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nehat312/GitHub/winning-composition/data/"/>
    </mc:Choice>
  </mc:AlternateContent>
  <xr:revisionPtr revIDLastSave="0" documentId="13_ncr:1_{6529971F-1930-4B43-B164-5B2097165AC3}" xr6:coauthVersionLast="47" xr6:coauthVersionMax="47" xr10:uidLastSave="{00000000-0000-0000-0000-000000000000}"/>
  <bookViews>
    <workbookView xWindow="1000" yWindow="500" windowWidth="38400" windowHeight="19560" xr2:uid="{DD1D0182-FD4C-324B-8444-592A20539771}"/>
  </bookViews>
  <sheets>
    <sheet name="ROLLUP" sheetId="5" r:id="rId1"/>
    <sheet name="TEAMS" sheetId="1" r:id="rId2"/>
    <sheet name="PLAYERS" sheetId="7" r:id="rId3"/>
    <sheet name="DASHBOARD" sheetId="6" r:id="rId4"/>
    <sheet name="INDEX" sheetId="2" r:id="rId5"/>
    <sheet name="GAME LOGS" sheetId="3" r:id="rId6"/>
  </sheets>
  <externalReferences>
    <externalReference r:id="rId7"/>
  </externalReferences>
  <definedNames>
    <definedName name="_xlnm.Print_Area" localSheetId="0">ROLLUP!$A$1:$Y$34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27" i="1" l="1"/>
  <c r="AJ226" i="1"/>
  <c r="AJ225" i="1"/>
  <c r="AJ224" i="1"/>
  <c r="AJ223" i="1"/>
  <c r="AJ222" i="1"/>
  <c r="AJ221" i="1"/>
  <c r="AJ220" i="1"/>
  <c r="AJ219" i="1"/>
  <c r="AJ218" i="1"/>
  <c r="AJ217" i="1"/>
  <c r="AJ216" i="1"/>
  <c r="AJ215" i="1"/>
  <c r="AJ214" i="1"/>
  <c r="AJ213" i="1"/>
  <c r="AJ212" i="1"/>
  <c r="AJ211" i="1"/>
  <c r="AJ210" i="1"/>
  <c r="AJ209" i="1"/>
  <c r="AJ208" i="1"/>
  <c r="AJ207" i="1"/>
  <c r="AJ206" i="1"/>
  <c r="AJ813" i="1"/>
  <c r="AJ838" i="1"/>
  <c r="AJ837" i="1"/>
  <c r="AJ836" i="1"/>
  <c r="AJ835" i="1"/>
  <c r="AJ834" i="1"/>
  <c r="AJ833" i="1"/>
  <c r="AJ832" i="1"/>
  <c r="AJ831" i="1"/>
  <c r="AJ830" i="1"/>
  <c r="AJ829" i="1"/>
  <c r="AJ828" i="1"/>
  <c r="AJ827" i="1"/>
  <c r="AJ826" i="1"/>
  <c r="AJ825" i="1"/>
  <c r="AJ824" i="1"/>
  <c r="AJ823" i="1"/>
  <c r="AJ822" i="1"/>
  <c r="AJ821" i="1"/>
  <c r="AJ820" i="1"/>
  <c r="AJ819" i="1"/>
  <c r="AJ818" i="1"/>
  <c r="AJ817" i="1"/>
  <c r="AJ839" i="1" s="1"/>
  <c r="AJ812" i="1"/>
  <c r="AJ811" i="1"/>
  <c r="AJ810" i="1"/>
  <c r="AJ809" i="1"/>
  <c r="AJ808" i="1"/>
  <c r="AJ807" i="1"/>
  <c r="AJ806" i="1"/>
  <c r="AJ805" i="1"/>
  <c r="AJ804" i="1"/>
  <c r="AJ803" i="1"/>
  <c r="AJ802" i="1"/>
  <c r="AJ801" i="1"/>
  <c r="AJ800" i="1"/>
  <c r="AJ799" i="1"/>
  <c r="AJ798" i="1"/>
  <c r="AJ797" i="1"/>
  <c r="AJ796" i="1"/>
  <c r="AJ795" i="1"/>
  <c r="AJ794" i="1"/>
  <c r="AJ793" i="1"/>
  <c r="AJ792" i="1"/>
  <c r="AJ791" i="1"/>
  <c r="AJ786" i="1"/>
  <c r="AJ785" i="1"/>
  <c r="AJ784" i="1"/>
  <c r="AJ783" i="1"/>
  <c r="AJ782" i="1"/>
  <c r="AJ781" i="1"/>
  <c r="AJ780" i="1"/>
  <c r="AJ779" i="1"/>
  <c r="AJ778" i="1"/>
  <c r="AJ777" i="1"/>
  <c r="AJ776" i="1"/>
  <c r="AJ775" i="1"/>
  <c r="AJ774" i="1"/>
  <c r="AJ773" i="1"/>
  <c r="AJ772" i="1"/>
  <c r="AJ771" i="1"/>
  <c r="AJ770" i="1"/>
  <c r="AJ769" i="1"/>
  <c r="AJ768" i="1"/>
  <c r="AJ767" i="1"/>
  <c r="AJ766" i="1"/>
  <c r="AJ765" i="1"/>
  <c r="AJ787" i="1" s="1"/>
  <c r="AJ759" i="1"/>
  <c r="AJ758" i="1"/>
  <c r="AJ757" i="1"/>
  <c r="AJ756" i="1"/>
  <c r="AJ755" i="1"/>
  <c r="AJ754" i="1"/>
  <c r="AJ753" i="1"/>
  <c r="AJ752" i="1"/>
  <c r="AJ751" i="1"/>
  <c r="AJ750" i="1"/>
  <c r="AJ749" i="1"/>
  <c r="AJ748" i="1"/>
  <c r="AJ747" i="1"/>
  <c r="AJ746" i="1"/>
  <c r="AJ745" i="1"/>
  <c r="AJ744" i="1"/>
  <c r="AJ743" i="1"/>
  <c r="AJ742" i="1"/>
  <c r="AJ741" i="1"/>
  <c r="AJ740" i="1"/>
  <c r="AJ739" i="1"/>
  <c r="AJ738" i="1"/>
  <c r="AJ760" i="1" s="1"/>
  <c r="AJ732" i="1"/>
  <c r="AJ731" i="1"/>
  <c r="AJ730" i="1"/>
  <c r="AJ729" i="1"/>
  <c r="AJ728" i="1"/>
  <c r="AJ727" i="1"/>
  <c r="AJ726" i="1"/>
  <c r="AJ725" i="1"/>
  <c r="AJ724" i="1"/>
  <c r="AJ723" i="1"/>
  <c r="AJ722" i="1"/>
  <c r="AJ721" i="1"/>
  <c r="AJ720" i="1"/>
  <c r="AJ719" i="1"/>
  <c r="AJ718" i="1"/>
  <c r="AJ717" i="1"/>
  <c r="AJ716" i="1"/>
  <c r="AJ715" i="1"/>
  <c r="AJ714" i="1"/>
  <c r="AJ713" i="1"/>
  <c r="AJ712" i="1"/>
  <c r="AJ711" i="1"/>
  <c r="AJ733" i="1" s="1"/>
  <c r="AJ705" i="1"/>
  <c r="AJ704" i="1"/>
  <c r="AJ703" i="1"/>
  <c r="AJ702" i="1"/>
  <c r="AJ701" i="1"/>
  <c r="AJ700" i="1"/>
  <c r="AJ699" i="1"/>
  <c r="AJ698" i="1"/>
  <c r="AJ697" i="1"/>
  <c r="AJ696" i="1"/>
  <c r="AJ695" i="1"/>
  <c r="AJ694" i="1"/>
  <c r="AJ693" i="1"/>
  <c r="AJ692" i="1"/>
  <c r="AJ691" i="1"/>
  <c r="AJ690" i="1"/>
  <c r="AJ689" i="1"/>
  <c r="AJ688" i="1"/>
  <c r="AJ687" i="1"/>
  <c r="AJ686" i="1"/>
  <c r="AJ685" i="1"/>
  <c r="AJ684" i="1"/>
  <c r="AJ706" i="1" s="1"/>
  <c r="AJ678" i="1"/>
  <c r="AJ677" i="1"/>
  <c r="AJ676" i="1"/>
  <c r="AJ675" i="1"/>
  <c r="AJ674" i="1"/>
  <c r="AJ673" i="1"/>
  <c r="AJ672" i="1"/>
  <c r="AJ671" i="1"/>
  <c r="AJ670" i="1"/>
  <c r="AJ669" i="1"/>
  <c r="AJ668" i="1"/>
  <c r="AJ667" i="1"/>
  <c r="AJ666" i="1"/>
  <c r="AJ665" i="1"/>
  <c r="AJ664" i="1"/>
  <c r="AJ663" i="1"/>
  <c r="AJ662" i="1"/>
  <c r="AJ661" i="1"/>
  <c r="AJ660" i="1"/>
  <c r="AJ659" i="1"/>
  <c r="AJ658" i="1"/>
  <c r="AJ657" i="1"/>
  <c r="AJ679" i="1" s="1"/>
  <c r="AJ651" i="1"/>
  <c r="AJ650" i="1"/>
  <c r="AJ649" i="1"/>
  <c r="AJ648" i="1"/>
  <c r="AJ647" i="1"/>
  <c r="AJ646" i="1"/>
  <c r="AJ645" i="1"/>
  <c r="AJ644" i="1"/>
  <c r="AJ643" i="1"/>
  <c r="AJ642" i="1"/>
  <c r="AJ641" i="1"/>
  <c r="AJ640" i="1"/>
  <c r="AJ639" i="1"/>
  <c r="AJ638" i="1"/>
  <c r="AJ637" i="1"/>
  <c r="AJ636" i="1"/>
  <c r="AJ635" i="1"/>
  <c r="AJ634" i="1"/>
  <c r="AJ633" i="1"/>
  <c r="AJ652" i="1" s="1"/>
  <c r="AJ632" i="1"/>
  <c r="AJ631" i="1"/>
  <c r="AJ630"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599" i="1"/>
  <c r="AJ598" i="1"/>
  <c r="AJ597" i="1"/>
  <c r="AJ596" i="1"/>
  <c r="AJ595" i="1"/>
  <c r="AJ594" i="1"/>
  <c r="AJ593" i="1"/>
  <c r="AJ592" i="1"/>
  <c r="AJ591" i="1"/>
  <c r="AJ590" i="1"/>
  <c r="AJ589" i="1"/>
  <c r="AJ588" i="1"/>
  <c r="AJ587" i="1"/>
  <c r="AJ586" i="1"/>
  <c r="AJ585" i="1"/>
  <c r="AJ584" i="1"/>
  <c r="AJ600" i="1" s="1"/>
  <c r="AJ583" i="1"/>
  <c r="AJ582" i="1"/>
  <c r="AJ581" i="1"/>
  <c r="AJ580" i="1"/>
  <c r="AJ579" i="1"/>
  <c r="AJ578" i="1"/>
  <c r="AJ572" i="1"/>
  <c r="AJ571" i="1"/>
  <c r="AJ570" i="1"/>
  <c r="AJ569" i="1"/>
  <c r="AJ568" i="1"/>
  <c r="AJ567" i="1"/>
  <c r="AJ566" i="1"/>
  <c r="AJ565" i="1"/>
  <c r="AJ564" i="1"/>
  <c r="AJ563" i="1"/>
  <c r="AJ562" i="1"/>
  <c r="AJ561" i="1"/>
  <c r="AJ560" i="1"/>
  <c r="AJ559" i="1"/>
  <c r="AJ558" i="1"/>
  <c r="AJ557" i="1"/>
  <c r="AJ556" i="1"/>
  <c r="AJ555" i="1"/>
  <c r="AJ554" i="1"/>
  <c r="AJ553" i="1"/>
  <c r="AJ552" i="1"/>
  <c r="AJ573" i="1" s="1"/>
  <c r="AJ551" i="1"/>
  <c r="AJ545" i="1"/>
  <c r="AJ544" i="1"/>
  <c r="AJ543" i="1"/>
  <c r="AJ542" i="1"/>
  <c r="AJ541" i="1"/>
  <c r="AJ540" i="1"/>
  <c r="AJ539" i="1"/>
  <c r="AJ538" i="1"/>
  <c r="AJ537" i="1"/>
  <c r="AJ536" i="1"/>
  <c r="AJ535" i="1"/>
  <c r="AJ534" i="1"/>
  <c r="AJ533" i="1"/>
  <c r="AJ532" i="1"/>
  <c r="AJ531" i="1"/>
  <c r="AJ530" i="1"/>
  <c r="AJ546" i="1" s="1"/>
  <c r="AJ529" i="1"/>
  <c r="AJ528" i="1"/>
  <c r="AJ527" i="1"/>
  <c r="AJ526" i="1"/>
  <c r="AJ525" i="1"/>
  <c r="AJ524" i="1"/>
  <c r="AJ518" i="1"/>
  <c r="AJ517" i="1"/>
  <c r="AJ516" i="1"/>
  <c r="AJ515" i="1"/>
  <c r="AJ514" i="1"/>
  <c r="AJ513" i="1"/>
  <c r="AJ512" i="1"/>
  <c r="AJ511" i="1"/>
  <c r="AJ510" i="1"/>
  <c r="AJ509" i="1"/>
  <c r="AJ508" i="1"/>
  <c r="AJ507" i="1"/>
  <c r="AJ506" i="1"/>
  <c r="AJ505" i="1"/>
  <c r="AJ504" i="1"/>
  <c r="AJ503" i="1"/>
  <c r="AJ502" i="1"/>
  <c r="AJ501" i="1"/>
  <c r="AJ500" i="1"/>
  <c r="AJ499" i="1"/>
  <c r="AJ498" i="1"/>
  <c r="AJ497" i="1"/>
  <c r="AJ519" i="1" s="1"/>
  <c r="AJ464" i="1"/>
  <c r="AJ463" i="1"/>
  <c r="AJ462" i="1"/>
  <c r="AJ461" i="1"/>
  <c r="AJ460" i="1"/>
  <c r="AJ459" i="1"/>
  <c r="AJ458" i="1"/>
  <c r="AJ457" i="1"/>
  <c r="AJ456" i="1"/>
  <c r="AJ455" i="1"/>
  <c r="AJ454" i="1"/>
  <c r="AJ453" i="1"/>
  <c r="AJ452" i="1"/>
  <c r="AJ451" i="1"/>
  <c r="AJ450" i="1"/>
  <c r="AJ449" i="1"/>
  <c r="AJ465" i="1" s="1"/>
  <c r="AJ448" i="1"/>
  <c r="AJ447" i="1"/>
  <c r="AJ446" i="1"/>
  <c r="AJ445" i="1"/>
  <c r="AJ444" i="1"/>
  <c r="AJ443" i="1"/>
  <c r="AJ437" i="1"/>
  <c r="AJ436" i="1"/>
  <c r="AJ435" i="1"/>
  <c r="AJ434" i="1"/>
  <c r="AJ433" i="1"/>
  <c r="AJ432" i="1"/>
  <c r="AJ431" i="1"/>
  <c r="AJ430" i="1"/>
  <c r="AJ429" i="1"/>
  <c r="AJ428" i="1"/>
  <c r="AJ427" i="1"/>
  <c r="AJ426" i="1"/>
  <c r="AJ425" i="1"/>
  <c r="AJ424" i="1"/>
  <c r="AJ423" i="1"/>
  <c r="AJ422" i="1"/>
  <c r="AJ421" i="1"/>
  <c r="AJ420" i="1"/>
  <c r="AJ419" i="1"/>
  <c r="AJ418" i="1"/>
  <c r="AJ417" i="1"/>
  <c r="AJ438" i="1" s="1"/>
  <c r="AJ416" i="1"/>
  <c r="AJ411" i="1"/>
  <c r="AJ410" i="1"/>
  <c r="AJ409" i="1"/>
  <c r="AJ408" i="1"/>
  <c r="AJ407" i="1"/>
  <c r="AJ406" i="1"/>
  <c r="AJ405" i="1"/>
  <c r="AJ404" i="1"/>
  <c r="AJ403" i="1"/>
  <c r="AJ402" i="1"/>
  <c r="AJ401" i="1"/>
  <c r="AJ400" i="1"/>
  <c r="AJ399" i="1"/>
  <c r="AJ398" i="1"/>
  <c r="AJ397" i="1"/>
  <c r="AJ396" i="1"/>
  <c r="AJ395" i="1"/>
  <c r="AJ394" i="1"/>
  <c r="AJ393" i="1"/>
  <c r="AJ392" i="1"/>
  <c r="AJ391" i="1"/>
  <c r="AJ390" i="1"/>
  <c r="AJ412" i="1" s="1"/>
  <c r="AJ385" i="1"/>
  <c r="AJ384" i="1"/>
  <c r="AJ383" i="1"/>
  <c r="AJ382" i="1"/>
  <c r="AJ381" i="1"/>
  <c r="AJ380" i="1"/>
  <c r="AJ379" i="1"/>
  <c r="AJ378" i="1"/>
  <c r="AJ377" i="1"/>
  <c r="AJ376" i="1"/>
  <c r="AJ375" i="1"/>
  <c r="AJ374" i="1"/>
  <c r="AJ373" i="1"/>
  <c r="AJ372" i="1"/>
  <c r="AJ371" i="1"/>
  <c r="AJ370" i="1"/>
  <c r="AJ386" i="1" s="1"/>
  <c r="AJ369" i="1"/>
  <c r="AJ368" i="1"/>
  <c r="AJ367" i="1"/>
  <c r="AJ366" i="1"/>
  <c r="AJ365" i="1"/>
  <c r="AJ364" i="1"/>
  <c r="AJ359" i="1"/>
  <c r="AJ358" i="1"/>
  <c r="AJ357" i="1"/>
  <c r="AJ356" i="1"/>
  <c r="AJ355" i="1"/>
  <c r="AJ354" i="1"/>
  <c r="AJ353" i="1"/>
  <c r="AJ352" i="1"/>
  <c r="AJ351" i="1"/>
  <c r="AJ350" i="1"/>
  <c r="AJ349" i="1"/>
  <c r="AJ348" i="1"/>
  <c r="AJ347" i="1"/>
  <c r="AJ346" i="1"/>
  <c r="AJ345" i="1"/>
  <c r="AJ344" i="1"/>
  <c r="AJ343" i="1"/>
  <c r="AJ342" i="1"/>
  <c r="AJ341" i="1"/>
  <c r="AJ340" i="1"/>
  <c r="AJ339" i="1"/>
  <c r="AJ338" i="1"/>
  <c r="AJ360" i="1" s="1"/>
  <c r="AJ333" i="1"/>
  <c r="AJ332" i="1"/>
  <c r="AJ331" i="1"/>
  <c r="AJ330" i="1"/>
  <c r="AJ329" i="1"/>
  <c r="AJ328" i="1"/>
  <c r="AJ327" i="1"/>
  <c r="AJ326" i="1"/>
  <c r="AJ325" i="1"/>
  <c r="AJ324" i="1"/>
  <c r="AJ323" i="1"/>
  <c r="AJ322" i="1"/>
  <c r="AJ321" i="1"/>
  <c r="AJ320" i="1"/>
  <c r="AJ319" i="1"/>
  <c r="AJ318" i="1"/>
  <c r="AJ317" i="1"/>
  <c r="AJ316" i="1"/>
  <c r="AJ315" i="1"/>
  <c r="AJ314" i="1"/>
  <c r="AJ313" i="1"/>
  <c r="AJ312" i="1"/>
  <c r="AJ334" i="1" s="1"/>
  <c r="AJ305" i="1"/>
  <c r="AJ304" i="1"/>
  <c r="AJ303" i="1"/>
  <c r="AJ302" i="1"/>
  <c r="AJ301" i="1"/>
  <c r="AJ300" i="1"/>
  <c r="AJ299" i="1"/>
  <c r="AJ298" i="1"/>
  <c r="AJ297" i="1"/>
  <c r="AJ296" i="1"/>
  <c r="AJ295" i="1"/>
  <c r="AJ294" i="1"/>
  <c r="AJ293" i="1"/>
  <c r="AJ292" i="1"/>
  <c r="AJ291" i="1"/>
  <c r="AJ290" i="1"/>
  <c r="AJ306" i="1" s="1"/>
  <c r="AJ289" i="1"/>
  <c r="AJ288" i="1"/>
  <c r="AJ287" i="1"/>
  <c r="AJ286" i="1"/>
  <c r="AJ285" i="1"/>
  <c r="AJ284" i="1"/>
  <c r="AJ277" i="1"/>
  <c r="AJ276" i="1"/>
  <c r="AJ275" i="1"/>
  <c r="AJ274" i="1"/>
  <c r="AJ273" i="1"/>
  <c r="AJ272" i="1"/>
  <c r="AJ271" i="1"/>
  <c r="AJ270" i="1"/>
  <c r="AJ269" i="1"/>
  <c r="AJ268" i="1"/>
  <c r="AJ267" i="1"/>
  <c r="AJ266" i="1"/>
  <c r="AJ265" i="1"/>
  <c r="AJ264" i="1"/>
  <c r="AJ263" i="1"/>
  <c r="AJ262" i="1"/>
  <c r="AJ261" i="1"/>
  <c r="AJ260" i="1"/>
  <c r="AJ259" i="1"/>
  <c r="AJ258" i="1"/>
  <c r="AJ257" i="1"/>
  <c r="AJ256" i="1"/>
  <c r="AJ278" i="1" s="1"/>
  <c r="AJ252" i="1"/>
  <c r="AJ251" i="1"/>
  <c r="AJ250" i="1"/>
  <c r="AJ249" i="1"/>
  <c r="AJ248" i="1"/>
  <c r="AJ247" i="1"/>
  <c r="AJ246" i="1"/>
  <c r="AJ245" i="1"/>
  <c r="AJ244" i="1"/>
  <c r="AJ243" i="1"/>
  <c r="AJ242" i="1"/>
  <c r="AJ241" i="1"/>
  <c r="AJ240" i="1"/>
  <c r="AJ239" i="1"/>
  <c r="AJ238" i="1"/>
  <c r="AJ237" i="1"/>
  <c r="AJ236" i="1"/>
  <c r="AJ235" i="1"/>
  <c r="AJ234" i="1"/>
  <c r="AJ233" i="1"/>
  <c r="AJ253" i="1" s="1"/>
  <c r="AJ232" i="1"/>
  <c r="AJ231" i="1"/>
  <c r="AJ199" i="1"/>
  <c r="AJ198" i="1"/>
  <c r="AJ197" i="1"/>
  <c r="AJ196" i="1"/>
  <c r="AJ195" i="1"/>
  <c r="AJ194" i="1"/>
  <c r="AJ193" i="1"/>
  <c r="AJ192" i="1"/>
  <c r="AJ191" i="1"/>
  <c r="AJ190" i="1"/>
  <c r="AJ189" i="1"/>
  <c r="AJ188" i="1"/>
  <c r="AJ187" i="1"/>
  <c r="AJ186" i="1"/>
  <c r="AJ185" i="1"/>
  <c r="AJ184" i="1"/>
  <c r="AJ201" i="1" s="1"/>
  <c r="AJ183" i="1"/>
  <c r="AJ182" i="1"/>
  <c r="AJ177" i="1"/>
  <c r="AJ176" i="1"/>
  <c r="AJ175" i="1"/>
  <c r="AJ174" i="1"/>
  <c r="AJ173" i="1"/>
  <c r="AJ172" i="1"/>
  <c r="AJ171" i="1"/>
  <c r="AJ170" i="1"/>
  <c r="AJ169" i="1"/>
  <c r="AJ168" i="1"/>
  <c r="AJ167" i="1"/>
  <c r="AJ166" i="1"/>
  <c r="AJ165" i="1"/>
  <c r="AJ164" i="1"/>
  <c r="AJ163" i="1"/>
  <c r="AJ162" i="1"/>
  <c r="AJ161" i="1"/>
  <c r="AJ160" i="1"/>
  <c r="AJ159" i="1"/>
  <c r="AJ158" i="1"/>
  <c r="AJ157" i="1"/>
  <c r="AJ156" i="1"/>
  <c r="AJ152" i="1" a="1"/>
  <c r="AJ152" i="1" s="1"/>
  <c r="AJ153" i="1" s="1"/>
  <c r="AJ151" i="1"/>
  <c r="AJ150" i="1"/>
  <c r="AJ149" i="1"/>
  <c r="AJ148" i="1"/>
  <c r="AJ147" i="1"/>
  <c r="AJ146" i="1"/>
  <c r="AJ145" i="1"/>
  <c r="AJ144" i="1"/>
  <c r="AJ143" i="1"/>
  <c r="AJ142" i="1"/>
  <c r="AJ141" i="1"/>
  <c r="AJ140" i="1"/>
  <c r="AJ139" i="1"/>
  <c r="AJ138" i="1"/>
  <c r="AJ137" i="1"/>
  <c r="AJ136" i="1"/>
  <c r="AJ135" i="1"/>
  <c r="AJ134" i="1"/>
  <c r="AJ133" i="1"/>
  <c r="AJ132" i="1"/>
  <c r="AJ131" i="1"/>
  <c r="AJ130" i="1"/>
  <c r="AJ100" i="1"/>
  <c r="AJ99" i="1"/>
  <c r="AJ98" i="1"/>
  <c r="AJ97" i="1"/>
  <c r="AJ96" i="1"/>
  <c r="AJ95" i="1"/>
  <c r="AJ94" i="1"/>
  <c r="AJ93" i="1"/>
  <c r="AJ92" i="1"/>
  <c r="AJ91" i="1"/>
  <c r="AJ90" i="1"/>
  <c r="AJ89" i="1"/>
  <c r="AJ88" i="1"/>
  <c r="AJ87" i="1"/>
  <c r="AJ86" i="1"/>
  <c r="AJ85" i="1"/>
  <c r="AJ102" i="1" s="1"/>
  <c r="AJ84" i="1"/>
  <c r="AJ83" i="1"/>
  <c r="AJ82" i="1"/>
  <c r="AJ81" i="1"/>
  <c r="AJ80" i="1"/>
  <c r="AJ79" i="1"/>
  <c r="AJ73" i="1"/>
  <c r="AJ72" i="1"/>
  <c r="AJ71" i="1"/>
  <c r="AJ70" i="1"/>
  <c r="AJ69" i="1"/>
  <c r="AJ68" i="1"/>
  <c r="AJ67" i="1"/>
  <c r="AJ66" i="1"/>
  <c r="AJ65" i="1"/>
  <c r="AJ64" i="1"/>
  <c r="AJ63" i="1"/>
  <c r="AJ62" i="1"/>
  <c r="AJ61" i="1"/>
  <c r="AJ60" i="1"/>
  <c r="AJ59" i="1"/>
  <c r="AJ58" i="1"/>
  <c r="AJ74" i="1" s="1"/>
  <c r="AJ57" i="1"/>
  <c r="AJ56" i="1"/>
  <c r="AJ55" i="1"/>
  <c r="AJ54" i="1"/>
  <c r="AJ53" i="1"/>
  <c r="AJ52" i="1"/>
  <c r="AJ48" i="1"/>
  <c r="AJ47" i="1"/>
  <c r="AJ46" i="1"/>
  <c r="AJ45" i="1"/>
  <c r="AJ44" i="1"/>
  <c r="AJ43" i="1"/>
  <c r="AJ42" i="1"/>
  <c r="AJ41" i="1"/>
  <c r="AJ40" i="1"/>
  <c r="AJ39" i="1"/>
  <c r="AJ38" i="1"/>
  <c r="AJ37" i="1"/>
  <c r="AJ36" i="1"/>
  <c r="AJ35" i="1"/>
  <c r="AJ34" i="1"/>
  <c r="AJ33" i="1"/>
  <c r="AJ32" i="1"/>
  <c r="AJ31" i="1"/>
  <c r="AJ30" i="1"/>
  <c r="AJ29" i="1"/>
  <c r="AJ28" i="1"/>
  <c r="AJ27" i="1"/>
  <c r="AJ3" i="1"/>
  <c r="AJ4" i="1"/>
  <c r="AJ5" i="1"/>
  <c r="AJ6" i="1"/>
  <c r="AJ7" i="1"/>
  <c r="AJ8" i="1"/>
  <c r="AJ9" i="1"/>
  <c r="AJ10" i="1"/>
  <c r="AJ11" i="1"/>
  <c r="AJ12" i="1"/>
  <c r="AJ13" i="1"/>
  <c r="AJ14" i="1"/>
  <c r="AJ15" i="1"/>
  <c r="AJ16" i="1"/>
  <c r="AJ17" i="1"/>
  <c r="AJ18" i="1"/>
  <c r="AJ19" i="1"/>
  <c r="AJ20" i="1"/>
  <c r="AJ21" i="1"/>
  <c r="AJ22" i="1"/>
  <c r="AJ23" i="1"/>
  <c r="AJ2" i="1"/>
  <c r="AJ816" i="1"/>
  <c r="AJ790" i="1"/>
  <c r="AJ764" i="1"/>
  <c r="AJ737" i="1"/>
  <c r="AJ710" i="1"/>
  <c r="AJ683" i="1"/>
  <c r="AJ656" i="1"/>
  <c r="AJ629" i="1"/>
  <c r="AJ603" i="1"/>
  <c r="AJ577" i="1"/>
  <c r="AJ550" i="1"/>
  <c r="AJ523" i="1"/>
  <c r="AJ496" i="1"/>
  <c r="AJ469" i="1"/>
  <c r="AJ442" i="1"/>
  <c r="AJ415" i="1"/>
  <c r="AJ389" i="1"/>
  <c r="AJ363" i="1"/>
  <c r="AJ337" i="1"/>
  <c r="AJ311" i="1"/>
  <c r="AJ283" i="1"/>
  <c r="AJ255" i="1"/>
  <c r="AJ230" i="1"/>
  <c r="AJ228" i="1"/>
  <c r="AJ205" i="1"/>
  <c r="AJ200" i="1"/>
  <c r="AJ200" i="1" a="1"/>
  <c r="AJ181" i="1"/>
  <c r="AJ155" i="1"/>
  <c r="AJ129" i="1"/>
  <c r="AJ107" i="1"/>
  <c r="AJ101" i="1"/>
  <c r="AJ101" i="1" a="1"/>
  <c r="AJ78" i="1"/>
  <c r="AJ51" i="1"/>
  <c r="AJ49" i="1"/>
  <c r="AJ26" i="1"/>
  <c r="AI838" i="1" a="1"/>
  <c r="AI838" i="1" s="1"/>
  <c r="AH838" i="1" a="1"/>
  <c r="AH838" i="1" s="1"/>
  <c r="AI837" i="1" a="1"/>
  <c r="AI837" i="1" s="1"/>
  <c r="AH837" i="1" a="1"/>
  <c r="AH837" i="1" s="1"/>
  <c r="AI836" i="1" a="1"/>
  <c r="AI836" i="1" s="1"/>
  <c r="AH836" i="1" a="1"/>
  <c r="AH836" i="1" s="1"/>
  <c r="AI835" i="1" a="1"/>
  <c r="AI835" i="1" s="1"/>
  <c r="AH835" i="1" a="1"/>
  <c r="AH835" i="1" s="1"/>
  <c r="AI834" i="1" a="1"/>
  <c r="AI834" i="1" s="1"/>
  <c r="AH834" i="1" a="1"/>
  <c r="AH834" i="1" s="1"/>
  <c r="AI833" i="1" a="1"/>
  <c r="AI833" i="1" s="1"/>
  <c r="AH833" i="1" a="1"/>
  <c r="AH833" i="1" s="1"/>
  <c r="AI832" i="1" a="1"/>
  <c r="AI832" i="1" s="1"/>
  <c r="AH832" i="1" a="1"/>
  <c r="AH832" i="1" s="1"/>
  <c r="AI831" i="1" a="1"/>
  <c r="AI831" i="1" s="1"/>
  <c r="AH831" i="1" a="1"/>
  <c r="AH831" i="1" s="1"/>
  <c r="AI830" i="1" a="1"/>
  <c r="AI830" i="1" s="1"/>
  <c r="AH830" i="1" a="1"/>
  <c r="AH830" i="1" s="1"/>
  <c r="AI829" i="1" a="1"/>
  <c r="AI829" i="1" s="1"/>
  <c r="AH829" i="1" a="1"/>
  <c r="AH829" i="1" s="1"/>
  <c r="AI828" i="1" a="1"/>
  <c r="AI828" i="1" s="1"/>
  <c r="AH828" i="1" a="1"/>
  <c r="AH828" i="1" s="1"/>
  <c r="AI827" i="1" a="1"/>
  <c r="AI827" i="1" s="1"/>
  <c r="AH827" i="1" a="1"/>
  <c r="AH827" i="1" s="1"/>
  <c r="AI826" i="1" a="1"/>
  <c r="AI826" i="1" s="1"/>
  <c r="AH826" i="1" a="1"/>
  <c r="AH826" i="1" s="1"/>
  <c r="AI825" i="1" a="1"/>
  <c r="AI825" i="1" s="1"/>
  <c r="AH825" i="1" a="1"/>
  <c r="AH825" i="1" s="1"/>
  <c r="AI824" i="1" a="1"/>
  <c r="AI824" i="1" s="1"/>
  <c r="AH824" i="1" a="1"/>
  <c r="AH824" i="1" s="1"/>
  <c r="AI823" i="1" a="1"/>
  <c r="AI823" i="1" s="1"/>
  <c r="AH823" i="1" a="1"/>
  <c r="AH823" i="1" s="1"/>
  <c r="AI822" i="1" a="1"/>
  <c r="AI822" i="1" s="1"/>
  <c r="AH822" i="1" a="1"/>
  <c r="AH822" i="1" s="1"/>
  <c r="AI821" i="1" a="1"/>
  <c r="AI821" i="1" s="1"/>
  <c r="AH821" i="1" a="1"/>
  <c r="AH821" i="1" s="1"/>
  <c r="AI820" i="1" a="1"/>
  <c r="AI820" i="1" s="1"/>
  <c r="AH820" i="1" a="1"/>
  <c r="AH820" i="1" s="1"/>
  <c r="AI819" i="1" a="1"/>
  <c r="AI819" i="1" s="1"/>
  <c r="AH819" i="1" a="1"/>
  <c r="AH819" i="1" s="1"/>
  <c r="AI818" i="1" a="1"/>
  <c r="AI818" i="1" s="1"/>
  <c r="AH818" i="1" a="1"/>
  <c r="AH818" i="1" s="1"/>
  <c r="AI817" i="1" a="1"/>
  <c r="AI817" i="1" s="1"/>
  <c r="AH817" i="1" a="1"/>
  <c r="AH817" i="1" s="1"/>
  <c r="AI812" i="1" a="1"/>
  <c r="AI812" i="1" s="1"/>
  <c r="AH812" i="1" a="1"/>
  <c r="AH812" i="1" s="1"/>
  <c r="AI811" i="1" a="1"/>
  <c r="AI811" i="1" s="1"/>
  <c r="AH811" i="1" a="1"/>
  <c r="AH811" i="1" s="1"/>
  <c r="AI810" i="1" a="1"/>
  <c r="AI810" i="1" s="1"/>
  <c r="AH810" i="1" a="1"/>
  <c r="AH810" i="1" s="1"/>
  <c r="AI809" i="1" a="1"/>
  <c r="AI809" i="1" s="1"/>
  <c r="AH809" i="1" a="1"/>
  <c r="AH809" i="1" s="1"/>
  <c r="AI808" i="1" a="1"/>
  <c r="AI808" i="1" s="1"/>
  <c r="AH808" i="1" a="1"/>
  <c r="AH808" i="1" s="1"/>
  <c r="AI807" i="1" a="1"/>
  <c r="AI807" i="1" s="1"/>
  <c r="AH807" i="1" a="1"/>
  <c r="AH807" i="1" s="1"/>
  <c r="AI806" i="1" a="1"/>
  <c r="AI806" i="1" s="1"/>
  <c r="AH806" i="1" a="1"/>
  <c r="AH806" i="1" s="1"/>
  <c r="AI805" i="1" a="1"/>
  <c r="AI805" i="1" s="1"/>
  <c r="AH805" i="1" a="1"/>
  <c r="AH805" i="1" s="1"/>
  <c r="AI804" i="1" a="1"/>
  <c r="AI804" i="1" s="1"/>
  <c r="AH804" i="1" a="1"/>
  <c r="AH804" i="1" s="1"/>
  <c r="AI803" i="1" a="1"/>
  <c r="AI803" i="1" s="1"/>
  <c r="AH803" i="1" a="1"/>
  <c r="AH803" i="1" s="1"/>
  <c r="AI802" i="1" a="1"/>
  <c r="AI802" i="1" s="1"/>
  <c r="AH802" i="1" a="1"/>
  <c r="AH802" i="1" s="1"/>
  <c r="AI801" i="1" a="1"/>
  <c r="AI801" i="1" s="1"/>
  <c r="AH801" i="1" a="1"/>
  <c r="AH801" i="1" s="1"/>
  <c r="AI800" i="1" a="1"/>
  <c r="AI800" i="1" s="1"/>
  <c r="AH800" i="1" a="1"/>
  <c r="AH800" i="1" s="1"/>
  <c r="AI799" i="1" a="1"/>
  <c r="AI799" i="1" s="1"/>
  <c r="AH799" i="1" a="1"/>
  <c r="AH799" i="1" s="1"/>
  <c r="AI798" i="1" a="1"/>
  <c r="AI798" i="1" s="1"/>
  <c r="AH798" i="1" a="1"/>
  <c r="AH798" i="1" s="1"/>
  <c r="AI797" i="1" a="1"/>
  <c r="AI797" i="1" s="1"/>
  <c r="AH797" i="1" a="1"/>
  <c r="AH797" i="1" s="1"/>
  <c r="AI796" i="1" a="1"/>
  <c r="AI796" i="1" s="1"/>
  <c r="AH796" i="1" a="1"/>
  <c r="AH796" i="1" s="1"/>
  <c r="AI795" i="1" a="1"/>
  <c r="AI795" i="1" s="1"/>
  <c r="AH795" i="1" a="1"/>
  <c r="AH795" i="1" s="1"/>
  <c r="AI794" i="1" a="1"/>
  <c r="AI794" i="1" s="1"/>
  <c r="AH794" i="1" a="1"/>
  <c r="AH794" i="1" s="1"/>
  <c r="AI793" i="1" a="1"/>
  <c r="AI793" i="1" s="1"/>
  <c r="AH793" i="1" a="1"/>
  <c r="AH793" i="1" s="1"/>
  <c r="AI792" i="1" a="1"/>
  <c r="AI792" i="1" s="1"/>
  <c r="AH792" i="1" a="1"/>
  <c r="AH792" i="1" s="1"/>
  <c r="AI791" i="1" a="1"/>
  <c r="AI791" i="1" s="1"/>
  <c r="AH791" i="1" a="1"/>
  <c r="AH791" i="1" s="1"/>
  <c r="AI786" i="1" a="1"/>
  <c r="AI786" i="1" s="1"/>
  <c r="AH786" i="1" a="1"/>
  <c r="AH786" i="1" s="1"/>
  <c r="AI785" i="1" a="1"/>
  <c r="AI785" i="1" s="1"/>
  <c r="AH785" i="1" a="1"/>
  <c r="AH785" i="1" s="1"/>
  <c r="AI784" i="1" a="1"/>
  <c r="AI784" i="1" s="1"/>
  <c r="AH784" i="1" a="1"/>
  <c r="AH784" i="1" s="1"/>
  <c r="AI783" i="1" a="1"/>
  <c r="AI783" i="1" s="1"/>
  <c r="AH783" i="1" a="1"/>
  <c r="AH783" i="1" s="1"/>
  <c r="AI782" i="1" a="1"/>
  <c r="AI782" i="1" s="1"/>
  <c r="AH782" i="1" a="1"/>
  <c r="AH782" i="1" s="1"/>
  <c r="AI781" i="1" a="1"/>
  <c r="AI781" i="1" s="1"/>
  <c r="AH781" i="1" a="1"/>
  <c r="AH781" i="1" s="1"/>
  <c r="AI780" i="1" a="1"/>
  <c r="AI780" i="1" s="1"/>
  <c r="AH780" i="1" a="1"/>
  <c r="AH780" i="1" s="1"/>
  <c r="AI779" i="1" a="1"/>
  <c r="AI779" i="1" s="1"/>
  <c r="AH779" i="1" a="1"/>
  <c r="AH779" i="1" s="1"/>
  <c r="AI778" i="1" a="1"/>
  <c r="AI778" i="1" s="1"/>
  <c r="AH778" i="1" a="1"/>
  <c r="AH778" i="1" s="1"/>
  <c r="AI777" i="1" a="1"/>
  <c r="AI777" i="1" s="1"/>
  <c r="AH777" i="1" a="1"/>
  <c r="AH777" i="1" s="1"/>
  <c r="AI776" i="1" a="1"/>
  <c r="AI776" i="1" s="1"/>
  <c r="AH776" i="1" a="1"/>
  <c r="AH776" i="1" s="1"/>
  <c r="AI775" i="1" a="1"/>
  <c r="AI775" i="1" s="1"/>
  <c r="AH775" i="1" a="1"/>
  <c r="AH775" i="1" s="1"/>
  <c r="AI774" i="1" a="1"/>
  <c r="AI774" i="1" s="1"/>
  <c r="AH774" i="1" a="1"/>
  <c r="AH774" i="1" s="1"/>
  <c r="AI773" i="1" a="1"/>
  <c r="AI773" i="1" s="1"/>
  <c r="AH773" i="1" a="1"/>
  <c r="AH773" i="1" s="1"/>
  <c r="AI772" i="1" a="1"/>
  <c r="AI772" i="1" s="1"/>
  <c r="AH772" i="1" a="1"/>
  <c r="AH772" i="1" s="1"/>
  <c r="AI771" i="1" a="1"/>
  <c r="AI771" i="1" s="1"/>
  <c r="AH771" i="1" a="1"/>
  <c r="AH771" i="1" s="1"/>
  <c r="AI770" i="1" a="1"/>
  <c r="AI770" i="1" s="1"/>
  <c r="AH770" i="1" a="1"/>
  <c r="AH770" i="1" s="1"/>
  <c r="AI769" i="1" a="1"/>
  <c r="AI769" i="1" s="1"/>
  <c r="AH769" i="1" a="1"/>
  <c r="AH769" i="1" s="1"/>
  <c r="AI768" i="1" a="1"/>
  <c r="AI768" i="1" s="1"/>
  <c r="AH768" i="1" a="1"/>
  <c r="AH768" i="1" s="1"/>
  <c r="AI767" i="1" a="1"/>
  <c r="AI767" i="1" s="1"/>
  <c r="AH767" i="1" a="1"/>
  <c r="AH767" i="1" s="1"/>
  <c r="AI766" i="1" a="1"/>
  <c r="AI766" i="1" s="1"/>
  <c r="AH766" i="1" a="1"/>
  <c r="AH766" i="1" s="1"/>
  <c r="AI765" i="1" a="1"/>
  <c r="AI765" i="1" s="1"/>
  <c r="AH765" i="1" a="1"/>
  <c r="AH765" i="1" s="1"/>
  <c r="AI759" i="1" a="1"/>
  <c r="AI759" i="1" s="1"/>
  <c r="AH759" i="1" a="1"/>
  <c r="AH759" i="1" s="1"/>
  <c r="AI758" i="1" a="1"/>
  <c r="AI758" i="1" s="1"/>
  <c r="AH758" i="1" a="1"/>
  <c r="AH758" i="1" s="1"/>
  <c r="AI757" i="1" a="1"/>
  <c r="AI757" i="1" s="1"/>
  <c r="AH757" i="1" a="1"/>
  <c r="AH757" i="1" s="1"/>
  <c r="AI756" i="1" a="1"/>
  <c r="AI756" i="1" s="1"/>
  <c r="AH756" i="1" a="1"/>
  <c r="AH756" i="1" s="1"/>
  <c r="AI755" i="1" a="1"/>
  <c r="AI755" i="1" s="1"/>
  <c r="AH755" i="1" a="1"/>
  <c r="AH755" i="1" s="1"/>
  <c r="AI754" i="1" a="1"/>
  <c r="AI754" i="1" s="1"/>
  <c r="AH754" i="1" a="1"/>
  <c r="AH754" i="1" s="1"/>
  <c r="AI753" i="1" a="1"/>
  <c r="AI753" i="1" s="1"/>
  <c r="AH753" i="1" a="1"/>
  <c r="AH753" i="1" s="1"/>
  <c r="AI752" i="1" a="1"/>
  <c r="AI752" i="1" s="1"/>
  <c r="AH752" i="1" a="1"/>
  <c r="AH752" i="1" s="1"/>
  <c r="AI751" i="1" a="1"/>
  <c r="AI751" i="1" s="1"/>
  <c r="AH751" i="1" a="1"/>
  <c r="AH751" i="1" s="1"/>
  <c r="AI750" i="1" a="1"/>
  <c r="AI750" i="1" s="1"/>
  <c r="AH750" i="1" a="1"/>
  <c r="AH750" i="1" s="1"/>
  <c r="AI749" i="1" a="1"/>
  <c r="AI749" i="1" s="1"/>
  <c r="AH749" i="1" a="1"/>
  <c r="AH749" i="1" s="1"/>
  <c r="AI748" i="1" a="1"/>
  <c r="AI748" i="1" s="1"/>
  <c r="AH748" i="1" a="1"/>
  <c r="AH748" i="1" s="1"/>
  <c r="AI747" i="1" a="1"/>
  <c r="AI747" i="1" s="1"/>
  <c r="AH747" i="1" a="1"/>
  <c r="AH747" i="1" s="1"/>
  <c r="AI746" i="1" a="1"/>
  <c r="AI746" i="1" s="1"/>
  <c r="AH746" i="1" a="1"/>
  <c r="AH746" i="1" s="1"/>
  <c r="AI745" i="1" a="1"/>
  <c r="AI745" i="1" s="1"/>
  <c r="AH745" i="1" a="1"/>
  <c r="AH745" i="1" s="1"/>
  <c r="AI744" i="1" a="1"/>
  <c r="AI744" i="1" s="1"/>
  <c r="AH744" i="1" a="1"/>
  <c r="AH744" i="1" s="1"/>
  <c r="AI743" i="1" a="1"/>
  <c r="AI743" i="1" s="1"/>
  <c r="AH743" i="1" a="1"/>
  <c r="AH743" i="1" s="1"/>
  <c r="AI742" i="1" a="1"/>
  <c r="AI742" i="1" s="1"/>
  <c r="AH742" i="1" a="1"/>
  <c r="AH742" i="1" s="1"/>
  <c r="AI741" i="1" a="1"/>
  <c r="AI741" i="1" s="1"/>
  <c r="AH741" i="1" a="1"/>
  <c r="AH741" i="1" s="1"/>
  <c r="AI740" i="1" a="1"/>
  <c r="AI740" i="1" s="1"/>
  <c r="AH740" i="1" a="1"/>
  <c r="AH740" i="1" s="1"/>
  <c r="AI739" i="1" a="1"/>
  <c r="AI739" i="1" s="1"/>
  <c r="AH739" i="1" a="1"/>
  <c r="AH739" i="1" s="1"/>
  <c r="AI738" i="1" a="1"/>
  <c r="AI738" i="1" s="1"/>
  <c r="AH738" i="1" a="1"/>
  <c r="AH738" i="1" s="1"/>
  <c r="AI732" i="1" a="1"/>
  <c r="AI732" i="1" s="1"/>
  <c r="AH732" i="1" a="1"/>
  <c r="AH732" i="1" s="1"/>
  <c r="AI731" i="1" a="1"/>
  <c r="AI731" i="1" s="1"/>
  <c r="AH731" i="1" a="1"/>
  <c r="AH731" i="1" s="1"/>
  <c r="AI730" i="1" a="1"/>
  <c r="AI730" i="1" s="1"/>
  <c r="AH730" i="1" a="1"/>
  <c r="AH730" i="1" s="1"/>
  <c r="AI729" i="1" a="1"/>
  <c r="AI729" i="1" s="1"/>
  <c r="AH729" i="1" a="1"/>
  <c r="AH729" i="1" s="1"/>
  <c r="AI728" i="1" a="1"/>
  <c r="AI728" i="1" s="1"/>
  <c r="AH728" i="1" a="1"/>
  <c r="AH728" i="1" s="1"/>
  <c r="AI727" i="1" a="1"/>
  <c r="AI727" i="1" s="1"/>
  <c r="AH727" i="1" a="1"/>
  <c r="AH727" i="1" s="1"/>
  <c r="AI726" i="1" a="1"/>
  <c r="AI726" i="1" s="1"/>
  <c r="AH726" i="1" a="1"/>
  <c r="AH726" i="1" s="1"/>
  <c r="AI725" i="1" a="1"/>
  <c r="AI725" i="1" s="1"/>
  <c r="AH725" i="1" a="1"/>
  <c r="AH725" i="1" s="1"/>
  <c r="AI724" i="1" a="1"/>
  <c r="AI724" i="1" s="1"/>
  <c r="AH724" i="1" a="1"/>
  <c r="AH724" i="1" s="1"/>
  <c r="AI723" i="1" a="1"/>
  <c r="AI723" i="1" s="1"/>
  <c r="AH723" i="1" a="1"/>
  <c r="AH723" i="1" s="1"/>
  <c r="AI722" i="1" a="1"/>
  <c r="AI722" i="1" s="1"/>
  <c r="AH722" i="1" a="1"/>
  <c r="AH722" i="1" s="1"/>
  <c r="AI721" i="1" a="1"/>
  <c r="AI721" i="1" s="1"/>
  <c r="AH721" i="1" a="1"/>
  <c r="AH721" i="1" s="1"/>
  <c r="AI720" i="1" a="1"/>
  <c r="AI720" i="1" s="1"/>
  <c r="AH720" i="1" a="1"/>
  <c r="AH720" i="1" s="1"/>
  <c r="AI719" i="1" a="1"/>
  <c r="AI719" i="1" s="1"/>
  <c r="AH719" i="1" a="1"/>
  <c r="AH719" i="1" s="1"/>
  <c r="AI718" i="1" a="1"/>
  <c r="AI718" i="1" s="1"/>
  <c r="AH718" i="1" a="1"/>
  <c r="AH718" i="1" s="1"/>
  <c r="AI717" i="1" a="1"/>
  <c r="AI717" i="1" s="1"/>
  <c r="AH717" i="1" a="1"/>
  <c r="AH717" i="1" s="1"/>
  <c r="AI716" i="1" a="1"/>
  <c r="AI716" i="1" s="1"/>
  <c r="AH716" i="1" a="1"/>
  <c r="AH716" i="1" s="1"/>
  <c r="AI715" i="1" a="1"/>
  <c r="AI715" i="1" s="1"/>
  <c r="AH715" i="1" a="1"/>
  <c r="AH715" i="1" s="1"/>
  <c r="AI714" i="1" a="1"/>
  <c r="AI714" i="1" s="1"/>
  <c r="AH714" i="1" a="1"/>
  <c r="AH714" i="1" s="1"/>
  <c r="AI713" i="1" a="1"/>
  <c r="AI713" i="1" s="1"/>
  <c r="AH713" i="1" a="1"/>
  <c r="AH713" i="1" s="1"/>
  <c r="AI712" i="1" a="1"/>
  <c r="AI712" i="1" s="1"/>
  <c r="AH712" i="1" a="1"/>
  <c r="AH712" i="1" s="1"/>
  <c r="AI711" i="1" a="1"/>
  <c r="AI711" i="1" s="1"/>
  <c r="AH711" i="1" a="1"/>
  <c r="AH711" i="1" s="1"/>
  <c r="AI705" i="1" a="1"/>
  <c r="AI705" i="1" s="1"/>
  <c r="AH705" i="1" a="1"/>
  <c r="AH705" i="1" s="1"/>
  <c r="AI704" i="1" a="1"/>
  <c r="AI704" i="1" s="1"/>
  <c r="AH704" i="1" a="1"/>
  <c r="AH704" i="1" s="1"/>
  <c r="AI703" i="1" a="1"/>
  <c r="AI703" i="1" s="1"/>
  <c r="AH703" i="1" a="1"/>
  <c r="AH703" i="1" s="1"/>
  <c r="AI702" i="1" a="1"/>
  <c r="AI702" i="1" s="1"/>
  <c r="AH702" i="1" a="1"/>
  <c r="AH702" i="1" s="1"/>
  <c r="AI701" i="1" a="1"/>
  <c r="AI701" i="1" s="1"/>
  <c r="AH701" i="1" a="1"/>
  <c r="AH701" i="1" s="1"/>
  <c r="AI700" i="1" a="1"/>
  <c r="AI700" i="1" s="1"/>
  <c r="AH700" i="1" a="1"/>
  <c r="AH700" i="1" s="1"/>
  <c r="AI699" i="1" a="1"/>
  <c r="AI699" i="1" s="1"/>
  <c r="AH699" i="1" a="1"/>
  <c r="AH699" i="1" s="1"/>
  <c r="AI698" i="1" a="1"/>
  <c r="AI698" i="1" s="1"/>
  <c r="AH698" i="1" a="1"/>
  <c r="AH698" i="1" s="1"/>
  <c r="AI697" i="1" a="1"/>
  <c r="AI697" i="1" s="1"/>
  <c r="AH697" i="1" a="1"/>
  <c r="AH697" i="1" s="1"/>
  <c r="AI696" i="1" a="1"/>
  <c r="AI696" i="1" s="1"/>
  <c r="AH696" i="1" a="1"/>
  <c r="AH696" i="1" s="1"/>
  <c r="AI695" i="1" a="1"/>
  <c r="AI695" i="1" s="1"/>
  <c r="AH695" i="1" a="1"/>
  <c r="AH695" i="1" s="1"/>
  <c r="AI694" i="1" a="1"/>
  <c r="AI694" i="1" s="1"/>
  <c r="AH694" i="1" a="1"/>
  <c r="AH694" i="1" s="1"/>
  <c r="AI693" i="1" a="1"/>
  <c r="AI693" i="1" s="1"/>
  <c r="AH693" i="1" a="1"/>
  <c r="AH693" i="1" s="1"/>
  <c r="AI692" i="1" a="1"/>
  <c r="AI692" i="1" s="1"/>
  <c r="AH692" i="1" a="1"/>
  <c r="AH692" i="1" s="1"/>
  <c r="AI691" i="1" a="1"/>
  <c r="AI691" i="1" s="1"/>
  <c r="AH691" i="1" a="1"/>
  <c r="AH691" i="1" s="1"/>
  <c r="AI690" i="1" a="1"/>
  <c r="AI690" i="1" s="1"/>
  <c r="AH690" i="1" a="1"/>
  <c r="AH690" i="1" s="1"/>
  <c r="AI689" i="1" a="1"/>
  <c r="AI689" i="1" s="1"/>
  <c r="AH689" i="1" a="1"/>
  <c r="AH689" i="1" s="1"/>
  <c r="AI688" i="1" a="1"/>
  <c r="AI688" i="1" s="1"/>
  <c r="AH688" i="1" a="1"/>
  <c r="AH688" i="1" s="1"/>
  <c r="AI687" i="1" a="1"/>
  <c r="AI687" i="1" s="1"/>
  <c r="AH687" i="1" a="1"/>
  <c r="AH687" i="1" s="1"/>
  <c r="AI686" i="1" a="1"/>
  <c r="AI686" i="1" s="1"/>
  <c r="AH686" i="1" a="1"/>
  <c r="AH686" i="1" s="1"/>
  <c r="AI685" i="1" a="1"/>
  <c r="AI685" i="1" s="1"/>
  <c r="AH685" i="1" a="1"/>
  <c r="AH685" i="1" s="1"/>
  <c r="AI684" i="1" a="1"/>
  <c r="AI684" i="1" s="1"/>
  <c r="AH684" i="1" a="1"/>
  <c r="AH684" i="1" s="1"/>
  <c r="AI678" i="1" a="1"/>
  <c r="AI678" i="1" s="1"/>
  <c r="AH678" i="1" a="1"/>
  <c r="AH678" i="1" s="1"/>
  <c r="AI677" i="1" a="1"/>
  <c r="AI677" i="1" s="1"/>
  <c r="AH677" i="1" a="1"/>
  <c r="AH677" i="1" s="1"/>
  <c r="AI676" i="1" a="1"/>
  <c r="AI676" i="1" s="1"/>
  <c r="AH676" i="1" a="1"/>
  <c r="AH676" i="1" s="1"/>
  <c r="AI675" i="1" a="1"/>
  <c r="AI675" i="1" s="1"/>
  <c r="AH675" i="1" a="1"/>
  <c r="AH675" i="1" s="1"/>
  <c r="AI674" i="1" a="1"/>
  <c r="AI674" i="1" s="1"/>
  <c r="AH674" i="1" a="1"/>
  <c r="AH674" i="1" s="1"/>
  <c r="AI673" i="1" a="1"/>
  <c r="AI673" i="1" s="1"/>
  <c r="AH673" i="1" a="1"/>
  <c r="AH673" i="1" s="1"/>
  <c r="AI672" i="1" a="1"/>
  <c r="AI672" i="1" s="1"/>
  <c r="AH672" i="1" a="1"/>
  <c r="AH672" i="1" s="1"/>
  <c r="AI671" i="1" a="1"/>
  <c r="AI671" i="1" s="1"/>
  <c r="AH671" i="1" a="1"/>
  <c r="AH671" i="1" s="1"/>
  <c r="AI670" i="1" a="1"/>
  <c r="AI670" i="1" s="1"/>
  <c r="AH670" i="1" a="1"/>
  <c r="AH670" i="1" s="1"/>
  <c r="AI669" i="1" a="1"/>
  <c r="AI669" i="1" s="1"/>
  <c r="AH669" i="1" a="1"/>
  <c r="AH669" i="1" s="1"/>
  <c r="AI668" i="1" a="1"/>
  <c r="AI668" i="1" s="1"/>
  <c r="AH668" i="1" a="1"/>
  <c r="AH668" i="1" s="1"/>
  <c r="AI667" i="1" a="1"/>
  <c r="AI667" i="1" s="1"/>
  <c r="AH667" i="1" a="1"/>
  <c r="AH667" i="1" s="1"/>
  <c r="AI666" i="1" a="1"/>
  <c r="AI666" i="1" s="1"/>
  <c r="AH666" i="1" a="1"/>
  <c r="AH666" i="1" s="1"/>
  <c r="AI665" i="1" a="1"/>
  <c r="AI665" i="1" s="1"/>
  <c r="AH665" i="1" a="1"/>
  <c r="AH665" i="1" s="1"/>
  <c r="AI664" i="1" a="1"/>
  <c r="AI664" i="1" s="1"/>
  <c r="AH664" i="1" a="1"/>
  <c r="AH664" i="1" s="1"/>
  <c r="AI663" i="1" a="1"/>
  <c r="AI663" i="1" s="1"/>
  <c r="AH663" i="1" a="1"/>
  <c r="AH663" i="1" s="1"/>
  <c r="AI662" i="1" a="1"/>
  <c r="AI662" i="1" s="1"/>
  <c r="AH662" i="1" a="1"/>
  <c r="AH662" i="1" s="1"/>
  <c r="AI661" i="1" a="1"/>
  <c r="AI661" i="1" s="1"/>
  <c r="AH661" i="1" a="1"/>
  <c r="AH661" i="1" s="1"/>
  <c r="AI660" i="1" a="1"/>
  <c r="AI660" i="1" s="1"/>
  <c r="AH660" i="1" a="1"/>
  <c r="AH660" i="1" s="1"/>
  <c r="AI659" i="1" a="1"/>
  <c r="AI659" i="1" s="1"/>
  <c r="AH659" i="1" a="1"/>
  <c r="AH659" i="1" s="1"/>
  <c r="AI658" i="1" a="1"/>
  <c r="AI658" i="1" s="1"/>
  <c r="AH658" i="1" a="1"/>
  <c r="AH658" i="1" s="1"/>
  <c r="AI657" i="1" a="1"/>
  <c r="AI657" i="1" s="1"/>
  <c r="AH657" i="1" a="1"/>
  <c r="AH657" i="1" s="1"/>
  <c r="AI652" i="1"/>
  <c r="AH652" i="1"/>
  <c r="AH626" i="1"/>
  <c r="AI626" i="1"/>
  <c r="AI651" i="1" a="1"/>
  <c r="AI651" i="1" s="1"/>
  <c r="AH651" i="1" a="1"/>
  <c r="AH651" i="1" s="1"/>
  <c r="AI650" i="1" a="1"/>
  <c r="AI650" i="1" s="1"/>
  <c r="AH650" i="1" a="1"/>
  <c r="AH650" i="1" s="1"/>
  <c r="AI649" i="1" a="1"/>
  <c r="AI649" i="1" s="1"/>
  <c r="AH649" i="1" a="1"/>
  <c r="AH649" i="1" s="1"/>
  <c r="AI648" i="1" a="1"/>
  <c r="AI648" i="1" s="1"/>
  <c r="AH648" i="1" a="1"/>
  <c r="AH648" i="1" s="1"/>
  <c r="AI647" i="1" a="1"/>
  <c r="AI647" i="1" s="1"/>
  <c r="AH647" i="1" a="1"/>
  <c r="AH647" i="1" s="1"/>
  <c r="AI646" i="1" a="1"/>
  <c r="AI646" i="1" s="1"/>
  <c r="AH646" i="1" a="1"/>
  <c r="AH646" i="1" s="1"/>
  <c r="AI645" i="1" a="1"/>
  <c r="AI645" i="1" s="1"/>
  <c r="AH645" i="1" a="1"/>
  <c r="AH645" i="1" s="1"/>
  <c r="AI644" i="1" a="1"/>
  <c r="AI644" i="1" s="1"/>
  <c r="AH644" i="1" a="1"/>
  <c r="AH644" i="1" s="1"/>
  <c r="AI643" i="1" a="1"/>
  <c r="AI643" i="1" s="1"/>
  <c r="AH643" i="1" a="1"/>
  <c r="AH643" i="1" s="1"/>
  <c r="AI642" i="1" a="1"/>
  <c r="AI642" i="1" s="1"/>
  <c r="AH642" i="1" a="1"/>
  <c r="AH642" i="1" s="1"/>
  <c r="AI641" i="1" a="1"/>
  <c r="AI641" i="1" s="1"/>
  <c r="AH641" i="1" a="1"/>
  <c r="AH641" i="1" s="1"/>
  <c r="AI640" i="1" a="1"/>
  <c r="AI640" i="1" s="1"/>
  <c r="AH640" i="1" a="1"/>
  <c r="AH640" i="1" s="1"/>
  <c r="AI639" i="1" a="1"/>
  <c r="AI639" i="1" s="1"/>
  <c r="AH639" i="1" a="1"/>
  <c r="AH639" i="1" s="1"/>
  <c r="AI638" i="1" a="1"/>
  <c r="AI638" i="1" s="1"/>
  <c r="AH638" i="1" a="1"/>
  <c r="AH638" i="1" s="1"/>
  <c r="AI637" i="1" a="1"/>
  <c r="AI637" i="1" s="1"/>
  <c r="AH637" i="1" a="1"/>
  <c r="AH637" i="1" s="1"/>
  <c r="AI636" i="1" a="1"/>
  <c r="AI636" i="1" s="1"/>
  <c r="AH636" i="1" a="1"/>
  <c r="AH636" i="1" s="1"/>
  <c r="AI635" i="1" a="1"/>
  <c r="AI635" i="1" s="1"/>
  <c r="AH635" i="1" a="1"/>
  <c r="AH635" i="1" s="1"/>
  <c r="AI634" i="1" a="1"/>
  <c r="AI634" i="1" s="1"/>
  <c r="AH634" i="1" a="1"/>
  <c r="AH634" i="1" s="1"/>
  <c r="AI633" i="1" a="1"/>
  <c r="AI633" i="1" s="1"/>
  <c r="AH633" i="1" a="1"/>
  <c r="AH633" i="1" s="1"/>
  <c r="AI632" i="1" a="1"/>
  <c r="AI632" i="1" s="1"/>
  <c r="AH632" i="1" a="1"/>
  <c r="AH632" i="1" s="1"/>
  <c r="AI631" i="1" a="1"/>
  <c r="AI631" i="1" s="1"/>
  <c r="AH631" i="1" a="1"/>
  <c r="AH631" i="1" s="1"/>
  <c r="AI630" i="1" a="1"/>
  <c r="AI630" i="1" s="1"/>
  <c r="AH630" i="1" a="1"/>
  <c r="AH630" i="1" s="1"/>
  <c r="AI625" i="1" a="1"/>
  <c r="AI625" i="1" s="1"/>
  <c r="AI624" i="1" a="1"/>
  <c r="AI624" i="1" s="1"/>
  <c r="AI623" i="1" a="1"/>
  <c r="AI623" i="1" s="1"/>
  <c r="AI622" i="1" a="1"/>
  <c r="AI622" i="1" s="1"/>
  <c r="AI621" i="1" a="1"/>
  <c r="AI621" i="1" s="1"/>
  <c r="AI620" i="1" a="1"/>
  <c r="AI620" i="1" s="1"/>
  <c r="AI619" i="1" a="1"/>
  <c r="AI619" i="1" s="1"/>
  <c r="AI618" i="1" a="1"/>
  <c r="AI618" i="1" s="1"/>
  <c r="AI617" i="1" a="1"/>
  <c r="AI617" i="1" s="1"/>
  <c r="AI616" i="1" a="1"/>
  <c r="AI616" i="1" s="1"/>
  <c r="AI615" i="1" a="1"/>
  <c r="AI615" i="1" s="1"/>
  <c r="AI614" i="1" a="1"/>
  <c r="AI614" i="1" s="1"/>
  <c r="AI613" i="1" a="1"/>
  <c r="AI613" i="1" s="1"/>
  <c r="AI612" i="1" a="1"/>
  <c r="AI612" i="1" s="1"/>
  <c r="AI611" i="1" a="1"/>
  <c r="AI611" i="1" s="1"/>
  <c r="AI610" i="1" a="1"/>
  <c r="AI610" i="1" s="1"/>
  <c r="AI609" i="1" a="1"/>
  <c r="AI609" i="1" s="1"/>
  <c r="AI608" i="1" a="1"/>
  <c r="AI608" i="1" s="1"/>
  <c r="AI607" i="1" a="1"/>
  <c r="AI607" i="1" s="1"/>
  <c r="AI606" i="1" a="1"/>
  <c r="AI606" i="1" s="1"/>
  <c r="AI605" i="1" a="1"/>
  <c r="AI605" i="1" s="1"/>
  <c r="AI604" i="1" a="1"/>
  <c r="AI604" i="1" s="1"/>
  <c r="AI599" i="1" a="1"/>
  <c r="AI599" i="1" s="1"/>
  <c r="AI598" i="1" a="1"/>
  <c r="AI598" i="1" s="1"/>
  <c r="AI597" i="1" a="1"/>
  <c r="AI597" i="1" s="1"/>
  <c r="AI596" i="1" a="1"/>
  <c r="AI596" i="1" s="1"/>
  <c r="AI595" i="1" a="1"/>
  <c r="AI595" i="1" s="1"/>
  <c r="AI594" i="1" a="1"/>
  <c r="AI594" i="1" s="1"/>
  <c r="AI593" i="1" a="1"/>
  <c r="AI593" i="1" s="1"/>
  <c r="AI592" i="1" a="1"/>
  <c r="AI592" i="1" s="1"/>
  <c r="AI591" i="1" a="1"/>
  <c r="AI591" i="1" s="1"/>
  <c r="AI590" i="1" a="1"/>
  <c r="AI590" i="1" s="1"/>
  <c r="AI589" i="1" a="1"/>
  <c r="AI589" i="1" s="1"/>
  <c r="AI588" i="1" a="1"/>
  <c r="AI588" i="1" s="1"/>
  <c r="AI587" i="1" a="1"/>
  <c r="AI587" i="1" s="1"/>
  <c r="AI586" i="1" a="1"/>
  <c r="AI586" i="1" s="1"/>
  <c r="AI585" i="1" a="1"/>
  <c r="AI585" i="1" s="1"/>
  <c r="AI584" i="1" a="1"/>
  <c r="AI584" i="1" s="1"/>
  <c r="AI583" i="1" a="1"/>
  <c r="AI583" i="1" s="1"/>
  <c r="AI582" i="1" a="1"/>
  <c r="AI582" i="1" s="1"/>
  <c r="AI581" i="1" a="1"/>
  <c r="AI581" i="1" s="1"/>
  <c r="AI580" i="1" a="1"/>
  <c r="AI580" i="1" s="1"/>
  <c r="AI579" i="1" a="1"/>
  <c r="AI579" i="1" s="1"/>
  <c r="AI578" i="1" a="1"/>
  <c r="AI578" i="1" s="1"/>
  <c r="AI572" i="1" a="1"/>
  <c r="AI572" i="1" s="1"/>
  <c r="AI571" i="1" a="1"/>
  <c r="AI571" i="1" s="1"/>
  <c r="AI570" i="1" a="1"/>
  <c r="AI570" i="1" s="1"/>
  <c r="AI569" i="1" a="1"/>
  <c r="AI569" i="1" s="1"/>
  <c r="AI568" i="1" a="1"/>
  <c r="AI568" i="1" s="1"/>
  <c r="AI567" i="1" a="1"/>
  <c r="AI567" i="1" s="1"/>
  <c r="AI566" i="1" a="1"/>
  <c r="AI566" i="1" s="1"/>
  <c r="AI565" i="1" a="1"/>
  <c r="AI565" i="1" s="1"/>
  <c r="AI564" i="1" a="1"/>
  <c r="AI564" i="1" s="1"/>
  <c r="AI563" i="1" a="1"/>
  <c r="AI563" i="1" s="1"/>
  <c r="AI562" i="1" a="1"/>
  <c r="AI562" i="1" s="1"/>
  <c r="AI561" i="1" a="1"/>
  <c r="AI561" i="1" s="1"/>
  <c r="AI560" i="1" a="1"/>
  <c r="AI560" i="1" s="1"/>
  <c r="AI559" i="1" a="1"/>
  <c r="AI559" i="1" s="1"/>
  <c r="AI558" i="1" a="1"/>
  <c r="AI558" i="1" s="1"/>
  <c r="AI557" i="1" a="1"/>
  <c r="AI557" i="1" s="1"/>
  <c r="AI556" i="1" a="1"/>
  <c r="AI556" i="1" s="1"/>
  <c r="AI555" i="1" a="1"/>
  <c r="AI555" i="1" s="1"/>
  <c r="AI554" i="1" a="1"/>
  <c r="AI554" i="1" s="1"/>
  <c r="AI553" i="1" a="1"/>
  <c r="AI553" i="1" s="1"/>
  <c r="AI552" i="1" a="1"/>
  <c r="AI552" i="1" s="1"/>
  <c r="AI551" i="1" a="1"/>
  <c r="AI551" i="1" s="1"/>
  <c r="AI545" i="1" a="1"/>
  <c r="AI545" i="1" s="1"/>
  <c r="AI544" i="1" a="1"/>
  <c r="AI544" i="1" s="1"/>
  <c r="AI543" i="1" a="1"/>
  <c r="AI543" i="1" s="1"/>
  <c r="AI542" i="1" a="1"/>
  <c r="AI542" i="1" s="1"/>
  <c r="AI541" i="1" a="1"/>
  <c r="AI541" i="1" s="1"/>
  <c r="AI540" i="1" a="1"/>
  <c r="AI540" i="1" s="1"/>
  <c r="AI539" i="1" a="1"/>
  <c r="AI539" i="1" s="1"/>
  <c r="AI538" i="1" a="1"/>
  <c r="AI538" i="1" s="1"/>
  <c r="AI537" i="1" a="1"/>
  <c r="AI537" i="1" s="1"/>
  <c r="AI536" i="1" a="1"/>
  <c r="AI536" i="1" s="1"/>
  <c r="AI535" i="1" a="1"/>
  <c r="AI535" i="1" s="1"/>
  <c r="AI534" i="1" a="1"/>
  <c r="AI534" i="1" s="1"/>
  <c r="AI533" i="1" a="1"/>
  <c r="AI533" i="1" s="1"/>
  <c r="AI532" i="1" a="1"/>
  <c r="AI532" i="1" s="1"/>
  <c r="AI531" i="1" a="1"/>
  <c r="AI531" i="1" s="1"/>
  <c r="AI530" i="1" a="1"/>
  <c r="AI530" i="1" s="1"/>
  <c r="AI529" i="1" a="1"/>
  <c r="AI529" i="1" s="1"/>
  <c r="AI528" i="1" a="1"/>
  <c r="AI528" i="1" s="1"/>
  <c r="AI527" i="1" a="1"/>
  <c r="AI527" i="1" s="1"/>
  <c r="AI526" i="1" a="1"/>
  <c r="AI526" i="1" s="1"/>
  <c r="AI525" i="1" a="1"/>
  <c r="AI525" i="1" s="1"/>
  <c r="AI524" i="1" a="1"/>
  <c r="AI524" i="1" s="1"/>
  <c r="AI518" i="1" a="1"/>
  <c r="AI518" i="1" s="1"/>
  <c r="AI517" i="1" a="1"/>
  <c r="AI517" i="1" s="1"/>
  <c r="AI516" i="1" a="1"/>
  <c r="AI516" i="1" s="1"/>
  <c r="AI515" i="1" a="1"/>
  <c r="AI515" i="1" s="1"/>
  <c r="AI514" i="1" a="1"/>
  <c r="AI514" i="1" s="1"/>
  <c r="AI513" i="1" a="1"/>
  <c r="AI513" i="1" s="1"/>
  <c r="AI512" i="1" a="1"/>
  <c r="AI512" i="1" s="1"/>
  <c r="AI511" i="1" a="1"/>
  <c r="AI511" i="1" s="1"/>
  <c r="AI510" i="1" a="1"/>
  <c r="AI510" i="1" s="1"/>
  <c r="AI509" i="1" a="1"/>
  <c r="AI509" i="1" s="1"/>
  <c r="AI508" i="1" a="1"/>
  <c r="AI508" i="1" s="1"/>
  <c r="AI507" i="1" a="1"/>
  <c r="AI507" i="1" s="1"/>
  <c r="AI506" i="1" a="1"/>
  <c r="AI506" i="1" s="1"/>
  <c r="AI505" i="1" a="1"/>
  <c r="AI505" i="1" s="1"/>
  <c r="AI504" i="1" a="1"/>
  <c r="AI504" i="1" s="1"/>
  <c r="AI503" i="1" a="1"/>
  <c r="AI503" i="1" s="1"/>
  <c r="AI502" i="1" a="1"/>
  <c r="AI502" i="1" s="1"/>
  <c r="AI501" i="1" a="1"/>
  <c r="AI501" i="1" s="1"/>
  <c r="AI500" i="1" a="1"/>
  <c r="AI500" i="1" s="1"/>
  <c r="AI499" i="1" a="1"/>
  <c r="AI499" i="1" s="1"/>
  <c r="AI498" i="1" a="1"/>
  <c r="AI498" i="1" s="1"/>
  <c r="AI497" i="1" a="1"/>
  <c r="AI497" i="1" s="1"/>
  <c r="AI491" i="1" a="1"/>
  <c r="AI491" i="1" s="1"/>
  <c r="AI490" i="1" a="1"/>
  <c r="AI490" i="1" s="1"/>
  <c r="AI489" i="1" a="1"/>
  <c r="AI489" i="1" s="1"/>
  <c r="AI488" i="1" a="1"/>
  <c r="AI488" i="1" s="1"/>
  <c r="AI487" i="1" a="1"/>
  <c r="AI487" i="1" s="1"/>
  <c r="AI486" i="1" a="1"/>
  <c r="AI486" i="1" s="1"/>
  <c r="AI485" i="1" a="1"/>
  <c r="AI485" i="1" s="1"/>
  <c r="AI484" i="1" a="1"/>
  <c r="AI484" i="1" s="1"/>
  <c r="AI483" i="1" a="1"/>
  <c r="AI483" i="1" s="1"/>
  <c r="AI482" i="1" a="1"/>
  <c r="AI482" i="1" s="1"/>
  <c r="AI481" i="1" a="1"/>
  <c r="AI481" i="1" s="1"/>
  <c r="AI480" i="1" a="1"/>
  <c r="AI480" i="1" s="1"/>
  <c r="AI479" i="1" a="1"/>
  <c r="AI479" i="1" s="1"/>
  <c r="AI478" i="1" a="1"/>
  <c r="AI478" i="1" s="1"/>
  <c r="AI477" i="1" a="1"/>
  <c r="AI477" i="1" s="1"/>
  <c r="AI476" i="1" a="1"/>
  <c r="AI476" i="1" s="1"/>
  <c r="AI475" i="1" a="1"/>
  <c r="AI475" i="1" s="1"/>
  <c r="AI474" i="1" a="1"/>
  <c r="AI474" i="1" s="1"/>
  <c r="AI473" i="1" a="1"/>
  <c r="AI473" i="1" s="1"/>
  <c r="AI472" i="1" a="1"/>
  <c r="AI472" i="1" s="1"/>
  <c r="AI471" i="1" a="1"/>
  <c r="AI471" i="1" s="1"/>
  <c r="AI470" i="1" a="1"/>
  <c r="AI470" i="1" s="1"/>
  <c r="AI464" i="1" a="1"/>
  <c r="AI464" i="1" s="1"/>
  <c r="AI463" i="1" a="1"/>
  <c r="AI463" i="1" s="1"/>
  <c r="AI462" i="1" a="1"/>
  <c r="AI462" i="1" s="1"/>
  <c r="AI461" i="1" a="1"/>
  <c r="AI461" i="1" s="1"/>
  <c r="AI460" i="1" a="1"/>
  <c r="AI460" i="1" s="1"/>
  <c r="AI459" i="1" a="1"/>
  <c r="AI459" i="1" s="1"/>
  <c r="AI458" i="1" a="1"/>
  <c r="AI458" i="1" s="1"/>
  <c r="AI457" i="1" a="1"/>
  <c r="AI457" i="1" s="1"/>
  <c r="AI456" i="1" a="1"/>
  <c r="AI456" i="1" s="1"/>
  <c r="AI455" i="1" a="1"/>
  <c r="AI455" i="1" s="1"/>
  <c r="AI454" i="1" a="1"/>
  <c r="AI454" i="1" s="1"/>
  <c r="AI453" i="1" a="1"/>
  <c r="AI453" i="1" s="1"/>
  <c r="AI452" i="1" a="1"/>
  <c r="AI452" i="1" s="1"/>
  <c r="AI451" i="1" a="1"/>
  <c r="AI451" i="1" s="1"/>
  <c r="AI450" i="1" a="1"/>
  <c r="AI450" i="1" s="1"/>
  <c r="AI449" i="1" a="1"/>
  <c r="AI449" i="1" s="1"/>
  <c r="AI448" i="1" a="1"/>
  <c r="AI448" i="1" s="1"/>
  <c r="AI447" i="1" a="1"/>
  <c r="AI447" i="1" s="1"/>
  <c r="AI446" i="1" a="1"/>
  <c r="AI446" i="1" s="1"/>
  <c r="AI445" i="1" a="1"/>
  <c r="AI445" i="1" s="1"/>
  <c r="AI444" i="1" a="1"/>
  <c r="AI444" i="1" s="1"/>
  <c r="AI443" i="1" a="1"/>
  <c r="AI443" i="1" s="1"/>
  <c r="AI437" i="1" a="1"/>
  <c r="AI437" i="1" s="1"/>
  <c r="AI436" i="1" a="1"/>
  <c r="AI436" i="1" s="1"/>
  <c r="AI435" i="1" a="1"/>
  <c r="AI435" i="1" s="1"/>
  <c r="AI434" i="1" a="1"/>
  <c r="AI434" i="1" s="1"/>
  <c r="AI433" i="1" a="1"/>
  <c r="AI433" i="1" s="1"/>
  <c r="AI432" i="1" a="1"/>
  <c r="AI432" i="1" s="1"/>
  <c r="AI431" i="1" a="1"/>
  <c r="AI431" i="1" s="1"/>
  <c r="AI430" i="1" a="1"/>
  <c r="AI430" i="1" s="1"/>
  <c r="AI429" i="1" a="1"/>
  <c r="AI429" i="1" s="1"/>
  <c r="AI428" i="1" a="1"/>
  <c r="AI428" i="1" s="1"/>
  <c r="AI427" i="1" a="1"/>
  <c r="AI427" i="1" s="1"/>
  <c r="AI426" i="1" a="1"/>
  <c r="AI426" i="1" s="1"/>
  <c r="AI425" i="1" a="1"/>
  <c r="AI425" i="1" s="1"/>
  <c r="AI424" i="1" a="1"/>
  <c r="AI424" i="1" s="1"/>
  <c r="AI423" i="1" a="1"/>
  <c r="AI423" i="1" s="1"/>
  <c r="AI422" i="1" a="1"/>
  <c r="AI422" i="1" s="1"/>
  <c r="AI421" i="1" a="1"/>
  <c r="AI421" i="1" s="1"/>
  <c r="AI420" i="1" a="1"/>
  <c r="AI420" i="1" s="1"/>
  <c r="AI419" i="1" a="1"/>
  <c r="AI419" i="1" s="1"/>
  <c r="AI418" i="1" a="1"/>
  <c r="AI418" i="1" s="1"/>
  <c r="AI417" i="1" a="1"/>
  <c r="AI417" i="1" s="1"/>
  <c r="AI416" i="1" a="1"/>
  <c r="AI416" i="1" s="1"/>
  <c r="AI411" i="1" a="1"/>
  <c r="AI411" i="1" s="1"/>
  <c r="AI410" i="1" a="1"/>
  <c r="AI410" i="1" s="1"/>
  <c r="AI409" i="1" a="1"/>
  <c r="AI409" i="1" s="1"/>
  <c r="AI408" i="1" a="1"/>
  <c r="AI408" i="1" s="1"/>
  <c r="AI407" i="1" a="1"/>
  <c r="AI407" i="1" s="1"/>
  <c r="AI406" i="1" a="1"/>
  <c r="AI406" i="1" s="1"/>
  <c r="AI405" i="1" a="1"/>
  <c r="AI405" i="1" s="1"/>
  <c r="AI404" i="1" a="1"/>
  <c r="AI404" i="1" s="1"/>
  <c r="AI403" i="1" a="1"/>
  <c r="AI403" i="1" s="1"/>
  <c r="AI402" i="1" a="1"/>
  <c r="AI402" i="1" s="1"/>
  <c r="AI401" i="1" a="1"/>
  <c r="AI401" i="1" s="1"/>
  <c r="AI400" i="1" a="1"/>
  <c r="AI400" i="1" s="1"/>
  <c r="AI399" i="1" a="1"/>
  <c r="AI399" i="1" s="1"/>
  <c r="AI398" i="1" a="1"/>
  <c r="AI398" i="1" s="1"/>
  <c r="AI397" i="1" a="1"/>
  <c r="AI397" i="1" s="1"/>
  <c r="AI396" i="1" a="1"/>
  <c r="AI396" i="1" s="1"/>
  <c r="AI395" i="1" a="1"/>
  <c r="AI395" i="1" s="1"/>
  <c r="AI394" i="1" a="1"/>
  <c r="AI394" i="1" s="1"/>
  <c r="AI393" i="1" a="1"/>
  <c r="AI393" i="1" s="1"/>
  <c r="AI392" i="1" a="1"/>
  <c r="AI392" i="1" s="1"/>
  <c r="AI391" i="1" a="1"/>
  <c r="AI391" i="1" s="1"/>
  <c r="AI390" i="1" a="1"/>
  <c r="AI390" i="1" s="1"/>
  <c r="AI385" i="1" a="1"/>
  <c r="AI385" i="1" s="1"/>
  <c r="AI384" i="1" a="1"/>
  <c r="AI384" i="1" s="1"/>
  <c r="AI383" i="1" a="1"/>
  <c r="AI383" i="1" s="1"/>
  <c r="AI382" i="1" a="1"/>
  <c r="AI382" i="1" s="1"/>
  <c r="AI381" i="1" a="1"/>
  <c r="AI381" i="1" s="1"/>
  <c r="AI380" i="1" a="1"/>
  <c r="AI380" i="1" s="1"/>
  <c r="AI379" i="1" a="1"/>
  <c r="AI379" i="1" s="1"/>
  <c r="AI378" i="1" a="1"/>
  <c r="AI378" i="1" s="1"/>
  <c r="AI377" i="1" a="1"/>
  <c r="AI377" i="1" s="1"/>
  <c r="AI376" i="1" a="1"/>
  <c r="AI376" i="1" s="1"/>
  <c r="AI375" i="1" a="1"/>
  <c r="AI375" i="1" s="1"/>
  <c r="AI374" i="1" a="1"/>
  <c r="AI374" i="1" s="1"/>
  <c r="AI373" i="1" a="1"/>
  <c r="AI373" i="1" s="1"/>
  <c r="AI372" i="1" a="1"/>
  <c r="AI372" i="1" s="1"/>
  <c r="AI371" i="1" a="1"/>
  <c r="AI371" i="1" s="1"/>
  <c r="AI370" i="1" a="1"/>
  <c r="AI370" i="1" s="1"/>
  <c r="AI369" i="1" a="1"/>
  <c r="AI369" i="1" s="1"/>
  <c r="AI368" i="1" a="1"/>
  <c r="AI368" i="1" s="1"/>
  <c r="AI367" i="1" a="1"/>
  <c r="AI367" i="1" s="1"/>
  <c r="AI366" i="1" a="1"/>
  <c r="AI366" i="1" s="1"/>
  <c r="AI365" i="1" a="1"/>
  <c r="AI365" i="1" s="1"/>
  <c r="AI364" i="1" a="1"/>
  <c r="AI364" i="1" s="1"/>
  <c r="AI359" i="1" a="1"/>
  <c r="AI359" i="1" s="1"/>
  <c r="AI358" i="1" a="1"/>
  <c r="AI358" i="1" s="1"/>
  <c r="AI357" i="1" a="1"/>
  <c r="AI357" i="1" s="1"/>
  <c r="AI356" i="1" a="1"/>
  <c r="AI356" i="1" s="1"/>
  <c r="AI355" i="1" a="1"/>
  <c r="AI355" i="1" s="1"/>
  <c r="AI354" i="1" a="1"/>
  <c r="AI354" i="1" s="1"/>
  <c r="AI353" i="1" a="1"/>
  <c r="AI353" i="1" s="1"/>
  <c r="AI352" i="1" a="1"/>
  <c r="AI352" i="1" s="1"/>
  <c r="AI351" i="1" a="1"/>
  <c r="AI351" i="1" s="1"/>
  <c r="AI350" i="1" a="1"/>
  <c r="AI350" i="1" s="1"/>
  <c r="AI349" i="1" a="1"/>
  <c r="AI349" i="1" s="1"/>
  <c r="AI348" i="1" a="1"/>
  <c r="AI348" i="1" s="1"/>
  <c r="AI347" i="1" a="1"/>
  <c r="AI347" i="1" s="1"/>
  <c r="AI346" i="1" a="1"/>
  <c r="AI346" i="1" s="1"/>
  <c r="AI345" i="1" a="1"/>
  <c r="AI345" i="1" s="1"/>
  <c r="AI344" i="1" a="1"/>
  <c r="AI344" i="1" s="1"/>
  <c r="AI343" i="1" a="1"/>
  <c r="AI343" i="1" s="1"/>
  <c r="AI342" i="1" a="1"/>
  <c r="AI342" i="1" s="1"/>
  <c r="AI341" i="1" a="1"/>
  <c r="AI341" i="1" s="1"/>
  <c r="AI340" i="1" a="1"/>
  <c r="AI340" i="1" s="1"/>
  <c r="AI339" i="1" a="1"/>
  <c r="AI339" i="1" s="1"/>
  <c r="AI338" i="1" a="1"/>
  <c r="AI338" i="1" s="1"/>
  <c r="AI333" i="1" a="1"/>
  <c r="AI333" i="1" s="1"/>
  <c r="AI332" i="1" a="1"/>
  <c r="AI332" i="1" s="1"/>
  <c r="AI331" i="1" a="1"/>
  <c r="AI331" i="1" s="1"/>
  <c r="AI330" i="1" a="1"/>
  <c r="AI330" i="1" s="1"/>
  <c r="AI329" i="1" a="1"/>
  <c r="AI329" i="1" s="1"/>
  <c r="AI328" i="1" a="1"/>
  <c r="AI328" i="1" s="1"/>
  <c r="AI327" i="1" a="1"/>
  <c r="AI327" i="1" s="1"/>
  <c r="AI326" i="1" a="1"/>
  <c r="AI326" i="1" s="1"/>
  <c r="AI325" i="1" a="1"/>
  <c r="AI325" i="1" s="1"/>
  <c r="AI324" i="1" a="1"/>
  <c r="AI324" i="1" s="1"/>
  <c r="AI323" i="1" a="1"/>
  <c r="AI323" i="1" s="1"/>
  <c r="AI322" i="1" a="1"/>
  <c r="AI322" i="1" s="1"/>
  <c r="AI321" i="1" a="1"/>
  <c r="AI321" i="1" s="1"/>
  <c r="AI320" i="1" a="1"/>
  <c r="AI320" i="1" s="1"/>
  <c r="AI319" i="1" a="1"/>
  <c r="AI319" i="1" s="1"/>
  <c r="AI318" i="1" a="1"/>
  <c r="AI318" i="1" s="1"/>
  <c r="AI317" i="1" a="1"/>
  <c r="AI317" i="1" s="1"/>
  <c r="AI316" i="1" a="1"/>
  <c r="AI316" i="1" s="1"/>
  <c r="AI315" i="1" a="1"/>
  <c r="AI315" i="1" s="1"/>
  <c r="AI314" i="1" a="1"/>
  <c r="AI314" i="1" s="1"/>
  <c r="AI313" i="1" a="1"/>
  <c r="AI313" i="1" s="1"/>
  <c r="AI312" i="1" a="1"/>
  <c r="AI312" i="1" s="1"/>
  <c r="AI305" i="1" a="1"/>
  <c r="AI305" i="1" s="1"/>
  <c r="AI304" i="1" a="1"/>
  <c r="AI304" i="1" s="1"/>
  <c r="AI303" i="1" a="1"/>
  <c r="AI303" i="1" s="1"/>
  <c r="AI302" i="1" a="1"/>
  <c r="AI302" i="1" s="1"/>
  <c r="AI301" i="1" a="1"/>
  <c r="AI301" i="1" s="1"/>
  <c r="AI300" i="1" a="1"/>
  <c r="AI300" i="1" s="1"/>
  <c r="AI299" i="1" a="1"/>
  <c r="AI299" i="1" s="1"/>
  <c r="AI298" i="1" a="1"/>
  <c r="AI298" i="1" s="1"/>
  <c r="AI297" i="1" a="1"/>
  <c r="AI297" i="1" s="1"/>
  <c r="AI296" i="1" a="1"/>
  <c r="AI296" i="1" s="1"/>
  <c r="AI295" i="1" a="1"/>
  <c r="AI295" i="1" s="1"/>
  <c r="AI294" i="1" a="1"/>
  <c r="AI294" i="1" s="1"/>
  <c r="AI293" i="1" a="1"/>
  <c r="AI293" i="1" s="1"/>
  <c r="AI292" i="1" a="1"/>
  <c r="AI292" i="1" s="1"/>
  <c r="AI291" i="1" a="1"/>
  <c r="AI291" i="1" s="1"/>
  <c r="AI290" i="1" a="1"/>
  <c r="AI290" i="1" s="1"/>
  <c r="AI289" i="1" a="1"/>
  <c r="AI289" i="1" s="1"/>
  <c r="AI288" i="1" a="1"/>
  <c r="AI288" i="1" s="1"/>
  <c r="AI287" i="1" a="1"/>
  <c r="AI287" i="1" s="1"/>
  <c r="AI286" i="1" a="1"/>
  <c r="AI286" i="1" s="1"/>
  <c r="AI285" i="1" a="1"/>
  <c r="AI285" i="1" s="1"/>
  <c r="AI284" i="1" a="1"/>
  <c r="AI284" i="1" s="1"/>
  <c r="AI277" i="1" a="1"/>
  <c r="AI277" i="1" s="1"/>
  <c r="AI276" i="1" a="1"/>
  <c r="AI276" i="1" s="1"/>
  <c r="AI275" i="1" a="1"/>
  <c r="AI275" i="1" s="1"/>
  <c r="AI274" i="1" a="1"/>
  <c r="AI274" i="1" s="1"/>
  <c r="AI273" i="1" a="1"/>
  <c r="AI273" i="1" s="1"/>
  <c r="AI272" i="1" a="1"/>
  <c r="AI272" i="1" s="1"/>
  <c r="AI271" i="1" a="1"/>
  <c r="AI271" i="1" s="1"/>
  <c r="AI270" i="1" a="1"/>
  <c r="AI270" i="1" s="1"/>
  <c r="AI269" i="1" a="1"/>
  <c r="AI269" i="1" s="1"/>
  <c r="AI268" i="1" a="1"/>
  <c r="AI268" i="1" s="1"/>
  <c r="AI267" i="1" a="1"/>
  <c r="AI267" i="1" s="1"/>
  <c r="AI266" i="1" a="1"/>
  <c r="AI266" i="1" s="1"/>
  <c r="AI265" i="1" a="1"/>
  <c r="AI265" i="1" s="1"/>
  <c r="AI264" i="1" a="1"/>
  <c r="AI264" i="1" s="1"/>
  <c r="AI263" i="1" a="1"/>
  <c r="AI263" i="1" s="1"/>
  <c r="AI262" i="1" a="1"/>
  <c r="AI262" i="1" s="1"/>
  <c r="AI261" i="1" a="1"/>
  <c r="AI261" i="1" s="1"/>
  <c r="AI260" i="1" a="1"/>
  <c r="AI260" i="1" s="1"/>
  <c r="AI259" i="1" a="1"/>
  <c r="AI259" i="1" s="1"/>
  <c r="AI258" i="1" a="1"/>
  <c r="AI258" i="1" s="1"/>
  <c r="AI257" i="1" a="1"/>
  <c r="AI257" i="1" s="1"/>
  <c r="AI256" i="1" a="1"/>
  <c r="AI256" i="1" s="1"/>
  <c r="AI252" i="1" a="1"/>
  <c r="AI252" i="1" s="1"/>
  <c r="AI251" i="1" a="1"/>
  <c r="AI251" i="1" s="1"/>
  <c r="AI250" i="1" a="1"/>
  <c r="AI250" i="1" s="1"/>
  <c r="AI249" i="1" a="1"/>
  <c r="AI249" i="1" s="1"/>
  <c r="AI248" i="1" a="1"/>
  <c r="AI248" i="1" s="1"/>
  <c r="AI247" i="1" a="1"/>
  <c r="AI247" i="1" s="1"/>
  <c r="AI246" i="1" a="1"/>
  <c r="AI246" i="1" s="1"/>
  <c r="AI245" i="1" a="1"/>
  <c r="AI245" i="1" s="1"/>
  <c r="AI244" i="1" a="1"/>
  <c r="AI244" i="1" s="1"/>
  <c r="AI243" i="1" a="1"/>
  <c r="AI243" i="1" s="1"/>
  <c r="AI242" i="1" a="1"/>
  <c r="AI242" i="1" s="1"/>
  <c r="AI241" i="1" a="1"/>
  <c r="AI241" i="1" s="1"/>
  <c r="AI240" i="1" a="1"/>
  <c r="AI240" i="1" s="1"/>
  <c r="AI239" i="1" a="1"/>
  <c r="AI239" i="1" s="1"/>
  <c r="AI238" i="1" a="1"/>
  <c r="AI238" i="1" s="1"/>
  <c r="AI237" i="1" a="1"/>
  <c r="AI237" i="1" s="1"/>
  <c r="AI236" i="1" a="1"/>
  <c r="AI236" i="1" s="1"/>
  <c r="AI235" i="1" a="1"/>
  <c r="AI235" i="1" s="1"/>
  <c r="AI234" i="1" a="1"/>
  <c r="AI234" i="1" s="1"/>
  <c r="AI233" i="1" a="1"/>
  <c r="AI233" i="1" s="1"/>
  <c r="AI232" i="1" a="1"/>
  <c r="AI232" i="1" s="1"/>
  <c r="AI231" i="1" a="1"/>
  <c r="AI231" i="1" s="1"/>
  <c r="AI227" i="1" a="1"/>
  <c r="AI227" i="1" s="1"/>
  <c r="AI226" i="1" a="1"/>
  <c r="AI226" i="1" s="1"/>
  <c r="AI225" i="1" a="1"/>
  <c r="AI225" i="1" s="1"/>
  <c r="AI224" i="1" a="1"/>
  <c r="AI224" i="1" s="1"/>
  <c r="AI223" i="1" a="1"/>
  <c r="AI223" i="1" s="1"/>
  <c r="AI222" i="1" a="1"/>
  <c r="AI222" i="1" s="1"/>
  <c r="AI221" i="1" a="1"/>
  <c r="AI221" i="1" s="1"/>
  <c r="AI220" i="1" a="1"/>
  <c r="AI220" i="1" s="1"/>
  <c r="AI219" i="1" a="1"/>
  <c r="AI219" i="1" s="1"/>
  <c r="AI218" i="1" a="1"/>
  <c r="AI218" i="1" s="1"/>
  <c r="AI217" i="1" a="1"/>
  <c r="AI217" i="1" s="1"/>
  <c r="AI216" i="1" a="1"/>
  <c r="AI216" i="1" s="1"/>
  <c r="AI215" i="1" a="1"/>
  <c r="AI215" i="1" s="1"/>
  <c r="AI214" i="1" a="1"/>
  <c r="AI214" i="1" s="1"/>
  <c r="AI213" i="1" a="1"/>
  <c r="AI213" i="1" s="1"/>
  <c r="AI212" i="1" a="1"/>
  <c r="AI212" i="1" s="1"/>
  <c r="AI211" i="1" a="1"/>
  <c r="AI211" i="1" s="1"/>
  <c r="AI210" i="1" a="1"/>
  <c r="AI210" i="1" s="1"/>
  <c r="AI209" i="1" a="1"/>
  <c r="AI209" i="1" s="1"/>
  <c r="AI208" i="1" a="1"/>
  <c r="AI208" i="1" s="1"/>
  <c r="AI207" i="1" a="1"/>
  <c r="AI207" i="1" s="1"/>
  <c r="AI206" i="1" a="1"/>
  <c r="AI206" i="1" s="1"/>
  <c r="AI200" i="1" a="1"/>
  <c r="AI200" i="1" s="1"/>
  <c r="AI199" i="1" a="1"/>
  <c r="AI199" i="1" s="1"/>
  <c r="AI198" i="1" a="1"/>
  <c r="AI198" i="1" s="1"/>
  <c r="AI197" i="1" a="1"/>
  <c r="AI197" i="1" s="1"/>
  <c r="AI196" i="1" a="1"/>
  <c r="AI196" i="1" s="1"/>
  <c r="AI195" i="1" a="1"/>
  <c r="AI195" i="1" s="1"/>
  <c r="AI194" i="1" a="1"/>
  <c r="AI194" i="1" s="1"/>
  <c r="AI193" i="1" a="1"/>
  <c r="AI193" i="1" s="1"/>
  <c r="AI192" i="1" a="1"/>
  <c r="AI192" i="1" s="1"/>
  <c r="AI191" i="1" a="1"/>
  <c r="AI191" i="1" s="1"/>
  <c r="AI190" i="1" a="1"/>
  <c r="AI190" i="1" s="1"/>
  <c r="AI189" i="1" a="1"/>
  <c r="AI189" i="1" s="1"/>
  <c r="AI188" i="1" a="1"/>
  <c r="AI188" i="1" s="1"/>
  <c r="AI187" i="1" a="1"/>
  <c r="AI187" i="1" s="1"/>
  <c r="AI186" i="1" a="1"/>
  <c r="AI186" i="1" s="1"/>
  <c r="AI185" i="1" a="1"/>
  <c r="AI185" i="1" s="1"/>
  <c r="AI184" i="1" a="1"/>
  <c r="AI184" i="1" s="1"/>
  <c r="AI183" i="1" a="1"/>
  <c r="AI183" i="1" s="1"/>
  <c r="AI182" i="1" a="1"/>
  <c r="AI182" i="1" s="1"/>
  <c r="AI177" i="1" a="1"/>
  <c r="AI177" i="1" s="1"/>
  <c r="AI176" i="1" a="1"/>
  <c r="AI176" i="1" s="1"/>
  <c r="AI175" i="1" a="1"/>
  <c r="AI175" i="1" s="1"/>
  <c r="AI174" i="1" a="1"/>
  <c r="AI174" i="1" s="1"/>
  <c r="AI173" i="1" a="1"/>
  <c r="AI173" i="1" s="1"/>
  <c r="AI172" i="1" a="1"/>
  <c r="AI172" i="1" s="1"/>
  <c r="AI171" i="1" a="1"/>
  <c r="AI171" i="1" s="1"/>
  <c r="AI170" i="1" a="1"/>
  <c r="AI170" i="1" s="1"/>
  <c r="AI169" i="1" a="1"/>
  <c r="AI169" i="1" s="1"/>
  <c r="AI168" i="1" a="1"/>
  <c r="AI168" i="1" s="1"/>
  <c r="AI167" i="1" a="1"/>
  <c r="AI167" i="1" s="1"/>
  <c r="AI166" i="1" a="1"/>
  <c r="AI166" i="1" s="1"/>
  <c r="AI165" i="1" a="1"/>
  <c r="AI165" i="1" s="1"/>
  <c r="AI164" i="1" a="1"/>
  <c r="AI164" i="1" s="1"/>
  <c r="AI163" i="1" a="1"/>
  <c r="AI163" i="1" s="1"/>
  <c r="AI162" i="1" a="1"/>
  <c r="AI162" i="1" s="1"/>
  <c r="AI161" i="1" a="1"/>
  <c r="AI161" i="1" s="1"/>
  <c r="AI160" i="1" a="1"/>
  <c r="AI160" i="1" s="1"/>
  <c r="AI159" i="1" a="1"/>
  <c r="AI159" i="1" s="1"/>
  <c r="AI158" i="1" a="1"/>
  <c r="AI158" i="1" s="1"/>
  <c r="AI157" i="1" a="1"/>
  <c r="AI157" i="1" s="1"/>
  <c r="AI156" i="1" a="1"/>
  <c r="AI156" i="1" s="1"/>
  <c r="AI152" i="1" a="1"/>
  <c r="AI152" i="1" s="1"/>
  <c r="AI151" i="1" a="1"/>
  <c r="AI151" i="1" s="1"/>
  <c r="AI150" i="1" a="1"/>
  <c r="AI150" i="1" s="1"/>
  <c r="AI149" i="1" a="1"/>
  <c r="AI149" i="1" s="1"/>
  <c r="AI148" i="1" a="1"/>
  <c r="AI148" i="1" s="1"/>
  <c r="AI147" i="1" a="1"/>
  <c r="AI147" i="1" s="1"/>
  <c r="AI146" i="1" a="1"/>
  <c r="AI146" i="1" s="1"/>
  <c r="AI145" i="1" a="1"/>
  <c r="AI145" i="1" s="1"/>
  <c r="AI144" i="1" a="1"/>
  <c r="AI144" i="1" s="1"/>
  <c r="AI143" i="1" a="1"/>
  <c r="AI143" i="1" s="1"/>
  <c r="AI142" i="1" a="1"/>
  <c r="AI142" i="1" s="1"/>
  <c r="AI141" i="1" a="1"/>
  <c r="AI141" i="1" s="1"/>
  <c r="AI140" i="1" a="1"/>
  <c r="AI140" i="1" s="1"/>
  <c r="AI139" i="1" a="1"/>
  <c r="AI139" i="1" s="1"/>
  <c r="AI138" i="1" a="1"/>
  <c r="AI138" i="1" s="1"/>
  <c r="AI137" i="1" a="1"/>
  <c r="AI137" i="1" s="1"/>
  <c r="AI136" i="1" a="1"/>
  <c r="AI136" i="1" s="1"/>
  <c r="AI135" i="1" a="1"/>
  <c r="AI135" i="1" s="1"/>
  <c r="AI134" i="1" a="1"/>
  <c r="AI134" i="1" s="1"/>
  <c r="AI133" i="1" a="1"/>
  <c r="AI133" i="1" s="1"/>
  <c r="AI132" i="1" a="1"/>
  <c r="AI132" i="1" s="1"/>
  <c r="AI131" i="1" a="1"/>
  <c r="AI131" i="1" s="1"/>
  <c r="AI130" i="1" a="1"/>
  <c r="AI130" i="1" s="1"/>
  <c r="AI125" i="1" a="1"/>
  <c r="AI125" i="1" s="1"/>
  <c r="AI124" i="1" a="1"/>
  <c r="AI124" i="1" s="1"/>
  <c r="AI123" i="1" a="1"/>
  <c r="AI123" i="1" s="1"/>
  <c r="AI122" i="1" a="1"/>
  <c r="AI122" i="1" s="1"/>
  <c r="AI121" i="1" a="1"/>
  <c r="AI121" i="1" s="1"/>
  <c r="AI120" i="1" a="1"/>
  <c r="AI120" i="1" s="1"/>
  <c r="AI119" i="1" a="1"/>
  <c r="AI119" i="1" s="1"/>
  <c r="AI118" i="1" a="1"/>
  <c r="AI118" i="1" s="1"/>
  <c r="AI117" i="1" a="1"/>
  <c r="AI117" i="1" s="1"/>
  <c r="AI116" i="1" a="1"/>
  <c r="AI116" i="1" s="1"/>
  <c r="AI115" i="1" a="1"/>
  <c r="AI115" i="1" s="1"/>
  <c r="AI114" i="1" a="1"/>
  <c r="AI114" i="1" s="1"/>
  <c r="AI113" i="1" a="1"/>
  <c r="AI113" i="1" s="1"/>
  <c r="AI112" i="1" a="1"/>
  <c r="AI112" i="1" s="1"/>
  <c r="AI111" i="1" a="1"/>
  <c r="AI111" i="1" s="1"/>
  <c r="AI110" i="1" a="1"/>
  <c r="AI110" i="1" s="1"/>
  <c r="AI109" i="1" a="1"/>
  <c r="AI109" i="1" s="1"/>
  <c r="AI108" i="1" a="1"/>
  <c r="AI108" i="1" s="1"/>
  <c r="AI101" i="1" a="1"/>
  <c r="AI101" i="1" s="1"/>
  <c r="AI100" i="1" a="1"/>
  <c r="AI100" i="1" s="1"/>
  <c r="AI99" i="1" a="1"/>
  <c r="AI99" i="1" s="1"/>
  <c r="AI98" i="1" a="1"/>
  <c r="AI98" i="1" s="1"/>
  <c r="AI97" i="1" a="1"/>
  <c r="AI97" i="1" s="1"/>
  <c r="AI96" i="1" a="1"/>
  <c r="AI96" i="1" s="1"/>
  <c r="AI95" i="1" a="1"/>
  <c r="AI95" i="1" s="1"/>
  <c r="AI94" i="1" a="1"/>
  <c r="AI94" i="1" s="1"/>
  <c r="AI93" i="1" a="1"/>
  <c r="AI93" i="1" s="1"/>
  <c r="AI92" i="1" a="1"/>
  <c r="AI92" i="1" s="1"/>
  <c r="AI91" i="1" a="1"/>
  <c r="AI91" i="1" s="1"/>
  <c r="AI90" i="1" a="1"/>
  <c r="AI90" i="1" s="1"/>
  <c r="AI89" i="1" a="1"/>
  <c r="AI89" i="1" s="1"/>
  <c r="AI88" i="1" a="1"/>
  <c r="AI88" i="1" s="1"/>
  <c r="AI87" i="1" a="1"/>
  <c r="AI87" i="1" s="1"/>
  <c r="AI86" i="1" a="1"/>
  <c r="AI86" i="1" s="1"/>
  <c r="AI85" i="1" a="1"/>
  <c r="AI85" i="1" s="1"/>
  <c r="AI84" i="1" a="1"/>
  <c r="AI84" i="1" s="1"/>
  <c r="AI83" i="1" a="1"/>
  <c r="AI83" i="1" s="1"/>
  <c r="AI82" i="1" a="1"/>
  <c r="AI82" i="1" s="1"/>
  <c r="AI81" i="1" a="1"/>
  <c r="AI81" i="1" s="1"/>
  <c r="AI80" i="1" a="1"/>
  <c r="AI80" i="1" s="1"/>
  <c r="AI23" i="1" a="1"/>
  <c r="AI23" i="1" s="1"/>
  <c r="AI22" i="1" a="1"/>
  <c r="AI22" i="1" s="1"/>
  <c r="AI21" i="1" a="1"/>
  <c r="AI21" i="1" s="1"/>
  <c r="AI20" i="1" a="1"/>
  <c r="AI20" i="1" s="1"/>
  <c r="AI19" i="1" a="1"/>
  <c r="AI19" i="1" s="1"/>
  <c r="AI18" i="1" a="1"/>
  <c r="AI18" i="1" s="1"/>
  <c r="AI17" i="1" a="1"/>
  <c r="AI17" i="1" s="1"/>
  <c r="AI16" i="1" a="1"/>
  <c r="AI16" i="1" s="1"/>
  <c r="AI15" i="1" a="1"/>
  <c r="AI15" i="1" s="1"/>
  <c r="AI14" i="1" a="1"/>
  <c r="AI14" i="1" s="1"/>
  <c r="AI13" i="1" a="1"/>
  <c r="AI13" i="1" s="1"/>
  <c r="AI12" i="1" a="1"/>
  <c r="AI12" i="1" s="1"/>
  <c r="AI11" i="1" a="1"/>
  <c r="AI11" i="1" s="1"/>
  <c r="AI10" i="1" a="1"/>
  <c r="AI10" i="1" s="1"/>
  <c r="AI9" i="1" a="1"/>
  <c r="AI9" i="1" s="1"/>
  <c r="AI8" i="1" a="1"/>
  <c r="AI8" i="1" s="1"/>
  <c r="AI7" i="1" a="1"/>
  <c r="AI7" i="1" s="1"/>
  <c r="AI6" i="1" a="1"/>
  <c r="AI6" i="1" s="1"/>
  <c r="AI5" i="1" a="1"/>
  <c r="AI5" i="1" s="1"/>
  <c r="AI4" i="1" a="1"/>
  <c r="AI4" i="1" s="1"/>
  <c r="AI3" i="1" a="1"/>
  <c r="AI3" i="1" s="1"/>
  <c r="AI2" i="1" a="1"/>
  <c r="AI2" i="1" s="1"/>
  <c r="AI48" i="1" a="1"/>
  <c r="AI48" i="1" s="1"/>
  <c r="AI47" i="1" a="1"/>
  <c r="AI47" i="1" s="1"/>
  <c r="AI46" i="1" a="1"/>
  <c r="AI46" i="1" s="1"/>
  <c r="AI45" i="1" a="1"/>
  <c r="AI45" i="1" s="1"/>
  <c r="AI44" i="1" a="1"/>
  <c r="AI44" i="1" s="1"/>
  <c r="AI43" i="1" a="1"/>
  <c r="AI43" i="1" s="1"/>
  <c r="AI42" i="1" a="1"/>
  <c r="AI42" i="1" s="1"/>
  <c r="AI41" i="1" a="1"/>
  <c r="AI41" i="1" s="1"/>
  <c r="AI40" i="1" a="1"/>
  <c r="AI40" i="1" s="1"/>
  <c r="AI39" i="1" a="1"/>
  <c r="AI39" i="1" s="1"/>
  <c r="AI38" i="1" a="1"/>
  <c r="AI38" i="1" s="1"/>
  <c r="AI37" i="1" a="1"/>
  <c r="AI37" i="1" s="1"/>
  <c r="AI36" i="1" a="1"/>
  <c r="AI36" i="1" s="1"/>
  <c r="AI35" i="1" a="1"/>
  <c r="AI35" i="1" s="1"/>
  <c r="AI34" i="1" a="1"/>
  <c r="AI34" i="1" s="1"/>
  <c r="AI33" i="1" a="1"/>
  <c r="AI33" i="1" s="1"/>
  <c r="AI32" i="1" a="1"/>
  <c r="AI32" i="1" s="1"/>
  <c r="AI31" i="1" a="1"/>
  <c r="AI31" i="1" s="1"/>
  <c r="AI30" i="1" a="1"/>
  <c r="AI30" i="1" s="1"/>
  <c r="AI29" i="1" a="1"/>
  <c r="AI29" i="1" s="1"/>
  <c r="AI28" i="1" a="1"/>
  <c r="AI28" i="1" s="1"/>
  <c r="AI27" i="1" a="1"/>
  <c r="AI27" i="1" s="1"/>
  <c r="AI73" i="1" a="1"/>
  <c r="AI73" i="1" s="1"/>
  <c r="AI72" i="1" a="1"/>
  <c r="AI72" i="1" s="1"/>
  <c r="AI71" i="1" a="1"/>
  <c r="AI71" i="1" s="1"/>
  <c r="AI70" i="1" a="1"/>
  <c r="AI70" i="1" s="1"/>
  <c r="AI69" i="1" a="1"/>
  <c r="AI69" i="1" s="1"/>
  <c r="AI68" i="1" a="1"/>
  <c r="AI68" i="1" s="1"/>
  <c r="AI67" i="1" a="1"/>
  <c r="AI67" i="1" s="1"/>
  <c r="AI66" i="1" a="1"/>
  <c r="AI66" i="1" s="1"/>
  <c r="AI65" i="1" a="1"/>
  <c r="AI65" i="1" s="1"/>
  <c r="AI64" i="1" a="1"/>
  <c r="AI64" i="1" s="1"/>
  <c r="AI63" i="1" a="1"/>
  <c r="AI63" i="1" s="1"/>
  <c r="AI62" i="1" a="1"/>
  <c r="AI62" i="1" s="1"/>
  <c r="AI61" i="1" a="1"/>
  <c r="AI61" i="1" s="1"/>
  <c r="AI60" i="1" a="1"/>
  <c r="AI60" i="1" s="1"/>
  <c r="AI59" i="1" a="1"/>
  <c r="AI59" i="1" s="1"/>
  <c r="AI58" i="1" a="1"/>
  <c r="AI58" i="1" s="1"/>
  <c r="AI57" i="1" a="1"/>
  <c r="AI57" i="1" s="1"/>
  <c r="AI56" i="1" a="1"/>
  <c r="AI56" i="1" s="1"/>
  <c r="AI55" i="1" a="1"/>
  <c r="AI55" i="1" s="1"/>
  <c r="AI54" i="1" a="1"/>
  <c r="AI54" i="1" s="1"/>
  <c r="AI53" i="1" a="1"/>
  <c r="AI53" i="1" s="1"/>
  <c r="AI52" i="1" a="1"/>
  <c r="AI52" i="1" s="1"/>
  <c r="AI79" i="1" a="1"/>
  <c r="AI79" i="1" s="1"/>
  <c r="AH625" i="1" a="1"/>
  <c r="AH625" i="1" s="1"/>
  <c r="AH624" i="1" a="1"/>
  <c r="AH624" i="1" s="1"/>
  <c r="AH623" i="1" a="1"/>
  <c r="AH623" i="1" s="1"/>
  <c r="AH622" i="1" a="1"/>
  <c r="AH622" i="1" s="1"/>
  <c r="AH621" i="1" a="1"/>
  <c r="AH621" i="1" s="1"/>
  <c r="AH620" i="1" a="1"/>
  <c r="AH620" i="1" s="1"/>
  <c r="AH619" i="1" a="1"/>
  <c r="AH619" i="1" s="1"/>
  <c r="AH618" i="1" a="1"/>
  <c r="AH618" i="1" s="1"/>
  <c r="AH617" i="1" a="1"/>
  <c r="AH617" i="1" s="1"/>
  <c r="AH616" i="1" a="1"/>
  <c r="AH616" i="1" s="1"/>
  <c r="AH615" i="1" a="1"/>
  <c r="AH615" i="1" s="1"/>
  <c r="AH614" i="1" a="1"/>
  <c r="AH614" i="1" s="1"/>
  <c r="AH613" i="1" a="1"/>
  <c r="AH613" i="1" s="1"/>
  <c r="AH612" i="1" a="1"/>
  <c r="AH612" i="1" s="1"/>
  <c r="AH611" i="1" a="1"/>
  <c r="AH611" i="1" s="1"/>
  <c r="AH610" i="1" a="1"/>
  <c r="AH610" i="1" s="1"/>
  <c r="AH609" i="1" a="1"/>
  <c r="AH609" i="1" s="1"/>
  <c r="AH608" i="1" a="1"/>
  <c r="AH608" i="1" s="1"/>
  <c r="AH607" i="1" a="1"/>
  <c r="AH607" i="1" s="1"/>
  <c r="AH606" i="1" a="1"/>
  <c r="AH606" i="1" s="1"/>
  <c r="AH605" i="1" a="1"/>
  <c r="AH605" i="1" s="1"/>
  <c r="AH604" i="1" a="1"/>
  <c r="AH604" i="1" s="1"/>
  <c r="AH599" i="1" a="1"/>
  <c r="AH599" i="1" s="1"/>
  <c r="AH598" i="1" a="1"/>
  <c r="AH598" i="1" s="1"/>
  <c r="AH597" i="1" a="1"/>
  <c r="AH597" i="1" s="1"/>
  <c r="AH596" i="1" a="1"/>
  <c r="AH596" i="1" s="1"/>
  <c r="AH595" i="1" a="1"/>
  <c r="AH595" i="1" s="1"/>
  <c r="AH594" i="1" a="1"/>
  <c r="AH594" i="1" s="1"/>
  <c r="AH593" i="1" a="1"/>
  <c r="AH593" i="1" s="1"/>
  <c r="AH592" i="1" a="1"/>
  <c r="AH592" i="1" s="1"/>
  <c r="AH591" i="1" a="1"/>
  <c r="AH591" i="1" s="1"/>
  <c r="AH590" i="1" a="1"/>
  <c r="AH590" i="1" s="1"/>
  <c r="AH589" i="1" a="1"/>
  <c r="AH589" i="1" s="1"/>
  <c r="AH588" i="1" a="1"/>
  <c r="AH588" i="1" s="1"/>
  <c r="AH587" i="1" a="1"/>
  <c r="AH587" i="1" s="1"/>
  <c r="AH586" i="1" a="1"/>
  <c r="AH586" i="1" s="1"/>
  <c r="AH585" i="1" a="1"/>
  <c r="AH585" i="1" s="1"/>
  <c r="AH584" i="1" a="1"/>
  <c r="AH584" i="1" s="1"/>
  <c r="AH583" i="1" a="1"/>
  <c r="AH583" i="1" s="1"/>
  <c r="AH582" i="1" a="1"/>
  <c r="AH582" i="1" s="1"/>
  <c r="AH581" i="1" a="1"/>
  <c r="AH581" i="1" s="1"/>
  <c r="AH580" i="1" a="1"/>
  <c r="AH580" i="1" s="1"/>
  <c r="AH579" i="1" a="1"/>
  <c r="AH579" i="1" s="1"/>
  <c r="AH578" i="1" a="1"/>
  <c r="AH578" i="1" s="1"/>
  <c r="AH572" i="1" a="1"/>
  <c r="AH572" i="1" s="1"/>
  <c r="AH571" i="1" a="1"/>
  <c r="AH571" i="1" s="1"/>
  <c r="AH570" i="1" a="1"/>
  <c r="AH570" i="1" s="1"/>
  <c r="AH569" i="1" a="1"/>
  <c r="AH569" i="1" s="1"/>
  <c r="AH568" i="1" a="1"/>
  <c r="AH568" i="1" s="1"/>
  <c r="AH567" i="1" a="1"/>
  <c r="AH567" i="1" s="1"/>
  <c r="AH566" i="1" a="1"/>
  <c r="AH566" i="1" s="1"/>
  <c r="AH565" i="1" a="1"/>
  <c r="AH565" i="1" s="1"/>
  <c r="AH564" i="1" a="1"/>
  <c r="AH564" i="1" s="1"/>
  <c r="AH563" i="1" a="1"/>
  <c r="AH563" i="1" s="1"/>
  <c r="AH562" i="1" a="1"/>
  <c r="AH562" i="1" s="1"/>
  <c r="AH561" i="1" a="1"/>
  <c r="AH561" i="1" s="1"/>
  <c r="AH560" i="1" a="1"/>
  <c r="AH560" i="1" s="1"/>
  <c r="AH559" i="1" a="1"/>
  <c r="AH559" i="1" s="1"/>
  <c r="AH558" i="1" a="1"/>
  <c r="AH558" i="1" s="1"/>
  <c r="AH557" i="1" a="1"/>
  <c r="AH557" i="1" s="1"/>
  <c r="AH556" i="1" a="1"/>
  <c r="AH556" i="1" s="1"/>
  <c r="AH555" i="1" a="1"/>
  <c r="AH555" i="1" s="1"/>
  <c r="AH554" i="1" a="1"/>
  <c r="AH554" i="1" s="1"/>
  <c r="AH553" i="1" a="1"/>
  <c r="AH553" i="1" s="1"/>
  <c r="AH552" i="1" a="1"/>
  <c r="AH552" i="1" s="1"/>
  <c r="AH551" i="1" a="1"/>
  <c r="AH551" i="1" s="1"/>
  <c r="AH545" i="1" a="1"/>
  <c r="AH545" i="1" s="1"/>
  <c r="AH544" i="1" a="1"/>
  <c r="AH544" i="1" s="1"/>
  <c r="AH543" i="1" a="1"/>
  <c r="AH543" i="1" s="1"/>
  <c r="AH542" i="1" a="1"/>
  <c r="AH542" i="1" s="1"/>
  <c r="AH541" i="1" a="1"/>
  <c r="AH541" i="1" s="1"/>
  <c r="AH540" i="1" a="1"/>
  <c r="AH540" i="1" s="1"/>
  <c r="AH539" i="1" a="1"/>
  <c r="AH539" i="1" s="1"/>
  <c r="AH538" i="1" a="1"/>
  <c r="AH538" i="1" s="1"/>
  <c r="AH537" i="1" a="1"/>
  <c r="AH537" i="1" s="1"/>
  <c r="AH536" i="1" a="1"/>
  <c r="AH536" i="1" s="1"/>
  <c r="AH535" i="1" a="1"/>
  <c r="AH535" i="1" s="1"/>
  <c r="AH534" i="1" a="1"/>
  <c r="AH534" i="1" s="1"/>
  <c r="AH533" i="1" a="1"/>
  <c r="AH533" i="1" s="1"/>
  <c r="AH532" i="1" a="1"/>
  <c r="AH532" i="1" s="1"/>
  <c r="AH531" i="1" a="1"/>
  <c r="AH531" i="1" s="1"/>
  <c r="AH530" i="1" a="1"/>
  <c r="AH530" i="1" s="1"/>
  <c r="AH529" i="1" a="1"/>
  <c r="AH529" i="1" s="1"/>
  <c r="AH528" i="1" a="1"/>
  <c r="AH528" i="1" s="1"/>
  <c r="AH527" i="1" a="1"/>
  <c r="AH527" i="1" s="1"/>
  <c r="AH526" i="1" a="1"/>
  <c r="AH526" i="1" s="1"/>
  <c r="AH525" i="1" a="1"/>
  <c r="AH525" i="1" s="1"/>
  <c r="AH524" i="1" a="1"/>
  <c r="AH524" i="1" s="1"/>
  <c r="AH518" i="1" a="1"/>
  <c r="AH518" i="1" s="1"/>
  <c r="AH517" i="1" a="1"/>
  <c r="AH517" i="1" s="1"/>
  <c r="AH516" i="1" a="1"/>
  <c r="AH516" i="1" s="1"/>
  <c r="AH515" i="1" a="1"/>
  <c r="AH515" i="1" s="1"/>
  <c r="AH514" i="1" a="1"/>
  <c r="AH514" i="1" s="1"/>
  <c r="AH513" i="1" a="1"/>
  <c r="AH513" i="1" s="1"/>
  <c r="AH512" i="1" a="1"/>
  <c r="AH512" i="1" s="1"/>
  <c r="AH511" i="1" a="1"/>
  <c r="AH511" i="1" s="1"/>
  <c r="AH510" i="1" a="1"/>
  <c r="AH510" i="1" s="1"/>
  <c r="AH509" i="1" a="1"/>
  <c r="AH509" i="1" s="1"/>
  <c r="AH508" i="1" a="1"/>
  <c r="AH508" i="1" s="1"/>
  <c r="AH507" i="1" a="1"/>
  <c r="AH507" i="1" s="1"/>
  <c r="AH506" i="1" a="1"/>
  <c r="AH506" i="1" s="1"/>
  <c r="AH505" i="1" a="1"/>
  <c r="AH505" i="1" s="1"/>
  <c r="AH504" i="1" a="1"/>
  <c r="AH504" i="1" s="1"/>
  <c r="AH503" i="1" a="1"/>
  <c r="AH503" i="1" s="1"/>
  <c r="AH502" i="1" a="1"/>
  <c r="AH502" i="1" s="1"/>
  <c r="AH501" i="1" a="1"/>
  <c r="AH501" i="1" s="1"/>
  <c r="AH500" i="1" a="1"/>
  <c r="AH500" i="1" s="1"/>
  <c r="AH499" i="1" a="1"/>
  <c r="AH499" i="1" s="1"/>
  <c r="AH498" i="1" a="1"/>
  <c r="AH498" i="1" s="1"/>
  <c r="AH497" i="1" a="1"/>
  <c r="AH497" i="1" s="1"/>
  <c r="AH491" i="1" a="1"/>
  <c r="AH491" i="1" s="1"/>
  <c r="AJ491" i="1" s="1"/>
  <c r="AH490" i="1" a="1"/>
  <c r="AH490" i="1" s="1"/>
  <c r="AH489" i="1" a="1"/>
  <c r="AH489" i="1" s="1"/>
  <c r="AH488" i="1" a="1"/>
  <c r="AH488" i="1" s="1"/>
  <c r="AH487" i="1" a="1"/>
  <c r="AH487" i="1" s="1"/>
  <c r="AH486" i="1" a="1"/>
  <c r="AH486" i="1" s="1"/>
  <c r="AH485" i="1" a="1"/>
  <c r="AH485" i="1" s="1"/>
  <c r="AH484" i="1" a="1"/>
  <c r="AH484" i="1" s="1"/>
  <c r="AH483" i="1" a="1"/>
  <c r="AH483" i="1" s="1"/>
  <c r="AH482" i="1" a="1"/>
  <c r="AH482" i="1" s="1"/>
  <c r="AH481" i="1" a="1"/>
  <c r="AH481" i="1" s="1"/>
  <c r="AH480" i="1" a="1"/>
  <c r="AH480" i="1" s="1"/>
  <c r="AH479" i="1" a="1"/>
  <c r="AH479" i="1" s="1"/>
  <c r="AH478" i="1" a="1"/>
  <c r="AH478" i="1" s="1"/>
  <c r="AH477" i="1" a="1"/>
  <c r="AH477" i="1" s="1"/>
  <c r="AH476" i="1" a="1"/>
  <c r="AH476" i="1" s="1"/>
  <c r="AH475" i="1" a="1"/>
  <c r="AH475" i="1" s="1"/>
  <c r="AH474" i="1" a="1"/>
  <c r="AH474" i="1" s="1"/>
  <c r="AH473" i="1" a="1"/>
  <c r="AH473" i="1" s="1"/>
  <c r="AH472" i="1" a="1"/>
  <c r="AH472" i="1" s="1"/>
  <c r="AH471" i="1" a="1"/>
  <c r="AH471" i="1" s="1"/>
  <c r="AH470" i="1" a="1"/>
  <c r="AH470" i="1" s="1"/>
  <c r="AH464" i="1" a="1"/>
  <c r="AH464" i="1" s="1"/>
  <c r="AH463" i="1" a="1"/>
  <c r="AH463" i="1" s="1"/>
  <c r="AH462" i="1" a="1"/>
  <c r="AH462" i="1" s="1"/>
  <c r="AH461" i="1" a="1"/>
  <c r="AH461" i="1" s="1"/>
  <c r="AH460" i="1" a="1"/>
  <c r="AH460" i="1" s="1"/>
  <c r="AH459" i="1" a="1"/>
  <c r="AH459" i="1" s="1"/>
  <c r="AH458" i="1" a="1"/>
  <c r="AH458" i="1" s="1"/>
  <c r="AH457" i="1" a="1"/>
  <c r="AH457" i="1" s="1"/>
  <c r="AH456" i="1" a="1"/>
  <c r="AH456" i="1" s="1"/>
  <c r="AH455" i="1" a="1"/>
  <c r="AH455" i="1" s="1"/>
  <c r="AH454" i="1" a="1"/>
  <c r="AH454" i="1" s="1"/>
  <c r="AH453" i="1" a="1"/>
  <c r="AH453" i="1" s="1"/>
  <c r="AH452" i="1" a="1"/>
  <c r="AH452" i="1" s="1"/>
  <c r="AH451" i="1" a="1"/>
  <c r="AH451" i="1" s="1"/>
  <c r="AH450" i="1" a="1"/>
  <c r="AH450" i="1" s="1"/>
  <c r="AH449" i="1" a="1"/>
  <c r="AH449" i="1" s="1"/>
  <c r="AH448" i="1" a="1"/>
  <c r="AH448" i="1" s="1"/>
  <c r="AH447" i="1" a="1"/>
  <c r="AH447" i="1" s="1"/>
  <c r="AH446" i="1" a="1"/>
  <c r="AH446" i="1" s="1"/>
  <c r="AH445" i="1" a="1"/>
  <c r="AH445" i="1" s="1"/>
  <c r="AH444" i="1" a="1"/>
  <c r="AH444" i="1" s="1"/>
  <c r="AH443" i="1" a="1"/>
  <c r="AH443" i="1" s="1"/>
  <c r="AH437" i="1" a="1"/>
  <c r="AH437" i="1" s="1"/>
  <c r="AH436" i="1" a="1"/>
  <c r="AH436" i="1" s="1"/>
  <c r="AH435" i="1" a="1"/>
  <c r="AH435" i="1" s="1"/>
  <c r="AH434" i="1" a="1"/>
  <c r="AH434" i="1" s="1"/>
  <c r="AH433" i="1" a="1"/>
  <c r="AH433" i="1" s="1"/>
  <c r="AH432" i="1" a="1"/>
  <c r="AH432" i="1" s="1"/>
  <c r="AH431" i="1" a="1"/>
  <c r="AH431" i="1" s="1"/>
  <c r="AH430" i="1" a="1"/>
  <c r="AH430" i="1" s="1"/>
  <c r="AH429" i="1" a="1"/>
  <c r="AH429" i="1" s="1"/>
  <c r="AH428" i="1" a="1"/>
  <c r="AH428" i="1" s="1"/>
  <c r="AH427" i="1" a="1"/>
  <c r="AH427" i="1" s="1"/>
  <c r="AH426" i="1" a="1"/>
  <c r="AH426" i="1" s="1"/>
  <c r="AH425" i="1" a="1"/>
  <c r="AH425" i="1" s="1"/>
  <c r="AH424" i="1" a="1"/>
  <c r="AH424" i="1" s="1"/>
  <c r="AH423" i="1" a="1"/>
  <c r="AH423" i="1" s="1"/>
  <c r="AH422" i="1" a="1"/>
  <c r="AH422" i="1" s="1"/>
  <c r="AH421" i="1" a="1"/>
  <c r="AH421" i="1" s="1"/>
  <c r="AH420" i="1" a="1"/>
  <c r="AH420" i="1" s="1"/>
  <c r="AH419" i="1" a="1"/>
  <c r="AH419" i="1" s="1"/>
  <c r="AH418" i="1" a="1"/>
  <c r="AH418" i="1" s="1"/>
  <c r="AH417" i="1" a="1"/>
  <c r="AH417" i="1" s="1"/>
  <c r="AH416" i="1" a="1"/>
  <c r="AH416" i="1" s="1"/>
  <c r="AH411" i="1" a="1"/>
  <c r="AH411" i="1" s="1"/>
  <c r="AH410" i="1" a="1"/>
  <c r="AH410" i="1" s="1"/>
  <c r="AH409" i="1" a="1"/>
  <c r="AH409" i="1" s="1"/>
  <c r="AH408" i="1" a="1"/>
  <c r="AH408" i="1" s="1"/>
  <c r="AH407" i="1" a="1"/>
  <c r="AH407" i="1" s="1"/>
  <c r="AH406" i="1" a="1"/>
  <c r="AH406" i="1" s="1"/>
  <c r="AH405" i="1" a="1"/>
  <c r="AH405" i="1" s="1"/>
  <c r="AH404" i="1" a="1"/>
  <c r="AH404" i="1" s="1"/>
  <c r="AH403" i="1" a="1"/>
  <c r="AH403" i="1" s="1"/>
  <c r="AH402" i="1" a="1"/>
  <c r="AH402" i="1" s="1"/>
  <c r="AH401" i="1" a="1"/>
  <c r="AH401" i="1" s="1"/>
  <c r="AH400" i="1" a="1"/>
  <c r="AH400" i="1" s="1"/>
  <c r="AH399" i="1" a="1"/>
  <c r="AH399" i="1" s="1"/>
  <c r="AH398" i="1" a="1"/>
  <c r="AH398" i="1" s="1"/>
  <c r="AH397" i="1" a="1"/>
  <c r="AH397" i="1" s="1"/>
  <c r="AH396" i="1" a="1"/>
  <c r="AH396" i="1" s="1"/>
  <c r="AH395" i="1" a="1"/>
  <c r="AH395" i="1" s="1"/>
  <c r="AH394" i="1" a="1"/>
  <c r="AH394" i="1" s="1"/>
  <c r="AH393" i="1" a="1"/>
  <c r="AH393" i="1" s="1"/>
  <c r="AH392" i="1" a="1"/>
  <c r="AH392" i="1" s="1"/>
  <c r="AH391" i="1" a="1"/>
  <c r="AH391" i="1" s="1"/>
  <c r="AH390" i="1" a="1"/>
  <c r="AH390" i="1" s="1"/>
  <c r="AH385" i="1" a="1"/>
  <c r="AH385" i="1" s="1"/>
  <c r="AH384" i="1" a="1"/>
  <c r="AH384" i="1" s="1"/>
  <c r="AH383" i="1" a="1"/>
  <c r="AH383" i="1" s="1"/>
  <c r="AH382" i="1" a="1"/>
  <c r="AH382" i="1" s="1"/>
  <c r="AH381" i="1" a="1"/>
  <c r="AH381" i="1" s="1"/>
  <c r="AH380" i="1" a="1"/>
  <c r="AH380" i="1" s="1"/>
  <c r="AH379" i="1" a="1"/>
  <c r="AH379" i="1" s="1"/>
  <c r="AH378" i="1" a="1"/>
  <c r="AH378" i="1" s="1"/>
  <c r="AH377" i="1" a="1"/>
  <c r="AH377" i="1" s="1"/>
  <c r="AH376" i="1" a="1"/>
  <c r="AH376" i="1" s="1"/>
  <c r="AH375" i="1" a="1"/>
  <c r="AH375" i="1" s="1"/>
  <c r="AH374" i="1" a="1"/>
  <c r="AH374" i="1" s="1"/>
  <c r="AH373" i="1" a="1"/>
  <c r="AH373" i="1" s="1"/>
  <c r="AH372" i="1" a="1"/>
  <c r="AH372" i="1" s="1"/>
  <c r="AH371" i="1" a="1"/>
  <c r="AH371" i="1" s="1"/>
  <c r="AH370" i="1" a="1"/>
  <c r="AH370" i="1" s="1"/>
  <c r="AH369" i="1" a="1"/>
  <c r="AH369" i="1" s="1"/>
  <c r="AH368" i="1" a="1"/>
  <c r="AH368" i="1" s="1"/>
  <c r="AH367" i="1" a="1"/>
  <c r="AH367" i="1" s="1"/>
  <c r="AH366" i="1" a="1"/>
  <c r="AH366" i="1" s="1"/>
  <c r="AH365" i="1" a="1"/>
  <c r="AH365" i="1" s="1"/>
  <c r="AH364" i="1" a="1"/>
  <c r="AH364" i="1" s="1"/>
  <c r="AH359" i="1" a="1"/>
  <c r="AH359" i="1" s="1"/>
  <c r="AH358" i="1" a="1"/>
  <c r="AH358" i="1" s="1"/>
  <c r="AH357" i="1" a="1"/>
  <c r="AH357" i="1" s="1"/>
  <c r="AH356" i="1" a="1"/>
  <c r="AH356" i="1" s="1"/>
  <c r="AH355" i="1" a="1"/>
  <c r="AH355" i="1" s="1"/>
  <c r="AH354" i="1" a="1"/>
  <c r="AH354" i="1" s="1"/>
  <c r="AH353" i="1" a="1"/>
  <c r="AH353" i="1" s="1"/>
  <c r="AH352" i="1" a="1"/>
  <c r="AH352" i="1" s="1"/>
  <c r="AH351" i="1" a="1"/>
  <c r="AH351" i="1" s="1"/>
  <c r="AH350" i="1" a="1"/>
  <c r="AH350" i="1" s="1"/>
  <c r="AH349" i="1" a="1"/>
  <c r="AH349" i="1" s="1"/>
  <c r="AH348" i="1" a="1"/>
  <c r="AH348" i="1" s="1"/>
  <c r="AH347" i="1" a="1"/>
  <c r="AH347" i="1" s="1"/>
  <c r="AH346" i="1" a="1"/>
  <c r="AH346" i="1" s="1"/>
  <c r="AH345" i="1" a="1"/>
  <c r="AH345" i="1" s="1"/>
  <c r="AH344" i="1" a="1"/>
  <c r="AH344" i="1" s="1"/>
  <c r="AH343" i="1" a="1"/>
  <c r="AH343" i="1" s="1"/>
  <c r="AH342" i="1" a="1"/>
  <c r="AH342" i="1" s="1"/>
  <c r="AH341" i="1" a="1"/>
  <c r="AH341" i="1" s="1"/>
  <c r="AH340" i="1" a="1"/>
  <c r="AH340" i="1" s="1"/>
  <c r="AH339" i="1" a="1"/>
  <c r="AH339" i="1" s="1"/>
  <c r="AH338" i="1" a="1"/>
  <c r="AH338" i="1" s="1"/>
  <c r="AH333" i="1" a="1"/>
  <c r="AH333" i="1" s="1"/>
  <c r="AH332" i="1" a="1"/>
  <c r="AH332" i="1" s="1"/>
  <c r="AH331" i="1" a="1"/>
  <c r="AH331" i="1" s="1"/>
  <c r="AH330" i="1" a="1"/>
  <c r="AH330" i="1" s="1"/>
  <c r="AH329" i="1" a="1"/>
  <c r="AH329" i="1" s="1"/>
  <c r="AH328" i="1" a="1"/>
  <c r="AH328" i="1" s="1"/>
  <c r="AH327" i="1" a="1"/>
  <c r="AH327" i="1" s="1"/>
  <c r="AH326" i="1" a="1"/>
  <c r="AH326" i="1" s="1"/>
  <c r="AH325" i="1" a="1"/>
  <c r="AH325" i="1" s="1"/>
  <c r="AH324" i="1" a="1"/>
  <c r="AH324" i="1" s="1"/>
  <c r="AH323" i="1" a="1"/>
  <c r="AH323" i="1" s="1"/>
  <c r="AH322" i="1" a="1"/>
  <c r="AH322" i="1" s="1"/>
  <c r="AH321" i="1" a="1"/>
  <c r="AH321" i="1" s="1"/>
  <c r="AH320" i="1" a="1"/>
  <c r="AH320" i="1" s="1"/>
  <c r="AH319" i="1" a="1"/>
  <c r="AH319" i="1" s="1"/>
  <c r="AH318" i="1" a="1"/>
  <c r="AH318" i="1" s="1"/>
  <c r="AH317" i="1" a="1"/>
  <c r="AH317" i="1" s="1"/>
  <c r="AH316" i="1" a="1"/>
  <c r="AH316" i="1" s="1"/>
  <c r="AH315" i="1" a="1"/>
  <c r="AH315" i="1" s="1"/>
  <c r="AH314" i="1" a="1"/>
  <c r="AH314" i="1" s="1"/>
  <c r="AH313" i="1" a="1"/>
  <c r="AH313" i="1" s="1"/>
  <c r="AH312" i="1" a="1"/>
  <c r="AH312" i="1" s="1"/>
  <c r="AH305" i="1" a="1"/>
  <c r="AH305" i="1" s="1"/>
  <c r="AH304" i="1" a="1"/>
  <c r="AH304" i="1" s="1"/>
  <c r="AH303" i="1" a="1"/>
  <c r="AH303" i="1" s="1"/>
  <c r="AH302" i="1" a="1"/>
  <c r="AH302" i="1" s="1"/>
  <c r="AH301" i="1" a="1"/>
  <c r="AH301" i="1" s="1"/>
  <c r="AH300" i="1" a="1"/>
  <c r="AH300" i="1" s="1"/>
  <c r="AH299" i="1" a="1"/>
  <c r="AH299" i="1" s="1"/>
  <c r="AH298" i="1" a="1"/>
  <c r="AH298" i="1" s="1"/>
  <c r="AH297" i="1" a="1"/>
  <c r="AH297" i="1" s="1"/>
  <c r="AH296" i="1" a="1"/>
  <c r="AH296" i="1" s="1"/>
  <c r="AH295" i="1" a="1"/>
  <c r="AH295" i="1" s="1"/>
  <c r="AH294" i="1" a="1"/>
  <c r="AH294" i="1" s="1"/>
  <c r="AH293" i="1" a="1"/>
  <c r="AH293" i="1" s="1"/>
  <c r="AH292" i="1" a="1"/>
  <c r="AH292" i="1" s="1"/>
  <c r="AH291" i="1" a="1"/>
  <c r="AH291" i="1" s="1"/>
  <c r="AH290" i="1" a="1"/>
  <c r="AH290" i="1" s="1"/>
  <c r="AH289" i="1" a="1"/>
  <c r="AH289" i="1" s="1"/>
  <c r="AH288" i="1" a="1"/>
  <c r="AH288" i="1" s="1"/>
  <c r="AH287" i="1" a="1"/>
  <c r="AH287" i="1" s="1"/>
  <c r="AH286" i="1" a="1"/>
  <c r="AH286" i="1" s="1"/>
  <c r="AH285" i="1" a="1"/>
  <c r="AH285" i="1" s="1"/>
  <c r="AH284" i="1" a="1"/>
  <c r="AH284" i="1" s="1"/>
  <c r="AH277" i="1" a="1"/>
  <c r="AH277" i="1" s="1"/>
  <c r="AH276" i="1" a="1"/>
  <c r="AH276" i="1" s="1"/>
  <c r="AH275" i="1" a="1"/>
  <c r="AH275" i="1" s="1"/>
  <c r="AH274" i="1" a="1"/>
  <c r="AH274" i="1" s="1"/>
  <c r="AH273" i="1" a="1"/>
  <c r="AH273" i="1" s="1"/>
  <c r="AH272" i="1" a="1"/>
  <c r="AH272" i="1" s="1"/>
  <c r="AH271" i="1" a="1"/>
  <c r="AH271" i="1" s="1"/>
  <c r="AH270" i="1" a="1"/>
  <c r="AH270" i="1" s="1"/>
  <c r="AH269" i="1" a="1"/>
  <c r="AH269" i="1" s="1"/>
  <c r="AH268" i="1" a="1"/>
  <c r="AH268" i="1" s="1"/>
  <c r="AH267" i="1" a="1"/>
  <c r="AH267" i="1" s="1"/>
  <c r="AH266" i="1" a="1"/>
  <c r="AH266" i="1" s="1"/>
  <c r="AH265" i="1" a="1"/>
  <c r="AH265" i="1" s="1"/>
  <c r="AH264" i="1" a="1"/>
  <c r="AH264" i="1" s="1"/>
  <c r="AH263" i="1" a="1"/>
  <c r="AH263" i="1" s="1"/>
  <c r="AH262" i="1" a="1"/>
  <c r="AH262" i="1" s="1"/>
  <c r="AH261" i="1" a="1"/>
  <c r="AH261" i="1" s="1"/>
  <c r="AH260" i="1" a="1"/>
  <c r="AH260" i="1" s="1"/>
  <c r="AH259" i="1" a="1"/>
  <c r="AH259" i="1" s="1"/>
  <c r="AH258" i="1" a="1"/>
  <c r="AH258" i="1" s="1"/>
  <c r="AH257" i="1" a="1"/>
  <c r="AH257" i="1" s="1"/>
  <c r="AH256" i="1" a="1"/>
  <c r="AH256" i="1" s="1"/>
  <c r="AH252" i="1" a="1"/>
  <c r="AH252" i="1" s="1"/>
  <c r="AH251" i="1" a="1"/>
  <c r="AH251" i="1" s="1"/>
  <c r="AH250" i="1" a="1"/>
  <c r="AH250" i="1" s="1"/>
  <c r="AH249" i="1" a="1"/>
  <c r="AH249" i="1" s="1"/>
  <c r="AH248" i="1" a="1"/>
  <c r="AH248" i="1" s="1"/>
  <c r="AH247" i="1" a="1"/>
  <c r="AH247" i="1" s="1"/>
  <c r="AH246" i="1" a="1"/>
  <c r="AH246" i="1" s="1"/>
  <c r="AH245" i="1" a="1"/>
  <c r="AH245" i="1" s="1"/>
  <c r="AH244" i="1" a="1"/>
  <c r="AH244" i="1" s="1"/>
  <c r="AH243" i="1" a="1"/>
  <c r="AH243" i="1" s="1"/>
  <c r="AH242" i="1" a="1"/>
  <c r="AH242" i="1" s="1"/>
  <c r="AH241" i="1" a="1"/>
  <c r="AH241" i="1" s="1"/>
  <c r="AH240" i="1" a="1"/>
  <c r="AH240" i="1" s="1"/>
  <c r="AH239" i="1" a="1"/>
  <c r="AH239" i="1" s="1"/>
  <c r="AH238" i="1" a="1"/>
  <c r="AH238" i="1" s="1"/>
  <c r="AH237" i="1" a="1"/>
  <c r="AH237" i="1" s="1"/>
  <c r="AH236" i="1" a="1"/>
  <c r="AH236" i="1" s="1"/>
  <c r="AH235" i="1" a="1"/>
  <c r="AH235" i="1" s="1"/>
  <c r="AH234" i="1" a="1"/>
  <c r="AH234" i="1" s="1"/>
  <c r="AH233" i="1" a="1"/>
  <c r="AH233" i="1" s="1"/>
  <c r="AH232" i="1" a="1"/>
  <c r="AH232" i="1" s="1"/>
  <c r="AH231" i="1" a="1"/>
  <c r="AH231" i="1" s="1"/>
  <c r="AH227" i="1" a="1"/>
  <c r="AH227" i="1" s="1"/>
  <c r="AH226" i="1" a="1"/>
  <c r="AH226" i="1" s="1"/>
  <c r="AH225" i="1" a="1"/>
  <c r="AH225" i="1" s="1"/>
  <c r="AH224" i="1" a="1"/>
  <c r="AH224" i="1" s="1"/>
  <c r="AH223" i="1" a="1"/>
  <c r="AH223" i="1" s="1"/>
  <c r="AH222" i="1" a="1"/>
  <c r="AH222" i="1" s="1"/>
  <c r="AH221" i="1" a="1"/>
  <c r="AH221" i="1" s="1"/>
  <c r="AH220" i="1" a="1"/>
  <c r="AH220" i="1" s="1"/>
  <c r="AH219" i="1" a="1"/>
  <c r="AH219" i="1" s="1"/>
  <c r="AH218" i="1" a="1"/>
  <c r="AH218" i="1" s="1"/>
  <c r="AH217" i="1" a="1"/>
  <c r="AH217" i="1" s="1"/>
  <c r="AH216" i="1" a="1"/>
  <c r="AH216" i="1" s="1"/>
  <c r="AH215" i="1" a="1"/>
  <c r="AH215" i="1" s="1"/>
  <c r="AH214" i="1" a="1"/>
  <c r="AH214" i="1" s="1"/>
  <c r="AH213" i="1" a="1"/>
  <c r="AH213" i="1" s="1"/>
  <c r="AH212" i="1" a="1"/>
  <c r="AH212" i="1" s="1"/>
  <c r="AH211" i="1" a="1"/>
  <c r="AH211" i="1" s="1"/>
  <c r="AH210" i="1" a="1"/>
  <c r="AH210" i="1" s="1"/>
  <c r="AH209" i="1" a="1"/>
  <c r="AH209" i="1" s="1"/>
  <c r="AH208" i="1" a="1"/>
  <c r="AH208" i="1" s="1"/>
  <c r="AH207" i="1" a="1"/>
  <c r="AH207" i="1" s="1"/>
  <c r="AH206" i="1" a="1"/>
  <c r="AH206" i="1" s="1"/>
  <c r="AH200" i="1" a="1"/>
  <c r="AH200" i="1" s="1"/>
  <c r="AH199" i="1" a="1"/>
  <c r="AH199" i="1" s="1"/>
  <c r="AH198" i="1" a="1"/>
  <c r="AH198" i="1" s="1"/>
  <c r="AH197" i="1" a="1"/>
  <c r="AH197" i="1" s="1"/>
  <c r="AH196" i="1" a="1"/>
  <c r="AH196" i="1" s="1"/>
  <c r="AH195" i="1" a="1"/>
  <c r="AH195" i="1" s="1"/>
  <c r="AH194" i="1" a="1"/>
  <c r="AH194" i="1" s="1"/>
  <c r="AH193" i="1" a="1"/>
  <c r="AH193" i="1" s="1"/>
  <c r="AH192" i="1" a="1"/>
  <c r="AH192" i="1" s="1"/>
  <c r="AH191" i="1" a="1"/>
  <c r="AH191" i="1" s="1"/>
  <c r="AH190" i="1" a="1"/>
  <c r="AH190" i="1" s="1"/>
  <c r="AH189" i="1" a="1"/>
  <c r="AH189" i="1" s="1"/>
  <c r="AH188" i="1" a="1"/>
  <c r="AH188" i="1" s="1"/>
  <c r="AH187" i="1" a="1"/>
  <c r="AH187" i="1" s="1"/>
  <c r="AH186" i="1" a="1"/>
  <c r="AH186" i="1" s="1"/>
  <c r="AH185" i="1" a="1"/>
  <c r="AH185" i="1" s="1"/>
  <c r="AH184" i="1" a="1"/>
  <c r="AH184" i="1" s="1"/>
  <c r="AH183" i="1" a="1"/>
  <c r="AH183" i="1" s="1"/>
  <c r="AH182" i="1" a="1"/>
  <c r="AH182" i="1" s="1"/>
  <c r="AH177" i="1" a="1"/>
  <c r="AH177" i="1" s="1"/>
  <c r="AH176" i="1" a="1"/>
  <c r="AH176" i="1" s="1"/>
  <c r="AH175" i="1" a="1"/>
  <c r="AH175" i="1" s="1"/>
  <c r="AH174" i="1" a="1"/>
  <c r="AH174" i="1" s="1"/>
  <c r="AH173" i="1" a="1"/>
  <c r="AH173" i="1" s="1"/>
  <c r="AH172" i="1" a="1"/>
  <c r="AH172" i="1" s="1"/>
  <c r="AH171" i="1" a="1"/>
  <c r="AH171" i="1" s="1"/>
  <c r="AH170" i="1" a="1"/>
  <c r="AH170" i="1" s="1"/>
  <c r="AH169" i="1" a="1"/>
  <c r="AH169" i="1" s="1"/>
  <c r="AH168" i="1" a="1"/>
  <c r="AH168" i="1" s="1"/>
  <c r="AH167" i="1" a="1"/>
  <c r="AH167" i="1" s="1"/>
  <c r="AH166" i="1" a="1"/>
  <c r="AH166" i="1" s="1"/>
  <c r="AH165" i="1" a="1"/>
  <c r="AH165" i="1" s="1"/>
  <c r="AH164" i="1" a="1"/>
  <c r="AH164" i="1" s="1"/>
  <c r="AH163" i="1" a="1"/>
  <c r="AH163" i="1" s="1"/>
  <c r="AH162" i="1" a="1"/>
  <c r="AH162" i="1" s="1"/>
  <c r="AH161" i="1" a="1"/>
  <c r="AH161" i="1" s="1"/>
  <c r="AH160" i="1" a="1"/>
  <c r="AH160" i="1" s="1"/>
  <c r="AH159" i="1" a="1"/>
  <c r="AH159" i="1" s="1"/>
  <c r="AH158" i="1" a="1"/>
  <c r="AH158" i="1" s="1"/>
  <c r="AH157" i="1" a="1"/>
  <c r="AH157" i="1" s="1"/>
  <c r="AH156" i="1" a="1"/>
  <c r="AH156" i="1" s="1"/>
  <c r="AH152" i="1" a="1"/>
  <c r="AH152" i="1" s="1"/>
  <c r="AH151" i="1" a="1"/>
  <c r="AH151" i="1" s="1"/>
  <c r="AH150" i="1" a="1"/>
  <c r="AH150" i="1" s="1"/>
  <c r="AH149" i="1" a="1"/>
  <c r="AH149" i="1" s="1"/>
  <c r="AH148" i="1" a="1"/>
  <c r="AH148" i="1" s="1"/>
  <c r="AH147" i="1" a="1"/>
  <c r="AH147" i="1" s="1"/>
  <c r="AH146" i="1" a="1"/>
  <c r="AH146" i="1" s="1"/>
  <c r="AH145" i="1" a="1"/>
  <c r="AH145" i="1" s="1"/>
  <c r="AH144" i="1" a="1"/>
  <c r="AH144" i="1" s="1"/>
  <c r="AH143" i="1" a="1"/>
  <c r="AH143" i="1" s="1"/>
  <c r="AH142" i="1" a="1"/>
  <c r="AH142" i="1" s="1"/>
  <c r="AH141" i="1" a="1"/>
  <c r="AH141" i="1" s="1"/>
  <c r="AH140" i="1" a="1"/>
  <c r="AH140" i="1" s="1"/>
  <c r="AH139" i="1" a="1"/>
  <c r="AH139" i="1" s="1"/>
  <c r="AH138" i="1" a="1"/>
  <c r="AH138" i="1" s="1"/>
  <c r="AH137" i="1" a="1"/>
  <c r="AH137" i="1" s="1"/>
  <c r="AH136" i="1" a="1"/>
  <c r="AH136" i="1" s="1"/>
  <c r="AH135" i="1" a="1"/>
  <c r="AH135" i="1" s="1"/>
  <c r="AH134" i="1" a="1"/>
  <c r="AH134" i="1" s="1"/>
  <c r="AH133" i="1" a="1"/>
  <c r="AH133" i="1" s="1"/>
  <c r="AH132" i="1" a="1"/>
  <c r="AH132" i="1" s="1"/>
  <c r="AH131" i="1" a="1"/>
  <c r="AH131" i="1" s="1"/>
  <c r="AH130" i="1" a="1"/>
  <c r="AH130" i="1" s="1"/>
  <c r="AH125" i="1" a="1"/>
  <c r="AH125" i="1" s="1"/>
  <c r="AJ116" i="1" s="1"/>
  <c r="AH124" i="1" a="1"/>
  <c r="AH124" i="1" s="1"/>
  <c r="AH123" i="1" a="1"/>
  <c r="AH123" i="1" s="1"/>
  <c r="AH122" i="1" a="1"/>
  <c r="AH122" i="1" s="1"/>
  <c r="AH121" i="1" a="1"/>
  <c r="AH121" i="1" s="1"/>
  <c r="AH120" i="1" a="1"/>
  <c r="AH120" i="1" s="1"/>
  <c r="AH119" i="1" a="1"/>
  <c r="AH119" i="1" s="1"/>
  <c r="AH118" i="1" a="1"/>
  <c r="AH118" i="1" s="1"/>
  <c r="AH117" i="1" a="1"/>
  <c r="AH117" i="1" s="1"/>
  <c r="AH116" i="1" a="1"/>
  <c r="AH116" i="1" s="1"/>
  <c r="AH115" i="1" a="1"/>
  <c r="AH115" i="1" s="1"/>
  <c r="AH114" i="1" a="1"/>
  <c r="AH114" i="1" s="1"/>
  <c r="AH113" i="1" a="1"/>
  <c r="AH113" i="1" s="1"/>
  <c r="AH112" i="1" a="1"/>
  <c r="AH112" i="1" s="1"/>
  <c r="AH111" i="1" a="1"/>
  <c r="AH111" i="1" s="1"/>
  <c r="AH110" i="1" a="1"/>
  <c r="AH110" i="1" s="1"/>
  <c r="AH109" i="1" a="1"/>
  <c r="AH109" i="1" s="1"/>
  <c r="AH108" i="1" a="1"/>
  <c r="AH108" i="1" s="1"/>
  <c r="AH101" i="1" a="1"/>
  <c r="AH101" i="1" s="1"/>
  <c r="AH100" i="1" a="1"/>
  <c r="AH100" i="1" s="1"/>
  <c r="AH99" i="1" a="1"/>
  <c r="AH99" i="1" s="1"/>
  <c r="AH98" i="1" a="1"/>
  <c r="AH98" i="1" s="1"/>
  <c r="AH97" i="1" a="1"/>
  <c r="AH97" i="1" s="1"/>
  <c r="AH96" i="1" a="1"/>
  <c r="AH96" i="1" s="1"/>
  <c r="AH95" i="1" a="1"/>
  <c r="AH95" i="1" s="1"/>
  <c r="AH94" i="1" a="1"/>
  <c r="AH94" i="1" s="1"/>
  <c r="AH93" i="1" a="1"/>
  <c r="AH93" i="1" s="1"/>
  <c r="AH92" i="1" a="1"/>
  <c r="AH92" i="1" s="1"/>
  <c r="AH91" i="1" a="1"/>
  <c r="AH91" i="1" s="1"/>
  <c r="AH90" i="1" a="1"/>
  <c r="AH90" i="1" s="1"/>
  <c r="AH89" i="1" a="1"/>
  <c r="AH89" i="1" s="1"/>
  <c r="AH88" i="1" a="1"/>
  <c r="AH88" i="1" s="1"/>
  <c r="AH87" i="1" a="1"/>
  <c r="AH87" i="1" s="1"/>
  <c r="AH86" i="1" a="1"/>
  <c r="AH86" i="1" s="1"/>
  <c r="AH85" i="1" a="1"/>
  <c r="AH85" i="1" s="1"/>
  <c r="AH84" i="1" a="1"/>
  <c r="AH84" i="1" s="1"/>
  <c r="AH83" i="1" a="1"/>
  <c r="AH83" i="1" s="1"/>
  <c r="AH82" i="1" a="1"/>
  <c r="AH82" i="1" s="1"/>
  <c r="AH81" i="1" a="1"/>
  <c r="AH81" i="1" s="1"/>
  <c r="AH80" i="1" a="1"/>
  <c r="AH80" i="1" s="1"/>
  <c r="AH79" i="1" a="1"/>
  <c r="AH79" i="1" s="1"/>
  <c r="AH73" i="1" a="1"/>
  <c r="AH73" i="1" s="1"/>
  <c r="AH72" i="1" a="1"/>
  <c r="AH72" i="1" s="1"/>
  <c r="AH71" i="1" a="1"/>
  <c r="AH71" i="1" s="1"/>
  <c r="AH70" i="1" a="1"/>
  <c r="AH70" i="1" s="1"/>
  <c r="AH69" i="1" a="1"/>
  <c r="AH69" i="1" s="1"/>
  <c r="AH68" i="1" a="1"/>
  <c r="AH68" i="1" s="1"/>
  <c r="AH67" i="1" a="1"/>
  <c r="AH67" i="1" s="1"/>
  <c r="AH66" i="1" a="1"/>
  <c r="AH66" i="1" s="1"/>
  <c r="AH65" i="1" a="1"/>
  <c r="AH65" i="1" s="1"/>
  <c r="AH64" i="1" a="1"/>
  <c r="AH64" i="1" s="1"/>
  <c r="AH63" i="1" a="1"/>
  <c r="AH63" i="1" s="1"/>
  <c r="AH62" i="1" a="1"/>
  <c r="AH62" i="1" s="1"/>
  <c r="AH61" i="1" a="1"/>
  <c r="AH61" i="1" s="1"/>
  <c r="AH60" i="1" a="1"/>
  <c r="AH60" i="1" s="1"/>
  <c r="AH59" i="1" a="1"/>
  <c r="AH59" i="1" s="1"/>
  <c r="AH58" i="1" a="1"/>
  <c r="AH58" i="1" s="1"/>
  <c r="AH57" i="1" a="1"/>
  <c r="AH57" i="1" s="1"/>
  <c r="AH56" i="1" a="1"/>
  <c r="AH56" i="1" s="1"/>
  <c r="AH55" i="1" a="1"/>
  <c r="AH55" i="1" s="1"/>
  <c r="AH54" i="1" a="1"/>
  <c r="AH54" i="1" s="1"/>
  <c r="AH53" i="1" a="1"/>
  <c r="AH53" i="1" s="1"/>
  <c r="AH52" i="1" a="1"/>
  <c r="AH52" i="1" s="1"/>
  <c r="AH48" i="1" a="1"/>
  <c r="AH48" i="1" s="1"/>
  <c r="AH47" i="1" a="1"/>
  <c r="AH47" i="1" s="1"/>
  <c r="AH46" i="1" a="1"/>
  <c r="AH46" i="1" s="1"/>
  <c r="AH45" i="1" a="1"/>
  <c r="AH45" i="1" s="1"/>
  <c r="AH44" i="1" a="1"/>
  <c r="AH44" i="1" s="1"/>
  <c r="AH43" i="1" a="1"/>
  <c r="AH43" i="1" s="1"/>
  <c r="AH42" i="1" a="1"/>
  <c r="AH42" i="1" s="1"/>
  <c r="AH41" i="1" a="1"/>
  <c r="AH41" i="1" s="1"/>
  <c r="AH40" i="1" a="1"/>
  <c r="AH40" i="1" s="1"/>
  <c r="AH39" i="1" a="1"/>
  <c r="AH39" i="1" s="1"/>
  <c r="AH38" i="1" a="1"/>
  <c r="AH38" i="1" s="1"/>
  <c r="AH37" i="1" a="1"/>
  <c r="AH37" i="1" s="1"/>
  <c r="AH36" i="1" a="1"/>
  <c r="AH36" i="1" s="1"/>
  <c r="AH35" i="1" a="1"/>
  <c r="AH35" i="1" s="1"/>
  <c r="AH34" i="1" a="1"/>
  <c r="AH34" i="1" s="1"/>
  <c r="AH33" i="1" a="1"/>
  <c r="AH33" i="1" s="1"/>
  <c r="AH32" i="1" a="1"/>
  <c r="AH32" i="1" s="1"/>
  <c r="AH31" i="1" a="1"/>
  <c r="AH31" i="1" s="1"/>
  <c r="AH30" i="1" a="1"/>
  <c r="AH30" i="1" s="1"/>
  <c r="AH29" i="1" a="1"/>
  <c r="AH29" i="1" s="1"/>
  <c r="AH28" i="1" a="1"/>
  <c r="AH28" i="1" s="1"/>
  <c r="AH27" i="1" a="1"/>
  <c r="AH27" i="1" s="1"/>
  <c r="AH23" i="1" a="1"/>
  <c r="AH23" i="1" s="1"/>
  <c r="AH22" i="1" a="1"/>
  <c r="AH22" i="1" s="1"/>
  <c r="AH21" i="1" a="1"/>
  <c r="AH21" i="1" s="1"/>
  <c r="AH20" i="1" a="1"/>
  <c r="AH20" i="1" s="1"/>
  <c r="AH19" i="1" a="1"/>
  <c r="AH19" i="1" s="1"/>
  <c r="AH18" i="1" a="1"/>
  <c r="AH18" i="1" s="1"/>
  <c r="AH17" i="1" a="1"/>
  <c r="AH17" i="1" s="1"/>
  <c r="AH16" i="1" a="1"/>
  <c r="AH16" i="1" s="1"/>
  <c r="AH15" i="1" a="1"/>
  <c r="AH15" i="1" s="1"/>
  <c r="AH14" i="1" a="1"/>
  <c r="AH14" i="1" s="1"/>
  <c r="AH13" i="1" a="1"/>
  <c r="AH13" i="1" s="1"/>
  <c r="AH12" i="1" a="1"/>
  <c r="AH12" i="1" s="1"/>
  <c r="AH11" i="1" a="1"/>
  <c r="AH11" i="1" s="1"/>
  <c r="AH10" i="1" a="1"/>
  <c r="AH10" i="1" s="1"/>
  <c r="AH9" i="1" a="1"/>
  <c r="AH9" i="1" s="1"/>
  <c r="AH8" i="1" a="1"/>
  <c r="AH8" i="1" s="1"/>
  <c r="AH7" i="1" a="1"/>
  <c r="AH7" i="1" s="1"/>
  <c r="AH6" i="1" a="1"/>
  <c r="AH6" i="1" s="1"/>
  <c r="AH5" i="1" a="1"/>
  <c r="AH5" i="1" s="1"/>
  <c r="AH4" i="1" a="1"/>
  <c r="AH4" i="1" s="1"/>
  <c r="AH3" i="1" a="1"/>
  <c r="AH3" i="1" s="1"/>
  <c r="AH2" i="1" a="1"/>
  <c r="AH2" i="1" s="1"/>
  <c r="AI816" i="1"/>
  <c r="AI790" i="1"/>
  <c r="AI764" i="1"/>
  <c r="AI737" i="1"/>
  <c r="AI710" i="1"/>
  <c r="AI683" i="1"/>
  <c r="AI656" i="1"/>
  <c r="AI629" i="1"/>
  <c r="AI603" i="1"/>
  <c r="AI577" i="1"/>
  <c r="AI550" i="1"/>
  <c r="AI523" i="1"/>
  <c r="AI496" i="1"/>
  <c r="AI469" i="1"/>
  <c r="AI442" i="1"/>
  <c r="AI415" i="1"/>
  <c r="AI389" i="1"/>
  <c r="AI363" i="1"/>
  <c r="AI337" i="1"/>
  <c r="AI311" i="1"/>
  <c r="AI283" i="1"/>
  <c r="AI255" i="1"/>
  <c r="AI230" i="1"/>
  <c r="AI205" i="1"/>
  <c r="AI181" i="1"/>
  <c r="AI155" i="1"/>
  <c r="AI129" i="1"/>
  <c r="AI107" i="1"/>
  <c r="AI78" i="1"/>
  <c r="AI51" i="1"/>
  <c r="AI26" i="1"/>
  <c r="AH816" i="1"/>
  <c r="AH790" i="1"/>
  <c r="AH764" i="1"/>
  <c r="AH737" i="1"/>
  <c r="AH710" i="1"/>
  <c r="AH683" i="1"/>
  <c r="AH656" i="1"/>
  <c r="AH629" i="1"/>
  <c r="AH603" i="1"/>
  <c r="AH577" i="1"/>
  <c r="AH550" i="1"/>
  <c r="AH523" i="1"/>
  <c r="AH496" i="1"/>
  <c r="AH469" i="1"/>
  <c r="AH442" i="1"/>
  <c r="AH415" i="1"/>
  <c r="AH389" i="1"/>
  <c r="AH363" i="1"/>
  <c r="AH337" i="1"/>
  <c r="AH311" i="1"/>
  <c r="AH283" i="1"/>
  <c r="AH255" i="1"/>
  <c r="AH230" i="1"/>
  <c r="AH205" i="1"/>
  <c r="AH181" i="1"/>
  <c r="AH155" i="1"/>
  <c r="AH129" i="1"/>
  <c r="AH107" i="1"/>
  <c r="AH78" i="1"/>
  <c r="AH51" i="1"/>
  <c r="AH26" i="1"/>
  <c r="AE629" i="1"/>
  <c r="CS369" i="7" a="1"/>
  <c r="CS369" i="7" s="1"/>
  <c r="CR369" i="7" a="1"/>
  <c r="CR369" i="7" s="1"/>
  <c r="CQ369" i="7" a="1"/>
  <c r="CQ369" i="7" s="1"/>
  <c r="CP369" i="7" a="1"/>
  <c r="CP369" i="7" s="1"/>
  <c r="CO369" i="7" a="1"/>
  <c r="CO369" i="7" s="1"/>
  <c r="CN369" i="7" a="1"/>
  <c r="CN369" i="7" s="1"/>
  <c r="CM369" i="7" a="1"/>
  <c r="CM369" i="7" s="1"/>
  <c r="CL369" i="7" a="1"/>
  <c r="CL369" i="7" s="1"/>
  <c r="CK369" i="7" a="1"/>
  <c r="CK369" i="7" s="1"/>
  <c r="CJ369" i="7" a="1"/>
  <c r="CJ369" i="7" s="1"/>
  <c r="CI369" i="7" a="1"/>
  <c r="CI369" i="7" s="1"/>
  <c r="CH369" i="7" a="1"/>
  <c r="CH369" i="7" s="1"/>
  <c r="CG369" i="7" a="1"/>
  <c r="CG369" i="7" s="1"/>
  <c r="CF369" i="7" a="1"/>
  <c r="CF369" i="7" s="1"/>
  <c r="CE369" i="7" a="1"/>
  <c r="CE369" i="7" s="1"/>
  <c r="CD369" i="7" a="1"/>
  <c r="CD369" i="7" s="1"/>
  <c r="CC369" i="7" a="1"/>
  <c r="CC369" i="7" s="1"/>
  <c r="CB369" i="7" a="1"/>
  <c r="CB369" i="7" s="1"/>
  <c r="CA369" i="7" a="1"/>
  <c r="CA369" i="7" s="1"/>
  <c r="BZ369" i="7" a="1"/>
  <c r="BZ369" i="7" s="1"/>
  <c r="BY369" i="7" a="1"/>
  <c r="BY369" i="7" s="1"/>
  <c r="BX369" i="7" a="1"/>
  <c r="BX369" i="7" s="1"/>
  <c r="BW369" i="7" a="1"/>
  <c r="BW369" i="7" s="1"/>
  <c r="BV369" i="7"/>
  <c r="BV369" i="7" a="1"/>
  <c r="BU369" i="7" a="1"/>
  <c r="BU369" i="7" s="1"/>
  <c r="BT369" i="7" a="1"/>
  <c r="BT369" i="7" s="1"/>
  <c r="BS369" i="7" a="1"/>
  <c r="BS369" i="7" s="1"/>
  <c r="BR369" i="7" a="1"/>
  <c r="BR369" i="7" s="1"/>
  <c r="BQ369" i="7" a="1"/>
  <c r="BQ369" i="7" s="1"/>
  <c r="BP369" i="7" a="1"/>
  <c r="BP369" i="7" s="1"/>
  <c r="BO369" i="7" a="1"/>
  <c r="BO369" i="7" s="1"/>
  <c r="BN369" i="7" a="1"/>
  <c r="BN369" i="7" s="1"/>
  <c r="CS368" i="7" a="1"/>
  <c r="CS368" i="7" s="1"/>
  <c r="CR368" i="7" a="1"/>
  <c r="CR368" i="7" s="1"/>
  <c r="CQ368" i="7" a="1"/>
  <c r="CQ368" i="7" s="1"/>
  <c r="CP368" i="7" a="1"/>
  <c r="CP368" i="7" s="1"/>
  <c r="CO368" i="7" a="1"/>
  <c r="CO368" i="7" s="1"/>
  <c r="CN368" i="7" a="1"/>
  <c r="CN368" i="7" s="1"/>
  <c r="CM368" i="7" a="1"/>
  <c r="CM368" i="7" s="1"/>
  <c r="CL368" i="7"/>
  <c r="CL368" i="7" a="1"/>
  <c r="CK368" i="7" a="1"/>
  <c r="CK368" i="7" s="1"/>
  <c r="CJ368" i="7" a="1"/>
  <c r="CJ368" i="7" s="1"/>
  <c r="CI368" i="7" a="1"/>
  <c r="CI368" i="7" s="1"/>
  <c r="CH368" i="7" a="1"/>
  <c r="CH368" i="7" s="1"/>
  <c r="CG368" i="7" a="1"/>
  <c r="CG368" i="7" s="1"/>
  <c r="CF368" i="7" a="1"/>
  <c r="CF368" i="7" s="1"/>
  <c r="CE368" i="7" a="1"/>
  <c r="CE368" i="7" s="1"/>
  <c r="CD368" i="7" a="1"/>
  <c r="CD368" i="7" s="1"/>
  <c r="CC368" i="7" a="1"/>
  <c r="CC368" i="7" s="1"/>
  <c r="CB368" i="7" a="1"/>
  <c r="CB368" i="7" s="1"/>
  <c r="CA368" i="7" a="1"/>
  <c r="CA368" i="7" s="1"/>
  <c r="BZ368" i="7" a="1"/>
  <c r="BZ368" i="7" s="1"/>
  <c r="BY368" i="7" a="1"/>
  <c r="BY368" i="7" s="1"/>
  <c r="BX368" i="7" a="1"/>
  <c r="BX368" i="7" s="1"/>
  <c r="BW368" i="7" a="1"/>
  <c r="BW368" i="7" s="1"/>
  <c r="BV368" i="7"/>
  <c r="BV368" i="7" a="1"/>
  <c r="BU368" i="7" a="1"/>
  <c r="BU368" i="7" s="1"/>
  <c r="BT368" i="7" a="1"/>
  <c r="BT368" i="7" s="1"/>
  <c r="BS368" i="7" a="1"/>
  <c r="BS368" i="7" s="1"/>
  <c r="BR368" i="7" a="1"/>
  <c r="BR368" i="7" s="1"/>
  <c r="BQ368" i="7" a="1"/>
  <c r="BQ368" i="7" s="1"/>
  <c r="BP368" i="7" a="1"/>
  <c r="BP368" i="7" s="1"/>
  <c r="BO368" i="7" a="1"/>
  <c r="BO368" i="7" s="1"/>
  <c r="BN368" i="7" a="1"/>
  <c r="BN368" i="7" s="1"/>
  <c r="CS367" i="7" a="1"/>
  <c r="CS367" i="7" s="1"/>
  <c r="CR367" i="7" a="1"/>
  <c r="CR367" i="7" s="1"/>
  <c r="CQ367" i="7" a="1"/>
  <c r="CQ367" i="7" s="1"/>
  <c r="CP367" i="7" a="1"/>
  <c r="CP367" i="7" s="1"/>
  <c r="CO367" i="7" a="1"/>
  <c r="CO367" i="7" s="1"/>
  <c r="CN367" i="7" a="1"/>
  <c r="CN367" i="7" s="1"/>
  <c r="CM367" i="7" a="1"/>
  <c r="CM367" i="7" s="1"/>
  <c r="CL367" i="7"/>
  <c r="CL367" i="7" a="1"/>
  <c r="CK367" i="7" a="1"/>
  <c r="CK367" i="7" s="1"/>
  <c r="CJ367" i="7" a="1"/>
  <c r="CJ367" i="7" s="1"/>
  <c r="CI367" i="7" a="1"/>
  <c r="CI367" i="7" s="1"/>
  <c r="CH367" i="7" a="1"/>
  <c r="CH367" i="7" s="1"/>
  <c r="CG367" i="7" a="1"/>
  <c r="CG367" i="7" s="1"/>
  <c r="CF367" i="7" a="1"/>
  <c r="CF367" i="7" s="1"/>
  <c r="CE367" i="7" a="1"/>
  <c r="CE367" i="7" s="1"/>
  <c r="CD367" i="7" a="1"/>
  <c r="CD367" i="7" s="1"/>
  <c r="CC367" i="7" a="1"/>
  <c r="CC367" i="7" s="1"/>
  <c r="CB367" i="7" a="1"/>
  <c r="CB367" i="7" s="1"/>
  <c r="CA367" i="7" a="1"/>
  <c r="CA367" i="7" s="1"/>
  <c r="BZ367" i="7" a="1"/>
  <c r="BZ367" i="7" s="1"/>
  <c r="BY367" i="7" a="1"/>
  <c r="BY367" i="7" s="1"/>
  <c r="BX367" i="7" a="1"/>
  <c r="BX367" i="7" s="1"/>
  <c r="BW367" i="7" a="1"/>
  <c r="BW367" i="7" s="1"/>
  <c r="BV367" i="7"/>
  <c r="BV367" i="7" a="1"/>
  <c r="BU367" i="7" a="1"/>
  <c r="BU367" i="7" s="1"/>
  <c r="BT367" i="7" a="1"/>
  <c r="BT367" i="7" s="1"/>
  <c r="BS367" i="7" a="1"/>
  <c r="BS367" i="7" s="1"/>
  <c r="BR367" i="7" a="1"/>
  <c r="BR367" i="7" s="1"/>
  <c r="BQ367" i="7" a="1"/>
  <c r="BQ367" i="7" s="1"/>
  <c r="BP367" i="7" a="1"/>
  <c r="BP367" i="7" s="1"/>
  <c r="BO367" i="7" a="1"/>
  <c r="BO367" i="7" s="1"/>
  <c r="BN367" i="7" a="1"/>
  <c r="BN367" i="7" s="1"/>
  <c r="CS366" i="7" a="1"/>
  <c r="CS366" i="7" s="1"/>
  <c r="CR366" i="7" a="1"/>
  <c r="CR366" i="7" s="1"/>
  <c r="CQ366" i="7" a="1"/>
  <c r="CQ366" i="7" s="1"/>
  <c r="CP366" i="7" a="1"/>
  <c r="CP366" i="7" s="1"/>
  <c r="CO366" i="7" a="1"/>
  <c r="CO366" i="7" s="1"/>
  <c r="CN366" i="7" a="1"/>
  <c r="CN366" i="7" s="1"/>
  <c r="CM366" i="7" a="1"/>
  <c r="CM366" i="7" s="1"/>
  <c r="CL366" i="7"/>
  <c r="CL366" i="7" a="1"/>
  <c r="CK366" i="7" a="1"/>
  <c r="CK366" i="7" s="1"/>
  <c r="CJ366" i="7" a="1"/>
  <c r="CJ366" i="7" s="1"/>
  <c r="CI366" i="7" a="1"/>
  <c r="CI366" i="7" s="1"/>
  <c r="CH366" i="7" a="1"/>
  <c r="CH366" i="7" s="1"/>
  <c r="CG366" i="7" a="1"/>
  <c r="CG366" i="7" s="1"/>
  <c r="CF366" i="7" a="1"/>
  <c r="CF366" i="7" s="1"/>
  <c r="CE366" i="7" a="1"/>
  <c r="CE366" i="7" s="1"/>
  <c r="CD366" i="7" a="1"/>
  <c r="CD366" i="7" s="1"/>
  <c r="CC366" i="7" a="1"/>
  <c r="CC366" i="7" s="1"/>
  <c r="CB366" i="7" a="1"/>
  <c r="CB366" i="7" s="1"/>
  <c r="CA366" i="7" a="1"/>
  <c r="CA366" i="7" s="1"/>
  <c r="BZ366" i="7" a="1"/>
  <c r="BZ366" i="7" s="1"/>
  <c r="BY366" i="7" a="1"/>
  <c r="BY366" i="7" s="1"/>
  <c r="BX366" i="7" a="1"/>
  <c r="BX366" i="7" s="1"/>
  <c r="BW366" i="7" a="1"/>
  <c r="BW366" i="7" s="1"/>
  <c r="BV366" i="7"/>
  <c r="BV366" i="7" a="1"/>
  <c r="BU366" i="7" a="1"/>
  <c r="BU366" i="7" s="1"/>
  <c r="BT366" i="7" a="1"/>
  <c r="BT366" i="7" s="1"/>
  <c r="BS366" i="7" a="1"/>
  <c r="BS366" i="7" s="1"/>
  <c r="BR366" i="7" a="1"/>
  <c r="BR366" i="7" s="1"/>
  <c r="BQ366" i="7" a="1"/>
  <c r="BQ366" i="7" s="1"/>
  <c r="BP366" i="7" a="1"/>
  <c r="BP366" i="7" s="1"/>
  <c r="BO366" i="7" a="1"/>
  <c r="BO366" i="7" s="1"/>
  <c r="BN366" i="7"/>
  <c r="BN366" i="7" a="1"/>
  <c r="CS365" i="7" a="1"/>
  <c r="CS365" i="7" s="1"/>
  <c r="CR365" i="7" a="1"/>
  <c r="CR365" i="7" s="1"/>
  <c r="CQ365" i="7" a="1"/>
  <c r="CQ365" i="7" s="1"/>
  <c r="CP365" i="7" a="1"/>
  <c r="CP365" i="7" s="1"/>
  <c r="CO365" i="7" a="1"/>
  <c r="CO365" i="7" s="1"/>
  <c r="CN365" i="7" a="1"/>
  <c r="CN365" i="7" s="1"/>
  <c r="CM365" i="7" a="1"/>
  <c r="CM365" i="7" s="1"/>
  <c r="CL365" i="7"/>
  <c r="CL365" i="7" a="1"/>
  <c r="CK365" i="7" a="1"/>
  <c r="CK365" i="7" s="1"/>
  <c r="CJ365" i="7" a="1"/>
  <c r="CJ365" i="7" s="1"/>
  <c r="CI365" i="7" a="1"/>
  <c r="CI365" i="7" s="1"/>
  <c r="CH365" i="7" a="1"/>
  <c r="CH365" i="7" s="1"/>
  <c r="CG365" i="7" a="1"/>
  <c r="CG365" i="7" s="1"/>
  <c r="CF365" i="7" a="1"/>
  <c r="CF365" i="7" s="1"/>
  <c r="CE365" i="7" a="1"/>
  <c r="CE365" i="7" s="1"/>
  <c r="CD365" i="7" a="1"/>
  <c r="CD365" i="7" s="1"/>
  <c r="CC365" i="7" a="1"/>
  <c r="CC365" i="7" s="1"/>
  <c r="CB365" i="7" a="1"/>
  <c r="CB365" i="7" s="1"/>
  <c r="CA365" i="7" a="1"/>
  <c r="CA365" i="7" s="1"/>
  <c r="BZ365" i="7" a="1"/>
  <c r="BZ365" i="7" s="1"/>
  <c r="BY365" i="7" a="1"/>
  <c r="BY365" i="7" s="1"/>
  <c r="BX365" i="7" a="1"/>
  <c r="BX365" i="7" s="1"/>
  <c r="BW365" i="7" a="1"/>
  <c r="BW365" i="7" s="1"/>
  <c r="BV365" i="7"/>
  <c r="BV365" i="7" a="1"/>
  <c r="BU365" i="7" a="1"/>
  <c r="BU365" i="7" s="1"/>
  <c r="BT365" i="7" a="1"/>
  <c r="BT365" i="7" s="1"/>
  <c r="BS365" i="7" a="1"/>
  <c r="BS365" i="7" s="1"/>
  <c r="BR365" i="7" a="1"/>
  <c r="BR365" i="7" s="1"/>
  <c r="BQ365" i="7" a="1"/>
  <c r="BQ365" i="7" s="1"/>
  <c r="BP365" i="7" a="1"/>
  <c r="BP365" i="7" s="1"/>
  <c r="BO365" i="7" a="1"/>
  <c r="BO365" i="7" s="1"/>
  <c r="BN365" i="7"/>
  <c r="BN365" i="7" a="1"/>
  <c r="CS364" i="7" a="1"/>
  <c r="CS364" i="7" s="1"/>
  <c r="CR364" i="7" a="1"/>
  <c r="CR364" i="7" s="1"/>
  <c r="CQ364" i="7" a="1"/>
  <c r="CQ364" i="7" s="1"/>
  <c r="CP364" i="7" a="1"/>
  <c r="CP364" i="7" s="1"/>
  <c r="CO364" i="7" a="1"/>
  <c r="CO364" i="7" s="1"/>
  <c r="CN364" i="7" a="1"/>
  <c r="CN364" i="7" s="1"/>
  <c r="CM364" i="7" a="1"/>
  <c r="CM364" i="7" s="1"/>
  <c r="CL364" i="7"/>
  <c r="CL364" i="7" a="1"/>
  <c r="CK364" i="7" a="1"/>
  <c r="CK364" i="7" s="1"/>
  <c r="CJ364" i="7" a="1"/>
  <c r="CJ364" i="7" s="1"/>
  <c r="CI364" i="7" a="1"/>
  <c r="CI364" i="7" s="1"/>
  <c r="CH364" i="7" a="1"/>
  <c r="CH364" i="7" s="1"/>
  <c r="CG364" i="7" a="1"/>
  <c r="CG364" i="7" s="1"/>
  <c r="CF364" i="7" a="1"/>
  <c r="CF364" i="7" s="1"/>
  <c r="CE364" i="7" a="1"/>
  <c r="CE364" i="7" s="1"/>
  <c r="CD364" i="7" a="1"/>
  <c r="CD364" i="7" s="1"/>
  <c r="CC364" i="7" a="1"/>
  <c r="CC364" i="7" s="1"/>
  <c r="CB364" i="7" a="1"/>
  <c r="CB364" i="7" s="1"/>
  <c r="CA364" i="7" a="1"/>
  <c r="CA364" i="7" s="1"/>
  <c r="BZ364" i="7" a="1"/>
  <c r="BZ364" i="7" s="1"/>
  <c r="BY364" i="7" a="1"/>
  <c r="BY364" i="7" s="1"/>
  <c r="BX364" i="7" a="1"/>
  <c r="BX364" i="7" s="1"/>
  <c r="BW364" i="7" a="1"/>
  <c r="BW364" i="7" s="1"/>
  <c r="BV364" i="7" a="1"/>
  <c r="BV364" i="7" s="1"/>
  <c r="BU364" i="7" a="1"/>
  <c r="BU364" i="7" s="1"/>
  <c r="BT364" i="7" a="1"/>
  <c r="BT364" i="7" s="1"/>
  <c r="BS364" i="7" a="1"/>
  <c r="BS364" i="7" s="1"/>
  <c r="BR364" i="7" a="1"/>
  <c r="BR364" i="7" s="1"/>
  <c r="BQ364" i="7" a="1"/>
  <c r="BQ364" i="7" s="1"/>
  <c r="BP364" i="7" a="1"/>
  <c r="BP364" i="7" s="1"/>
  <c r="BO364" i="7" a="1"/>
  <c r="BO364" i="7" s="1"/>
  <c r="BN364" i="7"/>
  <c r="BN364" i="7" a="1"/>
  <c r="CS363" i="7" a="1"/>
  <c r="CS363" i="7" s="1"/>
  <c r="CR363" i="7" a="1"/>
  <c r="CR363" i="7" s="1"/>
  <c r="CQ363" i="7" a="1"/>
  <c r="CQ363" i="7" s="1"/>
  <c r="CP363" i="7" a="1"/>
  <c r="CP363" i="7" s="1"/>
  <c r="CO363" i="7" a="1"/>
  <c r="CO363" i="7" s="1"/>
  <c r="CN363" i="7" a="1"/>
  <c r="CN363" i="7" s="1"/>
  <c r="CM363" i="7" a="1"/>
  <c r="CM363" i="7" s="1"/>
  <c r="CL363" i="7"/>
  <c r="CL363" i="7" a="1"/>
  <c r="CK363" i="7" a="1"/>
  <c r="CK363" i="7" s="1"/>
  <c r="CJ363" i="7" a="1"/>
  <c r="CJ363" i="7" s="1"/>
  <c r="CI363" i="7" a="1"/>
  <c r="CI363" i="7" s="1"/>
  <c r="CH363" i="7" a="1"/>
  <c r="CH363" i="7" s="1"/>
  <c r="CG363" i="7" a="1"/>
  <c r="CG363" i="7" s="1"/>
  <c r="CF363" i="7" a="1"/>
  <c r="CF363" i="7" s="1"/>
  <c r="CE363" i="7" a="1"/>
  <c r="CE363" i="7" s="1"/>
  <c r="CD363" i="7"/>
  <c r="CD363" i="7" a="1"/>
  <c r="CC363" i="7" a="1"/>
  <c r="CC363" i="7" s="1"/>
  <c r="CB363" i="7" a="1"/>
  <c r="CB363" i="7" s="1"/>
  <c r="CA363" i="7" a="1"/>
  <c r="CA363" i="7" s="1"/>
  <c r="BZ363" i="7" a="1"/>
  <c r="BZ363" i="7" s="1"/>
  <c r="BY363" i="7" a="1"/>
  <c r="BY363" i="7" s="1"/>
  <c r="BX363" i="7" a="1"/>
  <c r="BX363" i="7" s="1"/>
  <c r="BW363" i="7" a="1"/>
  <c r="BW363" i="7" s="1"/>
  <c r="BV363" i="7" a="1"/>
  <c r="BV363" i="7" s="1"/>
  <c r="BU363" i="7" a="1"/>
  <c r="BU363" i="7" s="1"/>
  <c r="BT363" i="7" a="1"/>
  <c r="BT363" i="7" s="1"/>
  <c r="BS363" i="7" a="1"/>
  <c r="BS363" i="7" s="1"/>
  <c r="BR363" i="7" a="1"/>
  <c r="BR363" i="7" s="1"/>
  <c r="BQ363" i="7" a="1"/>
  <c r="BQ363" i="7" s="1"/>
  <c r="BP363" i="7" a="1"/>
  <c r="BP363" i="7" s="1"/>
  <c r="BO363" i="7" a="1"/>
  <c r="BO363" i="7" s="1"/>
  <c r="BN363" i="7"/>
  <c r="BN363" i="7" a="1"/>
  <c r="CS362" i="7" a="1"/>
  <c r="CS362" i="7" s="1"/>
  <c r="CR362" i="7" a="1"/>
  <c r="CR362" i="7" s="1"/>
  <c r="CQ362" i="7" a="1"/>
  <c r="CQ362" i="7" s="1"/>
  <c r="CP362" i="7" a="1"/>
  <c r="CP362" i="7" s="1"/>
  <c r="CO362" i="7" a="1"/>
  <c r="CO362" i="7" s="1"/>
  <c r="CN362" i="7" a="1"/>
  <c r="CN362" i="7" s="1"/>
  <c r="CM362" i="7" a="1"/>
  <c r="CM362" i="7" s="1"/>
  <c r="CL362" i="7"/>
  <c r="CL362" i="7" a="1"/>
  <c r="CK362" i="7" a="1"/>
  <c r="CK362" i="7" s="1"/>
  <c r="CJ362" i="7" a="1"/>
  <c r="CJ362" i="7" s="1"/>
  <c r="CI362" i="7" a="1"/>
  <c r="CI362" i="7" s="1"/>
  <c r="CH362" i="7" a="1"/>
  <c r="CH362" i="7" s="1"/>
  <c r="CG362" i="7" a="1"/>
  <c r="CG362" i="7" s="1"/>
  <c r="CF362" i="7" a="1"/>
  <c r="CF362" i="7" s="1"/>
  <c r="CE362" i="7" a="1"/>
  <c r="CE362" i="7" s="1"/>
  <c r="CD362" i="7"/>
  <c r="CD362" i="7" a="1"/>
  <c r="CC362" i="7" a="1"/>
  <c r="CC362" i="7" s="1"/>
  <c r="CB362" i="7" a="1"/>
  <c r="CB362" i="7" s="1"/>
  <c r="CA362" i="7" a="1"/>
  <c r="CA362" i="7" s="1"/>
  <c r="BZ362" i="7" a="1"/>
  <c r="BZ362" i="7" s="1"/>
  <c r="BY362" i="7" a="1"/>
  <c r="BY362" i="7" s="1"/>
  <c r="BX362" i="7" a="1"/>
  <c r="BX362" i="7" s="1"/>
  <c r="BW362" i="7" a="1"/>
  <c r="BW362" i="7" s="1"/>
  <c r="BV362" i="7" a="1"/>
  <c r="BV362" i="7" s="1"/>
  <c r="BU362" i="7" a="1"/>
  <c r="BU362" i="7" s="1"/>
  <c r="BT362" i="7" a="1"/>
  <c r="BT362" i="7" s="1"/>
  <c r="BS362" i="7" a="1"/>
  <c r="BS362" i="7" s="1"/>
  <c r="BR362" i="7" a="1"/>
  <c r="BR362" i="7" s="1"/>
  <c r="BQ362" i="7" a="1"/>
  <c r="BQ362" i="7" s="1"/>
  <c r="BP362" i="7" a="1"/>
  <c r="BP362" i="7" s="1"/>
  <c r="BO362" i="7" a="1"/>
  <c r="BO362" i="7" s="1"/>
  <c r="BN362" i="7"/>
  <c r="BN362" i="7" a="1"/>
  <c r="CS361" i="7" a="1"/>
  <c r="CS361" i="7" s="1"/>
  <c r="CR361" i="7" a="1"/>
  <c r="CR361" i="7" s="1"/>
  <c r="CQ361" i="7" a="1"/>
  <c r="CQ361" i="7" s="1"/>
  <c r="CP361" i="7" a="1"/>
  <c r="CP361" i="7" s="1"/>
  <c r="CO361" i="7" a="1"/>
  <c r="CO361" i="7" s="1"/>
  <c r="CN361" i="7" a="1"/>
  <c r="CN361" i="7" s="1"/>
  <c r="CM361" i="7" a="1"/>
  <c r="CM361" i="7" s="1"/>
  <c r="CL361" i="7"/>
  <c r="CL361" i="7" a="1"/>
  <c r="CK361" i="7" a="1"/>
  <c r="CK361" i="7" s="1"/>
  <c r="CJ361" i="7" a="1"/>
  <c r="CJ361" i="7" s="1"/>
  <c r="CI361" i="7" a="1"/>
  <c r="CI361" i="7" s="1"/>
  <c r="CH361" i="7" a="1"/>
  <c r="CH361" i="7" s="1"/>
  <c r="CG361" i="7" a="1"/>
  <c r="CG361" i="7" s="1"/>
  <c r="CF361" i="7" a="1"/>
  <c r="CF361" i="7" s="1"/>
  <c r="CE361" i="7" a="1"/>
  <c r="CE361" i="7" s="1"/>
  <c r="CD361" i="7"/>
  <c r="CD361" i="7" a="1"/>
  <c r="CC361" i="7" a="1"/>
  <c r="CC361" i="7" s="1"/>
  <c r="CB361" i="7" a="1"/>
  <c r="CB361" i="7" s="1"/>
  <c r="CA361" i="7" a="1"/>
  <c r="CA361" i="7" s="1"/>
  <c r="BZ361" i="7" a="1"/>
  <c r="BZ361" i="7" s="1"/>
  <c r="BY361" i="7" a="1"/>
  <c r="BY361" i="7" s="1"/>
  <c r="BX361" i="7" a="1"/>
  <c r="BX361" i="7" s="1"/>
  <c r="BW361" i="7" a="1"/>
  <c r="BW361" i="7" s="1"/>
  <c r="BV361" i="7" a="1"/>
  <c r="BV361" i="7" s="1"/>
  <c r="BU361" i="7" a="1"/>
  <c r="BU361" i="7" s="1"/>
  <c r="BT361" i="7" a="1"/>
  <c r="BT361" i="7" s="1"/>
  <c r="BS361" i="7" a="1"/>
  <c r="BS361" i="7" s="1"/>
  <c r="BR361" i="7" a="1"/>
  <c r="BR361" i="7" s="1"/>
  <c r="BQ361" i="7" a="1"/>
  <c r="BQ361" i="7" s="1"/>
  <c r="BP361" i="7" a="1"/>
  <c r="BP361" i="7" s="1"/>
  <c r="BO361" i="7" a="1"/>
  <c r="BO361" i="7" s="1"/>
  <c r="BN361" i="7"/>
  <c r="BN361" i="7" a="1"/>
  <c r="CS360" i="7" a="1"/>
  <c r="CS360" i="7" s="1"/>
  <c r="CR360" i="7" a="1"/>
  <c r="CR360" i="7" s="1"/>
  <c r="CQ360" i="7" a="1"/>
  <c r="CQ360" i="7" s="1"/>
  <c r="CP360" i="7" a="1"/>
  <c r="CP360" i="7" s="1"/>
  <c r="CO360" i="7" a="1"/>
  <c r="CO360" i="7" s="1"/>
  <c r="CN360" i="7" a="1"/>
  <c r="CN360" i="7" s="1"/>
  <c r="CM360" i="7" a="1"/>
  <c r="CM360" i="7" s="1"/>
  <c r="CL360" i="7"/>
  <c r="CL360" i="7" a="1"/>
  <c r="CK360" i="7" a="1"/>
  <c r="CK360" i="7" s="1"/>
  <c r="CJ360" i="7" a="1"/>
  <c r="CJ360" i="7" s="1"/>
  <c r="CI360" i="7" a="1"/>
  <c r="CI360" i="7" s="1"/>
  <c r="CH360" i="7" a="1"/>
  <c r="CH360" i="7" s="1"/>
  <c r="CG360" i="7" a="1"/>
  <c r="CG360" i="7" s="1"/>
  <c r="CF360" i="7" a="1"/>
  <c r="CF360" i="7" s="1"/>
  <c r="CE360" i="7" a="1"/>
  <c r="CE360" i="7" s="1"/>
  <c r="CD360" i="7"/>
  <c r="CD360" i="7" a="1"/>
  <c r="CC360" i="7" a="1"/>
  <c r="CC360" i="7" s="1"/>
  <c r="CB360" i="7" a="1"/>
  <c r="CB360" i="7" s="1"/>
  <c r="CA360" i="7" a="1"/>
  <c r="CA360" i="7" s="1"/>
  <c r="BZ360" i="7" a="1"/>
  <c r="BZ360" i="7" s="1"/>
  <c r="BY360" i="7" a="1"/>
  <c r="BY360" i="7" s="1"/>
  <c r="BX360" i="7" a="1"/>
  <c r="BX360" i="7" s="1"/>
  <c r="BW360" i="7" a="1"/>
  <c r="BW360" i="7" s="1"/>
  <c r="BV360" i="7"/>
  <c r="BV360" i="7" a="1"/>
  <c r="BU360" i="7" a="1"/>
  <c r="BU360" i="7" s="1"/>
  <c r="BT360" i="7" a="1"/>
  <c r="BT360" i="7" s="1"/>
  <c r="BS360" i="7" a="1"/>
  <c r="BS360" i="7" s="1"/>
  <c r="BR360" i="7" a="1"/>
  <c r="BR360" i="7" s="1"/>
  <c r="BQ360" i="7" a="1"/>
  <c r="BQ360" i="7" s="1"/>
  <c r="BP360" i="7" a="1"/>
  <c r="BP360" i="7" s="1"/>
  <c r="BO360" i="7" a="1"/>
  <c r="BO360" i="7" s="1"/>
  <c r="BN360" i="7"/>
  <c r="BN360" i="7" a="1"/>
  <c r="CS359" i="7" a="1"/>
  <c r="CS359" i="7" s="1"/>
  <c r="CR359" i="7" a="1"/>
  <c r="CR359" i="7" s="1"/>
  <c r="CQ359" i="7" a="1"/>
  <c r="CQ359" i="7" s="1"/>
  <c r="CP359" i="7" a="1"/>
  <c r="CP359" i="7" s="1"/>
  <c r="CO359" i="7" a="1"/>
  <c r="CO359" i="7" s="1"/>
  <c r="CN359" i="7" a="1"/>
  <c r="CN359" i="7" s="1"/>
  <c r="CM359" i="7" a="1"/>
  <c r="CM359" i="7" s="1"/>
  <c r="CL359" i="7"/>
  <c r="CL359" i="7" a="1"/>
  <c r="CK359" i="7" a="1"/>
  <c r="CK359" i="7" s="1"/>
  <c r="CJ359" i="7" a="1"/>
  <c r="CJ359" i="7" s="1"/>
  <c r="CI359" i="7" a="1"/>
  <c r="CI359" i="7" s="1"/>
  <c r="CH359" i="7"/>
  <c r="CH359" i="7" a="1"/>
  <c r="CG359" i="7" a="1"/>
  <c r="CG359" i="7" s="1"/>
  <c r="CF359" i="7" a="1"/>
  <c r="CF359" i="7" s="1"/>
  <c r="CE359" i="7"/>
  <c r="CE359" i="7" a="1"/>
  <c r="CD359" i="7" a="1"/>
  <c r="CD359" i="7" s="1"/>
  <c r="CC359" i="7" a="1"/>
  <c r="CC359" i="7" s="1"/>
  <c r="CB359" i="7" a="1"/>
  <c r="CB359" i="7" s="1"/>
  <c r="CA359" i="7"/>
  <c r="CA359" i="7" a="1"/>
  <c r="BZ359" i="7" a="1"/>
  <c r="BZ359" i="7" s="1"/>
  <c r="BY359" i="7" a="1"/>
  <c r="BY359" i="7" s="1"/>
  <c r="BX359" i="7" a="1"/>
  <c r="BX359" i="7" s="1"/>
  <c r="BW359" i="7"/>
  <c r="BW359" i="7" a="1"/>
  <c r="BV359" i="7" a="1"/>
  <c r="BV359" i="7" s="1"/>
  <c r="BU359" i="7" a="1"/>
  <c r="BU359" i="7" s="1"/>
  <c r="BT359" i="7" a="1"/>
  <c r="BT359" i="7" s="1"/>
  <c r="BS359" i="7"/>
  <c r="BS359" i="7" a="1"/>
  <c r="BR359" i="7" a="1"/>
  <c r="BR359" i="7" s="1"/>
  <c r="BQ359" i="7" a="1"/>
  <c r="BQ359" i="7" s="1"/>
  <c r="BP359" i="7" a="1"/>
  <c r="BP359" i="7" s="1"/>
  <c r="BO359" i="7" a="1"/>
  <c r="BO359" i="7" s="1"/>
  <c r="BN359" i="7"/>
  <c r="BN359" i="7" a="1"/>
  <c r="CS358" i="7" a="1"/>
  <c r="CS358" i="7" s="1"/>
  <c r="CR358" i="7" a="1"/>
  <c r="CR358" i="7" s="1"/>
  <c r="CQ358" i="7" a="1"/>
  <c r="CQ358" i="7" s="1"/>
  <c r="CP358" i="7"/>
  <c r="CP358" i="7" a="1"/>
  <c r="CO358" i="7" a="1"/>
  <c r="CO358" i="7" s="1"/>
  <c r="CN358" i="7" a="1"/>
  <c r="CN358" i="7" s="1"/>
  <c r="CM358" i="7" a="1"/>
  <c r="CM358" i="7" s="1"/>
  <c r="CL358" i="7" a="1"/>
  <c r="CL358" i="7" s="1"/>
  <c r="CK358" i="7" a="1"/>
  <c r="CK358" i="7" s="1"/>
  <c r="CJ358" i="7" a="1"/>
  <c r="CJ358" i="7" s="1"/>
  <c r="CI358" i="7" a="1"/>
  <c r="CI358" i="7" s="1"/>
  <c r="CH358" i="7" a="1"/>
  <c r="CH358" i="7" s="1"/>
  <c r="CG358" i="7" a="1"/>
  <c r="CG358" i="7" s="1"/>
  <c r="CF358" i="7"/>
  <c r="CF358" i="7" a="1"/>
  <c r="CE358" i="7" a="1"/>
  <c r="CE358" i="7" s="1"/>
  <c r="CD358" i="7" a="1"/>
  <c r="CD358" i="7" s="1"/>
  <c r="CC358" i="7" a="1"/>
  <c r="CC358" i="7" s="1"/>
  <c r="CB358" i="7"/>
  <c r="CB358" i="7" a="1"/>
  <c r="CA358" i="7" a="1"/>
  <c r="CA358" i="7" s="1"/>
  <c r="BZ358" i="7" a="1"/>
  <c r="BZ358" i="7" s="1"/>
  <c r="BY358" i="7" a="1"/>
  <c r="BY358" i="7" s="1"/>
  <c r="BX358" i="7" a="1"/>
  <c r="BX358" i="7" s="1"/>
  <c r="BW358" i="7"/>
  <c r="BW358" i="7" a="1"/>
  <c r="BV358" i="7" a="1"/>
  <c r="BV358" i="7" s="1"/>
  <c r="BU358" i="7" a="1"/>
  <c r="BU358" i="7" s="1"/>
  <c r="BT358" i="7" a="1"/>
  <c r="BT358" i="7" s="1"/>
  <c r="BS358" i="7"/>
  <c r="BS358" i="7" a="1"/>
  <c r="BR358" i="7" a="1"/>
  <c r="BR358" i="7" s="1"/>
  <c r="BQ358" i="7" a="1"/>
  <c r="BQ358" i="7" s="1"/>
  <c r="BP358" i="7" a="1"/>
  <c r="BP358" i="7" s="1"/>
  <c r="BO358" i="7" a="1"/>
  <c r="BO358" i="7" s="1"/>
  <c r="BN358" i="7"/>
  <c r="BN358" i="7" a="1"/>
  <c r="CS357" i="7" a="1"/>
  <c r="CS357" i="7" s="1"/>
  <c r="CR357" i="7" a="1"/>
  <c r="CR357" i="7" s="1"/>
  <c r="CQ357" i="7" a="1"/>
  <c r="CQ357" i="7" s="1"/>
  <c r="CP357" i="7"/>
  <c r="CP357" i="7" a="1"/>
  <c r="CO357" i="7" a="1"/>
  <c r="CO357" i="7" s="1"/>
  <c r="CN357" i="7" a="1"/>
  <c r="CN357" i="7" s="1"/>
  <c r="CM357" i="7" a="1"/>
  <c r="CM357" i="7" s="1"/>
  <c r="CL357" i="7" a="1"/>
  <c r="CL357" i="7" s="1"/>
  <c r="CK357" i="7" a="1"/>
  <c r="CK357" i="7" s="1"/>
  <c r="CJ357" i="7" a="1"/>
  <c r="CJ357" i="7" s="1"/>
  <c r="CI357" i="7" a="1"/>
  <c r="CI357" i="7" s="1"/>
  <c r="CH357" i="7" a="1"/>
  <c r="CH357" i="7" s="1"/>
  <c r="CG357" i="7" a="1"/>
  <c r="CG357" i="7" s="1"/>
  <c r="CF357" i="7"/>
  <c r="CF357" i="7" a="1"/>
  <c r="CE357" i="7" a="1"/>
  <c r="CE357" i="7" s="1"/>
  <c r="CD357" i="7" a="1"/>
  <c r="CD357" i="7" s="1"/>
  <c r="CC357" i="7" a="1"/>
  <c r="CC357" i="7" s="1"/>
  <c r="CB357" i="7"/>
  <c r="CB357" i="7" a="1"/>
  <c r="CA357" i="7" a="1"/>
  <c r="CA357" i="7" s="1"/>
  <c r="BZ357" i="7" a="1"/>
  <c r="BZ357" i="7" s="1"/>
  <c r="BY357" i="7" a="1"/>
  <c r="BY357" i="7" s="1"/>
  <c r="BX357" i="7" a="1"/>
  <c r="BX357" i="7" s="1"/>
  <c r="BW357" i="7"/>
  <c r="BW357" i="7" a="1"/>
  <c r="BV357" i="7" a="1"/>
  <c r="BV357" i="7" s="1"/>
  <c r="BU357" i="7" a="1"/>
  <c r="BU357" i="7" s="1"/>
  <c r="BT357" i="7" a="1"/>
  <c r="BT357" i="7" s="1"/>
  <c r="BS357" i="7"/>
  <c r="BS357" i="7" a="1"/>
  <c r="BR357" i="7" a="1"/>
  <c r="BR357" i="7" s="1"/>
  <c r="BQ357" i="7" a="1"/>
  <c r="BQ357" i="7" s="1"/>
  <c r="BP357" i="7" a="1"/>
  <c r="BP357" i="7" s="1"/>
  <c r="BO357" i="7" a="1"/>
  <c r="BO357" i="7" s="1"/>
  <c r="BN357" i="7"/>
  <c r="BN357" i="7" a="1"/>
  <c r="CS356" i="7" a="1"/>
  <c r="CS356" i="7" s="1"/>
  <c r="CR356" i="7" a="1"/>
  <c r="CR356" i="7" s="1"/>
  <c r="CQ356" i="7" a="1"/>
  <c r="CQ356" i="7" s="1"/>
  <c r="CP356" i="7"/>
  <c r="CP356" i="7" a="1"/>
  <c r="CO356" i="7" a="1"/>
  <c r="CO356" i="7" s="1"/>
  <c r="CN356" i="7" a="1"/>
  <c r="CN356" i="7" s="1"/>
  <c r="CM356" i="7" a="1"/>
  <c r="CM356" i="7" s="1"/>
  <c r="CL356" i="7" a="1"/>
  <c r="CL356" i="7" s="1"/>
  <c r="CK356" i="7" a="1"/>
  <c r="CK356" i="7" s="1"/>
  <c r="CJ356" i="7" a="1"/>
  <c r="CJ356" i="7" s="1"/>
  <c r="CI356" i="7" a="1"/>
  <c r="CI356" i="7" s="1"/>
  <c r="CH356" i="7" a="1"/>
  <c r="CH356" i="7" s="1"/>
  <c r="CG356" i="7" a="1"/>
  <c r="CG356" i="7" s="1"/>
  <c r="CF356" i="7"/>
  <c r="CF356" i="7" a="1"/>
  <c r="CE356" i="7" a="1"/>
  <c r="CE356" i="7" s="1"/>
  <c r="CD356" i="7" a="1"/>
  <c r="CD356" i="7" s="1"/>
  <c r="CC356" i="7" a="1"/>
  <c r="CC356" i="7" s="1"/>
  <c r="CB356" i="7"/>
  <c r="CB356" i="7" a="1"/>
  <c r="CA356" i="7" a="1"/>
  <c r="CA356" i="7" s="1"/>
  <c r="BZ356" i="7" a="1"/>
  <c r="BZ356" i="7" s="1"/>
  <c r="BY356" i="7" a="1"/>
  <c r="BY356" i="7" s="1"/>
  <c r="BX356" i="7" a="1"/>
  <c r="BX356" i="7" s="1"/>
  <c r="BW356" i="7"/>
  <c r="BW356" i="7" a="1"/>
  <c r="BV356" i="7" a="1"/>
  <c r="BV356" i="7" s="1"/>
  <c r="BU356" i="7" a="1"/>
  <c r="BU356" i="7" s="1"/>
  <c r="BT356" i="7" a="1"/>
  <c r="BT356" i="7" s="1"/>
  <c r="BS356" i="7"/>
  <c r="BS356" i="7" a="1"/>
  <c r="BR356" i="7" a="1"/>
  <c r="BR356" i="7" s="1"/>
  <c r="BQ356" i="7" a="1"/>
  <c r="BQ356" i="7" s="1"/>
  <c r="BP356" i="7" a="1"/>
  <c r="BP356" i="7" s="1"/>
  <c r="BO356" i="7" a="1"/>
  <c r="BO356" i="7" s="1"/>
  <c r="BN356" i="7"/>
  <c r="BN356" i="7" a="1"/>
  <c r="CS355" i="7" a="1"/>
  <c r="CS355" i="7" s="1"/>
  <c r="CR355" i="7" a="1"/>
  <c r="CR355" i="7" s="1"/>
  <c r="CQ355" i="7" a="1"/>
  <c r="CQ355" i="7" s="1"/>
  <c r="CP355" i="7"/>
  <c r="CP355" i="7" a="1"/>
  <c r="CO355" i="7" a="1"/>
  <c r="CO355" i="7" s="1"/>
  <c r="CN355" i="7" a="1"/>
  <c r="CN355" i="7" s="1"/>
  <c r="CM355" i="7" a="1"/>
  <c r="CM355" i="7" s="1"/>
  <c r="CL355" i="7" a="1"/>
  <c r="CL355" i="7" s="1"/>
  <c r="CK355" i="7" a="1"/>
  <c r="CK355" i="7" s="1"/>
  <c r="CJ355" i="7" a="1"/>
  <c r="CJ355" i="7" s="1"/>
  <c r="CI355" i="7" a="1"/>
  <c r="CI355" i="7" s="1"/>
  <c r="CH355" i="7" a="1"/>
  <c r="CH355" i="7" s="1"/>
  <c r="CG355" i="7" a="1"/>
  <c r="CG355" i="7" s="1"/>
  <c r="CF355" i="7"/>
  <c r="CF355" i="7" a="1"/>
  <c r="CE355" i="7" a="1"/>
  <c r="CE355" i="7" s="1"/>
  <c r="CD355" i="7"/>
  <c r="CD355" i="7" a="1"/>
  <c r="CC355" i="7" a="1"/>
  <c r="CC355" i="7" s="1"/>
  <c r="CB355" i="7"/>
  <c r="CB355" i="7" a="1"/>
  <c r="CA355" i="7" a="1"/>
  <c r="CA355" i="7" s="1"/>
  <c r="BZ355" i="7" a="1"/>
  <c r="BZ355" i="7" s="1"/>
  <c r="BY355" i="7" a="1"/>
  <c r="BY355" i="7" s="1"/>
  <c r="BX355" i="7" a="1"/>
  <c r="BX355" i="7" s="1"/>
  <c r="BW355" i="7"/>
  <c r="BW355" i="7" a="1"/>
  <c r="BV355" i="7" a="1"/>
  <c r="BV355" i="7" s="1"/>
  <c r="BU355" i="7" a="1"/>
  <c r="BU355" i="7" s="1"/>
  <c r="BT355" i="7" a="1"/>
  <c r="BT355" i="7" s="1"/>
  <c r="BS355" i="7"/>
  <c r="BS355" i="7" a="1"/>
  <c r="BR355" i="7" a="1"/>
  <c r="BR355" i="7" s="1"/>
  <c r="BQ355" i="7" a="1"/>
  <c r="BQ355" i="7" s="1"/>
  <c r="BP355" i="7"/>
  <c r="BP355" i="7" a="1"/>
  <c r="BO355" i="7" a="1"/>
  <c r="BO355" i="7" s="1"/>
  <c r="BN355" i="7"/>
  <c r="BN355" i="7" a="1"/>
  <c r="CS354" i="7" a="1"/>
  <c r="CS354" i="7" s="1"/>
  <c r="CR354" i="7" a="1"/>
  <c r="CR354" i="7" s="1"/>
  <c r="CQ354" i="7" a="1"/>
  <c r="CQ354" i="7" s="1"/>
  <c r="CP354" i="7"/>
  <c r="CP354" i="7" a="1"/>
  <c r="CO354" i="7" a="1"/>
  <c r="CO354" i="7" s="1"/>
  <c r="CN354" i="7" a="1"/>
  <c r="CN354" i="7" s="1"/>
  <c r="CM354" i="7"/>
  <c r="CM354" i="7" a="1"/>
  <c r="CL354" i="7" a="1"/>
  <c r="CL354" i="7" s="1"/>
  <c r="CK354" i="7" a="1"/>
  <c r="CK354" i="7" s="1"/>
  <c r="CJ354" i="7" a="1"/>
  <c r="CJ354" i="7" s="1"/>
  <c r="CI354" i="7" a="1"/>
  <c r="CI354" i="7" s="1"/>
  <c r="CH354" i="7" a="1"/>
  <c r="CH354" i="7" s="1"/>
  <c r="CG354" i="7" a="1"/>
  <c r="CG354" i="7" s="1"/>
  <c r="CF354" i="7"/>
  <c r="CF354" i="7" a="1"/>
  <c r="CE354" i="7" a="1"/>
  <c r="CE354" i="7" s="1"/>
  <c r="CD354" i="7"/>
  <c r="CD354" i="7" a="1"/>
  <c r="CC354" i="7" a="1"/>
  <c r="CC354" i="7" s="1"/>
  <c r="CB354" i="7"/>
  <c r="CB354" i="7" a="1"/>
  <c r="CA354" i="7" a="1"/>
  <c r="CA354" i="7" s="1"/>
  <c r="BZ354" i="7" a="1"/>
  <c r="BZ354" i="7" s="1"/>
  <c r="BY354" i="7" a="1"/>
  <c r="BY354" i="7" s="1"/>
  <c r="BX354" i="7" a="1"/>
  <c r="BX354" i="7" s="1"/>
  <c r="BW354" i="7"/>
  <c r="BW354" i="7" a="1"/>
  <c r="BV354" i="7" a="1"/>
  <c r="BV354" i="7" s="1"/>
  <c r="BU354" i="7" a="1"/>
  <c r="BU354" i="7" s="1"/>
  <c r="BT354" i="7" a="1"/>
  <c r="BT354" i="7" s="1"/>
  <c r="BS354" i="7"/>
  <c r="BS354" i="7" a="1"/>
  <c r="BR354" i="7" a="1"/>
  <c r="BR354" i="7" s="1"/>
  <c r="BQ354" i="7" a="1"/>
  <c r="BQ354" i="7" s="1"/>
  <c r="BP354" i="7"/>
  <c r="BP354" i="7" a="1"/>
  <c r="BO354" i="7" a="1"/>
  <c r="BO354" i="7" s="1"/>
  <c r="BN354" i="7"/>
  <c r="BN354" i="7" a="1"/>
  <c r="CS353" i="7" a="1"/>
  <c r="CS353" i="7" s="1"/>
  <c r="CR353" i="7" a="1"/>
  <c r="CR353" i="7" s="1"/>
  <c r="CQ353" i="7" a="1"/>
  <c r="CQ353" i="7" s="1"/>
  <c r="CP353" i="7"/>
  <c r="CP353" i="7" a="1"/>
  <c r="CO353" i="7" a="1"/>
  <c r="CO353" i="7" s="1"/>
  <c r="CN353" i="7" a="1"/>
  <c r="CN353" i="7" s="1"/>
  <c r="CM353" i="7"/>
  <c r="CM353" i="7" a="1"/>
  <c r="CL353" i="7" a="1"/>
  <c r="CL353" i="7" s="1"/>
  <c r="CK353" i="7" a="1"/>
  <c r="CK353" i="7" s="1"/>
  <c r="CJ353" i="7" a="1"/>
  <c r="CJ353" i="7" s="1"/>
  <c r="CI353" i="7" a="1"/>
  <c r="CI353" i="7" s="1"/>
  <c r="CH353" i="7" a="1"/>
  <c r="CH353" i="7" s="1"/>
  <c r="CG353" i="7" a="1"/>
  <c r="CG353" i="7" s="1"/>
  <c r="CF353" i="7"/>
  <c r="CF353" i="7" a="1"/>
  <c r="CE353" i="7" a="1"/>
  <c r="CE353" i="7" s="1"/>
  <c r="CD353" i="7"/>
  <c r="CD353" i="7" a="1"/>
  <c r="CC353" i="7" a="1"/>
  <c r="CC353" i="7" s="1"/>
  <c r="CB353" i="7"/>
  <c r="CB353" i="7" a="1"/>
  <c r="CA353" i="7" a="1"/>
  <c r="CA353" i="7" s="1"/>
  <c r="BZ353" i="7" a="1"/>
  <c r="BZ353" i="7" s="1"/>
  <c r="BY353" i="7" a="1"/>
  <c r="BY353" i="7" s="1"/>
  <c r="BX353" i="7" a="1"/>
  <c r="BX353" i="7" s="1"/>
  <c r="BW353" i="7"/>
  <c r="BW353" i="7" a="1"/>
  <c r="BV353" i="7" a="1"/>
  <c r="BV353" i="7" s="1"/>
  <c r="BU353" i="7" a="1"/>
  <c r="BU353" i="7" s="1"/>
  <c r="BT353" i="7" a="1"/>
  <c r="BT353" i="7" s="1"/>
  <c r="BS353" i="7"/>
  <c r="BS353" i="7" a="1"/>
  <c r="BR353" i="7" a="1"/>
  <c r="BR353" i="7" s="1"/>
  <c r="BQ353" i="7" a="1"/>
  <c r="BQ353" i="7" s="1"/>
  <c r="BP353" i="7"/>
  <c r="BP353" i="7" a="1"/>
  <c r="BO353" i="7" a="1"/>
  <c r="BO353" i="7" s="1"/>
  <c r="BN353" i="7"/>
  <c r="BN353" i="7" a="1"/>
  <c r="CS352" i="7" a="1"/>
  <c r="CS352" i="7" s="1"/>
  <c r="CR352" i="7" a="1"/>
  <c r="CR352" i="7" s="1"/>
  <c r="CQ352" i="7" a="1"/>
  <c r="CQ352" i="7" s="1"/>
  <c r="CP352" i="7"/>
  <c r="CP352" i="7" a="1"/>
  <c r="CO352" i="7" a="1"/>
  <c r="CO352" i="7" s="1"/>
  <c r="CN352" i="7"/>
  <c r="CN352" i="7" a="1"/>
  <c r="CM352" i="7"/>
  <c r="CM352" i="7" a="1"/>
  <c r="CL352" i="7" a="1"/>
  <c r="CL352" i="7" s="1"/>
  <c r="CK352" i="7" a="1"/>
  <c r="CK352" i="7" s="1"/>
  <c r="CJ352" i="7" a="1"/>
  <c r="CJ352" i="7" s="1"/>
  <c r="CI352" i="7" a="1"/>
  <c r="CI352" i="7" s="1"/>
  <c r="CH352" i="7" a="1"/>
  <c r="CH352" i="7" s="1"/>
  <c r="CG352" i="7" a="1"/>
  <c r="CG352" i="7" s="1"/>
  <c r="CF352" i="7"/>
  <c r="CF352" i="7" a="1"/>
  <c r="CE352" i="7"/>
  <c r="CE352" i="7" a="1"/>
  <c r="CD352" i="7"/>
  <c r="CD352" i="7" a="1"/>
  <c r="CC352" i="7" a="1"/>
  <c r="CC352" i="7" s="1"/>
  <c r="CB352" i="7"/>
  <c r="CB352" i="7" a="1"/>
  <c r="CA352" i="7" a="1"/>
  <c r="CA352" i="7" s="1"/>
  <c r="BZ352" i="7" a="1"/>
  <c r="BZ352" i="7" s="1"/>
  <c r="BY352" i="7" a="1"/>
  <c r="BY352" i="7" s="1"/>
  <c r="BX352" i="7" a="1"/>
  <c r="BX352" i="7" s="1"/>
  <c r="BW352" i="7"/>
  <c r="BW352" i="7" a="1"/>
  <c r="BV352" i="7"/>
  <c r="BV352" i="7" a="1"/>
  <c r="BU352" i="7" a="1"/>
  <c r="BU352" i="7" s="1"/>
  <c r="BT352" i="7" a="1"/>
  <c r="BT352" i="7" s="1"/>
  <c r="BS352" i="7"/>
  <c r="BS352" i="7" a="1"/>
  <c r="BR352" i="7" a="1"/>
  <c r="BR352" i="7" s="1"/>
  <c r="BQ352" i="7" a="1"/>
  <c r="BQ352" i="7" s="1"/>
  <c r="BP352" i="7"/>
  <c r="BP352" i="7" a="1"/>
  <c r="BO352" i="7" a="1"/>
  <c r="BO352" i="7" s="1"/>
  <c r="BN352" i="7"/>
  <c r="BN352" i="7" a="1"/>
  <c r="CS351" i="7" a="1"/>
  <c r="CS351" i="7" s="1"/>
  <c r="CR351" i="7" a="1"/>
  <c r="CR351" i="7" s="1"/>
  <c r="CQ351" i="7" a="1"/>
  <c r="CQ351" i="7" s="1"/>
  <c r="CP351" i="7"/>
  <c r="CP351" i="7" a="1"/>
  <c r="CO351" i="7" a="1"/>
  <c r="CO351" i="7" s="1"/>
  <c r="CN351" i="7"/>
  <c r="CN351" i="7" a="1"/>
  <c r="CM351" i="7"/>
  <c r="CM351" i="7" a="1"/>
  <c r="CL351" i="7" a="1"/>
  <c r="CL351" i="7" s="1"/>
  <c r="CK351" i="7" a="1"/>
  <c r="CK351" i="7" s="1"/>
  <c r="CJ351" i="7" a="1"/>
  <c r="CJ351" i="7" s="1"/>
  <c r="CI351" i="7" a="1"/>
  <c r="CI351" i="7" s="1"/>
  <c r="CH351" i="7" a="1"/>
  <c r="CH351" i="7" s="1"/>
  <c r="CG351" i="7" a="1"/>
  <c r="CG351" i="7" s="1"/>
  <c r="CF351" i="7"/>
  <c r="CF351" i="7" a="1"/>
  <c r="CE351" i="7"/>
  <c r="CE351" i="7" a="1"/>
  <c r="CD351" i="7"/>
  <c r="CD351" i="7" a="1"/>
  <c r="CC351" i="7" a="1"/>
  <c r="CC351" i="7" s="1"/>
  <c r="CB351" i="7"/>
  <c r="CB351" i="7" a="1"/>
  <c r="CA351" i="7" a="1"/>
  <c r="CA351" i="7" s="1"/>
  <c r="BZ351" i="7" a="1"/>
  <c r="BZ351" i="7" s="1"/>
  <c r="BY351" i="7" a="1"/>
  <c r="BY351" i="7" s="1"/>
  <c r="BX351" i="7" a="1"/>
  <c r="BX351" i="7" s="1"/>
  <c r="BW351" i="7"/>
  <c r="BW351" i="7" a="1"/>
  <c r="BV351" i="7"/>
  <c r="BV351" i="7" a="1"/>
  <c r="BU351" i="7" a="1"/>
  <c r="BU351" i="7" s="1"/>
  <c r="BT351" i="7" a="1"/>
  <c r="BT351" i="7" s="1"/>
  <c r="BS351" i="7"/>
  <c r="BS351" i="7" a="1"/>
  <c r="BR351" i="7" a="1"/>
  <c r="BR351" i="7" s="1"/>
  <c r="BQ351" i="7" a="1"/>
  <c r="BQ351" i="7" s="1"/>
  <c r="BP351" i="7"/>
  <c r="BP351" i="7" a="1"/>
  <c r="BO351" i="7" a="1"/>
  <c r="BO351" i="7" s="1"/>
  <c r="BN351" i="7"/>
  <c r="BN351" i="7" a="1"/>
  <c r="CS350" i="7" a="1"/>
  <c r="CS350" i="7" s="1"/>
  <c r="CR350" i="7" a="1"/>
  <c r="CR350" i="7" s="1"/>
  <c r="CQ350" i="7" a="1"/>
  <c r="CQ350" i="7" s="1"/>
  <c r="CP350" i="7"/>
  <c r="CP350" i="7" a="1"/>
  <c r="CO350" i="7" a="1"/>
  <c r="CO350" i="7" s="1"/>
  <c r="CN350" i="7"/>
  <c r="CN350" i="7" a="1"/>
  <c r="CM350" i="7"/>
  <c r="CM350" i="7" a="1"/>
  <c r="CL350" i="7" a="1"/>
  <c r="CL350" i="7" s="1"/>
  <c r="CK350" i="7" a="1"/>
  <c r="CK350" i="7" s="1"/>
  <c r="CJ350" i="7" a="1"/>
  <c r="CJ350" i="7" s="1"/>
  <c r="CI350" i="7" a="1"/>
  <c r="CI350" i="7" s="1"/>
  <c r="CH350" i="7" a="1"/>
  <c r="CH350" i="7" s="1"/>
  <c r="CG350" i="7" a="1"/>
  <c r="CG350" i="7" s="1"/>
  <c r="CF350" i="7"/>
  <c r="CF350" i="7" a="1"/>
  <c r="CE350" i="7"/>
  <c r="CE350" i="7" a="1"/>
  <c r="CD350" i="7"/>
  <c r="CD350" i="7" a="1"/>
  <c r="CC350" i="7" a="1"/>
  <c r="CC350" i="7" s="1"/>
  <c r="CB350" i="7"/>
  <c r="CB350" i="7" a="1"/>
  <c r="CA350" i="7" a="1"/>
  <c r="CA350" i="7" s="1"/>
  <c r="BZ350" i="7" a="1"/>
  <c r="BZ350" i="7" s="1"/>
  <c r="BY350" i="7" a="1"/>
  <c r="BY350" i="7" s="1"/>
  <c r="BX350" i="7" a="1"/>
  <c r="BX350" i="7" s="1"/>
  <c r="BW350" i="7"/>
  <c r="BW350" i="7" a="1"/>
  <c r="BV350" i="7"/>
  <c r="BV350" i="7" a="1"/>
  <c r="BU350" i="7" a="1"/>
  <c r="BU350" i="7" s="1"/>
  <c r="BT350" i="7" a="1"/>
  <c r="BT350" i="7" s="1"/>
  <c r="BS350" i="7"/>
  <c r="BS350" i="7" a="1"/>
  <c r="BR350" i="7" a="1"/>
  <c r="BR350" i="7" s="1"/>
  <c r="BQ350" i="7" a="1"/>
  <c r="BQ350" i="7" s="1"/>
  <c r="BP350" i="7"/>
  <c r="BP350" i="7" a="1"/>
  <c r="BO350" i="7" a="1"/>
  <c r="BO350" i="7" s="1"/>
  <c r="BN350" i="7"/>
  <c r="BN350" i="7" a="1"/>
  <c r="CS349" i="7" a="1"/>
  <c r="CS349" i="7" s="1"/>
  <c r="CR349" i="7" a="1"/>
  <c r="CR349" i="7" s="1"/>
  <c r="CQ349" i="7" a="1"/>
  <c r="CQ349" i="7" s="1"/>
  <c r="CP349" i="7"/>
  <c r="CP349" i="7" a="1"/>
  <c r="CO349" i="7" a="1"/>
  <c r="CO349" i="7" s="1"/>
  <c r="CN349" i="7"/>
  <c r="CN349" i="7" a="1"/>
  <c r="CM349" i="7"/>
  <c r="CM349" i="7" a="1"/>
  <c r="CL349" i="7" a="1"/>
  <c r="CL349" i="7" s="1"/>
  <c r="CK349" i="7" a="1"/>
  <c r="CK349" i="7" s="1"/>
  <c r="CJ349" i="7" a="1"/>
  <c r="CJ349" i="7" s="1"/>
  <c r="CI349" i="7" a="1"/>
  <c r="CI349" i="7" s="1"/>
  <c r="CH349" i="7" a="1"/>
  <c r="CH349" i="7" s="1"/>
  <c r="CG349" i="7" a="1"/>
  <c r="CG349" i="7" s="1"/>
  <c r="CF349" i="7"/>
  <c r="CF349" i="7" a="1"/>
  <c r="CE349" i="7"/>
  <c r="CE349" i="7" a="1"/>
  <c r="CD349" i="7"/>
  <c r="CD349" i="7" a="1"/>
  <c r="CC349" i="7" a="1"/>
  <c r="CC349" i="7" s="1"/>
  <c r="CB349" i="7"/>
  <c r="CB349" i="7" a="1"/>
  <c r="CA349" i="7"/>
  <c r="CA349" i="7" a="1"/>
  <c r="BZ349" i="7" a="1"/>
  <c r="BZ349" i="7" s="1"/>
  <c r="BY349" i="7" a="1"/>
  <c r="BY349" i="7" s="1"/>
  <c r="BX349" i="7" a="1"/>
  <c r="BX349" i="7" s="1"/>
  <c r="BW349" i="7" a="1"/>
  <c r="BW349" i="7" s="1"/>
  <c r="BV349" i="7"/>
  <c r="BV349" i="7" a="1"/>
  <c r="BU349" i="7" a="1"/>
  <c r="BU349" i="7" s="1"/>
  <c r="BT349" i="7"/>
  <c r="BT349" i="7" a="1"/>
  <c r="BS349" i="7"/>
  <c r="BS349" i="7" a="1"/>
  <c r="BR349" i="7" a="1"/>
  <c r="BR349" i="7" s="1"/>
  <c r="BQ349" i="7" a="1"/>
  <c r="BQ349" i="7" s="1"/>
  <c r="BP349" i="7" a="1"/>
  <c r="BP349" i="7" s="1"/>
  <c r="BO349" i="7" a="1"/>
  <c r="BO349" i="7" s="1"/>
  <c r="BN349" i="7" a="1"/>
  <c r="BN349" i="7" s="1"/>
  <c r="CS348" i="7" a="1"/>
  <c r="CS348" i="7" s="1"/>
  <c r="CR348" i="7" a="1"/>
  <c r="CR348" i="7" s="1"/>
  <c r="CQ348" i="7"/>
  <c r="CQ348" i="7" a="1"/>
  <c r="CP348" i="7"/>
  <c r="CP348" i="7" a="1"/>
  <c r="CO348" i="7" a="1"/>
  <c r="CO348" i="7" s="1"/>
  <c r="CN348" i="7"/>
  <c r="CN348" i="7" a="1"/>
  <c r="CM348" i="7" a="1"/>
  <c r="CM348" i="7" s="1"/>
  <c r="CL348" i="7" a="1"/>
  <c r="CL348" i="7" s="1"/>
  <c r="CK348" i="7" a="1"/>
  <c r="CK348" i="7" s="1"/>
  <c r="CJ348" i="7" a="1"/>
  <c r="CJ348" i="7" s="1"/>
  <c r="CI348" i="7" a="1"/>
  <c r="CI348" i="7" s="1"/>
  <c r="CH348" i="7"/>
  <c r="CH348" i="7" a="1"/>
  <c r="CG348" i="7" a="1"/>
  <c r="CG348" i="7" s="1"/>
  <c r="CF348" i="7" a="1"/>
  <c r="CF348" i="7" s="1"/>
  <c r="CE348" i="7" a="1"/>
  <c r="CE348" i="7" s="1"/>
  <c r="CD348" i="7" a="1"/>
  <c r="CD348" i="7" s="1"/>
  <c r="CC348" i="7" a="1"/>
  <c r="CC348" i="7" s="1"/>
  <c r="CB348" i="7"/>
  <c r="CB348" i="7" a="1"/>
  <c r="CA348" i="7" a="1"/>
  <c r="CA348" i="7" s="1"/>
  <c r="BZ348" i="7" a="1"/>
  <c r="BZ348" i="7" s="1"/>
  <c r="BY348" i="7" a="1"/>
  <c r="BY348" i="7" s="1"/>
  <c r="BX348" i="7" a="1"/>
  <c r="BX348" i="7" s="1"/>
  <c r="BW348" i="7" a="1"/>
  <c r="BW348" i="7" s="1"/>
  <c r="BV348" i="7"/>
  <c r="BV348" i="7" a="1"/>
  <c r="BU348" i="7" a="1"/>
  <c r="BU348" i="7" s="1"/>
  <c r="BT348" i="7" a="1"/>
  <c r="BT348" i="7" s="1"/>
  <c r="BS348" i="7"/>
  <c r="BS348" i="7" a="1"/>
  <c r="BR348" i="7" a="1"/>
  <c r="BR348" i="7" s="1"/>
  <c r="BQ348" i="7" a="1"/>
  <c r="BQ348" i="7" s="1"/>
  <c r="BP348" i="7" a="1"/>
  <c r="BP348" i="7" s="1"/>
  <c r="BO348" i="7" a="1"/>
  <c r="BO348" i="7" s="1"/>
  <c r="BN348" i="7" a="1"/>
  <c r="BN348" i="7" s="1"/>
  <c r="CS347" i="7" a="1"/>
  <c r="CS347" i="7" s="1"/>
  <c r="CR347" i="7" a="1"/>
  <c r="CR347" i="7" s="1"/>
  <c r="CQ347" i="7" a="1"/>
  <c r="CQ347" i="7" s="1"/>
  <c r="CP347" i="7"/>
  <c r="CP347" i="7" a="1"/>
  <c r="CO347" i="7" a="1"/>
  <c r="CO347" i="7" s="1"/>
  <c r="CN347" i="7" a="1"/>
  <c r="CN347" i="7" s="1"/>
  <c r="CM347" i="7" a="1"/>
  <c r="CM347" i="7" s="1"/>
  <c r="CL347" i="7" a="1"/>
  <c r="CL347" i="7" s="1"/>
  <c r="CK347" i="7" a="1"/>
  <c r="CK347" i="7" s="1"/>
  <c r="CJ347" i="7" a="1"/>
  <c r="CJ347" i="7" s="1"/>
  <c r="CI347" i="7" a="1"/>
  <c r="CI347" i="7" s="1"/>
  <c r="CH347" i="7" a="1"/>
  <c r="CH347" i="7" s="1"/>
  <c r="CG347" i="7" a="1"/>
  <c r="CG347" i="7" s="1"/>
  <c r="CF347" i="7" a="1"/>
  <c r="CF347" i="7" s="1"/>
  <c r="CE347" i="7" a="1"/>
  <c r="CE347" i="7" s="1"/>
  <c r="CD347" i="7" a="1"/>
  <c r="CD347" i="7" s="1"/>
  <c r="CC347" i="7" a="1"/>
  <c r="CC347" i="7" s="1"/>
  <c r="CB347" i="7"/>
  <c r="CB347" i="7" a="1"/>
  <c r="CA347" i="7" a="1"/>
  <c r="CA347" i="7" s="1"/>
  <c r="BZ347" i="7" a="1"/>
  <c r="BZ347" i="7" s="1"/>
  <c r="BY347" i="7" a="1"/>
  <c r="BY347" i="7" s="1"/>
  <c r="BX347" i="7" a="1"/>
  <c r="BX347" i="7" s="1"/>
  <c r="BW347" i="7" a="1"/>
  <c r="BW347" i="7" s="1"/>
  <c r="BV347" i="7" a="1"/>
  <c r="BV347" i="7" s="1"/>
  <c r="BU347" i="7" a="1"/>
  <c r="BU347" i="7" s="1"/>
  <c r="BT347" i="7"/>
  <c r="BT347" i="7" a="1"/>
  <c r="BS347" i="7"/>
  <c r="BS347" i="7" a="1"/>
  <c r="BR347" i="7" a="1"/>
  <c r="BR347" i="7" s="1"/>
  <c r="BQ347" i="7" a="1"/>
  <c r="BQ347" i="7" s="1"/>
  <c r="BP347" i="7" a="1"/>
  <c r="BP347" i="7" s="1"/>
  <c r="BO347" i="7" a="1"/>
  <c r="BO347" i="7" s="1"/>
  <c r="BN347" i="7" a="1"/>
  <c r="BN347" i="7" s="1"/>
  <c r="CS346" i="7" a="1"/>
  <c r="CS346" i="7" s="1"/>
  <c r="CR346" i="7" a="1"/>
  <c r="CR346" i="7" s="1"/>
  <c r="CQ346" i="7"/>
  <c r="CQ346" i="7" a="1"/>
  <c r="CP346" i="7"/>
  <c r="CP346" i="7" a="1"/>
  <c r="CO346" i="7" a="1"/>
  <c r="CO346" i="7" s="1"/>
  <c r="CN346" i="7" a="1"/>
  <c r="CN346" i="7" s="1"/>
  <c r="CM346" i="7" a="1"/>
  <c r="CM346" i="7" s="1"/>
  <c r="CL346" i="7" a="1"/>
  <c r="CL346" i="7" s="1"/>
  <c r="CK346" i="7" a="1"/>
  <c r="CK346" i="7" s="1"/>
  <c r="CJ346" i="7" a="1"/>
  <c r="CJ346" i="7" s="1"/>
  <c r="CI346" i="7" a="1"/>
  <c r="CI346" i="7" s="1"/>
  <c r="CH346" i="7"/>
  <c r="CH346" i="7" a="1"/>
  <c r="CG346" i="7" a="1"/>
  <c r="CG346" i="7" s="1"/>
  <c r="CF346" i="7" a="1"/>
  <c r="CF346" i="7" s="1"/>
  <c r="CE346" i="7" a="1"/>
  <c r="CE346" i="7" s="1"/>
  <c r="CD346" i="7" a="1"/>
  <c r="CD346" i="7" s="1"/>
  <c r="CC346" i="7" a="1"/>
  <c r="CC346" i="7" s="1"/>
  <c r="CB346" i="7"/>
  <c r="CB346" i="7" a="1"/>
  <c r="CA346" i="7" a="1"/>
  <c r="CA346" i="7" s="1"/>
  <c r="BZ346" i="7" a="1"/>
  <c r="BZ346" i="7" s="1"/>
  <c r="BY346" i="7" a="1"/>
  <c r="BY346" i="7" s="1"/>
  <c r="BX346" i="7" a="1"/>
  <c r="BX346" i="7" s="1"/>
  <c r="BW346" i="7" a="1"/>
  <c r="BW346" i="7" s="1"/>
  <c r="BV346" i="7" a="1"/>
  <c r="BV346" i="7" s="1"/>
  <c r="BU346" i="7" a="1"/>
  <c r="BU346" i="7" s="1"/>
  <c r="BT346" i="7"/>
  <c r="BT346" i="7" a="1"/>
  <c r="BS346" i="7"/>
  <c r="BS346" i="7" a="1"/>
  <c r="BR346" i="7" a="1"/>
  <c r="BR346" i="7" s="1"/>
  <c r="BQ346" i="7" a="1"/>
  <c r="BQ346" i="7" s="1"/>
  <c r="BP346" i="7" a="1"/>
  <c r="BP346" i="7" s="1"/>
  <c r="BO346" i="7" a="1"/>
  <c r="BO346" i="7" s="1"/>
  <c r="BN346" i="7" a="1"/>
  <c r="BN346" i="7" s="1"/>
  <c r="CS345" i="7" a="1"/>
  <c r="CS345" i="7" s="1"/>
  <c r="CR345" i="7" a="1"/>
  <c r="CR345" i="7" s="1"/>
  <c r="CQ345" i="7"/>
  <c r="CQ345" i="7" a="1"/>
  <c r="CP345" i="7"/>
  <c r="CP345" i="7" a="1"/>
  <c r="CO345" i="7" a="1"/>
  <c r="CO345" i="7" s="1"/>
  <c r="CN345" i="7" a="1"/>
  <c r="CN345" i="7" s="1"/>
  <c r="CM345" i="7" a="1"/>
  <c r="CM345" i="7" s="1"/>
  <c r="CL345" i="7" a="1"/>
  <c r="CL345" i="7" s="1"/>
  <c r="CK345" i="7" a="1"/>
  <c r="CK345" i="7" s="1"/>
  <c r="CJ345" i="7" a="1"/>
  <c r="CJ345" i="7" s="1"/>
  <c r="CI345" i="7" a="1"/>
  <c r="CI345" i="7" s="1"/>
  <c r="CH345" i="7"/>
  <c r="CH345" i="7" a="1"/>
  <c r="CG345" i="7" a="1"/>
  <c r="CG345" i="7" s="1"/>
  <c r="CF345" i="7" a="1"/>
  <c r="CF345" i="7" s="1"/>
  <c r="CE345" i="7" a="1"/>
  <c r="CE345" i="7" s="1"/>
  <c r="CD345" i="7" a="1"/>
  <c r="CD345" i="7" s="1"/>
  <c r="CC345" i="7" a="1"/>
  <c r="CC345" i="7" s="1"/>
  <c r="CB345" i="7"/>
  <c r="CB345" i="7" a="1"/>
  <c r="CA345" i="7" a="1"/>
  <c r="CA345" i="7" s="1"/>
  <c r="BZ345" i="7" a="1"/>
  <c r="BZ345" i="7" s="1"/>
  <c r="BY345" i="7" a="1"/>
  <c r="BY345" i="7" s="1"/>
  <c r="BX345" i="7" a="1"/>
  <c r="BX345" i="7" s="1"/>
  <c r="BW345" i="7" a="1"/>
  <c r="BW345" i="7" s="1"/>
  <c r="BV345" i="7" a="1"/>
  <c r="BV345" i="7" s="1"/>
  <c r="BU345" i="7" a="1"/>
  <c r="BU345" i="7" s="1"/>
  <c r="BT345" i="7"/>
  <c r="BT345" i="7" a="1"/>
  <c r="BS345" i="7"/>
  <c r="BS345" i="7" a="1"/>
  <c r="BR345" i="7" a="1"/>
  <c r="BR345" i="7" s="1"/>
  <c r="BQ345" i="7" a="1"/>
  <c r="BQ345" i="7" s="1"/>
  <c r="BP345" i="7" a="1"/>
  <c r="BP345" i="7" s="1"/>
  <c r="BO345" i="7" a="1"/>
  <c r="BO345" i="7" s="1"/>
  <c r="BN345" i="7" a="1"/>
  <c r="BN345" i="7" s="1"/>
  <c r="CS344" i="7" a="1"/>
  <c r="CS344" i="7" s="1"/>
  <c r="CR344" i="7" a="1"/>
  <c r="CR344" i="7" s="1"/>
  <c r="CQ344" i="7"/>
  <c r="CQ344" i="7" a="1"/>
  <c r="CP344" i="7"/>
  <c r="CP344" i="7" a="1"/>
  <c r="CO344" i="7" a="1"/>
  <c r="CO344" i="7" s="1"/>
  <c r="CN344" i="7" a="1"/>
  <c r="CN344" i="7" s="1"/>
  <c r="CM344" i="7" a="1"/>
  <c r="CM344" i="7" s="1"/>
  <c r="CL344" i="7" a="1"/>
  <c r="CL344" i="7" s="1"/>
  <c r="CK344" i="7" a="1"/>
  <c r="CK344" i="7" s="1"/>
  <c r="CJ344" i="7" a="1"/>
  <c r="CJ344" i="7" s="1"/>
  <c r="CI344" i="7" a="1"/>
  <c r="CI344" i="7" s="1"/>
  <c r="CH344" i="7"/>
  <c r="CH344" i="7" a="1"/>
  <c r="CG344" i="7" a="1"/>
  <c r="CG344" i="7" s="1"/>
  <c r="CF344" i="7" a="1"/>
  <c r="CF344" i="7" s="1"/>
  <c r="CE344" i="7" a="1"/>
  <c r="CE344" i="7" s="1"/>
  <c r="CD344" i="7" a="1"/>
  <c r="CD344" i="7" s="1"/>
  <c r="CC344" i="7" a="1"/>
  <c r="CC344" i="7" s="1"/>
  <c r="CB344" i="7"/>
  <c r="CB344" i="7" a="1"/>
  <c r="CA344" i="7" a="1"/>
  <c r="CA344" i="7" s="1"/>
  <c r="BZ344" i="7" a="1"/>
  <c r="BZ344" i="7" s="1"/>
  <c r="BY344" i="7" a="1"/>
  <c r="BY344" i="7" s="1"/>
  <c r="BX344" i="7" a="1"/>
  <c r="BX344" i="7" s="1"/>
  <c r="BW344" i="7" a="1"/>
  <c r="BW344" i="7" s="1"/>
  <c r="BV344" i="7" a="1"/>
  <c r="BV344" i="7" s="1"/>
  <c r="BU344" i="7" a="1"/>
  <c r="BU344" i="7" s="1"/>
  <c r="BT344" i="7"/>
  <c r="BT344" i="7" a="1"/>
  <c r="BS344" i="7"/>
  <c r="BS344" i="7" a="1"/>
  <c r="BR344" i="7" a="1"/>
  <c r="BR344" i="7" s="1"/>
  <c r="BQ344" i="7" a="1"/>
  <c r="BQ344" i="7" s="1"/>
  <c r="BP344" i="7" a="1"/>
  <c r="BP344" i="7" s="1"/>
  <c r="BO344" i="7" a="1"/>
  <c r="BO344" i="7" s="1"/>
  <c r="BN344" i="7" a="1"/>
  <c r="BN344" i="7" s="1"/>
  <c r="CS343" i="7" a="1"/>
  <c r="CS343" i="7" s="1"/>
  <c r="CR343" i="7" a="1"/>
  <c r="CR343" i="7" s="1"/>
  <c r="CQ343" i="7"/>
  <c r="CQ343" i="7" a="1"/>
  <c r="CP343" i="7"/>
  <c r="CP343" i="7" a="1"/>
  <c r="CO343" i="7" a="1"/>
  <c r="CO343" i="7" s="1"/>
  <c r="CN343" i="7" a="1"/>
  <c r="CN343" i="7" s="1"/>
  <c r="CM343" i="7" a="1"/>
  <c r="CM343" i="7" s="1"/>
  <c r="CL343" i="7" a="1"/>
  <c r="CL343" i="7" s="1"/>
  <c r="CK343" i="7" a="1"/>
  <c r="CK343" i="7" s="1"/>
  <c r="CJ343" i="7" a="1"/>
  <c r="CJ343" i="7" s="1"/>
  <c r="CI343" i="7" a="1"/>
  <c r="CI343" i="7" s="1"/>
  <c r="CH343" i="7"/>
  <c r="CH343" i="7" a="1"/>
  <c r="CG343" i="7" a="1"/>
  <c r="CG343" i="7" s="1"/>
  <c r="CF343" i="7" a="1"/>
  <c r="CF343" i="7" s="1"/>
  <c r="CE343" i="7" a="1"/>
  <c r="CE343" i="7" s="1"/>
  <c r="CD343" i="7" a="1"/>
  <c r="CD343" i="7" s="1"/>
  <c r="CC343" i="7" a="1"/>
  <c r="CC343" i="7" s="1"/>
  <c r="CB343" i="7"/>
  <c r="CB343" i="7" a="1"/>
  <c r="CA343" i="7" a="1"/>
  <c r="CA343" i="7" s="1"/>
  <c r="BZ343" i="7" a="1"/>
  <c r="BZ343" i="7" s="1"/>
  <c r="BY343" i="7" a="1"/>
  <c r="BY343" i="7" s="1"/>
  <c r="BX343" i="7" a="1"/>
  <c r="BX343" i="7" s="1"/>
  <c r="BW343" i="7" a="1"/>
  <c r="BW343" i="7" s="1"/>
  <c r="BV343" i="7" a="1"/>
  <c r="BV343" i="7" s="1"/>
  <c r="BU343" i="7" a="1"/>
  <c r="BU343" i="7" s="1"/>
  <c r="BT343" i="7"/>
  <c r="BT343" i="7" a="1"/>
  <c r="BS343" i="7"/>
  <c r="BS343" i="7" a="1"/>
  <c r="BR343" i="7" a="1"/>
  <c r="BR343" i="7" s="1"/>
  <c r="BQ343" i="7" a="1"/>
  <c r="BQ343" i="7" s="1"/>
  <c r="BP343" i="7" a="1"/>
  <c r="BP343" i="7" s="1"/>
  <c r="BO343" i="7" a="1"/>
  <c r="BO343" i="7" s="1"/>
  <c r="BN343" i="7" a="1"/>
  <c r="BN343" i="7" s="1"/>
  <c r="CS342" i="7" a="1"/>
  <c r="CS342" i="7" s="1"/>
  <c r="CR342" i="7" a="1"/>
  <c r="CR342" i="7" s="1"/>
  <c r="CQ342" i="7"/>
  <c r="CQ342" i="7" a="1"/>
  <c r="CP342" i="7"/>
  <c r="CP342" i="7" a="1"/>
  <c r="CO342" i="7" a="1"/>
  <c r="CO342" i="7" s="1"/>
  <c r="CN342" i="7" a="1"/>
  <c r="CN342" i="7" s="1"/>
  <c r="CM342" i="7" a="1"/>
  <c r="CM342" i="7" s="1"/>
  <c r="CL342" i="7" a="1"/>
  <c r="CL342" i="7" s="1"/>
  <c r="CK342" i="7" a="1"/>
  <c r="CK342" i="7" s="1"/>
  <c r="CJ342" i="7" a="1"/>
  <c r="CJ342" i="7" s="1"/>
  <c r="CI342" i="7" a="1"/>
  <c r="CI342" i="7" s="1"/>
  <c r="CH342" i="7"/>
  <c r="CH342" i="7" a="1"/>
  <c r="CG342" i="7" a="1"/>
  <c r="CG342" i="7" s="1"/>
  <c r="CF342" i="7" a="1"/>
  <c r="CF342" i="7" s="1"/>
  <c r="CE342" i="7" a="1"/>
  <c r="CE342" i="7" s="1"/>
  <c r="CD342" i="7" a="1"/>
  <c r="CD342" i="7" s="1"/>
  <c r="CC342" i="7" a="1"/>
  <c r="CC342" i="7" s="1"/>
  <c r="CB342" i="7"/>
  <c r="CB342" i="7" a="1"/>
  <c r="CA342" i="7" a="1"/>
  <c r="CA342" i="7" s="1"/>
  <c r="BZ342" i="7" a="1"/>
  <c r="BZ342" i="7" s="1"/>
  <c r="BY342" i="7" a="1"/>
  <c r="BY342" i="7" s="1"/>
  <c r="BX342" i="7" a="1"/>
  <c r="BX342" i="7" s="1"/>
  <c r="BW342" i="7" a="1"/>
  <c r="BW342" i="7" s="1"/>
  <c r="BV342" i="7"/>
  <c r="BV342" i="7" a="1"/>
  <c r="BU342" i="7" a="1"/>
  <c r="BU342" i="7" s="1"/>
  <c r="BT342" i="7"/>
  <c r="BT342" i="7" a="1"/>
  <c r="BS342" i="7"/>
  <c r="BS342" i="7" a="1"/>
  <c r="BR342" i="7" a="1"/>
  <c r="BR342" i="7" s="1"/>
  <c r="BQ342" i="7" a="1"/>
  <c r="BQ342" i="7" s="1"/>
  <c r="BP342" i="7" a="1"/>
  <c r="BP342" i="7" s="1"/>
  <c r="BO342" i="7" a="1"/>
  <c r="BO342" i="7" s="1"/>
  <c r="BN342" i="7" a="1"/>
  <c r="BN342" i="7" s="1"/>
  <c r="CS341" i="7" a="1"/>
  <c r="CS341" i="7" s="1"/>
  <c r="CR341" i="7" a="1"/>
  <c r="CR341" i="7" s="1"/>
  <c r="CQ341" i="7"/>
  <c r="CQ341" i="7" a="1"/>
  <c r="CP341" i="7"/>
  <c r="CP341" i="7" a="1"/>
  <c r="CO341" i="7" a="1"/>
  <c r="CO341" i="7" s="1"/>
  <c r="CN341" i="7"/>
  <c r="CN341" i="7" a="1"/>
  <c r="CM341" i="7" a="1"/>
  <c r="CM341" i="7" s="1"/>
  <c r="CL341" i="7" a="1"/>
  <c r="CL341" i="7" s="1"/>
  <c r="CK341" i="7" a="1"/>
  <c r="CK341" i="7" s="1"/>
  <c r="CJ341" i="7" a="1"/>
  <c r="CJ341" i="7" s="1"/>
  <c r="CI341" i="7" a="1"/>
  <c r="CI341" i="7" s="1"/>
  <c r="CH341" i="7"/>
  <c r="CH341" i="7" a="1"/>
  <c r="CG341" i="7" a="1"/>
  <c r="CG341" i="7" s="1"/>
  <c r="CF341" i="7" a="1"/>
  <c r="CF341" i="7" s="1"/>
  <c r="CE341" i="7" a="1"/>
  <c r="CE341" i="7" s="1"/>
  <c r="CD341" i="7" a="1"/>
  <c r="CD341" i="7" s="1"/>
  <c r="CC341" i="7" a="1"/>
  <c r="CC341" i="7" s="1"/>
  <c r="CB341" i="7"/>
  <c r="CB341" i="7" a="1"/>
  <c r="CA341" i="7" a="1"/>
  <c r="CA341" i="7" s="1"/>
  <c r="BZ341" i="7" a="1"/>
  <c r="BZ341" i="7" s="1"/>
  <c r="BY341" i="7" a="1"/>
  <c r="BY341" i="7" s="1"/>
  <c r="BX341" i="7" a="1"/>
  <c r="BX341" i="7" s="1"/>
  <c r="BW341" i="7" a="1"/>
  <c r="BW341" i="7" s="1"/>
  <c r="BV341" i="7" a="1"/>
  <c r="BV341" i="7" s="1"/>
  <c r="BU341" i="7" a="1"/>
  <c r="BU341" i="7" s="1"/>
  <c r="BT341" i="7"/>
  <c r="BT341" i="7" a="1"/>
  <c r="BS341" i="7"/>
  <c r="BS341" i="7" a="1"/>
  <c r="BR341" i="7" a="1"/>
  <c r="BR341" i="7" s="1"/>
  <c r="BQ341" i="7" a="1"/>
  <c r="BQ341" i="7" s="1"/>
  <c r="BP341" i="7" a="1"/>
  <c r="BP341" i="7" s="1"/>
  <c r="BO341" i="7" a="1"/>
  <c r="BO341" i="7" s="1"/>
  <c r="BN341" i="7" a="1"/>
  <c r="BN341" i="7" s="1"/>
  <c r="CS340" i="7" a="1"/>
  <c r="CS340" i="7" s="1"/>
  <c r="CR340" i="7" a="1"/>
  <c r="CR340" i="7" s="1"/>
  <c r="CQ340" i="7"/>
  <c r="CQ340" i="7" a="1"/>
  <c r="CP340" i="7"/>
  <c r="CP340" i="7" a="1"/>
  <c r="CO340" i="7" a="1"/>
  <c r="CO340" i="7" s="1"/>
  <c r="CN340" i="7" a="1"/>
  <c r="CN340" i="7" s="1"/>
  <c r="CM340" i="7" a="1"/>
  <c r="CM340" i="7" s="1"/>
  <c r="CL340" i="7" a="1"/>
  <c r="CL340" i="7" s="1"/>
  <c r="CK340" i="7" a="1"/>
  <c r="CK340" i="7" s="1"/>
  <c r="CJ340" i="7" a="1"/>
  <c r="CJ340" i="7" s="1"/>
  <c r="CI340" i="7" a="1"/>
  <c r="CI340" i="7" s="1"/>
  <c r="CH340" i="7"/>
  <c r="CH340" i="7" a="1"/>
  <c r="CG340" i="7" a="1"/>
  <c r="CG340" i="7" s="1"/>
  <c r="CF340" i="7" a="1"/>
  <c r="CF340" i="7" s="1"/>
  <c r="CE340" i="7" a="1"/>
  <c r="CE340" i="7" s="1"/>
  <c r="CD340" i="7" a="1"/>
  <c r="CD340" i="7" s="1"/>
  <c r="CC340" i="7" a="1"/>
  <c r="CC340" i="7" s="1"/>
  <c r="CB340" i="7"/>
  <c r="CB340" i="7" a="1"/>
  <c r="CA340" i="7" a="1"/>
  <c r="CA340" i="7" s="1"/>
  <c r="BZ340" i="7" a="1"/>
  <c r="BZ340" i="7" s="1"/>
  <c r="BY340" i="7" a="1"/>
  <c r="BY340" i="7" s="1"/>
  <c r="BX340" i="7" a="1"/>
  <c r="BX340" i="7" s="1"/>
  <c r="BW340" i="7" a="1"/>
  <c r="BW340" i="7" s="1"/>
  <c r="BV340" i="7" a="1"/>
  <c r="BV340" i="7" s="1"/>
  <c r="BU340" i="7" a="1"/>
  <c r="BU340" i="7" s="1"/>
  <c r="BT340" i="7"/>
  <c r="BT340" i="7" a="1"/>
  <c r="BS340" i="7"/>
  <c r="BS340" i="7" a="1"/>
  <c r="BR340" i="7" a="1"/>
  <c r="BR340" i="7" s="1"/>
  <c r="BQ340" i="7" a="1"/>
  <c r="BQ340" i="7" s="1"/>
  <c r="BP340" i="7" a="1"/>
  <c r="BP340" i="7" s="1"/>
  <c r="BO340" i="7" a="1"/>
  <c r="BO340" i="7" s="1"/>
  <c r="BN340" i="7" a="1"/>
  <c r="BN340" i="7" s="1"/>
  <c r="CS339" i="7" a="1"/>
  <c r="CS339" i="7" s="1"/>
  <c r="CR339" i="7" a="1"/>
  <c r="CR339" i="7" s="1"/>
  <c r="CQ339" i="7"/>
  <c r="CQ339" i="7" a="1"/>
  <c r="CP339" i="7"/>
  <c r="CP339" i="7" a="1"/>
  <c r="CO339" i="7" a="1"/>
  <c r="CO339" i="7" s="1"/>
  <c r="CN339" i="7"/>
  <c r="CN339" i="7" a="1"/>
  <c r="CM339" i="7" a="1"/>
  <c r="CM339" i="7" s="1"/>
  <c r="CL339" i="7" a="1"/>
  <c r="CL339" i="7" s="1"/>
  <c r="CK339" i="7" a="1"/>
  <c r="CK339" i="7" s="1"/>
  <c r="CJ339" i="7" a="1"/>
  <c r="CJ339" i="7" s="1"/>
  <c r="CI339" i="7" a="1"/>
  <c r="CI339" i="7" s="1"/>
  <c r="CH339" i="7"/>
  <c r="CH339" i="7" a="1"/>
  <c r="CG339" i="7" a="1"/>
  <c r="CG339" i="7" s="1"/>
  <c r="CF339" i="7" a="1"/>
  <c r="CF339" i="7" s="1"/>
  <c r="CE339" i="7" a="1"/>
  <c r="CE339" i="7" s="1"/>
  <c r="CD339" i="7" a="1"/>
  <c r="CD339" i="7" s="1"/>
  <c r="CC339" i="7" a="1"/>
  <c r="CC339" i="7" s="1"/>
  <c r="CB339" i="7"/>
  <c r="CB339" i="7" a="1"/>
  <c r="CA339" i="7" a="1"/>
  <c r="CA339" i="7" s="1"/>
  <c r="BZ339" i="7" a="1"/>
  <c r="BZ339" i="7" s="1"/>
  <c r="BY339" i="7" a="1"/>
  <c r="BY339" i="7" s="1"/>
  <c r="BX339" i="7" a="1"/>
  <c r="BX339" i="7" s="1"/>
  <c r="BW339" i="7" a="1"/>
  <c r="BW339" i="7" s="1"/>
  <c r="BV339" i="7" a="1"/>
  <c r="BV339" i="7" s="1"/>
  <c r="BU339" i="7" a="1"/>
  <c r="BU339" i="7" s="1"/>
  <c r="BT339" i="7"/>
  <c r="BT339" i="7" a="1"/>
  <c r="BS339" i="7"/>
  <c r="BS339" i="7" a="1"/>
  <c r="BR339" i="7" a="1"/>
  <c r="BR339" i="7" s="1"/>
  <c r="BQ339" i="7" a="1"/>
  <c r="BQ339" i="7" s="1"/>
  <c r="BP339" i="7" a="1"/>
  <c r="BP339" i="7" s="1"/>
  <c r="BO339" i="7" a="1"/>
  <c r="BO339" i="7" s="1"/>
  <c r="BN339" i="7" a="1"/>
  <c r="BN339" i="7" s="1"/>
  <c r="CS338" i="7" a="1"/>
  <c r="CS338" i="7" s="1"/>
  <c r="CR338" i="7" a="1"/>
  <c r="CR338" i="7" s="1"/>
  <c r="CQ338" i="7"/>
  <c r="CQ338" i="7" a="1"/>
  <c r="CP338" i="7"/>
  <c r="CP338" i="7" a="1"/>
  <c r="CO338" i="7" a="1"/>
  <c r="CO338" i="7" s="1"/>
  <c r="CN338" i="7" a="1"/>
  <c r="CN338" i="7" s="1"/>
  <c r="CM338" i="7" a="1"/>
  <c r="CM338" i="7" s="1"/>
  <c r="CL338" i="7" a="1"/>
  <c r="CL338" i="7" s="1"/>
  <c r="CK338" i="7" a="1"/>
  <c r="CK338" i="7" s="1"/>
  <c r="CJ338" i="7" a="1"/>
  <c r="CJ338" i="7" s="1"/>
  <c r="CI338" i="7" a="1"/>
  <c r="CI338" i="7" s="1"/>
  <c r="CH338" i="7"/>
  <c r="CH338" i="7" a="1"/>
  <c r="CG338" i="7" a="1"/>
  <c r="CG338" i="7" s="1"/>
  <c r="CF338" i="7" a="1"/>
  <c r="CF338" i="7" s="1"/>
  <c r="CE338" i="7" a="1"/>
  <c r="CE338" i="7" s="1"/>
  <c r="CD338" i="7" a="1"/>
  <c r="CD338" i="7" s="1"/>
  <c r="CC338" i="7" a="1"/>
  <c r="CC338" i="7" s="1"/>
  <c r="CB338" i="7"/>
  <c r="CB338" i="7" a="1"/>
  <c r="CA338" i="7" a="1"/>
  <c r="CA338" i="7" s="1"/>
  <c r="BZ338" i="7" a="1"/>
  <c r="BZ338" i="7" s="1"/>
  <c r="BY338" i="7" a="1"/>
  <c r="BY338" i="7" s="1"/>
  <c r="BX338" i="7" a="1"/>
  <c r="BX338" i="7" s="1"/>
  <c r="BW338" i="7" a="1"/>
  <c r="BW338" i="7" s="1"/>
  <c r="BV338" i="7" a="1"/>
  <c r="BV338" i="7" s="1"/>
  <c r="BU338" i="7" a="1"/>
  <c r="BU338" i="7" s="1"/>
  <c r="BT338" i="7"/>
  <c r="BT338" i="7" a="1"/>
  <c r="BS338" i="7"/>
  <c r="BS338" i="7" a="1"/>
  <c r="BR338" i="7" a="1"/>
  <c r="BR338" i="7" s="1"/>
  <c r="BQ338" i="7" a="1"/>
  <c r="BQ338" i="7" s="1"/>
  <c r="BP338" i="7" a="1"/>
  <c r="BP338" i="7" s="1"/>
  <c r="BO338" i="7" a="1"/>
  <c r="BO338" i="7" s="1"/>
  <c r="BN338" i="7" a="1"/>
  <c r="BN338" i="7" s="1"/>
  <c r="CS337" i="7" a="1"/>
  <c r="CS337" i="7" s="1"/>
  <c r="CR337" i="7" a="1"/>
  <c r="CR337" i="7" s="1"/>
  <c r="CQ337" i="7"/>
  <c r="CQ337" i="7" a="1"/>
  <c r="CP337" i="7"/>
  <c r="CP337" i="7" a="1"/>
  <c r="CO337" i="7" a="1"/>
  <c r="CO337" i="7" s="1"/>
  <c r="CN337" i="7" a="1"/>
  <c r="CN337" i="7" s="1"/>
  <c r="CM337" i="7" a="1"/>
  <c r="CM337" i="7" s="1"/>
  <c r="CL337" i="7" a="1"/>
  <c r="CL337" i="7" s="1"/>
  <c r="CK337" i="7" a="1"/>
  <c r="CK337" i="7" s="1"/>
  <c r="CJ337" i="7" a="1"/>
  <c r="CJ337" i="7" s="1"/>
  <c r="CI337" i="7" a="1"/>
  <c r="CI337" i="7" s="1"/>
  <c r="CH337" i="7"/>
  <c r="CH337" i="7" a="1"/>
  <c r="CG337" i="7" a="1"/>
  <c r="CG337" i="7" s="1"/>
  <c r="CF337" i="7" a="1"/>
  <c r="CF337" i="7" s="1"/>
  <c r="CE337" i="7" a="1"/>
  <c r="CE337" i="7" s="1"/>
  <c r="CD337" i="7" a="1"/>
  <c r="CD337" i="7" s="1"/>
  <c r="CC337" i="7" a="1"/>
  <c r="CC337" i="7" s="1"/>
  <c r="CB337" i="7"/>
  <c r="CB337" i="7" a="1"/>
  <c r="CA337" i="7" a="1"/>
  <c r="CA337" i="7" s="1"/>
  <c r="BZ337" i="7" a="1"/>
  <c r="BZ337" i="7" s="1"/>
  <c r="BY337" i="7" a="1"/>
  <c r="BY337" i="7" s="1"/>
  <c r="BX337" i="7" a="1"/>
  <c r="BX337" i="7" s="1"/>
  <c r="BW337" i="7" a="1"/>
  <c r="BW337" i="7" s="1"/>
  <c r="BV337" i="7" a="1"/>
  <c r="BV337" i="7" s="1"/>
  <c r="BU337" i="7" a="1"/>
  <c r="BU337" i="7" s="1"/>
  <c r="BT337" i="7"/>
  <c r="BT337" i="7" a="1"/>
  <c r="BS337" i="7"/>
  <c r="BS337" i="7" a="1"/>
  <c r="BR337" i="7" a="1"/>
  <c r="BR337" i="7" s="1"/>
  <c r="BQ337" i="7" a="1"/>
  <c r="BQ337" i="7" s="1"/>
  <c r="BP337" i="7" a="1"/>
  <c r="BP337" i="7" s="1"/>
  <c r="BO337" i="7" a="1"/>
  <c r="BO337" i="7" s="1"/>
  <c r="BN337" i="7" a="1"/>
  <c r="BN337" i="7" s="1"/>
  <c r="CS336" i="7" a="1"/>
  <c r="CS336" i="7" s="1"/>
  <c r="CR336" i="7" a="1"/>
  <c r="CR336" i="7" s="1"/>
  <c r="CQ336" i="7"/>
  <c r="CQ336" i="7" a="1"/>
  <c r="CP336" i="7"/>
  <c r="CP336" i="7" a="1"/>
  <c r="CO336" i="7" a="1"/>
  <c r="CO336" i="7" s="1"/>
  <c r="CN336" i="7" a="1"/>
  <c r="CN336" i="7" s="1"/>
  <c r="CM336" i="7" a="1"/>
  <c r="CM336" i="7" s="1"/>
  <c r="CL336" i="7" a="1"/>
  <c r="CL336" i="7" s="1"/>
  <c r="CK336" i="7" a="1"/>
  <c r="CK336" i="7" s="1"/>
  <c r="CJ336" i="7" a="1"/>
  <c r="CJ336" i="7" s="1"/>
  <c r="CI336" i="7" a="1"/>
  <c r="CI336" i="7" s="1"/>
  <c r="CH336" i="7"/>
  <c r="CH336" i="7" a="1"/>
  <c r="CG336" i="7" a="1"/>
  <c r="CG336" i="7" s="1"/>
  <c r="CF336" i="7" a="1"/>
  <c r="CF336" i="7" s="1"/>
  <c r="CE336" i="7" a="1"/>
  <c r="CE336" i="7" s="1"/>
  <c r="CD336" i="7" a="1"/>
  <c r="CD336" i="7" s="1"/>
  <c r="CC336" i="7" a="1"/>
  <c r="CC336" i="7" s="1"/>
  <c r="CB336" i="7"/>
  <c r="CB336" i="7" a="1"/>
  <c r="CA336" i="7" a="1"/>
  <c r="CA336" i="7" s="1"/>
  <c r="BZ336" i="7" a="1"/>
  <c r="BZ336" i="7" s="1"/>
  <c r="BY336" i="7" a="1"/>
  <c r="BY336" i="7" s="1"/>
  <c r="BX336" i="7" a="1"/>
  <c r="BX336" i="7" s="1"/>
  <c r="BW336" i="7" a="1"/>
  <c r="BW336" i="7" s="1"/>
  <c r="BV336" i="7" a="1"/>
  <c r="BV336" i="7" s="1"/>
  <c r="BU336" i="7" a="1"/>
  <c r="BU336" i="7" s="1"/>
  <c r="BT336" i="7"/>
  <c r="BT336" i="7" a="1"/>
  <c r="BS336" i="7"/>
  <c r="BS336" i="7" a="1"/>
  <c r="BR336" i="7" a="1"/>
  <c r="BR336" i="7" s="1"/>
  <c r="BQ336" i="7" a="1"/>
  <c r="BQ336" i="7" s="1"/>
  <c r="BP336" i="7" a="1"/>
  <c r="BP336" i="7" s="1"/>
  <c r="BO336" i="7" a="1"/>
  <c r="BO336" i="7" s="1"/>
  <c r="BN336" i="7" a="1"/>
  <c r="BN336" i="7" s="1"/>
  <c r="CS335" i="7" a="1"/>
  <c r="CS335" i="7" s="1"/>
  <c r="CR335" i="7" a="1"/>
  <c r="CR335" i="7" s="1"/>
  <c r="CQ335" i="7"/>
  <c r="CQ335" i="7" a="1"/>
  <c r="CP335" i="7"/>
  <c r="CP335" i="7" a="1"/>
  <c r="CO335" i="7" a="1"/>
  <c r="CO335" i="7" s="1"/>
  <c r="CN335" i="7" a="1"/>
  <c r="CN335" i="7" s="1"/>
  <c r="CM335" i="7" a="1"/>
  <c r="CM335" i="7" s="1"/>
  <c r="CL335" i="7" a="1"/>
  <c r="CL335" i="7" s="1"/>
  <c r="CK335" i="7" a="1"/>
  <c r="CK335" i="7" s="1"/>
  <c r="CJ335" i="7" a="1"/>
  <c r="CJ335" i="7" s="1"/>
  <c r="CI335" i="7" a="1"/>
  <c r="CI335" i="7" s="1"/>
  <c r="CH335" i="7"/>
  <c r="CH335" i="7" a="1"/>
  <c r="CG335" i="7" a="1"/>
  <c r="CG335" i="7" s="1"/>
  <c r="CF335" i="7" a="1"/>
  <c r="CF335" i="7" s="1"/>
  <c r="CE335" i="7" a="1"/>
  <c r="CE335" i="7" s="1"/>
  <c r="CD335" i="7" a="1"/>
  <c r="CD335" i="7" s="1"/>
  <c r="CC335" i="7" a="1"/>
  <c r="CC335" i="7" s="1"/>
  <c r="CB335" i="7"/>
  <c r="CB335" i="7" a="1"/>
  <c r="CA335" i="7" a="1"/>
  <c r="CA335" i="7" s="1"/>
  <c r="BZ335" i="7" a="1"/>
  <c r="BZ335" i="7" s="1"/>
  <c r="BY335" i="7" a="1"/>
  <c r="BY335" i="7" s="1"/>
  <c r="BX335" i="7" a="1"/>
  <c r="BX335" i="7" s="1"/>
  <c r="BW335" i="7" a="1"/>
  <c r="BW335" i="7" s="1"/>
  <c r="BV335" i="7" a="1"/>
  <c r="BV335" i="7" s="1"/>
  <c r="BU335" i="7" a="1"/>
  <c r="BU335" i="7" s="1"/>
  <c r="BT335" i="7"/>
  <c r="BT335" i="7" a="1"/>
  <c r="BS335" i="7"/>
  <c r="BS335" i="7" a="1"/>
  <c r="BR335" i="7"/>
  <c r="BR335" i="7" a="1"/>
  <c r="BQ335" i="7" a="1"/>
  <c r="BQ335" i="7" s="1"/>
  <c r="BP335" i="7" a="1"/>
  <c r="BP335" i="7" s="1"/>
  <c r="BO335" i="7" a="1"/>
  <c r="BO335" i="7" s="1"/>
  <c r="BN335" i="7" a="1"/>
  <c r="BN335" i="7" s="1"/>
  <c r="CS334" i="7" a="1"/>
  <c r="CS334" i="7" s="1"/>
  <c r="CR334" i="7" a="1"/>
  <c r="CR334" i="7" s="1"/>
  <c r="CQ334" i="7"/>
  <c r="CQ334" i="7" a="1"/>
  <c r="CP334" i="7"/>
  <c r="CP334" i="7" a="1"/>
  <c r="CO334" i="7" a="1"/>
  <c r="CO334" i="7" s="1"/>
  <c r="CN334" i="7" a="1"/>
  <c r="CN334" i="7" s="1"/>
  <c r="CM334" i="7" a="1"/>
  <c r="CM334" i="7" s="1"/>
  <c r="CL334" i="7" a="1"/>
  <c r="CL334" i="7" s="1"/>
  <c r="CK334" i="7" a="1"/>
  <c r="CK334" i="7" s="1"/>
  <c r="CJ334" i="7"/>
  <c r="CJ334" i="7" a="1"/>
  <c r="CI334" i="7" a="1"/>
  <c r="CI334" i="7" s="1"/>
  <c r="CH334" i="7"/>
  <c r="CH334" i="7" a="1"/>
  <c r="CG334" i="7" a="1"/>
  <c r="CG334" i="7" s="1"/>
  <c r="CF334" i="7" a="1"/>
  <c r="CF334" i="7" s="1"/>
  <c r="CE334" i="7" a="1"/>
  <c r="CE334" i="7" s="1"/>
  <c r="CD334" i="7" a="1"/>
  <c r="CD334" i="7" s="1"/>
  <c r="CC334" i="7" a="1"/>
  <c r="CC334" i="7" s="1"/>
  <c r="CB334" i="7"/>
  <c r="CB334" i="7" a="1"/>
  <c r="CA334" i="7"/>
  <c r="CA334" i="7" a="1"/>
  <c r="BZ334" i="7" a="1"/>
  <c r="BZ334" i="7" s="1"/>
  <c r="BY334" i="7" a="1"/>
  <c r="BY334" i="7" s="1"/>
  <c r="BX334" i="7" a="1"/>
  <c r="BX334" i="7" s="1"/>
  <c r="BW334" i="7" a="1"/>
  <c r="BW334" i="7" s="1"/>
  <c r="BV334" i="7" a="1"/>
  <c r="BV334" i="7" s="1"/>
  <c r="BU334" i="7" a="1"/>
  <c r="BU334" i="7" s="1"/>
  <c r="BT334" i="7"/>
  <c r="BT334" i="7" a="1"/>
  <c r="BS334" i="7"/>
  <c r="BS334" i="7" a="1"/>
  <c r="BR334" i="7"/>
  <c r="BR334" i="7" a="1"/>
  <c r="BQ334" i="7" a="1"/>
  <c r="BQ334" i="7" s="1"/>
  <c r="BP334" i="7" a="1"/>
  <c r="BP334" i="7" s="1"/>
  <c r="BO334" i="7" a="1"/>
  <c r="BO334" i="7" s="1"/>
  <c r="BN334" i="7" a="1"/>
  <c r="BN334" i="7" s="1"/>
  <c r="CS333" i="7" a="1"/>
  <c r="CS333" i="7" s="1"/>
  <c r="CR333" i="7" a="1"/>
  <c r="CR333" i="7" s="1"/>
  <c r="CQ333" i="7"/>
  <c r="CQ333" i="7" a="1"/>
  <c r="CP333" i="7"/>
  <c r="CP333" i="7" a="1"/>
  <c r="CO333" i="7" a="1"/>
  <c r="CO333" i="7" s="1"/>
  <c r="CN333" i="7" a="1"/>
  <c r="CN333" i="7" s="1"/>
  <c r="CM333" i="7" a="1"/>
  <c r="CM333" i="7" s="1"/>
  <c r="CL333" i="7" a="1"/>
  <c r="CL333" i="7" s="1"/>
  <c r="CK333" i="7" a="1"/>
  <c r="CK333" i="7" s="1"/>
  <c r="CJ333" i="7"/>
  <c r="CJ333" i="7" a="1"/>
  <c r="CI333" i="7" a="1"/>
  <c r="CI333" i="7" s="1"/>
  <c r="CH333" i="7"/>
  <c r="CH333" i="7" a="1"/>
  <c r="CG333" i="7" a="1"/>
  <c r="CG333" i="7" s="1"/>
  <c r="CF333" i="7" a="1"/>
  <c r="CF333" i="7" s="1"/>
  <c r="CE333" i="7" a="1"/>
  <c r="CE333" i="7" s="1"/>
  <c r="CD333" i="7" a="1"/>
  <c r="CD333" i="7" s="1"/>
  <c r="CC333" i="7" a="1"/>
  <c r="CC333" i="7" s="1"/>
  <c r="CB333" i="7"/>
  <c r="CB333" i="7" a="1"/>
  <c r="CA333" i="7"/>
  <c r="CA333" i="7" a="1"/>
  <c r="BZ333" i="7" a="1"/>
  <c r="BZ333" i="7" s="1"/>
  <c r="BY333" i="7" a="1"/>
  <c r="BY333" i="7" s="1"/>
  <c r="BX333" i="7" a="1"/>
  <c r="BX333" i="7" s="1"/>
  <c r="BW333" i="7" a="1"/>
  <c r="BW333" i="7" s="1"/>
  <c r="BV333" i="7" a="1"/>
  <c r="BV333" i="7" s="1"/>
  <c r="BU333" i="7" a="1"/>
  <c r="BU333" i="7" s="1"/>
  <c r="BT333" i="7"/>
  <c r="BT333" i="7" a="1"/>
  <c r="BS333" i="7"/>
  <c r="BS333" i="7" a="1"/>
  <c r="BR333" i="7"/>
  <c r="BR333" i="7" a="1"/>
  <c r="BQ333" i="7" a="1"/>
  <c r="BQ333" i="7" s="1"/>
  <c r="BP333" i="7" a="1"/>
  <c r="BP333" i="7" s="1"/>
  <c r="BO333" i="7" a="1"/>
  <c r="BO333" i="7" s="1"/>
  <c r="BN333" i="7" a="1"/>
  <c r="BN333" i="7" s="1"/>
  <c r="CS332" i="7" a="1"/>
  <c r="CS332" i="7" s="1"/>
  <c r="CR332" i="7" a="1"/>
  <c r="CR332" i="7" s="1"/>
  <c r="CQ332" i="7"/>
  <c r="CQ332" i="7" a="1"/>
  <c r="CP332" i="7"/>
  <c r="CP332" i="7" a="1"/>
  <c r="CO332" i="7" a="1"/>
  <c r="CO332" i="7" s="1"/>
  <c r="CN332" i="7" a="1"/>
  <c r="CN332" i="7" s="1"/>
  <c r="CM332" i="7" a="1"/>
  <c r="CM332" i="7" s="1"/>
  <c r="CL332" i="7" a="1"/>
  <c r="CL332" i="7" s="1"/>
  <c r="CK332" i="7" a="1"/>
  <c r="CK332" i="7" s="1"/>
  <c r="CJ332" i="7"/>
  <c r="CJ332" i="7" a="1"/>
  <c r="CI332" i="7" a="1"/>
  <c r="CI332" i="7" s="1"/>
  <c r="CH332" i="7"/>
  <c r="CH332" i="7" a="1"/>
  <c r="CG332" i="7" a="1"/>
  <c r="CG332" i="7" s="1"/>
  <c r="CF332" i="7" a="1"/>
  <c r="CF332" i="7" s="1"/>
  <c r="CE332" i="7" a="1"/>
  <c r="CE332" i="7" s="1"/>
  <c r="CD332" i="7" a="1"/>
  <c r="CD332" i="7" s="1"/>
  <c r="CC332" i="7" a="1"/>
  <c r="CC332" i="7" s="1"/>
  <c r="CB332" i="7"/>
  <c r="CB332" i="7" a="1"/>
  <c r="CA332" i="7"/>
  <c r="CA332" i="7" a="1"/>
  <c r="BZ332" i="7" a="1"/>
  <c r="BZ332" i="7" s="1"/>
  <c r="BY332" i="7" a="1"/>
  <c r="BY332" i="7" s="1"/>
  <c r="BX332" i="7" a="1"/>
  <c r="BX332" i="7" s="1"/>
  <c r="BW332" i="7" a="1"/>
  <c r="BW332" i="7" s="1"/>
  <c r="BV332" i="7" a="1"/>
  <c r="BV332" i="7" s="1"/>
  <c r="BU332" i="7" a="1"/>
  <c r="BU332" i="7" s="1"/>
  <c r="BT332" i="7" a="1"/>
  <c r="BT332" i="7" s="1"/>
  <c r="BS332" i="7"/>
  <c r="BS332" i="7" a="1"/>
  <c r="BR332" i="7"/>
  <c r="BR332" i="7" a="1"/>
  <c r="BQ332" i="7" a="1"/>
  <c r="BQ332" i="7" s="1"/>
  <c r="BP332" i="7"/>
  <c r="BP332" i="7" a="1"/>
  <c r="BO332" i="7" a="1"/>
  <c r="BO332" i="7" s="1"/>
  <c r="BN332" i="7" a="1"/>
  <c r="BN332" i="7" s="1"/>
  <c r="CS331" i="7" a="1"/>
  <c r="CS331" i="7" s="1"/>
  <c r="CR331" i="7" a="1"/>
  <c r="CR331" i="7" s="1"/>
  <c r="CQ331" i="7" a="1"/>
  <c r="CQ331" i="7" s="1"/>
  <c r="CP331" i="7" a="1"/>
  <c r="CP331" i="7" s="1"/>
  <c r="CO331" i="7" a="1"/>
  <c r="CO331" i="7" s="1"/>
  <c r="CN331" i="7" a="1"/>
  <c r="CN331" i="7" s="1"/>
  <c r="CM331" i="7"/>
  <c r="CM331" i="7" a="1"/>
  <c r="CL331" i="7" a="1"/>
  <c r="CL331" i="7" s="1"/>
  <c r="CK331" i="7" a="1"/>
  <c r="CK331" i="7" s="1"/>
  <c r="CJ331" i="7"/>
  <c r="CJ331" i="7" a="1"/>
  <c r="CI331" i="7" a="1"/>
  <c r="CI331" i="7" s="1"/>
  <c r="CH331" i="7" a="1"/>
  <c r="CH331" i="7" s="1"/>
  <c r="CG331" i="7" a="1"/>
  <c r="CG331" i="7" s="1"/>
  <c r="CF331" i="7" a="1"/>
  <c r="CF331" i="7" s="1"/>
  <c r="CE331" i="7" a="1"/>
  <c r="CE331" i="7" s="1"/>
  <c r="CD331" i="7"/>
  <c r="CD331" i="7" a="1"/>
  <c r="CC331" i="7" a="1"/>
  <c r="CC331" i="7" s="1"/>
  <c r="CB331" i="7" a="1"/>
  <c r="CB331" i="7" s="1"/>
  <c r="CA331" i="7"/>
  <c r="CA331" i="7" a="1"/>
  <c r="BZ331" i="7" a="1"/>
  <c r="BZ331" i="7" s="1"/>
  <c r="BY331" i="7" a="1"/>
  <c r="BY331" i="7" s="1"/>
  <c r="BX331" i="7"/>
  <c r="BX331" i="7" a="1"/>
  <c r="BW331" i="7" a="1"/>
  <c r="BW331" i="7" s="1"/>
  <c r="BV331" i="7" a="1"/>
  <c r="BV331" i="7" s="1"/>
  <c r="BU331" i="7" a="1"/>
  <c r="BU331" i="7" s="1"/>
  <c r="BT331" i="7" a="1"/>
  <c r="BT331" i="7" s="1"/>
  <c r="BS331" i="7" a="1"/>
  <c r="BS331" i="7" s="1"/>
  <c r="BR331" i="7"/>
  <c r="BR331" i="7" a="1"/>
  <c r="BQ331" i="7" a="1"/>
  <c r="BQ331" i="7" s="1"/>
  <c r="BP331" i="7"/>
  <c r="BP331" i="7" a="1"/>
  <c r="BO331" i="7"/>
  <c r="BO331" i="7" a="1"/>
  <c r="BN331" i="7" a="1"/>
  <c r="BN331" i="7" s="1"/>
  <c r="CS330" i="7" a="1"/>
  <c r="CS330" i="7" s="1"/>
  <c r="CR330" i="7" a="1"/>
  <c r="CR330" i="7" s="1"/>
  <c r="CQ330" i="7" a="1"/>
  <c r="CQ330" i="7" s="1"/>
  <c r="CP330" i="7" a="1"/>
  <c r="CP330" i="7" s="1"/>
  <c r="CO330" i="7" a="1"/>
  <c r="CO330" i="7" s="1"/>
  <c r="CN330" i="7" a="1"/>
  <c r="CN330" i="7" s="1"/>
  <c r="CM330" i="7"/>
  <c r="CM330" i="7" a="1"/>
  <c r="CL330" i="7"/>
  <c r="CL330" i="7" a="1"/>
  <c r="CK330" i="7" a="1"/>
  <c r="CK330" i="7" s="1"/>
  <c r="CJ330" i="7"/>
  <c r="CJ330" i="7" a="1"/>
  <c r="CI330" i="7" a="1"/>
  <c r="CI330" i="7" s="1"/>
  <c r="CH330" i="7" a="1"/>
  <c r="CH330" i="7" s="1"/>
  <c r="CG330" i="7" a="1"/>
  <c r="CG330" i="7" s="1"/>
  <c r="CF330" i="7" a="1"/>
  <c r="CF330" i="7" s="1"/>
  <c r="CE330" i="7" a="1"/>
  <c r="CE330" i="7" s="1"/>
  <c r="CD330" i="7"/>
  <c r="CD330" i="7" a="1"/>
  <c r="CC330" i="7" a="1"/>
  <c r="CC330" i="7" s="1"/>
  <c r="CB330" i="7" a="1"/>
  <c r="CB330" i="7" s="1"/>
  <c r="CA330" i="7"/>
  <c r="CA330" i="7" a="1"/>
  <c r="BZ330" i="7" a="1"/>
  <c r="BZ330" i="7" s="1"/>
  <c r="BY330" i="7" a="1"/>
  <c r="BY330" i="7" s="1"/>
  <c r="BX330" i="7"/>
  <c r="BX330" i="7" a="1"/>
  <c r="BW330" i="7" a="1"/>
  <c r="BW330" i="7" s="1"/>
  <c r="BV330" i="7" a="1"/>
  <c r="BV330" i="7" s="1"/>
  <c r="BU330" i="7" a="1"/>
  <c r="BU330" i="7" s="1"/>
  <c r="BT330" i="7" a="1"/>
  <c r="BT330" i="7" s="1"/>
  <c r="BS330" i="7" a="1"/>
  <c r="BS330" i="7" s="1"/>
  <c r="BR330" i="7"/>
  <c r="BR330" i="7" a="1"/>
  <c r="BQ330" i="7" a="1"/>
  <c r="BQ330" i="7" s="1"/>
  <c r="BP330" i="7"/>
  <c r="BP330" i="7" a="1"/>
  <c r="BO330" i="7"/>
  <c r="BO330" i="7" a="1"/>
  <c r="BN330" i="7" a="1"/>
  <c r="BN330" i="7" s="1"/>
  <c r="CS329" i="7" a="1"/>
  <c r="CS329" i="7" s="1"/>
  <c r="CR329" i="7" a="1"/>
  <c r="CR329" i="7" s="1"/>
  <c r="CQ329" i="7" a="1"/>
  <c r="CQ329" i="7" s="1"/>
  <c r="CP329" i="7" a="1"/>
  <c r="CP329" i="7" s="1"/>
  <c r="CO329" i="7" a="1"/>
  <c r="CO329" i="7" s="1"/>
  <c r="CN329" i="7" a="1"/>
  <c r="CN329" i="7" s="1"/>
  <c r="CM329" i="7"/>
  <c r="CM329" i="7" a="1"/>
  <c r="CL329" i="7"/>
  <c r="CL329" i="7" a="1"/>
  <c r="CK329" i="7" a="1"/>
  <c r="CK329" i="7" s="1"/>
  <c r="CJ329" i="7"/>
  <c r="CJ329" i="7" a="1"/>
  <c r="CI329" i="7" a="1"/>
  <c r="CI329" i="7" s="1"/>
  <c r="CH329" i="7" a="1"/>
  <c r="CH329" i="7" s="1"/>
  <c r="CG329" i="7" a="1"/>
  <c r="CG329" i="7" s="1"/>
  <c r="CF329" i="7" a="1"/>
  <c r="CF329" i="7" s="1"/>
  <c r="CE329" i="7" a="1"/>
  <c r="CE329" i="7" s="1"/>
  <c r="CD329" i="7"/>
  <c r="CD329" i="7" a="1"/>
  <c r="CC329" i="7" a="1"/>
  <c r="CC329" i="7" s="1"/>
  <c r="CB329" i="7" a="1"/>
  <c r="CB329" i="7" s="1"/>
  <c r="CA329" i="7"/>
  <c r="CA329" i="7" a="1"/>
  <c r="BZ329" i="7" a="1"/>
  <c r="BZ329" i="7" s="1"/>
  <c r="BY329" i="7" a="1"/>
  <c r="BY329" i="7" s="1"/>
  <c r="BX329" i="7"/>
  <c r="BX329" i="7" a="1"/>
  <c r="BW329" i="7" a="1"/>
  <c r="BW329" i="7" s="1"/>
  <c r="BV329" i="7" a="1"/>
  <c r="BV329" i="7" s="1"/>
  <c r="BU329" i="7" a="1"/>
  <c r="BU329" i="7" s="1"/>
  <c r="BT329" i="7" a="1"/>
  <c r="BT329" i="7" s="1"/>
  <c r="BS329" i="7" a="1"/>
  <c r="BS329" i="7" s="1"/>
  <c r="BR329" i="7"/>
  <c r="BR329" i="7" a="1"/>
  <c r="BQ329" i="7" a="1"/>
  <c r="BQ329" i="7" s="1"/>
  <c r="BP329" i="7"/>
  <c r="BP329" i="7" a="1"/>
  <c r="BO329" i="7"/>
  <c r="BO329" i="7" a="1"/>
  <c r="BN329" i="7" a="1"/>
  <c r="BN329" i="7" s="1"/>
  <c r="CS328" i="7" a="1"/>
  <c r="CS328" i="7" s="1"/>
  <c r="CR328" i="7" a="1"/>
  <c r="CR328" i="7" s="1"/>
  <c r="CQ328" i="7" a="1"/>
  <c r="CQ328" i="7" s="1"/>
  <c r="CP328" i="7" a="1"/>
  <c r="CP328" i="7" s="1"/>
  <c r="CO328" i="7" a="1"/>
  <c r="CO328" i="7" s="1"/>
  <c r="CN328" i="7" a="1"/>
  <c r="CN328" i="7" s="1"/>
  <c r="CM328" i="7"/>
  <c r="CM328" i="7" a="1"/>
  <c r="CL328" i="7"/>
  <c r="CL328" i="7" a="1"/>
  <c r="CK328" i="7" a="1"/>
  <c r="CK328" i="7" s="1"/>
  <c r="CJ328" i="7"/>
  <c r="CJ328" i="7" a="1"/>
  <c r="CI328" i="7" a="1"/>
  <c r="CI328" i="7" s="1"/>
  <c r="CH328" i="7" a="1"/>
  <c r="CH328" i="7" s="1"/>
  <c r="CG328" i="7" a="1"/>
  <c r="CG328" i="7" s="1"/>
  <c r="CF328" i="7" a="1"/>
  <c r="CF328" i="7" s="1"/>
  <c r="CE328" i="7" a="1"/>
  <c r="CE328" i="7" s="1"/>
  <c r="CD328" i="7"/>
  <c r="CD328" i="7" a="1"/>
  <c r="CC328" i="7" a="1"/>
  <c r="CC328" i="7" s="1"/>
  <c r="CB328" i="7" a="1"/>
  <c r="CB328" i="7" s="1"/>
  <c r="CA328" i="7"/>
  <c r="CA328" i="7" a="1"/>
  <c r="BZ328" i="7" a="1"/>
  <c r="BZ328" i="7" s="1"/>
  <c r="BY328" i="7" a="1"/>
  <c r="BY328" i="7" s="1"/>
  <c r="BX328" i="7"/>
  <c r="BX328" i="7" a="1"/>
  <c r="BW328" i="7" a="1"/>
  <c r="BW328" i="7" s="1"/>
  <c r="BV328" i="7" a="1"/>
  <c r="BV328" i="7" s="1"/>
  <c r="BU328" i="7" a="1"/>
  <c r="BU328" i="7" s="1"/>
  <c r="BT328" i="7" a="1"/>
  <c r="BT328" i="7" s="1"/>
  <c r="BS328" i="7" a="1"/>
  <c r="BS328" i="7" s="1"/>
  <c r="BR328" i="7"/>
  <c r="BR328" i="7" a="1"/>
  <c r="BQ328" i="7" a="1"/>
  <c r="BQ328" i="7" s="1"/>
  <c r="BP328" i="7"/>
  <c r="BP328" i="7" a="1"/>
  <c r="BO328" i="7"/>
  <c r="BO328" i="7" a="1"/>
  <c r="BN328" i="7" a="1"/>
  <c r="BN328" i="7" s="1"/>
  <c r="CS327" i="7" a="1"/>
  <c r="CS327" i="7" s="1"/>
  <c r="CR327" i="7" a="1"/>
  <c r="CR327" i="7" s="1"/>
  <c r="CQ327" i="7" a="1"/>
  <c r="CQ327" i="7" s="1"/>
  <c r="CP327" i="7" a="1"/>
  <c r="CP327" i="7" s="1"/>
  <c r="CO327" i="7" a="1"/>
  <c r="CO327" i="7" s="1"/>
  <c r="CN327" i="7" a="1"/>
  <c r="CN327" i="7" s="1"/>
  <c r="CM327" i="7"/>
  <c r="CM327" i="7" a="1"/>
  <c r="CL327" i="7"/>
  <c r="CL327" i="7" a="1"/>
  <c r="CK327" i="7" a="1"/>
  <c r="CK327" i="7" s="1"/>
  <c r="CJ327" i="7"/>
  <c r="CJ327" i="7" a="1"/>
  <c r="CI327" i="7" a="1"/>
  <c r="CI327" i="7" s="1"/>
  <c r="CH327" i="7" a="1"/>
  <c r="CH327" i="7" s="1"/>
  <c r="CG327" i="7" a="1"/>
  <c r="CG327" i="7" s="1"/>
  <c r="CF327" i="7" a="1"/>
  <c r="CF327" i="7" s="1"/>
  <c r="CE327" i="7" a="1"/>
  <c r="CE327" i="7" s="1"/>
  <c r="CD327" i="7"/>
  <c r="CD327" i="7" a="1"/>
  <c r="CC327" i="7" a="1"/>
  <c r="CC327" i="7" s="1"/>
  <c r="CB327" i="7" a="1"/>
  <c r="CB327" i="7" s="1"/>
  <c r="CA327" i="7"/>
  <c r="CA327" i="7" a="1"/>
  <c r="BZ327" i="7" a="1"/>
  <c r="BZ327" i="7" s="1"/>
  <c r="BY327" i="7" a="1"/>
  <c r="BY327" i="7" s="1"/>
  <c r="BX327" i="7"/>
  <c r="BX327" i="7" a="1"/>
  <c r="BW327" i="7" a="1"/>
  <c r="BW327" i="7" s="1"/>
  <c r="BV327" i="7" a="1"/>
  <c r="BV327" i="7" s="1"/>
  <c r="BU327" i="7" a="1"/>
  <c r="BU327" i="7" s="1"/>
  <c r="BT327" i="7" a="1"/>
  <c r="BT327" i="7" s="1"/>
  <c r="BS327" i="7" a="1"/>
  <c r="BS327" i="7" s="1"/>
  <c r="BR327" i="7"/>
  <c r="BR327" i="7" a="1"/>
  <c r="BQ327" i="7" a="1"/>
  <c r="BQ327" i="7" s="1"/>
  <c r="BP327" i="7" a="1"/>
  <c r="BP327" i="7" s="1"/>
  <c r="BO327" i="7"/>
  <c r="BO327" i="7" a="1"/>
  <c r="BN327" i="7" a="1"/>
  <c r="BN327" i="7" s="1"/>
  <c r="CS326" i="7" a="1"/>
  <c r="CS326" i="7" s="1"/>
  <c r="CR326" i="7" a="1"/>
  <c r="CR326" i="7" s="1"/>
  <c r="CQ326" i="7" a="1"/>
  <c r="CQ326" i="7" s="1"/>
  <c r="CP326" i="7" a="1"/>
  <c r="CP326" i="7" s="1"/>
  <c r="CO326" i="7"/>
  <c r="CO326" i="7" a="1"/>
  <c r="CN326" i="7" a="1"/>
  <c r="CN326" i="7" s="1"/>
  <c r="CM326" i="7" a="1"/>
  <c r="CM326" i="7" s="1"/>
  <c r="CL326" i="7"/>
  <c r="CL326" i="7" a="1"/>
  <c r="CK326" i="7" a="1"/>
  <c r="CK326" i="7" s="1"/>
  <c r="CJ326" i="7" a="1"/>
  <c r="CJ326" i="7" s="1"/>
  <c r="CI326" i="7" a="1"/>
  <c r="CI326" i="7" s="1"/>
  <c r="CH326" i="7" a="1"/>
  <c r="CH326" i="7" s="1"/>
  <c r="CG326" i="7" a="1"/>
  <c r="CG326" i="7" s="1"/>
  <c r="CF326" i="7" a="1"/>
  <c r="CF326" i="7" s="1"/>
  <c r="CE326" i="7" a="1"/>
  <c r="CE326" i="7" s="1"/>
  <c r="CD326" i="7" a="1"/>
  <c r="CD326" i="7" s="1"/>
  <c r="CC326" i="7"/>
  <c r="CC326" i="7" a="1"/>
  <c r="CB326" i="7" a="1"/>
  <c r="CB326" i="7" s="1"/>
  <c r="CA326" i="7"/>
  <c r="CA326" i="7" a="1"/>
  <c r="BZ326" i="7" a="1"/>
  <c r="BZ326" i="7" s="1"/>
  <c r="BY326" i="7" a="1"/>
  <c r="BY326" i="7" s="1"/>
  <c r="BX326" i="7" a="1"/>
  <c r="BX326" i="7" s="1"/>
  <c r="BW326" i="7" a="1"/>
  <c r="BW326" i="7" s="1"/>
  <c r="BV326" i="7" a="1"/>
  <c r="BV326" i="7" s="1"/>
  <c r="BU326" i="7" a="1"/>
  <c r="BU326" i="7" s="1"/>
  <c r="BT326" i="7" a="1"/>
  <c r="BT326" i="7" s="1"/>
  <c r="BS326" i="7" a="1"/>
  <c r="BS326" i="7" s="1"/>
  <c r="BR326" i="7"/>
  <c r="BR326" i="7" a="1"/>
  <c r="BQ326" i="7" a="1"/>
  <c r="BQ326" i="7" s="1"/>
  <c r="BP326" i="7" a="1"/>
  <c r="BP326" i="7" s="1"/>
  <c r="BO326" i="7"/>
  <c r="BO326" i="7" a="1"/>
  <c r="BN326" i="7" a="1"/>
  <c r="BN326" i="7" s="1"/>
  <c r="CS325" i="7" a="1"/>
  <c r="CS325" i="7" s="1"/>
  <c r="CR325" i="7" a="1"/>
  <c r="CR325" i="7" s="1"/>
  <c r="CQ325" i="7" a="1"/>
  <c r="CQ325" i="7" s="1"/>
  <c r="CP325" i="7" a="1"/>
  <c r="CP325" i="7" s="1"/>
  <c r="CO325" i="7"/>
  <c r="CO325" i="7" a="1"/>
  <c r="CN325" i="7" a="1"/>
  <c r="CN325" i="7" s="1"/>
  <c r="CM325" i="7" a="1"/>
  <c r="CM325" i="7" s="1"/>
  <c r="CL325" i="7"/>
  <c r="CL325" i="7" a="1"/>
  <c r="CK325" i="7" a="1"/>
  <c r="CK325" i="7" s="1"/>
  <c r="CJ325" i="7" a="1"/>
  <c r="CJ325" i="7" s="1"/>
  <c r="CI325" i="7" a="1"/>
  <c r="CI325" i="7" s="1"/>
  <c r="CH325" i="7" a="1"/>
  <c r="CH325" i="7" s="1"/>
  <c r="CG325" i="7" a="1"/>
  <c r="CG325" i="7" s="1"/>
  <c r="CF325" i="7" a="1"/>
  <c r="CF325" i="7" s="1"/>
  <c r="CE325" i="7" a="1"/>
  <c r="CE325" i="7" s="1"/>
  <c r="CD325" i="7" a="1"/>
  <c r="CD325" i="7" s="1"/>
  <c r="CC325" i="7"/>
  <c r="CC325" i="7" a="1"/>
  <c r="CB325" i="7" a="1"/>
  <c r="CB325" i="7" s="1"/>
  <c r="CA325" i="7"/>
  <c r="CA325" i="7" a="1"/>
  <c r="BZ325" i="7" a="1"/>
  <c r="BZ325" i="7" s="1"/>
  <c r="BY325" i="7" a="1"/>
  <c r="BY325" i="7" s="1"/>
  <c r="BX325" i="7" a="1"/>
  <c r="BX325" i="7" s="1"/>
  <c r="BW325" i="7" a="1"/>
  <c r="BW325" i="7" s="1"/>
  <c r="BV325" i="7" a="1"/>
  <c r="BV325" i="7" s="1"/>
  <c r="BU325" i="7" a="1"/>
  <c r="BU325" i="7" s="1"/>
  <c r="BT325" i="7" a="1"/>
  <c r="BT325" i="7" s="1"/>
  <c r="BS325" i="7" a="1"/>
  <c r="BS325" i="7" s="1"/>
  <c r="BR325" i="7"/>
  <c r="BR325" i="7" a="1"/>
  <c r="BQ325" i="7" a="1"/>
  <c r="BQ325" i="7" s="1"/>
  <c r="BP325" i="7" a="1"/>
  <c r="BP325" i="7" s="1"/>
  <c r="BO325" i="7"/>
  <c r="BO325" i="7" a="1"/>
  <c r="BN325" i="7" a="1"/>
  <c r="BN325" i="7" s="1"/>
  <c r="CS324" i="7" a="1"/>
  <c r="CS324" i="7" s="1"/>
  <c r="CR324" i="7" a="1"/>
  <c r="CR324" i="7" s="1"/>
  <c r="CQ324" i="7" a="1"/>
  <c r="CQ324" i="7" s="1"/>
  <c r="CP324" i="7" a="1"/>
  <c r="CP324" i="7" s="1"/>
  <c r="CO324" i="7"/>
  <c r="CO324" i="7" a="1"/>
  <c r="CN324" i="7" a="1"/>
  <c r="CN324" i="7" s="1"/>
  <c r="CM324" i="7" a="1"/>
  <c r="CM324" i="7" s="1"/>
  <c r="CL324" i="7"/>
  <c r="CL324" i="7" a="1"/>
  <c r="CK324" i="7" a="1"/>
  <c r="CK324" i="7" s="1"/>
  <c r="CJ324" i="7" a="1"/>
  <c r="CJ324" i="7" s="1"/>
  <c r="CI324" i="7" a="1"/>
  <c r="CI324" i="7" s="1"/>
  <c r="CH324" i="7" a="1"/>
  <c r="CH324" i="7" s="1"/>
  <c r="CG324" i="7" a="1"/>
  <c r="CG324" i="7" s="1"/>
  <c r="CF324" i="7" a="1"/>
  <c r="CF324" i="7" s="1"/>
  <c r="CE324" i="7" a="1"/>
  <c r="CE324" i="7" s="1"/>
  <c r="CD324" i="7" a="1"/>
  <c r="CD324" i="7" s="1"/>
  <c r="CC324" i="7"/>
  <c r="CC324" i="7" a="1"/>
  <c r="CB324" i="7" a="1"/>
  <c r="CB324" i="7" s="1"/>
  <c r="CA324" i="7"/>
  <c r="CA324" i="7" a="1"/>
  <c r="BZ324" i="7" a="1"/>
  <c r="BZ324" i="7" s="1"/>
  <c r="BY324" i="7" a="1"/>
  <c r="BY324" i="7" s="1"/>
  <c r="BX324" i="7" a="1"/>
  <c r="BX324" i="7" s="1"/>
  <c r="BW324" i="7" a="1"/>
  <c r="BW324" i="7" s="1"/>
  <c r="BV324" i="7" a="1"/>
  <c r="BV324" i="7" s="1"/>
  <c r="BU324" i="7" a="1"/>
  <c r="BU324" i="7" s="1"/>
  <c r="BT324" i="7" a="1"/>
  <c r="BT324" i="7" s="1"/>
  <c r="BS324" i="7" a="1"/>
  <c r="BS324" i="7" s="1"/>
  <c r="BR324" i="7"/>
  <c r="BR324" i="7" a="1"/>
  <c r="BQ324" i="7" a="1"/>
  <c r="BQ324" i="7" s="1"/>
  <c r="BP324" i="7" a="1"/>
  <c r="BP324" i="7" s="1"/>
  <c r="BO324" i="7"/>
  <c r="BO324" i="7" a="1"/>
  <c r="BN324" i="7" a="1"/>
  <c r="BN324" i="7" s="1"/>
  <c r="CS323" i="7" a="1"/>
  <c r="CS323" i="7" s="1"/>
  <c r="CR323" i="7" a="1"/>
  <c r="CR323" i="7" s="1"/>
  <c r="CQ323" i="7" a="1"/>
  <c r="CQ323" i="7" s="1"/>
  <c r="CP323" i="7" a="1"/>
  <c r="CP323" i="7" s="1"/>
  <c r="CO323" i="7"/>
  <c r="CO323" i="7" a="1"/>
  <c r="CN323" i="7" a="1"/>
  <c r="CN323" i="7" s="1"/>
  <c r="CM323" i="7" a="1"/>
  <c r="CM323" i="7" s="1"/>
  <c r="CL323" i="7"/>
  <c r="CL323" i="7" a="1"/>
  <c r="CK323" i="7" a="1"/>
  <c r="CK323" i="7" s="1"/>
  <c r="CJ323" i="7" a="1"/>
  <c r="CJ323" i="7" s="1"/>
  <c r="CI323" i="7" a="1"/>
  <c r="CI323" i="7" s="1"/>
  <c r="CH323" i="7" a="1"/>
  <c r="CH323" i="7" s="1"/>
  <c r="CG323" i="7" a="1"/>
  <c r="CG323" i="7" s="1"/>
  <c r="CF323" i="7" a="1"/>
  <c r="CF323" i="7" s="1"/>
  <c r="CE323" i="7" a="1"/>
  <c r="CE323" i="7" s="1"/>
  <c r="CD323" i="7" a="1"/>
  <c r="CD323" i="7" s="1"/>
  <c r="CC323" i="7"/>
  <c r="CC323" i="7" a="1"/>
  <c r="CB323" i="7" a="1"/>
  <c r="CB323" i="7" s="1"/>
  <c r="CA323" i="7"/>
  <c r="CA323" i="7" a="1"/>
  <c r="BZ323" i="7" a="1"/>
  <c r="BZ323" i="7" s="1"/>
  <c r="BY323" i="7" a="1"/>
  <c r="BY323" i="7" s="1"/>
  <c r="BX323" i="7" a="1"/>
  <c r="BX323" i="7" s="1"/>
  <c r="BW323" i="7" a="1"/>
  <c r="BW323" i="7" s="1"/>
  <c r="BV323" i="7" a="1"/>
  <c r="BV323" i="7" s="1"/>
  <c r="BU323" i="7" a="1"/>
  <c r="BU323" i="7" s="1"/>
  <c r="BT323" i="7" a="1"/>
  <c r="BT323" i="7" s="1"/>
  <c r="BS323" i="7" a="1"/>
  <c r="BS323" i="7" s="1"/>
  <c r="BR323" i="7"/>
  <c r="BR323" i="7" a="1"/>
  <c r="BQ323" i="7" a="1"/>
  <c r="BQ323" i="7" s="1"/>
  <c r="BP323" i="7" a="1"/>
  <c r="BP323" i="7" s="1"/>
  <c r="BO323" i="7"/>
  <c r="BO323" i="7" a="1"/>
  <c r="BN323" i="7" a="1"/>
  <c r="BN323" i="7" s="1"/>
  <c r="CS322" i="7" a="1"/>
  <c r="CS322" i="7" s="1"/>
  <c r="CR322" i="7" a="1"/>
  <c r="CR322" i="7" s="1"/>
  <c r="CQ322" i="7" a="1"/>
  <c r="CQ322" i="7" s="1"/>
  <c r="CP322" i="7" a="1"/>
  <c r="CP322" i="7" s="1"/>
  <c r="CO322" i="7"/>
  <c r="CO322" i="7" a="1"/>
  <c r="CN322" i="7" a="1"/>
  <c r="CN322" i="7" s="1"/>
  <c r="CM322" i="7" a="1"/>
  <c r="CM322" i="7" s="1"/>
  <c r="CL322" i="7"/>
  <c r="CL322" i="7" a="1"/>
  <c r="CK322" i="7" a="1"/>
  <c r="CK322" i="7" s="1"/>
  <c r="CJ322" i="7" a="1"/>
  <c r="CJ322" i="7" s="1"/>
  <c r="CI322" i="7" a="1"/>
  <c r="CI322" i="7" s="1"/>
  <c r="CH322" i="7" a="1"/>
  <c r="CH322" i="7" s="1"/>
  <c r="CG322" i="7" a="1"/>
  <c r="CG322" i="7" s="1"/>
  <c r="CF322" i="7" a="1"/>
  <c r="CF322" i="7" s="1"/>
  <c r="CE322" i="7" a="1"/>
  <c r="CE322" i="7" s="1"/>
  <c r="CD322" i="7" a="1"/>
  <c r="CD322" i="7" s="1"/>
  <c r="CC322" i="7"/>
  <c r="CC322" i="7" a="1"/>
  <c r="CB322" i="7" a="1"/>
  <c r="CB322" i="7" s="1"/>
  <c r="CA322" i="7"/>
  <c r="CA322" i="7" a="1"/>
  <c r="BZ322" i="7" a="1"/>
  <c r="BZ322" i="7" s="1"/>
  <c r="BY322" i="7" a="1"/>
  <c r="BY322" i="7" s="1"/>
  <c r="BX322" i="7" a="1"/>
  <c r="BX322" i="7" s="1"/>
  <c r="BW322" i="7" a="1"/>
  <c r="BW322" i="7" s="1"/>
  <c r="BV322" i="7" a="1"/>
  <c r="BV322" i="7" s="1"/>
  <c r="BU322" i="7" a="1"/>
  <c r="BU322" i="7" s="1"/>
  <c r="BT322" i="7" a="1"/>
  <c r="BT322" i="7" s="1"/>
  <c r="BS322" i="7" a="1"/>
  <c r="BS322" i="7" s="1"/>
  <c r="BR322" i="7"/>
  <c r="BR322" i="7" a="1"/>
  <c r="BQ322" i="7" a="1"/>
  <c r="BQ322" i="7" s="1"/>
  <c r="BP322" i="7" a="1"/>
  <c r="BP322" i="7" s="1"/>
  <c r="BO322" i="7"/>
  <c r="BO322" i="7" a="1"/>
  <c r="BN322" i="7" a="1"/>
  <c r="BN322" i="7" s="1"/>
  <c r="CS321" i="7" a="1"/>
  <c r="CS321" i="7" s="1"/>
  <c r="CR321" i="7" a="1"/>
  <c r="CR321" i="7" s="1"/>
  <c r="CQ321" i="7" a="1"/>
  <c r="CQ321" i="7" s="1"/>
  <c r="CP321" i="7" a="1"/>
  <c r="CP321" i="7" s="1"/>
  <c r="CO321" i="7"/>
  <c r="CO321" i="7" a="1"/>
  <c r="CN321" i="7" a="1"/>
  <c r="CN321" i="7" s="1"/>
  <c r="CM321" i="7" a="1"/>
  <c r="CM321" i="7" s="1"/>
  <c r="CL321" i="7"/>
  <c r="CL321" i="7" a="1"/>
  <c r="CK321" i="7" a="1"/>
  <c r="CK321" i="7" s="1"/>
  <c r="CJ321" i="7" a="1"/>
  <c r="CJ321" i="7" s="1"/>
  <c r="CI321" i="7" a="1"/>
  <c r="CI321" i="7" s="1"/>
  <c r="CH321" i="7" a="1"/>
  <c r="CH321" i="7" s="1"/>
  <c r="CG321" i="7" a="1"/>
  <c r="CG321" i="7" s="1"/>
  <c r="CF321" i="7" a="1"/>
  <c r="CF321" i="7" s="1"/>
  <c r="CE321" i="7" a="1"/>
  <c r="CE321" i="7" s="1"/>
  <c r="CD321" i="7" a="1"/>
  <c r="CD321" i="7" s="1"/>
  <c r="CC321" i="7"/>
  <c r="CC321" i="7" a="1"/>
  <c r="CB321" i="7" a="1"/>
  <c r="CB321" i="7" s="1"/>
  <c r="CA321" i="7"/>
  <c r="CA321" i="7" a="1"/>
  <c r="BZ321" i="7" a="1"/>
  <c r="BZ321" i="7" s="1"/>
  <c r="BY321" i="7" a="1"/>
  <c r="BY321" i="7" s="1"/>
  <c r="BX321" i="7" a="1"/>
  <c r="BX321" i="7" s="1"/>
  <c r="BW321" i="7" a="1"/>
  <c r="BW321" i="7" s="1"/>
  <c r="BV321" i="7" a="1"/>
  <c r="BV321" i="7" s="1"/>
  <c r="BU321" i="7" a="1"/>
  <c r="BU321" i="7" s="1"/>
  <c r="BT321" i="7" a="1"/>
  <c r="BT321" i="7" s="1"/>
  <c r="BS321" i="7" a="1"/>
  <c r="BS321" i="7" s="1"/>
  <c r="BR321" i="7"/>
  <c r="BR321" i="7" a="1"/>
  <c r="BQ321" i="7" a="1"/>
  <c r="BQ321" i="7" s="1"/>
  <c r="BP321" i="7" a="1"/>
  <c r="BP321" i="7" s="1"/>
  <c r="BO321" i="7"/>
  <c r="BO321" i="7" a="1"/>
  <c r="BN321" i="7" a="1"/>
  <c r="BN321" i="7" s="1"/>
  <c r="CS320" i="7" a="1"/>
  <c r="CS320" i="7" s="1"/>
  <c r="CR320" i="7" a="1"/>
  <c r="CR320" i="7" s="1"/>
  <c r="CQ320" i="7" a="1"/>
  <c r="CQ320" i="7" s="1"/>
  <c r="CP320" i="7" a="1"/>
  <c r="CP320" i="7" s="1"/>
  <c r="CO320" i="7"/>
  <c r="CO320" i="7" a="1"/>
  <c r="CN320" i="7" a="1"/>
  <c r="CN320" i="7" s="1"/>
  <c r="CM320" i="7" a="1"/>
  <c r="CM320" i="7" s="1"/>
  <c r="CL320" i="7"/>
  <c r="CL320" i="7" a="1"/>
  <c r="CK320" i="7" a="1"/>
  <c r="CK320" i="7" s="1"/>
  <c r="CJ320" i="7" a="1"/>
  <c r="CJ320" i="7" s="1"/>
  <c r="CI320" i="7" a="1"/>
  <c r="CI320" i="7" s="1"/>
  <c r="CH320" i="7" a="1"/>
  <c r="CH320" i="7" s="1"/>
  <c r="CG320" i="7" a="1"/>
  <c r="CG320" i="7" s="1"/>
  <c r="CF320" i="7" a="1"/>
  <c r="CF320" i="7" s="1"/>
  <c r="CE320" i="7" a="1"/>
  <c r="CE320" i="7" s="1"/>
  <c r="CD320" i="7" a="1"/>
  <c r="CD320" i="7" s="1"/>
  <c r="CC320" i="7"/>
  <c r="CC320" i="7" a="1"/>
  <c r="CB320" i="7" a="1"/>
  <c r="CB320" i="7" s="1"/>
  <c r="CA320" i="7"/>
  <c r="CA320" i="7" a="1"/>
  <c r="BZ320" i="7" a="1"/>
  <c r="BZ320" i="7" s="1"/>
  <c r="BY320" i="7" a="1"/>
  <c r="BY320" i="7" s="1"/>
  <c r="BX320" i="7" a="1"/>
  <c r="BX320" i="7" s="1"/>
  <c r="BW320" i="7" a="1"/>
  <c r="BW320" i="7" s="1"/>
  <c r="BV320" i="7"/>
  <c r="BV320" i="7" a="1"/>
  <c r="BU320" i="7" a="1"/>
  <c r="BU320" i="7" s="1"/>
  <c r="BT320" i="7" a="1"/>
  <c r="BT320" i="7" s="1"/>
  <c r="BS320" i="7" a="1"/>
  <c r="BS320" i="7" s="1"/>
  <c r="BR320" i="7"/>
  <c r="BR320" i="7" a="1"/>
  <c r="BQ320" i="7" a="1"/>
  <c r="BQ320" i="7" s="1"/>
  <c r="BP320" i="7" a="1"/>
  <c r="BP320" i="7" s="1"/>
  <c r="BO320" i="7"/>
  <c r="BO320" i="7" a="1"/>
  <c r="BN320" i="7" a="1"/>
  <c r="BN320" i="7" s="1"/>
  <c r="CS319" i="7"/>
  <c r="CS319" i="7" a="1"/>
  <c r="CR319" i="7" a="1"/>
  <c r="CR319" i="7" s="1"/>
  <c r="CQ319" i="7" a="1"/>
  <c r="CQ319" i="7" s="1"/>
  <c r="CP319" i="7" a="1"/>
  <c r="CP319" i="7" s="1"/>
  <c r="CO319" i="7"/>
  <c r="CO319" i="7" a="1"/>
  <c r="CN319" i="7" a="1"/>
  <c r="CN319" i="7" s="1"/>
  <c r="CM319" i="7" a="1"/>
  <c r="CM319" i="7" s="1"/>
  <c r="CL319" i="7"/>
  <c r="CL319" i="7" a="1"/>
  <c r="CK319" i="7" a="1"/>
  <c r="CK319" i="7" s="1"/>
  <c r="CJ319" i="7" a="1"/>
  <c r="CJ319" i="7" s="1"/>
  <c r="CI319" i="7" a="1"/>
  <c r="CI319" i="7" s="1"/>
  <c r="CH319" i="7" a="1"/>
  <c r="CH319" i="7" s="1"/>
  <c r="CG319" i="7" a="1"/>
  <c r="CG319" i="7" s="1"/>
  <c r="CF319" i="7" a="1"/>
  <c r="CF319" i="7" s="1"/>
  <c r="CE319" i="7"/>
  <c r="CE319" i="7" a="1"/>
  <c r="CD319" i="7" a="1"/>
  <c r="CD319" i="7" s="1"/>
  <c r="CC319" i="7"/>
  <c r="CC319" i="7" a="1"/>
  <c r="CB319" i="7" a="1"/>
  <c r="CB319" i="7" s="1"/>
  <c r="CA319" i="7"/>
  <c r="CA319" i="7" a="1"/>
  <c r="BZ319" i="7" a="1"/>
  <c r="BZ319" i="7" s="1"/>
  <c r="BY319" i="7" a="1"/>
  <c r="BY319" i="7" s="1"/>
  <c r="BX319" i="7" a="1"/>
  <c r="BX319" i="7" s="1"/>
  <c r="BW319" i="7" a="1"/>
  <c r="BW319" i="7" s="1"/>
  <c r="BV319" i="7"/>
  <c r="BV319" i="7" a="1"/>
  <c r="BU319" i="7"/>
  <c r="BU319" i="7" a="1"/>
  <c r="BT319" i="7" a="1"/>
  <c r="BT319" i="7" s="1"/>
  <c r="BS319" i="7" a="1"/>
  <c r="BS319" i="7" s="1"/>
  <c r="BR319" i="7"/>
  <c r="BR319" i="7" a="1"/>
  <c r="BQ319" i="7" a="1"/>
  <c r="BQ319" i="7" s="1"/>
  <c r="BP319" i="7" a="1"/>
  <c r="BP319" i="7" s="1"/>
  <c r="BO319" i="7"/>
  <c r="BO319" i="7" a="1"/>
  <c r="BN319" i="7" a="1"/>
  <c r="BN319" i="7" s="1"/>
  <c r="CS318" i="7" a="1"/>
  <c r="CS318" i="7" s="1"/>
  <c r="CR318" i="7" a="1"/>
  <c r="CR318" i="7" s="1"/>
  <c r="CQ318" i="7" a="1"/>
  <c r="CQ318" i="7" s="1"/>
  <c r="CP318" i="7" a="1"/>
  <c r="CP318" i="7" s="1"/>
  <c r="CO318" i="7"/>
  <c r="CO318" i="7" a="1"/>
  <c r="CN318" i="7" a="1"/>
  <c r="CN318" i="7" s="1"/>
  <c r="CM318" i="7"/>
  <c r="CM318" i="7" a="1"/>
  <c r="CL318" i="7"/>
  <c r="CL318" i="7" a="1"/>
  <c r="CK318" i="7" a="1"/>
  <c r="CK318" i="7" s="1"/>
  <c r="CJ318" i="7" a="1"/>
  <c r="CJ318" i="7" s="1"/>
  <c r="CI318" i="7" a="1"/>
  <c r="CI318" i="7" s="1"/>
  <c r="CH318" i="7" a="1"/>
  <c r="CH318" i="7" s="1"/>
  <c r="CG318" i="7" a="1"/>
  <c r="CG318" i="7" s="1"/>
  <c r="CF318" i="7" a="1"/>
  <c r="CF318" i="7" s="1"/>
  <c r="CE318" i="7"/>
  <c r="CE318" i="7" a="1"/>
  <c r="CD318" i="7" a="1"/>
  <c r="CD318" i="7" s="1"/>
  <c r="CC318" i="7"/>
  <c r="CC318" i="7" a="1"/>
  <c r="CB318" i="7" a="1"/>
  <c r="CB318" i="7" s="1"/>
  <c r="CA318" i="7" a="1"/>
  <c r="CA318" i="7" s="1"/>
  <c r="BZ318" i="7"/>
  <c r="BZ318" i="7" a="1"/>
  <c r="BY318" i="7"/>
  <c r="BY318" i="7" a="1"/>
  <c r="BX318" i="7" a="1"/>
  <c r="BX318" i="7" s="1"/>
  <c r="BW318" i="7" a="1"/>
  <c r="BW318" i="7" s="1"/>
  <c r="BV318" i="7" a="1"/>
  <c r="BV318" i="7" s="1"/>
  <c r="BU318" i="7" a="1"/>
  <c r="BU318" i="7" s="1"/>
  <c r="BT318" i="7" a="1"/>
  <c r="BT318" i="7" s="1"/>
  <c r="BS318" i="7"/>
  <c r="BS318" i="7" a="1"/>
  <c r="BR318" i="7" a="1"/>
  <c r="BR318" i="7" s="1"/>
  <c r="BQ318" i="7"/>
  <c r="BQ318" i="7" a="1"/>
  <c r="BP318" i="7" a="1"/>
  <c r="BP318" i="7" s="1"/>
  <c r="BO318" i="7" a="1"/>
  <c r="BO318" i="7" s="1"/>
  <c r="BN318" i="7" a="1"/>
  <c r="BN318" i="7" s="1"/>
  <c r="CS317" i="7" a="1"/>
  <c r="CS317" i="7" s="1"/>
  <c r="CR317" i="7" a="1"/>
  <c r="CR317" i="7" s="1"/>
  <c r="CQ317" i="7"/>
  <c r="CQ317" i="7" a="1"/>
  <c r="CP317" i="7" a="1"/>
  <c r="CP317" i="7" s="1"/>
  <c r="CO317" i="7" a="1"/>
  <c r="CO317" i="7" s="1"/>
  <c r="CN317" i="7" a="1"/>
  <c r="CN317" i="7" s="1"/>
  <c r="CM317" i="7" a="1"/>
  <c r="CM317" i="7" s="1"/>
  <c r="CL317" i="7" a="1"/>
  <c r="CL317" i="7" s="1"/>
  <c r="CK317" i="7" a="1"/>
  <c r="CK317" i="7" s="1"/>
  <c r="CJ317" i="7" a="1"/>
  <c r="CJ317" i="7" s="1"/>
  <c r="CI317" i="7"/>
  <c r="CI317" i="7" a="1"/>
  <c r="CH317" i="7"/>
  <c r="CH317" i="7" a="1"/>
  <c r="CG317" i="7" a="1"/>
  <c r="CG317" i="7" s="1"/>
  <c r="CF317" i="7" a="1"/>
  <c r="CF317" i="7" s="1"/>
  <c r="CE317" i="7" a="1"/>
  <c r="CE317" i="7" s="1"/>
  <c r="CD317" i="7" a="1"/>
  <c r="CD317" i="7" s="1"/>
  <c r="CC317" i="7" a="1"/>
  <c r="CC317" i="7" s="1"/>
  <c r="CB317" i="7" a="1"/>
  <c r="CB317" i="7" s="1"/>
  <c r="CA317" i="7" a="1"/>
  <c r="CA317" i="7" s="1"/>
  <c r="BZ317" i="7" a="1"/>
  <c r="BZ317" i="7" s="1"/>
  <c r="BY317" i="7"/>
  <c r="BY317" i="7" a="1"/>
  <c r="BX317" i="7" a="1"/>
  <c r="BX317" i="7" s="1"/>
  <c r="BW317" i="7" a="1"/>
  <c r="BW317" i="7" s="1"/>
  <c r="BV317" i="7"/>
  <c r="BV317" i="7" a="1"/>
  <c r="BU317" i="7" a="1"/>
  <c r="BU317" i="7" s="1"/>
  <c r="BT317" i="7" a="1"/>
  <c r="BT317" i="7" s="1"/>
  <c r="BS317" i="7" a="1"/>
  <c r="BS317" i="7" s="1"/>
  <c r="BR317" i="7" a="1"/>
  <c r="BR317" i="7" s="1"/>
  <c r="BQ317" i="7"/>
  <c r="BQ317" i="7" a="1"/>
  <c r="BP317" i="7" a="1"/>
  <c r="BP317" i="7" s="1"/>
  <c r="BO317" i="7" a="1"/>
  <c r="BO317" i="7" s="1"/>
  <c r="BN317" i="7" a="1"/>
  <c r="BN317" i="7" s="1"/>
  <c r="CS316" i="7" a="1"/>
  <c r="CS316" i="7" s="1"/>
  <c r="CR316" i="7" a="1"/>
  <c r="CR316" i="7" s="1"/>
  <c r="CQ316" i="7"/>
  <c r="CQ316" i="7" a="1"/>
  <c r="CP316" i="7" a="1"/>
  <c r="CP316" i="7" s="1"/>
  <c r="CO316" i="7" a="1"/>
  <c r="CO316" i="7" s="1"/>
  <c r="CN316" i="7" a="1"/>
  <c r="CN316" i="7" s="1"/>
  <c r="CM316" i="7" a="1"/>
  <c r="CM316" i="7" s="1"/>
  <c r="CL316" i="7" a="1"/>
  <c r="CL316" i="7" s="1"/>
  <c r="CK316" i="7" a="1"/>
  <c r="CK316" i="7" s="1"/>
  <c r="CJ316" i="7" a="1"/>
  <c r="CJ316" i="7" s="1"/>
  <c r="CI316" i="7" a="1"/>
  <c r="CI316" i="7" s="1"/>
  <c r="CH316" i="7"/>
  <c r="CH316" i="7" a="1"/>
  <c r="CG316" i="7" a="1"/>
  <c r="CG316" i="7" s="1"/>
  <c r="CF316" i="7" a="1"/>
  <c r="CF316" i="7" s="1"/>
  <c r="CE316" i="7"/>
  <c r="CE316" i="7" a="1"/>
  <c r="CD316" i="7" a="1"/>
  <c r="CD316" i="7" s="1"/>
  <c r="CC316" i="7" a="1"/>
  <c r="CC316" i="7" s="1"/>
  <c r="CB316" i="7" a="1"/>
  <c r="CB316" i="7" s="1"/>
  <c r="CA316" i="7" a="1"/>
  <c r="CA316" i="7" s="1"/>
  <c r="BZ316" i="7" a="1"/>
  <c r="BZ316" i="7" s="1"/>
  <c r="BY316" i="7"/>
  <c r="BY316" i="7" a="1"/>
  <c r="BX316" i="7" a="1"/>
  <c r="BX316" i="7" s="1"/>
  <c r="BW316" i="7" a="1"/>
  <c r="BW316" i="7" s="1"/>
  <c r="BV316" i="7"/>
  <c r="BV316" i="7" a="1"/>
  <c r="BU316" i="7" a="1"/>
  <c r="BU316" i="7" s="1"/>
  <c r="BT316" i="7" a="1"/>
  <c r="BT316" i="7" s="1"/>
  <c r="BS316" i="7" a="1"/>
  <c r="BS316" i="7" s="1"/>
  <c r="BR316" i="7" a="1"/>
  <c r="BR316" i="7" s="1"/>
  <c r="BQ316" i="7" a="1"/>
  <c r="BQ316" i="7" s="1"/>
  <c r="BP316" i="7" a="1"/>
  <c r="BP316" i="7" s="1"/>
  <c r="BO316" i="7" a="1"/>
  <c r="BO316" i="7" s="1"/>
  <c r="BN316" i="7" a="1"/>
  <c r="BN316" i="7" s="1"/>
  <c r="CS315" i="7"/>
  <c r="CS315" i="7" a="1"/>
  <c r="CR315" i="7" a="1"/>
  <c r="CR315" i="7" s="1"/>
  <c r="CQ315" i="7"/>
  <c r="CQ315" i="7" a="1"/>
  <c r="CP315" i="7" a="1"/>
  <c r="CP315" i="7" s="1"/>
  <c r="CO315" i="7" a="1"/>
  <c r="CO315" i="7" s="1"/>
  <c r="CN315" i="7" a="1"/>
  <c r="CN315" i="7" s="1"/>
  <c r="CM315" i="7" a="1"/>
  <c r="CM315" i="7" s="1"/>
  <c r="CL315" i="7" a="1"/>
  <c r="CL315" i="7" s="1"/>
  <c r="CK315" i="7" a="1"/>
  <c r="CK315" i="7" s="1"/>
  <c r="CJ315" i="7" a="1"/>
  <c r="CJ315" i="7" s="1"/>
  <c r="CI315" i="7" a="1"/>
  <c r="CI315" i="7" s="1"/>
  <c r="CH315" i="7"/>
  <c r="CH315" i="7" a="1"/>
  <c r="CG315" i="7"/>
  <c r="CG315" i="7" a="1"/>
  <c r="CF315" i="7" a="1"/>
  <c r="CF315" i="7" s="1"/>
  <c r="CE315" i="7"/>
  <c r="CE315" i="7" a="1"/>
  <c r="CD315" i="7" a="1"/>
  <c r="CD315" i="7" s="1"/>
  <c r="CC315" i="7" a="1"/>
  <c r="CC315" i="7" s="1"/>
  <c r="CB315" i="7" a="1"/>
  <c r="CB315" i="7" s="1"/>
  <c r="CA315" i="7" a="1"/>
  <c r="CA315" i="7" s="1"/>
  <c r="BZ315" i="7" a="1"/>
  <c r="BZ315" i="7" s="1"/>
  <c r="BY315" i="7"/>
  <c r="BY315" i="7" a="1"/>
  <c r="BX315" i="7" a="1"/>
  <c r="BX315" i="7" s="1"/>
  <c r="BW315" i="7" a="1"/>
  <c r="BW315" i="7" s="1"/>
  <c r="BV315" i="7"/>
  <c r="BV315" i="7" a="1"/>
  <c r="BU315" i="7" a="1"/>
  <c r="BU315" i="7" s="1"/>
  <c r="BT315" i="7" a="1"/>
  <c r="BT315" i="7" s="1"/>
  <c r="BS315" i="7" a="1"/>
  <c r="BS315" i="7" s="1"/>
  <c r="BR315" i="7" a="1"/>
  <c r="BR315" i="7" s="1"/>
  <c r="BQ315" i="7" a="1"/>
  <c r="BQ315" i="7" s="1"/>
  <c r="BP315" i="7" a="1"/>
  <c r="BP315" i="7" s="1"/>
  <c r="BO315" i="7" a="1"/>
  <c r="BO315" i="7" s="1"/>
  <c r="BN315" i="7" a="1"/>
  <c r="BN315" i="7" s="1"/>
  <c r="CS314" i="7"/>
  <c r="CS314" i="7" a="1"/>
  <c r="CR314" i="7" a="1"/>
  <c r="CR314" i="7" s="1"/>
  <c r="CQ314" i="7"/>
  <c r="CQ314" i="7" a="1"/>
  <c r="CP314" i="7" a="1"/>
  <c r="CP314" i="7" s="1"/>
  <c r="CO314" i="7" a="1"/>
  <c r="CO314" i="7" s="1"/>
  <c r="CN314" i="7" a="1"/>
  <c r="CN314" i="7" s="1"/>
  <c r="CM314" i="7" a="1"/>
  <c r="CM314" i="7" s="1"/>
  <c r="CL314" i="7" a="1"/>
  <c r="CL314" i="7" s="1"/>
  <c r="CK314" i="7" a="1"/>
  <c r="CK314" i="7" s="1"/>
  <c r="CJ314" i="7" a="1"/>
  <c r="CJ314" i="7" s="1"/>
  <c r="CI314" i="7" a="1"/>
  <c r="CI314" i="7" s="1"/>
  <c r="CH314" i="7"/>
  <c r="CH314" i="7" a="1"/>
  <c r="CG314" i="7" a="1"/>
  <c r="CG314" i="7" s="1"/>
  <c r="CF314" i="7" a="1"/>
  <c r="CF314" i="7" s="1"/>
  <c r="CE314" i="7"/>
  <c r="CE314" i="7" a="1"/>
  <c r="CD314" i="7" a="1"/>
  <c r="CD314" i="7" s="1"/>
  <c r="CC314" i="7" a="1"/>
  <c r="CC314" i="7" s="1"/>
  <c r="CB314" i="7" a="1"/>
  <c r="CB314" i="7" s="1"/>
  <c r="CA314" i="7" a="1"/>
  <c r="CA314" i="7" s="1"/>
  <c r="BZ314" i="7" a="1"/>
  <c r="BZ314" i="7" s="1"/>
  <c r="BY314" i="7"/>
  <c r="BY314" i="7" a="1"/>
  <c r="BX314" i="7" a="1"/>
  <c r="BX314" i="7" s="1"/>
  <c r="BW314" i="7" a="1"/>
  <c r="BW314" i="7" s="1"/>
  <c r="BV314" i="7"/>
  <c r="BV314" i="7" a="1"/>
  <c r="BU314" i="7" a="1"/>
  <c r="BU314" i="7" s="1"/>
  <c r="BT314" i="7" a="1"/>
  <c r="BT314" i="7" s="1"/>
  <c r="BS314" i="7" a="1"/>
  <c r="BS314" i="7" s="1"/>
  <c r="BR314" i="7" a="1"/>
  <c r="BR314" i="7" s="1"/>
  <c r="BQ314" i="7" a="1"/>
  <c r="BQ314" i="7" s="1"/>
  <c r="BP314" i="7" a="1"/>
  <c r="BP314" i="7" s="1"/>
  <c r="BO314" i="7" a="1"/>
  <c r="BO314" i="7" s="1"/>
  <c r="BN314" i="7" a="1"/>
  <c r="BN314" i="7" s="1"/>
  <c r="CS313" i="7"/>
  <c r="CS313" i="7" a="1"/>
  <c r="CR313" i="7" a="1"/>
  <c r="CR313" i="7" s="1"/>
  <c r="CQ313" i="7"/>
  <c r="CQ313" i="7" a="1"/>
  <c r="CP313" i="7" a="1"/>
  <c r="CP313" i="7" s="1"/>
  <c r="CO313" i="7" a="1"/>
  <c r="CO313" i="7" s="1"/>
  <c r="CN313" i="7" a="1"/>
  <c r="CN313" i="7" s="1"/>
  <c r="CM313" i="7" a="1"/>
  <c r="CM313" i="7" s="1"/>
  <c r="CL313" i="7" a="1"/>
  <c r="CL313" i="7" s="1"/>
  <c r="CK313" i="7" a="1"/>
  <c r="CK313" i="7" s="1"/>
  <c r="CJ313" i="7" a="1"/>
  <c r="CJ313" i="7" s="1"/>
  <c r="CI313" i="7" a="1"/>
  <c r="CI313" i="7" s="1"/>
  <c r="CH313" i="7"/>
  <c r="CH313" i="7" a="1"/>
  <c r="CG313" i="7" a="1"/>
  <c r="CG313" i="7" s="1"/>
  <c r="CF313" i="7" a="1"/>
  <c r="CF313" i="7" s="1"/>
  <c r="CE313" i="7"/>
  <c r="CE313" i="7" a="1"/>
  <c r="CD313" i="7" a="1"/>
  <c r="CD313" i="7" s="1"/>
  <c r="CC313" i="7" a="1"/>
  <c r="CC313" i="7" s="1"/>
  <c r="CB313" i="7" a="1"/>
  <c r="CB313" i="7" s="1"/>
  <c r="CA313" i="7" a="1"/>
  <c r="CA313" i="7" s="1"/>
  <c r="BZ313" i="7" a="1"/>
  <c r="BZ313" i="7" s="1"/>
  <c r="BY313" i="7"/>
  <c r="BY313" i="7" a="1"/>
  <c r="BX313" i="7" a="1"/>
  <c r="BX313" i="7" s="1"/>
  <c r="BW313" i="7" a="1"/>
  <c r="BW313" i="7" s="1"/>
  <c r="BV313" i="7"/>
  <c r="BV313" i="7" a="1"/>
  <c r="BU313" i="7" a="1"/>
  <c r="BU313" i="7" s="1"/>
  <c r="BT313" i="7" a="1"/>
  <c r="BT313" i="7" s="1"/>
  <c r="BS313" i="7" a="1"/>
  <c r="BS313" i="7" s="1"/>
  <c r="BR313" i="7" a="1"/>
  <c r="BR313" i="7" s="1"/>
  <c r="BQ313" i="7" a="1"/>
  <c r="BQ313" i="7" s="1"/>
  <c r="BP313" i="7" a="1"/>
  <c r="BP313" i="7" s="1"/>
  <c r="BO313" i="7" a="1"/>
  <c r="BO313" i="7" s="1"/>
  <c r="BN313" i="7" a="1"/>
  <c r="BN313" i="7" s="1"/>
  <c r="CS312" i="7"/>
  <c r="CS312" i="7" a="1"/>
  <c r="CR312" i="7" a="1"/>
  <c r="CR312" i="7" s="1"/>
  <c r="CQ312" i="7"/>
  <c r="CQ312" i="7" a="1"/>
  <c r="CP312" i="7" a="1"/>
  <c r="CP312" i="7" s="1"/>
  <c r="CO312" i="7" a="1"/>
  <c r="CO312" i="7" s="1"/>
  <c r="CN312" i="7" a="1"/>
  <c r="CN312" i="7" s="1"/>
  <c r="CM312" i="7" a="1"/>
  <c r="CM312" i="7" s="1"/>
  <c r="CL312" i="7" a="1"/>
  <c r="CL312" i="7" s="1"/>
  <c r="CK312" i="7" a="1"/>
  <c r="CK312" i="7" s="1"/>
  <c r="CJ312" i="7" a="1"/>
  <c r="CJ312" i="7" s="1"/>
  <c r="CI312" i="7" a="1"/>
  <c r="CI312" i="7" s="1"/>
  <c r="CH312" i="7"/>
  <c r="CH312" i="7" a="1"/>
  <c r="CG312" i="7" a="1"/>
  <c r="CG312" i="7" s="1"/>
  <c r="CF312" i="7" a="1"/>
  <c r="CF312" i="7" s="1"/>
  <c r="CE312" i="7"/>
  <c r="CE312" i="7" a="1"/>
  <c r="CD312" i="7" a="1"/>
  <c r="CD312" i="7" s="1"/>
  <c r="CC312" i="7" a="1"/>
  <c r="CC312" i="7" s="1"/>
  <c r="CB312" i="7" a="1"/>
  <c r="CB312" i="7" s="1"/>
  <c r="CA312" i="7" a="1"/>
  <c r="CA312" i="7" s="1"/>
  <c r="BZ312" i="7" a="1"/>
  <c r="BZ312" i="7" s="1"/>
  <c r="BY312" i="7"/>
  <c r="BY312" i="7" a="1"/>
  <c r="BX312" i="7" a="1"/>
  <c r="BX312" i="7" s="1"/>
  <c r="BW312" i="7" a="1"/>
  <c r="BW312" i="7" s="1"/>
  <c r="BV312" i="7"/>
  <c r="BV312" i="7" a="1"/>
  <c r="BU312" i="7" a="1"/>
  <c r="BU312" i="7" s="1"/>
  <c r="BT312" i="7" a="1"/>
  <c r="BT312" i="7" s="1"/>
  <c r="BS312" i="7" a="1"/>
  <c r="BS312" i="7" s="1"/>
  <c r="BR312" i="7" a="1"/>
  <c r="BR312" i="7" s="1"/>
  <c r="BQ312" i="7" a="1"/>
  <c r="BQ312" i="7" s="1"/>
  <c r="BP312" i="7" a="1"/>
  <c r="BP312" i="7" s="1"/>
  <c r="BO312" i="7" a="1"/>
  <c r="BO312" i="7" s="1"/>
  <c r="BN312" i="7" a="1"/>
  <c r="BN312" i="7" s="1"/>
  <c r="CS311" i="7"/>
  <c r="CS311" i="7" a="1"/>
  <c r="CR311" i="7" a="1"/>
  <c r="CR311" i="7" s="1"/>
  <c r="CQ311" i="7"/>
  <c r="CQ311" i="7" a="1"/>
  <c r="CP311" i="7" a="1"/>
  <c r="CP311" i="7" s="1"/>
  <c r="CO311" i="7" a="1"/>
  <c r="CO311" i="7" s="1"/>
  <c r="CN311" i="7" a="1"/>
  <c r="CN311" i="7" s="1"/>
  <c r="CM311" i="7" a="1"/>
  <c r="CM311" i="7" s="1"/>
  <c r="CL311" i="7" a="1"/>
  <c r="CL311" i="7" s="1"/>
  <c r="CK311" i="7" a="1"/>
  <c r="CK311" i="7" s="1"/>
  <c r="CJ311" i="7" a="1"/>
  <c r="CJ311" i="7" s="1"/>
  <c r="CI311" i="7" a="1"/>
  <c r="CI311" i="7" s="1"/>
  <c r="CH311" i="7"/>
  <c r="CH311" i="7" a="1"/>
  <c r="CG311" i="7" a="1"/>
  <c r="CG311" i="7" s="1"/>
  <c r="CF311" i="7" a="1"/>
  <c r="CF311" i="7" s="1"/>
  <c r="CE311" i="7"/>
  <c r="CE311" i="7" a="1"/>
  <c r="CD311" i="7" a="1"/>
  <c r="CD311" i="7" s="1"/>
  <c r="CC311" i="7" a="1"/>
  <c r="CC311" i="7" s="1"/>
  <c r="CB311" i="7" a="1"/>
  <c r="CB311" i="7" s="1"/>
  <c r="CA311" i="7" a="1"/>
  <c r="CA311" i="7" s="1"/>
  <c r="BZ311" i="7" a="1"/>
  <c r="BZ311" i="7" s="1"/>
  <c r="BY311" i="7"/>
  <c r="BY311" i="7" a="1"/>
  <c r="BX311" i="7" a="1"/>
  <c r="BX311" i="7" s="1"/>
  <c r="BW311" i="7" a="1"/>
  <c r="BW311" i="7" s="1"/>
  <c r="BV311" i="7"/>
  <c r="BV311" i="7" a="1"/>
  <c r="BU311" i="7" a="1"/>
  <c r="BU311" i="7" s="1"/>
  <c r="BT311" i="7" a="1"/>
  <c r="BT311" i="7" s="1"/>
  <c r="BS311" i="7" a="1"/>
  <c r="BS311" i="7" s="1"/>
  <c r="BR311" i="7" a="1"/>
  <c r="BR311" i="7" s="1"/>
  <c r="BQ311" i="7" a="1"/>
  <c r="BQ311" i="7" s="1"/>
  <c r="BP311" i="7" a="1"/>
  <c r="BP311" i="7" s="1"/>
  <c r="BO311" i="7" a="1"/>
  <c r="BO311" i="7" s="1"/>
  <c r="BN311" i="7" a="1"/>
  <c r="BN311" i="7" s="1"/>
  <c r="CS310" i="7"/>
  <c r="CS310" i="7" a="1"/>
  <c r="CR310" i="7" a="1"/>
  <c r="CR310" i="7" s="1"/>
  <c r="CQ310" i="7"/>
  <c r="CQ310" i="7" a="1"/>
  <c r="CP310" i="7" a="1"/>
  <c r="CP310" i="7" s="1"/>
  <c r="CO310" i="7" a="1"/>
  <c r="CO310" i="7" s="1"/>
  <c r="CN310" i="7" a="1"/>
  <c r="CN310" i="7" s="1"/>
  <c r="CM310" i="7" a="1"/>
  <c r="CM310" i="7" s="1"/>
  <c r="CL310" i="7" a="1"/>
  <c r="CL310" i="7" s="1"/>
  <c r="CK310" i="7" a="1"/>
  <c r="CK310" i="7" s="1"/>
  <c r="CJ310" i="7" a="1"/>
  <c r="CJ310" i="7" s="1"/>
  <c r="CI310" i="7" a="1"/>
  <c r="CI310" i="7" s="1"/>
  <c r="CH310" i="7"/>
  <c r="CH310" i="7" a="1"/>
  <c r="CG310" i="7" a="1"/>
  <c r="CG310" i="7" s="1"/>
  <c r="CF310" i="7" a="1"/>
  <c r="CF310" i="7" s="1"/>
  <c r="CE310" i="7"/>
  <c r="CE310" i="7" a="1"/>
  <c r="CD310" i="7" a="1"/>
  <c r="CD310" i="7" s="1"/>
  <c r="CC310" i="7" a="1"/>
  <c r="CC310" i="7" s="1"/>
  <c r="CB310" i="7" a="1"/>
  <c r="CB310" i="7" s="1"/>
  <c r="CA310" i="7" a="1"/>
  <c r="CA310" i="7" s="1"/>
  <c r="BZ310" i="7" a="1"/>
  <c r="BZ310" i="7" s="1"/>
  <c r="BY310" i="7"/>
  <c r="BY310" i="7" a="1"/>
  <c r="BX310" i="7" a="1"/>
  <c r="BX310" i="7" s="1"/>
  <c r="BW310" i="7" a="1"/>
  <c r="BW310" i="7" s="1"/>
  <c r="BV310" i="7"/>
  <c r="BV310" i="7" a="1"/>
  <c r="BU310" i="7" a="1"/>
  <c r="BU310" i="7" s="1"/>
  <c r="BT310" i="7" a="1"/>
  <c r="BT310" i="7" s="1"/>
  <c r="BS310" i="7" a="1"/>
  <c r="BS310" i="7" s="1"/>
  <c r="BR310" i="7" a="1"/>
  <c r="BR310" i="7" s="1"/>
  <c r="BQ310" i="7" a="1"/>
  <c r="BQ310" i="7" s="1"/>
  <c r="BP310" i="7" a="1"/>
  <c r="BP310" i="7" s="1"/>
  <c r="BO310" i="7" a="1"/>
  <c r="BO310" i="7" s="1"/>
  <c r="BN310" i="7" a="1"/>
  <c r="BN310" i="7" s="1"/>
  <c r="CS309" i="7"/>
  <c r="CS309" i="7" a="1"/>
  <c r="CR309" i="7" a="1"/>
  <c r="CR309" i="7" s="1"/>
  <c r="CQ309" i="7"/>
  <c r="CQ309" i="7" a="1"/>
  <c r="CP309" i="7" a="1"/>
  <c r="CP309" i="7" s="1"/>
  <c r="CO309" i="7" a="1"/>
  <c r="CO309" i="7" s="1"/>
  <c r="CN309" i="7" a="1"/>
  <c r="CN309" i="7" s="1"/>
  <c r="CM309" i="7" a="1"/>
  <c r="CM309" i="7" s="1"/>
  <c r="CL309" i="7" a="1"/>
  <c r="CL309" i="7" s="1"/>
  <c r="CK309" i="7" a="1"/>
  <c r="CK309" i="7" s="1"/>
  <c r="CJ309" i="7" a="1"/>
  <c r="CJ309" i="7" s="1"/>
  <c r="CI309" i="7" a="1"/>
  <c r="CI309" i="7" s="1"/>
  <c r="CH309" i="7"/>
  <c r="CH309" i="7" a="1"/>
  <c r="CG309" i="7" a="1"/>
  <c r="CG309" i="7" s="1"/>
  <c r="CF309" i="7" a="1"/>
  <c r="CF309" i="7" s="1"/>
  <c r="CE309" i="7"/>
  <c r="CE309" i="7" a="1"/>
  <c r="CD309" i="7" a="1"/>
  <c r="CD309" i="7" s="1"/>
  <c r="CC309" i="7" a="1"/>
  <c r="CC309" i="7" s="1"/>
  <c r="CB309" i="7" a="1"/>
  <c r="CB309" i="7" s="1"/>
  <c r="CA309" i="7" a="1"/>
  <c r="CA309" i="7" s="1"/>
  <c r="BZ309" i="7" a="1"/>
  <c r="BZ309" i="7" s="1"/>
  <c r="BY309" i="7"/>
  <c r="BY309" i="7" a="1"/>
  <c r="BX309" i="7" a="1"/>
  <c r="BX309" i="7" s="1"/>
  <c r="BW309" i="7"/>
  <c r="BW309" i="7" a="1"/>
  <c r="BV309" i="7"/>
  <c r="BV309" i="7" a="1"/>
  <c r="BU309" i="7" a="1"/>
  <c r="BU309" i="7" s="1"/>
  <c r="BT309" i="7" a="1"/>
  <c r="BT309" i="7" s="1"/>
  <c r="BS309" i="7" a="1"/>
  <c r="BS309" i="7" s="1"/>
  <c r="BR309" i="7" a="1"/>
  <c r="BR309" i="7" s="1"/>
  <c r="BQ309" i="7" a="1"/>
  <c r="BQ309" i="7" s="1"/>
  <c r="BP309" i="7" a="1"/>
  <c r="BP309" i="7" s="1"/>
  <c r="BO309" i="7" a="1"/>
  <c r="BO309" i="7" s="1"/>
  <c r="BN309" i="7" a="1"/>
  <c r="BN309" i="7" s="1"/>
  <c r="CS308" i="7"/>
  <c r="CS308" i="7" a="1"/>
  <c r="CR308" i="7" a="1"/>
  <c r="CR308" i="7" s="1"/>
  <c r="CQ308" i="7"/>
  <c r="CQ308" i="7" a="1"/>
  <c r="CP308" i="7" a="1"/>
  <c r="CP308" i="7" s="1"/>
  <c r="CO308" i="7" a="1"/>
  <c r="CO308" i="7" s="1"/>
  <c r="CN308" i="7" a="1"/>
  <c r="CN308" i="7" s="1"/>
  <c r="CM308" i="7" a="1"/>
  <c r="CM308" i="7" s="1"/>
  <c r="CL308" i="7" a="1"/>
  <c r="CL308" i="7" s="1"/>
  <c r="CK308" i="7"/>
  <c r="CK308" i="7" a="1"/>
  <c r="CJ308" i="7" a="1"/>
  <c r="CJ308" i="7" s="1"/>
  <c r="CI308" i="7" a="1"/>
  <c r="CI308" i="7" s="1"/>
  <c r="CH308" i="7"/>
  <c r="CH308" i="7" a="1"/>
  <c r="CG308" i="7" a="1"/>
  <c r="CG308" i="7" s="1"/>
  <c r="CF308" i="7" a="1"/>
  <c r="CF308" i="7" s="1"/>
  <c r="CE308" i="7"/>
  <c r="CE308" i="7" a="1"/>
  <c r="CD308" i="7" a="1"/>
  <c r="CD308" i="7" s="1"/>
  <c r="CC308" i="7" a="1"/>
  <c r="CC308" i="7" s="1"/>
  <c r="CB308" i="7" a="1"/>
  <c r="CB308" i="7" s="1"/>
  <c r="CA308" i="7" a="1"/>
  <c r="CA308" i="7" s="1"/>
  <c r="BZ308" i="7" a="1"/>
  <c r="BZ308" i="7" s="1"/>
  <c r="BY308" i="7"/>
  <c r="BY308" i="7" a="1"/>
  <c r="BX308" i="7" a="1"/>
  <c r="BX308" i="7" s="1"/>
  <c r="BW308" i="7"/>
  <c r="BW308" i="7" a="1"/>
  <c r="BV308" i="7"/>
  <c r="BV308" i="7" a="1"/>
  <c r="BU308" i="7" a="1"/>
  <c r="BU308" i="7" s="1"/>
  <c r="BT308" i="7" a="1"/>
  <c r="BT308" i="7" s="1"/>
  <c r="BS308" i="7" a="1"/>
  <c r="BS308" i="7" s="1"/>
  <c r="BR308" i="7" a="1"/>
  <c r="BR308" i="7" s="1"/>
  <c r="BQ308" i="7" a="1"/>
  <c r="BQ308" i="7" s="1"/>
  <c r="BP308" i="7" a="1"/>
  <c r="BP308" i="7" s="1"/>
  <c r="BO308" i="7" a="1"/>
  <c r="BO308" i="7" s="1"/>
  <c r="BN308" i="7"/>
  <c r="BN308" i="7" a="1"/>
  <c r="CS307" i="7"/>
  <c r="CS307" i="7" a="1"/>
  <c r="CR307" i="7" a="1"/>
  <c r="CR307" i="7" s="1"/>
  <c r="CQ307" i="7"/>
  <c r="CQ307" i="7" a="1"/>
  <c r="CP307" i="7" a="1"/>
  <c r="CP307" i="7" s="1"/>
  <c r="CO307" i="7" a="1"/>
  <c r="CO307" i="7" s="1"/>
  <c r="CN307" i="7" a="1"/>
  <c r="CN307" i="7" s="1"/>
  <c r="CM307" i="7" a="1"/>
  <c r="CM307" i="7" s="1"/>
  <c r="CL307" i="7" a="1"/>
  <c r="CL307" i="7" s="1"/>
  <c r="CK307" i="7"/>
  <c r="CK307" i="7" a="1"/>
  <c r="CJ307" i="7" a="1"/>
  <c r="CJ307" i="7" s="1"/>
  <c r="CI307" i="7" a="1"/>
  <c r="CI307" i="7" s="1"/>
  <c r="CH307" i="7"/>
  <c r="CH307" i="7" a="1"/>
  <c r="CG307" i="7" a="1"/>
  <c r="CG307" i="7" s="1"/>
  <c r="CF307" i="7" a="1"/>
  <c r="CF307" i="7" s="1"/>
  <c r="CE307" i="7"/>
  <c r="CE307" i="7" a="1"/>
  <c r="CD307" i="7" a="1"/>
  <c r="CD307" i="7" s="1"/>
  <c r="CC307" i="7" a="1"/>
  <c r="CC307" i="7" s="1"/>
  <c r="CB307" i="7" a="1"/>
  <c r="CB307" i="7" s="1"/>
  <c r="CA307" i="7" a="1"/>
  <c r="CA307" i="7" s="1"/>
  <c r="BZ307" i="7" a="1"/>
  <c r="BZ307" i="7" s="1"/>
  <c r="BY307" i="7"/>
  <c r="BY307" i="7" a="1"/>
  <c r="BX307" i="7" a="1"/>
  <c r="BX307" i="7" s="1"/>
  <c r="BW307" i="7"/>
  <c r="BW307" i="7" a="1"/>
  <c r="BV307" i="7"/>
  <c r="BV307" i="7" a="1"/>
  <c r="BU307" i="7" a="1"/>
  <c r="BU307" i="7" s="1"/>
  <c r="BT307" i="7" a="1"/>
  <c r="BT307" i="7" s="1"/>
  <c r="BS307" i="7" a="1"/>
  <c r="BS307" i="7" s="1"/>
  <c r="BR307" i="7" a="1"/>
  <c r="BR307" i="7" s="1"/>
  <c r="BQ307" i="7" a="1"/>
  <c r="BQ307" i="7" s="1"/>
  <c r="BP307" i="7" a="1"/>
  <c r="BP307" i="7" s="1"/>
  <c r="BO307" i="7" a="1"/>
  <c r="BO307" i="7" s="1"/>
  <c r="BN307" i="7"/>
  <c r="BN307" i="7" a="1"/>
  <c r="CS306" i="7"/>
  <c r="CS306" i="7" a="1"/>
  <c r="CR306" i="7" a="1"/>
  <c r="CR306" i="7" s="1"/>
  <c r="CQ306" i="7"/>
  <c r="CQ306" i="7" a="1"/>
  <c r="CP306" i="7" a="1"/>
  <c r="CP306" i="7" s="1"/>
  <c r="CO306" i="7" a="1"/>
  <c r="CO306" i="7" s="1"/>
  <c r="CN306" i="7" a="1"/>
  <c r="CN306" i="7" s="1"/>
  <c r="CM306" i="7" a="1"/>
  <c r="CM306" i="7" s="1"/>
  <c r="CL306" i="7" a="1"/>
  <c r="CL306" i="7" s="1"/>
  <c r="CK306" i="7"/>
  <c r="CK306" i="7" a="1"/>
  <c r="CJ306" i="7" a="1"/>
  <c r="CJ306" i="7" s="1"/>
  <c r="CI306" i="7" a="1"/>
  <c r="CI306" i="7" s="1"/>
  <c r="CH306" i="7"/>
  <c r="CH306" i="7" a="1"/>
  <c r="CG306" i="7" a="1"/>
  <c r="CG306" i="7" s="1"/>
  <c r="CF306" i="7" a="1"/>
  <c r="CF306" i="7" s="1"/>
  <c r="CE306" i="7"/>
  <c r="CE306" i="7" a="1"/>
  <c r="CD306" i="7" a="1"/>
  <c r="CD306" i="7" s="1"/>
  <c r="CC306" i="7" a="1"/>
  <c r="CC306" i="7" s="1"/>
  <c r="CB306" i="7" a="1"/>
  <c r="CB306" i="7" s="1"/>
  <c r="CA306" i="7" a="1"/>
  <c r="CA306" i="7" s="1"/>
  <c r="BZ306" i="7" a="1"/>
  <c r="BZ306" i="7" s="1"/>
  <c r="BY306" i="7"/>
  <c r="BY306" i="7" a="1"/>
  <c r="BX306" i="7" a="1"/>
  <c r="BX306" i="7" s="1"/>
  <c r="BW306" i="7"/>
  <c r="BW306" i="7" a="1"/>
  <c r="BV306" i="7"/>
  <c r="BV306" i="7" a="1"/>
  <c r="BU306" i="7" a="1"/>
  <c r="BU306" i="7" s="1"/>
  <c r="BT306" i="7" a="1"/>
  <c r="BT306" i="7" s="1"/>
  <c r="BS306" i="7" a="1"/>
  <c r="BS306" i="7" s="1"/>
  <c r="BR306" i="7" a="1"/>
  <c r="BR306" i="7" s="1"/>
  <c r="BQ306" i="7" a="1"/>
  <c r="BQ306" i="7" s="1"/>
  <c r="BP306" i="7" a="1"/>
  <c r="BP306" i="7" s="1"/>
  <c r="BO306" i="7" a="1"/>
  <c r="BO306" i="7" s="1"/>
  <c r="BN306" i="7"/>
  <c r="BN306" i="7" a="1"/>
  <c r="CS305" i="7"/>
  <c r="CS305" i="7" a="1"/>
  <c r="CR305" i="7" a="1"/>
  <c r="CR305" i="7" s="1"/>
  <c r="CQ305" i="7"/>
  <c r="CQ305" i="7" a="1"/>
  <c r="CP305" i="7" a="1"/>
  <c r="CP305" i="7" s="1"/>
  <c r="CO305" i="7" a="1"/>
  <c r="CO305" i="7" s="1"/>
  <c r="CN305" i="7" a="1"/>
  <c r="CN305" i="7" s="1"/>
  <c r="CM305" i="7" a="1"/>
  <c r="CM305" i="7" s="1"/>
  <c r="CL305" i="7" a="1"/>
  <c r="CL305" i="7" s="1"/>
  <c r="CK305" i="7"/>
  <c r="CK305" i="7" a="1"/>
  <c r="CJ305" i="7" a="1"/>
  <c r="CJ305" i="7" s="1"/>
  <c r="CI305" i="7" a="1"/>
  <c r="CI305" i="7" s="1"/>
  <c r="CH305" i="7"/>
  <c r="CH305" i="7" a="1"/>
  <c r="CG305" i="7" a="1"/>
  <c r="CG305" i="7" s="1"/>
  <c r="CF305" i="7" a="1"/>
  <c r="CF305" i="7" s="1"/>
  <c r="CE305" i="7"/>
  <c r="CE305" i="7" a="1"/>
  <c r="CD305" i="7" a="1"/>
  <c r="CD305" i="7" s="1"/>
  <c r="CC305" i="7" a="1"/>
  <c r="CC305" i="7" s="1"/>
  <c r="CB305" i="7" a="1"/>
  <c r="CB305" i="7" s="1"/>
  <c r="CA305" i="7" a="1"/>
  <c r="CA305" i="7" s="1"/>
  <c r="BZ305" i="7" a="1"/>
  <c r="BZ305" i="7" s="1"/>
  <c r="BY305" i="7"/>
  <c r="BY305" i="7" a="1"/>
  <c r="BX305" i="7" a="1"/>
  <c r="BX305" i="7" s="1"/>
  <c r="BW305" i="7"/>
  <c r="BW305" i="7" a="1"/>
  <c r="BV305" i="7"/>
  <c r="BV305" i="7" a="1"/>
  <c r="BU305" i="7" a="1"/>
  <c r="BU305" i="7" s="1"/>
  <c r="BT305" i="7" a="1"/>
  <c r="BT305" i="7" s="1"/>
  <c r="BS305" i="7" a="1"/>
  <c r="BS305" i="7" s="1"/>
  <c r="BR305" i="7" a="1"/>
  <c r="BR305" i="7" s="1"/>
  <c r="BQ305" i="7" a="1"/>
  <c r="BQ305" i="7" s="1"/>
  <c r="BP305" i="7" a="1"/>
  <c r="BP305" i="7" s="1"/>
  <c r="BO305" i="7" a="1"/>
  <c r="BO305" i="7" s="1"/>
  <c r="BN305" i="7"/>
  <c r="BN305" i="7" a="1"/>
  <c r="CS304" i="7"/>
  <c r="CS304" i="7" a="1"/>
  <c r="CR304" i="7" a="1"/>
  <c r="CR304" i="7" s="1"/>
  <c r="CQ304" i="7"/>
  <c r="CQ304" i="7" a="1"/>
  <c r="CP304" i="7" a="1"/>
  <c r="CP304" i="7" s="1"/>
  <c r="CO304" i="7" a="1"/>
  <c r="CO304" i="7" s="1"/>
  <c r="CN304" i="7" a="1"/>
  <c r="CN304" i="7" s="1"/>
  <c r="CM304" i="7" a="1"/>
  <c r="CM304" i="7" s="1"/>
  <c r="CL304" i="7" a="1"/>
  <c r="CL304" i="7" s="1"/>
  <c r="CK304" i="7"/>
  <c r="CK304" i="7" a="1"/>
  <c r="CJ304" i="7" a="1"/>
  <c r="CJ304" i="7" s="1"/>
  <c r="CI304" i="7" a="1"/>
  <c r="CI304" i="7" s="1"/>
  <c r="CH304" i="7"/>
  <c r="CH304" i="7" a="1"/>
  <c r="CG304" i="7" a="1"/>
  <c r="CG304" i="7" s="1"/>
  <c r="CF304" i="7" a="1"/>
  <c r="CF304" i="7" s="1"/>
  <c r="CE304" i="7"/>
  <c r="CE304" i="7" a="1"/>
  <c r="CD304" i="7" a="1"/>
  <c r="CD304" i="7" s="1"/>
  <c r="CC304" i="7" a="1"/>
  <c r="CC304" i="7" s="1"/>
  <c r="CB304" i="7" a="1"/>
  <c r="CB304" i="7" s="1"/>
  <c r="CA304" i="7" a="1"/>
  <c r="CA304" i="7" s="1"/>
  <c r="BZ304" i="7" a="1"/>
  <c r="BZ304" i="7" s="1"/>
  <c r="BY304" i="7"/>
  <c r="BY304" i="7" a="1"/>
  <c r="BX304" i="7" a="1"/>
  <c r="BX304" i="7" s="1"/>
  <c r="BW304" i="7"/>
  <c r="BW304" i="7" a="1"/>
  <c r="BV304" i="7"/>
  <c r="BV304" i="7" a="1"/>
  <c r="BU304" i="7" a="1"/>
  <c r="BU304" i="7" s="1"/>
  <c r="BT304" i="7" a="1"/>
  <c r="BT304" i="7" s="1"/>
  <c r="BS304" i="7" a="1"/>
  <c r="BS304" i="7" s="1"/>
  <c r="BR304" i="7" a="1"/>
  <c r="BR304" i="7" s="1"/>
  <c r="BQ304" i="7" a="1"/>
  <c r="BQ304" i="7" s="1"/>
  <c r="BP304" i="7" a="1"/>
  <c r="BP304" i="7" s="1"/>
  <c r="BO304" i="7" a="1"/>
  <c r="BO304" i="7" s="1"/>
  <c r="BN304" i="7"/>
  <c r="BN304" i="7" a="1"/>
  <c r="CS303" i="7"/>
  <c r="CS303" i="7" a="1"/>
  <c r="CR303" i="7" a="1"/>
  <c r="CR303" i="7" s="1"/>
  <c r="CQ303" i="7"/>
  <c r="CQ303" i="7" a="1"/>
  <c r="CP303" i="7" a="1"/>
  <c r="CP303" i="7" s="1"/>
  <c r="CO303" i="7" a="1"/>
  <c r="CO303" i="7" s="1"/>
  <c r="CN303" i="7" a="1"/>
  <c r="CN303" i="7" s="1"/>
  <c r="CM303" i="7" a="1"/>
  <c r="CM303" i="7" s="1"/>
  <c r="CL303" i="7" a="1"/>
  <c r="CL303" i="7" s="1"/>
  <c r="CK303" i="7"/>
  <c r="CK303" i="7" a="1"/>
  <c r="CJ303" i="7" a="1"/>
  <c r="CJ303" i="7" s="1"/>
  <c r="CI303" i="7" a="1"/>
  <c r="CI303" i="7" s="1"/>
  <c r="CH303" i="7"/>
  <c r="CH303" i="7" a="1"/>
  <c r="CG303" i="7" a="1"/>
  <c r="CG303" i="7" s="1"/>
  <c r="CF303" i="7" a="1"/>
  <c r="CF303" i="7" s="1"/>
  <c r="CE303" i="7"/>
  <c r="CE303" i="7" a="1"/>
  <c r="CD303" i="7" a="1"/>
  <c r="CD303" i="7" s="1"/>
  <c r="CC303" i="7" a="1"/>
  <c r="CC303" i="7" s="1"/>
  <c r="CB303" i="7" a="1"/>
  <c r="CB303" i="7" s="1"/>
  <c r="CA303" i="7" a="1"/>
  <c r="CA303" i="7" s="1"/>
  <c r="BZ303" i="7" a="1"/>
  <c r="BZ303" i="7" s="1"/>
  <c r="BY303" i="7"/>
  <c r="BY303" i="7" a="1"/>
  <c r="BX303" i="7" a="1"/>
  <c r="BX303" i="7" s="1"/>
  <c r="BW303" i="7"/>
  <c r="BW303" i="7" a="1"/>
  <c r="BV303" i="7"/>
  <c r="BV303" i="7" a="1"/>
  <c r="BU303" i="7" a="1"/>
  <c r="BU303" i="7" s="1"/>
  <c r="BT303" i="7" a="1"/>
  <c r="BT303" i="7" s="1"/>
  <c r="BS303" i="7" a="1"/>
  <c r="BS303" i="7" s="1"/>
  <c r="BR303" i="7" a="1"/>
  <c r="BR303" i="7" s="1"/>
  <c r="BQ303" i="7" a="1"/>
  <c r="BQ303" i="7" s="1"/>
  <c r="BP303" i="7" a="1"/>
  <c r="BP303" i="7" s="1"/>
  <c r="BO303" i="7" a="1"/>
  <c r="BO303" i="7" s="1"/>
  <c r="BN303" i="7"/>
  <c r="BN303" i="7" a="1"/>
  <c r="CS302" i="7"/>
  <c r="CS302" i="7" a="1"/>
  <c r="CR302" i="7" a="1"/>
  <c r="CR302" i="7" s="1"/>
  <c r="CQ302" i="7"/>
  <c r="CQ302" i="7" a="1"/>
  <c r="CP302" i="7" a="1"/>
  <c r="CP302" i="7" s="1"/>
  <c r="CO302" i="7" a="1"/>
  <c r="CO302" i="7" s="1"/>
  <c r="CN302" i="7" a="1"/>
  <c r="CN302" i="7" s="1"/>
  <c r="CM302" i="7" a="1"/>
  <c r="CM302" i="7" s="1"/>
  <c r="CL302" i="7" a="1"/>
  <c r="CL302" i="7" s="1"/>
  <c r="CK302" i="7"/>
  <c r="CK302" i="7" a="1"/>
  <c r="CJ302" i="7" a="1"/>
  <c r="CJ302" i="7" s="1"/>
  <c r="CI302" i="7" a="1"/>
  <c r="CI302" i="7" s="1"/>
  <c r="CH302" i="7"/>
  <c r="CH302" i="7" a="1"/>
  <c r="CG302" i="7" a="1"/>
  <c r="CG302" i="7" s="1"/>
  <c r="CF302" i="7" a="1"/>
  <c r="CF302" i="7" s="1"/>
  <c r="CE302" i="7"/>
  <c r="CE302" i="7" a="1"/>
  <c r="CD302" i="7"/>
  <c r="CD302" i="7" a="1"/>
  <c r="CC302" i="7" a="1"/>
  <c r="CC302" i="7" s="1"/>
  <c r="CB302" i="7" a="1"/>
  <c r="CB302" i="7" s="1"/>
  <c r="CA302" i="7" a="1"/>
  <c r="CA302" i="7" s="1"/>
  <c r="BZ302" i="7" a="1"/>
  <c r="BZ302" i="7" s="1"/>
  <c r="BY302" i="7"/>
  <c r="BY302" i="7" a="1"/>
  <c r="BX302" i="7" a="1"/>
  <c r="BX302" i="7" s="1"/>
  <c r="BW302" i="7"/>
  <c r="BW302" i="7" a="1"/>
  <c r="BV302" i="7"/>
  <c r="BV302" i="7" a="1"/>
  <c r="BU302" i="7"/>
  <c r="BU302" i="7" a="1"/>
  <c r="BT302" i="7" a="1"/>
  <c r="BT302" i="7" s="1"/>
  <c r="BS302" i="7" a="1"/>
  <c r="BS302" i="7" s="1"/>
  <c r="BR302" i="7" a="1"/>
  <c r="BR302" i="7" s="1"/>
  <c r="BQ302" i="7" a="1"/>
  <c r="BQ302" i="7" s="1"/>
  <c r="BP302" i="7" a="1"/>
  <c r="BP302" i="7" s="1"/>
  <c r="BO302" i="7" a="1"/>
  <c r="BO302" i="7" s="1"/>
  <c r="BN302" i="7"/>
  <c r="BN302" i="7" a="1"/>
  <c r="CS301" i="7"/>
  <c r="CS301" i="7" a="1"/>
  <c r="CR301" i="7" a="1"/>
  <c r="CR301" i="7" s="1"/>
  <c r="CQ301" i="7"/>
  <c r="CQ301" i="7" a="1"/>
  <c r="CP301" i="7" a="1"/>
  <c r="CP301" i="7" s="1"/>
  <c r="CO301" i="7" a="1"/>
  <c r="CO301" i="7" s="1"/>
  <c r="CN301" i="7" a="1"/>
  <c r="CN301" i="7" s="1"/>
  <c r="CM301" i="7"/>
  <c r="CM301" i="7" a="1"/>
  <c r="CL301" i="7" a="1"/>
  <c r="CL301" i="7" s="1"/>
  <c r="CK301" i="7"/>
  <c r="CK301" i="7" a="1"/>
  <c r="CJ301" i="7" a="1"/>
  <c r="CJ301" i="7" s="1"/>
  <c r="CI301" i="7" a="1"/>
  <c r="CI301" i="7" s="1"/>
  <c r="CH301" i="7"/>
  <c r="CH301" i="7" a="1"/>
  <c r="CG301" i="7" a="1"/>
  <c r="CG301" i="7" s="1"/>
  <c r="CF301" i="7" a="1"/>
  <c r="CF301" i="7" s="1"/>
  <c r="CE301" i="7"/>
  <c r="CE301" i="7" a="1"/>
  <c r="CD301" i="7"/>
  <c r="CD301" i="7" a="1"/>
  <c r="CC301" i="7" a="1"/>
  <c r="CC301" i="7" s="1"/>
  <c r="CB301" i="7" a="1"/>
  <c r="CB301" i="7" s="1"/>
  <c r="CA301" i="7" a="1"/>
  <c r="CA301" i="7" s="1"/>
  <c r="BZ301" i="7" a="1"/>
  <c r="BZ301" i="7" s="1"/>
  <c r="BY301" i="7"/>
  <c r="BY301" i="7" a="1"/>
  <c r="BX301" i="7" a="1"/>
  <c r="BX301" i="7" s="1"/>
  <c r="BW301" i="7"/>
  <c r="BW301" i="7" a="1"/>
  <c r="BV301" i="7"/>
  <c r="BV301" i="7" a="1"/>
  <c r="BU301" i="7"/>
  <c r="BU301" i="7" a="1"/>
  <c r="BT301" i="7" a="1"/>
  <c r="BT301" i="7" s="1"/>
  <c r="BS301" i="7" a="1"/>
  <c r="BS301" i="7" s="1"/>
  <c r="BR301" i="7" a="1"/>
  <c r="BR301" i="7" s="1"/>
  <c r="BQ301" i="7" a="1"/>
  <c r="BQ301" i="7" s="1"/>
  <c r="BP301" i="7" a="1"/>
  <c r="BP301" i="7" s="1"/>
  <c r="BO301" i="7" a="1"/>
  <c r="BO301" i="7" s="1"/>
  <c r="BN301" i="7"/>
  <c r="BN301" i="7" a="1"/>
  <c r="CS300" i="7"/>
  <c r="CS300" i="7" a="1"/>
  <c r="CR300" i="7" a="1"/>
  <c r="CR300" i="7" s="1"/>
  <c r="CQ300" i="7"/>
  <c r="CQ300" i="7" a="1"/>
  <c r="CP300" i="7" a="1"/>
  <c r="CP300" i="7" s="1"/>
  <c r="CO300" i="7" a="1"/>
  <c r="CO300" i="7" s="1"/>
  <c r="CN300" i="7" a="1"/>
  <c r="CN300" i="7" s="1"/>
  <c r="CM300" i="7"/>
  <c r="CM300" i="7" a="1"/>
  <c r="CL300" i="7" a="1"/>
  <c r="CL300" i="7" s="1"/>
  <c r="CK300" i="7"/>
  <c r="CK300" i="7" a="1"/>
  <c r="CJ300" i="7" a="1"/>
  <c r="CJ300" i="7" s="1"/>
  <c r="CI300" i="7" a="1"/>
  <c r="CI300" i="7" s="1"/>
  <c r="CH300" i="7"/>
  <c r="CH300" i="7" a="1"/>
  <c r="CG300" i="7" a="1"/>
  <c r="CG300" i="7" s="1"/>
  <c r="CF300" i="7" a="1"/>
  <c r="CF300" i="7" s="1"/>
  <c r="CE300" i="7"/>
  <c r="CE300" i="7" a="1"/>
  <c r="CD300" i="7"/>
  <c r="CD300" i="7" a="1"/>
  <c r="CC300" i="7" a="1"/>
  <c r="CC300" i="7" s="1"/>
  <c r="CB300" i="7" a="1"/>
  <c r="CB300" i="7" s="1"/>
  <c r="CA300" i="7" a="1"/>
  <c r="CA300" i="7" s="1"/>
  <c r="BZ300" i="7" a="1"/>
  <c r="BZ300" i="7" s="1"/>
  <c r="BY300" i="7"/>
  <c r="BY300" i="7" a="1"/>
  <c r="BX300" i="7" a="1"/>
  <c r="BX300" i="7" s="1"/>
  <c r="BW300" i="7"/>
  <c r="BW300" i="7" a="1"/>
  <c r="BV300" i="7"/>
  <c r="BV300" i="7" a="1"/>
  <c r="BU300" i="7"/>
  <c r="BU300" i="7" a="1"/>
  <c r="BT300" i="7" a="1"/>
  <c r="BT300" i="7" s="1"/>
  <c r="BS300" i="7" a="1"/>
  <c r="BS300" i="7" s="1"/>
  <c r="BR300" i="7" a="1"/>
  <c r="BR300" i="7" s="1"/>
  <c r="BQ300" i="7" a="1"/>
  <c r="BQ300" i="7" s="1"/>
  <c r="BP300" i="7" a="1"/>
  <c r="BP300" i="7" s="1"/>
  <c r="BO300" i="7" a="1"/>
  <c r="BO300" i="7" s="1"/>
  <c r="BN300" i="7"/>
  <c r="BN300" i="7" a="1"/>
  <c r="CS299" i="7"/>
  <c r="CS299" i="7" a="1"/>
  <c r="CR299" i="7" a="1"/>
  <c r="CR299" i="7" s="1"/>
  <c r="CQ299" i="7"/>
  <c r="CQ299" i="7" a="1"/>
  <c r="CP299" i="7" a="1"/>
  <c r="CP299" i="7" s="1"/>
  <c r="CO299" i="7" a="1"/>
  <c r="CO299" i="7" s="1"/>
  <c r="CN299" i="7" a="1"/>
  <c r="CN299" i="7" s="1"/>
  <c r="CM299" i="7"/>
  <c r="CM299" i="7" a="1"/>
  <c r="CL299" i="7" a="1"/>
  <c r="CL299" i="7" s="1"/>
  <c r="CK299" i="7"/>
  <c r="CK299" i="7" a="1"/>
  <c r="CJ299" i="7" a="1"/>
  <c r="CJ299" i="7" s="1"/>
  <c r="CI299" i="7" a="1"/>
  <c r="CI299" i="7" s="1"/>
  <c r="CH299" i="7"/>
  <c r="CH299" i="7" a="1"/>
  <c r="CG299" i="7" a="1"/>
  <c r="CG299" i="7" s="1"/>
  <c r="CF299" i="7" a="1"/>
  <c r="CF299" i="7" s="1"/>
  <c r="CE299" i="7"/>
  <c r="CE299" i="7" a="1"/>
  <c r="CD299" i="7"/>
  <c r="CD299" i="7" a="1"/>
  <c r="CC299" i="7" a="1"/>
  <c r="CC299" i="7" s="1"/>
  <c r="CB299" i="7" a="1"/>
  <c r="CB299" i="7" s="1"/>
  <c r="CA299" i="7" a="1"/>
  <c r="CA299" i="7" s="1"/>
  <c r="BZ299" i="7" a="1"/>
  <c r="BZ299" i="7" s="1"/>
  <c r="BY299" i="7"/>
  <c r="BY299" i="7" a="1"/>
  <c r="BX299" i="7" a="1"/>
  <c r="BX299" i="7" s="1"/>
  <c r="BW299" i="7"/>
  <c r="BW299" i="7" a="1"/>
  <c r="BV299" i="7"/>
  <c r="BV299" i="7" a="1"/>
  <c r="BU299" i="7"/>
  <c r="BU299" i="7" a="1"/>
  <c r="BT299" i="7" a="1"/>
  <c r="BT299" i="7" s="1"/>
  <c r="BS299" i="7" a="1"/>
  <c r="BS299" i="7" s="1"/>
  <c r="BR299" i="7" a="1"/>
  <c r="BR299" i="7" s="1"/>
  <c r="BQ299" i="7" a="1"/>
  <c r="BQ299" i="7" s="1"/>
  <c r="BP299" i="7" a="1"/>
  <c r="BP299" i="7" s="1"/>
  <c r="BO299" i="7" a="1"/>
  <c r="BO299" i="7" s="1"/>
  <c r="BN299" i="7"/>
  <c r="BN299" i="7" a="1"/>
  <c r="CS298" i="7"/>
  <c r="CS298" i="7" a="1"/>
  <c r="CR298" i="7" a="1"/>
  <c r="CR298" i="7" s="1"/>
  <c r="CQ298" i="7"/>
  <c r="CQ298" i="7" a="1"/>
  <c r="CP298" i="7" a="1"/>
  <c r="CP298" i="7" s="1"/>
  <c r="CO298" i="7" a="1"/>
  <c r="CO298" i="7" s="1"/>
  <c r="CN298" i="7" a="1"/>
  <c r="CN298" i="7" s="1"/>
  <c r="CM298" i="7"/>
  <c r="CM298" i="7" a="1"/>
  <c r="CL298" i="7" a="1"/>
  <c r="CL298" i="7" s="1"/>
  <c r="CK298" i="7"/>
  <c r="CK298" i="7" a="1"/>
  <c r="CJ298" i="7" a="1"/>
  <c r="CJ298" i="7" s="1"/>
  <c r="CI298" i="7" a="1"/>
  <c r="CI298" i="7" s="1"/>
  <c r="CH298" i="7"/>
  <c r="CH298" i="7" a="1"/>
  <c r="CG298" i="7" a="1"/>
  <c r="CG298" i="7" s="1"/>
  <c r="CF298" i="7" a="1"/>
  <c r="CF298" i="7" s="1"/>
  <c r="CE298" i="7"/>
  <c r="CE298" i="7" a="1"/>
  <c r="CD298" i="7"/>
  <c r="CD298" i="7" a="1"/>
  <c r="CC298" i="7" a="1"/>
  <c r="CC298" i="7" s="1"/>
  <c r="CB298" i="7" a="1"/>
  <c r="CB298" i="7" s="1"/>
  <c r="CA298" i="7" a="1"/>
  <c r="CA298" i="7" s="1"/>
  <c r="BZ298" i="7" a="1"/>
  <c r="BZ298" i="7" s="1"/>
  <c r="BY298" i="7"/>
  <c r="BY298" i="7" a="1"/>
  <c r="BX298" i="7" a="1"/>
  <c r="BX298" i="7" s="1"/>
  <c r="BW298" i="7"/>
  <c r="BW298" i="7" a="1"/>
  <c r="BV298" i="7"/>
  <c r="BV298" i="7" a="1"/>
  <c r="BU298" i="7"/>
  <c r="BU298" i="7" a="1"/>
  <c r="BT298" i="7" a="1"/>
  <c r="BT298" i="7" s="1"/>
  <c r="BS298" i="7" a="1"/>
  <c r="BS298" i="7" s="1"/>
  <c r="BR298" i="7" a="1"/>
  <c r="BR298" i="7" s="1"/>
  <c r="BQ298" i="7" a="1"/>
  <c r="BQ298" i="7" s="1"/>
  <c r="BP298" i="7" a="1"/>
  <c r="BP298" i="7" s="1"/>
  <c r="BO298" i="7" a="1"/>
  <c r="BO298" i="7" s="1"/>
  <c r="BN298" i="7"/>
  <c r="BN298" i="7" a="1"/>
  <c r="CS297" i="7"/>
  <c r="CS297" i="7" a="1"/>
  <c r="CR297" i="7" a="1"/>
  <c r="CR297" i="7" s="1"/>
  <c r="CQ297" i="7"/>
  <c r="CQ297" i="7" a="1"/>
  <c r="CP297" i="7" a="1"/>
  <c r="CP297" i="7" s="1"/>
  <c r="CO297" i="7" a="1"/>
  <c r="CO297" i="7" s="1"/>
  <c r="CN297" i="7" a="1"/>
  <c r="CN297" i="7" s="1"/>
  <c r="CM297" i="7"/>
  <c r="CM297" i="7" a="1"/>
  <c r="CL297" i="7" a="1"/>
  <c r="CL297" i="7" s="1"/>
  <c r="CK297" i="7"/>
  <c r="CK297" i="7" a="1"/>
  <c r="CJ297" i="7" a="1"/>
  <c r="CJ297" i="7" s="1"/>
  <c r="CI297" i="7" a="1"/>
  <c r="CI297" i="7" s="1"/>
  <c r="CH297" i="7"/>
  <c r="CH297" i="7" a="1"/>
  <c r="CG297" i="7" a="1"/>
  <c r="CG297" i="7" s="1"/>
  <c r="CF297" i="7" a="1"/>
  <c r="CF297" i="7" s="1"/>
  <c r="CE297" i="7"/>
  <c r="CE297" i="7" a="1"/>
  <c r="CD297" i="7"/>
  <c r="CD297" i="7" a="1"/>
  <c r="CC297" i="7" a="1"/>
  <c r="CC297" i="7" s="1"/>
  <c r="CB297" i="7" a="1"/>
  <c r="CB297" i="7" s="1"/>
  <c r="CA297" i="7" a="1"/>
  <c r="CA297" i="7" s="1"/>
  <c r="BZ297" i="7" a="1"/>
  <c r="BZ297" i="7" s="1"/>
  <c r="BY297" i="7"/>
  <c r="BY297" i="7" a="1"/>
  <c r="BX297" i="7" a="1"/>
  <c r="BX297" i="7" s="1"/>
  <c r="BW297" i="7"/>
  <c r="BW297" i="7" a="1"/>
  <c r="BV297" i="7"/>
  <c r="BV297" i="7" a="1"/>
  <c r="BU297" i="7"/>
  <c r="BU297" i="7" a="1"/>
  <c r="BT297" i="7" a="1"/>
  <c r="BT297" i="7" s="1"/>
  <c r="BS297" i="7" a="1"/>
  <c r="BS297" i="7" s="1"/>
  <c r="BR297" i="7" a="1"/>
  <c r="BR297" i="7" s="1"/>
  <c r="BQ297" i="7" a="1"/>
  <c r="BQ297" i="7" s="1"/>
  <c r="BP297" i="7" a="1"/>
  <c r="BP297" i="7" s="1"/>
  <c r="BO297" i="7" a="1"/>
  <c r="BO297" i="7" s="1"/>
  <c r="BN297" i="7"/>
  <c r="BN297" i="7" a="1"/>
  <c r="CS296" i="7"/>
  <c r="CS296" i="7" a="1"/>
  <c r="CR296" i="7" a="1"/>
  <c r="CR296" i="7" s="1"/>
  <c r="CQ296" i="7"/>
  <c r="CQ296" i="7" a="1"/>
  <c r="CP296" i="7" a="1"/>
  <c r="CP296" i="7" s="1"/>
  <c r="CO296" i="7" a="1"/>
  <c r="CO296" i="7" s="1"/>
  <c r="CN296" i="7" a="1"/>
  <c r="CN296" i="7" s="1"/>
  <c r="CM296" i="7"/>
  <c r="CM296" i="7" a="1"/>
  <c r="CL296" i="7" a="1"/>
  <c r="CL296" i="7" s="1"/>
  <c r="CK296" i="7"/>
  <c r="CK296" i="7" a="1"/>
  <c r="CJ296" i="7" a="1"/>
  <c r="CJ296" i="7" s="1"/>
  <c r="CI296" i="7" a="1"/>
  <c r="CI296" i="7" s="1"/>
  <c r="CH296" i="7"/>
  <c r="CH296" i="7" a="1"/>
  <c r="CG296" i="7" a="1"/>
  <c r="CG296" i="7" s="1"/>
  <c r="CF296" i="7" a="1"/>
  <c r="CF296" i="7" s="1"/>
  <c r="CE296" i="7"/>
  <c r="CE296" i="7" a="1"/>
  <c r="CD296" i="7"/>
  <c r="CD296" i="7" a="1"/>
  <c r="CC296" i="7" a="1"/>
  <c r="CC296" i="7" s="1"/>
  <c r="CB296" i="7" a="1"/>
  <c r="CB296" i="7" s="1"/>
  <c r="CA296" i="7" a="1"/>
  <c r="CA296" i="7" s="1"/>
  <c r="BZ296" i="7" a="1"/>
  <c r="BZ296" i="7" s="1"/>
  <c r="BY296" i="7"/>
  <c r="BY296" i="7" a="1"/>
  <c r="BX296" i="7" a="1"/>
  <c r="BX296" i="7" s="1"/>
  <c r="BW296" i="7"/>
  <c r="BW296" i="7" a="1"/>
  <c r="BV296" i="7"/>
  <c r="BV296" i="7" a="1"/>
  <c r="BU296" i="7"/>
  <c r="BU296" i="7" a="1"/>
  <c r="BT296" i="7" a="1"/>
  <c r="BT296" i="7" s="1"/>
  <c r="BS296" i="7" a="1"/>
  <c r="BS296" i="7" s="1"/>
  <c r="BR296" i="7" a="1"/>
  <c r="BR296" i="7" s="1"/>
  <c r="BQ296" i="7" a="1"/>
  <c r="BQ296" i="7" s="1"/>
  <c r="BP296" i="7" a="1"/>
  <c r="BP296" i="7" s="1"/>
  <c r="BO296" i="7" a="1"/>
  <c r="BO296" i="7" s="1"/>
  <c r="BN296" i="7"/>
  <c r="BN296" i="7" a="1"/>
  <c r="CS295" i="7"/>
  <c r="CS295" i="7" a="1"/>
  <c r="CR295" i="7" a="1"/>
  <c r="CR295" i="7" s="1"/>
  <c r="CQ295" i="7"/>
  <c r="CQ295" i="7" a="1"/>
  <c r="CP295" i="7" a="1"/>
  <c r="CP295" i="7" s="1"/>
  <c r="CO295" i="7" a="1"/>
  <c r="CO295" i="7" s="1"/>
  <c r="CN295" i="7" a="1"/>
  <c r="CN295" i="7" s="1"/>
  <c r="CM295" i="7"/>
  <c r="CM295" i="7" a="1"/>
  <c r="CL295" i="7" a="1"/>
  <c r="CL295" i="7" s="1"/>
  <c r="CK295" i="7"/>
  <c r="CK295" i="7" a="1"/>
  <c r="CJ295" i="7" a="1"/>
  <c r="CJ295" i="7" s="1"/>
  <c r="CI295" i="7" a="1"/>
  <c r="CI295" i="7" s="1"/>
  <c r="CH295" i="7"/>
  <c r="CH295" i="7" a="1"/>
  <c r="CG295" i="7" a="1"/>
  <c r="CG295" i="7" s="1"/>
  <c r="CF295" i="7" a="1"/>
  <c r="CF295" i="7" s="1"/>
  <c r="CE295" i="7"/>
  <c r="CE295" i="7" a="1"/>
  <c r="CD295" i="7"/>
  <c r="CD295" i="7" a="1"/>
  <c r="CC295" i="7" a="1"/>
  <c r="CC295" i="7" s="1"/>
  <c r="CB295" i="7" a="1"/>
  <c r="CB295" i="7" s="1"/>
  <c r="CA295" i="7" a="1"/>
  <c r="CA295" i="7" s="1"/>
  <c r="BZ295" i="7" a="1"/>
  <c r="BZ295" i="7" s="1"/>
  <c r="BY295" i="7"/>
  <c r="BY295" i="7" a="1"/>
  <c r="BX295" i="7" a="1"/>
  <c r="BX295" i="7" s="1"/>
  <c r="BW295" i="7"/>
  <c r="BW295" i="7" a="1"/>
  <c r="BV295" i="7"/>
  <c r="BV295" i="7" a="1"/>
  <c r="BU295" i="7"/>
  <c r="BU295" i="7" a="1"/>
  <c r="BT295" i="7" a="1"/>
  <c r="BT295" i="7" s="1"/>
  <c r="BS295" i="7" a="1"/>
  <c r="BS295" i="7" s="1"/>
  <c r="BR295" i="7" a="1"/>
  <c r="BR295" i="7" s="1"/>
  <c r="BQ295" i="7" a="1"/>
  <c r="BQ295" i="7" s="1"/>
  <c r="BP295" i="7" a="1"/>
  <c r="BP295" i="7" s="1"/>
  <c r="BO295" i="7" a="1"/>
  <c r="BO295" i="7" s="1"/>
  <c r="BN295" i="7"/>
  <c r="BN295" i="7" a="1"/>
  <c r="CS294" i="7"/>
  <c r="CS294" i="7" a="1"/>
  <c r="CR294" i="7" a="1"/>
  <c r="CR294" i="7" s="1"/>
  <c r="CQ294" i="7"/>
  <c r="CQ294" i="7" a="1"/>
  <c r="CP294" i="7" a="1"/>
  <c r="CP294" i="7" s="1"/>
  <c r="CO294" i="7" a="1"/>
  <c r="CO294" i="7" s="1"/>
  <c r="CN294" i="7" a="1"/>
  <c r="CN294" i="7" s="1"/>
  <c r="CM294" i="7"/>
  <c r="CM294" i="7" a="1"/>
  <c r="CL294" i="7" a="1"/>
  <c r="CL294" i="7" s="1"/>
  <c r="CK294" i="7"/>
  <c r="CK294" i="7" a="1"/>
  <c r="CJ294" i="7" a="1"/>
  <c r="CJ294" i="7" s="1"/>
  <c r="CI294" i="7" a="1"/>
  <c r="CI294" i="7" s="1"/>
  <c r="CH294" i="7"/>
  <c r="CH294" i="7" a="1"/>
  <c r="CG294" i="7" a="1"/>
  <c r="CG294" i="7" s="1"/>
  <c r="CF294" i="7" a="1"/>
  <c r="CF294" i="7" s="1"/>
  <c r="CE294" i="7"/>
  <c r="CE294" i="7" a="1"/>
  <c r="CD294" i="7"/>
  <c r="CD294" i="7" a="1"/>
  <c r="CC294" i="7" a="1"/>
  <c r="CC294" i="7" s="1"/>
  <c r="CB294" i="7" a="1"/>
  <c r="CB294" i="7" s="1"/>
  <c r="CA294" i="7" a="1"/>
  <c r="CA294" i="7" s="1"/>
  <c r="BZ294" i="7" a="1"/>
  <c r="BZ294" i="7" s="1"/>
  <c r="BY294" i="7"/>
  <c r="BY294" i="7" a="1"/>
  <c r="BX294" i="7" a="1"/>
  <c r="BX294" i="7" s="1"/>
  <c r="BW294" i="7"/>
  <c r="BW294" i="7" a="1"/>
  <c r="BV294" i="7"/>
  <c r="BV294" i="7" a="1"/>
  <c r="BU294" i="7"/>
  <c r="BU294" i="7" a="1"/>
  <c r="BT294" i="7" a="1"/>
  <c r="BT294" i="7" s="1"/>
  <c r="BS294" i="7" a="1"/>
  <c r="BS294" i="7" s="1"/>
  <c r="BR294" i="7" a="1"/>
  <c r="BR294" i="7" s="1"/>
  <c r="BQ294" i="7" a="1"/>
  <c r="BQ294" i="7" s="1"/>
  <c r="BP294" i="7" a="1"/>
  <c r="BP294" i="7" s="1"/>
  <c r="BO294" i="7" a="1"/>
  <c r="BO294" i="7" s="1"/>
  <c r="BN294" i="7"/>
  <c r="BN294" i="7" a="1"/>
  <c r="CS293" i="7"/>
  <c r="CS293" i="7" a="1"/>
  <c r="CR293" i="7" a="1"/>
  <c r="CR293" i="7" s="1"/>
  <c r="CQ293" i="7"/>
  <c r="CQ293" i="7" a="1"/>
  <c r="CP293" i="7" a="1"/>
  <c r="CP293" i="7" s="1"/>
  <c r="CO293" i="7" a="1"/>
  <c r="CO293" i="7" s="1"/>
  <c r="CN293" i="7" a="1"/>
  <c r="CN293" i="7" s="1"/>
  <c r="CM293" i="7"/>
  <c r="CM293" i="7" a="1"/>
  <c r="CL293" i="7" a="1"/>
  <c r="CL293" i="7" s="1"/>
  <c r="CK293" i="7"/>
  <c r="CK293" i="7" a="1"/>
  <c r="CJ293" i="7" a="1"/>
  <c r="CJ293" i="7" s="1"/>
  <c r="CI293" i="7" a="1"/>
  <c r="CI293" i="7" s="1"/>
  <c r="CH293" i="7"/>
  <c r="CH293" i="7" a="1"/>
  <c r="CG293" i="7" a="1"/>
  <c r="CG293" i="7" s="1"/>
  <c r="CF293" i="7" a="1"/>
  <c r="CF293" i="7" s="1"/>
  <c r="CE293" i="7"/>
  <c r="CE293" i="7" a="1"/>
  <c r="CD293" i="7"/>
  <c r="CD293" i="7" a="1"/>
  <c r="CC293" i="7" a="1"/>
  <c r="CC293" i="7" s="1"/>
  <c r="CB293" i="7" a="1"/>
  <c r="CB293" i="7" s="1"/>
  <c r="CA293" i="7" a="1"/>
  <c r="CA293" i="7" s="1"/>
  <c r="BZ293" i="7" a="1"/>
  <c r="BZ293" i="7" s="1"/>
  <c r="BY293" i="7"/>
  <c r="BY293" i="7" a="1"/>
  <c r="BX293" i="7" a="1"/>
  <c r="BX293" i="7" s="1"/>
  <c r="BW293" i="7"/>
  <c r="BW293" i="7" a="1"/>
  <c r="BV293" i="7"/>
  <c r="BV293" i="7" a="1"/>
  <c r="BU293" i="7"/>
  <c r="BU293" i="7" a="1"/>
  <c r="BT293" i="7" a="1"/>
  <c r="BT293" i="7" s="1"/>
  <c r="BS293" i="7" a="1"/>
  <c r="BS293" i="7" s="1"/>
  <c r="BR293" i="7" a="1"/>
  <c r="BR293" i="7" s="1"/>
  <c r="BQ293" i="7" a="1"/>
  <c r="BQ293" i="7" s="1"/>
  <c r="BP293" i="7" a="1"/>
  <c r="BP293" i="7" s="1"/>
  <c r="BO293" i="7" a="1"/>
  <c r="BO293" i="7" s="1"/>
  <c r="BN293" i="7"/>
  <c r="BN293" i="7" a="1"/>
  <c r="CS292" i="7"/>
  <c r="CS292" i="7" a="1"/>
  <c r="CR292" i="7" a="1"/>
  <c r="CR292" i="7" s="1"/>
  <c r="CQ292" i="7"/>
  <c r="CQ292" i="7" a="1"/>
  <c r="CP292" i="7" a="1"/>
  <c r="CP292" i="7" s="1"/>
  <c r="CO292" i="7" a="1"/>
  <c r="CO292" i="7" s="1"/>
  <c r="CN292" i="7" a="1"/>
  <c r="CN292" i="7" s="1"/>
  <c r="CM292" i="7"/>
  <c r="CM292" i="7" a="1"/>
  <c r="CL292" i="7" a="1"/>
  <c r="CL292" i="7" s="1"/>
  <c r="CK292" i="7"/>
  <c r="CK292" i="7" a="1"/>
  <c r="CJ292" i="7" a="1"/>
  <c r="CJ292" i="7" s="1"/>
  <c r="CI292" i="7" a="1"/>
  <c r="CI292" i="7" s="1"/>
  <c r="CH292" i="7"/>
  <c r="CH292" i="7" a="1"/>
  <c r="CG292" i="7" a="1"/>
  <c r="CG292" i="7" s="1"/>
  <c r="CF292" i="7" a="1"/>
  <c r="CF292" i="7" s="1"/>
  <c r="CE292" i="7"/>
  <c r="CE292" i="7" a="1"/>
  <c r="CD292" i="7"/>
  <c r="CD292" i="7" a="1"/>
  <c r="CC292" i="7" a="1"/>
  <c r="CC292" i="7" s="1"/>
  <c r="CB292" i="7" a="1"/>
  <c r="CB292" i="7" s="1"/>
  <c r="CA292" i="7" a="1"/>
  <c r="CA292" i="7" s="1"/>
  <c r="BZ292" i="7" a="1"/>
  <c r="BZ292" i="7" s="1"/>
  <c r="BY292" i="7"/>
  <c r="BY292" i="7" a="1"/>
  <c r="BX292" i="7" a="1"/>
  <c r="BX292" i="7" s="1"/>
  <c r="BW292" i="7"/>
  <c r="BW292" i="7" a="1"/>
  <c r="BV292" i="7"/>
  <c r="BV292" i="7" a="1"/>
  <c r="BU292" i="7"/>
  <c r="BU292" i="7" a="1"/>
  <c r="BT292" i="7" a="1"/>
  <c r="BT292" i="7" s="1"/>
  <c r="BS292" i="7" a="1"/>
  <c r="BS292" i="7" s="1"/>
  <c r="BR292" i="7" a="1"/>
  <c r="BR292" i="7" s="1"/>
  <c r="BQ292" i="7" a="1"/>
  <c r="BQ292" i="7" s="1"/>
  <c r="BP292" i="7" a="1"/>
  <c r="BP292" i="7" s="1"/>
  <c r="BO292" i="7" a="1"/>
  <c r="BO292" i="7" s="1"/>
  <c r="BN292" i="7"/>
  <c r="BN292" i="7" a="1"/>
  <c r="CS291" i="7"/>
  <c r="CS291" i="7" a="1"/>
  <c r="CR291" i="7" a="1"/>
  <c r="CR291" i="7" s="1"/>
  <c r="CQ291" i="7"/>
  <c r="CQ291" i="7" a="1"/>
  <c r="CP291" i="7" a="1"/>
  <c r="CP291" i="7" s="1"/>
  <c r="CO291" i="7" a="1"/>
  <c r="CO291" i="7" s="1"/>
  <c r="CN291" i="7" a="1"/>
  <c r="CN291" i="7" s="1"/>
  <c r="CM291" i="7"/>
  <c r="CM291" i="7" a="1"/>
  <c r="CL291" i="7" a="1"/>
  <c r="CL291" i="7" s="1"/>
  <c r="CK291" i="7"/>
  <c r="CK291" i="7" a="1"/>
  <c r="CJ291" i="7" a="1"/>
  <c r="CJ291" i="7" s="1"/>
  <c r="CI291" i="7" a="1"/>
  <c r="CI291" i="7" s="1"/>
  <c r="CH291" i="7"/>
  <c r="CH291" i="7" a="1"/>
  <c r="CG291" i="7" a="1"/>
  <c r="CG291" i="7" s="1"/>
  <c r="CF291" i="7" a="1"/>
  <c r="CF291" i="7" s="1"/>
  <c r="CE291" i="7"/>
  <c r="CE291" i="7" a="1"/>
  <c r="CD291" i="7"/>
  <c r="CD291" i="7" a="1"/>
  <c r="CC291" i="7" a="1"/>
  <c r="CC291" i="7" s="1"/>
  <c r="CB291" i="7" a="1"/>
  <c r="CB291" i="7" s="1"/>
  <c r="CA291" i="7" a="1"/>
  <c r="CA291" i="7" s="1"/>
  <c r="BZ291" i="7" a="1"/>
  <c r="BZ291" i="7" s="1"/>
  <c r="BY291" i="7"/>
  <c r="BY291" i="7" a="1"/>
  <c r="BX291" i="7" a="1"/>
  <c r="BX291" i="7" s="1"/>
  <c r="BW291" i="7"/>
  <c r="BW291" i="7" a="1"/>
  <c r="BV291" i="7"/>
  <c r="BV291" i="7" a="1"/>
  <c r="BU291" i="7"/>
  <c r="BU291" i="7" a="1"/>
  <c r="BT291" i="7" a="1"/>
  <c r="BT291" i="7" s="1"/>
  <c r="BS291" i="7" a="1"/>
  <c r="BS291" i="7" s="1"/>
  <c r="BR291" i="7" a="1"/>
  <c r="BR291" i="7" s="1"/>
  <c r="BQ291" i="7" a="1"/>
  <c r="BQ291" i="7" s="1"/>
  <c r="BP291" i="7" a="1"/>
  <c r="BP291" i="7" s="1"/>
  <c r="BO291" i="7" a="1"/>
  <c r="BO291" i="7" s="1"/>
  <c r="BN291" i="7"/>
  <c r="BN291" i="7" a="1"/>
  <c r="CS290" i="7"/>
  <c r="CS290" i="7" a="1"/>
  <c r="CR290" i="7" a="1"/>
  <c r="CR290" i="7" s="1"/>
  <c r="CQ290" i="7"/>
  <c r="CQ290" i="7" a="1"/>
  <c r="CP290" i="7" a="1"/>
  <c r="CP290" i="7" s="1"/>
  <c r="CO290" i="7" a="1"/>
  <c r="CO290" i="7" s="1"/>
  <c r="CN290" i="7" a="1"/>
  <c r="CN290" i="7" s="1"/>
  <c r="CM290" i="7"/>
  <c r="CM290" i="7" a="1"/>
  <c r="CL290" i="7" a="1"/>
  <c r="CL290" i="7" s="1"/>
  <c r="CK290" i="7"/>
  <c r="CK290" i="7" a="1"/>
  <c r="CJ290" i="7" a="1"/>
  <c r="CJ290" i="7" s="1"/>
  <c r="CI290" i="7" a="1"/>
  <c r="CI290" i="7" s="1"/>
  <c r="CH290" i="7"/>
  <c r="CH290" i="7" a="1"/>
  <c r="CG290" i="7" a="1"/>
  <c r="CG290" i="7" s="1"/>
  <c r="CF290" i="7" a="1"/>
  <c r="CF290" i="7" s="1"/>
  <c r="CE290" i="7"/>
  <c r="CE290" i="7" a="1"/>
  <c r="CD290" i="7"/>
  <c r="CD290" i="7" a="1"/>
  <c r="CC290" i="7" a="1"/>
  <c r="CC290" i="7" s="1"/>
  <c r="CB290" i="7" a="1"/>
  <c r="CB290" i="7" s="1"/>
  <c r="CA290" i="7" a="1"/>
  <c r="CA290" i="7" s="1"/>
  <c r="BZ290" i="7" a="1"/>
  <c r="BZ290" i="7" s="1"/>
  <c r="BY290" i="7"/>
  <c r="BY290" i="7" a="1"/>
  <c r="BX290" i="7" a="1"/>
  <c r="BX290" i="7" s="1"/>
  <c r="BW290" i="7"/>
  <c r="BW290" i="7" a="1"/>
  <c r="BV290" i="7"/>
  <c r="BV290" i="7" a="1"/>
  <c r="BU290" i="7"/>
  <c r="BU290" i="7" a="1"/>
  <c r="BT290" i="7" a="1"/>
  <c r="BT290" i="7" s="1"/>
  <c r="BS290" i="7" a="1"/>
  <c r="BS290" i="7" s="1"/>
  <c r="BR290" i="7" a="1"/>
  <c r="BR290" i="7" s="1"/>
  <c r="BQ290" i="7" a="1"/>
  <c r="BQ290" i="7" s="1"/>
  <c r="BP290" i="7" a="1"/>
  <c r="BP290" i="7" s="1"/>
  <c r="BO290" i="7" a="1"/>
  <c r="BO290" i="7" s="1"/>
  <c r="BN290" i="7"/>
  <c r="BN290" i="7" a="1"/>
  <c r="CS289" i="7"/>
  <c r="CS289" i="7" a="1"/>
  <c r="CR289" i="7" a="1"/>
  <c r="CR289" i="7" s="1"/>
  <c r="CQ289" i="7"/>
  <c r="CQ289" i="7" a="1"/>
  <c r="CP289" i="7" a="1"/>
  <c r="CP289" i="7" s="1"/>
  <c r="CO289" i="7" a="1"/>
  <c r="CO289" i="7" s="1"/>
  <c r="CN289" i="7" a="1"/>
  <c r="CN289" i="7" s="1"/>
  <c r="CM289" i="7"/>
  <c r="CM289" i="7" a="1"/>
  <c r="CL289" i="7" a="1"/>
  <c r="CL289" i="7" s="1"/>
  <c r="CK289" i="7"/>
  <c r="CK289" i="7" a="1"/>
  <c r="CJ289" i="7" a="1"/>
  <c r="CJ289" i="7" s="1"/>
  <c r="CI289" i="7" a="1"/>
  <c r="CI289" i="7" s="1"/>
  <c r="CH289" i="7"/>
  <c r="CH289" i="7" a="1"/>
  <c r="CG289" i="7" a="1"/>
  <c r="CG289" i="7" s="1"/>
  <c r="CF289" i="7" a="1"/>
  <c r="CF289" i="7" s="1"/>
  <c r="CE289" i="7"/>
  <c r="CE289" i="7" a="1"/>
  <c r="CD289" i="7"/>
  <c r="CD289" i="7" a="1"/>
  <c r="CC289" i="7" a="1"/>
  <c r="CC289" i="7" s="1"/>
  <c r="CB289" i="7" a="1"/>
  <c r="CB289" i="7" s="1"/>
  <c r="CA289" i="7" a="1"/>
  <c r="CA289" i="7" s="1"/>
  <c r="BZ289" i="7" a="1"/>
  <c r="BZ289" i="7" s="1"/>
  <c r="BY289" i="7"/>
  <c r="BY289" i="7" a="1"/>
  <c r="BX289" i="7" a="1"/>
  <c r="BX289" i="7" s="1"/>
  <c r="BW289" i="7"/>
  <c r="BW289" i="7" a="1"/>
  <c r="BV289" i="7"/>
  <c r="BV289" i="7" a="1"/>
  <c r="BU289" i="7"/>
  <c r="BU289" i="7" a="1"/>
  <c r="BT289" i="7" a="1"/>
  <c r="BT289" i="7" s="1"/>
  <c r="BS289" i="7"/>
  <c r="BS289" i="7" a="1"/>
  <c r="BR289" i="7"/>
  <c r="BR289" i="7" a="1"/>
  <c r="BQ289" i="7" a="1"/>
  <c r="BQ289" i="7" s="1"/>
  <c r="BP289" i="7" a="1"/>
  <c r="BP289" i="7" s="1"/>
  <c r="BO289" i="7" a="1"/>
  <c r="BO289" i="7" s="1"/>
  <c r="BN289" i="7" a="1"/>
  <c r="BN289" i="7" s="1"/>
  <c r="CS288" i="7" a="1"/>
  <c r="CS288" i="7" s="1"/>
  <c r="CR288" i="7" a="1"/>
  <c r="CR288" i="7" s="1"/>
  <c r="CQ288" i="7"/>
  <c r="CQ288" i="7" a="1"/>
  <c r="CP288" i="7" a="1"/>
  <c r="CP288" i="7" s="1"/>
  <c r="CO288" i="7"/>
  <c r="CO288" i="7" a="1"/>
  <c r="CN288" i="7" a="1"/>
  <c r="CN288" i="7" s="1"/>
  <c r="CM288" i="7" a="1"/>
  <c r="CM288" i="7" s="1"/>
  <c r="CL288" i="7" a="1"/>
  <c r="CL288" i="7" s="1"/>
  <c r="CK288" i="7" a="1"/>
  <c r="CK288" i="7" s="1"/>
  <c r="CJ288" i="7" a="1"/>
  <c r="CJ288" i="7" s="1"/>
  <c r="CI288" i="7" a="1"/>
  <c r="CI288" i="7" s="1"/>
  <c r="CH288" i="7"/>
  <c r="CH288" i="7" a="1"/>
  <c r="CG288" i="7"/>
  <c r="CG288" i="7" a="1"/>
  <c r="CF288" i="7" a="1"/>
  <c r="CF288" i="7" s="1"/>
  <c r="CE288" i="7"/>
  <c r="CE288" i="7" a="1"/>
  <c r="CD288" i="7"/>
  <c r="CD288" i="7" a="1"/>
  <c r="CC288" i="7" a="1"/>
  <c r="CC288" i="7" s="1"/>
  <c r="CB288" i="7" a="1"/>
  <c r="CB288" i="7" s="1"/>
  <c r="CA288" i="7" a="1"/>
  <c r="CA288" i="7" s="1"/>
  <c r="BZ288" i="7" a="1"/>
  <c r="BZ288" i="7" s="1"/>
  <c r="BY288" i="7" a="1"/>
  <c r="BY288" i="7" s="1"/>
  <c r="BX288" i="7" a="1"/>
  <c r="BX288" i="7" s="1"/>
  <c r="BW288" i="7" a="1"/>
  <c r="BW288" i="7" s="1"/>
  <c r="BV288" i="7"/>
  <c r="BV288" i="7" a="1"/>
  <c r="BU288" i="7"/>
  <c r="BU288" i="7" a="1"/>
  <c r="BT288" i="7" a="1"/>
  <c r="BT288" i="7" s="1"/>
  <c r="BS288" i="7"/>
  <c r="BS288" i="7" a="1"/>
  <c r="BR288" i="7" a="1"/>
  <c r="BR288" i="7" s="1"/>
  <c r="BQ288" i="7" a="1"/>
  <c r="BQ288" i="7" s="1"/>
  <c r="BP288" i="7" a="1"/>
  <c r="BP288" i="7" s="1"/>
  <c r="BO288" i="7" a="1"/>
  <c r="BO288" i="7" s="1"/>
  <c r="BN288" i="7" a="1"/>
  <c r="BN288" i="7" s="1"/>
  <c r="CS287" i="7"/>
  <c r="CS287" i="7" a="1"/>
  <c r="CR287" i="7" a="1"/>
  <c r="CR287" i="7" s="1"/>
  <c r="CQ287" i="7" a="1"/>
  <c r="CQ287" i="7" s="1"/>
  <c r="CP287" i="7"/>
  <c r="CP287" i="7" a="1"/>
  <c r="CO287" i="7" a="1"/>
  <c r="CO287" i="7" s="1"/>
  <c r="CN287" i="7" a="1"/>
  <c r="CN287" i="7" s="1"/>
  <c r="CM287" i="7"/>
  <c r="CM287" i="7" a="1"/>
  <c r="CL287" i="7" a="1"/>
  <c r="CL287" i="7" s="1"/>
  <c r="CK287" i="7" a="1"/>
  <c r="CK287" i="7" s="1"/>
  <c r="CJ287" i="7" a="1"/>
  <c r="CJ287" i="7" s="1"/>
  <c r="CI287" i="7" a="1"/>
  <c r="CI287" i="7" s="1"/>
  <c r="CH287" i="7" a="1"/>
  <c r="CH287" i="7" s="1"/>
  <c r="CG287" i="7"/>
  <c r="CG287" i="7" a="1"/>
  <c r="CF287" i="7" a="1"/>
  <c r="CF287" i="7" s="1"/>
  <c r="CE287" i="7"/>
  <c r="CE287" i="7" a="1"/>
  <c r="CD287" i="7"/>
  <c r="CD287" i="7" a="1"/>
  <c r="CC287" i="7" a="1"/>
  <c r="CC287" i="7" s="1"/>
  <c r="CB287" i="7" a="1"/>
  <c r="CB287" i="7" s="1"/>
  <c r="CA287" i="7" a="1"/>
  <c r="CA287" i="7" s="1"/>
  <c r="BZ287" i="7" a="1"/>
  <c r="BZ287" i="7" s="1"/>
  <c r="BY287" i="7" a="1"/>
  <c r="BY287" i="7" s="1"/>
  <c r="BX287" i="7" a="1"/>
  <c r="BX287" i="7" s="1"/>
  <c r="BW287" i="7" a="1"/>
  <c r="BW287" i="7" s="1"/>
  <c r="BV287" i="7"/>
  <c r="BV287" i="7" a="1"/>
  <c r="BU287" i="7"/>
  <c r="BU287" i="7" a="1"/>
  <c r="BT287" i="7" a="1"/>
  <c r="BT287" i="7" s="1"/>
  <c r="BS287" i="7"/>
  <c r="BS287" i="7" a="1"/>
  <c r="BR287" i="7" a="1"/>
  <c r="BR287" i="7" s="1"/>
  <c r="BQ287" i="7" a="1"/>
  <c r="BQ287" i="7" s="1"/>
  <c r="BP287" i="7" a="1"/>
  <c r="BP287" i="7" s="1"/>
  <c r="BO287" i="7" a="1"/>
  <c r="BO287" i="7" s="1"/>
  <c r="BN287" i="7" a="1"/>
  <c r="BN287" i="7" s="1"/>
  <c r="CS286" i="7"/>
  <c r="CS286" i="7" a="1"/>
  <c r="CR286" i="7" a="1"/>
  <c r="CR286" i="7" s="1"/>
  <c r="CQ286" i="7" a="1"/>
  <c r="CQ286" i="7" s="1"/>
  <c r="CP286" i="7"/>
  <c r="CP286" i="7" a="1"/>
  <c r="CO286" i="7" a="1"/>
  <c r="CO286" i="7" s="1"/>
  <c r="CN286" i="7" a="1"/>
  <c r="CN286" i="7" s="1"/>
  <c r="CM286" i="7"/>
  <c r="CM286" i="7" a="1"/>
  <c r="CL286" i="7" a="1"/>
  <c r="CL286" i="7" s="1"/>
  <c r="CK286" i="7" a="1"/>
  <c r="CK286" i="7" s="1"/>
  <c r="CJ286" i="7" a="1"/>
  <c r="CJ286" i="7" s="1"/>
  <c r="CI286" i="7" a="1"/>
  <c r="CI286" i="7" s="1"/>
  <c r="CH286" i="7" a="1"/>
  <c r="CH286" i="7" s="1"/>
  <c r="CG286" i="7"/>
  <c r="CG286" i="7" a="1"/>
  <c r="CF286" i="7" a="1"/>
  <c r="CF286" i="7" s="1"/>
  <c r="CE286" i="7"/>
  <c r="CE286" i="7" a="1"/>
  <c r="CD286" i="7"/>
  <c r="CD286" i="7" a="1"/>
  <c r="CC286" i="7" a="1"/>
  <c r="CC286" i="7" s="1"/>
  <c r="CB286" i="7" a="1"/>
  <c r="CB286" i="7" s="1"/>
  <c r="CA286" i="7" a="1"/>
  <c r="CA286" i="7" s="1"/>
  <c r="BZ286" i="7" a="1"/>
  <c r="BZ286" i="7" s="1"/>
  <c r="BY286" i="7" a="1"/>
  <c r="BY286" i="7" s="1"/>
  <c r="BX286" i="7" a="1"/>
  <c r="BX286" i="7" s="1"/>
  <c r="BW286" i="7" a="1"/>
  <c r="BW286" i="7" s="1"/>
  <c r="BV286" i="7"/>
  <c r="BV286" i="7" a="1"/>
  <c r="BU286" i="7"/>
  <c r="BU286" i="7" a="1"/>
  <c r="BT286" i="7" a="1"/>
  <c r="BT286" i="7" s="1"/>
  <c r="BS286" i="7"/>
  <c r="BS286" i="7" a="1"/>
  <c r="BR286" i="7" a="1"/>
  <c r="BR286" i="7" s="1"/>
  <c r="BQ286" i="7" a="1"/>
  <c r="BQ286" i="7" s="1"/>
  <c r="BP286" i="7" a="1"/>
  <c r="BP286" i="7" s="1"/>
  <c r="BO286" i="7" a="1"/>
  <c r="BO286" i="7" s="1"/>
  <c r="BN286" i="7" a="1"/>
  <c r="BN286" i="7" s="1"/>
  <c r="CS285" i="7"/>
  <c r="CS285" i="7" a="1"/>
  <c r="CR285" i="7" a="1"/>
  <c r="CR285" i="7" s="1"/>
  <c r="CQ285" i="7" a="1"/>
  <c r="CQ285" i="7" s="1"/>
  <c r="CP285" i="7"/>
  <c r="CP285" i="7" a="1"/>
  <c r="CO285" i="7" a="1"/>
  <c r="CO285" i="7" s="1"/>
  <c r="CN285" i="7" a="1"/>
  <c r="CN285" i="7" s="1"/>
  <c r="CM285" i="7"/>
  <c r="CM285" i="7" a="1"/>
  <c r="CL285" i="7" a="1"/>
  <c r="CL285" i="7" s="1"/>
  <c r="CK285" i="7" a="1"/>
  <c r="CK285" i="7" s="1"/>
  <c r="CJ285" i="7" a="1"/>
  <c r="CJ285" i="7" s="1"/>
  <c r="CI285" i="7" a="1"/>
  <c r="CI285" i="7" s="1"/>
  <c r="CH285" i="7" a="1"/>
  <c r="CH285" i="7" s="1"/>
  <c r="CG285" i="7"/>
  <c r="CG285" i="7" a="1"/>
  <c r="CF285" i="7" a="1"/>
  <c r="CF285" i="7" s="1"/>
  <c r="CE285" i="7"/>
  <c r="CE285" i="7" a="1"/>
  <c r="CD285" i="7"/>
  <c r="CD285" i="7" a="1"/>
  <c r="CC285" i="7" a="1"/>
  <c r="CC285" i="7" s="1"/>
  <c r="CB285" i="7" a="1"/>
  <c r="CB285" i="7" s="1"/>
  <c r="CA285" i="7" a="1"/>
  <c r="CA285" i="7" s="1"/>
  <c r="BZ285" i="7" a="1"/>
  <c r="BZ285" i="7" s="1"/>
  <c r="BY285" i="7" a="1"/>
  <c r="BY285" i="7" s="1"/>
  <c r="BX285" i="7" a="1"/>
  <c r="BX285" i="7" s="1"/>
  <c r="BW285" i="7" a="1"/>
  <c r="BW285" i="7" s="1"/>
  <c r="BV285" i="7"/>
  <c r="BV285" i="7" a="1"/>
  <c r="BU285" i="7"/>
  <c r="BU285" i="7" a="1"/>
  <c r="BT285" i="7" a="1"/>
  <c r="BT285" i="7" s="1"/>
  <c r="BS285" i="7"/>
  <c r="BS285" i="7" a="1"/>
  <c r="BR285" i="7" a="1"/>
  <c r="BR285" i="7" s="1"/>
  <c r="BQ285" i="7" a="1"/>
  <c r="BQ285" i="7" s="1"/>
  <c r="BP285" i="7" a="1"/>
  <c r="BP285" i="7" s="1"/>
  <c r="BO285" i="7" a="1"/>
  <c r="BO285" i="7" s="1"/>
  <c r="BN285" i="7" a="1"/>
  <c r="BN285" i="7" s="1"/>
  <c r="CS284" i="7"/>
  <c r="CS284" i="7" a="1"/>
  <c r="CR284" i="7" a="1"/>
  <c r="CR284" i="7" s="1"/>
  <c r="CQ284" i="7" a="1"/>
  <c r="CQ284" i="7" s="1"/>
  <c r="CP284" i="7"/>
  <c r="CP284" i="7" a="1"/>
  <c r="CO284" i="7" a="1"/>
  <c r="CO284" i="7" s="1"/>
  <c r="CN284" i="7" a="1"/>
  <c r="CN284" i="7" s="1"/>
  <c r="CM284" i="7"/>
  <c r="CM284" i="7" a="1"/>
  <c r="CL284" i="7" a="1"/>
  <c r="CL284" i="7" s="1"/>
  <c r="CK284" i="7" a="1"/>
  <c r="CK284" i="7" s="1"/>
  <c r="CJ284" i="7" a="1"/>
  <c r="CJ284" i="7" s="1"/>
  <c r="CI284" i="7" a="1"/>
  <c r="CI284" i="7" s="1"/>
  <c r="CH284" i="7" a="1"/>
  <c r="CH284" i="7" s="1"/>
  <c r="CG284" i="7"/>
  <c r="CG284" i="7" a="1"/>
  <c r="CF284" i="7" a="1"/>
  <c r="CF284" i="7" s="1"/>
  <c r="CE284" i="7"/>
  <c r="CE284" i="7" a="1"/>
  <c r="CD284" i="7"/>
  <c r="CD284" i="7" a="1"/>
  <c r="CC284" i="7" a="1"/>
  <c r="CC284" i="7" s="1"/>
  <c r="CB284" i="7" a="1"/>
  <c r="CB284" i="7" s="1"/>
  <c r="CA284" i="7" a="1"/>
  <c r="CA284" i="7" s="1"/>
  <c r="BZ284" i="7" a="1"/>
  <c r="BZ284" i="7" s="1"/>
  <c r="BY284" i="7" a="1"/>
  <c r="BY284" i="7" s="1"/>
  <c r="BX284" i="7" a="1"/>
  <c r="BX284" i="7" s="1"/>
  <c r="BW284" i="7" a="1"/>
  <c r="BW284" i="7" s="1"/>
  <c r="BV284" i="7"/>
  <c r="BV284" i="7" a="1"/>
  <c r="BU284" i="7"/>
  <c r="BU284" i="7" a="1"/>
  <c r="BT284" i="7" a="1"/>
  <c r="BT284" i="7" s="1"/>
  <c r="BS284" i="7"/>
  <c r="BS284" i="7" a="1"/>
  <c r="BR284" i="7" a="1"/>
  <c r="BR284" i="7" s="1"/>
  <c r="BQ284" i="7" a="1"/>
  <c r="BQ284" i="7" s="1"/>
  <c r="BP284" i="7" a="1"/>
  <c r="BP284" i="7" s="1"/>
  <c r="BO284" i="7" a="1"/>
  <c r="BO284" i="7" s="1"/>
  <c r="BN284" i="7" a="1"/>
  <c r="BN284" i="7" s="1"/>
  <c r="CS283" i="7"/>
  <c r="CS283" i="7" a="1"/>
  <c r="CR283" i="7" a="1"/>
  <c r="CR283" i="7" s="1"/>
  <c r="CQ283" i="7" a="1"/>
  <c r="CQ283" i="7" s="1"/>
  <c r="CP283" i="7"/>
  <c r="CP283" i="7" a="1"/>
  <c r="CO283" i="7" a="1"/>
  <c r="CO283" i="7" s="1"/>
  <c r="CN283" i="7" a="1"/>
  <c r="CN283" i="7" s="1"/>
  <c r="CM283" i="7"/>
  <c r="CM283" i="7" a="1"/>
  <c r="CL283" i="7" a="1"/>
  <c r="CL283" i="7" s="1"/>
  <c r="CK283" i="7" a="1"/>
  <c r="CK283" i="7" s="1"/>
  <c r="CJ283" i="7" a="1"/>
  <c r="CJ283" i="7" s="1"/>
  <c r="CI283" i="7" a="1"/>
  <c r="CI283" i="7" s="1"/>
  <c r="CH283" i="7" a="1"/>
  <c r="CH283" i="7" s="1"/>
  <c r="CG283" i="7"/>
  <c r="CG283" i="7" a="1"/>
  <c r="CF283" i="7" a="1"/>
  <c r="CF283" i="7" s="1"/>
  <c r="CE283" i="7"/>
  <c r="CE283" i="7" a="1"/>
  <c r="CD283" i="7"/>
  <c r="CD283" i="7" a="1"/>
  <c r="CC283" i="7" a="1"/>
  <c r="CC283" i="7" s="1"/>
  <c r="CB283" i="7" a="1"/>
  <c r="CB283" i="7" s="1"/>
  <c r="CA283" i="7" a="1"/>
  <c r="CA283" i="7" s="1"/>
  <c r="BZ283" i="7" a="1"/>
  <c r="BZ283" i="7" s="1"/>
  <c r="BY283" i="7" a="1"/>
  <c r="BY283" i="7" s="1"/>
  <c r="BX283" i="7" a="1"/>
  <c r="BX283" i="7" s="1"/>
  <c r="BW283" i="7" a="1"/>
  <c r="BW283" i="7" s="1"/>
  <c r="BV283" i="7"/>
  <c r="BV283" i="7" a="1"/>
  <c r="BU283" i="7"/>
  <c r="BU283" i="7" a="1"/>
  <c r="BT283" i="7" a="1"/>
  <c r="BT283" i="7" s="1"/>
  <c r="BS283" i="7"/>
  <c r="BS283" i="7" a="1"/>
  <c r="BR283" i="7" a="1"/>
  <c r="BR283" i="7" s="1"/>
  <c r="BQ283" i="7" a="1"/>
  <c r="BQ283" i="7" s="1"/>
  <c r="BP283" i="7" a="1"/>
  <c r="BP283" i="7" s="1"/>
  <c r="BO283" i="7" a="1"/>
  <c r="BO283" i="7" s="1"/>
  <c r="BN283" i="7" a="1"/>
  <c r="BN283" i="7" s="1"/>
  <c r="CS282" i="7"/>
  <c r="CS282" i="7" a="1"/>
  <c r="CR282" i="7" a="1"/>
  <c r="CR282" i="7" s="1"/>
  <c r="CQ282" i="7" a="1"/>
  <c r="CQ282" i="7" s="1"/>
  <c r="CP282" i="7"/>
  <c r="CP282" i="7" a="1"/>
  <c r="CO282" i="7" a="1"/>
  <c r="CO282" i="7" s="1"/>
  <c r="CN282" i="7" a="1"/>
  <c r="CN282" i="7" s="1"/>
  <c r="CM282" i="7"/>
  <c r="CM282" i="7" a="1"/>
  <c r="CL282" i="7" a="1"/>
  <c r="CL282" i="7" s="1"/>
  <c r="CK282" i="7" a="1"/>
  <c r="CK282" i="7" s="1"/>
  <c r="CJ282" i="7" a="1"/>
  <c r="CJ282" i="7" s="1"/>
  <c r="CI282" i="7" a="1"/>
  <c r="CI282" i="7" s="1"/>
  <c r="CH282" i="7" a="1"/>
  <c r="CH282" i="7" s="1"/>
  <c r="CG282" i="7"/>
  <c r="CG282" i="7" a="1"/>
  <c r="CF282" i="7" a="1"/>
  <c r="CF282" i="7" s="1"/>
  <c r="CE282" i="7"/>
  <c r="CE282" i="7" a="1"/>
  <c r="CD282" i="7"/>
  <c r="CD282" i="7" a="1"/>
  <c r="CC282" i="7" a="1"/>
  <c r="CC282" i="7" s="1"/>
  <c r="CB282" i="7" a="1"/>
  <c r="CB282" i="7" s="1"/>
  <c r="CA282" i="7" a="1"/>
  <c r="CA282" i="7" s="1"/>
  <c r="BZ282" i="7" a="1"/>
  <c r="BZ282" i="7" s="1"/>
  <c r="BY282" i="7" a="1"/>
  <c r="BY282" i="7" s="1"/>
  <c r="BX282" i="7" a="1"/>
  <c r="BX282" i="7" s="1"/>
  <c r="BW282" i="7" a="1"/>
  <c r="BW282" i="7" s="1"/>
  <c r="BV282" i="7"/>
  <c r="BV282" i="7" a="1"/>
  <c r="BU282" i="7"/>
  <c r="BU282" i="7" a="1"/>
  <c r="BT282" i="7" a="1"/>
  <c r="BT282" i="7" s="1"/>
  <c r="BS282" i="7"/>
  <c r="BS282" i="7" a="1"/>
  <c r="BR282" i="7" a="1"/>
  <c r="BR282" i="7" s="1"/>
  <c r="BQ282" i="7" a="1"/>
  <c r="BQ282" i="7" s="1"/>
  <c r="BP282" i="7" a="1"/>
  <c r="BP282" i="7" s="1"/>
  <c r="BO282" i="7" a="1"/>
  <c r="BO282" i="7" s="1"/>
  <c r="BN282" i="7" a="1"/>
  <c r="BN282" i="7" s="1"/>
  <c r="CS281" i="7"/>
  <c r="CS281" i="7" a="1"/>
  <c r="CR281" i="7" a="1"/>
  <c r="CR281" i="7" s="1"/>
  <c r="CQ281" i="7" a="1"/>
  <c r="CQ281" i="7" s="1"/>
  <c r="CP281" i="7"/>
  <c r="CP281" i="7" a="1"/>
  <c r="CO281" i="7" a="1"/>
  <c r="CO281" i="7" s="1"/>
  <c r="CN281" i="7" a="1"/>
  <c r="CN281" i="7" s="1"/>
  <c r="CM281" i="7"/>
  <c r="CM281" i="7" a="1"/>
  <c r="CL281" i="7" a="1"/>
  <c r="CL281" i="7" s="1"/>
  <c r="CK281" i="7" a="1"/>
  <c r="CK281" i="7" s="1"/>
  <c r="CJ281" i="7" a="1"/>
  <c r="CJ281" i="7" s="1"/>
  <c r="CI281" i="7" a="1"/>
  <c r="CI281" i="7" s="1"/>
  <c r="CH281" i="7" a="1"/>
  <c r="CH281" i="7" s="1"/>
  <c r="CG281" i="7"/>
  <c r="CG281" i="7" a="1"/>
  <c r="CF281" i="7" a="1"/>
  <c r="CF281" i="7" s="1"/>
  <c r="CE281" i="7"/>
  <c r="CE281" i="7" a="1"/>
  <c r="CD281" i="7"/>
  <c r="CD281" i="7" a="1"/>
  <c r="CC281" i="7" a="1"/>
  <c r="CC281" i="7" s="1"/>
  <c r="CB281" i="7" a="1"/>
  <c r="CB281" i="7" s="1"/>
  <c r="CA281" i="7" a="1"/>
  <c r="CA281" i="7" s="1"/>
  <c r="BZ281" i="7" a="1"/>
  <c r="BZ281" i="7" s="1"/>
  <c r="BY281" i="7" a="1"/>
  <c r="BY281" i="7" s="1"/>
  <c r="BX281" i="7" a="1"/>
  <c r="BX281" i="7" s="1"/>
  <c r="BW281" i="7" a="1"/>
  <c r="BW281" i="7" s="1"/>
  <c r="BV281" i="7"/>
  <c r="BV281" i="7" a="1"/>
  <c r="BU281" i="7"/>
  <c r="BU281" i="7" a="1"/>
  <c r="BT281" i="7" a="1"/>
  <c r="BT281" i="7" s="1"/>
  <c r="BS281" i="7"/>
  <c r="BS281" i="7" a="1"/>
  <c r="BR281" i="7" a="1"/>
  <c r="BR281" i="7" s="1"/>
  <c r="BQ281" i="7" a="1"/>
  <c r="BQ281" i="7" s="1"/>
  <c r="BP281" i="7" a="1"/>
  <c r="BP281" i="7" s="1"/>
  <c r="BO281" i="7" a="1"/>
  <c r="BO281" i="7" s="1"/>
  <c r="BN281" i="7" a="1"/>
  <c r="BN281" i="7" s="1"/>
  <c r="CS280" i="7"/>
  <c r="CS280" i="7" a="1"/>
  <c r="CR280" i="7" a="1"/>
  <c r="CR280" i="7" s="1"/>
  <c r="CQ280" i="7" a="1"/>
  <c r="CQ280" i="7" s="1"/>
  <c r="CP280" i="7"/>
  <c r="CP280" i="7" a="1"/>
  <c r="CO280" i="7" a="1"/>
  <c r="CO280" i="7" s="1"/>
  <c r="CN280" i="7" a="1"/>
  <c r="CN280" i="7" s="1"/>
  <c r="CM280" i="7"/>
  <c r="CM280" i="7" a="1"/>
  <c r="CL280" i="7" a="1"/>
  <c r="CL280" i="7" s="1"/>
  <c r="CK280" i="7" a="1"/>
  <c r="CK280" i="7" s="1"/>
  <c r="CJ280" i="7" a="1"/>
  <c r="CJ280" i="7" s="1"/>
  <c r="CI280" i="7" a="1"/>
  <c r="CI280" i="7" s="1"/>
  <c r="CH280" i="7" a="1"/>
  <c r="CH280" i="7" s="1"/>
  <c r="CG280" i="7"/>
  <c r="CG280" i="7" a="1"/>
  <c r="CF280" i="7" a="1"/>
  <c r="CF280" i="7" s="1"/>
  <c r="CE280" i="7"/>
  <c r="CE280" i="7" a="1"/>
  <c r="CD280" i="7"/>
  <c r="CD280" i="7" a="1"/>
  <c r="CC280" i="7" a="1"/>
  <c r="CC280" i="7" s="1"/>
  <c r="CB280" i="7" a="1"/>
  <c r="CB280" i="7" s="1"/>
  <c r="CA280" i="7" a="1"/>
  <c r="CA280" i="7" s="1"/>
  <c r="BZ280" i="7" a="1"/>
  <c r="BZ280" i="7" s="1"/>
  <c r="BY280" i="7" a="1"/>
  <c r="BY280" i="7" s="1"/>
  <c r="BX280" i="7" a="1"/>
  <c r="BX280" i="7" s="1"/>
  <c r="BW280" i="7" a="1"/>
  <c r="BW280" i="7" s="1"/>
  <c r="BV280" i="7"/>
  <c r="BV280" i="7" a="1"/>
  <c r="BU280" i="7"/>
  <c r="BU280" i="7" a="1"/>
  <c r="BT280" i="7" a="1"/>
  <c r="BT280" i="7" s="1"/>
  <c r="BS280" i="7"/>
  <c r="BS280" i="7" a="1"/>
  <c r="BR280" i="7" a="1"/>
  <c r="BR280" i="7" s="1"/>
  <c r="BQ280" i="7" a="1"/>
  <c r="BQ280" i="7" s="1"/>
  <c r="BP280" i="7" a="1"/>
  <c r="BP280" i="7" s="1"/>
  <c r="BO280" i="7" a="1"/>
  <c r="BO280" i="7" s="1"/>
  <c r="BN280" i="7" a="1"/>
  <c r="BN280" i="7" s="1"/>
  <c r="CS279" i="7"/>
  <c r="CS279" i="7" a="1"/>
  <c r="CR279" i="7" a="1"/>
  <c r="CR279" i="7" s="1"/>
  <c r="CQ279" i="7" a="1"/>
  <c r="CQ279" i="7" s="1"/>
  <c r="CP279" i="7"/>
  <c r="CP279" i="7" a="1"/>
  <c r="CO279" i="7" a="1"/>
  <c r="CO279" i="7" s="1"/>
  <c r="CN279" i="7" a="1"/>
  <c r="CN279" i="7" s="1"/>
  <c r="CM279" i="7"/>
  <c r="CM279" i="7" a="1"/>
  <c r="CL279" i="7" a="1"/>
  <c r="CL279" i="7" s="1"/>
  <c r="CK279" i="7" a="1"/>
  <c r="CK279" i="7" s="1"/>
  <c r="CJ279" i="7" a="1"/>
  <c r="CJ279" i="7" s="1"/>
  <c r="CI279" i="7" a="1"/>
  <c r="CI279" i="7" s="1"/>
  <c r="CH279" i="7" a="1"/>
  <c r="CH279" i="7" s="1"/>
  <c r="CG279" i="7"/>
  <c r="CG279" i="7" a="1"/>
  <c r="CF279" i="7" a="1"/>
  <c r="CF279" i="7" s="1"/>
  <c r="CE279" i="7"/>
  <c r="CE279" i="7" a="1"/>
  <c r="CD279" i="7"/>
  <c r="CD279" i="7" a="1"/>
  <c r="CC279" i="7" a="1"/>
  <c r="CC279" i="7" s="1"/>
  <c r="CB279" i="7" a="1"/>
  <c r="CB279" i="7" s="1"/>
  <c r="CA279" i="7" a="1"/>
  <c r="CA279" i="7" s="1"/>
  <c r="BZ279" i="7" a="1"/>
  <c r="BZ279" i="7" s="1"/>
  <c r="BY279" i="7" a="1"/>
  <c r="BY279" i="7" s="1"/>
  <c r="BX279" i="7" a="1"/>
  <c r="BX279" i="7" s="1"/>
  <c r="BW279" i="7" a="1"/>
  <c r="BW279" i="7" s="1"/>
  <c r="BV279" i="7"/>
  <c r="BV279" i="7" a="1"/>
  <c r="BU279" i="7"/>
  <c r="BU279" i="7" a="1"/>
  <c r="BT279" i="7" a="1"/>
  <c r="BT279" i="7" s="1"/>
  <c r="BS279" i="7"/>
  <c r="BS279" i="7" a="1"/>
  <c r="BR279" i="7" a="1"/>
  <c r="BR279" i="7" s="1"/>
  <c r="BQ279" i="7" a="1"/>
  <c r="BQ279" i="7" s="1"/>
  <c r="BP279" i="7" a="1"/>
  <c r="BP279" i="7" s="1"/>
  <c r="BO279" i="7"/>
  <c r="BO279" i="7" a="1"/>
  <c r="BN279" i="7" a="1"/>
  <c r="BN279" i="7" s="1"/>
  <c r="CS278" i="7" a="1"/>
  <c r="CS278" i="7" s="1"/>
  <c r="CR278" i="7" a="1"/>
  <c r="CR278" i="7" s="1"/>
  <c r="CQ278" i="7"/>
  <c r="CQ278" i="7" a="1"/>
  <c r="CP278" i="7" a="1"/>
  <c r="CP278" i="7" s="1"/>
  <c r="CO278" i="7" a="1"/>
  <c r="CO278" i="7" s="1"/>
  <c r="CN278" i="7" a="1"/>
  <c r="CN278" i="7" s="1"/>
  <c r="CM278" i="7" a="1"/>
  <c r="CM278" i="7" s="1"/>
  <c r="CL278" i="7" a="1"/>
  <c r="CL278" i="7" s="1"/>
  <c r="CK278" i="7" a="1"/>
  <c r="CK278" i="7" s="1"/>
  <c r="CJ278" i="7" a="1"/>
  <c r="CJ278" i="7" s="1"/>
  <c r="CI278" i="7" a="1"/>
  <c r="CI278" i="7" s="1"/>
  <c r="CH278" i="7" a="1"/>
  <c r="CH278" i="7" s="1"/>
  <c r="CG278" i="7"/>
  <c r="CG278" i="7" a="1"/>
  <c r="CF278" i="7" a="1"/>
  <c r="CF278" i="7" s="1"/>
  <c r="CE278" i="7" a="1"/>
  <c r="CE278" i="7" s="1"/>
  <c r="CD278" i="7" a="1"/>
  <c r="CD278" i="7" s="1"/>
  <c r="CC278" i="7"/>
  <c r="CC278" i="7" a="1"/>
  <c r="CB278" i="7" a="1"/>
  <c r="CB278" i="7" s="1"/>
  <c r="CA278" i="7" a="1"/>
  <c r="CA278" i="7" s="1"/>
  <c r="BZ278" i="7" a="1"/>
  <c r="BZ278" i="7" s="1"/>
  <c r="BY278" i="7" a="1"/>
  <c r="BY278" i="7" s="1"/>
  <c r="BX278" i="7"/>
  <c r="BX278" i="7" a="1"/>
  <c r="BW278" i="7" a="1"/>
  <c r="BW278" i="7" s="1"/>
  <c r="BV278" i="7" a="1"/>
  <c r="BV278" i="7" s="1"/>
  <c r="BU278" i="7" a="1"/>
  <c r="BU278" i="7" s="1"/>
  <c r="BT278" i="7"/>
  <c r="BT278" i="7" a="1"/>
  <c r="BS278" i="7" a="1"/>
  <c r="BS278" i="7" s="1"/>
  <c r="BR278" i="7" a="1"/>
  <c r="BR278" i="7" s="1"/>
  <c r="BQ278" i="7" a="1"/>
  <c r="BQ278" i="7" s="1"/>
  <c r="BP278" i="7" a="1"/>
  <c r="BP278" i="7" s="1"/>
  <c r="BO278" i="7"/>
  <c r="BO278" i="7" a="1"/>
  <c r="BN278" i="7" a="1"/>
  <c r="BN278" i="7" s="1"/>
  <c r="CS277" i="7" a="1"/>
  <c r="CS277" i="7" s="1"/>
  <c r="CR277" i="7" a="1"/>
  <c r="CR277" i="7" s="1"/>
  <c r="CQ277" i="7"/>
  <c r="CQ277" i="7" a="1"/>
  <c r="CP277" i="7" a="1"/>
  <c r="CP277" i="7" s="1"/>
  <c r="CO277" i="7" a="1"/>
  <c r="CO277" i="7" s="1"/>
  <c r="CN277" i="7" a="1"/>
  <c r="CN277" i="7" s="1"/>
  <c r="CM277" i="7" a="1"/>
  <c r="CM277" i="7" s="1"/>
  <c r="CL277" i="7" a="1"/>
  <c r="CL277" i="7" s="1"/>
  <c r="CK277" i="7" a="1"/>
  <c r="CK277" i="7" s="1"/>
  <c r="CJ277" i="7" a="1"/>
  <c r="CJ277" i="7" s="1"/>
  <c r="CI277" i="7" a="1"/>
  <c r="CI277" i="7" s="1"/>
  <c r="CH277" i="7" a="1"/>
  <c r="CH277" i="7" s="1"/>
  <c r="CG277" i="7"/>
  <c r="CG277" i="7" a="1"/>
  <c r="CF277" i="7" a="1"/>
  <c r="CF277" i="7" s="1"/>
  <c r="CE277" i="7" a="1"/>
  <c r="CE277" i="7" s="1"/>
  <c r="CD277" i="7" a="1"/>
  <c r="CD277" i="7" s="1"/>
  <c r="CC277" i="7"/>
  <c r="CC277" i="7" a="1"/>
  <c r="CB277" i="7" a="1"/>
  <c r="CB277" i="7" s="1"/>
  <c r="CA277" i="7"/>
  <c r="CA277" i="7" a="1"/>
  <c r="BZ277" i="7" a="1"/>
  <c r="BZ277" i="7" s="1"/>
  <c r="BY277" i="7" a="1"/>
  <c r="BY277" i="7" s="1"/>
  <c r="BX277" i="7"/>
  <c r="BX277" i="7" a="1"/>
  <c r="BW277" i="7" a="1"/>
  <c r="BW277" i="7" s="1"/>
  <c r="BV277" i="7" a="1"/>
  <c r="BV277" i="7" s="1"/>
  <c r="BU277" i="7" a="1"/>
  <c r="BU277" i="7" s="1"/>
  <c r="BT277" i="7"/>
  <c r="BT277" i="7" a="1"/>
  <c r="BS277" i="7" a="1"/>
  <c r="BS277" i="7" s="1"/>
  <c r="BR277" i="7" a="1"/>
  <c r="BR277" i="7" s="1"/>
  <c r="BQ277" i="7" a="1"/>
  <c r="BQ277" i="7" s="1"/>
  <c r="BP277" i="7" a="1"/>
  <c r="BP277" i="7" s="1"/>
  <c r="BO277" i="7"/>
  <c r="BO277" i="7" a="1"/>
  <c r="BN277" i="7" a="1"/>
  <c r="BN277" i="7" s="1"/>
  <c r="CS276" i="7" a="1"/>
  <c r="CS276" i="7" s="1"/>
  <c r="CR276" i="7" a="1"/>
  <c r="CR276" i="7" s="1"/>
  <c r="CQ276" i="7"/>
  <c r="CQ276" i="7" a="1"/>
  <c r="CP276" i="7" a="1"/>
  <c r="CP276" i="7" s="1"/>
  <c r="CO276" i="7" a="1"/>
  <c r="CO276" i="7" s="1"/>
  <c r="CN276" i="7" a="1"/>
  <c r="CN276" i="7" s="1"/>
  <c r="CM276" i="7" a="1"/>
  <c r="CM276" i="7" s="1"/>
  <c r="CL276" i="7" a="1"/>
  <c r="CL276" i="7" s="1"/>
  <c r="CK276" i="7" a="1"/>
  <c r="CK276" i="7" s="1"/>
  <c r="CJ276" i="7" a="1"/>
  <c r="CJ276" i="7" s="1"/>
  <c r="CI276" i="7" a="1"/>
  <c r="CI276" i="7" s="1"/>
  <c r="CH276" i="7" a="1"/>
  <c r="CH276" i="7" s="1"/>
  <c r="CG276" i="7"/>
  <c r="CG276" i="7" a="1"/>
  <c r="CF276" i="7" a="1"/>
  <c r="CF276" i="7" s="1"/>
  <c r="CE276" i="7" a="1"/>
  <c r="CE276" i="7" s="1"/>
  <c r="CD276" i="7" a="1"/>
  <c r="CD276" i="7" s="1"/>
  <c r="CC276" i="7"/>
  <c r="CC276" i="7" a="1"/>
  <c r="CB276" i="7" a="1"/>
  <c r="CB276" i="7" s="1"/>
  <c r="CA276" i="7" a="1"/>
  <c r="CA276" i="7" s="1"/>
  <c r="BZ276" i="7" a="1"/>
  <c r="BZ276" i="7" s="1"/>
  <c r="BY276" i="7" a="1"/>
  <c r="BY276" i="7" s="1"/>
  <c r="BX276" i="7"/>
  <c r="BX276" i="7" a="1"/>
  <c r="BW276" i="7" a="1"/>
  <c r="BW276" i="7" s="1"/>
  <c r="BV276" i="7" a="1"/>
  <c r="BV276" i="7" s="1"/>
  <c r="BU276" i="7" a="1"/>
  <c r="BU276" i="7" s="1"/>
  <c r="BT276" i="7"/>
  <c r="BT276" i="7" a="1"/>
  <c r="BS276" i="7" a="1"/>
  <c r="BS276" i="7" s="1"/>
  <c r="BR276" i="7" a="1"/>
  <c r="BR276" i="7" s="1"/>
  <c r="BQ276" i="7" a="1"/>
  <c r="BQ276" i="7" s="1"/>
  <c r="BP276" i="7" a="1"/>
  <c r="BP276" i="7" s="1"/>
  <c r="BO276" i="7"/>
  <c r="BO276" i="7" a="1"/>
  <c r="BN276" i="7" a="1"/>
  <c r="BN276" i="7" s="1"/>
  <c r="CS275" i="7" a="1"/>
  <c r="CS275" i="7" s="1"/>
  <c r="CR275" i="7" a="1"/>
  <c r="CR275" i="7" s="1"/>
  <c r="CQ275" i="7"/>
  <c r="CQ275" i="7" a="1"/>
  <c r="CP275" i="7" a="1"/>
  <c r="CP275" i="7" s="1"/>
  <c r="CO275" i="7" a="1"/>
  <c r="CO275" i="7" s="1"/>
  <c r="CN275" i="7" a="1"/>
  <c r="CN275" i="7" s="1"/>
  <c r="CM275" i="7" a="1"/>
  <c r="CM275" i="7" s="1"/>
  <c r="CL275" i="7" a="1"/>
  <c r="CL275" i="7" s="1"/>
  <c r="CK275" i="7" a="1"/>
  <c r="CK275" i="7" s="1"/>
  <c r="CJ275" i="7" a="1"/>
  <c r="CJ275" i="7" s="1"/>
  <c r="CI275" i="7" a="1"/>
  <c r="CI275" i="7" s="1"/>
  <c r="CH275" i="7" a="1"/>
  <c r="CH275" i="7" s="1"/>
  <c r="CG275" i="7"/>
  <c r="CG275" i="7" a="1"/>
  <c r="CF275" i="7" a="1"/>
  <c r="CF275" i="7" s="1"/>
  <c r="CE275" i="7" a="1"/>
  <c r="CE275" i="7" s="1"/>
  <c r="CD275" i="7" a="1"/>
  <c r="CD275" i="7" s="1"/>
  <c r="CC275" i="7"/>
  <c r="CC275" i="7" a="1"/>
  <c r="CB275" i="7" a="1"/>
  <c r="CB275" i="7" s="1"/>
  <c r="CA275" i="7" a="1"/>
  <c r="CA275" i="7" s="1"/>
  <c r="BZ275" i="7" a="1"/>
  <c r="BZ275" i="7" s="1"/>
  <c r="BY275" i="7" a="1"/>
  <c r="BY275" i="7" s="1"/>
  <c r="BX275" i="7"/>
  <c r="BX275" i="7" a="1"/>
  <c r="BW275" i="7" a="1"/>
  <c r="BW275" i="7" s="1"/>
  <c r="BV275" i="7" a="1"/>
  <c r="BV275" i="7" s="1"/>
  <c r="BU275" i="7" a="1"/>
  <c r="BU275" i="7" s="1"/>
  <c r="BT275" i="7"/>
  <c r="BT275" i="7" a="1"/>
  <c r="BS275" i="7" a="1"/>
  <c r="BS275" i="7" s="1"/>
  <c r="BR275" i="7" a="1"/>
  <c r="BR275" i="7" s="1"/>
  <c r="BQ275" i="7" a="1"/>
  <c r="BQ275" i="7" s="1"/>
  <c r="BP275" i="7" a="1"/>
  <c r="BP275" i="7" s="1"/>
  <c r="BO275" i="7"/>
  <c r="BO275" i="7" a="1"/>
  <c r="BN275" i="7" a="1"/>
  <c r="BN275" i="7" s="1"/>
  <c r="CS274" i="7" a="1"/>
  <c r="CS274" i="7" s="1"/>
  <c r="CR274" i="7" a="1"/>
  <c r="CR274" i="7" s="1"/>
  <c r="CQ274" i="7"/>
  <c r="CQ274" i="7" a="1"/>
  <c r="CP274" i="7" a="1"/>
  <c r="CP274" i="7" s="1"/>
  <c r="CO274" i="7" a="1"/>
  <c r="CO274" i="7" s="1"/>
  <c r="CN274" i="7" a="1"/>
  <c r="CN274" i="7" s="1"/>
  <c r="CM274" i="7" a="1"/>
  <c r="CM274" i="7" s="1"/>
  <c r="CL274" i="7" a="1"/>
  <c r="CL274" i="7" s="1"/>
  <c r="CK274" i="7" a="1"/>
  <c r="CK274" i="7" s="1"/>
  <c r="CJ274" i="7" a="1"/>
  <c r="CJ274" i="7" s="1"/>
  <c r="CI274" i="7" a="1"/>
  <c r="CI274" i="7" s="1"/>
  <c r="CH274" i="7" a="1"/>
  <c r="CH274" i="7" s="1"/>
  <c r="CG274" i="7"/>
  <c r="CG274" i="7" a="1"/>
  <c r="CF274" i="7" a="1"/>
  <c r="CF274" i="7" s="1"/>
  <c r="CE274" i="7" a="1"/>
  <c r="CE274" i="7" s="1"/>
  <c r="CD274" i="7" a="1"/>
  <c r="CD274" i="7" s="1"/>
  <c r="CC274" i="7"/>
  <c r="CC274" i="7" a="1"/>
  <c r="CB274" i="7" a="1"/>
  <c r="CB274" i="7" s="1"/>
  <c r="CA274" i="7" a="1"/>
  <c r="CA274" i="7" s="1"/>
  <c r="BZ274" i="7" a="1"/>
  <c r="BZ274" i="7" s="1"/>
  <c r="BY274" i="7" a="1"/>
  <c r="BY274" i="7" s="1"/>
  <c r="BX274" i="7"/>
  <c r="BX274" i="7" a="1"/>
  <c r="BW274" i="7" a="1"/>
  <c r="BW274" i="7" s="1"/>
  <c r="BV274" i="7" a="1"/>
  <c r="BV274" i="7" s="1"/>
  <c r="BU274" i="7" a="1"/>
  <c r="BU274" i="7" s="1"/>
  <c r="BT274" i="7"/>
  <c r="BT274" i="7" a="1"/>
  <c r="BS274" i="7" a="1"/>
  <c r="BS274" i="7" s="1"/>
  <c r="BR274" i="7" a="1"/>
  <c r="BR274" i="7" s="1"/>
  <c r="BQ274" i="7" a="1"/>
  <c r="BQ274" i="7" s="1"/>
  <c r="BP274" i="7" a="1"/>
  <c r="BP274" i="7" s="1"/>
  <c r="BO274" i="7"/>
  <c r="BO274" i="7" a="1"/>
  <c r="BN274" i="7" a="1"/>
  <c r="BN274" i="7" s="1"/>
  <c r="CS273" i="7" a="1"/>
  <c r="CS273" i="7" s="1"/>
  <c r="CR273" i="7" a="1"/>
  <c r="CR273" i="7" s="1"/>
  <c r="CQ273" i="7"/>
  <c r="CQ273" i="7" a="1"/>
  <c r="CP273" i="7" a="1"/>
  <c r="CP273" i="7" s="1"/>
  <c r="CO273" i="7" a="1"/>
  <c r="CO273" i="7" s="1"/>
  <c r="CN273" i="7" a="1"/>
  <c r="CN273" i="7" s="1"/>
  <c r="CM273" i="7" a="1"/>
  <c r="CM273" i="7" s="1"/>
  <c r="CL273" i="7" a="1"/>
  <c r="CL273" i="7" s="1"/>
  <c r="CK273" i="7" a="1"/>
  <c r="CK273" i="7" s="1"/>
  <c r="CJ273" i="7" a="1"/>
  <c r="CJ273" i="7" s="1"/>
  <c r="CI273" i="7" a="1"/>
  <c r="CI273" i="7" s="1"/>
  <c r="CH273" i="7" a="1"/>
  <c r="CH273" i="7" s="1"/>
  <c r="CG273" i="7"/>
  <c r="CG273" i="7" a="1"/>
  <c r="CF273" i="7" a="1"/>
  <c r="CF273" i="7" s="1"/>
  <c r="CE273" i="7" a="1"/>
  <c r="CE273" i="7" s="1"/>
  <c r="CD273" i="7" a="1"/>
  <c r="CD273" i="7" s="1"/>
  <c r="CC273" i="7"/>
  <c r="CC273" i="7" a="1"/>
  <c r="CB273" i="7" a="1"/>
  <c r="CB273" i="7" s="1"/>
  <c r="CA273" i="7" a="1"/>
  <c r="CA273" i="7" s="1"/>
  <c r="BZ273" i="7" a="1"/>
  <c r="BZ273" i="7" s="1"/>
  <c r="BY273" i="7" a="1"/>
  <c r="BY273" i="7" s="1"/>
  <c r="BX273" i="7"/>
  <c r="BX273" i="7" a="1"/>
  <c r="BW273" i="7" a="1"/>
  <c r="BW273" i="7" s="1"/>
  <c r="BV273" i="7" a="1"/>
  <c r="BV273" i="7" s="1"/>
  <c r="BU273" i="7" a="1"/>
  <c r="BU273" i="7" s="1"/>
  <c r="BT273" i="7"/>
  <c r="BT273" i="7" a="1"/>
  <c r="BS273" i="7" a="1"/>
  <c r="BS273" i="7" s="1"/>
  <c r="BR273" i="7" a="1"/>
  <c r="BR273" i="7" s="1"/>
  <c r="BQ273" i="7" a="1"/>
  <c r="BQ273" i="7" s="1"/>
  <c r="BP273" i="7" a="1"/>
  <c r="BP273" i="7" s="1"/>
  <c r="BO273" i="7"/>
  <c r="BO273" i="7" a="1"/>
  <c r="BN273" i="7" a="1"/>
  <c r="BN273" i="7" s="1"/>
  <c r="CS272" i="7" a="1"/>
  <c r="CS272" i="7" s="1"/>
  <c r="CR272" i="7" a="1"/>
  <c r="CR272" i="7" s="1"/>
  <c r="CQ272" i="7"/>
  <c r="CQ272" i="7" a="1"/>
  <c r="CP272" i="7" a="1"/>
  <c r="CP272" i="7" s="1"/>
  <c r="CO272" i="7" a="1"/>
  <c r="CO272" i="7" s="1"/>
  <c r="CN272" i="7" a="1"/>
  <c r="CN272" i="7" s="1"/>
  <c r="CM272" i="7" a="1"/>
  <c r="CM272" i="7" s="1"/>
  <c r="CL272" i="7" a="1"/>
  <c r="CL272" i="7" s="1"/>
  <c r="CK272" i="7" a="1"/>
  <c r="CK272" i="7" s="1"/>
  <c r="CJ272" i="7" a="1"/>
  <c r="CJ272" i="7" s="1"/>
  <c r="CI272" i="7" a="1"/>
  <c r="CI272" i="7" s="1"/>
  <c r="CH272" i="7" a="1"/>
  <c r="CH272" i="7" s="1"/>
  <c r="CG272" i="7"/>
  <c r="CG272" i="7" a="1"/>
  <c r="CF272" i="7" a="1"/>
  <c r="CF272" i="7" s="1"/>
  <c r="CE272" i="7" a="1"/>
  <c r="CE272" i="7" s="1"/>
  <c r="CD272" i="7" a="1"/>
  <c r="CD272" i="7" s="1"/>
  <c r="CC272" i="7"/>
  <c r="CC272" i="7" a="1"/>
  <c r="CB272" i="7" a="1"/>
  <c r="CB272" i="7" s="1"/>
  <c r="CA272" i="7" a="1"/>
  <c r="CA272" i="7" s="1"/>
  <c r="BZ272" i="7" a="1"/>
  <c r="BZ272" i="7" s="1"/>
  <c r="BY272" i="7" a="1"/>
  <c r="BY272" i="7" s="1"/>
  <c r="BX272" i="7"/>
  <c r="BX272" i="7" a="1"/>
  <c r="BW272" i="7" a="1"/>
  <c r="BW272" i="7" s="1"/>
  <c r="BV272" i="7" a="1"/>
  <c r="BV272" i="7" s="1"/>
  <c r="BU272" i="7" a="1"/>
  <c r="BU272" i="7" s="1"/>
  <c r="BT272" i="7"/>
  <c r="BT272" i="7" a="1"/>
  <c r="BS272" i="7" a="1"/>
  <c r="BS272" i="7" s="1"/>
  <c r="BR272" i="7" a="1"/>
  <c r="BR272" i="7" s="1"/>
  <c r="BQ272" i="7" a="1"/>
  <c r="BQ272" i="7" s="1"/>
  <c r="BP272" i="7" a="1"/>
  <c r="BP272" i="7" s="1"/>
  <c r="BO272" i="7"/>
  <c r="BO272" i="7" a="1"/>
  <c r="BN272" i="7" a="1"/>
  <c r="BN272" i="7" s="1"/>
  <c r="CS271" i="7" a="1"/>
  <c r="CS271" i="7" s="1"/>
  <c r="CR271" i="7" a="1"/>
  <c r="CR271" i="7" s="1"/>
  <c r="CQ271" i="7"/>
  <c r="CQ271" i="7" a="1"/>
  <c r="CP271" i="7" a="1"/>
  <c r="CP271" i="7" s="1"/>
  <c r="CO271" i="7" a="1"/>
  <c r="CO271" i="7" s="1"/>
  <c r="CN271" i="7" a="1"/>
  <c r="CN271" i="7" s="1"/>
  <c r="CM271" i="7" a="1"/>
  <c r="CM271" i="7" s="1"/>
  <c r="CL271" i="7" a="1"/>
  <c r="CL271" i="7" s="1"/>
  <c r="CK271" i="7" a="1"/>
  <c r="CK271" i="7" s="1"/>
  <c r="CJ271" i="7" a="1"/>
  <c r="CJ271" i="7" s="1"/>
  <c r="CI271" i="7" a="1"/>
  <c r="CI271" i="7" s="1"/>
  <c r="CH271" i="7" a="1"/>
  <c r="CH271" i="7" s="1"/>
  <c r="CG271" i="7"/>
  <c r="CG271" i="7" a="1"/>
  <c r="CF271" i="7" a="1"/>
  <c r="CF271" i="7" s="1"/>
  <c r="CE271" i="7" a="1"/>
  <c r="CE271" i="7" s="1"/>
  <c r="CD271" i="7" a="1"/>
  <c r="CD271" i="7" s="1"/>
  <c r="CC271" i="7"/>
  <c r="CC271" i="7" a="1"/>
  <c r="CB271" i="7" a="1"/>
  <c r="CB271" i="7" s="1"/>
  <c r="CA271" i="7" a="1"/>
  <c r="CA271" i="7" s="1"/>
  <c r="BZ271" i="7" a="1"/>
  <c r="BZ271" i="7" s="1"/>
  <c r="BY271" i="7" a="1"/>
  <c r="BY271" i="7" s="1"/>
  <c r="BX271" i="7"/>
  <c r="BX271" i="7" a="1"/>
  <c r="BW271" i="7" a="1"/>
  <c r="BW271" i="7" s="1"/>
  <c r="BV271" i="7" a="1"/>
  <c r="BV271" i="7" s="1"/>
  <c r="BU271" i="7" a="1"/>
  <c r="BU271" i="7" s="1"/>
  <c r="BT271" i="7"/>
  <c r="BT271" i="7" a="1"/>
  <c r="BS271" i="7" a="1"/>
  <c r="BS271" i="7" s="1"/>
  <c r="BR271" i="7" a="1"/>
  <c r="BR271" i="7" s="1"/>
  <c r="BQ271" i="7" a="1"/>
  <c r="BQ271" i="7" s="1"/>
  <c r="BP271" i="7" a="1"/>
  <c r="BP271" i="7" s="1"/>
  <c r="BO271" i="7"/>
  <c r="BO271" i="7" a="1"/>
  <c r="BN271" i="7" a="1"/>
  <c r="BN271" i="7" s="1"/>
  <c r="CS270" i="7" a="1"/>
  <c r="CS270" i="7" s="1"/>
  <c r="CR270" i="7" a="1"/>
  <c r="CR270" i="7" s="1"/>
  <c r="CQ270" i="7"/>
  <c r="CQ270" i="7" a="1"/>
  <c r="CP270" i="7" a="1"/>
  <c r="CP270" i="7" s="1"/>
  <c r="CO270" i="7" a="1"/>
  <c r="CO270" i="7" s="1"/>
  <c r="CN270" i="7" a="1"/>
  <c r="CN270" i="7" s="1"/>
  <c r="CM270" i="7" a="1"/>
  <c r="CM270" i="7" s="1"/>
  <c r="CL270" i="7" a="1"/>
  <c r="CL270" i="7" s="1"/>
  <c r="CK270" i="7" a="1"/>
  <c r="CK270" i="7" s="1"/>
  <c r="CJ270" i="7" a="1"/>
  <c r="CJ270" i="7" s="1"/>
  <c r="CI270" i="7" a="1"/>
  <c r="CI270" i="7" s="1"/>
  <c r="CH270" i="7" a="1"/>
  <c r="CH270" i="7" s="1"/>
  <c r="CG270" i="7"/>
  <c r="CG270" i="7" a="1"/>
  <c r="CF270" i="7"/>
  <c r="CF270" i="7" a="1"/>
  <c r="CE270" i="7" a="1"/>
  <c r="CE270" i="7" s="1"/>
  <c r="CD270" i="7" a="1"/>
  <c r="CD270" i="7" s="1"/>
  <c r="CC270" i="7"/>
  <c r="CC270" i="7" a="1"/>
  <c r="CB270" i="7" a="1"/>
  <c r="CB270" i="7" s="1"/>
  <c r="CA270" i="7" a="1"/>
  <c r="CA270" i="7" s="1"/>
  <c r="BZ270" i="7" a="1"/>
  <c r="BZ270" i="7" s="1"/>
  <c r="BY270" i="7" a="1"/>
  <c r="BY270" i="7" s="1"/>
  <c r="BX270" i="7"/>
  <c r="BX270" i="7" a="1"/>
  <c r="BW270" i="7"/>
  <c r="BW270" i="7" a="1"/>
  <c r="BV270" i="7" a="1"/>
  <c r="BV270" i="7" s="1"/>
  <c r="BU270" i="7" a="1"/>
  <c r="BU270" i="7" s="1"/>
  <c r="BT270" i="7"/>
  <c r="BT270" i="7" a="1"/>
  <c r="BS270" i="7" a="1"/>
  <c r="BS270" i="7" s="1"/>
  <c r="BR270" i="7" a="1"/>
  <c r="BR270" i="7" s="1"/>
  <c r="BQ270" i="7" a="1"/>
  <c r="BQ270" i="7" s="1"/>
  <c r="BP270" i="7" a="1"/>
  <c r="BP270" i="7" s="1"/>
  <c r="BO270" i="7"/>
  <c r="BO270" i="7" a="1"/>
  <c r="BN270" i="7" a="1"/>
  <c r="BN270" i="7" s="1"/>
  <c r="CS269" i="7" a="1"/>
  <c r="CS269" i="7" s="1"/>
  <c r="CR269" i="7" a="1"/>
  <c r="CR269" i="7" s="1"/>
  <c r="CQ269" i="7"/>
  <c r="CQ269" i="7" a="1"/>
  <c r="CP269" i="7" a="1"/>
  <c r="CP269" i="7" s="1"/>
  <c r="CO269" i="7"/>
  <c r="CO269" i="7" a="1"/>
  <c r="CN269" i="7" a="1"/>
  <c r="CN269" i="7" s="1"/>
  <c r="CM269" i="7" a="1"/>
  <c r="CM269" i="7" s="1"/>
  <c r="CL269" i="7" a="1"/>
  <c r="CL269" i="7" s="1"/>
  <c r="CK269" i="7" a="1"/>
  <c r="CK269" i="7" s="1"/>
  <c r="CJ269" i="7" a="1"/>
  <c r="CJ269" i="7" s="1"/>
  <c r="CI269" i="7" a="1"/>
  <c r="CI269" i="7" s="1"/>
  <c r="CH269" i="7" a="1"/>
  <c r="CH269" i="7" s="1"/>
  <c r="CG269" i="7"/>
  <c r="CG269" i="7" a="1"/>
  <c r="CF269" i="7" a="1"/>
  <c r="CF269" i="7" s="1"/>
  <c r="CE269" i="7" a="1"/>
  <c r="CE269" i="7" s="1"/>
  <c r="CD269" i="7" a="1"/>
  <c r="CD269" i="7" s="1"/>
  <c r="CC269" i="7"/>
  <c r="CC269" i="7" a="1"/>
  <c r="CB269" i="7" a="1"/>
  <c r="CB269" i="7" s="1"/>
  <c r="CA269" i="7" a="1"/>
  <c r="CA269" i="7" s="1"/>
  <c r="BZ269" i="7" a="1"/>
  <c r="BZ269" i="7" s="1"/>
  <c r="BY269" i="7" a="1"/>
  <c r="BY269" i="7" s="1"/>
  <c r="BX269" i="7"/>
  <c r="BX269" i="7" a="1"/>
  <c r="BW269" i="7" a="1"/>
  <c r="BW269" i="7" s="1"/>
  <c r="BV269" i="7" a="1"/>
  <c r="BV269" i="7" s="1"/>
  <c r="BU269" i="7" a="1"/>
  <c r="BU269" i="7" s="1"/>
  <c r="BT269" i="7"/>
  <c r="BT269" i="7" a="1"/>
  <c r="BS269" i="7" a="1"/>
  <c r="BS269" i="7" s="1"/>
  <c r="BR269" i="7" a="1"/>
  <c r="BR269" i="7" s="1"/>
  <c r="BQ269" i="7" a="1"/>
  <c r="BQ269" i="7" s="1"/>
  <c r="BP269" i="7" a="1"/>
  <c r="BP269" i="7" s="1"/>
  <c r="BO269" i="7"/>
  <c r="BO269" i="7" a="1"/>
  <c r="BN269" i="7" a="1"/>
  <c r="BN269" i="7" s="1"/>
  <c r="CS268" i="7" a="1"/>
  <c r="CS268" i="7" s="1"/>
  <c r="CR268" i="7" a="1"/>
  <c r="CR268" i="7" s="1"/>
  <c r="CQ268" i="7"/>
  <c r="CQ268" i="7" a="1"/>
  <c r="CP268" i="7" a="1"/>
  <c r="CP268" i="7" s="1"/>
  <c r="CO268" i="7" a="1"/>
  <c r="CO268" i="7" s="1"/>
  <c r="CN268" i="7" a="1"/>
  <c r="CN268" i="7" s="1"/>
  <c r="CM268" i="7" a="1"/>
  <c r="CM268" i="7" s="1"/>
  <c r="CL268" i="7" a="1"/>
  <c r="CL268" i="7" s="1"/>
  <c r="CK268" i="7" a="1"/>
  <c r="CK268" i="7" s="1"/>
  <c r="CJ268" i="7" a="1"/>
  <c r="CJ268" i="7" s="1"/>
  <c r="CI268" i="7" a="1"/>
  <c r="CI268" i="7" s="1"/>
  <c r="CH268" i="7" a="1"/>
  <c r="CH268" i="7" s="1"/>
  <c r="CG268" i="7"/>
  <c r="CG268" i="7" a="1"/>
  <c r="CF268" i="7" a="1"/>
  <c r="CF268" i="7" s="1"/>
  <c r="CE268" i="7" a="1"/>
  <c r="CE268" i="7" s="1"/>
  <c r="CD268" i="7" a="1"/>
  <c r="CD268" i="7" s="1"/>
  <c r="CC268" i="7"/>
  <c r="CC268" i="7" a="1"/>
  <c r="CB268" i="7" a="1"/>
  <c r="CB268" i="7" s="1"/>
  <c r="CA268" i="7" a="1"/>
  <c r="CA268" i="7" s="1"/>
  <c r="BZ268" i="7" a="1"/>
  <c r="BZ268" i="7" s="1"/>
  <c r="BY268" i="7" a="1"/>
  <c r="BY268" i="7" s="1"/>
  <c r="BX268" i="7"/>
  <c r="BX268" i="7" a="1"/>
  <c r="BW268" i="7" a="1"/>
  <c r="BW268" i="7" s="1"/>
  <c r="BV268" i="7" a="1"/>
  <c r="BV268" i="7" s="1"/>
  <c r="BU268" i="7" a="1"/>
  <c r="BU268" i="7" s="1"/>
  <c r="BT268" i="7"/>
  <c r="BT268" i="7" a="1"/>
  <c r="BS268" i="7" a="1"/>
  <c r="BS268" i="7" s="1"/>
  <c r="BR268" i="7" a="1"/>
  <c r="BR268" i="7" s="1"/>
  <c r="BQ268" i="7" a="1"/>
  <c r="BQ268" i="7" s="1"/>
  <c r="BP268" i="7" a="1"/>
  <c r="BP268" i="7" s="1"/>
  <c r="BO268" i="7"/>
  <c r="BO268" i="7" a="1"/>
  <c r="BN268" i="7" a="1"/>
  <c r="BN268" i="7" s="1"/>
  <c r="CS267" i="7" a="1"/>
  <c r="CS267" i="7" s="1"/>
  <c r="CR267" i="7" a="1"/>
  <c r="CR267" i="7" s="1"/>
  <c r="CQ267" i="7"/>
  <c r="CQ267" i="7" a="1"/>
  <c r="CP267" i="7" a="1"/>
  <c r="CP267" i="7" s="1"/>
  <c r="CO267" i="7" a="1"/>
  <c r="CO267" i="7" s="1"/>
  <c r="CN267" i="7" a="1"/>
  <c r="CN267" i="7" s="1"/>
  <c r="CM267" i="7" a="1"/>
  <c r="CM267" i="7" s="1"/>
  <c r="CL267" i="7" a="1"/>
  <c r="CL267" i="7" s="1"/>
  <c r="CK267" i="7" a="1"/>
  <c r="CK267" i="7" s="1"/>
  <c r="CJ267" i="7" a="1"/>
  <c r="CJ267" i="7" s="1"/>
  <c r="CI267" i="7" a="1"/>
  <c r="CI267" i="7" s="1"/>
  <c r="CH267" i="7" a="1"/>
  <c r="CH267" i="7" s="1"/>
  <c r="CG267" i="7"/>
  <c r="CG267" i="7" a="1"/>
  <c r="CF267" i="7"/>
  <c r="CF267" i="7" a="1"/>
  <c r="CE267" i="7" a="1"/>
  <c r="CE267" i="7" s="1"/>
  <c r="CD267" i="7" a="1"/>
  <c r="CD267" i="7" s="1"/>
  <c r="CC267" i="7"/>
  <c r="CC267" i="7" a="1"/>
  <c r="CB267" i="7" a="1"/>
  <c r="CB267" i="7" s="1"/>
  <c r="CA267" i="7" a="1"/>
  <c r="CA267" i="7" s="1"/>
  <c r="BZ267" i="7" a="1"/>
  <c r="BZ267" i="7" s="1"/>
  <c r="BY267" i="7" a="1"/>
  <c r="BY267" i="7" s="1"/>
  <c r="BX267" i="7"/>
  <c r="BX267" i="7" a="1"/>
  <c r="BW267" i="7"/>
  <c r="BW267" i="7" a="1"/>
  <c r="BV267" i="7" a="1"/>
  <c r="BV267" i="7" s="1"/>
  <c r="BU267" i="7" a="1"/>
  <c r="BU267" i="7" s="1"/>
  <c r="BT267" i="7"/>
  <c r="BT267" i="7" a="1"/>
  <c r="BS267" i="7" a="1"/>
  <c r="BS267" i="7" s="1"/>
  <c r="BR267" i="7" a="1"/>
  <c r="BR267" i="7" s="1"/>
  <c r="BQ267" i="7"/>
  <c r="BQ267" i="7" a="1"/>
  <c r="BP267" i="7" a="1"/>
  <c r="BP267" i="7" s="1"/>
  <c r="BO267" i="7"/>
  <c r="BO267" i="7" a="1"/>
  <c r="BN267" i="7" a="1"/>
  <c r="BN267" i="7" s="1"/>
  <c r="CS266" i="7" a="1"/>
  <c r="CS266" i="7" s="1"/>
  <c r="CR266" i="7" a="1"/>
  <c r="CR266" i="7" s="1"/>
  <c r="CQ266" i="7"/>
  <c r="CQ266" i="7" a="1"/>
  <c r="CP266" i="7" a="1"/>
  <c r="CP266" i="7" s="1"/>
  <c r="CO266" i="7"/>
  <c r="CO266" i="7" a="1"/>
  <c r="CN266" i="7"/>
  <c r="CN266" i="7" a="1"/>
  <c r="CM266" i="7" a="1"/>
  <c r="CM266" i="7" s="1"/>
  <c r="CL266" i="7" a="1"/>
  <c r="CL266" i="7" s="1"/>
  <c r="CK266" i="7" a="1"/>
  <c r="CK266" i="7" s="1"/>
  <c r="CJ266" i="7" a="1"/>
  <c r="CJ266" i="7" s="1"/>
  <c r="CI266" i="7" a="1"/>
  <c r="CI266" i="7" s="1"/>
  <c r="CH266" i="7" a="1"/>
  <c r="CH266" i="7" s="1"/>
  <c r="CG266" i="7"/>
  <c r="CG266" i="7" a="1"/>
  <c r="CF266" i="7"/>
  <c r="CF266" i="7" a="1"/>
  <c r="CE266" i="7"/>
  <c r="CE266" i="7" a="1"/>
  <c r="CD266" i="7" a="1"/>
  <c r="CD266" i="7" s="1"/>
  <c r="CC266" i="7"/>
  <c r="CC266" i="7" a="1"/>
  <c r="CB266" i="7" a="1"/>
  <c r="CB266" i="7" s="1"/>
  <c r="CA266" i="7" a="1"/>
  <c r="CA266" i="7" s="1"/>
  <c r="BZ266" i="7" a="1"/>
  <c r="BZ266" i="7" s="1"/>
  <c r="BY266" i="7" a="1"/>
  <c r="BY266" i="7" s="1"/>
  <c r="BX266" i="7"/>
  <c r="BX266" i="7" a="1"/>
  <c r="BW266" i="7"/>
  <c r="BW266" i="7" a="1"/>
  <c r="BV266" i="7" a="1"/>
  <c r="BV266" i="7" s="1"/>
  <c r="BU266" i="7" a="1"/>
  <c r="BU266" i="7" s="1"/>
  <c r="BT266" i="7"/>
  <c r="BT266" i="7" a="1"/>
  <c r="BS266" i="7" a="1"/>
  <c r="BS266" i="7" s="1"/>
  <c r="BR266" i="7" a="1"/>
  <c r="BR266" i="7" s="1"/>
  <c r="BQ266" i="7"/>
  <c r="BQ266" i="7" a="1"/>
  <c r="BP266" i="7" a="1"/>
  <c r="BP266" i="7" s="1"/>
  <c r="BO266" i="7"/>
  <c r="BO266" i="7" a="1"/>
  <c r="BN266" i="7" a="1"/>
  <c r="BN266" i="7" s="1"/>
  <c r="CS265" i="7" a="1"/>
  <c r="CS265" i="7" s="1"/>
  <c r="CR265" i="7" a="1"/>
  <c r="CR265" i="7" s="1"/>
  <c r="CQ265" i="7"/>
  <c r="CQ265" i="7" a="1"/>
  <c r="CP265" i="7" a="1"/>
  <c r="CP265" i="7" s="1"/>
  <c r="CO265" i="7"/>
  <c r="CO265" i="7" a="1"/>
  <c r="CN265" i="7"/>
  <c r="CN265" i="7" a="1"/>
  <c r="CM265" i="7" a="1"/>
  <c r="CM265" i="7" s="1"/>
  <c r="CL265" i="7" a="1"/>
  <c r="CL265" i="7" s="1"/>
  <c r="CK265" i="7" a="1"/>
  <c r="CK265" i="7" s="1"/>
  <c r="CJ265" i="7" a="1"/>
  <c r="CJ265" i="7" s="1"/>
  <c r="CI265" i="7" a="1"/>
  <c r="CI265" i="7" s="1"/>
  <c r="CH265" i="7" a="1"/>
  <c r="CH265" i="7" s="1"/>
  <c r="CG265" i="7"/>
  <c r="CG265" i="7" a="1"/>
  <c r="CF265" i="7"/>
  <c r="CF265" i="7" a="1"/>
  <c r="CE265" i="7"/>
  <c r="CE265" i="7" a="1"/>
  <c r="CD265" i="7" a="1"/>
  <c r="CD265" i="7" s="1"/>
  <c r="CC265" i="7"/>
  <c r="CC265" i="7" a="1"/>
  <c r="CB265" i="7" a="1"/>
  <c r="CB265" i="7" s="1"/>
  <c r="CA265" i="7" a="1"/>
  <c r="CA265" i="7" s="1"/>
  <c r="BZ265" i="7" a="1"/>
  <c r="BZ265" i="7" s="1"/>
  <c r="BY265" i="7" a="1"/>
  <c r="BY265" i="7" s="1"/>
  <c r="BX265" i="7"/>
  <c r="BX265" i="7" a="1"/>
  <c r="BW265" i="7"/>
  <c r="BW265" i="7" a="1"/>
  <c r="BV265" i="7" a="1"/>
  <c r="BV265" i="7" s="1"/>
  <c r="BU265" i="7" a="1"/>
  <c r="BU265" i="7" s="1"/>
  <c r="BT265" i="7"/>
  <c r="BT265" i="7" a="1"/>
  <c r="BS265" i="7" a="1"/>
  <c r="BS265" i="7" s="1"/>
  <c r="BR265" i="7" a="1"/>
  <c r="BR265" i="7" s="1"/>
  <c r="BQ265" i="7" a="1"/>
  <c r="BQ265" i="7" s="1"/>
  <c r="BP265" i="7" a="1"/>
  <c r="BP265" i="7" s="1"/>
  <c r="BO265" i="7"/>
  <c r="BO265" i="7" a="1"/>
  <c r="BN265" i="7" a="1"/>
  <c r="BN265" i="7" s="1"/>
  <c r="CS264" i="7" a="1"/>
  <c r="CS264" i="7" s="1"/>
  <c r="CR264" i="7" a="1"/>
  <c r="CR264" i="7" s="1"/>
  <c r="CQ264" i="7"/>
  <c r="CQ264" i="7" a="1"/>
  <c r="CP264" i="7" a="1"/>
  <c r="CP264" i="7" s="1"/>
  <c r="CO264" i="7"/>
  <c r="CO264" i="7" a="1"/>
  <c r="CN264" i="7"/>
  <c r="CN264" i="7" a="1"/>
  <c r="CM264" i="7" a="1"/>
  <c r="CM264" i="7" s="1"/>
  <c r="CL264" i="7" a="1"/>
  <c r="CL264" i="7" s="1"/>
  <c r="CK264" i="7" a="1"/>
  <c r="CK264" i="7" s="1"/>
  <c r="CJ264" i="7" a="1"/>
  <c r="CJ264" i="7" s="1"/>
  <c r="CI264" i="7" a="1"/>
  <c r="CI264" i="7" s="1"/>
  <c r="CH264" i="7" a="1"/>
  <c r="CH264" i="7" s="1"/>
  <c r="CG264" i="7"/>
  <c r="CG264" i="7" a="1"/>
  <c r="CF264" i="7"/>
  <c r="CF264" i="7" a="1"/>
  <c r="CE264" i="7"/>
  <c r="CE264" i="7" a="1"/>
  <c r="CD264" i="7" a="1"/>
  <c r="CD264" i="7" s="1"/>
  <c r="CC264" i="7"/>
  <c r="CC264" i="7" a="1"/>
  <c r="CB264" i="7" a="1"/>
  <c r="CB264" i="7" s="1"/>
  <c r="CA264" i="7" a="1"/>
  <c r="CA264" i="7" s="1"/>
  <c r="BZ264" i="7" a="1"/>
  <c r="BZ264" i="7" s="1"/>
  <c r="BY264" i="7" a="1"/>
  <c r="BY264" i="7" s="1"/>
  <c r="BX264" i="7"/>
  <c r="BX264" i="7" a="1"/>
  <c r="BW264" i="7"/>
  <c r="BW264" i="7" a="1"/>
  <c r="BV264" i="7" a="1"/>
  <c r="BV264" i="7" s="1"/>
  <c r="BU264" i="7" a="1"/>
  <c r="BU264" i="7" s="1"/>
  <c r="BT264" i="7"/>
  <c r="BT264" i="7" a="1"/>
  <c r="BS264" i="7" a="1"/>
  <c r="BS264" i="7" s="1"/>
  <c r="BR264" i="7" a="1"/>
  <c r="BR264" i="7" s="1"/>
  <c r="BQ264" i="7"/>
  <c r="BQ264" i="7" a="1"/>
  <c r="BP264" i="7" a="1"/>
  <c r="BP264" i="7" s="1"/>
  <c r="BO264" i="7"/>
  <c r="BO264" i="7" a="1"/>
  <c r="BN264" i="7" a="1"/>
  <c r="BN264" i="7" s="1"/>
  <c r="CS263" i="7" a="1"/>
  <c r="CS263" i="7" s="1"/>
  <c r="CR263" i="7" a="1"/>
  <c r="CR263" i="7" s="1"/>
  <c r="CQ263" i="7"/>
  <c r="CQ263" i="7" a="1"/>
  <c r="CP263" i="7" a="1"/>
  <c r="CP263" i="7" s="1"/>
  <c r="CO263" i="7"/>
  <c r="CO263" i="7" a="1"/>
  <c r="CN263" i="7"/>
  <c r="CN263" i="7" a="1"/>
  <c r="CM263" i="7" a="1"/>
  <c r="CM263" i="7" s="1"/>
  <c r="CL263" i="7" a="1"/>
  <c r="CL263" i="7" s="1"/>
  <c r="CK263" i="7" a="1"/>
  <c r="CK263" i="7" s="1"/>
  <c r="CJ263" i="7" a="1"/>
  <c r="CJ263" i="7" s="1"/>
  <c r="CI263" i="7" a="1"/>
  <c r="CI263" i="7" s="1"/>
  <c r="CH263" i="7" a="1"/>
  <c r="CH263" i="7" s="1"/>
  <c r="CG263" i="7"/>
  <c r="CG263" i="7" a="1"/>
  <c r="CF263" i="7"/>
  <c r="CF263" i="7" a="1"/>
  <c r="CE263" i="7"/>
  <c r="CE263" i="7" a="1"/>
  <c r="CD263" i="7" a="1"/>
  <c r="CD263" i="7" s="1"/>
  <c r="CC263" i="7"/>
  <c r="CC263" i="7" a="1"/>
  <c r="CB263" i="7" a="1"/>
  <c r="CB263" i="7" s="1"/>
  <c r="CA263" i="7" a="1"/>
  <c r="CA263" i="7" s="1"/>
  <c r="BZ263" i="7" a="1"/>
  <c r="BZ263" i="7" s="1"/>
  <c r="BY263" i="7" a="1"/>
  <c r="BY263" i="7" s="1"/>
  <c r="BX263" i="7"/>
  <c r="BX263" i="7" a="1"/>
  <c r="BW263" i="7"/>
  <c r="BW263" i="7" a="1"/>
  <c r="BV263" i="7" a="1"/>
  <c r="BV263" i="7" s="1"/>
  <c r="BU263" i="7" a="1"/>
  <c r="BU263" i="7" s="1"/>
  <c r="BT263" i="7"/>
  <c r="BT263" i="7" a="1"/>
  <c r="BS263" i="7" a="1"/>
  <c r="BS263" i="7" s="1"/>
  <c r="BR263" i="7" a="1"/>
  <c r="BR263" i="7" s="1"/>
  <c r="BQ263" i="7"/>
  <c r="BQ263" i="7" a="1"/>
  <c r="BP263" i="7" a="1"/>
  <c r="BP263" i="7" s="1"/>
  <c r="BO263" i="7"/>
  <c r="BO263" i="7" a="1"/>
  <c r="BN263" i="7" a="1"/>
  <c r="BN263" i="7" s="1"/>
  <c r="CS262" i="7" a="1"/>
  <c r="CS262" i="7" s="1"/>
  <c r="CR262" i="7" a="1"/>
  <c r="CR262" i="7" s="1"/>
  <c r="CQ262" i="7"/>
  <c r="CQ262" i="7" a="1"/>
  <c r="CP262" i="7" a="1"/>
  <c r="CP262" i="7" s="1"/>
  <c r="CO262" i="7"/>
  <c r="CO262" i="7" a="1"/>
  <c r="CN262" i="7"/>
  <c r="CN262" i="7" a="1"/>
  <c r="CM262" i="7" a="1"/>
  <c r="CM262" i="7" s="1"/>
  <c r="CL262" i="7" a="1"/>
  <c r="CL262" i="7" s="1"/>
  <c r="CK262" i="7" a="1"/>
  <c r="CK262" i="7" s="1"/>
  <c r="CJ262" i="7" a="1"/>
  <c r="CJ262" i="7" s="1"/>
  <c r="CI262" i="7" a="1"/>
  <c r="CI262" i="7" s="1"/>
  <c r="CH262" i="7" a="1"/>
  <c r="CH262" i="7" s="1"/>
  <c r="CG262" i="7"/>
  <c r="CG262" i="7" a="1"/>
  <c r="CF262" i="7" a="1"/>
  <c r="CF262" i="7" s="1"/>
  <c r="CE262" i="7"/>
  <c r="CE262" i="7" a="1"/>
  <c r="CD262" i="7" a="1"/>
  <c r="CD262" i="7" s="1"/>
  <c r="CC262" i="7"/>
  <c r="CC262" i="7" a="1"/>
  <c r="CB262" i="7" a="1"/>
  <c r="CB262" i="7" s="1"/>
  <c r="CA262" i="7" a="1"/>
  <c r="CA262" i="7" s="1"/>
  <c r="BZ262" i="7" a="1"/>
  <c r="BZ262" i="7" s="1"/>
  <c r="BY262" i="7" a="1"/>
  <c r="BY262" i="7" s="1"/>
  <c r="BX262" i="7"/>
  <c r="BX262" i="7" a="1"/>
  <c r="BW262" i="7"/>
  <c r="BW262" i="7" a="1"/>
  <c r="BV262" i="7" a="1"/>
  <c r="BV262" i="7" s="1"/>
  <c r="BU262" i="7" a="1"/>
  <c r="BU262" i="7" s="1"/>
  <c r="BT262" i="7"/>
  <c r="BT262" i="7" a="1"/>
  <c r="BS262" i="7" a="1"/>
  <c r="BS262" i="7" s="1"/>
  <c r="BR262" i="7" a="1"/>
  <c r="BR262" i="7" s="1"/>
  <c r="BQ262" i="7"/>
  <c r="BQ262" i="7" a="1"/>
  <c r="BP262" i="7" a="1"/>
  <c r="BP262" i="7" s="1"/>
  <c r="BO262" i="7"/>
  <c r="BO262" i="7" a="1"/>
  <c r="BN262" i="7" a="1"/>
  <c r="BN262" i="7" s="1"/>
  <c r="CS261" i="7" a="1"/>
  <c r="CS261" i="7" s="1"/>
  <c r="CR261" i="7" a="1"/>
  <c r="CR261" i="7" s="1"/>
  <c r="CQ261" i="7"/>
  <c r="CQ261" i="7" a="1"/>
  <c r="CP261" i="7" a="1"/>
  <c r="CP261" i="7" s="1"/>
  <c r="CO261" i="7"/>
  <c r="CO261" i="7" a="1"/>
  <c r="CN261" i="7"/>
  <c r="CN261" i="7" a="1"/>
  <c r="CM261" i="7" a="1"/>
  <c r="CM261" i="7" s="1"/>
  <c r="CL261" i="7" a="1"/>
  <c r="CL261" i="7" s="1"/>
  <c r="CK261" i="7" a="1"/>
  <c r="CK261" i="7" s="1"/>
  <c r="CJ261" i="7" a="1"/>
  <c r="CJ261" i="7" s="1"/>
  <c r="CI261" i="7" a="1"/>
  <c r="CI261" i="7" s="1"/>
  <c r="CH261" i="7" a="1"/>
  <c r="CH261" i="7" s="1"/>
  <c r="CG261" i="7"/>
  <c r="CG261" i="7" a="1"/>
  <c r="CF261" i="7"/>
  <c r="CF261" i="7" a="1"/>
  <c r="CE261" i="7"/>
  <c r="CE261" i="7" a="1"/>
  <c r="CD261" i="7" a="1"/>
  <c r="CD261" i="7" s="1"/>
  <c r="CC261" i="7"/>
  <c r="CC261" i="7" a="1"/>
  <c r="CB261" i="7" a="1"/>
  <c r="CB261" i="7" s="1"/>
  <c r="CA261" i="7" a="1"/>
  <c r="CA261" i="7" s="1"/>
  <c r="BZ261" i="7" a="1"/>
  <c r="BZ261" i="7" s="1"/>
  <c r="BY261" i="7" a="1"/>
  <c r="BY261" i="7" s="1"/>
  <c r="BX261" i="7"/>
  <c r="BX261" i="7" a="1"/>
  <c r="BW261" i="7"/>
  <c r="BW261" i="7" a="1"/>
  <c r="BV261" i="7" a="1"/>
  <c r="BV261" i="7" s="1"/>
  <c r="BU261" i="7" a="1"/>
  <c r="BU261" i="7" s="1"/>
  <c r="BT261" i="7"/>
  <c r="BT261" i="7" a="1"/>
  <c r="BS261" i="7" a="1"/>
  <c r="BS261" i="7" s="1"/>
  <c r="BR261" i="7" a="1"/>
  <c r="BR261" i="7" s="1"/>
  <c r="BQ261" i="7"/>
  <c r="BQ261" i="7" a="1"/>
  <c r="BP261" i="7" a="1"/>
  <c r="BP261" i="7" s="1"/>
  <c r="BO261" i="7"/>
  <c r="BO261" i="7" a="1"/>
  <c r="BN261" i="7" a="1"/>
  <c r="BN261" i="7" s="1"/>
  <c r="CS260" i="7" a="1"/>
  <c r="CS260" i="7" s="1"/>
  <c r="CR260" i="7" a="1"/>
  <c r="CR260" i="7" s="1"/>
  <c r="CQ260" i="7"/>
  <c r="CQ260" i="7" a="1"/>
  <c r="CP260" i="7" a="1"/>
  <c r="CP260" i="7" s="1"/>
  <c r="CO260" i="7"/>
  <c r="CO260" i="7" a="1"/>
  <c r="CN260" i="7"/>
  <c r="CN260" i="7" a="1"/>
  <c r="CM260" i="7" a="1"/>
  <c r="CM260" i="7" s="1"/>
  <c r="CL260" i="7" a="1"/>
  <c r="CL260" i="7" s="1"/>
  <c r="CK260" i="7" a="1"/>
  <c r="CK260" i="7" s="1"/>
  <c r="CJ260" i="7" a="1"/>
  <c r="CJ260" i="7" s="1"/>
  <c r="CI260" i="7" a="1"/>
  <c r="CI260" i="7" s="1"/>
  <c r="CH260" i="7" a="1"/>
  <c r="CH260" i="7" s="1"/>
  <c r="CG260" i="7"/>
  <c r="CG260" i="7" a="1"/>
  <c r="CF260" i="7"/>
  <c r="CF260" i="7" a="1"/>
  <c r="CE260" i="7"/>
  <c r="CE260" i="7" a="1"/>
  <c r="CD260" i="7" a="1"/>
  <c r="CD260" i="7" s="1"/>
  <c r="CC260" i="7"/>
  <c r="CC260" i="7" a="1"/>
  <c r="CB260" i="7" a="1"/>
  <c r="CB260" i="7" s="1"/>
  <c r="CA260" i="7" a="1"/>
  <c r="CA260" i="7" s="1"/>
  <c r="BZ260" i="7" a="1"/>
  <c r="BZ260" i="7" s="1"/>
  <c r="BY260" i="7" a="1"/>
  <c r="BY260" i="7" s="1"/>
  <c r="BX260" i="7"/>
  <c r="BX260" i="7" a="1"/>
  <c r="BW260" i="7"/>
  <c r="BW260" i="7" a="1"/>
  <c r="BV260" i="7" a="1"/>
  <c r="BV260" i="7" s="1"/>
  <c r="BU260" i="7" a="1"/>
  <c r="BU260" i="7" s="1"/>
  <c r="BT260" i="7"/>
  <c r="BT260" i="7" a="1"/>
  <c r="BS260" i="7" a="1"/>
  <c r="BS260" i="7" s="1"/>
  <c r="BR260" i="7" a="1"/>
  <c r="BR260" i="7" s="1"/>
  <c r="BQ260" i="7"/>
  <c r="BQ260" i="7" a="1"/>
  <c r="BP260" i="7" a="1"/>
  <c r="BP260" i="7" s="1"/>
  <c r="BO260" i="7"/>
  <c r="BO260" i="7" a="1"/>
  <c r="BN260" i="7" a="1"/>
  <c r="BN260" i="7" s="1"/>
  <c r="CS259" i="7" a="1"/>
  <c r="CS259" i="7" s="1"/>
  <c r="CR259" i="7" a="1"/>
  <c r="CR259" i="7" s="1"/>
  <c r="CQ259" i="7"/>
  <c r="CQ259" i="7" a="1"/>
  <c r="CP259" i="7" a="1"/>
  <c r="CP259" i="7" s="1"/>
  <c r="CO259" i="7"/>
  <c r="CO259" i="7" a="1"/>
  <c r="CN259" i="7"/>
  <c r="CN259" i="7" a="1"/>
  <c r="CM259" i="7" a="1"/>
  <c r="CM259" i="7" s="1"/>
  <c r="CL259" i="7" a="1"/>
  <c r="CL259" i="7" s="1"/>
  <c r="CK259" i="7" a="1"/>
  <c r="CK259" i="7" s="1"/>
  <c r="CJ259" i="7" a="1"/>
  <c r="CJ259" i="7" s="1"/>
  <c r="CI259" i="7" a="1"/>
  <c r="CI259" i="7" s="1"/>
  <c r="CH259" i="7" a="1"/>
  <c r="CH259" i="7" s="1"/>
  <c r="CG259" i="7"/>
  <c r="CG259" i="7" a="1"/>
  <c r="CF259" i="7"/>
  <c r="CF259" i="7" a="1"/>
  <c r="CE259" i="7"/>
  <c r="CE259" i="7" a="1"/>
  <c r="CD259" i="7" a="1"/>
  <c r="CD259" i="7" s="1"/>
  <c r="CC259" i="7"/>
  <c r="CC259" i="7" a="1"/>
  <c r="CB259" i="7" a="1"/>
  <c r="CB259" i="7" s="1"/>
  <c r="CA259" i="7" a="1"/>
  <c r="CA259" i="7" s="1"/>
  <c r="BZ259" i="7" a="1"/>
  <c r="BZ259" i="7" s="1"/>
  <c r="BY259" i="7" a="1"/>
  <c r="BY259" i="7" s="1"/>
  <c r="BX259" i="7"/>
  <c r="BX259" i="7" a="1"/>
  <c r="BW259" i="7"/>
  <c r="BW259" i="7" a="1"/>
  <c r="BV259" i="7" a="1"/>
  <c r="BV259" i="7" s="1"/>
  <c r="BU259" i="7" a="1"/>
  <c r="BU259" i="7" s="1"/>
  <c r="BT259" i="7"/>
  <c r="BT259" i="7" a="1"/>
  <c r="BS259" i="7" a="1"/>
  <c r="BS259" i="7" s="1"/>
  <c r="BR259" i="7" a="1"/>
  <c r="BR259" i="7" s="1"/>
  <c r="BQ259" i="7"/>
  <c r="BQ259" i="7" a="1"/>
  <c r="BP259" i="7" a="1"/>
  <c r="BP259" i="7" s="1"/>
  <c r="BO259" i="7"/>
  <c r="BO259" i="7" a="1"/>
  <c r="BN259" i="7" a="1"/>
  <c r="BN259" i="7" s="1"/>
  <c r="CS258" i="7" a="1"/>
  <c r="CS258" i="7" s="1"/>
  <c r="CR258" i="7" a="1"/>
  <c r="CR258" i="7" s="1"/>
  <c r="CQ258" i="7"/>
  <c r="CQ258" i="7" a="1"/>
  <c r="CP258" i="7" a="1"/>
  <c r="CP258" i="7" s="1"/>
  <c r="CO258" i="7"/>
  <c r="CO258" i="7" a="1"/>
  <c r="CN258" i="7"/>
  <c r="CN258" i="7" a="1"/>
  <c r="CM258" i="7" a="1"/>
  <c r="CM258" i="7" s="1"/>
  <c r="CL258" i="7" a="1"/>
  <c r="CL258" i="7" s="1"/>
  <c r="CK258" i="7" a="1"/>
  <c r="CK258" i="7" s="1"/>
  <c r="CJ258" i="7" a="1"/>
  <c r="CJ258" i="7" s="1"/>
  <c r="CI258" i="7" a="1"/>
  <c r="CI258" i="7" s="1"/>
  <c r="CH258" i="7" a="1"/>
  <c r="CH258" i="7" s="1"/>
  <c r="CG258" i="7"/>
  <c r="CG258" i="7" a="1"/>
  <c r="CF258" i="7"/>
  <c r="CF258" i="7" a="1"/>
  <c r="CE258" i="7"/>
  <c r="CE258" i="7" a="1"/>
  <c r="CD258" i="7" a="1"/>
  <c r="CD258" i="7" s="1"/>
  <c r="CC258" i="7"/>
  <c r="CC258" i="7" a="1"/>
  <c r="CB258" i="7" a="1"/>
  <c r="CB258" i="7" s="1"/>
  <c r="CA258" i="7" a="1"/>
  <c r="CA258" i="7" s="1"/>
  <c r="BZ258" i="7" a="1"/>
  <c r="BZ258" i="7" s="1"/>
  <c r="BY258" i="7" a="1"/>
  <c r="BY258" i="7" s="1"/>
  <c r="BX258" i="7"/>
  <c r="BX258" i="7" a="1"/>
  <c r="BW258" i="7"/>
  <c r="BW258" i="7" a="1"/>
  <c r="BV258" i="7" a="1"/>
  <c r="BV258" i="7" s="1"/>
  <c r="BU258" i="7" a="1"/>
  <c r="BU258" i="7" s="1"/>
  <c r="BT258" i="7"/>
  <c r="BT258" i="7" a="1"/>
  <c r="BS258" i="7" a="1"/>
  <c r="BS258" i="7" s="1"/>
  <c r="BR258" i="7" a="1"/>
  <c r="BR258" i="7" s="1"/>
  <c r="BQ258" i="7"/>
  <c r="BQ258" i="7" a="1"/>
  <c r="BP258" i="7" a="1"/>
  <c r="BP258" i="7" s="1"/>
  <c r="BO258" i="7"/>
  <c r="BO258" i="7" a="1"/>
  <c r="BN258" i="7" a="1"/>
  <c r="BN258" i="7" s="1"/>
  <c r="CS257" i="7" a="1"/>
  <c r="CS257" i="7" s="1"/>
  <c r="CR257" i="7" a="1"/>
  <c r="CR257" i="7" s="1"/>
  <c r="CQ257" i="7"/>
  <c r="CQ257" i="7" a="1"/>
  <c r="CP257" i="7" a="1"/>
  <c r="CP257" i="7" s="1"/>
  <c r="CO257" i="7"/>
  <c r="CO257" i="7" a="1"/>
  <c r="CN257" i="7"/>
  <c r="CN257" i="7" a="1"/>
  <c r="CM257" i="7" a="1"/>
  <c r="CM257" i="7" s="1"/>
  <c r="CL257" i="7" a="1"/>
  <c r="CL257" i="7" s="1"/>
  <c r="CK257" i="7" a="1"/>
  <c r="CK257" i="7" s="1"/>
  <c r="CJ257" i="7" a="1"/>
  <c r="CJ257" i="7" s="1"/>
  <c r="CI257" i="7" a="1"/>
  <c r="CI257" i="7" s="1"/>
  <c r="CH257" i="7" a="1"/>
  <c r="CH257" i="7" s="1"/>
  <c r="CG257" i="7"/>
  <c r="CG257" i="7" a="1"/>
  <c r="CF257" i="7"/>
  <c r="CF257" i="7" a="1"/>
  <c r="CE257" i="7"/>
  <c r="CE257" i="7" a="1"/>
  <c r="CD257" i="7" a="1"/>
  <c r="CD257" i="7" s="1"/>
  <c r="CC257" i="7"/>
  <c r="CC257" i="7" a="1"/>
  <c r="CB257" i="7" a="1"/>
  <c r="CB257" i="7" s="1"/>
  <c r="CA257" i="7" a="1"/>
  <c r="CA257" i="7" s="1"/>
  <c r="BZ257" i="7" a="1"/>
  <c r="BZ257" i="7" s="1"/>
  <c r="BY257" i="7" a="1"/>
  <c r="BY257" i="7" s="1"/>
  <c r="BX257" i="7"/>
  <c r="BX257" i="7" a="1"/>
  <c r="BW257" i="7"/>
  <c r="BW257" i="7" a="1"/>
  <c r="BV257" i="7" a="1"/>
  <c r="BV257" i="7" s="1"/>
  <c r="BU257" i="7" a="1"/>
  <c r="BU257" i="7" s="1"/>
  <c r="BT257" i="7"/>
  <c r="BT257" i="7" a="1"/>
  <c r="BS257" i="7" a="1"/>
  <c r="BS257" i="7" s="1"/>
  <c r="BR257" i="7" a="1"/>
  <c r="BR257" i="7" s="1"/>
  <c r="BQ257" i="7"/>
  <c r="BQ257" i="7" a="1"/>
  <c r="BP257" i="7" a="1"/>
  <c r="BP257" i="7" s="1"/>
  <c r="BO257" i="7"/>
  <c r="BO257" i="7" a="1"/>
  <c r="BN257" i="7" a="1"/>
  <c r="BN257" i="7" s="1"/>
  <c r="CS256" i="7" a="1"/>
  <c r="CS256" i="7" s="1"/>
  <c r="CR256" i="7" a="1"/>
  <c r="CR256" i="7" s="1"/>
  <c r="CQ256" i="7"/>
  <c r="CQ256" i="7" a="1"/>
  <c r="CP256" i="7" a="1"/>
  <c r="CP256" i="7" s="1"/>
  <c r="CO256" i="7"/>
  <c r="CO256" i="7" a="1"/>
  <c r="CN256" i="7"/>
  <c r="CN256" i="7" a="1"/>
  <c r="CM256" i="7" a="1"/>
  <c r="CM256" i="7" s="1"/>
  <c r="CL256" i="7" a="1"/>
  <c r="CL256" i="7" s="1"/>
  <c r="CK256" i="7" a="1"/>
  <c r="CK256" i="7" s="1"/>
  <c r="CJ256" i="7" a="1"/>
  <c r="CJ256" i="7" s="1"/>
  <c r="CI256" i="7" a="1"/>
  <c r="CI256" i="7" s="1"/>
  <c r="CH256" i="7" a="1"/>
  <c r="CH256" i="7" s="1"/>
  <c r="CG256" i="7"/>
  <c r="CG256" i="7" a="1"/>
  <c r="CF256" i="7"/>
  <c r="CF256" i="7" a="1"/>
  <c r="CE256" i="7"/>
  <c r="CE256" i="7" a="1"/>
  <c r="CD256" i="7" a="1"/>
  <c r="CD256" i="7" s="1"/>
  <c r="CC256" i="7"/>
  <c r="CC256" i="7" a="1"/>
  <c r="CB256" i="7" a="1"/>
  <c r="CB256" i="7" s="1"/>
  <c r="CA256" i="7" a="1"/>
  <c r="CA256" i="7" s="1"/>
  <c r="BZ256" i="7" a="1"/>
  <c r="BZ256" i="7" s="1"/>
  <c r="BY256" i="7" a="1"/>
  <c r="BY256" i="7" s="1"/>
  <c r="BX256" i="7"/>
  <c r="BX256" i="7" a="1"/>
  <c r="BW256" i="7"/>
  <c r="BW256" i="7" a="1"/>
  <c r="BV256" i="7" a="1"/>
  <c r="BV256" i="7" s="1"/>
  <c r="BU256" i="7" a="1"/>
  <c r="BU256" i="7" s="1"/>
  <c r="BT256" i="7"/>
  <c r="BT256" i="7" a="1"/>
  <c r="BS256" i="7" a="1"/>
  <c r="BS256" i="7" s="1"/>
  <c r="BR256" i="7" a="1"/>
  <c r="BR256" i="7" s="1"/>
  <c r="BQ256" i="7"/>
  <c r="BQ256" i="7" a="1"/>
  <c r="BP256" i="7" a="1"/>
  <c r="BP256" i="7" s="1"/>
  <c r="BO256" i="7"/>
  <c r="BO256" i="7" a="1"/>
  <c r="BN256" i="7" a="1"/>
  <c r="BN256" i="7" s="1"/>
  <c r="CS255" i="7" a="1"/>
  <c r="CS255" i="7" s="1"/>
  <c r="CR255" i="7" a="1"/>
  <c r="CR255" i="7" s="1"/>
  <c r="CQ255" i="7"/>
  <c r="CQ255" i="7" a="1"/>
  <c r="CP255" i="7" a="1"/>
  <c r="CP255" i="7" s="1"/>
  <c r="CO255" i="7"/>
  <c r="CO255" i="7" a="1"/>
  <c r="CN255" i="7"/>
  <c r="CN255" i="7" a="1"/>
  <c r="CM255" i="7" a="1"/>
  <c r="CM255" i="7" s="1"/>
  <c r="CL255" i="7" a="1"/>
  <c r="CL255" i="7" s="1"/>
  <c r="CK255" i="7" a="1"/>
  <c r="CK255" i="7" s="1"/>
  <c r="CJ255" i="7" a="1"/>
  <c r="CJ255" i="7" s="1"/>
  <c r="CI255" i="7" a="1"/>
  <c r="CI255" i="7" s="1"/>
  <c r="CH255" i="7" a="1"/>
  <c r="CH255" i="7" s="1"/>
  <c r="CG255" i="7"/>
  <c r="CG255" i="7" a="1"/>
  <c r="CF255" i="7"/>
  <c r="CF255" i="7" a="1"/>
  <c r="CE255" i="7"/>
  <c r="CE255" i="7" a="1"/>
  <c r="CD255" i="7" a="1"/>
  <c r="CD255" i="7" s="1"/>
  <c r="CC255" i="7"/>
  <c r="CC255" i="7" a="1"/>
  <c r="CB255" i="7" a="1"/>
  <c r="CB255" i="7" s="1"/>
  <c r="CA255" i="7" a="1"/>
  <c r="CA255" i="7" s="1"/>
  <c r="BZ255" i="7" a="1"/>
  <c r="BZ255" i="7" s="1"/>
  <c r="BY255" i="7" a="1"/>
  <c r="BY255" i="7" s="1"/>
  <c r="BX255" i="7"/>
  <c r="BX255" i="7" a="1"/>
  <c r="BW255" i="7"/>
  <c r="BW255" i="7" a="1"/>
  <c r="BV255" i="7" a="1"/>
  <c r="BV255" i="7" s="1"/>
  <c r="BU255" i="7" a="1"/>
  <c r="BU255" i="7" s="1"/>
  <c r="BT255" i="7"/>
  <c r="BT255" i="7" a="1"/>
  <c r="BS255" i="7" a="1"/>
  <c r="BS255" i="7" s="1"/>
  <c r="BR255" i="7" a="1"/>
  <c r="BR255" i="7" s="1"/>
  <c r="BQ255" i="7"/>
  <c r="BQ255" i="7" a="1"/>
  <c r="BP255" i="7" a="1"/>
  <c r="BP255" i="7" s="1"/>
  <c r="BO255" i="7"/>
  <c r="BO255" i="7" a="1"/>
  <c r="BN255" i="7" a="1"/>
  <c r="BN255" i="7" s="1"/>
  <c r="CS254" i="7" a="1"/>
  <c r="CS254" i="7" s="1"/>
  <c r="CR254" i="7" a="1"/>
  <c r="CR254" i="7" s="1"/>
  <c r="CQ254" i="7"/>
  <c r="CQ254" i="7" a="1"/>
  <c r="CP254" i="7" a="1"/>
  <c r="CP254" i="7" s="1"/>
  <c r="CO254" i="7"/>
  <c r="CO254" i="7" a="1"/>
  <c r="CN254" i="7"/>
  <c r="CN254" i="7" a="1"/>
  <c r="CM254" i="7" a="1"/>
  <c r="CM254" i="7" s="1"/>
  <c r="CL254" i="7" a="1"/>
  <c r="CL254" i="7" s="1"/>
  <c r="CK254" i="7" a="1"/>
  <c r="CK254" i="7" s="1"/>
  <c r="CJ254" i="7" a="1"/>
  <c r="CJ254" i="7" s="1"/>
  <c r="CI254" i="7" a="1"/>
  <c r="CI254" i="7" s="1"/>
  <c r="CH254" i="7" a="1"/>
  <c r="CH254" i="7" s="1"/>
  <c r="CG254" i="7"/>
  <c r="CG254" i="7" a="1"/>
  <c r="CF254" i="7"/>
  <c r="CF254" i="7" a="1"/>
  <c r="CE254" i="7"/>
  <c r="CE254" i="7" a="1"/>
  <c r="CD254" i="7" a="1"/>
  <c r="CD254" i="7" s="1"/>
  <c r="CC254" i="7"/>
  <c r="CC254" i="7" a="1"/>
  <c r="CB254" i="7" a="1"/>
  <c r="CB254" i="7" s="1"/>
  <c r="CA254" i="7" a="1"/>
  <c r="CA254" i="7" s="1"/>
  <c r="BZ254" i="7" a="1"/>
  <c r="BZ254" i="7" s="1"/>
  <c r="BY254" i="7" a="1"/>
  <c r="BY254" i="7" s="1"/>
  <c r="BX254" i="7"/>
  <c r="BX254" i="7" a="1"/>
  <c r="BW254" i="7"/>
  <c r="BW254" i="7" a="1"/>
  <c r="BV254" i="7" a="1"/>
  <c r="BV254" i="7" s="1"/>
  <c r="BU254" i="7" a="1"/>
  <c r="BU254" i="7" s="1"/>
  <c r="BT254" i="7"/>
  <c r="BT254" i="7" a="1"/>
  <c r="BS254" i="7" a="1"/>
  <c r="BS254" i="7" s="1"/>
  <c r="BR254" i="7" a="1"/>
  <c r="BR254" i="7" s="1"/>
  <c r="BQ254" i="7"/>
  <c r="BQ254" i="7" a="1"/>
  <c r="BP254" i="7" a="1"/>
  <c r="BP254" i="7" s="1"/>
  <c r="BO254" i="7"/>
  <c r="BO254" i="7" a="1"/>
  <c r="BN254" i="7" a="1"/>
  <c r="BN254" i="7" s="1"/>
  <c r="CS253" i="7" a="1"/>
  <c r="CS253" i="7" s="1"/>
  <c r="CR253" i="7" a="1"/>
  <c r="CR253" i="7" s="1"/>
  <c r="CQ253" i="7"/>
  <c r="CQ253" i="7" a="1"/>
  <c r="CP253" i="7" a="1"/>
  <c r="CP253" i="7" s="1"/>
  <c r="CO253" i="7"/>
  <c r="CO253" i="7" a="1"/>
  <c r="CN253" i="7"/>
  <c r="CN253" i="7" a="1"/>
  <c r="CM253" i="7" a="1"/>
  <c r="CM253" i="7" s="1"/>
  <c r="CL253" i="7" a="1"/>
  <c r="CL253" i="7" s="1"/>
  <c r="CK253" i="7" a="1"/>
  <c r="CK253" i="7" s="1"/>
  <c r="CJ253" i="7" a="1"/>
  <c r="CJ253" i="7" s="1"/>
  <c r="CI253" i="7" a="1"/>
  <c r="CI253" i="7" s="1"/>
  <c r="CH253" i="7" a="1"/>
  <c r="CH253" i="7" s="1"/>
  <c r="CG253" i="7"/>
  <c r="CG253" i="7" a="1"/>
  <c r="CF253" i="7"/>
  <c r="CF253" i="7" a="1"/>
  <c r="CE253" i="7"/>
  <c r="CE253" i="7" a="1"/>
  <c r="CD253" i="7" a="1"/>
  <c r="CD253" i="7" s="1"/>
  <c r="CC253" i="7"/>
  <c r="CC253" i="7" a="1"/>
  <c r="CB253" i="7" a="1"/>
  <c r="CB253" i="7" s="1"/>
  <c r="CA253" i="7" a="1"/>
  <c r="CA253" i="7" s="1"/>
  <c r="BZ253" i="7" a="1"/>
  <c r="BZ253" i="7" s="1"/>
  <c r="BY253" i="7" a="1"/>
  <c r="BY253" i="7" s="1"/>
  <c r="BX253" i="7"/>
  <c r="BX253" i="7" a="1"/>
  <c r="BW253" i="7"/>
  <c r="BW253" i="7" a="1"/>
  <c r="BV253" i="7" a="1"/>
  <c r="BV253" i="7" s="1"/>
  <c r="BU253" i="7" a="1"/>
  <c r="BU253" i="7" s="1"/>
  <c r="BT253" i="7"/>
  <c r="BT253" i="7" a="1"/>
  <c r="BS253" i="7" a="1"/>
  <c r="BS253" i="7" s="1"/>
  <c r="BR253" i="7" a="1"/>
  <c r="BR253" i="7" s="1"/>
  <c r="BQ253" i="7"/>
  <c r="BQ253" i="7" a="1"/>
  <c r="BP253" i="7" a="1"/>
  <c r="BP253" i="7" s="1"/>
  <c r="BO253" i="7"/>
  <c r="BO253" i="7" a="1"/>
  <c r="BN253" i="7" a="1"/>
  <c r="BN253" i="7" s="1"/>
  <c r="CS252" i="7" a="1"/>
  <c r="CS252" i="7" s="1"/>
  <c r="CR252" i="7" a="1"/>
  <c r="CR252" i="7" s="1"/>
  <c r="CQ252" i="7"/>
  <c r="CQ252" i="7" a="1"/>
  <c r="CP252" i="7" a="1"/>
  <c r="CP252" i="7" s="1"/>
  <c r="CO252" i="7"/>
  <c r="CO252" i="7" a="1"/>
  <c r="CN252" i="7"/>
  <c r="CN252" i="7" a="1"/>
  <c r="CM252" i="7" a="1"/>
  <c r="CM252" i="7" s="1"/>
  <c r="CL252" i="7" a="1"/>
  <c r="CL252" i="7" s="1"/>
  <c r="CK252" i="7" a="1"/>
  <c r="CK252" i="7" s="1"/>
  <c r="CJ252" i="7" a="1"/>
  <c r="CJ252" i="7" s="1"/>
  <c r="CI252" i="7" a="1"/>
  <c r="CI252" i="7" s="1"/>
  <c r="CH252" i="7" a="1"/>
  <c r="CH252" i="7" s="1"/>
  <c r="CG252" i="7"/>
  <c r="CG252" i="7" a="1"/>
  <c r="CF252" i="7"/>
  <c r="CF252" i="7" a="1"/>
  <c r="CE252" i="7"/>
  <c r="CE252" i="7" a="1"/>
  <c r="CD252" i="7" a="1"/>
  <c r="CD252" i="7" s="1"/>
  <c r="CC252" i="7"/>
  <c r="CC252" i="7" a="1"/>
  <c r="CB252" i="7" a="1"/>
  <c r="CB252" i="7" s="1"/>
  <c r="CA252" i="7" a="1"/>
  <c r="CA252" i="7" s="1"/>
  <c r="BZ252" i="7" a="1"/>
  <c r="BZ252" i="7" s="1"/>
  <c r="BY252" i="7" a="1"/>
  <c r="BY252" i="7" s="1"/>
  <c r="BX252" i="7"/>
  <c r="BX252" i="7" a="1"/>
  <c r="BW252" i="7"/>
  <c r="BW252" i="7" a="1"/>
  <c r="BV252" i="7" a="1"/>
  <c r="BV252" i="7" s="1"/>
  <c r="BU252" i="7" a="1"/>
  <c r="BU252" i="7" s="1"/>
  <c r="BT252" i="7" a="1"/>
  <c r="BT252" i="7" s="1"/>
  <c r="BS252" i="7" a="1"/>
  <c r="BS252" i="7" s="1"/>
  <c r="BR252" i="7" a="1"/>
  <c r="BR252" i="7" s="1"/>
  <c r="BQ252" i="7"/>
  <c r="BQ252" i="7" a="1"/>
  <c r="BP252" i="7" a="1"/>
  <c r="BP252" i="7" s="1"/>
  <c r="BO252" i="7"/>
  <c r="BO252" i="7" a="1"/>
  <c r="BN252" i="7" a="1"/>
  <c r="BN252" i="7" s="1"/>
  <c r="CS251" i="7" a="1"/>
  <c r="CS251" i="7" s="1"/>
  <c r="CR251" i="7" a="1"/>
  <c r="CR251" i="7" s="1"/>
  <c r="CQ251" i="7" a="1"/>
  <c r="CQ251" i="7" s="1"/>
  <c r="CP251" i="7" a="1"/>
  <c r="CP251" i="7" s="1"/>
  <c r="CO251" i="7"/>
  <c r="CO251" i="7" a="1"/>
  <c r="CN251" i="7"/>
  <c r="CN251" i="7" a="1"/>
  <c r="CM251" i="7" a="1"/>
  <c r="CM251" i="7" s="1"/>
  <c r="CL251" i="7" a="1"/>
  <c r="CL251" i="7" s="1"/>
  <c r="CK251" i="7" a="1"/>
  <c r="CK251" i="7" s="1"/>
  <c r="CJ251" i="7" a="1"/>
  <c r="CJ251" i="7" s="1"/>
  <c r="CI251" i="7" a="1"/>
  <c r="CI251" i="7" s="1"/>
  <c r="CH251" i="7" a="1"/>
  <c r="CH251" i="7" s="1"/>
  <c r="CG251" i="7"/>
  <c r="CG251" i="7" a="1"/>
  <c r="CF251" i="7"/>
  <c r="CF251" i="7" a="1"/>
  <c r="CE251" i="7"/>
  <c r="CE251" i="7" a="1"/>
  <c r="CD251" i="7" a="1"/>
  <c r="CD251" i="7" s="1"/>
  <c r="CC251" i="7" a="1"/>
  <c r="CC251" i="7" s="1"/>
  <c r="CB251" i="7" a="1"/>
  <c r="CB251" i="7" s="1"/>
  <c r="CA251" i="7" a="1"/>
  <c r="CA251" i="7" s="1"/>
  <c r="BZ251" i="7" a="1"/>
  <c r="BZ251" i="7" s="1"/>
  <c r="BY251" i="7" a="1"/>
  <c r="BY251" i="7" s="1"/>
  <c r="BX251" i="7"/>
  <c r="BX251" i="7" a="1"/>
  <c r="BW251" i="7"/>
  <c r="BW251" i="7" a="1"/>
  <c r="BV251" i="7" a="1"/>
  <c r="BV251" i="7" s="1"/>
  <c r="BU251" i="7" a="1"/>
  <c r="BU251" i="7" s="1"/>
  <c r="BT251" i="7" a="1"/>
  <c r="BT251" i="7" s="1"/>
  <c r="BS251" i="7" a="1"/>
  <c r="BS251" i="7" s="1"/>
  <c r="BR251" i="7" a="1"/>
  <c r="BR251" i="7" s="1"/>
  <c r="BQ251" i="7"/>
  <c r="BQ251" i="7" a="1"/>
  <c r="BP251" i="7" a="1"/>
  <c r="BP251" i="7" s="1"/>
  <c r="BO251" i="7"/>
  <c r="BO251" i="7" a="1"/>
  <c r="BN251" i="7" a="1"/>
  <c r="BN251" i="7" s="1"/>
  <c r="CS250" i="7" a="1"/>
  <c r="CS250" i="7" s="1"/>
  <c r="CR250" i="7" a="1"/>
  <c r="CR250" i="7" s="1"/>
  <c r="CQ250" i="7" a="1"/>
  <c r="CQ250" i="7" s="1"/>
  <c r="CP250" i="7" a="1"/>
  <c r="CP250" i="7" s="1"/>
  <c r="CO250" i="7"/>
  <c r="CO250" i="7" a="1"/>
  <c r="CN250" i="7"/>
  <c r="CN250" i="7" a="1"/>
  <c r="CM250" i="7" a="1"/>
  <c r="CM250" i="7" s="1"/>
  <c r="CL250" i="7" a="1"/>
  <c r="CL250" i="7" s="1"/>
  <c r="CK250" i="7" a="1"/>
  <c r="CK250" i="7" s="1"/>
  <c r="CJ250" i="7" a="1"/>
  <c r="CJ250" i="7" s="1"/>
  <c r="CI250" i="7" a="1"/>
  <c r="CI250" i="7" s="1"/>
  <c r="CH250" i="7" a="1"/>
  <c r="CH250" i="7" s="1"/>
  <c r="CG250" i="7"/>
  <c r="CG250" i="7" a="1"/>
  <c r="CF250" i="7"/>
  <c r="CF250" i="7" a="1"/>
  <c r="CE250" i="7"/>
  <c r="CE250" i="7" a="1"/>
  <c r="CD250" i="7" a="1"/>
  <c r="CD250" i="7" s="1"/>
  <c r="CC250" i="7" a="1"/>
  <c r="CC250" i="7" s="1"/>
  <c r="CB250" i="7" a="1"/>
  <c r="CB250" i="7" s="1"/>
  <c r="CA250" i="7" a="1"/>
  <c r="CA250" i="7" s="1"/>
  <c r="BZ250" i="7" a="1"/>
  <c r="BZ250" i="7" s="1"/>
  <c r="BY250" i="7" a="1"/>
  <c r="BY250" i="7" s="1"/>
  <c r="BX250" i="7"/>
  <c r="BX250" i="7" a="1"/>
  <c r="BW250" i="7"/>
  <c r="BW250" i="7" a="1"/>
  <c r="BV250" i="7" a="1"/>
  <c r="BV250" i="7" s="1"/>
  <c r="BU250" i="7" a="1"/>
  <c r="BU250" i="7" s="1"/>
  <c r="BT250" i="7" a="1"/>
  <c r="BT250" i="7" s="1"/>
  <c r="BS250" i="7" a="1"/>
  <c r="BS250" i="7" s="1"/>
  <c r="BR250" i="7" a="1"/>
  <c r="BR250" i="7" s="1"/>
  <c r="BQ250" i="7"/>
  <c r="BQ250" i="7" a="1"/>
  <c r="BP250" i="7" a="1"/>
  <c r="BP250" i="7" s="1"/>
  <c r="BO250" i="7"/>
  <c r="BO250" i="7" a="1"/>
  <c r="BN250" i="7" a="1"/>
  <c r="BN250" i="7" s="1"/>
  <c r="CS249" i="7" a="1"/>
  <c r="CS249" i="7" s="1"/>
  <c r="CR249" i="7" a="1"/>
  <c r="CR249" i="7" s="1"/>
  <c r="CQ249" i="7" a="1"/>
  <c r="CQ249" i="7" s="1"/>
  <c r="CP249" i="7" a="1"/>
  <c r="CP249" i="7" s="1"/>
  <c r="CO249" i="7"/>
  <c r="CO249" i="7" a="1"/>
  <c r="CN249" i="7"/>
  <c r="CN249" i="7" a="1"/>
  <c r="CM249" i="7" a="1"/>
  <c r="CM249" i="7" s="1"/>
  <c r="CL249" i="7" a="1"/>
  <c r="CL249" i="7" s="1"/>
  <c r="CK249" i="7" a="1"/>
  <c r="CK249" i="7" s="1"/>
  <c r="CJ249" i="7" a="1"/>
  <c r="CJ249" i="7" s="1"/>
  <c r="CI249" i="7" a="1"/>
  <c r="CI249" i="7" s="1"/>
  <c r="CH249" i="7" a="1"/>
  <c r="CH249" i="7" s="1"/>
  <c r="CG249" i="7"/>
  <c r="CG249" i="7" a="1"/>
  <c r="CF249" i="7"/>
  <c r="CF249" i="7" a="1"/>
  <c r="CE249" i="7"/>
  <c r="CE249" i="7" a="1"/>
  <c r="CD249" i="7" a="1"/>
  <c r="CD249" i="7" s="1"/>
  <c r="CC249" i="7" a="1"/>
  <c r="CC249" i="7" s="1"/>
  <c r="CB249" i="7" a="1"/>
  <c r="CB249" i="7" s="1"/>
  <c r="CA249" i="7" a="1"/>
  <c r="CA249" i="7" s="1"/>
  <c r="BZ249" i="7" a="1"/>
  <c r="BZ249" i="7" s="1"/>
  <c r="BY249" i="7" a="1"/>
  <c r="BY249" i="7" s="1"/>
  <c r="BX249" i="7"/>
  <c r="BX249" i="7" a="1"/>
  <c r="BW249" i="7"/>
  <c r="BW249" i="7" a="1"/>
  <c r="BV249" i="7" a="1"/>
  <c r="BV249" i="7" s="1"/>
  <c r="BU249" i="7" a="1"/>
  <c r="BU249" i="7" s="1"/>
  <c r="BT249" i="7" a="1"/>
  <c r="BT249" i="7" s="1"/>
  <c r="BS249" i="7" a="1"/>
  <c r="BS249" i="7" s="1"/>
  <c r="BR249" i="7" a="1"/>
  <c r="BR249" i="7" s="1"/>
  <c r="BQ249" i="7"/>
  <c r="BQ249" i="7" a="1"/>
  <c r="BP249" i="7" a="1"/>
  <c r="BP249" i="7" s="1"/>
  <c r="BO249" i="7"/>
  <c r="BO249" i="7" a="1"/>
  <c r="BN249" i="7" a="1"/>
  <c r="BN249" i="7" s="1"/>
  <c r="CS248" i="7" a="1"/>
  <c r="CS248" i="7" s="1"/>
  <c r="CR248" i="7" a="1"/>
  <c r="CR248" i="7" s="1"/>
  <c r="CQ248" i="7" a="1"/>
  <c r="CQ248" i="7" s="1"/>
  <c r="CP248" i="7" a="1"/>
  <c r="CP248" i="7" s="1"/>
  <c r="CO248" i="7"/>
  <c r="CO248" i="7" a="1"/>
  <c r="CN248" i="7"/>
  <c r="CN248" i="7" a="1"/>
  <c r="CM248" i="7" a="1"/>
  <c r="CM248" i="7" s="1"/>
  <c r="CL248" i="7" a="1"/>
  <c r="CL248" i="7" s="1"/>
  <c r="CK248" i="7" a="1"/>
  <c r="CK248" i="7" s="1"/>
  <c r="CJ248" i="7" a="1"/>
  <c r="CJ248" i="7" s="1"/>
  <c r="CI248" i="7" a="1"/>
  <c r="CI248" i="7" s="1"/>
  <c r="CH248" i="7" a="1"/>
  <c r="CH248" i="7" s="1"/>
  <c r="CG248" i="7"/>
  <c r="CG248" i="7" a="1"/>
  <c r="CF248" i="7"/>
  <c r="CF248" i="7" a="1"/>
  <c r="CE248" i="7"/>
  <c r="CE248" i="7" a="1"/>
  <c r="CD248" i="7" a="1"/>
  <c r="CD248" i="7" s="1"/>
  <c r="CC248" i="7" a="1"/>
  <c r="CC248" i="7" s="1"/>
  <c r="CB248" i="7" a="1"/>
  <c r="CB248" i="7" s="1"/>
  <c r="CA248" i="7" a="1"/>
  <c r="CA248" i="7" s="1"/>
  <c r="BZ248" i="7" a="1"/>
  <c r="BZ248" i="7" s="1"/>
  <c r="BY248" i="7" a="1"/>
  <c r="BY248" i="7" s="1"/>
  <c r="BX248" i="7"/>
  <c r="BX248" i="7" a="1"/>
  <c r="BW248" i="7"/>
  <c r="BW248" i="7" a="1"/>
  <c r="BV248" i="7" a="1"/>
  <c r="BV248" i="7" s="1"/>
  <c r="BU248" i="7" a="1"/>
  <c r="BU248" i="7" s="1"/>
  <c r="BT248" i="7" a="1"/>
  <c r="BT248" i="7" s="1"/>
  <c r="BS248" i="7" a="1"/>
  <c r="BS248" i="7" s="1"/>
  <c r="BR248" i="7" a="1"/>
  <c r="BR248" i="7" s="1"/>
  <c r="BQ248" i="7"/>
  <c r="BQ248" i="7" a="1"/>
  <c r="BP248" i="7" a="1"/>
  <c r="BP248" i="7" s="1"/>
  <c r="BO248" i="7"/>
  <c r="BO248" i="7" a="1"/>
  <c r="BN248" i="7" a="1"/>
  <c r="BN248" i="7" s="1"/>
  <c r="CS247" i="7" a="1"/>
  <c r="CS247" i="7" s="1"/>
  <c r="CR247" i="7" a="1"/>
  <c r="CR247" i="7" s="1"/>
  <c r="CQ247" i="7" a="1"/>
  <c r="CQ247" i="7" s="1"/>
  <c r="CP247" i="7" a="1"/>
  <c r="CP247" i="7" s="1"/>
  <c r="CO247" i="7"/>
  <c r="CO247" i="7" a="1"/>
  <c r="CN247" i="7"/>
  <c r="CN247" i="7" a="1"/>
  <c r="CM247" i="7" a="1"/>
  <c r="CM247" i="7" s="1"/>
  <c r="CL247" i="7" a="1"/>
  <c r="CL247" i="7" s="1"/>
  <c r="CK247" i="7" a="1"/>
  <c r="CK247" i="7" s="1"/>
  <c r="CJ247" i="7" a="1"/>
  <c r="CJ247" i="7" s="1"/>
  <c r="CI247" i="7" a="1"/>
  <c r="CI247" i="7" s="1"/>
  <c r="CH247" i="7" a="1"/>
  <c r="CH247" i="7" s="1"/>
  <c r="CG247" i="7"/>
  <c r="CG247" i="7" a="1"/>
  <c r="CF247" i="7"/>
  <c r="CF247" i="7" a="1"/>
  <c r="CE247" i="7"/>
  <c r="CE247" i="7" a="1"/>
  <c r="CD247" i="7" a="1"/>
  <c r="CD247" i="7" s="1"/>
  <c r="CC247" i="7" a="1"/>
  <c r="CC247" i="7" s="1"/>
  <c r="CB247" i="7" a="1"/>
  <c r="CB247" i="7" s="1"/>
  <c r="CA247" i="7" a="1"/>
  <c r="CA247" i="7" s="1"/>
  <c r="BZ247" i="7" a="1"/>
  <c r="BZ247" i="7" s="1"/>
  <c r="BY247" i="7" a="1"/>
  <c r="BY247" i="7" s="1"/>
  <c r="BX247" i="7"/>
  <c r="BX247" i="7" a="1"/>
  <c r="BW247" i="7"/>
  <c r="BW247" i="7" a="1"/>
  <c r="BV247" i="7" a="1"/>
  <c r="BV247" i="7" s="1"/>
  <c r="BU247" i="7" a="1"/>
  <c r="BU247" i="7" s="1"/>
  <c r="BT247" i="7" a="1"/>
  <c r="BT247" i="7" s="1"/>
  <c r="BS247" i="7" a="1"/>
  <c r="BS247" i="7" s="1"/>
  <c r="BR247" i="7" a="1"/>
  <c r="BR247" i="7" s="1"/>
  <c r="BQ247" i="7"/>
  <c r="BQ247" i="7" a="1"/>
  <c r="BP247" i="7" a="1"/>
  <c r="BP247" i="7" s="1"/>
  <c r="BO247" i="7"/>
  <c r="BO247" i="7" a="1"/>
  <c r="BN247" i="7" a="1"/>
  <c r="BN247" i="7" s="1"/>
  <c r="CS246" i="7" a="1"/>
  <c r="CS246" i="7" s="1"/>
  <c r="CR246" i="7" a="1"/>
  <c r="CR246" i="7" s="1"/>
  <c r="CQ246" i="7" a="1"/>
  <c r="CQ246" i="7" s="1"/>
  <c r="CP246" i="7" a="1"/>
  <c r="CP246" i="7" s="1"/>
  <c r="CO246" i="7"/>
  <c r="CO246" i="7" a="1"/>
  <c r="CN246" i="7"/>
  <c r="CN246" i="7" a="1"/>
  <c r="CM246" i="7" a="1"/>
  <c r="CM246" i="7" s="1"/>
  <c r="CL246" i="7" a="1"/>
  <c r="CL246" i="7" s="1"/>
  <c r="CK246" i="7" a="1"/>
  <c r="CK246" i="7" s="1"/>
  <c r="CJ246" i="7" a="1"/>
  <c r="CJ246" i="7" s="1"/>
  <c r="CI246" i="7" a="1"/>
  <c r="CI246" i="7" s="1"/>
  <c r="CH246" i="7" a="1"/>
  <c r="CH246" i="7" s="1"/>
  <c r="CG246" i="7"/>
  <c r="CG246" i="7" a="1"/>
  <c r="CF246" i="7"/>
  <c r="CF246" i="7" a="1"/>
  <c r="CE246" i="7"/>
  <c r="CE246" i="7" a="1"/>
  <c r="CD246" i="7" a="1"/>
  <c r="CD246" i="7" s="1"/>
  <c r="CC246" i="7" a="1"/>
  <c r="CC246" i="7" s="1"/>
  <c r="CB246" i="7" a="1"/>
  <c r="CB246" i="7" s="1"/>
  <c r="CA246" i="7" a="1"/>
  <c r="CA246" i="7" s="1"/>
  <c r="BZ246" i="7" a="1"/>
  <c r="BZ246" i="7" s="1"/>
  <c r="BY246" i="7" a="1"/>
  <c r="BY246" i="7" s="1"/>
  <c r="BX246" i="7"/>
  <c r="BX246" i="7" a="1"/>
  <c r="BW246" i="7"/>
  <c r="BW246" i="7" a="1"/>
  <c r="BV246" i="7" a="1"/>
  <c r="BV246" i="7" s="1"/>
  <c r="BU246" i="7" a="1"/>
  <c r="BU246" i="7" s="1"/>
  <c r="BT246" i="7"/>
  <c r="BT246" i="7" a="1"/>
  <c r="BS246" i="7" a="1"/>
  <c r="BS246" i="7" s="1"/>
  <c r="BR246" i="7" a="1"/>
  <c r="BR246" i="7" s="1"/>
  <c r="BQ246" i="7"/>
  <c r="BQ246" i="7" a="1"/>
  <c r="BP246" i="7" a="1"/>
  <c r="BP246" i="7" s="1"/>
  <c r="BO246" i="7"/>
  <c r="BO246" i="7" a="1"/>
  <c r="BN246" i="7" a="1"/>
  <c r="BN246" i="7" s="1"/>
  <c r="CS245" i="7" a="1"/>
  <c r="CS245" i="7" s="1"/>
  <c r="CR245" i="7" a="1"/>
  <c r="CR245" i="7" s="1"/>
  <c r="CQ245" i="7"/>
  <c r="CQ245" i="7" a="1"/>
  <c r="CP245" i="7" a="1"/>
  <c r="CP245" i="7" s="1"/>
  <c r="CO245" i="7"/>
  <c r="CO245" i="7" a="1"/>
  <c r="CN245" i="7"/>
  <c r="CN245" i="7" a="1"/>
  <c r="CM245" i="7" a="1"/>
  <c r="CM245" i="7" s="1"/>
  <c r="CL245" i="7" a="1"/>
  <c r="CL245" i="7" s="1"/>
  <c r="CK245" i="7" a="1"/>
  <c r="CK245" i="7" s="1"/>
  <c r="CJ245" i="7" a="1"/>
  <c r="CJ245" i="7" s="1"/>
  <c r="CI245" i="7" a="1"/>
  <c r="CI245" i="7" s="1"/>
  <c r="CH245" i="7" a="1"/>
  <c r="CH245" i="7" s="1"/>
  <c r="CG245" i="7"/>
  <c r="CG245" i="7" a="1"/>
  <c r="CF245" i="7"/>
  <c r="CF245" i="7" a="1"/>
  <c r="CE245" i="7"/>
  <c r="CE245" i="7" a="1"/>
  <c r="CD245" i="7" a="1"/>
  <c r="CD245" i="7" s="1"/>
  <c r="CC245" i="7"/>
  <c r="CC245" i="7" a="1"/>
  <c r="CB245" i="7" a="1"/>
  <c r="CB245" i="7" s="1"/>
  <c r="CA245" i="7" a="1"/>
  <c r="CA245" i="7" s="1"/>
  <c r="BZ245" i="7" a="1"/>
  <c r="BZ245" i="7" s="1"/>
  <c r="BY245" i="7" a="1"/>
  <c r="BY245" i="7" s="1"/>
  <c r="BX245" i="7"/>
  <c r="BX245" i="7" a="1"/>
  <c r="BW245" i="7"/>
  <c r="BW245" i="7" a="1"/>
  <c r="BV245" i="7" a="1"/>
  <c r="BV245" i="7" s="1"/>
  <c r="BU245" i="7"/>
  <c r="BU245" i="7" a="1"/>
  <c r="BT245" i="7"/>
  <c r="BT245" i="7" a="1"/>
  <c r="BS245" i="7" a="1"/>
  <c r="BS245" i="7" s="1"/>
  <c r="BR245" i="7" a="1"/>
  <c r="BR245" i="7" s="1"/>
  <c r="BQ245" i="7"/>
  <c r="BQ245" i="7" a="1"/>
  <c r="BP245" i="7" a="1"/>
  <c r="BP245" i="7" s="1"/>
  <c r="BO245" i="7"/>
  <c r="BO245" i="7" a="1"/>
  <c r="BN245" i="7" a="1"/>
  <c r="BN245" i="7" s="1"/>
  <c r="CS244" i="7" a="1"/>
  <c r="CS244" i="7" s="1"/>
  <c r="CR244" i="7"/>
  <c r="CR244" i="7" a="1"/>
  <c r="CQ244" i="7" a="1"/>
  <c r="CQ244" i="7" s="1"/>
  <c r="CP244" i="7" a="1"/>
  <c r="CP244" i="7" s="1"/>
  <c r="CO244" i="7"/>
  <c r="CO244" i="7" a="1"/>
  <c r="CN244" i="7"/>
  <c r="CN244" i="7" a="1"/>
  <c r="CM244" i="7" a="1"/>
  <c r="CM244" i="7" s="1"/>
  <c r="CL244" i="7" a="1"/>
  <c r="CL244" i="7" s="1"/>
  <c r="CK244" i="7" a="1"/>
  <c r="CK244" i="7" s="1"/>
  <c r="CJ244" i="7" a="1"/>
  <c r="CJ244" i="7" s="1"/>
  <c r="CI244" i="7"/>
  <c r="CI244" i="7" a="1"/>
  <c r="CH244" i="7" a="1"/>
  <c r="CH244" i="7" s="1"/>
  <c r="CG244" i="7"/>
  <c r="CG244" i="7" a="1"/>
  <c r="CF244" i="7"/>
  <c r="CF244" i="7" a="1"/>
  <c r="CE244" i="7"/>
  <c r="CE244" i="7" a="1"/>
  <c r="CD244" i="7" a="1"/>
  <c r="CD244" i="7" s="1"/>
  <c r="CC244" i="7" a="1"/>
  <c r="CC244" i="7" s="1"/>
  <c r="CB244" i="7" a="1"/>
  <c r="CB244" i="7" s="1"/>
  <c r="CA244" i="7" a="1"/>
  <c r="CA244" i="7" s="1"/>
  <c r="BZ244" i="7" a="1"/>
  <c r="BZ244" i="7" s="1"/>
  <c r="BY244" i="7" a="1"/>
  <c r="BY244" i="7" s="1"/>
  <c r="BX244" i="7"/>
  <c r="BX244" i="7" a="1"/>
  <c r="BW244" i="7"/>
  <c r="BW244" i="7" a="1"/>
  <c r="BV244" i="7" a="1"/>
  <c r="BV244" i="7" s="1"/>
  <c r="BU244" i="7"/>
  <c r="BU244" i="7" a="1"/>
  <c r="BT244" i="7" a="1"/>
  <c r="BT244" i="7" s="1"/>
  <c r="BS244" i="7" a="1"/>
  <c r="BS244" i="7" s="1"/>
  <c r="BR244" i="7" a="1"/>
  <c r="BR244" i="7" s="1"/>
  <c r="BQ244" i="7"/>
  <c r="BQ244" i="7" a="1"/>
  <c r="BP244" i="7" a="1"/>
  <c r="BP244" i="7" s="1"/>
  <c r="BO244" i="7"/>
  <c r="BO244" i="7" a="1"/>
  <c r="BN244" i="7" a="1"/>
  <c r="BN244" i="7" s="1"/>
  <c r="CS243" i="7" a="1"/>
  <c r="CS243" i="7" s="1"/>
  <c r="CR243" i="7"/>
  <c r="CR243" i="7" a="1"/>
  <c r="CQ243" i="7" a="1"/>
  <c r="CQ243" i="7" s="1"/>
  <c r="CP243" i="7" a="1"/>
  <c r="CP243" i="7" s="1"/>
  <c r="CO243" i="7"/>
  <c r="CO243" i="7" a="1"/>
  <c r="CN243" i="7"/>
  <c r="CN243" i="7" a="1"/>
  <c r="CM243" i="7" a="1"/>
  <c r="CM243" i="7" s="1"/>
  <c r="CL243" i="7" a="1"/>
  <c r="CL243" i="7" s="1"/>
  <c r="CK243" i="7" a="1"/>
  <c r="CK243" i="7" s="1"/>
  <c r="CJ243" i="7" a="1"/>
  <c r="CJ243" i="7" s="1"/>
  <c r="CI243" i="7"/>
  <c r="CI243" i="7" a="1"/>
  <c r="CH243" i="7" a="1"/>
  <c r="CH243" i="7" s="1"/>
  <c r="CG243" i="7"/>
  <c r="CG243" i="7" a="1"/>
  <c r="CF243" i="7"/>
  <c r="CF243" i="7" a="1"/>
  <c r="CE243" i="7"/>
  <c r="CE243" i="7" a="1"/>
  <c r="CD243" i="7" a="1"/>
  <c r="CD243" i="7" s="1"/>
  <c r="CC243" i="7"/>
  <c r="CC243" i="7" a="1"/>
  <c r="CB243" i="7" a="1"/>
  <c r="CB243" i="7" s="1"/>
  <c r="CA243" i="7" a="1"/>
  <c r="CA243" i="7" s="1"/>
  <c r="BZ243" i="7" a="1"/>
  <c r="BZ243" i="7" s="1"/>
  <c r="BY243" i="7" a="1"/>
  <c r="BY243" i="7" s="1"/>
  <c r="BX243" i="7"/>
  <c r="BX243" i="7" a="1"/>
  <c r="BW243" i="7"/>
  <c r="BW243" i="7" a="1"/>
  <c r="BV243" i="7" a="1"/>
  <c r="BV243" i="7" s="1"/>
  <c r="BU243" i="7"/>
  <c r="BU243" i="7" a="1"/>
  <c r="BT243" i="7"/>
  <c r="BT243" i="7" a="1"/>
  <c r="BS243" i="7" a="1"/>
  <c r="BS243" i="7" s="1"/>
  <c r="BR243" i="7" a="1"/>
  <c r="BR243" i="7" s="1"/>
  <c r="BQ243" i="7"/>
  <c r="BQ243" i="7" a="1"/>
  <c r="BP243" i="7" a="1"/>
  <c r="BP243" i="7" s="1"/>
  <c r="BO243" i="7"/>
  <c r="BO243" i="7" a="1"/>
  <c r="BN243" i="7" a="1"/>
  <c r="BN243" i="7" s="1"/>
  <c r="CS242" i="7" a="1"/>
  <c r="CS242" i="7" s="1"/>
  <c r="CR242" i="7"/>
  <c r="CR242" i="7" a="1"/>
  <c r="CQ242" i="7"/>
  <c r="CQ242" i="7" a="1"/>
  <c r="CP242" i="7" a="1"/>
  <c r="CP242" i="7" s="1"/>
  <c r="CO242" i="7"/>
  <c r="CO242" i="7" a="1"/>
  <c r="CN242" i="7"/>
  <c r="CN242" i="7" a="1"/>
  <c r="CM242" i="7" a="1"/>
  <c r="CM242" i="7" s="1"/>
  <c r="CL242" i="7" a="1"/>
  <c r="CL242" i="7" s="1"/>
  <c r="CK242" i="7" a="1"/>
  <c r="CK242" i="7" s="1"/>
  <c r="CJ242" i="7" a="1"/>
  <c r="CJ242" i="7" s="1"/>
  <c r="CI242" i="7"/>
  <c r="CI242" i="7" a="1"/>
  <c r="CH242" i="7" a="1"/>
  <c r="CH242" i="7" s="1"/>
  <c r="CG242" i="7"/>
  <c r="CG242" i="7" a="1"/>
  <c r="CF242" i="7"/>
  <c r="CF242" i="7" a="1"/>
  <c r="CE242" i="7"/>
  <c r="CE242" i="7" a="1"/>
  <c r="CD242" i="7" a="1"/>
  <c r="CD242" i="7" s="1"/>
  <c r="CC242" i="7" a="1"/>
  <c r="CC242" i="7" s="1"/>
  <c r="CB242" i="7" a="1"/>
  <c r="CB242" i="7" s="1"/>
  <c r="CA242" i="7" a="1"/>
  <c r="CA242" i="7" s="1"/>
  <c r="BZ242" i="7" a="1"/>
  <c r="BZ242" i="7" s="1"/>
  <c r="BY242" i="7" a="1"/>
  <c r="BY242" i="7" s="1"/>
  <c r="BX242" i="7"/>
  <c r="BX242" i="7" a="1"/>
  <c r="BW242" i="7"/>
  <c r="BW242" i="7" a="1"/>
  <c r="BV242" i="7" a="1"/>
  <c r="BV242" i="7" s="1"/>
  <c r="BU242" i="7"/>
  <c r="BU242" i="7" a="1"/>
  <c r="BT242" i="7" a="1"/>
  <c r="BT242" i="7" s="1"/>
  <c r="BS242" i="7" a="1"/>
  <c r="BS242" i="7" s="1"/>
  <c r="BR242" i="7" a="1"/>
  <c r="BR242" i="7" s="1"/>
  <c r="BQ242" i="7"/>
  <c r="BQ242" i="7" a="1"/>
  <c r="BP242" i="7" a="1"/>
  <c r="BP242" i="7" s="1"/>
  <c r="BO242" i="7"/>
  <c r="BO242" i="7" a="1"/>
  <c r="BN242" i="7" a="1"/>
  <c r="BN242" i="7" s="1"/>
  <c r="CS241" i="7" a="1"/>
  <c r="CS241" i="7" s="1"/>
  <c r="CR241" i="7"/>
  <c r="CR241" i="7" a="1"/>
  <c r="CQ241" i="7" a="1"/>
  <c r="CQ241" i="7" s="1"/>
  <c r="CP241" i="7" a="1"/>
  <c r="CP241" i="7" s="1"/>
  <c r="CO241" i="7"/>
  <c r="CO241" i="7" a="1"/>
  <c r="CN241" i="7"/>
  <c r="CN241" i="7" a="1"/>
  <c r="CM241" i="7" a="1"/>
  <c r="CM241" i="7" s="1"/>
  <c r="CL241" i="7" a="1"/>
  <c r="CL241" i="7" s="1"/>
  <c r="CK241" i="7" a="1"/>
  <c r="CK241" i="7" s="1"/>
  <c r="CJ241" i="7" a="1"/>
  <c r="CJ241" i="7" s="1"/>
  <c r="CI241" i="7"/>
  <c r="CI241" i="7" a="1"/>
  <c r="CH241" i="7" a="1"/>
  <c r="CH241" i="7" s="1"/>
  <c r="CG241" i="7"/>
  <c r="CG241" i="7" a="1"/>
  <c r="CF241" i="7"/>
  <c r="CF241" i="7" a="1"/>
  <c r="CE241" i="7"/>
  <c r="CE241" i="7" a="1"/>
  <c r="CD241" i="7" a="1"/>
  <c r="CD241" i="7" s="1"/>
  <c r="CC241" i="7" a="1"/>
  <c r="CC241" i="7" s="1"/>
  <c r="CB241" i="7" a="1"/>
  <c r="CB241" i="7" s="1"/>
  <c r="CA241" i="7" a="1"/>
  <c r="CA241" i="7" s="1"/>
  <c r="BZ241" i="7" a="1"/>
  <c r="BZ241" i="7" s="1"/>
  <c r="BY241" i="7" a="1"/>
  <c r="BY241" i="7" s="1"/>
  <c r="BX241" i="7"/>
  <c r="BX241" i="7" a="1"/>
  <c r="BW241" i="7"/>
  <c r="BW241" i="7" a="1"/>
  <c r="BV241" i="7" a="1"/>
  <c r="BV241" i="7" s="1"/>
  <c r="BU241" i="7"/>
  <c r="BU241" i="7" a="1"/>
  <c r="BT241" i="7" a="1"/>
  <c r="BT241" i="7" s="1"/>
  <c r="BS241" i="7" a="1"/>
  <c r="BS241" i="7" s="1"/>
  <c r="BR241" i="7" a="1"/>
  <c r="BR241" i="7" s="1"/>
  <c r="BQ241" i="7"/>
  <c r="BQ241" i="7" a="1"/>
  <c r="BP241" i="7" a="1"/>
  <c r="BP241" i="7" s="1"/>
  <c r="BO241" i="7"/>
  <c r="BO241" i="7" a="1"/>
  <c r="BN241" i="7" a="1"/>
  <c r="BN241" i="7" s="1"/>
  <c r="CS240" i="7" a="1"/>
  <c r="CS240" i="7" s="1"/>
  <c r="CR240" i="7"/>
  <c r="CR240" i="7" a="1"/>
  <c r="CQ240" i="7" a="1"/>
  <c r="CQ240" i="7" s="1"/>
  <c r="CP240" i="7" a="1"/>
  <c r="CP240" i="7" s="1"/>
  <c r="CO240" i="7"/>
  <c r="CO240" i="7" a="1"/>
  <c r="CN240" i="7"/>
  <c r="CN240" i="7" a="1"/>
  <c r="CM240" i="7" a="1"/>
  <c r="CM240" i="7" s="1"/>
  <c r="CL240" i="7" a="1"/>
  <c r="CL240" i="7" s="1"/>
  <c r="CK240" i="7" a="1"/>
  <c r="CK240" i="7" s="1"/>
  <c r="CJ240" i="7" a="1"/>
  <c r="CJ240" i="7" s="1"/>
  <c r="CI240" i="7"/>
  <c r="CI240" i="7" a="1"/>
  <c r="CH240" i="7" a="1"/>
  <c r="CH240" i="7" s="1"/>
  <c r="CG240" i="7"/>
  <c r="CG240" i="7" a="1"/>
  <c r="CF240" i="7"/>
  <c r="CF240" i="7" a="1"/>
  <c r="CE240" i="7"/>
  <c r="CE240" i="7" a="1"/>
  <c r="CD240" i="7" a="1"/>
  <c r="CD240" i="7" s="1"/>
  <c r="CC240" i="7" a="1"/>
  <c r="CC240" i="7" s="1"/>
  <c r="CB240" i="7" a="1"/>
  <c r="CB240" i="7" s="1"/>
  <c r="CA240" i="7" a="1"/>
  <c r="CA240" i="7" s="1"/>
  <c r="BZ240" i="7" a="1"/>
  <c r="BZ240" i="7" s="1"/>
  <c r="BY240" i="7" a="1"/>
  <c r="BY240" i="7" s="1"/>
  <c r="BX240" i="7"/>
  <c r="BX240" i="7" a="1"/>
  <c r="BW240" i="7"/>
  <c r="BW240" i="7" a="1"/>
  <c r="BV240" i="7" a="1"/>
  <c r="BV240" i="7" s="1"/>
  <c r="BU240" i="7"/>
  <c r="BU240" i="7" a="1"/>
  <c r="BT240" i="7" a="1"/>
  <c r="BT240" i="7" s="1"/>
  <c r="BS240" i="7" a="1"/>
  <c r="BS240" i="7" s="1"/>
  <c r="BR240" i="7" a="1"/>
  <c r="BR240" i="7" s="1"/>
  <c r="BQ240" i="7"/>
  <c r="BQ240" i="7" a="1"/>
  <c r="BP240" i="7" a="1"/>
  <c r="BP240" i="7" s="1"/>
  <c r="BO240" i="7"/>
  <c r="BO240" i="7" a="1"/>
  <c r="BN240" i="7" a="1"/>
  <c r="BN240" i="7" s="1"/>
  <c r="CS239" i="7" a="1"/>
  <c r="CS239" i="7" s="1"/>
  <c r="CR239" i="7"/>
  <c r="CR239" i="7" a="1"/>
  <c r="CQ239" i="7" a="1"/>
  <c r="CQ239" i="7" s="1"/>
  <c r="CP239" i="7" a="1"/>
  <c r="CP239" i="7" s="1"/>
  <c r="CO239" i="7"/>
  <c r="CO239" i="7" a="1"/>
  <c r="CN239" i="7"/>
  <c r="CN239" i="7" a="1"/>
  <c r="CM239" i="7" a="1"/>
  <c r="CM239" i="7" s="1"/>
  <c r="CL239" i="7" a="1"/>
  <c r="CL239" i="7" s="1"/>
  <c r="CK239" i="7" a="1"/>
  <c r="CK239" i="7" s="1"/>
  <c r="CJ239" i="7" a="1"/>
  <c r="CJ239" i="7" s="1"/>
  <c r="CI239" i="7"/>
  <c r="CI239" i="7" a="1"/>
  <c r="CH239" i="7" a="1"/>
  <c r="CH239" i="7" s="1"/>
  <c r="CG239" i="7"/>
  <c r="CG239" i="7" a="1"/>
  <c r="CF239" i="7"/>
  <c r="CF239" i="7" a="1"/>
  <c r="CE239" i="7"/>
  <c r="CE239" i="7" a="1"/>
  <c r="CD239" i="7" a="1"/>
  <c r="CD239" i="7" s="1"/>
  <c r="CC239" i="7" a="1"/>
  <c r="CC239" i="7" s="1"/>
  <c r="CB239" i="7" a="1"/>
  <c r="CB239" i="7" s="1"/>
  <c r="CA239" i="7" a="1"/>
  <c r="CA239" i="7" s="1"/>
  <c r="BZ239" i="7" a="1"/>
  <c r="BZ239" i="7" s="1"/>
  <c r="BY239" i="7" a="1"/>
  <c r="BY239" i="7" s="1"/>
  <c r="BX239" i="7"/>
  <c r="BX239" i="7" a="1"/>
  <c r="BW239" i="7"/>
  <c r="BW239" i="7" a="1"/>
  <c r="BV239" i="7" a="1"/>
  <c r="BV239" i="7" s="1"/>
  <c r="BU239" i="7"/>
  <c r="BU239" i="7" a="1"/>
  <c r="BT239" i="7" a="1"/>
  <c r="BT239" i="7" s="1"/>
  <c r="BS239" i="7" a="1"/>
  <c r="BS239" i="7" s="1"/>
  <c r="BR239" i="7" a="1"/>
  <c r="BR239" i="7" s="1"/>
  <c r="BQ239" i="7"/>
  <c r="BQ239" i="7" a="1"/>
  <c r="BP239" i="7" a="1"/>
  <c r="BP239" i="7" s="1"/>
  <c r="BO239" i="7"/>
  <c r="BO239" i="7" a="1"/>
  <c r="BN239" i="7" a="1"/>
  <c r="BN239" i="7" s="1"/>
  <c r="CS238" i="7" a="1"/>
  <c r="CS238" i="7" s="1"/>
  <c r="CR238" i="7"/>
  <c r="CR238" i="7" a="1"/>
  <c r="CQ238" i="7" a="1"/>
  <c r="CQ238" i="7" s="1"/>
  <c r="CP238" i="7" a="1"/>
  <c r="CP238" i="7" s="1"/>
  <c r="CO238" i="7"/>
  <c r="CO238" i="7" a="1"/>
  <c r="CN238" i="7"/>
  <c r="CN238" i="7" a="1"/>
  <c r="CM238" i="7" a="1"/>
  <c r="CM238" i="7" s="1"/>
  <c r="CL238" i="7" a="1"/>
  <c r="CL238" i="7" s="1"/>
  <c r="CK238" i="7" a="1"/>
  <c r="CK238" i="7" s="1"/>
  <c r="CJ238" i="7" a="1"/>
  <c r="CJ238" i="7" s="1"/>
  <c r="CI238" i="7" a="1"/>
  <c r="CI238" i="7" s="1"/>
  <c r="CH238" i="7" a="1"/>
  <c r="CH238" i="7" s="1"/>
  <c r="CG238" i="7"/>
  <c r="CG238" i="7" a="1"/>
  <c r="CF238" i="7"/>
  <c r="CF238" i="7" a="1"/>
  <c r="CE238" i="7"/>
  <c r="CE238" i="7" a="1"/>
  <c r="CD238" i="7" a="1"/>
  <c r="CD238" i="7" s="1"/>
  <c r="CC238" i="7" a="1"/>
  <c r="CC238" i="7" s="1"/>
  <c r="CB238" i="7" a="1"/>
  <c r="CB238" i="7" s="1"/>
  <c r="CA238" i="7" a="1"/>
  <c r="CA238" i="7" s="1"/>
  <c r="BZ238" i="7" a="1"/>
  <c r="BZ238" i="7" s="1"/>
  <c r="BY238" i="7" a="1"/>
  <c r="BY238" i="7" s="1"/>
  <c r="BX238" i="7"/>
  <c r="BX238" i="7" a="1"/>
  <c r="BW238" i="7"/>
  <c r="BW238" i="7" a="1"/>
  <c r="BV238" i="7" a="1"/>
  <c r="BV238" i="7" s="1"/>
  <c r="BU238" i="7"/>
  <c r="BU238" i="7" a="1"/>
  <c r="BT238" i="7" a="1"/>
  <c r="BT238" i="7" s="1"/>
  <c r="BS238" i="7" a="1"/>
  <c r="BS238" i="7" s="1"/>
  <c r="BR238" i="7" a="1"/>
  <c r="BR238" i="7" s="1"/>
  <c r="BQ238" i="7"/>
  <c r="BQ238" i="7" a="1"/>
  <c r="BP238" i="7" a="1"/>
  <c r="BP238" i="7" s="1"/>
  <c r="BO238" i="7"/>
  <c r="BO238" i="7" a="1"/>
  <c r="BN238" i="7" a="1"/>
  <c r="BN238" i="7" s="1"/>
  <c r="CS237" i="7" a="1"/>
  <c r="CS237" i="7" s="1"/>
  <c r="CR237" i="7" a="1"/>
  <c r="CR237" i="7" s="1"/>
  <c r="CQ237" i="7" a="1"/>
  <c r="CQ237" i="7" s="1"/>
  <c r="CP237" i="7" a="1"/>
  <c r="CP237" i="7" s="1"/>
  <c r="CO237" i="7"/>
  <c r="CO237" i="7" a="1"/>
  <c r="CN237" i="7"/>
  <c r="CN237" i="7" a="1"/>
  <c r="CM237" i="7" a="1"/>
  <c r="CM237" i="7" s="1"/>
  <c r="CL237" i="7" a="1"/>
  <c r="CL237" i="7" s="1"/>
  <c r="CK237" i="7" a="1"/>
  <c r="CK237" i="7" s="1"/>
  <c r="CJ237" i="7" a="1"/>
  <c r="CJ237" i="7" s="1"/>
  <c r="CI237" i="7" a="1"/>
  <c r="CI237" i="7" s="1"/>
  <c r="CH237" i="7" a="1"/>
  <c r="CH237" i="7" s="1"/>
  <c r="CG237" i="7"/>
  <c r="CG237" i="7" a="1"/>
  <c r="CF237" i="7"/>
  <c r="CF237" i="7" a="1"/>
  <c r="CE237" i="7"/>
  <c r="CE237" i="7" a="1"/>
  <c r="CD237" i="7" a="1"/>
  <c r="CD237" i="7" s="1"/>
  <c r="CC237" i="7" a="1"/>
  <c r="CC237" i="7" s="1"/>
  <c r="CB237" i="7" a="1"/>
  <c r="CB237" i="7" s="1"/>
  <c r="CA237" i="7" a="1"/>
  <c r="CA237" i="7" s="1"/>
  <c r="BZ237" i="7" a="1"/>
  <c r="BZ237" i="7" s="1"/>
  <c r="BY237" i="7" a="1"/>
  <c r="BY237" i="7" s="1"/>
  <c r="BX237" i="7"/>
  <c r="BX237" i="7" a="1"/>
  <c r="BW237" i="7"/>
  <c r="BW237" i="7" a="1"/>
  <c r="BV237" i="7" a="1"/>
  <c r="BV237" i="7" s="1"/>
  <c r="BU237" i="7" a="1"/>
  <c r="BU237" i="7" s="1"/>
  <c r="BT237" i="7" a="1"/>
  <c r="BT237" i="7" s="1"/>
  <c r="BS237" i="7" a="1"/>
  <c r="BS237" i="7" s="1"/>
  <c r="BR237" i="7" a="1"/>
  <c r="BR237" i="7" s="1"/>
  <c r="BQ237" i="7"/>
  <c r="BQ237" i="7" a="1"/>
  <c r="BP237" i="7" a="1"/>
  <c r="BP237" i="7" s="1"/>
  <c r="BO237" i="7"/>
  <c r="BO237" i="7" a="1"/>
  <c r="BN237" i="7" a="1"/>
  <c r="BN237" i="7" s="1"/>
  <c r="CS236" i="7" a="1"/>
  <c r="CS236" i="7" s="1"/>
  <c r="CR236" i="7"/>
  <c r="CR236" i="7" a="1"/>
  <c r="CQ236" i="7" a="1"/>
  <c r="CQ236" i="7" s="1"/>
  <c r="CP236" i="7" a="1"/>
  <c r="CP236" i="7" s="1"/>
  <c r="CO236" i="7"/>
  <c r="CO236" i="7" a="1"/>
  <c r="CN236" i="7"/>
  <c r="CN236" i="7" a="1"/>
  <c r="CM236" i="7" a="1"/>
  <c r="CM236" i="7" s="1"/>
  <c r="CL236" i="7" a="1"/>
  <c r="CL236" i="7" s="1"/>
  <c r="CK236" i="7" a="1"/>
  <c r="CK236" i="7" s="1"/>
  <c r="CJ236" i="7" a="1"/>
  <c r="CJ236" i="7" s="1"/>
  <c r="CI236" i="7"/>
  <c r="CI236" i="7" a="1"/>
  <c r="CH236" i="7" a="1"/>
  <c r="CH236" i="7" s="1"/>
  <c r="CG236" i="7"/>
  <c r="CG236" i="7" a="1"/>
  <c r="CF236" i="7"/>
  <c r="CF236" i="7" a="1"/>
  <c r="CE236" i="7"/>
  <c r="CE236" i="7" a="1"/>
  <c r="CD236" i="7" a="1"/>
  <c r="CD236" i="7" s="1"/>
  <c r="CC236" i="7" a="1"/>
  <c r="CC236" i="7" s="1"/>
  <c r="CB236" i="7" a="1"/>
  <c r="CB236" i="7" s="1"/>
  <c r="CA236" i="7" a="1"/>
  <c r="CA236" i="7" s="1"/>
  <c r="BZ236" i="7" a="1"/>
  <c r="BZ236" i="7" s="1"/>
  <c r="BY236" i="7" a="1"/>
  <c r="BY236" i="7" s="1"/>
  <c r="BX236" i="7"/>
  <c r="BX236" i="7" a="1"/>
  <c r="BW236" i="7"/>
  <c r="BW236" i="7" a="1"/>
  <c r="BV236" i="7" a="1"/>
  <c r="BV236" i="7" s="1"/>
  <c r="BU236" i="7" a="1"/>
  <c r="BU236" i="7" s="1"/>
  <c r="BT236" i="7" a="1"/>
  <c r="BT236" i="7" s="1"/>
  <c r="BS236" i="7" a="1"/>
  <c r="BS236" i="7" s="1"/>
  <c r="BR236" i="7" a="1"/>
  <c r="BR236" i="7" s="1"/>
  <c r="BQ236" i="7"/>
  <c r="BQ236" i="7" a="1"/>
  <c r="BP236" i="7" a="1"/>
  <c r="BP236" i="7" s="1"/>
  <c r="BO236" i="7"/>
  <c r="BO236" i="7" a="1"/>
  <c r="BN236" i="7" a="1"/>
  <c r="BN236" i="7" s="1"/>
  <c r="CS235" i="7" a="1"/>
  <c r="CS235" i="7" s="1"/>
  <c r="CR235" i="7" a="1"/>
  <c r="CR235" i="7" s="1"/>
  <c r="CQ235" i="7" a="1"/>
  <c r="CQ235" i="7" s="1"/>
  <c r="CP235" i="7" a="1"/>
  <c r="CP235" i="7" s="1"/>
  <c r="CO235" i="7"/>
  <c r="CO235" i="7" a="1"/>
  <c r="CN235" i="7"/>
  <c r="CN235" i="7" a="1"/>
  <c r="CM235" i="7" a="1"/>
  <c r="CM235" i="7" s="1"/>
  <c r="CL235" i="7" a="1"/>
  <c r="CL235" i="7" s="1"/>
  <c r="CK235" i="7" a="1"/>
  <c r="CK235" i="7" s="1"/>
  <c r="CJ235" i="7" a="1"/>
  <c r="CJ235" i="7" s="1"/>
  <c r="CI235" i="7" a="1"/>
  <c r="CI235" i="7" s="1"/>
  <c r="CH235" i="7" a="1"/>
  <c r="CH235" i="7" s="1"/>
  <c r="CG235" i="7"/>
  <c r="CG235" i="7" a="1"/>
  <c r="CF235" i="7"/>
  <c r="CF235" i="7" a="1"/>
  <c r="CE235" i="7"/>
  <c r="CE235" i="7" a="1"/>
  <c r="CD235" i="7" a="1"/>
  <c r="CD235" i="7" s="1"/>
  <c r="CC235" i="7" a="1"/>
  <c r="CC235" i="7" s="1"/>
  <c r="CB235" i="7" a="1"/>
  <c r="CB235" i="7" s="1"/>
  <c r="CA235" i="7" a="1"/>
  <c r="CA235" i="7" s="1"/>
  <c r="BZ235" i="7" a="1"/>
  <c r="BZ235" i="7" s="1"/>
  <c r="BY235" i="7" a="1"/>
  <c r="BY235" i="7" s="1"/>
  <c r="BX235" i="7"/>
  <c r="BX235" i="7" a="1"/>
  <c r="BW235" i="7"/>
  <c r="BW235" i="7" a="1"/>
  <c r="BV235" i="7" a="1"/>
  <c r="BV235" i="7" s="1"/>
  <c r="BU235" i="7" a="1"/>
  <c r="BU235" i="7" s="1"/>
  <c r="BT235" i="7" a="1"/>
  <c r="BT235" i="7" s="1"/>
  <c r="BS235" i="7" a="1"/>
  <c r="BS235" i="7" s="1"/>
  <c r="BR235" i="7" a="1"/>
  <c r="BR235" i="7" s="1"/>
  <c r="BQ235" i="7"/>
  <c r="BQ235" i="7" a="1"/>
  <c r="BP235" i="7" a="1"/>
  <c r="BP235" i="7" s="1"/>
  <c r="BO235" i="7"/>
  <c r="BO235" i="7" a="1"/>
  <c r="BN235" i="7" a="1"/>
  <c r="BN235" i="7" s="1"/>
  <c r="CS234" i="7" a="1"/>
  <c r="CS234" i="7" s="1"/>
  <c r="CR234" i="7" a="1"/>
  <c r="CR234" i="7" s="1"/>
  <c r="CQ234" i="7" a="1"/>
  <c r="CQ234" i="7" s="1"/>
  <c r="CP234" i="7" a="1"/>
  <c r="CP234" i="7" s="1"/>
  <c r="CO234" i="7"/>
  <c r="CO234" i="7" a="1"/>
  <c r="CN234" i="7"/>
  <c r="CN234" i="7" a="1"/>
  <c r="CM234" i="7" a="1"/>
  <c r="CM234" i="7" s="1"/>
  <c r="CL234" i="7" a="1"/>
  <c r="CL234" i="7" s="1"/>
  <c r="CK234" i="7" a="1"/>
  <c r="CK234" i="7" s="1"/>
  <c r="CJ234" i="7" a="1"/>
  <c r="CJ234" i="7" s="1"/>
  <c r="CI234" i="7" a="1"/>
  <c r="CI234" i="7" s="1"/>
  <c r="CH234" i="7" a="1"/>
  <c r="CH234" i="7" s="1"/>
  <c r="CG234" i="7"/>
  <c r="CG234" i="7" a="1"/>
  <c r="CF234" i="7"/>
  <c r="CF234" i="7" a="1"/>
  <c r="CE234" i="7"/>
  <c r="CE234" i="7" a="1"/>
  <c r="CD234" i="7" a="1"/>
  <c r="CD234" i="7" s="1"/>
  <c r="CC234" i="7" a="1"/>
  <c r="CC234" i="7" s="1"/>
  <c r="CB234" i="7" a="1"/>
  <c r="CB234" i="7" s="1"/>
  <c r="CA234" i="7" a="1"/>
  <c r="CA234" i="7" s="1"/>
  <c r="BZ234" i="7" a="1"/>
  <c r="BZ234" i="7" s="1"/>
  <c r="BY234" i="7" a="1"/>
  <c r="BY234" i="7" s="1"/>
  <c r="BX234" i="7"/>
  <c r="BX234" i="7" a="1"/>
  <c r="BW234" i="7"/>
  <c r="BW234" i="7" a="1"/>
  <c r="BV234" i="7" a="1"/>
  <c r="BV234" i="7" s="1"/>
  <c r="BU234" i="7" a="1"/>
  <c r="BU234" i="7" s="1"/>
  <c r="BT234" i="7" a="1"/>
  <c r="BT234" i="7" s="1"/>
  <c r="BS234" i="7" a="1"/>
  <c r="BS234" i="7" s="1"/>
  <c r="BR234" i="7" a="1"/>
  <c r="BR234" i="7" s="1"/>
  <c r="BQ234" i="7"/>
  <c r="BQ234" i="7" a="1"/>
  <c r="BP234" i="7" a="1"/>
  <c r="BP234" i="7" s="1"/>
  <c r="BO234" i="7"/>
  <c r="BO234" i="7" a="1"/>
  <c r="BN234" i="7" a="1"/>
  <c r="BN234" i="7" s="1"/>
  <c r="CS233" i="7" a="1"/>
  <c r="CS233" i="7" s="1"/>
  <c r="CR233" i="7" a="1"/>
  <c r="CR233" i="7" s="1"/>
  <c r="CQ233" i="7" a="1"/>
  <c r="CQ233" i="7" s="1"/>
  <c r="CP233" i="7" a="1"/>
  <c r="CP233" i="7" s="1"/>
  <c r="CO233" i="7"/>
  <c r="CO233" i="7" a="1"/>
  <c r="CN233" i="7"/>
  <c r="CN233" i="7" a="1"/>
  <c r="CM233" i="7" a="1"/>
  <c r="CM233" i="7" s="1"/>
  <c r="CL233" i="7" a="1"/>
  <c r="CL233" i="7" s="1"/>
  <c r="CK233" i="7" a="1"/>
  <c r="CK233" i="7" s="1"/>
  <c r="CJ233" i="7" a="1"/>
  <c r="CJ233" i="7" s="1"/>
  <c r="CI233" i="7"/>
  <c r="CI233" i="7" a="1"/>
  <c r="CH233" i="7" a="1"/>
  <c r="CH233" i="7" s="1"/>
  <c r="CG233" i="7"/>
  <c r="CG233" i="7" a="1"/>
  <c r="CF233" i="7"/>
  <c r="CF233" i="7" a="1"/>
  <c r="CE233" i="7"/>
  <c r="CE233" i="7" a="1"/>
  <c r="CD233" i="7" a="1"/>
  <c r="CD233" i="7" s="1"/>
  <c r="CC233" i="7" a="1"/>
  <c r="CC233" i="7" s="1"/>
  <c r="CB233" i="7" a="1"/>
  <c r="CB233" i="7" s="1"/>
  <c r="CA233" i="7" a="1"/>
  <c r="CA233" i="7" s="1"/>
  <c r="BZ233" i="7" a="1"/>
  <c r="BZ233" i="7" s="1"/>
  <c r="BY233" i="7" a="1"/>
  <c r="BY233" i="7" s="1"/>
  <c r="BX233" i="7"/>
  <c r="BX233" i="7" a="1"/>
  <c r="BW233" i="7"/>
  <c r="BW233" i="7" a="1"/>
  <c r="BV233" i="7" a="1"/>
  <c r="BV233" i="7" s="1"/>
  <c r="BU233" i="7"/>
  <c r="BU233" i="7" a="1"/>
  <c r="BT233" i="7" a="1"/>
  <c r="BT233" i="7" s="1"/>
  <c r="BS233" i="7" a="1"/>
  <c r="BS233" i="7" s="1"/>
  <c r="BR233" i="7" a="1"/>
  <c r="BR233" i="7" s="1"/>
  <c r="BQ233" i="7"/>
  <c r="BQ233" i="7" a="1"/>
  <c r="BP233" i="7" a="1"/>
  <c r="BP233" i="7" s="1"/>
  <c r="BO233" i="7"/>
  <c r="BO233" i="7" a="1"/>
  <c r="BN233" i="7" a="1"/>
  <c r="BN233" i="7" s="1"/>
  <c r="CS232" i="7" a="1"/>
  <c r="CS232" i="7" s="1"/>
  <c r="CR232" i="7"/>
  <c r="CR232" i="7" a="1"/>
  <c r="CQ232" i="7" a="1"/>
  <c r="CQ232" i="7" s="1"/>
  <c r="CP232" i="7" a="1"/>
  <c r="CP232" i="7" s="1"/>
  <c r="CO232" i="7"/>
  <c r="CO232" i="7" a="1"/>
  <c r="CN232" i="7"/>
  <c r="CN232" i="7" a="1"/>
  <c r="CM232" i="7" a="1"/>
  <c r="CM232" i="7" s="1"/>
  <c r="CL232" i="7" a="1"/>
  <c r="CL232" i="7" s="1"/>
  <c r="CK232" i="7" a="1"/>
  <c r="CK232" i="7" s="1"/>
  <c r="CJ232" i="7" a="1"/>
  <c r="CJ232" i="7" s="1"/>
  <c r="CI232" i="7"/>
  <c r="CI232" i="7" a="1"/>
  <c r="CH232" i="7" a="1"/>
  <c r="CH232" i="7" s="1"/>
  <c r="CG232" i="7"/>
  <c r="CG232" i="7" a="1"/>
  <c r="CF232" i="7"/>
  <c r="CF232" i="7" a="1"/>
  <c r="CE232" i="7"/>
  <c r="CE232" i="7" a="1"/>
  <c r="CD232" i="7" a="1"/>
  <c r="CD232" i="7" s="1"/>
  <c r="CC232" i="7" a="1"/>
  <c r="CC232" i="7" s="1"/>
  <c r="CB232" i="7" a="1"/>
  <c r="CB232" i="7" s="1"/>
  <c r="CA232" i="7" a="1"/>
  <c r="CA232" i="7" s="1"/>
  <c r="BZ232" i="7" a="1"/>
  <c r="BZ232" i="7" s="1"/>
  <c r="BY232" i="7" a="1"/>
  <c r="BY232" i="7" s="1"/>
  <c r="BX232" i="7"/>
  <c r="BX232" i="7" a="1"/>
  <c r="BW232" i="7"/>
  <c r="BW232" i="7" a="1"/>
  <c r="BV232" i="7" a="1"/>
  <c r="BV232" i="7" s="1"/>
  <c r="BU232" i="7"/>
  <c r="BU232" i="7" a="1"/>
  <c r="BT232" i="7"/>
  <c r="BT232" i="7" a="1"/>
  <c r="BS232" i="7" a="1"/>
  <c r="BS232" i="7" s="1"/>
  <c r="BR232" i="7" a="1"/>
  <c r="BR232" i="7" s="1"/>
  <c r="BQ232" i="7"/>
  <c r="BQ232" i="7" a="1"/>
  <c r="BP232" i="7" a="1"/>
  <c r="BP232" i="7" s="1"/>
  <c r="BO232" i="7"/>
  <c r="BO232" i="7" a="1"/>
  <c r="BN232" i="7" a="1"/>
  <c r="BN232" i="7" s="1"/>
  <c r="CS231" i="7" a="1"/>
  <c r="CS231" i="7" s="1"/>
  <c r="CR231" i="7"/>
  <c r="CR231" i="7" a="1"/>
  <c r="CQ231" i="7"/>
  <c r="CQ231" i="7" a="1"/>
  <c r="CP231" i="7" a="1"/>
  <c r="CP231" i="7" s="1"/>
  <c r="CO231" i="7"/>
  <c r="CO231" i="7" a="1"/>
  <c r="CN231" i="7"/>
  <c r="CN231" i="7" a="1"/>
  <c r="CM231" i="7" a="1"/>
  <c r="CM231" i="7" s="1"/>
  <c r="CL231" i="7" a="1"/>
  <c r="CL231" i="7" s="1"/>
  <c r="CK231" i="7" a="1"/>
  <c r="CK231" i="7" s="1"/>
  <c r="CJ231" i="7" a="1"/>
  <c r="CJ231" i="7" s="1"/>
  <c r="CI231" i="7"/>
  <c r="CI231" i="7" a="1"/>
  <c r="CH231" i="7" a="1"/>
  <c r="CH231" i="7" s="1"/>
  <c r="CG231" i="7"/>
  <c r="CG231" i="7" a="1"/>
  <c r="CF231" i="7"/>
  <c r="CF231" i="7" a="1"/>
  <c r="CE231" i="7"/>
  <c r="CE231" i="7" a="1"/>
  <c r="CD231" i="7" a="1"/>
  <c r="CD231" i="7" s="1"/>
  <c r="CC231" i="7"/>
  <c r="CC231" i="7" a="1"/>
  <c r="CB231" i="7" a="1"/>
  <c r="CB231" i="7" s="1"/>
  <c r="CA231" i="7" a="1"/>
  <c r="CA231" i="7" s="1"/>
  <c r="BZ231" i="7" a="1"/>
  <c r="BZ231" i="7" s="1"/>
  <c r="BY231" i="7" a="1"/>
  <c r="BY231" i="7" s="1"/>
  <c r="BX231" i="7"/>
  <c r="BX231" i="7" a="1"/>
  <c r="BW231" i="7"/>
  <c r="BW231" i="7" a="1"/>
  <c r="BV231" i="7" a="1"/>
  <c r="BV231" i="7" s="1"/>
  <c r="BU231" i="7"/>
  <c r="BU231" i="7" a="1"/>
  <c r="BT231" i="7"/>
  <c r="BT231" i="7" a="1"/>
  <c r="BS231" i="7" a="1"/>
  <c r="BS231" i="7" s="1"/>
  <c r="BR231" i="7" a="1"/>
  <c r="BR231" i="7" s="1"/>
  <c r="BQ231" i="7"/>
  <c r="BQ231" i="7" a="1"/>
  <c r="BP231" i="7" a="1"/>
  <c r="BP231" i="7" s="1"/>
  <c r="BO231" i="7"/>
  <c r="BO231" i="7" a="1"/>
  <c r="BN231" i="7" a="1"/>
  <c r="BN231" i="7" s="1"/>
  <c r="CS230" i="7" a="1"/>
  <c r="CS230" i="7" s="1"/>
  <c r="CR230" i="7"/>
  <c r="CR230" i="7" a="1"/>
  <c r="CQ230" i="7"/>
  <c r="CQ230" i="7" a="1"/>
  <c r="CP230" i="7" a="1"/>
  <c r="CP230" i="7" s="1"/>
  <c r="CO230" i="7"/>
  <c r="CO230" i="7" a="1"/>
  <c r="CN230" i="7"/>
  <c r="CN230" i="7" a="1"/>
  <c r="CM230" i="7" a="1"/>
  <c r="CM230" i="7" s="1"/>
  <c r="CL230" i="7" a="1"/>
  <c r="CL230" i="7" s="1"/>
  <c r="CK230" i="7" a="1"/>
  <c r="CK230" i="7" s="1"/>
  <c r="CJ230" i="7" a="1"/>
  <c r="CJ230" i="7" s="1"/>
  <c r="CI230" i="7"/>
  <c r="CI230" i="7" a="1"/>
  <c r="CH230" i="7" a="1"/>
  <c r="CH230" i="7" s="1"/>
  <c r="CG230" i="7"/>
  <c r="CG230" i="7" a="1"/>
  <c r="CF230" i="7"/>
  <c r="CF230" i="7" a="1"/>
  <c r="CE230" i="7"/>
  <c r="CE230" i="7" a="1"/>
  <c r="CD230" i="7" a="1"/>
  <c r="CD230" i="7" s="1"/>
  <c r="CC230" i="7"/>
  <c r="CC230" i="7" a="1"/>
  <c r="CB230" i="7" a="1"/>
  <c r="CB230" i="7" s="1"/>
  <c r="CA230" i="7" a="1"/>
  <c r="CA230" i="7" s="1"/>
  <c r="BZ230" i="7" a="1"/>
  <c r="BZ230" i="7" s="1"/>
  <c r="BY230" i="7" a="1"/>
  <c r="BY230" i="7" s="1"/>
  <c r="BX230" i="7"/>
  <c r="BX230" i="7" a="1"/>
  <c r="BW230" i="7"/>
  <c r="BW230" i="7" a="1"/>
  <c r="BV230" i="7" a="1"/>
  <c r="BV230" i="7" s="1"/>
  <c r="BU230" i="7"/>
  <c r="BU230" i="7" a="1"/>
  <c r="BT230" i="7"/>
  <c r="BT230" i="7" a="1"/>
  <c r="BS230" i="7" a="1"/>
  <c r="BS230" i="7" s="1"/>
  <c r="BR230" i="7" a="1"/>
  <c r="BR230" i="7" s="1"/>
  <c r="BQ230" i="7"/>
  <c r="BQ230" i="7" a="1"/>
  <c r="BP230" i="7" a="1"/>
  <c r="BP230" i="7" s="1"/>
  <c r="BO230" i="7"/>
  <c r="BO230" i="7" a="1"/>
  <c r="BN230" i="7" a="1"/>
  <c r="BN230" i="7" s="1"/>
  <c r="CS229" i="7" a="1"/>
  <c r="CS229" i="7" s="1"/>
  <c r="CR229" i="7"/>
  <c r="CR229" i="7" a="1"/>
  <c r="CQ229" i="7"/>
  <c r="CQ229" i="7" a="1"/>
  <c r="CP229" i="7" a="1"/>
  <c r="CP229" i="7" s="1"/>
  <c r="CO229" i="7"/>
  <c r="CO229" i="7" a="1"/>
  <c r="CN229" i="7"/>
  <c r="CN229" i="7" a="1"/>
  <c r="CM229" i="7" a="1"/>
  <c r="CM229" i="7" s="1"/>
  <c r="CL229" i="7" a="1"/>
  <c r="CL229" i="7" s="1"/>
  <c r="CK229" i="7" a="1"/>
  <c r="CK229" i="7" s="1"/>
  <c r="CJ229" i="7" a="1"/>
  <c r="CJ229" i="7" s="1"/>
  <c r="CI229" i="7"/>
  <c r="CI229" i="7" a="1"/>
  <c r="CH229" i="7" a="1"/>
  <c r="CH229" i="7" s="1"/>
  <c r="CG229" i="7"/>
  <c r="CG229" i="7" a="1"/>
  <c r="CF229" i="7"/>
  <c r="CF229" i="7" a="1"/>
  <c r="CE229" i="7"/>
  <c r="CE229" i="7" a="1"/>
  <c r="CD229" i="7" a="1"/>
  <c r="CD229" i="7" s="1"/>
  <c r="CC229" i="7"/>
  <c r="CC229" i="7" a="1"/>
  <c r="CB229" i="7" a="1"/>
  <c r="CB229" i="7" s="1"/>
  <c r="CA229" i="7" a="1"/>
  <c r="CA229" i="7" s="1"/>
  <c r="BZ229" i="7" a="1"/>
  <c r="BZ229" i="7" s="1"/>
  <c r="BY229" i="7" a="1"/>
  <c r="BY229" i="7" s="1"/>
  <c r="BX229" i="7"/>
  <c r="BX229" i="7" a="1"/>
  <c r="BW229" i="7"/>
  <c r="BW229" i="7" a="1"/>
  <c r="BV229" i="7" a="1"/>
  <c r="BV229" i="7" s="1"/>
  <c r="BU229" i="7"/>
  <c r="BU229" i="7" a="1"/>
  <c r="BT229" i="7"/>
  <c r="BT229" i="7" a="1"/>
  <c r="BS229" i="7" a="1"/>
  <c r="BS229" i="7" s="1"/>
  <c r="BR229" i="7" a="1"/>
  <c r="BR229" i="7" s="1"/>
  <c r="BQ229" i="7"/>
  <c r="BQ229" i="7" a="1"/>
  <c r="BP229" i="7" a="1"/>
  <c r="BP229" i="7" s="1"/>
  <c r="BO229" i="7"/>
  <c r="BO229" i="7" a="1"/>
  <c r="BN229" i="7" a="1"/>
  <c r="BN229" i="7" s="1"/>
  <c r="CS228" i="7" a="1"/>
  <c r="CS228" i="7" s="1"/>
  <c r="CR228" i="7" a="1"/>
  <c r="CR228" i="7" s="1"/>
  <c r="CQ228" i="7"/>
  <c r="CQ228" i="7" a="1"/>
  <c r="CP228" i="7" a="1"/>
  <c r="CP228" i="7" s="1"/>
  <c r="CO228" i="7"/>
  <c r="CO228" i="7" a="1"/>
  <c r="CN228" i="7"/>
  <c r="CN228" i="7" a="1"/>
  <c r="CM228" i="7" a="1"/>
  <c r="CM228" i="7" s="1"/>
  <c r="CL228" i="7" a="1"/>
  <c r="CL228" i="7" s="1"/>
  <c r="CK228" i="7" a="1"/>
  <c r="CK228" i="7" s="1"/>
  <c r="CJ228" i="7" a="1"/>
  <c r="CJ228" i="7" s="1"/>
  <c r="CI228" i="7"/>
  <c r="CI228" i="7" a="1"/>
  <c r="CH228" i="7" a="1"/>
  <c r="CH228" i="7" s="1"/>
  <c r="CG228" i="7"/>
  <c r="CG228" i="7" a="1"/>
  <c r="CF228" i="7"/>
  <c r="CF228" i="7" a="1"/>
  <c r="CE228" i="7"/>
  <c r="CE228" i="7" a="1"/>
  <c r="CD228" i="7" a="1"/>
  <c r="CD228" i="7" s="1"/>
  <c r="CC228" i="7"/>
  <c r="CC228" i="7" a="1"/>
  <c r="CB228" i="7" a="1"/>
  <c r="CB228" i="7" s="1"/>
  <c r="CA228" i="7" a="1"/>
  <c r="CA228" i="7" s="1"/>
  <c r="BZ228" i="7" a="1"/>
  <c r="BZ228" i="7" s="1"/>
  <c r="BY228" i="7" a="1"/>
  <c r="BY228" i="7" s="1"/>
  <c r="BX228" i="7"/>
  <c r="BX228" i="7" a="1"/>
  <c r="BW228" i="7"/>
  <c r="BW228" i="7" a="1"/>
  <c r="BV228" i="7" a="1"/>
  <c r="BV228" i="7" s="1"/>
  <c r="BU228" i="7" a="1"/>
  <c r="BU228" i="7" s="1"/>
  <c r="BT228" i="7"/>
  <c r="BT228" i="7" a="1"/>
  <c r="BS228" i="7" a="1"/>
  <c r="BS228" i="7" s="1"/>
  <c r="BR228" i="7" a="1"/>
  <c r="BR228" i="7" s="1"/>
  <c r="BQ228" i="7"/>
  <c r="BQ228" i="7" a="1"/>
  <c r="BP228" i="7" a="1"/>
  <c r="BP228" i="7" s="1"/>
  <c r="BO228" i="7"/>
  <c r="BO228" i="7" a="1"/>
  <c r="BN228" i="7" a="1"/>
  <c r="BN228" i="7" s="1"/>
  <c r="CS227" i="7" a="1"/>
  <c r="CS227" i="7" s="1"/>
  <c r="CR227" i="7" a="1"/>
  <c r="CR227" i="7" s="1"/>
  <c r="CQ227" i="7"/>
  <c r="CQ227" i="7" a="1"/>
  <c r="CP227" i="7" a="1"/>
  <c r="CP227" i="7" s="1"/>
  <c r="CO227" i="7"/>
  <c r="CO227" i="7" a="1"/>
  <c r="CN227" i="7"/>
  <c r="CN227" i="7" a="1"/>
  <c r="CM227" i="7" a="1"/>
  <c r="CM227" i="7" s="1"/>
  <c r="CL227" i="7" a="1"/>
  <c r="CL227" i="7" s="1"/>
  <c r="CK227" i="7" a="1"/>
  <c r="CK227" i="7" s="1"/>
  <c r="CJ227" i="7" a="1"/>
  <c r="CJ227" i="7" s="1"/>
  <c r="CI227" i="7" a="1"/>
  <c r="CI227" i="7" s="1"/>
  <c r="CH227" i="7" a="1"/>
  <c r="CH227" i="7" s="1"/>
  <c r="CG227" i="7"/>
  <c r="CG227" i="7" a="1"/>
  <c r="CF227" i="7"/>
  <c r="CF227" i="7" a="1"/>
  <c r="CE227" i="7"/>
  <c r="CE227" i="7" a="1"/>
  <c r="CD227" i="7" a="1"/>
  <c r="CD227" i="7" s="1"/>
  <c r="CC227" i="7"/>
  <c r="CC227" i="7" a="1"/>
  <c r="CB227" i="7" a="1"/>
  <c r="CB227" i="7" s="1"/>
  <c r="CA227" i="7" a="1"/>
  <c r="CA227" i="7" s="1"/>
  <c r="BZ227" i="7" a="1"/>
  <c r="BZ227" i="7" s="1"/>
  <c r="BY227" i="7" a="1"/>
  <c r="BY227" i="7" s="1"/>
  <c r="BX227" i="7"/>
  <c r="BX227" i="7" a="1"/>
  <c r="BW227" i="7"/>
  <c r="BW227" i="7" a="1"/>
  <c r="BV227" i="7" a="1"/>
  <c r="BV227" i="7" s="1"/>
  <c r="BU227" i="7" a="1"/>
  <c r="BU227" i="7" s="1"/>
  <c r="BT227" i="7"/>
  <c r="BT227" i="7" a="1"/>
  <c r="BS227" i="7" a="1"/>
  <c r="BS227" i="7" s="1"/>
  <c r="BR227" i="7" a="1"/>
  <c r="BR227" i="7" s="1"/>
  <c r="BQ227" i="7"/>
  <c r="BQ227" i="7" a="1"/>
  <c r="BP227" i="7" a="1"/>
  <c r="BP227" i="7" s="1"/>
  <c r="BO227" i="7"/>
  <c r="BO227" i="7" a="1"/>
  <c r="BN227" i="7" a="1"/>
  <c r="BN227" i="7" s="1"/>
  <c r="CS226" i="7" a="1"/>
  <c r="CS226" i="7" s="1"/>
  <c r="CR226" i="7" a="1"/>
  <c r="CR226" i="7" s="1"/>
  <c r="CQ226" i="7"/>
  <c r="CQ226" i="7" a="1"/>
  <c r="CP226" i="7" a="1"/>
  <c r="CP226" i="7" s="1"/>
  <c r="CO226" i="7"/>
  <c r="CO226" i="7" a="1"/>
  <c r="CN226" i="7"/>
  <c r="CN226" i="7" a="1"/>
  <c r="CM226" i="7" a="1"/>
  <c r="CM226" i="7" s="1"/>
  <c r="CL226" i="7" a="1"/>
  <c r="CL226" i="7" s="1"/>
  <c r="CK226" i="7" a="1"/>
  <c r="CK226" i="7" s="1"/>
  <c r="CJ226" i="7" a="1"/>
  <c r="CJ226" i="7" s="1"/>
  <c r="CI226" i="7" a="1"/>
  <c r="CI226" i="7" s="1"/>
  <c r="CH226" i="7" a="1"/>
  <c r="CH226" i="7" s="1"/>
  <c r="CG226" i="7"/>
  <c r="CG226" i="7" a="1"/>
  <c r="CF226" i="7"/>
  <c r="CF226" i="7" a="1"/>
  <c r="CE226" i="7"/>
  <c r="CE226" i="7" a="1"/>
  <c r="CD226" i="7" a="1"/>
  <c r="CD226" i="7" s="1"/>
  <c r="CC226" i="7"/>
  <c r="CC226" i="7" a="1"/>
  <c r="CB226" i="7" a="1"/>
  <c r="CB226" i="7" s="1"/>
  <c r="CA226" i="7" a="1"/>
  <c r="CA226" i="7" s="1"/>
  <c r="BZ226" i="7" a="1"/>
  <c r="BZ226" i="7" s="1"/>
  <c r="BY226" i="7" a="1"/>
  <c r="BY226" i="7" s="1"/>
  <c r="BX226" i="7"/>
  <c r="BX226" i="7" a="1"/>
  <c r="BW226" i="7"/>
  <c r="BW226" i="7" a="1"/>
  <c r="BV226" i="7" a="1"/>
  <c r="BV226" i="7" s="1"/>
  <c r="BU226" i="7" a="1"/>
  <c r="BU226" i="7" s="1"/>
  <c r="BT226" i="7"/>
  <c r="BT226" i="7" a="1"/>
  <c r="BS226" i="7" a="1"/>
  <c r="BS226" i="7" s="1"/>
  <c r="BR226" i="7" a="1"/>
  <c r="BR226" i="7" s="1"/>
  <c r="BQ226" i="7"/>
  <c r="BQ226" i="7" a="1"/>
  <c r="BP226" i="7" a="1"/>
  <c r="BP226" i="7" s="1"/>
  <c r="BO226" i="7"/>
  <c r="BO226" i="7" a="1"/>
  <c r="BN226" i="7" a="1"/>
  <c r="BN226" i="7" s="1"/>
  <c r="CS225" i="7" a="1"/>
  <c r="CS225" i="7" s="1"/>
  <c r="CR225" i="7" a="1"/>
  <c r="CR225" i="7" s="1"/>
  <c r="CQ225" i="7" a="1"/>
  <c r="CQ225" i="7" s="1"/>
  <c r="CP225" i="7" a="1"/>
  <c r="CP225" i="7" s="1"/>
  <c r="CO225" i="7"/>
  <c r="CO225" i="7" a="1"/>
  <c r="CN225" i="7"/>
  <c r="CN225" i="7" a="1"/>
  <c r="CM225" i="7" a="1"/>
  <c r="CM225" i="7" s="1"/>
  <c r="CL225" i="7" a="1"/>
  <c r="CL225" i="7" s="1"/>
  <c r="CK225" i="7" a="1"/>
  <c r="CK225" i="7" s="1"/>
  <c r="CJ225" i="7" a="1"/>
  <c r="CJ225" i="7" s="1"/>
  <c r="CI225" i="7" a="1"/>
  <c r="CI225" i="7" s="1"/>
  <c r="CH225" i="7" a="1"/>
  <c r="CH225" i="7" s="1"/>
  <c r="CG225" i="7"/>
  <c r="CG225" i="7" a="1"/>
  <c r="CF225" i="7"/>
  <c r="CF225" i="7" a="1"/>
  <c r="CE225" i="7"/>
  <c r="CE225" i="7" a="1"/>
  <c r="CD225" i="7" a="1"/>
  <c r="CD225" i="7" s="1"/>
  <c r="CC225" i="7"/>
  <c r="CC225" i="7" a="1"/>
  <c r="CB225" i="7" a="1"/>
  <c r="CB225" i="7" s="1"/>
  <c r="CA225" i="7" a="1"/>
  <c r="CA225" i="7" s="1"/>
  <c r="BZ225" i="7" a="1"/>
  <c r="BZ225" i="7" s="1"/>
  <c r="BY225" i="7" a="1"/>
  <c r="BY225" i="7" s="1"/>
  <c r="BX225" i="7"/>
  <c r="BX225" i="7" a="1"/>
  <c r="BW225" i="7"/>
  <c r="BW225" i="7" a="1"/>
  <c r="BV225" i="7" a="1"/>
  <c r="BV225" i="7" s="1"/>
  <c r="BU225" i="7" a="1"/>
  <c r="BU225" i="7" s="1"/>
  <c r="BT225" i="7"/>
  <c r="BT225" i="7" a="1"/>
  <c r="BS225" i="7" a="1"/>
  <c r="BS225" i="7" s="1"/>
  <c r="BR225" i="7" a="1"/>
  <c r="BR225" i="7" s="1"/>
  <c r="BQ225" i="7"/>
  <c r="BQ225" i="7" a="1"/>
  <c r="BP225" i="7" a="1"/>
  <c r="BP225" i="7" s="1"/>
  <c r="BO225" i="7"/>
  <c r="BO225" i="7" a="1"/>
  <c r="BN225" i="7" a="1"/>
  <c r="BN225" i="7" s="1"/>
  <c r="CS224" i="7" a="1"/>
  <c r="CS224" i="7" s="1"/>
  <c r="CR224" i="7" a="1"/>
  <c r="CR224" i="7" s="1"/>
  <c r="CQ224" i="7" a="1"/>
  <c r="CQ224" i="7" s="1"/>
  <c r="CP224" i="7" a="1"/>
  <c r="CP224" i="7" s="1"/>
  <c r="CO224" i="7"/>
  <c r="CO224" i="7" a="1"/>
  <c r="CN224" i="7"/>
  <c r="CN224" i="7" a="1"/>
  <c r="CM224" i="7" a="1"/>
  <c r="CM224" i="7" s="1"/>
  <c r="CL224" i="7" a="1"/>
  <c r="CL224" i="7" s="1"/>
  <c r="CK224" i="7" a="1"/>
  <c r="CK224" i="7" s="1"/>
  <c r="CJ224" i="7" a="1"/>
  <c r="CJ224" i="7" s="1"/>
  <c r="CI224" i="7" a="1"/>
  <c r="CI224" i="7" s="1"/>
  <c r="CH224" i="7" a="1"/>
  <c r="CH224" i="7" s="1"/>
  <c r="CG224" i="7"/>
  <c r="CG224" i="7" a="1"/>
  <c r="CF224" i="7"/>
  <c r="CF224" i="7" a="1"/>
  <c r="CE224" i="7"/>
  <c r="CE224" i="7" a="1"/>
  <c r="CD224" i="7" a="1"/>
  <c r="CD224" i="7" s="1"/>
  <c r="CC224" i="7"/>
  <c r="CC224" i="7" a="1"/>
  <c r="CB224" i="7" a="1"/>
  <c r="CB224" i="7" s="1"/>
  <c r="CA224" i="7" a="1"/>
  <c r="CA224" i="7" s="1"/>
  <c r="BZ224" i="7" a="1"/>
  <c r="BZ224" i="7" s="1"/>
  <c r="BY224" i="7" a="1"/>
  <c r="BY224" i="7" s="1"/>
  <c r="BX224" i="7"/>
  <c r="BX224" i="7" a="1"/>
  <c r="BW224" i="7"/>
  <c r="BW224" i="7" a="1"/>
  <c r="BV224" i="7" a="1"/>
  <c r="BV224" i="7" s="1"/>
  <c r="BU224" i="7" a="1"/>
  <c r="BU224" i="7" s="1"/>
  <c r="BT224" i="7" a="1"/>
  <c r="BT224" i="7" s="1"/>
  <c r="BS224" i="7" a="1"/>
  <c r="BS224" i="7" s="1"/>
  <c r="BR224" i="7" a="1"/>
  <c r="BR224" i="7" s="1"/>
  <c r="BQ224" i="7"/>
  <c r="BQ224" i="7" a="1"/>
  <c r="BP224" i="7" a="1"/>
  <c r="BP224" i="7" s="1"/>
  <c r="BO224" i="7"/>
  <c r="BO224" i="7" a="1"/>
  <c r="BN224" i="7" a="1"/>
  <c r="BN224" i="7" s="1"/>
  <c r="CS223" i="7" a="1"/>
  <c r="CS223" i="7" s="1"/>
  <c r="CR223" i="7" a="1"/>
  <c r="CR223" i="7" s="1"/>
  <c r="CQ223" i="7" a="1"/>
  <c r="CQ223" i="7" s="1"/>
  <c r="CP223" i="7" a="1"/>
  <c r="CP223" i="7" s="1"/>
  <c r="CO223" i="7"/>
  <c r="CO223" i="7" a="1"/>
  <c r="CN223" i="7"/>
  <c r="CN223" i="7" a="1"/>
  <c r="CM223" i="7" a="1"/>
  <c r="CM223" i="7" s="1"/>
  <c r="CL223" i="7" a="1"/>
  <c r="CL223" i="7" s="1"/>
  <c r="CK223" i="7" a="1"/>
  <c r="CK223" i="7" s="1"/>
  <c r="CJ223" i="7" a="1"/>
  <c r="CJ223" i="7" s="1"/>
  <c r="CI223" i="7" a="1"/>
  <c r="CI223" i="7" s="1"/>
  <c r="CH223" i="7" a="1"/>
  <c r="CH223" i="7" s="1"/>
  <c r="CG223" i="7"/>
  <c r="CG223" i="7" a="1"/>
  <c r="CF223" i="7"/>
  <c r="CF223" i="7" a="1"/>
  <c r="CE223" i="7"/>
  <c r="CE223" i="7" a="1"/>
  <c r="CD223" i="7" a="1"/>
  <c r="CD223" i="7" s="1"/>
  <c r="CC223" i="7" a="1"/>
  <c r="CC223" i="7" s="1"/>
  <c r="CB223" i="7" a="1"/>
  <c r="CB223" i="7" s="1"/>
  <c r="CA223" i="7" a="1"/>
  <c r="CA223" i="7" s="1"/>
  <c r="BZ223" i="7" a="1"/>
  <c r="BZ223" i="7" s="1"/>
  <c r="BY223" i="7" a="1"/>
  <c r="BY223" i="7" s="1"/>
  <c r="BX223" i="7"/>
  <c r="BX223" i="7" a="1"/>
  <c r="BW223" i="7"/>
  <c r="BW223" i="7" a="1"/>
  <c r="BV223" i="7" a="1"/>
  <c r="BV223" i="7" s="1"/>
  <c r="BU223" i="7" a="1"/>
  <c r="BU223" i="7" s="1"/>
  <c r="BT223" i="7" a="1"/>
  <c r="BT223" i="7" s="1"/>
  <c r="BS223" i="7" a="1"/>
  <c r="BS223" i="7" s="1"/>
  <c r="BR223" i="7" a="1"/>
  <c r="BR223" i="7" s="1"/>
  <c r="BQ223" i="7"/>
  <c r="BQ223" i="7" a="1"/>
  <c r="BP223" i="7" a="1"/>
  <c r="BP223" i="7" s="1"/>
  <c r="BO223" i="7"/>
  <c r="BO223" i="7" a="1"/>
  <c r="BN223" i="7" a="1"/>
  <c r="BN223" i="7" s="1"/>
  <c r="CS222" i="7" a="1"/>
  <c r="CS222" i="7" s="1"/>
  <c r="CR222" i="7" a="1"/>
  <c r="CR222" i="7" s="1"/>
  <c r="CQ222" i="7" a="1"/>
  <c r="CQ222" i="7" s="1"/>
  <c r="CP222" i="7" a="1"/>
  <c r="CP222" i="7" s="1"/>
  <c r="CO222" i="7"/>
  <c r="CO222" i="7" a="1"/>
  <c r="CN222" i="7"/>
  <c r="CN222" i="7" a="1"/>
  <c r="CM222" i="7" a="1"/>
  <c r="CM222" i="7" s="1"/>
  <c r="CL222" i="7" a="1"/>
  <c r="CL222" i="7" s="1"/>
  <c r="CK222" i="7" a="1"/>
  <c r="CK222" i="7" s="1"/>
  <c r="CJ222" i="7" a="1"/>
  <c r="CJ222" i="7" s="1"/>
  <c r="CI222" i="7" a="1"/>
  <c r="CI222" i="7" s="1"/>
  <c r="CH222" i="7" a="1"/>
  <c r="CH222" i="7" s="1"/>
  <c r="CG222" i="7"/>
  <c r="CG222" i="7" a="1"/>
  <c r="CF222" i="7"/>
  <c r="CF222" i="7" a="1"/>
  <c r="CE222" i="7"/>
  <c r="CE222" i="7" a="1"/>
  <c r="CD222" i="7" a="1"/>
  <c r="CD222" i="7" s="1"/>
  <c r="CC222" i="7"/>
  <c r="CC222" i="7" a="1"/>
  <c r="CB222" i="7" a="1"/>
  <c r="CB222" i="7" s="1"/>
  <c r="CA222" i="7" a="1"/>
  <c r="CA222" i="7" s="1"/>
  <c r="BZ222" i="7" a="1"/>
  <c r="BZ222" i="7" s="1"/>
  <c r="BY222" i="7" a="1"/>
  <c r="BY222" i="7" s="1"/>
  <c r="BX222" i="7"/>
  <c r="BX222" i="7" a="1"/>
  <c r="BW222" i="7" a="1"/>
  <c r="BW222" i="7" s="1"/>
  <c r="BV222" i="7" a="1"/>
  <c r="BV222" i="7" s="1"/>
  <c r="BU222" i="7"/>
  <c r="BU222" i="7" a="1"/>
  <c r="BT222" i="7"/>
  <c r="BT222" i="7" a="1"/>
  <c r="BS222" i="7" a="1"/>
  <c r="BS222" i="7" s="1"/>
  <c r="BR222" i="7" a="1"/>
  <c r="BR222" i="7" s="1"/>
  <c r="BQ222" i="7"/>
  <c r="BQ222" i="7" a="1"/>
  <c r="BP222" i="7" a="1"/>
  <c r="BP222" i="7" s="1"/>
  <c r="BO222" i="7"/>
  <c r="BO222" i="7" a="1"/>
  <c r="BN222" i="7" a="1"/>
  <c r="BN222" i="7" s="1"/>
  <c r="CS221" i="7"/>
  <c r="CS221" i="7" a="1"/>
  <c r="CR221" i="7"/>
  <c r="CR221" i="7" a="1"/>
  <c r="CQ221" i="7"/>
  <c r="CQ221" i="7" a="1"/>
  <c r="CP221" i="7" a="1"/>
  <c r="CP221" i="7" s="1"/>
  <c r="CO221" i="7" a="1"/>
  <c r="CO221" i="7" s="1"/>
  <c r="CN221" i="7"/>
  <c r="CN221" i="7" a="1"/>
  <c r="CM221" i="7" a="1"/>
  <c r="CM221" i="7" s="1"/>
  <c r="CL221" i="7" a="1"/>
  <c r="CL221" i="7" s="1"/>
  <c r="CK221" i="7" a="1"/>
  <c r="CK221" i="7" s="1"/>
  <c r="CJ221" i="7"/>
  <c r="CJ221" i="7" a="1"/>
  <c r="CI221" i="7"/>
  <c r="CI221" i="7" a="1"/>
  <c r="CH221" i="7" a="1"/>
  <c r="CH221" i="7" s="1"/>
  <c r="CG221" i="7"/>
  <c r="CG221" i="7" a="1"/>
  <c r="CF221" i="7" a="1"/>
  <c r="CF221" i="7" s="1"/>
  <c r="CE221" i="7"/>
  <c r="CE221" i="7" a="1"/>
  <c r="CD221" i="7" a="1"/>
  <c r="CD221" i="7" s="1"/>
  <c r="CC221" i="7"/>
  <c r="CC221" i="7" a="1"/>
  <c r="CB221" i="7" a="1"/>
  <c r="CB221" i="7" s="1"/>
  <c r="CA221" i="7"/>
  <c r="CA221" i="7" a="1"/>
  <c r="BZ221" i="7" a="1"/>
  <c r="BZ221" i="7" s="1"/>
  <c r="BY221" i="7" a="1"/>
  <c r="BY221" i="7" s="1"/>
  <c r="BX221" i="7"/>
  <c r="BX221" i="7" a="1"/>
  <c r="BW221" i="7" a="1"/>
  <c r="BW221" i="7" s="1"/>
  <c r="BV221" i="7" a="1"/>
  <c r="BV221" i="7" s="1"/>
  <c r="BU221" i="7"/>
  <c r="BU221" i="7" a="1"/>
  <c r="BT221" i="7"/>
  <c r="BT221" i="7" a="1"/>
  <c r="BS221" i="7" a="1"/>
  <c r="BS221" i="7" s="1"/>
  <c r="BR221" i="7" a="1"/>
  <c r="BR221" i="7" s="1"/>
  <c r="BQ221" i="7"/>
  <c r="BQ221" i="7" a="1"/>
  <c r="BP221" i="7" a="1"/>
  <c r="BP221" i="7" s="1"/>
  <c r="BO221" i="7"/>
  <c r="BO221" i="7" a="1"/>
  <c r="BN221" i="7" a="1"/>
  <c r="BN221" i="7" s="1"/>
  <c r="CS220" i="7"/>
  <c r="CS220" i="7" a="1"/>
  <c r="CR220" i="7"/>
  <c r="CR220" i="7" a="1"/>
  <c r="CQ220" i="7"/>
  <c r="CQ220" i="7" a="1"/>
  <c r="CP220" i="7" a="1"/>
  <c r="CP220" i="7" s="1"/>
  <c r="CO220" i="7" a="1"/>
  <c r="CO220" i="7" s="1"/>
  <c r="CN220" i="7"/>
  <c r="CN220" i="7" a="1"/>
  <c r="CM220" i="7" a="1"/>
  <c r="CM220" i="7" s="1"/>
  <c r="CL220" i="7" a="1"/>
  <c r="CL220" i="7" s="1"/>
  <c r="CK220" i="7" a="1"/>
  <c r="CK220" i="7" s="1"/>
  <c r="CJ220" i="7"/>
  <c r="CJ220" i="7" a="1"/>
  <c r="CI220" i="7"/>
  <c r="CI220" i="7" a="1"/>
  <c r="CH220" i="7" a="1"/>
  <c r="CH220" i="7" s="1"/>
  <c r="CG220" i="7"/>
  <c r="CG220" i="7" a="1"/>
  <c r="CF220" i="7" a="1"/>
  <c r="CF220" i="7" s="1"/>
  <c r="CE220" i="7"/>
  <c r="CE220" i="7" a="1"/>
  <c r="CD220" i="7" a="1"/>
  <c r="CD220" i="7" s="1"/>
  <c r="CC220" i="7"/>
  <c r="CC220" i="7" a="1"/>
  <c r="CB220" i="7" a="1"/>
  <c r="CB220" i="7" s="1"/>
  <c r="CA220" i="7"/>
  <c r="CA220" i="7" a="1"/>
  <c r="BZ220" i="7" a="1"/>
  <c r="BZ220" i="7" s="1"/>
  <c r="BY220" i="7" a="1"/>
  <c r="BY220" i="7" s="1"/>
  <c r="BX220" i="7"/>
  <c r="BX220" i="7" a="1"/>
  <c r="BW220" i="7" a="1"/>
  <c r="BW220" i="7" s="1"/>
  <c r="BV220" i="7" a="1"/>
  <c r="BV220" i="7" s="1"/>
  <c r="BU220" i="7"/>
  <c r="BU220" i="7" a="1"/>
  <c r="BT220" i="7"/>
  <c r="BT220" i="7" a="1"/>
  <c r="BS220" i="7" a="1"/>
  <c r="BS220" i="7" s="1"/>
  <c r="BR220" i="7" a="1"/>
  <c r="BR220" i="7" s="1"/>
  <c r="BQ220" i="7"/>
  <c r="BQ220" i="7" a="1"/>
  <c r="BP220" i="7" a="1"/>
  <c r="BP220" i="7" s="1"/>
  <c r="BO220" i="7"/>
  <c r="BO220" i="7" a="1"/>
  <c r="BN220" i="7" a="1"/>
  <c r="BN220" i="7" s="1"/>
  <c r="CS219" i="7"/>
  <c r="CS219" i="7" a="1"/>
  <c r="CR219" i="7"/>
  <c r="CR219" i="7" a="1"/>
  <c r="CQ219" i="7"/>
  <c r="CQ219" i="7" a="1"/>
  <c r="CP219" i="7" a="1"/>
  <c r="CP219" i="7" s="1"/>
  <c r="CO219" i="7" a="1"/>
  <c r="CO219" i="7" s="1"/>
  <c r="CN219" i="7"/>
  <c r="CN219" i="7" a="1"/>
  <c r="CM219" i="7" a="1"/>
  <c r="CM219" i="7" s="1"/>
  <c r="CL219" i="7" a="1"/>
  <c r="CL219" i="7" s="1"/>
  <c r="CK219" i="7" a="1"/>
  <c r="CK219" i="7" s="1"/>
  <c r="CJ219" i="7"/>
  <c r="CJ219" i="7" a="1"/>
  <c r="CI219" i="7"/>
  <c r="CI219" i="7" a="1"/>
  <c r="CH219" i="7" a="1"/>
  <c r="CH219" i="7" s="1"/>
  <c r="CG219" i="7"/>
  <c r="CG219" i="7" a="1"/>
  <c r="CF219" i="7" a="1"/>
  <c r="CF219" i="7" s="1"/>
  <c r="CE219" i="7"/>
  <c r="CE219" i="7" a="1"/>
  <c r="CD219" i="7" a="1"/>
  <c r="CD219" i="7" s="1"/>
  <c r="CC219" i="7"/>
  <c r="CC219" i="7" a="1"/>
  <c r="CB219" i="7" a="1"/>
  <c r="CB219" i="7" s="1"/>
  <c r="CA219" i="7"/>
  <c r="CA219" i="7" a="1"/>
  <c r="BZ219" i="7" a="1"/>
  <c r="BZ219" i="7" s="1"/>
  <c r="BY219" i="7" a="1"/>
  <c r="BY219" i="7" s="1"/>
  <c r="BX219" i="7"/>
  <c r="BX219" i="7" a="1"/>
  <c r="BW219" i="7" a="1"/>
  <c r="BW219" i="7" s="1"/>
  <c r="BV219" i="7" a="1"/>
  <c r="BV219" i="7" s="1"/>
  <c r="BU219" i="7"/>
  <c r="BU219" i="7" a="1"/>
  <c r="BT219" i="7"/>
  <c r="BT219" i="7" a="1"/>
  <c r="BS219" i="7" a="1"/>
  <c r="BS219" i="7" s="1"/>
  <c r="BR219" i="7" a="1"/>
  <c r="BR219" i="7" s="1"/>
  <c r="BQ219" i="7"/>
  <c r="BQ219" i="7" a="1"/>
  <c r="BP219" i="7" a="1"/>
  <c r="BP219" i="7" s="1"/>
  <c r="BO219" i="7"/>
  <c r="BO219" i="7" a="1"/>
  <c r="BN219" i="7" a="1"/>
  <c r="BN219" i="7" s="1"/>
  <c r="CS218" i="7"/>
  <c r="CS218" i="7" a="1"/>
  <c r="CR218" i="7"/>
  <c r="CR218" i="7" a="1"/>
  <c r="CQ218" i="7"/>
  <c r="CQ218" i="7" a="1"/>
  <c r="CP218" i="7" a="1"/>
  <c r="CP218" i="7" s="1"/>
  <c r="CO218" i="7" a="1"/>
  <c r="CO218" i="7" s="1"/>
  <c r="CN218" i="7"/>
  <c r="CN218" i="7" a="1"/>
  <c r="CM218" i="7" a="1"/>
  <c r="CM218" i="7" s="1"/>
  <c r="CL218" i="7" a="1"/>
  <c r="CL218" i="7" s="1"/>
  <c r="CK218" i="7" a="1"/>
  <c r="CK218" i="7" s="1"/>
  <c r="CJ218" i="7"/>
  <c r="CJ218" i="7" a="1"/>
  <c r="CI218" i="7"/>
  <c r="CI218" i="7" a="1"/>
  <c r="CH218" i="7" a="1"/>
  <c r="CH218" i="7" s="1"/>
  <c r="CG218" i="7"/>
  <c r="CG218" i="7" a="1"/>
  <c r="CF218" i="7" a="1"/>
  <c r="CF218" i="7" s="1"/>
  <c r="CE218" i="7"/>
  <c r="CE218" i="7" a="1"/>
  <c r="CD218" i="7" a="1"/>
  <c r="CD218" i="7" s="1"/>
  <c r="CC218" i="7"/>
  <c r="CC218" i="7" a="1"/>
  <c r="CB218" i="7" a="1"/>
  <c r="CB218" i="7" s="1"/>
  <c r="CA218" i="7"/>
  <c r="CA218" i="7" a="1"/>
  <c r="BZ218" i="7" a="1"/>
  <c r="BZ218" i="7" s="1"/>
  <c r="BY218" i="7" a="1"/>
  <c r="BY218" i="7" s="1"/>
  <c r="BX218" i="7"/>
  <c r="BX218" i="7" a="1"/>
  <c r="BW218" i="7" a="1"/>
  <c r="BW218" i="7" s="1"/>
  <c r="BV218" i="7" a="1"/>
  <c r="BV218" i="7" s="1"/>
  <c r="BU218" i="7"/>
  <c r="BU218" i="7" a="1"/>
  <c r="BT218" i="7"/>
  <c r="BT218" i="7" a="1"/>
  <c r="BS218" i="7" a="1"/>
  <c r="BS218" i="7" s="1"/>
  <c r="BR218" i="7" a="1"/>
  <c r="BR218" i="7" s="1"/>
  <c r="BQ218" i="7"/>
  <c r="BQ218" i="7" a="1"/>
  <c r="BP218" i="7" a="1"/>
  <c r="BP218" i="7" s="1"/>
  <c r="BO218" i="7"/>
  <c r="BO218" i="7" a="1"/>
  <c r="BN218" i="7" a="1"/>
  <c r="BN218" i="7" s="1"/>
  <c r="CS217" i="7"/>
  <c r="CS217" i="7" a="1"/>
  <c r="CR217" i="7"/>
  <c r="CR217" i="7" a="1"/>
  <c r="CQ217" i="7"/>
  <c r="CQ217" i="7" a="1"/>
  <c r="CP217" i="7" a="1"/>
  <c r="CP217" i="7" s="1"/>
  <c r="CO217" i="7" a="1"/>
  <c r="CO217" i="7" s="1"/>
  <c r="CN217" i="7"/>
  <c r="CN217" i="7" a="1"/>
  <c r="CM217" i="7" a="1"/>
  <c r="CM217" i="7" s="1"/>
  <c r="CL217" i="7" a="1"/>
  <c r="CL217" i="7" s="1"/>
  <c r="CK217" i="7" a="1"/>
  <c r="CK217" i="7" s="1"/>
  <c r="CJ217" i="7"/>
  <c r="CJ217" i="7" a="1"/>
  <c r="CI217" i="7"/>
  <c r="CI217" i="7" a="1"/>
  <c r="CH217" i="7" a="1"/>
  <c r="CH217" i="7" s="1"/>
  <c r="CG217" i="7"/>
  <c r="CG217" i="7" a="1"/>
  <c r="CF217" i="7" a="1"/>
  <c r="CF217" i="7" s="1"/>
  <c r="CE217" i="7"/>
  <c r="CE217" i="7" a="1"/>
  <c r="CD217" i="7" a="1"/>
  <c r="CD217" i="7" s="1"/>
  <c r="CC217" i="7"/>
  <c r="CC217" i="7" a="1"/>
  <c r="CB217" i="7" a="1"/>
  <c r="CB217" i="7" s="1"/>
  <c r="CA217" i="7"/>
  <c r="CA217" i="7" a="1"/>
  <c r="BZ217" i="7" a="1"/>
  <c r="BZ217" i="7" s="1"/>
  <c r="BY217" i="7" a="1"/>
  <c r="BY217" i="7" s="1"/>
  <c r="BX217" i="7"/>
  <c r="BX217" i="7" a="1"/>
  <c r="BW217" i="7" a="1"/>
  <c r="BW217" i="7" s="1"/>
  <c r="BV217" i="7" a="1"/>
  <c r="BV217" i="7" s="1"/>
  <c r="BU217" i="7"/>
  <c r="BU217" i="7" a="1"/>
  <c r="BT217" i="7"/>
  <c r="BT217" i="7" a="1"/>
  <c r="BS217" i="7" a="1"/>
  <c r="BS217" i="7" s="1"/>
  <c r="BR217" i="7" a="1"/>
  <c r="BR217" i="7" s="1"/>
  <c r="BQ217" i="7"/>
  <c r="BQ217" i="7" a="1"/>
  <c r="BP217" i="7" a="1"/>
  <c r="BP217" i="7" s="1"/>
  <c r="BO217" i="7"/>
  <c r="BO217" i="7" a="1"/>
  <c r="BN217" i="7" a="1"/>
  <c r="BN217" i="7" s="1"/>
  <c r="CS216" i="7"/>
  <c r="CS216" i="7" a="1"/>
  <c r="CR216" i="7"/>
  <c r="CR216" i="7" a="1"/>
  <c r="CQ216" i="7"/>
  <c r="CQ216" i="7" a="1"/>
  <c r="CP216" i="7" a="1"/>
  <c r="CP216" i="7" s="1"/>
  <c r="CO216" i="7" a="1"/>
  <c r="CO216" i="7" s="1"/>
  <c r="CN216" i="7"/>
  <c r="CN216" i="7" a="1"/>
  <c r="CM216" i="7" a="1"/>
  <c r="CM216" i="7" s="1"/>
  <c r="CL216" i="7" a="1"/>
  <c r="CL216" i="7" s="1"/>
  <c r="CK216" i="7" a="1"/>
  <c r="CK216" i="7" s="1"/>
  <c r="CJ216" i="7"/>
  <c r="CJ216" i="7" a="1"/>
  <c r="CI216" i="7"/>
  <c r="CI216" i="7" a="1"/>
  <c r="CH216" i="7" a="1"/>
  <c r="CH216" i="7" s="1"/>
  <c r="CG216" i="7"/>
  <c r="CG216" i="7" a="1"/>
  <c r="CF216" i="7" a="1"/>
  <c r="CF216" i="7" s="1"/>
  <c r="CE216" i="7"/>
  <c r="CE216" i="7" a="1"/>
  <c r="CD216" i="7" a="1"/>
  <c r="CD216" i="7" s="1"/>
  <c r="CC216" i="7"/>
  <c r="CC216" i="7" a="1"/>
  <c r="CB216" i="7" a="1"/>
  <c r="CB216" i="7" s="1"/>
  <c r="CA216" i="7"/>
  <c r="CA216" i="7" a="1"/>
  <c r="BZ216" i="7" a="1"/>
  <c r="BZ216" i="7" s="1"/>
  <c r="BY216" i="7" a="1"/>
  <c r="BY216" i="7" s="1"/>
  <c r="BX216" i="7"/>
  <c r="BX216" i="7" a="1"/>
  <c r="BW216" i="7" a="1"/>
  <c r="BW216" i="7" s="1"/>
  <c r="BV216" i="7" a="1"/>
  <c r="BV216" i="7" s="1"/>
  <c r="BU216" i="7"/>
  <c r="BU216" i="7" a="1"/>
  <c r="BT216" i="7"/>
  <c r="BT216" i="7" a="1"/>
  <c r="BS216" i="7" a="1"/>
  <c r="BS216" i="7" s="1"/>
  <c r="BR216" i="7" a="1"/>
  <c r="BR216" i="7" s="1"/>
  <c r="BQ216" i="7"/>
  <c r="BQ216" i="7" a="1"/>
  <c r="BP216" i="7" a="1"/>
  <c r="BP216" i="7" s="1"/>
  <c r="BO216" i="7"/>
  <c r="BO216" i="7" a="1"/>
  <c r="BN216" i="7" a="1"/>
  <c r="BN216" i="7" s="1"/>
  <c r="CS215" i="7"/>
  <c r="CS215" i="7" a="1"/>
  <c r="CR215" i="7"/>
  <c r="CR215" i="7" a="1"/>
  <c r="CQ215" i="7"/>
  <c r="CQ215" i="7" a="1"/>
  <c r="CP215" i="7" a="1"/>
  <c r="CP215" i="7" s="1"/>
  <c r="CO215" i="7" a="1"/>
  <c r="CO215" i="7" s="1"/>
  <c r="CN215" i="7"/>
  <c r="CN215" i="7" a="1"/>
  <c r="CM215" i="7" a="1"/>
  <c r="CM215" i="7" s="1"/>
  <c r="CL215" i="7" a="1"/>
  <c r="CL215" i="7" s="1"/>
  <c r="CK215" i="7" a="1"/>
  <c r="CK215" i="7" s="1"/>
  <c r="CJ215" i="7"/>
  <c r="CJ215" i="7" a="1"/>
  <c r="CI215" i="7"/>
  <c r="CI215" i="7" a="1"/>
  <c r="CH215" i="7" a="1"/>
  <c r="CH215" i="7" s="1"/>
  <c r="CG215" i="7"/>
  <c r="CG215" i="7" a="1"/>
  <c r="CF215" i="7" a="1"/>
  <c r="CF215" i="7" s="1"/>
  <c r="CE215" i="7"/>
  <c r="CE215" i="7" a="1"/>
  <c r="CD215" i="7" a="1"/>
  <c r="CD215" i="7" s="1"/>
  <c r="CC215" i="7"/>
  <c r="CC215" i="7" a="1"/>
  <c r="CB215" i="7" a="1"/>
  <c r="CB215" i="7" s="1"/>
  <c r="CA215" i="7"/>
  <c r="CA215" i="7" a="1"/>
  <c r="BZ215" i="7" a="1"/>
  <c r="BZ215" i="7" s="1"/>
  <c r="BY215" i="7" a="1"/>
  <c r="BY215" i="7" s="1"/>
  <c r="BX215" i="7"/>
  <c r="BX215" i="7" a="1"/>
  <c r="BW215" i="7" a="1"/>
  <c r="BW215" i="7" s="1"/>
  <c r="BV215" i="7" a="1"/>
  <c r="BV215" i="7" s="1"/>
  <c r="BU215" i="7"/>
  <c r="BU215" i="7" a="1"/>
  <c r="BT215" i="7"/>
  <c r="BT215" i="7" a="1"/>
  <c r="BS215" i="7" a="1"/>
  <c r="BS215" i="7" s="1"/>
  <c r="BR215" i="7" a="1"/>
  <c r="BR215" i="7" s="1"/>
  <c r="BQ215" i="7"/>
  <c r="BQ215" i="7" a="1"/>
  <c r="BP215" i="7" a="1"/>
  <c r="BP215" i="7" s="1"/>
  <c r="BO215" i="7"/>
  <c r="BO215" i="7" a="1"/>
  <c r="BN215" i="7" a="1"/>
  <c r="BN215" i="7" s="1"/>
  <c r="CS214" i="7"/>
  <c r="CS214" i="7" a="1"/>
  <c r="CR214" i="7"/>
  <c r="CR214" i="7" a="1"/>
  <c r="CQ214" i="7"/>
  <c r="CQ214" i="7" a="1"/>
  <c r="CP214" i="7" a="1"/>
  <c r="CP214" i="7" s="1"/>
  <c r="CO214" i="7" a="1"/>
  <c r="CO214" i="7" s="1"/>
  <c r="CN214" i="7"/>
  <c r="CN214" i="7" a="1"/>
  <c r="CM214" i="7" a="1"/>
  <c r="CM214" i="7" s="1"/>
  <c r="CL214" i="7" a="1"/>
  <c r="CL214" i="7" s="1"/>
  <c r="CK214" i="7" a="1"/>
  <c r="CK214" i="7" s="1"/>
  <c r="CJ214" i="7"/>
  <c r="CJ214" i="7" a="1"/>
  <c r="CI214" i="7"/>
  <c r="CI214" i="7" a="1"/>
  <c r="CH214" i="7" a="1"/>
  <c r="CH214" i="7" s="1"/>
  <c r="CG214" i="7"/>
  <c r="CG214" i="7" a="1"/>
  <c r="CF214" i="7" a="1"/>
  <c r="CF214" i="7" s="1"/>
  <c r="CE214" i="7"/>
  <c r="CE214" i="7" a="1"/>
  <c r="CD214" i="7" a="1"/>
  <c r="CD214" i="7" s="1"/>
  <c r="CC214" i="7"/>
  <c r="CC214" i="7" a="1"/>
  <c r="CB214" i="7" a="1"/>
  <c r="CB214" i="7" s="1"/>
  <c r="CA214" i="7"/>
  <c r="CA214" i="7" a="1"/>
  <c r="BZ214" i="7" a="1"/>
  <c r="BZ214" i="7" s="1"/>
  <c r="BY214" i="7" a="1"/>
  <c r="BY214" i="7" s="1"/>
  <c r="BX214" i="7"/>
  <c r="BX214" i="7" a="1"/>
  <c r="BW214" i="7" a="1"/>
  <c r="BW214" i="7" s="1"/>
  <c r="BV214" i="7" a="1"/>
  <c r="BV214" i="7" s="1"/>
  <c r="BU214" i="7"/>
  <c r="BU214" i="7" a="1"/>
  <c r="BT214" i="7"/>
  <c r="BT214" i="7" a="1"/>
  <c r="BS214" i="7" a="1"/>
  <c r="BS214" i="7" s="1"/>
  <c r="BR214" i="7" a="1"/>
  <c r="BR214" i="7" s="1"/>
  <c r="BQ214" i="7"/>
  <c r="BQ214" i="7" a="1"/>
  <c r="BP214" i="7" a="1"/>
  <c r="BP214" i="7" s="1"/>
  <c r="BO214" i="7"/>
  <c r="BO214" i="7" a="1"/>
  <c r="BN214" i="7" a="1"/>
  <c r="BN214" i="7" s="1"/>
  <c r="CS213" i="7"/>
  <c r="CS213" i="7" a="1"/>
  <c r="CR213" i="7"/>
  <c r="CR213" i="7" a="1"/>
  <c r="CQ213" i="7"/>
  <c r="CQ213" i="7" a="1"/>
  <c r="CP213" i="7" a="1"/>
  <c r="CP213" i="7" s="1"/>
  <c r="CO213" i="7" a="1"/>
  <c r="CO213" i="7" s="1"/>
  <c r="CN213" i="7"/>
  <c r="CN213" i="7" a="1"/>
  <c r="CM213" i="7" a="1"/>
  <c r="CM213" i="7" s="1"/>
  <c r="CL213" i="7" a="1"/>
  <c r="CL213" i="7" s="1"/>
  <c r="CK213" i="7" a="1"/>
  <c r="CK213" i="7" s="1"/>
  <c r="CJ213" i="7"/>
  <c r="CJ213" i="7" a="1"/>
  <c r="CI213" i="7"/>
  <c r="CI213" i="7" a="1"/>
  <c r="CH213" i="7" a="1"/>
  <c r="CH213" i="7" s="1"/>
  <c r="CG213" i="7"/>
  <c r="CG213" i="7" a="1"/>
  <c r="CF213" i="7" a="1"/>
  <c r="CF213" i="7" s="1"/>
  <c r="CE213" i="7"/>
  <c r="CE213" i="7" a="1"/>
  <c r="CD213" i="7" a="1"/>
  <c r="CD213" i="7" s="1"/>
  <c r="CC213" i="7"/>
  <c r="CC213" i="7" a="1"/>
  <c r="CB213" i="7" a="1"/>
  <c r="CB213" i="7" s="1"/>
  <c r="CA213" i="7"/>
  <c r="CA213" i="7" a="1"/>
  <c r="BZ213" i="7" a="1"/>
  <c r="BZ213" i="7" s="1"/>
  <c r="BY213" i="7" a="1"/>
  <c r="BY213" i="7" s="1"/>
  <c r="BX213" i="7"/>
  <c r="BX213" i="7" a="1"/>
  <c r="BW213" i="7" a="1"/>
  <c r="BW213" i="7" s="1"/>
  <c r="BV213" i="7" a="1"/>
  <c r="BV213" i="7" s="1"/>
  <c r="BU213" i="7"/>
  <c r="BU213" i="7" a="1"/>
  <c r="BT213" i="7"/>
  <c r="BT213" i="7" a="1"/>
  <c r="BS213" i="7" a="1"/>
  <c r="BS213" i="7" s="1"/>
  <c r="BR213" i="7" a="1"/>
  <c r="BR213" i="7" s="1"/>
  <c r="BQ213" i="7"/>
  <c r="BQ213" i="7" a="1"/>
  <c r="BP213" i="7" a="1"/>
  <c r="BP213" i="7" s="1"/>
  <c r="BO213" i="7"/>
  <c r="BO213" i="7" a="1"/>
  <c r="BN213" i="7" a="1"/>
  <c r="BN213" i="7" s="1"/>
  <c r="CS212" i="7"/>
  <c r="CS212" i="7" a="1"/>
  <c r="CR212" i="7"/>
  <c r="CR212" i="7" a="1"/>
  <c r="CQ212" i="7"/>
  <c r="CQ212" i="7" a="1"/>
  <c r="CP212" i="7" a="1"/>
  <c r="CP212" i="7" s="1"/>
  <c r="CO212" i="7" a="1"/>
  <c r="CO212" i="7" s="1"/>
  <c r="CN212" i="7"/>
  <c r="CN212" i="7" a="1"/>
  <c r="CM212" i="7" a="1"/>
  <c r="CM212" i="7" s="1"/>
  <c r="CL212" i="7" a="1"/>
  <c r="CL212" i="7" s="1"/>
  <c r="CK212" i="7" a="1"/>
  <c r="CK212" i="7" s="1"/>
  <c r="CJ212" i="7"/>
  <c r="CJ212" i="7" a="1"/>
  <c r="CI212" i="7"/>
  <c r="CI212" i="7" a="1"/>
  <c r="CH212" i="7" a="1"/>
  <c r="CH212" i="7" s="1"/>
  <c r="CG212" i="7"/>
  <c r="CG212" i="7" a="1"/>
  <c r="CF212" i="7" a="1"/>
  <c r="CF212" i="7" s="1"/>
  <c r="CE212" i="7"/>
  <c r="CE212" i="7" a="1"/>
  <c r="CD212" i="7" a="1"/>
  <c r="CD212" i="7" s="1"/>
  <c r="CC212" i="7"/>
  <c r="CC212" i="7" a="1"/>
  <c r="CB212" i="7" a="1"/>
  <c r="CB212" i="7" s="1"/>
  <c r="CA212" i="7"/>
  <c r="CA212" i="7" a="1"/>
  <c r="BZ212" i="7" a="1"/>
  <c r="BZ212" i="7" s="1"/>
  <c r="BY212" i="7" a="1"/>
  <c r="BY212" i="7" s="1"/>
  <c r="BX212" i="7"/>
  <c r="BX212" i="7" a="1"/>
  <c r="BW212" i="7" a="1"/>
  <c r="BW212" i="7" s="1"/>
  <c r="BV212" i="7" a="1"/>
  <c r="BV212" i="7" s="1"/>
  <c r="BU212" i="7"/>
  <c r="BU212" i="7" a="1"/>
  <c r="BT212" i="7"/>
  <c r="BT212" i="7" a="1"/>
  <c r="BS212" i="7" a="1"/>
  <c r="BS212" i="7" s="1"/>
  <c r="BR212" i="7" a="1"/>
  <c r="BR212" i="7" s="1"/>
  <c r="BQ212" i="7"/>
  <c r="BQ212" i="7" a="1"/>
  <c r="BP212" i="7" a="1"/>
  <c r="BP212" i="7" s="1"/>
  <c r="BO212" i="7"/>
  <c r="BO212" i="7" a="1"/>
  <c r="BN212" i="7" a="1"/>
  <c r="BN212" i="7" s="1"/>
  <c r="CS211" i="7"/>
  <c r="CS211" i="7" a="1"/>
  <c r="CR211" i="7"/>
  <c r="CR211" i="7" a="1"/>
  <c r="CQ211" i="7"/>
  <c r="CQ211" i="7" a="1"/>
  <c r="CP211" i="7" a="1"/>
  <c r="CP211" i="7" s="1"/>
  <c r="CO211" i="7" a="1"/>
  <c r="CO211" i="7" s="1"/>
  <c r="CN211" i="7"/>
  <c r="CN211" i="7" a="1"/>
  <c r="CM211" i="7" a="1"/>
  <c r="CM211" i="7" s="1"/>
  <c r="CL211" i="7" a="1"/>
  <c r="CL211" i="7" s="1"/>
  <c r="CK211" i="7" a="1"/>
  <c r="CK211" i="7" s="1"/>
  <c r="CJ211" i="7"/>
  <c r="CJ211" i="7" a="1"/>
  <c r="CI211" i="7"/>
  <c r="CI211" i="7" a="1"/>
  <c r="CH211" i="7" a="1"/>
  <c r="CH211" i="7" s="1"/>
  <c r="CG211" i="7"/>
  <c r="CG211" i="7" a="1"/>
  <c r="CF211" i="7" a="1"/>
  <c r="CF211" i="7" s="1"/>
  <c r="CE211" i="7"/>
  <c r="CE211" i="7" a="1"/>
  <c r="CD211" i="7" a="1"/>
  <c r="CD211" i="7" s="1"/>
  <c r="CC211" i="7"/>
  <c r="CC211" i="7" a="1"/>
  <c r="CB211" i="7" a="1"/>
  <c r="CB211" i="7" s="1"/>
  <c r="CA211" i="7"/>
  <c r="CA211" i="7" a="1"/>
  <c r="BZ211" i="7" a="1"/>
  <c r="BZ211" i="7" s="1"/>
  <c r="BY211" i="7" a="1"/>
  <c r="BY211" i="7" s="1"/>
  <c r="BX211" i="7"/>
  <c r="BX211" i="7" a="1"/>
  <c r="BW211" i="7" a="1"/>
  <c r="BW211" i="7" s="1"/>
  <c r="BV211" i="7" a="1"/>
  <c r="BV211" i="7" s="1"/>
  <c r="BU211" i="7"/>
  <c r="BU211" i="7" a="1"/>
  <c r="BT211" i="7"/>
  <c r="BT211" i="7" a="1"/>
  <c r="BS211" i="7" a="1"/>
  <c r="BS211" i="7" s="1"/>
  <c r="BR211" i="7" a="1"/>
  <c r="BR211" i="7" s="1"/>
  <c r="BQ211" i="7"/>
  <c r="BQ211" i="7" a="1"/>
  <c r="BP211" i="7" a="1"/>
  <c r="BP211" i="7" s="1"/>
  <c r="BO211" i="7"/>
  <c r="BO211" i="7" a="1"/>
  <c r="BN211" i="7" a="1"/>
  <c r="BN211" i="7" s="1"/>
  <c r="CS210" i="7"/>
  <c r="CS210" i="7" a="1"/>
  <c r="CR210" i="7"/>
  <c r="CR210" i="7" a="1"/>
  <c r="CQ210" i="7"/>
  <c r="CQ210" i="7" a="1"/>
  <c r="CP210" i="7" a="1"/>
  <c r="CP210" i="7" s="1"/>
  <c r="CO210" i="7" a="1"/>
  <c r="CO210" i="7" s="1"/>
  <c r="CN210" i="7"/>
  <c r="CN210" i="7" a="1"/>
  <c r="CM210" i="7" a="1"/>
  <c r="CM210" i="7" s="1"/>
  <c r="CL210" i="7" a="1"/>
  <c r="CL210" i="7" s="1"/>
  <c r="CK210" i="7" a="1"/>
  <c r="CK210" i="7" s="1"/>
  <c r="CJ210" i="7"/>
  <c r="CJ210" i="7" a="1"/>
  <c r="CI210" i="7"/>
  <c r="CI210" i="7" a="1"/>
  <c r="CH210" i="7" a="1"/>
  <c r="CH210" i="7" s="1"/>
  <c r="CG210" i="7"/>
  <c r="CG210" i="7" a="1"/>
  <c r="CF210" i="7" a="1"/>
  <c r="CF210" i="7" s="1"/>
  <c r="CE210" i="7"/>
  <c r="CE210" i="7" a="1"/>
  <c r="CD210" i="7" a="1"/>
  <c r="CD210" i="7" s="1"/>
  <c r="CC210" i="7"/>
  <c r="CC210" i="7" a="1"/>
  <c r="CB210" i="7" a="1"/>
  <c r="CB210" i="7" s="1"/>
  <c r="CA210" i="7"/>
  <c r="CA210" i="7" a="1"/>
  <c r="BZ210" i="7" a="1"/>
  <c r="BZ210" i="7" s="1"/>
  <c r="BY210" i="7" a="1"/>
  <c r="BY210" i="7" s="1"/>
  <c r="BX210" i="7"/>
  <c r="BX210" i="7" a="1"/>
  <c r="BW210" i="7" a="1"/>
  <c r="BW210" i="7" s="1"/>
  <c r="BV210" i="7" a="1"/>
  <c r="BV210" i="7" s="1"/>
  <c r="BU210" i="7"/>
  <c r="BU210" i="7" a="1"/>
  <c r="BT210" i="7"/>
  <c r="BT210" i="7" a="1"/>
  <c r="BS210" i="7" a="1"/>
  <c r="BS210" i="7" s="1"/>
  <c r="BR210" i="7" a="1"/>
  <c r="BR210" i="7" s="1"/>
  <c r="BQ210" i="7"/>
  <c r="BQ210" i="7" a="1"/>
  <c r="BP210" i="7" a="1"/>
  <c r="BP210" i="7" s="1"/>
  <c r="BO210" i="7"/>
  <c r="BO210" i="7" a="1"/>
  <c r="BN210" i="7" a="1"/>
  <c r="BN210" i="7" s="1"/>
  <c r="CS209" i="7"/>
  <c r="CS209" i="7" a="1"/>
  <c r="CR209" i="7"/>
  <c r="CR209" i="7" a="1"/>
  <c r="CQ209" i="7"/>
  <c r="CQ209" i="7" a="1"/>
  <c r="CP209" i="7" a="1"/>
  <c r="CP209" i="7" s="1"/>
  <c r="CO209" i="7" a="1"/>
  <c r="CO209" i="7" s="1"/>
  <c r="CN209" i="7"/>
  <c r="CN209" i="7" a="1"/>
  <c r="CM209" i="7" a="1"/>
  <c r="CM209" i="7" s="1"/>
  <c r="CL209" i="7" a="1"/>
  <c r="CL209" i="7" s="1"/>
  <c r="CK209" i="7" a="1"/>
  <c r="CK209" i="7" s="1"/>
  <c r="CJ209" i="7"/>
  <c r="CJ209" i="7" a="1"/>
  <c r="CI209" i="7"/>
  <c r="CI209" i="7" a="1"/>
  <c r="CH209" i="7" a="1"/>
  <c r="CH209" i="7" s="1"/>
  <c r="CG209" i="7"/>
  <c r="CG209" i="7" a="1"/>
  <c r="CF209" i="7" a="1"/>
  <c r="CF209" i="7" s="1"/>
  <c r="CE209" i="7"/>
  <c r="CE209" i="7" a="1"/>
  <c r="CD209" i="7" a="1"/>
  <c r="CD209" i="7" s="1"/>
  <c r="CC209" i="7"/>
  <c r="CC209" i="7" a="1"/>
  <c r="CB209" i="7" a="1"/>
  <c r="CB209" i="7" s="1"/>
  <c r="CA209" i="7"/>
  <c r="CA209" i="7" a="1"/>
  <c r="BZ209" i="7" a="1"/>
  <c r="BZ209" i="7" s="1"/>
  <c r="BY209" i="7" a="1"/>
  <c r="BY209" i="7" s="1"/>
  <c r="BX209" i="7"/>
  <c r="BX209" i="7" a="1"/>
  <c r="BW209" i="7" a="1"/>
  <c r="BW209" i="7" s="1"/>
  <c r="BV209" i="7" a="1"/>
  <c r="BV209" i="7" s="1"/>
  <c r="BU209" i="7"/>
  <c r="BU209" i="7" a="1"/>
  <c r="BT209" i="7"/>
  <c r="BT209" i="7" a="1"/>
  <c r="BS209" i="7" a="1"/>
  <c r="BS209" i="7" s="1"/>
  <c r="BR209" i="7" a="1"/>
  <c r="BR209" i="7" s="1"/>
  <c r="BQ209" i="7"/>
  <c r="BQ209" i="7" a="1"/>
  <c r="BP209" i="7" a="1"/>
  <c r="BP209" i="7" s="1"/>
  <c r="BO209" i="7"/>
  <c r="BO209" i="7" a="1"/>
  <c r="BN209" i="7" a="1"/>
  <c r="BN209" i="7" s="1"/>
  <c r="CS208" i="7"/>
  <c r="CS208" i="7" a="1"/>
  <c r="CR208" i="7"/>
  <c r="CR208" i="7" a="1"/>
  <c r="CQ208" i="7"/>
  <c r="CQ208" i="7" a="1"/>
  <c r="CP208" i="7" a="1"/>
  <c r="CP208" i="7" s="1"/>
  <c r="CO208" i="7" a="1"/>
  <c r="CO208" i="7" s="1"/>
  <c r="CN208" i="7"/>
  <c r="CN208" i="7" a="1"/>
  <c r="CM208" i="7" a="1"/>
  <c r="CM208" i="7" s="1"/>
  <c r="CL208" i="7" a="1"/>
  <c r="CL208" i="7" s="1"/>
  <c r="CK208" i="7" a="1"/>
  <c r="CK208" i="7" s="1"/>
  <c r="CJ208" i="7"/>
  <c r="CJ208" i="7" a="1"/>
  <c r="CI208" i="7"/>
  <c r="CI208" i="7" a="1"/>
  <c r="CH208" i="7" a="1"/>
  <c r="CH208" i="7" s="1"/>
  <c r="CG208" i="7"/>
  <c r="CG208" i="7" a="1"/>
  <c r="CF208" i="7" a="1"/>
  <c r="CF208" i="7" s="1"/>
  <c r="CE208" i="7"/>
  <c r="CE208" i="7" a="1"/>
  <c r="CD208" i="7" a="1"/>
  <c r="CD208" i="7" s="1"/>
  <c r="CC208" i="7"/>
  <c r="CC208" i="7" a="1"/>
  <c r="CB208" i="7" a="1"/>
  <c r="CB208" i="7" s="1"/>
  <c r="CA208" i="7"/>
  <c r="CA208" i="7" a="1"/>
  <c r="BZ208" i="7" a="1"/>
  <c r="BZ208" i="7" s="1"/>
  <c r="BY208" i="7" a="1"/>
  <c r="BY208" i="7" s="1"/>
  <c r="BX208" i="7"/>
  <c r="BX208" i="7" a="1"/>
  <c r="BW208" i="7" a="1"/>
  <c r="BW208" i="7" s="1"/>
  <c r="BV208" i="7" a="1"/>
  <c r="BV208" i="7" s="1"/>
  <c r="BU208" i="7"/>
  <c r="BU208" i="7" a="1"/>
  <c r="BT208" i="7"/>
  <c r="BT208" i="7" a="1"/>
  <c r="BS208" i="7" a="1"/>
  <c r="BS208" i="7" s="1"/>
  <c r="BR208" i="7" a="1"/>
  <c r="BR208" i="7" s="1"/>
  <c r="BQ208" i="7"/>
  <c r="BQ208" i="7" a="1"/>
  <c r="BP208" i="7" a="1"/>
  <c r="BP208" i="7" s="1"/>
  <c r="BO208" i="7"/>
  <c r="BO208" i="7" a="1"/>
  <c r="BN208" i="7" a="1"/>
  <c r="BN208" i="7" s="1"/>
  <c r="CS207" i="7"/>
  <c r="CS207" i="7" a="1"/>
  <c r="CR207" i="7"/>
  <c r="CR207" i="7" a="1"/>
  <c r="CQ207" i="7"/>
  <c r="CQ207" i="7" a="1"/>
  <c r="CP207" i="7" a="1"/>
  <c r="CP207" i="7" s="1"/>
  <c r="CO207" i="7" a="1"/>
  <c r="CO207" i="7" s="1"/>
  <c r="CN207" i="7"/>
  <c r="CN207" i="7" a="1"/>
  <c r="CM207" i="7" a="1"/>
  <c r="CM207" i="7" s="1"/>
  <c r="CL207" i="7" a="1"/>
  <c r="CL207" i="7" s="1"/>
  <c r="CK207" i="7" a="1"/>
  <c r="CK207" i="7" s="1"/>
  <c r="CJ207" i="7"/>
  <c r="CJ207" i="7" a="1"/>
  <c r="CI207" i="7"/>
  <c r="CI207" i="7" a="1"/>
  <c r="CH207" i="7" a="1"/>
  <c r="CH207" i="7" s="1"/>
  <c r="CG207" i="7"/>
  <c r="CG207" i="7" a="1"/>
  <c r="CF207" i="7" a="1"/>
  <c r="CF207" i="7" s="1"/>
  <c r="CE207" i="7"/>
  <c r="CE207" i="7" a="1"/>
  <c r="CD207" i="7" a="1"/>
  <c r="CD207" i="7" s="1"/>
  <c r="CC207" i="7"/>
  <c r="CC207" i="7" a="1"/>
  <c r="CB207" i="7" a="1"/>
  <c r="CB207" i="7" s="1"/>
  <c r="CA207" i="7"/>
  <c r="CA207" i="7" a="1"/>
  <c r="BZ207" i="7" a="1"/>
  <c r="BZ207" i="7" s="1"/>
  <c r="BY207" i="7" a="1"/>
  <c r="BY207" i="7" s="1"/>
  <c r="BX207" i="7"/>
  <c r="BX207" i="7" a="1"/>
  <c r="BW207" i="7" a="1"/>
  <c r="BW207" i="7" s="1"/>
  <c r="BV207" i="7" a="1"/>
  <c r="BV207" i="7" s="1"/>
  <c r="BU207" i="7"/>
  <c r="BU207" i="7" a="1"/>
  <c r="BT207" i="7"/>
  <c r="BT207" i="7" a="1"/>
  <c r="BS207" i="7" a="1"/>
  <c r="BS207" i="7" s="1"/>
  <c r="BR207" i="7" a="1"/>
  <c r="BR207" i="7" s="1"/>
  <c r="BQ207" i="7"/>
  <c r="BQ207" i="7" a="1"/>
  <c r="BP207" i="7" a="1"/>
  <c r="BP207" i="7" s="1"/>
  <c r="BO207" i="7"/>
  <c r="BO207" i="7" a="1"/>
  <c r="BN207" i="7" a="1"/>
  <c r="BN207" i="7" s="1"/>
  <c r="CS206" i="7"/>
  <c r="CS206" i="7" a="1"/>
  <c r="CR206" i="7"/>
  <c r="CR206" i="7" a="1"/>
  <c r="CQ206" i="7"/>
  <c r="CQ206" i="7" a="1"/>
  <c r="CP206" i="7" a="1"/>
  <c r="CP206" i="7" s="1"/>
  <c r="CO206" i="7" a="1"/>
  <c r="CO206" i="7" s="1"/>
  <c r="CN206" i="7"/>
  <c r="CN206" i="7" a="1"/>
  <c r="CM206" i="7" a="1"/>
  <c r="CM206" i="7" s="1"/>
  <c r="CL206" i="7" a="1"/>
  <c r="CL206" i="7" s="1"/>
  <c r="CK206" i="7" a="1"/>
  <c r="CK206" i="7" s="1"/>
  <c r="CJ206" i="7"/>
  <c r="CJ206" i="7" a="1"/>
  <c r="CI206" i="7"/>
  <c r="CI206" i="7" a="1"/>
  <c r="CH206" i="7" a="1"/>
  <c r="CH206" i="7" s="1"/>
  <c r="CG206" i="7"/>
  <c r="CG206" i="7" a="1"/>
  <c r="CF206" i="7" a="1"/>
  <c r="CF206" i="7" s="1"/>
  <c r="CE206" i="7"/>
  <c r="CE206" i="7" a="1"/>
  <c r="CD206" i="7" a="1"/>
  <c r="CD206" i="7" s="1"/>
  <c r="CC206" i="7"/>
  <c r="CC206" i="7" a="1"/>
  <c r="CB206" i="7" a="1"/>
  <c r="CB206" i="7" s="1"/>
  <c r="CA206" i="7"/>
  <c r="CA206" i="7" a="1"/>
  <c r="BZ206" i="7" a="1"/>
  <c r="BZ206" i="7" s="1"/>
  <c r="BY206" i="7" a="1"/>
  <c r="BY206" i="7" s="1"/>
  <c r="BX206" i="7"/>
  <c r="BX206" i="7" a="1"/>
  <c r="BW206" i="7" a="1"/>
  <c r="BW206" i="7" s="1"/>
  <c r="BV206" i="7" a="1"/>
  <c r="BV206" i="7" s="1"/>
  <c r="BU206" i="7"/>
  <c r="BU206" i="7" a="1"/>
  <c r="BT206" i="7"/>
  <c r="BT206" i="7" a="1"/>
  <c r="BS206" i="7" a="1"/>
  <c r="BS206" i="7" s="1"/>
  <c r="BR206" i="7" a="1"/>
  <c r="BR206" i="7" s="1"/>
  <c r="BQ206" i="7" a="1"/>
  <c r="BQ206" i="7" s="1"/>
  <c r="BP206" i="7" a="1"/>
  <c r="BP206" i="7" s="1"/>
  <c r="BO206" i="7"/>
  <c r="BO206" i="7" a="1"/>
  <c r="BN206" i="7" a="1"/>
  <c r="BN206" i="7" s="1"/>
  <c r="CS205" i="7"/>
  <c r="CS205" i="7" a="1"/>
  <c r="CR205" i="7"/>
  <c r="CR205" i="7" a="1"/>
  <c r="CQ205" i="7"/>
  <c r="CQ205" i="7" a="1"/>
  <c r="CP205" i="7" a="1"/>
  <c r="CP205" i="7" s="1"/>
  <c r="CO205" i="7" a="1"/>
  <c r="CO205" i="7" s="1"/>
  <c r="CN205" i="7" a="1"/>
  <c r="CN205" i="7" s="1"/>
  <c r="CM205" i="7" a="1"/>
  <c r="CM205" i="7" s="1"/>
  <c r="CL205" i="7" a="1"/>
  <c r="CL205" i="7" s="1"/>
  <c r="CK205" i="7" a="1"/>
  <c r="CK205" i="7" s="1"/>
  <c r="CJ205" i="7"/>
  <c r="CJ205" i="7" a="1"/>
  <c r="CI205" i="7"/>
  <c r="CI205" i="7" a="1"/>
  <c r="CH205" i="7" a="1"/>
  <c r="CH205" i="7" s="1"/>
  <c r="CG205" i="7"/>
  <c r="CG205" i="7" a="1"/>
  <c r="CF205" i="7" a="1"/>
  <c r="CF205" i="7" s="1"/>
  <c r="CE205" i="7" a="1"/>
  <c r="CE205" i="7" s="1"/>
  <c r="CD205" i="7" a="1"/>
  <c r="CD205" i="7" s="1"/>
  <c r="CC205" i="7"/>
  <c r="CC205" i="7" a="1"/>
  <c r="CB205" i="7" a="1"/>
  <c r="CB205" i="7" s="1"/>
  <c r="CA205" i="7"/>
  <c r="CA205" i="7" a="1"/>
  <c r="BZ205" i="7" a="1"/>
  <c r="BZ205" i="7" s="1"/>
  <c r="BY205" i="7" a="1"/>
  <c r="BY205" i="7" s="1"/>
  <c r="BX205" i="7"/>
  <c r="BX205" i="7" a="1"/>
  <c r="BW205" i="7" a="1"/>
  <c r="BW205" i="7" s="1"/>
  <c r="BV205" i="7" a="1"/>
  <c r="BV205" i="7" s="1"/>
  <c r="BU205" i="7"/>
  <c r="BU205" i="7" a="1"/>
  <c r="BT205" i="7"/>
  <c r="BT205" i="7" a="1"/>
  <c r="BS205" i="7" a="1"/>
  <c r="BS205" i="7" s="1"/>
  <c r="BR205" i="7" a="1"/>
  <c r="BR205" i="7" s="1"/>
  <c r="BQ205" i="7" a="1"/>
  <c r="BQ205" i="7" s="1"/>
  <c r="BP205" i="7" a="1"/>
  <c r="BP205" i="7" s="1"/>
  <c r="BO205" i="7"/>
  <c r="BO205" i="7" a="1"/>
  <c r="BN205" i="7" a="1"/>
  <c r="BN205" i="7" s="1"/>
  <c r="CS204" i="7"/>
  <c r="CS204" i="7" a="1"/>
  <c r="CR204" i="7"/>
  <c r="CR204" i="7" a="1"/>
  <c r="CQ204" i="7"/>
  <c r="CQ204" i="7" a="1"/>
  <c r="CP204" i="7" a="1"/>
  <c r="CP204" i="7" s="1"/>
  <c r="CO204" i="7" a="1"/>
  <c r="CO204" i="7" s="1"/>
  <c r="CN204" i="7" a="1"/>
  <c r="CN204" i="7" s="1"/>
  <c r="CM204" i="7" a="1"/>
  <c r="CM204" i="7" s="1"/>
  <c r="CL204" i="7" a="1"/>
  <c r="CL204" i="7" s="1"/>
  <c r="CK204" i="7" a="1"/>
  <c r="CK204" i="7" s="1"/>
  <c r="CJ204" i="7"/>
  <c r="CJ204" i="7" a="1"/>
  <c r="CI204" i="7"/>
  <c r="CI204" i="7" a="1"/>
  <c r="CH204" i="7" a="1"/>
  <c r="CH204" i="7" s="1"/>
  <c r="CG204" i="7"/>
  <c r="CG204" i="7" a="1"/>
  <c r="CF204" i="7" a="1"/>
  <c r="CF204" i="7" s="1"/>
  <c r="CE204" i="7" a="1"/>
  <c r="CE204" i="7" s="1"/>
  <c r="CD204" i="7" a="1"/>
  <c r="CD204" i="7" s="1"/>
  <c r="CC204" i="7"/>
  <c r="CC204" i="7" a="1"/>
  <c r="CB204" i="7" a="1"/>
  <c r="CB204" i="7" s="1"/>
  <c r="CA204" i="7"/>
  <c r="CA204" i="7" a="1"/>
  <c r="BZ204" i="7" a="1"/>
  <c r="BZ204" i="7" s="1"/>
  <c r="BY204" i="7" a="1"/>
  <c r="BY204" i="7" s="1"/>
  <c r="BX204" i="7"/>
  <c r="BX204" i="7" a="1"/>
  <c r="BW204" i="7" a="1"/>
  <c r="BW204" i="7" s="1"/>
  <c r="BV204" i="7" a="1"/>
  <c r="BV204" i="7" s="1"/>
  <c r="BU204" i="7"/>
  <c r="BU204" i="7" a="1"/>
  <c r="BT204" i="7"/>
  <c r="BT204" i="7" a="1"/>
  <c r="BS204" i="7" a="1"/>
  <c r="BS204" i="7" s="1"/>
  <c r="BR204" i="7" a="1"/>
  <c r="BR204" i="7" s="1"/>
  <c r="BQ204" i="7" a="1"/>
  <c r="BQ204" i="7" s="1"/>
  <c r="BP204" i="7" a="1"/>
  <c r="BP204" i="7" s="1"/>
  <c r="BO204" i="7"/>
  <c r="BO204" i="7" a="1"/>
  <c r="BN204" i="7" a="1"/>
  <c r="BN204" i="7" s="1"/>
  <c r="CS203" i="7"/>
  <c r="CS203" i="7" a="1"/>
  <c r="CR203" i="7"/>
  <c r="CR203" i="7" a="1"/>
  <c r="CQ203" i="7"/>
  <c r="CQ203" i="7" a="1"/>
  <c r="CP203" i="7" a="1"/>
  <c r="CP203" i="7" s="1"/>
  <c r="CO203" i="7" a="1"/>
  <c r="CO203" i="7" s="1"/>
  <c r="CN203" i="7" a="1"/>
  <c r="CN203" i="7" s="1"/>
  <c r="CM203" i="7" a="1"/>
  <c r="CM203" i="7" s="1"/>
  <c r="CL203" i="7" a="1"/>
  <c r="CL203" i="7" s="1"/>
  <c r="CK203" i="7" a="1"/>
  <c r="CK203" i="7" s="1"/>
  <c r="CJ203" i="7"/>
  <c r="CJ203" i="7" a="1"/>
  <c r="CI203" i="7"/>
  <c r="CI203" i="7" a="1"/>
  <c r="CH203" i="7" a="1"/>
  <c r="CH203" i="7" s="1"/>
  <c r="CG203" i="7"/>
  <c r="CG203" i="7" a="1"/>
  <c r="CF203" i="7" a="1"/>
  <c r="CF203" i="7" s="1"/>
  <c r="CE203" i="7" a="1"/>
  <c r="CE203" i="7" s="1"/>
  <c r="CD203" i="7" a="1"/>
  <c r="CD203" i="7" s="1"/>
  <c r="CC203" i="7"/>
  <c r="CC203" i="7" a="1"/>
  <c r="CB203" i="7" a="1"/>
  <c r="CB203" i="7" s="1"/>
  <c r="CA203" i="7"/>
  <c r="CA203" i="7" a="1"/>
  <c r="BZ203" i="7" a="1"/>
  <c r="BZ203" i="7" s="1"/>
  <c r="BY203" i="7" a="1"/>
  <c r="BY203" i="7" s="1"/>
  <c r="BX203" i="7"/>
  <c r="BX203" i="7" a="1"/>
  <c r="BW203" i="7" a="1"/>
  <c r="BW203" i="7" s="1"/>
  <c r="BV203" i="7" a="1"/>
  <c r="BV203" i="7" s="1"/>
  <c r="BU203" i="7"/>
  <c r="BU203" i="7" a="1"/>
  <c r="BT203" i="7"/>
  <c r="BT203" i="7" a="1"/>
  <c r="BS203" i="7" a="1"/>
  <c r="BS203" i="7" s="1"/>
  <c r="BR203" i="7" a="1"/>
  <c r="BR203" i="7" s="1"/>
  <c r="BQ203" i="7" a="1"/>
  <c r="BQ203" i="7" s="1"/>
  <c r="BP203" i="7" a="1"/>
  <c r="BP203" i="7" s="1"/>
  <c r="BO203" i="7"/>
  <c r="BO203" i="7" a="1"/>
  <c r="BN203" i="7" a="1"/>
  <c r="BN203" i="7" s="1"/>
  <c r="CS202" i="7"/>
  <c r="CS202" i="7" a="1"/>
  <c r="CR202" i="7"/>
  <c r="CR202" i="7" a="1"/>
  <c r="CQ202" i="7"/>
  <c r="CQ202" i="7" a="1"/>
  <c r="CP202" i="7" a="1"/>
  <c r="CP202" i="7" s="1"/>
  <c r="CO202" i="7" a="1"/>
  <c r="CO202" i="7" s="1"/>
  <c r="CN202" i="7" a="1"/>
  <c r="CN202" i="7" s="1"/>
  <c r="CM202" i="7" a="1"/>
  <c r="CM202" i="7" s="1"/>
  <c r="CL202" i="7" a="1"/>
  <c r="CL202" i="7" s="1"/>
  <c r="CK202" i="7" a="1"/>
  <c r="CK202" i="7" s="1"/>
  <c r="CJ202" i="7"/>
  <c r="CJ202" i="7" a="1"/>
  <c r="CI202" i="7"/>
  <c r="CI202" i="7" a="1"/>
  <c r="CH202" i="7" a="1"/>
  <c r="CH202" i="7" s="1"/>
  <c r="CG202" i="7"/>
  <c r="CG202" i="7" a="1"/>
  <c r="CF202" i="7" a="1"/>
  <c r="CF202" i="7" s="1"/>
  <c r="CE202" i="7" a="1"/>
  <c r="CE202" i="7" s="1"/>
  <c r="CD202" i="7" a="1"/>
  <c r="CD202" i="7" s="1"/>
  <c r="CC202" i="7"/>
  <c r="CC202" i="7" a="1"/>
  <c r="CB202" i="7" a="1"/>
  <c r="CB202" i="7" s="1"/>
  <c r="CA202" i="7"/>
  <c r="CA202" i="7" a="1"/>
  <c r="BZ202" i="7" a="1"/>
  <c r="BZ202" i="7" s="1"/>
  <c r="BY202" i="7" a="1"/>
  <c r="BY202" i="7" s="1"/>
  <c r="BX202" i="7"/>
  <c r="BX202" i="7" a="1"/>
  <c r="BW202" i="7" a="1"/>
  <c r="BW202" i="7" s="1"/>
  <c r="BV202" i="7" a="1"/>
  <c r="BV202" i="7" s="1"/>
  <c r="BU202" i="7"/>
  <c r="BU202" i="7" a="1"/>
  <c r="BT202" i="7"/>
  <c r="BT202" i="7" a="1"/>
  <c r="BS202" i="7" a="1"/>
  <c r="BS202" i="7" s="1"/>
  <c r="BR202" i="7" a="1"/>
  <c r="BR202" i="7" s="1"/>
  <c r="BQ202" i="7"/>
  <c r="BQ202" i="7" a="1"/>
  <c r="BP202" i="7" a="1"/>
  <c r="BP202" i="7" s="1"/>
  <c r="BO202" i="7"/>
  <c r="BO202" i="7" a="1"/>
  <c r="BN202" i="7" a="1"/>
  <c r="BN202" i="7" s="1"/>
  <c r="CS201" i="7"/>
  <c r="CS201" i="7" a="1"/>
  <c r="CR201" i="7"/>
  <c r="CR201" i="7" a="1"/>
  <c r="CQ201" i="7"/>
  <c r="CQ201" i="7" a="1"/>
  <c r="CP201" i="7" a="1"/>
  <c r="CP201" i="7" s="1"/>
  <c r="CO201" i="7" a="1"/>
  <c r="CO201" i="7" s="1"/>
  <c r="CN201" i="7"/>
  <c r="CN201" i="7" a="1"/>
  <c r="CM201" i="7" a="1"/>
  <c r="CM201" i="7" s="1"/>
  <c r="CL201" i="7" a="1"/>
  <c r="CL201" i="7" s="1"/>
  <c r="CK201" i="7" a="1"/>
  <c r="CK201" i="7" s="1"/>
  <c r="CJ201" i="7"/>
  <c r="CJ201" i="7" a="1"/>
  <c r="CI201" i="7"/>
  <c r="CI201" i="7" a="1"/>
  <c r="CH201" i="7" a="1"/>
  <c r="CH201" i="7" s="1"/>
  <c r="CG201" i="7"/>
  <c r="CG201" i="7" a="1"/>
  <c r="CF201" i="7" a="1"/>
  <c r="CF201" i="7" s="1"/>
  <c r="CE201" i="7"/>
  <c r="CE201" i="7" a="1"/>
  <c r="CD201" i="7" a="1"/>
  <c r="CD201" i="7" s="1"/>
  <c r="CC201" i="7"/>
  <c r="CC201" i="7" a="1"/>
  <c r="CB201" i="7" a="1"/>
  <c r="CB201" i="7" s="1"/>
  <c r="CA201" i="7"/>
  <c r="CA201" i="7" a="1"/>
  <c r="BZ201" i="7" a="1"/>
  <c r="BZ201" i="7" s="1"/>
  <c r="BY201" i="7" a="1"/>
  <c r="BY201" i="7" s="1"/>
  <c r="BX201" i="7"/>
  <c r="BX201" i="7" a="1"/>
  <c r="BW201" i="7" a="1"/>
  <c r="BW201" i="7" s="1"/>
  <c r="BV201" i="7" a="1"/>
  <c r="BV201" i="7" s="1"/>
  <c r="BU201" i="7"/>
  <c r="BU201" i="7" a="1"/>
  <c r="BT201" i="7"/>
  <c r="BT201" i="7" a="1"/>
  <c r="BS201" i="7" a="1"/>
  <c r="BS201" i="7" s="1"/>
  <c r="BR201" i="7" a="1"/>
  <c r="BR201" i="7" s="1"/>
  <c r="BQ201" i="7" a="1"/>
  <c r="BQ201" i="7" s="1"/>
  <c r="BP201" i="7" a="1"/>
  <c r="BP201" i="7" s="1"/>
  <c r="BO201" i="7"/>
  <c r="BO201" i="7" a="1"/>
  <c r="BN201" i="7" a="1"/>
  <c r="BN201" i="7" s="1"/>
  <c r="CS200" i="7"/>
  <c r="CS200" i="7" a="1"/>
  <c r="CR200" i="7"/>
  <c r="CR200" i="7" a="1"/>
  <c r="CQ200" i="7"/>
  <c r="CQ200" i="7" a="1"/>
  <c r="CP200" i="7" a="1"/>
  <c r="CP200" i="7" s="1"/>
  <c r="CO200" i="7" a="1"/>
  <c r="CO200" i="7" s="1"/>
  <c r="CN200" i="7"/>
  <c r="CN200" i="7" a="1"/>
  <c r="CM200" i="7" a="1"/>
  <c r="CM200" i="7" s="1"/>
  <c r="CL200" i="7" a="1"/>
  <c r="CL200" i="7" s="1"/>
  <c r="CK200" i="7" a="1"/>
  <c r="CK200" i="7" s="1"/>
  <c r="CJ200" i="7"/>
  <c r="CJ200" i="7" a="1"/>
  <c r="CI200" i="7"/>
  <c r="CI200" i="7" a="1"/>
  <c r="CH200" i="7" a="1"/>
  <c r="CH200" i="7" s="1"/>
  <c r="CG200" i="7"/>
  <c r="CG200" i="7" a="1"/>
  <c r="CF200" i="7" a="1"/>
  <c r="CF200" i="7" s="1"/>
  <c r="CE200" i="7"/>
  <c r="CE200" i="7" a="1"/>
  <c r="CD200" i="7" a="1"/>
  <c r="CD200" i="7" s="1"/>
  <c r="CC200" i="7"/>
  <c r="CC200" i="7" a="1"/>
  <c r="CB200" i="7" a="1"/>
  <c r="CB200" i="7" s="1"/>
  <c r="CA200" i="7"/>
  <c r="CA200" i="7" a="1"/>
  <c r="BZ200" i="7" a="1"/>
  <c r="BZ200" i="7" s="1"/>
  <c r="BY200" i="7" a="1"/>
  <c r="BY200" i="7" s="1"/>
  <c r="BX200" i="7"/>
  <c r="BX200" i="7" a="1"/>
  <c r="BW200" i="7" a="1"/>
  <c r="BW200" i="7" s="1"/>
  <c r="BV200" i="7" a="1"/>
  <c r="BV200" i="7" s="1"/>
  <c r="BU200" i="7"/>
  <c r="BU200" i="7" a="1"/>
  <c r="BT200" i="7"/>
  <c r="BT200" i="7" a="1"/>
  <c r="BS200" i="7" a="1"/>
  <c r="BS200" i="7" s="1"/>
  <c r="BR200" i="7" a="1"/>
  <c r="BR200" i="7" s="1"/>
  <c r="BQ200" i="7"/>
  <c r="BQ200" i="7" a="1"/>
  <c r="BP200" i="7" a="1"/>
  <c r="BP200" i="7" s="1"/>
  <c r="BO200" i="7"/>
  <c r="BO200" i="7" a="1"/>
  <c r="BN200" i="7" a="1"/>
  <c r="BN200" i="7" s="1"/>
  <c r="CS199" i="7"/>
  <c r="CS199" i="7" a="1"/>
  <c r="CR199" i="7"/>
  <c r="CR199" i="7" a="1"/>
  <c r="CQ199" i="7"/>
  <c r="CQ199" i="7" a="1"/>
  <c r="CP199" i="7" a="1"/>
  <c r="CP199" i="7" s="1"/>
  <c r="CO199" i="7" a="1"/>
  <c r="CO199" i="7" s="1"/>
  <c r="CN199" i="7"/>
  <c r="CN199" i="7" a="1"/>
  <c r="CM199" i="7" a="1"/>
  <c r="CM199" i="7" s="1"/>
  <c r="CL199" i="7" a="1"/>
  <c r="CL199" i="7" s="1"/>
  <c r="CK199" i="7" a="1"/>
  <c r="CK199" i="7" s="1"/>
  <c r="CJ199" i="7"/>
  <c r="CJ199" i="7" a="1"/>
  <c r="CI199" i="7"/>
  <c r="CI199" i="7" a="1"/>
  <c r="CH199" i="7" a="1"/>
  <c r="CH199" i="7" s="1"/>
  <c r="CG199" i="7"/>
  <c r="CG199" i="7" a="1"/>
  <c r="CF199" i="7" a="1"/>
  <c r="CF199" i="7" s="1"/>
  <c r="CE199" i="7"/>
  <c r="CE199" i="7" a="1"/>
  <c r="CD199" i="7" a="1"/>
  <c r="CD199" i="7" s="1"/>
  <c r="CC199" i="7"/>
  <c r="CC199" i="7" a="1"/>
  <c r="CB199" i="7" a="1"/>
  <c r="CB199" i="7" s="1"/>
  <c r="CA199" i="7"/>
  <c r="CA199" i="7" a="1"/>
  <c r="BZ199" i="7" a="1"/>
  <c r="BZ199" i="7" s="1"/>
  <c r="BY199" i="7" a="1"/>
  <c r="BY199" i="7" s="1"/>
  <c r="BX199" i="7"/>
  <c r="BX199" i="7" a="1"/>
  <c r="BW199" i="7" a="1"/>
  <c r="BW199" i="7" s="1"/>
  <c r="BV199" i="7" a="1"/>
  <c r="BV199" i="7" s="1"/>
  <c r="BU199" i="7"/>
  <c r="BU199" i="7" a="1"/>
  <c r="BT199" i="7"/>
  <c r="BT199" i="7" a="1"/>
  <c r="BS199" i="7" a="1"/>
  <c r="BS199" i="7" s="1"/>
  <c r="BR199" i="7" a="1"/>
  <c r="BR199" i="7" s="1"/>
  <c r="BQ199" i="7" a="1"/>
  <c r="BQ199" i="7" s="1"/>
  <c r="BP199" i="7" a="1"/>
  <c r="BP199" i="7" s="1"/>
  <c r="BO199" i="7"/>
  <c r="BO199" i="7" a="1"/>
  <c r="BN199" i="7" a="1"/>
  <c r="BN199" i="7" s="1"/>
  <c r="CS198" i="7"/>
  <c r="CS198" i="7" a="1"/>
  <c r="CR198" i="7"/>
  <c r="CR198" i="7" a="1"/>
  <c r="CQ198" i="7"/>
  <c r="CQ198" i="7" a="1"/>
  <c r="CP198" i="7" a="1"/>
  <c r="CP198" i="7" s="1"/>
  <c r="CO198" i="7" a="1"/>
  <c r="CO198" i="7" s="1"/>
  <c r="CN198" i="7"/>
  <c r="CN198" i="7" a="1"/>
  <c r="CM198" i="7" a="1"/>
  <c r="CM198" i="7" s="1"/>
  <c r="CL198" i="7" a="1"/>
  <c r="CL198" i="7" s="1"/>
  <c r="CK198" i="7" a="1"/>
  <c r="CK198" i="7" s="1"/>
  <c r="CJ198" i="7" a="1"/>
  <c r="CJ198" i="7" s="1"/>
  <c r="CI198" i="7"/>
  <c r="CI198" i="7" a="1"/>
  <c r="CH198" i="7" a="1"/>
  <c r="CH198" i="7" s="1"/>
  <c r="CG198" i="7"/>
  <c r="CG198" i="7" a="1"/>
  <c r="CF198" i="7" a="1"/>
  <c r="CF198" i="7" s="1"/>
  <c r="CE198" i="7" a="1"/>
  <c r="CE198" i="7" s="1"/>
  <c r="CD198" i="7" a="1"/>
  <c r="CD198" i="7" s="1"/>
  <c r="CC198" i="7" a="1"/>
  <c r="CC198" i="7" s="1"/>
  <c r="CB198" i="7" a="1"/>
  <c r="CB198" i="7" s="1"/>
  <c r="CA198" i="7" a="1"/>
  <c r="CA198" i="7" s="1"/>
  <c r="BZ198" i="7" a="1"/>
  <c r="BZ198" i="7" s="1"/>
  <c r="BY198" i="7" a="1"/>
  <c r="BY198" i="7" s="1"/>
  <c r="BX198" i="7"/>
  <c r="BX198" i="7" a="1"/>
  <c r="BW198" i="7" a="1"/>
  <c r="BW198" i="7" s="1"/>
  <c r="BV198" i="7" a="1"/>
  <c r="BV198" i="7" s="1"/>
  <c r="BU198" i="7"/>
  <c r="BU198" i="7" a="1"/>
  <c r="BT198" i="7" a="1"/>
  <c r="BT198" i="7" s="1"/>
  <c r="BS198" i="7" a="1"/>
  <c r="BS198" i="7" s="1"/>
  <c r="BR198" i="7" a="1"/>
  <c r="BR198" i="7" s="1"/>
  <c r="BQ198" i="7" a="1"/>
  <c r="BQ198" i="7" s="1"/>
  <c r="BP198" i="7" a="1"/>
  <c r="BP198" i="7" s="1"/>
  <c r="BO198" i="7"/>
  <c r="BO198" i="7" a="1"/>
  <c r="BN198" i="7" a="1"/>
  <c r="BN198" i="7" s="1"/>
  <c r="CS197" i="7" a="1"/>
  <c r="CS197" i="7" s="1"/>
  <c r="CR197" i="7"/>
  <c r="CR197" i="7" a="1"/>
  <c r="CQ197" i="7" a="1"/>
  <c r="CQ197" i="7" s="1"/>
  <c r="CP197" i="7" a="1"/>
  <c r="CP197" i="7" s="1"/>
  <c r="CO197" i="7"/>
  <c r="CO197" i="7" a="1"/>
  <c r="CN197" i="7" a="1"/>
  <c r="CN197" i="7" s="1"/>
  <c r="CM197" i="7" a="1"/>
  <c r="CM197" i="7" s="1"/>
  <c r="CL197" i="7" a="1"/>
  <c r="CL197" i="7" s="1"/>
  <c r="CK197" i="7"/>
  <c r="CK197" i="7" a="1"/>
  <c r="CJ197" i="7"/>
  <c r="CJ197" i="7" a="1"/>
  <c r="CI197" i="7"/>
  <c r="CI197" i="7" a="1"/>
  <c r="CH197" i="7" a="1"/>
  <c r="CH197" i="7" s="1"/>
  <c r="CG197" i="7" a="1"/>
  <c r="CG197" i="7" s="1"/>
  <c r="CF197" i="7" a="1"/>
  <c r="CF197" i="7" s="1"/>
  <c r="CE197" i="7" a="1"/>
  <c r="CE197" i="7" s="1"/>
  <c r="CD197" i="7" a="1"/>
  <c r="CD197" i="7" s="1"/>
  <c r="CC197" i="7"/>
  <c r="CC197" i="7" a="1"/>
  <c r="CB197" i="7"/>
  <c r="CB197" i="7" a="1"/>
  <c r="CA197" i="7"/>
  <c r="CA197" i="7" a="1"/>
  <c r="BZ197" i="7" a="1"/>
  <c r="BZ197" i="7" s="1"/>
  <c r="BY197" i="7" a="1"/>
  <c r="BY197" i="7" s="1"/>
  <c r="BX197" i="7" a="1"/>
  <c r="BX197" i="7" s="1"/>
  <c r="BW197" i="7" a="1"/>
  <c r="BW197" i="7" s="1"/>
  <c r="BV197" i="7" a="1"/>
  <c r="BV197" i="7" s="1"/>
  <c r="BU197" i="7" a="1"/>
  <c r="BU197" i="7" s="1"/>
  <c r="BT197" i="7"/>
  <c r="BT197" i="7" a="1"/>
  <c r="BS197" i="7"/>
  <c r="BS197" i="7" a="1"/>
  <c r="BR197" i="7" a="1"/>
  <c r="BR197" i="7" s="1"/>
  <c r="BQ197" i="7" a="1"/>
  <c r="BQ197" i="7" s="1"/>
  <c r="BP197" i="7" a="1"/>
  <c r="BP197" i="7" s="1"/>
  <c r="BO197" i="7" a="1"/>
  <c r="BO197" i="7" s="1"/>
  <c r="BN197" i="7" a="1"/>
  <c r="BN197" i="7" s="1"/>
  <c r="CS196" i="7"/>
  <c r="CS196" i="7" a="1"/>
  <c r="CR196" i="7" a="1"/>
  <c r="CR196" i="7" s="1"/>
  <c r="CQ196" i="7"/>
  <c r="CQ196" i="7" a="1"/>
  <c r="CP196" i="7" a="1"/>
  <c r="CP196" i="7" s="1"/>
  <c r="CO196" i="7" a="1"/>
  <c r="CO196" i="7" s="1"/>
  <c r="CN196" i="7" a="1"/>
  <c r="CN196" i="7" s="1"/>
  <c r="CM196" i="7" a="1"/>
  <c r="CM196" i="7" s="1"/>
  <c r="CL196" i="7" a="1"/>
  <c r="CL196" i="7" s="1"/>
  <c r="CK196" i="7"/>
  <c r="CK196" i="7" a="1"/>
  <c r="CJ196" i="7"/>
  <c r="CJ196" i="7" a="1"/>
  <c r="CI196" i="7" a="1"/>
  <c r="CI196" i="7" s="1"/>
  <c r="CH196" i="7" a="1"/>
  <c r="CH196" i="7" s="1"/>
  <c r="CG196" i="7" a="1"/>
  <c r="CG196" i="7" s="1"/>
  <c r="CF196" i="7" a="1"/>
  <c r="CF196" i="7" s="1"/>
  <c r="CE196" i="7" a="1"/>
  <c r="CE196" i="7" s="1"/>
  <c r="CD196" i="7" a="1"/>
  <c r="CD196" i="7" s="1"/>
  <c r="CC196" i="7"/>
  <c r="CC196" i="7" a="1"/>
  <c r="CB196" i="7"/>
  <c r="CB196" i="7" a="1"/>
  <c r="CA196" i="7"/>
  <c r="CA196" i="7" a="1"/>
  <c r="BZ196" i="7" a="1"/>
  <c r="BZ196" i="7" s="1"/>
  <c r="BY196" i="7" a="1"/>
  <c r="BY196" i="7" s="1"/>
  <c r="BX196" i="7" a="1"/>
  <c r="BX196" i="7" s="1"/>
  <c r="BW196" i="7" a="1"/>
  <c r="BW196" i="7" s="1"/>
  <c r="BV196" i="7" a="1"/>
  <c r="BV196" i="7" s="1"/>
  <c r="BU196" i="7" a="1"/>
  <c r="BU196" i="7" s="1"/>
  <c r="BT196" i="7"/>
  <c r="BT196" i="7" a="1"/>
  <c r="BS196" i="7"/>
  <c r="BS196" i="7" a="1"/>
  <c r="BR196" i="7" a="1"/>
  <c r="BR196" i="7" s="1"/>
  <c r="BQ196" i="7" a="1"/>
  <c r="BQ196" i="7" s="1"/>
  <c r="BP196" i="7" a="1"/>
  <c r="BP196" i="7" s="1"/>
  <c r="BO196" i="7" a="1"/>
  <c r="BO196" i="7" s="1"/>
  <c r="BN196" i="7" a="1"/>
  <c r="BN196" i="7" s="1"/>
  <c r="CS195" i="7"/>
  <c r="CS195" i="7" a="1"/>
  <c r="CR195" i="7" a="1"/>
  <c r="CR195" i="7" s="1"/>
  <c r="CQ195" i="7"/>
  <c r="CQ195" i="7" a="1"/>
  <c r="CP195" i="7" a="1"/>
  <c r="CP195" i="7" s="1"/>
  <c r="CO195" i="7" a="1"/>
  <c r="CO195" i="7" s="1"/>
  <c r="CN195" i="7" a="1"/>
  <c r="CN195" i="7" s="1"/>
  <c r="CM195" i="7" a="1"/>
  <c r="CM195" i="7" s="1"/>
  <c r="CL195" i="7" a="1"/>
  <c r="CL195" i="7" s="1"/>
  <c r="CK195" i="7"/>
  <c r="CK195" i="7" a="1"/>
  <c r="CJ195" i="7"/>
  <c r="CJ195" i="7" a="1"/>
  <c r="CI195" i="7" a="1"/>
  <c r="CI195" i="7" s="1"/>
  <c r="CH195" i="7" a="1"/>
  <c r="CH195" i="7" s="1"/>
  <c r="CG195" i="7" a="1"/>
  <c r="CG195" i="7" s="1"/>
  <c r="CF195" i="7" a="1"/>
  <c r="CF195" i="7" s="1"/>
  <c r="CE195" i="7" a="1"/>
  <c r="CE195" i="7" s="1"/>
  <c r="CD195" i="7" a="1"/>
  <c r="CD195" i="7" s="1"/>
  <c r="CC195" i="7"/>
  <c r="CC195" i="7" a="1"/>
  <c r="CB195" i="7"/>
  <c r="CB195" i="7" a="1"/>
  <c r="CA195" i="7"/>
  <c r="CA195" i="7" a="1"/>
  <c r="BZ195" i="7" a="1"/>
  <c r="BZ195" i="7" s="1"/>
  <c r="BY195" i="7" a="1"/>
  <c r="BY195" i="7" s="1"/>
  <c r="BX195" i="7" a="1"/>
  <c r="BX195" i="7" s="1"/>
  <c r="BW195" i="7" a="1"/>
  <c r="BW195" i="7" s="1"/>
  <c r="BV195" i="7" a="1"/>
  <c r="BV195" i="7" s="1"/>
  <c r="BU195" i="7" a="1"/>
  <c r="BU195" i="7" s="1"/>
  <c r="BT195" i="7"/>
  <c r="BT195" i="7" a="1"/>
  <c r="BS195" i="7"/>
  <c r="BS195" i="7" a="1"/>
  <c r="BR195" i="7" a="1"/>
  <c r="BR195" i="7" s="1"/>
  <c r="BQ195" i="7" a="1"/>
  <c r="BQ195" i="7" s="1"/>
  <c r="BP195" i="7" a="1"/>
  <c r="BP195" i="7" s="1"/>
  <c r="BO195" i="7" a="1"/>
  <c r="BO195" i="7" s="1"/>
  <c r="BN195" i="7" a="1"/>
  <c r="BN195" i="7" s="1"/>
  <c r="CS194" i="7"/>
  <c r="CS194" i="7" a="1"/>
  <c r="CR194" i="7" a="1"/>
  <c r="CR194" i="7" s="1"/>
  <c r="CQ194" i="7"/>
  <c r="CQ194" i="7" a="1"/>
  <c r="CP194" i="7" a="1"/>
  <c r="CP194" i="7" s="1"/>
  <c r="CO194" i="7" a="1"/>
  <c r="CO194" i="7" s="1"/>
  <c r="CN194" i="7" a="1"/>
  <c r="CN194" i="7" s="1"/>
  <c r="CM194" i="7" a="1"/>
  <c r="CM194" i="7" s="1"/>
  <c r="CL194" i="7" a="1"/>
  <c r="CL194" i="7" s="1"/>
  <c r="CK194" i="7"/>
  <c r="CK194" i="7" a="1"/>
  <c r="CJ194" i="7"/>
  <c r="CJ194" i="7" a="1"/>
  <c r="CI194" i="7" a="1"/>
  <c r="CI194" i="7" s="1"/>
  <c r="CH194" i="7" a="1"/>
  <c r="CH194" i="7" s="1"/>
  <c r="CG194" i="7" a="1"/>
  <c r="CG194" i="7" s="1"/>
  <c r="CF194" i="7" a="1"/>
  <c r="CF194" i="7" s="1"/>
  <c r="CE194" i="7" a="1"/>
  <c r="CE194" i="7" s="1"/>
  <c r="CD194" i="7" a="1"/>
  <c r="CD194" i="7" s="1"/>
  <c r="CC194" i="7"/>
  <c r="CC194" i="7" a="1"/>
  <c r="CB194" i="7"/>
  <c r="CB194" i="7" a="1"/>
  <c r="CA194" i="7"/>
  <c r="CA194" i="7" a="1"/>
  <c r="BZ194" i="7" a="1"/>
  <c r="BZ194" i="7" s="1"/>
  <c r="BY194" i="7"/>
  <c r="BY194" i="7" a="1"/>
  <c r="BX194" i="7" a="1"/>
  <c r="BX194" i="7" s="1"/>
  <c r="BW194" i="7" a="1"/>
  <c r="BW194" i="7" s="1"/>
  <c r="BV194" i="7" a="1"/>
  <c r="BV194" i="7" s="1"/>
  <c r="BU194" i="7" a="1"/>
  <c r="BU194" i="7" s="1"/>
  <c r="BT194" i="7"/>
  <c r="BT194" i="7" a="1"/>
  <c r="BS194" i="7"/>
  <c r="BS194" i="7" a="1"/>
  <c r="BR194" i="7" a="1"/>
  <c r="BR194" i="7" s="1"/>
  <c r="BQ194" i="7" a="1"/>
  <c r="BQ194" i="7" s="1"/>
  <c r="BP194" i="7" a="1"/>
  <c r="BP194" i="7" s="1"/>
  <c r="BO194" i="7" a="1"/>
  <c r="BO194" i="7" s="1"/>
  <c r="BN194" i="7" a="1"/>
  <c r="BN194" i="7" s="1"/>
  <c r="CS193" i="7"/>
  <c r="CS193" i="7" a="1"/>
  <c r="CR193" i="7" a="1"/>
  <c r="CR193" i="7" s="1"/>
  <c r="CQ193" i="7"/>
  <c r="CQ193" i="7" a="1"/>
  <c r="CP193" i="7" a="1"/>
  <c r="CP193" i="7" s="1"/>
  <c r="CO193" i="7" a="1"/>
  <c r="CO193" i="7" s="1"/>
  <c r="CN193" i="7" a="1"/>
  <c r="CN193" i="7" s="1"/>
  <c r="CM193" i="7"/>
  <c r="CM193" i="7" a="1"/>
  <c r="CL193" i="7" a="1"/>
  <c r="CL193" i="7" s="1"/>
  <c r="CK193" i="7"/>
  <c r="CK193" i="7" a="1"/>
  <c r="CJ193" i="7"/>
  <c r="CJ193" i="7" a="1"/>
  <c r="CI193" i="7" a="1"/>
  <c r="CI193" i="7" s="1"/>
  <c r="CH193" i="7" a="1"/>
  <c r="CH193" i="7" s="1"/>
  <c r="CG193" i="7" a="1"/>
  <c r="CG193" i="7" s="1"/>
  <c r="CF193" i="7" a="1"/>
  <c r="CF193" i="7" s="1"/>
  <c r="CE193" i="7" a="1"/>
  <c r="CE193" i="7" s="1"/>
  <c r="CD193" i="7" a="1"/>
  <c r="CD193" i="7" s="1"/>
  <c r="CC193" i="7"/>
  <c r="CC193" i="7" a="1"/>
  <c r="CB193" i="7"/>
  <c r="CB193" i="7" a="1"/>
  <c r="CA193" i="7"/>
  <c r="CA193" i="7" a="1"/>
  <c r="BZ193" i="7" a="1"/>
  <c r="BZ193" i="7" s="1"/>
  <c r="BY193" i="7" a="1"/>
  <c r="BY193" i="7" s="1"/>
  <c r="BX193" i="7" a="1"/>
  <c r="BX193" i="7" s="1"/>
  <c r="BW193" i="7" a="1"/>
  <c r="BW193" i="7" s="1"/>
  <c r="BV193" i="7" a="1"/>
  <c r="BV193" i="7" s="1"/>
  <c r="BU193" i="7" a="1"/>
  <c r="BU193" i="7" s="1"/>
  <c r="BT193" i="7"/>
  <c r="BT193" i="7" a="1"/>
  <c r="BS193" i="7"/>
  <c r="BS193" i="7" a="1"/>
  <c r="BR193" i="7" a="1"/>
  <c r="BR193" i="7" s="1"/>
  <c r="BQ193" i="7" a="1"/>
  <c r="BQ193" i="7" s="1"/>
  <c r="BP193" i="7" a="1"/>
  <c r="BP193" i="7" s="1"/>
  <c r="BO193" i="7" a="1"/>
  <c r="BO193" i="7" s="1"/>
  <c r="BN193" i="7" a="1"/>
  <c r="BN193" i="7" s="1"/>
  <c r="CS192" i="7"/>
  <c r="CS192" i="7" a="1"/>
  <c r="CR192" i="7" a="1"/>
  <c r="CR192" i="7" s="1"/>
  <c r="CQ192" i="7"/>
  <c r="CQ192" i="7" a="1"/>
  <c r="CP192" i="7" a="1"/>
  <c r="CP192" i="7" s="1"/>
  <c r="CO192" i="7" a="1"/>
  <c r="CO192" i="7" s="1"/>
  <c r="CN192" i="7" a="1"/>
  <c r="CN192" i="7" s="1"/>
  <c r="CM192" i="7"/>
  <c r="CM192" i="7" a="1"/>
  <c r="CL192" i="7" a="1"/>
  <c r="CL192" i="7" s="1"/>
  <c r="CK192" i="7"/>
  <c r="CK192" i="7" a="1"/>
  <c r="CJ192" i="7"/>
  <c r="CJ192" i="7" a="1"/>
  <c r="CI192" i="7" a="1"/>
  <c r="CI192" i="7" s="1"/>
  <c r="CH192" i="7" a="1"/>
  <c r="CH192" i="7" s="1"/>
  <c r="CG192" i="7" a="1"/>
  <c r="CG192" i="7" s="1"/>
  <c r="CF192" i="7" a="1"/>
  <c r="CF192" i="7" s="1"/>
  <c r="CE192" i="7" a="1"/>
  <c r="CE192" i="7" s="1"/>
  <c r="CD192" i="7" a="1"/>
  <c r="CD192" i="7" s="1"/>
  <c r="CC192" i="7"/>
  <c r="CC192" i="7" a="1"/>
  <c r="CB192" i="7"/>
  <c r="CB192" i="7" a="1"/>
  <c r="CA192" i="7"/>
  <c r="CA192" i="7" a="1"/>
  <c r="BZ192" i="7" a="1"/>
  <c r="BZ192" i="7" s="1"/>
  <c r="BY192" i="7" a="1"/>
  <c r="BY192" i="7" s="1"/>
  <c r="BX192" i="7" a="1"/>
  <c r="BX192" i="7" s="1"/>
  <c r="BW192" i="7" a="1"/>
  <c r="BW192" i="7" s="1"/>
  <c r="BV192" i="7" a="1"/>
  <c r="BV192" i="7" s="1"/>
  <c r="BU192" i="7" a="1"/>
  <c r="BU192" i="7" s="1"/>
  <c r="BT192" i="7"/>
  <c r="BT192" i="7" a="1"/>
  <c r="BS192" i="7"/>
  <c r="BS192" i="7" a="1"/>
  <c r="BR192" i="7" a="1"/>
  <c r="BR192" i="7" s="1"/>
  <c r="BQ192" i="7" a="1"/>
  <c r="BQ192" i="7" s="1"/>
  <c r="BP192" i="7" a="1"/>
  <c r="BP192" i="7" s="1"/>
  <c r="BO192" i="7" a="1"/>
  <c r="BO192" i="7" s="1"/>
  <c r="BN192" i="7" a="1"/>
  <c r="BN192" i="7" s="1"/>
  <c r="CS191" i="7"/>
  <c r="CS191" i="7" a="1"/>
  <c r="CR191" i="7" a="1"/>
  <c r="CR191" i="7" s="1"/>
  <c r="CQ191" i="7"/>
  <c r="CQ191" i="7" a="1"/>
  <c r="CP191" i="7" a="1"/>
  <c r="CP191" i="7" s="1"/>
  <c r="CO191" i="7" a="1"/>
  <c r="CO191" i="7" s="1"/>
  <c r="CN191" i="7" a="1"/>
  <c r="CN191" i="7" s="1"/>
  <c r="CM191" i="7" a="1"/>
  <c r="CM191" i="7" s="1"/>
  <c r="CL191" i="7" a="1"/>
  <c r="CL191" i="7" s="1"/>
  <c r="CK191" i="7"/>
  <c r="CK191" i="7" a="1"/>
  <c r="CJ191" i="7"/>
  <c r="CJ191" i="7" a="1"/>
  <c r="CI191" i="7" a="1"/>
  <c r="CI191" i="7" s="1"/>
  <c r="CH191" i="7" a="1"/>
  <c r="CH191" i="7" s="1"/>
  <c r="CG191" i="7" a="1"/>
  <c r="CG191" i="7" s="1"/>
  <c r="CF191" i="7" a="1"/>
  <c r="CF191" i="7" s="1"/>
  <c r="CE191" i="7" a="1"/>
  <c r="CE191" i="7" s="1"/>
  <c r="CD191" i="7" a="1"/>
  <c r="CD191" i="7" s="1"/>
  <c r="CC191" i="7"/>
  <c r="CC191" i="7" a="1"/>
  <c r="CB191" i="7"/>
  <c r="CB191" i="7" a="1"/>
  <c r="CA191" i="7"/>
  <c r="CA191" i="7" a="1"/>
  <c r="BZ191" i="7" a="1"/>
  <c r="BZ191" i="7" s="1"/>
  <c r="BY191" i="7" a="1"/>
  <c r="BY191" i="7" s="1"/>
  <c r="BX191" i="7" a="1"/>
  <c r="BX191" i="7" s="1"/>
  <c r="BW191" i="7" a="1"/>
  <c r="BW191" i="7" s="1"/>
  <c r="BV191" i="7" a="1"/>
  <c r="BV191" i="7" s="1"/>
  <c r="BU191" i="7" a="1"/>
  <c r="BU191" i="7" s="1"/>
  <c r="BT191" i="7"/>
  <c r="BT191" i="7" a="1"/>
  <c r="BS191" i="7"/>
  <c r="BS191" i="7" a="1"/>
  <c r="BR191" i="7" a="1"/>
  <c r="BR191" i="7" s="1"/>
  <c r="BQ191" i="7" a="1"/>
  <c r="BQ191" i="7" s="1"/>
  <c r="BP191" i="7"/>
  <c r="BP191" i="7" a="1"/>
  <c r="BO191" i="7" a="1"/>
  <c r="BO191" i="7" s="1"/>
  <c r="BN191" i="7" a="1"/>
  <c r="BN191" i="7" s="1"/>
  <c r="CS190" i="7"/>
  <c r="CS190" i="7" a="1"/>
  <c r="CR190" i="7" a="1"/>
  <c r="CR190" i="7" s="1"/>
  <c r="CQ190" i="7"/>
  <c r="CQ190" i="7" a="1"/>
  <c r="CP190" i="7" a="1"/>
  <c r="CP190" i="7" s="1"/>
  <c r="CO190" i="7" a="1"/>
  <c r="CO190" i="7" s="1"/>
  <c r="CN190" i="7" a="1"/>
  <c r="CN190" i="7" s="1"/>
  <c r="CM190" i="7"/>
  <c r="CM190" i="7" a="1"/>
  <c r="CL190" i="7" a="1"/>
  <c r="CL190" i="7" s="1"/>
  <c r="CK190" i="7"/>
  <c r="CK190" i="7" a="1"/>
  <c r="CJ190" i="7"/>
  <c r="CJ190" i="7" a="1"/>
  <c r="CI190" i="7" a="1"/>
  <c r="CI190" i="7" s="1"/>
  <c r="CH190" i="7" a="1"/>
  <c r="CH190" i="7" s="1"/>
  <c r="CG190" i="7" a="1"/>
  <c r="CG190" i="7" s="1"/>
  <c r="CF190" i="7" a="1"/>
  <c r="CF190" i="7" s="1"/>
  <c r="CE190" i="7" a="1"/>
  <c r="CE190" i="7" s="1"/>
  <c r="CD190" i="7" a="1"/>
  <c r="CD190" i="7" s="1"/>
  <c r="CC190" i="7"/>
  <c r="CC190" i="7" a="1"/>
  <c r="CB190" i="7"/>
  <c r="CB190" i="7" a="1"/>
  <c r="CA190" i="7"/>
  <c r="CA190" i="7" a="1"/>
  <c r="BZ190" i="7" a="1"/>
  <c r="BZ190" i="7" s="1"/>
  <c r="BY190" i="7"/>
  <c r="BY190" i="7" a="1"/>
  <c r="BX190" i="7" a="1"/>
  <c r="BX190" i="7" s="1"/>
  <c r="BW190" i="7" a="1"/>
  <c r="BW190" i="7" s="1"/>
  <c r="BV190" i="7" a="1"/>
  <c r="BV190" i="7" s="1"/>
  <c r="BU190" i="7" a="1"/>
  <c r="BU190" i="7" s="1"/>
  <c r="BT190" i="7"/>
  <c r="BT190" i="7" a="1"/>
  <c r="BS190" i="7"/>
  <c r="BS190" i="7" a="1"/>
  <c r="BR190" i="7" a="1"/>
  <c r="BR190" i="7" s="1"/>
  <c r="BQ190" i="7" a="1"/>
  <c r="BQ190" i="7" s="1"/>
  <c r="BP190" i="7"/>
  <c r="BP190" i="7" a="1"/>
  <c r="BO190" i="7" a="1"/>
  <c r="BO190" i="7" s="1"/>
  <c r="BN190" i="7" a="1"/>
  <c r="BN190" i="7" s="1"/>
  <c r="CS189" i="7"/>
  <c r="CS189" i="7" a="1"/>
  <c r="CR189" i="7" a="1"/>
  <c r="CR189" i="7" s="1"/>
  <c r="CQ189" i="7"/>
  <c r="CQ189" i="7" a="1"/>
  <c r="CP189" i="7" a="1"/>
  <c r="CP189" i="7" s="1"/>
  <c r="CO189" i="7" a="1"/>
  <c r="CO189" i="7" s="1"/>
  <c r="CN189" i="7" a="1"/>
  <c r="CN189" i="7" s="1"/>
  <c r="CM189" i="7"/>
  <c r="CM189" i="7" a="1"/>
  <c r="CL189" i="7" a="1"/>
  <c r="CL189" i="7" s="1"/>
  <c r="CK189" i="7"/>
  <c r="CK189" i="7" a="1"/>
  <c r="CJ189" i="7"/>
  <c r="CJ189" i="7" a="1"/>
  <c r="CI189" i="7" a="1"/>
  <c r="CI189" i="7" s="1"/>
  <c r="CH189" i="7" a="1"/>
  <c r="CH189" i="7" s="1"/>
  <c r="CG189" i="7" a="1"/>
  <c r="CG189" i="7" s="1"/>
  <c r="CF189" i="7" a="1"/>
  <c r="CF189" i="7" s="1"/>
  <c r="CE189" i="7" a="1"/>
  <c r="CE189" i="7" s="1"/>
  <c r="CD189" i="7" a="1"/>
  <c r="CD189" i="7" s="1"/>
  <c r="CC189" i="7"/>
  <c r="CC189" i="7" a="1"/>
  <c r="CB189" i="7"/>
  <c r="CB189" i="7" a="1"/>
  <c r="CA189" i="7"/>
  <c r="CA189" i="7" a="1"/>
  <c r="BZ189" i="7" a="1"/>
  <c r="BZ189" i="7" s="1"/>
  <c r="BY189" i="7"/>
  <c r="BY189" i="7" a="1"/>
  <c r="BX189" i="7" a="1"/>
  <c r="BX189" i="7" s="1"/>
  <c r="BW189" i="7" a="1"/>
  <c r="BW189" i="7" s="1"/>
  <c r="BV189" i="7" a="1"/>
  <c r="BV189" i="7" s="1"/>
  <c r="BU189" i="7" a="1"/>
  <c r="BU189" i="7" s="1"/>
  <c r="BT189" i="7"/>
  <c r="BT189" i="7" a="1"/>
  <c r="BS189" i="7"/>
  <c r="BS189" i="7" a="1"/>
  <c r="BR189" i="7" a="1"/>
  <c r="BR189" i="7" s="1"/>
  <c r="BQ189" i="7" a="1"/>
  <c r="BQ189" i="7" s="1"/>
  <c r="BP189" i="7"/>
  <c r="BP189" i="7" a="1"/>
  <c r="BO189" i="7" a="1"/>
  <c r="BO189" i="7" s="1"/>
  <c r="BN189" i="7" a="1"/>
  <c r="BN189" i="7" s="1"/>
  <c r="CS188" i="7"/>
  <c r="CS188" i="7" a="1"/>
  <c r="CR188" i="7" a="1"/>
  <c r="CR188" i="7" s="1"/>
  <c r="CQ188" i="7"/>
  <c r="CQ188" i="7" a="1"/>
  <c r="CP188" i="7" a="1"/>
  <c r="CP188" i="7" s="1"/>
  <c r="CO188" i="7" a="1"/>
  <c r="CO188" i="7" s="1"/>
  <c r="CN188" i="7" a="1"/>
  <c r="CN188" i="7" s="1"/>
  <c r="CM188" i="7"/>
  <c r="CM188" i="7" a="1"/>
  <c r="CL188" i="7" a="1"/>
  <c r="CL188" i="7" s="1"/>
  <c r="CK188" i="7"/>
  <c r="CK188" i="7" a="1"/>
  <c r="CJ188" i="7"/>
  <c r="CJ188" i="7" a="1"/>
  <c r="CI188" i="7" a="1"/>
  <c r="CI188" i="7" s="1"/>
  <c r="CH188" i="7" a="1"/>
  <c r="CH188" i="7" s="1"/>
  <c r="CG188" i="7" a="1"/>
  <c r="CG188" i="7" s="1"/>
  <c r="CF188" i="7" a="1"/>
  <c r="CF188" i="7" s="1"/>
  <c r="CE188" i="7" a="1"/>
  <c r="CE188" i="7" s="1"/>
  <c r="CD188" i="7" a="1"/>
  <c r="CD188" i="7" s="1"/>
  <c r="CC188" i="7"/>
  <c r="CC188" i="7" a="1"/>
  <c r="CB188" i="7"/>
  <c r="CB188" i="7" a="1"/>
  <c r="CA188" i="7"/>
  <c r="CA188" i="7" a="1"/>
  <c r="BZ188" i="7" a="1"/>
  <c r="BZ188" i="7" s="1"/>
  <c r="BY188" i="7"/>
  <c r="BY188" i="7" a="1"/>
  <c r="BX188" i="7" a="1"/>
  <c r="BX188" i="7" s="1"/>
  <c r="BW188" i="7" a="1"/>
  <c r="BW188" i="7" s="1"/>
  <c r="BV188" i="7" a="1"/>
  <c r="BV188" i="7" s="1"/>
  <c r="BU188" i="7" a="1"/>
  <c r="BU188" i="7" s="1"/>
  <c r="BT188" i="7"/>
  <c r="BT188" i="7" a="1"/>
  <c r="BS188" i="7"/>
  <c r="BS188" i="7" a="1"/>
  <c r="BR188" i="7" a="1"/>
  <c r="BR188" i="7" s="1"/>
  <c r="BQ188" i="7" a="1"/>
  <c r="BQ188" i="7" s="1"/>
  <c r="BP188" i="7"/>
  <c r="BP188" i="7" a="1"/>
  <c r="BO188" i="7" a="1"/>
  <c r="BO188" i="7" s="1"/>
  <c r="BN188" i="7" a="1"/>
  <c r="BN188" i="7" s="1"/>
  <c r="CS187" i="7"/>
  <c r="CS187" i="7" a="1"/>
  <c r="CR187" i="7" a="1"/>
  <c r="CR187" i="7" s="1"/>
  <c r="CQ187" i="7"/>
  <c r="CQ187" i="7" a="1"/>
  <c r="CP187" i="7" a="1"/>
  <c r="CP187" i="7" s="1"/>
  <c r="CO187" i="7" a="1"/>
  <c r="CO187" i="7" s="1"/>
  <c r="CN187" i="7" a="1"/>
  <c r="CN187" i="7" s="1"/>
  <c r="CM187" i="7"/>
  <c r="CM187" i="7" a="1"/>
  <c r="CL187" i="7" a="1"/>
  <c r="CL187" i="7" s="1"/>
  <c r="CK187" i="7"/>
  <c r="CK187" i="7" a="1"/>
  <c r="CJ187" i="7"/>
  <c r="CJ187" i="7" a="1"/>
  <c r="CI187" i="7" a="1"/>
  <c r="CI187" i="7" s="1"/>
  <c r="CH187" i="7" a="1"/>
  <c r="CH187" i="7" s="1"/>
  <c r="CG187" i="7" a="1"/>
  <c r="CG187" i="7" s="1"/>
  <c r="CF187" i="7" a="1"/>
  <c r="CF187" i="7" s="1"/>
  <c r="CE187" i="7" a="1"/>
  <c r="CE187" i="7" s="1"/>
  <c r="CD187" i="7" a="1"/>
  <c r="CD187" i="7" s="1"/>
  <c r="CC187" i="7"/>
  <c r="CC187" i="7" a="1"/>
  <c r="CB187" i="7"/>
  <c r="CB187" i="7" a="1"/>
  <c r="CA187" i="7"/>
  <c r="CA187" i="7" a="1"/>
  <c r="BZ187" i="7" a="1"/>
  <c r="BZ187" i="7" s="1"/>
  <c r="BY187" i="7"/>
  <c r="BY187" i="7" a="1"/>
  <c r="BX187" i="7" a="1"/>
  <c r="BX187" i="7" s="1"/>
  <c r="BW187" i="7" a="1"/>
  <c r="BW187" i="7" s="1"/>
  <c r="BV187" i="7" a="1"/>
  <c r="BV187" i="7" s="1"/>
  <c r="BU187" i="7" a="1"/>
  <c r="BU187" i="7" s="1"/>
  <c r="BT187" i="7"/>
  <c r="BT187" i="7" a="1"/>
  <c r="BS187" i="7"/>
  <c r="BS187" i="7" a="1"/>
  <c r="BR187" i="7" a="1"/>
  <c r="BR187" i="7" s="1"/>
  <c r="BQ187" i="7" a="1"/>
  <c r="BQ187" i="7" s="1"/>
  <c r="BP187" i="7"/>
  <c r="BP187" i="7" a="1"/>
  <c r="BO187" i="7" a="1"/>
  <c r="BO187" i="7" s="1"/>
  <c r="BN187" i="7" a="1"/>
  <c r="BN187" i="7" s="1"/>
  <c r="CS186" i="7"/>
  <c r="CS186" i="7" a="1"/>
  <c r="CR186" i="7" a="1"/>
  <c r="CR186" i="7" s="1"/>
  <c r="CQ186" i="7"/>
  <c r="CQ186" i="7" a="1"/>
  <c r="CP186" i="7" a="1"/>
  <c r="CP186" i="7" s="1"/>
  <c r="CO186" i="7" a="1"/>
  <c r="CO186" i="7" s="1"/>
  <c r="CN186" i="7" a="1"/>
  <c r="CN186" i="7" s="1"/>
  <c r="CM186" i="7"/>
  <c r="CM186" i="7" a="1"/>
  <c r="CL186" i="7" a="1"/>
  <c r="CL186" i="7" s="1"/>
  <c r="CK186" i="7"/>
  <c r="CK186" i="7" a="1"/>
  <c r="CJ186" i="7"/>
  <c r="CJ186" i="7" a="1"/>
  <c r="CI186" i="7" a="1"/>
  <c r="CI186" i="7" s="1"/>
  <c r="CH186" i="7" a="1"/>
  <c r="CH186" i="7" s="1"/>
  <c r="CG186" i="7" a="1"/>
  <c r="CG186" i="7" s="1"/>
  <c r="CF186" i="7" a="1"/>
  <c r="CF186" i="7" s="1"/>
  <c r="CE186" i="7" a="1"/>
  <c r="CE186" i="7" s="1"/>
  <c r="CD186" i="7" a="1"/>
  <c r="CD186" i="7" s="1"/>
  <c r="CC186" i="7"/>
  <c r="CC186" i="7" a="1"/>
  <c r="CB186" i="7"/>
  <c r="CB186" i="7" a="1"/>
  <c r="CA186" i="7"/>
  <c r="CA186" i="7" a="1"/>
  <c r="BZ186" i="7" a="1"/>
  <c r="BZ186" i="7" s="1"/>
  <c r="BY186" i="7"/>
  <c r="BY186" i="7" a="1"/>
  <c r="BX186" i="7" a="1"/>
  <c r="BX186" i="7" s="1"/>
  <c r="BW186" i="7" a="1"/>
  <c r="BW186" i="7" s="1"/>
  <c r="BV186" i="7" a="1"/>
  <c r="BV186" i="7" s="1"/>
  <c r="BU186" i="7" a="1"/>
  <c r="BU186" i="7" s="1"/>
  <c r="BT186" i="7"/>
  <c r="BT186" i="7" a="1"/>
  <c r="BS186" i="7"/>
  <c r="BS186" i="7" a="1"/>
  <c r="BR186" i="7" a="1"/>
  <c r="BR186" i="7" s="1"/>
  <c r="BQ186" i="7" a="1"/>
  <c r="BQ186" i="7" s="1"/>
  <c r="BP186" i="7"/>
  <c r="BP186" i="7" a="1"/>
  <c r="BO186" i="7" a="1"/>
  <c r="BO186" i="7" s="1"/>
  <c r="BN186" i="7" a="1"/>
  <c r="BN186" i="7" s="1"/>
  <c r="CS185" i="7"/>
  <c r="CS185" i="7" a="1"/>
  <c r="CR185" i="7" a="1"/>
  <c r="CR185" i="7" s="1"/>
  <c r="CQ185" i="7" a="1"/>
  <c r="CQ185" i="7" s="1"/>
  <c r="CP185" i="7" a="1"/>
  <c r="CP185" i="7" s="1"/>
  <c r="CO185" i="7" a="1"/>
  <c r="CO185" i="7" s="1"/>
  <c r="CN185" i="7" a="1"/>
  <c r="CN185" i="7" s="1"/>
  <c r="CM185" i="7"/>
  <c r="CM185" i="7" a="1"/>
  <c r="CL185" i="7" a="1"/>
  <c r="CL185" i="7" s="1"/>
  <c r="CK185" i="7"/>
  <c r="CK185" i="7" a="1"/>
  <c r="CJ185" i="7"/>
  <c r="CJ185" i="7" a="1"/>
  <c r="CI185" i="7" a="1"/>
  <c r="CI185" i="7" s="1"/>
  <c r="CH185" i="7" a="1"/>
  <c r="CH185" i="7" s="1"/>
  <c r="CG185" i="7" a="1"/>
  <c r="CG185" i="7" s="1"/>
  <c r="CF185" i="7" a="1"/>
  <c r="CF185" i="7" s="1"/>
  <c r="CE185" i="7" a="1"/>
  <c r="CE185" i="7" s="1"/>
  <c r="CD185" i="7" a="1"/>
  <c r="CD185" i="7" s="1"/>
  <c r="CC185" i="7" a="1"/>
  <c r="CC185" i="7" s="1"/>
  <c r="CB185" i="7"/>
  <c r="CB185" i="7" a="1"/>
  <c r="CA185" i="7"/>
  <c r="CA185" i="7" a="1"/>
  <c r="BZ185" i="7" a="1"/>
  <c r="BZ185" i="7" s="1"/>
  <c r="BY185" i="7"/>
  <c r="BY185" i="7" a="1"/>
  <c r="BX185" i="7" a="1"/>
  <c r="BX185" i="7" s="1"/>
  <c r="BW185" i="7" a="1"/>
  <c r="BW185" i="7" s="1"/>
  <c r="BV185" i="7" a="1"/>
  <c r="BV185" i="7" s="1"/>
  <c r="BU185" i="7" a="1"/>
  <c r="BU185" i="7" s="1"/>
  <c r="BT185" i="7" a="1"/>
  <c r="BT185" i="7" s="1"/>
  <c r="BS185" i="7"/>
  <c r="BS185" i="7" a="1"/>
  <c r="BR185" i="7" a="1"/>
  <c r="BR185" i="7" s="1"/>
  <c r="BQ185" i="7" a="1"/>
  <c r="BQ185" i="7" s="1"/>
  <c r="BP185" i="7"/>
  <c r="BP185" i="7" a="1"/>
  <c r="BO185" i="7" a="1"/>
  <c r="BO185" i="7" s="1"/>
  <c r="BN185" i="7" a="1"/>
  <c r="BN185" i="7" s="1"/>
  <c r="CS184" i="7"/>
  <c r="CS184" i="7" a="1"/>
  <c r="CR184" i="7" a="1"/>
  <c r="CR184" i="7" s="1"/>
  <c r="CQ184" i="7" a="1"/>
  <c r="CQ184" i="7" s="1"/>
  <c r="CP184" i="7" a="1"/>
  <c r="CP184" i="7" s="1"/>
  <c r="CO184" i="7" a="1"/>
  <c r="CO184" i="7" s="1"/>
  <c r="CN184" i="7" a="1"/>
  <c r="CN184" i="7" s="1"/>
  <c r="CM184" i="7"/>
  <c r="CM184" i="7" a="1"/>
  <c r="CL184" i="7" a="1"/>
  <c r="CL184" i="7" s="1"/>
  <c r="CK184" i="7"/>
  <c r="CK184" i="7" a="1"/>
  <c r="CJ184" i="7"/>
  <c r="CJ184" i="7" a="1"/>
  <c r="CI184" i="7" a="1"/>
  <c r="CI184" i="7" s="1"/>
  <c r="CH184" i="7" a="1"/>
  <c r="CH184" i="7" s="1"/>
  <c r="CG184" i="7" a="1"/>
  <c r="CG184" i="7" s="1"/>
  <c r="CF184" i="7" a="1"/>
  <c r="CF184" i="7" s="1"/>
  <c r="CE184" i="7" a="1"/>
  <c r="CE184" i="7" s="1"/>
  <c r="CD184" i="7" a="1"/>
  <c r="CD184" i="7" s="1"/>
  <c r="CC184" i="7" a="1"/>
  <c r="CC184" i="7" s="1"/>
  <c r="CB184" i="7"/>
  <c r="CB184" i="7" a="1"/>
  <c r="CA184" i="7"/>
  <c r="CA184" i="7" a="1"/>
  <c r="BZ184" i="7" a="1"/>
  <c r="BZ184" i="7" s="1"/>
  <c r="BY184" i="7"/>
  <c r="BY184" i="7" a="1"/>
  <c r="BX184" i="7" a="1"/>
  <c r="BX184" i="7" s="1"/>
  <c r="BW184" i="7" a="1"/>
  <c r="BW184" i="7" s="1"/>
  <c r="BV184" i="7" a="1"/>
  <c r="BV184" i="7" s="1"/>
  <c r="BU184" i="7" a="1"/>
  <c r="BU184" i="7" s="1"/>
  <c r="BT184" i="7" a="1"/>
  <c r="BT184" i="7" s="1"/>
  <c r="BS184" i="7"/>
  <c r="BS184" i="7" a="1"/>
  <c r="BR184" i="7" a="1"/>
  <c r="BR184" i="7" s="1"/>
  <c r="BQ184" i="7" a="1"/>
  <c r="BQ184" i="7" s="1"/>
  <c r="BP184" i="7"/>
  <c r="BP184" i="7" a="1"/>
  <c r="BO184" i="7" a="1"/>
  <c r="BO184" i="7" s="1"/>
  <c r="BN184" i="7" a="1"/>
  <c r="BN184" i="7" s="1"/>
  <c r="CS183" i="7"/>
  <c r="CS183" i="7" a="1"/>
  <c r="CR183" i="7" a="1"/>
  <c r="CR183" i="7" s="1"/>
  <c r="CQ183" i="7" a="1"/>
  <c r="CQ183" i="7" s="1"/>
  <c r="CP183" i="7" a="1"/>
  <c r="CP183" i="7" s="1"/>
  <c r="CO183" i="7" a="1"/>
  <c r="CO183" i="7" s="1"/>
  <c r="CN183" i="7" a="1"/>
  <c r="CN183" i="7" s="1"/>
  <c r="CM183" i="7"/>
  <c r="CM183" i="7" a="1"/>
  <c r="CL183" i="7" a="1"/>
  <c r="CL183" i="7" s="1"/>
  <c r="CK183" i="7"/>
  <c r="CK183" i="7" a="1"/>
  <c r="CJ183" i="7"/>
  <c r="CJ183" i="7" a="1"/>
  <c r="CI183" i="7" a="1"/>
  <c r="CI183" i="7" s="1"/>
  <c r="CH183" i="7" a="1"/>
  <c r="CH183" i="7" s="1"/>
  <c r="CG183" i="7" a="1"/>
  <c r="CG183" i="7" s="1"/>
  <c r="CF183" i="7" a="1"/>
  <c r="CF183" i="7" s="1"/>
  <c r="CE183" i="7" a="1"/>
  <c r="CE183" i="7" s="1"/>
  <c r="CD183" i="7" a="1"/>
  <c r="CD183" i="7" s="1"/>
  <c r="CC183" i="7" a="1"/>
  <c r="CC183" i="7" s="1"/>
  <c r="CB183" i="7"/>
  <c r="CB183" i="7" a="1"/>
  <c r="CA183" i="7"/>
  <c r="CA183" i="7" a="1"/>
  <c r="BZ183" i="7" a="1"/>
  <c r="BZ183" i="7" s="1"/>
  <c r="BY183" i="7"/>
  <c r="BY183" i="7" a="1"/>
  <c r="BX183" i="7" a="1"/>
  <c r="BX183" i="7" s="1"/>
  <c r="BW183" i="7" a="1"/>
  <c r="BW183" i="7" s="1"/>
  <c r="BV183" i="7" a="1"/>
  <c r="BV183" i="7" s="1"/>
  <c r="BU183" i="7" a="1"/>
  <c r="BU183" i="7" s="1"/>
  <c r="BT183" i="7" a="1"/>
  <c r="BT183" i="7" s="1"/>
  <c r="BS183" i="7"/>
  <c r="BS183" i="7" a="1"/>
  <c r="BR183" i="7" a="1"/>
  <c r="BR183" i="7" s="1"/>
  <c r="BQ183" i="7" a="1"/>
  <c r="BQ183" i="7" s="1"/>
  <c r="BP183" i="7"/>
  <c r="BP183" i="7" a="1"/>
  <c r="BO183" i="7" a="1"/>
  <c r="BO183" i="7" s="1"/>
  <c r="BN183" i="7" a="1"/>
  <c r="BN183" i="7" s="1"/>
  <c r="CS182" i="7"/>
  <c r="CS182" i="7" a="1"/>
  <c r="CR182" i="7" a="1"/>
  <c r="CR182" i="7" s="1"/>
  <c r="CQ182" i="7" a="1"/>
  <c r="CQ182" i="7" s="1"/>
  <c r="CP182" i="7" a="1"/>
  <c r="CP182" i="7" s="1"/>
  <c r="CO182" i="7" a="1"/>
  <c r="CO182" i="7" s="1"/>
  <c r="CN182" i="7" a="1"/>
  <c r="CN182" i="7" s="1"/>
  <c r="CM182" i="7"/>
  <c r="CM182" i="7" a="1"/>
  <c r="CL182" i="7" a="1"/>
  <c r="CL182" i="7" s="1"/>
  <c r="CK182" i="7"/>
  <c r="CK182" i="7" a="1"/>
  <c r="CJ182" i="7"/>
  <c r="CJ182" i="7" a="1"/>
  <c r="CI182" i="7" a="1"/>
  <c r="CI182" i="7" s="1"/>
  <c r="CH182" i="7" a="1"/>
  <c r="CH182" i="7" s="1"/>
  <c r="CG182" i="7" a="1"/>
  <c r="CG182" i="7" s="1"/>
  <c r="CF182" i="7" a="1"/>
  <c r="CF182" i="7" s="1"/>
  <c r="CE182" i="7" a="1"/>
  <c r="CE182" i="7" s="1"/>
  <c r="CD182" i="7" a="1"/>
  <c r="CD182" i="7" s="1"/>
  <c r="CC182" i="7" a="1"/>
  <c r="CC182" i="7" s="1"/>
  <c r="CB182" i="7"/>
  <c r="CB182" i="7" a="1"/>
  <c r="CA182" i="7"/>
  <c r="CA182" i="7" a="1"/>
  <c r="BZ182" i="7" a="1"/>
  <c r="BZ182" i="7" s="1"/>
  <c r="BY182" i="7"/>
  <c r="BY182" i="7" a="1"/>
  <c r="BX182" i="7" a="1"/>
  <c r="BX182" i="7" s="1"/>
  <c r="BW182" i="7" a="1"/>
  <c r="BW182" i="7" s="1"/>
  <c r="BV182" i="7" a="1"/>
  <c r="BV182" i="7" s="1"/>
  <c r="BU182" i="7" a="1"/>
  <c r="BU182" i="7" s="1"/>
  <c r="BT182" i="7" a="1"/>
  <c r="BT182" i="7" s="1"/>
  <c r="BS182" i="7"/>
  <c r="BS182" i="7" a="1"/>
  <c r="BR182" i="7" a="1"/>
  <c r="BR182" i="7" s="1"/>
  <c r="BQ182" i="7" a="1"/>
  <c r="BQ182" i="7" s="1"/>
  <c r="BP182" i="7"/>
  <c r="BP182" i="7" a="1"/>
  <c r="BO182" i="7" a="1"/>
  <c r="BO182" i="7" s="1"/>
  <c r="BN182" i="7" a="1"/>
  <c r="BN182" i="7" s="1"/>
  <c r="CS181" i="7"/>
  <c r="CS181" i="7" a="1"/>
  <c r="CR181" i="7" a="1"/>
  <c r="CR181" i="7" s="1"/>
  <c r="CQ181" i="7" a="1"/>
  <c r="CQ181" i="7" s="1"/>
  <c r="CP181" i="7" a="1"/>
  <c r="CP181" i="7" s="1"/>
  <c r="CO181" i="7" a="1"/>
  <c r="CO181" i="7" s="1"/>
  <c r="CN181" i="7" a="1"/>
  <c r="CN181" i="7" s="1"/>
  <c r="CM181" i="7"/>
  <c r="CM181" i="7" a="1"/>
  <c r="CL181" i="7" a="1"/>
  <c r="CL181" i="7" s="1"/>
  <c r="CK181" i="7"/>
  <c r="CK181" i="7" a="1"/>
  <c r="CJ181" i="7"/>
  <c r="CJ181" i="7" a="1"/>
  <c r="CI181" i="7" a="1"/>
  <c r="CI181" i="7" s="1"/>
  <c r="CH181" i="7" a="1"/>
  <c r="CH181" i="7" s="1"/>
  <c r="CG181" i="7" a="1"/>
  <c r="CG181" i="7" s="1"/>
  <c r="CF181" i="7" a="1"/>
  <c r="CF181" i="7" s="1"/>
  <c r="CE181" i="7" a="1"/>
  <c r="CE181" i="7" s="1"/>
  <c r="CD181" i="7" a="1"/>
  <c r="CD181" i="7" s="1"/>
  <c r="CC181" i="7" a="1"/>
  <c r="CC181" i="7" s="1"/>
  <c r="CB181" i="7"/>
  <c r="CB181" i="7" a="1"/>
  <c r="CA181" i="7"/>
  <c r="CA181" i="7" a="1"/>
  <c r="BZ181" i="7" a="1"/>
  <c r="BZ181" i="7" s="1"/>
  <c r="BY181" i="7"/>
  <c r="BY181" i="7" a="1"/>
  <c r="BX181" i="7" a="1"/>
  <c r="BX181" i="7" s="1"/>
  <c r="BW181" i="7" a="1"/>
  <c r="BW181" i="7" s="1"/>
  <c r="BV181" i="7" a="1"/>
  <c r="BV181" i="7" s="1"/>
  <c r="BU181" i="7" a="1"/>
  <c r="BU181" i="7" s="1"/>
  <c r="BT181" i="7" a="1"/>
  <c r="BT181" i="7" s="1"/>
  <c r="BS181" i="7"/>
  <c r="BS181" i="7" a="1"/>
  <c r="BR181" i="7" a="1"/>
  <c r="BR181" i="7" s="1"/>
  <c r="BQ181" i="7" a="1"/>
  <c r="BQ181" i="7" s="1"/>
  <c r="BP181" i="7"/>
  <c r="BP181" i="7" a="1"/>
  <c r="BO181" i="7" a="1"/>
  <c r="BO181" i="7" s="1"/>
  <c r="BN181" i="7" a="1"/>
  <c r="BN181" i="7" s="1"/>
  <c r="CS180" i="7"/>
  <c r="CS180" i="7" a="1"/>
  <c r="CR180" i="7" a="1"/>
  <c r="CR180" i="7" s="1"/>
  <c r="CQ180" i="7" a="1"/>
  <c r="CQ180" i="7" s="1"/>
  <c r="CP180" i="7" a="1"/>
  <c r="CP180" i="7" s="1"/>
  <c r="CO180" i="7" a="1"/>
  <c r="CO180" i="7" s="1"/>
  <c r="CN180" i="7" a="1"/>
  <c r="CN180" i="7" s="1"/>
  <c r="CM180" i="7"/>
  <c r="CM180" i="7" a="1"/>
  <c r="CL180" i="7" a="1"/>
  <c r="CL180" i="7" s="1"/>
  <c r="CK180" i="7"/>
  <c r="CK180" i="7" a="1"/>
  <c r="CJ180" i="7"/>
  <c r="CJ180" i="7" a="1"/>
  <c r="CI180" i="7" a="1"/>
  <c r="CI180" i="7" s="1"/>
  <c r="CH180" i="7" a="1"/>
  <c r="CH180" i="7" s="1"/>
  <c r="CG180" i="7" a="1"/>
  <c r="CG180" i="7" s="1"/>
  <c r="CF180" i="7" a="1"/>
  <c r="CF180" i="7" s="1"/>
  <c r="CE180" i="7" a="1"/>
  <c r="CE180" i="7" s="1"/>
  <c r="CD180" i="7" a="1"/>
  <c r="CD180" i="7" s="1"/>
  <c r="CC180" i="7" a="1"/>
  <c r="CC180" i="7" s="1"/>
  <c r="CB180" i="7"/>
  <c r="CB180" i="7" a="1"/>
  <c r="CA180" i="7"/>
  <c r="CA180" i="7" a="1"/>
  <c r="BZ180" i="7" a="1"/>
  <c r="BZ180" i="7" s="1"/>
  <c r="BY180" i="7"/>
  <c r="BY180" i="7" a="1"/>
  <c r="BX180" i="7" a="1"/>
  <c r="BX180" i="7" s="1"/>
  <c r="BW180" i="7" a="1"/>
  <c r="BW180" i="7" s="1"/>
  <c r="BV180" i="7" a="1"/>
  <c r="BV180" i="7" s="1"/>
  <c r="BU180" i="7" a="1"/>
  <c r="BU180" i="7" s="1"/>
  <c r="BT180" i="7" a="1"/>
  <c r="BT180" i="7" s="1"/>
  <c r="BS180" i="7"/>
  <c r="BS180" i="7" a="1"/>
  <c r="BR180" i="7" a="1"/>
  <c r="BR180" i="7" s="1"/>
  <c r="BQ180" i="7" a="1"/>
  <c r="BQ180" i="7" s="1"/>
  <c r="BP180" i="7"/>
  <c r="BP180" i="7" a="1"/>
  <c r="BO180" i="7" a="1"/>
  <c r="BO180" i="7" s="1"/>
  <c r="BN180" i="7" a="1"/>
  <c r="BN180" i="7" s="1"/>
  <c r="CS179" i="7"/>
  <c r="CS179" i="7" a="1"/>
  <c r="CR179" i="7" a="1"/>
  <c r="CR179" i="7" s="1"/>
  <c r="CQ179" i="7" a="1"/>
  <c r="CQ179" i="7" s="1"/>
  <c r="CP179" i="7" a="1"/>
  <c r="CP179" i="7" s="1"/>
  <c r="CO179" i="7" a="1"/>
  <c r="CO179" i="7" s="1"/>
  <c r="CN179" i="7" a="1"/>
  <c r="CN179" i="7" s="1"/>
  <c r="CM179" i="7"/>
  <c r="CM179" i="7" a="1"/>
  <c r="CL179" i="7" a="1"/>
  <c r="CL179" i="7" s="1"/>
  <c r="CK179" i="7"/>
  <c r="CK179" i="7" a="1"/>
  <c r="CJ179" i="7"/>
  <c r="CJ179" i="7" a="1"/>
  <c r="CI179" i="7" a="1"/>
  <c r="CI179" i="7" s="1"/>
  <c r="CH179" i="7" a="1"/>
  <c r="CH179" i="7" s="1"/>
  <c r="CG179" i="7" a="1"/>
  <c r="CG179" i="7" s="1"/>
  <c r="CF179" i="7" a="1"/>
  <c r="CF179" i="7" s="1"/>
  <c r="CE179" i="7" a="1"/>
  <c r="CE179" i="7" s="1"/>
  <c r="CD179" i="7" a="1"/>
  <c r="CD179" i="7" s="1"/>
  <c r="CC179" i="7" a="1"/>
  <c r="CC179" i="7" s="1"/>
  <c r="CB179" i="7"/>
  <c r="CB179" i="7" a="1"/>
  <c r="CA179" i="7"/>
  <c r="CA179" i="7" a="1"/>
  <c r="BZ179" i="7" a="1"/>
  <c r="BZ179" i="7" s="1"/>
  <c r="BY179" i="7"/>
  <c r="BY179" i="7" a="1"/>
  <c r="BX179" i="7" a="1"/>
  <c r="BX179" i="7" s="1"/>
  <c r="BW179" i="7" a="1"/>
  <c r="BW179" i="7" s="1"/>
  <c r="BV179" i="7" a="1"/>
  <c r="BV179" i="7" s="1"/>
  <c r="BU179" i="7" a="1"/>
  <c r="BU179" i="7" s="1"/>
  <c r="BT179" i="7" a="1"/>
  <c r="BT179" i="7" s="1"/>
  <c r="BS179" i="7"/>
  <c r="BS179" i="7" a="1"/>
  <c r="BR179" i="7" a="1"/>
  <c r="BR179" i="7" s="1"/>
  <c r="BQ179" i="7" a="1"/>
  <c r="BQ179" i="7" s="1"/>
  <c r="BP179" i="7"/>
  <c r="BP179" i="7" a="1"/>
  <c r="BO179" i="7" a="1"/>
  <c r="BO179" i="7" s="1"/>
  <c r="BN179" i="7" a="1"/>
  <c r="BN179" i="7" s="1"/>
  <c r="CS178" i="7"/>
  <c r="CS178" i="7" a="1"/>
  <c r="CR178" i="7" a="1"/>
  <c r="CR178" i="7" s="1"/>
  <c r="CQ178" i="7" a="1"/>
  <c r="CQ178" i="7" s="1"/>
  <c r="CP178" i="7" a="1"/>
  <c r="CP178" i="7" s="1"/>
  <c r="CO178" i="7" a="1"/>
  <c r="CO178" i="7" s="1"/>
  <c r="CN178" i="7" a="1"/>
  <c r="CN178" i="7" s="1"/>
  <c r="CM178" i="7"/>
  <c r="CM178" i="7" a="1"/>
  <c r="CL178" i="7" a="1"/>
  <c r="CL178" i="7" s="1"/>
  <c r="CK178" i="7"/>
  <c r="CK178" i="7" a="1"/>
  <c r="CJ178" i="7"/>
  <c r="CJ178" i="7" a="1"/>
  <c r="CI178" i="7" a="1"/>
  <c r="CI178" i="7" s="1"/>
  <c r="CH178" i="7" a="1"/>
  <c r="CH178" i="7" s="1"/>
  <c r="CG178" i="7" a="1"/>
  <c r="CG178" i="7" s="1"/>
  <c r="CF178" i="7" a="1"/>
  <c r="CF178" i="7" s="1"/>
  <c r="CE178" i="7" a="1"/>
  <c r="CE178" i="7" s="1"/>
  <c r="CD178" i="7" a="1"/>
  <c r="CD178" i="7" s="1"/>
  <c r="CC178" i="7" a="1"/>
  <c r="CC178" i="7" s="1"/>
  <c r="CB178" i="7"/>
  <c r="CB178" i="7" a="1"/>
  <c r="CA178" i="7"/>
  <c r="CA178" i="7" a="1"/>
  <c r="BZ178" i="7" a="1"/>
  <c r="BZ178" i="7" s="1"/>
  <c r="BY178" i="7"/>
  <c r="BY178" i="7" a="1"/>
  <c r="BX178" i="7" a="1"/>
  <c r="BX178" i="7" s="1"/>
  <c r="BW178" i="7" a="1"/>
  <c r="BW178" i="7" s="1"/>
  <c r="BV178" i="7" a="1"/>
  <c r="BV178" i="7" s="1"/>
  <c r="BU178" i="7" a="1"/>
  <c r="BU178" i="7" s="1"/>
  <c r="BT178" i="7" a="1"/>
  <c r="BT178" i="7" s="1"/>
  <c r="BS178" i="7"/>
  <c r="BS178" i="7" a="1"/>
  <c r="BR178" i="7" a="1"/>
  <c r="BR178" i="7" s="1"/>
  <c r="BQ178" i="7" a="1"/>
  <c r="BQ178" i="7" s="1"/>
  <c r="BP178" i="7"/>
  <c r="BP178" i="7" a="1"/>
  <c r="BO178" i="7" a="1"/>
  <c r="BO178" i="7" s="1"/>
  <c r="BN178" i="7" a="1"/>
  <c r="BN178" i="7" s="1"/>
  <c r="CS177" i="7"/>
  <c r="CS177" i="7" a="1"/>
  <c r="CR177" i="7" a="1"/>
  <c r="CR177" i="7" s="1"/>
  <c r="CQ177" i="7" a="1"/>
  <c r="CQ177" i="7" s="1"/>
  <c r="CP177" i="7" a="1"/>
  <c r="CP177" i="7" s="1"/>
  <c r="CO177" i="7" a="1"/>
  <c r="CO177" i="7" s="1"/>
  <c r="CN177" i="7" a="1"/>
  <c r="CN177" i="7" s="1"/>
  <c r="CM177" i="7"/>
  <c r="CM177" i="7" a="1"/>
  <c r="CL177" i="7" a="1"/>
  <c r="CL177" i="7" s="1"/>
  <c r="CK177" i="7"/>
  <c r="CK177" i="7" a="1"/>
  <c r="CJ177" i="7"/>
  <c r="CJ177" i="7" a="1"/>
  <c r="CI177" i="7" a="1"/>
  <c r="CI177" i="7" s="1"/>
  <c r="CH177" i="7" a="1"/>
  <c r="CH177" i="7" s="1"/>
  <c r="CG177" i="7" a="1"/>
  <c r="CG177" i="7" s="1"/>
  <c r="CF177" i="7" a="1"/>
  <c r="CF177" i="7" s="1"/>
  <c r="CE177" i="7" a="1"/>
  <c r="CE177" i="7" s="1"/>
  <c r="CD177" i="7" a="1"/>
  <c r="CD177" i="7" s="1"/>
  <c r="CC177" i="7" a="1"/>
  <c r="CC177" i="7" s="1"/>
  <c r="CB177" i="7"/>
  <c r="CB177" i="7" a="1"/>
  <c r="CA177" i="7"/>
  <c r="CA177" i="7" a="1"/>
  <c r="BZ177" i="7" a="1"/>
  <c r="BZ177" i="7" s="1"/>
  <c r="BY177" i="7"/>
  <c r="BY177" i="7" a="1"/>
  <c r="BX177" i="7" a="1"/>
  <c r="BX177" i="7" s="1"/>
  <c r="BW177" i="7" a="1"/>
  <c r="BW177" i="7" s="1"/>
  <c r="BV177" i="7" a="1"/>
  <c r="BV177" i="7" s="1"/>
  <c r="BU177" i="7" a="1"/>
  <c r="BU177" i="7" s="1"/>
  <c r="BT177" i="7"/>
  <c r="BT177" i="7" a="1"/>
  <c r="BS177" i="7"/>
  <c r="BS177" i="7" a="1"/>
  <c r="BR177" i="7" a="1"/>
  <c r="BR177" i="7" s="1"/>
  <c r="BQ177" i="7" a="1"/>
  <c r="BQ177" i="7" s="1"/>
  <c r="BP177" i="7"/>
  <c r="BP177" i="7" a="1"/>
  <c r="BO177" i="7" a="1"/>
  <c r="BO177" i="7" s="1"/>
  <c r="BN177" i="7" a="1"/>
  <c r="BN177" i="7" s="1"/>
  <c r="CS176" i="7"/>
  <c r="CS176" i="7" a="1"/>
  <c r="CR176" i="7" a="1"/>
  <c r="CR176" i="7" s="1"/>
  <c r="CQ176" i="7" a="1"/>
  <c r="CQ176" i="7" s="1"/>
  <c r="CP176" i="7" a="1"/>
  <c r="CP176" i="7" s="1"/>
  <c r="CO176" i="7" a="1"/>
  <c r="CO176" i="7" s="1"/>
  <c r="CN176" i="7" a="1"/>
  <c r="CN176" i="7" s="1"/>
  <c r="CM176" i="7"/>
  <c r="CM176" i="7" a="1"/>
  <c r="CL176" i="7" a="1"/>
  <c r="CL176" i="7" s="1"/>
  <c r="CK176" i="7"/>
  <c r="CK176" i="7" a="1"/>
  <c r="CJ176" i="7"/>
  <c r="CJ176" i="7" a="1"/>
  <c r="CI176" i="7" a="1"/>
  <c r="CI176" i="7" s="1"/>
  <c r="CH176" i="7" a="1"/>
  <c r="CH176" i="7" s="1"/>
  <c r="CG176" i="7" a="1"/>
  <c r="CG176" i="7" s="1"/>
  <c r="CF176" i="7" a="1"/>
  <c r="CF176" i="7" s="1"/>
  <c r="CE176" i="7" a="1"/>
  <c r="CE176" i="7" s="1"/>
  <c r="CD176" i="7" a="1"/>
  <c r="CD176" i="7" s="1"/>
  <c r="CC176" i="7" a="1"/>
  <c r="CC176" i="7" s="1"/>
  <c r="CB176" i="7"/>
  <c r="CB176" i="7" a="1"/>
  <c r="CA176" i="7"/>
  <c r="CA176" i="7" a="1"/>
  <c r="BZ176" i="7" a="1"/>
  <c r="BZ176" i="7" s="1"/>
  <c r="BY176" i="7"/>
  <c r="BY176" i="7" a="1"/>
  <c r="BX176" i="7" a="1"/>
  <c r="BX176" i="7" s="1"/>
  <c r="BW176" i="7" a="1"/>
  <c r="BW176" i="7" s="1"/>
  <c r="BV176" i="7" a="1"/>
  <c r="BV176" i="7" s="1"/>
  <c r="BU176" i="7" a="1"/>
  <c r="BU176" i="7" s="1"/>
  <c r="BT176" i="7" a="1"/>
  <c r="BT176" i="7" s="1"/>
  <c r="BS176" i="7"/>
  <c r="BS176" i="7" a="1"/>
  <c r="BR176" i="7" a="1"/>
  <c r="BR176" i="7" s="1"/>
  <c r="BQ176" i="7" a="1"/>
  <c r="BQ176" i="7" s="1"/>
  <c r="BP176" i="7"/>
  <c r="BP176" i="7" a="1"/>
  <c r="BO176" i="7" a="1"/>
  <c r="BO176" i="7" s="1"/>
  <c r="BN176" i="7" a="1"/>
  <c r="BN176" i="7" s="1"/>
  <c r="CS175" i="7"/>
  <c r="CS175" i="7" a="1"/>
  <c r="CR175" i="7" a="1"/>
  <c r="CR175" i="7" s="1"/>
  <c r="CQ175" i="7" a="1"/>
  <c r="CQ175" i="7" s="1"/>
  <c r="CP175" i="7" a="1"/>
  <c r="CP175" i="7" s="1"/>
  <c r="CO175" i="7" a="1"/>
  <c r="CO175" i="7" s="1"/>
  <c r="CN175" i="7" a="1"/>
  <c r="CN175" i="7" s="1"/>
  <c r="CM175" i="7"/>
  <c r="CM175" i="7" a="1"/>
  <c r="CL175" i="7" a="1"/>
  <c r="CL175" i="7" s="1"/>
  <c r="CK175" i="7"/>
  <c r="CK175" i="7" a="1"/>
  <c r="CJ175" i="7"/>
  <c r="CJ175" i="7" a="1"/>
  <c r="CI175" i="7" a="1"/>
  <c r="CI175" i="7" s="1"/>
  <c r="CH175" i="7" a="1"/>
  <c r="CH175" i="7" s="1"/>
  <c r="CG175" i="7" a="1"/>
  <c r="CG175" i="7" s="1"/>
  <c r="CF175" i="7" a="1"/>
  <c r="CF175" i="7" s="1"/>
  <c r="CE175" i="7" a="1"/>
  <c r="CE175" i="7" s="1"/>
  <c r="CD175" i="7" a="1"/>
  <c r="CD175" i="7" s="1"/>
  <c r="CC175" i="7" a="1"/>
  <c r="CC175" i="7" s="1"/>
  <c r="CB175" i="7"/>
  <c r="CB175" i="7" a="1"/>
  <c r="CA175" i="7"/>
  <c r="CA175" i="7" a="1"/>
  <c r="BZ175" i="7" a="1"/>
  <c r="BZ175" i="7" s="1"/>
  <c r="BY175" i="7"/>
  <c r="BY175" i="7" a="1"/>
  <c r="BX175" i="7" a="1"/>
  <c r="BX175" i="7" s="1"/>
  <c r="BW175" i="7" a="1"/>
  <c r="BW175" i="7" s="1"/>
  <c r="BV175" i="7" a="1"/>
  <c r="BV175" i="7" s="1"/>
  <c r="BU175" i="7" a="1"/>
  <c r="BU175" i="7" s="1"/>
  <c r="BT175" i="7" a="1"/>
  <c r="BT175" i="7" s="1"/>
  <c r="BS175" i="7"/>
  <c r="BS175" i="7" a="1"/>
  <c r="BR175" i="7" a="1"/>
  <c r="BR175" i="7" s="1"/>
  <c r="BQ175" i="7" a="1"/>
  <c r="BQ175" i="7" s="1"/>
  <c r="BP175" i="7"/>
  <c r="BP175" i="7" a="1"/>
  <c r="BO175" i="7" a="1"/>
  <c r="BO175" i="7" s="1"/>
  <c r="BN175" i="7" a="1"/>
  <c r="BN175" i="7" s="1"/>
  <c r="CS174" i="7"/>
  <c r="CS174" i="7" a="1"/>
  <c r="CR174" i="7" a="1"/>
  <c r="CR174" i="7" s="1"/>
  <c r="CQ174" i="7" a="1"/>
  <c r="CQ174" i="7" s="1"/>
  <c r="CP174" i="7" a="1"/>
  <c r="CP174" i="7" s="1"/>
  <c r="CO174" i="7" a="1"/>
  <c r="CO174" i="7" s="1"/>
  <c r="CN174" i="7" a="1"/>
  <c r="CN174" i="7" s="1"/>
  <c r="CM174" i="7"/>
  <c r="CM174" i="7" a="1"/>
  <c r="CL174" i="7" a="1"/>
  <c r="CL174" i="7" s="1"/>
  <c r="CK174" i="7"/>
  <c r="CK174" i="7" a="1"/>
  <c r="CJ174" i="7"/>
  <c r="CJ174" i="7" a="1"/>
  <c r="CI174" i="7" a="1"/>
  <c r="CI174" i="7" s="1"/>
  <c r="CH174" i="7" a="1"/>
  <c r="CH174" i="7" s="1"/>
  <c r="CG174" i="7" a="1"/>
  <c r="CG174" i="7" s="1"/>
  <c r="CF174" i="7" a="1"/>
  <c r="CF174" i="7" s="1"/>
  <c r="CE174" i="7" a="1"/>
  <c r="CE174" i="7" s="1"/>
  <c r="CD174" i="7" a="1"/>
  <c r="CD174" i="7" s="1"/>
  <c r="CC174" i="7" a="1"/>
  <c r="CC174" i="7" s="1"/>
  <c r="CB174" i="7"/>
  <c r="CB174" i="7" a="1"/>
  <c r="CA174" i="7"/>
  <c r="CA174" i="7" a="1"/>
  <c r="BZ174" i="7" a="1"/>
  <c r="BZ174" i="7" s="1"/>
  <c r="BY174" i="7"/>
  <c r="BY174" i="7" a="1"/>
  <c r="BX174" i="7" a="1"/>
  <c r="BX174" i="7" s="1"/>
  <c r="BW174" i="7" a="1"/>
  <c r="BW174" i="7" s="1"/>
  <c r="BV174" i="7" a="1"/>
  <c r="BV174" i="7" s="1"/>
  <c r="BU174" i="7" a="1"/>
  <c r="BU174" i="7" s="1"/>
  <c r="BT174" i="7" a="1"/>
  <c r="BT174" i="7" s="1"/>
  <c r="BS174" i="7"/>
  <c r="BS174" i="7" a="1"/>
  <c r="BR174" i="7" a="1"/>
  <c r="BR174" i="7" s="1"/>
  <c r="BQ174" i="7" a="1"/>
  <c r="BQ174" i="7" s="1"/>
  <c r="BP174" i="7"/>
  <c r="BP174" i="7" a="1"/>
  <c r="BO174" i="7"/>
  <c r="BO174" i="7" a="1"/>
  <c r="BN174" i="7" a="1"/>
  <c r="BN174" i="7" s="1"/>
  <c r="CS173" i="7"/>
  <c r="CS173" i="7" a="1"/>
  <c r="CR173" i="7" a="1"/>
  <c r="CR173" i="7" s="1"/>
  <c r="CQ173" i="7" a="1"/>
  <c r="CQ173" i="7" s="1"/>
  <c r="CP173" i="7" a="1"/>
  <c r="CP173" i="7" s="1"/>
  <c r="CO173" i="7" a="1"/>
  <c r="CO173" i="7" s="1"/>
  <c r="CN173" i="7" a="1"/>
  <c r="CN173" i="7" s="1"/>
  <c r="CM173" i="7"/>
  <c r="CM173" i="7" a="1"/>
  <c r="CL173" i="7" a="1"/>
  <c r="CL173" i="7" s="1"/>
  <c r="CK173" i="7"/>
  <c r="CK173" i="7" a="1"/>
  <c r="CJ173" i="7"/>
  <c r="CJ173" i="7" a="1"/>
  <c r="CI173" i="7" a="1"/>
  <c r="CI173" i="7" s="1"/>
  <c r="CH173" i="7" a="1"/>
  <c r="CH173" i="7" s="1"/>
  <c r="CG173" i="7"/>
  <c r="CG173" i="7" a="1"/>
  <c r="CF173" i="7" a="1"/>
  <c r="CF173" i="7" s="1"/>
  <c r="CE173" i="7" a="1"/>
  <c r="CE173" i="7" s="1"/>
  <c r="CD173" i="7" a="1"/>
  <c r="CD173" i="7" s="1"/>
  <c r="CC173" i="7" a="1"/>
  <c r="CC173" i="7" s="1"/>
  <c r="CB173" i="7"/>
  <c r="CB173" i="7" a="1"/>
  <c r="CA173" i="7"/>
  <c r="CA173" i="7" a="1"/>
  <c r="BZ173" i="7" a="1"/>
  <c r="BZ173" i="7" s="1"/>
  <c r="BY173" i="7"/>
  <c r="BY173" i="7" a="1"/>
  <c r="BX173" i="7"/>
  <c r="BX173" i="7" a="1"/>
  <c r="BW173" i="7" a="1"/>
  <c r="BW173" i="7" s="1"/>
  <c r="BV173" i="7" a="1"/>
  <c r="BV173" i="7" s="1"/>
  <c r="BU173" i="7" a="1"/>
  <c r="BU173" i="7" s="1"/>
  <c r="BT173" i="7" a="1"/>
  <c r="BT173" i="7" s="1"/>
  <c r="BS173" i="7"/>
  <c r="BS173" i="7" a="1"/>
  <c r="BR173" i="7" a="1"/>
  <c r="BR173" i="7" s="1"/>
  <c r="BQ173" i="7" a="1"/>
  <c r="BQ173" i="7" s="1"/>
  <c r="BP173" i="7"/>
  <c r="BP173" i="7" a="1"/>
  <c r="BO173" i="7"/>
  <c r="BO173" i="7" a="1"/>
  <c r="BN173" i="7" a="1"/>
  <c r="BN173" i="7" s="1"/>
  <c r="CS172" i="7"/>
  <c r="CS172" i="7" a="1"/>
  <c r="CR172" i="7" a="1"/>
  <c r="CR172" i="7" s="1"/>
  <c r="CQ172" i="7" a="1"/>
  <c r="CQ172" i="7" s="1"/>
  <c r="CP172" i="7" a="1"/>
  <c r="CP172" i="7" s="1"/>
  <c r="CO172" i="7" a="1"/>
  <c r="CO172" i="7" s="1"/>
  <c r="CN172" i="7" a="1"/>
  <c r="CN172" i="7" s="1"/>
  <c r="CM172" i="7"/>
  <c r="CM172" i="7" a="1"/>
  <c r="CL172" i="7" a="1"/>
  <c r="CL172" i="7" s="1"/>
  <c r="CK172" i="7"/>
  <c r="CK172" i="7" a="1"/>
  <c r="CJ172" i="7"/>
  <c r="CJ172" i="7" a="1"/>
  <c r="CI172" i="7" a="1"/>
  <c r="CI172" i="7" s="1"/>
  <c r="CH172" i="7" a="1"/>
  <c r="CH172" i="7" s="1"/>
  <c r="CG172" i="7"/>
  <c r="CG172" i="7" a="1"/>
  <c r="CF172" i="7" a="1"/>
  <c r="CF172" i="7" s="1"/>
  <c r="CE172" i="7" a="1"/>
  <c r="CE172" i="7" s="1"/>
  <c r="CD172" i="7" a="1"/>
  <c r="CD172" i="7" s="1"/>
  <c r="CC172" i="7" a="1"/>
  <c r="CC172" i="7" s="1"/>
  <c r="CB172" i="7"/>
  <c r="CB172" i="7" a="1"/>
  <c r="CA172" i="7"/>
  <c r="CA172" i="7" a="1"/>
  <c r="BZ172" i="7" a="1"/>
  <c r="BZ172" i="7" s="1"/>
  <c r="BY172" i="7"/>
  <c r="BY172" i="7" a="1"/>
  <c r="BX172" i="7"/>
  <c r="BX172" i="7" a="1"/>
  <c r="BW172" i="7" a="1"/>
  <c r="BW172" i="7" s="1"/>
  <c r="BV172" i="7" a="1"/>
  <c r="BV172" i="7" s="1"/>
  <c r="BU172" i="7" a="1"/>
  <c r="BU172" i="7" s="1"/>
  <c r="BT172" i="7" a="1"/>
  <c r="BT172" i="7" s="1"/>
  <c r="BS172" i="7"/>
  <c r="BS172" i="7" a="1"/>
  <c r="BR172" i="7" a="1"/>
  <c r="BR172" i="7" s="1"/>
  <c r="BQ172" i="7" a="1"/>
  <c r="BQ172" i="7" s="1"/>
  <c r="BP172" i="7"/>
  <c r="BP172" i="7" a="1"/>
  <c r="BO172" i="7"/>
  <c r="BO172" i="7" a="1"/>
  <c r="BN172" i="7" a="1"/>
  <c r="BN172" i="7" s="1"/>
  <c r="CS171" i="7"/>
  <c r="CS171" i="7" a="1"/>
  <c r="CR171" i="7" a="1"/>
  <c r="CR171" i="7" s="1"/>
  <c r="CQ171" i="7" a="1"/>
  <c r="CQ171" i="7" s="1"/>
  <c r="CP171" i="7" a="1"/>
  <c r="CP171" i="7" s="1"/>
  <c r="CO171" i="7" a="1"/>
  <c r="CO171" i="7" s="1"/>
  <c r="CN171" i="7" a="1"/>
  <c r="CN171" i="7" s="1"/>
  <c r="CM171" i="7"/>
  <c r="CM171" i="7" a="1"/>
  <c r="CL171" i="7" a="1"/>
  <c r="CL171" i="7" s="1"/>
  <c r="CK171" i="7"/>
  <c r="CK171" i="7" a="1"/>
  <c r="CJ171" i="7"/>
  <c r="CJ171" i="7" a="1"/>
  <c r="CI171" i="7" a="1"/>
  <c r="CI171" i="7" s="1"/>
  <c r="CH171" i="7" a="1"/>
  <c r="CH171" i="7" s="1"/>
  <c r="CG171" i="7"/>
  <c r="CG171" i="7" a="1"/>
  <c r="CF171" i="7" a="1"/>
  <c r="CF171" i="7" s="1"/>
  <c r="CE171" i="7" a="1"/>
  <c r="CE171" i="7" s="1"/>
  <c r="CD171" i="7" a="1"/>
  <c r="CD171" i="7" s="1"/>
  <c r="CC171" i="7" a="1"/>
  <c r="CC171" i="7" s="1"/>
  <c r="CB171" i="7"/>
  <c r="CB171" i="7" a="1"/>
  <c r="CA171" i="7"/>
  <c r="CA171" i="7" a="1"/>
  <c r="BZ171" i="7" a="1"/>
  <c r="BZ171" i="7" s="1"/>
  <c r="BY171" i="7"/>
  <c r="BY171" i="7" a="1"/>
  <c r="BX171" i="7"/>
  <c r="BX171" i="7" a="1"/>
  <c r="BW171" i="7" a="1"/>
  <c r="BW171" i="7" s="1"/>
  <c r="BV171" i="7" a="1"/>
  <c r="BV171" i="7" s="1"/>
  <c r="BU171" i="7" a="1"/>
  <c r="BU171" i="7" s="1"/>
  <c r="BT171" i="7" a="1"/>
  <c r="BT171" i="7" s="1"/>
  <c r="BS171" i="7"/>
  <c r="BS171" i="7" a="1"/>
  <c r="BR171" i="7" a="1"/>
  <c r="BR171" i="7" s="1"/>
  <c r="BQ171" i="7" a="1"/>
  <c r="BQ171" i="7" s="1"/>
  <c r="BP171" i="7"/>
  <c r="BP171" i="7" a="1"/>
  <c r="BO171" i="7"/>
  <c r="BO171" i="7" a="1"/>
  <c r="BN171" i="7" a="1"/>
  <c r="BN171" i="7" s="1"/>
  <c r="CS170" i="7"/>
  <c r="CS170" i="7" a="1"/>
  <c r="CR170" i="7" a="1"/>
  <c r="CR170" i="7" s="1"/>
  <c r="CQ170" i="7" a="1"/>
  <c r="CQ170" i="7" s="1"/>
  <c r="CP170" i="7" a="1"/>
  <c r="CP170" i="7" s="1"/>
  <c r="CO170" i="7" a="1"/>
  <c r="CO170" i="7" s="1"/>
  <c r="CN170" i="7" a="1"/>
  <c r="CN170" i="7" s="1"/>
  <c r="CM170" i="7"/>
  <c r="CM170" i="7" a="1"/>
  <c r="CL170" i="7" a="1"/>
  <c r="CL170" i="7" s="1"/>
  <c r="CK170" i="7"/>
  <c r="CK170" i="7" a="1"/>
  <c r="CJ170" i="7" a="1"/>
  <c r="CJ170" i="7" s="1"/>
  <c r="CI170" i="7" a="1"/>
  <c r="CI170" i="7" s="1"/>
  <c r="CH170" i="7" a="1"/>
  <c r="CH170" i="7" s="1"/>
  <c r="CG170" i="7"/>
  <c r="CG170" i="7" a="1"/>
  <c r="CF170" i="7" a="1"/>
  <c r="CF170" i="7" s="1"/>
  <c r="CE170" i="7" a="1"/>
  <c r="CE170" i="7" s="1"/>
  <c r="CD170" i="7" a="1"/>
  <c r="CD170" i="7" s="1"/>
  <c r="CC170" i="7" a="1"/>
  <c r="CC170" i="7" s="1"/>
  <c r="CB170" i="7"/>
  <c r="CB170" i="7" a="1"/>
  <c r="CA170" i="7"/>
  <c r="CA170" i="7" a="1"/>
  <c r="BZ170" i="7" a="1"/>
  <c r="BZ170" i="7" s="1"/>
  <c r="BY170" i="7" a="1"/>
  <c r="BY170" i="7" s="1"/>
  <c r="BX170" i="7"/>
  <c r="BX170" i="7" a="1"/>
  <c r="BW170" i="7" a="1"/>
  <c r="BW170" i="7" s="1"/>
  <c r="BV170" i="7" a="1"/>
  <c r="BV170" i="7" s="1"/>
  <c r="BU170" i="7"/>
  <c r="BU170" i="7" a="1"/>
  <c r="BT170" i="7" a="1"/>
  <c r="BT170" i="7" s="1"/>
  <c r="BS170" i="7"/>
  <c r="BS170" i="7" a="1"/>
  <c r="BR170" i="7" a="1"/>
  <c r="BR170" i="7" s="1"/>
  <c r="BQ170" i="7" a="1"/>
  <c r="BQ170" i="7" s="1"/>
  <c r="BP170" i="7" a="1"/>
  <c r="BP170" i="7" s="1"/>
  <c r="BO170" i="7"/>
  <c r="BO170" i="7" a="1"/>
  <c r="BN170" i="7" a="1"/>
  <c r="BN170" i="7" s="1"/>
  <c r="CS169" i="7"/>
  <c r="CS169" i="7" a="1"/>
  <c r="CR169" i="7"/>
  <c r="CR169" i="7" a="1"/>
  <c r="CQ169" i="7" a="1"/>
  <c r="CQ169" i="7" s="1"/>
  <c r="CP169" i="7" a="1"/>
  <c r="CP169" i="7" s="1"/>
  <c r="CO169" i="7" a="1"/>
  <c r="CO169" i="7" s="1"/>
  <c r="CN169" i="7" a="1"/>
  <c r="CN169" i="7" s="1"/>
  <c r="CM169" i="7" a="1"/>
  <c r="CM169" i="7" s="1"/>
  <c r="CL169" i="7" a="1"/>
  <c r="CL169" i="7" s="1"/>
  <c r="CK169" i="7"/>
  <c r="CK169" i="7" a="1"/>
  <c r="CJ169" i="7"/>
  <c r="CJ169" i="7" a="1"/>
  <c r="CI169" i="7"/>
  <c r="CI169" i="7" a="1"/>
  <c r="CH169" i="7" a="1"/>
  <c r="CH169" i="7" s="1"/>
  <c r="CG169" i="7"/>
  <c r="CG169" i="7" a="1"/>
  <c r="CF169" i="7" a="1"/>
  <c r="CF169" i="7" s="1"/>
  <c r="CE169" i="7" a="1"/>
  <c r="CE169" i="7" s="1"/>
  <c r="CD169" i="7" a="1"/>
  <c r="CD169" i="7" s="1"/>
  <c r="CC169" i="7" a="1"/>
  <c r="CC169" i="7" s="1"/>
  <c r="CB169" i="7" a="1"/>
  <c r="CB169" i="7" s="1"/>
  <c r="CA169" i="7"/>
  <c r="CA169" i="7" a="1"/>
  <c r="BZ169" i="7" a="1"/>
  <c r="BZ169" i="7" s="1"/>
  <c r="BY169" i="7" a="1"/>
  <c r="BY169" i="7" s="1"/>
  <c r="BX169" i="7" a="1"/>
  <c r="BX169" i="7" s="1"/>
  <c r="BW169" i="7" a="1"/>
  <c r="BW169" i="7" s="1"/>
  <c r="BV169" i="7" a="1"/>
  <c r="BV169" i="7" s="1"/>
  <c r="BU169" i="7"/>
  <c r="BU169" i="7" a="1"/>
  <c r="BT169" i="7" a="1"/>
  <c r="BT169" i="7" s="1"/>
  <c r="BS169" i="7" a="1"/>
  <c r="BS169" i="7" s="1"/>
  <c r="BR169" i="7" a="1"/>
  <c r="BR169" i="7" s="1"/>
  <c r="BQ169" i="7" a="1"/>
  <c r="BQ169" i="7" s="1"/>
  <c r="BP169" i="7" a="1"/>
  <c r="BP169" i="7" s="1"/>
  <c r="BO169" i="7" a="1"/>
  <c r="BO169" i="7" s="1"/>
  <c r="BN169" i="7" a="1"/>
  <c r="BN169" i="7" s="1"/>
  <c r="CS168" i="7"/>
  <c r="CS168" i="7" a="1"/>
  <c r="CR168" i="7"/>
  <c r="CR168" i="7" a="1"/>
  <c r="CQ168" i="7" a="1"/>
  <c r="CQ168" i="7" s="1"/>
  <c r="CP168" i="7" a="1"/>
  <c r="CP168" i="7" s="1"/>
  <c r="CO168" i="7" a="1"/>
  <c r="CO168" i="7" s="1"/>
  <c r="CN168" i="7" a="1"/>
  <c r="CN168" i="7" s="1"/>
  <c r="CM168" i="7" a="1"/>
  <c r="CM168" i="7" s="1"/>
  <c r="CL168" i="7" a="1"/>
  <c r="CL168" i="7" s="1"/>
  <c r="CK168" i="7" a="1"/>
  <c r="CK168" i="7" s="1"/>
  <c r="CJ168" i="7"/>
  <c r="CJ168" i="7" a="1"/>
  <c r="CI168" i="7"/>
  <c r="CI168" i="7" a="1"/>
  <c r="CH168" i="7" a="1"/>
  <c r="CH168" i="7" s="1"/>
  <c r="CG168" i="7" a="1"/>
  <c r="CG168" i="7" s="1"/>
  <c r="CF168" i="7" a="1"/>
  <c r="CF168" i="7" s="1"/>
  <c r="CE168" i="7" a="1"/>
  <c r="CE168" i="7" s="1"/>
  <c r="CD168" i="7" a="1"/>
  <c r="CD168" i="7" s="1"/>
  <c r="CC168" i="7" a="1"/>
  <c r="CC168" i="7" s="1"/>
  <c r="CB168" i="7" a="1"/>
  <c r="CB168" i="7" s="1"/>
  <c r="CA168" i="7"/>
  <c r="CA168" i="7" a="1"/>
  <c r="BZ168" i="7" a="1"/>
  <c r="BZ168" i="7" s="1"/>
  <c r="BY168" i="7" a="1"/>
  <c r="BY168" i="7" s="1"/>
  <c r="BX168" i="7"/>
  <c r="BX168" i="7" a="1"/>
  <c r="BW168" i="7" a="1"/>
  <c r="BW168" i="7" s="1"/>
  <c r="BV168" i="7" a="1"/>
  <c r="BV168" i="7" s="1"/>
  <c r="BU168" i="7"/>
  <c r="BU168" i="7" a="1"/>
  <c r="BT168" i="7" a="1"/>
  <c r="BT168" i="7" s="1"/>
  <c r="BS168" i="7" a="1"/>
  <c r="BS168" i="7" s="1"/>
  <c r="BR168" i="7" a="1"/>
  <c r="BR168" i="7" s="1"/>
  <c r="BQ168" i="7" a="1"/>
  <c r="BQ168" i="7" s="1"/>
  <c r="BP168" i="7" a="1"/>
  <c r="BP168" i="7" s="1"/>
  <c r="BO168" i="7" a="1"/>
  <c r="BO168" i="7" s="1"/>
  <c r="BN168" i="7" a="1"/>
  <c r="BN168" i="7" s="1"/>
  <c r="CS167" i="7"/>
  <c r="CS167" i="7" a="1"/>
  <c r="CR167" i="7"/>
  <c r="CR167" i="7" a="1"/>
  <c r="CQ167" i="7" a="1"/>
  <c r="CQ167" i="7" s="1"/>
  <c r="CP167" i="7" a="1"/>
  <c r="CP167" i="7" s="1"/>
  <c r="CO167" i="7" a="1"/>
  <c r="CO167" i="7" s="1"/>
  <c r="CN167" i="7" a="1"/>
  <c r="CN167" i="7" s="1"/>
  <c r="CM167" i="7" a="1"/>
  <c r="CM167" i="7" s="1"/>
  <c r="CL167" i="7" a="1"/>
  <c r="CL167" i="7" s="1"/>
  <c r="CK167" i="7" a="1"/>
  <c r="CK167" i="7" s="1"/>
  <c r="CJ167" i="7"/>
  <c r="CJ167" i="7" a="1"/>
  <c r="CI167" i="7"/>
  <c r="CI167" i="7" a="1"/>
  <c r="CH167" i="7" a="1"/>
  <c r="CH167" i="7" s="1"/>
  <c r="CG167" i="7" a="1"/>
  <c r="CG167" i="7" s="1"/>
  <c r="CF167" i="7" a="1"/>
  <c r="CF167" i="7" s="1"/>
  <c r="CE167" i="7" a="1"/>
  <c r="CE167" i="7" s="1"/>
  <c r="CD167" i="7" a="1"/>
  <c r="CD167" i="7" s="1"/>
  <c r="CC167" i="7" a="1"/>
  <c r="CC167" i="7" s="1"/>
  <c r="CB167" i="7" a="1"/>
  <c r="CB167" i="7" s="1"/>
  <c r="CA167" i="7"/>
  <c r="CA167" i="7" a="1"/>
  <c r="BZ167" i="7" a="1"/>
  <c r="BZ167" i="7" s="1"/>
  <c r="BY167" i="7" a="1"/>
  <c r="BY167" i="7" s="1"/>
  <c r="BX167" i="7"/>
  <c r="BX167" i="7" a="1"/>
  <c r="BW167" i="7" a="1"/>
  <c r="BW167" i="7" s="1"/>
  <c r="BV167" i="7" a="1"/>
  <c r="BV167" i="7" s="1"/>
  <c r="BU167" i="7"/>
  <c r="BU167" i="7" a="1"/>
  <c r="BT167" i="7" a="1"/>
  <c r="BT167" i="7" s="1"/>
  <c r="BS167" i="7" a="1"/>
  <c r="BS167" i="7" s="1"/>
  <c r="BR167" i="7" a="1"/>
  <c r="BR167" i="7" s="1"/>
  <c r="BQ167" i="7" a="1"/>
  <c r="BQ167" i="7" s="1"/>
  <c r="BP167" i="7" a="1"/>
  <c r="BP167" i="7" s="1"/>
  <c r="BO167" i="7" a="1"/>
  <c r="BO167" i="7" s="1"/>
  <c r="BN167" i="7" a="1"/>
  <c r="BN167" i="7" s="1"/>
  <c r="CS166" i="7"/>
  <c r="CS166" i="7" a="1"/>
  <c r="CR166" i="7"/>
  <c r="CR166" i="7" a="1"/>
  <c r="CQ166" i="7" a="1"/>
  <c r="CQ166" i="7" s="1"/>
  <c r="CP166" i="7" a="1"/>
  <c r="CP166" i="7" s="1"/>
  <c r="CO166" i="7" a="1"/>
  <c r="CO166" i="7" s="1"/>
  <c r="CN166" i="7" a="1"/>
  <c r="CN166" i="7" s="1"/>
  <c r="CM166" i="7" a="1"/>
  <c r="CM166" i="7" s="1"/>
  <c r="CL166" i="7" a="1"/>
  <c r="CL166" i="7" s="1"/>
  <c r="CK166" i="7" a="1"/>
  <c r="CK166" i="7" s="1"/>
  <c r="CJ166" i="7"/>
  <c r="CJ166" i="7" a="1"/>
  <c r="CI166" i="7"/>
  <c r="CI166" i="7" a="1"/>
  <c r="CH166" i="7" a="1"/>
  <c r="CH166" i="7" s="1"/>
  <c r="CG166" i="7" a="1"/>
  <c r="CG166" i="7" s="1"/>
  <c r="CF166" i="7" a="1"/>
  <c r="CF166" i="7" s="1"/>
  <c r="CE166" i="7" a="1"/>
  <c r="CE166" i="7" s="1"/>
  <c r="CD166" i="7" a="1"/>
  <c r="CD166" i="7" s="1"/>
  <c r="CC166" i="7" a="1"/>
  <c r="CC166" i="7" s="1"/>
  <c r="CB166" i="7" a="1"/>
  <c r="CB166" i="7" s="1"/>
  <c r="CA166" i="7"/>
  <c r="CA166" i="7" a="1"/>
  <c r="BZ166" i="7" a="1"/>
  <c r="BZ166" i="7" s="1"/>
  <c r="BY166" i="7" a="1"/>
  <c r="BY166" i="7" s="1"/>
  <c r="BX166" i="7" a="1"/>
  <c r="BX166" i="7" s="1"/>
  <c r="BW166" i="7" a="1"/>
  <c r="BW166" i="7" s="1"/>
  <c r="BV166" i="7" a="1"/>
  <c r="BV166" i="7" s="1"/>
  <c r="BU166" i="7"/>
  <c r="BU166" i="7" a="1"/>
  <c r="BT166" i="7" a="1"/>
  <c r="BT166" i="7" s="1"/>
  <c r="BS166" i="7" a="1"/>
  <c r="BS166" i="7" s="1"/>
  <c r="BR166" i="7" a="1"/>
  <c r="BR166" i="7" s="1"/>
  <c r="BQ166" i="7" a="1"/>
  <c r="BQ166" i="7" s="1"/>
  <c r="BP166" i="7" a="1"/>
  <c r="BP166" i="7" s="1"/>
  <c r="BO166" i="7" a="1"/>
  <c r="BO166" i="7" s="1"/>
  <c r="BN166" i="7" a="1"/>
  <c r="BN166" i="7" s="1"/>
  <c r="CS165" i="7"/>
  <c r="CS165" i="7" a="1"/>
  <c r="CR165" i="7"/>
  <c r="CR165" i="7" a="1"/>
  <c r="CQ165" i="7" a="1"/>
  <c r="CQ165" i="7" s="1"/>
  <c r="CP165" i="7" a="1"/>
  <c r="CP165" i="7" s="1"/>
  <c r="CO165" i="7" a="1"/>
  <c r="CO165" i="7" s="1"/>
  <c r="CN165" i="7" a="1"/>
  <c r="CN165" i="7" s="1"/>
  <c r="CM165" i="7" a="1"/>
  <c r="CM165" i="7" s="1"/>
  <c r="CL165" i="7" a="1"/>
  <c r="CL165" i="7" s="1"/>
  <c r="CK165" i="7" a="1"/>
  <c r="CK165" i="7" s="1"/>
  <c r="CJ165" i="7"/>
  <c r="CJ165" i="7" a="1"/>
  <c r="CI165" i="7"/>
  <c r="CI165" i="7" a="1"/>
  <c r="CH165" i="7" a="1"/>
  <c r="CH165" i="7" s="1"/>
  <c r="CG165" i="7" a="1"/>
  <c r="CG165" i="7" s="1"/>
  <c r="CF165" i="7" a="1"/>
  <c r="CF165" i="7" s="1"/>
  <c r="CE165" i="7" a="1"/>
  <c r="CE165" i="7" s="1"/>
  <c r="CD165" i="7" a="1"/>
  <c r="CD165" i="7" s="1"/>
  <c r="CC165" i="7" a="1"/>
  <c r="CC165" i="7" s="1"/>
  <c r="CB165" i="7" a="1"/>
  <c r="CB165" i="7" s="1"/>
  <c r="CA165" i="7"/>
  <c r="CA165" i="7" a="1"/>
  <c r="BZ165" i="7" a="1"/>
  <c r="BZ165" i="7" s="1"/>
  <c r="BY165" i="7" a="1"/>
  <c r="BY165" i="7" s="1"/>
  <c r="BX165" i="7" a="1"/>
  <c r="BX165" i="7" s="1"/>
  <c r="BW165" i="7" a="1"/>
  <c r="BW165" i="7" s="1"/>
  <c r="BV165" i="7" a="1"/>
  <c r="BV165" i="7" s="1"/>
  <c r="BU165" i="7"/>
  <c r="BU165" i="7" a="1"/>
  <c r="BT165" i="7" a="1"/>
  <c r="BT165" i="7" s="1"/>
  <c r="BS165" i="7" a="1"/>
  <c r="BS165" i="7" s="1"/>
  <c r="BR165" i="7" a="1"/>
  <c r="BR165" i="7" s="1"/>
  <c r="BQ165" i="7" a="1"/>
  <c r="BQ165" i="7" s="1"/>
  <c r="BP165" i="7" a="1"/>
  <c r="BP165" i="7" s="1"/>
  <c r="BO165" i="7" a="1"/>
  <c r="BO165" i="7" s="1"/>
  <c r="BN165" i="7" a="1"/>
  <c r="BN165" i="7" s="1"/>
  <c r="CS164" i="7"/>
  <c r="CS164" i="7" a="1"/>
  <c r="CR164" i="7"/>
  <c r="CR164" i="7" a="1"/>
  <c r="CQ164" i="7" a="1"/>
  <c r="CQ164" i="7" s="1"/>
  <c r="CP164" i="7" a="1"/>
  <c r="CP164" i="7" s="1"/>
  <c r="CO164" i="7" a="1"/>
  <c r="CO164" i="7" s="1"/>
  <c r="CN164" i="7" a="1"/>
  <c r="CN164" i="7" s="1"/>
  <c r="CM164" i="7" a="1"/>
  <c r="CM164" i="7" s="1"/>
  <c r="CL164" i="7" a="1"/>
  <c r="CL164" i="7" s="1"/>
  <c r="CK164" i="7" a="1"/>
  <c r="CK164" i="7" s="1"/>
  <c r="CJ164" i="7"/>
  <c r="CJ164" i="7" a="1"/>
  <c r="CI164" i="7"/>
  <c r="CI164" i="7" a="1"/>
  <c r="CH164" i="7" a="1"/>
  <c r="CH164" i="7" s="1"/>
  <c r="CG164" i="7" a="1"/>
  <c r="CG164" i="7" s="1"/>
  <c r="CF164" i="7"/>
  <c r="CF164" i="7" a="1"/>
  <c r="CE164" i="7"/>
  <c r="CE164" i="7" a="1"/>
  <c r="CD164" i="7" a="1"/>
  <c r="CD164" i="7" s="1"/>
  <c r="CC164" i="7" a="1"/>
  <c r="CC164" i="7" s="1"/>
  <c r="CB164" i="7" a="1"/>
  <c r="CB164" i="7" s="1"/>
  <c r="CA164" i="7" a="1"/>
  <c r="CA164" i="7" s="1"/>
  <c r="BZ164" i="7" a="1"/>
  <c r="BZ164" i="7" s="1"/>
  <c r="BY164" i="7" a="1"/>
  <c r="BY164" i="7" s="1"/>
  <c r="BX164" i="7" a="1"/>
  <c r="BX164" i="7" s="1"/>
  <c r="BW164" i="7" a="1"/>
  <c r="BW164" i="7" s="1"/>
  <c r="BV164" i="7" a="1"/>
  <c r="BV164" i="7" s="1"/>
  <c r="BU164" i="7" a="1"/>
  <c r="BU164" i="7" s="1"/>
  <c r="BT164" i="7" a="1"/>
  <c r="BT164" i="7" s="1"/>
  <c r="BS164" i="7" a="1"/>
  <c r="BS164" i="7" s="1"/>
  <c r="BR164" i="7" a="1"/>
  <c r="BR164" i="7" s="1"/>
  <c r="BQ164" i="7" a="1"/>
  <c r="BQ164" i="7" s="1"/>
  <c r="BP164" i="7" a="1"/>
  <c r="BP164" i="7" s="1"/>
  <c r="BO164" i="7" a="1"/>
  <c r="BO164" i="7" s="1"/>
  <c r="BN164" i="7" a="1"/>
  <c r="BN164" i="7" s="1"/>
  <c r="CS163" i="7" a="1"/>
  <c r="CS163" i="7" s="1"/>
  <c r="CR163" i="7" a="1"/>
  <c r="CR163" i="7" s="1"/>
  <c r="CQ163" i="7" a="1"/>
  <c r="CQ163" i="7" s="1"/>
  <c r="CP163" i="7" a="1"/>
  <c r="CP163" i="7" s="1"/>
  <c r="CO163" i="7" a="1"/>
  <c r="CO163" i="7" s="1"/>
  <c r="CN163" i="7" a="1"/>
  <c r="CN163" i="7" s="1"/>
  <c r="CM163" i="7" a="1"/>
  <c r="CM163" i="7" s="1"/>
  <c r="CL163" i="7" a="1"/>
  <c r="CL163" i="7" s="1"/>
  <c r="CK163" i="7" a="1"/>
  <c r="CK163" i="7" s="1"/>
  <c r="CJ163" i="7" a="1"/>
  <c r="CJ163" i="7" s="1"/>
  <c r="CI163" i="7" a="1"/>
  <c r="CI163" i="7" s="1"/>
  <c r="CH163" i="7" a="1"/>
  <c r="CH163" i="7" s="1"/>
  <c r="CG163" i="7" a="1"/>
  <c r="CG163" i="7" s="1"/>
  <c r="CF163" i="7" a="1"/>
  <c r="CF163" i="7" s="1"/>
  <c r="CE163" i="7" a="1"/>
  <c r="CE163" i="7" s="1"/>
  <c r="CD163" i="7" a="1"/>
  <c r="CD163" i="7" s="1"/>
  <c r="CC163" i="7" a="1"/>
  <c r="CC163" i="7" s="1"/>
  <c r="CB163" i="7" a="1"/>
  <c r="CB163" i="7" s="1"/>
  <c r="CA163" i="7" a="1"/>
  <c r="CA163" i="7" s="1"/>
  <c r="BZ163" i="7" a="1"/>
  <c r="BZ163" i="7" s="1"/>
  <c r="BY163" i="7" a="1"/>
  <c r="BY163" i="7" s="1"/>
  <c r="BX163" i="7" a="1"/>
  <c r="BX163" i="7" s="1"/>
  <c r="BW163" i="7" a="1"/>
  <c r="BW163" i="7" s="1"/>
  <c r="BV163" i="7" a="1"/>
  <c r="BV163" i="7" s="1"/>
  <c r="BU163" i="7" a="1"/>
  <c r="BU163" i="7" s="1"/>
  <c r="BT163" i="7" a="1"/>
  <c r="BT163" i="7" s="1"/>
  <c r="BS163" i="7" a="1"/>
  <c r="BS163" i="7" s="1"/>
  <c r="BR163" i="7" a="1"/>
  <c r="BR163" i="7" s="1"/>
  <c r="BQ163" i="7" a="1"/>
  <c r="BQ163" i="7" s="1"/>
  <c r="BP163" i="7" a="1"/>
  <c r="BP163" i="7" s="1"/>
  <c r="BO163" i="7" a="1"/>
  <c r="BO163" i="7" s="1"/>
  <c r="BN163" i="7" a="1"/>
  <c r="BN163" i="7" s="1"/>
  <c r="CS162" i="7" a="1"/>
  <c r="CS162" i="7" s="1"/>
  <c r="CR162" i="7" a="1"/>
  <c r="CR162" i="7" s="1"/>
  <c r="CQ162" i="7" a="1"/>
  <c r="CQ162" i="7" s="1"/>
  <c r="CP162" i="7" a="1"/>
  <c r="CP162" i="7" s="1"/>
  <c r="CO162" i="7" a="1"/>
  <c r="CO162" i="7" s="1"/>
  <c r="CN162" i="7" a="1"/>
  <c r="CN162" i="7" s="1"/>
  <c r="CM162" i="7" a="1"/>
  <c r="CM162" i="7" s="1"/>
  <c r="CL162" i="7" a="1"/>
  <c r="CL162" i="7" s="1"/>
  <c r="CK162" i="7" a="1"/>
  <c r="CK162" i="7" s="1"/>
  <c r="CJ162" i="7" a="1"/>
  <c r="CJ162" i="7" s="1"/>
  <c r="CI162" i="7" a="1"/>
  <c r="CI162" i="7" s="1"/>
  <c r="CH162" i="7" a="1"/>
  <c r="CH162" i="7" s="1"/>
  <c r="CG162" i="7" a="1"/>
  <c r="CG162" i="7" s="1"/>
  <c r="CF162" i="7" a="1"/>
  <c r="CF162" i="7" s="1"/>
  <c r="CE162" i="7" a="1"/>
  <c r="CE162" i="7" s="1"/>
  <c r="CD162" i="7" a="1"/>
  <c r="CD162" i="7" s="1"/>
  <c r="CC162" i="7" a="1"/>
  <c r="CC162" i="7" s="1"/>
  <c r="CB162" i="7" a="1"/>
  <c r="CB162" i="7" s="1"/>
  <c r="CA162" i="7" a="1"/>
  <c r="CA162" i="7" s="1"/>
  <c r="BZ162" i="7" a="1"/>
  <c r="BZ162" i="7" s="1"/>
  <c r="BY162" i="7" a="1"/>
  <c r="BY162" i="7" s="1"/>
  <c r="BX162" i="7" a="1"/>
  <c r="BX162" i="7" s="1"/>
  <c r="BW162" i="7" a="1"/>
  <c r="BW162" i="7" s="1"/>
  <c r="BV162" i="7" a="1"/>
  <c r="BV162" i="7" s="1"/>
  <c r="BU162" i="7" a="1"/>
  <c r="BU162" i="7" s="1"/>
  <c r="BT162" i="7" a="1"/>
  <c r="BT162" i="7" s="1"/>
  <c r="BS162" i="7" a="1"/>
  <c r="BS162" i="7" s="1"/>
  <c r="BR162" i="7" a="1"/>
  <c r="BR162" i="7" s="1"/>
  <c r="BQ162" i="7" a="1"/>
  <c r="BQ162" i="7" s="1"/>
  <c r="BP162" i="7" a="1"/>
  <c r="BP162" i="7" s="1"/>
  <c r="BO162" i="7" a="1"/>
  <c r="BO162" i="7" s="1"/>
  <c r="BN162" i="7" a="1"/>
  <c r="BN162" i="7" s="1"/>
  <c r="CS161" i="7" a="1"/>
  <c r="CS161" i="7" s="1"/>
  <c r="CR161" i="7" a="1"/>
  <c r="CR161" i="7" s="1"/>
  <c r="CQ161" i="7" a="1"/>
  <c r="CQ161" i="7" s="1"/>
  <c r="CP161" i="7" a="1"/>
  <c r="CP161" i="7" s="1"/>
  <c r="CO161" i="7" a="1"/>
  <c r="CO161" i="7" s="1"/>
  <c r="CN161" i="7" a="1"/>
  <c r="CN161" i="7" s="1"/>
  <c r="CM161" i="7" a="1"/>
  <c r="CM161" i="7" s="1"/>
  <c r="CL161" i="7" a="1"/>
  <c r="CL161" i="7" s="1"/>
  <c r="CK161" i="7" a="1"/>
  <c r="CK161" i="7" s="1"/>
  <c r="CJ161" i="7" a="1"/>
  <c r="CJ161" i="7" s="1"/>
  <c r="CI161" i="7" a="1"/>
  <c r="CI161" i="7" s="1"/>
  <c r="CH161" i="7" a="1"/>
  <c r="CH161" i="7" s="1"/>
  <c r="CG161" i="7" a="1"/>
  <c r="CG161" i="7" s="1"/>
  <c r="CF161" i="7" a="1"/>
  <c r="CF161" i="7" s="1"/>
  <c r="CE161" i="7" a="1"/>
  <c r="CE161" i="7" s="1"/>
  <c r="CD161" i="7" a="1"/>
  <c r="CD161" i="7" s="1"/>
  <c r="CC161" i="7" a="1"/>
  <c r="CC161" i="7" s="1"/>
  <c r="CB161" i="7" a="1"/>
  <c r="CB161" i="7" s="1"/>
  <c r="CA161" i="7" a="1"/>
  <c r="CA161" i="7" s="1"/>
  <c r="BZ161" i="7" a="1"/>
  <c r="BZ161" i="7" s="1"/>
  <c r="BY161" i="7" a="1"/>
  <c r="BY161" i="7" s="1"/>
  <c r="BX161" i="7" a="1"/>
  <c r="BX161" i="7" s="1"/>
  <c r="BW161" i="7" a="1"/>
  <c r="BW161" i="7" s="1"/>
  <c r="BV161" i="7" a="1"/>
  <c r="BV161" i="7" s="1"/>
  <c r="BU161" i="7" a="1"/>
  <c r="BU161" i="7" s="1"/>
  <c r="BT161" i="7" a="1"/>
  <c r="BT161" i="7" s="1"/>
  <c r="BS161" i="7" a="1"/>
  <c r="BS161" i="7" s="1"/>
  <c r="BR161" i="7" a="1"/>
  <c r="BR161" i="7" s="1"/>
  <c r="BQ161" i="7" a="1"/>
  <c r="BQ161" i="7" s="1"/>
  <c r="BP161" i="7" a="1"/>
  <c r="BP161" i="7" s="1"/>
  <c r="BO161" i="7" a="1"/>
  <c r="BO161" i="7" s="1"/>
  <c r="BN161" i="7" a="1"/>
  <c r="BN161" i="7" s="1"/>
  <c r="CS160" i="7" a="1"/>
  <c r="CS160" i="7" s="1"/>
  <c r="CR160" i="7" a="1"/>
  <c r="CR160" i="7" s="1"/>
  <c r="CQ160" i="7" a="1"/>
  <c r="CQ160" i="7" s="1"/>
  <c r="CP160" i="7" a="1"/>
  <c r="CP160" i="7" s="1"/>
  <c r="CO160" i="7" a="1"/>
  <c r="CO160" i="7" s="1"/>
  <c r="CN160" i="7" a="1"/>
  <c r="CN160" i="7" s="1"/>
  <c r="CM160" i="7" a="1"/>
  <c r="CM160" i="7" s="1"/>
  <c r="CL160" i="7" a="1"/>
  <c r="CL160" i="7" s="1"/>
  <c r="CK160" i="7" a="1"/>
  <c r="CK160" i="7" s="1"/>
  <c r="CJ160" i="7" a="1"/>
  <c r="CJ160" i="7" s="1"/>
  <c r="CI160" i="7" a="1"/>
  <c r="CI160" i="7" s="1"/>
  <c r="CH160" i="7" a="1"/>
  <c r="CH160" i="7" s="1"/>
  <c r="CG160" i="7" a="1"/>
  <c r="CG160" i="7" s="1"/>
  <c r="CF160" i="7" a="1"/>
  <c r="CF160" i="7" s="1"/>
  <c r="CE160" i="7" a="1"/>
  <c r="CE160" i="7" s="1"/>
  <c r="CD160" i="7" a="1"/>
  <c r="CD160" i="7" s="1"/>
  <c r="CC160" i="7" a="1"/>
  <c r="CC160" i="7" s="1"/>
  <c r="CB160" i="7" a="1"/>
  <c r="CB160" i="7" s="1"/>
  <c r="CA160" i="7" a="1"/>
  <c r="CA160" i="7" s="1"/>
  <c r="BZ160" i="7" a="1"/>
  <c r="BZ160" i="7" s="1"/>
  <c r="BY160" i="7" a="1"/>
  <c r="BY160" i="7" s="1"/>
  <c r="BX160" i="7" a="1"/>
  <c r="BX160" i="7" s="1"/>
  <c r="BW160" i="7" a="1"/>
  <c r="BW160" i="7" s="1"/>
  <c r="BV160" i="7" a="1"/>
  <c r="BV160" i="7" s="1"/>
  <c r="BU160" i="7" a="1"/>
  <c r="BU160" i="7" s="1"/>
  <c r="BT160" i="7" a="1"/>
  <c r="BT160" i="7" s="1"/>
  <c r="BS160" i="7" a="1"/>
  <c r="BS160" i="7" s="1"/>
  <c r="BR160" i="7" a="1"/>
  <c r="BR160" i="7" s="1"/>
  <c r="BQ160" i="7" a="1"/>
  <c r="BQ160" i="7" s="1"/>
  <c r="BP160" i="7" a="1"/>
  <c r="BP160" i="7" s="1"/>
  <c r="BO160" i="7" a="1"/>
  <c r="BO160" i="7" s="1"/>
  <c r="BN160" i="7" a="1"/>
  <c r="BN160" i="7" s="1"/>
  <c r="CS159" i="7" a="1"/>
  <c r="CS159" i="7" s="1"/>
  <c r="CR159" i="7" a="1"/>
  <c r="CR159" i="7" s="1"/>
  <c r="CQ159" i="7" a="1"/>
  <c r="CQ159" i="7" s="1"/>
  <c r="CP159" i="7" a="1"/>
  <c r="CP159" i="7" s="1"/>
  <c r="CO159" i="7" a="1"/>
  <c r="CO159" i="7" s="1"/>
  <c r="CN159" i="7" a="1"/>
  <c r="CN159" i="7" s="1"/>
  <c r="CM159" i="7" a="1"/>
  <c r="CM159" i="7" s="1"/>
  <c r="CL159" i="7" a="1"/>
  <c r="CL159" i="7" s="1"/>
  <c r="CK159" i="7" a="1"/>
  <c r="CK159" i="7" s="1"/>
  <c r="CJ159" i="7" a="1"/>
  <c r="CJ159" i="7" s="1"/>
  <c r="CI159" i="7" a="1"/>
  <c r="CI159" i="7" s="1"/>
  <c r="CH159" i="7" a="1"/>
  <c r="CH159" i="7" s="1"/>
  <c r="CG159" i="7" a="1"/>
  <c r="CG159" i="7" s="1"/>
  <c r="CF159" i="7" a="1"/>
  <c r="CF159" i="7" s="1"/>
  <c r="CE159" i="7" a="1"/>
  <c r="CE159" i="7" s="1"/>
  <c r="CD159" i="7" a="1"/>
  <c r="CD159" i="7" s="1"/>
  <c r="CC159" i="7" a="1"/>
  <c r="CC159" i="7" s="1"/>
  <c r="CB159" i="7" a="1"/>
  <c r="CB159" i="7" s="1"/>
  <c r="CA159" i="7" a="1"/>
  <c r="CA159" i="7" s="1"/>
  <c r="BZ159" i="7" a="1"/>
  <c r="BZ159" i="7" s="1"/>
  <c r="BY159" i="7" a="1"/>
  <c r="BY159" i="7" s="1"/>
  <c r="BX159" i="7" a="1"/>
  <c r="BX159" i="7" s="1"/>
  <c r="BW159" i="7" a="1"/>
  <c r="BW159" i="7" s="1"/>
  <c r="BV159" i="7" a="1"/>
  <c r="BV159" i="7" s="1"/>
  <c r="BU159" i="7" a="1"/>
  <c r="BU159" i="7" s="1"/>
  <c r="BT159" i="7" a="1"/>
  <c r="BT159" i="7" s="1"/>
  <c r="BS159" i="7" a="1"/>
  <c r="BS159" i="7" s="1"/>
  <c r="BR159" i="7" a="1"/>
  <c r="BR159" i="7" s="1"/>
  <c r="BQ159" i="7" a="1"/>
  <c r="BQ159" i="7" s="1"/>
  <c r="BP159" i="7" a="1"/>
  <c r="BP159" i="7" s="1"/>
  <c r="BO159" i="7" a="1"/>
  <c r="BO159" i="7" s="1"/>
  <c r="BN159" i="7" a="1"/>
  <c r="BN159" i="7" s="1"/>
  <c r="CS158" i="7" a="1"/>
  <c r="CS158" i="7" s="1"/>
  <c r="CR158" i="7" a="1"/>
  <c r="CR158" i="7" s="1"/>
  <c r="CQ158" i="7" a="1"/>
  <c r="CQ158" i="7" s="1"/>
  <c r="CP158" i="7" a="1"/>
  <c r="CP158" i="7" s="1"/>
  <c r="CO158" i="7" a="1"/>
  <c r="CO158" i="7" s="1"/>
  <c r="CN158" i="7" a="1"/>
  <c r="CN158" i="7" s="1"/>
  <c r="CM158" i="7" a="1"/>
  <c r="CM158" i="7" s="1"/>
  <c r="CL158" i="7" a="1"/>
  <c r="CL158" i="7" s="1"/>
  <c r="CK158" i="7" a="1"/>
  <c r="CK158" i="7" s="1"/>
  <c r="CJ158" i="7" a="1"/>
  <c r="CJ158" i="7" s="1"/>
  <c r="CI158" i="7" a="1"/>
  <c r="CI158" i="7" s="1"/>
  <c r="CH158" i="7" a="1"/>
  <c r="CH158" i="7" s="1"/>
  <c r="CG158" i="7" a="1"/>
  <c r="CG158" i="7" s="1"/>
  <c r="CF158" i="7" a="1"/>
  <c r="CF158" i="7" s="1"/>
  <c r="CE158" i="7" a="1"/>
  <c r="CE158" i="7" s="1"/>
  <c r="CD158" i="7" a="1"/>
  <c r="CD158" i="7" s="1"/>
  <c r="CC158" i="7" a="1"/>
  <c r="CC158" i="7" s="1"/>
  <c r="CB158" i="7" a="1"/>
  <c r="CB158" i="7" s="1"/>
  <c r="CA158" i="7" a="1"/>
  <c r="CA158" i="7" s="1"/>
  <c r="BZ158" i="7" a="1"/>
  <c r="BZ158" i="7" s="1"/>
  <c r="BY158" i="7" a="1"/>
  <c r="BY158" i="7" s="1"/>
  <c r="BX158" i="7" a="1"/>
  <c r="BX158" i="7" s="1"/>
  <c r="BW158" i="7" a="1"/>
  <c r="BW158" i="7" s="1"/>
  <c r="BV158" i="7" a="1"/>
  <c r="BV158" i="7" s="1"/>
  <c r="BU158" i="7" a="1"/>
  <c r="BU158" i="7" s="1"/>
  <c r="BT158" i="7" a="1"/>
  <c r="BT158" i="7" s="1"/>
  <c r="BS158" i="7" a="1"/>
  <c r="BS158" i="7" s="1"/>
  <c r="BR158" i="7" a="1"/>
  <c r="BR158" i="7" s="1"/>
  <c r="BQ158" i="7" a="1"/>
  <c r="BQ158" i="7" s="1"/>
  <c r="BP158" i="7" a="1"/>
  <c r="BP158" i="7" s="1"/>
  <c r="BO158" i="7" a="1"/>
  <c r="BO158" i="7" s="1"/>
  <c r="BN158" i="7" a="1"/>
  <c r="BN158" i="7" s="1"/>
  <c r="CS157" i="7" a="1"/>
  <c r="CS157" i="7" s="1"/>
  <c r="CR157" i="7" a="1"/>
  <c r="CR157" i="7" s="1"/>
  <c r="CQ157" i="7" a="1"/>
  <c r="CQ157" i="7" s="1"/>
  <c r="CP157" i="7" a="1"/>
  <c r="CP157" i="7" s="1"/>
  <c r="CO157" i="7" a="1"/>
  <c r="CO157" i="7" s="1"/>
  <c r="CN157" i="7" a="1"/>
  <c r="CN157" i="7" s="1"/>
  <c r="CM157" i="7" a="1"/>
  <c r="CM157" i="7" s="1"/>
  <c r="CL157" i="7" a="1"/>
  <c r="CL157" i="7" s="1"/>
  <c r="CK157" i="7" a="1"/>
  <c r="CK157" i="7" s="1"/>
  <c r="CJ157" i="7" a="1"/>
  <c r="CJ157" i="7" s="1"/>
  <c r="CI157" i="7" a="1"/>
  <c r="CI157" i="7" s="1"/>
  <c r="CH157" i="7" a="1"/>
  <c r="CH157" i="7" s="1"/>
  <c r="CG157" i="7" a="1"/>
  <c r="CG157" i="7" s="1"/>
  <c r="CF157" i="7" a="1"/>
  <c r="CF157" i="7" s="1"/>
  <c r="CE157" i="7" a="1"/>
  <c r="CE157" i="7" s="1"/>
  <c r="CD157" i="7" a="1"/>
  <c r="CD157" i="7" s="1"/>
  <c r="CC157" i="7" a="1"/>
  <c r="CC157" i="7" s="1"/>
  <c r="CB157" i="7" a="1"/>
  <c r="CB157" i="7" s="1"/>
  <c r="CA157" i="7" a="1"/>
  <c r="CA157" i="7" s="1"/>
  <c r="BZ157" i="7" a="1"/>
  <c r="BZ157" i="7" s="1"/>
  <c r="BY157" i="7" a="1"/>
  <c r="BY157" i="7" s="1"/>
  <c r="BX157" i="7" a="1"/>
  <c r="BX157" i="7" s="1"/>
  <c r="BW157" i="7" a="1"/>
  <c r="BW157" i="7" s="1"/>
  <c r="BV157" i="7" a="1"/>
  <c r="BV157" i="7" s="1"/>
  <c r="BU157" i="7" a="1"/>
  <c r="BU157" i="7" s="1"/>
  <c r="BT157" i="7" a="1"/>
  <c r="BT157" i="7" s="1"/>
  <c r="BS157" i="7" a="1"/>
  <c r="BS157" i="7" s="1"/>
  <c r="BR157" i="7" a="1"/>
  <c r="BR157" i="7" s="1"/>
  <c r="BQ157" i="7" a="1"/>
  <c r="BQ157" i="7" s="1"/>
  <c r="BP157" i="7" a="1"/>
  <c r="BP157" i="7" s="1"/>
  <c r="BO157" i="7" a="1"/>
  <c r="BO157" i="7" s="1"/>
  <c r="BN157" i="7" a="1"/>
  <c r="BN157" i="7" s="1"/>
  <c r="CS156" i="7" a="1"/>
  <c r="CS156" i="7" s="1"/>
  <c r="CR156" i="7" a="1"/>
  <c r="CR156" i="7" s="1"/>
  <c r="CQ156" i="7" a="1"/>
  <c r="CQ156" i="7" s="1"/>
  <c r="CP156" i="7" a="1"/>
  <c r="CP156" i="7" s="1"/>
  <c r="CO156" i="7" a="1"/>
  <c r="CO156" i="7" s="1"/>
  <c r="CN156" i="7" a="1"/>
  <c r="CN156" i="7" s="1"/>
  <c r="CM156" i="7" a="1"/>
  <c r="CM156" i="7" s="1"/>
  <c r="CL156" i="7" a="1"/>
  <c r="CL156" i="7" s="1"/>
  <c r="CK156" i="7" a="1"/>
  <c r="CK156" i="7" s="1"/>
  <c r="CJ156" i="7" a="1"/>
  <c r="CJ156" i="7" s="1"/>
  <c r="CI156" i="7" a="1"/>
  <c r="CI156" i="7" s="1"/>
  <c r="CH156" i="7" a="1"/>
  <c r="CH156" i="7" s="1"/>
  <c r="CG156" i="7" a="1"/>
  <c r="CG156" i="7" s="1"/>
  <c r="CF156" i="7" a="1"/>
  <c r="CF156" i="7" s="1"/>
  <c r="CE156" i="7" a="1"/>
  <c r="CE156" i="7" s="1"/>
  <c r="CD156" i="7" a="1"/>
  <c r="CD156" i="7" s="1"/>
  <c r="CC156" i="7" a="1"/>
  <c r="CC156" i="7" s="1"/>
  <c r="CB156" i="7" a="1"/>
  <c r="CB156" i="7" s="1"/>
  <c r="CA156" i="7" a="1"/>
  <c r="CA156" i="7" s="1"/>
  <c r="BZ156" i="7" a="1"/>
  <c r="BZ156" i="7" s="1"/>
  <c r="BY156" i="7" a="1"/>
  <c r="BY156" i="7" s="1"/>
  <c r="BX156" i="7" a="1"/>
  <c r="BX156" i="7" s="1"/>
  <c r="BW156" i="7" a="1"/>
  <c r="BW156" i="7" s="1"/>
  <c r="BV156" i="7" a="1"/>
  <c r="BV156" i="7" s="1"/>
  <c r="BU156" i="7" a="1"/>
  <c r="BU156" i="7" s="1"/>
  <c r="BT156" i="7" a="1"/>
  <c r="BT156" i="7" s="1"/>
  <c r="BS156" i="7" a="1"/>
  <c r="BS156" i="7" s="1"/>
  <c r="BR156" i="7" a="1"/>
  <c r="BR156" i="7" s="1"/>
  <c r="BQ156" i="7" a="1"/>
  <c r="BQ156" i="7" s="1"/>
  <c r="BP156" i="7" a="1"/>
  <c r="BP156" i="7" s="1"/>
  <c r="BO156" i="7" a="1"/>
  <c r="BO156" i="7" s="1"/>
  <c r="BN156" i="7" a="1"/>
  <c r="BN156" i="7" s="1"/>
  <c r="CS155" i="7" a="1"/>
  <c r="CS155" i="7" s="1"/>
  <c r="CR155" i="7" a="1"/>
  <c r="CR155" i="7" s="1"/>
  <c r="CQ155" i="7" a="1"/>
  <c r="CQ155" i="7" s="1"/>
  <c r="CP155" i="7" a="1"/>
  <c r="CP155" i="7" s="1"/>
  <c r="CO155" i="7" a="1"/>
  <c r="CO155" i="7" s="1"/>
  <c r="CN155" i="7" a="1"/>
  <c r="CN155" i="7" s="1"/>
  <c r="CM155" i="7" a="1"/>
  <c r="CM155" i="7" s="1"/>
  <c r="CL155" i="7" a="1"/>
  <c r="CL155" i="7" s="1"/>
  <c r="CK155" i="7" a="1"/>
  <c r="CK155" i="7" s="1"/>
  <c r="CJ155" i="7" a="1"/>
  <c r="CJ155" i="7" s="1"/>
  <c r="CI155" i="7" a="1"/>
  <c r="CI155" i="7" s="1"/>
  <c r="CH155" i="7" a="1"/>
  <c r="CH155" i="7" s="1"/>
  <c r="CG155" i="7" a="1"/>
  <c r="CG155" i="7" s="1"/>
  <c r="CF155" i="7" a="1"/>
  <c r="CF155" i="7" s="1"/>
  <c r="CE155" i="7" a="1"/>
  <c r="CE155" i="7" s="1"/>
  <c r="CD155" i="7" a="1"/>
  <c r="CD155" i="7" s="1"/>
  <c r="CC155" i="7" a="1"/>
  <c r="CC155" i="7" s="1"/>
  <c r="CB155" i="7" a="1"/>
  <c r="CB155" i="7" s="1"/>
  <c r="CA155" i="7" a="1"/>
  <c r="CA155" i="7" s="1"/>
  <c r="BZ155" i="7" a="1"/>
  <c r="BZ155" i="7" s="1"/>
  <c r="BY155" i="7" a="1"/>
  <c r="BY155" i="7" s="1"/>
  <c r="BX155" i="7" a="1"/>
  <c r="BX155" i="7" s="1"/>
  <c r="BW155" i="7" a="1"/>
  <c r="BW155" i="7" s="1"/>
  <c r="BV155" i="7" a="1"/>
  <c r="BV155" i="7" s="1"/>
  <c r="BU155" i="7" a="1"/>
  <c r="BU155" i="7" s="1"/>
  <c r="BT155" i="7" a="1"/>
  <c r="BT155" i="7" s="1"/>
  <c r="BS155" i="7" a="1"/>
  <c r="BS155" i="7" s="1"/>
  <c r="BR155" i="7" a="1"/>
  <c r="BR155" i="7" s="1"/>
  <c r="BQ155" i="7" a="1"/>
  <c r="BQ155" i="7" s="1"/>
  <c r="BP155" i="7" a="1"/>
  <c r="BP155" i="7" s="1"/>
  <c r="BO155" i="7" a="1"/>
  <c r="BO155" i="7" s="1"/>
  <c r="BN155" i="7" a="1"/>
  <c r="BN155" i="7" s="1"/>
  <c r="CS154" i="7" a="1"/>
  <c r="CS154" i="7" s="1"/>
  <c r="CR154" i="7" a="1"/>
  <c r="CR154" i="7" s="1"/>
  <c r="CQ154" i="7" a="1"/>
  <c r="CQ154" i="7" s="1"/>
  <c r="CP154" i="7" a="1"/>
  <c r="CP154" i="7" s="1"/>
  <c r="CO154" i="7" a="1"/>
  <c r="CO154" i="7" s="1"/>
  <c r="CN154" i="7" a="1"/>
  <c r="CN154" i="7" s="1"/>
  <c r="CM154" i="7" a="1"/>
  <c r="CM154" i="7" s="1"/>
  <c r="CL154" i="7" a="1"/>
  <c r="CL154" i="7" s="1"/>
  <c r="CK154" i="7" a="1"/>
  <c r="CK154" i="7" s="1"/>
  <c r="CJ154" i="7" a="1"/>
  <c r="CJ154" i="7" s="1"/>
  <c r="CI154" i="7" a="1"/>
  <c r="CI154" i="7" s="1"/>
  <c r="CH154" i="7" a="1"/>
  <c r="CH154" i="7" s="1"/>
  <c r="CG154" i="7" a="1"/>
  <c r="CG154" i="7" s="1"/>
  <c r="CF154" i="7" a="1"/>
  <c r="CF154" i="7" s="1"/>
  <c r="CE154" i="7" a="1"/>
  <c r="CE154" i="7" s="1"/>
  <c r="CD154" i="7" a="1"/>
  <c r="CD154" i="7" s="1"/>
  <c r="CC154" i="7" a="1"/>
  <c r="CC154" i="7" s="1"/>
  <c r="CB154" i="7" a="1"/>
  <c r="CB154" i="7" s="1"/>
  <c r="CA154" i="7" a="1"/>
  <c r="CA154" i="7" s="1"/>
  <c r="BZ154" i="7" a="1"/>
  <c r="BZ154" i="7" s="1"/>
  <c r="BY154" i="7" a="1"/>
  <c r="BY154" i="7" s="1"/>
  <c r="BX154" i="7" a="1"/>
  <c r="BX154" i="7" s="1"/>
  <c r="BW154" i="7" a="1"/>
  <c r="BW154" i="7" s="1"/>
  <c r="BV154" i="7" a="1"/>
  <c r="BV154" i="7" s="1"/>
  <c r="BU154" i="7" a="1"/>
  <c r="BU154" i="7" s="1"/>
  <c r="BT154" i="7" a="1"/>
  <c r="BT154" i="7" s="1"/>
  <c r="BS154" i="7" a="1"/>
  <c r="BS154" i="7" s="1"/>
  <c r="BR154" i="7" a="1"/>
  <c r="BR154" i="7" s="1"/>
  <c r="BQ154" i="7" a="1"/>
  <c r="BQ154" i="7" s="1"/>
  <c r="BP154" i="7" a="1"/>
  <c r="BP154" i="7" s="1"/>
  <c r="BO154" i="7" a="1"/>
  <c r="BO154" i="7" s="1"/>
  <c r="BN154" i="7" a="1"/>
  <c r="BN154" i="7" s="1"/>
  <c r="CS153" i="7" a="1"/>
  <c r="CS153" i="7" s="1"/>
  <c r="CR153" i="7" a="1"/>
  <c r="CR153" i="7" s="1"/>
  <c r="CQ153" i="7" a="1"/>
  <c r="CQ153" i="7" s="1"/>
  <c r="CP153" i="7" a="1"/>
  <c r="CP153" i="7" s="1"/>
  <c r="CO153" i="7" a="1"/>
  <c r="CO153" i="7" s="1"/>
  <c r="CN153" i="7" a="1"/>
  <c r="CN153" i="7" s="1"/>
  <c r="CM153" i="7" a="1"/>
  <c r="CM153" i="7" s="1"/>
  <c r="CL153" i="7" a="1"/>
  <c r="CL153" i="7" s="1"/>
  <c r="CK153" i="7" a="1"/>
  <c r="CK153" i="7" s="1"/>
  <c r="CJ153" i="7" a="1"/>
  <c r="CJ153" i="7" s="1"/>
  <c r="CI153" i="7" a="1"/>
  <c r="CI153" i="7" s="1"/>
  <c r="CH153" i="7" a="1"/>
  <c r="CH153" i="7" s="1"/>
  <c r="CG153" i="7" a="1"/>
  <c r="CG153" i="7" s="1"/>
  <c r="CF153" i="7" a="1"/>
  <c r="CF153" i="7" s="1"/>
  <c r="CE153" i="7" a="1"/>
  <c r="CE153" i="7" s="1"/>
  <c r="CD153" i="7" a="1"/>
  <c r="CD153" i="7" s="1"/>
  <c r="CC153" i="7" a="1"/>
  <c r="CC153" i="7" s="1"/>
  <c r="CB153" i="7" a="1"/>
  <c r="CB153" i="7" s="1"/>
  <c r="CA153" i="7" a="1"/>
  <c r="CA153" i="7" s="1"/>
  <c r="BZ153" i="7" a="1"/>
  <c r="BZ153" i="7" s="1"/>
  <c r="BY153" i="7" a="1"/>
  <c r="BY153" i="7" s="1"/>
  <c r="BX153" i="7" a="1"/>
  <c r="BX153" i="7" s="1"/>
  <c r="BW153" i="7" a="1"/>
  <c r="BW153" i="7" s="1"/>
  <c r="BV153" i="7" a="1"/>
  <c r="BV153" i="7" s="1"/>
  <c r="BU153" i="7" a="1"/>
  <c r="BU153" i="7" s="1"/>
  <c r="BT153" i="7" a="1"/>
  <c r="BT153" i="7" s="1"/>
  <c r="BS153" i="7" a="1"/>
  <c r="BS153" i="7" s="1"/>
  <c r="BR153" i="7" a="1"/>
  <c r="BR153" i="7" s="1"/>
  <c r="BQ153" i="7" a="1"/>
  <c r="BQ153" i="7" s="1"/>
  <c r="BP153" i="7" a="1"/>
  <c r="BP153" i="7" s="1"/>
  <c r="BO153" i="7" a="1"/>
  <c r="BO153" i="7" s="1"/>
  <c r="BN153" i="7" a="1"/>
  <c r="BN153" i="7" s="1"/>
  <c r="CS152" i="7" a="1"/>
  <c r="CS152" i="7" s="1"/>
  <c r="CR152" i="7" a="1"/>
  <c r="CR152" i="7" s="1"/>
  <c r="CQ152" i="7" a="1"/>
  <c r="CQ152" i="7" s="1"/>
  <c r="CP152" i="7" a="1"/>
  <c r="CP152" i="7" s="1"/>
  <c r="CO152" i="7" a="1"/>
  <c r="CO152" i="7" s="1"/>
  <c r="CN152" i="7" a="1"/>
  <c r="CN152" i="7" s="1"/>
  <c r="CM152" i="7" a="1"/>
  <c r="CM152" i="7" s="1"/>
  <c r="CL152" i="7" a="1"/>
  <c r="CL152" i="7" s="1"/>
  <c r="CK152" i="7" a="1"/>
  <c r="CK152" i="7" s="1"/>
  <c r="CJ152" i="7" a="1"/>
  <c r="CJ152" i="7" s="1"/>
  <c r="CI152" i="7" a="1"/>
  <c r="CI152" i="7" s="1"/>
  <c r="CH152" i="7" a="1"/>
  <c r="CH152" i="7" s="1"/>
  <c r="CG152" i="7" a="1"/>
  <c r="CG152" i="7" s="1"/>
  <c r="CF152" i="7" a="1"/>
  <c r="CF152" i="7" s="1"/>
  <c r="CE152" i="7" a="1"/>
  <c r="CE152" i="7" s="1"/>
  <c r="CD152" i="7" a="1"/>
  <c r="CD152" i="7" s="1"/>
  <c r="CC152" i="7" a="1"/>
  <c r="CC152" i="7" s="1"/>
  <c r="CB152" i="7" a="1"/>
  <c r="CB152" i="7" s="1"/>
  <c r="CA152" i="7" a="1"/>
  <c r="CA152" i="7" s="1"/>
  <c r="BZ152" i="7" a="1"/>
  <c r="BZ152" i="7" s="1"/>
  <c r="BY152" i="7" a="1"/>
  <c r="BY152" i="7" s="1"/>
  <c r="BX152" i="7" a="1"/>
  <c r="BX152" i="7" s="1"/>
  <c r="BW152" i="7" a="1"/>
  <c r="BW152" i="7" s="1"/>
  <c r="BV152" i="7" a="1"/>
  <c r="BV152" i="7" s="1"/>
  <c r="BU152" i="7" a="1"/>
  <c r="BU152" i="7" s="1"/>
  <c r="BT152" i="7" a="1"/>
  <c r="BT152" i="7" s="1"/>
  <c r="BS152" i="7" a="1"/>
  <c r="BS152" i="7" s="1"/>
  <c r="BR152" i="7" a="1"/>
  <c r="BR152" i="7" s="1"/>
  <c r="BQ152" i="7" a="1"/>
  <c r="BQ152" i="7" s="1"/>
  <c r="BP152" i="7" a="1"/>
  <c r="BP152" i="7" s="1"/>
  <c r="BO152" i="7" a="1"/>
  <c r="BO152" i="7" s="1"/>
  <c r="BN152" i="7" a="1"/>
  <c r="BN152" i="7" s="1"/>
  <c r="CS151" i="7" a="1"/>
  <c r="CS151" i="7" s="1"/>
  <c r="CR151" i="7" a="1"/>
  <c r="CR151" i="7" s="1"/>
  <c r="CQ151" i="7" a="1"/>
  <c r="CQ151" i="7" s="1"/>
  <c r="CP151" i="7" a="1"/>
  <c r="CP151" i="7" s="1"/>
  <c r="CO151" i="7" a="1"/>
  <c r="CO151" i="7" s="1"/>
  <c r="CN151" i="7" a="1"/>
  <c r="CN151" i="7" s="1"/>
  <c r="CM151" i="7" a="1"/>
  <c r="CM151" i="7" s="1"/>
  <c r="CL151" i="7" a="1"/>
  <c r="CL151" i="7" s="1"/>
  <c r="CK151" i="7" a="1"/>
  <c r="CK151" i="7" s="1"/>
  <c r="CJ151" i="7" a="1"/>
  <c r="CJ151" i="7" s="1"/>
  <c r="CI151" i="7" a="1"/>
  <c r="CI151" i="7" s="1"/>
  <c r="CH151" i="7" a="1"/>
  <c r="CH151" i="7" s="1"/>
  <c r="CG151" i="7" a="1"/>
  <c r="CG151" i="7" s="1"/>
  <c r="CF151" i="7" a="1"/>
  <c r="CF151" i="7" s="1"/>
  <c r="CE151" i="7" a="1"/>
  <c r="CE151" i="7" s="1"/>
  <c r="CD151" i="7" a="1"/>
  <c r="CD151" i="7" s="1"/>
  <c r="CC151" i="7" a="1"/>
  <c r="CC151" i="7" s="1"/>
  <c r="CB151" i="7" a="1"/>
  <c r="CB151" i="7" s="1"/>
  <c r="CA151" i="7" a="1"/>
  <c r="CA151" i="7" s="1"/>
  <c r="BZ151" i="7" a="1"/>
  <c r="BZ151" i="7" s="1"/>
  <c r="BY151" i="7" a="1"/>
  <c r="BY151" i="7" s="1"/>
  <c r="BX151" i="7" a="1"/>
  <c r="BX151" i="7" s="1"/>
  <c r="BW151" i="7" a="1"/>
  <c r="BW151" i="7" s="1"/>
  <c r="BV151" i="7" a="1"/>
  <c r="BV151" i="7" s="1"/>
  <c r="BU151" i="7" a="1"/>
  <c r="BU151" i="7" s="1"/>
  <c r="BT151" i="7" a="1"/>
  <c r="BT151" i="7" s="1"/>
  <c r="BS151" i="7" a="1"/>
  <c r="BS151" i="7" s="1"/>
  <c r="BR151" i="7" a="1"/>
  <c r="BR151" i="7" s="1"/>
  <c r="BQ151" i="7" a="1"/>
  <c r="BQ151" i="7" s="1"/>
  <c r="BP151" i="7" a="1"/>
  <c r="BP151" i="7" s="1"/>
  <c r="BO151" i="7" a="1"/>
  <c r="BO151" i="7" s="1"/>
  <c r="BN151" i="7" a="1"/>
  <c r="BN151" i="7" s="1"/>
  <c r="CS150" i="7" a="1"/>
  <c r="CS150" i="7" s="1"/>
  <c r="CR150" i="7" a="1"/>
  <c r="CR150" i="7" s="1"/>
  <c r="CQ150" i="7" a="1"/>
  <c r="CQ150" i="7" s="1"/>
  <c r="CP150" i="7" a="1"/>
  <c r="CP150" i="7" s="1"/>
  <c r="CO150" i="7" a="1"/>
  <c r="CO150" i="7" s="1"/>
  <c r="CN150" i="7" a="1"/>
  <c r="CN150" i="7" s="1"/>
  <c r="CM150" i="7" a="1"/>
  <c r="CM150" i="7" s="1"/>
  <c r="CL150" i="7" a="1"/>
  <c r="CL150" i="7" s="1"/>
  <c r="CK150" i="7" a="1"/>
  <c r="CK150" i="7" s="1"/>
  <c r="CJ150" i="7" a="1"/>
  <c r="CJ150" i="7" s="1"/>
  <c r="CI150" i="7" a="1"/>
  <c r="CI150" i="7" s="1"/>
  <c r="CH150" i="7" a="1"/>
  <c r="CH150" i="7" s="1"/>
  <c r="CG150" i="7" a="1"/>
  <c r="CG150" i="7" s="1"/>
  <c r="CF150" i="7" a="1"/>
  <c r="CF150" i="7" s="1"/>
  <c r="CE150" i="7" a="1"/>
  <c r="CE150" i="7" s="1"/>
  <c r="CD150" i="7" a="1"/>
  <c r="CD150" i="7" s="1"/>
  <c r="CC150" i="7" a="1"/>
  <c r="CC150" i="7" s="1"/>
  <c r="CB150" i="7" a="1"/>
  <c r="CB150" i="7" s="1"/>
  <c r="CA150" i="7" a="1"/>
  <c r="CA150" i="7" s="1"/>
  <c r="BZ150" i="7" a="1"/>
  <c r="BZ150" i="7" s="1"/>
  <c r="BY150" i="7" a="1"/>
  <c r="BY150" i="7" s="1"/>
  <c r="BX150" i="7" a="1"/>
  <c r="BX150" i="7" s="1"/>
  <c r="BW150" i="7" a="1"/>
  <c r="BW150" i="7" s="1"/>
  <c r="BV150" i="7" a="1"/>
  <c r="BV150" i="7" s="1"/>
  <c r="BU150" i="7" a="1"/>
  <c r="BU150" i="7" s="1"/>
  <c r="BT150" i="7" a="1"/>
  <c r="BT150" i="7" s="1"/>
  <c r="BS150" i="7" a="1"/>
  <c r="BS150" i="7" s="1"/>
  <c r="BR150" i="7" a="1"/>
  <c r="BR150" i="7" s="1"/>
  <c r="BQ150" i="7" a="1"/>
  <c r="BQ150" i="7" s="1"/>
  <c r="BP150" i="7" a="1"/>
  <c r="BP150" i="7" s="1"/>
  <c r="BO150" i="7" a="1"/>
  <c r="BO150" i="7" s="1"/>
  <c r="BN150" i="7" a="1"/>
  <c r="BN150" i="7" s="1"/>
  <c r="CS149" i="7" a="1"/>
  <c r="CS149" i="7" s="1"/>
  <c r="CR149" i="7" a="1"/>
  <c r="CR149" i="7" s="1"/>
  <c r="CQ149" i="7" a="1"/>
  <c r="CQ149" i="7" s="1"/>
  <c r="CP149" i="7" a="1"/>
  <c r="CP149" i="7" s="1"/>
  <c r="CO149" i="7" a="1"/>
  <c r="CO149" i="7" s="1"/>
  <c r="CN149" i="7" a="1"/>
  <c r="CN149" i="7" s="1"/>
  <c r="CM149" i="7" a="1"/>
  <c r="CM149" i="7" s="1"/>
  <c r="CL149" i="7" a="1"/>
  <c r="CL149" i="7" s="1"/>
  <c r="CK149" i="7" a="1"/>
  <c r="CK149" i="7" s="1"/>
  <c r="CJ149" i="7" a="1"/>
  <c r="CJ149" i="7" s="1"/>
  <c r="CI149" i="7" a="1"/>
  <c r="CI149" i="7" s="1"/>
  <c r="CH149" i="7" a="1"/>
  <c r="CH149" i="7" s="1"/>
  <c r="CG149" i="7" a="1"/>
  <c r="CG149" i="7" s="1"/>
  <c r="CF149" i="7" a="1"/>
  <c r="CF149" i="7" s="1"/>
  <c r="CE149" i="7" a="1"/>
  <c r="CE149" i="7" s="1"/>
  <c r="CD149" i="7" a="1"/>
  <c r="CD149" i="7" s="1"/>
  <c r="CC149" i="7" a="1"/>
  <c r="CC149" i="7" s="1"/>
  <c r="CB149" i="7" a="1"/>
  <c r="CB149" i="7" s="1"/>
  <c r="CA149" i="7" a="1"/>
  <c r="CA149" i="7" s="1"/>
  <c r="BZ149" i="7" a="1"/>
  <c r="BZ149" i="7" s="1"/>
  <c r="BY149" i="7" a="1"/>
  <c r="BY149" i="7" s="1"/>
  <c r="BX149" i="7" a="1"/>
  <c r="BX149" i="7" s="1"/>
  <c r="BW149" i="7" a="1"/>
  <c r="BW149" i="7" s="1"/>
  <c r="BV149" i="7" a="1"/>
  <c r="BV149" i="7" s="1"/>
  <c r="BU149" i="7" a="1"/>
  <c r="BU149" i="7" s="1"/>
  <c r="BT149" i="7" a="1"/>
  <c r="BT149" i="7" s="1"/>
  <c r="BS149" i="7" a="1"/>
  <c r="BS149" i="7" s="1"/>
  <c r="BR149" i="7" a="1"/>
  <c r="BR149" i="7" s="1"/>
  <c r="BQ149" i="7" a="1"/>
  <c r="BQ149" i="7" s="1"/>
  <c r="BP149" i="7" a="1"/>
  <c r="BP149" i="7" s="1"/>
  <c r="BO149" i="7" a="1"/>
  <c r="BO149" i="7" s="1"/>
  <c r="BN149" i="7" a="1"/>
  <c r="BN149" i="7" s="1"/>
  <c r="CS148" i="7" a="1"/>
  <c r="CS148" i="7" s="1"/>
  <c r="CR148" i="7" a="1"/>
  <c r="CR148" i="7" s="1"/>
  <c r="CQ148" i="7" a="1"/>
  <c r="CQ148" i="7" s="1"/>
  <c r="CP148" i="7" a="1"/>
  <c r="CP148" i="7" s="1"/>
  <c r="CO148" i="7" a="1"/>
  <c r="CO148" i="7" s="1"/>
  <c r="CN148" i="7" a="1"/>
  <c r="CN148" i="7" s="1"/>
  <c r="CM148" i="7" a="1"/>
  <c r="CM148" i="7" s="1"/>
  <c r="CL148" i="7" a="1"/>
  <c r="CL148" i="7" s="1"/>
  <c r="CK148" i="7" a="1"/>
  <c r="CK148" i="7" s="1"/>
  <c r="CJ148" i="7" a="1"/>
  <c r="CJ148" i="7" s="1"/>
  <c r="CI148" i="7" a="1"/>
  <c r="CI148" i="7" s="1"/>
  <c r="CH148" i="7" a="1"/>
  <c r="CH148" i="7" s="1"/>
  <c r="CG148" i="7" a="1"/>
  <c r="CG148" i="7" s="1"/>
  <c r="CF148" i="7" a="1"/>
  <c r="CF148" i="7" s="1"/>
  <c r="CE148" i="7" a="1"/>
  <c r="CE148" i="7" s="1"/>
  <c r="CD148" i="7" a="1"/>
  <c r="CD148" i="7" s="1"/>
  <c r="CC148" i="7" a="1"/>
  <c r="CC148" i="7" s="1"/>
  <c r="CB148" i="7" a="1"/>
  <c r="CB148" i="7" s="1"/>
  <c r="CA148" i="7" a="1"/>
  <c r="CA148" i="7" s="1"/>
  <c r="BZ148" i="7" a="1"/>
  <c r="BZ148" i="7" s="1"/>
  <c r="BY148" i="7" a="1"/>
  <c r="BY148" i="7" s="1"/>
  <c r="BX148" i="7" a="1"/>
  <c r="BX148" i="7" s="1"/>
  <c r="BW148" i="7" a="1"/>
  <c r="BW148" i="7" s="1"/>
  <c r="BV148" i="7" a="1"/>
  <c r="BV148" i="7" s="1"/>
  <c r="BU148" i="7" a="1"/>
  <c r="BU148" i="7" s="1"/>
  <c r="BT148" i="7" a="1"/>
  <c r="BT148" i="7" s="1"/>
  <c r="BS148" i="7" a="1"/>
  <c r="BS148" i="7" s="1"/>
  <c r="BR148" i="7" a="1"/>
  <c r="BR148" i="7" s="1"/>
  <c r="BQ148" i="7" a="1"/>
  <c r="BQ148" i="7" s="1"/>
  <c r="BP148" i="7" a="1"/>
  <c r="BP148" i="7" s="1"/>
  <c r="BO148" i="7" a="1"/>
  <c r="BO148" i="7" s="1"/>
  <c r="BN148" i="7" a="1"/>
  <c r="BN148" i="7" s="1"/>
  <c r="CS147" i="7" a="1"/>
  <c r="CS147" i="7" s="1"/>
  <c r="CR147" i="7" a="1"/>
  <c r="CR147" i="7" s="1"/>
  <c r="CQ147" i="7" a="1"/>
  <c r="CQ147" i="7" s="1"/>
  <c r="CP147" i="7" a="1"/>
  <c r="CP147" i="7" s="1"/>
  <c r="CO147" i="7" a="1"/>
  <c r="CO147" i="7" s="1"/>
  <c r="CN147" i="7" a="1"/>
  <c r="CN147" i="7" s="1"/>
  <c r="CM147" i="7" a="1"/>
  <c r="CM147" i="7" s="1"/>
  <c r="CL147" i="7" a="1"/>
  <c r="CL147" i="7" s="1"/>
  <c r="CK147" i="7" a="1"/>
  <c r="CK147" i="7" s="1"/>
  <c r="CJ147" i="7" a="1"/>
  <c r="CJ147" i="7" s="1"/>
  <c r="CI147" i="7" a="1"/>
  <c r="CI147" i="7" s="1"/>
  <c r="CH147" i="7" a="1"/>
  <c r="CH147" i="7" s="1"/>
  <c r="CG147" i="7" a="1"/>
  <c r="CG147" i="7" s="1"/>
  <c r="CF147" i="7" a="1"/>
  <c r="CF147" i="7" s="1"/>
  <c r="CE147" i="7" a="1"/>
  <c r="CE147" i="7" s="1"/>
  <c r="CD147" i="7" a="1"/>
  <c r="CD147" i="7" s="1"/>
  <c r="CC147" i="7" a="1"/>
  <c r="CC147" i="7" s="1"/>
  <c r="CB147" i="7" a="1"/>
  <c r="CB147" i="7" s="1"/>
  <c r="CA147" i="7" a="1"/>
  <c r="CA147" i="7" s="1"/>
  <c r="BZ147" i="7" a="1"/>
  <c r="BZ147" i="7" s="1"/>
  <c r="BY147" i="7" a="1"/>
  <c r="BY147" i="7" s="1"/>
  <c r="BX147" i="7" a="1"/>
  <c r="BX147" i="7" s="1"/>
  <c r="BW147" i="7" a="1"/>
  <c r="BW147" i="7" s="1"/>
  <c r="BV147" i="7" a="1"/>
  <c r="BV147" i="7" s="1"/>
  <c r="BU147" i="7" a="1"/>
  <c r="BU147" i="7" s="1"/>
  <c r="BT147" i="7" a="1"/>
  <c r="BT147" i="7" s="1"/>
  <c r="BS147" i="7" a="1"/>
  <c r="BS147" i="7" s="1"/>
  <c r="BR147" i="7" a="1"/>
  <c r="BR147" i="7" s="1"/>
  <c r="BQ147" i="7" a="1"/>
  <c r="BQ147" i="7" s="1"/>
  <c r="BP147" i="7" a="1"/>
  <c r="BP147" i="7" s="1"/>
  <c r="BO147" i="7" a="1"/>
  <c r="BO147" i="7" s="1"/>
  <c r="BN147" i="7" a="1"/>
  <c r="BN147" i="7" s="1"/>
  <c r="CS146" i="7" a="1"/>
  <c r="CS146" i="7" s="1"/>
  <c r="CR146" i="7" a="1"/>
  <c r="CR146" i="7" s="1"/>
  <c r="CQ146" i="7" a="1"/>
  <c r="CQ146" i="7" s="1"/>
  <c r="CP146" i="7" a="1"/>
  <c r="CP146" i="7" s="1"/>
  <c r="CO146" i="7" a="1"/>
  <c r="CO146" i="7" s="1"/>
  <c r="CN146" i="7" a="1"/>
  <c r="CN146" i="7" s="1"/>
  <c r="CM146" i="7" a="1"/>
  <c r="CM146" i="7" s="1"/>
  <c r="CL146" i="7" a="1"/>
  <c r="CL146" i="7" s="1"/>
  <c r="CK146" i="7" a="1"/>
  <c r="CK146" i="7" s="1"/>
  <c r="CJ146" i="7" a="1"/>
  <c r="CJ146" i="7" s="1"/>
  <c r="CI146" i="7" a="1"/>
  <c r="CI146" i="7" s="1"/>
  <c r="CH146" i="7" a="1"/>
  <c r="CH146" i="7" s="1"/>
  <c r="CG146" i="7" a="1"/>
  <c r="CG146" i="7" s="1"/>
  <c r="CF146" i="7" a="1"/>
  <c r="CF146" i="7" s="1"/>
  <c r="CE146" i="7" a="1"/>
  <c r="CE146" i="7" s="1"/>
  <c r="CD146" i="7" a="1"/>
  <c r="CD146" i="7" s="1"/>
  <c r="CC146" i="7" a="1"/>
  <c r="CC146" i="7" s="1"/>
  <c r="CB146" i="7" a="1"/>
  <c r="CB146" i="7" s="1"/>
  <c r="CA146" i="7" a="1"/>
  <c r="CA146" i="7" s="1"/>
  <c r="BZ146" i="7" a="1"/>
  <c r="BZ146" i="7" s="1"/>
  <c r="BY146" i="7" a="1"/>
  <c r="BY146" i="7" s="1"/>
  <c r="BX146" i="7" a="1"/>
  <c r="BX146" i="7" s="1"/>
  <c r="BW146" i="7" a="1"/>
  <c r="BW146" i="7" s="1"/>
  <c r="BV146" i="7" a="1"/>
  <c r="BV146" i="7" s="1"/>
  <c r="BU146" i="7" a="1"/>
  <c r="BU146" i="7" s="1"/>
  <c r="BT146" i="7" a="1"/>
  <c r="BT146" i="7" s="1"/>
  <c r="BS146" i="7" a="1"/>
  <c r="BS146" i="7" s="1"/>
  <c r="BR146" i="7" a="1"/>
  <c r="BR146" i="7" s="1"/>
  <c r="BQ146" i="7" a="1"/>
  <c r="BQ146" i="7" s="1"/>
  <c r="BP146" i="7" a="1"/>
  <c r="BP146" i="7" s="1"/>
  <c r="BO146" i="7" a="1"/>
  <c r="BO146" i="7" s="1"/>
  <c r="BN146" i="7" a="1"/>
  <c r="BN146" i="7" s="1"/>
  <c r="CS145" i="7" a="1"/>
  <c r="CS145" i="7" s="1"/>
  <c r="CR145" i="7" a="1"/>
  <c r="CR145" i="7" s="1"/>
  <c r="CQ145" i="7" a="1"/>
  <c r="CQ145" i="7" s="1"/>
  <c r="CP145" i="7" a="1"/>
  <c r="CP145" i="7" s="1"/>
  <c r="CO145" i="7" a="1"/>
  <c r="CO145" i="7" s="1"/>
  <c r="CN145" i="7" a="1"/>
  <c r="CN145" i="7" s="1"/>
  <c r="CM145" i="7" a="1"/>
  <c r="CM145" i="7" s="1"/>
  <c r="CL145" i="7" a="1"/>
  <c r="CL145" i="7" s="1"/>
  <c r="CK145" i="7" a="1"/>
  <c r="CK145" i="7" s="1"/>
  <c r="CJ145" i="7" a="1"/>
  <c r="CJ145" i="7" s="1"/>
  <c r="CI145" i="7" a="1"/>
  <c r="CI145" i="7" s="1"/>
  <c r="CH145" i="7" a="1"/>
  <c r="CH145" i="7" s="1"/>
  <c r="CG145" i="7" a="1"/>
  <c r="CG145" i="7" s="1"/>
  <c r="CF145" i="7"/>
  <c r="CF145" i="7" a="1"/>
  <c r="CE145" i="7"/>
  <c r="CE145" i="7" a="1"/>
  <c r="CD145" i="7"/>
  <c r="CD145" i="7" a="1"/>
  <c r="CC145" i="7" a="1"/>
  <c r="CC145" i="7" s="1"/>
  <c r="CB145" i="7" a="1"/>
  <c r="CB145" i="7" s="1"/>
  <c r="CA145" i="7" a="1"/>
  <c r="CA145" i="7" s="1"/>
  <c r="BZ145" i="7" a="1"/>
  <c r="BZ145" i="7" s="1"/>
  <c r="BY145" i="7" a="1"/>
  <c r="BY145" i="7" s="1"/>
  <c r="BX145" i="7"/>
  <c r="BX145" i="7" a="1"/>
  <c r="BW145" i="7"/>
  <c r="BW145" i="7" a="1"/>
  <c r="BV145" i="7"/>
  <c r="BV145" i="7" a="1"/>
  <c r="BU145" i="7" a="1"/>
  <c r="BU145" i="7" s="1"/>
  <c r="BT145" i="7" a="1"/>
  <c r="BT145" i="7" s="1"/>
  <c r="BS145" i="7" a="1"/>
  <c r="BS145" i="7" s="1"/>
  <c r="BR145" i="7" a="1"/>
  <c r="BR145" i="7" s="1"/>
  <c r="BQ145" i="7" a="1"/>
  <c r="BQ145" i="7" s="1"/>
  <c r="BP145" i="7"/>
  <c r="BP145" i="7" a="1"/>
  <c r="BO145" i="7"/>
  <c r="BO145" i="7" a="1"/>
  <c r="BN145" i="7"/>
  <c r="BN145" i="7" a="1"/>
  <c r="CS144" i="7" a="1"/>
  <c r="CS144" i="7" s="1"/>
  <c r="CR144" i="7" a="1"/>
  <c r="CR144" i="7" s="1"/>
  <c r="CQ144" i="7" a="1"/>
  <c r="CQ144" i="7" s="1"/>
  <c r="CP144" i="7" a="1"/>
  <c r="CP144" i="7" s="1"/>
  <c r="CO144" i="7" a="1"/>
  <c r="CO144" i="7" s="1"/>
  <c r="CN144" i="7"/>
  <c r="CN144" i="7" a="1"/>
  <c r="CM144" i="7"/>
  <c r="CM144" i="7" a="1"/>
  <c r="CL144" i="7"/>
  <c r="CL144" i="7" a="1"/>
  <c r="CK144" i="7" a="1"/>
  <c r="CK144" i="7" s="1"/>
  <c r="CJ144" i="7" a="1"/>
  <c r="CJ144" i="7" s="1"/>
  <c r="CI144" i="7" a="1"/>
  <c r="CI144" i="7" s="1"/>
  <c r="CH144" i="7" a="1"/>
  <c r="CH144" i="7" s="1"/>
  <c r="CG144" i="7" a="1"/>
  <c r="CG144" i="7" s="1"/>
  <c r="CF144" i="7"/>
  <c r="CF144" i="7" a="1"/>
  <c r="CE144" i="7"/>
  <c r="CE144" i="7" a="1"/>
  <c r="CD144" i="7"/>
  <c r="CD144" i="7" a="1"/>
  <c r="CC144" i="7" a="1"/>
  <c r="CC144" i="7" s="1"/>
  <c r="CB144" i="7" a="1"/>
  <c r="CB144" i="7" s="1"/>
  <c r="CA144" i="7" a="1"/>
  <c r="CA144" i="7" s="1"/>
  <c r="BZ144" i="7" a="1"/>
  <c r="BZ144" i="7" s="1"/>
  <c r="BY144" i="7" a="1"/>
  <c r="BY144" i="7" s="1"/>
  <c r="BX144" i="7"/>
  <c r="BX144" i="7" a="1"/>
  <c r="BW144" i="7"/>
  <c r="BW144" i="7" a="1"/>
  <c r="BV144" i="7"/>
  <c r="BV144" i="7" a="1"/>
  <c r="BU144" i="7" a="1"/>
  <c r="BU144" i="7" s="1"/>
  <c r="BT144" i="7" a="1"/>
  <c r="BT144" i="7" s="1"/>
  <c r="BS144" i="7" a="1"/>
  <c r="BS144" i="7" s="1"/>
  <c r="BR144" i="7" a="1"/>
  <c r="BR144" i="7" s="1"/>
  <c r="BQ144" i="7" a="1"/>
  <c r="BQ144" i="7" s="1"/>
  <c r="BP144" i="7"/>
  <c r="BP144" i="7" a="1"/>
  <c r="BO144" i="7"/>
  <c r="BO144" i="7" a="1"/>
  <c r="BN144" i="7"/>
  <c r="BN144" i="7" a="1"/>
  <c r="CS143" i="7" a="1"/>
  <c r="CS143" i="7" s="1"/>
  <c r="CR143" i="7" a="1"/>
  <c r="CR143" i="7" s="1"/>
  <c r="CQ143" i="7" a="1"/>
  <c r="CQ143" i="7" s="1"/>
  <c r="CP143" i="7" a="1"/>
  <c r="CP143" i="7" s="1"/>
  <c r="CO143" i="7" a="1"/>
  <c r="CO143" i="7" s="1"/>
  <c r="CN143" i="7"/>
  <c r="CN143" i="7" a="1"/>
  <c r="CM143" i="7"/>
  <c r="CM143" i="7" a="1"/>
  <c r="CL143" i="7"/>
  <c r="CL143" i="7" a="1"/>
  <c r="CK143" i="7" a="1"/>
  <c r="CK143" i="7" s="1"/>
  <c r="CJ143" i="7" a="1"/>
  <c r="CJ143" i="7" s="1"/>
  <c r="CI143" i="7" a="1"/>
  <c r="CI143" i="7" s="1"/>
  <c r="CH143" i="7" a="1"/>
  <c r="CH143" i="7" s="1"/>
  <c r="CG143" i="7" a="1"/>
  <c r="CG143" i="7" s="1"/>
  <c r="CF143" i="7"/>
  <c r="CF143" i="7" a="1"/>
  <c r="CE143" i="7"/>
  <c r="CE143" i="7" a="1"/>
  <c r="CD143" i="7"/>
  <c r="CD143" i="7" a="1"/>
  <c r="CC143" i="7" a="1"/>
  <c r="CC143" i="7" s="1"/>
  <c r="CB143" i="7" a="1"/>
  <c r="CB143" i="7" s="1"/>
  <c r="CA143" i="7" a="1"/>
  <c r="CA143" i="7" s="1"/>
  <c r="BZ143" i="7" a="1"/>
  <c r="BZ143" i="7" s="1"/>
  <c r="BY143" i="7" a="1"/>
  <c r="BY143" i="7" s="1"/>
  <c r="BX143" i="7"/>
  <c r="BX143" i="7" a="1"/>
  <c r="BW143" i="7"/>
  <c r="BW143" i="7" a="1"/>
  <c r="BV143" i="7"/>
  <c r="BV143" i="7" a="1"/>
  <c r="BU143" i="7" a="1"/>
  <c r="BU143" i="7" s="1"/>
  <c r="BT143" i="7" a="1"/>
  <c r="BT143" i="7" s="1"/>
  <c r="BS143" i="7" a="1"/>
  <c r="BS143" i="7" s="1"/>
  <c r="BR143" i="7" a="1"/>
  <c r="BR143" i="7" s="1"/>
  <c r="BQ143" i="7" a="1"/>
  <c r="BQ143" i="7" s="1"/>
  <c r="BP143" i="7"/>
  <c r="BP143" i="7" a="1"/>
  <c r="BO143" i="7"/>
  <c r="BO143" i="7" a="1"/>
  <c r="BN143" i="7"/>
  <c r="BN143" i="7" a="1"/>
  <c r="CS142" i="7" a="1"/>
  <c r="CS142" i="7" s="1"/>
  <c r="CR142" i="7" a="1"/>
  <c r="CR142" i="7" s="1"/>
  <c r="CQ142" i="7" a="1"/>
  <c r="CQ142" i="7" s="1"/>
  <c r="CP142" i="7" a="1"/>
  <c r="CP142" i="7" s="1"/>
  <c r="CO142" i="7" a="1"/>
  <c r="CO142" i="7" s="1"/>
  <c r="CN142" i="7"/>
  <c r="CN142" i="7" a="1"/>
  <c r="CM142" i="7"/>
  <c r="CM142" i="7" a="1"/>
  <c r="CL142" i="7"/>
  <c r="CL142" i="7" a="1"/>
  <c r="CK142" i="7" a="1"/>
  <c r="CK142" i="7" s="1"/>
  <c r="CJ142" i="7" a="1"/>
  <c r="CJ142" i="7" s="1"/>
  <c r="CI142" i="7" a="1"/>
  <c r="CI142" i="7" s="1"/>
  <c r="CH142" i="7" a="1"/>
  <c r="CH142" i="7" s="1"/>
  <c r="CG142" i="7" a="1"/>
  <c r="CG142" i="7" s="1"/>
  <c r="CF142" i="7"/>
  <c r="CF142" i="7" a="1"/>
  <c r="CE142" i="7"/>
  <c r="CE142" i="7" a="1"/>
  <c r="CD142" i="7"/>
  <c r="CD142" i="7" a="1"/>
  <c r="CC142" i="7" a="1"/>
  <c r="CC142" i="7" s="1"/>
  <c r="CB142" i="7" a="1"/>
  <c r="CB142" i="7" s="1"/>
  <c r="CA142" i="7" a="1"/>
  <c r="CA142" i="7" s="1"/>
  <c r="BZ142" i="7" a="1"/>
  <c r="BZ142" i="7" s="1"/>
  <c r="BY142" i="7" a="1"/>
  <c r="BY142" i="7" s="1"/>
  <c r="BX142" i="7" a="1"/>
  <c r="BX142" i="7" s="1"/>
  <c r="BW142" i="7"/>
  <c r="BW142" i="7" a="1"/>
  <c r="BV142" i="7"/>
  <c r="BV142" i="7" a="1"/>
  <c r="BU142" i="7" a="1"/>
  <c r="BU142" i="7" s="1"/>
  <c r="BT142" i="7" a="1"/>
  <c r="BT142" i="7" s="1"/>
  <c r="BS142" i="7" a="1"/>
  <c r="BS142" i="7" s="1"/>
  <c r="BR142" i="7"/>
  <c r="BR142" i="7" a="1"/>
  <c r="BQ142" i="7" a="1"/>
  <c r="BQ142" i="7" s="1"/>
  <c r="BP142" i="7"/>
  <c r="BP142" i="7" a="1"/>
  <c r="BO142" i="7" a="1"/>
  <c r="BO142" i="7" s="1"/>
  <c r="BN142" i="7"/>
  <c r="BN142" i="7" a="1"/>
  <c r="CS141" i="7" a="1"/>
  <c r="CS141" i="7" s="1"/>
  <c r="CR141" i="7" a="1"/>
  <c r="CR141" i="7" s="1"/>
  <c r="CQ141" i="7"/>
  <c r="CQ141" i="7" a="1"/>
  <c r="CP141" i="7" a="1"/>
  <c r="CP141" i="7" s="1"/>
  <c r="CO141" i="7" a="1"/>
  <c r="CO141" i="7" s="1"/>
  <c r="CN141" i="7" a="1"/>
  <c r="CN141" i="7" s="1"/>
  <c r="CM141" i="7" a="1"/>
  <c r="CM141" i="7" s="1"/>
  <c r="CL141" i="7" a="1"/>
  <c r="CL141" i="7" s="1"/>
  <c r="CK141" i="7" a="1"/>
  <c r="CK141" i="7" s="1"/>
  <c r="CJ141" i="7"/>
  <c r="CJ141" i="7" a="1"/>
  <c r="CI141" i="7" a="1"/>
  <c r="CI141" i="7" s="1"/>
  <c r="CH141" i="7"/>
  <c r="CH141" i="7" a="1"/>
  <c r="CG141" i="7" a="1"/>
  <c r="CG141" i="7" s="1"/>
  <c r="CF141" i="7"/>
  <c r="CF141" i="7" a="1"/>
  <c r="CE141" i="7" a="1"/>
  <c r="CE141" i="7" s="1"/>
  <c r="CD141" i="7" a="1"/>
  <c r="CD141" i="7" s="1"/>
  <c r="CC141" i="7" a="1"/>
  <c r="CC141" i="7" s="1"/>
  <c r="CB141" i="7" a="1"/>
  <c r="CB141" i="7" s="1"/>
  <c r="CA141" i="7"/>
  <c r="CA141" i="7" a="1"/>
  <c r="BZ141" i="7" a="1"/>
  <c r="BZ141" i="7" s="1"/>
  <c r="BY141" i="7" a="1"/>
  <c r="BY141" i="7" s="1"/>
  <c r="BX141" i="7" a="1"/>
  <c r="BX141" i="7" s="1"/>
  <c r="BW141" i="7"/>
  <c r="BW141" i="7" a="1"/>
  <c r="BV141" i="7" a="1"/>
  <c r="BV141" i="7" s="1"/>
  <c r="BU141" i="7" a="1"/>
  <c r="BU141" i="7" s="1"/>
  <c r="BT141" i="7"/>
  <c r="BT141" i="7" a="1"/>
  <c r="BS141" i="7" a="1"/>
  <c r="BS141" i="7" s="1"/>
  <c r="BR141" i="7"/>
  <c r="BR141" i="7" a="1"/>
  <c r="BQ141" i="7" a="1"/>
  <c r="BQ141" i="7" s="1"/>
  <c r="BP141" i="7" a="1"/>
  <c r="BP141" i="7" s="1"/>
  <c r="BO141" i="7" a="1"/>
  <c r="BO141" i="7" s="1"/>
  <c r="BN141" i="7"/>
  <c r="BN141" i="7" a="1"/>
  <c r="CS140" i="7" a="1"/>
  <c r="CS140" i="7" s="1"/>
  <c r="CR140" i="7" a="1"/>
  <c r="CR140" i="7" s="1"/>
  <c r="CQ140" i="7"/>
  <c r="CQ140" i="7" a="1"/>
  <c r="CP140" i="7" a="1"/>
  <c r="CP140" i="7" s="1"/>
  <c r="CO140" i="7" a="1"/>
  <c r="CO140" i="7" s="1"/>
  <c r="CN140" i="7" a="1"/>
  <c r="CN140" i="7" s="1"/>
  <c r="CM140" i="7" a="1"/>
  <c r="CM140" i="7" s="1"/>
  <c r="CL140" i="7" a="1"/>
  <c r="CL140" i="7" s="1"/>
  <c r="CK140" i="7" a="1"/>
  <c r="CK140" i="7" s="1"/>
  <c r="CJ140" i="7"/>
  <c r="CJ140" i="7" a="1"/>
  <c r="CI140" i="7" a="1"/>
  <c r="CI140" i="7" s="1"/>
  <c r="CH140" i="7"/>
  <c r="CH140" i="7" a="1"/>
  <c r="CG140" i="7" a="1"/>
  <c r="CG140" i="7" s="1"/>
  <c r="CF140" i="7"/>
  <c r="CF140" i="7" a="1"/>
  <c r="CE140" i="7" a="1"/>
  <c r="CE140" i="7" s="1"/>
  <c r="CD140" i="7" a="1"/>
  <c r="CD140" i="7" s="1"/>
  <c r="CC140" i="7" a="1"/>
  <c r="CC140" i="7" s="1"/>
  <c r="CB140" i="7" a="1"/>
  <c r="CB140" i="7" s="1"/>
  <c r="CA140" i="7"/>
  <c r="CA140" i="7" a="1"/>
  <c r="BZ140" i="7" a="1"/>
  <c r="BZ140" i="7" s="1"/>
  <c r="BY140" i="7" a="1"/>
  <c r="BY140" i="7" s="1"/>
  <c r="BX140" i="7" a="1"/>
  <c r="BX140" i="7" s="1"/>
  <c r="BW140" i="7"/>
  <c r="BW140" i="7" a="1"/>
  <c r="BV140" i="7" a="1"/>
  <c r="BV140" i="7" s="1"/>
  <c r="BU140" i="7" a="1"/>
  <c r="BU140" i="7" s="1"/>
  <c r="BT140" i="7"/>
  <c r="BT140" i="7" a="1"/>
  <c r="BS140" i="7" a="1"/>
  <c r="BS140" i="7" s="1"/>
  <c r="BR140" i="7"/>
  <c r="BR140" i="7" a="1"/>
  <c r="BQ140" i="7" a="1"/>
  <c r="BQ140" i="7" s="1"/>
  <c r="BP140" i="7" a="1"/>
  <c r="BP140" i="7" s="1"/>
  <c r="BO140" i="7" a="1"/>
  <c r="BO140" i="7" s="1"/>
  <c r="BN140" i="7"/>
  <c r="BN140" i="7" a="1"/>
  <c r="CS139" i="7" a="1"/>
  <c r="CS139" i="7" s="1"/>
  <c r="CR139" i="7" a="1"/>
  <c r="CR139" i="7" s="1"/>
  <c r="CQ139" i="7"/>
  <c r="CQ139" i="7" a="1"/>
  <c r="CP139" i="7" a="1"/>
  <c r="CP139" i="7" s="1"/>
  <c r="CO139" i="7" a="1"/>
  <c r="CO139" i="7" s="1"/>
  <c r="CN139" i="7" a="1"/>
  <c r="CN139" i="7" s="1"/>
  <c r="CM139" i="7" a="1"/>
  <c r="CM139" i="7" s="1"/>
  <c r="CL139" i="7" a="1"/>
  <c r="CL139" i="7" s="1"/>
  <c r="CK139" i="7" a="1"/>
  <c r="CK139" i="7" s="1"/>
  <c r="CJ139" i="7"/>
  <c r="CJ139" i="7" a="1"/>
  <c r="CI139" i="7" a="1"/>
  <c r="CI139" i="7" s="1"/>
  <c r="CH139" i="7"/>
  <c r="CH139" i="7" a="1"/>
  <c r="CG139" i="7" a="1"/>
  <c r="CG139" i="7" s="1"/>
  <c r="CF139" i="7" a="1"/>
  <c r="CF139" i="7" s="1"/>
  <c r="CE139" i="7" a="1"/>
  <c r="CE139" i="7" s="1"/>
  <c r="CD139" i="7" a="1"/>
  <c r="CD139" i="7" s="1"/>
  <c r="CC139" i="7" a="1"/>
  <c r="CC139" i="7" s="1"/>
  <c r="CB139" i="7" a="1"/>
  <c r="CB139" i="7" s="1"/>
  <c r="CA139" i="7"/>
  <c r="CA139" i="7" a="1"/>
  <c r="BZ139" i="7" a="1"/>
  <c r="BZ139" i="7" s="1"/>
  <c r="BY139" i="7" a="1"/>
  <c r="BY139" i="7" s="1"/>
  <c r="BX139" i="7" a="1"/>
  <c r="BX139" i="7" s="1"/>
  <c r="BW139" i="7" a="1"/>
  <c r="BW139" i="7" s="1"/>
  <c r="BV139" i="7" a="1"/>
  <c r="BV139" i="7" s="1"/>
  <c r="BU139" i="7" a="1"/>
  <c r="BU139" i="7" s="1"/>
  <c r="BT139" i="7"/>
  <c r="BT139" i="7" a="1"/>
  <c r="BS139" i="7" a="1"/>
  <c r="BS139" i="7" s="1"/>
  <c r="BR139" i="7"/>
  <c r="BR139" i="7" a="1"/>
  <c r="BQ139" i="7" a="1"/>
  <c r="BQ139" i="7" s="1"/>
  <c r="BP139" i="7" a="1"/>
  <c r="BP139" i="7" s="1"/>
  <c r="BO139" i="7" a="1"/>
  <c r="BO139" i="7" s="1"/>
  <c r="BN139" i="7" a="1"/>
  <c r="BN139" i="7" s="1"/>
  <c r="CS138" i="7" a="1"/>
  <c r="CS138" i="7" s="1"/>
  <c r="CR138" i="7" a="1"/>
  <c r="CR138" i="7" s="1"/>
  <c r="CQ138" i="7"/>
  <c r="CQ138" i="7" a="1"/>
  <c r="CP138" i="7" a="1"/>
  <c r="CP138" i="7" s="1"/>
  <c r="CO138" i="7" a="1"/>
  <c r="CO138" i="7" s="1"/>
  <c r="CN138" i="7" a="1"/>
  <c r="CN138" i="7" s="1"/>
  <c r="CM138" i="7" a="1"/>
  <c r="CM138" i="7" s="1"/>
  <c r="CL138" i="7" a="1"/>
  <c r="CL138" i="7" s="1"/>
  <c r="CK138" i="7" a="1"/>
  <c r="CK138" i="7" s="1"/>
  <c r="CJ138" i="7"/>
  <c r="CJ138" i="7" a="1"/>
  <c r="CI138" i="7" a="1"/>
  <c r="CI138" i="7" s="1"/>
  <c r="CH138" i="7"/>
  <c r="CH138" i="7" a="1"/>
  <c r="CG138" i="7" a="1"/>
  <c r="CG138" i="7" s="1"/>
  <c r="CF138" i="7" a="1"/>
  <c r="CF138" i="7" s="1"/>
  <c r="CE138" i="7" a="1"/>
  <c r="CE138" i="7" s="1"/>
  <c r="CD138" i="7" a="1"/>
  <c r="CD138" i="7" s="1"/>
  <c r="CC138" i="7" a="1"/>
  <c r="CC138" i="7" s="1"/>
  <c r="CB138" i="7" a="1"/>
  <c r="CB138" i="7" s="1"/>
  <c r="CA138" i="7"/>
  <c r="CA138" i="7" a="1"/>
  <c r="BZ138" i="7" a="1"/>
  <c r="BZ138" i="7" s="1"/>
  <c r="BY138" i="7" a="1"/>
  <c r="BY138" i="7" s="1"/>
  <c r="BX138" i="7" a="1"/>
  <c r="BX138" i="7" s="1"/>
  <c r="BW138" i="7" a="1"/>
  <c r="BW138" i="7" s="1"/>
  <c r="BV138" i="7" a="1"/>
  <c r="BV138" i="7" s="1"/>
  <c r="BU138" i="7" a="1"/>
  <c r="BU138" i="7" s="1"/>
  <c r="BT138" i="7"/>
  <c r="BT138" i="7" a="1"/>
  <c r="BS138" i="7" a="1"/>
  <c r="BS138" i="7" s="1"/>
  <c r="BR138" i="7"/>
  <c r="BR138" i="7" a="1"/>
  <c r="BQ138" i="7" a="1"/>
  <c r="BQ138" i="7" s="1"/>
  <c r="BP138" i="7" a="1"/>
  <c r="BP138" i="7" s="1"/>
  <c r="BO138" i="7" a="1"/>
  <c r="BO138" i="7" s="1"/>
  <c r="BN138" i="7" a="1"/>
  <c r="BN138" i="7" s="1"/>
  <c r="CS137" i="7" a="1"/>
  <c r="CS137" i="7" s="1"/>
  <c r="CR137" i="7" a="1"/>
  <c r="CR137" i="7" s="1"/>
  <c r="CQ137" i="7"/>
  <c r="CQ137" i="7" a="1"/>
  <c r="CP137" i="7" a="1"/>
  <c r="CP137" i="7" s="1"/>
  <c r="CO137" i="7" a="1"/>
  <c r="CO137" i="7" s="1"/>
  <c r="CN137" i="7" a="1"/>
  <c r="CN137" i="7" s="1"/>
  <c r="CM137" i="7" a="1"/>
  <c r="CM137" i="7" s="1"/>
  <c r="CL137" i="7" a="1"/>
  <c r="CL137" i="7" s="1"/>
  <c r="CK137" i="7" a="1"/>
  <c r="CK137" i="7" s="1"/>
  <c r="CJ137" i="7"/>
  <c r="CJ137" i="7" a="1"/>
  <c r="CI137" i="7" a="1"/>
  <c r="CI137" i="7" s="1"/>
  <c r="CH137" i="7"/>
  <c r="CH137" i="7" a="1"/>
  <c r="CG137" i="7" a="1"/>
  <c r="CG137" i="7" s="1"/>
  <c r="CF137" i="7" a="1"/>
  <c r="CF137" i="7" s="1"/>
  <c r="CE137" i="7" a="1"/>
  <c r="CE137" i="7" s="1"/>
  <c r="CD137" i="7" a="1"/>
  <c r="CD137" i="7" s="1"/>
  <c r="CC137" i="7" a="1"/>
  <c r="CC137" i="7" s="1"/>
  <c r="CB137" i="7" a="1"/>
  <c r="CB137" i="7" s="1"/>
  <c r="CA137" i="7"/>
  <c r="CA137" i="7" a="1"/>
  <c r="BZ137" i="7" a="1"/>
  <c r="BZ137" i="7" s="1"/>
  <c r="BY137" i="7" a="1"/>
  <c r="BY137" i="7" s="1"/>
  <c r="BX137" i="7" a="1"/>
  <c r="BX137" i="7" s="1"/>
  <c r="BW137" i="7" a="1"/>
  <c r="BW137" i="7" s="1"/>
  <c r="BV137" i="7" a="1"/>
  <c r="BV137" i="7" s="1"/>
  <c r="BU137" i="7" a="1"/>
  <c r="BU137" i="7" s="1"/>
  <c r="BT137" i="7"/>
  <c r="BT137" i="7" a="1"/>
  <c r="BS137" i="7" a="1"/>
  <c r="BS137" i="7" s="1"/>
  <c r="BR137" i="7"/>
  <c r="BR137" i="7" a="1"/>
  <c r="BQ137" i="7" a="1"/>
  <c r="BQ137" i="7" s="1"/>
  <c r="BP137" i="7" a="1"/>
  <c r="BP137" i="7" s="1"/>
  <c r="BO137" i="7" a="1"/>
  <c r="BO137" i="7" s="1"/>
  <c r="BN137" i="7" a="1"/>
  <c r="BN137" i="7" s="1"/>
  <c r="CS136" i="7" a="1"/>
  <c r="CS136" i="7" s="1"/>
  <c r="CR136" i="7" a="1"/>
  <c r="CR136" i="7" s="1"/>
  <c r="CQ136" i="7"/>
  <c r="CQ136" i="7" a="1"/>
  <c r="CP136" i="7" a="1"/>
  <c r="CP136" i="7" s="1"/>
  <c r="CO136" i="7" a="1"/>
  <c r="CO136" i="7" s="1"/>
  <c r="CN136" i="7" a="1"/>
  <c r="CN136" i="7" s="1"/>
  <c r="CM136" i="7" a="1"/>
  <c r="CM136" i="7" s="1"/>
  <c r="CL136" i="7" a="1"/>
  <c r="CL136" i="7" s="1"/>
  <c r="CK136" i="7" a="1"/>
  <c r="CK136" i="7" s="1"/>
  <c r="CJ136" i="7"/>
  <c r="CJ136" i="7" a="1"/>
  <c r="CI136" i="7" a="1"/>
  <c r="CI136" i="7" s="1"/>
  <c r="CH136" i="7"/>
  <c r="CH136" i="7" a="1"/>
  <c r="CG136" i="7" a="1"/>
  <c r="CG136" i="7" s="1"/>
  <c r="CF136" i="7" a="1"/>
  <c r="CF136" i="7" s="1"/>
  <c r="CE136" i="7" a="1"/>
  <c r="CE136" i="7" s="1"/>
  <c r="CD136" i="7" a="1"/>
  <c r="CD136" i="7" s="1"/>
  <c r="CC136" i="7" a="1"/>
  <c r="CC136" i="7" s="1"/>
  <c r="CB136" i="7" a="1"/>
  <c r="CB136" i="7" s="1"/>
  <c r="CA136" i="7"/>
  <c r="CA136" i="7" a="1"/>
  <c r="BZ136" i="7" a="1"/>
  <c r="BZ136" i="7" s="1"/>
  <c r="BY136" i="7" a="1"/>
  <c r="BY136" i="7" s="1"/>
  <c r="BX136" i="7" a="1"/>
  <c r="BX136" i="7" s="1"/>
  <c r="BW136" i="7" a="1"/>
  <c r="BW136" i="7" s="1"/>
  <c r="BV136" i="7" a="1"/>
  <c r="BV136" i="7" s="1"/>
  <c r="BU136" i="7" a="1"/>
  <c r="BU136" i="7" s="1"/>
  <c r="BT136" i="7"/>
  <c r="BT136" i="7" a="1"/>
  <c r="BS136" i="7" a="1"/>
  <c r="BS136" i="7" s="1"/>
  <c r="BR136" i="7"/>
  <c r="BR136" i="7" a="1"/>
  <c r="BQ136" i="7" a="1"/>
  <c r="BQ136" i="7" s="1"/>
  <c r="BP136" i="7" a="1"/>
  <c r="BP136" i="7" s="1"/>
  <c r="BO136" i="7" a="1"/>
  <c r="BO136" i="7" s="1"/>
  <c r="BN136" i="7" a="1"/>
  <c r="BN136" i="7" s="1"/>
  <c r="CS135" i="7" a="1"/>
  <c r="CS135" i="7" s="1"/>
  <c r="CR135" i="7" a="1"/>
  <c r="CR135" i="7" s="1"/>
  <c r="CQ135" i="7"/>
  <c r="CQ135" i="7" a="1"/>
  <c r="CP135" i="7" a="1"/>
  <c r="CP135" i="7" s="1"/>
  <c r="CO135" i="7" a="1"/>
  <c r="CO135" i="7" s="1"/>
  <c r="CN135" i="7" a="1"/>
  <c r="CN135" i="7" s="1"/>
  <c r="CM135" i="7" a="1"/>
  <c r="CM135" i="7" s="1"/>
  <c r="CL135" i="7" a="1"/>
  <c r="CL135" i="7" s="1"/>
  <c r="CK135" i="7" a="1"/>
  <c r="CK135" i="7" s="1"/>
  <c r="CJ135" i="7"/>
  <c r="CJ135" i="7" a="1"/>
  <c r="CI135" i="7" a="1"/>
  <c r="CI135" i="7" s="1"/>
  <c r="CH135" i="7"/>
  <c r="CH135" i="7" a="1"/>
  <c r="CG135" i="7" a="1"/>
  <c r="CG135" i="7" s="1"/>
  <c r="CF135" i="7" a="1"/>
  <c r="CF135" i="7" s="1"/>
  <c r="CE135" i="7" a="1"/>
  <c r="CE135" i="7" s="1"/>
  <c r="CD135" i="7" a="1"/>
  <c r="CD135" i="7" s="1"/>
  <c r="CC135" i="7" a="1"/>
  <c r="CC135" i="7" s="1"/>
  <c r="CB135" i="7" a="1"/>
  <c r="CB135" i="7" s="1"/>
  <c r="CA135" i="7"/>
  <c r="CA135" i="7" a="1"/>
  <c r="BZ135" i="7" a="1"/>
  <c r="BZ135" i="7" s="1"/>
  <c r="BY135" i="7" a="1"/>
  <c r="BY135" i="7" s="1"/>
  <c r="BX135" i="7" a="1"/>
  <c r="BX135" i="7" s="1"/>
  <c r="BW135" i="7" a="1"/>
  <c r="BW135" i="7" s="1"/>
  <c r="BV135" i="7" a="1"/>
  <c r="BV135" i="7" s="1"/>
  <c r="BU135" i="7" a="1"/>
  <c r="BU135" i="7" s="1"/>
  <c r="BT135" i="7"/>
  <c r="BT135" i="7" a="1"/>
  <c r="BS135" i="7" a="1"/>
  <c r="BS135" i="7" s="1"/>
  <c r="BR135" i="7"/>
  <c r="BR135" i="7" a="1"/>
  <c r="BQ135" i="7" a="1"/>
  <c r="BQ135" i="7" s="1"/>
  <c r="BP135" i="7" a="1"/>
  <c r="BP135" i="7" s="1"/>
  <c r="BO135" i="7" a="1"/>
  <c r="BO135" i="7" s="1"/>
  <c r="BN135" i="7" a="1"/>
  <c r="BN135" i="7" s="1"/>
  <c r="CS134" i="7" a="1"/>
  <c r="CS134" i="7" s="1"/>
  <c r="CR134" i="7"/>
  <c r="CR134" i="7" a="1"/>
  <c r="CQ134" i="7"/>
  <c r="CQ134" i="7" a="1"/>
  <c r="CP134" i="7" a="1"/>
  <c r="CP134" i="7" s="1"/>
  <c r="CO134" i="7" a="1"/>
  <c r="CO134" i="7" s="1"/>
  <c r="CN134" i="7" a="1"/>
  <c r="CN134" i="7" s="1"/>
  <c r="CM134" i="7" a="1"/>
  <c r="CM134" i="7" s="1"/>
  <c r="CL134" i="7" a="1"/>
  <c r="CL134" i="7" s="1"/>
  <c r="CK134" i="7" a="1"/>
  <c r="CK134" i="7" s="1"/>
  <c r="CJ134" i="7"/>
  <c r="CJ134" i="7" a="1"/>
  <c r="CI134" i="7"/>
  <c r="CI134" i="7" a="1"/>
  <c r="CH134" i="7"/>
  <c r="CH134" i="7" a="1"/>
  <c r="CG134" i="7" a="1"/>
  <c r="CG134" i="7" s="1"/>
  <c r="CF134" i="7" a="1"/>
  <c r="CF134" i="7" s="1"/>
  <c r="CE134" i="7" a="1"/>
  <c r="CE134" i="7" s="1"/>
  <c r="CD134" i="7" a="1"/>
  <c r="CD134" i="7" s="1"/>
  <c r="CC134" i="7" a="1"/>
  <c r="CC134" i="7" s="1"/>
  <c r="CB134" i="7" a="1"/>
  <c r="CB134" i="7" s="1"/>
  <c r="CA134" i="7"/>
  <c r="CA134" i="7" a="1"/>
  <c r="BZ134" i="7"/>
  <c r="BZ134" i="7" a="1"/>
  <c r="BY134" i="7" a="1"/>
  <c r="BY134" i="7" s="1"/>
  <c r="BX134" i="7" a="1"/>
  <c r="BX134" i="7" s="1"/>
  <c r="BW134" i="7" a="1"/>
  <c r="BW134" i="7" s="1"/>
  <c r="BV134" i="7" a="1"/>
  <c r="BV134" i="7" s="1"/>
  <c r="BU134" i="7" a="1"/>
  <c r="BU134" i="7" s="1"/>
  <c r="BT134" i="7"/>
  <c r="BT134" i="7" a="1"/>
  <c r="BS134" i="7" a="1"/>
  <c r="BS134" i="7" s="1"/>
  <c r="BR134" i="7"/>
  <c r="BR134" i="7" a="1"/>
  <c r="BQ134" i="7" a="1"/>
  <c r="BQ134" i="7" s="1"/>
  <c r="BP134" i="7" a="1"/>
  <c r="BP134" i="7" s="1"/>
  <c r="BO134" i="7" a="1"/>
  <c r="BO134" i="7" s="1"/>
  <c r="BN134" i="7" a="1"/>
  <c r="BN134" i="7" s="1"/>
  <c r="CS133" i="7" a="1"/>
  <c r="CS133" i="7" s="1"/>
  <c r="CR133" i="7" a="1"/>
  <c r="CR133" i="7" s="1"/>
  <c r="CQ133" i="7"/>
  <c r="CQ133" i="7" a="1"/>
  <c r="CP133" i="7" a="1"/>
  <c r="CP133" i="7" s="1"/>
  <c r="CO133" i="7" a="1"/>
  <c r="CO133" i="7" s="1"/>
  <c r="CN133" i="7" a="1"/>
  <c r="CN133" i="7" s="1"/>
  <c r="CM133" i="7" a="1"/>
  <c r="CM133" i="7" s="1"/>
  <c r="CL133" i="7" a="1"/>
  <c r="CL133" i="7" s="1"/>
  <c r="CK133" i="7" a="1"/>
  <c r="CK133" i="7" s="1"/>
  <c r="CJ133" i="7"/>
  <c r="CJ133" i="7" a="1"/>
  <c r="CI133" i="7"/>
  <c r="CI133" i="7" a="1"/>
  <c r="CH133" i="7"/>
  <c r="CH133" i="7" a="1"/>
  <c r="CG133" i="7" a="1"/>
  <c r="CG133" i="7" s="1"/>
  <c r="CF133" i="7" a="1"/>
  <c r="CF133" i="7" s="1"/>
  <c r="CE133" i="7" a="1"/>
  <c r="CE133" i="7" s="1"/>
  <c r="CD133" i="7" a="1"/>
  <c r="CD133" i="7" s="1"/>
  <c r="CC133" i="7" a="1"/>
  <c r="CC133" i="7" s="1"/>
  <c r="CB133" i="7" a="1"/>
  <c r="CB133" i="7" s="1"/>
  <c r="CA133" i="7"/>
  <c r="CA133" i="7" a="1"/>
  <c r="BZ133" i="7"/>
  <c r="BZ133" i="7" a="1"/>
  <c r="BY133" i="7" a="1"/>
  <c r="BY133" i="7" s="1"/>
  <c r="BX133" i="7" a="1"/>
  <c r="BX133" i="7" s="1"/>
  <c r="BW133" i="7" a="1"/>
  <c r="BW133" i="7" s="1"/>
  <c r="BV133" i="7" a="1"/>
  <c r="BV133" i="7" s="1"/>
  <c r="BU133" i="7" a="1"/>
  <c r="BU133" i="7" s="1"/>
  <c r="BT133" i="7"/>
  <c r="BT133" i="7" a="1"/>
  <c r="BS133" i="7" a="1"/>
  <c r="BS133" i="7" s="1"/>
  <c r="BR133" i="7"/>
  <c r="BR133" i="7" a="1"/>
  <c r="BQ133" i="7" a="1"/>
  <c r="BQ133" i="7" s="1"/>
  <c r="BP133" i="7" a="1"/>
  <c r="BP133" i="7" s="1"/>
  <c r="BO133" i="7" a="1"/>
  <c r="BO133" i="7" s="1"/>
  <c r="BN133" i="7" a="1"/>
  <c r="BN133" i="7" s="1"/>
  <c r="CS132" i="7" a="1"/>
  <c r="CS132" i="7" s="1"/>
  <c r="CR132" i="7"/>
  <c r="CR132" i="7" a="1"/>
  <c r="CQ132" i="7"/>
  <c r="CQ132" i="7" a="1"/>
  <c r="CP132" i="7" a="1"/>
  <c r="CP132" i="7" s="1"/>
  <c r="CO132" i="7" a="1"/>
  <c r="CO132" i="7" s="1"/>
  <c r="CN132" i="7" a="1"/>
  <c r="CN132" i="7" s="1"/>
  <c r="CM132" i="7" a="1"/>
  <c r="CM132" i="7" s="1"/>
  <c r="CL132" i="7" a="1"/>
  <c r="CL132" i="7" s="1"/>
  <c r="CK132" i="7" a="1"/>
  <c r="CK132" i="7" s="1"/>
  <c r="CJ132" i="7"/>
  <c r="CJ132" i="7" a="1"/>
  <c r="CI132" i="7"/>
  <c r="CI132" i="7" a="1"/>
  <c r="CH132" i="7"/>
  <c r="CH132" i="7" a="1"/>
  <c r="CG132" i="7" a="1"/>
  <c r="CG132" i="7" s="1"/>
  <c r="CF132" i="7" a="1"/>
  <c r="CF132" i="7" s="1"/>
  <c r="CE132" i="7" a="1"/>
  <c r="CE132" i="7" s="1"/>
  <c r="CD132" i="7" a="1"/>
  <c r="CD132" i="7" s="1"/>
  <c r="CC132" i="7" a="1"/>
  <c r="CC132" i="7" s="1"/>
  <c r="CB132" i="7" a="1"/>
  <c r="CB132" i="7" s="1"/>
  <c r="CA132" i="7"/>
  <c r="CA132" i="7" a="1"/>
  <c r="BZ132" i="7"/>
  <c r="BZ132" i="7" a="1"/>
  <c r="BY132" i="7" a="1"/>
  <c r="BY132" i="7" s="1"/>
  <c r="BX132" i="7" a="1"/>
  <c r="BX132" i="7" s="1"/>
  <c r="BW132" i="7" a="1"/>
  <c r="BW132" i="7" s="1"/>
  <c r="BV132" i="7" a="1"/>
  <c r="BV132" i="7" s="1"/>
  <c r="BU132" i="7" a="1"/>
  <c r="BU132" i="7" s="1"/>
  <c r="BT132" i="7"/>
  <c r="BT132" i="7" a="1"/>
  <c r="BS132" i="7" a="1"/>
  <c r="BS132" i="7" s="1"/>
  <c r="BR132" i="7"/>
  <c r="BR132" i="7" a="1"/>
  <c r="BQ132" i="7" a="1"/>
  <c r="BQ132" i="7" s="1"/>
  <c r="BP132" i="7" a="1"/>
  <c r="BP132" i="7" s="1"/>
  <c r="BO132" i="7" a="1"/>
  <c r="BO132" i="7" s="1"/>
  <c r="BN132" i="7" a="1"/>
  <c r="BN132" i="7" s="1"/>
  <c r="CS131" i="7" a="1"/>
  <c r="CS131" i="7" s="1"/>
  <c r="CR131" i="7"/>
  <c r="CR131" i="7" a="1"/>
  <c r="CQ131" i="7"/>
  <c r="CQ131" i="7" a="1"/>
  <c r="CP131" i="7"/>
  <c r="CP131" i="7" a="1"/>
  <c r="CO131" i="7" a="1"/>
  <c r="CO131" i="7" s="1"/>
  <c r="CN131" i="7" a="1"/>
  <c r="CN131" i="7" s="1"/>
  <c r="CM131" i="7" a="1"/>
  <c r="CM131" i="7" s="1"/>
  <c r="CL131" i="7" a="1"/>
  <c r="CL131" i="7" s="1"/>
  <c r="CK131" i="7" a="1"/>
  <c r="CK131" i="7" s="1"/>
  <c r="CJ131" i="7"/>
  <c r="CJ131" i="7" a="1"/>
  <c r="CI131" i="7"/>
  <c r="CI131" i="7" a="1"/>
  <c r="CH131" i="7"/>
  <c r="CH131" i="7" a="1"/>
  <c r="CG131" i="7" a="1"/>
  <c r="CG131" i="7" s="1"/>
  <c r="CF131" i="7" a="1"/>
  <c r="CF131" i="7" s="1"/>
  <c r="CE131" i="7" a="1"/>
  <c r="CE131" i="7" s="1"/>
  <c r="CD131" i="7" a="1"/>
  <c r="CD131" i="7" s="1"/>
  <c r="CC131" i="7" a="1"/>
  <c r="CC131" i="7" s="1"/>
  <c r="CB131" i="7"/>
  <c r="CB131" i="7" a="1"/>
  <c r="CA131" i="7"/>
  <c r="CA131" i="7" a="1"/>
  <c r="BZ131" i="7"/>
  <c r="BZ131" i="7" a="1"/>
  <c r="BY131" i="7" a="1"/>
  <c r="BY131" i="7" s="1"/>
  <c r="BX131" i="7" a="1"/>
  <c r="BX131" i="7" s="1"/>
  <c r="BW131" i="7" a="1"/>
  <c r="BW131" i="7" s="1"/>
  <c r="BV131" i="7" a="1"/>
  <c r="BV131" i="7" s="1"/>
  <c r="BU131" i="7" a="1"/>
  <c r="BU131" i="7" s="1"/>
  <c r="BT131" i="7"/>
  <c r="BT131" i="7" a="1"/>
  <c r="BS131" i="7"/>
  <c r="BS131" i="7" a="1"/>
  <c r="BR131" i="7"/>
  <c r="BR131" i="7" a="1"/>
  <c r="BQ131" i="7" a="1"/>
  <c r="BQ131" i="7" s="1"/>
  <c r="BP131" i="7" a="1"/>
  <c r="BP131" i="7" s="1"/>
  <c r="BO131" i="7" a="1"/>
  <c r="BO131" i="7" s="1"/>
  <c r="BN131" i="7" a="1"/>
  <c r="BN131" i="7" s="1"/>
  <c r="CS130" i="7" a="1"/>
  <c r="CS130" i="7" s="1"/>
  <c r="CR130" i="7"/>
  <c r="CR130" i="7" a="1"/>
  <c r="CQ130" i="7"/>
  <c r="CQ130" i="7" a="1"/>
  <c r="CP130" i="7" a="1"/>
  <c r="CP130" i="7" s="1"/>
  <c r="CO130" i="7" a="1"/>
  <c r="CO130" i="7" s="1"/>
  <c r="CN130" i="7" a="1"/>
  <c r="CN130" i="7" s="1"/>
  <c r="CM130" i="7" a="1"/>
  <c r="CM130" i="7" s="1"/>
  <c r="CL130" i="7" a="1"/>
  <c r="CL130" i="7" s="1"/>
  <c r="CK130" i="7" a="1"/>
  <c r="CK130" i="7" s="1"/>
  <c r="CJ130" i="7"/>
  <c r="CJ130" i="7" a="1"/>
  <c r="CI130" i="7"/>
  <c r="CI130" i="7" a="1"/>
  <c r="CH130" i="7"/>
  <c r="CH130" i="7" a="1"/>
  <c r="CG130" i="7" a="1"/>
  <c r="CG130" i="7" s="1"/>
  <c r="CF130" i="7" a="1"/>
  <c r="CF130" i="7" s="1"/>
  <c r="CE130" i="7" a="1"/>
  <c r="CE130" i="7" s="1"/>
  <c r="CD130" i="7" a="1"/>
  <c r="CD130" i="7" s="1"/>
  <c r="CC130" i="7" a="1"/>
  <c r="CC130" i="7" s="1"/>
  <c r="CB130" i="7"/>
  <c r="CB130" i="7" a="1"/>
  <c r="CA130" i="7"/>
  <c r="CA130" i="7" a="1"/>
  <c r="BZ130" i="7"/>
  <c r="BZ130" i="7" a="1"/>
  <c r="BY130" i="7" a="1"/>
  <c r="BY130" i="7" s="1"/>
  <c r="BX130" i="7" a="1"/>
  <c r="BX130" i="7" s="1"/>
  <c r="BW130" i="7" a="1"/>
  <c r="BW130" i="7" s="1"/>
  <c r="BV130" i="7" a="1"/>
  <c r="BV130" i="7" s="1"/>
  <c r="BU130" i="7" a="1"/>
  <c r="BU130" i="7" s="1"/>
  <c r="BT130" i="7"/>
  <c r="BT130" i="7" a="1"/>
  <c r="BS130" i="7"/>
  <c r="BS130" i="7" a="1"/>
  <c r="BR130" i="7"/>
  <c r="BR130" i="7" a="1"/>
  <c r="BQ130" i="7" a="1"/>
  <c r="BQ130" i="7" s="1"/>
  <c r="BP130" i="7" a="1"/>
  <c r="BP130" i="7" s="1"/>
  <c r="BO130" i="7" a="1"/>
  <c r="BO130" i="7" s="1"/>
  <c r="BN130" i="7" a="1"/>
  <c r="BN130" i="7" s="1"/>
  <c r="CS129" i="7" a="1"/>
  <c r="CS129" i="7" s="1"/>
  <c r="CR129" i="7"/>
  <c r="CR129" i="7" a="1"/>
  <c r="CQ129" i="7"/>
  <c r="CQ129" i="7" a="1"/>
  <c r="CP129" i="7"/>
  <c r="CP129" i="7" a="1"/>
  <c r="CO129" i="7" a="1"/>
  <c r="CO129" i="7" s="1"/>
  <c r="CN129" i="7" a="1"/>
  <c r="CN129" i="7" s="1"/>
  <c r="CM129" i="7" a="1"/>
  <c r="CM129" i="7" s="1"/>
  <c r="CL129" i="7" a="1"/>
  <c r="CL129" i="7" s="1"/>
  <c r="CK129" i="7" a="1"/>
  <c r="CK129" i="7" s="1"/>
  <c r="CJ129" i="7"/>
  <c r="CJ129" i="7" a="1"/>
  <c r="CI129" i="7"/>
  <c r="CI129" i="7" a="1"/>
  <c r="CH129" i="7"/>
  <c r="CH129" i="7" a="1"/>
  <c r="CG129" i="7" a="1"/>
  <c r="CG129" i="7" s="1"/>
  <c r="CF129" i="7" a="1"/>
  <c r="CF129" i="7" s="1"/>
  <c r="CE129" i="7" a="1"/>
  <c r="CE129" i="7" s="1"/>
  <c r="CD129" i="7" a="1"/>
  <c r="CD129" i="7" s="1"/>
  <c r="CC129" i="7" a="1"/>
  <c r="CC129" i="7" s="1"/>
  <c r="CB129" i="7"/>
  <c r="CB129" i="7" a="1"/>
  <c r="CA129" i="7"/>
  <c r="CA129" i="7" a="1"/>
  <c r="BZ129" i="7"/>
  <c r="BZ129" i="7" a="1"/>
  <c r="BY129" i="7" a="1"/>
  <c r="BY129" i="7" s="1"/>
  <c r="BX129" i="7" a="1"/>
  <c r="BX129" i="7" s="1"/>
  <c r="BW129" i="7" a="1"/>
  <c r="BW129" i="7" s="1"/>
  <c r="BV129" i="7" a="1"/>
  <c r="BV129" i="7" s="1"/>
  <c r="BU129" i="7" a="1"/>
  <c r="BU129" i="7" s="1"/>
  <c r="BT129" i="7"/>
  <c r="BT129" i="7" a="1"/>
  <c r="BS129" i="7" a="1"/>
  <c r="BS129" i="7" s="1"/>
  <c r="BR129" i="7"/>
  <c r="BR129" i="7" a="1"/>
  <c r="BQ129" i="7" a="1"/>
  <c r="BQ129" i="7" s="1"/>
  <c r="BP129" i="7" a="1"/>
  <c r="BP129" i="7" s="1"/>
  <c r="BO129" i="7" a="1"/>
  <c r="BO129" i="7" s="1"/>
  <c r="BN129" i="7" a="1"/>
  <c r="BN129" i="7" s="1"/>
  <c r="CS128" i="7" a="1"/>
  <c r="CS128" i="7" s="1"/>
  <c r="CR128" i="7"/>
  <c r="CR128" i="7" a="1"/>
  <c r="CQ128" i="7"/>
  <c r="CQ128" i="7" a="1"/>
  <c r="CP128" i="7" a="1"/>
  <c r="CP128" i="7" s="1"/>
  <c r="CO128" i="7" a="1"/>
  <c r="CO128" i="7" s="1"/>
  <c r="CN128" i="7" a="1"/>
  <c r="CN128" i="7" s="1"/>
  <c r="CM128" i="7" a="1"/>
  <c r="CM128" i="7" s="1"/>
  <c r="CL128" i="7" a="1"/>
  <c r="CL128" i="7" s="1"/>
  <c r="CK128" i="7" a="1"/>
  <c r="CK128" i="7" s="1"/>
  <c r="CJ128" i="7"/>
  <c r="CJ128" i="7" a="1"/>
  <c r="CI128" i="7"/>
  <c r="CI128" i="7" a="1"/>
  <c r="CH128" i="7"/>
  <c r="CH128" i="7" a="1"/>
  <c r="CG128" i="7" a="1"/>
  <c r="CG128" i="7" s="1"/>
  <c r="CF128" i="7" a="1"/>
  <c r="CF128" i="7" s="1"/>
  <c r="CE128" i="7" a="1"/>
  <c r="CE128" i="7" s="1"/>
  <c r="CD128" i="7" a="1"/>
  <c r="CD128" i="7" s="1"/>
  <c r="CC128" i="7" a="1"/>
  <c r="CC128" i="7" s="1"/>
  <c r="CB128" i="7" a="1"/>
  <c r="CB128" i="7" s="1"/>
  <c r="CA128" i="7"/>
  <c r="CA128" i="7" a="1"/>
  <c r="BZ128" i="7"/>
  <c r="BZ128" i="7" a="1"/>
  <c r="BY128" i="7" a="1"/>
  <c r="BY128" i="7" s="1"/>
  <c r="BX128" i="7" a="1"/>
  <c r="BX128" i="7" s="1"/>
  <c r="BW128" i="7" a="1"/>
  <c r="BW128" i="7" s="1"/>
  <c r="BV128" i="7" a="1"/>
  <c r="BV128" i="7" s="1"/>
  <c r="BU128" i="7" a="1"/>
  <c r="BU128" i="7" s="1"/>
  <c r="BT128" i="7"/>
  <c r="BT128" i="7" a="1"/>
  <c r="BS128" i="7"/>
  <c r="BS128" i="7" a="1"/>
  <c r="BR128" i="7"/>
  <c r="BR128" i="7" a="1"/>
  <c r="BQ128" i="7" a="1"/>
  <c r="BQ128" i="7" s="1"/>
  <c r="BP128" i="7" a="1"/>
  <c r="BP128" i="7" s="1"/>
  <c r="BO128" i="7" a="1"/>
  <c r="BO128" i="7" s="1"/>
  <c r="BN128" i="7" a="1"/>
  <c r="BN128" i="7" s="1"/>
  <c r="CS127" i="7" a="1"/>
  <c r="CS127" i="7" s="1"/>
  <c r="CR127" i="7"/>
  <c r="CR127" i="7" a="1"/>
  <c r="CQ127" i="7"/>
  <c r="CQ127" i="7" a="1"/>
  <c r="CP127" i="7" a="1"/>
  <c r="CP127" i="7" s="1"/>
  <c r="CO127" i="7" a="1"/>
  <c r="CO127" i="7" s="1"/>
  <c r="CN127" i="7" a="1"/>
  <c r="CN127" i="7" s="1"/>
  <c r="CM127" i="7" a="1"/>
  <c r="CM127" i="7" s="1"/>
  <c r="CL127" i="7" a="1"/>
  <c r="CL127" i="7" s="1"/>
  <c r="CK127" i="7" a="1"/>
  <c r="CK127" i="7" s="1"/>
  <c r="CJ127" i="7"/>
  <c r="CJ127" i="7" a="1"/>
  <c r="CI127" i="7"/>
  <c r="CI127" i="7" a="1"/>
  <c r="CH127" i="7"/>
  <c r="CH127" i="7" a="1"/>
  <c r="CG127" i="7" a="1"/>
  <c r="CG127" i="7" s="1"/>
  <c r="CF127" i="7" a="1"/>
  <c r="CF127" i="7" s="1"/>
  <c r="CE127" i="7" a="1"/>
  <c r="CE127" i="7" s="1"/>
  <c r="CD127" i="7" a="1"/>
  <c r="CD127" i="7" s="1"/>
  <c r="CC127" i="7" a="1"/>
  <c r="CC127" i="7" s="1"/>
  <c r="CB127" i="7" a="1"/>
  <c r="CB127" i="7" s="1"/>
  <c r="CA127" i="7"/>
  <c r="CA127" i="7" a="1"/>
  <c r="BZ127" i="7"/>
  <c r="BZ127" i="7" a="1"/>
  <c r="BY127" i="7" a="1"/>
  <c r="BY127" i="7" s="1"/>
  <c r="BX127" i="7" a="1"/>
  <c r="BX127" i="7" s="1"/>
  <c r="BW127" i="7" a="1"/>
  <c r="BW127" i="7" s="1"/>
  <c r="BV127" i="7" a="1"/>
  <c r="BV127" i="7" s="1"/>
  <c r="BU127" i="7" a="1"/>
  <c r="BU127" i="7" s="1"/>
  <c r="BT127" i="7"/>
  <c r="BT127" i="7" a="1"/>
  <c r="BS127" i="7"/>
  <c r="BS127" i="7" a="1"/>
  <c r="BR127" i="7"/>
  <c r="BR127" i="7" a="1"/>
  <c r="BQ127" i="7" a="1"/>
  <c r="BQ127" i="7" s="1"/>
  <c r="BP127" i="7" a="1"/>
  <c r="BP127" i="7" s="1"/>
  <c r="BO127" i="7" a="1"/>
  <c r="BO127" i="7" s="1"/>
  <c r="BN127" i="7" a="1"/>
  <c r="BN127" i="7" s="1"/>
  <c r="CS126" i="7" a="1"/>
  <c r="CS126" i="7" s="1"/>
  <c r="CR126" i="7"/>
  <c r="CR126" i="7" a="1"/>
  <c r="CQ126" i="7"/>
  <c r="CQ126" i="7" a="1"/>
  <c r="CP126" i="7"/>
  <c r="CP126" i="7" a="1"/>
  <c r="CO126" i="7" a="1"/>
  <c r="CO126" i="7" s="1"/>
  <c r="CN126" i="7" a="1"/>
  <c r="CN126" i="7" s="1"/>
  <c r="CM126" i="7" a="1"/>
  <c r="CM126" i="7" s="1"/>
  <c r="CL126" i="7" a="1"/>
  <c r="CL126" i="7" s="1"/>
  <c r="CK126" i="7" a="1"/>
  <c r="CK126" i="7" s="1"/>
  <c r="CJ126" i="7"/>
  <c r="CJ126" i="7" a="1"/>
  <c r="CI126" i="7"/>
  <c r="CI126" i="7" a="1"/>
  <c r="CH126" i="7"/>
  <c r="CH126" i="7" a="1"/>
  <c r="CG126" i="7" a="1"/>
  <c r="CG126" i="7" s="1"/>
  <c r="CF126" i="7" a="1"/>
  <c r="CF126" i="7" s="1"/>
  <c r="CE126" i="7" a="1"/>
  <c r="CE126" i="7" s="1"/>
  <c r="CD126" i="7" a="1"/>
  <c r="CD126" i="7" s="1"/>
  <c r="CC126" i="7" a="1"/>
  <c r="CC126" i="7" s="1"/>
  <c r="CB126" i="7"/>
  <c r="CB126" i="7" a="1"/>
  <c r="CA126" i="7"/>
  <c r="CA126" i="7" a="1"/>
  <c r="BZ126" i="7"/>
  <c r="BZ126" i="7" a="1"/>
  <c r="BY126" i="7" a="1"/>
  <c r="BY126" i="7" s="1"/>
  <c r="BX126" i="7" a="1"/>
  <c r="BX126" i="7" s="1"/>
  <c r="BW126" i="7" a="1"/>
  <c r="BW126" i="7" s="1"/>
  <c r="BV126" i="7" a="1"/>
  <c r="BV126" i="7" s="1"/>
  <c r="BU126" i="7" a="1"/>
  <c r="BU126" i="7" s="1"/>
  <c r="BT126" i="7"/>
  <c r="BT126" i="7" a="1"/>
  <c r="BS126" i="7"/>
  <c r="BS126" i="7" a="1"/>
  <c r="BR126" i="7"/>
  <c r="BR126" i="7" a="1"/>
  <c r="BQ126" i="7" a="1"/>
  <c r="BQ126" i="7" s="1"/>
  <c r="BP126" i="7" a="1"/>
  <c r="BP126" i="7" s="1"/>
  <c r="BO126" i="7" a="1"/>
  <c r="BO126" i="7" s="1"/>
  <c r="BN126" i="7" a="1"/>
  <c r="BN126" i="7" s="1"/>
  <c r="CS125" i="7" a="1"/>
  <c r="CS125" i="7" s="1"/>
  <c r="CR125" i="7"/>
  <c r="CR125" i="7" a="1"/>
  <c r="CQ125" i="7"/>
  <c r="CQ125" i="7" a="1"/>
  <c r="CP125" i="7"/>
  <c r="CP125" i="7" a="1"/>
  <c r="CO125" i="7" a="1"/>
  <c r="CO125" i="7" s="1"/>
  <c r="CN125" i="7" a="1"/>
  <c r="CN125" i="7" s="1"/>
  <c r="CM125" i="7" a="1"/>
  <c r="CM125" i="7" s="1"/>
  <c r="CL125" i="7" a="1"/>
  <c r="CL125" i="7" s="1"/>
  <c r="CK125" i="7" a="1"/>
  <c r="CK125" i="7" s="1"/>
  <c r="CJ125" i="7"/>
  <c r="CJ125" i="7" a="1"/>
  <c r="CI125" i="7"/>
  <c r="CI125" i="7" a="1"/>
  <c r="CH125" i="7"/>
  <c r="CH125" i="7" a="1"/>
  <c r="CG125" i="7" a="1"/>
  <c r="CG125" i="7" s="1"/>
  <c r="CF125" i="7" a="1"/>
  <c r="CF125" i="7" s="1"/>
  <c r="CE125" i="7" a="1"/>
  <c r="CE125" i="7" s="1"/>
  <c r="CD125" i="7" a="1"/>
  <c r="CD125" i="7" s="1"/>
  <c r="CC125" i="7" a="1"/>
  <c r="CC125" i="7" s="1"/>
  <c r="CB125" i="7" a="1"/>
  <c r="CB125" i="7" s="1"/>
  <c r="CA125" i="7"/>
  <c r="CA125" i="7" a="1"/>
  <c r="BZ125" i="7"/>
  <c r="BZ125" i="7" a="1"/>
  <c r="BY125" i="7" a="1"/>
  <c r="BY125" i="7" s="1"/>
  <c r="BX125" i="7" a="1"/>
  <c r="BX125" i="7" s="1"/>
  <c r="BW125" i="7" a="1"/>
  <c r="BW125" i="7" s="1"/>
  <c r="BV125" i="7" a="1"/>
  <c r="BV125" i="7" s="1"/>
  <c r="BU125" i="7" a="1"/>
  <c r="BU125" i="7" s="1"/>
  <c r="BT125" i="7"/>
  <c r="BT125" i="7" a="1"/>
  <c r="BS125" i="7" a="1"/>
  <c r="BS125" i="7" s="1"/>
  <c r="BR125" i="7"/>
  <c r="BR125" i="7" a="1"/>
  <c r="BQ125" i="7" a="1"/>
  <c r="BQ125" i="7" s="1"/>
  <c r="BP125" i="7" a="1"/>
  <c r="BP125" i="7" s="1"/>
  <c r="BO125" i="7" a="1"/>
  <c r="BO125" i="7" s="1"/>
  <c r="BN125" i="7" a="1"/>
  <c r="BN125" i="7" s="1"/>
  <c r="CS124" i="7" a="1"/>
  <c r="CS124" i="7" s="1"/>
  <c r="CR124" i="7"/>
  <c r="CR124" i="7" a="1"/>
  <c r="CQ124" i="7"/>
  <c r="CQ124" i="7" a="1"/>
  <c r="CP124" i="7" a="1"/>
  <c r="CP124" i="7" s="1"/>
  <c r="CO124" i="7" a="1"/>
  <c r="CO124" i="7" s="1"/>
  <c r="CN124" i="7" a="1"/>
  <c r="CN124" i="7" s="1"/>
  <c r="CM124" i="7" a="1"/>
  <c r="CM124" i="7" s="1"/>
  <c r="CL124" i="7" a="1"/>
  <c r="CL124" i="7" s="1"/>
  <c r="CK124" i="7" a="1"/>
  <c r="CK124" i="7" s="1"/>
  <c r="CJ124" i="7"/>
  <c r="CJ124" i="7" a="1"/>
  <c r="CI124" i="7"/>
  <c r="CI124" i="7" a="1"/>
  <c r="CH124" i="7"/>
  <c r="CH124" i="7" a="1"/>
  <c r="CG124" i="7" a="1"/>
  <c r="CG124" i="7" s="1"/>
  <c r="CF124" i="7" a="1"/>
  <c r="CF124" i="7" s="1"/>
  <c r="CE124" i="7" a="1"/>
  <c r="CE124" i="7" s="1"/>
  <c r="CD124" i="7" a="1"/>
  <c r="CD124" i="7" s="1"/>
  <c r="CC124" i="7" a="1"/>
  <c r="CC124" i="7" s="1"/>
  <c r="CB124" i="7"/>
  <c r="CB124" i="7" a="1"/>
  <c r="CA124" i="7"/>
  <c r="CA124" i="7" a="1"/>
  <c r="BZ124" i="7"/>
  <c r="BZ124" i="7" a="1"/>
  <c r="BY124" i="7" a="1"/>
  <c r="BY124" i="7" s="1"/>
  <c r="BX124" i="7" a="1"/>
  <c r="BX124" i="7" s="1"/>
  <c r="BW124" i="7" a="1"/>
  <c r="BW124" i="7" s="1"/>
  <c r="BV124" i="7" a="1"/>
  <c r="BV124" i="7" s="1"/>
  <c r="BU124" i="7" a="1"/>
  <c r="BU124" i="7" s="1"/>
  <c r="BT124" i="7"/>
  <c r="BT124" i="7" a="1"/>
  <c r="BS124" i="7" a="1"/>
  <c r="BS124" i="7" s="1"/>
  <c r="BR124" i="7"/>
  <c r="BR124" i="7" a="1"/>
  <c r="BQ124" i="7" a="1"/>
  <c r="BQ124" i="7" s="1"/>
  <c r="BP124" i="7" a="1"/>
  <c r="BP124" i="7" s="1"/>
  <c r="BO124" i="7" a="1"/>
  <c r="BO124" i="7" s="1"/>
  <c r="BN124" i="7" a="1"/>
  <c r="BN124" i="7" s="1"/>
  <c r="CS123" i="7" a="1"/>
  <c r="CS123" i="7" s="1"/>
  <c r="CR123" i="7"/>
  <c r="CR123" i="7" a="1"/>
  <c r="CQ123" i="7"/>
  <c r="CQ123" i="7" a="1"/>
  <c r="CP123" i="7"/>
  <c r="CP123" i="7" a="1"/>
  <c r="CO123" i="7" a="1"/>
  <c r="CO123" i="7" s="1"/>
  <c r="CN123" i="7" a="1"/>
  <c r="CN123" i="7" s="1"/>
  <c r="CM123" i="7" a="1"/>
  <c r="CM123" i="7" s="1"/>
  <c r="CL123" i="7" a="1"/>
  <c r="CL123" i="7" s="1"/>
  <c r="CK123" i="7" a="1"/>
  <c r="CK123" i="7" s="1"/>
  <c r="CJ123" i="7"/>
  <c r="CJ123" i="7" a="1"/>
  <c r="CI123" i="7"/>
  <c r="CI123" i="7" a="1"/>
  <c r="CH123" i="7"/>
  <c r="CH123" i="7" a="1"/>
  <c r="CG123" i="7" a="1"/>
  <c r="CG123" i="7" s="1"/>
  <c r="CF123" i="7" a="1"/>
  <c r="CF123" i="7" s="1"/>
  <c r="CE123" i="7" a="1"/>
  <c r="CE123" i="7" s="1"/>
  <c r="CD123" i="7" a="1"/>
  <c r="CD123" i="7" s="1"/>
  <c r="CC123" i="7" a="1"/>
  <c r="CC123" i="7" s="1"/>
  <c r="CB123" i="7" a="1"/>
  <c r="CB123" i="7" s="1"/>
  <c r="CA123" i="7"/>
  <c r="CA123" i="7" a="1"/>
  <c r="BZ123" i="7"/>
  <c r="BZ123" i="7" a="1"/>
  <c r="BY123" i="7" a="1"/>
  <c r="BY123" i="7" s="1"/>
  <c r="BX123" i="7" a="1"/>
  <c r="BX123" i="7" s="1"/>
  <c r="BW123" i="7" a="1"/>
  <c r="BW123" i="7" s="1"/>
  <c r="BV123" i="7" a="1"/>
  <c r="BV123" i="7" s="1"/>
  <c r="BU123" i="7" a="1"/>
  <c r="BU123" i="7" s="1"/>
  <c r="BT123" i="7"/>
  <c r="BT123" i="7" a="1"/>
  <c r="BS123" i="7"/>
  <c r="BS123" i="7" a="1"/>
  <c r="BR123" i="7"/>
  <c r="BR123" i="7" a="1"/>
  <c r="BQ123" i="7" a="1"/>
  <c r="BQ123" i="7" s="1"/>
  <c r="BP123" i="7" a="1"/>
  <c r="BP123" i="7" s="1"/>
  <c r="BO123" i="7" a="1"/>
  <c r="BO123" i="7" s="1"/>
  <c r="BN123" i="7" a="1"/>
  <c r="BN123" i="7" s="1"/>
  <c r="CS122" i="7" a="1"/>
  <c r="CS122" i="7" s="1"/>
  <c r="CR122" i="7"/>
  <c r="CR122" i="7" a="1"/>
  <c r="CQ122" i="7"/>
  <c r="CQ122" i="7" a="1"/>
  <c r="CP122" i="7" a="1"/>
  <c r="CP122" i="7" s="1"/>
  <c r="CO122" i="7" a="1"/>
  <c r="CO122" i="7" s="1"/>
  <c r="CN122" i="7" a="1"/>
  <c r="CN122" i="7" s="1"/>
  <c r="CM122" i="7" a="1"/>
  <c r="CM122" i="7" s="1"/>
  <c r="CL122" i="7" a="1"/>
  <c r="CL122" i="7" s="1"/>
  <c r="CK122" i="7" a="1"/>
  <c r="CK122" i="7" s="1"/>
  <c r="CJ122" i="7"/>
  <c r="CJ122" i="7" a="1"/>
  <c r="CI122" i="7"/>
  <c r="CI122" i="7" a="1"/>
  <c r="CH122" i="7"/>
  <c r="CH122" i="7" a="1"/>
  <c r="CG122" i="7" a="1"/>
  <c r="CG122" i="7" s="1"/>
  <c r="CF122" i="7" a="1"/>
  <c r="CF122" i="7" s="1"/>
  <c r="CE122" i="7" a="1"/>
  <c r="CE122" i="7" s="1"/>
  <c r="CD122" i="7" a="1"/>
  <c r="CD122" i="7" s="1"/>
  <c r="CC122" i="7" a="1"/>
  <c r="CC122" i="7" s="1"/>
  <c r="CB122" i="7"/>
  <c r="CB122" i="7" a="1"/>
  <c r="CA122" i="7"/>
  <c r="CA122" i="7" a="1"/>
  <c r="BZ122" i="7"/>
  <c r="BZ122" i="7" a="1"/>
  <c r="BY122" i="7" a="1"/>
  <c r="BY122" i="7" s="1"/>
  <c r="BX122" i="7" a="1"/>
  <c r="BX122" i="7" s="1"/>
  <c r="BW122" i="7" a="1"/>
  <c r="BW122" i="7" s="1"/>
  <c r="BV122" i="7" a="1"/>
  <c r="BV122" i="7" s="1"/>
  <c r="BU122" i="7" a="1"/>
  <c r="BU122" i="7" s="1"/>
  <c r="BT122" i="7"/>
  <c r="BT122" i="7" a="1"/>
  <c r="BS122" i="7"/>
  <c r="BS122" i="7" a="1"/>
  <c r="BR122" i="7"/>
  <c r="BR122" i="7" a="1"/>
  <c r="BQ122" i="7" a="1"/>
  <c r="BQ122" i="7" s="1"/>
  <c r="BP122" i="7" a="1"/>
  <c r="BP122" i="7" s="1"/>
  <c r="BO122" i="7" a="1"/>
  <c r="BO122" i="7" s="1"/>
  <c r="BN122" i="7" a="1"/>
  <c r="BN122" i="7" s="1"/>
  <c r="CS121" i="7" a="1"/>
  <c r="CS121" i="7" s="1"/>
  <c r="CR121" i="7"/>
  <c r="CR121" i="7" a="1"/>
  <c r="CQ121" i="7"/>
  <c r="CQ121" i="7" a="1"/>
  <c r="CP121" i="7"/>
  <c r="CP121" i="7" a="1"/>
  <c r="CO121" i="7" a="1"/>
  <c r="CO121" i="7" s="1"/>
  <c r="CN121" i="7" a="1"/>
  <c r="CN121" i="7" s="1"/>
  <c r="CM121" i="7" a="1"/>
  <c r="CM121" i="7" s="1"/>
  <c r="CL121" i="7" a="1"/>
  <c r="CL121" i="7" s="1"/>
  <c r="CK121" i="7" a="1"/>
  <c r="CK121" i="7" s="1"/>
  <c r="CJ121" i="7"/>
  <c r="CJ121" i="7" a="1"/>
  <c r="CI121" i="7"/>
  <c r="CI121" i="7" a="1"/>
  <c r="CH121" i="7"/>
  <c r="CH121" i="7" a="1"/>
  <c r="CG121" i="7" a="1"/>
  <c r="CG121" i="7" s="1"/>
  <c r="CF121" i="7" a="1"/>
  <c r="CF121" i="7" s="1"/>
  <c r="CE121" i="7" a="1"/>
  <c r="CE121" i="7" s="1"/>
  <c r="CD121" i="7" a="1"/>
  <c r="CD121" i="7" s="1"/>
  <c r="CC121" i="7" a="1"/>
  <c r="CC121" i="7" s="1"/>
  <c r="CB121" i="7"/>
  <c r="CB121" i="7" a="1"/>
  <c r="CA121" i="7"/>
  <c r="CA121" i="7" a="1"/>
  <c r="BZ121" i="7"/>
  <c r="BZ121" i="7" a="1"/>
  <c r="BY121" i="7" a="1"/>
  <c r="BY121" i="7" s="1"/>
  <c r="BX121" i="7" a="1"/>
  <c r="BX121" i="7" s="1"/>
  <c r="BW121" i="7" a="1"/>
  <c r="BW121" i="7" s="1"/>
  <c r="BV121" i="7" a="1"/>
  <c r="BV121" i="7" s="1"/>
  <c r="BU121" i="7" a="1"/>
  <c r="BU121" i="7" s="1"/>
  <c r="BT121" i="7"/>
  <c r="BT121" i="7" a="1"/>
  <c r="BS121" i="7"/>
  <c r="BS121" i="7" a="1"/>
  <c r="BR121" i="7"/>
  <c r="BR121" i="7" a="1"/>
  <c r="BQ121" i="7" a="1"/>
  <c r="BQ121" i="7" s="1"/>
  <c r="BP121" i="7" a="1"/>
  <c r="BP121" i="7" s="1"/>
  <c r="BO121" i="7" a="1"/>
  <c r="BO121" i="7" s="1"/>
  <c r="BN121" i="7" a="1"/>
  <c r="BN121" i="7" s="1"/>
  <c r="CS120" i="7" a="1"/>
  <c r="CS120" i="7" s="1"/>
  <c r="CR120" i="7"/>
  <c r="CR120" i="7" a="1"/>
  <c r="CQ120" i="7"/>
  <c r="CQ120" i="7" a="1"/>
  <c r="CP120" i="7"/>
  <c r="CP120" i="7" a="1"/>
  <c r="CO120" i="7" a="1"/>
  <c r="CO120" i="7" s="1"/>
  <c r="CN120" i="7" a="1"/>
  <c r="CN120" i="7" s="1"/>
  <c r="CM120" i="7" a="1"/>
  <c r="CM120" i="7" s="1"/>
  <c r="CL120" i="7" a="1"/>
  <c r="CL120" i="7" s="1"/>
  <c r="CK120" i="7" a="1"/>
  <c r="CK120" i="7" s="1"/>
  <c r="CJ120" i="7"/>
  <c r="CJ120" i="7" a="1"/>
  <c r="CI120" i="7"/>
  <c r="CI120" i="7" a="1"/>
  <c r="CH120" i="7"/>
  <c r="CH120" i="7" a="1"/>
  <c r="CG120" i="7" a="1"/>
  <c r="CG120" i="7" s="1"/>
  <c r="CF120" i="7" a="1"/>
  <c r="CF120" i="7" s="1"/>
  <c r="CE120" i="7" a="1"/>
  <c r="CE120" i="7" s="1"/>
  <c r="CD120" i="7" a="1"/>
  <c r="CD120" i="7" s="1"/>
  <c r="CC120" i="7" a="1"/>
  <c r="CC120" i="7" s="1"/>
  <c r="CB120" i="7"/>
  <c r="CB120" i="7" a="1"/>
  <c r="CA120" i="7"/>
  <c r="CA120" i="7" a="1"/>
  <c r="BZ120" i="7"/>
  <c r="BZ120" i="7" a="1"/>
  <c r="BY120" i="7" a="1"/>
  <c r="BY120" i="7" s="1"/>
  <c r="BX120" i="7" a="1"/>
  <c r="BX120" i="7" s="1"/>
  <c r="BW120" i="7" a="1"/>
  <c r="BW120" i="7" s="1"/>
  <c r="BV120" i="7" a="1"/>
  <c r="BV120" i="7" s="1"/>
  <c r="BU120" i="7" a="1"/>
  <c r="BU120" i="7" s="1"/>
  <c r="BT120" i="7"/>
  <c r="BT120" i="7" a="1"/>
  <c r="BS120" i="7"/>
  <c r="BS120" i="7" a="1"/>
  <c r="BR120" i="7"/>
  <c r="BR120" i="7" a="1"/>
  <c r="BQ120" i="7" a="1"/>
  <c r="BQ120" i="7" s="1"/>
  <c r="BP120" i="7" a="1"/>
  <c r="BP120" i="7" s="1"/>
  <c r="BO120" i="7" a="1"/>
  <c r="BO120" i="7" s="1"/>
  <c r="BN120" i="7" a="1"/>
  <c r="BN120" i="7" s="1"/>
  <c r="CS119" i="7" a="1"/>
  <c r="CS119" i="7" s="1"/>
  <c r="CR119" i="7"/>
  <c r="CR119" i="7" a="1"/>
  <c r="CQ119" i="7"/>
  <c r="CQ119" i="7" a="1"/>
  <c r="CP119" i="7"/>
  <c r="CP119" i="7" a="1"/>
  <c r="CO119" i="7" a="1"/>
  <c r="CO119" i="7" s="1"/>
  <c r="CN119" i="7" a="1"/>
  <c r="CN119" i="7" s="1"/>
  <c r="CM119" i="7" a="1"/>
  <c r="CM119" i="7" s="1"/>
  <c r="CL119" i="7" a="1"/>
  <c r="CL119" i="7" s="1"/>
  <c r="CK119" i="7" a="1"/>
  <c r="CK119" i="7" s="1"/>
  <c r="CJ119" i="7"/>
  <c r="CJ119" i="7" a="1"/>
  <c r="CI119" i="7"/>
  <c r="CI119" i="7" a="1"/>
  <c r="CH119" i="7"/>
  <c r="CH119" i="7" a="1"/>
  <c r="CG119" i="7" a="1"/>
  <c r="CG119" i="7" s="1"/>
  <c r="CF119" i="7" a="1"/>
  <c r="CF119" i="7" s="1"/>
  <c r="CE119" i="7" a="1"/>
  <c r="CE119" i="7" s="1"/>
  <c r="CD119" i="7" a="1"/>
  <c r="CD119" i="7" s="1"/>
  <c r="CC119" i="7" a="1"/>
  <c r="CC119" i="7" s="1"/>
  <c r="CB119" i="7"/>
  <c r="CB119" i="7" a="1"/>
  <c r="CA119" i="7"/>
  <c r="CA119" i="7" a="1"/>
  <c r="BZ119" i="7"/>
  <c r="BZ119" i="7" a="1"/>
  <c r="BY119" i="7" a="1"/>
  <c r="BY119" i="7" s="1"/>
  <c r="BX119" i="7" a="1"/>
  <c r="BX119" i="7" s="1"/>
  <c r="BW119" i="7" a="1"/>
  <c r="BW119" i="7" s="1"/>
  <c r="BV119" i="7" a="1"/>
  <c r="BV119" i="7" s="1"/>
  <c r="BU119" i="7" a="1"/>
  <c r="BU119" i="7" s="1"/>
  <c r="BT119" i="7"/>
  <c r="BT119" i="7" a="1"/>
  <c r="BS119" i="7"/>
  <c r="BS119" i="7" a="1"/>
  <c r="BR119" i="7"/>
  <c r="BR119" i="7" a="1"/>
  <c r="BQ119" i="7" a="1"/>
  <c r="BQ119" i="7" s="1"/>
  <c r="BP119" i="7" a="1"/>
  <c r="BP119" i="7" s="1"/>
  <c r="BO119" i="7" a="1"/>
  <c r="BO119" i="7" s="1"/>
  <c r="BN119" i="7" a="1"/>
  <c r="BN119" i="7" s="1"/>
  <c r="CS118" i="7" a="1"/>
  <c r="CS118" i="7" s="1"/>
  <c r="CR118" i="7"/>
  <c r="CR118" i="7" a="1"/>
  <c r="CQ118" i="7"/>
  <c r="CQ118" i="7" a="1"/>
  <c r="CP118" i="7"/>
  <c r="CP118" i="7" a="1"/>
  <c r="CO118" i="7" a="1"/>
  <c r="CO118" i="7" s="1"/>
  <c r="CN118" i="7" a="1"/>
  <c r="CN118" i="7" s="1"/>
  <c r="CM118" i="7" a="1"/>
  <c r="CM118" i="7" s="1"/>
  <c r="CL118" i="7" a="1"/>
  <c r="CL118" i="7" s="1"/>
  <c r="CK118" i="7" a="1"/>
  <c r="CK118" i="7" s="1"/>
  <c r="CJ118" i="7"/>
  <c r="CJ118" i="7" a="1"/>
  <c r="CI118" i="7"/>
  <c r="CI118" i="7" a="1"/>
  <c r="CH118" i="7"/>
  <c r="CH118" i="7" a="1"/>
  <c r="CG118" i="7" a="1"/>
  <c r="CG118" i="7" s="1"/>
  <c r="CF118" i="7" a="1"/>
  <c r="CF118" i="7" s="1"/>
  <c r="CE118" i="7" a="1"/>
  <c r="CE118" i="7" s="1"/>
  <c r="CD118" i="7" a="1"/>
  <c r="CD118" i="7" s="1"/>
  <c r="CC118" i="7" a="1"/>
  <c r="CC118" i="7" s="1"/>
  <c r="CB118" i="7"/>
  <c r="CB118" i="7" a="1"/>
  <c r="CA118" i="7"/>
  <c r="CA118" i="7" a="1"/>
  <c r="BZ118" i="7"/>
  <c r="BZ118" i="7" a="1"/>
  <c r="BY118" i="7" a="1"/>
  <c r="BY118" i="7" s="1"/>
  <c r="BX118" i="7" a="1"/>
  <c r="BX118" i="7" s="1"/>
  <c r="BW118" i="7" a="1"/>
  <c r="BW118" i="7" s="1"/>
  <c r="BV118" i="7" a="1"/>
  <c r="BV118" i="7" s="1"/>
  <c r="BU118" i="7" a="1"/>
  <c r="BU118" i="7" s="1"/>
  <c r="BT118" i="7"/>
  <c r="BT118" i="7" a="1"/>
  <c r="BS118" i="7"/>
  <c r="BS118" i="7" a="1"/>
  <c r="BR118" i="7"/>
  <c r="BR118" i="7" a="1"/>
  <c r="BQ118" i="7" a="1"/>
  <c r="BQ118" i="7" s="1"/>
  <c r="BP118" i="7" a="1"/>
  <c r="BP118" i="7" s="1"/>
  <c r="BO118" i="7" a="1"/>
  <c r="BO118" i="7" s="1"/>
  <c r="BN118" i="7" a="1"/>
  <c r="BN118" i="7" s="1"/>
  <c r="CS117" i="7" a="1"/>
  <c r="CS117" i="7" s="1"/>
  <c r="CR117" i="7"/>
  <c r="CR117" i="7" a="1"/>
  <c r="CQ117" i="7"/>
  <c r="CQ117" i="7" a="1"/>
  <c r="CP117" i="7"/>
  <c r="CP117" i="7" a="1"/>
  <c r="CO117" i="7" a="1"/>
  <c r="CO117" i="7" s="1"/>
  <c r="CN117" i="7" a="1"/>
  <c r="CN117" i="7" s="1"/>
  <c r="CM117" i="7" a="1"/>
  <c r="CM117" i="7" s="1"/>
  <c r="CL117" i="7" a="1"/>
  <c r="CL117" i="7" s="1"/>
  <c r="CK117" i="7" a="1"/>
  <c r="CK117" i="7" s="1"/>
  <c r="CJ117" i="7"/>
  <c r="CJ117" i="7" a="1"/>
  <c r="CI117" i="7"/>
  <c r="CI117" i="7" a="1"/>
  <c r="CH117" i="7"/>
  <c r="CH117" i="7" a="1"/>
  <c r="CG117" i="7" a="1"/>
  <c r="CG117" i="7" s="1"/>
  <c r="CF117" i="7" a="1"/>
  <c r="CF117" i="7" s="1"/>
  <c r="CE117" i="7" a="1"/>
  <c r="CE117" i="7" s="1"/>
  <c r="CD117" i="7" a="1"/>
  <c r="CD117" i="7" s="1"/>
  <c r="CC117" i="7" a="1"/>
  <c r="CC117" i="7" s="1"/>
  <c r="CB117" i="7"/>
  <c r="CB117" i="7" a="1"/>
  <c r="CA117" i="7"/>
  <c r="CA117" i="7" a="1"/>
  <c r="BZ117" i="7"/>
  <c r="BZ117" i="7" a="1"/>
  <c r="BY117" i="7" a="1"/>
  <c r="BY117" i="7" s="1"/>
  <c r="BX117" i="7" a="1"/>
  <c r="BX117" i="7" s="1"/>
  <c r="BW117" i="7" a="1"/>
  <c r="BW117" i="7" s="1"/>
  <c r="BV117" i="7" a="1"/>
  <c r="BV117" i="7" s="1"/>
  <c r="BU117" i="7" a="1"/>
  <c r="BU117" i="7" s="1"/>
  <c r="BT117" i="7"/>
  <c r="BT117" i="7" a="1"/>
  <c r="BS117" i="7"/>
  <c r="BS117" i="7" a="1"/>
  <c r="BR117" i="7"/>
  <c r="BR117" i="7" a="1"/>
  <c r="BQ117" i="7" a="1"/>
  <c r="BQ117" i="7" s="1"/>
  <c r="BP117" i="7" a="1"/>
  <c r="BP117" i="7" s="1"/>
  <c r="BO117" i="7" a="1"/>
  <c r="BO117" i="7" s="1"/>
  <c r="BN117" i="7" a="1"/>
  <c r="BN117" i="7" s="1"/>
  <c r="CS116" i="7" a="1"/>
  <c r="CS116" i="7" s="1"/>
  <c r="CR116" i="7"/>
  <c r="CR116" i="7" a="1"/>
  <c r="CQ116" i="7"/>
  <c r="CQ116" i="7" a="1"/>
  <c r="CP116" i="7"/>
  <c r="CP116" i="7" a="1"/>
  <c r="CO116" i="7" a="1"/>
  <c r="CO116" i="7" s="1"/>
  <c r="CN116" i="7" a="1"/>
  <c r="CN116" i="7" s="1"/>
  <c r="CM116" i="7" a="1"/>
  <c r="CM116" i="7" s="1"/>
  <c r="CL116" i="7" a="1"/>
  <c r="CL116" i="7" s="1"/>
  <c r="CK116" i="7" a="1"/>
  <c r="CK116" i="7" s="1"/>
  <c r="CJ116" i="7"/>
  <c r="CJ116" i="7" a="1"/>
  <c r="CI116" i="7"/>
  <c r="CI116" i="7" a="1"/>
  <c r="CH116" i="7"/>
  <c r="CH116" i="7" a="1"/>
  <c r="CG116" i="7" a="1"/>
  <c r="CG116" i="7" s="1"/>
  <c r="CF116" i="7" a="1"/>
  <c r="CF116" i="7" s="1"/>
  <c r="CE116" i="7" a="1"/>
  <c r="CE116" i="7" s="1"/>
  <c r="CD116" i="7" a="1"/>
  <c r="CD116" i="7" s="1"/>
  <c r="CC116" i="7" a="1"/>
  <c r="CC116" i="7" s="1"/>
  <c r="CB116" i="7"/>
  <c r="CB116" i="7" a="1"/>
  <c r="CA116" i="7"/>
  <c r="CA116" i="7" a="1"/>
  <c r="BZ116" i="7"/>
  <c r="BZ116" i="7" a="1"/>
  <c r="BY116" i="7" a="1"/>
  <c r="BY116" i="7" s="1"/>
  <c r="BX116" i="7" a="1"/>
  <c r="BX116" i="7" s="1"/>
  <c r="BW116" i="7" a="1"/>
  <c r="BW116" i="7" s="1"/>
  <c r="BV116" i="7" a="1"/>
  <c r="BV116" i="7" s="1"/>
  <c r="BU116" i="7" a="1"/>
  <c r="BU116" i="7" s="1"/>
  <c r="BT116" i="7"/>
  <c r="BT116" i="7" a="1"/>
  <c r="BS116" i="7"/>
  <c r="BS116" i="7" a="1"/>
  <c r="BR116" i="7"/>
  <c r="BR116" i="7" a="1"/>
  <c r="BQ116" i="7" a="1"/>
  <c r="BQ116" i="7" s="1"/>
  <c r="BP116" i="7" a="1"/>
  <c r="BP116" i="7" s="1"/>
  <c r="BO116" i="7" a="1"/>
  <c r="BO116" i="7" s="1"/>
  <c r="BN116" i="7" a="1"/>
  <c r="BN116" i="7" s="1"/>
  <c r="CS115" i="7" a="1"/>
  <c r="CS115" i="7" s="1"/>
  <c r="CR115" i="7"/>
  <c r="CR115" i="7" a="1"/>
  <c r="CQ115" i="7"/>
  <c r="CQ115" i="7" a="1"/>
  <c r="CP115" i="7"/>
  <c r="CP115" i="7" a="1"/>
  <c r="CO115" i="7" a="1"/>
  <c r="CO115" i="7" s="1"/>
  <c r="CN115" i="7" a="1"/>
  <c r="CN115" i="7" s="1"/>
  <c r="CM115" i="7" a="1"/>
  <c r="CM115" i="7" s="1"/>
  <c r="CL115" i="7" a="1"/>
  <c r="CL115" i="7" s="1"/>
  <c r="CK115" i="7" a="1"/>
  <c r="CK115" i="7" s="1"/>
  <c r="CJ115" i="7"/>
  <c r="CJ115" i="7" a="1"/>
  <c r="CI115" i="7"/>
  <c r="CI115" i="7" a="1"/>
  <c r="CH115" i="7"/>
  <c r="CH115" i="7" a="1"/>
  <c r="CG115" i="7" a="1"/>
  <c r="CG115" i="7" s="1"/>
  <c r="CF115" i="7" a="1"/>
  <c r="CF115" i="7" s="1"/>
  <c r="CE115" i="7" a="1"/>
  <c r="CE115" i="7" s="1"/>
  <c r="CD115" i="7" a="1"/>
  <c r="CD115" i="7" s="1"/>
  <c r="CC115" i="7" a="1"/>
  <c r="CC115" i="7" s="1"/>
  <c r="CB115" i="7"/>
  <c r="CB115" i="7" a="1"/>
  <c r="CA115" i="7"/>
  <c r="CA115" i="7" a="1"/>
  <c r="BZ115" i="7"/>
  <c r="BZ115" i="7" a="1"/>
  <c r="BY115" i="7" a="1"/>
  <c r="BY115" i="7" s="1"/>
  <c r="BX115" i="7" a="1"/>
  <c r="BX115" i="7" s="1"/>
  <c r="BW115" i="7" a="1"/>
  <c r="BW115" i="7" s="1"/>
  <c r="BV115" i="7" a="1"/>
  <c r="BV115" i="7" s="1"/>
  <c r="BU115" i="7" a="1"/>
  <c r="BU115" i="7" s="1"/>
  <c r="BT115" i="7"/>
  <c r="BT115" i="7" a="1"/>
  <c r="BS115" i="7"/>
  <c r="BS115" i="7" a="1"/>
  <c r="BR115" i="7"/>
  <c r="BR115" i="7" a="1"/>
  <c r="BQ115" i="7" a="1"/>
  <c r="BQ115" i="7" s="1"/>
  <c r="BP115" i="7" a="1"/>
  <c r="BP115" i="7" s="1"/>
  <c r="BO115" i="7" a="1"/>
  <c r="BO115" i="7" s="1"/>
  <c r="BN115" i="7" a="1"/>
  <c r="BN115" i="7" s="1"/>
  <c r="CS114" i="7" a="1"/>
  <c r="CS114" i="7" s="1"/>
  <c r="CR114" i="7"/>
  <c r="CR114" i="7" a="1"/>
  <c r="CQ114" i="7"/>
  <c r="CQ114" i="7" a="1"/>
  <c r="CP114" i="7"/>
  <c r="CP114" i="7" a="1"/>
  <c r="CO114" i="7" a="1"/>
  <c r="CO114" i="7" s="1"/>
  <c r="CN114" i="7" a="1"/>
  <c r="CN114" i="7" s="1"/>
  <c r="CM114" i="7" a="1"/>
  <c r="CM114" i="7" s="1"/>
  <c r="CL114" i="7" a="1"/>
  <c r="CL114" i="7" s="1"/>
  <c r="CK114" i="7" a="1"/>
  <c r="CK114" i="7" s="1"/>
  <c r="CJ114" i="7"/>
  <c r="CJ114" i="7" a="1"/>
  <c r="CI114" i="7"/>
  <c r="CI114" i="7" a="1"/>
  <c r="CH114" i="7"/>
  <c r="CH114" i="7" a="1"/>
  <c r="CG114" i="7" a="1"/>
  <c r="CG114" i="7" s="1"/>
  <c r="CF114" i="7" a="1"/>
  <c r="CF114" i="7" s="1"/>
  <c r="CE114" i="7" a="1"/>
  <c r="CE114" i="7" s="1"/>
  <c r="CD114" i="7" a="1"/>
  <c r="CD114" i="7" s="1"/>
  <c r="CC114" i="7" a="1"/>
  <c r="CC114" i="7" s="1"/>
  <c r="CB114" i="7"/>
  <c r="CB114" i="7" a="1"/>
  <c r="CA114" i="7"/>
  <c r="CA114" i="7" a="1"/>
  <c r="BZ114" i="7"/>
  <c r="BZ114" i="7" a="1"/>
  <c r="BY114" i="7" a="1"/>
  <c r="BY114" i="7" s="1"/>
  <c r="BX114" i="7" a="1"/>
  <c r="BX114" i="7" s="1"/>
  <c r="BW114" i="7" a="1"/>
  <c r="BW114" i="7" s="1"/>
  <c r="BV114" i="7" a="1"/>
  <c r="BV114" i="7" s="1"/>
  <c r="BU114" i="7" a="1"/>
  <c r="BU114" i="7" s="1"/>
  <c r="BT114" i="7"/>
  <c r="BT114" i="7" a="1"/>
  <c r="BS114" i="7"/>
  <c r="BS114" i="7" a="1"/>
  <c r="BR114" i="7"/>
  <c r="BR114" i="7" a="1"/>
  <c r="BQ114" i="7" a="1"/>
  <c r="BQ114" i="7" s="1"/>
  <c r="BP114" i="7" a="1"/>
  <c r="BP114" i="7" s="1"/>
  <c r="BO114" i="7" a="1"/>
  <c r="BO114" i="7" s="1"/>
  <c r="BN114" i="7" a="1"/>
  <c r="BN114" i="7" s="1"/>
  <c r="CS113" i="7" a="1"/>
  <c r="CS113" i="7" s="1"/>
  <c r="CR113" i="7"/>
  <c r="CR113" i="7" a="1"/>
  <c r="CQ113" i="7"/>
  <c r="CQ113" i="7" a="1"/>
  <c r="CP113" i="7"/>
  <c r="CP113" i="7" a="1"/>
  <c r="CO113" i="7" a="1"/>
  <c r="CO113" i="7" s="1"/>
  <c r="CN113" i="7" a="1"/>
  <c r="CN113" i="7" s="1"/>
  <c r="CM113" i="7" a="1"/>
  <c r="CM113" i="7" s="1"/>
  <c r="CL113" i="7" a="1"/>
  <c r="CL113" i="7" s="1"/>
  <c r="CK113" i="7" a="1"/>
  <c r="CK113" i="7" s="1"/>
  <c r="CJ113" i="7"/>
  <c r="CJ113" i="7" a="1"/>
  <c r="CI113" i="7"/>
  <c r="CI113" i="7" a="1"/>
  <c r="CH113" i="7"/>
  <c r="CH113" i="7" a="1"/>
  <c r="CG113" i="7" a="1"/>
  <c r="CG113" i="7" s="1"/>
  <c r="CF113" i="7" a="1"/>
  <c r="CF113" i="7" s="1"/>
  <c r="CE113" i="7" a="1"/>
  <c r="CE113" i="7" s="1"/>
  <c r="CD113" i="7" a="1"/>
  <c r="CD113" i="7" s="1"/>
  <c r="CC113" i="7" a="1"/>
  <c r="CC113" i="7" s="1"/>
  <c r="CB113" i="7"/>
  <c r="CB113" i="7" a="1"/>
  <c r="CA113" i="7"/>
  <c r="CA113" i="7" a="1"/>
  <c r="BZ113" i="7"/>
  <c r="BZ113" i="7" a="1"/>
  <c r="BY113" i="7" a="1"/>
  <c r="BY113" i="7" s="1"/>
  <c r="BX113" i="7" a="1"/>
  <c r="BX113" i="7" s="1"/>
  <c r="BW113" i="7" a="1"/>
  <c r="BW113" i="7" s="1"/>
  <c r="BV113" i="7" a="1"/>
  <c r="BV113" i="7" s="1"/>
  <c r="BU113" i="7" a="1"/>
  <c r="BU113" i="7" s="1"/>
  <c r="BT113" i="7"/>
  <c r="BT113" i="7" a="1"/>
  <c r="BS113" i="7"/>
  <c r="BS113" i="7" a="1"/>
  <c r="BR113" i="7"/>
  <c r="BR113" i="7" a="1"/>
  <c r="BQ113" i="7" a="1"/>
  <c r="BQ113" i="7" s="1"/>
  <c r="BP113" i="7" a="1"/>
  <c r="BP113" i="7" s="1"/>
  <c r="BO113" i="7" a="1"/>
  <c r="BO113" i="7" s="1"/>
  <c r="BN113" i="7" a="1"/>
  <c r="BN113" i="7" s="1"/>
  <c r="CS112" i="7" a="1"/>
  <c r="CS112" i="7" s="1"/>
  <c r="CR112" i="7"/>
  <c r="CR112" i="7" a="1"/>
  <c r="CQ112" i="7"/>
  <c r="CQ112" i="7" a="1"/>
  <c r="CP112" i="7"/>
  <c r="CP112" i="7" a="1"/>
  <c r="CO112" i="7" a="1"/>
  <c r="CO112" i="7" s="1"/>
  <c r="CN112" i="7" a="1"/>
  <c r="CN112" i="7" s="1"/>
  <c r="CM112" i="7" a="1"/>
  <c r="CM112" i="7" s="1"/>
  <c r="CL112" i="7" a="1"/>
  <c r="CL112" i="7" s="1"/>
  <c r="CK112" i="7" a="1"/>
  <c r="CK112" i="7" s="1"/>
  <c r="CJ112" i="7"/>
  <c r="CJ112" i="7" a="1"/>
  <c r="CI112" i="7"/>
  <c r="CI112" i="7" a="1"/>
  <c r="CH112" i="7"/>
  <c r="CH112" i="7" a="1"/>
  <c r="CG112" i="7" a="1"/>
  <c r="CG112" i="7" s="1"/>
  <c r="CF112" i="7" a="1"/>
  <c r="CF112" i="7" s="1"/>
  <c r="CE112" i="7" a="1"/>
  <c r="CE112" i="7" s="1"/>
  <c r="CD112" i="7" a="1"/>
  <c r="CD112" i="7" s="1"/>
  <c r="CC112" i="7" a="1"/>
  <c r="CC112" i="7" s="1"/>
  <c r="CB112" i="7"/>
  <c r="CB112" i="7" a="1"/>
  <c r="CA112" i="7"/>
  <c r="CA112" i="7" a="1"/>
  <c r="BZ112" i="7"/>
  <c r="BZ112" i="7" a="1"/>
  <c r="BY112" i="7" a="1"/>
  <c r="BY112" i="7" s="1"/>
  <c r="BX112" i="7" a="1"/>
  <c r="BX112" i="7" s="1"/>
  <c r="BW112" i="7" a="1"/>
  <c r="BW112" i="7" s="1"/>
  <c r="BV112" i="7" a="1"/>
  <c r="BV112" i="7" s="1"/>
  <c r="BU112" i="7" a="1"/>
  <c r="BU112" i="7" s="1"/>
  <c r="BT112" i="7"/>
  <c r="BT112" i="7" a="1"/>
  <c r="BS112" i="7"/>
  <c r="BS112" i="7" a="1"/>
  <c r="BR112" i="7"/>
  <c r="BR112" i="7" a="1"/>
  <c r="BQ112" i="7" a="1"/>
  <c r="BQ112" i="7" s="1"/>
  <c r="BP112" i="7" a="1"/>
  <c r="BP112" i="7" s="1"/>
  <c r="BO112" i="7" a="1"/>
  <c r="BO112" i="7" s="1"/>
  <c r="BN112" i="7" a="1"/>
  <c r="BN112" i="7" s="1"/>
  <c r="CS111" i="7" a="1"/>
  <c r="CS111" i="7" s="1"/>
  <c r="CR111" i="7"/>
  <c r="CR111" i="7" a="1"/>
  <c r="CQ111" i="7"/>
  <c r="CQ111" i="7" a="1"/>
  <c r="CP111" i="7"/>
  <c r="CP111" i="7" a="1"/>
  <c r="CO111" i="7" a="1"/>
  <c r="CO111" i="7" s="1"/>
  <c r="CN111" i="7" a="1"/>
  <c r="CN111" i="7" s="1"/>
  <c r="CM111" i="7" a="1"/>
  <c r="CM111" i="7" s="1"/>
  <c r="CL111" i="7" a="1"/>
  <c r="CL111" i="7" s="1"/>
  <c r="CK111" i="7" a="1"/>
  <c r="CK111" i="7" s="1"/>
  <c r="CJ111" i="7"/>
  <c r="CJ111" i="7" a="1"/>
  <c r="CI111" i="7"/>
  <c r="CI111" i="7" a="1"/>
  <c r="CH111" i="7"/>
  <c r="CH111" i="7" a="1"/>
  <c r="CG111" i="7" a="1"/>
  <c r="CG111" i="7" s="1"/>
  <c r="CF111" i="7" a="1"/>
  <c r="CF111" i="7" s="1"/>
  <c r="CE111" i="7" a="1"/>
  <c r="CE111" i="7" s="1"/>
  <c r="CD111" i="7" a="1"/>
  <c r="CD111" i="7" s="1"/>
  <c r="CC111" i="7" a="1"/>
  <c r="CC111" i="7" s="1"/>
  <c r="CB111" i="7"/>
  <c r="CB111" i="7" a="1"/>
  <c r="CA111" i="7"/>
  <c r="CA111" i="7" a="1"/>
  <c r="BZ111" i="7"/>
  <c r="BZ111" i="7" a="1"/>
  <c r="BY111" i="7" a="1"/>
  <c r="BY111" i="7" s="1"/>
  <c r="BX111" i="7" a="1"/>
  <c r="BX111" i="7" s="1"/>
  <c r="BW111" i="7" a="1"/>
  <c r="BW111" i="7" s="1"/>
  <c r="BV111" i="7" a="1"/>
  <c r="BV111" i="7" s="1"/>
  <c r="BU111" i="7" a="1"/>
  <c r="BU111" i="7" s="1"/>
  <c r="BT111" i="7"/>
  <c r="BT111" i="7" a="1"/>
  <c r="BS111" i="7"/>
  <c r="BS111" i="7" a="1"/>
  <c r="BR111" i="7"/>
  <c r="BR111" i="7" a="1"/>
  <c r="BQ111" i="7" a="1"/>
  <c r="BQ111" i="7" s="1"/>
  <c r="BP111" i="7" a="1"/>
  <c r="BP111" i="7" s="1"/>
  <c r="BO111" i="7" a="1"/>
  <c r="BO111" i="7" s="1"/>
  <c r="BN111" i="7" a="1"/>
  <c r="BN111" i="7" s="1"/>
  <c r="CS110" i="7" a="1"/>
  <c r="CS110" i="7" s="1"/>
  <c r="CR110" i="7"/>
  <c r="CR110" i="7" a="1"/>
  <c r="CQ110" i="7"/>
  <c r="CQ110" i="7" a="1"/>
  <c r="CP110" i="7"/>
  <c r="CP110" i="7" a="1"/>
  <c r="CO110" i="7" a="1"/>
  <c r="CO110" i="7" s="1"/>
  <c r="CN110" i="7" a="1"/>
  <c r="CN110" i="7" s="1"/>
  <c r="CM110" i="7" a="1"/>
  <c r="CM110" i="7" s="1"/>
  <c r="CL110" i="7" a="1"/>
  <c r="CL110" i="7" s="1"/>
  <c r="CK110" i="7" a="1"/>
  <c r="CK110" i="7" s="1"/>
  <c r="CJ110" i="7"/>
  <c r="CJ110" i="7" a="1"/>
  <c r="CI110" i="7"/>
  <c r="CI110" i="7" a="1"/>
  <c r="CH110" i="7"/>
  <c r="CH110" i="7" a="1"/>
  <c r="CG110" i="7" a="1"/>
  <c r="CG110" i="7" s="1"/>
  <c r="CF110" i="7" a="1"/>
  <c r="CF110" i="7" s="1"/>
  <c r="CE110" i="7" a="1"/>
  <c r="CE110" i="7" s="1"/>
  <c r="CD110" i="7" a="1"/>
  <c r="CD110" i="7" s="1"/>
  <c r="CC110" i="7" a="1"/>
  <c r="CC110" i="7" s="1"/>
  <c r="CB110" i="7"/>
  <c r="CB110" i="7" a="1"/>
  <c r="CA110" i="7"/>
  <c r="CA110" i="7" a="1"/>
  <c r="BZ110" i="7"/>
  <c r="BZ110" i="7" a="1"/>
  <c r="BY110" i="7" a="1"/>
  <c r="BY110" i="7" s="1"/>
  <c r="BX110" i="7" a="1"/>
  <c r="BX110" i="7" s="1"/>
  <c r="BW110" i="7" a="1"/>
  <c r="BW110" i="7" s="1"/>
  <c r="BV110" i="7" a="1"/>
  <c r="BV110" i="7" s="1"/>
  <c r="BU110" i="7" a="1"/>
  <c r="BU110" i="7" s="1"/>
  <c r="BT110" i="7"/>
  <c r="BT110" i="7" a="1"/>
  <c r="BS110" i="7"/>
  <c r="BS110" i="7" a="1"/>
  <c r="BR110" i="7"/>
  <c r="BR110" i="7" a="1"/>
  <c r="BQ110" i="7" a="1"/>
  <c r="BQ110" i="7" s="1"/>
  <c r="BP110" i="7" a="1"/>
  <c r="BP110" i="7" s="1"/>
  <c r="BO110" i="7" a="1"/>
  <c r="BO110" i="7" s="1"/>
  <c r="BN110" i="7" a="1"/>
  <c r="BN110" i="7" s="1"/>
  <c r="CS109" i="7" a="1"/>
  <c r="CS109" i="7" s="1"/>
  <c r="CR109" i="7"/>
  <c r="CR109" i="7" a="1"/>
  <c r="CQ109" i="7"/>
  <c r="CQ109" i="7" a="1"/>
  <c r="CP109" i="7"/>
  <c r="CP109" i="7" a="1"/>
  <c r="CO109" i="7" a="1"/>
  <c r="CO109" i="7" s="1"/>
  <c r="CN109" i="7" a="1"/>
  <c r="CN109" i="7" s="1"/>
  <c r="CM109" i="7" a="1"/>
  <c r="CM109" i="7" s="1"/>
  <c r="CL109" i="7" a="1"/>
  <c r="CL109" i="7" s="1"/>
  <c r="CK109" i="7" a="1"/>
  <c r="CK109" i="7" s="1"/>
  <c r="CJ109" i="7"/>
  <c r="CJ109" i="7" a="1"/>
  <c r="CI109" i="7"/>
  <c r="CI109" i="7" a="1"/>
  <c r="CH109" i="7"/>
  <c r="CH109" i="7" a="1"/>
  <c r="CG109" i="7" a="1"/>
  <c r="CG109" i="7" s="1"/>
  <c r="CF109" i="7" a="1"/>
  <c r="CF109" i="7" s="1"/>
  <c r="CE109" i="7" a="1"/>
  <c r="CE109" i="7" s="1"/>
  <c r="CD109" i="7" a="1"/>
  <c r="CD109" i="7" s="1"/>
  <c r="CC109" i="7" a="1"/>
  <c r="CC109" i="7" s="1"/>
  <c r="CB109" i="7"/>
  <c r="CB109" i="7" a="1"/>
  <c r="CA109" i="7"/>
  <c r="CA109" i="7" a="1"/>
  <c r="BZ109" i="7"/>
  <c r="BZ109" i="7" a="1"/>
  <c r="BY109" i="7" a="1"/>
  <c r="BY109" i="7" s="1"/>
  <c r="BX109" i="7" a="1"/>
  <c r="BX109" i="7" s="1"/>
  <c r="BW109" i="7" a="1"/>
  <c r="BW109" i="7" s="1"/>
  <c r="BV109" i="7" a="1"/>
  <c r="BV109" i="7" s="1"/>
  <c r="BU109" i="7" a="1"/>
  <c r="BU109" i="7" s="1"/>
  <c r="BT109" i="7"/>
  <c r="BT109" i="7" a="1"/>
  <c r="BS109" i="7"/>
  <c r="BS109" i="7" a="1"/>
  <c r="BR109" i="7"/>
  <c r="BR109" i="7" a="1"/>
  <c r="BQ109" i="7" a="1"/>
  <c r="BQ109" i="7" s="1"/>
  <c r="BP109" i="7" a="1"/>
  <c r="BP109" i="7" s="1"/>
  <c r="BO109" i="7" a="1"/>
  <c r="BO109" i="7" s="1"/>
  <c r="BN109" i="7" a="1"/>
  <c r="BN109" i="7" s="1"/>
  <c r="CS108" i="7" a="1"/>
  <c r="CS108" i="7" s="1"/>
  <c r="CR108" i="7"/>
  <c r="CR108" i="7" a="1"/>
  <c r="CQ108" i="7"/>
  <c r="CQ108" i="7" a="1"/>
  <c r="CP108" i="7"/>
  <c r="CP108" i="7" a="1"/>
  <c r="CO108" i="7" a="1"/>
  <c r="CO108" i="7" s="1"/>
  <c r="CN108" i="7" a="1"/>
  <c r="CN108" i="7" s="1"/>
  <c r="CM108" i="7" a="1"/>
  <c r="CM108" i="7" s="1"/>
  <c r="CL108" i="7" a="1"/>
  <c r="CL108" i="7" s="1"/>
  <c r="CK108" i="7" a="1"/>
  <c r="CK108" i="7" s="1"/>
  <c r="CJ108" i="7"/>
  <c r="CJ108" i="7" a="1"/>
  <c r="CI108" i="7"/>
  <c r="CI108" i="7" a="1"/>
  <c r="CH108" i="7"/>
  <c r="CH108" i="7" a="1"/>
  <c r="CG108" i="7" a="1"/>
  <c r="CG108" i="7" s="1"/>
  <c r="CF108" i="7" a="1"/>
  <c r="CF108" i="7" s="1"/>
  <c r="CE108" i="7" a="1"/>
  <c r="CE108" i="7" s="1"/>
  <c r="CD108" i="7" a="1"/>
  <c r="CD108" i="7" s="1"/>
  <c r="CC108" i="7" a="1"/>
  <c r="CC108" i="7" s="1"/>
  <c r="CB108" i="7"/>
  <c r="CB108" i="7" a="1"/>
  <c r="CA108" i="7"/>
  <c r="CA108" i="7" a="1"/>
  <c r="BZ108" i="7"/>
  <c r="BZ108" i="7" a="1"/>
  <c r="BY108" i="7" a="1"/>
  <c r="BY108" i="7" s="1"/>
  <c r="BX108" i="7" a="1"/>
  <c r="BX108" i="7" s="1"/>
  <c r="BW108" i="7" a="1"/>
  <c r="BW108" i="7" s="1"/>
  <c r="BV108" i="7" a="1"/>
  <c r="BV108" i="7" s="1"/>
  <c r="BU108" i="7" a="1"/>
  <c r="BU108" i="7" s="1"/>
  <c r="BT108" i="7"/>
  <c r="BT108" i="7" a="1"/>
  <c r="BS108" i="7"/>
  <c r="BS108" i="7" a="1"/>
  <c r="BR108" i="7"/>
  <c r="BR108" i="7" a="1"/>
  <c r="BQ108" i="7" a="1"/>
  <c r="BQ108" i="7" s="1"/>
  <c r="BP108" i="7" a="1"/>
  <c r="BP108" i="7" s="1"/>
  <c r="BO108" i="7" a="1"/>
  <c r="BO108" i="7" s="1"/>
  <c r="BN108" i="7" a="1"/>
  <c r="BN108" i="7" s="1"/>
  <c r="CS107" i="7" a="1"/>
  <c r="CS107" i="7" s="1"/>
  <c r="CR107" i="7"/>
  <c r="CR107" i="7" a="1"/>
  <c r="CQ107" i="7"/>
  <c r="CQ107" i="7" a="1"/>
  <c r="CP107" i="7"/>
  <c r="CP107" i="7" a="1"/>
  <c r="CO107" i="7" a="1"/>
  <c r="CO107" i="7" s="1"/>
  <c r="CN107" i="7" a="1"/>
  <c r="CN107" i="7" s="1"/>
  <c r="CM107" i="7" a="1"/>
  <c r="CM107" i="7" s="1"/>
  <c r="CL107" i="7" a="1"/>
  <c r="CL107" i="7" s="1"/>
  <c r="CK107" i="7" a="1"/>
  <c r="CK107" i="7" s="1"/>
  <c r="CJ107" i="7"/>
  <c r="CJ107" i="7" a="1"/>
  <c r="CI107" i="7"/>
  <c r="CI107" i="7" a="1"/>
  <c r="CH107" i="7"/>
  <c r="CH107" i="7" a="1"/>
  <c r="CG107" i="7" a="1"/>
  <c r="CG107" i="7" s="1"/>
  <c r="CF107" i="7" a="1"/>
  <c r="CF107" i="7" s="1"/>
  <c r="CE107" i="7" a="1"/>
  <c r="CE107" i="7" s="1"/>
  <c r="CD107" i="7" a="1"/>
  <c r="CD107" i="7" s="1"/>
  <c r="CC107" i="7" a="1"/>
  <c r="CC107" i="7" s="1"/>
  <c r="CB107" i="7"/>
  <c r="CB107" i="7" a="1"/>
  <c r="CA107" i="7"/>
  <c r="CA107" i="7" a="1"/>
  <c r="BZ107" i="7"/>
  <c r="BZ107" i="7" a="1"/>
  <c r="BY107" i="7" a="1"/>
  <c r="BY107" i="7" s="1"/>
  <c r="BX107" i="7" a="1"/>
  <c r="BX107" i="7" s="1"/>
  <c r="BW107" i="7" a="1"/>
  <c r="BW107" i="7" s="1"/>
  <c r="BV107" i="7" a="1"/>
  <c r="BV107" i="7" s="1"/>
  <c r="BU107" i="7" a="1"/>
  <c r="BU107" i="7" s="1"/>
  <c r="BT107" i="7"/>
  <c r="BT107" i="7" a="1"/>
  <c r="BS107" i="7"/>
  <c r="BS107" i="7" a="1"/>
  <c r="BR107" i="7"/>
  <c r="BR107" i="7" a="1"/>
  <c r="BQ107" i="7" a="1"/>
  <c r="BQ107" i="7" s="1"/>
  <c r="BP107" i="7" a="1"/>
  <c r="BP107" i="7" s="1"/>
  <c r="BO107" i="7" a="1"/>
  <c r="BO107" i="7" s="1"/>
  <c r="BN107" i="7" a="1"/>
  <c r="BN107" i="7" s="1"/>
  <c r="CS106" i="7" a="1"/>
  <c r="CS106" i="7" s="1"/>
  <c r="CR106" i="7"/>
  <c r="CR106" i="7" a="1"/>
  <c r="CQ106" i="7"/>
  <c r="CQ106" i="7" a="1"/>
  <c r="CP106" i="7"/>
  <c r="CP106" i="7" a="1"/>
  <c r="CO106" i="7" a="1"/>
  <c r="CO106" i="7" s="1"/>
  <c r="CN106" i="7" a="1"/>
  <c r="CN106" i="7" s="1"/>
  <c r="CM106" i="7" a="1"/>
  <c r="CM106" i="7" s="1"/>
  <c r="CL106" i="7" a="1"/>
  <c r="CL106" i="7" s="1"/>
  <c r="CK106" i="7" a="1"/>
  <c r="CK106" i="7" s="1"/>
  <c r="CJ106" i="7"/>
  <c r="CJ106" i="7" a="1"/>
  <c r="CI106" i="7"/>
  <c r="CI106" i="7" a="1"/>
  <c r="CH106" i="7"/>
  <c r="CH106" i="7" a="1"/>
  <c r="CG106" i="7" a="1"/>
  <c r="CG106" i="7" s="1"/>
  <c r="CF106" i="7" a="1"/>
  <c r="CF106" i="7" s="1"/>
  <c r="CE106" i="7" a="1"/>
  <c r="CE106" i="7" s="1"/>
  <c r="CD106" i="7" a="1"/>
  <c r="CD106" i="7" s="1"/>
  <c r="CC106" i="7" a="1"/>
  <c r="CC106" i="7" s="1"/>
  <c r="CB106" i="7"/>
  <c r="CB106" i="7" a="1"/>
  <c r="CA106" i="7"/>
  <c r="CA106" i="7" a="1"/>
  <c r="BZ106" i="7"/>
  <c r="BZ106" i="7" a="1"/>
  <c r="BY106" i="7" a="1"/>
  <c r="BY106" i="7" s="1"/>
  <c r="BX106" i="7" a="1"/>
  <c r="BX106" i="7" s="1"/>
  <c r="BW106" i="7" a="1"/>
  <c r="BW106" i="7" s="1"/>
  <c r="BV106" i="7" a="1"/>
  <c r="BV106" i="7" s="1"/>
  <c r="BU106" i="7" a="1"/>
  <c r="BU106" i="7" s="1"/>
  <c r="BT106" i="7"/>
  <c r="BT106" i="7" a="1"/>
  <c r="BS106" i="7"/>
  <c r="BS106" i="7" a="1"/>
  <c r="BR106" i="7"/>
  <c r="BR106" i="7" a="1"/>
  <c r="BQ106" i="7" a="1"/>
  <c r="BQ106" i="7" s="1"/>
  <c r="BP106" i="7" a="1"/>
  <c r="BP106" i="7" s="1"/>
  <c r="BO106" i="7" a="1"/>
  <c r="BO106" i="7" s="1"/>
  <c r="BN106" i="7" a="1"/>
  <c r="BN106" i="7" s="1"/>
  <c r="CS105" i="7" a="1"/>
  <c r="CS105" i="7" s="1"/>
  <c r="CR105" i="7"/>
  <c r="CR105" i="7" a="1"/>
  <c r="CQ105" i="7"/>
  <c r="CQ105" i="7" a="1"/>
  <c r="CP105" i="7"/>
  <c r="CP105" i="7" a="1"/>
  <c r="CO105" i="7" a="1"/>
  <c r="CO105" i="7" s="1"/>
  <c r="CN105" i="7" a="1"/>
  <c r="CN105" i="7" s="1"/>
  <c r="CM105" i="7" a="1"/>
  <c r="CM105" i="7" s="1"/>
  <c r="CL105" i="7" a="1"/>
  <c r="CL105" i="7" s="1"/>
  <c r="CK105" i="7" a="1"/>
  <c r="CK105" i="7" s="1"/>
  <c r="CJ105" i="7"/>
  <c r="CJ105" i="7" a="1"/>
  <c r="CI105" i="7"/>
  <c r="CI105" i="7" a="1"/>
  <c r="CH105" i="7"/>
  <c r="CH105" i="7" a="1"/>
  <c r="CG105" i="7" a="1"/>
  <c r="CG105" i="7" s="1"/>
  <c r="CF105" i="7" a="1"/>
  <c r="CF105" i="7" s="1"/>
  <c r="CE105" i="7" a="1"/>
  <c r="CE105" i="7" s="1"/>
  <c r="CD105" i="7" a="1"/>
  <c r="CD105" i="7" s="1"/>
  <c r="CC105" i="7" a="1"/>
  <c r="CC105" i="7" s="1"/>
  <c r="CB105" i="7"/>
  <c r="CB105" i="7" a="1"/>
  <c r="CA105" i="7"/>
  <c r="CA105" i="7" a="1"/>
  <c r="BZ105" i="7"/>
  <c r="BZ105" i="7" a="1"/>
  <c r="BY105" i="7" a="1"/>
  <c r="BY105" i="7" s="1"/>
  <c r="BX105" i="7" a="1"/>
  <c r="BX105" i="7" s="1"/>
  <c r="BW105" i="7" a="1"/>
  <c r="BW105" i="7" s="1"/>
  <c r="BV105" i="7" a="1"/>
  <c r="BV105" i="7" s="1"/>
  <c r="BU105" i="7" a="1"/>
  <c r="BU105" i="7" s="1"/>
  <c r="BT105" i="7"/>
  <c r="BT105" i="7" a="1"/>
  <c r="BS105" i="7"/>
  <c r="BS105" i="7" a="1"/>
  <c r="BR105" i="7"/>
  <c r="BR105" i="7" a="1"/>
  <c r="BQ105" i="7" a="1"/>
  <c r="BQ105" i="7" s="1"/>
  <c r="BP105" i="7" a="1"/>
  <c r="BP105" i="7" s="1"/>
  <c r="BO105" i="7" a="1"/>
  <c r="BO105" i="7" s="1"/>
  <c r="BN105" i="7" a="1"/>
  <c r="BN105" i="7" s="1"/>
  <c r="CS104" i="7" a="1"/>
  <c r="CS104" i="7" s="1"/>
  <c r="CR104" i="7"/>
  <c r="CR104" i="7" a="1"/>
  <c r="CQ104" i="7"/>
  <c r="CQ104" i="7" a="1"/>
  <c r="CP104" i="7"/>
  <c r="CP104" i="7" a="1"/>
  <c r="CO104" i="7" a="1"/>
  <c r="CO104" i="7" s="1"/>
  <c r="CN104" i="7" a="1"/>
  <c r="CN104" i="7" s="1"/>
  <c r="CM104" i="7" a="1"/>
  <c r="CM104" i="7" s="1"/>
  <c r="CL104" i="7" a="1"/>
  <c r="CL104" i="7" s="1"/>
  <c r="CK104" i="7" a="1"/>
  <c r="CK104" i="7" s="1"/>
  <c r="CJ104" i="7"/>
  <c r="CJ104" i="7" a="1"/>
  <c r="CI104" i="7"/>
  <c r="CI104" i="7" a="1"/>
  <c r="CH104" i="7"/>
  <c r="CH104" i="7" a="1"/>
  <c r="CG104" i="7" a="1"/>
  <c r="CG104" i="7" s="1"/>
  <c r="CF104" i="7" a="1"/>
  <c r="CF104" i="7" s="1"/>
  <c r="CE104" i="7" a="1"/>
  <c r="CE104" i="7" s="1"/>
  <c r="CD104" i="7" a="1"/>
  <c r="CD104" i="7" s="1"/>
  <c r="CC104" i="7" a="1"/>
  <c r="CC104" i="7" s="1"/>
  <c r="CB104" i="7"/>
  <c r="CB104" i="7" a="1"/>
  <c r="CA104" i="7"/>
  <c r="CA104" i="7" a="1"/>
  <c r="BZ104" i="7"/>
  <c r="BZ104" i="7" a="1"/>
  <c r="BY104" i="7" a="1"/>
  <c r="BY104" i="7" s="1"/>
  <c r="BX104" i="7" a="1"/>
  <c r="BX104" i="7" s="1"/>
  <c r="BW104" i="7" a="1"/>
  <c r="BW104" i="7" s="1"/>
  <c r="BV104" i="7" a="1"/>
  <c r="BV104" i="7" s="1"/>
  <c r="BU104" i="7" a="1"/>
  <c r="BU104" i="7" s="1"/>
  <c r="BT104" i="7"/>
  <c r="BT104" i="7" a="1"/>
  <c r="BS104" i="7"/>
  <c r="BS104" i="7" a="1"/>
  <c r="BR104" i="7"/>
  <c r="BR104" i="7" a="1"/>
  <c r="BQ104" i="7" a="1"/>
  <c r="BQ104" i="7" s="1"/>
  <c r="BP104" i="7" a="1"/>
  <c r="BP104" i="7" s="1"/>
  <c r="BO104" i="7" a="1"/>
  <c r="BO104" i="7" s="1"/>
  <c r="BN104" i="7" a="1"/>
  <c r="BN104" i="7" s="1"/>
  <c r="CS103" i="7" a="1"/>
  <c r="CS103" i="7" s="1"/>
  <c r="CR103" i="7"/>
  <c r="CR103" i="7" a="1"/>
  <c r="CQ103" i="7"/>
  <c r="CQ103" i="7" a="1"/>
  <c r="CP103" i="7"/>
  <c r="CP103" i="7" a="1"/>
  <c r="CO103" i="7" a="1"/>
  <c r="CO103" i="7" s="1"/>
  <c r="CN103" i="7" a="1"/>
  <c r="CN103" i="7" s="1"/>
  <c r="CM103" i="7" a="1"/>
  <c r="CM103" i="7" s="1"/>
  <c r="CL103" i="7" a="1"/>
  <c r="CL103" i="7" s="1"/>
  <c r="CK103" i="7" a="1"/>
  <c r="CK103" i="7" s="1"/>
  <c r="CJ103" i="7"/>
  <c r="CJ103" i="7" a="1"/>
  <c r="CI103" i="7"/>
  <c r="CI103" i="7" a="1"/>
  <c r="CH103" i="7"/>
  <c r="CH103" i="7" a="1"/>
  <c r="CG103" i="7" a="1"/>
  <c r="CG103" i="7" s="1"/>
  <c r="CF103" i="7" a="1"/>
  <c r="CF103" i="7" s="1"/>
  <c r="CE103" i="7" a="1"/>
  <c r="CE103" i="7" s="1"/>
  <c r="CD103" i="7" a="1"/>
  <c r="CD103" i="7" s="1"/>
  <c r="CC103" i="7" a="1"/>
  <c r="CC103" i="7" s="1"/>
  <c r="CB103" i="7"/>
  <c r="CB103" i="7" a="1"/>
  <c r="CA103" i="7"/>
  <c r="CA103" i="7" a="1"/>
  <c r="BZ103" i="7"/>
  <c r="BZ103" i="7" a="1"/>
  <c r="BY103" i="7" a="1"/>
  <c r="BY103" i="7" s="1"/>
  <c r="BX103" i="7" a="1"/>
  <c r="BX103" i="7" s="1"/>
  <c r="BW103" i="7" a="1"/>
  <c r="BW103" i="7" s="1"/>
  <c r="BV103" i="7" a="1"/>
  <c r="BV103" i="7" s="1"/>
  <c r="BU103" i="7" a="1"/>
  <c r="BU103" i="7" s="1"/>
  <c r="BT103" i="7"/>
  <c r="BT103" i="7" a="1"/>
  <c r="BS103" i="7"/>
  <c r="BS103" i="7" a="1"/>
  <c r="BR103" i="7"/>
  <c r="BR103" i="7" a="1"/>
  <c r="BQ103" i="7" a="1"/>
  <c r="BQ103" i="7" s="1"/>
  <c r="BP103" i="7" a="1"/>
  <c r="BP103" i="7" s="1"/>
  <c r="BO103" i="7" a="1"/>
  <c r="BO103" i="7" s="1"/>
  <c r="BN103" i="7" a="1"/>
  <c r="BN103" i="7" s="1"/>
  <c r="CS102" i="7" a="1"/>
  <c r="CS102" i="7" s="1"/>
  <c r="CR102" i="7"/>
  <c r="CR102" i="7" a="1"/>
  <c r="CQ102" i="7"/>
  <c r="CQ102" i="7" a="1"/>
  <c r="CP102" i="7"/>
  <c r="CP102" i="7" a="1"/>
  <c r="CO102" i="7" a="1"/>
  <c r="CO102" i="7" s="1"/>
  <c r="CN102" i="7" a="1"/>
  <c r="CN102" i="7" s="1"/>
  <c r="CM102" i="7" a="1"/>
  <c r="CM102" i="7" s="1"/>
  <c r="CL102" i="7" a="1"/>
  <c r="CL102" i="7" s="1"/>
  <c r="CK102" i="7" a="1"/>
  <c r="CK102" i="7" s="1"/>
  <c r="CJ102" i="7"/>
  <c r="CJ102" i="7" a="1"/>
  <c r="CI102" i="7"/>
  <c r="CI102" i="7" a="1"/>
  <c r="CH102" i="7"/>
  <c r="CH102" i="7" a="1"/>
  <c r="CG102" i="7" a="1"/>
  <c r="CG102" i="7" s="1"/>
  <c r="CF102" i="7" a="1"/>
  <c r="CF102" i="7" s="1"/>
  <c r="CE102" i="7" a="1"/>
  <c r="CE102" i="7" s="1"/>
  <c r="CD102" i="7" a="1"/>
  <c r="CD102" i="7" s="1"/>
  <c r="CC102" i="7" a="1"/>
  <c r="CC102" i="7" s="1"/>
  <c r="CB102" i="7"/>
  <c r="CB102" i="7" a="1"/>
  <c r="CA102" i="7"/>
  <c r="CA102" i="7" a="1"/>
  <c r="BZ102" i="7"/>
  <c r="BZ102" i="7" a="1"/>
  <c r="BY102" i="7" a="1"/>
  <c r="BY102" i="7" s="1"/>
  <c r="BX102" i="7" a="1"/>
  <c r="BX102" i="7" s="1"/>
  <c r="BW102" i="7" a="1"/>
  <c r="BW102" i="7" s="1"/>
  <c r="BV102" i="7" a="1"/>
  <c r="BV102" i="7" s="1"/>
  <c r="BU102" i="7" a="1"/>
  <c r="BU102" i="7" s="1"/>
  <c r="BT102" i="7"/>
  <c r="BT102" i="7" a="1"/>
  <c r="BS102" i="7"/>
  <c r="BS102" i="7" a="1"/>
  <c r="BR102" i="7"/>
  <c r="BR102" i="7" a="1"/>
  <c r="BQ102" i="7" a="1"/>
  <c r="BQ102" i="7" s="1"/>
  <c r="BP102" i="7" a="1"/>
  <c r="BP102" i="7" s="1"/>
  <c r="BO102" i="7" a="1"/>
  <c r="BO102" i="7" s="1"/>
  <c r="BN102" i="7" a="1"/>
  <c r="BN102" i="7" s="1"/>
  <c r="CS101" i="7" a="1"/>
  <c r="CS101" i="7" s="1"/>
  <c r="CR101" i="7"/>
  <c r="CR101" i="7" a="1"/>
  <c r="CQ101" i="7"/>
  <c r="CQ101" i="7" a="1"/>
  <c r="CP101" i="7"/>
  <c r="CP101" i="7" a="1"/>
  <c r="CO101" i="7" a="1"/>
  <c r="CO101" i="7" s="1"/>
  <c r="CN101" i="7" a="1"/>
  <c r="CN101" i="7" s="1"/>
  <c r="CM101" i="7" a="1"/>
  <c r="CM101" i="7" s="1"/>
  <c r="CL101" i="7" a="1"/>
  <c r="CL101" i="7" s="1"/>
  <c r="CK101" i="7" a="1"/>
  <c r="CK101" i="7" s="1"/>
  <c r="CJ101" i="7"/>
  <c r="CJ101" i="7" a="1"/>
  <c r="CI101" i="7"/>
  <c r="CI101" i="7" a="1"/>
  <c r="CH101" i="7"/>
  <c r="CH101" i="7" a="1"/>
  <c r="CG101" i="7" a="1"/>
  <c r="CG101" i="7" s="1"/>
  <c r="CF101" i="7" a="1"/>
  <c r="CF101" i="7" s="1"/>
  <c r="CE101" i="7" a="1"/>
  <c r="CE101" i="7" s="1"/>
  <c r="CD101" i="7" a="1"/>
  <c r="CD101" i="7" s="1"/>
  <c r="CC101" i="7" a="1"/>
  <c r="CC101" i="7" s="1"/>
  <c r="CB101" i="7"/>
  <c r="CB101" i="7" a="1"/>
  <c r="CA101" i="7"/>
  <c r="CA101" i="7" a="1"/>
  <c r="BZ101" i="7"/>
  <c r="BZ101" i="7" a="1"/>
  <c r="BY101" i="7" a="1"/>
  <c r="BY101" i="7" s="1"/>
  <c r="BX101" i="7" a="1"/>
  <c r="BX101" i="7" s="1"/>
  <c r="BW101" i="7" a="1"/>
  <c r="BW101" i="7" s="1"/>
  <c r="BV101" i="7" a="1"/>
  <c r="BV101" i="7" s="1"/>
  <c r="BU101" i="7" a="1"/>
  <c r="BU101" i="7" s="1"/>
  <c r="BT101" i="7"/>
  <c r="BT101" i="7" a="1"/>
  <c r="BS101" i="7"/>
  <c r="BS101" i="7" a="1"/>
  <c r="BR101" i="7"/>
  <c r="BR101" i="7" a="1"/>
  <c r="BQ101" i="7" a="1"/>
  <c r="BQ101" i="7" s="1"/>
  <c r="BP101" i="7" a="1"/>
  <c r="BP101" i="7" s="1"/>
  <c r="BO101" i="7" a="1"/>
  <c r="BO101" i="7" s="1"/>
  <c r="BN101" i="7" a="1"/>
  <c r="BN101" i="7" s="1"/>
  <c r="CS100" i="7" a="1"/>
  <c r="CS100" i="7" s="1"/>
  <c r="CR100" i="7"/>
  <c r="CR100" i="7" a="1"/>
  <c r="CQ100" i="7"/>
  <c r="CQ100" i="7" a="1"/>
  <c r="CP100" i="7"/>
  <c r="CP100" i="7" a="1"/>
  <c r="CO100" i="7" a="1"/>
  <c r="CO100" i="7" s="1"/>
  <c r="CN100" i="7" a="1"/>
  <c r="CN100" i="7" s="1"/>
  <c r="CM100" i="7" a="1"/>
  <c r="CM100" i="7" s="1"/>
  <c r="CL100" i="7" a="1"/>
  <c r="CL100" i="7" s="1"/>
  <c r="CK100" i="7" a="1"/>
  <c r="CK100" i="7" s="1"/>
  <c r="CJ100" i="7"/>
  <c r="CJ100" i="7" a="1"/>
  <c r="CI100" i="7"/>
  <c r="CI100" i="7" a="1"/>
  <c r="CH100" i="7"/>
  <c r="CH100" i="7" a="1"/>
  <c r="CG100" i="7" a="1"/>
  <c r="CG100" i="7" s="1"/>
  <c r="CF100" i="7" a="1"/>
  <c r="CF100" i="7" s="1"/>
  <c r="CE100" i="7" a="1"/>
  <c r="CE100" i="7" s="1"/>
  <c r="CD100" i="7" a="1"/>
  <c r="CD100" i="7" s="1"/>
  <c r="CC100" i="7" a="1"/>
  <c r="CC100" i="7" s="1"/>
  <c r="CB100" i="7"/>
  <c r="CB100" i="7" a="1"/>
  <c r="CA100" i="7"/>
  <c r="CA100" i="7" a="1"/>
  <c r="BZ100" i="7"/>
  <c r="BZ100" i="7" a="1"/>
  <c r="BY100" i="7" a="1"/>
  <c r="BY100" i="7" s="1"/>
  <c r="BX100" i="7" a="1"/>
  <c r="BX100" i="7" s="1"/>
  <c r="BW100" i="7" a="1"/>
  <c r="BW100" i="7" s="1"/>
  <c r="BV100" i="7" a="1"/>
  <c r="BV100" i="7" s="1"/>
  <c r="BU100" i="7" a="1"/>
  <c r="BU100" i="7" s="1"/>
  <c r="BT100" i="7"/>
  <c r="BT100" i="7" a="1"/>
  <c r="BS100" i="7"/>
  <c r="BS100" i="7" a="1"/>
  <c r="BR100" i="7"/>
  <c r="BR100" i="7" a="1"/>
  <c r="BQ100" i="7" a="1"/>
  <c r="BQ100" i="7" s="1"/>
  <c r="BP100" i="7" a="1"/>
  <c r="BP100" i="7" s="1"/>
  <c r="BO100" i="7" a="1"/>
  <c r="BO100" i="7" s="1"/>
  <c r="BN100" i="7" a="1"/>
  <c r="BN100" i="7" s="1"/>
  <c r="CS99" i="7" a="1"/>
  <c r="CS99" i="7" s="1"/>
  <c r="CR99" i="7"/>
  <c r="CR99" i="7" a="1"/>
  <c r="CQ99" i="7"/>
  <c r="CQ99" i="7" a="1"/>
  <c r="CP99" i="7"/>
  <c r="CP99" i="7" a="1"/>
  <c r="CO99" i="7" a="1"/>
  <c r="CO99" i="7" s="1"/>
  <c r="CN99" i="7" a="1"/>
  <c r="CN99" i="7" s="1"/>
  <c r="CM99" i="7" a="1"/>
  <c r="CM99" i="7" s="1"/>
  <c r="CL99" i="7" a="1"/>
  <c r="CL99" i="7" s="1"/>
  <c r="CK99" i="7" a="1"/>
  <c r="CK99" i="7" s="1"/>
  <c r="CJ99" i="7"/>
  <c r="CJ99" i="7" a="1"/>
  <c r="CI99" i="7"/>
  <c r="CI99" i="7" a="1"/>
  <c r="CH99" i="7"/>
  <c r="CH99" i="7" a="1"/>
  <c r="CG99" i="7" a="1"/>
  <c r="CG99" i="7" s="1"/>
  <c r="CF99" i="7" a="1"/>
  <c r="CF99" i="7" s="1"/>
  <c r="CE99" i="7" a="1"/>
  <c r="CE99" i="7" s="1"/>
  <c r="CD99" i="7" a="1"/>
  <c r="CD99" i="7" s="1"/>
  <c r="CC99" i="7" a="1"/>
  <c r="CC99" i="7" s="1"/>
  <c r="CB99" i="7"/>
  <c r="CB99" i="7" a="1"/>
  <c r="CA99" i="7"/>
  <c r="CA99" i="7" a="1"/>
  <c r="BZ99" i="7"/>
  <c r="BZ99" i="7" a="1"/>
  <c r="BY99" i="7" a="1"/>
  <c r="BY99" i="7" s="1"/>
  <c r="BX99" i="7" a="1"/>
  <c r="BX99" i="7" s="1"/>
  <c r="BW99" i="7" a="1"/>
  <c r="BW99" i="7" s="1"/>
  <c r="BV99" i="7" a="1"/>
  <c r="BV99" i="7" s="1"/>
  <c r="BU99" i="7" a="1"/>
  <c r="BU99" i="7" s="1"/>
  <c r="BT99" i="7"/>
  <c r="BT99" i="7" a="1"/>
  <c r="BS99" i="7"/>
  <c r="BS99" i="7" a="1"/>
  <c r="BR99" i="7"/>
  <c r="BR99" i="7" a="1"/>
  <c r="BQ99" i="7" a="1"/>
  <c r="BQ99" i="7" s="1"/>
  <c r="BP99" i="7" a="1"/>
  <c r="BP99" i="7" s="1"/>
  <c r="BO99" i="7" a="1"/>
  <c r="BO99" i="7" s="1"/>
  <c r="BN99" i="7" a="1"/>
  <c r="BN99" i="7" s="1"/>
  <c r="CS98" i="7" a="1"/>
  <c r="CS98" i="7" s="1"/>
  <c r="CR98" i="7"/>
  <c r="CR98" i="7" a="1"/>
  <c r="CQ98" i="7"/>
  <c r="CQ98" i="7" a="1"/>
  <c r="CP98" i="7"/>
  <c r="CP98" i="7" a="1"/>
  <c r="CO98" i="7" a="1"/>
  <c r="CO98" i="7" s="1"/>
  <c r="CN98" i="7" a="1"/>
  <c r="CN98" i="7" s="1"/>
  <c r="CM98" i="7" a="1"/>
  <c r="CM98" i="7" s="1"/>
  <c r="CL98" i="7" a="1"/>
  <c r="CL98" i="7" s="1"/>
  <c r="CK98" i="7" a="1"/>
  <c r="CK98" i="7" s="1"/>
  <c r="CJ98" i="7"/>
  <c r="CJ98" i="7" a="1"/>
  <c r="CI98" i="7"/>
  <c r="CI98" i="7" a="1"/>
  <c r="CH98" i="7"/>
  <c r="CH98" i="7" a="1"/>
  <c r="CG98" i="7" a="1"/>
  <c r="CG98" i="7" s="1"/>
  <c r="CF98" i="7" a="1"/>
  <c r="CF98" i="7" s="1"/>
  <c r="CE98" i="7" a="1"/>
  <c r="CE98" i="7" s="1"/>
  <c r="CD98" i="7" a="1"/>
  <c r="CD98" i="7" s="1"/>
  <c r="CC98" i="7" a="1"/>
  <c r="CC98" i="7" s="1"/>
  <c r="CB98" i="7"/>
  <c r="CB98" i="7" a="1"/>
  <c r="CA98" i="7"/>
  <c r="CA98" i="7" a="1"/>
  <c r="BZ98" i="7"/>
  <c r="BZ98" i="7" a="1"/>
  <c r="BY98" i="7" a="1"/>
  <c r="BY98" i="7" s="1"/>
  <c r="BX98" i="7" a="1"/>
  <c r="BX98" i="7" s="1"/>
  <c r="BW98" i="7" a="1"/>
  <c r="BW98" i="7" s="1"/>
  <c r="BV98" i="7" a="1"/>
  <c r="BV98" i="7" s="1"/>
  <c r="BU98" i="7" a="1"/>
  <c r="BU98" i="7" s="1"/>
  <c r="BT98" i="7"/>
  <c r="BT98" i="7" a="1"/>
  <c r="BS98" i="7"/>
  <c r="BS98" i="7" a="1"/>
  <c r="BR98" i="7"/>
  <c r="BR98" i="7" a="1"/>
  <c r="BQ98" i="7" a="1"/>
  <c r="BQ98" i="7" s="1"/>
  <c r="BP98" i="7" a="1"/>
  <c r="BP98" i="7" s="1"/>
  <c r="BO98" i="7" a="1"/>
  <c r="BO98" i="7" s="1"/>
  <c r="BN98" i="7" a="1"/>
  <c r="BN98" i="7" s="1"/>
  <c r="CS97" i="7" a="1"/>
  <c r="CS97" i="7" s="1"/>
  <c r="CR97" i="7"/>
  <c r="CR97" i="7" a="1"/>
  <c r="CQ97" i="7"/>
  <c r="CQ97" i="7" a="1"/>
  <c r="CP97" i="7"/>
  <c r="CP97" i="7" a="1"/>
  <c r="CO97" i="7" a="1"/>
  <c r="CO97" i="7" s="1"/>
  <c r="CN97" i="7" a="1"/>
  <c r="CN97" i="7" s="1"/>
  <c r="CM97" i="7" a="1"/>
  <c r="CM97" i="7" s="1"/>
  <c r="CL97" i="7" a="1"/>
  <c r="CL97" i="7" s="1"/>
  <c r="CK97" i="7" a="1"/>
  <c r="CK97" i="7" s="1"/>
  <c r="CJ97" i="7"/>
  <c r="CJ97" i="7" a="1"/>
  <c r="CI97" i="7"/>
  <c r="CI97" i="7" a="1"/>
  <c r="CH97" i="7"/>
  <c r="CH97" i="7" a="1"/>
  <c r="CG97" i="7" a="1"/>
  <c r="CG97" i="7" s="1"/>
  <c r="CF97" i="7" a="1"/>
  <c r="CF97" i="7" s="1"/>
  <c r="CE97" i="7" a="1"/>
  <c r="CE97" i="7" s="1"/>
  <c r="CD97" i="7" a="1"/>
  <c r="CD97" i="7" s="1"/>
  <c r="CC97" i="7" a="1"/>
  <c r="CC97" i="7" s="1"/>
  <c r="CB97" i="7"/>
  <c r="CB97" i="7" a="1"/>
  <c r="CA97" i="7"/>
  <c r="CA97" i="7" a="1"/>
  <c r="BZ97" i="7"/>
  <c r="BZ97" i="7" a="1"/>
  <c r="BY97" i="7" a="1"/>
  <c r="BY97" i="7" s="1"/>
  <c r="BX97" i="7" a="1"/>
  <c r="BX97" i="7" s="1"/>
  <c r="BW97" i="7" a="1"/>
  <c r="BW97" i="7" s="1"/>
  <c r="BV97" i="7" a="1"/>
  <c r="BV97" i="7" s="1"/>
  <c r="BU97" i="7" a="1"/>
  <c r="BU97" i="7" s="1"/>
  <c r="BT97" i="7"/>
  <c r="BT97" i="7" a="1"/>
  <c r="BS97" i="7"/>
  <c r="BS97" i="7" a="1"/>
  <c r="BR97" i="7"/>
  <c r="BR97" i="7" a="1"/>
  <c r="BQ97" i="7" a="1"/>
  <c r="BQ97" i="7" s="1"/>
  <c r="BP97" i="7" a="1"/>
  <c r="BP97" i="7" s="1"/>
  <c r="BO97" i="7" a="1"/>
  <c r="BO97" i="7" s="1"/>
  <c r="BN97" i="7" a="1"/>
  <c r="BN97" i="7" s="1"/>
  <c r="CS96" i="7" a="1"/>
  <c r="CS96" i="7" s="1"/>
  <c r="CR96" i="7"/>
  <c r="CR96" i="7" a="1"/>
  <c r="CQ96" i="7"/>
  <c r="CQ96" i="7" a="1"/>
  <c r="CP96" i="7"/>
  <c r="CP96" i="7" a="1"/>
  <c r="CO96" i="7" a="1"/>
  <c r="CO96" i="7" s="1"/>
  <c r="CN96" i="7" a="1"/>
  <c r="CN96" i="7" s="1"/>
  <c r="CM96" i="7" a="1"/>
  <c r="CM96" i="7" s="1"/>
  <c r="CL96" i="7" a="1"/>
  <c r="CL96" i="7" s="1"/>
  <c r="CK96" i="7" a="1"/>
  <c r="CK96" i="7" s="1"/>
  <c r="CJ96" i="7"/>
  <c r="CJ96" i="7" a="1"/>
  <c r="CI96" i="7"/>
  <c r="CI96" i="7" a="1"/>
  <c r="CH96" i="7"/>
  <c r="CH96" i="7" a="1"/>
  <c r="CG96" i="7" a="1"/>
  <c r="CG96" i="7" s="1"/>
  <c r="CF96" i="7" a="1"/>
  <c r="CF96" i="7" s="1"/>
  <c r="CE96" i="7" a="1"/>
  <c r="CE96" i="7" s="1"/>
  <c r="CD96" i="7" a="1"/>
  <c r="CD96" i="7" s="1"/>
  <c r="CC96" i="7" a="1"/>
  <c r="CC96" i="7" s="1"/>
  <c r="CB96" i="7"/>
  <c r="CB96" i="7" a="1"/>
  <c r="CA96" i="7"/>
  <c r="CA96" i="7" a="1"/>
  <c r="BZ96" i="7"/>
  <c r="BZ96" i="7" a="1"/>
  <c r="BY96" i="7" a="1"/>
  <c r="BY96" i="7" s="1"/>
  <c r="BX96" i="7" a="1"/>
  <c r="BX96" i="7" s="1"/>
  <c r="BW96" i="7" a="1"/>
  <c r="BW96" i="7" s="1"/>
  <c r="BV96" i="7" a="1"/>
  <c r="BV96" i="7" s="1"/>
  <c r="BU96" i="7" a="1"/>
  <c r="BU96" i="7" s="1"/>
  <c r="BT96" i="7"/>
  <c r="BT96" i="7" a="1"/>
  <c r="BS96" i="7"/>
  <c r="BS96" i="7" a="1"/>
  <c r="BR96" i="7"/>
  <c r="BR96" i="7" a="1"/>
  <c r="BQ96" i="7" a="1"/>
  <c r="BQ96" i="7" s="1"/>
  <c r="BP96" i="7" a="1"/>
  <c r="BP96" i="7" s="1"/>
  <c r="BO96" i="7" a="1"/>
  <c r="BO96" i="7" s="1"/>
  <c r="BN96" i="7" a="1"/>
  <c r="BN96" i="7" s="1"/>
  <c r="CS95" i="7" a="1"/>
  <c r="CS95" i="7" s="1"/>
  <c r="CR95" i="7"/>
  <c r="CR95" i="7" a="1"/>
  <c r="CQ95" i="7"/>
  <c r="CQ95" i="7" a="1"/>
  <c r="CP95" i="7"/>
  <c r="CP95" i="7" a="1"/>
  <c r="CO95" i="7" a="1"/>
  <c r="CO95" i="7" s="1"/>
  <c r="CN95" i="7" a="1"/>
  <c r="CN95" i="7" s="1"/>
  <c r="CM95" i="7" a="1"/>
  <c r="CM95" i="7" s="1"/>
  <c r="CL95" i="7" a="1"/>
  <c r="CL95" i="7" s="1"/>
  <c r="CK95" i="7" a="1"/>
  <c r="CK95" i="7" s="1"/>
  <c r="CJ95" i="7"/>
  <c r="CJ95" i="7" a="1"/>
  <c r="CI95" i="7"/>
  <c r="CI95" i="7" a="1"/>
  <c r="CH95" i="7"/>
  <c r="CH95" i="7" a="1"/>
  <c r="CG95" i="7" a="1"/>
  <c r="CG95" i="7" s="1"/>
  <c r="CF95" i="7" a="1"/>
  <c r="CF95" i="7" s="1"/>
  <c r="CE95" i="7" a="1"/>
  <c r="CE95" i="7" s="1"/>
  <c r="CD95" i="7" a="1"/>
  <c r="CD95" i="7" s="1"/>
  <c r="CC95" i="7" a="1"/>
  <c r="CC95" i="7" s="1"/>
  <c r="CB95" i="7"/>
  <c r="CB95" i="7" a="1"/>
  <c r="CA95" i="7"/>
  <c r="CA95" i="7" a="1"/>
  <c r="BZ95" i="7"/>
  <c r="BZ95" i="7" a="1"/>
  <c r="BY95" i="7" a="1"/>
  <c r="BY95" i="7" s="1"/>
  <c r="BX95" i="7" a="1"/>
  <c r="BX95" i="7" s="1"/>
  <c r="BW95" i="7" a="1"/>
  <c r="BW95" i="7" s="1"/>
  <c r="BV95" i="7" a="1"/>
  <c r="BV95" i="7" s="1"/>
  <c r="BU95" i="7" a="1"/>
  <c r="BU95" i="7" s="1"/>
  <c r="BT95" i="7"/>
  <c r="BT95" i="7" a="1"/>
  <c r="BS95" i="7"/>
  <c r="BS95" i="7" a="1"/>
  <c r="BR95" i="7"/>
  <c r="BR95" i="7" a="1"/>
  <c r="BQ95" i="7" a="1"/>
  <c r="BQ95" i="7" s="1"/>
  <c r="BP95" i="7" a="1"/>
  <c r="BP95" i="7" s="1"/>
  <c r="BO95" i="7" a="1"/>
  <c r="BO95" i="7" s="1"/>
  <c r="BN95" i="7"/>
  <c r="BN95" i="7" a="1"/>
  <c r="CS94" i="7" a="1"/>
  <c r="CS94" i="7" s="1"/>
  <c r="CR94" i="7"/>
  <c r="CR94" i="7" a="1"/>
  <c r="CQ94" i="7"/>
  <c r="CQ94" i="7" a="1"/>
  <c r="CP94" i="7" a="1"/>
  <c r="CP94" i="7" s="1"/>
  <c r="CO94" i="7" a="1"/>
  <c r="CO94" i="7" s="1"/>
  <c r="CN94" i="7" a="1"/>
  <c r="CN94" i="7" s="1"/>
  <c r="CM94" i="7" a="1"/>
  <c r="CM94" i="7" s="1"/>
  <c r="CL94" i="7" a="1"/>
  <c r="CL94" i="7" s="1"/>
  <c r="CK94" i="7" a="1"/>
  <c r="CK94" i="7" s="1"/>
  <c r="CJ94" i="7"/>
  <c r="CJ94" i="7" a="1"/>
  <c r="CI94" i="7"/>
  <c r="CI94" i="7" a="1"/>
  <c r="CH94" i="7"/>
  <c r="CH94" i="7" a="1"/>
  <c r="CG94" i="7" a="1"/>
  <c r="CG94" i="7" s="1"/>
  <c r="CF94" i="7"/>
  <c r="CF94" i="7" a="1"/>
  <c r="CE94" i="7" a="1"/>
  <c r="CE94" i="7" s="1"/>
  <c r="CD94" i="7" a="1"/>
  <c r="CD94" i="7" s="1"/>
  <c r="CC94" i="7" a="1"/>
  <c r="CC94" i="7" s="1"/>
  <c r="CB94" i="7" a="1"/>
  <c r="CB94" i="7" s="1"/>
  <c r="CA94" i="7"/>
  <c r="CA94" i="7" a="1"/>
  <c r="BZ94" i="7"/>
  <c r="BZ94" i="7" a="1"/>
  <c r="BY94" i="7" a="1"/>
  <c r="BY94" i="7" s="1"/>
  <c r="BX94" i="7" a="1"/>
  <c r="BX94" i="7" s="1"/>
  <c r="BW94" i="7" a="1"/>
  <c r="BW94" i="7" s="1"/>
  <c r="BV94" i="7" a="1"/>
  <c r="BV94" i="7" s="1"/>
  <c r="BU94" i="7" a="1"/>
  <c r="BU94" i="7" s="1"/>
  <c r="BT94" i="7"/>
  <c r="BT94" i="7" a="1"/>
  <c r="BS94" i="7"/>
  <c r="BS94" i="7" a="1"/>
  <c r="BR94" i="7"/>
  <c r="BR94" i="7" a="1"/>
  <c r="BQ94" i="7" a="1"/>
  <c r="BQ94" i="7" s="1"/>
  <c r="BP94" i="7"/>
  <c r="BP94" i="7" a="1"/>
  <c r="BO94" i="7" a="1"/>
  <c r="BO94" i="7" s="1"/>
  <c r="BN94" i="7" a="1"/>
  <c r="BN94" i="7" s="1"/>
  <c r="CS93" i="7" a="1"/>
  <c r="CS93" i="7" s="1"/>
  <c r="CR93" i="7" a="1"/>
  <c r="CR93" i="7" s="1"/>
  <c r="CQ93" i="7"/>
  <c r="CQ93" i="7" a="1"/>
  <c r="CP93" i="7" a="1"/>
  <c r="CP93" i="7" s="1"/>
  <c r="CO93" i="7" a="1"/>
  <c r="CO93" i="7" s="1"/>
  <c r="CN93" i="7" a="1"/>
  <c r="CN93" i="7" s="1"/>
  <c r="CM93" i="7" a="1"/>
  <c r="CM93" i="7" s="1"/>
  <c r="CL93" i="7" a="1"/>
  <c r="CL93" i="7" s="1"/>
  <c r="CK93" i="7" a="1"/>
  <c r="CK93" i="7" s="1"/>
  <c r="CJ93" i="7"/>
  <c r="CJ93" i="7" a="1"/>
  <c r="CI93" i="7"/>
  <c r="CI93" i="7" a="1"/>
  <c r="CH93" i="7"/>
  <c r="CH93" i="7" a="1"/>
  <c r="CG93" i="7" a="1"/>
  <c r="CG93" i="7" s="1"/>
  <c r="CF93" i="7" a="1"/>
  <c r="CF93" i="7" s="1"/>
  <c r="CE93" i="7" a="1"/>
  <c r="CE93" i="7" s="1"/>
  <c r="CD93" i="7"/>
  <c r="CD93" i="7" a="1"/>
  <c r="CC93" i="7" a="1"/>
  <c r="CC93" i="7" s="1"/>
  <c r="CB93" i="7" a="1"/>
  <c r="CB93" i="7" s="1"/>
  <c r="CA93" i="7"/>
  <c r="CA93" i="7" a="1"/>
  <c r="BZ93" i="7" a="1"/>
  <c r="BZ93" i="7" s="1"/>
  <c r="BY93" i="7" a="1"/>
  <c r="BY93" i="7" s="1"/>
  <c r="BX93" i="7" a="1"/>
  <c r="BX93" i="7" s="1"/>
  <c r="BW93" i="7" a="1"/>
  <c r="BW93" i="7" s="1"/>
  <c r="BV93" i="7" a="1"/>
  <c r="BV93" i="7" s="1"/>
  <c r="BU93" i="7" a="1"/>
  <c r="BU93" i="7" s="1"/>
  <c r="BT93" i="7"/>
  <c r="BT93" i="7" a="1"/>
  <c r="BS93" i="7" a="1"/>
  <c r="BS93" i="7" s="1"/>
  <c r="BR93" i="7"/>
  <c r="BR93" i="7" a="1"/>
  <c r="BQ93" i="7" a="1"/>
  <c r="BQ93" i="7" s="1"/>
  <c r="BP93" i="7" a="1"/>
  <c r="BP93" i="7" s="1"/>
  <c r="BO93" i="7" a="1"/>
  <c r="BO93" i="7" s="1"/>
  <c r="BN93" i="7" a="1"/>
  <c r="BN93" i="7" s="1"/>
  <c r="CS92" i="7" a="1"/>
  <c r="CS92" i="7" s="1"/>
  <c r="CR92" i="7"/>
  <c r="CR92" i="7" a="1"/>
  <c r="CQ92" i="7"/>
  <c r="CQ92" i="7" a="1"/>
  <c r="CP92" i="7"/>
  <c r="CP92" i="7" a="1"/>
  <c r="CO92" i="7" a="1"/>
  <c r="CO92" i="7" s="1"/>
  <c r="CN92" i="7" a="1"/>
  <c r="CN92" i="7" s="1"/>
  <c r="CM92" i="7"/>
  <c r="CM92" i="7" a="1"/>
  <c r="CL92" i="7" a="1"/>
  <c r="CL92" i="7" s="1"/>
  <c r="CK92" i="7" a="1"/>
  <c r="CK92" i="7" s="1"/>
  <c r="CJ92" i="7"/>
  <c r="CJ92" i="7" a="1"/>
  <c r="CI92" i="7" a="1"/>
  <c r="CI92" i="7" s="1"/>
  <c r="CH92" i="7"/>
  <c r="CH92" i="7" a="1"/>
  <c r="CG92" i="7" a="1"/>
  <c r="CG92" i="7" s="1"/>
  <c r="CF92" i="7" a="1"/>
  <c r="CF92" i="7" s="1"/>
  <c r="CE92" i="7" a="1"/>
  <c r="CE92" i="7" s="1"/>
  <c r="CD92" i="7" a="1"/>
  <c r="CD92" i="7" s="1"/>
  <c r="CC92" i="7" a="1"/>
  <c r="CC92" i="7" s="1"/>
  <c r="CB92" i="7" a="1"/>
  <c r="CB92" i="7" s="1"/>
  <c r="CA92" i="7"/>
  <c r="CA92" i="7" a="1"/>
  <c r="BZ92" i="7" a="1"/>
  <c r="BZ92" i="7" s="1"/>
  <c r="BY92" i="7" a="1"/>
  <c r="BY92" i="7" s="1"/>
  <c r="BX92" i="7" a="1"/>
  <c r="BX92" i="7" s="1"/>
  <c r="BW92" i="7" a="1"/>
  <c r="BW92" i="7" s="1"/>
  <c r="BV92" i="7" a="1"/>
  <c r="BV92" i="7" s="1"/>
  <c r="BU92" i="7" a="1"/>
  <c r="BU92" i="7" s="1"/>
  <c r="BT92" i="7"/>
  <c r="BT92" i="7" a="1"/>
  <c r="BS92" i="7"/>
  <c r="BS92" i="7" a="1"/>
  <c r="BR92" i="7"/>
  <c r="BR92" i="7" a="1"/>
  <c r="BQ92" i="7" a="1"/>
  <c r="BQ92" i="7" s="1"/>
  <c r="BP92" i="7"/>
  <c r="BP92" i="7" a="1"/>
  <c r="BO92" i="7" a="1"/>
  <c r="BO92" i="7" s="1"/>
  <c r="BN92" i="7" a="1"/>
  <c r="BN92" i="7" s="1"/>
  <c r="CS91" i="7" a="1"/>
  <c r="CS91" i="7" s="1"/>
  <c r="CR91" i="7" a="1"/>
  <c r="CR91" i="7" s="1"/>
  <c r="CQ91" i="7"/>
  <c r="CQ91" i="7" a="1"/>
  <c r="CP91" i="7" a="1"/>
  <c r="CP91" i="7" s="1"/>
  <c r="CO91" i="7" a="1"/>
  <c r="CO91" i="7" s="1"/>
  <c r="CN91" i="7" a="1"/>
  <c r="CN91" i="7" s="1"/>
  <c r="CM91" i="7" a="1"/>
  <c r="CM91" i="7" s="1"/>
  <c r="CL91" i="7" a="1"/>
  <c r="CL91" i="7" s="1"/>
  <c r="CK91" i="7" a="1"/>
  <c r="CK91" i="7" s="1"/>
  <c r="CJ91" i="7"/>
  <c r="CJ91" i="7" a="1"/>
  <c r="CI91" i="7"/>
  <c r="CI91" i="7" a="1"/>
  <c r="CH91" i="7"/>
  <c r="CH91" i="7" a="1"/>
  <c r="CG91" i="7" a="1"/>
  <c r="CG91" i="7" s="1"/>
  <c r="CF91" i="7" a="1"/>
  <c r="CF91" i="7" s="1"/>
  <c r="CE91" i="7" a="1"/>
  <c r="CE91" i="7" s="1"/>
  <c r="CD91" i="7"/>
  <c r="CD91" i="7" a="1"/>
  <c r="CC91" i="7" a="1"/>
  <c r="CC91" i="7" s="1"/>
  <c r="CB91" i="7" a="1"/>
  <c r="CB91" i="7" s="1"/>
  <c r="CA91" i="7"/>
  <c r="CA91" i="7" a="1"/>
  <c r="BZ91" i="7" a="1"/>
  <c r="BZ91" i="7" s="1"/>
  <c r="BY91" i="7" a="1"/>
  <c r="BY91" i="7" s="1"/>
  <c r="BX91" i="7" a="1"/>
  <c r="BX91" i="7" s="1"/>
  <c r="BW91" i="7" a="1"/>
  <c r="BW91" i="7" s="1"/>
  <c r="BV91" i="7" a="1"/>
  <c r="BV91" i="7" s="1"/>
  <c r="BU91" i="7" a="1"/>
  <c r="BU91" i="7" s="1"/>
  <c r="BT91" i="7"/>
  <c r="BT91" i="7" a="1"/>
  <c r="BS91" i="7" a="1"/>
  <c r="BS91" i="7" s="1"/>
  <c r="BR91" i="7"/>
  <c r="BR91" i="7" a="1"/>
  <c r="BQ91" i="7" a="1"/>
  <c r="BQ91" i="7" s="1"/>
  <c r="BP91" i="7" a="1"/>
  <c r="BP91" i="7" s="1"/>
  <c r="BO91" i="7" a="1"/>
  <c r="BO91" i="7" s="1"/>
  <c r="BN91" i="7" a="1"/>
  <c r="BN91" i="7" s="1"/>
  <c r="CS90" i="7" a="1"/>
  <c r="CS90" i="7" s="1"/>
  <c r="CR90" i="7"/>
  <c r="CR90" i="7" a="1"/>
  <c r="CQ90" i="7"/>
  <c r="CQ90" i="7" a="1"/>
  <c r="CP90" i="7"/>
  <c r="CP90" i="7" a="1"/>
  <c r="CO90" i="7" a="1"/>
  <c r="CO90" i="7" s="1"/>
  <c r="CN90" i="7" a="1"/>
  <c r="CN90" i="7" s="1"/>
  <c r="CM90" i="7"/>
  <c r="CM90" i="7" a="1"/>
  <c r="CL90" i="7" a="1"/>
  <c r="CL90" i="7" s="1"/>
  <c r="CK90" i="7" a="1"/>
  <c r="CK90" i="7" s="1"/>
  <c r="CJ90" i="7"/>
  <c r="CJ90" i="7" a="1"/>
  <c r="CI90" i="7" a="1"/>
  <c r="CI90" i="7" s="1"/>
  <c r="CH90" i="7"/>
  <c r="CH90" i="7" a="1"/>
  <c r="CG90" i="7" a="1"/>
  <c r="CG90" i="7" s="1"/>
  <c r="CF90" i="7" a="1"/>
  <c r="CF90" i="7" s="1"/>
  <c r="CE90" i="7" a="1"/>
  <c r="CE90" i="7" s="1"/>
  <c r="CD90" i="7" a="1"/>
  <c r="CD90" i="7" s="1"/>
  <c r="CC90" i="7" a="1"/>
  <c r="CC90" i="7" s="1"/>
  <c r="CB90" i="7" a="1"/>
  <c r="CB90" i="7" s="1"/>
  <c r="CA90" i="7"/>
  <c r="CA90" i="7" a="1"/>
  <c r="BZ90" i="7" a="1"/>
  <c r="BZ90" i="7" s="1"/>
  <c r="BY90" i="7" a="1"/>
  <c r="BY90" i="7" s="1"/>
  <c r="BX90" i="7" a="1"/>
  <c r="BX90" i="7" s="1"/>
  <c r="BW90" i="7" a="1"/>
  <c r="BW90" i="7" s="1"/>
  <c r="BV90" i="7" a="1"/>
  <c r="BV90" i="7" s="1"/>
  <c r="BU90" i="7" a="1"/>
  <c r="BU90" i="7" s="1"/>
  <c r="BT90" i="7"/>
  <c r="BT90" i="7" a="1"/>
  <c r="BS90" i="7" a="1"/>
  <c r="BS90" i="7" s="1"/>
  <c r="BR90" i="7"/>
  <c r="BR90" i="7" a="1"/>
  <c r="BQ90" i="7" a="1"/>
  <c r="BQ90" i="7" s="1"/>
  <c r="BP90" i="7"/>
  <c r="BP90" i="7" a="1"/>
  <c r="BO90" i="7" a="1"/>
  <c r="BO90" i="7" s="1"/>
  <c r="BN90" i="7" a="1"/>
  <c r="BN90" i="7" s="1"/>
  <c r="CS89" i="7" a="1"/>
  <c r="CS89" i="7" s="1"/>
  <c r="CR89" i="7" a="1"/>
  <c r="CR89" i="7" s="1"/>
  <c r="CQ89" i="7"/>
  <c r="CQ89" i="7" a="1"/>
  <c r="CP89" i="7" a="1"/>
  <c r="CP89" i="7" s="1"/>
  <c r="CO89" i="7" a="1"/>
  <c r="CO89" i="7" s="1"/>
  <c r="CN89" i="7" a="1"/>
  <c r="CN89" i="7" s="1"/>
  <c r="CM89" i="7" a="1"/>
  <c r="CM89" i="7" s="1"/>
  <c r="CL89" i="7" a="1"/>
  <c r="CL89" i="7" s="1"/>
  <c r="CK89" i="7" a="1"/>
  <c r="CK89" i="7" s="1"/>
  <c r="CJ89" i="7"/>
  <c r="CJ89" i="7" a="1"/>
  <c r="CI89" i="7"/>
  <c r="CI89" i="7" a="1"/>
  <c r="CH89" i="7"/>
  <c r="CH89" i="7" a="1"/>
  <c r="CG89" i="7" a="1"/>
  <c r="CG89" i="7" s="1"/>
  <c r="CF89" i="7" a="1"/>
  <c r="CF89" i="7" s="1"/>
  <c r="CE89" i="7" a="1"/>
  <c r="CE89" i="7" s="1"/>
  <c r="CD89" i="7"/>
  <c r="CD89" i="7" a="1"/>
  <c r="CC89" i="7" a="1"/>
  <c r="CC89" i="7" s="1"/>
  <c r="CB89" i="7" a="1"/>
  <c r="CB89" i="7" s="1"/>
  <c r="CA89" i="7"/>
  <c r="CA89" i="7" a="1"/>
  <c r="BZ89" i="7" a="1"/>
  <c r="BZ89" i="7" s="1"/>
  <c r="BY89" i="7" a="1"/>
  <c r="BY89" i="7" s="1"/>
  <c r="BX89" i="7" a="1"/>
  <c r="BX89" i="7" s="1"/>
  <c r="BW89" i="7" a="1"/>
  <c r="BW89" i="7" s="1"/>
  <c r="BV89" i="7" a="1"/>
  <c r="BV89" i="7" s="1"/>
  <c r="BU89" i="7" a="1"/>
  <c r="BU89" i="7" s="1"/>
  <c r="BT89" i="7"/>
  <c r="BT89" i="7" a="1"/>
  <c r="BS89" i="7" a="1"/>
  <c r="BS89" i="7" s="1"/>
  <c r="BR89" i="7"/>
  <c r="BR89" i="7" a="1"/>
  <c r="BQ89" i="7" a="1"/>
  <c r="BQ89" i="7" s="1"/>
  <c r="BP89" i="7" a="1"/>
  <c r="BP89" i="7" s="1"/>
  <c r="BO89" i="7" a="1"/>
  <c r="BO89" i="7" s="1"/>
  <c r="BN89" i="7" a="1"/>
  <c r="BN89" i="7" s="1"/>
  <c r="CS88" i="7" a="1"/>
  <c r="CS88" i="7" s="1"/>
  <c r="CR88" i="7"/>
  <c r="CR88" i="7" a="1"/>
  <c r="CQ88" i="7"/>
  <c r="CQ88" i="7" a="1"/>
  <c r="CP88" i="7"/>
  <c r="CP88" i="7" a="1"/>
  <c r="CO88" i="7" a="1"/>
  <c r="CO88" i="7" s="1"/>
  <c r="CN88" i="7" a="1"/>
  <c r="CN88" i="7" s="1"/>
  <c r="CM88" i="7"/>
  <c r="CM88" i="7" a="1"/>
  <c r="CL88" i="7" a="1"/>
  <c r="CL88" i="7" s="1"/>
  <c r="CK88" i="7" a="1"/>
  <c r="CK88" i="7" s="1"/>
  <c r="CJ88" i="7"/>
  <c r="CJ88" i="7" a="1"/>
  <c r="CI88" i="7" a="1"/>
  <c r="CI88" i="7" s="1"/>
  <c r="CH88" i="7"/>
  <c r="CH88" i="7" a="1"/>
  <c r="CG88" i="7" a="1"/>
  <c r="CG88" i="7" s="1"/>
  <c r="CF88" i="7" a="1"/>
  <c r="CF88" i="7" s="1"/>
  <c r="CE88" i="7" a="1"/>
  <c r="CE88" i="7" s="1"/>
  <c r="CD88" i="7" a="1"/>
  <c r="CD88" i="7" s="1"/>
  <c r="CC88" i="7" a="1"/>
  <c r="CC88" i="7" s="1"/>
  <c r="CB88" i="7" a="1"/>
  <c r="CB88" i="7" s="1"/>
  <c r="CA88" i="7"/>
  <c r="CA88" i="7" a="1"/>
  <c r="BZ88" i="7" a="1"/>
  <c r="BZ88" i="7" s="1"/>
  <c r="BY88" i="7" a="1"/>
  <c r="BY88" i="7" s="1"/>
  <c r="BX88" i="7" a="1"/>
  <c r="BX88" i="7" s="1"/>
  <c r="BW88" i="7" a="1"/>
  <c r="BW88" i="7" s="1"/>
  <c r="BV88" i="7" a="1"/>
  <c r="BV88" i="7" s="1"/>
  <c r="BU88" i="7" a="1"/>
  <c r="BU88" i="7" s="1"/>
  <c r="BT88" i="7"/>
  <c r="BT88" i="7" a="1"/>
  <c r="BS88" i="7"/>
  <c r="BS88" i="7" a="1"/>
  <c r="BR88" i="7"/>
  <c r="BR88" i="7" a="1"/>
  <c r="BQ88" i="7" a="1"/>
  <c r="BQ88" i="7" s="1"/>
  <c r="BP88" i="7"/>
  <c r="BP88" i="7" a="1"/>
  <c r="BO88" i="7" a="1"/>
  <c r="BO88" i="7" s="1"/>
  <c r="BN88" i="7" a="1"/>
  <c r="BN88" i="7" s="1"/>
  <c r="CS87" i="7" a="1"/>
  <c r="CS87" i="7" s="1"/>
  <c r="CR87" i="7" a="1"/>
  <c r="CR87" i="7" s="1"/>
  <c r="CQ87" i="7"/>
  <c r="CQ87" i="7" a="1"/>
  <c r="CP87" i="7" a="1"/>
  <c r="CP87" i="7" s="1"/>
  <c r="CO87" i="7" a="1"/>
  <c r="CO87" i="7" s="1"/>
  <c r="CN87" i="7" a="1"/>
  <c r="CN87" i="7" s="1"/>
  <c r="CM87" i="7" a="1"/>
  <c r="CM87" i="7" s="1"/>
  <c r="CL87" i="7" a="1"/>
  <c r="CL87" i="7" s="1"/>
  <c r="CK87" i="7" a="1"/>
  <c r="CK87" i="7" s="1"/>
  <c r="CJ87" i="7"/>
  <c r="CJ87" i="7" a="1"/>
  <c r="CI87" i="7"/>
  <c r="CI87" i="7" a="1"/>
  <c r="CH87" i="7"/>
  <c r="CH87" i="7" a="1"/>
  <c r="CG87" i="7" a="1"/>
  <c r="CG87" i="7" s="1"/>
  <c r="CF87" i="7" a="1"/>
  <c r="CF87" i="7" s="1"/>
  <c r="CE87" i="7" a="1"/>
  <c r="CE87" i="7" s="1"/>
  <c r="CD87" i="7"/>
  <c r="CD87" i="7" a="1"/>
  <c r="CC87" i="7" a="1"/>
  <c r="CC87" i="7" s="1"/>
  <c r="CB87" i="7" a="1"/>
  <c r="CB87" i="7" s="1"/>
  <c r="CA87" i="7"/>
  <c r="CA87" i="7" a="1"/>
  <c r="BZ87" i="7" a="1"/>
  <c r="BZ87" i="7" s="1"/>
  <c r="BY87" i="7" a="1"/>
  <c r="BY87" i="7" s="1"/>
  <c r="BX87" i="7" a="1"/>
  <c r="BX87" i="7" s="1"/>
  <c r="BW87" i="7" a="1"/>
  <c r="BW87" i="7" s="1"/>
  <c r="BV87" i="7" a="1"/>
  <c r="BV87" i="7" s="1"/>
  <c r="BU87" i="7" a="1"/>
  <c r="BU87" i="7" s="1"/>
  <c r="BT87" i="7"/>
  <c r="BT87" i="7" a="1"/>
  <c r="BS87" i="7" a="1"/>
  <c r="BS87" i="7" s="1"/>
  <c r="BR87" i="7"/>
  <c r="BR87" i="7" a="1"/>
  <c r="BQ87" i="7" a="1"/>
  <c r="BQ87" i="7" s="1"/>
  <c r="BP87" i="7" a="1"/>
  <c r="BP87" i="7" s="1"/>
  <c r="BO87" i="7" a="1"/>
  <c r="BO87" i="7" s="1"/>
  <c r="BN87" i="7" a="1"/>
  <c r="BN87" i="7" s="1"/>
  <c r="CS86" i="7" a="1"/>
  <c r="CS86" i="7" s="1"/>
  <c r="CR86" i="7"/>
  <c r="CR86" i="7" a="1"/>
  <c r="CQ86" i="7"/>
  <c r="CQ86" i="7" a="1"/>
  <c r="CP86" i="7"/>
  <c r="CP86" i="7" a="1"/>
  <c r="CO86" i="7" a="1"/>
  <c r="CO86" i="7" s="1"/>
  <c r="CN86" i="7" a="1"/>
  <c r="CN86" i="7" s="1"/>
  <c r="CM86" i="7"/>
  <c r="CM86" i="7" a="1"/>
  <c r="CL86" i="7" a="1"/>
  <c r="CL86" i="7" s="1"/>
  <c r="CK86" i="7" a="1"/>
  <c r="CK86" i="7" s="1"/>
  <c r="CJ86" i="7"/>
  <c r="CJ86" i="7" a="1"/>
  <c r="CI86" i="7" a="1"/>
  <c r="CI86" i="7" s="1"/>
  <c r="CH86" i="7"/>
  <c r="CH86" i="7" a="1"/>
  <c r="CG86" i="7" a="1"/>
  <c r="CG86" i="7" s="1"/>
  <c r="CF86" i="7" a="1"/>
  <c r="CF86" i="7" s="1"/>
  <c r="CE86" i="7" a="1"/>
  <c r="CE86" i="7" s="1"/>
  <c r="CD86" i="7" a="1"/>
  <c r="CD86" i="7" s="1"/>
  <c r="CC86" i="7" a="1"/>
  <c r="CC86" i="7" s="1"/>
  <c r="CB86" i="7" a="1"/>
  <c r="CB86" i="7" s="1"/>
  <c r="CA86" i="7"/>
  <c r="CA86" i="7" a="1"/>
  <c r="BZ86" i="7" a="1"/>
  <c r="BZ86" i="7" s="1"/>
  <c r="BY86" i="7" a="1"/>
  <c r="BY86" i="7" s="1"/>
  <c r="BX86" i="7" a="1"/>
  <c r="BX86" i="7" s="1"/>
  <c r="BW86" i="7" a="1"/>
  <c r="BW86" i="7" s="1"/>
  <c r="BV86" i="7" a="1"/>
  <c r="BV86" i="7" s="1"/>
  <c r="BU86" i="7" a="1"/>
  <c r="BU86" i="7" s="1"/>
  <c r="BT86" i="7"/>
  <c r="BT86" i="7" a="1"/>
  <c r="BS86" i="7" a="1"/>
  <c r="BS86" i="7" s="1"/>
  <c r="BR86" i="7"/>
  <c r="BR86" i="7" a="1"/>
  <c r="BQ86" i="7" a="1"/>
  <c r="BQ86" i="7" s="1"/>
  <c r="BP86" i="7"/>
  <c r="BP86" i="7" a="1"/>
  <c r="BO86" i="7" a="1"/>
  <c r="BO86" i="7" s="1"/>
  <c r="BN86" i="7" a="1"/>
  <c r="BN86" i="7" s="1"/>
  <c r="CS85" i="7" a="1"/>
  <c r="CS85" i="7" s="1"/>
  <c r="CR85" i="7" a="1"/>
  <c r="CR85" i="7" s="1"/>
  <c r="CQ85" i="7"/>
  <c r="CQ85" i="7" a="1"/>
  <c r="CP85" i="7" a="1"/>
  <c r="CP85" i="7" s="1"/>
  <c r="CO85" i="7" a="1"/>
  <c r="CO85" i="7" s="1"/>
  <c r="CN85" i="7" a="1"/>
  <c r="CN85" i="7" s="1"/>
  <c r="CM85" i="7" a="1"/>
  <c r="CM85" i="7" s="1"/>
  <c r="CL85" i="7" a="1"/>
  <c r="CL85" i="7" s="1"/>
  <c r="CK85" i="7" a="1"/>
  <c r="CK85" i="7" s="1"/>
  <c r="CJ85" i="7"/>
  <c r="CJ85" i="7" a="1"/>
  <c r="CI85" i="7"/>
  <c r="CI85" i="7" a="1"/>
  <c r="CH85" i="7" a="1"/>
  <c r="CH85" i="7" s="1"/>
  <c r="CG85" i="7" a="1"/>
  <c r="CG85" i="7" s="1"/>
  <c r="CF85" i="7" a="1"/>
  <c r="CF85" i="7" s="1"/>
  <c r="CE85" i="7" a="1"/>
  <c r="CE85" i="7" s="1"/>
  <c r="CD85" i="7"/>
  <c r="CD85" i="7" a="1"/>
  <c r="CC85" i="7" a="1"/>
  <c r="CC85" i="7" s="1"/>
  <c r="CB85" i="7"/>
  <c r="CB85" i="7" a="1"/>
  <c r="CA85" i="7"/>
  <c r="CA85" i="7" a="1"/>
  <c r="BZ85" i="7" a="1"/>
  <c r="BZ85" i="7" s="1"/>
  <c r="BY85" i="7" a="1"/>
  <c r="BY85" i="7" s="1"/>
  <c r="BX85" i="7" a="1"/>
  <c r="BX85" i="7" s="1"/>
  <c r="BW85" i="7"/>
  <c r="BW85" i="7" a="1"/>
  <c r="BV85" i="7" a="1"/>
  <c r="BV85" i="7" s="1"/>
  <c r="BU85" i="7" a="1"/>
  <c r="BU85" i="7" s="1"/>
  <c r="BT85" i="7"/>
  <c r="BT85" i="7" a="1"/>
  <c r="BS85" i="7" a="1"/>
  <c r="BS85" i="7" s="1"/>
  <c r="BR85" i="7"/>
  <c r="BR85" i="7" a="1"/>
  <c r="BQ85" i="7" a="1"/>
  <c r="BQ85" i="7" s="1"/>
  <c r="BP85" i="7" a="1"/>
  <c r="BP85" i="7" s="1"/>
  <c r="BO85" i="7" a="1"/>
  <c r="BO85" i="7" s="1"/>
  <c r="BN85" i="7"/>
  <c r="BN85" i="7" a="1"/>
  <c r="CS84" i="7" a="1"/>
  <c r="CS84" i="7" s="1"/>
  <c r="CR84" i="7" a="1"/>
  <c r="CR84" i="7" s="1"/>
  <c r="CQ84" i="7"/>
  <c r="CQ84" i="7" a="1"/>
  <c r="CP84" i="7" a="1"/>
  <c r="CP84" i="7" s="1"/>
  <c r="CO84" i="7" a="1"/>
  <c r="CO84" i="7" s="1"/>
  <c r="CN84" i="7" a="1"/>
  <c r="CN84" i="7" s="1"/>
  <c r="CM84" i="7" a="1"/>
  <c r="CM84" i="7" s="1"/>
  <c r="CL84" i="7"/>
  <c r="CL84" i="7" a="1"/>
  <c r="CK84" i="7" a="1"/>
  <c r="CK84" i="7" s="1"/>
  <c r="CJ84" i="7"/>
  <c r="CJ84" i="7" a="1"/>
  <c r="CI84" i="7" a="1"/>
  <c r="CI84" i="7" s="1"/>
  <c r="CH84" i="7" a="1"/>
  <c r="CH84" i="7" s="1"/>
  <c r="CG84" i="7" a="1"/>
  <c r="CG84" i="7" s="1"/>
  <c r="CF84" i="7" a="1"/>
  <c r="CF84" i="7" s="1"/>
  <c r="CE84" i="7" a="1"/>
  <c r="CE84" i="7" s="1"/>
  <c r="CD84" i="7" a="1"/>
  <c r="CD84" i="7" s="1"/>
  <c r="CC84" i="7" a="1"/>
  <c r="CC84" i="7" s="1"/>
  <c r="CB84" i="7" a="1"/>
  <c r="CB84" i="7" s="1"/>
  <c r="CA84" i="7"/>
  <c r="CA84" i="7" a="1"/>
  <c r="BZ84" i="7"/>
  <c r="BZ84" i="7" a="1"/>
  <c r="BY84" i="7" a="1"/>
  <c r="BY84" i="7" s="1"/>
  <c r="BX84" i="7" a="1"/>
  <c r="BX84" i="7" s="1"/>
  <c r="BW84" i="7"/>
  <c r="BW84" i="7" a="1"/>
  <c r="BV84" i="7" a="1"/>
  <c r="BV84" i="7" s="1"/>
  <c r="BU84" i="7" a="1"/>
  <c r="BU84" i="7" s="1"/>
  <c r="BT84" i="7" a="1"/>
  <c r="BT84" i="7" s="1"/>
  <c r="BS84" i="7" a="1"/>
  <c r="BS84" i="7" s="1"/>
  <c r="BR84" i="7"/>
  <c r="BR84" i="7" a="1"/>
  <c r="BQ84" i="7" a="1"/>
  <c r="BQ84" i="7" s="1"/>
  <c r="BP84" i="7"/>
  <c r="BP84" i="7" a="1"/>
  <c r="BO84" i="7"/>
  <c r="BO84" i="7" a="1"/>
  <c r="BN84" i="7"/>
  <c r="BN84" i="7" a="1"/>
  <c r="CS83" i="7" a="1"/>
  <c r="CS83" i="7" s="1"/>
  <c r="CR83" i="7"/>
  <c r="CR83" i="7" a="1"/>
  <c r="CQ83" i="7" a="1"/>
  <c r="CQ83" i="7" s="1"/>
  <c r="CP83" i="7" a="1"/>
  <c r="CP83" i="7" s="1"/>
  <c r="CO83" i="7" a="1"/>
  <c r="CO83" i="7" s="1"/>
  <c r="CN83" i="7" a="1"/>
  <c r="CN83" i="7" s="1"/>
  <c r="CM83" i="7"/>
  <c r="CM83" i="7" a="1"/>
  <c r="CL83" i="7" a="1"/>
  <c r="CL83" i="7" s="1"/>
  <c r="CK83" i="7" a="1"/>
  <c r="CK83" i="7" s="1"/>
  <c r="CJ83" i="7"/>
  <c r="CJ83" i="7" a="1"/>
  <c r="CI83" i="7" a="1"/>
  <c r="CI83" i="7" s="1"/>
  <c r="CH83" i="7"/>
  <c r="CH83" i="7" a="1"/>
  <c r="CG83" i="7" a="1"/>
  <c r="CG83" i="7" s="1"/>
  <c r="CF83" i="7" a="1"/>
  <c r="CF83" i="7" s="1"/>
  <c r="CE83" i="7" a="1"/>
  <c r="CE83" i="7" s="1"/>
  <c r="CD83" i="7" a="1"/>
  <c r="CD83" i="7" s="1"/>
  <c r="CC83" i="7" a="1"/>
  <c r="CC83" i="7" s="1"/>
  <c r="CB83" i="7" a="1"/>
  <c r="CB83" i="7" s="1"/>
  <c r="CA83" i="7"/>
  <c r="CA83" i="7" a="1"/>
  <c r="BZ83" i="7"/>
  <c r="BZ83" i="7" a="1"/>
  <c r="BY83" i="7" a="1"/>
  <c r="BY83" i="7" s="1"/>
  <c r="BX83" i="7"/>
  <c r="BX83" i="7" a="1"/>
  <c r="BW83" i="7"/>
  <c r="BW83" i="7" a="1"/>
  <c r="BV83" i="7"/>
  <c r="BV83" i="7" a="1"/>
  <c r="BU83" i="7" a="1"/>
  <c r="BU83" i="7" s="1"/>
  <c r="BT83" i="7"/>
  <c r="BT83" i="7" a="1"/>
  <c r="BS83" i="7" a="1"/>
  <c r="BS83" i="7" s="1"/>
  <c r="BR83" i="7" a="1"/>
  <c r="BR83" i="7" s="1"/>
  <c r="BQ83" i="7" a="1"/>
  <c r="BQ83" i="7" s="1"/>
  <c r="BP83" i="7" a="1"/>
  <c r="BP83" i="7" s="1"/>
  <c r="BO83" i="7"/>
  <c r="BO83" i="7" a="1"/>
  <c r="BN83" i="7"/>
  <c r="BN83" i="7" a="1"/>
  <c r="CS82" i="7" a="1"/>
  <c r="CS82" i="7" s="1"/>
  <c r="CR82" i="7"/>
  <c r="CR82" i="7" a="1"/>
  <c r="CQ82" i="7"/>
  <c r="CQ82" i="7" a="1"/>
  <c r="CP82" i="7" a="1"/>
  <c r="CP82" i="7" s="1"/>
  <c r="CO82" i="7" a="1"/>
  <c r="CO82" i="7" s="1"/>
  <c r="CN82" i="7"/>
  <c r="CN82" i="7" a="1"/>
  <c r="CM82" i="7" a="1"/>
  <c r="CM82" i="7" s="1"/>
  <c r="CL82" i="7"/>
  <c r="CL82" i="7" a="1"/>
  <c r="CK82" i="7" a="1"/>
  <c r="CK82" i="7" s="1"/>
  <c r="CJ82" i="7" a="1"/>
  <c r="CJ82" i="7" s="1"/>
  <c r="CI82" i="7"/>
  <c r="CI82" i="7" a="1"/>
  <c r="CH82" i="7"/>
  <c r="CH82" i="7" a="1"/>
  <c r="CG82" i="7" a="1"/>
  <c r="CG82" i="7" s="1"/>
  <c r="CF82" i="7"/>
  <c r="CF82" i="7" a="1"/>
  <c r="CE82" i="7"/>
  <c r="CE82" i="7" a="1"/>
  <c r="CD82" i="7" a="1"/>
  <c r="CD82" i="7" s="1"/>
  <c r="CC82" i="7" a="1"/>
  <c r="CC82" i="7" s="1"/>
  <c r="CB82" i="7" a="1"/>
  <c r="CB82" i="7" s="1"/>
  <c r="CA82" i="7" a="1"/>
  <c r="CA82" i="7" s="1"/>
  <c r="BZ82" i="7"/>
  <c r="BZ82" i="7" a="1"/>
  <c r="BY82" i="7" a="1"/>
  <c r="BY82" i="7" s="1"/>
  <c r="BX82" i="7"/>
  <c r="BX82" i="7" a="1"/>
  <c r="BW82" i="7"/>
  <c r="BW82" i="7" a="1"/>
  <c r="BV82" i="7"/>
  <c r="BV82" i="7" a="1"/>
  <c r="BU82" i="7" a="1"/>
  <c r="BU82" i="7" s="1"/>
  <c r="BT82" i="7"/>
  <c r="BT82" i="7" a="1"/>
  <c r="BS82" i="7" a="1"/>
  <c r="BS82" i="7" s="1"/>
  <c r="BR82" i="7" a="1"/>
  <c r="BR82" i="7" s="1"/>
  <c r="BQ82" i="7" a="1"/>
  <c r="BQ82" i="7" s="1"/>
  <c r="BP82" i="7" a="1"/>
  <c r="BP82" i="7" s="1"/>
  <c r="BO82" i="7"/>
  <c r="BO82" i="7" a="1"/>
  <c r="BN82" i="7"/>
  <c r="BN82" i="7" a="1"/>
  <c r="CS81" i="7" a="1"/>
  <c r="CS81" i="7" s="1"/>
  <c r="CR81" i="7"/>
  <c r="CR81" i="7" a="1"/>
  <c r="CQ81" i="7"/>
  <c r="CQ81" i="7" a="1"/>
  <c r="CP81" i="7" a="1"/>
  <c r="CP81" i="7" s="1"/>
  <c r="CO81" i="7" a="1"/>
  <c r="CO81" i="7" s="1"/>
  <c r="CN81" i="7"/>
  <c r="CN81" i="7" a="1"/>
  <c r="CM81" i="7" a="1"/>
  <c r="CM81" i="7" s="1"/>
  <c r="CL81" i="7"/>
  <c r="CL81" i="7" a="1"/>
  <c r="CK81" i="7" a="1"/>
  <c r="CK81" i="7" s="1"/>
  <c r="CJ81" i="7" a="1"/>
  <c r="CJ81" i="7" s="1"/>
  <c r="CI81" i="7"/>
  <c r="CI81" i="7" a="1"/>
  <c r="CH81" i="7"/>
  <c r="CH81" i="7" a="1"/>
  <c r="CG81" i="7" a="1"/>
  <c r="CG81" i="7" s="1"/>
  <c r="CF81" i="7"/>
  <c r="CF81" i="7" a="1"/>
  <c r="CE81" i="7"/>
  <c r="CE81" i="7" a="1"/>
  <c r="CD81" i="7" a="1"/>
  <c r="CD81" i="7" s="1"/>
  <c r="CC81" i="7" a="1"/>
  <c r="CC81" i="7" s="1"/>
  <c r="CB81" i="7" a="1"/>
  <c r="CB81" i="7" s="1"/>
  <c r="CA81" i="7" a="1"/>
  <c r="CA81" i="7" s="1"/>
  <c r="BZ81" i="7"/>
  <c r="BZ81" i="7" a="1"/>
  <c r="BY81" i="7" a="1"/>
  <c r="BY81" i="7" s="1"/>
  <c r="BX81" i="7"/>
  <c r="BX81" i="7" a="1"/>
  <c r="BW81" i="7"/>
  <c r="BW81" i="7" a="1"/>
  <c r="BV81" i="7"/>
  <c r="BV81" i="7" a="1"/>
  <c r="BU81" i="7" a="1"/>
  <c r="BU81" i="7" s="1"/>
  <c r="BT81" i="7"/>
  <c r="BT81" i="7" a="1"/>
  <c r="BS81" i="7" a="1"/>
  <c r="BS81" i="7" s="1"/>
  <c r="BR81" i="7" a="1"/>
  <c r="BR81" i="7" s="1"/>
  <c r="BQ81" i="7" a="1"/>
  <c r="BQ81" i="7" s="1"/>
  <c r="BP81" i="7" a="1"/>
  <c r="BP81" i="7" s="1"/>
  <c r="BO81" i="7"/>
  <c r="BO81" i="7" a="1"/>
  <c r="BN81" i="7"/>
  <c r="BN81" i="7" a="1"/>
  <c r="CS80" i="7" a="1"/>
  <c r="CS80" i="7" s="1"/>
  <c r="CR80" i="7"/>
  <c r="CR80" i="7" a="1"/>
  <c r="CQ80" i="7"/>
  <c r="CQ80" i="7" a="1"/>
  <c r="CP80" i="7" a="1"/>
  <c r="CP80" i="7" s="1"/>
  <c r="CO80" i="7" a="1"/>
  <c r="CO80" i="7" s="1"/>
  <c r="CN80" i="7"/>
  <c r="CN80" i="7" a="1"/>
  <c r="CM80" i="7" a="1"/>
  <c r="CM80" i="7" s="1"/>
  <c r="CL80" i="7"/>
  <c r="CL80" i="7" a="1"/>
  <c r="CK80" i="7" a="1"/>
  <c r="CK80" i="7" s="1"/>
  <c r="CJ80" i="7" a="1"/>
  <c r="CJ80" i="7" s="1"/>
  <c r="CI80" i="7"/>
  <c r="CI80" i="7" a="1"/>
  <c r="CH80" i="7"/>
  <c r="CH80" i="7" a="1"/>
  <c r="CG80" i="7" a="1"/>
  <c r="CG80" i="7" s="1"/>
  <c r="CF80" i="7"/>
  <c r="CF80" i="7" a="1"/>
  <c r="CE80" i="7"/>
  <c r="CE80" i="7" a="1"/>
  <c r="CD80" i="7" a="1"/>
  <c r="CD80" i="7" s="1"/>
  <c r="CC80" i="7" a="1"/>
  <c r="CC80" i="7" s="1"/>
  <c r="CB80" i="7" a="1"/>
  <c r="CB80" i="7" s="1"/>
  <c r="CA80" i="7" a="1"/>
  <c r="CA80" i="7" s="1"/>
  <c r="BZ80" i="7"/>
  <c r="BZ80" i="7" a="1"/>
  <c r="BY80" i="7" a="1"/>
  <c r="BY80" i="7" s="1"/>
  <c r="BX80" i="7"/>
  <c r="BX80" i="7" a="1"/>
  <c r="BW80" i="7"/>
  <c r="BW80" i="7" a="1"/>
  <c r="BV80" i="7"/>
  <c r="BV80" i="7" a="1"/>
  <c r="BU80" i="7" a="1"/>
  <c r="BU80" i="7" s="1"/>
  <c r="BT80" i="7"/>
  <c r="BT80" i="7" a="1"/>
  <c r="BS80" i="7" a="1"/>
  <c r="BS80" i="7" s="1"/>
  <c r="BR80" i="7" a="1"/>
  <c r="BR80" i="7" s="1"/>
  <c r="BQ80" i="7" a="1"/>
  <c r="BQ80" i="7" s="1"/>
  <c r="BP80" i="7" a="1"/>
  <c r="BP80" i="7" s="1"/>
  <c r="BO80" i="7"/>
  <c r="BO80" i="7" a="1"/>
  <c r="BN80" i="7"/>
  <c r="BN80" i="7" a="1"/>
  <c r="CS79" i="7" a="1"/>
  <c r="CS79" i="7" s="1"/>
  <c r="CR79" i="7"/>
  <c r="CR79" i="7" a="1"/>
  <c r="CQ79" i="7"/>
  <c r="CQ79" i="7" a="1"/>
  <c r="CP79" i="7" a="1"/>
  <c r="CP79" i="7" s="1"/>
  <c r="CO79" i="7" a="1"/>
  <c r="CO79" i="7" s="1"/>
  <c r="CN79" i="7"/>
  <c r="CN79" i="7" a="1"/>
  <c r="CM79" i="7" a="1"/>
  <c r="CM79" i="7" s="1"/>
  <c r="CL79" i="7"/>
  <c r="CL79" i="7" a="1"/>
  <c r="CK79" i="7" a="1"/>
  <c r="CK79" i="7" s="1"/>
  <c r="CJ79" i="7" a="1"/>
  <c r="CJ79" i="7" s="1"/>
  <c r="CI79" i="7"/>
  <c r="CI79" i="7" a="1"/>
  <c r="CH79" i="7"/>
  <c r="CH79" i="7" a="1"/>
  <c r="CG79" i="7" a="1"/>
  <c r="CG79" i="7" s="1"/>
  <c r="CF79" i="7"/>
  <c r="CF79" i="7" a="1"/>
  <c r="CE79" i="7"/>
  <c r="CE79" i="7" a="1"/>
  <c r="CD79" i="7" a="1"/>
  <c r="CD79" i="7" s="1"/>
  <c r="CC79" i="7" a="1"/>
  <c r="CC79" i="7" s="1"/>
  <c r="CB79" i="7" a="1"/>
  <c r="CB79" i="7" s="1"/>
  <c r="CA79" i="7" a="1"/>
  <c r="CA79" i="7" s="1"/>
  <c r="BZ79" i="7"/>
  <c r="BZ79" i="7" a="1"/>
  <c r="BY79" i="7" a="1"/>
  <c r="BY79" i="7" s="1"/>
  <c r="BX79" i="7"/>
  <c r="BX79" i="7" a="1"/>
  <c r="BW79" i="7"/>
  <c r="BW79" i="7" a="1"/>
  <c r="BV79" i="7"/>
  <c r="BV79" i="7" a="1"/>
  <c r="BU79" i="7" a="1"/>
  <c r="BU79" i="7" s="1"/>
  <c r="BT79" i="7"/>
  <c r="BT79" i="7" a="1"/>
  <c r="BS79" i="7" a="1"/>
  <c r="BS79" i="7" s="1"/>
  <c r="BR79" i="7" a="1"/>
  <c r="BR79" i="7" s="1"/>
  <c r="BQ79" i="7" a="1"/>
  <c r="BQ79" i="7" s="1"/>
  <c r="BP79" i="7" a="1"/>
  <c r="BP79" i="7" s="1"/>
  <c r="BO79" i="7"/>
  <c r="BO79" i="7" a="1"/>
  <c r="BN79" i="7"/>
  <c r="BN79" i="7" a="1"/>
  <c r="CS78" i="7" a="1"/>
  <c r="CS78" i="7" s="1"/>
  <c r="CR78" i="7"/>
  <c r="CR78" i="7" a="1"/>
  <c r="CQ78" i="7"/>
  <c r="CQ78" i="7" a="1"/>
  <c r="CP78" i="7" a="1"/>
  <c r="CP78" i="7" s="1"/>
  <c r="CO78" i="7" a="1"/>
  <c r="CO78" i="7" s="1"/>
  <c r="CN78" i="7"/>
  <c r="CN78" i="7" a="1"/>
  <c r="CM78" i="7" a="1"/>
  <c r="CM78" i="7" s="1"/>
  <c r="CL78" i="7"/>
  <c r="CL78" i="7" a="1"/>
  <c r="CK78" i="7" a="1"/>
  <c r="CK78" i="7" s="1"/>
  <c r="CJ78" i="7" a="1"/>
  <c r="CJ78" i="7" s="1"/>
  <c r="CI78" i="7"/>
  <c r="CI78" i="7" a="1"/>
  <c r="CH78" i="7"/>
  <c r="CH78" i="7" a="1"/>
  <c r="CG78" i="7" a="1"/>
  <c r="CG78" i="7" s="1"/>
  <c r="CF78" i="7"/>
  <c r="CF78" i="7" a="1"/>
  <c r="CE78" i="7"/>
  <c r="CE78" i="7" a="1"/>
  <c r="CD78" i="7" a="1"/>
  <c r="CD78" i="7" s="1"/>
  <c r="CC78" i="7" a="1"/>
  <c r="CC78" i="7" s="1"/>
  <c r="CB78" i="7" a="1"/>
  <c r="CB78" i="7" s="1"/>
  <c r="CA78" i="7" a="1"/>
  <c r="CA78" i="7" s="1"/>
  <c r="BZ78" i="7"/>
  <c r="BZ78" i="7" a="1"/>
  <c r="BY78" i="7" a="1"/>
  <c r="BY78" i="7" s="1"/>
  <c r="BX78" i="7"/>
  <c r="BX78" i="7" a="1"/>
  <c r="BW78" i="7"/>
  <c r="BW78" i="7" a="1"/>
  <c r="BV78" i="7"/>
  <c r="BV78" i="7" a="1"/>
  <c r="BU78" i="7" a="1"/>
  <c r="BU78" i="7" s="1"/>
  <c r="BT78" i="7"/>
  <c r="BT78" i="7" a="1"/>
  <c r="BS78" i="7" a="1"/>
  <c r="BS78" i="7" s="1"/>
  <c r="BR78" i="7" a="1"/>
  <c r="BR78" i="7" s="1"/>
  <c r="BQ78" i="7" a="1"/>
  <c r="BQ78" i="7" s="1"/>
  <c r="BP78" i="7" a="1"/>
  <c r="BP78" i="7" s="1"/>
  <c r="BO78" i="7"/>
  <c r="BO78" i="7" a="1"/>
  <c r="BN78" i="7"/>
  <c r="BN78" i="7" a="1"/>
  <c r="CS77" i="7" a="1"/>
  <c r="CS77" i="7" s="1"/>
  <c r="CR77" i="7"/>
  <c r="CR77" i="7" a="1"/>
  <c r="CQ77" i="7"/>
  <c r="CQ77" i="7" a="1"/>
  <c r="CP77" i="7" a="1"/>
  <c r="CP77" i="7" s="1"/>
  <c r="CO77" i="7" a="1"/>
  <c r="CO77" i="7" s="1"/>
  <c r="CN77" i="7"/>
  <c r="CN77" i="7" a="1"/>
  <c r="CM77" i="7" a="1"/>
  <c r="CM77" i="7" s="1"/>
  <c r="CL77" i="7"/>
  <c r="CL77" i="7" a="1"/>
  <c r="CK77" i="7" a="1"/>
  <c r="CK77" i="7" s="1"/>
  <c r="CJ77" i="7" a="1"/>
  <c r="CJ77" i="7" s="1"/>
  <c r="CI77" i="7"/>
  <c r="CI77" i="7" a="1"/>
  <c r="CH77" i="7"/>
  <c r="CH77" i="7" a="1"/>
  <c r="CG77" i="7" a="1"/>
  <c r="CG77" i="7" s="1"/>
  <c r="CF77" i="7"/>
  <c r="CF77" i="7" a="1"/>
  <c r="CE77" i="7"/>
  <c r="CE77" i="7" a="1"/>
  <c r="CD77" i="7" a="1"/>
  <c r="CD77" i="7" s="1"/>
  <c r="CC77" i="7" a="1"/>
  <c r="CC77" i="7" s="1"/>
  <c r="CB77" i="7" a="1"/>
  <c r="CB77" i="7" s="1"/>
  <c r="CA77" i="7" a="1"/>
  <c r="CA77" i="7" s="1"/>
  <c r="BZ77" i="7"/>
  <c r="BZ77" i="7" a="1"/>
  <c r="BY77" i="7" a="1"/>
  <c r="BY77" i="7" s="1"/>
  <c r="BX77" i="7"/>
  <c r="BX77" i="7" a="1"/>
  <c r="BW77" i="7"/>
  <c r="BW77" i="7" a="1"/>
  <c r="BV77" i="7"/>
  <c r="BV77" i="7" a="1"/>
  <c r="BU77" i="7" a="1"/>
  <c r="BU77" i="7" s="1"/>
  <c r="BT77" i="7"/>
  <c r="BT77" i="7" a="1"/>
  <c r="BS77" i="7" a="1"/>
  <c r="BS77" i="7" s="1"/>
  <c r="BR77" i="7" a="1"/>
  <c r="BR77" i="7" s="1"/>
  <c r="BQ77" i="7" a="1"/>
  <c r="BQ77" i="7" s="1"/>
  <c r="BP77" i="7" a="1"/>
  <c r="BP77" i="7" s="1"/>
  <c r="BO77" i="7"/>
  <c r="BO77" i="7" a="1"/>
  <c r="BN77" i="7"/>
  <c r="BN77" i="7" a="1"/>
  <c r="CS76" i="7" a="1"/>
  <c r="CS76" i="7" s="1"/>
  <c r="CR76" i="7"/>
  <c r="CR76" i="7" a="1"/>
  <c r="CQ76" i="7"/>
  <c r="CQ76" i="7" a="1"/>
  <c r="CP76" i="7" a="1"/>
  <c r="CP76" i="7" s="1"/>
  <c r="CO76" i="7" a="1"/>
  <c r="CO76" i="7" s="1"/>
  <c r="CN76" i="7"/>
  <c r="CN76" i="7" a="1"/>
  <c r="CM76" i="7" a="1"/>
  <c r="CM76" i="7" s="1"/>
  <c r="CL76" i="7"/>
  <c r="CL76" i="7" a="1"/>
  <c r="CK76" i="7" a="1"/>
  <c r="CK76" i="7" s="1"/>
  <c r="CJ76" i="7" a="1"/>
  <c r="CJ76" i="7" s="1"/>
  <c r="CI76" i="7"/>
  <c r="CI76" i="7" a="1"/>
  <c r="CH76" i="7"/>
  <c r="CH76" i="7" a="1"/>
  <c r="CG76" i="7" a="1"/>
  <c r="CG76" i="7" s="1"/>
  <c r="CF76" i="7"/>
  <c r="CF76" i="7" a="1"/>
  <c r="CE76" i="7"/>
  <c r="CE76" i="7" a="1"/>
  <c r="CD76" i="7" a="1"/>
  <c r="CD76" i="7" s="1"/>
  <c r="CC76" i="7" a="1"/>
  <c r="CC76" i="7" s="1"/>
  <c r="CB76" i="7" a="1"/>
  <c r="CB76" i="7" s="1"/>
  <c r="CA76" i="7" a="1"/>
  <c r="CA76" i="7" s="1"/>
  <c r="BZ76" i="7"/>
  <c r="BZ76" i="7" a="1"/>
  <c r="BY76" i="7" a="1"/>
  <c r="BY76" i="7" s="1"/>
  <c r="BX76" i="7"/>
  <c r="BX76" i="7" a="1"/>
  <c r="BW76" i="7"/>
  <c r="BW76" i="7" a="1"/>
  <c r="BV76" i="7"/>
  <c r="BV76" i="7" a="1"/>
  <c r="BU76" i="7" a="1"/>
  <c r="BU76" i="7" s="1"/>
  <c r="BT76" i="7"/>
  <c r="BT76" i="7" a="1"/>
  <c r="BS76" i="7" a="1"/>
  <c r="BS76" i="7" s="1"/>
  <c r="BR76" i="7" a="1"/>
  <c r="BR76" i="7" s="1"/>
  <c r="BQ76" i="7" a="1"/>
  <c r="BQ76" i="7" s="1"/>
  <c r="BP76" i="7" a="1"/>
  <c r="BP76" i="7" s="1"/>
  <c r="BO76" i="7"/>
  <c r="BO76" i="7" a="1"/>
  <c r="BN76" i="7"/>
  <c r="BN76" i="7" a="1"/>
  <c r="CS75" i="7" a="1"/>
  <c r="CS75" i="7" s="1"/>
  <c r="CR75" i="7"/>
  <c r="CR75" i="7" a="1"/>
  <c r="CQ75" i="7"/>
  <c r="CQ75" i="7" a="1"/>
  <c r="CP75" i="7" a="1"/>
  <c r="CP75" i="7" s="1"/>
  <c r="CO75" i="7" a="1"/>
  <c r="CO75" i="7" s="1"/>
  <c r="CN75" i="7"/>
  <c r="CN75" i="7" a="1"/>
  <c r="CM75" i="7" a="1"/>
  <c r="CM75" i="7" s="1"/>
  <c r="CL75" i="7"/>
  <c r="CL75" i="7" a="1"/>
  <c r="CK75" i="7" a="1"/>
  <c r="CK75" i="7" s="1"/>
  <c r="CJ75" i="7" a="1"/>
  <c r="CJ75" i="7" s="1"/>
  <c r="CI75" i="7"/>
  <c r="CI75" i="7" a="1"/>
  <c r="CH75" i="7"/>
  <c r="CH75" i="7" a="1"/>
  <c r="CG75" i="7" a="1"/>
  <c r="CG75" i="7" s="1"/>
  <c r="CF75" i="7"/>
  <c r="CF75" i="7" a="1"/>
  <c r="CE75" i="7"/>
  <c r="CE75" i="7" a="1"/>
  <c r="CD75" i="7" a="1"/>
  <c r="CD75" i="7" s="1"/>
  <c r="CC75" i="7" a="1"/>
  <c r="CC75" i="7" s="1"/>
  <c r="CB75" i="7" a="1"/>
  <c r="CB75" i="7" s="1"/>
  <c r="CA75" i="7" a="1"/>
  <c r="CA75" i="7" s="1"/>
  <c r="BZ75" i="7"/>
  <c r="BZ75" i="7" a="1"/>
  <c r="BY75" i="7" a="1"/>
  <c r="BY75" i="7" s="1"/>
  <c r="BX75" i="7"/>
  <c r="BX75" i="7" a="1"/>
  <c r="BW75" i="7"/>
  <c r="BW75" i="7" a="1"/>
  <c r="BV75" i="7"/>
  <c r="BV75" i="7" a="1"/>
  <c r="BU75" i="7" a="1"/>
  <c r="BU75" i="7" s="1"/>
  <c r="BT75" i="7"/>
  <c r="BT75" i="7" a="1"/>
  <c r="BS75" i="7" a="1"/>
  <c r="BS75" i="7" s="1"/>
  <c r="BR75" i="7" a="1"/>
  <c r="BR75" i="7" s="1"/>
  <c r="BQ75" i="7" a="1"/>
  <c r="BQ75" i="7" s="1"/>
  <c r="BP75" i="7" a="1"/>
  <c r="BP75" i="7" s="1"/>
  <c r="BO75" i="7"/>
  <c r="BO75" i="7" a="1"/>
  <c r="BN75" i="7"/>
  <c r="BN75" i="7" a="1"/>
  <c r="CS74" i="7" a="1"/>
  <c r="CS74" i="7" s="1"/>
  <c r="CR74" i="7"/>
  <c r="CR74" i="7" a="1"/>
  <c r="CQ74" i="7"/>
  <c r="CQ74" i="7" a="1"/>
  <c r="CP74" i="7" a="1"/>
  <c r="CP74" i="7" s="1"/>
  <c r="CO74" i="7" a="1"/>
  <c r="CO74" i="7" s="1"/>
  <c r="CN74" i="7"/>
  <c r="CN74" i="7" a="1"/>
  <c r="CM74" i="7" a="1"/>
  <c r="CM74" i="7" s="1"/>
  <c r="CL74" i="7"/>
  <c r="CL74" i="7" a="1"/>
  <c r="CK74" i="7" a="1"/>
  <c r="CK74" i="7" s="1"/>
  <c r="CJ74" i="7" a="1"/>
  <c r="CJ74" i="7" s="1"/>
  <c r="CI74" i="7"/>
  <c r="CI74" i="7" a="1"/>
  <c r="CH74" i="7"/>
  <c r="CH74" i="7" a="1"/>
  <c r="CG74" i="7" a="1"/>
  <c r="CG74" i="7" s="1"/>
  <c r="CF74" i="7"/>
  <c r="CF74" i="7" a="1"/>
  <c r="CE74" i="7"/>
  <c r="CE74" i="7" a="1"/>
  <c r="CD74" i="7" a="1"/>
  <c r="CD74" i="7" s="1"/>
  <c r="CC74" i="7" a="1"/>
  <c r="CC74" i="7" s="1"/>
  <c r="CB74" i="7" a="1"/>
  <c r="CB74" i="7" s="1"/>
  <c r="CA74" i="7" a="1"/>
  <c r="CA74" i="7" s="1"/>
  <c r="BZ74" i="7"/>
  <c r="BZ74" i="7" a="1"/>
  <c r="BY74" i="7" a="1"/>
  <c r="BY74" i="7" s="1"/>
  <c r="BX74" i="7"/>
  <c r="BX74" i="7" a="1"/>
  <c r="BW74" i="7"/>
  <c r="BW74" i="7" a="1"/>
  <c r="BV74" i="7"/>
  <c r="BV74" i="7" a="1"/>
  <c r="BU74" i="7" a="1"/>
  <c r="BU74" i="7" s="1"/>
  <c r="BT74" i="7"/>
  <c r="BT74" i="7" a="1"/>
  <c r="BS74" i="7" a="1"/>
  <c r="BS74" i="7" s="1"/>
  <c r="BR74" i="7" a="1"/>
  <c r="BR74" i="7" s="1"/>
  <c r="BQ74" i="7" a="1"/>
  <c r="BQ74" i="7" s="1"/>
  <c r="BP74" i="7" a="1"/>
  <c r="BP74" i="7" s="1"/>
  <c r="BO74" i="7"/>
  <c r="BO74" i="7" a="1"/>
  <c r="BN74" i="7"/>
  <c r="BN74" i="7" a="1"/>
  <c r="CS73" i="7" a="1"/>
  <c r="CS73" i="7" s="1"/>
  <c r="CR73" i="7"/>
  <c r="CR73" i="7" a="1"/>
  <c r="CQ73" i="7"/>
  <c r="CQ73" i="7" a="1"/>
  <c r="CP73" i="7" a="1"/>
  <c r="CP73" i="7" s="1"/>
  <c r="CO73" i="7" a="1"/>
  <c r="CO73" i="7" s="1"/>
  <c r="CN73" i="7"/>
  <c r="CN73" i="7" a="1"/>
  <c r="CM73" i="7" a="1"/>
  <c r="CM73" i="7" s="1"/>
  <c r="CL73" i="7"/>
  <c r="CL73" i="7" a="1"/>
  <c r="CK73" i="7" a="1"/>
  <c r="CK73" i="7" s="1"/>
  <c r="CJ73" i="7" a="1"/>
  <c r="CJ73" i="7" s="1"/>
  <c r="CI73" i="7"/>
  <c r="CI73" i="7" a="1"/>
  <c r="CH73" i="7"/>
  <c r="CH73" i="7" a="1"/>
  <c r="CG73" i="7" a="1"/>
  <c r="CG73" i="7" s="1"/>
  <c r="CF73" i="7"/>
  <c r="CF73" i="7" a="1"/>
  <c r="CE73" i="7"/>
  <c r="CE73" i="7" a="1"/>
  <c r="CD73" i="7" a="1"/>
  <c r="CD73" i="7" s="1"/>
  <c r="CC73" i="7" a="1"/>
  <c r="CC73" i="7" s="1"/>
  <c r="CB73" i="7" a="1"/>
  <c r="CB73" i="7" s="1"/>
  <c r="CA73" i="7" a="1"/>
  <c r="CA73" i="7" s="1"/>
  <c r="BZ73" i="7"/>
  <c r="BZ73" i="7" a="1"/>
  <c r="BY73" i="7" a="1"/>
  <c r="BY73" i="7" s="1"/>
  <c r="BX73" i="7"/>
  <c r="BX73" i="7" a="1"/>
  <c r="BW73" i="7"/>
  <c r="BW73" i="7" a="1"/>
  <c r="BV73" i="7"/>
  <c r="BV73" i="7" a="1"/>
  <c r="BU73" i="7" a="1"/>
  <c r="BU73" i="7" s="1"/>
  <c r="BT73" i="7"/>
  <c r="BT73" i="7" a="1"/>
  <c r="BS73" i="7" a="1"/>
  <c r="BS73" i="7" s="1"/>
  <c r="BR73" i="7" a="1"/>
  <c r="BR73" i="7" s="1"/>
  <c r="BQ73" i="7" a="1"/>
  <c r="BQ73" i="7" s="1"/>
  <c r="BP73" i="7" a="1"/>
  <c r="BP73" i="7" s="1"/>
  <c r="BO73" i="7"/>
  <c r="BO73" i="7" a="1"/>
  <c r="BN73" i="7"/>
  <c r="BN73" i="7" a="1"/>
  <c r="CS72" i="7" a="1"/>
  <c r="CS72" i="7" s="1"/>
  <c r="CR72" i="7"/>
  <c r="CR72" i="7" a="1"/>
  <c r="CQ72" i="7"/>
  <c r="CQ72" i="7" a="1"/>
  <c r="CP72" i="7" a="1"/>
  <c r="CP72" i="7" s="1"/>
  <c r="CO72" i="7" a="1"/>
  <c r="CO72" i="7" s="1"/>
  <c r="CN72" i="7"/>
  <c r="CN72" i="7" a="1"/>
  <c r="CM72" i="7" a="1"/>
  <c r="CM72" i="7" s="1"/>
  <c r="CL72" i="7"/>
  <c r="CL72" i="7" a="1"/>
  <c r="CK72" i="7" a="1"/>
  <c r="CK72" i="7" s="1"/>
  <c r="CJ72" i="7" a="1"/>
  <c r="CJ72" i="7" s="1"/>
  <c r="CI72" i="7"/>
  <c r="CI72" i="7" a="1"/>
  <c r="CH72" i="7"/>
  <c r="CH72" i="7" a="1"/>
  <c r="CG72" i="7" a="1"/>
  <c r="CG72" i="7" s="1"/>
  <c r="CF72" i="7"/>
  <c r="CF72" i="7" a="1"/>
  <c r="CE72" i="7"/>
  <c r="CE72" i="7" a="1"/>
  <c r="CD72" i="7" a="1"/>
  <c r="CD72" i="7" s="1"/>
  <c r="CC72" i="7" a="1"/>
  <c r="CC72" i="7" s="1"/>
  <c r="CB72" i="7" a="1"/>
  <c r="CB72" i="7" s="1"/>
  <c r="CA72" i="7" a="1"/>
  <c r="CA72" i="7" s="1"/>
  <c r="BZ72" i="7"/>
  <c r="BZ72" i="7" a="1"/>
  <c r="BY72" i="7" a="1"/>
  <c r="BY72" i="7" s="1"/>
  <c r="BX72" i="7"/>
  <c r="BX72" i="7" a="1"/>
  <c r="BW72" i="7"/>
  <c r="BW72" i="7" a="1"/>
  <c r="BV72" i="7"/>
  <c r="BV72" i="7" a="1"/>
  <c r="BU72" i="7" a="1"/>
  <c r="BU72" i="7" s="1"/>
  <c r="BT72" i="7"/>
  <c r="BT72" i="7" a="1"/>
  <c r="BS72" i="7" a="1"/>
  <c r="BS72" i="7" s="1"/>
  <c r="BR72" i="7" a="1"/>
  <c r="BR72" i="7" s="1"/>
  <c r="BQ72" i="7" a="1"/>
  <c r="BQ72" i="7" s="1"/>
  <c r="BP72" i="7" a="1"/>
  <c r="BP72" i="7" s="1"/>
  <c r="BO72" i="7"/>
  <c r="BO72" i="7" a="1"/>
  <c r="BN72" i="7"/>
  <c r="BN72" i="7" a="1"/>
  <c r="CS71" i="7" a="1"/>
  <c r="CS71" i="7" s="1"/>
  <c r="CR71" i="7"/>
  <c r="CR71" i="7" a="1"/>
  <c r="CQ71" i="7"/>
  <c r="CQ71" i="7" a="1"/>
  <c r="CP71" i="7" a="1"/>
  <c r="CP71" i="7" s="1"/>
  <c r="CO71" i="7" a="1"/>
  <c r="CO71" i="7" s="1"/>
  <c r="CN71" i="7"/>
  <c r="CN71" i="7" a="1"/>
  <c r="CM71" i="7" a="1"/>
  <c r="CM71" i="7" s="1"/>
  <c r="CL71" i="7"/>
  <c r="CL71" i="7" a="1"/>
  <c r="CK71" i="7" a="1"/>
  <c r="CK71" i="7" s="1"/>
  <c r="CJ71" i="7" a="1"/>
  <c r="CJ71" i="7" s="1"/>
  <c r="CI71" i="7"/>
  <c r="CI71" i="7" a="1"/>
  <c r="CH71" i="7"/>
  <c r="CH71" i="7" a="1"/>
  <c r="CG71" i="7" a="1"/>
  <c r="CG71" i="7" s="1"/>
  <c r="CF71" i="7"/>
  <c r="CF71" i="7" a="1"/>
  <c r="CE71" i="7"/>
  <c r="CE71" i="7" a="1"/>
  <c r="CD71" i="7" a="1"/>
  <c r="CD71" i="7" s="1"/>
  <c r="CC71" i="7" a="1"/>
  <c r="CC71" i="7" s="1"/>
  <c r="CB71" i="7" a="1"/>
  <c r="CB71" i="7" s="1"/>
  <c r="CA71" i="7" a="1"/>
  <c r="CA71" i="7" s="1"/>
  <c r="BZ71" i="7"/>
  <c r="BZ71" i="7" a="1"/>
  <c r="BY71" i="7" a="1"/>
  <c r="BY71" i="7" s="1"/>
  <c r="BX71" i="7"/>
  <c r="BX71" i="7" a="1"/>
  <c r="BW71" i="7"/>
  <c r="BW71" i="7" a="1"/>
  <c r="BV71" i="7"/>
  <c r="BV71" i="7" a="1"/>
  <c r="BU71" i="7" a="1"/>
  <c r="BU71" i="7" s="1"/>
  <c r="BT71" i="7"/>
  <c r="BT71" i="7" a="1"/>
  <c r="BS71" i="7" a="1"/>
  <c r="BS71" i="7" s="1"/>
  <c r="BR71" i="7" a="1"/>
  <c r="BR71" i="7" s="1"/>
  <c r="BQ71" i="7" a="1"/>
  <c r="BQ71" i="7" s="1"/>
  <c r="BP71" i="7" a="1"/>
  <c r="BP71" i="7" s="1"/>
  <c r="BO71" i="7"/>
  <c r="BO71" i="7" a="1"/>
  <c r="BN71" i="7"/>
  <c r="BN71" i="7" a="1"/>
  <c r="CS70" i="7" a="1"/>
  <c r="CS70" i="7" s="1"/>
  <c r="CR70" i="7"/>
  <c r="CR70" i="7" a="1"/>
  <c r="CQ70" i="7"/>
  <c r="CQ70" i="7" a="1"/>
  <c r="CP70" i="7" a="1"/>
  <c r="CP70" i="7" s="1"/>
  <c r="CO70" i="7" a="1"/>
  <c r="CO70" i="7" s="1"/>
  <c r="CN70" i="7"/>
  <c r="CN70" i="7" a="1"/>
  <c r="CM70" i="7" a="1"/>
  <c r="CM70" i="7" s="1"/>
  <c r="CL70" i="7"/>
  <c r="CL70" i="7" a="1"/>
  <c r="CK70" i="7" a="1"/>
  <c r="CK70" i="7" s="1"/>
  <c r="CJ70" i="7" a="1"/>
  <c r="CJ70" i="7" s="1"/>
  <c r="CI70" i="7"/>
  <c r="CI70" i="7" a="1"/>
  <c r="CH70" i="7"/>
  <c r="CH70" i="7" a="1"/>
  <c r="CG70" i="7" a="1"/>
  <c r="CG70" i="7" s="1"/>
  <c r="CF70" i="7"/>
  <c r="CF70" i="7" a="1"/>
  <c r="CE70" i="7"/>
  <c r="CE70" i="7" a="1"/>
  <c r="CD70" i="7" a="1"/>
  <c r="CD70" i="7" s="1"/>
  <c r="CC70" i="7" a="1"/>
  <c r="CC70" i="7" s="1"/>
  <c r="CB70" i="7" a="1"/>
  <c r="CB70" i="7" s="1"/>
  <c r="CA70" i="7" a="1"/>
  <c r="CA70" i="7" s="1"/>
  <c r="BZ70" i="7"/>
  <c r="BZ70" i="7" a="1"/>
  <c r="BY70" i="7" a="1"/>
  <c r="BY70" i="7" s="1"/>
  <c r="BX70" i="7"/>
  <c r="BX70" i="7" a="1"/>
  <c r="BW70" i="7"/>
  <c r="BW70" i="7" a="1"/>
  <c r="BV70" i="7"/>
  <c r="BV70" i="7" a="1"/>
  <c r="BU70" i="7" a="1"/>
  <c r="BU70" i="7" s="1"/>
  <c r="BT70" i="7"/>
  <c r="BT70" i="7" a="1"/>
  <c r="BS70" i="7" a="1"/>
  <c r="BS70" i="7" s="1"/>
  <c r="BR70" i="7" a="1"/>
  <c r="BR70" i="7" s="1"/>
  <c r="BQ70" i="7" a="1"/>
  <c r="BQ70" i="7" s="1"/>
  <c r="BP70" i="7" a="1"/>
  <c r="BP70" i="7" s="1"/>
  <c r="BO70" i="7"/>
  <c r="BO70" i="7" a="1"/>
  <c r="BN70" i="7"/>
  <c r="BN70" i="7" a="1"/>
  <c r="CS69" i="7" a="1"/>
  <c r="CS69" i="7" s="1"/>
  <c r="CR69" i="7"/>
  <c r="CR69" i="7" a="1"/>
  <c r="CQ69" i="7"/>
  <c r="CQ69" i="7" a="1"/>
  <c r="CP69" i="7" a="1"/>
  <c r="CP69" i="7" s="1"/>
  <c r="CO69" i="7" a="1"/>
  <c r="CO69" i="7" s="1"/>
  <c r="CN69" i="7"/>
  <c r="CN69" i="7" a="1"/>
  <c r="CM69" i="7" a="1"/>
  <c r="CM69" i="7" s="1"/>
  <c r="CL69" i="7"/>
  <c r="CL69" i="7" a="1"/>
  <c r="CK69" i="7" a="1"/>
  <c r="CK69" i="7" s="1"/>
  <c r="CJ69" i="7" a="1"/>
  <c r="CJ69" i="7" s="1"/>
  <c r="CI69" i="7"/>
  <c r="CI69" i="7" a="1"/>
  <c r="CH69" i="7"/>
  <c r="CH69" i="7" a="1"/>
  <c r="CG69" i="7" a="1"/>
  <c r="CG69" i="7" s="1"/>
  <c r="CF69" i="7"/>
  <c r="CF69" i="7" a="1"/>
  <c r="CE69" i="7"/>
  <c r="CE69" i="7" a="1"/>
  <c r="CD69" i="7" a="1"/>
  <c r="CD69" i="7" s="1"/>
  <c r="CC69" i="7" a="1"/>
  <c r="CC69" i="7" s="1"/>
  <c r="CB69" i="7" a="1"/>
  <c r="CB69" i="7" s="1"/>
  <c r="CA69" i="7" a="1"/>
  <c r="CA69" i="7" s="1"/>
  <c r="BZ69" i="7"/>
  <c r="BZ69" i="7" a="1"/>
  <c r="BY69" i="7" a="1"/>
  <c r="BY69" i="7" s="1"/>
  <c r="BX69" i="7"/>
  <c r="BX69" i="7" a="1"/>
  <c r="BW69" i="7"/>
  <c r="BW69" i="7" a="1"/>
  <c r="BV69" i="7"/>
  <c r="BV69" i="7" a="1"/>
  <c r="BU69" i="7" a="1"/>
  <c r="BU69" i="7" s="1"/>
  <c r="BT69" i="7"/>
  <c r="BT69" i="7" a="1"/>
  <c r="BS69" i="7" a="1"/>
  <c r="BS69" i="7" s="1"/>
  <c r="BR69" i="7" a="1"/>
  <c r="BR69" i="7" s="1"/>
  <c r="BQ69" i="7" a="1"/>
  <c r="BQ69" i="7" s="1"/>
  <c r="BP69" i="7" a="1"/>
  <c r="BP69" i="7" s="1"/>
  <c r="BO69" i="7"/>
  <c r="BO69" i="7" a="1"/>
  <c r="BN69" i="7"/>
  <c r="BN69" i="7" a="1"/>
  <c r="CS68" i="7" a="1"/>
  <c r="CS68" i="7" s="1"/>
  <c r="CR68" i="7"/>
  <c r="CR68" i="7" a="1"/>
  <c r="CQ68" i="7"/>
  <c r="CQ68" i="7" a="1"/>
  <c r="CP68" i="7" a="1"/>
  <c r="CP68" i="7" s="1"/>
  <c r="CO68" i="7" a="1"/>
  <c r="CO68" i="7" s="1"/>
  <c r="CN68" i="7"/>
  <c r="CN68" i="7" a="1"/>
  <c r="CM68" i="7" a="1"/>
  <c r="CM68" i="7" s="1"/>
  <c r="CL68" i="7"/>
  <c r="CL68" i="7" a="1"/>
  <c r="CK68" i="7" a="1"/>
  <c r="CK68" i="7" s="1"/>
  <c r="CJ68" i="7" a="1"/>
  <c r="CJ68" i="7" s="1"/>
  <c r="CI68" i="7"/>
  <c r="CI68" i="7" a="1"/>
  <c r="CH68" i="7"/>
  <c r="CH68" i="7" a="1"/>
  <c r="CG68" i="7" a="1"/>
  <c r="CG68" i="7" s="1"/>
  <c r="CF68" i="7"/>
  <c r="CF68" i="7" a="1"/>
  <c r="CE68" i="7"/>
  <c r="CE68" i="7" a="1"/>
  <c r="CD68" i="7" a="1"/>
  <c r="CD68" i="7" s="1"/>
  <c r="CC68" i="7" a="1"/>
  <c r="CC68" i="7" s="1"/>
  <c r="CB68" i="7" a="1"/>
  <c r="CB68" i="7" s="1"/>
  <c r="CA68" i="7" a="1"/>
  <c r="CA68" i="7" s="1"/>
  <c r="BZ68" i="7"/>
  <c r="BZ68" i="7" a="1"/>
  <c r="BY68" i="7" a="1"/>
  <c r="BY68" i="7" s="1"/>
  <c r="BX68" i="7"/>
  <c r="BX68" i="7" a="1"/>
  <c r="BW68" i="7"/>
  <c r="BW68" i="7" a="1"/>
  <c r="BV68" i="7"/>
  <c r="BV68" i="7" a="1"/>
  <c r="BU68" i="7" a="1"/>
  <c r="BU68" i="7" s="1"/>
  <c r="BT68" i="7"/>
  <c r="BT68" i="7" a="1"/>
  <c r="BS68" i="7" a="1"/>
  <c r="BS68" i="7" s="1"/>
  <c r="BR68" i="7" a="1"/>
  <c r="BR68" i="7" s="1"/>
  <c r="BQ68" i="7" a="1"/>
  <c r="BQ68" i="7" s="1"/>
  <c r="BP68" i="7" a="1"/>
  <c r="BP68" i="7" s="1"/>
  <c r="BO68" i="7"/>
  <c r="BO68" i="7" a="1"/>
  <c r="BN68" i="7"/>
  <c r="BN68" i="7" a="1"/>
  <c r="CS67" i="7" a="1"/>
  <c r="CS67" i="7" s="1"/>
  <c r="CR67" i="7"/>
  <c r="CR67" i="7" a="1"/>
  <c r="CQ67" i="7"/>
  <c r="CQ67" i="7" a="1"/>
  <c r="CP67" i="7" a="1"/>
  <c r="CP67" i="7" s="1"/>
  <c r="CO67" i="7" a="1"/>
  <c r="CO67" i="7" s="1"/>
  <c r="CN67" i="7"/>
  <c r="CN67" i="7" a="1"/>
  <c r="CM67" i="7" a="1"/>
  <c r="CM67" i="7" s="1"/>
  <c r="CL67" i="7"/>
  <c r="CL67" i="7" a="1"/>
  <c r="CK67" i="7" a="1"/>
  <c r="CK67" i="7" s="1"/>
  <c r="CJ67" i="7" a="1"/>
  <c r="CJ67" i="7" s="1"/>
  <c r="CI67" i="7"/>
  <c r="CI67" i="7" a="1"/>
  <c r="CH67" i="7"/>
  <c r="CH67" i="7" a="1"/>
  <c r="CG67" i="7" a="1"/>
  <c r="CG67" i="7" s="1"/>
  <c r="CF67" i="7"/>
  <c r="CF67" i="7" a="1"/>
  <c r="CE67" i="7"/>
  <c r="CE67" i="7" a="1"/>
  <c r="CD67" i="7" a="1"/>
  <c r="CD67" i="7" s="1"/>
  <c r="CC67" i="7" a="1"/>
  <c r="CC67" i="7" s="1"/>
  <c r="CB67" i="7" a="1"/>
  <c r="CB67" i="7" s="1"/>
  <c r="CA67" i="7" a="1"/>
  <c r="CA67" i="7" s="1"/>
  <c r="BZ67" i="7"/>
  <c r="BZ67" i="7" a="1"/>
  <c r="BY67" i="7" a="1"/>
  <c r="BY67" i="7" s="1"/>
  <c r="BX67" i="7"/>
  <c r="BX67" i="7" a="1"/>
  <c r="BW67" i="7"/>
  <c r="BW67" i="7" a="1"/>
  <c r="BV67" i="7"/>
  <c r="BV67" i="7" a="1"/>
  <c r="BU67" i="7" a="1"/>
  <c r="BU67" i="7" s="1"/>
  <c r="BT67" i="7"/>
  <c r="BT67" i="7" a="1"/>
  <c r="BS67" i="7" a="1"/>
  <c r="BS67" i="7" s="1"/>
  <c r="BR67" i="7" a="1"/>
  <c r="BR67" i="7" s="1"/>
  <c r="BQ67" i="7" a="1"/>
  <c r="BQ67" i="7" s="1"/>
  <c r="BP67" i="7" a="1"/>
  <c r="BP67" i="7" s="1"/>
  <c r="BO67" i="7"/>
  <c r="BO67" i="7" a="1"/>
  <c r="BN67" i="7"/>
  <c r="BN67" i="7" a="1"/>
  <c r="CS66" i="7" a="1"/>
  <c r="CS66" i="7" s="1"/>
  <c r="CR66" i="7"/>
  <c r="CR66" i="7" a="1"/>
  <c r="CQ66" i="7"/>
  <c r="CQ66" i="7" a="1"/>
  <c r="CP66" i="7" a="1"/>
  <c r="CP66" i="7" s="1"/>
  <c r="CO66" i="7" a="1"/>
  <c r="CO66" i="7" s="1"/>
  <c r="CN66" i="7"/>
  <c r="CN66" i="7" a="1"/>
  <c r="CM66" i="7" a="1"/>
  <c r="CM66" i="7" s="1"/>
  <c r="CL66" i="7"/>
  <c r="CL66" i="7" a="1"/>
  <c r="CK66" i="7" a="1"/>
  <c r="CK66" i="7" s="1"/>
  <c r="CJ66" i="7" a="1"/>
  <c r="CJ66" i="7" s="1"/>
  <c r="CI66" i="7" a="1"/>
  <c r="CI66" i="7" s="1"/>
  <c r="CH66" i="7"/>
  <c r="CH66" i="7" a="1"/>
  <c r="CG66" i="7" a="1"/>
  <c r="CG66" i="7" s="1"/>
  <c r="CF66" i="7"/>
  <c r="CF66" i="7" a="1"/>
  <c r="CE66" i="7"/>
  <c r="CE66" i="7" a="1"/>
  <c r="CD66" i="7" a="1"/>
  <c r="CD66" i="7" s="1"/>
  <c r="CC66" i="7" a="1"/>
  <c r="CC66" i="7" s="1"/>
  <c r="CB66" i="7" a="1"/>
  <c r="CB66" i="7" s="1"/>
  <c r="CA66" i="7" a="1"/>
  <c r="CA66" i="7" s="1"/>
  <c r="BZ66" i="7" a="1"/>
  <c r="BZ66" i="7" s="1"/>
  <c r="BY66" i="7" a="1"/>
  <c r="BY66" i="7" s="1"/>
  <c r="BX66" i="7"/>
  <c r="BX66" i="7" a="1"/>
  <c r="BW66" i="7"/>
  <c r="BW66" i="7" a="1"/>
  <c r="BV66" i="7"/>
  <c r="BV66" i="7" a="1"/>
  <c r="BU66" i="7" a="1"/>
  <c r="BU66" i="7" s="1"/>
  <c r="BT66" i="7"/>
  <c r="BT66" i="7" a="1"/>
  <c r="BS66" i="7" a="1"/>
  <c r="BS66" i="7" s="1"/>
  <c r="BR66" i="7" a="1"/>
  <c r="BR66" i="7" s="1"/>
  <c r="BQ66" i="7" a="1"/>
  <c r="BQ66" i="7" s="1"/>
  <c r="BP66" i="7" a="1"/>
  <c r="BP66" i="7" s="1"/>
  <c r="BO66" i="7"/>
  <c r="BO66" i="7" a="1"/>
  <c r="BN66" i="7"/>
  <c r="BN66" i="7" a="1"/>
  <c r="CS65" i="7" a="1"/>
  <c r="CS65" i="7" s="1"/>
  <c r="CR65" i="7"/>
  <c r="CR65" i="7" a="1"/>
  <c r="CQ65" i="7"/>
  <c r="CQ65" i="7" a="1"/>
  <c r="CP65" i="7" a="1"/>
  <c r="CP65" i="7" s="1"/>
  <c r="CO65" i="7" a="1"/>
  <c r="CO65" i="7" s="1"/>
  <c r="CN65" i="7"/>
  <c r="CN65" i="7" a="1"/>
  <c r="CM65" i="7" a="1"/>
  <c r="CM65" i="7" s="1"/>
  <c r="CL65" i="7"/>
  <c r="CL65" i="7" a="1"/>
  <c r="CK65" i="7" a="1"/>
  <c r="CK65" i="7" s="1"/>
  <c r="CJ65" i="7" a="1"/>
  <c r="CJ65" i="7" s="1"/>
  <c r="CI65" i="7"/>
  <c r="CI65" i="7" a="1"/>
  <c r="CH65" i="7"/>
  <c r="CH65" i="7" a="1"/>
  <c r="CG65" i="7" a="1"/>
  <c r="CG65" i="7" s="1"/>
  <c r="CF65" i="7"/>
  <c r="CF65" i="7" a="1"/>
  <c r="CE65" i="7"/>
  <c r="CE65" i="7" a="1"/>
  <c r="CD65" i="7" a="1"/>
  <c r="CD65" i="7" s="1"/>
  <c r="CC65" i="7" a="1"/>
  <c r="CC65" i="7" s="1"/>
  <c r="CB65" i="7" a="1"/>
  <c r="CB65" i="7" s="1"/>
  <c r="CA65" i="7" a="1"/>
  <c r="CA65" i="7" s="1"/>
  <c r="BZ65" i="7"/>
  <c r="BZ65" i="7" a="1"/>
  <c r="BY65" i="7" a="1"/>
  <c r="BY65" i="7" s="1"/>
  <c r="BX65" i="7"/>
  <c r="BX65" i="7" a="1"/>
  <c r="BW65" i="7"/>
  <c r="BW65" i="7" a="1"/>
  <c r="BV65" i="7"/>
  <c r="BV65" i="7" a="1"/>
  <c r="BU65" i="7" a="1"/>
  <c r="BU65" i="7" s="1"/>
  <c r="BT65" i="7"/>
  <c r="BT65" i="7" a="1"/>
  <c r="BS65" i="7" a="1"/>
  <c r="BS65" i="7" s="1"/>
  <c r="BR65" i="7" a="1"/>
  <c r="BR65" i="7" s="1"/>
  <c r="BQ65" i="7" a="1"/>
  <c r="BQ65" i="7" s="1"/>
  <c r="BP65" i="7" a="1"/>
  <c r="BP65" i="7" s="1"/>
  <c r="BO65" i="7"/>
  <c r="BO65" i="7" a="1"/>
  <c r="BN65" i="7"/>
  <c r="BN65" i="7" a="1"/>
  <c r="CS64" i="7" a="1"/>
  <c r="CS64" i="7" s="1"/>
  <c r="CR64" i="7"/>
  <c r="CR64" i="7" a="1"/>
  <c r="CQ64" i="7"/>
  <c r="CQ64" i="7" a="1"/>
  <c r="CP64" i="7" a="1"/>
  <c r="CP64" i="7" s="1"/>
  <c r="CO64" i="7" a="1"/>
  <c r="CO64" i="7" s="1"/>
  <c r="CN64" i="7"/>
  <c r="CN64" i="7" a="1"/>
  <c r="CM64" i="7" a="1"/>
  <c r="CM64" i="7" s="1"/>
  <c r="CL64" i="7"/>
  <c r="CL64" i="7" a="1"/>
  <c r="CK64" i="7" a="1"/>
  <c r="CK64" i="7" s="1"/>
  <c r="CJ64" i="7" a="1"/>
  <c r="CJ64" i="7" s="1"/>
  <c r="CI64" i="7"/>
  <c r="CI64" i="7" a="1"/>
  <c r="CH64" i="7"/>
  <c r="CH64" i="7" a="1"/>
  <c r="CG64" i="7" a="1"/>
  <c r="CG64" i="7" s="1"/>
  <c r="CF64" i="7"/>
  <c r="CF64" i="7" a="1"/>
  <c r="CE64" i="7"/>
  <c r="CE64" i="7" a="1"/>
  <c r="CD64" i="7" a="1"/>
  <c r="CD64" i="7" s="1"/>
  <c r="CC64" i="7" a="1"/>
  <c r="CC64" i="7" s="1"/>
  <c r="CB64" i="7" a="1"/>
  <c r="CB64" i="7" s="1"/>
  <c r="CA64" i="7" a="1"/>
  <c r="CA64" i="7" s="1"/>
  <c r="BZ64" i="7"/>
  <c r="BZ64" i="7" a="1"/>
  <c r="BY64" i="7" a="1"/>
  <c r="BY64" i="7" s="1"/>
  <c r="BX64" i="7"/>
  <c r="BX64" i="7" a="1"/>
  <c r="BW64" i="7"/>
  <c r="BW64" i="7" a="1"/>
  <c r="BV64" i="7"/>
  <c r="BV64" i="7" a="1"/>
  <c r="BU64" i="7" a="1"/>
  <c r="BU64" i="7" s="1"/>
  <c r="BT64" i="7"/>
  <c r="BT64" i="7" a="1"/>
  <c r="BS64" i="7" a="1"/>
  <c r="BS64" i="7" s="1"/>
  <c r="BR64" i="7" a="1"/>
  <c r="BR64" i="7" s="1"/>
  <c r="BQ64" i="7" a="1"/>
  <c r="BQ64" i="7" s="1"/>
  <c r="BP64" i="7" a="1"/>
  <c r="BP64" i="7" s="1"/>
  <c r="BO64" i="7"/>
  <c r="BO64" i="7" a="1"/>
  <c r="BN64" i="7"/>
  <c r="BN64" i="7" a="1"/>
  <c r="CS63" i="7" a="1"/>
  <c r="CS63" i="7" s="1"/>
  <c r="CR63" i="7" a="1"/>
  <c r="CR63" i="7" s="1"/>
  <c r="CQ63" i="7"/>
  <c r="CQ63" i="7" a="1"/>
  <c r="CP63" i="7" a="1"/>
  <c r="CP63" i="7" s="1"/>
  <c r="CO63" i="7" a="1"/>
  <c r="CO63" i="7" s="1"/>
  <c r="CN63" i="7"/>
  <c r="CN63" i="7" a="1"/>
  <c r="CM63" i="7" a="1"/>
  <c r="CM63" i="7" s="1"/>
  <c r="CL63" i="7"/>
  <c r="CL63" i="7" a="1"/>
  <c r="CK63" i="7" a="1"/>
  <c r="CK63" i="7" s="1"/>
  <c r="CJ63" i="7" a="1"/>
  <c r="CJ63" i="7" s="1"/>
  <c r="CI63" i="7" a="1"/>
  <c r="CI63" i="7" s="1"/>
  <c r="CH63" i="7"/>
  <c r="CH63" i="7" a="1"/>
  <c r="CG63" i="7" a="1"/>
  <c r="CG63" i="7" s="1"/>
  <c r="CF63" i="7"/>
  <c r="CF63" i="7" a="1"/>
  <c r="CE63" i="7"/>
  <c r="CE63" i="7" a="1"/>
  <c r="CD63" i="7" a="1"/>
  <c r="CD63" i="7" s="1"/>
  <c r="CC63" i="7" a="1"/>
  <c r="CC63" i="7" s="1"/>
  <c r="CB63" i="7" a="1"/>
  <c r="CB63" i="7" s="1"/>
  <c r="CA63" i="7" a="1"/>
  <c r="CA63" i="7" s="1"/>
  <c r="BZ63" i="7" a="1"/>
  <c r="BZ63" i="7" s="1"/>
  <c r="BY63" i="7" a="1"/>
  <c r="BY63" i="7" s="1"/>
  <c r="BX63" i="7"/>
  <c r="BX63" i="7" a="1"/>
  <c r="BW63" i="7"/>
  <c r="BW63" i="7" a="1"/>
  <c r="BV63" i="7"/>
  <c r="BV63" i="7" a="1"/>
  <c r="BU63" i="7" a="1"/>
  <c r="BU63" i="7" s="1"/>
  <c r="BT63" i="7"/>
  <c r="BT63" i="7" a="1"/>
  <c r="BS63" i="7" a="1"/>
  <c r="BS63" i="7" s="1"/>
  <c r="BR63" i="7" a="1"/>
  <c r="BR63" i="7" s="1"/>
  <c r="BQ63" i="7" a="1"/>
  <c r="BQ63" i="7" s="1"/>
  <c r="BP63" i="7" a="1"/>
  <c r="BP63" i="7" s="1"/>
  <c r="BO63" i="7"/>
  <c r="BO63" i="7" a="1"/>
  <c r="BN63" i="7"/>
  <c r="BN63" i="7" a="1"/>
  <c r="CS62" i="7" a="1"/>
  <c r="CS62" i="7" s="1"/>
  <c r="CR62" i="7"/>
  <c r="CR62" i="7" a="1"/>
  <c r="CQ62" i="7"/>
  <c r="CQ62" i="7" a="1"/>
  <c r="CP62" i="7" a="1"/>
  <c r="CP62" i="7" s="1"/>
  <c r="CO62" i="7" a="1"/>
  <c r="CO62" i="7" s="1"/>
  <c r="CN62" i="7"/>
  <c r="CN62" i="7" a="1"/>
  <c r="CM62" i="7" a="1"/>
  <c r="CM62" i="7" s="1"/>
  <c r="CL62" i="7"/>
  <c r="CL62" i="7" a="1"/>
  <c r="CK62" i="7" a="1"/>
  <c r="CK62" i="7" s="1"/>
  <c r="CJ62" i="7" a="1"/>
  <c r="CJ62" i="7" s="1"/>
  <c r="CI62" i="7"/>
  <c r="CI62" i="7" a="1"/>
  <c r="CH62" i="7"/>
  <c r="CH62" i="7" a="1"/>
  <c r="CG62" i="7" a="1"/>
  <c r="CG62" i="7" s="1"/>
  <c r="CF62" i="7"/>
  <c r="CF62" i="7" a="1"/>
  <c r="CE62" i="7"/>
  <c r="CE62" i="7" a="1"/>
  <c r="CD62" i="7" a="1"/>
  <c r="CD62" i="7" s="1"/>
  <c r="CC62" i="7" a="1"/>
  <c r="CC62" i="7" s="1"/>
  <c r="CB62" i="7" a="1"/>
  <c r="CB62" i="7" s="1"/>
  <c r="CA62" i="7" a="1"/>
  <c r="CA62" i="7" s="1"/>
  <c r="BZ62" i="7" a="1"/>
  <c r="BZ62" i="7" s="1"/>
  <c r="BY62" i="7" a="1"/>
  <c r="BY62" i="7" s="1"/>
  <c r="BX62" i="7"/>
  <c r="BX62" i="7" a="1"/>
  <c r="BW62" i="7"/>
  <c r="BW62" i="7" a="1"/>
  <c r="BV62" i="7"/>
  <c r="BV62" i="7" a="1"/>
  <c r="BU62" i="7" a="1"/>
  <c r="BU62" i="7" s="1"/>
  <c r="BT62" i="7"/>
  <c r="BT62" i="7" a="1"/>
  <c r="BS62" i="7" a="1"/>
  <c r="BS62" i="7" s="1"/>
  <c r="BR62" i="7" a="1"/>
  <c r="BR62" i="7" s="1"/>
  <c r="BQ62" i="7" a="1"/>
  <c r="BQ62" i="7" s="1"/>
  <c r="BP62" i="7" a="1"/>
  <c r="BP62" i="7" s="1"/>
  <c r="BO62" i="7"/>
  <c r="BO62" i="7" a="1"/>
  <c r="BN62" i="7"/>
  <c r="BN62" i="7" a="1"/>
  <c r="CS61" i="7" a="1"/>
  <c r="CS61" i="7" s="1"/>
  <c r="CR61" i="7" a="1"/>
  <c r="CR61" i="7" s="1"/>
  <c r="CQ61" i="7"/>
  <c r="CQ61" i="7" a="1"/>
  <c r="CP61" i="7" a="1"/>
  <c r="CP61" i="7" s="1"/>
  <c r="CO61" i="7" a="1"/>
  <c r="CO61" i="7" s="1"/>
  <c r="CN61" i="7"/>
  <c r="CN61" i="7" a="1"/>
  <c r="CM61" i="7" a="1"/>
  <c r="CM61" i="7" s="1"/>
  <c r="CL61" i="7"/>
  <c r="CL61" i="7" a="1"/>
  <c r="CK61" i="7" a="1"/>
  <c r="CK61" i="7" s="1"/>
  <c r="CJ61" i="7" a="1"/>
  <c r="CJ61" i="7" s="1"/>
  <c r="CI61" i="7" a="1"/>
  <c r="CI61" i="7" s="1"/>
  <c r="CH61" i="7"/>
  <c r="CH61" i="7" a="1"/>
  <c r="CG61" i="7" a="1"/>
  <c r="CG61" i="7" s="1"/>
  <c r="CF61" i="7"/>
  <c r="CF61" i="7" a="1"/>
  <c r="CE61" i="7"/>
  <c r="CE61" i="7" a="1"/>
  <c r="CD61" i="7" a="1"/>
  <c r="CD61" i="7" s="1"/>
  <c r="CC61" i="7" a="1"/>
  <c r="CC61" i="7" s="1"/>
  <c r="CB61" i="7" a="1"/>
  <c r="CB61" i="7" s="1"/>
  <c r="CA61" i="7" a="1"/>
  <c r="CA61" i="7" s="1"/>
  <c r="BZ61" i="7" a="1"/>
  <c r="BZ61" i="7" s="1"/>
  <c r="BY61" i="7" a="1"/>
  <c r="BY61" i="7" s="1"/>
  <c r="BX61" i="7"/>
  <c r="BX61" i="7" a="1"/>
  <c r="BW61" i="7"/>
  <c r="BW61" i="7" a="1"/>
  <c r="BV61" i="7"/>
  <c r="BV61" i="7" a="1"/>
  <c r="BU61" i="7" a="1"/>
  <c r="BU61" i="7" s="1"/>
  <c r="BT61" i="7"/>
  <c r="BT61" i="7" a="1"/>
  <c r="BS61" i="7" a="1"/>
  <c r="BS61" i="7" s="1"/>
  <c r="BR61" i="7" a="1"/>
  <c r="BR61" i="7" s="1"/>
  <c r="BQ61" i="7" a="1"/>
  <c r="BQ61" i="7" s="1"/>
  <c r="BP61" i="7" a="1"/>
  <c r="BP61" i="7" s="1"/>
  <c r="BO61" i="7"/>
  <c r="BO61" i="7" a="1"/>
  <c r="BN61" i="7"/>
  <c r="BN61" i="7" a="1"/>
  <c r="CS60" i="7" a="1"/>
  <c r="CS60" i="7" s="1"/>
  <c r="CR60" i="7" a="1"/>
  <c r="CR60" i="7" s="1"/>
  <c r="CQ60" i="7"/>
  <c r="CQ60" i="7" a="1"/>
  <c r="CP60" i="7" a="1"/>
  <c r="CP60" i="7" s="1"/>
  <c r="CO60" i="7" a="1"/>
  <c r="CO60" i="7" s="1"/>
  <c r="CN60" i="7"/>
  <c r="CN60" i="7" a="1"/>
  <c r="CM60" i="7" a="1"/>
  <c r="CM60" i="7" s="1"/>
  <c r="CL60" i="7"/>
  <c r="CL60" i="7" a="1"/>
  <c r="CK60" i="7" a="1"/>
  <c r="CK60" i="7" s="1"/>
  <c r="CJ60" i="7" a="1"/>
  <c r="CJ60" i="7" s="1"/>
  <c r="CI60" i="7" a="1"/>
  <c r="CI60" i="7" s="1"/>
  <c r="CH60" i="7"/>
  <c r="CH60" i="7" a="1"/>
  <c r="CG60" i="7" a="1"/>
  <c r="CG60" i="7" s="1"/>
  <c r="CF60" i="7"/>
  <c r="CF60" i="7" a="1"/>
  <c r="CE60" i="7"/>
  <c r="CE60" i="7" a="1"/>
  <c r="CD60" i="7" a="1"/>
  <c r="CD60" i="7" s="1"/>
  <c r="CC60" i="7" a="1"/>
  <c r="CC60" i="7" s="1"/>
  <c r="CB60" i="7" a="1"/>
  <c r="CB60" i="7" s="1"/>
  <c r="CA60" i="7" a="1"/>
  <c r="CA60" i="7" s="1"/>
  <c r="BZ60" i="7" a="1"/>
  <c r="BZ60" i="7" s="1"/>
  <c r="BY60" i="7" a="1"/>
  <c r="BY60" i="7" s="1"/>
  <c r="BX60" i="7"/>
  <c r="BX60" i="7" a="1"/>
  <c r="BW60" i="7"/>
  <c r="BW60" i="7" a="1"/>
  <c r="BV60" i="7"/>
  <c r="BV60" i="7" a="1"/>
  <c r="BU60" i="7" a="1"/>
  <c r="BU60" i="7" s="1"/>
  <c r="BT60" i="7"/>
  <c r="BT60" i="7" a="1"/>
  <c r="BS60" i="7" a="1"/>
  <c r="BS60" i="7" s="1"/>
  <c r="BR60" i="7" a="1"/>
  <c r="BR60" i="7" s="1"/>
  <c r="BQ60" i="7" a="1"/>
  <c r="BQ60" i="7" s="1"/>
  <c r="BP60" i="7" a="1"/>
  <c r="BP60" i="7" s="1"/>
  <c r="BO60" i="7"/>
  <c r="BO60" i="7" a="1"/>
  <c r="BN60" i="7"/>
  <c r="BN60" i="7" a="1"/>
  <c r="CS59" i="7" a="1"/>
  <c r="CS59" i="7" s="1"/>
  <c r="CR59" i="7" a="1"/>
  <c r="CR59" i="7" s="1"/>
  <c r="CQ59" i="7"/>
  <c r="CQ59" i="7" a="1"/>
  <c r="CP59" i="7" a="1"/>
  <c r="CP59" i="7" s="1"/>
  <c r="CO59" i="7" a="1"/>
  <c r="CO59" i="7" s="1"/>
  <c r="CN59" i="7"/>
  <c r="CN59" i="7" a="1"/>
  <c r="CM59" i="7" a="1"/>
  <c r="CM59" i="7" s="1"/>
  <c r="CL59" i="7"/>
  <c r="CL59" i="7" a="1"/>
  <c r="CK59" i="7" a="1"/>
  <c r="CK59" i="7" s="1"/>
  <c r="CJ59" i="7" a="1"/>
  <c r="CJ59" i="7" s="1"/>
  <c r="CI59" i="7" a="1"/>
  <c r="CI59" i="7" s="1"/>
  <c r="CH59" i="7"/>
  <c r="CH59" i="7" a="1"/>
  <c r="CG59" i="7" a="1"/>
  <c r="CG59" i="7" s="1"/>
  <c r="CF59" i="7"/>
  <c r="CF59" i="7" a="1"/>
  <c r="CE59" i="7"/>
  <c r="CE59" i="7" a="1"/>
  <c r="CD59" i="7" a="1"/>
  <c r="CD59" i="7" s="1"/>
  <c r="CC59" i="7" a="1"/>
  <c r="CC59" i="7" s="1"/>
  <c r="CB59" i="7" a="1"/>
  <c r="CB59" i="7" s="1"/>
  <c r="CA59" i="7" a="1"/>
  <c r="CA59" i="7" s="1"/>
  <c r="BZ59" i="7" a="1"/>
  <c r="BZ59" i="7" s="1"/>
  <c r="BY59" i="7" a="1"/>
  <c r="BY59" i="7" s="1"/>
  <c r="BX59" i="7"/>
  <c r="BX59" i="7" a="1"/>
  <c r="BW59" i="7"/>
  <c r="BW59" i="7" a="1"/>
  <c r="BV59" i="7"/>
  <c r="BV59" i="7" a="1"/>
  <c r="BU59" i="7" a="1"/>
  <c r="BU59" i="7" s="1"/>
  <c r="BT59" i="7"/>
  <c r="BT59" i="7" a="1"/>
  <c r="BS59" i="7" a="1"/>
  <c r="BS59" i="7" s="1"/>
  <c r="BR59" i="7" a="1"/>
  <c r="BR59" i="7" s="1"/>
  <c r="BQ59" i="7" a="1"/>
  <c r="BQ59" i="7" s="1"/>
  <c r="BP59" i="7" a="1"/>
  <c r="BP59" i="7" s="1"/>
  <c r="BO59" i="7"/>
  <c r="BO59" i="7" a="1"/>
  <c r="BN59" i="7"/>
  <c r="BN59" i="7" a="1"/>
  <c r="CS58" i="7" a="1"/>
  <c r="CS58" i="7" s="1"/>
  <c r="CR58" i="7" a="1"/>
  <c r="CR58" i="7" s="1"/>
  <c r="CQ58" i="7"/>
  <c r="CQ58" i="7" a="1"/>
  <c r="CP58" i="7" a="1"/>
  <c r="CP58" i="7" s="1"/>
  <c r="CO58" i="7" a="1"/>
  <c r="CO58" i="7" s="1"/>
  <c r="CN58" i="7"/>
  <c r="CN58" i="7" a="1"/>
  <c r="CM58" i="7" a="1"/>
  <c r="CM58" i="7" s="1"/>
  <c r="CL58" i="7"/>
  <c r="CL58" i="7" a="1"/>
  <c r="CK58" i="7" a="1"/>
  <c r="CK58" i="7" s="1"/>
  <c r="CJ58" i="7" a="1"/>
  <c r="CJ58" i="7" s="1"/>
  <c r="CI58" i="7" a="1"/>
  <c r="CI58" i="7" s="1"/>
  <c r="CH58" i="7"/>
  <c r="CH58" i="7" a="1"/>
  <c r="CG58" i="7" a="1"/>
  <c r="CG58" i="7" s="1"/>
  <c r="CF58" i="7"/>
  <c r="CF58" i="7" a="1"/>
  <c r="CE58" i="7"/>
  <c r="CE58" i="7" a="1"/>
  <c r="CD58" i="7" a="1"/>
  <c r="CD58" i="7" s="1"/>
  <c r="CC58" i="7" a="1"/>
  <c r="CC58" i="7" s="1"/>
  <c r="CB58" i="7" a="1"/>
  <c r="CB58" i="7" s="1"/>
  <c r="CA58" i="7" a="1"/>
  <c r="CA58" i="7" s="1"/>
  <c r="BZ58" i="7" a="1"/>
  <c r="BZ58" i="7" s="1"/>
  <c r="BY58" i="7" a="1"/>
  <c r="BY58" i="7" s="1"/>
  <c r="BX58" i="7"/>
  <c r="BX58" i="7" a="1"/>
  <c r="BW58" i="7"/>
  <c r="BW58" i="7" a="1"/>
  <c r="BV58" i="7"/>
  <c r="BV58" i="7" a="1"/>
  <c r="BU58" i="7" a="1"/>
  <c r="BU58" i="7" s="1"/>
  <c r="BT58" i="7"/>
  <c r="BT58" i="7" a="1"/>
  <c r="BS58" i="7" a="1"/>
  <c r="BS58" i="7" s="1"/>
  <c r="BR58" i="7" a="1"/>
  <c r="BR58" i="7" s="1"/>
  <c r="BQ58" i="7" a="1"/>
  <c r="BQ58" i="7" s="1"/>
  <c r="BP58" i="7" a="1"/>
  <c r="BP58" i="7" s="1"/>
  <c r="BO58" i="7"/>
  <c r="BO58" i="7" a="1"/>
  <c r="BN58" i="7"/>
  <c r="BN58" i="7" a="1"/>
  <c r="CS57" i="7" a="1"/>
  <c r="CS57" i="7" s="1"/>
  <c r="CR57" i="7" a="1"/>
  <c r="CR57" i="7" s="1"/>
  <c r="CQ57" i="7"/>
  <c r="CQ57" i="7" a="1"/>
  <c r="CP57" i="7" a="1"/>
  <c r="CP57" i="7" s="1"/>
  <c r="CO57" i="7" a="1"/>
  <c r="CO57" i="7" s="1"/>
  <c r="CN57" i="7"/>
  <c r="CN57" i="7" a="1"/>
  <c r="CM57" i="7" a="1"/>
  <c r="CM57" i="7" s="1"/>
  <c r="CL57" i="7"/>
  <c r="CL57" i="7" a="1"/>
  <c r="CK57" i="7" a="1"/>
  <c r="CK57" i="7" s="1"/>
  <c r="CJ57" i="7" a="1"/>
  <c r="CJ57" i="7" s="1"/>
  <c r="CI57" i="7" a="1"/>
  <c r="CI57" i="7" s="1"/>
  <c r="CH57" i="7"/>
  <c r="CH57" i="7" a="1"/>
  <c r="CG57" i="7" a="1"/>
  <c r="CG57" i="7" s="1"/>
  <c r="CF57" i="7"/>
  <c r="CF57" i="7" a="1"/>
  <c r="CE57" i="7"/>
  <c r="CE57" i="7" a="1"/>
  <c r="CD57" i="7" a="1"/>
  <c r="CD57" i="7" s="1"/>
  <c r="CC57" i="7" a="1"/>
  <c r="CC57" i="7" s="1"/>
  <c r="CB57" i="7" a="1"/>
  <c r="CB57" i="7" s="1"/>
  <c r="CA57" i="7" a="1"/>
  <c r="CA57" i="7" s="1"/>
  <c r="BZ57" i="7" a="1"/>
  <c r="BZ57" i="7" s="1"/>
  <c r="BY57" i="7" a="1"/>
  <c r="BY57" i="7" s="1"/>
  <c r="BX57" i="7"/>
  <c r="BX57" i="7" a="1"/>
  <c r="BW57" i="7"/>
  <c r="BW57" i="7" a="1"/>
  <c r="BV57" i="7"/>
  <c r="BV57" i="7" a="1"/>
  <c r="BU57" i="7" a="1"/>
  <c r="BU57" i="7" s="1"/>
  <c r="BT57" i="7"/>
  <c r="BT57" i="7" a="1"/>
  <c r="BS57" i="7" a="1"/>
  <c r="BS57" i="7" s="1"/>
  <c r="BR57" i="7" a="1"/>
  <c r="BR57" i="7" s="1"/>
  <c r="BQ57" i="7" a="1"/>
  <c r="BQ57" i="7" s="1"/>
  <c r="BP57" i="7" a="1"/>
  <c r="BP57" i="7" s="1"/>
  <c r="BO57" i="7"/>
  <c r="BO57" i="7" a="1"/>
  <c r="BN57" i="7"/>
  <c r="BN57" i="7" a="1"/>
  <c r="CS56" i="7" a="1"/>
  <c r="CS56" i="7" s="1"/>
  <c r="CR56" i="7" a="1"/>
  <c r="CR56" i="7" s="1"/>
  <c r="CQ56" i="7"/>
  <c r="CQ56" i="7" a="1"/>
  <c r="CP56" i="7" a="1"/>
  <c r="CP56" i="7" s="1"/>
  <c r="CO56" i="7" a="1"/>
  <c r="CO56" i="7" s="1"/>
  <c r="CN56" i="7"/>
  <c r="CN56" i="7" a="1"/>
  <c r="CM56" i="7" a="1"/>
  <c r="CM56" i="7" s="1"/>
  <c r="CL56" i="7"/>
  <c r="CL56" i="7" a="1"/>
  <c r="CK56" i="7" a="1"/>
  <c r="CK56" i="7" s="1"/>
  <c r="CJ56" i="7" a="1"/>
  <c r="CJ56" i="7" s="1"/>
  <c r="CI56" i="7" a="1"/>
  <c r="CI56" i="7" s="1"/>
  <c r="CH56" i="7"/>
  <c r="CH56" i="7" a="1"/>
  <c r="CG56" i="7" a="1"/>
  <c r="CG56" i="7" s="1"/>
  <c r="CF56" i="7"/>
  <c r="CF56" i="7" a="1"/>
  <c r="CE56" i="7"/>
  <c r="CE56" i="7" a="1"/>
  <c r="CD56" i="7" a="1"/>
  <c r="CD56" i="7" s="1"/>
  <c r="CC56" i="7" a="1"/>
  <c r="CC56" i="7" s="1"/>
  <c r="CB56" i="7" a="1"/>
  <c r="CB56" i="7" s="1"/>
  <c r="CA56" i="7" a="1"/>
  <c r="CA56" i="7" s="1"/>
  <c r="BZ56" i="7" a="1"/>
  <c r="BZ56" i="7" s="1"/>
  <c r="BY56" i="7" a="1"/>
  <c r="BY56" i="7" s="1"/>
  <c r="BX56" i="7"/>
  <c r="BX56" i="7" a="1"/>
  <c r="BW56" i="7"/>
  <c r="BW56" i="7" a="1"/>
  <c r="BV56" i="7"/>
  <c r="BV56" i="7" a="1"/>
  <c r="BU56" i="7" a="1"/>
  <c r="BU56" i="7" s="1"/>
  <c r="BT56" i="7"/>
  <c r="BT56" i="7" a="1"/>
  <c r="BS56" i="7" a="1"/>
  <c r="BS56" i="7" s="1"/>
  <c r="BR56" i="7" a="1"/>
  <c r="BR56" i="7" s="1"/>
  <c r="BQ56" i="7" a="1"/>
  <c r="BQ56" i="7" s="1"/>
  <c r="BP56" i="7" a="1"/>
  <c r="BP56" i="7" s="1"/>
  <c r="BO56" i="7"/>
  <c r="BO56" i="7" a="1"/>
  <c r="BN56" i="7"/>
  <c r="BN56" i="7" a="1"/>
  <c r="CS55" i="7" a="1"/>
  <c r="CS55" i="7" s="1"/>
  <c r="CR55" i="7" a="1"/>
  <c r="CR55" i="7" s="1"/>
  <c r="CQ55" i="7"/>
  <c r="CQ55" i="7" a="1"/>
  <c r="CP55" i="7" a="1"/>
  <c r="CP55" i="7" s="1"/>
  <c r="CO55" i="7" a="1"/>
  <c r="CO55" i="7" s="1"/>
  <c r="CN55" i="7"/>
  <c r="CN55" i="7" a="1"/>
  <c r="CM55" i="7" a="1"/>
  <c r="CM55" i="7" s="1"/>
  <c r="CL55" i="7"/>
  <c r="CL55" i="7" a="1"/>
  <c r="CK55" i="7" a="1"/>
  <c r="CK55" i="7" s="1"/>
  <c r="CJ55" i="7" a="1"/>
  <c r="CJ55" i="7" s="1"/>
  <c r="CI55" i="7" a="1"/>
  <c r="CI55" i="7" s="1"/>
  <c r="CH55" i="7"/>
  <c r="CH55" i="7" a="1"/>
  <c r="CG55" i="7" a="1"/>
  <c r="CG55" i="7" s="1"/>
  <c r="CF55" i="7"/>
  <c r="CF55" i="7" a="1"/>
  <c r="CE55" i="7"/>
  <c r="CE55" i="7" a="1"/>
  <c r="CD55" i="7" a="1"/>
  <c r="CD55" i="7" s="1"/>
  <c r="CC55" i="7" a="1"/>
  <c r="CC55" i="7" s="1"/>
  <c r="CB55" i="7" a="1"/>
  <c r="CB55" i="7" s="1"/>
  <c r="CA55" i="7" a="1"/>
  <c r="CA55" i="7" s="1"/>
  <c r="BZ55" i="7" a="1"/>
  <c r="BZ55" i="7" s="1"/>
  <c r="BY55" i="7" a="1"/>
  <c r="BY55" i="7" s="1"/>
  <c r="BX55" i="7"/>
  <c r="BX55" i="7" a="1"/>
  <c r="BW55" i="7"/>
  <c r="BW55" i="7" a="1"/>
  <c r="BV55" i="7"/>
  <c r="BV55" i="7" a="1"/>
  <c r="BU55" i="7" a="1"/>
  <c r="BU55" i="7" s="1"/>
  <c r="BT55" i="7"/>
  <c r="BT55" i="7" a="1"/>
  <c r="BS55" i="7" a="1"/>
  <c r="BS55" i="7" s="1"/>
  <c r="BR55" i="7" a="1"/>
  <c r="BR55" i="7" s="1"/>
  <c r="BQ55" i="7" a="1"/>
  <c r="BQ55" i="7" s="1"/>
  <c r="BP55" i="7" a="1"/>
  <c r="BP55" i="7" s="1"/>
  <c r="BO55" i="7"/>
  <c r="BO55" i="7" a="1"/>
  <c r="BN55" i="7"/>
  <c r="BN55" i="7" a="1"/>
  <c r="CS54" i="7" a="1"/>
  <c r="CS54" i="7" s="1"/>
  <c r="CR54" i="7" a="1"/>
  <c r="CR54" i="7" s="1"/>
  <c r="CQ54" i="7"/>
  <c r="CQ54" i="7" a="1"/>
  <c r="CP54" i="7" a="1"/>
  <c r="CP54" i="7" s="1"/>
  <c r="CO54" i="7" a="1"/>
  <c r="CO54" i="7" s="1"/>
  <c r="CN54" i="7"/>
  <c r="CN54" i="7" a="1"/>
  <c r="CM54" i="7" a="1"/>
  <c r="CM54" i="7" s="1"/>
  <c r="CL54" i="7"/>
  <c r="CL54" i="7" a="1"/>
  <c r="CK54" i="7" a="1"/>
  <c r="CK54" i="7" s="1"/>
  <c r="CJ54" i="7" a="1"/>
  <c r="CJ54" i="7" s="1"/>
  <c r="CI54" i="7" a="1"/>
  <c r="CI54" i="7" s="1"/>
  <c r="CH54" i="7"/>
  <c r="CH54" i="7" a="1"/>
  <c r="CG54" i="7" a="1"/>
  <c r="CG54" i="7" s="1"/>
  <c r="CF54" i="7"/>
  <c r="CF54" i="7" a="1"/>
  <c r="CE54" i="7"/>
  <c r="CE54" i="7" a="1"/>
  <c r="CD54" i="7" a="1"/>
  <c r="CD54" i="7" s="1"/>
  <c r="CC54" i="7" a="1"/>
  <c r="CC54" i="7" s="1"/>
  <c r="CB54" i="7" a="1"/>
  <c r="CB54" i="7" s="1"/>
  <c r="CA54" i="7" a="1"/>
  <c r="CA54" i="7" s="1"/>
  <c r="BZ54" i="7" a="1"/>
  <c r="BZ54" i="7" s="1"/>
  <c r="BY54" i="7" a="1"/>
  <c r="BY54" i="7" s="1"/>
  <c r="BX54" i="7"/>
  <c r="BX54" i="7" a="1"/>
  <c r="BW54" i="7"/>
  <c r="BW54" i="7" a="1"/>
  <c r="BV54" i="7"/>
  <c r="BV54" i="7" a="1"/>
  <c r="BU54" i="7" a="1"/>
  <c r="BU54" i="7" s="1"/>
  <c r="BT54" i="7"/>
  <c r="BT54" i="7" a="1"/>
  <c r="BS54" i="7" a="1"/>
  <c r="BS54" i="7" s="1"/>
  <c r="BR54" i="7" a="1"/>
  <c r="BR54" i="7" s="1"/>
  <c r="BQ54" i="7" a="1"/>
  <c r="BQ54" i="7" s="1"/>
  <c r="BP54" i="7" a="1"/>
  <c r="BP54" i="7" s="1"/>
  <c r="BO54" i="7"/>
  <c r="BO54" i="7" a="1"/>
  <c r="BN54" i="7"/>
  <c r="BN54" i="7" a="1"/>
  <c r="CS53" i="7" a="1"/>
  <c r="CS53" i="7" s="1"/>
  <c r="CR53" i="7" a="1"/>
  <c r="CR53" i="7" s="1"/>
  <c r="CQ53" i="7"/>
  <c r="CQ53" i="7" a="1"/>
  <c r="CP53" i="7" a="1"/>
  <c r="CP53" i="7" s="1"/>
  <c r="CO53" i="7" a="1"/>
  <c r="CO53" i="7" s="1"/>
  <c r="CN53" i="7"/>
  <c r="CN53" i="7" a="1"/>
  <c r="CM53" i="7" a="1"/>
  <c r="CM53" i="7" s="1"/>
  <c r="CL53" i="7"/>
  <c r="CL53" i="7" a="1"/>
  <c r="CK53" i="7" a="1"/>
  <c r="CK53" i="7" s="1"/>
  <c r="CJ53" i="7" a="1"/>
  <c r="CJ53" i="7" s="1"/>
  <c r="CI53" i="7" a="1"/>
  <c r="CI53" i="7" s="1"/>
  <c r="CH53" i="7"/>
  <c r="CH53" i="7" a="1"/>
  <c r="CG53" i="7" a="1"/>
  <c r="CG53" i="7" s="1"/>
  <c r="CF53" i="7"/>
  <c r="CF53" i="7" a="1"/>
  <c r="CE53" i="7"/>
  <c r="CE53" i="7" a="1"/>
  <c r="CD53" i="7" a="1"/>
  <c r="CD53" i="7" s="1"/>
  <c r="CC53" i="7" a="1"/>
  <c r="CC53" i="7" s="1"/>
  <c r="CB53" i="7" a="1"/>
  <c r="CB53" i="7" s="1"/>
  <c r="CA53" i="7" a="1"/>
  <c r="CA53" i="7" s="1"/>
  <c r="BZ53" i="7" a="1"/>
  <c r="BZ53" i="7" s="1"/>
  <c r="BY53" i="7" a="1"/>
  <c r="BY53" i="7" s="1"/>
  <c r="BX53" i="7"/>
  <c r="BX53" i="7" a="1"/>
  <c r="BW53" i="7"/>
  <c r="BW53" i="7" a="1"/>
  <c r="BV53" i="7"/>
  <c r="BV53" i="7" a="1"/>
  <c r="BU53" i="7" a="1"/>
  <c r="BU53" i="7" s="1"/>
  <c r="BT53" i="7"/>
  <c r="BT53" i="7" a="1"/>
  <c r="BS53" i="7" a="1"/>
  <c r="BS53" i="7" s="1"/>
  <c r="BR53" i="7" a="1"/>
  <c r="BR53" i="7" s="1"/>
  <c r="BQ53" i="7" a="1"/>
  <c r="BQ53" i="7" s="1"/>
  <c r="BP53" i="7" a="1"/>
  <c r="BP53" i="7" s="1"/>
  <c r="BO53" i="7"/>
  <c r="BO53" i="7" a="1"/>
  <c r="BN53" i="7"/>
  <c r="BN53" i="7" a="1"/>
  <c r="CS52" i="7" a="1"/>
  <c r="CS52" i="7" s="1"/>
  <c r="CR52" i="7" a="1"/>
  <c r="CR52" i="7" s="1"/>
  <c r="CQ52" i="7"/>
  <c r="CQ52" i="7" a="1"/>
  <c r="CP52" i="7" a="1"/>
  <c r="CP52" i="7" s="1"/>
  <c r="CO52" i="7" a="1"/>
  <c r="CO52" i="7" s="1"/>
  <c r="CN52" i="7"/>
  <c r="CN52" i="7" a="1"/>
  <c r="CM52" i="7" a="1"/>
  <c r="CM52" i="7" s="1"/>
  <c r="CL52" i="7"/>
  <c r="CL52" i="7" a="1"/>
  <c r="CK52" i="7" a="1"/>
  <c r="CK52" i="7" s="1"/>
  <c r="CJ52" i="7" a="1"/>
  <c r="CJ52" i="7" s="1"/>
  <c r="CI52" i="7" a="1"/>
  <c r="CI52" i="7" s="1"/>
  <c r="CH52" i="7"/>
  <c r="CH52" i="7" a="1"/>
  <c r="CG52" i="7" a="1"/>
  <c r="CG52" i="7" s="1"/>
  <c r="CF52" i="7"/>
  <c r="CF52" i="7" a="1"/>
  <c r="CE52" i="7"/>
  <c r="CE52" i="7" a="1"/>
  <c r="CD52" i="7" a="1"/>
  <c r="CD52" i="7" s="1"/>
  <c r="CC52" i="7" a="1"/>
  <c r="CC52" i="7" s="1"/>
  <c r="CB52" i="7" a="1"/>
  <c r="CB52" i="7" s="1"/>
  <c r="CA52" i="7" a="1"/>
  <c r="CA52" i="7" s="1"/>
  <c r="BZ52" i="7" a="1"/>
  <c r="BZ52" i="7" s="1"/>
  <c r="BY52" i="7" a="1"/>
  <c r="BY52" i="7" s="1"/>
  <c r="BX52" i="7"/>
  <c r="BX52" i="7" a="1"/>
  <c r="BW52" i="7"/>
  <c r="BW52" i="7" a="1"/>
  <c r="BV52" i="7"/>
  <c r="BV52" i="7" a="1"/>
  <c r="BU52" i="7" a="1"/>
  <c r="BU52" i="7" s="1"/>
  <c r="BT52" i="7"/>
  <c r="BT52" i="7" a="1"/>
  <c r="BS52" i="7" a="1"/>
  <c r="BS52" i="7" s="1"/>
  <c r="BR52" i="7" a="1"/>
  <c r="BR52" i="7" s="1"/>
  <c r="BQ52" i="7" a="1"/>
  <c r="BQ52" i="7" s="1"/>
  <c r="BP52" i="7" a="1"/>
  <c r="BP52" i="7" s="1"/>
  <c r="BO52" i="7"/>
  <c r="BO52" i="7" a="1"/>
  <c r="BN52" i="7"/>
  <c r="BN52" i="7" a="1"/>
  <c r="CS51" i="7" a="1"/>
  <c r="CS51" i="7" s="1"/>
  <c r="CR51" i="7" a="1"/>
  <c r="CR51" i="7" s="1"/>
  <c r="CQ51" i="7"/>
  <c r="CQ51" i="7" a="1"/>
  <c r="CP51" i="7" a="1"/>
  <c r="CP51" i="7" s="1"/>
  <c r="CO51" i="7" a="1"/>
  <c r="CO51" i="7" s="1"/>
  <c r="CN51" i="7"/>
  <c r="CN51" i="7" a="1"/>
  <c r="CM51" i="7" a="1"/>
  <c r="CM51" i="7" s="1"/>
  <c r="CL51" i="7"/>
  <c r="CL51" i="7" a="1"/>
  <c r="CK51" i="7" a="1"/>
  <c r="CK51" i="7" s="1"/>
  <c r="CJ51" i="7" a="1"/>
  <c r="CJ51" i="7" s="1"/>
  <c r="CI51" i="7" a="1"/>
  <c r="CI51" i="7" s="1"/>
  <c r="CH51" i="7"/>
  <c r="CH51" i="7" a="1"/>
  <c r="CG51" i="7" a="1"/>
  <c r="CG51" i="7" s="1"/>
  <c r="CF51" i="7"/>
  <c r="CF51" i="7" a="1"/>
  <c r="CE51" i="7"/>
  <c r="CE51" i="7" a="1"/>
  <c r="CD51" i="7" a="1"/>
  <c r="CD51" i="7" s="1"/>
  <c r="CC51" i="7" a="1"/>
  <c r="CC51" i="7" s="1"/>
  <c r="CB51" i="7" a="1"/>
  <c r="CB51" i="7" s="1"/>
  <c r="CA51" i="7" a="1"/>
  <c r="CA51" i="7" s="1"/>
  <c r="BZ51" i="7" a="1"/>
  <c r="BZ51" i="7" s="1"/>
  <c r="BY51" i="7" a="1"/>
  <c r="BY51" i="7" s="1"/>
  <c r="BX51" i="7"/>
  <c r="BX51" i="7" a="1"/>
  <c r="BW51" i="7"/>
  <c r="BW51" i="7" a="1"/>
  <c r="BV51" i="7"/>
  <c r="BV51" i="7" a="1"/>
  <c r="BU51" i="7" a="1"/>
  <c r="BU51" i="7" s="1"/>
  <c r="BT51" i="7"/>
  <c r="BT51" i="7" a="1"/>
  <c r="BS51" i="7" a="1"/>
  <c r="BS51" i="7" s="1"/>
  <c r="BR51" i="7" a="1"/>
  <c r="BR51" i="7" s="1"/>
  <c r="BQ51" i="7" a="1"/>
  <c r="BQ51" i="7" s="1"/>
  <c r="BP51" i="7" a="1"/>
  <c r="BP51" i="7" s="1"/>
  <c r="BO51" i="7"/>
  <c r="BO51" i="7" a="1"/>
  <c r="BN51" i="7"/>
  <c r="BN51" i="7" a="1"/>
  <c r="CS50" i="7" a="1"/>
  <c r="CS50" i="7" s="1"/>
  <c r="CR50" i="7" a="1"/>
  <c r="CR50" i="7" s="1"/>
  <c r="CQ50" i="7"/>
  <c r="CQ50" i="7" a="1"/>
  <c r="CP50" i="7" a="1"/>
  <c r="CP50" i="7" s="1"/>
  <c r="CO50" i="7" a="1"/>
  <c r="CO50" i="7" s="1"/>
  <c r="CN50" i="7"/>
  <c r="CN50" i="7" a="1"/>
  <c r="CM50" i="7" a="1"/>
  <c r="CM50" i="7" s="1"/>
  <c r="CL50" i="7"/>
  <c r="CL50" i="7" a="1"/>
  <c r="CK50" i="7" a="1"/>
  <c r="CK50" i="7" s="1"/>
  <c r="CJ50" i="7" a="1"/>
  <c r="CJ50" i="7" s="1"/>
  <c r="CI50" i="7" a="1"/>
  <c r="CI50" i="7" s="1"/>
  <c r="CH50" i="7"/>
  <c r="CH50" i="7" a="1"/>
  <c r="CG50" i="7" a="1"/>
  <c r="CG50" i="7" s="1"/>
  <c r="CF50" i="7"/>
  <c r="CF50" i="7" a="1"/>
  <c r="CE50" i="7"/>
  <c r="CE50" i="7" a="1"/>
  <c r="CD50" i="7" a="1"/>
  <c r="CD50" i="7" s="1"/>
  <c r="CC50" i="7" a="1"/>
  <c r="CC50" i="7" s="1"/>
  <c r="CB50" i="7" a="1"/>
  <c r="CB50" i="7" s="1"/>
  <c r="CA50" i="7" a="1"/>
  <c r="CA50" i="7" s="1"/>
  <c r="BZ50" i="7" a="1"/>
  <c r="BZ50" i="7" s="1"/>
  <c r="BY50" i="7" a="1"/>
  <c r="BY50" i="7" s="1"/>
  <c r="BX50" i="7"/>
  <c r="BX50" i="7" a="1"/>
  <c r="BW50" i="7"/>
  <c r="BW50" i="7" a="1"/>
  <c r="BV50" i="7"/>
  <c r="BV50" i="7" a="1"/>
  <c r="BU50" i="7" a="1"/>
  <c r="BU50" i="7" s="1"/>
  <c r="BT50" i="7"/>
  <c r="BT50" i="7" a="1"/>
  <c r="BS50" i="7" a="1"/>
  <c r="BS50" i="7" s="1"/>
  <c r="BR50" i="7" a="1"/>
  <c r="BR50" i="7" s="1"/>
  <c r="BQ50" i="7" a="1"/>
  <c r="BQ50" i="7" s="1"/>
  <c r="BP50" i="7" a="1"/>
  <c r="BP50" i="7" s="1"/>
  <c r="BO50" i="7"/>
  <c r="BO50" i="7" a="1"/>
  <c r="BN50" i="7"/>
  <c r="BN50" i="7" a="1"/>
  <c r="CS49" i="7" a="1"/>
  <c r="CS49" i="7" s="1"/>
  <c r="CR49" i="7" a="1"/>
  <c r="CR49" i="7" s="1"/>
  <c r="CQ49" i="7"/>
  <c r="CQ49" i="7" a="1"/>
  <c r="CP49" i="7" a="1"/>
  <c r="CP49" i="7" s="1"/>
  <c r="CO49" i="7" a="1"/>
  <c r="CO49" i="7" s="1"/>
  <c r="CN49" i="7"/>
  <c r="CN49" i="7" a="1"/>
  <c r="CM49" i="7" a="1"/>
  <c r="CM49" i="7" s="1"/>
  <c r="CL49" i="7"/>
  <c r="CL49" i="7" a="1"/>
  <c r="CK49" i="7" a="1"/>
  <c r="CK49" i="7" s="1"/>
  <c r="CJ49" i="7" a="1"/>
  <c r="CJ49" i="7" s="1"/>
  <c r="CI49" i="7" a="1"/>
  <c r="CI49" i="7" s="1"/>
  <c r="CH49" i="7"/>
  <c r="CH49" i="7" a="1"/>
  <c r="CG49" i="7" a="1"/>
  <c r="CG49" i="7" s="1"/>
  <c r="CF49" i="7"/>
  <c r="CF49" i="7" a="1"/>
  <c r="CE49" i="7"/>
  <c r="CE49" i="7" a="1"/>
  <c r="CD49" i="7" a="1"/>
  <c r="CD49" i="7" s="1"/>
  <c r="CC49" i="7" a="1"/>
  <c r="CC49" i="7" s="1"/>
  <c r="CB49" i="7" a="1"/>
  <c r="CB49" i="7" s="1"/>
  <c r="CA49" i="7" a="1"/>
  <c r="CA49" i="7" s="1"/>
  <c r="BZ49" i="7" a="1"/>
  <c r="BZ49" i="7" s="1"/>
  <c r="BY49" i="7" a="1"/>
  <c r="BY49" i="7" s="1"/>
  <c r="BX49" i="7"/>
  <c r="BX49" i="7" a="1"/>
  <c r="BW49" i="7"/>
  <c r="BW49" i="7" a="1"/>
  <c r="BV49" i="7"/>
  <c r="BV49" i="7" a="1"/>
  <c r="BU49" i="7" a="1"/>
  <c r="BU49" i="7" s="1"/>
  <c r="BT49" i="7"/>
  <c r="BT49" i="7" a="1"/>
  <c r="BS49" i="7" a="1"/>
  <c r="BS49" i="7" s="1"/>
  <c r="BR49" i="7" a="1"/>
  <c r="BR49" i="7" s="1"/>
  <c r="BQ49" i="7" a="1"/>
  <c r="BQ49" i="7" s="1"/>
  <c r="BP49" i="7" a="1"/>
  <c r="BP49" i="7" s="1"/>
  <c r="BO49" i="7"/>
  <c r="BO49" i="7" a="1"/>
  <c r="BN49" i="7"/>
  <c r="BN49" i="7" a="1"/>
  <c r="CS48" i="7" a="1"/>
  <c r="CS48" i="7" s="1"/>
  <c r="CR48" i="7" a="1"/>
  <c r="CR48" i="7" s="1"/>
  <c r="CQ48" i="7"/>
  <c r="CQ48" i="7" a="1"/>
  <c r="CP48" i="7" a="1"/>
  <c r="CP48" i="7" s="1"/>
  <c r="CO48" i="7" a="1"/>
  <c r="CO48" i="7" s="1"/>
  <c r="CN48" i="7"/>
  <c r="CN48" i="7" a="1"/>
  <c r="CM48" i="7" a="1"/>
  <c r="CM48" i="7" s="1"/>
  <c r="CL48" i="7"/>
  <c r="CL48" i="7" a="1"/>
  <c r="CK48" i="7" a="1"/>
  <c r="CK48" i="7" s="1"/>
  <c r="CJ48" i="7" a="1"/>
  <c r="CJ48" i="7" s="1"/>
  <c r="CI48" i="7" a="1"/>
  <c r="CI48" i="7" s="1"/>
  <c r="CH48" i="7"/>
  <c r="CH48" i="7" a="1"/>
  <c r="CG48" i="7" a="1"/>
  <c r="CG48" i="7" s="1"/>
  <c r="CF48" i="7"/>
  <c r="CF48" i="7" a="1"/>
  <c r="CE48" i="7"/>
  <c r="CE48" i="7" a="1"/>
  <c r="CD48" i="7" a="1"/>
  <c r="CD48" i="7" s="1"/>
  <c r="CC48" i="7" a="1"/>
  <c r="CC48" i="7" s="1"/>
  <c r="CB48" i="7" a="1"/>
  <c r="CB48" i="7" s="1"/>
  <c r="CA48" i="7" a="1"/>
  <c r="CA48" i="7" s="1"/>
  <c r="BZ48" i="7" a="1"/>
  <c r="BZ48" i="7" s="1"/>
  <c r="BY48" i="7" a="1"/>
  <c r="BY48" i="7" s="1"/>
  <c r="BX48" i="7"/>
  <c r="BX48" i="7" a="1"/>
  <c r="BW48" i="7"/>
  <c r="BW48" i="7" a="1"/>
  <c r="BV48" i="7"/>
  <c r="BV48" i="7" a="1"/>
  <c r="BU48" i="7" a="1"/>
  <c r="BU48" i="7" s="1"/>
  <c r="BT48" i="7"/>
  <c r="BT48" i="7" a="1"/>
  <c r="BS48" i="7" a="1"/>
  <c r="BS48" i="7" s="1"/>
  <c r="BR48" i="7" a="1"/>
  <c r="BR48" i="7" s="1"/>
  <c r="BQ48" i="7" a="1"/>
  <c r="BQ48" i="7" s="1"/>
  <c r="BP48" i="7" a="1"/>
  <c r="BP48" i="7" s="1"/>
  <c r="BO48" i="7"/>
  <c r="BO48" i="7" a="1"/>
  <c r="BN48" i="7"/>
  <c r="BN48" i="7" a="1"/>
  <c r="CS47" i="7" a="1"/>
  <c r="CS47" i="7" s="1"/>
  <c r="CR47" i="7" a="1"/>
  <c r="CR47" i="7" s="1"/>
  <c r="CQ47" i="7"/>
  <c r="CQ47" i="7" a="1"/>
  <c r="CP47" i="7" a="1"/>
  <c r="CP47" i="7" s="1"/>
  <c r="CO47" i="7" a="1"/>
  <c r="CO47" i="7" s="1"/>
  <c r="CN47" i="7"/>
  <c r="CN47" i="7" a="1"/>
  <c r="CM47" i="7" a="1"/>
  <c r="CM47" i="7" s="1"/>
  <c r="CL47" i="7"/>
  <c r="CL47" i="7" a="1"/>
  <c r="CK47" i="7" a="1"/>
  <c r="CK47" i="7" s="1"/>
  <c r="CJ47" i="7" a="1"/>
  <c r="CJ47" i="7" s="1"/>
  <c r="CI47" i="7" a="1"/>
  <c r="CI47" i="7" s="1"/>
  <c r="CH47" i="7"/>
  <c r="CH47" i="7" a="1"/>
  <c r="CG47" i="7" a="1"/>
  <c r="CG47" i="7" s="1"/>
  <c r="CF47" i="7"/>
  <c r="CF47" i="7" a="1"/>
  <c r="CE47" i="7"/>
  <c r="CE47" i="7" a="1"/>
  <c r="CD47" i="7" a="1"/>
  <c r="CD47" i="7" s="1"/>
  <c r="CC47" i="7" a="1"/>
  <c r="CC47" i="7" s="1"/>
  <c r="CB47" i="7" a="1"/>
  <c r="CB47" i="7" s="1"/>
  <c r="CA47" i="7" a="1"/>
  <c r="CA47" i="7" s="1"/>
  <c r="BZ47" i="7" a="1"/>
  <c r="BZ47" i="7" s="1"/>
  <c r="BY47" i="7" a="1"/>
  <c r="BY47" i="7" s="1"/>
  <c r="BX47" i="7"/>
  <c r="BX47" i="7" a="1"/>
  <c r="BW47" i="7"/>
  <c r="BW47" i="7" a="1"/>
  <c r="BV47" i="7"/>
  <c r="BV47" i="7" a="1"/>
  <c r="BU47" i="7" a="1"/>
  <c r="BU47" i="7" s="1"/>
  <c r="BT47" i="7"/>
  <c r="BT47" i="7" a="1"/>
  <c r="BS47" i="7" a="1"/>
  <c r="BS47" i="7" s="1"/>
  <c r="BR47" i="7" a="1"/>
  <c r="BR47" i="7" s="1"/>
  <c r="BQ47" i="7" a="1"/>
  <c r="BQ47" i="7" s="1"/>
  <c r="BP47" i="7" a="1"/>
  <c r="BP47" i="7" s="1"/>
  <c r="BO47" i="7"/>
  <c r="BO47" i="7" a="1"/>
  <c r="BN47" i="7"/>
  <c r="BN47" i="7" a="1"/>
  <c r="CS46" i="7" a="1"/>
  <c r="CS46" i="7" s="1"/>
  <c r="CR46" i="7" a="1"/>
  <c r="CR46" i="7" s="1"/>
  <c r="CQ46" i="7"/>
  <c r="CQ46" i="7" a="1"/>
  <c r="CP46" i="7" a="1"/>
  <c r="CP46" i="7" s="1"/>
  <c r="CO46" i="7" a="1"/>
  <c r="CO46" i="7" s="1"/>
  <c r="CN46" i="7"/>
  <c r="CN46" i="7" a="1"/>
  <c r="CM46" i="7" a="1"/>
  <c r="CM46" i="7" s="1"/>
  <c r="CL46" i="7"/>
  <c r="CL46" i="7" a="1"/>
  <c r="CK46" i="7" a="1"/>
  <c r="CK46" i="7" s="1"/>
  <c r="CJ46" i="7" a="1"/>
  <c r="CJ46" i="7" s="1"/>
  <c r="CI46" i="7" a="1"/>
  <c r="CI46" i="7" s="1"/>
  <c r="CH46" i="7"/>
  <c r="CH46" i="7" a="1"/>
  <c r="CG46" i="7" a="1"/>
  <c r="CG46" i="7" s="1"/>
  <c r="CF46" i="7"/>
  <c r="CF46" i="7" a="1"/>
  <c r="CE46" i="7"/>
  <c r="CE46" i="7" a="1"/>
  <c r="CD46" i="7" a="1"/>
  <c r="CD46" i="7" s="1"/>
  <c r="CC46" i="7" a="1"/>
  <c r="CC46" i="7" s="1"/>
  <c r="CB46" i="7" a="1"/>
  <c r="CB46" i="7" s="1"/>
  <c r="CA46" i="7" a="1"/>
  <c r="CA46" i="7" s="1"/>
  <c r="BZ46" i="7" a="1"/>
  <c r="BZ46" i="7" s="1"/>
  <c r="BY46" i="7" a="1"/>
  <c r="BY46" i="7" s="1"/>
  <c r="BX46" i="7"/>
  <c r="BX46" i="7" a="1"/>
  <c r="BW46" i="7"/>
  <c r="BW46" i="7" a="1"/>
  <c r="BV46" i="7"/>
  <c r="BV46" i="7" a="1"/>
  <c r="BU46" i="7" a="1"/>
  <c r="BU46" i="7" s="1"/>
  <c r="BT46" i="7" a="1"/>
  <c r="BT46" i="7" s="1"/>
  <c r="BS46" i="7" a="1"/>
  <c r="BS46" i="7" s="1"/>
  <c r="BR46" i="7" a="1"/>
  <c r="BR46" i="7" s="1"/>
  <c r="BQ46" i="7" a="1"/>
  <c r="BQ46" i="7" s="1"/>
  <c r="BP46" i="7" a="1"/>
  <c r="BP46" i="7" s="1"/>
  <c r="BO46" i="7"/>
  <c r="BO46" i="7" a="1"/>
  <c r="BN46" i="7"/>
  <c r="BN46" i="7" a="1"/>
  <c r="CS45" i="7" a="1"/>
  <c r="CS45" i="7" s="1"/>
  <c r="CR45" i="7" a="1"/>
  <c r="CR45" i="7" s="1"/>
  <c r="CQ45" i="7" a="1"/>
  <c r="CQ45" i="7" s="1"/>
  <c r="CP45" i="7" a="1"/>
  <c r="CP45" i="7" s="1"/>
  <c r="CO45" i="7" a="1"/>
  <c r="CO45" i="7" s="1"/>
  <c r="CN45" i="7"/>
  <c r="CN45" i="7" a="1"/>
  <c r="CM45" i="7" a="1"/>
  <c r="CM45" i="7" s="1"/>
  <c r="CL45" i="7"/>
  <c r="CL45" i="7" a="1"/>
  <c r="CK45" i="7" a="1"/>
  <c r="CK45" i="7" s="1"/>
  <c r="CJ45" i="7" a="1"/>
  <c r="CJ45" i="7" s="1"/>
  <c r="CI45" i="7" a="1"/>
  <c r="CI45" i="7" s="1"/>
  <c r="CH45" i="7" a="1"/>
  <c r="CH45" i="7" s="1"/>
  <c r="CG45" i="7" a="1"/>
  <c r="CG45" i="7" s="1"/>
  <c r="CF45" i="7"/>
  <c r="CF45" i="7" a="1"/>
  <c r="CE45" i="7"/>
  <c r="CE45" i="7" a="1"/>
  <c r="CD45" i="7" a="1"/>
  <c r="CD45" i="7" s="1"/>
  <c r="CC45" i="7" a="1"/>
  <c r="CC45" i="7" s="1"/>
  <c r="CB45" i="7" a="1"/>
  <c r="CB45" i="7" s="1"/>
  <c r="CA45" i="7" a="1"/>
  <c r="CA45" i="7" s="1"/>
  <c r="BZ45" i="7" a="1"/>
  <c r="BZ45" i="7" s="1"/>
  <c r="BY45" i="7" a="1"/>
  <c r="BY45" i="7" s="1"/>
  <c r="BX45" i="7"/>
  <c r="BX45" i="7" a="1"/>
  <c r="BW45" i="7"/>
  <c r="BW45" i="7" a="1"/>
  <c r="BV45" i="7"/>
  <c r="BV45" i="7" a="1"/>
  <c r="BU45" i="7" a="1"/>
  <c r="BU45" i="7" s="1"/>
  <c r="BT45" i="7" a="1"/>
  <c r="BT45" i="7" s="1"/>
  <c r="BS45" i="7" a="1"/>
  <c r="BS45" i="7" s="1"/>
  <c r="BR45" i="7" a="1"/>
  <c r="BR45" i="7" s="1"/>
  <c r="BQ45" i="7" a="1"/>
  <c r="BQ45" i="7" s="1"/>
  <c r="BP45" i="7" a="1"/>
  <c r="BP45" i="7" s="1"/>
  <c r="BO45" i="7"/>
  <c r="BO45" i="7" a="1"/>
  <c r="BN45" i="7"/>
  <c r="BN45" i="7" a="1"/>
  <c r="CS44" i="7" a="1"/>
  <c r="CS44" i="7" s="1"/>
  <c r="CR44" i="7" a="1"/>
  <c r="CR44" i="7" s="1"/>
  <c r="CQ44" i="7" a="1"/>
  <c r="CQ44" i="7" s="1"/>
  <c r="CP44" i="7" a="1"/>
  <c r="CP44" i="7" s="1"/>
  <c r="CO44" i="7" a="1"/>
  <c r="CO44" i="7" s="1"/>
  <c r="CN44" i="7"/>
  <c r="CN44" i="7" a="1"/>
  <c r="CM44" i="7" a="1"/>
  <c r="CM44" i="7" s="1"/>
  <c r="CL44" i="7"/>
  <c r="CL44" i="7" a="1"/>
  <c r="CK44" i="7" a="1"/>
  <c r="CK44" i="7" s="1"/>
  <c r="CJ44" i="7" a="1"/>
  <c r="CJ44" i="7" s="1"/>
  <c r="CI44" i="7" a="1"/>
  <c r="CI44" i="7" s="1"/>
  <c r="CH44" i="7" a="1"/>
  <c r="CH44" i="7" s="1"/>
  <c r="CG44" i="7" a="1"/>
  <c r="CG44" i="7" s="1"/>
  <c r="CF44" i="7"/>
  <c r="CF44" i="7" a="1"/>
  <c r="CE44" i="7"/>
  <c r="CE44" i="7" a="1"/>
  <c r="CD44" i="7" a="1"/>
  <c r="CD44" i="7" s="1"/>
  <c r="CC44" i="7" a="1"/>
  <c r="CC44" i="7" s="1"/>
  <c r="CB44" i="7" a="1"/>
  <c r="CB44" i="7" s="1"/>
  <c r="CA44" i="7" a="1"/>
  <c r="CA44" i="7" s="1"/>
  <c r="BZ44" i="7" a="1"/>
  <c r="BZ44" i="7" s="1"/>
  <c r="BY44" i="7" a="1"/>
  <c r="BY44" i="7" s="1"/>
  <c r="BX44" i="7"/>
  <c r="BX44" i="7" a="1"/>
  <c r="BW44" i="7"/>
  <c r="BW44" i="7" a="1"/>
  <c r="BV44" i="7"/>
  <c r="BV44" i="7" a="1"/>
  <c r="BU44" i="7" a="1"/>
  <c r="BU44" i="7" s="1"/>
  <c r="BT44" i="7" a="1"/>
  <c r="BT44" i="7" s="1"/>
  <c r="BS44" i="7" a="1"/>
  <c r="BS44" i="7" s="1"/>
  <c r="BR44" i="7" a="1"/>
  <c r="BR44" i="7" s="1"/>
  <c r="BQ44" i="7" a="1"/>
  <c r="BQ44" i="7" s="1"/>
  <c r="BP44" i="7" a="1"/>
  <c r="BP44" i="7" s="1"/>
  <c r="BO44" i="7"/>
  <c r="BO44" i="7" a="1"/>
  <c r="BN44" i="7"/>
  <c r="BN44" i="7" a="1"/>
  <c r="CS43" i="7" a="1"/>
  <c r="CS43" i="7" s="1"/>
  <c r="CR43" i="7" a="1"/>
  <c r="CR43" i="7" s="1"/>
  <c r="CQ43" i="7" a="1"/>
  <c r="CQ43" i="7" s="1"/>
  <c r="CP43" i="7" a="1"/>
  <c r="CP43" i="7" s="1"/>
  <c r="CO43" i="7" a="1"/>
  <c r="CO43" i="7" s="1"/>
  <c r="CN43" i="7"/>
  <c r="CN43" i="7" a="1"/>
  <c r="CM43" i="7" a="1"/>
  <c r="CM43" i="7" s="1"/>
  <c r="CL43" i="7"/>
  <c r="CL43" i="7" a="1"/>
  <c r="CK43" i="7" a="1"/>
  <c r="CK43" i="7" s="1"/>
  <c r="CJ43" i="7" a="1"/>
  <c r="CJ43" i="7" s="1"/>
  <c r="CI43" i="7" a="1"/>
  <c r="CI43" i="7" s="1"/>
  <c r="CH43" i="7" a="1"/>
  <c r="CH43" i="7" s="1"/>
  <c r="CG43" i="7" a="1"/>
  <c r="CG43" i="7" s="1"/>
  <c r="CF43" i="7"/>
  <c r="CF43" i="7" a="1"/>
  <c r="CE43" i="7"/>
  <c r="CE43" i="7" a="1"/>
  <c r="CD43" i="7" a="1"/>
  <c r="CD43" i="7" s="1"/>
  <c r="CC43" i="7" a="1"/>
  <c r="CC43" i="7" s="1"/>
  <c r="CB43" i="7" a="1"/>
  <c r="CB43" i="7" s="1"/>
  <c r="CA43" i="7" a="1"/>
  <c r="CA43" i="7" s="1"/>
  <c r="BZ43" i="7" a="1"/>
  <c r="BZ43" i="7" s="1"/>
  <c r="BY43" i="7" a="1"/>
  <c r="BY43" i="7" s="1"/>
  <c r="BX43" i="7"/>
  <c r="BX43" i="7" a="1"/>
  <c r="BW43" i="7"/>
  <c r="BW43" i="7" a="1"/>
  <c r="BV43" i="7"/>
  <c r="BV43" i="7" a="1"/>
  <c r="BU43" i="7" a="1"/>
  <c r="BU43" i="7" s="1"/>
  <c r="BT43" i="7" a="1"/>
  <c r="BT43" i="7" s="1"/>
  <c r="BS43" i="7" a="1"/>
  <c r="BS43" i="7" s="1"/>
  <c r="BR43" i="7" a="1"/>
  <c r="BR43" i="7" s="1"/>
  <c r="BQ43" i="7" a="1"/>
  <c r="BQ43" i="7" s="1"/>
  <c r="BP43" i="7" a="1"/>
  <c r="BP43" i="7" s="1"/>
  <c r="BO43" i="7"/>
  <c r="BO43" i="7" a="1"/>
  <c r="BN43" i="7"/>
  <c r="BN43" i="7" a="1"/>
  <c r="CS42" i="7" a="1"/>
  <c r="CS42" i="7" s="1"/>
  <c r="CR42" i="7" a="1"/>
  <c r="CR42" i="7" s="1"/>
  <c r="CQ42" i="7" a="1"/>
  <c r="CQ42" i="7" s="1"/>
  <c r="CP42" i="7" a="1"/>
  <c r="CP42" i="7" s="1"/>
  <c r="CO42" i="7" a="1"/>
  <c r="CO42" i="7" s="1"/>
  <c r="CN42" i="7"/>
  <c r="CN42" i="7" a="1"/>
  <c r="CM42" i="7" a="1"/>
  <c r="CM42" i="7" s="1"/>
  <c r="CL42" i="7"/>
  <c r="CL42" i="7" a="1"/>
  <c r="CK42" i="7" a="1"/>
  <c r="CK42" i="7" s="1"/>
  <c r="CJ42" i="7" a="1"/>
  <c r="CJ42" i="7" s="1"/>
  <c r="CI42" i="7" a="1"/>
  <c r="CI42" i="7" s="1"/>
  <c r="CH42" i="7" a="1"/>
  <c r="CH42" i="7" s="1"/>
  <c r="CG42" i="7" a="1"/>
  <c r="CG42" i="7" s="1"/>
  <c r="CF42" i="7"/>
  <c r="CF42" i="7" a="1"/>
  <c r="CE42" i="7"/>
  <c r="CE42" i="7" a="1"/>
  <c r="CD42" i="7" a="1"/>
  <c r="CD42" i="7" s="1"/>
  <c r="CC42" i="7" a="1"/>
  <c r="CC42" i="7" s="1"/>
  <c r="CB42" i="7" a="1"/>
  <c r="CB42" i="7" s="1"/>
  <c r="CA42" i="7" a="1"/>
  <c r="CA42" i="7" s="1"/>
  <c r="BZ42" i="7" a="1"/>
  <c r="BZ42" i="7" s="1"/>
  <c r="BY42" i="7" a="1"/>
  <c r="BY42" i="7" s="1"/>
  <c r="BX42" i="7"/>
  <c r="BX42" i="7" a="1"/>
  <c r="BW42" i="7"/>
  <c r="BW42" i="7" a="1"/>
  <c r="BV42" i="7"/>
  <c r="BV42" i="7" a="1"/>
  <c r="BU42" i="7" a="1"/>
  <c r="BU42" i="7" s="1"/>
  <c r="BT42" i="7" a="1"/>
  <c r="BT42" i="7" s="1"/>
  <c r="BS42" i="7" a="1"/>
  <c r="BS42" i="7" s="1"/>
  <c r="BR42" i="7" a="1"/>
  <c r="BR42" i="7" s="1"/>
  <c r="BQ42" i="7" a="1"/>
  <c r="BQ42" i="7" s="1"/>
  <c r="BP42" i="7" a="1"/>
  <c r="BP42" i="7" s="1"/>
  <c r="BO42" i="7"/>
  <c r="BO42" i="7" a="1"/>
  <c r="BN42" i="7"/>
  <c r="BN42" i="7" a="1"/>
  <c r="CS41" i="7" a="1"/>
  <c r="CS41" i="7" s="1"/>
  <c r="CR41" i="7" a="1"/>
  <c r="CR41" i="7" s="1"/>
  <c r="CQ41" i="7" a="1"/>
  <c r="CQ41" i="7" s="1"/>
  <c r="CP41" i="7" a="1"/>
  <c r="CP41" i="7" s="1"/>
  <c r="CO41" i="7" a="1"/>
  <c r="CO41" i="7" s="1"/>
  <c r="CN41" i="7"/>
  <c r="CN41" i="7" a="1"/>
  <c r="CM41" i="7" a="1"/>
  <c r="CM41" i="7" s="1"/>
  <c r="CL41" i="7"/>
  <c r="CL41" i="7" a="1"/>
  <c r="CK41" i="7" a="1"/>
  <c r="CK41" i="7" s="1"/>
  <c r="CJ41" i="7" a="1"/>
  <c r="CJ41" i="7" s="1"/>
  <c r="CI41" i="7" a="1"/>
  <c r="CI41" i="7" s="1"/>
  <c r="CH41" i="7" a="1"/>
  <c r="CH41" i="7" s="1"/>
  <c r="CG41" i="7" a="1"/>
  <c r="CG41" i="7" s="1"/>
  <c r="CF41" i="7"/>
  <c r="CF41" i="7" a="1"/>
  <c r="CE41" i="7"/>
  <c r="CE41" i="7" a="1"/>
  <c r="CD41" i="7" a="1"/>
  <c r="CD41" i="7" s="1"/>
  <c r="CC41" i="7" a="1"/>
  <c r="CC41" i="7" s="1"/>
  <c r="CB41" i="7" a="1"/>
  <c r="CB41" i="7" s="1"/>
  <c r="CA41" i="7" a="1"/>
  <c r="CA41" i="7" s="1"/>
  <c r="BZ41" i="7" a="1"/>
  <c r="BZ41" i="7" s="1"/>
  <c r="BY41" i="7" a="1"/>
  <c r="BY41" i="7" s="1"/>
  <c r="BX41" i="7"/>
  <c r="BX41" i="7" a="1"/>
  <c r="BW41" i="7"/>
  <c r="BW41" i="7" a="1"/>
  <c r="BV41" i="7"/>
  <c r="BV41" i="7" a="1"/>
  <c r="BU41" i="7" a="1"/>
  <c r="BU41" i="7" s="1"/>
  <c r="BT41" i="7" a="1"/>
  <c r="BT41" i="7" s="1"/>
  <c r="BS41" i="7" a="1"/>
  <c r="BS41" i="7" s="1"/>
  <c r="BR41" i="7" a="1"/>
  <c r="BR41" i="7" s="1"/>
  <c r="BQ41" i="7" a="1"/>
  <c r="BQ41" i="7" s="1"/>
  <c r="BP41" i="7" a="1"/>
  <c r="BP41" i="7" s="1"/>
  <c r="BO41" i="7"/>
  <c r="BO41" i="7" a="1"/>
  <c r="BN41" i="7"/>
  <c r="BN41" i="7" a="1"/>
  <c r="CS40" i="7" a="1"/>
  <c r="CS40" i="7" s="1"/>
  <c r="CR40" i="7" a="1"/>
  <c r="CR40" i="7" s="1"/>
  <c r="CQ40" i="7" a="1"/>
  <c r="CQ40" i="7" s="1"/>
  <c r="CP40" i="7" a="1"/>
  <c r="CP40" i="7" s="1"/>
  <c r="CO40" i="7" a="1"/>
  <c r="CO40" i="7" s="1"/>
  <c r="CN40" i="7"/>
  <c r="CN40" i="7" a="1"/>
  <c r="CM40" i="7" a="1"/>
  <c r="CM40" i="7" s="1"/>
  <c r="CL40" i="7"/>
  <c r="CL40" i="7" a="1"/>
  <c r="CK40" i="7" a="1"/>
  <c r="CK40" i="7" s="1"/>
  <c r="CJ40" i="7" a="1"/>
  <c r="CJ40" i="7" s="1"/>
  <c r="CI40" i="7" a="1"/>
  <c r="CI40" i="7" s="1"/>
  <c r="CH40" i="7" a="1"/>
  <c r="CH40" i="7" s="1"/>
  <c r="CG40" i="7" a="1"/>
  <c r="CG40" i="7" s="1"/>
  <c r="CF40" i="7"/>
  <c r="CF40" i="7" a="1"/>
  <c r="CE40" i="7"/>
  <c r="CE40" i="7" a="1"/>
  <c r="CD40" i="7" a="1"/>
  <c r="CD40" i="7" s="1"/>
  <c r="CC40" i="7" a="1"/>
  <c r="CC40" i="7" s="1"/>
  <c r="CB40" i="7" a="1"/>
  <c r="CB40" i="7" s="1"/>
  <c r="CA40" i="7" a="1"/>
  <c r="CA40" i="7" s="1"/>
  <c r="BZ40" i="7" a="1"/>
  <c r="BZ40" i="7" s="1"/>
  <c r="BY40" i="7" a="1"/>
  <c r="BY40" i="7" s="1"/>
  <c r="BX40" i="7"/>
  <c r="BX40" i="7" a="1"/>
  <c r="BW40" i="7"/>
  <c r="BW40" i="7" a="1"/>
  <c r="BV40" i="7"/>
  <c r="BV40" i="7" a="1"/>
  <c r="BU40" i="7" a="1"/>
  <c r="BU40" i="7" s="1"/>
  <c r="BT40" i="7" a="1"/>
  <c r="BT40" i="7" s="1"/>
  <c r="BS40" i="7" a="1"/>
  <c r="BS40" i="7" s="1"/>
  <c r="BR40" i="7" a="1"/>
  <c r="BR40" i="7" s="1"/>
  <c r="BQ40" i="7" a="1"/>
  <c r="BQ40" i="7" s="1"/>
  <c r="BP40" i="7" a="1"/>
  <c r="BP40" i="7" s="1"/>
  <c r="BO40" i="7"/>
  <c r="BO40" i="7" a="1"/>
  <c r="BN40" i="7"/>
  <c r="BN40" i="7" a="1"/>
  <c r="CS39" i="7" a="1"/>
  <c r="CS39" i="7" s="1"/>
  <c r="CR39" i="7" a="1"/>
  <c r="CR39" i="7" s="1"/>
  <c r="CQ39" i="7" a="1"/>
  <c r="CQ39" i="7" s="1"/>
  <c r="CP39" i="7" a="1"/>
  <c r="CP39" i="7" s="1"/>
  <c r="CO39" i="7" a="1"/>
  <c r="CO39" i="7" s="1"/>
  <c r="CN39" i="7"/>
  <c r="CN39" i="7" a="1"/>
  <c r="CM39" i="7" a="1"/>
  <c r="CM39" i="7" s="1"/>
  <c r="CL39" i="7"/>
  <c r="CL39" i="7" a="1"/>
  <c r="CK39" i="7" a="1"/>
  <c r="CK39" i="7" s="1"/>
  <c r="CJ39" i="7" a="1"/>
  <c r="CJ39" i="7" s="1"/>
  <c r="CI39" i="7" a="1"/>
  <c r="CI39" i="7" s="1"/>
  <c r="CH39" i="7" a="1"/>
  <c r="CH39" i="7" s="1"/>
  <c r="CG39" i="7" a="1"/>
  <c r="CG39" i="7" s="1"/>
  <c r="CF39" i="7"/>
  <c r="CF39" i="7" a="1"/>
  <c r="CE39" i="7"/>
  <c r="CE39" i="7" a="1"/>
  <c r="CD39" i="7" a="1"/>
  <c r="CD39" i="7" s="1"/>
  <c r="CC39" i="7" a="1"/>
  <c r="CC39" i="7" s="1"/>
  <c r="CB39" i="7" a="1"/>
  <c r="CB39" i="7" s="1"/>
  <c r="CA39" i="7" a="1"/>
  <c r="CA39" i="7" s="1"/>
  <c r="BZ39" i="7" a="1"/>
  <c r="BZ39" i="7" s="1"/>
  <c r="BY39" i="7" a="1"/>
  <c r="BY39" i="7" s="1"/>
  <c r="BX39" i="7"/>
  <c r="BX39" i="7" a="1"/>
  <c r="BW39" i="7"/>
  <c r="BW39" i="7" a="1"/>
  <c r="BV39" i="7"/>
  <c r="BV39" i="7" a="1"/>
  <c r="BU39" i="7" a="1"/>
  <c r="BU39" i="7" s="1"/>
  <c r="BT39" i="7" a="1"/>
  <c r="BT39" i="7" s="1"/>
  <c r="BS39" i="7" a="1"/>
  <c r="BS39" i="7" s="1"/>
  <c r="BR39" i="7" a="1"/>
  <c r="BR39" i="7" s="1"/>
  <c r="BQ39" i="7" a="1"/>
  <c r="BQ39" i="7" s="1"/>
  <c r="BP39" i="7" a="1"/>
  <c r="BP39" i="7" s="1"/>
  <c r="BO39" i="7"/>
  <c r="BO39" i="7" a="1"/>
  <c r="BN39" i="7"/>
  <c r="BN39" i="7" a="1"/>
  <c r="CS38" i="7" a="1"/>
  <c r="CS38" i="7" s="1"/>
  <c r="CR38" i="7" a="1"/>
  <c r="CR38" i="7" s="1"/>
  <c r="CQ38" i="7" a="1"/>
  <c r="CQ38" i="7" s="1"/>
  <c r="CP38" i="7" a="1"/>
  <c r="CP38" i="7" s="1"/>
  <c r="CO38" i="7" a="1"/>
  <c r="CO38" i="7" s="1"/>
  <c r="CN38" i="7"/>
  <c r="CN38" i="7" a="1"/>
  <c r="CM38" i="7" a="1"/>
  <c r="CM38" i="7" s="1"/>
  <c r="CL38" i="7"/>
  <c r="CL38" i="7" a="1"/>
  <c r="CK38" i="7" a="1"/>
  <c r="CK38" i="7" s="1"/>
  <c r="CJ38" i="7" a="1"/>
  <c r="CJ38" i="7" s="1"/>
  <c r="CI38" i="7" a="1"/>
  <c r="CI38" i="7" s="1"/>
  <c r="CH38" i="7" a="1"/>
  <c r="CH38" i="7" s="1"/>
  <c r="CG38" i="7" a="1"/>
  <c r="CG38" i="7" s="1"/>
  <c r="CF38" i="7"/>
  <c r="CF38" i="7" a="1"/>
  <c r="CE38" i="7"/>
  <c r="CE38" i="7" a="1"/>
  <c r="CD38" i="7" a="1"/>
  <c r="CD38" i="7" s="1"/>
  <c r="CC38" i="7" a="1"/>
  <c r="CC38" i="7" s="1"/>
  <c r="CB38" i="7" a="1"/>
  <c r="CB38" i="7" s="1"/>
  <c r="CA38" i="7" a="1"/>
  <c r="CA38" i="7" s="1"/>
  <c r="BZ38" i="7" a="1"/>
  <c r="BZ38" i="7" s="1"/>
  <c r="BY38" i="7" a="1"/>
  <c r="BY38" i="7" s="1"/>
  <c r="BX38" i="7"/>
  <c r="BX38" i="7" a="1"/>
  <c r="BW38" i="7"/>
  <c r="BW38" i="7" a="1"/>
  <c r="BV38" i="7"/>
  <c r="BV38" i="7" a="1"/>
  <c r="BU38" i="7" a="1"/>
  <c r="BU38" i="7" s="1"/>
  <c r="BT38" i="7" a="1"/>
  <c r="BT38" i="7" s="1"/>
  <c r="BS38" i="7" a="1"/>
  <c r="BS38" i="7" s="1"/>
  <c r="BR38" i="7" a="1"/>
  <c r="BR38" i="7" s="1"/>
  <c r="BQ38" i="7" a="1"/>
  <c r="BQ38" i="7" s="1"/>
  <c r="BP38" i="7" a="1"/>
  <c r="BP38" i="7" s="1"/>
  <c r="BO38" i="7"/>
  <c r="BO38" i="7" a="1"/>
  <c r="BN38" i="7"/>
  <c r="BN38" i="7" a="1"/>
  <c r="CS37" i="7" a="1"/>
  <c r="CS37" i="7" s="1"/>
  <c r="CR37" i="7" a="1"/>
  <c r="CR37" i="7" s="1"/>
  <c r="CQ37" i="7" a="1"/>
  <c r="CQ37" i="7" s="1"/>
  <c r="CP37" i="7" a="1"/>
  <c r="CP37" i="7" s="1"/>
  <c r="CO37" i="7" a="1"/>
  <c r="CO37" i="7" s="1"/>
  <c r="CN37" i="7"/>
  <c r="CN37" i="7" a="1"/>
  <c r="CM37" i="7" a="1"/>
  <c r="CM37" i="7" s="1"/>
  <c r="CL37" i="7"/>
  <c r="CL37" i="7" a="1"/>
  <c r="CK37" i="7" a="1"/>
  <c r="CK37" i="7" s="1"/>
  <c r="CJ37" i="7" a="1"/>
  <c r="CJ37" i="7" s="1"/>
  <c r="CI37" i="7" a="1"/>
  <c r="CI37" i="7" s="1"/>
  <c r="CH37" i="7" a="1"/>
  <c r="CH37" i="7" s="1"/>
  <c r="CG37" i="7" a="1"/>
  <c r="CG37" i="7" s="1"/>
  <c r="CF37" i="7"/>
  <c r="CF37" i="7" a="1"/>
  <c r="CE37" i="7"/>
  <c r="CE37" i="7" a="1"/>
  <c r="CD37" i="7" a="1"/>
  <c r="CD37" i="7" s="1"/>
  <c r="CC37" i="7" a="1"/>
  <c r="CC37" i="7" s="1"/>
  <c r="CB37" i="7" a="1"/>
  <c r="CB37" i="7" s="1"/>
  <c r="CA37" i="7" a="1"/>
  <c r="CA37" i="7" s="1"/>
  <c r="BZ37" i="7" a="1"/>
  <c r="BZ37" i="7" s="1"/>
  <c r="BY37" i="7" a="1"/>
  <c r="BY37" i="7" s="1"/>
  <c r="BX37" i="7"/>
  <c r="BX37" i="7" a="1"/>
  <c r="BW37" i="7"/>
  <c r="BW37" i="7" a="1"/>
  <c r="BV37" i="7"/>
  <c r="BV37" i="7" a="1"/>
  <c r="BU37" i="7" a="1"/>
  <c r="BU37" i="7" s="1"/>
  <c r="BT37" i="7" a="1"/>
  <c r="BT37" i="7" s="1"/>
  <c r="BS37" i="7" a="1"/>
  <c r="BS37" i="7" s="1"/>
  <c r="BR37" i="7" a="1"/>
  <c r="BR37" i="7" s="1"/>
  <c r="BQ37" i="7" a="1"/>
  <c r="BQ37" i="7" s="1"/>
  <c r="BP37" i="7" a="1"/>
  <c r="BP37" i="7" s="1"/>
  <c r="BO37" i="7"/>
  <c r="BO37" i="7" a="1"/>
  <c r="BN37" i="7"/>
  <c r="BN37" i="7" a="1"/>
  <c r="CS36" i="7" a="1"/>
  <c r="CS36" i="7" s="1"/>
  <c r="CR36" i="7" a="1"/>
  <c r="CR36" i="7" s="1"/>
  <c r="CQ36" i="7" a="1"/>
  <c r="CQ36" i="7" s="1"/>
  <c r="CP36" i="7" a="1"/>
  <c r="CP36" i="7" s="1"/>
  <c r="CO36" i="7" a="1"/>
  <c r="CO36" i="7" s="1"/>
  <c r="CN36" i="7"/>
  <c r="CN36" i="7" a="1"/>
  <c r="CM36" i="7" a="1"/>
  <c r="CM36" i="7" s="1"/>
  <c r="CL36" i="7"/>
  <c r="CL36" i="7" a="1"/>
  <c r="CK36" i="7" a="1"/>
  <c r="CK36" i="7" s="1"/>
  <c r="CJ36" i="7" a="1"/>
  <c r="CJ36" i="7" s="1"/>
  <c r="CI36" i="7" a="1"/>
  <c r="CI36" i="7" s="1"/>
  <c r="CH36" i="7" a="1"/>
  <c r="CH36" i="7" s="1"/>
  <c r="CG36" i="7" a="1"/>
  <c r="CG36" i="7" s="1"/>
  <c r="CF36" i="7"/>
  <c r="CF36" i="7" a="1"/>
  <c r="CE36" i="7"/>
  <c r="CE36" i="7" a="1"/>
  <c r="CD36" i="7" a="1"/>
  <c r="CD36" i="7" s="1"/>
  <c r="CC36" i="7" a="1"/>
  <c r="CC36" i="7" s="1"/>
  <c r="CB36" i="7" a="1"/>
  <c r="CB36" i="7" s="1"/>
  <c r="CA36" i="7" a="1"/>
  <c r="CA36" i="7" s="1"/>
  <c r="BZ36" i="7" a="1"/>
  <c r="BZ36" i="7" s="1"/>
  <c r="BY36" i="7" a="1"/>
  <c r="BY36" i="7" s="1"/>
  <c r="BX36" i="7"/>
  <c r="BX36" i="7" a="1"/>
  <c r="BW36" i="7"/>
  <c r="BW36" i="7" a="1"/>
  <c r="BV36" i="7"/>
  <c r="BV36" i="7" a="1"/>
  <c r="BU36" i="7" a="1"/>
  <c r="BU36" i="7" s="1"/>
  <c r="BT36" i="7" a="1"/>
  <c r="BT36" i="7" s="1"/>
  <c r="BS36" i="7" a="1"/>
  <c r="BS36" i="7" s="1"/>
  <c r="BR36" i="7" a="1"/>
  <c r="BR36" i="7" s="1"/>
  <c r="BQ36" i="7" a="1"/>
  <c r="BQ36" i="7" s="1"/>
  <c r="BP36" i="7" a="1"/>
  <c r="BP36" i="7" s="1"/>
  <c r="BO36" i="7"/>
  <c r="BO36" i="7" a="1"/>
  <c r="BN36" i="7"/>
  <c r="BN36" i="7" a="1"/>
  <c r="CS35" i="7" a="1"/>
  <c r="CS35" i="7" s="1"/>
  <c r="CR35" i="7" a="1"/>
  <c r="CR35" i="7" s="1"/>
  <c r="CQ35" i="7" a="1"/>
  <c r="CQ35" i="7" s="1"/>
  <c r="CP35" i="7" a="1"/>
  <c r="CP35" i="7" s="1"/>
  <c r="CO35" i="7" a="1"/>
  <c r="CO35" i="7" s="1"/>
  <c r="CN35" i="7"/>
  <c r="CN35" i="7" a="1"/>
  <c r="CM35" i="7" a="1"/>
  <c r="CM35" i="7" s="1"/>
  <c r="CL35" i="7"/>
  <c r="CL35" i="7" a="1"/>
  <c r="CK35" i="7" a="1"/>
  <c r="CK35" i="7" s="1"/>
  <c r="CJ35" i="7" a="1"/>
  <c r="CJ35" i="7" s="1"/>
  <c r="CI35" i="7" a="1"/>
  <c r="CI35" i="7" s="1"/>
  <c r="CH35" i="7" a="1"/>
  <c r="CH35" i="7" s="1"/>
  <c r="CG35" i="7" a="1"/>
  <c r="CG35" i="7" s="1"/>
  <c r="CF35" i="7"/>
  <c r="CF35" i="7" a="1"/>
  <c r="CE35" i="7"/>
  <c r="CE35" i="7" a="1"/>
  <c r="CD35" i="7" a="1"/>
  <c r="CD35" i="7" s="1"/>
  <c r="CC35" i="7" a="1"/>
  <c r="CC35" i="7" s="1"/>
  <c r="CB35" i="7" a="1"/>
  <c r="CB35" i="7" s="1"/>
  <c r="CA35" i="7" a="1"/>
  <c r="CA35" i="7" s="1"/>
  <c r="BZ35" i="7" a="1"/>
  <c r="BZ35" i="7" s="1"/>
  <c r="BY35" i="7" a="1"/>
  <c r="BY35" i="7" s="1"/>
  <c r="BX35" i="7"/>
  <c r="BX35" i="7" a="1"/>
  <c r="BW35" i="7"/>
  <c r="BW35" i="7" a="1"/>
  <c r="BV35" i="7"/>
  <c r="BV35" i="7" a="1"/>
  <c r="BU35" i="7" a="1"/>
  <c r="BU35" i="7" s="1"/>
  <c r="BT35" i="7" a="1"/>
  <c r="BT35" i="7" s="1"/>
  <c r="BS35" i="7" a="1"/>
  <c r="BS35" i="7" s="1"/>
  <c r="BR35" i="7" a="1"/>
  <c r="BR35" i="7" s="1"/>
  <c r="BQ35" i="7" a="1"/>
  <c r="BQ35" i="7" s="1"/>
  <c r="BP35" i="7" a="1"/>
  <c r="BP35" i="7" s="1"/>
  <c r="BO35" i="7"/>
  <c r="BO35" i="7" a="1"/>
  <c r="BN35" i="7"/>
  <c r="BN35" i="7" a="1"/>
  <c r="CS34" i="7" a="1"/>
  <c r="CS34" i="7" s="1"/>
  <c r="CR34" i="7" a="1"/>
  <c r="CR34" i="7" s="1"/>
  <c r="CQ34" i="7" a="1"/>
  <c r="CQ34" i="7" s="1"/>
  <c r="CP34" i="7" a="1"/>
  <c r="CP34" i="7" s="1"/>
  <c r="CO34" i="7" a="1"/>
  <c r="CO34" i="7" s="1"/>
  <c r="CN34" i="7"/>
  <c r="CN34" i="7" a="1"/>
  <c r="CM34" i="7" a="1"/>
  <c r="CM34" i="7" s="1"/>
  <c r="CL34" i="7"/>
  <c r="CL34" i="7" a="1"/>
  <c r="CK34" i="7" a="1"/>
  <c r="CK34" i="7" s="1"/>
  <c r="CJ34" i="7" a="1"/>
  <c r="CJ34" i="7" s="1"/>
  <c r="CI34" i="7" a="1"/>
  <c r="CI34" i="7" s="1"/>
  <c r="CH34" i="7" a="1"/>
  <c r="CH34" i="7" s="1"/>
  <c r="CG34" i="7" a="1"/>
  <c r="CG34" i="7" s="1"/>
  <c r="CF34" i="7"/>
  <c r="CF34" i="7" a="1"/>
  <c r="CE34" i="7"/>
  <c r="CE34" i="7" a="1"/>
  <c r="CD34" i="7" a="1"/>
  <c r="CD34" i="7" s="1"/>
  <c r="CC34" i="7" a="1"/>
  <c r="CC34" i="7" s="1"/>
  <c r="CB34" i="7" a="1"/>
  <c r="CB34" i="7" s="1"/>
  <c r="CA34" i="7" a="1"/>
  <c r="CA34" i="7" s="1"/>
  <c r="BZ34" i="7" a="1"/>
  <c r="BZ34" i="7" s="1"/>
  <c r="BY34" i="7" a="1"/>
  <c r="BY34" i="7" s="1"/>
  <c r="BX34" i="7"/>
  <c r="BX34" i="7" a="1"/>
  <c r="BW34" i="7"/>
  <c r="BW34" i="7" a="1"/>
  <c r="BV34" i="7"/>
  <c r="BV34" i="7" a="1"/>
  <c r="BU34" i="7" a="1"/>
  <c r="BU34" i="7" s="1"/>
  <c r="BT34" i="7"/>
  <c r="BT34" i="7" a="1"/>
  <c r="BS34" i="7" a="1"/>
  <c r="BS34" i="7" s="1"/>
  <c r="BR34" i="7" a="1"/>
  <c r="BR34" i="7" s="1"/>
  <c r="BQ34" i="7" a="1"/>
  <c r="BQ34" i="7" s="1"/>
  <c r="BP34" i="7" a="1"/>
  <c r="BP34" i="7" s="1"/>
  <c r="BO34" i="7"/>
  <c r="BO34" i="7" a="1"/>
  <c r="BN34" i="7"/>
  <c r="BN34" i="7" a="1"/>
  <c r="CS33" i="7" a="1"/>
  <c r="CS33" i="7" s="1"/>
  <c r="CR33" i="7" a="1"/>
  <c r="CR33" i="7" s="1"/>
  <c r="CQ33" i="7" a="1"/>
  <c r="CQ33" i="7" s="1"/>
  <c r="CP33" i="7" a="1"/>
  <c r="CP33" i="7" s="1"/>
  <c r="CO33" i="7" a="1"/>
  <c r="CO33" i="7" s="1"/>
  <c r="CN33" i="7"/>
  <c r="CN33" i="7" a="1"/>
  <c r="CM33" i="7" a="1"/>
  <c r="CM33" i="7" s="1"/>
  <c r="CL33" i="7"/>
  <c r="CL33" i="7" a="1"/>
  <c r="CK33" i="7" a="1"/>
  <c r="CK33" i="7" s="1"/>
  <c r="CJ33" i="7" a="1"/>
  <c r="CJ33" i="7" s="1"/>
  <c r="CI33" i="7" a="1"/>
  <c r="CI33" i="7" s="1"/>
  <c r="CH33" i="7" a="1"/>
  <c r="CH33" i="7" s="1"/>
  <c r="CG33" i="7" a="1"/>
  <c r="CG33" i="7" s="1"/>
  <c r="CF33" i="7"/>
  <c r="CF33" i="7" a="1"/>
  <c r="CE33" i="7"/>
  <c r="CE33" i="7" a="1"/>
  <c r="CD33" i="7" a="1"/>
  <c r="CD33" i="7" s="1"/>
  <c r="CC33" i="7" a="1"/>
  <c r="CC33" i="7" s="1"/>
  <c r="CB33" i="7"/>
  <c r="CB33" i="7" a="1"/>
  <c r="CA33" i="7" a="1"/>
  <c r="CA33" i="7" s="1"/>
  <c r="BZ33" i="7" a="1"/>
  <c r="BZ33" i="7" s="1"/>
  <c r="BY33" i="7" a="1"/>
  <c r="BY33" i="7" s="1"/>
  <c r="BX33" i="7" a="1"/>
  <c r="BX33" i="7" s="1"/>
  <c r="BW33" i="7"/>
  <c r="BW33" i="7" a="1"/>
  <c r="BV33" i="7" a="1"/>
  <c r="BV33" i="7" s="1"/>
  <c r="BU33" i="7" a="1"/>
  <c r="BU33" i="7" s="1"/>
  <c r="BT33" i="7" a="1"/>
  <c r="BT33" i="7" s="1"/>
  <c r="BS33" i="7"/>
  <c r="BS33" i="7" a="1"/>
  <c r="BR33" i="7" a="1"/>
  <c r="BR33" i="7" s="1"/>
  <c r="BQ33" i="7" a="1"/>
  <c r="BQ33" i="7" s="1"/>
  <c r="BP33" i="7"/>
  <c r="BP33" i="7" a="1"/>
  <c r="BO33" i="7" a="1"/>
  <c r="BO33" i="7" s="1"/>
  <c r="BN33" i="7"/>
  <c r="BN33" i="7" a="1"/>
  <c r="CS32" i="7" a="1"/>
  <c r="CS32" i="7" s="1"/>
  <c r="CR32" i="7" a="1"/>
  <c r="CR32" i="7" s="1"/>
  <c r="CQ32" i="7" a="1"/>
  <c r="CQ32" i="7" s="1"/>
  <c r="CP32" i="7"/>
  <c r="CP32" i="7" a="1"/>
  <c r="CO32" i="7" a="1"/>
  <c r="CO32" i="7" s="1"/>
  <c r="CN32" i="7" a="1"/>
  <c r="CN32" i="7" s="1"/>
  <c r="CM32" i="7"/>
  <c r="CM32" i="7" a="1"/>
  <c r="CL32" i="7" a="1"/>
  <c r="CL32" i="7" s="1"/>
  <c r="CK32" i="7" a="1"/>
  <c r="CK32" i="7" s="1"/>
  <c r="CJ32" i="7" a="1"/>
  <c r="CJ32" i="7" s="1"/>
  <c r="CI32" i="7" a="1"/>
  <c r="CI32" i="7" s="1"/>
  <c r="CH32" i="7" a="1"/>
  <c r="CH32" i="7" s="1"/>
  <c r="CG32" i="7" a="1"/>
  <c r="CG32" i="7" s="1"/>
  <c r="CF32" i="7"/>
  <c r="CF32" i="7" a="1"/>
  <c r="CE32" i="7"/>
  <c r="CE32" i="7" a="1"/>
  <c r="CD32" i="7"/>
  <c r="CD32" i="7" a="1"/>
  <c r="CC32" i="7" a="1"/>
  <c r="CC32" i="7" s="1"/>
  <c r="CB32" i="7" a="1"/>
  <c r="CB32" i="7" s="1"/>
  <c r="CA32" i="7" a="1"/>
  <c r="CA32" i="7" s="1"/>
  <c r="BZ32" i="7" a="1"/>
  <c r="BZ32" i="7" s="1"/>
  <c r="BY32" i="7" a="1"/>
  <c r="BY32" i="7" s="1"/>
  <c r="BX32" i="7" a="1"/>
  <c r="BX32" i="7" s="1"/>
  <c r="BW32" i="7"/>
  <c r="BW32" i="7" a="1"/>
  <c r="BV32" i="7" a="1"/>
  <c r="BV32" i="7" s="1"/>
  <c r="BU32" i="7" a="1"/>
  <c r="BU32" i="7" s="1"/>
  <c r="BT32" i="7" a="1"/>
  <c r="BT32" i="7" s="1"/>
  <c r="BS32" i="7" a="1"/>
  <c r="BS32" i="7" s="1"/>
  <c r="BR32" i="7" a="1"/>
  <c r="BR32" i="7" s="1"/>
  <c r="BQ32" i="7" a="1"/>
  <c r="BQ32" i="7" s="1"/>
  <c r="BP32" i="7"/>
  <c r="BP32" i="7" a="1"/>
  <c r="BO32" i="7" a="1"/>
  <c r="BO32" i="7" s="1"/>
  <c r="BN32" i="7"/>
  <c r="BN32" i="7" a="1"/>
  <c r="CS31" i="7" a="1"/>
  <c r="CS31" i="7" s="1"/>
  <c r="CR31" i="7" a="1"/>
  <c r="CR31" i="7" s="1"/>
  <c r="CQ31" i="7" a="1"/>
  <c r="CQ31" i="7" s="1"/>
  <c r="CP31" i="7" a="1"/>
  <c r="CP31" i="7" s="1"/>
  <c r="CO31" i="7" a="1"/>
  <c r="CO31" i="7" s="1"/>
  <c r="CN31" i="7" a="1"/>
  <c r="CN31" i="7" s="1"/>
  <c r="CM31" i="7"/>
  <c r="CM31" i="7" a="1"/>
  <c r="CL31" i="7" a="1"/>
  <c r="CL31" i="7" s="1"/>
  <c r="CK31" i="7" a="1"/>
  <c r="CK31" i="7" s="1"/>
  <c r="CJ31" i="7" a="1"/>
  <c r="CJ31" i="7" s="1"/>
  <c r="CI31" i="7" a="1"/>
  <c r="CI31" i="7" s="1"/>
  <c r="CH31" i="7" a="1"/>
  <c r="CH31" i="7" s="1"/>
  <c r="CG31" i="7" a="1"/>
  <c r="CG31" i="7" s="1"/>
  <c r="CF31" i="7"/>
  <c r="CF31" i="7" a="1"/>
  <c r="CE31" i="7" a="1"/>
  <c r="CE31" i="7" s="1"/>
  <c r="CD31" i="7"/>
  <c r="CD31" i="7" a="1"/>
  <c r="CC31" i="7" a="1"/>
  <c r="CC31" i="7" s="1"/>
  <c r="CB31" i="7" a="1"/>
  <c r="CB31" i="7" s="1"/>
  <c r="CA31" i="7" a="1"/>
  <c r="CA31" i="7" s="1"/>
  <c r="BZ31" i="7" a="1"/>
  <c r="BZ31" i="7" s="1"/>
  <c r="BY31" i="7" a="1"/>
  <c r="BY31" i="7" s="1"/>
  <c r="BX31" i="7" a="1"/>
  <c r="BX31" i="7" s="1"/>
  <c r="BW31" i="7"/>
  <c r="BW31" i="7" a="1"/>
  <c r="BV31" i="7" a="1"/>
  <c r="BV31" i="7" s="1"/>
  <c r="BU31" i="7" a="1"/>
  <c r="BU31" i="7" s="1"/>
  <c r="BT31" i="7" a="1"/>
  <c r="BT31" i="7" s="1"/>
  <c r="BS31" i="7" a="1"/>
  <c r="BS31" i="7" s="1"/>
  <c r="BR31" i="7" a="1"/>
  <c r="BR31" i="7" s="1"/>
  <c r="BQ31" i="7" a="1"/>
  <c r="BQ31" i="7" s="1"/>
  <c r="BP31" i="7"/>
  <c r="BP31" i="7" a="1"/>
  <c r="BO31" i="7" a="1"/>
  <c r="BO31" i="7" s="1"/>
  <c r="BN31" i="7"/>
  <c r="BN31" i="7" a="1"/>
  <c r="CS30" i="7" a="1"/>
  <c r="CS30" i="7" s="1"/>
  <c r="CR30" i="7" a="1"/>
  <c r="CR30" i="7" s="1"/>
  <c r="CQ30" i="7" a="1"/>
  <c r="CQ30" i="7" s="1"/>
  <c r="CP30" i="7"/>
  <c r="CP30" i="7" a="1"/>
  <c r="CO30" i="7" a="1"/>
  <c r="CO30" i="7" s="1"/>
  <c r="CN30" i="7" a="1"/>
  <c r="CN30" i="7" s="1"/>
  <c r="CM30" i="7"/>
  <c r="CM30" i="7" a="1"/>
  <c r="CL30" i="7" a="1"/>
  <c r="CL30" i="7" s="1"/>
  <c r="CK30" i="7" a="1"/>
  <c r="CK30" i="7" s="1"/>
  <c r="CJ30" i="7" a="1"/>
  <c r="CJ30" i="7" s="1"/>
  <c r="CI30" i="7" a="1"/>
  <c r="CI30" i="7" s="1"/>
  <c r="CH30" i="7" a="1"/>
  <c r="CH30" i="7" s="1"/>
  <c r="CG30" i="7" a="1"/>
  <c r="CG30" i="7" s="1"/>
  <c r="CF30" i="7"/>
  <c r="CF30" i="7" a="1"/>
  <c r="CE30" i="7" a="1"/>
  <c r="CE30" i="7" s="1"/>
  <c r="CD30" i="7"/>
  <c r="CD30" i="7" a="1"/>
  <c r="CC30" i="7" a="1"/>
  <c r="CC30" i="7" s="1"/>
  <c r="CB30" i="7"/>
  <c r="CB30" i="7" a="1"/>
  <c r="CA30" i="7" a="1"/>
  <c r="CA30" i="7" s="1"/>
  <c r="BZ30" i="7" a="1"/>
  <c r="BZ30" i="7" s="1"/>
  <c r="BY30" i="7" a="1"/>
  <c r="BY30" i="7" s="1"/>
  <c r="BX30" i="7" a="1"/>
  <c r="BX30" i="7" s="1"/>
  <c r="BW30" i="7"/>
  <c r="BW30" i="7" a="1"/>
  <c r="BV30" i="7" a="1"/>
  <c r="BV30" i="7" s="1"/>
  <c r="BU30" i="7" a="1"/>
  <c r="BU30" i="7" s="1"/>
  <c r="BT30" i="7" a="1"/>
  <c r="BT30" i="7" s="1"/>
  <c r="BS30" i="7" a="1"/>
  <c r="BS30" i="7" s="1"/>
  <c r="BR30" i="7" a="1"/>
  <c r="BR30" i="7" s="1"/>
  <c r="BQ30" i="7" a="1"/>
  <c r="BQ30" i="7" s="1"/>
  <c r="BP30" i="7"/>
  <c r="BP30" i="7" a="1"/>
  <c r="BO30" i="7" a="1"/>
  <c r="BO30" i="7" s="1"/>
  <c r="BN30" i="7"/>
  <c r="BN30" i="7" a="1"/>
  <c r="CS29" i="7" a="1"/>
  <c r="CS29" i="7" s="1"/>
  <c r="CR29" i="7" a="1"/>
  <c r="CR29" i="7" s="1"/>
  <c r="CQ29" i="7" a="1"/>
  <c r="CQ29" i="7" s="1"/>
  <c r="CP29" i="7" a="1"/>
  <c r="CP29" i="7" s="1"/>
  <c r="CO29" i="7" a="1"/>
  <c r="CO29" i="7" s="1"/>
  <c r="CN29" i="7" a="1"/>
  <c r="CN29" i="7" s="1"/>
  <c r="CM29" i="7"/>
  <c r="CM29" i="7" a="1"/>
  <c r="CL29" i="7" a="1"/>
  <c r="CL29" i="7" s="1"/>
  <c r="CK29" i="7" a="1"/>
  <c r="CK29" i="7" s="1"/>
  <c r="CJ29" i="7" a="1"/>
  <c r="CJ29" i="7" s="1"/>
  <c r="CI29" i="7" a="1"/>
  <c r="CI29" i="7" s="1"/>
  <c r="CH29" i="7" a="1"/>
  <c r="CH29" i="7" s="1"/>
  <c r="CG29" i="7" a="1"/>
  <c r="CG29" i="7" s="1"/>
  <c r="CF29" i="7"/>
  <c r="CF29" i="7" a="1"/>
  <c r="CE29" i="7" a="1"/>
  <c r="CE29" i="7" s="1"/>
  <c r="CD29" i="7"/>
  <c r="CD29" i="7" a="1"/>
  <c r="CC29" i="7" a="1"/>
  <c r="CC29" i="7" s="1"/>
  <c r="CB29" i="7" a="1"/>
  <c r="CB29" i="7" s="1"/>
  <c r="CA29" i="7" a="1"/>
  <c r="CA29" i="7" s="1"/>
  <c r="BZ29" i="7" a="1"/>
  <c r="BZ29" i="7" s="1"/>
  <c r="BY29" i="7" a="1"/>
  <c r="BY29" i="7" s="1"/>
  <c r="BX29" i="7" a="1"/>
  <c r="BX29" i="7" s="1"/>
  <c r="BW29" i="7"/>
  <c r="BW29" i="7" a="1"/>
  <c r="BV29" i="7" a="1"/>
  <c r="BV29" i="7" s="1"/>
  <c r="BU29" i="7" a="1"/>
  <c r="BU29" i="7" s="1"/>
  <c r="BT29" i="7" a="1"/>
  <c r="BT29" i="7" s="1"/>
  <c r="BS29" i="7" a="1"/>
  <c r="BS29" i="7" s="1"/>
  <c r="BR29" i="7" a="1"/>
  <c r="BR29" i="7" s="1"/>
  <c r="BQ29" i="7" a="1"/>
  <c r="BQ29" i="7" s="1"/>
  <c r="BP29" i="7"/>
  <c r="BP29" i="7" a="1"/>
  <c r="BO29" i="7" a="1"/>
  <c r="BO29" i="7" s="1"/>
  <c r="BN29" i="7"/>
  <c r="BN29" i="7" a="1"/>
  <c r="CS28" i="7" a="1"/>
  <c r="CS28" i="7" s="1"/>
  <c r="CR28" i="7" a="1"/>
  <c r="CR28" i="7" s="1"/>
  <c r="CQ28" i="7" a="1"/>
  <c r="CQ28" i="7" s="1"/>
  <c r="CP28" i="7" a="1"/>
  <c r="CP28" i="7" s="1"/>
  <c r="CO28" i="7" a="1"/>
  <c r="CO28" i="7" s="1"/>
  <c r="CN28" i="7" a="1"/>
  <c r="CN28" i="7" s="1"/>
  <c r="CM28" i="7"/>
  <c r="CM28" i="7" a="1"/>
  <c r="CL28" i="7" a="1"/>
  <c r="CL28" i="7" s="1"/>
  <c r="CK28" i="7" a="1"/>
  <c r="CK28" i="7" s="1"/>
  <c r="CJ28" i="7" a="1"/>
  <c r="CJ28" i="7" s="1"/>
  <c r="CI28" i="7" a="1"/>
  <c r="CI28" i="7" s="1"/>
  <c r="CH28" i="7" a="1"/>
  <c r="CH28" i="7" s="1"/>
  <c r="CG28" i="7" a="1"/>
  <c r="CG28" i="7" s="1"/>
  <c r="CF28" i="7"/>
  <c r="CF28" i="7" a="1"/>
  <c r="CE28" i="7" a="1"/>
  <c r="CE28" i="7" s="1"/>
  <c r="CD28" i="7"/>
  <c r="CD28" i="7" a="1"/>
  <c r="CC28" i="7" a="1"/>
  <c r="CC28" i="7" s="1"/>
  <c r="CB28" i="7" a="1"/>
  <c r="CB28" i="7" s="1"/>
  <c r="CA28" i="7" a="1"/>
  <c r="CA28" i="7" s="1"/>
  <c r="BZ28" i="7" a="1"/>
  <c r="BZ28" i="7" s="1"/>
  <c r="BY28" i="7" a="1"/>
  <c r="BY28" i="7" s="1"/>
  <c r="BX28" i="7" a="1"/>
  <c r="BX28" i="7" s="1"/>
  <c r="BW28" i="7"/>
  <c r="BW28" i="7" a="1"/>
  <c r="BV28" i="7" a="1"/>
  <c r="BV28" i="7" s="1"/>
  <c r="BU28" i="7" a="1"/>
  <c r="BU28" i="7" s="1"/>
  <c r="BT28" i="7" a="1"/>
  <c r="BT28" i="7" s="1"/>
  <c r="BS28" i="7" a="1"/>
  <c r="BS28" i="7" s="1"/>
  <c r="BR28" i="7" a="1"/>
  <c r="BR28" i="7" s="1"/>
  <c r="BQ28" i="7" a="1"/>
  <c r="BQ28" i="7" s="1"/>
  <c r="BP28" i="7"/>
  <c r="BP28" i="7" a="1"/>
  <c r="BO28" i="7" a="1"/>
  <c r="BO28" i="7" s="1"/>
  <c r="BN28" i="7"/>
  <c r="BN28" i="7" a="1"/>
  <c r="CS27" i="7" a="1"/>
  <c r="CS27" i="7" s="1"/>
  <c r="CR27" i="7" a="1"/>
  <c r="CR27" i="7" s="1"/>
  <c r="CQ27" i="7" a="1"/>
  <c r="CQ27" i="7" s="1"/>
  <c r="CP27" i="7" a="1"/>
  <c r="CP27" i="7" s="1"/>
  <c r="CO27" i="7" a="1"/>
  <c r="CO27" i="7" s="1"/>
  <c r="CN27" i="7" a="1"/>
  <c r="CN27" i="7" s="1"/>
  <c r="CM27" i="7"/>
  <c r="CM27" i="7" a="1"/>
  <c r="CL27" i="7" a="1"/>
  <c r="CL27" i="7" s="1"/>
  <c r="CK27" i="7" a="1"/>
  <c r="CK27" i="7" s="1"/>
  <c r="CJ27" i="7" a="1"/>
  <c r="CJ27" i="7" s="1"/>
  <c r="CI27" i="7" a="1"/>
  <c r="CI27" i="7" s="1"/>
  <c r="CH27" i="7" a="1"/>
  <c r="CH27" i="7" s="1"/>
  <c r="CG27" i="7" a="1"/>
  <c r="CG27" i="7" s="1"/>
  <c r="CF27" i="7"/>
  <c r="CF27" i="7" a="1"/>
  <c r="CE27" i="7" a="1"/>
  <c r="CE27" i="7" s="1"/>
  <c r="CD27" i="7"/>
  <c r="CD27" i="7" a="1"/>
  <c r="CC27" i="7" a="1"/>
  <c r="CC27" i="7" s="1"/>
  <c r="CB27" i="7" a="1"/>
  <c r="CB27" i="7" s="1"/>
  <c r="CA27" i="7" a="1"/>
  <c r="CA27" i="7" s="1"/>
  <c r="BZ27" i="7" a="1"/>
  <c r="BZ27" i="7" s="1"/>
  <c r="BY27" i="7" a="1"/>
  <c r="BY27" i="7" s="1"/>
  <c r="BX27" i="7" a="1"/>
  <c r="BX27" i="7" s="1"/>
  <c r="BW27" i="7"/>
  <c r="BW27" i="7" a="1"/>
  <c r="BV27" i="7" a="1"/>
  <c r="BV27" i="7" s="1"/>
  <c r="BU27" i="7" a="1"/>
  <c r="BU27" i="7" s="1"/>
  <c r="BT27" i="7" a="1"/>
  <c r="BT27" i="7" s="1"/>
  <c r="BS27" i="7" a="1"/>
  <c r="BS27" i="7" s="1"/>
  <c r="BR27" i="7" a="1"/>
  <c r="BR27" i="7" s="1"/>
  <c r="BQ27" i="7" a="1"/>
  <c r="BQ27" i="7" s="1"/>
  <c r="BP27" i="7"/>
  <c r="BP27" i="7" a="1"/>
  <c r="BO27" i="7" a="1"/>
  <c r="BO27" i="7" s="1"/>
  <c r="BN27" i="7"/>
  <c r="BN27" i="7" a="1"/>
  <c r="CS26" i="7" a="1"/>
  <c r="CS26" i="7" s="1"/>
  <c r="CR26" i="7" a="1"/>
  <c r="CR26" i="7" s="1"/>
  <c r="CQ26" i="7" a="1"/>
  <c r="CQ26" i="7" s="1"/>
  <c r="CP26" i="7" a="1"/>
  <c r="CP26" i="7" s="1"/>
  <c r="CO26" i="7" a="1"/>
  <c r="CO26" i="7" s="1"/>
  <c r="CN26" i="7" a="1"/>
  <c r="CN26" i="7" s="1"/>
  <c r="CM26" i="7"/>
  <c r="CM26" i="7" a="1"/>
  <c r="CL26" i="7" a="1"/>
  <c r="CL26" i="7" s="1"/>
  <c r="CK26" i="7" a="1"/>
  <c r="CK26" i="7" s="1"/>
  <c r="CJ26" i="7" a="1"/>
  <c r="CJ26" i="7" s="1"/>
  <c r="CI26" i="7" a="1"/>
  <c r="CI26" i="7" s="1"/>
  <c r="CH26" i="7" a="1"/>
  <c r="CH26" i="7" s="1"/>
  <c r="CG26" i="7" a="1"/>
  <c r="CG26" i="7" s="1"/>
  <c r="CF26" i="7"/>
  <c r="CF26" i="7" a="1"/>
  <c r="CE26" i="7" a="1"/>
  <c r="CE26" i="7" s="1"/>
  <c r="CD26" i="7"/>
  <c r="CD26" i="7" a="1"/>
  <c r="CC26" i="7" a="1"/>
  <c r="CC26" i="7" s="1"/>
  <c r="CB26" i="7" a="1"/>
  <c r="CB26" i="7" s="1"/>
  <c r="CA26" i="7" a="1"/>
  <c r="CA26" i="7" s="1"/>
  <c r="BZ26" i="7" a="1"/>
  <c r="BZ26" i="7" s="1"/>
  <c r="BY26" i="7" a="1"/>
  <c r="BY26" i="7" s="1"/>
  <c r="BX26" i="7" a="1"/>
  <c r="BX26" i="7" s="1"/>
  <c r="BW26" i="7"/>
  <c r="BW26" i="7" a="1"/>
  <c r="BV26" i="7" a="1"/>
  <c r="BV26" i="7" s="1"/>
  <c r="BU26" i="7" a="1"/>
  <c r="BU26" i="7" s="1"/>
  <c r="BT26" i="7" a="1"/>
  <c r="BT26" i="7" s="1"/>
  <c r="BS26" i="7" a="1"/>
  <c r="BS26" i="7" s="1"/>
  <c r="BR26" i="7" a="1"/>
  <c r="BR26" i="7" s="1"/>
  <c r="BQ26" i="7" a="1"/>
  <c r="BQ26" i="7" s="1"/>
  <c r="BP26" i="7"/>
  <c r="BP26" i="7" a="1"/>
  <c r="BO26" i="7" a="1"/>
  <c r="BO26" i="7" s="1"/>
  <c r="BN26" i="7"/>
  <c r="BN26" i="7" a="1"/>
  <c r="CS25" i="7" a="1"/>
  <c r="CS25" i="7" s="1"/>
  <c r="CR25" i="7" a="1"/>
  <c r="CR25" i="7" s="1"/>
  <c r="CQ25" i="7" a="1"/>
  <c r="CQ25" i="7" s="1"/>
  <c r="CP25" i="7" a="1"/>
  <c r="CP25" i="7" s="1"/>
  <c r="CO25" i="7" a="1"/>
  <c r="CO25" i="7" s="1"/>
  <c r="CN25" i="7" a="1"/>
  <c r="CN25" i="7" s="1"/>
  <c r="CM25" i="7"/>
  <c r="CM25" i="7" a="1"/>
  <c r="CL25" i="7" a="1"/>
  <c r="CL25" i="7" s="1"/>
  <c r="CK25" i="7" a="1"/>
  <c r="CK25" i="7" s="1"/>
  <c r="CJ25" i="7" a="1"/>
  <c r="CJ25" i="7" s="1"/>
  <c r="CI25" i="7" a="1"/>
  <c r="CI25" i="7" s="1"/>
  <c r="CH25" i="7" a="1"/>
  <c r="CH25" i="7" s="1"/>
  <c r="CG25" i="7" a="1"/>
  <c r="CG25" i="7" s="1"/>
  <c r="CF25" i="7"/>
  <c r="CF25" i="7" a="1"/>
  <c r="CE25" i="7" a="1"/>
  <c r="CE25" i="7" s="1"/>
  <c r="CD25" i="7"/>
  <c r="CD25" i="7" a="1"/>
  <c r="CC25" i="7" a="1"/>
  <c r="CC25" i="7" s="1"/>
  <c r="CB25" i="7" a="1"/>
  <c r="CB25" i="7" s="1"/>
  <c r="CA25" i="7" a="1"/>
  <c r="CA25" i="7" s="1"/>
  <c r="BZ25" i="7" a="1"/>
  <c r="BZ25" i="7" s="1"/>
  <c r="BY25" i="7" a="1"/>
  <c r="BY25" i="7" s="1"/>
  <c r="BX25" i="7" a="1"/>
  <c r="BX25" i="7" s="1"/>
  <c r="BW25" i="7"/>
  <c r="BW25" i="7" a="1"/>
  <c r="BV25" i="7" a="1"/>
  <c r="BV25" i="7" s="1"/>
  <c r="BU25" i="7" a="1"/>
  <c r="BU25" i="7" s="1"/>
  <c r="BT25" i="7" a="1"/>
  <c r="BT25" i="7" s="1"/>
  <c r="BS25" i="7" a="1"/>
  <c r="BS25" i="7" s="1"/>
  <c r="BR25" i="7" a="1"/>
  <c r="BR25" i="7" s="1"/>
  <c r="BQ25" i="7" a="1"/>
  <c r="BQ25" i="7" s="1"/>
  <c r="BP25" i="7"/>
  <c r="BP25" i="7" a="1"/>
  <c r="BO25" i="7" a="1"/>
  <c r="BO25" i="7" s="1"/>
  <c r="BN25" i="7"/>
  <c r="BN25" i="7" a="1"/>
  <c r="CS24" i="7" a="1"/>
  <c r="CS24" i="7" s="1"/>
  <c r="CR24" i="7" a="1"/>
  <c r="CR24" i="7" s="1"/>
  <c r="CQ24" i="7" a="1"/>
  <c r="CQ24" i="7" s="1"/>
  <c r="CP24" i="7" a="1"/>
  <c r="CP24" i="7" s="1"/>
  <c r="CO24" i="7" a="1"/>
  <c r="CO24" i="7" s="1"/>
  <c r="CN24" i="7" a="1"/>
  <c r="CN24" i="7" s="1"/>
  <c r="CM24" i="7"/>
  <c r="CM24" i="7" a="1"/>
  <c r="CL24" i="7" a="1"/>
  <c r="CL24" i="7" s="1"/>
  <c r="CK24" i="7" a="1"/>
  <c r="CK24" i="7" s="1"/>
  <c r="CJ24" i="7" a="1"/>
  <c r="CJ24" i="7" s="1"/>
  <c r="CI24" i="7" a="1"/>
  <c r="CI24" i="7" s="1"/>
  <c r="CH24" i="7" a="1"/>
  <c r="CH24" i="7" s="1"/>
  <c r="CG24" i="7" a="1"/>
  <c r="CG24" i="7" s="1"/>
  <c r="CF24" i="7"/>
  <c r="CF24" i="7" a="1"/>
  <c r="CE24" i="7" a="1"/>
  <c r="CE24" i="7" s="1"/>
  <c r="CD24" i="7"/>
  <c r="CD24" i="7" a="1"/>
  <c r="CC24" i="7" a="1"/>
  <c r="CC24" i="7" s="1"/>
  <c r="CB24" i="7" a="1"/>
  <c r="CB24" i="7" s="1"/>
  <c r="CA24" i="7" a="1"/>
  <c r="CA24" i="7" s="1"/>
  <c r="BZ24" i="7" a="1"/>
  <c r="BZ24" i="7" s="1"/>
  <c r="BY24" i="7" a="1"/>
  <c r="BY24" i="7" s="1"/>
  <c r="BX24" i="7" a="1"/>
  <c r="BX24" i="7" s="1"/>
  <c r="BW24" i="7"/>
  <c r="BW24" i="7" a="1"/>
  <c r="BV24" i="7" a="1"/>
  <c r="BV24" i="7" s="1"/>
  <c r="BU24" i="7" a="1"/>
  <c r="BU24" i="7" s="1"/>
  <c r="BT24" i="7" a="1"/>
  <c r="BT24" i="7" s="1"/>
  <c r="BS24" i="7" a="1"/>
  <c r="BS24" i="7" s="1"/>
  <c r="BR24" i="7" a="1"/>
  <c r="BR24" i="7" s="1"/>
  <c r="BQ24" i="7" a="1"/>
  <c r="BQ24" i="7" s="1"/>
  <c r="BP24" i="7"/>
  <c r="BP24" i="7" a="1"/>
  <c r="BO24" i="7" a="1"/>
  <c r="BO24" i="7" s="1"/>
  <c r="BN24" i="7"/>
  <c r="BN24" i="7" a="1"/>
  <c r="CS23" i="7" a="1"/>
  <c r="CS23" i="7" s="1"/>
  <c r="CR23" i="7" a="1"/>
  <c r="CR23" i="7" s="1"/>
  <c r="CQ23" i="7" a="1"/>
  <c r="CQ23" i="7" s="1"/>
  <c r="CP23" i="7" a="1"/>
  <c r="CP23" i="7" s="1"/>
  <c r="CO23" i="7" a="1"/>
  <c r="CO23" i="7" s="1"/>
  <c r="CN23" i="7" a="1"/>
  <c r="CN23" i="7" s="1"/>
  <c r="CM23" i="7"/>
  <c r="CM23" i="7" a="1"/>
  <c r="CL23" i="7" a="1"/>
  <c r="CL23" i="7" s="1"/>
  <c r="CK23" i="7" a="1"/>
  <c r="CK23" i="7" s="1"/>
  <c r="CJ23" i="7" a="1"/>
  <c r="CJ23" i="7" s="1"/>
  <c r="CI23" i="7" a="1"/>
  <c r="CI23" i="7" s="1"/>
  <c r="CH23" i="7" a="1"/>
  <c r="CH23" i="7" s="1"/>
  <c r="CG23" i="7" a="1"/>
  <c r="CG23" i="7" s="1"/>
  <c r="CF23" i="7"/>
  <c r="CF23" i="7" a="1"/>
  <c r="CE23" i="7" a="1"/>
  <c r="CE23" i="7" s="1"/>
  <c r="CD23" i="7"/>
  <c r="CD23" i="7" a="1"/>
  <c r="CC23" i="7" a="1"/>
  <c r="CC23" i="7" s="1"/>
  <c r="CB23" i="7" a="1"/>
  <c r="CB23" i="7" s="1"/>
  <c r="CA23" i="7" a="1"/>
  <c r="CA23" i="7" s="1"/>
  <c r="BZ23" i="7" a="1"/>
  <c r="BZ23" i="7" s="1"/>
  <c r="BY23" i="7" a="1"/>
  <c r="BY23" i="7" s="1"/>
  <c r="BX23" i="7" a="1"/>
  <c r="BX23" i="7" s="1"/>
  <c r="BW23" i="7"/>
  <c r="BW23" i="7" a="1"/>
  <c r="BV23" i="7" a="1"/>
  <c r="BV23" i="7" s="1"/>
  <c r="BU23" i="7" a="1"/>
  <c r="BU23" i="7" s="1"/>
  <c r="BT23" i="7" a="1"/>
  <c r="BT23" i="7" s="1"/>
  <c r="BS23" i="7" a="1"/>
  <c r="BS23" i="7" s="1"/>
  <c r="BR23" i="7" a="1"/>
  <c r="BR23" i="7" s="1"/>
  <c r="BQ23" i="7" a="1"/>
  <c r="BQ23" i="7" s="1"/>
  <c r="BP23" i="7"/>
  <c r="BP23" i="7" a="1"/>
  <c r="BO23" i="7" a="1"/>
  <c r="BO23" i="7" s="1"/>
  <c r="BN23" i="7"/>
  <c r="BN23" i="7" a="1"/>
  <c r="CS22" i="7" a="1"/>
  <c r="CS22" i="7" s="1"/>
  <c r="CR22" i="7" a="1"/>
  <c r="CR22" i="7" s="1"/>
  <c r="CQ22" i="7" a="1"/>
  <c r="CQ22" i="7" s="1"/>
  <c r="CP22" i="7" a="1"/>
  <c r="CP22" i="7" s="1"/>
  <c r="CO22" i="7" a="1"/>
  <c r="CO22" i="7" s="1"/>
  <c r="CN22" i="7" a="1"/>
  <c r="CN22" i="7" s="1"/>
  <c r="CM22" i="7"/>
  <c r="CM22" i="7" a="1"/>
  <c r="CL22" i="7" a="1"/>
  <c r="CL22" i="7" s="1"/>
  <c r="CK22" i="7" a="1"/>
  <c r="CK22" i="7" s="1"/>
  <c r="CJ22" i="7" a="1"/>
  <c r="CJ22" i="7" s="1"/>
  <c r="CI22" i="7" a="1"/>
  <c r="CI22" i="7" s="1"/>
  <c r="CH22" i="7" a="1"/>
  <c r="CH22" i="7" s="1"/>
  <c r="CG22" i="7" a="1"/>
  <c r="CG22" i="7" s="1"/>
  <c r="CF22" i="7"/>
  <c r="CF22" i="7" a="1"/>
  <c r="CE22" i="7" a="1"/>
  <c r="CE22" i="7" s="1"/>
  <c r="CD22" i="7"/>
  <c r="CD22" i="7" a="1"/>
  <c r="CC22" i="7" a="1"/>
  <c r="CC22" i="7" s="1"/>
  <c r="CB22" i="7" a="1"/>
  <c r="CB22" i="7" s="1"/>
  <c r="CA22" i="7" a="1"/>
  <c r="CA22" i="7" s="1"/>
  <c r="BZ22" i="7" a="1"/>
  <c r="BZ22" i="7" s="1"/>
  <c r="BY22" i="7" a="1"/>
  <c r="BY22" i="7" s="1"/>
  <c r="BX22" i="7" a="1"/>
  <c r="BX22" i="7" s="1"/>
  <c r="BW22" i="7"/>
  <c r="BW22" i="7" a="1"/>
  <c r="BV22" i="7" a="1"/>
  <c r="BV22" i="7" s="1"/>
  <c r="BU22" i="7" a="1"/>
  <c r="BU22" i="7" s="1"/>
  <c r="BT22" i="7" a="1"/>
  <c r="BT22" i="7" s="1"/>
  <c r="BS22" i="7" a="1"/>
  <c r="BS22" i="7" s="1"/>
  <c r="BR22" i="7" a="1"/>
  <c r="BR22" i="7" s="1"/>
  <c r="BQ22" i="7" a="1"/>
  <c r="BQ22" i="7" s="1"/>
  <c r="BP22" i="7"/>
  <c r="BP22" i="7" a="1"/>
  <c r="BO22" i="7" a="1"/>
  <c r="BO22" i="7" s="1"/>
  <c r="BN22" i="7"/>
  <c r="BN22" i="7" a="1"/>
  <c r="CS21" i="7" a="1"/>
  <c r="CS21" i="7" s="1"/>
  <c r="CR21" i="7" a="1"/>
  <c r="CR21" i="7" s="1"/>
  <c r="CQ21" i="7" a="1"/>
  <c r="CQ21" i="7" s="1"/>
  <c r="CP21" i="7" a="1"/>
  <c r="CP21" i="7" s="1"/>
  <c r="CO21" i="7" a="1"/>
  <c r="CO21" i="7" s="1"/>
  <c r="CN21" i="7" a="1"/>
  <c r="CN21" i="7" s="1"/>
  <c r="CM21" i="7"/>
  <c r="CM21" i="7" a="1"/>
  <c r="CL21" i="7" a="1"/>
  <c r="CL21" i="7" s="1"/>
  <c r="CK21" i="7" a="1"/>
  <c r="CK21" i="7" s="1"/>
  <c r="CJ21" i="7" a="1"/>
  <c r="CJ21" i="7" s="1"/>
  <c r="CI21" i="7" a="1"/>
  <c r="CI21" i="7" s="1"/>
  <c r="CH21" i="7" a="1"/>
  <c r="CH21" i="7" s="1"/>
  <c r="CG21" i="7" a="1"/>
  <c r="CG21" i="7" s="1"/>
  <c r="CF21" i="7"/>
  <c r="CF21" i="7" a="1"/>
  <c r="CE21" i="7" a="1"/>
  <c r="CE21" i="7" s="1"/>
  <c r="CD21" i="7"/>
  <c r="CD21" i="7" a="1"/>
  <c r="CC21" i="7" a="1"/>
  <c r="CC21" i="7" s="1"/>
  <c r="CB21" i="7" a="1"/>
  <c r="CB21" i="7" s="1"/>
  <c r="CA21" i="7" a="1"/>
  <c r="CA21" i="7" s="1"/>
  <c r="BZ21" i="7" a="1"/>
  <c r="BZ21" i="7" s="1"/>
  <c r="BY21" i="7" a="1"/>
  <c r="BY21" i="7" s="1"/>
  <c r="BX21" i="7" a="1"/>
  <c r="BX21" i="7" s="1"/>
  <c r="BW21" i="7"/>
  <c r="BW21" i="7" a="1"/>
  <c r="BV21" i="7" a="1"/>
  <c r="BV21" i="7" s="1"/>
  <c r="BU21" i="7" a="1"/>
  <c r="BU21" i="7" s="1"/>
  <c r="BT21" i="7" a="1"/>
  <c r="BT21" i="7" s="1"/>
  <c r="BS21" i="7" a="1"/>
  <c r="BS21" i="7" s="1"/>
  <c r="BR21" i="7" a="1"/>
  <c r="BR21" i="7" s="1"/>
  <c r="BQ21" i="7" a="1"/>
  <c r="BQ21" i="7" s="1"/>
  <c r="BP21" i="7"/>
  <c r="BP21" i="7" a="1"/>
  <c r="BO21" i="7" a="1"/>
  <c r="BO21" i="7" s="1"/>
  <c r="BN21" i="7"/>
  <c r="BN21" i="7" a="1"/>
  <c r="CS20" i="7" a="1"/>
  <c r="CS20" i="7" s="1"/>
  <c r="CR20" i="7" a="1"/>
  <c r="CR20" i="7" s="1"/>
  <c r="CQ20" i="7" a="1"/>
  <c r="CQ20" i="7" s="1"/>
  <c r="CP20" i="7" a="1"/>
  <c r="CP20" i="7" s="1"/>
  <c r="CO20" i="7" a="1"/>
  <c r="CO20" i="7" s="1"/>
  <c r="CN20" i="7" a="1"/>
  <c r="CN20" i="7" s="1"/>
  <c r="CM20" i="7"/>
  <c r="CM20" i="7" a="1"/>
  <c r="CL20" i="7" a="1"/>
  <c r="CL20" i="7" s="1"/>
  <c r="CK20" i="7" a="1"/>
  <c r="CK20" i="7" s="1"/>
  <c r="CJ20" i="7" a="1"/>
  <c r="CJ20" i="7" s="1"/>
  <c r="CI20" i="7" a="1"/>
  <c r="CI20" i="7" s="1"/>
  <c r="CH20" i="7" a="1"/>
  <c r="CH20" i="7" s="1"/>
  <c r="CG20" i="7" a="1"/>
  <c r="CG20" i="7" s="1"/>
  <c r="CF20" i="7"/>
  <c r="CF20" i="7" a="1"/>
  <c r="CE20" i="7" a="1"/>
  <c r="CE20" i="7" s="1"/>
  <c r="CD20" i="7"/>
  <c r="CD20" i="7" a="1"/>
  <c r="CC20" i="7" a="1"/>
  <c r="CC20" i="7" s="1"/>
  <c r="CB20" i="7" a="1"/>
  <c r="CB20" i="7" s="1"/>
  <c r="CA20" i="7" a="1"/>
  <c r="CA20" i="7" s="1"/>
  <c r="BZ20" i="7" a="1"/>
  <c r="BZ20" i="7" s="1"/>
  <c r="BY20" i="7" a="1"/>
  <c r="BY20" i="7" s="1"/>
  <c r="BX20" i="7" a="1"/>
  <c r="BX20" i="7" s="1"/>
  <c r="BW20" i="7"/>
  <c r="BW20" i="7" a="1"/>
  <c r="BV20" i="7" a="1"/>
  <c r="BV20" i="7" s="1"/>
  <c r="BU20" i="7" a="1"/>
  <c r="BU20" i="7" s="1"/>
  <c r="BT20" i="7" a="1"/>
  <c r="BT20" i="7" s="1"/>
  <c r="BS20" i="7" a="1"/>
  <c r="BS20" i="7" s="1"/>
  <c r="BR20" i="7" a="1"/>
  <c r="BR20" i="7" s="1"/>
  <c r="BQ20" i="7" a="1"/>
  <c r="BQ20" i="7" s="1"/>
  <c r="BP20" i="7"/>
  <c r="BP20" i="7" a="1"/>
  <c r="BO20" i="7" a="1"/>
  <c r="BO20" i="7" s="1"/>
  <c r="BN20" i="7"/>
  <c r="BN20" i="7" a="1"/>
  <c r="CS19" i="7" a="1"/>
  <c r="CS19" i="7" s="1"/>
  <c r="CR19" i="7" a="1"/>
  <c r="CR19" i="7" s="1"/>
  <c r="CQ19" i="7" a="1"/>
  <c r="CQ19" i="7" s="1"/>
  <c r="CP19" i="7" a="1"/>
  <c r="CP19" i="7" s="1"/>
  <c r="CO19" i="7" a="1"/>
  <c r="CO19" i="7" s="1"/>
  <c r="CN19" i="7" a="1"/>
  <c r="CN19" i="7" s="1"/>
  <c r="CM19" i="7"/>
  <c r="CM19" i="7" a="1"/>
  <c r="CL19" i="7" a="1"/>
  <c r="CL19" i="7" s="1"/>
  <c r="CK19" i="7" a="1"/>
  <c r="CK19" i="7" s="1"/>
  <c r="CJ19" i="7" a="1"/>
  <c r="CJ19" i="7" s="1"/>
  <c r="CI19" i="7" a="1"/>
  <c r="CI19" i="7" s="1"/>
  <c r="CH19" i="7" a="1"/>
  <c r="CH19" i="7" s="1"/>
  <c r="CG19" i="7" a="1"/>
  <c r="CG19" i="7" s="1"/>
  <c r="CF19" i="7"/>
  <c r="CF19" i="7" a="1"/>
  <c r="CE19" i="7" a="1"/>
  <c r="CE19" i="7" s="1"/>
  <c r="CD19" i="7"/>
  <c r="CD19" i="7" a="1"/>
  <c r="CC19" i="7" a="1"/>
  <c r="CC19" i="7" s="1"/>
  <c r="CB19" i="7" a="1"/>
  <c r="CB19" i="7" s="1"/>
  <c r="CA19" i="7" a="1"/>
  <c r="CA19" i="7" s="1"/>
  <c r="BZ19" i="7" a="1"/>
  <c r="BZ19" i="7" s="1"/>
  <c r="BY19" i="7" a="1"/>
  <c r="BY19" i="7" s="1"/>
  <c r="BX19" i="7" a="1"/>
  <c r="BX19" i="7" s="1"/>
  <c r="BW19" i="7"/>
  <c r="BW19" i="7" a="1"/>
  <c r="BV19" i="7" a="1"/>
  <c r="BV19" i="7" s="1"/>
  <c r="BU19" i="7" a="1"/>
  <c r="BU19" i="7" s="1"/>
  <c r="BT19" i="7" a="1"/>
  <c r="BT19" i="7" s="1"/>
  <c r="BS19" i="7" a="1"/>
  <c r="BS19" i="7" s="1"/>
  <c r="BR19" i="7" a="1"/>
  <c r="BR19" i="7" s="1"/>
  <c r="BQ19" i="7" a="1"/>
  <c r="BQ19" i="7" s="1"/>
  <c r="BP19" i="7"/>
  <c r="BP19" i="7" a="1"/>
  <c r="BO19" i="7" a="1"/>
  <c r="BO19" i="7" s="1"/>
  <c r="BN19" i="7"/>
  <c r="BN19" i="7" a="1"/>
  <c r="CS18" i="7" a="1"/>
  <c r="CS18" i="7" s="1"/>
  <c r="CR18" i="7" a="1"/>
  <c r="CR18" i="7" s="1"/>
  <c r="CQ18" i="7" a="1"/>
  <c r="CQ18" i="7" s="1"/>
  <c r="CP18" i="7" a="1"/>
  <c r="CP18" i="7" s="1"/>
  <c r="CO18" i="7" a="1"/>
  <c r="CO18" i="7" s="1"/>
  <c r="CN18" i="7" a="1"/>
  <c r="CN18" i="7" s="1"/>
  <c r="CM18" i="7"/>
  <c r="CM18" i="7" a="1"/>
  <c r="CL18" i="7" a="1"/>
  <c r="CL18" i="7" s="1"/>
  <c r="CK18" i="7" a="1"/>
  <c r="CK18" i="7" s="1"/>
  <c r="CJ18" i="7" a="1"/>
  <c r="CJ18" i="7" s="1"/>
  <c r="CI18" i="7" a="1"/>
  <c r="CI18" i="7" s="1"/>
  <c r="CH18" i="7" a="1"/>
  <c r="CH18" i="7" s="1"/>
  <c r="CG18" i="7" a="1"/>
  <c r="CG18" i="7" s="1"/>
  <c r="CF18" i="7"/>
  <c r="CF18" i="7" a="1"/>
  <c r="CE18" i="7" a="1"/>
  <c r="CE18" i="7" s="1"/>
  <c r="CD18" i="7"/>
  <c r="CD18" i="7" a="1"/>
  <c r="CC18" i="7" a="1"/>
  <c r="CC18" i="7" s="1"/>
  <c r="CB18" i="7" a="1"/>
  <c r="CB18" i="7" s="1"/>
  <c r="CA18" i="7" a="1"/>
  <c r="CA18" i="7" s="1"/>
  <c r="BZ18" i="7" a="1"/>
  <c r="BZ18" i="7" s="1"/>
  <c r="BY18" i="7" a="1"/>
  <c r="BY18" i="7" s="1"/>
  <c r="BX18" i="7" a="1"/>
  <c r="BX18" i="7" s="1"/>
  <c r="BW18" i="7"/>
  <c r="BW18" i="7" a="1"/>
  <c r="BV18" i="7" a="1"/>
  <c r="BV18" i="7" s="1"/>
  <c r="BU18" i="7" a="1"/>
  <c r="BU18" i="7" s="1"/>
  <c r="BT18" i="7" a="1"/>
  <c r="BT18" i="7" s="1"/>
  <c r="BS18" i="7" a="1"/>
  <c r="BS18" i="7" s="1"/>
  <c r="BR18" i="7" a="1"/>
  <c r="BR18" i="7" s="1"/>
  <c r="BQ18" i="7" a="1"/>
  <c r="BQ18" i="7" s="1"/>
  <c r="BP18" i="7"/>
  <c r="BP18" i="7" a="1"/>
  <c r="BO18" i="7" a="1"/>
  <c r="BO18" i="7" s="1"/>
  <c r="BN18" i="7"/>
  <c r="BN18" i="7" a="1"/>
  <c r="CS17" i="7" a="1"/>
  <c r="CS17" i="7" s="1"/>
  <c r="CR17" i="7" a="1"/>
  <c r="CR17" i="7" s="1"/>
  <c r="CQ17" i="7" a="1"/>
  <c r="CQ17" i="7" s="1"/>
  <c r="CP17" i="7" a="1"/>
  <c r="CP17" i="7" s="1"/>
  <c r="CO17" i="7" a="1"/>
  <c r="CO17" i="7" s="1"/>
  <c r="CN17" i="7" a="1"/>
  <c r="CN17" i="7" s="1"/>
  <c r="CM17" i="7"/>
  <c r="CM17" i="7" a="1"/>
  <c r="CL17" i="7" a="1"/>
  <c r="CL17" i="7" s="1"/>
  <c r="CK17" i="7" a="1"/>
  <c r="CK17" i="7" s="1"/>
  <c r="CJ17" i="7" a="1"/>
  <c r="CJ17" i="7" s="1"/>
  <c r="CI17" i="7" a="1"/>
  <c r="CI17" i="7" s="1"/>
  <c r="CH17" i="7" a="1"/>
  <c r="CH17" i="7" s="1"/>
  <c r="CG17" i="7" a="1"/>
  <c r="CG17" i="7" s="1"/>
  <c r="CF17" i="7"/>
  <c r="CF17" i="7" a="1"/>
  <c r="CE17" i="7" a="1"/>
  <c r="CE17" i="7" s="1"/>
  <c r="CD17" i="7"/>
  <c r="CD17" i="7" a="1"/>
  <c r="CC17" i="7" a="1"/>
  <c r="CC17" i="7" s="1"/>
  <c r="CB17" i="7" a="1"/>
  <c r="CB17" i="7" s="1"/>
  <c r="CA17" i="7" a="1"/>
  <c r="CA17" i="7" s="1"/>
  <c r="BZ17" i="7" a="1"/>
  <c r="BZ17" i="7" s="1"/>
  <c r="BY17" i="7" a="1"/>
  <c r="BY17" i="7" s="1"/>
  <c r="BX17" i="7" a="1"/>
  <c r="BX17" i="7" s="1"/>
  <c r="BW17" i="7"/>
  <c r="BW17" i="7" a="1"/>
  <c r="BV17" i="7" a="1"/>
  <c r="BV17" i="7" s="1"/>
  <c r="BU17" i="7" a="1"/>
  <c r="BU17" i="7" s="1"/>
  <c r="BT17" i="7" a="1"/>
  <c r="BT17" i="7" s="1"/>
  <c r="BS17" i="7" a="1"/>
  <c r="BS17" i="7" s="1"/>
  <c r="BR17" i="7" a="1"/>
  <c r="BR17" i="7" s="1"/>
  <c r="BQ17" i="7" a="1"/>
  <c r="BQ17" i="7" s="1"/>
  <c r="BP17" i="7"/>
  <c r="BP17" i="7" a="1"/>
  <c r="BO17" i="7" a="1"/>
  <c r="BO17" i="7" s="1"/>
  <c r="BN17" i="7"/>
  <c r="BN17" i="7" a="1"/>
  <c r="CS16" i="7" a="1"/>
  <c r="CS16" i="7" s="1"/>
  <c r="CR16" i="7" a="1"/>
  <c r="CR16" i="7" s="1"/>
  <c r="CQ16" i="7" a="1"/>
  <c r="CQ16" i="7" s="1"/>
  <c r="CP16" i="7" a="1"/>
  <c r="CP16" i="7" s="1"/>
  <c r="CO16" i="7" a="1"/>
  <c r="CO16" i="7" s="1"/>
  <c r="CN16" i="7" a="1"/>
  <c r="CN16" i="7" s="1"/>
  <c r="CM16" i="7"/>
  <c r="CM16" i="7" a="1"/>
  <c r="CL16" i="7" a="1"/>
  <c r="CL16" i="7" s="1"/>
  <c r="CK16" i="7" a="1"/>
  <c r="CK16" i="7" s="1"/>
  <c r="CJ16" i="7" a="1"/>
  <c r="CJ16" i="7" s="1"/>
  <c r="CI16" i="7" a="1"/>
  <c r="CI16" i="7" s="1"/>
  <c r="CH16" i="7" a="1"/>
  <c r="CH16" i="7" s="1"/>
  <c r="CG16" i="7" a="1"/>
  <c r="CG16" i="7" s="1"/>
  <c r="CF16" i="7"/>
  <c r="CF16" i="7" a="1"/>
  <c r="CE16" i="7" a="1"/>
  <c r="CE16" i="7" s="1"/>
  <c r="CD16" i="7"/>
  <c r="CD16" i="7" a="1"/>
  <c r="CC16" i="7" a="1"/>
  <c r="CC16" i="7" s="1"/>
  <c r="CB16" i="7" a="1"/>
  <c r="CB16" i="7" s="1"/>
  <c r="CA16" i="7" a="1"/>
  <c r="CA16" i="7" s="1"/>
  <c r="BZ16" i="7" a="1"/>
  <c r="BZ16" i="7" s="1"/>
  <c r="BY16" i="7" a="1"/>
  <c r="BY16" i="7" s="1"/>
  <c r="BX16" i="7" a="1"/>
  <c r="BX16" i="7" s="1"/>
  <c r="BW16" i="7"/>
  <c r="BW16" i="7" a="1"/>
  <c r="BV16" i="7" a="1"/>
  <c r="BV16" i="7" s="1"/>
  <c r="BU16" i="7" a="1"/>
  <c r="BU16" i="7" s="1"/>
  <c r="BT16" i="7" a="1"/>
  <c r="BT16" i="7" s="1"/>
  <c r="BS16" i="7" a="1"/>
  <c r="BS16" i="7" s="1"/>
  <c r="BR16" i="7" a="1"/>
  <c r="BR16" i="7" s="1"/>
  <c r="BQ16" i="7" a="1"/>
  <c r="BQ16" i="7" s="1"/>
  <c r="BP16" i="7"/>
  <c r="BP16" i="7" a="1"/>
  <c r="BO16" i="7" a="1"/>
  <c r="BO16" i="7" s="1"/>
  <c r="BN16" i="7"/>
  <c r="BN16" i="7" a="1"/>
  <c r="CS15" i="7" a="1"/>
  <c r="CS15" i="7" s="1"/>
  <c r="CR15" i="7" a="1"/>
  <c r="CR15" i="7" s="1"/>
  <c r="CQ15" i="7" a="1"/>
  <c r="CQ15" i="7" s="1"/>
  <c r="CP15" i="7" a="1"/>
  <c r="CP15" i="7" s="1"/>
  <c r="CO15" i="7" a="1"/>
  <c r="CO15" i="7" s="1"/>
  <c r="CN15" i="7" a="1"/>
  <c r="CN15" i="7" s="1"/>
  <c r="CM15" i="7"/>
  <c r="CM15" i="7" a="1"/>
  <c r="CL15" i="7" a="1"/>
  <c r="CL15" i="7" s="1"/>
  <c r="CK15" i="7" a="1"/>
  <c r="CK15" i="7" s="1"/>
  <c r="CJ15" i="7" a="1"/>
  <c r="CJ15" i="7" s="1"/>
  <c r="CI15" i="7" a="1"/>
  <c r="CI15" i="7" s="1"/>
  <c r="CH15" i="7" a="1"/>
  <c r="CH15" i="7" s="1"/>
  <c r="CG15" i="7" a="1"/>
  <c r="CG15" i="7" s="1"/>
  <c r="CF15" i="7"/>
  <c r="CF15" i="7" a="1"/>
  <c r="CE15" i="7" a="1"/>
  <c r="CE15" i="7" s="1"/>
  <c r="CD15" i="7"/>
  <c r="CD15" i="7" a="1"/>
  <c r="CC15" i="7" a="1"/>
  <c r="CC15" i="7" s="1"/>
  <c r="CB15" i="7" a="1"/>
  <c r="CB15" i="7" s="1"/>
  <c r="CA15" i="7" a="1"/>
  <c r="CA15" i="7" s="1"/>
  <c r="BZ15" i="7" a="1"/>
  <c r="BZ15" i="7" s="1"/>
  <c r="BY15" i="7" a="1"/>
  <c r="BY15" i="7" s="1"/>
  <c r="BX15" i="7" a="1"/>
  <c r="BX15" i="7" s="1"/>
  <c r="BW15" i="7"/>
  <c r="BW15" i="7" a="1"/>
  <c r="BV15" i="7" a="1"/>
  <c r="BV15" i="7" s="1"/>
  <c r="BU15" i="7" a="1"/>
  <c r="BU15" i="7" s="1"/>
  <c r="BT15" i="7" a="1"/>
  <c r="BT15" i="7" s="1"/>
  <c r="BS15" i="7" a="1"/>
  <c r="BS15" i="7" s="1"/>
  <c r="BR15" i="7" a="1"/>
  <c r="BR15" i="7" s="1"/>
  <c r="BQ15" i="7" a="1"/>
  <c r="BQ15" i="7" s="1"/>
  <c r="BP15" i="7"/>
  <c r="BP15" i="7" a="1"/>
  <c r="BO15" i="7" a="1"/>
  <c r="BO15" i="7" s="1"/>
  <c r="BN15" i="7"/>
  <c r="BN15" i="7" a="1"/>
  <c r="CS14" i="7" a="1"/>
  <c r="CS14" i="7" s="1"/>
  <c r="CR14" i="7" a="1"/>
  <c r="CR14" i="7" s="1"/>
  <c r="CQ14" i="7" a="1"/>
  <c r="CQ14" i="7" s="1"/>
  <c r="CP14" i="7" a="1"/>
  <c r="CP14" i="7" s="1"/>
  <c r="CO14" i="7" a="1"/>
  <c r="CO14" i="7" s="1"/>
  <c r="CN14" i="7" a="1"/>
  <c r="CN14" i="7" s="1"/>
  <c r="CM14" i="7"/>
  <c r="CM14" i="7" a="1"/>
  <c r="CL14" i="7" a="1"/>
  <c r="CL14" i="7" s="1"/>
  <c r="CK14" i="7" a="1"/>
  <c r="CK14" i="7" s="1"/>
  <c r="CJ14" i="7" a="1"/>
  <c r="CJ14" i="7" s="1"/>
  <c r="CI14" i="7" a="1"/>
  <c r="CI14" i="7" s="1"/>
  <c r="CH14" i="7" a="1"/>
  <c r="CH14" i="7" s="1"/>
  <c r="CG14" i="7" a="1"/>
  <c r="CG14" i="7" s="1"/>
  <c r="CF14" i="7"/>
  <c r="CF14" i="7" a="1"/>
  <c r="CE14" i="7" a="1"/>
  <c r="CE14" i="7" s="1"/>
  <c r="CD14" i="7"/>
  <c r="CD14" i="7" a="1"/>
  <c r="CC14" i="7" a="1"/>
  <c r="CC14" i="7" s="1"/>
  <c r="CB14" i="7" a="1"/>
  <c r="CB14" i="7" s="1"/>
  <c r="CA14" i="7" a="1"/>
  <c r="CA14" i="7" s="1"/>
  <c r="BZ14" i="7" a="1"/>
  <c r="BZ14" i="7" s="1"/>
  <c r="BY14" i="7" a="1"/>
  <c r="BY14" i="7" s="1"/>
  <c r="BX14" i="7" a="1"/>
  <c r="BX14" i="7" s="1"/>
  <c r="BW14" i="7"/>
  <c r="BW14" i="7" a="1"/>
  <c r="BV14" i="7" a="1"/>
  <c r="BV14" i="7" s="1"/>
  <c r="BU14" i="7" a="1"/>
  <c r="BU14" i="7" s="1"/>
  <c r="BT14" i="7" a="1"/>
  <c r="BT14" i="7" s="1"/>
  <c r="BS14" i="7" a="1"/>
  <c r="BS14" i="7" s="1"/>
  <c r="BR14" i="7" a="1"/>
  <c r="BR14" i="7" s="1"/>
  <c r="BQ14" i="7" a="1"/>
  <c r="BQ14" i="7" s="1"/>
  <c r="BP14" i="7"/>
  <c r="BP14" i="7" a="1"/>
  <c r="BO14" i="7" a="1"/>
  <c r="BO14" i="7" s="1"/>
  <c r="BN14" i="7"/>
  <c r="BN14" i="7" a="1"/>
  <c r="CS13" i="7" a="1"/>
  <c r="CS13" i="7" s="1"/>
  <c r="CR13" i="7" a="1"/>
  <c r="CR13" i="7" s="1"/>
  <c r="CQ13" i="7" a="1"/>
  <c r="CQ13" i="7" s="1"/>
  <c r="CP13" i="7" a="1"/>
  <c r="CP13" i="7" s="1"/>
  <c r="CO13" i="7" a="1"/>
  <c r="CO13" i="7" s="1"/>
  <c r="CN13" i="7" a="1"/>
  <c r="CN13" i="7" s="1"/>
  <c r="CM13" i="7"/>
  <c r="CM13" i="7" a="1"/>
  <c r="CL13" i="7" a="1"/>
  <c r="CL13" i="7" s="1"/>
  <c r="CK13" i="7" a="1"/>
  <c r="CK13" i="7" s="1"/>
  <c r="CJ13" i="7" a="1"/>
  <c r="CJ13" i="7" s="1"/>
  <c r="CI13" i="7" a="1"/>
  <c r="CI13" i="7" s="1"/>
  <c r="CH13" i="7" a="1"/>
  <c r="CH13" i="7" s="1"/>
  <c r="CG13" i="7" a="1"/>
  <c r="CG13" i="7" s="1"/>
  <c r="CF13" i="7"/>
  <c r="CF13" i="7" a="1"/>
  <c r="CE13" i="7" a="1"/>
  <c r="CE13" i="7" s="1"/>
  <c r="CD13" i="7"/>
  <c r="CD13" i="7" a="1"/>
  <c r="CC13" i="7" a="1"/>
  <c r="CC13" i="7" s="1"/>
  <c r="CB13" i="7" a="1"/>
  <c r="CB13" i="7" s="1"/>
  <c r="CA13" i="7" a="1"/>
  <c r="CA13" i="7" s="1"/>
  <c r="BZ13" i="7" a="1"/>
  <c r="BZ13" i="7" s="1"/>
  <c r="BY13" i="7" a="1"/>
  <c r="BY13" i="7" s="1"/>
  <c r="BX13" i="7" a="1"/>
  <c r="BX13" i="7" s="1"/>
  <c r="BW13" i="7"/>
  <c r="BW13" i="7" a="1"/>
  <c r="BV13" i="7" a="1"/>
  <c r="BV13" i="7" s="1"/>
  <c r="BU13" i="7" a="1"/>
  <c r="BU13" i="7" s="1"/>
  <c r="BT13" i="7" a="1"/>
  <c r="BT13" i="7" s="1"/>
  <c r="BS13" i="7" a="1"/>
  <c r="BS13" i="7" s="1"/>
  <c r="BR13" i="7" a="1"/>
  <c r="BR13" i="7" s="1"/>
  <c r="BQ13" i="7" a="1"/>
  <c r="BQ13" i="7" s="1"/>
  <c r="BP13" i="7"/>
  <c r="BP13" i="7" a="1"/>
  <c r="BO13" i="7" a="1"/>
  <c r="BO13" i="7" s="1"/>
  <c r="BN13" i="7"/>
  <c r="BN13" i="7" a="1"/>
  <c r="CS12" i="7" a="1"/>
  <c r="CS12" i="7" s="1"/>
  <c r="CR12" i="7" a="1"/>
  <c r="CR12" i="7" s="1"/>
  <c r="CQ12" i="7" a="1"/>
  <c r="CQ12" i="7" s="1"/>
  <c r="CP12" i="7" a="1"/>
  <c r="CP12" i="7" s="1"/>
  <c r="CO12" i="7" a="1"/>
  <c r="CO12" i="7" s="1"/>
  <c r="CN12" i="7" a="1"/>
  <c r="CN12" i="7" s="1"/>
  <c r="CM12" i="7"/>
  <c r="CM12" i="7" a="1"/>
  <c r="CL12" i="7" a="1"/>
  <c r="CL12" i="7" s="1"/>
  <c r="CK12" i="7" a="1"/>
  <c r="CK12" i="7" s="1"/>
  <c r="CJ12" i="7" a="1"/>
  <c r="CJ12" i="7" s="1"/>
  <c r="CI12" i="7" a="1"/>
  <c r="CI12" i="7" s="1"/>
  <c r="CH12" i="7" a="1"/>
  <c r="CH12" i="7" s="1"/>
  <c r="CG12" i="7" a="1"/>
  <c r="CG12" i="7" s="1"/>
  <c r="CF12" i="7"/>
  <c r="CF12" i="7" a="1"/>
  <c r="CE12" i="7" a="1"/>
  <c r="CE12" i="7" s="1"/>
  <c r="CD12" i="7"/>
  <c r="CD12" i="7" a="1"/>
  <c r="CC12" i="7" a="1"/>
  <c r="CC12" i="7" s="1"/>
  <c r="CB12" i="7" a="1"/>
  <c r="CB12" i="7" s="1"/>
  <c r="CA12" i="7" a="1"/>
  <c r="CA12" i="7" s="1"/>
  <c r="BZ12" i="7" a="1"/>
  <c r="BZ12" i="7" s="1"/>
  <c r="BY12" i="7" a="1"/>
  <c r="BY12" i="7" s="1"/>
  <c r="BX12" i="7" a="1"/>
  <c r="BX12" i="7" s="1"/>
  <c r="BW12" i="7"/>
  <c r="BW12" i="7" a="1"/>
  <c r="BV12" i="7" a="1"/>
  <c r="BV12" i="7" s="1"/>
  <c r="BU12" i="7" a="1"/>
  <c r="BU12" i="7" s="1"/>
  <c r="BT12" i="7" a="1"/>
  <c r="BT12" i="7" s="1"/>
  <c r="BS12" i="7" a="1"/>
  <c r="BS12" i="7" s="1"/>
  <c r="BR12" i="7" a="1"/>
  <c r="BR12" i="7" s="1"/>
  <c r="BQ12" i="7" a="1"/>
  <c r="BQ12" i="7" s="1"/>
  <c r="BP12" i="7"/>
  <c r="BP12" i="7" a="1"/>
  <c r="BO12" i="7" a="1"/>
  <c r="BO12" i="7" s="1"/>
  <c r="BN12" i="7"/>
  <c r="BN12" i="7" a="1"/>
  <c r="CS11" i="7" a="1"/>
  <c r="CS11" i="7" s="1"/>
  <c r="CR11" i="7" a="1"/>
  <c r="CR11" i="7" s="1"/>
  <c r="CQ11" i="7" a="1"/>
  <c r="CQ11" i="7" s="1"/>
  <c r="CP11" i="7" a="1"/>
  <c r="CP11" i="7" s="1"/>
  <c r="CO11" i="7" a="1"/>
  <c r="CO11" i="7" s="1"/>
  <c r="CN11" i="7" a="1"/>
  <c r="CN11" i="7" s="1"/>
  <c r="CM11" i="7"/>
  <c r="CM11" i="7" a="1"/>
  <c r="CL11" i="7" a="1"/>
  <c r="CL11" i="7" s="1"/>
  <c r="CK11" i="7" a="1"/>
  <c r="CK11" i="7" s="1"/>
  <c r="CJ11" i="7" a="1"/>
  <c r="CJ11" i="7" s="1"/>
  <c r="CI11" i="7" a="1"/>
  <c r="CI11" i="7" s="1"/>
  <c r="CH11" i="7" a="1"/>
  <c r="CH11" i="7" s="1"/>
  <c r="CG11" i="7" a="1"/>
  <c r="CG11" i="7" s="1"/>
  <c r="CF11" i="7"/>
  <c r="CF11" i="7" a="1"/>
  <c r="CE11" i="7" a="1"/>
  <c r="CE11" i="7" s="1"/>
  <c r="CD11" i="7"/>
  <c r="CD11" i="7" a="1"/>
  <c r="CC11" i="7" a="1"/>
  <c r="CC11" i="7" s="1"/>
  <c r="CB11" i="7" a="1"/>
  <c r="CB11" i="7" s="1"/>
  <c r="CA11" i="7" a="1"/>
  <c r="CA11" i="7" s="1"/>
  <c r="BZ11" i="7" a="1"/>
  <c r="BZ11" i="7" s="1"/>
  <c r="BY11" i="7" a="1"/>
  <c r="BY11" i="7" s="1"/>
  <c r="BX11" i="7" a="1"/>
  <c r="BX11" i="7" s="1"/>
  <c r="BW11" i="7"/>
  <c r="BW11" i="7" a="1"/>
  <c r="BV11" i="7" a="1"/>
  <c r="BV11" i="7" s="1"/>
  <c r="BU11" i="7" a="1"/>
  <c r="BU11" i="7" s="1"/>
  <c r="BT11" i="7" a="1"/>
  <c r="BT11" i="7" s="1"/>
  <c r="BS11" i="7" a="1"/>
  <c r="BS11" i="7" s="1"/>
  <c r="BR11" i="7" a="1"/>
  <c r="BR11" i="7" s="1"/>
  <c r="BQ11" i="7" a="1"/>
  <c r="BQ11" i="7" s="1"/>
  <c r="BP11" i="7"/>
  <c r="BP11" i="7" a="1"/>
  <c r="BO11" i="7" a="1"/>
  <c r="BO11" i="7" s="1"/>
  <c r="BN11" i="7"/>
  <c r="BN11" i="7" a="1"/>
  <c r="CS10" i="7" a="1"/>
  <c r="CS10" i="7" s="1"/>
  <c r="CR10" i="7" a="1"/>
  <c r="CR10" i="7" s="1"/>
  <c r="CQ10" i="7" a="1"/>
  <c r="CQ10" i="7" s="1"/>
  <c r="CP10" i="7" a="1"/>
  <c r="CP10" i="7" s="1"/>
  <c r="CO10" i="7" a="1"/>
  <c r="CO10" i="7" s="1"/>
  <c r="CN10" i="7" a="1"/>
  <c r="CN10" i="7" s="1"/>
  <c r="CM10" i="7"/>
  <c r="CM10" i="7" a="1"/>
  <c r="CL10" i="7" a="1"/>
  <c r="CL10" i="7" s="1"/>
  <c r="CK10" i="7" a="1"/>
  <c r="CK10" i="7" s="1"/>
  <c r="CJ10" i="7" a="1"/>
  <c r="CJ10" i="7" s="1"/>
  <c r="CI10" i="7" a="1"/>
  <c r="CI10" i="7" s="1"/>
  <c r="CH10" i="7" a="1"/>
  <c r="CH10" i="7" s="1"/>
  <c r="CG10" i="7" a="1"/>
  <c r="CG10" i="7" s="1"/>
  <c r="CF10" i="7"/>
  <c r="CF10" i="7" a="1"/>
  <c r="CE10" i="7" a="1"/>
  <c r="CE10" i="7" s="1"/>
  <c r="CD10" i="7"/>
  <c r="CD10" i="7" a="1"/>
  <c r="CC10" i="7" a="1"/>
  <c r="CC10" i="7" s="1"/>
  <c r="CB10" i="7" a="1"/>
  <c r="CB10" i="7" s="1"/>
  <c r="CA10" i="7" a="1"/>
  <c r="CA10" i="7" s="1"/>
  <c r="BZ10" i="7" a="1"/>
  <c r="BZ10" i="7" s="1"/>
  <c r="BY10" i="7" a="1"/>
  <c r="BY10" i="7" s="1"/>
  <c r="BX10" i="7" a="1"/>
  <c r="BX10" i="7" s="1"/>
  <c r="BW10" i="7"/>
  <c r="BW10" i="7" a="1"/>
  <c r="BV10" i="7" a="1"/>
  <c r="BV10" i="7" s="1"/>
  <c r="BU10" i="7" a="1"/>
  <c r="BU10" i="7" s="1"/>
  <c r="BT10" i="7" a="1"/>
  <c r="BT10" i="7" s="1"/>
  <c r="BS10" i="7" a="1"/>
  <c r="BS10" i="7" s="1"/>
  <c r="BR10" i="7" a="1"/>
  <c r="BR10" i="7" s="1"/>
  <c r="BQ10" i="7" a="1"/>
  <c r="BQ10" i="7" s="1"/>
  <c r="BP10" i="7"/>
  <c r="BP10" i="7" a="1"/>
  <c r="BO10" i="7" a="1"/>
  <c r="BO10" i="7" s="1"/>
  <c r="BN10" i="7" a="1"/>
  <c r="BN10" i="7" s="1"/>
  <c r="CS9" i="7"/>
  <c r="CR9" i="7"/>
  <c r="CQ9" i="7"/>
  <c r="CP9" i="7"/>
  <c r="CO9" i="7"/>
  <c r="CN9" i="7"/>
  <c r="CM9" i="7"/>
  <c r="CL9" i="7"/>
  <c r="CK9" i="7"/>
  <c r="CJ9" i="7"/>
  <c r="CI9" i="7"/>
  <c r="CH9" i="7"/>
  <c r="CG9" i="7"/>
  <c r="CF9" i="7"/>
  <c r="CE9" i="7"/>
  <c r="CD9" i="7"/>
  <c r="CC9" i="7"/>
  <c r="CB9" i="7"/>
  <c r="CA9" i="7"/>
  <c r="BZ9" i="7"/>
  <c r="BY9" i="7"/>
  <c r="BX9" i="7"/>
  <c r="BW9" i="7"/>
  <c r="BV9" i="7"/>
  <c r="BU9" i="7"/>
  <c r="BT9" i="7"/>
  <c r="BS9" i="7"/>
  <c r="BR9" i="7"/>
  <c r="BQ9" i="7"/>
  <c r="BP9" i="7"/>
  <c r="BO9" i="7"/>
  <c r="AH99" i="7" a="1"/>
  <c r="AH99" i="7" s="1"/>
  <c r="AH86" i="7" a="1"/>
  <c r="AH86" i="7" s="1"/>
  <c r="AH75" i="7" a="1"/>
  <c r="AH75" i="7" s="1"/>
  <c r="AH74" i="7"/>
  <c r="AH74" i="7" a="1"/>
  <c r="AH68" i="7" a="1"/>
  <c r="AH68" i="7" s="1"/>
  <c r="AH67" i="7" a="1"/>
  <c r="AH67" i="7" s="1"/>
  <c r="AH66" i="7" a="1"/>
  <c r="AH66" i="7" s="1"/>
  <c r="AH61" i="7" a="1"/>
  <c r="AH61" i="7" s="1"/>
  <c r="AH57" i="7" a="1"/>
  <c r="AH57" i="7" s="1"/>
  <c r="AH51" i="7" a="1"/>
  <c r="AH51" i="7" s="1"/>
  <c r="AH49" i="7" a="1"/>
  <c r="AH49" i="7" s="1"/>
  <c r="AH47" i="7" a="1"/>
  <c r="AH47" i="7" s="1"/>
  <c r="AH46" i="7" a="1"/>
  <c r="AH46" i="7" s="1"/>
  <c r="AH40" i="7" a="1"/>
  <c r="AH40" i="7" s="1"/>
  <c r="AH38" i="7" a="1"/>
  <c r="AH38" i="7" s="1"/>
  <c r="AH36" i="7" a="1"/>
  <c r="AH36" i="7" s="1"/>
  <c r="AH32" i="7" a="1"/>
  <c r="AH32" i="7" s="1"/>
  <c r="AH31" i="7" a="1"/>
  <c r="AH31" i="7" s="1"/>
  <c r="AH27" i="7" a="1"/>
  <c r="AH27" i="7" s="1"/>
  <c r="AH25" i="7" a="1"/>
  <c r="AH25" i="7" s="1"/>
  <c r="AH23" i="7" a="1"/>
  <c r="AH23" i="7" s="1"/>
  <c r="AH22" i="7" a="1"/>
  <c r="AH22" i="7" s="1"/>
  <c r="AH19" i="7" a="1"/>
  <c r="AH19" i="7" s="1"/>
  <c r="AI18" i="7" a="1"/>
  <c r="AI18" i="7" s="1"/>
  <c r="AH18" i="7" a="1"/>
  <c r="AH18" i="7" s="1"/>
  <c r="AI17" i="7" a="1"/>
  <c r="AI17" i="7" s="1"/>
  <c r="AH17" i="7" a="1"/>
  <c r="AH17" i="7" s="1"/>
  <c r="AH16" i="7" a="1"/>
  <c r="AH16" i="7" s="1"/>
  <c r="AH15" i="7" a="1"/>
  <c r="AH15" i="7" s="1"/>
  <c r="AH13" i="7" a="1"/>
  <c r="AH13" i="7" s="1"/>
  <c r="AI11" i="7" a="1"/>
  <c r="AI11" i="7" s="1"/>
  <c r="AH11" i="7" a="1"/>
  <c r="AH11" i="7" s="1"/>
  <c r="AH10" i="7" a="1"/>
  <c r="AH10" i="7" s="1"/>
  <c r="AI5" i="7"/>
  <c r="AH5" i="7"/>
  <c r="AH9" i="7"/>
  <c r="AG485" i="1" a="1"/>
  <c r="AG485" i="1" s="1"/>
  <c r="AG838" i="1" a="1"/>
  <c r="AG838" i="1" s="1"/>
  <c r="AG837" i="1" a="1"/>
  <c r="AG837" i="1" s="1"/>
  <c r="AG836" i="1" a="1"/>
  <c r="AG836" i="1" s="1"/>
  <c r="AG835" i="1" a="1"/>
  <c r="AG835" i="1" s="1"/>
  <c r="AG834" i="1" a="1"/>
  <c r="AG834" i="1" s="1"/>
  <c r="AG833" i="1" a="1"/>
  <c r="AG833" i="1" s="1"/>
  <c r="AG832" i="1" a="1"/>
  <c r="AG832" i="1" s="1"/>
  <c r="AG831" i="1" a="1"/>
  <c r="AG831" i="1" s="1"/>
  <c r="AG830" i="1" a="1"/>
  <c r="AG830" i="1" s="1"/>
  <c r="AG829" i="1" a="1"/>
  <c r="AG829" i="1" s="1"/>
  <c r="AG828" i="1" a="1"/>
  <c r="AG828" i="1" s="1"/>
  <c r="AG827" i="1" a="1"/>
  <c r="AG827" i="1" s="1"/>
  <c r="AG826" i="1" a="1"/>
  <c r="AG826" i="1" s="1"/>
  <c r="AG825" i="1" a="1"/>
  <c r="AG825" i="1" s="1"/>
  <c r="AG824" i="1" a="1"/>
  <c r="AG824" i="1" s="1"/>
  <c r="AG823" i="1" a="1"/>
  <c r="AG823" i="1" s="1"/>
  <c r="AG822" i="1" a="1"/>
  <c r="AG822" i="1" s="1"/>
  <c r="AG821" i="1" a="1"/>
  <c r="AG821" i="1" s="1"/>
  <c r="AG820" i="1" a="1"/>
  <c r="AG820" i="1" s="1"/>
  <c r="AG819" i="1" a="1"/>
  <c r="AG819" i="1" s="1"/>
  <c r="AG818" i="1" a="1"/>
  <c r="AG818" i="1" s="1"/>
  <c r="AG817" i="1" a="1"/>
  <c r="AG817" i="1" s="1"/>
  <c r="AG812" i="1" a="1"/>
  <c r="AG812" i="1" s="1"/>
  <c r="AG811" i="1" a="1"/>
  <c r="AG811" i="1" s="1"/>
  <c r="AG810" i="1" a="1"/>
  <c r="AG810" i="1" s="1"/>
  <c r="AG809" i="1" a="1"/>
  <c r="AG809" i="1" s="1"/>
  <c r="AG808" i="1" a="1"/>
  <c r="AG808" i="1" s="1"/>
  <c r="AG807" i="1" a="1"/>
  <c r="AG807" i="1" s="1"/>
  <c r="AG806" i="1" a="1"/>
  <c r="AG806" i="1" s="1"/>
  <c r="AG805" i="1" a="1"/>
  <c r="AG805" i="1" s="1"/>
  <c r="AG804" i="1" a="1"/>
  <c r="AG804" i="1" s="1"/>
  <c r="AG803" i="1" a="1"/>
  <c r="AG803" i="1" s="1"/>
  <c r="AG802" i="1" a="1"/>
  <c r="AG802" i="1" s="1"/>
  <c r="AG801" i="1" a="1"/>
  <c r="AG801" i="1" s="1"/>
  <c r="AG800" i="1" a="1"/>
  <c r="AG800" i="1" s="1"/>
  <c r="AG799" i="1" a="1"/>
  <c r="AG799" i="1" s="1"/>
  <c r="AG798" i="1" a="1"/>
  <c r="AG798" i="1" s="1"/>
  <c r="AG797" i="1" a="1"/>
  <c r="AG797" i="1" s="1"/>
  <c r="AG796" i="1" a="1"/>
  <c r="AG796" i="1" s="1"/>
  <c r="AG795" i="1" a="1"/>
  <c r="AG795" i="1" s="1"/>
  <c r="AG794" i="1" a="1"/>
  <c r="AG794" i="1" s="1"/>
  <c r="AG793" i="1" a="1"/>
  <c r="AG793" i="1" s="1"/>
  <c r="AG792" i="1" a="1"/>
  <c r="AG792" i="1" s="1"/>
  <c r="AG791" i="1" a="1"/>
  <c r="AG791" i="1" s="1"/>
  <c r="AG786" i="1" a="1"/>
  <c r="AG786" i="1" s="1"/>
  <c r="AG785" i="1" a="1"/>
  <c r="AG785" i="1" s="1"/>
  <c r="AG784" i="1" a="1"/>
  <c r="AG784" i="1" s="1"/>
  <c r="AG783" i="1" a="1"/>
  <c r="AG783" i="1" s="1"/>
  <c r="AG782" i="1" a="1"/>
  <c r="AG782" i="1" s="1"/>
  <c r="AG781" i="1" a="1"/>
  <c r="AG781" i="1" s="1"/>
  <c r="AG780" i="1" a="1"/>
  <c r="AG780" i="1" s="1"/>
  <c r="AG779" i="1" a="1"/>
  <c r="AG779" i="1" s="1"/>
  <c r="AG778" i="1" a="1"/>
  <c r="AG778" i="1" s="1"/>
  <c r="AG777" i="1" a="1"/>
  <c r="AG777" i="1" s="1"/>
  <c r="AG776" i="1" a="1"/>
  <c r="AG776" i="1" s="1"/>
  <c r="AG775" i="1" a="1"/>
  <c r="AG775" i="1" s="1"/>
  <c r="AG774" i="1" a="1"/>
  <c r="AG774" i="1" s="1"/>
  <c r="AG773" i="1" a="1"/>
  <c r="AG773" i="1" s="1"/>
  <c r="AG772" i="1" a="1"/>
  <c r="AG772" i="1" s="1"/>
  <c r="AG771" i="1" a="1"/>
  <c r="AG771" i="1" s="1"/>
  <c r="AG770" i="1" a="1"/>
  <c r="AG770" i="1" s="1"/>
  <c r="AG769" i="1" a="1"/>
  <c r="AG769" i="1" s="1"/>
  <c r="AG768" i="1" a="1"/>
  <c r="AG768" i="1" s="1"/>
  <c r="AG767" i="1" a="1"/>
  <c r="AG767" i="1" s="1"/>
  <c r="AG766" i="1" a="1"/>
  <c r="AG766" i="1" s="1"/>
  <c r="AG765" i="1" a="1"/>
  <c r="AG765" i="1" s="1"/>
  <c r="AG759" i="1" a="1"/>
  <c r="AG759" i="1" s="1"/>
  <c r="AG758" i="1" a="1"/>
  <c r="AG758" i="1" s="1"/>
  <c r="AG757" i="1" a="1"/>
  <c r="AG757" i="1" s="1"/>
  <c r="AG756" i="1" a="1"/>
  <c r="AG756" i="1" s="1"/>
  <c r="AG755" i="1" a="1"/>
  <c r="AG755" i="1" s="1"/>
  <c r="AG754" i="1" a="1"/>
  <c r="AG754" i="1" s="1"/>
  <c r="AG753" i="1" a="1"/>
  <c r="AG753" i="1" s="1"/>
  <c r="AG752" i="1" a="1"/>
  <c r="AG752" i="1" s="1"/>
  <c r="AG751" i="1" a="1"/>
  <c r="AG751" i="1" s="1"/>
  <c r="AG750" i="1" a="1"/>
  <c r="AG750" i="1" s="1"/>
  <c r="AG749" i="1" a="1"/>
  <c r="AG749" i="1" s="1"/>
  <c r="AG748" i="1" a="1"/>
  <c r="AG748" i="1" s="1"/>
  <c r="AG747" i="1" a="1"/>
  <c r="AG747" i="1" s="1"/>
  <c r="AG746" i="1" a="1"/>
  <c r="AG746" i="1" s="1"/>
  <c r="AG745" i="1" a="1"/>
  <c r="AG745" i="1" s="1"/>
  <c r="AG744" i="1" a="1"/>
  <c r="AG744" i="1" s="1"/>
  <c r="AG743" i="1" a="1"/>
  <c r="AG743" i="1" s="1"/>
  <c r="AG742" i="1" a="1"/>
  <c r="AG742" i="1" s="1"/>
  <c r="AG741" i="1" a="1"/>
  <c r="AG741" i="1" s="1"/>
  <c r="AG740" i="1" a="1"/>
  <c r="AG740" i="1" s="1"/>
  <c r="AG739" i="1" a="1"/>
  <c r="AG739" i="1" s="1"/>
  <c r="AG738" i="1" a="1"/>
  <c r="AG738" i="1" s="1"/>
  <c r="AG732" i="1" a="1"/>
  <c r="AG732" i="1" s="1"/>
  <c r="AG731" i="1" a="1"/>
  <c r="AG731" i="1" s="1"/>
  <c r="AG730" i="1" a="1"/>
  <c r="AG730" i="1" s="1"/>
  <c r="AG729" i="1" a="1"/>
  <c r="AG729" i="1" s="1"/>
  <c r="AG728" i="1" a="1"/>
  <c r="AG728" i="1" s="1"/>
  <c r="AG727" i="1" a="1"/>
  <c r="AG727" i="1" s="1"/>
  <c r="AG726" i="1" a="1"/>
  <c r="AG726" i="1" s="1"/>
  <c r="AG725" i="1" a="1"/>
  <c r="AG725" i="1" s="1"/>
  <c r="AG724" i="1" a="1"/>
  <c r="AG724" i="1" s="1"/>
  <c r="AG723" i="1" a="1"/>
  <c r="AG723" i="1" s="1"/>
  <c r="AG722" i="1" a="1"/>
  <c r="AG722" i="1" s="1"/>
  <c r="AG721" i="1" a="1"/>
  <c r="AG721" i="1" s="1"/>
  <c r="AG720" i="1" a="1"/>
  <c r="AG720" i="1" s="1"/>
  <c r="AG719" i="1" a="1"/>
  <c r="AG719" i="1" s="1"/>
  <c r="AG718" i="1" a="1"/>
  <c r="AG718" i="1" s="1"/>
  <c r="AG717" i="1" a="1"/>
  <c r="AG717" i="1" s="1"/>
  <c r="AG716" i="1" a="1"/>
  <c r="AG716" i="1" s="1"/>
  <c r="AG715" i="1" a="1"/>
  <c r="AG715" i="1" s="1"/>
  <c r="AG714" i="1" a="1"/>
  <c r="AG714" i="1" s="1"/>
  <c r="AG713" i="1" a="1"/>
  <c r="AG713" i="1" s="1"/>
  <c r="AG712" i="1" a="1"/>
  <c r="AG712" i="1" s="1"/>
  <c r="AG711" i="1" a="1"/>
  <c r="AG711" i="1" s="1"/>
  <c r="AG705" i="1" a="1"/>
  <c r="AG705" i="1" s="1"/>
  <c r="AG704" i="1" a="1"/>
  <c r="AG704" i="1" s="1"/>
  <c r="AG703" i="1" a="1"/>
  <c r="AG703" i="1" s="1"/>
  <c r="AG702" i="1" a="1"/>
  <c r="AG702" i="1" s="1"/>
  <c r="AG701" i="1" a="1"/>
  <c r="AG701" i="1" s="1"/>
  <c r="AG700" i="1" a="1"/>
  <c r="AG700" i="1" s="1"/>
  <c r="AG699" i="1" a="1"/>
  <c r="AG699" i="1" s="1"/>
  <c r="AG698" i="1" a="1"/>
  <c r="AG698" i="1" s="1"/>
  <c r="AG697" i="1" a="1"/>
  <c r="AG697" i="1" s="1"/>
  <c r="AG696" i="1" a="1"/>
  <c r="AG696" i="1" s="1"/>
  <c r="AG695" i="1" a="1"/>
  <c r="AG695" i="1" s="1"/>
  <c r="AG694" i="1" a="1"/>
  <c r="AG694" i="1" s="1"/>
  <c r="AG693" i="1" a="1"/>
  <c r="AG693" i="1" s="1"/>
  <c r="AG692" i="1" a="1"/>
  <c r="AG692" i="1" s="1"/>
  <c r="AG691" i="1" a="1"/>
  <c r="AG691" i="1" s="1"/>
  <c r="AG690" i="1" a="1"/>
  <c r="AG690" i="1" s="1"/>
  <c r="AG689" i="1" a="1"/>
  <c r="AG689" i="1" s="1"/>
  <c r="AG688" i="1" a="1"/>
  <c r="AG688" i="1" s="1"/>
  <c r="AG687" i="1" a="1"/>
  <c r="AG687" i="1" s="1"/>
  <c r="AG686" i="1" a="1"/>
  <c r="AG686" i="1" s="1"/>
  <c r="AG685" i="1" a="1"/>
  <c r="AG685" i="1" s="1"/>
  <c r="AG684" i="1" a="1"/>
  <c r="AG684" i="1" s="1"/>
  <c r="AG678" i="1" a="1"/>
  <c r="AG678" i="1" s="1"/>
  <c r="AG677" i="1" a="1"/>
  <c r="AG677" i="1" s="1"/>
  <c r="AG676" i="1" a="1"/>
  <c r="AG676" i="1" s="1"/>
  <c r="AG675" i="1" a="1"/>
  <c r="AG675" i="1" s="1"/>
  <c r="AG674" i="1" a="1"/>
  <c r="AG674" i="1" s="1"/>
  <c r="AG673" i="1" a="1"/>
  <c r="AG673" i="1" s="1"/>
  <c r="AG672" i="1" a="1"/>
  <c r="AG672" i="1" s="1"/>
  <c r="AG671" i="1" a="1"/>
  <c r="AG671" i="1" s="1"/>
  <c r="AG670" i="1" a="1"/>
  <c r="AG670" i="1" s="1"/>
  <c r="AG669" i="1" a="1"/>
  <c r="AG669" i="1" s="1"/>
  <c r="AG668" i="1" a="1"/>
  <c r="AG668" i="1" s="1"/>
  <c r="AG667" i="1" a="1"/>
  <c r="AG667" i="1" s="1"/>
  <c r="AG666" i="1" a="1"/>
  <c r="AG666" i="1" s="1"/>
  <c r="AG665" i="1" a="1"/>
  <c r="AG665" i="1" s="1"/>
  <c r="AG664" i="1" a="1"/>
  <c r="AG664" i="1" s="1"/>
  <c r="AG663" i="1" a="1"/>
  <c r="AG663" i="1" s="1"/>
  <c r="AG662" i="1" a="1"/>
  <c r="AG662" i="1" s="1"/>
  <c r="AG661" i="1" a="1"/>
  <c r="AG661" i="1" s="1"/>
  <c r="AG660" i="1" a="1"/>
  <c r="AG660" i="1" s="1"/>
  <c r="AG659" i="1" a="1"/>
  <c r="AG659" i="1" s="1"/>
  <c r="AG658" i="1" a="1"/>
  <c r="AG658" i="1" s="1"/>
  <c r="AG657" i="1" a="1"/>
  <c r="AG657" i="1" s="1"/>
  <c r="AG651" i="1" a="1"/>
  <c r="AG651" i="1" s="1"/>
  <c r="AG650" i="1" a="1"/>
  <c r="AG650" i="1" s="1"/>
  <c r="AG649" i="1" a="1"/>
  <c r="AG649" i="1" s="1"/>
  <c r="AG648" i="1" a="1"/>
  <c r="AG648" i="1" s="1"/>
  <c r="AG647" i="1" a="1"/>
  <c r="AG647" i="1" s="1"/>
  <c r="AG646" i="1" a="1"/>
  <c r="AG646" i="1" s="1"/>
  <c r="AG645" i="1" a="1"/>
  <c r="AG645" i="1" s="1"/>
  <c r="AG644" i="1" a="1"/>
  <c r="AG644" i="1" s="1"/>
  <c r="AG643" i="1" a="1"/>
  <c r="AG643" i="1" s="1"/>
  <c r="AG642" i="1" a="1"/>
  <c r="AG642" i="1" s="1"/>
  <c r="AG641" i="1" a="1"/>
  <c r="AG641" i="1" s="1"/>
  <c r="AG640" i="1" a="1"/>
  <c r="AG640" i="1" s="1"/>
  <c r="AG639" i="1" a="1"/>
  <c r="AG639" i="1" s="1"/>
  <c r="AG638" i="1" a="1"/>
  <c r="AG638" i="1" s="1"/>
  <c r="AG637" i="1" a="1"/>
  <c r="AG637" i="1" s="1"/>
  <c r="AG636" i="1" a="1"/>
  <c r="AG636" i="1" s="1"/>
  <c r="AG635" i="1" a="1"/>
  <c r="AG635" i="1" s="1"/>
  <c r="AG634" i="1" a="1"/>
  <c r="AG634" i="1" s="1"/>
  <c r="AG633" i="1" a="1"/>
  <c r="AG633" i="1" s="1"/>
  <c r="AG632" i="1" a="1"/>
  <c r="AG632" i="1" s="1"/>
  <c r="AG631" i="1" a="1"/>
  <c r="AG631" i="1" s="1"/>
  <c r="AG630" i="1" a="1"/>
  <c r="AG630" i="1" s="1"/>
  <c r="AG625" i="1" a="1"/>
  <c r="AG625" i="1" s="1"/>
  <c r="AG624" i="1" a="1"/>
  <c r="AG624" i="1" s="1"/>
  <c r="AG623" i="1" a="1"/>
  <c r="AG623" i="1" s="1"/>
  <c r="AG622" i="1" a="1"/>
  <c r="AG622" i="1" s="1"/>
  <c r="AG621" i="1" a="1"/>
  <c r="AG621" i="1" s="1"/>
  <c r="AG620" i="1" a="1"/>
  <c r="AG620" i="1" s="1"/>
  <c r="AG619" i="1" a="1"/>
  <c r="AG619" i="1" s="1"/>
  <c r="AG606" i="1" a="1"/>
  <c r="AG606" i="1" s="1"/>
  <c r="AG605" i="1" a="1"/>
  <c r="AG605" i="1" s="1"/>
  <c r="AG604" i="1" a="1"/>
  <c r="AG604" i="1" s="1"/>
  <c r="AG599" i="1" a="1"/>
  <c r="AG599" i="1" s="1"/>
  <c r="AG598" i="1" a="1"/>
  <c r="AG598" i="1" s="1"/>
  <c r="AG597" i="1" a="1"/>
  <c r="AG597" i="1" s="1"/>
  <c r="AG596" i="1" a="1"/>
  <c r="AG596" i="1" s="1"/>
  <c r="AG595" i="1" a="1"/>
  <c r="AG595" i="1" s="1"/>
  <c r="AG594" i="1" a="1"/>
  <c r="AG594" i="1" s="1"/>
  <c r="AG593" i="1" a="1"/>
  <c r="AG593" i="1" s="1"/>
  <c r="AG592" i="1" a="1"/>
  <c r="AG592" i="1" s="1"/>
  <c r="AG591" i="1" a="1"/>
  <c r="AG591" i="1" s="1"/>
  <c r="AG590" i="1" a="1"/>
  <c r="AG590" i="1" s="1"/>
  <c r="AG589" i="1" a="1"/>
  <c r="AG589" i="1" s="1"/>
  <c r="AG588" i="1" a="1"/>
  <c r="AG588" i="1" s="1"/>
  <c r="AG587" i="1" a="1"/>
  <c r="AG587" i="1" s="1"/>
  <c r="AG586" i="1" a="1"/>
  <c r="AG586" i="1" s="1"/>
  <c r="AG585" i="1" a="1"/>
  <c r="AG585" i="1" s="1"/>
  <c r="AG584" i="1" a="1"/>
  <c r="AG584" i="1" s="1"/>
  <c r="AG583" i="1" a="1"/>
  <c r="AG583" i="1" s="1"/>
  <c r="AG582" i="1" a="1"/>
  <c r="AG582" i="1" s="1"/>
  <c r="AG581" i="1" a="1"/>
  <c r="AG581" i="1" s="1"/>
  <c r="AG580" i="1" a="1"/>
  <c r="AG580" i="1" s="1"/>
  <c r="AG579" i="1" a="1"/>
  <c r="AG579" i="1" s="1"/>
  <c r="AG578" i="1" a="1"/>
  <c r="AG578" i="1" s="1"/>
  <c r="AG572" i="1" a="1"/>
  <c r="AG572" i="1" s="1"/>
  <c r="AG571" i="1" a="1"/>
  <c r="AG571" i="1" s="1"/>
  <c r="AG570" i="1" a="1"/>
  <c r="AG570" i="1" s="1"/>
  <c r="AG569" i="1" a="1"/>
  <c r="AG569" i="1" s="1"/>
  <c r="AG568" i="1" a="1"/>
  <c r="AG568" i="1" s="1"/>
  <c r="AG567" i="1" a="1"/>
  <c r="AG567" i="1" s="1"/>
  <c r="AG566" i="1" a="1"/>
  <c r="AG566" i="1" s="1"/>
  <c r="AG565" i="1" a="1"/>
  <c r="AG565" i="1" s="1"/>
  <c r="AG564" i="1" a="1"/>
  <c r="AG564" i="1" s="1"/>
  <c r="AG563" i="1" a="1"/>
  <c r="AG563" i="1" s="1"/>
  <c r="AG562" i="1" a="1"/>
  <c r="AG562" i="1" s="1"/>
  <c r="AG561" i="1" a="1"/>
  <c r="AG561" i="1" s="1"/>
  <c r="AG560" i="1" a="1"/>
  <c r="AG560" i="1" s="1"/>
  <c r="AG559" i="1" a="1"/>
  <c r="AG559" i="1" s="1"/>
  <c r="AG558" i="1" a="1"/>
  <c r="AG558" i="1" s="1"/>
  <c r="AG557" i="1" a="1"/>
  <c r="AG557" i="1" s="1"/>
  <c r="AG556" i="1" a="1"/>
  <c r="AG556" i="1" s="1"/>
  <c r="AG555" i="1" a="1"/>
  <c r="AG555" i="1" s="1"/>
  <c r="AG554" i="1" a="1"/>
  <c r="AG554" i="1" s="1"/>
  <c r="AG553" i="1" a="1"/>
  <c r="AG553" i="1" s="1"/>
  <c r="AG552" i="1" a="1"/>
  <c r="AG552" i="1" s="1"/>
  <c r="AG551" i="1" a="1"/>
  <c r="AG551" i="1" s="1"/>
  <c r="AG545" i="1" a="1"/>
  <c r="AG545" i="1" s="1"/>
  <c r="AG544" i="1" a="1"/>
  <c r="AG544" i="1" s="1"/>
  <c r="AG543" i="1" a="1"/>
  <c r="AG543" i="1" s="1"/>
  <c r="AG542" i="1" a="1"/>
  <c r="AG542" i="1" s="1"/>
  <c r="AG541" i="1" a="1"/>
  <c r="AG541" i="1" s="1"/>
  <c r="AG540" i="1" a="1"/>
  <c r="AG540" i="1" s="1"/>
  <c r="AG539" i="1" a="1"/>
  <c r="AG539" i="1" s="1"/>
  <c r="AG538" i="1" a="1"/>
  <c r="AG538" i="1" s="1"/>
  <c r="AG537" i="1" a="1"/>
  <c r="AG537" i="1" s="1"/>
  <c r="AG536" i="1" a="1"/>
  <c r="AG536" i="1" s="1"/>
  <c r="AG535" i="1" a="1"/>
  <c r="AG535" i="1" s="1"/>
  <c r="AG534" i="1" a="1"/>
  <c r="AG534" i="1" s="1"/>
  <c r="AG533" i="1" a="1"/>
  <c r="AG533" i="1" s="1"/>
  <c r="AG532" i="1" a="1"/>
  <c r="AG532" i="1" s="1"/>
  <c r="AG531" i="1" a="1"/>
  <c r="AG531" i="1" s="1"/>
  <c r="AG530" i="1" a="1"/>
  <c r="AG530" i="1" s="1"/>
  <c r="AG529" i="1" a="1"/>
  <c r="AG529" i="1" s="1"/>
  <c r="AG528" i="1" a="1"/>
  <c r="AG528" i="1" s="1"/>
  <c r="AG527" i="1" a="1"/>
  <c r="AG527" i="1" s="1"/>
  <c r="AG526" i="1" a="1"/>
  <c r="AG526" i="1" s="1"/>
  <c r="AG525" i="1" a="1"/>
  <c r="AG525" i="1" s="1"/>
  <c r="AG524" i="1" a="1"/>
  <c r="AG524" i="1" s="1"/>
  <c r="AG491" i="1" a="1"/>
  <c r="AG491" i="1" s="1"/>
  <c r="AG490" i="1" a="1"/>
  <c r="AG490" i="1" s="1"/>
  <c r="AG489" i="1" a="1"/>
  <c r="AG489" i="1" s="1"/>
  <c r="AG488" i="1" a="1"/>
  <c r="AG488" i="1" s="1"/>
  <c r="AG487" i="1" a="1"/>
  <c r="AG487" i="1" s="1"/>
  <c r="AG486" i="1" a="1"/>
  <c r="AG486" i="1" s="1"/>
  <c r="AG484" i="1" a="1"/>
  <c r="AG484" i="1" s="1"/>
  <c r="AG483" i="1" a="1"/>
  <c r="AG483" i="1" s="1"/>
  <c r="AG482" i="1" a="1"/>
  <c r="AG482" i="1" s="1"/>
  <c r="AG481" i="1" a="1"/>
  <c r="AG481" i="1" s="1"/>
  <c r="AG480" i="1" a="1"/>
  <c r="AG480" i="1" s="1"/>
  <c r="AG479" i="1" a="1"/>
  <c r="AG479" i="1" s="1"/>
  <c r="AG478" i="1" a="1"/>
  <c r="AG478" i="1" s="1"/>
  <c r="AG477" i="1" a="1"/>
  <c r="AG477" i="1" s="1"/>
  <c r="AG476" i="1" a="1"/>
  <c r="AG476" i="1" s="1"/>
  <c r="AG475" i="1" a="1"/>
  <c r="AG475" i="1" s="1"/>
  <c r="AG474" i="1" a="1"/>
  <c r="AG474" i="1" s="1"/>
  <c r="AG473" i="1" a="1"/>
  <c r="AG473" i="1" s="1"/>
  <c r="AG472" i="1" a="1"/>
  <c r="AG472" i="1" s="1"/>
  <c r="AG471" i="1" a="1"/>
  <c r="AG471" i="1" s="1"/>
  <c r="AG470" i="1" a="1"/>
  <c r="AG470" i="1" s="1"/>
  <c r="AG518" i="1" a="1"/>
  <c r="AG518" i="1" s="1"/>
  <c r="AG517" i="1" a="1"/>
  <c r="AG517" i="1" s="1"/>
  <c r="AG516" i="1" a="1"/>
  <c r="AG516" i="1" s="1"/>
  <c r="AG515" i="1" a="1"/>
  <c r="AG515" i="1" s="1"/>
  <c r="AG514" i="1" a="1"/>
  <c r="AG514" i="1" s="1"/>
  <c r="AG513" i="1" a="1"/>
  <c r="AG513" i="1" s="1"/>
  <c r="AG512" i="1" a="1"/>
  <c r="AG512" i="1" s="1"/>
  <c r="AG511" i="1" a="1"/>
  <c r="AG511" i="1" s="1"/>
  <c r="AG510" i="1" a="1"/>
  <c r="AG510" i="1" s="1"/>
  <c r="AG509" i="1" a="1"/>
  <c r="AG509" i="1" s="1"/>
  <c r="AG508" i="1" a="1"/>
  <c r="AG508" i="1" s="1"/>
  <c r="AG507" i="1" a="1"/>
  <c r="AG507" i="1" s="1"/>
  <c r="AG506" i="1" a="1"/>
  <c r="AG506" i="1" s="1"/>
  <c r="AG505" i="1" a="1"/>
  <c r="AG505" i="1" s="1"/>
  <c r="AG504" i="1" a="1"/>
  <c r="AG504" i="1" s="1"/>
  <c r="AG503" i="1" a="1"/>
  <c r="AG503" i="1" s="1"/>
  <c r="AG502" i="1" a="1"/>
  <c r="AG502" i="1" s="1"/>
  <c r="AG501" i="1" a="1"/>
  <c r="AG501" i="1" s="1"/>
  <c r="AG500" i="1" a="1"/>
  <c r="AG500" i="1" s="1"/>
  <c r="AG499" i="1" a="1"/>
  <c r="AG499" i="1" s="1"/>
  <c r="AG498" i="1" a="1"/>
  <c r="AG498" i="1" s="1"/>
  <c r="AG497" i="1" a="1"/>
  <c r="AG497" i="1" s="1"/>
  <c r="AG464" i="1" a="1"/>
  <c r="AG464" i="1" s="1"/>
  <c r="AG463" i="1" a="1"/>
  <c r="AG463" i="1" s="1"/>
  <c r="AG462" i="1" a="1"/>
  <c r="AG462" i="1" s="1"/>
  <c r="AG461" i="1" a="1"/>
  <c r="AG461" i="1" s="1"/>
  <c r="AG460" i="1" a="1"/>
  <c r="AG460" i="1" s="1"/>
  <c r="AG459" i="1" a="1"/>
  <c r="AG459" i="1" s="1"/>
  <c r="AG457" i="1" a="1"/>
  <c r="AG457" i="1" s="1"/>
  <c r="AG456" i="1" a="1"/>
  <c r="AG456" i="1" s="1"/>
  <c r="AG437" i="1" a="1"/>
  <c r="AG437" i="1" s="1"/>
  <c r="AG436" i="1" a="1"/>
  <c r="AG436" i="1" s="1"/>
  <c r="AG435" i="1" a="1"/>
  <c r="AG435" i="1" s="1"/>
  <c r="AG434" i="1" a="1"/>
  <c r="AG434" i="1" s="1"/>
  <c r="AG433" i="1" a="1"/>
  <c r="AG433" i="1" s="1"/>
  <c r="AG432" i="1" a="1"/>
  <c r="AG432" i="1" s="1"/>
  <c r="AG431" i="1" a="1"/>
  <c r="AG431" i="1" s="1"/>
  <c r="AG430" i="1" a="1"/>
  <c r="AG430" i="1" s="1"/>
  <c r="AG429" i="1" a="1"/>
  <c r="AG429" i="1" s="1"/>
  <c r="AG428" i="1" a="1"/>
  <c r="AG428" i="1" s="1"/>
  <c r="AG427" i="1" a="1"/>
  <c r="AG427" i="1" s="1"/>
  <c r="AG426" i="1" a="1"/>
  <c r="AG426" i="1" s="1"/>
  <c r="AG425" i="1" a="1"/>
  <c r="AG425" i="1" s="1"/>
  <c r="AG424" i="1" a="1"/>
  <c r="AG424" i="1" s="1"/>
  <c r="AG423" i="1" a="1"/>
  <c r="AG423" i="1" s="1"/>
  <c r="AG422" i="1" a="1"/>
  <c r="AG422" i="1" s="1"/>
  <c r="AG421" i="1" a="1"/>
  <c r="AG421" i="1" s="1"/>
  <c r="AG420" i="1" a="1"/>
  <c r="AG420" i="1" s="1"/>
  <c r="AG419" i="1" a="1"/>
  <c r="AG419" i="1" s="1"/>
  <c r="AG418" i="1" a="1"/>
  <c r="AG418" i="1" s="1"/>
  <c r="AG417" i="1" a="1"/>
  <c r="AG417" i="1" s="1"/>
  <c r="AG416" i="1" a="1"/>
  <c r="AG416" i="1" s="1"/>
  <c r="AG411" i="1" a="1"/>
  <c r="AG411" i="1" s="1"/>
  <c r="AG410" i="1" a="1"/>
  <c r="AG410" i="1" s="1"/>
  <c r="AG409" i="1" a="1"/>
  <c r="AG409" i="1" s="1"/>
  <c r="AG408" i="1" a="1"/>
  <c r="AG408" i="1" s="1"/>
  <c r="AG407" i="1" a="1"/>
  <c r="AG407" i="1" s="1"/>
  <c r="AG406" i="1" a="1"/>
  <c r="AG406" i="1" s="1"/>
  <c r="AG405" i="1" a="1"/>
  <c r="AG405" i="1" s="1"/>
  <c r="AG404" i="1" a="1"/>
  <c r="AG404" i="1" s="1"/>
  <c r="AG403" i="1" a="1"/>
  <c r="AG403" i="1" s="1"/>
  <c r="AG402" i="1" a="1"/>
  <c r="AG402" i="1" s="1"/>
  <c r="AG401" i="1" a="1"/>
  <c r="AG401" i="1" s="1"/>
  <c r="AG400" i="1" a="1"/>
  <c r="AG400" i="1" s="1"/>
  <c r="AG399" i="1" a="1"/>
  <c r="AG399" i="1" s="1"/>
  <c r="AG398" i="1" a="1"/>
  <c r="AG398" i="1" s="1"/>
  <c r="AG397" i="1" a="1"/>
  <c r="AG397" i="1" s="1"/>
  <c r="AG396" i="1" a="1"/>
  <c r="AG396" i="1" s="1"/>
  <c r="AG395" i="1" a="1"/>
  <c r="AG395" i="1" s="1"/>
  <c r="AG394" i="1" a="1"/>
  <c r="AG394" i="1" s="1"/>
  <c r="AG393" i="1" a="1"/>
  <c r="AG393" i="1" s="1"/>
  <c r="AG392" i="1" a="1"/>
  <c r="AG392" i="1" s="1"/>
  <c r="AG391" i="1" a="1"/>
  <c r="AG391" i="1" s="1"/>
  <c r="AG390" i="1" a="1"/>
  <c r="AG390" i="1" s="1"/>
  <c r="AG385" i="1" a="1"/>
  <c r="AG385" i="1" s="1"/>
  <c r="AG384" i="1" a="1"/>
  <c r="AG384" i="1" s="1"/>
  <c r="AG383" i="1" a="1"/>
  <c r="AG383" i="1" s="1"/>
  <c r="AG382" i="1" a="1"/>
  <c r="AG382" i="1" s="1"/>
  <c r="AG381" i="1" a="1"/>
  <c r="AG381" i="1" s="1"/>
  <c r="AG380" i="1" a="1"/>
  <c r="AG380" i="1" s="1"/>
  <c r="AG379" i="1" a="1"/>
  <c r="AG379" i="1" s="1"/>
  <c r="AG378" i="1" a="1"/>
  <c r="AG378" i="1" s="1"/>
  <c r="AG377" i="1" a="1"/>
  <c r="AG377" i="1" s="1"/>
  <c r="AG359" i="1" a="1"/>
  <c r="AG359" i="1" s="1"/>
  <c r="AG358" i="1" a="1"/>
  <c r="AG358" i="1" s="1"/>
  <c r="AG357" i="1" a="1"/>
  <c r="AG357" i="1" s="1"/>
  <c r="AG356" i="1" a="1"/>
  <c r="AG356" i="1" s="1"/>
  <c r="AG355" i="1" a="1"/>
  <c r="AG355" i="1" s="1"/>
  <c r="AG354" i="1" a="1"/>
  <c r="AG354" i="1" s="1"/>
  <c r="AG353" i="1" a="1"/>
  <c r="AG353" i="1" s="1"/>
  <c r="AG352" i="1" a="1"/>
  <c r="AG352" i="1" s="1"/>
  <c r="AG351" i="1" a="1"/>
  <c r="AG351" i="1" s="1"/>
  <c r="AG350" i="1" a="1"/>
  <c r="AG350" i="1" s="1"/>
  <c r="AG349" i="1" a="1"/>
  <c r="AG349" i="1" s="1"/>
  <c r="AG348" i="1" a="1"/>
  <c r="AG348" i="1" s="1"/>
  <c r="AG347" i="1" a="1"/>
  <c r="AG347" i="1" s="1"/>
  <c r="AG346" i="1" a="1"/>
  <c r="AG346" i="1" s="1"/>
  <c r="AG345" i="1" a="1"/>
  <c r="AG345" i="1" s="1"/>
  <c r="AG344" i="1" a="1"/>
  <c r="AG344" i="1" s="1"/>
  <c r="AG343" i="1" a="1"/>
  <c r="AG343" i="1" s="1"/>
  <c r="AG342" i="1" a="1"/>
  <c r="AG342" i="1" s="1"/>
  <c r="AG341" i="1" a="1"/>
  <c r="AG341" i="1" s="1"/>
  <c r="AG340" i="1" a="1"/>
  <c r="AG340" i="1" s="1"/>
  <c r="AG339" i="1" a="1"/>
  <c r="AG339" i="1" s="1"/>
  <c r="AG338" i="1" a="1"/>
  <c r="AG338" i="1" s="1"/>
  <c r="AG333" i="1" a="1"/>
  <c r="AG333" i="1" s="1"/>
  <c r="AG332" i="1" a="1"/>
  <c r="AG332" i="1" s="1"/>
  <c r="AG331" i="1" a="1"/>
  <c r="AG331" i="1" s="1"/>
  <c r="AG330" i="1" a="1"/>
  <c r="AG330" i="1" s="1"/>
  <c r="AG329" i="1" a="1"/>
  <c r="AG329" i="1" s="1"/>
  <c r="AG328" i="1" a="1"/>
  <c r="AG328" i="1" s="1"/>
  <c r="AG327" i="1" a="1"/>
  <c r="AG327" i="1" s="1"/>
  <c r="AG326" i="1" a="1"/>
  <c r="AG326" i="1" s="1"/>
  <c r="AG325" i="1" a="1"/>
  <c r="AG325" i="1" s="1"/>
  <c r="AG324" i="1" a="1"/>
  <c r="AG324" i="1" s="1"/>
  <c r="AG323" i="1" a="1"/>
  <c r="AG323" i="1" s="1"/>
  <c r="AG322" i="1" a="1"/>
  <c r="AG322" i="1" s="1"/>
  <c r="AG321" i="1" a="1"/>
  <c r="AG321" i="1" s="1"/>
  <c r="AG320" i="1" a="1"/>
  <c r="AG320" i="1" s="1"/>
  <c r="AG319" i="1" a="1"/>
  <c r="AG319" i="1" s="1"/>
  <c r="AG318" i="1" a="1"/>
  <c r="AG318" i="1" s="1"/>
  <c r="AG317" i="1" a="1"/>
  <c r="AG317" i="1" s="1"/>
  <c r="AG316" i="1" a="1"/>
  <c r="AG316" i="1" s="1"/>
  <c r="AG315" i="1" a="1"/>
  <c r="AG315" i="1" s="1"/>
  <c r="AG314" i="1" a="1"/>
  <c r="AG314" i="1" s="1"/>
  <c r="AG313" i="1" a="1"/>
  <c r="AG313" i="1" s="1"/>
  <c r="AG312" i="1" a="1"/>
  <c r="AG312" i="1" s="1"/>
  <c r="AG305" i="1" a="1"/>
  <c r="AG305" i="1" s="1"/>
  <c r="AG304" i="1" a="1"/>
  <c r="AG304" i="1" s="1"/>
  <c r="AG303" i="1" a="1"/>
  <c r="AG303" i="1" s="1"/>
  <c r="AG302" i="1" a="1"/>
  <c r="AG302" i="1" s="1"/>
  <c r="AG301" i="1" a="1"/>
  <c r="AG301" i="1" s="1"/>
  <c r="AG300" i="1" a="1"/>
  <c r="AG300" i="1" s="1"/>
  <c r="AG299" i="1" a="1"/>
  <c r="AG299" i="1" s="1"/>
  <c r="AG298" i="1" a="1"/>
  <c r="AG298" i="1" s="1"/>
  <c r="AG297" i="1" a="1"/>
  <c r="AG297" i="1" s="1"/>
  <c r="AG296" i="1" a="1"/>
  <c r="AG296" i="1" s="1"/>
  <c r="AG295" i="1" a="1"/>
  <c r="AG295" i="1" s="1"/>
  <c r="AG294" i="1" a="1"/>
  <c r="AG294" i="1" s="1"/>
  <c r="AG293" i="1" a="1"/>
  <c r="AG293" i="1" s="1"/>
  <c r="AG292" i="1" a="1"/>
  <c r="AG292" i="1" s="1"/>
  <c r="AG291" i="1" a="1"/>
  <c r="AG291" i="1" s="1"/>
  <c r="AG290" i="1" a="1"/>
  <c r="AG290" i="1" s="1"/>
  <c r="AG289" i="1" a="1"/>
  <c r="AG289" i="1" s="1"/>
  <c r="AG288" i="1" a="1"/>
  <c r="AG288" i="1" s="1"/>
  <c r="AG287" i="1" a="1"/>
  <c r="AG287" i="1" s="1"/>
  <c r="AG286" i="1" a="1"/>
  <c r="AG286" i="1" s="1"/>
  <c r="AG285" i="1" a="1"/>
  <c r="AG285" i="1" s="1"/>
  <c r="AG284" i="1" a="1"/>
  <c r="AG284" i="1" s="1"/>
  <c r="AG277" i="1" a="1"/>
  <c r="AG277" i="1" s="1"/>
  <c r="AG276" i="1" a="1"/>
  <c r="AG276" i="1" s="1"/>
  <c r="AG275" i="1" a="1"/>
  <c r="AG275" i="1" s="1"/>
  <c r="AG274" i="1" a="1"/>
  <c r="AG274" i="1" s="1"/>
  <c r="AG273" i="1" a="1"/>
  <c r="AG273" i="1" s="1"/>
  <c r="AG272" i="1" a="1"/>
  <c r="AG272" i="1" s="1"/>
  <c r="AG271" i="1" a="1"/>
  <c r="AG271" i="1" s="1"/>
  <c r="AG270" i="1" a="1"/>
  <c r="AG270" i="1" s="1"/>
  <c r="AG269" i="1" a="1"/>
  <c r="AG269" i="1" s="1"/>
  <c r="AG268" i="1" a="1"/>
  <c r="AG268" i="1" s="1"/>
  <c r="AG267" i="1" a="1"/>
  <c r="AG267" i="1" s="1"/>
  <c r="AG266" i="1" a="1"/>
  <c r="AG266" i="1" s="1"/>
  <c r="AG265" i="1" a="1"/>
  <c r="AG265" i="1" s="1"/>
  <c r="AG264" i="1" a="1"/>
  <c r="AG264" i="1" s="1"/>
  <c r="AG263" i="1" a="1"/>
  <c r="AG263" i="1" s="1"/>
  <c r="AG262" i="1" a="1"/>
  <c r="AG262" i="1" s="1"/>
  <c r="AG261" i="1" a="1"/>
  <c r="AG261" i="1" s="1"/>
  <c r="AG260" i="1" a="1"/>
  <c r="AG260" i="1" s="1"/>
  <c r="AG259" i="1" a="1"/>
  <c r="AG259" i="1" s="1"/>
  <c r="AG258" i="1" a="1"/>
  <c r="AG258" i="1" s="1"/>
  <c r="AG257" i="1" a="1"/>
  <c r="AG257" i="1" s="1"/>
  <c r="AG256" i="1" a="1"/>
  <c r="AG256" i="1" s="1"/>
  <c r="AG252" i="1" a="1"/>
  <c r="AG252" i="1" s="1"/>
  <c r="AG251" i="1" a="1"/>
  <c r="AG251" i="1" s="1"/>
  <c r="AG250" i="1" a="1"/>
  <c r="AG250" i="1" s="1"/>
  <c r="AG249" i="1" a="1"/>
  <c r="AG249" i="1" s="1"/>
  <c r="AG248" i="1" a="1"/>
  <c r="AG248" i="1" s="1"/>
  <c r="AG247" i="1" a="1"/>
  <c r="AG247" i="1" s="1"/>
  <c r="AG246" i="1" a="1"/>
  <c r="AG246" i="1" s="1"/>
  <c r="AG245" i="1" a="1"/>
  <c r="AG245" i="1" s="1"/>
  <c r="AG244" i="1" a="1"/>
  <c r="AG244" i="1" s="1"/>
  <c r="AG243" i="1" a="1"/>
  <c r="AG243" i="1" s="1"/>
  <c r="AG242" i="1" a="1"/>
  <c r="AG242" i="1" s="1"/>
  <c r="AG241" i="1" a="1"/>
  <c r="AG241" i="1" s="1"/>
  <c r="AG240" i="1" a="1"/>
  <c r="AG240" i="1" s="1"/>
  <c r="AG239" i="1" a="1"/>
  <c r="AG239" i="1" s="1"/>
  <c r="AG238" i="1" a="1"/>
  <c r="AG238" i="1" s="1"/>
  <c r="AG237" i="1" a="1"/>
  <c r="AG237" i="1" s="1"/>
  <c r="AG236" i="1" a="1"/>
  <c r="AG236" i="1" s="1"/>
  <c r="AG235" i="1" a="1"/>
  <c r="AG235" i="1" s="1"/>
  <c r="AG234" i="1" a="1"/>
  <c r="AG234" i="1" s="1"/>
  <c r="AG233" i="1" a="1"/>
  <c r="AG233" i="1" s="1"/>
  <c r="AG232" i="1" a="1"/>
  <c r="AG232" i="1" s="1"/>
  <c r="AG231" i="1" a="1"/>
  <c r="AG231" i="1" s="1"/>
  <c r="AG227" i="1" a="1"/>
  <c r="AG227" i="1" s="1"/>
  <c r="AG226" i="1" a="1"/>
  <c r="AG226" i="1" s="1"/>
  <c r="AG225" i="1" a="1"/>
  <c r="AG225" i="1" s="1"/>
  <c r="AG224" i="1" a="1"/>
  <c r="AG224" i="1" s="1"/>
  <c r="AG223" i="1" a="1"/>
  <c r="AG223" i="1" s="1"/>
  <c r="AG222" i="1" a="1"/>
  <c r="AG222" i="1" s="1"/>
  <c r="AG221" i="1" a="1"/>
  <c r="AG221" i="1" s="1"/>
  <c r="AG220" i="1" a="1"/>
  <c r="AG220" i="1" s="1"/>
  <c r="AG219" i="1" a="1"/>
  <c r="AG219" i="1" s="1"/>
  <c r="AG218" i="1" a="1"/>
  <c r="AG218" i="1" s="1"/>
  <c r="AG217" i="1" a="1"/>
  <c r="AG217" i="1" s="1"/>
  <c r="AG216" i="1" a="1"/>
  <c r="AG216" i="1" s="1"/>
  <c r="AG215" i="1" a="1"/>
  <c r="AG215" i="1" s="1"/>
  <c r="AG214" i="1" a="1"/>
  <c r="AG214" i="1" s="1"/>
  <c r="AG213" i="1" a="1"/>
  <c r="AG213" i="1" s="1"/>
  <c r="AG212" i="1" a="1"/>
  <c r="AG212" i="1" s="1"/>
  <c r="AG211" i="1" a="1"/>
  <c r="AG211" i="1" s="1"/>
  <c r="AG210" i="1" a="1"/>
  <c r="AG210" i="1" s="1"/>
  <c r="AG209" i="1" a="1"/>
  <c r="AG209" i="1" s="1"/>
  <c r="AG208" i="1" a="1"/>
  <c r="AG208" i="1" s="1"/>
  <c r="AG207" i="1" a="1"/>
  <c r="AG207" i="1" s="1"/>
  <c r="AG206" i="1" a="1"/>
  <c r="AG206" i="1" s="1"/>
  <c r="AG200" i="1" a="1"/>
  <c r="AG200" i="1" s="1"/>
  <c r="AG199" i="1" a="1"/>
  <c r="AG199" i="1" s="1"/>
  <c r="AG198" i="1" a="1"/>
  <c r="AG198" i="1" s="1"/>
  <c r="AG197" i="1" a="1"/>
  <c r="AG197" i="1" s="1"/>
  <c r="AG196" i="1" a="1"/>
  <c r="AG196" i="1" s="1"/>
  <c r="AG195" i="1" a="1"/>
  <c r="AG195" i="1" s="1"/>
  <c r="AG194" i="1" a="1"/>
  <c r="AG194" i="1" s="1"/>
  <c r="AG193" i="1" a="1"/>
  <c r="AG193" i="1" s="1"/>
  <c r="AG192" i="1" a="1"/>
  <c r="AG192" i="1" s="1"/>
  <c r="AG191" i="1" a="1"/>
  <c r="AG191" i="1" s="1"/>
  <c r="AG190" i="1" a="1"/>
  <c r="AG190" i="1" s="1"/>
  <c r="AG189" i="1" a="1"/>
  <c r="AG189" i="1" s="1"/>
  <c r="AG188" i="1" a="1"/>
  <c r="AG188" i="1" s="1"/>
  <c r="AG187" i="1" a="1"/>
  <c r="AG187" i="1" s="1"/>
  <c r="AG186" i="1" a="1"/>
  <c r="AG186" i="1" s="1"/>
  <c r="AG185" i="1" a="1"/>
  <c r="AG185" i="1" s="1"/>
  <c r="AG184" i="1" a="1"/>
  <c r="AG184" i="1" s="1"/>
  <c r="AG183" i="1" a="1"/>
  <c r="AG183" i="1" s="1"/>
  <c r="AG182" i="1" a="1"/>
  <c r="AG182" i="1" s="1"/>
  <c r="AG177" i="1" a="1"/>
  <c r="AG177" i="1" s="1"/>
  <c r="AG176" i="1" a="1"/>
  <c r="AG176" i="1" s="1"/>
  <c r="AG175" i="1" a="1"/>
  <c r="AG175" i="1" s="1"/>
  <c r="AG174" i="1" a="1"/>
  <c r="AG174" i="1" s="1"/>
  <c r="AG173" i="1" a="1"/>
  <c r="AG173" i="1" s="1"/>
  <c r="AG172" i="1" a="1"/>
  <c r="AG172" i="1" s="1"/>
  <c r="AG171" i="1" a="1"/>
  <c r="AG171" i="1" s="1"/>
  <c r="AG170" i="1" a="1"/>
  <c r="AG170" i="1" s="1"/>
  <c r="AG169" i="1" a="1"/>
  <c r="AG169" i="1" s="1"/>
  <c r="AG168" i="1" a="1"/>
  <c r="AG168" i="1" s="1"/>
  <c r="AG167" i="1" a="1"/>
  <c r="AG167" i="1" s="1"/>
  <c r="AG166" i="1" a="1"/>
  <c r="AG166" i="1" s="1"/>
  <c r="AG165" i="1" a="1"/>
  <c r="AG165" i="1" s="1"/>
  <c r="AG164" i="1" a="1"/>
  <c r="AG164" i="1" s="1"/>
  <c r="AG163" i="1" a="1"/>
  <c r="AG163" i="1" s="1"/>
  <c r="AG162" i="1" a="1"/>
  <c r="AG162" i="1" s="1"/>
  <c r="AG161" i="1" a="1"/>
  <c r="AG161" i="1" s="1"/>
  <c r="AG160" i="1" a="1"/>
  <c r="AG160" i="1" s="1"/>
  <c r="AG159" i="1" a="1"/>
  <c r="AG159" i="1" s="1"/>
  <c r="AG158" i="1" a="1"/>
  <c r="AG158" i="1" s="1"/>
  <c r="AG157" i="1" a="1"/>
  <c r="AG157" i="1" s="1"/>
  <c r="AG156" i="1" a="1"/>
  <c r="AG156" i="1" s="1"/>
  <c r="AG152" i="1" a="1"/>
  <c r="AG152" i="1" s="1"/>
  <c r="AG151" i="1" a="1"/>
  <c r="AG151" i="1" s="1"/>
  <c r="AG150" i="1" a="1"/>
  <c r="AG150" i="1" s="1"/>
  <c r="AG149" i="1" a="1"/>
  <c r="AG149" i="1" s="1"/>
  <c r="AG148" i="1" a="1"/>
  <c r="AG148" i="1" s="1"/>
  <c r="AG147" i="1" a="1"/>
  <c r="AG147" i="1" s="1"/>
  <c r="AG146" i="1" a="1"/>
  <c r="AG146" i="1" s="1"/>
  <c r="AG145" i="1" a="1"/>
  <c r="AG145" i="1" s="1"/>
  <c r="AG144" i="1" a="1"/>
  <c r="AG144" i="1" s="1"/>
  <c r="AG143" i="1" a="1"/>
  <c r="AG143" i="1" s="1"/>
  <c r="AG142" i="1" a="1"/>
  <c r="AG142" i="1" s="1"/>
  <c r="AG141" i="1" a="1"/>
  <c r="AG141" i="1" s="1"/>
  <c r="AG140" i="1" a="1"/>
  <c r="AG140" i="1" s="1"/>
  <c r="AG139" i="1" a="1"/>
  <c r="AG139" i="1" s="1"/>
  <c r="AG138" i="1" a="1"/>
  <c r="AG138" i="1" s="1"/>
  <c r="AG137" i="1" a="1"/>
  <c r="AG137" i="1" s="1"/>
  <c r="AG136" i="1" a="1"/>
  <c r="AG136" i="1" s="1"/>
  <c r="AG135" i="1" a="1"/>
  <c r="AG135" i="1" s="1"/>
  <c r="AG134" i="1" a="1"/>
  <c r="AG134" i="1" s="1"/>
  <c r="AG133" i="1" a="1"/>
  <c r="AG133" i="1" s="1"/>
  <c r="AG132" i="1" a="1"/>
  <c r="AG132" i="1" s="1"/>
  <c r="AG131" i="1" a="1"/>
  <c r="AG131" i="1" s="1"/>
  <c r="AG130" i="1" a="1"/>
  <c r="AG130" i="1" s="1"/>
  <c r="AG125" i="1" a="1"/>
  <c r="AG125" i="1" s="1"/>
  <c r="AG124" i="1" a="1"/>
  <c r="AG124" i="1" s="1"/>
  <c r="AG123" i="1" a="1"/>
  <c r="AG123" i="1" s="1"/>
  <c r="AG122" i="1" a="1"/>
  <c r="AG122" i="1" s="1"/>
  <c r="AG121" i="1" a="1"/>
  <c r="AG121" i="1" s="1"/>
  <c r="AG120" i="1" a="1"/>
  <c r="AG120" i="1" s="1"/>
  <c r="AG119" i="1" a="1"/>
  <c r="AG119" i="1" s="1"/>
  <c r="AG118" i="1" a="1"/>
  <c r="AG118" i="1" s="1"/>
  <c r="AG117" i="1" a="1"/>
  <c r="AG117" i="1" s="1"/>
  <c r="AG116" i="1" a="1"/>
  <c r="AG116" i="1" s="1"/>
  <c r="AG115" i="1" a="1"/>
  <c r="AG115" i="1" s="1"/>
  <c r="AG114" i="1" a="1"/>
  <c r="AG114" i="1" s="1"/>
  <c r="AG113" i="1" a="1"/>
  <c r="AG113" i="1" s="1"/>
  <c r="AG112" i="1" a="1"/>
  <c r="AG112" i="1" s="1"/>
  <c r="AG111" i="1" a="1"/>
  <c r="AG111" i="1" s="1"/>
  <c r="AG110" i="1" a="1"/>
  <c r="AG110" i="1" s="1"/>
  <c r="AG109" i="1" a="1"/>
  <c r="AG109" i="1" s="1"/>
  <c r="AG108" i="1" a="1"/>
  <c r="AG108" i="1" s="1"/>
  <c r="AG101" i="1" a="1"/>
  <c r="AG101" i="1" s="1"/>
  <c r="AG100" i="1" a="1"/>
  <c r="AG100" i="1" s="1"/>
  <c r="AG99" i="1" a="1"/>
  <c r="AG99" i="1" s="1"/>
  <c r="AG98" i="1" a="1"/>
  <c r="AG98" i="1" s="1"/>
  <c r="AG97" i="1" a="1"/>
  <c r="AG97" i="1" s="1"/>
  <c r="AG96" i="1" a="1"/>
  <c r="AG96" i="1" s="1"/>
  <c r="AG95" i="1" a="1"/>
  <c r="AG95" i="1" s="1"/>
  <c r="AG94" i="1" a="1"/>
  <c r="AG94" i="1" s="1"/>
  <c r="AG93" i="1" a="1"/>
  <c r="AG93" i="1" s="1"/>
  <c r="AG92" i="1" a="1"/>
  <c r="AG92" i="1" s="1"/>
  <c r="AG91" i="1" a="1"/>
  <c r="AG91" i="1" s="1"/>
  <c r="AG90" i="1" a="1"/>
  <c r="AG90" i="1" s="1"/>
  <c r="AG89" i="1" a="1"/>
  <c r="AG89" i="1" s="1"/>
  <c r="AG88" i="1" a="1"/>
  <c r="AG88" i="1" s="1"/>
  <c r="AG87" i="1" a="1"/>
  <c r="AG87" i="1" s="1"/>
  <c r="AG86" i="1" a="1"/>
  <c r="AG86" i="1" s="1"/>
  <c r="AG85" i="1" a="1"/>
  <c r="AG85" i="1" s="1"/>
  <c r="AG84" i="1" a="1"/>
  <c r="AG84" i="1" s="1"/>
  <c r="AG83" i="1" a="1"/>
  <c r="AG83" i="1" s="1"/>
  <c r="AG82" i="1" a="1"/>
  <c r="AG82" i="1" s="1"/>
  <c r="AG81" i="1" a="1"/>
  <c r="AG81" i="1" s="1"/>
  <c r="AG80" i="1" a="1"/>
  <c r="AG80" i="1" s="1"/>
  <c r="AG79" i="1" a="1"/>
  <c r="AG79" i="1" s="1"/>
  <c r="AG73" i="1" a="1"/>
  <c r="AG73" i="1" s="1"/>
  <c r="AG72" i="1" a="1"/>
  <c r="AG72" i="1" s="1"/>
  <c r="AG71" i="1" a="1"/>
  <c r="AG71" i="1" s="1"/>
  <c r="AG70" i="1" a="1"/>
  <c r="AG70" i="1" s="1"/>
  <c r="AG69" i="1" a="1"/>
  <c r="AG69" i="1" s="1"/>
  <c r="AG68" i="1" a="1"/>
  <c r="AG68" i="1" s="1"/>
  <c r="AG67" i="1" a="1"/>
  <c r="AG67" i="1" s="1"/>
  <c r="AG66" i="1" a="1"/>
  <c r="AG66" i="1" s="1"/>
  <c r="AG65" i="1" a="1"/>
  <c r="AG65" i="1" s="1"/>
  <c r="AG64" i="1" a="1"/>
  <c r="AG64" i="1" s="1"/>
  <c r="AG63" i="1" a="1"/>
  <c r="AG63" i="1" s="1"/>
  <c r="AG62" i="1" a="1"/>
  <c r="AG62" i="1" s="1"/>
  <c r="AG61" i="1" a="1"/>
  <c r="AG61" i="1" s="1"/>
  <c r="AG60" i="1" a="1"/>
  <c r="AG60" i="1" s="1"/>
  <c r="AG59" i="1" a="1"/>
  <c r="AG59" i="1" s="1"/>
  <c r="AG58" i="1" a="1"/>
  <c r="AG58" i="1" s="1"/>
  <c r="AG57" i="1" a="1"/>
  <c r="AG57" i="1" s="1"/>
  <c r="AG56" i="1" a="1"/>
  <c r="AG56" i="1" s="1"/>
  <c r="AG55" i="1" a="1"/>
  <c r="AG55" i="1" s="1"/>
  <c r="AG54" i="1" a="1"/>
  <c r="AG54" i="1" s="1"/>
  <c r="AG53" i="1" a="1"/>
  <c r="AG53" i="1" s="1"/>
  <c r="AG52" i="1" a="1"/>
  <c r="AG52" i="1" s="1"/>
  <c r="AG48" i="1" a="1"/>
  <c r="AG48" i="1" s="1"/>
  <c r="AG47" i="1" a="1"/>
  <c r="AG47" i="1" s="1"/>
  <c r="AG46" i="1" a="1"/>
  <c r="AG46" i="1" s="1"/>
  <c r="AG45" i="1" a="1"/>
  <c r="AG45" i="1" s="1"/>
  <c r="AG44" i="1" a="1"/>
  <c r="AG44" i="1" s="1"/>
  <c r="AG43" i="1" a="1"/>
  <c r="AG43" i="1" s="1"/>
  <c r="AG42" i="1" a="1"/>
  <c r="AG42" i="1" s="1"/>
  <c r="AG41" i="1" a="1"/>
  <c r="AG41" i="1" s="1"/>
  <c r="AG40" i="1" a="1"/>
  <c r="AG40" i="1" s="1"/>
  <c r="AG39" i="1" a="1"/>
  <c r="AG39" i="1" s="1"/>
  <c r="AG38" i="1" a="1"/>
  <c r="AG38" i="1" s="1"/>
  <c r="AG37" i="1" a="1"/>
  <c r="AG37" i="1" s="1"/>
  <c r="AG36" i="1" a="1"/>
  <c r="AG36" i="1" s="1"/>
  <c r="AG35" i="1" a="1"/>
  <c r="AG35" i="1" s="1"/>
  <c r="AG34" i="1" a="1"/>
  <c r="AG34" i="1" s="1"/>
  <c r="AG33" i="1" a="1"/>
  <c r="AG33" i="1" s="1"/>
  <c r="AG32" i="1" a="1"/>
  <c r="AG32" i="1" s="1"/>
  <c r="AG31" i="1" a="1"/>
  <c r="AG31" i="1" s="1"/>
  <c r="AG30" i="1" a="1"/>
  <c r="AG30" i="1" s="1"/>
  <c r="AG29" i="1" a="1"/>
  <c r="AG29" i="1" s="1"/>
  <c r="AG28" i="1" a="1"/>
  <c r="AG28" i="1" s="1"/>
  <c r="AG27" i="1" a="1"/>
  <c r="AG27" i="1" s="1"/>
  <c r="AG23" i="1" a="1"/>
  <c r="AG23" i="1" s="1"/>
  <c r="AG22" i="1" a="1"/>
  <c r="AG22" i="1" s="1"/>
  <c r="AG21" i="1" a="1"/>
  <c r="AG21" i="1" s="1"/>
  <c r="AG20" i="1" a="1"/>
  <c r="AG20" i="1" s="1"/>
  <c r="AG19" i="1" a="1"/>
  <c r="AG19" i="1" s="1"/>
  <c r="AG18" i="1" a="1"/>
  <c r="AG18" i="1" s="1"/>
  <c r="AG17" i="1" a="1"/>
  <c r="AG17" i="1" s="1"/>
  <c r="AG16" i="1" a="1"/>
  <c r="AG16" i="1" s="1"/>
  <c r="AG15" i="1" a="1"/>
  <c r="AG15" i="1" s="1"/>
  <c r="AG14" i="1" a="1"/>
  <c r="AG14" i="1" s="1"/>
  <c r="AG13" i="1" a="1"/>
  <c r="AG13" i="1" s="1"/>
  <c r="AG12" i="1" a="1"/>
  <c r="AG12" i="1" s="1"/>
  <c r="AG11" i="1" a="1"/>
  <c r="AG11" i="1" s="1"/>
  <c r="AG10" i="1" a="1"/>
  <c r="AG10" i="1" s="1"/>
  <c r="AG9" i="1" a="1"/>
  <c r="AG9" i="1" s="1"/>
  <c r="AG8" i="1" a="1"/>
  <c r="AG8" i="1" s="1"/>
  <c r="AG7" i="1" a="1"/>
  <c r="AG7" i="1" s="1"/>
  <c r="AG6" i="1" a="1"/>
  <c r="AG6" i="1" s="1"/>
  <c r="AG5" i="1" a="1"/>
  <c r="AG5" i="1" s="1"/>
  <c r="AG4" i="1" a="1"/>
  <c r="AG4" i="1" s="1"/>
  <c r="AG3" i="1" a="1"/>
  <c r="AG3" i="1" s="1"/>
  <c r="AG2" i="1" a="1"/>
  <c r="AG2" i="1" s="1"/>
  <c r="AF102" i="1"/>
  <c r="AG129" i="1"/>
  <c r="AG816" i="1"/>
  <c r="AG790" i="1"/>
  <c r="AG764" i="1"/>
  <c r="AG737" i="1"/>
  <c r="AG710" i="1"/>
  <c r="AG683" i="1"/>
  <c r="AG656" i="1"/>
  <c r="AG629" i="1"/>
  <c r="AG603" i="1"/>
  <c r="AG577" i="1"/>
  <c r="AG550" i="1"/>
  <c r="AG523" i="1"/>
  <c r="AG496" i="1"/>
  <c r="AG469" i="1"/>
  <c r="AG442" i="1"/>
  <c r="AG415" i="1"/>
  <c r="AG389" i="1"/>
  <c r="AG363" i="1"/>
  <c r="AG337" i="1"/>
  <c r="AG311" i="1"/>
  <c r="AG283" i="1"/>
  <c r="AG255" i="1"/>
  <c r="AG230" i="1"/>
  <c r="AG205" i="1"/>
  <c r="AG181" i="1"/>
  <c r="AG155" i="1"/>
  <c r="AG107" i="1"/>
  <c r="AG78" i="1"/>
  <c r="AG51" i="1"/>
  <c r="AG26" i="1"/>
  <c r="CY10" i="7"/>
  <c r="B10" i="7" a="1"/>
  <c r="B10" i="7" s="1"/>
  <c r="B9" i="7"/>
  <c r="C5" i="7"/>
  <c r="C310" i="7" s="1" a="1"/>
  <c r="C310" i="7" s="1"/>
  <c r="B369" i="7" a="1"/>
  <c r="B369" i="7" s="1"/>
  <c r="B368" i="7" a="1"/>
  <c r="B368" i="7" s="1"/>
  <c r="B367" i="7" a="1"/>
  <c r="B367" i="7" s="1"/>
  <c r="B366" i="7" a="1"/>
  <c r="B366" i="7" s="1"/>
  <c r="B365" i="7" a="1"/>
  <c r="B365" i="7" s="1"/>
  <c r="B364" i="7" a="1"/>
  <c r="B364" i="7" s="1"/>
  <c r="B363" i="7" a="1"/>
  <c r="B363" i="7" s="1"/>
  <c r="B362" i="7" a="1"/>
  <c r="B362" i="7" s="1"/>
  <c r="B361" i="7" a="1"/>
  <c r="B361" i="7" s="1"/>
  <c r="B360" i="7" a="1"/>
  <c r="B360" i="7" s="1"/>
  <c r="B359" i="7" a="1"/>
  <c r="B359" i="7" s="1"/>
  <c r="B358" i="7" a="1"/>
  <c r="B358" i="7" s="1"/>
  <c r="B357" i="7" a="1"/>
  <c r="B357" i="7" s="1"/>
  <c r="B356" i="7" a="1"/>
  <c r="B356" i="7" s="1"/>
  <c r="B355" i="7" a="1"/>
  <c r="B355" i="7" s="1"/>
  <c r="B354" i="7" a="1"/>
  <c r="B354" i="7" s="1"/>
  <c r="B353" i="7" a="1"/>
  <c r="B353" i="7" s="1"/>
  <c r="B352" i="7" a="1"/>
  <c r="B352" i="7" s="1"/>
  <c r="B351" i="7" a="1"/>
  <c r="B351" i="7" s="1"/>
  <c r="B350" i="7" a="1"/>
  <c r="B350" i="7" s="1"/>
  <c r="B349" i="7" a="1"/>
  <c r="B349" i="7" s="1"/>
  <c r="B348" i="7" a="1"/>
  <c r="B348" i="7" s="1"/>
  <c r="B347" i="7" a="1"/>
  <c r="B347" i="7" s="1"/>
  <c r="B346" i="7" a="1"/>
  <c r="B346" i="7" s="1"/>
  <c r="B345" i="7" a="1"/>
  <c r="B345" i="7" s="1"/>
  <c r="B344" i="7" a="1"/>
  <c r="B344" i="7" s="1"/>
  <c r="B343" i="7" a="1"/>
  <c r="B343" i="7" s="1"/>
  <c r="B342" i="7" a="1"/>
  <c r="B342" i="7" s="1"/>
  <c r="B341" i="7" a="1"/>
  <c r="B341" i="7" s="1"/>
  <c r="B340" i="7" a="1"/>
  <c r="B340" i="7" s="1"/>
  <c r="B339" i="7" a="1"/>
  <c r="B339" i="7" s="1"/>
  <c r="B338" i="7" a="1"/>
  <c r="B338" i="7" s="1"/>
  <c r="B337" i="7" a="1"/>
  <c r="B337" i="7" s="1"/>
  <c r="B336" i="7" a="1"/>
  <c r="B336" i="7" s="1"/>
  <c r="B335" i="7" a="1"/>
  <c r="B335" i="7" s="1"/>
  <c r="B334" i="7" a="1"/>
  <c r="B334" i="7" s="1"/>
  <c r="B333" i="7" a="1"/>
  <c r="B333" i="7" s="1"/>
  <c r="B332" i="7" a="1"/>
  <c r="B332" i="7" s="1"/>
  <c r="B331" i="7" a="1"/>
  <c r="B331" i="7" s="1"/>
  <c r="B330" i="7" a="1"/>
  <c r="B330" i="7" s="1"/>
  <c r="B329" i="7" a="1"/>
  <c r="B329" i="7" s="1"/>
  <c r="B328" i="7" a="1"/>
  <c r="B328" i="7" s="1"/>
  <c r="B327" i="7" a="1"/>
  <c r="B327" i="7" s="1"/>
  <c r="B326" i="7" a="1"/>
  <c r="B326" i="7" s="1"/>
  <c r="B325" i="7" a="1"/>
  <c r="B325" i="7" s="1"/>
  <c r="B324" i="7" a="1"/>
  <c r="B324" i="7" s="1"/>
  <c r="B323" i="7" a="1"/>
  <c r="B323" i="7" s="1"/>
  <c r="B322" i="7" a="1"/>
  <c r="B322" i="7" s="1"/>
  <c r="B321" i="7" a="1"/>
  <c r="B321" i="7" s="1"/>
  <c r="B320" i="7" a="1"/>
  <c r="B320" i="7" s="1"/>
  <c r="B319" i="7" a="1"/>
  <c r="B319" i="7" s="1"/>
  <c r="B318" i="7" a="1"/>
  <c r="B318" i="7" s="1"/>
  <c r="B317" i="7" a="1"/>
  <c r="B317" i="7" s="1"/>
  <c r="B316" i="7" a="1"/>
  <c r="B316" i="7" s="1"/>
  <c r="B315" i="7" a="1"/>
  <c r="B315" i="7" s="1"/>
  <c r="B314" i="7" a="1"/>
  <c r="B314" i="7" s="1"/>
  <c r="B313" i="7" a="1"/>
  <c r="B313" i="7" s="1"/>
  <c r="B312" i="7" a="1"/>
  <c r="B312" i="7" s="1"/>
  <c r="B311" i="7" a="1"/>
  <c r="B311" i="7" s="1"/>
  <c r="B310" i="7" a="1"/>
  <c r="B310" i="7" s="1"/>
  <c r="B309" i="7" a="1"/>
  <c r="B309" i="7" s="1"/>
  <c r="B308" i="7" a="1"/>
  <c r="B308" i="7" s="1"/>
  <c r="B307" i="7" a="1"/>
  <c r="B307" i="7" s="1"/>
  <c r="B306" i="7" a="1"/>
  <c r="B306" i="7" s="1"/>
  <c r="B305" i="7" a="1"/>
  <c r="B305" i="7" s="1"/>
  <c r="B304" i="7" a="1"/>
  <c r="B304" i="7" s="1"/>
  <c r="B303" i="7" a="1"/>
  <c r="B303" i="7" s="1"/>
  <c r="B302" i="7" a="1"/>
  <c r="B302" i="7" s="1"/>
  <c r="B301" i="7" a="1"/>
  <c r="B301" i="7" s="1"/>
  <c r="B300" i="7" a="1"/>
  <c r="B300" i="7" s="1"/>
  <c r="B299" i="7" a="1"/>
  <c r="B299" i="7" s="1"/>
  <c r="B298" i="7" a="1"/>
  <c r="B298" i="7" s="1"/>
  <c r="B297" i="7" a="1"/>
  <c r="B297" i="7" s="1"/>
  <c r="B296" i="7" a="1"/>
  <c r="B296" i="7" s="1"/>
  <c r="B295" i="7" a="1"/>
  <c r="B295" i="7" s="1"/>
  <c r="B294" i="7" a="1"/>
  <c r="B294" i="7" s="1"/>
  <c r="B293" i="7" a="1"/>
  <c r="B293" i="7" s="1"/>
  <c r="B292" i="7" a="1"/>
  <c r="B292" i="7" s="1"/>
  <c r="B291" i="7" a="1"/>
  <c r="B291" i="7" s="1"/>
  <c r="B290" i="7" a="1"/>
  <c r="B290" i="7" s="1"/>
  <c r="B289" i="7" a="1"/>
  <c r="B289" i="7" s="1"/>
  <c r="B288" i="7" a="1"/>
  <c r="B288" i="7" s="1"/>
  <c r="B287" i="7" a="1"/>
  <c r="B287" i="7" s="1"/>
  <c r="B286" i="7" a="1"/>
  <c r="B286" i="7" s="1"/>
  <c r="B285" i="7" a="1"/>
  <c r="B285" i="7" s="1"/>
  <c r="B284" i="7" a="1"/>
  <c r="B284" i="7" s="1"/>
  <c r="B283" i="7" a="1"/>
  <c r="B283" i="7" s="1"/>
  <c r="B282" i="7" a="1"/>
  <c r="B282" i="7" s="1"/>
  <c r="B281" i="7" a="1"/>
  <c r="B281" i="7" s="1"/>
  <c r="B280" i="7" a="1"/>
  <c r="B280" i="7" s="1"/>
  <c r="B279" i="7" a="1"/>
  <c r="B279" i="7" s="1"/>
  <c r="B278" i="7" a="1"/>
  <c r="B278" i="7" s="1"/>
  <c r="B277" i="7" a="1"/>
  <c r="B277" i="7" s="1"/>
  <c r="B276" i="7" a="1"/>
  <c r="B276" i="7" s="1"/>
  <c r="B275" i="7" a="1"/>
  <c r="B275" i="7" s="1"/>
  <c r="B274" i="7" a="1"/>
  <c r="B274" i="7" s="1"/>
  <c r="B273" i="7" a="1"/>
  <c r="B273" i="7" s="1"/>
  <c r="B272" i="7" a="1"/>
  <c r="B272" i="7" s="1"/>
  <c r="B271" i="7" a="1"/>
  <c r="B271" i="7" s="1"/>
  <c r="B270" i="7" a="1"/>
  <c r="B270" i="7" s="1"/>
  <c r="B269" i="7" a="1"/>
  <c r="B269" i="7" s="1"/>
  <c r="B268" i="7" a="1"/>
  <c r="B268" i="7" s="1"/>
  <c r="B267" i="7" a="1"/>
  <c r="B267" i="7" s="1"/>
  <c r="B266" i="7" a="1"/>
  <c r="B266" i="7" s="1"/>
  <c r="B265" i="7" a="1"/>
  <c r="B265" i="7" s="1"/>
  <c r="B264" i="7" a="1"/>
  <c r="B264" i="7" s="1"/>
  <c r="B263" i="7" a="1"/>
  <c r="B263" i="7" s="1"/>
  <c r="B262" i="7" a="1"/>
  <c r="B262" i="7" s="1"/>
  <c r="B261" i="7" a="1"/>
  <c r="B261" i="7" s="1"/>
  <c r="B260" i="7" a="1"/>
  <c r="B260" i="7" s="1"/>
  <c r="B259" i="7" a="1"/>
  <c r="B259" i="7" s="1"/>
  <c r="B258" i="7" a="1"/>
  <c r="B258" i="7" s="1"/>
  <c r="B257" i="7" a="1"/>
  <c r="B257" i="7" s="1"/>
  <c r="B256" i="7" a="1"/>
  <c r="B256" i="7" s="1"/>
  <c r="B255" i="7" a="1"/>
  <c r="B255" i="7" s="1"/>
  <c r="B254" i="7" a="1"/>
  <c r="B254" i="7" s="1"/>
  <c r="B253" i="7" a="1"/>
  <c r="B253" i="7" s="1"/>
  <c r="B252" i="7" a="1"/>
  <c r="B252" i="7" s="1"/>
  <c r="B251" i="7" a="1"/>
  <c r="B251" i="7" s="1"/>
  <c r="B250" i="7" a="1"/>
  <c r="B250" i="7" s="1"/>
  <c r="B249" i="7" a="1"/>
  <c r="B249" i="7" s="1"/>
  <c r="B248" i="7" a="1"/>
  <c r="B248" i="7" s="1"/>
  <c r="B247" i="7" a="1"/>
  <c r="B247" i="7" s="1"/>
  <c r="B246" i="7" a="1"/>
  <c r="B246" i="7" s="1"/>
  <c r="B245" i="7" a="1"/>
  <c r="B245" i="7" s="1"/>
  <c r="B244" i="7" a="1"/>
  <c r="B244" i="7" s="1"/>
  <c r="B243" i="7" a="1"/>
  <c r="B243" i="7" s="1"/>
  <c r="B242" i="7" a="1"/>
  <c r="B242" i="7" s="1"/>
  <c r="B241" i="7" a="1"/>
  <c r="B241" i="7" s="1"/>
  <c r="B240" i="7" a="1"/>
  <c r="B240" i="7" s="1"/>
  <c r="B239" i="7" a="1"/>
  <c r="B239" i="7" s="1"/>
  <c r="B238" i="7" a="1"/>
  <c r="B238" i="7" s="1"/>
  <c r="B237" i="7" a="1"/>
  <c r="B237" i="7" s="1"/>
  <c r="B236" i="7" a="1"/>
  <c r="B236" i="7" s="1"/>
  <c r="B235" i="7" a="1"/>
  <c r="B235" i="7" s="1"/>
  <c r="B234" i="7" a="1"/>
  <c r="B234" i="7" s="1"/>
  <c r="B233" i="7" a="1"/>
  <c r="B233" i="7" s="1"/>
  <c r="B232" i="7" a="1"/>
  <c r="B232" i="7" s="1"/>
  <c r="B231" i="7" a="1"/>
  <c r="B231" i="7" s="1"/>
  <c r="B230" i="7" a="1"/>
  <c r="B230" i="7" s="1"/>
  <c r="B229" i="7" a="1"/>
  <c r="B229" i="7" s="1"/>
  <c r="B228" i="7" a="1"/>
  <c r="B228" i="7" s="1"/>
  <c r="B227" i="7" a="1"/>
  <c r="B227" i="7" s="1"/>
  <c r="B226" i="7" a="1"/>
  <c r="B226" i="7" s="1"/>
  <c r="B225" i="7" a="1"/>
  <c r="B225" i="7" s="1"/>
  <c r="B224" i="7" a="1"/>
  <c r="B224" i="7" s="1"/>
  <c r="B223" i="7" a="1"/>
  <c r="B223" i="7" s="1"/>
  <c r="B222" i="7" a="1"/>
  <c r="B222" i="7" s="1"/>
  <c r="B221" i="7" a="1"/>
  <c r="B221" i="7" s="1"/>
  <c r="B220" i="7" a="1"/>
  <c r="B220" i="7" s="1"/>
  <c r="B219" i="7" a="1"/>
  <c r="B219" i="7" s="1"/>
  <c r="B218" i="7" a="1"/>
  <c r="B218" i="7" s="1"/>
  <c r="B217" i="7" a="1"/>
  <c r="B217" i="7" s="1"/>
  <c r="B216" i="7" a="1"/>
  <c r="B216" i="7" s="1"/>
  <c r="B215" i="7" a="1"/>
  <c r="B215" i="7" s="1"/>
  <c r="B214" i="7" a="1"/>
  <c r="B214" i="7" s="1"/>
  <c r="B213" i="7" a="1"/>
  <c r="B213" i="7" s="1"/>
  <c r="B212" i="7" a="1"/>
  <c r="B212" i="7" s="1"/>
  <c r="B211" i="7" a="1"/>
  <c r="B211" i="7" s="1"/>
  <c r="B210" i="7" a="1"/>
  <c r="B210" i="7" s="1"/>
  <c r="B209" i="7" a="1"/>
  <c r="B209" i="7" s="1"/>
  <c r="B208" i="7" a="1"/>
  <c r="B208" i="7" s="1"/>
  <c r="B207" i="7" a="1"/>
  <c r="B207" i="7" s="1"/>
  <c r="B206" i="7" a="1"/>
  <c r="B206" i="7" s="1"/>
  <c r="B205" i="7" a="1"/>
  <c r="B205" i="7" s="1"/>
  <c r="B204" i="7" a="1"/>
  <c r="B204" i="7" s="1"/>
  <c r="B203" i="7" a="1"/>
  <c r="B203" i="7" s="1"/>
  <c r="B202" i="7" a="1"/>
  <c r="B202" i="7" s="1"/>
  <c r="B201" i="7" a="1"/>
  <c r="B201" i="7" s="1"/>
  <c r="B200" i="7" a="1"/>
  <c r="B200" i="7" s="1"/>
  <c r="B199" i="7" a="1"/>
  <c r="B199" i="7" s="1"/>
  <c r="B198" i="7" a="1"/>
  <c r="B198" i="7" s="1"/>
  <c r="B197" i="7" a="1"/>
  <c r="B197" i="7" s="1"/>
  <c r="B196" i="7" a="1"/>
  <c r="B196" i="7" s="1"/>
  <c r="B195" i="7" a="1"/>
  <c r="B195" i="7" s="1"/>
  <c r="B194" i="7" a="1"/>
  <c r="B194" i="7" s="1"/>
  <c r="B193" i="7" a="1"/>
  <c r="B193" i="7" s="1"/>
  <c r="B192" i="7" a="1"/>
  <c r="B192" i="7" s="1"/>
  <c r="B191" i="7" a="1"/>
  <c r="B191" i="7" s="1"/>
  <c r="B190" i="7" a="1"/>
  <c r="B190" i="7" s="1"/>
  <c r="B189" i="7" a="1"/>
  <c r="B189" i="7" s="1"/>
  <c r="B188" i="7" a="1"/>
  <c r="B188" i="7" s="1"/>
  <c r="B187" i="7" a="1"/>
  <c r="B187" i="7" s="1"/>
  <c r="B186" i="7" a="1"/>
  <c r="B186" i="7" s="1"/>
  <c r="B185" i="7" a="1"/>
  <c r="B185" i="7" s="1"/>
  <c r="B184" i="7" a="1"/>
  <c r="B184" i="7" s="1"/>
  <c r="B183" i="7" a="1"/>
  <c r="B183" i="7" s="1"/>
  <c r="B182" i="7" a="1"/>
  <c r="B182" i="7" s="1"/>
  <c r="B181" i="7" a="1"/>
  <c r="B181" i="7" s="1"/>
  <c r="B180" i="7" a="1"/>
  <c r="B180" i="7" s="1"/>
  <c r="B179" i="7" a="1"/>
  <c r="B179" i="7" s="1"/>
  <c r="B178" i="7" a="1"/>
  <c r="B178" i="7" s="1"/>
  <c r="B177" i="7" a="1"/>
  <c r="B177" i="7" s="1"/>
  <c r="B176" i="7" a="1"/>
  <c r="B176" i="7" s="1"/>
  <c r="B175" i="7" a="1"/>
  <c r="B175" i="7" s="1"/>
  <c r="B174" i="7" a="1"/>
  <c r="B174" i="7" s="1"/>
  <c r="B173" i="7" a="1"/>
  <c r="B173" i="7" s="1"/>
  <c r="B172" i="7" a="1"/>
  <c r="B172" i="7" s="1"/>
  <c r="B171" i="7" a="1"/>
  <c r="B171" i="7" s="1"/>
  <c r="B170" i="7" a="1"/>
  <c r="B170" i="7" s="1"/>
  <c r="B169" i="7" a="1"/>
  <c r="B169" i="7" s="1"/>
  <c r="B168" i="7" a="1"/>
  <c r="B168" i="7" s="1"/>
  <c r="B167" i="7" a="1"/>
  <c r="B167" i="7" s="1"/>
  <c r="B166" i="7" a="1"/>
  <c r="B166" i="7" s="1"/>
  <c r="B165" i="7" a="1"/>
  <c r="B165" i="7" s="1"/>
  <c r="B164" i="7" a="1"/>
  <c r="B164" i="7" s="1"/>
  <c r="B163" i="7" a="1"/>
  <c r="B163" i="7" s="1"/>
  <c r="B162" i="7" a="1"/>
  <c r="B162" i="7" s="1"/>
  <c r="B161" i="7" a="1"/>
  <c r="B161" i="7" s="1"/>
  <c r="B160" i="7" a="1"/>
  <c r="B160" i="7" s="1"/>
  <c r="B159" i="7" a="1"/>
  <c r="B159" i="7" s="1"/>
  <c r="B158" i="7" a="1"/>
  <c r="B158" i="7" s="1"/>
  <c r="B157" i="7" a="1"/>
  <c r="B157" i="7" s="1"/>
  <c r="B156" i="7" a="1"/>
  <c r="B156" i="7" s="1"/>
  <c r="B155" i="7" a="1"/>
  <c r="B155" i="7" s="1"/>
  <c r="B154" i="7" a="1"/>
  <c r="B154" i="7" s="1"/>
  <c r="B153" i="7" a="1"/>
  <c r="B153" i="7" s="1"/>
  <c r="B152" i="7" a="1"/>
  <c r="B152" i="7" s="1"/>
  <c r="B151" i="7" a="1"/>
  <c r="B151" i="7" s="1"/>
  <c r="B150" i="7" a="1"/>
  <c r="B150" i="7" s="1"/>
  <c r="B149" i="7" a="1"/>
  <c r="B149" i="7" s="1"/>
  <c r="B148" i="7" a="1"/>
  <c r="B148" i="7" s="1"/>
  <c r="B147" i="7" a="1"/>
  <c r="B147" i="7" s="1"/>
  <c r="B146" i="7" a="1"/>
  <c r="B146" i="7" s="1"/>
  <c r="B145" i="7" a="1"/>
  <c r="B145" i="7" s="1"/>
  <c r="B144" i="7" a="1"/>
  <c r="B144" i="7" s="1"/>
  <c r="B143" i="7" a="1"/>
  <c r="B143" i="7" s="1"/>
  <c r="B142" i="7" a="1"/>
  <c r="B142" i="7" s="1"/>
  <c r="B141" i="7" a="1"/>
  <c r="B141" i="7" s="1"/>
  <c r="B140" i="7" a="1"/>
  <c r="B140" i="7" s="1"/>
  <c r="B139" i="7" a="1"/>
  <c r="B139" i="7" s="1"/>
  <c r="B138" i="7" a="1"/>
  <c r="B138" i="7" s="1"/>
  <c r="B137" i="7" a="1"/>
  <c r="B137" i="7" s="1"/>
  <c r="B136" i="7" a="1"/>
  <c r="B136" i="7" s="1"/>
  <c r="B135" i="7" a="1"/>
  <c r="B135" i="7" s="1"/>
  <c r="B134" i="7" a="1"/>
  <c r="B134" i="7" s="1"/>
  <c r="B133" i="7" a="1"/>
  <c r="B133" i="7" s="1"/>
  <c r="B132" i="7" a="1"/>
  <c r="B132" i="7" s="1"/>
  <c r="B131" i="7" a="1"/>
  <c r="B131" i="7" s="1"/>
  <c r="B130" i="7" a="1"/>
  <c r="B130" i="7" s="1"/>
  <c r="B129" i="7" a="1"/>
  <c r="B129" i="7" s="1"/>
  <c r="B128" i="7" a="1"/>
  <c r="B128" i="7" s="1"/>
  <c r="B127" i="7" a="1"/>
  <c r="B127" i="7" s="1"/>
  <c r="B126" i="7" a="1"/>
  <c r="B126" i="7" s="1"/>
  <c r="B125" i="7" a="1"/>
  <c r="B125" i="7" s="1"/>
  <c r="B124" i="7" a="1"/>
  <c r="B124" i="7" s="1"/>
  <c r="B123" i="7" a="1"/>
  <c r="B123" i="7" s="1"/>
  <c r="B122" i="7" a="1"/>
  <c r="B122" i="7" s="1"/>
  <c r="B121" i="7" a="1"/>
  <c r="B121" i="7" s="1"/>
  <c r="B120" i="7" a="1"/>
  <c r="B120" i="7" s="1"/>
  <c r="B119" i="7" a="1"/>
  <c r="B119" i="7" s="1"/>
  <c r="B118" i="7" a="1"/>
  <c r="B118" i="7" s="1"/>
  <c r="B117" i="7" a="1"/>
  <c r="B117" i="7" s="1"/>
  <c r="B116" i="7" a="1"/>
  <c r="B116" i="7" s="1"/>
  <c r="B115" i="7" a="1"/>
  <c r="B115" i="7" s="1"/>
  <c r="B114" i="7" a="1"/>
  <c r="B114" i="7" s="1"/>
  <c r="B113" i="7" a="1"/>
  <c r="B113" i="7" s="1"/>
  <c r="B112" i="7" a="1"/>
  <c r="B112" i="7" s="1"/>
  <c r="B111" i="7" a="1"/>
  <c r="B111" i="7" s="1"/>
  <c r="B110" i="7" a="1"/>
  <c r="B110" i="7" s="1"/>
  <c r="B109" i="7" a="1"/>
  <c r="B109" i="7" s="1"/>
  <c r="B108" i="7" a="1"/>
  <c r="B108" i="7" s="1"/>
  <c r="B107" i="7" a="1"/>
  <c r="B107" i="7" s="1"/>
  <c r="B106" i="7" a="1"/>
  <c r="B106" i="7" s="1"/>
  <c r="B105" i="7" a="1"/>
  <c r="B105" i="7" s="1"/>
  <c r="B104" i="7" a="1"/>
  <c r="B104" i="7" s="1"/>
  <c r="B103" i="7" a="1"/>
  <c r="B103" i="7" s="1"/>
  <c r="B102" i="7" a="1"/>
  <c r="B102" i="7" s="1"/>
  <c r="B101" i="7" a="1"/>
  <c r="B101" i="7" s="1"/>
  <c r="B100" i="7" a="1"/>
  <c r="B100" i="7" s="1"/>
  <c r="B99" i="7" a="1"/>
  <c r="B99" i="7" s="1"/>
  <c r="B98" i="7" a="1"/>
  <c r="B98" i="7" s="1"/>
  <c r="B97" i="7" a="1"/>
  <c r="B97" i="7" s="1"/>
  <c r="B96" i="7" a="1"/>
  <c r="B96" i="7" s="1"/>
  <c r="B95" i="7" a="1"/>
  <c r="B95" i="7" s="1"/>
  <c r="B94" i="7" a="1"/>
  <c r="B94" i="7" s="1"/>
  <c r="B93" i="7" a="1"/>
  <c r="B93" i="7" s="1"/>
  <c r="B92" i="7" a="1"/>
  <c r="B92" i="7" s="1"/>
  <c r="B91" i="7" a="1"/>
  <c r="B91" i="7" s="1"/>
  <c r="B90" i="7" a="1"/>
  <c r="B90" i="7" s="1"/>
  <c r="B89" i="7" a="1"/>
  <c r="B89" i="7" s="1"/>
  <c r="B88" i="7" a="1"/>
  <c r="B88" i="7" s="1"/>
  <c r="B87" i="7" a="1"/>
  <c r="B87" i="7" s="1"/>
  <c r="B86" i="7" a="1"/>
  <c r="B86" i="7" s="1"/>
  <c r="B85" i="7" a="1"/>
  <c r="B85" i="7" s="1"/>
  <c r="B84" i="7" a="1"/>
  <c r="B84" i="7" s="1"/>
  <c r="B83" i="7" a="1"/>
  <c r="B83" i="7" s="1"/>
  <c r="B82" i="7" a="1"/>
  <c r="B82" i="7" s="1"/>
  <c r="B81" i="7" a="1"/>
  <c r="B81" i="7" s="1"/>
  <c r="B80" i="7" a="1"/>
  <c r="B80" i="7" s="1"/>
  <c r="B79" i="7" a="1"/>
  <c r="B79" i="7" s="1"/>
  <c r="B78" i="7" a="1"/>
  <c r="B78" i="7" s="1"/>
  <c r="B77" i="7" a="1"/>
  <c r="B77" i="7" s="1"/>
  <c r="B76" i="7" a="1"/>
  <c r="B76" i="7" s="1"/>
  <c r="B75" i="7" a="1"/>
  <c r="B75" i="7" s="1"/>
  <c r="B74" i="7" a="1"/>
  <c r="B74" i="7" s="1"/>
  <c r="B73" i="7" a="1"/>
  <c r="B73" i="7" s="1"/>
  <c r="B72" i="7" a="1"/>
  <c r="B72" i="7" s="1"/>
  <c r="B71" i="7" a="1"/>
  <c r="B71" i="7" s="1"/>
  <c r="B70" i="7" a="1"/>
  <c r="B70" i="7" s="1"/>
  <c r="B69" i="7" a="1"/>
  <c r="B69" i="7" s="1"/>
  <c r="B68" i="7" a="1"/>
  <c r="B68" i="7" s="1"/>
  <c r="B67" i="7" a="1"/>
  <c r="B67" i="7" s="1"/>
  <c r="B66" i="7" a="1"/>
  <c r="B66" i="7" s="1"/>
  <c r="B65" i="7" a="1"/>
  <c r="B65" i="7" s="1"/>
  <c r="B64" i="7" a="1"/>
  <c r="B64" i="7" s="1"/>
  <c r="B63" i="7" a="1"/>
  <c r="B63" i="7" s="1"/>
  <c r="B62" i="7" a="1"/>
  <c r="B62" i="7" s="1"/>
  <c r="B61" i="7" a="1"/>
  <c r="B61" i="7" s="1"/>
  <c r="B60" i="7" a="1"/>
  <c r="B60" i="7" s="1"/>
  <c r="B59" i="7" a="1"/>
  <c r="B59" i="7" s="1"/>
  <c r="B58" i="7" a="1"/>
  <c r="B58" i="7" s="1"/>
  <c r="B57" i="7" a="1"/>
  <c r="B57" i="7" s="1"/>
  <c r="B56" i="7" a="1"/>
  <c r="B56" i="7" s="1"/>
  <c r="B55" i="7" a="1"/>
  <c r="B55" i="7" s="1"/>
  <c r="B54" i="7" a="1"/>
  <c r="B54" i="7" s="1"/>
  <c r="B53" i="7" a="1"/>
  <c r="B53" i="7" s="1"/>
  <c r="B52" i="7" a="1"/>
  <c r="B52" i="7" s="1"/>
  <c r="B51" i="7" a="1"/>
  <c r="B51" i="7" s="1"/>
  <c r="B50" i="7" a="1"/>
  <c r="B50" i="7" s="1"/>
  <c r="B49" i="7" a="1"/>
  <c r="B49" i="7" s="1"/>
  <c r="B48" i="7" a="1"/>
  <c r="B48" i="7" s="1"/>
  <c r="B47" i="7" a="1"/>
  <c r="B47" i="7" s="1"/>
  <c r="B46" i="7" a="1"/>
  <c r="B46" i="7" s="1"/>
  <c r="B45" i="7" a="1"/>
  <c r="B45" i="7" s="1"/>
  <c r="B44" i="7" a="1"/>
  <c r="B44" i="7" s="1"/>
  <c r="B43" i="7" a="1"/>
  <c r="B43" i="7" s="1"/>
  <c r="B42" i="7" a="1"/>
  <c r="B42" i="7" s="1"/>
  <c r="B41" i="7" a="1"/>
  <c r="B41" i="7" s="1"/>
  <c r="B40" i="7" a="1"/>
  <c r="B40" i="7" s="1"/>
  <c r="B39" i="7" a="1"/>
  <c r="B39" i="7" s="1"/>
  <c r="B38" i="7" a="1"/>
  <c r="B38" i="7" s="1"/>
  <c r="B37" i="7" a="1"/>
  <c r="B37" i="7" s="1"/>
  <c r="B36" i="7" a="1"/>
  <c r="B36" i="7" s="1"/>
  <c r="B35" i="7" a="1"/>
  <c r="B35" i="7" s="1"/>
  <c r="B34" i="7" a="1"/>
  <c r="B34" i="7" s="1"/>
  <c r="B33" i="7" a="1"/>
  <c r="B33" i="7" s="1"/>
  <c r="B32" i="7" a="1"/>
  <c r="B32" i="7" s="1"/>
  <c r="B31" i="7" a="1"/>
  <c r="B31" i="7" s="1"/>
  <c r="B30" i="7" a="1"/>
  <c r="B30" i="7" s="1"/>
  <c r="B29" i="7" a="1"/>
  <c r="B29" i="7" s="1"/>
  <c r="B28" i="7" a="1"/>
  <c r="B28" i="7" s="1"/>
  <c r="B27" i="7" a="1"/>
  <c r="B27" i="7" s="1"/>
  <c r="B26" i="7" a="1"/>
  <c r="B26" i="7" s="1"/>
  <c r="B25" i="7" a="1"/>
  <c r="B25" i="7" s="1"/>
  <c r="B24" i="7" a="1"/>
  <c r="B24" i="7" s="1"/>
  <c r="B23" i="7" a="1"/>
  <c r="B23" i="7" s="1"/>
  <c r="B22" i="7" a="1"/>
  <c r="B22" i="7" s="1"/>
  <c r="B21" i="7" a="1"/>
  <c r="B21" i="7" s="1"/>
  <c r="B20" i="7" a="1"/>
  <c r="B20" i="7" s="1"/>
  <c r="B19" i="7" a="1"/>
  <c r="B19" i="7" s="1"/>
  <c r="B18" i="7" a="1"/>
  <c r="B18" i="7" s="1"/>
  <c r="B17" i="7" a="1"/>
  <c r="B17" i="7" s="1"/>
  <c r="B16" i="7" a="1"/>
  <c r="B16" i="7" s="1"/>
  <c r="B15" i="7" a="1"/>
  <c r="B15" i="7" s="1"/>
  <c r="B14" i="7" a="1"/>
  <c r="B14" i="7" s="1"/>
  <c r="B13" i="7" a="1"/>
  <c r="B13" i="7" s="1"/>
  <c r="B12" i="7" a="1"/>
  <c r="B12" i="7" s="1"/>
  <c r="B11" i="7" a="1"/>
  <c r="B11" i="7" s="1"/>
  <c r="C816" i="1"/>
  <c r="C790" i="1"/>
  <c r="C764" i="1"/>
  <c r="C737" i="1"/>
  <c r="C710" i="1"/>
  <c r="C683" i="1"/>
  <c r="C656" i="1"/>
  <c r="C629" i="1"/>
  <c r="C603" i="1"/>
  <c r="C577" i="1"/>
  <c r="C550" i="1"/>
  <c r="C523" i="1"/>
  <c r="C496" i="1"/>
  <c r="C469" i="1"/>
  <c r="C442" i="1"/>
  <c r="C415" i="1"/>
  <c r="C389" i="1"/>
  <c r="C363" i="1"/>
  <c r="C337" i="1"/>
  <c r="C311" i="1"/>
  <c r="C283" i="1"/>
  <c r="C255" i="1"/>
  <c r="C230" i="1"/>
  <c r="C205" i="1"/>
  <c r="C181" i="1"/>
  <c r="C155" i="1"/>
  <c r="C129" i="1"/>
  <c r="C107" i="1"/>
  <c r="C78" i="1"/>
  <c r="C51" i="1"/>
  <c r="C26" i="1"/>
  <c r="CY136" i="7"/>
  <c r="CU333" i="7"/>
  <c r="CV333" i="7" s="1"/>
  <c r="CU327" i="7"/>
  <c r="CV327" i="7" s="1"/>
  <c r="CU287" i="7"/>
  <c r="CV287" i="7" s="1"/>
  <c r="CU275" i="7"/>
  <c r="CV275" i="7" s="1"/>
  <c r="CU266" i="7"/>
  <c r="CV266" i="7" s="1"/>
  <c r="CU263" i="7"/>
  <c r="CV263" i="7" s="1"/>
  <c r="CU213" i="7"/>
  <c r="CV213" i="7" s="1"/>
  <c r="CU211" i="7"/>
  <c r="CV211" i="7" s="1"/>
  <c r="CU196" i="7"/>
  <c r="CV196" i="7" s="1"/>
  <c r="CU192" i="7"/>
  <c r="CV192" i="7" s="1"/>
  <c r="CU186" i="7"/>
  <c r="CV186" i="7" s="1"/>
  <c r="CU170" i="7"/>
  <c r="CV170" i="7" s="1"/>
  <c r="CU156" i="7"/>
  <c r="CV156" i="7" s="1"/>
  <c r="CU129" i="7"/>
  <c r="CV129" i="7" s="1"/>
  <c r="CU109" i="7"/>
  <c r="CV109" i="7" s="1"/>
  <c r="CU80" i="7"/>
  <c r="CV80" i="7" s="1"/>
  <c r="CU61" i="7"/>
  <c r="CV61" i="7" s="1"/>
  <c r="CU21" i="7"/>
  <c r="CV21" i="7" s="1"/>
  <c r="CU17" i="7"/>
  <c r="CV17" i="7" s="1"/>
  <c r="D816" i="1"/>
  <c r="D790" i="1"/>
  <c r="D764" i="1"/>
  <c r="D737" i="1"/>
  <c r="D710" i="1"/>
  <c r="D683" i="1"/>
  <c r="D656" i="1"/>
  <c r="D629" i="1"/>
  <c r="D603" i="1"/>
  <c r="D577" i="1"/>
  <c r="D550" i="1"/>
  <c r="D523" i="1"/>
  <c r="D496" i="1"/>
  <c r="D469" i="1"/>
  <c r="D442" i="1"/>
  <c r="D415" i="1"/>
  <c r="D389" i="1"/>
  <c r="D363" i="1"/>
  <c r="D337" i="1"/>
  <c r="D311" i="1"/>
  <c r="D283" i="1"/>
  <c r="D255" i="1"/>
  <c r="D230" i="1"/>
  <c r="D205" i="1"/>
  <c r="D181" i="1"/>
  <c r="D155" i="1"/>
  <c r="D129" i="1"/>
  <c r="D107" i="1"/>
  <c r="D78" i="1"/>
  <c r="D51" i="1"/>
  <c r="D26" i="1"/>
  <c r="G102" i="1"/>
  <c r="G126" i="1" s="1"/>
  <c r="G178" i="1"/>
  <c r="G201" i="1"/>
  <c r="G228" i="1"/>
  <c r="G253" i="1"/>
  <c r="G278" i="1"/>
  <c r="G306" i="1"/>
  <c r="Y838" i="1"/>
  <c r="Y837" i="1"/>
  <c r="Y836" i="1"/>
  <c r="Y835" i="1"/>
  <c r="Y834" i="1"/>
  <c r="Y833" i="1"/>
  <c r="Y832" i="1"/>
  <c r="Y831" i="1"/>
  <c r="Y830" i="1"/>
  <c r="Y829" i="1"/>
  <c r="Y828" i="1"/>
  <c r="Y827" i="1"/>
  <c r="Y826" i="1"/>
  <c r="Y825" i="1"/>
  <c r="Y824" i="1"/>
  <c r="Y823" i="1"/>
  <c r="Y822" i="1"/>
  <c r="Y821" i="1"/>
  <c r="Y820" i="1"/>
  <c r="Y819" i="1"/>
  <c r="Y818" i="1"/>
  <c r="Y817" i="1"/>
  <c r="Y816" i="1"/>
  <c r="Y812" i="1"/>
  <c r="Y811" i="1"/>
  <c r="Y810" i="1"/>
  <c r="Y809" i="1"/>
  <c r="Y808" i="1"/>
  <c r="Y807" i="1"/>
  <c r="Y806" i="1"/>
  <c r="Y805" i="1"/>
  <c r="Y804" i="1"/>
  <c r="Y803" i="1"/>
  <c r="Y802" i="1"/>
  <c r="Y801" i="1"/>
  <c r="Y800" i="1"/>
  <c r="Y799" i="1"/>
  <c r="Y798" i="1"/>
  <c r="Y797" i="1"/>
  <c r="Y796" i="1"/>
  <c r="Y795" i="1"/>
  <c r="Y794" i="1"/>
  <c r="Y793" i="1"/>
  <c r="Y792" i="1"/>
  <c r="Y791" i="1"/>
  <c r="Y790" i="1"/>
  <c r="Y786" i="1"/>
  <c r="Y785" i="1"/>
  <c r="Y784" i="1"/>
  <c r="Y783" i="1"/>
  <c r="Y782" i="1"/>
  <c r="Y781" i="1"/>
  <c r="Y780" i="1"/>
  <c r="Y779" i="1"/>
  <c r="Y778" i="1"/>
  <c r="Y777" i="1"/>
  <c r="Y776" i="1"/>
  <c r="Y775" i="1"/>
  <c r="Y774" i="1"/>
  <c r="Y773" i="1"/>
  <c r="Y772" i="1"/>
  <c r="Y771" i="1"/>
  <c r="Y770" i="1"/>
  <c r="Y769" i="1"/>
  <c r="Y768" i="1"/>
  <c r="Y767" i="1"/>
  <c r="Y766" i="1"/>
  <c r="Y765" i="1"/>
  <c r="Y764" i="1"/>
  <c r="Y759" i="1"/>
  <c r="Y758" i="1"/>
  <c r="Y757" i="1"/>
  <c r="Y756" i="1"/>
  <c r="Y755" i="1"/>
  <c r="Y754" i="1"/>
  <c r="Y753" i="1"/>
  <c r="Y752" i="1"/>
  <c r="Y751" i="1"/>
  <c r="Y750" i="1"/>
  <c r="Y749" i="1"/>
  <c r="Y748" i="1"/>
  <c r="Y747" i="1"/>
  <c r="Y746" i="1"/>
  <c r="Y745" i="1"/>
  <c r="Y744" i="1"/>
  <c r="Y743" i="1"/>
  <c r="Y742" i="1"/>
  <c r="Y741" i="1"/>
  <c r="Y740" i="1"/>
  <c r="Y739" i="1"/>
  <c r="Y738" i="1"/>
  <c r="Y737" i="1"/>
  <c r="Y732" i="1"/>
  <c r="Y731" i="1"/>
  <c r="Y730" i="1"/>
  <c r="Y729" i="1"/>
  <c r="Y728" i="1"/>
  <c r="Y727" i="1"/>
  <c r="Y726" i="1"/>
  <c r="Y725" i="1"/>
  <c r="Y724" i="1"/>
  <c r="Y723" i="1"/>
  <c r="Y722" i="1"/>
  <c r="Y721" i="1"/>
  <c r="Y720" i="1"/>
  <c r="Y719" i="1"/>
  <c r="Y718" i="1"/>
  <c r="Y717" i="1"/>
  <c r="Y716" i="1"/>
  <c r="Y715" i="1"/>
  <c r="Y714" i="1"/>
  <c r="Y713" i="1"/>
  <c r="Y712" i="1"/>
  <c r="Y711" i="1"/>
  <c r="Y710" i="1"/>
  <c r="Y705" i="1"/>
  <c r="Y704" i="1"/>
  <c r="Y703" i="1"/>
  <c r="Y702" i="1"/>
  <c r="Y701" i="1"/>
  <c r="Y700" i="1"/>
  <c r="Y699" i="1"/>
  <c r="Y698" i="1"/>
  <c r="Y697" i="1"/>
  <c r="Y696" i="1"/>
  <c r="Y695" i="1"/>
  <c r="Y694" i="1"/>
  <c r="Y693" i="1"/>
  <c r="Y692" i="1"/>
  <c r="Y691" i="1"/>
  <c r="Y690" i="1"/>
  <c r="Y689" i="1"/>
  <c r="Y688" i="1"/>
  <c r="Y687" i="1"/>
  <c r="Y686" i="1"/>
  <c r="Y685" i="1"/>
  <c r="Y684" i="1"/>
  <c r="Y683" i="1"/>
  <c r="Y678" i="1"/>
  <c r="Y677" i="1"/>
  <c r="Y676" i="1"/>
  <c r="Y675" i="1"/>
  <c r="Y674" i="1"/>
  <c r="Y673" i="1"/>
  <c r="Y672" i="1"/>
  <c r="Y671" i="1"/>
  <c r="Y670" i="1"/>
  <c r="Y669" i="1"/>
  <c r="Y668" i="1"/>
  <c r="Y667" i="1"/>
  <c r="Y666" i="1"/>
  <c r="Y665" i="1"/>
  <c r="Y664" i="1"/>
  <c r="Y663" i="1"/>
  <c r="Y662" i="1"/>
  <c r="Y661" i="1"/>
  <c r="Y660" i="1"/>
  <c r="Y659" i="1"/>
  <c r="Y658" i="1"/>
  <c r="Y657" i="1"/>
  <c r="Y656" i="1"/>
  <c r="Y651" i="1"/>
  <c r="Y650" i="1"/>
  <c r="Y649" i="1"/>
  <c r="Y648" i="1"/>
  <c r="Y647" i="1"/>
  <c r="Y646" i="1"/>
  <c r="Y645" i="1"/>
  <c r="Y644" i="1"/>
  <c r="Y643" i="1"/>
  <c r="Y642" i="1"/>
  <c r="Y641" i="1"/>
  <c r="Y640" i="1"/>
  <c r="Y639" i="1"/>
  <c r="Y638" i="1"/>
  <c r="Y637" i="1"/>
  <c r="Y636" i="1"/>
  <c r="Y635" i="1"/>
  <c r="Y634" i="1"/>
  <c r="Y633" i="1"/>
  <c r="Y632" i="1"/>
  <c r="Y631" i="1"/>
  <c r="Y630" i="1"/>
  <c r="Y629" i="1"/>
  <c r="Y625" i="1"/>
  <c r="Y624" i="1"/>
  <c r="Y623" i="1"/>
  <c r="Y622" i="1"/>
  <c r="Y621" i="1"/>
  <c r="Y620" i="1"/>
  <c r="Y619" i="1"/>
  <c r="Y618" i="1"/>
  <c r="Y617" i="1"/>
  <c r="Y616" i="1"/>
  <c r="Y615" i="1"/>
  <c r="Y614" i="1"/>
  <c r="Y613" i="1"/>
  <c r="Y612" i="1"/>
  <c r="Y611" i="1"/>
  <c r="Y610" i="1"/>
  <c r="Y609" i="1"/>
  <c r="Y608" i="1"/>
  <c r="Y607" i="1"/>
  <c r="Y606" i="1"/>
  <c r="Y605" i="1"/>
  <c r="Y604" i="1"/>
  <c r="Y603" i="1"/>
  <c r="Y599" i="1"/>
  <c r="Y598" i="1"/>
  <c r="Y597" i="1"/>
  <c r="Y596" i="1"/>
  <c r="Y595" i="1"/>
  <c r="Y594" i="1"/>
  <c r="Y593" i="1"/>
  <c r="Y592" i="1"/>
  <c r="Y591" i="1"/>
  <c r="Y590" i="1"/>
  <c r="Y589" i="1"/>
  <c r="Y588" i="1"/>
  <c r="Y587" i="1"/>
  <c r="Y586" i="1"/>
  <c r="Y585" i="1"/>
  <c r="Y584" i="1"/>
  <c r="Y583" i="1"/>
  <c r="Y582" i="1"/>
  <c r="Y581" i="1"/>
  <c r="Y580" i="1"/>
  <c r="Y579" i="1"/>
  <c r="Y578" i="1"/>
  <c r="Y577" i="1"/>
  <c r="Y572" i="1"/>
  <c r="Y571" i="1"/>
  <c r="Y570" i="1"/>
  <c r="Y569" i="1"/>
  <c r="Y568" i="1"/>
  <c r="Y567" i="1"/>
  <c r="Y566" i="1"/>
  <c r="Y565" i="1"/>
  <c r="Y564" i="1"/>
  <c r="Y563" i="1"/>
  <c r="Y562" i="1"/>
  <c r="Y561" i="1"/>
  <c r="Y560" i="1"/>
  <c r="Y559" i="1"/>
  <c r="Y558" i="1"/>
  <c r="Y557" i="1"/>
  <c r="Y556" i="1"/>
  <c r="Y555" i="1"/>
  <c r="Y554" i="1"/>
  <c r="Y553" i="1"/>
  <c r="Y552" i="1"/>
  <c r="Y551" i="1"/>
  <c r="Y550" i="1"/>
  <c r="Y545" i="1"/>
  <c r="Y544" i="1"/>
  <c r="Y543" i="1"/>
  <c r="Y542" i="1"/>
  <c r="Y541" i="1"/>
  <c r="Y540" i="1"/>
  <c r="Y539" i="1"/>
  <c r="Y538" i="1"/>
  <c r="Y537" i="1"/>
  <c r="Y536" i="1"/>
  <c r="Y535" i="1"/>
  <c r="Y534" i="1"/>
  <c r="Y533" i="1"/>
  <c r="Y532" i="1"/>
  <c r="Y531" i="1"/>
  <c r="Y530" i="1"/>
  <c r="Y529" i="1"/>
  <c r="Y528" i="1"/>
  <c r="Y527" i="1"/>
  <c r="Y526" i="1"/>
  <c r="Y525" i="1"/>
  <c r="Y524" i="1"/>
  <c r="Y523" i="1"/>
  <c r="Y518" i="1"/>
  <c r="Y517" i="1"/>
  <c r="Y516" i="1"/>
  <c r="Y515" i="1"/>
  <c r="Y514" i="1"/>
  <c r="Y513" i="1"/>
  <c r="Y512" i="1"/>
  <c r="Y511" i="1"/>
  <c r="Y510" i="1"/>
  <c r="Y509" i="1"/>
  <c r="Y508" i="1"/>
  <c r="Y507" i="1"/>
  <c r="Y506" i="1"/>
  <c r="Y505" i="1"/>
  <c r="Y504" i="1"/>
  <c r="Y503" i="1"/>
  <c r="Y502" i="1"/>
  <c r="Y501" i="1"/>
  <c r="Y500" i="1"/>
  <c r="Y499" i="1"/>
  <c r="Y498" i="1"/>
  <c r="Y497" i="1"/>
  <c r="Y496" i="1"/>
  <c r="Y491" i="1"/>
  <c r="Y490" i="1"/>
  <c r="Y489" i="1"/>
  <c r="Y488" i="1"/>
  <c r="Y487" i="1"/>
  <c r="Y486" i="1"/>
  <c r="Y485" i="1"/>
  <c r="Y484" i="1"/>
  <c r="Y483" i="1"/>
  <c r="Y482" i="1"/>
  <c r="Y481" i="1"/>
  <c r="Y480" i="1"/>
  <c r="Y479" i="1"/>
  <c r="Y478" i="1"/>
  <c r="Y477" i="1"/>
  <c r="Y476" i="1"/>
  <c r="Y475" i="1"/>
  <c r="Y474" i="1"/>
  <c r="Y473" i="1"/>
  <c r="Y472" i="1"/>
  <c r="Y471" i="1"/>
  <c r="Y470" i="1"/>
  <c r="Y469" i="1"/>
  <c r="Y464" i="1"/>
  <c r="Y463" i="1"/>
  <c r="Y462" i="1"/>
  <c r="Y461" i="1"/>
  <c r="Y460" i="1"/>
  <c r="Y459" i="1"/>
  <c r="Y458" i="1"/>
  <c r="Y457" i="1"/>
  <c r="Y456" i="1"/>
  <c r="Y455" i="1"/>
  <c r="Y454" i="1"/>
  <c r="Y453" i="1"/>
  <c r="Y452" i="1"/>
  <c r="Y451" i="1"/>
  <c r="Y450" i="1"/>
  <c r="Y449" i="1"/>
  <c r="Y448" i="1"/>
  <c r="Y447" i="1"/>
  <c r="Y446" i="1"/>
  <c r="Y445" i="1"/>
  <c r="Y444" i="1"/>
  <c r="Y443" i="1"/>
  <c r="Y442" i="1"/>
  <c r="Y437" i="1"/>
  <c r="Y436" i="1"/>
  <c r="Y435" i="1"/>
  <c r="Y434" i="1"/>
  <c r="Y433" i="1"/>
  <c r="Y432" i="1"/>
  <c r="Y431" i="1"/>
  <c r="Y430" i="1"/>
  <c r="Y429" i="1"/>
  <c r="Y428" i="1"/>
  <c r="Y427" i="1"/>
  <c r="Y426" i="1"/>
  <c r="Y425" i="1"/>
  <c r="Y424" i="1"/>
  <c r="Y423" i="1"/>
  <c r="Y422" i="1"/>
  <c r="Y421" i="1"/>
  <c r="Y420" i="1"/>
  <c r="Y419" i="1"/>
  <c r="Y418" i="1"/>
  <c r="Y417" i="1"/>
  <c r="Y416" i="1"/>
  <c r="Y415" i="1"/>
  <c r="Y411" i="1"/>
  <c r="Y410" i="1"/>
  <c r="Y409" i="1"/>
  <c r="Y408" i="1"/>
  <c r="Y407" i="1"/>
  <c r="Y406" i="1"/>
  <c r="Y405" i="1"/>
  <c r="Y404" i="1"/>
  <c r="Y403" i="1"/>
  <c r="Y402" i="1"/>
  <c r="Y401" i="1"/>
  <c r="Y400" i="1"/>
  <c r="Y399" i="1"/>
  <c r="Y398" i="1"/>
  <c r="Y397" i="1"/>
  <c r="Y396" i="1"/>
  <c r="Y395" i="1"/>
  <c r="Y394" i="1"/>
  <c r="Y393" i="1"/>
  <c r="Y392" i="1"/>
  <c r="Y391" i="1"/>
  <c r="Y390" i="1"/>
  <c r="Y389" i="1"/>
  <c r="Y385" i="1"/>
  <c r="Y384" i="1"/>
  <c r="Y383" i="1"/>
  <c r="Y382" i="1"/>
  <c r="Y381" i="1"/>
  <c r="Y380" i="1"/>
  <c r="Y379" i="1"/>
  <c r="Y378" i="1"/>
  <c r="Y377" i="1"/>
  <c r="Y376" i="1"/>
  <c r="Y375" i="1"/>
  <c r="Y374" i="1"/>
  <c r="Y373" i="1"/>
  <c r="Y372" i="1"/>
  <c r="Y371" i="1"/>
  <c r="Y370" i="1"/>
  <c r="Y369" i="1"/>
  <c r="Y368" i="1"/>
  <c r="Y367" i="1"/>
  <c r="Y366" i="1"/>
  <c r="Y365" i="1"/>
  <c r="Y364" i="1"/>
  <c r="Y363" i="1"/>
  <c r="Y359" i="1"/>
  <c r="Y358" i="1"/>
  <c r="Y357" i="1"/>
  <c r="Y356" i="1"/>
  <c r="Y355" i="1"/>
  <c r="Y354" i="1"/>
  <c r="Y353" i="1"/>
  <c r="Y352" i="1"/>
  <c r="Y351" i="1"/>
  <c r="Y350" i="1"/>
  <c r="Y349" i="1"/>
  <c r="Y348" i="1"/>
  <c r="Y347" i="1"/>
  <c r="Y346" i="1"/>
  <c r="Y345" i="1"/>
  <c r="Y344" i="1"/>
  <c r="Y343" i="1"/>
  <c r="Y342" i="1"/>
  <c r="Y341" i="1"/>
  <c r="Y340" i="1"/>
  <c r="Y339" i="1"/>
  <c r="Y338" i="1"/>
  <c r="Y337" i="1"/>
  <c r="Y333" i="1"/>
  <c r="Y332" i="1"/>
  <c r="Y331" i="1"/>
  <c r="Y330" i="1"/>
  <c r="Y329" i="1"/>
  <c r="Y328" i="1"/>
  <c r="Y327" i="1"/>
  <c r="Y326" i="1"/>
  <c r="Y325" i="1"/>
  <c r="Y324" i="1"/>
  <c r="Y323" i="1"/>
  <c r="Y322" i="1"/>
  <c r="Y321" i="1"/>
  <c r="Y320" i="1"/>
  <c r="Y319" i="1"/>
  <c r="Y318" i="1"/>
  <c r="Y317" i="1"/>
  <c r="Y316" i="1"/>
  <c r="Y315" i="1"/>
  <c r="Y314" i="1"/>
  <c r="Y313" i="1"/>
  <c r="Y312" i="1"/>
  <c r="Y311" i="1"/>
  <c r="Y305" i="1"/>
  <c r="Y304" i="1"/>
  <c r="Y303" i="1"/>
  <c r="Y302" i="1"/>
  <c r="Y301" i="1"/>
  <c r="Y300" i="1"/>
  <c r="Y299" i="1"/>
  <c r="Y298" i="1"/>
  <c r="Y297" i="1"/>
  <c r="Y296" i="1"/>
  <c r="Y295" i="1"/>
  <c r="Y294" i="1"/>
  <c r="Y293" i="1"/>
  <c r="Y292" i="1"/>
  <c r="Y291" i="1"/>
  <c r="Y290" i="1"/>
  <c r="Y289" i="1"/>
  <c r="Y288" i="1"/>
  <c r="Y287" i="1"/>
  <c r="Y286" i="1"/>
  <c r="Y285" i="1"/>
  <c r="Y284" i="1"/>
  <c r="Y283" i="1"/>
  <c r="Y277" i="1"/>
  <c r="Y276" i="1"/>
  <c r="Y275" i="1"/>
  <c r="Y274" i="1"/>
  <c r="Y273" i="1"/>
  <c r="Y272" i="1"/>
  <c r="Y271" i="1"/>
  <c r="Y270" i="1"/>
  <c r="Y269" i="1"/>
  <c r="Y268" i="1"/>
  <c r="Y267" i="1"/>
  <c r="Y266" i="1"/>
  <c r="Y265" i="1"/>
  <c r="Y264" i="1"/>
  <c r="Y263" i="1"/>
  <c r="Y262" i="1"/>
  <c r="Y261" i="1"/>
  <c r="Y260" i="1"/>
  <c r="Y259" i="1"/>
  <c r="Y258" i="1"/>
  <c r="Y257" i="1"/>
  <c r="Y256" i="1"/>
  <c r="Y255" i="1"/>
  <c r="Y252" i="1"/>
  <c r="Y251" i="1"/>
  <c r="Y250" i="1"/>
  <c r="Y249" i="1"/>
  <c r="Y248" i="1"/>
  <c r="Y247" i="1"/>
  <c r="Y246" i="1"/>
  <c r="Y245" i="1"/>
  <c r="Y244" i="1"/>
  <c r="Y243" i="1"/>
  <c r="Y242" i="1"/>
  <c r="Y241" i="1"/>
  <c r="Y240" i="1"/>
  <c r="Y239" i="1"/>
  <c r="Y238" i="1"/>
  <c r="Y237" i="1"/>
  <c r="Y236" i="1"/>
  <c r="Y235" i="1"/>
  <c r="Y234" i="1"/>
  <c r="Y233" i="1"/>
  <c r="Y232" i="1"/>
  <c r="Y231" i="1"/>
  <c r="Y230" i="1"/>
  <c r="Y227" i="1"/>
  <c r="Y226" i="1"/>
  <c r="Y225" i="1"/>
  <c r="Y224" i="1"/>
  <c r="Y223" i="1"/>
  <c r="Y222" i="1"/>
  <c r="Y221" i="1"/>
  <c r="Y220" i="1"/>
  <c r="Y219" i="1"/>
  <c r="Y218" i="1"/>
  <c r="Y217" i="1"/>
  <c r="Y216" i="1"/>
  <c r="Y215" i="1"/>
  <c r="Y214" i="1"/>
  <c r="Y213" i="1"/>
  <c r="Y212" i="1"/>
  <c r="Y211" i="1"/>
  <c r="Y210" i="1"/>
  <c r="Y209" i="1"/>
  <c r="Y208" i="1"/>
  <c r="Y207" i="1"/>
  <c r="Y206" i="1"/>
  <c r="Y205" i="1"/>
  <c r="Y203" i="1"/>
  <c r="Y202" i="1"/>
  <c r="Y201" i="1"/>
  <c r="Y200" i="1"/>
  <c r="Y199" i="1"/>
  <c r="Y198" i="1"/>
  <c r="Y197" i="1"/>
  <c r="Y196" i="1"/>
  <c r="Y195" i="1"/>
  <c r="Y194" i="1"/>
  <c r="Y193" i="1"/>
  <c r="Y192" i="1"/>
  <c r="Y191" i="1"/>
  <c r="Y190" i="1"/>
  <c r="Y189" i="1"/>
  <c r="Y188" i="1"/>
  <c r="Y187" i="1"/>
  <c r="Y186" i="1"/>
  <c r="Y185" i="1"/>
  <c r="Y184" i="1"/>
  <c r="Y183" i="1"/>
  <c r="Y182" i="1"/>
  <c r="Y181" i="1"/>
  <c r="Y177" i="1"/>
  <c r="Y176" i="1"/>
  <c r="Y175" i="1"/>
  <c r="Y174" i="1"/>
  <c r="Y173" i="1"/>
  <c r="Y172" i="1"/>
  <c r="Y171" i="1"/>
  <c r="Y170" i="1"/>
  <c r="Y169" i="1"/>
  <c r="Y168" i="1"/>
  <c r="Y167" i="1"/>
  <c r="Y166" i="1"/>
  <c r="Y165" i="1"/>
  <c r="Y164" i="1"/>
  <c r="Y163" i="1"/>
  <c r="Y162" i="1"/>
  <c r="Y161" i="1"/>
  <c r="Y160" i="1"/>
  <c r="Y159" i="1"/>
  <c r="Y158" i="1"/>
  <c r="Y157" i="1"/>
  <c r="Y156" i="1"/>
  <c r="Y155" i="1"/>
  <c r="Y151" i="1"/>
  <c r="Y150" i="1"/>
  <c r="Y149" i="1"/>
  <c r="Y148" i="1"/>
  <c r="Y147" i="1"/>
  <c r="Y146" i="1"/>
  <c r="Y145" i="1"/>
  <c r="Y144" i="1"/>
  <c r="Y143" i="1"/>
  <c r="Y142" i="1"/>
  <c r="Y141" i="1"/>
  <c r="Y140" i="1"/>
  <c r="Y139" i="1"/>
  <c r="Y138" i="1"/>
  <c r="Y137" i="1"/>
  <c r="Y136" i="1"/>
  <c r="Y135" i="1"/>
  <c r="Y134" i="1"/>
  <c r="Y133" i="1"/>
  <c r="Y132" i="1"/>
  <c r="Y131" i="1"/>
  <c r="Y130" i="1"/>
  <c r="Y129" i="1"/>
  <c r="Y126" i="1"/>
  <c r="Y125" i="1"/>
  <c r="Y124" i="1"/>
  <c r="Y123" i="1"/>
  <c r="Y122" i="1"/>
  <c r="Y121" i="1"/>
  <c r="Y120" i="1"/>
  <c r="Y119" i="1"/>
  <c r="Y118" i="1"/>
  <c r="Y117" i="1"/>
  <c r="Y116" i="1"/>
  <c r="Y115" i="1"/>
  <c r="Y114" i="1"/>
  <c r="Y113" i="1"/>
  <c r="Y112" i="1"/>
  <c r="Y111" i="1"/>
  <c r="Y110" i="1"/>
  <c r="Y109" i="1"/>
  <c r="Y108" i="1"/>
  <c r="Y107" i="1"/>
  <c r="Y101" i="1"/>
  <c r="Y100" i="1"/>
  <c r="Y99" i="1"/>
  <c r="Y98" i="1"/>
  <c r="Y97" i="1"/>
  <c r="Y96" i="1"/>
  <c r="Y95" i="1"/>
  <c r="Y94" i="1"/>
  <c r="Y93" i="1"/>
  <c r="Y92" i="1"/>
  <c r="Y91" i="1"/>
  <c r="Y90" i="1"/>
  <c r="Y89" i="1"/>
  <c r="Y88" i="1"/>
  <c r="Y87" i="1"/>
  <c r="Y86" i="1"/>
  <c r="Y85" i="1"/>
  <c r="Y84" i="1"/>
  <c r="Y83" i="1"/>
  <c r="Y82" i="1"/>
  <c r="Y81" i="1"/>
  <c r="Y80" i="1"/>
  <c r="Y79" i="1"/>
  <c r="Y78" i="1"/>
  <c r="Y73" i="1"/>
  <c r="Y72" i="1"/>
  <c r="Y71" i="1"/>
  <c r="Y70" i="1"/>
  <c r="Y69" i="1"/>
  <c r="Y68" i="1"/>
  <c r="Y67" i="1"/>
  <c r="Y66" i="1"/>
  <c r="Y65" i="1"/>
  <c r="Y64" i="1"/>
  <c r="Y63" i="1"/>
  <c r="Y62" i="1"/>
  <c r="Y61" i="1"/>
  <c r="Y60" i="1"/>
  <c r="Y59" i="1"/>
  <c r="Y58" i="1"/>
  <c r="Y57" i="1"/>
  <c r="Y56" i="1"/>
  <c r="Y55" i="1"/>
  <c r="Y54" i="1"/>
  <c r="Y53" i="1"/>
  <c r="Y52" i="1"/>
  <c r="Y51" i="1"/>
  <c r="Y48" i="1"/>
  <c r="Y26" i="1"/>
  <c r="Y47" i="1"/>
  <c r="Y46" i="1"/>
  <c r="Y45" i="1"/>
  <c r="Y44" i="1"/>
  <c r="Y43" i="1"/>
  <c r="Y42" i="1"/>
  <c r="Y41" i="1"/>
  <c r="Y40" i="1"/>
  <c r="Y39" i="1"/>
  <c r="Y38" i="1"/>
  <c r="Y37" i="1"/>
  <c r="Y36" i="1"/>
  <c r="Y35" i="1"/>
  <c r="Y34" i="1"/>
  <c r="Y33" i="1"/>
  <c r="Y32" i="1"/>
  <c r="Y31" i="1"/>
  <c r="Y30" i="1"/>
  <c r="Y29" i="1"/>
  <c r="Y28" i="1"/>
  <c r="Y27" i="1"/>
  <c r="Y23" i="1"/>
  <c r="Y19" i="1"/>
  <c r="Y18" i="1"/>
  <c r="Y17" i="1"/>
  <c r="Y16" i="1"/>
  <c r="Y15" i="1"/>
  <c r="Y14" i="1"/>
  <c r="Y13" i="1"/>
  <c r="Y12" i="1"/>
  <c r="Y11" i="1"/>
  <c r="Y10" i="1"/>
  <c r="Y9" i="1"/>
  <c r="Y8" i="1"/>
  <c r="Y7" i="1"/>
  <c r="Y6" i="1"/>
  <c r="Y5" i="1"/>
  <c r="Y4" i="1"/>
  <c r="Y3" i="1"/>
  <c r="Y2" i="1"/>
  <c r="AF839" i="1"/>
  <c r="G839" i="1"/>
  <c r="AF813" i="1"/>
  <c r="G813" i="1"/>
  <c r="AF787" i="1"/>
  <c r="AF760" i="1"/>
  <c r="AF706" i="1"/>
  <c r="AF679" i="1"/>
  <c r="AF626" i="1"/>
  <c r="AF600" i="1"/>
  <c r="AF573" i="1"/>
  <c r="G573" i="1"/>
  <c r="AF546" i="1"/>
  <c r="G546" i="1"/>
  <c r="AF519" i="1"/>
  <c r="G519" i="1"/>
  <c r="AF492" i="1"/>
  <c r="G492" i="1"/>
  <c r="AF465" i="1"/>
  <c r="G465" i="1"/>
  <c r="AF438" i="1"/>
  <c r="G438" i="1"/>
  <c r="AF412" i="1"/>
  <c r="G412" i="1"/>
  <c r="AF386" i="1"/>
  <c r="G386" i="1"/>
  <c r="AF360" i="1"/>
  <c r="G360" i="1"/>
  <c r="AF334" i="1"/>
  <c r="G334" i="1"/>
  <c r="AF306" i="1"/>
  <c r="AF278" i="1"/>
  <c r="AF253" i="1"/>
  <c r="AF228" i="1"/>
  <c r="AF201" i="1"/>
  <c r="Z147" i="1"/>
  <c r="Z142" i="1"/>
  <c r="AF153" i="1"/>
  <c r="AF126" i="1"/>
  <c r="Z101" i="1"/>
  <c r="Z100" i="1"/>
  <c r="Z99" i="1"/>
  <c r="Z98" i="1"/>
  <c r="Z97" i="1"/>
  <c r="Z96" i="1"/>
  <c r="Z95" i="1"/>
  <c r="Z94" i="1"/>
  <c r="Z93" i="1"/>
  <c r="Z92" i="1"/>
  <c r="Z91" i="1"/>
  <c r="Z90" i="1"/>
  <c r="Z89" i="1"/>
  <c r="Z88" i="1"/>
  <c r="Z87" i="1"/>
  <c r="Z86" i="1"/>
  <c r="Z85" i="1"/>
  <c r="Z84" i="1"/>
  <c r="Z83" i="1"/>
  <c r="Z82" i="1"/>
  <c r="Z81" i="1"/>
  <c r="Z80" i="1"/>
  <c r="Z79" i="1"/>
  <c r="AF74" i="1"/>
  <c r="Z72" i="1"/>
  <c r="Z71" i="1"/>
  <c r="Z70" i="1"/>
  <c r="Z69" i="1"/>
  <c r="Z68" i="1"/>
  <c r="Z67" i="1"/>
  <c r="Z66" i="1"/>
  <c r="Z65" i="1"/>
  <c r="Z64" i="1"/>
  <c r="Z63" i="1"/>
  <c r="Z62" i="1"/>
  <c r="Z61" i="1"/>
  <c r="Z60" i="1"/>
  <c r="Z59" i="1"/>
  <c r="Z58" i="1"/>
  <c r="Z57" i="1"/>
  <c r="Z56" i="1"/>
  <c r="Z55" i="1"/>
  <c r="Z54" i="1"/>
  <c r="Z53" i="1"/>
  <c r="Z52" i="1"/>
  <c r="G49" i="1"/>
  <c r="S18" i="1"/>
  <c r="R18" i="1"/>
  <c r="Q18" i="1"/>
  <c r="M18" i="1"/>
  <c r="AF48" i="1"/>
  <c r="Z33" i="1" s="1"/>
  <c r="S48" i="1"/>
  <c r="R48" i="1"/>
  <c r="Q48" i="1"/>
  <c r="M48" i="1"/>
  <c r="Z23" i="1"/>
  <c r="Z19" i="1"/>
  <c r="AF24" i="1"/>
  <c r="Z18" i="1"/>
  <c r="Z17" i="1"/>
  <c r="Z16" i="1"/>
  <c r="Z15" i="1"/>
  <c r="Z14" i="1"/>
  <c r="Z13" i="1"/>
  <c r="Z12" i="1"/>
  <c r="Z11" i="1"/>
  <c r="Z10" i="1"/>
  <c r="Z9" i="1"/>
  <c r="Z8" i="1"/>
  <c r="Z7" i="1"/>
  <c r="Z6" i="1"/>
  <c r="Z5" i="1"/>
  <c r="Z4" i="1"/>
  <c r="Z3" i="1"/>
  <c r="Z2" i="1"/>
  <c r="S828" i="1"/>
  <c r="R828" i="1"/>
  <c r="Q828" i="1"/>
  <c r="S827" i="1"/>
  <c r="R827" i="1"/>
  <c r="Q827" i="1"/>
  <c r="S826" i="1"/>
  <c r="R826" i="1"/>
  <c r="Q826" i="1"/>
  <c r="S825" i="1"/>
  <c r="R825" i="1"/>
  <c r="Q825" i="1"/>
  <c r="S824" i="1"/>
  <c r="R824" i="1"/>
  <c r="Q824" i="1"/>
  <c r="S823" i="1"/>
  <c r="R823" i="1"/>
  <c r="Q823" i="1"/>
  <c r="S822" i="1"/>
  <c r="R822" i="1"/>
  <c r="Q822" i="1"/>
  <c r="S821" i="1"/>
  <c r="R821" i="1"/>
  <c r="Q821" i="1"/>
  <c r="S820" i="1"/>
  <c r="R820" i="1"/>
  <c r="Q820" i="1"/>
  <c r="S819" i="1"/>
  <c r="R819" i="1"/>
  <c r="Q819" i="1"/>
  <c r="S818" i="1"/>
  <c r="R818" i="1"/>
  <c r="Q818" i="1"/>
  <c r="S817" i="1"/>
  <c r="R817" i="1"/>
  <c r="Q817" i="1"/>
  <c r="S806" i="1"/>
  <c r="R806" i="1"/>
  <c r="Q806" i="1"/>
  <c r="S805" i="1"/>
  <c r="R805" i="1"/>
  <c r="Q805" i="1"/>
  <c r="S804" i="1"/>
  <c r="R804" i="1"/>
  <c r="Q804" i="1"/>
  <c r="S803" i="1"/>
  <c r="R803" i="1"/>
  <c r="Q803" i="1"/>
  <c r="S802" i="1"/>
  <c r="R802" i="1"/>
  <c r="Q802" i="1"/>
  <c r="S801" i="1"/>
  <c r="R801" i="1"/>
  <c r="Q801" i="1"/>
  <c r="S800" i="1"/>
  <c r="R800" i="1"/>
  <c r="Q800" i="1"/>
  <c r="S799" i="1"/>
  <c r="R799" i="1"/>
  <c r="Q799" i="1"/>
  <c r="S798" i="1"/>
  <c r="R798" i="1"/>
  <c r="Q798" i="1"/>
  <c r="S797" i="1"/>
  <c r="R797" i="1"/>
  <c r="Q797" i="1"/>
  <c r="S796" i="1"/>
  <c r="R796" i="1"/>
  <c r="Q796" i="1"/>
  <c r="S795" i="1"/>
  <c r="R795" i="1"/>
  <c r="Q795" i="1"/>
  <c r="S794" i="1"/>
  <c r="R794" i="1"/>
  <c r="Q794" i="1"/>
  <c r="S793" i="1"/>
  <c r="R793" i="1"/>
  <c r="Q793" i="1"/>
  <c r="S792" i="1"/>
  <c r="R792" i="1"/>
  <c r="Q792" i="1"/>
  <c r="S791" i="1"/>
  <c r="R791" i="1"/>
  <c r="Q791" i="1"/>
  <c r="S781" i="1"/>
  <c r="R781" i="1"/>
  <c r="Q781" i="1"/>
  <c r="S780" i="1"/>
  <c r="R780" i="1"/>
  <c r="Q780" i="1"/>
  <c r="S779" i="1"/>
  <c r="R779" i="1"/>
  <c r="Q779" i="1"/>
  <c r="S778" i="1"/>
  <c r="R778" i="1"/>
  <c r="Q778" i="1"/>
  <c r="S777" i="1"/>
  <c r="R777" i="1"/>
  <c r="Q777" i="1"/>
  <c r="S776" i="1"/>
  <c r="R776" i="1"/>
  <c r="Q776" i="1"/>
  <c r="S775" i="1"/>
  <c r="R775" i="1"/>
  <c r="Q775" i="1"/>
  <c r="S774" i="1"/>
  <c r="R774" i="1"/>
  <c r="Q774" i="1"/>
  <c r="S773" i="1"/>
  <c r="R773" i="1"/>
  <c r="Q773" i="1"/>
  <c r="S772" i="1"/>
  <c r="R772" i="1"/>
  <c r="Q772" i="1"/>
  <c r="S771" i="1"/>
  <c r="R771" i="1"/>
  <c r="Q771" i="1"/>
  <c r="S770" i="1"/>
  <c r="R770" i="1"/>
  <c r="Q770" i="1"/>
  <c r="S769" i="1"/>
  <c r="R769" i="1"/>
  <c r="Q769" i="1"/>
  <c r="S768" i="1"/>
  <c r="R768" i="1"/>
  <c r="Q768" i="1"/>
  <c r="S767" i="1"/>
  <c r="R767" i="1"/>
  <c r="Q767" i="1"/>
  <c r="S766" i="1"/>
  <c r="R766" i="1"/>
  <c r="Q766" i="1"/>
  <c r="S765" i="1"/>
  <c r="R765" i="1"/>
  <c r="Q765" i="1"/>
  <c r="S752" i="1"/>
  <c r="R752" i="1"/>
  <c r="Q752" i="1"/>
  <c r="S751" i="1"/>
  <c r="R751" i="1"/>
  <c r="Q751" i="1"/>
  <c r="S750" i="1"/>
  <c r="R750" i="1"/>
  <c r="Q750" i="1"/>
  <c r="S749" i="1"/>
  <c r="R749" i="1"/>
  <c r="Q749" i="1"/>
  <c r="S748" i="1"/>
  <c r="R748" i="1"/>
  <c r="Q748" i="1"/>
  <c r="S747" i="1"/>
  <c r="R747" i="1"/>
  <c r="Q747" i="1"/>
  <c r="S746" i="1"/>
  <c r="R746" i="1"/>
  <c r="Q746" i="1"/>
  <c r="S745" i="1"/>
  <c r="R745" i="1"/>
  <c r="Q745" i="1"/>
  <c r="S744" i="1"/>
  <c r="R744" i="1"/>
  <c r="Q744" i="1"/>
  <c r="S743" i="1"/>
  <c r="R743" i="1"/>
  <c r="Q743" i="1"/>
  <c r="S742" i="1"/>
  <c r="R742" i="1"/>
  <c r="Q742" i="1"/>
  <c r="S741" i="1"/>
  <c r="R741" i="1"/>
  <c r="Q741" i="1"/>
  <c r="S740" i="1"/>
  <c r="R740" i="1"/>
  <c r="Q740" i="1"/>
  <c r="S739" i="1"/>
  <c r="R739" i="1"/>
  <c r="Q739" i="1"/>
  <c r="S738" i="1"/>
  <c r="R738" i="1"/>
  <c r="Q738" i="1"/>
  <c r="S727" i="1"/>
  <c r="R727" i="1"/>
  <c r="Q727" i="1"/>
  <c r="S726" i="1"/>
  <c r="R726" i="1"/>
  <c r="Q726" i="1"/>
  <c r="S725" i="1"/>
  <c r="R725" i="1"/>
  <c r="Q725" i="1"/>
  <c r="S724" i="1"/>
  <c r="R724" i="1"/>
  <c r="Q724" i="1"/>
  <c r="S723" i="1"/>
  <c r="R723" i="1"/>
  <c r="Q723" i="1"/>
  <c r="S722" i="1"/>
  <c r="R722" i="1"/>
  <c r="Q722" i="1"/>
  <c r="S721" i="1"/>
  <c r="R721" i="1"/>
  <c r="Q721" i="1"/>
  <c r="S720" i="1"/>
  <c r="R720" i="1"/>
  <c r="Q720" i="1"/>
  <c r="S719" i="1"/>
  <c r="R719" i="1"/>
  <c r="Q719" i="1"/>
  <c r="S718" i="1"/>
  <c r="R718" i="1"/>
  <c r="Q718" i="1"/>
  <c r="S717" i="1"/>
  <c r="R717" i="1"/>
  <c r="Q717" i="1"/>
  <c r="S716" i="1"/>
  <c r="R716" i="1"/>
  <c r="Q716" i="1"/>
  <c r="S715" i="1"/>
  <c r="R715" i="1"/>
  <c r="Q715" i="1"/>
  <c r="S714" i="1"/>
  <c r="R714" i="1"/>
  <c r="Q714" i="1"/>
  <c r="S713" i="1"/>
  <c r="R713" i="1"/>
  <c r="Q713" i="1"/>
  <c r="S712" i="1"/>
  <c r="R712" i="1"/>
  <c r="Q712" i="1"/>
  <c r="S711" i="1"/>
  <c r="R711" i="1"/>
  <c r="Q711" i="1"/>
  <c r="S698" i="1"/>
  <c r="R698" i="1"/>
  <c r="Q698" i="1"/>
  <c r="S697" i="1"/>
  <c r="R697" i="1"/>
  <c r="Q697" i="1"/>
  <c r="S696" i="1"/>
  <c r="R696" i="1"/>
  <c r="Q696" i="1"/>
  <c r="S695" i="1"/>
  <c r="R695" i="1"/>
  <c r="Q695" i="1"/>
  <c r="S694" i="1"/>
  <c r="R694" i="1"/>
  <c r="Q694" i="1"/>
  <c r="S693" i="1"/>
  <c r="R693" i="1"/>
  <c r="Q693" i="1"/>
  <c r="S692" i="1"/>
  <c r="R692" i="1"/>
  <c r="Q692" i="1"/>
  <c r="S691" i="1"/>
  <c r="R691" i="1"/>
  <c r="Q691" i="1"/>
  <c r="S690" i="1"/>
  <c r="R690" i="1"/>
  <c r="Q690" i="1"/>
  <c r="S689" i="1"/>
  <c r="R689" i="1"/>
  <c r="Q689" i="1"/>
  <c r="S688" i="1"/>
  <c r="R688" i="1"/>
  <c r="Q688" i="1"/>
  <c r="S687" i="1"/>
  <c r="R687" i="1"/>
  <c r="Q687" i="1"/>
  <c r="S686" i="1"/>
  <c r="R686" i="1"/>
  <c r="Q686" i="1"/>
  <c r="S685" i="1"/>
  <c r="R685" i="1"/>
  <c r="Q685" i="1"/>
  <c r="S684" i="1"/>
  <c r="R684" i="1"/>
  <c r="Q684" i="1"/>
  <c r="S671" i="1"/>
  <c r="R671" i="1"/>
  <c r="Q671" i="1"/>
  <c r="S670" i="1"/>
  <c r="R670" i="1"/>
  <c r="Q670" i="1"/>
  <c r="S669" i="1"/>
  <c r="R669" i="1"/>
  <c r="Q669" i="1"/>
  <c r="S668" i="1"/>
  <c r="R668" i="1"/>
  <c r="Q668" i="1"/>
  <c r="S667" i="1"/>
  <c r="R667" i="1"/>
  <c r="Q667" i="1"/>
  <c r="S666" i="1"/>
  <c r="R666" i="1"/>
  <c r="Q666" i="1"/>
  <c r="S665" i="1"/>
  <c r="R665" i="1"/>
  <c r="Q665" i="1"/>
  <c r="S664" i="1"/>
  <c r="R664" i="1"/>
  <c r="Q664" i="1"/>
  <c r="S663" i="1"/>
  <c r="R663" i="1"/>
  <c r="Q663" i="1"/>
  <c r="S662" i="1"/>
  <c r="R662" i="1"/>
  <c r="Q662" i="1"/>
  <c r="S661" i="1"/>
  <c r="R661" i="1"/>
  <c r="Q661" i="1"/>
  <c r="S660" i="1"/>
  <c r="R660" i="1"/>
  <c r="Q660" i="1"/>
  <c r="S659" i="1"/>
  <c r="R659" i="1"/>
  <c r="Q659" i="1"/>
  <c r="S658" i="1"/>
  <c r="R658" i="1"/>
  <c r="Q658" i="1"/>
  <c r="S657" i="1"/>
  <c r="R657" i="1"/>
  <c r="Q657" i="1"/>
  <c r="S646" i="1"/>
  <c r="R646" i="1"/>
  <c r="Q646" i="1"/>
  <c r="S645" i="1"/>
  <c r="R645" i="1"/>
  <c r="Q645" i="1"/>
  <c r="S644" i="1"/>
  <c r="R644" i="1"/>
  <c r="Q644" i="1"/>
  <c r="S643" i="1"/>
  <c r="R643" i="1"/>
  <c r="Q643" i="1"/>
  <c r="S642" i="1"/>
  <c r="R642" i="1"/>
  <c r="Q642" i="1"/>
  <c r="S641" i="1"/>
  <c r="R641" i="1"/>
  <c r="Q641" i="1"/>
  <c r="S640" i="1"/>
  <c r="R640" i="1"/>
  <c r="Q640" i="1"/>
  <c r="S639" i="1"/>
  <c r="R639" i="1"/>
  <c r="Q639" i="1"/>
  <c r="S638" i="1"/>
  <c r="R638" i="1"/>
  <c r="Q638" i="1"/>
  <c r="S637" i="1"/>
  <c r="R637" i="1"/>
  <c r="Q637" i="1"/>
  <c r="S636" i="1"/>
  <c r="R636" i="1"/>
  <c r="Q636" i="1"/>
  <c r="S635" i="1"/>
  <c r="R635" i="1"/>
  <c r="Q635" i="1"/>
  <c r="S634" i="1"/>
  <c r="R634" i="1"/>
  <c r="Q634" i="1"/>
  <c r="S633" i="1"/>
  <c r="R633" i="1"/>
  <c r="Q633" i="1"/>
  <c r="S632" i="1"/>
  <c r="R632" i="1"/>
  <c r="Q632" i="1"/>
  <c r="S631" i="1"/>
  <c r="R631" i="1"/>
  <c r="Q631" i="1"/>
  <c r="S630" i="1"/>
  <c r="R630" i="1"/>
  <c r="Q630" i="1"/>
  <c r="S617" i="1"/>
  <c r="R617" i="1"/>
  <c r="Q617" i="1"/>
  <c r="S616" i="1"/>
  <c r="R616" i="1"/>
  <c r="Q616" i="1"/>
  <c r="S615" i="1"/>
  <c r="R615" i="1"/>
  <c r="Q615" i="1"/>
  <c r="S614" i="1"/>
  <c r="R614" i="1"/>
  <c r="Q614" i="1"/>
  <c r="S613" i="1"/>
  <c r="R613" i="1"/>
  <c r="Q613" i="1"/>
  <c r="S612" i="1"/>
  <c r="R612" i="1"/>
  <c r="Q612" i="1"/>
  <c r="S611" i="1"/>
  <c r="R611" i="1"/>
  <c r="Q611" i="1"/>
  <c r="S610" i="1"/>
  <c r="R610" i="1"/>
  <c r="Q610" i="1"/>
  <c r="S609" i="1"/>
  <c r="R609" i="1"/>
  <c r="Q609" i="1"/>
  <c r="S608" i="1"/>
  <c r="R608" i="1"/>
  <c r="Q608" i="1"/>
  <c r="S607" i="1"/>
  <c r="R607" i="1"/>
  <c r="Q607" i="1"/>
  <c r="S606" i="1"/>
  <c r="R606" i="1"/>
  <c r="Q606" i="1"/>
  <c r="S605" i="1"/>
  <c r="R605" i="1"/>
  <c r="Q605" i="1"/>
  <c r="S604" i="1"/>
  <c r="R604" i="1"/>
  <c r="Q604" i="1"/>
  <c r="S592" i="1"/>
  <c r="R592" i="1"/>
  <c r="Q592" i="1"/>
  <c r="S591" i="1"/>
  <c r="R591" i="1"/>
  <c r="Q591" i="1"/>
  <c r="S590" i="1"/>
  <c r="R590" i="1"/>
  <c r="Q590" i="1"/>
  <c r="S589" i="1"/>
  <c r="R589" i="1"/>
  <c r="Q589" i="1"/>
  <c r="S588" i="1"/>
  <c r="R588" i="1"/>
  <c r="Q588" i="1"/>
  <c r="S587" i="1"/>
  <c r="R587" i="1"/>
  <c r="Q587" i="1"/>
  <c r="S586" i="1"/>
  <c r="R586" i="1"/>
  <c r="Q586" i="1"/>
  <c r="S585" i="1"/>
  <c r="R585" i="1"/>
  <c r="Q585" i="1"/>
  <c r="S584" i="1"/>
  <c r="R584" i="1"/>
  <c r="Q584" i="1"/>
  <c r="S583" i="1"/>
  <c r="R583" i="1"/>
  <c r="Q583" i="1"/>
  <c r="S582" i="1"/>
  <c r="R582" i="1"/>
  <c r="Q582" i="1"/>
  <c r="S581" i="1"/>
  <c r="R581" i="1"/>
  <c r="Q581" i="1"/>
  <c r="S580" i="1"/>
  <c r="R580" i="1"/>
  <c r="Q580" i="1"/>
  <c r="S579" i="1"/>
  <c r="R579" i="1"/>
  <c r="Q579" i="1"/>
  <c r="S578" i="1"/>
  <c r="R578" i="1"/>
  <c r="Q578" i="1"/>
  <c r="S565" i="1"/>
  <c r="R565" i="1"/>
  <c r="Q565" i="1"/>
  <c r="S564" i="1"/>
  <c r="R564" i="1"/>
  <c r="Q564" i="1"/>
  <c r="S563" i="1"/>
  <c r="R563" i="1"/>
  <c r="Q563" i="1"/>
  <c r="S562" i="1"/>
  <c r="R562" i="1"/>
  <c r="Q562" i="1"/>
  <c r="S561" i="1"/>
  <c r="R561" i="1"/>
  <c r="Q561" i="1"/>
  <c r="S560" i="1"/>
  <c r="R560" i="1"/>
  <c r="Q560" i="1"/>
  <c r="S559" i="1"/>
  <c r="R559" i="1"/>
  <c r="Q559" i="1"/>
  <c r="S558" i="1"/>
  <c r="R558" i="1"/>
  <c r="Q558" i="1"/>
  <c r="S557" i="1"/>
  <c r="R557" i="1"/>
  <c r="Q557" i="1"/>
  <c r="S556" i="1"/>
  <c r="R556" i="1"/>
  <c r="Q556" i="1"/>
  <c r="S555" i="1"/>
  <c r="R555" i="1"/>
  <c r="Q555" i="1"/>
  <c r="S554" i="1"/>
  <c r="R554" i="1"/>
  <c r="Q554" i="1"/>
  <c r="S553" i="1"/>
  <c r="R553" i="1"/>
  <c r="Q553" i="1"/>
  <c r="S552" i="1"/>
  <c r="R552" i="1"/>
  <c r="Q552" i="1"/>
  <c r="S551" i="1"/>
  <c r="R551" i="1"/>
  <c r="Q551" i="1"/>
  <c r="S538" i="1"/>
  <c r="R538" i="1"/>
  <c r="Q538" i="1"/>
  <c r="S537" i="1"/>
  <c r="R537" i="1"/>
  <c r="Q537" i="1"/>
  <c r="S536" i="1"/>
  <c r="R536" i="1"/>
  <c r="Q536" i="1"/>
  <c r="S535" i="1"/>
  <c r="R535" i="1"/>
  <c r="Q535" i="1"/>
  <c r="S534" i="1"/>
  <c r="R534" i="1"/>
  <c r="Q534" i="1"/>
  <c r="S533" i="1"/>
  <c r="R533" i="1"/>
  <c r="Q533" i="1"/>
  <c r="S532" i="1"/>
  <c r="R532" i="1"/>
  <c r="Q532" i="1"/>
  <c r="S531" i="1"/>
  <c r="R531" i="1"/>
  <c r="Q531" i="1"/>
  <c r="S530" i="1"/>
  <c r="R530" i="1"/>
  <c r="Q530" i="1"/>
  <c r="S529" i="1"/>
  <c r="R529" i="1"/>
  <c r="Q529" i="1"/>
  <c r="S528" i="1"/>
  <c r="R528" i="1"/>
  <c r="Q528" i="1"/>
  <c r="S527" i="1"/>
  <c r="R527" i="1"/>
  <c r="Q527" i="1"/>
  <c r="S526" i="1"/>
  <c r="R526" i="1"/>
  <c r="Q526" i="1"/>
  <c r="S525" i="1"/>
  <c r="R525" i="1"/>
  <c r="Q525" i="1"/>
  <c r="S524" i="1"/>
  <c r="R524" i="1"/>
  <c r="Q524" i="1"/>
  <c r="S511" i="1"/>
  <c r="R511" i="1"/>
  <c r="Q511" i="1"/>
  <c r="S510" i="1"/>
  <c r="R510" i="1"/>
  <c r="Q510" i="1"/>
  <c r="S509" i="1"/>
  <c r="R509" i="1"/>
  <c r="Q509" i="1"/>
  <c r="S508" i="1"/>
  <c r="R508" i="1"/>
  <c r="Q508" i="1"/>
  <c r="S507" i="1"/>
  <c r="R507" i="1"/>
  <c r="Q507" i="1"/>
  <c r="S506" i="1"/>
  <c r="R506" i="1"/>
  <c r="Q506" i="1"/>
  <c r="S505" i="1"/>
  <c r="R505" i="1"/>
  <c r="Q505" i="1"/>
  <c r="S504" i="1"/>
  <c r="R504" i="1"/>
  <c r="Q504" i="1"/>
  <c r="S503" i="1"/>
  <c r="R503" i="1"/>
  <c r="Q503" i="1"/>
  <c r="S502" i="1"/>
  <c r="R502" i="1"/>
  <c r="Q502" i="1"/>
  <c r="S501" i="1"/>
  <c r="R501" i="1"/>
  <c r="Q501" i="1"/>
  <c r="S500" i="1"/>
  <c r="R500" i="1"/>
  <c r="Q500" i="1"/>
  <c r="S499" i="1"/>
  <c r="R499" i="1"/>
  <c r="Q499" i="1"/>
  <c r="S498" i="1"/>
  <c r="R498" i="1"/>
  <c r="Q498" i="1"/>
  <c r="S497" i="1"/>
  <c r="R497" i="1"/>
  <c r="Q497" i="1"/>
  <c r="S486" i="1"/>
  <c r="R486" i="1"/>
  <c r="Q486" i="1"/>
  <c r="S485" i="1"/>
  <c r="R485" i="1"/>
  <c r="Q485" i="1"/>
  <c r="S484" i="1"/>
  <c r="R484" i="1"/>
  <c r="Q484" i="1"/>
  <c r="S483" i="1"/>
  <c r="R483" i="1"/>
  <c r="Q483" i="1"/>
  <c r="S482" i="1"/>
  <c r="R482" i="1"/>
  <c r="Q482" i="1"/>
  <c r="S481" i="1"/>
  <c r="R481" i="1"/>
  <c r="Q481" i="1"/>
  <c r="S480" i="1"/>
  <c r="R480" i="1"/>
  <c r="Q480" i="1"/>
  <c r="S479" i="1"/>
  <c r="R479" i="1"/>
  <c r="Q479" i="1"/>
  <c r="S478" i="1"/>
  <c r="R478" i="1"/>
  <c r="Q478" i="1"/>
  <c r="S477" i="1"/>
  <c r="R477" i="1"/>
  <c r="Q477" i="1"/>
  <c r="S476" i="1"/>
  <c r="R476" i="1"/>
  <c r="Q476" i="1"/>
  <c r="S475" i="1"/>
  <c r="R475" i="1"/>
  <c r="Q475" i="1"/>
  <c r="S474" i="1"/>
  <c r="R474" i="1"/>
  <c r="Q474" i="1"/>
  <c r="S473" i="1"/>
  <c r="R473" i="1"/>
  <c r="Q473" i="1"/>
  <c r="S472" i="1"/>
  <c r="R472" i="1"/>
  <c r="Q472" i="1"/>
  <c r="S471" i="1"/>
  <c r="R471" i="1"/>
  <c r="Q471" i="1"/>
  <c r="S470" i="1"/>
  <c r="R470" i="1"/>
  <c r="Q470" i="1"/>
  <c r="S459" i="1"/>
  <c r="R459" i="1"/>
  <c r="Q459" i="1"/>
  <c r="S458" i="1"/>
  <c r="R458" i="1"/>
  <c r="Q458" i="1"/>
  <c r="S457" i="1"/>
  <c r="R457" i="1"/>
  <c r="Q457" i="1"/>
  <c r="S456" i="1"/>
  <c r="R456" i="1"/>
  <c r="Q456" i="1"/>
  <c r="S455" i="1"/>
  <c r="R455" i="1"/>
  <c r="Q455" i="1"/>
  <c r="S454" i="1"/>
  <c r="R454" i="1"/>
  <c r="Q454" i="1"/>
  <c r="S453" i="1"/>
  <c r="R453" i="1"/>
  <c r="Q453" i="1"/>
  <c r="S452" i="1"/>
  <c r="R452" i="1"/>
  <c r="Q452" i="1"/>
  <c r="S451" i="1"/>
  <c r="R451" i="1"/>
  <c r="Q451" i="1"/>
  <c r="S450" i="1"/>
  <c r="R450" i="1"/>
  <c r="Q450" i="1"/>
  <c r="S449" i="1"/>
  <c r="R449" i="1"/>
  <c r="Q449" i="1"/>
  <c r="S448" i="1"/>
  <c r="R448" i="1"/>
  <c r="Q448" i="1"/>
  <c r="S447" i="1"/>
  <c r="R447" i="1"/>
  <c r="Q447" i="1"/>
  <c r="S446" i="1"/>
  <c r="R446" i="1"/>
  <c r="Q446" i="1"/>
  <c r="S445" i="1"/>
  <c r="R445" i="1"/>
  <c r="Q445" i="1"/>
  <c r="S444" i="1"/>
  <c r="R444" i="1"/>
  <c r="Q444" i="1"/>
  <c r="S443" i="1"/>
  <c r="R443" i="1"/>
  <c r="Q443" i="1"/>
  <c r="S432" i="1"/>
  <c r="R432" i="1"/>
  <c r="Q432" i="1"/>
  <c r="S431" i="1"/>
  <c r="R431" i="1"/>
  <c r="Q431" i="1"/>
  <c r="S430" i="1"/>
  <c r="R430" i="1"/>
  <c r="Q430" i="1"/>
  <c r="S429" i="1"/>
  <c r="R429" i="1"/>
  <c r="Q429" i="1"/>
  <c r="S428" i="1"/>
  <c r="R428" i="1"/>
  <c r="Q428" i="1"/>
  <c r="S427" i="1"/>
  <c r="R427" i="1"/>
  <c r="Q427" i="1"/>
  <c r="S426" i="1"/>
  <c r="R426" i="1"/>
  <c r="Q426" i="1"/>
  <c r="S425" i="1"/>
  <c r="R425" i="1"/>
  <c r="Q425" i="1"/>
  <c r="S424" i="1"/>
  <c r="R424" i="1"/>
  <c r="Q424" i="1"/>
  <c r="S423" i="1"/>
  <c r="R423" i="1"/>
  <c r="Q423" i="1"/>
  <c r="S422" i="1"/>
  <c r="R422" i="1"/>
  <c r="Q422" i="1"/>
  <c r="S421" i="1"/>
  <c r="R421" i="1"/>
  <c r="Q421" i="1"/>
  <c r="S420" i="1"/>
  <c r="R420" i="1"/>
  <c r="Q420" i="1"/>
  <c r="S419" i="1"/>
  <c r="R419" i="1"/>
  <c r="Q419" i="1"/>
  <c r="S418" i="1"/>
  <c r="R418" i="1"/>
  <c r="Q418" i="1"/>
  <c r="S417" i="1"/>
  <c r="R417" i="1"/>
  <c r="Q417" i="1"/>
  <c r="S416" i="1"/>
  <c r="R416" i="1"/>
  <c r="Q416" i="1"/>
  <c r="S405" i="1"/>
  <c r="R405" i="1"/>
  <c r="Q405" i="1"/>
  <c r="S404" i="1"/>
  <c r="R404" i="1"/>
  <c r="Q404" i="1"/>
  <c r="S403" i="1"/>
  <c r="R403" i="1"/>
  <c r="Q403" i="1"/>
  <c r="S402" i="1"/>
  <c r="R402" i="1"/>
  <c r="Q402" i="1"/>
  <c r="S401" i="1"/>
  <c r="R401" i="1"/>
  <c r="Q401" i="1"/>
  <c r="S400" i="1"/>
  <c r="R400" i="1"/>
  <c r="Q400" i="1"/>
  <c r="S399" i="1"/>
  <c r="R399" i="1"/>
  <c r="Q399" i="1"/>
  <c r="S398" i="1"/>
  <c r="R398" i="1"/>
  <c r="Q398" i="1"/>
  <c r="S397" i="1"/>
  <c r="R397" i="1"/>
  <c r="Q397" i="1"/>
  <c r="S396" i="1"/>
  <c r="R396" i="1"/>
  <c r="Q396" i="1"/>
  <c r="S395" i="1"/>
  <c r="R395" i="1"/>
  <c r="Q395" i="1"/>
  <c r="S394" i="1"/>
  <c r="R394" i="1"/>
  <c r="Q394" i="1"/>
  <c r="S393" i="1"/>
  <c r="R393" i="1"/>
  <c r="Q393" i="1"/>
  <c r="S392" i="1"/>
  <c r="R392" i="1"/>
  <c r="Q392" i="1"/>
  <c r="S391" i="1"/>
  <c r="R391" i="1"/>
  <c r="Q391" i="1"/>
  <c r="S390" i="1"/>
  <c r="R390" i="1"/>
  <c r="Q390" i="1"/>
  <c r="S378" i="1"/>
  <c r="R378" i="1"/>
  <c r="Q378" i="1"/>
  <c r="S377" i="1"/>
  <c r="R377" i="1"/>
  <c r="Q377" i="1"/>
  <c r="S376" i="1"/>
  <c r="R376" i="1"/>
  <c r="Q376" i="1"/>
  <c r="S375" i="1"/>
  <c r="R375" i="1"/>
  <c r="Q375" i="1"/>
  <c r="S374" i="1"/>
  <c r="R374" i="1"/>
  <c r="Q374" i="1"/>
  <c r="S373" i="1"/>
  <c r="R373" i="1"/>
  <c r="Q373" i="1"/>
  <c r="S372" i="1"/>
  <c r="R372" i="1"/>
  <c r="Q372" i="1"/>
  <c r="S371" i="1"/>
  <c r="R371" i="1"/>
  <c r="Q371" i="1"/>
  <c r="S370" i="1"/>
  <c r="R370" i="1"/>
  <c r="Q370" i="1"/>
  <c r="S369" i="1"/>
  <c r="R369" i="1"/>
  <c r="Q369" i="1"/>
  <c r="S368" i="1"/>
  <c r="R368" i="1"/>
  <c r="Q368" i="1"/>
  <c r="S367" i="1"/>
  <c r="R367" i="1"/>
  <c r="Q367" i="1"/>
  <c r="S366" i="1"/>
  <c r="R366" i="1"/>
  <c r="Q366" i="1"/>
  <c r="S365" i="1"/>
  <c r="R365" i="1"/>
  <c r="Q365" i="1"/>
  <c r="S364" i="1"/>
  <c r="R364" i="1"/>
  <c r="Q364" i="1"/>
  <c r="S353" i="1"/>
  <c r="R353" i="1"/>
  <c r="Q353" i="1"/>
  <c r="S352" i="1"/>
  <c r="R352" i="1"/>
  <c r="Q352" i="1"/>
  <c r="S351" i="1"/>
  <c r="R351" i="1"/>
  <c r="Q351" i="1"/>
  <c r="S350" i="1"/>
  <c r="R350" i="1"/>
  <c r="Q350" i="1"/>
  <c r="S349" i="1"/>
  <c r="R349" i="1"/>
  <c r="Q349" i="1"/>
  <c r="S348" i="1"/>
  <c r="R348" i="1"/>
  <c r="Q348" i="1"/>
  <c r="S347" i="1"/>
  <c r="R347" i="1"/>
  <c r="Q347" i="1"/>
  <c r="S346" i="1"/>
  <c r="R346" i="1"/>
  <c r="Q346" i="1"/>
  <c r="S345" i="1"/>
  <c r="R345" i="1"/>
  <c r="Q345" i="1"/>
  <c r="S344" i="1"/>
  <c r="R344" i="1"/>
  <c r="Q344" i="1"/>
  <c r="S343" i="1"/>
  <c r="R343" i="1"/>
  <c r="Q343" i="1"/>
  <c r="S342" i="1"/>
  <c r="R342" i="1"/>
  <c r="Q342" i="1"/>
  <c r="S341" i="1"/>
  <c r="R341" i="1"/>
  <c r="Q341" i="1"/>
  <c r="S340" i="1"/>
  <c r="R340" i="1"/>
  <c r="Q340" i="1"/>
  <c r="S339" i="1"/>
  <c r="R339" i="1"/>
  <c r="Q339" i="1"/>
  <c r="S338" i="1"/>
  <c r="R338" i="1"/>
  <c r="Q338" i="1"/>
  <c r="S324" i="1"/>
  <c r="R324" i="1"/>
  <c r="Q324" i="1"/>
  <c r="S323" i="1"/>
  <c r="R323" i="1"/>
  <c r="Q323" i="1"/>
  <c r="S322" i="1"/>
  <c r="R322" i="1"/>
  <c r="Q322" i="1"/>
  <c r="S321" i="1"/>
  <c r="R321" i="1"/>
  <c r="Q321" i="1"/>
  <c r="S320" i="1"/>
  <c r="R320" i="1"/>
  <c r="Q320" i="1"/>
  <c r="S319" i="1"/>
  <c r="R319" i="1"/>
  <c r="Q319" i="1"/>
  <c r="S318" i="1"/>
  <c r="R318" i="1"/>
  <c r="Q318" i="1"/>
  <c r="S317" i="1"/>
  <c r="R317" i="1"/>
  <c r="Q317" i="1"/>
  <c r="S316" i="1"/>
  <c r="R316" i="1"/>
  <c r="Q316" i="1"/>
  <c r="S315" i="1"/>
  <c r="R315" i="1"/>
  <c r="Q315" i="1"/>
  <c r="S314" i="1"/>
  <c r="R314" i="1"/>
  <c r="Q314" i="1"/>
  <c r="S313" i="1"/>
  <c r="R313" i="1"/>
  <c r="Q313" i="1"/>
  <c r="S312" i="1"/>
  <c r="R312" i="1"/>
  <c r="Q312" i="1"/>
  <c r="S301" i="1"/>
  <c r="R301" i="1"/>
  <c r="Q301" i="1"/>
  <c r="S300" i="1"/>
  <c r="R300" i="1"/>
  <c r="Q300" i="1"/>
  <c r="S299" i="1"/>
  <c r="R299" i="1"/>
  <c r="Q299" i="1"/>
  <c r="S298" i="1"/>
  <c r="R298" i="1"/>
  <c r="Q298" i="1"/>
  <c r="S297" i="1"/>
  <c r="R297" i="1"/>
  <c r="Q297" i="1"/>
  <c r="S296" i="1"/>
  <c r="R296" i="1"/>
  <c r="Q296" i="1"/>
  <c r="S295" i="1"/>
  <c r="R295" i="1"/>
  <c r="Q295" i="1"/>
  <c r="S294" i="1"/>
  <c r="R294" i="1"/>
  <c r="Q294" i="1"/>
  <c r="S293" i="1"/>
  <c r="R293" i="1"/>
  <c r="Q293" i="1"/>
  <c r="S292" i="1"/>
  <c r="R292" i="1"/>
  <c r="Q292" i="1"/>
  <c r="S291" i="1"/>
  <c r="R291" i="1"/>
  <c r="Q291" i="1"/>
  <c r="S290" i="1"/>
  <c r="R290" i="1"/>
  <c r="Q290" i="1"/>
  <c r="S289" i="1"/>
  <c r="R289" i="1"/>
  <c r="Q289" i="1"/>
  <c r="S288" i="1"/>
  <c r="R288" i="1"/>
  <c r="Q288" i="1"/>
  <c r="S287" i="1"/>
  <c r="R287" i="1"/>
  <c r="Q287" i="1"/>
  <c r="S286" i="1"/>
  <c r="R286" i="1"/>
  <c r="Q286" i="1"/>
  <c r="S285" i="1"/>
  <c r="R285" i="1"/>
  <c r="Q285" i="1"/>
  <c r="S284" i="1"/>
  <c r="R284" i="1"/>
  <c r="Q284" i="1"/>
  <c r="S271" i="1"/>
  <c r="R271" i="1"/>
  <c r="Q271" i="1"/>
  <c r="S270" i="1"/>
  <c r="R270" i="1"/>
  <c r="Q270" i="1"/>
  <c r="S269" i="1"/>
  <c r="R269" i="1"/>
  <c r="Q269" i="1"/>
  <c r="S268" i="1"/>
  <c r="R268" i="1"/>
  <c r="Q268" i="1"/>
  <c r="S267" i="1"/>
  <c r="R267" i="1"/>
  <c r="Q267" i="1"/>
  <c r="S266" i="1"/>
  <c r="R266" i="1"/>
  <c r="Q266" i="1"/>
  <c r="S265" i="1"/>
  <c r="R265" i="1"/>
  <c r="Q265" i="1"/>
  <c r="S264" i="1"/>
  <c r="R264" i="1"/>
  <c r="Q264" i="1"/>
  <c r="S263" i="1"/>
  <c r="R263" i="1"/>
  <c r="Q263" i="1"/>
  <c r="S262" i="1"/>
  <c r="R262" i="1"/>
  <c r="Q262" i="1"/>
  <c r="S261" i="1"/>
  <c r="R261" i="1"/>
  <c r="Q261" i="1"/>
  <c r="S260" i="1"/>
  <c r="R260" i="1"/>
  <c r="Q260" i="1"/>
  <c r="S259" i="1"/>
  <c r="R259" i="1"/>
  <c r="Q259" i="1"/>
  <c r="S258" i="1"/>
  <c r="R258" i="1"/>
  <c r="Q258" i="1"/>
  <c r="S257" i="1"/>
  <c r="R257" i="1"/>
  <c r="Q257" i="1"/>
  <c r="S256" i="1"/>
  <c r="R256" i="1"/>
  <c r="Q256" i="1"/>
  <c r="S248" i="1"/>
  <c r="R248" i="1"/>
  <c r="Q248" i="1"/>
  <c r="S247" i="1"/>
  <c r="R247" i="1"/>
  <c r="Q247" i="1"/>
  <c r="S246" i="1"/>
  <c r="R246" i="1"/>
  <c r="Q246" i="1"/>
  <c r="S245" i="1"/>
  <c r="R245" i="1"/>
  <c r="Q245" i="1"/>
  <c r="S244" i="1"/>
  <c r="R244" i="1"/>
  <c r="Q244" i="1"/>
  <c r="S243" i="1"/>
  <c r="R243" i="1"/>
  <c r="Q243" i="1"/>
  <c r="S242" i="1"/>
  <c r="R242" i="1"/>
  <c r="Q242" i="1"/>
  <c r="S241" i="1"/>
  <c r="R241" i="1"/>
  <c r="Q241" i="1"/>
  <c r="S240" i="1"/>
  <c r="R240" i="1"/>
  <c r="Q240" i="1"/>
  <c r="S239" i="1"/>
  <c r="R239" i="1"/>
  <c r="Q239" i="1"/>
  <c r="S238" i="1"/>
  <c r="R238" i="1"/>
  <c r="Q238" i="1"/>
  <c r="S237" i="1"/>
  <c r="R237" i="1"/>
  <c r="Q237" i="1"/>
  <c r="S236" i="1"/>
  <c r="R236" i="1"/>
  <c r="Q236" i="1"/>
  <c r="S235" i="1"/>
  <c r="R235" i="1"/>
  <c r="Q235" i="1"/>
  <c r="S234" i="1"/>
  <c r="R234" i="1"/>
  <c r="Q234" i="1"/>
  <c r="S233" i="1"/>
  <c r="R233" i="1"/>
  <c r="Q233" i="1"/>
  <c r="S232" i="1"/>
  <c r="R232" i="1"/>
  <c r="Q232" i="1"/>
  <c r="S231" i="1"/>
  <c r="R231" i="1"/>
  <c r="Q231" i="1"/>
  <c r="S224" i="1"/>
  <c r="R224" i="1"/>
  <c r="Q224" i="1"/>
  <c r="S223" i="1"/>
  <c r="R223" i="1"/>
  <c r="Q223" i="1"/>
  <c r="S222" i="1"/>
  <c r="R222" i="1"/>
  <c r="Q222" i="1"/>
  <c r="S221" i="1"/>
  <c r="R221" i="1"/>
  <c r="Q221" i="1"/>
  <c r="S220" i="1"/>
  <c r="R220" i="1"/>
  <c r="Q220" i="1"/>
  <c r="S219" i="1"/>
  <c r="R219" i="1"/>
  <c r="Q219" i="1"/>
  <c r="S218" i="1"/>
  <c r="R218" i="1"/>
  <c r="Q218" i="1"/>
  <c r="S217" i="1"/>
  <c r="R217" i="1"/>
  <c r="Q217" i="1"/>
  <c r="S216" i="1"/>
  <c r="R216" i="1"/>
  <c r="Q216" i="1"/>
  <c r="S215" i="1"/>
  <c r="R215" i="1"/>
  <c r="Q215" i="1"/>
  <c r="S214" i="1"/>
  <c r="R214" i="1"/>
  <c r="Q214" i="1"/>
  <c r="S213" i="1"/>
  <c r="R213" i="1"/>
  <c r="Q213" i="1"/>
  <c r="S212" i="1"/>
  <c r="R212" i="1"/>
  <c r="Q212" i="1"/>
  <c r="S211" i="1"/>
  <c r="R211" i="1"/>
  <c r="Q211" i="1"/>
  <c r="S210" i="1"/>
  <c r="R210" i="1"/>
  <c r="Q210" i="1"/>
  <c r="S209" i="1"/>
  <c r="R209" i="1"/>
  <c r="Q209" i="1"/>
  <c r="S208" i="1"/>
  <c r="R208" i="1"/>
  <c r="Q208" i="1"/>
  <c r="S207" i="1"/>
  <c r="R207" i="1"/>
  <c r="Q207" i="1"/>
  <c r="S206" i="1"/>
  <c r="R206" i="1"/>
  <c r="Q206" i="1"/>
  <c r="S196" i="1"/>
  <c r="R196" i="1"/>
  <c r="Q196" i="1"/>
  <c r="S195" i="1"/>
  <c r="R195" i="1"/>
  <c r="Q195" i="1"/>
  <c r="S194" i="1"/>
  <c r="R194" i="1"/>
  <c r="Q194" i="1"/>
  <c r="S193" i="1"/>
  <c r="R193" i="1"/>
  <c r="Q193" i="1"/>
  <c r="S192" i="1"/>
  <c r="R192" i="1"/>
  <c r="Q192" i="1"/>
  <c r="S191" i="1"/>
  <c r="R191" i="1"/>
  <c r="Q191" i="1"/>
  <c r="S190" i="1"/>
  <c r="R190" i="1"/>
  <c r="Q190" i="1"/>
  <c r="S189" i="1"/>
  <c r="R189" i="1"/>
  <c r="Q189" i="1"/>
  <c r="S188" i="1"/>
  <c r="R188" i="1"/>
  <c r="Q188" i="1"/>
  <c r="S187" i="1"/>
  <c r="R187" i="1"/>
  <c r="Q187" i="1"/>
  <c r="S186" i="1"/>
  <c r="R186" i="1"/>
  <c r="Q186" i="1"/>
  <c r="S185" i="1"/>
  <c r="R185" i="1"/>
  <c r="Q185" i="1"/>
  <c r="S184" i="1"/>
  <c r="R184" i="1"/>
  <c r="Q184" i="1"/>
  <c r="S183" i="1"/>
  <c r="R183" i="1"/>
  <c r="Q183" i="1"/>
  <c r="S182" i="1"/>
  <c r="R182" i="1"/>
  <c r="Q182" i="1"/>
  <c r="S173" i="1"/>
  <c r="R173" i="1"/>
  <c r="Q173" i="1"/>
  <c r="S172" i="1"/>
  <c r="R172" i="1"/>
  <c r="Q172" i="1"/>
  <c r="S171" i="1"/>
  <c r="R171" i="1"/>
  <c r="Q171" i="1"/>
  <c r="S170" i="1"/>
  <c r="R170" i="1"/>
  <c r="Q170" i="1"/>
  <c r="S169" i="1"/>
  <c r="R169" i="1"/>
  <c r="Q169" i="1"/>
  <c r="S168" i="1"/>
  <c r="R168" i="1"/>
  <c r="Q168" i="1"/>
  <c r="S167" i="1"/>
  <c r="R167" i="1"/>
  <c r="Q167" i="1"/>
  <c r="S166" i="1"/>
  <c r="R166" i="1"/>
  <c r="Q166" i="1"/>
  <c r="S165" i="1"/>
  <c r="R165" i="1"/>
  <c r="Q165" i="1"/>
  <c r="S164" i="1"/>
  <c r="R164" i="1"/>
  <c r="Q164" i="1"/>
  <c r="S163" i="1"/>
  <c r="R163" i="1"/>
  <c r="Q163" i="1"/>
  <c r="S162" i="1"/>
  <c r="R162" i="1"/>
  <c r="Q162" i="1"/>
  <c r="S161" i="1"/>
  <c r="R161" i="1"/>
  <c r="Q161" i="1"/>
  <c r="S160" i="1"/>
  <c r="R160" i="1"/>
  <c r="Q160" i="1"/>
  <c r="S159" i="1"/>
  <c r="R159" i="1"/>
  <c r="Q159" i="1"/>
  <c r="S158" i="1"/>
  <c r="R158" i="1"/>
  <c r="Q158" i="1"/>
  <c r="S157" i="1"/>
  <c r="R157" i="1"/>
  <c r="Q157" i="1"/>
  <c r="S156" i="1"/>
  <c r="R156" i="1"/>
  <c r="Q156" i="1"/>
  <c r="S146" i="1"/>
  <c r="R146" i="1"/>
  <c r="Q146" i="1"/>
  <c r="S145" i="1"/>
  <c r="R145" i="1"/>
  <c r="Q145" i="1"/>
  <c r="S144" i="1"/>
  <c r="R144" i="1"/>
  <c r="Q144" i="1"/>
  <c r="S143" i="1"/>
  <c r="R143" i="1"/>
  <c r="Q143" i="1"/>
  <c r="S142" i="1"/>
  <c r="R142" i="1"/>
  <c r="Q142" i="1"/>
  <c r="S141" i="1"/>
  <c r="R141" i="1"/>
  <c r="Q141" i="1"/>
  <c r="S140" i="1"/>
  <c r="R140" i="1"/>
  <c r="Q140" i="1"/>
  <c r="S139" i="1"/>
  <c r="R139" i="1"/>
  <c r="Q139" i="1"/>
  <c r="S138" i="1"/>
  <c r="R138" i="1"/>
  <c r="Q138" i="1"/>
  <c r="S137" i="1"/>
  <c r="R137" i="1"/>
  <c r="Q137" i="1"/>
  <c r="S136" i="1"/>
  <c r="R136" i="1"/>
  <c r="Q136" i="1"/>
  <c r="S135" i="1"/>
  <c r="R135" i="1"/>
  <c r="Q135" i="1"/>
  <c r="S134" i="1"/>
  <c r="R134" i="1"/>
  <c r="Q134" i="1"/>
  <c r="S133" i="1"/>
  <c r="R133" i="1"/>
  <c r="Q133" i="1"/>
  <c r="S132" i="1"/>
  <c r="R132" i="1"/>
  <c r="Q132" i="1"/>
  <c r="S131" i="1"/>
  <c r="R131" i="1"/>
  <c r="Q131" i="1"/>
  <c r="S130" i="1"/>
  <c r="R130" i="1"/>
  <c r="Q130" i="1"/>
  <c r="S124" i="1"/>
  <c r="R124" i="1"/>
  <c r="Q124" i="1"/>
  <c r="S123" i="1"/>
  <c r="R123" i="1"/>
  <c r="Q123" i="1"/>
  <c r="S122" i="1"/>
  <c r="R122" i="1"/>
  <c r="Q122" i="1"/>
  <c r="S121" i="1"/>
  <c r="R121" i="1"/>
  <c r="Q121" i="1"/>
  <c r="S120" i="1"/>
  <c r="R120" i="1"/>
  <c r="Q120" i="1"/>
  <c r="S119" i="1"/>
  <c r="R119" i="1"/>
  <c r="Q119" i="1"/>
  <c r="S118" i="1"/>
  <c r="R118" i="1"/>
  <c r="Q118" i="1"/>
  <c r="S117" i="1"/>
  <c r="R117" i="1"/>
  <c r="Q117" i="1"/>
  <c r="S116" i="1"/>
  <c r="R116" i="1"/>
  <c r="Q116" i="1"/>
  <c r="S115" i="1"/>
  <c r="R115" i="1"/>
  <c r="Q115" i="1"/>
  <c r="S114" i="1"/>
  <c r="R114" i="1"/>
  <c r="Q114" i="1"/>
  <c r="S113" i="1"/>
  <c r="R113" i="1"/>
  <c r="Q113" i="1"/>
  <c r="S112" i="1"/>
  <c r="R112" i="1"/>
  <c r="Q112" i="1"/>
  <c r="S111" i="1"/>
  <c r="R111" i="1"/>
  <c r="Q111" i="1"/>
  <c r="S110" i="1"/>
  <c r="R110" i="1"/>
  <c r="Q110" i="1"/>
  <c r="S109" i="1"/>
  <c r="R109" i="1"/>
  <c r="Q109" i="1"/>
  <c r="S108" i="1"/>
  <c r="R108" i="1"/>
  <c r="Q108" i="1"/>
  <c r="S100" i="1"/>
  <c r="R100" i="1"/>
  <c r="Q100" i="1"/>
  <c r="S99" i="1"/>
  <c r="R99" i="1"/>
  <c r="Q99" i="1"/>
  <c r="S98" i="1"/>
  <c r="R98" i="1"/>
  <c r="Q98" i="1"/>
  <c r="S97" i="1"/>
  <c r="R97" i="1"/>
  <c r="Q97" i="1"/>
  <c r="S96" i="1"/>
  <c r="R96" i="1"/>
  <c r="Q96" i="1"/>
  <c r="S95" i="1"/>
  <c r="R95" i="1"/>
  <c r="Q95" i="1"/>
  <c r="S94" i="1"/>
  <c r="R94" i="1"/>
  <c r="Q94" i="1"/>
  <c r="S93" i="1"/>
  <c r="R93" i="1"/>
  <c r="Q93" i="1"/>
  <c r="S92" i="1"/>
  <c r="R92" i="1"/>
  <c r="Q92" i="1"/>
  <c r="S91" i="1"/>
  <c r="R91" i="1"/>
  <c r="Q91" i="1"/>
  <c r="S90" i="1"/>
  <c r="R90" i="1"/>
  <c r="Q90" i="1"/>
  <c r="S89" i="1"/>
  <c r="R89" i="1"/>
  <c r="Q89" i="1"/>
  <c r="S88" i="1"/>
  <c r="R88" i="1"/>
  <c r="Q88" i="1"/>
  <c r="S87" i="1"/>
  <c r="R87" i="1"/>
  <c r="Q87" i="1"/>
  <c r="S86" i="1"/>
  <c r="R86" i="1"/>
  <c r="Q86" i="1"/>
  <c r="S85" i="1"/>
  <c r="R85" i="1"/>
  <c r="Q85" i="1"/>
  <c r="S84" i="1"/>
  <c r="R84" i="1"/>
  <c r="Q84" i="1"/>
  <c r="S83" i="1"/>
  <c r="R83" i="1"/>
  <c r="Q83" i="1"/>
  <c r="S82" i="1"/>
  <c r="R82" i="1"/>
  <c r="Q82" i="1"/>
  <c r="S81" i="1"/>
  <c r="R81" i="1"/>
  <c r="Q81" i="1"/>
  <c r="S80" i="1"/>
  <c r="R80" i="1"/>
  <c r="Q80" i="1"/>
  <c r="S79" i="1"/>
  <c r="R79" i="1"/>
  <c r="Q79" i="1"/>
  <c r="S71" i="1"/>
  <c r="R71" i="1"/>
  <c r="Q71" i="1"/>
  <c r="S70" i="1"/>
  <c r="R70" i="1"/>
  <c r="Q70" i="1"/>
  <c r="S69" i="1"/>
  <c r="R69" i="1"/>
  <c r="Q69" i="1"/>
  <c r="S68" i="1"/>
  <c r="R68" i="1"/>
  <c r="Q68" i="1"/>
  <c r="S67" i="1"/>
  <c r="R67" i="1"/>
  <c r="Q67" i="1"/>
  <c r="S66" i="1"/>
  <c r="R66" i="1"/>
  <c r="Q66" i="1"/>
  <c r="S65" i="1"/>
  <c r="R65" i="1"/>
  <c r="Q65" i="1"/>
  <c r="S64" i="1"/>
  <c r="R64" i="1"/>
  <c r="Q64" i="1"/>
  <c r="S63" i="1"/>
  <c r="R63" i="1"/>
  <c r="Q63" i="1"/>
  <c r="S62" i="1"/>
  <c r="R62" i="1"/>
  <c r="Q62" i="1"/>
  <c r="S61" i="1"/>
  <c r="R61" i="1"/>
  <c r="Q61" i="1"/>
  <c r="S60" i="1"/>
  <c r="R60" i="1"/>
  <c r="Q60" i="1"/>
  <c r="S59" i="1"/>
  <c r="R59" i="1"/>
  <c r="Q59" i="1"/>
  <c r="S58" i="1"/>
  <c r="R58" i="1"/>
  <c r="Q58" i="1"/>
  <c r="S57" i="1"/>
  <c r="R57" i="1"/>
  <c r="Q57" i="1"/>
  <c r="S56" i="1"/>
  <c r="R56" i="1"/>
  <c r="Q56" i="1"/>
  <c r="S55" i="1"/>
  <c r="R55" i="1"/>
  <c r="Q55" i="1"/>
  <c r="S54" i="1"/>
  <c r="R54" i="1"/>
  <c r="Q54" i="1"/>
  <c r="S53" i="1"/>
  <c r="R53" i="1"/>
  <c r="Q53" i="1"/>
  <c r="S52" i="1"/>
  <c r="R52" i="1"/>
  <c r="Q52" i="1"/>
  <c r="S47" i="1"/>
  <c r="R47" i="1"/>
  <c r="Q47" i="1"/>
  <c r="S46" i="1"/>
  <c r="R46" i="1"/>
  <c r="Q46" i="1"/>
  <c r="S45" i="1"/>
  <c r="R45" i="1"/>
  <c r="Q45" i="1"/>
  <c r="S44" i="1"/>
  <c r="R44" i="1"/>
  <c r="Q44" i="1"/>
  <c r="S43" i="1"/>
  <c r="R43" i="1"/>
  <c r="Q43" i="1"/>
  <c r="S42" i="1"/>
  <c r="R42" i="1"/>
  <c r="Q42" i="1"/>
  <c r="S41" i="1"/>
  <c r="R41" i="1"/>
  <c r="Q41" i="1"/>
  <c r="S40" i="1"/>
  <c r="R40" i="1"/>
  <c r="Q40" i="1"/>
  <c r="S39" i="1"/>
  <c r="R39" i="1"/>
  <c r="Q39" i="1"/>
  <c r="S38" i="1"/>
  <c r="R38" i="1"/>
  <c r="Q38" i="1"/>
  <c r="S37" i="1"/>
  <c r="R37" i="1"/>
  <c r="Q37" i="1"/>
  <c r="S36" i="1"/>
  <c r="R36" i="1"/>
  <c r="Q36" i="1"/>
  <c r="S35" i="1"/>
  <c r="R35" i="1"/>
  <c r="Q35" i="1"/>
  <c r="S34" i="1"/>
  <c r="R34" i="1"/>
  <c r="Q34" i="1"/>
  <c r="S33" i="1"/>
  <c r="R33" i="1"/>
  <c r="Q33" i="1"/>
  <c r="S32" i="1"/>
  <c r="R32" i="1"/>
  <c r="Q32" i="1"/>
  <c r="S31" i="1"/>
  <c r="R31" i="1"/>
  <c r="Q31" i="1"/>
  <c r="S30" i="1"/>
  <c r="R30" i="1"/>
  <c r="Q30" i="1"/>
  <c r="S29" i="1"/>
  <c r="R29" i="1"/>
  <c r="Q29" i="1"/>
  <c r="S28" i="1"/>
  <c r="R28" i="1"/>
  <c r="Q28" i="1"/>
  <c r="S27" i="1"/>
  <c r="R27" i="1"/>
  <c r="Q27" i="1"/>
  <c r="S17" i="1"/>
  <c r="R17" i="1"/>
  <c r="Q17" i="1"/>
  <c r="S16" i="1"/>
  <c r="R16" i="1"/>
  <c r="Q16" i="1"/>
  <c r="S15" i="1"/>
  <c r="R15" i="1"/>
  <c r="Q15" i="1"/>
  <c r="S14" i="1"/>
  <c r="R14" i="1"/>
  <c r="Q14" i="1"/>
  <c r="S13" i="1"/>
  <c r="R13" i="1"/>
  <c r="Q13" i="1"/>
  <c r="S12" i="1"/>
  <c r="R12" i="1"/>
  <c r="Q12" i="1"/>
  <c r="S11" i="1"/>
  <c r="R11" i="1"/>
  <c r="Q11" i="1"/>
  <c r="S10" i="1"/>
  <c r="R10" i="1"/>
  <c r="Q10" i="1"/>
  <c r="S9" i="1"/>
  <c r="R9" i="1"/>
  <c r="Q9" i="1"/>
  <c r="S8" i="1"/>
  <c r="R8" i="1"/>
  <c r="Q8" i="1"/>
  <c r="S7" i="1"/>
  <c r="R7" i="1"/>
  <c r="Q7" i="1"/>
  <c r="S6" i="1"/>
  <c r="R6" i="1"/>
  <c r="Q6" i="1"/>
  <c r="S5" i="1"/>
  <c r="R5" i="1"/>
  <c r="Q5" i="1"/>
  <c r="S4" i="1"/>
  <c r="R4" i="1"/>
  <c r="Q4" i="1"/>
  <c r="S3" i="1"/>
  <c r="R3" i="1"/>
  <c r="Q3" i="1"/>
  <c r="S816" i="1"/>
  <c r="S790" i="1"/>
  <c r="S764" i="1"/>
  <c r="S737" i="1"/>
  <c r="S710" i="1"/>
  <c r="S683" i="1"/>
  <c r="S656" i="1"/>
  <c r="S629" i="1"/>
  <c r="S603" i="1"/>
  <c r="S577" i="1"/>
  <c r="S550" i="1"/>
  <c r="S523" i="1"/>
  <c r="S496" i="1"/>
  <c r="S469" i="1"/>
  <c r="S442" i="1"/>
  <c r="S415" i="1"/>
  <c r="S389" i="1"/>
  <c r="S363" i="1"/>
  <c r="S337" i="1"/>
  <c r="S311" i="1"/>
  <c r="S283" i="1"/>
  <c r="S255" i="1"/>
  <c r="S230" i="1"/>
  <c r="S205" i="1"/>
  <c r="S181" i="1"/>
  <c r="S155" i="1"/>
  <c r="S129" i="1"/>
  <c r="S107" i="1"/>
  <c r="S78" i="1"/>
  <c r="S51" i="1"/>
  <c r="S26" i="1"/>
  <c r="S2" i="1"/>
  <c r="R816" i="1"/>
  <c r="R790" i="1"/>
  <c r="R764" i="1"/>
  <c r="R737" i="1"/>
  <c r="R710" i="1"/>
  <c r="R683" i="1"/>
  <c r="R656" i="1"/>
  <c r="R629" i="1"/>
  <c r="R603" i="1"/>
  <c r="R577" i="1"/>
  <c r="R550" i="1"/>
  <c r="R523" i="1"/>
  <c r="R496" i="1"/>
  <c r="R469" i="1"/>
  <c r="R442" i="1"/>
  <c r="R415" i="1"/>
  <c r="R389" i="1"/>
  <c r="R363" i="1"/>
  <c r="R337" i="1"/>
  <c r="R311" i="1"/>
  <c r="R283" i="1"/>
  <c r="R255" i="1"/>
  <c r="R230" i="1"/>
  <c r="R205" i="1"/>
  <c r="R181" i="1"/>
  <c r="R155" i="1"/>
  <c r="R129" i="1"/>
  <c r="R107" i="1"/>
  <c r="R78" i="1"/>
  <c r="R51" i="1"/>
  <c r="R26" i="1"/>
  <c r="R2" i="1"/>
  <c r="Q2" i="1"/>
  <c r="Q816" i="1"/>
  <c r="Q790" i="1"/>
  <c r="Q764" i="1"/>
  <c r="Q737" i="1"/>
  <c r="Q710" i="1"/>
  <c r="Q683" i="1"/>
  <c r="Q656" i="1"/>
  <c r="Q629" i="1"/>
  <c r="Q603" i="1"/>
  <c r="Q577" i="1"/>
  <c r="Q550" i="1"/>
  <c r="Q523" i="1"/>
  <c r="Q496" i="1"/>
  <c r="Q469" i="1"/>
  <c r="Q442" i="1"/>
  <c r="Q415" i="1"/>
  <c r="Q389" i="1"/>
  <c r="Q363" i="1"/>
  <c r="Q337" i="1"/>
  <c r="Q311" i="1"/>
  <c r="Q283" i="1"/>
  <c r="Q255" i="1"/>
  <c r="Q230" i="1"/>
  <c r="Q205" i="1"/>
  <c r="Q181" i="1"/>
  <c r="Q155" i="1"/>
  <c r="Q129" i="1"/>
  <c r="Q107" i="1"/>
  <c r="Q78" i="1"/>
  <c r="Q51" i="1"/>
  <c r="Q26" i="1"/>
  <c r="AF46" i="1"/>
  <c r="Z47" i="1"/>
  <c r="Z46" i="1"/>
  <c r="Z45" i="1"/>
  <c r="Z44" i="1"/>
  <c r="Z43" i="1"/>
  <c r="Z42" i="1"/>
  <c r="Z41" i="1"/>
  <c r="Z40" i="1"/>
  <c r="Z39" i="1"/>
  <c r="Z38" i="1"/>
  <c r="Z37" i="1"/>
  <c r="Z36" i="1"/>
  <c r="Z35" i="1"/>
  <c r="Z34" i="1"/>
  <c r="Z32" i="1"/>
  <c r="Z31" i="1"/>
  <c r="Z29" i="1"/>
  <c r="Z28" i="1"/>
  <c r="Z27" i="1"/>
  <c r="AF47" i="1"/>
  <c r="Z30" i="1" s="1"/>
  <c r="J4" i="6"/>
  <c r="J5" i="6" s="1"/>
  <c r="J6" i="6" s="1"/>
  <c r="J7" i="6" s="1"/>
  <c r="J8" i="6" s="1"/>
  <c r="J9" i="6" s="1"/>
  <c r="J10" i="6" s="1"/>
  <c r="J11" i="6" s="1"/>
  <c r="J12" i="6" s="1"/>
  <c r="J13" i="6" s="1"/>
  <c r="J14" i="6" s="1"/>
  <c r="J15" i="6" s="1"/>
  <c r="J16" i="6" s="1"/>
  <c r="J17" i="6" s="1"/>
  <c r="J18" i="6" s="1"/>
  <c r="J19" i="6" s="1"/>
  <c r="J20" i="6" s="1"/>
  <c r="J21" i="6" s="1"/>
  <c r="J22" i="6" s="1"/>
  <c r="J23" i="6" s="1"/>
  <c r="J24" i="6" s="1"/>
  <c r="J25" i="6" s="1"/>
  <c r="J26" i="6" s="1"/>
  <c r="J27" i="6" s="1"/>
  <c r="B4" i="5"/>
  <c r="M828" i="1"/>
  <c r="M827" i="1"/>
  <c r="M826" i="1"/>
  <c r="M825" i="1"/>
  <c r="M824" i="1"/>
  <c r="M823" i="1"/>
  <c r="M822" i="1"/>
  <c r="M821" i="1"/>
  <c r="M820" i="1"/>
  <c r="M819" i="1"/>
  <c r="M818" i="1"/>
  <c r="M817" i="1"/>
  <c r="M806" i="1"/>
  <c r="M805" i="1"/>
  <c r="M804" i="1"/>
  <c r="M803" i="1"/>
  <c r="M802" i="1"/>
  <c r="M801" i="1"/>
  <c r="M800" i="1"/>
  <c r="M799" i="1"/>
  <c r="M798" i="1"/>
  <c r="M797" i="1"/>
  <c r="M796" i="1"/>
  <c r="M795" i="1"/>
  <c r="M794" i="1"/>
  <c r="M793" i="1"/>
  <c r="M792" i="1"/>
  <c r="M791" i="1"/>
  <c r="M781" i="1"/>
  <c r="M780" i="1"/>
  <c r="M779" i="1"/>
  <c r="M778" i="1"/>
  <c r="M777" i="1"/>
  <c r="M776" i="1"/>
  <c r="M775" i="1"/>
  <c r="M774" i="1"/>
  <c r="M773" i="1"/>
  <c r="M772" i="1"/>
  <c r="M771" i="1"/>
  <c r="M770" i="1"/>
  <c r="M769" i="1"/>
  <c r="M768" i="1"/>
  <c r="M767" i="1"/>
  <c r="M766" i="1"/>
  <c r="M765" i="1"/>
  <c r="M752" i="1"/>
  <c r="M751" i="1"/>
  <c r="M750" i="1"/>
  <c r="M749" i="1"/>
  <c r="M748" i="1"/>
  <c r="M747" i="1"/>
  <c r="M746" i="1"/>
  <c r="M745" i="1"/>
  <c r="M744" i="1"/>
  <c r="M743" i="1"/>
  <c r="M742" i="1"/>
  <c r="M741" i="1"/>
  <c r="M740" i="1"/>
  <c r="M739" i="1"/>
  <c r="M738" i="1"/>
  <c r="M727" i="1"/>
  <c r="M726" i="1"/>
  <c r="M725" i="1"/>
  <c r="M724" i="1"/>
  <c r="M723" i="1"/>
  <c r="M722" i="1"/>
  <c r="M721" i="1"/>
  <c r="M720" i="1"/>
  <c r="M719" i="1"/>
  <c r="M718" i="1"/>
  <c r="M717" i="1"/>
  <c r="M716" i="1"/>
  <c r="M715" i="1"/>
  <c r="M714" i="1"/>
  <c r="M713" i="1"/>
  <c r="M712" i="1"/>
  <c r="M711" i="1"/>
  <c r="M698" i="1"/>
  <c r="M697" i="1"/>
  <c r="M696" i="1"/>
  <c r="M695" i="1"/>
  <c r="M694" i="1"/>
  <c r="M693" i="1"/>
  <c r="M692" i="1"/>
  <c r="M691" i="1"/>
  <c r="M690" i="1"/>
  <c r="M689" i="1"/>
  <c r="M688" i="1"/>
  <c r="M687" i="1"/>
  <c r="M686" i="1"/>
  <c r="M685" i="1"/>
  <c r="M684" i="1"/>
  <c r="M671" i="1"/>
  <c r="M670" i="1"/>
  <c r="M669" i="1"/>
  <c r="M668" i="1"/>
  <c r="M667" i="1"/>
  <c r="M666" i="1"/>
  <c r="M665" i="1"/>
  <c r="M664" i="1"/>
  <c r="M663" i="1"/>
  <c r="M662" i="1"/>
  <c r="M661" i="1"/>
  <c r="M660" i="1"/>
  <c r="M659" i="1"/>
  <c r="M658" i="1"/>
  <c r="M657" i="1"/>
  <c r="M646" i="1"/>
  <c r="M645" i="1"/>
  <c r="M644" i="1"/>
  <c r="M643" i="1"/>
  <c r="M642" i="1"/>
  <c r="M641" i="1"/>
  <c r="M640" i="1"/>
  <c r="M639" i="1"/>
  <c r="M638" i="1"/>
  <c r="M637" i="1"/>
  <c r="M636" i="1"/>
  <c r="M635" i="1"/>
  <c r="M634" i="1"/>
  <c r="M633" i="1"/>
  <c r="M632" i="1"/>
  <c r="M631" i="1"/>
  <c r="M630" i="1"/>
  <c r="M617" i="1"/>
  <c r="M616" i="1"/>
  <c r="M615" i="1"/>
  <c r="M614" i="1"/>
  <c r="M613" i="1"/>
  <c r="M612" i="1"/>
  <c r="M611" i="1"/>
  <c r="M610" i="1"/>
  <c r="M609" i="1"/>
  <c r="M608" i="1"/>
  <c r="M607" i="1"/>
  <c r="M606" i="1"/>
  <c r="M605" i="1"/>
  <c r="M604" i="1"/>
  <c r="M592" i="1"/>
  <c r="M591" i="1"/>
  <c r="M590" i="1"/>
  <c r="M589" i="1"/>
  <c r="M588" i="1"/>
  <c r="M587" i="1"/>
  <c r="M586" i="1"/>
  <c r="M585" i="1"/>
  <c r="M584" i="1"/>
  <c r="M583" i="1"/>
  <c r="M582" i="1"/>
  <c r="M581" i="1"/>
  <c r="M580" i="1"/>
  <c r="M579" i="1"/>
  <c r="M578" i="1"/>
  <c r="M565" i="1"/>
  <c r="M564" i="1"/>
  <c r="M563" i="1"/>
  <c r="M562" i="1"/>
  <c r="M561" i="1"/>
  <c r="M560" i="1"/>
  <c r="M559" i="1"/>
  <c r="M558" i="1"/>
  <c r="M557" i="1"/>
  <c r="M556" i="1"/>
  <c r="M555" i="1"/>
  <c r="M554" i="1"/>
  <c r="M553" i="1"/>
  <c r="M552" i="1"/>
  <c r="M551" i="1"/>
  <c r="M538" i="1"/>
  <c r="M537" i="1"/>
  <c r="M536" i="1"/>
  <c r="M535" i="1"/>
  <c r="M534" i="1"/>
  <c r="M533" i="1"/>
  <c r="M532" i="1"/>
  <c r="M531" i="1"/>
  <c r="M530" i="1"/>
  <c r="M529" i="1"/>
  <c r="M528" i="1"/>
  <c r="M527" i="1"/>
  <c r="M526" i="1"/>
  <c r="M525" i="1"/>
  <c r="M524" i="1"/>
  <c r="M511" i="1"/>
  <c r="M510" i="1"/>
  <c r="M509" i="1"/>
  <c r="M508" i="1"/>
  <c r="M507" i="1"/>
  <c r="M506" i="1"/>
  <c r="M505" i="1"/>
  <c r="M504" i="1"/>
  <c r="M503" i="1"/>
  <c r="M502" i="1"/>
  <c r="M501" i="1"/>
  <c r="M500" i="1"/>
  <c r="M499" i="1"/>
  <c r="M498" i="1"/>
  <c r="M497" i="1"/>
  <c r="M486" i="1"/>
  <c r="M485" i="1"/>
  <c r="M484" i="1"/>
  <c r="M483" i="1"/>
  <c r="M482" i="1"/>
  <c r="M481" i="1"/>
  <c r="M480" i="1"/>
  <c r="M479" i="1"/>
  <c r="M478" i="1"/>
  <c r="M477" i="1"/>
  <c r="M476" i="1"/>
  <c r="M475" i="1"/>
  <c r="M474" i="1"/>
  <c r="M473" i="1"/>
  <c r="M472" i="1"/>
  <c r="M471" i="1"/>
  <c r="M470" i="1"/>
  <c r="M459" i="1"/>
  <c r="M458" i="1"/>
  <c r="M457" i="1"/>
  <c r="M456" i="1"/>
  <c r="M455" i="1"/>
  <c r="M454" i="1"/>
  <c r="M453" i="1"/>
  <c r="M452" i="1"/>
  <c r="M451" i="1"/>
  <c r="M450" i="1"/>
  <c r="M449" i="1"/>
  <c r="M448" i="1"/>
  <c r="M447" i="1"/>
  <c r="M446" i="1"/>
  <c r="M445" i="1"/>
  <c r="M444" i="1"/>
  <c r="M443" i="1"/>
  <c r="M432" i="1"/>
  <c r="M431" i="1"/>
  <c r="M430" i="1"/>
  <c r="M429" i="1"/>
  <c r="M428" i="1"/>
  <c r="M427" i="1"/>
  <c r="M426" i="1"/>
  <c r="M425" i="1"/>
  <c r="M424" i="1"/>
  <c r="M423" i="1"/>
  <c r="M422" i="1"/>
  <c r="M421" i="1"/>
  <c r="M420" i="1"/>
  <c r="M419" i="1"/>
  <c r="M418" i="1"/>
  <c r="M417" i="1"/>
  <c r="M416" i="1"/>
  <c r="M405" i="1"/>
  <c r="M404" i="1"/>
  <c r="M403" i="1"/>
  <c r="M402" i="1"/>
  <c r="M401" i="1"/>
  <c r="M400" i="1"/>
  <c r="M399" i="1"/>
  <c r="M398" i="1"/>
  <c r="M397" i="1"/>
  <c r="M396" i="1"/>
  <c r="M395" i="1"/>
  <c r="M394" i="1"/>
  <c r="M393" i="1"/>
  <c r="M392" i="1"/>
  <c r="M391" i="1"/>
  <c r="M390" i="1"/>
  <c r="M378" i="1"/>
  <c r="M377" i="1"/>
  <c r="M376" i="1"/>
  <c r="M375" i="1"/>
  <c r="M374" i="1"/>
  <c r="M373" i="1"/>
  <c r="M372" i="1"/>
  <c r="M371" i="1"/>
  <c r="M370" i="1"/>
  <c r="M369" i="1"/>
  <c r="M368" i="1"/>
  <c r="M367" i="1"/>
  <c r="M366" i="1"/>
  <c r="M365" i="1"/>
  <c r="M364" i="1"/>
  <c r="M353" i="1"/>
  <c r="M352" i="1"/>
  <c r="M351" i="1"/>
  <c r="M350" i="1"/>
  <c r="M349" i="1"/>
  <c r="M348" i="1"/>
  <c r="M347" i="1"/>
  <c r="M346" i="1"/>
  <c r="M345" i="1"/>
  <c r="M344" i="1"/>
  <c r="M343" i="1"/>
  <c r="M342" i="1"/>
  <c r="M341" i="1"/>
  <c r="M340" i="1"/>
  <c r="M339" i="1"/>
  <c r="M338" i="1"/>
  <c r="M324" i="1"/>
  <c r="M323" i="1"/>
  <c r="M322" i="1"/>
  <c r="M321" i="1"/>
  <c r="M320" i="1"/>
  <c r="M319" i="1"/>
  <c r="M318" i="1"/>
  <c r="M317" i="1"/>
  <c r="M316" i="1"/>
  <c r="M315" i="1"/>
  <c r="M314" i="1"/>
  <c r="M313" i="1"/>
  <c r="M312" i="1"/>
  <c r="M301" i="1"/>
  <c r="M300" i="1"/>
  <c r="M299" i="1"/>
  <c r="M298" i="1"/>
  <c r="M297" i="1"/>
  <c r="M296" i="1"/>
  <c r="M295" i="1"/>
  <c r="M294" i="1"/>
  <c r="M293" i="1"/>
  <c r="M292" i="1"/>
  <c r="M291" i="1"/>
  <c r="M290" i="1"/>
  <c r="M289" i="1"/>
  <c r="M288" i="1"/>
  <c r="M287" i="1"/>
  <c r="M286" i="1"/>
  <c r="M285" i="1"/>
  <c r="M284" i="1"/>
  <c r="M271" i="1"/>
  <c r="M270" i="1"/>
  <c r="M269" i="1"/>
  <c r="M268" i="1"/>
  <c r="M267" i="1"/>
  <c r="M266" i="1"/>
  <c r="M265" i="1"/>
  <c r="M264" i="1"/>
  <c r="M263" i="1"/>
  <c r="M262" i="1"/>
  <c r="M261" i="1"/>
  <c r="M260" i="1"/>
  <c r="M259" i="1"/>
  <c r="M258" i="1"/>
  <c r="M257" i="1"/>
  <c r="M256" i="1"/>
  <c r="M248" i="1"/>
  <c r="M247" i="1"/>
  <c r="M246" i="1"/>
  <c r="M245" i="1"/>
  <c r="M244" i="1"/>
  <c r="M243" i="1"/>
  <c r="M242" i="1"/>
  <c r="M241" i="1"/>
  <c r="M240" i="1"/>
  <c r="M239" i="1"/>
  <c r="M238" i="1"/>
  <c r="M237" i="1"/>
  <c r="M236" i="1"/>
  <c r="M235" i="1"/>
  <c r="M234" i="1"/>
  <c r="M233" i="1"/>
  <c r="M232" i="1"/>
  <c r="M231" i="1"/>
  <c r="M224" i="1"/>
  <c r="M223" i="1"/>
  <c r="M222" i="1"/>
  <c r="M221" i="1"/>
  <c r="M220" i="1"/>
  <c r="M219" i="1"/>
  <c r="M218" i="1"/>
  <c r="M217" i="1"/>
  <c r="M216" i="1"/>
  <c r="M215" i="1"/>
  <c r="M214" i="1"/>
  <c r="M213" i="1"/>
  <c r="M212" i="1"/>
  <c r="M211" i="1"/>
  <c r="M210" i="1"/>
  <c r="M209" i="1"/>
  <c r="M208" i="1"/>
  <c r="M207" i="1"/>
  <c r="M206" i="1"/>
  <c r="M196" i="1"/>
  <c r="M195" i="1"/>
  <c r="M194" i="1"/>
  <c r="M193" i="1"/>
  <c r="M192" i="1"/>
  <c r="M191" i="1"/>
  <c r="M190" i="1"/>
  <c r="M189" i="1"/>
  <c r="M188" i="1"/>
  <c r="M187" i="1"/>
  <c r="M186" i="1"/>
  <c r="M185" i="1"/>
  <c r="M184" i="1"/>
  <c r="M183" i="1"/>
  <c r="M182" i="1"/>
  <c r="M173" i="1"/>
  <c r="M172" i="1"/>
  <c r="M171" i="1"/>
  <c r="M170" i="1"/>
  <c r="M169" i="1"/>
  <c r="M168" i="1"/>
  <c r="M167" i="1"/>
  <c r="M166" i="1"/>
  <c r="M165" i="1"/>
  <c r="M164" i="1"/>
  <c r="M163" i="1"/>
  <c r="M162" i="1"/>
  <c r="M161" i="1"/>
  <c r="M160" i="1"/>
  <c r="M159" i="1"/>
  <c r="M158" i="1"/>
  <c r="M157" i="1"/>
  <c r="M156" i="1"/>
  <c r="M146" i="1"/>
  <c r="M145" i="1"/>
  <c r="M144" i="1"/>
  <c r="M143" i="1"/>
  <c r="M142" i="1"/>
  <c r="M141" i="1"/>
  <c r="M140" i="1"/>
  <c r="M139" i="1"/>
  <c r="M138" i="1"/>
  <c r="M137" i="1"/>
  <c r="M136" i="1"/>
  <c r="M135" i="1"/>
  <c r="M134" i="1"/>
  <c r="M133" i="1"/>
  <c r="M132" i="1"/>
  <c r="M131" i="1"/>
  <c r="M130" i="1"/>
  <c r="M124" i="1"/>
  <c r="M123" i="1"/>
  <c r="M122" i="1"/>
  <c r="M121" i="1"/>
  <c r="M120" i="1"/>
  <c r="M119" i="1"/>
  <c r="M118" i="1"/>
  <c r="M117" i="1"/>
  <c r="M116" i="1"/>
  <c r="M115" i="1"/>
  <c r="M114" i="1"/>
  <c r="M113" i="1"/>
  <c r="M112" i="1"/>
  <c r="M111" i="1"/>
  <c r="M110" i="1"/>
  <c r="M109" i="1"/>
  <c r="M108" i="1"/>
  <c r="M100" i="1"/>
  <c r="M99" i="1"/>
  <c r="M98" i="1"/>
  <c r="M97" i="1"/>
  <c r="M96" i="1"/>
  <c r="M95" i="1"/>
  <c r="M94" i="1"/>
  <c r="M93" i="1"/>
  <c r="M92" i="1"/>
  <c r="M91" i="1"/>
  <c r="M90" i="1"/>
  <c r="M89" i="1"/>
  <c r="M88" i="1"/>
  <c r="M87" i="1"/>
  <c r="M86" i="1"/>
  <c r="M85" i="1"/>
  <c r="M84" i="1"/>
  <c r="M83" i="1"/>
  <c r="M82" i="1"/>
  <c r="M81" i="1"/>
  <c r="M80" i="1"/>
  <c r="M79" i="1"/>
  <c r="M71" i="1"/>
  <c r="M70" i="1"/>
  <c r="M69" i="1"/>
  <c r="M68" i="1"/>
  <c r="M67" i="1"/>
  <c r="M66" i="1"/>
  <c r="M65" i="1"/>
  <c r="M64" i="1"/>
  <c r="M63" i="1"/>
  <c r="M62" i="1"/>
  <c r="M61" i="1"/>
  <c r="M60" i="1"/>
  <c r="M59" i="1"/>
  <c r="M58" i="1"/>
  <c r="M57" i="1"/>
  <c r="M56" i="1"/>
  <c r="M55" i="1"/>
  <c r="M54" i="1"/>
  <c r="M53" i="1"/>
  <c r="M52" i="1"/>
  <c r="M47" i="1"/>
  <c r="M46" i="1"/>
  <c r="M45" i="1"/>
  <c r="M44" i="1"/>
  <c r="M43" i="1"/>
  <c r="M42" i="1"/>
  <c r="M41" i="1"/>
  <c r="M40" i="1"/>
  <c r="M39" i="1"/>
  <c r="M38" i="1"/>
  <c r="M37" i="1"/>
  <c r="M36" i="1"/>
  <c r="M35" i="1"/>
  <c r="M34" i="1"/>
  <c r="M33" i="1"/>
  <c r="M32" i="1"/>
  <c r="M31" i="1"/>
  <c r="M30" i="1"/>
  <c r="M29" i="1"/>
  <c r="M28" i="1"/>
  <c r="M27" i="1"/>
  <c r="M17" i="1"/>
  <c r="M16" i="1"/>
  <c r="M15" i="1"/>
  <c r="M14" i="1"/>
  <c r="M13" i="1"/>
  <c r="M12" i="1"/>
  <c r="M11" i="1"/>
  <c r="M10" i="1"/>
  <c r="M9" i="1"/>
  <c r="M8" i="1"/>
  <c r="M7" i="1"/>
  <c r="M6" i="1"/>
  <c r="M5" i="1"/>
  <c r="M4" i="1"/>
  <c r="M3" i="1"/>
  <c r="M2" i="1"/>
  <c r="N816" i="1"/>
  <c r="N790" i="1"/>
  <c r="N764" i="1"/>
  <c r="N737" i="1"/>
  <c r="N710" i="1"/>
  <c r="N683" i="1"/>
  <c r="N656" i="1"/>
  <c r="N629" i="1"/>
  <c r="N603" i="1"/>
  <c r="N577" i="1"/>
  <c r="N550" i="1"/>
  <c r="N523" i="1"/>
  <c r="N496" i="1"/>
  <c r="N469" i="1"/>
  <c r="N442" i="1"/>
  <c r="N415" i="1"/>
  <c r="N389" i="1"/>
  <c r="N363" i="1"/>
  <c r="N337" i="1"/>
  <c r="N311" i="1"/>
  <c r="N283" i="1"/>
  <c r="N255" i="1"/>
  <c r="N230" i="1"/>
  <c r="N205" i="1"/>
  <c r="N181" i="1"/>
  <c r="N155" i="1"/>
  <c r="N129" i="1"/>
  <c r="N107" i="1"/>
  <c r="N78" i="1"/>
  <c r="N51" i="1"/>
  <c r="N26" i="1"/>
  <c r="K78" i="1"/>
  <c r="AF816" i="1"/>
  <c r="AE816" i="1"/>
  <c r="AD816" i="1"/>
  <c r="Z816" i="1"/>
  <c r="X816" i="1"/>
  <c r="W816" i="1"/>
  <c r="V816" i="1"/>
  <c r="T816" i="1"/>
  <c r="P816" i="1"/>
  <c r="O816" i="1"/>
  <c r="M816" i="1"/>
  <c r="L816" i="1"/>
  <c r="K816" i="1"/>
  <c r="J816" i="1"/>
  <c r="I816" i="1"/>
  <c r="H816" i="1"/>
  <c r="G816" i="1"/>
  <c r="F816" i="1"/>
  <c r="B816" i="1"/>
  <c r="AF790" i="1"/>
  <c r="AE790" i="1"/>
  <c r="AD790" i="1"/>
  <c r="Z790" i="1"/>
  <c r="X790" i="1"/>
  <c r="W790" i="1"/>
  <c r="V790" i="1"/>
  <c r="T790" i="1"/>
  <c r="P790" i="1"/>
  <c r="O790" i="1"/>
  <c r="M790" i="1"/>
  <c r="L790" i="1"/>
  <c r="K790" i="1"/>
  <c r="J790" i="1"/>
  <c r="I790" i="1"/>
  <c r="H790" i="1"/>
  <c r="G790" i="1"/>
  <c r="F790" i="1"/>
  <c r="B790" i="1"/>
  <c r="AF764" i="1"/>
  <c r="AE764" i="1"/>
  <c r="AD764" i="1"/>
  <c r="Z764" i="1"/>
  <c r="X764" i="1"/>
  <c r="W764" i="1"/>
  <c r="V764" i="1"/>
  <c r="T764" i="1"/>
  <c r="P764" i="1"/>
  <c r="O764" i="1"/>
  <c r="M764" i="1"/>
  <c r="L764" i="1"/>
  <c r="K764" i="1"/>
  <c r="J764" i="1"/>
  <c r="I764" i="1"/>
  <c r="H764" i="1"/>
  <c r="G764" i="1"/>
  <c r="F764" i="1"/>
  <c r="B764" i="1"/>
  <c r="AF737" i="1"/>
  <c r="AE737" i="1"/>
  <c r="AD737" i="1"/>
  <c r="Z737" i="1"/>
  <c r="X737" i="1"/>
  <c r="W737" i="1"/>
  <c r="V737" i="1"/>
  <c r="T737" i="1"/>
  <c r="P737" i="1"/>
  <c r="O737" i="1"/>
  <c r="M737" i="1"/>
  <c r="L737" i="1"/>
  <c r="K737" i="1"/>
  <c r="J737" i="1"/>
  <c r="I737" i="1"/>
  <c r="H737" i="1"/>
  <c r="G737" i="1"/>
  <c r="F737" i="1"/>
  <c r="B737" i="1"/>
  <c r="AF710" i="1"/>
  <c r="AE710" i="1"/>
  <c r="AD710" i="1"/>
  <c r="Z710" i="1"/>
  <c r="X710" i="1"/>
  <c r="W710" i="1"/>
  <c r="V710" i="1"/>
  <c r="T710" i="1"/>
  <c r="P710" i="1"/>
  <c r="O710" i="1"/>
  <c r="M710" i="1"/>
  <c r="L710" i="1"/>
  <c r="K710" i="1"/>
  <c r="J710" i="1"/>
  <c r="I710" i="1"/>
  <c r="H710" i="1"/>
  <c r="G710" i="1"/>
  <c r="F710" i="1"/>
  <c r="B710" i="1"/>
  <c r="AF683" i="1"/>
  <c r="AE683" i="1"/>
  <c r="AD683" i="1"/>
  <c r="Z683" i="1"/>
  <c r="X683" i="1"/>
  <c r="W683" i="1"/>
  <c r="V683" i="1"/>
  <c r="T683" i="1"/>
  <c r="P683" i="1"/>
  <c r="O683" i="1"/>
  <c r="M683" i="1"/>
  <c r="L683" i="1"/>
  <c r="K683" i="1"/>
  <c r="J683" i="1"/>
  <c r="I683" i="1"/>
  <c r="H683" i="1"/>
  <c r="G683" i="1"/>
  <c r="F683" i="1"/>
  <c r="B683" i="1"/>
  <c r="AF656" i="1"/>
  <c r="AE656" i="1"/>
  <c r="AD656" i="1"/>
  <c r="Z656" i="1"/>
  <c r="X656" i="1"/>
  <c r="W656" i="1"/>
  <c r="V656" i="1"/>
  <c r="T656" i="1"/>
  <c r="P656" i="1"/>
  <c r="O656" i="1"/>
  <c r="M656" i="1"/>
  <c r="L656" i="1"/>
  <c r="K656" i="1"/>
  <c r="J656" i="1"/>
  <c r="I656" i="1"/>
  <c r="H656" i="1"/>
  <c r="G656" i="1"/>
  <c r="F656" i="1"/>
  <c r="B656" i="1"/>
  <c r="AF629" i="1"/>
  <c r="AD629" i="1"/>
  <c r="Z629" i="1"/>
  <c r="X629" i="1"/>
  <c r="W629" i="1"/>
  <c r="V629" i="1"/>
  <c r="T629" i="1"/>
  <c r="P629" i="1"/>
  <c r="O629" i="1"/>
  <c r="M629" i="1"/>
  <c r="L629" i="1"/>
  <c r="K629" i="1"/>
  <c r="J629" i="1"/>
  <c r="I629" i="1"/>
  <c r="H629" i="1"/>
  <c r="G629" i="1"/>
  <c r="F629" i="1"/>
  <c r="B629" i="1"/>
  <c r="AF603" i="1"/>
  <c r="AE603" i="1"/>
  <c r="AD603" i="1"/>
  <c r="Z603" i="1"/>
  <c r="X603" i="1"/>
  <c r="W603" i="1"/>
  <c r="V603" i="1"/>
  <c r="T603" i="1"/>
  <c r="P603" i="1"/>
  <c r="O603" i="1"/>
  <c r="M603" i="1"/>
  <c r="L603" i="1"/>
  <c r="K603" i="1"/>
  <c r="J603" i="1"/>
  <c r="I603" i="1"/>
  <c r="H603" i="1"/>
  <c r="G603" i="1"/>
  <c r="F603" i="1"/>
  <c r="B603" i="1"/>
  <c r="AF577" i="1"/>
  <c r="AE577" i="1"/>
  <c r="AD577" i="1"/>
  <c r="Z577" i="1"/>
  <c r="X577" i="1"/>
  <c r="W577" i="1"/>
  <c r="V577" i="1"/>
  <c r="T577" i="1"/>
  <c r="P577" i="1"/>
  <c r="O577" i="1"/>
  <c r="M577" i="1"/>
  <c r="L577" i="1"/>
  <c r="K577" i="1"/>
  <c r="J577" i="1"/>
  <c r="I577" i="1"/>
  <c r="H577" i="1"/>
  <c r="G577" i="1"/>
  <c r="F577" i="1"/>
  <c r="B577" i="1"/>
  <c r="AF550" i="1"/>
  <c r="AE550" i="1"/>
  <c r="AD550" i="1"/>
  <c r="Z550" i="1"/>
  <c r="X550" i="1"/>
  <c r="W550" i="1"/>
  <c r="V550" i="1"/>
  <c r="T550" i="1"/>
  <c r="P550" i="1"/>
  <c r="O550" i="1"/>
  <c r="M550" i="1"/>
  <c r="L550" i="1"/>
  <c r="K550" i="1"/>
  <c r="J550" i="1"/>
  <c r="I550" i="1"/>
  <c r="H550" i="1"/>
  <c r="G550" i="1"/>
  <c r="F550" i="1"/>
  <c r="B550" i="1"/>
  <c r="AF523" i="1"/>
  <c r="AE523" i="1"/>
  <c r="AD523" i="1"/>
  <c r="Z523" i="1"/>
  <c r="X523" i="1"/>
  <c r="W523" i="1"/>
  <c r="V523" i="1"/>
  <c r="T523" i="1"/>
  <c r="P523" i="1"/>
  <c r="O523" i="1"/>
  <c r="M523" i="1"/>
  <c r="L523" i="1"/>
  <c r="K523" i="1"/>
  <c r="J523" i="1"/>
  <c r="I523" i="1"/>
  <c r="H523" i="1"/>
  <c r="G523" i="1"/>
  <c r="F523" i="1"/>
  <c r="B523" i="1"/>
  <c r="AF496" i="1"/>
  <c r="AE496" i="1"/>
  <c r="AD496" i="1"/>
  <c r="Z496" i="1"/>
  <c r="X496" i="1"/>
  <c r="W496" i="1"/>
  <c r="V496" i="1"/>
  <c r="T496" i="1"/>
  <c r="P496" i="1"/>
  <c r="O496" i="1"/>
  <c r="M496" i="1"/>
  <c r="L496" i="1"/>
  <c r="K496" i="1"/>
  <c r="J496" i="1"/>
  <c r="I496" i="1"/>
  <c r="H496" i="1"/>
  <c r="G496" i="1"/>
  <c r="F496" i="1"/>
  <c r="B496" i="1"/>
  <c r="AF469" i="1"/>
  <c r="AE469" i="1"/>
  <c r="AD469" i="1"/>
  <c r="Z469" i="1"/>
  <c r="X469" i="1"/>
  <c r="W469" i="1"/>
  <c r="V469" i="1"/>
  <c r="T469" i="1"/>
  <c r="P469" i="1"/>
  <c r="O469" i="1"/>
  <c r="M469" i="1"/>
  <c r="L469" i="1"/>
  <c r="K469" i="1"/>
  <c r="J469" i="1"/>
  <c r="I469" i="1"/>
  <c r="H469" i="1"/>
  <c r="G469" i="1"/>
  <c r="F469" i="1"/>
  <c r="B469" i="1"/>
  <c r="AF442" i="1"/>
  <c r="AE442" i="1"/>
  <c r="AD442" i="1"/>
  <c r="Z442" i="1"/>
  <c r="X442" i="1"/>
  <c r="W442" i="1"/>
  <c r="V442" i="1"/>
  <c r="T442" i="1"/>
  <c r="P442" i="1"/>
  <c r="O442" i="1"/>
  <c r="M442" i="1"/>
  <c r="L442" i="1"/>
  <c r="K442" i="1"/>
  <c r="J442" i="1"/>
  <c r="I442" i="1"/>
  <c r="H442" i="1"/>
  <c r="G442" i="1"/>
  <c r="F442" i="1"/>
  <c r="B442" i="1"/>
  <c r="AF415" i="1"/>
  <c r="AE415" i="1"/>
  <c r="AD415" i="1"/>
  <c r="Z415" i="1"/>
  <c r="X415" i="1"/>
  <c r="W415" i="1"/>
  <c r="V415" i="1"/>
  <c r="T415" i="1"/>
  <c r="P415" i="1"/>
  <c r="O415" i="1"/>
  <c r="M415" i="1"/>
  <c r="L415" i="1"/>
  <c r="K415" i="1"/>
  <c r="J415" i="1"/>
  <c r="I415" i="1"/>
  <c r="H415" i="1"/>
  <c r="G415" i="1"/>
  <c r="F415" i="1"/>
  <c r="B415" i="1"/>
  <c r="AF389" i="1"/>
  <c r="AE389" i="1"/>
  <c r="AD389" i="1"/>
  <c r="Z389" i="1"/>
  <c r="X389" i="1"/>
  <c r="W389" i="1"/>
  <c r="V389" i="1"/>
  <c r="T389" i="1"/>
  <c r="P389" i="1"/>
  <c r="O389" i="1"/>
  <c r="M389" i="1"/>
  <c r="L389" i="1"/>
  <c r="K389" i="1"/>
  <c r="J389" i="1"/>
  <c r="I389" i="1"/>
  <c r="H389" i="1"/>
  <c r="G389" i="1"/>
  <c r="F389" i="1"/>
  <c r="B389" i="1"/>
  <c r="AF363" i="1"/>
  <c r="AE363" i="1"/>
  <c r="AG364" i="1" s="1" a="1"/>
  <c r="AG364" i="1" s="1"/>
  <c r="AD363" i="1"/>
  <c r="Z363" i="1"/>
  <c r="X363" i="1"/>
  <c r="W363" i="1"/>
  <c r="V363" i="1"/>
  <c r="T363" i="1"/>
  <c r="P363" i="1"/>
  <c r="O363" i="1"/>
  <c r="M363" i="1"/>
  <c r="L363" i="1"/>
  <c r="K363" i="1"/>
  <c r="J363" i="1"/>
  <c r="I363" i="1"/>
  <c r="H363" i="1"/>
  <c r="G363" i="1"/>
  <c r="F363" i="1"/>
  <c r="B363" i="1"/>
  <c r="AF337" i="1"/>
  <c r="AE337" i="1"/>
  <c r="AD337" i="1"/>
  <c r="Z337" i="1"/>
  <c r="X337" i="1"/>
  <c r="W337" i="1"/>
  <c r="V337" i="1"/>
  <c r="T337" i="1"/>
  <c r="P337" i="1"/>
  <c r="O337" i="1"/>
  <c r="M337" i="1"/>
  <c r="L337" i="1"/>
  <c r="K337" i="1"/>
  <c r="J337" i="1"/>
  <c r="I337" i="1"/>
  <c r="H337" i="1"/>
  <c r="G337" i="1"/>
  <c r="F337" i="1"/>
  <c r="B337" i="1"/>
  <c r="AF311" i="1"/>
  <c r="AE311" i="1"/>
  <c r="AD311" i="1"/>
  <c r="Z311" i="1"/>
  <c r="X311" i="1"/>
  <c r="W311" i="1"/>
  <c r="V311" i="1"/>
  <c r="T311" i="1"/>
  <c r="P311" i="1"/>
  <c r="O311" i="1"/>
  <c r="M311" i="1"/>
  <c r="L311" i="1"/>
  <c r="K311" i="1"/>
  <c r="J311" i="1"/>
  <c r="I311" i="1"/>
  <c r="H311" i="1"/>
  <c r="G311" i="1"/>
  <c r="F311" i="1"/>
  <c r="B311" i="1"/>
  <c r="AF283" i="1"/>
  <c r="AE283" i="1"/>
  <c r="AD283" i="1"/>
  <c r="Z283" i="1"/>
  <c r="X283" i="1"/>
  <c r="W283" i="1"/>
  <c r="V283" i="1"/>
  <c r="T283" i="1"/>
  <c r="P283" i="1"/>
  <c r="O283" i="1"/>
  <c r="M283" i="1"/>
  <c r="L283" i="1"/>
  <c r="K283" i="1"/>
  <c r="J283" i="1"/>
  <c r="I283" i="1"/>
  <c r="H283" i="1"/>
  <c r="G283" i="1"/>
  <c r="F283" i="1"/>
  <c r="B283" i="1"/>
  <c r="AF255" i="1"/>
  <c r="AE255" i="1"/>
  <c r="AD255" i="1"/>
  <c r="Z255" i="1"/>
  <c r="X255" i="1"/>
  <c r="W255" i="1"/>
  <c r="V255" i="1"/>
  <c r="T255" i="1"/>
  <c r="P255" i="1"/>
  <c r="O255" i="1"/>
  <c r="M255" i="1"/>
  <c r="L255" i="1"/>
  <c r="K255" i="1"/>
  <c r="J255" i="1"/>
  <c r="I255" i="1"/>
  <c r="H255" i="1"/>
  <c r="G255" i="1"/>
  <c r="F255" i="1"/>
  <c r="B255" i="1"/>
  <c r="AF230" i="1"/>
  <c r="AE230" i="1"/>
  <c r="AD230" i="1"/>
  <c r="Z230" i="1"/>
  <c r="X230" i="1"/>
  <c r="W230" i="1"/>
  <c r="V230" i="1"/>
  <c r="T230" i="1"/>
  <c r="P230" i="1"/>
  <c r="O230" i="1"/>
  <c r="M230" i="1"/>
  <c r="L230" i="1"/>
  <c r="K230" i="1"/>
  <c r="J230" i="1"/>
  <c r="I230" i="1"/>
  <c r="H230" i="1"/>
  <c r="G230" i="1"/>
  <c r="F230" i="1"/>
  <c r="B230" i="1"/>
  <c r="AF205" i="1"/>
  <c r="AE205" i="1"/>
  <c r="AD205" i="1"/>
  <c r="Z205" i="1"/>
  <c r="X205" i="1"/>
  <c r="W205" i="1"/>
  <c r="V205" i="1"/>
  <c r="T205" i="1"/>
  <c r="P205" i="1"/>
  <c r="O205" i="1"/>
  <c r="M205" i="1"/>
  <c r="L205" i="1"/>
  <c r="K205" i="1"/>
  <c r="J205" i="1"/>
  <c r="I205" i="1"/>
  <c r="H205" i="1"/>
  <c r="G205" i="1"/>
  <c r="F205" i="1"/>
  <c r="B205" i="1"/>
  <c r="AF181" i="1"/>
  <c r="AE181" i="1"/>
  <c r="AD181" i="1"/>
  <c r="Z181" i="1"/>
  <c r="X181" i="1"/>
  <c r="W181" i="1"/>
  <c r="V181" i="1"/>
  <c r="T181" i="1"/>
  <c r="P181" i="1"/>
  <c r="O181" i="1"/>
  <c r="M181" i="1"/>
  <c r="L181" i="1"/>
  <c r="K181" i="1"/>
  <c r="J181" i="1"/>
  <c r="I181" i="1"/>
  <c r="H181" i="1"/>
  <c r="G181" i="1"/>
  <c r="F181" i="1"/>
  <c r="B181" i="1"/>
  <c r="AF155" i="1"/>
  <c r="AF178" i="1" s="1"/>
  <c r="AE155" i="1"/>
  <c r="AD155" i="1"/>
  <c r="Z155" i="1"/>
  <c r="X155" i="1"/>
  <c r="W155" i="1"/>
  <c r="V155" i="1"/>
  <c r="T155" i="1"/>
  <c r="P155" i="1"/>
  <c r="O155" i="1"/>
  <c r="M155" i="1"/>
  <c r="L155" i="1"/>
  <c r="K155" i="1"/>
  <c r="J155" i="1"/>
  <c r="I155" i="1"/>
  <c r="H155" i="1"/>
  <c r="G155" i="1"/>
  <c r="F155" i="1"/>
  <c r="B155" i="1"/>
  <c r="AF129" i="1"/>
  <c r="AE129" i="1"/>
  <c r="AD129" i="1"/>
  <c r="Z129" i="1"/>
  <c r="X129" i="1"/>
  <c r="W129" i="1"/>
  <c r="V129" i="1"/>
  <c r="T129" i="1"/>
  <c r="P129" i="1"/>
  <c r="O129" i="1"/>
  <c r="M129" i="1"/>
  <c r="L129" i="1"/>
  <c r="K129" i="1"/>
  <c r="J129" i="1"/>
  <c r="I129" i="1"/>
  <c r="H129" i="1"/>
  <c r="G129" i="1"/>
  <c r="G153" i="1" s="1"/>
  <c r="F129" i="1"/>
  <c r="B129" i="1"/>
  <c r="AF107" i="1"/>
  <c r="AE107" i="1"/>
  <c r="AD107" i="1"/>
  <c r="Z107" i="1"/>
  <c r="X107" i="1"/>
  <c r="W107" i="1"/>
  <c r="V107" i="1"/>
  <c r="T107" i="1"/>
  <c r="P107" i="1"/>
  <c r="O107" i="1"/>
  <c r="M107" i="1"/>
  <c r="L107" i="1"/>
  <c r="K107" i="1"/>
  <c r="J107" i="1"/>
  <c r="I107" i="1"/>
  <c r="H107" i="1"/>
  <c r="G107" i="1"/>
  <c r="F107" i="1"/>
  <c r="B107" i="1"/>
  <c r="AF78" i="1"/>
  <c r="AE78" i="1"/>
  <c r="AD78" i="1"/>
  <c r="Z78" i="1"/>
  <c r="X78" i="1"/>
  <c r="W78" i="1"/>
  <c r="V78" i="1"/>
  <c r="T78" i="1"/>
  <c r="P78" i="1"/>
  <c r="O78" i="1"/>
  <c r="M78" i="1"/>
  <c r="L78" i="1"/>
  <c r="J78" i="1"/>
  <c r="I78" i="1"/>
  <c r="H78" i="1"/>
  <c r="G78" i="1"/>
  <c r="F78" i="1"/>
  <c r="B78" i="1"/>
  <c r="AF51" i="1"/>
  <c r="AE51" i="1"/>
  <c r="AD51" i="1"/>
  <c r="Z51" i="1"/>
  <c r="X51" i="1"/>
  <c r="W51" i="1"/>
  <c r="V51" i="1"/>
  <c r="T51" i="1"/>
  <c r="P51" i="1"/>
  <c r="O51" i="1"/>
  <c r="M51" i="1"/>
  <c r="L51" i="1"/>
  <c r="K51" i="1"/>
  <c r="J51" i="1"/>
  <c r="I51" i="1"/>
  <c r="H51" i="1"/>
  <c r="G51" i="1"/>
  <c r="F51" i="1"/>
  <c r="B51" i="1"/>
  <c r="AF26" i="1"/>
  <c r="AE26" i="1"/>
  <c r="AD26" i="1"/>
  <c r="Z26" i="1"/>
  <c r="X26" i="1"/>
  <c r="W26" i="1"/>
  <c r="V26" i="1"/>
  <c r="T26" i="1"/>
  <c r="P26" i="1"/>
  <c r="O26" i="1"/>
  <c r="M26" i="1"/>
  <c r="L26" i="1"/>
  <c r="K26" i="1"/>
  <c r="J26" i="1"/>
  <c r="I26" i="1"/>
  <c r="H26" i="1"/>
  <c r="G26" i="1"/>
  <c r="F26" i="1"/>
  <c r="B26" i="1"/>
  <c r="C3" i="5"/>
  <c r="Z838" i="1"/>
  <c r="Z837" i="1"/>
  <c r="Z836" i="1"/>
  <c r="Z835" i="1"/>
  <c r="Z834" i="1"/>
  <c r="Z833" i="1"/>
  <c r="Z832" i="1"/>
  <c r="Z831" i="1"/>
  <c r="Z830" i="1"/>
  <c r="Z829" i="1"/>
  <c r="Z828" i="1"/>
  <c r="Z827" i="1"/>
  <c r="Z826" i="1"/>
  <c r="Z825" i="1"/>
  <c r="Z824" i="1"/>
  <c r="Z823" i="1"/>
  <c r="Z822" i="1"/>
  <c r="Z821" i="1"/>
  <c r="Z820" i="1"/>
  <c r="Z819" i="1"/>
  <c r="Z818" i="1"/>
  <c r="Z817" i="1"/>
  <c r="Z812" i="1"/>
  <c r="Z811" i="1"/>
  <c r="Z810" i="1"/>
  <c r="Z809" i="1"/>
  <c r="Z808" i="1"/>
  <c r="Z807" i="1"/>
  <c r="Z806" i="1"/>
  <c r="Z805" i="1"/>
  <c r="Z804" i="1"/>
  <c r="Z803" i="1"/>
  <c r="Z802" i="1"/>
  <c r="Z801" i="1"/>
  <c r="Z800" i="1"/>
  <c r="Z799" i="1"/>
  <c r="Z798" i="1"/>
  <c r="Z797" i="1"/>
  <c r="Z796" i="1"/>
  <c r="Z795" i="1"/>
  <c r="Z794" i="1"/>
  <c r="Z793" i="1"/>
  <c r="Z792" i="1"/>
  <c r="Z791" i="1"/>
  <c r="Z786" i="1"/>
  <c r="Z785" i="1"/>
  <c r="Z784" i="1"/>
  <c r="Z783" i="1"/>
  <c r="Z782" i="1"/>
  <c r="Z781" i="1"/>
  <c r="Z780" i="1"/>
  <c r="Z779" i="1"/>
  <c r="Z778" i="1"/>
  <c r="Z777" i="1"/>
  <c r="Z776" i="1"/>
  <c r="Z775" i="1"/>
  <c r="Z774" i="1"/>
  <c r="Z773" i="1"/>
  <c r="Z772" i="1"/>
  <c r="Z771" i="1"/>
  <c r="Z770" i="1"/>
  <c r="Z769" i="1"/>
  <c r="Z768" i="1"/>
  <c r="Z767" i="1"/>
  <c r="Z766" i="1"/>
  <c r="Z765" i="1"/>
  <c r="AF730" i="1"/>
  <c r="Z717" i="1" s="1"/>
  <c r="Z727" i="1"/>
  <c r="Z726" i="1"/>
  <c r="Z725" i="1"/>
  <c r="Z724" i="1"/>
  <c r="Z723" i="1"/>
  <c r="Z722" i="1"/>
  <c r="Z721" i="1"/>
  <c r="Z720" i="1"/>
  <c r="Z719" i="1"/>
  <c r="Z718" i="1"/>
  <c r="Z716" i="1"/>
  <c r="Z715" i="1"/>
  <c r="Z714" i="1"/>
  <c r="Z713" i="1"/>
  <c r="Z712" i="1"/>
  <c r="Z759" i="1"/>
  <c r="Z758" i="1"/>
  <c r="Z757" i="1"/>
  <c r="Z756" i="1"/>
  <c r="Z755" i="1"/>
  <c r="Z754" i="1"/>
  <c r="Z753" i="1"/>
  <c r="Z752" i="1"/>
  <c r="Z751" i="1"/>
  <c r="Z750" i="1"/>
  <c r="Z749" i="1"/>
  <c r="Z748" i="1"/>
  <c r="Z747" i="1"/>
  <c r="Z746" i="1"/>
  <c r="Z745" i="1"/>
  <c r="Z744" i="1"/>
  <c r="Z743" i="1"/>
  <c r="Z742" i="1"/>
  <c r="Z741" i="1"/>
  <c r="Z740" i="1"/>
  <c r="Z739" i="1"/>
  <c r="Z738" i="1"/>
  <c r="Z711" i="1"/>
  <c r="Z705" i="1"/>
  <c r="Z704" i="1"/>
  <c r="Z703" i="1"/>
  <c r="Z702" i="1"/>
  <c r="Z701" i="1"/>
  <c r="Z700" i="1"/>
  <c r="Z699" i="1"/>
  <c r="Z698" i="1"/>
  <c r="Z697" i="1"/>
  <c r="Z696" i="1"/>
  <c r="Z695" i="1"/>
  <c r="Z694" i="1"/>
  <c r="Z693" i="1"/>
  <c r="Z692" i="1"/>
  <c r="Z691" i="1"/>
  <c r="Z690" i="1"/>
  <c r="Z689" i="1"/>
  <c r="Z688" i="1"/>
  <c r="Z687" i="1"/>
  <c r="Z686" i="1"/>
  <c r="Z685" i="1"/>
  <c r="Z684" i="1"/>
  <c r="Z678" i="1"/>
  <c r="Z677" i="1"/>
  <c r="Z676" i="1"/>
  <c r="Z675" i="1"/>
  <c r="Z674" i="1"/>
  <c r="Z673" i="1"/>
  <c r="Z672" i="1"/>
  <c r="Z671" i="1"/>
  <c r="Z670" i="1"/>
  <c r="Z669" i="1"/>
  <c r="Z668" i="1"/>
  <c r="Z667" i="1"/>
  <c r="Z666" i="1"/>
  <c r="Z665" i="1"/>
  <c r="Z664" i="1"/>
  <c r="Z663" i="1"/>
  <c r="Z662" i="1"/>
  <c r="Z661" i="1"/>
  <c r="Z660" i="1"/>
  <c r="Z659" i="1"/>
  <c r="Z658" i="1"/>
  <c r="Z657" i="1"/>
  <c r="AF646" i="1"/>
  <c r="AF645" i="1"/>
  <c r="Z644" i="1" s="1"/>
  <c r="Z651" i="1"/>
  <c r="Z650" i="1"/>
  <c r="Z649" i="1"/>
  <c r="Z648" i="1"/>
  <c r="Z647" i="1"/>
  <c r="Z646" i="1"/>
  <c r="Z645" i="1"/>
  <c r="Z643" i="1"/>
  <c r="Z642" i="1"/>
  <c r="Z641" i="1"/>
  <c r="Z640" i="1"/>
  <c r="Z638" i="1"/>
  <c r="Z637" i="1"/>
  <c r="Z636" i="1"/>
  <c r="Z635" i="1"/>
  <c r="Z634" i="1"/>
  <c r="Z633" i="1"/>
  <c r="Z632" i="1"/>
  <c r="Z631" i="1"/>
  <c r="Z630" i="1"/>
  <c r="Z625" i="1"/>
  <c r="Z624" i="1"/>
  <c r="Z623" i="1"/>
  <c r="Z622" i="1"/>
  <c r="Z621" i="1"/>
  <c r="Z620" i="1"/>
  <c r="Z619" i="1"/>
  <c r="Z618" i="1"/>
  <c r="Z617" i="1"/>
  <c r="Z616" i="1"/>
  <c r="Z615" i="1"/>
  <c r="Z614" i="1"/>
  <c r="Z613" i="1"/>
  <c r="Z612" i="1"/>
  <c r="Z611" i="1"/>
  <c r="Z610" i="1"/>
  <c r="Z609" i="1"/>
  <c r="Z608" i="1"/>
  <c r="Z607" i="1"/>
  <c r="Z606" i="1"/>
  <c r="Z605" i="1"/>
  <c r="Z604" i="1"/>
  <c r="Z599" i="1"/>
  <c r="Z598" i="1"/>
  <c r="Z597" i="1"/>
  <c r="Z596" i="1"/>
  <c r="Z595" i="1"/>
  <c r="Z594" i="1"/>
  <c r="Z593" i="1"/>
  <c r="Z592" i="1"/>
  <c r="Z591" i="1"/>
  <c r="Z590" i="1"/>
  <c r="Z589" i="1"/>
  <c r="Z588" i="1"/>
  <c r="Z587" i="1"/>
  <c r="Z586" i="1"/>
  <c r="Z585" i="1"/>
  <c r="Z584" i="1"/>
  <c r="Z583" i="1"/>
  <c r="Z582" i="1"/>
  <c r="Z581" i="1"/>
  <c r="Z580" i="1"/>
  <c r="Z579" i="1"/>
  <c r="Z578" i="1"/>
  <c r="Z572" i="1"/>
  <c r="Z571" i="1"/>
  <c r="Z570" i="1"/>
  <c r="Z569" i="1"/>
  <c r="Z568" i="1"/>
  <c r="Z567" i="1"/>
  <c r="Z566" i="1"/>
  <c r="Z565" i="1"/>
  <c r="Z564" i="1"/>
  <c r="Z563" i="1"/>
  <c r="Z562" i="1"/>
  <c r="Z561" i="1"/>
  <c r="Z560" i="1"/>
  <c r="Z559" i="1"/>
  <c r="Z558" i="1"/>
  <c r="Z557" i="1"/>
  <c r="Z556" i="1"/>
  <c r="Z555" i="1"/>
  <c r="Z554" i="1"/>
  <c r="Z553" i="1"/>
  <c r="Z552" i="1"/>
  <c r="Z551" i="1"/>
  <c r="Z545" i="1"/>
  <c r="Z544" i="1"/>
  <c r="Z543" i="1"/>
  <c r="Z542" i="1"/>
  <c r="Z541" i="1"/>
  <c r="Z540" i="1"/>
  <c r="Z539" i="1"/>
  <c r="Z538" i="1"/>
  <c r="Z537" i="1"/>
  <c r="Z536" i="1"/>
  <c r="Z535" i="1"/>
  <c r="Z534" i="1"/>
  <c r="Z533" i="1"/>
  <c r="Z532" i="1"/>
  <c r="Z531" i="1"/>
  <c r="Z530" i="1"/>
  <c r="Z529" i="1"/>
  <c r="Z528" i="1"/>
  <c r="Z527" i="1"/>
  <c r="Z526" i="1"/>
  <c r="Z525" i="1"/>
  <c r="Z524" i="1"/>
  <c r="Z497" i="1"/>
  <c r="Z518" i="1"/>
  <c r="Z517" i="1"/>
  <c r="Z516" i="1"/>
  <c r="Z515" i="1"/>
  <c r="Z514" i="1"/>
  <c r="Z513" i="1"/>
  <c r="Z512" i="1"/>
  <c r="Z511" i="1"/>
  <c r="Z510" i="1"/>
  <c r="Z509" i="1"/>
  <c r="Z508" i="1"/>
  <c r="Z507" i="1"/>
  <c r="Z506" i="1"/>
  <c r="Z505" i="1"/>
  <c r="Z504" i="1"/>
  <c r="Z503" i="1"/>
  <c r="Z502" i="1"/>
  <c r="Z501" i="1"/>
  <c r="Z500" i="1"/>
  <c r="Z499" i="1"/>
  <c r="Z498" i="1"/>
  <c r="Z491" i="1"/>
  <c r="Z490" i="1"/>
  <c r="Z489" i="1"/>
  <c r="Z488" i="1"/>
  <c r="Z487" i="1"/>
  <c r="Z486" i="1"/>
  <c r="Z485" i="1"/>
  <c r="Z484" i="1"/>
  <c r="Z483" i="1"/>
  <c r="Z482" i="1"/>
  <c r="Z481" i="1"/>
  <c r="Z480" i="1"/>
  <c r="Z479" i="1"/>
  <c r="Z478" i="1"/>
  <c r="Z477" i="1"/>
  <c r="Z476" i="1"/>
  <c r="Z475" i="1"/>
  <c r="Z474" i="1"/>
  <c r="Z473" i="1"/>
  <c r="Z472" i="1"/>
  <c r="Z471" i="1"/>
  <c r="Z470" i="1"/>
  <c r="Z459" i="1"/>
  <c r="Z458" i="1"/>
  <c r="Z457" i="1"/>
  <c r="Z456" i="1"/>
  <c r="Z455" i="1"/>
  <c r="Z454" i="1"/>
  <c r="Z453" i="1"/>
  <c r="Z452" i="1"/>
  <c r="Z451" i="1"/>
  <c r="Z450" i="1"/>
  <c r="Z449" i="1"/>
  <c r="Z448" i="1"/>
  <c r="Z447" i="1"/>
  <c r="Z446" i="1"/>
  <c r="Z445" i="1"/>
  <c r="Z444" i="1"/>
  <c r="Z443" i="1"/>
  <c r="Z416" i="1"/>
  <c r="Z437" i="1"/>
  <c r="Z436" i="1"/>
  <c r="Z435" i="1"/>
  <c r="Z434" i="1"/>
  <c r="Z433" i="1"/>
  <c r="Z432" i="1"/>
  <c r="Z431" i="1"/>
  <c r="Z430" i="1"/>
  <c r="Z429" i="1"/>
  <c r="Z428" i="1"/>
  <c r="Z427" i="1"/>
  <c r="Z426" i="1"/>
  <c r="Z425" i="1"/>
  <c r="Z424" i="1"/>
  <c r="Z423" i="1"/>
  <c r="Z422" i="1"/>
  <c r="Z421" i="1"/>
  <c r="Z420" i="1"/>
  <c r="Z419" i="1"/>
  <c r="Z418" i="1"/>
  <c r="Z417" i="1"/>
  <c r="Z411" i="1"/>
  <c r="Z410" i="1"/>
  <c r="Z409" i="1"/>
  <c r="Z408" i="1"/>
  <c r="Z407" i="1"/>
  <c r="Z406" i="1"/>
  <c r="Z405" i="1"/>
  <c r="Z404" i="1"/>
  <c r="Z403" i="1"/>
  <c r="Z402" i="1"/>
  <c r="Z401" i="1"/>
  <c r="Z400" i="1"/>
  <c r="Z399" i="1"/>
  <c r="Z398" i="1"/>
  <c r="Z397" i="1"/>
  <c r="Z396" i="1"/>
  <c r="Z395" i="1"/>
  <c r="Z394" i="1"/>
  <c r="Z393" i="1"/>
  <c r="Z392" i="1"/>
  <c r="Z391" i="1"/>
  <c r="Z390" i="1"/>
  <c r="Z359" i="1"/>
  <c r="Z358" i="1"/>
  <c r="Z357" i="1"/>
  <c r="Z356" i="1"/>
  <c r="Z355" i="1"/>
  <c r="Z354" i="1"/>
  <c r="Z353" i="1"/>
  <c r="Z352" i="1"/>
  <c r="Z351" i="1"/>
  <c r="Z350" i="1"/>
  <c r="Z349" i="1"/>
  <c r="Z348" i="1"/>
  <c r="Z347" i="1"/>
  <c r="Z346" i="1"/>
  <c r="Z345" i="1"/>
  <c r="Z344" i="1"/>
  <c r="Z343" i="1"/>
  <c r="Z342" i="1"/>
  <c r="Z341" i="1"/>
  <c r="Z340" i="1"/>
  <c r="Z339" i="1"/>
  <c r="Z338" i="1"/>
  <c r="Z385" i="1"/>
  <c r="Z384" i="1"/>
  <c r="Z383" i="1"/>
  <c r="Z382" i="1"/>
  <c r="Z381" i="1"/>
  <c r="Z380" i="1"/>
  <c r="Z379" i="1"/>
  <c r="Z378" i="1"/>
  <c r="Z377" i="1"/>
  <c r="Z376" i="1"/>
  <c r="Z375" i="1"/>
  <c r="Z374" i="1"/>
  <c r="Z373" i="1"/>
  <c r="Z372" i="1"/>
  <c r="Z371" i="1"/>
  <c r="Z370" i="1"/>
  <c r="Z369" i="1"/>
  <c r="Z368" i="1"/>
  <c r="Z367" i="1"/>
  <c r="Z366" i="1"/>
  <c r="Z365" i="1"/>
  <c r="Z364" i="1"/>
  <c r="Z333" i="1"/>
  <c r="Z332" i="1"/>
  <c r="Z331" i="1"/>
  <c r="Z330" i="1"/>
  <c r="Z329" i="1"/>
  <c r="Z328" i="1"/>
  <c r="Z327" i="1"/>
  <c r="Z326" i="1"/>
  <c r="Z325" i="1"/>
  <c r="Z324" i="1"/>
  <c r="Z323" i="1"/>
  <c r="Z322" i="1"/>
  <c r="Z321" i="1"/>
  <c r="Z320" i="1"/>
  <c r="Z319" i="1"/>
  <c r="Z318" i="1"/>
  <c r="Z317" i="1"/>
  <c r="Z316" i="1"/>
  <c r="Z315" i="1"/>
  <c r="Z314" i="1"/>
  <c r="Z313" i="1"/>
  <c r="Z312" i="1"/>
  <c r="Z305" i="1"/>
  <c r="Z304" i="1"/>
  <c r="Z303" i="1"/>
  <c r="Z302" i="1"/>
  <c r="Z301" i="1"/>
  <c r="Z300" i="1"/>
  <c r="Z299" i="1"/>
  <c r="Z298" i="1"/>
  <c r="Z297" i="1"/>
  <c r="Z296" i="1"/>
  <c r="Z295" i="1"/>
  <c r="Z294" i="1"/>
  <c r="Z293" i="1"/>
  <c r="Z292" i="1"/>
  <c r="Z291" i="1"/>
  <c r="Z290" i="1"/>
  <c r="Z289" i="1"/>
  <c r="Z288" i="1"/>
  <c r="Z287" i="1"/>
  <c r="Z286" i="1"/>
  <c r="Z285" i="1"/>
  <c r="Z284" i="1"/>
  <c r="Z277" i="1"/>
  <c r="Z276" i="1"/>
  <c r="Z275" i="1"/>
  <c r="Z274" i="1"/>
  <c r="Z273" i="1"/>
  <c r="Z272" i="1"/>
  <c r="Z271" i="1"/>
  <c r="Z270" i="1"/>
  <c r="Z269" i="1"/>
  <c r="Z268" i="1"/>
  <c r="Z267" i="1"/>
  <c r="Z266" i="1"/>
  <c r="Z265" i="1"/>
  <c r="Z264" i="1"/>
  <c r="Z263" i="1"/>
  <c r="Z262" i="1"/>
  <c r="Z261" i="1"/>
  <c r="Z260" i="1"/>
  <c r="Z259" i="1"/>
  <c r="Z258" i="1"/>
  <c r="Z257" i="1"/>
  <c r="Z256" i="1"/>
  <c r="Z252" i="1"/>
  <c r="Z251" i="1"/>
  <c r="Z250" i="1"/>
  <c r="Z249" i="1"/>
  <c r="Z248" i="1"/>
  <c r="Z247" i="1"/>
  <c r="Z246" i="1"/>
  <c r="Z245" i="1"/>
  <c r="Z244" i="1"/>
  <c r="Z243" i="1"/>
  <c r="Z242" i="1"/>
  <c r="Z241" i="1"/>
  <c r="Z240" i="1"/>
  <c r="Z239" i="1"/>
  <c r="Z238" i="1"/>
  <c r="Z237" i="1"/>
  <c r="Z236" i="1"/>
  <c r="Z235" i="1"/>
  <c r="Z234" i="1"/>
  <c r="Z233" i="1"/>
  <c r="Z232" i="1"/>
  <c r="Z231" i="1"/>
  <c r="Z227" i="1"/>
  <c r="Z226" i="1"/>
  <c r="Z225" i="1"/>
  <c r="Z224" i="1"/>
  <c r="Z223" i="1"/>
  <c r="Z222" i="1"/>
  <c r="Z221" i="1"/>
  <c r="Z220" i="1"/>
  <c r="Z219" i="1"/>
  <c r="Z218" i="1"/>
  <c r="Z217" i="1"/>
  <c r="Z216" i="1"/>
  <c r="Z215" i="1"/>
  <c r="Z214" i="1"/>
  <c r="Z213" i="1"/>
  <c r="Z212" i="1"/>
  <c r="Z211" i="1"/>
  <c r="Z210" i="1"/>
  <c r="Z209" i="1"/>
  <c r="Z208" i="1"/>
  <c r="Z207" i="1"/>
  <c r="Z206" i="1"/>
  <c r="Z200" i="1"/>
  <c r="Z199" i="1"/>
  <c r="Z198" i="1"/>
  <c r="Z197" i="1"/>
  <c r="Z196" i="1"/>
  <c r="Z195" i="1"/>
  <c r="Z194" i="1"/>
  <c r="Z193" i="1"/>
  <c r="Z192" i="1"/>
  <c r="Z191" i="1"/>
  <c r="Z190" i="1"/>
  <c r="Z189" i="1"/>
  <c r="Z188" i="1"/>
  <c r="Z187" i="1"/>
  <c r="Z186" i="1"/>
  <c r="Z185" i="1"/>
  <c r="Z184" i="1"/>
  <c r="Z183" i="1"/>
  <c r="Z182" i="1"/>
  <c r="Z177" i="1"/>
  <c r="Z176" i="1"/>
  <c r="Z175" i="1"/>
  <c r="Z174" i="1"/>
  <c r="Z173" i="1"/>
  <c r="Z172" i="1"/>
  <c r="Z171" i="1"/>
  <c r="Z170" i="1"/>
  <c r="Z169" i="1"/>
  <c r="Z168" i="1"/>
  <c r="Z167" i="1"/>
  <c r="Z166" i="1"/>
  <c r="Z165" i="1"/>
  <c r="Z164" i="1"/>
  <c r="Z163" i="1"/>
  <c r="Z162" i="1"/>
  <c r="Z161" i="1"/>
  <c r="Z160" i="1"/>
  <c r="Z159" i="1"/>
  <c r="Z158" i="1"/>
  <c r="Z157" i="1"/>
  <c r="Z156" i="1"/>
  <c r="Z151" i="1"/>
  <c r="Z150" i="1"/>
  <c r="Z149" i="1"/>
  <c r="Z148" i="1"/>
  <c r="Z146" i="1"/>
  <c r="Z145" i="1"/>
  <c r="Z144" i="1"/>
  <c r="Z143" i="1"/>
  <c r="Z141" i="1"/>
  <c r="Z140" i="1"/>
  <c r="Z139" i="1"/>
  <c r="Z138" i="1"/>
  <c r="Z137" i="1"/>
  <c r="Z136" i="1"/>
  <c r="Z135" i="1"/>
  <c r="Z134" i="1"/>
  <c r="Z133" i="1"/>
  <c r="Z132" i="1"/>
  <c r="Z131" i="1"/>
  <c r="Z130" i="1"/>
  <c r="Z125" i="1"/>
  <c r="Z124" i="1"/>
  <c r="Z123" i="1"/>
  <c r="Z122" i="1"/>
  <c r="Z121" i="1"/>
  <c r="Z120" i="1"/>
  <c r="Z119" i="1"/>
  <c r="Z118" i="1"/>
  <c r="Z117" i="1"/>
  <c r="Z116" i="1"/>
  <c r="Z115" i="1"/>
  <c r="Z114" i="1"/>
  <c r="Z113" i="1"/>
  <c r="Z112" i="1"/>
  <c r="Z111" i="1"/>
  <c r="Z110" i="1"/>
  <c r="Z109" i="1"/>
  <c r="Z108" i="1"/>
  <c r="AG652" i="1" l="1"/>
  <c r="AO3" i="5"/>
  <c r="AD3" i="5"/>
  <c r="AJ3" i="5"/>
  <c r="Z3" i="5"/>
  <c r="AE3" i="5"/>
  <c r="AK3" i="5"/>
  <c r="AB24" i="1"/>
  <c r="AA13" i="1" s="1"/>
  <c r="AF3" i="5"/>
  <c r="AL3" i="5"/>
  <c r="AM3" i="5"/>
  <c r="AA3" i="5"/>
  <c r="AB3" i="5"/>
  <c r="AC3" i="5"/>
  <c r="AI3" i="5"/>
  <c r="AJ109" i="1"/>
  <c r="AJ117" i="1"/>
  <c r="AJ110" i="1"/>
  <c r="AJ124" i="1"/>
  <c r="AJ111" i="1"/>
  <c r="AJ119" i="1"/>
  <c r="AJ125" i="1"/>
  <c r="AJ118" i="1"/>
  <c r="AJ123" i="1"/>
  <c r="AJ112" i="1"/>
  <c r="AJ122" i="1"/>
  <c r="AJ113" i="1"/>
  <c r="AJ121" i="1"/>
  <c r="AJ114" i="1"/>
  <c r="AJ120" i="1"/>
  <c r="AJ115" i="1"/>
  <c r="AJ126" i="1" s="1"/>
  <c r="AJ108" i="1"/>
  <c r="AJ476" i="1"/>
  <c r="AJ484" i="1"/>
  <c r="AJ477" i="1"/>
  <c r="AJ485" i="1"/>
  <c r="AJ470" i="1"/>
  <c r="AJ478" i="1"/>
  <c r="AJ486" i="1"/>
  <c r="AJ471" i="1"/>
  <c r="AJ479" i="1"/>
  <c r="AJ487" i="1"/>
  <c r="AJ472" i="1"/>
  <c r="AJ480" i="1"/>
  <c r="AJ488" i="1"/>
  <c r="AJ473" i="1"/>
  <c r="AJ481" i="1"/>
  <c r="AJ489" i="1"/>
  <c r="AJ474" i="1"/>
  <c r="AJ482" i="1"/>
  <c r="AJ490" i="1"/>
  <c r="AJ475" i="1"/>
  <c r="AJ483" i="1"/>
  <c r="AH3" i="5"/>
  <c r="AJ178" i="1"/>
  <c r="AJ24" i="1"/>
  <c r="AF652" i="1"/>
  <c r="AI813" i="1"/>
  <c r="AI787" i="1"/>
  <c r="AI760" i="1"/>
  <c r="AI733" i="1"/>
  <c r="AI706" i="1"/>
  <c r="AI679" i="1"/>
  <c r="AI201" i="1"/>
  <c r="AI600" i="1"/>
  <c r="AI573" i="1"/>
  <c r="AI546" i="1"/>
  <c r="AH519" i="1"/>
  <c r="AI519" i="1"/>
  <c r="AI492" i="1"/>
  <c r="AI438" i="1"/>
  <c r="AI412" i="1"/>
  <c r="AI360" i="1"/>
  <c r="AI334" i="1"/>
  <c r="AI306" i="1"/>
  <c r="AH278" i="1"/>
  <c r="AI278" i="1"/>
  <c r="AI253" i="1"/>
  <c r="AI102" i="1"/>
  <c r="AH74" i="1"/>
  <c r="AI74" i="1"/>
  <c r="AH49" i="1"/>
  <c r="AI49" i="1"/>
  <c r="AI24" i="1"/>
  <c r="AI178" i="1"/>
  <c r="AH412" i="1"/>
  <c r="AH438" i="1"/>
  <c r="AI126" i="1"/>
  <c r="AI153" i="1"/>
  <c r="AH306" i="1"/>
  <c r="AH334" i="1"/>
  <c r="AH360" i="1"/>
  <c r="AH492" i="1"/>
  <c r="AI228" i="1"/>
  <c r="AH126" i="1"/>
  <c r="AH733" i="1"/>
  <c r="AH760" i="1"/>
  <c r="AG617" i="1" a="1"/>
  <c r="AG617" i="1" s="1"/>
  <c r="AH253" i="1"/>
  <c r="AH787" i="1"/>
  <c r="AH546" i="1"/>
  <c r="AH813" i="1"/>
  <c r="AH573" i="1"/>
  <c r="AH228" i="1"/>
  <c r="AH600" i="1"/>
  <c r="AH679" i="1"/>
  <c r="AH706" i="1"/>
  <c r="AI839" i="1"/>
  <c r="AH24" i="1"/>
  <c r="AH102" i="1"/>
  <c r="AH153" i="1"/>
  <c r="AH178" i="1"/>
  <c r="AH201" i="1"/>
  <c r="AG447" i="1" a="1"/>
  <c r="AG447" i="1" s="1"/>
  <c r="AG612" i="1" a="1"/>
  <c r="AG612" i="1" s="1"/>
  <c r="AG616" i="1" a="1"/>
  <c r="AG616" i="1" s="1"/>
  <c r="AG609" i="1" a="1"/>
  <c r="AG609" i="1" s="1"/>
  <c r="AG614" i="1" a="1"/>
  <c r="AG614" i="1" s="1"/>
  <c r="AG613" i="1" a="1"/>
  <c r="AG613" i="1" s="1"/>
  <c r="AG610" i="1" a="1"/>
  <c r="AG610" i="1" s="1"/>
  <c r="AH839" i="1"/>
  <c r="AI51" i="7" a="1"/>
  <c r="AI51" i="7" s="1"/>
  <c r="AI54" i="7" a="1"/>
  <c r="AI54" i="7" s="1"/>
  <c r="AI47" i="7" a="1"/>
  <c r="AI47" i="7" s="1"/>
  <c r="AI83" i="7" a="1"/>
  <c r="AI83" i="7" s="1"/>
  <c r="AI66" i="7" a="1"/>
  <c r="AI66" i="7" s="1"/>
  <c r="AI56" i="7" a="1"/>
  <c r="AI56" i="7" s="1"/>
  <c r="AI52" i="7" a="1"/>
  <c r="AI52" i="7" s="1"/>
  <c r="AI41" i="7" a="1"/>
  <c r="AI41" i="7" s="1"/>
  <c r="AI67" i="7" a="1"/>
  <c r="AI67" i="7" s="1"/>
  <c r="AI65" i="7" a="1"/>
  <c r="AI65" i="7" s="1"/>
  <c r="AI46" i="7" a="1"/>
  <c r="AI46" i="7" s="1"/>
  <c r="AI94" i="7" a="1"/>
  <c r="AI94" i="7" s="1"/>
  <c r="AI33" i="7" a="1"/>
  <c r="AI33" i="7" s="1"/>
  <c r="AI32" i="7" a="1"/>
  <c r="AI32" i="7" s="1"/>
  <c r="AI25" i="7" a="1"/>
  <c r="AI25" i="7" s="1"/>
  <c r="AI23" i="7" a="1"/>
  <c r="AI23" i="7" s="1"/>
  <c r="AI31" i="7" a="1"/>
  <c r="AI31" i="7" s="1"/>
  <c r="AI16" i="7" a="1"/>
  <c r="AI16" i="7" s="1"/>
  <c r="AI28" i="7" a="1"/>
  <c r="AI28" i="7" s="1"/>
  <c r="AI26" i="7" a="1"/>
  <c r="AI26" i="7" s="1"/>
  <c r="AI22" i="7" a="1"/>
  <c r="AI22" i="7" s="1"/>
  <c r="AI14" i="7" a="1"/>
  <c r="AI14" i="7" s="1"/>
  <c r="AI10" i="7" a="1"/>
  <c r="AI10" i="7" s="1"/>
  <c r="AI12" i="7" a="1"/>
  <c r="AI12" i="7" s="1"/>
  <c r="AI15" i="7" a="1"/>
  <c r="AI15" i="7" s="1"/>
  <c r="AI21" i="7" a="1"/>
  <c r="AI21" i="7" s="1"/>
  <c r="AH337" i="7" a="1"/>
  <c r="AH337" i="7" s="1"/>
  <c r="AH335" i="7" a="1"/>
  <c r="AH335" i="7" s="1"/>
  <c r="AH321" i="7" a="1"/>
  <c r="AH321" i="7" s="1"/>
  <c r="AH312" i="7" a="1"/>
  <c r="AH312" i="7" s="1"/>
  <c r="AH302" i="7" a="1"/>
  <c r="AH302" i="7" s="1"/>
  <c r="AH294" i="7" a="1"/>
  <c r="AH294" i="7" s="1"/>
  <c r="AH279" i="7" a="1"/>
  <c r="AH279" i="7" s="1"/>
  <c r="AH271" i="7" a="1"/>
  <c r="AH271" i="7" s="1"/>
  <c r="AH368" i="7" a="1"/>
  <c r="AH368" i="7" s="1"/>
  <c r="AH358" i="7" a="1"/>
  <c r="AH358" i="7" s="1"/>
  <c r="AH356" i="7" a="1"/>
  <c r="AH356" i="7" s="1"/>
  <c r="AH354" i="7" a="1"/>
  <c r="AH354" i="7" s="1"/>
  <c r="AH320" i="7" a="1"/>
  <c r="AH320" i="7" s="1"/>
  <c r="AH301" i="7" a="1"/>
  <c r="AH301" i="7" s="1"/>
  <c r="AH293" i="7" a="1"/>
  <c r="AH293" i="7" s="1"/>
  <c r="AH287" i="7" a="1"/>
  <c r="AH287" i="7" s="1"/>
  <c r="AH284" i="7" a="1"/>
  <c r="AH284" i="7" s="1"/>
  <c r="AH278" i="7" a="1"/>
  <c r="AH278" i="7" s="1"/>
  <c r="AH361" i="7" a="1"/>
  <c r="AH361" i="7" s="1"/>
  <c r="AH347" i="7" a="1"/>
  <c r="AH347" i="7" s="1"/>
  <c r="AH336" i="7" a="1"/>
  <c r="AH336" i="7" s="1"/>
  <c r="AH322" i="7" a="1"/>
  <c r="AH322" i="7" s="1"/>
  <c r="AH319" i="7" a="1"/>
  <c r="AH319" i="7" s="1"/>
  <c r="AH300" i="7" a="1"/>
  <c r="AH300" i="7" s="1"/>
  <c r="AH291" i="7" a="1"/>
  <c r="AH291" i="7" s="1"/>
  <c r="AH289" i="7" a="1"/>
  <c r="AH289" i="7" s="1"/>
  <c r="AH286" i="7" a="1"/>
  <c r="AH286" i="7" s="1"/>
  <c r="AH283" i="7" a="1"/>
  <c r="AH283" i="7" s="1"/>
  <c r="AH367" i="7" a="1"/>
  <c r="AH367" i="7" s="1"/>
  <c r="AH365" i="7" a="1"/>
  <c r="AH365" i="7" s="1"/>
  <c r="AH363" i="7" a="1"/>
  <c r="AH363" i="7" s="1"/>
  <c r="AH350" i="7" a="1"/>
  <c r="AH350" i="7" s="1"/>
  <c r="AH338" i="7" a="1"/>
  <c r="AH338" i="7" s="1"/>
  <c r="AH318" i="7" a="1"/>
  <c r="AH318" i="7" s="1"/>
  <c r="AH315" i="7" a="1"/>
  <c r="AH315" i="7" s="1"/>
  <c r="AH313" i="7" a="1"/>
  <c r="AH313" i="7" s="1"/>
  <c r="AH311" i="7" a="1"/>
  <c r="AH311" i="7" s="1"/>
  <c r="AH309" i="7" a="1"/>
  <c r="AH309" i="7" s="1"/>
  <c r="AH307" i="7" a="1"/>
  <c r="AH307" i="7" s="1"/>
  <c r="AH299" i="7" a="1"/>
  <c r="AH299" i="7" s="1"/>
  <c r="AH282" i="7" a="1"/>
  <c r="AH282" i="7" s="1"/>
  <c r="AH276" i="7" a="1"/>
  <c r="AH276" i="7" s="1"/>
  <c r="AH359" i="7" a="1"/>
  <c r="AH359" i="7" s="1"/>
  <c r="AH353" i="7" a="1"/>
  <c r="AH353" i="7" s="1"/>
  <c r="AH348" i="7" a="1"/>
  <c r="AH348" i="7" s="1"/>
  <c r="AH346" i="7" a="1"/>
  <c r="AH346" i="7" s="1"/>
  <c r="AH333" i="7" a="1"/>
  <c r="AH333" i="7" s="1"/>
  <c r="AH328" i="7" a="1"/>
  <c r="AH328" i="7" s="1"/>
  <c r="AH327" i="7" a="1"/>
  <c r="AH327" i="7" s="1"/>
  <c r="AH323" i="7" a="1"/>
  <c r="AH323" i="7" s="1"/>
  <c r="AH317" i="7" a="1"/>
  <c r="AH317" i="7" s="1"/>
  <c r="AH316" i="7" a="1"/>
  <c r="AH316" i="7" s="1"/>
  <c r="AH306" i="7" a="1"/>
  <c r="AH306" i="7" s="1"/>
  <c r="AH298" i="7" a="1"/>
  <c r="AH298" i="7" s="1"/>
  <c r="AH292" i="7" a="1"/>
  <c r="AH292" i="7" s="1"/>
  <c r="AH275" i="7" a="1"/>
  <c r="AH275" i="7" s="1"/>
  <c r="AH360" i="7" a="1"/>
  <c r="AH360" i="7" s="1"/>
  <c r="AH357" i="7" a="1"/>
  <c r="AH357" i="7" s="1"/>
  <c r="AH355" i="7" a="1"/>
  <c r="AH355" i="7" s="1"/>
  <c r="AH352" i="7" a="1"/>
  <c r="AH352" i="7" s="1"/>
  <c r="AH349" i="7" a="1"/>
  <c r="AH349" i="7" s="1"/>
  <c r="AH345" i="7" a="1"/>
  <c r="AH345" i="7" s="1"/>
  <c r="AH332" i="7" a="1"/>
  <c r="AH332" i="7" s="1"/>
  <c r="AH326" i="7" a="1"/>
  <c r="AH326" i="7" s="1"/>
  <c r="AH314" i="7" a="1"/>
  <c r="AH314" i="7" s="1"/>
  <c r="AH305" i="7" a="1"/>
  <c r="AH305" i="7" s="1"/>
  <c r="AH297" i="7" a="1"/>
  <c r="AH297" i="7" s="1"/>
  <c r="AH281" i="7" a="1"/>
  <c r="AH281" i="7" s="1"/>
  <c r="AH274" i="7" a="1"/>
  <c r="AH274" i="7" s="1"/>
  <c r="AH343" i="7" a="1"/>
  <c r="AH343" i="7" s="1"/>
  <c r="AH339" i="7" a="1"/>
  <c r="AH339" i="7" s="1"/>
  <c r="AH334" i="7" a="1"/>
  <c r="AH334" i="7" s="1"/>
  <c r="AH268" i="7" a="1"/>
  <c r="AH268" i="7" s="1"/>
  <c r="AH267" i="7" a="1"/>
  <c r="AH267" i="7" s="1"/>
  <c r="AH266" i="7" a="1"/>
  <c r="AH266" i="7" s="1"/>
  <c r="AH256" i="7" a="1"/>
  <c r="AH256" i="7" s="1"/>
  <c r="AH253" i="7" a="1"/>
  <c r="AH253" i="7" s="1"/>
  <c r="AH251" i="7" a="1"/>
  <c r="AH251" i="7" s="1"/>
  <c r="AH219" i="7" a="1"/>
  <c r="AH219" i="7" s="1"/>
  <c r="AH213" i="7" a="1"/>
  <c r="AH213" i="7" s="1"/>
  <c r="AH209" i="7" a="1"/>
  <c r="AH209" i="7" s="1"/>
  <c r="AH195" i="7" a="1"/>
  <c r="AH195" i="7" s="1"/>
  <c r="AH366" i="7" a="1"/>
  <c r="AH366" i="7" s="1"/>
  <c r="AH330" i="7" a="1"/>
  <c r="AH330" i="7" s="1"/>
  <c r="AH295" i="7" a="1"/>
  <c r="AH295" i="7" s="1"/>
  <c r="AH263" i="7" a="1"/>
  <c r="AH263" i="7" s="1"/>
  <c r="AH260" i="7" a="1"/>
  <c r="AH260" i="7" s="1"/>
  <c r="AH249" i="7" a="1"/>
  <c r="AH249" i="7" s="1"/>
  <c r="AH240" i="7" a="1"/>
  <c r="AH240" i="7" s="1"/>
  <c r="AH238" i="7" a="1"/>
  <c r="AH238" i="7" s="1"/>
  <c r="AH236" i="7" a="1"/>
  <c r="AH236" i="7" s="1"/>
  <c r="AH234" i="7" a="1"/>
  <c r="AH234" i="7" s="1"/>
  <c r="AH232" i="7" a="1"/>
  <c r="AH232" i="7" s="1"/>
  <c r="AH230" i="7" a="1"/>
  <c r="AH230" i="7" s="1"/>
  <c r="AH228" i="7" a="1"/>
  <c r="AH228" i="7" s="1"/>
  <c r="AH225" i="7" a="1"/>
  <c r="AH225" i="7" s="1"/>
  <c r="AH223" i="7" a="1"/>
  <c r="AH223" i="7" s="1"/>
  <c r="AH205" i="7" a="1"/>
  <c r="AH205" i="7" s="1"/>
  <c r="AH204" i="7" a="1"/>
  <c r="AH204" i="7" s="1"/>
  <c r="AH329" i="7" a="1"/>
  <c r="AH329" i="7" s="1"/>
  <c r="AH325" i="7" a="1"/>
  <c r="AH325" i="7" s="1"/>
  <c r="AH277" i="7" a="1"/>
  <c r="AH277" i="7" s="1"/>
  <c r="AH262" i="7" a="1"/>
  <c r="AH262" i="7" s="1"/>
  <c r="AH261" i="7" a="1"/>
  <c r="AH261" i="7" s="1"/>
  <c r="AH259" i="7" a="1"/>
  <c r="AH259" i="7" s="1"/>
  <c r="AH364" i="7" a="1"/>
  <c r="AH364" i="7" s="1"/>
  <c r="AH342" i="7" a="1"/>
  <c r="AH342" i="7" s="1"/>
  <c r="AH308" i="7" a="1"/>
  <c r="AH308" i="7" s="1"/>
  <c r="AH280" i="7" a="1"/>
  <c r="AH280" i="7" s="1"/>
  <c r="AH258" i="7" a="1"/>
  <c r="AH258" i="7" s="1"/>
  <c r="AH247" i="7" a="1"/>
  <c r="AH247" i="7" s="1"/>
  <c r="AH244" i="7" a="1"/>
  <c r="AH244" i="7" s="1"/>
  <c r="AH227" i="7" a="1"/>
  <c r="AH227" i="7" s="1"/>
  <c r="AH215" i="7" a="1"/>
  <c r="AH215" i="7" s="1"/>
  <c r="AH324" i="7" a="1"/>
  <c r="AH324" i="7" s="1"/>
  <c r="AH304" i="7" a="1"/>
  <c r="AH304" i="7" s="1"/>
  <c r="AH288" i="7" a="1"/>
  <c r="AH288" i="7" s="1"/>
  <c r="AH285" i="7" a="1"/>
  <c r="AH285" i="7" s="1"/>
  <c r="AH257" i="7" a="1"/>
  <c r="AH257" i="7" s="1"/>
  <c r="AH254" i="7" a="1"/>
  <c r="AH254" i="7" s="1"/>
  <c r="AH252" i="7" a="1"/>
  <c r="AH252" i="7" s="1"/>
  <c r="AH250" i="7" a="1"/>
  <c r="AH250" i="7" s="1"/>
  <c r="AH241" i="7" a="1"/>
  <c r="AH241" i="7" s="1"/>
  <c r="AH362" i="7" a="1"/>
  <c r="AH362" i="7" s="1"/>
  <c r="AH341" i="7" a="1"/>
  <c r="AH341" i="7" s="1"/>
  <c r="AH310" i="7" a="1"/>
  <c r="AH310" i="7" s="1"/>
  <c r="AH264" i="7" a="1"/>
  <c r="AH264" i="7" s="1"/>
  <c r="AH248" i="7" a="1"/>
  <c r="AH248" i="7" s="1"/>
  <c r="AH245" i="7" a="1"/>
  <c r="AH245" i="7" s="1"/>
  <c r="AH242" i="7" a="1"/>
  <c r="AH242" i="7" s="1"/>
  <c r="AH239" i="7" a="1"/>
  <c r="AH239" i="7" s="1"/>
  <c r="AH237" i="7" a="1"/>
  <c r="AH237" i="7" s="1"/>
  <c r="AH235" i="7" a="1"/>
  <c r="AH235" i="7" s="1"/>
  <c r="AH296" i="7" a="1"/>
  <c r="AH296" i="7" s="1"/>
  <c r="AH290" i="7" a="1"/>
  <c r="AH290" i="7" s="1"/>
  <c r="AH217" i="7" a="1"/>
  <c r="AH217" i="7" s="1"/>
  <c r="AH207" i="7" a="1"/>
  <c r="AH207" i="7" s="1"/>
  <c r="AH199" i="7" a="1"/>
  <c r="AH199" i="7" s="1"/>
  <c r="AH182" i="7" a="1"/>
  <c r="AH182" i="7" s="1"/>
  <c r="AH177" i="7" a="1"/>
  <c r="AH177" i="7" s="1"/>
  <c r="AH165" i="7" a="1"/>
  <c r="AH165" i="7" s="1"/>
  <c r="AH157" i="7" a="1"/>
  <c r="AH157" i="7" s="1"/>
  <c r="AH154" i="7" a="1"/>
  <c r="AH154" i="7" s="1"/>
  <c r="AH148" i="7" a="1"/>
  <c r="AH148" i="7" s="1"/>
  <c r="AH146" i="7" a="1"/>
  <c r="AH146" i="7" s="1"/>
  <c r="AH144" i="7" a="1"/>
  <c r="AH144" i="7" s="1"/>
  <c r="AH142" i="7" a="1"/>
  <c r="AH142" i="7" s="1"/>
  <c r="AH140" i="7" a="1"/>
  <c r="AH140" i="7" s="1"/>
  <c r="AH138" i="7" a="1"/>
  <c r="AH138" i="7" s="1"/>
  <c r="AH136" i="7" a="1"/>
  <c r="AH136" i="7" s="1"/>
  <c r="AH134" i="7" a="1"/>
  <c r="AH134" i="7" s="1"/>
  <c r="AH132" i="7" a="1"/>
  <c r="AH132" i="7" s="1"/>
  <c r="AH130" i="7" a="1"/>
  <c r="AH130" i="7" s="1"/>
  <c r="AH128" i="7" a="1"/>
  <c r="AH128" i="7" s="1"/>
  <c r="AH126" i="7" a="1"/>
  <c r="AH126" i="7" s="1"/>
  <c r="AH124" i="7" a="1"/>
  <c r="AH124" i="7" s="1"/>
  <c r="AH122" i="7" a="1"/>
  <c r="AH122" i="7" s="1"/>
  <c r="AH120" i="7" a="1"/>
  <c r="AH120" i="7" s="1"/>
  <c r="AH118" i="7" a="1"/>
  <c r="AH118" i="7" s="1"/>
  <c r="AH116" i="7" a="1"/>
  <c r="AH116" i="7" s="1"/>
  <c r="AH114" i="7" a="1"/>
  <c r="AH114" i="7" s="1"/>
  <c r="AH112" i="7" a="1"/>
  <c r="AH112" i="7" s="1"/>
  <c r="AH110" i="7" a="1"/>
  <c r="AH110" i="7" s="1"/>
  <c r="AH108" i="7" a="1"/>
  <c r="AH108" i="7" s="1"/>
  <c r="AH106" i="7" a="1"/>
  <c r="AH106" i="7" s="1"/>
  <c r="AH104" i="7" a="1"/>
  <c r="AH104" i="7" s="1"/>
  <c r="AH102" i="7" a="1"/>
  <c r="AH102" i="7" s="1"/>
  <c r="AH100" i="7" a="1"/>
  <c r="AH100" i="7" s="1"/>
  <c r="AH96" i="7" a="1"/>
  <c r="AH96" i="7" s="1"/>
  <c r="AH91" i="7" a="1"/>
  <c r="AH91" i="7" s="1"/>
  <c r="AH90" i="7" a="1"/>
  <c r="AH90" i="7" s="1"/>
  <c r="AH369" i="7" a="1"/>
  <c r="AH369" i="7" s="1"/>
  <c r="AH340" i="7" a="1"/>
  <c r="AH340" i="7" s="1"/>
  <c r="AH273" i="7" a="1"/>
  <c r="AH273" i="7" s="1"/>
  <c r="AH194" i="7" a="1"/>
  <c r="AH194" i="7" s="1"/>
  <c r="AH192" i="7" a="1"/>
  <c r="AH192" i="7" s="1"/>
  <c r="AH190" i="7" a="1"/>
  <c r="AH190" i="7" s="1"/>
  <c r="AH188" i="7" a="1"/>
  <c r="AH188" i="7" s="1"/>
  <c r="AH183" i="7" a="1"/>
  <c r="AH183" i="7" s="1"/>
  <c r="AH166" i="7" a="1"/>
  <c r="AH166" i="7" s="1"/>
  <c r="AH164" i="7" a="1"/>
  <c r="AH164" i="7" s="1"/>
  <c r="AH156" i="7" a="1"/>
  <c r="AH156" i="7" s="1"/>
  <c r="AH153" i="7" a="1"/>
  <c r="AH153" i="7" s="1"/>
  <c r="AH233" i="7" a="1"/>
  <c r="AH233" i="7" s="1"/>
  <c r="AH229" i="7" a="1"/>
  <c r="AH229" i="7" s="1"/>
  <c r="AH222" i="7" a="1"/>
  <c r="AH222" i="7" s="1"/>
  <c r="AH216" i="7" a="1"/>
  <c r="AH216" i="7" s="1"/>
  <c r="AH210" i="7" a="1"/>
  <c r="AH210" i="7" s="1"/>
  <c r="AH198" i="7" a="1"/>
  <c r="AH198" i="7" s="1"/>
  <c r="AH196" i="7" a="1"/>
  <c r="AH196" i="7" s="1"/>
  <c r="AH178" i="7" a="1"/>
  <c r="AH178" i="7" s="1"/>
  <c r="AH170" i="7" a="1"/>
  <c r="AH170" i="7" s="1"/>
  <c r="AH169" i="7" a="1"/>
  <c r="AH169" i="7" s="1"/>
  <c r="AH163" i="7" a="1"/>
  <c r="AH163" i="7" s="1"/>
  <c r="AH152" i="7" a="1"/>
  <c r="AH152" i="7" s="1"/>
  <c r="AH246" i="7" a="1"/>
  <c r="AH246" i="7" s="1"/>
  <c r="AH218" i="7" a="1"/>
  <c r="AH218" i="7" s="1"/>
  <c r="AH184" i="7" a="1"/>
  <c r="AH184" i="7" s="1"/>
  <c r="AH179" i="7" a="1"/>
  <c r="AH179" i="7" s="1"/>
  <c r="AH174" i="7" a="1"/>
  <c r="AH174" i="7" s="1"/>
  <c r="AH172" i="7" a="1"/>
  <c r="AH172" i="7" s="1"/>
  <c r="AH167" i="7" a="1"/>
  <c r="AH167" i="7" s="1"/>
  <c r="AH162" i="7" a="1"/>
  <c r="AH162" i="7" s="1"/>
  <c r="AH155" i="7" a="1"/>
  <c r="AH155" i="7" s="1"/>
  <c r="AH151" i="7" a="1"/>
  <c r="AH151" i="7" s="1"/>
  <c r="AH270" i="7" a="1"/>
  <c r="AH270" i="7" s="1"/>
  <c r="AH226" i="7" a="1"/>
  <c r="AH226" i="7" s="1"/>
  <c r="AH220" i="7" a="1"/>
  <c r="AH220" i="7" s="1"/>
  <c r="AH208" i="7" a="1"/>
  <c r="AH208" i="7" s="1"/>
  <c r="AH206" i="7" a="1"/>
  <c r="AH206" i="7" s="1"/>
  <c r="AH201" i="7" a="1"/>
  <c r="AH201" i="7" s="1"/>
  <c r="AH200" i="7" a="1"/>
  <c r="AH200" i="7" s="1"/>
  <c r="AH185" i="7" a="1"/>
  <c r="AH185" i="7" s="1"/>
  <c r="AH168" i="7" a="1"/>
  <c r="AH168" i="7" s="1"/>
  <c r="AH161" i="7" a="1"/>
  <c r="AH161" i="7" s="1"/>
  <c r="AH150" i="7" a="1"/>
  <c r="AH150" i="7" s="1"/>
  <c r="AH147" i="7" a="1"/>
  <c r="AH147" i="7" s="1"/>
  <c r="AH145" i="7" a="1"/>
  <c r="AH145" i="7" s="1"/>
  <c r="AH143" i="7" a="1"/>
  <c r="AH143" i="7" s="1"/>
  <c r="AH141" i="7" a="1"/>
  <c r="AH141" i="7" s="1"/>
  <c r="AH139" i="7" a="1"/>
  <c r="AH139" i="7" s="1"/>
  <c r="AH137" i="7" a="1"/>
  <c r="AH137" i="7" s="1"/>
  <c r="AH135" i="7" a="1"/>
  <c r="AH135" i="7" s="1"/>
  <c r="AH133" i="7" a="1"/>
  <c r="AH133" i="7" s="1"/>
  <c r="AH131" i="7" a="1"/>
  <c r="AH131" i="7" s="1"/>
  <c r="AH129" i="7" a="1"/>
  <c r="AH129" i="7" s="1"/>
  <c r="AH127" i="7" a="1"/>
  <c r="AH127" i="7" s="1"/>
  <c r="AH125" i="7" a="1"/>
  <c r="AH125" i="7" s="1"/>
  <c r="AH123" i="7" a="1"/>
  <c r="AH123" i="7" s="1"/>
  <c r="AH121" i="7" a="1"/>
  <c r="AH121" i="7" s="1"/>
  <c r="AH119" i="7" a="1"/>
  <c r="AH119" i="7" s="1"/>
  <c r="AH117" i="7" a="1"/>
  <c r="AH117" i="7" s="1"/>
  <c r="AH351" i="7" a="1"/>
  <c r="AH351" i="7" s="1"/>
  <c r="AH231" i="7" a="1"/>
  <c r="AH231" i="7" s="1"/>
  <c r="AH214" i="7" a="1"/>
  <c r="AH214" i="7" s="1"/>
  <c r="AH180" i="7" a="1"/>
  <c r="AH180" i="7" s="1"/>
  <c r="AH105" i="7" a="1"/>
  <c r="AH105" i="7" s="1"/>
  <c r="AH94" i="7" a="1"/>
  <c r="AH94" i="7" s="1"/>
  <c r="AH83" i="7" a="1"/>
  <c r="AH83" i="7" s="1"/>
  <c r="AH81" i="7" a="1"/>
  <c r="AH81" i="7" s="1"/>
  <c r="AH78" i="7" a="1"/>
  <c r="AH78" i="7" s="1"/>
  <c r="AH65" i="7" a="1"/>
  <c r="AH65" i="7" s="1"/>
  <c r="AH60" i="7" a="1"/>
  <c r="AH60" i="7" s="1"/>
  <c r="AH56" i="7" a="1"/>
  <c r="AH56" i="7" s="1"/>
  <c r="AH54" i="7" a="1"/>
  <c r="AH54" i="7" s="1"/>
  <c r="AH52" i="7" a="1"/>
  <c r="AH52" i="7" s="1"/>
  <c r="AH41" i="7" a="1"/>
  <c r="AH41" i="7" s="1"/>
  <c r="AH33" i="7" a="1"/>
  <c r="AH33" i="7" s="1"/>
  <c r="AH28" i="7" a="1"/>
  <c r="AH28" i="7" s="1"/>
  <c r="AH26" i="7" a="1"/>
  <c r="AH26" i="7" s="1"/>
  <c r="AH21" i="7" a="1"/>
  <c r="AH21" i="7" s="1"/>
  <c r="AH14" i="7" a="1"/>
  <c r="AH14" i="7" s="1"/>
  <c r="AH272" i="7" a="1"/>
  <c r="AH272" i="7" s="1"/>
  <c r="AH255" i="7" a="1"/>
  <c r="AH255" i="7" s="1"/>
  <c r="AH224" i="7" a="1"/>
  <c r="AH224" i="7" s="1"/>
  <c r="AH203" i="7" a="1"/>
  <c r="AH203" i="7" s="1"/>
  <c r="AH193" i="7" a="1"/>
  <c r="AH193" i="7" s="1"/>
  <c r="AH93" i="7" a="1"/>
  <c r="AH93" i="7" s="1"/>
  <c r="AH73" i="7" a="1"/>
  <c r="AH73" i="7" s="1"/>
  <c r="AH72" i="7" a="1"/>
  <c r="AH72" i="7" s="1"/>
  <c r="AH64" i="7" a="1"/>
  <c r="AH64" i="7" s="1"/>
  <c r="AH50" i="7" a="1"/>
  <c r="AH50" i="7" s="1"/>
  <c r="AH48" i="7" a="1"/>
  <c r="AH48" i="7" s="1"/>
  <c r="AH39" i="7" a="1"/>
  <c r="AH39" i="7" s="1"/>
  <c r="AH37" i="7" a="1"/>
  <c r="AH37" i="7" s="1"/>
  <c r="AH34" i="7" a="1"/>
  <c r="AH34" i="7" s="1"/>
  <c r="AH29" i="7" a="1"/>
  <c r="AH29" i="7" s="1"/>
  <c r="AH24" i="7" a="1"/>
  <c r="AH24" i="7" s="1"/>
  <c r="AH20" i="7" a="1"/>
  <c r="AH20" i="7" s="1"/>
  <c r="AH221" i="7" a="1"/>
  <c r="AH221" i="7" s="1"/>
  <c r="AH212" i="7" a="1"/>
  <c r="AH212" i="7" s="1"/>
  <c r="AH211" i="7" a="1"/>
  <c r="AH211" i="7" s="1"/>
  <c r="AH186" i="7" a="1"/>
  <c r="AH186" i="7" s="1"/>
  <c r="AH181" i="7" a="1"/>
  <c r="AH181" i="7" s="1"/>
  <c r="AH175" i="7" a="1"/>
  <c r="AH175" i="7" s="1"/>
  <c r="AH160" i="7" a="1"/>
  <c r="AH160" i="7" s="1"/>
  <c r="AH159" i="7" a="1"/>
  <c r="AH159" i="7" s="1"/>
  <c r="AH158" i="7" a="1"/>
  <c r="AH158" i="7" s="1"/>
  <c r="AH107" i="7" a="1"/>
  <c r="AH107" i="7" s="1"/>
  <c r="AH101" i="7" a="1"/>
  <c r="AH101" i="7" s="1"/>
  <c r="AH98" i="7" a="1"/>
  <c r="AH98" i="7" s="1"/>
  <c r="AH92" i="7" a="1"/>
  <c r="AH92" i="7" s="1"/>
  <c r="AH89" i="7" a="1"/>
  <c r="AH89" i="7" s="1"/>
  <c r="AH87" i="7" a="1"/>
  <c r="AH87" i="7" s="1"/>
  <c r="AH85" i="7" a="1"/>
  <c r="AH85" i="7" s="1"/>
  <c r="AH71" i="7" a="1"/>
  <c r="AH71" i="7" s="1"/>
  <c r="AH42" i="7" a="1"/>
  <c r="AH42" i="7" s="1"/>
  <c r="AH12" i="7" a="1"/>
  <c r="AH12" i="7" s="1"/>
  <c r="AH331" i="7" a="1"/>
  <c r="AH331" i="7" s="1"/>
  <c r="AH265" i="7" a="1"/>
  <c r="AH265" i="7" s="1"/>
  <c r="AH243" i="7" a="1"/>
  <c r="AH243" i="7" s="1"/>
  <c r="AH176" i="7" a="1"/>
  <c r="AH176" i="7" s="1"/>
  <c r="AH173" i="7" a="1"/>
  <c r="AH173" i="7" s="1"/>
  <c r="AH109" i="7" a="1"/>
  <c r="AH109" i="7" s="1"/>
  <c r="AH97" i="7" a="1"/>
  <c r="AH97" i="7" s="1"/>
  <c r="AH80" i="7" a="1"/>
  <c r="AH80" i="7" s="1"/>
  <c r="AH77" i="7" a="1"/>
  <c r="AH77" i="7" s="1"/>
  <c r="AH70" i="7" a="1"/>
  <c r="AH70" i="7" s="1"/>
  <c r="AH63" i="7" a="1"/>
  <c r="AH63" i="7" s="1"/>
  <c r="AH59" i="7" a="1"/>
  <c r="AH59" i="7" s="1"/>
  <c r="AH43" i="7" a="1"/>
  <c r="AH43" i="7" s="1"/>
  <c r="AH35" i="7" a="1"/>
  <c r="AH35" i="7" s="1"/>
  <c r="AH269" i="7" a="1"/>
  <c r="AH269" i="7" s="1"/>
  <c r="AH202" i="7" a="1"/>
  <c r="AH202" i="7" s="1"/>
  <c r="AH197" i="7" a="1"/>
  <c r="AH197" i="7" s="1"/>
  <c r="AH191" i="7" a="1"/>
  <c r="AH191" i="7" s="1"/>
  <c r="AH187" i="7" a="1"/>
  <c r="AH187" i="7" s="1"/>
  <c r="AH171" i="7" a="1"/>
  <c r="AH171" i="7" s="1"/>
  <c r="AH111" i="7" a="1"/>
  <c r="AH111" i="7" s="1"/>
  <c r="AH84" i="7" a="1"/>
  <c r="AH84" i="7" s="1"/>
  <c r="AH82" i="7" a="1"/>
  <c r="AH82" i="7" s="1"/>
  <c r="AH76" i="7" a="1"/>
  <c r="AH76" i="7" s="1"/>
  <c r="AH69" i="7" a="1"/>
  <c r="AH69" i="7" s="1"/>
  <c r="AH62" i="7" a="1"/>
  <c r="AH62" i="7" s="1"/>
  <c r="AH58" i="7" a="1"/>
  <c r="AH58" i="7" s="1"/>
  <c r="AH55" i="7" a="1"/>
  <c r="AH55" i="7" s="1"/>
  <c r="AH53" i="7" a="1"/>
  <c r="AH53" i="7" s="1"/>
  <c r="AH44" i="7" a="1"/>
  <c r="AH44" i="7" s="1"/>
  <c r="AH30" i="7" a="1"/>
  <c r="AH30" i="7" s="1"/>
  <c r="AH113" i="7" a="1"/>
  <c r="AH113" i="7" s="1"/>
  <c r="AH45" i="7" a="1"/>
  <c r="AH45" i="7" s="1"/>
  <c r="BN5" i="7"/>
  <c r="BN9" i="7" s="1"/>
  <c r="AH303" i="7" a="1"/>
  <c r="AH303" i="7" s="1"/>
  <c r="AH189" i="7" a="1"/>
  <c r="AH189" i="7" s="1"/>
  <c r="AH95" i="7" a="1"/>
  <c r="AH95" i="7" s="1"/>
  <c r="AH344" i="7" a="1"/>
  <c r="AH344" i="7" s="1"/>
  <c r="AH115" i="7" a="1"/>
  <c r="AH115" i="7" s="1"/>
  <c r="AH88" i="7" a="1"/>
  <c r="AH88" i="7" s="1"/>
  <c r="AH79" i="7" a="1"/>
  <c r="AH79" i="7" s="1"/>
  <c r="AH149" i="7" a="1"/>
  <c r="AH149" i="7" s="1"/>
  <c r="AH103" i="7" a="1"/>
  <c r="AH103" i="7" s="1"/>
  <c r="AI368" i="7" a="1"/>
  <c r="AI368" i="7" s="1"/>
  <c r="AI358" i="7" a="1"/>
  <c r="AI358" i="7" s="1"/>
  <c r="AI356" i="7" a="1"/>
  <c r="AI356" i="7" s="1"/>
  <c r="AI354" i="7" a="1"/>
  <c r="AI354" i="7" s="1"/>
  <c r="AI320" i="7" a="1"/>
  <c r="AI320" i="7" s="1"/>
  <c r="AI300" i="7" a="1"/>
  <c r="AI300" i="7" s="1"/>
  <c r="AI287" i="7" a="1"/>
  <c r="AI287" i="7" s="1"/>
  <c r="AI284" i="7" a="1"/>
  <c r="AI284" i="7" s="1"/>
  <c r="AI278" i="7" a="1"/>
  <c r="AI278" i="7" s="1"/>
  <c r="AI361" i="7" a="1"/>
  <c r="AI361" i="7" s="1"/>
  <c r="AI347" i="7" a="1"/>
  <c r="AI347" i="7" s="1"/>
  <c r="AI336" i="7" a="1"/>
  <c r="AI336" i="7" s="1"/>
  <c r="AI322" i="7" a="1"/>
  <c r="AI322" i="7" s="1"/>
  <c r="AI319" i="7" a="1"/>
  <c r="AI319" i="7" s="1"/>
  <c r="AI313" i="7" a="1"/>
  <c r="AI313" i="7" s="1"/>
  <c r="AI311" i="7" a="1"/>
  <c r="AI311" i="7" s="1"/>
  <c r="AI309" i="7" a="1"/>
  <c r="AI309" i="7" s="1"/>
  <c r="AI307" i="7" a="1"/>
  <c r="AI307" i="7" s="1"/>
  <c r="AI299" i="7" a="1"/>
  <c r="AI299" i="7" s="1"/>
  <c r="AI291" i="7" a="1"/>
  <c r="AI291" i="7" s="1"/>
  <c r="AI289" i="7" a="1"/>
  <c r="AI289" i="7" s="1"/>
  <c r="AI286" i="7" a="1"/>
  <c r="AI286" i="7" s="1"/>
  <c r="AI283" i="7" a="1"/>
  <c r="AI283" i="7" s="1"/>
  <c r="AI277" i="7" a="1"/>
  <c r="AI277" i="7" s="1"/>
  <c r="AI367" i="7" a="1"/>
  <c r="AI367" i="7" s="1"/>
  <c r="AI365" i="7" a="1"/>
  <c r="AI365" i="7" s="1"/>
  <c r="AI363" i="7" a="1"/>
  <c r="AI363" i="7" s="1"/>
  <c r="AI350" i="7" a="1"/>
  <c r="AI350" i="7" s="1"/>
  <c r="AI338" i="7" a="1"/>
  <c r="AI338" i="7" s="1"/>
  <c r="AI318" i="7" a="1"/>
  <c r="AI318" i="7" s="1"/>
  <c r="AI315" i="7" a="1"/>
  <c r="AI315" i="7" s="1"/>
  <c r="AI306" i="7" a="1"/>
  <c r="AI306" i="7" s="1"/>
  <c r="AI298" i="7" a="1"/>
  <c r="AI298" i="7" s="1"/>
  <c r="AI292" i="7" a="1"/>
  <c r="AI292" i="7" s="1"/>
  <c r="AI359" i="7" a="1"/>
  <c r="AI359" i="7" s="1"/>
  <c r="AI353" i="7" a="1"/>
  <c r="AI353" i="7" s="1"/>
  <c r="AI348" i="7" a="1"/>
  <c r="AI348" i="7" s="1"/>
  <c r="AI346" i="7" a="1"/>
  <c r="AI346" i="7" s="1"/>
  <c r="AI333" i="7" a="1"/>
  <c r="AI333" i="7" s="1"/>
  <c r="AI328" i="7" a="1"/>
  <c r="AI328" i="7" s="1"/>
  <c r="AI327" i="7" a="1"/>
  <c r="AI327" i="7" s="1"/>
  <c r="AI323" i="7" a="1"/>
  <c r="AI323" i="7" s="1"/>
  <c r="AI317" i="7" a="1"/>
  <c r="AI317" i="7" s="1"/>
  <c r="AI316" i="7" a="1"/>
  <c r="AI316" i="7" s="1"/>
  <c r="AI305" i="7" a="1"/>
  <c r="AI305" i="7" s="1"/>
  <c r="AI297" i="7" a="1"/>
  <c r="AI297" i="7" s="1"/>
  <c r="AI275" i="7" a="1"/>
  <c r="AI275" i="7" s="1"/>
  <c r="AI360" i="7" a="1"/>
  <c r="AI360" i="7" s="1"/>
  <c r="AI357" i="7" a="1"/>
  <c r="AI357" i="7" s="1"/>
  <c r="AI355" i="7" a="1"/>
  <c r="AI355" i="7" s="1"/>
  <c r="AI352" i="7" a="1"/>
  <c r="AI352" i="7" s="1"/>
  <c r="AI349" i="7" a="1"/>
  <c r="AI349" i="7" s="1"/>
  <c r="AI345" i="7" a="1"/>
  <c r="AI345" i="7" s="1"/>
  <c r="AI332" i="7" a="1"/>
  <c r="AI332" i="7" s="1"/>
  <c r="AI326" i="7" a="1"/>
  <c r="AI326" i="7" s="1"/>
  <c r="AI314" i="7" a="1"/>
  <c r="AI314" i="7" s="1"/>
  <c r="AI304" i="7" a="1"/>
  <c r="AI304" i="7" s="1"/>
  <c r="AI296" i="7" a="1"/>
  <c r="AI296" i="7" s="1"/>
  <c r="AI281" i="7" a="1"/>
  <c r="AI281" i="7" s="1"/>
  <c r="AI274" i="7" a="1"/>
  <c r="AI274" i="7" s="1"/>
  <c r="BO5" i="7"/>
  <c r="AI344" i="7" a="1"/>
  <c r="AI344" i="7" s="1"/>
  <c r="AI343" i="7" a="1"/>
  <c r="AI343" i="7" s="1"/>
  <c r="AI339" i="7" a="1"/>
  <c r="AI339" i="7" s="1"/>
  <c r="AI334" i="7" a="1"/>
  <c r="AI334" i="7" s="1"/>
  <c r="AI331" i="7" a="1"/>
  <c r="AI331" i="7" s="1"/>
  <c r="AI329" i="7" a="1"/>
  <c r="AI329" i="7" s="1"/>
  <c r="AI325" i="7" a="1"/>
  <c r="AI325" i="7" s="1"/>
  <c r="AI324" i="7" a="1"/>
  <c r="AI324" i="7" s="1"/>
  <c r="AI310" i="7" a="1"/>
  <c r="AI310" i="7" s="1"/>
  <c r="AI308" i="7" a="1"/>
  <c r="AI308" i="7" s="1"/>
  <c r="AI303" i="7" a="1"/>
  <c r="AI303" i="7" s="1"/>
  <c r="AI295" i="7" a="1"/>
  <c r="AI295" i="7" s="1"/>
  <c r="AI290" i="7" a="1"/>
  <c r="AI290" i="7" s="1"/>
  <c r="AI288" i="7" a="1"/>
  <c r="AI288" i="7" s="1"/>
  <c r="AI285" i="7" a="1"/>
  <c r="AI285" i="7" s="1"/>
  <c r="AI280" i="7" a="1"/>
  <c r="AI280" i="7" s="1"/>
  <c r="AI273" i="7" a="1"/>
  <c r="AI273" i="7" s="1"/>
  <c r="AI366" i="7" a="1"/>
  <c r="AI366" i="7" s="1"/>
  <c r="AI330" i="7" a="1"/>
  <c r="AI330" i="7" s="1"/>
  <c r="AI302" i="7" a="1"/>
  <c r="AI302" i="7" s="1"/>
  <c r="AI262" i="7" a="1"/>
  <c r="AI262" i="7" s="1"/>
  <c r="AI261" i="7" a="1"/>
  <c r="AI261" i="7" s="1"/>
  <c r="AI259" i="7" a="1"/>
  <c r="AI259" i="7" s="1"/>
  <c r="AI249" i="7" a="1"/>
  <c r="AI249" i="7" s="1"/>
  <c r="AI238" i="7" a="1"/>
  <c r="AI238" i="7" s="1"/>
  <c r="AI236" i="7" a="1"/>
  <c r="AI236" i="7" s="1"/>
  <c r="AI234" i="7" a="1"/>
  <c r="AI234" i="7" s="1"/>
  <c r="AI232" i="7" a="1"/>
  <c r="AI232" i="7" s="1"/>
  <c r="AI230" i="7" a="1"/>
  <c r="AI230" i="7" s="1"/>
  <c r="AI228" i="7" a="1"/>
  <c r="AI228" i="7" s="1"/>
  <c r="AI205" i="7" a="1"/>
  <c r="AI205" i="7" s="1"/>
  <c r="AI204" i="7" a="1"/>
  <c r="AI204" i="7" s="1"/>
  <c r="AI194" i="7" a="1"/>
  <c r="AI194" i="7" s="1"/>
  <c r="AI321" i="7" a="1"/>
  <c r="AI321" i="7" s="1"/>
  <c r="AI276" i="7" a="1"/>
  <c r="AI276" i="7" s="1"/>
  <c r="AI258" i="7" a="1"/>
  <c r="AI258" i="7" s="1"/>
  <c r="AI247" i="7" a="1"/>
  <c r="AI247" i="7" s="1"/>
  <c r="AI214" i="7" a="1"/>
  <c r="AI214" i="7" s="1"/>
  <c r="AI210" i="7" a="1"/>
  <c r="AI210" i="7" s="1"/>
  <c r="AI206" i="7" a="1"/>
  <c r="AI206" i="7" s="1"/>
  <c r="AI203" i="7" a="1"/>
  <c r="AI203" i="7" s="1"/>
  <c r="AI364" i="7" a="1"/>
  <c r="AI364" i="7" s="1"/>
  <c r="AI342" i="7" a="1"/>
  <c r="AI342" i="7" s="1"/>
  <c r="AI294" i="7" a="1"/>
  <c r="AI294" i="7" s="1"/>
  <c r="AI271" i="7" a="1"/>
  <c r="AI271" i="7" s="1"/>
  <c r="AI257" i="7" a="1"/>
  <c r="AI257" i="7" s="1"/>
  <c r="AI244" i="7" a="1"/>
  <c r="AI244" i="7" s="1"/>
  <c r="AI241" i="7" a="1"/>
  <c r="AI241" i="7" s="1"/>
  <c r="AI227" i="7" a="1"/>
  <c r="AI227" i="7" s="1"/>
  <c r="AI337" i="7" a="1"/>
  <c r="AI337" i="7" s="1"/>
  <c r="AI301" i="7" a="1"/>
  <c r="AI301" i="7" s="1"/>
  <c r="AI279" i="7" a="1"/>
  <c r="AI279" i="7" s="1"/>
  <c r="AI254" i="7" a="1"/>
  <c r="AI254" i="7" s="1"/>
  <c r="AI252" i="7" a="1"/>
  <c r="AI252" i="7" s="1"/>
  <c r="AI250" i="7" a="1"/>
  <c r="AI250" i="7" s="1"/>
  <c r="AI245" i="7" a="1"/>
  <c r="AI245" i="7" s="1"/>
  <c r="AI242" i="7" a="1"/>
  <c r="AI242" i="7" s="1"/>
  <c r="AI224" i="7" a="1"/>
  <c r="AI224" i="7" s="1"/>
  <c r="AI222" i="7" a="1"/>
  <c r="AI222" i="7" s="1"/>
  <c r="AI211" i="7" a="1"/>
  <c r="AI211" i="7" s="1"/>
  <c r="AI362" i="7" a="1"/>
  <c r="AI362" i="7" s="1"/>
  <c r="AI341" i="7" a="1"/>
  <c r="AI341" i="7" s="1"/>
  <c r="AI282" i="7" a="1"/>
  <c r="AI282" i="7" s="1"/>
  <c r="AI264" i="7" a="1"/>
  <c r="AI264" i="7" s="1"/>
  <c r="AI255" i="7" a="1"/>
  <c r="AI255" i="7" s="1"/>
  <c r="AI248" i="7" a="1"/>
  <c r="AI248" i="7" s="1"/>
  <c r="AI239" i="7" a="1"/>
  <c r="AI239" i="7" s="1"/>
  <c r="AI237" i="7" a="1"/>
  <c r="AI237" i="7" s="1"/>
  <c r="AI235" i="7" a="1"/>
  <c r="AI235" i="7" s="1"/>
  <c r="AI293" i="7" a="1"/>
  <c r="AI293" i="7" s="1"/>
  <c r="AI270" i="7" a="1"/>
  <c r="AI270" i="7" s="1"/>
  <c r="AI369" i="7" a="1"/>
  <c r="AI369" i="7" s="1"/>
  <c r="AI340" i="7" a="1"/>
  <c r="AI340" i="7" s="1"/>
  <c r="AI225" i="7" a="1"/>
  <c r="AI225" i="7" s="1"/>
  <c r="AI219" i="7" a="1"/>
  <c r="AI219" i="7" s="1"/>
  <c r="AI192" i="7" a="1"/>
  <c r="AI192" i="7" s="1"/>
  <c r="AI190" i="7" a="1"/>
  <c r="AI190" i="7" s="1"/>
  <c r="AI188" i="7" a="1"/>
  <c r="AI188" i="7" s="1"/>
  <c r="AI183" i="7" a="1"/>
  <c r="AI183" i="7" s="1"/>
  <c r="AI170" i="7" a="1"/>
  <c r="AI170" i="7" s="1"/>
  <c r="AI169" i="7" a="1"/>
  <c r="AI169" i="7" s="1"/>
  <c r="AI163" i="7" a="1"/>
  <c r="AI163" i="7" s="1"/>
  <c r="AI152" i="7" a="1"/>
  <c r="AI152" i="7" s="1"/>
  <c r="AI99" i="7" a="1"/>
  <c r="AI99" i="7" s="1"/>
  <c r="AI97" i="7" a="1"/>
  <c r="AI97" i="7" s="1"/>
  <c r="AI87" i="7" a="1"/>
  <c r="AI87" i="7" s="1"/>
  <c r="AI268" i="7" a="1"/>
  <c r="AI268" i="7" s="1"/>
  <c r="AI260" i="7" a="1"/>
  <c r="AI260" i="7" s="1"/>
  <c r="AI233" i="7" a="1"/>
  <c r="AI233" i="7" s="1"/>
  <c r="AI229" i="7" a="1"/>
  <c r="AI229" i="7" s="1"/>
  <c r="AI216" i="7" a="1"/>
  <c r="AI216" i="7" s="1"/>
  <c r="AI198" i="7" a="1"/>
  <c r="AI198" i="7" s="1"/>
  <c r="AI196" i="7" a="1"/>
  <c r="AI196" i="7" s="1"/>
  <c r="AI178" i="7" a="1"/>
  <c r="AI178" i="7" s="1"/>
  <c r="AI167" i="7" a="1"/>
  <c r="AI167" i="7" s="1"/>
  <c r="AI162" i="7" a="1"/>
  <c r="AI162" i="7" s="1"/>
  <c r="AI155" i="7" a="1"/>
  <c r="AI155" i="7" s="1"/>
  <c r="AI151" i="7" a="1"/>
  <c r="AI151" i="7" s="1"/>
  <c r="AI256" i="7" a="1"/>
  <c r="AI256" i="7" s="1"/>
  <c r="AI246" i="7" a="1"/>
  <c r="AI246" i="7" s="1"/>
  <c r="AI226" i="7" a="1"/>
  <c r="AI226" i="7" s="1"/>
  <c r="AI218" i="7" a="1"/>
  <c r="AI218" i="7" s="1"/>
  <c r="AI184" i="7" a="1"/>
  <c r="AI184" i="7" s="1"/>
  <c r="AI179" i="7" a="1"/>
  <c r="AI179" i="7" s="1"/>
  <c r="AI174" i="7" a="1"/>
  <c r="AI174" i="7" s="1"/>
  <c r="AI172" i="7" a="1"/>
  <c r="AI172" i="7" s="1"/>
  <c r="AI168" i="7" a="1"/>
  <c r="AI168" i="7" s="1"/>
  <c r="AI161" i="7" a="1"/>
  <c r="AI161" i="7" s="1"/>
  <c r="AI150" i="7" a="1"/>
  <c r="AI150" i="7" s="1"/>
  <c r="AI147" i="7" a="1"/>
  <c r="AI147" i="7" s="1"/>
  <c r="AI145" i="7" a="1"/>
  <c r="AI145" i="7" s="1"/>
  <c r="AI143" i="7" a="1"/>
  <c r="AI143" i="7" s="1"/>
  <c r="AI141" i="7" a="1"/>
  <c r="AI141" i="7" s="1"/>
  <c r="AI139" i="7" a="1"/>
  <c r="AI139" i="7" s="1"/>
  <c r="AI137" i="7" a="1"/>
  <c r="AI137" i="7" s="1"/>
  <c r="AI135" i="7" a="1"/>
  <c r="AI135" i="7" s="1"/>
  <c r="AI133" i="7" a="1"/>
  <c r="AI133" i="7" s="1"/>
  <c r="AI131" i="7" a="1"/>
  <c r="AI131" i="7" s="1"/>
  <c r="AI129" i="7" a="1"/>
  <c r="AI129" i="7" s="1"/>
  <c r="AI127" i="7" a="1"/>
  <c r="AI127" i="7" s="1"/>
  <c r="AI125" i="7" a="1"/>
  <c r="AI125" i="7" s="1"/>
  <c r="AI123" i="7" a="1"/>
  <c r="AI123" i="7" s="1"/>
  <c r="AI121" i="7" a="1"/>
  <c r="AI121" i="7" s="1"/>
  <c r="AI119" i="7" a="1"/>
  <c r="AI119" i="7" s="1"/>
  <c r="AI117" i="7" a="1"/>
  <c r="AI117" i="7" s="1"/>
  <c r="AI115" i="7" a="1"/>
  <c r="AI115" i="7" s="1"/>
  <c r="AI113" i="7" a="1"/>
  <c r="AI113" i="7" s="1"/>
  <c r="AI111" i="7" a="1"/>
  <c r="AI111" i="7" s="1"/>
  <c r="AI109" i="7" a="1"/>
  <c r="AI109" i="7" s="1"/>
  <c r="AI107" i="7" a="1"/>
  <c r="AI107" i="7" s="1"/>
  <c r="AI267" i="7" a="1"/>
  <c r="AI267" i="7" s="1"/>
  <c r="AI263" i="7" a="1"/>
  <c r="AI263" i="7" s="1"/>
  <c r="AI251" i="7" a="1"/>
  <c r="AI251" i="7" s="1"/>
  <c r="AI220" i="7" a="1"/>
  <c r="AI220" i="7" s="1"/>
  <c r="AI208" i="7" a="1"/>
  <c r="AI208" i="7" s="1"/>
  <c r="AI201" i="7" a="1"/>
  <c r="AI201" i="7" s="1"/>
  <c r="AI200" i="7" a="1"/>
  <c r="AI200" i="7" s="1"/>
  <c r="AI185" i="7" a="1"/>
  <c r="AI185" i="7" s="1"/>
  <c r="AI160" i="7" a="1"/>
  <c r="AI160" i="7" s="1"/>
  <c r="AI149" i="7" a="1"/>
  <c r="AI149" i="7" s="1"/>
  <c r="AI351" i="7" a="1"/>
  <c r="AI351" i="7" s="1"/>
  <c r="AI272" i="7" a="1"/>
  <c r="AI272" i="7" s="1"/>
  <c r="AI243" i="7" a="1"/>
  <c r="AI243" i="7" s="1"/>
  <c r="AI223" i="7" a="1"/>
  <c r="AI223" i="7" s="1"/>
  <c r="AI202" i="7" a="1"/>
  <c r="AI202" i="7" s="1"/>
  <c r="AI193" i="7" a="1"/>
  <c r="AI193" i="7" s="1"/>
  <c r="AI191" i="7" a="1"/>
  <c r="AI191" i="7" s="1"/>
  <c r="AI189" i="7" a="1"/>
  <c r="AI189" i="7" s="1"/>
  <c r="AI180" i="7" a="1"/>
  <c r="AI180" i="7" s="1"/>
  <c r="AI159" i="7" a="1"/>
  <c r="AI159" i="7" s="1"/>
  <c r="AI217" i="7" a="1"/>
  <c r="AI217" i="7" s="1"/>
  <c r="AI209" i="7" a="1"/>
  <c r="AI209" i="7" s="1"/>
  <c r="AI158" i="7" a="1"/>
  <c r="AI158" i="7" s="1"/>
  <c r="AI157" i="7" a="1"/>
  <c r="AI157" i="7" s="1"/>
  <c r="AI156" i="7" a="1"/>
  <c r="AI156" i="7" s="1"/>
  <c r="AI154" i="7" a="1"/>
  <c r="AI154" i="7" s="1"/>
  <c r="AI153" i="7" a="1"/>
  <c r="AI153" i="7" s="1"/>
  <c r="AI142" i="7" a="1"/>
  <c r="AI142" i="7" s="1"/>
  <c r="AI126" i="7" a="1"/>
  <c r="AI126" i="7" s="1"/>
  <c r="AI112" i="7" a="1"/>
  <c r="AI112" i="7" s="1"/>
  <c r="AI106" i="7" a="1"/>
  <c r="AI106" i="7" s="1"/>
  <c r="AI101" i="7" a="1"/>
  <c r="AI101" i="7" s="1"/>
  <c r="AI98" i="7" a="1"/>
  <c r="AI98" i="7" s="1"/>
  <c r="AI89" i="7" a="1"/>
  <c r="AI89" i="7" s="1"/>
  <c r="AI85" i="7" a="1"/>
  <c r="AI85" i="7" s="1"/>
  <c r="AI73" i="7" a="1"/>
  <c r="AI73" i="7" s="1"/>
  <c r="AI72" i="7" a="1"/>
  <c r="AI72" i="7" s="1"/>
  <c r="AI64" i="7" a="1"/>
  <c r="AI64" i="7" s="1"/>
  <c r="AI50" i="7" a="1"/>
  <c r="AI50" i="7" s="1"/>
  <c r="AI48" i="7" a="1"/>
  <c r="AI48" i="7" s="1"/>
  <c r="AI39" i="7" a="1"/>
  <c r="AI39" i="7" s="1"/>
  <c r="AI37" i="7" a="1"/>
  <c r="AI37" i="7" s="1"/>
  <c r="AI34" i="7" a="1"/>
  <c r="AI34" i="7" s="1"/>
  <c r="AI29" i="7" a="1"/>
  <c r="AI29" i="7" s="1"/>
  <c r="AI24" i="7" a="1"/>
  <c r="AI24" i="7" s="1"/>
  <c r="AI20" i="7" a="1"/>
  <c r="AI20" i="7" s="1"/>
  <c r="AI13" i="7" a="1"/>
  <c r="AI13" i="7" s="1"/>
  <c r="AI253" i="7" a="1"/>
  <c r="AI253" i="7" s="1"/>
  <c r="AI240" i="7" a="1"/>
  <c r="AI240" i="7" s="1"/>
  <c r="AI221" i="7" a="1"/>
  <c r="AI221" i="7" s="1"/>
  <c r="AI213" i="7" a="1"/>
  <c r="AI213" i="7" s="1"/>
  <c r="AI212" i="7" a="1"/>
  <c r="AI212" i="7" s="1"/>
  <c r="AI186" i="7" a="1"/>
  <c r="AI186" i="7" s="1"/>
  <c r="AI181" i="7" a="1"/>
  <c r="AI181" i="7" s="1"/>
  <c r="AI175" i="7" a="1"/>
  <c r="AI175" i="7" s="1"/>
  <c r="AI140" i="7" a="1"/>
  <c r="AI140" i="7" s="1"/>
  <c r="AI124" i="7" a="1"/>
  <c r="AI124" i="7" s="1"/>
  <c r="AI114" i="7" a="1"/>
  <c r="AI114" i="7" s="1"/>
  <c r="AI92" i="7" a="1"/>
  <c r="AI92" i="7" s="1"/>
  <c r="AI80" i="7" a="1"/>
  <c r="AI80" i="7" s="1"/>
  <c r="AI77" i="7" a="1"/>
  <c r="AI77" i="7" s="1"/>
  <c r="AI71" i="7" a="1"/>
  <c r="AI71" i="7" s="1"/>
  <c r="AI42" i="7" a="1"/>
  <c r="AI42" i="7" s="1"/>
  <c r="AI265" i="7" a="1"/>
  <c r="AI265" i="7" s="1"/>
  <c r="AI199" i="7" a="1"/>
  <c r="AI199" i="7" s="1"/>
  <c r="AI176" i="7" a="1"/>
  <c r="AI176" i="7" s="1"/>
  <c r="AI173" i="7" a="1"/>
  <c r="AI173" i="7" s="1"/>
  <c r="AI138" i="7" a="1"/>
  <c r="AI138" i="7" s="1"/>
  <c r="AI122" i="7" a="1"/>
  <c r="AI122" i="7" s="1"/>
  <c r="AI116" i="7" a="1"/>
  <c r="AI116" i="7" s="1"/>
  <c r="AI102" i="7" a="1"/>
  <c r="AI102" i="7" s="1"/>
  <c r="AI84" i="7" a="1"/>
  <c r="AI84" i="7" s="1"/>
  <c r="AI82" i="7" a="1"/>
  <c r="AI82" i="7" s="1"/>
  <c r="AI76" i="7" a="1"/>
  <c r="AI76" i="7" s="1"/>
  <c r="AI70" i="7" a="1"/>
  <c r="AI70" i="7" s="1"/>
  <c r="AI63" i="7" a="1"/>
  <c r="AI63" i="7" s="1"/>
  <c r="AI59" i="7" a="1"/>
  <c r="AI59" i="7" s="1"/>
  <c r="AI43" i="7" a="1"/>
  <c r="AI43" i="7" s="1"/>
  <c r="AI35" i="7" a="1"/>
  <c r="AI35" i="7" s="1"/>
  <c r="AI19" i="7" a="1"/>
  <c r="AI19" i="7" s="1"/>
  <c r="AI269" i="7" a="1"/>
  <c r="AI269" i="7" s="1"/>
  <c r="AI197" i="7" a="1"/>
  <c r="AI197" i="7" s="1"/>
  <c r="AI187" i="7" a="1"/>
  <c r="AI187" i="7" s="1"/>
  <c r="AI171" i="7" a="1"/>
  <c r="AI171" i="7" s="1"/>
  <c r="AI136" i="7" a="1"/>
  <c r="AI136" i="7" s="1"/>
  <c r="AI120" i="7" a="1"/>
  <c r="AI120" i="7" s="1"/>
  <c r="AI103" i="7" a="1"/>
  <c r="AI103" i="7" s="1"/>
  <c r="AI96" i="7" a="1"/>
  <c r="AI96" i="7" s="1"/>
  <c r="AI91" i="7" a="1"/>
  <c r="AI91" i="7" s="1"/>
  <c r="AI69" i="7" a="1"/>
  <c r="AI69" i="7" s="1"/>
  <c r="AI62" i="7" a="1"/>
  <c r="AI62" i="7" s="1"/>
  <c r="AI58" i="7" a="1"/>
  <c r="AI58" i="7" s="1"/>
  <c r="AI55" i="7" a="1"/>
  <c r="AI55" i="7" s="1"/>
  <c r="AI53" i="7" a="1"/>
  <c r="AI53" i="7" s="1"/>
  <c r="AI44" i="7" a="1"/>
  <c r="AI44" i="7" s="1"/>
  <c r="AI30" i="7" a="1"/>
  <c r="AI30" i="7" s="1"/>
  <c r="AI27" i="7" a="1"/>
  <c r="AI27" i="7" s="1"/>
  <c r="AI182" i="7" a="1"/>
  <c r="AI182" i="7" s="1"/>
  <c r="AI177" i="7" a="1"/>
  <c r="AI177" i="7" s="1"/>
  <c r="AI134" i="7" a="1"/>
  <c r="AI134" i="7" s="1"/>
  <c r="AI86" i="7" a="1"/>
  <c r="AI86" i="7" s="1"/>
  <c r="AI79" i="7" a="1"/>
  <c r="AI79" i="7" s="1"/>
  <c r="AI75" i="7" a="1"/>
  <c r="AI75" i="7" s="1"/>
  <c r="AI74" i="7" a="1"/>
  <c r="AI74" i="7" s="1"/>
  <c r="AI68" i="7" a="1"/>
  <c r="AI68" i="7" s="1"/>
  <c r="AI61" i="7" a="1"/>
  <c r="AI61" i="7" s="1"/>
  <c r="AI57" i="7" a="1"/>
  <c r="AI57" i="7" s="1"/>
  <c r="AI49" i="7" a="1"/>
  <c r="AI49" i="7" s="1"/>
  <c r="AI45" i="7" a="1"/>
  <c r="AI45" i="7" s="1"/>
  <c r="AI40" i="7" a="1"/>
  <c r="AI40" i="7" s="1"/>
  <c r="AI38" i="7" a="1"/>
  <c r="AI38" i="7" s="1"/>
  <c r="AI36" i="7" a="1"/>
  <c r="AI36" i="7" s="1"/>
  <c r="AI215" i="7" a="1"/>
  <c r="AI215" i="7" s="1"/>
  <c r="AI165" i="7" a="1"/>
  <c r="AI165" i="7" s="1"/>
  <c r="AI146" i="7" a="1"/>
  <c r="AI146" i="7" s="1"/>
  <c r="AI128" i="7" a="1"/>
  <c r="AI128" i="7" s="1"/>
  <c r="AI110" i="7" a="1"/>
  <c r="AI110" i="7" s="1"/>
  <c r="AI105" i="7" a="1"/>
  <c r="AI105" i="7" s="1"/>
  <c r="AI78" i="7" a="1"/>
  <c r="AI78" i="7" s="1"/>
  <c r="AI231" i="7" a="1"/>
  <c r="AI231" i="7" s="1"/>
  <c r="AI118" i="7" a="1"/>
  <c r="AI118" i="7" s="1"/>
  <c r="AI100" i="7" a="1"/>
  <c r="AI100" i="7" s="1"/>
  <c r="AI95" i="7" a="1"/>
  <c r="AI95" i="7" s="1"/>
  <c r="AI90" i="7" a="1"/>
  <c r="AI90" i="7" s="1"/>
  <c r="AI81" i="7" a="1"/>
  <c r="AI81" i="7" s="1"/>
  <c r="AI148" i="7" a="1"/>
  <c r="AI148" i="7" s="1"/>
  <c r="AI130" i="7" a="1"/>
  <c r="AI130" i="7" s="1"/>
  <c r="AI93" i="7" a="1"/>
  <c r="AI93" i="7" s="1"/>
  <c r="AI88" i="7" a="1"/>
  <c r="AI88" i="7" s="1"/>
  <c r="AI195" i="7" a="1"/>
  <c r="AI195" i="7" s="1"/>
  <c r="AI166" i="7" a="1"/>
  <c r="AI166" i="7" s="1"/>
  <c r="AI108" i="7" a="1"/>
  <c r="AI108" i="7" s="1"/>
  <c r="AI60" i="7" a="1"/>
  <c r="AI60" i="7" s="1"/>
  <c r="AI207" i="7" a="1"/>
  <c r="AI207" i="7" s="1"/>
  <c r="AI144" i="7" a="1"/>
  <c r="AI144" i="7" s="1"/>
  <c r="AI312" i="7" a="1"/>
  <c r="AI312" i="7" s="1"/>
  <c r="AI164" i="7" a="1"/>
  <c r="AI164" i="7" s="1"/>
  <c r="AI132" i="7" a="1"/>
  <c r="AI132" i="7" s="1"/>
  <c r="AI104" i="7" a="1"/>
  <c r="AI104" i="7" s="1"/>
  <c r="AI335" i="7" a="1"/>
  <c r="AI335" i="7" s="1"/>
  <c r="AI266" i="7" a="1"/>
  <c r="AI266" i="7" s="1"/>
  <c r="AI9" i="7"/>
  <c r="AG438" i="1"/>
  <c r="AE438" i="1" s="1"/>
  <c r="AG787" i="1"/>
  <c r="AE787" i="1" s="1"/>
  <c r="AG102" i="1"/>
  <c r="AE102" i="1" s="1"/>
  <c r="AG839" i="1"/>
  <c r="AE839" i="1" s="1"/>
  <c r="AG813" i="1"/>
  <c r="AE813" i="1" s="1"/>
  <c r="AG760" i="1"/>
  <c r="AE760" i="1" s="1"/>
  <c r="AG733" i="1"/>
  <c r="AG706" i="1"/>
  <c r="AE706" i="1" s="1"/>
  <c r="AG679" i="1"/>
  <c r="AE679" i="1" s="1"/>
  <c r="AG600" i="1"/>
  <c r="AE600" i="1" s="1"/>
  <c r="AG573" i="1"/>
  <c r="AE573" i="1" s="1"/>
  <c r="AG546" i="1"/>
  <c r="AE546" i="1" s="1"/>
  <c r="AG519" i="1"/>
  <c r="AE519" i="1" s="1"/>
  <c r="AG492" i="1"/>
  <c r="AE492" i="1" s="1"/>
  <c r="AG412" i="1"/>
  <c r="AE412" i="1" s="1"/>
  <c r="AG360" i="1"/>
  <c r="AE360" i="1" s="1"/>
  <c r="AG334" i="1"/>
  <c r="AE334" i="1" s="1"/>
  <c r="AG306" i="1"/>
  <c r="AE306" i="1" s="1"/>
  <c r="AG278" i="1"/>
  <c r="AE278" i="1" s="1"/>
  <c r="AG253" i="1"/>
  <c r="AE253" i="1" s="1"/>
  <c r="AG228" i="1"/>
  <c r="AE228" i="1" s="1"/>
  <c r="AG201" i="1"/>
  <c r="AE201" i="1" s="1"/>
  <c r="AG178" i="1"/>
  <c r="AE178" i="1" s="1"/>
  <c r="AG153" i="1"/>
  <c r="AE153" i="1" s="1"/>
  <c r="AG126" i="1"/>
  <c r="AE126" i="1" s="1"/>
  <c r="AG24" i="1"/>
  <c r="AE24" i="1" s="1"/>
  <c r="AG74" i="1"/>
  <c r="AE74" i="1" s="1"/>
  <c r="AG49" i="1"/>
  <c r="C28" i="7" a="1"/>
  <c r="C28" i="7" s="1"/>
  <c r="C39" i="7" a="1"/>
  <c r="C39" i="7" s="1"/>
  <c r="C64" i="7" a="1"/>
  <c r="C64" i="7" s="1"/>
  <c r="C95" i="7" a="1"/>
  <c r="C95" i="7" s="1"/>
  <c r="C15" i="7" a="1"/>
  <c r="C15" i="7" s="1"/>
  <c r="C22" i="7" a="1"/>
  <c r="C22" i="7" s="1"/>
  <c r="C16" i="7" a="1"/>
  <c r="C16" i="7" s="1"/>
  <c r="C30" i="7" a="1"/>
  <c r="C30" i="7" s="1"/>
  <c r="C42" i="7" a="1"/>
  <c r="C42" i="7" s="1"/>
  <c r="C66" i="7" a="1"/>
  <c r="C66" i="7" s="1"/>
  <c r="C98" i="7" a="1"/>
  <c r="C98" i="7" s="1"/>
  <c r="C23" i="7" a="1"/>
  <c r="C23" i="7" s="1"/>
  <c r="C32" i="7" a="1"/>
  <c r="C32" i="7" s="1"/>
  <c r="C44" i="7" a="1"/>
  <c r="C44" i="7" s="1"/>
  <c r="C67" i="7" a="1"/>
  <c r="C67" i="7" s="1"/>
  <c r="C131" i="7" a="1"/>
  <c r="C131" i="7" s="1"/>
  <c r="C10" i="7" a="1"/>
  <c r="C10" i="7" s="1"/>
  <c r="C17" i="7" a="1"/>
  <c r="C17" i="7" s="1"/>
  <c r="C33" i="7" a="1"/>
  <c r="C33" i="7" s="1"/>
  <c r="C46" i="7" a="1"/>
  <c r="C46" i="7" s="1"/>
  <c r="C74" i="7" a="1"/>
  <c r="C74" i="7" s="1"/>
  <c r="C138" i="7" a="1"/>
  <c r="C138" i="7" s="1"/>
  <c r="C11" i="7" a="1"/>
  <c r="C11" i="7" s="1"/>
  <c r="C18" i="7" a="1"/>
  <c r="C18" i="7" s="1"/>
  <c r="C24" i="7" a="1"/>
  <c r="C24" i="7" s="1"/>
  <c r="C34" i="7" a="1"/>
  <c r="C34" i="7" s="1"/>
  <c r="C48" i="7" a="1"/>
  <c r="C48" i="7" s="1"/>
  <c r="C76" i="7" a="1"/>
  <c r="C76" i="7" s="1"/>
  <c r="C144" i="7" a="1"/>
  <c r="C144" i="7" s="1"/>
  <c r="C12" i="7" a="1"/>
  <c r="C12" i="7" s="1"/>
  <c r="C19" i="7" a="1"/>
  <c r="C19" i="7" s="1"/>
  <c r="C36" i="7" a="1"/>
  <c r="C36" i="7" s="1"/>
  <c r="C55" i="7" a="1"/>
  <c r="C55" i="7" s="1"/>
  <c r="C79" i="7" a="1"/>
  <c r="C79" i="7" s="1"/>
  <c r="C250" i="7" a="1"/>
  <c r="C250" i="7" s="1"/>
  <c r="C13" i="7" a="1"/>
  <c r="C13" i="7" s="1"/>
  <c r="C20" i="7" a="1"/>
  <c r="C20" i="7" s="1"/>
  <c r="C25" i="7" a="1"/>
  <c r="C25" i="7" s="1"/>
  <c r="C37" i="7" a="1"/>
  <c r="C37" i="7" s="1"/>
  <c r="C59" i="7" a="1"/>
  <c r="C59" i="7" s="1"/>
  <c r="C82" i="7" a="1"/>
  <c r="C82" i="7" s="1"/>
  <c r="C331" i="7" a="1"/>
  <c r="C331" i="7" s="1"/>
  <c r="C14" i="7" a="1"/>
  <c r="C14" i="7" s="1"/>
  <c r="C21" i="7" a="1"/>
  <c r="C21" i="7" s="1"/>
  <c r="C26" i="7" a="1"/>
  <c r="C26" i="7" s="1"/>
  <c r="C38" i="7" a="1"/>
  <c r="C38" i="7" s="1"/>
  <c r="C61" i="7" a="1"/>
  <c r="C61" i="7" s="1"/>
  <c r="C86" i="7" a="1"/>
  <c r="C86" i="7" s="1"/>
  <c r="C342" i="7" a="1"/>
  <c r="C342" i="7" s="1"/>
  <c r="C238" i="7" a="1"/>
  <c r="C238" i="7" s="1"/>
  <c r="C242" i="7" a="1"/>
  <c r="C242" i="7" s="1"/>
  <c r="C337" i="7" a="1"/>
  <c r="C337" i="7" s="1"/>
  <c r="C126" i="7" a="1"/>
  <c r="C126" i="7" s="1"/>
  <c r="C153" i="7" a="1"/>
  <c r="C153" i="7" s="1"/>
  <c r="C169" i="7" a="1"/>
  <c r="C169" i="7" s="1"/>
  <c r="C181" i="7" a="1"/>
  <c r="C181" i="7" s="1"/>
  <c r="C235" i="7" a="1"/>
  <c r="C235" i="7" s="1"/>
  <c r="C239" i="7" a="1"/>
  <c r="C239" i="7" s="1"/>
  <c r="C256" i="7" a="1"/>
  <c r="C256" i="7" s="1"/>
  <c r="C308" i="7" a="1"/>
  <c r="C308" i="7" s="1"/>
  <c r="C119" i="7" a="1"/>
  <c r="C119" i="7" s="1"/>
  <c r="C121" i="7" a="1"/>
  <c r="C121" i="7" s="1"/>
  <c r="C128" i="7" a="1"/>
  <c r="C128" i="7" s="1"/>
  <c r="C137" i="7" a="1"/>
  <c r="C137" i="7" s="1"/>
  <c r="C147" i="7" a="1"/>
  <c r="C147" i="7" s="1"/>
  <c r="C262" i="7" a="1"/>
  <c r="C262" i="7" s="1"/>
  <c r="C333" i="7" a="1"/>
  <c r="C333" i="7" s="1"/>
  <c r="C112" i="7" a="1"/>
  <c r="C112" i="7" s="1"/>
  <c r="C123" i="7" a="1"/>
  <c r="C123" i="7" s="1"/>
  <c r="C141" i="7" a="1"/>
  <c r="C141" i="7" s="1"/>
  <c r="C92" i="7" a="1"/>
  <c r="C92" i="7" s="1"/>
  <c r="C110" i="7" a="1"/>
  <c r="C110" i="7" s="1"/>
  <c r="C114" i="7" a="1"/>
  <c r="C114" i="7" s="1"/>
  <c r="C166" i="7" a="1"/>
  <c r="C166" i="7" s="1"/>
  <c r="C211" i="7" a="1"/>
  <c r="C211" i="7" s="1"/>
  <c r="C248" i="7" a="1"/>
  <c r="C248" i="7" s="1"/>
  <c r="C264" i="7" a="1"/>
  <c r="C264" i="7" s="1"/>
  <c r="C295" i="7" a="1"/>
  <c r="C295" i="7" s="1"/>
  <c r="C315" i="7" a="1"/>
  <c r="C315" i="7" s="1"/>
  <c r="C89" i="7" a="1"/>
  <c r="C89" i="7" s="1"/>
  <c r="C105" i="7" a="1"/>
  <c r="C105" i="7" s="1"/>
  <c r="C134" i="7" a="1"/>
  <c r="C134" i="7" s="1"/>
  <c r="C150" i="7" a="1"/>
  <c r="C150" i="7" s="1"/>
  <c r="C160" i="7" a="1"/>
  <c r="C160" i="7" s="1"/>
  <c r="C162" i="7" a="1"/>
  <c r="C162" i="7" s="1"/>
  <c r="C201" i="7" a="1"/>
  <c r="C201" i="7" s="1"/>
  <c r="C204" i="7" a="1"/>
  <c r="C204" i="7" s="1"/>
  <c r="C208" i="7" a="1"/>
  <c r="C208" i="7" s="1"/>
  <c r="C212" i="7" a="1"/>
  <c r="C212" i="7" s="1"/>
  <c r="C270" i="7" a="1"/>
  <c r="C270" i="7" s="1"/>
  <c r="C280" i="7" a="1"/>
  <c r="C280" i="7" s="1"/>
  <c r="D5" i="7"/>
  <c r="AJ5" i="7" s="1"/>
  <c r="C369" i="7" a="1"/>
  <c r="C369" i="7" s="1"/>
  <c r="C361" i="7" a="1"/>
  <c r="C361" i="7" s="1"/>
  <c r="C368" i="7" a="1"/>
  <c r="C368" i="7" s="1"/>
  <c r="C360" i="7" a="1"/>
  <c r="C360" i="7" s="1"/>
  <c r="C366" i="7" a="1"/>
  <c r="C366" i="7" s="1"/>
  <c r="C358" i="7" a="1"/>
  <c r="C358" i="7" s="1"/>
  <c r="C352" i="7" a="1"/>
  <c r="C352" i="7" s="1"/>
  <c r="C357" i="7" a="1"/>
  <c r="C357" i="7" s="1"/>
  <c r="C346" i="7" a="1"/>
  <c r="C346" i="7" s="1"/>
  <c r="C340" i="7" a="1"/>
  <c r="C340" i="7" s="1"/>
  <c r="C332" i="7" a="1"/>
  <c r="C332" i="7" s="1"/>
  <c r="C323" i="7" a="1"/>
  <c r="C323" i="7" s="1"/>
  <c r="C321" i="7" a="1"/>
  <c r="C321" i="7" s="1"/>
  <c r="C314" i="7" a="1"/>
  <c r="C314" i="7" s="1"/>
  <c r="C305" i="7" a="1"/>
  <c r="C305" i="7" s="1"/>
  <c r="C303" i="7" a="1"/>
  <c r="C303" i="7" s="1"/>
  <c r="C301" i="7" a="1"/>
  <c r="C301" i="7" s="1"/>
  <c r="C299" i="7" a="1"/>
  <c r="C299" i="7" s="1"/>
  <c r="C294" i="7" a="1"/>
  <c r="C294" i="7" s="1"/>
  <c r="C287" i="7" a="1"/>
  <c r="C287" i="7" s="1"/>
  <c r="C285" i="7" a="1"/>
  <c r="C285" i="7" s="1"/>
  <c r="C282" i="7" a="1"/>
  <c r="C282" i="7" s="1"/>
  <c r="C269" i="7" a="1"/>
  <c r="C269" i="7" s="1"/>
  <c r="C261" i="7" a="1"/>
  <c r="C261" i="7" s="1"/>
  <c r="C258" i="7" a="1"/>
  <c r="C258" i="7" s="1"/>
  <c r="C255" i="7" a="1"/>
  <c r="C255" i="7" s="1"/>
  <c r="C245" i="7" a="1"/>
  <c r="C245" i="7" s="1"/>
  <c r="C216" i="7" a="1"/>
  <c r="C216" i="7" s="1"/>
  <c r="C215" i="7" a="1"/>
  <c r="C215" i="7" s="1"/>
  <c r="C214" i="7" a="1"/>
  <c r="C214" i="7" s="1"/>
  <c r="C213" i="7" a="1"/>
  <c r="C213" i="7" s="1"/>
  <c r="C184" i="7" a="1"/>
  <c r="C184" i="7" s="1"/>
  <c r="C183" i="7" a="1"/>
  <c r="C183" i="7" s="1"/>
  <c r="C182" i="7" a="1"/>
  <c r="C182" i="7" s="1"/>
  <c r="C179" i="7" a="1"/>
  <c r="C179" i="7" s="1"/>
  <c r="C177" i="7" a="1"/>
  <c r="C177" i="7" s="1"/>
  <c r="C365" i="7" a="1"/>
  <c r="C365" i="7" s="1"/>
  <c r="C345" i="7" a="1"/>
  <c r="C345" i="7" s="1"/>
  <c r="C335" i="7" a="1"/>
  <c r="C335" i="7" s="1"/>
  <c r="C330" i="7" a="1"/>
  <c r="C330" i="7" s="1"/>
  <c r="C319" i="7" a="1"/>
  <c r="C319" i="7" s="1"/>
  <c r="C307" i="7" a="1"/>
  <c r="C307" i="7" s="1"/>
  <c r="C297" i="7" a="1"/>
  <c r="C297" i="7" s="1"/>
  <c r="C289" i="7" a="1"/>
  <c r="C289" i="7" s="1"/>
  <c r="C278" i="7" a="1"/>
  <c r="C278" i="7" s="1"/>
  <c r="C266" i="7" a="1"/>
  <c r="C266" i="7" s="1"/>
  <c r="C220" i="7" a="1"/>
  <c r="C220" i="7" s="1"/>
  <c r="C219" i="7" a="1"/>
  <c r="C219" i="7" s="1"/>
  <c r="C218" i="7" a="1"/>
  <c r="C218" i="7" s="1"/>
  <c r="C217" i="7" a="1"/>
  <c r="C217" i="7" s="1"/>
  <c r="C188" i="7" a="1"/>
  <c r="C188" i="7" s="1"/>
  <c r="C187" i="7" a="1"/>
  <c r="C187" i="7" s="1"/>
  <c r="C186" i="7" a="1"/>
  <c r="C186" i="7" s="1"/>
  <c r="C185" i="7" a="1"/>
  <c r="C185" i="7" s="1"/>
  <c r="C175" i="7" a="1"/>
  <c r="C175" i="7" s="1"/>
  <c r="C173" i="7" a="1"/>
  <c r="C173" i="7" s="1"/>
  <c r="C351" i="7" a="1"/>
  <c r="C351" i="7" s="1"/>
  <c r="C350" i="7" a="1"/>
  <c r="C350" i="7" s="1"/>
  <c r="C344" i="7" a="1"/>
  <c r="C344" i="7" s="1"/>
  <c r="C339" i="7" a="1"/>
  <c r="C339" i="7" s="1"/>
  <c r="C334" i="7" a="1"/>
  <c r="C334" i="7" s="1"/>
  <c r="C328" i="7" a="1"/>
  <c r="C328" i="7" s="1"/>
  <c r="C316" i="7" a="1"/>
  <c r="C316" i="7" s="1"/>
  <c r="C311" i="7" a="1"/>
  <c r="C311" i="7" s="1"/>
  <c r="C309" i="7" a="1"/>
  <c r="C309" i="7" s="1"/>
  <c r="C291" i="7" a="1"/>
  <c r="C291" i="7" s="1"/>
  <c r="C284" i="7" a="1"/>
  <c r="C284" i="7" s="1"/>
  <c r="C277" i="7" a="1"/>
  <c r="C277" i="7" s="1"/>
  <c r="C274" i="7" a="1"/>
  <c r="C274" i="7" s="1"/>
  <c r="C272" i="7" a="1"/>
  <c r="C272" i="7" s="1"/>
  <c r="C263" i="7" a="1"/>
  <c r="C263" i="7" s="1"/>
  <c r="C252" i="7" a="1"/>
  <c r="C252" i="7" s="1"/>
  <c r="C249" i="7" a="1"/>
  <c r="C249" i="7" s="1"/>
  <c r="C246" i="7" a="1"/>
  <c r="C246" i="7" s="1"/>
  <c r="C224" i="7" a="1"/>
  <c r="C224" i="7" s="1"/>
  <c r="C223" i="7" a="1"/>
  <c r="C223" i="7" s="1"/>
  <c r="C222" i="7" a="1"/>
  <c r="C222" i="7" s="1"/>
  <c r="C221" i="7" a="1"/>
  <c r="C221" i="7" s="1"/>
  <c r="C192" i="7" a="1"/>
  <c r="C192" i="7" s="1"/>
  <c r="C191" i="7" a="1"/>
  <c r="C191" i="7" s="1"/>
  <c r="C190" i="7" a="1"/>
  <c r="C190" i="7" s="1"/>
  <c r="C189" i="7" a="1"/>
  <c r="C189" i="7" s="1"/>
  <c r="C362" i="7" a="1"/>
  <c r="C362" i="7" s="1"/>
  <c r="C359" i="7" a="1"/>
  <c r="C359" i="7" s="1"/>
  <c r="C349" i="7" a="1"/>
  <c r="C349" i="7" s="1"/>
  <c r="C326" i="7" a="1"/>
  <c r="C326" i="7" s="1"/>
  <c r="C313" i="7" a="1"/>
  <c r="C313" i="7" s="1"/>
  <c r="C300" i="7" a="1"/>
  <c r="C300" i="7" s="1"/>
  <c r="C298" i="7" a="1"/>
  <c r="C298" i="7" s="1"/>
  <c r="C296" i="7" a="1"/>
  <c r="C296" i="7" s="1"/>
  <c r="C293" i="7" a="1"/>
  <c r="C293" i="7" s="1"/>
  <c r="C281" i="7" a="1"/>
  <c r="C281" i="7" s="1"/>
  <c r="C268" i="7" a="1"/>
  <c r="C268" i="7" s="1"/>
  <c r="C265" i="7" a="1"/>
  <c r="C265" i="7" s="1"/>
  <c r="C260" i="7" a="1"/>
  <c r="C260" i="7" s="1"/>
  <c r="C257" i="7" a="1"/>
  <c r="C257" i="7" s="1"/>
  <c r="C254" i="7" a="1"/>
  <c r="C254" i="7" s="1"/>
  <c r="C251" i="7" a="1"/>
  <c r="C251" i="7" s="1"/>
  <c r="C228" i="7" a="1"/>
  <c r="C228" i="7" s="1"/>
  <c r="C227" i="7" a="1"/>
  <c r="C227" i="7" s="1"/>
  <c r="C226" i="7" a="1"/>
  <c r="C226" i="7" s="1"/>
  <c r="C225" i="7" a="1"/>
  <c r="C225" i="7" s="1"/>
  <c r="C196" i="7" a="1"/>
  <c r="C196" i="7" s="1"/>
  <c r="C195" i="7" a="1"/>
  <c r="C195" i="7" s="1"/>
  <c r="C194" i="7" a="1"/>
  <c r="C194" i="7" s="1"/>
  <c r="C193" i="7" a="1"/>
  <c r="C193" i="7" s="1"/>
  <c r="C348" i="7" a="1"/>
  <c r="C348" i="7" s="1"/>
  <c r="C343" i="7" a="1"/>
  <c r="C343" i="7" s="1"/>
  <c r="C338" i="7" a="1"/>
  <c r="C338" i="7" s="1"/>
  <c r="C324" i="7" a="1"/>
  <c r="C324" i="7" s="1"/>
  <c r="C322" i="7" a="1"/>
  <c r="C322" i="7" s="1"/>
  <c r="C318" i="7" a="1"/>
  <c r="C318" i="7" s="1"/>
  <c r="C306" i="7" a="1"/>
  <c r="C306" i="7" s="1"/>
  <c r="C304" i="7" a="1"/>
  <c r="C304" i="7" s="1"/>
  <c r="C302" i="7" a="1"/>
  <c r="C302" i="7" s="1"/>
  <c r="C286" i="7" a="1"/>
  <c r="C286" i="7" s="1"/>
  <c r="C276" i="7" a="1"/>
  <c r="C276" i="7" s="1"/>
  <c r="C232" i="7" a="1"/>
  <c r="C232" i="7" s="1"/>
  <c r="C231" i="7" a="1"/>
  <c r="C231" i="7" s="1"/>
  <c r="C230" i="7" a="1"/>
  <c r="C230" i="7" s="1"/>
  <c r="C229" i="7" a="1"/>
  <c r="C229" i="7" s="1"/>
  <c r="C200" i="7" a="1"/>
  <c r="C200" i="7" s="1"/>
  <c r="C199" i="7" a="1"/>
  <c r="C199" i="7" s="1"/>
  <c r="C198" i="7" a="1"/>
  <c r="C198" i="7" s="1"/>
  <c r="C197" i="7" a="1"/>
  <c r="C197" i="7" s="1"/>
  <c r="C180" i="7" a="1"/>
  <c r="C180" i="7" s="1"/>
  <c r="C178" i="7" a="1"/>
  <c r="C178" i="7" s="1"/>
  <c r="C172" i="7" a="1"/>
  <c r="C172" i="7" s="1"/>
  <c r="C364" i="7" a="1"/>
  <c r="C364" i="7" s="1"/>
  <c r="C317" i="7" a="1"/>
  <c r="C317" i="7" s="1"/>
  <c r="C275" i="7" a="1"/>
  <c r="C275" i="7" s="1"/>
  <c r="C273" i="7" a="1"/>
  <c r="C273" i="7" s="1"/>
  <c r="C243" i="7" a="1"/>
  <c r="C243" i="7" s="1"/>
  <c r="C236" i="7" a="1"/>
  <c r="C236" i="7" s="1"/>
  <c r="C205" i="7" a="1"/>
  <c r="C205" i="7" s="1"/>
  <c r="C165" i="7" a="1"/>
  <c r="C165" i="7" s="1"/>
  <c r="C159" i="7" a="1"/>
  <c r="C159" i="7" s="1"/>
  <c r="C143" i="7" a="1"/>
  <c r="C143" i="7" s="1"/>
  <c r="C135" i="7" a="1"/>
  <c r="C135" i="7" s="1"/>
  <c r="C133" i="7" a="1"/>
  <c r="C133" i="7" s="1"/>
  <c r="C129" i="7" a="1"/>
  <c r="C129" i="7" s="1"/>
  <c r="C125" i="7" a="1"/>
  <c r="C125" i="7" s="1"/>
  <c r="C116" i="7" a="1"/>
  <c r="C116" i="7" s="1"/>
  <c r="C99" i="7" a="1"/>
  <c r="C99" i="7" s="1"/>
  <c r="C96" i="7" a="1"/>
  <c r="C96" i="7" s="1"/>
  <c r="C93" i="7" a="1"/>
  <c r="C93" i="7" s="1"/>
  <c r="C83" i="7" a="1"/>
  <c r="C83" i="7" s="1"/>
  <c r="C80" i="7" a="1"/>
  <c r="C80" i="7" s="1"/>
  <c r="C77" i="7" a="1"/>
  <c r="C77" i="7" s="1"/>
  <c r="C72" i="7" a="1"/>
  <c r="C72" i="7" s="1"/>
  <c r="C53" i="7" a="1"/>
  <c r="C53" i="7" s="1"/>
  <c r="C51" i="7" a="1"/>
  <c r="C51" i="7" s="1"/>
  <c r="C49" i="7" a="1"/>
  <c r="C49" i="7" s="1"/>
  <c r="C40" i="7" a="1"/>
  <c r="C40" i="7" s="1"/>
  <c r="C31" i="7" a="1"/>
  <c r="C31" i="7" s="1"/>
  <c r="C367" i="7" a="1"/>
  <c r="C367" i="7" s="1"/>
  <c r="C363" i="7" a="1"/>
  <c r="C363" i="7" s="1"/>
  <c r="C353" i="7" a="1"/>
  <c r="C353" i="7" s="1"/>
  <c r="C329" i="7" a="1"/>
  <c r="C329" i="7" s="1"/>
  <c r="C283" i="7" a="1"/>
  <c r="C283" i="7" s="1"/>
  <c r="C271" i="7" a="1"/>
  <c r="C271" i="7" s="1"/>
  <c r="C267" i="7" a="1"/>
  <c r="C267" i="7" s="1"/>
  <c r="C240" i="7" a="1"/>
  <c r="C240" i="7" s="1"/>
  <c r="C209" i="7" a="1"/>
  <c r="C209" i="7" s="1"/>
  <c r="C202" i="7" a="1"/>
  <c r="C202" i="7" s="1"/>
  <c r="C158" i="7" a="1"/>
  <c r="C158" i="7" s="1"/>
  <c r="C155" i="7" a="1"/>
  <c r="C155" i="7" s="1"/>
  <c r="C149" i="7" a="1"/>
  <c r="C149" i="7" s="1"/>
  <c r="C146" i="7" a="1"/>
  <c r="C146" i="7" s="1"/>
  <c r="C118" i="7" a="1"/>
  <c r="C118" i="7" s="1"/>
  <c r="C109" i="7" a="1"/>
  <c r="C109" i="7" s="1"/>
  <c r="C90" i="7" a="1"/>
  <c r="C90" i="7" s="1"/>
  <c r="C71" i="7" a="1"/>
  <c r="C71" i="7" s="1"/>
  <c r="C62" i="7" a="1"/>
  <c r="C62" i="7" s="1"/>
  <c r="C60" i="7" a="1"/>
  <c r="C60" i="7" s="1"/>
  <c r="C58" i="7" a="1"/>
  <c r="C58" i="7" s="1"/>
  <c r="C29" i="7" a="1"/>
  <c r="C29" i="7" s="1"/>
  <c r="C27" i="7" a="1"/>
  <c r="C27" i="7" s="1"/>
  <c r="C356" i="7" a="1"/>
  <c r="C356" i="7" s="1"/>
  <c r="C341" i="7" a="1"/>
  <c r="C341" i="7" s="1"/>
  <c r="C320" i="7" a="1"/>
  <c r="C320" i="7" s="1"/>
  <c r="C279" i="7" a="1"/>
  <c r="C279" i="7" s="1"/>
  <c r="C259" i="7" a="1"/>
  <c r="C259" i="7" s="1"/>
  <c r="C253" i="7" a="1"/>
  <c r="C253" i="7" s="1"/>
  <c r="C244" i="7" a="1"/>
  <c r="C244" i="7" s="1"/>
  <c r="C233" i="7" a="1"/>
  <c r="C233" i="7" s="1"/>
  <c r="C206" i="7" a="1"/>
  <c r="C206" i="7" s="1"/>
  <c r="C170" i="7" a="1"/>
  <c r="C170" i="7" s="1"/>
  <c r="C168" i="7" a="1"/>
  <c r="C168" i="7" s="1"/>
  <c r="C164" i="7" a="1"/>
  <c r="C164" i="7" s="1"/>
  <c r="C152" i="7" a="1"/>
  <c r="C152" i="7" s="1"/>
  <c r="C142" i="7" a="1"/>
  <c r="C142" i="7" s="1"/>
  <c r="C139" i="7" a="1"/>
  <c r="C139" i="7" s="1"/>
  <c r="C127" i="7" a="1"/>
  <c r="C127" i="7" s="1"/>
  <c r="C111" i="7" a="1"/>
  <c r="C111" i="7" s="1"/>
  <c r="C103" i="7" a="1"/>
  <c r="C103" i="7" s="1"/>
  <c r="C100" i="7" a="1"/>
  <c r="C100" i="7" s="1"/>
  <c r="C97" i="7" a="1"/>
  <c r="C97" i="7" s="1"/>
  <c r="C87" i="7" a="1"/>
  <c r="C87" i="7" s="1"/>
  <c r="C84" i="7" a="1"/>
  <c r="C84" i="7" s="1"/>
  <c r="C81" i="7" a="1"/>
  <c r="C81" i="7" s="1"/>
  <c r="C70" i="7" a="1"/>
  <c r="C70" i="7" s="1"/>
  <c r="C65" i="7" a="1"/>
  <c r="C65" i="7" s="1"/>
  <c r="C56" i="7" a="1"/>
  <c r="C56" i="7" s="1"/>
  <c r="C47" i="7" a="1"/>
  <c r="C47" i="7" s="1"/>
  <c r="C347" i="7" a="1"/>
  <c r="C347" i="7" s="1"/>
  <c r="C327" i="7" a="1"/>
  <c r="C327" i="7" s="1"/>
  <c r="C247" i="7" a="1"/>
  <c r="C247" i="7" s="1"/>
  <c r="C237" i="7" a="1"/>
  <c r="C237" i="7" s="1"/>
  <c r="C210" i="7" a="1"/>
  <c r="C210" i="7" s="1"/>
  <c r="C203" i="7" a="1"/>
  <c r="C203" i="7" s="1"/>
  <c r="C171" i="7" a="1"/>
  <c r="C171" i="7" s="1"/>
  <c r="C161" i="7" a="1"/>
  <c r="C161" i="7" s="1"/>
  <c r="C145" i="7" a="1"/>
  <c r="C145" i="7" s="1"/>
  <c r="C136" i="7" a="1"/>
  <c r="C136" i="7" s="1"/>
  <c r="C132" i="7" a="1"/>
  <c r="C132" i="7" s="1"/>
  <c r="C130" i="7" a="1"/>
  <c r="C130" i="7" s="1"/>
  <c r="C124" i="7" a="1"/>
  <c r="C124" i="7" s="1"/>
  <c r="C122" i="7" a="1"/>
  <c r="C122" i="7" s="1"/>
  <c r="C120" i="7" a="1"/>
  <c r="C120" i="7" s="1"/>
  <c r="C115" i="7" a="1"/>
  <c r="C115" i="7" s="1"/>
  <c r="C113" i="7" a="1"/>
  <c r="C113" i="7" s="1"/>
  <c r="C106" i="7" a="1"/>
  <c r="C106" i="7" s="1"/>
  <c r="C94" i="7" a="1"/>
  <c r="C94" i="7" s="1"/>
  <c r="C78" i="7" a="1"/>
  <c r="C78" i="7" s="1"/>
  <c r="C69" i="7" a="1"/>
  <c r="C69" i="7" s="1"/>
  <c r="C45" i="7" a="1"/>
  <c r="C45" i="7" s="1"/>
  <c r="C43" i="7" a="1"/>
  <c r="C43" i="7" s="1"/>
  <c r="C41" i="7" a="1"/>
  <c r="C41" i="7" s="1"/>
  <c r="C355" i="7" a="1"/>
  <c r="C355" i="7" s="1"/>
  <c r="C336" i="7" a="1"/>
  <c r="C336" i="7" s="1"/>
  <c r="C325" i="7" a="1"/>
  <c r="C325" i="7" s="1"/>
  <c r="C312" i="7" a="1"/>
  <c r="C312" i="7" s="1"/>
  <c r="C292" i="7" a="1"/>
  <c r="C292" i="7" s="1"/>
  <c r="C290" i="7" a="1"/>
  <c r="C290" i="7" s="1"/>
  <c r="C288" i="7" a="1"/>
  <c r="C288" i="7" s="1"/>
  <c r="C241" i="7" a="1"/>
  <c r="C241" i="7" s="1"/>
  <c r="C234" i="7" a="1"/>
  <c r="C234" i="7" s="1"/>
  <c r="C207" i="7" a="1"/>
  <c r="C207" i="7" s="1"/>
  <c r="C176" i="7" a="1"/>
  <c r="C176" i="7" s="1"/>
  <c r="C167" i="7" a="1"/>
  <c r="C167" i="7" s="1"/>
  <c r="C163" i="7" a="1"/>
  <c r="C163" i="7" s="1"/>
  <c r="C157" i="7" a="1"/>
  <c r="C157" i="7" s="1"/>
  <c r="C154" i="7" a="1"/>
  <c r="C154" i="7" s="1"/>
  <c r="C151" i="7" a="1"/>
  <c r="C151" i="7" s="1"/>
  <c r="C148" i="7" a="1"/>
  <c r="C148" i="7" s="1"/>
  <c r="C117" i="7" a="1"/>
  <c r="C117" i="7" s="1"/>
  <c r="C108" i="7" a="1"/>
  <c r="C108" i="7" s="1"/>
  <c r="C104" i="7" a="1"/>
  <c r="C104" i="7" s="1"/>
  <c r="C101" i="7" a="1"/>
  <c r="C101" i="7" s="1"/>
  <c r="C91" i="7" a="1"/>
  <c r="C91" i="7" s="1"/>
  <c r="C88" i="7" a="1"/>
  <c r="C88" i="7" s="1"/>
  <c r="C85" i="7" a="1"/>
  <c r="C85" i="7" s="1"/>
  <c r="C75" i="7" a="1"/>
  <c r="C75" i="7" s="1"/>
  <c r="C68" i="7" a="1"/>
  <c r="C68" i="7" s="1"/>
  <c r="C63" i="7" a="1"/>
  <c r="C63" i="7" s="1"/>
  <c r="C54" i="7" a="1"/>
  <c r="C54" i="7" s="1"/>
  <c r="C52" i="7" a="1"/>
  <c r="C52" i="7" s="1"/>
  <c r="C50" i="7" a="1"/>
  <c r="C50" i="7" s="1"/>
  <c r="C35" i="7" a="1"/>
  <c r="C35" i="7" s="1"/>
  <c r="C57" i="7" a="1"/>
  <c r="C57" i="7" s="1"/>
  <c r="C73" i="7" a="1"/>
  <c r="C73" i="7" s="1"/>
  <c r="C102" i="7" a="1"/>
  <c r="C102" i="7" s="1"/>
  <c r="C107" i="7" a="1"/>
  <c r="C107" i="7" s="1"/>
  <c r="C140" i="7" a="1"/>
  <c r="C140" i="7" s="1"/>
  <c r="C156" i="7" a="1"/>
  <c r="C156" i="7" s="1"/>
  <c r="C174" i="7" a="1"/>
  <c r="C174" i="7" s="1"/>
  <c r="C354" i="7" a="1"/>
  <c r="C354" i="7" s="1"/>
  <c r="C9" i="7"/>
  <c r="D9" i="7"/>
  <c r="CY11" i="7"/>
  <c r="CY14" i="7"/>
  <c r="CY15" i="7"/>
  <c r="CY27" i="7"/>
  <c r="CY23" i="7"/>
  <c r="CY12" i="7"/>
  <c r="CY19" i="7"/>
  <c r="CY35" i="7"/>
  <c r="CY13" i="7"/>
  <c r="CY31" i="7"/>
  <c r="CY21" i="7"/>
  <c r="CY29" i="7"/>
  <c r="CY37" i="7"/>
  <c r="CY44" i="7"/>
  <c r="CY52" i="7"/>
  <c r="CY60" i="7"/>
  <c r="CY68" i="7"/>
  <c r="CY82" i="7"/>
  <c r="CY98" i="7"/>
  <c r="CY128" i="7"/>
  <c r="CY16" i="7"/>
  <c r="CY24" i="7"/>
  <c r="CY32" i="7"/>
  <c r="CY40" i="7"/>
  <c r="CY47" i="7"/>
  <c r="CY55" i="7"/>
  <c r="CY63" i="7"/>
  <c r="CY71" i="7"/>
  <c r="CY78" i="7"/>
  <c r="CY96" i="7"/>
  <c r="CY104" i="7"/>
  <c r="CY108" i="7"/>
  <c r="CY112" i="7"/>
  <c r="CY116" i="7"/>
  <c r="CY126" i="7"/>
  <c r="CY42" i="7"/>
  <c r="CY50" i="7"/>
  <c r="CY58" i="7"/>
  <c r="CY66" i="7"/>
  <c r="CY74" i="7"/>
  <c r="CY83" i="7"/>
  <c r="CY22" i="7"/>
  <c r="CY30" i="7"/>
  <c r="CY38" i="7"/>
  <c r="CY45" i="7"/>
  <c r="CY53" i="7"/>
  <c r="CY61" i="7"/>
  <c r="CY69" i="7"/>
  <c r="CY94" i="7"/>
  <c r="CZ9" i="7"/>
  <c r="CY369" i="7"/>
  <c r="CY361" i="7"/>
  <c r="CY353" i="7"/>
  <c r="CY345" i="7"/>
  <c r="CY366" i="7"/>
  <c r="CY363" i="7"/>
  <c r="CY355" i="7"/>
  <c r="CY347" i="7"/>
  <c r="CY339" i="7"/>
  <c r="CY331" i="7"/>
  <c r="CY323" i="7"/>
  <c r="CY315" i="7"/>
  <c r="CY307" i="7"/>
  <c r="CY299" i="7"/>
  <c r="CY291" i="7"/>
  <c r="CY283" i="7"/>
  <c r="CY368" i="7"/>
  <c r="CY360" i="7"/>
  <c r="CY352" i="7"/>
  <c r="CY344" i="7"/>
  <c r="CY336" i="7"/>
  <c r="CY328" i="7"/>
  <c r="CY320" i="7"/>
  <c r="CY312" i="7"/>
  <c r="CY304" i="7"/>
  <c r="CY296" i="7"/>
  <c r="CY288" i="7"/>
  <c r="CY280" i="7"/>
  <c r="CY365" i="7"/>
  <c r="CY357" i="7"/>
  <c r="CY362" i="7"/>
  <c r="CY354" i="7"/>
  <c r="CY346" i="7"/>
  <c r="CY338" i="7"/>
  <c r="CY330" i="7"/>
  <c r="CY322" i="7"/>
  <c r="CY314" i="7"/>
  <c r="CY306" i="7"/>
  <c r="CY298" i="7"/>
  <c r="CY290" i="7"/>
  <c r="CY282" i="7"/>
  <c r="CY274" i="7"/>
  <c r="CY367" i="7"/>
  <c r="CY359" i="7"/>
  <c r="CY351" i="7"/>
  <c r="CY343" i="7"/>
  <c r="CY335" i="7"/>
  <c r="CY327" i="7"/>
  <c r="CY319" i="7"/>
  <c r="CY311" i="7"/>
  <c r="CY303" i="7"/>
  <c r="CY295" i="7"/>
  <c r="CY287" i="7"/>
  <c r="CY279" i="7"/>
  <c r="CY364" i="7"/>
  <c r="CY356" i="7"/>
  <c r="CY358" i="7"/>
  <c r="CY348" i="7"/>
  <c r="CY333" i="7"/>
  <c r="CY325" i="7"/>
  <c r="CY317" i="7"/>
  <c r="CY309" i="7"/>
  <c r="CY301" i="7"/>
  <c r="CY293" i="7"/>
  <c r="CY285" i="7"/>
  <c r="CY265" i="7"/>
  <c r="CY257" i="7"/>
  <c r="CY249" i="7"/>
  <c r="CY241" i="7"/>
  <c r="CY233" i="7"/>
  <c r="CY225" i="7"/>
  <c r="CY217" i="7"/>
  <c r="CY209" i="7"/>
  <c r="CY201" i="7"/>
  <c r="CY341" i="7"/>
  <c r="CY337" i="7"/>
  <c r="CY329" i="7"/>
  <c r="CY321" i="7"/>
  <c r="CY313" i="7"/>
  <c r="CY305" i="7"/>
  <c r="CY297" i="7"/>
  <c r="CY289" i="7"/>
  <c r="CY281" i="7"/>
  <c r="CY276" i="7"/>
  <c r="CY275" i="7"/>
  <c r="CY270" i="7"/>
  <c r="CY262" i="7"/>
  <c r="CY254" i="7"/>
  <c r="CY246" i="7"/>
  <c r="CY238" i="7"/>
  <c r="CY230" i="7"/>
  <c r="CY222" i="7"/>
  <c r="CY214" i="7"/>
  <c r="CY206" i="7"/>
  <c r="CY198" i="7"/>
  <c r="CY190" i="7"/>
  <c r="CY182" i="7"/>
  <c r="CY334" i="7"/>
  <c r="CY326" i="7"/>
  <c r="CY318" i="7"/>
  <c r="CY310" i="7"/>
  <c r="CY302" i="7"/>
  <c r="CY294" i="7"/>
  <c r="CY286" i="7"/>
  <c r="CY277" i="7"/>
  <c r="CY267" i="7"/>
  <c r="CY349" i="7"/>
  <c r="CY278" i="7"/>
  <c r="CY273" i="7"/>
  <c r="CY264" i="7"/>
  <c r="CY256" i="7"/>
  <c r="CY248" i="7"/>
  <c r="CY240" i="7"/>
  <c r="CY232" i="7"/>
  <c r="CY224" i="7"/>
  <c r="CY216" i="7"/>
  <c r="CY208" i="7"/>
  <c r="CY200" i="7"/>
  <c r="CY192" i="7"/>
  <c r="CY342" i="7"/>
  <c r="CY272" i="7"/>
  <c r="CY266" i="7"/>
  <c r="CY258" i="7"/>
  <c r="CY250" i="7"/>
  <c r="CY242" i="7"/>
  <c r="CY234" i="7"/>
  <c r="CY226" i="7"/>
  <c r="CY218" i="7"/>
  <c r="CY210" i="7"/>
  <c r="CY202" i="7"/>
  <c r="CY194" i="7"/>
  <c r="CY350" i="7"/>
  <c r="CY340" i="7"/>
  <c r="CY332" i="7"/>
  <c r="CY324" i="7"/>
  <c r="CY316" i="7"/>
  <c r="CY308" i="7"/>
  <c r="CY300" i="7"/>
  <c r="CY292" i="7"/>
  <c r="CY284" i="7"/>
  <c r="CY271" i="7"/>
  <c r="CY263" i="7"/>
  <c r="CY255" i="7"/>
  <c r="CY247" i="7"/>
  <c r="CY239" i="7"/>
  <c r="CY231" i="7"/>
  <c r="CY223" i="7"/>
  <c r="CY215" i="7"/>
  <c r="CY207" i="7"/>
  <c r="CY199" i="7"/>
  <c r="CY244" i="7"/>
  <c r="CY212" i="7"/>
  <c r="CY193" i="7"/>
  <c r="CY181" i="7"/>
  <c r="CY173" i="7"/>
  <c r="CY165" i="7"/>
  <c r="CY157" i="7"/>
  <c r="CY149" i="7"/>
  <c r="CY141" i="7"/>
  <c r="CY133" i="7"/>
  <c r="CY125" i="7"/>
  <c r="CY117" i="7"/>
  <c r="CY109" i="7"/>
  <c r="CY101" i="7"/>
  <c r="CY93" i="7"/>
  <c r="CY259" i="7"/>
  <c r="CY237" i="7"/>
  <c r="CY227" i="7"/>
  <c r="CY205" i="7"/>
  <c r="CY185" i="7"/>
  <c r="CY178" i="7"/>
  <c r="CY170" i="7"/>
  <c r="CY162" i="7"/>
  <c r="CY154" i="7"/>
  <c r="CY146" i="7"/>
  <c r="CY138" i="7"/>
  <c r="CY130" i="7"/>
  <c r="CY122" i="7"/>
  <c r="CY269" i="7"/>
  <c r="CY252" i="7"/>
  <c r="CY220" i="7"/>
  <c r="CY195" i="7"/>
  <c r="CY175" i="7"/>
  <c r="CY167" i="7"/>
  <c r="CY159" i="7"/>
  <c r="CY151" i="7"/>
  <c r="CY143" i="7"/>
  <c r="CY135" i="7"/>
  <c r="CY127" i="7"/>
  <c r="CY119" i="7"/>
  <c r="CY111" i="7"/>
  <c r="CY103" i="7"/>
  <c r="CY95" i="7"/>
  <c r="CY87" i="7"/>
  <c r="CY79" i="7"/>
  <c r="CY245" i="7"/>
  <c r="CY235" i="7"/>
  <c r="CY213" i="7"/>
  <c r="CY203" i="7"/>
  <c r="CY184" i="7"/>
  <c r="CY180" i="7"/>
  <c r="CY172" i="7"/>
  <c r="CY164" i="7"/>
  <c r="CY156" i="7"/>
  <c r="CY148" i="7"/>
  <c r="CY140" i="7"/>
  <c r="CY132" i="7"/>
  <c r="CY124" i="7"/>
  <c r="CY260" i="7"/>
  <c r="CY228" i="7"/>
  <c r="CY196" i="7"/>
  <c r="CY189" i="7"/>
  <c r="CY177" i="7"/>
  <c r="CY169" i="7"/>
  <c r="CY161" i="7"/>
  <c r="CY153" i="7"/>
  <c r="CY145" i="7"/>
  <c r="CY137" i="7"/>
  <c r="CY129" i="7"/>
  <c r="CY121" i="7"/>
  <c r="CY113" i="7"/>
  <c r="CY105" i="7"/>
  <c r="CY97" i="7"/>
  <c r="CY89" i="7"/>
  <c r="CY253" i="7"/>
  <c r="CY243" i="7"/>
  <c r="CY221" i="7"/>
  <c r="CY211" i="7"/>
  <c r="CY188" i="7"/>
  <c r="CY187" i="7"/>
  <c r="CY183" i="7"/>
  <c r="CY174" i="7"/>
  <c r="CY166" i="7"/>
  <c r="CY158" i="7"/>
  <c r="CY150" i="7"/>
  <c r="CY142" i="7"/>
  <c r="CY134" i="7"/>
  <c r="CY268" i="7"/>
  <c r="CY236" i="7"/>
  <c r="CY204" i="7"/>
  <c r="CY191" i="7"/>
  <c r="CY179" i="7"/>
  <c r="CY171" i="7"/>
  <c r="CY163" i="7"/>
  <c r="CY155" i="7"/>
  <c r="CY147" i="7"/>
  <c r="CY139" i="7"/>
  <c r="CY131" i="7"/>
  <c r="CY123" i="7"/>
  <c r="CY115" i="7"/>
  <c r="CY107" i="7"/>
  <c r="CY261" i="7"/>
  <c r="CY251" i="7"/>
  <c r="CY229" i="7"/>
  <c r="CY219" i="7"/>
  <c r="CY197" i="7"/>
  <c r="CY186" i="7"/>
  <c r="CY176" i="7"/>
  <c r="CY168" i="7"/>
  <c r="CY160" i="7"/>
  <c r="CY152" i="7"/>
  <c r="CY144" i="7"/>
  <c r="CY17" i="7"/>
  <c r="CY25" i="7"/>
  <c r="CY33" i="7"/>
  <c r="CY41" i="7"/>
  <c r="CY48" i="7"/>
  <c r="CY56" i="7"/>
  <c r="CY64" i="7"/>
  <c r="CY72" i="7"/>
  <c r="CY75" i="7"/>
  <c r="CY80" i="7"/>
  <c r="CY84" i="7"/>
  <c r="CY118" i="7"/>
  <c r="CY120" i="7"/>
  <c r="CY20" i="7"/>
  <c r="CY28" i="7"/>
  <c r="CY36" i="7"/>
  <c r="CY43" i="7"/>
  <c r="CY51" i="7"/>
  <c r="CY59" i="7"/>
  <c r="CY67" i="7"/>
  <c r="CY85" i="7"/>
  <c r="CY91" i="7"/>
  <c r="CY92" i="7"/>
  <c r="CY102" i="7"/>
  <c r="CY106" i="7"/>
  <c r="CY110" i="7"/>
  <c r="CY114" i="7"/>
  <c r="CY39" i="7"/>
  <c r="CY46" i="7"/>
  <c r="CY54" i="7"/>
  <c r="CY62" i="7"/>
  <c r="CY70" i="7"/>
  <c r="CY76" i="7"/>
  <c r="CY81" i="7"/>
  <c r="CY90" i="7"/>
  <c r="CY18" i="7"/>
  <c r="CY26" i="7"/>
  <c r="CY34" i="7"/>
  <c r="CY49" i="7"/>
  <c r="CY57" i="7"/>
  <c r="CY65" i="7"/>
  <c r="CY73" i="7"/>
  <c r="CY77" i="7"/>
  <c r="CY86" i="7"/>
  <c r="CY88" i="7"/>
  <c r="CY99" i="7"/>
  <c r="CY100" i="7"/>
  <c r="L3" i="5"/>
  <c r="CU364" i="7"/>
  <c r="CV364" i="7" s="1"/>
  <c r="CU15" i="7"/>
  <c r="CV15" i="7" s="1"/>
  <c r="CU23" i="7"/>
  <c r="CV23" i="7" s="1"/>
  <c r="CU31" i="7"/>
  <c r="CV31" i="7" s="1"/>
  <c r="CU39" i="7"/>
  <c r="CV39" i="7" s="1"/>
  <c r="CU46" i="7"/>
  <c r="CV46" i="7" s="1"/>
  <c r="CU54" i="7"/>
  <c r="CV54" i="7" s="1"/>
  <c r="CU62" i="7"/>
  <c r="CV62" i="7" s="1"/>
  <c r="CU70" i="7"/>
  <c r="CV70" i="7" s="1"/>
  <c r="CU78" i="7"/>
  <c r="CV78" i="7" s="1"/>
  <c r="CU86" i="7"/>
  <c r="CV86" i="7" s="1"/>
  <c r="CU94" i="7"/>
  <c r="CV94" i="7" s="1"/>
  <c r="CU102" i="7"/>
  <c r="CV102" i="7" s="1"/>
  <c r="CU110" i="7"/>
  <c r="CV110" i="7" s="1"/>
  <c r="CU118" i="7"/>
  <c r="CV118" i="7" s="1"/>
  <c r="CU126" i="7"/>
  <c r="CV126" i="7" s="1"/>
  <c r="CU134" i="7"/>
  <c r="CV134" i="7" s="1"/>
  <c r="CU142" i="7"/>
  <c r="CV142" i="7" s="1"/>
  <c r="CU150" i="7"/>
  <c r="CV150" i="7" s="1"/>
  <c r="CU158" i="7"/>
  <c r="CV158" i="7" s="1"/>
  <c r="CU166" i="7"/>
  <c r="CV166" i="7" s="1"/>
  <c r="CU174" i="7"/>
  <c r="CV174" i="7" s="1"/>
  <c r="CU182" i="7"/>
  <c r="CV182" i="7" s="1"/>
  <c r="CU190" i="7"/>
  <c r="CV190" i="7" s="1"/>
  <c r="CU198" i="7"/>
  <c r="CV198" i="7" s="1"/>
  <c r="CU206" i="7"/>
  <c r="CV206" i="7" s="1"/>
  <c r="CU214" i="7"/>
  <c r="CV214" i="7" s="1"/>
  <c r="CU222" i="7"/>
  <c r="CV222" i="7" s="1"/>
  <c r="CU230" i="7"/>
  <c r="CV230" i="7" s="1"/>
  <c r="CU238" i="7"/>
  <c r="CV238" i="7" s="1"/>
  <c r="CU246" i="7"/>
  <c r="CV246" i="7" s="1"/>
  <c r="CU254" i="7"/>
  <c r="CV254" i="7" s="1"/>
  <c r="CU262" i="7"/>
  <c r="CV262" i="7" s="1"/>
  <c r="CU270" i="7"/>
  <c r="CV270" i="7" s="1"/>
  <c r="CU278" i="7"/>
  <c r="CV278" i="7" s="1"/>
  <c r="CU293" i="7"/>
  <c r="CV293" i="7" s="1"/>
  <c r="CU301" i="7"/>
  <c r="CV301" i="7" s="1"/>
  <c r="CU309" i="7"/>
  <c r="CV309" i="7" s="1"/>
  <c r="CU317" i="7"/>
  <c r="CV317" i="7" s="1"/>
  <c r="CU325" i="7"/>
  <c r="CV325" i="7" s="1"/>
  <c r="CU341" i="7"/>
  <c r="CV341" i="7" s="1"/>
  <c r="CU349" i="7"/>
  <c r="CV349" i="7" s="1"/>
  <c r="CU357" i="7"/>
  <c r="CV357" i="7" s="1"/>
  <c r="CU365" i="7"/>
  <c r="CV365" i="7" s="1"/>
  <c r="CU16" i="7"/>
  <c r="CV16" i="7" s="1"/>
  <c r="CU24" i="7"/>
  <c r="CV24" i="7" s="1"/>
  <c r="CU32" i="7"/>
  <c r="CV32" i="7" s="1"/>
  <c r="CU40" i="7"/>
  <c r="CV40" i="7" s="1"/>
  <c r="CU47" i="7"/>
  <c r="CV47" i="7" s="1"/>
  <c r="CU55" i="7"/>
  <c r="CV55" i="7" s="1"/>
  <c r="CU63" i="7"/>
  <c r="CV63" i="7" s="1"/>
  <c r="CU71" i="7"/>
  <c r="CV71" i="7" s="1"/>
  <c r="CU79" i="7"/>
  <c r="CV79" i="7" s="1"/>
  <c r="CU87" i="7"/>
  <c r="CV87" i="7" s="1"/>
  <c r="CU95" i="7"/>
  <c r="CV95" i="7" s="1"/>
  <c r="CU103" i="7"/>
  <c r="CV103" i="7" s="1"/>
  <c r="CU111" i="7"/>
  <c r="CV111" i="7" s="1"/>
  <c r="CU119" i="7"/>
  <c r="CV119" i="7" s="1"/>
  <c r="CU127" i="7"/>
  <c r="CV127" i="7" s="1"/>
  <c r="CU135" i="7"/>
  <c r="CV135" i="7" s="1"/>
  <c r="CU143" i="7"/>
  <c r="CV143" i="7" s="1"/>
  <c r="CU151" i="7"/>
  <c r="CV151" i="7" s="1"/>
  <c r="CU159" i="7"/>
  <c r="CV159" i="7" s="1"/>
  <c r="CU167" i="7"/>
  <c r="CV167" i="7" s="1"/>
  <c r="CU175" i="7"/>
  <c r="CV175" i="7" s="1"/>
  <c r="CU183" i="7"/>
  <c r="CV183" i="7" s="1"/>
  <c r="CU191" i="7"/>
  <c r="CV191" i="7" s="1"/>
  <c r="CU199" i="7"/>
  <c r="CV199" i="7" s="1"/>
  <c r="CU207" i="7"/>
  <c r="CV207" i="7" s="1"/>
  <c r="CU215" i="7"/>
  <c r="CV215" i="7" s="1"/>
  <c r="CU223" i="7"/>
  <c r="CV223" i="7" s="1"/>
  <c r="CU231" i="7"/>
  <c r="CV231" i="7" s="1"/>
  <c r="CU239" i="7"/>
  <c r="CV239" i="7" s="1"/>
  <c r="CU247" i="7"/>
  <c r="CV247" i="7" s="1"/>
  <c r="CU255" i="7"/>
  <c r="CV255" i="7" s="1"/>
  <c r="CU271" i="7"/>
  <c r="CV271" i="7" s="1"/>
  <c r="CU279" i="7"/>
  <c r="CV279" i="7" s="1"/>
  <c r="CU286" i="7"/>
  <c r="CV286" i="7" s="1"/>
  <c r="CU294" i="7"/>
  <c r="CV294" i="7" s="1"/>
  <c r="CU302" i="7"/>
  <c r="CV302" i="7" s="1"/>
  <c r="CU310" i="7"/>
  <c r="CV310" i="7" s="1"/>
  <c r="CU318" i="7"/>
  <c r="CV318" i="7" s="1"/>
  <c r="CU326" i="7"/>
  <c r="CV326" i="7" s="1"/>
  <c r="CU334" i="7"/>
  <c r="CV334" i="7" s="1"/>
  <c r="CU342" i="7"/>
  <c r="CV342" i="7" s="1"/>
  <c r="CU350" i="7"/>
  <c r="CV350" i="7" s="1"/>
  <c r="CU358" i="7"/>
  <c r="CV358" i="7" s="1"/>
  <c r="CU366" i="7"/>
  <c r="CV366" i="7" s="1"/>
  <c r="CU25" i="7"/>
  <c r="CV25" i="7" s="1"/>
  <c r="CU33" i="7"/>
  <c r="CV33" i="7" s="1"/>
  <c r="CU41" i="7"/>
  <c r="CV41" i="7" s="1"/>
  <c r="CU48" i="7"/>
  <c r="CV48" i="7" s="1"/>
  <c r="CU56" i="7"/>
  <c r="CV56" i="7" s="1"/>
  <c r="CU64" i="7"/>
  <c r="CV64" i="7" s="1"/>
  <c r="CU72" i="7"/>
  <c r="CV72" i="7" s="1"/>
  <c r="CU88" i="7"/>
  <c r="CV88" i="7" s="1"/>
  <c r="CU96" i="7"/>
  <c r="CV96" i="7" s="1"/>
  <c r="CU104" i="7"/>
  <c r="CV104" i="7" s="1"/>
  <c r="CU112" i="7"/>
  <c r="CV112" i="7" s="1"/>
  <c r="CU120" i="7"/>
  <c r="CV120" i="7" s="1"/>
  <c r="CU128" i="7"/>
  <c r="CV128" i="7" s="1"/>
  <c r="CU136" i="7"/>
  <c r="CV136" i="7" s="1"/>
  <c r="CU144" i="7"/>
  <c r="CV144" i="7" s="1"/>
  <c r="CU152" i="7"/>
  <c r="CV152" i="7" s="1"/>
  <c r="CU160" i="7"/>
  <c r="CV160" i="7" s="1"/>
  <c r="CU168" i="7"/>
  <c r="CV168" i="7" s="1"/>
  <c r="CU176" i="7"/>
  <c r="CV176" i="7" s="1"/>
  <c r="CU184" i="7"/>
  <c r="CV184" i="7" s="1"/>
  <c r="CU200" i="7"/>
  <c r="CV200" i="7" s="1"/>
  <c r="CU208" i="7"/>
  <c r="CV208" i="7" s="1"/>
  <c r="CU216" i="7"/>
  <c r="CV216" i="7" s="1"/>
  <c r="CU224" i="7"/>
  <c r="CV224" i="7" s="1"/>
  <c r="CU232" i="7"/>
  <c r="CV232" i="7" s="1"/>
  <c r="CU240" i="7"/>
  <c r="CV240" i="7" s="1"/>
  <c r="CU248" i="7"/>
  <c r="CV248" i="7" s="1"/>
  <c r="CU256" i="7"/>
  <c r="CV256" i="7" s="1"/>
  <c r="CU264" i="7"/>
  <c r="CV264" i="7" s="1"/>
  <c r="CU272" i="7"/>
  <c r="CV272" i="7" s="1"/>
  <c r="CU280" i="7"/>
  <c r="CV280" i="7" s="1"/>
  <c r="CU295" i="7"/>
  <c r="CV295" i="7" s="1"/>
  <c r="CU303" i="7"/>
  <c r="CV303" i="7" s="1"/>
  <c r="CU311" i="7"/>
  <c r="CV311" i="7" s="1"/>
  <c r="CU319" i="7"/>
  <c r="CV319" i="7" s="1"/>
  <c r="CU335" i="7"/>
  <c r="CV335" i="7" s="1"/>
  <c r="CU343" i="7"/>
  <c r="CV343" i="7" s="1"/>
  <c r="CU351" i="7"/>
  <c r="CV351" i="7" s="1"/>
  <c r="CU359" i="7"/>
  <c r="CV359" i="7" s="1"/>
  <c r="CU367" i="7"/>
  <c r="CV367" i="7" s="1"/>
  <c r="CU10" i="7"/>
  <c r="CV10" i="7" s="1"/>
  <c r="CU18" i="7"/>
  <c r="CV18" i="7" s="1"/>
  <c r="CU26" i="7"/>
  <c r="CV26" i="7" s="1"/>
  <c r="CU34" i="7"/>
  <c r="CV34" i="7" s="1"/>
  <c r="CU49" i="7"/>
  <c r="CV49" i="7" s="1"/>
  <c r="CU57" i="7"/>
  <c r="CV57" i="7" s="1"/>
  <c r="CU65" i="7"/>
  <c r="CV65" i="7" s="1"/>
  <c r="CU73" i="7"/>
  <c r="CV73" i="7" s="1"/>
  <c r="CU81" i="7"/>
  <c r="CV81" i="7" s="1"/>
  <c r="CU89" i="7"/>
  <c r="CV89" i="7" s="1"/>
  <c r="CU97" i="7"/>
  <c r="CV97" i="7" s="1"/>
  <c r="CU105" i="7"/>
  <c r="CV105" i="7" s="1"/>
  <c r="CU113" i="7"/>
  <c r="CV113" i="7" s="1"/>
  <c r="CU121" i="7"/>
  <c r="CV121" i="7" s="1"/>
  <c r="CU137" i="7"/>
  <c r="CV137" i="7" s="1"/>
  <c r="CU145" i="7"/>
  <c r="CV145" i="7" s="1"/>
  <c r="CU153" i="7"/>
  <c r="CV153" i="7" s="1"/>
  <c r="CU161" i="7"/>
  <c r="CV161" i="7" s="1"/>
  <c r="CU169" i="7"/>
  <c r="CV169" i="7" s="1"/>
  <c r="CU177" i="7"/>
  <c r="CV177" i="7" s="1"/>
  <c r="CU185" i="7"/>
  <c r="CV185" i="7" s="1"/>
  <c r="CU193" i="7"/>
  <c r="CV193" i="7" s="1"/>
  <c r="CU201" i="7"/>
  <c r="CV201" i="7" s="1"/>
  <c r="CU209" i="7"/>
  <c r="CV209" i="7" s="1"/>
  <c r="CU217" i="7"/>
  <c r="CV217" i="7" s="1"/>
  <c r="CU225" i="7"/>
  <c r="CV225" i="7" s="1"/>
  <c r="CU233" i="7"/>
  <c r="CV233" i="7" s="1"/>
  <c r="CU241" i="7"/>
  <c r="CV241" i="7" s="1"/>
  <c r="CU249" i="7"/>
  <c r="CV249" i="7" s="1"/>
  <c r="CU257" i="7"/>
  <c r="CV257" i="7" s="1"/>
  <c r="CU265" i="7"/>
  <c r="CV265" i="7" s="1"/>
  <c r="CU273" i="7"/>
  <c r="CV273" i="7" s="1"/>
  <c r="CU281" i="7"/>
  <c r="CV281" i="7" s="1"/>
  <c r="CU288" i="7"/>
  <c r="CV288" i="7" s="1"/>
  <c r="CU296" i="7"/>
  <c r="CV296" i="7" s="1"/>
  <c r="CU304" i="7"/>
  <c r="CV304" i="7" s="1"/>
  <c r="CU312" i="7"/>
  <c r="CV312" i="7" s="1"/>
  <c r="CU320" i="7"/>
  <c r="CV320" i="7" s="1"/>
  <c r="CU328" i="7"/>
  <c r="CV328" i="7" s="1"/>
  <c r="CU336" i="7"/>
  <c r="CV336" i="7" s="1"/>
  <c r="CU344" i="7"/>
  <c r="CV344" i="7" s="1"/>
  <c r="CU352" i="7"/>
  <c r="CV352" i="7" s="1"/>
  <c r="CU360" i="7"/>
  <c r="CV360" i="7" s="1"/>
  <c r="CU368" i="7"/>
  <c r="CV368" i="7" s="1"/>
  <c r="CU11" i="7"/>
  <c r="CV11" i="7" s="1"/>
  <c r="CU19" i="7"/>
  <c r="CV19" i="7" s="1"/>
  <c r="CU27" i="7"/>
  <c r="CV27" i="7" s="1"/>
  <c r="CU35" i="7"/>
  <c r="CV35" i="7" s="1"/>
  <c r="CU42" i="7"/>
  <c r="CV42" i="7" s="1"/>
  <c r="CU50" i="7"/>
  <c r="CV50" i="7" s="1"/>
  <c r="CU58" i="7"/>
  <c r="CV58" i="7" s="1"/>
  <c r="CU66" i="7"/>
  <c r="CV66" i="7" s="1"/>
  <c r="CU74" i="7"/>
  <c r="CV74" i="7" s="1"/>
  <c r="CU82" i="7"/>
  <c r="CV82" i="7" s="1"/>
  <c r="CU90" i="7"/>
  <c r="CV90" i="7" s="1"/>
  <c r="CU98" i="7"/>
  <c r="CV98" i="7" s="1"/>
  <c r="CU106" i="7"/>
  <c r="CV106" i="7" s="1"/>
  <c r="CU114" i="7"/>
  <c r="CV114" i="7" s="1"/>
  <c r="CU122" i="7"/>
  <c r="CV122" i="7" s="1"/>
  <c r="CU130" i="7"/>
  <c r="CV130" i="7" s="1"/>
  <c r="CU138" i="7"/>
  <c r="CV138" i="7" s="1"/>
  <c r="CU146" i="7"/>
  <c r="CV146" i="7" s="1"/>
  <c r="CU154" i="7"/>
  <c r="CV154" i="7" s="1"/>
  <c r="CU162" i="7"/>
  <c r="CV162" i="7" s="1"/>
  <c r="CU178" i="7"/>
  <c r="CV178" i="7" s="1"/>
  <c r="CU194" i="7"/>
  <c r="CV194" i="7" s="1"/>
  <c r="CU202" i="7"/>
  <c r="CV202" i="7" s="1"/>
  <c r="CU210" i="7"/>
  <c r="CV210" i="7" s="1"/>
  <c r="CU218" i="7"/>
  <c r="CV218" i="7" s="1"/>
  <c r="CU226" i="7"/>
  <c r="CV226" i="7" s="1"/>
  <c r="CU234" i="7"/>
  <c r="CV234" i="7" s="1"/>
  <c r="CU242" i="7"/>
  <c r="CV242" i="7" s="1"/>
  <c r="CU250" i="7"/>
  <c r="CV250" i="7" s="1"/>
  <c r="CU258" i="7"/>
  <c r="CV258" i="7" s="1"/>
  <c r="CU274" i="7"/>
  <c r="CV274" i="7" s="1"/>
  <c r="CU282" i="7"/>
  <c r="CV282" i="7" s="1"/>
  <c r="CU289" i="7"/>
  <c r="CV289" i="7" s="1"/>
  <c r="CU297" i="7"/>
  <c r="CV297" i="7" s="1"/>
  <c r="CU305" i="7"/>
  <c r="CV305" i="7" s="1"/>
  <c r="CU313" i="7"/>
  <c r="CV313" i="7" s="1"/>
  <c r="CU321" i="7"/>
  <c r="CV321" i="7" s="1"/>
  <c r="CU329" i="7"/>
  <c r="CV329" i="7" s="1"/>
  <c r="CU337" i="7"/>
  <c r="CV337" i="7" s="1"/>
  <c r="CU345" i="7"/>
  <c r="CV345" i="7" s="1"/>
  <c r="CU353" i="7"/>
  <c r="CV353" i="7" s="1"/>
  <c r="CU361" i="7"/>
  <c r="CV361" i="7" s="1"/>
  <c r="CU369" i="7"/>
  <c r="CV369" i="7" s="1"/>
  <c r="CU12" i="7"/>
  <c r="CV12" i="7" s="1"/>
  <c r="CU20" i="7"/>
  <c r="CV20" i="7" s="1"/>
  <c r="CU28" i="7"/>
  <c r="CV28" i="7" s="1"/>
  <c r="CU36" i="7"/>
  <c r="CV36" i="7" s="1"/>
  <c r="CU43" i="7"/>
  <c r="CV43" i="7" s="1"/>
  <c r="CU51" i="7"/>
  <c r="CV51" i="7" s="1"/>
  <c r="CU59" i="7"/>
  <c r="CV59" i="7" s="1"/>
  <c r="CU67" i="7"/>
  <c r="CV67" i="7" s="1"/>
  <c r="CU75" i="7"/>
  <c r="CV75" i="7" s="1"/>
  <c r="CU83" i="7"/>
  <c r="CV83" i="7" s="1"/>
  <c r="CU91" i="7"/>
  <c r="CV91" i="7" s="1"/>
  <c r="CU99" i="7"/>
  <c r="CV99" i="7" s="1"/>
  <c r="CU107" i="7"/>
  <c r="CV107" i="7" s="1"/>
  <c r="CU115" i="7"/>
  <c r="CV115" i="7" s="1"/>
  <c r="CU123" i="7"/>
  <c r="CV123" i="7" s="1"/>
  <c r="CU131" i="7"/>
  <c r="CV131" i="7" s="1"/>
  <c r="CU139" i="7"/>
  <c r="CV139" i="7" s="1"/>
  <c r="CU147" i="7"/>
  <c r="CV147" i="7" s="1"/>
  <c r="CU155" i="7"/>
  <c r="CV155" i="7" s="1"/>
  <c r="CU163" i="7"/>
  <c r="CV163" i="7" s="1"/>
  <c r="CU171" i="7"/>
  <c r="CV171" i="7" s="1"/>
  <c r="CU179" i="7"/>
  <c r="CV179" i="7" s="1"/>
  <c r="CU187" i="7"/>
  <c r="CV187" i="7" s="1"/>
  <c r="CU195" i="7"/>
  <c r="CV195" i="7" s="1"/>
  <c r="CU203" i="7"/>
  <c r="CV203" i="7" s="1"/>
  <c r="CU219" i="7"/>
  <c r="CV219" i="7" s="1"/>
  <c r="CU227" i="7"/>
  <c r="CV227" i="7" s="1"/>
  <c r="CU235" i="7"/>
  <c r="CV235" i="7" s="1"/>
  <c r="CU243" i="7"/>
  <c r="CV243" i="7" s="1"/>
  <c r="CU251" i="7"/>
  <c r="CV251" i="7" s="1"/>
  <c r="CU259" i="7"/>
  <c r="CV259" i="7" s="1"/>
  <c r="CU267" i="7"/>
  <c r="CV267" i="7" s="1"/>
  <c r="CU283" i="7"/>
  <c r="CV283" i="7" s="1"/>
  <c r="CU290" i="7"/>
  <c r="CV290" i="7" s="1"/>
  <c r="CU298" i="7"/>
  <c r="CV298" i="7" s="1"/>
  <c r="CU306" i="7"/>
  <c r="CV306" i="7" s="1"/>
  <c r="CU314" i="7"/>
  <c r="CV314" i="7" s="1"/>
  <c r="CU322" i="7"/>
  <c r="CV322" i="7" s="1"/>
  <c r="CU330" i="7"/>
  <c r="CV330" i="7" s="1"/>
  <c r="CU338" i="7"/>
  <c r="CV338" i="7" s="1"/>
  <c r="CU346" i="7"/>
  <c r="CV346" i="7" s="1"/>
  <c r="CU354" i="7"/>
  <c r="CV354" i="7" s="1"/>
  <c r="CU362" i="7"/>
  <c r="CV362" i="7" s="1"/>
  <c r="N3" i="5"/>
  <c r="CU13" i="7"/>
  <c r="CV13" i="7" s="1"/>
  <c r="CU29" i="7"/>
  <c r="CV29" i="7" s="1"/>
  <c r="CU37" i="7"/>
  <c r="CV37" i="7" s="1"/>
  <c r="CU44" i="7"/>
  <c r="CV44" i="7" s="1"/>
  <c r="CU52" i="7"/>
  <c r="CV52" i="7" s="1"/>
  <c r="CU60" i="7"/>
  <c r="CV60" i="7" s="1"/>
  <c r="CU68" i="7"/>
  <c r="CV68" i="7" s="1"/>
  <c r="CU76" i="7"/>
  <c r="CV76" i="7" s="1"/>
  <c r="CU84" i="7"/>
  <c r="CV84" i="7" s="1"/>
  <c r="CU92" i="7"/>
  <c r="CV92" i="7" s="1"/>
  <c r="CU100" i="7"/>
  <c r="CV100" i="7" s="1"/>
  <c r="CU108" i="7"/>
  <c r="CV108" i="7" s="1"/>
  <c r="CU116" i="7"/>
  <c r="CV116" i="7" s="1"/>
  <c r="CU124" i="7"/>
  <c r="CV124" i="7" s="1"/>
  <c r="CU132" i="7"/>
  <c r="CV132" i="7" s="1"/>
  <c r="CU140" i="7"/>
  <c r="CV140" i="7" s="1"/>
  <c r="CU148" i="7"/>
  <c r="CV148" i="7" s="1"/>
  <c r="CU164" i="7"/>
  <c r="CV164" i="7" s="1"/>
  <c r="CU172" i="7"/>
  <c r="CV172" i="7" s="1"/>
  <c r="CU180" i="7"/>
  <c r="CV180" i="7" s="1"/>
  <c r="CU188" i="7"/>
  <c r="CV188" i="7" s="1"/>
  <c r="CU204" i="7"/>
  <c r="CV204" i="7" s="1"/>
  <c r="CU212" i="7"/>
  <c r="CV212" i="7" s="1"/>
  <c r="CU220" i="7"/>
  <c r="CV220" i="7" s="1"/>
  <c r="CU228" i="7"/>
  <c r="CV228" i="7" s="1"/>
  <c r="CU236" i="7"/>
  <c r="CV236" i="7" s="1"/>
  <c r="CU244" i="7"/>
  <c r="CV244" i="7" s="1"/>
  <c r="CU252" i="7"/>
  <c r="CV252" i="7" s="1"/>
  <c r="CU260" i="7"/>
  <c r="CV260" i="7" s="1"/>
  <c r="CU268" i="7"/>
  <c r="CV268" i="7" s="1"/>
  <c r="CU276" i="7"/>
  <c r="CV276" i="7" s="1"/>
  <c r="CU284" i="7"/>
  <c r="CV284" i="7" s="1"/>
  <c r="CU291" i="7"/>
  <c r="CV291" i="7" s="1"/>
  <c r="CU299" i="7"/>
  <c r="CV299" i="7" s="1"/>
  <c r="CU307" i="7"/>
  <c r="CV307" i="7" s="1"/>
  <c r="CU315" i="7"/>
  <c r="CV315" i="7" s="1"/>
  <c r="CU323" i="7"/>
  <c r="CV323" i="7" s="1"/>
  <c r="CU331" i="7"/>
  <c r="CV331" i="7" s="1"/>
  <c r="CU339" i="7"/>
  <c r="CV339" i="7" s="1"/>
  <c r="CU347" i="7"/>
  <c r="CV347" i="7" s="1"/>
  <c r="CU355" i="7"/>
  <c r="CV355" i="7" s="1"/>
  <c r="CU363" i="7"/>
  <c r="CV363" i="7" s="1"/>
  <c r="O3" i="5"/>
  <c r="CU14" i="7"/>
  <c r="CV14" i="7" s="1"/>
  <c r="CU22" i="7"/>
  <c r="CV22" i="7" s="1"/>
  <c r="CU30" i="7"/>
  <c r="CV30" i="7" s="1"/>
  <c r="CU38" i="7"/>
  <c r="CV38" i="7" s="1"/>
  <c r="CU45" i="7"/>
  <c r="CV45" i="7" s="1"/>
  <c r="CU53" i="7"/>
  <c r="CV53" i="7" s="1"/>
  <c r="CU69" i="7"/>
  <c r="CV69" i="7" s="1"/>
  <c r="CU77" i="7"/>
  <c r="CV77" i="7" s="1"/>
  <c r="CU85" i="7"/>
  <c r="CV85" i="7" s="1"/>
  <c r="CU93" i="7"/>
  <c r="CV93" i="7" s="1"/>
  <c r="CU101" i="7"/>
  <c r="CV101" i="7" s="1"/>
  <c r="CU117" i="7"/>
  <c r="CV117" i="7" s="1"/>
  <c r="CU125" i="7"/>
  <c r="CV125" i="7" s="1"/>
  <c r="CU133" i="7"/>
  <c r="CV133" i="7" s="1"/>
  <c r="CU141" i="7"/>
  <c r="CV141" i="7" s="1"/>
  <c r="CU149" i="7"/>
  <c r="CV149" i="7" s="1"/>
  <c r="CU157" i="7"/>
  <c r="CV157" i="7" s="1"/>
  <c r="CU165" i="7"/>
  <c r="CV165" i="7" s="1"/>
  <c r="CU173" i="7"/>
  <c r="CV173" i="7" s="1"/>
  <c r="CU181" i="7"/>
  <c r="CV181" i="7" s="1"/>
  <c r="CU189" i="7"/>
  <c r="CV189" i="7" s="1"/>
  <c r="CU197" i="7"/>
  <c r="CV197" i="7" s="1"/>
  <c r="CU205" i="7"/>
  <c r="CV205" i="7" s="1"/>
  <c r="CU221" i="7"/>
  <c r="CV221" i="7" s="1"/>
  <c r="CU229" i="7"/>
  <c r="CV229" i="7" s="1"/>
  <c r="CU237" i="7"/>
  <c r="CV237" i="7" s="1"/>
  <c r="CU245" i="7"/>
  <c r="CV245" i="7" s="1"/>
  <c r="CU253" i="7"/>
  <c r="CV253" i="7" s="1"/>
  <c r="CU261" i="7"/>
  <c r="CV261" i="7" s="1"/>
  <c r="CU269" i="7"/>
  <c r="CV269" i="7" s="1"/>
  <c r="CU277" i="7"/>
  <c r="CV277" i="7" s="1"/>
  <c r="CU285" i="7"/>
  <c r="CV285" i="7" s="1"/>
  <c r="CU292" i="7"/>
  <c r="CV292" i="7" s="1"/>
  <c r="CU300" i="7"/>
  <c r="CV300" i="7" s="1"/>
  <c r="CU308" i="7"/>
  <c r="CV308" i="7" s="1"/>
  <c r="CU316" i="7"/>
  <c r="CV316" i="7" s="1"/>
  <c r="CU324" i="7"/>
  <c r="CV324" i="7" s="1"/>
  <c r="CU332" i="7"/>
  <c r="CV332" i="7" s="1"/>
  <c r="CU340" i="7"/>
  <c r="CV340" i="7" s="1"/>
  <c r="CU348" i="7"/>
  <c r="CV348" i="7" s="1"/>
  <c r="CU356" i="7"/>
  <c r="CV356" i="7" s="1"/>
  <c r="P3" i="5"/>
  <c r="Q3" i="5"/>
  <c r="R3" i="5"/>
  <c r="J18" i="1"/>
  <c r="K18" i="1" s="1"/>
  <c r="N18" i="1" s="1"/>
  <c r="J48" i="1"/>
  <c r="K48" i="1" s="1"/>
  <c r="N48" i="1" s="1"/>
  <c r="S3" i="5"/>
  <c r="G3" i="5"/>
  <c r="H3" i="5"/>
  <c r="I3" i="5"/>
  <c r="J3" i="5"/>
  <c r="K3" i="5"/>
  <c r="AB813" i="1"/>
  <c r="AB839" i="1"/>
  <c r="AB787" i="1"/>
  <c r="AB760" i="1"/>
  <c r="AB706" i="1"/>
  <c r="AA693" i="1" s="1"/>
  <c r="AF733" i="1"/>
  <c r="AB679" i="1"/>
  <c r="AB626" i="1"/>
  <c r="AB600" i="1"/>
  <c r="AB573" i="1"/>
  <c r="AB546" i="1"/>
  <c r="AB519" i="1"/>
  <c r="AB492" i="1"/>
  <c r="AB438" i="1"/>
  <c r="AB412" i="1"/>
  <c r="AB360" i="1"/>
  <c r="AB386" i="1"/>
  <c r="AB334" i="1"/>
  <c r="AB306" i="1"/>
  <c r="AA299" i="1" s="1"/>
  <c r="AB278" i="1"/>
  <c r="AA257" i="1" s="1"/>
  <c r="AB253" i="1"/>
  <c r="AA249" i="1" s="1"/>
  <c r="AB228" i="1"/>
  <c r="AB201" i="1"/>
  <c r="AA197" i="1" s="1"/>
  <c r="AB178" i="1"/>
  <c r="AB153" i="1"/>
  <c r="AA151" i="1" s="1"/>
  <c r="AB126" i="1"/>
  <c r="AA119" i="1" s="1"/>
  <c r="AB102" i="1"/>
  <c r="AA85" i="1" s="1"/>
  <c r="Z48" i="1"/>
  <c r="D4" i="5" s="1"/>
  <c r="F4" i="5" s="1"/>
  <c r="AF49" i="1"/>
  <c r="C4" i="5"/>
  <c r="C6" i="5"/>
  <c r="C29" i="5"/>
  <c r="C21" i="5"/>
  <c r="C30" i="5"/>
  <c r="C5" i="5"/>
  <c r="D3" i="5"/>
  <c r="F3" i="5" s="1"/>
  <c r="C13" i="5"/>
  <c r="C14" i="5"/>
  <c r="C22" i="5"/>
  <c r="B5" i="5"/>
  <c r="B6" i="5" s="1"/>
  <c r="B7" i="5" s="1"/>
  <c r="B8" i="5" s="1"/>
  <c r="B9" i="5" s="1"/>
  <c r="B10" i="5" s="1"/>
  <c r="B11" i="5" s="1"/>
  <c r="C7" i="5"/>
  <c r="C15" i="5"/>
  <c r="C23" i="5"/>
  <c r="C31" i="5"/>
  <c r="C8" i="5"/>
  <c r="C16" i="5"/>
  <c r="C24" i="5"/>
  <c r="C32" i="5"/>
  <c r="C9" i="5"/>
  <c r="C17" i="5"/>
  <c r="C25" i="5"/>
  <c r="C33" i="5"/>
  <c r="C10" i="5"/>
  <c r="C18" i="5"/>
  <c r="C26" i="5"/>
  <c r="C34" i="5"/>
  <c r="C11" i="5"/>
  <c r="C19" i="5"/>
  <c r="C27" i="5"/>
  <c r="C12" i="5"/>
  <c r="C20" i="5"/>
  <c r="C28" i="5"/>
  <c r="J431" i="1"/>
  <c r="K431" i="1" s="1"/>
  <c r="N431" i="1" s="1"/>
  <c r="J3" i="1"/>
  <c r="K3" i="1" s="1"/>
  <c r="N3" i="1" s="1"/>
  <c r="J459" i="1"/>
  <c r="K459" i="1" s="1"/>
  <c r="N459" i="1" s="1"/>
  <c r="J470" i="1"/>
  <c r="K470" i="1" s="1"/>
  <c r="N470" i="1" s="1"/>
  <c r="J285" i="1"/>
  <c r="K285" i="1" s="1"/>
  <c r="N285" i="1" s="1"/>
  <c r="J30" i="1"/>
  <c r="K30" i="1" s="1"/>
  <c r="N30" i="1" s="1"/>
  <c r="J610" i="1"/>
  <c r="K610" i="1" s="1"/>
  <c r="N610" i="1" s="1"/>
  <c r="J712" i="1"/>
  <c r="K712" i="1" s="1"/>
  <c r="N712" i="1" s="1"/>
  <c r="J738" i="1"/>
  <c r="K738" i="1" s="1"/>
  <c r="N738" i="1" s="1"/>
  <c r="J500" i="1"/>
  <c r="K500" i="1" s="1"/>
  <c r="N500" i="1" s="1"/>
  <c r="D21" i="5"/>
  <c r="D25" i="5"/>
  <c r="D24" i="5"/>
  <c r="D18" i="5"/>
  <c r="D34" i="5"/>
  <c r="D6" i="5"/>
  <c r="D19" i="5"/>
  <c r="D32" i="5"/>
  <c r="D10" i="5"/>
  <c r="D7" i="5"/>
  <c r="D23" i="5"/>
  <c r="D9" i="5"/>
  <c r="D13" i="5"/>
  <c r="D16" i="5"/>
  <c r="D33" i="5"/>
  <c r="D12" i="5"/>
  <c r="D17" i="5"/>
  <c r="D26" i="5"/>
  <c r="D31" i="5"/>
  <c r="D11" i="5"/>
  <c r="D15" i="5"/>
  <c r="D29" i="5"/>
  <c r="D8" i="5"/>
  <c r="D14" i="5"/>
  <c r="D22" i="5"/>
  <c r="D28" i="5"/>
  <c r="Z463" i="1"/>
  <c r="Z464" i="1"/>
  <c r="Z462" i="1"/>
  <c r="Z461" i="1"/>
  <c r="Z460" i="1"/>
  <c r="Z639" i="1"/>
  <c r="Z729" i="1"/>
  <c r="Z730" i="1"/>
  <c r="Z732" i="1"/>
  <c r="Z731" i="1"/>
  <c r="Z728" i="1"/>
  <c r="AA14" i="1" l="1"/>
  <c r="AA7" i="1"/>
  <c r="AA17" i="1"/>
  <c r="AA23" i="1"/>
  <c r="AA9" i="1"/>
  <c r="AA5" i="1"/>
  <c r="AA12" i="1"/>
  <c r="AA19" i="1"/>
  <c r="AA3" i="1"/>
  <c r="AA4" i="1"/>
  <c r="AA10" i="1"/>
  <c r="AA11" i="1"/>
  <c r="AA15" i="1"/>
  <c r="AA18" i="1"/>
  <c r="AA8" i="1"/>
  <c r="Z26" i="5"/>
  <c r="AA26" i="5"/>
  <c r="AM26" i="5"/>
  <c r="AL26" i="5"/>
  <c r="AK26" i="5"/>
  <c r="AF26" i="5"/>
  <c r="AJ26" i="5"/>
  <c r="AE26" i="5"/>
  <c r="AI26" i="5"/>
  <c r="AD26" i="5"/>
  <c r="AC26" i="5"/>
  <c r="AB26" i="5"/>
  <c r="AF13" i="5"/>
  <c r="AM13" i="5"/>
  <c r="AE13" i="5"/>
  <c r="AL13" i="5"/>
  <c r="AD13" i="5"/>
  <c r="AK13" i="5"/>
  <c r="AC13" i="5"/>
  <c r="Z13" i="5"/>
  <c r="AJ13" i="5"/>
  <c r="AB13" i="5"/>
  <c r="AI13" i="5"/>
  <c r="AA13" i="5"/>
  <c r="AF21" i="5"/>
  <c r="AM21" i="5"/>
  <c r="AE21" i="5"/>
  <c r="AL21" i="5"/>
  <c r="AD21" i="5"/>
  <c r="AK21" i="5"/>
  <c r="AC21" i="5"/>
  <c r="Z21" i="5"/>
  <c r="AJ21" i="5"/>
  <c r="AB21" i="5"/>
  <c r="AI21" i="5"/>
  <c r="AA21" i="5"/>
  <c r="AE24" i="5"/>
  <c r="AD24" i="5"/>
  <c r="Z24" i="5"/>
  <c r="AC24" i="5"/>
  <c r="AM24" i="5"/>
  <c r="AB24" i="5"/>
  <c r="AL24" i="5"/>
  <c r="AA24" i="5"/>
  <c r="AK24" i="5"/>
  <c r="AJ24" i="5"/>
  <c r="AI24" i="5"/>
  <c r="AF24" i="5"/>
  <c r="AJ22" i="5"/>
  <c r="AA22" i="5"/>
  <c r="AI22" i="5"/>
  <c r="AF22" i="5"/>
  <c r="Z22" i="5"/>
  <c r="AE22" i="5"/>
  <c r="AM22" i="5"/>
  <c r="AD22" i="5"/>
  <c r="AL22" i="5"/>
  <c r="AC22" i="5"/>
  <c r="AK22" i="5"/>
  <c r="AB22" i="5"/>
  <c r="AJ6" i="5"/>
  <c r="AA6" i="5"/>
  <c r="AI6" i="5"/>
  <c r="AF6" i="5"/>
  <c r="Z6" i="5"/>
  <c r="AE6" i="5"/>
  <c r="AM6" i="5"/>
  <c r="AD6" i="5"/>
  <c r="AL6" i="5"/>
  <c r="AC6" i="5"/>
  <c r="AK6" i="5"/>
  <c r="AB6" i="5"/>
  <c r="AL28" i="5"/>
  <c r="AE28" i="5"/>
  <c r="AK28" i="5"/>
  <c r="AD28" i="5"/>
  <c r="AJ28" i="5"/>
  <c r="AC28" i="5"/>
  <c r="AI28" i="5"/>
  <c r="AB28" i="5"/>
  <c r="AA28" i="5"/>
  <c r="Z28" i="5"/>
  <c r="AM28" i="5"/>
  <c r="AF28" i="5"/>
  <c r="Z18" i="5"/>
  <c r="AA18" i="5"/>
  <c r="AM18" i="5"/>
  <c r="AL18" i="5"/>
  <c r="AK18" i="5"/>
  <c r="AF18" i="5"/>
  <c r="AJ18" i="5"/>
  <c r="AE18" i="5"/>
  <c r="AI18" i="5"/>
  <c r="AD18" i="5"/>
  <c r="AC18" i="5"/>
  <c r="AB18" i="5"/>
  <c r="AE16" i="5"/>
  <c r="AD16" i="5"/>
  <c r="Z16" i="5"/>
  <c r="AC16" i="5"/>
  <c r="AM16" i="5"/>
  <c r="AB16" i="5"/>
  <c r="AL16" i="5"/>
  <c r="AA16" i="5"/>
  <c r="AK16" i="5"/>
  <c r="AJ16" i="5"/>
  <c r="AI16" i="5"/>
  <c r="AF16" i="5"/>
  <c r="AJ14" i="5"/>
  <c r="AA14" i="5"/>
  <c r="AI14" i="5"/>
  <c r="AF14" i="5"/>
  <c r="Z14" i="5"/>
  <c r="AE14" i="5"/>
  <c r="AM14" i="5"/>
  <c r="AD14" i="5"/>
  <c r="AL14" i="5"/>
  <c r="AC14" i="5"/>
  <c r="AK14" i="5"/>
  <c r="AB14" i="5"/>
  <c r="AL4" i="5"/>
  <c r="AE4" i="5"/>
  <c r="AK4" i="5"/>
  <c r="AD4" i="5"/>
  <c r="AJ4" i="5"/>
  <c r="AC4" i="5"/>
  <c r="AI4" i="5"/>
  <c r="AB4" i="5"/>
  <c r="AA4" i="5"/>
  <c r="Z4" i="5"/>
  <c r="AM4" i="5"/>
  <c r="AF4" i="5"/>
  <c r="AK33" i="5"/>
  <c r="Z33" i="5"/>
  <c r="AJ33" i="5"/>
  <c r="AF33" i="5"/>
  <c r="AI33" i="5"/>
  <c r="AE33" i="5"/>
  <c r="AD33" i="5"/>
  <c r="AC33" i="5"/>
  <c r="AB33" i="5"/>
  <c r="AM33" i="5"/>
  <c r="AA33" i="5"/>
  <c r="AL33" i="5"/>
  <c r="Z10" i="5"/>
  <c r="AA10" i="5"/>
  <c r="AM10" i="5"/>
  <c r="AL10" i="5"/>
  <c r="AK10" i="5"/>
  <c r="AF10" i="5"/>
  <c r="AJ10" i="5"/>
  <c r="AE10" i="5"/>
  <c r="AI10" i="5"/>
  <c r="AD10" i="5"/>
  <c r="AC10" i="5"/>
  <c r="AB10" i="5"/>
  <c r="AL12" i="5"/>
  <c r="AE12" i="5"/>
  <c r="AK12" i="5"/>
  <c r="AD12" i="5"/>
  <c r="AJ12" i="5"/>
  <c r="AC12" i="5"/>
  <c r="AI12" i="5"/>
  <c r="AB12" i="5"/>
  <c r="AA12" i="5"/>
  <c r="Z12" i="5"/>
  <c r="AM12" i="5"/>
  <c r="AF12" i="5"/>
  <c r="AK25" i="5"/>
  <c r="Z25" i="5"/>
  <c r="AJ25" i="5"/>
  <c r="AF25" i="5"/>
  <c r="AI25" i="5"/>
  <c r="AE25" i="5"/>
  <c r="AD25" i="5"/>
  <c r="AC25" i="5"/>
  <c r="AB25" i="5"/>
  <c r="AM25" i="5"/>
  <c r="AA25" i="5"/>
  <c r="AL25" i="5"/>
  <c r="AM31" i="5"/>
  <c r="AC31" i="5"/>
  <c r="AL31" i="5"/>
  <c r="AB31" i="5"/>
  <c r="AK31" i="5"/>
  <c r="AA31" i="5"/>
  <c r="Z31" i="5"/>
  <c r="AJ31" i="5"/>
  <c r="AI31" i="5"/>
  <c r="AF31" i="5"/>
  <c r="AE31" i="5"/>
  <c r="AD31" i="5"/>
  <c r="AI27" i="5"/>
  <c r="AC27" i="5"/>
  <c r="AB27" i="5"/>
  <c r="AA27" i="5"/>
  <c r="AM27" i="5"/>
  <c r="AL27" i="5"/>
  <c r="AF27" i="5"/>
  <c r="AK27" i="5"/>
  <c r="AE27" i="5"/>
  <c r="Z27" i="5"/>
  <c r="AJ27" i="5"/>
  <c r="AD27" i="5"/>
  <c r="AM23" i="5"/>
  <c r="AC23" i="5"/>
  <c r="AL23" i="5"/>
  <c r="AB23" i="5"/>
  <c r="AK23" i="5"/>
  <c r="AA23" i="5"/>
  <c r="Z23" i="5"/>
  <c r="AJ23" i="5"/>
  <c r="AI23" i="5"/>
  <c r="AF23" i="5"/>
  <c r="AE23" i="5"/>
  <c r="AD23" i="5"/>
  <c r="AF5" i="5"/>
  <c r="AM5" i="5"/>
  <c r="AE5" i="5"/>
  <c r="AL5" i="5"/>
  <c r="AD5" i="5"/>
  <c r="AK5" i="5"/>
  <c r="AC5" i="5"/>
  <c r="Z5" i="5"/>
  <c r="AJ5" i="5"/>
  <c r="AB5" i="5"/>
  <c r="AI5" i="5"/>
  <c r="AA5" i="5"/>
  <c r="AI19" i="5"/>
  <c r="AC19" i="5"/>
  <c r="AB19" i="5"/>
  <c r="AA19" i="5"/>
  <c r="AM19" i="5"/>
  <c r="AL19" i="5"/>
  <c r="AF19" i="5"/>
  <c r="AK19" i="5"/>
  <c r="AE19" i="5"/>
  <c r="Z19" i="5"/>
  <c r="AJ19" i="5"/>
  <c r="AD19" i="5"/>
  <c r="AK17" i="5"/>
  <c r="Z17" i="5"/>
  <c r="AJ17" i="5"/>
  <c r="AF17" i="5"/>
  <c r="AI17" i="5"/>
  <c r="AE17" i="5"/>
  <c r="AD17" i="5"/>
  <c r="AC17" i="5"/>
  <c r="AB17" i="5"/>
  <c r="AM17" i="5"/>
  <c r="AA17" i="5"/>
  <c r="AL17" i="5"/>
  <c r="AM15" i="5"/>
  <c r="AC15" i="5"/>
  <c r="AL15" i="5"/>
  <c r="AB15" i="5"/>
  <c r="AK15" i="5"/>
  <c r="AA15" i="5"/>
  <c r="Z15" i="5"/>
  <c r="AJ15" i="5"/>
  <c r="AI15" i="5"/>
  <c r="AF15" i="5"/>
  <c r="AE15" i="5"/>
  <c r="AD15" i="5"/>
  <c r="AJ30" i="5"/>
  <c r="AA30" i="5"/>
  <c r="AI30" i="5"/>
  <c r="AF30" i="5"/>
  <c r="Z30" i="5"/>
  <c r="AE30" i="5"/>
  <c r="AM30" i="5"/>
  <c r="AD30" i="5"/>
  <c r="AL30" i="5"/>
  <c r="AC30" i="5"/>
  <c r="AK30" i="5"/>
  <c r="AB30" i="5"/>
  <c r="AK9" i="5"/>
  <c r="Z9" i="5"/>
  <c r="AJ9" i="5"/>
  <c r="AF9" i="5"/>
  <c r="AI9" i="5"/>
  <c r="AE9" i="5"/>
  <c r="AD9" i="5"/>
  <c r="AC9" i="5"/>
  <c r="AB9" i="5"/>
  <c r="AM9" i="5"/>
  <c r="AA9" i="5"/>
  <c r="AL9" i="5"/>
  <c r="AL20" i="5"/>
  <c r="AE20" i="5"/>
  <c r="AK20" i="5"/>
  <c r="AD20" i="5"/>
  <c r="AJ20" i="5"/>
  <c r="AC20" i="5"/>
  <c r="AI20" i="5"/>
  <c r="AB20" i="5"/>
  <c r="AA20" i="5"/>
  <c r="Z20" i="5"/>
  <c r="AM20" i="5"/>
  <c r="AF20" i="5"/>
  <c r="AE8" i="5"/>
  <c r="AD8" i="5"/>
  <c r="Z8" i="5"/>
  <c r="AC8" i="5"/>
  <c r="AM8" i="5"/>
  <c r="AB8" i="5"/>
  <c r="AL8" i="5"/>
  <c r="AA8" i="5"/>
  <c r="AK8" i="5"/>
  <c r="AJ8" i="5"/>
  <c r="AI8" i="5"/>
  <c r="AF8" i="5"/>
  <c r="AI11" i="5"/>
  <c r="AC11" i="5"/>
  <c r="AB11" i="5"/>
  <c r="AA11" i="5"/>
  <c r="AM11" i="5"/>
  <c r="AL11" i="5"/>
  <c r="AF11" i="5"/>
  <c r="AK11" i="5"/>
  <c r="AE11" i="5"/>
  <c r="Z11" i="5"/>
  <c r="AJ11" i="5"/>
  <c r="AD11" i="5"/>
  <c r="AM7" i="5"/>
  <c r="AC7" i="5"/>
  <c r="AL7" i="5"/>
  <c r="AB7" i="5"/>
  <c r="AK7" i="5"/>
  <c r="AA7" i="5"/>
  <c r="Z7" i="5"/>
  <c r="AJ7" i="5"/>
  <c r="AI7" i="5"/>
  <c r="AF7" i="5"/>
  <c r="AE7" i="5"/>
  <c r="AD7" i="5"/>
  <c r="Z34" i="5"/>
  <c r="AA34" i="5"/>
  <c r="AM34" i="5"/>
  <c r="AL34" i="5"/>
  <c r="AK34" i="5"/>
  <c r="AF34" i="5"/>
  <c r="AJ34" i="5"/>
  <c r="AE34" i="5"/>
  <c r="AI34" i="5"/>
  <c r="AD34" i="5"/>
  <c r="AC34" i="5"/>
  <c r="AB34" i="5"/>
  <c r="AE32" i="5"/>
  <c r="AD32" i="5"/>
  <c r="Z32" i="5"/>
  <c r="AC32" i="5"/>
  <c r="AM32" i="5"/>
  <c r="AB32" i="5"/>
  <c r="AL32" i="5"/>
  <c r="AA32" i="5"/>
  <c r="AK32" i="5"/>
  <c r="AJ32" i="5"/>
  <c r="AI32" i="5"/>
  <c r="AF32" i="5"/>
  <c r="AF29" i="5"/>
  <c r="AM29" i="5"/>
  <c r="AE29" i="5"/>
  <c r="AL29" i="5"/>
  <c r="AD29" i="5"/>
  <c r="AK29" i="5"/>
  <c r="AC29" i="5"/>
  <c r="Z29" i="5"/>
  <c r="AJ29" i="5"/>
  <c r="AB29" i="5"/>
  <c r="AI29" i="5"/>
  <c r="AA29" i="5"/>
  <c r="AA20" i="1"/>
  <c r="AA21" i="1"/>
  <c r="AA22" i="1"/>
  <c r="AA16" i="1"/>
  <c r="AA6" i="1"/>
  <c r="AA2" i="1"/>
  <c r="AH12" i="5"/>
  <c r="AH27" i="5"/>
  <c r="AH25" i="5"/>
  <c r="AH23" i="5"/>
  <c r="AH5" i="5"/>
  <c r="AH13" i="5"/>
  <c r="AH31" i="5"/>
  <c r="AH19" i="5"/>
  <c r="AH17" i="5"/>
  <c r="AH15" i="5"/>
  <c r="AH30" i="5"/>
  <c r="AH33" i="5"/>
  <c r="AH11" i="5"/>
  <c r="AH9" i="5"/>
  <c r="AH7" i="5"/>
  <c r="AH21" i="5"/>
  <c r="AH10" i="5"/>
  <c r="AH32" i="5"/>
  <c r="AH29" i="5"/>
  <c r="AH26" i="5"/>
  <c r="AH24" i="5"/>
  <c r="AH22" i="5"/>
  <c r="AH6" i="5"/>
  <c r="AH20" i="5"/>
  <c r="AH34" i="5"/>
  <c r="AH28" i="5"/>
  <c r="AH18" i="5"/>
  <c r="AH16" i="5"/>
  <c r="AH14" i="5"/>
  <c r="AH4" i="5"/>
  <c r="AH8" i="5"/>
  <c r="AJ492" i="1"/>
  <c r="AI465" i="1"/>
  <c r="AI386" i="1"/>
  <c r="AG373" i="1" a="1"/>
  <c r="AG373" i="1" s="1"/>
  <c r="AG451" i="1" a="1"/>
  <c r="AG451" i="1" s="1"/>
  <c r="AG448" i="1" a="1"/>
  <c r="AG448" i="1" s="1"/>
  <c r="AG372" i="1" a="1"/>
  <c r="AG372" i="1" s="1"/>
  <c r="AG376" i="1" a="1"/>
  <c r="AG376" i="1" s="1"/>
  <c r="AG366" i="1" a="1"/>
  <c r="AG366" i="1" s="1"/>
  <c r="AG375" i="1" a="1"/>
  <c r="AG375" i="1" s="1"/>
  <c r="AG368" i="1" a="1"/>
  <c r="AG368" i="1" s="1"/>
  <c r="AG446" i="1" a="1"/>
  <c r="AG446" i="1" s="1"/>
  <c r="AG453" i="1" a="1"/>
  <c r="AG453" i="1" s="1"/>
  <c r="AG445" i="1" a="1"/>
  <c r="AG445" i="1" s="1"/>
  <c r="AG450" i="1" a="1"/>
  <c r="AG450" i="1" s="1"/>
  <c r="AG454" i="1" a="1"/>
  <c r="AG454" i="1" s="1"/>
  <c r="AG458" i="1" a="1"/>
  <c r="AG458" i="1" s="1"/>
  <c r="AG371" i="1" a="1"/>
  <c r="AG371" i="1" s="1"/>
  <c r="AG370" i="1" a="1"/>
  <c r="AG370" i="1" s="1"/>
  <c r="AG365" i="1" a="1"/>
  <c r="AG365" i="1" s="1"/>
  <c r="AH386" i="1"/>
  <c r="AG374" i="1" a="1"/>
  <c r="AG374" i="1" s="1"/>
  <c r="AG367" i="1" a="1"/>
  <c r="AG367" i="1" s="1"/>
  <c r="AG369" i="1" a="1"/>
  <c r="AG369" i="1" s="1"/>
  <c r="AG443" i="1" a="1"/>
  <c r="AG443" i="1" s="1"/>
  <c r="AG449" i="1" a="1"/>
  <c r="AG449" i="1" s="1"/>
  <c r="AG455" i="1" a="1"/>
  <c r="AG455" i="1" s="1"/>
  <c r="AG452" i="1" a="1"/>
  <c r="AG452" i="1" s="1"/>
  <c r="AG444" i="1" a="1"/>
  <c r="AG444" i="1" s="1"/>
  <c r="AG618" i="1" a="1"/>
  <c r="AG618" i="1" s="1"/>
  <c r="AG608" i="1" a="1"/>
  <c r="AG608" i="1" s="1"/>
  <c r="AG615" i="1" a="1"/>
  <c r="AG615" i="1" s="1"/>
  <c r="AG607" i="1" a="1"/>
  <c r="AG607" i="1" s="1"/>
  <c r="AG611" i="1" a="1"/>
  <c r="AG611" i="1" s="1"/>
  <c r="AE733" i="1"/>
  <c r="AE49" i="1"/>
  <c r="AE652" i="1"/>
  <c r="AJ100" i="7" a="1"/>
  <c r="AJ100" i="7" s="1"/>
  <c r="AJ37" i="7" a="1"/>
  <c r="AJ37" i="7" s="1"/>
  <c r="AJ83" i="7" a="1"/>
  <c r="AJ83" i="7" s="1"/>
  <c r="AJ34" i="7" a="1"/>
  <c r="AJ34" i="7" s="1"/>
  <c r="AJ73" i="7" a="1"/>
  <c r="AJ73" i="7" s="1"/>
  <c r="AJ94" i="7" a="1"/>
  <c r="AJ94" i="7" s="1"/>
  <c r="AJ78" i="7" a="1"/>
  <c r="AJ78" i="7" s="1"/>
  <c r="AJ72" i="7" a="1"/>
  <c r="AJ72" i="7" s="1"/>
  <c r="AJ60" i="7" a="1"/>
  <c r="AJ60" i="7" s="1"/>
  <c r="AJ39" i="7" a="1"/>
  <c r="AJ39" i="7" s="1"/>
  <c r="AJ48" i="7" a="1"/>
  <c r="AJ48" i="7" s="1"/>
  <c r="AJ42" i="7" a="1"/>
  <c r="AJ42" i="7" s="1"/>
  <c r="AJ17" i="7" a="1"/>
  <c r="AJ17" i="7" s="1"/>
  <c r="AJ50" i="7" a="1"/>
  <c r="AJ50" i="7" s="1"/>
  <c r="AJ89" i="7" a="1"/>
  <c r="AJ89" i="7" s="1"/>
  <c r="AJ52" i="7" a="1"/>
  <c r="AJ52" i="7" s="1"/>
  <c r="AJ29" i="7" a="1"/>
  <c r="AJ29" i="7" s="1"/>
  <c r="AJ22" i="7" a="1"/>
  <c r="AJ22" i="7" s="1"/>
  <c r="AJ20" i="7" a="1"/>
  <c r="AJ20" i="7" s="1"/>
  <c r="AJ14" i="7" a="1"/>
  <c r="AJ14" i="7" s="1"/>
  <c r="AJ10" i="7" a="1"/>
  <c r="AJ10" i="7" s="1"/>
  <c r="AJ16" i="7" a="1"/>
  <c r="AJ16" i="7" s="1"/>
  <c r="AJ41" i="7" a="1"/>
  <c r="AJ41" i="7" s="1"/>
  <c r="AJ24" i="7" a="1"/>
  <c r="AJ24" i="7" s="1"/>
  <c r="AJ28" i="7" a="1"/>
  <c r="AJ28" i="7" s="1"/>
  <c r="AJ23" i="7" a="1"/>
  <c r="AJ23" i="7" s="1"/>
  <c r="AJ56" i="7" a="1"/>
  <c r="AJ56" i="7" s="1"/>
  <c r="AJ13" i="7" a="1"/>
  <c r="AJ13" i="7" s="1"/>
  <c r="AJ11" i="7" a="1"/>
  <c r="AJ11" i="7" s="1"/>
  <c r="AJ33" i="7" a="1"/>
  <c r="AJ33" i="7" s="1"/>
  <c r="AJ21" i="7" a="1"/>
  <c r="AJ21" i="7" s="1"/>
  <c r="AJ15" i="7" a="1"/>
  <c r="AJ15" i="7" s="1"/>
  <c r="AJ26" i="7" a="1"/>
  <c r="AJ26" i="7" s="1"/>
  <c r="AJ361" i="7" a="1"/>
  <c r="AJ361" i="7" s="1"/>
  <c r="AJ347" i="7" a="1"/>
  <c r="AJ347" i="7" s="1"/>
  <c r="AJ336" i="7" a="1"/>
  <c r="AJ336" i="7" s="1"/>
  <c r="AJ322" i="7" a="1"/>
  <c r="AJ322" i="7" s="1"/>
  <c r="AJ319" i="7" a="1"/>
  <c r="AJ319" i="7" s="1"/>
  <c r="AJ313" i="7" a="1"/>
  <c r="AJ313" i="7" s="1"/>
  <c r="AJ311" i="7" a="1"/>
  <c r="AJ311" i="7" s="1"/>
  <c r="AJ309" i="7" a="1"/>
  <c r="AJ309" i="7" s="1"/>
  <c r="AJ307" i="7" a="1"/>
  <c r="AJ307" i="7" s="1"/>
  <c r="AJ299" i="7" a="1"/>
  <c r="AJ299" i="7" s="1"/>
  <c r="AJ282" i="7" a="1"/>
  <c r="AJ282" i="7" s="1"/>
  <c r="AJ277" i="7" a="1"/>
  <c r="AJ277" i="7" s="1"/>
  <c r="AJ367" i="7" a="1"/>
  <c r="AJ367" i="7" s="1"/>
  <c r="AJ365" i="7" a="1"/>
  <c r="AJ365" i="7" s="1"/>
  <c r="AJ363" i="7" a="1"/>
  <c r="AJ363" i="7" s="1"/>
  <c r="AJ359" i="7" a="1"/>
  <c r="AJ359" i="7" s="1"/>
  <c r="AJ350" i="7" a="1"/>
  <c r="AJ350" i="7" s="1"/>
  <c r="AJ338" i="7" a="1"/>
  <c r="AJ338" i="7" s="1"/>
  <c r="AJ318" i="7" a="1"/>
  <c r="AJ318" i="7" s="1"/>
  <c r="AJ315" i="7" a="1"/>
  <c r="AJ315" i="7" s="1"/>
  <c r="AJ306" i="7" a="1"/>
  <c r="AJ306" i="7" s="1"/>
  <c r="AJ298" i="7" a="1"/>
  <c r="AJ298" i="7" s="1"/>
  <c r="AJ292" i="7" a="1"/>
  <c r="AJ292" i="7" s="1"/>
  <c r="AJ276" i="7" a="1"/>
  <c r="AJ276" i="7" s="1"/>
  <c r="AJ357" i="7" a="1"/>
  <c r="AJ357" i="7" s="1"/>
  <c r="AJ355" i="7" a="1"/>
  <c r="AJ355" i="7" s="1"/>
  <c r="AJ353" i="7" a="1"/>
  <c r="AJ353" i="7" s="1"/>
  <c r="AJ348" i="7" a="1"/>
  <c r="AJ348" i="7" s="1"/>
  <c r="AJ346" i="7" a="1"/>
  <c r="AJ346" i="7" s="1"/>
  <c r="AJ333" i="7" a="1"/>
  <c r="AJ333" i="7" s="1"/>
  <c r="AJ328" i="7" a="1"/>
  <c r="AJ328" i="7" s="1"/>
  <c r="AJ327" i="7" a="1"/>
  <c r="AJ327" i="7" s="1"/>
  <c r="AJ323" i="7" a="1"/>
  <c r="AJ323" i="7" s="1"/>
  <c r="AJ317" i="7" a="1"/>
  <c r="AJ317" i="7" s="1"/>
  <c r="AJ316" i="7" a="1"/>
  <c r="AJ316" i="7" s="1"/>
  <c r="AJ305" i="7" a="1"/>
  <c r="AJ305" i="7" s="1"/>
  <c r="AJ297" i="7" a="1"/>
  <c r="AJ297" i="7" s="1"/>
  <c r="AJ360" i="7" a="1"/>
  <c r="AJ360" i="7" s="1"/>
  <c r="AJ352" i="7" a="1"/>
  <c r="AJ352" i="7" s="1"/>
  <c r="AJ349" i="7" a="1"/>
  <c r="AJ349" i="7" s="1"/>
  <c r="AJ345" i="7" a="1"/>
  <c r="AJ345" i="7" s="1"/>
  <c r="AJ332" i="7" a="1"/>
  <c r="AJ332" i="7" s="1"/>
  <c r="AJ326" i="7" a="1"/>
  <c r="AJ326" i="7" s="1"/>
  <c r="AJ314" i="7" a="1"/>
  <c r="AJ314" i="7" s="1"/>
  <c r="AJ304" i="7" a="1"/>
  <c r="AJ304" i="7" s="1"/>
  <c r="AJ296" i="7" a="1"/>
  <c r="AJ296" i="7" s="1"/>
  <c r="AJ290" i="7" a="1"/>
  <c r="AJ290" i="7" s="1"/>
  <c r="AJ288" i="7" a="1"/>
  <c r="AJ288" i="7" s="1"/>
  <c r="AJ285" i="7" a="1"/>
  <c r="AJ285" i="7" s="1"/>
  <c r="AJ280" i="7" a="1"/>
  <c r="AJ280" i="7" s="1"/>
  <c r="AJ274" i="7" a="1"/>
  <c r="AJ274" i="7" s="1"/>
  <c r="BP5" i="7"/>
  <c r="AJ351" i="7" a="1"/>
  <c r="AJ351" i="7" s="1"/>
  <c r="AJ344" i="7" a="1"/>
  <c r="AJ344" i="7" s="1"/>
  <c r="AJ343" i="7" a="1"/>
  <c r="AJ343" i="7" s="1"/>
  <c r="AJ339" i="7" a="1"/>
  <c r="AJ339" i="7" s="1"/>
  <c r="AJ334" i="7" a="1"/>
  <c r="AJ334" i="7" s="1"/>
  <c r="AJ331" i="7" a="1"/>
  <c r="AJ331" i="7" s="1"/>
  <c r="AJ329" i="7" a="1"/>
  <c r="AJ329" i="7" s="1"/>
  <c r="AJ325" i="7" a="1"/>
  <c r="AJ325" i="7" s="1"/>
  <c r="AJ324" i="7" a="1"/>
  <c r="AJ324" i="7" s="1"/>
  <c r="AJ310" i="7" a="1"/>
  <c r="AJ310" i="7" s="1"/>
  <c r="AJ308" i="7" a="1"/>
  <c r="AJ308" i="7" s="1"/>
  <c r="AJ303" i="7" a="1"/>
  <c r="AJ303" i="7" s="1"/>
  <c r="AJ295" i="7" a="1"/>
  <c r="AJ295" i="7" s="1"/>
  <c r="AJ273" i="7" a="1"/>
  <c r="AJ273" i="7" s="1"/>
  <c r="AJ369" i="7" a="1"/>
  <c r="AJ369" i="7" s="1"/>
  <c r="AJ366" i="7" a="1"/>
  <c r="AJ366" i="7" s="1"/>
  <c r="AJ364" i="7" a="1"/>
  <c r="AJ364" i="7" s="1"/>
  <c r="AJ362" i="7" a="1"/>
  <c r="AJ362" i="7" s="1"/>
  <c r="AJ342" i="7" a="1"/>
  <c r="AJ342" i="7" s="1"/>
  <c r="AJ341" i="7" a="1"/>
  <c r="AJ341" i="7" s="1"/>
  <c r="AJ340" i="7" a="1"/>
  <c r="AJ340" i="7" s="1"/>
  <c r="AJ330" i="7" a="1"/>
  <c r="AJ330" i="7" s="1"/>
  <c r="AJ312" i="7" a="1"/>
  <c r="AJ312" i="7" s="1"/>
  <c r="AJ302" i="7" a="1"/>
  <c r="AJ302" i="7" s="1"/>
  <c r="AJ294" i="7" a="1"/>
  <c r="AJ294" i="7" s="1"/>
  <c r="AJ272" i="7" a="1"/>
  <c r="AJ272" i="7" s="1"/>
  <c r="AJ356" i="7" a="1"/>
  <c r="AJ356" i="7" s="1"/>
  <c r="AJ321" i="7" a="1"/>
  <c r="AJ321" i="7" s="1"/>
  <c r="AJ275" i="7" a="1"/>
  <c r="AJ275" i="7" s="1"/>
  <c r="AJ258" i="7" a="1"/>
  <c r="AJ258" i="7" s="1"/>
  <c r="AJ244" i="7" a="1"/>
  <c r="AJ244" i="7" s="1"/>
  <c r="AJ241" i="7" a="1"/>
  <c r="AJ241" i="7" s="1"/>
  <c r="AJ214" i="7" a="1"/>
  <c r="AJ214" i="7" s="1"/>
  <c r="AJ210" i="7" a="1"/>
  <c r="AJ210" i="7" s="1"/>
  <c r="AJ206" i="7" a="1"/>
  <c r="AJ206" i="7" s="1"/>
  <c r="AJ203" i="7" a="1"/>
  <c r="AJ203" i="7" s="1"/>
  <c r="AJ193" i="7" a="1"/>
  <c r="AJ193" i="7" s="1"/>
  <c r="AJ289" i="7" a="1"/>
  <c r="AJ289" i="7" s="1"/>
  <c r="AJ286" i="7" a="1"/>
  <c r="AJ286" i="7" s="1"/>
  <c r="AJ283" i="7" a="1"/>
  <c r="AJ283" i="7" s="1"/>
  <c r="AJ271" i="7" a="1"/>
  <c r="AJ271" i="7" s="1"/>
  <c r="AJ257" i="7" a="1"/>
  <c r="AJ257" i="7" s="1"/>
  <c r="AJ254" i="7" a="1"/>
  <c r="AJ254" i="7" s="1"/>
  <c r="AJ252" i="7" a="1"/>
  <c r="AJ252" i="7" s="1"/>
  <c r="AJ250" i="7" a="1"/>
  <c r="AJ250" i="7" s="1"/>
  <c r="AJ245" i="7" a="1"/>
  <c r="AJ245" i="7" s="1"/>
  <c r="AJ242" i="7" a="1"/>
  <c r="AJ242" i="7" s="1"/>
  <c r="AJ227" i="7" a="1"/>
  <c r="AJ227" i="7" s="1"/>
  <c r="AJ215" i="7" a="1"/>
  <c r="AJ215" i="7" s="1"/>
  <c r="AJ202" i="7" a="1"/>
  <c r="AJ202" i="7" s="1"/>
  <c r="AJ358" i="7" a="1"/>
  <c r="AJ358" i="7" s="1"/>
  <c r="AJ337" i="7" a="1"/>
  <c r="AJ337" i="7" s="1"/>
  <c r="AJ301" i="7" a="1"/>
  <c r="AJ301" i="7" s="1"/>
  <c r="AJ279" i="7" a="1"/>
  <c r="AJ279" i="7" s="1"/>
  <c r="AJ278" i="7" a="1"/>
  <c r="AJ278" i="7" s="1"/>
  <c r="AJ255" i="7" a="1"/>
  <c r="AJ255" i="7" s="1"/>
  <c r="AJ248" i="7" a="1"/>
  <c r="AJ248" i="7" s="1"/>
  <c r="AJ239" i="7" a="1"/>
  <c r="AJ239" i="7" s="1"/>
  <c r="AJ237" i="7" a="1"/>
  <c r="AJ237" i="7" s="1"/>
  <c r="AJ235" i="7" a="1"/>
  <c r="AJ235" i="7" s="1"/>
  <c r="AJ233" i="7" a="1"/>
  <c r="AJ233" i="7" s="1"/>
  <c r="AJ231" i="7" a="1"/>
  <c r="AJ231" i="7" s="1"/>
  <c r="AJ229" i="7" a="1"/>
  <c r="AJ229" i="7" s="1"/>
  <c r="AJ224" i="7" a="1"/>
  <c r="AJ224" i="7" s="1"/>
  <c r="AJ222" i="7" a="1"/>
  <c r="AJ222" i="7" s="1"/>
  <c r="AJ320" i="7" a="1"/>
  <c r="AJ320" i="7" s="1"/>
  <c r="AJ291" i="7" a="1"/>
  <c r="AJ291" i="7" s="1"/>
  <c r="AJ281" i="7" a="1"/>
  <c r="AJ281" i="7" s="1"/>
  <c r="AJ264" i="7" a="1"/>
  <c r="AJ264" i="7" s="1"/>
  <c r="AJ216" i="7" a="1"/>
  <c r="AJ216" i="7" s="1"/>
  <c r="AJ293" i="7" a="1"/>
  <c r="AJ293" i="7" s="1"/>
  <c r="AJ270" i="7" a="1"/>
  <c r="AJ270" i="7" s="1"/>
  <c r="AJ246" i="7" a="1"/>
  <c r="AJ246" i="7" s="1"/>
  <c r="AJ243" i="7" a="1"/>
  <c r="AJ243" i="7" s="1"/>
  <c r="AJ300" i="7" a="1"/>
  <c r="AJ300" i="7" s="1"/>
  <c r="AJ269" i="7" a="1"/>
  <c r="AJ269" i="7" s="1"/>
  <c r="AJ265" i="7" a="1"/>
  <c r="AJ265" i="7" s="1"/>
  <c r="AJ263" i="7" a="1"/>
  <c r="AJ263" i="7" s="1"/>
  <c r="AJ256" i="7" a="1"/>
  <c r="AJ256" i="7" s="1"/>
  <c r="AJ253" i="7" a="1"/>
  <c r="AJ253" i="7" s="1"/>
  <c r="AJ251" i="7" a="1"/>
  <c r="AJ251" i="7" s="1"/>
  <c r="AJ240" i="7" a="1"/>
  <c r="AJ240" i="7" s="1"/>
  <c r="AJ287" i="7" a="1"/>
  <c r="AJ287" i="7" s="1"/>
  <c r="AJ284" i="7" a="1"/>
  <c r="AJ284" i="7" s="1"/>
  <c r="AJ268" i="7" a="1"/>
  <c r="AJ268" i="7" s="1"/>
  <c r="AJ260" i="7" a="1"/>
  <c r="AJ260" i="7" s="1"/>
  <c r="AJ249" i="7" a="1"/>
  <c r="AJ249" i="7" s="1"/>
  <c r="AJ234" i="7" a="1"/>
  <c r="AJ234" i="7" s="1"/>
  <c r="AJ198" i="7" a="1"/>
  <c r="AJ198" i="7" s="1"/>
  <c r="AJ196" i="7" a="1"/>
  <c r="AJ196" i="7" s="1"/>
  <c r="AJ194" i="7" a="1"/>
  <c r="AJ194" i="7" s="1"/>
  <c r="AJ178" i="7" a="1"/>
  <c r="AJ178" i="7" s="1"/>
  <c r="AJ167" i="7" a="1"/>
  <c r="AJ167" i="7" s="1"/>
  <c r="AJ162" i="7" a="1"/>
  <c r="AJ162" i="7" s="1"/>
  <c r="AJ155" i="7" a="1"/>
  <c r="AJ155" i="7" s="1"/>
  <c r="AJ150" i="7" a="1"/>
  <c r="AJ150" i="7" s="1"/>
  <c r="AJ147" i="7" a="1"/>
  <c r="AJ147" i="7" s="1"/>
  <c r="AJ145" i="7" a="1"/>
  <c r="AJ145" i="7" s="1"/>
  <c r="AJ143" i="7" a="1"/>
  <c r="AJ143" i="7" s="1"/>
  <c r="AJ141" i="7" a="1"/>
  <c r="AJ141" i="7" s="1"/>
  <c r="AJ139" i="7" a="1"/>
  <c r="AJ139" i="7" s="1"/>
  <c r="AJ137" i="7" a="1"/>
  <c r="AJ137" i="7" s="1"/>
  <c r="AJ135" i="7" a="1"/>
  <c r="AJ135" i="7" s="1"/>
  <c r="AJ133" i="7" a="1"/>
  <c r="AJ133" i="7" s="1"/>
  <c r="AJ131" i="7" a="1"/>
  <c r="AJ131" i="7" s="1"/>
  <c r="AJ129" i="7" a="1"/>
  <c r="AJ129" i="7" s="1"/>
  <c r="AJ127" i="7" a="1"/>
  <c r="AJ127" i="7" s="1"/>
  <c r="AJ125" i="7" a="1"/>
  <c r="AJ125" i="7" s="1"/>
  <c r="AJ123" i="7" a="1"/>
  <c r="AJ123" i="7" s="1"/>
  <c r="AJ121" i="7" a="1"/>
  <c r="AJ121" i="7" s="1"/>
  <c r="AJ119" i="7" a="1"/>
  <c r="AJ119" i="7" s="1"/>
  <c r="AJ117" i="7" a="1"/>
  <c r="AJ117" i="7" s="1"/>
  <c r="AJ115" i="7" a="1"/>
  <c r="AJ115" i="7" s="1"/>
  <c r="AJ113" i="7" a="1"/>
  <c r="AJ113" i="7" s="1"/>
  <c r="AJ111" i="7" a="1"/>
  <c r="AJ111" i="7" s="1"/>
  <c r="AJ109" i="7" a="1"/>
  <c r="AJ109" i="7" s="1"/>
  <c r="AJ107" i="7" a="1"/>
  <c r="AJ107" i="7" s="1"/>
  <c r="AJ105" i="7" a="1"/>
  <c r="AJ105" i="7" s="1"/>
  <c r="AJ103" i="7" a="1"/>
  <c r="AJ103" i="7" s="1"/>
  <c r="AJ101" i="7" a="1"/>
  <c r="AJ101" i="7" s="1"/>
  <c r="AJ93" i="7" a="1"/>
  <c r="AJ93" i="7" s="1"/>
  <c r="AJ86" i="7" a="1"/>
  <c r="AJ86" i="7" s="1"/>
  <c r="AJ84" i="7" a="1"/>
  <c r="AJ84" i="7" s="1"/>
  <c r="AJ76" i="7" a="1"/>
  <c r="AJ76" i="7" s="1"/>
  <c r="AJ226" i="7" a="1"/>
  <c r="AJ226" i="7" s="1"/>
  <c r="AJ218" i="7" a="1"/>
  <c r="AJ218" i="7" s="1"/>
  <c r="AJ205" i="7" a="1"/>
  <c r="AJ205" i="7" s="1"/>
  <c r="AJ184" i="7" a="1"/>
  <c r="AJ184" i="7" s="1"/>
  <c r="AJ179" i="7" a="1"/>
  <c r="AJ179" i="7" s="1"/>
  <c r="AJ174" i="7" a="1"/>
  <c r="AJ174" i="7" s="1"/>
  <c r="AJ172" i="7" a="1"/>
  <c r="AJ172" i="7" s="1"/>
  <c r="AJ168" i="7" a="1"/>
  <c r="AJ168" i="7" s="1"/>
  <c r="AJ161" i="7" a="1"/>
  <c r="AJ161" i="7" s="1"/>
  <c r="AJ149" i="7" a="1"/>
  <c r="AJ149" i="7" s="1"/>
  <c r="AJ267" i="7" a="1"/>
  <c r="AJ267" i="7" s="1"/>
  <c r="AJ236" i="7" a="1"/>
  <c r="AJ236" i="7" s="1"/>
  <c r="AJ220" i="7" a="1"/>
  <c r="AJ220" i="7" s="1"/>
  <c r="AJ208" i="7" a="1"/>
  <c r="AJ208" i="7" s="1"/>
  <c r="AJ201" i="7" a="1"/>
  <c r="AJ201" i="7" s="1"/>
  <c r="AJ200" i="7" a="1"/>
  <c r="AJ200" i="7" s="1"/>
  <c r="AJ185" i="7" a="1"/>
  <c r="AJ185" i="7" s="1"/>
  <c r="AJ160" i="7" a="1"/>
  <c r="AJ160" i="7" s="1"/>
  <c r="AJ368" i="7" a="1"/>
  <c r="AJ368" i="7" s="1"/>
  <c r="AJ259" i="7" a="1"/>
  <c r="AJ259" i="7" s="1"/>
  <c r="AJ230" i="7" a="1"/>
  <c r="AJ230" i="7" s="1"/>
  <c r="AJ223" i="7" a="1"/>
  <c r="AJ223" i="7" s="1"/>
  <c r="AJ191" i="7" a="1"/>
  <c r="AJ191" i="7" s="1"/>
  <c r="AJ189" i="7" a="1"/>
  <c r="AJ189" i="7" s="1"/>
  <c r="AJ180" i="7" a="1"/>
  <c r="AJ180" i="7" s="1"/>
  <c r="AJ159" i="7" a="1"/>
  <c r="AJ159" i="7" s="1"/>
  <c r="AJ354" i="7" a="1"/>
  <c r="AJ354" i="7" s="1"/>
  <c r="AJ335" i="7" a="1"/>
  <c r="AJ335" i="7" s="1"/>
  <c r="AJ266" i="7" a="1"/>
  <c r="AJ266" i="7" s="1"/>
  <c r="AJ262" i="7" a="1"/>
  <c r="AJ262" i="7" s="1"/>
  <c r="AJ238" i="7" a="1"/>
  <c r="AJ238" i="7" s="1"/>
  <c r="AJ197" i="7" a="1"/>
  <c r="AJ197" i="7" s="1"/>
  <c r="AJ195" i="7" a="1"/>
  <c r="AJ195" i="7" s="1"/>
  <c r="AJ186" i="7" a="1"/>
  <c r="AJ186" i="7" s="1"/>
  <c r="AJ181" i="7" a="1"/>
  <c r="AJ181" i="7" s="1"/>
  <c r="AJ158" i="7" a="1"/>
  <c r="AJ158" i="7" s="1"/>
  <c r="AJ154" i="7" a="1"/>
  <c r="AJ154" i="7" s="1"/>
  <c r="AJ148" i="7" a="1"/>
  <c r="AJ148" i="7" s="1"/>
  <c r="AJ146" i="7" a="1"/>
  <c r="AJ146" i="7" s="1"/>
  <c r="AJ144" i="7" a="1"/>
  <c r="AJ144" i="7" s="1"/>
  <c r="AJ142" i="7" a="1"/>
  <c r="AJ142" i="7" s="1"/>
  <c r="AJ140" i="7" a="1"/>
  <c r="AJ140" i="7" s="1"/>
  <c r="AJ138" i="7" a="1"/>
  <c r="AJ138" i="7" s="1"/>
  <c r="AJ136" i="7" a="1"/>
  <c r="AJ136" i="7" s="1"/>
  <c r="AJ134" i="7" a="1"/>
  <c r="AJ134" i="7" s="1"/>
  <c r="AJ132" i="7" a="1"/>
  <c r="AJ132" i="7" s="1"/>
  <c r="AJ130" i="7" a="1"/>
  <c r="AJ130" i="7" s="1"/>
  <c r="AJ128" i="7" a="1"/>
  <c r="AJ128" i="7" s="1"/>
  <c r="AJ126" i="7" a="1"/>
  <c r="AJ126" i="7" s="1"/>
  <c r="AJ124" i="7" a="1"/>
  <c r="AJ124" i="7" s="1"/>
  <c r="AJ122" i="7" a="1"/>
  <c r="AJ122" i="7" s="1"/>
  <c r="AJ120" i="7" a="1"/>
  <c r="AJ120" i="7" s="1"/>
  <c r="AJ118" i="7" a="1"/>
  <c r="AJ118" i="7" s="1"/>
  <c r="AJ116" i="7" a="1"/>
  <c r="AJ116" i="7" s="1"/>
  <c r="AJ232" i="7" a="1"/>
  <c r="AJ232" i="7" s="1"/>
  <c r="AJ221" i="7" a="1"/>
  <c r="AJ221" i="7" s="1"/>
  <c r="AJ213" i="7" a="1"/>
  <c r="AJ213" i="7" s="1"/>
  <c r="AJ212" i="7" a="1"/>
  <c r="AJ212" i="7" s="1"/>
  <c r="AJ175" i="7" a="1"/>
  <c r="AJ175" i="7" s="1"/>
  <c r="AJ102" i="7" a="1"/>
  <c r="AJ102" i="7" s="1"/>
  <c r="AJ92" i="7" a="1"/>
  <c r="AJ92" i="7" s="1"/>
  <c r="AJ87" i="7" a="1"/>
  <c r="AJ87" i="7" s="1"/>
  <c r="AJ80" i="7" a="1"/>
  <c r="AJ80" i="7" s="1"/>
  <c r="AJ77" i="7" a="1"/>
  <c r="AJ77" i="7" s="1"/>
  <c r="AJ71" i="7" a="1"/>
  <c r="AJ71" i="7" s="1"/>
  <c r="AJ43" i="7" a="1"/>
  <c r="AJ43" i="7" s="1"/>
  <c r="AJ12" i="7" a="1"/>
  <c r="AJ12" i="7" s="1"/>
  <c r="AJ261" i="7" a="1"/>
  <c r="AJ261" i="7" s="1"/>
  <c r="AJ228" i="7" a="1"/>
  <c r="AJ228" i="7" s="1"/>
  <c r="AJ225" i="7" a="1"/>
  <c r="AJ225" i="7" s="1"/>
  <c r="AJ219" i="7" a="1"/>
  <c r="AJ219" i="7" s="1"/>
  <c r="AJ211" i="7" a="1"/>
  <c r="AJ211" i="7" s="1"/>
  <c r="AJ199" i="7" a="1"/>
  <c r="AJ199" i="7" s="1"/>
  <c r="AJ176" i="7" a="1"/>
  <c r="AJ176" i="7" s="1"/>
  <c r="AJ173" i="7" a="1"/>
  <c r="AJ173" i="7" s="1"/>
  <c r="AJ97" i="7" a="1"/>
  <c r="AJ97" i="7" s="1"/>
  <c r="AJ82" i="7" a="1"/>
  <c r="AJ82" i="7" s="1"/>
  <c r="AJ70" i="7" a="1"/>
  <c r="AJ70" i="7" s="1"/>
  <c r="AJ63" i="7" a="1"/>
  <c r="AJ63" i="7" s="1"/>
  <c r="AJ59" i="7" a="1"/>
  <c r="AJ59" i="7" s="1"/>
  <c r="AJ55" i="7" a="1"/>
  <c r="AJ55" i="7" s="1"/>
  <c r="AJ53" i="7" a="1"/>
  <c r="AJ53" i="7" s="1"/>
  <c r="AJ44" i="7" a="1"/>
  <c r="AJ44" i="7" s="1"/>
  <c r="AJ35" i="7" a="1"/>
  <c r="AJ35" i="7" s="1"/>
  <c r="AJ30" i="7" a="1"/>
  <c r="AJ30" i="7" s="1"/>
  <c r="AJ19" i="7" a="1"/>
  <c r="AJ19" i="7" s="1"/>
  <c r="AJ190" i="7" a="1"/>
  <c r="AJ190" i="7" s="1"/>
  <c r="AJ187" i="7" a="1"/>
  <c r="AJ187" i="7" s="1"/>
  <c r="AJ171" i="7" a="1"/>
  <c r="AJ171" i="7" s="1"/>
  <c r="AJ169" i="7" a="1"/>
  <c r="AJ169" i="7" s="1"/>
  <c r="AJ99" i="7" a="1"/>
  <c r="AJ99" i="7" s="1"/>
  <c r="AJ96" i="7" a="1"/>
  <c r="AJ96" i="7" s="1"/>
  <c r="AJ91" i="7" a="1"/>
  <c r="AJ91" i="7" s="1"/>
  <c r="AJ69" i="7" a="1"/>
  <c r="AJ69" i="7" s="1"/>
  <c r="AJ62" i="7" a="1"/>
  <c r="AJ62" i="7" s="1"/>
  <c r="AJ58" i="7" a="1"/>
  <c r="AJ58" i="7" s="1"/>
  <c r="AJ49" i="7" a="1"/>
  <c r="AJ49" i="7" s="1"/>
  <c r="AJ45" i="7" a="1"/>
  <c r="AJ45" i="7" s="1"/>
  <c r="AJ27" i="7" a="1"/>
  <c r="AJ27" i="7" s="1"/>
  <c r="AJ18" i="7" a="1"/>
  <c r="AJ18" i="7" s="1"/>
  <c r="AJ247" i="7" a="1"/>
  <c r="AJ247" i="7" s="1"/>
  <c r="AJ182" i="7" a="1"/>
  <c r="AJ182" i="7" s="1"/>
  <c r="AJ177" i="7" a="1"/>
  <c r="AJ177" i="7" s="1"/>
  <c r="AJ170" i="7" a="1"/>
  <c r="AJ170" i="7" s="1"/>
  <c r="AJ104" i="7" a="1"/>
  <c r="AJ104" i="7" s="1"/>
  <c r="AJ79" i="7" a="1"/>
  <c r="AJ79" i="7" s="1"/>
  <c r="AJ75" i="7" a="1"/>
  <c r="AJ75" i="7" s="1"/>
  <c r="AJ74" i="7" a="1"/>
  <c r="AJ74" i="7" s="1"/>
  <c r="AJ68" i="7" a="1"/>
  <c r="AJ68" i="7" s="1"/>
  <c r="AJ61" i="7" a="1"/>
  <c r="AJ61" i="7" s="1"/>
  <c r="AJ57" i="7" a="1"/>
  <c r="AJ57" i="7" s="1"/>
  <c r="AJ51" i="7" a="1"/>
  <c r="AJ51" i="7" s="1"/>
  <c r="AJ46" i="7" a="1"/>
  <c r="AJ46" i="7" s="1"/>
  <c r="AJ40" i="7" a="1"/>
  <c r="AJ40" i="7" s="1"/>
  <c r="AJ38" i="7" a="1"/>
  <c r="AJ38" i="7" s="1"/>
  <c r="AJ36" i="7" a="1"/>
  <c r="AJ36" i="7" s="1"/>
  <c r="AJ31" i="7" a="1"/>
  <c r="AJ31" i="7" s="1"/>
  <c r="AJ25" i="7" a="1"/>
  <c r="AJ25" i="7" s="1"/>
  <c r="AJ207" i="7" a="1"/>
  <c r="AJ207" i="7" s="1"/>
  <c r="AJ165" i="7" a="1"/>
  <c r="AJ165" i="7" s="1"/>
  <c r="AJ164" i="7" a="1"/>
  <c r="AJ164" i="7" s="1"/>
  <c r="AJ163" i="7" a="1"/>
  <c r="AJ163" i="7" s="1"/>
  <c r="AJ108" i="7" a="1"/>
  <c r="AJ108" i="7" s="1"/>
  <c r="AJ95" i="7" a="1"/>
  <c r="AJ95" i="7" s="1"/>
  <c r="AJ88" i="7" a="1"/>
  <c r="AJ88" i="7" s="1"/>
  <c r="AJ67" i="7" a="1"/>
  <c r="AJ67" i="7" s="1"/>
  <c r="AJ47" i="7" a="1"/>
  <c r="AJ47" i="7" s="1"/>
  <c r="AJ32" i="7" a="1"/>
  <c r="AJ32" i="7" s="1"/>
  <c r="AJ90" i="7" a="1"/>
  <c r="AJ90" i="7" s="1"/>
  <c r="AJ81" i="7" a="1"/>
  <c r="AJ81" i="7" s="1"/>
  <c r="AJ66" i="7" a="1"/>
  <c r="AJ66" i="7" s="1"/>
  <c r="AJ65" i="7" a="1"/>
  <c r="AJ65" i="7" s="1"/>
  <c r="AJ64" i="7" a="1"/>
  <c r="AJ64" i="7" s="1"/>
  <c r="AJ54" i="7" a="1"/>
  <c r="AJ54" i="7" s="1"/>
  <c r="AJ106" i="7" a="1"/>
  <c r="AJ106" i="7" s="1"/>
  <c r="AJ204" i="7" a="1"/>
  <c r="AJ204" i="7" s="1"/>
  <c r="AJ183" i="7" a="1"/>
  <c r="AJ183" i="7" s="1"/>
  <c r="AJ151" i="7" a="1"/>
  <c r="AJ151" i="7" s="1"/>
  <c r="AJ112" i="7" a="1"/>
  <c r="AJ112" i="7" s="1"/>
  <c r="AJ217" i="7" a="1"/>
  <c r="AJ217" i="7" s="1"/>
  <c r="AJ166" i="7" a="1"/>
  <c r="AJ166" i="7" s="1"/>
  <c r="AJ192" i="7" a="1"/>
  <c r="AJ192" i="7" s="1"/>
  <c r="AJ152" i="7" a="1"/>
  <c r="AJ152" i="7" s="1"/>
  <c r="AJ98" i="7" a="1"/>
  <c r="AJ98" i="7" s="1"/>
  <c r="AJ85" i="7" a="1"/>
  <c r="AJ85" i="7" s="1"/>
  <c r="AJ156" i="7" a="1"/>
  <c r="AJ156" i="7" s="1"/>
  <c r="AJ209" i="7" a="1"/>
  <c r="AJ209" i="7" s="1"/>
  <c r="AJ153" i="7" a="1"/>
  <c r="AJ153" i="7" s="1"/>
  <c r="AJ114" i="7" a="1"/>
  <c r="AJ114" i="7" s="1"/>
  <c r="AJ110" i="7" a="1"/>
  <c r="AJ110" i="7" s="1"/>
  <c r="AJ188" i="7" a="1"/>
  <c r="AJ188" i="7" s="1"/>
  <c r="AJ157" i="7" a="1"/>
  <c r="AJ157" i="7" s="1"/>
  <c r="AJ9" i="7"/>
  <c r="E5" i="7"/>
  <c r="AK5" i="7" s="1"/>
  <c r="D368" i="7" a="1"/>
  <c r="D368" i="7" s="1"/>
  <c r="D360" i="7" a="1"/>
  <c r="D360" i="7" s="1"/>
  <c r="D367" i="7" a="1"/>
  <c r="D367" i="7" s="1"/>
  <c r="D359" i="7" a="1"/>
  <c r="D359" i="7" s="1"/>
  <c r="D353" i="7" a="1"/>
  <c r="D353" i="7" s="1"/>
  <c r="D365" i="7" a="1"/>
  <c r="D365" i="7" s="1"/>
  <c r="D357" i="7" a="1"/>
  <c r="D357" i="7" s="1"/>
  <c r="D351" i="7" a="1"/>
  <c r="D351" i="7" s="1"/>
  <c r="D361" i="7" a="1"/>
  <c r="D361" i="7" s="1"/>
  <c r="D345" i="7" a="1"/>
  <c r="D345" i="7" s="1"/>
  <c r="D335" i="7" a="1"/>
  <c r="D335" i="7" s="1"/>
  <c r="D330" i="7" a="1"/>
  <c r="D330" i="7" s="1"/>
  <c r="D328" i="7" a="1"/>
  <c r="D328" i="7" s="1"/>
  <c r="D319" i="7" a="1"/>
  <c r="D319" i="7" s="1"/>
  <c r="D309" i="7" a="1"/>
  <c r="D309" i="7" s="1"/>
  <c r="D278" i="7" a="1"/>
  <c r="D278" i="7" s="1"/>
  <c r="D274" i="7" a="1"/>
  <c r="D274" i="7" s="1"/>
  <c r="D272" i="7" a="1"/>
  <c r="D272" i="7" s="1"/>
  <c r="D266" i="7" a="1"/>
  <c r="D266" i="7" s="1"/>
  <c r="D252" i="7" a="1"/>
  <c r="D252" i="7" s="1"/>
  <c r="D223" i="7" a="1"/>
  <c r="D223" i="7" s="1"/>
  <c r="D222" i="7" a="1"/>
  <c r="D222" i="7" s="1"/>
  <c r="D221" i="7" a="1"/>
  <c r="D221" i="7" s="1"/>
  <c r="D220" i="7" a="1"/>
  <c r="D220" i="7" s="1"/>
  <c r="D191" i="7" a="1"/>
  <c r="D191" i="7" s="1"/>
  <c r="D190" i="7" a="1"/>
  <c r="D190" i="7" s="1"/>
  <c r="D189" i="7" a="1"/>
  <c r="D189" i="7" s="1"/>
  <c r="D188" i="7" a="1"/>
  <c r="D188" i="7" s="1"/>
  <c r="D175" i="7" a="1"/>
  <c r="D175" i="7" s="1"/>
  <c r="D173" i="7" a="1"/>
  <c r="D173" i="7" s="1"/>
  <c r="D358" i="7" a="1"/>
  <c r="D358" i="7" s="1"/>
  <c r="D350" i="7" a="1"/>
  <c r="D350" i="7" s="1"/>
  <c r="D344" i="7" a="1"/>
  <c r="D344" i="7" s="1"/>
  <c r="D339" i="7" a="1"/>
  <c r="D339" i="7" s="1"/>
  <c r="D334" i="7" a="1"/>
  <c r="D334" i="7" s="1"/>
  <c r="D316" i="7" a="1"/>
  <c r="D316" i="7" s="1"/>
  <c r="D311" i="7" a="1"/>
  <c r="D311" i="7" s="1"/>
  <c r="D296" i="7" a="1"/>
  <c r="D296" i="7" s="1"/>
  <c r="D291" i="7" a="1"/>
  <c r="D291" i="7" s="1"/>
  <c r="D284" i="7" a="1"/>
  <c r="D284" i="7" s="1"/>
  <c r="D277" i="7" a="1"/>
  <c r="D277" i="7" s="1"/>
  <c r="D263" i="7" a="1"/>
  <c r="D263" i="7" s="1"/>
  <c r="D249" i="7" a="1"/>
  <c r="D249" i="7" s="1"/>
  <c r="D246" i="7" a="1"/>
  <c r="D246" i="7" s="1"/>
  <c r="D227" i="7" a="1"/>
  <c r="D227" i="7" s="1"/>
  <c r="D226" i="7" a="1"/>
  <c r="D226" i="7" s="1"/>
  <c r="D225" i="7" a="1"/>
  <c r="D225" i="7" s="1"/>
  <c r="D224" i="7" a="1"/>
  <c r="D224" i="7" s="1"/>
  <c r="D195" i="7" a="1"/>
  <c r="D195" i="7" s="1"/>
  <c r="D194" i="7" a="1"/>
  <c r="D194" i="7" s="1"/>
  <c r="D193" i="7" a="1"/>
  <c r="D193" i="7" s="1"/>
  <c r="D192" i="7" a="1"/>
  <c r="D192" i="7" s="1"/>
  <c r="D362" i="7" a="1"/>
  <c r="D362" i="7" s="1"/>
  <c r="D349" i="7" a="1"/>
  <c r="D349" i="7" s="1"/>
  <c r="D326" i="7" a="1"/>
  <c r="D326" i="7" s="1"/>
  <c r="D313" i="7" a="1"/>
  <c r="D313" i="7" s="1"/>
  <c r="D300" i="7" a="1"/>
  <c r="D300" i="7" s="1"/>
  <c r="D298" i="7" a="1"/>
  <c r="D298" i="7" s="1"/>
  <c r="D293" i="7" a="1"/>
  <c r="D293" i="7" s="1"/>
  <c r="D281" i="7" a="1"/>
  <c r="D281" i="7" s="1"/>
  <c r="D268" i="7" a="1"/>
  <c r="D268" i="7" s="1"/>
  <c r="D265" i="7" a="1"/>
  <c r="D265" i="7" s="1"/>
  <c r="D260" i="7" a="1"/>
  <c r="D260" i="7" s="1"/>
  <c r="D257" i="7" a="1"/>
  <c r="D257" i="7" s="1"/>
  <c r="D254" i="7" a="1"/>
  <c r="D254" i="7" s="1"/>
  <c r="D251" i="7" a="1"/>
  <c r="D251" i="7" s="1"/>
  <c r="D231" i="7" a="1"/>
  <c r="D231" i="7" s="1"/>
  <c r="D230" i="7" a="1"/>
  <c r="D230" i="7" s="1"/>
  <c r="D229" i="7" a="1"/>
  <c r="D229" i="7" s="1"/>
  <c r="D228" i="7" a="1"/>
  <c r="D228" i="7" s="1"/>
  <c r="D199" i="7" a="1"/>
  <c r="D199" i="7" s="1"/>
  <c r="D198" i="7" a="1"/>
  <c r="D198" i="7" s="1"/>
  <c r="D197" i="7" a="1"/>
  <c r="D197" i="7" s="1"/>
  <c r="D196" i="7" a="1"/>
  <c r="D196" i="7" s="1"/>
  <c r="D178" i="7" a="1"/>
  <c r="D178" i="7" s="1"/>
  <c r="D369" i="7" a="1"/>
  <c r="D369" i="7" s="1"/>
  <c r="D366" i="7" a="1"/>
  <c r="D366" i="7" s="1"/>
  <c r="D352" i="7" a="1"/>
  <c r="D352" i="7" s="1"/>
  <c r="D348" i="7" a="1"/>
  <c r="D348" i="7" s="1"/>
  <c r="D343" i="7" a="1"/>
  <c r="D343" i="7" s="1"/>
  <c r="D338" i="7" a="1"/>
  <c r="D338" i="7" s="1"/>
  <c r="D324" i="7" a="1"/>
  <c r="D324" i="7" s="1"/>
  <c r="D322" i="7" a="1"/>
  <c r="D322" i="7" s="1"/>
  <c r="D320" i="7" a="1"/>
  <c r="D320" i="7" s="1"/>
  <c r="D318" i="7" a="1"/>
  <c r="D318" i="7" s="1"/>
  <c r="D306" i="7" a="1"/>
  <c r="D306" i="7" s="1"/>
  <c r="D304" i="7" a="1"/>
  <c r="D304" i="7" s="1"/>
  <c r="D302" i="7" a="1"/>
  <c r="D302" i="7" s="1"/>
  <c r="D288" i="7" a="1"/>
  <c r="D288" i="7" s="1"/>
  <c r="D286" i="7" a="1"/>
  <c r="D286" i="7" s="1"/>
  <c r="D276" i="7" a="1"/>
  <c r="D276" i="7" s="1"/>
  <c r="D273" i="7" a="1"/>
  <c r="D273" i="7" s="1"/>
  <c r="D271" i="7" a="1"/>
  <c r="D271" i="7" s="1"/>
  <c r="D235" i="7" a="1"/>
  <c r="D235" i="7" s="1"/>
  <c r="D234" i="7" a="1"/>
  <c r="D234" i="7" s="1"/>
  <c r="D233" i="7" a="1"/>
  <c r="D233" i="7" s="1"/>
  <c r="D232" i="7" a="1"/>
  <c r="D232" i="7" s="1"/>
  <c r="D203" i="7" a="1"/>
  <c r="D203" i="7" s="1"/>
  <c r="D202" i="7" a="1"/>
  <c r="D202" i="7" s="1"/>
  <c r="D201" i="7" a="1"/>
  <c r="D201" i="7" s="1"/>
  <c r="D200" i="7" a="1"/>
  <c r="D200" i="7" s="1"/>
  <c r="D180" i="7" a="1"/>
  <c r="D180" i="7" s="1"/>
  <c r="D176" i="7" a="1"/>
  <c r="D176" i="7" s="1"/>
  <c r="D172" i="7" a="1"/>
  <c r="D172" i="7" s="1"/>
  <c r="D363" i="7" a="1"/>
  <c r="D363" i="7" s="1"/>
  <c r="D354" i="7" a="1"/>
  <c r="D354" i="7" s="1"/>
  <c r="D347" i="7" a="1"/>
  <c r="D347" i="7" s="1"/>
  <c r="D337" i="7" a="1"/>
  <c r="D337" i="7" s="1"/>
  <c r="D331" i="7" a="1"/>
  <c r="D331" i="7" s="1"/>
  <c r="D329" i="7" a="1"/>
  <c r="D329" i="7" s="1"/>
  <c r="D315" i="7" a="1"/>
  <c r="D315" i="7" s="1"/>
  <c r="D308" i="7" a="1"/>
  <c r="D308" i="7" s="1"/>
  <c r="D295" i="7" a="1"/>
  <c r="D295" i="7" s="1"/>
  <c r="D290" i="7" a="1"/>
  <c r="D290" i="7" s="1"/>
  <c r="D283" i="7" a="1"/>
  <c r="D283" i="7" s="1"/>
  <c r="D280" i="7" a="1"/>
  <c r="D280" i="7" s="1"/>
  <c r="D262" i="7" a="1"/>
  <c r="D262" i="7" s="1"/>
  <c r="D256" i="7" a="1"/>
  <c r="D256" i="7" s="1"/>
  <c r="D248" i="7" a="1"/>
  <c r="D248" i="7" s="1"/>
  <c r="D239" i="7" a="1"/>
  <c r="D239" i="7" s="1"/>
  <c r="D238" i="7" a="1"/>
  <c r="D238" i="7" s="1"/>
  <c r="D237" i="7" a="1"/>
  <c r="D237" i="7" s="1"/>
  <c r="D236" i="7" a="1"/>
  <c r="D236" i="7" s="1"/>
  <c r="D207" i="7" a="1"/>
  <c r="D207" i="7" s="1"/>
  <c r="D206" i="7" a="1"/>
  <c r="D206" i="7" s="1"/>
  <c r="D205" i="7" a="1"/>
  <c r="D205" i="7" s="1"/>
  <c r="D204" i="7" a="1"/>
  <c r="D204" i="7" s="1"/>
  <c r="D174" i="7" a="1"/>
  <c r="D174" i="7" s="1"/>
  <c r="D289" i="7" a="1"/>
  <c r="D289" i="7" s="1"/>
  <c r="D267" i="7" a="1"/>
  <c r="D267" i="7" s="1"/>
  <c r="D240" i="7" a="1"/>
  <c r="D240" i="7" s="1"/>
  <c r="D213" i="7" a="1"/>
  <c r="D213" i="7" s="1"/>
  <c r="D186" i="7" a="1"/>
  <c r="D186" i="7" s="1"/>
  <c r="D170" i="7" a="1"/>
  <c r="D170" i="7" s="1"/>
  <c r="D168" i="7" a="1"/>
  <c r="D168" i="7" s="1"/>
  <c r="D158" i="7" a="1"/>
  <c r="D158" i="7" s="1"/>
  <c r="D155" i="7" a="1"/>
  <c r="D155" i="7" s="1"/>
  <c r="D152" i="7" a="1"/>
  <c r="D152" i="7" s="1"/>
  <c r="D149" i="7" a="1"/>
  <c r="D149" i="7" s="1"/>
  <c r="D146" i="7" a="1"/>
  <c r="D146" i="7" s="1"/>
  <c r="D118" i="7" a="1"/>
  <c r="D118" i="7" s="1"/>
  <c r="D109" i="7" a="1"/>
  <c r="D109" i="7" s="1"/>
  <c r="D103" i="7" a="1"/>
  <c r="D103" i="7" s="1"/>
  <c r="D100" i="7" a="1"/>
  <c r="D100" i="7" s="1"/>
  <c r="D90" i="7" a="1"/>
  <c r="D90" i="7" s="1"/>
  <c r="D87" i="7" a="1"/>
  <c r="D87" i="7" s="1"/>
  <c r="D84" i="7" a="1"/>
  <c r="D84" i="7" s="1"/>
  <c r="D71" i="7" a="1"/>
  <c r="D71" i="7" s="1"/>
  <c r="D60" i="7" a="1"/>
  <c r="D60" i="7" s="1"/>
  <c r="D58" i="7" a="1"/>
  <c r="D58" i="7" s="1"/>
  <c r="D56" i="7" a="1"/>
  <c r="D56" i="7" s="1"/>
  <c r="D47" i="7" a="1"/>
  <c r="D47" i="7" s="1"/>
  <c r="D38" i="7" a="1"/>
  <c r="D38" i="7" s="1"/>
  <c r="D29" i="7" a="1"/>
  <c r="D29" i="7" s="1"/>
  <c r="D27" i="7" a="1"/>
  <c r="D27" i="7" s="1"/>
  <c r="D25" i="7" a="1"/>
  <c r="D25" i="7" s="1"/>
  <c r="D356" i="7" a="1"/>
  <c r="D356" i="7" s="1"/>
  <c r="D341" i="7" a="1"/>
  <c r="D341" i="7" s="1"/>
  <c r="D327" i="7" a="1"/>
  <c r="D327" i="7" s="1"/>
  <c r="D287" i="7" a="1"/>
  <c r="D287" i="7" s="1"/>
  <c r="D279" i="7" a="1"/>
  <c r="D279" i="7" s="1"/>
  <c r="D269" i="7" a="1"/>
  <c r="D269" i="7" s="1"/>
  <c r="D259" i="7" a="1"/>
  <c r="D259" i="7" s="1"/>
  <c r="D253" i="7" a="1"/>
  <c r="D253" i="7" s="1"/>
  <c r="D244" i="7" a="1"/>
  <c r="D244" i="7" s="1"/>
  <c r="D217" i="7" a="1"/>
  <c r="D217" i="7" s="1"/>
  <c r="D210" i="7" a="1"/>
  <c r="D210" i="7" s="1"/>
  <c r="D183" i="7" a="1"/>
  <c r="D183" i="7" s="1"/>
  <c r="D164" i="7" a="1"/>
  <c r="D164" i="7" s="1"/>
  <c r="D142" i="7" a="1"/>
  <c r="D142" i="7" s="1"/>
  <c r="D139" i="7" a="1"/>
  <c r="D139" i="7" s="1"/>
  <c r="D127" i="7" a="1"/>
  <c r="D127" i="7" s="1"/>
  <c r="D122" i="7" a="1"/>
  <c r="D122" i="7" s="1"/>
  <c r="D120" i="7" a="1"/>
  <c r="D120" i="7" s="1"/>
  <c r="D113" i="7" a="1"/>
  <c r="D113" i="7" s="1"/>
  <c r="D111" i="7" a="1"/>
  <c r="D111" i="7" s="1"/>
  <c r="D106" i="7" a="1"/>
  <c r="D106" i="7" s="1"/>
  <c r="D97" i="7" a="1"/>
  <c r="D97" i="7" s="1"/>
  <c r="D81" i="7" a="1"/>
  <c r="D81" i="7" s="1"/>
  <c r="D70" i="7" a="1"/>
  <c r="D70" i="7" s="1"/>
  <c r="D65" i="7" a="1"/>
  <c r="D65" i="7" s="1"/>
  <c r="D36" i="7" a="1"/>
  <c r="D36" i="7" s="1"/>
  <c r="D34" i="7" a="1"/>
  <c r="D34" i="7" s="1"/>
  <c r="D32" i="7" a="1"/>
  <c r="D32" i="7" s="1"/>
  <c r="D307" i="7" a="1"/>
  <c r="D307" i="7" s="1"/>
  <c r="D285" i="7" a="1"/>
  <c r="D285" i="7" s="1"/>
  <c r="D261" i="7" a="1"/>
  <c r="D261" i="7" s="1"/>
  <c r="D255" i="7" a="1"/>
  <c r="D255" i="7" s="1"/>
  <c r="D247" i="7" a="1"/>
  <c r="D247" i="7" s="1"/>
  <c r="D241" i="7" a="1"/>
  <c r="D241" i="7" s="1"/>
  <c r="D214" i="7" a="1"/>
  <c r="D214" i="7" s="1"/>
  <c r="D187" i="7" a="1"/>
  <c r="D187" i="7" s="1"/>
  <c r="D171" i="7" a="1"/>
  <c r="D171" i="7" s="1"/>
  <c r="D161" i="7" a="1"/>
  <c r="D161" i="7" s="1"/>
  <c r="D154" i="7" a="1"/>
  <c r="D154" i="7" s="1"/>
  <c r="D145" i="7" a="1"/>
  <c r="D145" i="7" s="1"/>
  <c r="D136" i="7" a="1"/>
  <c r="D136" i="7" s="1"/>
  <c r="D132" i="7" a="1"/>
  <c r="D132" i="7" s="1"/>
  <c r="D130" i="7" a="1"/>
  <c r="D130" i="7" s="1"/>
  <c r="D124" i="7" a="1"/>
  <c r="D124" i="7" s="1"/>
  <c r="D115" i="7" a="1"/>
  <c r="D115" i="7" s="1"/>
  <c r="D104" i="7" a="1"/>
  <c r="D104" i="7" s="1"/>
  <c r="D94" i="7" a="1"/>
  <c r="D94" i="7" s="1"/>
  <c r="D91" i="7" a="1"/>
  <c r="D91" i="7" s="1"/>
  <c r="D88" i="7" a="1"/>
  <c r="D88" i="7" s="1"/>
  <c r="D78" i="7" a="1"/>
  <c r="D78" i="7" s="1"/>
  <c r="D75" i="7" a="1"/>
  <c r="D75" i="7" s="1"/>
  <c r="D69" i="7" a="1"/>
  <c r="D69" i="7" s="1"/>
  <c r="D63" i="7" a="1"/>
  <c r="D63" i="7" s="1"/>
  <c r="D54" i="7" a="1"/>
  <c r="D54" i="7" s="1"/>
  <c r="D45" i="7" a="1"/>
  <c r="D45" i="7" s="1"/>
  <c r="D43" i="7" a="1"/>
  <c r="D43" i="7" s="1"/>
  <c r="D41" i="7" a="1"/>
  <c r="D41" i="7" s="1"/>
  <c r="D355" i="7" a="1"/>
  <c r="D355" i="7" s="1"/>
  <c r="D336" i="7" a="1"/>
  <c r="D336" i="7" s="1"/>
  <c r="D332" i="7" a="1"/>
  <c r="D332" i="7" s="1"/>
  <c r="D325" i="7" a="1"/>
  <c r="D325" i="7" s="1"/>
  <c r="D312" i="7" a="1"/>
  <c r="D312" i="7" s="1"/>
  <c r="D305" i="7" a="1"/>
  <c r="D305" i="7" s="1"/>
  <c r="D294" i="7" a="1"/>
  <c r="D294" i="7" s="1"/>
  <c r="D292" i="7" a="1"/>
  <c r="D292" i="7" s="1"/>
  <c r="D218" i="7" a="1"/>
  <c r="D218" i="7" s="1"/>
  <c r="D211" i="7" a="1"/>
  <c r="D211" i="7" s="1"/>
  <c r="D167" i="7" a="1"/>
  <c r="D167" i="7" s="1"/>
  <c r="D163" i="7" a="1"/>
  <c r="D163" i="7" s="1"/>
  <c r="D157" i="7" a="1"/>
  <c r="D157" i="7" s="1"/>
  <c r="D151" i="7" a="1"/>
  <c r="D151" i="7" s="1"/>
  <c r="D148" i="7" a="1"/>
  <c r="D148" i="7" s="1"/>
  <c r="D117" i="7" a="1"/>
  <c r="D117" i="7" s="1"/>
  <c r="D108" i="7" a="1"/>
  <c r="D108" i="7" s="1"/>
  <c r="D101" i="7" a="1"/>
  <c r="D101" i="7" s="1"/>
  <c r="D85" i="7" a="1"/>
  <c r="D85" i="7" s="1"/>
  <c r="D68" i="7" a="1"/>
  <c r="D68" i="7" s="1"/>
  <c r="D52" i="7" a="1"/>
  <c r="D52" i="7" s="1"/>
  <c r="D50" i="7" a="1"/>
  <c r="D50" i="7" s="1"/>
  <c r="D48" i="7" a="1"/>
  <c r="D48" i="7" s="1"/>
  <c r="D39" i="7" a="1"/>
  <c r="D39" i="7" s="1"/>
  <c r="D314" i="7" a="1"/>
  <c r="D314" i="7" s="1"/>
  <c r="D310" i="7" a="1"/>
  <c r="D310" i="7" s="1"/>
  <c r="D303" i="7" a="1"/>
  <c r="D303" i="7" s="1"/>
  <c r="D270" i="7" a="1"/>
  <c r="D270" i="7" s="1"/>
  <c r="D245" i="7" a="1"/>
  <c r="D245" i="7" s="1"/>
  <c r="D242" i="7" a="1"/>
  <c r="D242" i="7" s="1"/>
  <c r="D215" i="7" a="1"/>
  <c r="D215" i="7" s="1"/>
  <c r="D184" i="7" a="1"/>
  <c r="D184" i="7" s="1"/>
  <c r="D181" i="7" a="1"/>
  <c r="D181" i="7" s="1"/>
  <c r="D169" i="7" a="1"/>
  <c r="D169" i="7" s="1"/>
  <c r="D144" i="7" a="1"/>
  <c r="D144" i="7" s="1"/>
  <c r="D141" i="7" a="1"/>
  <c r="D141" i="7" s="1"/>
  <c r="D138" i="7" a="1"/>
  <c r="D138" i="7" s="1"/>
  <c r="D134" i="7" a="1"/>
  <c r="D134" i="7" s="1"/>
  <c r="D128" i="7" a="1"/>
  <c r="D128" i="7" s="1"/>
  <c r="D126" i="7" a="1"/>
  <c r="D126" i="7" s="1"/>
  <c r="D110" i="7" a="1"/>
  <c r="D110" i="7" s="1"/>
  <c r="D98" i="7" a="1"/>
  <c r="D98" i="7" s="1"/>
  <c r="D95" i="7" a="1"/>
  <c r="D95" i="7" s="1"/>
  <c r="D92" i="7" a="1"/>
  <c r="D92" i="7" s="1"/>
  <c r="D82" i="7" a="1"/>
  <c r="D82" i="7" s="1"/>
  <c r="D79" i="7" a="1"/>
  <c r="D79" i="7" s="1"/>
  <c r="D76" i="7" a="1"/>
  <c r="D76" i="7" s="1"/>
  <c r="D67" i="7" a="1"/>
  <c r="D67" i="7" s="1"/>
  <c r="D61" i="7" a="1"/>
  <c r="D61" i="7" s="1"/>
  <c r="D59" i="7" a="1"/>
  <c r="D59" i="7" s="1"/>
  <c r="D57" i="7" a="1"/>
  <c r="D57" i="7" s="1"/>
  <c r="D364" i="7" a="1"/>
  <c r="D364" i="7" s="1"/>
  <c r="D301" i="7" a="1"/>
  <c r="D301" i="7" s="1"/>
  <c r="D297" i="7" a="1"/>
  <c r="D297" i="7" s="1"/>
  <c r="D219" i="7" a="1"/>
  <c r="D219" i="7" s="1"/>
  <c r="D216" i="7" a="1"/>
  <c r="D216" i="7" s="1"/>
  <c r="D212" i="7" a="1"/>
  <c r="D212" i="7" s="1"/>
  <c r="D208" i="7" a="1"/>
  <c r="D208" i="7" s="1"/>
  <c r="D162" i="7" a="1"/>
  <c r="D162" i="7" s="1"/>
  <c r="D160" i="7" a="1"/>
  <c r="D160" i="7" s="1"/>
  <c r="D150" i="7" a="1"/>
  <c r="D150" i="7" s="1"/>
  <c r="D129" i="7" a="1"/>
  <c r="D129" i="7" s="1"/>
  <c r="D114" i="7" a="1"/>
  <c r="D114" i="7" s="1"/>
  <c r="D89" i="7" a="1"/>
  <c r="D89" i="7" s="1"/>
  <c r="D86" i="7" a="1"/>
  <c r="D86" i="7" s="1"/>
  <c r="D40" i="7" a="1"/>
  <c r="D40" i="7" s="1"/>
  <c r="D28" i="7" a="1"/>
  <c r="D28" i="7" s="1"/>
  <c r="D24" i="7" a="1"/>
  <c r="D24" i="7" s="1"/>
  <c r="D340" i="7" a="1"/>
  <c r="D340" i="7" s="1"/>
  <c r="D275" i="7" a="1"/>
  <c r="D275" i="7" s="1"/>
  <c r="D264" i="7" a="1"/>
  <c r="D264" i="7" s="1"/>
  <c r="D179" i="7" a="1"/>
  <c r="D179" i="7" s="1"/>
  <c r="D166" i="7" a="1"/>
  <c r="D166" i="7" s="1"/>
  <c r="D116" i="7" a="1"/>
  <c r="D116" i="7" s="1"/>
  <c r="D112" i="7" a="1"/>
  <c r="D112" i="7" s="1"/>
  <c r="D346" i="7" a="1"/>
  <c r="D346" i="7" s="1"/>
  <c r="D125" i="7" a="1"/>
  <c r="D125" i="7" s="1"/>
  <c r="D123" i="7" a="1"/>
  <c r="D123" i="7" s="1"/>
  <c r="D121" i="7" a="1"/>
  <c r="D121" i="7" s="1"/>
  <c r="D333" i="7" a="1"/>
  <c r="D333" i="7" s="1"/>
  <c r="D258" i="7" a="1"/>
  <c r="D258" i="7" s="1"/>
  <c r="D243" i="7" a="1"/>
  <c r="D243" i="7" s="1"/>
  <c r="D182" i="7" a="1"/>
  <c r="D182" i="7" s="1"/>
  <c r="D153" i="7" a="1"/>
  <c r="D153" i="7" s="1"/>
  <c r="D147" i="7" a="1"/>
  <c r="D147" i="7" s="1"/>
  <c r="D137" i="7" a="1"/>
  <c r="D137" i="7" s="1"/>
  <c r="D119" i="7" a="1"/>
  <c r="D119" i="7" s="1"/>
  <c r="D323" i="7" a="1"/>
  <c r="D323" i="7" s="1"/>
  <c r="D299" i="7" a="1"/>
  <c r="D299" i="7" s="1"/>
  <c r="D185" i="7" a="1"/>
  <c r="D185" i="7" s="1"/>
  <c r="D177" i="7" a="1"/>
  <c r="D177" i="7" s="1"/>
  <c r="D143" i="7" a="1"/>
  <c r="D143" i="7" s="1"/>
  <c r="D165" i="7" a="1"/>
  <c r="D165" i="7" s="1"/>
  <c r="D159" i="7" a="1"/>
  <c r="D159" i="7" s="1"/>
  <c r="D135" i="7" a="1"/>
  <c r="D135" i="7" s="1"/>
  <c r="D342" i="7" a="1"/>
  <c r="D342" i="7" s="1"/>
  <c r="D250" i="7" a="1"/>
  <c r="D250" i="7" s="1"/>
  <c r="D133" i="7" a="1"/>
  <c r="D133" i="7" s="1"/>
  <c r="D131" i="7" a="1"/>
  <c r="D131" i="7" s="1"/>
  <c r="D37" i="7" a="1"/>
  <c r="D37" i="7" s="1"/>
  <c r="D18" i="7" a="1"/>
  <c r="D18" i="7" s="1"/>
  <c r="D107" i="7" a="1"/>
  <c r="D107" i="7" s="1"/>
  <c r="D73" i="7" a="1"/>
  <c r="D73" i="7" s="1"/>
  <c r="D55" i="7" a="1"/>
  <c r="D55" i="7" s="1"/>
  <c r="D21" i="7" a="1"/>
  <c r="D21" i="7" s="1"/>
  <c r="D15" i="7" a="1"/>
  <c r="D15" i="7" s="1"/>
  <c r="D105" i="7" a="1"/>
  <c r="D105" i="7" s="1"/>
  <c r="D77" i="7" a="1"/>
  <c r="D77" i="7" s="1"/>
  <c r="D23" i="7" a="1"/>
  <c r="D23" i="7" s="1"/>
  <c r="D12" i="7" a="1"/>
  <c r="D12" i="7" s="1"/>
  <c r="D53" i="7" a="1"/>
  <c r="D53" i="7" s="1"/>
  <c r="D51" i="7" a="1"/>
  <c r="D51" i="7" s="1"/>
  <c r="D49" i="7" a="1"/>
  <c r="D49" i="7" s="1"/>
  <c r="D35" i="7" a="1"/>
  <c r="D35" i="7" s="1"/>
  <c r="D20" i="7" a="1"/>
  <c r="D20" i="7" s="1"/>
  <c r="D17" i="7" a="1"/>
  <c r="D17" i="7" s="1"/>
  <c r="D102" i="7" a="1"/>
  <c r="D102" i="7" s="1"/>
  <c r="D80" i="7" a="1"/>
  <c r="D80" i="7" s="1"/>
  <c r="D72" i="7" a="1"/>
  <c r="D72" i="7" s="1"/>
  <c r="D31" i="7" a="1"/>
  <c r="D31" i="7" s="1"/>
  <c r="D30" i="7" a="1"/>
  <c r="D30" i="7" s="1"/>
  <c r="D14" i="7" a="1"/>
  <c r="D14" i="7" s="1"/>
  <c r="D11" i="7" a="1"/>
  <c r="D11" i="7" s="1"/>
  <c r="D321" i="7" a="1"/>
  <c r="D321" i="7" s="1"/>
  <c r="D282" i="7" a="1"/>
  <c r="D282" i="7" s="1"/>
  <c r="D96" i="7" a="1"/>
  <c r="D96" i="7" s="1"/>
  <c r="D93" i="7" a="1"/>
  <c r="D93" i="7" s="1"/>
  <c r="D74" i="7" a="1"/>
  <c r="D74" i="7" s="1"/>
  <c r="D66" i="7" a="1"/>
  <c r="D66" i="7" s="1"/>
  <c r="D64" i="7" a="1"/>
  <c r="D64" i="7" s="1"/>
  <c r="D33" i="7" a="1"/>
  <c r="D33" i="7" s="1"/>
  <c r="D26" i="7" a="1"/>
  <c r="D26" i="7" s="1"/>
  <c r="D22" i="7" a="1"/>
  <c r="D22" i="7" s="1"/>
  <c r="D16" i="7" a="1"/>
  <c r="D16" i="7" s="1"/>
  <c r="D317" i="7" a="1"/>
  <c r="D317" i="7" s="1"/>
  <c r="D209" i="7" a="1"/>
  <c r="D209" i="7" s="1"/>
  <c r="D99" i="7" a="1"/>
  <c r="D99" i="7" s="1"/>
  <c r="D62" i="7" a="1"/>
  <c r="D62" i="7" s="1"/>
  <c r="D46" i="7" a="1"/>
  <c r="D46" i="7" s="1"/>
  <c r="D19" i="7" a="1"/>
  <c r="D19" i="7" s="1"/>
  <c r="D156" i="7" a="1"/>
  <c r="D156" i="7" s="1"/>
  <c r="D140" i="7" a="1"/>
  <c r="D140" i="7" s="1"/>
  <c r="D83" i="7" a="1"/>
  <c r="D83" i="7" s="1"/>
  <c r="D44" i="7" a="1"/>
  <c r="D44" i="7" s="1"/>
  <c r="D42" i="7" a="1"/>
  <c r="D42" i="7" s="1"/>
  <c r="D13" i="7" a="1"/>
  <c r="D13" i="7" s="1"/>
  <c r="D10" i="7" a="1"/>
  <c r="D10" i="7" s="1"/>
  <c r="DA9" i="7"/>
  <c r="CZ369" i="7"/>
  <c r="CZ366" i="7"/>
  <c r="CZ358" i="7"/>
  <c r="CZ350" i="7"/>
  <c r="CZ342" i="7"/>
  <c r="CZ363" i="7"/>
  <c r="CZ368" i="7"/>
  <c r="CZ360" i="7"/>
  <c r="CZ352" i="7"/>
  <c r="CZ344" i="7"/>
  <c r="CZ336" i="7"/>
  <c r="CZ328" i="7"/>
  <c r="CZ320" i="7"/>
  <c r="CZ312" i="7"/>
  <c r="CZ304" i="7"/>
  <c r="CZ296" i="7"/>
  <c r="CZ288" i="7"/>
  <c r="CZ280" i="7"/>
  <c r="CZ365" i="7"/>
  <c r="CZ357" i="7"/>
  <c r="CZ349" i="7"/>
  <c r="CZ341" i="7"/>
  <c r="CZ333" i="7"/>
  <c r="CZ325" i="7"/>
  <c r="CZ317" i="7"/>
  <c r="CZ309" i="7"/>
  <c r="CZ301" i="7"/>
  <c r="CZ293" i="7"/>
  <c r="CZ285" i="7"/>
  <c r="CZ277" i="7"/>
  <c r="CZ362" i="7"/>
  <c r="CZ354" i="7"/>
  <c r="CZ367" i="7"/>
  <c r="CZ359" i="7"/>
  <c r="CZ351" i="7"/>
  <c r="CZ343" i="7"/>
  <c r="CZ335" i="7"/>
  <c r="CZ327" i="7"/>
  <c r="CZ319" i="7"/>
  <c r="CZ311" i="7"/>
  <c r="CZ303" i="7"/>
  <c r="CZ295" i="7"/>
  <c r="CZ287" i="7"/>
  <c r="CZ279" i="7"/>
  <c r="CZ271" i="7"/>
  <c r="CZ364" i="7"/>
  <c r="CZ356" i="7"/>
  <c r="CZ348" i="7"/>
  <c r="CZ340" i="7"/>
  <c r="CZ332" i="7"/>
  <c r="CZ324" i="7"/>
  <c r="CZ316" i="7"/>
  <c r="CZ308" i="7"/>
  <c r="CZ300" i="7"/>
  <c r="CZ292" i="7"/>
  <c r="CZ284" i="7"/>
  <c r="CZ276" i="7"/>
  <c r="CZ345" i="7"/>
  <c r="CZ337" i="7"/>
  <c r="CZ329" i="7"/>
  <c r="CZ321" i="7"/>
  <c r="CZ313" i="7"/>
  <c r="CZ305" i="7"/>
  <c r="CZ297" i="7"/>
  <c r="CZ289" i="7"/>
  <c r="CZ281" i="7"/>
  <c r="CZ275" i="7"/>
  <c r="CZ270" i="7"/>
  <c r="CZ262" i="7"/>
  <c r="CZ254" i="7"/>
  <c r="CZ246" i="7"/>
  <c r="CZ238" i="7"/>
  <c r="CZ230" i="7"/>
  <c r="CZ222" i="7"/>
  <c r="CZ214" i="7"/>
  <c r="CZ206" i="7"/>
  <c r="CZ198" i="7"/>
  <c r="CZ334" i="7"/>
  <c r="CZ326" i="7"/>
  <c r="CZ318" i="7"/>
  <c r="CZ310" i="7"/>
  <c r="CZ302" i="7"/>
  <c r="CZ294" i="7"/>
  <c r="CZ286" i="7"/>
  <c r="CZ274" i="7"/>
  <c r="CZ267" i="7"/>
  <c r="CZ259" i="7"/>
  <c r="CZ251" i="7"/>
  <c r="CZ243" i="7"/>
  <c r="CZ235" i="7"/>
  <c r="CZ227" i="7"/>
  <c r="CZ219" i="7"/>
  <c r="CZ211" i="7"/>
  <c r="CZ203" i="7"/>
  <c r="CZ195" i="7"/>
  <c r="CZ187" i="7"/>
  <c r="CZ353" i="7"/>
  <c r="CZ346" i="7"/>
  <c r="CZ338" i="7"/>
  <c r="CZ330" i="7"/>
  <c r="CZ322" i="7"/>
  <c r="CZ314" i="7"/>
  <c r="CZ306" i="7"/>
  <c r="CZ298" i="7"/>
  <c r="CZ290" i="7"/>
  <c r="CZ282" i="7"/>
  <c r="CZ278" i="7"/>
  <c r="CZ273" i="7"/>
  <c r="CZ264" i="7"/>
  <c r="CZ355" i="7"/>
  <c r="CZ269" i="7"/>
  <c r="CZ261" i="7"/>
  <c r="CZ253" i="7"/>
  <c r="CZ245" i="7"/>
  <c r="CZ237" i="7"/>
  <c r="CZ229" i="7"/>
  <c r="CZ221" i="7"/>
  <c r="CZ213" i="7"/>
  <c r="CZ205" i="7"/>
  <c r="CZ197" i="7"/>
  <c r="CZ189" i="7"/>
  <c r="CZ339" i="7"/>
  <c r="CZ331" i="7"/>
  <c r="CZ323" i="7"/>
  <c r="CZ315" i="7"/>
  <c r="CZ307" i="7"/>
  <c r="CZ299" i="7"/>
  <c r="CZ291" i="7"/>
  <c r="CZ283" i="7"/>
  <c r="CZ347" i="7"/>
  <c r="CZ263" i="7"/>
  <c r="CZ255" i="7"/>
  <c r="CZ247" i="7"/>
  <c r="CZ239" i="7"/>
  <c r="CZ231" i="7"/>
  <c r="CZ223" i="7"/>
  <c r="CZ215" i="7"/>
  <c r="CZ207" i="7"/>
  <c r="CZ199" i="7"/>
  <c r="CZ191" i="7"/>
  <c r="CZ361" i="7"/>
  <c r="CZ268" i="7"/>
  <c r="CZ260" i="7"/>
  <c r="CZ252" i="7"/>
  <c r="CZ244" i="7"/>
  <c r="CZ236" i="7"/>
  <c r="CZ228" i="7"/>
  <c r="CZ220" i="7"/>
  <c r="CZ212" i="7"/>
  <c r="CZ204" i="7"/>
  <c r="CZ196" i="7"/>
  <c r="CZ272" i="7"/>
  <c r="CZ256" i="7"/>
  <c r="CZ234" i="7"/>
  <c r="CZ224" i="7"/>
  <c r="CZ202" i="7"/>
  <c r="CZ194" i="7"/>
  <c r="CZ185" i="7"/>
  <c r="CZ178" i="7"/>
  <c r="CZ170" i="7"/>
  <c r="CZ162" i="7"/>
  <c r="CZ154" i="7"/>
  <c r="CZ146" i="7"/>
  <c r="CZ138" i="7"/>
  <c r="CZ130" i="7"/>
  <c r="CZ122" i="7"/>
  <c r="CZ114" i="7"/>
  <c r="CZ106" i="7"/>
  <c r="CZ98" i="7"/>
  <c r="CZ90" i="7"/>
  <c r="CZ265" i="7"/>
  <c r="CZ249" i="7"/>
  <c r="CZ217" i="7"/>
  <c r="CZ175" i="7"/>
  <c r="CZ167" i="7"/>
  <c r="CZ159" i="7"/>
  <c r="CZ151" i="7"/>
  <c r="CZ143" i="7"/>
  <c r="CZ135" i="7"/>
  <c r="CZ127" i="7"/>
  <c r="CZ119" i="7"/>
  <c r="CZ242" i="7"/>
  <c r="CZ232" i="7"/>
  <c r="CZ210" i="7"/>
  <c r="CZ200" i="7"/>
  <c r="CZ184" i="7"/>
  <c r="CZ180" i="7"/>
  <c r="CZ172" i="7"/>
  <c r="CZ164" i="7"/>
  <c r="CZ156" i="7"/>
  <c r="CZ148" i="7"/>
  <c r="CZ140" i="7"/>
  <c r="CZ132" i="7"/>
  <c r="CZ124" i="7"/>
  <c r="CZ116" i="7"/>
  <c r="CZ108" i="7"/>
  <c r="CZ100" i="7"/>
  <c r="CZ92" i="7"/>
  <c r="CZ84" i="7"/>
  <c r="CZ76" i="7"/>
  <c r="CZ257" i="7"/>
  <c r="CZ225" i="7"/>
  <c r="CZ177" i="7"/>
  <c r="CZ169" i="7"/>
  <c r="CZ161" i="7"/>
  <c r="CZ153" i="7"/>
  <c r="CZ145" i="7"/>
  <c r="CZ137" i="7"/>
  <c r="CZ129" i="7"/>
  <c r="CZ121" i="7"/>
  <c r="CZ250" i="7"/>
  <c r="CZ240" i="7"/>
  <c r="CZ218" i="7"/>
  <c r="CZ208" i="7"/>
  <c r="CZ188" i="7"/>
  <c r="CZ183" i="7"/>
  <c r="CZ174" i="7"/>
  <c r="CZ166" i="7"/>
  <c r="CZ158" i="7"/>
  <c r="CZ150" i="7"/>
  <c r="CZ142" i="7"/>
  <c r="CZ134" i="7"/>
  <c r="CZ126" i="7"/>
  <c r="CZ118" i="7"/>
  <c r="CZ110" i="7"/>
  <c r="CZ102" i="7"/>
  <c r="CZ94" i="7"/>
  <c r="CZ86" i="7"/>
  <c r="CZ266" i="7"/>
  <c r="CZ233" i="7"/>
  <c r="CZ201" i="7"/>
  <c r="CZ190" i="7"/>
  <c r="CZ179" i="7"/>
  <c r="CZ171" i="7"/>
  <c r="CZ163" i="7"/>
  <c r="CZ155" i="7"/>
  <c r="CZ147" i="7"/>
  <c r="CZ139" i="7"/>
  <c r="CZ131" i="7"/>
  <c r="CZ258" i="7"/>
  <c r="CZ248" i="7"/>
  <c r="CZ226" i="7"/>
  <c r="CZ216" i="7"/>
  <c r="CZ186" i="7"/>
  <c r="CZ182" i="7"/>
  <c r="CZ176" i="7"/>
  <c r="CZ168" i="7"/>
  <c r="CZ160" i="7"/>
  <c r="CZ152" i="7"/>
  <c r="CZ144" i="7"/>
  <c r="CZ136" i="7"/>
  <c r="CZ128" i="7"/>
  <c r="CZ120" i="7"/>
  <c r="CZ112" i="7"/>
  <c r="CZ104" i="7"/>
  <c r="CZ241" i="7"/>
  <c r="CZ209" i="7"/>
  <c r="CZ193" i="7"/>
  <c r="CZ192" i="7"/>
  <c r="CZ181" i="7"/>
  <c r="CZ173" i="7"/>
  <c r="CZ165" i="7"/>
  <c r="CZ157" i="7"/>
  <c r="CZ149" i="7"/>
  <c r="CZ141" i="7"/>
  <c r="CZ117" i="7"/>
  <c r="CZ113" i="7"/>
  <c r="CZ109" i="7"/>
  <c r="CZ105" i="7"/>
  <c r="CZ89" i="7"/>
  <c r="CZ87" i="7"/>
  <c r="CZ81" i="7"/>
  <c r="CZ70" i="7"/>
  <c r="CZ62" i="7"/>
  <c r="CZ54" i="7"/>
  <c r="CZ46" i="7"/>
  <c r="CZ39" i="7"/>
  <c r="CZ31" i="7"/>
  <c r="CZ23" i="7"/>
  <c r="CZ15" i="7"/>
  <c r="CZ123" i="7"/>
  <c r="CZ101" i="7"/>
  <c r="CZ91" i="7"/>
  <c r="CZ85" i="7"/>
  <c r="CZ67" i="7"/>
  <c r="CZ59" i="7"/>
  <c r="CZ51" i="7"/>
  <c r="CZ43" i="7"/>
  <c r="CZ36" i="7"/>
  <c r="CZ28" i="7"/>
  <c r="CZ20" i="7"/>
  <c r="CZ12" i="7"/>
  <c r="CZ125" i="7"/>
  <c r="CZ80" i="7"/>
  <c r="CZ75" i="7"/>
  <c r="CZ72" i="7"/>
  <c r="CZ64" i="7"/>
  <c r="CZ56" i="7"/>
  <c r="CZ48" i="7"/>
  <c r="CZ41" i="7"/>
  <c r="CZ33" i="7"/>
  <c r="CZ25" i="7"/>
  <c r="CZ17" i="7"/>
  <c r="CZ133" i="7"/>
  <c r="CZ93" i="7"/>
  <c r="CZ69" i="7"/>
  <c r="CZ61" i="7"/>
  <c r="CZ53" i="7"/>
  <c r="CZ45" i="7"/>
  <c r="CZ38" i="7"/>
  <c r="CZ30" i="7"/>
  <c r="CZ22" i="7"/>
  <c r="CZ14" i="7"/>
  <c r="CZ115" i="7"/>
  <c r="CZ111" i="7"/>
  <c r="CZ107" i="7"/>
  <c r="CZ103" i="7"/>
  <c r="CZ83" i="7"/>
  <c r="CZ79" i="7"/>
  <c r="CZ74" i="7"/>
  <c r="CZ66" i="7"/>
  <c r="CZ58" i="7"/>
  <c r="CZ50" i="7"/>
  <c r="CZ42" i="7"/>
  <c r="CZ35" i="7"/>
  <c r="CZ27" i="7"/>
  <c r="CZ19" i="7"/>
  <c r="CZ11" i="7"/>
  <c r="CZ96" i="7"/>
  <c r="CZ95" i="7"/>
  <c r="CZ78" i="7"/>
  <c r="CZ71" i="7"/>
  <c r="CZ63" i="7"/>
  <c r="CZ55" i="7"/>
  <c r="CZ47" i="7"/>
  <c r="CZ40" i="7"/>
  <c r="CZ32" i="7"/>
  <c r="CZ24" i="7"/>
  <c r="CZ16" i="7"/>
  <c r="CZ97" i="7"/>
  <c r="CZ82" i="7"/>
  <c r="CZ68" i="7"/>
  <c r="CZ60" i="7"/>
  <c r="CZ52" i="7"/>
  <c r="CZ44" i="7"/>
  <c r="CZ37" i="7"/>
  <c r="CZ29" i="7"/>
  <c r="CZ21" i="7"/>
  <c r="CZ13" i="7"/>
  <c r="CZ99" i="7"/>
  <c r="CZ88" i="7"/>
  <c r="CZ77" i="7"/>
  <c r="CZ73" i="7"/>
  <c r="CZ65" i="7"/>
  <c r="CZ57" i="7"/>
  <c r="CZ49" i="7"/>
  <c r="CZ34" i="7"/>
  <c r="CZ26" i="7"/>
  <c r="CZ18" i="7"/>
  <c r="CZ10" i="7"/>
  <c r="AA752" i="1"/>
  <c r="AA554" i="1"/>
  <c r="AA284" i="1"/>
  <c r="AA233" i="1"/>
  <c r="AA479" i="1"/>
  <c r="AA379" i="1"/>
  <c r="AA596" i="1"/>
  <c r="AA375" i="1"/>
  <c r="M3" i="5"/>
  <c r="U3" i="5" s="1"/>
  <c r="P12" i="5"/>
  <c r="O12" i="5"/>
  <c r="N12" i="5"/>
  <c r="R12" i="5"/>
  <c r="Q12" i="5"/>
  <c r="P28" i="5"/>
  <c r="R28" i="5"/>
  <c r="Q28" i="5"/>
  <c r="O28" i="5"/>
  <c r="N28" i="5"/>
  <c r="R16" i="5"/>
  <c r="N16" i="5"/>
  <c r="Q16" i="5"/>
  <c r="O16" i="5"/>
  <c r="P16" i="5"/>
  <c r="N14" i="5"/>
  <c r="O14" i="5"/>
  <c r="Q14" i="5"/>
  <c r="P14" i="5"/>
  <c r="R14" i="5"/>
  <c r="P4" i="5"/>
  <c r="R4" i="5"/>
  <c r="O4" i="5"/>
  <c r="N4" i="5"/>
  <c r="Q4" i="5"/>
  <c r="R18" i="5"/>
  <c r="Q18" i="5"/>
  <c r="P18" i="5"/>
  <c r="O18" i="5"/>
  <c r="N18" i="5"/>
  <c r="P20" i="5"/>
  <c r="Q20" i="5"/>
  <c r="O20" i="5"/>
  <c r="N20" i="5"/>
  <c r="R20" i="5"/>
  <c r="R10" i="5"/>
  <c r="Q10" i="5"/>
  <c r="P10" i="5"/>
  <c r="O10" i="5"/>
  <c r="N10" i="5"/>
  <c r="O8" i="5"/>
  <c r="R8" i="5"/>
  <c r="Q8" i="5"/>
  <c r="N8" i="5"/>
  <c r="P8" i="5"/>
  <c r="R13" i="5"/>
  <c r="Q13" i="5"/>
  <c r="N13" i="5"/>
  <c r="P13" i="5"/>
  <c r="O13" i="5"/>
  <c r="O33" i="5"/>
  <c r="Q33" i="5"/>
  <c r="N33" i="5"/>
  <c r="R33" i="5"/>
  <c r="P33" i="5"/>
  <c r="Q31" i="5"/>
  <c r="P31" i="5"/>
  <c r="O31" i="5"/>
  <c r="N31" i="5"/>
  <c r="R31" i="5"/>
  <c r="P19" i="5"/>
  <c r="R19" i="5"/>
  <c r="O19" i="5"/>
  <c r="Q19" i="5"/>
  <c r="N19" i="5"/>
  <c r="O17" i="5"/>
  <c r="Q17" i="5"/>
  <c r="P17" i="5"/>
  <c r="N17" i="5"/>
  <c r="R17" i="5"/>
  <c r="Q15" i="5"/>
  <c r="P15" i="5"/>
  <c r="O15" i="5"/>
  <c r="N15" i="5"/>
  <c r="R15" i="5"/>
  <c r="N30" i="5"/>
  <c r="Q30" i="5"/>
  <c r="P30" i="5"/>
  <c r="R30" i="5"/>
  <c r="O30" i="5"/>
  <c r="O25" i="5"/>
  <c r="N25" i="5"/>
  <c r="R25" i="5"/>
  <c r="Q25" i="5"/>
  <c r="P25" i="5"/>
  <c r="R5" i="5"/>
  <c r="Q5" i="5"/>
  <c r="P5" i="5"/>
  <c r="N5" i="5"/>
  <c r="O5" i="5"/>
  <c r="O9" i="5"/>
  <c r="P9" i="5"/>
  <c r="N9" i="5"/>
  <c r="Q9" i="5"/>
  <c r="R9" i="5"/>
  <c r="Q7" i="5"/>
  <c r="P7" i="5"/>
  <c r="O7" i="5"/>
  <c r="N7" i="5"/>
  <c r="R7" i="5"/>
  <c r="R21" i="5"/>
  <c r="Q21" i="5"/>
  <c r="P21" i="5"/>
  <c r="N21" i="5"/>
  <c r="O21" i="5"/>
  <c r="R34" i="5"/>
  <c r="Q34" i="5"/>
  <c r="P34" i="5"/>
  <c r="O34" i="5"/>
  <c r="N34" i="5"/>
  <c r="R32" i="5"/>
  <c r="O32" i="5"/>
  <c r="N32" i="5"/>
  <c r="Q32" i="5"/>
  <c r="P32" i="5"/>
  <c r="R29" i="5"/>
  <c r="Q29" i="5"/>
  <c r="N29" i="5"/>
  <c r="P29" i="5"/>
  <c r="O29" i="5"/>
  <c r="O27" i="5"/>
  <c r="R27" i="5"/>
  <c r="P27" i="5"/>
  <c r="Q27" i="5"/>
  <c r="N27" i="5"/>
  <c r="Q23" i="5"/>
  <c r="R23" i="5"/>
  <c r="P23" i="5"/>
  <c r="O23" i="5"/>
  <c r="N23" i="5"/>
  <c r="P11" i="5"/>
  <c r="O11" i="5"/>
  <c r="R11" i="5"/>
  <c r="Q11" i="5"/>
  <c r="N11" i="5"/>
  <c r="R26" i="5"/>
  <c r="Q26" i="5"/>
  <c r="P26" i="5"/>
  <c r="O26" i="5"/>
  <c r="N26" i="5"/>
  <c r="O24" i="5"/>
  <c r="R24" i="5"/>
  <c r="Q24" i="5"/>
  <c r="N24" i="5"/>
  <c r="P24" i="5"/>
  <c r="N22" i="5"/>
  <c r="P22" i="5"/>
  <c r="Q22" i="5"/>
  <c r="R22" i="5"/>
  <c r="O22" i="5"/>
  <c r="N6" i="5"/>
  <c r="O6" i="5"/>
  <c r="Q6" i="5"/>
  <c r="P6" i="5"/>
  <c r="R6" i="5"/>
  <c r="AA372" i="1"/>
  <c r="S21" i="5"/>
  <c r="S29" i="5"/>
  <c r="S28" i="5"/>
  <c r="S18" i="5"/>
  <c r="S16" i="5"/>
  <c r="S14" i="5"/>
  <c r="S4" i="5"/>
  <c r="S11" i="5"/>
  <c r="S7" i="5"/>
  <c r="S34" i="5"/>
  <c r="S20" i="5"/>
  <c r="S10" i="5"/>
  <c r="S8" i="5"/>
  <c r="S13" i="5"/>
  <c r="S32" i="5"/>
  <c r="S26" i="5"/>
  <c r="S12" i="5"/>
  <c r="S33" i="5"/>
  <c r="S31" i="5"/>
  <c r="S27" i="5"/>
  <c r="S25" i="5"/>
  <c r="S23" i="5"/>
  <c r="S5" i="5"/>
  <c r="S9" i="5"/>
  <c r="S19" i="5"/>
  <c r="S17" i="5"/>
  <c r="S15" i="5"/>
  <c r="S30" i="5"/>
  <c r="S24" i="5"/>
  <c r="S22" i="5"/>
  <c r="S6" i="5"/>
  <c r="AA222" i="1"/>
  <c r="AA246" i="1"/>
  <c r="AA749" i="1"/>
  <c r="AA747" i="1"/>
  <c r="AA486" i="1"/>
  <c r="AA831" i="1"/>
  <c r="AA150" i="1"/>
  <c r="AA595" i="1"/>
  <c r="AA147" i="1"/>
  <c r="AA330" i="1"/>
  <c r="AA836" i="1"/>
  <c r="AA137" i="1"/>
  <c r="AA579" i="1"/>
  <c r="AA475" i="1"/>
  <c r="AA322" i="1"/>
  <c r="AA562" i="1"/>
  <c r="AA417" i="1"/>
  <c r="AA316" i="1"/>
  <c r="AA429" i="1"/>
  <c r="AA588" i="1"/>
  <c r="AA819" i="1"/>
  <c r="AA421" i="1"/>
  <c r="AA434" i="1"/>
  <c r="AA327" i="1"/>
  <c r="AA590" i="1"/>
  <c r="AA583" i="1"/>
  <c r="AA383" i="1"/>
  <c r="AA586" i="1"/>
  <c r="F10" i="5"/>
  <c r="F8" i="5"/>
  <c r="L34" i="5"/>
  <c r="H34" i="5"/>
  <c r="G34" i="5"/>
  <c r="K34" i="5"/>
  <c r="J34" i="5"/>
  <c r="I34" i="5"/>
  <c r="L32" i="5"/>
  <c r="K32" i="5"/>
  <c r="J32" i="5"/>
  <c r="H32" i="5"/>
  <c r="G32" i="5"/>
  <c r="I32" i="5"/>
  <c r="L14" i="5"/>
  <c r="K14" i="5"/>
  <c r="J14" i="5"/>
  <c r="I14" i="5"/>
  <c r="H14" i="5"/>
  <c r="G14" i="5"/>
  <c r="L4" i="5"/>
  <c r="K4" i="5"/>
  <c r="G4" i="5"/>
  <c r="J4" i="5"/>
  <c r="H4" i="5"/>
  <c r="I4" i="5"/>
  <c r="L26" i="5"/>
  <c r="H26" i="5"/>
  <c r="G26" i="5"/>
  <c r="K26" i="5"/>
  <c r="J26" i="5"/>
  <c r="I26" i="5"/>
  <c r="L24" i="5"/>
  <c r="K24" i="5"/>
  <c r="J24" i="5"/>
  <c r="H24" i="5"/>
  <c r="G24" i="5"/>
  <c r="I24" i="5"/>
  <c r="F9" i="5"/>
  <c r="I13" i="5"/>
  <c r="L13" i="5"/>
  <c r="K13" i="5"/>
  <c r="H13" i="5"/>
  <c r="G13" i="5"/>
  <c r="J13" i="5"/>
  <c r="L28" i="5"/>
  <c r="K28" i="5"/>
  <c r="J28" i="5"/>
  <c r="I28" i="5"/>
  <c r="H28" i="5"/>
  <c r="G28" i="5"/>
  <c r="L18" i="5"/>
  <c r="H18" i="5"/>
  <c r="G18" i="5"/>
  <c r="K18" i="5"/>
  <c r="J18" i="5"/>
  <c r="I18" i="5"/>
  <c r="L16" i="5"/>
  <c r="K16" i="5"/>
  <c r="J16" i="5"/>
  <c r="H16" i="5"/>
  <c r="G16" i="5"/>
  <c r="I16" i="5"/>
  <c r="L20" i="5"/>
  <c r="K20" i="5"/>
  <c r="J20" i="5"/>
  <c r="I20" i="5"/>
  <c r="H20" i="5"/>
  <c r="G20" i="5"/>
  <c r="L10" i="5"/>
  <c r="H10" i="5"/>
  <c r="G10" i="5"/>
  <c r="K10" i="5"/>
  <c r="J10" i="5"/>
  <c r="I10" i="5"/>
  <c r="L8" i="5"/>
  <c r="K8" i="5"/>
  <c r="J8" i="5"/>
  <c r="H8" i="5"/>
  <c r="G8" i="5"/>
  <c r="I8" i="5"/>
  <c r="F7" i="5"/>
  <c r="I5" i="5"/>
  <c r="L5" i="5"/>
  <c r="J5" i="5"/>
  <c r="K5" i="5"/>
  <c r="H5" i="5"/>
  <c r="G5" i="5"/>
  <c r="L12" i="5"/>
  <c r="K12" i="5"/>
  <c r="H12" i="5"/>
  <c r="J12" i="5"/>
  <c r="I12" i="5"/>
  <c r="G12" i="5"/>
  <c r="H33" i="5"/>
  <c r="G33" i="5"/>
  <c r="I33" i="5"/>
  <c r="J33" i="5"/>
  <c r="L33" i="5"/>
  <c r="K33" i="5"/>
  <c r="J31" i="5"/>
  <c r="I31" i="5"/>
  <c r="H31" i="5"/>
  <c r="G31" i="5"/>
  <c r="L31" i="5"/>
  <c r="K31" i="5"/>
  <c r="F6" i="5"/>
  <c r="L30" i="5"/>
  <c r="K30" i="5"/>
  <c r="J30" i="5"/>
  <c r="I30" i="5"/>
  <c r="H30" i="5"/>
  <c r="G30" i="5"/>
  <c r="H27" i="5"/>
  <c r="G27" i="5"/>
  <c r="J27" i="5"/>
  <c r="L27" i="5"/>
  <c r="K27" i="5"/>
  <c r="I27" i="5"/>
  <c r="J25" i="5"/>
  <c r="I25" i="5"/>
  <c r="H25" i="5"/>
  <c r="G25" i="5"/>
  <c r="L25" i="5"/>
  <c r="K25" i="5"/>
  <c r="H23" i="5"/>
  <c r="G23" i="5"/>
  <c r="L23" i="5"/>
  <c r="K23" i="5"/>
  <c r="I23" i="5"/>
  <c r="J23" i="5"/>
  <c r="I21" i="5"/>
  <c r="L21" i="5"/>
  <c r="K21" i="5"/>
  <c r="H21" i="5"/>
  <c r="G21" i="5"/>
  <c r="J21" i="5"/>
  <c r="I19" i="5"/>
  <c r="H19" i="5"/>
  <c r="G19" i="5"/>
  <c r="L19" i="5"/>
  <c r="K19" i="5"/>
  <c r="J19" i="5"/>
  <c r="H17" i="5"/>
  <c r="G17" i="5"/>
  <c r="I17" i="5"/>
  <c r="L17" i="5"/>
  <c r="K17" i="5"/>
  <c r="J17" i="5"/>
  <c r="I15" i="5"/>
  <c r="H15" i="5"/>
  <c r="G15" i="5"/>
  <c r="L15" i="5"/>
  <c r="K15" i="5"/>
  <c r="J15" i="5"/>
  <c r="L29" i="5"/>
  <c r="J29" i="5"/>
  <c r="I29" i="5"/>
  <c r="K29" i="5"/>
  <c r="H29" i="5"/>
  <c r="G29" i="5"/>
  <c r="G11" i="5"/>
  <c r="H11" i="5"/>
  <c r="I11" i="5"/>
  <c r="L11" i="5"/>
  <c r="K11" i="5"/>
  <c r="J11" i="5"/>
  <c r="H9" i="5"/>
  <c r="G9" i="5"/>
  <c r="I9" i="5"/>
  <c r="L9" i="5"/>
  <c r="K9" i="5"/>
  <c r="J9" i="5"/>
  <c r="I7" i="5"/>
  <c r="H7" i="5"/>
  <c r="G7" i="5"/>
  <c r="L7" i="5"/>
  <c r="K7" i="5"/>
  <c r="J7" i="5"/>
  <c r="L22" i="5"/>
  <c r="K22" i="5"/>
  <c r="J22" i="5"/>
  <c r="I22" i="5"/>
  <c r="H22" i="5"/>
  <c r="G22" i="5"/>
  <c r="L6" i="5"/>
  <c r="K6" i="5"/>
  <c r="J6" i="5"/>
  <c r="I6" i="5"/>
  <c r="H6" i="5"/>
  <c r="G6" i="5"/>
  <c r="AA506" i="1"/>
  <c r="AA685" i="1"/>
  <c r="AA516" i="1"/>
  <c r="AA88" i="1"/>
  <c r="AA294" i="1"/>
  <c r="AA263" i="1"/>
  <c r="AA691" i="1"/>
  <c r="AA543" i="1"/>
  <c r="AA744" i="1"/>
  <c r="AA498" i="1"/>
  <c r="AA541" i="1"/>
  <c r="AA741" i="1"/>
  <c r="AA97" i="1"/>
  <c r="AA80" i="1"/>
  <c r="AA272" i="1"/>
  <c r="AA699" i="1"/>
  <c r="AA738" i="1"/>
  <c r="AA540" i="1"/>
  <c r="AA705" i="1"/>
  <c r="AA533" i="1"/>
  <c r="AA525" i="1"/>
  <c r="AA702" i="1"/>
  <c r="AA777" i="1"/>
  <c r="AA556" i="1"/>
  <c r="AA123" i="1"/>
  <c r="AA89" i="1"/>
  <c r="AA572" i="1"/>
  <c r="AA256" i="1"/>
  <c r="AA275" i="1"/>
  <c r="AA319" i="1"/>
  <c r="AA125" i="1"/>
  <c r="AA532" i="1"/>
  <c r="AA689" i="1"/>
  <c r="AA333" i="1"/>
  <c r="AA820" i="1"/>
  <c r="AA101" i="1"/>
  <c r="AA694" i="1"/>
  <c r="AA769" i="1"/>
  <c r="AA580" i="1"/>
  <c r="AA367" i="1"/>
  <c r="AA558" i="1"/>
  <c r="AA98" i="1"/>
  <c r="AA81" i="1"/>
  <c r="AA499" i="1"/>
  <c r="AA827" i="1"/>
  <c r="AA221" i="1"/>
  <c r="AA569" i="1"/>
  <c r="AA266" i="1"/>
  <c r="AA143" i="1"/>
  <c r="AA117" i="1"/>
  <c r="AA138" i="1"/>
  <c r="AA584" i="1"/>
  <c r="AA325" i="1"/>
  <c r="AA772" i="1"/>
  <c r="AA93" i="1"/>
  <c r="AA560" i="1"/>
  <c r="AA756" i="1"/>
  <c r="AA530" i="1"/>
  <c r="AA269" i="1"/>
  <c r="AA82" i="1"/>
  <c r="AA381" i="1"/>
  <c r="AA528" i="1"/>
  <c r="AA380" i="1"/>
  <c r="AA553" i="1"/>
  <c r="AA830" i="1"/>
  <c r="AA331" i="1"/>
  <c r="AA750" i="1"/>
  <c r="AA564" i="1"/>
  <c r="AA509" i="1"/>
  <c r="AA329" i="1"/>
  <c r="AA837" i="1"/>
  <c r="AA571" i="1"/>
  <c r="AA317" i="1"/>
  <c r="AA751" i="1"/>
  <c r="AA378" i="1"/>
  <c r="AA834" i="1"/>
  <c r="AA552" i="1"/>
  <c r="AA99" i="1"/>
  <c r="AA518" i="1"/>
  <c r="AA261" i="1"/>
  <c r="AA382" i="1"/>
  <c r="AA784" i="1"/>
  <c r="AA289" i="1"/>
  <c r="AA305" i="1"/>
  <c r="AA87" i="1"/>
  <c r="AA524" i="1"/>
  <c r="AA318" i="1"/>
  <c r="AA301" i="1"/>
  <c r="AA695" i="1"/>
  <c r="AA274" i="1"/>
  <c r="AA135" i="1"/>
  <c r="AA122" i="1"/>
  <c r="AA821" i="1"/>
  <c r="AA563" i="1"/>
  <c r="AA303" i="1"/>
  <c r="AA599" i="1"/>
  <c r="AA828" i="1"/>
  <c r="AA786" i="1"/>
  <c r="AA539" i="1"/>
  <c r="AA83" i="1"/>
  <c r="AA510" i="1"/>
  <c r="AA145" i="1"/>
  <c r="AA776" i="1"/>
  <c r="AA593" i="1"/>
  <c r="AA515" i="1"/>
  <c r="AA140" i="1"/>
  <c r="AA377" i="1"/>
  <c r="AA285" i="1"/>
  <c r="AA369" i="1"/>
  <c r="AA376" i="1"/>
  <c r="AA500" i="1"/>
  <c r="AA767" i="1"/>
  <c r="AA773" i="1"/>
  <c r="AA555" i="1"/>
  <c r="AA570" i="1"/>
  <c r="AA780" i="1"/>
  <c r="AA778" i="1"/>
  <c r="AA531" i="1"/>
  <c r="AA502" i="1"/>
  <c r="AA768" i="1"/>
  <c r="AA144" i="1"/>
  <c r="AA501" i="1"/>
  <c r="AA535" i="1"/>
  <c r="AA96" i="1"/>
  <c r="AA324" i="1"/>
  <c r="AA293" i="1"/>
  <c r="AA332" i="1"/>
  <c r="AA754" i="1"/>
  <c r="AA315" i="1"/>
  <c r="AA368" i="1"/>
  <c r="AA365" i="1"/>
  <c r="AA139" i="1"/>
  <c r="AA167" i="1"/>
  <c r="AA660" i="1"/>
  <c r="AA409" i="1"/>
  <c r="AA182" i="1"/>
  <c r="AA792" i="1"/>
  <c r="AA611" i="1"/>
  <c r="AA392" i="1"/>
  <c r="AA806" i="1"/>
  <c r="AA352" i="1"/>
  <c r="AA797" i="1"/>
  <c r="AA608" i="1"/>
  <c r="AA343" i="1"/>
  <c r="AA186" i="1"/>
  <c r="AA796" i="1"/>
  <c r="AA623" i="1"/>
  <c r="AA812" i="1"/>
  <c r="AA663" i="1"/>
  <c r="AA661" i="1"/>
  <c r="AA605" i="1"/>
  <c r="AA659" i="1"/>
  <c r="AA161" i="1"/>
  <c r="AA658" i="1"/>
  <c r="AA240" i="1"/>
  <c r="AA407" i="1"/>
  <c r="AA235" i="1"/>
  <c r="AA241" i="1"/>
  <c r="AA669" i="1"/>
  <c r="AA618" i="1"/>
  <c r="AA225" i="1"/>
  <c r="AA396" i="1"/>
  <c r="AA195" i="1"/>
  <c r="AA809" i="1"/>
  <c r="AA401" i="1"/>
  <c r="AA170" i="1"/>
  <c r="AA338" i="1"/>
  <c r="AA798" i="1"/>
  <c r="AA625" i="1"/>
  <c r="AA344" i="1"/>
  <c r="AA174" i="1"/>
  <c r="AA173" i="1"/>
  <c r="AA677" i="1"/>
  <c r="AA804" i="1"/>
  <c r="AA193" i="1"/>
  <c r="AA411" i="1"/>
  <c r="AA189" i="1"/>
  <c r="AA803" i="1"/>
  <c r="AA199" i="1"/>
  <c r="AA172" i="1"/>
  <c r="AA391" i="1"/>
  <c r="AA248" i="1"/>
  <c r="AA477" i="1"/>
  <c r="AA224" i="1"/>
  <c r="AA206" i="1"/>
  <c r="AA424" i="1"/>
  <c r="AA613" i="1"/>
  <c r="AA610" i="1"/>
  <c r="AA196" i="1"/>
  <c r="AA185" i="1"/>
  <c r="AA801" i="1"/>
  <c r="AA484" i="1"/>
  <c r="AA393" i="1"/>
  <c r="AA238" i="1"/>
  <c r="AA162" i="1"/>
  <c r="AA400" i="1"/>
  <c r="AA617" i="1"/>
  <c r="AA435" i="1"/>
  <c r="AA672" i="1"/>
  <c r="AA426" i="1"/>
  <c r="AA250" i="1"/>
  <c r="AA158" i="1"/>
  <c r="AA358" i="1"/>
  <c r="AA357" i="1"/>
  <c r="AA621" i="1"/>
  <c r="AA615" i="1"/>
  <c r="AA433" i="1"/>
  <c r="AA157" i="1"/>
  <c r="AA410" i="1"/>
  <c r="AA416" i="1"/>
  <c r="AA177" i="1"/>
  <c r="AA791" i="1"/>
  <c r="AA490" i="1"/>
  <c r="AA156" i="1"/>
  <c r="AA191" i="1"/>
  <c r="AA666" i="1"/>
  <c r="AA184" i="1"/>
  <c r="AA340" i="1"/>
  <c r="AA216" i="1"/>
  <c r="AA165" i="1"/>
  <c r="AA395" i="1"/>
  <c r="AA349" i="1"/>
  <c r="AB49" i="1"/>
  <c r="AA48" i="1" s="1"/>
  <c r="AA243" i="1"/>
  <c r="AA793" i="1"/>
  <c r="AA476" i="1"/>
  <c r="AA355" i="1"/>
  <c r="AA227" i="1"/>
  <c r="AA354" i="1"/>
  <c r="AA609" i="1"/>
  <c r="AA427" i="1"/>
  <c r="AA664" i="1"/>
  <c r="AA418" i="1"/>
  <c r="AA242" i="1"/>
  <c r="AA795" i="1"/>
  <c r="AA607" i="1"/>
  <c r="AA350" i="1"/>
  <c r="AA431" i="1"/>
  <c r="AA232" i="1"/>
  <c r="AA394" i="1"/>
  <c r="AA169" i="1"/>
  <c r="AA236" i="1"/>
  <c r="AA670" i="1"/>
  <c r="AA807" i="1"/>
  <c r="AA244" i="1"/>
  <c r="AA802" i="1"/>
  <c r="AA163" i="1"/>
  <c r="AA208" i="1"/>
  <c r="AA356" i="1"/>
  <c r="D27" i="5"/>
  <c r="AA270" i="1"/>
  <c r="AA696" i="1"/>
  <c r="AA688" i="1"/>
  <c r="AA781" i="1"/>
  <c r="AA697" i="1"/>
  <c r="AA620" i="1"/>
  <c r="AA542" i="1"/>
  <c r="AA347" i="1"/>
  <c r="AA295" i="1"/>
  <c r="AA219" i="1"/>
  <c r="AA513" i="1"/>
  <c r="AA346" i="1"/>
  <c r="AA491" i="1"/>
  <c r="AA770" i="1"/>
  <c r="AA686" i="1"/>
  <c r="AA597" i="1"/>
  <c r="AA497" i="1"/>
  <c r="AA419" i="1"/>
  <c r="AA833" i="1"/>
  <c r="AA748" i="1"/>
  <c r="AA567" i="1"/>
  <c r="AA488" i="1"/>
  <c r="AA405" i="1"/>
  <c r="AA321" i="1"/>
  <c r="AA234" i="1"/>
  <c r="AA136" i="1"/>
  <c r="AA700" i="1"/>
  <c r="AA537" i="1"/>
  <c r="AA374" i="1"/>
  <c r="AA746" i="1"/>
  <c r="AA259" i="1"/>
  <c r="AA485" i="1"/>
  <c r="AA587" i="1"/>
  <c r="AA328" i="1"/>
  <c r="AA811" i="1"/>
  <c r="AA200" i="1"/>
  <c r="AA348" i="1"/>
  <c r="AA164" i="1"/>
  <c r="AA364" i="1"/>
  <c r="AA288" i="1"/>
  <c r="AA132" i="1"/>
  <c r="AA237" i="1"/>
  <c r="AA131" i="1"/>
  <c r="AA742" i="1"/>
  <c r="AA209" i="1"/>
  <c r="AA594" i="1"/>
  <c r="AA302" i="1"/>
  <c r="AA779" i="1"/>
  <c r="AA512" i="1"/>
  <c r="AA176" i="1"/>
  <c r="AA508" i="1"/>
  <c r="AA745" i="1"/>
  <c r="AA835" i="1"/>
  <c r="AA598" i="1"/>
  <c r="AA252" i="1"/>
  <c r="AA606" i="1"/>
  <c r="AA113" i="1"/>
  <c r="AA314" i="1"/>
  <c r="AA187" i="1"/>
  <c r="AA404" i="1"/>
  <c r="AA115" i="1"/>
  <c r="AA267" i="1"/>
  <c r="AA402" i="1"/>
  <c r="AA474" i="1"/>
  <c r="AA231" i="1"/>
  <c r="AA183" i="1"/>
  <c r="AA91" i="1"/>
  <c r="AA90" i="1"/>
  <c r="AA79" i="1"/>
  <c r="AA300" i="1"/>
  <c r="AA612" i="1"/>
  <c r="AA534" i="1"/>
  <c r="AA339" i="1"/>
  <c r="AA287" i="1"/>
  <c r="AA211" i="1"/>
  <c r="AA619" i="1"/>
  <c r="AA505" i="1"/>
  <c r="AA759" i="1"/>
  <c r="AA673" i="1"/>
  <c r="AA589" i="1"/>
  <c r="AA489" i="1"/>
  <c r="AA406" i="1"/>
  <c r="AA825" i="1"/>
  <c r="AA740" i="1"/>
  <c r="AA559" i="1"/>
  <c r="AA480" i="1"/>
  <c r="AA397" i="1"/>
  <c r="AA313" i="1"/>
  <c r="AA223" i="1"/>
  <c r="AA124" i="1"/>
  <c r="AA684" i="1"/>
  <c r="AA517" i="1"/>
  <c r="AA320" i="1"/>
  <c r="AA678" i="1"/>
  <c r="AA213" i="1"/>
  <c r="AA326" i="1"/>
  <c r="AA755" i="1"/>
  <c r="AA566" i="1"/>
  <c r="AA312" i="1"/>
  <c r="AA114" i="1"/>
  <c r="AA304" i="1"/>
  <c r="AA258" i="1"/>
  <c r="AA774" i="1"/>
  <c r="AA220" i="1"/>
  <c r="AA120" i="1"/>
  <c r="AA226" i="1"/>
  <c r="AA687" i="1"/>
  <c r="AA436" i="1"/>
  <c r="AA188" i="1"/>
  <c r="AA544" i="1"/>
  <c r="AA585" i="1"/>
  <c r="AA704" i="1"/>
  <c r="AA286" i="1"/>
  <c r="AA758" i="1"/>
  <c r="AA482" i="1"/>
  <c r="AA160" i="1"/>
  <c r="AA478" i="1"/>
  <c r="AA799" i="1"/>
  <c r="AA561" i="1"/>
  <c r="AA217" i="1"/>
  <c r="AA536" i="1"/>
  <c r="AA810" i="1"/>
  <c r="AA100" i="1"/>
  <c r="AA511" i="1"/>
  <c r="AA292" i="1"/>
  <c r="AA175" i="1"/>
  <c r="AA342" i="1"/>
  <c r="AA662" i="1"/>
  <c r="AA192" i="1"/>
  <c r="AA296" i="1"/>
  <c r="AA385" i="1"/>
  <c r="AA215" i="1"/>
  <c r="AA214" i="1"/>
  <c r="AA775" i="1"/>
  <c r="AA109" i="1"/>
  <c r="AA765" i="1"/>
  <c r="AA676" i="1"/>
  <c r="AA604" i="1"/>
  <c r="AA526" i="1"/>
  <c r="AA430" i="1"/>
  <c r="AA273" i="1"/>
  <c r="AA198" i="1"/>
  <c r="AA808" i="1"/>
  <c r="AA483" i="1"/>
  <c r="AA94" i="1"/>
  <c r="AA743" i="1"/>
  <c r="AA437" i="1"/>
  <c r="AA826" i="1"/>
  <c r="AA665" i="1"/>
  <c r="AA581" i="1"/>
  <c r="AA481" i="1"/>
  <c r="AA398" i="1"/>
  <c r="AA817" i="1"/>
  <c r="AA701" i="1"/>
  <c r="AA624" i="1"/>
  <c r="AA551" i="1"/>
  <c r="AA472" i="1"/>
  <c r="AA359" i="1"/>
  <c r="AA291" i="1"/>
  <c r="AA207" i="1"/>
  <c r="AA116" i="1"/>
  <c r="AA671" i="1"/>
  <c r="AA487" i="1"/>
  <c r="AA298" i="1"/>
  <c r="AA134" i="1"/>
  <c r="AA239" i="1"/>
  <c r="AA832" i="1"/>
  <c r="AA739" i="1"/>
  <c r="AA545" i="1"/>
  <c r="AA290" i="1"/>
  <c r="AA622" i="1"/>
  <c r="AA794" i="1"/>
  <c r="AA247" i="1"/>
  <c r="AA782" i="1"/>
  <c r="AA212" i="1"/>
  <c r="AA690" i="1"/>
  <c r="AA133" i="1"/>
  <c r="AA112" i="1"/>
  <c r="AA218" i="1"/>
  <c r="AA420" i="1"/>
  <c r="AA148" i="1"/>
  <c r="AA470" i="1"/>
  <c r="AA527" i="1"/>
  <c r="AA675" i="1"/>
  <c r="AA264" i="1"/>
  <c r="AA703" i="1"/>
  <c r="AA399" i="1"/>
  <c r="AA130" i="1"/>
  <c r="AA341" i="1"/>
  <c r="AA507" i="1"/>
  <c r="AA771" i="1"/>
  <c r="AA504" i="1"/>
  <c r="AA168" i="1"/>
  <c r="AA753" i="1"/>
  <c r="AA92" i="1"/>
  <c r="AA503" i="1"/>
  <c r="AA262" i="1"/>
  <c r="AA159" i="1"/>
  <c r="AA366" i="1"/>
  <c r="AA614" i="1"/>
  <c r="AA822" i="1"/>
  <c r="AA323" i="1"/>
  <c r="AA166" i="1"/>
  <c r="AA121" i="1"/>
  <c r="AA432" i="1"/>
  <c r="AA152" i="1"/>
  <c r="AA829" i="1"/>
  <c r="AA668" i="1"/>
  <c r="AA592" i="1"/>
  <c r="AA514" i="1"/>
  <c r="AA422" i="1"/>
  <c r="AA371" i="1"/>
  <c r="AA265" i="1"/>
  <c r="AA190" i="1"/>
  <c r="AA800" i="1"/>
  <c r="AA591" i="1"/>
  <c r="AA86" i="1"/>
  <c r="AA408" i="1"/>
  <c r="AA818" i="1"/>
  <c r="AA757" i="1"/>
  <c r="AA657" i="1"/>
  <c r="AA568" i="1"/>
  <c r="AA473" i="1"/>
  <c r="AA390" i="1"/>
  <c r="AA805" i="1"/>
  <c r="AA785" i="1"/>
  <c r="AA616" i="1"/>
  <c r="AA538" i="1"/>
  <c r="AA351" i="1"/>
  <c r="AA277" i="1"/>
  <c r="AA194" i="1"/>
  <c r="AA108" i="1"/>
  <c r="AA471" i="1"/>
  <c r="AA260" i="1"/>
  <c r="AA578" i="1"/>
  <c r="AA838" i="1"/>
  <c r="AA141" i="1"/>
  <c r="AA824" i="1"/>
  <c r="AA692" i="1"/>
  <c r="AA529" i="1"/>
  <c r="AA268" i="1"/>
  <c r="AA557" i="1"/>
  <c r="AA698" i="1"/>
  <c r="AA171" i="1"/>
  <c r="AA823" i="1"/>
  <c r="AA142" i="1"/>
  <c r="AA95" i="1"/>
  <c r="AA370" i="1"/>
  <c r="AA210" i="1"/>
  <c r="AA582" i="1"/>
  <c r="AA353" i="1"/>
  <c r="AA110" i="1"/>
  <c r="AA373" i="1"/>
  <c r="AA667" i="1"/>
  <c r="AA245" i="1"/>
  <c r="AA674" i="1"/>
  <c r="AA345" i="1"/>
  <c r="AA783" i="1"/>
  <c r="AA297" i="1"/>
  <c r="AA423" i="1"/>
  <c r="AA428" i="1"/>
  <c r="AA118" i="1"/>
  <c r="AA403" i="1"/>
  <c r="AA84" i="1"/>
  <c r="AA384" i="1"/>
  <c r="AA251" i="1"/>
  <c r="AA146" i="1"/>
  <c r="AA276" i="1"/>
  <c r="AA565" i="1"/>
  <c r="AA766" i="1"/>
  <c r="AA271" i="1"/>
  <c r="AA425" i="1"/>
  <c r="AA111" i="1"/>
  <c r="AA149" i="1"/>
  <c r="AB733" i="1"/>
  <c r="AA728" i="1" s="1"/>
  <c r="AB652" i="1"/>
  <c r="AA639" i="1" s="1"/>
  <c r="AB465" i="1"/>
  <c r="AA462" i="1" s="1"/>
  <c r="B12" i="5"/>
  <c r="F11" i="5"/>
  <c r="J403" i="1"/>
  <c r="K403" i="1" s="1"/>
  <c r="N403" i="1" s="1"/>
  <c r="J580" i="1"/>
  <c r="K580" i="1" s="1"/>
  <c r="N580" i="1" s="1"/>
  <c r="J316" i="1"/>
  <c r="K316" i="1" s="1"/>
  <c r="N316" i="1" s="1"/>
  <c r="J99" i="1"/>
  <c r="K99" i="1" s="1"/>
  <c r="N99" i="1" s="1"/>
  <c r="J221" i="1"/>
  <c r="K221" i="1" s="1"/>
  <c r="N221" i="1" s="1"/>
  <c r="J286" i="1"/>
  <c r="K286" i="1" s="1"/>
  <c r="N286" i="1" s="1"/>
  <c r="J588" i="1"/>
  <c r="K588" i="1" s="1"/>
  <c r="N588" i="1" s="1"/>
  <c r="J559" i="1"/>
  <c r="K559" i="1" s="1"/>
  <c r="N559" i="1" s="1"/>
  <c r="J87" i="1"/>
  <c r="K87" i="1" s="1"/>
  <c r="N87" i="1" s="1"/>
  <c r="J525" i="1"/>
  <c r="K525" i="1" s="1"/>
  <c r="N525" i="1" s="1"/>
  <c r="J370" i="1"/>
  <c r="K370" i="1" s="1"/>
  <c r="N370" i="1" s="1"/>
  <c r="J173" i="1"/>
  <c r="K173" i="1" s="1"/>
  <c r="N173" i="1" s="1"/>
  <c r="J552" i="1"/>
  <c r="K552" i="1" s="1"/>
  <c r="N552" i="1" s="1"/>
  <c r="D30" i="5"/>
  <c r="J111" i="1"/>
  <c r="K111" i="1" s="1"/>
  <c r="N111" i="1" s="1"/>
  <c r="J504" i="1"/>
  <c r="K504" i="1" s="1"/>
  <c r="N504" i="1" s="1"/>
  <c r="J377" i="1"/>
  <c r="K377" i="1" s="1"/>
  <c r="N377" i="1" s="1"/>
  <c r="J57" i="1"/>
  <c r="K57" i="1" s="1"/>
  <c r="N57" i="1" s="1"/>
  <c r="J343" i="1"/>
  <c r="K343" i="1" s="1"/>
  <c r="N343" i="1" s="1"/>
  <c r="J526" i="1"/>
  <c r="K526" i="1" s="1"/>
  <c r="N526" i="1" s="1"/>
  <c r="J27" i="1"/>
  <c r="K27" i="1" s="1"/>
  <c r="N27" i="1" s="1"/>
  <c r="J69" i="1"/>
  <c r="K69" i="1" s="1"/>
  <c r="N69" i="1" s="1"/>
  <c r="D20" i="5"/>
  <c r="AC36" i="5" l="1"/>
  <c r="AJ36" i="5"/>
  <c r="AG386" i="1"/>
  <c r="AE386" i="1" s="1"/>
  <c r="AE37" i="5"/>
  <c r="AA24" i="1"/>
  <c r="AA37" i="5"/>
  <c r="AA36" i="5"/>
  <c r="AF36" i="5"/>
  <c r="Z37" i="5"/>
  <c r="AB36" i="5"/>
  <c r="AE36" i="5"/>
  <c r="AL36" i="5"/>
  <c r="AC37" i="5"/>
  <c r="AF37" i="5"/>
  <c r="AI36" i="5"/>
  <c r="AM36" i="5"/>
  <c r="AK36" i="5"/>
  <c r="AD37" i="5"/>
  <c r="AB37" i="5"/>
  <c r="AD36" i="5"/>
  <c r="AH37" i="5"/>
  <c r="AJ37" i="5"/>
  <c r="AK37" i="5"/>
  <c r="AI37" i="5"/>
  <c r="AL37" i="5"/>
  <c r="AM37" i="5"/>
  <c r="AG465" i="1"/>
  <c r="AE465" i="1" s="1"/>
  <c r="AH465" i="1"/>
  <c r="AG626" i="1"/>
  <c r="AE626" i="1" s="1"/>
  <c r="AK80" i="7" a="1"/>
  <c r="AK80" i="7" s="1"/>
  <c r="AK73" i="7" a="1"/>
  <c r="AK73" i="7" s="1"/>
  <c r="AK64" i="7" a="1"/>
  <c r="AK64" i="7" s="1"/>
  <c r="AK89" i="7" a="1"/>
  <c r="AK89" i="7" s="1"/>
  <c r="AK65" i="7" a="1"/>
  <c r="AK65" i="7" s="1"/>
  <c r="AK63" i="7" a="1"/>
  <c r="AK63" i="7" s="1"/>
  <c r="AK60" i="7" a="1"/>
  <c r="AK60" i="7" s="1"/>
  <c r="AK43" i="7" a="1"/>
  <c r="AK43" i="7" s="1"/>
  <c r="AK92" i="7" a="1"/>
  <c r="AK92" i="7" s="1"/>
  <c r="AK42" i="7" a="1"/>
  <c r="AK42" i="7" s="1"/>
  <c r="AK35" i="7" a="1"/>
  <c r="AK35" i="7" s="1"/>
  <c r="AK26" i="7" a="1"/>
  <c r="AK26" i="7" s="1"/>
  <c r="AK22" i="7" a="1"/>
  <c r="AK22" i="7" s="1"/>
  <c r="AK20" i="7" a="1"/>
  <c r="AK20" i="7" s="1"/>
  <c r="AK39" i="7" a="1"/>
  <c r="AK39" i="7" s="1"/>
  <c r="AK24" i="7" a="1"/>
  <c r="AK24" i="7" s="1"/>
  <c r="AK16" i="7" a="1"/>
  <c r="AK16" i="7" s="1"/>
  <c r="AK44" i="7" a="1"/>
  <c r="AK44" i="7" s="1"/>
  <c r="AK37" i="7" a="1"/>
  <c r="AK37" i="7" s="1"/>
  <c r="AK18" i="7" a="1"/>
  <c r="AK18" i="7" s="1"/>
  <c r="AK30" i="7" a="1"/>
  <c r="AK30" i="7" s="1"/>
  <c r="AK13" i="7" a="1"/>
  <c r="AK13" i="7" s="1"/>
  <c r="AK14" i="7" a="1"/>
  <c r="AK14" i="7" s="1"/>
  <c r="AK21" i="7" a="1"/>
  <c r="AK21" i="7" s="1"/>
  <c r="AK15" i="7" a="1"/>
  <c r="AK15" i="7" s="1"/>
  <c r="AK12" i="7" a="1"/>
  <c r="AK12" i="7" s="1"/>
  <c r="AK9" i="7"/>
  <c r="AK367" i="7" a="1"/>
  <c r="AK367" i="7" s="1"/>
  <c r="AK365" i="7" a="1"/>
  <c r="AK365" i="7" s="1"/>
  <c r="AK363" i="7" a="1"/>
  <c r="AK363" i="7" s="1"/>
  <c r="AK359" i="7" a="1"/>
  <c r="AK359" i="7" s="1"/>
  <c r="AK350" i="7" a="1"/>
  <c r="AK350" i="7" s="1"/>
  <c r="AK346" i="7" a="1"/>
  <c r="AK346" i="7" s="1"/>
  <c r="AK338" i="7" a="1"/>
  <c r="AK338" i="7" s="1"/>
  <c r="AK328" i="7" a="1"/>
  <c r="AK328" i="7" s="1"/>
  <c r="AK327" i="7" a="1"/>
  <c r="AK327" i="7" s="1"/>
  <c r="AK323" i="7" a="1"/>
  <c r="AK323" i="7" s="1"/>
  <c r="AK318" i="7" a="1"/>
  <c r="AK318" i="7" s="1"/>
  <c r="AK315" i="7" a="1"/>
  <c r="AK315" i="7" s="1"/>
  <c r="AK305" i="7" a="1"/>
  <c r="AK305" i="7" s="1"/>
  <c r="AK297" i="7" a="1"/>
  <c r="AK297" i="7" s="1"/>
  <c r="AK276" i="7" a="1"/>
  <c r="AK276" i="7" s="1"/>
  <c r="AK357" i="7" a="1"/>
  <c r="AK357" i="7" s="1"/>
  <c r="AK355" i="7" a="1"/>
  <c r="AK355" i="7" s="1"/>
  <c r="AK353" i="7" a="1"/>
  <c r="AK353" i="7" s="1"/>
  <c r="AK349" i="7" a="1"/>
  <c r="AK349" i="7" s="1"/>
  <c r="AK348" i="7" a="1"/>
  <c r="AK348" i="7" s="1"/>
  <c r="AK345" i="7" a="1"/>
  <c r="AK345" i="7" s="1"/>
  <c r="AK333" i="7" a="1"/>
  <c r="AK333" i="7" s="1"/>
  <c r="AK332" i="7" a="1"/>
  <c r="AK332" i="7" s="1"/>
  <c r="AK326" i="7" a="1"/>
  <c r="AK326" i="7" s="1"/>
  <c r="AK317" i="7" a="1"/>
  <c r="AK317" i="7" s="1"/>
  <c r="AK316" i="7" a="1"/>
  <c r="AK316" i="7" s="1"/>
  <c r="AK314" i="7" a="1"/>
  <c r="AK314" i="7" s="1"/>
  <c r="AK304" i="7" a="1"/>
  <c r="AK304" i="7" s="1"/>
  <c r="AK296" i="7" a="1"/>
  <c r="AK296" i="7" s="1"/>
  <c r="AK281" i="7" a="1"/>
  <c r="AK281" i="7" s="1"/>
  <c r="AK275" i="7" a="1"/>
  <c r="AK275" i="7" s="1"/>
  <c r="AK360" i="7" a="1"/>
  <c r="AK360" i="7" s="1"/>
  <c r="AK352" i="7" a="1"/>
  <c r="AK352" i="7" s="1"/>
  <c r="AK344" i="7" a="1"/>
  <c r="AK344" i="7" s="1"/>
  <c r="AK331" i="7" a="1"/>
  <c r="AK331" i="7" s="1"/>
  <c r="AK329" i="7" a="1"/>
  <c r="AK329" i="7" s="1"/>
  <c r="AK325" i="7" a="1"/>
  <c r="AK325" i="7" s="1"/>
  <c r="AK324" i="7" a="1"/>
  <c r="AK324" i="7" s="1"/>
  <c r="AK310" i="7" a="1"/>
  <c r="AK310" i="7" s="1"/>
  <c r="AK308" i="7" a="1"/>
  <c r="AK308" i="7" s="1"/>
  <c r="AK303" i="7" a="1"/>
  <c r="AK303" i="7" s="1"/>
  <c r="AK295" i="7" a="1"/>
  <c r="AK295" i="7" s="1"/>
  <c r="AK290" i="7" a="1"/>
  <c r="AK290" i="7" s="1"/>
  <c r="AK288" i="7" a="1"/>
  <c r="AK288" i="7" s="1"/>
  <c r="AK285" i="7" a="1"/>
  <c r="AK285" i="7" s="1"/>
  <c r="BQ5" i="7"/>
  <c r="AK351" i="7" a="1"/>
  <c r="AK351" i="7" s="1"/>
  <c r="AK343" i="7" a="1"/>
  <c r="AK343" i="7" s="1"/>
  <c r="AK341" i="7" a="1"/>
  <c r="AK341" i="7" s="1"/>
  <c r="AK339" i="7" a="1"/>
  <c r="AK339" i="7" s="1"/>
  <c r="AK334" i="7" a="1"/>
  <c r="AK334" i="7" s="1"/>
  <c r="AK330" i="7" a="1"/>
  <c r="AK330" i="7" s="1"/>
  <c r="AK302" i="7" a="1"/>
  <c r="AK302" i="7" s="1"/>
  <c r="AK294" i="7" a="1"/>
  <c r="AK294" i="7" s="1"/>
  <c r="AK273" i="7" a="1"/>
  <c r="AK273" i="7" s="1"/>
  <c r="AK369" i="7" a="1"/>
  <c r="AK369" i="7" s="1"/>
  <c r="AK366" i="7" a="1"/>
  <c r="AK366" i="7" s="1"/>
  <c r="AK364" i="7" a="1"/>
  <c r="AK364" i="7" s="1"/>
  <c r="AK362" i="7" a="1"/>
  <c r="AK362" i="7" s="1"/>
  <c r="AK342" i="7" a="1"/>
  <c r="AK342" i="7" s="1"/>
  <c r="AK340" i="7" a="1"/>
  <c r="AK340" i="7" s="1"/>
  <c r="AK321" i="7" a="1"/>
  <c r="AK321" i="7" s="1"/>
  <c r="AK312" i="7" a="1"/>
  <c r="AK312" i="7" s="1"/>
  <c r="AK301" i="7" a="1"/>
  <c r="AK301" i="7" s="1"/>
  <c r="AK293" i="7" a="1"/>
  <c r="AK293" i="7" s="1"/>
  <c r="AK272" i="7" a="1"/>
  <c r="AK272" i="7" s="1"/>
  <c r="AK358" i="7" a="1"/>
  <c r="AK358" i="7" s="1"/>
  <c r="AK356" i="7" a="1"/>
  <c r="AK356" i="7" s="1"/>
  <c r="AK354" i="7" a="1"/>
  <c r="AK354" i="7" s="1"/>
  <c r="AK337" i="7" a="1"/>
  <c r="AK337" i="7" s="1"/>
  <c r="AK335" i="7" a="1"/>
  <c r="AK335" i="7" s="1"/>
  <c r="AK300" i="7" a="1"/>
  <c r="AK300" i="7" s="1"/>
  <c r="AK287" i="7" a="1"/>
  <c r="AK287" i="7" s="1"/>
  <c r="AK284" i="7" a="1"/>
  <c r="AK284" i="7" s="1"/>
  <c r="AK279" i="7" a="1"/>
  <c r="AK279" i="7" s="1"/>
  <c r="AK311" i="7" a="1"/>
  <c r="AK311" i="7" s="1"/>
  <c r="AK289" i="7" a="1"/>
  <c r="AK289" i="7" s="1"/>
  <c r="AK286" i="7" a="1"/>
  <c r="AK286" i="7" s="1"/>
  <c r="AK283" i="7" a="1"/>
  <c r="AK283" i="7" s="1"/>
  <c r="AK271" i="7" a="1"/>
  <c r="AK271" i="7" s="1"/>
  <c r="AK257" i="7" a="1"/>
  <c r="AK257" i="7" s="1"/>
  <c r="AK254" i="7" a="1"/>
  <c r="AK254" i="7" s="1"/>
  <c r="AK252" i="7" a="1"/>
  <c r="AK252" i="7" s="1"/>
  <c r="AK250" i="7" a="1"/>
  <c r="AK250" i="7" s="1"/>
  <c r="AK245" i="7" a="1"/>
  <c r="AK245" i="7" s="1"/>
  <c r="AK242" i="7" a="1"/>
  <c r="AK242" i="7" s="1"/>
  <c r="AK227" i="7" a="1"/>
  <c r="AK227" i="7" s="1"/>
  <c r="AK215" i="7" a="1"/>
  <c r="AK215" i="7" s="1"/>
  <c r="AK202" i="7" a="1"/>
  <c r="AK202" i="7" s="1"/>
  <c r="AK192" i="7" a="1"/>
  <c r="AK192" i="7" s="1"/>
  <c r="AK298" i="7" a="1"/>
  <c r="AK298" i="7" s="1"/>
  <c r="AK278" i="7" a="1"/>
  <c r="AK278" i="7" s="1"/>
  <c r="AK277" i="7" a="1"/>
  <c r="AK277" i="7" s="1"/>
  <c r="AK255" i="7" a="1"/>
  <c r="AK255" i="7" s="1"/>
  <c r="AK248" i="7" a="1"/>
  <c r="AK248" i="7" s="1"/>
  <c r="AK239" i="7" a="1"/>
  <c r="AK239" i="7" s="1"/>
  <c r="AK237" i="7" a="1"/>
  <c r="AK237" i="7" s="1"/>
  <c r="AK235" i="7" a="1"/>
  <c r="AK235" i="7" s="1"/>
  <c r="AK233" i="7" a="1"/>
  <c r="AK233" i="7" s="1"/>
  <c r="AK231" i="7" a="1"/>
  <c r="AK231" i="7" s="1"/>
  <c r="AK229" i="7" a="1"/>
  <c r="AK229" i="7" s="1"/>
  <c r="AK224" i="7" a="1"/>
  <c r="AK224" i="7" s="1"/>
  <c r="AK222" i="7" a="1"/>
  <c r="AK222" i="7" s="1"/>
  <c r="AK211" i="7" a="1"/>
  <c r="AK211" i="7" s="1"/>
  <c r="AK207" i="7" a="1"/>
  <c r="AK207" i="7" s="1"/>
  <c r="AK201" i="7" a="1"/>
  <c r="AK201" i="7" s="1"/>
  <c r="AK320" i="7" a="1"/>
  <c r="AK320" i="7" s="1"/>
  <c r="AK313" i="7" a="1"/>
  <c r="AK313" i="7" s="1"/>
  <c r="AK291" i="7" a="1"/>
  <c r="AK291" i="7" s="1"/>
  <c r="AK280" i="7" a="1"/>
  <c r="AK280" i="7" s="1"/>
  <c r="AK264" i="7" a="1"/>
  <c r="AK264" i="7" s="1"/>
  <c r="AK216" i="7" a="1"/>
  <c r="AK216" i="7" s="1"/>
  <c r="AK282" i="7" a="1"/>
  <c r="AK282" i="7" s="1"/>
  <c r="AK270" i="7" a="1"/>
  <c r="AK270" i="7" s="1"/>
  <c r="AK246" i="7" a="1"/>
  <c r="AK246" i="7" s="1"/>
  <c r="AK243" i="7" a="1"/>
  <c r="AK243" i="7" s="1"/>
  <c r="AK226" i="7" a="1"/>
  <c r="AK226" i="7" s="1"/>
  <c r="AK221" i="7" a="1"/>
  <c r="AK221" i="7" s="1"/>
  <c r="AK218" i="7" a="1"/>
  <c r="AK218" i="7" s="1"/>
  <c r="AK212" i="7" a="1"/>
  <c r="AK212" i="7" s="1"/>
  <c r="AK307" i="7" a="1"/>
  <c r="AK307" i="7" s="1"/>
  <c r="AK269" i="7" a="1"/>
  <c r="AK269" i="7" s="1"/>
  <c r="AK265" i="7" a="1"/>
  <c r="AK265" i="7" s="1"/>
  <c r="AK263" i="7" a="1"/>
  <c r="AK263" i="7" s="1"/>
  <c r="AK256" i="7" a="1"/>
  <c r="AK256" i="7" s="1"/>
  <c r="AK253" i="7" a="1"/>
  <c r="AK253" i="7" s="1"/>
  <c r="AK251" i="7" a="1"/>
  <c r="AK251" i="7" s="1"/>
  <c r="AK240" i="7" a="1"/>
  <c r="AK240" i="7" s="1"/>
  <c r="AK361" i="7" a="1"/>
  <c r="AK361" i="7" s="1"/>
  <c r="AK336" i="7" a="1"/>
  <c r="AK336" i="7" s="1"/>
  <c r="AK319" i="7" a="1"/>
  <c r="AK319" i="7" s="1"/>
  <c r="AK268" i="7" a="1"/>
  <c r="AK268" i="7" s="1"/>
  <c r="AK267" i="7" a="1"/>
  <c r="AK267" i="7" s="1"/>
  <c r="AK266" i="7" a="1"/>
  <c r="AK266" i="7" s="1"/>
  <c r="AK262" i="7" a="1"/>
  <c r="AK262" i="7" s="1"/>
  <c r="AK261" i="7" a="1"/>
  <c r="AK261" i="7" s="1"/>
  <c r="AK260" i="7" a="1"/>
  <c r="AK260" i="7" s="1"/>
  <c r="AK249" i="7" a="1"/>
  <c r="AK249" i="7" s="1"/>
  <c r="AK238" i="7" a="1"/>
  <c r="AK238" i="7" s="1"/>
  <c r="AK236" i="7" a="1"/>
  <c r="AK236" i="7" s="1"/>
  <c r="AK234" i="7" a="1"/>
  <c r="AK234" i="7" s="1"/>
  <c r="AK299" i="7" a="1"/>
  <c r="AK299" i="7" s="1"/>
  <c r="AK205" i="7" a="1"/>
  <c r="AK205" i="7" s="1"/>
  <c r="AK179" i="7" a="1"/>
  <c r="AK179" i="7" s="1"/>
  <c r="AK168" i="7" a="1"/>
  <c r="AK168" i="7" s="1"/>
  <c r="AK161" i="7" a="1"/>
  <c r="AK161" i="7" s="1"/>
  <c r="AK149" i="7" a="1"/>
  <c r="AK149" i="7" s="1"/>
  <c r="AK98" i="7" a="1"/>
  <c r="AK98" i="7" s="1"/>
  <c r="AK82" i="7" a="1"/>
  <c r="AK82" i="7" s="1"/>
  <c r="AK78" i="7" a="1"/>
  <c r="AK78" i="7" s="1"/>
  <c r="AK77" i="7" a="1"/>
  <c r="AK77" i="7" s="1"/>
  <c r="AK244" i="7" a="1"/>
  <c r="AK244" i="7" s="1"/>
  <c r="AK220" i="7" a="1"/>
  <c r="AK220" i="7" s="1"/>
  <c r="AK210" i="7" a="1"/>
  <c r="AK210" i="7" s="1"/>
  <c r="AK208" i="7" a="1"/>
  <c r="AK208" i="7" s="1"/>
  <c r="AK200" i="7" a="1"/>
  <c r="AK200" i="7" s="1"/>
  <c r="AK185" i="7" a="1"/>
  <c r="AK185" i="7" s="1"/>
  <c r="AK180" i="7" a="1"/>
  <c r="AK180" i="7" s="1"/>
  <c r="AK160" i="7" a="1"/>
  <c r="AK160" i="7" s="1"/>
  <c r="AK368" i="7" a="1"/>
  <c r="AK368" i="7" s="1"/>
  <c r="AK259" i="7" a="1"/>
  <c r="AK259" i="7" s="1"/>
  <c r="AK230" i="7" a="1"/>
  <c r="AK230" i="7" s="1"/>
  <c r="AK223" i="7" a="1"/>
  <c r="AK223" i="7" s="1"/>
  <c r="AK191" i="7" a="1"/>
  <c r="AK191" i="7" s="1"/>
  <c r="AK189" i="7" a="1"/>
  <c r="AK189" i="7" s="1"/>
  <c r="AK186" i="7" a="1"/>
  <c r="AK186" i="7" s="1"/>
  <c r="AK159" i="7" a="1"/>
  <c r="AK159" i="7" s="1"/>
  <c r="AK146" i="7" a="1"/>
  <c r="AK146" i="7" s="1"/>
  <c r="AK144" i="7" a="1"/>
  <c r="AK144" i="7" s="1"/>
  <c r="AK142" i="7" a="1"/>
  <c r="AK142" i="7" s="1"/>
  <c r="AK140" i="7" a="1"/>
  <c r="AK140" i="7" s="1"/>
  <c r="AK138" i="7" a="1"/>
  <c r="AK138" i="7" s="1"/>
  <c r="AK136" i="7" a="1"/>
  <c r="AK136" i="7" s="1"/>
  <c r="AK134" i="7" a="1"/>
  <c r="AK134" i="7" s="1"/>
  <c r="AK132" i="7" a="1"/>
  <c r="AK132" i="7" s="1"/>
  <c r="AK130" i="7" a="1"/>
  <c r="AK130" i="7" s="1"/>
  <c r="AK128" i="7" a="1"/>
  <c r="AK128" i="7" s="1"/>
  <c r="AK126" i="7" a="1"/>
  <c r="AK126" i="7" s="1"/>
  <c r="AK124" i="7" a="1"/>
  <c r="AK124" i="7" s="1"/>
  <c r="AK122" i="7" a="1"/>
  <c r="AK122" i="7" s="1"/>
  <c r="AK120" i="7" a="1"/>
  <c r="AK120" i="7" s="1"/>
  <c r="AK118" i="7" a="1"/>
  <c r="AK118" i="7" s="1"/>
  <c r="AK116" i="7" a="1"/>
  <c r="AK116" i="7" s="1"/>
  <c r="AK114" i="7" a="1"/>
  <c r="AK114" i="7" s="1"/>
  <c r="AK112" i="7" a="1"/>
  <c r="AK112" i="7" s="1"/>
  <c r="AK110" i="7" a="1"/>
  <c r="AK110" i="7" s="1"/>
  <c r="AK108" i="7" a="1"/>
  <c r="AK108" i="7" s="1"/>
  <c r="AK292" i="7" a="1"/>
  <c r="AK292" i="7" s="1"/>
  <c r="AK241" i="7" a="1"/>
  <c r="AK241" i="7" s="1"/>
  <c r="AK206" i="7" a="1"/>
  <c r="AK206" i="7" s="1"/>
  <c r="AK197" i="7" a="1"/>
  <c r="AK197" i="7" s="1"/>
  <c r="AK195" i="7" a="1"/>
  <c r="AK195" i="7" s="1"/>
  <c r="AK193" i="7" a="1"/>
  <c r="AK193" i="7" s="1"/>
  <c r="AK181" i="7" a="1"/>
  <c r="AK181" i="7" s="1"/>
  <c r="AK176" i="7" a="1"/>
  <c r="AK176" i="7" s="1"/>
  <c r="AK175" i="7" a="1"/>
  <c r="AK175" i="7" s="1"/>
  <c r="AK173" i="7" a="1"/>
  <c r="AK173" i="7" s="1"/>
  <c r="AK171" i="7" a="1"/>
  <c r="AK171" i="7" s="1"/>
  <c r="AK158" i="7" a="1"/>
  <c r="AK158" i="7" s="1"/>
  <c r="AK154" i="7" a="1"/>
  <c r="AK154" i="7" s="1"/>
  <c r="AK148" i="7" a="1"/>
  <c r="AK148" i="7" s="1"/>
  <c r="AK322" i="7" a="1"/>
  <c r="AK322" i="7" s="1"/>
  <c r="AK187" i="7" a="1"/>
  <c r="AK187" i="7" s="1"/>
  <c r="AK182" i="7" a="1"/>
  <c r="AK182" i="7" s="1"/>
  <c r="AK165" i="7" a="1"/>
  <c r="AK165" i="7" s="1"/>
  <c r="AK157" i="7" a="1"/>
  <c r="AK157" i="7" s="1"/>
  <c r="AK153" i="7" a="1"/>
  <c r="AK153" i="7" s="1"/>
  <c r="AK309" i="7" a="1"/>
  <c r="AK309" i="7" s="1"/>
  <c r="AK228" i="7" a="1"/>
  <c r="AK228" i="7" s="1"/>
  <c r="AK225" i="7" a="1"/>
  <c r="AK225" i="7" s="1"/>
  <c r="AK219" i="7" a="1"/>
  <c r="AK219" i="7" s="1"/>
  <c r="AK203" i="7" a="1"/>
  <c r="AK203" i="7" s="1"/>
  <c r="AK199" i="7" a="1"/>
  <c r="AK199" i="7" s="1"/>
  <c r="AK167" i="7" a="1"/>
  <c r="AK167" i="7" s="1"/>
  <c r="AK139" i="7" a="1"/>
  <c r="AK139" i="7" s="1"/>
  <c r="AK123" i="7" a="1"/>
  <c r="AK123" i="7" s="1"/>
  <c r="AK109" i="7" a="1"/>
  <c r="AK109" i="7" s="1"/>
  <c r="AK103" i="7" a="1"/>
  <c r="AK103" i="7" s="1"/>
  <c r="AK99" i="7" a="1"/>
  <c r="AK99" i="7" s="1"/>
  <c r="AK97" i="7" a="1"/>
  <c r="AK97" i="7" s="1"/>
  <c r="AK84" i="7" a="1"/>
  <c r="AK84" i="7" s="1"/>
  <c r="AK70" i="7" a="1"/>
  <c r="AK70" i="7" s="1"/>
  <c r="AK62" i="7" a="1"/>
  <c r="AK62" i="7" s="1"/>
  <c r="AK59" i="7" a="1"/>
  <c r="AK59" i="7" s="1"/>
  <c r="AK55" i="7" a="1"/>
  <c r="AK55" i="7" s="1"/>
  <c r="AK53" i="7" a="1"/>
  <c r="AK53" i="7" s="1"/>
  <c r="AK49" i="7" a="1"/>
  <c r="AK49" i="7" s="1"/>
  <c r="AK45" i="7" a="1"/>
  <c r="AK45" i="7" s="1"/>
  <c r="AK27" i="7" a="1"/>
  <c r="AK27" i="7" s="1"/>
  <c r="AK19" i="7" a="1"/>
  <c r="AK19" i="7" s="1"/>
  <c r="AK11" i="7" a="1"/>
  <c r="AK11" i="7" s="1"/>
  <c r="AK10" i="7" a="1"/>
  <c r="AK10" i="7" s="1"/>
  <c r="AK196" i="7" a="1"/>
  <c r="AK196" i="7" s="1"/>
  <c r="AK190" i="7" a="1"/>
  <c r="AK190" i="7" s="1"/>
  <c r="AK174" i="7" a="1"/>
  <c r="AK174" i="7" s="1"/>
  <c r="AK170" i="7" a="1"/>
  <c r="AK170" i="7" s="1"/>
  <c r="AK169" i="7" a="1"/>
  <c r="AK169" i="7" s="1"/>
  <c r="AK137" i="7" a="1"/>
  <c r="AK137" i="7" s="1"/>
  <c r="AK121" i="7" a="1"/>
  <c r="AK121" i="7" s="1"/>
  <c r="AK111" i="7" a="1"/>
  <c r="AK111" i="7" s="1"/>
  <c r="AK104" i="7" a="1"/>
  <c r="AK104" i="7" s="1"/>
  <c r="AK96" i="7" a="1"/>
  <c r="AK96" i="7" s="1"/>
  <c r="AK91" i="7" a="1"/>
  <c r="AK91" i="7" s="1"/>
  <c r="AK79" i="7" a="1"/>
  <c r="AK79" i="7" s="1"/>
  <c r="AK76" i="7" a="1"/>
  <c r="AK76" i="7" s="1"/>
  <c r="AK74" i="7" a="1"/>
  <c r="AK74" i="7" s="1"/>
  <c r="AK69" i="7" a="1"/>
  <c r="AK69" i="7" s="1"/>
  <c r="AK58" i="7" a="1"/>
  <c r="AK58" i="7" s="1"/>
  <c r="AK46" i="7" a="1"/>
  <c r="AK46" i="7" s="1"/>
  <c r="AK40" i="7" a="1"/>
  <c r="AK40" i="7" s="1"/>
  <c r="AK38" i="7" a="1"/>
  <c r="AK38" i="7" s="1"/>
  <c r="AK36" i="7" a="1"/>
  <c r="AK36" i="7" s="1"/>
  <c r="AK31" i="7" a="1"/>
  <c r="AK31" i="7" s="1"/>
  <c r="AK25" i="7" a="1"/>
  <c r="AK25" i="7" s="1"/>
  <c r="AK23" i="7" a="1"/>
  <c r="AK23" i="7" s="1"/>
  <c r="AK247" i="7" a="1"/>
  <c r="AK247" i="7" s="1"/>
  <c r="AK177" i="7" a="1"/>
  <c r="AK177" i="7" s="1"/>
  <c r="AK172" i="7" a="1"/>
  <c r="AK172" i="7" s="1"/>
  <c r="AK135" i="7" a="1"/>
  <c r="AK135" i="7" s="1"/>
  <c r="AK117" i="7" a="1"/>
  <c r="AK117" i="7" s="1"/>
  <c r="AK113" i="7" a="1"/>
  <c r="AK113" i="7" s="1"/>
  <c r="AK88" i="7" a="1"/>
  <c r="AK88" i="7" s="1"/>
  <c r="AK86" i="7" a="1"/>
  <c r="AK86" i="7" s="1"/>
  <c r="AK75" i="7" a="1"/>
  <c r="AK75" i="7" s="1"/>
  <c r="AK68" i="7" a="1"/>
  <c r="AK68" i="7" s="1"/>
  <c r="AK61" i="7" a="1"/>
  <c r="AK61" i="7" s="1"/>
  <c r="AK57" i="7" a="1"/>
  <c r="AK57" i="7" s="1"/>
  <c r="AK51" i="7" a="1"/>
  <c r="AK51" i="7" s="1"/>
  <c r="AK47" i="7" a="1"/>
  <c r="AK47" i="7" s="1"/>
  <c r="AK32" i="7" a="1"/>
  <c r="AK32" i="7" s="1"/>
  <c r="AK17" i="7" a="1"/>
  <c r="AK17" i="7" s="1"/>
  <c r="AK164" i="7" a="1"/>
  <c r="AK164" i="7" s="1"/>
  <c r="AK163" i="7" a="1"/>
  <c r="AK163" i="7" s="1"/>
  <c r="AK162" i="7" a="1"/>
  <c r="AK162" i="7" s="1"/>
  <c r="AK133" i="7" a="1"/>
  <c r="AK133" i="7" s="1"/>
  <c r="AK115" i="7" a="1"/>
  <c r="AK115" i="7" s="1"/>
  <c r="AK105" i="7" a="1"/>
  <c r="AK105" i="7" s="1"/>
  <c r="AK100" i="7" a="1"/>
  <c r="AK100" i="7" s="1"/>
  <c r="AK95" i="7" a="1"/>
  <c r="AK95" i="7" s="1"/>
  <c r="AK81" i="7" a="1"/>
  <c r="AK81" i="7" s="1"/>
  <c r="AK67" i="7" a="1"/>
  <c r="AK67" i="7" s="1"/>
  <c r="AK33" i="7" a="1"/>
  <c r="AK33" i="7" s="1"/>
  <c r="AK28" i="7" a="1"/>
  <c r="AK28" i="7" s="1"/>
  <c r="AK306" i="7" a="1"/>
  <c r="AK306" i="7" s="1"/>
  <c r="AK258" i="7" a="1"/>
  <c r="AK258" i="7" s="1"/>
  <c r="AK194" i="7" a="1"/>
  <c r="AK194" i="7" s="1"/>
  <c r="AK188" i="7" a="1"/>
  <c r="AK188" i="7" s="1"/>
  <c r="AK183" i="7" a="1"/>
  <c r="AK183" i="7" s="1"/>
  <c r="AK178" i="7" a="1"/>
  <c r="AK178" i="7" s="1"/>
  <c r="AK147" i="7" a="1"/>
  <c r="AK147" i="7" s="1"/>
  <c r="AK131" i="7" a="1"/>
  <c r="AK131" i="7" s="1"/>
  <c r="AK106" i="7" a="1"/>
  <c r="AK106" i="7" s="1"/>
  <c r="AK94" i="7" a="1"/>
  <c r="AK94" i="7" s="1"/>
  <c r="AK90" i="7" a="1"/>
  <c r="AK90" i="7" s="1"/>
  <c r="AK83" i="7" a="1"/>
  <c r="AK83" i="7" s="1"/>
  <c r="AK66" i="7" a="1"/>
  <c r="AK66" i="7" s="1"/>
  <c r="AK56" i="7" a="1"/>
  <c r="AK56" i="7" s="1"/>
  <c r="AK54" i="7" a="1"/>
  <c r="AK54" i="7" s="1"/>
  <c r="AK52" i="7" a="1"/>
  <c r="AK52" i="7" s="1"/>
  <c r="AK50" i="7" a="1"/>
  <c r="AK50" i="7" s="1"/>
  <c r="AK48" i="7" a="1"/>
  <c r="AK48" i="7" s="1"/>
  <c r="AK41" i="7" a="1"/>
  <c r="AK41" i="7" s="1"/>
  <c r="AK34" i="7" a="1"/>
  <c r="AK34" i="7" s="1"/>
  <c r="AK29" i="7" a="1"/>
  <c r="AK29" i="7" s="1"/>
  <c r="AK129" i="7" a="1"/>
  <c r="AK129" i="7" s="1"/>
  <c r="AK119" i="7" a="1"/>
  <c r="AK119" i="7" s="1"/>
  <c r="AK101" i="7" a="1"/>
  <c r="AK101" i="7" s="1"/>
  <c r="AK87" i="7" a="1"/>
  <c r="AK87" i="7" s="1"/>
  <c r="AK204" i="7" a="1"/>
  <c r="AK204" i="7" s="1"/>
  <c r="AK151" i="7" a="1"/>
  <c r="AK151" i="7" s="1"/>
  <c r="AK347" i="7" a="1"/>
  <c r="AK347" i="7" s="1"/>
  <c r="AK217" i="7" a="1"/>
  <c r="AK217" i="7" s="1"/>
  <c r="AK166" i="7" a="1"/>
  <c r="AK166" i="7" s="1"/>
  <c r="AK143" i="7" a="1"/>
  <c r="AK143" i="7" s="1"/>
  <c r="AK125" i="7" a="1"/>
  <c r="AK125" i="7" s="1"/>
  <c r="AK102" i="7" a="1"/>
  <c r="AK102" i="7" s="1"/>
  <c r="AK93" i="7" a="1"/>
  <c r="AK93" i="7" s="1"/>
  <c r="AK155" i="7" a="1"/>
  <c r="AK155" i="7" s="1"/>
  <c r="AK152" i="7" a="1"/>
  <c r="AK152" i="7" s="1"/>
  <c r="AK85" i="7" a="1"/>
  <c r="AK85" i="7" s="1"/>
  <c r="AK214" i="7" a="1"/>
  <c r="AK214" i="7" s="1"/>
  <c r="AK156" i="7" a="1"/>
  <c r="AK156" i="7" s="1"/>
  <c r="AK72" i="7" a="1"/>
  <c r="AK72" i="7" s="1"/>
  <c r="AK71" i="7" a="1"/>
  <c r="AK71" i="7" s="1"/>
  <c r="AK209" i="7" a="1"/>
  <c r="AK209" i="7" s="1"/>
  <c r="AK198" i="7" a="1"/>
  <c r="AK198" i="7" s="1"/>
  <c r="AK184" i="7" a="1"/>
  <c r="AK184" i="7" s="1"/>
  <c r="AK145" i="7" a="1"/>
  <c r="AK145" i="7" s="1"/>
  <c r="AK127" i="7" a="1"/>
  <c r="AK127" i="7" s="1"/>
  <c r="AK274" i="7" a="1"/>
  <c r="AK274" i="7" s="1"/>
  <c r="AK232" i="7" a="1"/>
  <c r="AK232" i="7" s="1"/>
  <c r="AK107" i="7" a="1"/>
  <c r="AK107" i="7" s="1"/>
  <c r="AK213" i="7" a="1"/>
  <c r="AK213" i="7" s="1"/>
  <c r="AK150" i="7" a="1"/>
  <c r="AK150" i="7" s="1"/>
  <c r="AK141" i="7" a="1"/>
  <c r="AK141" i="7" s="1"/>
  <c r="F5" i="7"/>
  <c r="AL5" i="7" s="1"/>
  <c r="E367" i="7" a="1"/>
  <c r="E367" i="7" s="1"/>
  <c r="E359" i="7" a="1"/>
  <c r="E359" i="7" s="1"/>
  <c r="E366" i="7" a="1"/>
  <c r="E366" i="7" s="1"/>
  <c r="E358" i="7" a="1"/>
  <c r="E358" i="7" s="1"/>
  <c r="E352" i="7" a="1"/>
  <c r="E352" i="7" s="1"/>
  <c r="E364" i="7" a="1"/>
  <c r="E364" i="7" s="1"/>
  <c r="E356" i="7" a="1"/>
  <c r="E356" i="7" s="1"/>
  <c r="E368" i="7" a="1"/>
  <c r="E368" i="7" s="1"/>
  <c r="E365" i="7" a="1"/>
  <c r="E365" i="7" s="1"/>
  <c r="E350" i="7" a="1"/>
  <c r="E350" i="7" s="1"/>
  <c r="E344" i="7" a="1"/>
  <c r="E344" i="7" s="1"/>
  <c r="E339" i="7" a="1"/>
  <c r="E339" i="7" s="1"/>
  <c r="E334" i="7" a="1"/>
  <c r="E334" i="7" s="1"/>
  <c r="E326" i="7" a="1"/>
  <c r="E326" i="7" s="1"/>
  <c r="E316" i="7" a="1"/>
  <c r="E316" i="7" s="1"/>
  <c r="E311" i="7" a="1"/>
  <c r="E311" i="7" s="1"/>
  <c r="E296" i="7" a="1"/>
  <c r="E296" i="7" s="1"/>
  <c r="E291" i="7" a="1"/>
  <c r="E291" i="7" s="1"/>
  <c r="E277" i="7" a="1"/>
  <c r="E277" i="7" s="1"/>
  <c r="E263" i="7" a="1"/>
  <c r="E263" i="7" s="1"/>
  <c r="E257" i="7" a="1"/>
  <c r="E257" i="7" s="1"/>
  <c r="E249" i="7" a="1"/>
  <c r="E249" i="7" s="1"/>
  <c r="E230" i="7" a="1"/>
  <c r="E230" i="7" s="1"/>
  <c r="E229" i="7" a="1"/>
  <c r="E229" i="7" s="1"/>
  <c r="E228" i="7" a="1"/>
  <c r="E228" i="7" s="1"/>
  <c r="E227" i="7" a="1"/>
  <c r="E227" i="7" s="1"/>
  <c r="E198" i="7" a="1"/>
  <c r="E198" i="7" s="1"/>
  <c r="E197" i="7" a="1"/>
  <c r="E197" i="7" s="1"/>
  <c r="E196" i="7" a="1"/>
  <c r="E196" i="7" s="1"/>
  <c r="E195" i="7" a="1"/>
  <c r="E195" i="7" s="1"/>
  <c r="E362" i="7" a="1"/>
  <c r="E362" i="7" s="1"/>
  <c r="E351" i="7" a="1"/>
  <c r="E351" i="7" s="1"/>
  <c r="E349" i="7" a="1"/>
  <c r="E349" i="7" s="1"/>
  <c r="E324" i="7" a="1"/>
  <c r="E324" i="7" s="1"/>
  <c r="E322" i="7" a="1"/>
  <c r="E322" i="7" s="1"/>
  <c r="E313" i="7" a="1"/>
  <c r="E313" i="7" s="1"/>
  <c r="E302" i="7" a="1"/>
  <c r="E302" i="7" s="1"/>
  <c r="E300" i="7" a="1"/>
  <c r="E300" i="7" s="1"/>
  <c r="E298" i="7" a="1"/>
  <c r="E298" i="7" s="1"/>
  <c r="E293" i="7" a="1"/>
  <c r="E293" i="7" s="1"/>
  <c r="E281" i="7" a="1"/>
  <c r="E281" i="7" s="1"/>
  <c r="E273" i="7" a="1"/>
  <c r="E273" i="7" s="1"/>
  <c r="E268" i="7" a="1"/>
  <c r="E268" i="7" s="1"/>
  <c r="E265" i="7" a="1"/>
  <c r="E265" i="7" s="1"/>
  <c r="E260" i="7" a="1"/>
  <c r="E260" i="7" s="1"/>
  <c r="E254" i="7" a="1"/>
  <c r="E254" i="7" s="1"/>
  <c r="E251" i="7" a="1"/>
  <c r="E251" i="7" s="1"/>
  <c r="E234" i="7" a="1"/>
  <c r="E234" i="7" s="1"/>
  <c r="E233" i="7" a="1"/>
  <c r="E233" i="7" s="1"/>
  <c r="E232" i="7" a="1"/>
  <c r="E232" i="7" s="1"/>
  <c r="E231" i="7" a="1"/>
  <c r="E231" i="7" s="1"/>
  <c r="E202" i="7" a="1"/>
  <c r="E202" i="7" s="1"/>
  <c r="E201" i="7" a="1"/>
  <c r="E201" i="7" s="1"/>
  <c r="E200" i="7" a="1"/>
  <c r="E200" i="7" s="1"/>
  <c r="E199" i="7" a="1"/>
  <c r="E199" i="7" s="1"/>
  <c r="E180" i="7" a="1"/>
  <c r="E180" i="7" s="1"/>
  <c r="E178" i="7" a="1"/>
  <c r="E178" i="7" s="1"/>
  <c r="E176" i="7" a="1"/>
  <c r="E176" i="7" s="1"/>
  <c r="E369" i="7" a="1"/>
  <c r="E369" i="7" s="1"/>
  <c r="E348" i="7" a="1"/>
  <c r="E348" i="7" s="1"/>
  <c r="E343" i="7" a="1"/>
  <c r="E343" i="7" s="1"/>
  <c r="E338" i="7" a="1"/>
  <c r="E338" i="7" s="1"/>
  <c r="E320" i="7" a="1"/>
  <c r="E320" i="7" s="1"/>
  <c r="E318" i="7" a="1"/>
  <c r="E318" i="7" s="1"/>
  <c r="E306" i="7" a="1"/>
  <c r="E306" i="7" s="1"/>
  <c r="E304" i="7" a="1"/>
  <c r="E304" i="7" s="1"/>
  <c r="E288" i="7" a="1"/>
  <c r="E288" i="7" s="1"/>
  <c r="E286" i="7" a="1"/>
  <c r="E286" i="7" s="1"/>
  <c r="E283" i="7" a="1"/>
  <c r="E283" i="7" s="1"/>
  <c r="E276" i="7" a="1"/>
  <c r="E276" i="7" s="1"/>
  <c r="E271" i="7" a="1"/>
  <c r="E271" i="7" s="1"/>
  <c r="E238" i="7" a="1"/>
  <c r="E238" i="7" s="1"/>
  <c r="E237" i="7" a="1"/>
  <c r="E237" i="7" s="1"/>
  <c r="E236" i="7" a="1"/>
  <c r="E236" i="7" s="1"/>
  <c r="E235" i="7" a="1"/>
  <c r="E235" i="7" s="1"/>
  <c r="E206" i="7" a="1"/>
  <c r="E206" i="7" s="1"/>
  <c r="E205" i="7" a="1"/>
  <c r="E205" i="7" s="1"/>
  <c r="E204" i="7" a="1"/>
  <c r="E204" i="7" s="1"/>
  <c r="E203" i="7" a="1"/>
  <c r="E203" i="7" s="1"/>
  <c r="E172" i="7" a="1"/>
  <c r="E172" i="7" s="1"/>
  <c r="E363" i="7" a="1"/>
  <c r="E363" i="7" s="1"/>
  <c r="E354" i="7" a="1"/>
  <c r="E354" i="7" s="1"/>
  <c r="E353" i="7" a="1"/>
  <c r="E353" i="7" s="1"/>
  <c r="E347" i="7" a="1"/>
  <c r="E347" i="7" s="1"/>
  <c r="E337" i="7" a="1"/>
  <c r="E337" i="7" s="1"/>
  <c r="E333" i="7" a="1"/>
  <c r="E333" i="7" s="1"/>
  <c r="E331" i="7" a="1"/>
  <c r="E331" i="7" s="1"/>
  <c r="E329" i="7" a="1"/>
  <c r="E329" i="7" s="1"/>
  <c r="E327" i="7" a="1"/>
  <c r="E327" i="7" s="1"/>
  <c r="E315" i="7" a="1"/>
  <c r="E315" i="7" s="1"/>
  <c r="E308" i="7" a="1"/>
  <c r="E308" i="7" s="1"/>
  <c r="E295" i="7" a="1"/>
  <c r="E295" i="7" s="1"/>
  <c r="E290" i="7" a="1"/>
  <c r="E290" i="7" s="1"/>
  <c r="E280" i="7" a="1"/>
  <c r="E280" i="7" s="1"/>
  <c r="E262" i="7" a="1"/>
  <c r="E262" i="7" s="1"/>
  <c r="E259" i="7" a="1"/>
  <c r="E259" i="7" s="1"/>
  <c r="E256" i="7" a="1"/>
  <c r="E256" i="7" s="1"/>
  <c r="E248" i="7" a="1"/>
  <c r="E248" i="7" s="1"/>
  <c r="E242" i="7" a="1"/>
  <c r="E242" i="7" s="1"/>
  <c r="E241" i="7" a="1"/>
  <c r="E241" i="7" s="1"/>
  <c r="E240" i="7" a="1"/>
  <c r="E240" i="7" s="1"/>
  <c r="E239" i="7" a="1"/>
  <c r="E239" i="7" s="1"/>
  <c r="E210" i="7" a="1"/>
  <c r="E210" i="7" s="1"/>
  <c r="E209" i="7" a="1"/>
  <c r="E209" i="7" s="1"/>
  <c r="E208" i="7" a="1"/>
  <c r="E208" i="7" s="1"/>
  <c r="E207" i="7" a="1"/>
  <c r="E207" i="7" s="1"/>
  <c r="E181" i="7" a="1"/>
  <c r="E181" i="7" s="1"/>
  <c r="E174" i="7" a="1"/>
  <c r="E174" i="7" s="1"/>
  <c r="E355" i="7" a="1"/>
  <c r="E355" i="7" s="1"/>
  <c r="E342" i="7" a="1"/>
  <c r="E342" i="7" s="1"/>
  <c r="E312" i="7" a="1"/>
  <c r="E312" i="7" s="1"/>
  <c r="E310" i="7" a="1"/>
  <c r="E310" i="7" s="1"/>
  <c r="E275" i="7" a="1"/>
  <c r="E275" i="7" s="1"/>
  <c r="E270" i="7" a="1"/>
  <c r="E270" i="7" s="1"/>
  <c r="E267" i="7" a="1"/>
  <c r="E267" i="7" s="1"/>
  <c r="E253" i="7" a="1"/>
  <c r="E253" i="7" s="1"/>
  <c r="E250" i="7" a="1"/>
  <c r="E250" i="7" s="1"/>
  <c r="E247" i="7" a="1"/>
  <c r="E247" i="7" s="1"/>
  <c r="E244" i="7" a="1"/>
  <c r="E244" i="7" s="1"/>
  <c r="E243" i="7" a="1"/>
  <c r="E243" i="7" s="1"/>
  <c r="E214" i="7" a="1"/>
  <c r="E214" i="7" s="1"/>
  <c r="E213" i="7" a="1"/>
  <c r="E213" i="7" s="1"/>
  <c r="E212" i="7" a="1"/>
  <c r="E212" i="7" s="1"/>
  <c r="E211" i="7" a="1"/>
  <c r="E211" i="7" s="1"/>
  <c r="E182" i="7" a="1"/>
  <c r="E182" i="7" s="1"/>
  <c r="E177" i="7" a="1"/>
  <c r="E177" i="7" s="1"/>
  <c r="E341" i="7" a="1"/>
  <c r="E341" i="7" s="1"/>
  <c r="E287" i="7" a="1"/>
  <c r="E287" i="7" s="1"/>
  <c r="E285" i="7" a="1"/>
  <c r="E285" i="7" s="1"/>
  <c r="E279" i="7" a="1"/>
  <c r="E279" i="7" s="1"/>
  <c r="E269" i="7" a="1"/>
  <c r="E269" i="7" s="1"/>
  <c r="E221" i="7" a="1"/>
  <c r="E221" i="7" s="1"/>
  <c r="E194" i="7" a="1"/>
  <c r="E194" i="7" s="1"/>
  <c r="E183" i="7" a="1"/>
  <c r="E183" i="7" s="1"/>
  <c r="E175" i="7" a="1"/>
  <c r="E175" i="7" s="1"/>
  <c r="E164" i="7" a="1"/>
  <c r="E164" i="7" s="1"/>
  <c r="E161" i="7" a="1"/>
  <c r="E161" i="7" s="1"/>
  <c r="E142" i="7" a="1"/>
  <c r="E142" i="7" s="1"/>
  <c r="E139" i="7" a="1"/>
  <c r="E139" i="7" s="1"/>
  <c r="E132" i="7" a="1"/>
  <c r="E132" i="7" s="1"/>
  <c r="E122" i="7" a="1"/>
  <c r="E122" i="7" s="1"/>
  <c r="E106" i="7" a="1"/>
  <c r="E106" i="7" s="1"/>
  <c r="E97" i="7" a="1"/>
  <c r="E97" i="7" s="1"/>
  <c r="E94" i="7" a="1"/>
  <c r="E94" i="7" s="1"/>
  <c r="E91" i="7" a="1"/>
  <c r="E91" i="7" s="1"/>
  <c r="E81" i="7" a="1"/>
  <c r="E81" i="7" s="1"/>
  <c r="E78" i="7" a="1"/>
  <c r="E78" i="7" s="1"/>
  <c r="E75" i="7" a="1"/>
  <c r="E75" i="7" s="1"/>
  <c r="E70" i="7" a="1"/>
  <c r="E70" i="7" s="1"/>
  <c r="E65" i="7" a="1"/>
  <c r="E65" i="7" s="1"/>
  <c r="E63" i="7" a="1"/>
  <c r="E63" i="7" s="1"/>
  <c r="E54" i="7" a="1"/>
  <c r="E54" i="7" s="1"/>
  <c r="E45" i="7" a="1"/>
  <c r="E45" i="7" s="1"/>
  <c r="E36" i="7" a="1"/>
  <c r="E36" i="7" s="1"/>
  <c r="E34" i="7" a="1"/>
  <c r="E34" i="7" s="1"/>
  <c r="E32" i="7" a="1"/>
  <c r="E32" i="7" s="1"/>
  <c r="E309" i="7" a="1"/>
  <c r="E309" i="7" s="1"/>
  <c r="E307" i="7" a="1"/>
  <c r="E307" i="7" s="1"/>
  <c r="E261" i="7" a="1"/>
  <c r="E261" i="7" s="1"/>
  <c r="E255" i="7" a="1"/>
  <c r="E255" i="7" s="1"/>
  <c r="E225" i="7" a="1"/>
  <c r="E225" i="7" s="1"/>
  <c r="E218" i="7" a="1"/>
  <c r="E218" i="7" s="1"/>
  <c r="E187" i="7" a="1"/>
  <c r="E187" i="7" s="1"/>
  <c r="E171" i="7" a="1"/>
  <c r="E171" i="7" s="1"/>
  <c r="E154" i="7" a="1"/>
  <c r="E154" i="7" s="1"/>
  <c r="E145" i="7" a="1"/>
  <c r="E145" i="7" s="1"/>
  <c r="E136" i="7" a="1"/>
  <c r="E136" i="7" s="1"/>
  <c r="E130" i="7" a="1"/>
  <c r="E130" i="7" s="1"/>
  <c r="E124" i="7" a="1"/>
  <c r="E124" i="7" s="1"/>
  <c r="E115" i="7" a="1"/>
  <c r="E115" i="7" s="1"/>
  <c r="E104" i="7" a="1"/>
  <c r="E104" i="7" s="1"/>
  <c r="E88" i="7" a="1"/>
  <c r="E88" i="7" s="1"/>
  <c r="E69" i="7" a="1"/>
  <c r="E69" i="7" s="1"/>
  <c r="E43" i="7" a="1"/>
  <c r="E43" i="7" s="1"/>
  <c r="E41" i="7" a="1"/>
  <c r="E41" i="7" s="1"/>
  <c r="E39" i="7" a="1"/>
  <c r="E39" i="7" s="1"/>
  <c r="E30" i="7" a="1"/>
  <c r="E30" i="7" s="1"/>
  <c r="E336" i="7" a="1"/>
  <c r="E336" i="7" s="1"/>
  <c r="E332" i="7" a="1"/>
  <c r="E332" i="7" s="1"/>
  <c r="E325" i="7" a="1"/>
  <c r="E325" i="7" s="1"/>
  <c r="E305" i="7" a="1"/>
  <c r="E305" i="7" s="1"/>
  <c r="E303" i="7" a="1"/>
  <c r="E303" i="7" s="1"/>
  <c r="E294" i="7" a="1"/>
  <c r="E294" i="7" s="1"/>
  <c r="E292" i="7" a="1"/>
  <c r="E292" i="7" s="1"/>
  <c r="E245" i="7" a="1"/>
  <c r="E245" i="7" s="1"/>
  <c r="E222" i="7" a="1"/>
  <c r="E222" i="7" s="1"/>
  <c r="E191" i="7" a="1"/>
  <c r="E191" i="7" s="1"/>
  <c r="E184" i="7" a="1"/>
  <c r="E184" i="7" s="1"/>
  <c r="E173" i="7" a="1"/>
  <c r="E173" i="7" s="1"/>
  <c r="E167" i="7" a="1"/>
  <c r="E167" i="7" s="1"/>
  <c r="E163" i="7" a="1"/>
  <c r="E163" i="7" s="1"/>
  <c r="E157" i="7" a="1"/>
  <c r="E157" i="7" s="1"/>
  <c r="E151" i="7" a="1"/>
  <c r="E151" i="7" s="1"/>
  <c r="E148" i="7" a="1"/>
  <c r="E148" i="7" s="1"/>
  <c r="E128" i="7" a="1"/>
  <c r="E128" i="7" s="1"/>
  <c r="E117" i="7" a="1"/>
  <c r="E117" i="7" s="1"/>
  <c r="E108" i="7" a="1"/>
  <c r="E108" i="7" s="1"/>
  <c r="E101" i="7" a="1"/>
  <c r="E101" i="7" s="1"/>
  <c r="E98" i="7" a="1"/>
  <c r="E98" i="7" s="1"/>
  <c r="E95" i="7" a="1"/>
  <c r="E95" i="7" s="1"/>
  <c r="E85" i="7" a="1"/>
  <c r="E85" i="7" s="1"/>
  <c r="E82" i="7" a="1"/>
  <c r="E82" i="7" s="1"/>
  <c r="E79" i="7" a="1"/>
  <c r="E79" i="7" s="1"/>
  <c r="E68" i="7" a="1"/>
  <c r="E68" i="7" s="1"/>
  <c r="E61" i="7" a="1"/>
  <c r="E61" i="7" s="1"/>
  <c r="E52" i="7" a="1"/>
  <c r="E52" i="7" s="1"/>
  <c r="E50" i="7" a="1"/>
  <c r="E50" i="7" s="1"/>
  <c r="E48" i="7" a="1"/>
  <c r="E48" i="7" s="1"/>
  <c r="E345" i="7" a="1"/>
  <c r="E345" i="7" s="1"/>
  <c r="E323" i="7" a="1"/>
  <c r="E323" i="7" s="1"/>
  <c r="E314" i="7" a="1"/>
  <c r="E314" i="7" s="1"/>
  <c r="E226" i="7" a="1"/>
  <c r="E226" i="7" s="1"/>
  <c r="E215" i="7" a="1"/>
  <c r="E215" i="7" s="1"/>
  <c r="E188" i="7" a="1"/>
  <c r="E188" i="7" s="1"/>
  <c r="E169" i="7" a="1"/>
  <c r="E169" i="7" s="1"/>
  <c r="E160" i="7" a="1"/>
  <c r="E160" i="7" s="1"/>
  <c r="E144" i="7" a="1"/>
  <c r="E144" i="7" s="1"/>
  <c r="E141" i="7" a="1"/>
  <c r="E141" i="7" s="1"/>
  <c r="E138" i="7" a="1"/>
  <c r="E138" i="7" s="1"/>
  <c r="E134" i="7" a="1"/>
  <c r="E134" i="7" s="1"/>
  <c r="E126" i="7" a="1"/>
  <c r="E126" i="7" s="1"/>
  <c r="E121" i="7" a="1"/>
  <c r="E121" i="7" s="1"/>
  <c r="E119" i="7" a="1"/>
  <c r="E119" i="7" s="1"/>
  <c r="E112" i="7" a="1"/>
  <c r="E112" i="7" s="1"/>
  <c r="E110" i="7" a="1"/>
  <c r="E110" i="7" s="1"/>
  <c r="E92" i="7" a="1"/>
  <c r="E92" i="7" s="1"/>
  <c r="E76" i="7" a="1"/>
  <c r="E76" i="7" s="1"/>
  <c r="E67" i="7" a="1"/>
  <c r="E67" i="7" s="1"/>
  <c r="E59" i="7" a="1"/>
  <c r="E59" i="7" s="1"/>
  <c r="E57" i="7" a="1"/>
  <c r="E57" i="7" s="1"/>
  <c r="E55" i="7" a="1"/>
  <c r="E55" i="7" s="1"/>
  <c r="E46" i="7" a="1"/>
  <c r="E46" i="7" s="1"/>
  <c r="E37" i="7" a="1"/>
  <c r="E37" i="7" s="1"/>
  <c r="E340" i="7" a="1"/>
  <c r="E340" i="7" s="1"/>
  <c r="E330" i="7" a="1"/>
  <c r="E330" i="7" s="1"/>
  <c r="E328" i="7" a="1"/>
  <c r="E328" i="7" s="1"/>
  <c r="E321" i="7" a="1"/>
  <c r="E321" i="7" s="1"/>
  <c r="E301" i="7" a="1"/>
  <c r="E301" i="7" s="1"/>
  <c r="E274" i="7" a="1"/>
  <c r="E274" i="7" s="1"/>
  <c r="E264" i="7" a="1"/>
  <c r="E264" i="7" s="1"/>
  <c r="E258" i="7" a="1"/>
  <c r="E258" i="7" s="1"/>
  <c r="E219" i="7" a="1"/>
  <c r="E219" i="7" s="1"/>
  <c r="E192" i="7" a="1"/>
  <c r="E192" i="7" s="1"/>
  <c r="E185" i="7" a="1"/>
  <c r="E185" i="7" s="1"/>
  <c r="E156" i="7" a="1"/>
  <c r="E156" i="7" s="1"/>
  <c r="E153" i="7" a="1"/>
  <c r="E153" i="7" s="1"/>
  <c r="E147" i="7" a="1"/>
  <c r="E147" i="7" s="1"/>
  <c r="E131" i="7" a="1"/>
  <c r="E131" i="7" s="1"/>
  <c r="E114" i="7" a="1"/>
  <c r="E114" i="7" s="1"/>
  <c r="E105" i="7" a="1"/>
  <c r="E105" i="7" s="1"/>
  <c r="E102" i="7" a="1"/>
  <c r="E102" i="7" s="1"/>
  <c r="E99" i="7" a="1"/>
  <c r="E99" i="7" s="1"/>
  <c r="E89" i="7" a="1"/>
  <c r="E89" i="7" s="1"/>
  <c r="E86" i="7" a="1"/>
  <c r="E86" i="7" s="1"/>
  <c r="E83" i="7" a="1"/>
  <c r="E83" i="7" s="1"/>
  <c r="E74" i="7" a="1"/>
  <c r="E74" i="7" s="1"/>
  <c r="E66" i="7" a="1"/>
  <c r="E66" i="7" s="1"/>
  <c r="E64" i="7" a="1"/>
  <c r="E64" i="7" s="1"/>
  <c r="E35" i="7" a="1"/>
  <c r="E35" i="7" s="1"/>
  <c r="E33" i="7" a="1"/>
  <c r="E33" i="7" s="1"/>
  <c r="E179" i="7" a="1"/>
  <c r="E179" i="7" s="1"/>
  <c r="E170" i="7" a="1"/>
  <c r="E170" i="7" s="1"/>
  <c r="E166" i="7" a="1"/>
  <c r="E166" i="7" s="1"/>
  <c r="E158" i="7" a="1"/>
  <c r="E158" i="7" s="1"/>
  <c r="E152" i="7" a="1"/>
  <c r="E152" i="7" s="1"/>
  <c r="E146" i="7" a="1"/>
  <c r="E146" i="7" s="1"/>
  <c r="E118" i="7" a="1"/>
  <c r="E118" i="7" s="1"/>
  <c r="E116" i="7" a="1"/>
  <c r="E116" i="7" s="1"/>
  <c r="E62" i="7" a="1"/>
  <c r="E62" i="7" s="1"/>
  <c r="E11" i="7" a="1"/>
  <c r="E11" i="7" s="1"/>
  <c r="E346" i="7" a="1"/>
  <c r="E346" i="7" s="1"/>
  <c r="E335" i="7" a="1"/>
  <c r="E335" i="7" s="1"/>
  <c r="E190" i="7" a="1"/>
  <c r="E190" i="7" s="1"/>
  <c r="E186" i="7" a="1"/>
  <c r="E186" i="7" s="1"/>
  <c r="E168" i="7" a="1"/>
  <c r="E168" i="7" s="1"/>
  <c r="E127" i="7" a="1"/>
  <c r="E127" i="7" s="1"/>
  <c r="E125" i="7" a="1"/>
  <c r="E125" i="7" s="1"/>
  <c r="E123" i="7" a="1"/>
  <c r="E123" i="7" s="1"/>
  <c r="E103" i="7" a="1"/>
  <c r="E103" i="7" s="1"/>
  <c r="E100" i="7" a="1"/>
  <c r="E100" i="7" s="1"/>
  <c r="E361" i="7" a="1"/>
  <c r="E361" i="7" s="1"/>
  <c r="E193" i="7" a="1"/>
  <c r="E193" i="7" s="1"/>
  <c r="E189" i="7" a="1"/>
  <c r="E189" i="7" s="1"/>
  <c r="E143" i="7" a="1"/>
  <c r="E143" i="7" s="1"/>
  <c r="E137" i="7" a="1"/>
  <c r="E137" i="7" s="1"/>
  <c r="E87" i="7" a="1"/>
  <c r="E87" i="7" s="1"/>
  <c r="E84" i="7" a="1"/>
  <c r="E84" i="7" s="1"/>
  <c r="E360" i="7" a="1"/>
  <c r="E360" i="7" s="1"/>
  <c r="E299" i="7" a="1"/>
  <c r="E299" i="7" s="1"/>
  <c r="E284" i="7" a="1"/>
  <c r="E284" i="7" s="1"/>
  <c r="E159" i="7" a="1"/>
  <c r="E159" i="7" s="1"/>
  <c r="E319" i="7" a="1"/>
  <c r="E319" i="7" s="1"/>
  <c r="E289" i="7" a="1"/>
  <c r="E289" i="7" s="1"/>
  <c r="E278" i="7" a="1"/>
  <c r="E278" i="7" s="1"/>
  <c r="E252" i="7" a="1"/>
  <c r="E252" i="7" s="1"/>
  <c r="E165" i="7" a="1"/>
  <c r="E165" i="7" s="1"/>
  <c r="E155" i="7" a="1"/>
  <c r="E155" i="7" s="1"/>
  <c r="E149" i="7" a="1"/>
  <c r="E149" i="7" s="1"/>
  <c r="E135" i="7" a="1"/>
  <c r="E135" i="7" s="1"/>
  <c r="E133" i="7" a="1"/>
  <c r="E133" i="7" s="1"/>
  <c r="E96" i="7" a="1"/>
  <c r="E96" i="7" s="1"/>
  <c r="E93" i="7" a="1"/>
  <c r="E93" i="7" s="1"/>
  <c r="E272" i="7" a="1"/>
  <c r="E272" i="7" s="1"/>
  <c r="E246" i="7" a="1"/>
  <c r="E246" i="7" s="1"/>
  <c r="E217" i="7" a="1"/>
  <c r="E217" i="7" s="1"/>
  <c r="E113" i="7" a="1"/>
  <c r="E113" i="7" s="1"/>
  <c r="E357" i="7" a="1"/>
  <c r="E357" i="7" s="1"/>
  <c r="E317" i="7" a="1"/>
  <c r="E317" i="7" s="1"/>
  <c r="E282" i="7" a="1"/>
  <c r="E282" i="7" s="1"/>
  <c r="E266" i="7" a="1"/>
  <c r="E266" i="7" s="1"/>
  <c r="E224" i="7" a="1"/>
  <c r="E224" i="7" s="1"/>
  <c r="E220" i="7" a="1"/>
  <c r="E220" i="7" s="1"/>
  <c r="E216" i="7" a="1"/>
  <c r="E216" i="7" s="1"/>
  <c r="E140" i="7" a="1"/>
  <c r="E140" i="7" s="1"/>
  <c r="E129" i="7" a="1"/>
  <c r="E129" i="7" s="1"/>
  <c r="E111" i="7" a="1"/>
  <c r="E111" i="7" s="1"/>
  <c r="E107" i="7" a="1"/>
  <c r="E107" i="7" s="1"/>
  <c r="E109" i="7" a="1"/>
  <c r="E109" i="7" s="1"/>
  <c r="E73" i="7" a="1"/>
  <c r="E73" i="7" s="1"/>
  <c r="E23" i="7" a="1"/>
  <c r="E23" i="7" s="1"/>
  <c r="E77" i="7" a="1"/>
  <c r="E77" i="7" s="1"/>
  <c r="E53" i="7" a="1"/>
  <c r="E53" i="7" s="1"/>
  <c r="E12" i="7" a="1"/>
  <c r="E12" i="7" s="1"/>
  <c r="E297" i="7" a="1"/>
  <c r="E297" i="7" s="1"/>
  <c r="E223" i="7" a="1"/>
  <c r="E223" i="7" s="1"/>
  <c r="E150" i="7" a="1"/>
  <c r="E150" i="7" s="1"/>
  <c r="E120" i="7" a="1"/>
  <c r="E120" i="7" s="1"/>
  <c r="E51" i="7" a="1"/>
  <c r="E51" i="7" s="1"/>
  <c r="E49" i="7" a="1"/>
  <c r="E49" i="7" s="1"/>
  <c r="E47" i="7" a="1"/>
  <c r="E47" i="7" s="1"/>
  <c r="E38" i="7" a="1"/>
  <c r="E38" i="7" s="1"/>
  <c r="E31" i="7" a="1"/>
  <c r="E31" i="7" s="1"/>
  <c r="E20" i="7" a="1"/>
  <c r="E20" i="7" s="1"/>
  <c r="E17" i="7" a="1"/>
  <c r="E17" i="7" s="1"/>
  <c r="E14" i="7" a="1"/>
  <c r="E14" i="7" s="1"/>
  <c r="E80" i="7" a="1"/>
  <c r="E80" i="7" s="1"/>
  <c r="E72" i="7" a="1"/>
  <c r="E72" i="7" s="1"/>
  <c r="E162" i="7" a="1"/>
  <c r="E162" i="7" s="1"/>
  <c r="E29" i="7" a="1"/>
  <c r="E29" i="7" s="1"/>
  <c r="E28" i="7" a="1"/>
  <c r="E28" i="7" s="1"/>
  <c r="E27" i="7" a="1"/>
  <c r="E27" i="7" s="1"/>
  <c r="E26" i="7" a="1"/>
  <c r="E26" i="7" s="1"/>
  <c r="E22" i="7" a="1"/>
  <c r="E22" i="7" s="1"/>
  <c r="E16" i="7" a="1"/>
  <c r="E16" i="7" s="1"/>
  <c r="E90" i="7" a="1"/>
  <c r="E90" i="7" s="1"/>
  <c r="E19" i="7" a="1"/>
  <c r="E19" i="7" s="1"/>
  <c r="E60" i="7" a="1"/>
  <c r="E60" i="7" s="1"/>
  <c r="E58" i="7" a="1"/>
  <c r="E58" i="7" s="1"/>
  <c r="E56" i="7" a="1"/>
  <c r="E56" i="7" s="1"/>
  <c r="E44" i="7" a="1"/>
  <c r="E44" i="7" s="1"/>
  <c r="E42" i="7" a="1"/>
  <c r="E42" i="7" s="1"/>
  <c r="E25" i="7" a="1"/>
  <c r="E25" i="7" s="1"/>
  <c r="E13" i="7" a="1"/>
  <c r="E13" i="7" s="1"/>
  <c r="E10" i="7" a="1"/>
  <c r="E10" i="7" s="1"/>
  <c r="E71" i="7" a="1"/>
  <c r="E71" i="7" s="1"/>
  <c r="E40" i="7" a="1"/>
  <c r="E40" i="7" s="1"/>
  <c r="E24" i="7" a="1"/>
  <c r="E24" i="7" s="1"/>
  <c r="E21" i="7" a="1"/>
  <c r="E21" i="7" s="1"/>
  <c r="E18" i="7" a="1"/>
  <c r="E18" i="7" s="1"/>
  <c r="E15" i="7" a="1"/>
  <c r="E15" i="7" s="1"/>
  <c r="E9" i="7"/>
  <c r="DB9" i="7"/>
  <c r="DA363" i="7"/>
  <c r="DA355" i="7"/>
  <c r="DA347" i="7"/>
  <c r="DA368" i="7"/>
  <c r="DA365" i="7"/>
  <c r="DA357" i="7"/>
  <c r="DA349" i="7"/>
  <c r="DA341" i="7"/>
  <c r="DA333" i="7"/>
  <c r="DA325" i="7"/>
  <c r="DA317" i="7"/>
  <c r="DA309" i="7"/>
  <c r="DA301" i="7"/>
  <c r="DA293" i="7"/>
  <c r="DA285" i="7"/>
  <c r="DA362" i="7"/>
  <c r="DA354" i="7"/>
  <c r="DA346" i="7"/>
  <c r="DA338" i="7"/>
  <c r="DA330" i="7"/>
  <c r="DA322" i="7"/>
  <c r="DA314" i="7"/>
  <c r="DA306" i="7"/>
  <c r="DA298" i="7"/>
  <c r="DA290" i="7"/>
  <c r="DA282" i="7"/>
  <c r="DA367" i="7"/>
  <c r="DA359" i="7"/>
  <c r="DA364" i="7"/>
  <c r="DA356" i="7"/>
  <c r="DA348" i="7"/>
  <c r="DA340" i="7"/>
  <c r="DA332" i="7"/>
  <c r="DA324" i="7"/>
  <c r="DA316" i="7"/>
  <c r="DA308" i="7"/>
  <c r="DA300" i="7"/>
  <c r="DA292" i="7"/>
  <c r="DA284" i="7"/>
  <c r="DA276" i="7"/>
  <c r="DA369" i="7"/>
  <c r="DA361" i="7"/>
  <c r="DA353" i="7"/>
  <c r="DA345" i="7"/>
  <c r="DA337" i="7"/>
  <c r="DA329" i="7"/>
  <c r="DA321" i="7"/>
  <c r="DA313" i="7"/>
  <c r="DA305" i="7"/>
  <c r="DA297" i="7"/>
  <c r="DA289" i="7"/>
  <c r="DA281" i="7"/>
  <c r="DA358" i="7"/>
  <c r="DA343" i="7"/>
  <c r="DA334" i="7"/>
  <c r="DA326" i="7"/>
  <c r="DA318" i="7"/>
  <c r="DA310" i="7"/>
  <c r="DA302" i="7"/>
  <c r="DA294" i="7"/>
  <c r="DA286" i="7"/>
  <c r="DA274" i="7"/>
  <c r="DA267" i="7"/>
  <c r="DA259" i="7"/>
  <c r="DA251" i="7"/>
  <c r="DA243" i="7"/>
  <c r="DA235" i="7"/>
  <c r="DA227" i="7"/>
  <c r="DA219" i="7"/>
  <c r="DA211" i="7"/>
  <c r="DA203" i="7"/>
  <c r="DA360" i="7"/>
  <c r="DA351" i="7"/>
  <c r="DA278" i="7"/>
  <c r="DA277" i="7"/>
  <c r="DA273" i="7"/>
  <c r="DA264" i="7"/>
  <c r="DA256" i="7"/>
  <c r="DA248" i="7"/>
  <c r="DA240" i="7"/>
  <c r="DA232" i="7"/>
  <c r="DA224" i="7"/>
  <c r="DA216" i="7"/>
  <c r="DA208" i="7"/>
  <c r="DA200" i="7"/>
  <c r="DA192" i="7"/>
  <c r="DA184" i="7"/>
  <c r="DA366" i="7"/>
  <c r="DA269" i="7"/>
  <c r="DA344" i="7"/>
  <c r="DA342" i="7"/>
  <c r="DA339" i="7"/>
  <c r="DA335" i="7"/>
  <c r="DA331" i="7"/>
  <c r="DA327" i="7"/>
  <c r="DA323" i="7"/>
  <c r="DA319" i="7"/>
  <c r="DA315" i="7"/>
  <c r="DA311" i="7"/>
  <c r="DA307" i="7"/>
  <c r="DA303" i="7"/>
  <c r="DA299" i="7"/>
  <c r="DA295" i="7"/>
  <c r="DA291" i="7"/>
  <c r="DA287" i="7"/>
  <c r="DA283" i="7"/>
  <c r="DA279" i="7"/>
  <c r="DA272" i="7"/>
  <c r="DA266" i="7"/>
  <c r="DA258" i="7"/>
  <c r="DA250" i="7"/>
  <c r="DA242" i="7"/>
  <c r="DA234" i="7"/>
  <c r="DA226" i="7"/>
  <c r="DA218" i="7"/>
  <c r="DA210" i="7"/>
  <c r="DA202" i="7"/>
  <c r="DA194" i="7"/>
  <c r="DA352" i="7"/>
  <c r="DA350" i="7"/>
  <c r="DA271" i="7"/>
  <c r="DA268" i="7"/>
  <c r="DA260" i="7"/>
  <c r="DA252" i="7"/>
  <c r="DA244" i="7"/>
  <c r="DA236" i="7"/>
  <c r="DA228" i="7"/>
  <c r="DA220" i="7"/>
  <c r="DA212" i="7"/>
  <c r="DA204" i="7"/>
  <c r="DA196" i="7"/>
  <c r="DA336" i="7"/>
  <c r="DA328" i="7"/>
  <c r="DA320" i="7"/>
  <c r="DA312" i="7"/>
  <c r="DA304" i="7"/>
  <c r="DA296" i="7"/>
  <c r="DA288" i="7"/>
  <c r="DA280" i="7"/>
  <c r="DA265" i="7"/>
  <c r="DA257" i="7"/>
  <c r="DA249" i="7"/>
  <c r="DA241" i="7"/>
  <c r="DA233" i="7"/>
  <c r="DA225" i="7"/>
  <c r="DA217" i="7"/>
  <c r="DA209" i="7"/>
  <c r="DA201" i="7"/>
  <c r="DA254" i="7"/>
  <c r="DA239" i="7"/>
  <c r="DA237" i="7"/>
  <c r="DA222" i="7"/>
  <c r="DA207" i="7"/>
  <c r="DA205" i="7"/>
  <c r="DA175" i="7"/>
  <c r="DA167" i="7"/>
  <c r="DA159" i="7"/>
  <c r="DA151" i="7"/>
  <c r="DA143" i="7"/>
  <c r="DA135" i="7"/>
  <c r="DA127" i="7"/>
  <c r="DA119" i="7"/>
  <c r="DA111" i="7"/>
  <c r="DA103" i="7"/>
  <c r="DA95" i="7"/>
  <c r="DA275" i="7"/>
  <c r="DA195" i="7"/>
  <c r="DA180" i="7"/>
  <c r="DA172" i="7"/>
  <c r="DA164" i="7"/>
  <c r="DA156" i="7"/>
  <c r="DA148" i="7"/>
  <c r="DA140" i="7"/>
  <c r="DA132" i="7"/>
  <c r="DA124" i="7"/>
  <c r="DA262" i="7"/>
  <c r="DA247" i="7"/>
  <c r="DA245" i="7"/>
  <c r="DA230" i="7"/>
  <c r="DA215" i="7"/>
  <c r="DA213" i="7"/>
  <c r="DA198" i="7"/>
  <c r="DA177" i="7"/>
  <c r="DA169" i="7"/>
  <c r="DA161" i="7"/>
  <c r="DA153" i="7"/>
  <c r="DA145" i="7"/>
  <c r="DA137" i="7"/>
  <c r="DA129" i="7"/>
  <c r="DA121" i="7"/>
  <c r="DA113" i="7"/>
  <c r="DA105" i="7"/>
  <c r="DA97" i="7"/>
  <c r="DA89" i="7"/>
  <c r="DA81" i="7"/>
  <c r="DA189" i="7"/>
  <c r="DA188" i="7"/>
  <c r="DA183" i="7"/>
  <c r="DA174" i="7"/>
  <c r="DA166" i="7"/>
  <c r="DA158" i="7"/>
  <c r="DA150" i="7"/>
  <c r="DA142" i="7"/>
  <c r="DA134" i="7"/>
  <c r="DA126" i="7"/>
  <c r="DA255" i="7"/>
  <c r="DA253" i="7"/>
  <c r="DA238" i="7"/>
  <c r="DA223" i="7"/>
  <c r="DA221" i="7"/>
  <c r="DA206" i="7"/>
  <c r="DA190" i="7"/>
  <c r="DA187" i="7"/>
  <c r="DA179" i="7"/>
  <c r="DA171" i="7"/>
  <c r="DA163" i="7"/>
  <c r="DA155" i="7"/>
  <c r="DA147" i="7"/>
  <c r="DA139" i="7"/>
  <c r="DA131" i="7"/>
  <c r="DA123" i="7"/>
  <c r="DA115" i="7"/>
  <c r="DA107" i="7"/>
  <c r="DA99" i="7"/>
  <c r="DA91" i="7"/>
  <c r="DA191" i="7"/>
  <c r="DA186" i="7"/>
  <c r="DA182" i="7"/>
  <c r="DA176" i="7"/>
  <c r="DA168" i="7"/>
  <c r="DA160" i="7"/>
  <c r="DA152" i="7"/>
  <c r="DA144" i="7"/>
  <c r="DA136" i="7"/>
  <c r="DA270" i="7"/>
  <c r="DA261" i="7"/>
  <c r="DA246" i="7"/>
  <c r="DA231" i="7"/>
  <c r="DA229" i="7"/>
  <c r="DA214" i="7"/>
  <c r="DA199" i="7"/>
  <c r="DA197" i="7"/>
  <c r="DA193" i="7"/>
  <c r="DA181" i="7"/>
  <c r="DA173" i="7"/>
  <c r="DA165" i="7"/>
  <c r="DA157" i="7"/>
  <c r="DA149" i="7"/>
  <c r="DA141" i="7"/>
  <c r="DA133" i="7"/>
  <c r="DA125" i="7"/>
  <c r="DA117" i="7"/>
  <c r="DA109" i="7"/>
  <c r="DA263" i="7"/>
  <c r="DA185" i="7"/>
  <c r="DA178" i="7"/>
  <c r="DA170" i="7"/>
  <c r="DA162" i="7"/>
  <c r="DA154" i="7"/>
  <c r="DA146" i="7"/>
  <c r="DA101" i="7"/>
  <c r="DA90" i="7"/>
  <c r="DA85" i="7"/>
  <c r="DA76" i="7"/>
  <c r="DA67" i="7"/>
  <c r="DA59" i="7"/>
  <c r="DA51" i="7"/>
  <c r="DA43" i="7"/>
  <c r="DA36" i="7"/>
  <c r="DA28" i="7"/>
  <c r="DA20" i="7"/>
  <c r="DA12" i="7"/>
  <c r="DA130" i="7"/>
  <c r="DA114" i="7"/>
  <c r="DA110" i="7"/>
  <c r="DA106" i="7"/>
  <c r="DA102" i="7"/>
  <c r="DA92" i="7"/>
  <c r="DA80" i="7"/>
  <c r="DA75" i="7"/>
  <c r="DA72" i="7"/>
  <c r="DA64" i="7"/>
  <c r="DA56" i="7"/>
  <c r="DA48" i="7"/>
  <c r="DA41" i="7"/>
  <c r="DA33" i="7"/>
  <c r="DA25" i="7"/>
  <c r="DA17" i="7"/>
  <c r="DA120" i="7"/>
  <c r="DA118" i="7"/>
  <c r="DA93" i="7"/>
  <c r="DA84" i="7"/>
  <c r="DA69" i="7"/>
  <c r="DA61" i="7"/>
  <c r="DA53" i="7"/>
  <c r="DA45" i="7"/>
  <c r="DA38" i="7"/>
  <c r="DA30" i="7"/>
  <c r="DA22" i="7"/>
  <c r="DA14" i="7"/>
  <c r="DA94" i="7"/>
  <c r="DA83" i="7"/>
  <c r="DA79" i="7"/>
  <c r="DA74" i="7"/>
  <c r="DA66" i="7"/>
  <c r="DA58" i="7"/>
  <c r="DA50" i="7"/>
  <c r="DA42" i="7"/>
  <c r="DA35" i="7"/>
  <c r="DA27" i="7"/>
  <c r="DA19" i="7"/>
  <c r="DA11" i="7"/>
  <c r="DA122" i="7"/>
  <c r="DA96" i="7"/>
  <c r="DA78" i="7"/>
  <c r="DA71" i="7"/>
  <c r="DA63" i="7"/>
  <c r="DA55" i="7"/>
  <c r="DA47" i="7"/>
  <c r="DA40" i="7"/>
  <c r="DA32" i="7"/>
  <c r="DA24" i="7"/>
  <c r="DA16" i="7"/>
  <c r="DA116" i="7"/>
  <c r="DA112" i="7"/>
  <c r="DA108" i="7"/>
  <c r="DA104" i="7"/>
  <c r="DA82" i="7"/>
  <c r="DA68" i="7"/>
  <c r="DA60" i="7"/>
  <c r="DA52" i="7"/>
  <c r="DA44" i="7"/>
  <c r="DA37" i="7"/>
  <c r="DA29" i="7"/>
  <c r="DA21" i="7"/>
  <c r="DA13" i="7"/>
  <c r="DA128" i="7"/>
  <c r="DA98" i="7"/>
  <c r="DA88" i="7"/>
  <c r="DA77" i="7"/>
  <c r="DA73" i="7"/>
  <c r="DA65" i="7"/>
  <c r="DA57" i="7"/>
  <c r="DA49" i="7"/>
  <c r="DA34" i="7"/>
  <c r="DA26" i="7"/>
  <c r="DA18" i="7"/>
  <c r="DA10" i="7"/>
  <c r="DA138" i="7"/>
  <c r="DA100" i="7"/>
  <c r="DA87" i="7"/>
  <c r="DA86" i="7"/>
  <c r="DA70" i="7"/>
  <c r="DA62" i="7"/>
  <c r="DA54" i="7"/>
  <c r="DA46" i="7"/>
  <c r="DA39" i="7"/>
  <c r="DA31" i="7"/>
  <c r="DA23" i="7"/>
  <c r="DA15" i="7"/>
  <c r="V3" i="5"/>
  <c r="W3" i="5"/>
  <c r="X3" i="5"/>
  <c r="T3" i="5"/>
  <c r="M16" i="5"/>
  <c r="U16" i="5" s="1"/>
  <c r="M32" i="5"/>
  <c r="X32" i="5" s="1"/>
  <c r="M5" i="5"/>
  <c r="U5" i="5" s="1"/>
  <c r="M19" i="5"/>
  <c r="U19" i="5" s="1"/>
  <c r="M24" i="5"/>
  <c r="T24" i="5" s="1"/>
  <c r="M21" i="5"/>
  <c r="V21" i="5" s="1"/>
  <c r="M13" i="5"/>
  <c r="W13" i="5" s="1"/>
  <c r="M10" i="5"/>
  <c r="U10" i="5" s="1"/>
  <c r="M4" i="5"/>
  <c r="T4" i="5" s="1"/>
  <c r="M14" i="5"/>
  <c r="X14" i="5" s="1"/>
  <c r="M6" i="5"/>
  <c r="V6" i="5" s="1"/>
  <c r="M11" i="5"/>
  <c r="W11" i="5" s="1"/>
  <c r="M29" i="5"/>
  <c r="V29" i="5" s="1"/>
  <c r="M34" i="5"/>
  <c r="U34" i="5" s="1"/>
  <c r="M18" i="5"/>
  <c r="X18" i="5" s="1"/>
  <c r="M27" i="5"/>
  <c r="U27" i="5" s="1"/>
  <c r="M9" i="5"/>
  <c r="X9" i="5" s="1"/>
  <c r="M17" i="5"/>
  <c r="X17" i="5" s="1"/>
  <c r="M33" i="5"/>
  <c r="T33" i="5" s="1"/>
  <c r="M26" i="5"/>
  <c r="T26" i="5" s="1"/>
  <c r="M30" i="5"/>
  <c r="U30" i="5" s="1"/>
  <c r="M8" i="5"/>
  <c r="V8" i="5" s="1"/>
  <c r="M7" i="5"/>
  <c r="V7" i="5" s="1"/>
  <c r="M31" i="5"/>
  <c r="V31" i="5" s="1"/>
  <c r="M12" i="5"/>
  <c r="X12" i="5" s="1"/>
  <c r="M22" i="5"/>
  <c r="U22" i="5" s="1"/>
  <c r="M23" i="5"/>
  <c r="T23" i="5" s="1"/>
  <c r="M25" i="5"/>
  <c r="W25" i="5" s="1"/>
  <c r="M15" i="5"/>
  <c r="T15" i="5" s="1"/>
  <c r="M20" i="5"/>
  <c r="V20" i="5" s="1"/>
  <c r="M28" i="5"/>
  <c r="T28" i="5" s="1"/>
  <c r="AA546" i="1"/>
  <c r="AA386" i="1"/>
  <c r="AA760" i="1"/>
  <c r="AA600" i="1"/>
  <c r="AA519" i="1"/>
  <c r="AA334" i="1"/>
  <c r="AA126" i="1"/>
  <c r="AA278" i="1"/>
  <c r="AA461" i="1"/>
  <c r="AA438" i="1"/>
  <c r="AA153" i="1"/>
  <c r="AA492" i="1"/>
  <c r="AA45" i="1"/>
  <c r="AA35" i="1"/>
  <c r="AA34" i="1"/>
  <c r="AA44" i="1"/>
  <c r="AA42" i="1"/>
  <c r="AA39" i="1"/>
  <c r="AA32" i="1"/>
  <c r="AA38" i="1"/>
  <c r="AA29" i="1"/>
  <c r="AA41" i="1"/>
  <c r="AA46" i="1"/>
  <c r="AA43" i="1"/>
  <c r="AA27" i="1"/>
  <c r="AA47" i="1"/>
  <c r="AA37" i="1"/>
  <c r="AA36" i="1"/>
  <c r="AA28" i="1"/>
  <c r="AA33" i="1"/>
  <c r="AA31" i="1"/>
  <c r="AA40" i="1"/>
  <c r="AA30" i="1"/>
  <c r="AA360" i="1"/>
  <c r="AA679" i="1"/>
  <c r="AA813" i="1"/>
  <c r="AA573" i="1"/>
  <c r="AA463" i="1"/>
  <c r="AA464" i="1"/>
  <c r="AA306" i="1"/>
  <c r="AA102" i="1"/>
  <c r="AA730" i="1"/>
  <c r="AA412" i="1"/>
  <c r="AA731" i="1"/>
  <c r="AA732" i="1"/>
  <c r="AA451" i="1"/>
  <c r="AA454" i="1"/>
  <c r="AA449" i="1"/>
  <c r="AA452" i="1"/>
  <c r="AA457" i="1"/>
  <c r="AA450" i="1"/>
  <c r="AA448" i="1"/>
  <c r="AA458" i="1"/>
  <c r="AA459" i="1"/>
  <c r="AA453" i="1"/>
  <c r="AA456" i="1"/>
  <c r="AA443" i="1"/>
  <c r="AA444" i="1"/>
  <c r="AA447" i="1"/>
  <c r="AA445" i="1"/>
  <c r="AA446" i="1"/>
  <c r="AA455" i="1"/>
  <c r="AA706" i="1"/>
  <c r="AA178" i="1"/>
  <c r="AA650" i="1"/>
  <c r="AA642" i="1"/>
  <c r="AA644" i="1"/>
  <c r="AA631" i="1"/>
  <c r="AA638" i="1"/>
  <c r="AA634" i="1"/>
  <c r="AA633" i="1"/>
  <c r="AA636" i="1"/>
  <c r="AA646" i="1"/>
  <c r="AA645" i="1"/>
  <c r="AA640" i="1"/>
  <c r="AA651" i="1"/>
  <c r="AA647" i="1"/>
  <c r="AA648" i="1"/>
  <c r="AA632" i="1"/>
  <c r="AA643" i="1"/>
  <c r="AA641" i="1"/>
  <c r="AA630" i="1"/>
  <c r="AA635" i="1"/>
  <c r="AA649" i="1"/>
  <c r="AA637" i="1"/>
  <c r="AA787" i="1"/>
  <c r="AA228" i="1"/>
  <c r="AA460" i="1"/>
  <c r="AA727" i="1"/>
  <c r="AA711" i="1"/>
  <c r="AA725" i="1"/>
  <c r="AA721" i="1"/>
  <c r="AA718" i="1"/>
  <c r="AA714" i="1"/>
  <c r="AA726" i="1"/>
  <c r="AA717" i="1"/>
  <c r="AA713" i="1"/>
  <c r="AA724" i="1"/>
  <c r="AA720" i="1"/>
  <c r="AA719" i="1"/>
  <c r="AA715" i="1"/>
  <c r="AA723" i="1"/>
  <c r="AA722" i="1"/>
  <c r="AA716" i="1"/>
  <c r="AA712" i="1"/>
  <c r="AA839" i="1"/>
  <c r="AA253" i="1"/>
  <c r="AA626" i="1"/>
  <c r="AA201" i="1"/>
  <c r="AA729" i="1"/>
  <c r="B13" i="5"/>
  <c r="F12" i="5"/>
  <c r="J185" i="1"/>
  <c r="K185" i="1" s="1"/>
  <c r="N185" i="1" s="1"/>
  <c r="J4" i="1"/>
  <c r="K4" i="1" s="1"/>
  <c r="N4" i="1" s="1"/>
  <c r="J36" i="1"/>
  <c r="K36" i="1" s="1"/>
  <c r="N36" i="1" s="1"/>
  <c r="J530" i="1"/>
  <c r="K530" i="1" s="1"/>
  <c r="N530" i="1" s="1"/>
  <c r="J795" i="1"/>
  <c r="K795" i="1" s="1"/>
  <c r="N795" i="1" s="1"/>
  <c r="J507" i="1"/>
  <c r="K507" i="1" s="1"/>
  <c r="N507" i="1" s="1"/>
  <c r="J112" i="1"/>
  <c r="K112" i="1" s="1"/>
  <c r="N112" i="1" s="1"/>
  <c r="J237" i="1"/>
  <c r="K237" i="1" s="1"/>
  <c r="N237" i="1" s="1"/>
  <c r="J640" i="1"/>
  <c r="K640" i="1" s="1"/>
  <c r="N640" i="1" s="1"/>
  <c r="J820" i="1"/>
  <c r="K820" i="1" s="1"/>
  <c r="N820" i="1" s="1"/>
  <c r="J260" i="1"/>
  <c r="K260" i="1" s="1"/>
  <c r="N260" i="1" s="1"/>
  <c r="J315" i="1"/>
  <c r="K315" i="1" s="1"/>
  <c r="N315" i="1" s="1"/>
  <c r="J401" i="1"/>
  <c r="K401" i="1" s="1"/>
  <c r="N401" i="1" s="1"/>
  <c r="J780" i="1"/>
  <c r="K780" i="1" s="1"/>
  <c r="N780" i="1" s="1"/>
  <c r="J765" i="1"/>
  <c r="K765" i="1" s="1"/>
  <c r="N765" i="1" s="1"/>
  <c r="J132" i="1"/>
  <c r="K132" i="1" s="1"/>
  <c r="N132" i="1" s="1"/>
  <c r="J222" i="1"/>
  <c r="K222" i="1" s="1"/>
  <c r="N222" i="1" s="1"/>
  <c r="J684" i="1"/>
  <c r="K684" i="1" s="1"/>
  <c r="N684" i="1" s="1"/>
  <c r="J791" i="1"/>
  <c r="K791" i="1" s="1"/>
  <c r="N791" i="1" s="1"/>
  <c r="J631" i="1"/>
  <c r="K631" i="1" s="1"/>
  <c r="N631" i="1" s="1"/>
  <c r="J301" i="1"/>
  <c r="K301" i="1" s="1"/>
  <c r="N301" i="1" s="1"/>
  <c r="J236" i="1"/>
  <c r="K236" i="1" s="1"/>
  <c r="N236" i="1" s="1"/>
  <c r="J342" i="1"/>
  <c r="K342" i="1" s="1"/>
  <c r="N342" i="1" s="1"/>
  <c r="J455" i="1"/>
  <c r="K455" i="1" s="1"/>
  <c r="N455" i="1" s="1"/>
  <c r="J801" i="1"/>
  <c r="K801" i="1" s="1"/>
  <c r="N801" i="1" s="1"/>
  <c r="J805" i="1"/>
  <c r="K805" i="1" s="1"/>
  <c r="N805" i="1" s="1"/>
  <c r="J817" i="1"/>
  <c r="K817" i="1" s="1"/>
  <c r="N817" i="1" s="1"/>
  <c r="J657" i="1"/>
  <c r="K657" i="1" s="1"/>
  <c r="N657" i="1" s="1"/>
  <c r="J775" i="1"/>
  <c r="K775" i="1" s="1"/>
  <c r="N775" i="1" s="1"/>
  <c r="J160" i="1"/>
  <c r="K160" i="1" s="1"/>
  <c r="N160" i="1" s="1"/>
  <c r="J477" i="1"/>
  <c r="K477" i="1" s="1"/>
  <c r="N477" i="1" s="1"/>
  <c r="J145" i="1"/>
  <c r="K145" i="1" s="1"/>
  <c r="N145" i="1" s="1"/>
  <c r="J478" i="1"/>
  <c r="K478" i="1" s="1"/>
  <c r="N478" i="1" s="1"/>
  <c r="J259" i="1"/>
  <c r="K259" i="1" s="1"/>
  <c r="N259" i="1" s="1"/>
  <c r="J825" i="1"/>
  <c r="K825" i="1" s="1"/>
  <c r="N825" i="1" s="1"/>
  <c r="AL71" i="7" l="1" a="1"/>
  <c r="AL71" i="7" s="1"/>
  <c r="AL69" i="7" a="1"/>
  <c r="AL69" i="7" s="1"/>
  <c r="AL62" i="7" a="1"/>
  <c r="AL62" i="7" s="1"/>
  <c r="AL49" i="7" a="1"/>
  <c r="AL49" i="7" s="1"/>
  <c r="AL35" i="7" a="1"/>
  <c r="AL35" i="7" s="1"/>
  <c r="AL119" i="7" a="1"/>
  <c r="AL119" i="7" s="1"/>
  <c r="AL53" i="7" a="1"/>
  <c r="AL53" i="7" s="1"/>
  <c r="AL99" i="7" a="1"/>
  <c r="AL99" i="7" s="1"/>
  <c r="AL70" i="7" a="1"/>
  <c r="AL70" i="7" s="1"/>
  <c r="AL92" i="7" a="1"/>
  <c r="AL92" i="7" s="1"/>
  <c r="AL55" i="7" a="1"/>
  <c r="AL55" i="7" s="1"/>
  <c r="AL87" i="7" a="1"/>
  <c r="AL87" i="7" s="1"/>
  <c r="AL22" i="7" a="1"/>
  <c r="AL22" i="7" s="1"/>
  <c r="AL30" i="7" a="1"/>
  <c r="AL30" i="7" s="1"/>
  <c r="AL43" i="7" a="1"/>
  <c r="AL43" i="7" s="1"/>
  <c r="AL24" i="7" a="1"/>
  <c r="AL24" i="7" s="1"/>
  <c r="AL12" i="7" a="1"/>
  <c r="AL12" i="7" s="1"/>
  <c r="AL21" i="7" a="1"/>
  <c r="AL21" i="7" s="1"/>
  <c r="AL15" i="7" a="1"/>
  <c r="AL15" i="7" s="1"/>
  <c r="AL63" i="7" a="1"/>
  <c r="AL63" i="7" s="1"/>
  <c r="AL11" i="7" a="1"/>
  <c r="AL11" i="7" s="1"/>
  <c r="AL20" i="7" a="1"/>
  <c r="AL20" i="7" s="1"/>
  <c r="AL45" i="7" a="1"/>
  <c r="AL45" i="7" s="1"/>
  <c r="AL19" i="7" a="1"/>
  <c r="AL19" i="7" s="1"/>
  <c r="AL14" i="7" a="1"/>
  <c r="AL14" i="7" s="1"/>
  <c r="AL17" i="7" a="1"/>
  <c r="AL17" i="7" s="1"/>
  <c r="AL27" i="7" a="1"/>
  <c r="AL27" i="7" s="1"/>
  <c r="AL13" i="7" a="1"/>
  <c r="AL13" i="7" s="1"/>
  <c r="AL10" i="7" a="1"/>
  <c r="AL10" i="7" s="1"/>
  <c r="AL9" i="7"/>
  <c r="AL352" i="7" a="1"/>
  <c r="AL352" i="7" s="1"/>
  <c r="AL349" i="7" a="1"/>
  <c r="AL349" i="7" s="1"/>
  <c r="AL348" i="7" a="1"/>
  <c r="AL348" i="7" s="1"/>
  <c r="AL345" i="7" a="1"/>
  <c r="AL345" i="7" s="1"/>
  <c r="AL333" i="7" a="1"/>
  <c r="AL333" i="7" s="1"/>
  <c r="AL331" i="7" a="1"/>
  <c r="AL331" i="7" s="1"/>
  <c r="AL329" i="7" a="1"/>
  <c r="AL329" i="7" s="1"/>
  <c r="AL325" i="7" a="1"/>
  <c r="AL325" i="7" s="1"/>
  <c r="AL324" i="7" a="1"/>
  <c r="AL324" i="7" s="1"/>
  <c r="AL317" i="7" a="1"/>
  <c r="AL317" i="7" s="1"/>
  <c r="AL316" i="7" a="1"/>
  <c r="AL316" i="7" s="1"/>
  <c r="AL314" i="7" a="1"/>
  <c r="AL314" i="7" s="1"/>
  <c r="AL304" i="7" a="1"/>
  <c r="AL304" i="7" s="1"/>
  <c r="AL296" i="7" a="1"/>
  <c r="AL296" i="7" s="1"/>
  <c r="AL281" i="7" a="1"/>
  <c r="AL281" i="7" s="1"/>
  <c r="AL275" i="7" a="1"/>
  <c r="AL275" i="7" s="1"/>
  <c r="AL360" i="7" a="1"/>
  <c r="AL360" i="7" s="1"/>
  <c r="AL351" i="7" a="1"/>
  <c r="AL351" i="7" s="1"/>
  <c r="AL344" i="7" a="1"/>
  <c r="AL344" i="7" s="1"/>
  <c r="AL330" i="7" a="1"/>
  <c r="AL330" i="7" s="1"/>
  <c r="AL310" i="7" a="1"/>
  <c r="AL310" i="7" s="1"/>
  <c r="AL308" i="7" a="1"/>
  <c r="AL308" i="7" s="1"/>
  <c r="AL303" i="7" a="1"/>
  <c r="AL303" i="7" s="1"/>
  <c r="AL295" i="7" a="1"/>
  <c r="AL295" i="7" s="1"/>
  <c r="AL290" i="7" a="1"/>
  <c r="AL290" i="7" s="1"/>
  <c r="AL288" i="7" a="1"/>
  <c r="AL288" i="7" s="1"/>
  <c r="AL285" i="7" a="1"/>
  <c r="AL285" i="7" s="1"/>
  <c r="AL280" i="7" a="1"/>
  <c r="AL280" i="7" s="1"/>
  <c r="AL274" i="7" a="1"/>
  <c r="AL274" i="7" s="1"/>
  <c r="BR5" i="7"/>
  <c r="AL343" i="7" a="1"/>
  <c r="AL343" i="7" s="1"/>
  <c r="AL341" i="7" a="1"/>
  <c r="AL341" i="7" s="1"/>
  <c r="AL339" i="7" a="1"/>
  <c r="AL339" i="7" s="1"/>
  <c r="AL334" i="7" a="1"/>
  <c r="AL334" i="7" s="1"/>
  <c r="AL321" i="7" a="1"/>
  <c r="AL321" i="7" s="1"/>
  <c r="AL302" i="7" a="1"/>
  <c r="AL302" i="7" s="1"/>
  <c r="AL294" i="7" a="1"/>
  <c r="AL294" i="7" s="1"/>
  <c r="AL369" i="7" a="1"/>
  <c r="AL369" i="7" s="1"/>
  <c r="AL366" i="7" a="1"/>
  <c r="AL366" i="7" s="1"/>
  <c r="AL364" i="7" a="1"/>
  <c r="AL364" i="7" s="1"/>
  <c r="AL362" i="7" a="1"/>
  <c r="AL362" i="7" s="1"/>
  <c r="AL358" i="7" a="1"/>
  <c r="AL358" i="7" s="1"/>
  <c r="AL356" i="7" a="1"/>
  <c r="AL356" i="7" s="1"/>
  <c r="AL354" i="7" a="1"/>
  <c r="AL354" i="7" s="1"/>
  <c r="AL342" i="7" a="1"/>
  <c r="AL342" i="7" s="1"/>
  <c r="AL340" i="7" a="1"/>
  <c r="AL340" i="7" s="1"/>
  <c r="AL312" i="7" a="1"/>
  <c r="AL312" i="7" s="1"/>
  <c r="AL301" i="7" a="1"/>
  <c r="AL301" i="7" s="1"/>
  <c r="AL293" i="7" a="1"/>
  <c r="AL293" i="7" s="1"/>
  <c r="AL272" i="7" a="1"/>
  <c r="AL272" i="7" s="1"/>
  <c r="AL337" i="7" a="1"/>
  <c r="AL337" i="7" s="1"/>
  <c r="AL335" i="7" a="1"/>
  <c r="AL335" i="7" s="1"/>
  <c r="AL322" i="7" a="1"/>
  <c r="AL322" i="7" s="1"/>
  <c r="AL300" i="7" a="1"/>
  <c r="AL300" i="7" s="1"/>
  <c r="AL287" i="7" a="1"/>
  <c r="AL287" i="7" s="1"/>
  <c r="AL284" i="7" a="1"/>
  <c r="AL284" i="7" s="1"/>
  <c r="AL279" i="7" a="1"/>
  <c r="AL279" i="7" s="1"/>
  <c r="AL368" i="7" a="1"/>
  <c r="AL368" i="7" s="1"/>
  <c r="AL336" i="7" a="1"/>
  <c r="AL336" i="7" s="1"/>
  <c r="AL320" i="7" a="1"/>
  <c r="AL320" i="7" s="1"/>
  <c r="AL313" i="7" a="1"/>
  <c r="AL313" i="7" s="1"/>
  <c r="AL311" i="7" a="1"/>
  <c r="AL311" i="7" s="1"/>
  <c r="AL309" i="7" a="1"/>
  <c r="AL309" i="7" s="1"/>
  <c r="AL307" i="7" a="1"/>
  <c r="AL307" i="7" s="1"/>
  <c r="AL299" i="7" a="1"/>
  <c r="AL299" i="7" s="1"/>
  <c r="AL291" i="7" a="1"/>
  <c r="AL291" i="7" s="1"/>
  <c r="AL289" i="7" a="1"/>
  <c r="AL289" i="7" s="1"/>
  <c r="AL286" i="7" a="1"/>
  <c r="AL286" i="7" s="1"/>
  <c r="AL283" i="7" a="1"/>
  <c r="AL283" i="7" s="1"/>
  <c r="AL278" i="7" a="1"/>
  <c r="AL278" i="7" s="1"/>
  <c r="AL350" i="7" a="1"/>
  <c r="AL350" i="7" s="1"/>
  <c r="AL346" i="7" a="1"/>
  <c r="AL346" i="7" s="1"/>
  <c r="AL298" i="7" a="1"/>
  <c r="AL298" i="7" s="1"/>
  <c r="AL277" i="7" a="1"/>
  <c r="AL277" i="7" s="1"/>
  <c r="AL276" i="7" a="1"/>
  <c r="AL276" i="7" s="1"/>
  <c r="AL255" i="7" a="1"/>
  <c r="AL255" i="7" s="1"/>
  <c r="AL248" i="7" a="1"/>
  <c r="AL248" i="7" s="1"/>
  <c r="AL239" i="7" a="1"/>
  <c r="AL239" i="7" s="1"/>
  <c r="AL237" i="7" a="1"/>
  <c r="AL237" i="7" s="1"/>
  <c r="AL235" i="7" a="1"/>
  <c r="AL235" i="7" s="1"/>
  <c r="AL233" i="7" a="1"/>
  <c r="AL233" i="7" s="1"/>
  <c r="AL231" i="7" a="1"/>
  <c r="AL231" i="7" s="1"/>
  <c r="AL229" i="7" a="1"/>
  <c r="AL229" i="7" s="1"/>
  <c r="AL224" i="7" a="1"/>
  <c r="AL224" i="7" s="1"/>
  <c r="AL222" i="7" a="1"/>
  <c r="AL222" i="7" s="1"/>
  <c r="AL211" i="7" a="1"/>
  <c r="AL211" i="7" s="1"/>
  <c r="AL207" i="7" a="1"/>
  <c r="AL207" i="7" s="1"/>
  <c r="AL201" i="7" a="1"/>
  <c r="AL201" i="7" s="1"/>
  <c r="AL198" i="7" a="1"/>
  <c r="AL198" i="7" s="1"/>
  <c r="AL190" i="7" a="1"/>
  <c r="AL190" i="7" s="1"/>
  <c r="AL365" i="7" a="1"/>
  <c r="AL365" i="7" s="1"/>
  <c r="AL353" i="7" a="1"/>
  <c r="AL353" i="7" s="1"/>
  <c r="AL338" i="7" a="1"/>
  <c r="AL338" i="7" s="1"/>
  <c r="AL305" i="7" a="1"/>
  <c r="AL305" i="7" s="1"/>
  <c r="AL264" i="7" a="1"/>
  <c r="AL264" i="7" s="1"/>
  <c r="AL216" i="7" a="1"/>
  <c r="AL216" i="7" s="1"/>
  <c r="AL328" i="7" a="1"/>
  <c r="AL328" i="7" s="1"/>
  <c r="AL282" i="7" a="1"/>
  <c r="AL282" i="7" s="1"/>
  <c r="AL270" i="7" a="1"/>
  <c r="AL270" i="7" s="1"/>
  <c r="AL263" i="7" a="1"/>
  <c r="AL263" i="7" s="1"/>
  <c r="AL246" i="7" a="1"/>
  <c r="AL246" i="7" s="1"/>
  <c r="AL243" i="7" a="1"/>
  <c r="AL243" i="7" s="1"/>
  <c r="AL226" i="7" a="1"/>
  <c r="AL226" i="7" s="1"/>
  <c r="AL221" i="7" a="1"/>
  <c r="AL221" i="7" s="1"/>
  <c r="AL218" i="7" a="1"/>
  <c r="AL218" i="7" s="1"/>
  <c r="AL363" i="7" a="1"/>
  <c r="AL363" i="7" s="1"/>
  <c r="AL355" i="7" a="1"/>
  <c r="AL355" i="7" s="1"/>
  <c r="AL332" i="7" a="1"/>
  <c r="AL332" i="7" s="1"/>
  <c r="AL297" i="7" a="1"/>
  <c r="AL297" i="7" s="1"/>
  <c r="AL269" i="7" a="1"/>
  <c r="AL269" i="7" s="1"/>
  <c r="AL265" i="7" a="1"/>
  <c r="AL265" i="7" s="1"/>
  <c r="AL256" i="7" a="1"/>
  <c r="AL256" i="7" s="1"/>
  <c r="AL253" i="7" a="1"/>
  <c r="AL253" i="7" s="1"/>
  <c r="AL251" i="7" a="1"/>
  <c r="AL251" i="7" s="1"/>
  <c r="AL240" i="7" a="1"/>
  <c r="AL240" i="7" s="1"/>
  <c r="AL220" i="7" a="1"/>
  <c r="AL220" i="7" s="1"/>
  <c r="AL217" i="7" a="1"/>
  <c r="AL217" i="7" s="1"/>
  <c r="AL361" i="7" a="1"/>
  <c r="AL361" i="7" s="1"/>
  <c r="AL327" i="7" a="1"/>
  <c r="AL327" i="7" s="1"/>
  <c r="AL323" i="7" a="1"/>
  <c r="AL323" i="7" s="1"/>
  <c r="AL319" i="7" a="1"/>
  <c r="AL319" i="7" s="1"/>
  <c r="AL268" i="7" a="1"/>
  <c r="AL268" i="7" s="1"/>
  <c r="AL267" i="7" a="1"/>
  <c r="AL267" i="7" s="1"/>
  <c r="AL266" i="7" a="1"/>
  <c r="AL266" i="7" s="1"/>
  <c r="AL262" i="7" a="1"/>
  <c r="AL262" i="7" s="1"/>
  <c r="AL261" i="7" a="1"/>
  <c r="AL261" i="7" s="1"/>
  <c r="AL260" i="7" a="1"/>
  <c r="AL260" i="7" s="1"/>
  <c r="AL249" i="7" a="1"/>
  <c r="AL249" i="7" s="1"/>
  <c r="AL238" i="7" a="1"/>
  <c r="AL238" i="7" s="1"/>
  <c r="AL236" i="7" a="1"/>
  <c r="AL236" i="7" s="1"/>
  <c r="AL234" i="7" a="1"/>
  <c r="AL234" i="7" s="1"/>
  <c r="AL357" i="7" a="1"/>
  <c r="AL357" i="7" s="1"/>
  <c r="AL315" i="7" a="1"/>
  <c r="AL315" i="7" s="1"/>
  <c r="AL259" i="7" a="1"/>
  <c r="AL259" i="7" s="1"/>
  <c r="AL247" i="7" a="1"/>
  <c r="AL247" i="7" s="1"/>
  <c r="AL273" i="7" a="1"/>
  <c r="AL273" i="7" s="1"/>
  <c r="AL244" i="7" a="1"/>
  <c r="AL244" i="7" s="1"/>
  <c r="AL210" i="7" a="1"/>
  <c r="AL210" i="7" s="1"/>
  <c r="AL208" i="7" a="1"/>
  <c r="AL208" i="7" s="1"/>
  <c r="AL200" i="7" a="1"/>
  <c r="AL200" i="7" s="1"/>
  <c r="AL189" i="7" a="1"/>
  <c r="AL189" i="7" s="1"/>
  <c r="AL186" i="7" a="1"/>
  <c r="AL186" i="7" s="1"/>
  <c r="AL160" i="7" a="1"/>
  <c r="AL160" i="7" s="1"/>
  <c r="AL94" i="7" a="1"/>
  <c r="AL94" i="7" s="1"/>
  <c r="AL81" i="7" a="1"/>
  <c r="AL81" i="7" s="1"/>
  <c r="AL80" i="7" a="1"/>
  <c r="AL80" i="7" s="1"/>
  <c r="AL79" i="7" a="1"/>
  <c r="AL79" i="7" s="1"/>
  <c r="AL254" i="7" a="1"/>
  <c r="AL254" i="7" s="1"/>
  <c r="AL230" i="7" a="1"/>
  <c r="AL230" i="7" s="1"/>
  <c r="AL223" i="7" a="1"/>
  <c r="AL223" i="7" s="1"/>
  <c r="AL197" i="7" a="1"/>
  <c r="AL197" i="7" s="1"/>
  <c r="AL195" i="7" a="1"/>
  <c r="AL195" i="7" s="1"/>
  <c r="AL193" i="7" a="1"/>
  <c r="AL193" i="7" s="1"/>
  <c r="AL191" i="7" a="1"/>
  <c r="AL191" i="7" s="1"/>
  <c r="AL181" i="7" a="1"/>
  <c r="AL181" i="7" s="1"/>
  <c r="AL176" i="7" a="1"/>
  <c r="AL176" i="7" s="1"/>
  <c r="AL175" i="7" a="1"/>
  <c r="AL175" i="7" s="1"/>
  <c r="AL173" i="7" a="1"/>
  <c r="AL173" i="7" s="1"/>
  <c r="AL171" i="7" a="1"/>
  <c r="AL171" i="7" s="1"/>
  <c r="AL159" i="7" a="1"/>
  <c r="AL159" i="7" s="1"/>
  <c r="AL146" i="7" a="1"/>
  <c r="AL146" i="7" s="1"/>
  <c r="AL144" i="7" a="1"/>
  <c r="AL144" i="7" s="1"/>
  <c r="AL142" i="7" a="1"/>
  <c r="AL142" i="7" s="1"/>
  <c r="AL140" i="7" a="1"/>
  <c r="AL140" i="7" s="1"/>
  <c r="AL138" i="7" a="1"/>
  <c r="AL138" i="7" s="1"/>
  <c r="AL136" i="7" a="1"/>
  <c r="AL136" i="7" s="1"/>
  <c r="AL134" i="7" a="1"/>
  <c r="AL134" i="7" s="1"/>
  <c r="AL132" i="7" a="1"/>
  <c r="AL132" i="7" s="1"/>
  <c r="AL130" i="7" a="1"/>
  <c r="AL130" i="7" s="1"/>
  <c r="AL128" i="7" a="1"/>
  <c r="AL128" i="7" s="1"/>
  <c r="AL126" i="7" a="1"/>
  <c r="AL126" i="7" s="1"/>
  <c r="AL124" i="7" a="1"/>
  <c r="AL124" i="7" s="1"/>
  <c r="AL122" i="7" a="1"/>
  <c r="AL122" i="7" s="1"/>
  <c r="AL120" i="7" a="1"/>
  <c r="AL120" i="7" s="1"/>
  <c r="AL118" i="7" a="1"/>
  <c r="AL118" i="7" s="1"/>
  <c r="AL116" i="7" a="1"/>
  <c r="AL116" i="7" s="1"/>
  <c r="AL114" i="7" a="1"/>
  <c r="AL114" i="7" s="1"/>
  <c r="AL112" i="7" a="1"/>
  <c r="AL112" i="7" s="1"/>
  <c r="AL110" i="7" a="1"/>
  <c r="AL110" i="7" s="1"/>
  <c r="AL108" i="7" a="1"/>
  <c r="AL108" i="7" s="1"/>
  <c r="AL292" i="7" a="1"/>
  <c r="AL292" i="7" s="1"/>
  <c r="AL241" i="7" a="1"/>
  <c r="AL241" i="7" s="1"/>
  <c r="AL206" i="7" a="1"/>
  <c r="AL206" i="7" s="1"/>
  <c r="AL187" i="7" a="1"/>
  <c r="AL187" i="7" s="1"/>
  <c r="AL182" i="7" a="1"/>
  <c r="AL182" i="7" s="1"/>
  <c r="AL158" i="7" a="1"/>
  <c r="AL158" i="7" s="1"/>
  <c r="AL154" i="7" a="1"/>
  <c r="AL154" i="7" s="1"/>
  <c r="AL148" i="7" a="1"/>
  <c r="AL148" i="7" s="1"/>
  <c r="AL326" i="7" a="1"/>
  <c r="AL326" i="7" s="1"/>
  <c r="AL271" i="7" a="1"/>
  <c r="AL271" i="7" s="1"/>
  <c r="AL202" i="7" a="1"/>
  <c r="AL202" i="7" s="1"/>
  <c r="AL177" i="7" a="1"/>
  <c r="AL177" i="7" s="1"/>
  <c r="AL165" i="7" a="1"/>
  <c r="AL165" i="7" s="1"/>
  <c r="AL157" i="7" a="1"/>
  <c r="AL157" i="7" s="1"/>
  <c r="AL153" i="7" a="1"/>
  <c r="AL153" i="7" s="1"/>
  <c r="AL258" i="7" a="1"/>
  <c r="AL258" i="7" s="1"/>
  <c r="AL227" i="7" a="1"/>
  <c r="AL227" i="7" s="1"/>
  <c r="AL213" i="7" a="1"/>
  <c r="AL213" i="7" s="1"/>
  <c r="AL212" i="7" a="1"/>
  <c r="AL212" i="7" s="1"/>
  <c r="AL209" i="7" a="1"/>
  <c r="AL209" i="7" s="1"/>
  <c r="AL203" i="7" a="1"/>
  <c r="AL203" i="7" s="1"/>
  <c r="AL199" i="7" a="1"/>
  <c r="AL199" i="7" s="1"/>
  <c r="AL188" i="7" a="1"/>
  <c r="AL188" i="7" s="1"/>
  <c r="AL183" i="7" a="1"/>
  <c r="AL183" i="7" s="1"/>
  <c r="AL178" i="7" a="1"/>
  <c r="AL178" i="7" s="1"/>
  <c r="AL170" i="7" a="1"/>
  <c r="AL170" i="7" s="1"/>
  <c r="AL166" i="7" a="1"/>
  <c r="AL166" i="7" s="1"/>
  <c r="AL164" i="7" a="1"/>
  <c r="AL164" i="7" s="1"/>
  <c r="AL156" i="7" a="1"/>
  <c r="AL156" i="7" s="1"/>
  <c r="AL152" i="7" a="1"/>
  <c r="AL152" i="7" s="1"/>
  <c r="AL359" i="7" a="1"/>
  <c r="AL359" i="7" s="1"/>
  <c r="AL318" i="7" a="1"/>
  <c r="AL318" i="7" s="1"/>
  <c r="AL242" i="7" a="1"/>
  <c r="AL242" i="7" s="1"/>
  <c r="AL172" i="7" a="1"/>
  <c r="AL172" i="7" s="1"/>
  <c r="AL169" i="7" a="1"/>
  <c r="AL169" i="7" s="1"/>
  <c r="AL168" i="7" a="1"/>
  <c r="AL168" i="7" s="1"/>
  <c r="AL137" i="7" a="1"/>
  <c r="AL137" i="7" s="1"/>
  <c r="AL121" i="7" a="1"/>
  <c r="AL121" i="7" s="1"/>
  <c r="AL111" i="7" a="1"/>
  <c r="AL111" i="7" s="1"/>
  <c r="AL104" i="7" a="1"/>
  <c r="AL104" i="7" s="1"/>
  <c r="AL96" i="7" a="1"/>
  <c r="AL96" i="7" s="1"/>
  <c r="AL91" i="7" a="1"/>
  <c r="AL91" i="7" s="1"/>
  <c r="AL76" i="7" a="1"/>
  <c r="AL76" i="7" s="1"/>
  <c r="AL74" i="7" a="1"/>
  <c r="AL74" i="7" s="1"/>
  <c r="AL68" i="7" a="1"/>
  <c r="AL68" i="7" s="1"/>
  <c r="AL61" i="7" a="1"/>
  <c r="AL61" i="7" s="1"/>
  <c r="AL58" i="7" a="1"/>
  <c r="AL58" i="7" s="1"/>
  <c r="AL51" i="7" a="1"/>
  <c r="AL51" i="7" s="1"/>
  <c r="AL46" i="7" a="1"/>
  <c r="AL46" i="7" s="1"/>
  <c r="AL40" i="7" a="1"/>
  <c r="AL40" i="7" s="1"/>
  <c r="AL38" i="7" a="1"/>
  <c r="AL38" i="7" s="1"/>
  <c r="AL36" i="7" a="1"/>
  <c r="AL36" i="7" s="1"/>
  <c r="AL31" i="7" a="1"/>
  <c r="AL31" i="7" s="1"/>
  <c r="AL25" i="7" a="1"/>
  <c r="AL25" i="7" s="1"/>
  <c r="AL23" i="7" a="1"/>
  <c r="AL23" i="7" s="1"/>
  <c r="AL18" i="7" a="1"/>
  <c r="AL18" i="7" s="1"/>
  <c r="AL367" i="7" a="1"/>
  <c r="AL367" i="7" s="1"/>
  <c r="AL257" i="7" a="1"/>
  <c r="AL257" i="7" s="1"/>
  <c r="AL135" i="7" a="1"/>
  <c r="AL135" i="7" s="1"/>
  <c r="AL117" i="7" a="1"/>
  <c r="AL117" i="7" s="1"/>
  <c r="AL113" i="7" a="1"/>
  <c r="AL113" i="7" s="1"/>
  <c r="AL88" i="7" a="1"/>
  <c r="AL88" i="7" s="1"/>
  <c r="AL86" i="7" a="1"/>
  <c r="AL86" i="7" s="1"/>
  <c r="AL75" i="7" a="1"/>
  <c r="AL75" i="7" s="1"/>
  <c r="AL67" i="7" a="1"/>
  <c r="AL67" i="7" s="1"/>
  <c r="AL57" i="7" a="1"/>
  <c r="AL57" i="7" s="1"/>
  <c r="AL47" i="7" a="1"/>
  <c r="AL47" i="7" s="1"/>
  <c r="AL32" i="7" a="1"/>
  <c r="AL32" i="7" s="1"/>
  <c r="AL245" i="7" a="1"/>
  <c r="AL245" i="7" s="1"/>
  <c r="AL205" i="7" a="1"/>
  <c r="AL205" i="7" s="1"/>
  <c r="AL194" i="7" a="1"/>
  <c r="AL194" i="7" s="1"/>
  <c r="AL163" i="7" a="1"/>
  <c r="AL163" i="7" s="1"/>
  <c r="AL162" i="7" a="1"/>
  <c r="AL162" i="7" s="1"/>
  <c r="AL161" i="7" a="1"/>
  <c r="AL161" i="7" s="1"/>
  <c r="AL133" i="7" a="1"/>
  <c r="AL133" i="7" s="1"/>
  <c r="AL115" i="7" a="1"/>
  <c r="AL115" i="7" s="1"/>
  <c r="AL105" i="7" a="1"/>
  <c r="AL105" i="7" s="1"/>
  <c r="AL100" i="7" a="1"/>
  <c r="AL100" i="7" s="1"/>
  <c r="AL95" i="7" a="1"/>
  <c r="AL95" i="7" s="1"/>
  <c r="AL66" i="7" a="1"/>
  <c r="AL66" i="7" s="1"/>
  <c r="AL56" i="7" a="1"/>
  <c r="AL56" i="7" s="1"/>
  <c r="AL54" i="7" a="1"/>
  <c r="AL54" i="7" s="1"/>
  <c r="AL52" i="7" a="1"/>
  <c r="AL52" i="7" s="1"/>
  <c r="AL33" i="7" a="1"/>
  <c r="AL33" i="7" s="1"/>
  <c r="AL28" i="7" a="1"/>
  <c r="AL28" i="7" s="1"/>
  <c r="AL16" i="7" a="1"/>
  <c r="AL16" i="7" s="1"/>
  <c r="AL306" i="7" a="1"/>
  <c r="AL306" i="7" s="1"/>
  <c r="AL147" i="7" a="1"/>
  <c r="AL147" i="7" s="1"/>
  <c r="AL131" i="7" a="1"/>
  <c r="AL131" i="7" s="1"/>
  <c r="AL106" i="7" a="1"/>
  <c r="AL106" i="7" s="1"/>
  <c r="AL90" i="7" a="1"/>
  <c r="AL90" i="7" s="1"/>
  <c r="AL83" i="7" a="1"/>
  <c r="AL83" i="7" s="1"/>
  <c r="AL78" i="7" a="1"/>
  <c r="AL78" i="7" s="1"/>
  <c r="AL65" i="7" a="1"/>
  <c r="AL65" i="7" s="1"/>
  <c r="AL60" i="7" a="1"/>
  <c r="AL60" i="7" s="1"/>
  <c r="AL50" i="7" a="1"/>
  <c r="AL50" i="7" s="1"/>
  <c r="AL48" i="7" a="1"/>
  <c r="AL48" i="7" s="1"/>
  <c r="AL41" i="7" a="1"/>
  <c r="AL41" i="7" s="1"/>
  <c r="AL34" i="7" a="1"/>
  <c r="AL34" i="7" s="1"/>
  <c r="AL29" i="7" a="1"/>
  <c r="AL29" i="7" s="1"/>
  <c r="AL26" i="7" a="1"/>
  <c r="AL26" i="7" s="1"/>
  <c r="AL347" i="7" a="1"/>
  <c r="AL347" i="7" s="1"/>
  <c r="AL204" i="7" a="1"/>
  <c r="AL204" i="7" s="1"/>
  <c r="AL184" i="7" a="1"/>
  <c r="AL184" i="7" s="1"/>
  <c r="AL151" i="7" a="1"/>
  <c r="AL151" i="7" s="1"/>
  <c r="AL150" i="7" a="1"/>
  <c r="AL150" i="7" s="1"/>
  <c r="AL149" i="7" a="1"/>
  <c r="AL149" i="7" s="1"/>
  <c r="AL145" i="7" a="1"/>
  <c r="AL145" i="7" s="1"/>
  <c r="AL129" i="7" a="1"/>
  <c r="AL129" i="7" s="1"/>
  <c r="AL101" i="7" a="1"/>
  <c r="AL101" i="7" s="1"/>
  <c r="AL73" i="7" a="1"/>
  <c r="AL73" i="7" s="1"/>
  <c r="AL72" i="7" a="1"/>
  <c r="AL72" i="7" s="1"/>
  <c r="AL64" i="7" a="1"/>
  <c r="AL64" i="7" s="1"/>
  <c r="AL42" i="7" a="1"/>
  <c r="AL42" i="7" s="1"/>
  <c r="AL39" i="7" a="1"/>
  <c r="AL39" i="7" s="1"/>
  <c r="AL37" i="7" a="1"/>
  <c r="AL37" i="7" s="1"/>
  <c r="AL185" i="7" a="1"/>
  <c r="AL185" i="7" s="1"/>
  <c r="AL97" i="7" a="1"/>
  <c r="AL97" i="7" s="1"/>
  <c r="AL84" i="7" a="1"/>
  <c r="AL84" i="7" s="1"/>
  <c r="AL59" i="7" a="1"/>
  <c r="AL59" i="7" s="1"/>
  <c r="AL44" i="7" a="1"/>
  <c r="AL44" i="7" s="1"/>
  <c r="AL155" i="7" a="1"/>
  <c r="AL155" i="7" s="1"/>
  <c r="AL143" i="7" a="1"/>
  <c r="AL143" i="7" s="1"/>
  <c r="AL125" i="7" a="1"/>
  <c r="AL125" i="7" s="1"/>
  <c r="AL109" i="7" a="1"/>
  <c r="AL109" i="7" s="1"/>
  <c r="AL102" i="7" a="1"/>
  <c r="AL102" i="7" s="1"/>
  <c r="AL93" i="7" a="1"/>
  <c r="AL93" i="7" s="1"/>
  <c r="AL228" i="7" a="1"/>
  <c r="AL228" i="7" s="1"/>
  <c r="AL192" i="7" a="1"/>
  <c r="AL192" i="7" s="1"/>
  <c r="AL85" i="7" a="1"/>
  <c r="AL85" i="7" s="1"/>
  <c r="AL225" i="7" a="1"/>
  <c r="AL225" i="7" s="1"/>
  <c r="AL214" i="7" a="1"/>
  <c r="AL214" i="7" s="1"/>
  <c r="AL180" i="7" a="1"/>
  <c r="AL180" i="7" s="1"/>
  <c r="AL139" i="7" a="1"/>
  <c r="AL139" i="7" s="1"/>
  <c r="AL98" i="7" a="1"/>
  <c r="AL98" i="7" s="1"/>
  <c r="AL82" i="7" a="1"/>
  <c r="AL82" i="7" s="1"/>
  <c r="AL252" i="7" a="1"/>
  <c r="AL252" i="7" s="1"/>
  <c r="AL174" i="7" a="1"/>
  <c r="AL174" i="7" s="1"/>
  <c r="AL127" i="7" a="1"/>
  <c r="AL127" i="7" s="1"/>
  <c r="AL103" i="7" a="1"/>
  <c r="AL103" i="7" s="1"/>
  <c r="AL89" i="7" a="1"/>
  <c r="AL89" i="7" s="1"/>
  <c r="AL77" i="7" a="1"/>
  <c r="AL77" i="7" s="1"/>
  <c r="AL232" i="7" a="1"/>
  <c r="AL232" i="7" s="1"/>
  <c r="AL219" i="7" a="1"/>
  <c r="AL219" i="7" s="1"/>
  <c r="AL107" i="7" a="1"/>
  <c r="AL107" i="7" s="1"/>
  <c r="AL250" i="7" a="1"/>
  <c r="AL250" i="7" s="1"/>
  <c r="AL167" i="7" a="1"/>
  <c r="AL167" i="7" s="1"/>
  <c r="AL141" i="7" a="1"/>
  <c r="AL141" i="7" s="1"/>
  <c r="AL123" i="7" a="1"/>
  <c r="AL123" i="7" s="1"/>
  <c r="AL215" i="7" a="1"/>
  <c r="AL215" i="7" s="1"/>
  <c r="AL196" i="7" a="1"/>
  <c r="AL196" i="7" s="1"/>
  <c r="AL179" i="7" a="1"/>
  <c r="AL179" i="7" s="1"/>
  <c r="G5" i="7"/>
  <c r="AM5" i="7" s="1"/>
  <c r="F366" i="7" a="1"/>
  <c r="F366" i="7" s="1"/>
  <c r="F365" i="7" a="1"/>
  <c r="F365" i="7" s="1"/>
  <c r="F357" i="7" a="1"/>
  <c r="F357" i="7" s="1"/>
  <c r="F351" i="7" a="1"/>
  <c r="F351" i="7" s="1"/>
  <c r="F363" i="7" a="1"/>
  <c r="F363" i="7" s="1"/>
  <c r="F355" i="7" a="1"/>
  <c r="F355" i="7" s="1"/>
  <c r="F350" i="7" a="1"/>
  <c r="F350" i="7" s="1"/>
  <c r="F362" i="7" a="1"/>
  <c r="F362" i="7" s="1"/>
  <c r="F358" i="7" a="1"/>
  <c r="F358" i="7" s="1"/>
  <c r="F349" i="7" a="1"/>
  <c r="F349" i="7" s="1"/>
  <c r="F324" i="7" a="1"/>
  <c r="F324" i="7" s="1"/>
  <c r="F322" i="7" a="1"/>
  <c r="F322" i="7" s="1"/>
  <c r="F318" i="7" a="1"/>
  <c r="F318" i="7" s="1"/>
  <c r="F313" i="7" a="1"/>
  <c r="F313" i="7" s="1"/>
  <c r="F300" i="7" a="1"/>
  <c r="F300" i="7" s="1"/>
  <c r="F298" i="7" a="1"/>
  <c r="F298" i="7" s="1"/>
  <c r="F293" i="7" a="1"/>
  <c r="F293" i="7" s="1"/>
  <c r="F281" i="7" a="1"/>
  <c r="F281" i="7" s="1"/>
  <c r="F273" i="7" a="1"/>
  <c r="F273" i="7" s="1"/>
  <c r="F268" i="7" a="1"/>
  <c r="F268" i="7" s="1"/>
  <c r="F265" i="7" a="1"/>
  <c r="F265" i="7" s="1"/>
  <c r="F260" i="7" a="1"/>
  <c r="F260" i="7" s="1"/>
  <c r="F251" i="7" a="1"/>
  <c r="F251" i="7" s="1"/>
  <c r="F237" i="7" a="1"/>
  <c r="F237" i="7" s="1"/>
  <c r="F236" i="7" a="1"/>
  <c r="F236" i="7" s="1"/>
  <c r="F235" i="7" a="1"/>
  <c r="F235" i="7" s="1"/>
  <c r="F234" i="7" a="1"/>
  <c r="F234" i="7" s="1"/>
  <c r="F205" i="7" a="1"/>
  <c r="F205" i="7" s="1"/>
  <c r="F204" i="7" a="1"/>
  <c r="F204" i="7" s="1"/>
  <c r="F203" i="7" a="1"/>
  <c r="F203" i="7" s="1"/>
  <c r="F202" i="7" a="1"/>
  <c r="F202" i="7" s="1"/>
  <c r="F178" i="7" a="1"/>
  <c r="F178" i="7" s="1"/>
  <c r="F369" i="7" a="1"/>
  <c r="F369" i="7" s="1"/>
  <c r="F348" i="7" a="1"/>
  <c r="F348" i="7" s="1"/>
  <c r="F343" i="7" a="1"/>
  <c r="F343" i="7" s="1"/>
  <c r="F338" i="7" a="1"/>
  <c r="F338" i="7" s="1"/>
  <c r="F331" i="7" a="1"/>
  <c r="F331" i="7" s="1"/>
  <c r="F329" i="7" a="1"/>
  <c r="F329" i="7" s="1"/>
  <c r="F320" i="7" a="1"/>
  <c r="F320" i="7" s="1"/>
  <c r="F306" i="7" a="1"/>
  <c r="F306" i="7" s="1"/>
  <c r="F304" i="7" a="1"/>
  <c r="F304" i="7" s="1"/>
  <c r="F290" i="7" a="1"/>
  <c r="F290" i="7" s="1"/>
  <c r="F288" i="7" a="1"/>
  <c r="F288" i="7" s="1"/>
  <c r="F286" i="7" a="1"/>
  <c r="F286" i="7" s="1"/>
  <c r="F283" i="7" a="1"/>
  <c r="F283" i="7" s="1"/>
  <c r="F280" i="7" a="1"/>
  <c r="F280" i="7" s="1"/>
  <c r="F276" i="7" a="1"/>
  <c r="F276" i="7" s="1"/>
  <c r="F271" i="7" a="1"/>
  <c r="F271" i="7" s="1"/>
  <c r="F248" i="7" a="1"/>
  <c r="F248" i="7" s="1"/>
  <c r="F241" i="7" a="1"/>
  <c r="F241" i="7" s="1"/>
  <c r="F240" i="7" a="1"/>
  <c r="F240" i="7" s="1"/>
  <c r="F239" i="7" a="1"/>
  <c r="F239" i="7" s="1"/>
  <c r="F238" i="7" a="1"/>
  <c r="F238" i="7" s="1"/>
  <c r="F209" i="7" a="1"/>
  <c r="F209" i="7" s="1"/>
  <c r="F208" i="7" a="1"/>
  <c r="F208" i="7" s="1"/>
  <c r="F207" i="7" a="1"/>
  <c r="F207" i="7" s="1"/>
  <c r="F206" i="7" a="1"/>
  <c r="F206" i="7" s="1"/>
  <c r="F181" i="7" a="1"/>
  <c r="F181" i="7" s="1"/>
  <c r="F174" i="7" a="1"/>
  <c r="F174" i="7" s="1"/>
  <c r="F172" i="7" a="1"/>
  <c r="F172" i="7" s="1"/>
  <c r="F359" i="7" a="1"/>
  <c r="F359" i="7" s="1"/>
  <c r="F354" i="7" a="1"/>
  <c r="F354" i="7" s="1"/>
  <c r="F353" i="7" a="1"/>
  <c r="F353" i="7" s="1"/>
  <c r="F352" i="7" a="1"/>
  <c r="F352" i="7" s="1"/>
  <c r="F347" i="7" a="1"/>
  <c r="F347" i="7" s="1"/>
  <c r="F337" i="7" a="1"/>
  <c r="F337" i="7" s="1"/>
  <c r="F333" i="7" a="1"/>
  <c r="F333" i="7" s="1"/>
  <c r="F327" i="7" a="1"/>
  <c r="F327" i="7" s="1"/>
  <c r="F315" i="7" a="1"/>
  <c r="F315" i="7" s="1"/>
  <c r="F310" i="7" a="1"/>
  <c r="F310" i="7" s="1"/>
  <c r="F308" i="7" a="1"/>
  <c r="F308" i="7" s="1"/>
  <c r="F295" i="7" a="1"/>
  <c r="F295" i="7" s="1"/>
  <c r="F262" i="7" a="1"/>
  <c r="F262" i="7" s="1"/>
  <c r="F259" i="7" a="1"/>
  <c r="F259" i="7" s="1"/>
  <c r="F256" i="7" a="1"/>
  <c r="F256" i="7" s="1"/>
  <c r="F253" i="7" a="1"/>
  <c r="F253" i="7" s="1"/>
  <c r="F244" i="7" a="1"/>
  <c r="F244" i="7" s="1"/>
  <c r="F243" i="7" a="1"/>
  <c r="F243" i="7" s="1"/>
  <c r="F242" i="7" a="1"/>
  <c r="F242" i="7" s="1"/>
  <c r="F213" i="7" a="1"/>
  <c r="F213" i="7" s="1"/>
  <c r="F212" i="7" a="1"/>
  <c r="F212" i="7" s="1"/>
  <c r="F211" i="7" a="1"/>
  <c r="F211" i="7" s="1"/>
  <c r="F210" i="7" a="1"/>
  <c r="F210" i="7" s="1"/>
  <c r="F342" i="7" a="1"/>
  <c r="F342" i="7" s="1"/>
  <c r="F336" i="7" a="1"/>
  <c r="F336" i="7" s="1"/>
  <c r="F312" i="7" a="1"/>
  <c r="F312" i="7" s="1"/>
  <c r="F303" i="7" a="1"/>
  <c r="F303" i="7" s="1"/>
  <c r="F292" i="7" a="1"/>
  <c r="F292" i="7" s="1"/>
  <c r="F279" i="7" a="1"/>
  <c r="F279" i="7" s="1"/>
  <c r="F275" i="7" a="1"/>
  <c r="F275" i="7" s="1"/>
  <c r="F270" i="7" a="1"/>
  <c r="F270" i="7" s="1"/>
  <c r="F267" i="7" a="1"/>
  <c r="F267" i="7" s="1"/>
  <c r="F250" i="7" a="1"/>
  <c r="F250" i="7" s="1"/>
  <c r="F247" i="7" a="1"/>
  <c r="F247" i="7" s="1"/>
  <c r="F245" i="7" a="1"/>
  <c r="F245" i="7" s="1"/>
  <c r="F217" i="7" a="1"/>
  <c r="F217" i="7" s="1"/>
  <c r="F216" i="7" a="1"/>
  <c r="F216" i="7" s="1"/>
  <c r="F215" i="7" a="1"/>
  <c r="F215" i="7" s="1"/>
  <c r="F214" i="7" a="1"/>
  <c r="F214" i="7" s="1"/>
  <c r="F185" i="7" a="1"/>
  <c r="F185" i="7" s="1"/>
  <c r="F184" i="7" a="1"/>
  <c r="F184" i="7" s="1"/>
  <c r="F183" i="7" a="1"/>
  <c r="F183" i="7" s="1"/>
  <c r="F182" i="7" a="1"/>
  <c r="F182" i="7" s="1"/>
  <c r="F177" i="7" a="1"/>
  <c r="F177" i="7" s="1"/>
  <c r="F360" i="7" a="1"/>
  <c r="F360" i="7" s="1"/>
  <c r="F346" i="7" a="1"/>
  <c r="F346" i="7" s="1"/>
  <c r="F341" i="7" a="1"/>
  <c r="F341" i="7" s="1"/>
  <c r="F325" i="7" a="1"/>
  <c r="F325" i="7" s="1"/>
  <c r="F323" i="7" a="1"/>
  <c r="F323" i="7" s="1"/>
  <c r="F321" i="7" a="1"/>
  <c r="F321" i="7" s="1"/>
  <c r="F317" i="7" a="1"/>
  <c r="F317" i="7" s="1"/>
  <c r="F301" i="7" a="1"/>
  <c r="F301" i="7" s="1"/>
  <c r="F299" i="7" a="1"/>
  <c r="F299" i="7" s="1"/>
  <c r="F297" i="7" a="1"/>
  <c r="F297" i="7" s="1"/>
  <c r="F285" i="7" a="1"/>
  <c r="F285" i="7" s="1"/>
  <c r="F264" i="7" a="1"/>
  <c r="F264" i="7" s="1"/>
  <c r="F258" i="7" a="1"/>
  <c r="F258" i="7" s="1"/>
  <c r="F221" i="7" a="1"/>
  <c r="F221" i="7" s="1"/>
  <c r="F220" i="7" a="1"/>
  <c r="F220" i="7" s="1"/>
  <c r="F219" i="7" a="1"/>
  <c r="F219" i="7" s="1"/>
  <c r="F218" i="7" a="1"/>
  <c r="F218" i="7" s="1"/>
  <c r="F189" i="7" a="1"/>
  <c r="F189" i="7" s="1"/>
  <c r="F188" i="7" a="1"/>
  <c r="F188" i="7" s="1"/>
  <c r="F187" i="7" a="1"/>
  <c r="F187" i="7" s="1"/>
  <c r="F186" i="7" a="1"/>
  <c r="F186" i="7" s="1"/>
  <c r="F179" i="7" a="1"/>
  <c r="F179" i="7" s="1"/>
  <c r="F175" i="7" a="1"/>
  <c r="F175" i="7" s="1"/>
  <c r="F171" i="7" a="1"/>
  <c r="F171" i="7" s="1"/>
  <c r="F367" i="7" a="1"/>
  <c r="F367" i="7" s="1"/>
  <c r="F356" i="7" a="1"/>
  <c r="F356" i="7" s="1"/>
  <c r="F339" i="7" a="1"/>
  <c r="F339" i="7" s="1"/>
  <c r="F309" i="7" a="1"/>
  <c r="F309" i="7" s="1"/>
  <c r="F307" i="7" a="1"/>
  <c r="F307" i="7" s="1"/>
  <c r="F277" i="7" a="1"/>
  <c r="F277" i="7" s="1"/>
  <c r="F261" i="7" a="1"/>
  <c r="F261" i="7" s="1"/>
  <c r="F255" i="7" a="1"/>
  <c r="F255" i="7" s="1"/>
  <c r="F229" i="7" a="1"/>
  <c r="F229" i="7" s="1"/>
  <c r="F198" i="7" a="1"/>
  <c r="F198" i="7" s="1"/>
  <c r="F191" i="7" a="1"/>
  <c r="F191" i="7" s="1"/>
  <c r="F167" i="7" a="1"/>
  <c r="F167" i="7" s="1"/>
  <c r="F154" i="7" a="1"/>
  <c r="F154" i="7" s="1"/>
  <c r="F151" i="7" a="1"/>
  <c r="F151" i="7" s="1"/>
  <c r="F145" i="7" a="1"/>
  <c r="F145" i="7" s="1"/>
  <c r="F130" i="7" a="1"/>
  <c r="F130" i="7" s="1"/>
  <c r="F128" i="7" a="1"/>
  <c r="F128" i="7" s="1"/>
  <c r="F124" i="7" a="1"/>
  <c r="F124" i="7" s="1"/>
  <c r="F115" i="7" a="1"/>
  <c r="F115" i="7" s="1"/>
  <c r="F101" i="7" a="1"/>
  <c r="F101" i="7" s="1"/>
  <c r="F98" i="7" a="1"/>
  <c r="F98" i="7" s="1"/>
  <c r="F88" i="7" a="1"/>
  <c r="F88" i="7" s="1"/>
  <c r="F85" i="7" a="1"/>
  <c r="F85" i="7" s="1"/>
  <c r="F82" i="7" a="1"/>
  <c r="F82" i="7" s="1"/>
  <c r="F69" i="7" a="1"/>
  <c r="F69" i="7" s="1"/>
  <c r="F61" i="7" a="1"/>
  <c r="F61" i="7" s="1"/>
  <c r="F52" i="7" a="1"/>
  <c r="F52" i="7" s="1"/>
  <c r="F43" i="7" a="1"/>
  <c r="F43" i="7" s="1"/>
  <c r="F41" i="7" a="1"/>
  <c r="F41" i="7" s="1"/>
  <c r="F39" i="7" a="1"/>
  <c r="F39" i="7" s="1"/>
  <c r="F332" i="7" a="1"/>
  <c r="F332" i="7" s="1"/>
  <c r="F305" i="7" a="1"/>
  <c r="F305" i="7" s="1"/>
  <c r="F294" i="7" a="1"/>
  <c r="F294" i="7" s="1"/>
  <c r="F263" i="7" a="1"/>
  <c r="F263" i="7" s="1"/>
  <c r="F257" i="7" a="1"/>
  <c r="F257" i="7" s="1"/>
  <c r="F249" i="7" a="1"/>
  <c r="F249" i="7" s="1"/>
  <c r="F233" i="7" a="1"/>
  <c r="F233" i="7" s="1"/>
  <c r="F222" i="7" a="1"/>
  <c r="F222" i="7" s="1"/>
  <c r="F195" i="7" a="1"/>
  <c r="F195" i="7" s="1"/>
  <c r="F180" i="7" a="1"/>
  <c r="F180" i="7" s="1"/>
  <c r="F173" i="7" a="1"/>
  <c r="F173" i="7" s="1"/>
  <c r="F163" i="7" a="1"/>
  <c r="F163" i="7" s="1"/>
  <c r="F157" i="7" a="1"/>
  <c r="F157" i="7" s="1"/>
  <c r="F148" i="7" a="1"/>
  <c r="F148" i="7" s="1"/>
  <c r="F134" i="7" a="1"/>
  <c r="F134" i="7" s="1"/>
  <c r="F126" i="7" a="1"/>
  <c r="F126" i="7" s="1"/>
  <c r="F119" i="7" a="1"/>
  <c r="F119" i="7" s="1"/>
  <c r="F117" i="7" a="1"/>
  <c r="F117" i="7" s="1"/>
  <c r="F108" i="7" a="1"/>
  <c r="F108" i="7" s="1"/>
  <c r="F95" i="7" a="1"/>
  <c r="F95" i="7" s="1"/>
  <c r="F79" i="7" a="1"/>
  <c r="F79" i="7" s="1"/>
  <c r="F68" i="7" a="1"/>
  <c r="F68" i="7" s="1"/>
  <c r="F50" i="7" a="1"/>
  <c r="F50" i="7" s="1"/>
  <c r="F48" i="7" a="1"/>
  <c r="F48" i="7" s="1"/>
  <c r="F46" i="7" a="1"/>
  <c r="F46" i="7" s="1"/>
  <c r="F37" i="7" a="1"/>
  <c r="F37" i="7" s="1"/>
  <c r="F28" i="7" a="1"/>
  <c r="F28" i="7" s="1"/>
  <c r="F345" i="7" a="1"/>
  <c r="F345" i="7" s="1"/>
  <c r="F334" i="7" a="1"/>
  <c r="F334" i="7" s="1"/>
  <c r="F330" i="7" a="1"/>
  <c r="F330" i="7" s="1"/>
  <c r="F314" i="7" a="1"/>
  <c r="F314" i="7" s="1"/>
  <c r="F296" i="7" a="1"/>
  <c r="F296" i="7" s="1"/>
  <c r="F226" i="7" a="1"/>
  <c r="F226" i="7" s="1"/>
  <c r="F199" i="7" a="1"/>
  <c r="F199" i="7" s="1"/>
  <c r="F192" i="7" a="1"/>
  <c r="F192" i="7" s="1"/>
  <c r="F169" i="7" a="1"/>
  <c r="F169" i="7" s="1"/>
  <c r="F160" i="7" a="1"/>
  <c r="F160" i="7" s="1"/>
  <c r="F144" i="7" a="1"/>
  <c r="F144" i="7" s="1"/>
  <c r="F141" i="7" a="1"/>
  <c r="F141" i="7" s="1"/>
  <c r="F138" i="7" a="1"/>
  <c r="F138" i="7" s="1"/>
  <c r="F121" i="7" a="1"/>
  <c r="F121" i="7" s="1"/>
  <c r="F112" i="7" a="1"/>
  <c r="F112" i="7" s="1"/>
  <c r="F110" i="7" a="1"/>
  <c r="F110" i="7" s="1"/>
  <c r="F102" i="7" a="1"/>
  <c r="F102" i="7" s="1"/>
  <c r="F92" i="7" a="1"/>
  <c r="F92" i="7" s="1"/>
  <c r="F89" i="7" a="1"/>
  <c r="F89" i="7" s="1"/>
  <c r="F86" i="7" a="1"/>
  <c r="F86" i="7" s="1"/>
  <c r="F76" i="7" a="1"/>
  <c r="F76" i="7" s="1"/>
  <c r="F67" i="7" a="1"/>
  <c r="F67" i="7" s="1"/>
  <c r="F59" i="7" a="1"/>
  <c r="F59" i="7" s="1"/>
  <c r="F57" i="7" a="1"/>
  <c r="F57" i="7" s="1"/>
  <c r="F55" i="7" a="1"/>
  <c r="F55" i="7" s="1"/>
  <c r="F340" i="7" a="1"/>
  <c r="F340" i="7" s="1"/>
  <c r="F328" i="7" a="1"/>
  <c r="F328" i="7" s="1"/>
  <c r="F316" i="7" a="1"/>
  <c r="F316" i="7" s="1"/>
  <c r="F278" i="7" a="1"/>
  <c r="F278" i="7" s="1"/>
  <c r="F274" i="7" a="1"/>
  <c r="F274" i="7" s="1"/>
  <c r="F272" i="7" a="1"/>
  <c r="F272" i="7" s="1"/>
  <c r="F230" i="7" a="1"/>
  <c r="F230" i="7" s="1"/>
  <c r="F223" i="7" a="1"/>
  <c r="F223" i="7" s="1"/>
  <c r="F196" i="7" a="1"/>
  <c r="F196" i="7" s="1"/>
  <c r="F176" i="7" a="1"/>
  <c r="F176" i="7" s="1"/>
  <c r="F166" i="7" a="1"/>
  <c r="F166" i="7" s="1"/>
  <c r="F156" i="7" a="1"/>
  <c r="F156" i="7" s="1"/>
  <c r="F153" i="7" a="1"/>
  <c r="F153" i="7" s="1"/>
  <c r="F150" i="7" a="1"/>
  <c r="F150" i="7" s="1"/>
  <c r="F147" i="7" a="1"/>
  <c r="F147" i="7" s="1"/>
  <c r="F131" i="7" a="1"/>
  <c r="F131" i="7" s="1"/>
  <c r="F114" i="7" a="1"/>
  <c r="F114" i="7" s="1"/>
  <c r="F105" i="7" a="1"/>
  <c r="F105" i="7" s="1"/>
  <c r="F99" i="7" a="1"/>
  <c r="F99" i="7" s="1"/>
  <c r="F83" i="7" a="1"/>
  <c r="F83" i="7" s="1"/>
  <c r="F74" i="7" a="1"/>
  <c r="F74" i="7" s="1"/>
  <c r="F66" i="7" a="1"/>
  <c r="F66" i="7" s="1"/>
  <c r="F64" i="7" a="1"/>
  <c r="F64" i="7" s="1"/>
  <c r="F62" i="7" a="1"/>
  <c r="F62" i="7" s="1"/>
  <c r="F53" i="7" a="1"/>
  <c r="F53" i="7" s="1"/>
  <c r="F44" i="7" a="1"/>
  <c r="F44" i="7" s="1"/>
  <c r="F35" i="7" a="1"/>
  <c r="F35" i="7" s="1"/>
  <c r="F33" i="7" a="1"/>
  <c r="F33" i="7" s="1"/>
  <c r="F284" i="7" a="1"/>
  <c r="F284" i="7" s="1"/>
  <c r="F282" i="7" a="1"/>
  <c r="F282" i="7" s="1"/>
  <c r="F266" i="7" a="1"/>
  <c r="F266" i="7" s="1"/>
  <c r="F252" i="7" a="1"/>
  <c r="F252" i="7" s="1"/>
  <c r="F227" i="7" a="1"/>
  <c r="F227" i="7" s="1"/>
  <c r="F200" i="7" a="1"/>
  <c r="F200" i="7" s="1"/>
  <c r="F193" i="7" a="1"/>
  <c r="F193" i="7" s="1"/>
  <c r="F162" i="7" a="1"/>
  <c r="F162" i="7" s="1"/>
  <c r="F159" i="7" a="1"/>
  <c r="F159" i="7" s="1"/>
  <c r="F143" i="7" a="1"/>
  <c r="F143" i="7" s="1"/>
  <c r="F140" i="7" a="1"/>
  <c r="F140" i="7" s="1"/>
  <c r="F137" i="7" a="1"/>
  <c r="F137" i="7" s="1"/>
  <c r="F135" i="7" a="1"/>
  <c r="F135" i="7" s="1"/>
  <c r="F133" i="7" a="1"/>
  <c r="F133" i="7" s="1"/>
  <c r="F129" i="7" a="1"/>
  <c r="F129" i="7" s="1"/>
  <c r="F123" i="7" a="1"/>
  <c r="F123" i="7" s="1"/>
  <c r="F107" i="7" a="1"/>
  <c r="F107" i="7" s="1"/>
  <c r="F96" i="7" a="1"/>
  <c r="F96" i="7" s="1"/>
  <c r="F93" i="7" a="1"/>
  <c r="F93" i="7" s="1"/>
  <c r="F90" i="7" a="1"/>
  <c r="F90" i="7" s="1"/>
  <c r="F80" i="7" a="1"/>
  <c r="F80" i="7" s="1"/>
  <c r="F77" i="7" a="1"/>
  <c r="F77" i="7" s="1"/>
  <c r="F73" i="7" a="1"/>
  <c r="F73" i="7" s="1"/>
  <c r="F42" i="7" a="1"/>
  <c r="F42" i="7" s="1"/>
  <c r="F40" i="7" a="1"/>
  <c r="F40" i="7" s="1"/>
  <c r="F38" i="7" a="1"/>
  <c r="F38" i="7" s="1"/>
  <c r="F335" i="7" a="1"/>
  <c r="F335" i="7" s="1"/>
  <c r="F311" i="7" a="1"/>
  <c r="F311" i="7" s="1"/>
  <c r="F291" i="7" a="1"/>
  <c r="F291" i="7" s="1"/>
  <c r="F254" i="7" a="1"/>
  <c r="F254" i="7" s="1"/>
  <c r="F201" i="7" a="1"/>
  <c r="F201" i="7" s="1"/>
  <c r="F197" i="7" a="1"/>
  <c r="F197" i="7" s="1"/>
  <c r="F194" i="7" a="1"/>
  <c r="F194" i="7" s="1"/>
  <c r="F190" i="7" a="1"/>
  <c r="F190" i="7" s="1"/>
  <c r="F164" i="7" a="1"/>
  <c r="F164" i="7" s="1"/>
  <c r="F125" i="7" a="1"/>
  <c r="F125" i="7" s="1"/>
  <c r="F103" i="7" a="1"/>
  <c r="F103" i="7" s="1"/>
  <c r="F100" i="7" a="1"/>
  <c r="F100" i="7" s="1"/>
  <c r="F81" i="7" a="1"/>
  <c r="F81" i="7" s="1"/>
  <c r="F36" i="7" a="1"/>
  <c r="F36" i="7" s="1"/>
  <c r="F27" i="7" a="1"/>
  <c r="F27" i="7" s="1"/>
  <c r="F18" i="7" a="1"/>
  <c r="F18" i="7" s="1"/>
  <c r="F16" i="7" a="1"/>
  <c r="F16" i="7" s="1"/>
  <c r="F14" i="7" a="1"/>
  <c r="F14" i="7" s="1"/>
  <c r="F361" i="7" a="1"/>
  <c r="F361" i="7" s="1"/>
  <c r="F132" i="7" a="1"/>
  <c r="F132" i="7" s="1"/>
  <c r="F87" i="7" a="1"/>
  <c r="F87" i="7" s="1"/>
  <c r="F319" i="7" a="1"/>
  <c r="F319" i="7" s="1"/>
  <c r="F269" i="7" a="1"/>
  <c r="F269" i="7" s="1"/>
  <c r="F289" i="7" a="1"/>
  <c r="F289" i="7" s="1"/>
  <c r="F225" i="7" a="1"/>
  <c r="F225" i="7" s="1"/>
  <c r="F165" i="7" a="1"/>
  <c r="F165" i="7" s="1"/>
  <c r="F155" i="7" a="1"/>
  <c r="F155" i="7" s="1"/>
  <c r="F149" i="7" a="1"/>
  <c r="F149" i="7" s="1"/>
  <c r="F139" i="7" a="1"/>
  <c r="F139" i="7" s="1"/>
  <c r="F106" i="7" a="1"/>
  <c r="F106" i="7" s="1"/>
  <c r="F344" i="7" a="1"/>
  <c r="F344" i="7" s="1"/>
  <c r="F246" i="7" a="1"/>
  <c r="F246" i="7" s="1"/>
  <c r="F232" i="7" a="1"/>
  <c r="F232" i="7" s="1"/>
  <c r="F228" i="7" a="1"/>
  <c r="F228" i="7" s="1"/>
  <c r="F224" i="7" a="1"/>
  <c r="F224" i="7" s="1"/>
  <c r="F161" i="7" a="1"/>
  <c r="F161" i="7" s="1"/>
  <c r="F113" i="7" a="1"/>
  <c r="F113" i="7" s="1"/>
  <c r="F104" i="7" a="1"/>
  <c r="F104" i="7" s="1"/>
  <c r="F368" i="7" a="1"/>
  <c r="F368" i="7" s="1"/>
  <c r="F231" i="7" a="1"/>
  <c r="F231" i="7" s="1"/>
  <c r="F120" i="7" a="1"/>
  <c r="F120" i="7" s="1"/>
  <c r="F111" i="7" a="1"/>
  <c r="F111" i="7" s="1"/>
  <c r="F152" i="7" a="1"/>
  <c r="F152" i="7" s="1"/>
  <c r="F122" i="7" a="1"/>
  <c r="F122" i="7" s="1"/>
  <c r="F118" i="7" a="1"/>
  <c r="F118" i="7" s="1"/>
  <c r="F109" i="7" a="1"/>
  <c r="F109" i="7" s="1"/>
  <c r="F170" i="7" a="1"/>
  <c r="F170" i="7" s="1"/>
  <c r="F34" i="7" a="1"/>
  <c r="F34" i="7" s="1"/>
  <c r="F302" i="7" a="1"/>
  <c r="F302" i="7" s="1"/>
  <c r="F168" i="7" a="1"/>
  <c r="F168" i="7" s="1"/>
  <c r="F136" i="7" a="1"/>
  <c r="F136" i="7" s="1"/>
  <c r="F70" i="7" a="1"/>
  <c r="F70" i="7" s="1"/>
  <c r="F65" i="7" a="1"/>
  <c r="F65" i="7" s="1"/>
  <c r="F63" i="7" a="1"/>
  <c r="F63" i="7" s="1"/>
  <c r="F51" i="7" a="1"/>
  <c r="F51" i="7" s="1"/>
  <c r="F49" i="7" a="1"/>
  <c r="F49" i="7" s="1"/>
  <c r="F47" i="7" a="1"/>
  <c r="F47" i="7" s="1"/>
  <c r="F31" i="7" a="1"/>
  <c r="F31" i="7" s="1"/>
  <c r="F20" i="7" a="1"/>
  <c r="F20" i="7" s="1"/>
  <c r="F17" i="7" a="1"/>
  <c r="F17" i="7" s="1"/>
  <c r="F94" i="7" a="1"/>
  <c r="F94" i="7" s="1"/>
  <c r="F84" i="7" a="1"/>
  <c r="F84" i="7" s="1"/>
  <c r="F75" i="7" a="1"/>
  <c r="F75" i="7" s="1"/>
  <c r="F72" i="7" a="1"/>
  <c r="F72" i="7" s="1"/>
  <c r="F45" i="7" a="1"/>
  <c r="F45" i="7" s="1"/>
  <c r="F30" i="7" a="1"/>
  <c r="F30" i="7" s="1"/>
  <c r="F29" i="7" a="1"/>
  <c r="F29" i="7" s="1"/>
  <c r="F22" i="7" a="1"/>
  <c r="F22" i="7" s="1"/>
  <c r="F97" i="7" a="1"/>
  <c r="F97" i="7" s="1"/>
  <c r="F91" i="7" a="1"/>
  <c r="F91" i="7" s="1"/>
  <c r="F32" i="7" a="1"/>
  <c r="F32" i="7" s="1"/>
  <c r="F26" i="7" a="1"/>
  <c r="F26" i="7" s="1"/>
  <c r="F11" i="7" a="1"/>
  <c r="F11" i="7" s="1"/>
  <c r="F326" i="7" a="1"/>
  <c r="F326" i="7" s="1"/>
  <c r="F287" i="7" a="1"/>
  <c r="F287" i="7" s="1"/>
  <c r="F146" i="7" a="1"/>
  <c r="F146" i="7" s="1"/>
  <c r="F116" i="7" a="1"/>
  <c r="F116" i="7" s="1"/>
  <c r="F78" i="7" a="1"/>
  <c r="F78" i="7" s="1"/>
  <c r="F60" i="7" a="1"/>
  <c r="F60" i="7" s="1"/>
  <c r="F19" i="7" a="1"/>
  <c r="F19" i="7" s="1"/>
  <c r="F13" i="7" a="1"/>
  <c r="F13" i="7" s="1"/>
  <c r="F58" i="7" a="1"/>
  <c r="F58" i="7" s="1"/>
  <c r="F56" i="7" a="1"/>
  <c r="F56" i="7" s="1"/>
  <c r="F54" i="7" a="1"/>
  <c r="F54" i="7" s="1"/>
  <c r="F25" i="7" a="1"/>
  <c r="F25" i="7" s="1"/>
  <c r="F21" i="7" a="1"/>
  <c r="F21" i="7" s="1"/>
  <c r="F10" i="7" a="1"/>
  <c r="F10" i="7" s="1"/>
  <c r="F364" i="7" a="1"/>
  <c r="F364" i="7" s="1"/>
  <c r="F158" i="7" a="1"/>
  <c r="F158" i="7" s="1"/>
  <c r="F142" i="7" a="1"/>
  <c r="F142" i="7" s="1"/>
  <c r="F127" i="7" a="1"/>
  <c r="F127" i="7" s="1"/>
  <c r="F71" i="7" a="1"/>
  <c r="F71" i="7" s="1"/>
  <c r="F24" i="7" a="1"/>
  <c r="F24" i="7" s="1"/>
  <c r="F15" i="7" a="1"/>
  <c r="F15" i="7" s="1"/>
  <c r="F23" i="7" a="1"/>
  <c r="F23" i="7" s="1"/>
  <c r="F12" i="7" a="1"/>
  <c r="F12" i="7" s="1"/>
  <c r="F9" i="7"/>
  <c r="DC9" i="7"/>
  <c r="DB368" i="7"/>
  <c r="DB360" i="7"/>
  <c r="DB352" i="7"/>
  <c r="DB344" i="7"/>
  <c r="DB365" i="7"/>
  <c r="DB362" i="7"/>
  <c r="DB354" i="7"/>
  <c r="DB346" i="7"/>
  <c r="DB338" i="7"/>
  <c r="DB330" i="7"/>
  <c r="DB322" i="7"/>
  <c r="DB314" i="7"/>
  <c r="DB306" i="7"/>
  <c r="DB298" i="7"/>
  <c r="DB290" i="7"/>
  <c r="DB282" i="7"/>
  <c r="DB367" i="7"/>
  <c r="DB359" i="7"/>
  <c r="DB351" i="7"/>
  <c r="DB343" i="7"/>
  <c r="DB335" i="7"/>
  <c r="DB327" i="7"/>
  <c r="DB319" i="7"/>
  <c r="DB311" i="7"/>
  <c r="DB303" i="7"/>
  <c r="DB295" i="7"/>
  <c r="DB287" i="7"/>
  <c r="DB279" i="7"/>
  <c r="DB364" i="7"/>
  <c r="DB356" i="7"/>
  <c r="DB369" i="7"/>
  <c r="DB361" i="7"/>
  <c r="DB353" i="7"/>
  <c r="DB345" i="7"/>
  <c r="DB337" i="7"/>
  <c r="DB329" i="7"/>
  <c r="DB321" i="7"/>
  <c r="DB313" i="7"/>
  <c r="DB305" i="7"/>
  <c r="DB297" i="7"/>
  <c r="DB289" i="7"/>
  <c r="DB281" i="7"/>
  <c r="DB273" i="7"/>
  <c r="DB366" i="7"/>
  <c r="DB358" i="7"/>
  <c r="DB350" i="7"/>
  <c r="DB342" i="7"/>
  <c r="DB334" i="7"/>
  <c r="DB326" i="7"/>
  <c r="DB318" i="7"/>
  <c r="DB310" i="7"/>
  <c r="DB302" i="7"/>
  <c r="DB294" i="7"/>
  <c r="DB286" i="7"/>
  <c r="DB278" i="7"/>
  <c r="DB348" i="7"/>
  <c r="DB333" i="7"/>
  <c r="DB325" i="7"/>
  <c r="DB317" i="7"/>
  <c r="DB309" i="7"/>
  <c r="DB301" i="7"/>
  <c r="DB341" i="7"/>
  <c r="DB277" i="7"/>
  <c r="DB276" i="7"/>
  <c r="DB264" i="7"/>
  <c r="DB256" i="7"/>
  <c r="DB248" i="7"/>
  <c r="DB240" i="7"/>
  <c r="DB232" i="7"/>
  <c r="DB224" i="7"/>
  <c r="DB216" i="7"/>
  <c r="DB208" i="7"/>
  <c r="DB200" i="7"/>
  <c r="DB363" i="7"/>
  <c r="DB269" i="7"/>
  <c r="DB261" i="7"/>
  <c r="DB253" i="7"/>
  <c r="DB245" i="7"/>
  <c r="DB237" i="7"/>
  <c r="DB229" i="7"/>
  <c r="DB221" i="7"/>
  <c r="DB213" i="7"/>
  <c r="DB205" i="7"/>
  <c r="DB197" i="7"/>
  <c r="DB189" i="7"/>
  <c r="DB181" i="7"/>
  <c r="DB355" i="7"/>
  <c r="DB349" i="7"/>
  <c r="DB339" i="7"/>
  <c r="DB331" i="7"/>
  <c r="DB323" i="7"/>
  <c r="DB315" i="7"/>
  <c r="DB307" i="7"/>
  <c r="DB299" i="7"/>
  <c r="DB291" i="7"/>
  <c r="DB283" i="7"/>
  <c r="DB272" i="7"/>
  <c r="DB266" i="7"/>
  <c r="DB357" i="7"/>
  <c r="DB263" i="7"/>
  <c r="DB255" i="7"/>
  <c r="DB247" i="7"/>
  <c r="DB239" i="7"/>
  <c r="DB231" i="7"/>
  <c r="DB223" i="7"/>
  <c r="DB215" i="7"/>
  <c r="DB207" i="7"/>
  <c r="DB199" i="7"/>
  <c r="DB191" i="7"/>
  <c r="DB347" i="7"/>
  <c r="DB340" i="7"/>
  <c r="DB336" i="7"/>
  <c r="DB332" i="7"/>
  <c r="DB328" i="7"/>
  <c r="DB324" i="7"/>
  <c r="DB320" i="7"/>
  <c r="DB316" i="7"/>
  <c r="DB312" i="7"/>
  <c r="DB308" i="7"/>
  <c r="DB304" i="7"/>
  <c r="DB300" i="7"/>
  <c r="DB296" i="7"/>
  <c r="DB292" i="7"/>
  <c r="DB288" i="7"/>
  <c r="DB284" i="7"/>
  <c r="DB280" i="7"/>
  <c r="DB265" i="7"/>
  <c r="DB257" i="7"/>
  <c r="DB249" i="7"/>
  <c r="DB241" i="7"/>
  <c r="DB233" i="7"/>
  <c r="DB225" i="7"/>
  <c r="DB217" i="7"/>
  <c r="DB209" i="7"/>
  <c r="DB201" i="7"/>
  <c r="DB193" i="7"/>
  <c r="DB275" i="7"/>
  <c r="DB270" i="7"/>
  <c r="DB262" i="7"/>
  <c r="DB254" i="7"/>
  <c r="DB246" i="7"/>
  <c r="DB238" i="7"/>
  <c r="DB230" i="7"/>
  <c r="DB222" i="7"/>
  <c r="DB214" i="7"/>
  <c r="DB206" i="7"/>
  <c r="DB198" i="7"/>
  <c r="DB259" i="7"/>
  <c r="DB227" i="7"/>
  <c r="DB195" i="7"/>
  <c r="DB180" i="7"/>
  <c r="DB172" i="7"/>
  <c r="DB164" i="7"/>
  <c r="DB156" i="7"/>
  <c r="DB148" i="7"/>
  <c r="DB140" i="7"/>
  <c r="DB132" i="7"/>
  <c r="DB124" i="7"/>
  <c r="DB116" i="7"/>
  <c r="DB108" i="7"/>
  <c r="DB100" i="7"/>
  <c r="DB92" i="7"/>
  <c r="DB285" i="7"/>
  <c r="DB267" i="7"/>
  <c r="DB252" i="7"/>
  <c r="DB242" i="7"/>
  <c r="DB220" i="7"/>
  <c r="DB210" i="7"/>
  <c r="DB184" i="7"/>
  <c r="DB177" i="7"/>
  <c r="DB169" i="7"/>
  <c r="DB161" i="7"/>
  <c r="DB153" i="7"/>
  <c r="DB145" i="7"/>
  <c r="DB137" i="7"/>
  <c r="DB129" i="7"/>
  <c r="DB121" i="7"/>
  <c r="DB235" i="7"/>
  <c r="DB203" i="7"/>
  <c r="DB188" i="7"/>
  <c r="DB183" i="7"/>
  <c r="DB174" i="7"/>
  <c r="DB166" i="7"/>
  <c r="DB158" i="7"/>
  <c r="DB150" i="7"/>
  <c r="DB142" i="7"/>
  <c r="DB134" i="7"/>
  <c r="DB126" i="7"/>
  <c r="DB118" i="7"/>
  <c r="DB110" i="7"/>
  <c r="DB102" i="7"/>
  <c r="DB94" i="7"/>
  <c r="DB86" i="7"/>
  <c r="DB78" i="7"/>
  <c r="DB274" i="7"/>
  <c r="DB271" i="7"/>
  <c r="DB260" i="7"/>
  <c r="DB250" i="7"/>
  <c r="DB228" i="7"/>
  <c r="DB218" i="7"/>
  <c r="DB196" i="7"/>
  <c r="DB190" i="7"/>
  <c r="DB187" i="7"/>
  <c r="DB179" i="7"/>
  <c r="DB171" i="7"/>
  <c r="DB163" i="7"/>
  <c r="DB155" i="7"/>
  <c r="DB147" i="7"/>
  <c r="DB139" i="7"/>
  <c r="DB131" i="7"/>
  <c r="DB123" i="7"/>
  <c r="DB243" i="7"/>
  <c r="DB211" i="7"/>
  <c r="DB186" i="7"/>
  <c r="DB182" i="7"/>
  <c r="DB176" i="7"/>
  <c r="DB168" i="7"/>
  <c r="DB160" i="7"/>
  <c r="DB152" i="7"/>
  <c r="DB144" i="7"/>
  <c r="DB136" i="7"/>
  <c r="DB128" i="7"/>
  <c r="DB120" i="7"/>
  <c r="DB112" i="7"/>
  <c r="DB104" i="7"/>
  <c r="DB96" i="7"/>
  <c r="DB88" i="7"/>
  <c r="DB293" i="7"/>
  <c r="DB268" i="7"/>
  <c r="DB258" i="7"/>
  <c r="DB236" i="7"/>
  <c r="DB226" i="7"/>
  <c r="DB204" i="7"/>
  <c r="DB173" i="7"/>
  <c r="DB165" i="7"/>
  <c r="DB157" i="7"/>
  <c r="DB149" i="7"/>
  <c r="DB141" i="7"/>
  <c r="DB133" i="7"/>
  <c r="DB251" i="7"/>
  <c r="DB219" i="7"/>
  <c r="DB192" i="7"/>
  <c r="DB185" i="7"/>
  <c r="DB178" i="7"/>
  <c r="DB170" i="7"/>
  <c r="DB162" i="7"/>
  <c r="DB154" i="7"/>
  <c r="DB146" i="7"/>
  <c r="DB138" i="7"/>
  <c r="DB130" i="7"/>
  <c r="DB122" i="7"/>
  <c r="DB114" i="7"/>
  <c r="DB106" i="7"/>
  <c r="DB244" i="7"/>
  <c r="DB234" i="7"/>
  <c r="DB212" i="7"/>
  <c r="DB202" i="7"/>
  <c r="DB194" i="7"/>
  <c r="DB175" i="7"/>
  <c r="DB167" i="7"/>
  <c r="DB159" i="7"/>
  <c r="DB151" i="7"/>
  <c r="DB143" i="7"/>
  <c r="DB91" i="7"/>
  <c r="DB80" i="7"/>
  <c r="DB75" i="7"/>
  <c r="DB72" i="7"/>
  <c r="DB64" i="7"/>
  <c r="DB56" i="7"/>
  <c r="DB48" i="7"/>
  <c r="DB41" i="7"/>
  <c r="DB33" i="7"/>
  <c r="DB25" i="7"/>
  <c r="DB17" i="7"/>
  <c r="DB125" i="7"/>
  <c r="DB93" i="7"/>
  <c r="DB84" i="7"/>
  <c r="DB69" i="7"/>
  <c r="DB61" i="7"/>
  <c r="DB53" i="7"/>
  <c r="DB45" i="7"/>
  <c r="DB38" i="7"/>
  <c r="DB30" i="7"/>
  <c r="DB22" i="7"/>
  <c r="DB14" i="7"/>
  <c r="DB127" i="7"/>
  <c r="DB83" i="7"/>
  <c r="DB79" i="7"/>
  <c r="DB74" i="7"/>
  <c r="DB66" i="7"/>
  <c r="DB58" i="7"/>
  <c r="DB50" i="7"/>
  <c r="DB42" i="7"/>
  <c r="DB35" i="7"/>
  <c r="DB27" i="7"/>
  <c r="DB19" i="7"/>
  <c r="DB11" i="7"/>
  <c r="DB115" i="7"/>
  <c r="DB111" i="7"/>
  <c r="DB107" i="7"/>
  <c r="DB103" i="7"/>
  <c r="DB71" i="7"/>
  <c r="DB63" i="7"/>
  <c r="DB55" i="7"/>
  <c r="DB47" i="7"/>
  <c r="DB40" i="7"/>
  <c r="DB32" i="7"/>
  <c r="DB24" i="7"/>
  <c r="DB16" i="7"/>
  <c r="DB95" i="7"/>
  <c r="DB82" i="7"/>
  <c r="DB68" i="7"/>
  <c r="DB60" i="7"/>
  <c r="DB52" i="7"/>
  <c r="DB44" i="7"/>
  <c r="DB37" i="7"/>
  <c r="DB29" i="7"/>
  <c r="DB21" i="7"/>
  <c r="DB13" i="7"/>
  <c r="DB98" i="7"/>
  <c r="DB97" i="7"/>
  <c r="DB77" i="7"/>
  <c r="DB73" i="7"/>
  <c r="DB65" i="7"/>
  <c r="DB57" i="7"/>
  <c r="DB49" i="7"/>
  <c r="DB34" i="7"/>
  <c r="DB26" i="7"/>
  <c r="DB18" i="7"/>
  <c r="DB10" i="7"/>
  <c r="DB135" i="7"/>
  <c r="DB119" i="7"/>
  <c r="DB99" i="7"/>
  <c r="DB87" i="7"/>
  <c r="DB70" i="7"/>
  <c r="DB62" i="7"/>
  <c r="DB54" i="7"/>
  <c r="DB46" i="7"/>
  <c r="DB39" i="7"/>
  <c r="DB31" i="7"/>
  <c r="DB23" i="7"/>
  <c r="DB15" i="7"/>
  <c r="DB117" i="7"/>
  <c r="DB113" i="7"/>
  <c r="DB109" i="7"/>
  <c r="DB105" i="7"/>
  <c r="DB101" i="7"/>
  <c r="DB90" i="7"/>
  <c r="DB89" i="7"/>
  <c r="DB85" i="7"/>
  <c r="DB81" i="7"/>
  <c r="DB76" i="7"/>
  <c r="DB67" i="7"/>
  <c r="DB59" i="7"/>
  <c r="DB51" i="7"/>
  <c r="DB43" i="7"/>
  <c r="DB36" i="7"/>
  <c r="DB28" i="7"/>
  <c r="DB20" i="7"/>
  <c r="DB12" i="7"/>
  <c r="W17" i="5"/>
  <c r="T18" i="5"/>
  <c r="V9" i="5"/>
  <c r="X7" i="5"/>
  <c r="W24" i="5"/>
  <c r="T10" i="5"/>
  <c r="V18" i="5"/>
  <c r="W29" i="5"/>
  <c r="W7" i="5"/>
  <c r="T27" i="5"/>
  <c r="U7" i="5"/>
  <c r="X15" i="5"/>
  <c r="X11" i="5"/>
  <c r="T29" i="5"/>
  <c r="W26" i="5"/>
  <c r="V11" i="5"/>
  <c r="V34" i="5"/>
  <c r="U24" i="5"/>
  <c r="V24" i="5"/>
  <c r="W20" i="5"/>
  <c r="U26" i="5"/>
  <c r="X29" i="5"/>
  <c r="T21" i="5"/>
  <c r="T20" i="5"/>
  <c r="X20" i="5"/>
  <c r="T8" i="5"/>
  <c r="U20" i="5"/>
  <c r="W15" i="5"/>
  <c r="U29" i="5"/>
  <c r="X8" i="5"/>
  <c r="T34" i="5"/>
  <c r="T12" i="5"/>
  <c r="W12" i="5"/>
  <c r="V10" i="5"/>
  <c r="X30" i="5"/>
  <c r="V12" i="5"/>
  <c r="W21" i="5"/>
  <c r="U15" i="5"/>
  <c r="X16" i="5"/>
  <c r="X10" i="5"/>
  <c r="W30" i="5"/>
  <c r="W9" i="5"/>
  <c r="U28" i="5"/>
  <c r="X34" i="5"/>
  <c r="V19" i="5"/>
  <c r="V14" i="5"/>
  <c r="X25" i="5"/>
  <c r="V22" i="5"/>
  <c r="W16" i="5"/>
  <c r="X13" i="5"/>
  <c r="X28" i="5"/>
  <c r="T11" i="5"/>
  <c r="T13" i="5"/>
  <c r="U32" i="5"/>
  <c r="U14" i="5"/>
  <c r="U25" i="5"/>
  <c r="U13" i="5"/>
  <c r="W32" i="5"/>
  <c r="V33" i="5"/>
  <c r="U23" i="5"/>
  <c r="W18" i="5"/>
  <c r="U9" i="5"/>
  <c r="X6" i="5"/>
  <c r="W33" i="5"/>
  <c r="V4" i="5"/>
  <c r="V25" i="5"/>
  <c r="X22" i="5"/>
  <c r="X33" i="5"/>
  <c r="V16" i="5"/>
  <c r="W31" i="5"/>
  <c r="W4" i="5"/>
  <c r="T5" i="5"/>
  <c r="W6" i="5"/>
  <c r="U31" i="5"/>
  <c r="X27" i="5"/>
  <c r="T19" i="5"/>
  <c r="X23" i="5"/>
  <c r="T7" i="5"/>
  <c r="X31" i="5"/>
  <c r="W27" i="5"/>
  <c r="U18" i="5"/>
  <c r="T9" i="5"/>
  <c r="X19" i="5"/>
  <c r="W23" i="5"/>
  <c r="U4" i="5"/>
  <c r="W5" i="5"/>
  <c r="T6" i="5"/>
  <c r="W19" i="5"/>
  <c r="V23" i="5"/>
  <c r="U12" i="5"/>
  <c r="U17" i="5"/>
  <c r="T17" i="5"/>
  <c r="W8" i="5"/>
  <c r="W34" i="5"/>
  <c r="V17" i="5"/>
  <c r="U11" i="5"/>
  <c r="W10" i="5"/>
  <c r="X21" i="5"/>
  <c r="V28" i="5"/>
  <c r="W28" i="5"/>
  <c r="V15" i="5"/>
  <c r="X26" i="5"/>
  <c r="U8" i="5"/>
  <c r="U21" i="5"/>
  <c r="V26" i="5"/>
  <c r="U33" i="5"/>
  <c r="V32" i="5"/>
  <c r="T16" i="5"/>
  <c r="T30" i="5"/>
  <c r="V30" i="5"/>
  <c r="X24" i="5"/>
  <c r="T14" i="5"/>
  <c r="V13" i="5"/>
  <c r="T32" i="5"/>
  <c r="W14" i="5"/>
  <c r="T25" i="5"/>
  <c r="T22" i="5"/>
  <c r="T31" i="5"/>
  <c r="V27" i="5"/>
  <c r="W22" i="5"/>
  <c r="X4" i="5"/>
  <c r="X5" i="5"/>
  <c r="V5" i="5"/>
  <c r="U6" i="5"/>
  <c r="Y3" i="5"/>
  <c r="AA49" i="1"/>
  <c r="AA733" i="1"/>
  <c r="AA652" i="1"/>
  <c r="AA465" i="1"/>
  <c r="B14" i="5"/>
  <c r="F13" i="5"/>
  <c r="J5" i="1"/>
  <c r="K5" i="1" s="1"/>
  <c r="N5" i="1" s="1"/>
  <c r="J53" i="1"/>
  <c r="K53" i="1" s="1"/>
  <c r="N53" i="1" s="1"/>
  <c r="J12" i="1"/>
  <c r="K12" i="1" s="1"/>
  <c r="N12" i="1" s="1"/>
  <c r="J725" i="1"/>
  <c r="K725" i="1" s="1"/>
  <c r="N725" i="1" s="1"/>
  <c r="J37" i="1"/>
  <c r="K37" i="1" s="1"/>
  <c r="N37" i="1" s="1"/>
  <c r="J131" i="1"/>
  <c r="K131" i="1" s="1"/>
  <c r="N131" i="1" s="1"/>
  <c r="J71" i="1"/>
  <c r="K71" i="1" s="1"/>
  <c r="N71" i="1" s="1"/>
  <c r="J471" i="1"/>
  <c r="K471" i="1" s="1"/>
  <c r="N471" i="1" s="1"/>
  <c r="J45" i="1"/>
  <c r="K45" i="1" s="1"/>
  <c r="N45" i="1" s="1"/>
  <c r="J367" i="1"/>
  <c r="K367" i="1" s="1"/>
  <c r="N367" i="1" s="1"/>
  <c r="J740" i="1"/>
  <c r="K740" i="1" s="1"/>
  <c r="N740" i="1" s="1"/>
  <c r="J17" i="1"/>
  <c r="K17" i="1" s="1"/>
  <c r="N17" i="1" s="1"/>
  <c r="J751" i="1"/>
  <c r="K751" i="1" s="1"/>
  <c r="N751" i="1" s="1"/>
  <c r="J86" i="1"/>
  <c r="K86" i="1" s="1"/>
  <c r="N86" i="1" s="1"/>
  <c r="J506" i="1"/>
  <c r="K506" i="1" s="1"/>
  <c r="N506" i="1" s="1"/>
  <c r="J535" i="1"/>
  <c r="K535" i="1" s="1"/>
  <c r="N535" i="1" s="1"/>
  <c r="J611" i="1"/>
  <c r="K611" i="1" s="1"/>
  <c r="N611" i="1" s="1"/>
  <c r="J458" i="1"/>
  <c r="K458" i="1" s="1"/>
  <c r="N458" i="1" s="1"/>
  <c r="J402" i="1"/>
  <c r="K402" i="1" s="1"/>
  <c r="N402" i="1" s="1"/>
  <c r="J637" i="1"/>
  <c r="K637" i="1" s="1"/>
  <c r="N637" i="1" s="1"/>
  <c r="J182" i="1"/>
  <c r="K182" i="1" s="1"/>
  <c r="N182" i="1" s="1"/>
  <c r="J715" i="1"/>
  <c r="K715" i="1" s="1"/>
  <c r="N715" i="1" s="1"/>
  <c r="J219" i="1"/>
  <c r="K219" i="1" s="1"/>
  <c r="N219" i="1" s="1"/>
  <c r="J95" i="1"/>
  <c r="K95" i="1" s="1"/>
  <c r="N95" i="1" s="1"/>
  <c r="J420" i="1"/>
  <c r="K420" i="1" s="1"/>
  <c r="N420" i="1" s="1"/>
  <c r="J563" i="1"/>
  <c r="K563" i="1" s="1"/>
  <c r="N563" i="1" s="1"/>
  <c r="J750" i="1"/>
  <c r="K750" i="1" s="1"/>
  <c r="N750" i="1" s="1"/>
  <c r="J663" i="1"/>
  <c r="K663" i="1" s="1"/>
  <c r="N663" i="1" s="1"/>
  <c r="J157" i="1"/>
  <c r="K157" i="1" s="1"/>
  <c r="N157" i="1" s="1"/>
  <c r="J691" i="1"/>
  <c r="K691" i="1" s="1"/>
  <c r="N691" i="1" s="1"/>
  <c r="AM59" i="7" l="1" a="1"/>
  <c r="AM59" i="7" s="1"/>
  <c r="AM44" i="7" a="1"/>
  <c r="AM44" i="7" s="1"/>
  <c r="AM70" i="7" a="1"/>
  <c r="AM70" i="7" s="1"/>
  <c r="AM68" i="7" a="1"/>
  <c r="AM68" i="7" s="1"/>
  <c r="AM84" i="7" a="1"/>
  <c r="AM84" i="7" s="1"/>
  <c r="AM46" i="7" a="1"/>
  <c r="AM46" i="7" s="1"/>
  <c r="AM97" i="7" a="1"/>
  <c r="AM97" i="7" s="1"/>
  <c r="AM69" i="7" a="1"/>
  <c r="AM69" i="7" s="1"/>
  <c r="AM51" i="7" a="1"/>
  <c r="AM51" i="7" s="1"/>
  <c r="AM49" i="7" a="1"/>
  <c r="AM49" i="7" s="1"/>
  <c r="AM36" i="7" a="1"/>
  <c r="AM36" i="7" s="1"/>
  <c r="AM35" i="7" a="1"/>
  <c r="AM35" i="7" s="1"/>
  <c r="AM92" i="7" a="1"/>
  <c r="AM92" i="7" s="1"/>
  <c r="AM31" i="7" a="1"/>
  <c r="AM31" i="7" s="1"/>
  <c r="AM30" i="7" a="1"/>
  <c r="AM30" i="7" s="1"/>
  <c r="AM21" i="7" a="1"/>
  <c r="AM21" i="7" s="1"/>
  <c r="AM18" i="7" a="1"/>
  <c r="AM18" i="7" s="1"/>
  <c r="AM25" i="7" a="1"/>
  <c r="AM25" i="7" s="1"/>
  <c r="AM40" i="7" a="1"/>
  <c r="AM40" i="7" s="1"/>
  <c r="AM12" i="7" a="1"/>
  <c r="AM12" i="7" s="1"/>
  <c r="AM38" i="7" a="1"/>
  <c r="AM38" i="7" s="1"/>
  <c r="AM13" i="7" a="1"/>
  <c r="AM13" i="7" s="1"/>
  <c r="AM19" i="7" a="1"/>
  <c r="AM19" i="7" s="1"/>
  <c r="AM55" i="7" a="1"/>
  <c r="AM55" i="7" s="1"/>
  <c r="AM20" i="7" a="1"/>
  <c r="AM20" i="7" s="1"/>
  <c r="AM14" i="7" a="1"/>
  <c r="AM14" i="7" s="1"/>
  <c r="AM45" i="7" a="1"/>
  <c r="AM45" i="7" s="1"/>
  <c r="AM23" i="7" a="1"/>
  <c r="AM23" i="7" s="1"/>
  <c r="AM16" i="7" a="1"/>
  <c r="AM16" i="7" s="1"/>
  <c r="AM10" i="7" a="1"/>
  <c r="AM10" i="7" s="1"/>
  <c r="AM61" i="7" a="1"/>
  <c r="AM61" i="7" s="1"/>
  <c r="AM27" i="7" a="1"/>
  <c r="AM27" i="7" s="1"/>
  <c r="AM11" i="7" a="1"/>
  <c r="AM11" i="7" s="1"/>
  <c r="AM9" i="7"/>
  <c r="AM360" i="7" a="1"/>
  <c r="AM360" i="7" s="1"/>
  <c r="AM344" i="7" a="1"/>
  <c r="AM344" i="7" s="1"/>
  <c r="AM330" i="7" a="1"/>
  <c r="AM330" i="7" s="1"/>
  <c r="AM303" i="7" a="1"/>
  <c r="AM303" i="7" s="1"/>
  <c r="AM295" i="7" a="1"/>
  <c r="AM295" i="7" s="1"/>
  <c r="AM273" i="7" a="1"/>
  <c r="AM273" i="7" s="1"/>
  <c r="BS5" i="7"/>
  <c r="AM358" i="7" a="1"/>
  <c r="AM358" i="7" s="1"/>
  <c r="AM356" i="7" a="1"/>
  <c r="AM356" i="7" s="1"/>
  <c r="AM354" i="7" a="1"/>
  <c r="AM354" i="7" s="1"/>
  <c r="AM343" i="7" a="1"/>
  <c r="AM343" i="7" s="1"/>
  <c r="AM341" i="7" a="1"/>
  <c r="AM341" i="7" s="1"/>
  <c r="AM339" i="7" a="1"/>
  <c r="AM339" i="7" s="1"/>
  <c r="AM334" i="7" a="1"/>
  <c r="AM334" i="7" s="1"/>
  <c r="AM321" i="7" a="1"/>
  <c r="AM321" i="7" s="1"/>
  <c r="AM312" i="7" a="1"/>
  <c r="AM312" i="7" s="1"/>
  <c r="AM302" i="7" a="1"/>
  <c r="AM302" i="7" s="1"/>
  <c r="AM294" i="7" a="1"/>
  <c r="AM294" i="7" s="1"/>
  <c r="AM272" i="7" a="1"/>
  <c r="AM272" i="7" s="1"/>
  <c r="AM369" i="7" a="1"/>
  <c r="AM369" i="7" s="1"/>
  <c r="AM366" i="7" a="1"/>
  <c r="AM366" i="7" s="1"/>
  <c r="AM364" i="7" a="1"/>
  <c r="AM364" i="7" s="1"/>
  <c r="AM362" i="7" a="1"/>
  <c r="AM362" i="7" s="1"/>
  <c r="AM342" i="7" a="1"/>
  <c r="AM342" i="7" s="1"/>
  <c r="AM340" i="7" a="1"/>
  <c r="AM340" i="7" s="1"/>
  <c r="AM301" i="7" a="1"/>
  <c r="AM301" i="7" s="1"/>
  <c r="AM293" i="7" a="1"/>
  <c r="AM293" i="7" s="1"/>
  <c r="AM287" i="7" a="1"/>
  <c r="AM287" i="7" s="1"/>
  <c r="AM284" i="7" a="1"/>
  <c r="AM284" i="7" s="1"/>
  <c r="AM337" i="7" a="1"/>
  <c r="AM337" i="7" s="1"/>
  <c r="AM335" i="7" a="1"/>
  <c r="AM335" i="7" s="1"/>
  <c r="AM322" i="7" a="1"/>
  <c r="AM322" i="7" s="1"/>
  <c r="AM320" i="7" a="1"/>
  <c r="AM320" i="7" s="1"/>
  <c r="AM313" i="7" a="1"/>
  <c r="AM313" i="7" s="1"/>
  <c r="AM311" i="7" a="1"/>
  <c r="AM311" i="7" s="1"/>
  <c r="AM309" i="7" a="1"/>
  <c r="AM309" i="7" s="1"/>
  <c r="AM307" i="7" a="1"/>
  <c r="AM307" i="7" s="1"/>
  <c r="AM300" i="7" a="1"/>
  <c r="AM300" i="7" s="1"/>
  <c r="AM291" i="7" a="1"/>
  <c r="AM291" i="7" s="1"/>
  <c r="AM289" i="7" a="1"/>
  <c r="AM289" i="7" s="1"/>
  <c r="AM286" i="7" a="1"/>
  <c r="AM286" i="7" s="1"/>
  <c r="AM283" i="7" a="1"/>
  <c r="AM283" i="7" s="1"/>
  <c r="AM278" i="7" a="1"/>
  <c r="AM278" i="7" s="1"/>
  <c r="AM368" i="7" a="1"/>
  <c r="AM368" i="7" s="1"/>
  <c r="AM359" i="7" a="1"/>
  <c r="AM359" i="7" s="1"/>
  <c r="AM336" i="7" a="1"/>
  <c r="AM336" i="7" s="1"/>
  <c r="AM319" i="7" a="1"/>
  <c r="AM319" i="7" s="1"/>
  <c r="AM299" i="7" a="1"/>
  <c r="AM299" i="7" s="1"/>
  <c r="AM282" i="7" a="1"/>
  <c r="AM282" i="7" s="1"/>
  <c r="AM277" i="7" a="1"/>
  <c r="AM277" i="7" s="1"/>
  <c r="AM361" i="7" a="1"/>
  <c r="AM361" i="7" s="1"/>
  <c r="AM357" i="7" a="1"/>
  <c r="AM357" i="7" s="1"/>
  <c r="AM355" i="7" a="1"/>
  <c r="AM355" i="7" s="1"/>
  <c r="AM353" i="7" a="1"/>
  <c r="AM353" i="7" s="1"/>
  <c r="AM350" i="7" a="1"/>
  <c r="AM350" i="7" s="1"/>
  <c r="AM347" i="7" a="1"/>
  <c r="AM347" i="7" s="1"/>
  <c r="AM346" i="7" a="1"/>
  <c r="AM346" i="7" s="1"/>
  <c r="AM328" i="7" a="1"/>
  <c r="AM328" i="7" s="1"/>
  <c r="AM327" i="7" a="1"/>
  <c r="AM327" i="7" s="1"/>
  <c r="AM323" i="7" a="1"/>
  <c r="AM323" i="7" s="1"/>
  <c r="AM318" i="7" a="1"/>
  <c r="AM318" i="7" s="1"/>
  <c r="AM315" i="7" a="1"/>
  <c r="AM315" i="7" s="1"/>
  <c r="AM306" i="7" a="1"/>
  <c r="AM306" i="7" s="1"/>
  <c r="AM298" i="7" a="1"/>
  <c r="AM298" i="7" s="1"/>
  <c r="AM292" i="7" a="1"/>
  <c r="AM292" i="7" s="1"/>
  <c r="AM276" i="7" a="1"/>
  <c r="AM276" i="7" s="1"/>
  <c r="AM365" i="7" a="1"/>
  <c r="AM365" i="7" s="1"/>
  <c r="AM338" i="7" a="1"/>
  <c r="AM338" i="7" s="1"/>
  <c r="AM317" i="7" a="1"/>
  <c r="AM317" i="7" s="1"/>
  <c r="AM305" i="7" a="1"/>
  <c r="AM305" i="7" s="1"/>
  <c r="AM270" i="7" a="1"/>
  <c r="AM270" i="7" s="1"/>
  <c r="AM263" i="7" a="1"/>
  <c r="AM263" i="7" s="1"/>
  <c r="AM246" i="7" a="1"/>
  <c r="AM246" i="7" s="1"/>
  <c r="AM243" i="7" a="1"/>
  <c r="AM243" i="7" s="1"/>
  <c r="AM216" i="7" a="1"/>
  <c r="AM216" i="7" s="1"/>
  <c r="AM199" i="7" a="1"/>
  <c r="AM199" i="7" s="1"/>
  <c r="AM196" i="7" a="1"/>
  <c r="AM196" i="7" s="1"/>
  <c r="AM188" i="7" a="1"/>
  <c r="AM188" i="7" s="1"/>
  <c r="AM333" i="7" a="1"/>
  <c r="AM333" i="7" s="1"/>
  <c r="AM329" i="7" a="1"/>
  <c r="AM329" i="7" s="1"/>
  <c r="AM325" i="7" a="1"/>
  <c r="AM325" i="7" s="1"/>
  <c r="AM308" i="7" a="1"/>
  <c r="AM308" i="7" s="1"/>
  <c r="AM281" i="7" a="1"/>
  <c r="AM281" i="7" s="1"/>
  <c r="AM280" i="7" a="1"/>
  <c r="AM280" i="7" s="1"/>
  <c r="AM279" i="7" a="1"/>
  <c r="AM279" i="7" s="1"/>
  <c r="AM269" i="7" a="1"/>
  <c r="AM269" i="7" s="1"/>
  <c r="AM265" i="7" a="1"/>
  <c r="AM265" i="7" s="1"/>
  <c r="AM256" i="7" a="1"/>
  <c r="AM256" i="7" s="1"/>
  <c r="AM253" i="7" a="1"/>
  <c r="AM253" i="7" s="1"/>
  <c r="AM251" i="7" a="1"/>
  <c r="AM251" i="7" s="1"/>
  <c r="AM240" i="7" a="1"/>
  <c r="AM240" i="7" s="1"/>
  <c r="AM226" i="7" a="1"/>
  <c r="AM226" i="7" s="1"/>
  <c r="AM221" i="7" a="1"/>
  <c r="AM221" i="7" s="1"/>
  <c r="AM218" i="7" a="1"/>
  <c r="AM218" i="7" s="1"/>
  <c r="AM212" i="7" a="1"/>
  <c r="AM212" i="7" s="1"/>
  <c r="AM208" i="7" a="1"/>
  <c r="AM208" i="7" s="1"/>
  <c r="AM363" i="7" a="1"/>
  <c r="AM363" i="7" s="1"/>
  <c r="AM352" i="7" a="1"/>
  <c r="AM352" i="7" s="1"/>
  <c r="AM332" i="7" a="1"/>
  <c r="AM332" i="7" s="1"/>
  <c r="AM316" i="7" a="1"/>
  <c r="AM316" i="7" s="1"/>
  <c r="AM297" i="7" a="1"/>
  <c r="AM297" i="7" s="1"/>
  <c r="AM268" i="7" a="1"/>
  <c r="AM268" i="7" s="1"/>
  <c r="AM267" i="7" a="1"/>
  <c r="AM267" i="7" s="1"/>
  <c r="AM266" i="7" a="1"/>
  <c r="AM266" i="7" s="1"/>
  <c r="AM262" i="7" a="1"/>
  <c r="AM262" i="7" s="1"/>
  <c r="AM261" i="7" a="1"/>
  <c r="AM261" i="7" s="1"/>
  <c r="AM260" i="7" a="1"/>
  <c r="AM260" i="7" s="1"/>
  <c r="AM249" i="7" a="1"/>
  <c r="AM249" i="7" s="1"/>
  <c r="AM238" i="7" a="1"/>
  <c r="AM238" i="7" s="1"/>
  <c r="AM236" i="7" a="1"/>
  <c r="AM236" i="7" s="1"/>
  <c r="AM234" i="7" a="1"/>
  <c r="AM234" i="7" s="1"/>
  <c r="AM232" i="7" a="1"/>
  <c r="AM232" i="7" s="1"/>
  <c r="AM230" i="7" a="1"/>
  <c r="AM230" i="7" s="1"/>
  <c r="AM228" i="7" a="1"/>
  <c r="AM228" i="7" s="1"/>
  <c r="AM220" i="7" a="1"/>
  <c r="AM220" i="7" s="1"/>
  <c r="AM217" i="7" a="1"/>
  <c r="AM217" i="7" s="1"/>
  <c r="AM349" i="7" a="1"/>
  <c r="AM349" i="7" s="1"/>
  <c r="AM345" i="7" a="1"/>
  <c r="AM345" i="7" s="1"/>
  <c r="AM324" i="7" a="1"/>
  <c r="AM324" i="7" s="1"/>
  <c r="AM310" i="7" a="1"/>
  <c r="AM310" i="7" s="1"/>
  <c r="AM304" i="7" a="1"/>
  <c r="AM304" i="7" s="1"/>
  <c r="AM288" i="7" a="1"/>
  <c r="AM288" i="7" s="1"/>
  <c r="AM285" i="7" a="1"/>
  <c r="AM285" i="7" s="1"/>
  <c r="AM259" i="7" a="1"/>
  <c r="AM259" i="7" s="1"/>
  <c r="AM247" i="7" a="1"/>
  <c r="AM247" i="7" s="1"/>
  <c r="AM225" i="7" a="1"/>
  <c r="AM225" i="7" s="1"/>
  <c r="AM223" i="7" a="1"/>
  <c r="AM223" i="7" s="1"/>
  <c r="AM219" i="7" a="1"/>
  <c r="AM219" i="7" s="1"/>
  <c r="AM213" i="7" a="1"/>
  <c r="AM213" i="7" s="1"/>
  <c r="AM258" i="7" a="1"/>
  <c r="AM258" i="7" s="1"/>
  <c r="AM244" i="7" a="1"/>
  <c r="AM244" i="7" s="1"/>
  <c r="AM241" i="7" a="1"/>
  <c r="AM241" i="7" s="1"/>
  <c r="AM351" i="7" a="1"/>
  <c r="AM351" i="7" s="1"/>
  <c r="AM348" i="7" a="1"/>
  <c r="AM348" i="7" s="1"/>
  <c r="AM331" i="7" a="1"/>
  <c r="AM331" i="7" s="1"/>
  <c r="AM296" i="7" a="1"/>
  <c r="AM296" i="7" s="1"/>
  <c r="AM290" i="7" a="1"/>
  <c r="AM290" i="7" s="1"/>
  <c r="AM271" i="7" a="1"/>
  <c r="AM271" i="7" s="1"/>
  <c r="AM257" i="7" a="1"/>
  <c r="AM257" i="7" s="1"/>
  <c r="AM254" i="7" a="1"/>
  <c r="AM254" i="7" s="1"/>
  <c r="AM252" i="7" a="1"/>
  <c r="AM252" i="7" s="1"/>
  <c r="AM250" i="7" a="1"/>
  <c r="AM250" i="7" s="1"/>
  <c r="AM245" i="7" a="1"/>
  <c r="AM245" i="7" s="1"/>
  <c r="AM242" i="7" a="1"/>
  <c r="AM242" i="7" s="1"/>
  <c r="AM314" i="7" a="1"/>
  <c r="AM314" i="7" s="1"/>
  <c r="AM275" i="7" a="1"/>
  <c r="AM275" i="7" s="1"/>
  <c r="AM239" i="7" a="1"/>
  <c r="AM239" i="7" s="1"/>
  <c r="AM222" i="7" a="1"/>
  <c r="AM222" i="7" s="1"/>
  <c r="AM201" i="7" a="1"/>
  <c r="AM201" i="7" s="1"/>
  <c r="AM197" i="7" a="1"/>
  <c r="AM197" i="7" s="1"/>
  <c r="AM187" i="7" a="1"/>
  <c r="AM187" i="7" s="1"/>
  <c r="AM176" i="7" a="1"/>
  <c r="AM176" i="7" s="1"/>
  <c r="AM159" i="7" a="1"/>
  <c r="AM159" i="7" s="1"/>
  <c r="AM146" i="7" a="1"/>
  <c r="AM146" i="7" s="1"/>
  <c r="AM144" i="7" a="1"/>
  <c r="AM144" i="7" s="1"/>
  <c r="AM142" i="7" a="1"/>
  <c r="AM142" i="7" s="1"/>
  <c r="AM140" i="7" a="1"/>
  <c r="AM140" i="7" s="1"/>
  <c r="AM138" i="7" a="1"/>
  <c r="AM138" i="7" s="1"/>
  <c r="AM136" i="7" a="1"/>
  <c r="AM136" i="7" s="1"/>
  <c r="AM134" i="7" a="1"/>
  <c r="AM134" i="7" s="1"/>
  <c r="AM132" i="7" a="1"/>
  <c r="AM132" i="7" s="1"/>
  <c r="AM130" i="7" a="1"/>
  <c r="AM130" i="7" s="1"/>
  <c r="AM128" i="7" a="1"/>
  <c r="AM128" i="7" s="1"/>
  <c r="AM126" i="7" a="1"/>
  <c r="AM126" i="7" s="1"/>
  <c r="AM124" i="7" a="1"/>
  <c r="AM124" i="7" s="1"/>
  <c r="AM122" i="7" a="1"/>
  <c r="AM122" i="7" s="1"/>
  <c r="AM120" i="7" a="1"/>
  <c r="AM120" i="7" s="1"/>
  <c r="AM118" i="7" a="1"/>
  <c r="AM118" i="7" s="1"/>
  <c r="AM116" i="7" a="1"/>
  <c r="AM116" i="7" s="1"/>
  <c r="AM114" i="7" a="1"/>
  <c r="AM114" i="7" s="1"/>
  <c r="AM112" i="7" a="1"/>
  <c r="AM112" i="7" s="1"/>
  <c r="AM110" i="7" a="1"/>
  <c r="AM110" i="7" s="1"/>
  <c r="AM108" i="7" a="1"/>
  <c r="AM108" i="7" s="1"/>
  <c r="AM106" i="7" a="1"/>
  <c r="AM106" i="7" s="1"/>
  <c r="AM104" i="7" a="1"/>
  <c r="AM104" i="7" s="1"/>
  <c r="AM102" i="7" a="1"/>
  <c r="AM102" i="7" s="1"/>
  <c r="AM100" i="7" a="1"/>
  <c r="AM100" i="7" s="1"/>
  <c r="AM206" i="7" a="1"/>
  <c r="AM206" i="7" s="1"/>
  <c r="AM202" i="7" a="1"/>
  <c r="AM202" i="7" s="1"/>
  <c r="AM182" i="7" a="1"/>
  <c r="AM182" i="7" s="1"/>
  <c r="AM177" i="7" a="1"/>
  <c r="AM177" i="7" s="1"/>
  <c r="AM158" i="7" a="1"/>
  <c r="AM158" i="7" s="1"/>
  <c r="AM154" i="7" a="1"/>
  <c r="AM154" i="7" s="1"/>
  <c r="AM148" i="7" a="1"/>
  <c r="AM148" i="7" s="1"/>
  <c r="AM326" i="7" a="1"/>
  <c r="AM326" i="7" s="1"/>
  <c r="AM248" i="7" a="1"/>
  <c r="AM248" i="7" s="1"/>
  <c r="AM227" i="7" a="1"/>
  <c r="AM227" i="7" s="1"/>
  <c r="AM203" i="7" a="1"/>
  <c r="AM203" i="7" s="1"/>
  <c r="AM183" i="7" a="1"/>
  <c r="AM183" i="7" s="1"/>
  <c r="AM170" i="7" a="1"/>
  <c r="AM170" i="7" s="1"/>
  <c r="AM165" i="7" a="1"/>
  <c r="AM165" i="7" s="1"/>
  <c r="AM157" i="7" a="1"/>
  <c r="AM157" i="7" s="1"/>
  <c r="AM153" i="7" a="1"/>
  <c r="AM153" i="7" s="1"/>
  <c r="AM231" i="7" a="1"/>
  <c r="AM231" i="7" s="1"/>
  <c r="AM209" i="7" a="1"/>
  <c r="AM209" i="7" s="1"/>
  <c r="AM204" i="7" a="1"/>
  <c r="AM204" i="7" s="1"/>
  <c r="AM194" i="7" a="1"/>
  <c r="AM194" i="7" s="1"/>
  <c r="AM192" i="7" a="1"/>
  <c r="AM192" i="7" s="1"/>
  <c r="AM190" i="7" a="1"/>
  <c r="AM190" i="7" s="1"/>
  <c r="AM178" i="7" a="1"/>
  <c r="AM178" i="7" s="1"/>
  <c r="AM174" i="7" a="1"/>
  <c r="AM174" i="7" s="1"/>
  <c r="AM172" i="7" a="1"/>
  <c r="AM172" i="7" s="1"/>
  <c r="AM166" i="7" a="1"/>
  <c r="AM166" i="7" s="1"/>
  <c r="AM164" i="7" a="1"/>
  <c r="AM164" i="7" s="1"/>
  <c r="AM156" i="7" a="1"/>
  <c r="AM156" i="7" s="1"/>
  <c r="AM152" i="7" a="1"/>
  <c r="AM152" i="7" s="1"/>
  <c r="AM367" i="7" a="1"/>
  <c r="AM367" i="7" s="1"/>
  <c r="AM274" i="7" a="1"/>
  <c r="AM274" i="7" s="1"/>
  <c r="AM255" i="7" a="1"/>
  <c r="AM255" i="7" s="1"/>
  <c r="AM235" i="7" a="1"/>
  <c r="AM235" i="7" s="1"/>
  <c r="AM224" i="7" a="1"/>
  <c r="AM224" i="7" s="1"/>
  <c r="AM215" i="7" a="1"/>
  <c r="AM215" i="7" s="1"/>
  <c r="AM214" i="7" a="1"/>
  <c r="AM214" i="7" s="1"/>
  <c r="AM211" i="7" a="1"/>
  <c r="AM211" i="7" s="1"/>
  <c r="AM198" i="7" a="1"/>
  <c r="AM198" i="7" s="1"/>
  <c r="AM184" i="7" a="1"/>
  <c r="AM184" i="7" s="1"/>
  <c r="AM179" i="7" a="1"/>
  <c r="AM179" i="7" s="1"/>
  <c r="AM169" i="7" a="1"/>
  <c r="AM169" i="7" s="1"/>
  <c r="AM163" i="7" a="1"/>
  <c r="AM163" i="7" s="1"/>
  <c r="AM155" i="7" a="1"/>
  <c r="AM155" i="7" s="1"/>
  <c r="AM151" i="7" a="1"/>
  <c r="AM151" i="7" s="1"/>
  <c r="AM147" i="7" a="1"/>
  <c r="AM147" i="7" s="1"/>
  <c r="AM145" i="7" a="1"/>
  <c r="AM145" i="7" s="1"/>
  <c r="AM143" i="7" a="1"/>
  <c r="AM143" i="7" s="1"/>
  <c r="AM141" i="7" a="1"/>
  <c r="AM141" i="7" s="1"/>
  <c r="AM139" i="7" a="1"/>
  <c r="AM139" i="7" s="1"/>
  <c r="AM137" i="7" a="1"/>
  <c r="AM137" i="7" s="1"/>
  <c r="AM135" i="7" a="1"/>
  <c r="AM135" i="7" s="1"/>
  <c r="AM133" i="7" a="1"/>
  <c r="AM133" i="7" s="1"/>
  <c r="AM131" i="7" a="1"/>
  <c r="AM131" i="7" s="1"/>
  <c r="AM129" i="7" a="1"/>
  <c r="AM129" i="7" s="1"/>
  <c r="AM127" i="7" a="1"/>
  <c r="AM127" i="7" s="1"/>
  <c r="AM125" i="7" a="1"/>
  <c r="AM125" i="7" s="1"/>
  <c r="AM123" i="7" a="1"/>
  <c r="AM123" i="7" s="1"/>
  <c r="AM121" i="7" a="1"/>
  <c r="AM121" i="7" s="1"/>
  <c r="AM119" i="7" a="1"/>
  <c r="AM119" i="7" s="1"/>
  <c r="AM117" i="7" a="1"/>
  <c r="AM117" i="7" s="1"/>
  <c r="AM229" i="7" a="1"/>
  <c r="AM229" i="7" s="1"/>
  <c r="AM205" i="7" a="1"/>
  <c r="AM205" i="7" s="1"/>
  <c r="AM193" i="7" a="1"/>
  <c r="AM193" i="7" s="1"/>
  <c r="AM186" i="7" a="1"/>
  <c r="AM186" i="7" s="1"/>
  <c r="AM181" i="7" a="1"/>
  <c r="AM181" i="7" s="1"/>
  <c r="AM173" i="7" a="1"/>
  <c r="AM173" i="7" s="1"/>
  <c r="AM113" i="7" a="1"/>
  <c r="AM113" i="7" s="1"/>
  <c r="AM88" i="7" a="1"/>
  <c r="AM88" i="7" s="1"/>
  <c r="AM86" i="7" a="1"/>
  <c r="AM86" i="7" s="1"/>
  <c r="AM79" i="7" a="1"/>
  <c r="AM79" i="7" s="1"/>
  <c r="AM75" i="7" a="1"/>
  <c r="AM75" i="7" s="1"/>
  <c r="AM67" i="7" a="1"/>
  <c r="AM67" i="7" s="1"/>
  <c r="AM57" i="7" a="1"/>
  <c r="AM57" i="7" s="1"/>
  <c r="AM47" i="7" a="1"/>
  <c r="AM47" i="7" s="1"/>
  <c r="AM32" i="7" a="1"/>
  <c r="AM32" i="7" s="1"/>
  <c r="AM17" i="7" a="1"/>
  <c r="AM17" i="7" s="1"/>
  <c r="AM171" i="7" a="1"/>
  <c r="AM171" i="7" s="1"/>
  <c r="AM162" i="7" a="1"/>
  <c r="AM162" i="7" s="1"/>
  <c r="AM161" i="7" a="1"/>
  <c r="AM161" i="7" s="1"/>
  <c r="AM160" i="7" a="1"/>
  <c r="AM160" i="7" s="1"/>
  <c r="AM115" i="7" a="1"/>
  <c r="AM115" i="7" s="1"/>
  <c r="AM105" i="7" a="1"/>
  <c r="AM105" i="7" s="1"/>
  <c r="AM95" i="7" a="1"/>
  <c r="AM95" i="7" s="1"/>
  <c r="AM66" i="7" a="1"/>
  <c r="AM66" i="7" s="1"/>
  <c r="AM56" i="7" a="1"/>
  <c r="AM56" i="7" s="1"/>
  <c r="AM54" i="7" a="1"/>
  <c r="AM54" i="7" s="1"/>
  <c r="AM52" i="7" a="1"/>
  <c r="AM52" i="7" s="1"/>
  <c r="AM33" i="7" a="1"/>
  <c r="AM33" i="7" s="1"/>
  <c r="AM28" i="7" a="1"/>
  <c r="AM28" i="7" s="1"/>
  <c r="AM90" i="7" a="1"/>
  <c r="AM90" i="7" s="1"/>
  <c r="AM83" i="7" a="1"/>
  <c r="AM83" i="7" s="1"/>
  <c r="AM81" i="7" a="1"/>
  <c r="AM81" i="7" s="1"/>
  <c r="AM78" i="7" a="1"/>
  <c r="AM78" i="7" s="1"/>
  <c r="AM65" i="7" a="1"/>
  <c r="AM65" i="7" s="1"/>
  <c r="AM60" i="7" a="1"/>
  <c r="AM60" i="7" s="1"/>
  <c r="AM50" i="7" a="1"/>
  <c r="AM50" i="7" s="1"/>
  <c r="AM48" i="7" a="1"/>
  <c r="AM48" i="7" s="1"/>
  <c r="AM41" i="7" a="1"/>
  <c r="AM41" i="7" s="1"/>
  <c r="AM34" i="7" a="1"/>
  <c r="AM34" i="7" s="1"/>
  <c r="AM29" i="7" a="1"/>
  <c r="AM29" i="7" s="1"/>
  <c r="AM26" i="7" a="1"/>
  <c r="AM26" i="7" s="1"/>
  <c r="AM22" i="7" a="1"/>
  <c r="AM22" i="7" s="1"/>
  <c r="AM15" i="7" a="1"/>
  <c r="AM15" i="7" s="1"/>
  <c r="AM207" i="7" a="1"/>
  <c r="AM207" i="7" s="1"/>
  <c r="AM200" i="7" a="1"/>
  <c r="AM200" i="7" s="1"/>
  <c r="AM191" i="7" a="1"/>
  <c r="AM191" i="7" s="1"/>
  <c r="AM150" i="7" a="1"/>
  <c r="AM150" i="7" s="1"/>
  <c r="AM149" i="7" a="1"/>
  <c r="AM149" i="7" s="1"/>
  <c r="AM101" i="7" a="1"/>
  <c r="AM101" i="7" s="1"/>
  <c r="AM94" i="7" a="1"/>
  <c r="AM94" i="7" s="1"/>
  <c r="AM73" i="7" a="1"/>
  <c r="AM73" i="7" s="1"/>
  <c r="AM72" i="7" a="1"/>
  <c r="AM72" i="7" s="1"/>
  <c r="AM64" i="7" a="1"/>
  <c r="AM64" i="7" s="1"/>
  <c r="AM42" i="7" a="1"/>
  <c r="AM42" i="7" s="1"/>
  <c r="AM39" i="7" a="1"/>
  <c r="AM39" i="7" s="1"/>
  <c r="AM37" i="7" a="1"/>
  <c r="AM37" i="7" s="1"/>
  <c r="AM24" i="7" a="1"/>
  <c r="AM24" i="7" s="1"/>
  <c r="AM237" i="7" a="1"/>
  <c r="AM237" i="7" s="1"/>
  <c r="AM210" i="7" a="1"/>
  <c r="AM210" i="7" s="1"/>
  <c r="AM93" i="7" a="1"/>
  <c r="AM93" i="7" s="1"/>
  <c r="AM89" i="7" a="1"/>
  <c r="AM89" i="7" s="1"/>
  <c r="AM87" i="7" a="1"/>
  <c r="AM87" i="7" s="1"/>
  <c r="AM85" i="7" a="1"/>
  <c r="AM85" i="7" s="1"/>
  <c r="AM71" i="7" a="1"/>
  <c r="AM71" i="7" s="1"/>
  <c r="AM63" i="7" a="1"/>
  <c r="AM63" i="7" s="1"/>
  <c r="AM43" i="7" a="1"/>
  <c r="AM43" i="7" s="1"/>
  <c r="AM168" i="7" a="1"/>
  <c r="AM168" i="7" s="1"/>
  <c r="AM109" i="7" a="1"/>
  <c r="AM109" i="7" s="1"/>
  <c r="AM76" i="7" a="1"/>
  <c r="AM76" i="7" s="1"/>
  <c r="AM264" i="7" a="1"/>
  <c r="AM264" i="7" s="1"/>
  <c r="AM189" i="7" a="1"/>
  <c r="AM189" i="7" s="1"/>
  <c r="AM180" i="7" a="1"/>
  <c r="AM180" i="7" s="1"/>
  <c r="AM98" i="7" a="1"/>
  <c r="AM98" i="7" s="1"/>
  <c r="AM82" i="7" a="1"/>
  <c r="AM82" i="7" s="1"/>
  <c r="AM233" i="7" a="1"/>
  <c r="AM233" i="7" s="1"/>
  <c r="AM195" i="7" a="1"/>
  <c r="AM195" i="7" s="1"/>
  <c r="AM103" i="7" a="1"/>
  <c r="AM103" i="7" s="1"/>
  <c r="AM91" i="7" a="1"/>
  <c r="AM91" i="7" s="1"/>
  <c r="AM77" i="7" a="1"/>
  <c r="AM77" i="7" s="1"/>
  <c r="AM111" i="7" a="1"/>
  <c r="AM111" i="7" s="1"/>
  <c r="AM107" i="7" a="1"/>
  <c r="AM107" i="7" s="1"/>
  <c r="AM99" i="7" a="1"/>
  <c r="AM99" i="7" s="1"/>
  <c r="AM96" i="7" a="1"/>
  <c r="AM96" i="7" s="1"/>
  <c r="AM80" i="7" a="1"/>
  <c r="AM80" i="7" s="1"/>
  <c r="AM74" i="7" a="1"/>
  <c r="AM74" i="7" s="1"/>
  <c r="AM62" i="7" a="1"/>
  <c r="AM62" i="7" s="1"/>
  <c r="AM58" i="7" a="1"/>
  <c r="AM58" i="7" s="1"/>
  <c r="AM53" i="7" a="1"/>
  <c r="AM53" i="7" s="1"/>
  <c r="AM167" i="7" a="1"/>
  <c r="AM167" i="7" s="1"/>
  <c r="AM185" i="7" a="1"/>
  <c r="AM185" i="7" s="1"/>
  <c r="AM175" i="7" a="1"/>
  <c r="AM175" i="7" s="1"/>
  <c r="G365" i="7" a="1"/>
  <c r="G365" i="7" s="1"/>
  <c r="G364" i="7" a="1"/>
  <c r="G364" i="7" s="1"/>
  <c r="G356" i="7" a="1"/>
  <c r="G356" i="7" s="1"/>
  <c r="G362" i="7" a="1"/>
  <c r="G362" i="7" s="1"/>
  <c r="G354" i="7" a="1"/>
  <c r="G354" i="7" s="1"/>
  <c r="G369" i="7" a="1"/>
  <c r="G369" i="7" s="1"/>
  <c r="G351" i="7" a="1"/>
  <c r="G351" i="7" s="1"/>
  <c r="G348" i="7" a="1"/>
  <c r="G348" i="7" s="1"/>
  <c r="G338" i="7" a="1"/>
  <c r="G338" i="7" s="1"/>
  <c r="G333" i="7" a="1"/>
  <c r="G333" i="7" s="1"/>
  <c r="G331" i="7" a="1"/>
  <c r="G331" i="7" s="1"/>
  <c r="G329" i="7" a="1"/>
  <c r="G329" i="7" s="1"/>
  <c r="G320" i="7" a="1"/>
  <c r="G320" i="7" s="1"/>
  <c r="G310" i="7" a="1"/>
  <c r="G310" i="7" s="1"/>
  <c r="G308" i="7" a="1"/>
  <c r="G308" i="7" s="1"/>
  <c r="G290" i="7" a="1"/>
  <c r="G290" i="7" s="1"/>
  <c r="G288" i="7" a="1"/>
  <c r="G288" i="7" s="1"/>
  <c r="G283" i="7" a="1"/>
  <c r="G283" i="7" s="1"/>
  <c r="G280" i="7" a="1"/>
  <c r="G280" i="7" s="1"/>
  <c r="G276" i="7" a="1"/>
  <c r="G276" i="7" s="1"/>
  <c r="G271" i="7" a="1"/>
  <c r="G271" i="7" s="1"/>
  <c r="G259" i="7" a="1"/>
  <c r="G259" i="7" s="1"/>
  <c r="G248" i="7" a="1"/>
  <c r="G248" i="7" s="1"/>
  <c r="G244" i="7" a="1"/>
  <c r="G244" i="7" s="1"/>
  <c r="G243" i="7" a="1"/>
  <c r="G243" i="7" s="1"/>
  <c r="G242" i="7" a="1"/>
  <c r="G242" i="7" s="1"/>
  <c r="G241" i="7" a="1"/>
  <c r="G241" i="7" s="1"/>
  <c r="G212" i="7" a="1"/>
  <c r="G212" i="7" s="1"/>
  <c r="G211" i="7" a="1"/>
  <c r="G211" i="7" s="1"/>
  <c r="G210" i="7" a="1"/>
  <c r="G210" i="7" s="1"/>
  <c r="G209" i="7" a="1"/>
  <c r="G209" i="7" s="1"/>
  <c r="G181" i="7" a="1"/>
  <c r="G181" i="7" s="1"/>
  <c r="G172" i="7" a="1"/>
  <c r="G172" i="7" s="1"/>
  <c r="G359" i="7" a="1"/>
  <c r="G359" i="7" s="1"/>
  <c r="G353" i="7" a="1"/>
  <c r="G353" i="7" s="1"/>
  <c r="G352" i="7" a="1"/>
  <c r="G352" i="7" s="1"/>
  <c r="G347" i="7" a="1"/>
  <c r="G347" i="7" s="1"/>
  <c r="G337" i="7" a="1"/>
  <c r="G337" i="7" s="1"/>
  <c r="G327" i="7" a="1"/>
  <c r="G327" i="7" s="1"/>
  <c r="G315" i="7" a="1"/>
  <c r="G315" i="7" s="1"/>
  <c r="G295" i="7" a="1"/>
  <c r="G295" i="7" s="1"/>
  <c r="G262" i="7" a="1"/>
  <c r="G262" i="7" s="1"/>
  <c r="G256" i="7" a="1"/>
  <c r="G256" i="7" s="1"/>
  <c r="G253" i="7" a="1"/>
  <c r="G253" i="7" s="1"/>
  <c r="G245" i="7" a="1"/>
  <c r="G245" i="7" s="1"/>
  <c r="G216" i="7" a="1"/>
  <c r="G216" i="7" s="1"/>
  <c r="G215" i="7" a="1"/>
  <c r="G215" i="7" s="1"/>
  <c r="G214" i="7" a="1"/>
  <c r="G214" i="7" s="1"/>
  <c r="G213" i="7" a="1"/>
  <c r="G213" i="7" s="1"/>
  <c r="G184" i="7" a="1"/>
  <c r="G184" i="7" s="1"/>
  <c r="G183" i="7" a="1"/>
  <c r="G183" i="7" s="1"/>
  <c r="G182" i="7" a="1"/>
  <c r="G182" i="7" s="1"/>
  <c r="G366" i="7" a="1"/>
  <c r="G366" i="7" s="1"/>
  <c r="G363" i="7" a="1"/>
  <c r="G363" i="7" s="1"/>
  <c r="G342" i="7" a="1"/>
  <c r="G342" i="7" s="1"/>
  <c r="G336" i="7" a="1"/>
  <c r="G336" i="7" s="1"/>
  <c r="G325" i="7" a="1"/>
  <c r="G325" i="7" s="1"/>
  <c r="G317" i="7" a="1"/>
  <c r="G317" i="7" s="1"/>
  <c r="G312" i="7" a="1"/>
  <c r="G312" i="7" s="1"/>
  <c r="G303" i="7" a="1"/>
  <c r="G303" i="7" s="1"/>
  <c r="G297" i="7" a="1"/>
  <c r="G297" i="7" s="1"/>
  <c r="G292" i="7" a="1"/>
  <c r="G292" i="7" s="1"/>
  <c r="G285" i="7" a="1"/>
  <c r="G285" i="7" s="1"/>
  <c r="G279" i="7" a="1"/>
  <c r="G279" i="7" s="1"/>
  <c r="G275" i="7" a="1"/>
  <c r="G275" i="7" s="1"/>
  <c r="G270" i="7" a="1"/>
  <c r="G270" i="7" s="1"/>
  <c r="G267" i="7" a="1"/>
  <c r="G267" i="7" s="1"/>
  <c r="G264" i="7" a="1"/>
  <c r="G264" i="7" s="1"/>
  <c r="G250" i="7" a="1"/>
  <c r="G250" i="7" s="1"/>
  <c r="G247" i="7" a="1"/>
  <c r="G247" i="7" s="1"/>
  <c r="G220" i="7" a="1"/>
  <c r="G220" i="7" s="1"/>
  <c r="G219" i="7" a="1"/>
  <c r="G219" i="7" s="1"/>
  <c r="G218" i="7" a="1"/>
  <c r="G218" i="7" s="1"/>
  <c r="G217" i="7" a="1"/>
  <c r="G217" i="7" s="1"/>
  <c r="G188" i="7" a="1"/>
  <c r="G188" i="7" s="1"/>
  <c r="G187" i="7" a="1"/>
  <c r="G187" i="7" s="1"/>
  <c r="G186" i="7" a="1"/>
  <c r="G186" i="7" s="1"/>
  <c r="G185" i="7" a="1"/>
  <c r="G185" i="7" s="1"/>
  <c r="G179" i="7" a="1"/>
  <c r="G179" i="7" s="1"/>
  <c r="G177" i="7" a="1"/>
  <c r="G177" i="7" s="1"/>
  <c r="G175" i="7" a="1"/>
  <c r="G175" i="7" s="1"/>
  <c r="G360" i="7" a="1"/>
  <c r="G360" i="7" s="1"/>
  <c r="G355" i="7" a="1"/>
  <c r="G355" i="7" s="1"/>
  <c r="G346" i="7" a="1"/>
  <c r="G346" i="7" s="1"/>
  <c r="G341" i="7" a="1"/>
  <c r="G341" i="7" s="1"/>
  <c r="G323" i="7" a="1"/>
  <c r="G323" i="7" s="1"/>
  <c r="G321" i="7" a="1"/>
  <c r="G321" i="7" s="1"/>
  <c r="G305" i="7" a="1"/>
  <c r="G305" i="7" s="1"/>
  <c r="G301" i="7" a="1"/>
  <c r="G301" i="7" s="1"/>
  <c r="G299" i="7" a="1"/>
  <c r="G299" i="7" s="1"/>
  <c r="G287" i="7" a="1"/>
  <c r="G287" i="7" s="1"/>
  <c r="G272" i="7" a="1"/>
  <c r="G272" i="7" s="1"/>
  <c r="G261" i="7" a="1"/>
  <c r="G261" i="7" s="1"/>
  <c r="G258" i="7" a="1"/>
  <c r="G258" i="7" s="1"/>
  <c r="G224" i="7" a="1"/>
  <c r="G224" i="7" s="1"/>
  <c r="G223" i="7" a="1"/>
  <c r="G223" i="7" s="1"/>
  <c r="G222" i="7" a="1"/>
  <c r="G222" i="7" s="1"/>
  <c r="G221" i="7" a="1"/>
  <c r="G221" i="7" s="1"/>
  <c r="G192" i="7" a="1"/>
  <c r="G192" i="7" s="1"/>
  <c r="G191" i="7" a="1"/>
  <c r="G191" i="7" s="1"/>
  <c r="G190" i="7" a="1"/>
  <c r="G190" i="7" s="1"/>
  <c r="G189" i="7" a="1"/>
  <c r="G189" i="7" s="1"/>
  <c r="G171" i="7" a="1"/>
  <c r="G171" i="7" s="1"/>
  <c r="G367" i="7" a="1"/>
  <c r="G367" i="7" s="1"/>
  <c r="G340" i="7" a="1"/>
  <c r="G340" i="7" s="1"/>
  <c r="G335" i="7" a="1"/>
  <c r="G335" i="7" s="1"/>
  <c r="G332" i="7" a="1"/>
  <c r="G332" i="7" s="1"/>
  <c r="G330" i="7" a="1"/>
  <c r="G330" i="7" s="1"/>
  <c r="G328" i="7" a="1"/>
  <c r="G328" i="7" s="1"/>
  <c r="G319" i="7" a="1"/>
  <c r="G319" i="7" s="1"/>
  <c r="G314" i="7" a="1"/>
  <c r="G314" i="7" s="1"/>
  <c r="G309" i="7" a="1"/>
  <c r="G309" i="7" s="1"/>
  <c r="G307" i="7" a="1"/>
  <c r="G307" i="7" s="1"/>
  <c r="G294" i="7" a="1"/>
  <c r="G294" i="7" s="1"/>
  <c r="G289" i="7" a="1"/>
  <c r="G289" i="7" s="1"/>
  <c r="G282" i="7" a="1"/>
  <c r="G282" i="7" s="1"/>
  <c r="G278" i="7" a="1"/>
  <c r="G278" i="7" s="1"/>
  <c r="G269" i="7" a="1"/>
  <c r="G269" i="7" s="1"/>
  <c r="G255" i="7" a="1"/>
  <c r="G255" i="7" s="1"/>
  <c r="G252" i="7" a="1"/>
  <c r="G252" i="7" s="1"/>
  <c r="G249" i="7" a="1"/>
  <c r="G249" i="7" s="1"/>
  <c r="G228" i="7" a="1"/>
  <c r="G228" i="7" s="1"/>
  <c r="G227" i="7" a="1"/>
  <c r="G227" i="7" s="1"/>
  <c r="G226" i="7" a="1"/>
  <c r="G226" i="7" s="1"/>
  <c r="G225" i="7" a="1"/>
  <c r="G225" i="7" s="1"/>
  <c r="G196" i="7" a="1"/>
  <c r="G196" i="7" s="1"/>
  <c r="G195" i="7" a="1"/>
  <c r="G195" i="7" s="1"/>
  <c r="G194" i="7" a="1"/>
  <c r="G194" i="7" s="1"/>
  <c r="G193" i="7" a="1"/>
  <c r="G193" i="7" s="1"/>
  <c r="G173" i="7" a="1"/>
  <c r="G173" i="7" s="1"/>
  <c r="G322" i="7" a="1"/>
  <c r="G322" i="7" s="1"/>
  <c r="G300" i="7" a="1"/>
  <c r="G300" i="7" s="1"/>
  <c r="G298" i="7" a="1"/>
  <c r="G298" i="7" s="1"/>
  <c r="G257" i="7" a="1"/>
  <c r="G257" i="7" s="1"/>
  <c r="G233" i="7" a="1"/>
  <c r="G233" i="7" s="1"/>
  <c r="G206" i="7" a="1"/>
  <c r="G206" i="7" s="1"/>
  <c r="G199" i="7" a="1"/>
  <c r="G199" i="7" s="1"/>
  <c r="G163" i="7" a="1"/>
  <c r="G163" i="7" s="1"/>
  <c r="G148" i="7" a="1"/>
  <c r="G148" i="7" s="1"/>
  <c r="G141" i="7" a="1"/>
  <c r="G141" i="7" s="1"/>
  <c r="G119" i="7" a="1"/>
  <c r="G119" i="7" s="1"/>
  <c r="G117" i="7" a="1"/>
  <c r="G117" i="7" s="1"/>
  <c r="G110" i="7" a="1"/>
  <c r="G110" i="7" s="1"/>
  <c r="G108" i="7" a="1"/>
  <c r="G108" i="7" s="1"/>
  <c r="G95" i="7" a="1"/>
  <c r="G95" i="7" s="1"/>
  <c r="G92" i="7" a="1"/>
  <c r="G92" i="7" s="1"/>
  <c r="G89" i="7" a="1"/>
  <c r="G89" i="7" s="1"/>
  <c r="G79" i="7" a="1"/>
  <c r="G79" i="7" s="1"/>
  <c r="G76" i="7" a="1"/>
  <c r="G76" i="7" s="1"/>
  <c r="G68" i="7" a="1"/>
  <c r="G68" i="7" s="1"/>
  <c r="G59" i="7" a="1"/>
  <c r="G59" i="7" s="1"/>
  <c r="G50" i="7" a="1"/>
  <c r="G50" i="7" s="1"/>
  <c r="G48" i="7" a="1"/>
  <c r="G48" i="7" s="1"/>
  <c r="G46" i="7" a="1"/>
  <c r="G46" i="7" s="1"/>
  <c r="G350" i="7" a="1"/>
  <c r="G350" i="7" s="1"/>
  <c r="G345" i="7" a="1"/>
  <c r="G345" i="7" s="1"/>
  <c r="G343" i="7" a="1"/>
  <c r="G343" i="7" s="1"/>
  <c r="G334" i="7" a="1"/>
  <c r="G334" i="7" s="1"/>
  <c r="G318" i="7" a="1"/>
  <c r="G318" i="7" s="1"/>
  <c r="G316" i="7" a="1"/>
  <c r="G316" i="7" s="1"/>
  <c r="G296" i="7" a="1"/>
  <c r="G296" i="7" s="1"/>
  <c r="G281" i="7" a="1"/>
  <c r="G281" i="7" s="1"/>
  <c r="G251" i="7" a="1"/>
  <c r="G251" i="7" s="1"/>
  <c r="G237" i="7" a="1"/>
  <c r="G237" i="7" s="1"/>
  <c r="G230" i="7" a="1"/>
  <c r="G230" i="7" s="1"/>
  <c r="G203" i="7" a="1"/>
  <c r="G203" i="7" s="1"/>
  <c r="G169" i="7" a="1"/>
  <c r="G169" i="7" s="1"/>
  <c r="G160" i="7" a="1"/>
  <c r="G160" i="7" s="1"/>
  <c r="G144" i="7" a="1"/>
  <c r="G144" i="7" s="1"/>
  <c r="G138" i="7" a="1"/>
  <c r="G138" i="7" s="1"/>
  <c r="G121" i="7" a="1"/>
  <c r="G121" i="7" s="1"/>
  <c r="G112" i="7" a="1"/>
  <c r="G112" i="7" s="1"/>
  <c r="G102" i="7" a="1"/>
  <c r="G102" i="7" s="1"/>
  <c r="G86" i="7" a="1"/>
  <c r="G86" i="7" s="1"/>
  <c r="G67" i="7" a="1"/>
  <c r="G67" i="7" s="1"/>
  <c r="G57" i="7" a="1"/>
  <c r="G57" i="7" s="1"/>
  <c r="G55" i="7" a="1"/>
  <c r="G55" i="7" s="1"/>
  <c r="G53" i="7" a="1"/>
  <c r="G53" i="7" s="1"/>
  <c r="G44" i="7" a="1"/>
  <c r="G44" i="7" s="1"/>
  <c r="G35" i="7" a="1"/>
  <c r="G35" i="7" s="1"/>
  <c r="G274" i="7" a="1"/>
  <c r="G274" i="7" s="1"/>
  <c r="G234" i="7" a="1"/>
  <c r="G234" i="7" s="1"/>
  <c r="G207" i="7" a="1"/>
  <c r="G207" i="7" s="1"/>
  <c r="G200" i="7" a="1"/>
  <c r="G200" i="7" s="1"/>
  <c r="G178" i="7" a="1"/>
  <c r="G178" i="7" s="1"/>
  <c r="G176" i="7" a="1"/>
  <c r="G176" i="7" s="1"/>
  <c r="G166" i="7" a="1"/>
  <c r="G166" i="7" s="1"/>
  <c r="G156" i="7" a="1"/>
  <c r="G156" i="7" s="1"/>
  <c r="G153" i="7" a="1"/>
  <c r="G153" i="7" s="1"/>
  <c r="G150" i="7" a="1"/>
  <c r="G150" i="7" s="1"/>
  <c r="G147" i="7" a="1"/>
  <c r="G147" i="7" s="1"/>
  <c r="G143" i="7" a="1"/>
  <c r="G143" i="7" s="1"/>
  <c r="G135" i="7" a="1"/>
  <c r="G135" i="7" s="1"/>
  <c r="G133" i="7" a="1"/>
  <c r="G133" i="7" s="1"/>
  <c r="G131" i="7" a="1"/>
  <c r="G131" i="7" s="1"/>
  <c r="G114" i="7" a="1"/>
  <c r="G114" i="7" s="1"/>
  <c r="G105" i="7" a="1"/>
  <c r="G105" i="7" s="1"/>
  <c r="G99" i="7" a="1"/>
  <c r="G99" i="7" s="1"/>
  <c r="G96" i="7" a="1"/>
  <c r="G96" i="7" s="1"/>
  <c r="G93" i="7" a="1"/>
  <c r="G93" i="7" s="1"/>
  <c r="G83" i="7" a="1"/>
  <c r="G83" i="7" s="1"/>
  <c r="G80" i="7" a="1"/>
  <c r="G80" i="7" s="1"/>
  <c r="G77" i="7" a="1"/>
  <c r="G77" i="7" s="1"/>
  <c r="G74" i="7" a="1"/>
  <c r="G74" i="7" s="1"/>
  <c r="G66" i="7" a="1"/>
  <c r="G66" i="7" s="1"/>
  <c r="G64" i="7" a="1"/>
  <c r="G64" i="7" s="1"/>
  <c r="G62" i="7" a="1"/>
  <c r="G62" i="7" s="1"/>
  <c r="G284" i="7" a="1"/>
  <c r="G284" i="7" s="1"/>
  <c r="G266" i="7" a="1"/>
  <c r="G266" i="7" s="1"/>
  <c r="G238" i="7" a="1"/>
  <c r="G238" i="7" s="1"/>
  <c r="G231" i="7" a="1"/>
  <c r="G231" i="7" s="1"/>
  <c r="G204" i="7" a="1"/>
  <c r="G204" i="7" s="1"/>
  <c r="G162" i="7" a="1"/>
  <c r="G162" i="7" s="1"/>
  <c r="G159" i="7" a="1"/>
  <c r="G159" i="7" s="1"/>
  <c r="G140" i="7" a="1"/>
  <c r="G140" i="7" s="1"/>
  <c r="G137" i="7" a="1"/>
  <c r="G137" i="7" s="1"/>
  <c r="G129" i="7" a="1"/>
  <c r="G129" i="7" s="1"/>
  <c r="G127" i="7" a="1"/>
  <c r="G127" i="7" s="1"/>
  <c r="G125" i="7" a="1"/>
  <c r="G125" i="7" s="1"/>
  <c r="G123" i="7" a="1"/>
  <c r="G123" i="7" s="1"/>
  <c r="G107" i="7" a="1"/>
  <c r="G107" i="7" s="1"/>
  <c r="G90" i="7" a="1"/>
  <c r="G90" i="7" s="1"/>
  <c r="G73" i="7" a="1"/>
  <c r="G73" i="7" s="1"/>
  <c r="G60" i="7" a="1"/>
  <c r="G60" i="7" s="1"/>
  <c r="G51" i="7" a="1"/>
  <c r="G51" i="7" s="1"/>
  <c r="G42" i="7" a="1"/>
  <c r="G42" i="7" s="1"/>
  <c r="G40" i="7" a="1"/>
  <c r="G40" i="7" s="1"/>
  <c r="G38" i="7" a="1"/>
  <c r="G38" i="7" s="1"/>
  <c r="G361" i="7" a="1"/>
  <c r="G361" i="7" s="1"/>
  <c r="G358" i="7" a="1"/>
  <c r="G358" i="7" s="1"/>
  <c r="G349" i="7" a="1"/>
  <c r="G349" i="7" s="1"/>
  <c r="G326" i="7" a="1"/>
  <c r="G326" i="7" s="1"/>
  <c r="G286" i="7" a="1"/>
  <c r="G286" i="7" s="1"/>
  <c r="G268" i="7" a="1"/>
  <c r="G268" i="7" s="1"/>
  <c r="G260" i="7" a="1"/>
  <c r="G260" i="7" s="1"/>
  <c r="G254" i="7" a="1"/>
  <c r="G254" i="7" s="1"/>
  <c r="G246" i="7" a="1"/>
  <c r="G246" i="7" s="1"/>
  <c r="G235" i="7" a="1"/>
  <c r="G235" i="7" s="1"/>
  <c r="G208" i="7" a="1"/>
  <c r="G208" i="7" s="1"/>
  <c r="G197" i="7" a="1"/>
  <c r="G197" i="7" s="1"/>
  <c r="G174" i="7" a="1"/>
  <c r="G174" i="7" s="1"/>
  <c r="G168" i="7" a="1"/>
  <c r="G168" i="7" s="1"/>
  <c r="G165" i="7" a="1"/>
  <c r="G165" i="7" s="1"/>
  <c r="G152" i="7" a="1"/>
  <c r="G152" i="7" s="1"/>
  <c r="G120" i="7" a="1"/>
  <c r="G120" i="7" s="1"/>
  <c r="G118" i="7" a="1"/>
  <c r="G118" i="7" s="1"/>
  <c r="G116" i="7" a="1"/>
  <c r="G116" i="7" s="1"/>
  <c r="G111" i="7" a="1"/>
  <c r="G111" i="7" s="1"/>
  <c r="G109" i="7" a="1"/>
  <c r="G109" i="7" s="1"/>
  <c r="G103" i="7" a="1"/>
  <c r="G103" i="7" s="1"/>
  <c r="G100" i="7" a="1"/>
  <c r="G100" i="7" s="1"/>
  <c r="G97" i="7" a="1"/>
  <c r="G97" i="7" s="1"/>
  <c r="G87" i="7" a="1"/>
  <c r="G87" i="7" s="1"/>
  <c r="G84" i="7" a="1"/>
  <c r="G84" i="7" s="1"/>
  <c r="G81" i="7" a="1"/>
  <c r="G81" i="7" s="1"/>
  <c r="G72" i="7" a="1"/>
  <c r="G72" i="7" s="1"/>
  <c r="G49" i="7" a="1"/>
  <c r="G49" i="7" s="1"/>
  <c r="G47" i="7" a="1"/>
  <c r="G47" i="7" s="1"/>
  <c r="G45" i="7" a="1"/>
  <c r="G45" i="7" s="1"/>
  <c r="G36" i="7" a="1"/>
  <c r="G36" i="7" s="1"/>
  <c r="G265" i="7" a="1"/>
  <c r="G265" i="7" s="1"/>
  <c r="G134" i="7" a="1"/>
  <c r="G134" i="7" s="1"/>
  <c r="G132" i="7" a="1"/>
  <c r="G132" i="7" s="1"/>
  <c r="G70" i="7" a="1"/>
  <c r="G70" i="7" s="1"/>
  <c r="G43" i="7" a="1"/>
  <c r="G43" i="7" s="1"/>
  <c r="G31" i="7" a="1"/>
  <c r="G31" i="7" s="1"/>
  <c r="G26" i="7" a="1"/>
  <c r="G26" i="7" s="1"/>
  <c r="G23" i="7" a="1"/>
  <c r="G23" i="7" s="1"/>
  <c r="G21" i="7" a="1"/>
  <c r="G21" i="7" s="1"/>
  <c r="G12" i="7" a="1"/>
  <c r="G12" i="7" s="1"/>
  <c r="G324" i="7" a="1"/>
  <c r="G324" i="7" s="1"/>
  <c r="G240" i="7" a="1"/>
  <c r="G240" i="7" s="1"/>
  <c r="G236" i="7" a="1"/>
  <c r="G236" i="7" s="1"/>
  <c r="G232" i="7" a="1"/>
  <c r="G232" i="7" s="1"/>
  <c r="G229" i="7" a="1"/>
  <c r="G229" i="7" s="1"/>
  <c r="G155" i="7" a="1"/>
  <c r="G155" i="7" s="1"/>
  <c r="G149" i="7" a="1"/>
  <c r="G149" i="7" s="1"/>
  <c r="G139" i="7" a="1"/>
  <c r="G139" i="7" s="1"/>
  <c r="G130" i="7" a="1"/>
  <c r="G130" i="7" s="1"/>
  <c r="G106" i="7" a="1"/>
  <c r="G106" i="7" s="1"/>
  <c r="G101" i="7" a="1"/>
  <c r="G101" i="7" s="1"/>
  <c r="G98" i="7" a="1"/>
  <c r="G98" i="7" s="1"/>
  <c r="G344" i="7" a="1"/>
  <c r="G344" i="7" s="1"/>
  <c r="G339" i="7" a="1"/>
  <c r="G339" i="7" s="1"/>
  <c r="G304" i="7" a="1"/>
  <c r="G304" i="7" s="1"/>
  <c r="G263" i="7" a="1"/>
  <c r="G263" i="7" s="1"/>
  <c r="G239" i="7" a="1"/>
  <c r="G239" i="7" s="1"/>
  <c r="G161" i="7" a="1"/>
  <c r="G161" i="7" s="1"/>
  <c r="G157" i="7" a="1"/>
  <c r="G157" i="7" s="1"/>
  <c r="G151" i="7" a="1"/>
  <c r="G151" i="7" s="1"/>
  <c r="G145" i="7" a="1"/>
  <c r="G145" i="7" s="1"/>
  <c r="G128" i="7" a="1"/>
  <c r="G128" i="7" s="1"/>
  <c r="G113" i="7" a="1"/>
  <c r="G113" i="7" s="1"/>
  <c r="G104" i="7" a="1"/>
  <c r="G104" i="7" s="1"/>
  <c r="G368" i="7" a="1"/>
  <c r="G368" i="7" s="1"/>
  <c r="G273" i="7" a="1"/>
  <c r="G273" i="7" s="1"/>
  <c r="G167" i="7" a="1"/>
  <c r="G167" i="7" s="1"/>
  <c r="G126" i="7" a="1"/>
  <c r="G126" i="7" s="1"/>
  <c r="G115" i="7" a="1"/>
  <c r="G115" i="7" s="1"/>
  <c r="G357" i="7" a="1"/>
  <c r="G357" i="7" s="1"/>
  <c r="G313" i="7" a="1"/>
  <c r="G313" i="7" s="1"/>
  <c r="G293" i="7" a="1"/>
  <c r="G293" i="7" s="1"/>
  <c r="G142" i="7" a="1"/>
  <c r="G142" i="7" s="1"/>
  <c r="G124" i="7" a="1"/>
  <c r="G124" i="7" s="1"/>
  <c r="G122" i="7" a="1"/>
  <c r="G122" i="7" s="1"/>
  <c r="G302" i="7" a="1"/>
  <c r="G302" i="7" s="1"/>
  <c r="G277" i="7" a="1"/>
  <c r="G277" i="7" s="1"/>
  <c r="G202" i="7" a="1"/>
  <c r="G202" i="7" s="1"/>
  <c r="G198" i="7" a="1"/>
  <c r="G198" i="7" s="1"/>
  <c r="G180" i="7" a="1"/>
  <c r="G180" i="7" s="1"/>
  <c r="G170" i="7" a="1"/>
  <c r="G170" i="7" s="1"/>
  <c r="G158" i="7" a="1"/>
  <c r="G158" i="7" s="1"/>
  <c r="G146" i="7" a="1"/>
  <c r="G146" i="7" s="1"/>
  <c r="G136" i="7" a="1"/>
  <c r="G136" i="7" s="1"/>
  <c r="G306" i="7" a="1"/>
  <c r="G306" i="7" s="1"/>
  <c r="G201" i="7" a="1"/>
  <c r="G201" i="7" s="1"/>
  <c r="G154" i="7" a="1"/>
  <c r="G154" i="7" s="1"/>
  <c r="G65" i="7" a="1"/>
  <c r="G65" i="7" s="1"/>
  <c r="G63" i="7" a="1"/>
  <c r="G63" i="7" s="1"/>
  <c r="G61" i="7" a="1"/>
  <c r="G61" i="7" s="1"/>
  <c r="G29" i="7" a="1"/>
  <c r="G29" i="7" s="1"/>
  <c r="G17" i="7" a="1"/>
  <c r="G17" i="7" s="1"/>
  <c r="G14" i="7" a="1"/>
  <c r="G14" i="7" s="1"/>
  <c r="G94" i="7" a="1"/>
  <c r="G94" i="7" s="1"/>
  <c r="G75" i="7" a="1"/>
  <c r="G75" i="7" s="1"/>
  <c r="G30" i="7" a="1"/>
  <c r="G30" i="7" s="1"/>
  <c r="G22" i="7" a="1"/>
  <c r="G22" i="7" s="1"/>
  <c r="G11" i="7" a="1"/>
  <c r="G11" i="7" s="1"/>
  <c r="G91" i="7" a="1"/>
  <c r="G91" i="7" s="1"/>
  <c r="G82" i="7" a="1"/>
  <c r="G82" i="7" s="1"/>
  <c r="G41" i="7" a="1"/>
  <c r="G41" i="7" s="1"/>
  <c r="G32" i="7" a="1"/>
  <c r="G32" i="7" s="1"/>
  <c r="G28" i="7" a="1"/>
  <c r="G28" i="7" s="1"/>
  <c r="G27" i="7" a="1"/>
  <c r="G27" i="7" s="1"/>
  <c r="G19" i="7" a="1"/>
  <c r="G19" i="7" s="1"/>
  <c r="G13" i="7" a="1"/>
  <c r="G13" i="7" s="1"/>
  <c r="G291" i="7" a="1"/>
  <c r="G291" i="7" s="1"/>
  <c r="G164" i="7" a="1"/>
  <c r="G164" i="7" s="1"/>
  <c r="G88" i="7" a="1"/>
  <c r="G88" i="7" s="1"/>
  <c r="G78" i="7" a="1"/>
  <c r="G78" i="7" s="1"/>
  <c r="G16" i="7" a="1"/>
  <c r="G16" i="7" s="1"/>
  <c r="G69" i="7" a="1"/>
  <c r="G69" i="7" s="1"/>
  <c r="G58" i="7" a="1"/>
  <c r="G58" i="7" s="1"/>
  <c r="G56" i="7" a="1"/>
  <c r="G56" i="7" s="1"/>
  <c r="G54" i="7" a="1"/>
  <c r="G54" i="7" s="1"/>
  <c r="G39" i="7" a="1"/>
  <c r="G39" i="7" s="1"/>
  <c r="G33" i="7" a="1"/>
  <c r="G33" i="7" s="1"/>
  <c r="G25" i="7" a="1"/>
  <c r="G25" i="7" s="1"/>
  <c r="G10" i="7" a="1"/>
  <c r="G10" i="7" s="1"/>
  <c r="G85" i="7" a="1"/>
  <c r="G85" i="7" s="1"/>
  <c r="G71" i="7" a="1"/>
  <c r="G71" i="7" s="1"/>
  <c r="G52" i="7" a="1"/>
  <c r="G52" i="7" s="1"/>
  <c r="G24" i="7" a="1"/>
  <c r="G24" i="7" s="1"/>
  <c r="G15" i="7" a="1"/>
  <c r="G15" i="7" s="1"/>
  <c r="G37" i="7" a="1"/>
  <c r="G37" i="7" s="1"/>
  <c r="G18" i="7" a="1"/>
  <c r="G18" i="7" s="1"/>
  <c r="G311" i="7" a="1"/>
  <c r="G311" i="7" s="1"/>
  <c r="G205" i="7" a="1"/>
  <c r="G205" i="7" s="1"/>
  <c r="G34" i="7" a="1"/>
  <c r="G34" i="7" s="1"/>
  <c r="G20" i="7" a="1"/>
  <c r="G20" i="7" s="1"/>
  <c r="G9" i="7"/>
  <c r="H5" i="7"/>
  <c r="Y21" i="5"/>
  <c r="DC368" i="7"/>
  <c r="DC365" i="7"/>
  <c r="DC357" i="7"/>
  <c r="DC349" i="7"/>
  <c r="DC341" i="7"/>
  <c r="DC362" i="7"/>
  <c r="DC367" i="7"/>
  <c r="DC359" i="7"/>
  <c r="DC351" i="7"/>
  <c r="DC343" i="7"/>
  <c r="DC335" i="7"/>
  <c r="DC327" i="7"/>
  <c r="DC319" i="7"/>
  <c r="DC311" i="7"/>
  <c r="DC303" i="7"/>
  <c r="DC295" i="7"/>
  <c r="DC287" i="7"/>
  <c r="DC279" i="7"/>
  <c r="DC364" i="7"/>
  <c r="DC356" i="7"/>
  <c r="DC348" i="7"/>
  <c r="DC340" i="7"/>
  <c r="DC332" i="7"/>
  <c r="DC324" i="7"/>
  <c r="DC316" i="7"/>
  <c r="DC308" i="7"/>
  <c r="DC300" i="7"/>
  <c r="DC292" i="7"/>
  <c r="DC284" i="7"/>
  <c r="DC276" i="7"/>
  <c r="DC369" i="7"/>
  <c r="DC361" i="7"/>
  <c r="DC353" i="7"/>
  <c r="DC366" i="7"/>
  <c r="DC358" i="7"/>
  <c r="DC350" i="7"/>
  <c r="DC342" i="7"/>
  <c r="DC334" i="7"/>
  <c r="DC326" i="7"/>
  <c r="DC318" i="7"/>
  <c r="DC310" i="7"/>
  <c r="DC302" i="7"/>
  <c r="DC294" i="7"/>
  <c r="DC286" i="7"/>
  <c r="DC278" i="7"/>
  <c r="DC363" i="7"/>
  <c r="DC355" i="7"/>
  <c r="DC347" i="7"/>
  <c r="DC339" i="7"/>
  <c r="DC331" i="7"/>
  <c r="DC323" i="7"/>
  <c r="DC315" i="7"/>
  <c r="DC307" i="7"/>
  <c r="DC299" i="7"/>
  <c r="DC291" i="7"/>
  <c r="DC283" i="7"/>
  <c r="DC275" i="7"/>
  <c r="DC337" i="7"/>
  <c r="DC329" i="7"/>
  <c r="DC321" i="7"/>
  <c r="DC313" i="7"/>
  <c r="DC305" i="7"/>
  <c r="DC297" i="7"/>
  <c r="DC360" i="7"/>
  <c r="DC273" i="7"/>
  <c r="DC269" i="7"/>
  <c r="DC261" i="7"/>
  <c r="DC253" i="7"/>
  <c r="DC245" i="7"/>
  <c r="DC237" i="7"/>
  <c r="DC229" i="7"/>
  <c r="DC221" i="7"/>
  <c r="DC213" i="7"/>
  <c r="DC205" i="7"/>
  <c r="DC197" i="7"/>
  <c r="DC346" i="7"/>
  <c r="DC338" i="7"/>
  <c r="DC330" i="7"/>
  <c r="DC322" i="7"/>
  <c r="DC314" i="7"/>
  <c r="DC306" i="7"/>
  <c r="DC298" i="7"/>
  <c r="DC290" i="7"/>
  <c r="DC282" i="7"/>
  <c r="DC272" i="7"/>
  <c r="DC266" i="7"/>
  <c r="DC258" i="7"/>
  <c r="DC250" i="7"/>
  <c r="DC242" i="7"/>
  <c r="DC234" i="7"/>
  <c r="DC226" i="7"/>
  <c r="DC218" i="7"/>
  <c r="DC210" i="7"/>
  <c r="DC202" i="7"/>
  <c r="DC194" i="7"/>
  <c r="DC186" i="7"/>
  <c r="DC344" i="7"/>
  <c r="DC263" i="7"/>
  <c r="DC271" i="7"/>
  <c r="DC268" i="7"/>
  <c r="DC260" i="7"/>
  <c r="DC252" i="7"/>
  <c r="DC244" i="7"/>
  <c r="DC236" i="7"/>
  <c r="DC228" i="7"/>
  <c r="DC220" i="7"/>
  <c r="DC212" i="7"/>
  <c r="DC204" i="7"/>
  <c r="DC196" i="7"/>
  <c r="DC188" i="7"/>
  <c r="DC352" i="7"/>
  <c r="DC336" i="7"/>
  <c r="DC328" i="7"/>
  <c r="DC320" i="7"/>
  <c r="DC312" i="7"/>
  <c r="DC304" i="7"/>
  <c r="DC296" i="7"/>
  <c r="DC288" i="7"/>
  <c r="DC280" i="7"/>
  <c r="DC270" i="7"/>
  <c r="DC262" i="7"/>
  <c r="DC254" i="7"/>
  <c r="DC246" i="7"/>
  <c r="DC238" i="7"/>
  <c r="DC230" i="7"/>
  <c r="DC222" i="7"/>
  <c r="DC214" i="7"/>
  <c r="DC206" i="7"/>
  <c r="DC198" i="7"/>
  <c r="DC190" i="7"/>
  <c r="DC354" i="7"/>
  <c r="DC345" i="7"/>
  <c r="DC333" i="7"/>
  <c r="DC325" i="7"/>
  <c r="DC317" i="7"/>
  <c r="DC309" i="7"/>
  <c r="DC301" i="7"/>
  <c r="DC293" i="7"/>
  <c r="DC285" i="7"/>
  <c r="DC274" i="7"/>
  <c r="DC267" i="7"/>
  <c r="DC259" i="7"/>
  <c r="DC251" i="7"/>
  <c r="DC243" i="7"/>
  <c r="DC235" i="7"/>
  <c r="DC227" i="7"/>
  <c r="DC219" i="7"/>
  <c r="DC211" i="7"/>
  <c r="DC203" i="7"/>
  <c r="DC195" i="7"/>
  <c r="DC265" i="7"/>
  <c r="DC249" i="7"/>
  <c r="DC217" i="7"/>
  <c r="DC184" i="7"/>
  <c r="DC177" i="7"/>
  <c r="DC169" i="7"/>
  <c r="DC161" i="7"/>
  <c r="DC153" i="7"/>
  <c r="DC145" i="7"/>
  <c r="DC137" i="7"/>
  <c r="DC129" i="7"/>
  <c r="DC121" i="7"/>
  <c r="DC113" i="7"/>
  <c r="DC105" i="7"/>
  <c r="DC97" i="7"/>
  <c r="DC89" i="7"/>
  <c r="DC247" i="7"/>
  <c r="DC232" i="7"/>
  <c r="DC215" i="7"/>
  <c r="DC200" i="7"/>
  <c r="DC183" i="7"/>
  <c r="DC174" i="7"/>
  <c r="DC166" i="7"/>
  <c r="DC158" i="7"/>
  <c r="DC150" i="7"/>
  <c r="DC142" i="7"/>
  <c r="DC134" i="7"/>
  <c r="DC126" i="7"/>
  <c r="DC118" i="7"/>
  <c r="DC257" i="7"/>
  <c r="DC225" i="7"/>
  <c r="DC189" i="7"/>
  <c r="DC187" i="7"/>
  <c r="DC179" i="7"/>
  <c r="DC171" i="7"/>
  <c r="DC163" i="7"/>
  <c r="DC155" i="7"/>
  <c r="DC147" i="7"/>
  <c r="DC139" i="7"/>
  <c r="DC131" i="7"/>
  <c r="DC123" i="7"/>
  <c r="DC115" i="7"/>
  <c r="DC107" i="7"/>
  <c r="DC99" i="7"/>
  <c r="DC91" i="7"/>
  <c r="DC83" i="7"/>
  <c r="DC75" i="7"/>
  <c r="DC289" i="7"/>
  <c r="DC255" i="7"/>
  <c r="DC240" i="7"/>
  <c r="DC223" i="7"/>
  <c r="DC208" i="7"/>
  <c r="DC182" i="7"/>
  <c r="DC176" i="7"/>
  <c r="DC168" i="7"/>
  <c r="DC160" i="7"/>
  <c r="DC152" i="7"/>
  <c r="DC144" i="7"/>
  <c r="DC136" i="7"/>
  <c r="DC128" i="7"/>
  <c r="DC120" i="7"/>
  <c r="DC264" i="7"/>
  <c r="DC233" i="7"/>
  <c r="DC201" i="7"/>
  <c r="DC191" i="7"/>
  <c r="DC173" i="7"/>
  <c r="DC165" i="7"/>
  <c r="DC157" i="7"/>
  <c r="DC149" i="7"/>
  <c r="DC141" i="7"/>
  <c r="DC133" i="7"/>
  <c r="DC125" i="7"/>
  <c r="DC117" i="7"/>
  <c r="DC109" i="7"/>
  <c r="DC101" i="7"/>
  <c r="DC93" i="7"/>
  <c r="DC277" i="7"/>
  <c r="DC248" i="7"/>
  <c r="DC231" i="7"/>
  <c r="DC216" i="7"/>
  <c r="DC199" i="7"/>
  <c r="DC193" i="7"/>
  <c r="DC192" i="7"/>
  <c r="DC185" i="7"/>
  <c r="DC181" i="7"/>
  <c r="DC178" i="7"/>
  <c r="DC170" i="7"/>
  <c r="DC162" i="7"/>
  <c r="DC154" i="7"/>
  <c r="DC146" i="7"/>
  <c r="DC138" i="7"/>
  <c r="DC130" i="7"/>
  <c r="DC241" i="7"/>
  <c r="DC209" i="7"/>
  <c r="DC175" i="7"/>
  <c r="DC167" i="7"/>
  <c r="DC159" i="7"/>
  <c r="DC151" i="7"/>
  <c r="DC143" i="7"/>
  <c r="DC135" i="7"/>
  <c r="DC127" i="7"/>
  <c r="DC119" i="7"/>
  <c r="DC111" i="7"/>
  <c r="DC103" i="7"/>
  <c r="DC281" i="7"/>
  <c r="DC256" i="7"/>
  <c r="DC239" i="7"/>
  <c r="DC224" i="7"/>
  <c r="DC207" i="7"/>
  <c r="DC180" i="7"/>
  <c r="DC172" i="7"/>
  <c r="DC164" i="7"/>
  <c r="DC156" i="7"/>
  <c r="DC148" i="7"/>
  <c r="DC140" i="7"/>
  <c r="DC114" i="7"/>
  <c r="DC110" i="7"/>
  <c r="DC106" i="7"/>
  <c r="DC102" i="7"/>
  <c r="DC92" i="7"/>
  <c r="DC84" i="7"/>
  <c r="DC69" i="7"/>
  <c r="DC61" i="7"/>
  <c r="DC53" i="7"/>
  <c r="DC45" i="7"/>
  <c r="DC38" i="7"/>
  <c r="DC30" i="7"/>
  <c r="DC22" i="7"/>
  <c r="DC14" i="7"/>
  <c r="DC79" i="7"/>
  <c r="DC74" i="7"/>
  <c r="DC66" i="7"/>
  <c r="DC58" i="7"/>
  <c r="DC50" i="7"/>
  <c r="DC42" i="7"/>
  <c r="DC35" i="7"/>
  <c r="DC27" i="7"/>
  <c r="DC19" i="7"/>
  <c r="DC11" i="7"/>
  <c r="DD9" i="7"/>
  <c r="DC94" i="7"/>
  <c r="DC71" i="7"/>
  <c r="DC63" i="7"/>
  <c r="DC55" i="7"/>
  <c r="DC47" i="7"/>
  <c r="DC40" i="7"/>
  <c r="DC32" i="7"/>
  <c r="DC24" i="7"/>
  <c r="DC16" i="7"/>
  <c r="DC122" i="7"/>
  <c r="DC96" i="7"/>
  <c r="DC95" i="7"/>
  <c r="DC82" i="7"/>
  <c r="DC78" i="7"/>
  <c r="DC68" i="7"/>
  <c r="DC60" i="7"/>
  <c r="DC52" i="7"/>
  <c r="DC44" i="7"/>
  <c r="DC37" i="7"/>
  <c r="DC29" i="7"/>
  <c r="DC21" i="7"/>
  <c r="DC13" i="7"/>
  <c r="DC116" i="7"/>
  <c r="DC112" i="7"/>
  <c r="DC108" i="7"/>
  <c r="DC104" i="7"/>
  <c r="DC98" i="7"/>
  <c r="DC77" i="7"/>
  <c r="DC73" i="7"/>
  <c r="DC65" i="7"/>
  <c r="DC57" i="7"/>
  <c r="DC49" i="7"/>
  <c r="DC34" i="7"/>
  <c r="DC26" i="7"/>
  <c r="DC18" i="7"/>
  <c r="DC132" i="7"/>
  <c r="DC124" i="7"/>
  <c r="DC88" i="7"/>
  <c r="DC87" i="7"/>
  <c r="DC70" i="7"/>
  <c r="DC62" i="7"/>
  <c r="DC54" i="7"/>
  <c r="DC46" i="7"/>
  <c r="DC39" i="7"/>
  <c r="DC31" i="7"/>
  <c r="DC23" i="7"/>
  <c r="DC15" i="7"/>
  <c r="DC100" i="7"/>
  <c r="DC90" i="7"/>
  <c r="DC86" i="7"/>
  <c r="DC85" i="7"/>
  <c r="DC81" i="7"/>
  <c r="DC76" i="7"/>
  <c r="DC67" i="7"/>
  <c r="DC59" i="7"/>
  <c r="DC51" i="7"/>
  <c r="DC43" i="7"/>
  <c r="DC36" i="7"/>
  <c r="DC28" i="7"/>
  <c r="DC20" i="7"/>
  <c r="DC12" i="7"/>
  <c r="DC80" i="7"/>
  <c r="DC72" i="7"/>
  <c r="DC64" i="7"/>
  <c r="DC56" i="7"/>
  <c r="DC48" i="7"/>
  <c r="DC41" i="7"/>
  <c r="DC33" i="7"/>
  <c r="DC25" i="7"/>
  <c r="DC17" i="7"/>
  <c r="Y26" i="5"/>
  <c r="Y10" i="5"/>
  <c r="Y18" i="5"/>
  <c r="Y7" i="5"/>
  <c r="Y31" i="5"/>
  <c r="Y29" i="5"/>
  <c r="Y15" i="5"/>
  <c r="Y6" i="5"/>
  <c r="Y25" i="5"/>
  <c r="Y16" i="5"/>
  <c r="Y17" i="5"/>
  <c r="Y23" i="5"/>
  <c r="Y24" i="5"/>
  <c r="Y8" i="5"/>
  <c r="Y34" i="5"/>
  <c r="Y28" i="5"/>
  <c r="Y33" i="5"/>
  <c r="Y12" i="5"/>
  <c r="Y14" i="5"/>
  <c r="Y22" i="5"/>
  <c r="Y13" i="5"/>
  <c r="Y19" i="5"/>
  <c r="Y11" i="5"/>
  <c r="Y32" i="5"/>
  <c r="Y9" i="5"/>
  <c r="Y30" i="5"/>
  <c r="Y27" i="5"/>
  <c r="Y4" i="5"/>
  <c r="Y20" i="5"/>
  <c r="B15" i="5"/>
  <c r="F14" i="5"/>
  <c r="J248" i="1"/>
  <c r="K248" i="1" s="1"/>
  <c r="N248" i="1" s="1"/>
  <c r="J13" i="1"/>
  <c r="K13" i="1" s="1"/>
  <c r="N13" i="1" s="1"/>
  <c r="J210" i="1"/>
  <c r="K210" i="1" s="1"/>
  <c r="N210" i="1" s="1"/>
  <c r="J88" i="1"/>
  <c r="K88" i="1" s="1"/>
  <c r="N88" i="1" s="1"/>
  <c r="J376" i="1"/>
  <c r="K376" i="1" s="1"/>
  <c r="N376" i="1" s="1"/>
  <c r="J722" i="1"/>
  <c r="K722" i="1" s="1"/>
  <c r="N722" i="1" s="1"/>
  <c r="J746" i="1"/>
  <c r="K746" i="1" s="1"/>
  <c r="N746" i="1" s="1"/>
  <c r="J56" i="1"/>
  <c r="K56" i="1" s="1"/>
  <c r="N56" i="1" s="1"/>
  <c r="J156" i="1"/>
  <c r="K156" i="1" s="1"/>
  <c r="N156" i="1" s="1"/>
  <c r="J609" i="1"/>
  <c r="K609" i="1" s="1"/>
  <c r="N609" i="1" s="1"/>
  <c r="J90" i="1"/>
  <c r="K90" i="1" s="1"/>
  <c r="N90" i="1" s="1"/>
  <c r="J271" i="1"/>
  <c r="K271" i="1" s="1"/>
  <c r="N271" i="1" s="1"/>
  <c r="J425" i="1"/>
  <c r="K425" i="1" s="1"/>
  <c r="N425" i="1" s="1"/>
  <c r="J292" i="1"/>
  <c r="K292" i="1" s="1"/>
  <c r="N292" i="1" s="1"/>
  <c r="J41" i="1"/>
  <c r="K41" i="1" s="1"/>
  <c r="N41" i="1" s="1"/>
  <c r="J579" i="1"/>
  <c r="K579" i="1" s="1"/>
  <c r="N579" i="1" s="1"/>
  <c r="J35" i="1"/>
  <c r="K35" i="1" s="1"/>
  <c r="N35" i="1" s="1"/>
  <c r="J779" i="1"/>
  <c r="K779" i="1" s="1"/>
  <c r="N779" i="1" s="1"/>
  <c r="J293" i="1"/>
  <c r="K293" i="1" s="1"/>
  <c r="N293" i="1" s="1"/>
  <c r="J586" i="1"/>
  <c r="K586" i="1" s="1"/>
  <c r="N586" i="1" s="1"/>
  <c r="J339" i="1"/>
  <c r="K339" i="1" s="1"/>
  <c r="N339" i="1" s="1"/>
  <c r="J58" i="1"/>
  <c r="K58" i="1" s="1"/>
  <c r="N58" i="1" s="1"/>
  <c r="J312" i="1"/>
  <c r="K312" i="1" s="1"/>
  <c r="N312" i="1" s="1"/>
  <c r="J428" i="1"/>
  <c r="K428" i="1" s="1"/>
  <c r="N428" i="1" s="1"/>
  <c r="J62" i="1"/>
  <c r="K62" i="1" s="1"/>
  <c r="N62" i="1" s="1"/>
  <c r="J365" i="1"/>
  <c r="K365" i="1" s="1"/>
  <c r="N365" i="1" s="1"/>
  <c r="J604" i="1"/>
  <c r="K604" i="1" s="1"/>
  <c r="N604" i="1" s="1"/>
  <c r="J769" i="1"/>
  <c r="K769" i="1" s="1"/>
  <c r="N769" i="1" s="1"/>
  <c r="H10" i="7" l="1" a="1"/>
  <c r="H10" i="7" s="1"/>
  <c r="AN5" i="7"/>
  <c r="H364" i="7" a="1"/>
  <c r="H364" i="7" s="1"/>
  <c r="H363" i="7" a="1"/>
  <c r="H363" i="7" s="1"/>
  <c r="H355" i="7" a="1"/>
  <c r="H355" i="7" s="1"/>
  <c r="H369" i="7" a="1"/>
  <c r="H369" i="7" s="1"/>
  <c r="H361" i="7" a="1"/>
  <c r="H361" i="7" s="1"/>
  <c r="H359" i="7" a="1"/>
  <c r="H359" i="7" s="1"/>
  <c r="H353" i="7" a="1"/>
  <c r="H353" i="7" s="1"/>
  <c r="H352" i="7" a="1"/>
  <c r="H352" i="7" s="1"/>
  <c r="H347" i="7" a="1"/>
  <c r="H347" i="7" s="1"/>
  <c r="H342" i="7" a="1"/>
  <c r="H342" i="7" s="1"/>
  <c r="H337" i="7" a="1"/>
  <c r="H337" i="7" s="1"/>
  <c r="H327" i="7" a="1"/>
  <c r="H327" i="7" s="1"/>
  <c r="H325" i="7" a="1"/>
  <c r="H325" i="7" s="1"/>
  <c r="H317" i="7" a="1"/>
  <c r="H317" i="7" s="1"/>
  <c r="H303" i="7" a="1"/>
  <c r="H303" i="7" s="1"/>
  <c r="H295" i="7" a="1"/>
  <c r="H295" i="7" s="1"/>
  <c r="H292" i="7" a="1"/>
  <c r="H292" i="7" s="1"/>
  <c r="H285" i="7" a="1"/>
  <c r="H285" i="7" s="1"/>
  <c r="H267" i="7" a="1"/>
  <c r="H267" i="7" s="1"/>
  <c r="H264" i="7" a="1"/>
  <c r="H264" i="7" s="1"/>
  <c r="H256" i="7" a="1"/>
  <c r="H256" i="7" s="1"/>
  <c r="H253" i="7" a="1"/>
  <c r="H253" i="7" s="1"/>
  <c r="H245" i="7" a="1"/>
  <c r="H245" i="7" s="1"/>
  <c r="H219" i="7" a="1"/>
  <c r="H219" i="7" s="1"/>
  <c r="H218" i="7" a="1"/>
  <c r="H218" i="7" s="1"/>
  <c r="H217" i="7" a="1"/>
  <c r="H217" i="7" s="1"/>
  <c r="H216" i="7" a="1"/>
  <c r="H216" i="7" s="1"/>
  <c r="H187" i="7" a="1"/>
  <c r="H187" i="7" s="1"/>
  <c r="H186" i="7" a="1"/>
  <c r="H186" i="7" s="1"/>
  <c r="H185" i="7" a="1"/>
  <c r="H185" i="7" s="1"/>
  <c r="H184" i="7" a="1"/>
  <c r="H184" i="7" s="1"/>
  <c r="H366" i="7" a="1"/>
  <c r="H366" i="7" s="1"/>
  <c r="H354" i="7" a="1"/>
  <c r="H354" i="7" s="1"/>
  <c r="H336" i="7" a="1"/>
  <c r="H336" i="7" s="1"/>
  <c r="H323" i="7" a="1"/>
  <c r="H323" i="7" s="1"/>
  <c r="H312" i="7" a="1"/>
  <c r="H312" i="7" s="1"/>
  <c r="H305" i="7" a="1"/>
  <c r="H305" i="7" s="1"/>
  <c r="H297" i="7" a="1"/>
  <c r="H297" i="7" s="1"/>
  <c r="H279" i="7" a="1"/>
  <c r="H279" i="7" s="1"/>
  <c r="H275" i="7" a="1"/>
  <c r="H275" i="7" s="1"/>
  <c r="H272" i="7" a="1"/>
  <c r="H272" i="7" s="1"/>
  <c r="H270" i="7" a="1"/>
  <c r="H270" i="7" s="1"/>
  <c r="H250" i="7" a="1"/>
  <c r="H250" i="7" s="1"/>
  <c r="H247" i="7" a="1"/>
  <c r="H247" i="7" s="1"/>
  <c r="H223" i="7" a="1"/>
  <c r="H223" i="7" s="1"/>
  <c r="H222" i="7" a="1"/>
  <c r="H222" i="7" s="1"/>
  <c r="H221" i="7" a="1"/>
  <c r="H221" i="7" s="1"/>
  <c r="H220" i="7" a="1"/>
  <c r="H220" i="7" s="1"/>
  <c r="H191" i="7" a="1"/>
  <c r="H191" i="7" s="1"/>
  <c r="H190" i="7" a="1"/>
  <c r="H190" i="7" s="1"/>
  <c r="H189" i="7" a="1"/>
  <c r="H189" i="7" s="1"/>
  <c r="H188" i="7" a="1"/>
  <c r="H188" i="7" s="1"/>
  <c r="H179" i="7" a="1"/>
  <c r="H179" i="7" s="1"/>
  <c r="H177" i="7" a="1"/>
  <c r="H177" i="7" s="1"/>
  <c r="H175" i="7" a="1"/>
  <c r="H175" i="7" s="1"/>
  <c r="H360" i="7" a="1"/>
  <c r="H360" i="7" s="1"/>
  <c r="H346" i="7" a="1"/>
  <c r="H346" i="7" s="1"/>
  <c r="H341" i="7" a="1"/>
  <c r="H341" i="7" s="1"/>
  <c r="H332" i="7" a="1"/>
  <c r="H332" i="7" s="1"/>
  <c r="H321" i="7" a="1"/>
  <c r="H321" i="7" s="1"/>
  <c r="H301" i="7" a="1"/>
  <c r="H301" i="7" s="1"/>
  <c r="H299" i="7" a="1"/>
  <c r="H299" i="7" s="1"/>
  <c r="H294" i="7" a="1"/>
  <c r="H294" i="7" s="1"/>
  <c r="H287" i="7" a="1"/>
  <c r="H287" i="7" s="1"/>
  <c r="H261" i="7" a="1"/>
  <c r="H261" i="7" s="1"/>
  <c r="H258" i="7" a="1"/>
  <c r="H258" i="7" s="1"/>
  <c r="H227" i="7" a="1"/>
  <c r="H227" i="7" s="1"/>
  <c r="H226" i="7" a="1"/>
  <c r="H226" i="7" s="1"/>
  <c r="H225" i="7" a="1"/>
  <c r="H225" i="7" s="1"/>
  <c r="H224" i="7" a="1"/>
  <c r="H224" i="7" s="1"/>
  <c r="H195" i="7" a="1"/>
  <c r="H195" i="7" s="1"/>
  <c r="H194" i="7" a="1"/>
  <c r="H194" i="7" s="1"/>
  <c r="H193" i="7" a="1"/>
  <c r="H193" i="7" s="1"/>
  <c r="H192" i="7" a="1"/>
  <c r="H192" i="7" s="1"/>
  <c r="H173" i="7" a="1"/>
  <c r="H173" i="7" s="1"/>
  <c r="H171" i="7" a="1"/>
  <c r="H171" i="7" s="1"/>
  <c r="H367" i="7" a="1"/>
  <c r="H367" i="7" s="1"/>
  <c r="H340" i="7" a="1"/>
  <c r="H340" i="7" s="1"/>
  <c r="H335" i="7" a="1"/>
  <c r="H335" i="7" s="1"/>
  <c r="H330" i="7" a="1"/>
  <c r="H330" i="7" s="1"/>
  <c r="H328" i="7" a="1"/>
  <c r="H328" i="7" s="1"/>
  <c r="H319" i="7" a="1"/>
  <c r="H319" i="7" s="1"/>
  <c r="H316" i="7" a="1"/>
  <c r="H316" i="7" s="1"/>
  <c r="H314" i="7" a="1"/>
  <c r="H314" i="7" s="1"/>
  <c r="H309" i="7" a="1"/>
  <c r="H309" i="7" s="1"/>
  <c r="H307" i="7" a="1"/>
  <c r="H307" i="7" s="1"/>
  <c r="H289" i="7" a="1"/>
  <c r="H289" i="7" s="1"/>
  <c r="H282" i="7" a="1"/>
  <c r="H282" i="7" s="1"/>
  <c r="H278" i="7" a="1"/>
  <c r="H278" i="7" s="1"/>
  <c r="H274" i="7" a="1"/>
  <c r="H274" i="7" s="1"/>
  <c r="H269" i="7" a="1"/>
  <c r="H269" i="7" s="1"/>
  <c r="H266" i="7" a="1"/>
  <c r="H266" i="7" s="1"/>
  <c r="H255" i="7" a="1"/>
  <c r="H255" i="7" s="1"/>
  <c r="H252" i="7" a="1"/>
  <c r="H252" i="7" s="1"/>
  <c r="H249" i="7" a="1"/>
  <c r="H249" i="7" s="1"/>
  <c r="H231" i="7" a="1"/>
  <c r="H231" i="7" s="1"/>
  <c r="H230" i="7" a="1"/>
  <c r="H230" i="7" s="1"/>
  <c r="H229" i="7" a="1"/>
  <c r="H229" i="7" s="1"/>
  <c r="H228" i="7" a="1"/>
  <c r="H228" i="7" s="1"/>
  <c r="H199" i="7" a="1"/>
  <c r="H199" i="7" s="1"/>
  <c r="H198" i="7" a="1"/>
  <c r="H198" i="7" s="1"/>
  <c r="H197" i="7" a="1"/>
  <c r="H197" i="7" s="1"/>
  <c r="H196" i="7" a="1"/>
  <c r="H196" i="7" s="1"/>
  <c r="H356" i="7" a="1"/>
  <c r="H356" i="7" s="1"/>
  <c r="H345" i="7" a="1"/>
  <c r="H345" i="7" s="1"/>
  <c r="H326" i="7" a="1"/>
  <c r="H326" i="7" s="1"/>
  <c r="H324" i="7" a="1"/>
  <c r="H324" i="7" s="1"/>
  <c r="H311" i="7" a="1"/>
  <c r="H311" i="7" s="1"/>
  <c r="H291" i="7" a="1"/>
  <c r="H291" i="7" s="1"/>
  <c r="H284" i="7" a="1"/>
  <c r="H284" i="7" s="1"/>
  <c r="H263" i="7" a="1"/>
  <c r="H263" i="7" s="1"/>
  <c r="H246" i="7" a="1"/>
  <c r="H246" i="7" s="1"/>
  <c r="H235" i="7" a="1"/>
  <c r="H235" i="7" s="1"/>
  <c r="H234" i="7" a="1"/>
  <c r="H234" i="7" s="1"/>
  <c r="H233" i="7" a="1"/>
  <c r="H233" i="7" s="1"/>
  <c r="H232" i="7" a="1"/>
  <c r="H232" i="7" s="1"/>
  <c r="H203" i="7" a="1"/>
  <c r="H203" i="7" s="1"/>
  <c r="H202" i="7" a="1"/>
  <c r="H202" i="7" s="1"/>
  <c r="H201" i="7" a="1"/>
  <c r="H201" i="7" s="1"/>
  <c r="H200" i="7" a="1"/>
  <c r="H200" i="7" s="1"/>
  <c r="H180" i="7" a="1"/>
  <c r="H180" i="7" s="1"/>
  <c r="H350" i="7" a="1"/>
  <c r="H350" i="7" s="1"/>
  <c r="H343" i="7" a="1"/>
  <c r="H343" i="7" s="1"/>
  <c r="H334" i="7" a="1"/>
  <c r="H334" i="7" s="1"/>
  <c r="H318" i="7" a="1"/>
  <c r="H318" i="7" s="1"/>
  <c r="H296" i="7" a="1"/>
  <c r="H296" i="7" s="1"/>
  <c r="H283" i="7" a="1"/>
  <c r="H283" i="7" s="1"/>
  <c r="H281" i="7" a="1"/>
  <c r="H281" i="7" s="1"/>
  <c r="H259" i="7" a="1"/>
  <c r="H259" i="7" s="1"/>
  <c r="H251" i="7" a="1"/>
  <c r="H251" i="7" s="1"/>
  <c r="H241" i="7" a="1"/>
  <c r="H241" i="7" s="1"/>
  <c r="H214" i="7" a="1"/>
  <c r="H214" i="7" s="1"/>
  <c r="H207" i="7" a="1"/>
  <c r="H207" i="7" s="1"/>
  <c r="H169" i="7" a="1"/>
  <c r="H169" i="7" s="1"/>
  <c r="H166" i="7" a="1"/>
  <c r="H166" i="7" s="1"/>
  <c r="H160" i="7" a="1"/>
  <c r="H160" i="7" s="1"/>
  <c r="H150" i="7" a="1"/>
  <c r="H150" i="7" s="1"/>
  <c r="H144" i="7" a="1"/>
  <c r="H144" i="7" s="1"/>
  <c r="H138" i="7" a="1"/>
  <c r="H138" i="7" s="1"/>
  <c r="H121" i="7" a="1"/>
  <c r="H121" i="7" s="1"/>
  <c r="H112" i="7" a="1"/>
  <c r="H112" i="7" s="1"/>
  <c r="H102" i="7" a="1"/>
  <c r="H102" i="7" s="1"/>
  <c r="H99" i="7" a="1"/>
  <c r="H99" i="7" s="1"/>
  <c r="H96" i="7" a="1"/>
  <c r="H96" i="7" s="1"/>
  <c r="H86" i="7" a="1"/>
  <c r="H86" i="7" s="1"/>
  <c r="H83" i="7" a="1"/>
  <c r="H83" i="7" s="1"/>
  <c r="H80" i="7" a="1"/>
  <c r="H80" i="7" s="1"/>
  <c r="H67" i="7" a="1"/>
  <c r="H67" i="7" s="1"/>
  <c r="H57" i="7" a="1"/>
  <c r="H57" i="7" s="1"/>
  <c r="H55" i="7" a="1"/>
  <c r="H55" i="7" s="1"/>
  <c r="H53" i="7" a="1"/>
  <c r="H53" i="7" s="1"/>
  <c r="H24" i="7" a="1"/>
  <c r="H24" i="7" s="1"/>
  <c r="H320" i="7" a="1"/>
  <c r="H320" i="7" s="1"/>
  <c r="H238" i="7" a="1"/>
  <c r="H238" i="7" s="1"/>
  <c r="H211" i="7" a="1"/>
  <c r="H211" i="7" s="1"/>
  <c r="H178" i="7" a="1"/>
  <c r="H178" i="7" s="1"/>
  <c r="H176" i="7" a="1"/>
  <c r="H176" i="7" s="1"/>
  <c r="H156" i="7" a="1"/>
  <c r="H156" i="7" s="1"/>
  <c r="H153" i="7" a="1"/>
  <c r="H153" i="7" s="1"/>
  <c r="H147" i="7" a="1"/>
  <c r="H147" i="7" s="1"/>
  <c r="H143" i="7" a="1"/>
  <c r="H143" i="7" s="1"/>
  <c r="H135" i="7" a="1"/>
  <c r="H135" i="7" s="1"/>
  <c r="H133" i="7" a="1"/>
  <c r="H133" i="7" s="1"/>
  <c r="H131" i="7" a="1"/>
  <c r="H131" i="7" s="1"/>
  <c r="H114" i="7" a="1"/>
  <c r="H114" i="7" s="1"/>
  <c r="H105" i="7" a="1"/>
  <c r="H105" i="7" s="1"/>
  <c r="H93" i="7" a="1"/>
  <c r="H93" i="7" s="1"/>
  <c r="H77" i="7" a="1"/>
  <c r="H77" i="7" s="1"/>
  <c r="H74" i="7" a="1"/>
  <c r="H74" i="7" s="1"/>
  <c r="H66" i="7" a="1"/>
  <c r="H66" i="7" s="1"/>
  <c r="H64" i="7" a="1"/>
  <c r="H64" i="7" s="1"/>
  <c r="H62" i="7" a="1"/>
  <c r="H62" i="7" s="1"/>
  <c r="H60" i="7" a="1"/>
  <c r="H60" i="7" s="1"/>
  <c r="H51" i="7" a="1"/>
  <c r="H51" i="7" s="1"/>
  <c r="H42" i="7" a="1"/>
  <c r="H42" i="7" s="1"/>
  <c r="H33" i="7" a="1"/>
  <c r="H33" i="7" s="1"/>
  <c r="H31" i="7" a="1"/>
  <c r="H31" i="7" s="1"/>
  <c r="H29" i="7" a="1"/>
  <c r="H29" i="7" s="1"/>
  <c r="H290" i="7" a="1"/>
  <c r="H290" i="7" s="1"/>
  <c r="H286" i="7" a="1"/>
  <c r="H286" i="7" s="1"/>
  <c r="H268" i="7" a="1"/>
  <c r="H268" i="7" s="1"/>
  <c r="H242" i="7" a="1"/>
  <c r="H242" i="7" s="1"/>
  <c r="H215" i="7" a="1"/>
  <c r="H215" i="7" s="1"/>
  <c r="H204" i="7" a="1"/>
  <c r="H204" i="7" s="1"/>
  <c r="H181" i="7" a="1"/>
  <c r="H181" i="7" s="1"/>
  <c r="H174" i="7" a="1"/>
  <c r="H174" i="7" s="1"/>
  <c r="H162" i="7" a="1"/>
  <c r="H162" i="7" s="1"/>
  <c r="H159" i="7" a="1"/>
  <c r="H159" i="7" s="1"/>
  <c r="H140" i="7" a="1"/>
  <c r="H140" i="7" s="1"/>
  <c r="H137" i="7" a="1"/>
  <c r="H137" i="7" s="1"/>
  <c r="H129" i="7" a="1"/>
  <c r="H129" i="7" s="1"/>
  <c r="H127" i="7" a="1"/>
  <c r="H127" i="7" s="1"/>
  <c r="H125" i="7" a="1"/>
  <c r="H125" i="7" s="1"/>
  <c r="H123" i="7" a="1"/>
  <c r="H123" i="7" s="1"/>
  <c r="H118" i="7" a="1"/>
  <c r="H118" i="7" s="1"/>
  <c r="H116" i="7" a="1"/>
  <c r="H116" i="7" s="1"/>
  <c r="H109" i="7" a="1"/>
  <c r="H109" i="7" s="1"/>
  <c r="H107" i="7" a="1"/>
  <c r="H107" i="7" s="1"/>
  <c r="H103" i="7" a="1"/>
  <c r="H103" i="7" s="1"/>
  <c r="H100" i="7" a="1"/>
  <c r="H100" i="7" s="1"/>
  <c r="H90" i="7" a="1"/>
  <c r="H90" i="7" s="1"/>
  <c r="H87" i="7" a="1"/>
  <c r="H87" i="7" s="1"/>
  <c r="H84" i="7" a="1"/>
  <c r="H84" i="7" s="1"/>
  <c r="H73" i="7" a="1"/>
  <c r="H73" i="7" s="1"/>
  <c r="H362" i="7" a="1"/>
  <c r="H362" i="7" s="1"/>
  <c r="H358" i="7" a="1"/>
  <c r="H358" i="7" s="1"/>
  <c r="H349" i="7" a="1"/>
  <c r="H349" i="7" s="1"/>
  <c r="H338" i="7" a="1"/>
  <c r="H338" i="7" s="1"/>
  <c r="H310" i="7" a="1"/>
  <c r="H310" i="7" s="1"/>
  <c r="H288" i="7" a="1"/>
  <c r="H288" i="7" s="1"/>
  <c r="H276" i="7" a="1"/>
  <c r="H276" i="7" s="1"/>
  <c r="H260" i="7" a="1"/>
  <c r="H260" i="7" s="1"/>
  <c r="H254" i="7" a="1"/>
  <c r="H254" i="7" s="1"/>
  <c r="H239" i="7" a="1"/>
  <c r="H239" i="7" s="1"/>
  <c r="H208" i="7" a="1"/>
  <c r="H208" i="7" s="1"/>
  <c r="H168" i="7" a="1"/>
  <c r="H168" i="7" s="1"/>
  <c r="H165" i="7" a="1"/>
  <c r="H165" i="7" s="1"/>
  <c r="H152" i="7" a="1"/>
  <c r="H152" i="7" s="1"/>
  <c r="H149" i="7" a="1"/>
  <c r="H149" i="7" s="1"/>
  <c r="H120" i="7" a="1"/>
  <c r="H120" i="7" s="1"/>
  <c r="H111" i="7" a="1"/>
  <c r="H111" i="7" s="1"/>
  <c r="H97" i="7" a="1"/>
  <c r="H97" i="7" s="1"/>
  <c r="H81" i="7" a="1"/>
  <c r="H81" i="7" s="1"/>
  <c r="H72" i="7" a="1"/>
  <c r="H72" i="7" s="1"/>
  <c r="H58" i="7" a="1"/>
  <c r="H58" i="7" s="1"/>
  <c r="H49" i="7" a="1"/>
  <c r="H49" i="7" s="1"/>
  <c r="H47" i="7" a="1"/>
  <c r="H47" i="7" s="1"/>
  <c r="H45" i="7" a="1"/>
  <c r="H45" i="7" s="1"/>
  <c r="H344" i="7" a="1"/>
  <c r="H344" i="7" s="1"/>
  <c r="H333" i="7" a="1"/>
  <c r="H333" i="7" s="1"/>
  <c r="H308" i="7" a="1"/>
  <c r="H308" i="7" s="1"/>
  <c r="H306" i="7" a="1"/>
  <c r="H306" i="7" s="1"/>
  <c r="H304" i="7" a="1"/>
  <c r="H304" i="7" s="1"/>
  <c r="H293" i="7" a="1"/>
  <c r="H293" i="7" s="1"/>
  <c r="H280" i="7" a="1"/>
  <c r="H280" i="7" s="1"/>
  <c r="H262" i="7" a="1"/>
  <c r="H262" i="7" s="1"/>
  <c r="H243" i="7" a="1"/>
  <c r="H243" i="7" s="1"/>
  <c r="H212" i="7" a="1"/>
  <c r="H212" i="7" s="1"/>
  <c r="H205" i="7" a="1"/>
  <c r="H205" i="7" s="1"/>
  <c r="H172" i="7" a="1"/>
  <c r="H172" i="7" s="1"/>
  <c r="H170" i="7" a="1"/>
  <c r="H170" i="7" s="1"/>
  <c r="H158" i="7" a="1"/>
  <c r="H158" i="7" s="1"/>
  <c r="H155" i="7" a="1"/>
  <c r="H155" i="7" s="1"/>
  <c r="H146" i="7" a="1"/>
  <c r="H146" i="7" s="1"/>
  <c r="H142" i="7" a="1"/>
  <c r="H142" i="7" s="1"/>
  <c r="H113" i="7" a="1"/>
  <c r="H113" i="7" s="1"/>
  <c r="H94" i="7" a="1"/>
  <c r="H94" i="7" s="1"/>
  <c r="H91" i="7" a="1"/>
  <c r="H91" i="7" s="1"/>
  <c r="H88" i="7" a="1"/>
  <c r="H88" i="7" s="1"/>
  <c r="H78" i="7" a="1"/>
  <c r="H78" i="7" s="1"/>
  <c r="H75" i="7" a="1"/>
  <c r="H75" i="7" s="1"/>
  <c r="H71" i="7" a="1"/>
  <c r="H71" i="7" s="1"/>
  <c r="H56" i="7" a="1"/>
  <c r="H56" i="7" s="1"/>
  <c r="H54" i="7" a="1"/>
  <c r="H54" i="7" s="1"/>
  <c r="H52" i="7" a="1"/>
  <c r="H52" i="7" s="1"/>
  <c r="H43" i="7" a="1"/>
  <c r="H43" i="7" s="1"/>
  <c r="H34" i="7" a="1"/>
  <c r="H34" i="7" s="1"/>
  <c r="H237" i="7" a="1"/>
  <c r="H237" i="7" s="1"/>
  <c r="H183" i="7" a="1"/>
  <c r="H183" i="7" s="1"/>
  <c r="H110" i="7" a="1"/>
  <c r="H110" i="7" s="1"/>
  <c r="H95" i="7" a="1"/>
  <c r="H95" i="7" s="1"/>
  <c r="H76" i="7" a="1"/>
  <c r="H76" i="7" s="1"/>
  <c r="H37" i="7" a="1"/>
  <c r="H37" i="7" s="1"/>
  <c r="H32" i="7" a="1"/>
  <c r="H32" i="7" s="1"/>
  <c r="H19" i="7" a="1"/>
  <c r="H19" i="7" s="1"/>
  <c r="H315" i="7" a="1"/>
  <c r="H315" i="7" s="1"/>
  <c r="H248" i="7" a="1"/>
  <c r="H248" i="7" s="1"/>
  <c r="H244" i="7" a="1"/>
  <c r="H244" i="7" s="1"/>
  <c r="H240" i="7" a="1"/>
  <c r="H240" i="7" s="1"/>
  <c r="H236" i="7" a="1"/>
  <c r="H236" i="7" s="1"/>
  <c r="H182" i="7" a="1"/>
  <c r="H182" i="7" s="1"/>
  <c r="H139" i="7" a="1"/>
  <c r="H139" i="7" s="1"/>
  <c r="H130" i="7" a="1"/>
  <c r="H130" i="7" s="1"/>
  <c r="H108" i="7" a="1"/>
  <c r="H108" i="7" s="1"/>
  <c r="H106" i="7" a="1"/>
  <c r="H106" i="7" s="1"/>
  <c r="H101" i="7" a="1"/>
  <c r="H101" i="7" s="1"/>
  <c r="H98" i="7" a="1"/>
  <c r="H98" i="7" s="1"/>
  <c r="H339" i="7" a="1"/>
  <c r="H339" i="7" s="1"/>
  <c r="H329" i="7" a="1"/>
  <c r="H329" i="7" s="1"/>
  <c r="H300" i="7" a="1"/>
  <c r="H300" i="7" s="1"/>
  <c r="H161" i="7" a="1"/>
  <c r="H161" i="7" s="1"/>
  <c r="H157" i="7" a="1"/>
  <c r="H157" i="7" s="1"/>
  <c r="H151" i="7" a="1"/>
  <c r="H151" i="7" s="1"/>
  <c r="H145" i="7" a="1"/>
  <c r="H145" i="7" s="1"/>
  <c r="H141" i="7" a="1"/>
  <c r="H141" i="7" s="1"/>
  <c r="H128" i="7" a="1"/>
  <c r="H128" i="7" s="1"/>
  <c r="H119" i="7" a="1"/>
  <c r="H119" i="7" s="1"/>
  <c r="H117" i="7" a="1"/>
  <c r="H117" i="7" s="1"/>
  <c r="H104" i="7" a="1"/>
  <c r="H104" i="7" s="1"/>
  <c r="H85" i="7" a="1"/>
  <c r="H85" i="7" s="1"/>
  <c r="H368" i="7" a="1"/>
  <c r="H368" i="7" s="1"/>
  <c r="H351" i="7" a="1"/>
  <c r="H351" i="7" s="1"/>
  <c r="H273" i="7" a="1"/>
  <c r="H273" i="7" s="1"/>
  <c r="H167" i="7" a="1"/>
  <c r="H167" i="7" s="1"/>
  <c r="H163" i="7" a="1"/>
  <c r="H163" i="7" s="1"/>
  <c r="H126" i="7" a="1"/>
  <c r="H126" i="7" s="1"/>
  <c r="H115" i="7" a="1"/>
  <c r="H115" i="7" s="1"/>
  <c r="H357" i="7" a="1"/>
  <c r="H357" i="7" s="1"/>
  <c r="H313" i="7" a="1"/>
  <c r="H313" i="7" s="1"/>
  <c r="H257" i="7" a="1"/>
  <c r="H257" i="7" s="1"/>
  <c r="H210" i="7" a="1"/>
  <c r="H210" i="7" s="1"/>
  <c r="H206" i="7" a="1"/>
  <c r="H206" i="7" s="1"/>
  <c r="H124" i="7" a="1"/>
  <c r="H124" i="7" s="1"/>
  <c r="H122" i="7" a="1"/>
  <c r="H122" i="7" s="1"/>
  <c r="H331" i="7" a="1"/>
  <c r="H331" i="7" s="1"/>
  <c r="H302" i="7" a="1"/>
  <c r="H302" i="7" s="1"/>
  <c r="H298" i="7" a="1"/>
  <c r="H298" i="7" s="1"/>
  <c r="H277" i="7" a="1"/>
  <c r="H277" i="7" s="1"/>
  <c r="H213" i="7" a="1"/>
  <c r="H213" i="7" s="1"/>
  <c r="H209" i="7" a="1"/>
  <c r="H209" i="7" s="1"/>
  <c r="H136" i="7" a="1"/>
  <c r="H136" i="7" s="1"/>
  <c r="H365" i="7" a="1"/>
  <c r="H365" i="7" s="1"/>
  <c r="H322" i="7" a="1"/>
  <c r="H322" i="7" s="1"/>
  <c r="H164" i="7" a="1"/>
  <c r="H164" i="7" s="1"/>
  <c r="H154" i="7" a="1"/>
  <c r="H154" i="7" s="1"/>
  <c r="H148" i="7" a="1"/>
  <c r="H148" i="7" s="1"/>
  <c r="H134" i="7" a="1"/>
  <c r="H134" i="7" s="1"/>
  <c r="H348" i="7" a="1"/>
  <c r="H348" i="7" s="1"/>
  <c r="H265" i="7" a="1"/>
  <c r="H265" i="7" s="1"/>
  <c r="H70" i="7" a="1"/>
  <c r="H70" i="7" s="1"/>
  <c r="H59" i="7" a="1"/>
  <c r="H59" i="7" s="1"/>
  <c r="H38" i="7" a="1"/>
  <c r="H38" i="7" s="1"/>
  <c r="H30" i="7" a="1"/>
  <c r="H30" i="7" s="1"/>
  <c r="H28" i="7" a="1"/>
  <c r="H28" i="7" s="1"/>
  <c r="H27" i="7" a="1"/>
  <c r="H27" i="7" s="1"/>
  <c r="H22" i="7" a="1"/>
  <c r="H22" i="7" s="1"/>
  <c r="H89" i="7" a="1"/>
  <c r="H89" i="7" s="1"/>
  <c r="H82" i="7" a="1"/>
  <c r="H82" i="7" s="1"/>
  <c r="H41" i="7" a="1"/>
  <c r="H41" i="7" s="1"/>
  <c r="H35" i="7" a="1"/>
  <c r="H35" i="7" s="1"/>
  <c r="H13" i="7" a="1"/>
  <c r="H13" i="7" s="1"/>
  <c r="H26" i="7" a="1"/>
  <c r="H26" i="7" s="1"/>
  <c r="H16" i="7" a="1"/>
  <c r="H16" i="7" s="1"/>
  <c r="H132" i="7" a="1"/>
  <c r="H132" i="7" s="1"/>
  <c r="H69" i="7" a="1"/>
  <c r="H69" i="7" s="1"/>
  <c r="H39" i="7" a="1"/>
  <c r="H39" i="7" s="1"/>
  <c r="H36" i="7" a="1"/>
  <c r="H36" i="7" s="1"/>
  <c r="H25" i="7" a="1"/>
  <c r="H25" i="7" s="1"/>
  <c r="H21" i="7" a="1"/>
  <c r="H21" i="7" s="1"/>
  <c r="H18" i="7" a="1"/>
  <c r="H18" i="7" s="1"/>
  <c r="H15" i="7" a="1"/>
  <c r="H15" i="7" s="1"/>
  <c r="H12" i="7" a="1"/>
  <c r="H12" i="7" s="1"/>
  <c r="H50" i="7" a="1"/>
  <c r="H50" i="7" s="1"/>
  <c r="H48" i="7" a="1"/>
  <c r="H48" i="7" s="1"/>
  <c r="H46" i="7" a="1"/>
  <c r="H46" i="7" s="1"/>
  <c r="H44" i="7" a="1"/>
  <c r="H44" i="7" s="1"/>
  <c r="H20" i="7" a="1"/>
  <c r="H20" i="7" s="1"/>
  <c r="H79" i="7" a="1"/>
  <c r="H79" i="7" s="1"/>
  <c r="H40" i="7" a="1"/>
  <c r="H40" i="7" s="1"/>
  <c r="H23" i="7" a="1"/>
  <c r="H23" i="7" s="1"/>
  <c r="H271" i="7" a="1"/>
  <c r="H271" i="7" s="1"/>
  <c r="H92" i="7" a="1"/>
  <c r="H92" i="7" s="1"/>
  <c r="H68" i="7" a="1"/>
  <c r="H68" i="7" s="1"/>
  <c r="H65" i="7" a="1"/>
  <c r="H65" i="7" s="1"/>
  <c r="H63" i="7" a="1"/>
  <c r="H63" i="7" s="1"/>
  <c r="H61" i="7" a="1"/>
  <c r="H61" i="7" s="1"/>
  <c r="H17" i="7" a="1"/>
  <c r="H17" i="7" s="1"/>
  <c r="H14" i="7" a="1"/>
  <c r="H14" i="7" s="1"/>
  <c r="H11" i="7" a="1"/>
  <c r="H11" i="7" s="1"/>
  <c r="H9" i="7"/>
  <c r="I5" i="7"/>
  <c r="AO5" i="7" s="1"/>
  <c r="DE9" i="7"/>
  <c r="DD362" i="7"/>
  <c r="DD354" i="7"/>
  <c r="DD346" i="7"/>
  <c r="DD367" i="7"/>
  <c r="DD364" i="7"/>
  <c r="DD356" i="7"/>
  <c r="DD348" i="7"/>
  <c r="DD340" i="7"/>
  <c r="DD332" i="7"/>
  <c r="DD324" i="7"/>
  <c r="DD316" i="7"/>
  <c r="DD308" i="7"/>
  <c r="DD300" i="7"/>
  <c r="DD292" i="7"/>
  <c r="DD284" i="7"/>
  <c r="DD369" i="7"/>
  <c r="DD361" i="7"/>
  <c r="DD353" i="7"/>
  <c r="DD345" i="7"/>
  <c r="DD337" i="7"/>
  <c r="DD329" i="7"/>
  <c r="DD321" i="7"/>
  <c r="DD313" i="7"/>
  <c r="DD305" i="7"/>
  <c r="DD297" i="7"/>
  <c r="DD289" i="7"/>
  <c r="DD281" i="7"/>
  <c r="DD366" i="7"/>
  <c r="DD358" i="7"/>
  <c r="DD363" i="7"/>
  <c r="DD355" i="7"/>
  <c r="DD347" i="7"/>
  <c r="DD339" i="7"/>
  <c r="DD331" i="7"/>
  <c r="DD323" i="7"/>
  <c r="DD315" i="7"/>
  <c r="DD307" i="7"/>
  <c r="DD299" i="7"/>
  <c r="DD291" i="7"/>
  <c r="DD283" i="7"/>
  <c r="DD275" i="7"/>
  <c r="DD368" i="7"/>
  <c r="DD360" i="7"/>
  <c r="DD352" i="7"/>
  <c r="DD344" i="7"/>
  <c r="DD336" i="7"/>
  <c r="DD328" i="7"/>
  <c r="DD320" i="7"/>
  <c r="DD312" i="7"/>
  <c r="DD304" i="7"/>
  <c r="DD296" i="7"/>
  <c r="DD288" i="7"/>
  <c r="DD280" i="7"/>
  <c r="DD341" i="7"/>
  <c r="DD334" i="7"/>
  <c r="DD326" i="7"/>
  <c r="DD318" i="7"/>
  <c r="DD310" i="7"/>
  <c r="DD302" i="7"/>
  <c r="DD351" i="7"/>
  <c r="DD338" i="7"/>
  <c r="DD330" i="7"/>
  <c r="DD322" i="7"/>
  <c r="DD314" i="7"/>
  <c r="DD306" i="7"/>
  <c r="DD298" i="7"/>
  <c r="DD290" i="7"/>
  <c r="DD282" i="7"/>
  <c r="DD278" i="7"/>
  <c r="DD272" i="7"/>
  <c r="DD266" i="7"/>
  <c r="DD258" i="7"/>
  <c r="DD250" i="7"/>
  <c r="DD242" i="7"/>
  <c r="DD234" i="7"/>
  <c r="DD226" i="7"/>
  <c r="DD218" i="7"/>
  <c r="DD210" i="7"/>
  <c r="DD202" i="7"/>
  <c r="DD349" i="7"/>
  <c r="DD263" i="7"/>
  <c r="DD255" i="7"/>
  <c r="DD247" i="7"/>
  <c r="DD239" i="7"/>
  <c r="DD231" i="7"/>
  <c r="DD223" i="7"/>
  <c r="DD215" i="7"/>
  <c r="DD207" i="7"/>
  <c r="DD199" i="7"/>
  <c r="DD191" i="7"/>
  <c r="DD183" i="7"/>
  <c r="DD357" i="7"/>
  <c r="DD342" i="7"/>
  <c r="DD335" i="7"/>
  <c r="DD327" i="7"/>
  <c r="DD319" i="7"/>
  <c r="DD311" i="7"/>
  <c r="DD303" i="7"/>
  <c r="DD295" i="7"/>
  <c r="DD287" i="7"/>
  <c r="DD279" i="7"/>
  <c r="DD271" i="7"/>
  <c r="DD268" i="7"/>
  <c r="DD265" i="7"/>
  <c r="DD257" i="7"/>
  <c r="DD249" i="7"/>
  <c r="DD241" i="7"/>
  <c r="DD233" i="7"/>
  <c r="DD225" i="7"/>
  <c r="DD217" i="7"/>
  <c r="DD209" i="7"/>
  <c r="DD201" i="7"/>
  <c r="DD193" i="7"/>
  <c r="DD365" i="7"/>
  <c r="DD359" i="7"/>
  <c r="DD350" i="7"/>
  <c r="DD333" i="7"/>
  <c r="DD325" i="7"/>
  <c r="DD317" i="7"/>
  <c r="DD309" i="7"/>
  <c r="DD301" i="7"/>
  <c r="DD293" i="7"/>
  <c r="DD285" i="7"/>
  <c r="DD274" i="7"/>
  <c r="DD267" i="7"/>
  <c r="DD259" i="7"/>
  <c r="DD251" i="7"/>
  <c r="DD243" i="7"/>
  <c r="DD235" i="7"/>
  <c r="DD227" i="7"/>
  <c r="DD219" i="7"/>
  <c r="DD211" i="7"/>
  <c r="DD203" i="7"/>
  <c r="DD195" i="7"/>
  <c r="DD343" i="7"/>
  <c r="DD277" i="7"/>
  <c r="DD264" i="7"/>
  <c r="DD256" i="7"/>
  <c r="DD248" i="7"/>
  <c r="DD240" i="7"/>
  <c r="DD232" i="7"/>
  <c r="DD224" i="7"/>
  <c r="DD216" i="7"/>
  <c r="DD208" i="7"/>
  <c r="DD200" i="7"/>
  <c r="DD252" i="7"/>
  <c r="DD220" i="7"/>
  <c r="DD174" i="7"/>
  <c r="DD166" i="7"/>
  <c r="DD158" i="7"/>
  <c r="DD150" i="7"/>
  <c r="DD142" i="7"/>
  <c r="DD134" i="7"/>
  <c r="DD126" i="7"/>
  <c r="DD118" i="7"/>
  <c r="DD110" i="7"/>
  <c r="DD102" i="7"/>
  <c r="DD94" i="7"/>
  <c r="DD269" i="7"/>
  <c r="DD262" i="7"/>
  <c r="DD245" i="7"/>
  <c r="DD230" i="7"/>
  <c r="DD213" i="7"/>
  <c r="DD198" i="7"/>
  <c r="DD189" i="7"/>
  <c r="DD188" i="7"/>
  <c r="DD187" i="7"/>
  <c r="DD179" i="7"/>
  <c r="DD171" i="7"/>
  <c r="DD163" i="7"/>
  <c r="DD155" i="7"/>
  <c r="DD147" i="7"/>
  <c r="DD139" i="7"/>
  <c r="DD131" i="7"/>
  <c r="DD123" i="7"/>
  <c r="DD260" i="7"/>
  <c r="DD228" i="7"/>
  <c r="DD196" i="7"/>
  <c r="DD190" i="7"/>
  <c r="DD182" i="7"/>
  <c r="DD176" i="7"/>
  <c r="DD168" i="7"/>
  <c r="DD160" i="7"/>
  <c r="DD152" i="7"/>
  <c r="DD144" i="7"/>
  <c r="DD136" i="7"/>
  <c r="DD128" i="7"/>
  <c r="DD120" i="7"/>
  <c r="DD112" i="7"/>
  <c r="DD104" i="7"/>
  <c r="DD96" i="7"/>
  <c r="DD88" i="7"/>
  <c r="DD80" i="7"/>
  <c r="DD294" i="7"/>
  <c r="DD253" i="7"/>
  <c r="DD238" i="7"/>
  <c r="DD221" i="7"/>
  <c r="DD206" i="7"/>
  <c r="DD186" i="7"/>
  <c r="DD173" i="7"/>
  <c r="DD165" i="7"/>
  <c r="DD157" i="7"/>
  <c r="DD149" i="7"/>
  <c r="DD141" i="7"/>
  <c r="DD133" i="7"/>
  <c r="DD125" i="7"/>
  <c r="DD236" i="7"/>
  <c r="DD204" i="7"/>
  <c r="DD192" i="7"/>
  <c r="DD185" i="7"/>
  <c r="DD181" i="7"/>
  <c r="DD178" i="7"/>
  <c r="DD170" i="7"/>
  <c r="DD162" i="7"/>
  <c r="DD154" i="7"/>
  <c r="DD146" i="7"/>
  <c r="DD138" i="7"/>
  <c r="DD130" i="7"/>
  <c r="DD122" i="7"/>
  <c r="DD114" i="7"/>
  <c r="DD106" i="7"/>
  <c r="DD98" i="7"/>
  <c r="DD90" i="7"/>
  <c r="DD273" i="7"/>
  <c r="DD270" i="7"/>
  <c r="DD261" i="7"/>
  <c r="DD246" i="7"/>
  <c r="DD229" i="7"/>
  <c r="DD214" i="7"/>
  <c r="DD197" i="7"/>
  <c r="DD175" i="7"/>
  <c r="DD167" i="7"/>
  <c r="DD159" i="7"/>
  <c r="DD151" i="7"/>
  <c r="DD143" i="7"/>
  <c r="DD135" i="7"/>
  <c r="DD244" i="7"/>
  <c r="DD212" i="7"/>
  <c r="DD194" i="7"/>
  <c r="DD180" i="7"/>
  <c r="DD172" i="7"/>
  <c r="DD164" i="7"/>
  <c r="DD156" i="7"/>
  <c r="DD148" i="7"/>
  <c r="DD140" i="7"/>
  <c r="DD132" i="7"/>
  <c r="DD124" i="7"/>
  <c r="DD116" i="7"/>
  <c r="DD108" i="7"/>
  <c r="DD286" i="7"/>
  <c r="DD276" i="7"/>
  <c r="DD254" i="7"/>
  <c r="DD237" i="7"/>
  <c r="DD222" i="7"/>
  <c r="DD205" i="7"/>
  <c r="DD184" i="7"/>
  <c r="DD177" i="7"/>
  <c r="DD169" i="7"/>
  <c r="DD161" i="7"/>
  <c r="DD153" i="7"/>
  <c r="DD145" i="7"/>
  <c r="DD93" i="7"/>
  <c r="DD79" i="7"/>
  <c r="DD74" i="7"/>
  <c r="DD66" i="7"/>
  <c r="DD58" i="7"/>
  <c r="DD50" i="7"/>
  <c r="DD42" i="7"/>
  <c r="DD35" i="7"/>
  <c r="DD27" i="7"/>
  <c r="DD19" i="7"/>
  <c r="DD11" i="7"/>
  <c r="DD137" i="7"/>
  <c r="DD127" i="7"/>
  <c r="DD83" i="7"/>
  <c r="DD71" i="7"/>
  <c r="DD63" i="7"/>
  <c r="DD55" i="7"/>
  <c r="DD47" i="7"/>
  <c r="DD40" i="7"/>
  <c r="DD32" i="7"/>
  <c r="DD24" i="7"/>
  <c r="DD16" i="7"/>
  <c r="DD115" i="7"/>
  <c r="DD111" i="7"/>
  <c r="DD107" i="7"/>
  <c r="DD103" i="7"/>
  <c r="DD95" i="7"/>
  <c r="DD82" i="7"/>
  <c r="DD78" i="7"/>
  <c r="DD68" i="7"/>
  <c r="DD60" i="7"/>
  <c r="DD52" i="7"/>
  <c r="DD44" i="7"/>
  <c r="DD37" i="7"/>
  <c r="DD29" i="7"/>
  <c r="DD21" i="7"/>
  <c r="DD13" i="7"/>
  <c r="DD129" i="7"/>
  <c r="DD77" i="7"/>
  <c r="DD73" i="7"/>
  <c r="DD65" i="7"/>
  <c r="DD57" i="7"/>
  <c r="DD49" i="7"/>
  <c r="DD34" i="7"/>
  <c r="DD26" i="7"/>
  <c r="DD18" i="7"/>
  <c r="DD10" i="7"/>
  <c r="DD97" i="7"/>
  <c r="DD87" i="7"/>
  <c r="DD70" i="7"/>
  <c r="DD62" i="7"/>
  <c r="DD54" i="7"/>
  <c r="DD46" i="7"/>
  <c r="DD39" i="7"/>
  <c r="DD31" i="7"/>
  <c r="DD23" i="7"/>
  <c r="DD15" i="7"/>
  <c r="DD119" i="7"/>
  <c r="DD100" i="7"/>
  <c r="DD99" i="7"/>
  <c r="DD86" i="7"/>
  <c r="DD85" i="7"/>
  <c r="DD81" i="7"/>
  <c r="DD76" i="7"/>
  <c r="DD67" i="7"/>
  <c r="DD59" i="7"/>
  <c r="DD51" i="7"/>
  <c r="DD43" i="7"/>
  <c r="DD36" i="7"/>
  <c r="DD28" i="7"/>
  <c r="DD20" i="7"/>
  <c r="DD12" i="7"/>
  <c r="DD117" i="7"/>
  <c r="DD113" i="7"/>
  <c r="DD109" i="7"/>
  <c r="DD105" i="7"/>
  <c r="DD101" i="7"/>
  <c r="DD89" i="7"/>
  <c r="DD72" i="7"/>
  <c r="DD64" i="7"/>
  <c r="DD56" i="7"/>
  <c r="DD48" i="7"/>
  <c r="DD41" i="7"/>
  <c r="DD33" i="7"/>
  <c r="DD25" i="7"/>
  <c r="DD17" i="7"/>
  <c r="DD121" i="7"/>
  <c r="DD92" i="7"/>
  <c r="DD91" i="7"/>
  <c r="DD84" i="7"/>
  <c r="DD75" i="7"/>
  <c r="DD69" i="7"/>
  <c r="DD61" i="7"/>
  <c r="DD53" i="7"/>
  <c r="DD45" i="7"/>
  <c r="DD38" i="7"/>
  <c r="DD30" i="7"/>
  <c r="DD22" i="7"/>
  <c r="DD14" i="7"/>
  <c r="B16" i="5"/>
  <c r="F15" i="5"/>
  <c r="J169" i="1"/>
  <c r="K169" i="1" s="1"/>
  <c r="N169" i="1" s="1"/>
  <c r="J55" i="1"/>
  <c r="K55" i="1" s="1"/>
  <c r="N55" i="1" s="1"/>
  <c r="J100" i="1"/>
  <c r="K100" i="1" s="1"/>
  <c r="N100" i="1" s="1"/>
  <c r="J218" i="1"/>
  <c r="K218" i="1" s="1"/>
  <c r="N218" i="1" s="1"/>
  <c r="J778" i="1"/>
  <c r="K778" i="1" s="1"/>
  <c r="N778" i="1" s="1"/>
  <c r="J718" i="1"/>
  <c r="K718" i="1" s="1"/>
  <c r="N718" i="1" s="1"/>
  <c r="J499" i="1"/>
  <c r="K499" i="1" s="1"/>
  <c r="N499" i="1" s="1"/>
  <c r="J448" i="1"/>
  <c r="K448" i="1" s="1"/>
  <c r="N448" i="1" s="1"/>
  <c r="J564" i="1"/>
  <c r="K564" i="1" s="1"/>
  <c r="N564" i="1" s="1"/>
  <c r="J9" i="1"/>
  <c r="K9" i="1" s="1"/>
  <c r="N9" i="1" s="1"/>
  <c r="J167" i="1"/>
  <c r="K167" i="1" s="1"/>
  <c r="N167" i="1" s="1"/>
  <c r="J263" i="1"/>
  <c r="K263" i="1" s="1"/>
  <c r="N263" i="1" s="1"/>
  <c r="J31" i="1"/>
  <c r="K31" i="1" s="1"/>
  <c r="N31" i="1" s="1"/>
  <c r="J821" i="1"/>
  <c r="K821" i="1" s="1"/>
  <c r="N821" i="1" s="1"/>
  <c r="J231" i="1"/>
  <c r="K231" i="1" s="1"/>
  <c r="N231" i="1" s="1"/>
  <c r="J299" i="1"/>
  <c r="K299" i="1" s="1"/>
  <c r="N299" i="1" s="1"/>
  <c r="J47" i="1"/>
  <c r="K47" i="1" s="1"/>
  <c r="N47" i="1" s="1"/>
  <c r="J32" i="1"/>
  <c r="K32" i="1" s="1"/>
  <c r="N32" i="1" s="1"/>
  <c r="J208" i="1"/>
  <c r="K208" i="1" s="1"/>
  <c r="N208" i="1" s="1"/>
  <c r="J239" i="1"/>
  <c r="K239" i="1" s="1"/>
  <c r="N239" i="1" s="1"/>
  <c r="J606" i="1"/>
  <c r="K606" i="1" s="1"/>
  <c r="N606" i="1" s="1"/>
  <c r="J742" i="1"/>
  <c r="K742" i="1" s="1"/>
  <c r="N742" i="1" s="1"/>
  <c r="J796" i="1"/>
  <c r="K796" i="1" s="1"/>
  <c r="N796" i="1" s="1"/>
  <c r="J212" i="1"/>
  <c r="K212" i="1" s="1"/>
  <c r="N212" i="1" s="1"/>
  <c r="J364" i="1"/>
  <c r="K364" i="1" s="1"/>
  <c r="N364" i="1" s="1"/>
  <c r="J473" i="1"/>
  <c r="K473" i="1" s="1"/>
  <c r="N473" i="1" s="1"/>
  <c r="J81" i="1"/>
  <c r="K81" i="1" s="1"/>
  <c r="N81" i="1" s="1"/>
  <c r="J536" i="1"/>
  <c r="K536" i="1" s="1"/>
  <c r="N536" i="1" s="1"/>
  <c r="J68" i="1"/>
  <c r="K68" i="1" s="1"/>
  <c r="N68" i="1" s="1"/>
  <c r="J445" i="1"/>
  <c r="K445" i="1" s="1"/>
  <c r="N445" i="1" s="1"/>
  <c r="J483" i="1"/>
  <c r="K483" i="1" s="1"/>
  <c r="N483" i="1" s="1"/>
  <c r="J416" i="1"/>
  <c r="K416" i="1" s="1"/>
  <c r="N416" i="1" s="1"/>
  <c r="AO58" i="7" l="1" a="1"/>
  <c r="AO58" i="7" s="1"/>
  <c r="AO54" i="7" a="1"/>
  <c r="AO54" i="7" s="1"/>
  <c r="AO34" i="7" a="1"/>
  <c r="AO34" i="7" s="1"/>
  <c r="AO66" i="7" a="1"/>
  <c r="AO66" i="7" s="1"/>
  <c r="AO57" i="7" a="1"/>
  <c r="AO57" i="7" s="1"/>
  <c r="AO61" i="7" a="1"/>
  <c r="AO61" i="7" s="1"/>
  <c r="AO47" i="7" a="1"/>
  <c r="AO47" i="7" s="1"/>
  <c r="AO81" i="7" a="1"/>
  <c r="AO81" i="7" s="1"/>
  <c r="AO48" i="7" a="1"/>
  <c r="AO48" i="7" s="1"/>
  <c r="AO41" i="7" a="1"/>
  <c r="AO41" i="7" s="1"/>
  <c r="AO65" i="7" a="1"/>
  <c r="AO65" i="7" s="1"/>
  <c r="AO52" i="7" a="1"/>
  <c r="AO52" i="7" s="1"/>
  <c r="AO29" i="7" a="1"/>
  <c r="AO29" i="7" s="1"/>
  <c r="AO22" i="7" a="1"/>
  <c r="AO22" i="7" s="1"/>
  <c r="AO19" i="7" a="1"/>
  <c r="AO19" i="7" s="1"/>
  <c r="AO18" i="7" a="1"/>
  <c r="AO18" i="7" s="1"/>
  <c r="AO23" i="7" a="1"/>
  <c r="AO23" i="7" s="1"/>
  <c r="AO15" i="7" a="1"/>
  <c r="AO15" i="7" s="1"/>
  <c r="AO33" i="7" a="1"/>
  <c r="AO33" i="7" s="1"/>
  <c r="AO17" i="7" a="1"/>
  <c r="AO17" i="7" s="1"/>
  <c r="AO28" i="7" a="1"/>
  <c r="AO28" i="7" s="1"/>
  <c r="AO32" i="7" a="1"/>
  <c r="AO32" i="7" s="1"/>
  <c r="AO16" i="7" a="1"/>
  <c r="AO16" i="7" s="1"/>
  <c r="AO26" i="7" a="1"/>
  <c r="AO26" i="7" s="1"/>
  <c r="AO25" i="7" a="1"/>
  <c r="AO25" i="7" s="1"/>
  <c r="AO13" i="7" a="1"/>
  <c r="AO13" i="7" s="1"/>
  <c r="AO10" i="7" a="1"/>
  <c r="AO10" i="7" s="1"/>
  <c r="AO11" i="7" a="1"/>
  <c r="AO11" i="7" s="1"/>
  <c r="AO67" i="7" a="1"/>
  <c r="AO67" i="7" s="1"/>
  <c r="AN113" i="7" a="1"/>
  <c r="AN113" i="7" s="1"/>
  <c r="AN47" i="7" a="1"/>
  <c r="AN47" i="7" s="1"/>
  <c r="AN58" i="7" a="1"/>
  <c r="AN58" i="7" s="1"/>
  <c r="AN86" i="7" a="1"/>
  <c r="AN86" i="7" s="1"/>
  <c r="AN75" i="7" a="1"/>
  <c r="AN75" i="7" s="1"/>
  <c r="AN109" i="7" a="1"/>
  <c r="AN109" i="7" s="1"/>
  <c r="AN97" i="7" a="1"/>
  <c r="AN97" i="7" s="1"/>
  <c r="AN51" i="7" a="1"/>
  <c r="AN51" i="7" s="1"/>
  <c r="AN59" i="7" a="1"/>
  <c r="AN59" i="7" s="1"/>
  <c r="AN84" i="7" a="1"/>
  <c r="AN84" i="7" s="1"/>
  <c r="AN40" i="7" a="1"/>
  <c r="AN40" i="7" s="1"/>
  <c r="AN27" i="7" a="1"/>
  <c r="AN27" i="7" s="1"/>
  <c r="AN32" i="7" a="1"/>
  <c r="AN32" i="7" s="1"/>
  <c r="AN46" i="7" a="1"/>
  <c r="AN46" i="7" s="1"/>
  <c r="AN38" i="7" a="1"/>
  <c r="AN38" i="7" s="1"/>
  <c r="AN36" i="7" a="1"/>
  <c r="AN36" i="7" s="1"/>
  <c r="AN19" i="7" a="1"/>
  <c r="AN19" i="7" s="1"/>
  <c r="AN18" i="7" a="1"/>
  <c r="AN18" i="7" s="1"/>
  <c r="AN11" i="7" a="1"/>
  <c r="AN11" i="7" s="1"/>
  <c r="AN23" i="7" a="1"/>
  <c r="AN23" i="7" s="1"/>
  <c r="AN33" i="7" a="1"/>
  <c r="AN33" i="7" s="1"/>
  <c r="AN17" i="7" a="1"/>
  <c r="AN17" i="7" s="1"/>
  <c r="AN14" i="7" a="1"/>
  <c r="AN14" i="7" s="1"/>
  <c r="AN74" i="7" a="1"/>
  <c r="AN74" i="7" s="1"/>
  <c r="AN16" i="7" a="1"/>
  <c r="AN16" i="7" s="1"/>
  <c r="AN10" i="7" a="1"/>
  <c r="AN10" i="7" s="1"/>
  <c r="AN12" i="7" a="1"/>
  <c r="AN12" i="7" s="1"/>
  <c r="AN28" i="7" a="1"/>
  <c r="AN28" i="7" s="1"/>
  <c r="AN25" i="7" a="1"/>
  <c r="AN25" i="7" s="1"/>
  <c r="AN31" i="7" a="1"/>
  <c r="AN31" i="7" s="1"/>
  <c r="AO9" i="7"/>
  <c r="AO369" i="7" a="1"/>
  <c r="AO369" i="7" s="1"/>
  <c r="AO366" i="7" a="1"/>
  <c r="AO366" i="7" s="1"/>
  <c r="AO364" i="7" a="1"/>
  <c r="AO364" i="7" s="1"/>
  <c r="AO362" i="7" a="1"/>
  <c r="AO362" i="7" s="1"/>
  <c r="AO337" i="7" a="1"/>
  <c r="AO337" i="7" s="1"/>
  <c r="AO335" i="7" a="1"/>
  <c r="AO335" i="7" s="1"/>
  <c r="AO320" i="7" a="1"/>
  <c r="AO320" i="7" s="1"/>
  <c r="AO313" i="7" a="1"/>
  <c r="AO313" i="7" s="1"/>
  <c r="AO301" i="7" a="1"/>
  <c r="AO301" i="7" s="1"/>
  <c r="AO293" i="7" a="1"/>
  <c r="AO293" i="7" s="1"/>
  <c r="AO289" i="7" a="1"/>
  <c r="AO289" i="7" s="1"/>
  <c r="AO287" i="7" a="1"/>
  <c r="AO287" i="7" s="1"/>
  <c r="AO284" i="7" a="1"/>
  <c r="AO284" i="7" s="1"/>
  <c r="AO278" i="7" a="1"/>
  <c r="AO278" i="7" s="1"/>
  <c r="AO359" i="7" a="1"/>
  <c r="AO359" i="7" s="1"/>
  <c r="AO347" i="7" a="1"/>
  <c r="AO347" i="7" s="1"/>
  <c r="AO346" i="7" a="1"/>
  <c r="AO346" i="7" s="1"/>
  <c r="AO336" i="7" a="1"/>
  <c r="AO336" i="7" s="1"/>
  <c r="AO322" i="7" a="1"/>
  <c r="AO322" i="7" s="1"/>
  <c r="AO319" i="7" a="1"/>
  <c r="AO319" i="7" s="1"/>
  <c r="AO311" i="7" a="1"/>
  <c r="AO311" i="7" s="1"/>
  <c r="AO309" i="7" a="1"/>
  <c r="AO309" i="7" s="1"/>
  <c r="AO307" i="7" a="1"/>
  <c r="AO307" i="7" s="1"/>
  <c r="AO300" i="7" a="1"/>
  <c r="AO300" i="7" s="1"/>
  <c r="AO286" i="7" a="1"/>
  <c r="AO286" i="7" s="1"/>
  <c r="AO283" i="7" a="1"/>
  <c r="AO283" i="7" s="1"/>
  <c r="AO277" i="7" a="1"/>
  <c r="AO277" i="7" s="1"/>
  <c r="AO368" i="7" a="1"/>
  <c r="AO368" i="7" s="1"/>
  <c r="AO357" i="7" a="1"/>
  <c r="AO357" i="7" s="1"/>
  <c r="AO355" i="7" a="1"/>
  <c r="AO355" i="7" s="1"/>
  <c r="AO353" i="7" a="1"/>
  <c r="AO353" i="7" s="1"/>
  <c r="AO350" i="7" a="1"/>
  <c r="AO350" i="7" s="1"/>
  <c r="AO327" i="7" a="1"/>
  <c r="AO327" i="7" s="1"/>
  <c r="AO318" i="7" a="1"/>
  <c r="AO318" i="7" s="1"/>
  <c r="AO299" i="7" a="1"/>
  <c r="AO299" i="7" s="1"/>
  <c r="AO282" i="7" a="1"/>
  <c r="AO282" i="7" s="1"/>
  <c r="AO361" i="7" a="1"/>
  <c r="AO361" i="7" s="1"/>
  <c r="AO352" i="7" a="1"/>
  <c r="AO352" i="7" s="1"/>
  <c r="AO349" i="7" a="1"/>
  <c r="AO349" i="7" s="1"/>
  <c r="AO348" i="7" a="1"/>
  <c r="AO348" i="7" s="1"/>
  <c r="AO345" i="7" a="1"/>
  <c r="AO345" i="7" s="1"/>
  <c r="AO332" i="7" a="1"/>
  <c r="AO332" i="7" s="1"/>
  <c r="AO328" i="7" a="1"/>
  <c r="AO328" i="7" s="1"/>
  <c r="AO326" i="7" a="1"/>
  <c r="AO326" i="7" s="1"/>
  <c r="AO323" i="7" a="1"/>
  <c r="AO323" i="7" s="1"/>
  <c r="AO317" i="7" a="1"/>
  <c r="AO317" i="7" s="1"/>
  <c r="AO316" i="7" a="1"/>
  <c r="AO316" i="7" s="1"/>
  <c r="AO315" i="7" a="1"/>
  <c r="AO315" i="7" s="1"/>
  <c r="AO314" i="7" a="1"/>
  <c r="AO314" i="7" s="1"/>
  <c r="AO306" i="7" a="1"/>
  <c r="AO306" i="7" s="1"/>
  <c r="AO298" i="7" a="1"/>
  <c r="AO298" i="7" s="1"/>
  <c r="AO292" i="7" a="1"/>
  <c r="AO292" i="7" s="1"/>
  <c r="AO281" i="7" a="1"/>
  <c r="AO281" i="7" s="1"/>
  <c r="AO275" i="7" a="1"/>
  <c r="AO275" i="7" s="1"/>
  <c r="AO367" i="7" a="1"/>
  <c r="AO367" i="7" s="1"/>
  <c r="AO365" i="7" a="1"/>
  <c r="AO365" i="7" s="1"/>
  <c r="AO363" i="7" a="1"/>
  <c r="AO363" i="7" s="1"/>
  <c r="AO351" i="7" a="1"/>
  <c r="AO351" i="7" s="1"/>
  <c r="AO344" i="7" a="1"/>
  <c r="AO344" i="7" s="1"/>
  <c r="AO338" i="7" a="1"/>
  <c r="AO338" i="7" s="1"/>
  <c r="AO333" i="7" a="1"/>
  <c r="AO333" i="7" s="1"/>
  <c r="AO331" i="7" a="1"/>
  <c r="AO331" i="7" s="1"/>
  <c r="AO325" i="7" a="1"/>
  <c r="AO325" i="7" s="1"/>
  <c r="AO305" i="7" a="1"/>
  <c r="AO305" i="7" s="1"/>
  <c r="AO297" i="7" a="1"/>
  <c r="AO297" i="7" s="1"/>
  <c r="AO290" i="7" a="1"/>
  <c r="AO290" i="7" s="1"/>
  <c r="AO288" i="7" a="1"/>
  <c r="AO288" i="7" s="1"/>
  <c r="AO285" i="7" a="1"/>
  <c r="AO285" i="7" s="1"/>
  <c r="AO274" i="7" a="1"/>
  <c r="AO274" i="7" s="1"/>
  <c r="AO343" i="7" a="1"/>
  <c r="AO343" i="7" s="1"/>
  <c r="AO330" i="7" a="1"/>
  <c r="AO330" i="7" s="1"/>
  <c r="AO329" i="7" a="1"/>
  <c r="AO329" i="7" s="1"/>
  <c r="AO324" i="7" a="1"/>
  <c r="AO324" i="7" s="1"/>
  <c r="AO310" i="7" a="1"/>
  <c r="AO310" i="7" s="1"/>
  <c r="AO308" i="7" a="1"/>
  <c r="AO308" i="7" s="1"/>
  <c r="AO304" i="7" a="1"/>
  <c r="AO304" i="7" s="1"/>
  <c r="AO296" i="7" a="1"/>
  <c r="AO296" i="7" s="1"/>
  <c r="AO280" i="7" a="1"/>
  <c r="AO280" i="7" s="1"/>
  <c r="AO273" i="7" a="1"/>
  <c r="AO273" i="7" s="1"/>
  <c r="AO358" i="7" a="1"/>
  <c r="AO358" i="7" s="1"/>
  <c r="AO342" i="7" a="1"/>
  <c r="AO342" i="7" s="1"/>
  <c r="AO279" i="7" a="1"/>
  <c r="AO279" i="7" s="1"/>
  <c r="AO267" i="7" a="1"/>
  <c r="AO267" i="7" s="1"/>
  <c r="AO266" i="7" a="1"/>
  <c r="AO266" i="7" s="1"/>
  <c r="AO262" i="7" a="1"/>
  <c r="AO262" i="7" s="1"/>
  <c r="AO260" i="7" a="1"/>
  <c r="AO260" i="7" s="1"/>
  <c r="AO259" i="7" a="1"/>
  <c r="AO259" i="7" s="1"/>
  <c r="AO247" i="7" a="1"/>
  <c r="AO247" i="7" s="1"/>
  <c r="AO220" i="7" a="1"/>
  <c r="AO220" i="7" s="1"/>
  <c r="AO217" i="7" a="1"/>
  <c r="AO217" i="7" s="1"/>
  <c r="AO194" i="7" a="1"/>
  <c r="AO194" i="7" s="1"/>
  <c r="AO294" i="7" a="1"/>
  <c r="AO294" i="7" s="1"/>
  <c r="AO291" i="7" a="1"/>
  <c r="AO291" i="7" s="1"/>
  <c r="AO244" i="7" a="1"/>
  <c r="AO244" i="7" s="1"/>
  <c r="AO241" i="7" a="1"/>
  <c r="AO241" i="7" s="1"/>
  <c r="AO225" i="7" a="1"/>
  <c r="AO225" i="7" s="1"/>
  <c r="AO223" i="7" a="1"/>
  <c r="AO223" i="7" s="1"/>
  <c r="AO219" i="7" a="1"/>
  <c r="AO219" i="7" s="1"/>
  <c r="AO213" i="7" a="1"/>
  <c r="AO213" i="7" s="1"/>
  <c r="AO209" i="7" a="1"/>
  <c r="AO209" i="7" s="1"/>
  <c r="AO205" i="7" a="1"/>
  <c r="AO205" i="7" s="1"/>
  <c r="AO204" i="7" a="1"/>
  <c r="AO204" i="7" s="1"/>
  <c r="AO341" i="7" a="1"/>
  <c r="AO341" i="7" s="1"/>
  <c r="AO258" i="7" a="1"/>
  <c r="AO258" i="7" s="1"/>
  <c r="AO257" i="7" a="1"/>
  <c r="AO257" i="7" s="1"/>
  <c r="AO254" i="7" a="1"/>
  <c r="AO254" i="7" s="1"/>
  <c r="AO252" i="7" a="1"/>
  <c r="AO252" i="7" s="1"/>
  <c r="AO250" i="7" a="1"/>
  <c r="AO250" i="7" s="1"/>
  <c r="AO245" i="7" a="1"/>
  <c r="AO245" i="7" s="1"/>
  <c r="AO242" i="7" a="1"/>
  <c r="AO242" i="7" s="1"/>
  <c r="AO227" i="7" a="1"/>
  <c r="AO227" i="7" s="1"/>
  <c r="AO272" i="7" a="1"/>
  <c r="AO272" i="7" s="1"/>
  <c r="AO255" i="7" a="1"/>
  <c r="AO255" i="7" s="1"/>
  <c r="AO248" i="7" a="1"/>
  <c r="AO248" i="7" s="1"/>
  <c r="AO239" i="7" a="1"/>
  <c r="AO239" i="7" s="1"/>
  <c r="AO237" i="7" a="1"/>
  <c r="AO237" i="7" s="1"/>
  <c r="AO235" i="7" a="1"/>
  <c r="AO235" i="7" s="1"/>
  <c r="AO233" i="7" a="1"/>
  <c r="AO233" i="7" s="1"/>
  <c r="AO231" i="7" a="1"/>
  <c r="AO231" i="7" s="1"/>
  <c r="AO229" i="7" a="1"/>
  <c r="AO229" i="7" s="1"/>
  <c r="AO214" i="7" a="1"/>
  <c r="AO214" i="7" s="1"/>
  <c r="AO360" i="7" a="1"/>
  <c r="AO360" i="7" s="1"/>
  <c r="AO354" i="7" a="1"/>
  <c r="AO354" i="7" s="1"/>
  <c r="AO340" i="7" a="1"/>
  <c r="AO340" i="7" s="1"/>
  <c r="AO303" i="7" a="1"/>
  <c r="AO303" i="7" s="1"/>
  <c r="AO271" i="7" a="1"/>
  <c r="AO271" i="7" s="1"/>
  <c r="BU5" i="7"/>
  <c r="AO312" i="7" a="1"/>
  <c r="AO312" i="7" s="1"/>
  <c r="AO270" i="7" a="1"/>
  <c r="AO270" i="7" s="1"/>
  <c r="AO264" i="7" a="1"/>
  <c r="AO264" i="7" s="1"/>
  <c r="AO246" i="7" a="1"/>
  <c r="AO246" i="7" s="1"/>
  <c r="AO243" i="7" a="1"/>
  <c r="AO243" i="7" s="1"/>
  <c r="AO263" i="7" a="1"/>
  <c r="AO263" i="7" s="1"/>
  <c r="AO256" i="7" a="1"/>
  <c r="AO256" i="7" s="1"/>
  <c r="AO251" i="7" a="1"/>
  <c r="AO251" i="7" s="1"/>
  <c r="AO230" i="7" a="1"/>
  <c r="AO230" i="7" s="1"/>
  <c r="AO226" i="7" a="1"/>
  <c r="AO226" i="7" s="1"/>
  <c r="AO218" i="7" a="1"/>
  <c r="AO218" i="7" s="1"/>
  <c r="AO203" i="7" a="1"/>
  <c r="AO203" i="7" s="1"/>
  <c r="AO183" i="7" a="1"/>
  <c r="AO183" i="7" s="1"/>
  <c r="AO170" i="7" a="1"/>
  <c r="AO170" i="7" s="1"/>
  <c r="AO166" i="7" a="1"/>
  <c r="AO166" i="7" s="1"/>
  <c r="AO164" i="7" a="1"/>
  <c r="AO164" i="7" s="1"/>
  <c r="AO156" i="7" a="1"/>
  <c r="AO156" i="7" s="1"/>
  <c r="AO153" i="7" a="1"/>
  <c r="AO153" i="7" s="1"/>
  <c r="AO99" i="7" a="1"/>
  <c r="AO99" i="7" s="1"/>
  <c r="AO92" i="7" a="1"/>
  <c r="AO92" i="7" s="1"/>
  <c r="AO87" i="7" a="1"/>
  <c r="AO87" i="7" s="1"/>
  <c r="AO75" i="7" a="1"/>
  <c r="AO75" i="7" s="1"/>
  <c r="AO302" i="7" a="1"/>
  <c r="AO302" i="7" s="1"/>
  <c r="AO236" i="7" a="1"/>
  <c r="AO236" i="7" s="1"/>
  <c r="AO199" i="7" a="1"/>
  <c r="AO199" i="7" s="1"/>
  <c r="AO192" i="7" a="1"/>
  <c r="AO192" i="7" s="1"/>
  <c r="AO190" i="7" a="1"/>
  <c r="AO190" i="7" s="1"/>
  <c r="AO188" i="7" a="1"/>
  <c r="AO188" i="7" s="1"/>
  <c r="AO178" i="7" a="1"/>
  <c r="AO178" i="7" s="1"/>
  <c r="AO174" i="7" a="1"/>
  <c r="AO174" i="7" s="1"/>
  <c r="AO172" i="7" a="1"/>
  <c r="AO172" i="7" s="1"/>
  <c r="AO169" i="7" a="1"/>
  <c r="AO169" i="7" s="1"/>
  <c r="AO163" i="7" a="1"/>
  <c r="AO163" i="7" s="1"/>
  <c r="AO155" i="7" a="1"/>
  <c r="AO155" i="7" s="1"/>
  <c r="AO152" i="7" a="1"/>
  <c r="AO152" i="7" s="1"/>
  <c r="AO339" i="7" a="1"/>
  <c r="AO339" i="7" s="1"/>
  <c r="AO295" i="7" a="1"/>
  <c r="AO295" i="7" s="1"/>
  <c r="AO253" i="7" a="1"/>
  <c r="AO253" i="7" s="1"/>
  <c r="AO224" i="7" a="1"/>
  <c r="AO224" i="7" s="1"/>
  <c r="AO215" i="7" a="1"/>
  <c r="AO215" i="7" s="1"/>
  <c r="AO211" i="7" a="1"/>
  <c r="AO211" i="7" s="1"/>
  <c r="AO198" i="7" a="1"/>
  <c r="AO198" i="7" s="1"/>
  <c r="AO196" i="7" a="1"/>
  <c r="AO196" i="7" s="1"/>
  <c r="AO184" i="7" a="1"/>
  <c r="AO184" i="7" s="1"/>
  <c r="AO179" i="7" a="1"/>
  <c r="AO179" i="7" s="1"/>
  <c r="AO168" i="7" a="1"/>
  <c r="AO168" i="7" s="1"/>
  <c r="AO167" i="7" a="1"/>
  <c r="AO167" i="7" s="1"/>
  <c r="AO162" i="7" a="1"/>
  <c r="AO162" i="7" s="1"/>
  <c r="AO151" i="7" a="1"/>
  <c r="AO151" i="7" s="1"/>
  <c r="AO147" i="7" a="1"/>
  <c r="AO147" i="7" s="1"/>
  <c r="AO145" i="7" a="1"/>
  <c r="AO145" i="7" s="1"/>
  <c r="AO143" i="7" a="1"/>
  <c r="AO143" i="7" s="1"/>
  <c r="AO141" i="7" a="1"/>
  <c r="AO141" i="7" s="1"/>
  <c r="AO139" i="7" a="1"/>
  <c r="AO139" i="7" s="1"/>
  <c r="AO137" i="7" a="1"/>
  <c r="AO137" i="7" s="1"/>
  <c r="AO135" i="7" a="1"/>
  <c r="AO135" i="7" s="1"/>
  <c r="AO133" i="7" a="1"/>
  <c r="AO133" i="7" s="1"/>
  <c r="AO131" i="7" a="1"/>
  <c r="AO131" i="7" s="1"/>
  <c r="AO129" i="7" a="1"/>
  <c r="AO129" i="7" s="1"/>
  <c r="AO127" i="7" a="1"/>
  <c r="AO127" i="7" s="1"/>
  <c r="AO125" i="7" a="1"/>
  <c r="AO125" i="7" s="1"/>
  <c r="AO123" i="7" a="1"/>
  <c r="AO123" i="7" s="1"/>
  <c r="AO121" i="7" a="1"/>
  <c r="AO121" i="7" s="1"/>
  <c r="AO119" i="7" a="1"/>
  <c r="AO119" i="7" s="1"/>
  <c r="AO117" i="7" a="1"/>
  <c r="AO117" i="7" s="1"/>
  <c r="AO115" i="7" a="1"/>
  <c r="AO115" i="7" s="1"/>
  <c r="AO113" i="7" a="1"/>
  <c r="AO113" i="7" s="1"/>
  <c r="AO111" i="7" a="1"/>
  <c r="AO111" i="7" s="1"/>
  <c r="AO109" i="7" a="1"/>
  <c r="AO109" i="7" s="1"/>
  <c r="AO107" i="7" a="1"/>
  <c r="AO107" i="7" s="1"/>
  <c r="AO238" i="7" a="1"/>
  <c r="AO238" i="7" s="1"/>
  <c r="AO212" i="7" a="1"/>
  <c r="AO212" i="7" s="1"/>
  <c r="AO207" i="7" a="1"/>
  <c r="AO207" i="7" s="1"/>
  <c r="AO185" i="7" a="1"/>
  <c r="AO185" i="7" s="1"/>
  <c r="AO161" i="7" a="1"/>
  <c r="AO161" i="7" s="1"/>
  <c r="AO150" i="7" a="1"/>
  <c r="AO150" i="7" s="1"/>
  <c r="AO276" i="7" a="1"/>
  <c r="AO276" i="7" s="1"/>
  <c r="AO269" i="7" a="1"/>
  <c r="AO269" i="7" s="1"/>
  <c r="AO240" i="7" a="1"/>
  <c r="AO240" i="7" s="1"/>
  <c r="AO232" i="7" a="1"/>
  <c r="AO232" i="7" s="1"/>
  <c r="AO228" i="7" a="1"/>
  <c r="AO228" i="7" s="1"/>
  <c r="AO221" i="7" a="1"/>
  <c r="AO221" i="7" s="1"/>
  <c r="AO180" i="7" a="1"/>
  <c r="AO180" i="7" s="1"/>
  <c r="AO160" i="7" a="1"/>
  <c r="AO160" i="7" s="1"/>
  <c r="AO149" i="7" a="1"/>
  <c r="AO149" i="7" s="1"/>
  <c r="AO334" i="7" a="1"/>
  <c r="AO334" i="7" s="1"/>
  <c r="AO261" i="7" a="1"/>
  <c r="AO261" i="7" s="1"/>
  <c r="AO222" i="7" a="1"/>
  <c r="AO222" i="7" s="1"/>
  <c r="AO187" i="7" a="1"/>
  <c r="AO187" i="7" s="1"/>
  <c r="AO136" i="7" a="1"/>
  <c r="AO136" i="7" s="1"/>
  <c r="AO120" i="7" a="1"/>
  <c r="AO120" i="7" s="1"/>
  <c r="AO100" i="7" a="1"/>
  <c r="AO100" i="7" s="1"/>
  <c r="AO94" i="7" a="1"/>
  <c r="AO94" i="7" s="1"/>
  <c r="AO90" i="7" a="1"/>
  <c r="AO90" i="7" s="1"/>
  <c r="AO78" i="7" a="1"/>
  <c r="AO78" i="7" s="1"/>
  <c r="AO73" i="7" a="1"/>
  <c r="AO73" i="7" s="1"/>
  <c r="AO72" i="7" a="1"/>
  <c r="AO72" i="7" s="1"/>
  <c r="AO64" i="7" a="1"/>
  <c r="AO64" i="7" s="1"/>
  <c r="AO60" i="7" a="1"/>
  <c r="AO60" i="7" s="1"/>
  <c r="AO42" i="7" a="1"/>
  <c r="AO42" i="7" s="1"/>
  <c r="AO39" i="7" a="1"/>
  <c r="AO39" i="7" s="1"/>
  <c r="AO37" i="7" a="1"/>
  <c r="AO37" i="7" s="1"/>
  <c r="AO24" i="7" a="1"/>
  <c r="AO24" i="7" s="1"/>
  <c r="AO21" i="7" a="1"/>
  <c r="AO21" i="7" s="1"/>
  <c r="AO14" i="7" a="1"/>
  <c r="AO14" i="7" s="1"/>
  <c r="AO265" i="7" a="1"/>
  <c r="AO265" i="7" s="1"/>
  <c r="AO234" i="7" a="1"/>
  <c r="AO234" i="7" s="1"/>
  <c r="AO208" i="7" a="1"/>
  <c r="AO208" i="7" s="1"/>
  <c r="AO200" i="7" a="1"/>
  <c r="AO200" i="7" s="1"/>
  <c r="AO197" i="7" a="1"/>
  <c r="AO197" i="7" s="1"/>
  <c r="AO191" i="7" a="1"/>
  <c r="AO191" i="7" s="1"/>
  <c r="AO182" i="7" a="1"/>
  <c r="AO182" i="7" s="1"/>
  <c r="AO177" i="7" a="1"/>
  <c r="AO177" i="7" s="1"/>
  <c r="AO134" i="7" a="1"/>
  <c r="AO134" i="7" s="1"/>
  <c r="AO108" i="7" a="1"/>
  <c r="AO108" i="7" s="1"/>
  <c r="AO106" i="7" a="1"/>
  <c r="AO106" i="7" s="1"/>
  <c r="AO101" i="7" a="1"/>
  <c r="AO101" i="7" s="1"/>
  <c r="AO93" i="7" a="1"/>
  <c r="AO93" i="7" s="1"/>
  <c r="AO85" i="7" a="1"/>
  <c r="AO85" i="7" s="1"/>
  <c r="AO71" i="7" a="1"/>
  <c r="AO71" i="7" s="1"/>
  <c r="AO43" i="7" a="1"/>
  <c r="AO43" i="7" s="1"/>
  <c r="AO20" i="7" a="1"/>
  <c r="AO20" i="7" s="1"/>
  <c r="AO249" i="7" a="1"/>
  <c r="AO249" i="7" s="1"/>
  <c r="AO210" i="7" a="1"/>
  <c r="AO210" i="7" s="1"/>
  <c r="AO132" i="7" a="1"/>
  <c r="AO132" i="7" s="1"/>
  <c r="AO118" i="7" a="1"/>
  <c r="AO118" i="7" s="1"/>
  <c r="AO110" i="7" a="1"/>
  <c r="AO110" i="7" s="1"/>
  <c r="AO89" i="7" a="1"/>
  <c r="AO89" i="7" s="1"/>
  <c r="AO77" i="7" a="1"/>
  <c r="AO77" i="7" s="1"/>
  <c r="AO70" i="7" a="1"/>
  <c r="AO70" i="7" s="1"/>
  <c r="AO63" i="7" a="1"/>
  <c r="AO63" i="7" s="1"/>
  <c r="AO44" i="7" a="1"/>
  <c r="AO44" i="7" s="1"/>
  <c r="AO35" i="7" a="1"/>
  <c r="AO35" i="7" s="1"/>
  <c r="AO30" i="7" a="1"/>
  <c r="AO30" i="7" s="1"/>
  <c r="AO12" i="7" a="1"/>
  <c r="AO12" i="7" s="1"/>
  <c r="AO356" i="7" a="1"/>
  <c r="AO356" i="7" s="1"/>
  <c r="AO202" i="7" a="1"/>
  <c r="AO202" i="7" s="1"/>
  <c r="AO165" i="7" a="1"/>
  <c r="AO165" i="7" s="1"/>
  <c r="AO148" i="7" a="1"/>
  <c r="AO148" i="7" s="1"/>
  <c r="AO146" i="7" a="1"/>
  <c r="AO146" i="7" s="1"/>
  <c r="AO130" i="7" a="1"/>
  <c r="AO130" i="7" s="1"/>
  <c r="AO112" i="7" a="1"/>
  <c r="AO112" i="7" s="1"/>
  <c r="AO102" i="7" a="1"/>
  <c r="AO102" i="7" s="1"/>
  <c r="AO98" i="7" a="1"/>
  <c r="AO98" i="7" s="1"/>
  <c r="AO97" i="7" a="1"/>
  <c r="AO97" i="7" s="1"/>
  <c r="AO84" i="7" a="1"/>
  <c r="AO84" i="7" s="1"/>
  <c r="AO82" i="7" a="1"/>
  <c r="AO82" i="7" s="1"/>
  <c r="AO80" i="7" a="1"/>
  <c r="AO80" i="7" s="1"/>
  <c r="AO69" i="7" a="1"/>
  <c r="AO69" i="7" s="1"/>
  <c r="AO62" i="7" a="1"/>
  <c r="AO62" i="7" s="1"/>
  <c r="AO55" i="7" a="1"/>
  <c r="AO55" i="7" s="1"/>
  <c r="AO53" i="7" a="1"/>
  <c r="AO53" i="7" s="1"/>
  <c r="AO49" i="7" a="1"/>
  <c r="AO49" i="7" s="1"/>
  <c r="AO45" i="7" a="1"/>
  <c r="AO45" i="7" s="1"/>
  <c r="AO27" i="7" a="1"/>
  <c r="AO27" i="7" s="1"/>
  <c r="AO195" i="7" a="1"/>
  <c r="AO195" i="7" s="1"/>
  <c r="AO189" i="7" a="1"/>
  <c r="AO189" i="7" s="1"/>
  <c r="AO144" i="7" a="1"/>
  <c r="AO144" i="7" s="1"/>
  <c r="AO128" i="7" a="1"/>
  <c r="AO128" i="7" s="1"/>
  <c r="AO114" i="7" a="1"/>
  <c r="AO114" i="7" s="1"/>
  <c r="AO103" i="7" a="1"/>
  <c r="AO103" i="7" s="1"/>
  <c r="AO76" i="7" a="1"/>
  <c r="AO76" i="7" s="1"/>
  <c r="AO74" i="7" a="1"/>
  <c r="AO74" i="7" s="1"/>
  <c r="AO68" i="7" a="1"/>
  <c r="AO68" i="7" s="1"/>
  <c r="AO59" i="7" a="1"/>
  <c r="AO59" i="7" s="1"/>
  <c r="AO51" i="7" a="1"/>
  <c r="AO51" i="7" s="1"/>
  <c r="AO46" i="7" a="1"/>
  <c r="AO46" i="7" s="1"/>
  <c r="AO40" i="7" a="1"/>
  <c r="AO40" i="7" s="1"/>
  <c r="AO38" i="7" a="1"/>
  <c r="AO38" i="7" s="1"/>
  <c r="AO36" i="7" a="1"/>
  <c r="AO36" i="7" s="1"/>
  <c r="AO31" i="7" a="1"/>
  <c r="AO31" i="7" s="1"/>
  <c r="AO176" i="7" a="1"/>
  <c r="AO176" i="7" s="1"/>
  <c r="AO158" i="7" a="1"/>
  <c r="AO158" i="7" s="1"/>
  <c r="AO154" i="7" a="1"/>
  <c r="AO154" i="7" s="1"/>
  <c r="AO116" i="7" a="1"/>
  <c r="AO116" i="7" s="1"/>
  <c r="AO95" i="7" a="1"/>
  <c r="AO95" i="7" s="1"/>
  <c r="AO79" i="7" a="1"/>
  <c r="AO79" i="7" s="1"/>
  <c r="AO50" i="7" a="1"/>
  <c r="AO50" i="7" s="1"/>
  <c r="AO206" i="7" a="1"/>
  <c r="AO206" i="7" s="1"/>
  <c r="AO186" i="7" a="1"/>
  <c r="AO186" i="7" s="1"/>
  <c r="AO173" i="7" a="1"/>
  <c r="AO173" i="7" s="1"/>
  <c r="AO138" i="7" a="1"/>
  <c r="AO138" i="7" s="1"/>
  <c r="AO91" i="7" a="1"/>
  <c r="AO91" i="7" s="1"/>
  <c r="AO88" i="7" a="1"/>
  <c r="AO88" i="7" s="1"/>
  <c r="AO159" i="7" a="1"/>
  <c r="AO159" i="7" s="1"/>
  <c r="AO126" i="7" a="1"/>
  <c r="AO126" i="7" s="1"/>
  <c r="AO96" i="7" a="1"/>
  <c r="AO96" i="7" s="1"/>
  <c r="AO321" i="7" a="1"/>
  <c r="AO321" i="7" s="1"/>
  <c r="AO86" i="7" a="1"/>
  <c r="AO86" i="7" s="1"/>
  <c r="AO181" i="7" a="1"/>
  <c r="AO181" i="7" s="1"/>
  <c r="AO175" i="7" a="1"/>
  <c r="AO175" i="7" s="1"/>
  <c r="AO140" i="7" a="1"/>
  <c r="AO140" i="7" s="1"/>
  <c r="AO122" i="7" a="1"/>
  <c r="AO122" i="7" s="1"/>
  <c r="AO104" i="7" a="1"/>
  <c r="AO104" i="7" s="1"/>
  <c r="AO83" i="7" a="1"/>
  <c r="AO83" i="7" s="1"/>
  <c r="AO56" i="7" a="1"/>
  <c r="AO56" i="7" s="1"/>
  <c r="AO268" i="7" a="1"/>
  <c r="AO268" i="7" s="1"/>
  <c r="AO216" i="7" a="1"/>
  <c r="AO216" i="7" s="1"/>
  <c r="AO193" i="7" a="1"/>
  <c r="AO193" i="7" s="1"/>
  <c r="AO201" i="7" a="1"/>
  <c r="AO201" i="7" s="1"/>
  <c r="AO171" i="7" a="1"/>
  <c r="AO171" i="7" s="1"/>
  <c r="AO157" i="7" a="1"/>
  <c r="AO157" i="7" s="1"/>
  <c r="AO105" i="7" a="1"/>
  <c r="AO105" i="7" s="1"/>
  <c r="AO142" i="7" a="1"/>
  <c r="AO142" i="7" s="1"/>
  <c r="AO124" i="7" a="1"/>
  <c r="AO124" i="7" s="1"/>
  <c r="BT5" i="7"/>
  <c r="AN342" i="7" a="1"/>
  <c r="AN342" i="7" s="1"/>
  <c r="AN340" i="7" a="1"/>
  <c r="AN340" i="7" s="1"/>
  <c r="AN321" i="7" a="1"/>
  <c r="AN321" i="7" s="1"/>
  <c r="AN312" i="7" a="1"/>
  <c r="AN312" i="7" s="1"/>
  <c r="AN302" i="7" a="1"/>
  <c r="AN302" i="7" s="1"/>
  <c r="AN294" i="7" a="1"/>
  <c r="AN294" i="7" s="1"/>
  <c r="AN279" i="7" a="1"/>
  <c r="AN279" i="7" s="1"/>
  <c r="AN271" i="7" a="1"/>
  <c r="AN271" i="7" s="1"/>
  <c r="AN369" i="7" a="1"/>
  <c r="AN369" i="7" s="1"/>
  <c r="AN366" i="7" a="1"/>
  <c r="AN366" i="7" s="1"/>
  <c r="AN364" i="7" a="1"/>
  <c r="AN364" i="7" s="1"/>
  <c r="AN362" i="7" a="1"/>
  <c r="AN362" i="7" s="1"/>
  <c r="AN335" i="7" a="1"/>
  <c r="AN335" i="7" s="1"/>
  <c r="AN320" i="7" a="1"/>
  <c r="AN320" i="7" s="1"/>
  <c r="AN313" i="7" a="1"/>
  <c r="AN313" i="7" s="1"/>
  <c r="AN301" i="7" a="1"/>
  <c r="AN301" i="7" s="1"/>
  <c r="AN293" i="7" a="1"/>
  <c r="AN293" i="7" s="1"/>
  <c r="AN291" i="7" a="1"/>
  <c r="AN291" i="7" s="1"/>
  <c r="AN287" i="7" a="1"/>
  <c r="AN287" i="7" s="1"/>
  <c r="AN284" i="7" a="1"/>
  <c r="AN284" i="7" s="1"/>
  <c r="AN278" i="7" a="1"/>
  <c r="AN278" i="7" s="1"/>
  <c r="AN359" i="7" a="1"/>
  <c r="AN359" i="7" s="1"/>
  <c r="AN337" i="7" a="1"/>
  <c r="AN337" i="7" s="1"/>
  <c r="AN336" i="7" a="1"/>
  <c r="AN336" i="7" s="1"/>
  <c r="AN322" i="7" a="1"/>
  <c r="AN322" i="7" s="1"/>
  <c r="AN319" i="7" a="1"/>
  <c r="AN319" i="7" s="1"/>
  <c r="AN311" i="7" a="1"/>
  <c r="AN311" i="7" s="1"/>
  <c r="AN309" i="7" a="1"/>
  <c r="AN309" i="7" s="1"/>
  <c r="AN307" i="7" a="1"/>
  <c r="AN307" i="7" s="1"/>
  <c r="AN300" i="7" a="1"/>
  <c r="AN300" i="7" s="1"/>
  <c r="AN289" i="7" a="1"/>
  <c r="AN289" i="7" s="1"/>
  <c r="AN286" i="7" a="1"/>
  <c r="AN286" i="7" s="1"/>
  <c r="AN283" i="7" a="1"/>
  <c r="AN283" i="7" s="1"/>
  <c r="AN368" i="7" a="1"/>
  <c r="AN368" i="7" s="1"/>
  <c r="AN357" i="7" a="1"/>
  <c r="AN357" i="7" s="1"/>
  <c r="AN355" i="7" a="1"/>
  <c r="AN355" i="7" s="1"/>
  <c r="AN353" i="7" a="1"/>
  <c r="AN353" i="7" s="1"/>
  <c r="AN350" i="7" a="1"/>
  <c r="AN350" i="7" s="1"/>
  <c r="AN347" i="7" a="1"/>
  <c r="AN347" i="7" s="1"/>
  <c r="AN346" i="7" a="1"/>
  <c r="AN346" i="7" s="1"/>
  <c r="AN327" i="7" a="1"/>
  <c r="AN327" i="7" s="1"/>
  <c r="AN318" i="7" a="1"/>
  <c r="AN318" i="7" s="1"/>
  <c r="AN299" i="7" a="1"/>
  <c r="AN299" i="7" s="1"/>
  <c r="AN282" i="7" a="1"/>
  <c r="AN282" i="7" s="1"/>
  <c r="AN276" i="7" a="1"/>
  <c r="AN276" i="7" s="1"/>
  <c r="AN361" i="7" a="1"/>
  <c r="AN361" i="7" s="1"/>
  <c r="AN352" i="7" a="1"/>
  <c r="AN352" i="7" s="1"/>
  <c r="AN332" i="7" a="1"/>
  <c r="AN332" i="7" s="1"/>
  <c r="AN328" i="7" a="1"/>
  <c r="AN328" i="7" s="1"/>
  <c r="AN326" i="7" a="1"/>
  <c r="AN326" i="7" s="1"/>
  <c r="AN323" i="7" a="1"/>
  <c r="AN323" i="7" s="1"/>
  <c r="AN317" i="7" a="1"/>
  <c r="AN317" i="7" s="1"/>
  <c r="AN316" i="7" a="1"/>
  <c r="AN316" i="7" s="1"/>
  <c r="AN315" i="7" a="1"/>
  <c r="AN315" i="7" s="1"/>
  <c r="AN314" i="7" a="1"/>
  <c r="AN314" i="7" s="1"/>
  <c r="AN306" i="7" a="1"/>
  <c r="AN306" i="7" s="1"/>
  <c r="AN298" i="7" a="1"/>
  <c r="AN298" i="7" s="1"/>
  <c r="AN292" i="7" a="1"/>
  <c r="AN292" i="7" s="1"/>
  <c r="AN275" i="7" a="1"/>
  <c r="AN275" i="7" s="1"/>
  <c r="AN367" i="7" a="1"/>
  <c r="AN367" i="7" s="1"/>
  <c r="AN365" i="7" a="1"/>
  <c r="AN365" i="7" s="1"/>
  <c r="AN363" i="7" a="1"/>
  <c r="AN363" i="7" s="1"/>
  <c r="AN351" i="7" a="1"/>
  <c r="AN351" i="7" s="1"/>
  <c r="AN349" i="7" a="1"/>
  <c r="AN349" i="7" s="1"/>
  <c r="AN348" i="7" a="1"/>
  <c r="AN348" i="7" s="1"/>
  <c r="AN345" i="7" a="1"/>
  <c r="AN345" i="7" s="1"/>
  <c r="AN338" i="7" a="1"/>
  <c r="AN338" i="7" s="1"/>
  <c r="AN333" i="7" a="1"/>
  <c r="AN333" i="7" s="1"/>
  <c r="AN331" i="7" a="1"/>
  <c r="AN331" i="7" s="1"/>
  <c r="AN325" i="7" a="1"/>
  <c r="AN325" i="7" s="1"/>
  <c r="AN305" i="7" a="1"/>
  <c r="AN305" i="7" s="1"/>
  <c r="AN297" i="7" a="1"/>
  <c r="AN297" i="7" s="1"/>
  <c r="AN281" i="7" a="1"/>
  <c r="AN281" i="7" s="1"/>
  <c r="AN274" i="7" a="1"/>
  <c r="AN274" i="7" s="1"/>
  <c r="AN329" i="7" a="1"/>
  <c r="AN329" i="7" s="1"/>
  <c r="AN308" i="7" a="1"/>
  <c r="AN308" i="7" s="1"/>
  <c r="AN280" i="7" a="1"/>
  <c r="AN280" i="7" s="1"/>
  <c r="AN268" i="7" a="1"/>
  <c r="AN268" i="7" s="1"/>
  <c r="AN265" i="7" a="1"/>
  <c r="AN265" i="7" s="1"/>
  <c r="AN261" i="7" a="1"/>
  <c r="AN261" i="7" s="1"/>
  <c r="AN249" i="7" a="1"/>
  <c r="AN249" i="7" s="1"/>
  <c r="AN238" i="7" a="1"/>
  <c r="AN238" i="7" s="1"/>
  <c r="AN236" i="7" a="1"/>
  <c r="AN236" i="7" s="1"/>
  <c r="AN234" i="7" a="1"/>
  <c r="AN234" i="7" s="1"/>
  <c r="AN232" i="7" a="1"/>
  <c r="AN232" i="7" s="1"/>
  <c r="AN230" i="7" a="1"/>
  <c r="AN230" i="7" s="1"/>
  <c r="AN228" i="7" a="1"/>
  <c r="AN228" i="7" s="1"/>
  <c r="AN226" i="7" a="1"/>
  <c r="AN226" i="7" s="1"/>
  <c r="AN221" i="7" a="1"/>
  <c r="AN221" i="7" s="1"/>
  <c r="AN218" i="7" a="1"/>
  <c r="AN218" i="7" s="1"/>
  <c r="AN212" i="7" a="1"/>
  <c r="AN212" i="7" s="1"/>
  <c r="AN208" i="7" a="1"/>
  <c r="AN208" i="7" s="1"/>
  <c r="AN195" i="7" a="1"/>
  <c r="AN195" i="7" s="1"/>
  <c r="AN358" i="7" a="1"/>
  <c r="AN358" i="7" s="1"/>
  <c r="AN267" i="7" a="1"/>
  <c r="AN267" i="7" s="1"/>
  <c r="AN266" i="7" a="1"/>
  <c r="AN266" i="7" s="1"/>
  <c r="AN262" i="7" a="1"/>
  <c r="AN262" i="7" s="1"/>
  <c r="AN260" i="7" a="1"/>
  <c r="AN260" i="7" s="1"/>
  <c r="AN259" i="7" a="1"/>
  <c r="AN259" i="7" s="1"/>
  <c r="AN247" i="7" a="1"/>
  <c r="AN247" i="7" s="1"/>
  <c r="AN220" i="7" a="1"/>
  <c r="AN220" i="7" s="1"/>
  <c r="AN217" i="7" a="1"/>
  <c r="AN217" i="7" s="1"/>
  <c r="AN324" i="7" a="1"/>
  <c r="AN324" i="7" s="1"/>
  <c r="AN310" i="7" a="1"/>
  <c r="AN310" i="7" s="1"/>
  <c r="AN304" i="7" a="1"/>
  <c r="AN304" i="7" s="1"/>
  <c r="AN288" i="7" a="1"/>
  <c r="AN288" i="7" s="1"/>
  <c r="AN285" i="7" a="1"/>
  <c r="AN285" i="7" s="1"/>
  <c r="AN244" i="7" a="1"/>
  <c r="AN244" i="7" s="1"/>
  <c r="AN241" i="7" a="1"/>
  <c r="AN241" i="7" s="1"/>
  <c r="AN225" i="7" a="1"/>
  <c r="AN225" i="7" s="1"/>
  <c r="AN223" i="7" a="1"/>
  <c r="AN223" i="7" s="1"/>
  <c r="AN219" i="7" a="1"/>
  <c r="AN219" i="7" s="1"/>
  <c r="AN341" i="7" a="1"/>
  <c r="AN341" i="7" s="1"/>
  <c r="AN258" i="7" a="1"/>
  <c r="AN258" i="7" s="1"/>
  <c r="AN257" i="7" a="1"/>
  <c r="AN257" i="7" s="1"/>
  <c r="AN254" i="7" a="1"/>
  <c r="AN254" i="7" s="1"/>
  <c r="AN252" i="7" a="1"/>
  <c r="AN252" i="7" s="1"/>
  <c r="AN250" i="7" a="1"/>
  <c r="AN250" i="7" s="1"/>
  <c r="AN245" i="7" a="1"/>
  <c r="AN245" i="7" s="1"/>
  <c r="AN242" i="7" a="1"/>
  <c r="AN242" i="7" s="1"/>
  <c r="AN227" i="7" a="1"/>
  <c r="AN227" i="7" s="1"/>
  <c r="AN344" i="7" a="1"/>
  <c r="AN344" i="7" s="1"/>
  <c r="AN296" i="7" a="1"/>
  <c r="AN296" i="7" s="1"/>
  <c r="AN290" i="7" a="1"/>
  <c r="AN290" i="7" s="1"/>
  <c r="AN273" i="7" a="1"/>
  <c r="AN273" i="7" s="1"/>
  <c r="AN272" i="7" a="1"/>
  <c r="AN272" i="7" s="1"/>
  <c r="AN255" i="7" a="1"/>
  <c r="AN255" i="7" s="1"/>
  <c r="AN248" i="7" a="1"/>
  <c r="AN248" i="7" s="1"/>
  <c r="AN239" i="7" a="1"/>
  <c r="AN239" i="7" s="1"/>
  <c r="AN237" i="7" a="1"/>
  <c r="AN237" i="7" s="1"/>
  <c r="AN235" i="7" a="1"/>
  <c r="AN235" i="7" s="1"/>
  <c r="AN360" i="7" a="1"/>
  <c r="AN360" i="7" s="1"/>
  <c r="AN354" i="7" a="1"/>
  <c r="AN354" i="7" s="1"/>
  <c r="AN303" i="7" a="1"/>
  <c r="AN303" i="7" s="1"/>
  <c r="AN330" i="7" a="1"/>
  <c r="AN330" i="7" s="1"/>
  <c r="AN246" i="7" a="1"/>
  <c r="AN246" i="7" s="1"/>
  <c r="AN216" i="7" a="1"/>
  <c r="AN216" i="7" s="1"/>
  <c r="AN206" i="7" a="1"/>
  <c r="AN206" i="7" s="1"/>
  <c r="AN202" i="7" a="1"/>
  <c r="AN202" i="7" s="1"/>
  <c r="AN182" i="7" a="1"/>
  <c r="AN182" i="7" s="1"/>
  <c r="AN177" i="7" a="1"/>
  <c r="AN177" i="7" s="1"/>
  <c r="AN158" i="7" a="1"/>
  <c r="AN158" i="7" s="1"/>
  <c r="AN154" i="7" a="1"/>
  <c r="AN154" i="7" s="1"/>
  <c r="AN148" i="7" a="1"/>
  <c r="AN148" i="7" s="1"/>
  <c r="AN95" i="7" a="1"/>
  <c r="AN95" i="7" s="1"/>
  <c r="AN89" i="7" a="1"/>
  <c r="AN89" i="7" s="1"/>
  <c r="AN343" i="7" a="1"/>
  <c r="AN343" i="7" s="1"/>
  <c r="AN277" i="7" a="1"/>
  <c r="AN277" i="7" s="1"/>
  <c r="AN263" i="7" a="1"/>
  <c r="AN263" i="7" s="1"/>
  <c r="AN256" i="7" a="1"/>
  <c r="AN256" i="7" s="1"/>
  <c r="AN251" i="7" a="1"/>
  <c r="AN251" i="7" s="1"/>
  <c r="AN231" i="7" a="1"/>
  <c r="AN231" i="7" s="1"/>
  <c r="AN203" i="7" a="1"/>
  <c r="AN203" i="7" s="1"/>
  <c r="AN183" i="7" a="1"/>
  <c r="AN183" i="7" s="1"/>
  <c r="AN170" i="7" a="1"/>
  <c r="AN170" i="7" s="1"/>
  <c r="AN165" i="7" a="1"/>
  <c r="AN165" i="7" s="1"/>
  <c r="AN157" i="7" a="1"/>
  <c r="AN157" i="7" s="1"/>
  <c r="AN153" i="7" a="1"/>
  <c r="AN153" i="7" s="1"/>
  <c r="AN270" i="7" a="1"/>
  <c r="AN270" i="7" s="1"/>
  <c r="AN243" i="7" a="1"/>
  <c r="AN243" i="7" s="1"/>
  <c r="AN209" i="7" a="1"/>
  <c r="AN209" i="7" s="1"/>
  <c r="AN204" i="7" a="1"/>
  <c r="AN204" i="7" s="1"/>
  <c r="AN199" i="7" a="1"/>
  <c r="AN199" i="7" s="1"/>
  <c r="AN194" i="7" a="1"/>
  <c r="AN194" i="7" s="1"/>
  <c r="AN192" i="7" a="1"/>
  <c r="AN192" i="7" s="1"/>
  <c r="AN190" i="7" a="1"/>
  <c r="AN190" i="7" s="1"/>
  <c r="AN188" i="7" a="1"/>
  <c r="AN188" i="7" s="1"/>
  <c r="AN178" i="7" a="1"/>
  <c r="AN178" i="7" s="1"/>
  <c r="AN174" i="7" a="1"/>
  <c r="AN174" i="7" s="1"/>
  <c r="AN172" i="7" a="1"/>
  <c r="AN172" i="7" s="1"/>
  <c r="AN166" i="7" a="1"/>
  <c r="AN166" i="7" s="1"/>
  <c r="AN164" i="7" a="1"/>
  <c r="AN164" i="7" s="1"/>
  <c r="AN156" i="7" a="1"/>
  <c r="AN156" i="7" s="1"/>
  <c r="AN152" i="7" a="1"/>
  <c r="AN152" i="7" s="1"/>
  <c r="AN339" i="7" a="1"/>
  <c r="AN339" i="7" s="1"/>
  <c r="AN295" i="7" a="1"/>
  <c r="AN295" i="7" s="1"/>
  <c r="AN253" i="7" a="1"/>
  <c r="AN253" i="7" s="1"/>
  <c r="AN224" i="7" a="1"/>
  <c r="AN224" i="7" s="1"/>
  <c r="AN215" i="7" a="1"/>
  <c r="AN215" i="7" s="1"/>
  <c r="AN214" i="7" a="1"/>
  <c r="AN214" i="7" s="1"/>
  <c r="AN213" i="7" a="1"/>
  <c r="AN213" i="7" s="1"/>
  <c r="AN211" i="7" a="1"/>
  <c r="AN211" i="7" s="1"/>
  <c r="AN198" i="7" a="1"/>
  <c r="AN198" i="7" s="1"/>
  <c r="AN196" i="7" a="1"/>
  <c r="AN196" i="7" s="1"/>
  <c r="AN184" i="7" a="1"/>
  <c r="AN184" i="7" s="1"/>
  <c r="AN179" i="7" a="1"/>
  <c r="AN179" i="7" s="1"/>
  <c r="AN169" i="7" a="1"/>
  <c r="AN169" i="7" s="1"/>
  <c r="AN163" i="7" a="1"/>
  <c r="AN163" i="7" s="1"/>
  <c r="AN155" i="7" a="1"/>
  <c r="AN155" i="7" s="1"/>
  <c r="AN151" i="7" a="1"/>
  <c r="AN151" i="7" s="1"/>
  <c r="AN147" i="7" a="1"/>
  <c r="AN147" i="7" s="1"/>
  <c r="AN145" i="7" a="1"/>
  <c r="AN145" i="7" s="1"/>
  <c r="AN143" i="7" a="1"/>
  <c r="AN143" i="7" s="1"/>
  <c r="AN141" i="7" a="1"/>
  <c r="AN141" i="7" s="1"/>
  <c r="AN139" i="7" a="1"/>
  <c r="AN139" i="7" s="1"/>
  <c r="AN137" i="7" a="1"/>
  <c r="AN137" i="7" s="1"/>
  <c r="AN135" i="7" a="1"/>
  <c r="AN135" i="7" s="1"/>
  <c r="AN133" i="7" a="1"/>
  <c r="AN133" i="7" s="1"/>
  <c r="AN131" i="7" a="1"/>
  <c r="AN131" i="7" s="1"/>
  <c r="AN129" i="7" a="1"/>
  <c r="AN129" i="7" s="1"/>
  <c r="AN127" i="7" a="1"/>
  <c r="AN127" i="7" s="1"/>
  <c r="AN125" i="7" a="1"/>
  <c r="AN125" i="7" s="1"/>
  <c r="AN123" i="7" a="1"/>
  <c r="AN123" i="7" s="1"/>
  <c r="AN121" i="7" a="1"/>
  <c r="AN121" i="7" s="1"/>
  <c r="AN207" i="7" a="1"/>
  <c r="AN207" i="7" s="1"/>
  <c r="AN205" i="7" a="1"/>
  <c r="AN205" i="7" s="1"/>
  <c r="AN185" i="7" a="1"/>
  <c r="AN185" i="7" s="1"/>
  <c r="AN168" i="7" a="1"/>
  <c r="AN168" i="7" s="1"/>
  <c r="AN167" i="7" a="1"/>
  <c r="AN167" i="7" s="1"/>
  <c r="AN162" i="7" a="1"/>
  <c r="AN162" i="7" s="1"/>
  <c r="AN150" i="7" a="1"/>
  <c r="AN150" i="7" s="1"/>
  <c r="AN176" i="7" a="1"/>
  <c r="AN176" i="7" s="1"/>
  <c r="AN171" i="7" a="1"/>
  <c r="AN171" i="7" s="1"/>
  <c r="AN161" i="7" a="1"/>
  <c r="AN161" i="7" s="1"/>
  <c r="AN160" i="7" a="1"/>
  <c r="AN160" i="7" s="1"/>
  <c r="AN159" i="7" a="1"/>
  <c r="AN159" i="7" s="1"/>
  <c r="AN138" i="7" a="1"/>
  <c r="AN138" i="7" s="1"/>
  <c r="AN122" i="7" a="1"/>
  <c r="AN122" i="7" s="1"/>
  <c r="AN117" i="7" a="1"/>
  <c r="AN117" i="7" s="1"/>
  <c r="AN115" i="7" a="1"/>
  <c r="AN115" i="7" s="1"/>
  <c r="AN105" i="7" a="1"/>
  <c r="AN105" i="7" s="1"/>
  <c r="AN66" i="7" a="1"/>
  <c r="AN66" i="7" s="1"/>
  <c r="AN56" i="7" a="1"/>
  <c r="AN56" i="7" s="1"/>
  <c r="AN54" i="7" a="1"/>
  <c r="AN54" i="7" s="1"/>
  <c r="AN52" i="7" a="1"/>
  <c r="AN52" i="7" s="1"/>
  <c r="AN50" i="7" a="1"/>
  <c r="AN50" i="7" s="1"/>
  <c r="AN48" i="7" a="1"/>
  <c r="AN48" i="7" s="1"/>
  <c r="AN41" i="7" a="1"/>
  <c r="AN41" i="7" s="1"/>
  <c r="AN34" i="7" a="1"/>
  <c r="AN34" i="7" s="1"/>
  <c r="AN29" i="7" a="1"/>
  <c r="AN29" i="7" s="1"/>
  <c r="AN26" i="7" a="1"/>
  <c r="AN26" i="7" s="1"/>
  <c r="AN22" i="7" a="1"/>
  <c r="AN22" i="7" s="1"/>
  <c r="AN15" i="7" a="1"/>
  <c r="AN15" i="7" s="1"/>
  <c r="AN334" i="7" a="1"/>
  <c r="AN334" i="7" s="1"/>
  <c r="AN222" i="7" a="1"/>
  <c r="AN222" i="7" s="1"/>
  <c r="AN187" i="7" a="1"/>
  <c r="AN187" i="7" s="1"/>
  <c r="AN136" i="7" a="1"/>
  <c r="AN136" i="7" s="1"/>
  <c r="AN120" i="7" a="1"/>
  <c r="AN120" i="7" s="1"/>
  <c r="AN100" i="7" a="1"/>
  <c r="AN100" i="7" s="1"/>
  <c r="AN90" i="7" a="1"/>
  <c r="AN90" i="7" s="1"/>
  <c r="AN83" i="7" a="1"/>
  <c r="AN83" i="7" s="1"/>
  <c r="AN81" i="7" a="1"/>
  <c r="AN81" i="7" s="1"/>
  <c r="AN78" i="7" a="1"/>
  <c r="AN78" i="7" s="1"/>
  <c r="AN65" i="7" a="1"/>
  <c r="AN65" i="7" s="1"/>
  <c r="AN60" i="7" a="1"/>
  <c r="AN60" i="7" s="1"/>
  <c r="AN42" i="7" a="1"/>
  <c r="AN42" i="7" s="1"/>
  <c r="AN39" i="7" a="1"/>
  <c r="AN39" i="7" s="1"/>
  <c r="AN37" i="7" a="1"/>
  <c r="AN37" i="7" s="1"/>
  <c r="AN24" i="7" a="1"/>
  <c r="AN24" i="7" s="1"/>
  <c r="AN21" i="7" a="1"/>
  <c r="AN21" i="7" s="1"/>
  <c r="AN269" i="7" a="1"/>
  <c r="AN269" i="7" s="1"/>
  <c r="AN200" i="7" a="1"/>
  <c r="AN200" i="7" s="1"/>
  <c r="AN197" i="7" a="1"/>
  <c r="AN197" i="7" s="1"/>
  <c r="AN191" i="7" a="1"/>
  <c r="AN191" i="7" s="1"/>
  <c r="AN149" i="7" a="1"/>
  <c r="AN149" i="7" s="1"/>
  <c r="AN134" i="7" a="1"/>
  <c r="AN134" i="7" s="1"/>
  <c r="AN108" i="7" a="1"/>
  <c r="AN108" i="7" s="1"/>
  <c r="AN106" i="7" a="1"/>
  <c r="AN106" i="7" s="1"/>
  <c r="AN101" i="7" a="1"/>
  <c r="AN101" i="7" s="1"/>
  <c r="AN94" i="7" a="1"/>
  <c r="AN94" i="7" s="1"/>
  <c r="AN73" i="7" a="1"/>
  <c r="AN73" i="7" s="1"/>
  <c r="AN72" i="7" a="1"/>
  <c r="AN72" i="7" s="1"/>
  <c r="AN64" i="7" a="1"/>
  <c r="AN64" i="7" s="1"/>
  <c r="AN43" i="7" a="1"/>
  <c r="AN43" i="7" s="1"/>
  <c r="AN20" i="7" a="1"/>
  <c r="AN20" i="7" s="1"/>
  <c r="AN13" i="7" a="1"/>
  <c r="AN13" i="7" s="1"/>
  <c r="AN210" i="7" a="1"/>
  <c r="AN210" i="7" s="1"/>
  <c r="AN132" i="7" a="1"/>
  <c r="AN132" i="7" s="1"/>
  <c r="AN118" i="7" a="1"/>
  <c r="AN118" i="7" s="1"/>
  <c r="AN110" i="7" a="1"/>
  <c r="AN110" i="7" s="1"/>
  <c r="AN93" i="7" a="1"/>
  <c r="AN93" i="7" s="1"/>
  <c r="AN87" i="7" a="1"/>
  <c r="AN87" i="7" s="1"/>
  <c r="AN85" i="7" a="1"/>
  <c r="AN85" i="7" s="1"/>
  <c r="AN71" i="7" a="1"/>
  <c r="AN71" i="7" s="1"/>
  <c r="AN63" i="7" a="1"/>
  <c r="AN63" i="7" s="1"/>
  <c r="AN44" i="7" a="1"/>
  <c r="AN44" i="7" s="1"/>
  <c r="AN35" i="7" a="1"/>
  <c r="AN35" i="7" s="1"/>
  <c r="AN30" i="7" a="1"/>
  <c r="AN30" i="7" s="1"/>
  <c r="AN356" i="7" a="1"/>
  <c r="AN356" i="7" s="1"/>
  <c r="AN146" i="7" a="1"/>
  <c r="AN146" i="7" s="1"/>
  <c r="AN130" i="7" a="1"/>
  <c r="AN130" i="7" s="1"/>
  <c r="AN119" i="7" a="1"/>
  <c r="AN119" i="7" s="1"/>
  <c r="AN112" i="7" a="1"/>
  <c r="AN112" i="7" s="1"/>
  <c r="AN107" i="7" a="1"/>
  <c r="AN107" i="7" s="1"/>
  <c r="AN102" i="7" a="1"/>
  <c r="AN102" i="7" s="1"/>
  <c r="AN98" i="7" a="1"/>
  <c r="AN98" i="7" s="1"/>
  <c r="AN92" i="7" a="1"/>
  <c r="AN92" i="7" s="1"/>
  <c r="AN80" i="7" a="1"/>
  <c r="AN80" i="7" s="1"/>
  <c r="AN77" i="7" a="1"/>
  <c r="AN77" i="7" s="1"/>
  <c r="AN70" i="7" a="1"/>
  <c r="AN70" i="7" s="1"/>
  <c r="AN62" i="7" a="1"/>
  <c r="AN62" i="7" s="1"/>
  <c r="AN55" i="7" a="1"/>
  <c r="AN55" i="7" s="1"/>
  <c r="AN53" i="7" a="1"/>
  <c r="AN53" i="7" s="1"/>
  <c r="AN49" i="7" a="1"/>
  <c r="AN49" i="7" s="1"/>
  <c r="AN45" i="7" a="1"/>
  <c r="AN45" i="7" s="1"/>
  <c r="AN142" i="7" a="1"/>
  <c r="AN142" i="7" s="1"/>
  <c r="AN124" i="7" a="1"/>
  <c r="AN124" i="7" s="1"/>
  <c r="AN76" i="7" a="1"/>
  <c r="AN76" i="7" s="1"/>
  <c r="AN69" i="7" a="1"/>
  <c r="AN69" i="7" s="1"/>
  <c r="AN68" i="7" a="1"/>
  <c r="AN68" i="7" s="1"/>
  <c r="AN67" i="7" a="1"/>
  <c r="AN67" i="7" s="1"/>
  <c r="AN57" i="7" a="1"/>
  <c r="AN57" i="7" s="1"/>
  <c r="AN264" i="7" a="1"/>
  <c r="AN264" i="7" s="1"/>
  <c r="AN233" i="7" a="1"/>
  <c r="AN233" i="7" s="1"/>
  <c r="AN189" i="7" a="1"/>
  <c r="AN189" i="7" s="1"/>
  <c r="AN180" i="7" a="1"/>
  <c r="AN180" i="7" s="1"/>
  <c r="AN116" i="7" a="1"/>
  <c r="AN116" i="7" s="1"/>
  <c r="AN82" i="7" a="1"/>
  <c r="AN82" i="7" s="1"/>
  <c r="AN186" i="7" a="1"/>
  <c r="AN186" i="7" s="1"/>
  <c r="AN173" i="7" a="1"/>
  <c r="AN173" i="7" s="1"/>
  <c r="AN103" i="7" a="1"/>
  <c r="AN103" i="7" s="1"/>
  <c r="AN91" i="7" a="1"/>
  <c r="AN91" i="7" s="1"/>
  <c r="AN88" i="7" a="1"/>
  <c r="AN88" i="7" s="1"/>
  <c r="AN79" i="7" a="1"/>
  <c r="AN79" i="7" s="1"/>
  <c r="AN144" i="7" a="1"/>
  <c r="AN144" i="7" s="1"/>
  <c r="AN126" i="7" a="1"/>
  <c r="AN126" i="7" s="1"/>
  <c r="AN111" i="7" a="1"/>
  <c r="AN111" i="7" s="1"/>
  <c r="AN99" i="7" a="1"/>
  <c r="AN99" i="7" s="1"/>
  <c r="AN96" i="7" a="1"/>
  <c r="AN96" i="7" s="1"/>
  <c r="AN114" i="7" a="1"/>
  <c r="AN114" i="7" s="1"/>
  <c r="AN61" i="7" a="1"/>
  <c r="AN61" i="7" s="1"/>
  <c r="AN181" i="7" a="1"/>
  <c r="AN181" i="7" s="1"/>
  <c r="AN175" i="7" a="1"/>
  <c r="AN175" i="7" s="1"/>
  <c r="AN140" i="7" a="1"/>
  <c r="AN140" i="7" s="1"/>
  <c r="AN104" i="7" a="1"/>
  <c r="AN104" i="7" s="1"/>
  <c r="AN229" i="7" a="1"/>
  <c r="AN229" i="7" s="1"/>
  <c r="AN193" i="7" a="1"/>
  <c r="AN193" i="7" s="1"/>
  <c r="AN128" i="7" a="1"/>
  <c r="AN128" i="7" s="1"/>
  <c r="AN240" i="7" a="1"/>
  <c r="AN240" i="7" s="1"/>
  <c r="AN201" i="7" a="1"/>
  <c r="AN201" i="7" s="1"/>
  <c r="AN9" i="7"/>
  <c r="I363" i="7" a="1"/>
  <c r="I363" i="7" s="1"/>
  <c r="I362" i="7" a="1"/>
  <c r="I362" i="7" s="1"/>
  <c r="I354" i="7" a="1"/>
  <c r="I354" i="7" s="1"/>
  <c r="I349" i="7" a="1"/>
  <c r="I349" i="7" s="1"/>
  <c r="I368" i="7" a="1"/>
  <c r="I368" i="7" s="1"/>
  <c r="I360" i="7" a="1"/>
  <c r="I360" i="7" s="1"/>
  <c r="I366" i="7" a="1"/>
  <c r="I366" i="7" s="1"/>
  <c r="I336" i="7" a="1"/>
  <c r="I336" i="7" s="1"/>
  <c r="I312" i="7" a="1"/>
  <c r="I312" i="7" s="1"/>
  <c r="I305" i="7" a="1"/>
  <c r="I305" i="7" s="1"/>
  <c r="I299" i="7" a="1"/>
  <c r="I299" i="7" s="1"/>
  <c r="I297" i="7" a="1"/>
  <c r="I297" i="7" s="1"/>
  <c r="I279" i="7" a="1"/>
  <c r="I279" i="7" s="1"/>
  <c r="I275" i="7" a="1"/>
  <c r="I275" i="7" s="1"/>
  <c r="I272" i="7" a="1"/>
  <c r="I272" i="7" s="1"/>
  <c r="I270" i="7" a="1"/>
  <c r="I270" i="7" s="1"/>
  <c r="I250" i="7" a="1"/>
  <c r="I250" i="7" s="1"/>
  <c r="I247" i="7" a="1"/>
  <c r="I247" i="7" s="1"/>
  <c r="I226" i="7" a="1"/>
  <c r="I226" i="7" s="1"/>
  <c r="I225" i="7" a="1"/>
  <c r="I225" i="7" s="1"/>
  <c r="I224" i="7" a="1"/>
  <c r="I224" i="7" s="1"/>
  <c r="I223" i="7" a="1"/>
  <c r="I223" i="7" s="1"/>
  <c r="I194" i="7" a="1"/>
  <c r="I194" i="7" s="1"/>
  <c r="I193" i="7" a="1"/>
  <c r="I193" i="7" s="1"/>
  <c r="I192" i="7" a="1"/>
  <c r="I192" i="7" s="1"/>
  <c r="I191" i="7" a="1"/>
  <c r="I191" i="7" s="1"/>
  <c r="I179" i="7" a="1"/>
  <c r="I179" i="7" s="1"/>
  <c r="I177" i="7" a="1"/>
  <c r="I177" i="7" s="1"/>
  <c r="I175" i="7" a="1"/>
  <c r="I175" i="7" s="1"/>
  <c r="I173" i="7" a="1"/>
  <c r="I173" i="7" s="1"/>
  <c r="I171" i="7" a="1"/>
  <c r="I171" i="7" s="1"/>
  <c r="I346" i="7" a="1"/>
  <c r="I346" i="7" s="1"/>
  <c r="I341" i="7" a="1"/>
  <c r="I341" i="7" s="1"/>
  <c r="I332" i="7" a="1"/>
  <c r="I332" i="7" s="1"/>
  <c r="I330" i="7" a="1"/>
  <c r="I330" i="7" s="1"/>
  <c r="I321" i="7" a="1"/>
  <c r="I321" i="7" s="1"/>
  <c r="I319" i="7" a="1"/>
  <c r="I319" i="7" s="1"/>
  <c r="I301" i="7" a="1"/>
  <c r="I301" i="7" s="1"/>
  <c r="I294" i="7" a="1"/>
  <c r="I294" i="7" s="1"/>
  <c r="I287" i="7" a="1"/>
  <c r="I287" i="7" s="1"/>
  <c r="I261" i="7" a="1"/>
  <c r="I261" i="7" s="1"/>
  <c r="I258" i="7" a="1"/>
  <c r="I258" i="7" s="1"/>
  <c r="I255" i="7" a="1"/>
  <c r="I255" i="7" s="1"/>
  <c r="I230" i="7" a="1"/>
  <c r="I230" i="7" s="1"/>
  <c r="I229" i="7" a="1"/>
  <c r="I229" i="7" s="1"/>
  <c r="I228" i="7" a="1"/>
  <c r="I228" i="7" s="1"/>
  <c r="I227" i="7" a="1"/>
  <c r="I227" i="7" s="1"/>
  <c r="I198" i="7" a="1"/>
  <c r="I198" i="7" s="1"/>
  <c r="I197" i="7" a="1"/>
  <c r="I197" i="7" s="1"/>
  <c r="I196" i="7" a="1"/>
  <c r="I196" i="7" s="1"/>
  <c r="I195" i="7" a="1"/>
  <c r="I195" i="7" s="1"/>
  <c r="I367" i="7" a="1"/>
  <c r="I367" i="7" s="1"/>
  <c r="I355" i="7" a="1"/>
  <c r="I355" i="7" s="1"/>
  <c r="I340" i="7" a="1"/>
  <c r="I340" i="7" s="1"/>
  <c r="I335" i="7" a="1"/>
  <c r="I335" i="7" s="1"/>
  <c r="I328" i="7" a="1"/>
  <c r="I328" i="7" s="1"/>
  <c r="I324" i="7" a="1"/>
  <c r="I324" i="7" s="1"/>
  <c r="I316" i="7" a="1"/>
  <c r="I316" i="7" s="1"/>
  <c r="I314" i="7" a="1"/>
  <c r="I314" i="7" s="1"/>
  <c r="I311" i="7" a="1"/>
  <c r="I311" i="7" s="1"/>
  <c r="I309" i="7" a="1"/>
  <c r="I309" i="7" s="1"/>
  <c r="I307" i="7" a="1"/>
  <c r="I307" i="7" s="1"/>
  <c r="I291" i="7" a="1"/>
  <c r="I291" i="7" s="1"/>
  <c r="I289" i="7" a="1"/>
  <c r="I289" i="7" s="1"/>
  <c r="I282" i="7" a="1"/>
  <c r="I282" i="7" s="1"/>
  <c r="I278" i="7" a="1"/>
  <c r="I278" i="7" s="1"/>
  <c r="I274" i="7" a="1"/>
  <c r="I274" i="7" s="1"/>
  <c r="I269" i="7" a="1"/>
  <c r="I269" i="7" s="1"/>
  <c r="I266" i="7" a="1"/>
  <c r="I266" i="7" s="1"/>
  <c r="I252" i="7" a="1"/>
  <c r="I252" i="7" s="1"/>
  <c r="I249" i="7" a="1"/>
  <c r="I249" i="7" s="1"/>
  <c r="I234" i="7" a="1"/>
  <c r="I234" i="7" s="1"/>
  <c r="I233" i="7" a="1"/>
  <c r="I233" i="7" s="1"/>
  <c r="I232" i="7" a="1"/>
  <c r="I232" i="7" s="1"/>
  <c r="I231" i="7" a="1"/>
  <c r="I231" i="7" s="1"/>
  <c r="I202" i="7" a="1"/>
  <c r="I202" i="7" s="1"/>
  <c r="I201" i="7" a="1"/>
  <c r="I201" i="7" s="1"/>
  <c r="I200" i="7" a="1"/>
  <c r="I200" i="7" s="1"/>
  <c r="I199" i="7" a="1"/>
  <c r="I199" i="7" s="1"/>
  <c r="I180" i="7" a="1"/>
  <c r="I180" i="7" s="1"/>
  <c r="I356" i="7" a="1"/>
  <c r="I356" i="7" s="1"/>
  <c r="I345" i="7" a="1"/>
  <c r="I345" i="7" s="1"/>
  <c r="I326" i="7" a="1"/>
  <c r="I326" i="7" s="1"/>
  <c r="I284" i="7" a="1"/>
  <c r="I284" i="7" s="1"/>
  <c r="I263" i="7" a="1"/>
  <c r="I263" i="7" s="1"/>
  <c r="I254" i="7" a="1"/>
  <c r="I254" i="7" s="1"/>
  <c r="I246" i="7" a="1"/>
  <c r="I246" i="7" s="1"/>
  <c r="I238" i="7" a="1"/>
  <c r="I238" i="7" s="1"/>
  <c r="I237" i="7" a="1"/>
  <c r="I237" i="7" s="1"/>
  <c r="I236" i="7" a="1"/>
  <c r="I236" i="7" s="1"/>
  <c r="I235" i="7" a="1"/>
  <c r="I235" i="7" s="1"/>
  <c r="I206" i="7" a="1"/>
  <c r="I206" i="7" s="1"/>
  <c r="I205" i="7" a="1"/>
  <c r="I205" i="7" s="1"/>
  <c r="I204" i="7" a="1"/>
  <c r="I204" i="7" s="1"/>
  <c r="I203" i="7" a="1"/>
  <c r="I203" i="7" s="1"/>
  <c r="I364" i="7" a="1"/>
  <c r="I364" i="7" s="1"/>
  <c r="I361" i="7" a="1"/>
  <c r="I361" i="7" s="1"/>
  <c r="I357" i="7" a="1"/>
  <c r="I357" i="7" s="1"/>
  <c r="I344" i="7" a="1"/>
  <c r="I344" i="7" s="1"/>
  <c r="I339" i="7" a="1"/>
  <c r="I339" i="7" s="1"/>
  <c r="I334" i="7" a="1"/>
  <c r="I334" i="7" s="1"/>
  <c r="I331" i="7" a="1"/>
  <c r="I331" i="7" s="1"/>
  <c r="I322" i="7" a="1"/>
  <c r="I322" i="7" s="1"/>
  <c r="I318" i="7" a="1"/>
  <c r="I318" i="7" s="1"/>
  <c r="I304" i="7" a="1"/>
  <c r="I304" i="7" s="1"/>
  <c r="I302" i="7" a="1"/>
  <c r="I302" i="7" s="1"/>
  <c r="I300" i="7" a="1"/>
  <c r="I300" i="7" s="1"/>
  <c r="I298" i="7" a="1"/>
  <c r="I298" i="7" s="1"/>
  <c r="I296" i="7" a="1"/>
  <c r="I296" i="7" s="1"/>
  <c r="I293" i="7" a="1"/>
  <c r="I293" i="7" s="1"/>
  <c r="I286" i="7" a="1"/>
  <c r="I286" i="7" s="1"/>
  <c r="I277" i="7" a="1"/>
  <c r="I277" i="7" s="1"/>
  <c r="I268" i="7" a="1"/>
  <c r="I268" i="7" s="1"/>
  <c r="I265" i="7" a="1"/>
  <c r="I265" i="7" s="1"/>
  <c r="I260" i="7" a="1"/>
  <c r="I260" i="7" s="1"/>
  <c r="I257" i="7" a="1"/>
  <c r="I257" i="7" s="1"/>
  <c r="I242" i="7" a="1"/>
  <c r="I242" i="7" s="1"/>
  <c r="I241" i="7" a="1"/>
  <c r="I241" i="7" s="1"/>
  <c r="I240" i="7" a="1"/>
  <c r="I240" i="7" s="1"/>
  <c r="I239" i="7" a="1"/>
  <c r="I239" i="7" s="1"/>
  <c r="I210" i="7" a="1"/>
  <c r="I210" i="7" s="1"/>
  <c r="I209" i="7" a="1"/>
  <c r="I209" i="7" s="1"/>
  <c r="I208" i="7" a="1"/>
  <c r="I208" i="7" s="1"/>
  <c r="I207" i="7" a="1"/>
  <c r="I207" i="7" s="1"/>
  <c r="I181" i="7" a="1"/>
  <c r="I181" i="7" s="1"/>
  <c r="I176" i="7" a="1"/>
  <c r="I176" i="7" s="1"/>
  <c r="I174" i="7" a="1"/>
  <c r="I174" i="7" s="1"/>
  <c r="I172" i="7" a="1"/>
  <c r="I172" i="7" s="1"/>
  <c r="I170" i="7" a="1"/>
  <c r="I170" i="7" s="1"/>
  <c r="I353" i="7" a="1"/>
  <c r="I353" i="7" s="1"/>
  <c r="I327" i="7" a="1"/>
  <c r="I327" i="7" s="1"/>
  <c r="I292" i="7" a="1"/>
  <c r="I292" i="7" s="1"/>
  <c r="I222" i="7" a="1"/>
  <c r="I222" i="7" s="1"/>
  <c r="I211" i="7" a="1"/>
  <c r="I211" i="7" s="1"/>
  <c r="I184" i="7" a="1"/>
  <c r="I184" i="7" s="1"/>
  <c r="I178" i="7" a="1"/>
  <c r="I178" i="7" s="1"/>
  <c r="I153" i="7" a="1"/>
  <c r="I153" i="7" s="1"/>
  <c r="I147" i="7" a="1"/>
  <c r="I147" i="7" s="1"/>
  <c r="I143" i="7" a="1"/>
  <c r="I143" i="7" s="1"/>
  <c r="I140" i="7" a="1"/>
  <c r="I140" i="7" s="1"/>
  <c r="I135" i="7" a="1"/>
  <c r="I135" i="7" s="1"/>
  <c r="I133" i="7" a="1"/>
  <c r="I133" i="7" s="1"/>
  <c r="I131" i="7" a="1"/>
  <c r="I131" i="7" s="1"/>
  <c r="I129" i="7" a="1"/>
  <c r="I129" i="7" s="1"/>
  <c r="I127" i="7" a="1"/>
  <c r="I127" i="7" s="1"/>
  <c r="I125" i="7" a="1"/>
  <c r="I125" i="7" s="1"/>
  <c r="I123" i="7" a="1"/>
  <c r="I123" i="7" s="1"/>
  <c r="I116" i="7" a="1"/>
  <c r="I116" i="7" s="1"/>
  <c r="I114" i="7" a="1"/>
  <c r="I114" i="7" s="1"/>
  <c r="I109" i="7" a="1"/>
  <c r="I109" i="7" s="1"/>
  <c r="I107" i="7" a="1"/>
  <c r="I107" i="7" s="1"/>
  <c r="I105" i="7" a="1"/>
  <c r="I105" i="7" s="1"/>
  <c r="I103" i="7" a="1"/>
  <c r="I103" i="7" s="1"/>
  <c r="I93" i="7" a="1"/>
  <c r="I93" i="7" s="1"/>
  <c r="I90" i="7" a="1"/>
  <c r="I90" i="7" s="1"/>
  <c r="I87" i="7" a="1"/>
  <c r="I87" i="7" s="1"/>
  <c r="I77" i="7" a="1"/>
  <c r="I77" i="7" s="1"/>
  <c r="I74" i="7" a="1"/>
  <c r="I74" i="7" s="1"/>
  <c r="I66" i="7" a="1"/>
  <c r="I66" i="7" s="1"/>
  <c r="I64" i="7" a="1"/>
  <c r="I64" i="7" s="1"/>
  <c r="I62" i="7" a="1"/>
  <c r="I62" i="7" s="1"/>
  <c r="I60" i="7" a="1"/>
  <c r="I60" i="7" s="1"/>
  <c r="I31" i="7" a="1"/>
  <c r="I31" i="7" s="1"/>
  <c r="I29" i="7" a="1"/>
  <c r="I29" i="7" s="1"/>
  <c r="I27" i="7" a="1"/>
  <c r="I27" i="7" s="1"/>
  <c r="I359" i="7" a="1"/>
  <c r="I359" i="7" s="1"/>
  <c r="I325" i="7" a="1"/>
  <c r="I325" i="7" s="1"/>
  <c r="I310" i="7" a="1"/>
  <c r="I310" i="7" s="1"/>
  <c r="I303" i="7" a="1"/>
  <c r="I303" i="7" s="1"/>
  <c r="I290" i="7" a="1"/>
  <c r="I290" i="7" s="1"/>
  <c r="I245" i="7" a="1"/>
  <c r="I245" i="7" s="1"/>
  <c r="I215" i="7" a="1"/>
  <c r="I215" i="7" s="1"/>
  <c r="I188" i="7" a="1"/>
  <c r="I188" i="7" s="1"/>
  <c r="I162" i="7" a="1"/>
  <c r="I162" i="7" s="1"/>
  <c r="I159" i="7" a="1"/>
  <c r="I159" i="7" s="1"/>
  <c r="I137" i="7" a="1"/>
  <c r="I137" i="7" s="1"/>
  <c r="I118" i="7" a="1"/>
  <c r="I118" i="7" s="1"/>
  <c r="I100" i="7" a="1"/>
  <c r="I100" i="7" s="1"/>
  <c r="I84" i="7" a="1"/>
  <c r="I84" i="7" s="1"/>
  <c r="I73" i="7" a="1"/>
  <c r="I73" i="7" s="1"/>
  <c r="I58" i="7" a="1"/>
  <c r="I58" i="7" s="1"/>
  <c r="I49" i="7" a="1"/>
  <c r="I49" i="7" s="1"/>
  <c r="I40" i="7" a="1"/>
  <c r="I40" i="7" s="1"/>
  <c r="I38" i="7" a="1"/>
  <c r="I38" i="7" s="1"/>
  <c r="I36" i="7" a="1"/>
  <c r="I36" i="7" s="1"/>
  <c r="I358" i="7" a="1"/>
  <c r="I358" i="7" s="1"/>
  <c r="I347" i="7" a="1"/>
  <c r="I347" i="7" s="1"/>
  <c r="I338" i="7" a="1"/>
  <c r="I338" i="7" s="1"/>
  <c r="I323" i="7" a="1"/>
  <c r="I323" i="7" s="1"/>
  <c r="I288" i="7" a="1"/>
  <c r="I288" i="7" s="1"/>
  <c r="I276" i="7" a="1"/>
  <c r="I276" i="7" s="1"/>
  <c r="I219" i="7" a="1"/>
  <c r="I219" i="7" s="1"/>
  <c r="I212" i="7" a="1"/>
  <c r="I212" i="7" s="1"/>
  <c r="I185" i="7" a="1"/>
  <c r="I185" i="7" s="1"/>
  <c r="I168" i="7" a="1"/>
  <c r="I168" i="7" s="1"/>
  <c r="I165" i="7" a="1"/>
  <c r="I165" i="7" s="1"/>
  <c r="I155" i="7" a="1"/>
  <c r="I155" i="7" s="1"/>
  <c r="I152" i="7" a="1"/>
  <c r="I152" i="7" s="1"/>
  <c r="I149" i="7" a="1"/>
  <c r="I149" i="7" s="1"/>
  <c r="I120" i="7" a="1"/>
  <c r="I120" i="7" s="1"/>
  <c r="I111" i="7" a="1"/>
  <c r="I111" i="7" s="1"/>
  <c r="I97" i="7" a="1"/>
  <c r="I97" i="7" s="1"/>
  <c r="I94" i="7" a="1"/>
  <c r="I94" i="7" s="1"/>
  <c r="I91" i="7" a="1"/>
  <c r="I91" i="7" s="1"/>
  <c r="I81" i="7" a="1"/>
  <c r="I81" i="7" s="1"/>
  <c r="I78" i="7" a="1"/>
  <c r="I78" i="7" s="1"/>
  <c r="I75" i="7" a="1"/>
  <c r="I75" i="7" s="1"/>
  <c r="I72" i="7" a="1"/>
  <c r="I72" i="7" s="1"/>
  <c r="I47" i="7" a="1"/>
  <c r="I47" i="7" s="1"/>
  <c r="I45" i="7" a="1"/>
  <c r="I45" i="7" s="1"/>
  <c r="I43" i="7" a="1"/>
  <c r="I43" i="7" s="1"/>
  <c r="I352" i="7" a="1"/>
  <c r="I352" i="7" s="1"/>
  <c r="I333" i="7" a="1"/>
  <c r="I333" i="7" s="1"/>
  <c r="I308" i="7" a="1"/>
  <c r="I308" i="7" s="1"/>
  <c r="I306" i="7" a="1"/>
  <c r="I306" i="7" s="1"/>
  <c r="I280" i="7" a="1"/>
  <c r="I280" i="7" s="1"/>
  <c r="I264" i="7" a="1"/>
  <c r="I264" i="7" s="1"/>
  <c r="I262" i="7" a="1"/>
  <c r="I262" i="7" s="1"/>
  <c r="I243" i="7" a="1"/>
  <c r="I243" i="7" s="1"/>
  <c r="I216" i="7" a="1"/>
  <c r="I216" i="7" s="1"/>
  <c r="I189" i="7" a="1"/>
  <c r="I189" i="7" s="1"/>
  <c r="I182" i="7" a="1"/>
  <c r="I182" i="7" s="1"/>
  <c r="I161" i="7" a="1"/>
  <c r="I161" i="7" s="1"/>
  <c r="I158" i="7" a="1"/>
  <c r="I158" i="7" s="1"/>
  <c r="I146" i="7" a="1"/>
  <c r="I146" i="7" s="1"/>
  <c r="I142" i="7" a="1"/>
  <c r="I142" i="7" s="1"/>
  <c r="I139" i="7" a="1"/>
  <c r="I139" i="7" s="1"/>
  <c r="I113" i="7" a="1"/>
  <c r="I113" i="7" s="1"/>
  <c r="I88" i="7" a="1"/>
  <c r="I88" i="7" s="1"/>
  <c r="I71" i="7" a="1"/>
  <c r="I71" i="7" s="1"/>
  <c r="I65" i="7" a="1"/>
  <c r="I65" i="7" s="1"/>
  <c r="I56" i="7" a="1"/>
  <c r="I56" i="7" s="1"/>
  <c r="I54" i="7" a="1"/>
  <c r="I54" i="7" s="1"/>
  <c r="I52" i="7" a="1"/>
  <c r="I52" i="7" s="1"/>
  <c r="I369" i="7" a="1"/>
  <c r="I369" i="7" s="1"/>
  <c r="I365" i="7" a="1"/>
  <c r="I365" i="7" s="1"/>
  <c r="I342" i="7" a="1"/>
  <c r="I342" i="7" s="1"/>
  <c r="I256" i="7" a="1"/>
  <c r="I256" i="7" s="1"/>
  <c r="I248" i="7" a="1"/>
  <c r="I248" i="7" s="1"/>
  <c r="I220" i="7" a="1"/>
  <c r="I220" i="7" s="1"/>
  <c r="I213" i="7" a="1"/>
  <c r="I213" i="7" s="1"/>
  <c r="I186" i="7" a="1"/>
  <c r="I186" i="7" s="1"/>
  <c r="I164" i="7" a="1"/>
  <c r="I164" i="7" s="1"/>
  <c r="I157" i="7" a="1"/>
  <c r="I157" i="7" s="1"/>
  <c r="I136" i="7" a="1"/>
  <c r="I136" i="7" s="1"/>
  <c r="I134" i="7" a="1"/>
  <c r="I134" i="7" s="1"/>
  <c r="I132" i="7" a="1"/>
  <c r="I132" i="7" s="1"/>
  <c r="I128" i="7" a="1"/>
  <c r="I128" i="7" s="1"/>
  <c r="I124" i="7" a="1"/>
  <c r="I124" i="7" s="1"/>
  <c r="I122" i="7" a="1"/>
  <c r="I122" i="7" s="1"/>
  <c r="I117" i="7" a="1"/>
  <c r="I117" i="7" s="1"/>
  <c r="I115" i="7" a="1"/>
  <c r="I115" i="7" s="1"/>
  <c r="I108" i="7" a="1"/>
  <c r="I108" i="7" s="1"/>
  <c r="I106" i="7" a="1"/>
  <c r="I106" i="7" s="1"/>
  <c r="I104" i="7" a="1"/>
  <c r="I104" i="7" s="1"/>
  <c r="I101" i="7" a="1"/>
  <c r="I101" i="7" s="1"/>
  <c r="I98" i="7" a="1"/>
  <c r="I98" i="7" s="1"/>
  <c r="I95" i="7" a="1"/>
  <c r="I95" i="7" s="1"/>
  <c r="I85" i="7" a="1"/>
  <c r="I85" i="7" s="1"/>
  <c r="I82" i="7" a="1"/>
  <c r="I82" i="7" s="1"/>
  <c r="I79" i="7" a="1"/>
  <c r="I79" i="7" s="1"/>
  <c r="I70" i="7" a="1"/>
  <c r="I70" i="7" s="1"/>
  <c r="I63" i="7" a="1"/>
  <c r="I63" i="7" s="1"/>
  <c r="I61" i="7" a="1"/>
  <c r="I61" i="7" s="1"/>
  <c r="I59" i="7" a="1"/>
  <c r="I59" i="7" s="1"/>
  <c r="I50" i="7" a="1"/>
  <c r="I50" i="7" s="1"/>
  <c r="I41" i="7" a="1"/>
  <c r="I41" i="7" s="1"/>
  <c r="I32" i="7" a="1"/>
  <c r="I32" i="7" s="1"/>
  <c r="I315" i="7" a="1"/>
  <c r="I315" i="7" s="1"/>
  <c r="I281" i="7" a="1"/>
  <c r="I281" i="7" s="1"/>
  <c r="I244" i="7" a="1"/>
  <c r="I244" i="7" s="1"/>
  <c r="I141" i="7" a="1"/>
  <c r="I141" i="7" s="1"/>
  <c r="I130" i="7" a="1"/>
  <c r="I130" i="7" s="1"/>
  <c r="I112" i="7" a="1"/>
  <c r="I112" i="7" s="1"/>
  <c r="I55" i="7" a="1"/>
  <c r="I55" i="7" s="1"/>
  <c r="I48" i="7" a="1"/>
  <c r="I48" i="7" s="1"/>
  <c r="I30" i="7" a="1"/>
  <c r="I30" i="7" s="1"/>
  <c r="I25" i="7" a="1"/>
  <c r="I25" i="7" s="1"/>
  <c r="I17" i="7" a="1"/>
  <c r="I17" i="7" s="1"/>
  <c r="I329" i="7" a="1"/>
  <c r="I329" i="7" s="1"/>
  <c r="I320" i="7" a="1"/>
  <c r="I320" i="7" s="1"/>
  <c r="I295" i="7" a="1"/>
  <c r="I295" i="7" s="1"/>
  <c r="I259" i="7" a="1"/>
  <c r="I259" i="7" s="1"/>
  <c r="I151" i="7" a="1"/>
  <c r="I151" i="7" s="1"/>
  <c r="I145" i="7" a="1"/>
  <c r="I145" i="7" s="1"/>
  <c r="I121" i="7" a="1"/>
  <c r="I121" i="7" s="1"/>
  <c r="I119" i="7" a="1"/>
  <c r="I119" i="7" s="1"/>
  <c r="I351" i="7" a="1"/>
  <c r="I351" i="7" s="1"/>
  <c r="I285" i="7" a="1"/>
  <c r="I285" i="7" s="1"/>
  <c r="I273" i="7" a="1"/>
  <c r="I273" i="7" s="1"/>
  <c r="I253" i="7" a="1"/>
  <c r="I253" i="7" s="1"/>
  <c r="I218" i="7" a="1"/>
  <c r="I218" i="7" s="1"/>
  <c r="I214" i="7" a="1"/>
  <c r="I214" i="7" s="1"/>
  <c r="I167" i="7" a="1"/>
  <c r="I167" i="7" s="1"/>
  <c r="I163" i="7" a="1"/>
  <c r="I163" i="7" s="1"/>
  <c r="I126" i="7" a="1"/>
  <c r="I126" i="7" s="1"/>
  <c r="I313" i="7" a="1"/>
  <c r="I313" i="7" s="1"/>
  <c r="I221" i="7" a="1"/>
  <c r="I221" i="7" s="1"/>
  <c r="I217" i="7" a="1"/>
  <c r="I217" i="7" s="1"/>
  <c r="I169" i="7" a="1"/>
  <c r="I169" i="7" s="1"/>
  <c r="I99" i="7" a="1"/>
  <c r="I99" i="7" s="1"/>
  <c r="I350" i="7" a="1"/>
  <c r="I350" i="7" s="1"/>
  <c r="I102" i="7" a="1"/>
  <c r="I102" i="7" s="1"/>
  <c r="I343" i="7" a="1"/>
  <c r="I343" i="7" s="1"/>
  <c r="I337" i="7" a="1"/>
  <c r="I337" i="7" s="1"/>
  <c r="I317" i="7" a="1"/>
  <c r="I317" i="7" s="1"/>
  <c r="I283" i="7" a="1"/>
  <c r="I283" i="7" s="1"/>
  <c r="I267" i="7" a="1"/>
  <c r="I267" i="7" s="1"/>
  <c r="I251" i="7" a="1"/>
  <c r="I251" i="7" s="1"/>
  <c r="I154" i="7" a="1"/>
  <c r="I154" i="7" s="1"/>
  <c r="I148" i="7" a="1"/>
  <c r="I148" i="7" s="1"/>
  <c r="I348" i="7" a="1"/>
  <c r="I348" i="7" s="1"/>
  <c r="I271" i="7" a="1"/>
  <c r="I271" i="7" s="1"/>
  <c r="I160" i="7" a="1"/>
  <c r="I160" i="7" s="1"/>
  <c r="I156" i="7" a="1"/>
  <c r="I156" i="7" s="1"/>
  <c r="I150" i="7" a="1"/>
  <c r="I150" i="7" s="1"/>
  <c r="I144" i="7" a="1"/>
  <c r="I144" i="7" s="1"/>
  <c r="I138" i="7" a="1"/>
  <c r="I138" i="7" s="1"/>
  <c r="I89" i="7" a="1"/>
  <c r="I89" i="7" s="1"/>
  <c r="I57" i="7" a="1"/>
  <c r="I57" i="7" s="1"/>
  <c r="I53" i="7" a="1"/>
  <c r="I53" i="7" s="1"/>
  <c r="I51" i="7" a="1"/>
  <c r="I51" i="7" s="1"/>
  <c r="I26" i="7" a="1"/>
  <c r="I26" i="7" s="1"/>
  <c r="I13" i="7" a="1"/>
  <c r="I13" i="7" s="1"/>
  <c r="I86" i="7" a="1"/>
  <c r="I86" i="7" s="1"/>
  <c r="I67" i="7" a="1"/>
  <c r="I67" i="7" s="1"/>
  <c r="I16" i="7" a="1"/>
  <c r="I16" i="7" s="1"/>
  <c r="I10" i="7" a="1"/>
  <c r="I10" i="7" s="1"/>
  <c r="I166" i="7" a="1"/>
  <c r="I166" i="7" s="1"/>
  <c r="I80" i="7" a="1"/>
  <c r="I80" i="7" s="1"/>
  <c r="I69" i="7" a="1"/>
  <c r="I69" i="7" s="1"/>
  <c r="I39" i="7" a="1"/>
  <c r="I39" i="7" s="1"/>
  <c r="I21" i="7" a="1"/>
  <c r="I21" i="7" s="1"/>
  <c r="I18" i="7" a="1"/>
  <c r="I18" i="7" s="1"/>
  <c r="I190" i="7" a="1"/>
  <c r="I190" i="7" s="1"/>
  <c r="I76" i="7" a="1"/>
  <c r="I76" i="7" s="1"/>
  <c r="I33" i="7" a="1"/>
  <c r="I33" i="7" s="1"/>
  <c r="I15" i="7" a="1"/>
  <c r="I15" i="7" s="1"/>
  <c r="I12" i="7" a="1"/>
  <c r="I12" i="7" s="1"/>
  <c r="I187" i="7" a="1"/>
  <c r="I187" i="7" s="1"/>
  <c r="I96" i="7" a="1"/>
  <c r="I96" i="7" s="1"/>
  <c r="I83" i="7" a="1"/>
  <c r="I83" i="7" s="1"/>
  <c r="I46" i="7" a="1"/>
  <c r="I46" i="7" s="1"/>
  <c r="I44" i="7" a="1"/>
  <c r="I44" i="7" s="1"/>
  <c r="I24" i="7" a="1"/>
  <c r="I24" i="7" s="1"/>
  <c r="I20" i="7" a="1"/>
  <c r="I20" i="7" s="1"/>
  <c r="I183" i="7" a="1"/>
  <c r="I183" i="7" s="1"/>
  <c r="I42" i="7" a="1"/>
  <c r="I42" i="7" s="1"/>
  <c r="I37" i="7" a="1"/>
  <c r="I37" i="7" s="1"/>
  <c r="I34" i="7" a="1"/>
  <c r="I34" i="7" s="1"/>
  <c r="I23" i="7" a="1"/>
  <c r="I23" i="7" s="1"/>
  <c r="I11" i="7" a="1"/>
  <c r="I11" i="7" s="1"/>
  <c r="I92" i="7" a="1"/>
  <c r="I92" i="7" s="1"/>
  <c r="I68" i="7" a="1"/>
  <c r="I68" i="7" s="1"/>
  <c r="I14" i="7" a="1"/>
  <c r="I14" i="7" s="1"/>
  <c r="I110" i="7" a="1"/>
  <c r="I110" i="7" s="1"/>
  <c r="I35" i="7" a="1"/>
  <c r="I35" i="7" s="1"/>
  <c r="I28" i="7" a="1"/>
  <c r="I28" i="7" s="1"/>
  <c r="I22" i="7" a="1"/>
  <c r="I22" i="7" s="1"/>
  <c r="I19" i="7" a="1"/>
  <c r="I19" i="7" s="1"/>
  <c r="I9" i="7"/>
  <c r="J5" i="7"/>
  <c r="AP5" i="7" s="1"/>
  <c r="DF9" i="7"/>
  <c r="DE367" i="7"/>
  <c r="DE359" i="7"/>
  <c r="DE351" i="7"/>
  <c r="DE343" i="7"/>
  <c r="DE364" i="7"/>
  <c r="DE369" i="7"/>
  <c r="DE361" i="7"/>
  <c r="DE353" i="7"/>
  <c r="DE345" i="7"/>
  <c r="DE337" i="7"/>
  <c r="DE329" i="7"/>
  <c r="DE321" i="7"/>
  <c r="DE313" i="7"/>
  <c r="DE305" i="7"/>
  <c r="DE297" i="7"/>
  <c r="DE289" i="7"/>
  <c r="DE281" i="7"/>
  <c r="DE366" i="7"/>
  <c r="DE358" i="7"/>
  <c r="DE350" i="7"/>
  <c r="DE342" i="7"/>
  <c r="DE334" i="7"/>
  <c r="DE326" i="7"/>
  <c r="DE318" i="7"/>
  <c r="DE310" i="7"/>
  <c r="DE302" i="7"/>
  <c r="DE294" i="7"/>
  <c r="DE286" i="7"/>
  <c r="DE278" i="7"/>
  <c r="DE363" i="7"/>
  <c r="DE355" i="7"/>
  <c r="DE368" i="7"/>
  <c r="DE360" i="7"/>
  <c r="DE352" i="7"/>
  <c r="DE344" i="7"/>
  <c r="DE336" i="7"/>
  <c r="DE328" i="7"/>
  <c r="DE320" i="7"/>
  <c r="DE312" i="7"/>
  <c r="DE304" i="7"/>
  <c r="DE296" i="7"/>
  <c r="DE288" i="7"/>
  <c r="DE280" i="7"/>
  <c r="DE272" i="7"/>
  <c r="DE365" i="7"/>
  <c r="DE357" i="7"/>
  <c r="DE349" i="7"/>
  <c r="DE341" i="7"/>
  <c r="DE333" i="7"/>
  <c r="DE325" i="7"/>
  <c r="DE317" i="7"/>
  <c r="DE309" i="7"/>
  <c r="DE301" i="7"/>
  <c r="DE293" i="7"/>
  <c r="DE285" i="7"/>
  <c r="DE277" i="7"/>
  <c r="DE338" i="7"/>
  <c r="DE330" i="7"/>
  <c r="DE322" i="7"/>
  <c r="DE314" i="7"/>
  <c r="DE306" i="7"/>
  <c r="DE298" i="7"/>
  <c r="DE346" i="7"/>
  <c r="DE263" i="7"/>
  <c r="DE255" i="7"/>
  <c r="DE247" i="7"/>
  <c r="DE239" i="7"/>
  <c r="DE231" i="7"/>
  <c r="DE223" i="7"/>
  <c r="DE215" i="7"/>
  <c r="DE207" i="7"/>
  <c r="DE199" i="7"/>
  <c r="DE339" i="7"/>
  <c r="DE335" i="7"/>
  <c r="DE331" i="7"/>
  <c r="DE327" i="7"/>
  <c r="DE323" i="7"/>
  <c r="DE319" i="7"/>
  <c r="DE315" i="7"/>
  <c r="DE311" i="7"/>
  <c r="DE307" i="7"/>
  <c r="DE303" i="7"/>
  <c r="DE299" i="7"/>
  <c r="DE295" i="7"/>
  <c r="DE291" i="7"/>
  <c r="DE287" i="7"/>
  <c r="DE283" i="7"/>
  <c r="DE279" i="7"/>
  <c r="DE271" i="7"/>
  <c r="DE268" i="7"/>
  <c r="DE260" i="7"/>
  <c r="DE252" i="7"/>
  <c r="DE244" i="7"/>
  <c r="DE236" i="7"/>
  <c r="DE228" i="7"/>
  <c r="DE220" i="7"/>
  <c r="DE212" i="7"/>
  <c r="DE204" i="7"/>
  <c r="DE196" i="7"/>
  <c r="DE188" i="7"/>
  <c r="DE265" i="7"/>
  <c r="DE362" i="7"/>
  <c r="DE347" i="7"/>
  <c r="DE270" i="7"/>
  <c r="DE262" i="7"/>
  <c r="DE254" i="7"/>
  <c r="DE246" i="7"/>
  <c r="DE238" i="7"/>
  <c r="DE230" i="7"/>
  <c r="DE222" i="7"/>
  <c r="DE214" i="7"/>
  <c r="DE206" i="7"/>
  <c r="DE198" i="7"/>
  <c r="DE190" i="7"/>
  <c r="DE340" i="7"/>
  <c r="DE332" i="7"/>
  <c r="DE324" i="7"/>
  <c r="DE316" i="7"/>
  <c r="DE308" i="7"/>
  <c r="DE300" i="7"/>
  <c r="DE292" i="7"/>
  <c r="DE284" i="7"/>
  <c r="DE274" i="7"/>
  <c r="DE354" i="7"/>
  <c r="DE275" i="7"/>
  <c r="DE264" i="7"/>
  <c r="DE256" i="7"/>
  <c r="DE248" i="7"/>
  <c r="DE240" i="7"/>
  <c r="DE232" i="7"/>
  <c r="DE224" i="7"/>
  <c r="DE216" i="7"/>
  <c r="DE208" i="7"/>
  <c r="DE200" i="7"/>
  <c r="DE192" i="7"/>
  <c r="DE356" i="7"/>
  <c r="DE348" i="7"/>
  <c r="DE276" i="7"/>
  <c r="DE273" i="7"/>
  <c r="DE269" i="7"/>
  <c r="DE261" i="7"/>
  <c r="DE253" i="7"/>
  <c r="DE245" i="7"/>
  <c r="DE237" i="7"/>
  <c r="DE229" i="7"/>
  <c r="DE221" i="7"/>
  <c r="DE213" i="7"/>
  <c r="DE205" i="7"/>
  <c r="DE197" i="7"/>
  <c r="DE267" i="7"/>
  <c r="DE242" i="7"/>
  <c r="DE210" i="7"/>
  <c r="DE189" i="7"/>
  <c r="DE187" i="7"/>
  <c r="DE183" i="7"/>
  <c r="DE179" i="7"/>
  <c r="DE171" i="7"/>
  <c r="DE163" i="7"/>
  <c r="DE155" i="7"/>
  <c r="DE147" i="7"/>
  <c r="DE139" i="7"/>
  <c r="DE131" i="7"/>
  <c r="DE123" i="7"/>
  <c r="DE115" i="7"/>
  <c r="DE107" i="7"/>
  <c r="DE99" i="7"/>
  <c r="DE91" i="7"/>
  <c r="DE290" i="7"/>
  <c r="DE257" i="7"/>
  <c r="DE235" i="7"/>
  <c r="DE225" i="7"/>
  <c r="DE203" i="7"/>
  <c r="DE182" i="7"/>
  <c r="DE176" i="7"/>
  <c r="DE168" i="7"/>
  <c r="DE160" i="7"/>
  <c r="DE152" i="7"/>
  <c r="DE144" i="7"/>
  <c r="DE136" i="7"/>
  <c r="DE128" i="7"/>
  <c r="DE120" i="7"/>
  <c r="DE250" i="7"/>
  <c r="DE218" i="7"/>
  <c r="DE186" i="7"/>
  <c r="DE173" i="7"/>
  <c r="DE165" i="7"/>
  <c r="DE157" i="7"/>
  <c r="DE149" i="7"/>
  <c r="DE141" i="7"/>
  <c r="DE133" i="7"/>
  <c r="DE125" i="7"/>
  <c r="DE117" i="7"/>
  <c r="DE109" i="7"/>
  <c r="DE101" i="7"/>
  <c r="DE93" i="7"/>
  <c r="DE85" i="7"/>
  <c r="DE77" i="7"/>
  <c r="DE243" i="7"/>
  <c r="DE233" i="7"/>
  <c r="DE211" i="7"/>
  <c r="DE201" i="7"/>
  <c r="DE191" i="7"/>
  <c r="DE185" i="7"/>
  <c r="DE181" i="7"/>
  <c r="DE178" i="7"/>
  <c r="DE170" i="7"/>
  <c r="DE162" i="7"/>
  <c r="DE154" i="7"/>
  <c r="DE146" i="7"/>
  <c r="DE138" i="7"/>
  <c r="DE130" i="7"/>
  <c r="DE122" i="7"/>
  <c r="DE266" i="7"/>
  <c r="DE258" i="7"/>
  <c r="DE226" i="7"/>
  <c r="DE193" i="7"/>
  <c r="DE175" i="7"/>
  <c r="DE167" i="7"/>
  <c r="DE159" i="7"/>
  <c r="DE151" i="7"/>
  <c r="DE143" i="7"/>
  <c r="DE135" i="7"/>
  <c r="DE127" i="7"/>
  <c r="DE119" i="7"/>
  <c r="DE111" i="7"/>
  <c r="DE103" i="7"/>
  <c r="DE95" i="7"/>
  <c r="DE87" i="7"/>
  <c r="DE282" i="7"/>
  <c r="DE251" i="7"/>
  <c r="DE241" i="7"/>
  <c r="DE219" i="7"/>
  <c r="DE209" i="7"/>
  <c r="DE194" i="7"/>
  <c r="DE180" i="7"/>
  <c r="DE172" i="7"/>
  <c r="DE164" i="7"/>
  <c r="DE156" i="7"/>
  <c r="DE148" i="7"/>
  <c r="DE140" i="7"/>
  <c r="DE132" i="7"/>
  <c r="DE234" i="7"/>
  <c r="DE202" i="7"/>
  <c r="DE184" i="7"/>
  <c r="DE177" i="7"/>
  <c r="DE169" i="7"/>
  <c r="DE161" i="7"/>
  <c r="DE153" i="7"/>
  <c r="DE145" i="7"/>
  <c r="DE137" i="7"/>
  <c r="DE129" i="7"/>
  <c r="DE121" i="7"/>
  <c r="DE113" i="7"/>
  <c r="DE105" i="7"/>
  <c r="DE259" i="7"/>
  <c r="DE249" i="7"/>
  <c r="DE227" i="7"/>
  <c r="DE217" i="7"/>
  <c r="DE195" i="7"/>
  <c r="DE174" i="7"/>
  <c r="DE166" i="7"/>
  <c r="DE158" i="7"/>
  <c r="DE150" i="7"/>
  <c r="DE142" i="7"/>
  <c r="DE134" i="7"/>
  <c r="DE83" i="7"/>
  <c r="DE71" i="7"/>
  <c r="DE63" i="7"/>
  <c r="DE55" i="7"/>
  <c r="DE47" i="7"/>
  <c r="DE40" i="7"/>
  <c r="DE32" i="7"/>
  <c r="DE24" i="7"/>
  <c r="DE16" i="7"/>
  <c r="DE118" i="7"/>
  <c r="DE94" i="7"/>
  <c r="DE82" i="7"/>
  <c r="DE78" i="7"/>
  <c r="DE68" i="7"/>
  <c r="DE60" i="7"/>
  <c r="DE52" i="7"/>
  <c r="DE44" i="7"/>
  <c r="DE37" i="7"/>
  <c r="DE29" i="7"/>
  <c r="DE21" i="7"/>
  <c r="DE13" i="7"/>
  <c r="DE96" i="7"/>
  <c r="DE73" i="7"/>
  <c r="DE65" i="7"/>
  <c r="DE57" i="7"/>
  <c r="DE49" i="7"/>
  <c r="DE34" i="7"/>
  <c r="DE26" i="7"/>
  <c r="DE18" i="7"/>
  <c r="DE10" i="7"/>
  <c r="DE116" i="7"/>
  <c r="DE112" i="7"/>
  <c r="DE108" i="7"/>
  <c r="DE104" i="7"/>
  <c r="DE98" i="7"/>
  <c r="DE97" i="7"/>
  <c r="DE70" i="7"/>
  <c r="DE62" i="7"/>
  <c r="DE54" i="7"/>
  <c r="DE46" i="7"/>
  <c r="DE39" i="7"/>
  <c r="DE31" i="7"/>
  <c r="DE23" i="7"/>
  <c r="DE15" i="7"/>
  <c r="DE124" i="7"/>
  <c r="DE100" i="7"/>
  <c r="DE88" i="7"/>
  <c r="DE86" i="7"/>
  <c r="DE81" i="7"/>
  <c r="DE76" i="7"/>
  <c r="DE67" i="7"/>
  <c r="DE59" i="7"/>
  <c r="DE51" i="7"/>
  <c r="DE43" i="7"/>
  <c r="DE36" i="7"/>
  <c r="DE28" i="7"/>
  <c r="DE20" i="7"/>
  <c r="DE12" i="7"/>
  <c r="DE126" i="7"/>
  <c r="DE90" i="7"/>
  <c r="DE89" i="7"/>
  <c r="DE72" i="7"/>
  <c r="DE64" i="7"/>
  <c r="DE56" i="7"/>
  <c r="DE48" i="7"/>
  <c r="DE41" i="7"/>
  <c r="DE33" i="7"/>
  <c r="DE25" i="7"/>
  <c r="DE17" i="7"/>
  <c r="DE92" i="7"/>
  <c r="DE84" i="7"/>
  <c r="DE80" i="7"/>
  <c r="DE75" i="7"/>
  <c r="DE69" i="7"/>
  <c r="DE61" i="7"/>
  <c r="DE53" i="7"/>
  <c r="DE45" i="7"/>
  <c r="DE38" i="7"/>
  <c r="DE30" i="7"/>
  <c r="DE22" i="7"/>
  <c r="DE14" i="7"/>
  <c r="DE114" i="7"/>
  <c r="DE110" i="7"/>
  <c r="DE106" i="7"/>
  <c r="DE102" i="7"/>
  <c r="DE79" i="7"/>
  <c r="DE74" i="7"/>
  <c r="DE66" i="7"/>
  <c r="DE58" i="7"/>
  <c r="DE50" i="7"/>
  <c r="DE42" i="7"/>
  <c r="DE35" i="7"/>
  <c r="DE27" i="7"/>
  <c r="DE19" i="7"/>
  <c r="DE11" i="7"/>
  <c r="B17" i="5"/>
  <c r="F16" i="5"/>
  <c r="J29" i="1"/>
  <c r="K29" i="1" s="1"/>
  <c r="N29" i="1" s="1"/>
  <c r="J61" i="1"/>
  <c r="K61" i="1" s="1"/>
  <c r="N61" i="1" s="1"/>
  <c r="J6" i="1"/>
  <c r="K6" i="1" s="1"/>
  <c r="N6" i="1" s="1"/>
  <c r="J115" i="1"/>
  <c r="K115" i="1" s="1"/>
  <c r="N115" i="1" s="1"/>
  <c r="J11" i="1"/>
  <c r="K11" i="1" s="1"/>
  <c r="N11" i="1" s="1"/>
  <c r="J70" i="1"/>
  <c r="K70" i="1" s="1"/>
  <c r="N70" i="1" s="1"/>
  <c r="J7" i="1"/>
  <c r="K7" i="1" s="1"/>
  <c r="N7" i="1" s="1"/>
  <c r="J685" i="1"/>
  <c r="K685" i="1" s="1"/>
  <c r="N685" i="1" s="1"/>
  <c r="J159" i="1"/>
  <c r="K159" i="1" s="1"/>
  <c r="N159" i="1" s="1"/>
  <c r="J91" i="1"/>
  <c r="K91" i="1" s="1"/>
  <c r="N91" i="1" s="1"/>
  <c r="J503" i="1"/>
  <c r="K503" i="1" s="1"/>
  <c r="N503" i="1" s="1"/>
  <c r="J170" i="1"/>
  <c r="K170" i="1" s="1"/>
  <c r="N170" i="1" s="1"/>
  <c r="J635" i="1"/>
  <c r="K635" i="1" s="1"/>
  <c r="N635" i="1" s="1"/>
  <c r="J163" i="1"/>
  <c r="K163" i="1" s="1"/>
  <c r="N163" i="1" s="1"/>
  <c r="J96" i="1"/>
  <c r="K96" i="1" s="1"/>
  <c r="N96" i="1" s="1"/>
  <c r="J189" i="1"/>
  <c r="K189" i="1" s="1"/>
  <c r="N189" i="1" s="1"/>
  <c r="J630" i="1"/>
  <c r="K630" i="1" s="1"/>
  <c r="N630" i="1" s="1"/>
  <c r="J15" i="1"/>
  <c r="K15" i="1" s="1"/>
  <c r="N15" i="1" s="1"/>
  <c r="J584" i="1"/>
  <c r="K584" i="1" s="1"/>
  <c r="N584" i="1" s="1"/>
  <c r="J632" i="1"/>
  <c r="K632" i="1" s="1"/>
  <c r="N632" i="1" s="1"/>
  <c r="J794" i="1"/>
  <c r="K794" i="1" s="1"/>
  <c r="N794" i="1" s="1"/>
  <c r="J417" i="1"/>
  <c r="K417" i="1" s="1"/>
  <c r="N417" i="1" s="1"/>
  <c r="J524" i="1"/>
  <c r="K524" i="1" s="1"/>
  <c r="N524" i="1" s="1"/>
  <c r="J592" i="1"/>
  <c r="K592" i="1" s="1"/>
  <c r="N592" i="1" s="1"/>
  <c r="J114" i="1"/>
  <c r="K114" i="1" s="1"/>
  <c r="N114" i="1" s="1"/>
  <c r="J551" i="1"/>
  <c r="K551" i="1" s="1"/>
  <c r="N551" i="1" s="1"/>
  <c r="J194" i="1"/>
  <c r="K194" i="1" s="1"/>
  <c r="N194" i="1" s="1"/>
  <c r="J661" i="1"/>
  <c r="K661" i="1" s="1"/>
  <c r="N661" i="1" s="1"/>
  <c r="J771" i="1"/>
  <c r="K771" i="1" s="1"/>
  <c r="N771" i="1" s="1"/>
  <c r="J187" i="1"/>
  <c r="K187" i="1" s="1"/>
  <c r="N187" i="1" s="1"/>
  <c r="J636" i="1"/>
  <c r="K636" i="1" s="1"/>
  <c r="N636" i="1" s="1"/>
  <c r="J617" i="1"/>
  <c r="K617" i="1" s="1"/>
  <c r="N617" i="1" s="1"/>
  <c r="J313" i="1"/>
  <c r="K313" i="1" s="1"/>
  <c r="N313" i="1" s="1"/>
  <c r="J16" i="1"/>
  <c r="K16" i="1" s="1"/>
  <c r="N16" i="1" s="1"/>
  <c r="J537" i="1"/>
  <c r="K537" i="1" s="1"/>
  <c r="N537" i="1" s="1"/>
  <c r="J658" i="1"/>
  <c r="K658" i="1" s="1"/>
  <c r="N658" i="1" s="1"/>
  <c r="J122" i="1"/>
  <c r="K122" i="1" s="1"/>
  <c r="N122" i="1" s="1"/>
  <c r="J578" i="1"/>
  <c r="K578" i="1" s="1"/>
  <c r="N578" i="1" s="1"/>
  <c r="J443" i="1"/>
  <c r="K443" i="1" s="1"/>
  <c r="N443" i="1" s="1"/>
  <c r="J447" i="1"/>
  <c r="K447" i="1" s="1"/>
  <c r="N447" i="1" s="1"/>
  <c r="J557" i="1"/>
  <c r="K557" i="1" s="1"/>
  <c r="N557" i="1" s="1"/>
  <c r="J135" i="1"/>
  <c r="K135" i="1" s="1"/>
  <c r="N135" i="1" s="1"/>
  <c r="J476" i="1"/>
  <c r="K476" i="1" s="1"/>
  <c r="N476" i="1" s="1"/>
  <c r="J689" i="1"/>
  <c r="K689" i="1" s="1"/>
  <c r="N689" i="1" s="1"/>
  <c r="J662" i="1"/>
  <c r="K662" i="1" s="1"/>
  <c r="N662" i="1" s="1"/>
  <c r="J797" i="1"/>
  <c r="K797" i="1" s="1"/>
  <c r="N797" i="1" s="1"/>
  <c r="J188" i="1"/>
  <c r="K188" i="1" s="1"/>
  <c r="N188" i="1" s="1"/>
  <c r="J216" i="1"/>
  <c r="K216" i="1" s="1"/>
  <c r="N216" i="1" s="1"/>
  <c r="J565" i="1"/>
  <c r="K565" i="1" s="1"/>
  <c r="N565" i="1" s="1"/>
  <c r="J60" i="1"/>
  <c r="K60" i="1" s="1"/>
  <c r="N60" i="1" s="1"/>
  <c r="J143" i="1"/>
  <c r="K143" i="1" s="1"/>
  <c r="N143" i="1" s="1"/>
  <c r="J390" i="1"/>
  <c r="K390" i="1" s="1"/>
  <c r="N390" i="1" s="1"/>
  <c r="J196" i="1"/>
  <c r="K196" i="1" s="1"/>
  <c r="N196" i="1" s="1"/>
  <c r="J134" i="1"/>
  <c r="K134" i="1" s="1"/>
  <c r="N134" i="1" s="1"/>
  <c r="J398" i="1"/>
  <c r="K398" i="1" s="1"/>
  <c r="N398" i="1" s="1"/>
  <c r="J822" i="1"/>
  <c r="K822" i="1" s="1"/>
  <c r="N822" i="1" s="1"/>
  <c r="J340" i="1"/>
  <c r="K340" i="1" s="1"/>
  <c r="N340" i="1" s="1"/>
  <c r="J690" i="1"/>
  <c r="K690" i="1" s="1"/>
  <c r="N690" i="1" s="1"/>
  <c r="J215" i="1"/>
  <c r="K215" i="1" s="1"/>
  <c r="N215" i="1" s="1"/>
  <c r="J430" i="1"/>
  <c r="K430" i="1" s="1"/>
  <c r="N430" i="1" s="1"/>
  <c r="J83" i="1"/>
  <c r="K83" i="1" s="1"/>
  <c r="N83" i="1" s="1"/>
  <c r="AP95" i="7" l="1" a="1"/>
  <c r="AP95" i="7" s="1"/>
  <c r="AP90" i="7" a="1"/>
  <c r="AP90" i="7" s="1"/>
  <c r="AP66" i="7" a="1"/>
  <c r="AP66" i="7" s="1"/>
  <c r="AP64" i="7" a="1"/>
  <c r="AP64" i="7" s="1"/>
  <c r="AP73" i="7" a="1"/>
  <c r="AP73" i="7" s="1"/>
  <c r="AP57" i="7" a="1"/>
  <c r="AP57" i="7" s="1"/>
  <c r="AP50" i="7" a="1"/>
  <c r="AP50" i="7" s="1"/>
  <c r="AP78" i="7" a="1"/>
  <c r="AP78" i="7" s="1"/>
  <c r="AP116" i="7" a="1"/>
  <c r="AP116" i="7" s="1"/>
  <c r="AP81" i="7" a="1"/>
  <c r="AP81" i="7" s="1"/>
  <c r="AP72" i="7" a="1"/>
  <c r="AP72" i="7" s="1"/>
  <c r="AP100" i="7" a="1"/>
  <c r="AP100" i="7" s="1"/>
  <c r="AP54" i="7" a="1"/>
  <c r="AP54" i="7" s="1"/>
  <c r="AP60" i="7" a="1"/>
  <c r="AP60" i="7" s="1"/>
  <c r="AP65" i="7" a="1"/>
  <c r="AP65" i="7" s="1"/>
  <c r="AP52" i="7" a="1"/>
  <c r="AP52" i="7" s="1"/>
  <c r="AP37" i="7" a="1"/>
  <c r="AP37" i="7" s="1"/>
  <c r="AP56" i="7" a="1"/>
  <c r="AP56" i="7" s="1"/>
  <c r="AP34" i="7" a="1"/>
  <c r="AP34" i="7" s="1"/>
  <c r="AP20" i="7" a="1"/>
  <c r="AP20" i="7" s="1"/>
  <c r="AP15" i="7" a="1"/>
  <c r="AP15" i="7" s="1"/>
  <c r="AP39" i="7" a="1"/>
  <c r="AP39" i="7" s="1"/>
  <c r="AP17" i="7" a="1"/>
  <c r="AP17" i="7" s="1"/>
  <c r="AP41" i="7" a="1"/>
  <c r="AP41" i="7" s="1"/>
  <c r="AP21" i="7" a="1"/>
  <c r="AP21" i="7" s="1"/>
  <c r="AP14" i="7" a="1"/>
  <c r="AP14" i="7" s="1"/>
  <c r="AP16" i="7" a="1"/>
  <c r="AP16" i="7" s="1"/>
  <c r="AP29" i="7" a="1"/>
  <c r="AP29" i="7" s="1"/>
  <c r="AP10" i="7" a="1"/>
  <c r="AP10" i="7" s="1"/>
  <c r="AP22" i="7" a="1"/>
  <c r="AP22" i="7" s="1"/>
  <c r="AP26" i="7" a="1"/>
  <c r="AP26" i="7" s="1"/>
  <c r="AP11" i="7" a="1"/>
  <c r="AP11" i="7" s="1"/>
  <c r="AP13" i="7" a="1"/>
  <c r="AP13" i="7" s="1"/>
  <c r="AP42" i="7" a="1"/>
  <c r="AP42" i="7" s="1"/>
  <c r="AP24" i="7" a="1"/>
  <c r="AP24" i="7" s="1"/>
  <c r="AP9" i="7"/>
  <c r="AP350" i="7" a="1"/>
  <c r="AP350" i="7" s="1"/>
  <c r="AP347" i="7" a="1"/>
  <c r="AP347" i="7" s="1"/>
  <c r="AP346" i="7" a="1"/>
  <c r="AP346" i="7" s="1"/>
  <c r="AP322" i="7" a="1"/>
  <c r="AP322" i="7" s="1"/>
  <c r="AP319" i="7" a="1"/>
  <c r="AP319" i="7" s="1"/>
  <c r="AP311" i="7" a="1"/>
  <c r="AP311" i="7" s="1"/>
  <c r="AP309" i="7" a="1"/>
  <c r="AP309" i="7" s="1"/>
  <c r="AP307" i="7" a="1"/>
  <c r="AP307" i="7" s="1"/>
  <c r="AP300" i="7" a="1"/>
  <c r="AP300" i="7" s="1"/>
  <c r="AP286" i="7" a="1"/>
  <c r="AP286" i="7" s="1"/>
  <c r="AP283" i="7" a="1"/>
  <c r="AP283" i="7" s="1"/>
  <c r="AP277" i="7" a="1"/>
  <c r="AP277" i="7" s="1"/>
  <c r="AP368" i="7" a="1"/>
  <c r="AP368" i="7" s="1"/>
  <c r="AP361" i="7" a="1"/>
  <c r="AP361" i="7" s="1"/>
  <c r="AP357" i="7" a="1"/>
  <c r="AP357" i="7" s="1"/>
  <c r="AP355" i="7" a="1"/>
  <c r="AP355" i="7" s="1"/>
  <c r="AP353" i="7" a="1"/>
  <c r="AP353" i="7" s="1"/>
  <c r="AP327" i="7" a="1"/>
  <c r="AP327" i="7" s="1"/>
  <c r="AP318" i="7" a="1"/>
  <c r="AP318" i="7" s="1"/>
  <c r="AP299" i="7" a="1"/>
  <c r="AP299" i="7" s="1"/>
  <c r="AP282" i="7" a="1"/>
  <c r="AP282" i="7" s="1"/>
  <c r="AP276" i="7" a="1"/>
  <c r="AP276" i="7" s="1"/>
  <c r="AP367" i="7" a="1"/>
  <c r="AP367" i="7" s="1"/>
  <c r="AP365" i="7" a="1"/>
  <c r="AP365" i="7" s="1"/>
  <c r="AP363" i="7" a="1"/>
  <c r="AP363" i="7" s="1"/>
  <c r="AP352" i="7" a="1"/>
  <c r="AP352" i="7" s="1"/>
  <c r="AP349" i="7" a="1"/>
  <c r="AP349" i="7" s="1"/>
  <c r="AP348" i="7" a="1"/>
  <c r="AP348" i="7" s="1"/>
  <c r="AP345" i="7" a="1"/>
  <c r="AP345" i="7" s="1"/>
  <c r="AP332" i="7" a="1"/>
  <c r="AP332" i="7" s="1"/>
  <c r="AP328" i="7" a="1"/>
  <c r="AP328" i="7" s="1"/>
  <c r="AP326" i="7" a="1"/>
  <c r="AP326" i="7" s="1"/>
  <c r="AP323" i="7" a="1"/>
  <c r="AP323" i="7" s="1"/>
  <c r="AP317" i="7" a="1"/>
  <c r="AP317" i="7" s="1"/>
  <c r="AP316" i="7" a="1"/>
  <c r="AP316" i="7" s="1"/>
  <c r="AP315" i="7" a="1"/>
  <c r="AP315" i="7" s="1"/>
  <c r="AP314" i="7" a="1"/>
  <c r="AP314" i="7" s="1"/>
  <c r="AP306" i="7" a="1"/>
  <c r="AP306" i="7" s="1"/>
  <c r="AP298" i="7" a="1"/>
  <c r="AP298" i="7" s="1"/>
  <c r="AP292" i="7" a="1"/>
  <c r="AP292" i="7" s="1"/>
  <c r="AP351" i="7" a="1"/>
  <c r="AP351" i="7" s="1"/>
  <c r="AP344" i="7" a="1"/>
  <c r="AP344" i="7" s="1"/>
  <c r="AP338" i="7" a="1"/>
  <c r="AP338" i="7" s="1"/>
  <c r="AP333" i="7" a="1"/>
  <c r="AP333" i="7" s="1"/>
  <c r="AP331" i="7" a="1"/>
  <c r="AP331" i="7" s="1"/>
  <c r="AP325" i="7" a="1"/>
  <c r="AP325" i="7" s="1"/>
  <c r="AP305" i="7" a="1"/>
  <c r="AP305" i="7" s="1"/>
  <c r="AP297" i="7" a="1"/>
  <c r="AP297" i="7" s="1"/>
  <c r="AP290" i="7" a="1"/>
  <c r="AP290" i="7" s="1"/>
  <c r="AP288" i="7" a="1"/>
  <c r="AP288" i="7" s="1"/>
  <c r="AP285" i="7" a="1"/>
  <c r="AP285" i="7" s="1"/>
  <c r="AP274" i="7" a="1"/>
  <c r="AP274" i="7" s="1"/>
  <c r="AP360" i="7" a="1"/>
  <c r="AP360" i="7" s="1"/>
  <c r="AP343" i="7" a="1"/>
  <c r="AP343" i="7" s="1"/>
  <c r="AP330" i="7" a="1"/>
  <c r="AP330" i="7" s="1"/>
  <c r="AP329" i="7" a="1"/>
  <c r="AP329" i="7" s="1"/>
  <c r="AP324" i="7" a="1"/>
  <c r="AP324" i="7" s="1"/>
  <c r="AP310" i="7" a="1"/>
  <c r="AP310" i="7" s="1"/>
  <c r="AP308" i="7" a="1"/>
  <c r="AP308" i="7" s="1"/>
  <c r="AP304" i="7" a="1"/>
  <c r="AP304" i="7" s="1"/>
  <c r="AP296" i="7" a="1"/>
  <c r="AP296" i="7" s="1"/>
  <c r="AP280" i="7" a="1"/>
  <c r="AP280" i="7" s="1"/>
  <c r="AP273" i="7" a="1"/>
  <c r="AP273" i="7" s="1"/>
  <c r="AP358" i="7" a="1"/>
  <c r="AP358" i="7" s="1"/>
  <c r="AP356" i="7" a="1"/>
  <c r="AP356" i="7" s="1"/>
  <c r="AP354" i="7" a="1"/>
  <c r="AP354" i="7" s="1"/>
  <c r="AP342" i="7" a="1"/>
  <c r="AP342" i="7" s="1"/>
  <c r="AP341" i="7" a="1"/>
  <c r="AP341" i="7" s="1"/>
  <c r="AP340" i="7" a="1"/>
  <c r="AP340" i="7" s="1"/>
  <c r="AP339" i="7" a="1"/>
  <c r="AP339" i="7" s="1"/>
  <c r="AP334" i="7" a="1"/>
  <c r="AP334" i="7" s="1"/>
  <c r="AP303" i="7" a="1"/>
  <c r="AP303" i="7" s="1"/>
  <c r="AP295" i="7" a="1"/>
  <c r="AP295" i="7" s="1"/>
  <c r="AP272" i="7" a="1"/>
  <c r="AP272" i="7" s="1"/>
  <c r="AP364" i="7" a="1"/>
  <c r="AP364" i="7" s="1"/>
  <c r="AP294" i="7" a="1"/>
  <c r="AP294" i="7" s="1"/>
  <c r="AP291" i="7" a="1"/>
  <c r="AP291" i="7" s="1"/>
  <c r="AP281" i="7" a="1"/>
  <c r="AP281" i="7" s="1"/>
  <c r="AP244" i="7" a="1"/>
  <c r="AP244" i="7" s="1"/>
  <c r="AP241" i="7" a="1"/>
  <c r="AP241" i="7" s="1"/>
  <c r="AP213" i="7" a="1"/>
  <c r="AP213" i="7" s="1"/>
  <c r="AP209" i="7" a="1"/>
  <c r="AP209" i="7" s="1"/>
  <c r="AP205" i="7" a="1"/>
  <c r="AP205" i="7" s="1"/>
  <c r="AP204" i="7" a="1"/>
  <c r="AP204" i="7" s="1"/>
  <c r="AP193" i="7" a="1"/>
  <c r="AP193" i="7" s="1"/>
  <c r="AP187" i="7" a="1"/>
  <c r="AP187" i="7" s="1"/>
  <c r="AP185" i="7" a="1"/>
  <c r="AP185" i="7" s="1"/>
  <c r="AP183" i="7" a="1"/>
  <c r="AP183" i="7" s="1"/>
  <c r="AP181" i="7" a="1"/>
  <c r="AP181" i="7" s="1"/>
  <c r="AP179" i="7" a="1"/>
  <c r="AP179" i="7" s="1"/>
  <c r="AP177" i="7" a="1"/>
  <c r="AP177" i="7" s="1"/>
  <c r="AP337" i="7" a="1"/>
  <c r="AP337" i="7" s="1"/>
  <c r="AP320" i="7" a="1"/>
  <c r="AP320" i="7" s="1"/>
  <c r="AP313" i="7" a="1"/>
  <c r="AP313" i="7" s="1"/>
  <c r="AP301" i="7" a="1"/>
  <c r="AP301" i="7" s="1"/>
  <c r="AP258" i="7" a="1"/>
  <c r="AP258" i="7" s="1"/>
  <c r="AP257" i="7" a="1"/>
  <c r="AP257" i="7" s="1"/>
  <c r="AP254" i="7" a="1"/>
  <c r="AP254" i="7" s="1"/>
  <c r="AP252" i="7" a="1"/>
  <c r="AP252" i="7" s="1"/>
  <c r="AP250" i="7" a="1"/>
  <c r="AP250" i="7" s="1"/>
  <c r="AP245" i="7" a="1"/>
  <c r="AP245" i="7" s="1"/>
  <c r="AP242" i="7" a="1"/>
  <c r="AP242" i="7" s="1"/>
  <c r="AP227" i="7" a="1"/>
  <c r="AP227" i="7" s="1"/>
  <c r="AP203" i="7" a="1"/>
  <c r="AP203" i="7" s="1"/>
  <c r="AP362" i="7" a="1"/>
  <c r="AP362" i="7" s="1"/>
  <c r="AP255" i="7" a="1"/>
  <c r="AP255" i="7" s="1"/>
  <c r="AP248" i="7" a="1"/>
  <c r="AP248" i="7" s="1"/>
  <c r="AP239" i="7" a="1"/>
  <c r="AP239" i="7" s="1"/>
  <c r="AP237" i="7" a="1"/>
  <c r="AP237" i="7" s="1"/>
  <c r="AP235" i="7" a="1"/>
  <c r="AP235" i="7" s="1"/>
  <c r="AP233" i="7" a="1"/>
  <c r="AP233" i="7" s="1"/>
  <c r="AP231" i="7" a="1"/>
  <c r="AP231" i="7" s="1"/>
  <c r="AP229" i="7" a="1"/>
  <c r="AP229" i="7" s="1"/>
  <c r="AP336" i="7" a="1"/>
  <c r="AP336" i="7" s="1"/>
  <c r="AP293" i="7" a="1"/>
  <c r="AP293" i="7" s="1"/>
  <c r="AP271" i="7" a="1"/>
  <c r="AP271" i="7" s="1"/>
  <c r="AP224" i="7" a="1"/>
  <c r="AP224" i="7" s="1"/>
  <c r="AP222" i="7" a="1"/>
  <c r="AP222" i="7" s="1"/>
  <c r="AP215" i="7" a="1"/>
  <c r="AP215" i="7" s="1"/>
  <c r="BV5" i="7"/>
  <c r="AP312" i="7" a="1"/>
  <c r="AP312" i="7" s="1"/>
  <c r="AP270" i="7" a="1"/>
  <c r="AP270" i="7" s="1"/>
  <c r="AP264" i="7" a="1"/>
  <c r="AP264" i="7" s="1"/>
  <c r="AP246" i="7" a="1"/>
  <c r="AP246" i="7" s="1"/>
  <c r="AP243" i="7" a="1"/>
  <c r="AP243" i="7" s="1"/>
  <c r="AP369" i="7" a="1"/>
  <c r="AP369" i="7" s="1"/>
  <c r="AP359" i="7" a="1"/>
  <c r="AP359" i="7" s="1"/>
  <c r="AP335" i="7" a="1"/>
  <c r="AP335" i="7" s="1"/>
  <c r="AP287" i="7" a="1"/>
  <c r="AP287" i="7" s="1"/>
  <c r="AP284" i="7" a="1"/>
  <c r="AP284" i="7" s="1"/>
  <c r="AP275" i="7" a="1"/>
  <c r="AP275" i="7" s="1"/>
  <c r="AP269" i="7" a="1"/>
  <c r="AP269" i="7" s="1"/>
  <c r="AP263" i="7" a="1"/>
  <c r="AP263" i="7" s="1"/>
  <c r="AP256" i="7" a="1"/>
  <c r="AP256" i="7" s="1"/>
  <c r="AP253" i="7" a="1"/>
  <c r="AP253" i="7" s="1"/>
  <c r="AP251" i="7" a="1"/>
  <c r="AP251" i="7" s="1"/>
  <c r="AP240" i="7" a="1"/>
  <c r="AP240" i="7" s="1"/>
  <c r="AP302" i="7" a="1"/>
  <c r="AP302" i="7" s="1"/>
  <c r="AP236" i="7" a="1"/>
  <c r="AP236" i="7" s="1"/>
  <c r="AP223" i="7" a="1"/>
  <c r="AP223" i="7" s="1"/>
  <c r="AP199" i="7" a="1"/>
  <c r="AP199" i="7" s="1"/>
  <c r="AP192" i="7" a="1"/>
  <c r="AP192" i="7" s="1"/>
  <c r="AP190" i="7" a="1"/>
  <c r="AP190" i="7" s="1"/>
  <c r="AP188" i="7" a="1"/>
  <c r="AP188" i="7" s="1"/>
  <c r="AP178" i="7" a="1"/>
  <c r="AP178" i="7" s="1"/>
  <c r="AP174" i="7" a="1"/>
  <c r="AP174" i="7" s="1"/>
  <c r="AP172" i="7" a="1"/>
  <c r="AP172" i="7" s="1"/>
  <c r="AP169" i="7" a="1"/>
  <c r="AP169" i="7" s="1"/>
  <c r="AP163" i="7" a="1"/>
  <c r="AP163" i="7" s="1"/>
  <c r="AP162" i="7" a="1"/>
  <c r="AP162" i="7" s="1"/>
  <c r="AP152" i="7" a="1"/>
  <c r="AP152" i="7" s="1"/>
  <c r="AP97" i="7" a="1"/>
  <c r="AP97" i="7" s="1"/>
  <c r="AP86" i="7" a="1"/>
  <c r="AP86" i="7" s="1"/>
  <c r="AP84" i="7" a="1"/>
  <c r="AP84" i="7" s="1"/>
  <c r="AP279" i="7" a="1"/>
  <c r="AP279" i="7" s="1"/>
  <c r="AP267" i="7" a="1"/>
  <c r="AP267" i="7" s="1"/>
  <c r="AP259" i="7" a="1"/>
  <c r="AP259" i="7" s="1"/>
  <c r="AP211" i="7" a="1"/>
  <c r="AP211" i="7" s="1"/>
  <c r="AP198" i="7" a="1"/>
  <c r="AP198" i="7" s="1"/>
  <c r="AP196" i="7" a="1"/>
  <c r="AP196" i="7" s="1"/>
  <c r="AP194" i="7" a="1"/>
  <c r="AP194" i="7" s="1"/>
  <c r="AP184" i="7" a="1"/>
  <c r="AP184" i="7" s="1"/>
  <c r="AP168" i="7" a="1"/>
  <c r="AP168" i="7" s="1"/>
  <c r="AP167" i="7" a="1"/>
  <c r="AP167" i="7" s="1"/>
  <c r="AP161" i="7" a="1"/>
  <c r="AP161" i="7" s="1"/>
  <c r="AP151" i="7" a="1"/>
  <c r="AP151" i="7" s="1"/>
  <c r="AP147" i="7" a="1"/>
  <c r="AP147" i="7" s="1"/>
  <c r="AP145" i="7" a="1"/>
  <c r="AP145" i="7" s="1"/>
  <c r="AP143" i="7" a="1"/>
  <c r="AP143" i="7" s="1"/>
  <c r="AP141" i="7" a="1"/>
  <c r="AP141" i="7" s="1"/>
  <c r="AP139" i="7" a="1"/>
  <c r="AP139" i="7" s="1"/>
  <c r="AP137" i="7" a="1"/>
  <c r="AP137" i="7" s="1"/>
  <c r="AP135" i="7" a="1"/>
  <c r="AP135" i="7" s="1"/>
  <c r="AP133" i="7" a="1"/>
  <c r="AP133" i="7" s="1"/>
  <c r="AP131" i="7" a="1"/>
  <c r="AP131" i="7" s="1"/>
  <c r="AP129" i="7" a="1"/>
  <c r="AP129" i="7" s="1"/>
  <c r="AP127" i="7" a="1"/>
  <c r="AP127" i="7" s="1"/>
  <c r="AP125" i="7" a="1"/>
  <c r="AP125" i="7" s="1"/>
  <c r="AP123" i="7" a="1"/>
  <c r="AP123" i="7" s="1"/>
  <c r="AP121" i="7" a="1"/>
  <c r="AP121" i="7" s="1"/>
  <c r="AP119" i="7" a="1"/>
  <c r="AP119" i="7" s="1"/>
  <c r="AP117" i="7" a="1"/>
  <c r="AP117" i="7" s="1"/>
  <c r="AP115" i="7" a="1"/>
  <c r="AP115" i="7" s="1"/>
  <c r="AP113" i="7" a="1"/>
  <c r="AP113" i="7" s="1"/>
  <c r="AP111" i="7" a="1"/>
  <c r="AP111" i="7" s="1"/>
  <c r="AP109" i="7" a="1"/>
  <c r="AP109" i="7" s="1"/>
  <c r="AP107" i="7" a="1"/>
  <c r="AP107" i="7" s="1"/>
  <c r="AP238" i="7" a="1"/>
  <c r="AP238" i="7" s="1"/>
  <c r="AP221" i="7" a="1"/>
  <c r="AP221" i="7" s="1"/>
  <c r="AP214" i="7" a="1"/>
  <c r="AP214" i="7" s="1"/>
  <c r="AP212" i="7" a="1"/>
  <c r="AP212" i="7" s="1"/>
  <c r="AP207" i="7" a="1"/>
  <c r="AP207" i="7" s="1"/>
  <c r="AP160" i="7" a="1"/>
  <c r="AP160" i="7" s="1"/>
  <c r="AP150" i="7" a="1"/>
  <c r="AP150" i="7" s="1"/>
  <c r="AP289" i="7" a="1"/>
  <c r="AP289" i="7" s="1"/>
  <c r="AP266" i="7" a="1"/>
  <c r="AP266" i="7" s="1"/>
  <c r="AP262" i="7" a="1"/>
  <c r="AP262" i="7" s="1"/>
  <c r="AP232" i="7" a="1"/>
  <c r="AP232" i="7" s="1"/>
  <c r="AP228" i="7" a="1"/>
  <c r="AP228" i="7" s="1"/>
  <c r="AP217" i="7" a="1"/>
  <c r="AP217" i="7" s="1"/>
  <c r="AP180" i="7" a="1"/>
  <c r="AP180" i="7" s="1"/>
  <c r="AP159" i="7" a="1"/>
  <c r="AP159" i="7" s="1"/>
  <c r="AP149" i="7" a="1"/>
  <c r="AP149" i="7" s="1"/>
  <c r="AP265" i="7" a="1"/>
  <c r="AP265" i="7" s="1"/>
  <c r="AP261" i="7" a="1"/>
  <c r="AP261" i="7" s="1"/>
  <c r="AP225" i="7" a="1"/>
  <c r="AP225" i="7" s="1"/>
  <c r="AP219" i="7" a="1"/>
  <c r="AP219" i="7" s="1"/>
  <c r="AP210" i="7" a="1"/>
  <c r="AP210" i="7" s="1"/>
  <c r="AP200" i="7" a="1"/>
  <c r="AP200" i="7" s="1"/>
  <c r="AP191" i="7" a="1"/>
  <c r="AP191" i="7" s="1"/>
  <c r="AP189" i="7" a="1"/>
  <c r="AP189" i="7" s="1"/>
  <c r="AP186" i="7" a="1"/>
  <c r="AP186" i="7" s="1"/>
  <c r="AP175" i="7" a="1"/>
  <c r="AP175" i="7" s="1"/>
  <c r="AP173" i="7" a="1"/>
  <c r="AP173" i="7" s="1"/>
  <c r="AP171" i="7" a="1"/>
  <c r="AP171" i="7" s="1"/>
  <c r="AP158" i="7" a="1"/>
  <c r="AP158" i="7" s="1"/>
  <c r="AP278" i="7" a="1"/>
  <c r="AP278" i="7" s="1"/>
  <c r="AP234" i="7" a="1"/>
  <c r="AP234" i="7" s="1"/>
  <c r="AP220" i="7" a="1"/>
  <c r="AP220" i="7" s="1"/>
  <c r="AP208" i="7" a="1"/>
  <c r="AP208" i="7" s="1"/>
  <c r="AP197" i="7" a="1"/>
  <c r="AP197" i="7" s="1"/>
  <c r="AP182" i="7" a="1"/>
  <c r="AP182" i="7" s="1"/>
  <c r="AP170" i="7" a="1"/>
  <c r="AP170" i="7" s="1"/>
  <c r="AP134" i="7" a="1"/>
  <c r="AP134" i="7" s="1"/>
  <c r="AP108" i="7" a="1"/>
  <c r="AP108" i="7" s="1"/>
  <c r="AP106" i="7" a="1"/>
  <c r="AP106" i="7" s="1"/>
  <c r="AP101" i="7" a="1"/>
  <c r="AP101" i="7" s="1"/>
  <c r="AP93" i="7" a="1"/>
  <c r="AP93" i="7" s="1"/>
  <c r="AP85" i="7" a="1"/>
  <c r="AP85" i="7" s="1"/>
  <c r="AP71" i="7" a="1"/>
  <c r="AP71" i="7" s="1"/>
  <c r="AP44" i="7" a="1"/>
  <c r="AP44" i="7" s="1"/>
  <c r="AP35" i="7" a="1"/>
  <c r="AP35" i="7" s="1"/>
  <c r="AP30" i="7" a="1"/>
  <c r="AP30" i="7" s="1"/>
  <c r="AP12" i="7" a="1"/>
  <c r="AP12" i="7" s="1"/>
  <c r="AP249" i="7" a="1"/>
  <c r="AP249" i="7" s="1"/>
  <c r="AP247" i="7" a="1"/>
  <c r="AP247" i="7" s="1"/>
  <c r="AP132" i="7" a="1"/>
  <c r="AP132" i="7" s="1"/>
  <c r="AP118" i="7" a="1"/>
  <c r="AP118" i="7" s="1"/>
  <c r="AP110" i="7" a="1"/>
  <c r="AP110" i="7" s="1"/>
  <c r="AP89" i="7" a="1"/>
  <c r="AP89" i="7" s="1"/>
  <c r="AP87" i="7" a="1"/>
  <c r="AP87" i="7" s="1"/>
  <c r="AP77" i="7" a="1"/>
  <c r="AP77" i="7" s="1"/>
  <c r="AP70" i="7" a="1"/>
  <c r="AP70" i="7" s="1"/>
  <c r="AP63" i="7" a="1"/>
  <c r="AP63" i="7" s="1"/>
  <c r="AP45" i="7" a="1"/>
  <c r="AP45" i="7" s="1"/>
  <c r="AP27" i="7" a="1"/>
  <c r="AP27" i="7" s="1"/>
  <c r="AP19" i="7" a="1"/>
  <c r="AP19" i="7" s="1"/>
  <c r="AP366" i="7" a="1"/>
  <c r="AP366" i="7" s="1"/>
  <c r="AP202" i="7" a="1"/>
  <c r="AP202" i="7" s="1"/>
  <c r="AP165" i="7" a="1"/>
  <c r="AP165" i="7" s="1"/>
  <c r="AP164" i="7" a="1"/>
  <c r="AP164" i="7" s="1"/>
  <c r="AP148" i="7" a="1"/>
  <c r="AP148" i="7" s="1"/>
  <c r="AP146" i="7" a="1"/>
  <c r="AP146" i="7" s="1"/>
  <c r="AP130" i="7" a="1"/>
  <c r="AP130" i="7" s="1"/>
  <c r="AP112" i="7" a="1"/>
  <c r="AP112" i="7" s="1"/>
  <c r="AP102" i="7" a="1"/>
  <c r="AP102" i="7" s="1"/>
  <c r="AP98" i="7" a="1"/>
  <c r="AP98" i="7" s="1"/>
  <c r="AP92" i="7" a="1"/>
  <c r="AP92" i="7" s="1"/>
  <c r="AP82" i="7" a="1"/>
  <c r="AP82" i="7" s="1"/>
  <c r="AP80" i="7" a="1"/>
  <c r="AP80" i="7" s="1"/>
  <c r="AP69" i="7" a="1"/>
  <c r="AP69" i="7" s="1"/>
  <c r="AP62" i="7" a="1"/>
  <c r="AP62" i="7" s="1"/>
  <c r="AP55" i="7" a="1"/>
  <c r="AP55" i="7" s="1"/>
  <c r="AP53" i="7" a="1"/>
  <c r="AP53" i="7" s="1"/>
  <c r="AP49" i="7" a="1"/>
  <c r="AP49" i="7" s="1"/>
  <c r="AP46" i="7" a="1"/>
  <c r="AP46" i="7" s="1"/>
  <c r="AP40" i="7" a="1"/>
  <c r="AP40" i="7" s="1"/>
  <c r="AP38" i="7" a="1"/>
  <c r="AP38" i="7" s="1"/>
  <c r="AP36" i="7" a="1"/>
  <c r="AP36" i="7" s="1"/>
  <c r="AP31" i="7" a="1"/>
  <c r="AP31" i="7" s="1"/>
  <c r="AP25" i="7" a="1"/>
  <c r="AP25" i="7" s="1"/>
  <c r="AP23" i="7" a="1"/>
  <c r="AP23" i="7" s="1"/>
  <c r="AP18" i="7" a="1"/>
  <c r="AP18" i="7" s="1"/>
  <c r="AP195" i="7" a="1"/>
  <c r="AP195" i="7" s="1"/>
  <c r="AP144" i="7" a="1"/>
  <c r="AP144" i="7" s="1"/>
  <c r="AP128" i="7" a="1"/>
  <c r="AP128" i="7" s="1"/>
  <c r="AP114" i="7" a="1"/>
  <c r="AP114" i="7" s="1"/>
  <c r="AP103" i="7" a="1"/>
  <c r="AP103" i="7" s="1"/>
  <c r="AP76" i="7" a="1"/>
  <c r="AP76" i="7" s="1"/>
  <c r="AP74" i="7" a="1"/>
  <c r="AP74" i="7" s="1"/>
  <c r="AP68" i="7" a="1"/>
  <c r="AP68" i="7" s="1"/>
  <c r="AP59" i="7" a="1"/>
  <c r="AP59" i="7" s="1"/>
  <c r="AP51" i="7" a="1"/>
  <c r="AP51" i="7" s="1"/>
  <c r="AP47" i="7" a="1"/>
  <c r="AP47" i="7" s="1"/>
  <c r="AP32" i="7" a="1"/>
  <c r="AP32" i="7" s="1"/>
  <c r="AP321" i="7" a="1"/>
  <c r="AP321" i="7" s="1"/>
  <c r="AP166" i="7" a="1"/>
  <c r="AP166" i="7" s="1"/>
  <c r="AP157" i="7" a="1"/>
  <c r="AP157" i="7" s="1"/>
  <c r="AP156" i="7" a="1"/>
  <c r="AP156" i="7" s="1"/>
  <c r="AP155" i="7" a="1"/>
  <c r="AP155" i="7" s="1"/>
  <c r="AP142" i="7" a="1"/>
  <c r="AP142" i="7" s="1"/>
  <c r="AP126" i="7" a="1"/>
  <c r="AP126" i="7" s="1"/>
  <c r="AP99" i="7" a="1"/>
  <c r="AP99" i="7" s="1"/>
  <c r="AP96" i="7" a="1"/>
  <c r="AP96" i="7" s="1"/>
  <c r="AP91" i="7" a="1"/>
  <c r="AP91" i="7" s="1"/>
  <c r="AP79" i="7" a="1"/>
  <c r="AP79" i="7" s="1"/>
  <c r="AP67" i="7" a="1"/>
  <c r="AP67" i="7" s="1"/>
  <c r="AP61" i="7" a="1"/>
  <c r="AP61" i="7" s="1"/>
  <c r="AP58" i="7" a="1"/>
  <c r="AP58" i="7" s="1"/>
  <c r="AP33" i="7" a="1"/>
  <c r="AP33" i="7" s="1"/>
  <c r="AP28" i="7" a="1"/>
  <c r="AP28" i="7" s="1"/>
  <c r="AP226" i="7" a="1"/>
  <c r="AP226" i="7" s="1"/>
  <c r="AP218" i="7" a="1"/>
  <c r="AP218" i="7" s="1"/>
  <c r="AP206" i="7" a="1"/>
  <c r="AP206" i="7" s="1"/>
  <c r="AP138" i="7" a="1"/>
  <c r="AP138" i="7" s="1"/>
  <c r="AP120" i="7" a="1"/>
  <c r="AP120" i="7" s="1"/>
  <c r="AP88" i="7" a="1"/>
  <c r="AP88" i="7" s="1"/>
  <c r="AP48" i="7" a="1"/>
  <c r="AP48" i="7" s="1"/>
  <c r="AP43" i="7" a="1"/>
  <c r="AP43" i="7" s="1"/>
  <c r="AP140" i="7" a="1"/>
  <c r="AP140" i="7" s="1"/>
  <c r="AP122" i="7" a="1"/>
  <c r="AP122" i="7" s="1"/>
  <c r="AP104" i="7" a="1"/>
  <c r="AP104" i="7" s="1"/>
  <c r="AP83" i="7" a="1"/>
  <c r="AP83" i="7" s="1"/>
  <c r="AP75" i="7" a="1"/>
  <c r="AP75" i="7" s="1"/>
  <c r="AP268" i="7" a="1"/>
  <c r="AP268" i="7" s="1"/>
  <c r="AP230" i="7" a="1"/>
  <c r="AP230" i="7" s="1"/>
  <c r="AP216" i="7" a="1"/>
  <c r="AP216" i="7" s="1"/>
  <c r="AP94" i="7" a="1"/>
  <c r="AP94" i="7" s="1"/>
  <c r="AP201" i="7" a="1"/>
  <c r="AP201" i="7" s="1"/>
  <c r="AP153" i="7" a="1"/>
  <c r="AP153" i="7" s="1"/>
  <c r="AP136" i="7" a="1"/>
  <c r="AP136" i="7" s="1"/>
  <c r="AP105" i="7" a="1"/>
  <c r="AP105" i="7" s="1"/>
  <c r="AP124" i="7" a="1"/>
  <c r="AP124" i="7" s="1"/>
  <c r="AP260" i="7" a="1"/>
  <c r="AP260" i="7" s="1"/>
  <c r="AP176" i="7" a="1"/>
  <c r="AP176" i="7" s="1"/>
  <c r="AP154" i="7" a="1"/>
  <c r="AP154" i="7" s="1"/>
  <c r="J362" i="7" a="1"/>
  <c r="J362" i="7" s="1"/>
  <c r="J369" i="7" a="1"/>
  <c r="J369" i="7" s="1"/>
  <c r="J361" i="7" a="1"/>
  <c r="J361" i="7" s="1"/>
  <c r="J353" i="7" a="1"/>
  <c r="J353" i="7" s="1"/>
  <c r="J367" i="7" a="1"/>
  <c r="J367" i="7" s="1"/>
  <c r="J359" i="7" a="1"/>
  <c r="J359" i="7" s="1"/>
  <c r="J354" i="7" a="1"/>
  <c r="J354" i="7" s="1"/>
  <c r="J346" i="7" a="1"/>
  <c r="J346" i="7" s="1"/>
  <c r="J341" i="7" a="1"/>
  <c r="J341" i="7" s="1"/>
  <c r="J332" i="7" a="1"/>
  <c r="J332" i="7" s="1"/>
  <c r="J321" i="7" a="1"/>
  <c r="J321" i="7" s="1"/>
  <c r="J319" i="7" a="1"/>
  <c r="J319" i="7" s="1"/>
  <c r="J314" i="7" a="1"/>
  <c r="J314" i="7" s="1"/>
  <c r="J301" i="7" a="1"/>
  <c r="J301" i="7" s="1"/>
  <c r="J294" i="7" a="1"/>
  <c r="J294" i="7" s="1"/>
  <c r="J274" i="7" a="1"/>
  <c r="J274" i="7" s="1"/>
  <c r="J258" i="7" a="1"/>
  <c r="J258" i="7" s="1"/>
  <c r="J255" i="7" a="1"/>
  <c r="J255" i="7" s="1"/>
  <c r="J249" i="7" a="1"/>
  <c r="J249" i="7" s="1"/>
  <c r="J233" i="7" a="1"/>
  <c r="J233" i="7" s="1"/>
  <c r="J232" i="7" a="1"/>
  <c r="J232" i="7" s="1"/>
  <c r="J231" i="7" a="1"/>
  <c r="J231" i="7" s="1"/>
  <c r="J230" i="7" a="1"/>
  <c r="J230" i="7" s="1"/>
  <c r="J201" i="7" a="1"/>
  <c r="J201" i="7" s="1"/>
  <c r="J200" i="7" a="1"/>
  <c r="J200" i="7" s="1"/>
  <c r="J199" i="7" a="1"/>
  <c r="J199" i="7" s="1"/>
  <c r="J198" i="7" a="1"/>
  <c r="J198" i="7" s="1"/>
  <c r="J363" i="7" a="1"/>
  <c r="J363" i="7" s="1"/>
  <c r="J360" i="7" a="1"/>
  <c r="J360" i="7" s="1"/>
  <c r="J355" i="7" a="1"/>
  <c r="J355" i="7" s="1"/>
  <c r="J340" i="7" a="1"/>
  <c r="J340" i="7" s="1"/>
  <c r="J335" i="7" a="1"/>
  <c r="J335" i="7" s="1"/>
  <c r="J328" i="7" a="1"/>
  <c r="J328" i="7" s="1"/>
  <c r="J326" i="7" a="1"/>
  <c r="J326" i="7" s="1"/>
  <c r="J324" i="7" a="1"/>
  <c r="J324" i="7" s="1"/>
  <c r="J316" i="7" a="1"/>
  <c r="J316" i="7" s="1"/>
  <c r="J311" i="7" a="1"/>
  <c r="J311" i="7" s="1"/>
  <c r="J309" i="7" a="1"/>
  <c r="J309" i="7" s="1"/>
  <c r="J307" i="7" a="1"/>
  <c r="J307" i="7" s="1"/>
  <c r="J291" i="7" a="1"/>
  <c r="J291" i="7" s="1"/>
  <c r="J289" i="7" a="1"/>
  <c r="J289" i="7" s="1"/>
  <c r="J282" i="7" a="1"/>
  <c r="J282" i="7" s="1"/>
  <c r="J278" i="7" a="1"/>
  <c r="J278" i="7" s="1"/>
  <c r="J269" i="7" a="1"/>
  <c r="J269" i="7" s="1"/>
  <c r="J266" i="7" a="1"/>
  <c r="J266" i="7" s="1"/>
  <c r="J252" i="7" a="1"/>
  <c r="J252" i="7" s="1"/>
  <c r="J246" i="7" a="1"/>
  <c r="J246" i="7" s="1"/>
  <c r="J237" i="7" a="1"/>
  <c r="J237" i="7" s="1"/>
  <c r="J236" i="7" a="1"/>
  <c r="J236" i="7" s="1"/>
  <c r="J235" i="7" a="1"/>
  <c r="J235" i="7" s="1"/>
  <c r="J234" i="7" a="1"/>
  <c r="J234" i="7" s="1"/>
  <c r="J205" i="7" a="1"/>
  <c r="J205" i="7" s="1"/>
  <c r="J204" i="7" a="1"/>
  <c r="J204" i="7" s="1"/>
  <c r="J203" i="7" a="1"/>
  <c r="J203" i="7" s="1"/>
  <c r="J202" i="7" a="1"/>
  <c r="J202" i="7" s="1"/>
  <c r="J180" i="7" a="1"/>
  <c r="J180" i="7" s="1"/>
  <c r="J356" i="7" a="1"/>
  <c r="J356" i="7" s="1"/>
  <c r="J345" i="7" a="1"/>
  <c r="J345" i="7" s="1"/>
  <c r="J331" i="7" a="1"/>
  <c r="J331" i="7" s="1"/>
  <c r="J298" i="7" a="1"/>
  <c r="J298" i="7" s="1"/>
  <c r="J286" i="7" a="1"/>
  <c r="J286" i="7" s="1"/>
  <c r="J284" i="7" a="1"/>
  <c r="J284" i="7" s="1"/>
  <c r="J263" i="7" a="1"/>
  <c r="J263" i="7" s="1"/>
  <c r="J260" i="7" a="1"/>
  <c r="J260" i="7" s="1"/>
  <c r="J254" i="7" a="1"/>
  <c r="J254" i="7" s="1"/>
  <c r="J241" i="7" a="1"/>
  <c r="J241" i="7" s="1"/>
  <c r="J240" i="7" a="1"/>
  <c r="J240" i="7" s="1"/>
  <c r="J239" i="7" a="1"/>
  <c r="J239" i="7" s="1"/>
  <c r="J238" i="7" a="1"/>
  <c r="J238" i="7" s="1"/>
  <c r="J209" i="7" a="1"/>
  <c r="J209" i="7" s="1"/>
  <c r="J208" i="7" a="1"/>
  <c r="J208" i="7" s="1"/>
  <c r="J207" i="7" a="1"/>
  <c r="J207" i="7" s="1"/>
  <c r="J206" i="7" a="1"/>
  <c r="J206" i="7" s="1"/>
  <c r="J364" i="7" a="1"/>
  <c r="J364" i="7" s="1"/>
  <c r="J357" i="7" a="1"/>
  <c r="J357" i="7" s="1"/>
  <c r="J344" i="7" a="1"/>
  <c r="J344" i="7" s="1"/>
  <c r="J339" i="7" a="1"/>
  <c r="J339" i="7" s="1"/>
  <c r="J334" i="7" a="1"/>
  <c r="J334" i="7" s="1"/>
  <c r="J322" i="7" a="1"/>
  <c r="J322" i="7" s="1"/>
  <c r="J318" i="7" a="1"/>
  <c r="J318" i="7" s="1"/>
  <c r="J304" i="7" a="1"/>
  <c r="J304" i="7" s="1"/>
  <c r="J302" i="7" a="1"/>
  <c r="J302" i="7" s="1"/>
  <c r="J300" i="7" a="1"/>
  <c r="J300" i="7" s="1"/>
  <c r="J296" i="7" a="1"/>
  <c r="J296" i="7" s="1"/>
  <c r="J293" i="7" a="1"/>
  <c r="J293" i="7" s="1"/>
  <c r="J277" i="7" a="1"/>
  <c r="J277" i="7" s="1"/>
  <c r="J268" i="7" a="1"/>
  <c r="J268" i="7" s="1"/>
  <c r="J265" i="7" a="1"/>
  <c r="J265" i="7" s="1"/>
  <c r="J257" i="7" a="1"/>
  <c r="J257" i="7" s="1"/>
  <c r="J243" i="7" a="1"/>
  <c r="J243" i="7" s="1"/>
  <c r="J242" i="7" a="1"/>
  <c r="J242" i="7" s="1"/>
  <c r="J213" i="7" a="1"/>
  <c r="J213" i="7" s="1"/>
  <c r="J212" i="7" a="1"/>
  <c r="J212" i="7" s="1"/>
  <c r="J211" i="7" a="1"/>
  <c r="J211" i="7" s="1"/>
  <c r="J210" i="7" a="1"/>
  <c r="J210" i="7" s="1"/>
  <c r="J181" i="7" a="1"/>
  <c r="J181" i="7" s="1"/>
  <c r="J176" i="7" a="1"/>
  <c r="J176" i="7" s="1"/>
  <c r="J174" i="7" a="1"/>
  <c r="J174" i="7" s="1"/>
  <c r="J172" i="7" a="1"/>
  <c r="J172" i="7" s="1"/>
  <c r="J170" i="7" a="1"/>
  <c r="J170" i="7" s="1"/>
  <c r="J368" i="7" a="1"/>
  <c r="J368" i="7" s="1"/>
  <c r="J358" i="7" a="1"/>
  <c r="J358" i="7" s="1"/>
  <c r="J350" i="7" a="1"/>
  <c r="J350" i="7" s="1"/>
  <c r="J349" i="7" a="1"/>
  <c r="J349" i="7" s="1"/>
  <c r="J343" i="7" a="1"/>
  <c r="J343" i="7" s="1"/>
  <c r="J333" i="7" a="1"/>
  <c r="J333" i="7" s="1"/>
  <c r="J329" i="7" a="1"/>
  <c r="J329" i="7" s="1"/>
  <c r="J320" i="7" a="1"/>
  <c r="J320" i="7" s="1"/>
  <c r="J315" i="7" a="1"/>
  <c r="J315" i="7" s="1"/>
  <c r="J313" i="7" a="1"/>
  <c r="J313" i="7" s="1"/>
  <c r="J310" i="7" a="1"/>
  <c r="J310" i="7" s="1"/>
  <c r="J306" i="7" a="1"/>
  <c r="J306" i="7" s="1"/>
  <c r="J288" i="7" a="1"/>
  <c r="J288" i="7" s="1"/>
  <c r="J281" i="7" a="1"/>
  <c r="J281" i="7" s="1"/>
  <c r="J276" i="7" a="1"/>
  <c r="J276" i="7" s="1"/>
  <c r="J273" i="7" a="1"/>
  <c r="J273" i="7" s="1"/>
  <c r="J271" i="7" a="1"/>
  <c r="J271" i="7" s="1"/>
  <c r="J251" i="7" a="1"/>
  <c r="J251" i="7" s="1"/>
  <c r="J248" i="7" a="1"/>
  <c r="J248" i="7" s="1"/>
  <c r="J244" i="7" a="1"/>
  <c r="J244" i="7" s="1"/>
  <c r="J217" i="7" a="1"/>
  <c r="J217" i="7" s="1"/>
  <c r="J216" i="7" a="1"/>
  <c r="J216" i="7" s="1"/>
  <c r="J215" i="7" a="1"/>
  <c r="J215" i="7" s="1"/>
  <c r="J214" i="7" a="1"/>
  <c r="J214" i="7" s="1"/>
  <c r="J185" i="7" a="1"/>
  <c r="J185" i="7" s="1"/>
  <c r="J184" i="7" a="1"/>
  <c r="J184" i="7" s="1"/>
  <c r="J183" i="7" a="1"/>
  <c r="J183" i="7" s="1"/>
  <c r="J182" i="7" a="1"/>
  <c r="J182" i="7" s="1"/>
  <c r="J178" i="7" a="1"/>
  <c r="J178" i="7" s="1"/>
  <c r="J305" i="7" a="1"/>
  <c r="J305" i="7" s="1"/>
  <c r="J303" i="7" a="1"/>
  <c r="J303" i="7" s="1"/>
  <c r="J290" i="7" a="1"/>
  <c r="J290" i="7" s="1"/>
  <c r="J247" i="7" a="1"/>
  <c r="J247" i="7" s="1"/>
  <c r="J226" i="7" a="1"/>
  <c r="J226" i="7" s="1"/>
  <c r="J219" i="7" a="1"/>
  <c r="J219" i="7" s="1"/>
  <c r="J192" i="7" a="1"/>
  <c r="J192" i="7" s="1"/>
  <c r="J171" i="7" a="1"/>
  <c r="J171" i="7" s="1"/>
  <c r="J159" i="7" a="1"/>
  <c r="J159" i="7" s="1"/>
  <c r="J137" i="7" a="1"/>
  <c r="J137" i="7" s="1"/>
  <c r="J118" i="7" a="1"/>
  <c r="J118" i="7" s="1"/>
  <c r="J100" i="7" a="1"/>
  <c r="J100" i="7" s="1"/>
  <c r="J97" i="7" a="1"/>
  <c r="J97" i="7" s="1"/>
  <c r="J94" i="7" a="1"/>
  <c r="J94" i="7" s="1"/>
  <c r="J84" i="7" a="1"/>
  <c r="J84" i="7" s="1"/>
  <c r="J81" i="7" a="1"/>
  <c r="J81" i="7" s="1"/>
  <c r="J78" i="7" a="1"/>
  <c r="J78" i="7" s="1"/>
  <c r="J73" i="7" a="1"/>
  <c r="J73" i="7" s="1"/>
  <c r="J38" i="7" a="1"/>
  <c r="J38" i="7" s="1"/>
  <c r="J36" i="7" a="1"/>
  <c r="J36" i="7" s="1"/>
  <c r="J34" i="7" a="1"/>
  <c r="J34" i="7" s="1"/>
  <c r="J25" i="7" a="1"/>
  <c r="J25" i="7" s="1"/>
  <c r="J347" i="7" a="1"/>
  <c r="J347" i="7" s="1"/>
  <c r="J338" i="7" a="1"/>
  <c r="J338" i="7" s="1"/>
  <c r="J336" i="7" a="1"/>
  <c r="J336" i="7" s="1"/>
  <c r="J330" i="7" a="1"/>
  <c r="J330" i="7" s="1"/>
  <c r="J323" i="7" a="1"/>
  <c r="J323" i="7" s="1"/>
  <c r="J223" i="7" a="1"/>
  <c r="J223" i="7" s="1"/>
  <c r="J196" i="7" a="1"/>
  <c r="J196" i="7" s="1"/>
  <c r="J189" i="7" a="1"/>
  <c r="J189" i="7" s="1"/>
  <c r="J168" i="7" a="1"/>
  <c r="J168" i="7" s="1"/>
  <c r="J165" i="7" a="1"/>
  <c r="J165" i="7" s="1"/>
  <c r="J155" i="7" a="1"/>
  <c r="J155" i="7" s="1"/>
  <c r="J152" i="7" a="1"/>
  <c r="J152" i="7" s="1"/>
  <c r="J149" i="7" a="1"/>
  <c r="J149" i="7" s="1"/>
  <c r="J146" i="7" a="1"/>
  <c r="J146" i="7" s="1"/>
  <c r="J120" i="7" a="1"/>
  <c r="J120" i="7" s="1"/>
  <c r="J111" i="7" a="1"/>
  <c r="J111" i="7" s="1"/>
  <c r="J91" i="7" a="1"/>
  <c r="J91" i="7" s="1"/>
  <c r="J75" i="7" a="1"/>
  <c r="J75" i="7" s="1"/>
  <c r="J72" i="7" a="1"/>
  <c r="J72" i="7" s="1"/>
  <c r="J65" i="7" a="1"/>
  <c r="J65" i="7" s="1"/>
  <c r="J56" i="7" a="1"/>
  <c r="J56" i="7" s="1"/>
  <c r="J47" i="7" a="1"/>
  <c r="J47" i="7" s="1"/>
  <c r="J45" i="7" a="1"/>
  <c r="J45" i="7" s="1"/>
  <c r="J43" i="7" a="1"/>
  <c r="J43" i="7" s="1"/>
  <c r="J366" i="7" a="1"/>
  <c r="J366" i="7" s="1"/>
  <c r="J352" i="7" a="1"/>
  <c r="J352" i="7" s="1"/>
  <c r="J312" i="7" a="1"/>
  <c r="J312" i="7" s="1"/>
  <c r="J308" i="7" a="1"/>
  <c r="J308" i="7" s="1"/>
  <c r="J299" i="7" a="1"/>
  <c r="J299" i="7" s="1"/>
  <c r="J280" i="7" a="1"/>
  <c r="J280" i="7" s="1"/>
  <c r="J272" i="7" a="1"/>
  <c r="J272" i="7" s="1"/>
  <c r="J264" i="7" a="1"/>
  <c r="J264" i="7" s="1"/>
  <c r="J262" i="7" a="1"/>
  <c r="J262" i="7" s="1"/>
  <c r="J227" i="7" a="1"/>
  <c r="J227" i="7" s="1"/>
  <c r="J220" i="7" a="1"/>
  <c r="J220" i="7" s="1"/>
  <c r="J193" i="7" a="1"/>
  <c r="J193" i="7" s="1"/>
  <c r="J164" i="7" a="1"/>
  <c r="J164" i="7" s="1"/>
  <c r="J161" i="7" a="1"/>
  <c r="J161" i="7" s="1"/>
  <c r="J158" i="7" a="1"/>
  <c r="J158" i="7" s="1"/>
  <c r="J142" i="7" a="1"/>
  <c r="J142" i="7" s="1"/>
  <c r="J139" i="7" a="1"/>
  <c r="J139" i="7" s="1"/>
  <c r="J136" i="7" a="1"/>
  <c r="J136" i="7" s="1"/>
  <c r="J134" i="7" a="1"/>
  <c r="J134" i="7" s="1"/>
  <c r="J132" i="7" a="1"/>
  <c r="J132" i="7" s="1"/>
  <c r="J124" i="7" a="1"/>
  <c r="J124" i="7" s="1"/>
  <c r="J122" i="7" a="1"/>
  <c r="J122" i="7" s="1"/>
  <c r="J115" i="7" a="1"/>
  <c r="J115" i="7" s="1"/>
  <c r="J113" i="7" a="1"/>
  <c r="J113" i="7" s="1"/>
  <c r="J104" i="7" a="1"/>
  <c r="J104" i="7" s="1"/>
  <c r="J101" i="7" a="1"/>
  <c r="J101" i="7" s="1"/>
  <c r="J98" i="7" a="1"/>
  <c r="J98" i="7" s="1"/>
  <c r="J88" i="7" a="1"/>
  <c r="J88" i="7" s="1"/>
  <c r="J85" i="7" a="1"/>
  <c r="J85" i="7" s="1"/>
  <c r="J82" i="7" a="1"/>
  <c r="J82" i="7" s="1"/>
  <c r="J71" i="7" a="1"/>
  <c r="J71" i="7" s="1"/>
  <c r="J54" i="7" a="1"/>
  <c r="J54" i="7" s="1"/>
  <c r="J52" i="7" a="1"/>
  <c r="J52" i="7" s="1"/>
  <c r="J50" i="7" a="1"/>
  <c r="J50" i="7" s="1"/>
  <c r="J41" i="7" a="1"/>
  <c r="J41" i="7" s="1"/>
  <c r="J365" i="7" a="1"/>
  <c r="J365" i="7" s="1"/>
  <c r="J342" i="7" a="1"/>
  <c r="J342" i="7" s="1"/>
  <c r="J297" i="7" a="1"/>
  <c r="J297" i="7" s="1"/>
  <c r="J270" i="7" a="1"/>
  <c r="J270" i="7" s="1"/>
  <c r="J256" i="7" a="1"/>
  <c r="J256" i="7" s="1"/>
  <c r="J250" i="7" a="1"/>
  <c r="J250" i="7" s="1"/>
  <c r="J224" i="7" a="1"/>
  <c r="J224" i="7" s="1"/>
  <c r="J197" i="7" a="1"/>
  <c r="J197" i="7" s="1"/>
  <c r="J186" i="7" a="1"/>
  <c r="J186" i="7" s="1"/>
  <c r="J157" i="7" a="1"/>
  <c r="J157" i="7" s="1"/>
  <c r="J148" i="7" a="1"/>
  <c r="J148" i="7" s="1"/>
  <c r="J130" i="7" a="1"/>
  <c r="J130" i="7" s="1"/>
  <c r="J128" i="7" a="1"/>
  <c r="J128" i="7" s="1"/>
  <c r="J117" i="7" a="1"/>
  <c r="J117" i="7" s="1"/>
  <c r="J108" i="7" a="1"/>
  <c r="J108" i="7" s="1"/>
  <c r="J106" i="7" a="1"/>
  <c r="J106" i="7" s="1"/>
  <c r="J95" i="7" a="1"/>
  <c r="J95" i="7" s="1"/>
  <c r="J79" i="7" a="1"/>
  <c r="J79" i="7" s="1"/>
  <c r="J70" i="7" a="1"/>
  <c r="J70" i="7" s="1"/>
  <c r="J63" i="7" a="1"/>
  <c r="J63" i="7" s="1"/>
  <c r="J61" i="7" a="1"/>
  <c r="J61" i="7" s="1"/>
  <c r="J59" i="7" a="1"/>
  <c r="J59" i="7" s="1"/>
  <c r="J351" i="7" a="1"/>
  <c r="J351" i="7" s="1"/>
  <c r="J317" i="7" a="1"/>
  <c r="J317" i="7" s="1"/>
  <c r="J295" i="7" a="1"/>
  <c r="J295" i="7" s="1"/>
  <c r="J228" i="7" a="1"/>
  <c r="J228" i="7" s="1"/>
  <c r="J221" i="7" a="1"/>
  <c r="J221" i="7" s="1"/>
  <c r="J190" i="7" a="1"/>
  <c r="J190" i="7" s="1"/>
  <c r="J179" i="7" a="1"/>
  <c r="J179" i="7" s="1"/>
  <c r="J167" i="7" a="1"/>
  <c r="J167" i="7" s="1"/>
  <c r="J163" i="7" a="1"/>
  <c r="J163" i="7" s="1"/>
  <c r="J154" i="7" a="1"/>
  <c r="J154" i="7" s="1"/>
  <c r="J151" i="7" a="1"/>
  <c r="J151" i="7" s="1"/>
  <c r="J145" i="7" a="1"/>
  <c r="J145" i="7" s="1"/>
  <c r="J141" i="7" a="1"/>
  <c r="J141" i="7" s="1"/>
  <c r="J126" i="7" a="1"/>
  <c r="J126" i="7" s="1"/>
  <c r="J110" i="7" a="1"/>
  <c r="J110" i="7" s="1"/>
  <c r="J102" i="7" a="1"/>
  <c r="J102" i="7" s="1"/>
  <c r="J92" i="7" a="1"/>
  <c r="J92" i="7" s="1"/>
  <c r="J89" i="7" a="1"/>
  <c r="J89" i="7" s="1"/>
  <c r="J86" i="7" a="1"/>
  <c r="J86" i="7" s="1"/>
  <c r="J76" i="7" a="1"/>
  <c r="J76" i="7" s="1"/>
  <c r="J69" i="7" a="1"/>
  <c r="J69" i="7" s="1"/>
  <c r="J57" i="7" a="1"/>
  <c r="J57" i="7" s="1"/>
  <c r="J48" i="7" a="1"/>
  <c r="J48" i="7" s="1"/>
  <c r="J39" i="7" a="1"/>
  <c r="J39" i="7" s="1"/>
  <c r="J37" i="7" a="1"/>
  <c r="J37" i="7" s="1"/>
  <c r="J35" i="7" a="1"/>
  <c r="J35" i="7" s="1"/>
  <c r="J325" i="7" a="1"/>
  <c r="J325" i="7" s="1"/>
  <c r="J259" i="7" a="1"/>
  <c r="J259" i="7" s="1"/>
  <c r="J121" i="7" a="1"/>
  <c r="J121" i="7" s="1"/>
  <c r="J119" i="7" a="1"/>
  <c r="J119" i="7" s="1"/>
  <c r="J90" i="7" a="1"/>
  <c r="J90" i="7" s="1"/>
  <c r="J87" i="7" a="1"/>
  <c r="J87" i="7" s="1"/>
  <c r="J60" i="7" a="1"/>
  <c r="J60" i="7" s="1"/>
  <c r="J53" i="7" a="1"/>
  <c r="J53" i="7" s="1"/>
  <c r="J46" i="7" a="1"/>
  <c r="J46" i="7" s="1"/>
  <c r="J15" i="7" a="1"/>
  <c r="J15" i="7" s="1"/>
  <c r="J13" i="7" a="1"/>
  <c r="J13" i="7" s="1"/>
  <c r="J11" i="7" a="1"/>
  <c r="J11" i="7" s="1"/>
  <c r="J285" i="7" a="1"/>
  <c r="J285" i="7" s="1"/>
  <c r="J253" i="7" a="1"/>
  <c r="J253" i="7" s="1"/>
  <c r="J229" i="7" a="1"/>
  <c r="J229" i="7" s="1"/>
  <c r="J225" i="7" a="1"/>
  <c r="J225" i="7" s="1"/>
  <c r="J222" i="7" a="1"/>
  <c r="J222" i="7" s="1"/>
  <c r="J218" i="7" a="1"/>
  <c r="J218" i="7" s="1"/>
  <c r="J147" i="7" a="1"/>
  <c r="J147" i="7" s="1"/>
  <c r="J143" i="7" a="1"/>
  <c r="J143" i="7" s="1"/>
  <c r="J135" i="7" a="1"/>
  <c r="J135" i="7" s="1"/>
  <c r="J93" i="7" a="1"/>
  <c r="J93" i="7" s="1"/>
  <c r="J177" i="7" a="1"/>
  <c r="J177" i="7" s="1"/>
  <c r="J173" i="7" a="1"/>
  <c r="J173" i="7" s="1"/>
  <c r="J169" i="7" a="1"/>
  <c r="J169" i="7" s="1"/>
  <c r="J153" i="7" a="1"/>
  <c r="J153" i="7" s="1"/>
  <c r="J99" i="7" a="1"/>
  <c r="J99" i="7" s="1"/>
  <c r="J96" i="7" a="1"/>
  <c r="J96" i="7" s="1"/>
  <c r="J279" i="7" a="1"/>
  <c r="J279" i="7" s="1"/>
  <c r="J133" i="7" a="1"/>
  <c r="J133" i="7" s="1"/>
  <c r="J131" i="7" a="1"/>
  <c r="J131" i="7" s="1"/>
  <c r="J337" i="7" a="1"/>
  <c r="J337" i="7" s="1"/>
  <c r="J327" i="7" a="1"/>
  <c r="J327" i="7" s="1"/>
  <c r="J283" i="7" a="1"/>
  <c r="J283" i="7" s="1"/>
  <c r="J267" i="7" a="1"/>
  <c r="J267" i="7" s="1"/>
  <c r="J188" i="7" a="1"/>
  <c r="J188" i="7" s="1"/>
  <c r="J109" i="7" a="1"/>
  <c r="J109" i="7" s="1"/>
  <c r="J348" i="7" a="1"/>
  <c r="J348" i="7" s="1"/>
  <c r="J195" i="7" a="1"/>
  <c r="J195" i="7" s="1"/>
  <c r="J191" i="7" a="1"/>
  <c r="J191" i="7" s="1"/>
  <c r="J187" i="7" a="1"/>
  <c r="J187" i="7" s="1"/>
  <c r="J160" i="7" a="1"/>
  <c r="J160" i="7" s="1"/>
  <c r="J156" i="7" a="1"/>
  <c r="J156" i="7" s="1"/>
  <c r="J150" i="7" a="1"/>
  <c r="J150" i="7" s="1"/>
  <c r="J144" i="7" a="1"/>
  <c r="J144" i="7" s="1"/>
  <c r="J140" i="7" a="1"/>
  <c r="J140" i="7" s="1"/>
  <c r="J138" i="7" a="1"/>
  <c r="J138" i="7" s="1"/>
  <c r="J129" i="7" a="1"/>
  <c r="J129" i="7" s="1"/>
  <c r="J116" i="7" a="1"/>
  <c r="J116" i="7" s="1"/>
  <c r="J107" i="7" a="1"/>
  <c r="J107" i="7" s="1"/>
  <c r="J292" i="7" a="1"/>
  <c r="J292" i="7" s="1"/>
  <c r="J287" i="7" a="1"/>
  <c r="J287" i="7" s="1"/>
  <c r="J261" i="7" a="1"/>
  <c r="J261" i="7" s="1"/>
  <c r="J245" i="7" a="1"/>
  <c r="J245" i="7" s="1"/>
  <c r="J194" i="7" a="1"/>
  <c r="J194" i="7" s="1"/>
  <c r="J175" i="7" a="1"/>
  <c r="J175" i="7" s="1"/>
  <c r="J166" i="7" a="1"/>
  <c r="J166" i="7" s="1"/>
  <c r="J162" i="7" a="1"/>
  <c r="J162" i="7" s="1"/>
  <c r="J127" i="7" a="1"/>
  <c r="J127" i="7" s="1"/>
  <c r="J114" i="7" a="1"/>
  <c r="J114" i="7" s="1"/>
  <c r="J105" i="7" a="1"/>
  <c r="J105" i="7" s="1"/>
  <c r="J123" i="7" a="1"/>
  <c r="J123" i="7" s="1"/>
  <c r="J67" i="7" a="1"/>
  <c r="J67" i="7" s="1"/>
  <c r="J55" i="7" a="1"/>
  <c r="J55" i="7" s="1"/>
  <c r="J49" i="7" a="1"/>
  <c r="J49" i="7" s="1"/>
  <c r="J32" i="7" a="1"/>
  <c r="J32" i="7" s="1"/>
  <c r="J31" i="7" a="1"/>
  <c r="J31" i="7" s="1"/>
  <c r="J18" i="7" a="1"/>
  <c r="J18" i="7" s="1"/>
  <c r="J80" i="7" a="1"/>
  <c r="J80" i="7" s="1"/>
  <c r="J21" i="7" a="1"/>
  <c r="J21" i="7" s="1"/>
  <c r="J33" i="7" a="1"/>
  <c r="J33" i="7" s="1"/>
  <c r="J24" i="7" a="1"/>
  <c r="J24" i="7" s="1"/>
  <c r="J12" i="7" a="1"/>
  <c r="J12" i="7" s="1"/>
  <c r="J103" i="7" a="1"/>
  <c r="J103" i="7" s="1"/>
  <c r="J83" i="7" a="1"/>
  <c r="J83" i="7" s="1"/>
  <c r="J74" i="7" a="1"/>
  <c r="J74" i="7" s="1"/>
  <c r="J64" i="7" a="1"/>
  <c r="J64" i="7" s="1"/>
  <c r="J58" i="7" a="1"/>
  <c r="J58" i="7" s="1"/>
  <c r="J44" i="7" a="1"/>
  <c r="J44" i="7" s="1"/>
  <c r="J42" i="7" a="1"/>
  <c r="J42" i="7" s="1"/>
  <c r="J20" i="7" a="1"/>
  <c r="J20" i="7" s="1"/>
  <c r="J66" i="7" a="1"/>
  <c r="J66" i="7" s="1"/>
  <c r="J62" i="7" a="1"/>
  <c r="J62" i="7" s="1"/>
  <c r="J23" i="7" a="1"/>
  <c r="J23" i="7" s="1"/>
  <c r="J17" i="7" a="1"/>
  <c r="J17" i="7" s="1"/>
  <c r="J68" i="7" a="1"/>
  <c r="J68" i="7" s="1"/>
  <c r="J40" i="7" a="1"/>
  <c r="J40" i="7" s="1"/>
  <c r="J14" i="7" a="1"/>
  <c r="J14" i="7" s="1"/>
  <c r="J275" i="7" a="1"/>
  <c r="J275" i="7" s="1"/>
  <c r="J112" i="7" a="1"/>
  <c r="J112" i="7" s="1"/>
  <c r="J77" i="7" a="1"/>
  <c r="J77" i="7" s="1"/>
  <c r="J28" i="7" a="1"/>
  <c r="J28" i="7" s="1"/>
  <c r="J26" i="7" a="1"/>
  <c r="J26" i="7" s="1"/>
  <c r="J22" i="7" a="1"/>
  <c r="J22" i="7" s="1"/>
  <c r="J19" i="7" a="1"/>
  <c r="J19" i="7" s="1"/>
  <c r="J125" i="7" a="1"/>
  <c r="J125" i="7" s="1"/>
  <c r="J51" i="7" a="1"/>
  <c r="J51" i="7" s="1"/>
  <c r="J30" i="7" a="1"/>
  <c r="J30" i="7" s="1"/>
  <c r="J29" i="7" a="1"/>
  <c r="J29" i="7" s="1"/>
  <c r="J27" i="7" a="1"/>
  <c r="J27" i="7" s="1"/>
  <c r="J16" i="7" a="1"/>
  <c r="J16" i="7" s="1"/>
  <c r="J10" i="7" a="1"/>
  <c r="J10" i="7" s="1"/>
  <c r="J9" i="7"/>
  <c r="K5" i="7"/>
  <c r="AQ5" i="7" s="1"/>
  <c r="DG9" i="7"/>
  <c r="DF367" i="7"/>
  <c r="DF364" i="7"/>
  <c r="DF356" i="7"/>
  <c r="DF348" i="7"/>
  <c r="DF340" i="7"/>
  <c r="DF369" i="7"/>
  <c r="DF361" i="7"/>
  <c r="DF366" i="7"/>
  <c r="DF358" i="7"/>
  <c r="DF350" i="7"/>
  <c r="DF342" i="7"/>
  <c r="DF334" i="7"/>
  <c r="DF326" i="7"/>
  <c r="DF318" i="7"/>
  <c r="DF310" i="7"/>
  <c r="DF302" i="7"/>
  <c r="DF294" i="7"/>
  <c r="DF286" i="7"/>
  <c r="DF363" i="7"/>
  <c r="DF355" i="7"/>
  <c r="DF347" i="7"/>
  <c r="DF339" i="7"/>
  <c r="DF331" i="7"/>
  <c r="DF323" i="7"/>
  <c r="DF315" i="7"/>
  <c r="DF307" i="7"/>
  <c r="DF299" i="7"/>
  <c r="DF291" i="7"/>
  <c r="DF283" i="7"/>
  <c r="DF275" i="7"/>
  <c r="DF368" i="7"/>
  <c r="DF360" i="7"/>
  <c r="DF352" i="7"/>
  <c r="DF365" i="7"/>
  <c r="DF357" i="7"/>
  <c r="DF349" i="7"/>
  <c r="DF341" i="7"/>
  <c r="DF333" i="7"/>
  <c r="DF325" i="7"/>
  <c r="DF317" i="7"/>
  <c r="DF309" i="7"/>
  <c r="DF301" i="7"/>
  <c r="DF293" i="7"/>
  <c r="DF285" i="7"/>
  <c r="DF277" i="7"/>
  <c r="DF362" i="7"/>
  <c r="DF354" i="7"/>
  <c r="DF346" i="7"/>
  <c r="DF338" i="7"/>
  <c r="DF330" i="7"/>
  <c r="DF322" i="7"/>
  <c r="DF314" i="7"/>
  <c r="DF306" i="7"/>
  <c r="DF298" i="7"/>
  <c r="DF290" i="7"/>
  <c r="DF282" i="7"/>
  <c r="DF274" i="7"/>
  <c r="DF351" i="7"/>
  <c r="DF335" i="7"/>
  <c r="DF327" i="7"/>
  <c r="DF319" i="7"/>
  <c r="DF311" i="7"/>
  <c r="DF303" i="7"/>
  <c r="DF295" i="7"/>
  <c r="DF287" i="7"/>
  <c r="DF279" i="7"/>
  <c r="DF271" i="7"/>
  <c r="DF268" i="7"/>
  <c r="DF260" i="7"/>
  <c r="DF252" i="7"/>
  <c r="DF244" i="7"/>
  <c r="DF236" i="7"/>
  <c r="DF228" i="7"/>
  <c r="DF220" i="7"/>
  <c r="DF212" i="7"/>
  <c r="DF204" i="7"/>
  <c r="DF196" i="7"/>
  <c r="DF353" i="7"/>
  <c r="DF344" i="7"/>
  <c r="DF265" i="7"/>
  <c r="DF257" i="7"/>
  <c r="DF249" i="7"/>
  <c r="DF241" i="7"/>
  <c r="DF233" i="7"/>
  <c r="DF225" i="7"/>
  <c r="DF217" i="7"/>
  <c r="DF209" i="7"/>
  <c r="DF201" i="7"/>
  <c r="DF193" i="7"/>
  <c r="DF185" i="7"/>
  <c r="DF270" i="7"/>
  <c r="DF262" i="7"/>
  <c r="DF359" i="7"/>
  <c r="DF336" i="7"/>
  <c r="DF332" i="7"/>
  <c r="DF328" i="7"/>
  <c r="DF324" i="7"/>
  <c r="DF320" i="7"/>
  <c r="DF316" i="7"/>
  <c r="DF312" i="7"/>
  <c r="DF308" i="7"/>
  <c r="DF304" i="7"/>
  <c r="DF300" i="7"/>
  <c r="DF296" i="7"/>
  <c r="DF292" i="7"/>
  <c r="DF288" i="7"/>
  <c r="DF284" i="7"/>
  <c r="DF280" i="7"/>
  <c r="DF267" i="7"/>
  <c r="DF259" i="7"/>
  <c r="DF251" i="7"/>
  <c r="DF243" i="7"/>
  <c r="DF235" i="7"/>
  <c r="DF227" i="7"/>
  <c r="DF219" i="7"/>
  <c r="DF211" i="7"/>
  <c r="DF203" i="7"/>
  <c r="DF195" i="7"/>
  <c r="DF187" i="7"/>
  <c r="DF345" i="7"/>
  <c r="DF343" i="7"/>
  <c r="DF276" i="7"/>
  <c r="DF273" i="7"/>
  <c r="DF269" i="7"/>
  <c r="DF261" i="7"/>
  <c r="DF253" i="7"/>
  <c r="DF245" i="7"/>
  <c r="DF237" i="7"/>
  <c r="DF229" i="7"/>
  <c r="DF221" i="7"/>
  <c r="DF213" i="7"/>
  <c r="DF205" i="7"/>
  <c r="DF197" i="7"/>
  <c r="DF189" i="7"/>
  <c r="DF337" i="7"/>
  <c r="DF329" i="7"/>
  <c r="DF321" i="7"/>
  <c r="DF313" i="7"/>
  <c r="DF305" i="7"/>
  <c r="DF297" i="7"/>
  <c r="DF289" i="7"/>
  <c r="DF281" i="7"/>
  <c r="DF266" i="7"/>
  <c r="DF258" i="7"/>
  <c r="DF250" i="7"/>
  <c r="DF242" i="7"/>
  <c r="DF234" i="7"/>
  <c r="DF226" i="7"/>
  <c r="DF218" i="7"/>
  <c r="DF210" i="7"/>
  <c r="DF202" i="7"/>
  <c r="DF194" i="7"/>
  <c r="DF247" i="7"/>
  <c r="DF232" i="7"/>
  <c r="DF230" i="7"/>
  <c r="DF215" i="7"/>
  <c r="DF200" i="7"/>
  <c r="DF198" i="7"/>
  <c r="DF188" i="7"/>
  <c r="DF182" i="7"/>
  <c r="DF176" i="7"/>
  <c r="DF168" i="7"/>
  <c r="DF160" i="7"/>
  <c r="DF152" i="7"/>
  <c r="DF144" i="7"/>
  <c r="DF136" i="7"/>
  <c r="DF128" i="7"/>
  <c r="DF120" i="7"/>
  <c r="DF112" i="7"/>
  <c r="DF104" i="7"/>
  <c r="DF96" i="7"/>
  <c r="DF88" i="7"/>
  <c r="DF190" i="7"/>
  <c r="DF186" i="7"/>
  <c r="DF173" i="7"/>
  <c r="DF165" i="7"/>
  <c r="DF157" i="7"/>
  <c r="DF149" i="7"/>
  <c r="DF141" i="7"/>
  <c r="DF133" i="7"/>
  <c r="DF125" i="7"/>
  <c r="DF117" i="7"/>
  <c r="DF255" i="7"/>
  <c r="DF240" i="7"/>
  <c r="DF238" i="7"/>
  <c r="DF223" i="7"/>
  <c r="DF208" i="7"/>
  <c r="DF206" i="7"/>
  <c r="DF191" i="7"/>
  <c r="DF181" i="7"/>
  <c r="DF178" i="7"/>
  <c r="DF170" i="7"/>
  <c r="DF162" i="7"/>
  <c r="DF154" i="7"/>
  <c r="DF146" i="7"/>
  <c r="DF138" i="7"/>
  <c r="DF130" i="7"/>
  <c r="DF122" i="7"/>
  <c r="DF114" i="7"/>
  <c r="DF106" i="7"/>
  <c r="DF98" i="7"/>
  <c r="DF90" i="7"/>
  <c r="DF82" i="7"/>
  <c r="DF74" i="7"/>
  <c r="DF278" i="7"/>
  <c r="DF264" i="7"/>
  <c r="DF192" i="7"/>
  <c r="DF175" i="7"/>
  <c r="DF167" i="7"/>
  <c r="DF159" i="7"/>
  <c r="DF151" i="7"/>
  <c r="DF143" i="7"/>
  <c r="DF135" i="7"/>
  <c r="DF127" i="7"/>
  <c r="DF119" i="7"/>
  <c r="DF248" i="7"/>
  <c r="DF246" i="7"/>
  <c r="DF231" i="7"/>
  <c r="DF216" i="7"/>
  <c r="DF214" i="7"/>
  <c r="DF199" i="7"/>
  <c r="DF180" i="7"/>
  <c r="DF172" i="7"/>
  <c r="DF164" i="7"/>
  <c r="DF156" i="7"/>
  <c r="DF148" i="7"/>
  <c r="DF140" i="7"/>
  <c r="DF132" i="7"/>
  <c r="DF124" i="7"/>
  <c r="DF116" i="7"/>
  <c r="DF108" i="7"/>
  <c r="DF100" i="7"/>
  <c r="DF92" i="7"/>
  <c r="DF184" i="7"/>
  <c r="DF177" i="7"/>
  <c r="DF169" i="7"/>
  <c r="DF161" i="7"/>
  <c r="DF153" i="7"/>
  <c r="DF145" i="7"/>
  <c r="DF137" i="7"/>
  <c r="DF129" i="7"/>
  <c r="DF263" i="7"/>
  <c r="DF256" i="7"/>
  <c r="DF254" i="7"/>
  <c r="DF239" i="7"/>
  <c r="DF224" i="7"/>
  <c r="DF222" i="7"/>
  <c r="DF207" i="7"/>
  <c r="DF174" i="7"/>
  <c r="DF166" i="7"/>
  <c r="DF158" i="7"/>
  <c r="DF150" i="7"/>
  <c r="DF142" i="7"/>
  <c r="DF134" i="7"/>
  <c r="DF126" i="7"/>
  <c r="DF118" i="7"/>
  <c r="DF110" i="7"/>
  <c r="DF102" i="7"/>
  <c r="DF272" i="7"/>
  <c r="DF183" i="7"/>
  <c r="DF179" i="7"/>
  <c r="DF171" i="7"/>
  <c r="DF163" i="7"/>
  <c r="DF155" i="7"/>
  <c r="DF147" i="7"/>
  <c r="DF139" i="7"/>
  <c r="DF123" i="7"/>
  <c r="DF94" i="7"/>
  <c r="DF78" i="7"/>
  <c r="DF68" i="7"/>
  <c r="DF60" i="7"/>
  <c r="DF52" i="7"/>
  <c r="DF44" i="7"/>
  <c r="DF37" i="7"/>
  <c r="DF29" i="7"/>
  <c r="DF21" i="7"/>
  <c r="DF13" i="7"/>
  <c r="DF115" i="7"/>
  <c r="DF111" i="7"/>
  <c r="DF107" i="7"/>
  <c r="DF103" i="7"/>
  <c r="DF95" i="7"/>
  <c r="DF73" i="7"/>
  <c r="DF65" i="7"/>
  <c r="DF57" i="7"/>
  <c r="DF49" i="7"/>
  <c r="DF34" i="7"/>
  <c r="DF26" i="7"/>
  <c r="DF18" i="7"/>
  <c r="DF10" i="7"/>
  <c r="DF97" i="7"/>
  <c r="DF77" i="7"/>
  <c r="DF70" i="7"/>
  <c r="DF62" i="7"/>
  <c r="DF54" i="7"/>
  <c r="DF46" i="7"/>
  <c r="DF39" i="7"/>
  <c r="DF31" i="7"/>
  <c r="DF23" i="7"/>
  <c r="DF15" i="7"/>
  <c r="DF87" i="7"/>
  <c r="DF86" i="7"/>
  <c r="DF81" i="7"/>
  <c r="DF76" i="7"/>
  <c r="DF67" i="7"/>
  <c r="DF59" i="7"/>
  <c r="DF51" i="7"/>
  <c r="DF43" i="7"/>
  <c r="DF36" i="7"/>
  <c r="DF28" i="7"/>
  <c r="DF20" i="7"/>
  <c r="DF12" i="7"/>
  <c r="DF99" i="7"/>
  <c r="DF89" i="7"/>
  <c r="DF85" i="7"/>
  <c r="DF72" i="7"/>
  <c r="DF64" i="7"/>
  <c r="DF56" i="7"/>
  <c r="DF48" i="7"/>
  <c r="DF41" i="7"/>
  <c r="DF33" i="7"/>
  <c r="DF25" i="7"/>
  <c r="DF17" i="7"/>
  <c r="DF113" i="7"/>
  <c r="DF109" i="7"/>
  <c r="DF105" i="7"/>
  <c r="DF101" i="7"/>
  <c r="DF84" i="7"/>
  <c r="DF80" i="7"/>
  <c r="DF75" i="7"/>
  <c r="DF69" i="7"/>
  <c r="DF61" i="7"/>
  <c r="DF53" i="7"/>
  <c r="DF45" i="7"/>
  <c r="DF38" i="7"/>
  <c r="DF30" i="7"/>
  <c r="DF22" i="7"/>
  <c r="DF14" i="7"/>
  <c r="DF121" i="7"/>
  <c r="DF91" i="7"/>
  <c r="DF79" i="7"/>
  <c r="DF66" i="7"/>
  <c r="DF58" i="7"/>
  <c r="DF50" i="7"/>
  <c r="DF42" i="7"/>
  <c r="DF35" i="7"/>
  <c r="DF27" i="7"/>
  <c r="DF19" i="7"/>
  <c r="DF11" i="7"/>
  <c r="DF131" i="7"/>
  <c r="DF93" i="7"/>
  <c r="DF83" i="7"/>
  <c r="DF71" i="7"/>
  <c r="DF63" i="7"/>
  <c r="DF55" i="7"/>
  <c r="DF47" i="7"/>
  <c r="DF40" i="7"/>
  <c r="DF32" i="7"/>
  <c r="DF24" i="7"/>
  <c r="DF16" i="7"/>
  <c r="B18" i="5"/>
  <c r="F17" i="5"/>
  <c r="J92" i="1"/>
  <c r="K92" i="1" s="1"/>
  <c r="N92" i="1" s="1"/>
  <c r="J42" i="1"/>
  <c r="K42" i="1" s="1"/>
  <c r="N42" i="1" s="1"/>
  <c r="J162" i="1"/>
  <c r="K162" i="1" s="1"/>
  <c r="N162" i="1" s="1"/>
  <c r="J486" i="1"/>
  <c r="K486" i="1" s="1"/>
  <c r="N486" i="1" s="1"/>
  <c r="J711" i="1"/>
  <c r="K711" i="1" s="1"/>
  <c r="N711" i="1" s="1"/>
  <c r="J397" i="1"/>
  <c r="K397" i="1" s="1"/>
  <c r="N397" i="1" s="1"/>
  <c r="J612" i="1"/>
  <c r="K612" i="1" s="1"/>
  <c r="N612" i="1" s="1"/>
  <c r="J192" i="1"/>
  <c r="K192" i="1" s="1"/>
  <c r="N192" i="1" s="1"/>
  <c r="J668" i="1"/>
  <c r="K668" i="1" s="1"/>
  <c r="N668" i="1" s="1"/>
  <c r="J85" i="1"/>
  <c r="K85" i="1" s="1"/>
  <c r="N85" i="1" s="1"/>
  <c r="J392" i="1"/>
  <c r="K392" i="1" s="1"/>
  <c r="N392" i="1" s="1"/>
  <c r="J608" i="1"/>
  <c r="K608" i="1" s="1"/>
  <c r="N608" i="1" s="1"/>
  <c r="J351" i="1"/>
  <c r="K351" i="1" s="1"/>
  <c r="N351" i="1" s="1"/>
  <c r="J456" i="1"/>
  <c r="K456" i="1" s="1"/>
  <c r="N456" i="1" s="1"/>
  <c r="J509" i="1"/>
  <c r="K509" i="1" s="1"/>
  <c r="N509" i="1" s="1"/>
  <c r="J643" i="1"/>
  <c r="K643" i="1" s="1"/>
  <c r="N643" i="1" s="1"/>
  <c r="J616" i="1"/>
  <c r="K616" i="1" s="1"/>
  <c r="N616" i="1" s="1"/>
  <c r="J498" i="1"/>
  <c r="K498" i="1" s="1"/>
  <c r="N498" i="1" s="1"/>
  <c r="J295" i="1"/>
  <c r="K295" i="1" s="1"/>
  <c r="N295" i="1" s="1"/>
  <c r="J527" i="1"/>
  <c r="K527" i="1" s="1"/>
  <c r="N527" i="1" s="1"/>
  <c r="J766" i="1"/>
  <c r="K766" i="1" s="1"/>
  <c r="N766" i="1" s="1"/>
  <c r="J713" i="1"/>
  <c r="K713" i="1" s="1"/>
  <c r="N713" i="1" s="1"/>
  <c r="J33" i="1"/>
  <c r="K33" i="1" s="1"/>
  <c r="N33" i="1" s="1"/>
  <c r="J217" i="1"/>
  <c r="K217" i="1" s="1"/>
  <c r="N217" i="1" s="1"/>
  <c r="J324" i="1"/>
  <c r="K324" i="1" s="1"/>
  <c r="N324" i="1" s="1"/>
  <c r="J745" i="1"/>
  <c r="K745" i="1" s="1"/>
  <c r="N745" i="1" s="1"/>
  <c r="J119" i="1"/>
  <c r="K119" i="1" s="1"/>
  <c r="N119" i="1" s="1"/>
  <c r="J774" i="1"/>
  <c r="K774" i="1" s="1"/>
  <c r="N774" i="1" s="1"/>
  <c r="J695" i="1"/>
  <c r="K695" i="1" s="1"/>
  <c r="N695" i="1" s="1"/>
  <c r="J444" i="1"/>
  <c r="K444" i="1" s="1"/>
  <c r="N444" i="1" s="1"/>
  <c r="J79" i="1"/>
  <c r="K79" i="1" s="1"/>
  <c r="N79" i="1" s="1"/>
  <c r="J46" i="1"/>
  <c r="K46" i="1" s="1"/>
  <c r="N46" i="1" s="1"/>
  <c r="J124" i="1"/>
  <c r="K124" i="1" s="1"/>
  <c r="N124" i="1" s="1"/>
  <c r="J117" i="1"/>
  <c r="K117" i="1" s="1"/>
  <c r="N117" i="1" s="1"/>
  <c r="J773" i="1"/>
  <c r="K773" i="1" s="1"/>
  <c r="N773" i="1" s="1"/>
  <c r="J140" i="1"/>
  <c r="K140" i="1" s="1"/>
  <c r="N140" i="1" s="1"/>
  <c r="J288" i="1"/>
  <c r="K288" i="1" s="1"/>
  <c r="N288" i="1" s="1"/>
  <c r="J404" i="1"/>
  <c r="K404" i="1" s="1"/>
  <c r="N404" i="1" s="1"/>
  <c r="J457" i="1"/>
  <c r="K457" i="1" s="1"/>
  <c r="N457" i="1" s="1"/>
  <c r="J723" i="1"/>
  <c r="K723" i="1" s="1"/>
  <c r="N723" i="1" s="1"/>
  <c r="J54" i="1"/>
  <c r="K54" i="1" s="1"/>
  <c r="N54" i="1" s="1"/>
  <c r="J137" i="1"/>
  <c r="K137" i="1" s="1"/>
  <c r="N137" i="1" s="1"/>
  <c r="J130" i="1"/>
  <c r="K130" i="1" s="1"/>
  <c r="N130" i="1" s="1"/>
  <c r="J220" i="1"/>
  <c r="K220" i="1" s="1"/>
  <c r="N220" i="1" s="1"/>
  <c r="J670" i="1"/>
  <c r="K670" i="1" s="1"/>
  <c r="N670" i="1" s="1"/>
  <c r="J554" i="1"/>
  <c r="K554" i="1" s="1"/>
  <c r="N554" i="1" s="1"/>
  <c r="J475" i="1"/>
  <c r="K475" i="1" s="1"/>
  <c r="N475" i="1" s="1"/>
  <c r="J372" i="1"/>
  <c r="K372" i="1" s="1"/>
  <c r="N372" i="1" s="1"/>
  <c r="J717" i="1"/>
  <c r="K717" i="1" s="1"/>
  <c r="N717" i="1" s="1"/>
  <c r="J581" i="1"/>
  <c r="K581" i="1" s="1"/>
  <c r="N581" i="1" s="1"/>
  <c r="J89" i="1"/>
  <c r="K89" i="1" s="1"/>
  <c r="N89" i="1" s="1"/>
  <c r="J322" i="1"/>
  <c r="K322" i="1" s="1"/>
  <c r="N322" i="1" s="1"/>
  <c r="J510" i="1"/>
  <c r="K510" i="1" s="1"/>
  <c r="N510" i="1" s="1"/>
  <c r="J633" i="1"/>
  <c r="K633" i="1" s="1"/>
  <c r="N633" i="1" s="1"/>
  <c r="AQ73" i="7" l="1" a="1"/>
  <c r="AQ73" i="7" s="1"/>
  <c r="AQ101" i="7" a="1"/>
  <c r="AQ101" i="7" s="1"/>
  <c r="AQ78" i="7" a="1"/>
  <c r="AQ78" i="7" s="1"/>
  <c r="AQ56" i="7" a="1"/>
  <c r="AQ56" i="7" s="1"/>
  <c r="AQ48" i="7" a="1"/>
  <c r="AQ48" i="7" s="1"/>
  <c r="AQ39" i="7" a="1"/>
  <c r="AQ39" i="7" s="1"/>
  <c r="AQ81" i="7" a="1"/>
  <c r="AQ81" i="7" s="1"/>
  <c r="AQ72" i="7" a="1"/>
  <c r="AQ72" i="7" s="1"/>
  <c r="AQ54" i="7" a="1"/>
  <c r="AQ54" i="7" s="1"/>
  <c r="AQ95" i="7" a="1"/>
  <c r="AQ95" i="7" s="1"/>
  <c r="AQ90" i="7" a="1"/>
  <c r="AQ90" i="7" s="1"/>
  <c r="AQ71" i="7" a="1"/>
  <c r="AQ71" i="7" s="1"/>
  <c r="AQ44" i="7" a="1"/>
  <c r="AQ44" i="7" s="1"/>
  <c r="AQ20" i="7" a="1"/>
  <c r="AQ20" i="7" s="1"/>
  <c r="AQ43" i="7" a="1"/>
  <c r="AQ43" i="7" s="1"/>
  <c r="AQ24" i="7" a="1"/>
  <c r="AQ24" i="7" s="1"/>
  <c r="AQ16" i="7" a="1"/>
  <c r="AQ16" i="7" s="1"/>
  <c r="AQ37" i="7" a="1"/>
  <c r="AQ37" i="7" s="1"/>
  <c r="AQ21" i="7" a="1"/>
  <c r="AQ21" i="7" s="1"/>
  <c r="AQ30" i="7" a="1"/>
  <c r="AQ30" i="7" s="1"/>
  <c r="AQ35" i="7" a="1"/>
  <c r="AQ35" i="7" s="1"/>
  <c r="AQ26" i="7" a="1"/>
  <c r="AQ26" i="7" s="1"/>
  <c r="AQ10" i="7" a="1"/>
  <c r="AQ10" i="7" s="1"/>
  <c r="AQ22" i="7" a="1"/>
  <c r="AQ22" i="7" s="1"/>
  <c r="AQ12" i="7" a="1"/>
  <c r="AQ12" i="7" s="1"/>
  <c r="AQ18" i="7" a="1"/>
  <c r="AQ18" i="7" s="1"/>
  <c r="AQ15" i="7" a="1"/>
  <c r="AQ15" i="7" s="1"/>
  <c r="AQ13" i="7" a="1"/>
  <c r="AQ13" i="7" s="1"/>
  <c r="AQ50" i="7" a="1"/>
  <c r="AQ50" i="7" s="1"/>
  <c r="AQ14" i="7" a="1"/>
  <c r="AQ14" i="7" s="1"/>
  <c r="AQ9" i="7"/>
  <c r="AQ368" i="7" a="1"/>
  <c r="AQ368" i="7" s="1"/>
  <c r="AQ361" i="7" a="1"/>
  <c r="AQ361" i="7" s="1"/>
  <c r="AQ357" i="7" a="1"/>
  <c r="AQ357" i="7" s="1"/>
  <c r="AQ355" i="7" a="1"/>
  <c r="AQ355" i="7" s="1"/>
  <c r="AQ353" i="7" a="1"/>
  <c r="AQ353" i="7" s="1"/>
  <c r="AQ327" i="7" a="1"/>
  <c r="AQ327" i="7" s="1"/>
  <c r="AQ317" i="7" a="1"/>
  <c r="AQ317" i="7" s="1"/>
  <c r="AQ316" i="7" a="1"/>
  <c r="AQ316" i="7" s="1"/>
  <c r="AQ315" i="7" a="1"/>
  <c r="AQ315" i="7" s="1"/>
  <c r="AQ314" i="7" a="1"/>
  <c r="AQ314" i="7" s="1"/>
  <c r="AQ306" i="7" a="1"/>
  <c r="AQ306" i="7" s="1"/>
  <c r="AQ298" i="7" a="1"/>
  <c r="AQ298" i="7" s="1"/>
  <c r="AQ292" i="7" a="1"/>
  <c r="AQ292" i="7" s="1"/>
  <c r="AQ281" i="7" a="1"/>
  <c r="AQ281" i="7" s="1"/>
  <c r="AQ276" i="7" a="1"/>
  <c r="AQ276" i="7" s="1"/>
  <c r="AQ367" i="7" a="1"/>
  <c r="AQ367" i="7" s="1"/>
  <c r="AQ365" i="7" a="1"/>
  <c r="AQ365" i="7" s="1"/>
  <c r="AQ363" i="7" a="1"/>
  <c r="AQ363" i="7" s="1"/>
  <c r="AQ352" i="7" a="1"/>
  <c r="AQ352" i="7" s="1"/>
  <c r="AQ349" i="7" a="1"/>
  <c r="AQ349" i="7" s="1"/>
  <c r="AQ348" i="7" a="1"/>
  <c r="AQ348" i="7" s="1"/>
  <c r="AQ345" i="7" a="1"/>
  <c r="AQ345" i="7" s="1"/>
  <c r="AQ332" i="7" a="1"/>
  <c r="AQ332" i="7" s="1"/>
  <c r="AQ328" i="7" a="1"/>
  <c r="AQ328" i="7" s="1"/>
  <c r="AQ326" i="7" a="1"/>
  <c r="AQ326" i="7" s="1"/>
  <c r="AQ323" i="7" a="1"/>
  <c r="AQ323" i="7" s="1"/>
  <c r="AQ305" i="7" a="1"/>
  <c r="AQ305" i="7" s="1"/>
  <c r="AQ297" i="7" a="1"/>
  <c r="AQ297" i="7" s="1"/>
  <c r="AQ290" i="7" a="1"/>
  <c r="AQ290" i="7" s="1"/>
  <c r="AQ288" i="7" a="1"/>
  <c r="AQ288" i="7" s="1"/>
  <c r="AQ285" i="7" a="1"/>
  <c r="AQ285" i="7" s="1"/>
  <c r="AQ275" i="7" a="1"/>
  <c r="AQ275" i="7" s="1"/>
  <c r="AQ351" i="7" a="1"/>
  <c r="AQ351" i="7" s="1"/>
  <c r="AQ344" i="7" a="1"/>
  <c r="AQ344" i="7" s="1"/>
  <c r="AQ338" i="7" a="1"/>
  <c r="AQ338" i="7" s="1"/>
  <c r="AQ333" i="7" a="1"/>
  <c r="AQ333" i="7" s="1"/>
  <c r="AQ331" i="7" a="1"/>
  <c r="AQ331" i="7" s="1"/>
  <c r="AQ325" i="7" a="1"/>
  <c r="AQ325" i="7" s="1"/>
  <c r="AQ310" i="7" a="1"/>
  <c r="AQ310" i="7" s="1"/>
  <c r="AQ308" i="7" a="1"/>
  <c r="AQ308" i="7" s="1"/>
  <c r="AQ304" i="7" a="1"/>
  <c r="AQ304" i="7" s="1"/>
  <c r="AQ296" i="7" a="1"/>
  <c r="AQ296" i="7" s="1"/>
  <c r="AQ360" i="7" a="1"/>
  <c r="AQ360" i="7" s="1"/>
  <c r="AQ343" i="7" a="1"/>
  <c r="AQ343" i="7" s="1"/>
  <c r="AQ330" i="7" a="1"/>
  <c r="AQ330" i="7" s="1"/>
  <c r="AQ329" i="7" a="1"/>
  <c r="AQ329" i="7" s="1"/>
  <c r="AQ324" i="7" a="1"/>
  <c r="AQ324" i="7" s="1"/>
  <c r="AQ303" i="7" a="1"/>
  <c r="AQ303" i="7" s="1"/>
  <c r="AQ295" i="7" a="1"/>
  <c r="AQ295" i="7" s="1"/>
  <c r="AQ273" i="7" a="1"/>
  <c r="AQ273" i="7" s="1"/>
  <c r="AQ358" i="7" a="1"/>
  <c r="AQ358" i="7" s="1"/>
  <c r="AQ356" i="7" a="1"/>
  <c r="AQ356" i="7" s="1"/>
  <c r="AQ354" i="7" a="1"/>
  <c r="AQ354" i="7" s="1"/>
  <c r="AQ342" i="7" a="1"/>
  <c r="AQ342" i="7" s="1"/>
  <c r="AQ341" i="7" a="1"/>
  <c r="AQ341" i="7" s="1"/>
  <c r="AQ340" i="7" a="1"/>
  <c r="AQ340" i="7" s="1"/>
  <c r="AQ339" i="7" a="1"/>
  <c r="AQ339" i="7" s="1"/>
  <c r="AQ334" i="7" a="1"/>
  <c r="AQ334" i="7" s="1"/>
  <c r="AQ312" i="7" a="1"/>
  <c r="AQ312" i="7" s="1"/>
  <c r="AQ302" i="7" a="1"/>
  <c r="AQ302" i="7" s="1"/>
  <c r="AQ294" i="7" a="1"/>
  <c r="AQ294" i="7" s="1"/>
  <c r="AQ291" i="7" a="1"/>
  <c r="AQ291" i="7" s="1"/>
  <c r="AQ272" i="7" a="1"/>
  <c r="AQ272" i="7" s="1"/>
  <c r="BW5" i="7"/>
  <c r="AQ366" i="7" a="1"/>
  <c r="AQ366" i="7" s="1"/>
  <c r="AQ364" i="7" a="1"/>
  <c r="AQ364" i="7" s="1"/>
  <c r="AQ362" i="7" a="1"/>
  <c r="AQ362" i="7" s="1"/>
  <c r="AQ321" i="7" a="1"/>
  <c r="AQ321" i="7" s="1"/>
  <c r="AQ320" i="7" a="1"/>
  <c r="AQ320" i="7" s="1"/>
  <c r="AQ313" i="7" a="1"/>
  <c r="AQ313" i="7" s="1"/>
  <c r="AQ301" i="7" a="1"/>
  <c r="AQ301" i="7" s="1"/>
  <c r="AQ293" i="7" a="1"/>
  <c r="AQ293" i="7" s="1"/>
  <c r="AQ289" i="7" a="1"/>
  <c r="AQ289" i="7" s="1"/>
  <c r="AQ287" i="7" a="1"/>
  <c r="AQ287" i="7" s="1"/>
  <c r="AQ284" i="7" a="1"/>
  <c r="AQ284" i="7" s="1"/>
  <c r="AQ279" i="7" a="1"/>
  <c r="AQ279" i="7" s="1"/>
  <c r="AQ337" i="7" a="1"/>
  <c r="AQ337" i="7" s="1"/>
  <c r="AQ258" i="7" a="1"/>
  <c r="AQ258" i="7" s="1"/>
  <c r="AQ257" i="7" a="1"/>
  <c r="AQ257" i="7" s="1"/>
  <c r="AQ254" i="7" a="1"/>
  <c r="AQ254" i="7" s="1"/>
  <c r="AQ252" i="7" a="1"/>
  <c r="AQ252" i="7" s="1"/>
  <c r="AQ250" i="7" a="1"/>
  <c r="AQ250" i="7" s="1"/>
  <c r="AQ245" i="7" a="1"/>
  <c r="AQ245" i="7" s="1"/>
  <c r="AQ242" i="7" a="1"/>
  <c r="AQ242" i="7" s="1"/>
  <c r="AQ227" i="7" a="1"/>
  <c r="AQ227" i="7" s="1"/>
  <c r="AQ214" i="7" a="1"/>
  <c r="AQ214" i="7" s="1"/>
  <c r="AQ210" i="7" a="1"/>
  <c r="AQ210" i="7" s="1"/>
  <c r="AQ206" i="7" a="1"/>
  <c r="AQ206" i="7" s="1"/>
  <c r="AQ202" i="7" a="1"/>
  <c r="AQ202" i="7" s="1"/>
  <c r="AQ192" i="7" a="1"/>
  <c r="AQ192" i="7" s="1"/>
  <c r="AQ282" i="7" a="1"/>
  <c r="AQ282" i="7" s="1"/>
  <c r="AQ255" i="7" a="1"/>
  <c r="AQ255" i="7" s="1"/>
  <c r="AQ248" i="7" a="1"/>
  <c r="AQ248" i="7" s="1"/>
  <c r="AQ239" i="7" a="1"/>
  <c r="AQ239" i="7" s="1"/>
  <c r="AQ237" i="7" a="1"/>
  <c r="AQ237" i="7" s="1"/>
  <c r="AQ235" i="7" a="1"/>
  <c r="AQ235" i="7" s="1"/>
  <c r="AQ233" i="7" a="1"/>
  <c r="AQ233" i="7" s="1"/>
  <c r="AQ231" i="7" a="1"/>
  <c r="AQ231" i="7" s="1"/>
  <c r="AQ229" i="7" a="1"/>
  <c r="AQ229" i="7" s="1"/>
  <c r="AQ224" i="7" a="1"/>
  <c r="AQ224" i="7" s="1"/>
  <c r="AQ222" i="7" a="1"/>
  <c r="AQ222" i="7" s="1"/>
  <c r="AQ215" i="7" a="1"/>
  <c r="AQ215" i="7" s="1"/>
  <c r="AQ201" i="7" a="1"/>
  <c r="AQ201" i="7" s="1"/>
  <c r="AQ336" i="7" a="1"/>
  <c r="AQ336" i="7" s="1"/>
  <c r="AQ319" i="7" a="1"/>
  <c r="AQ319" i="7" s="1"/>
  <c r="AQ307" i="7" a="1"/>
  <c r="AQ307" i="7" s="1"/>
  <c r="AQ300" i="7" a="1"/>
  <c r="AQ300" i="7" s="1"/>
  <c r="AQ271" i="7" a="1"/>
  <c r="AQ271" i="7" s="1"/>
  <c r="AQ270" i="7" a="1"/>
  <c r="AQ270" i="7" s="1"/>
  <c r="AQ264" i="7" a="1"/>
  <c r="AQ264" i="7" s="1"/>
  <c r="AQ246" i="7" a="1"/>
  <c r="AQ246" i="7" s="1"/>
  <c r="AQ243" i="7" a="1"/>
  <c r="AQ243" i="7" s="1"/>
  <c r="AQ226" i="7" a="1"/>
  <c r="AQ226" i="7" s="1"/>
  <c r="AQ221" i="7" a="1"/>
  <c r="AQ221" i="7" s="1"/>
  <c r="AQ216" i="7" a="1"/>
  <c r="AQ216" i="7" s="1"/>
  <c r="AQ369" i="7" a="1"/>
  <c r="AQ369" i="7" s="1"/>
  <c r="AQ359" i="7" a="1"/>
  <c r="AQ359" i="7" s="1"/>
  <c r="AQ335" i="7" a="1"/>
  <c r="AQ335" i="7" s="1"/>
  <c r="AQ309" i="7" a="1"/>
  <c r="AQ309" i="7" s="1"/>
  <c r="AQ274" i="7" a="1"/>
  <c r="AQ274" i="7" s="1"/>
  <c r="AQ269" i="7" a="1"/>
  <c r="AQ269" i="7" s="1"/>
  <c r="AQ263" i="7" a="1"/>
  <c r="AQ263" i="7" s="1"/>
  <c r="AQ256" i="7" a="1"/>
  <c r="AQ256" i="7" s="1"/>
  <c r="AQ253" i="7" a="1"/>
  <c r="AQ253" i="7" s="1"/>
  <c r="AQ251" i="7" a="1"/>
  <c r="AQ251" i="7" s="1"/>
  <c r="AQ240" i="7" a="1"/>
  <c r="AQ240" i="7" s="1"/>
  <c r="AQ347" i="7" a="1"/>
  <c r="AQ347" i="7" s="1"/>
  <c r="AQ322" i="7" a="1"/>
  <c r="AQ322" i="7" s="1"/>
  <c r="AQ318" i="7" a="1"/>
  <c r="AQ318" i="7" s="1"/>
  <c r="AQ299" i="7" a="1"/>
  <c r="AQ299" i="7" s="1"/>
  <c r="AQ268" i="7" a="1"/>
  <c r="AQ268" i="7" s="1"/>
  <c r="AQ265" i="7" a="1"/>
  <c r="AQ265" i="7" s="1"/>
  <c r="AQ261" i="7" a="1"/>
  <c r="AQ261" i="7" s="1"/>
  <c r="AQ249" i="7" a="1"/>
  <c r="AQ249" i="7" s="1"/>
  <c r="AQ238" i="7" a="1"/>
  <c r="AQ238" i="7" s="1"/>
  <c r="AQ236" i="7" a="1"/>
  <c r="AQ236" i="7" s="1"/>
  <c r="AQ234" i="7" a="1"/>
  <c r="AQ234" i="7" s="1"/>
  <c r="AQ311" i="7" a="1"/>
  <c r="AQ311" i="7" s="1"/>
  <c r="AQ277" i="7" a="1"/>
  <c r="AQ277" i="7" s="1"/>
  <c r="AQ267" i="7" a="1"/>
  <c r="AQ267" i="7" s="1"/>
  <c r="AQ259" i="7" a="1"/>
  <c r="AQ259" i="7" s="1"/>
  <c r="AQ212" i="7" a="1"/>
  <c r="AQ212" i="7" s="1"/>
  <c r="AQ211" i="7" a="1"/>
  <c r="AQ211" i="7" s="1"/>
  <c r="AQ209" i="7" a="1"/>
  <c r="AQ209" i="7" s="1"/>
  <c r="AQ207" i="7" a="1"/>
  <c r="AQ207" i="7" s="1"/>
  <c r="AQ204" i="7" a="1"/>
  <c r="AQ204" i="7" s="1"/>
  <c r="AQ198" i="7" a="1"/>
  <c r="AQ198" i="7" s="1"/>
  <c r="AQ196" i="7" a="1"/>
  <c r="AQ196" i="7" s="1"/>
  <c r="AQ194" i="7" a="1"/>
  <c r="AQ194" i="7" s="1"/>
  <c r="AQ184" i="7" a="1"/>
  <c r="AQ184" i="7" s="1"/>
  <c r="AQ168" i="7" a="1"/>
  <c r="AQ168" i="7" s="1"/>
  <c r="AQ167" i="7" a="1"/>
  <c r="AQ167" i="7" s="1"/>
  <c r="AQ161" i="7" a="1"/>
  <c r="AQ161" i="7" s="1"/>
  <c r="AQ150" i="7" a="1"/>
  <c r="AQ150" i="7" s="1"/>
  <c r="AQ93" i="7" a="1"/>
  <c r="AQ93" i="7" s="1"/>
  <c r="AQ85" i="7" a="1"/>
  <c r="AQ85" i="7" s="1"/>
  <c r="AQ83" i="7" a="1"/>
  <c r="AQ83" i="7" s="1"/>
  <c r="AQ76" i="7" a="1"/>
  <c r="AQ76" i="7" s="1"/>
  <c r="AQ346" i="7" a="1"/>
  <c r="AQ346" i="7" s="1"/>
  <c r="AQ241" i="7" a="1"/>
  <c r="AQ241" i="7" s="1"/>
  <c r="AQ217" i="7" a="1"/>
  <c r="AQ217" i="7" s="1"/>
  <c r="AQ213" i="7" a="1"/>
  <c r="AQ213" i="7" s="1"/>
  <c r="AQ179" i="7" a="1"/>
  <c r="AQ179" i="7" s="1"/>
  <c r="AQ160" i="7" a="1"/>
  <c r="AQ160" i="7" s="1"/>
  <c r="AQ149" i="7" a="1"/>
  <c r="AQ149" i="7" s="1"/>
  <c r="AQ286" i="7" a="1"/>
  <c r="AQ286" i="7" s="1"/>
  <c r="AQ283" i="7" a="1"/>
  <c r="AQ283" i="7" s="1"/>
  <c r="AQ266" i="7" a="1"/>
  <c r="AQ266" i="7" s="1"/>
  <c r="AQ262" i="7" a="1"/>
  <c r="AQ262" i="7" s="1"/>
  <c r="AQ232" i="7" a="1"/>
  <c r="AQ232" i="7" s="1"/>
  <c r="AQ228" i="7" a="1"/>
  <c r="AQ228" i="7" s="1"/>
  <c r="AQ225" i="7" a="1"/>
  <c r="AQ225" i="7" s="1"/>
  <c r="AQ219" i="7" a="1"/>
  <c r="AQ219" i="7" s="1"/>
  <c r="AQ205" i="7" a="1"/>
  <c r="AQ205" i="7" s="1"/>
  <c r="AQ200" i="7" a="1"/>
  <c r="AQ200" i="7" s="1"/>
  <c r="AQ185" i="7" a="1"/>
  <c r="AQ185" i="7" s="1"/>
  <c r="AQ180" i="7" a="1"/>
  <c r="AQ180" i="7" s="1"/>
  <c r="AQ159" i="7" a="1"/>
  <c r="AQ159" i="7" s="1"/>
  <c r="AQ191" i="7" a="1"/>
  <c r="AQ191" i="7" s="1"/>
  <c r="AQ189" i="7" a="1"/>
  <c r="AQ189" i="7" s="1"/>
  <c r="AQ186" i="7" a="1"/>
  <c r="AQ186" i="7" s="1"/>
  <c r="AQ175" i="7" a="1"/>
  <c r="AQ175" i="7" s="1"/>
  <c r="AQ173" i="7" a="1"/>
  <c r="AQ173" i="7" s="1"/>
  <c r="AQ171" i="7" a="1"/>
  <c r="AQ171" i="7" s="1"/>
  <c r="AQ158" i="7" a="1"/>
  <c r="AQ158" i="7" s="1"/>
  <c r="AQ146" i="7" a="1"/>
  <c r="AQ146" i="7" s="1"/>
  <c r="AQ144" i="7" a="1"/>
  <c r="AQ144" i="7" s="1"/>
  <c r="AQ142" i="7" a="1"/>
  <c r="AQ142" i="7" s="1"/>
  <c r="AQ140" i="7" a="1"/>
  <c r="AQ140" i="7" s="1"/>
  <c r="AQ138" i="7" a="1"/>
  <c r="AQ138" i="7" s="1"/>
  <c r="AQ136" i="7" a="1"/>
  <c r="AQ136" i="7" s="1"/>
  <c r="AQ134" i="7" a="1"/>
  <c r="AQ134" i="7" s="1"/>
  <c r="AQ132" i="7" a="1"/>
  <c r="AQ132" i="7" s="1"/>
  <c r="AQ130" i="7" a="1"/>
  <c r="AQ130" i="7" s="1"/>
  <c r="AQ128" i="7" a="1"/>
  <c r="AQ128" i="7" s="1"/>
  <c r="AQ126" i="7" a="1"/>
  <c r="AQ126" i="7" s="1"/>
  <c r="AQ124" i="7" a="1"/>
  <c r="AQ124" i="7" s="1"/>
  <c r="AQ122" i="7" a="1"/>
  <c r="AQ122" i="7" s="1"/>
  <c r="AQ120" i="7" a="1"/>
  <c r="AQ120" i="7" s="1"/>
  <c r="AQ278" i="7" a="1"/>
  <c r="AQ278" i="7" s="1"/>
  <c r="AQ247" i="7" a="1"/>
  <c r="AQ247" i="7" s="1"/>
  <c r="AQ208" i="7" a="1"/>
  <c r="AQ208" i="7" s="1"/>
  <c r="AQ197" i="7" a="1"/>
  <c r="AQ197" i="7" s="1"/>
  <c r="AQ195" i="7" a="1"/>
  <c r="AQ195" i="7" s="1"/>
  <c r="AQ193" i="7" a="1"/>
  <c r="AQ193" i="7" s="1"/>
  <c r="AQ181" i="7" a="1"/>
  <c r="AQ181" i="7" s="1"/>
  <c r="AQ176" i="7" a="1"/>
  <c r="AQ176" i="7" s="1"/>
  <c r="AQ157" i="7" a="1"/>
  <c r="AQ157" i="7" s="1"/>
  <c r="AQ154" i="7" a="1"/>
  <c r="AQ154" i="7" s="1"/>
  <c r="AQ148" i="7" a="1"/>
  <c r="AQ148" i="7" s="1"/>
  <c r="AQ177" i="7" a="1"/>
  <c r="AQ177" i="7" s="1"/>
  <c r="AQ164" i="7" a="1"/>
  <c r="AQ164" i="7" s="1"/>
  <c r="AQ163" i="7" a="1"/>
  <c r="AQ163" i="7" s="1"/>
  <c r="AQ162" i="7" a="1"/>
  <c r="AQ162" i="7" s="1"/>
  <c r="AQ135" i="7" a="1"/>
  <c r="AQ135" i="7" s="1"/>
  <c r="AQ118" i="7" a="1"/>
  <c r="AQ118" i="7" s="1"/>
  <c r="AQ112" i="7" a="1"/>
  <c r="AQ112" i="7" s="1"/>
  <c r="AQ102" i="7" a="1"/>
  <c r="AQ102" i="7" s="1"/>
  <c r="AQ87" i="7" a="1"/>
  <c r="AQ87" i="7" s="1"/>
  <c r="AQ77" i="7" a="1"/>
  <c r="AQ77" i="7" s="1"/>
  <c r="AQ70" i="7" a="1"/>
  <c r="AQ70" i="7" s="1"/>
  <c r="AQ63" i="7" a="1"/>
  <c r="AQ63" i="7" s="1"/>
  <c r="AQ45" i="7" a="1"/>
  <c r="AQ45" i="7" s="1"/>
  <c r="AQ27" i="7" a="1"/>
  <c r="AQ27" i="7" s="1"/>
  <c r="AQ19" i="7" a="1"/>
  <c r="AQ19" i="7" s="1"/>
  <c r="AQ11" i="7" a="1"/>
  <c r="AQ11" i="7" s="1"/>
  <c r="AQ165" i="7" a="1"/>
  <c r="AQ165" i="7" s="1"/>
  <c r="AQ133" i="7" a="1"/>
  <c r="AQ133" i="7" s="1"/>
  <c r="AQ114" i="7" a="1"/>
  <c r="AQ114" i="7" s="1"/>
  <c r="AQ98" i="7" a="1"/>
  <c r="AQ98" i="7" s="1"/>
  <c r="AQ92" i="7" a="1"/>
  <c r="AQ92" i="7" s="1"/>
  <c r="AQ82" i="7" a="1"/>
  <c r="AQ82" i="7" s="1"/>
  <c r="AQ80" i="7" a="1"/>
  <c r="AQ80" i="7" s="1"/>
  <c r="AQ69" i="7" a="1"/>
  <c r="AQ69" i="7" s="1"/>
  <c r="AQ62" i="7" a="1"/>
  <c r="AQ62" i="7" s="1"/>
  <c r="AQ55" i="7" a="1"/>
  <c r="AQ55" i="7" s="1"/>
  <c r="AQ53" i="7" a="1"/>
  <c r="AQ53" i="7" s="1"/>
  <c r="AQ49" i="7" a="1"/>
  <c r="AQ49" i="7" s="1"/>
  <c r="AQ46" i="7" a="1"/>
  <c r="AQ46" i="7" s="1"/>
  <c r="AQ40" i="7" a="1"/>
  <c r="AQ40" i="7" s="1"/>
  <c r="AQ38" i="7" a="1"/>
  <c r="AQ38" i="7" s="1"/>
  <c r="AQ36" i="7" a="1"/>
  <c r="AQ36" i="7" s="1"/>
  <c r="AQ31" i="7" a="1"/>
  <c r="AQ31" i="7" s="1"/>
  <c r="AQ25" i="7" a="1"/>
  <c r="AQ25" i="7" s="1"/>
  <c r="AQ23" i="7" a="1"/>
  <c r="AQ23" i="7" s="1"/>
  <c r="AQ350" i="7" a="1"/>
  <c r="AQ350" i="7" s="1"/>
  <c r="AQ188" i="7" a="1"/>
  <c r="AQ188" i="7" s="1"/>
  <c r="AQ183" i="7" a="1"/>
  <c r="AQ183" i="7" s="1"/>
  <c r="AQ178" i="7" a="1"/>
  <c r="AQ178" i="7" s="1"/>
  <c r="AQ147" i="7" a="1"/>
  <c r="AQ147" i="7" s="1"/>
  <c r="AQ131" i="7" a="1"/>
  <c r="AQ131" i="7" s="1"/>
  <c r="AQ103" i="7" a="1"/>
  <c r="AQ103" i="7" s="1"/>
  <c r="AQ97" i="7" a="1"/>
  <c r="AQ97" i="7" s="1"/>
  <c r="AQ91" i="7" a="1"/>
  <c r="AQ91" i="7" s="1"/>
  <c r="AQ84" i="7" a="1"/>
  <c r="AQ84" i="7" s="1"/>
  <c r="AQ74" i="7" a="1"/>
  <c r="AQ74" i="7" s="1"/>
  <c r="AQ68" i="7" a="1"/>
  <c r="AQ68" i="7" s="1"/>
  <c r="AQ59" i="7" a="1"/>
  <c r="AQ59" i="7" s="1"/>
  <c r="AQ51" i="7" a="1"/>
  <c r="AQ51" i="7" s="1"/>
  <c r="AQ47" i="7" a="1"/>
  <c r="AQ47" i="7" s="1"/>
  <c r="AQ32" i="7" a="1"/>
  <c r="AQ32" i="7" s="1"/>
  <c r="AQ17" i="7" a="1"/>
  <c r="AQ17" i="7" s="1"/>
  <c r="AQ166" i="7" a="1"/>
  <c r="AQ166" i="7" s="1"/>
  <c r="AQ156" i="7" a="1"/>
  <c r="AQ156" i="7" s="1"/>
  <c r="AQ155" i="7" a="1"/>
  <c r="AQ155" i="7" s="1"/>
  <c r="AQ153" i="7" a="1"/>
  <c r="AQ153" i="7" s="1"/>
  <c r="AQ152" i="7" a="1"/>
  <c r="AQ152" i="7" s="1"/>
  <c r="AQ151" i="7" a="1"/>
  <c r="AQ151" i="7" s="1"/>
  <c r="AQ145" i="7" a="1"/>
  <c r="AQ145" i="7" s="1"/>
  <c r="AQ129" i="7" a="1"/>
  <c r="AQ129" i="7" s="1"/>
  <c r="AQ119" i="7" a="1"/>
  <c r="AQ119" i="7" s="1"/>
  <c r="AQ107" i="7" a="1"/>
  <c r="AQ107" i="7" s="1"/>
  <c r="AQ104" i="7" a="1"/>
  <c r="AQ104" i="7" s="1"/>
  <c r="AQ99" i="7" a="1"/>
  <c r="AQ99" i="7" s="1"/>
  <c r="AQ96" i="7" a="1"/>
  <c r="AQ96" i="7" s="1"/>
  <c r="AQ88" i="7" a="1"/>
  <c r="AQ88" i="7" s="1"/>
  <c r="AQ79" i="7" a="1"/>
  <c r="AQ79" i="7" s="1"/>
  <c r="AQ67" i="7" a="1"/>
  <c r="AQ67" i="7" s="1"/>
  <c r="AQ61" i="7" a="1"/>
  <c r="AQ61" i="7" s="1"/>
  <c r="AQ58" i="7" a="1"/>
  <c r="AQ58" i="7" s="1"/>
  <c r="AQ33" i="7" a="1"/>
  <c r="AQ33" i="7" s="1"/>
  <c r="AQ28" i="7" a="1"/>
  <c r="AQ28" i="7" s="1"/>
  <c r="AQ260" i="7" a="1"/>
  <c r="AQ260" i="7" s="1"/>
  <c r="AQ143" i="7" a="1"/>
  <c r="AQ143" i="7" s="1"/>
  <c r="AQ127" i="7" a="1"/>
  <c r="AQ127" i="7" s="1"/>
  <c r="AQ116" i="7" a="1"/>
  <c r="AQ116" i="7" s="1"/>
  <c r="AQ109" i="7" a="1"/>
  <c r="AQ109" i="7" s="1"/>
  <c r="AQ86" i="7" a="1"/>
  <c r="AQ86" i="7" s="1"/>
  <c r="AQ75" i="7" a="1"/>
  <c r="AQ75" i="7" s="1"/>
  <c r="AQ66" i="7" a="1"/>
  <c r="AQ66" i="7" s="1"/>
  <c r="AQ57" i="7" a="1"/>
  <c r="AQ57" i="7" s="1"/>
  <c r="AQ41" i="7" a="1"/>
  <c r="AQ41" i="7" s="1"/>
  <c r="AQ34" i="7" a="1"/>
  <c r="AQ34" i="7" s="1"/>
  <c r="AQ29" i="7" a="1"/>
  <c r="AQ29" i="7" s="1"/>
  <c r="AQ172" i="7" a="1"/>
  <c r="AQ172" i="7" s="1"/>
  <c r="AQ125" i="7" a="1"/>
  <c r="AQ125" i="7" s="1"/>
  <c r="AQ117" i="7" a="1"/>
  <c r="AQ117" i="7" s="1"/>
  <c r="AQ60" i="7" a="1"/>
  <c r="AQ60" i="7" s="1"/>
  <c r="AQ52" i="7" a="1"/>
  <c r="AQ52" i="7" s="1"/>
  <c r="AQ42" i="7" a="1"/>
  <c r="AQ42" i="7" s="1"/>
  <c r="AQ244" i="7" a="1"/>
  <c r="AQ244" i="7" s="1"/>
  <c r="AQ223" i="7" a="1"/>
  <c r="AQ223" i="7" s="1"/>
  <c r="AQ220" i="7" a="1"/>
  <c r="AQ220" i="7" s="1"/>
  <c r="AQ169" i="7" a="1"/>
  <c r="AQ169" i="7" s="1"/>
  <c r="AQ108" i="7" a="1"/>
  <c r="AQ108" i="7" s="1"/>
  <c r="AQ280" i="7" a="1"/>
  <c r="AQ280" i="7" s="1"/>
  <c r="AQ139" i="7" a="1"/>
  <c r="AQ139" i="7" s="1"/>
  <c r="AQ121" i="7" a="1"/>
  <c r="AQ121" i="7" s="1"/>
  <c r="AQ115" i="7" a="1"/>
  <c r="AQ115" i="7" s="1"/>
  <c r="AQ111" i="7" a="1"/>
  <c r="AQ111" i="7" s="1"/>
  <c r="AQ230" i="7" a="1"/>
  <c r="AQ230" i="7" s="1"/>
  <c r="AQ174" i="7" a="1"/>
  <c r="AQ174" i="7" s="1"/>
  <c r="AQ94" i="7" a="1"/>
  <c r="AQ94" i="7" s="1"/>
  <c r="AQ89" i="7" a="1"/>
  <c r="AQ89" i="7" s="1"/>
  <c r="AQ187" i="7" a="1"/>
  <c r="AQ187" i="7" s="1"/>
  <c r="AQ170" i="7" a="1"/>
  <c r="AQ170" i="7" s="1"/>
  <c r="AQ105" i="7" a="1"/>
  <c r="AQ105" i="7" s="1"/>
  <c r="AQ100" i="7" a="1"/>
  <c r="AQ100" i="7" s="1"/>
  <c r="AQ65" i="7" a="1"/>
  <c r="AQ65" i="7" s="1"/>
  <c r="AQ64" i="7" a="1"/>
  <c r="AQ64" i="7" s="1"/>
  <c r="AQ190" i="7" a="1"/>
  <c r="AQ190" i="7" s="1"/>
  <c r="AQ141" i="7" a="1"/>
  <c r="AQ141" i="7" s="1"/>
  <c r="AQ123" i="7" a="1"/>
  <c r="AQ123" i="7" s="1"/>
  <c r="AQ110" i="7" a="1"/>
  <c r="AQ110" i="7" s="1"/>
  <c r="AQ218" i="7" a="1"/>
  <c r="AQ218" i="7" s="1"/>
  <c r="AQ203" i="7" a="1"/>
  <c r="AQ203" i="7" s="1"/>
  <c r="AQ113" i="7" a="1"/>
  <c r="AQ113" i="7" s="1"/>
  <c r="AQ106" i="7" a="1"/>
  <c r="AQ106" i="7" s="1"/>
  <c r="AQ199" i="7" a="1"/>
  <c r="AQ199" i="7" s="1"/>
  <c r="AQ182" i="7" a="1"/>
  <c r="AQ182" i="7" s="1"/>
  <c r="AQ137" i="7" a="1"/>
  <c r="AQ137" i="7" s="1"/>
  <c r="K9" i="7"/>
  <c r="K369" i="7" a="1"/>
  <c r="K369" i="7" s="1"/>
  <c r="K361" i="7" a="1"/>
  <c r="K361" i="7" s="1"/>
  <c r="K368" i="7" a="1"/>
  <c r="K368" i="7" s="1"/>
  <c r="K360" i="7" a="1"/>
  <c r="K360" i="7" s="1"/>
  <c r="K366" i="7" a="1"/>
  <c r="K366" i="7" s="1"/>
  <c r="K358" i="7" a="1"/>
  <c r="K358" i="7" s="1"/>
  <c r="K352" i="7" a="1"/>
  <c r="K352" i="7" s="1"/>
  <c r="K363" i="7" a="1"/>
  <c r="K363" i="7" s="1"/>
  <c r="K355" i="7" a="1"/>
  <c r="K355" i="7" s="1"/>
  <c r="K340" i="7" a="1"/>
  <c r="K340" i="7" s="1"/>
  <c r="K335" i="7" a="1"/>
  <c r="K335" i="7" s="1"/>
  <c r="K328" i="7" a="1"/>
  <c r="K328" i="7" s="1"/>
  <c r="K326" i="7" a="1"/>
  <c r="K326" i="7" s="1"/>
  <c r="K324" i="7" a="1"/>
  <c r="K324" i="7" s="1"/>
  <c r="K316" i="7" a="1"/>
  <c r="K316" i="7" s="1"/>
  <c r="K311" i="7" a="1"/>
  <c r="K311" i="7" s="1"/>
  <c r="K309" i="7" a="1"/>
  <c r="K309" i="7" s="1"/>
  <c r="K307" i="7" a="1"/>
  <c r="K307" i="7" s="1"/>
  <c r="K291" i="7" a="1"/>
  <c r="K291" i="7" s="1"/>
  <c r="K289" i="7" a="1"/>
  <c r="K289" i="7" s="1"/>
  <c r="K278" i="7" a="1"/>
  <c r="K278" i="7" s="1"/>
  <c r="K269" i="7" a="1"/>
  <c r="K269" i="7" s="1"/>
  <c r="K266" i="7" a="1"/>
  <c r="K266" i="7" s="1"/>
  <c r="K246" i="7" a="1"/>
  <c r="K246" i="7" s="1"/>
  <c r="K240" i="7" a="1"/>
  <c r="K240" i="7" s="1"/>
  <c r="K239" i="7" a="1"/>
  <c r="K239" i="7" s="1"/>
  <c r="K238" i="7" a="1"/>
  <c r="K238" i="7" s="1"/>
  <c r="K237" i="7" a="1"/>
  <c r="K237" i="7" s="1"/>
  <c r="K208" i="7" a="1"/>
  <c r="K208" i="7" s="1"/>
  <c r="K207" i="7" a="1"/>
  <c r="K207" i="7" s="1"/>
  <c r="K206" i="7" a="1"/>
  <c r="K206" i="7" s="1"/>
  <c r="K205" i="7" a="1"/>
  <c r="K205" i="7" s="1"/>
  <c r="K180" i="7" a="1"/>
  <c r="K180" i="7" s="1"/>
  <c r="K367" i="7" a="1"/>
  <c r="K367" i="7" s="1"/>
  <c r="K356" i="7" a="1"/>
  <c r="K356" i="7" s="1"/>
  <c r="K345" i="7" a="1"/>
  <c r="K345" i="7" s="1"/>
  <c r="K339" i="7" a="1"/>
  <c r="K339" i="7" s="1"/>
  <c r="K331" i="7" a="1"/>
  <c r="K331" i="7" s="1"/>
  <c r="K322" i="7" a="1"/>
  <c r="K322" i="7" s="1"/>
  <c r="K304" i="7" a="1"/>
  <c r="K304" i="7" s="1"/>
  <c r="K302" i="7" a="1"/>
  <c r="K302" i="7" s="1"/>
  <c r="K298" i="7" a="1"/>
  <c r="K298" i="7" s="1"/>
  <c r="K293" i="7" a="1"/>
  <c r="K293" i="7" s="1"/>
  <c r="K286" i="7" a="1"/>
  <c r="K286" i="7" s="1"/>
  <c r="K284" i="7" a="1"/>
  <c r="K284" i="7" s="1"/>
  <c r="K263" i="7" a="1"/>
  <c r="K263" i="7" s="1"/>
  <c r="K260" i="7" a="1"/>
  <c r="K260" i="7" s="1"/>
  <c r="K257" i="7" a="1"/>
  <c r="K257" i="7" s="1"/>
  <c r="K254" i="7" a="1"/>
  <c r="K254" i="7" s="1"/>
  <c r="K243" i="7" a="1"/>
  <c r="K243" i="7" s="1"/>
  <c r="K242" i="7" a="1"/>
  <c r="K242" i="7" s="1"/>
  <c r="K241" i="7" a="1"/>
  <c r="K241" i="7" s="1"/>
  <c r="K212" i="7" a="1"/>
  <c r="K212" i="7" s="1"/>
  <c r="K211" i="7" a="1"/>
  <c r="K211" i="7" s="1"/>
  <c r="K210" i="7" a="1"/>
  <c r="K210" i="7" s="1"/>
  <c r="K209" i="7" a="1"/>
  <c r="K209" i="7" s="1"/>
  <c r="K170" i="7" a="1"/>
  <c r="K170" i="7" s="1"/>
  <c r="K364" i="7" a="1"/>
  <c r="K364" i="7" s="1"/>
  <c r="K357" i="7" a="1"/>
  <c r="K357" i="7" s="1"/>
  <c r="K344" i="7" a="1"/>
  <c r="K344" i="7" s="1"/>
  <c r="K334" i="7" a="1"/>
  <c r="K334" i="7" s="1"/>
  <c r="K320" i="7" a="1"/>
  <c r="K320" i="7" s="1"/>
  <c r="K318" i="7" a="1"/>
  <c r="K318" i="7" s="1"/>
  <c r="K313" i="7" a="1"/>
  <c r="K313" i="7" s="1"/>
  <c r="K306" i="7" a="1"/>
  <c r="K306" i="7" s="1"/>
  <c r="K300" i="7" a="1"/>
  <c r="K300" i="7" s="1"/>
  <c r="K296" i="7" a="1"/>
  <c r="K296" i="7" s="1"/>
  <c r="K281" i="7" a="1"/>
  <c r="K281" i="7" s="1"/>
  <c r="K277" i="7" a="1"/>
  <c r="K277" i="7" s="1"/>
  <c r="K268" i="7" a="1"/>
  <c r="K268" i="7" s="1"/>
  <c r="K265" i="7" a="1"/>
  <c r="K265" i="7" s="1"/>
  <c r="K244" i="7" a="1"/>
  <c r="K244" i="7" s="1"/>
  <c r="K216" i="7" a="1"/>
  <c r="K216" i="7" s="1"/>
  <c r="K215" i="7" a="1"/>
  <c r="K215" i="7" s="1"/>
  <c r="K214" i="7" a="1"/>
  <c r="K214" i="7" s="1"/>
  <c r="K213" i="7" a="1"/>
  <c r="K213" i="7" s="1"/>
  <c r="K184" i="7" a="1"/>
  <c r="K184" i="7" s="1"/>
  <c r="K183" i="7" a="1"/>
  <c r="K183" i="7" s="1"/>
  <c r="K182" i="7" a="1"/>
  <c r="K182" i="7" s="1"/>
  <c r="K181" i="7" a="1"/>
  <c r="K181" i="7" s="1"/>
  <c r="K178" i="7" a="1"/>
  <c r="K178" i="7" s="1"/>
  <c r="K176" i="7" a="1"/>
  <c r="K176" i="7" s="1"/>
  <c r="K174" i="7" a="1"/>
  <c r="K174" i="7" s="1"/>
  <c r="K172" i="7" a="1"/>
  <c r="K172" i="7" s="1"/>
  <c r="K350" i="7" a="1"/>
  <c r="K350" i="7" s="1"/>
  <c r="K349" i="7" a="1"/>
  <c r="K349" i="7" s="1"/>
  <c r="K343" i="7" a="1"/>
  <c r="K343" i="7" s="1"/>
  <c r="K333" i="7" a="1"/>
  <c r="K333" i="7" s="1"/>
  <c r="K329" i="7" a="1"/>
  <c r="K329" i="7" s="1"/>
  <c r="K315" i="7" a="1"/>
  <c r="K315" i="7" s="1"/>
  <c r="K310" i="7" a="1"/>
  <c r="K310" i="7" s="1"/>
  <c r="K288" i="7" a="1"/>
  <c r="K288" i="7" s="1"/>
  <c r="K283" i="7" a="1"/>
  <c r="K283" i="7" s="1"/>
  <c r="K276" i="7" a="1"/>
  <c r="K276" i="7" s="1"/>
  <c r="K273" i="7" a="1"/>
  <c r="K273" i="7" s="1"/>
  <c r="K271" i="7" a="1"/>
  <c r="K271" i="7" s="1"/>
  <c r="K251" i="7" a="1"/>
  <c r="K251" i="7" s="1"/>
  <c r="K248" i="7" a="1"/>
  <c r="K248" i="7" s="1"/>
  <c r="K245" i="7" a="1"/>
  <c r="K245" i="7" s="1"/>
  <c r="K220" i="7" a="1"/>
  <c r="K220" i="7" s="1"/>
  <c r="K219" i="7" a="1"/>
  <c r="K219" i="7" s="1"/>
  <c r="K218" i="7" a="1"/>
  <c r="K218" i="7" s="1"/>
  <c r="K217" i="7" a="1"/>
  <c r="K217" i="7" s="1"/>
  <c r="K188" i="7" a="1"/>
  <c r="K188" i="7" s="1"/>
  <c r="K187" i="7" a="1"/>
  <c r="K187" i="7" s="1"/>
  <c r="K186" i="7" a="1"/>
  <c r="K186" i="7" s="1"/>
  <c r="K185" i="7" a="1"/>
  <c r="K185" i="7" s="1"/>
  <c r="K365" i="7" a="1"/>
  <c r="K365" i="7" s="1"/>
  <c r="K351" i="7" a="1"/>
  <c r="K351" i="7" s="1"/>
  <c r="K348" i="7" a="1"/>
  <c r="K348" i="7" s="1"/>
  <c r="K338" i="7" a="1"/>
  <c r="K338" i="7" s="1"/>
  <c r="K327" i="7" a="1"/>
  <c r="K327" i="7" s="1"/>
  <c r="K325" i="7" a="1"/>
  <c r="K325" i="7" s="1"/>
  <c r="K308" i="7" a="1"/>
  <c r="K308" i="7" s="1"/>
  <c r="K295" i="7" a="1"/>
  <c r="K295" i="7" s="1"/>
  <c r="K292" i="7" a="1"/>
  <c r="K292" i="7" s="1"/>
  <c r="K290" i="7" a="1"/>
  <c r="K290" i="7" s="1"/>
  <c r="K280" i="7" a="1"/>
  <c r="K280" i="7" s="1"/>
  <c r="K262" i="7" a="1"/>
  <c r="K262" i="7" s="1"/>
  <c r="K259" i="7" a="1"/>
  <c r="K259" i="7" s="1"/>
  <c r="K256" i="7" a="1"/>
  <c r="K256" i="7" s="1"/>
  <c r="K253" i="7" a="1"/>
  <c r="K253" i="7" s="1"/>
  <c r="K224" i="7" a="1"/>
  <c r="K224" i="7" s="1"/>
  <c r="K223" i="7" a="1"/>
  <c r="K223" i="7" s="1"/>
  <c r="K222" i="7" a="1"/>
  <c r="K222" i="7" s="1"/>
  <c r="K221" i="7" a="1"/>
  <c r="K221" i="7" s="1"/>
  <c r="K192" i="7" a="1"/>
  <c r="K192" i="7" s="1"/>
  <c r="K191" i="7" a="1"/>
  <c r="K191" i="7" s="1"/>
  <c r="K190" i="7" a="1"/>
  <c r="K190" i="7" s="1"/>
  <c r="K189" i="7" a="1"/>
  <c r="K189" i="7" s="1"/>
  <c r="K359" i="7" a="1"/>
  <c r="K359" i="7" s="1"/>
  <c r="K347" i="7" a="1"/>
  <c r="K347" i="7" s="1"/>
  <c r="K336" i="7" a="1"/>
  <c r="K336" i="7" s="1"/>
  <c r="K332" i="7" a="1"/>
  <c r="K332" i="7" s="1"/>
  <c r="K330" i="7" a="1"/>
  <c r="K330" i="7" s="1"/>
  <c r="K323" i="7" a="1"/>
  <c r="K323" i="7" s="1"/>
  <c r="K314" i="7" a="1"/>
  <c r="K314" i="7" s="1"/>
  <c r="K312" i="7" a="1"/>
  <c r="K312" i="7" s="1"/>
  <c r="K234" i="7" a="1"/>
  <c r="K234" i="7" s="1"/>
  <c r="K227" i="7" a="1"/>
  <c r="K227" i="7" s="1"/>
  <c r="K200" i="7" a="1"/>
  <c r="K200" i="7" s="1"/>
  <c r="K168" i="7" a="1"/>
  <c r="K168" i="7" s="1"/>
  <c r="K165" i="7" a="1"/>
  <c r="K165" i="7" s="1"/>
  <c r="K152" i="7" a="1"/>
  <c r="K152" i="7" s="1"/>
  <c r="K149" i="7" a="1"/>
  <c r="K149" i="7" s="1"/>
  <c r="K146" i="7" a="1"/>
  <c r="K146" i="7" s="1"/>
  <c r="K139" i="7" a="1"/>
  <c r="K139" i="7" s="1"/>
  <c r="K122" i="7" a="1"/>
  <c r="K122" i="7" s="1"/>
  <c r="K120" i="7" a="1"/>
  <c r="K120" i="7" s="1"/>
  <c r="K111" i="7" a="1"/>
  <c r="K111" i="7" s="1"/>
  <c r="K101" i="7" a="1"/>
  <c r="K101" i="7" s="1"/>
  <c r="K91" i="7" a="1"/>
  <c r="K91" i="7" s="1"/>
  <c r="K88" i="7" a="1"/>
  <c r="K88" i="7" s="1"/>
  <c r="K85" i="7" a="1"/>
  <c r="K85" i="7" s="1"/>
  <c r="K75" i="7" a="1"/>
  <c r="K75" i="7" s="1"/>
  <c r="K72" i="7" a="1"/>
  <c r="K72" i="7" s="1"/>
  <c r="K45" i="7" a="1"/>
  <c r="K45" i="7" s="1"/>
  <c r="K43" i="7" a="1"/>
  <c r="K43" i="7" s="1"/>
  <c r="K41" i="7" a="1"/>
  <c r="K41" i="7" s="1"/>
  <c r="K32" i="7" a="1"/>
  <c r="K32" i="7" s="1"/>
  <c r="K23" i="7" a="1"/>
  <c r="K23" i="7" s="1"/>
  <c r="K301" i="7" a="1"/>
  <c r="K301" i="7" s="1"/>
  <c r="K299" i="7" a="1"/>
  <c r="K299" i="7" s="1"/>
  <c r="K274" i="7" a="1"/>
  <c r="K274" i="7" s="1"/>
  <c r="K272" i="7" a="1"/>
  <c r="K272" i="7" s="1"/>
  <c r="K264" i="7" a="1"/>
  <c r="K264" i="7" s="1"/>
  <c r="K231" i="7" a="1"/>
  <c r="K231" i="7" s="1"/>
  <c r="K204" i="7" a="1"/>
  <c r="K204" i="7" s="1"/>
  <c r="K193" i="7" a="1"/>
  <c r="K193" i="7" s="1"/>
  <c r="K164" i="7" a="1"/>
  <c r="K164" i="7" s="1"/>
  <c r="K161" i="7" a="1"/>
  <c r="K161" i="7" s="1"/>
  <c r="K158" i="7" a="1"/>
  <c r="K158" i="7" s="1"/>
  <c r="K142" i="7" a="1"/>
  <c r="K142" i="7" s="1"/>
  <c r="K136" i="7" a="1"/>
  <c r="K136" i="7" s="1"/>
  <c r="K134" i="7" a="1"/>
  <c r="K134" i="7" s="1"/>
  <c r="K132" i="7" a="1"/>
  <c r="K132" i="7" s="1"/>
  <c r="K130" i="7" a="1"/>
  <c r="K130" i="7" s="1"/>
  <c r="K124" i="7" a="1"/>
  <c r="K124" i="7" s="1"/>
  <c r="K115" i="7" a="1"/>
  <c r="K115" i="7" s="1"/>
  <c r="K113" i="7" a="1"/>
  <c r="K113" i="7" s="1"/>
  <c r="K106" i="7" a="1"/>
  <c r="K106" i="7" s="1"/>
  <c r="K104" i="7" a="1"/>
  <c r="K104" i="7" s="1"/>
  <c r="K98" i="7" a="1"/>
  <c r="K98" i="7" s="1"/>
  <c r="K82" i="7" a="1"/>
  <c r="K82" i="7" s="1"/>
  <c r="K71" i="7" a="1"/>
  <c r="K71" i="7" s="1"/>
  <c r="K63" i="7" a="1"/>
  <c r="K63" i="7" s="1"/>
  <c r="K54" i="7" a="1"/>
  <c r="K54" i="7" s="1"/>
  <c r="K52" i="7" a="1"/>
  <c r="K52" i="7" s="1"/>
  <c r="K50" i="7" a="1"/>
  <c r="K50" i="7" s="1"/>
  <c r="L5" i="7"/>
  <c r="AR5" i="7" s="1"/>
  <c r="K362" i="7" a="1"/>
  <c r="K362" i="7" s="1"/>
  <c r="K342" i="7" a="1"/>
  <c r="K342" i="7" s="1"/>
  <c r="K321" i="7" a="1"/>
  <c r="K321" i="7" s="1"/>
  <c r="K297" i="7" a="1"/>
  <c r="K297" i="7" s="1"/>
  <c r="K270" i="7" a="1"/>
  <c r="K270" i="7" s="1"/>
  <c r="K250" i="7" a="1"/>
  <c r="K250" i="7" s="1"/>
  <c r="K235" i="7" a="1"/>
  <c r="K235" i="7" s="1"/>
  <c r="K228" i="7" a="1"/>
  <c r="K228" i="7" s="1"/>
  <c r="K197" i="7" a="1"/>
  <c r="K197" i="7" s="1"/>
  <c r="K157" i="7" a="1"/>
  <c r="K157" i="7" s="1"/>
  <c r="K154" i="7" a="1"/>
  <c r="K154" i="7" s="1"/>
  <c r="K148" i="7" a="1"/>
  <c r="K148" i="7" s="1"/>
  <c r="K128" i="7" a="1"/>
  <c r="K128" i="7" s="1"/>
  <c r="K117" i="7" a="1"/>
  <c r="K117" i="7" s="1"/>
  <c r="K108" i="7" a="1"/>
  <c r="K108" i="7" s="1"/>
  <c r="K95" i="7" a="1"/>
  <c r="K95" i="7" s="1"/>
  <c r="K92" i="7" a="1"/>
  <c r="K92" i="7" s="1"/>
  <c r="K89" i="7" a="1"/>
  <c r="K89" i="7" s="1"/>
  <c r="K79" i="7" a="1"/>
  <c r="K79" i="7" s="1"/>
  <c r="K76" i="7" a="1"/>
  <c r="K76" i="7" s="1"/>
  <c r="K70" i="7" a="1"/>
  <c r="K70" i="7" s="1"/>
  <c r="K61" i="7" a="1"/>
  <c r="K61" i="7" s="1"/>
  <c r="K59" i="7" a="1"/>
  <c r="K59" i="7" s="1"/>
  <c r="K57" i="7" a="1"/>
  <c r="K57" i="7" s="1"/>
  <c r="K48" i="7" a="1"/>
  <c r="K48" i="7" s="1"/>
  <c r="K317" i="7" a="1"/>
  <c r="K317" i="7" s="1"/>
  <c r="K282" i="7" a="1"/>
  <c r="K282" i="7" s="1"/>
  <c r="K258" i="7" a="1"/>
  <c r="K258" i="7" s="1"/>
  <c r="K252" i="7" a="1"/>
  <c r="K252" i="7" s="1"/>
  <c r="K232" i="7" a="1"/>
  <c r="K232" i="7" s="1"/>
  <c r="K201" i="7" a="1"/>
  <c r="K201" i="7" s="1"/>
  <c r="K194" i="7" a="1"/>
  <c r="K194" i="7" s="1"/>
  <c r="K179" i="7" a="1"/>
  <c r="K179" i="7" s="1"/>
  <c r="K167" i="7" a="1"/>
  <c r="K167" i="7" s="1"/>
  <c r="K163" i="7" a="1"/>
  <c r="K163" i="7" s="1"/>
  <c r="K151" i="7" a="1"/>
  <c r="K151" i="7" s="1"/>
  <c r="K145" i="7" a="1"/>
  <c r="K145" i="7" s="1"/>
  <c r="K141" i="7" a="1"/>
  <c r="K141" i="7" s="1"/>
  <c r="K126" i="7" a="1"/>
  <c r="K126" i="7" s="1"/>
  <c r="K110" i="7" a="1"/>
  <c r="K110" i="7" s="1"/>
  <c r="K102" i="7" a="1"/>
  <c r="K102" i="7" s="1"/>
  <c r="K86" i="7" a="1"/>
  <c r="K86" i="7" s="1"/>
  <c r="K69" i="7" a="1"/>
  <c r="K69" i="7" s="1"/>
  <c r="K37" i="7" a="1"/>
  <c r="K37" i="7" s="1"/>
  <c r="K35" i="7" a="1"/>
  <c r="K35" i="7" s="1"/>
  <c r="K33" i="7" a="1"/>
  <c r="K33" i="7" s="1"/>
  <c r="K337" i="7" a="1"/>
  <c r="K337" i="7" s="1"/>
  <c r="K319" i="7" a="1"/>
  <c r="K319" i="7" s="1"/>
  <c r="K275" i="7" a="1"/>
  <c r="K275" i="7" s="1"/>
  <c r="K236" i="7" a="1"/>
  <c r="K236" i="7" s="1"/>
  <c r="K225" i="7" a="1"/>
  <c r="K225" i="7" s="1"/>
  <c r="K198" i="7" a="1"/>
  <c r="K198" i="7" s="1"/>
  <c r="K177" i="7" a="1"/>
  <c r="K177" i="7" s="1"/>
  <c r="K169" i="7" a="1"/>
  <c r="K169" i="7" s="1"/>
  <c r="K160" i="7" a="1"/>
  <c r="K160" i="7" s="1"/>
  <c r="K138" i="7" a="1"/>
  <c r="K138" i="7" s="1"/>
  <c r="K135" i="7" a="1"/>
  <c r="K135" i="7" s="1"/>
  <c r="K131" i="7" a="1"/>
  <c r="K131" i="7" s="1"/>
  <c r="K123" i="7" a="1"/>
  <c r="K123" i="7" s="1"/>
  <c r="K121" i="7" a="1"/>
  <c r="K121" i="7" s="1"/>
  <c r="K119" i="7" a="1"/>
  <c r="K119" i="7" s="1"/>
  <c r="K99" i="7" a="1"/>
  <c r="K99" i="7" s="1"/>
  <c r="K96" i="7" a="1"/>
  <c r="K96" i="7" s="1"/>
  <c r="K93" i="7" a="1"/>
  <c r="K93" i="7" s="1"/>
  <c r="K83" i="7" a="1"/>
  <c r="K83" i="7" s="1"/>
  <c r="K80" i="7" a="1"/>
  <c r="K80" i="7" s="1"/>
  <c r="K77" i="7" a="1"/>
  <c r="K77" i="7" s="1"/>
  <c r="K68" i="7" a="1"/>
  <c r="K68" i="7" s="1"/>
  <c r="K64" i="7" a="1"/>
  <c r="K64" i="7" s="1"/>
  <c r="K55" i="7" a="1"/>
  <c r="K55" i="7" s="1"/>
  <c r="K46" i="7" a="1"/>
  <c r="K46" i="7" s="1"/>
  <c r="K44" i="7" a="1"/>
  <c r="K44" i="7" s="1"/>
  <c r="K42" i="7" a="1"/>
  <c r="K42" i="7" s="1"/>
  <c r="K346" i="7" a="1"/>
  <c r="K346" i="7" s="1"/>
  <c r="K341" i="7" a="1"/>
  <c r="K341" i="7" s="1"/>
  <c r="K305" i="7" a="1"/>
  <c r="K305" i="7" s="1"/>
  <c r="K285" i="7" a="1"/>
  <c r="K285" i="7" s="1"/>
  <c r="K249" i="7" a="1"/>
  <c r="K249" i="7" s="1"/>
  <c r="K233" i="7" a="1"/>
  <c r="K233" i="7" s="1"/>
  <c r="K229" i="7" a="1"/>
  <c r="K229" i="7" s="1"/>
  <c r="K153" i="7" a="1"/>
  <c r="K153" i="7" s="1"/>
  <c r="K147" i="7" a="1"/>
  <c r="K147" i="7" s="1"/>
  <c r="K143" i="7" a="1"/>
  <c r="K143" i="7" s="1"/>
  <c r="K137" i="7" a="1"/>
  <c r="K137" i="7" s="1"/>
  <c r="K74" i="7" a="1"/>
  <c r="K74" i="7" s="1"/>
  <c r="K67" i="7" a="1"/>
  <c r="K67" i="7" s="1"/>
  <c r="K65" i="7" a="1"/>
  <c r="K65" i="7" s="1"/>
  <c r="K58" i="7" a="1"/>
  <c r="K58" i="7" s="1"/>
  <c r="K51" i="7" a="1"/>
  <c r="K51" i="7" s="1"/>
  <c r="K29" i="7" a="1"/>
  <c r="K29" i="7" s="1"/>
  <c r="K28" i="7" a="1"/>
  <c r="K28" i="7" s="1"/>
  <c r="K24" i="7" a="1"/>
  <c r="K24" i="7" s="1"/>
  <c r="K22" i="7" a="1"/>
  <c r="K22" i="7" s="1"/>
  <c r="K20" i="7" a="1"/>
  <c r="K20" i="7" s="1"/>
  <c r="K18" i="7" a="1"/>
  <c r="K18" i="7" s="1"/>
  <c r="K353" i="7" a="1"/>
  <c r="K353" i="7" s="1"/>
  <c r="K173" i="7" a="1"/>
  <c r="K173" i="7" s="1"/>
  <c r="K155" i="7" a="1"/>
  <c r="K155" i="7" s="1"/>
  <c r="K279" i="7" a="1"/>
  <c r="K279" i="7" s="1"/>
  <c r="K196" i="7" a="1"/>
  <c r="K196" i="7" s="1"/>
  <c r="K159" i="7" a="1"/>
  <c r="K159" i="7" s="1"/>
  <c r="K133" i="7" a="1"/>
  <c r="K133" i="7" s="1"/>
  <c r="K294" i="7" a="1"/>
  <c r="K294" i="7" s="1"/>
  <c r="K267" i="7" a="1"/>
  <c r="K267" i="7" s="1"/>
  <c r="K247" i="7" a="1"/>
  <c r="K247" i="7" s="1"/>
  <c r="K203" i="7" a="1"/>
  <c r="K203" i="7" s="1"/>
  <c r="K199" i="7" a="1"/>
  <c r="K199" i="7" s="1"/>
  <c r="K195" i="7" a="1"/>
  <c r="K195" i="7" s="1"/>
  <c r="K129" i="7" a="1"/>
  <c r="K129" i="7" s="1"/>
  <c r="K109" i="7" a="1"/>
  <c r="K109" i="7" s="1"/>
  <c r="K107" i="7" a="1"/>
  <c r="K107" i="7" s="1"/>
  <c r="K303" i="7" a="1"/>
  <c r="K303" i="7" s="1"/>
  <c r="K202" i="7" a="1"/>
  <c r="K202" i="7" s="1"/>
  <c r="K171" i="7" a="1"/>
  <c r="K171" i="7" s="1"/>
  <c r="K156" i="7" a="1"/>
  <c r="K156" i="7" s="1"/>
  <c r="K150" i="7" a="1"/>
  <c r="K150" i="7" s="1"/>
  <c r="K144" i="7" a="1"/>
  <c r="K144" i="7" s="1"/>
  <c r="K140" i="7" a="1"/>
  <c r="K140" i="7" s="1"/>
  <c r="K116" i="7" a="1"/>
  <c r="K116" i="7" s="1"/>
  <c r="K105" i="7" a="1"/>
  <c r="K105" i="7" s="1"/>
  <c r="K97" i="7" a="1"/>
  <c r="K97" i="7" s="1"/>
  <c r="K94" i="7" a="1"/>
  <c r="K94" i="7" s="1"/>
  <c r="K287" i="7" a="1"/>
  <c r="K287" i="7" s="1"/>
  <c r="K261" i="7" a="1"/>
  <c r="K261" i="7" s="1"/>
  <c r="K175" i="7" a="1"/>
  <c r="K175" i="7" s="1"/>
  <c r="K166" i="7" a="1"/>
  <c r="K166" i="7" s="1"/>
  <c r="K162" i="7" a="1"/>
  <c r="K162" i="7" s="1"/>
  <c r="K127" i="7" a="1"/>
  <c r="K127" i="7" s="1"/>
  <c r="K118" i="7" a="1"/>
  <c r="K118" i="7" s="1"/>
  <c r="K114" i="7" a="1"/>
  <c r="K114" i="7" s="1"/>
  <c r="K100" i="7" a="1"/>
  <c r="K100" i="7" s="1"/>
  <c r="K255" i="7" a="1"/>
  <c r="K255" i="7" s="1"/>
  <c r="K125" i="7" a="1"/>
  <c r="K125" i="7" s="1"/>
  <c r="K112" i="7" a="1"/>
  <c r="K112" i="7" s="1"/>
  <c r="K103" i="7" a="1"/>
  <c r="K103" i="7" s="1"/>
  <c r="K230" i="7" a="1"/>
  <c r="K230" i="7" s="1"/>
  <c r="K84" i="7" a="1"/>
  <c r="K84" i="7" s="1"/>
  <c r="K47" i="7" a="1"/>
  <c r="K47" i="7" s="1"/>
  <c r="K21" i="7" a="1"/>
  <c r="K21" i="7" s="1"/>
  <c r="K226" i="7" a="1"/>
  <c r="K226" i="7" s="1"/>
  <c r="K39" i="7" a="1"/>
  <c r="K39" i="7" s="1"/>
  <c r="K15" i="7" a="1"/>
  <c r="K15" i="7" s="1"/>
  <c r="K12" i="7" a="1"/>
  <c r="K12" i="7" s="1"/>
  <c r="K78" i="7" a="1"/>
  <c r="K78" i="7" s="1"/>
  <c r="K36" i="7" a="1"/>
  <c r="K36" i="7" s="1"/>
  <c r="K17" i="7" a="1"/>
  <c r="K17" i="7" s="1"/>
  <c r="K66" i="7" a="1"/>
  <c r="K66" i="7" s="1"/>
  <c r="K62" i="7" a="1"/>
  <c r="K62" i="7" s="1"/>
  <c r="K60" i="7" a="1"/>
  <c r="K60" i="7" s="1"/>
  <c r="K56" i="7" a="1"/>
  <c r="K56" i="7" s="1"/>
  <c r="K40" i="7" a="1"/>
  <c r="K40" i="7" s="1"/>
  <c r="K90" i="7" a="1"/>
  <c r="K90" i="7" s="1"/>
  <c r="K81" i="7" a="1"/>
  <c r="K81" i="7" s="1"/>
  <c r="K34" i="7" a="1"/>
  <c r="K34" i="7" s="1"/>
  <c r="K14" i="7" a="1"/>
  <c r="K14" i="7" s="1"/>
  <c r="K11" i="7" a="1"/>
  <c r="K11" i="7" s="1"/>
  <c r="K26" i="7" a="1"/>
  <c r="K26" i="7" s="1"/>
  <c r="K19" i="7" a="1"/>
  <c r="K19" i="7" s="1"/>
  <c r="K16" i="7" a="1"/>
  <c r="K16" i="7" s="1"/>
  <c r="K87" i="7" a="1"/>
  <c r="K87" i="7" s="1"/>
  <c r="K49" i="7" a="1"/>
  <c r="K49" i="7" s="1"/>
  <c r="K31" i="7" a="1"/>
  <c r="K31" i="7" s="1"/>
  <c r="K30" i="7" a="1"/>
  <c r="K30" i="7" s="1"/>
  <c r="K27" i="7" a="1"/>
  <c r="K27" i="7" s="1"/>
  <c r="K10" i="7" a="1"/>
  <c r="K10" i="7" s="1"/>
  <c r="K354" i="7" a="1"/>
  <c r="K354" i="7" s="1"/>
  <c r="K73" i="7" a="1"/>
  <c r="K73" i="7" s="1"/>
  <c r="K53" i="7" a="1"/>
  <c r="K53" i="7" s="1"/>
  <c r="K38" i="7" a="1"/>
  <c r="K38" i="7" s="1"/>
  <c r="K25" i="7" a="1"/>
  <c r="K25" i="7" s="1"/>
  <c r="K13" i="7" a="1"/>
  <c r="K13" i="7" s="1"/>
  <c r="DH9" i="7"/>
  <c r="DG369" i="7"/>
  <c r="DG361" i="7"/>
  <c r="DG353" i="7"/>
  <c r="DG345" i="7"/>
  <c r="DG366" i="7"/>
  <c r="DG363" i="7"/>
  <c r="DG355" i="7"/>
  <c r="DG347" i="7"/>
  <c r="DG339" i="7"/>
  <c r="DG331" i="7"/>
  <c r="DG323" i="7"/>
  <c r="DG315" i="7"/>
  <c r="DG307" i="7"/>
  <c r="DG299" i="7"/>
  <c r="DG291" i="7"/>
  <c r="DG283" i="7"/>
  <c r="DG368" i="7"/>
  <c r="DG360" i="7"/>
  <c r="DG352" i="7"/>
  <c r="DG344" i="7"/>
  <c r="DG336" i="7"/>
  <c r="DG328" i="7"/>
  <c r="DG320" i="7"/>
  <c r="DG312" i="7"/>
  <c r="DG304" i="7"/>
  <c r="DG296" i="7"/>
  <c r="DG288" i="7"/>
  <c r="DG280" i="7"/>
  <c r="DG365" i="7"/>
  <c r="DG357" i="7"/>
  <c r="DG362" i="7"/>
  <c r="DG354" i="7"/>
  <c r="DG346" i="7"/>
  <c r="DG338" i="7"/>
  <c r="DG330" i="7"/>
  <c r="DG322" i="7"/>
  <c r="DG314" i="7"/>
  <c r="DG306" i="7"/>
  <c r="DG298" i="7"/>
  <c r="DG290" i="7"/>
  <c r="DG282" i="7"/>
  <c r="DG274" i="7"/>
  <c r="DG367" i="7"/>
  <c r="DG359" i="7"/>
  <c r="DG351" i="7"/>
  <c r="DG343" i="7"/>
  <c r="DG335" i="7"/>
  <c r="DG327" i="7"/>
  <c r="DG319" i="7"/>
  <c r="DG311" i="7"/>
  <c r="DG303" i="7"/>
  <c r="DG295" i="7"/>
  <c r="DG287" i="7"/>
  <c r="DG279" i="7"/>
  <c r="DG349" i="7"/>
  <c r="DG265" i="7"/>
  <c r="DG257" i="7"/>
  <c r="DG249" i="7"/>
  <c r="DG241" i="7"/>
  <c r="DG233" i="7"/>
  <c r="DG225" i="7"/>
  <c r="DG217" i="7"/>
  <c r="DG209" i="7"/>
  <c r="DG201" i="7"/>
  <c r="DG342" i="7"/>
  <c r="DG270" i="7"/>
  <c r="DG262" i="7"/>
  <c r="DG254" i="7"/>
  <c r="DG246" i="7"/>
  <c r="DG238" i="7"/>
  <c r="DG230" i="7"/>
  <c r="DG222" i="7"/>
  <c r="DG214" i="7"/>
  <c r="DG206" i="7"/>
  <c r="DG198" i="7"/>
  <c r="DG190" i="7"/>
  <c r="DG182" i="7"/>
  <c r="DG332" i="7"/>
  <c r="DG324" i="7"/>
  <c r="DG316" i="7"/>
  <c r="DG308" i="7"/>
  <c r="DG300" i="7"/>
  <c r="DG292" i="7"/>
  <c r="DG284" i="7"/>
  <c r="DG267" i="7"/>
  <c r="DG350" i="7"/>
  <c r="DG340" i="7"/>
  <c r="DG264" i="7"/>
  <c r="DG256" i="7"/>
  <c r="DG248" i="7"/>
  <c r="DG240" i="7"/>
  <c r="DG232" i="7"/>
  <c r="DG224" i="7"/>
  <c r="DG216" i="7"/>
  <c r="DG208" i="7"/>
  <c r="DG200" i="7"/>
  <c r="DG192" i="7"/>
  <c r="DG333" i="7"/>
  <c r="DG325" i="7"/>
  <c r="DG317" i="7"/>
  <c r="DG309" i="7"/>
  <c r="DG301" i="7"/>
  <c r="DG293" i="7"/>
  <c r="DG285" i="7"/>
  <c r="DG276" i="7"/>
  <c r="DG275" i="7"/>
  <c r="DG273" i="7"/>
  <c r="DG356" i="7"/>
  <c r="DG348" i="7"/>
  <c r="DG337" i="7"/>
  <c r="DG329" i="7"/>
  <c r="DG321" i="7"/>
  <c r="DG313" i="7"/>
  <c r="DG305" i="7"/>
  <c r="DG297" i="7"/>
  <c r="DG289" i="7"/>
  <c r="DG281" i="7"/>
  <c r="DG277" i="7"/>
  <c r="DG266" i="7"/>
  <c r="DG258" i="7"/>
  <c r="DG250" i="7"/>
  <c r="DG242" i="7"/>
  <c r="DG234" i="7"/>
  <c r="DG226" i="7"/>
  <c r="DG218" i="7"/>
  <c r="DG210" i="7"/>
  <c r="DG202" i="7"/>
  <c r="DG194" i="7"/>
  <c r="DG364" i="7"/>
  <c r="DG358" i="7"/>
  <c r="DG341" i="7"/>
  <c r="DG334" i="7"/>
  <c r="DG326" i="7"/>
  <c r="DG318" i="7"/>
  <c r="DG310" i="7"/>
  <c r="DG302" i="7"/>
  <c r="DG294" i="7"/>
  <c r="DG286" i="7"/>
  <c r="DG278" i="7"/>
  <c r="DG272" i="7"/>
  <c r="DG263" i="7"/>
  <c r="DG255" i="7"/>
  <c r="DG247" i="7"/>
  <c r="DG239" i="7"/>
  <c r="DG231" i="7"/>
  <c r="DG223" i="7"/>
  <c r="DG215" i="7"/>
  <c r="DG207" i="7"/>
  <c r="DG199" i="7"/>
  <c r="DG269" i="7"/>
  <c r="DG245" i="7"/>
  <c r="DG235" i="7"/>
  <c r="DG213" i="7"/>
  <c r="DG203" i="7"/>
  <c r="DG186" i="7"/>
  <c r="DG173" i="7"/>
  <c r="DG165" i="7"/>
  <c r="DG157" i="7"/>
  <c r="DG149" i="7"/>
  <c r="DG141" i="7"/>
  <c r="DG133" i="7"/>
  <c r="DG125" i="7"/>
  <c r="DG117" i="7"/>
  <c r="DG109" i="7"/>
  <c r="DG101" i="7"/>
  <c r="DG93" i="7"/>
  <c r="DG260" i="7"/>
  <c r="DG228" i="7"/>
  <c r="DG196" i="7"/>
  <c r="DG191" i="7"/>
  <c r="DG181" i="7"/>
  <c r="DG178" i="7"/>
  <c r="DG170" i="7"/>
  <c r="DG162" i="7"/>
  <c r="DG154" i="7"/>
  <c r="DG146" i="7"/>
  <c r="DG138" i="7"/>
  <c r="DG130" i="7"/>
  <c r="DG122" i="7"/>
  <c r="DG271" i="7"/>
  <c r="DG253" i="7"/>
  <c r="DG243" i="7"/>
  <c r="DG221" i="7"/>
  <c r="DG211" i="7"/>
  <c r="DG185" i="7"/>
  <c r="DG175" i="7"/>
  <c r="DG167" i="7"/>
  <c r="DG159" i="7"/>
  <c r="DG151" i="7"/>
  <c r="DG143" i="7"/>
  <c r="DG135" i="7"/>
  <c r="DG127" i="7"/>
  <c r="DG119" i="7"/>
  <c r="DG111" i="7"/>
  <c r="DG103" i="7"/>
  <c r="DG95" i="7"/>
  <c r="DG87" i="7"/>
  <c r="DG79" i="7"/>
  <c r="DG236" i="7"/>
  <c r="DG204" i="7"/>
  <c r="DG193" i="7"/>
  <c r="DG180" i="7"/>
  <c r="DG172" i="7"/>
  <c r="DG164" i="7"/>
  <c r="DG156" i="7"/>
  <c r="DG148" i="7"/>
  <c r="DG140" i="7"/>
  <c r="DG132" i="7"/>
  <c r="DG124" i="7"/>
  <c r="DG268" i="7"/>
  <c r="DG261" i="7"/>
  <c r="DG251" i="7"/>
  <c r="DG229" i="7"/>
  <c r="DG219" i="7"/>
  <c r="DG197" i="7"/>
  <c r="DG184" i="7"/>
  <c r="DG177" i="7"/>
  <c r="DG169" i="7"/>
  <c r="DG161" i="7"/>
  <c r="DG153" i="7"/>
  <c r="DG145" i="7"/>
  <c r="DG137" i="7"/>
  <c r="DG129" i="7"/>
  <c r="DG121" i="7"/>
  <c r="DG113" i="7"/>
  <c r="DG105" i="7"/>
  <c r="DG97" i="7"/>
  <c r="DG89" i="7"/>
  <c r="DG244" i="7"/>
  <c r="DG212" i="7"/>
  <c r="DG174" i="7"/>
  <c r="DG166" i="7"/>
  <c r="DG158" i="7"/>
  <c r="DG150" i="7"/>
  <c r="DG142" i="7"/>
  <c r="DG134" i="7"/>
  <c r="DG259" i="7"/>
  <c r="DG237" i="7"/>
  <c r="DG227" i="7"/>
  <c r="DG205" i="7"/>
  <c r="DG195" i="7"/>
  <c r="DG183" i="7"/>
  <c r="DG179" i="7"/>
  <c r="DG171" i="7"/>
  <c r="DG163" i="7"/>
  <c r="DG155" i="7"/>
  <c r="DG147" i="7"/>
  <c r="DG139" i="7"/>
  <c r="DG131" i="7"/>
  <c r="DG123" i="7"/>
  <c r="DG115" i="7"/>
  <c r="DG107" i="7"/>
  <c r="DG252" i="7"/>
  <c r="DG220" i="7"/>
  <c r="DG189" i="7"/>
  <c r="DG188" i="7"/>
  <c r="DG187" i="7"/>
  <c r="DG176" i="7"/>
  <c r="DG168" i="7"/>
  <c r="DG160" i="7"/>
  <c r="DG152" i="7"/>
  <c r="DG144" i="7"/>
  <c r="DG118" i="7"/>
  <c r="DG82" i="7"/>
  <c r="DG73" i="7"/>
  <c r="DG65" i="7"/>
  <c r="DG57" i="7"/>
  <c r="DG49" i="7"/>
  <c r="DG34" i="7"/>
  <c r="DG26" i="7"/>
  <c r="DG18" i="7"/>
  <c r="DG10" i="7"/>
  <c r="DG120" i="7"/>
  <c r="DG96" i="7"/>
  <c r="DG77" i="7"/>
  <c r="DG70" i="7"/>
  <c r="DG62" i="7"/>
  <c r="DG54" i="7"/>
  <c r="DG46" i="7"/>
  <c r="DG39" i="7"/>
  <c r="DG31" i="7"/>
  <c r="DG23" i="7"/>
  <c r="DG15" i="7"/>
  <c r="DG116" i="7"/>
  <c r="DG112" i="7"/>
  <c r="DG108" i="7"/>
  <c r="DG104" i="7"/>
  <c r="DG98" i="7"/>
  <c r="DG86" i="7"/>
  <c r="DG81" i="7"/>
  <c r="DG76" i="7"/>
  <c r="DG67" i="7"/>
  <c r="DG59" i="7"/>
  <c r="DG51" i="7"/>
  <c r="DG43" i="7"/>
  <c r="DG36" i="7"/>
  <c r="DG28" i="7"/>
  <c r="DG20" i="7"/>
  <c r="DG12" i="7"/>
  <c r="DG136" i="7"/>
  <c r="DG100" i="7"/>
  <c r="DG99" i="7"/>
  <c r="DG88" i="7"/>
  <c r="DG85" i="7"/>
  <c r="DG72" i="7"/>
  <c r="DG64" i="7"/>
  <c r="DG56" i="7"/>
  <c r="DG48" i="7"/>
  <c r="DG41" i="7"/>
  <c r="DG33" i="7"/>
  <c r="DG25" i="7"/>
  <c r="DG17" i="7"/>
  <c r="DG126" i="7"/>
  <c r="DG90" i="7"/>
  <c r="DG84" i="7"/>
  <c r="DG80" i="7"/>
  <c r="DG75" i="7"/>
  <c r="DG69" i="7"/>
  <c r="DG61" i="7"/>
  <c r="DG53" i="7"/>
  <c r="DG45" i="7"/>
  <c r="DG38" i="7"/>
  <c r="DG30" i="7"/>
  <c r="DG22" i="7"/>
  <c r="DG14" i="7"/>
  <c r="DG128" i="7"/>
  <c r="DG92" i="7"/>
  <c r="DG91" i="7"/>
  <c r="DG66" i="7"/>
  <c r="DG58" i="7"/>
  <c r="DG50" i="7"/>
  <c r="DG42" i="7"/>
  <c r="DG35" i="7"/>
  <c r="DG27" i="7"/>
  <c r="DG19" i="7"/>
  <c r="DG11" i="7"/>
  <c r="DG114" i="7"/>
  <c r="DG110" i="7"/>
  <c r="DG106" i="7"/>
  <c r="DG102" i="7"/>
  <c r="DG83" i="7"/>
  <c r="DG74" i="7"/>
  <c r="DG71" i="7"/>
  <c r="DG63" i="7"/>
  <c r="DG55" i="7"/>
  <c r="DG47" i="7"/>
  <c r="DG40" i="7"/>
  <c r="DG32" i="7"/>
  <c r="DG24" i="7"/>
  <c r="DG16" i="7"/>
  <c r="DG94" i="7"/>
  <c r="DG78" i="7"/>
  <c r="DG68" i="7"/>
  <c r="DG60" i="7"/>
  <c r="DG52" i="7"/>
  <c r="DG44" i="7"/>
  <c r="DG37" i="7"/>
  <c r="DG29" i="7"/>
  <c r="DG21" i="7"/>
  <c r="DG13" i="7"/>
  <c r="B19" i="5"/>
  <c r="F18" i="5"/>
  <c r="J240" i="1"/>
  <c r="K240" i="1" s="1"/>
  <c r="N240" i="1" s="1"/>
  <c r="J14" i="1"/>
  <c r="K14" i="1" s="1"/>
  <c r="N14" i="1" s="1"/>
  <c r="J582" i="1"/>
  <c r="K582" i="1" s="1"/>
  <c r="N582" i="1" s="1"/>
  <c r="J267" i="1"/>
  <c r="K267" i="1" s="1"/>
  <c r="N267" i="1" s="1"/>
  <c r="J298" i="1"/>
  <c r="K298" i="1" s="1"/>
  <c r="N298" i="1" s="1"/>
  <c r="J777" i="1"/>
  <c r="K777" i="1" s="1"/>
  <c r="N777" i="1" s="1"/>
  <c r="J264" i="1"/>
  <c r="K264" i="1" s="1"/>
  <c r="N264" i="1" s="1"/>
  <c r="J257" i="1"/>
  <c r="K257" i="1" s="1"/>
  <c r="N257" i="1" s="1"/>
  <c r="J590" i="1"/>
  <c r="K590" i="1" s="1"/>
  <c r="N590" i="1" s="1"/>
  <c r="J824" i="1"/>
  <c r="K824" i="1" s="1"/>
  <c r="N824" i="1" s="1"/>
  <c r="J405" i="1"/>
  <c r="K405" i="1" s="1"/>
  <c r="N405" i="1" s="1"/>
  <c r="J659" i="1"/>
  <c r="K659" i="1" s="1"/>
  <c r="N659" i="1" s="1"/>
  <c r="J803" i="1"/>
  <c r="K803" i="1" s="1"/>
  <c r="N803" i="1" s="1"/>
  <c r="J374" i="1"/>
  <c r="K374" i="1" s="1"/>
  <c r="N374" i="1" s="1"/>
  <c r="J243" i="1"/>
  <c r="K243" i="1" s="1"/>
  <c r="N243" i="1" s="1"/>
  <c r="J375" i="1"/>
  <c r="K375" i="1" s="1"/>
  <c r="N375" i="1" s="1"/>
  <c r="J421" i="1"/>
  <c r="K421" i="1" s="1"/>
  <c r="N421" i="1" s="1"/>
  <c r="J245" i="1"/>
  <c r="K245" i="1" s="1"/>
  <c r="N245" i="1" s="1"/>
  <c r="J474" i="1"/>
  <c r="K474" i="1" s="1"/>
  <c r="N474" i="1" s="1"/>
  <c r="J8" i="1"/>
  <c r="K8" i="1" s="1"/>
  <c r="N8" i="1" s="1"/>
  <c r="J183" i="1"/>
  <c r="K183" i="1" s="1"/>
  <c r="N183" i="1" s="1"/>
  <c r="J289" i="1"/>
  <c r="K289" i="1" s="1"/>
  <c r="N289" i="1" s="1"/>
  <c r="J450" i="1"/>
  <c r="K450" i="1" s="1"/>
  <c r="N450" i="1" s="1"/>
  <c r="J667" i="1"/>
  <c r="K667" i="1" s="1"/>
  <c r="N667" i="1" s="1"/>
  <c r="J108" i="1"/>
  <c r="K108" i="1" s="1"/>
  <c r="N108" i="1" s="1"/>
  <c r="J426" i="1"/>
  <c r="K426" i="1" s="1"/>
  <c r="N426" i="1" s="1"/>
  <c r="J505" i="1"/>
  <c r="K505" i="1" s="1"/>
  <c r="N505" i="1" s="1"/>
  <c r="J164" i="1"/>
  <c r="K164" i="1" s="1"/>
  <c r="N164" i="1" s="1"/>
  <c r="J38" i="1"/>
  <c r="K38" i="1" s="1"/>
  <c r="N38" i="1" s="1"/>
  <c r="J429" i="1"/>
  <c r="K429" i="1" s="1"/>
  <c r="N429" i="1" s="1"/>
  <c r="J166" i="1"/>
  <c r="K166" i="1" s="1"/>
  <c r="N166" i="1" s="1"/>
  <c r="J768" i="1"/>
  <c r="K768" i="1" s="1"/>
  <c r="N768" i="1" s="1"/>
  <c r="J555" i="1"/>
  <c r="K555" i="1" s="1"/>
  <c r="N555" i="1" s="1"/>
  <c r="J268" i="1"/>
  <c r="K268" i="1" s="1"/>
  <c r="N268" i="1" s="1"/>
  <c r="J323" i="1"/>
  <c r="K323" i="1" s="1"/>
  <c r="N323" i="1" s="1"/>
  <c r="J338" i="1"/>
  <c r="K338" i="1" s="1"/>
  <c r="N338" i="1" s="1"/>
  <c r="J43" i="1"/>
  <c r="K43" i="1" s="1"/>
  <c r="N43" i="1" s="1"/>
  <c r="J799" i="1"/>
  <c r="K799" i="1" s="1"/>
  <c r="N799" i="1" s="1"/>
  <c r="J528" i="1"/>
  <c r="K528" i="1" s="1"/>
  <c r="N528" i="1" s="1"/>
  <c r="J352" i="1"/>
  <c r="K352" i="1" s="1"/>
  <c r="N352" i="1" s="1"/>
  <c r="J686" i="1"/>
  <c r="K686" i="1" s="1"/>
  <c r="N686" i="1" s="1"/>
  <c r="J634" i="1"/>
  <c r="K634" i="1" s="1"/>
  <c r="N634" i="1" s="1"/>
  <c r="J347" i="1"/>
  <c r="K347" i="1" s="1"/>
  <c r="N347" i="1" s="1"/>
  <c r="J804" i="1"/>
  <c r="K804" i="1" s="1"/>
  <c r="N804" i="1" s="1"/>
  <c r="J319" i="1"/>
  <c r="K319" i="1" s="1"/>
  <c r="N319" i="1" s="1"/>
  <c r="J422" i="1"/>
  <c r="K422" i="1" s="1"/>
  <c r="N422" i="1" s="1"/>
  <c r="J694" i="1"/>
  <c r="K694" i="1" s="1"/>
  <c r="N694" i="1" s="1"/>
  <c r="J642" i="1"/>
  <c r="K642" i="1" s="1"/>
  <c r="N642" i="1" s="1"/>
  <c r="J607" i="1"/>
  <c r="K607" i="1" s="1"/>
  <c r="N607" i="1" s="1"/>
  <c r="J234" i="1"/>
  <c r="K234" i="1" s="1"/>
  <c r="N234" i="1" s="1"/>
  <c r="J213" i="1"/>
  <c r="K213" i="1" s="1"/>
  <c r="N213" i="1" s="1"/>
  <c r="J714" i="1"/>
  <c r="K714" i="1" s="1"/>
  <c r="N714" i="1" s="1"/>
  <c r="J827" i="1"/>
  <c r="K827" i="1" s="1"/>
  <c r="N827" i="1" s="1"/>
  <c r="AR102" i="7" l="1" a="1"/>
  <c r="AR102" i="7" s="1"/>
  <c r="AR93" i="7" a="1"/>
  <c r="AR93" i="7" s="1"/>
  <c r="AR70" i="7" a="1"/>
  <c r="AR70" i="7" s="1"/>
  <c r="AR63" i="7" a="1"/>
  <c r="AR63" i="7" s="1"/>
  <c r="AR71" i="7" a="1"/>
  <c r="AR71" i="7" s="1"/>
  <c r="AR69" i="7" a="1"/>
  <c r="AR69" i="7" s="1"/>
  <c r="AR44" i="7" a="1"/>
  <c r="AR44" i="7" s="1"/>
  <c r="AR62" i="7" a="1"/>
  <c r="AR62" i="7" s="1"/>
  <c r="AR43" i="7" a="1"/>
  <c r="AR43" i="7" s="1"/>
  <c r="AR24" i="7" a="1"/>
  <c r="AR24" i="7" s="1"/>
  <c r="AR60" i="7" a="1"/>
  <c r="AR60" i="7" s="1"/>
  <c r="AR21" i="7" a="1"/>
  <c r="AR21" i="7" s="1"/>
  <c r="AR17" i="7" a="1"/>
  <c r="AR17" i="7" s="1"/>
  <c r="AR87" i="7" a="1"/>
  <c r="AR87" i="7" s="1"/>
  <c r="AR30" i="7" a="1"/>
  <c r="AR30" i="7" s="1"/>
  <c r="AR35" i="7" a="1"/>
  <c r="AR35" i="7" s="1"/>
  <c r="AR14" i="7" a="1"/>
  <c r="AR14" i="7" s="1"/>
  <c r="AR10" i="7" a="1"/>
  <c r="AR10" i="7" s="1"/>
  <c r="AR12" i="7" a="1"/>
  <c r="AR12" i="7" s="1"/>
  <c r="AR22" i="7" a="1"/>
  <c r="AR22" i="7" s="1"/>
  <c r="AR19" i="7" a="1"/>
  <c r="AR19" i="7" s="1"/>
  <c r="AR15" i="7" a="1"/>
  <c r="AR15" i="7" s="1"/>
  <c r="AR13" i="7" a="1"/>
  <c r="AR13" i="7" s="1"/>
  <c r="AR11" i="7" a="1"/>
  <c r="AR11" i="7" s="1"/>
  <c r="AR27" i="7" a="1"/>
  <c r="AR27" i="7" s="1"/>
  <c r="AR20" i="7" a="1"/>
  <c r="AR20" i="7" s="1"/>
  <c r="AR9" i="7"/>
  <c r="AR367" i="7" a="1"/>
  <c r="AR367" i="7" s="1"/>
  <c r="AR365" i="7" a="1"/>
  <c r="AR365" i="7" s="1"/>
  <c r="AR363" i="7" a="1"/>
  <c r="AR363" i="7" s="1"/>
  <c r="AR352" i="7" a="1"/>
  <c r="AR352" i="7" s="1"/>
  <c r="AR349" i="7" a="1"/>
  <c r="AR349" i="7" s="1"/>
  <c r="AR348" i="7" a="1"/>
  <c r="AR348" i="7" s="1"/>
  <c r="AR345" i="7" a="1"/>
  <c r="AR345" i="7" s="1"/>
  <c r="AR338" i="7" a="1"/>
  <c r="AR338" i="7" s="1"/>
  <c r="AR333" i="7" a="1"/>
  <c r="AR333" i="7" s="1"/>
  <c r="AR328" i="7" a="1"/>
  <c r="AR328" i="7" s="1"/>
  <c r="AR326" i="7" a="1"/>
  <c r="AR326" i="7" s="1"/>
  <c r="AR323" i="7" a="1"/>
  <c r="AR323" i="7" s="1"/>
  <c r="AR310" i="7" a="1"/>
  <c r="AR310" i="7" s="1"/>
  <c r="AR308" i="7" a="1"/>
  <c r="AR308" i="7" s="1"/>
  <c r="AR304" i="7" a="1"/>
  <c r="AR304" i="7" s="1"/>
  <c r="AR296" i="7" a="1"/>
  <c r="AR296" i="7" s="1"/>
  <c r="AR290" i="7" a="1"/>
  <c r="AR290" i="7" s="1"/>
  <c r="AR288" i="7" a="1"/>
  <c r="AR288" i="7" s="1"/>
  <c r="AR285" i="7" a="1"/>
  <c r="AR285" i="7" s="1"/>
  <c r="AR275" i="7" a="1"/>
  <c r="AR275" i="7" s="1"/>
  <c r="AR351" i="7" a="1"/>
  <c r="AR351" i="7" s="1"/>
  <c r="AR344" i="7" a="1"/>
  <c r="AR344" i="7" s="1"/>
  <c r="AR331" i="7" a="1"/>
  <c r="AR331" i="7" s="1"/>
  <c r="AR325" i="7" a="1"/>
  <c r="AR325" i="7" s="1"/>
  <c r="AR303" i="7" a="1"/>
  <c r="AR303" i="7" s="1"/>
  <c r="AR295" i="7" a="1"/>
  <c r="AR295" i="7" s="1"/>
  <c r="AR280" i="7" a="1"/>
  <c r="AR280" i="7" s="1"/>
  <c r="AR274" i="7" a="1"/>
  <c r="AR274" i="7" s="1"/>
  <c r="AR360" i="7" a="1"/>
  <c r="AR360" i="7" s="1"/>
  <c r="AR343" i="7" a="1"/>
  <c r="AR343" i="7" s="1"/>
  <c r="AR342" i="7" a="1"/>
  <c r="AR342" i="7" s="1"/>
  <c r="AR341" i="7" a="1"/>
  <c r="AR341" i="7" s="1"/>
  <c r="AR340" i="7" a="1"/>
  <c r="AR340" i="7" s="1"/>
  <c r="AR339" i="7" a="1"/>
  <c r="AR339" i="7" s="1"/>
  <c r="AR334" i="7" a="1"/>
  <c r="AR334" i="7" s="1"/>
  <c r="AR330" i="7" a="1"/>
  <c r="AR330" i="7" s="1"/>
  <c r="AR329" i="7" a="1"/>
  <c r="AR329" i="7" s="1"/>
  <c r="AR324" i="7" a="1"/>
  <c r="AR324" i="7" s="1"/>
  <c r="AR312" i="7" a="1"/>
  <c r="AR312" i="7" s="1"/>
  <c r="AR302" i="7" a="1"/>
  <c r="AR302" i="7" s="1"/>
  <c r="AR294" i="7" a="1"/>
  <c r="AR294" i="7" s="1"/>
  <c r="AR358" i="7" a="1"/>
  <c r="AR358" i="7" s="1"/>
  <c r="AR356" i="7" a="1"/>
  <c r="AR356" i="7" s="1"/>
  <c r="AR354" i="7" a="1"/>
  <c r="AR354" i="7" s="1"/>
  <c r="AR313" i="7" a="1"/>
  <c r="AR313" i="7" s="1"/>
  <c r="AR301" i="7" a="1"/>
  <c r="AR301" i="7" s="1"/>
  <c r="AR293" i="7" a="1"/>
  <c r="AR293" i="7" s="1"/>
  <c r="AR291" i="7" a="1"/>
  <c r="AR291" i="7" s="1"/>
  <c r="AR279" i="7" a="1"/>
  <c r="AR279" i="7" s="1"/>
  <c r="AR272" i="7" a="1"/>
  <c r="AR272" i="7" s="1"/>
  <c r="BX5" i="7"/>
  <c r="AR366" i="7" a="1"/>
  <c r="AR366" i="7" s="1"/>
  <c r="AR364" i="7" a="1"/>
  <c r="AR364" i="7" s="1"/>
  <c r="AR362" i="7" a="1"/>
  <c r="AR362" i="7" s="1"/>
  <c r="AR337" i="7" a="1"/>
  <c r="AR337" i="7" s="1"/>
  <c r="AR336" i="7" a="1"/>
  <c r="AR336" i="7" s="1"/>
  <c r="AR335" i="7" a="1"/>
  <c r="AR335" i="7" s="1"/>
  <c r="AR321" i="7" a="1"/>
  <c r="AR321" i="7" s="1"/>
  <c r="AR320" i="7" a="1"/>
  <c r="AR320" i="7" s="1"/>
  <c r="AR311" i="7" a="1"/>
  <c r="AR311" i="7" s="1"/>
  <c r="AR309" i="7" a="1"/>
  <c r="AR309" i="7" s="1"/>
  <c r="AR307" i="7" a="1"/>
  <c r="AR307" i="7" s="1"/>
  <c r="AR300" i="7" a="1"/>
  <c r="AR300" i="7" s="1"/>
  <c r="AR289" i="7" a="1"/>
  <c r="AR289" i="7" s="1"/>
  <c r="AR287" i="7" a="1"/>
  <c r="AR287" i="7" s="1"/>
  <c r="AR284" i="7" a="1"/>
  <c r="AR284" i="7" s="1"/>
  <c r="AR369" i="7" a="1"/>
  <c r="AR369" i="7" s="1"/>
  <c r="AR359" i="7" a="1"/>
  <c r="AR359" i="7" s="1"/>
  <c r="AR319" i="7" a="1"/>
  <c r="AR319" i="7" s="1"/>
  <c r="AR299" i="7" a="1"/>
  <c r="AR299" i="7" s="1"/>
  <c r="AR286" i="7" a="1"/>
  <c r="AR286" i="7" s="1"/>
  <c r="AR283" i="7" a="1"/>
  <c r="AR283" i="7" s="1"/>
  <c r="AR278" i="7" a="1"/>
  <c r="AR278" i="7" s="1"/>
  <c r="AR282" i="7" a="1"/>
  <c r="AR282" i="7" s="1"/>
  <c r="AR248" i="7" a="1"/>
  <c r="AR248" i="7" s="1"/>
  <c r="AR239" i="7" a="1"/>
  <c r="AR239" i="7" s="1"/>
  <c r="AR237" i="7" a="1"/>
  <c r="AR237" i="7" s="1"/>
  <c r="AR235" i="7" a="1"/>
  <c r="AR235" i="7" s="1"/>
  <c r="AR233" i="7" a="1"/>
  <c r="AR233" i="7" s="1"/>
  <c r="AR231" i="7" a="1"/>
  <c r="AR231" i="7" s="1"/>
  <c r="AR229" i="7" a="1"/>
  <c r="AR229" i="7" s="1"/>
  <c r="AR224" i="7" a="1"/>
  <c r="AR224" i="7" s="1"/>
  <c r="AR222" i="7" a="1"/>
  <c r="AR222" i="7" s="1"/>
  <c r="AR215" i="7" a="1"/>
  <c r="AR215" i="7" s="1"/>
  <c r="AR201" i="7" a="1"/>
  <c r="AR201" i="7" s="1"/>
  <c r="AR191" i="7" a="1"/>
  <c r="AR191" i="7" s="1"/>
  <c r="AR355" i="7" a="1"/>
  <c r="AR355" i="7" s="1"/>
  <c r="AR332" i="7" a="1"/>
  <c r="AR332" i="7" s="1"/>
  <c r="AR316" i="7" a="1"/>
  <c r="AR316" i="7" s="1"/>
  <c r="AR297" i="7" a="1"/>
  <c r="AR297" i="7" s="1"/>
  <c r="AR271" i="7" a="1"/>
  <c r="AR271" i="7" s="1"/>
  <c r="AR211" i="7" a="1"/>
  <c r="AR211" i="7" s="1"/>
  <c r="AR207" i="7" a="1"/>
  <c r="AR207" i="7" s="1"/>
  <c r="AR200" i="7" a="1"/>
  <c r="AR200" i="7" s="1"/>
  <c r="AR270" i="7" a="1"/>
  <c r="AR270" i="7" s="1"/>
  <c r="AR264" i="7" a="1"/>
  <c r="AR264" i="7" s="1"/>
  <c r="AR263" i="7" a="1"/>
  <c r="AR263" i="7" s="1"/>
  <c r="AR256" i="7" a="1"/>
  <c r="AR256" i="7" s="1"/>
  <c r="AR246" i="7" a="1"/>
  <c r="AR246" i="7" s="1"/>
  <c r="AR243" i="7" a="1"/>
  <c r="AR243" i="7" s="1"/>
  <c r="AR226" i="7" a="1"/>
  <c r="AR226" i="7" s="1"/>
  <c r="AR221" i="7" a="1"/>
  <c r="AR221" i="7" s="1"/>
  <c r="AR216" i="7" a="1"/>
  <c r="AR216" i="7" s="1"/>
  <c r="AR361" i="7" a="1"/>
  <c r="AR361" i="7" s="1"/>
  <c r="AR357" i="7" a="1"/>
  <c r="AR357" i="7" s="1"/>
  <c r="AR327" i="7" a="1"/>
  <c r="AR327" i="7" s="1"/>
  <c r="AR315" i="7" a="1"/>
  <c r="AR315" i="7" s="1"/>
  <c r="AR273" i="7" a="1"/>
  <c r="AR273" i="7" s="1"/>
  <c r="AR269" i="7" a="1"/>
  <c r="AR269" i="7" s="1"/>
  <c r="AR261" i="7" a="1"/>
  <c r="AR261" i="7" s="1"/>
  <c r="AR253" i="7" a="1"/>
  <c r="AR253" i="7" s="1"/>
  <c r="AR251" i="7" a="1"/>
  <c r="AR251" i="7" s="1"/>
  <c r="AR240" i="7" a="1"/>
  <c r="AR240" i="7" s="1"/>
  <c r="AR220" i="7" a="1"/>
  <c r="AR220" i="7" s="1"/>
  <c r="AR218" i="7" a="1"/>
  <c r="AR218" i="7" s="1"/>
  <c r="AR217" i="7" a="1"/>
  <c r="AR217" i="7" s="1"/>
  <c r="AR212" i="7" a="1"/>
  <c r="AR212" i="7" s="1"/>
  <c r="AR347" i="7" a="1"/>
  <c r="AR347" i="7" s="1"/>
  <c r="AR322" i="7" a="1"/>
  <c r="AR322" i="7" s="1"/>
  <c r="AR318" i="7" a="1"/>
  <c r="AR318" i="7" s="1"/>
  <c r="AR306" i="7" a="1"/>
  <c r="AR306" i="7" s="1"/>
  <c r="AR292" i="7" a="1"/>
  <c r="AR292" i="7" s="1"/>
  <c r="AR268" i="7" a="1"/>
  <c r="AR268" i="7" s="1"/>
  <c r="AR265" i="7" a="1"/>
  <c r="AR265" i="7" s="1"/>
  <c r="AR262" i="7" a="1"/>
  <c r="AR262" i="7" s="1"/>
  <c r="AR260" i="7" a="1"/>
  <c r="AR260" i="7" s="1"/>
  <c r="AR259" i="7" a="1"/>
  <c r="AR259" i="7" s="1"/>
  <c r="AR249" i="7" a="1"/>
  <c r="AR249" i="7" s="1"/>
  <c r="AR247" i="7" a="1"/>
  <c r="AR247" i="7" s="1"/>
  <c r="AR238" i="7" a="1"/>
  <c r="AR238" i="7" s="1"/>
  <c r="AR236" i="7" a="1"/>
  <c r="AR236" i="7" s="1"/>
  <c r="AR234" i="7" a="1"/>
  <c r="AR234" i="7" s="1"/>
  <c r="AR368" i="7" a="1"/>
  <c r="AR368" i="7" s="1"/>
  <c r="AR314" i="7" a="1"/>
  <c r="AR314" i="7" s="1"/>
  <c r="AR277" i="7" a="1"/>
  <c r="AR277" i="7" s="1"/>
  <c r="AR276" i="7" a="1"/>
  <c r="AR276" i="7" s="1"/>
  <c r="AR267" i="7" a="1"/>
  <c r="AR267" i="7" s="1"/>
  <c r="AR266" i="7" a="1"/>
  <c r="AR266" i="7" s="1"/>
  <c r="AR244" i="7" a="1"/>
  <c r="AR244" i="7" s="1"/>
  <c r="AR241" i="7" a="1"/>
  <c r="AR241" i="7" s="1"/>
  <c r="AR346" i="7" a="1"/>
  <c r="AR346" i="7" s="1"/>
  <c r="AR227" i="7" a="1"/>
  <c r="AR227" i="7" s="1"/>
  <c r="AR213" i="7" a="1"/>
  <c r="AR213" i="7" s="1"/>
  <c r="AR179" i="7" a="1"/>
  <c r="AR179" i="7" s="1"/>
  <c r="AR160" i="7" a="1"/>
  <c r="AR160" i="7" s="1"/>
  <c r="AR94" i="7" a="1"/>
  <c r="AR94" i="7" s="1"/>
  <c r="AR81" i="7" a="1"/>
  <c r="AR81" i="7" s="1"/>
  <c r="AR79" i="7" a="1"/>
  <c r="AR79" i="7" s="1"/>
  <c r="AR78" i="7" a="1"/>
  <c r="AR78" i="7" s="1"/>
  <c r="AR317" i="7" a="1"/>
  <c r="AR317" i="7" s="1"/>
  <c r="AR305" i="7" a="1"/>
  <c r="AR305" i="7" s="1"/>
  <c r="AR281" i="7" a="1"/>
  <c r="AR281" i="7" s="1"/>
  <c r="AR232" i="7" a="1"/>
  <c r="AR232" i="7" s="1"/>
  <c r="AR228" i="7" a="1"/>
  <c r="AR228" i="7" s="1"/>
  <c r="AR225" i="7" a="1"/>
  <c r="AR225" i="7" s="1"/>
  <c r="AR219" i="7" a="1"/>
  <c r="AR219" i="7" s="1"/>
  <c r="AR214" i="7" a="1"/>
  <c r="AR214" i="7" s="1"/>
  <c r="AR205" i="7" a="1"/>
  <c r="AR205" i="7" s="1"/>
  <c r="AR185" i="7" a="1"/>
  <c r="AR185" i="7" s="1"/>
  <c r="AR180" i="7" a="1"/>
  <c r="AR180" i="7" s="1"/>
  <c r="AR159" i="7" a="1"/>
  <c r="AR159" i="7" s="1"/>
  <c r="AR146" i="7" a="1"/>
  <c r="AR146" i="7" s="1"/>
  <c r="AR144" i="7" a="1"/>
  <c r="AR144" i="7" s="1"/>
  <c r="AR142" i="7" a="1"/>
  <c r="AR142" i="7" s="1"/>
  <c r="AR140" i="7" a="1"/>
  <c r="AR140" i="7" s="1"/>
  <c r="AR138" i="7" a="1"/>
  <c r="AR138" i="7" s="1"/>
  <c r="AR136" i="7" a="1"/>
  <c r="AR136" i="7" s="1"/>
  <c r="AR134" i="7" a="1"/>
  <c r="AR134" i="7" s="1"/>
  <c r="AR132" i="7" a="1"/>
  <c r="AR132" i="7" s="1"/>
  <c r="AR130" i="7" a="1"/>
  <c r="AR130" i="7" s="1"/>
  <c r="AR128" i="7" a="1"/>
  <c r="AR128" i="7" s="1"/>
  <c r="AR126" i="7" a="1"/>
  <c r="AR126" i="7" s="1"/>
  <c r="AR124" i="7" a="1"/>
  <c r="AR124" i="7" s="1"/>
  <c r="AR122" i="7" a="1"/>
  <c r="AR122" i="7" s="1"/>
  <c r="AR120" i="7" a="1"/>
  <c r="AR120" i="7" s="1"/>
  <c r="AR118" i="7" a="1"/>
  <c r="AR118" i="7" s="1"/>
  <c r="AR116" i="7" a="1"/>
  <c r="AR116" i="7" s="1"/>
  <c r="AR114" i="7" a="1"/>
  <c r="AR114" i="7" s="1"/>
  <c r="AR112" i="7" a="1"/>
  <c r="AR112" i="7" s="1"/>
  <c r="AR110" i="7" a="1"/>
  <c r="AR110" i="7" s="1"/>
  <c r="AR108" i="7" a="1"/>
  <c r="AR108" i="7" s="1"/>
  <c r="AR106" i="7" a="1"/>
  <c r="AR106" i="7" s="1"/>
  <c r="AR298" i="7" a="1"/>
  <c r="AR298" i="7" s="1"/>
  <c r="AR258" i="7" a="1"/>
  <c r="AR258" i="7" s="1"/>
  <c r="AR245" i="7" a="1"/>
  <c r="AR245" i="7" s="1"/>
  <c r="AR189" i="7" a="1"/>
  <c r="AR189" i="7" s="1"/>
  <c r="AR186" i="7" a="1"/>
  <c r="AR186" i="7" s="1"/>
  <c r="AR175" i="7" a="1"/>
  <c r="AR175" i="7" s="1"/>
  <c r="AR173" i="7" a="1"/>
  <c r="AR173" i="7" s="1"/>
  <c r="AR171" i="7" a="1"/>
  <c r="AR171" i="7" s="1"/>
  <c r="AR158" i="7" a="1"/>
  <c r="AR158" i="7" s="1"/>
  <c r="AR154" i="7" a="1"/>
  <c r="AR154" i="7" s="1"/>
  <c r="AR148" i="7" a="1"/>
  <c r="AR148" i="7" s="1"/>
  <c r="AR255" i="7" a="1"/>
  <c r="AR255" i="7" s="1"/>
  <c r="AR250" i="7" a="1"/>
  <c r="AR250" i="7" s="1"/>
  <c r="AR210" i="7" a="1"/>
  <c r="AR210" i="7" s="1"/>
  <c r="AR208" i="7" a="1"/>
  <c r="AR208" i="7" s="1"/>
  <c r="AR197" i="7" a="1"/>
  <c r="AR197" i="7" s="1"/>
  <c r="AR195" i="7" a="1"/>
  <c r="AR195" i="7" s="1"/>
  <c r="AR193" i="7" a="1"/>
  <c r="AR193" i="7" s="1"/>
  <c r="AR181" i="7" a="1"/>
  <c r="AR181" i="7" s="1"/>
  <c r="AR176" i="7" a="1"/>
  <c r="AR176" i="7" s="1"/>
  <c r="AR157" i="7" a="1"/>
  <c r="AR157" i="7" s="1"/>
  <c r="AR153" i="7" a="1"/>
  <c r="AR153" i="7" s="1"/>
  <c r="AR257" i="7" a="1"/>
  <c r="AR257" i="7" s="1"/>
  <c r="AR242" i="7" a="1"/>
  <c r="AR242" i="7" s="1"/>
  <c r="AR187" i="7" a="1"/>
  <c r="AR187" i="7" s="1"/>
  <c r="AR182" i="7" a="1"/>
  <c r="AR182" i="7" s="1"/>
  <c r="AR165" i="7" a="1"/>
  <c r="AR165" i="7" s="1"/>
  <c r="AR164" i="7" a="1"/>
  <c r="AR164" i="7" s="1"/>
  <c r="AR156" i="7" a="1"/>
  <c r="AR156" i="7" s="1"/>
  <c r="AR152" i="7" a="1"/>
  <c r="AR152" i="7" s="1"/>
  <c r="AR147" i="7" a="1"/>
  <c r="AR147" i="7" s="1"/>
  <c r="AR131" i="7" a="1"/>
  <c r="AR131" i="7" s="1"/>
  <c r="AR103" i="7" a="1"/>
  <c r="AR103" i="7" s="1"/>
  <c r="AR98" i="7" a="1"/>
  <c r="AR98" i="7" s="1"/>
  <c r="AR97" i="7" a="1"/>
  <c r="AR97" i="7" s="1"/>
  <c r="AR91" i="7" a="1"/>
  <c r="AR91" i="7" s="1"/>
  <c r="AR84" i="7" a="1"/>
  <c r="AR84" i="7" s="1"/>
  <c r="AR82" i="7" a="1"/>
  <c r="AR82" i="7" s="1"/>
  <c r="AR74" i="7" a="1"/>
  <c r="AR74" i="7" s="1"/>
  <c r="AR68" i="7" a="1"/>
  <c r="AR68" i="7" s="1"/>
  <c r="AR55" i="7" a="1"/>
  <c r="AR55" i="7" s="1"/>
  <c r="AR53" i="7" a="1"/>
  <c r="AR53" i="7" s="1"/>
  <c r="AR49" i="7" a="1"/>
  <c r="AR49" i="7" s="1"/>
  <c r="AR46" i="7" a="1"/>
  <c r="AR46" i="7" s="1"/>
  <c r="AR40" i="7" a="1"/>
  <c r="AR40" i="7" s="1"/>
  <c r="AR38" i="7" a="1"/>
  <c r="AR38" i="7" s="1"/>
  <c r="AR36" i="7" a="1"/>
  <c r="AR36" i="7" s="1"/>
  <c r="AR31" i="7" a="1"/>
  <c r="AR31" i="7" s="1"/>
  <c r="AR25" i="7" a="1"/>
  <c r="AR25" i="7" s="1"/>
  <c r="AR23" i="7" a="1"/>
  <c r="AR23" i="7" s="1"/>
  <c r="AR18" i="7" a="1"/>
  <c r="AR18" i="7" s="1"/>
  <c r="AR350" i="7" a="1"/>
  <c r="AR350" i="7" s="1"/>
  <c r="AR202" i="7" a="1"/>
  <c r="AR202" i="7" s="1"/>
  <c r="AR194" i="7" a="1"/>
  <c r="AR194" i="7" s="1"/>
  <c r="AR188" i="7" a="1"/>
  <c r="AR188" i="7" s="1"/>
  <c r="AR183" i="7" a="1"/>
  <c r="AR183" i="7" s="1"/>
  <c r="AR178" i="7" a="1"/>
  <c r="AR178" i="7" s="1"/>
  <c r="AR151" i="7" a="1"/>
  <c r="AR151" i="7" s="1"/>
  <c r="AR150" i="7" a="1"/>
  <c r="AR150" i="7" s="1"/>
  <c r="AR149" i="7" a="1"/>
  <c r="AR149" i="7" s="1"/>
  <c r="AR145" i="7" a="1"/>
  <c r="AR145" i="7" s="1"/>
  <c r="AR129" i="7" a="1"/>
  <c r="AR129" i="7" s="1"/>
  <c r="AR119" i="7" a="1"/>
  <c r="AR119" i="7" s="1"/>
  <c r="AR107" i="7" a="1"/>
  <c r="AR107" i="7" s="1"/>
  <c r="AR104" i="7" a="1"/>
  <c r="AR104" i="7" s="1"/>
  <c r="AR99" i="7" a="1"/>
  <c r="AR99" i="7" s="1"/>
  <c r="AR96" i="7" a="1"/>
  <c r="AR96" i="7" s="1"/>
  <c r="AR88" i="7" a="1"/>
  <c r="AR88" i="7" s="1"/>
  <c r="AR76" i="7" a="1"/>
  <c r="AR76" i="7" s="1"/>
  <c r="AR67" i="7" a="1"/>
  <c r="AR67" i="7" s="1"/>
  <c r="AR59" i="7" a="1"/>
  <c r="AR59" i="7" s="1"/>
  <c r="AR51" i="7" a="1"/>
  <c r="AR51" i="7" s="1"/>
  <c r="AR47" i="7" a="1"/>
  <c r="AR47" i="7" s="1"/>
  <c r="AR32" i="7" a="1"/>
  <c r="AR32" i="7" s="1"/>
  <c r="AR166" i="7" a="1"/>
  <c r="AR166" i="7" s="1"/>
  <c r="AR155" i="7" a="1"/>
  <c r="AR155" i="7" s="1"/>
  <c r="AR143" i="7" a="1"/>
  <c r="AR143" i="7" s="1"/>
  <c r="AR127" i="7" a="1"/>
  <c r="AR127" i="7" s="1"/>
  <c r="AR109" i="7" a="1"/>
  <c r="AR109" i="7" s="1"/>
  <c r="AR86" i="7" a="1"/>
  <c r="AR86" i="7" s="1"/>
  <c r="AR75" i="7" a="1"/>
  <c r="AR75" i="7" s="1"/>
  <c r="AR66" i="7" a="1"/>
  <c r="AR66" i="7" s="1"/>
  <c r="AR61" i="7" a="1"/>
  <c r="AR61" i="7" s="1"/>
  <c r="AR58" i="7" a="1"/>
  <c r="AR58" i="7" s="1"/>
  <c r="AR33" i="7" a="1"/>
  <c r="AR33" i="7" s="1"/>
  <c r="AR28" i="7" a="1"/>
  <c r="AR28" i="7" s="1"/>
  <c r="AR16" i="7" a="1"/>
  <c r="AR16" i="7" s="1"/>
  <c r="AR204" i="7" a="1"/>
  <c r="AR204" i="7" s="1"/>
  <c r="AR198" i="7" a="1"/>
  <c r="AR198" i="7" s="1"/>
  <c r="AR184" i="7" a="1"/>
  <c r="AR184" i="7" s="1"/>
  <c r="AR141" i="7" a="1"/>
  <c r="AR141" i="7" s="1"/>
  <c r="AR125" i="7" a="1"/>
  <c r="AR125" i="7" s="1"/>
  <c r="AR111" i="7" a="1"/>
  <c r="AR111" i="7" s="1"/>
  <c r="AR105" i="7" a="1"/>
  <c r="AR105" i="7" s="1"/>
  <c r="AR100" i="7" a="1"/>
  <c r="AR100" i="7" s="1"/>
  <c r="AR95" i="7" a="1"/>
  <c r="AR95" i="7" s="1"/>
  <c r="AR65" i="7" a="1"/>
  <c r="AR65" i="7" s="1"/>
  <c r="AR57" i="7" a="1"/>
  <c r="AR57" i="7" s="1"/>
  <c r="AR41" i="7" a="1"/>
  <c r="AR41" i="7" s="1"/>
  <c r="AR34" i="7" a="1"/>
  <c r="AR34" i="7" s="1"/>
  <c r="AR29" i="7" a="1"/>
  <c r="AR29" i="7" s="1"/>
  <c r="AR26" i="7" a="1"/>
  <c r="AR26" i="7" s="1"/>
  <c r="AR254" i="7" a="1"/>
  <c r="AR254" i="7" s="1"/>
  <c r="AR252" i="7" a="1"/>
  <c r="AR252" i="7" s="1"/>
  <c r="AR206" i="7" a="1"/>
  <c r="AR206" i="7" s="1"/>
  <c r="AR192" i="7" a="1"/>
  <c r="AR192" i="7" s="1"/>
  <c r="AR139" i="7" a="1"/>
  <c r="AR139" i="7" s="1"/>
  <c r="AR123" i="7" a="1"/>
  <c r="AR123" i="7" s="1"/>
  <c r="AR113" i="7" a="1"/>
  <c r="AR113" i="7" s="1"/>
  <c r="AR90" i="7" a="1"/>
  <c r="AR90" i="7" s="1"/>
  <c r="AR83" i="7" a="1"/>
  <c r="AR83" i="7" s="1"/>
  <c r="AR73" i="7" a="1"/>
  <c r="AR73" i="7" s="1"/>
  <c r="AR72" i="7" a="1"/>
  <c r="AR72" i="7" s="1"/>
  <c r="AR64" i="7" a="1"/>
  <c r="AR64" i="7" s="1"/>
  <c r="AR56" i="7" a="1"/>
  <c r="AR56" i="7" s="1"/>
  <c r="AR54" i="7" a="1"/>
  <c r="AR54" i="7" s="1"/>
  <c r="AR52" i="7" a="1"/>
  <c r="AR52" i="7" s="1"/>
  <c r="AR50" i="7" a="1"/>
  <c r="AR50" i="7" s="1"/>
  <c r="AR48" i="7" a="1"/>
  <c r="AR48" i="7" s="1"/>
  <c r="AR42" i="7" a="1"/>
  <c r="AR42" i="7" s="1"/>
  <c r="AR39" i="7" a="1"/>
  <c r="AR39" i="7" s="1"/>
  <c r="AR37" i="7" a="1"/>
  <c r="AR37" i="7" s="1"/>
  <c r="AR223" i="7" a="1"/>
  <c r="AR223" i="7" s="1"/>
  <c r="AR169" i="7" a="1"/>
  <c r="AR169" i="7" s="1"/>
  <c r="AR121" i="7" a="1"/>
  <c r="AR121" i="7" s="1"/>
  <c r="AR115" i="7" a="1"/>
  <c r="AR115" i="7" s="1"/>
  <c r="AR85" i="7" a="1"/>
  <c r="AR85" i="7" s="1"/>
  <c r="AR353" i="7" a="1"/>
  <c r="AR353" i="7" s="1"/>
  <c r="AR162" i="7" a="1"/>
  <c r="AR162" i="7" s="1"/>
  <c r="AR89" i="7" a="1"/>
  <c r="AR89" i="7" s="1"/>
  <c r="AR230" i="7" a="1"/>
  <c r="AR230" i="7" s="1"/>
  <c r="AR177" i="7" a="1"/>
  <c r="AR177" i="7" s="1"/>
  <c r="AR174" i="7" a="1"/>
  <c r="AR174" i="7" s="1"/>
  <c r="AR135" i="7" a="1"/>
  <c r="AR135" i="7" s="1"/>
  <c r="AR77" i="7" a="1"/>
  <c r="AR77" i="7" s="1"/>
  <c r="AR170" i="7" a="1"/>
  <c r="AR170" i="7" s="1"/>
  <c r="AR163" i="7" a="1"/>
  <c r="AR163" i="7" s="1"/>
  <c r="AR80" i="7" a="1"/>
  <c r="AR80" i="7" s="1"/>
  <c r="AR209" i="7" a="1"/>
  <c r="AR209" i="7" s="1"/>
  <c r="AR190" i="7" a="1"/>
  <c r="AR190" i="7" s="1"/>
  <c r="AR167" i="7" a="1"/>
  <c r="AR167" i="7" s="1"/>
  <c r="AR92" i="7" a="1"/>
  <c r="AR92" i="7" s="1"/>
  <c r="AR45" i="7" a="1"/>
  <c r="AR45" i="7" s="1"/>
  <c r="AR203" i="7" a="1"/>
  <c r="AR203" i="7" s="1"/>
  <c r="AR137" i="7" a="1"/>
  <c r="AR137" i="7" s="1"/>
  <c r="AR101" i="7" a="1"/>
  <c r="AR101" i="7" s="1"/>
  <c r="AR199" i="7" a="1"/>
  <c r="AR199" i="7" s="1"/>
  <c r="AR196" i="7" a="1"/>
  <c r="AR196" i="7" s="1"/>
  <c r="AR117" i="7" a="1"/>
  <c r="AR117" i="7" s="1"/>
  <c r="AR172" i="7" a="1"/>
  <c r="AR172" i="7" s="1"/>
  <c r="AR168" i="7" a="1"/>
  <c r="AR168" i="7" s="1"/>
  <c r="AR161" i="7" a="1"/>
  <c r="AR161" i="7" s="1"/>
  <c r="AR133" i="7" a="1"/>
  <c r="AR133" i="7" s="1"/>
  <c r="L369" i="7" a="1"/>
  <c r="L369" i="7" s="1"/>
  <c r="L365" i="7" a="1"/>
  <c r="L365" i="7" s="1"/>
  <c r="L361" i="7" a="1"/>
  <c r="L361" i="7" s="1"/>
  <c r="L357" i="7" a="1"/>
  <c r="L357" i="7" s="1"/>
  <c r="L353" i="7" a="1"/>
  <c r="L353" i="7" s="1"/>
  <c r="L349" i="7" a="1"/>
  <c r="L349" i="7" s="1"/>
  <c r="L345" i="7" a="1"/>
  <c r="L345" i="7" s="1"/>
  <c r="L341" i="7" a="1"/>
  <c r="L341" i="7" s="1"/>
  <c r="L337" i="7" a="1"/>
  <c r="L337" i="7" s="1"/>
  <c r="L363" i="7" a="1"/>
  <c r="L363" i="7" s="1"/>
  <c r="L348" i="7" a="1"/>
  <c r="L348" i="7" s="1"/>
  <c r="L342" i="7" a="1"/>
  <c r="L342" i="7" s="1"/>
  <c r="L339" i="7" a="1"/>
  <c r="L339" i="7" s="1"/>
  <c r="L333" i="7" a="1"/>
  <c r="L333" i="7" s="1"/>
  <c r="L360" i="7" a="1"/>
  <c r="L360" i="7" s="1"/>
  <c r="L358" i="7" a="1"/>
  <c r="L358" i="7" s="1"/>
  <c r="L336" i="7" a="1"/>
  <c r="L336" i="7" s="1"/>
  <c r="L335" i="7" a="1"/>
  <c r="L335" i="7" s="1"/>
  <c r="L334" i="7" a="1"/>
  <c r="L334" i="7" s="1"/>
  <c r="L332" i="7" a="1"/>
  <c r="L332" i="7" s="1"/>
  <c r="L355" i="7" a="1"/>
  <c r="L355" i="7" s="1"/>
  <c r="L346" i="7" a="1"/>
  <c r="L346" i="7" s="1"/>
  <c r="L343" i="7" a="1"/>
  <c r="L343" i="7" s="1"/>
  <c r="L340" i="7" a="1"/>
  <c r="L340" i="7" s="1"/>
  <c r="L367" i="7" a="1"/>
  <c r="L367" i="7" s="1"/>
  <c r="L364" i="7" a="1"/>
  <c r="L364" i="7" s="1"/>
  <c r="L362" i="7" a="1"/>
  <c r="L362" i="7" s="1"/>
  <c r="L344" i="7" a="1"/>
  <c r="L344" i="7" s="1"/>
  <c r="L308" i="7" a="1"/>
  <c r="L308" i="7" s="1"/>
  <c r="L307" i="7" a="1"/>
  <c r="L307" i="7" s="1"/>
  <c r="L306" i="7" a="1"/>
  <c r="L306" i="7" s="1"/>
  <c r="L305" i="7" a="1"/>
  <c r="L305" i="7" s="1"/>
  <c r="L356" i="7" a="1"/>
  <c r="L356" i="7" s="1"/>
  <c r="L327" i="7" a="1"/>
  <c r="L327" i="7" s="1"/>
  <c r="L312" i="7" a="1"/>
  <c r="L312" i="7" s="1"/>
  <c r="L311" i="7" a="1"/>
  <c r="L311" i="7" s="1"/>
  <c r="L310" i="7" a="1"/>
  <c r="L310" i="7" s="1"/>
  <c r="L309" i="7" a="1"/>
  <c r="L309" i="7" s="1"/>
  <c r="L359" i="7" a="1"/>
  <c r="L359" i="7" s="1"/>
  <c r="L350" i="7" a="1"/>
  <c r="L350" i="7" s="1"/>
  <c r="L316" i="7" a="1"/>
  <c r="L316" i="7" s="1"/>
  <c r="L315" i="7" a="1"/>
  <c r="L315" i="7" s="1"/>
  <c r="L314" i="7" a="1"/>
  <c r="L314" i="7" s="1"/>
  <c r="L313" i="7" a="1"/>
  <c r="L313" i="7" s="1"/>
  <c r="L352" i="7" a="1"/>
  <c r="L352" i="7" s="1"/>
  <c r="L330" i="7" a="1"/>
  <c r="L330" i="7" s="1"/>
  <c r="L351" i="7" a="1"/>
  <c r="L351" i="7" s="1"/>
  <c r="L338" i="7" a="1"/>
  <c r="L338" i="7" s="1"/>
  <c r="L328" i="7" a="1"/>
  <c r="L328" i="7" s="1"/>
  <c r="L368" i="7" a="1"/>
  <c r="L368" i="7" s="1"/>
  <c r="L326" i="7" a="1"/>
  <c r="L326" i="7" s="1"/>
  <c r="L325" i="7" a="1"/>
  <c r="L325" i="7" s="1"/>
  <c r="L320" i="7" a="1"/>
  <c r="L320" i="7" s="1"/>
  <c r="L298" i="7" a="1"/>
  <c r="L298" i="7" s="1"/>
  <c r="L291" i="7" a="1"/>
  <c r="L291" i="7" s="1"/>
  <c r="L284" i="7" a="1"/>
  <c r="L284" i="7" s="1"/>
  <c r="L263" i="7" a="1"/>
  <c r="L263" i="7" s="1"/>
  <c r="L262" i="7" a="1"/>
  <c r="L262" i="7" s="1"/>
  <c r="L261" i="7" a="1"/>
  <c r="L261" i="7" s="1"/>
  <c r="L354" i="7" a="1"/>
  <c r="L354" i="7" s="1"/>
  <c r="L324" i="7" a="1"/>
  <c r="L324" i="7" s="1"/>
  <c r="L302" i="7" a="1"/>
  <c r="L302" i="7" s="1"/>
  <c r="L295" i="7" a="1"/>
  <c r="L295" i="7" s="1"/>
  <c r="L288" i="7" a="1"/>
  <c r="L288" i="7" s="1"/>
  <c r="L366" i="7" a="1"/>
  <c r="L366" i="7" s="1"/>
  <c r="L331" i="7" a="1"/>
  <c r="L331" i="7" s="1"/>
  <c r="L319" i="7" a="1"/>
  <c r="L319" i="7" s="1"/>
  <c r="L299" i="7" a="1"/>
  <c r="L299" i="7" s="1"/>
  <c r="L292" i="7" a="1"/>
  <c r="L292" i="7" s="1"/>
  <c r="L329" i="7" a="1"/>
  <c r="L329" i="7" s="1"/>
  <c r="L323" i="7" a="1"/>
  <c r="L323" i="7" s="1"/>
  <c r="L303" i="7" a="1"/>
  <c r="L303" i="7" s="1"/>
  <c r="L296" i="7" a="1"/>
  <c r="L296" i="7" s="1"/>
  <c r="L285" i="7" a="1"/>
  <c r="L285" i="7" s="1"/>
  <c r="L293" i="7" a="1"/>
  <c r="L293" i="7" s="1"/>
  <c r="L286" i="7" a="1"/>
  <c r="L286" i="7" s="1"/>
  <c r="L273" i="7" a="1"/>
  <c r="L273" i="7" s="1"/>
  <c r="L266" i="7" a="1"/>
  <c r="L266" i="7" s="1"/>
  <c r="L244" i="7" a="1"/>
  <c r="L244" i="7" s="1"/>
  <c r="L243" i="7" a="1"/>
  <c r="L243" i="7" s="1"/>
  <c r="L242" i="7" a="1"/>
  <c r="L242" i="7" s="1"/>
  <c r="L241" i="7" a="1"/>
  <c r="L241" i="7" s="1"/>
  <c r="L212" i="7" a="1"/>
  <c r="L212" i="7" s="1"/>
  <c r="L211" i="7" a="1"/>
  <c r="L211" i="7" s="1"/>
  <c r="L210" i="7" a="1"/>
  <c r="L210" i="7" s="1"/>
  <c r="L209" i="7" a="1"/>
  <c r="L209" i="7" s="1"/>
  <c r="L347" i="7" a="1"/>
  <c r="L347" i="7" s="1"/>
  <c r="L277" i="7" a="1"/>
  <c r="L277" i="7" s="1"/>
  <c r="L270" i="7" a="1"/>
  <c r="L270" i="7" s="1"/>
  <c r="L321" i="7" a="1"/>
  <c r="L321" i="7" s="1"/>
  <c r="L301" i="7" a="1"/>
  <c r="L301" i="7" s="1"/>
  <c r="L294" i="7" a="1"/>
  <c r="L294" i="7" s="1"/>
  <c r="L287" i="7" a="1"/>
  <c r="L287" i="7" s="1"/>
  <c r="L274" i="7" a="1"/>
  <c r="L274" i="7" s="1"/>
  <c r="L267" i="7" a="1"/>
  <c r="L267" i="7" s="1"/>
  <c r="L289" i="7" a="1"/>
  <c r="L289" i="7" s="1"/>
  <c r="L279" i="7" a="1"/>
  <c r="L279" i="7" s="1"/>
  <c r="L278" i="7" a="1"/>
  <c r="L278" i="7" s="1"/>
  <c r="L271" i="7" a="1"/>
  <c r="L271" i="7" s="1"/>
  <c r="L256" i="7" a="1"/>
  <c r="L256" i="7" s="1"/>
  <c r="L255" i="7" a="1"/>
  <c r="L255" i="7" s="1"/>
  <c r="L322" i="7" a="1"/>
  <c r="L322" i="7" s="1"/>
  <c r="L282" i="7" a="1"/>
  <c r="L282" i="7" s="1"/>
  <c r="L281" i="7" a="1"/>
  <c r="L281" i="7" s="1"/>
  <c r="L280" i="7" a="1"/>
  <c r="L280" i="7" s="1"/>
  <c r="L275" i="7" a="1"/>
  <c r="L275" i="7" s="1"/>
  <c r="L264" i="7" a="1"/>
  <c r="L264" i="7" s="1"/>
  <c r="L260" i="7" a="1"/>
  <c r="L260" i="7" s="1"/>
  <c r="L259" i="7" a="1"/>
  <c r="L259" i="7" s="1"/>
  <c r="L258" i="7" a="1"/>
  <c r="L258" i="7" s="1"/>
  <c r="L257" i="7" a="1"/>
  <c r="L257" i="7" s="1"/>
  <c r="L317" i="7" a="1"/>
  <c r="L317" i="7" s="1"/>
  <c r="L297" i="7" a="1"/>
  <c r="L297" i="7" s="1"/>
  <c r="L290" i="7" a="1"/>
  <c r="L290" i="7" s="1"/>
  <c r="L283" i="7" a="1"/>
  <c r="L283" i="7" s="1"/>
  <c r="L268" i="7" a="1"/>
  <c r="L268" i="7" s="1"/>
  <c r="L237" i="7" a="1"/>
  <c r="L237" i="7" s="1"/>
  <c r="L230" i="7" a="1"/>
  <c r="L230" i="7" s="1"/>
  <c r="L223" i="7" a="1"/>
  <c r="L223" i="7" s="1"/>
  <c r="L216" i="7" a="1"/>
  <c r="L216" i="7" s="1"/>
  <c r="L204" i="7" a="1"/>
  <c r="L204" i="7" s="1"/>
  <c r="L203" i="7" a="1"/>
  <c r="L203" i="7" s="1"/>
  <c r="L202" i="7" a="1"/>
  <c r="L202" i="7" s="1"/>
  <c r="L201" i="7" a="1"/>
  <c r="L201" i="7" s="1"/>
  <c r="L176" i="7" a="1"/>
  <c r="L176" i="7" s="1"/>
  <c r="L172" i="7" a="1"/>
  <c r="L172" i="7" s="1"/>
  <c r="L168" i="7" a="1"/>
  <c r="L168" i="7" s="1"/>
  <c r="L164" i="7" a="1"/>
  <c r="L164" i="7" s="1"/>
  <c r="L276" i="7" a="1"/>
  <c r="L276" i="7" s="1"/>
  <c r="L269" i="7" a="1"/>
  <c r="L269" i="7" s="1"/>
  <c r="L254" i="7" a="1"/>
  <c r="L254" i="7" s="1"/>
  <c r="L245" i="7" a="1"/>
  <c r="L245" i="7" s="1"/>
  <c r="L234" i="7" a="1"/>
  <c r="L234" i="7" s="1"/>
  <c r="L227" i="7" a="1"/>
  <c r="L227" i="7" s="1"/>
  <c r="L220" i="7" a="1"/>
  <c r="L220" i="7" s="1"/>
  <c r="L205" i="7" a="1"/>
  <c r="L205" i="7" s="1"/>
  <c r="L251" i="7" a="1"/>
  <c r="L251" i="7" s="1"/>
  <c r="L249" i="7" a="1"/>
  <c r="L249" i="7" s="1"/>
  <c r="L238" i="7" a="1"/>
  <c r="L238" i="7" s="1"/>
  <c r="L231" i="7" a="1"/>
  <c r="L231" i="7" s="1"/>
  <c r="L224" i="7" a="1"/>
  <c r="L224" i="7" s="1"/>
  <c r="L213" i="7" a="1"/>
  <c r="L213" i="7" s="1"/>
  <c r="L318" i="7" a="1"/>
  <c r="L318" i="7" s="1"/>
  <c r="L300" i="7" a="1"/>
  <c r="L300" i="7" s="1"/>
  <c r="L253" i="7" a="1"/>
  <c r="L253" i="7" s="1"/>
  <c r="L246" i="7" a="1"/>
  <c r="L246" i="7" s="1"/>
  <c r="L235" i="7" a="1"/>
  <c r="L235" i="7" s="1"/>
  <c r="L228" i="7" a="1"/>
  <c r="L228" i="7" s="1"/>
  <c r="L304" i="7" a="1"/>
  <c r="L304" i="7" s="1"/>
  <c r="L239" i="7" a="1"/>
  <c r="L239" i="7" s="1"/>
  <c r="L232" i="7" a="1"/>
  <c r="L232" i="7" s="1"/>
  <c r="L221" i="7" a="1"/>
  <c r="L221" i="7" s="1"/>
  <c r="L247" i="7" a="1"/>
  <c r="L247" i="7" s="1"/>
  <c r="L236" i="7" a="1"/>
  <c r="L236" i="7" s="1"/>
  <c r="L225" i="7" a="1"/>
  <c r="L225" i="7" s="1"/>
  <c r="L272" i="7" a="1"/>
  <c r="L272" i="7" s="1"/>
  <c r="L265" i="7" a="1"/>
  <c r="L265" i="7" s="1"/>
  <c r="L252" i="7" a="1"/>
  <c r="L252" i="7" s="1"/>
  <c r="L250" i="7" a="1"/>
  <c r="L250" i="7" s="1"/>
  <c r="L240" i="7" a="1"/>
  <c r="L240" i="7" s="1"/>
  <c r="L229" i="7" a="1"/>
  <c r="L229" i="7" s="1"/>
  <c r="L222" i="7" a="1"/>
  <c r="L222" i="7" s="1"/>
  <c r="L193" i="7" a="1"/>
  <c r="L193" i="7" s="1"/>
  <c r="L186" i="7" a="1"/>
  <c r="L186" i="7" s="1"/>
  <c r="L179" i="7" a="1"/>
  <c r="L179" i="7" s="1"/>
  <c r="L178" i="7" a="1"/>
  <c r="L178" i="7" s="1"/>
  <c r="L177" i="7" a="1"/>
  <c r="L177" i="7" s="1"/>
  <c r="L218" i="7" a="1"/>
  <c r="L218" i="7" s="1"/>
  <c r="L197" i="7" a="1"/>
  <c r="L197" i="7" s="1"/>
  <c r="L190" i="7" a="1"/>
  <c r="L190" i="7" s="1"/>
  <c r="L183" i="7" a="1"/>
  <c r="L183" i="7" s="1"/>
  <c r="L208" i="7" a="1"/>
  <c r="L208" i="7" s="1"/>
  <c r="L207" i="7" a="1"/>
  <c r="L207" i="7" s="1"/>
  <c r="L206" i="7" a="1"/>
  <c r="L206" i="7" s="1"/>
  <c r="L194" i="7" a="1"/>
  <c r="L194" i="7" s="1"/>
  <c r="L187" i="7" a="1"/>
  <c r="L187" i="7" s="1"/>
  <c r="L180" i="7" a="1"/>
  <c r="L180" i="7" s="1"/>
  <c r="L226" i="7" a="1"/>
  <c r="L226" i="7" s="1"/>
  <c r="L198" i="7" a="1"/>
  <c r="L198" i="7" s="1"/>
  <c r="L191" i="7" a="1"/>
  <c r="L191" i="7" s="1"/>
  <c r="L184" i="7" a="1"/>
  <c r="L184" i="7" s="1"/>
  <c r="L166" i="7" a="1"/>
  <c r="L166" i="7" s="1"/>
  <c r="L139" i="7" a="1"/>
  <c r="L139" i="7" s="1"/>
  <c r="L138" i="7" a="1"/>
  <c r="L138" i="7" s="1"/>
  <c r="L137" i="7" a="1"/>
  <c r="L137" i="7" s="1"/>
  <c r="L136" i="7" a="1"/>
  <c r="L136" i="7" s="1"/>
  <c r="L122" i="7" a="1"/>
  <c r="L122" i="7" s="1"/>
  <c r="L118" i="7" a="1"/>
  <c r="L118" i="7" s="1"/>
  <c r="L114" i="7" a="1"/>
  <c r="L114" i="7" s="1"/>
  <c r="L110" i="7" a="1"/>
  <c r="L110" i="7" s="1"/>
  <c r="L106" i="7" a="1"/>
  <c r="L106" i="7" s="1"/>
  <c r="L102" i="7" a="1"/>
  <c r="L102" i="7" s="1"/>
  <c r="L98" i="7" a="1"/>
  <c r="L98" i="7" s="1"/>
  <c r="L94" i="7" a="1"/>
  <c r="L94" i="7" s="1"/>
  <c r="L90" i="7" a="1"/>
  <c r="L90" i="7" s="1"/>
  <c r="L86" i="7" a="1"/>
  <c r="L86" i="7" s="1"/>
  <c r="L82" i="7" a="1"/>
  <c r="L82" i="7" s="1"/>
  <c r="L78" i="7" a="1"/>
  <c r="L78" i="7" s="1"/>
  <c r="L217" i="7" a="1"/>
  <c r="L217" i="7" s="1"/>
  <c r="L215" i="7" a="1"/>
  <c r="L215" i="7" s="1"/>
  <c r="L199" i="7" a="1"/>
  <c r="L199" i="7" s="1"/>
  <c r="L192" i="7" a="1"/>
  <c r="L192" i="7" s="1"/>
  <c r="L169" i="7" a="1"/>
  <c r="L169" i="7" s="1"/>
  <c r="L163" i="7" a="1"/>
  <c r="L163" i="7" s="1"/>
  <c r="L143" i="7" a="1"/>
  <c r="L143" i="7" s="1"/>
  <c r="L142" i="7" a="1"/>
  <c r="L142" i="7" s="1"/>
  <c r="L141" i="7" a="1"/>
  <c r="L141" i="7" s="1"/>
  <c r="L140" i="7" a="1"/>
  <c r="L140" i="7" s="1"/>
  <c r="L185" i="7" a="1"/>
  <c r="L185" i="7" s="1"/>
  <c r="L167" i="7" a="1"/>
  <c r="L167" i="7" s="1"/>
  <c r="L147" i="7" a="1"/>
  <c r="L147" i="7" s="1"/>
  <c r="L146" i="7" a="1"/>
  <c r="L146" i="7" s="1"/>
  <c r="L145" i="7" a="1"/>
  <c r="L145" i="7" s="1"/>
  <c r="L144" i="7" a="1"/>
  <c r="L144" i="7" s="1"/>
  <c r="L121" i="7" a="1"/>
  <c r="L121" i="7" s="1"/>
  <c r="L117" i="7" a="1"/>
  <c r="L117" i="7" s="1"/>
  <c r="L233" i="7" a="1"/>
  <c r="L233" i="7" s="1"/>
  <c r="L200" i="7" a="1"/>
  <c r="L200" i="7" s="1"/>
  <c r="L175" i="7" a="1"/>
  <c r="L175" i="7" s="1"/>
  <c r="L174" i="7" a="1"/>
  <c r="L174" i="7" s="1"/>
  <c r="L173" i="7" a="1"/>
  <c r="L173" i="7" s="1"/>
  <c r="L171" i="7" a="1"/>
  <c r="L171" i="7" s="1"/>
  <c r="L151" i="7" a="1"/>
  <c r="L151" i="7" s="1"/>
  <c r="L150" i="7" a="1"/>
  <c r="L150" i="7" s="1"/>
  <c r="L149" i="7" a="1"/>
  <c r="L149" i="7" s="1"/>
  <c r="L148" i="7" a="1"/>
  <c r="L148" i="7" s="1"/>
  <c r="L195" i="7" a="1"/>
  <c r="L195" i="7" s="1"/>
  <c r="L188" i="7" a="1"/>
  <c r="L188" i="7" s="1"/>
  <c r="L155" i="7" a="1"/>
  <c r="L155" i="7" s="1"/>
  <c r="L154" i="7" a="1"/>
  <c r="L154" i="7" s="1"/>
  <c r="L153" i="7" a="1"/>
  <c r="L153" i="7" s="1"/>
  <c r="L152" i="7" a="1"/>
  <c r="L152" i="7" s="1"/>
  <c r="L120" i="7" a="1"/>
  <c r="L120" i="7" s="1"/>
  <c r="L116" i="7" a="1"/>
  <c r="L116" i="7" s="1"/>
  <c r="L248" i="7" a="1"/>
  <c r="L248" i="7" s="1"/>
  <c r="L214" i="7" a="1"/>
  <c r="L214" i="7" s="1"/>
  <c r="L181" i="7" a="1"/>
  <c r="L181" i="7" s="1"/>
  <c r="L170" i="7" a="1"/>
  <c r="L170" i="7" s="1"/>
  <c r="L159" i="7" a="1"/>
  <c r="L159" i="7" s="1"/>
  <c r="L158" i="7" a="1"/>
  <c r="L158" i="7" s="1"/>
  <c r="L157" i="7" a="1"/>
  <c r="L157" i="7" s="1"/>
  <c r="L156" i="7" a="1"/>
  <c r="L156" i="7" s="1"/>
  <c r="L127" i="7" a="1"/>
  <c r="L127" i="7" s="1"/>
  <c r="L126" i="7" a="1"/>
  <c r="L126" i="7" s="1"/>
  <c r="L125" i="7" a="1"/>
  <c r="L125" i="7" s="1"/>
  <c r="L124" i="7" a="1"/>
  <c r="L124" i="7" s="1"/>
  <c r="L131" i="7" a="1"/>
  <c r="L131" i="7" s="1"/>
  <c r="L129" i="7" a="1"/>
  <c r="L129" i="7" s="1"/>
  <c r="L123" i="7" a="1"/>
  <c r="L123" i="7" s="1"/>
  <c r="L112" i="7" a="1"/>
  <c r="L112" i="7" s="1"/>
  <c r="L101" i="7" a="1"/>
  <c r="L101" i="7" s="1"/>
  <c r="L100" i="7" a="1"/>
  <c r="L100" i="7" s="1"/>
  <c r="L99" i="7" a="1"/>
  <c r="L99" i="7" s="1"/>
  <c r="L73" i="7" a="1"/>
  <c r="L73" i="7" s="1"/>
  <c r="L69" i="7" a="1"/>
  <c r="L69" i="7" s="1"/>
  <c r="L65" i="7" a="1"/>
  <c r="L65" i="7" s="1"/>
  <c r="L61" i="7" a="1"/>
  <c r="L61" i="7" s="1"/>
  <c r="L57" i="7" a="1"/>
  <c r="L57" i="7" s="1"/>
  <c r="L53" i="7" a="1"/>
  <c r="L53" i="7" s="1"/>
  <c r="L49" i="7" a="1"/>
  <c r="L49" i="7" s="1"/>
  <c r="L45" i="7" a="1"/>
  <c r="L45" i="7" s="1"/>
  <c r="L41" i="7" a="1"/>
  <c r="L41" i="7" s="1"/>
  <c r="L37" i="7" a="1"/>
  <c r="L37" i="7" s="1"/>
  <c r="L219" i="7" a="1"/>
  <c r="L219" i="7" s="1"/>
  <c r="L189" i="7" a="1"/>
  <c r="L189" i="7" s="1"/>
  <c r="L135" i="7" a="1"/>
  <c r="L135" i="7" s="1"/>
  <c r="L133" i="7" a="1"/>
  <c r="L133" i="7" s="1"/>
  <c r="L111" i="7" a="1"/>
  <c r="L111" i="7" s="1"/>
  <c r="L105" i="7" a="1"/>
  <c r="L105" i="7" s="1"/>
  <c r="L104" i="7" a="1"/>
  <c r="L104" i="7" s="1"/>
  <c r="L103" i="7" a="1"/>
  <c r="L103" i="7" s="1"/>
  <c r="L161" i="7" a="1"/>
  <c r="L161" i="7" s="1"/>
  <c r="L119" i="7" a="1"/>
  <c r="L119" i="7" s="1"/>
  <c r="L77" i="7" a="1"/>
  <c r="L77" i="7" s="1"/>
  <c r="L76" i="7" a="1"/>
  <c r="L76" i="7" s="1"/>
  <c r="L72" i="7" a="1"/>
  <c r="L72" i="7" s="1"/>
  <c r="L68" i="7" a="1"/>
  <c r="L68" i="7" s="1"/>
  <c r="L64" i="7" a="1"/>
  <c r="L64" i="7" s="1"/>
  <c r="L60" i="7" a="1"/>
  <c r="L60" i="7" s="1"/>
  <c r="L56" i="7" a="1"/>
  <c r="L56" i="7" s="1"/>
  <c r="L52" i="7" a="1"/>
  <c r="L52" i="7" s="1"/>
  <c r="L109" i="7" a="1"/>
  <c r="L109" i="7" s="1"/>
  <c r="L81" i="7" a="1"/>
  <c r="L81" i="7" s="1"/>
  <c r="L80" i="7" a="1"/>
  <c r="L80" i="7" s="1"/>
  <c r="L79" i="7" a="1"/>
  <c r="L79" i="7" s="1"/>
  <c r="L196" i="7" a="1"/>
  <c r="L196" i="7" s="1"/>
  <c r="L165" i="7" a="1"/>
  <c r="L165" i="7" s="1"/>
  <c r="L130" i="7" a="1"/>
  <c r="L130" i="7" s="1"/>
  <c r="L128" i="7" a="1"/>
  <c r="L128" i="7" s="1"/>
  <c r="L108" i="7" a="1"/>
  <c r="L108" i="7" s="1"/>
  <c r="L85" i="7" a="1"/>
  <c r="L85" i="7" s="1"/>
  <c r="L84" i="7" a="1"/>
  <c r="L84" i="7" s="1"/>
  <c r="L83" i="7" a="1"/>
  <c r="L83" i="7" s="1"/>
  <c r="L75" i="7" a="1"/>
  <c r="L75" i="7" s="1"/>
  <c r="L182" i="7" a="1"/>
  <c r="L182" i="7" s="1"/>
  <c r="L134" i="7" a="1"/>
  <c r="L134" i="7" s="1"/>
  <c r="L132" i="7" a="1"/>
  <c r="L132" i="7" s="1"/>
  <c r="L115" i="7" a="1"/>
  <c r="L115" i="7" s="1"/>
  <c r="L160" i="7" a="1"/>
  <c r="L160" i="7" s="1"/>
  <c r="L74" i="7" a="1"/>
  <c r="L74" i="7" s="1"/>
  <c r="L71" i="7" a="1"/>
  <c r="L71" i="7" s="1"/>
  <c r="L63" i="7" a="1"/>
  <c r="L63" i="7" s="1"/>
  <c r="L87" i="7" a="1"/>
  <c r="L87" i="7" s="1"/>
  <c r="L58" i="7" a="1"/>
  <c r="L58" i="7" s="1"/>
  <c r="L48" i="7" a="1"/>
  <c r="L48" i="7" s="1"/>
  <c r="L38" i="7" a="1"/>
  <c r="L38" i="7" s="1"/>
  <c r="L32" i="7" a="1"/>
  <c r="L32" i="7" s="1"/>
  <c r="L28" i="7" a="1"/>
  <c r="L28" i="7" s="1"/>
  <c r="L24" i="7" a="1"/>
  <c r="L24" i="7" s="1"/>
  <c r="L20" i="7" a="1"/>
  <c r="L20" i="7" s="1"/>
  <c r="L16" i="7" a="1"/>
  <c r="L16" i="7" s="1"/>
  <c r="L12" i="7" a="1"/>
  <c r="L12" i="7" s="1"/>
  <c r="L91" i="7" a="1"/>
  <c r="L91" i="7" s="1"/>
  <c r="L70" i="7" a="1"/>
  <c r="L70" i="7" s="1"/>
  <c r="L55" i="7" a="1"/>
  <c r="L55" i="7" s="1"/>
  <c r="L95" i="7" a="1"/>
  <c r="L95" i="7" s="1"/>
  <c r="L88" i="7" a="1"/>
  <c r="L88" i="7" s="1"/>
  <c r="L67" i="7" a="1"/>
  <c r="L67" i="7" s="1"/>
  <c r="L50" i="7" a="1"/>
  <c r="L50" i="7" s="1"/>
  <c r="L42" i="7" a="1"/>
  <c r="L42" i="7" s="1"/>
  <c r="L39" i="7" a="1"/>
  <c r="L39" i="7" s="1"/>
  <c r="L36" i="7" a="1"/>
  <c r="L36" i="7" s="1"/>
  <c r="L35" i="7" a="1"/>
  <c r="L35" i="7" s="1"/>
  <c r="L31" i="7" a="1"/>
  <c r="L31" i="7" s="1"/>
  <c r="L27" i="7" a="1"/>
  <c r="L27" i="7" s="1"/>
  <c r="L23" i="7" a="1"/>
  <c r="L23" i="7" s="1"/>
  <c r="L19" i="7" a="1"/>
  <c r="L19" i="7" s="1"/>
  <c r="L15" i="7" a="1"/>
  <c r="L15" i="7" s="1"/>
  <c r="L107" i="7" a="1"/>
  <c r="L107" i="7" s="1"/>
  <c r="L92" i="7" a="1"/>
  <c r="L92" i="7" s="1"/>
  <c r="L62" i="7" a="1"/>
  <c r="L62" i="7" s="1"/>
  <c r="L162" i="7" a="1"/>
  <c r="L162" i="7" s="1"/>
  <c r="L96" i="7" a="1"/>
  <c r="L96" i="7" s="1"/>
  <c r="L89" i="7" a="1"/>
  <c r="L89" i="7" s="1"/>
  <c r="L59" i="7" a="1"/>
  <c r="L59" i="7" s="1"/>
  <c r="L46" i="7" a="1"/>
  <c r="L46" i="7" s="1"/>
  <c r="L43" i="7" a="1"/>
  <c r="L43" i="7" s="1"/>
  <c r="L40" i="7" a="1"/>
  <c r="L40" i="7" s="1"/>
  <c r="L34" i="7" a="1"/>
  <c r="L34" i="7" s="1"/>
  <c r="L30" i="7" a="1"/>
  <c r="L30" i="7" s="1"/>
  <c r="L26" i="7" a="1"/>
  <c r="L26" i="7" s="1"/>
  <c r="L22" i="7" a="1"/>
  <c r="L22" i="7" s="1"/>
  <c r="L18" i="7" a="1"/>
  <c r="L18" i="7" s="1"/>
  <c r="L14" i="7" a="1"/>
  <c r="L14" i="7" s="1"/>
  <c r="L93" i="7" a="1"/>
  <c r="L93" i="7" s="1"/>
  <c r="L9" i="7"/>
  <c r="L113" i="7" a="1"/>
  <c r="L113" i="7" s="1"/>
  <c r="L66" i="7" a="1"/>
  <c r="L66" i="7" s="1"/>
  <c r="L44" i="7" a="1"/>
  <c r="L44" i="7" s="1"/>
  <c r="L33" i="7" a="1"/>
  <c r="L33" i="7" s="1"/>
  <c r="L17" i="7" a="1"/>
  <c r="L17" i="7" s="1"/>
  <c r="L54" i="7" a="1"/>
  <c r="L54" i="7" s="1"/>
  <c r="L11" i="7" a="1"/>
  <c r="L11" i="7" s="1"/>
  <c r="L97" i="7" a="1"/>
  <c r="L97" i="7" s="1"/>
  <c r="L51" i="7" a="1"/>
  <c r="L51" i="7" s="1"/>
  <c r="L29" i="7" a="1"/>
  <c r="L29" i="7" s="1"/>
  <c r="L13" i="7" a="1"/>
  <c r="L13" i="7" s="1"/>
  <c r="L10" i="7" a="1"/>
  <c r="L10" i="7" s="1"/>
  <c r="M5" i="7"/>
  <c r="AS5" i="7" s="1"/>
  <c r="L25" i="7" a="1"/>
  <c r="L25" i="7" s="1"/>
  <c r="L21" i="7" a="1"/>
  <c r="L21" i="7" s="1"/>
  <c r="L47" i="7" a="1"/>
  <c r="L47" i="7" s="1"/>
  <c r="DH369" i="7"/>
  <c r="DH366" i="7"/>
  <c r="DH358" i="7"/>
  <c r="DH350" i="7"/>
  <c r="DH342" i="7"/>
  <c r="DH363" i="7"/>
  <c r="DH368" i="7"/>
  <c r="DH360" i="7"/>
  <c r="DH352" i="7"/>
  <c r="DH344" i="7"/>
  <c r="DH336" i="7"/>
  <c r="DH328" i="7"/>
  <c r="DH320" i="7"/>
  <c r="DH312" i="7"/>
  <c r="DH304" i="7"/>
  <c r="DH296" i="7"/>
  <c r="DH288" i="7"/>
  <c r="DH280" i="7"/>
  <c r="DH365" i="7"/>
  <c r="DH357" i="7"/>
  <c r="DH349" i="7"/>
  <c r="DH341" i="7"/>
  <c r="DH333" i="7"/>
  <c r="DH325" i="7"/>
  <c r="DH317" i="7"/>
  <c r="DH309" i="7"/>
  <c r="DH301" i="7"/>
  <c r="DH293" i="7"/>
  <c r="DH285" i="7"/>
  <c r="DH277" i="7"/>
  <c r="DH362" i="7"/>
  <c r="DH354" i="7"/>
  <c r="DH367" i="7"/>
  <c r="DH359" i="7"/>
  <c r="DH351" i="7"/>
  <c r="DH343" i="7"/>
  <c r="DH335" i="7"/>
  <c r="DH327" i="7"/>
  <c r="DH319" i="7"/>
  <c r="DH311" i="7"/>
  <c r="DH303" i="7"/>
  <c r="DH295" i="7"/>
  <c r="DH287" i="7"/>
  <c r="DH279" i="7"/>
  <c r="DH271" i="7"/>
  <c r="DI9" i="7"/>
  <c r="DH364" i="7"/>
  <c r="DH356" i="7"/>
  <c r="DH348" i="7"/>
  <c r="DH340" i="7"/>
  <c r="DH332" i="7"/>
  <c r="DH324" i="7"/>
  <c r="DH316" i="7"/>
  <c r="DH308" i="7"/>
  <c r="DH300" i="7"/>
  <c r="DH292" i="7"/>
  <c r="DH284" i="7"/>
  <c r="DH276" i="7"/>
  <c r="DH346" i="7"/>
  <c r="DH353" i="7"/>
  <c r="DH339" i="7"/>
  <c r="DH331" i="7"/>
  <c r="DH323" i="7"/>
  <c r="DH315" i="7"/>
  <c r="DH307" i="7"/>
  <c r="DH299" i="7"/>
  <c r="DH291" i="7"/>
  <c r="DH283" i="7"/>
  <c r="DH270" i="7"/>
  <c r="DH262" i="7"/>
  <c r="DH254" i="7"/>
  <c r="DH246" i="7"/>
  <c r="DH238" i="7"/>
  <c r="DH230" i="7"/>
  <c r="DH222" i="7"/>
  <c r="DH214" i="7"/>
  <c r="DH206" i="7"/>
  <c r="DH198" i="7"/>
  <c r="DH355" i="7"/>
  <c r="DH267" i="7"/>
  <c r="DH259" i="7"/>
  <c r="DH251" i="7"/>
  <c r="DH243" i="7"/>
  <c r="DH235" i="7"/>
  <c r="DH227" i="7"/>
  <c r="DH219" i="7"/>
  <c r="DH211" i="7"/>
  <c r="DH203" i="7"/>
  <c r="DH195" i="7"/>
  <c r="DH187" i="7"/>
  <c r="DH347" i="7"/>
  <c r="DH264" i="7"/>
  <c r="DH275" i="7"/>
  <c r="DH274" i="7"/>
  <c r="DH273" i="7"/>
  <c r="DH269" i="7"/>
  <c r="DH261" i="7"/>
  <c r="DH253" i="7"/>
  <c r="DH245" i="7"/>
  <c r="DH237" i="7"/>
  <c r="DH229" i="7"/>
  <c r="DH221" i="7"/>
  <c r="DH213" i="7"/>
  <c r="DH205" i="7"/>
  <c r="DH197" i="7"/>
  <c r="DH189" i="7"/>
  <c r="DH345" i="7"/>
  <c r="DH337" i="7"/>
  <c r="DH329" i="7"/>
  <c r="DH321" i="7"/>
  <c r="DH313" i="7"/>
  <c r="DH305" i="7"/>
  <c r="DH297" i="7"/>
  <c r="DH289" i="7"/>
  <c r="DH281" i="7"/>
  <c r="DH361" i="7"/>
  <c r="DH334" i="7"/>
  <c r="DH326" i="7"/>
  <c r="DH318" i="7"/>
  <c r="DH310" i="7"/>
  <c r="DH302" i="7"/>
  <c r="DH294" i="7"/>
  <c r="DH286" i="7"/>
  <c r="DH278" i="7"/>
  <c r="DH272" i="7"/>
  <c r="DH263" i="7"/>
  <c r="DH255" i="7"/>
  <c r="DH247" i="7"/>
  <c r="DH239" i="7"/>
  <c r="DH231" i="7"/>
  <c r="DH223" i="7"/>
  <c r="DH215" i="7"/>
  <c r="DH207" i="7"/>
  <c r="DH199" i="7"/>
  <c r="DH191" i="7"/>
  <c r="DH338" i="7"/>
  <c r="DH330" i="7"/>
  <c r="DH322" i="7"/>
  <c r="DH314" i="7"/>
  <c r="DH306" i="7"/>
  <c r="DH298" i="7"/>
  <c r="DH290" i="7"/>
  <c r="DH282" i="7"/>
  <c r="DH268" i="7"/>
  <c r="DH260" i="7"/>
  <c r="DH252" i="7"/>
  <c r="DH244" i="7"/>
  <c r="DH236" i="7"/>
  <c r="DH228" i="7"/>
  <c r="DH220" i="7"/>
  <c r="DH212" i="7"/>
  <c r="DH204" i="7"/>
  <c r="DH196" i="7"/>
  <c r="DH257" i="7"/>
  <c r="DH225" i="7"/>
  <c r="DH190" i="7"/>
  <c r="DH181" i="7"/>
  <c r="DH178" i="7"/>
  <c r="DH170" i="7"/>
  <c r="DH162" i="7"/>
  <c r="DH154" i="7"/>
  <c r="DH146" i="7"/>
  <c r="DH138" i="7"/>
  <c r="DH130" i="7"/>
  <c r="DH122" i="7"/>
  <c r="DH114" i="7"/>
  <c r="DH106" i="7"/>
  <c r="DH98" i="7"/>
  <c r="DH90" i="7"/>
  <c r="DH250" i="7"/>
  <c r="DH240" i="7"/>
  <c r="DH218" i="7"/>
  <c r="DH208" i="7"/>
  <c r="DH185" i="7"/>
  <c r="DH175" i="7"/>
  <c r="DH167" i="7"/>
  <c r="DH159" i="7"/>
  <c r="DH151" i="7"/>
  <c r="DH143" i="7"/>
  <c r="DH135" i="7"/>
  <c r="DH127" i="7"/>
  <c r="DH119" i="7"/>
  <c r="DH233" i="7"/>
  <c r="DH201" i="7"/>
  <c r="DH193" i="7"/>
  <c r="DH192" i="7"/>
  <c r="DH180" i="7"/>
  <c r="DH172" i="7"/>
  <c r="DH164" i="7"/>
  <c r="DH156" i="7"/>
  <c r="DH148" i="7"/>
  <c r="DH140" i="7"/>
  <c r="DH132" i="7"/>
  <c r="DH124" i="7"/>
  <c r="DH116" i="7"/>
  <c r="DH108" i="7"/>
  <c r="DH100" i="7"/>
  <c r="DH92" i="7"/>
  <c r="DH84" i="7"/>
  <c r="DH76" i="7"/>
  <c r="DH266" i="7"/>
  <c r="DH258" i="7"/>
  <c r="DH248" i="7"/>
  <c r="DH226" i="7"/>
  <c r="DH216" i="7"/>
  <c r="DH184" i="7"/>
  <c r="DH177" i="7"/>
  <c r="DH169" i="7"/>
  <c r="DH161" i="7"/>
  <c r="DH153" i="7"/>
  <c r="DH145" i="7"/>
  <c r="DH137" i="7"/>
  <c r="DH129" i="7"/>
  <c r="DH121" i="7"/>
  <c r="DH241" i="7"/>
  <c r="DH209" i="7"/>
  <c r="DH194" i="7"/>
  <c r="DH174" i="7"/>
  <c r="DH166" i="7"/>
  <c r="DH158" i="7"/>
  <c r="DH150" i="7"/>
  <c r="DH142" i="7"/>
  <c r="DH134" i="7"/>
  <c r="DH126" i="7"/>
  <c r="DH118" i="7"/>
  <c r="DH110" i="7"/>
  <c r="DH102" i="7"/>
  <c r="DH94" i="7"/>
  <c r="DH86" i="7"/>
  <c r="DH256" i="7"/>
  <c r="DH234" i="7"/>
  <c r="DH224" i="7"/>
  <c r="DH202" i="7"/>
  <c r="DH183" i="7"/>
  <c r="DH179" i="7"/>
  <c r="DH171" i="7"/>
  <c r="DH163" i="7"/>
  <c r="DH155" i="7"/>
  <c r="DH147" i="7"/>
  <c r="DH139" i="7"/>
  <c r="DH131" i="7"/>
  <c r="DH249" i="7"/>
  <c r="DH217" i="7"/>
  <c r="DH188" i="7"/>
  <c r="DH176" i="7"/>
  <c r="DH168" i="7"/>
  <c r="DH160" i="7"/>
  <c r="DH152" i="7"/>
  <c r="DH144" i="7"/>
  <c r="DH136" i="7"/>
  <c r="DH128" i="7"/>
  <c r="DH120" i="7"/>
  <c r="DH112" i="7"/>
  <c r="DH104" i="7"/>
  <c r="DH265" i="7"/>
  <c r="DH242" i="7"/>
  <c r="DH232" i="7"/>
  <c r="DH210" i="7"/>
  <c r="DH200" i="7"/>
  <c r="DH186" i="7"/>
  <c r="DH182" i="7"/>
  <c r="DH173" i="7"/>
  <c r="DH165" i="7"/>
  <c r="DH157" i="7"/>
  <c r="DH149" i="7"/>
  <c r="DH141" i="7"/>
  <c r="DH125" i="7"/>
  <c r="DH115" i="7"/>
  <c r="DH111" i="7"/>
  <c r="DH107" i="7"/>
  <c r="DH103" i="7"/>
  <c r="DH96" i="7"/>
  <c r="DH95" i="7"/>
  <c r="DH77" i="7"/>
  <c r="DH70" i="7"/>
  <c r="DH62" i="7"/>
  <c r="DH54" i="7"/>
  <c r="DH46" i="7"/>
  <c r="DH39" i="7"/>
  <c r="DH31" i="7"/>
  <c r="DH23" i="7"/>
  <c r="DH15" i="7"/>
  <c r="DH97" i="7"/>
  <c r="DH81" i="7"/>
  <c r="DH67" i="7"/>
  <c r="DH59" i="7"/>
  <c r="DH51" i="7"/>
  <c r="DH43" i="7"/>
  <c r="DH36" i="7"/>
  <c r="DH28" i="7"/>
  <c r="DH20" i="7"/>
  <c r="DH12" i="7"/>
  <c r="DH133" i="7"/>
  <c r="DH99" i="7"/>
  <c r="DH88" i="7"/>
  <c r="DH87" i="7"/>
  <c r="DH85" i="7"/>
  <c r="DH72" i="7"/>
  <c r="DH64" i="7"/>
  <c r="DH56" i="7"/>
  <c r="DH48" i="7"/>
  <c r="DH41" i="7"/>
  <c r="DH33" i="7"/>
  <c r="DH25" i="7"/>
  <c r="DH17" i="7"/>
  <c r="DH89" i="7"/>
  <c r="DH80" i="7"/>
  <c r="DH75" i="7"/>
  <c r="DH69" i="7"/>
  <c r="DH61" i="7"/>
  <c r="DH53" i="7"/>
  <c r="DH45" i="7"/>
  <c r="DH38" i="7"/>
  <c r="DH30" i="7"/>
  <c r="DH22" i="7"/>
  <c r="DH14" i="7"/>
  <c r="DH113" i="7"/>
  <c r="DH109" i="7"/>
  <c r="DH105" i="7"/>
  <c r="DH101" i="7"/>
  <c r="DH91" i="7"/>
  <c r="DH66" i="7"/>
  <c r="DH58" i="7"/>
  <c r="DH50" i="7"/>
  <c r="DH42" i="7"/>
  <c r="DH35" i="7"/>
  <c r="DH27" i="7"/>
  <c r="DH19" i="7"/>
  <c r="DH11" i="7"/>
  <c r="DH117" i="7"/>
  <c r="DH83" i="7"/>
  <c r="DH79" i="7"/>
  <c r="DH74" i="7"/>
  <c r="DH71" i="7"/>
  <c r="DH63" i="7"/>
  <c r="DH55" i="7"/>
  <c r="DH47" i="7"/>
  <c r="DH40" i="7"/>
  <c r="DH32" i="7"/>
  <c r="DH24" i="7"/>
  <c r="DH16" i="7"/>
  <c r="DH93" i="7"/>
  <c r="DH78" i="7"/>
  <c r="DH68" i="7"/>
  <c r="DH60" i="7"/>
  <c r="DH52" i="7"/>
  <c r="DH44" i="7"/>
  <c r="DH37" i="7"/>
  <c r="DH29" i="7"/>
  <c r="DH21" i="7"/>
  <c r="DH13" i="7"/>
  <c r="DH123" i="7"/>
  <c r="DH82" i="7"/>
  <c r="DH73" i="7"/>
  <c r="DH65" i="7"/>
  <c r="DH57" i="7"/>
  <c r="DH49" i="7"/>
  <c r="DH34" i="7"/>
  <c r="DH26" i="7"/>
  <c r="DH18" i="7"/>
  <c r="DH10" i="7"/>
  <c r="B20" i="5"/>
  <c r="F19" i="5"/>
  <c r="J123" i="1"/>
  <c r="K123" i="1" s="1"/>
  <c r="N123" i="1" s="1"/>
  <c r="J10" i="1"/>
  <c r="K10" i="1" s="1"/>
  <c r="N10" i="1" s="1"/>
  <c r="J161" i="1"/>
  <c r="K161" i="1" s="1"/>
  <c r="N161" i="1" s="1"/>
  <c r="J193" i="1"/>
  <c r="K193" i="1" s="1"/>
  <c r="N193" i="1" s="1"/>
  <c r="J34" i="1"/>
  <c r="K34" i="1" s="1"/>
  <c r="N34" i="1" s="1"/>
  <c r="J660" i="1"/>
  <c r="K660" i="1" s="1"/>
  <c r="N660" i="1" s="1"/>
  <c r="J256" i="1"/>
  <c r="K256" i="1" s="1"/>
  <c r="N256" i="1" s="1"/>
  <c r="J146" i="1"/>
  <c r="K146" i="1" s="1"/>
  <c r="N146" i="1" s="1"/>
  <c r="J242" i="1"/>
  <c r="K242" i="1" s="1"/>
  <c r="N242" i="1" s="1"/>
  <c r="J349" i="1"/>
  <c r="K349" i="1" s="1"/>
  <c r="N349" i="1" s="1"/>
  <c r="J97" i="1"/>
  <c r="K97" i="1" s="1"/>
  <c r="N97" i="1" s="1"/>
  <c r="J67" i="1"/>
  <c r="K67" i="1" s="1"/>
  <c r="N67" i="1" s="1"/>
  <c r="J743" i="1"/>
  <c r="K743" i="1" s="1"/>
  <c r="N743" i="1" s="1"/>
  <c r="J139" i="1"/>
  <c r="K139" i="1" s="1"/>
  <c r="N139" i="1" s="1"/>
  <c r="J719" i="1"/>
  <c r="K719" i="1" s="1"/>
  <c r="N719" i="1" s="1"/>
  <c r="J287" i="1"/>
  <c r="K287" i="1" s="1"/>
  <c r="N287" i="1" s="1"/>
  <c r="J432" i="1"/>
  <c r="K432" i="1" s="1"/>
  <c r="N432" i="1" s="1"/>
  <c r="J538" i="1"/>
  <c r="K538" i="1" s="1"/>
  <c r="N538" i="1" s="1"/>
  <c r="J531" i="1"/>
  <c r="K531" i="1" s="1"/>
  <c r="N531" i="1" s="1"/>
  <c r="J171" i="1"/>
  <c r="K171" i="1" s="1"/>
  <c r="N171" i="1" s="1"/>
  <c r="J265" i="1"/>
  <c r="K265" i="1" s="1"/>
  <c r="N265" i="1" s="1"/>
  <c r="J752" i="1"/>
  <c r="K752" i="1" s="1"/>
  <c r="N752" i="1" s="1"/>
  <c r="J727" i="1"/>
  <c r="K727" i="1" s="1"/>
  <c r="N727" i="1" s="1"/>
  <c r="J206" i="1"/>
  <c r="K206" i="1" s="1"/>
  <c r="N206" i="1" s="1"/>
  <c r="J64" i="1"/>
  <c r="K64" i="1" s="1"/>
  <c r="N64" i="1" s="1"/>
  <c r="J39" i="1"/>
  <c r="K39" i="1" s="1"/>
  <c r="N39" i="1" s="1"/>
  <c r="J721" i="1"/>
  <c r="K721" i="1" s="1"/>
  <c r="N721" i="1" s="1"/>
  <c r="J191" i="1"/>
  <c r="K191" i="1" s="1"/>
  <c r="N191" i="1" s="1"/>
  <c r="J353" i="1"/>
  <c r="K353" i="1" s="1"/>
  <c r="N353" i="1" s="1"/>
  <c r="J669" i="1"/>
  <c r="K669" i="1" s="1"/>
  <c r="N669" i="1" s="1"/>
  <c r="J109" i="1"/>
  <c r="K109" i="1" s="1"/>
  <c r="N109" i="1" s="1"/>
  <c r="J644" i="1"/>
  <c r="K644" i="1" s="1"/>
  <c r="N644" i="1" s="1"/>
  <c r="J266" i="1"/>
  <c r="K266" i="1" s="1"/>
  <c r="N266" i="1" s="1"/>
  <c r="J321" i="1"/>
  <c r="K321" i="1" s="1"/>
  <c r="N321" i="1" s="1"/>
  <c r="J452" i="1"/>
  <c r="K452" i="1" s="1"/>
  <c r="N452" i="1" s="1"/>
  <c r="J560" i="1"/>
  <c r="K560" i="1" s="1"/>
  <c r="N560" i="1" s="1"/>
  <c r="J645" i="1"/>
  <c r="K645" i="1" s="1"/>
  <c r="N645" i="1" s="1"/>
  <c r="J247" i="1"/>
  <c r="K247" i="1" s="1"/>
  <c r="N247" i="1" s="1"/>
  <c r="J484" i="1"/>
  <c r="K484" i="1" s="1"/>
  <c r="N484" i="1" s="1"/>
  <c r="J233" i="1"/>
  <c r="K233" i="1" s="1"/>
  <c r="N233" i="1" s="1"/>
  <c r="J697" i="1"/>
  <c r="K697" i="1" s="1"/>
  <c r="N697" i="1" s="1"/>
  <c r="J427" i="1"/>
  <c r="K427" i="1" s="1"/>
  <c r="N427" i="1" s="1"/>
  <c r="J110" i="1"/>
  <c r="K110" i="1" s="1"/>
  <c r="N110" i="1" s="1"/>
  <c r="J65" i="1"/>
  <c r="K65" i="1" s="1"/>
  <c r="N65" i="1" s="1"/>
  <c r="J583" i="1"/>
  <c r="K583" i="1" s="1"/>
  <c r="N583" i="1" s="1"/>
  <c r="J224" i="1"/>
  <c r="K224" i="1" s="1"/>
  <c r="N224" i="1" s="1"/>
  <c r="J613" i="1"/>
  <c r="K613" i="1" s="1"/>
  <c r="N613" i="1" s="1"/>
  <c r="J741" i="1"/>
  <c r="K741" i="1" s="1"/>
  <c r="N741" i="1" s="1"/>
  <c r="J241" i="1"/>
  <c r="K241" i="1" s="1"/>
  <c r="N241" i="1" s="1"/>
  <c r="J138" i="1"/>
  <c r="K138" i="1" s="1"/>
  <c r="N138" i="1" s="1"/>
  <c r="J118" i="1"/>
  <c r="K118" i="1" s="1"/>
  <c r="N118" i="1" s="1"/>
  <c r="J80" i="1"/>
  <c r="K80" i="1" s="1"/>
  <c r="N80" i="1" s="1"/>
  <c r="J368" i="1"/>
  <c r="K368" i="1" s="1"/>
  <c r="N368" i="1" s="1"/>
  <c r="J481" i="1"/>
  <c r="K481" i="1" s="1"/>
  <c r="N481" i="1" s="1"/>
  <c r="J378" i="1"/>
  <c r="K378" i="1" s="1"/>
  <c r="N378" i="1" s="1"/>
  <c r="AS93" i="7" l="1" a="1"/>
  <c r="AS93" i="7" s="1"/>
  <c r="AS85" i="7" a="1"/>
  <c r="AS85" i="7" s="1"/>
  <c r="AS45" i="7" a="1"/>
  <c r="AS45" i="7" s="1"/>
  <c r="AS70" i="7" a="1"/>
  <c r="AS70" i="7" s="1"/>
  <c r="AS68" i="7" a="1"/>
  <c r="AS68" i="7" s="1"/>
  <c r="AS53" i="7" a="1"/>
  <c r="AS53" i="7" s="1"/>
  <c r="AS118" i="7" a="1"/>
  <c r="AS118" i="7" s="1"/>
  <c r="AS63" i="7" a="1"/>
  <c r="AS63" i="7" s="1"/>
  <c r="AS40" i="7" a="1"/>
  <c r="AS40" i="7" s="1"/>
  <c r="AS74" i="7" a="1"/>
  <c r="AS74" i="7" s="1"/>
  <c r="AS84" i="7" a="1"/>
  <c r="AS84" i="7" s="1"/>
  <c r="AS62" i="7" a="1"/>
  <c r="AS62" i="7" s="1"/>
  <c r="AS97" i="7" a="1"/>
  <c r="AS97" i="7" s="1"/>
  <c r="AS69" i="7" a="1"/>
  <c r="AS69" i="7" s="1"/>
  <c r="AS49" i="7" a="1"/>
  <c r="AS49" i="7" s="1"/>
  <c r="AS23" i="7" a="1"/>
  <c r="AS23" i="7" s="1"/>
  <c r="AS19" i="7" a="1"/>
  <c r="AS19" i="7" s="1"/>
  <c r="AS38" i="7" a="1"/>
  <c r="AS38" i="7" s="1"/>
  <c r="AS36" i="7" a="1"/>
  <c r="AS36" i="7" s="1"/>
  <c r="AS30" i="7" a="1"/>
  <c r="AS30" i="7" s="1"/>
  <c r="AS14" i="7" a="1"/>
  <c r="AS14" i="7" s="1"/>
  <c r="AS20" i="7" a="1"/>
  <c r="AS20" i="7" s="1"/>
  <c r="AS16" i="7" a="1"/>
  <c r="AS16" i="7" s="1"/>
  <c r="AS31" i="7" a="1"/>
  <c r="AS31" i="7" s="1"/>
  <c r="AS27" i="7" a="1"/>
  <c r="AS27" i="7" s="1"/>
  <c r="AS32" i="7" a="1"/>
  <c r="AS32" i="7" s="1"/>
  <c r="AS13" i="7" a="1"/>
  <c r="AS13" i="7" s="1"/>
  <c r="AS11" i="7" a="1"/>
  <c r="AS11" i="7" s="1"/>
  <c r="AS12" i="7" a="1"/>
  <c r="AS12" i="7" s="1"/>
  <c r="AS18" i="7" a="1"/>
  <c r="AS18" i="7" s="1"/>
  <c r="AS25" i="7" a="1"/>
  <c r="AS25" i="7" s="1"/>
  <c r="AS46" i="7" a="1"/>
  <c r="AS46" i="7" s="1"/>
  <c r="AS21" i="7" a="1"/>
  <c r="AS21" i="7" s="1"/>
  <c r="AS9" i="7"/>
  <c r="AS351" i="7" a="1"/>
  <c r="AS351" i="7" s="1"/>
  <c r="AS344" i="7" a="1"/>
  <c r="AS344" i="7" s="1"/>
  <c r="AS331" i="7" a="1"/>
  <c r="AS331" i="7" s="1"/>
  <c r="AS325" i="7" a="1"/>
  <c r="AS325" i="7" s="1"/>
  <c r="AS303" i="7" a="1"/>
  <c r="AS303" i="7" s="1"/>
  <c r="AS295" i="7" a="1"/>
  <c r="AS295" i="7" s="1"/>
  <c r="AS274" i="7" a="1"/>
  <c r="AS274" i="7" s="1"/>
  <c r="AS360" i="7" a="1"/>
  <c r="AS360" i="7" s="1"/>
  <c r="AS343" i="7" a="1"/>
  <c r="AS343" i="7" s="1"/>
  <c r="AS342" i="7" a="1"/>
  <c r="AS342" i="7" s="1"/>
  <c r="AS341" i="7" a="1"/>
  <c r="AS341" i="7" s="1"/>
  <c r="AS340" i="7" a="1"/>
  <c r="AS340" i="7" s="1"/>
  <c r="AS339" i="7" a="1"/>
  <c r="AS339" i="7" s="1"/>
  <c r="AS334" i="7" a="1"/>
  <c r="AS334" i="7" s="1"/>
  <c r="AS330" i="7" a="1"/>
  <c r="AS330" i="7" s="1"/>
  <c r="AS329" i="7" a="1"/>
  <c r="AS329" i="7" s="1"/>
  <c r="AS324" i="7" a="1"/>
  <c r="AS324" i="7" s="1"/>
  <c r="AS312" i="7" a="1"/>
  <c r="AS312" i="7" s="1"/>
  <c r="AS302" i="7" a="1"/>
  <c r="AS302" i="7" s="1"/>
  <c r="AS294" i="7" a="1"/>
  <c r="AS294" i="7" s="1"/>
  <c r="AS291" i="7" a="1"/>
  <c r="AS291" i="7" s="1"/>
  <c r="AS273" i="7" a="1"/>
  <c r="AS273" i="7" s="1"/>
  <c r="AS358" i="7" a="1"/>
  <c r="AS358" i="7" s="1"/>
  <c r="AS356" i="7" a="1"/>
  <c r="AS356" i="7" s="1"/>
  <c r="AS354" i="7" a="1"/>
  <c r="AS354" i="7" s="1"/>
  <c r="AS313" i="7" a="1"/>
  <c r="AS313" i="7" s="1"/>
  <c r="AS301" i="7" a="1"/>
  <c r="AS301" i="7" s="1"/>
  <c r="AS293" i="7" a="1"/>
  <c r="AS293" i="7" s="1"/>
  <c r="AS289" i="7" a="1"/>
  <c r="AS289" i="7" s="1"/>
  <c r="AS287" i="7" a="1"/>
  <c r="AS287" i="7" s="1"/>
  <c r="AS284" i="7" a="1"/>
  <c r="AS284" i="7" s="1"/>
  <c r="BY5" i="7"/>
  <c r="AS366" i="7" a="1"/>
  <c r="AS366" i="7" s="1"/>
  <c r="AS364" i="7" a="1"/>
  <c r="AS364" i="7" s="1"/>
  <c r="AS362" i="7" a="1"/>
  <c r="AS362" i="7" s="1"/>
  <c r="AS337" i="7" a="1"/>
  <c r="AS337" i="7" s="1"/>
  <c r="AS336" i="7" a="1"/>
  <c r="AS336" i="7" s="1"/>
  <c r="AS335" i="7" a="1"/>
  <c r="AS335" i="7" s="1"/>
  <c r="AS321" i="7" a="1"/>
  <c r="AS321" i="7" s="1"/>
  <c r="AS320" i="7" a="1"/>
  <c r="AS320" i="7" s="1"/>
  <c r="AS311" i="7" a="1"/>
  <c r="AS311" i="7" s="1"/>
  <c r="AS309" i="7" a="1"/>
  <c r="AS309" i="7" s="1"/>
  <c r="AS307" i="7" a="1"/>
  <c r="AS307" i="7" s="1"/>
  <c r="AS300" i="7" a="1"/>
  <c r="AS300" i="7" s="1"/>
  <c r="AS286" i="7" a="1"/>
  <c r="AS286" i="7" s="1"/>
  <c r="AS283" i="7" a="1"/>
  <c r="AS283" i="7" s="1"/>
  <c r="AS369" i="7" a="1"/>
  <c r="AS369" i="7" s="1"/>
  <c r="AS359" i="7" a="1"/>
  <c r="AS359" i="7" s="1"/>
  <c r="AS319" i="7" a="1"/>
  <c r="AS319" i="7" s="1"/>
  <c r="AS299" i="7" a="1"/>
  <c r="AS299" i="7" s="1"/>
  <c r="AS292" i="7" a="1"/>
  <c r="AS292" i="7" s="1"/>
  <c r="AS282" i="7" a="1"/>
  <c r="AS282" i="7" s="1"/>
  <c r="AS278" i="7" a="1"/>
  <c r="AS278" i="7" s="1"/>
  <c r="AS350" i="7" a="1"/>
  <c r="AS350" i="7" s="1"/>
  <c r="AS347" i="7" a="1"/>
  <c r="AS347" i="7" s="1"/>
  <c r="AS346" i="7" a="1"/>
  <c r="AS346" i="7" s="1"/>
  <c r="AS322" i="7" a="1"/>
  <c r="AS322" i="7" s="1"/>
  <c r="AS318" i="7" a="1"/>
  <c r="AS318" i="7" s="1"/>
  <c r="AS306" i="7" a="1"/>
  <c r="AS306" i="7" s="1"/>
  <c r="AS298" i="7" a="1"/>
  <c r="AS298" i="7" s="1"/>
  <c r="AS281" i="7" a="1"/>
  <c r="AS281" i="7" s="1"/>
  <c r="AS277" i="7" a="1"/>
  <c r="AS277" i="7" s="1"/>
  <c r="AS355" i="7" a="1"/>
  <c r="AS355" i="7" s="1"/>
  <c r="AS332" i="7" a="1"/>
  <c r="AS332" i="7" s="1"/>
  <c r="AS316" i="7" a="1"/>
  <c r="AS316" i="7" s="1"/>
  <c r="AS297" i="7" a="1"/>
  <c r="AS297" i="7" s="1"/>
  <c r="AS288" i="7" a="1"/>
  <c r="AS288" i="7" s="1"/>
  <c r="AS285" i="7" a="1"/>
  <c r="AS285" i="7" s="1"/>
  <c r="AS271" i="7" a="1"/>
  <c r="AS271" i="7" s="1"/>
  <c r="AS246" i="7" a="1"/>
  <c r="AS246" i="7" s="1"/>
  <c r="AS243" i="7" a="1"/>
  <c r="AS243" i="7" s="1"/>
  <c r="AS226" i="7" a="1"/>
  <c r="AS226" i="7" s="1"/>
  <c r="AS221" i="7" a="1"/>
  <c r="AS221" i="7" s="1"/>
  <c r="AS216" i="7" a="1"/>
  <c r="AS216" i="7" s="1"/>
  <c r="AS199" i="7" a="1"/>
  <c r="AS199" i="7" s="1"/>
  <c r="AS197" i="7" a="1"/>
  <c r="AS197" i="7" s="1"/>
  <c r="AS189" i="7" a="1"/>
  <c r="AS189" i="7" s="1"/>
  <c r="AS186" i="7" a="1"/>
  <c r="AS186" i="7" s="1"/>
  <c r="AS184" i="7" a="1"/>
  <c r="AS184" i="7" s="1"/>
  <c r="AS182" i="7" a="1"/>
  <c r="AS182" i="7" s="1"/>
  <c r="AS180" i="7" a="1"/>
  <c r="AS180" i="7" s="1"/>
  <c r="AS178" i="7" a="1"/>
  <c r="AS178" i="7" s="1"/>
  <c r="AS176" i="7" a="1"/>
  <c r="AS176" i="7" s="1"/>
  <c r="AS363" i="7" a="1"/>
  <c r="AS363" i="7" s="1"/>
  <c r="AS352" i="7" a="1"/>
  <c r="AS352" i="7" s="1"/>
  <c r="AS349" i="7" a="1"/>
  <c r="AS349" i="7" s="1"/>
  <c r="AS345" i="7" a="1"/>
  <c r="AS345" i="7" s="1"/>
  <c r="AS328" i="7" a="1"/>
  <c r="AS328" i="7" s="1"/>
  <c r="AS310" i="7" a="1"/>
  <c r="AS310" i="7" s="1"/>
  <c r="AS304" i="7" a="1"/>
  <c r="AS304" i="7" s="1"/>
  <c r="AS270" i="7" a="1"/>
  <c r="AS270" i="7" s="1"/>
  <c r="AS264" i="7" a="1"/>
  <c r="AS264" i="7" s="1"/>
  <c r="AS263" i="7" a="1"/>
  <c r="AS263" i="7" s="1"/>
  <c r="AS256" i="7" a="1"/>
  <c r="AS256" i="7" s="1"/>
  <c r="AS253" i="7" a="1"/>
  <c r="AS253" i="7" s="1"/>
  <c r="AS251" i="7" a="1"/>
  <c r="AS251" i="7" s="1"/>
  <c r="AS240" i="7" a="1"/>
  <c r="AS240" i="7" s="1"/>
  <c r="AS220" i="7" a="1"/>
  <c r="AS220" i="7" s="1"/>
  <c r="AS218" i="7" a="1"/>
  <c r="AS218" i="7" s="1"/>
  <c r="AS217" i="7" a="1"/>
  <c r="AS217" i="7" s="1"/>
  <c r="AS212" i="7" a="1"/>
  <c r="AS212" i="7" s="1"/>
  <c r="AS208" i="7" a="1"/>
  <c r="AS208" i="7" s="1"/>
  <c r="AS361" i="7" a="1"/>
  <c r="AS361" i="7" s="1"/>
  <c r="AS357" i="7" a="1"/>
  <c r="AS357" i="7" s="1"/>
  <c r="AS327" i="7" a="1"/>
  <c r="AS327" i="7" s="1"/>
  <c r="AS315" i="7" a="1"/>
  <c r="AS315" i="7" s="1"/>
  <c r="AS290" i="7" a="1"/>
  <c r="AS290" i="7" s="1"/>
  <c r="AS272" i="7" a="1"/>
  <c r="AS272" i="7" s="1"/>
  <c r="AS269" i="7" a="1"/>
  <c r="AS269" i="7" s="1"/>
  <c r="AS262" i="7" a="1"/>
  <c r="AS262" i="7" s="1"/>
  <c r="AS261" i="7" a="1"/>
  <c r="AS261" i="7" s="1"/>
  <c r="AS249" i="7" a="1"/>
  <c r="AS249" i="7" s="1"/>
  <c r="AS247" i="7" a="1"/>
  <c r="AS247" i="7" s="1"/>
  <c r="AS238" i="7" a="1"/>
  <c r="AS238" i="7" s="1"/>
  <c r="AS236" i="7" a="1"/>
  <c r="AS236" i="7" s="1"/>
  <c r="AS234" i="7" a="1"/>
  <c r="AS234" i="7" s="1"/>
  <c r="AS232" i="7" a="1"/>
  <c r="AS232" i="7" s="1"/>
  <c r="AS230" i="7" a="1"/>
  <c r="AS230" i="7" s="1"/>
  <c r="AS228" i="7" a="1"/>
  <c r="AS228" i="7" s="1"/>
  <c r="AS225" i="7" a="1"/>
  <c r="AS225" i="7" s="1"/>
  <c r="AS223" i="7" a="1"/>
  <c r="AS223" i="7" s="1"/>
  <c r="AS219" i="7" a="1"/>
  <c r="AS219" i="7" s="1"/>
  <c r="AS348" i="7" a="1"/>
  <c r="AS348" i="7" s="1"/>
  <c r="AS323" i="7" a="1"/>
  <c r="AS323" i="7" s="1"/>
  <c r="AS296" i="7" a="1"/>
  <c r="AS296" i="7" s="1"/>
  <c r="AS268" i="7" a="1"/>
  <c r="AS268" i="7" s="1"/>
  <c r="AS265" i="7" a="1"/>
  <c r="AS265" i="7" s="1"/>
  <c r="AS260" i="7" a="1"/>
  <c r="AS260" i="7" s="1"/>
  <c r="AS259" i="7" a="1"/>
  <c r="AS259" i="7" s="1"/>
  <c r="AS244" i="7" a="1"/>
  <c r="AS244" i="7" s="1"/>
  <c r="AS241" i="7" a="1"/>
  <c r="AS241" i="7" s="1"/>
  <c r="AS213" i="7" a="1"/>
  <c r="AS213" i="7" s="1"/>
  <c r="AS368" i="7" a="1"/>
  <c r="AS368" i="7" s="1"/>
  <c r="AS314" i="7" a="1"/>
  <c r="AS314" i="7" s="1"/>
  <c r="AS276" i="7" a="1"/>
  <c r="AS276" i="7" s="1"/>
  <c r="AS275" i="7" a="1"/>
  <c r="AS275" i="7" s="1"/>
  <c r="AS267" i="7" a="1"/>
  <c r="AS267" i="7" s="1"/>
  <c r="AS266" i="7" a="1"/>
  <c r="AS266" i="7" s="1"/>
  <c r="AS258" i="7" a="1"/>
  <c r="AS258" i="7" s="1"/>
  <c r="AS254" i="7" a="1"/>
  <c r="AS254" i="7" s="1"/>
  <c r="AS245" i="7" a="1"/>
  <c r="AS245" i="7" s="1"/>
  <c r="AS242" i="7" a="1"/>
  <c r="AS242" i="7" s="1"/>
  <c r="AS367" i="7" a="1"/>
  <c r="AS367" i="7" s="1"/>
  <c r="AS326" i="7" a="1"/>
  <c r="AS326" i="7" s="1"/>
  <c r="AS257" i="7" a="1"/>
  <c r="AS257" i="7" s="1"/>
  <c r="AS255" i="7" a="1"/>
  <c r="AS255" i="7" s="1"/>
  <c r="AS252" i="7" a="1"/>
  <c r="AS252" i="7" s="1"/>
  <c r="AS250" i="7" a="1"/>
  <c r="AS250" i="7" s="1"/>
  <c r="AS317" i="7" a="1"/>
  <c r="AS317" i="7" s="1"/>
  <c r="AS305" i="7" a="1"/>
  <c r="AS305" i="7" s="1"/>
  <c r="AS279" i="7" a="1"/>
  <c r="AS279" i="7" s="1"/>
  <c r="AS248" i="7" a="1"/>
  <c r="AS248" i="7" s="1"/>
  <c r="AS175" i="7" a="1"/>
  <c r="AS175" i="7" s="1"/>
  <c r="AS173" i="7" a="1"/>
  <c r="AS173" i="7" s="1"/>
  <c r="AS171" i="7" a="1"/>
  <c r="AS171" i="7" s="1"/>
  <c r="AS159" i="7" a="1"/>
  <c r="AS159" i="7" s="1"/>
  <c r="AS154" i="7" a="1"/>
  <c r="AS154" i="7" s="1"/>
  <c r="AS148" i="7" a="1"/>
  <c r="AS148" i="7" s="1"/>
  <c r="AS89" i="7" a="1"/>
  <c r="AS89" i="7" s="1"/>
  <c r="AS80" i="7" a="1"/>
  <c r="AS80" i="7" s="1"/>
  <c r="AS365" i="7" a="1"/>
  <c r="AS365" i="7" s="1"/>
  <c r="AS333" i="7" a="1"/>
  <c r="AS333" i="7" s="1"/>
  <c r="AS308" i="7" a="1"/>
  <c r="AS308" i="7" s="1"/>
  <c r="AS210" i="7" a="1"/>
  <c r="AS210" i="7" s="1"/>
  <c r="AS200" i="7" a="1"/>
  <c r="AS200" i="7" s="1"/>
  <c r="AS195" i="7" a="1"/>
  <c r="AS195" i="7" s="1"/>
  <c r="AS193" i="7" a="1"/>
  <c r="AS193" i="7" s="1"/>
  <c r="AS191" i="7" a="1"/>
  <c r="AS191" i="7" s="1"/>
  <c r="AS181" i="7" a="1"/>
  <c r="AS181" i="7" s="1"/>
  <c r="AS158" i="7" a="1"/>
  <c r="AS158" i="7" s="1"/>
  <c r="AS153" i="7" a="1"/>
  <c r="AS153" i="7" s="1"/>
  <c r="AS235" i="7" a="1"/>
  <c r="AS235" i="7" s="1"/>
  <c r="AS201" i="7" a="1"/>
  <c r="AS201" i="7" s="1"/>
  <c r="AS187" i="7" a="1"/>
  <c r="AS187" i="7" s="1"/>
  <c r="AS157" i="7" a="1"/>
  <c r="AS157" i="7" s="1"/>
  <c r="AS152" i="7" a="1"/>
  <c r="AS152" i="7" s="1"/>
  <c r="AS233" i="7" a="1"/>
  <c r="AS233" i="7" s="1"/>
  <c r="AS229" i="7" a="1"/>
  <c r="AS229" i="7" s="1"/>
  <c r="AS222" i="7" a="1"/>
  <c r="AS222" i="7" s="1"/>
  <c r="AS206" i="7" a="1"/>
  <c r="AS206" i="7" s="1"/>
  <c r="AS202" i="7" a="1"/>
  <c r="AS202" i="7" s="1"/>
  <c r="AS177" i="7" a="1"/>
  <c r="AS177" i="7" s="1"/>
  <c r="AS170" i="7" a="1"/>
  <c r="AS170" i="7" s="1"/>
  <c r="AS165" i="7" a="1"/>
  <c r="AS165" i="7" s="1"/>
  <c r="AS164" i="7" a="1"/>
  <c r="AS164" i="7" s="1"/>
  <c r="AS156" i="7" a="1"/>
  <c r="AS156" i="7" s="1"/>
  <c r="AS151" i="7" a="1"/>
  <c r="AS151" i="7" s="1"/>
  <c r="AS147" i="7" a="1"/>
  <c r="AS147" i="7" s="1"/>
  <c r="AS145" i="7" a="1"/>
  <c r="AS145" i="7" s="1"/>
  <c r="AS143" i="7" a="1"/>
  <c r="AS143" i="7" s="1"/>
  <c r="AS141" i="7" a="1"/>
  <c r="AS141" i="7" s="1"/>
  <c r="AS139" i="7" a="1"/>
  <c r="AS139" i="7" s="1"/>
  <c r="AS137" i="7" a="1"/>
  <c r="AS137" i="7" s="1"/>
  <c r="AS135" i="7" a="1"/>
  <c r="AS135" i="7" s="1"/>
  <c r="AS133" i="7" a="1"/>
  <c r="AS133" i="7" s="1"/>
  <c r="AS131" i="7" a="1"/>
  <c r="AS131" i="7" s="1"/>
  <c r="AS129" i="7" a="1"/>
  <c r="AS129" i="7" s="1"/>
  <c r="AS127" i="7" a="1"/>
  <c r="AS127" i="7" s="1"/>
  <c r="AS125" i="7" a="1"/>
  <c r="AS125" i="7" s="1"/>
  <c r="AS123" i="7" a="1"/>
  <c r="AS123" i="7" s="1"/>
  <c r="AS121" i="7" a="1"/>
  <c r="AS121" i="7" s="1"/>
  <c r="AS280" i="7" a="1"/>
  <c r="AS280" i="7" s="1"/>
  <c r="AS237" i="7" a="1"/>
  <c r="AS237" i="7" s="1"/>
  <c r="AS203" i="7" a="1"/>
  <c r="AS203" i="7" s="1"/>
  <c r="AS188" i="7" a="1"/>
  <c r="AS188" i="7" s="1"/>
  <c r="AS183" i="7" a="1"/>
  <c r="AS183" i="7" s="1"/>
  <c r="AS174" i="7" a="1"/>
  <c r="AS174" i="7" s="1"/>
  <c r="AS172" i="7" a="1"/>
  <c r="AS172" i="7" s="1"/>
  <c r="AS169" i="7" a="1"/>
  <c r="AS169" i="7" s="1"/>
  <c r="AS166" i="7" a="1"/>
  <c r="AS166" i="7" s="1"/>
  <c r="AS163" i="7" a="1"/>
  <c r="AS163" i="7" s="1"/>
  <c r="AS155" i="7" a="1"/>
  <c r="AS155" i="7" s="1"/>
  <c r="AS150" i="7" a="1"/>
  <c r="AS150" i="7" s="1"/>
  <c r="AS211" i="7" a="1"/>
  <c r="AS211" i="7" s="1"/>
  <c r="AS132" i="7" a="1"/>
  <c r="AS132" i="7" s="1"/>
  <c r="AS119" i="7" a="1"/>
  <c r="AS119" i="7" s="1"/>
  <c r="AS114" i="7" a="1"/>
  <c r="AS114" i="7" s="1"/>
  <c r="AS109" i="7" a="1"/>
  <c r="AS109" i="7" s="1"/>
  <c r="AS104" i="7" a="1"/>
  <c r="AS104" i="7" s="1"/>
  <c r="AS96" i="7" a="1"/>
  <c r="AS96" i="7" s="1"/>
  <c r="AS88" i="7" a="1"/>
  <c r="AS88" i="7" s="1"/>
  <c r="AS76" i="7" a="1"/>
  <c r="AS76" i="7" s="1"/>
  <c r="AS67" i="7" a="1"/>
  <c r="AS67" i="7" s="1"/>
  <c r="AS59" i="7" a="1"/>
  <c r="AS59" i="7" s="1"/>
  <c r="AS51" i="7" a="1"/>
  <c r="AS51" i="7" s="1"/>
  <c r="AS33" i="7" a="1"/>
  <c r="AS33" i="7" s="1"/>
  <c r="AS28" i="7" a="1"/>
  <c r="AS28" i="7" s="1"/>
  <c r="AS17" i="7" a="1"/>
  <c r="AS17" i="7" s="1"/>
  <c r="AS10" i="7" a="1"/>
  <c r="AS10" i="7" s="1"/>
  <c r="AS204" i="7" a="1"/>
  <c r="AS204" i="7" s="1"/>
  <c r="AS146" i="7" a="1"/>
  <c r="AS146" i="7" s="1"/>
  <c r="AS130" i="7" a="1"/>
  <c r="AS130" i="7" s="1"/>
  <c r="AS111" i="7" a="1"/>
  <c r="AS111" i="7" s="1"/>
  <c r="AS105" i="7" a="1"/>
  <c r="AS105" i="7" s="1"/>
  <c r="AS86" i="7" a="1"/>
  <c r="AS86" i="7" s="1"/>
  <c r="AS79" i="7" a="1"/>
  <c r="AS79" i="7" s="1"/>
  <c r="AS75" i="7" a="1"/>
  <c r="AS75" i="7" s="1"/>
  <c r="AS66" i="7" a="1"/>
  <c r="AS66" i="7" s="1"/>
  <c r="AS61" i="7" a="1"/>
  <c r="AS61" i="7" s="1"/>
  <c r="AS58" i="7" a="1"/>
  <c r="AS58" i="7" s="1"/>
  <c r="AS41" i="7" a="1"/>
  <c r="AS41" i="7" s="1"/>
  <c r="AS34" i="7" a="1"/>
  <c r="AS34" i="7" s="1"/>
  <c r="AS207" i="7" a="1"/>
  <c r="AS207" i="7" s="1"/>
  <c r="AS198" i="7" a="1"/>
  <c r="AS198" i="7" s="1"/>
  <c r="AS192" i="7" a="1"/>
  <c r="AS192" i="7" s="1"/>
  <c r="AS179" i="7" a="1"/>
  <c r="AS179" i="7" s="1"/>
  <c r="AS144" i="7" a="1"/>
  <c r="AS144" i="7" s="1"/>
  <c r="AS128" i="7" a="1"/>
  <c r="AS128" i="7" s="1"/>
  <c r="AS113" i="7" a="1"/>
  <c r="AS113" i="7" s="1"/>
  <c r="AS100" i="7" a="1"/>
  <c r="AS100" i="7" s="1"/>
  <c r="AS95" i="7" a="1"/>
  <c r="AS95" i="7" s="1"/>
  <c r="AS65" i="7" a="1"/>
  <c r="AS65" i="7" s="1"/>
  <c r="AS57" i="7" a="1"/>
  <c r="AS57" i="7" s="1"/>
  <c r="AS50" i="7" a="1"/>
  <c r="AS50" i="7" s="1"/>
  <c r="AS48" i="7" a="1"/>
  <c r="AS48" i="7" s="1"/>
  <c r="AS42" i="7" a="1"/>
  <c r="AS42" i="7" s="1"/>
  <c r="AS29" i="7" a="1"/>
  <c r="AS29" i="7" s="1"/>
  <c r="AS26" i="7" a="1"/>
  <c r="AS26" i="7" s="1"/>
  <c r="AS22" i="7" a="1"/>
  <c r="AS22" i="7" s="1"/>
  <c r="AS15" i="7" a="1"/>
  <c r="AS15" i="7" s="1"/>
  <c r="AS239" i="7" a="1"/>
  <c r="AS239" i="7" s="1"/>
  <c r="AS209" i="7" a="1"/>
  <c r="AS209" i="7" s="1"/>
  <c r="AS142" i="7" a="1"/>
  <c r="AS142" i="7" s="1"/>
  <c r="AS126" i="7" a="1"/>
  <c r="AS126" i="7" s="1"/>
  <c r="AS116" i="7" a="1"/>
  <c r="AS116" i="7" s="1"/>
  <c r="AS115" i="7" a="1"/>
  <c r="AS115" i="7" s="1"/>
  <c r="AS101" i="7" a="1"/>
  <c r="AS101" i="7" s="1"/>
  <c r="AS90" i="7" a="1"/>
  <c r="AS90" i="7" s="1"/>
  <c r="AS83" i="7" a="1"/>
  <c r="AS83" i="7" s="1"/>
  <c r="AS81" i="7" a="1"/>
  <c r="AS81" i="7" s="1"/>
  <c r="AS73" i="7" a="1"/>
  <c r="AS73" i="7" s="1"/>
  <c r="AS72" i="7" a="1"/>
  <c r="AS72" i="7" s="1"/>
  <c r="AS64" i="7" a="1"/>
  <c r="AS64" i="7" s="1"/>
  <c r="AS56" i="7" a="1"/>
  <c r="AS56" i="7" s="1"/>
  <c r="AS54" i="7" a="1"/>
  <c r="AS54" i="7" s="1"/>
  <c r="AS52" i="7" a="1"/>
  <c r="AS52" i="7" s="1"/>
  <c r="AS43" i="7" a="1"/>
  <c r="AS43" i="7" s="1"/>
  <c r="AS39" i="7" a="1"/>
  <c r="AS39" i="7" s="1"/>
  <c r="AS37" i="7" a="1"/>
  <c r="AS37" i="7" s="1"/>
  <c r="AS24" i="7" a="1"/>
  <c r="AS24" i="7" s="1"/>
  <c r="AS338" i="7" a="1"/>
  <c r="AS338" i="7" s="1"/>
  <c r="AS215" i="7" a="1"/>
  <c r="AS215" i="7" s="1"/>
  <c r="AS196" i="7" a="1"/>
  <c r="AS196" i="7" s="1"/>
  <c r="AS185" i="7" a="1"/>
  <c r="AS185" i="7" s="1"/>
  <c r="AS167" i="7" a="1"/>
  <c r="AS167" i="7" s="1"/>
  <c r="AS140" i="7" a="1"/>
  <c r="AS140" i="7" s="1"/>
  <c r="AS124" i="7" a="1"/>
  <c r="AS124" i="7" s="1"/>
  <c r="AS117" i="7" a="1"/>
  <c r="AS117" i="7" s="1"/>
  <c r="AS106" i="7" a="1"/>
  <c r="AS106" i="7" s="1"/>
  <c r="AS94" i="7" a="1"/>
  <c r="AS94" i="7" s="1"/>
  <c r="AS78" i="7" a="1"/>
  <c r="AS78" i="7" s="1"/>
  <c r="AS71" i="7" a="1"/>
  <c r="AS71" i="7" s="1"/>
  <c r="AS60" i="7" a="1"/>
  <c r="AS60" i="7" s="1"/>
  <c r="AS44" i="7" a="1"/>
  <c r="AS44" i="7" s="1"/>
  <c r="AS35" i="7" a="1"/>
  <c r="AS35" i="7" s="1"/>
  <c r="AS353" i="7" a="1"/>
  <c r="AS353" i="7" s="1"/>
  <c r="AS231" i="7" a="1"/>
  <c r="AS231" i="7" s="1"/>
  <c r="AS194" i="7" a="1"/>
  <c r="AS194" i="7" s="1"/>
  <c r="AS162" i="7" a="1"/>
  <c r="AS162" i="7" s="1"/>
  <c r="AS112" i="7" a="1"/>
  <c r="AS112" i="7" s="1"/>
  <c r="AS108" i="7" a="1"/>
  <c r="AS108" i="7" s="1"/>
  <c r="AS103" i="7" a="1"/>
  <c r="AS103" i="7" s="1"/>
  <c r="AS91" i="7" a="1"/>
  <c r="AS91" i="7" s="1"/>
  <c r="AS82" i="7" a="1"/>
  <c r="AS82" i="7" s="1"/>
  <c r="AS55" i="7" a="1"/>
  <c r="AS55" i="7" s="1"/>
  <c r="AS47" i="7" a="1"/>
  <c r="AS47" i="7" s="1"/>
  <c r="AS134" i="7" a="1"/>
  <c r="AS134" i="7" s="1"/>
  <c r="AS98" i="7" a="1"/>
  <c r="AS98" i="7" s="1"/>
  <c r="AS77" i="7" a="1"/>
  <c r="AS77" i="7" s="1"/>
  <c r="AS214" i="7" a="1"/>
  <c r="AS214" i="7" s="1"/>
  <c r="AS122" i="7" a="1"/>
  <c r="AS122" i="7" s="1"/>
  <c r="AS99" i="7" a="1"/>
  <c r="AS99" i="7" s="1"/>
  <c r="AS190" i="7" a="1"/>
  <c r="AS190" i="7" s="1"/>
  <c r="AS107" i="7" a="1"/>
  <c r="AS107" i="7" s="1"/>
  <c r="AS92" i="7" a="1"/>
  <c r="AS92" i="7" s="1"/>
  <c r="AS227" i="7" a="1"/>
  <c r="AS227" i="7" s="1"/>
  <c r="AS160" i="7" a="1"/>
  <c r="AS160" i="7" s="1"/>
  <c r="AS149" i="7" a="1"/>
  <c r="AS149" i="7" s="1"/>
  <c r="AS136" i="7" a="1"/>
  <c r="AS136" i="7" s="1"/>
  <c r="AS110" i="7" a="1"/>
  <c r="AS110" i="7" s="1"/>
  <c r="AS87" i="7" a="1"/>
  <c r="AS87" i="7" s="1"/>
  <c r="AS205" i="7" a="1"/>
  <c r="AS205" i="7" s="1"/>
  <c r="AS224" i="7" a="1"/>
  <c r="AS224" i="7" s="1"/>
  <c r="AS168" i="7" a="1"/>
  <c r="AS168" i="7" s="1"/>
  <c r="AS161" i="7" a="1"/>
  <c r="AS161" i="7" s="1"/>
  <c r="AS102" i="7" a="1"/>
  <c r="AS102" i="7" s="1"/>
  <c r="AS138" i="7" a="1"/>
  <c r="AS138" i="7" s="1"/>
  <c r="AS120" i="7" a="1"/>
  <c r="AS120" i="7" s="1"/>
  <c r="M368" i="7" a="1"/>
  <c r="M368" i="7" s="1"/>
  <c r="M364" i="7" a="1"/>
  <c r="M364" i="7" s="1"/>
  <c r="M360" i="7" a="1"/>
  <c r="M360" i="7" s="1"/>
  <c r="M356" i="7" a="1"/>
  <c r="M356" i="7" s="1"/>
  <c r="M352" i="7" a="1"/>
  <c r="M352" i="7" s="1"/>
  <c r="M348" i="7" a="1"/>
  <c r="M348" i="7" s="1"/>
  <c r="M344" i="7" a="1"/>
  <c r="M344" i="7" s="1"/>
  <c r="M340" i="7" a="1"/>
  <c r="M340" i="7" s="1"/>
  <c r="M355" i="7" a="1"/>
  <c r="M355" i="7" s="1"/>
  <c r="M353" i="7" a="1"/>
  <c r="M353" i="7" s="1"/>
  <c r="M346" i="7" a="1"/>
  <c r="M346" i="7" s="1"/>
  <c r="M343" i="7" a="1"/>
  <c r="M343" i="7" s="1"/>
  <c r="M367" i="7" a="1"/>
  <c r="M367" i="7" s="1"/>
  <c r="M365" i="7" a="1"/>
  <c r="M365" i="7" s="1"/>
  <c r="M350" i="7" a="1"/>
  <c r="M350" i="7" s="1"/>
  <c r="M331" i="7" a="1"/>
  <c r="M331" i="7" s="1"/>
  <c r="M362" i="7" a="1"/>
  <c r="M362" i="7" s="1"/>
  <c r="M347" i="7" a="1"/>
  <c r="M347" i="7" s="1"/>
  <c r="M337" i="7" a="1"/>
  <c r="M337" i="7" s="1"/>
  <c r="M359" i="7" a="1"/>
  <c r="M359" i="7" s="1"/>
  <c r="M357" i="7" a="1"/>
  <c r="M357" i="7" s="1"/>
  <c r="M345" i="7" a="1"/>
  <c r="M345" i="7" s="1"/>
  <c r="M334" i="7" a="1"/>
  <c r="M334" i="7" s="1"/>
  <c r="M327" i="7" a="1"/>
  <c r="M327" i="7" s="1"/>
  <c r="M315" i="7" a="1"/>
  <c r="M315" i="7" s="1"/>
  <c r="M314" i="7" a="1"/>
  <c r="M314" i="7" s="1"/>
  <c r="M313" i="7" a="1"/>
  <c r="M313" i="7" s="1"/>
  <c r="M312" i="7" a="1"/>
  <c r="M312" i="7" s="1"/>
  <c r="M283" i="7" a="1"/>
  <c r="M283" i="7" s="1"/>
  <c r="M369" i="7" a="1"/>
  <c r="M369" i="7" s="1"/>
  <c r="M363" i="7" a="1"/>
  <c r="M363" i="7" s="1"/>
  <c r="M349" i="7" a="1"/>
  <c r="M349" i="7" s="1"/>
  <c r="M342" i="7" a="1"/>
  <c r="M342" i="7" s="1"/>
  <c r="M341" i="7" a="1"/>
  <c r="M341" i="7" s="1"/>
  <c r="M330" i="7" a="1"/>
  <c r="M330" i="7" s="1"/>
  <c r="M319" i="7" a="1"/>
  <c r="M319" i="7" s="1"/>
  <c r="M318" i="7" a="1"/>
  <c r="M318" i="7" s="1"/>
  <c r="M317" i="7" a="1"/>
  <c r="M317" i="7" s="1"/>
  <c r="M316" i="7" a="1"/>
  <c r="M316" i="7" s="1"/>
  <c r="M361" i="7" a="1"/>
  <c r="M361" i="7" s="1"/>
  <c r="M351" i="7" a="1"/>
  <c r="M351" i="7" s="1"/>
  <c r="M339" i="7" a="1"/>
  <c r="M339" i="7" s="1"/>
  <c r="M338" i="7" a="1"/>
  <c r="M338" i="7" s="1"/>
  <c r="M333" i="7" a="1"/>
  <c r="M333" i="7" s="1"/>
  <c r="M323" i="7" a="1"/>
  <c r="M323" i="7" s="1"/>
  <c r="M322" i="7" a="1"/>
  <c r="M322" i="7" s="1"/>
  <c r="M321" i="7" a="1"/>
  <c r="M321" i="7" s="1"/>
  <c r="M320" i="7" a="1"/>
  <c r="M320" i="7" s="1"/>
  <c r="M328" i="7" a="1"/>
  <c r="M328" i="7" s="1"/>
  <c r="M366" i="7" a="1"/>
  <c r="M366" i="7" s="1"/>
  <c r="M336" i="7" a="1"/>
  <c r="M336" i="7" s="1"/>
  <c r="M332" i="7" a="1"/>
  <c r="M332" i="7" s="1"/>
  <c r="M354" i="7" a="1"/>
  <c r="M354" i="7" s="1"/>
  <c r="M324" i="7" a="1"/>
  <c r="M324" i="7" s="1"/>
  <c r="M307" i="7" a="1"/>
  <c r="M307" i="7" s="1"/>
  <c r="M299" i="7" a="1"/>
  <c r="M299" i="7" s="1"/>
  <c r="M288" i="7" a="1"/>
  <c r="M288" i="7" s="1"/>
  <c r="M270" i="7" a="1"/>
  <c r="M270" i="7" s="1"/>
  <c r="M269" i="7" a="1"/>
  <c r="M269" i="7" s="1"/>
  <c r="M268" i="7" a="1"/>
  <c r="M268" i="7" s="1"/>
  <c r="M267" i="7" a="1"/>
  <c r="M267" i="7" s="1"/>
  <c r="M329" i="7" a="1"/>
  <c r="M329" i="7" s="1"/>
  <c r="M311" i="7" a="1"/>
  <c r="M311" i="7" s="1"/>
  <c r="M303" i="7" a="1"/>
  <c r="M303" i="7" s="1"/>
  <c r="M292" i="7" a="1"/>
  <c r="M292" i="7" s="1"/>
  <c r="M285" i="7" a="1"/>
  <c r="M285" i="7" s="1"/>
  <c r="M306" i="7" a="1"/>
  <c r="M306" i="7" s="1"/>
  <c r="M296" i="7" a="1"/>
  <c r="M296" i="7" s="1"/>
  <c r="M289" i="7" a="1"/>
  <c r="M289" i="7" s="1"/>
  <c r="M278" i="7" a="1"/>
  <c r="M278" i="7" s="1"/>
  <c r="M358" i="7" a="1"/>
  <c r="M358" i="7" s="1"/>
  <c r="M310" i="7" a="1"/>
  <c r="M310" i="7" s="1"/>
  <c r="M300" i="7" a="1"/>
  <c r="M300" i="7" s="1"/>
  <c r="M293" i="7" a="1"/>
  <c r="M293" i="7" s="1"/>
  <c r="M286" i="7" a="1"/>
  <c r="M286" i="7" s="1"/>
  <c r="M282" i="7" a="1"/>
  <c r="M282" i="7" s="1"/>
  <c r="M281" i="7" a="1"/>
  <c r="M281" i="7" s="1"/>
  <c r="M280" i="7" a="1"/>
  <c r="M280" i="7" s="1"/>
  <c r="M279" i="7" a="1"/>
  <c r="M279" i="7" s="1"/>
  <c r="M301" i="7" a="1"/>
  <c r="M301" i="7" s="1"/>
  <c r="M294" i="7" a="1"/>
  <c r="M294" i="7" s="1"/>
  <c r="M287" i="7" a="1"/>
  <c r="M287" i="7" s="1"/>
  <c r="M274" i="7" a="1"/>
  <c r="M274" i="7" s="1"/>
  <c r="M251" i="7" a="1"/>
  <c r="M251" i="7" s="1"/>
  <c r="M250" i="7" a="1"/>
  <c r="M250" i="7" s="1"/>
  <c r="M249" i="7" a="1"/>
  <c r="M249" i="7" s="1"/>
  <c r="M248" i="7" a="1"/>
  <c r="M248" i="7" s="1"/>
  <c r="M219" i="7" a="1"/>
  <c r="M219" i="7" s="1"/>
  <c r="M218" i="7" a="1"/>
  <c r="M218" i="7" s="1"/>
  <c r="M217" i="7" a="1"/>
  <c r="M217" i="7" s="1"/>
  <c r="M216" i="7" a="1"/>
  <c r="M216" i="7" s="1"/>
  <c r="M326" i="7" a="1"/>
  <c r="M326" i="7" s="1"/>
  <c r="M263" i="7" a="1"/>
  <c r="M263" i="7" s="1"/>
  <c r="M255" i="7" a="1"/>
  <c r="M255" i="7" s="1"/>
  <c r="M254" i="7" a="1"/>
  <c r="M254" i="7" s="1"/>
  <c r="M253" i="7" a="1"/>
  <c r="M253" i="7" s="1"/>
  <c r="M252" i="7" a="1"/>
  <c r="M252" i="7" s="1"/>
  <c r="M308" i="7" a="1"/>
  <c r="M308" i="7" s="1"/>
  <c r="M302" i="7" a="1"/>
  <c r="M302" i="7" s="1"/>
  <c r="M295" i="7" a="1"/>
  <c r="M295" i="7" s="1"/>
  <c r="M271" i="7" a="1"/>
  <c r="M271" i="7" s="1"/>
  <c r="M259" i="7" a="1"/>
  <c r="M259" i="7" s="1"/>
  <c r="M258" i="7" a="1"/>
  <c r="M258" i="7" s="1"/>
  <c r="M257" i="7" a="1"/>
  <c r="M257" i="7" s="1"/>
  <c r="M256" i="7" a="1"/>
  <c r="M256" i="7" s="1"/>
  <c r="M297" i="7" a="1"/>
  <c r="M297" i="7" s="1"/>
  <c r="M290" i="7" a="1"/>
  <c r="M290" i="7" s="1"/>
  <c r="M275" i="7" a="1"/>
  <c r="M275" i="7" s="1"/>
  <c r="M264" i="7" a="1"/>
  <c r="M264" i="7" s="1"/>
  <c r="M260" i="7" a="1"/>
  <c r="M260" i="7" s="1"/>
  <c r="M309" i="7" a="1"/>
  <c r="M309" i="7" s="1"/>
  <c r="M272" i="7" a="1"/>
  <c r="M272" i="7" s="1"/>
  <c r="M261" i="7" a="1"/>
  <c r="M261" i="7" s="1"/>
  <c r="M335" i="7" a="1"/>
  <c r="M335" i="7" s="1"/>
  <c r="M325" i="7" a="1"/>
  <c r="M325" i="7" s="1"/>
  <c r="M304" i="7" a="1"/>
  <c r="M304" i="7" s="1"/>
  <c r="M298" i="7" a="1"/>
  <c r="M298" i="7" s="1"/>
  <c r="M291" i="7" a="1"/>
  <c r="M291" i="7" s="1"/>
  <c r="M276" i="7" a="1"/>
  <c r="M276" i="7" s="1"/>
  <c r="M265" i="7" a="1"/>
  <c r="M265" i="7" s="1"/>
  <c r="M262" i="7" a="1"/>
  <c r="M262" i="7" s="1"/>
  <c r="M245" i="7" a="1"/>
  <c r="M245" i="7" s="1"/>
  <c r="M238" i="7" a="1"/>
  <c r="M238" i="7" s="1"/>
  <c r="M231" i="7" a="1"/>
  <c r="M231" i="7" s="1"/>
  <c r="M220" i="7" a="1"/>
  <c r="M220" i="7" s="1"/>
  <c r="M209" i="7" a="1"/>
  <c r="M209" i="7" s="1"/>
  <c r="M179" i="7" a="1"/>
  <c r="M179" i="7" s="1"/>
  <c r="M175" i="7" a="1"/>
  <c r="M175" i="7" s="1"/>
  <c r="M171" i="7" a="1"/>
  <c r="M171" i="7" s="1"/>
  <c r="M167" i="7" a="1"/>
  <c r="M167" i="7" s="1"/>
  <c r="M163" i="7" a="1"/>
  <c r="M163" i="7" s="1"/>
  <c r="M242" i="7" a="1"/>
  <c r="M242" i="7" s="1"/>
  <c r="M235" i="7" a="1"/>
  <c r="M235" i="7" s="1"/>
  <c r="M224" i="7" a="1"/>
  <c r="M224" i="7" s="1"/>
  <c r="M213" i="7" a="1"/>
  <c r="M213" i="7" s="1"/>
  <c r="M206" i="7" a="1"/>
  <c r="M206" i="7" s="1"/>
  <c r="M273" i="7" a="1"/>
  <c r="M273" i="7" s="1"/>
  <c r="M246" i="7" a="1"/>
  <c r="M246" i="7" s="1"/>
  <c r="M239" i="7" a="1"/>
  <c r="M239" i="7" s="1"/>
  <c r="M228" i="7" a="1"/>
  <c r="M228" i="7" s="1"/>
  <c r="M221" i="7" a="1"/>
  <c r="M221" i="7" s="1"/>
  <c r="M210" i="7" a="1"/>
  <c r="M210" i="7" s="1"/>
  <c r="M305" i="7" a="1"/>
  <c r="M305" i="7" s="1"/>
  <c r="M266" i="7" a="1"/>
  <c r="M266" i="7" s="1"/>
  <c r="M243" i="7" a="1"/>
  <c r="M243" i="7" s="1"/>
  <c r="M232" i="7" a="1"/>
  <c r="M232" i="7" s="1"/>
  <c r="M225" i="7" a="1"/>
  <c r="M225" i="7" s="1"/>
  <c r="M247" i="7" a="1"/>
  <c r="M247" i="7" s="1"/>
  <c r="M236" i="7" a="1"/>
  <c r="M236" i="7" s="1"/>
  <c r="M229" i="7" a="1"/>
  <c r="M229" i="7" s="1"/>
  <c r="M222" i="7" a="1"/>
  <c r="M222" i="7" s="1"/>
  <c r="M277" i="7" a="1"/>
  <c r="M277" i="7" s="1"/>
  <c r="M240" i="7" a="1"/>
  <c r="M240" i="7" s="1"/>
  <c r="M233" i="7" a="1"/>
  <c r="M233" i="7" s="1"/>
  <c r="M226" i="7" a="1"/>
  <c r="M226" i="7" s="1"/>
  <c r="M284" i="7" a="1"/>
  <c r="M284" i="7" s="1"/>
  <c r="M244" i="7" a="1"/>
  <c r="M244" i="7" s="1"/>
  <c r="M237" i="7" a="1"/>
  <c r="M237" i="7" s="1"/>
  <c r="M230" i="7" a="1"/>
  <c r="M230" i="7" s="1"/>
  <c r="M223" i="7" a="1"/>
  <c r="M223" i="7" s="1"/>
  <c r="M207" i="7" a="1"/>
  <c r="M207" i="7" s="1"/>
  <c r="M201" i="7" a="1"/>
  <c r="M201" i="7" s="1"/>
  <c r="M194" i="7" a="1"/>
  <c r="M194" i="7" s="1"/>
  <c r="M187" i="7" a="1"/>
  <c r="M187" i="7" s="1"/>
  <c r="M241" i="7" a="1"/>
  <c r="M241" i="7" s="1"/>
  <c r="M227" i="7" a="1"/>
  <c r="M227" i="7" s="1"/>
  <c r="M208" i="7" a="1"/>
  <c r="M208" i="7" s="1"/>
  <c r="M198" i="7" a="1"/>
  <c r="M198" i="7" s="1"/>
  <c r="M191" i="7" a="1"/>
  <c r="M191" i="7" s="1"/>
  <c r="M180" i="7" a="1"/>
  <c r="M180" i="7" s="1"/>
  <c r="M202" i="7" a="1"/>
  <c r="M202" i="7" s="1"/>
  <c r="M195" i="7" a="1"/>
  <c r="M195" i="7" s="1"/>
  <c r="M184" i="7" a="1"/>
  <c r="M184" i="7" s="1"/>
  <c r="M205" i="7" a="1"/>
  <c r="M205" i="7" s="1"/>
  <c r="M199" i="7" a="1"/>
  <c r="M199" i="7" s="1"/>
  <c r="M188" i="7" a="1"/>
  <c r="M188" i="7" s="1"/>
  <c r="M181" i="7" a="1"/>
  <c r="M181" i="7" s="1"/>
  <c r="M215" i="7" a="1"/>
  <c r="M215" i="7" s="1"/>
  <c r="M192" i="7" a="1"/>
  <c r="M192" i="7" s="1"/>
  <c r="M185" i="7" a="1"/>
  <c r="M185" i="7" s="1"/>
  <c r="M146" i="7" a="1"/>
  <c r="M146" i="7" s="1"/>
  <c r="M145" i="7" a="1"/>
  <c r="M145" i="7" s="1"/>
  <c r="M144" i="7" a="1"/>
  <c r="M144" i="7" s="1"/>
  <c r="M143" i="7" a="1"/>
  <c r="M143" i="7" s="1"/>
  <c r="M121" i="7" a="1"/>
  <c r="M121" i="7" s="1"/>
  <c r="M117" i="7" a="1"/>
  <c r="M117" i="7" s="1"/>
  <c r="M113" i="7" a="1"/>
  <c r="M113" i="7" s="1"/>
  <c r="M109" i="7" a="1"/>
  <c r="M109" i="7" s="1"/>
  <c r="M105" i="7" a="1"/>
  <c r="M105" i="7" s="1"/>
  <c r="M101" i="7" a="1"/>
  <c r="M101" i="7" s="1"/>
  <c r="M97" i="7" a="1"/>
  <c r="M97" i="7" s="1"/>
  <c r="M93" i="7" a="1"/>
  <c r="M93" i="7" s="1"/>
  <c r="M89" i="7" a="1"/>
  <c r="M89" i="7" s="1"/>
  <c r="M85" i="7" a="1"/>
  <c r="M85" i="7" s="1"/>
  <c r="M81" i="7" a="1"/>
  <c r="M81" i="7" s="1"/>
  <c r="M77" i="7" a="1"/>
  <c r="M77" i="7" s="1"/>
  <c r="M234" i="7" a="1"/>
  <c r="M234" i="7" s="1"/>
  <c r="M204" i="7" a="1"/>
  <c r="M204" i="7" s="1"/>
  <c r="M174" i="7" a="1"/>
  <c r="M174" i="7" s="1"/>
  <c r="M173" i="7" a="1"/>
  <c r="M173" i="7" s="1"/>
  <c r="M172" i="7" a="1"/>
  <c r="M172" i="7" s="1"/>
  <c r="M150" i="7" a="1"/>
  <c r="M150" i="7" s="1"/>
  <c r="M149" i="7" a="1"/>
  <c r="M149" i="7" s="1"/>
  <c r="M148" i="7" a="1"/>
  <c r="M148" i="7" s="1"/>
  <c r="M147" i="7" a="1"/>
  <c r="M147" i="7" s="1"/>
  <c r="M211" i="7" a="1"/>
  <c r="M211" i="7" s="1"/>
  <c r="M200" i="7" a="1"/>
  <c r="M200" i="7" s="1"/>
  <c r="M193" i="7" a="1"/>
  <c r="M193" i="7" s="1"/>
  <c r="M186" i="7" a="1"/>
  <c r="M186" i="7" s="1"/>
  <c r="M178" i="7" a="1"/>
  <c r="M178" i="7" s="1"/>
  <c r="M177" i="7" a="1"/>
  <c r="M177" i="7" s="1"/>
  <c r="M176" i="7" a="1"/>
  <c r="M176" i="7" s="1"/>
  <c r="M164" i="7" a="1"/>
  <c r="M164" i="7" s="1"/>
  <c r="M154" i="7" a="1"/>
  <c r="M154" i="7" s="1"/>
  <c r="M153" i="7" a="1"/>
  <c r="M153" i="7" s="1"/>
  <c r="M152" i="7" a="1"/>
  <c r="M152" i="7" s="1"/>
  <c r="M151" i="7" a="1"/>
  <c r="M151" i="7" s="1"/>
  <c r="M120" i="7" a="1"/>
  <c r="M120" i="7" s="1"/>
  <c r="M116" i="7" a="1"/>
  <c r="M116" i="7" s="1"/>
  <c r="M170" i="7" a="1"/>
  <c r="M170" i="7" s="1"/>
  <c r="M168" i="7" a="1"/>
  <c r="M168" i="7" s="1"/>
  <c r="M158" i="7" a="1"/>
  <c r="M158" i="7" s="1"/>
  <c r="M157" i="7" a="1"/>
  <c r="M157" i="7" s="1"/>
  <c r="M156" i="7" a="1"/>
  <c r="M156" i="7" s="1"/>
  <c r="M155" i="7" a="1"/>
  <c r="M155" i="7" s="1"/>
  <c r="M126" i="7" a="1"/>
  <c r="M126" i="7" s="1"/>
  <c r="M125" i="7" a="1"/>
  <c r="M125" i="7" s="1"/>
  <c r="M124" i="7" a="1"/>
  <c r="M124" i="7" s="1"/>
  <c r="M214" i="7" a="1"/>
  <c r="M214" i="7" s="1"/>
  <c r="M165" i="7" a="1"/>
  <c r="M165" i="7" s="1"/>
  <c r="M161" i="7" a="1"/>
  <c r="M161" i="7" s="1"/>
  <c r="M160" i="7" a="1"/>
  <c r="M160" i="7" s="1"/>
  <c r="M159" i="7" a="1"/>
  <c r="M159" i="7" s="1"/>
  <c r="M130" i="7" a="1"/>
  <c r="M130" i="7" s="1"/>
  <c r="M129" i="7" a="1"/>
  <c r="M129" i="7" s="1"/>
  <c r="M128" i="7" a="1"/>
  <c r="M128" i="7" s="1"/>
  <c r="M127" i="7" a="1"/>
  <c r="M127" i="7" s="1"/>
  <c r="M123" i="7" a="1"/>
  <c r="M123" i="7" s="1"/>
  <c r="M119" i="7" a="1"/>
  <c r="M119" i="7" s="1"/>
  <c r="M115" i="7" a="1"/>
  <c r="M115" i="7" s="1"/>
  <c r="M196" i="7" a="1"/>
  <c r="M196" i="7" s="1"/>
  <c r="M189" i="7" a="1"/>
  <c r="M189" i="7" s="1"/>
  <c r="M182" i="7" a="1"/>
  <c r="M182" i="7" s="1"/>
  <c r="M162" i="7" a="1"/>
  <c r="M162" i="7" s="1"/>
  <c r="M134" i="7" a="1"/>
  <c r="M134" i="7" s="1"/>
  <c r="M133" i="7" a="1"/>
  <c r="M133" i="7" s="1"/>
  <c r="M132" i="7" a="1"/>
  <c r="M132" i="7" s="1"/>
  <c r="M131" i="7" a="1"/>
  <c r="M131" i="7" s="1"/>
  <c r="M203" i="7" a="1"/>
  <c r="M203" i="7" s="1"/>
  <c r="M166" i="7" a="1"/>
  <c r="M166" i="7" s="1"/>
  <c r="M137" i="7" a="1"/>
  <c r="M137" i="7" s="1"/>
  <c r="M135" i="7" a="1"/>
  <c r="M135" i="7" s="1"/>
  <c r="M111" i="7" a="1"/>
  <c r="M111" i="7" s="1"/>
  <c r="M106" i="7" a="1"/>
  <c r="M106" i="7" s="1"/>
  <c r="M76" i="7" a="1"/>
  <c r="M76" i="7" s="1"/>
  <c r="M72" i="7" a="1"/>
  <c r="M72" i="7" s="1"/>
  <c r="M68" i="7" a="1"/>
  <c r="M68" i="7" s="1"/>
  <c r="M64" i="7" a="1"/>
  <c r="M64" i="7" s="1"/>
  <c r="M60" i="7" a="1"/>
  <c r="M60" i="7" s="1"/>
  <c r="M56" i="7" a="1"/>
  <c r="M56" i="7" s="1"/>
  <c r="M52" i="7" a="1"/>
  <c r="M52" i="7" s="1"/>
  <c r="M48" i="7" a="1"/>
  <c r="M48" i="7" s="1"/>
  <c r="M44" i="7" a="1"/>
  <c r="M44" i="7" s="1"/>
  <c r="M40" i="7" a="1"/>
  <c r="M40" i="7" s="1"/>
  <c r="M36" i="7" a="1"/>
  <c r="M36" i="7" s="1"/>
  <c r="M141" i="7" a="1"/>
  <c r="M141" i="7" s="1"/>
  <c r="M139" i="7" a="1"/>
  <c r="M139" i="7" s="1"/>
  <c r="M110" i="7" a="1"/>
  <c r="M110" i="7" s="1"/>
  <c r="M80" i="7" a="1"/>
  <c r="M80" i="7" s="1"/>
  <c r="M79" i="7" a="1"/>
  <c r="M79" i="7" s="1"/>
  <c r="M78" i="7" a="1"/>
  <c r="M78" i="7" s="1"/>
  <c r="M84" i="7" a="1"/>
  <c r="M84" i="7" s="1"/>
  <c r="M83" i="7" a="1"/>
  <c r="M83" i="7" s="1"/>
  <c r="M82" i="7" a="1"/>
  <c r="M82" i="7" s="1"/>
  <c r="M75" i="7" a="1"/>
  <c r="M75" i="7" s="1"/>
  <c r="M71" i="7" a="1"/>
  <c r="M71" i="7" s="1"/>
  <c r="M67" i="7" a="1"/>
  <c r="M67" i="7" s="1"/>
  <c r="M63" i="7" a="1"/>
  <c r="M63" i="7" s="1"/>
  <c r="M59" i="7" a="1"/>
  <c r="M59" i="7" s="1"/>
  <c r="M55" i="7" a="1"/>
  <c r="M55" i="7" s="1"/>
  <c r="M51" i="7" a="1"/>
  <c r="M51" i="7" s="1"/>
  <c r="M197" i="7" a="1"/>
  <c r="M197" i="7" s="1"/>
  <c r="M183" i="7" a="1"/>
  <c r="M183" i="7" s="1"/>
  <c r="M108" i="7" a="1"/>
  <c r="M108" i="7" s="1"/>
  <c r="M88" i="7" a="1"/>
  <c r="M88" i="7" s="1"/>
  <c r="M87" i="7" a="1"/>
  <c r="M87" i="7" s="1"/>
  <c r="M86" i="7" a="1"/>
  <c r="M86" i="7" s="1"/>
  <c r="M138" i="7" a="1"/>
  <c r="M138" i="7" s="1"/>
  <c r="M136" i="7" a="1"/>
  <c r="M136" i="7" s="1"/>
  <c r="M122" i="7" a="1"/>
  <c r="M122" i="7" s="1"/>
  <c r="M107" i="7" a="1"/>
  <c r="M107" i="7" s="1"/>
  <c r="M92" i="7" a="1"/>
  <c r="M92" i="7" s="1"/>
  <c r="M91" i="7" a="1"/>
  <c r="M91" i="7" s="1"/>
  <c r="M90" i="7" a="1"/>
  <c r="M90" i="7" s="1"/>
  <c r="M74" i="7" a="1"/>
  <c r="M74" i="7" s="1"/>
  <c r="M142" i="7" a="1"/>
  <c r="M142" i="7" s="1"/>
  <c r="M140" i="7" a="1"/>
  <c r="M140" i="7" s="1"/>
  <c r="M114" i="7" a="1"/>
  <c r="M114" i="7" s="1"/>
  <c r="M118" i="7" a="1"/>
  <c r="M118" i="7" s="1"/>
  <c r="M112" i="7" a="1"/>
  <c r="M112" i="7" s="1"/>
  <c r="M98" i="7" a="1"/>
  <c r="M98" i="7" s="1"/>
  <c r="M70" i="7" a="1"/>
  <c r="M70" i="7" s="1"/>
  <c r="M53" i="7" a="1"/>
  <c r="M53" i="7" s="1"/>
  <c r="M212" i="7" a="1"/>
  <c r="M212" i="7" s="1"/>
  <c r="M102" i="7" a="1"/>
  <c r="M102" i="7" s="1"/>
  <c r="M95" i="7" a="1"/>
  <c r="M95" i="7" s="1"/>
  <c r="M65" i="7" a="1"/>
  <c r="M65" i="7" s="1"/>
  <c r="M50" i="7" a="1"/>
  <c r="M50" i="7" s="1"/>
  <c r="M45" i="7" a="1"/>
  <c r="M45" i="7" s="1"/>
  <c r="M42" i="7" a="1"/>
  <c r="M42" i="7" s="1"/>
  <c r="M39" i="7" a="1"/>
  <c r="M39" i="7" s="1"/>
  <c r="M35" i="7" a="1"/>
  <c r="M35" i="7" s="1"/>
  <c r="M31" i="7" a="1"/>
  <c r="M31" i="7" s="1"/>
  <c r="M27" i="7" a="1"/>
  <c r="M27" i="7" s="1"/>
  <c r="M23" i="7" a="1"/>
  <c r="M23" i="7" s="1"/>
  <c r="M19" i="7" a="1"/>
  <c r="M19" i="7" s="1"/>
  <c r="M15" i="7" a="1"/>
  <c r="M15" i="7" s="1"/>
  <c r="M11" i="7" a="1"/>
  <c r="M11" i="7" s="1"/>
  <c r="M169" i="7" a="1"/>
  <c r="M169" i="7" s="1"/>
  <c r="M99" i="7" a="1"/>
  <c r="M99" i="7" s="1"/>
  <c r="M62" i="7" a="1"/>
  <c r="M62" i="7" s="1"/>
  <c r="M103" i="7" a="1"/>
  <c r="M103" i="7" s="1"/>
  <c r="M96" i="7" a="1"/>
  <c r="M96" i="7" s="1"/>
  <c r="M57" i="7" a="1"/>
  <c r="M57" i="7" s="1"/>
  <c r="M46" i="7" a="1"/>
  <c r="M46" i="7" s="1"/>
  <c r="M43" i="7" a="1"/>
  <c r="M43" i="7" s="1"/>
  <c r="M34" i="7" a="1"/>
  <c r="M34" i="7" s="1"/>
  <c r="M30" i="7" a="1"/>
  <c r="M30" i="7" s="1"/>
  <c r="M26" i="7" a="1"/>
  <c r="M26" i="7" s="1"/>
  <c r="M22" i="7" a="1"/>
  <c r="M22" i="7" s="1"/>
  <c r="M18" i="7" a="1"/>
  <c r="M18" i="7" s="1"/>
  <c r="M14" i="7" a="1"/>
  <c r="M14" i="7" s="1"/>
  <c r="M100" i="7" a="1"/>
  <c r="M100" i="7" s="1"/>
  <c r="M69" i="7" a="1"/>
  <c r="M69" i="7" s="1"/>
  <c r="M54" i="7" a="1"/>
  <c r="M54" i="7" s="1"/>
  <c r="M190" i="7" a="1"/>
  <c r="M190" i="7" s="1"/>
  <c r="M104" i="7" a="1"/>
  <c r="M104" i="7" s="1"/>
  <c r="M66" i="7" a="1"/>
  <c r="M66" i="7" s="1"/>
  <c r="M49" i="7" a="1"/>
  <c r="M49" i="7" s="1"/>
  <c r="M47" i="7" a="1"/>
  <c r="M47" i="7" s="1"/>
  <c r="M37" i="7" a="1"/>
  <c r="M37" i="7" s="1"/>
  <c r="M33" i="7" a="1"/>
  <c r="M33" i="7" s="1"/>
  <c r="M29" i="7" a="1"/>
  <c r="M29" i="7" s="1"/>
  <c r="M25" i="7" a="1"/>
  <c r="M25" i="7" s="1"/>
  <c r="M21" i="7" a="1"/>
  <c r="M21" i="7" s="1"/>
  <c r="M17" i="7" a="1"/>
  <c r="M17" i="7" s="1"/>
  <c r="M13" i="7" a="1"/>
  <c r="M13" i="7" s="1"/>
  <c r="M24" i="7" a="1"/>
  <c r="M24" i="7" s="1"/>
  <c r="M12" i="7" a="1"/>
  <c r="M12" i="7" s="1"/>
  <c r="M10" i="7" a="1"/>
  <c r="M10" i="7" s="1"/>
  <c r="M41" i="7" a="1"/>
  <c r="M41" i="7" s="1"/>
  <c r="M20" i="7" a="1"/>
  <c r="M20" i="7" s="1"/>
  <c r="N5" i="7"/>
  <c r="AT5" i="7" s="1"/>
  <c r="M16" i="7" a="1"/>
  <c r="M16" i="7" s="1"/>
  <c r="M9" i="7"/>
  <c r="M61" i="7" a="1"/>
  <c r="M61" i="7" s="1"/>
  <c r="M94" i="7" a="1"/>
  <c r="M94" i="7" s="1"/>
  <c r="M38" i="7" a="1"/>
  <c r="M38" i="7" s="1"/>
  <c r="M32" i="7" a="1"/>
  <c r="M32" i="7" s="1"/>
  <c r="M28" i="7" a="1"/>
  <c r="M28" i="7" s="1"/>
  <c r="M58" i="7" a="1"/>
  <c r="M58" i="7" s="1"/>
  <c r="M73" i="7" a="1"/>
  <c r="M73" i="7" s="1"/>
  <c r="DI366" i="7"/>
  <c r="DI362" i="7"/>
  <c r="DI358" i="7"/>
  <c r="DI354" i="7"/>
  <c r="DI350" i="7"/>
  <c r="DI346" i="7"/>
  <c r="DI342" i="7"/>
  <c r="DI338" i="7"/>
  <c r="DI334" i="7"/>
  <c r="DI330" i="7"/>
  <c r="DI326" i="7"/>
  <c r="DI322" i="7"/>
  <c r="DI318" i="7"/>
  <c r="DI314" i="7"/>
  <c r="DI310" i="7"/>
  <c r="DI306" i="7"/>
  <c r="DI302" i="7"/>
  <c r="DI360" i="7"/>
  <c r="DI349" i="7"/>
  <c r="DI339" i="7"/>
  <c r="DI328" i="7"/>
  <c r="DI369" i="7"/>
  <c r="DI359" i="7"/>
  <c r="DI348" i="7"/>
  <c r="DI337" i="7"/>
  <c r="DI327" i="7"/>
  <c r="DI316" i="7"/>
  <c r="DI305" i="7"/>
  <c r="DI299" i="7"/>
  <c r="DI295" i="7"/>
  <c r="DI368" i="7"/>
  <c r="DI367" i="7"/>
  <c r="DI356" i="7"/>
  <c r="DI345" i="7"/>
  <c r="DI335" i="7"/>
  <c r="DI365" i="7"/>
  <c r="DI355" i="7"/>
  <c r="DI344" i="7"/>
  <c r="DI333" i="7"/>
  <c r="DI323" i="7"/>
  <c r="DI312" i="7"/>
  <c r="DI364" i="7"/>
  <c r="DI363" i="7"/>
  <c r="DI352" i="7"/>
  <c r="DI341" i="7"/>
  <c r="DI331" i="7"/>
  <c r="DI320" i="7"/>
  <c r="DI309" i="7"/>
  <c r="DI361" i="7"/>
  <c r="DI303" i="7"/>
  <c r="DI291" i="7"/>
  <c r="DI287" i="7"/>
  <c r="DI283" i="7"/>
  <c r="DI279" i="7"/>
  <c r="DI275" i="7"/>
  <c r="DI271" i="7"/>
  <c r="DI267" i="7"/>
  <c r="DI263" i="7"/>
  <c r="DI259" i="7"/>
  <c r="DI347" i="7"/>
  <c r="DI332" i="7"/>
  <c r="DI317" i="7"/>
  <c r="DI301" i="7"/>
  <c r="DI324" i="7"/>
  <c r="DI311" i="7"/>
  <c r="DI308" i="7"/>
  <c r="DI351" i="7"/>
  <c r="DI353" i="7"/>
  <c r="DI336" i="7"/>
  <c r="DI329" i="7"/>
  <c r="DI315" i="7"/>
  <c r="DI307" i="7"/>
  <c r="DI294" i="7"/>
  <c r="DI286" i="7"/>
  <c r="DI261" i="7"/>
  <c r="DI319" i="7"/>
  <c r="DI297" i="7"/>
  <c r="DI289" i="7"/>
  <c r="DI288" i="7"/>
  <c r="DI273" i="7"/>
  <c r="DI272" i="7"/>
  <c r="DI270" i="7"/>
  <c r="DI313" i="7"/>
  <c r="DI293" i="7"/>
  <c r="DI278" i="7"/>
  <c r="DI266" i="7"/>
  <c r="DI256" i="7"/>
  <c r="DI321" i="7"/>
  <c r="DI298" i="7"/>
  <c r="DI281" i="7"/>
  <c r="DI280" i="7"/>
  <c r="DI343" i="7"/>
  <c r="DI325" i="7"/>
  <c r="DI296" i="7"/>
  <c r="DI282" i="7"/>
  <c r="DI264" i="7"/>
  <c r="DI285" i="7"/>
  <c r="DI284" i="7"/>
  <c r="DI262" i="7"/>
  <c r="DI290" i="7"/>
  <c r="DI269" i="7"/>
  <c r="DI258" i="7"/>
  <c r="DI247" i="7"/>
  <c r="DI246" i="7"/>
  <c r="DI222" i="7"/>
  <c r="DI221" i="7"/>
  <c r="DI211" i="7"/>
  <c r="DI357" i="7"/>
  <c r="DI277" i="7"/>
  <c r="DI249" i="7"/>
  <c r="DI248" i="7"/>
  <c r="DI233" i="7"/>
  <c r="DI232" i="7"/>
  <c r="DI231" i="7"/>
  <c r="DI220" i="7"/>
  <c r="DI210" i="7"/>
  <c r="DI209" i="7"/>
  <c r="DI205" i="7"/>
  <c r="DI251" i="7"/>
  <c r="DI250" i="7"/>
  <c r="DI235" i="7"/>
  <c r="DI234" i="7"/>
  <c r="DI230" i="7"/>
  <c r="DI229" i="7"/>
  <c r="DI219" i="7"/>
  <c r="DI300" i="7"/>
  <c r="DI276" i="7"/>
  <c r="DI268" i="7"/>
  <c r="DI265" i="7"/>
  <c r="DI253" i="7"/>
  <c r="DI252" i="7"/>
  <c r="DI237" i="7"/>
  <c r="DI236" i="7"/>
  <c r="DI228" i="7"/>
  <c r="DI218" i="7"/>
  <c r="DI217" i="7"/>
  <c r="DI208" i="7"/>
  <c r="DI204" i="7"/>
  <c r="DI340" i="7"/>
  <c r="DI255" i="7"/>
  <c r="DI254" i="7"/>
  <c r="DI239" i="7"/>
  <c r="DI238" i="7"/>
  <c r="DI227" i="7"/>
  <c r="DI216" i="7"/>
  <c r="DI292" i="7"/>
  <c r="DI241" i="7"/>
  <c r="DI240" i="7"/>
  <c r="DI226" i="7"/>
  <c r="DI225" i="7"/>
  <c r="DI215" i="7"/>
  <c r="DI207" i="7"/>
  <c r="DI203" i="7"/>
  <c r="DI199" i="7"/>
  <c r="DI195" i="7"/>
  <c r="DI304" i="7"/>
  <c r="DI274" i="7"/>
  <c r="DI243" i="7"/>
  <c r="DI242" i="7"/>
  <c r="DI224" i="7"/>
  <c r="DI214" i="7"/>
  <c r="DI213" i="7"/>
  <c r="DI223" i="7"/>
  <c r="DI200" i="7"/>
  <c r="DI191" i="7"/>
  <c r="DI180" i="7"/>
  <c r="DI170" i="7"/>
  <c r="DI169" i="7"/>
  <c r="DI159" i="7"/>
  <c r="DI153" i="7"/>
  <c r="DI149" i="7"/>
  <c r="DI145" i="7"/>
  <c r="DI141" i="7"/>
  <c r="DI137" i="7"/>
  <c r="DI133" i="7"/>
  <c r="DI129" i="7"/>
  <c r="DI125" i="7"/>
  <c r="DI121" i="7"/>
  <c r="DI117" i="7"/>
  <c r="DI202" i="7"/>
  <c r="DI190" i="7"/>
  <c r="DI189" i="7"/>
  <c r="DI179" i="7"/>
  <c r="DI168" i="7"/>
  <c r="DI158" i="7"/>
  <c r="DI157" i="7"/>
  <c r="DI245" i="7"/>
  <c r="DI193" i="7"/>
  <c r="DI188" i="7"/>
  <c r="DI178" i="7"/>
  <c r="DI177" i="7"/>
  <c r="DI167" i="7"/>
  <c r="DI156" i="7"/>
  <c r="DI152" i="7"/>
  <c r="DI148" i="7"/>
  <c r="DI144" i="7"/>
  <c r="DI140" i="7"/>
  <c r="DI136" i="7"/>
  <c r="DI132" i="7"/>
  <c r="DI128" i="7"/>
  <c r="DI244" i="7"/>
  <c r="DI206" i="7"/>
  <c r="DI197" i="7"/>
  <c r="DI187" i="7"/>
  <c r="DI176" i="7"/>
  <c r="DI166" i="7"/>
  <c r="DI165" i="7"/>
  <c r="DI212" i="7"/>
  <c r="DI201" i="7"/>
  <c r="DI186" i="7"/>
  <c r="DI185" i="7"/>
  <c r="DI260" i="7"/>
  <c r="DI184" i="7"/>
  <c r="DI174" i="7"/>
  <c r="DI173" i="7"/>
  <c r="DI163" i="7"/>
  <c r="DI194" i="7"/>
  <c r="DI162" i="7"/>
  <c r="DI142" i="7"/>
  <c r="DI124" i="7"/>
  <c r="DI123" i="7"/>
  <c r="DI122" i="7"/>
  <c r="DI111" i="7"/>
  <c r="DI107" i="7"/>
  <c r="DI103" i="7"/>
  <c r="DI99" i="7"/>
  <c r="DI95" i="7"/>
  <c r="DI91" i="7"/>
  <c r="DI87" i="7"/>
  <c r="DI83" i="7"/>
  <c r="DI79" i="7"/>
  <c r="DI75" i="7"/>
  <c r="DI71" i="7"/>
  <c r="DI67" i="7"/>
  <c r="DI63" i="7"/>
  <c r="DI59" i="7"/>
  <c r="DI55" i="7"/>
  <c r="DI51" i="7"/>
  <c r="DI47" i="7"/>
  <c r="DI43" i="7"/>
  <c r="DI40" i="7"/>
  <c r="DI36" i="7"/>
  <c r="DI32" i="7"/>
  <c r="DI28" i="7"/>
  <c r="DI24" i="7"/>
  <c r="DI20" i="7"/>
  <c r="DI16" i="7"/>
  <c r="DI182" i="7"/>
  <c r="DI164" i="7"/>
  <c r="DI146" i="7"/>
  <c r="DI130" i="7"/>
  <c r="DI257" i="7"/>
  <c r="DI192" i="7"/>
  <c r="DI181" i="7"/>
  <c r="DI171" i="7"/>
  <c r="DI161" i="7"/>
  <c r="DI154" i="7"/>
  <c r="DI139" i="7"/>
  <c r="DI127" i="7"/>
  <c r="DI143" i="7"/>
  <c r="DI116" i="7"/>
  <c r="DI115" i="7"/>
  <c r="DI114" i="7"/>
  <c r="DI113" i="7"/>
  <c r="DI109" i="7"/>
  <c r="DI105" i="7"/>
  <c r="DI101" i="7"/>
  <c r="DI97" i="7"/>
  <c r="DI93" i="7"/>
  <c r="DI89" i="7"/>
  <c r="DI85" i="7"/>
  <c r="DI81" i="7"/>
  <c r="DI77" i="7"/>
  <c r="DI73" i="7"/>
  <c r="DI69" i="7"/>
  <c r="DI65" i="7"/>
  <c r="DI61" i="7"/>
  <c r="DI57" i="7"/>
  <c r="DI53" i="7"/>
  <c r="DI49" i="7"/>
  <c r="DI45" i="7"/>
  <c r="DI198" i="7"/>
  <c r="DI175" i="7"/>
  <c r="DI147" i="7"/>
  <c r="DI183" i="7"/>
  <c r="DI151" i="7"/>
  <c r="DI134" i="7"/>
  <c r="DI120" i="7"/>
  <c r="DI119" i="7"/>
  <c r="DI118" i="7"/>
  <c r="DI112" i="7"/>
  <c r="DI108" i="7"/>
  <c r="DI104" i="7"/>
  <c r="DI100" i="7"/>
  <c r="DI96" i="7"/>
  <c r="DI92" i="7"/>
  <c r="DI88" i="7"/>
  <c r="DI84" i="7"/>
  <c r="DI80" i="7"/>
  <c r="DI76" i="7"/>
  <c r="DI72" i="7"/>
  <c r="DI68" i="7"/>
  <c r="DI64" i="7"/>
  <c r="DI60" i="7"/>
  <c r="DI56" i="7"/>
  <c r="DI52" i="7"/>
  <c r="DI48" i="7"/>
  <c r="DI44" i="7"/>
  <c r="DI41" i="7"/>
  <c r="DI196" i="7"/>
  <c r="DI172" i="7"/>
  <c r="DI160" i="7"/>
  <c r="DI155" i="7"/>
  <c r="DI138" i="7"/>
  <c r="DI126" i="7"/>
  <c r="DI110" i="7"/>
  <c r="DI78" i="7"/>
  <c r="DI46" i="7"/>
  <c r="DI23" i="7"/>
  <c r="DI18" i="7"/>
  <c r="DI90" i="7"/>
  <c r="DI58" i="7"/>
  <c r="DI42" i="7"/>
  <c r="DI37" i="7"/>
  <c r="DI19" i="7"/>
  <c r="DI12" i="7"/>
  <c r="DI135" i="7"/>
  <c r="DI102" i="7"/>
  <c r="DI70" i="7"/>
  <c r="DI33" i="7"/>
  <c r="DI150" i="7"/>
  <c r="DI82" i="7"/>
  <c r="DI50" i="7"/>
  <c r="DI38" i="7"/>
  <c r="DI29" i="7"/>
  <c r="DI11" i="7"/>
  <c r="DI131" i="7"/>
  <c r="DI94" i="7"/>
  <c r="DI62" i="7"/>
  <c r="DI34" i="7"/>
  <c r="DI25" i="7"/>
  <c r="DI106" i="7"/>
  <c r="DI74" i="7"/>
  <c r="DI39" i="7"/>
  <c r="DI35" i="7"/>
  <c r="DI30" i="7"/>
  <c r="DI21" i="7"/>
  <c r="DI15" i="7"/>
  <c r="DI14" i="7"/>
  <c r="DI10" i="7"/>
  <c r="DI86" i="7"/>
  <c r="DI54" i="7"/>
  <c r="DI31" i="7"/>
  <c r="DI26" i="7"/>
  <c r="DJ9" i="7"/>
  <c r="DI98" i="7"/>
  <c r="DI66" i="7"/>
  <c r="DI27" i="7"/>
  <c r="DI22" i="7"/>
  <c r="DI17" i="7"/>
  <c r="DI13" i="7"/>
  <c r="B21" i="5"/>
  <c r="F20" i="5"/>
  <c r="J232" i="1"/>
  <c r="K232" i="1" s="1"/>
  <c r="N232" i="1" s="1"/>
  <c r="J44" i="1"/>
  <c r="K44" i="1" s="1"/>
  <c r="N44" i="1" s="1"/>
  <c r="J2" i="1"/>
  <c r="K2" i="1" s="1"/>
  <c r="N2" i="1" s="1"/>
  <c r="J84" i="1"/>
  <c r="K84" i="1" s="1"/>
  <c r="N84" i="1" s="1"/>
  <c r="J391" i="1"/>
  <c r="K391" i="1" s="1"/>
  <c r="N391" i="1" s="1"/>
  <c r="J485" i="1"/>
  <c r="K485" i="1" s="1"/>
  <c r="N485" i="1" s="1"/>
  <c r="J63" i="1"/>
  <c r="K63" i="1" s="1"/>
  <c r="N63" i="1" s="1"/>
  <c r="J348" i="1"/>
  <c r="K348" i="1" s="1"/>
  <c r="N348" i="1" s="1"/>
  <c r="J453" i="1"/>
  <c r="K453" i="1" s="1"/>
  <c r="N453" i="1" s="1"/>
  <c r="J806" i="1"/>
  <c r="K806" i="1" s="1"/>
  <c r="N806" i="1" s="1"/>
  <c r="J399" i="1"/>
  <c r="K399" i="1" s="1"/>
  <c r="N399" i="1" s="1"/>
  <c r="J744" i="1"/>
  <c r="K744" i="1" s="1"/>
  <c r="N744" i="1" s="1"/>
  <c r="J209" i="1"/>
  <c r="K209" i="1" s="1"/>
  <c r="N209" i="1" s="1"/>
  <c r="J688" i="1"/>
  <c r="K688" i="1" s="1"/>
  <c r="N688" i="1" s="1"/>
  <c r="J400" i="1"/>
  <c r="K400" i="1" s="1"/>
  <c r="N400" i="1" s="1"/>
  <c r="J133" i="1"/>
  <c r="K133" i="1" s="1"/>
  <c r="N133" i="1" s="1"/>
  <c r="J423" i="1"/>
  <c r="K423" i="1" s="1"/>
  <c r="N423" i="1" s="1"/>
  <c r="J529" i="1"/>
  <c r="K529" i="1" s="1"/>
  <c r="N529" i="1" s="1"/>
  <c r="J748" i="1"/>
  <c r="K748" i="1" s="1"/>
  <c r="N748" i="1" s="1"/>
  <c r="J558" i="1"/>
  <c r="K558" i="1" s="1"/>
  <c r="N558" i="1" s="1"/>
  <c r="J532" i="1"/>
  <c r="K532" i="1" s="1"/>
  <c r="N532" i="1" s="1"/>
  <c r="J94" i="1"/>
  <c r="K94" i="1" s="1"/>
  <c r="N94" i="1" s="1"/>
  <c r="J393" i="1"/>
  <c r="K393" i="1" s="1"/>
  <c r="N393" i="1" s="1"/>
  <c r="J664" i="1"/>
  <c r="K664" i="1" s="1"/>
  <c r="N664" i="1" s="1"/>
  <c r="J828" i="1"/>
  <c r="K828" i="1" s="1"/>
  <c r="N828" i="1" s="1"/>
  <c r="J716" i="1"/>
  <c r="K716" i="1" s="1"/>
  <c r="N716" i="1" s="1"/>
  <c r="J300" i="1"/>
  <c r="K300" i="1" s="1"/>
  <c r="N300" i="1" s="1"/>
  <c r="J195" i="1"/>
  <c r="K195" i="1" s="1"/>
  <c r="N195" i="1" s="1"/>
  <c r="J533" i="1"/>
  <c r="K533" i="1" s="1"/>
  <c r="N533" i="1" s="1"/>
  <c r="J396" i="1"/>
  <c r="K396" i="1" s="1"/>
  <c r="N396" i="1" s="1"/>
  <c r="J739" i="1"/>
  <c r="K739" i="1" s="1"/>
  <c r="N739" i="1" s="1"/>
  <c r="J113" i="1"/>
  <c r="K113" i="1" s="1"/>
  <c r="N113" i="1" s="1"/>
  <c r="J449" i="1"/>
  <c r="K449" i="1" s="1"/>
  <c r="N449" i="1" s="1"/>
  <c r="J793" i="1"/>
  <c r="K793" i="1" s="1"/>
  <c r="N793" i="1" s="1"/>
  <c r="J52" i="1"/>
  <c r="K52" i="1" s="1"/>
  <c r="N52" i="1" s="1"/>
  <c r="J371" i="1"/>
  <c r="K371" i="1" s="1"/>
  <c r="N371" i="1" s="1"/>
  <c r="J451" i="1"/>
  <c r="K451" i="1" s="1"/>
  <c r="N451" i="1" s="1"/>
  <c r="J692" i="1"/>
  <c r="K692" i="1" s="1"/>
  <c r="N692" i="1" s="1"/>
  <c r="J639" i="1"/>
  <c r="K639" i="1" s="1"/>
  <c r="N639" i="1" s="1"/>
  <c r="J561" i="1"/>
  <c r="K561" i="1" s="1"/>
  <c r="N561" i="1" s="1"/>
  <c r="J781" i="1"/>
  <c r="K781" i="1" s="1"/>
  <c r="N781" i="1" s="1"/>
  <c r="J244" i="1"/>
  <c r="K244" i="1" s="1"/>
  <c r="N244" i="1" s="1"/>
  <c r="J350" i="1"/>
  <c r="K350" i="1" s="1"/>
  <c r="N350" i="1" s="1"/>
  <c r="J207" i="1"/>
  <c r="K207" i="1" s="1"/>
  <c r="N207" i="1" s="1"/>
  <c r="J296" i="1"/>
  <c r="K296" i="1" s="1"/>
  <c r="N296" i="1" s="1"/>
  <c r="J585" i="1"/>
  <c r="K585" i="1" s="1"/>
  <c r="N585" i="1" s="1"/>
  <c r="J819" i="1"/>
  <c r="K819" i="1" s="1"/>
  <c r="N819" i="1" s="1"/>
  <c r="J502" i="1"/>
  <c r="K502" i="1" s="1"/>
  <c r="N502" i="1" s="1"/>
  <c r="J770" i="1"/>
  <c r="K770" i="1" s="1"/>
  <c r="N770" i="1" s="1"/>
  <c r="J320" i="1"/>
  <c r="K320" i="1" s="1"/>
  <c r="N320" i="1" s="1"/>
  <c r="J720" i="1"/>
  <c r="K720" i="1" s="1"/>
  <c r="N720" i="1" s="1"/>
  <c r="J556" i="1"/>
  <c r="K556" i="1" s="1"/>
  <c r="N556" i="1" s="1"/>
  <c r="J59" i="1"/>
  <c r="K59" i="1" s="1"/>
  <c r="N59" i="1" s="1"/>
  <c r="J238" i="1"/>
  <c r="K238" i="1" s="1"/>
  <c r="N238" i="1" s="1"/>
  <c r="J270" i="1"/>
  <c r="K270" i="1" s="1"/>
  <c r="N270" i="1" s="1"/>
  <c r="AT68" i="7" l="1" a="1"/>
  <c r="AT68" i="7" s="1"/>
  <c r="AT53" i="7" a="1"/>
  <c r="AT53" i="7" s="1"/>
  <c r="AT41" i="7" a="1"/>
  <c r="AT41" i="7" s="1"/>
  <c r="AT40" i="7" a="1"/>
  <c r="AT40" i="7" s="1"/>
  <c r="AT112" i="7" a="1"/>
  <c r="AT112" i="7" s="1"/>
  <c r="AT61" i="7" a="1"/>
  <c r="AT61" i="7" s="1"/>
  <c r="AT36" i="7" a="1"/>
  <c r="AT36" i="7" s="1"/>
  <c r="AT76" i="7" a="1"/>
  <c r="AT76" i="7" s="1"/>
  <c r="AT69" i="7" a="1"/>
  <c r="AT69" i="7" s="1"/>
  <c r="AT103" i="7" a="1"/>
  <c r="AT103" i="7" s="1"/>
  <c r="AT82" i="7" a="1"/>
  <c r="AT82" i="7" s="1"/>
  <c r="AT34" i="7" a="1"/>
  <c r="AT34" i="7" s="1"/>
  <c r="AT19" i="7" a="1"/>
  <c r="AT19" i="7" s="1"/>
  <c r="AT67" i="7" a="1"/>
  <c r="AT67" i="7" s="1"/>
  <c r="AT32" i="7" a="1"/>
  <c r="AT32" i="7" s="1"/>
  <c r="AT25" i="7" a="1"/>
  <c r="AT25" i="7" s="1"/>
  <c r="AT17" i="7" a="1"/>
  <c r="AT17" i="7" s="1"/>
  <c r="AT55" i="7" a="1"/>
  <c r="AT55" i="7" s="1"/>
  <c r="AT33" i="7" a="1"/>
  <c r="AT33" i="7" s="1"/>
  <c r="AT27" i="7" a="1"/>
  <c r="AT27" i="7" s="1"/>
  <c r="AT10" i="7" a="1"/>
  <c r="AT10" i="7" s="1"/>
  <c r="AT47" i="7" a="1"/>
  <c r="AT47" i="7" s="1"/>
  <c r="AT28" i="7" a="1"/>
  <c r="AT28" i="7" s="1"/>
  <c r="AT20" i="7" a="1"/>
  <c r="AT20" i="7" s="1"/>
  <c r="AT12" i="7" a="1"/>
  <c r="AT12" i="7" s="1"/>
  <c r="AT51" i="7" a="1"/>
  <c r="AT51" i="7" s="1"/>
  <c r="AT23" i="7" a="1"/>
  <c r="AT23" i="7" s="1"/>
  <c r="AT38" i="7" a="1"/>
  <c r="AT38" i="7" s="1"/>
  <c r="AT18" i="7" a="1"/>
  <c r="AT18" i="7" s="1"/>
  <c r="AT13" i="7" a="1"/>
  <c r="AT13" i="7" s="1"/>
  <c r="AT11" i="7" a="1"/>
  <c r="AT11" i="7" s="1"/>
  <c r="AT15" i="7" a="1"/>
  <c r="AT15" i="7" s="1"/>
  <c r="AT9" i="7"/>
  <c r="AT343" i="7" a="1"/>
  <c r="AT343" i="7" s="1"/>
  <c r="AT342" i="7" a="1"/>
  <c r="AT342" i="7" s="1"/>
  <c r="AT340" i="7" a="1"/>
  <c r="AT340" i="7" s="1"/>
  <c r="AT339" i="7" a="1"/>
  <c r="AT339" i="7" s="1"/>
  <c r="AT334" i="7" a="1"/>
  <c r="AT334" i="7" s="1"/>
  <c r="AT312" i="7" a="1"/>
  <c r="AT312" i="7" s="1"/>
  <c r="AT302" i="7" a="1"/>
  <c r="AT302" i="7" s="1"/>
  <c r="AT294" i="7" a="1"/>
  <c r="AT294" i="7" s="1"/>
  <c r="AT291" i="7" a="1"/>
  <c r="AT291" i="7" s="1"/>
  <c r="AT279" i="7" a="1"/>
  <c r="AT279" i="7" s="1"/>
  <c r="AT272" i="7" a="1"/>
  <c r="AT272" i="7" s="1"/>
  <c r="AT366" i="7" a="1"/>
  <c r="AT366" i="7" s="1"/>
  <c r="AT364" i="7" a="1"/>
  <c r="AT364" i="7" s="1"/>
  <c r="AT362" i="7" a="1"/>
  <c r="AT362" i="7" s="1"/>
  <c r="AT358" i="7" a="1"/>
  <c r="AT358" i="7" s="1"/>
  <c r="AT356" i="7" a="1"/>
  <c r="AT356" i="7" s="1"/>
  <c r="AT354" i="7" a="1"/>
  <c r="AT354" i="7" s="1"/>
  <c r="AT321" i="7" a="1"/>
  <c r="AT321" i="7" s="1"/>
  <c r="AT313" i="7" a="1"/>
  <c r="AT313" i="7" s="1"/>
  <c r="AT301" i="7" a="1"/>
  <c r="AT301" i="7" s="1"/>
  <c r="AT293" i="7" a="1"/>
  <c r="AT293" i="7" s="1"/>
  <c r="AT289" i="7" a="1"/>
  <c r="AT289" i="7" s="1"/>
  <c r="AT287" i="7" a="1"/>
  <c r="AT287" i="7" s="1"/>
  <c r="AT284" i="7" a="1"/>
  <c r="AT284" i="7" s="1"/>
  <c r="AT271" i="7" a="1"/>
  <c r="AT271" i="7" s="1"/>
  <c r="BZ5" i="7"/>
  <c r="AT369" i="7" a="1"/>
  <c r="AT369" i="7" s="1"/>
  <c r="AT359" i="7" a="1"/>
  <c r="AT359" i="7" s="1"/>
  <c r="AT337" i="7" a="1"/>
  <c r="AT337" i="7" s="1"/>
  <c r="AT336" i="7" a="1"/>
  <c r="AT336" i="7" s="1"/>
  <c r="AT335" i="7" a="1"/>
  <c r="AT335" i="7" s="1"/>
  <c r="AT320" i="7" a="1"/>
  <c r="AT320" i="7" s="1"/>
  <c r="AT311" i="7" a="1"/>
  <c r="AT311" i="7" s="1"/>
  <c r="AT309" i="7" a="1"/>
  <c r="AT309" i="7" s="1"/>
  <c r="AT307" i="7" a="1"/>
  <c r="AT307" i="7" s="1"/>
  <c r="AT300" i="7" a="1"/>
  <c r="AT300" i="7" s="1"/>
  <c r="AT286" i="7" a="1"/>
  <c r="AT286" i="7" s="1"/>
  <c r="AT283" i="7" a="1"/>
  <c r="AT283" i="7" s="1"/>
  <c r="AT346" i="7" a="1"/>
  <c r="AT346" i="7" s="1"/>
  <c r="AT322" i="7" a="1"/>
  <c r="AT322" i="7" s="1"/>
  <c r="AT319" i="7" a="1"/>
  <c r="AT319" i="7" s="1"/>
  <c r="AT299" i="7" a="1"/>
  <c r="AT299" i="7" s="1"/>
  <c r="AT292" i="7" a="1"/>
  <c r="AT292" i="7" s="1"/>
  <c r="AT282" i="7" a="1"/>
  <c r="AT282" i="7" s="1"/>
  <c r="AT277" i="7" a="1"/>
  <c r="AT277" i="7" s="1"/>
  <c r="AT368" i="7" a="1"/>
  <c r="AT368" i="7" s="1"/>
  <c r="AT361" i="7" a="1"/>
  <c r="AT361" i="7" s="1"/>
  <c r="AT350" i="7" a="1"/>
  <c r="AT350" i="7" s="1"/>
  <c r="AT347" i="7" a="1"/>
  <c r="AT347" i="7" s="1"/>
  <c r="AT332" i="7" a="1"/>
  <c r="AT332" i="7" s="1"/>
  <c r="AT327" i="7" a="1"/>
  <c r="AT327" i="7" s="1"/>
  <c r="AT318" i="7" a="1"/>
  <c r="AT318" i="7" s="1"/>
  <c r="AT306" i="7" a="1"/>
  <c r="AT306" i="7" s="1"/>
  <c r="AT298" i="7" a="1"/>
  <c r="AT298" i="7" s="1"/>
  <c r="AT281" i="7" a="1"/>
  <c r="AT281" i="7" s="1"/>
  <c r="AT276" i="7" a="1"/>
  <c r="AT276" i="7" s="1"/>
  <c r="AT367" i="7" a="1"/>
  <c r="AT367" i="7" s="1"/>
  <c r="AT365" i="7" a="1"/>
  <c r="AT365" i="7" s="1"/>
  <c r="AT363" i="7" a="1"/>
  <c r="AT363" i="7" s="1"/>
  <c r="AT357" i="7" a="1"/>
  <c r="AT357" i="7" s="1"/>
  <c r="AT355" i="7" a="1"/>
  <c r="AT355" i="7" s="1"/>
  <c r="AT353" i="7" a="1"/>
  <c r="AT353" i="7" s="1"/>
  <c r="AT349" i="7" a="1"/>
  <c r="AT349" i="7" s="1"/>
  <c r="AT345" i="7" a="1"/>
  <c r="AT345" i="7" s="1"/>
  <c r="AT328" i="7" a="1"/>
  <c r="AT328" i="7" s="1"/>
  <c r="AT326" i="7" a="1"/>
  <c r="AT326" i="7" s="1"/>
  <c r="AT323" i="7" a="1"/>
  <c r="AT323" i="7" s="1"/>
  <c r="AT317" i="7" a="1"/>
  <c r="AT317" i="7" s="1"/>
  <c r="AT316" i="7" a="1"/>
  <c r="AT316" i="7" s="1"/>
  <c r="AT315" i="7" a="1"/>
  <c r="AT315" i="7" s="1"/>
  <c r="AT314" i="7" a="1"/>
  <c r="AT314" i="7" s="1"/>
  <c r="AT305" i="7" a="1"/>
  <c r="AT305" i="7" s="1"/>
  <c r="AT297" i="7" a="1"/>
  <c r="AT297" i="7" s="1"/>
  <c r="AT290" i="7" a="1"/>
  <c r="AT290" i="7" s="1"/>
  <c r="AT288" i="7" a="1"/>
  <c r="AT288" i="7" s="1"/>
  <c r="AT285" i="7" a="1"/>
  <c r="AT285" i="7" s="1"/>
  <c r="AT275" i="7" a="1"/>
  <c r="AT275" i="7" s="1"/>
  <c r="AT352" i="7" a="1"/>
  <c r="AT352" i="7" s="1"/>
  <c r="AT310" i="7" a="1"/>
  <c r="AT310" i="7" s="1"/>
  <c r="AT304" i="7" a="1"/>
  <c r="AT304" i="7" s="1"/>
  <c r="AT269" i="7" a="1"/>
  <c r="AT269" i="7" s="1"/>
  <c r="AT256" i="7" a="1"/>
  <c r="AT256" i="7" s="1"/>
  <c r="AT253" i="7" a="1"/>
  <c r="AT253" i="7" s="1"/>
  <c r="AT251" i="7" a="1"/>
  <c r="AT251" i="7" s="1"/>
  <c r="AT240" i="7" a="1"/>
  <c r="AT240" i="7" s="1"/>
  <c r="AT220" i="7" a="1"/>
  <c r="AT220" i="7" s="1"/>
  <c r="AT218" i="7" a="1"/>
  <c r="AT218" i="7" s="1"/>
  <c r="AT217" i="7" a="1"/>
  <c r="AT217" i="7" s="1"/>
  <c r="AT212" i="7" a="1"/>
  <c r="AT212" i="7" s="1"/>
  <c r="AT208" i="7" a="1"/>
  <c r="AT208" i="7" s="1"/>
  <c r="AT196" i="7" a="1"/>
  <c r="AT196" i="7" s="1"/>
  <c r="AT188" i="7" a="1"/>
  <c r="AT188" i="7" s="1"/>
  <c r="AT341" i="7" a="1"/>
  <c r="AT341" i="7" s="1"/>
  <c r="AT324" i="7" a="1"/>
  <c r="AT324" i="7" s="1"/>
  <c r="AT268" i="7" a="1"/>
  <c r="AT268" i="7" s="1"/>
  <c r="AT265" i="7" a="1"/>
  <c r="AT265" i="7" s="1"/>
  <c r="AT262" i="7" a="1"/>
  <c r="AT262" i="7" s="1"/>
  <c r="AT261" i="7" a="1"/>
  <c r="AT261" i="7" s="1"/>
  <c r="AT249" i="7" a="1"/>
  <c r="AT249" i="7" s="1"/>
  <c r="AT247" i="7" a="1"/>
  <c r="AT247" i="7" s="1"/>
  <c r="AT238" i="7" a="1"/>
  <c r="AT238" i="7" s="1"/>
  <c r="AT236" i="7" a="1"/>
  <c r="AT236" i="7" s="1"/>
  <c r="AT234" i="7" a="1"/>
  <c r="AT234" i="7" s="1"/>
  <c r="AT232" i="7" a="1"/>
  <c r="AT232" i="7" s="1"/>
  <c r="AT230" i="7" a="1"/>
  <c r="AT230" i="7" s="1"/>
  <c r="AT228" i="7" a="1"/>
  <c r="AT228" i="7" s="1"/>
  <c r="AT225" i="7" a="1"/>
  <c r="AT225" i="7" s="1"/>
  <c r="AT223" i="7" a="1"/>
  <c r="AT223" i="7" s="1"/>
  <c r="AT219" i="7" a="1"/>
  <c r="AT219" i="7" s="1"/>
  <c r="AT348" i="7" a="1"/>
  <c r="AT348" i="7" s="1"/>
  <c r="AT344" i="7" a="1"/>
  <c r="AT344" i="7" s="1"/>
  <c r="AT331" i="7" a="1"/>
  <c r="AT331" i="7" s="1"/>
  <c r="AT296" i="7" a="1"/>
  <c r="AT296" i="7" s="1"/>
  <c r="AT274" i="7" a="1"/>
  <c r="AT274" i="7" s="1"/>
  <c r="AT273" i="7" a="1"/>
  <c r="AT273" i="7" s="1"/>
  <c r="AT267" i="7" a="1"/>
  <c r="AT267" i="7" s="1"/>
  <c r="AT266" i="7" a="1"/>
  <c r="AT266" i="7" s="1"/>
  <c r="AT260" i="7" a="1"/>
  <c r="AT260" i="7" s="1"/>
  <c r="AT259" i="7" a="1"/>
  <c r="AT259" i="7" s="1"/>
  <c r="AT244" i="7" a="1"/>
  <c r="AT244" i="7" s="1"/>
  <c r="AT241" i="7" a="1"/>
  <c r="AT241" i="7" s="1"/>
  <c r="AT360" i="7" a="1"/>
  <c r="AT360" i="7" s="1"/>
  <c r="AT351" i="7" a="1"/>
  <c r="AT351" i="7" s="1"/>
  <c r="AT303" i="7" a="1"/>
  <c r="AT303" i="7" s="1"/>
  <c r="AT258" i="7" a="1"/>
  <c r="AT258" i="7" s="1"/>
  <c r="AT254" i="7" a="1"/>
  <c r="AT254" i="7" s="1"/>
  <c r="AT245" i="7" a="1"/>
  <c r="AT245" i="7" s="1"/>
  <c r="AT242" i="7" a="1"/>
  <c r="AT242" i="7" s="1"/>
  <c r="AT257" i="7" a="1"/>
  <c r="AT257" i="7" s="1"/>
  <c r="AT255" i="7" a="1"/>
  <c r="AT255" i="7" s="1"/>
  <c r="AT252" i="7" a="1"/>
  <c r="AT252" i="7" s="1"/>
  <c r="AT250" i="7" a="1"/>
  <c r="AT250" i="7" s="1"/>
  <c r="AT330" i="7" a="1"/>
  <c r="AT330" i="7" s="1"/>
  <c r="AT295" i="7" a="1"/>
  <c r="AT295" i="7" s="1"/>
  <c r="AT280" i="7" a="1"/>
  <c r="AT280" i="7" s="1"/>
  <c r="AT278" i="7" a="1"/>
  <c r="AT278" i="7" s="1"/>
  <c r="AT248" i="7" a="1"/>
  <c r="AT248" i="7" s="1"/>
  <c r="AT239" i="7" a="1"/>
  <c r="AT239" i="7" s="1"/>
  <c r="AT237" i="7" a="1"/>
  <c r="AT237" i="7" s="1"/>
  <c r="AT235" i="7" a="1"/>
  <c r="AT235" i="7" s="1"/>
  <c r="AT333" i="7" a="1"/>
  <c r="AT333" i="7" s="1"/>
  <c r="AT308" i="7" a="1"/>
  <c r="AT308" i="7" s="1"/>
  <c r="AT221" i="7" a="1"/>
  <c r="AT221" i="7" s="1"/>
  <c r="AT210" i="7" a="1"/>
  <c r="AT210" i="7" s="1"/>
  <c r="AT200" i="7" a="1"/>
  <c r="AT200" i="7" s="1"/>
  <c r="AT195" i="7" a="1"/>
  <c r="AT195" i="7" s="1"/>
  <c r="AT193" i="7" a="1"/>
  <c r="AT193" i="7" s="1"/>
  <c r="AT191" i="7" a="1"/>
  <c r="AT191" i="7" s="1"/>
  <c r="AT189" i="7" a="1"/>
  <c r="AT189" i="7" s="1"/>
  <c r="AT187" i="7" a="1"/>
  <c r="AT187" i="7" s="1"/>
  <c r="AT176" i="7" a="1"/>
  <c r="AT176" i="7" s="1"/>
  <c r="AT158" i="7" a="1"/>
  <c r="AT158" i="7" s="1"/>
  <c r="AT153" i="7" a="1"/>
  <c r="AT153" i="7" s="1"/>
  <c r="AT95" i="7" a="1"/>
  <c r="AT95" i="7" s="1"/>
  <c r="AT91" i="7" a="1"/>
  <c r="AT91" i="7" s="1"/>
  <c r="AT88" i="7" a="1"/>
  <c r="AT88" i="7" s="1"/>
  <c r="AT270" i="7" a="1"/>
  <c r="AT270" i="7" s="1"/>
  <c r="AT243" i="7" a="1"/>
  <c r="AT243" i="7" s="1"/>
  <c r="AT201" i="7" a="1"/>
  <c r="AT201" i="7" s="1"/>
  <c r="AT197" i="7" a="1"/>
  <c r="AT197" i="7" s="1"/>
  <c r="AT182" i="7" a="1"/>
  <c r="AT182" i="7" s="1"/>
  <c r="AT177" i="7" a="1"/>
  <c r="AT177" i="7" s="1"/>
  <c r="AT170" i="7" a="1"/>
  <c r="AT170" i="7" s="1"/>
  <c r="AT157" i="7" a="1"/>
  <c r="AT157" i="7" s="1"/>
  <c r="AT152" i="7" a="1"/>
  <c r="AT152" i="7" s="1"/>
  <c r="AT233" i="7" a="1"/>
  <c r="AT233" i="7" s="1"/>
  <c r="AT229" i="7" a="1"/>
  <c r="AT229" i="7" s="1"/>
  <c r="AT222" i="7" a="1"/>
  <c r="AT222" i="7" s="1"/>
  <c r="AT206" i="7" a="1"/>
  <c r="AT206" i="7" s="1"/>
  <c r="AT202" i="7" a="1"/>
  <c r="AT202" i="7" s="1"/>
  <c r="AT183" i="7" a="1"/>
  <c r="AT183" i="7" s="1"/>
  <c r="AT174" i="7" a="1"/>
  <c r="AT174" i="7" s="1"/>
  <c r="AT172" i="7" a="1"/>
  <c r="AT172" i="7" s="1"/>
  <c r="AT165" i="7" a="1"/>
  <c r="AT165" i="7" s="1"/>
  <c r="AT164" i="7" a="1"/>
  <c r="AT164" i="7" s="1"/>
  <c r="AT156" i="7" a="1"/>
  <c r="AT156" i="7" s="1"/>
  <c r="AT151" i="7" a="1"/>
  <c r="AT151" i="7" s="1"/>
  <c r="AT147" i="7" a="1"/>
  <c r="AT147" i="7" s="1"/>
  <c r="AT145" i="7" a="1"/>
  <c r="AT145" i="7" s="1"/>
  <c r="AT143" i="7" a="1"/>
  <c r="AT143" i="7" s="1"/>
  <c r="AT141" i="7" a="1"/>
  <c r="AT141" i="7" s="1"/>
  <c r="AT139" i="7" a="1"/>
  <c r="AT139" i="7" s="1"/>
  <c r="AT137" i="7" a="1"/>
  <c r="AT137" i="7" s="1"/>
  <c r="AT135" i="7" a="1"/>
  <c r="AT135" i="7" s="1"/>
  <c r="AT133" i="7" a="1"/>
  <c r="AT133" i="7" s="1"/>
  <c r="AT131" i="7" a="1"/>
  <c r="AT131" i="7" s="1"/>
  <c r="AT129" i="7" a="1"/>
  <c r="AT129" i="7" s="1"/>
  <c r="AT127" i="7" a="1"/>
  <c r="AT127" i="7" s="1"/>
  <c r="AT125" i="7" a="1"/>
  <c r="AT125" i="7" s="1"/>
  <c r="AT123" i="7" a="1"/>
  <c r="AT123" i="7" s="1"/>
  <c r="AT121" i="7" a="1"/>
  <c r="AT121" i="7" s="1"/>
  <c r="AT119" i="7" a="1"/>
  <c r="AT119" i="7" s="1"/>
  <c r="AT117" i="7" a="1"/>
  <c r="AT117" i="7" s="1"/>
  <c r="AT115" i="7" a="1"/>
  <c r="AT115" i="7" s="1"/>
  <c r="AT113" i="7" a="1"/>
  <c r="AT113" i="7" s="1"/>
  <c r="AT111" i="7" a="1"/>
  <c r="AT111" i="7" s="1"/>
  <c r="AT109" i="7" a="1"/>
  <c r="AT109" i="7" s="1"/>
  <c r="AT107" i="7" a="1"/>
  <c r="AT107" i="7" s="1"/>
  <c r="AT329" i="7" a="1"/>
  <c r="AT329" i="7" s="1"/>
  <c r="AT226" i="7" a="1"/>
  <c r="AT226" i="7" s="1"/>
  <c r="AT203" i="7" a="1"/>
  <c r="AT203" i="7" s="1"/>
  <c r="AT199" i="7" a="1"/>
  <c r="AT199" i="7" s="1"/>
  <c r="AT178" i="7" a="1"/>
  <c r="AT178" i="7" s="1"/>
  <c r="AT169" i="7" a="1"/>
  <c r="AT169" i="7" s="1"/>
  <c r="AT166" i="7" a="1"/>
  <c r="AT166" i="7" s="1"/>
  <c r="AT163" i="7" a="1"/>
  <c r="AT163" i="7" s="1"/>
  <c r="AT155" i="7" a="1"/>
  <c r="AT155" i="7" s="1"/>
  <c r="AT150" i="7" a="1"/>
  <c r="AT150" i="7" s="1"/>
  <c r="AT338" i="7" a="1"/>
  <c r="AT338" i="7" s="1"/>
  <c r="AT325" i="7" a="1"/>
  <c r="AT325" i="7" s="1"/>
  <c r="AT216" i="7" a="1"/>
  <c r="AT216" i="7" s="1"/>
  <c r="AT209" i="7" a="1"/>
  <c r="AT209" i="7" s="1"/>
  <c r="AT204" i="7" a="1"/>
  <c r="AT204" i="7" s="1"/>
  <c r="AT194" i="7" a="1"/>
  <c r="AT194" i="7" s="1"/>
  <c r="AT192" i="7" a="1"/>
  <c r="AT192" i="7" s="1"/>
  <c r="AT190" i="7" a="1"/>
  <c r="AT190" i="7" s="1"/>
  <c r="AT184" i="7" a="1"/>
  <c r="AT184" i="7" s="1"/>
  <c r="AT179" i="7" a="1"/>
  <c r="AT179" i="7" s="1"/>
  <c r="AT162" i="7" a="1"/>
  <c r="AT162" i="7" s="1"/>
  <c r="AT149" i="7" a="1"/>
  <c r="AT149" i="7" s="1"/>
  <c r="AT148" i="7" a="1"/>
  <c r="AT148" i="7" s="1"/>
  <c r="AT146" i="7" a="1"/>
  <c r="AT146" i="7" s="1"/>
  <c r="AT130" i="7" a="1"/>
  <c r="AT130" i="7" s="1"/>
  <c r="AT105" i="7" a="1"/>
  <c r="AT105" i="7" s="1"/>
  <c r="AT86" i="7" a="1"/>
  <c r="AT86" i="7" s="1"/>
  <c r="AT79" i="7" a="1"/>
  <c r="AT79" i="7" s="1"/>
  <c r="AT75" i="7" a="1"/>
  <c r="AT75" i="7" s="1"/>
  <c r="AT66" i="7" a="1"/>
  <c r="AT66" i="7" s="1"/>
  <c r="AT58" i="7" a="1"/>
  <c r="AT58" i="7" s="1"/>
  <c r="AT50" i="7" a="1"/>
  <c r="AT50" i="7" s="1"/>
  <c r="AT48" i="7" a="1"/>
  <c r="AT48" i="7" s="1"/>
  <c r="AT42" i="7" a="1"/>
  <c r="AT42" i="7" s="1"/>
  <c r="AT29" i="7" a="1"/>
  <c r="AT29" i="7" s="1"/>
  <c r="AT26" i="7" a="1"/>
  <c r="AT26" i="7" s="1"/>
  <c r="AT16" i="7" a="1"/>
  <c r="AT16" i="7" s="1"/>
  <c r="AT263" i="7" a="1"/>
  <c r="AT263" i="7" s="1"/>
  <c r="AT207" i="7" a="1"/>
  <c r="AT207" i="7" s="1"/>
  <c r="AT198" i="7" a="1"/>
  <c r="AT198" i="7" s="1"/>
  <c r="AT144" i="7" a="1"/>
  <c r="AT144" i="7" s="1"/>
  <c r="AT128" i="7" a="1"/>
  <c r="AT128" i="7" s="1"/>
  <c r="AT100" i="7" a="1"/>
  <c r="AT100" i="7" s="1"/>
  <c r="AT65" i="7" a="1"/>
  <c r="AT65" i="7" s="1"/>
  <c r="AT57" i="7" a="1"/>
  <c r="AT57" i="7" s="1"/>
  <c r="AT43" i="7" a="1"/>
  <c r="AT43" i="7" s="1"/>
  <c r="AT39" i="7" a="1"/>
  <c r="AT39" i="7" s="1"/>
  <c r="AT37" i="7" a="1"/>
  <c r="AT37" i="7" s="1"/>
  <c r="AT24" i="7" a="1"/>
  <c r="AT24" i="7" s="1"/>
  <c r="AT22" i="7" a="1"/>
  <c r="AT22" i="7" s="1"/>
  <c r="AT185" i="7" a="1"/>
  <c r="AT185" i="7" s="1"/>
  <c r="AT142" i="7" a="1"/>
  <c r="AT142" i="7" s="1"/>
  <c r="AT126" i="7" a="1"/>
  <c r="AT126" i="7" s="1"/>
  <c r="AT116" i="7" a="1"/>
  <c r="AT116" i="7" s="1"/>
  <c r="AT101" i="7" a="1"/>
  <c r="AT101" i="7" s="1"/>
  <c r="AT90" i="7" a="1"/>
  <c r="AT90" i="7" s="1"/>
  <c r="AT83" i="7" a="1"/>
  <c r="AT83" i="7" s="1"/>
  <c r="AT81" i="7" a="1"/>
  <c r="AT81" i="7" s="1"/>
  <c r="AT73" i="7" a="1"/>
  <c r="AT73" i="7" s="1"/>
  <c r="AT72" i="7" a="1"/>
  <c r="AT72" i="7" s="1"/>
  <c r="AT64" i="7" a="1"/>
  <c r="AT64" i="7" s="1"/>
  <c r="AT60" i="7" a="1"/>
  <c r="AT60" i="7" s="1"/>
  <c r="AT56" i="7" a="1"/>
  <c r="AT56" i="7" s="1"/>
  <c r="AT54" i="7" a="1"/>
  <c r="AT54" i="7" s="1"/>
  <c r="AT52" i="7" a="1"/>
  <c r="AT52" i="7" s="1"/>
  <c r="AT44" i="7" a="1"/>
  <c r="AT44" i="7" s="1"/>
  <c r="AT35" i="7" a="1"/>
  <c r="AT35" i="7" s="1"/>
  <c r="AT21" i="7" a="1"/>
  <c r="AT21" i="7" s="1"/>
  <c r="AT14" i="7" a="1"/>
  <c r="AT14" i="7" s="1"/>
  <c r="AT215" i="7" a="1"/>
  <c r="AT215" i="7" s="1"/>
  <c r="AT180" i="7" a="1"/>
  <c r="AT180" i="7" s="1"/>
  <c r="AT175" i="7" a="1"/>
  <c r="AT175" i="7" s="1"/>
  <c r="AT167" i="7" a="1"/>
  <c r="AT167" i="7" s="1"/>
  <c r="AT154" i="7" a="1"/>
  <c r="AT154" i="7" s="1"/>
  <c r="AT140" i="7" a="1"/>
  <c r="AT140" i="7" s="1"/>
  <c r="AT124" i="7" a="1"/>
  <c r="AT124" i="7" s="1"/>
  <c r="AT106" i="7" a="1"/>
  <c r="AT106" i="7" s="1"/>
  <c r="AT94" i="7" a="1"/>
  <c r="AT94" i="7" s="1"/>
  <c r="AT78" i="7" a="1"/>
  <c r="AT78" i="7" s="1"/>
  <c r="AT71" i="7" a="1"/>
  <c r="AT71" i="7" s="1"/>
  <c r="AT63" i="7" a="1"/>
  <c r="AT63" i="7" s="1"/>
  <c r="AT45" i="7" a="1"/>
  <c r="AT45" i="7" s="1"/>
  <c r="AT30" i="7" a="1"/>
  <c r="AT30" i="7" s="1"/>
  <c r="AT264" i="7" a="1"/>
  <c r="AT264" i="7" s="1"/>
  <c r="AT214" i="7" a="1"/>
  <c r="AT214" i="7" s="1"/>
  <c r="AT173" i="7" a="1"/>
  <c r="AT173" i="7" s="1"/>
  <c r="AT168" i="7" a="1"/>
  <c r="AT168" i="7" s="1"/>
  <c r="AT138" i="7" a="1"/>
  <c r="AT138" i="7" s="1"/>
  <c r="AT122" i="7" a="1"/>
  <c r="AT122" i="7" s="1"/>
  <c r="AT108" i="7" a="1"/>
  <c r="AT108" i="7" s="1"/>
  <c r="AT102" i="7" a="1"/>
  <c r="AT102" i="7" s="1"/>
  <c r="AT93" i="7" a="1"/>
  <c r="AT93" i="7" s="1"/>
  <c r="AT89" i="7" a="1"/>
  <c r="AT89" i="7" s="1"/>
  <c r="AT87" i="7" a="1"/>
  <c r="AT87" i="7" s="1"/>
  <c r="AT85" i="7" a="1"/>
  <c r="AT85" i="7" s="1"/>
  <c r="AT70" i="7" a="1"/>
  <c r="AT70" i="7" s="1"/>
  <c r="AT62" i="7" a="1"/>
  <c r="AT62" i="7" s="1"/>
  <c r="AT49" i="7" a="1"/>
  <c r="AT49" i="7" s="1"/>
  <c r="AT46" i="7" a="1"/>
  <c r="AT46" i="7" s="1"/>
  <c r="AT31" i="7" a="1"/>
  <c r="AT31" i="7" s="1"/>
  <c r="AT186" i="7" a="1"/>
  <c r="AT186" i="7" s="1"/>
  <c r="AT134" i="7" a="1"/>
  <c r="AT134" i="7" s="1"/>
  <c r="AT98" i="7" a="1"/>
  <c r="AT98" i="7" s="1"/>
  <c r="AT77" i="7" a="1"/>
  <c r="AT77" i="7" s="1"/>
  <c r="AT74" i="7" a="1"/>
  <c r="AT74" i="7" s="1"/>
  <c r="AT159" i="7" a="1"/>
  <c r="AT159" i="7" s="1"/>
  <c r="AT99" i="7" a="1"/>
  <c r="AT99" i="7" s="1"/>
  <c r="AT96" i="7" a="1"/>
  <c r="AT96" i="7" s="1"/>
  <c r="AT104" i="7" a="1"/>
  <c r="AT104" i="7" s="1"/>
  <c r="AT92" i="7" a="1"/>
  <c r="AT92" i="7" s="1"/>
  <c r="AT80" i="7" a="1"/>
  <c r="AT80" i="7" s="1"/>
  <c r="AT227" i="7" a="1"/>
  <c r="AT227" i="7" s="1"/>
  <c r="AT181" i="7" a="1"/>
  <c r="AT181" i="7" s="1"/>
  <c r="AT160" i="7" a="1"/>
  <c r="AT160" i="7" s="1"/>
  <c r="AT136" i="7" a="1"/>
  <c r="AT136" i="7" s="1"/>
  <c r="AT114" i="7" a="1"/>
  <c r="AT114" i="7" s="1"/>
  <c r="AT110" i="7" a="1"/>
  <c r="AT110" i="7" s="1"/>
  <c r="AT205" i="7" a="1"/>
  <c r="AT205" i="7" s="1"/>
  <c r="AT171" i="7" a="1"/>
  <c r="AT171" i="7" s="1"/>
  <c r="AT97" i="7" a="1"/>
  <c r="AT97" i="7" s="1"/>
  <c r="AT84" i="7" a="1"/>
  <c r="AT84" i="7" s="1"/>
  <c r="AT59" i="7" a="1"/>
  <c r="AT59" i="7" s="1"/>
  <c r="AT246" i="7" a="1"/>
  <c r="AT246" i="7" s="1"/>
  <c r="AT224" i="7" a="1"/>
  <c r="AT224" i="7" s="1"/>
  <c r="AT213" i="7" a="1"/>
  <c r="AT213" i="7" s="1"/>
  <c r="AT211" i="7" a="1"/>
  <c r="AT211" i="7" s="1"/>
  <c r="AT161" i="7" a="1"/>
  <c r="AT161" i="7" s="1"/>
  <c r="AT132" i="7" a="1"/>
  <c r="AT132" i="7" s="1"/>
  <c r="AT120" i="7" a="1"/>
  <c r="AT120" i="7" s="1"/>
  <c r="AT118" i="7" a="1"/>
  <c r="AT118" i="7" s="1"/>
  <c r="AT231" i="7" a="1"/>
  <c r="AT231" i="7" s="1"/>
  <c r="N367" i="7" a="1"/>
  <c r="N367" i="7" s="1"/>
  <c r="N363" i="7" a="1"/>
  <c r="N363" i="7" s="1"/>
  <c r="N359" i="7" a="1"/>
  <c r="N359" i="7" s="1"/>
  <c r="N355" i="7" a="1"/>
  <c r="N355" i="7" s="1"/>
  <c r="N351" i="7" a="1"/>
  <c r="N351" i="7" s="1"/>
  <c r="N347" i="7" a="1"/>
  <c r="N347" i="7" s="1"/>
  <c r="N343" i="7" a="1"/>
  <c r="N343" i="7" s="1"/>
  <c r="N339" i="7" a="1"/>
  <c r="N339" i="7" s="1"/>
  <c r="N362" i="7" a="1"/>
  <c r="N362" i="7" s="1"/>
  <c r="N360" i="7" a="1"/>
  <c r="N360" i="7" s="1"/>
  <c r="N340" i="7" a="1"/>
  <c r="N340" i="7" s="1"/>
  <c r="N337" i="7" a="1"/>
  <c r="N337" i="7" s="1"/>
  <c r="N357" i="7" a="1"/>
  <c r="N357" i="7" s="1"/>
  <c r="N330" i="7" a="1"/>
  <c r="N330" i="7" s="1"/>
  <c r="N354" i="7" a="1"/>
  <c r="N354" i="7" s="1"/>
  <c r="N352" i="7" a="1"/>
  <c r="N352" i="7" s="1"/>
  <c r="N344" i="7" a="1"/>
  <c r="N344" i="7" s="1"/>
  <c r="N341" i="7" a="1"/>
  <c r="N341" i="7" s="1"/>
  <c r="N338" i="7" a="1"/>
  <c r="N338" i="7" s="1"/>
  <c r="N366" i="7" a="1"/>
  <c r="N366" i="7" s="1"/>
  <c r="N364" i="7" a="1"/>
  <c r="N364" i="7" s="1"/>
  <c r="N369" i="7" a="1"/>
  <c r="N369" i="7" s="1"/>
  <c r="N361" i="7" a="1"/>
  <c r="N361" i="7" s="1"/>
  <c r="N356" i="7" a="1"/>
  <c r="N356" i="7" s="1"/>
  <c r="N348" i="7" a="1"/>
  <c r="N348" i="7" s="1"/>
  <c r="N333" i="7" a="1"/>
  <c r="N333" i="7" s="1"/>
  <c r="N322" i="7" a="1"/>
  <c r="N322" i="7" s="1"/>
  <c r="N321" i="7" a="1"/>
  <c r="N321" i="7" s="1"/>
  <c r="N320" i="7" a="1"/>
  <c r="N320" i="7" s="1"/>
  <c r="N319" i="7" a="1"/>
  <c r="N319" i="7" s="1"/>
  <c r="N290" i="7" a="1"/>
  <c r="N290" i="7" s="1"/>
  <c r="N289" i="7" a="1"/>
  <c r="N289" i="7" s="1"/>
  <c r="N288" i="7" a="1"/>
  <c r="N288" i="7" s="1"/>
  <c r="N287" i="7" a="1"/>
  <c r="N287" i="7" s="1"/>
  <c r="N365" i="7" a="1"/>
  <c r="N365" i="7" s="1"/>
  <c r="N350" i="7" a="1"/>
  <c r="N350" i="7" s="1"/>
  <c r="N328" i="7" a="1"/>
  <c r="N328" i="7" s="1"/>
  <c r="N325" i="7" a="1"/>
  <c r="N325" i="7" s="1"/>
  <c r="N324" i="7" a="1"/>
  <c r="N324" i="7" s="1"/>
  <c r="N323" i="7" a="1"/>
  <c r="N323" i="7" s="1"/>
  <c r="N332" i="7" a="1"/>
  <c r="N332" i="7" s="1"/>
  <c r="N336" i="7" a="1"/>
  <c r="N336" i="7" s="1"/>
  <c r="N329" i="7" a="1"/>
  <c r="N329" i="7" s="1"/>
  <c r="N368" i="7" a="1"/>
  <c r="N368" i="7" s="1"/>
  <c r="N353" i="7" a="1"/>
  <c r="N353" i="7" s="1"/>
  <c r="N335" i="7" a="1"/>
  <c r="N335" i="7" s="1"/>
  <c r="N358" i="7" a="1"/>
  <c r="N358" i="7" s="1"/>
  <c r="N345" i="7" a="1"/>
  <c r="N345" i="7" s="1"/>
  <c r="N334" i="7" a="1"/>
  <c r="N334" i="7" s="1"/>
  <c r="N311" i="7" a="1"/>
  <c r="N311" i="7" s="1"/>
  <c r="N306" i="7" a="1"/>
  <c r="N306" i="7" s="1"/>
  <c r="N303" i="7" a="1"/>
  <c r="N303" i="7" s="1"/>
  <c r="N296" i="7" a="1"/>
  <c r="N296" i="7" s="1"/>
  <c r="N285" i="7" a="1"/>
  <c r="N285" i="7" s="1"/>
  <c r="N277" i="7" a="1"/>
  <c r="N277" i="7" s="1"/>
  <c r="N276" i="7" a="1"/>
  <c r="N276" i="7" s="1"/>
  <c r="N275" i="7" a="1"/>
  <c r="N275" i="7" s="1"/>
  <c r="N274" i="7" a="1"/>
  <c r="N274" i="7" s="1"/>
  <c r="N349" i="7" a="1"/>
  <c r="N349" i="7" s="1"/>
  <c r="N331" i="7" a="1"/>
  <c r="N331" i="7" s="1"/>
  <c r="N315" i="7" a="1"/>
  <c r="N315" i="7" s="1"/>
  <c r="N310" i="7" a="1"/>
  <c r="N310" i="7" s="1"/>
  <c r="N300" i="7" a="1"/>
  <c r="N300" i="7" s="1"/>
  <c r="N293" i="7" a="1"/>
  <c r="N293" i="7" s="1"/>
  <c r="N281" i="7" a="1"/>
  <c r="N281" i="7" s="1"/>
  <c r="N280" i="7" a="1"/>
  <c r="N280" i="7" s="1"/>
  <c r="N279" i="7" a="1"/>
  <c r="N279" i="7" s="1"/>
  <c r="N278" i="7" a="1"/>
  <c r="N278" i="7" s="1"/>
  <c r="N314" i="7" a="1"/>
  <c r="N314" i="7" s="1"/>
  <c r="N305" i="7" a="1"/>
  <c r="N305" i="7" s="1"/>
  <c r="N297" i="7" a="1"/>
  <c r="N297" i="7" s="1"/>
  <c r="N286" i="7" a="1"/>
  <c r="N286" i="7" s="1"/>
  <c r="N282" i="7" a="1"/>
  <c r="N282" i="7" s="1"/>
  <c r="N318" i="7" a="1"/>
  <c r="N318" i="7" s="1"/>
  <c r="N309" i="7" a="1"/>
  <c r="N309" i="7" s="1"/>
  <c r="N301" i="7" a="1"/>
  <c r="N301" i="7" s="1"/>
  <c r="N294" i="7" a="1"/>
  <c r="N294" i="7" s="1"/>
  <c r="N326" i="7" a="1"/>
  <c r="N326" i="7" s="1"/>
  <c r="N308" i="7" a="1"/>
  <c r="N308" i="7" s="1"/>
  <c r="N302" i="7" a="1"/>
  <c r="N302" i="7" s="1"/>
  <c r="N267" i="7" a="1"/>
  <c r="N267" i="7" s="1"/>
  <c r="N258" i="7" a="1"/>
  <c r="N258" i="7" s="1"/>
  <c r="N257" i="7" a="1"/>
  <c r="N257" i="7" s="1"/>
  <c r="N256" i="7" a="1"/>
  <c r="N256" i="7" s="1"/>
  <c r="N255" i="7" a="1"/>
  <c r="N255" i="7" s="1"/>
  <c r="N226" i="7" a="1"/>
  <c r="N226" i="7" s="1"/>
  <c r="N225" i="7" a="1"/>
  <c r="N225" i="7" s="1"/>
  <c r="N224" i="7" a="1"/>
  <c r="N224" i="7" s="1"/>
  <c r="N223" i="7" a="1"/>
  <c r="N223" i="7" s="1"/>
  <c r="N295" i="7" a="1"/>
  <c r="N295" i="7" s="1"/>
  <c r="N271" i="7" a="1"/>
  <c r="N271" i="7" s="1"/>
  <c r="N264" i="7" a="1"/>
  <c r="N264" i="7" s="1"/>
  <c r="N260" i="7" a="1"/>
  <c r="N260" i="7" s="1"/>
  <c r="N259" i="7" a="1"/>
  <c r="N259" i="7" s="1"/>
  <c r="N346" i="7" a="1"/>
  <c r="N346" i="7" s="1"/>
  <c r="N316" i="7" a="1"/>
  <c r="N316" i="7" s="1"/>
  <c r="N268" i="7" a="1"/>
  <c r="N268" i="7" s="1"/>
  <c r="N261" i="7" a="1"/>
  <c r="N261" i="7" s="1"/>
  <c r="N304" i="7" a="1"/>
  <c r="N304" i="7" s="1"/>
  <c r="N298" i="7" a="1"/>
  <c r="N298" i="7" s="1"/>
  <c r="N283" i="7" a="1"/>
  <c r="N283" i="7" s="1"/>
  <c r="N272" i="7" a="1"/>
  <c r="N272" i="7" s="1"/>
  <c r="N265" i="7" a="1"/>
  <c r="N265" i="7" s="1"/>
  <c r="N317" i="7" a="1"/>
  <c r="N317" i="7" s="1"/>
  <c r="N291" i="7" a="1"/>
  <c r="N291" i="7" s="1"/>
  <c r="N269" i="7" a="1"/>
  <c r="N269" i="7" s="1"/>
  <c r="N327" i="7" a="1"/>
  <c r="N327" i="7" s="1"/>
  <c r="N312" i="7" a="1"/>
  <c r="N312" i="7" s="1"/>
  <c r="N284" i="7" a="1"/>
  <c r="N284" i="7" s="1"/>
  <c r="N273" i="7" a="1"/>
  <c r="N273" i="7" s="1"/>
  <c r="N262" i="7" a="1"/>
  <c r="N262" i="7" s="1"/>
  <c r="N307" i="7" a="1"/>
  <c r="N307" i="7" s="1"/>
  <c r="N292" i="7" a="1"/>
  <c r="N292" i="7" s="1"/>
  <c r="N254" i="7" a="1"/>
  <c r="N254" i="7" s="1"/>
  <c r="N249" i="7" a="1"/>
  <c r="N249" i="7" s="1"/>
  <c r="N246" i="7" a="1"/>
  <c r="N246" i="7" s="1"/>
  <c r="N235" i="7" a="1"/>
  <c r="N235" i="7" s="1"/>
  <c r="N228" i="7" a="1"/>
  <c r="N228" i="7" s="1"/>
  <c r="N217" i="7" a="1"/>
  <c r="N217" i="7" s="1"/>
  <c r="N210" i="7" a="1"/>
  <c r="N210" i="7" s="1"/>
  <c r="N186" i="7" a="1"/>
  <c r="N186" i="7" s="1"/>
  <c r="N185" i="7" a="1"/>
  <c r="N185" i="7" s="1"/>
  <c r="N184" i="7" a="1"/>
  <c r="N184" i="7" s="1"/>
  <c r="N183" i="7" a="1"/>
  <c r="N183" i="7" s="1"/>
  <c r="N178" i="7" a="1"/>
  <c r="N178" i="7" s="1"/>
  <c r="N174" i="7" a="1"/>
  <c r="N174" i="7" s="1"/>
  <c r="N170" i="7" a="1"/>
  <c r="N170" i="7" s="1"/>
  <c r="N166" i="7" a="1"/>
  <c r="N166" i="7" s="1"/>
  <c r="N162" i="7" a="1"/>
  <c r="N162" i="7" s="1"/>
  <c r="N313" i="7" a="1"/>
  <c r="N313" i="7" s="1"/>
  <c r="N253" i="7" a="1"/>
  <c r="N253" i="7" s="1"/>
  <c r="N251" i="7" a="1"/>
  <c r="N251" i="7" s="1"/>
  <c r="N239" i="7" a="1"/>
  <c r="N239" i="7" s="1"/>
  <c r="N232" i="7" a="1"/>
  <c r="N232" i="7" s="1"/>
  <c r="N221" i="7" a="1"/>
  <c r="N221" i="7" s="1"/>
  <c r="N214" i="7" a="1"/>
  <c r="N214" i="7" s="1"/>
  <c r="N342" i="7" a="1"/>
  <c r="N342" i="7" s="1"/>
  <c r="N266" i="7" a="1"/>
  <c r="N266" i="7" s="1"/>
  <c r="N243" i="7" a="1"/>
  <c r="N243" i="7" s="1"/>
  <c r="N236" i="7" a="1"/>
  <c r="N236" i="7" s="1"/>
  <c r="N229" i="7" a="1"/>
  <c r="N229" i="7" s="1"/>
  <c r="N218" i="7" a="1"/>
  <c r="N218" i="7" s="1"/>
  <c r="N207" i="7" a="1"/>
  <c r="N207" i="7" s="1"/>
  <c r="N247" i="7" a="1"/>
  <c r="N247" i="7" s="1"/>
  <c r="N240" i="7" a="1"/>
  <c r="N240" i="7" s="1"/>
  <c r="N233" i="7" a="1"/>
  <c r="N233" i="7" s="1"/>
  <c r="N222" i="7" a="1"/>
  <c r="N222" i="7" s="1"/>
  <c r="N299" i="7" a="1"/>
  <c r="N299" i="7" s="1"/>
  <c r="N250" i="7" a="1"/>
  <c r="N250" i="7" s="1"/>
  <c r="N244" i="7" a="1"/>
  <c r="N244" i="7" s="1"/>
  <c r="N237" i="7" a="1"/>
  <c r="N237" i="7" s="1"/>
  <c r="N230" i="7" a="1"/>
  <c r="N230" i="7" s="1"/>
  <c r="N270" i="7" a="1"/>
  <c r="N270" i="7" s="1"/>
  <c r="N263" i="7" a="1"/>
  <c r="N263" i="7" s="1"/>
  <c r="N252" i="7" a="1"/>
  <c r="N252" i="7" s="1"/>
  <c r="N248" i="7" a="1"/>
  <c r="N248" i="7" s="1"/>
  <c r="N241" i="7" a="1"/>
  <c r="N241" i="7" s="1"/>
  <c r="N234" i="7" a="1"/>
  <c r="N234" i="7" s="1"/>
  <c r="N219" i="7" a="1"/>
  <c r="N219" i="7" s="1"/>
  <c r="N245" i="7" a="1"/>
  <c r="N245" i="7" s="1"/>
  <c r="N238" i="7" a="1"/>
  <c r="N238" i="7" s="1"/>
  <c r="N227" i="7" a="1"/>
  <c r="N227" i="7" s="1"/>
  <c r="N202" i="7" a="1"/>
  <c r="N202" i="7" s="1"/>
  <c r="N191" i="7" a="1"/>
  <c r="N191" i="7" s="1"/>
  <c r="N180" i="7" a="1"/>
  <c r="N180" i="7" s="1"/>
  <c r="N206" i="7" a="1"/>
  <c r="N206" i="7" s="1"/>
  <c r="N205" i="7" a="1"/>
  <c r="N205" i="7" s="1"/>
  <c r="N195" i="7" a="1"/>
  <c r="N195" i="7" s="1"/>
  <c r="N188" i="7" a="1"/>
  <c r="N188" i="7" s="1"/>
  <c r="N231" i="7" a="1"/>
  <c r="N231" i="7" s="1"/>
  <c r="N199" i="7" a="1"/>
  <c r="N199" i="7" s="1"/>
  <c r="N192" i="7" a="1"/>
  <c r="N192" i="7" s="1"/>
  <c r="N181" i="7" a="1"/>
  <c r="N181" i="7" s="1"/>
  <c r="N216" i="7" a="1"/>
  <c r="N216" i="7" s="1"/>
  <c r="N215" i="7" a="1"/>
  <c r="N215" i="7" s="1"/>
  <c r="N204" i="7" a="1"/>
  <c r="N204" i="7" s="1"/>
  <c r="N196" i="7" a="1"/>
  <c r="N196" i="7" s="1"/>
  <c r="N189" i="7" a="1"/>
  <c r="N189" i="7" s="1"/>
  <c r="N173" i="7" a="1"/>
  <c r="N173" i="7" s="1"/>
  <c r="N172" i="7" a="1"/>
  <c r="N172" i="7" s="1"/>
  <c r="N171" i="7" a="1"/>
  <c r="N171" i="7" s="1"/>
  <c r="N200" i="7" a="1"/>
  <c r="N200" i="7" s="1"/>
  <c r="N193" i="7" a="1"/>
  <c r="N193" i="7" s="1"/>
  <c r="N177" i="7" a="1"/>
  <c r="N177" i="7" s="1"/>
  <c r="N176" i="7" a="1"/>
  <c r="N176" i="7" s="1"/>
  <c r="N175" i="7" a="1"/>
  <c r="N175" i="7" s="1"/>
  <c r="N164" i="7" a="1"/>
  <c r="N164" i="7" s="1"/>
  <c r="N153" i="7" a="1"/>
  <c r="N153" i="7" s="1"/>
  <c r="N152" i="7" a="1"/>
  <c r="N152" i="7" s="1"/>
  <c r="N151" i="7" a="1"/>
  <c r="N151" i="7" s="1"/>
  <c r="N150" i="7" a="1"/>
  <c r="N150" i="7" s="1"/>
  <c r="N120" i="7" a="1"/>
  <c r="N120" i="7" s="1"/>
  <c r="N116" i="7" a="1"/>
  <c r="N116" i="7" s="1"/>
  <c r="N112" i="7" a="1"/>
  <c r="N112" i="7" s="1"/>
  <c r="N108" i="7" a="1"/>
  <c r="N108" i="7" s="1"/>
  <c r="N104" i="7" a="1"/>
  <c r="N104" i="7" s="1"/>
  <c r="N100" i="7" a="1"/>
  <c r="N100" i="7" s="1"/>
  <c r="N96" i="7" a="1"/>
  <c r="N96" i="7" s="1"/>
  <c r="N92" i="7" a="1"/>
  <c r="N92" i="7" s="1"/>
  <c r="N88" i="7" a="1"/>
  <c r="N88" i="7" s="1"/>
  <c r="N84" i="7" a="1"/>
  <c r="N84" i="7" s="1"/>
  <c r="N80" i="7" a="1"/>
  <c r="N80" i="7" s="1"/>
  <c r="N76" i="7" a="1"/>
  <c r="N76" i="7" s="1"/>
  <c r="N213" i="7" a="1"/>
  <c r="N213" i="7" s="1"/>
  <c r="N211" i="7" a="1"/>
  <c r="N211" i="7" s="1"/>
  <c r="N168" i="7" a="1"/>
  <c r="N168" i="7" s="1"/>
  <c r="N157" i="7" a="1"/>
  <c r="N157" i="7" s="1"/>
  <c r="N156" i="7" a="1"/>
  <c r="N156" i="7" s="1"/>
  <c r="N155" i="7" a="1"/>
  <c r="N155" i="7" s="1"/>
  <c r="N154" i="7" a="1"/>
  <c r="N154" i="7" s="1"/>
  <c r="N125" i="7" a="1"/>
  <c r="N125" i="7" s="1"/>
  <c r="N124" i="7" a="1"/>
  <c r="N124" i="7" s="1"/>
  <c r="N201" i="7" a="1"/>
  <c r="N201" i="7" s="1"/>
  <c r="N194" i="7" a="1"/>
  <c r="N194" i="7" s="1"/>
  <c r="N179" i="7" a="1"/>
  <c r="N179" i="7" s="1"/>
  <c r="N165" i="7" a="1"/>
  <c r="N165" i="7" s="1"/>
  <c r="N161" i="7" a="1"/>
  <c r="N161" i="7" s="1"/>
  <c r="N160" i="7" a="1"/>
  <c r="N160" i="7" s="1"/>
  <c r="N159" i="7" a="1"/>
  <c r="N159" i="7" s="1"/>
  <c r="N158" i="7" a="1"/>
  <c r="N158" i="7" s="1"/>
  <c r="N129" i="7" a="1"/>
  <c r="N129" i="7" s="1"/>
  <c r="N128" i="7" a="1"/>
  <c r="N128" i="7" s="1"/>
  <c r="N127" i="7" a="1"/>
  <c r="N127" i="7" s="1"/>
  <c r="N126" i="7" a="1"/>
  <c r="N126" i="7" s="1"/>
  <c r="N123" i="7" a="1"/>
  <c r="N123" i="7" s="1"/>
  <c r="N119" i="7" a="1"/>
  <c r="N119" i="7" s="1"/>
  <c r="N242" i="7" a="1"/>
  <c r="N242" i="7" s="1"/>
  <c r="N209" i="7" a="1"/>
  <c r="N209" i="7" s="1"/>
  <c r="N187" i="7" a="1"/>
  <c r="N187" i="7" s="1"/>
  <c r="N133" i="7" a="1"/>
  <c r="N133" i="7" s="1"/>
  <c r="N132" i="7" a="1"/>
  <c r="N132" i="7" s="1"/>
  <c r="N131" i="7" a="1"/>
  <c r="N131" i="7" s="1"/>
  <c r="N130" i="7" a="1"/>
  <c r="N130" i="7" s="1"/>
  <c r="N182" i="7" a="1"/>
  <c r="N182" i="7" s="1"/>
  <c r="N137" i="7" a="1"/>
  <c r="N137" i="7" s="1"/>
  <c r="N136" i="7" a="1"/>
  <c r="N136" i="7" s="1"/>
  <c r="N135" i="7" a="1"/>
  <c r="N135" i="7" s="1"/>
  <c r="N134" i="7" a="1"/>
  <c r="N134" i="7" s="1"/>
  <c r="N122" i="7" a="1"/>
  <c r="N122" i="7" s="1"/>
  <c r="N118" i="7" a="1"/>
  <c r="N118" i="7" s="1"/>
  <c r="N220" i="7" a="1"/>
  <c r="N220" i="7" s="1"/>
  <c r="N212" i="7" a="1"/>
  <c r="N212" i="7" s="1"/>
  <c r="N203" i="7" a="1"/>
  <c r="N203" i="7" s="1"/>
  <c r="N197" i="7" a="1"/>
  <c r="N197" i="7" s="1"/>
  <c r="N190" i="7" a="1"/>
  <c r="N190" i="7" s="1"/>
  <c r="N169" i="7" a="1"/>
  <c r="N169" i="7" s="1"/>
  <c r="N141" i="7" a="1"/>
  <c r="N141" i="7" s="1"/>
  <c r="N140" i="7" a="1"/>
  <c r="N140" i="7" s="1"/>
  <c r="N139" i="7" a="1"/>
  <c r="N139" i="7" s="1"/>
  <c r="N138" i="7" a="1"/>
  <c r="N138" i="7" s="1"/>
  <c r="N145" i="7" a="1"/>
  <c r="N145" i="7" s="1"/>
  <c r="N143" i="7" a="1"/>
  <c r="N143" i="7" s="1"/>
  <c r="N121" i="7" a="1"/>
  <c r="N121" i="7" s="1"/>
  <c r="N110" i="7" a="1"/>
  <c r="N110" i="7" s="1"/>
  <c r="N83" i="7" a="1"/>
  <c r="N83" i="7" s="1"/>
  <c r="N82" i="7" a="1"/>
  <c r="N82" i="7" s="1"/>
  <c r="N81" i="7" a="1"/>
  <c r="N81" i="7" s="1"/>
  <c r="N75" i="7" a="1"/>
  <c r="N75" i="7" s="1"/>
  <c r="N71" i="7" a="1"/>
  <c r="N71" i="7" s="1"/>
  <c r="N67" i="7" a="1"/>
  <c r="N67" i="7" s="1"/>
  <c r="N63" i="7" a="1"/>
  <c r="N63" i="7" s="1"/>
  <c r="N59" i="7" a="1"/>
  <c r="N59" i="7" s="1"/>
  <c r="N55" i="7" a="1"/>
  <c r="N55" i="7" s="1"/>
  <c r="N51" i="7" a="1"/>
  <c r="N51" i="7" s="1"/>
  <c r="N47" i="7" a="1"/>
  <c r="N47" i="7" s="1"/>
  <c r="N43" i="7" a="1"/>
  <c r="N43" i="7" s="1"/>
  <c r="N39" i="7" a="1"/>
  <c r="N39" i="7" s="1"/>
  <c r="N198" i="7" a="1"/>
  <c r="N198" i="7" s="1"/>
  <c r="N149" i="7" a="1"/>
  <c r="N149" i="7" s="1"/>
  <c r="N147" i="7" a="1"/>
  <c r="N147" i="7" s="1"/>
  <c r="N109" i="7" a="1"/>
  <c r="N109" i="7" s="1"/>
  <c r="N87" i="7" a="1"/>
  <c r="N87" i="7" s="1"/>
  <c r="N86" i="7" a="1"/>
  <c r="N86" i="7" s="1"/>
  <c r="N85" i="7" a="1"/>
  <c r="N85" i="7" s="1"/>
  <c r="N163" i="7" a="1"/>
  <c r="N163" i="7" s="1"/>
  <c r="N117" i="7" a="1"/>
  <c r="N117" i="7" s="1"/>
  <c r="N91" i="7" a="1"/>
  <c r="N91" i="7" s="1"/>
  <c r="N90" i="7" a="1"/>
  <c r="N90" i="7" s="1"/>
  <c r="N89" i="7" a="1"/>
  <c r="N89" i="7" s="1"/>
  <c r="N74" i="7" a="1"/>
  <c r="N74" i="7" s="1"/>
  <c r="N70" i="7" a="1"/>
  <c r="N70" i="7" s="1"/>
  <c r="N66" i="7" a="1"/>
  <c r="N66" i="7" s="1"/>
  <c r="N62" i="7" a="1"/>
  <c r="N62" i="7" s="1"/>
  <c r="N58" i="7" a="1"/>
  <c r="N58" i="7" s="1"/>
  <c r="N54" i="7" a="1"/>
  <c r="N54" i="7" s="1"/>
  <c r="N50" i="7" a="1"/>
  <c r="N50" i="7" s="1"/>
  <c r="N208" i="7" a="1"/>
  <c r="N208" i="7" s="1"/>
  <c r="N107" i="7" a="1"/>
  <c r="N107" i="7" s="1"/>
  <c r="N95" i="7" a="1"/>
  <c r="N95" i="7" s="1"/>
  <c r="N94" i="7" a="1"/>
  <c r="N94" i="7" s="1"/>
  <c r="N93" i="7" a="1"/>
  <c r="N93" i="7" s="1"/>
  <c r="N144" i="7" a="1"/>
  <c r="N144" i="7" s="1"/>
  <c r="N142" i="7" a="1"/>
  <c r="N142" i="7" s="1"/>
  <c r="N115" i="7" a="1"/>
  <c r="N115" i="7" s="1"/>
  <c r="N114" i="7" a="1"/>
  <c r="N114" i="7" s="1"/>
  <c r="N99" i="7" a="1"/>
  <c r="N99" i="7" s="1"/>
  <c r="N98" i="7" a="1"/>
  <c r="N98" i="7" s="1"/>
  <c r="N97" i="7" a="1"/>
  <c r="N97" i="7" s="1"/>
  <c r="N73" i="7" a="1"/>
  <c r="N73" i="7" s="1"/>
  <c r="N167" i="7" a="1"/>
  <c r="N167" i="7" s="1"/>
  <c r="N148" i="7" a="1"/>
  <c r="N148" i="7" s="1"/>
  <c r="N146" i="7" a="1"/>
  <c r="N146" i="7" s="1"/>
  <c r="N113" i="7" a="1"/>
  <c r="N113" i="7" s="1"/>
  <c r="N106" i="7" a="1"/>
  <c r="N106" i="7" s="1"/>
  <c r="N79" i="7" a="1"/>
  <c r="N79" i="7" s="1"/>
  <c r="N60" i="7" a="1"/>
  <c r="N60" i="7" s="1"/>
  <c r="N111" i="7" a="1"/>
  <c r="N111" i="7" s="1"/>
  <c r="N103" i="7" a="1"/>
  <c r="N103" i="7" s="1"/>
  <c r="N57" i="7" a="1"/>
  <c r="N57" i="7" s="1"/>
  <c r="N46" i="7" a="1"/>
  <c r="N46" i="7" s="1"/>
  <c r="N36" i="7" a="1"/>
  <c r="N36" i="7" s="1"/>
  <c r="N34" i="7" a="1"/>
  <c r="N34" i="7" s="1"/>
  <c r="N30" i="7" a="1"/>
  <c r="N30" i="7" s="1"/>
  <c r="N26" i="7" a="1"/>
  <c r="N26" i="7" s="1"/>
  <c r="N22" i="7" a="1"/>
  <c r="N22" i="7" s="1"/>
  <c r="N18" i="7" a="1"/>
  <c r="N18" i="7" s="1"/>
  <c r="N14" i="7" a="1"/>
  <c r="N14" i="7" s="1"/>
  <c r="N10" i="7" a="1"/>
  <c r="N10" i="7" s="1"/>
  <c r="N69" i="7" a="1"/>
  <c r="N69" i="7" s="1"/>
  <c r="N52" i="7" a="1"/>
  <c r="N52" i="7" s="1"/>
  <c r="N64" i="7" a="1"/>
  <c r="N64" i="7" s="1"/>
  <c r="N49" i="7" a="1"/>
  <c r="N49" i="7" s="1"/>
  <c r="N40" i="7" a="1"/>
  <c r="N40" i="7" s="1"/>
  <c r="N37" i="7" a="1"/>
  <c r="N37" i="7" s="1"/>
  <c r="N33" i="7" a="1"/>
  <c r="N33" i="7" s="1"/>
  <c r="N29" i="7" a="1"/>
  <c r="N29" i="7" s="1"/>
  <c r="N25" i="7" a="1"/>
  <c r="N25" i="7" s="1"/>
  <c r="N21" i="7" a="1"/>
  <c r="N21" i="7" s="1"/>
  <c r="N17" i="7" a="1"/>
  <c r="N17" i="7" s="1"/>
  <c r="N13" i="7" a="1"/>
  <c r="N13" i="7" s="1"/>
  <c r="N77" i="7" a="1"/>
  <c r="N77" i="7" s="1"/>
  <c r="N61" i="7" a="1"/>
  <c r="N61" i="7" s="1"/>
  <c r="N9" i="7"/>
  <c r="O5" i="7"/>
  <c r="AU5" i="7" s="1"/>
  <c r="N101" i="7" a="1"/>
  <c r="N101" i="7" s="1"/>
  <c r="N56" i="7" a="1"/>
  <c r="N56" i="7" s="1"/>
  <c r="N44" i="7" a="1"/>
  <c r="N44" i="7" s="1"/>
  <c r="N41" i="7" a="1"/>
  <c r="N41" i="7" s="1"/>
  <c r="N38" i="7" a="1"/>
  <c r="N38" i="7" s="1"/>
  <c r="N32" i="7" a="1"/>
  <c r="N32" i="7" s="1"/>
  <c r="N28" i="7" a="1"/>
  <c r="N28" i="7" s="1"/>
  <c r="N24" i="7" a="1"/>
  <c r="N24" i="7" s="1"/>
  <c r="N20" i="7" a="1"/>
  <c r="N20" i="7" s="1"/>
  <c r="N16" i="7" a="1"/>
  <c r="N16" i="7" s="1"/>
  <c r="N72" i="7" a="1"/>
  <c r="N72" i="7" s="1"/>
  <c r="N31" i="7" a="1"/>
  <c r="N31" i="7" s="1"/>
  <c r="N15" i="7" a="1"/>
  <c r="N15" i="7" s="1"/>
  <c r="N11" i="7" a="1"/>
  <c r="N11" i="7" s="1"/>
  <c r="N68" i="7" a="1"/>
  <c r="N68" i="7" s="1"/>
  <c r="N102" i="7" a="1"/>
  <c r="N102" i="7" s="1"/>
  <c r="N65" i="7" a="1"/>
  <c r="N65" i="7" s="1"/>
  <c r="N48" i="7" a="1"/>
  <c r="N48" i="7" s="1"/>
  <c r="N27" i="7" a="1"/>
  <c r="N27" i="7" s="1"/>
  <c r="N53" i="7" a="1"/>
  <c r="N53" i="7" s="1"/>
  <c r="N42" i="7" a="1"/>
  <c r="N42" i="7" s="1"/>
  <c r="N12" i="7" a="1"/>
  <c r="N12" i="7" s="1"/>
  <c r="N35" i="7" a="1"/>
  <c r="N35" i="7" s="1"/>
  <c r="N78" i="7" a="1"/>
  <c r="N78" i="7" s="1"/>
  <c r="N45" i="7" a="1"/>
  <c r="N45" i="7" s="1"/>
  <c r="N105" i="7" a="1"/>
  <c r="N105" i="7" s="1"/>
  <c r="N23" i="7" a="1"/>
  <c r="N23" i="7" s="1"/>
  <c r="N19" i="7" a="1"/>
  <c r="N19" i="7" s="1"/>
  <c r="DJ369" i="7"/>
  <c r="DJ359" i="7"/>
  <c r="DJ348" i="7"/>
  <c r="DJ338" i="7"/>
  <c r="DJ337" i="7"/>
  <c r="DJ327" i="7"/>
  <c r="DJ368" i="7"/>
  <c r="DJ358" i="7"/>
  <c r="DJ357" i="7"/>
  <c r="DJ347" i="7"/>
  <c r="DJ336" i="7"/>
  <c r="DJ326" i="7"/>
  <c r="DJ325" i="7"/>
  <c r="DJ315" i="7"/>
  <c r="DJ304" i="7"/>
  <c r="DJ367" i="7"/>
  <c r="DJ366" i="7"/>
  <c r="DJ365" i="7"/>
  <c r="DJ355" i="7"/>
  <c r="DJ344" i="7"/>
  <c r="DJ334" i="7"/>
  <c r="DJ333" i="7"/>
  <c r="DJ364" i="7"/>
  <c r="DJ354" i="7"/>
  <c r="DJ353" i="7"/>
  <c r="DJ343" i="7"/>
  <c r="DJ332" i="7"/>
  <c r="DJ322" i="7"/>
  <c r="DJ321" i="7"/>
  <c r="DJ311" i="7"/>
  <c r="DJ301" i="7"/>
  <c r="DJ297" i="7"/>
  <c r="DJ293" i="7"/>
  <c r="DJ363" i="7"/>
  <c r="DJ362" i="7"/>
  <c r="DJ361" i="7"/>
  <c r="DJ351" i="7"/>
  <c r="DJ340" i="7"/>
  <c r="DJ330" i="7"/>
  <c r="DJ329" i="7"/>
  <c r="DJ319" i="7"/>
  <c r="DJ308" i="7"/>
  <c r="DJ300" i="7"/>
  <c r="DJ296" i="7"/>
  <c r="DJ350" i="7"/>
  <c r="DJ345" i="7"/>
  <c r="DJ323" i="7"/>
  <c r="DJ316" i="7"/>
  <c r="DJ313" i="7"/>
  <c r="DJ295" i="7"/>
  <c r="DJ349" i="7"/>
  <c r="DJ324" i="7"/>
  <c r="DJ314" i="7"/>
  <c r="DJ289" i="7"/>
  <c r="DJ285" i="7"/>
  <c r="DJ281" i="7"/>
  <c r="DJ277" i="7"/>
  <c r="DJ273" i="7"/>
  <c r="DJ356" i="7"/>
  <c r="DJ339" i="7"/>
  <c r="DJ305" i="7"/>
  <c r="DJ346" i="7"/>
  <c r="DJ341" i="7"/>
  <c r="DJ320" i="7"/>
  <c r="DJ331" i="7"/>
  <c r="DJ318" i="7"/>
  <c r="DJ342" i="7"/>
  <c r="DJ335" i="7"/>
  <c r="DJ309" i="7"/>
  <c r="DJ299" i="7"/>
  <c r="DJ288" i="7"/>
  <c r="DJ287" i="7"/>
  <c r="DJ272" i="7"/>
  <c r="DJ271" i="7"/>
  <c r="DJ270" i="7"/>
  <c r="DJ260" i="7"/>
  <c r="DJ253" i="7"/>
  <c r="DJ249" i="7"/>
  <c r="DJ245" i="7"/>
  <c r="DJ241" i="7"/>
  <c r="DJ237" i="7"/>
  <c r="DJ233" i="7"/>
  <c r="DJ229" i="7"/>
  <c r="DJ225" i="7"/>
  <c r="DJ221" i="7"/>
  <c r="DJ217" i="7"/>
  <c r="DJ213" i="7"/>
  <c r="DJ209" i="7"/>
  <c r="DJ360" i="7"/>
  <c r="DJ290" i="7"/>
  <c r="DJ274" i="7"/>
  <c r="DJ269" i="7"/>
  <c r="DJ317" i="7"/>
  <c r="DJ298" i="7"/>
  <c r="DJ280" i="7"/>
  <c r="DJ279" i="7"/>
  <c r="DJ265" i="7"/>
  <c r="DJ255" i="7"/>
  <c r="DJ251" i="7"/>
  <c r="DJ247" i="7"/>
  <c r="DJ243" i="7"/>
  <c r="DJ239" i="7"/>
  <c r="DJ235" i="7"/>
  <c r="DJ310" i="7"/>
  <c r="DJ282" i="7"/>
  <c r="DJ312" i="7"/>
  <c r="DJ303" i="7"/>
  <c r="DJ284" i="7"/>
  <c r="DJ283" i="7"/>
  <c r="DJ263" i="7"/>
  <c r="DJ262" i="7"/>
  <c r="DJ352" i="7"/>
  <c r="DJ307" i="7"/>
  <c r="DJ294" i="7"/>
  <c r="DJ286" i="7"/>
  <c r="DJ261" i="7"/>
  <c r="DJ328" i="7"/>
  <c r="DJ302" i="7"/>
  <c r="DJ248" i="7"/>
  <c r="DJ232" i="7"/>
  <c r="DJ231" i="7"/>
  <c r="DJ220" i="7"/>
  <c r="DJ210" i="7"/>
  <c r="DJ205" i="7"/>
  <c r="DJ201" i="7"/>
  <c r="DJ197" i="7"/>
  <c r="DJ193" i="7"/>
  <c r="DJ189" i="7"/>
  <c r="DJ185" i="7"/>
  <c r="DJ181" i="7"/>
  <c r="DJ177" i="7"/>
  <c r="DJ173" i="7"/>
  <c r="DJ169" i="7"/>
  <c r="DJ165" i="7"/>
  <c r="DJ161" i="7"/>
  <c r="DJ157" i="7"/>
  <c r="DJ250" i="7"/>
  <c r="DJ234" i="7"/>
  <c r="DJ230" i="7"/>
  <c r="DJ219" i="7"/>
  <c r="DJ276" i="7"/>
  <c r="DJ268" i="7"/>
  <c r="DJ252" i="7"/>
  <c r="DJ236" i="7"/>
  <c r="DJ228" i="7"/>
  <c r="DJ218" i="7"/>
  <c r="DJ208" i="7"/>
  <c r="DJ204" i="7"/>
  <c r="DJ200" i="7"/>
  <c r="DJ196" i="7"/>
  <c r="DJ259" i="7"/>
  <c r="DJ254" i="7"/>
  <c r="DJ238" i="7"/>
  <c r="DJ227" i="7"/>
  <c r="DJ216" i="7"/>
  <c r="DJ292" i="7"/>
  <c r="DJ275" i="7"/>
  <c r="DJ240" i="7"/>
  <c r="DJ226" i="7"/>
  <c r="DJ215" i="7"/>
  <c r="DJ207" i="7"/>
  <c r="DJ203" i="7"/>
  <c r="DJ199" i="7"/>
  <c r="DJ195" i="7"/>
  <c r="DJ306" i="7"/>
  <c r="DJ267" i="7"/>
  <c r="DJ256" i="7"/>
  <c r="DJ242" i="7"/>
  <c r="DJ224" i="7"/>
  <c r="DJ214" i="7"/>
  <c r="DJ291" i="7"/>
  <c r="DJ264" i="7"/>
  <c r="DJ257" i="7"/>
  <c r="DJ244" i="7"/>
  <c r="DJ223" i="7"/>
  <c r="DJ212" i="7"/>
  <c r="DJ206" i="7"/>
  <c r="DJ202" i="7"/>
  <c r="DJ198" i="7"/>
  <c r="DJ194" i="7"/>
  <c r="DJ190" i="7"/>
  <c r="DJ179" i="7"/>
  <c r="DJ168" i="7"/>
  <c r="DJ158" i="7"/>
  <c r="DJ246" i="7"/>
  <c r="DJ222" i="7"/>
  <c r="DJ188" i="7"/>
  <c r="DJ178" i="7"/>
  <c r="DJ167" i="7"/>
  <c r="DJ156" i="7"/>
  <c r="DJ152" i="7"/>
  <c r="DJ148" i="7"/>
  <c r="DJ144" i="7"/>
  <c r="DJ140" i="7"/>
  <c r="DJ136" i="7"/>
  <c r="DJ132" i="7"/>
  <c r="DJ128" i="7"/>
  <c r="DJ124" i="7"/>
  <c r="DJ120" i="7"/>
  <c r="DJ116" i="7"/>
  <c r="DJ266" i="7"/>
  <c r="DJ187" i="7"/>
  <c r="DJ176" i="7"/>
  <c r="DJ166" i="7"/>
  <c r="DJ186" i="7"/>
  <c r="DJ175" i="7"/>
  <c r="DJ164" i="7"/>
  <c r="DJ155" i="7"/>
  <c r="DJ151" i="7"/>
  <c r="DJ147" i="7"/>
  <c r="DJ143" i="7"/>
  <c r="DJ139" i="7"/>
  <c r="DJ135" i="7"/>
  <c r="DJ131" i="7"/>
  <c r="DJ184" i="7"/>
  <c r="DJ211" i="7"/>
  <c r="DJ183" i="7"/>
  <c r="DJ172" i="7"/>
  <c r="DJ162" i="7"/>
  <c r="DJ154" i="7"/>
  <c r="DJ150" i="7"/>
  <c r="DJ146" i="7"/>
  <c r="DJ142" i="7"/>
  <c r="DJ138" i="7"/>
  <c r="DJ134" i="7"/>
  <c r="DJ182" i="7"/>
  <c r="DJ174" i="7"/>
  <c r="DJ130" i="7"/>
  <c r="DJ278" i="7"/>
  <c r="DJ126" i="7"/>
  <c r="DJ125" i="7"/>
  <c r="DJ110" i="7"/>
  <c r="DJ106" i="7"/>
  <c r="DJ102" i="7"/>
  <c r="DJ98" i="7"/>
  <c r="DJ94" i="7"/>
  <c r="DJ90" i="7"/>
  <c r="DJ86" i="7"/>
  <c r="DJ82" i="7"/>
  <c r="DJ78" i="7"/>
  <c r="DJ74" i="7"/>
  <c r="DJ70" i="7"/>
  <c r="DJ66" i="7"/>
  <c r="DJ62" i="7"/>
  <c r="DJ58" i="7"/>
  <c r="DJ54" i="7"/>
  <c r="DJ50" i="7"/>
  <c r="DJ46" i="7"/>
  <c r="DJ42" i="7"/>
  <c r="DJ39" i="7"/>
  <c r="DJ35" i="7"/>
  <c r="DJ31" i="7"/>
  <c r="DJ27" i="7"/>
  <c r="DJ23" i="7"/>
  <c r="DJ19" i="7"/>
  <c r="DJ15" i="7"/>
  <c r="DJ137" i="7"/>
  <c r="DJ115" i="7"/>
  <c r="DJ114" i="7"/>
  <c r="DJ113" i="7"/>
  <c r="DJ109" i="7"/>
  <c r="DJ105" i="7"/>
  <c r="DJ101" i="7"/>
  <c r="DJ97" i="7"/>
  <c r="DJ93" i="7"/>
  <c r="DJ89" i="7"/>
  <c r="DJ85" i="7"/>
  <c r="DJ81" i="7"/>
  <c r="DJ77" i="7"/>
  <c r="DJ73" i="7"/>
  <c r="DJ69" i="7"/>
  <c r="DJ65" i="7"/>
  <c r="DJ61" i="7"/>
  <c r="DJ57" i="7"/>
  <c r="DJ53" i="7"/>
  <c r="DJ49" i="7"/>
  <c r="DJ45" i="7"/>
  <c r="DJ163" i="7"/>
  <c r="DJ141" i="7"/>
  <c r="DJ191" i="7"/>
  <c r="DJ180" i="7"/>
  <c r="DJ145" i="7"/>
  <c r="DJ119" i="7"/>
  <c r="DJ118" i="7"/>
  <c r="DJ117" i="7"/>
  <c r="DJ112" i="7"/>
  <c r="DJ108" i="7"/>
  <c r="DJ104" i="7"/>
  <c r="DJ100" i="7"/>
  <c r="DJ96" i="7"/>
  <c r="DJ92" i="7"/>
  <c r="DJ88" i="7"/>
  <c r="DJ84" i="7"/>
  <c r="DJ80" i="7"/>
  <c r="DJ76" i="7"/>
  <c r="DJ72" i="7"/>
  <c r="DJ68" i="7"/>
  <c r="DJ64" i="7"/>
  <c r="DJ60" i="7"/>
  <c r="DJ56" i="7"/>
  <c r="DJ52" i="7"/>
  <c r="DJ48" i="7"/>
  <c r="DJ44" i="7"/>
  <c r="DJ41" i="7"/>
  <c r="DJ37" i="7"/>
  <c r="DJ33" i="7"/>
  <c r="DJ29" i="7"/>
  <c r="DJ25" i="7"/>
  <c r="DJ21" i="7"/>
  <c r="DJ170" i="7"/>
  <c r="DJ160" i="7"/>
  <c r="DJ149" i="7"/>
  <c r="DJ153" i="7"/>
  <c r="DJ129" i="7"/>
  <c r="DJ123" i="7"/>
  <c r="DJ122" i="7"/>
  <c r="DJ121" i="7"/>
  <c r="DJ111" i="7"/>
  <c r="DJ107" i="7"/>
  <c r="DJ103" i="7"/>
  <c r="DJ99" i="7"/>
  <c r="DJ95" i="7"/>
  <c r="DJ91" i="7"/>
  <c r="DJ87" i="7"/>
  <c r="DJ83" i="7"/>
  <c r="DJ79" i="7"/>
  <c r="DJ75" i="7"/>
  <c r="DJ71" i="7"/>
  <c r="DJ67" i="7"/>
  <c r="DJ63" i="7"/>
  <c r="DJ59" i="7"/>
  <c r="DJ55" i="7"/>
  <c r="DJ51" i="7"/>
  <c r="DJ47" i="7"/>
  <c r="DJ258" i="7"/>
  <c r="DJ40" i="7"/>
  <c r="DJ32" i="7"/>
  <c r="DJ12" i="7"/>
  <c r="DJ28" i="7"/>
  <c r="DJ171" i="7"/>
  <c r="DJ38" i="7"/>
  <c r="DJ24" i="7"/>
  <c r="DJ11" i="7"/>
  <c r="DJ192" i="7"/>
  <c r="DJ133" i="7"/>
  <c r="DJ34" i="7"/>
  <c r="DJ20" i="7"/>
  <c r="DJ30" i="7"/>
  <c r="DJ14" i="7"/>
  <c r="DJ10" i="7"/>
  <c r="DJ26" i="7"/>
  <c r="DK9" i="7"/>
  <c r="DJ43" i="7"/>
  <c r="DJ22" i="7"/>
  <c r="DJ17" i="7"/>
  <c r="DJ16" i="7"/>
  <c r="DJ13" i="7"/>
  <c r="DJ159" i="7"/>
  <c r="DJ127" i="7"/>
  <c r="DJ36" i="7"/>
  <c r="DJ18" i="7"/>
  <c r="B22" i="5"/>
  <c r="F21" i="5"/>
  <c r="J28" i="1"/>
  <c r="K28" i="1" s="1"/>
  <c r="N28" i="1" s="1"/>
  <c r="J144" i="1"/>
  <c r="K144" i="1" s="1"/>
  <c r="N144" i="1" s="1"/>
  <c r="J136" i="1"/>
  <c r="K136" i="1" s="1"/>
  <c r="N136" i="1" s="1"/>
  <c r="J373" i="1"/>
  <c r="K373" i="1" s="1"/>
  <c r="N373" i="1" s="1"/>
  <c r="J472" i="1"/>
  <c r="K472" i="1" s="1"/>
  <c r="N472" i="1" s="1"/>
  <c r="J223" i="1"/>
  <c r="K223" i="1" s="1"/>
  <c r="N223" i="1" s="1"/>
  <c r="J246" i="1"/>
  <c r="K246" i="1" s="1"/>
  <c r="N246" i="1" s="1"/>
  <c r="J501" i="1"/>
  <c r="K501" i="1" s="1"/>
  <c r="N501" i="1" s="1"/>
  <c r="J366" i="1"/>
  <c r="K366" i="1" s="1"/>
  <c r="N366" i="1" s="1"/>
  <c r="J235" i="1"/>
  <c r="K235" i="1" s="1"/>
  <c r="N235" i="1" s="1"/>
  <c r="J480" i="1"/>
  <c r="K480" i="1" s="1"/>
  <c r="N480" i="1" s="1"/>
  <c r="J82" i="1"/>
  <c r="K82" i="1" s="1"/>
  <c r="N82" i="1" s="1"/>
  <c r="J269" i="1"/>
  <c r="K269" i="1" s="1"/>
  <c r="N269" i="1" s="1"/>
  <c r="J93" i="1"/>
  <c r="K93" i="1" s="1"/>
  <c r="N93" i="1" s="1"/>
  <c r="J186" i="1"/>
  <c r="K186" i="1" s="1"/>
  <c r="N186" i="1" s="1"/>
  <c r="J497" i="1"/>
  <c r="K497" i="1" s="1"/>
  <c r="N497" i="1" s="1"/>
  <c r="J638" i="1"/>
  <c r="K638" i="1" s="1"/>
  <c r="N638" i="1" s="1"/>
  <c r="J369" i="1"/>
  <c r="K369" i="1" s="1"/>
  <c r="N369" i="1" s="1"/>
  <c r="J696" i="1"/>
  <c r="K696" i="1" s="1"/>
  <c r="N696" i="1" s="1"/>
  <c r="J772" i="1"/>
  <c r="K772" i="1" s="1"/>
  <c r="N772" i="1" s="1"/>
  <c r="J258" i="1"/>
  <c r="K258" i="1" s="1"/>
  <c r="N258" i="1" s="1"/>
  <c r="J394" i="1"/>
  <c r="K394" i="1" s="1"/>
  <c r="N394" i="1" s="1"/>
  <c r="J214" i="1"/>
  <c r="K214" i="1" s="1"/>
  <c r="N214" i="1" s="1"/>
  <c r="J98" i="1"/>
  <c r="K98" i="1" s="1"/>
  <c r="N98" i="1" s="1"/>
  <c r="J116" i="1"/>
  <c r="K116" i="1" s="1"/>
  <c r="N116" i="1" s="1"/>
  <c r="J211" i="1"/>
  <c r="K211" i="1" s="1"/>
  <c r="N211" i="1" s="1"/>
  <c r="J172" i="1"/>
  <c r="K172" i="1" s="1"/>
  <c r="N172" i="1" s="1"/>
  <c r="J419" i="1"/>
  <c r="K419" i="1" s="1"/>
  <c r="N419" i="1" s="1"/>
  <c r="J553" i="1"/>
  <c r="K553" i="1" s="1"/>
  <c r="N553" i="1" s="1"/>
  <c r="J294" i="1"/>
  <c r="K294" i="1" s="1"/>
  <c r="N294" i="1" s="1"/>
  <c r="J121" i="1"/>
  <c r="K121" i="1" s="1"/>
  <c r="N121" i="1" s="1"/>
  <c r="J605" i="1"/>
  <c r="K605" i="1" s="1"/>
  <c r="N605" i="1" s="1"/>
  <c r="J262" i="1"/>
  <c r="K262" i="1" s="1"/>
  <c r="N262" i="1" s="1"/>
  <c r="J823" i="1"/>
  <c r="K823" i="1" s="1"/>
  <c r="N823" i="1" s="1"/>
  <c r="J446" i="1"/>
  <c r="K446" i="1" s="1"/>
  <c r="N446" i="1" s="1"/>
  <c r="J798" i="1"/>
  <c r="K798" i="1" s="1"/>
  <c r="N798" i="1" s="1"/>
  <c r="J165" i="1"/>
  <c r="K165" i="1" s="1"/>
  <c r="N165" i="1" s="1"/>
  <c r="J591" i="1"/>
  <c r="K591" i="1" s="1"/>
  <c r="N591" i="1" s="1"/>
  <c r="J142" i="1"/>
  <c r="K142" i="1" s="1"/>
  <c r="N142" i="1" s="1"/>
  <c r="AU50" i="7" l="1" a="1"/>
  <c r="AU50" i="7" s="1"/>
  <c r="AU42" i="7" a="1"/>
  <c r="AU42" i="7" s="1"/>
  <c r="AU88" i="7" a="1"/>
  <c r="AU88" i="7" s="1"/>
  <c r="AU61" i="7" a="1"/>
  <c r="AU61" i="7" s="1"/>
  <c r="AU91" i="7" a="1"/>
  <c r="AU91" i="7" s="1"/>
  <c r="AU75" i="7" a="1"/>
  <c r="AU75" i="7" s="1"/>
  <c r="AU74" i="7" a="1"/>
  <c r="AU74" i="7" s="1"/>
  <c r="AU76" i="7" a="1"/>
  <c r="AU76" i="7" s="1"/>
  <c r="AU82" i="7" a="1"/>
  <c r="AU82" i="7" s="1"/>
  <c r="AU79" i="7" a="1"/>
  <c r="AU79" i="7" s="1"/>
  <c r="AU58" i="7" a="1"/>
  <c r="AU58" i="7" s="1"/>
  <c r="AU53" i="7" a="1"/>
  <c r="AU53" i="7" s="1"/>
  <c r="AU41" i="7" a="1"/>
  <c r="AU41" i="7" s="1"/>
  <c r="AU25" i="7" a="1"/>
  <c r="AU25" i="7" s="1"/>
  <c r="AU59" i="7" a="1"/>
  <c r="AU59" i="7" s="1"/>
  <c r="AU18" i="7" a="1"/>
  <c r="AU18" i="7" s="1"/>
  <c r="AU55" i="7" a="1"/>
  <c r="AU55" i="7" s="1"/>
  <c r="AU33" i="7" a="1"/>
  <c r="AU33" i="7" s="1"/>
  <c r="AU34" i="7" a="1"/>
  <c r="AU34" i="7" s="1"/>
  <c r="AU28" i="7" a="1"/>
  <c r="AU28" i="7" s="1"/>
  <c r="AU12" i="7" a="1"/>
  <c r="AU12" i="7" s="1"/>
  <c r="AU26" i="7" a="1"/>
  <c r="AU26" i="7" s="1"/>
  <c r="AU16" i="7" a="1"/>
  <c r="AU16" i="7" s="1"/>
  <c r="AU11" i="7" a="1"/>
  <c r="AU11" i="7" s="1"/>
  <c r="AU51" i="7" a="1"/>
  <c r="AU51" i="7" s="1"/>
  <c r="AU19" i="7" a="1"/>
  <c r="AU19" i="7" s="1"/>
  <c r="AU10" i="7" a="1"/>
  <c r="AU10" i="7" s="1"/>
  <c r="AU29" i="7" a="1"/>
  <c r="AU29" i="7" s="1"/>
  <c r="AU17" i="7" a="1"/>
  <c r="AU17" i="7" s="1"/>
  <c r="AU48" i="7" a="1"/>
  <c r="AU48" i="7" s="1"/>
  <c r="AU14" i="7" a="1"/>
  <c r="AU14" i="7" s="1"/>
  <c r="AU23" i="7" a="1"/>
  <c r="AU23" i="7" s="1"/>
  <c r="AU9" i="7"/>
  <c r="AU366" i="7" a="1"/>
  <c r="AU366" i="7" s="1"/>
  <c r="AU364" i="7" a="1"/>
  <c r="AU364" i="7" s="1"/>
  <c r="AU362" i="7" a="1"/>
  <c r="AU362" i="7" s="1"/>
  <c r="AU321" i="7" a="1"/>
  <c r="AU321" i="7" s="1"/>
  <c r="AU313" i="7" a="1"/>
  <c r="AU313" i="7" s="1"/>
  <c r="AU301" i="7" a="1"/>
  <c r="AU301" i="7" s="1"/>
  <c r="AU293" i="7" a="1"/>
  <c r="AU293" i="7" s="1"/>
  <c r="AU289" i="7" a="1"/>
  <c r="AU289" i="7" s="1"/>
  <c r="AU287" i="7" a="1"/>
  <c r="AU287" i="7" s="1"/>
  <c r="AU284" i="7" a="1"/>
  <c r="AU284" i="7" s="1"/>
  <c r="AU271" i="7" a="1"/>
  <c r="AU271" i="7" s="1"/>
  <c r="CA5" i="7"/>
  <c r="AU369" i="7" a="1"/>
  <c r="AU369" i="7" s="1"/>
  <c r="AU359" i="7" a="1"/>
  <c r="AU359" i="7" s="1"/>
  <c r="AU337" i="7" a="1"/>
  <c r="AU337" i="7" s="1"/>
  <c r="AU336" i="7" a="1"/>
  <c r="AU336" i="7" s="1"/>
  <c r="AU335" i="7" a="1"/>
  <c r="AU335" i="7" s="1"/>
  <c r="AU320" i="7" a="1"/>
  <c r="AU320" i="7" s="1"/>
  <c r="AU311" i="7" a="1"/>
  <c r="AU311" i="7" s="1"/>
  <c r="AU309" i="7" a="1"/>
  <c r="AU309" i="7" s="1"/>
  <c r="AU307" i="7" a="1"/>
  <c r="AU307" i="7" s="1"/>
  <c r="AU300" i="7" a="1"/>
  <c r="AU300" i="7" s="1"/>
  <c r="AU286" i="7" a="1"/>
  <c r="AU286" i="7" s="1"/>
  <c r="AU283" i="7" a="1"/>
  <c r="AU283" i="7" s="1"/>
  <c r="AU278" i="7" a="1"/>
  <c r="AU278" i="7" s="1"/>
  <c r="AU350" i="7" a="1"/>
  <c r="AU350" i="7" s="1"/>
  <c r="AU346" i="7" a="1"/>
  <c r="AU346" i="7" s="1"/>
  <c r="AU322" i="7" a="1"/>
  <c r="AU322" i="7" s="1"/>
  <c r="AU319" i="7" a="1"/>
  <c r="AU319" i="7" s="1"/>
  <c r="AU299" i="7" a="1"/>
  <c r="AU299" i="7" s="1"/>
  <c r="AU292" i="7" a="1"/>
  <c r="AU292" i="7" s="1"/>
  <c r="AU282" i="7" a="1"/>
  <c r="AU282" i="7" s="1"/>
  <c r="AU368" i="7" a="1"/>
  <c r="AU368" i="7" s="1"/>
  <c r="AU361" i="7" a="1"/>
  <c r="AU361" i="7" s="1"/>
  <c r="AU357" i="7" a="1"/>
  <c r="AU357" i="7" s="1"/>
  <c r="AU355" i="7" a="1"/>
  <c r="AU355" i="7" s="1"/>
  <c r="AU353" i="7" a="1"/>
  <c r="AU353" i="7" s="1"/>
  <c r="AU347" i="7" a="1"/>
  <c r="AU347" i="7" s="1"/>
  <c r="AU332" i="7" a="1"/>
  <c r="AU332" i="7" s="1"/>
  <c r="AU327" i="7" a="1"/>
  <c r="AU327" i="7" s="1"/>
  <c r="AU318" i="7" a="1"/>
  <c r="AU318" i="7" s="1"/>
  <c r="AU306" i="7" a="1"/>
  <c r="AU306" i="7" s="1"/>
  <c r="AU298" i="7" a="1"/>
  <c r="AU298" i="7" s="1"/>
  <c r="AU281" i="7" a="1"/>
  <c r="AU281" i="7" s="1"/>
  <c r="AU276" i="7" a="1"/>
  <c r="AU276" i="7" s="1"/>
  <c r="AU367" i="7" a="1"/>
  <c r="AU367" i="7" s="1"/>
  <c r="AU365" i="7" a="1"/>
  <c r="AU365" i="7" s="1"/>
  <c r="AU363" i="7" a="1"/>
  <c r="AU363" i="7" s="1"/>
  <c r="AU352" i="7" a="1"/>
  <c r="AU352" i="7" s="1"/>
  <c r="AU349" i="7" a="1"/>
  <c r="AU349" i="7" s="1"/>
  <c r="AU345" i="7" a="1"/>
  <c r="AU345" i="7" s="1"/>
  <c r="AU328" i="7" a="1"/>
  <c r="AU328" i="7" s="1"/>
  <c r="AU326" i="7" a="1"/>
  <c r="AU326" i="7" s="1"/>
  <c r="AU323" i="7" a="1"/>
  <c r="AU323" i="7" s="1"/>
  <c r="AU317" i="7" a="1"/>
  <c r="AU317" i="7" s="1"/>
  <c r="AU316" i="7" a="1"/>
  <c r="AU316" i="7" s="1"/>
  <c r="AU315" i="7" a="1"/>
  <c r="AU315" i="7" s="1"/>
  <c r="AU314" i="7" a="1"/>
  <c r="AU314" i="7" s="1"/>
  <c r="AU305" i="7" a="1"/>
  <c r="AU305" i="7" s="1"/>
  <c r="AU297" i="7" a="1"/>
  <c r="AU297" i="7" s="1"/>
  <c r="AU290" i="7" a="1"/>
  <c r="AU290" i="7" s="1"/>
  <c r="AU288" i="7" a="1"/>
  <c r="AU288" i="7" s="1"/>
  <c r="AU285" i="7" a="1"/>
  <c r="AU285" i="7" s="1"/>
  <c r="AU275" i="7" a="1"/>
  <c r="AU275" i="7" s="1"/>
  <c r="AU351" i="7" a="1"/>
  <c r="AU351" i="7" s="1"/>
  <c r="AU348" i="7" a="1"/>
  <c r="AU348" i="7" s="1"/>
  <c r="AU344" i="7" a="1"/>
  <c r="AU344" i="7" s="1"/>
  <c r="AU338" i="7" a="1"/>
  <c r="AU338" i="7" s="1"/>
  <c r="AU333" i="7" a="1"/>
  <c r="AU333" i="7" s="1"/>
  <c r="AU331" i="7" a="1"/>
  <c r="AU331" i="7" s="1"/>
  <c r="AU325" i="7" a="1"/>
  <c r="AU325" i="7" s="1"/>
  <c r="AU310" i="7" a="1"/>
  <c r="AU310" i="7" s="1"/>
  <c r="AU308" i="7" a="1"/>
  <c r="AU308" i="7" s="1"/>
  <c r="AU304" i="7" a="1"/>
  <c r="AU304" i="7" s="1"/>
  <c r="AU296" i="7" a="1"/>
  <c r="AU296" i="7" s="1"/>
  <c r="AU280" i="7" a="1"/>
  <c r="AU280" i="7" s="1"/>
  <c r="AU274" i="7" a="1"/>
  <c r="AU274" i="7" s="1"/>
  <c r="AU341" i="7" a="1"/>
  <c r="AU341" i="7" s="1"/>
  <c r="AU324" i="7" a="1"/>
  <c r="AU324" i="7" s="1"/>
  <c r="AU268" i="7" a="1"/>
  <c r="AU268" i="7" s="1"/>
  <c r="AU265" i="7" a="1"/>
  <c r="AU265" i="7" s="1"/>
  <c r="AU262" i="7" a="1"/>
  <c r="AU262" i="7" s="1"/>
  <c r="AU261" i="7" a="1"/>
  <c r="AU261" i="7" s="1"/>
  <c r="AU244" i="7" a="1"/>
  <c r="AU244" i="7" s="1"/>
  <c r="AU241" i="7" a="1"/>
  <c r="AU241" i="7" s="1"/>
  <c r="AU225" i="7" a="1"/>
  <c r="AU225" i="7" s="1"/>
  <c r="AU223" i="7" a="1"/>
  <c r="AU223" i="7" s="1"/>
  <c r="AU219" i="7" a="1"/>
  <c r="AU219" i="7" s="1"/>
  <c r="AU194" i="7" a="1"/>
  <c r="AU194" i="7" s="1"/>
  <c r="AU187" i="7" a="1"/>
  <c r="AU187" i="7" s="1"/>
  <c r="AU185" i="7" a="1"/>
  <c r="AU185" i="7" s="1"/>
  <c r="AU183" i="7" a="1"/>
  <c r="AU183" i="7" s="1"/>
  <c r="AU181" i="7" a="1"/>
  <c r="AU181" i="7" s="1"/>
  <c r="AU179" i="7" a="1"/>
  <c r="AU179" i="7" s="1"/>
  <c r="AU177" i="7" a="1"/>
  <c r="AU177" i="7" s="1"/>
  <c r="AU175" i="7" a="1"/>
  <c r="AU175" i="7" s="1"/>
  <c r="AU273" i="7" a="1"/>
  <c r="AU273" i="7" s="1"/>
  <c r="AU272" i="7" a="1"/>
  <c r="AU272" i="7" s="1"/>
  <c r="AU267" i="7" a="1"/>
  <c r="AU267" i="7" s="1"/>
  <c r="AU266" i="7" a="1"/>
  <c r="AU266" i="7" s="1"/>
  <c r="AU260" i="7" a="1"/>
  <c r="AU260" i="7" s="1"/>
  <c r="AU259" i="7" a="1"/>
  <c r="AU259" i="7" s="1"/>
  <c r="AU254" i="7" a="1"/>
  <c r="AU254" i="7" s="1"/>
  <c r="AU245" i="7" a="1"/>
  <c r="AU245" i="7" s="1"/>
  <c r="AU242" i="7" a="1"/>
  <c r="AU242" i="7" s="1"/>
  <c r="AU213" i="7" a="1"/>
  <c r="AU213" i="7" s="1"/>
  <c r="AU209" i="7" a="1"/>
  <c r="AU209" i="7" s="1"/>
  <c r="AU205" i="7" a="1"/>
  <c r="AU205" i="7" s="1"/>
  <c r="AU204" i="7" a="1"/>
  <c r="AU204" i="7" s="1"/>
  <c r="AU360" i="7" a="1"/>
  <c r="AU360" i="7" s="1"/>
  <c r="AU303" i="7" a="1"/>
  <c r="AU303" i="7" s="1"/>
  <c r="AU258" i="7" a="1"/>
  <c r="AU258" i="7" s="1"/>
  <c r="AU255" i="7" a="1"/>
  <c r="AU255" i="7" s="1"/>
  <c r="AU252" i="7" a="1"/>
  <c r="AU252" i="7" s="1"/>
  <c r="AU250" i="7" a="1"/>
  <c r="AU250" i="7" s="1"/>
  <c r="AU227" i="7" a="1"/>
  <c r="AU227" i="7" s="1"/>
  <c r="AU354" i="7" a="1"/>
  <c r="AU354" i="7" s="1"/>
  <c r="AU340" i="7" a="1"/>
  <c r="AU340" i="7" s="1"/>
  <c r="AU312" i="7" a="1"/>
  <c r="AU312" i="7" s="1"/>
  <c r="AU257" i="7" a="1"/>
  <c r="AU257" i="7" s="1"/>
  <c r="AU248" i="7" a="1"/>
  <c r="AU248" i="7" s="1"/>
  <c r="AU239" i="7" a="1"/>
  <c r="AU239" i="7" s="1"/>
  <c r="AU237" i="7" a="1"/>
  <c r="AU237" i="7" s="1"/>
  <c r="AU235" i="7" a="1"/>
  <c r="AU235" i="7" s="1"/>
  <c r="AU233" i="7" a="1"/>
  <c r="AU233" i="7" s="1"/>
  <c r="AU231" i="7" a="1"/>
  <c r="AU231" i="7" s="1"/>
  <c r="AU229" i="7" a="1"/>
  <c r="AU229" i="7" s="1"/>
  <c r="AU214" i="7" a="1"/>
  <c r="AU214" i="7" s="1"/>
  <c r="AU330" i="7" a="1"/>
  <c r="AU330" i="7" s="1"/>
  <c r="AU295" i="7" a="1"/>
  <c r="AU295" i="7" s="1"/>
  <c r="AU277" i="7" a="1"/>
  <c r="AU277" i="7" s="1"/>
  <c r="AU356" i="7" a="1"/>
  <c r="AU356" i="7" s="1"/>
  <c r="AU343" i="7" a="1"/>
  <c r="AU343" i="7" s="1"/>
  <c r="AU339" i="7" a="1"/>
  <c r="AU339" i="7" s="1"/>
  <c r="AU334" i="7" a="1"/>
  <c r="AU334" i="7" s="1"/>
  <c r="AU302" i="7" a="1"/>
  <c r="AU302" i="7" s="1"/>
  <c r="AU279" i="7" a="1"/>
  <c r="AU279" i="7" s="1"/>
  <c r="AU263" i="7" a="1"/>
  <c r="AU263" i="7" s="1"/>
  <c r="AU246" i="7" a="1"/>
  <c r="AU246" i="7" s="1"/>
  <c r="AU243" i="7" a="1"/>
  <c r="AU243" i="7" s="1"/>
  <c r="AU270" i="7" a="1"/>
  <c r="AU270" i="7" s="1"/>
  <c r="AU253" i="7" a="1"/>
  <c r="AU253" i="7" s="1"/>
  <c r="AU232" i="7" a="1"/>
  <c r="AU232" i="7" s="1"/>
  <c r="AU228" i="7" a="1"/>
  <c r="AU228" i="7" s="1"/>
  <c r="AU217" i="7" a="1"/>
  <c r="AU217" i="7" s="1"/>
  <c r="AU201" i="7" a="1"/>
  <c r="AU201" i="7" s="1"/>
  <c r="AU174" i="7" a="1"/>
  <c r="AU174" i="7" s="1"/>
  <c r="AU172" i="7" a="1"/>
  <c r="AU172" i="7" s="1"/>
  <c r="AU170" i="7" a="1"/>
  <c r="AU170" i="7" s="1"/>
  <c r="AU157" i="7" a="1"/>
  <c r="AU157" i="7" s="1"/>
  <c r="AU152" i="7" a="1"/>
  <c r="AU152" i="7" s="1"/>
  <c r="AU99" i="7" a="1"/>
  <c r="AU99" i="7" s="1"/>
  <c r="AU96" i="7" a="1"/>
  <c r="AU96" i="7" s="1"/>
  <c r="AU90" i="7" a="1"/>
  <c r="AU90" i="7" s="1"/>
  <c r="AU358" i="7" a="1"/>
  <c r="AU358" i="7" s="1"/>
  <c r="AU238" i="7" a="1"/>
  <c r="AU238" i="7" s="1"/>
  <c r="AU222" i="7" a="1"/>
  <c r="AU222" i="7" s="1"/>
  <c r="AU208" i="7" a="1"/>
  <c r="AU208" i="7" s="1"/>
  <c r="AU206" i="7" a="1"/>
  <c r="AU206" i="7" s="1"/>
  <c r="AU202" i="7" a="1"/>
  <c r="AU202" i="7" s="1"/>
  <c r="AU178" i="7" a="1"/>
  <c r="AU178" i="7" s="1"/>
  <c r="AU169" i="7" a="1"/>
  <c r="AU169" i="7" s="1"/>
  <c r="AU165" i="7" a="1"/>
  <c r="AU165" i="7" s="1"/>
  <c r="AU164" i="7" a="1"/>
  <c r="AU164" i="7" s="1"/>
  <c r="AU156" i="7" a="1"/>
  <c r="AU156" i="7" s="1"/>
  <c r="AU151" i="7" a="1"/>
  <c r="AU151" i="7" s="1"/>
  <c r="AU147" i="7" a="1"/>
  <c r="AU147" i="7" s="1"/>
  <c r="AU145" i="7" a="1"/>
  <c r="AU145" i="7" s="1"/>
  <c r="AU143" i="7" a="1"/>
  <c r="AU143" i="7" s="1"/>
  <c r="AU141" i="7" a="1"/>
  <c r="AU141" i="7" s="1"/>
  <c r="AU139" i="7" a="1"/>
  <c r="AU139" i="7" s="1"/>
  <c r="AU137" i="7" a="1"/>
  <c r="AU137" i="7" s="1"/>
  <c r="AU135" i="7" a="1"/>
  <c r="AU135" i="7" s="1"/>
  <c r="AU133" i="7" a="1"/>
  <c r="AU133" i="7" s="1"/>
  <c r="AU131" i="7" a="1"/>
  <c r="AU131" i="7" s="1"/>
  <c r="AU129" i="7" a="1"/>
  <c r="AU129" i="7" s="1"/>
  <c r="AU127" i="7" a="1"/>
  <c r="AU127" i="7" s="1"/>
  <c r="AU125" i="7" a="1"/>
  <c r="AU125" i="7" s="1"/>
  <c r="AU123" i="7" a="1"/>
  <c r="AU123" i="7" s="1"/>
  <c r="AU121" i="7" a="1"/>
  <c r="AU121" i="7" s="1"/>
  <c r="AU119" i="7" a="1"/>
  <c r="AU119" i="7" s="1"/>
  <c r="AU117" i="7" a="1"/>
  <c r="AU117" i="7" s="1"/>
  <c r="AU115" i="7" a="1"/>
  <c r="AU115" i="7" s="1"/>
  <c r="AU113" i="7" a="1"/>
  <c r="AU113" i="7" s="1"/>
  <c r="AU111" i="7" a="1"/>
  <c r="AU111" i="7" s="1"/>
  <c r="AU109" i="7" a="1"/>
  <c r="AU109" i="7" s="1"/>
  <c r="AU107" i="7" a="1"/>
  <c r="AU107" i="7" s="1"/>
  <c r="AU329" i="7" a="1"/>
  <c r="AU329" i="7" s="1"/>
  <c r="AU240" i="7" a="1"/>
  <c r="AU240" i="7" s="1"/>
  <c r="AU226" i="7" a="1"/>
  <c r="AU226" i="7" s="1"/>
  <c r="AU203" i="7" a="1"/>
  <c r="AU203" i="7" s="1"/>
  <c r="AU199" i="7" a="1"/>
  <c r="AU199" i="7" s="1"/>
  <c r="AU192" i="7" a="1"/>
  <c r="AU192" i="7" s="1"/>
  <c r="AU190" i="7" a="1"/>
  <c r="AU190" i="7" s="1"/>
  <c r="AU188" i="7" a="1"/>
  <c r="AU188" i="7" s="1"/>
  <c r="AU184" i="7" a="1"/>
  <c r="AU184" i="7" s="1"/>
  <c r="AU166" i="7" a="1"/>
  <c r="AU166" i="7" s="1"/>
  <c r="AU163" i="7" a="1"/>
  <c r="AU163" i="7" s="1"/>
  <c r="AU155" i="7" a="1"/>
  <c r="AU155" i="7" s="1"/>
  <c r="AU150" i="7" a="1"/>
  <c r="AU150" i="7" s="1"/>
  <c r="AU342" i="7" a="1"/>
  <c r="AU342" i="7" s="1"/>
  <c r="AU269" i="7" a="1"/>
  <c r="AU269" i="7" s="1"/>
  <c r="AU247" i="7" a="1"/>
  <c r="AU247" i="7" s="1"/>
  <c r="AU216" i="7" a="1"/>
  <c r="AU216" i="7" s="1"/>
  <c r="AU198" i="7" a="1"/>
  <c r="AU198" i="7" s="1"/>
  <c r="AU196" i="7" a="1"/>
  <c r="AU196" i="7" s="1"/>
  <c r="AU168" i="7" a="1"/>
  <c r="AU168" i="7" s="1"/>
  <c r="AU162" i="7" a="1"/>
  <c r="AU162" i="7" s="1"/>
  <c r="AU149" i="7" a="1"/>
  <c r="AU149" i="7" s="1"/>
  <c r="AU264" i="7" a="1"/>
  <c r="AU264" i="7" s="1"/>
  <c r="AU230" i="7" a="1"/>
  <c r="AU230" i="7" s="1"/>
  <c r="AU220" i="7" a="1"/>
  <c r="AU220" i="7" s="1"/>
  <c r="AU218" i="7" a="1"/>
  <c r="AU218" i="7" s="1"/>
  <c r="AU180" i="7" a="1"/>
  <c r="AU180" i="7" s="1"/>
  <c r="AU173" i="7" a="1"/>
  <c r="AU173" i="7" s="1"/>
  <c r="AU171" i="7" a="1"/>
  <c r="AU171" i="7" s="1"/>
  <c r="AU167" i="7" a="1"/>
  <c r="AU167" i="7" s="1"/>
  <c r="AU161" i="7" a="1"/>
  <c r="AU161" i="7" s="1"/>
  <c r="AU251" i="7" a="1"/>
  <c r="AU251" i="7" s="1"/>
  <c r="AU249" i="7" a="1"/>
  <c r="AU249" i="7" s="1"/>
  <c r="AU236" i="7" a="1"/>
  <c r="AU236" i="7" s="1"/>
  <c r="AU207" i="7" a="1"/>
  <c r="AU207" i="7" s="1"/>
  <c r="AU200" i="7" a="1"/>
  <c r="AU200" i="7" s="1"/>
  <c r="AU144" i="7" a="1"/>
  <c r="AU144" i="7" s="1"/>
  <c r="AU128" i="7" a="1"/>
  <c r="AU128" i="7" s="1"/>
  <c r="AU100" i="7" a="1"/>
  <c r="AU100" i="7" s="1"/>
  <c r="AU65" i="7" a="1"/>
  <c r="AU65" i="7" s="1"/>
  <c r="AU57" i="7" a="1"/>
  <c r="AU57" i="7" s="1"/>
  <c r="AU43" i="7" a="1"/>
  <c r="AU43" i="7" s="1"/>
  <c r="AU39" i="7" a="1"/>
  <c r="AU39" i="7" s="1"/>
  <c r="AU37" i="7" a="1"/>
  <c r="AU37" i="7" s="1"/>
  <c r="AU24" i="7" a="1"/>
  <c r="AU24" i="7" s="1"/>
  <c r="AU22" i="7" a="1"/>
  <c r="AU22" i="7" s="1"/>
  <c r="AU15" i="7" a="1"/>
  <c r="AU15" i="7" s="1"/>
  <c r="AU291" i="7" a="1"/>
  <c r="AU291" i="7" s="1"/>
  <c r="AU210" i="7" a="1"/>
  <c r="AU210" i="7" s="1"/>
  <c r="AU142" i="7" a="1"/>
  <c r="AU142" i="7" s="1"/>
  <c r="AU126" i="7" a="1"/>
  <c r="AU126" i="7" s="1"/>
  <c r="AU116" i="7" a="1"/>
  <c r="AU116" i="7" s="1"/>
  <c r="AU101" i="7" a="1"/>
  <c r="AU101" i="7" s="1"/>
  <c r="AU95" i="7" a="1"/>
  <c r="AU95" i="7" s="1"/>
  <c r="AU83" i="7" a="1"/>
  <c r="AU83" i="7" s="1"/>
  <c r="AU81" i="7" a="1"/>
  <c r="AU81" i="7" s="1"/>
  <c r="AU73" i="7" a="1"/>
  <c r="AU73" i="7" s="1"/>
  <c r="AU72" i="7" a="1"/>
  <c r="AU72" i="7" s="1"/>
  <c r="AU64" i="7" a="1"/>
  <c r="AU64" i="7" s="1"/>
  <c r="AU60" i="7" a="1"/>
  <c r="AU60" i="7" s="1"/>
  <c r="AU56" i="7" a="1"/>
  <c r="AU56" i="7" s="1"/>
  <c r="AU54" i="7" a="1"/>
  <c r="AU54" i="7" s="1"/>
  <c r="AU52" i="7" a="1"/>
  <c r="AU52" i="7" s="1"/>
  <c r="AU44" i="7" a="1"/>
  <c r="AU44" i="7" s="1"/>
  <c r="AU35" i="7" a="1"/>
  <c r="AU35" i="7" s="1"/>
  <c r="AU21" i="7" a="1"/>
  <c r="AU21" i="7" s="1"/>
  <c r="AU215" i="7" a="1"/>
  <c r="AU215" i="7" s="1"/>
  <c r="AU195" i="7" a="1"/>
  <c r="AU195" i="7" s="1"/>
  <c r="AU189" i="7" a="1"/>
  <c r="AU189" i="7" s="1"/>
  <c r="AU154" i="7" a="1"/>
  <c r="AU154" i="7" s="1"/>
  <c r="AU153" i="7" a="1"/>
  <c r="AU153" i="7" s="1"/>
  <c r="AU140" i="7" a="1"/>
  <c r="AU140" i="7" s="1"/>
  <c r="AU124" i="7" a="1"/>
  <c r="AU124" i="7" s="1"/>
  <c r="AU106" i="7" a="1"/>
  <c r="AU106" i="7" s="1"/>
  <c r="AU94" i="7" a="1"/>
  <c r="AU94" i="7" s="1"/>
  <c r="AU78" i="7" a="1"/>
  <c r="AU78" i="7" s="1"/>
  <c r="AU71" i="7" a="1"/>
  <c r="AU71" i="7" s="1"/>
  <c r="AU63" i="7" a="1"/>
  <c r="AU63" i="7" s="1"/>
  <c r="AU45" i="7" a="1"/>
  <c r="AU45" i="7" s="1"/>
  <c r="AU30" i="7" a="1"/>
  <c r="AU30" i="7" s="1"/>
  <c r="AU20" i="7" a="1"/>
  <c r="AU20" i="7" s="1"/>
  <c r="AU13" i="7" a="1"/>
  <c r="AU13" i="7" s="1"/>
  <c r="AU256" i="7" a="1"/>
  <c r="AU256" i="7" s="1"/>
  <c r="AU186" i="7" a="1"/>
  <c r="AU186" i="7" s="1"/>
  <c r="AU138" i="7" a="1"/>
  <c r="AU138" i="7" s="1"/>
  <c r="AU122" i="7" a="1"/>
  <c r="AU122" i="7" s="1"/>
  <c r="AU108" i="7" a="1"/>
  <c r="AU108" i="7" s="1"/>
  <c r="AU102" i="7" a="1"/>
  <c r="AU102" i="7" s="1"/>
  <c r="AU93" i="7" a="1"/>
  <c r="AU93" i="7" s="1"/>
  <c r="AU89" i="7" a="1"/>
  <c r="AU89" i="7" s="1"/>
  <c r="AU87" i="7" a="1"/>
  <c r="AU87" i="7" s="1"/>
  <c r="AU85" i="7" a="1"/>
  <c r="AU85" i="7" s="1"/>
  <c r="AU70" i="7" a="1"/>
  <c r="AU70" i="7" s="1"/>
  <c r="AU62" i="7" a="1"/>
  <c r="AU62" i="7" s="1"/>
  <c r="AU49" i="7" a="1"/>
  <c r="AU49" i="7" s="1"/>
  <c r="AU46" i="7" a="1"/>
  <c r="AU46" i="7" s="1"/>
  <c r="AU31" i="7" a="1"/>
  <c r="AU31" i="7" s="1"/>
  <c r="AU27" i="7" a="1"/>
  <c r="AU27" i="7" s="1"/>
  <c r="AU193" i="7" a="1"/>
  <c r="AU193" i="7" s="1"/>
  <c r="AU176" i="7" a="1"/>
  <c r="AU176" i="7" s="1"/>
  <c r="AU160" i="7" a="1"/>
  <c r="AU160" i="7" s="1"/>
  <c r="AU159" i="7" a="1"/>
  <c r="AU159" i="7" s="1"/>
  <c r="AU158" i="7" a="1"/>
  <c r="AU158" i="7" s="1"/>
  <c r="AU136" i="7" a="1"/>
  <c r="AU136" i="7" s="1"/>
  <c r="AU120" i="7" a="1"/>
  <c r="AU120" i="7" s="1"/>
  <c r="AU110" i="7" a="1"/>
  <c r="AU110" i="7" s="1"/>
  <c r="AU103" i="7" a="1"/>
  <c r="AU103" i="7" s="1"/>
  <c r="AU98" i="7" a="1"/>
  <c r="AU98" i="7" s="1"/>
  <c r="AU92" i="7" a="1"/>
  <c r="AU92" i="7" s="1"/>
  <c r="AU77" i="7" a="1"/>
  <c r="AU77" i="7" s="1"/>
  <c r="AU69" i="7" a="1"/>
  <c r="AU69" i="7" s="1"/>
  <c r="AU47" i="7" a="1"/>
  <c r="AU47" i="7" s="1"/>
  <c r="AU40" i="7" a="1"/>
  <c r="AU40" i="7" s="1"/>
  <c r="AU38" i="7" a="1"/>
  <c r="AU38" i="7" s="1"/>
  <c r="AU36" i="7" a="1"/>
  <c r="AU36" i="7" s="1"/>
  <c r="AU32" i="7" a="1"/>
  <c r="AU32" i="7" s="1"/>
  <c r="AU234" i="7" a="1"/>
  <c r="AU234" i="7" s="1"/>
  <c r="AU212" i="7" a="1"/>
  <c r="AU212" i="7" s="1"/>
  <c r="AU197" i="7" a="1"/>
  <c r="AU197" i="7" s="1"/>
  <c r="AU130" i="7" a="1"/>
  <c r="AU130" i="7" s="1"/>
  <c r="AU104" i="7" a="1"/>
  <c r="AU104" i="7" s="1"/>
  <c r="AU80" i="7" a="1"/>
  <c r="AU80" i="7" s="1"/>
  <c r="AU148" i="7" a="1"/>
  <c r="AU148" i="7" s="1"/>
  <c r="AU114" i="7" a="1"/>
  <c r="AU114" i="7" s="1"/>
  <c r="AU86" i="7" a="1"/>
  <c r="AU86" i="7" s="1"/>
  <c r="AU105" i="7" a="1"/>
  <c r="AU105" i="7" s="1"/>
  <c r="AU97" i="7" a="1"/>
  <c r="AU97" i="7" s="1"/>
  <c r="AU84" i="7" a="1"/>
  <c r="AU84" i="7" s="1"/>
  <c r="AU224" i="7" a="1"/>
  <c r="AU224" i="7" s="1"/>
  <c r="AU211" i="7" a="1"/>
  <c r="AU211" i="7" s="1"/>
  <c r="AU132" i="7" a="1"/>
  <c r="AU132" i="7" s="1"/>
  <c r="AU68" i="7" a="1"/>
  <c r="AU68" i="7" s="1"/>
  <c r="AU67" i="7" a="1"/>
  <c r="AU67" i="7" s="1"/>
  <c r="AU66" i="7" a="1"/>
  <c r="AU66" i="7" s="1"/>
  <c r="AU294" i="7" a="1"/>
  <c r="AU294" i="7" s="1"/>
  <c r="AU118" i="7" a="1"/>
  <c r="AU118" i="7" s="1"/>
  <c r="AU182" i="7" a="1"/>
  <c r="AU182" i="7" s="1"/>
  <c r="AU146" i="7" a="1"/>
  <c r="AU146" i="7" s="1"/>
  <c r="AU112" i="7" a="1"/>
  <c r="AU112" i="7" s="1"/>
  <c r="AU221" i="7" a="1"/>
  <c r="AU221" i="7" s="1"/>
  <c r="AU191" i="7" a="1"/>
  <c r="AU191" i="7" s="1"/>
  <c r="AU134" i="7" a="1"/>
  <c r="AU134" i="7" s="1"/>
  <c r="O366" i="7" a="1"/>
  <c r="O366" i="7" s="1"/>
  <c r="O362" i="7" a="1"/>
  <c r="O362" i="7" s="1"/>
  <c r="O358" i="7" a="1"/>
  <c r="O358" i="7" s="1"/>
  <c r="O354" i="7" a="1"/>
  <c r="O354" i="7" s="1"/>
  <c r="O350" i="7" a="1"/>
  <c r="O350" i="7" s="1"/>
  <c r="O346" i="7" a="1"/>
  <c r="O346" i="7" s="1"/>
  <c r="O342" i="7" a="1"/>
  <c r="O342" i="7" s="1"/>
  <c r="O338" i="7" a="1"/>
  <c r="O338" i="7" s="1"/>
  <c r="O367" i="7" a="1"/>
  <c r="O367" i="7" s="1"/>
  <c r="O352" i="7" a="1"/>
  <c r="O352" i="7" s="1"/>
  <c r="O344" i="7" a="1"/>
  <c r="O344" i="7" s="1"/>
  <c r="O341" i="7" a="1"/>
  <c r="O341" i="7" s="1"/>
  <c r="O364" i="7" a="1"/>
  <c r="O364" i="7" s="1"/>
  <c r="O349" i="7" a="1"/>
  <c r="O349" i="7" s="1"/>
  <c r="O347" i="7" a="1"/>
  <c r="O347" i="7" s="1"/>
  <c r="O329" i="7" a="1"/>
  <c r="O329" i="7" s="1"/>
  <c r="O361" i="7" a="1"/>
  <c r="O361" i="7" s="1"/>
  <c r="O359" i="7" a="1"/>
  <c r="O359" i="7" s="1"/>
  <c r="O345" i="7" a="1"/>
  <c r="O345" i="7" s="1"/>
  <c r="O369" i="7" a="1"/>
  <c r="O369" i="7" s="1"/>
  <c r="O356" i="7" a="1"/>
  <c r="O356" i="7" s="1"/>
  <c r="O368" i="7" a="1"/>
  <c r="O368" i="7" s="1"/>
  <c r="O363" i="7" a="1"/>
  <c r="O363" i="7" s="1"/>
  <c r="O340" i="7" a="1"/>
  <c r="O340" i="7" s="1"/>
  <c r="O339" i="7" a="1"/>
  <c r="O339" i="7" s="1"/>
  <c r="O332" i="7" a="1"/>
  <c r="O332" i="7" s="1"/>
  <c r="O330" i="7" a="1"/>
  <c r="O330" i="7" s="1"/>
  <c r="O325" i="7" a="1"/>
  <c r="O325" i="7" s="1"/>
  <c r="O297" i="7" a="1"/>
  <c r="O297" i="7" s="1"/>
  <c r="O296" i="7" a="1"/>
  <c r="O296" i="7" s="1"/>
  <c r="O295" i="7" a="1"/>
  <c r="O295" i="7" s="1"/>
  <c r="O294" i="7" a="1"/>
  <c r="O294" i="7" s="1"/>
  <c r="O351" i="7" a="1"/>
  <c r="O351" i="7" s="1"/>
  <c r="O337" i="7" a="1"/>
  <c r="O337" i="7" s="1"/>
  <c r="O336" i="7" a="1"/>
  <c r="O336" i="7" s="1"/>
  <c r="O357" i="7" a="1"/>
  <c r="O357" i="7" s="1"/>
  <c r="O353" i="7" a="1"/>
  <c r="O353" i="7" s="1"/>
  <c r="O305" i="7" a="1"/>
  <c r="O305" i="7" s="1"/>
  <c r="O304" i="7" a="1"/>
  <c r="O304" i="7" s="1"/>
  <c r="O335" i="7" a="1"/>
  <c r="O335" i="7" s="1"/>
  <c r="O334" i="7" a="1"/>
  <c r="O334" i="7" s="1"/>
  <c r="O331" i="7" a="1"/>
  <c r="O331" i="7" s="1"/>
  <c r="O360" i="7" a="1"/>
  <c r="O360" i="7" s="1"/>
  <c r="O319" i="7" a="1"/>
  <c r="O319" i="7" s="1"/>
  <c r="O310" i="7" a="1"/>
  <c r="O310" i="7" s="1"/>
  <c r="O293" i="7" a="1"/>
  <c r="O293" i="7" s="1"/>
  <c r="O282" i="7" a="1"/>
  <c r="O282" i="7" s="1"/>
  <c r="O281" i="7" a="1"/>
  <c r="O281" i="7" s="1"/>
  <c r="O323" i="7" a="1"/>
  <c r="O323" i="7" s="1"/>
  <c r="O314" i="7" a="1"/>
  <c r="O314" i="7" s="1"/>
  <c r="O309" i="7" a="1"/>
  <c r="O309" i="7" s="1"/>
  <c r="O301" i="7" a="1"/>
  <c r="O301" i="7" s="1"/>
  <c r="O286" i="7" a="1"/>
  <c r="O286" i="7" s="1"/>
  <c r="O348" i="7" a="1"/>
  <c r="O348" i="7" s="1"/>
  <c r="O333" i="7" a="1"/>
  <c r="O333" i="7" s="1"/>
  <c r="O318" i="7" a="1"/>
  <c r="O318" i="7" s="1"/>
  <c r="O313" i="7" a="1"/>
  <c r="O313" i="7" s="1"/>
  <c r="O290" i="7" a="1"/>
  <c r="O290" i="7" s="1"/>
  <c r="O283" i="7" a="1"/>
  <c r="O283" i="7" s="1"/>
  <c r="O365" i="7" a="1"/>
  <c r="O365" i="7" s="1"/>
  <c r="O322" i="7" a="1"/>
  <c r="O322" i="7" s="1"/>
  <c r="O317" i="7" a="1"/>
  <c r="O317" i="7" s="1"/>
  <c r="O308" i="7" a="1"/>
  <c r="O308" i="7" s="1"/>
  <c r="O298" i="7" a="1"/>
  <c r="O298" i="7" s="1"/>
  <c r="O287" i="7" a="1"/>
  <c r="O287" i="7" s="1"/>
  <c r="O316" i="7" a="1"/>
  <c r="O316" i="7" s="1"/>
  <c r="O288" i="7" a="1"/>
  <c r="O288" i="7" s="1"/>
  <c r="O275" i="7" a="1"/>
  <c r="O275" i="7" s="1"/>
  <c r="O268" i="7" a="1"/>
  <c r="O268" i="7" s="1"/>
  <c r="O233" i="7" a="1"/>
  <c r="O233" i="7" s="1"/>
  <c r="O232" i="7" a="1"/>
  <c r="O232" i="7" s="1"/>
  <c r="O231" i="7" a="1"/>
  <c r="O231" i="7" s="1"/>
  <c r="O230" i="7" a="1"/>
  <c r="O230" i="7" s="1"/>
  <c r="O328" i="7" a="1"/>
  <c r="O328" i="7" s="1"/>
  <c r="O311" i="7" a="1"/>
  <c r="O311" i="7" s="1"/>
  <c r="O303" i="7" a="1"/>
  <c r="O303" i="7" s="1"/>
  <c r="O272" i="7" a="1"/>
  <c r="O272" i="7" s="1"/>
  <c r="O261" i="7" a="1"/>
  <c r="O261" i="7" s="1"/>
  <c r="O324" i="7" a="1"/>
  <c r="O324" i="7" s="1"/>
  <c r="O306" i="7" a="1"/>
  <c r="O306" i="7" s="1"/>
  <c r="O289" i="7" a="1"/>
  <c r="O289" i="7" s="1"/>
  <c r="O280" i="7" a="1"/>
  <c r="O280" i="7" s="1"/>
  <c r="O279" i="7" a="1"/>
  <c r="O279" i="7" s="1"/>
  <c r="O278" i="7" a="1"/>
  <c r="O278" i="7" s="1"/>
  <c r="O276" i="7" a="1"/>
  <c r="O276" i="7" s="1"/>
  <c r="O265" i="7" a="1"/>
  <c r="O265" i="7" s="1"/>
  <c r="O327" i="7" a="1"/>
  <c r="O327" i="7" s="1"/>
  <c r="O312" i="7" a="1"/>
  <c r="O312" i="7" s="1"/>
  <c r="O291" i="7" a="1"/>
  <c r="O291" i="7" s="1"/>
  <c r="O284" i="7" a="1"/>
  <c r="O284" i="7" s="1"/>
  <c r="O269" i="7" a="1"/>
  <c r="O269" i="7" s="1"/>
  <c r="O262" i="7" a="1"/>
  <c r="O262" i="7" s="1"/>
  <c r="O355" i="7" a="1"/>
  <c r="O355" i="7" s="1"/>
  <c r="O343" i="7" a="1"/>
  <c r="O343" i="7" s="1"/>
  <c r="O307" i="7" a="1"/>
  <c r="O307" i="7" s="1"/>
  <c r="O299" i="7" a="1"/>
  <c r="O299" i="7" s="1"/>
  <c r="O273" i="7" a="1"/>
  <c r="O273" i="7" s="1"/>
  <c r="O266" i="7" a="1"/>
  <c r="O266" i="7" s="1"/>
  <c r="O320" i="7" a="1"/>
  <c r="O320" i="7" s="1"/>
  <c r="O292" i="7" a="1"/>
  <c r="O292" i="7" s="1"/>
  <c r="O285" i="7" a="1"/>
  <c r="O285" i="7" s="1"/>
  <c r="O277" i="7" a="1"/>
  <c r="O277" i="7" s="1"/>
  <c r="O270" i="7" a="1"/>
  <c r="O270" i="7" s="1"/>
  <c r="O263" i="7" a="1"/>
  <c r="O263" i="7" s="1"/>
  <c r="O243" i="7" a="1"/>
  <c r="O243" i="7" s="1"/>
  <c r="O236" i="7" a="1"/>
  <c r="O236" i="7" s="1"/>
  <c r="O225" i="7" a="1"/>
  <c r="O225" i="7" s="1"/>
  <c r="O214" i="7" a="1"/>
  <c r="O214" i="7" s="1"/>
  <c r="O207" i="7" a="1"/>
  <c r="O207" i="7" s="1"/>
  <c r="O193" i="7" a="1"/>
  <c r="O193" i="7" s="1"/>
  <c r="O192" i="7" a="1"/>
  <c r="O192" i="7" s="1"/>
  <c r="O191" i="7" a="1"/>
  <c r="O191" i="7" s="1"/>
  <c r="O190" i="7" a="1"/>
  <c r="O190" i="7" s="1"/>
  <c r="O177" i="7" a="1"/>
  <c r="O177" i="7" s="1"/>
  <c r="O173" i="7" a="1"/>
  <c r="O173" i="7" s="1"/>
  <c r="O169" i="7" a="1"/>
  <c r="O169" i="7" s="1"/>
  <c r="O165" i="7" a="1"/>
  <c r="O165" i="7" s="1"/>
  <c r="O326" i="7" a="1"/>
  <c r="O326" i="7" s="1"/>
  <c r="O271" i="7" a="1"/>
  <c r="O271" i="7" s="1"/>
  <c r="O264" i="7" a="1"/>
  <c r="O264" i="7" s="1"/>
  <c r="O247" i="7" a="1"/>
  <c r="O247" i="7" s="1"/>
  <c r="O240" i="7" a="1"/>
  <c r="O240" i="7" s="1"/>
  <c r="O229" i="7" a="1"/>
  <c r="O229" i="7" s="1"/>
  <c r="O218" i="7" a="1"/>
  <c r="O218" i="7" s="1"/>
  <c r="O211" i="7" a="1"/>
  <c r="O211" i="7" s="1"/>
  <c r="O300" i="7" a="1"/>
  <c r="O300" i="7" s="1"/>
  <c r="O257" i="7" a="1"/>
  <c r="O257" i="7" s="1"/>
  <c r="O255" i="7" a="1"/>
  <c r="O255" i="7" s="1"/>
  <c r="O244" i="7" a="1"/>
  <c r="O244" i="7" s="1"/>
  <c r="O237" i="7" a="1"/>
  <c r="O237" i="7" s="1"/>
  <c r="O222" i="7" a="1"/>
  <c r="O222" i="7" s="1"/>
  <c r="O215" i="7" a="1"/>
  <c r="O215" i="7" s="1"/>
  <c r="O208" i="7" a="1"/>
  <c r="O208" i="7" s="1"/>
  <c r="O259" i="7" a="1"/>
  <c r="O259" i="7" s="1"/>
  <c r="O252" i="7" a="1"/>
  <c r="O252" i="7" s="1"/>
  <c r="O250" i="7" a="1"/>
  <c r="O250" i="7" s="1"/>
  <c r="O248" i="7" a="1"/>
  <c r="O248" i="7" s="1"/>
  <c r="O241" i="7" a="1"/>
  <c r="O241" i="7" s="1"/>
  <c r="O226" i="7" a="1"/>
  <c r="O226" i="7" s="1"/>
  <c r="O219" i="7" a="1"/>
  <c r="O219" i="7" s="1"/>
  <c r="O245" i="7" a="1"/>
  <c r="O245" i="7" s="1"/>
  <c r="O234" i="7" a="1"/>
  <c r="O234" i="7" s="1"/>
  <c r="O223" i="7" a="1"/>
  <c r="O223" i="7" s="1"/>
  <c r="O216" i="7" a="1"/>
  <c r="O216" i="7" s="1"/>
  <c r="O238" i="7" a="1"/>
  <c r="O238" i="7" s="1"/>
  <c r="O227" i="7" a="1"/>
  <c r="O227" i="7" s="1"/>
  <c r="O220" i="7" a="1"/>
  <c r="O220" i="7" s="1"/>
  <c r="O315" i="7" a="1"/>
  <c r="O315" i="7" s="1"/>
  <c r="O274" i="7" a="1"/>
  <c r="O274" i="7" s="1"/>
  <c r="O267" i="7" a="1"/>
  <c r="O267" i="7" s="1"/>
  <c r="O256" i="7" a="1"/>
  <c r="O256" i="7" s="1"/>
  <c r="O249" i="7" a="1"/>
  <c r="O249" i="7" s="1"/>
  <c r="O242" i="7" a="1"/>
  <c r="O242" i="7" s="1"/>
  <c r="O235" i="7" a="1"/>
  <c r="O235" i="7" s="1"/>
  <c r="O224" i="7" a="1"/>
  <c r="O224" i="7" s="1"/>
  <c r="O217" i="7" a="1"/>
  <c r="O217" i="7" s="1"/>
  <c r="O251" i="7" a="1"/>
  <c r="O251" i="7" s="1"/>
  <c r="O246" i="7" a="1"/>
  <c r="O246" i="7" s="1"/>
  <c r="O206" i="7" a="1"/>
  <c r="O206" i="7" s="1"/>
  <c r="O199" i="7" a="1"/>
  <c r="O199" i="7" s="1"/>
  <c r="O188" i="7" a="1"/>
  <c r="O188" i="7" s="1"/>
  <c r="O181" i="7" a="1"/>
  <c r="O181" i="7" s="1"/>
  <c r="O168" i="7" a="1"/>
  <c r="O168" i="7" s="1"/>
  <c r="O167" i="7" a="1"/>
  <c r="O167" i="7" s="1"/>
  <c r="O166" i="7" a="1"/>
  <c r="O166" i="7" s="1"/>
  <c r="O321" i="7" a="1"/>
  <c r="O321" i="7" s="1"/>
  <c r="O260" i="7" a="1"/>
  <c r="O260" i="7" s="1"/>
  <c r="O204" i="7" a="1"/>
  <c r="O204" i="7" s="1"/>
  <c r="O196" i="7" a="1"/>
  <c r="O196" i="7" s="1"/>
  <c r="O185" i="7" a="1"/>
  <c r="O185" i="7" s="1"/>
  <c r="O172" i="7" a="1"/>
  <c r="O172" i="7" s="1"/>
  <c r="O171" i="7" a="1"/>
  <c r="O171" i="7" s="1"/>
  <c r="O170" i="7" a="1"/>
  <c r="O170" i="7" s="1"/>
  <c r="O258" i="7" a="1"/>
  <c r="O258" i="7" s="1"/>
  <c r="O200" i="7" a="1"/>
  <c r="O200" i="7" s="1"/>
  <c r="O189" i="7" a="1"/>
  <c r="O189" i="7" s="1"/>
  <c r="O176" i="7" a="1"/>
  <c r="O176" i="7" s="1"/>
  <c r="O175" i="7" a="1"/>
  <c r="O175" i="7" s="1"/>
  <c r="O174" i="7" a="1"/>
  <c r="O174" i="7" s="1"/>
  <c r="O221" i="7" a="1"/>
  <c r="O221" i="7" s="1"/>
  <c r="O213" i="7" a="1"/>
  <c r="O213" i="7" s="1"/>
  <c r="O212" i="7" a="1"/>
  <c r="O212" i="7" s="1"/>
  <c r="O203" i="7" a="1"/>
  <c r="O203" i="7" s="1"/>
  <c r="O197" i="7" a="1"/>
  <c r="O197" i="7" s="1"/>
  <c r="O182" i="7" a="1"/>
  <c r="O182" i="7" s="1"/>
  <c r="O178" i="7" a="1"/>
  <c r="O178" i="7" s="1"/>
  <c r="O302" i="7" a="1"/>
  <c r="O302" i="7" s="1"/>
  <c r="O254" i="7" a="1"/>
  <c r="O254" i="7" s="1"/>
  <c r="O201" i="7" a="1"/>
  <c r="O201" i="7" s="1"/>
  <c r="O186" i="7" a="1"/>
  <c r="O186" i="7" s="1"/>
  <c r="O179" i="7" a="1"/>
  <c r="O179" i="7" s="1"/>
  <c r="O160" i="7" a="1"/>
  <c r="O160" i="7" s="1"/>
  <c r="O159" i="7" a="1"/>
  <c r="O159" i="7" s="1"/>
  <c r="O158" i="7" a="1"/>
  <c r="O158" i="7" s="1"/>
  <c r="O157" i="7" a="1"/>
  <c r="O157" i="7" s="1"/>
  <c r="O128" i="7" a="1"/>
  <c r="O128" i="7" s="1"/>
  <c r="O127" i="7" a="1"/>
  <c r="O127" i="7" s="1"/>
  <c r="O126" i="7" a="1"/>
  <c r="O126" i="7" s="1"/>
  <c r="O125" i="7" a="1"/>
  <c r="O125" i="7" s="1"/>
  <c r="O123" i="7" a="1"/>
  <c r="O123" i="7" s="1"/>
  <c r="O119" i="7" a="1"/>
  <c r="O119" i="7" s="1"/>
  <c r="O115" i="7" a="1"/>
  <c r="O115" i="7" s="1"/>
  <c r="O111" i="7" a="1"/>
  <c r="O111" i="7" s="1"/>
  <c r="O107" i="7" a="1"/>
  <c r="O107" i="7" s="1"/>
  <c r="O103" i="7" a="1"/>
  <c r="O103" i="7" s="1"/>
  <c r="O99" i="7" a="1"/>
  <c r="O99" i="7" s="1"/>
  <c r="O95" i="7" a="1"/>
  <c r="O95" i="7" s="1"/>
  <c r="O91" i="7" a="1"/>
  <c r="O91" i="7" s="1"/>
  <c r="O87" i="7" a="1"/>
  <c r="O87" i="7" s="1"/>
  <c r="O83" i="7" a="1"/>
  <c r="O83" i="7" s="1"/>
  <c r="O79" i="7" a="1"/>
  <c r="O79" i="7" s="1"/>
  <c r="O253" i="7" a="1"/>
  <c r="O253" i="7" s="1"/>
  <c r="O209" i="7" a="1"/>
  <c r="O209" i="7" s="1"/>
  <c r="O194" i="7" a="1"/>
  <c r="O194" i="7" s="1"/>
  <c r="O161" i="7" a="1"/>
  <c r="O161" i="7" s="1"/>
  <c r="O132" i="7" a="1"/>
  <c r="O132" i="7" s="1"/>
  <c r="O131" i="7" a="1"/>
  <c r="O131" i="7" s="1"/>
  <c r="O130" i="7" a="1"/>
  <c r="O130" i="7" s="1"/>
  <c r="O129" i="7" a="1"/>
  <c r="O129" i="7" s="1"/>
  <c r="O187" i="7" a="1"/>
  <c r="O187" i="7" s="1"/>
  <c r="O180" i="7" a="1"/>
  <c r="O180" i="7" s="1"/>
  <c r="O136" i="7" a="1"/>
  <c r="O136" i="7" s="1"/>
  <c r="O135" i="7" a="1"/>
  <c r="O135" i="7" s="1"/>
  <c r="O134" i="7" a="1"/>
  <c r="O134" i="7" s="1"/>
  <c r="O133" i="7" a="1"/>
  <c r="O133" i="7" s="1"/>
  <c r="O122" i="7" a="1"/>
  <c r="O122" i="7" s="1"/>
  <c r="O118" i="7" a="1"/>
  <c r="O118" i="7" s="1"/>
  <c r="O205" i="7" a="1"/>
  <c r="O205" i="7" s="1"/>
  <c r="O202" i="7" a="1"/>
  <c r="O202" i="7" s="1"/>
  <c r="O195" i="7" a="1"/>
  <c r="O195" i="7" s="1"/>
  <c r="O162" i="7" a="1"/>
  <c r="O162" i="7" s="1"/>
  <c r="O140" i="7" a="1"/>
  <c r="O140" i="7" s="1"/>
  <c r="O139" i="7" a="1"/>
  <c r="O139" i="7" s="1"/>
  <c r="O138" i="7" a="1"/>
  <c r="O138" i="7" s="1"/>
  <c r="O137" i="7" a="1"/>
  <c r="O137" i="7" s="1"/>
  <c r="O239" i="7" a="1"/>
  <c r="O239" i="7" s="1"/>
  <c r="O144" i="7" a="1"/>
  <c r="O144" i="7" s="1"/>
  <c r="O143" i="7" a="1"/>
  <c r="O143" i="7" s="1"/>
  <c r="O142" i="7" a="1"/>
  <c r="O142" i="7" s="1"/>
  <c r="O141" i="7" a="1"/>
  <c r="O141" i="7" s="1"/>
  <c r="O121" i="7" a="1"/>
  <c r="O121" i="7" s="1"/>
  <c r="O117" i="7" a="1"/>
  <c r="O117" i="7" s="1"/>
  <c r="O183" i="7" a="1"/>
  <c r="O183" i="7" s="1"/>
  <c r="O163" i="7" a="1"/>
  <c r="O163" i="7" s="1"/>
  <c r="O148" i="7" a="1"/>
  <c r="O148" i="7" s="1"/>
  <c r="O147" i="7" a="1"/>
  <c r="O147" i="7" s="1"/>
  <c r="O146" i="7" a="1"/>
  <c r="O146" i="7" s="1"/>
  <c r="O145" i="7" a="1"/>
  <c r="O145" i="7" s="1"/>
  <c r="O210" i="7" a="1"/>
  <c r="O210" i="7" s="1"/>
  <c r="O198" i="7" a="1"/>
  <c r="O198" i="7" s="1"/>
  <c r="O151" i="7" a="1"/>
  <c r="O151" i="7" s="1"/>
  <c r="O149" i="7" a="1"/>
  <c r="O149" i="7" s="1"/>
  <c r="O109" i="7" a="1"/>
  <c r="O109" i="7" s="1"/>
  <c r="O90" i="7" a="1"/>
  <c r="O90" i="7" s="1"/>
  <c r="O89" i="7" a="1"/>
  <c r="O89" i="7" s="1"/>
  <c r="O88" i="7" a="1"/>
  <c r="O88" i="7" s="1"/>
  <c r="O74" i="7" a="1"/>
  <c r="O74" i="7" s="1"/>
  <c r="O70" i="7" a="1"/>
  <c r="O70" i="7" s="1"/>
  <c r="O66" i="7" a="1"/>
  <c r="O66" i="7" s="1"/>
  <c r="O62" i="7" a="1"/>
  <c r="O62" i="7" s="1"/>
  <c r="O58" i="7" a="1"/>
  <c r="O58" i="7" s="1"/>
  <c r="O54" i="7" a="1"/>
  <c r="O54" i="7" s="1"/>
  <c r="O50" i="7" a="1"/>
  <c r="O50" i="7" s="1"/>
  <c r="O46" i="7" a="1"/>
  <c r="O46" i="7" s="1"/>
  <c r="O42" i="7" a="1"/>
  <c r="O42" i="7" s="1"/>
  <c r="O38" i="7" a="1"/>
  <c r="O38" i="7" s="1"/>
  <c r="O184" i="7" a="1"/>
  <c r="O184" i="7" s="1"/>
  <c r="O155" i="7" a="1"/>
  <c r="O155" i="7" s="1"/>
  <c r="O153" i="7" a="1"/>
  <c r="O153" i="7" s="1"/>
  <c r="O108" i="7" a="1"/>
  <c r="O108" i="7" s="1"/>
  <c r="O94" i="7" a="1"/>
  <c r="O94" i="7" s="1"/>
  <c r="O93" i="7" a="1"/>
  <c r="O93" i="7" s="1"/>
  <c r="O92" i="7" a="1"/>
  <c r="O92" i="7" s="1"/>
  <c r="O98" i="7" a="1"/>
  <c r="O98" i="7" s="1"/>
  <c r="O97" i="7" a="1"/>
  <c r="O97" i="7" s="1"/>
  <c r="O96" i="7" a="1"/>
  <c r="O96" i="7" s="1"/>
  <c r="O73" i="7" a="1"/>
  <c r="O73" i="7" s="1"/>
  <c r="O69" i="7" a="1"/>
  <c r="O69" i="7" s="1"/>
  <c r="O65" i="7" a="1"/>
  <c r="O65" i="7" s="1"/>
  <c r="O61" i="7" a="1"/>
  <c r="O61" i="7" s="1"/>
  <c r="O57" i="7" a="1"/>
  <c r="O57" i="7" s="1"/>
  <c r="O53" i="7" a="1"/>
  <c r="O53" i="7" s="1"/>
  <c r="O49" i="7" a="1"/>
  <c r="O49" i="7" s="1"/>
  <c r="O124" i="7" a="1"/>
  <c r="O124" i="7" s="1"/>
  <c r="O114" i="7" a="1"/>
  <c r="O114" i="7" s="1"/>
  <c r="O102" i="7" a="1"/>
  <c r="O102" i="7" s="1"/>
  <c r="O101" i="7" a="1"/>
  <c r="O101" i="7" s="1"/>
  <c r="O100" i="7" a="1"/>
  <c r="O100" i="7" s="1"/>
  <c r="O152" i="7" a="1"/>
  <c r="O152" i="7" s="1"/>
  <c r="O150" i="7" a="1"/>
  <c r="O150" i="7" s="1"/>
  <c r="O120" i="7" a="1"/>
  <c r="O120" i="7" s="1"/>
  <c r="O113" i="7" a="1"/>
  <c r="O113" i="7" s="1"/>
  <c r="O106" i="7" a="1"/>
  <c r="O106" i="7" s="1"/>
  <c r="O105" i="7" a="1"/>
  <c r="O105" i="7" s="1"/>
  <c r="O104" i="7" a="1"/>
  <c r="O104" i="7" s="1"/>
  <c r="O156" i="7" a="1"/>
  <c r="O156" i="7" s="1"/>
  <c r="O154" i="7" a="1"/>
  <c r="O154" i="7" s="1"/>
  <c r="O112" i="7" a="1"/>
  <c r="O112" i="7" s="1"/>
  <c r="O116" i="7" a="1"/>
  <c r="O116" i="7" s="1"/>
  <c r="O228" i="7" a="1"/>
  <c r="O228" i="7" s="1"/>
  <c r="O76" i="7" a="1"/>
  <c r="O76" i="7" s="1"/>
  <c r="O67" i="7" a="1"/>
  <c r="O67" i="7" s="1"/>
  <c r="O52" i="7" a="1"/>
  <c r="O52" i="7" s="1"/>
  <c r="O80" i="7" a="1"/>
  <c r="O80" i="7" s="1"/>
  <c r="O64" i="7" a="1"/>
  <c r="O64" i="7" s="1"/>
  <c r="O43" i="7" a="1"/>
  <c r="O43" i="7" s="1"/>
  <c r="O40" i="7" a="1"/>
  <c r="O40" i="7" s="1"/>
  <c r="O37" i="7" a="1"/>
  <c r="O37" i="7" s="1"/>
  <c r="O33" i="7" a="1"/>
  <c r="O33" i="7" s="1"/>
  <c r="O29" i="7" a="1"/>
  <c r="O29" i="7" s="1"/>
  <c r="O25" i="7" a="1"/>
  <c r="O25" i="7" s="1"/>
  <c r="O21" i="7" a="1"/>
  <c r="O21" i="7" s="1"/>
  <c r="O17" i="7" a="1"/>
  <c r="O17" i="7" s="1"/>
  <c r="O13" i="7" a="1"/>
  <c r="O13" i="7" s="1"/>
  <c r="O84" i="7" a="1"/>
  <c r="O84" i="7" s="1"/>
  <c r="O77" i="7" a="1"/>
  <c r="O77" i="7" s="1"/>
  <c r="O59" i="7" a="1"/>
  <c r="O59" i="7" s="1"/>
  <c r="O110" i="7" a="1"/>
  <c r="O110" i="7" s="1"/>
  <c r="O81" i="7" a="1"/>
  <c r="O81" i="7" s="1"/>
  <c r="O56" i="7" a="1"/>
  <c r="O56" i="7" s="1"/>
  <c r="O47" i="7" a="1"/>
  <c r="O47" i="7" s="1"/>
  <c r="O44" i="7" a="1"/>
  <c r="O44" i="7" s="1"/>
  <c r="O41" i="7" a="1"/>
  <c r="O41" i="7" s="1"/>
  <c r="O32" i="7" a="1"/>
  <c r="O32" i="7" s="1"/>
  <c r="O28" i="7" a="1"/>
  <c r="O28" i="7" s="1"/>
  <c r="O24" i="7" a="1"/>
  <c r="O24" i="7" s="1"/>
  <c r="O20" i="7" a="1"/>
  <c r="O20" i="7" s="1"/>
  <c r="O16" i="7" a="1"/>
  <c r="O16" i="7" s="1"/>
  <c r="O164" i="7" a="1"/>
  <c r="O164" i="7" s="1"/>
  <c r="O85" i="7" a="1"/>
  <c r="O85" i="7" s="1"/>
  <c r="O78" i="7" a="1"/>
  <c r="O78" i="7" s="1"/>
  <c r="O72" i="7" a="1"/>
  <c r="O72" i="7" s="1"/>
  <c r="O68" i="7" a="1"/>
  <c r="O68" i="7" s="1"/>
  <c r="O51" i="7" a="1"/>
  <c r="O51" i="7" s="1"/>
  <c r="O82" i="7" a="1"/>
  <c r="O82" i="7" s="1"/>
  <c r="O63" i="7" a="1"/>
  <c r="O63" i="7" s="1"/>
  <c r="O48" i="7" a="1"/>
  <c r="O48" i="7" s="1"/>
  <c r="O45" i="7" a="1"/>
  <c r="O45" i="7" s="1"/>
  <c r="O35" i="7" a="1"/>
  <c r="O35" i="7" s="1"/>
  <c r="O31" i="7" a="1"/>
  <c r="O31" i="7" s="1"/>
  <c r="O27" i="7" a="1"/>
  <c r="O27" i="7" s="1"/>
  <c r="O23" i="7" a="1"/>
  <c r="O23" i="7" s="1"/>
  <c r="O19" i="7" a="1"/>
  <c r="O19" i="7" s="1"/>
  <c r="O15" i="7" a="1"/>
  <c r="O15" i="7" s="1"/>
  <c r="O60" i="7" a="1"/>
  <c r="O60" i="7" s="1"/>
  <c r="O39" i="7" a="1"/>
  <c r="O39" i="7" s="1"/>
  <c r="O22" i="7" a="1"/>
  <c r="O22" i="7" s="1"/>
  <c r="O10" i="7" a="1"/>
  <c r="O10" i="7" s="1"/>
  <c r="O86" i="7" a="1"/>
  <c r="O86" i="7" s="1"/>
  <c r="O71" i="7" a="1"/>
  <c r="O71" i="7" s="1"/>
  <c r="P5" i="7"/>
  <c r="AV5" i="7" s="1"/>
  <c r="O75" i="7" a="1"/>
  <c r="O75" i="7" s="1"/>
  <c r="O36" i="7" a="1"/>
  <c r="O36" i="7" s="1"/>
  <c r="O34" i="7" a="1"/>
  <c r="O34" i="7" s="1"/>
  <c r="O18" i="7" a="1"/>
  <c r="O18" i="7" s="1"/>
  <c r="O30" i="7" a="1"/>
  <c r="O30" i="7" s="1"/>
  <c r="O26" i="7" a="1"/>
  <c r="O26" i="7" s="1"/>
  <c r="O9" i="7"/>
  <c r="O55" i="7" a="1"/>
  <c r="O55" i="7" s="1"/>
  <c r="O14" i="7" a="1"/>
  <c r="O14" i="7" s="1"/>
  <c r="O11" i="7" a="1"/>
  <c r="O11" i="7" s="1"/>
  <c r="O12" i="7" a="1"/>
  <c r="O12" i="7" s="1"/>
  <c r="DK3" i="7"/>
  <c r="DK2" i="7"/>
  <c r="DK4" i="7" s="1"/>
  <c r="DK369" i="7"/>
  <c r="DK365" i="7"/>
  <c r="DK361" i="7"/>
  <c r="DK357" i="7"/>
  <c r="DK353" i="7"/>
  <c r="DK349" i="7"/>
  <c r="DK345" i="7"/>
  <c r="DK341" i="7"/>
  <c r="DK337" i="7"/>
  <c r="DK333" i="7"/>
  <c r="DK329" i="7"/>
  <c r="DK325" i="7"/>
  <c r="DK321" i="7"/>
  <c r="DK317" i="7"/>
  <c r="DK313" i="7"/>
  <c r="DK309" i="7"/>
  <c r="DK305" i="7"/>
  <c r="DK368" i="7"/>
  <c r="DK358" i="7"/>
  <c r="DK347" i="7"/>
  <c r="DK336" i="7"/>
  <c r="DK326" i="7"/>
  <c r="DK367" i="7"/>
  <c r="DK356" i="7"/>
  <c r="DK346" i="7"/>
  <c r="DK335" i="7"/>
  <c r="DK324" i="7"/>
  <c r="DK314" i="7"/>
  <c r="DK303" i="7"/>
  <c r="DK298" i="7"/>
  <c r="DK294" i="7"/>
  <c r="DK366" i="7"/>
  <c r="DK364" i="7"/>
  <c r="DK354" i="7"/>
  <c r="DK343" i="7"/>
  <c r="DK332" i="7"/>
  <c r="DK363" i="7"/>
  <c r="DK352" i="7"/>
  <c r="DK342" i="7"/>
  <c r="DK331" i="7"/>
  <c r="DK320" i="7"/>
  <c r="DK310" i="7"/>
  <c r="DK362" i="7"/>
  <c r="DK360" i="7"/>
  <c r="DK350" i="7"/>
  <c r="DK339" i="7"/>
  <c r="DK328" i="7"/>
  <c r="DK318" i="7"/>
  <c r="DK307" i="7"/>
  <c r="DK340" i="7"/>
  <c r="DK300" i="7"/>
  <c r="DK290" i="7"/>
  <c r="DK286" i="7"/>
  <c r="DK282" i="7"/>
  <c r="DK278" i="7"/>
  <c r="DK274" i="7"/>
  <c r="DK270" i="7"/>
  <c r="DK266" i="7"/>
  <c r="DK262" i="7"/>
  <c r="DK258" i="7"/>
  <c r="DK359" i="7"/>
  <c r="DK344" i="7"/>
  <c r="DK311" i="7"/>
  <c r="DK308" i="7"/>
  <c r="DK297" i="7"/>
  <c r="DK351" i="7"/>
  <c r="DK334" i="7"/>
  <c r="DK322" i="7"/>
  <c r="DK315" i="7"/>
  <c r="DK312" i="7"/>
  <c r="DK348" i="7"/>
  <c r="DK327" i="7"/>
  <c r="DK319" i="7"/>
  <c r="DK289" i="7"/>
  <c r="DK273" i="7"/>
  <c r="DK269" i="7"/>
  <c r="DK259" i="7"/>
  <c r="DK323" i="7"/>
  <c r="DK304" i="7"/>
  <c r="DK302" i="7"/>
  <c r="DK292" i="7"/>
  <c r="DK291" i="7"/>
  <c r="DK276" i="7"/>
  <c r="DK275" i="7"/>
  <c r="DK268" i="7"/>
  <c r="DK355" i="7"/>
  <c r="DK338" i="7"/>
  <c r="DK281" i="7"/>
  <c r="DK264" i="7"/>
  <c r="DK316" i="7"/>
  <c r="DK296" i="7"/>
  <c r="DK284" i="7"/>
  <c r="DK283" i="7"/>
  <c r="DK330" i="7"/>
  <c r="DK301" i="7"/>
  <c r="DK285" i="7"/>
  <c r="DK261" i="7"/>
  <c r="DK299" i="7"/>
  <c r="DK288" i="7"/>
  <c r="DK287" i="7"/>
  <c r="DK272" i="7"/>
  <c r="DK271" i="7"/>
  <c r="DK260" i="7"/>
  <c r="DK295" i="7"/>
  <c r="DK277" i="7"/>
  <c r="DK250" i="7"/>
  <c r="DK249" i="7"/>
  <c r="DK234" i="7"/>
  <c r="DK233" i="7"/>
  <c r="DK230" i="7"/>
  <c r="DK219" i="7"/>
  <c r="DK209" i="7"/>
  <c r="DK252" i="7"/>
  <c r="DK251" i="7"/>
  <c r="DK236" i="7"/>
  <c r="DK235" i="7"/>
  <c r="DK229" i="7"/>
  <c r="DK228" i="7"/>
  <c r="DK218" i="7"/>
  <c r="DK208" i="7"/>
  <c r="DK204" i="7"/>
  <c r="DK265" i="7"/>
  <c r="DK263" i="7"/>
  <c r="DK254" i="7"/>
  <c r="DK253" i="7"/>
  <c r="DK238" i="7"/>
  <c r="DK237" i="7"/>
  <c r="DK227" i="7"/>
  <c r="DK217" i="7"/>
  <c r="DK216" i="7"/>
  <c r="DK293" i="7"/>
  <c r="DK280" i="7"/>
  <c r="DK255" i="7"/>
  <c r="DK240" i="7"/>
  <c r="DK239" i="7"/>
  <c r="DK226" i="7"/>
  <c r="DK215" i="7"/>
  <c r="DK207" i="7"/>
  <c r="DK203" i="7"/>
  <c r="DK306" i="7"/>
  <c r="DK267" i="7"/>
  <c r="DK256" i="7"/>
  <c r="DK242" i="7"/>
  <c r="DK241" i="7"/>
  <c r="DK225" i="7"/>
  <c r="DK224" i="7"/>
  <c r="DK214" i="7"/>
  <c r="DK279" i="7"/>
  <c r="DK257" i="7"/>
  <c r="DK244" i="7"/>
  <c r="DK243" i="7"/>
  <c r="DK223" i="7"/>
  <c r="DK213" i="7"/>
  <c r="DK212" i="7"/>
  <c r="DK206" i="7"/>
  <c r="DK202" i="7"/>
  <c r="DK198" i="7"/>
  <c r="DK194" i="7"/>
  <c r="DK246" i="7"/>
  <c r="DK245" i="7"/>
  <c r="DK222" i="7"/>
  <c r="DK211" i="7"/>
  <c r="DK247" i="7"/>
  <c r="DK189" i="7"/>
  <c r="DK188" i="7"/>
  <c r="DK178" i="7"/>
  <c r="DK167" i="7"/>
  <c r="DK157" i="7"/>
  <c r="DK156" i="7"/>
  <c r="DK152" i="7"/>
  <c r="DK148" i="7"/>
  <c r="DK144" i="7"/>
  <c r="DK140" i="7"/>
  <c r="DK136" i="7"/>
  <c r="DK132" i="7"/>
  <c r="DK128" i="7"/>
  <c r="DK124" i="7"/>
  <c r="DK120" i="7"/>
  <c r="DK116" i="7"/>
  <c r="DK193" i="7"/>
  <c r="DK187" i="7"/>
  <c r="DK177" i="7"/>
  <c r="DK176" i="7"/>
  <c r="DK166" i="7"/>
  <c r="DK221" i="7"/>
  <c r="DK197" i="7"/>
  <c r="DK195" i="7"/>
  <c r="DK186" i="7"/>
  <c r="DK175" i="7"/>
  <c r="DK165" i="7"/>
  <c r="DK164" i="7"/>
  <c r="DK155" i="7"/>
  <c r="DK151" i="7"/>
  <c r="DK147" i="7"/>
  <c r="DK143" i="7"/>
  <c r="DK139" i="7"/>
  <c r="DK135" i="7"/>
  <c r="DK131" i="7"/>
  <c r="DK127" i="7"/>
  <c r="DK220" i="7"/>
  <c r="DK201" i="7"/>
  <c r="DK199" i="7"/>
  <c r="DK185" i="7"/>
  <c r="DK184" i="7"/>
  <c r="DK174" i="7"/>
  <c r="DK163" i="7"/>
  <c r="DK205" i="7"/>
  <c r="DK183" i="7"/>
  <c r="DK192" i="7"/>
  <c r="DK182" i="7"/>
  <c r="DK171" i="7"/>
  <c r="DK161" i="7"/>
  <c r="DK160" i="7"/>
  <c r="DK232" i="7"/>
  <c r="DK179" i="7"/>
  <c r="DK146" i="7"/>
  <c r="DK126" i="7"/>
  <c r="DK125" i="7"/>
  <c r="DK110" i="7"/>
  <c r="DK106" i="7"/>
  <c r="DK102" i="7"/>
  <c r="DK98" i="7"/>
  <c r="DK94" i="7"/>
  <c r="DK90" i="7"/>
  <c r="DK86" i="7"/>
  <c r="DK82" i="7"/>
  <c r="DK78" i="7"/>
  <c r="DK74" i="7"/>
  <c r="DK70" i="7"/>
  <c r="DK66" i="7"/>
  <c r="DK62" i="7"/>
  <c r="DK58" i="7"/>
  <c r="DK54" i="7"/>
  <c r="DK50" i="7"/>
  <c r="DK46" i="7"/>
  <c r="DK42" i="7"/>
  <c r="DK39" i="7"/>
  <c r="DK35" i="7"/>
  <c r="DK31" i="7"/>
  <c r="DK27" i="7"/>
  <c r="DK23" i="7"/>
  <c r="DK19" i="7"/>
  <c r="DK15" i="7"/>
  <c r="DK231" i="7"/>
  <c r="DK169" i="7"/>
  <c r="DK159" i="7"/>
  <c r="DK150" i="7"/>
  <c r="DK133" i="7"/>
  <c r="DK200" i="7"/>
  <c r="DK173" i="7"/>
  <c r="DK141" i="7"/>
  <c r="DK191" i="7"/>
  <c r="DK180" i="7"/>
  <c r="DK168" i="7"/>
  <c r="DK145" i="7"/>
  <c r="DK119" i="7"/>
  <c r="DK118" i="7"/>
  <c r="DK117" i="7"/>
  <c r="DK112" i="7"/>
  <c r="DK108" i="7"/>
  <c r="DK104" i="7"/>
  <c r="DK100" i="7"/>
  <c r="DK96" i="7"/>
  <c r="DK92" i="7"/>
  <c r="DK88" i="7"/>
  <c r="DK84" i="7"/>
  <c r="DK80" i="7"/>
  <c r="DK76" i="7"/>
  <c r="DK72" i="7"/>
  <c r="DK68" i="7"/>
  <c r="DK64" i="7"/>
  <c r="DK60" i="7"/>
  <c r="DK56" i="7"/>
  <c r="DK52" i="7"/>
  <c r="DK48" i="7"/>
  <c r="DK44" i="7"/>
  <c r="DK248" i="7"/>
  <c r="DK170" i="7"/>
  <c r="DK158" i="7"/>
  <c r="DK149" i="7"/>
  <c r="DK134" i="7"/>
  <c r="DK210" i="7"/>
  <c r="DK196" i="7"/>
  <c r="DK172" i="7"/>
  <c r="DK153" i="7"/>
  <c r="DK138" i="7"/>
  <c r="DK129" i="7"/>
  <c r="DK123" i="7"/>
  <c r="DK122" i="7"/>
  <c r="DK121" i="7"/>
  <c r="DK111" i="7"/>
  <c r="DK107" i="7"/>
  <c r="DK103" i="7"/>
  <c r="DK99" i="7"/>
  <c r="DK95" i="7"/>
  <c r="DK91" i="7"/>
  <c r="DK87" i="7"/>
  <c r="DK83" i="7"/>
  <c r="DK79" i="7"/>
  <c r="DK75" i="7"/>
  <c r="DK71" i="7"/>
  <c r="DK67" i="7"/>
  <c r="DK63" i="7"/>
  <c r="DK59" i="7"/>
  <c r="DK55" i="7"/>
  <c r="DK51" i="7"/>
  <c r="DK47" i="7"/>
  <c r="DK43" i="7"/>
  <c r="DK40" i="7"/>
  <c r="DK190" i="7"/>
  <c r="DK162" i="7"/>
  <c r="DK142" i="7"/>
  <c r="DK130" i="7"/>
  <c r="DK97" i="7"/>
  <c r="DK65" i="7"/>
  <c r="DK37" i="7"/>
  <c r="DK28" i="7"/>
  <c r="DK154" i="7"/>
  <c r="DK137" i="7"/>
  <c r="DK109" i="7"/>
  <c r="DK77" i="7"/>
  <c r="DK45" i="7"/>
  <c r="DK38" i="7"/>
  <c r="DK33" i="7"/>
  <c r="DK24" i="7"/>
  <c r="DK11" i="7"/>
  <c r="DK115" i="7"/>
  <c r="DK89" i="7"/>
  <c r="DK57" i="7"/>
  <c r="DK34" i="7"/>
  <c r="DK29" i="7"/>
  <c r="DK20" i="7"/>
  <c r="DK114" i="7"/>
  <c r="DK101" i="7"/>
  <c r="DK69" i="7"/>
  <c r="DK41" i="7"/>
  <c r="DK30" i="7"/>
  <c r="DK25" i="7"/>
  <c r="DK14" i="7"/>
  <c r="DK10" i="7"/>
  <c r="DK113" i="7"/>
  <c r="DK81" i="7"/>
  <c r="DK49" i="7"/>
  <c r="DK26" i="7"/>
  <c r="DK21" i="7"/>
  <c r="DL9" i="7"/>
  <c r="DK93" i="7"/>
  <c r="DK61" i="7"/>
  <c r="DK22" i="7"/>
  <c r="DK17" i="7"/>
  <c r="DK16" i="7"/>
  <c r="DK13" i="7"/>
  <c r="DK181" i="7"/>
  <c r="DK105" i="7"/>
  <c r="DK73" i="7"/>
  <c r="DK36" i="7"/>
  <c r="DK18" i="7"/>
  <c r="DK85" i="7"/>
  <c r="DK53" i="7"/>
  <c r="DK32" i="7"/>
  <c r="DK12" i="7"/>
  <c r="B23" i="5"/>
  <c r="F22" i="5"/>
  <c r="J826" i="1"/>
  <c r="K826" i="1" s="1"/>
  <c r="N826" i="1" s="1"/>
  <c r="J687" i="1"/>
  <c r="K687" i="1" s="1"/>
  <c r="N687" i="1" s="1"/>
  <c r="J511" i="1"/>
  <c r="K511" i="1" s="1"/>
  <c r="N511" i="1" s="1"/>
  <c r="J344" i="1"/>
  <c r="K344" i="1" s="1"/>
  <c r="N344" i="1" s="1"/>
  <c r="J802" i="1"/>
  <c r="K802" i="1" s="1"/>
  <c r="N802" i="1" s="1"/>
  <c r="J671" i="1"/>
  <c r="K671" i="1" s="1"/>
  <c r="N671" i="1" s="1"/>
  <c r="J482" i="1"/>
  <c r="K482" i="1" s="1"/>
  <c r="N482" i="1" s="1"/>
  <c r="J341" i="1"/>
  <c r="K341" i="1" s="1"/>
  <c r="N341" i="1" s="1"/>
  <c r="J261" i="1"/>
  <c r="K261" i="1" s="1"/>
  <c r="N261" i="1" s="1"/>
  <c r="J776" i="1"/>
  <c r="K776" i="1" s="1"/>
  <c r="N776" i="1" s="1"/>
  <c r="J646" i="1"/>
  <c r="K646" i="1" s="1"/>
  <c r="N646" i="1" s="1"/>
  <c r="J479" i="1"/>
  <c r="K479" i="1" s="1"/>
  <c r="N479" i="1" s="1"/>
  <c r="J318" i="1"/>
  <c r="K318" i="1" s="1"/>
  <c r="N318" i="1" s="1"/>
  <c r="J184" i="1"/>
  <c r="K184" i="1" s="1"/>
  <c r="N184" i="1" s="1"/>
  <c r="J749" i="1"/>
  <c r="K749" i="1" s="1"/>
  <c r="N749" i="1" s="1"/>
  <c r="J614" i="1"/>
  <c r="K614" i="1" s="1"/>
  <c r="N614" i="1" s="1"/>
  <c r="J454" i="1"/>
  <c r="K454" i="1" s="1"/>
  <c r="N454" i="1" s="1"/>
  <c r="J317" i="1"/>
  <c r="K317" i="1" s="1"/>
  <c r="N317" i="1" s="1"/>
  <c r="J158" i="1"/>
  <c r="K158" i="1" s="1"/>
  <c r="N158" i="1" s="1"/>
  <c r="J747" i="1"/>
  <c r="K747" i="1" s="1"/>
  <c r="N747" i="1" s="1"/>
  <c r="J418" i="1"/>
  <c r="K418" i="1" s="1"/>
  <c r="N418" i="1" s="1"/>
  <c r="J314" i="1"/>
  <c r="K314" i="1" s="1"/>
  <c r="N314" i="1" s="1"/>
  <c r="J141" i="1"/>
  <c r="K141" i="1" s="1"/>
  <c r="N141" i="1" s="1"/>
  <c r="J726" i="1"/>
  <c r="K726" i="1" s="1"/>
  <c r="N726" i="1" s="1"/>
  <c r="J587" i="1"/>
  <c r="K587" i="1" s="1"/>
  <c r="N587" i="1" s="1"/>
  <c r="J395" i="1"/>
  <c r="K395" i="1" s="1"/>
  <c r="N395" i="1" s="1"/>
  <c r="J297" i="1"/>
  <c r="K297" i="1" s="1"/>
  <c r="N297" i="1" s="1"/>
  <c r="J120" i="1"/>
  <c r="K120" i="1" s="1"/>
  <c r="N120" i="1" s="1"/>
  <c r="J724" i="1"/>
  <c r="K724" i="1" s="1"/>
  <c r="N724" i="1" s="1"/>
  <c r="J346" i="1"/>
  <c r="K346" i="1" s="1"/>
  <c r="N346" i="1" s="1"/>
  <c r="J291" i="1"/>
  <c r="K291" i="1" s="1"/>
  <c r="N291" i="1" s="1"/>
  <c r="J698" i="1"/>
  <c r="K698" i="1" s="1"/>
  <c r="N698" i="1" s="1"/>
  <c r="J345" i="1"/>
  <c r="K345" i="1" s="1"/>
  <c r="N345" i="1" s="1"/>
  <c r="J290" i="1"/>
  <c r="K290" i="1" s="1"/>
  <c r="N290" i="1" s="1"/>
  <c r="J66" i="1"/>
  <c r="K66" i="1" s="1"/>
  <c r="N66" i="1" s="1"/>
  <c r="J615" i="1"/>
  <c r="K615" i="1" s="1"/>
  <c r="N615" i="1" s="1"/>
  <c r="J589" i="1"/>
  <c r="K589" i="1" s="1"/>
  <c r="N589" i="1" s="1"/>
  <c r="J424" i="1"/>
  <c r="K424" i="1" s="1"/>
  <c r="N424" i="1" s="1"/>
  <c r="J818" i="1"/>
  <c r="K818" i="1" s="1"/>
  <c r="N818" i="1" s="1"/>
  <c r="J508" i="1"/>
  <c r="K508" i="1" s="1"/>
  <c r="N508" i="1" s="1"/>
  <c r="J666" i="1"/>
  <c r="K666" i="1" s="1"/>
  <c r="N666" i="1" s="1"/>
  <c r="J534" i="1"/>
  <c r="K534" i="1" s="1"/>
  <c r="N534" i="1" s="1"/>
  <c r="J190" i="1"/>
  <c r="K190" i="1" s="1"/>
  <c r="N190" i="1" s="1"/>
  <c r="J767" i="1"/>
  <c r="K767" i="1" s="1"/>
  <c r="N767" i="1" s="1"/>
  <c r="J40" i="1"/>
  <c r="K40" i="1" s="1"/>
  <c r="N40" i="1" s="1"/>
  <c r="J562" i="1"/>
  <c r="K562" i="1" s="1"/>
  <c r="N562" i="1" s="1"/>
  <c r="J792" i="1"/>
  <c r="K792" i="1" s="1"/>
  <c r="N792" i="1" s="1"/>
  <c r="J168" i="1"/>
  <c r="K168" i="1" s="1"/>
  <c r="N168" i="1" s="1"/>
  <c r="DJ3" i="7" l="1"/>
  <c r="DJ2" i="7"/>
  <c r="AV88" i="7" a="1"/>
  <c r="AV88" i="7" s="1"/>
  <c r="AV57" i="7" a="1"/>
  <c r="AV57" i="7" s="1"/>
  <c r="AV39" i="7" a="1"/>
  <c r="AV39" i="7" s="1"/>
  <c r="AV91" i="7" a="1"/>
  <c r="AV91" i="7" s="1"/>
  <c r="AV67" i="7" a="1"/>
  <c r="AV67" i="7" s="1"/>
  <c r="AV65" i="7" a="1"/>
  <c r="AV65" i="7" s="1"/>
  <c r="AV42" i="7" a="1"/>
  <c r="AV42" i="7" s="1"/>
  <c r="AV66" i="7" a="1"/>
  <c r="AV66" i="7" s="1"/>
  <c r="AV50" i="7" a="1"/>
  <c r="AV50" i="7" s="1"/>
  <c r="AV79" i="7" a="1"/>
  <c r="AV79" i="7" s="1"/>
  <c r="AV26" i="7" a="1"/>
  <c r="AV26" i="7" s="1"/>
  <c r="AV22" i="7" a="1"/>
  <c r="AV22" i="7" s="1"/>
  <c r="AV37" i="7" a="1"/>
  <c r="AV37" i="7" s="1"/>
  <c r="AV35" i="7" a="1"/>
  <c r="AV35" i="7" s="1"/>
  <c r="AV44" i="7" a="1"/>
  <c r="AV44" i="7" s="1"/>
  <c r="AV18" i="7" a="1"/>
  <c r="AV18" i="7" s="1"/>
  <c r="AV15" i="7" a="1"/>
  <c r="AV15" i="7" s="1"/>
  <c r="AV29" i="7" a="1"/>
  <c r="AV29" i="7" s="1"/>
  <c r="AV16" i="7" a="1"/>
  <c r="AV16" i="7" s="1"/>
  <c r="AV12" i="7" a="1"/>
  <c r="AV12" i="7" s="1"/>
  <c r="AV11" i="7" a="1"/>
  <c r="AV11" i="7" s="1"/>
  <c r="AV21" i="7" a="1"/>
  <c r="AV21" i="7" s="1"/>
  <c r="AV14" i="7" a="1"/>
  <c r="AV14" i="7" s="1"/>
  <c r="AV24" i="7" a="1"/>
  <c r="AV24" i="7" s="1"/>
  <c r="AV17" i="7" a="1"/>
  <c r="AV17" i="7" s="1"/>
  <c r="AV10" i="7" a="1"/>
  <c r="AV10" i="7" s="1"/>
  <c r="AV9" i="7"/>
  <c r="CB5" i="7"/>
  <c r="AV369" i="7" a="1"/>
  <c r="AV369" i="7" s="1"/>
  <c r="AV359" i="7" a="1"/>
  <c r="AV359" i="7" s="1"/>
  <c r="AV350" i="7" a="1"/>
  <c r="AV350" i="7" s="1"/>
  <c r="AV337" i="7" a="1"/>
  <c r="AV337" i="7" s="1"/>
  <c r="AV336" i="7" a="1"/>
  <c r="AV336" i="7" s="1"/>
  <c r="AV335" i="7" a="1"/>
  <c r="AV335" i="7" s="1"/>
  <c r="AV319" i="7" a="1"/>
  <c r="AV319" i="7" s="1"/>
  <c r="AV300" i="7" a="1"/>
  <c r="AV300" i="7" s="1"/>
  <c r="AV282" i="7" a="1"/>
  <c r="AV282" i="7" s="1"/>
  <c r="AV277" i="7" a="1"/>
  <c r="AV277" i="7" s="1"/>
  <c r="AV357" i="7" a="1"/>
  <c r="AV357" i="7" s="1"/>
  <c r="AV355" i="7" a="1"/>
  <c r="AV355" i="7" s="1"/>
  <c r="AV353" i="7" a="1"/>
  <c r="AV353" i="7" s="1"/>
  <c r="AV346" i="7" a="1"/>
  <c r="AV346" i="7" s="1"/>
  <c r="AV322" i="7" a="1"/>
  <c r="AV322" i="7" s="1"/>
  <c r="AV318" i="7" a="1"/>
  <c r="AV318" i="7" s="1"/>
  <c r="AV299" i="7" a="1"/>
  <c r="AV299" i="7" s="1"/>
  <c r="AV292" i="7" a="1"/>
  <c r="AV292" i="7" s="1"/>
  <c r="AV281" i="7" a="1"/>
  <c r="AV281" i="7" s="1"/>
  <c r="AV276" i="7" a="1"/>
  <c r="AV276" i="7" s="1"/>
  <c r="AV368" i="7" a="1"/>
  <c r="AV368" i="7" s="1"/>
  <c r="AV361" i="7" a="1"/>
  <c r="AV361" i="7" s="1"/>
  <c r="AV352" i="7" a="1"/>
  <c r="AV352" i="7" s="1"/>
  <c r="AV347" i="7" a="1"/>
  <c r="AV347" i="7" s="1"/>
  <c r="AV332" i="7" a="1"/>
  <c r="AV332" i="7" s="1"/>
  <c r="AV327" i="7" a="1"/>
  <c r="AV327" i="7" s="1"/>
  <c r="AV317" i="7" a="1"/>
  <c r="AV317" i="7" s="1"/>
  <c r="AV316" i="7" a="1"/>
  <c r="AV316" i="7" s="1"/>
  <c r="AV315" i="7" a="1"/>
  <c r="AV315" i="7" s="1"/>
  <c r="AV314" i="7" a="1"/>
  <c r="AV314" i="7" s="1"/>
  <c r="AV306" i="7" a="1"/>
  <c r="AV306" i="7" s="1"/>
  <c r="AV298" i="7" a="1"/>
  <c r="AV298" i="7" s="1"/>
  <c r="AV290" i="7" a="1"/>
  <c r="AV290" i="7" s="1"/>
  <c r="AV288" i="7" a="1"/>
  <c r="AV288" i="7" s="1"/>
  <c r="AV285" i="7" a="1"/>
  <c r="AV285" i="7" s="1"/>
  <c r="AV367" i="7" a="1"/>
  <c r="AV367" i="7" s="1"/>
  <c r="AV365" i="7" a="1"/>
  <c r="AV365" i="7" s="1"/>
  <c r="AV363" i="7" a="1"/>
  <c r="AV363" i="7" s="1"/>
  <c r="AV351" i="7" a="1"/>
  <c r="AV351" i="7" s="1"/>
  <c r="AV349" i="7" a="1"/>
  <c r="AV349" i="7" s="1"/>
  <c r="AV345" i="7" a="1"/>
  <c r="AV345" i="7" s="1"/>
  <c r="AV328" i="7" a="1"/>
  <c r="AV328" i="7" s="1"/>
  <c r="AV326" i="7" a="1"/>
  <c r="AV326" i="7" s="1"/>
  <c r="AV323" i="7" a="1"/>
  <c r="AV323" i="7" s="1"/>
  <c r="AV310" i="7" a="1"/>
  <c r="AV310" i="7" s="1"/>
  <c r="AV308" i="7" a="1"/>
  <c r="AV308" i="7" s="1"/>
  <c r="AV305" i="7" a="1"/>
  <c r="AV305" i="7" s="1"/>
  <c r="AV297" i="7" a="1"/>
  <c r="AV297" i="7" s="1"/>
  <c r="AV280" i="7" a="1"/>
  <c r="AV280" i="7" s="1"/>
  <c r="AV274" i="7" a="1"/>
  <c r="AV274" i="7" s="1"/>
  <c r="AV348" i="7" a="1"/>
  <c r="AV348" i="7" s="1"/>
  <c r="AV344" i="7" a="1"/>
  <c r="AV344" i="7" s="1"/>
  <c r="AV338" i="7" a="1"/>
  <c r="AV338" i="7" s="1"/>
  <c r="AV333" i="7" a="1"/>
  <c r="AV333" i="7" s="1"/>
  <c r="AV331" i="7" a="1"/>
  <c r="AV331" i="7" s="1"/>
  <c r="AV325" i="7" a="1"/>
  <c r="AV325" i="7" s="1"/>
  <c r="AV304" i="7" a="1"/>
  <c r="AV304" i="7" s="1"/>
  <c r="AV296" i="7" a="1"/>
  <c r="AV296" i="7" s="1"/>
  <c r="AV273" i="7" a="1"/>
  <c r="AV273" i="7" s="1"/>
  <c r="AV360" i="7" a="1"/>
  <c r="AV360" i="7" s="1"/>
  <c r="AV358" i="7" a="1"/>
  <c r="AV358" i="7" s="1"/>
  <c r="AV356" i="7" a="1"/>
  <c r="AV356" i="7" s="1"/>
  <c r="AV354" i="7" a="1"/>
  <c r="AV354" i="7" s="1"/>
  <c r="AV341" i="7" a="1"/>
  <c r="AV341" i="7" s="1"/>
  <c r="AV330" i="7" a="1"/>
  <c r="AV330" i="7" s="1"/>
  <c r="AV329" i="7" a="1"/>
  <c r="AV329" i="7" s="1"/>
  <c r="AV324" i="7" a="1"/>
  <c r="AV324" i="7" s="1"/>
  <c r="AV312" i="7" a="1"/>
  <c r="AV312" i="7" s="1"/>
  <c r="AV303" i="7" a="1"/>
  <c r="AV303" i="7" s="1"/>
  <c r="AV295" i="7" a="1"/>
  <c r="AV295" i="7" s="1"/>
  <c r="AV291" i="7" a="1"/>
  <c r="AV291" i="7" s="1"/>
  <c r="AV279" i="7" a="1"/>
  <c r="AV279" i="7" s="1"/>
  <c r="AV272" i="7" a="1"/>
  <c r="AV272" i="7" s="1"/>
  <c r="AV258" i="7" a="1"/>
  <c r="AV258" i="7" s="1"/>
  <c r="AV255" i="7" a="1"/>
  <c r="AV255" i="7" s="1"/>
  <c r="AV252" i="7" a="1"/>
  <c r="AV252" i="7" s="1"/>
  <c r="AV250" i="7" a="1"/>
  <c r="AV250" i="7" s="1"/>
  <c r="AV227" i="7" a="1"/>
  <c r="AV227" i="7" s="1"/>
  <c r="AV213" i="7" a="1"/>
  <c r="AV213" i="7" s="1"/>
  <c r="AV209" i="7" a="1"/>
  <c r="AV209" i="7" s="1"/>
  <c r="AV205" i="7" a="1"/>
  <c r="AV205" i="7" s="1"/>
  <c r="AV204" i="7" a="1"/>
  <c r="AV204" i="7" s="1"/>
  <c r="AV193" i="7" a="1"/>
  <c r="AV193" i="7" s="1"/>
  <c r="AV362" i="7" a="1"/>
  <c r="AV362" i="7" s="1"/>
  <c r="AV307" i="7" a="1"/>
  <c r="AV307" i="7" s="1"/>
  <c r="AV293" i="7" a="1"/>
  <c r="AV293" i="7" s="1"/>
  <c r="AV257" i="7" a="1"/>
  <c r="AV257" i="7" s="1"/>
  <c r="AV248" i="7" a="1"/>
  <c r="AV248" i="7" s="1"/>
  <c r="AV239" i="7" a="1"/>
  <c r="AV239" i="7" s="1"/>
  <c r="AV237" i="7" a="1"/>
  <c r="AV237" i="7" s="1"/>
  <c r="AV235" i="7" a="1"/>
  <c r="AV235" i="7" s="1"/>
  <c r="AV233" i="7" a="1"/>
  <c r="AV233" i="7" s="1"/>
  <c r="AV231" i="7" a="1"/>
  <c r="AV231" i="7" s="1"/>
  <c r="AV229" i="7" a="1"/>
  <c r="AV229" i="7" s="1"/>
  <c r="AV203" i="7" a="1"/>
  <c r="AV203" i="7" s="1"/>
  <c r="AV340" i="7" a="1"/>
  <c r="AV340" i="7" s="1"/>
  <c r="AV287" i="7" a="1"/>
  <c r="AV287" i="7" s="1"/>
  <c r="AV284" i="7" a="1"/>
  <c r="AV284" i="7" s="1"/>
  <c r="AV275" i="7" a="1"/>
  <c r="AV275" i="7" s="1"/>
  <c r="AV309" i="7" a="1"/>
  <c r="AV309" i="7" s="1"/>
  <c r="AV263" i="7" a="1"/>
  <c r="AV263" i="7" s="1"/>
  <c r="AV246" i="7" a="1"/>
  <c r="AV246" i="7" s="1"/>
  <c r="AV243" i="7" a="1"/>
  <c r="AV243" i="7" s="1"/>
  <c r="AV224" i="7" a="1"/>
  <c r="AV224" i="7" s="1"/>
  <c r="AV222" i="7" a="1"/>
  <c r="AV222" i="7" s="1"/>
  <c r="AV215" i="7" a="1"/>
  <c r="AV215" i="7" s="1"/>
  <c r="AV343" i="7" a="1"/>
  <c r="AV343" i="7" s="1"/>
  <c r="AV339" i="7" a="1"/>
  <c r="AV339" i="7" s="1"/>
  <c r="AV334" i="7" a="1"/>
  <c r="AV334" i="7" s="1"/>
  <c r="AV302" i="7" a="1"/>
  <c r="AV302" i="7" s="1"/>
  <c r="AV289" i="7" a="1"/>
  <c r="AV289" i="7" s="1"/>
  <c r="AV278" i="7" a="1"/>
  <c r="AV278" i="7" s="1"/>
  <c r="AV270" i="7" a="1"/>
  <c r="AV270" i="7" s="1"/>
  <c r="AV264" i="7" a="1"/>
  <c r="AV264" i="7" s="1"/>
  <c r="AV256" i="7" a="1"/>
  <c r="AV256" i="7" s="1"/>
  <c r="AV253" i="7" a="1"/>
  <c r="AV253" i="7" s="1"/>
  <c r="AV251" i="7" a="1"/>
  <c r="AV251" i="7" s="1"/>
  <c r="AV240" i="7" a="1"/>
  <c r="AV240" i="7" s="1"/>
  <c r="AV366" i="7" a="1"/>
  <c r="AV366" i="7" s="1"/>
  <c r="AV321" i="7" a="1"/>
  <c r="AV321" i="7" s="1"/>
  <c r="AV311" i="7" a="1"/>
  <c r="AV311" i="7" s="1"/>
  <c r="AV286" i="7" a="1"/>
  <c r="AV286" i="7" s="1"/>
  <c r="AV283" i="7" a="1"/>
  <c r="AV283" i="7" s="1"/>
  <c r="AV271" i="7" a="1"/>
  <c r="AV271" i="7" s="1"/>
  <c r="AV269" i="7" a="1"/>
  <c r="AV269" i="7" s="1"/>
  <c r="AV249" i="7" a="1"/>
  <c r="AV249" i="7" s="1"/>
  <c r="AV247" i="7" a="1"/>
  <c r="AV247" i="7" s="1"/>
  <c r="AV238" i="7" a="1"/>
  <c r="AV238" i="7" s="1"/>
  <c r="AV236" i="7" a="1"/>
  <c r="AV236" i="7" s="1"/>
  <c r="AV234" i="7" a="1"/>
  <c r="AV234" i="7" s="1"/>
  <c r="AV262" i="7" a="1"/>
  <c r="AV262" i="7" s="1"/>
  <c r="AV225" i="7" a="1"/>
  <c r="AV225" i="7" s="1"/>
  <c r="AV219" i="7" a="1"/>
  <c r="AV219" i="7" s="1"/>
  <c r="AV208" i="7" a="1"/>
  <c r="AV208" i="7" s="1"/>
  <c r="AV206" i="7" a="1"/>
  <c r="AV206" i="7" s="1"/>
  <c r="AV202" i="7" a="1"/>
  <c r="AV202" i="7" s="1"/>
  <c r="AV183" i="7" a="1"/>
  <c r="AV183" i="7" s="1"/>
  <c r="AV178" i="7" a="1"/>
  <c r="AV178" i="7" s="1"/>
  <c r="AV169" i="7" a="1"/>
  <c r="AV169" i="7" s="1"/>
  <c r="AV165" i="7" a="1"/>
  <c r="AV165" i="7" s="1"/>
  <c r="AV164" i="7" a="1"/>
  <c r="AV164" i="7" s="1"/>
  <c r="AV156" i="7" a="1"/>
  <c r="AV156" i="7" s="1"/>
  <c r="AV151" i="7" a="1"/>
  <c r="AV151" i="7" s="1"/>
  <c r="AV147" i="7" a="1"/>
  <c r="AV147" i="7" s="1"/>
  <c r="AV145" i="7" a="1"/>
  <c r="AV145" i="7" s="1"/>
  <c r="AV143" i="7" a="1"/>
  <c r="AV143" i="7" s="1"/>
  <c r="AV141" i="7" a="1"/>
  <c r="AV141" i="7" s="1"/>
  <c r="AV139" i="7" a="1"/>
  <c r="AV139" i="7" s="1"/>
  <c r="AV137" i="7" a="1"/>
  <c r="AV137" i="7" s="1"/>
  <c r="AV135" i="7" a="1"/>
  <c r="AV135" i="7" s="1"/>
  <c r="AV133" i="7" a="1"/>
  <c r="AV133" i="7" s="1"/>
  <c r="AV131" i="7" a="1"/>
  <c r="AV131" i="7" s="1"/>
  <c r="AV129" i="7" a="1"/>
  <c r="AV129" i="7" s="1"/>
  <c r="AV127" i="7" a="1"/>
  <c r="AV127" i="7" s="1"/>
  <c r="AV125" i="7" a="1"/>
  <c r="AV125" i="7" s="1"/>
  <c r="AV123" i="7" a="1"/>
  <c r="AV123" i="7" s="1"/>
  <c r="AV121" i="7" a="1"/>
  <c r="AV121" i="7" s="1"/>
  <c r="AV119" i="7" a="1"/>
  <c r="AV119" i="7" s="1"/>
  <c r="AV117" i="7" a="1"/>
  <c r="AV117" i="7" s="1"/>
  <c r="AV115" i="7" a="1"/>
  <c r="AV115" i="7" s="1"/>
  <c r="AV113" i="7" a="1"/>
  <c r="AV113" i="7" s="1"/>
  <c r="AV111" i="7" a="1"/>
  <c r="AV111" i="7" s="1"/>
  <c r="AV109" i="7" a="1"/>
  <c r="AV109" i="7" s="1"/>
  <c r="AV107" i="7" a="1"/>
  <c r="AV107" i="7" s="1"/>
  <c r="AV105" i="7" a="1"/>
  <c r="AV105" i="7" s="1"/>
  <c r="AV103" i="7" a="1"/>
  <c r="AV103" i="7" s="1"/>
  <c r="AV101" i="7" a="1"/>
  <c r="AV101" i="7" s="1"/>
  <c r="AV92" i="7" a="1"/>
  <c r="AV92" i="7" s="1"/>
  <c r="AV87" i="7" a="1"/>
  <c r="AV87" i="7" s="1"/>
  <c r="AV75" i="7" a="1"/>
  <c r="AV75" i="7" s="1"/>
  <c r="AV320" i="7" a="1"/>
  <c r="AV320" i="7" s="1"/>
  <c r="AV266" i="7" a="1"/>
  <c r="AV266" i="7" s="1"/>
  <c r="AV245" i="7" a="1"/>
  <c r="AV245" i="7" s="1"/>
  <c r="AV226" i="7" a="1"/>
  <c r="AV226" i="7" s="1"/>
  <c r="AV199" i="7" a="1"/>
  <c r="AV199" i="7" s="1"/>
  <c r="AV192" i="7" a="1"/>
  <c r="AV192" i="7" s="1"/>
  <c r="AV190" i="7" a="1"/>
  <c r="AV190" i="7" s="1"/>
  <c r="AV188" i="7" a="1"/>
  <c r="AV188" i="7" s="1"/>
  <c r="AV184" i="7" a="1"/>
  <c r="AV184" i="7" s="1"/>
  <c r="AV166" i="7" a="1"/>
  <c r="AV166" i="7" s="1"/>
  <c r="AV163" i="7" a="1"/>
  <c r="AV163" i="7" s="1"/>
  <c r="AV155" i="7" a="1"/>
  <c r="AV155" i="7" s="1"/>
  <c r="AV150" i="7" a="1"/>
  <c r="AV150" i="7" s="1"/>
  <c r="AV342" i="7" a="1"/>
  <c r="AV342" i="7" s="1"/>
  <c r="AV313" i="7" a="1"/>
  <c r="AV313" i="7" s="1"/>
  <c r="AV265" i="7" a="1"/>
  <c r="AV265" i="7" s="1"/>
  <c r="AV261" i="7" a="1"/>
  <c r="AV261" i="7" s="1"/>
  <c r="AV230" i="7" a="1"/>
  <c r="AV230" i="7" s="1"/>
  <c r="AV216" i="7" a="1"/>
  <c r="AV216" i="7" s="1"/>
  <c r="AV198" i="7" a="1"/>
  <c r="AV198" i="7" s="1"/>
  <c r="AV196" i="7" a="1"/>
  <c r="AV196" i="7" s="1"/>
  <c r="AV194" i="7" a="1"/>
  <c r="AV194" i="7" s="1"/>
  <c r="AV179" i="7" a="1"/>
  <c r="AV179" i="7" s="1"/>
  <c r="AV168" i="7" a="1"/>
  <c r="AV168" i="7" s="1"/>
  <c r="AV162" i="7" a="1"/>
  <c r="AV162" i="7" s="1"/>
  <c r="AV149" i="7" a="1"/>
  <c r="AV149" i="7" s="1"/>
  <c r="AV364" i="7" a="1"/>
  <c r="AV364" i="7" s="1"/>
  <c r="AV301" i="7" a="1"/>
  <c r="AV301" i="7" s="1"/>
  <c r="AV242" i="7" a="1"/>
  <c r="AV242" i="7" s="1"/>
  <c r="AV220" i="7" a="1"/>
  <c r="AV220" i="7" s="1"/>
  <c r="AV218" i="7" a="1"/>
  <c r="AV218" i="7" s="1"/>
  <c r="AV185" i="7" a="1"/>
  <c r="AV185" i="7" s="1"/>
  <c r="AV180" i="7" a="1"/>
  <c r="AV180" i="7" s="1"/>
  <c r="AV173" i="7" a="1"/>
  <c r="AV173" i="7" s="1"/>
  <c r="AV171" i="7" a="1"/>
  <c r="AV171" i="7" s="1"/>
  <c r="AV167" i="7" a="1"/>
  <c r="AV167" i="7" s="1"/>
  <c r="AV161" i="7" a="1"/>
  <c r="AV161" i="7" s="1"/>
  <c r="AV294" i="7" a="1"/>
  <c r="AV294" i="7" s="1"/>
  <c r="AV268" i="7" a="1"/>
  <c r="AV268" i="7" s="1"/>
  <c r="AV244" i="7" a="1"/>
  <c r="AV244" i="7" s="1"/>
  <c r="AV223" i="7" a="1"/>
  <c r="AV223" i="7" s="1"/>
  <c r="AV211" i="7" a="1"/>
  <c r="AV211" i="7" s="1"/>
  <c r="AV207" i="7" a="1"/>
  <c r="AV207" i="7" s="1"/>
  <c r="AV186" i="7" a="1"/>
  <c r="AV186" i="7" s="1"/>
  <c r="AV175" i="7" a="1"/>
  <c r="AV175" i="7" s="1"/>
  <c r="AV160" i="7" a="1"/>
  <c r="AV160" i="7" s="1"/>
  <c r="AV146" i="7" a="1"/>
  <c r="AV146" i="7" s="1"/>
  <c r="AV144" i="7" a="1"/>
  <c r="AV144" i="7" s="1"/>
  <c r="AV142" i="7" a="1"/>
  <c r="AV142" i="7" s="1"/>
  <c r="AV140" i="7" a="1"/>
  <c r="AV140" i="7" s="1"/>
  <c r="AV138" i="7" a="1"/>
  <c r="AV138" i="7" s="1"/>
  <c r="AV136" i="7" a="1"/>
  <c r="AV136" i="7" s="1"/>
  <c r="AV134" i="7" a="1"/>
  <c r="AV134" i="7" s="1"/>
  <c r="AV132" i="7" a="1"/>
  <c r="AV132" i="7" s="1"/>
  <c r="AV130" i="7" a="1"/>
  <c r="AV130" i="7" s="1"/>
  <c r="AV128" i="7" a="1"/>
  <c r="AV128" i="7" s="1"/>
  <c r="AV126" i="7" a="1"/>
  <c r="AV126" i="7" s="1"/>
  <c r="AV124" i="7" a="1"/>
  <c r="AV124" i="7" s="1"/>
  <c r="AV122" i="7" a="1"/>
  <c r="AV122" i="7" s="1"/>
  <c r="AV120" i="7" a="1"/>
  <c r="AV120" i="7" s="1"/>
  <c r="AV118" i="7" a="1"/>
  <c r="AV118" i="7" s="1"/>
  <c r="AV116" i="7" a="1"/>
  <c r="AV116" i="7" s="1"/>
  <c r="AV259" i="7" a="1"/>
  <c r="AV259" i="7" s="1"/>
  <c r="AV210" i="7" a="1"/>
  <c r="AV210" i="7" s="1"/>
  <c r="AV95" i="7" a="1"/>
  <c r="AV95" i="7" s="1"/>
  <c r="AV83" i="7" a="1"/>
  <c r="AV83" i="7" s="1"/>
  <c r="AV81" i="7" a="1"/>
  <c r="AV81" i="7" s="1"/>
  <c r="AV73" i="7" a="1"/>
  <c r="AV73" i="7" s="1"/>
  <c r="AV72" i="7" a="1"/>
  <c r="AV72" i="7" s="1"/>
  <c r="AV64" i="7" a="1"/>
  <c r="AV64" i="7" s="1"/>
  <c r="AV60" i="7" a="1"/>
  <c r="AV60" i="7" s="1"/>
  <c r="AV56" i="7" a="1"/>
  <c r="AV56" i="7" s="1"/>
  <c r="AV54" i="7" a="1"/>
  <c r="AV54" i="7" s="1"/>
  <c r="AV52" i="7" a="1"/>
  <c r="AV52" i="7" s="1"/>
  <c r="AV45" i="7" a="1"/>
  <c r="AV45" i="7" s="1"/>
  <c r="AV30" i="7" a="1"/>
  <c r="AV30" i="7" s="1"/>
  <c r="AV20" i="7" a="1"/>
  <c r="AV20" i="7" s="1"/>
  <c r="AV13" i="7" a="1"/>
  <c r="AV13" i="7" s="1"/>
  <c r="AV195" i="7" a="1"/>
  <c r="AV195" i="7" s="1"/>
  <c r="AV189" i="7" a="1"/>
  <c r="AV189" i="7" s="1"/>
  <c r="AV154" i="7" a="1"/>
  <c r="AV154" i="7" s="1"/>
  <c r="AV153" i="7" a="1"/>
  <c r="AV153" i="7" s="1"/>
  <c r="AV152" i="7" a="1"/>
  <c r="AV152" i="7" s="1"/>
  <c r="AV106" i="7" a="1"/>
  <c r="AV106" i="7" s="1"/>
  <c r="AV94" i="7" a="1"/>
  <c r="AV94" i="7" s="1"/>
  <c r="AV90" i="7" a="1"/>
  <c r="AV90" i="7" s="1"/>
  <c r="AV78" i="7" a="1"/>
  <c r="AV78" i="7" s="1"/>
  <c r="AV71" i="7" a="1"/>
  <c r="AV71" i="7" s="1"/>
  <c r="AV63" i="7" a="1"/>
  <c r="AV63" i="7" s="1"/>
  <c r="AV49" i="7" a="1"/>
  <c r="AV49" i="7" s="1"/>
  <c r="AV46" i="7" a="1"/>
  <c r="AV46" i="7" s="1"/>
  <c r="AV31" i="7" a="1"/>
  <c r="AV31" i="7" s="1"/>
  <c r="AV27" i="7" a="1"/>
  <c r="AV27" i="7" s="1"/>
  <c r="AV267" i="7" a="1"/>
  <c r="AV267" i="7" s="1"/>
  <c r="AV241" i="7" a="1"/>
  <c r="AV241" i="7" s="1"/>
  <c r="AV108" i="7" a="1"/>
  <c r="AV108" i="7" s="1"/>
  <c r="AV102" i="7" a="1"/>
  <c r="AV102" i="7" s="1"/>
  <c r="AV93" i="7" a="1"/>
  <c r="AV93" i="7" s="1"/>
  <c r="AV89" i="7" a="1"/>
  <c r="AV89" i="7" s="1"/>
  <c r="AV85" i="7" a="1"/>
  <c r="AV85" i="7" s="1"/>
  <c r="AV70" i="7" a="1"/>
  <c r="AV70" i="7" s="1"/>
  <c r="AV62" i="7" a="1"/>
  <c r="AV62" i="7" s="1"/>
  <c r="AV47" i="7" a="1"/>
  <c r="AV47" i="7" s="1"/>
  <c r="AV40" i="7" a="1"/>
  <c r="AV40" i="7" s="1"/>
  <c r="AV38" i="7" a="1"/>
  <c r="AV38" i="7" s="1"/>
  <c r="AV36" i="7" a="1"/>
  <c r="AV36" i="7" s="1"/>
  <c r="AV32" i="7" a="1"/>
  <c r="AV32" i="7" s="1"/>
  <c r="AV25" i="7" a="1"/>
  <c r="AV25" i="7" s="1"/>
  <c r="AV23" i="7" a="1"/>
  <c r="AV23" i="7" s="1"/>
  <c r="AV19" i="7" a="1"/>
  <c r="AV19" i="7" s="1"/>
  <c r="AV260" i="7" a="1"/>
  <c r="AV260" i="7" s="1"/>
  <c r="AV254" i="7" a="1"/>
  <c r="AV254" i="7" s="1"/>
  <c r="AV214" i="7" a="1"/>
  <c r="AV214" i="7" s="1"/>
  <c r="AV181" i="7" a="1"/>
  <c r="AV181" i="7" s="1"/>
  <c r="AV176" i="7" a="1"/>
  <c r="AV176" i="7" s="1"/>
  <c r="AV174" i="7" a="1"/>
  <c r="AV174" i="7" s="1"/>
  <c r="AV159" i="7" a="1"/>
  <c r="AV159" i="7" s="1"/>
  <c r="AV158" i="7" a="1"/>
  <c r="AV158" i="7" s="1"/>
  <c r="AV157" i="7" a="1"/>
  <c r="AV157" i="7" s="1"/>
  <c r="AV110" i="7" a="1"/>
  <c r="AV110" i="7" s="1"/>
  <c r="AV98" i="7" a="1"/>
  <c r="AV98" i="7" s="1"/>
  <c r="AV77" i="7" a="1"/>
  <c r="AV77" i="7" s="1"/>
  <c r="AV69" i="7" a="1"/>
  <c r="AV69" i="7" s="1"/>
  <c r="AV33" i="7" a="1"/>
  <c r="AV33" i="7" s="1"/>
  <c r="AV28" i="7" a="1"/>
  <c r="AV28" i="7" s="1"/>
  <c r="AV232" i="7" a="1"/>
  <c r="AV232" i="7" s="1"/>
  <c r="AV201" i="7" a="1"/>
  <c r="AV201" i="7" s="1"/>
  <c r="AV172" i="7" a="1"/>
  <c r="AV172" i="7" s="1"/>
  <c r="AV112" i="7" a="1"/>
  <c r="AV112" i="7" s="1"/>
  <c r="AV97" i="7" a="1"/>
  <c r="AV97" i="7" s="1"/>
  <c r="AV84" i="7" a="1"/>
  <c r="AV84" i="7" s="1"/>
  <c r="AV82" i="7" a="1"/>
  <c r="AV82" i="7" s="1"/>
  <c r="AV80" i="7" a="1"/>
  <c r="AV80" i="7" s="1"/>
  <c r="AV74" i="7" a="1"/>
  <c r="AV74" i="7" s="1"/>
  <c r="AV68" i="7" a="1"/>
  <c r="AV68" i="7" s="1"/>
  <c r="AV59" i="7" a="1"/>
  <c r="AV59" i="7" s="1"/>
  <c r="AV55" i="7" a="1"/>
  <c r="AV55" i="7" s="1"/>
  <c r="AV53" i="7" a="1"/>
  <c r="AV53" i="7" s="1"/>
  <c r="AV41" i="7" a="1"/>
  <c r="AV41" i="7" s="1"/>
  <c r="AV34" i="7" a="1"/>
  <c r="AV34" i="7" s="1"/>
  <c r="AV228" i="7" a="1"/>
  <c r="AV228" i="7" s="1"/>
  <c r="AV212" i="7" a="1"/>
  <c r="AV212" i="7" s="1"/>
  <c r="AV197" i="7" a="1"/>
  <c r="AV197" i="7" s="1"/>
  <c r="AV104" i="7" a="1"/>
  <c r="AV104" i="7" s="1"/>
  <c r="AV99" i="7" a="1"/>
  <c r="AV99" i="7" s="1"/>
  <c r="AV96" i="7" a="1"/>
  <c r="AV96" i="7" s="1"/>
  <c r="AV61" i="7" a="1"/>
  <c r="AV61" i="7" s="1"/>
  <c r="AV58" i="7" a="1"/>
  <c r="AV58" i="7" s="1"/>
  <c r="AV217" i="7" a="1"/>
  <c r="AV217" i="7" s="1"/>
  <c r="AV177" i="7" a="1"/>
  <c r="AV177" i="7" s="1"/>
  <c r="AV148" i="7" a="1"/>
  <c r="AV148" i="7" s="1"/>
  <c r="AV114" i="7" a="1"/>
  <c r="AV114" i="7" s="1"/>
  <c r="AV86" i="7" a="1"/>
  <c r="AV86" i="7" s="1"/>
  <c r="AV200" i="7" a="1"/>
  <c r="AV200" i="7" s="1"/>
  <c r="AV187" i="7" a="1"/>
  <c r="AV187" i="7" s="1"/>
  <c r="AV170" i="7" a="1"/>
  <c r="AV170" i="7" s="1"/>
  <c r="AV100" i="7" a="1"/>
  <c r="AV100" i="7" s="1"/>
  <c r="AV76" i="7" a="1"/>
  <c r="AV76" i="7" s="1"/>
  <c r="AV51" i="7" a="1"/>
  <c r="AV51" i="7" s="1"/>
  <c r="AV48" i="7" a="1"/>
  <c r="AV48" i="7" s="1"/>
  <c r="AV43" i="7" a="1"/>
  <c r="AV43" i="7" s="1"/>
  <c r="AV182" i="7" a="1"/>
  <c r="AV182" i="7" s="1"/>
  <c r="AV221" i="7" a="1"/>
  <c r="AV221" i="7" s="1"/>
  <c r="AV191" i="7" a="1"/>
  <c r="AV191" i="7" s="1"/>
  <c r="DK5" i="7"/>
  <c r="P369" i="7" a="1"/>
  <c r="P369" i="7" s="1"/>
  <c r="P365" i="7" a="1"/>
  <c r="P365" i="7" s="1"/>
  <c r="P361" i="7" a="1"/>
  <c r="P361" i="7" s="1"/>
  <c r="P357" i="7" a="1"/>
  <c r="P357" i="7" s="1"/>
  <c r="P353" i="7" a="1"/>
  <c r="P353" i="7" s="1"/>
  <c r="P349" i="7" a="1"/>
  <c r="P349" i="7" s="1"/>
  <c r="P345" i="7" a="1"/>
  <c r="P345" i="7" s="1"/>
  <c r="P341" i="7" a="1"/>
  <c r="P341" i="7" s="1"/>
  <c r="P337" i="7" a="1"/>
  <c r="P337" i="7" s="1"/>
  <c r="P359" i="7" a="1"/>
  <c r="P359" i="7" s="1"/>
  <c r="P338" i="7" a="1"/>
  <c r="P338" i="7" s="1"/>
  <c r="P356" i="7" a="1"/>
  <c r="P356" i="7" s="1"/>
  <c r="P354" i="7" a="1"/>
  <c r="P354" i="7" s="1"/>
  <c r="P333" i="7" a="1"/>
  <c r="P333" i="7" s="1"/>
  <c r="P332" i="7" a="1"/>
  <c r="P332" i="7" s="1"/>
  <c r="P366" i="7" a="1"/>
  <c r="P366" i="7" s="1"/>
  <c r="P351" i="7" a="1"/>
  <c r="P351" i="7" s="1"/>
  <c r="P342" i="7" a="1"/>
  <c r="P342" i="7" s="1"/>
  <c r="P339" i="7" a="1"/>
  <c r="P339" i="7" s="1"/>
  <c r="P336" i="7" a="1"/>
  <c r="P336" i="7" s="1"/>
  <c r="P335" i="7" a="1"/>
  <c r="P335" i="7" s="1"/>
  <c r="P334" i="7" a="1"/>
  <c r="P334" i="7" s="1"/>
  <c r="P368" i="7" a="1"/>
  <c r="P368" i="7" s="1"/>
  <c r="P363" i="7" a="1"/>
  <c r="P363" i="7" s="1"/>
  <c r="P360" i="7" a="1"/>
  <c r="P360" i="7" s="1"/>
  <c r="P358" i="7" a="1"/>
  <c r="P358" i="7" s="1"/>
  <c r="P350" i="7" a="1"/>
  <c r="P350" i="7" s="1"/>
  <c r="P304" i="7" a="1"/>
  <c r="P304" i="7" s="1"/>
  <c r="P303" i="7" a="1"/>
  <c r="P303" i="7" s="1"/>
  <c r="P302" i="7" a="1"/>
  <c r="P302" i="7" s="1"/>
  <c r="P301" i="7" a="1"/>
  <c r="P301" i="7" s="1"/>
  <c r="P352" i="7" a="1"/>
  <c r="P352" i="7" s="1"/>
  <c r="P326" i="7" a="1"/>
  <c r="P326" i="7" s="1"/>
  <c r="P308" i="7" a="1"/>
  <c r="P308" i="7" s="1"/>
  <c r="P307" i="7" a="1"/>
  <c r="P307" i="7" s="1"/>
  <c r="P306" i="7" a="1"/>
  <c r="P306" i="7" s="1"/>
  <c r="P305" i="7" a="1"/>
  <c r="P305" i="7" s="1"/>
  <c r="P331" i="7" a="1"/>
  <c r="P331" i="7" s="1"/>
  <c r="P329" i="7" a="1"/>
  <c r="P329" i="7" s="1"/>
  <c r="P312" i="7" a="1"/>
  <c r="P312" i="7" s="1"/>
  <c r="P311" i="7" a="1"/>
  <c r="P311" i="7" s="1"/>
  <c r="P310" i="7" a="1"/>
  <c r="P310" i="7" s="1"/>
  <c r="P309" i="7" a="1"/>
  <c r="P309" i="7" s="1"/>
  <c r="P364" i="7" a="1"/>
  <c r="P364" i="7" s="1"/>
  <c r="P355" i="7" a="1"/>
  <c r="P355" i="7" s="1"/>
  <c r="P348" i="7" a="1"/>
  <c r="P348" i="7" s="1"/>
  <c r="P346" i="7" a="1"/>
  <c r="P346" i="7" s="1"/>
  <c r="P362" i="7" a="1"/>
  <c r="P362" i="7" s="1"/>
  <c r="P347" i="7" a="1"/>
  <c r="P347" i="7" s="1"/>
  <c r="P344" i="7" a="1"/>
  <c r="P344" i="7" s="1"/>
  <c r="P343" i="7" a="1"/>
  <c r="P343" i="7" s="1"/>
  <c r="P318" i="7" a="1"/>
  <c r="P318" i="7" s="1"/>
  <c r="P297" i="7" a="1"/>
  <c r="P297" i="7" s="1"/>
  <c r="P290" i="7" a="1"/>
  <c r="P290" i="7" s="1"/>
  <c r="P283" i="7" a="1"/>
  <c r="P283" i="7" s="1"/>
  <c r="P367" i="7" a="1"/>
  <c r="P367" i="7" s="1"/>
  <c r="P322" i="7" a="1"/>
  <c r="P322" i="7" s="1"/>
  <c r="P313" i="7" a="1"/>
  <c r="P313" i="7" s="1"/>
  <c r="P294" i="7" a="1"/>
  <c r="P294" i="7" s="1"/>
  <c r="P287" i="7" a="1"/>
  <c r="P287" i="7" s="1"/>
  <c r="P340" i="7" a="1"/>
  <c r="P340" i="7" s="1"/>
  <c r="P327" i="7" a="1"/>
  <c r="P327" i="7" s="1"/>
  <c r="P317" i="7" a="1"/>
  <c r="P317" i="7" s="1"/>
  <c r="P298" i="7" a="1"/>
  <c r="P298" i="7" s="1"/>
  <c r="P291" i="7" a="1"/>
  <c r="P291" i="7" s="1"/>
  <c r="P284" i="7" a="1"/>
  <c r="P284" i="7" s="1"/>
  <c r="P321" i="7" a="1"/>
  <c r="P321" i="7" s="1"/>
  <c r="P316" i="7" a="1"/>
  <c r="P316" i="7" s="1"/>
  <c r="P295" i="7" a="1"/>
  <c r="P295" i="7" s="1"/>
  <c r="P288" i="7" a="1"/>
  <c r="P288" i="7" s="1"/>
  <c r="P328" i="7" a="1"/>
  <c r="P328" i="7" s="1"/>
  <c r="P324" i="7" a="1"/>
  <c r="P324" i="7" s="1"/>
  <c r="P296" i="7" a="1"/>
  <c r="P296" i="7" s="1"/>
  <c r="P279" i="7" a="1"/>
  <c r="P279" i="7" s="1"/>
  <c r="P278" i="7" a="1"/>
  <c r="P278" i="7" s="1"/>
  <c r="P272" i="7" a="1"/>
  <c r="P272" i="7" s="1"/>
  <c r="P265" i="7" a="1"/>
  <c r="P265" i="7" s="1"/>
  <c r="P240" i="7" a="1"/>
  <c r="P240" i="7" s="1"/>
  <c r="P239" i="7" a="1"/>
  <c r="P239" i="7" s="1"/>
  <c r="P238" i="7" a="1"/>
  <c r="P238" i="7" s="1"/>
  <c r="P237" i="7" a="1"/>
  <c r="P237" i="7" s="1"/>
  <c r="P208" i="7" a="1"/>
  <c r="P208" i="7" s="1"/>
  <c r="P207" i="7" a="1"/>
  <c r="P207" i="7" s="1"/>
  <c r="P206" i="7" a="1"/>
  <c r="P206" i="7" s="1"/>
  <c r="P205" i="7" a="1"/>
  <c r="P205" i="7" s="1"/>
  <c r="P319" i="7" a="1"/>
  <c r="P319" i="7" s="1"/>
  <c r="P289" i="7" a="1"/>
  <c r="P289" i="7" s="1"/>
  <c r="P282" i="7" a="1"/>
  <c r="P282" i="7" s="1"/>
  <c r="P281" i="7" a="1"/>
  <c r="P281" i="7" s="1"/>
  <c r="P280" i="7" a="1"/>
  <c r="P280" i="7" s="1"/>
  <c r="P276" i="7" a="1"/>
  <c r="P276" i="7" s="1"/>
  <c r="P269" i="7" a="1"/>
  <c r="P269" i="7" s="1"/>
  <c r="P262" i="7" a="1"/>
  <c r="P262" i="7" s="1"/>
  <c r="P314" i="7" a="1"/>
  <c r="P314" i="7" s="1"/>
  <c r="P273" i="7" a="1"/>
  <c r="P273" i="7" s="1"/>
  <c r="P266" i="7" a="1"/>
  <c r="P266" i="7" s="1"/>
  <c r="P330" i="7" a="1"/>
  <c r="P330" i="7" s="1"/>
  <c r="P320" i="7" a="1"/>
  <c r="P320" i="7" s="1"/>
  <c r="P299" i="7" a="1"/>
  <c r="P299" i="7" s="1"/>
  <c r="P292" i="7" a="1"/>
  <c r="P292" i="7" s="1"/>
  <c r="P277" i="7" a="1"/>
  <c r="P277" i="7" s="1"/>
  <c r="P270" i="7" a="1"/>
  <c r="P270" i="7" s="1"/>
  <c r="P263" i="7" a="1"/>
  <c r="P263" i="7" s="1"/>
  <c r="P325" i="7" a="1"/>
  <c r="P325" i="7" s="1"/>
  <c r="P315" i="7" a="1"/>
  <c r="P315" i="7" s="1"/>
  <c r="P285" i="7" a="1"/>
  <c r="P285" i="7" s="1"/>
  <c r="P274" i="7" a="1"/>
  <c r="P274" i="7" s="1"/>
  <c r="P267" i="7" a="1"/>
  <c r="P267" i="7" s="1"/>
  <c r="P256" i="7" a="1"/>
  <c r="P256" i="7" s="1"/>
  <c r="P255" i="7" a="1"/>
  <c r="P255" i="7" s="1"/>
  <c r="P254" i="7" a="1"/>
  <c r="P254" i="7" s="1"/>
  <c r="P300" i="7" a="1"/>
  <c r="P300" i="7" s="1"/>
  <c r="P271" i="7" a="1"/>
  <c r="P271" i="7" s="1"/>
  <c r="P260" i="7" a="1"/>
  <c r="P260" i="7" s="1"/>
  <c r="P259" i="7" a="1"/>
  <c r="P259" i="7" s="1"/>
  <c r="P258" i="7" a="1"/>
  <c r="P258" i="7" s="1"/>
  <c r="P257" i="7" a="1"/>
  <c r="P257" i="7" s="1"/>
  <c r="P264" i="7" a="1"/>
  <c r="P264" i="7" s="1"/>
  <c r="P244" i="7" a="1"/>
  <c r="P244" i="7" s="1"/>
  <c r="P229" i="7" a="1"/>
  <c r="P229" i="7" s="1"/>
  <c r="P222" i="7" a="1"/>
  <c r="P222" i="7" s="1"/>
  <c r="P215" i="7" a="1"/>
  <c r="P215" i="7" s="1"/>
  <c r="P200" i="7" a="1"/>
  <c r="P200" i="7" s="1"/>
  <c r="P199" i="7" a="1"/>
  <c r="P199" i="7" s="1"/>
  <c r="P198" i="7" a="1"/>
  <c r="P198" i="7" s="1"/>
  <c r="P197" i="7" a="1"/>
  <c r="P197" i="7" s="1"/>
  <c r="P176" i="7" a="1"/>
  <c r="P176" i="7" s="1"/>
  <c r="P172" i="7" a="1"/>
  <c r="P172" i="7" s="1"/>
  <c r="P168" i="7" a="1"/>
  <c r="P168" i="7" s="1"/>
  <c r="P164" i="7" a="1"/>
  <c r="P164" i="7" s="1"/>
  <c r="P252" i="7" a="1"/>
  <c r="P252" i="7" s="1"/>
  <c r="P250" i="7" a="1"/>
  <c r="P250" i="7" s="1"/>
  <c r="P248" i="7" a="1"/>
  <c r="P248" i="7" s="1"/>
  <c r="P233" i="7" a="1"/>
  <c r="P233" i="7" s="1"/>
  <c r="P226" i="7" a="1"/>
  <c r="P226" i="7" s="1"/>
  <c r="P219" i="7" a="1"/>
  <c r="P219" i="7" s="1"/>
  <c r="P212" i="7" a="1"/>
  <c r="P212" i="7" s="1"/>
  <c r="P204" i="7" a="1"/>
  <c r="P204" i="7" s="1"/>
  <c r="P203" i="7" a="1"/>
  <c r="P203" i="7" s="1"/>
  <c r="P286" i="7" a="1"/>
  <c r="P286" i="7" s="1"/>
  <c r="P275" i="7" a="1"/>
  <c r="P275" i="7" s="1"/>
  <c r="P241" i="7" a="1"/>
  <c r="P241" i="7" s="1"/>
  <c r="P230" i="7" a="1"/>
  <c r="P230" i="7" s="1"/>
  <c r="P223" i="7" a="1"/>
  <c r="P223" i="7" s="1"/>
  <c r="P216" i="7" a="1"/>
  <c r="P216" i="7" s="1"/>
  <c r="P268" i="7" a="1"/>
  <c r="P268" i="7" s="1"/>
  <c r="P261" i="7" a="1"/>
  <c r="P261" i="7" s="1"/>
  <c r="P245" i="7" a="1"/>
  <c r="P245" i="7" s="1"/>
  <c r="P234" i="7" a="1"/>
  <c r="P234" i="7" s="1"/>
  <c r="P227" i="7" a="1"/>
  <c r="P227" i="7" s="1"/>
  <c r="P220" i="7" a="1"/>
  <c r="P220" i="7" s="1"/>
  <c r="P323" i="7" a="1"/>
  <c r="P323" i="7" s="1"/>
  <c r="P242" i="7" a="1"/>
  <c r="P242" i="7" s="1"/>
  <c r="P231" i="7" a="1"/>
  <c r="P231" i="7" s="1"/>
  <c r="P224" i="7" a="1"/>
  <c r="P224" i="7" s="1"/>
  <c r="P251" i="7" a="1"/>
  <c r="P251" i="7" s="1"/>
  <c r="P249" i="7" a="1"/>
  <c r="P249" i="7" s="1"/>
  <c r="P246" i="7" a="1"/>
  <c r="P246" i="7" s="1"/>
  <c r="P235" i="7" a="1"/>
  <c r="P235" i="7" s="1"/>
  <c r="P228" i="7" a="1"/>
  <c r="P228" i="7" s="1"/>
  <c r="P293" i="7" a="1"/>
  <c r="P293" i="7" s="1"/>
  <c r="P253" i="7" a="1"/>
  <c r="P253" i="7" s="1"/>
  <c r="P243" i="7" a="1"/>
  <c r="P243" i="7" s="1"/>
  <c r="P232" i="7" a="1"/>
  <c r="P232" i="7" s="1"/>
  <c r="P221" i="7" a="1"/>
  <c r="P221" i="7" s="1"/>
  <c r="P218" i="7" a="1"/>
  <c r="P218" i="7" s="1"/>
  <c r="P196" i="7" a="1"/>
  <c r="P196" i="7" s="1"/>
  <c r="P185" i="7" a="1"/>
  <c r="P185" i="7" s="1"/>
  <c r="P175" i="7" a="1"/>
  <c r="P175" i="7" s="1"/>
  <c r="P174" i="7" a="1"/>
  <c r="P174" i="7" s="1"/>
  <c r="P173" i="7" a="1"/>
  <c r="P173" i="7" s="1"/>
  <c r="P236" i="7" a="1"/>
  <c r="P236" i="7" s="1"/>
  <c r="P189" i="7" a="1"/>
  <c r="P189" i="7" s="1"/>
  <c r="P182" i="7" a="1"/>
  <c r="P182" i="7" s="1"/>
  <c r="P178" i="7" a="1"/>
  <c r="P178" i="7" s="1"/>
  <c r="P177" i="7" a="1"/>
  <c r="P177" i="7" s="1"/>
  <c r="P214" i="7" a="1"/>
  <c r="P214" i="7" s="1"/>
  <c r="P213" i="7" a="1"/>
  <c r="P213" i="7" s="1"/>
  <c r="P193" i="7" a="1"/>
  <c r="P193" i="7" s="1"/>
  <c r="P186" i="7" a="1"/>
  <c r="P186" i="7" s="1"/>
  <c r="P179" i="7" a="1"/>
  <c r="P179" i="7" s="1"/>
  <c r="P217" i="7" a="1"/>
  <c r="P217" i="7" s="1"/>
  <c r="P201" i="7" a="1"/>
  <c r="P201" i="7" s="1"/>
  <c r="P190" i="7" a="1"/>
  <c r="P190" i="7" s="1"/>
  <c r="P183" i="7" a="1"/>
  <c r="P183" i="7" s="1"/>
  <c r="P225" i="7" a="1"/>
  <c r="P225" i="7" s="1"/>
  <c r="P211" i="7" a="1"/>
  <c r="P211" i="7" s="1"/>
  <c r="P209" i="7" a="1"/>
  <c r="P209" i="7" s="1"/>
  <c r="P194" i="7" a="1"/>
  <c r="P194" i="7" s="1"/>
  <c r="P187" i="7" a="1"/>
  <c r="P187" i="7" s="1"/>
  <c r="P180" i="7" a="1"/>
  <c r="P180" i="7" s="1"/>
  <c r="P165" i="7" a="1"/>
  <c r="P165" i="7" s="1"/>
  <c r="P135" i="7" a="1"/>
  <c r="P135" i="7" s="1"/>
  <c r="P134" i="7" a="1"/>
  <c r="P134" i="7" s="1"/>
  <c r="P133" i="7" a="1"/>
  <c r="P133" i="7" s="1"/>
  <c r="P132" i="7" a="1"/>
  <c r="P132" i="7" s="1"/>
  <c r="P122" i="7" a="1"/>
  <c r="P122" i="7" s="1"/>
  <c r="P118" i="7" a="1"/>
  <c r="P118" i="7" s="1"/>
  <c r="P114" i="7" a="1"/>
  <c r="P114" i="7" s="1"/>
  <c r="P110" i="7" a="1"/>
  <c r="P110" i="7" s="1"/>
  <c r="P106" i="7" a="1"/>
  <c r="P106" i="7" s="1"/>
  <c r="P102" i="7" a="1"/>
  <c r="P102" i="7" s="1"/>
  <c r="P98" i="7" a="1"/>
  <c r="P98" i="7" s="1"/>
  <c r="P94" i="7" a="1"/>
  <c r="P94" i="7" s="1"/>
  <c r="P90" i="7" a="1"/>
  <c r="P90" i="7" s="1"/>
  <c r="P86" i="7" a="1"/>
  <c r="P86" i="7" s="1"/>
  <c r="P82" i="7" a="1"/>
  <c r="P82" i="7" s="1"/>
  <c r="P78" i="7" a="1"/>
  <c r="P78" i="7" s="1"/>
  <c r="P202" i="7" a="1"/>
  <c r="P202" i="7" s="1"/>
  <c r="P170" i="7" a="1"/>
  <c r="P170" i="7" s="1"/>
  <c r="P162" i="7" a="1"/>
  <c r="P162" i="7" s="1"/>
  <c r="P139" i="7" a="1"/>
  <c r="P139" i="7" s="1"/>
  <c r="P138" i="7" a="1"/>
  <c r="P138" i="7" s="1"/>
  <c r="P137" i="7" a="1"/>
  <c r="P137" i="7" s="1"/>
  <c r="P136" i="7" a="1"/>
  <c r="P136" i="7" s="1"/>
  <c r="P195" i="7" a="1"/>
  <c r="P195" i="7" s="1"/>
  <c r="P188" i="7" a="1"/>
  <c r="P188" i="7" s="1"/>
  <c r="P166" i="7" a="1"/>
  <c r="P166" i="7" s="1"/>
  <c r="P143" i="7" a="1"/>
  <c r="P143" i="7" s="1"/>
  <c r="P142" i="7" a="1"/>
  <c r="P142" i="7" s="1"/>
  <c r="P141" i="7" a="1"/>
  <c r="P141" i="7" s="1"/>
  <c r="P140" i="7" a="1"/>
  <c r="P140" i="7" s="1"/>
  <c r="P121" i="7" a="1"/>
  <c r="P121" i="7" s="1"/>
  <c r="P117" i="7" a="1"/>
  <c r="P117" i="7" s="1"/>
  <c r="P181" i="7" a="1"/>
  <c r="P181" i="7" s="1"/>
  <c r="P163" i="7" a="1"/>
  <c r="P163" i="7" s="1"/>
  <c r="P147" i="7" a="1"/>
  <c r="P147" i="7" s="1"/>
  <c r="P146" i="7" a="1"/>
  <c r="P146" i="7" s="1"/>
  <c r="P145" i="7" a="1"/>
  <c r="P145" i="7" s="1"/>
  <c r="P144" i="7" a="1"/>
  <c r="P144" i="7" s="1"/>
  <c r="P210" i="7" a="1"/>
  <c r="P210" i="7" s="1"/>
  <c r="P169" i="7" a="1"/>
  <c r="P169" i="7" s="1"/>
  <c r="P167" i="7" a="1"/>
  <c r="P167" i="7" s="1"/>
  <c r="P151" i="7" a="1"/>
  <c r="P151" i="7" s="1"/>
  <c r="P150" i="7" a="1"/>
  <c r="P150" i="7" s="1"/>
  <c r="P149" i="7" a="1"/>
  <c r="P149" i="7" s="1"/>
  <c r="P148" i="7" a="1"/>
  <c r="P148" i="7" s="1"/>
  <c r="P120" i="7" a="1"/>
  <c r="P120" i="7" s="1"/>
  <c r="P116" i="7" a="1"/>
  <c r="P116" i="7" s="1"/>
  <c r="P191" i="7" a="1"/>
  <c r="P191" i="7" s="1"/>
  <c r="P184" i="7" a="1"/>
  <c r="P184" i="7" s="1"/>
  <c r="P155" i="7" a="1"/>
  <c r="P155" i="7" s="1"/>
  <c r="P154" i="7" a="1"/>
  <c r="P154" i="7" s="1"/>
  <c r="P153" i="7" a="1"/>
  <c r="P153" i="7" s="1"/>
  <c r="P152" i="7" a="1"/>
  <c r="P152" i="7" s="1"/>
  <c r="P159" i="7" a="1"/>
  <c r="P159" i="7" s="1"/>
  <c r="P157" i="7" a="1"/>
  <c r="P157" i="7" s="1"/>
  <c r="P119" i="7" a="1"/>
  <c r="P119" i="7" s="1"/>
  <c r="P108" i="7" a="1"/>
  <c r="P108" i="7" s="1"/>
  <c r="P97" i="7" a="1"/>
  <c r="P97" i="7" s="1"/>
  <c r="P96" i="7" a="1"/>
  <c r="P96" i="7" s="1"/>
  <c r="P95" i="7" a="1"/>
  <c r="P95" i="7" s="1"/>
  <c r="P73" i="7" a="1"/>
  <c r="P73" i="7" s="1"/>
  <c r="P69" i="7" a="1"/>
  <c r="P69" i="7" s="1"/>
  <c r="P65" i="7" a="1"/>
  <c r="P65" i="7" s="1"/>
  <c r="P61" i="7" a="1"/>
  <c r="P61" i="7" s="1"/>
  <c r="P57" i="7" a="1"/>
  <c r="P57" i="7" s="1"/>
  <c r="P53" i="7" a="1"/>
  <c r="P53" i="7" s="1"/>
  <c r="P49" i="7" a="1"/>
  <c r="P49" i="7" s="1"/>
  <c r="P45" i="7" a="1"/>
  <c r="P45" i="7" s="1"/>
  <c r="P41" i="7" a="1"/>
  <c r="P41" i="7" s="1"/>
  <c r="P37" i="7" a="1"/>
  <c r="P37" i="7" s="1"/>
  <c r="P171" i="7" a="1"/>
  <c r="P171" i="7" s="1"/>
  <c r="P161" i="7" a="1"/>
  <c r="P161" i="7" s="1"/>
  <c r="P107" i="7" a="1"/>
  <c r="P107" i="7" s="1"/>
  <c r="P101" i="7" a="1"/>
  <c r="P101" i="7" s="1"/>
  <c r="P100" i="7" a="1"/>
  <c r="P100" i="7" s="1"/>
  <c r="P99" i="7" a="1"/>
  <c r="P99" i="7" s="1"/>
  <c r="P247" i="7" a="1"/>
  <c r="P247" i="7" s="1"/>
  <c r="P126" i="7" a="1"/>
  <c r="P126" i="7" s="1"/>
  <c r="P124" i="7" a="1"/>
  <c r="P124" i="7" s="1"/>
  <c r="P115" i="7" a="1"/>
  <c r="P115" i="7" s="1"/>
  <c r="P105" i="7" a="1"/>
  <c r="P105" i="7" s="1"/>
  <c r="P104" i="7" a="1"/>
  <c r="P104" i="7" s="1"/>
  <c r="P103" i="7" a="1"/>
  <c r="P103" i="7" s="1"/>
  <c r="P72" i="7" a="1"/>
  <c r="P72" i="7" s="1"/>
  <c r="P68" i="7" a="1"/>
  <c r="P68" i="7" s="1"/>
  <c r="P64" i="7" a="1"/>
  <c r="P64" i="7" s="1"/>
  <c r="P60" i="7" a="1"/>
  <c r="P60" i="7" s="1"/>
  <c r="P56" i="7" a="1"/>
  <c r="P56" i="7" s="1"/>
  <c r="P52" i="7" a="1"/>
  <c r="P52" i="7" s="1"/>
  <c r="P48" i="7" a="1"/>
  <c r="P48" i="7" s="1"/>
  <c r="P192" i="7" a="1"/>
  <c r="P192" i="7" s="1"/>
  <c r="P130" i="7" a="1"/>
  <c r="P130" i="7" s="1"/>
  <c r="P128" i="7" a="1"/>
  <c r="P128" i="7" s="1"/>
  <c r="P113" i="7" a="1"/>
  <c r="P113" i="7" s="1"/>
  <c r="P77" i="7" a="1"/>
  <c r="P77" i="7" s="1"/>
  <c r="P76" i="7" a="1"/>
  <c r="P76" i="7" s="1"/>
  <c r="P158" i="7" a="1"/>
  <c r="P158" i="7" s="1"/>
  <c r="P156" i="7" a="1"/>
  <c r="P156" i="7" s="1"/>
  <c r="P112" i="7" a="1"/>
  <c r="P112" i="7" s="1"/>
  <c r="P81" i="7" a="1"/>
  <c r="P81" i="7" s="1"/>
  <c r="P80" i="7" a="1"/>
  <c r="P80" i="7" s="1"/>
  <c r="P79" i="7" a="1"/>
  <c r="P79" i="7" s="1"/>
  <c r="P75" i="7" a="1"/>
  <c r="P75" i="7" s="1"/>
  <c r="P160" i="7" a="1"/>
  <c r="P160" i="7" s="1"/>
  <c r="P111" i="7" a="1"/>
  <c r="P111" i="7" s="1"/>
  <c r="P127" i="7" a="1"/>
  <c r="P127" i="7" s="1"/>
  <c r="P125" i="7" a="1"/>
  <c r="P125" i="7" s="1"/>
  <c r="P123" i="7" a="1"/>
  <c r="P123" i="7" s="1"/>
  <c r="P91" i="7" a="1"/>
  <c r="P91" i="7" s="1"/>
  <c r="P84" i="7" a="1"/>
  <c r="P84" i="7" s="1"/>
  <c r="P59" i="7" a="1"/>
  <c r="P59" i="7" s="1"/>
  <c r="P88" i="7" a="1"/>
  <c r="P88" i="7" s="1"/>
  <c r="P54" i="7" a="1"/>
  <c r="P54" i="7" s="1"/>
  <c r="P47" i="7" a="1"/>
  <c r="P47" i="7" s="1"/>
  <c r="P44" i="7" a="1"/>
  <c r="P44" i="7" s="1"/>
  <c r="P32" i="7" a="1"/>
  <c r="P32" i="7" s="1"/>
  <c r="P28" i="7" a="1"/>
  <c r="P28" i="7" s="1"/>
  <c r="P24" i="7" a="1"/>
  <c r="P24" i="7" s="1"/>
  <c r="P20" i="7" a="1"/>
  <c r="P20" i="7" s="1"/>
  <c r="P16" i="7" a="1"/>
  <c r="P16" i="7" s="1"/>
  <c r="P12" i="7" a="1"/>
  <c r="P12" i="7" s="1"/>
  <c r="P92" i="7" a="1"/>
  <c r="P92" i="7" s="1"/>
  <c r="P85" i="7" a="1"/>
  <c r="P85" i="7" s="1"/>
  <c r="P66" i="7" a="1"/>
  <c r="P66" i="7" s="1"/>
  <c r="P51" i="7" a="1"/>
  <c r="P51" i="7" s="1"/>
  <c r="P9" i="7"/>
  <c r="Q5" i="7"/>
  <c r="AW5" i="7" s="1"/>
  <c r="P89" i="7" a="1"/>
  <c r="P89" i="7" s="1"/>
  <c r="P63" i="7" a="1"/>
  <c r="P63" i="7" s="1"/>
  <c r="P38" i="7" a="1"/>
  <c r="P38" i="7" s="1"/>
  <c r="P35" i="7" a="1"/>
  <c r="P35" i="7" s="1"/>
  <c r="P31" i="7" a="1"/>
  <c r="P31" i="7" s="1"/>
  <c r="P27" i="7" a="1"/>
  <c r="P27" i="7" s="1"/>
  <c r="P23" i="7" a="1"/>
  <c r="P23" i="7" s="1"/>
  <c r="P19" i="7" a="1"/>
  <c r="P19" i="7" s="1"/>
  <c r="P15" i="7" a="1"/>
  <c r="P15" i="7" s="1"/>
  <c r="P131" i="7" a="1"/>
  <c r="P131" i="7" s="1"/>
  <c r="P93" i="7" a="1"/>
  <c r="P93" i="7" s="1"/>
  <c r="P71" i="7" a="1"/>
  <c r="P71" i="7" s="1"/>
  <c r="P58" i="7" a="1"/>
  <c r="P58" i="7" s="1"/>
  <c r="P129" i="7" a="1"/>
  <c r="P129" i="7" s="1"/>
  <c r="P109" i="7" a="1"/>
  <c r="P109" i="7" s="1"/>
  <c r="P74" i="7" a="1"/>
  <c r="P74" i="7" s="1"/>
  <c r="P55" i="7" a="1"/>
  <c r="P55" i="7" s="1"/>
  <c r="P42" i="7" a="1"/>
  <c r="P42" i="7" s="1"/>
  <c r="P39" i="7" a="1"/>
  <c r="P39" i="7" s="1"/>
  <c r="P36" i="7" a="1"/>
  <c r="P36" i="7" s="1"/>
  <c r="P34" i="7" a="1"/>
  <c r="P34" i="7" s="1"/>
  <c r="P30" i="7" a="1"/>
  <c r="P30" i="7" s="1"/>
  <c r="P26" i="7" a="1"/>
  <c r="P26" i="7" s="1"/>
  <c r="P22" i="7" a="1"/>
  <c r="P22" i="7" s="1"/>
  <c r="P18" i="7" a="1"/>
  <c r="P18" i="7" s="1"/>
  <c r="P14" i="7" a="1"/>
  <c r="P14" i="7" s="1"/>
  <c r="P87" i="7" a="1"/>
  <c r="P87" i="7" s="1"/>
  <c r="P46" i="7" a="1"/>
  <c r="P46" i="7" s="1"/>
  <c r="P29" i="7" a="1"/>
  <c r="P29" i="7" s="1"/>
  <c r="P13" i="7" a="1"/>
  <c r="P13" i="7" s="1"/>
  <c r="P62" i="7" a="1"/>
  <c r="P62" i="7" s="1"/>
  <c r="P43" i="7" a="1"/>
  <c r="P43" i="7" s="1"/>
  <c r="P25" i="7" a="1"/>
  <c r="P25" i="7" s="1"/>
  <c r="P70" i="7" a="1"/>
  <c r="P70" i="7" s="1"/>
  <c r="P67" i="7" a="1"/>
  <c r="P67" i="7" s="1"/>
  <c r="P50" i="7" a="1"/>
  <c r="P50" i="7" s="1"/>
  <c r="P83" i="7" a="1"/>
  <c r="P83" i="7" s="1"/>
  <c r="P40" i="7" a="1"/>
  <c r="P40" i="7" s="1"/>
  <c r="P11" i="7" a="1"/>
  <c r="P11" i="7" s="1"/>
  <c r="P33" i="7" a="1"/>
  <c r="P33" i="7" s="1"/>
  <c r="P21" i="7" a="1"/>
  <c r="P21" i="7" s="1"/>
  <c r="P10" i="7" a="1"/>
  <c r="P10" i="7" s="1"/>
  <c r="P17" i="7" a="1"/>
  <c r="P17" i="7" s="1"/>
  <c r="DL3" i="7"/>
  <c r="DL2" i="7"/>
  <c r="DL4" i="7" s="1"/>
  <c r="DL369" i="7"/>
  <c r="DL367" i="7"/>
  <c r="DL357" i="7"/>
  <c r="DL356" i="7"/>
  <c r="DL346" i="7"/>
  <c r="DL335" i="7"/>
  <c r="DL325" i="7"/>
  <c r="DL324" i="7"/>
  <c r="DL366" i="7"/>
  <c r="DL355" i="7"/>
  <c r="DL345" i="7"/>
  <c r="DL344" i="7"/>
  <c r="DL334" i="7"/>
  <c r="DL323" i="7"/>
  <c r="DL313" i="7"/>
  <c r="DL312" i="7"/>
  <c r="DL302" i="7"/>
  <c r="DL365" i="7"/>
  <c r="DL364" i="7"/>
  <c r="DL363" i="7"/>
  <c r="DL353" i="7"/>
  <c r="DL352" i="7"/>
  <c r="DL342" i="7"/>
  <c r="DL331" i="7"/>
  <c r="DL362" i="7"/>
  <c r="DL351" i="7"/>
  <c r="DL341" i="7"/>
  <c r="DL340" i="7"/>
  <c r="DL330" i="7"/>
  <c r="DL319" i="7"/>
  <c r="DL309" i="7"/>
  <c r="DL308" i="7"/>
  <c r="DL300" i="7"/>
  <c r="DL296" i="7"/>
  <c r="DL361" i="7"/>
  <c r="DL360" i="7"/>
  <c r="DL359" i="7"/>
  <c r="DL349" i="7"/>
  <c r="DL348" i="7"/>
  <c r="DL338" i="7"/>
  <c r="DL327" i="7"/>
  <c r="DL317" i="7"/>
  <c r="DL316" i="7"/>
  <c r="DL306" i="7"/>
  <c r="DL299" i="7"/>
  <c r="DL295" i="7"/>
  <c r="DL368" i="7"/>
  <c r="DL321" i="7"/>
  <c r="DL310" i="7"/>
  <c r="DL307" i="7"/>
  <c r="DL304" i="7"/>
  <c r="DL354" i="7"/>
  <c r="DL339" i="7"/>
  <c r="DL322" i="7"/>
  <c r="DL305" i="7"/>
  <c r="DL293" i="7"/>
  <c r="DL292" i="7"/>
  <c r="DL288" i="7"/>
  <c r="DL284" i="7"/>
  <c r="DL280" i="7"/>
  <c r="DL276" i="7"/>
  <c r="DL272" i="7"/>
  <c r="DL320" i="7"/>
  <c r="DL315" i="7"/>
  <c r="DL358" i="7"/>
  <c r="DL336" i="7"/>
  <c r="DL329" i="7"/>
  <c r="DL318" i="7"/>
  <c r="DL343" i="7"/>
  <c r="DL350" i="7"/>
  <c r="DL297" i="7"/>
  <c r="DL291" i="7"/>
  <c r="DL290" i="7"/>
  <c r="DL275" i="7"/>
  <c r="DL274" i="7"/>
  <c r="DL268" i="7"/>
  <c r="DL258" i="7"/>
  <c r="DL257" i="7"/>
  <c r="DL252" i="7"/>
  <c r="DL248" i="7"/>
  <c r="DL244" i="7"/>
  <c r="DL240" i="7"/>
  <c r="DL236" i="7"/>
  <c r="DL232" i="7"/>
  <c r="DL228" i="7"/>
  <c r="DL224" i="7"/>
  <c r="DL220" i="7"/>
  <c r="DL216" i="7"/>
  <c r="DL212" i="7"/>
  <c r="DL328" i="7"/>
  <c r="DL311" i="7"/>
  <c r="DL277" i="7"/>
  <c r="DL267" i="7"/>
  <c r="DL332" i="7"/>
  <c r="DL283" i="7"/>
  <c r="DL282" i="7"/>
  <c r="DL263" i="7"/>
  <c r="DL254" i="7"/>
  <c r="DL250" i="7"/>
  <c r="DL246" i="7"/>
  <c r="DL242" i="7"/>
  <c r="DL238" i="7"/>
  <c r="DL234" i="7"/>
  <c r="DL326" i="7"/>
  <c r="DL303" i="7"/>
  <c r="DL301" i="7"/>
  <c r="DL285" i="7"/>
  <c r="DL337" i="7"/>
  <c r="DL294" i="7"/>
  <c r="DL287" i="7"/>
  <c r="DL286" i="7"/>
  <c r="DL271" i="7"/>
  <c r="DL260" i="7"/>
  <c r="DL289" i="7"/>
  <c r="DL273" i="7"/>
  <c r="DL270" i="7"/>
  <c r="DL269" i="7"/>
  <c r="DL259" i="7"/>
  <c r="DL251" i="7"/>
  <c r="DL235" i="7"/>
  <c r="DL229" i="7"/>
  <c r="DL218" i="7"/>
  <c r="DL208" i="7"/>
  <c r="DL204" i="7"/>
  <c r="DL200" i="7"/>
  <c r="DL196" i="7"/>
  <c r="DL192" i="7"/>
  <c r="DL188" i="7"/>
  <c r="DL184" i="7"/>
  <c r="DL180" i="7"/>
  <c r="DL176" i="7"/>
  <c r="DL172" i="7"/>
  <c r="DL168" i="7"/>
  <c r="DL164" i="7"/>
  <c r="DL160" i="7"/>
  <c r="DL156" i="7"/>
  <c r="DL281" i="7"/>
  <c r="DL265" i="7"/>
  <c r="DL253" i="7"/>
  <c r="DL237" i="7"/>
  <c r="DL227" i="7"/>
  <c r="DL217" i="7"/>
  <c r="DL261" i="7"/>
  <c r="DL255" i="7"/>
  <c r="DL239" i="7"/>
  <c r="DL226" i="7"/>
  <c r="DL215" i="7"/>
  <c r="DL207" i="7"/>
  <c r="DL203" i="7"/>
  <c r="DL199" i="7"/>
  <c r="DL195" i="7"/>
  <c r="DL347" i="7"/>
  <c r="DL256" i="7"/>
  <c r="DL241" i="7"/>
  <c r="DL225" i="7"/>
  <c r="DL214" i="7"/>
  <c r="DL279" i="7"/>
  <c r="DL243" i="7"/>
  <c r="DL223" i="7"/>
  <c r="DL213" i="7"/>
  <c r="DL206" i="7"/>
  <c r="DL202" i="7"/>
  <c r="DL198" i="7"/>
  <c r="DL194" i="7"/>
  <c r="DL298" i="7"/>
  <c r="DL264" i="7"/>
  <c r="DL245" i="7"/>
  <c r="DL222" i="7"/>
  <c r="DL211" i="7"/>
  <c r="DL333" i="7"/>
  <c r="DL314" i="7"/>
  <c r="DL278" i="7"/>
  <c r="DL266" i="7"/>
  <c r="DL262" i="7"/>
  <c r="DL247" i="7"/>
  <c r="DL231" i="7"/>
  <c r="DL221" i="7"/>
  <c r="DL210" i="7"/>
  <c r="DL205" i="7"/>
  <c r="DL201" i="7"/>
  <c r="DL197" i="7"/>
  <c r="DL193" i="7"/>
  <c r="DL230" i="7"/>
  <c r="DL187" i="7"/>
  <c r="DL177" i="7"/>
  <c r="DL166" i="7"/>
  <c r="DL186" i="7"/>
  <c r="DL175" i="7"/>
  <c r="DL165" i="7"/>
  <c r="DL155" i="7"/>
  <c r="DL151" i="7"/>
  <c r="DL147" i="7"/>
  <c r="DL143" i="7"/>
  <c r="DL139" i="7"/>
  <c r="DL135" i="7"/>
  <c r="DL131" i="7"/>
  <c r="DL127" i="7"/>
  <c r="DL123" i="7"/>
  <c r="DL119" i="7"/>
  <c r="DL115" i="7"/>
  <c r="DL185" i="7"/>
  <c r="DL174" i="7"/>
  <c r="DL163" i="7"/>
  <c r="DL183" i="7"/>
  <c r="DL173" i="7"/>
  <c r="DL162" i="7"/>
  <c r="DL154" i="7"/>
  <c r="DL150" i="7"/>
  <c r="DL146" i="7"/>
  <c r="DL142" i="7"/>
  <c r="DL138" i="7"/>
  <c r="DL134" i="7"/>
  <c r="DL219" i="7"/>
  <c r="DL182" i="7"/>
  <c r="DL233" i="7"/>
  <c r="DL191" i="7"/>
  <c r="DL181" i="7"/>
  <c r="DL170" i="7"/>
  <c r="DL159" i="7"/>
  <c r="DL153" i="7"/>
  <c r="DL149" i="7"/>
  <c r="DL145" i="7"/>
  <c r="DL141" i="7"/>
  <c r="DL137" i="7"/>
  <c r="DL133" i="7"/>
  <c r="DL169" i="7"/>
  <c r="DL157" i="7"/>
  <c r="DL144" i="7"/>
  <c r="DL189" i="7"/>
  <c r="DL171" i="7"/>
  <c r="DL148" i="7"/>
  <c r="DL114" i="7"/>
  <c r="DL113" i="7"/>
  <c r="DL109" i="7"/>
  <c r="DL105" i="7"/>
  <c r="DL101" i="7"/>
  <c r="DL97" i="7"/>
  <c r="DL93" i="7"/>
  <c r="DL89" i="7"/>
  <c r="DL85" i="7"/>
  <c r="DL81" i="7"/>
  <c r="DL77" i="7"/>
  <c r="DL73" i="7"/>
  <c r="DL69" i="7"/>
  <c r="DL65" i="7"/>
  <c r="DL61" i="7"/>
  <c r="DL57" i="7"/>
  <c r="DL53" i="7"/>
  <c r="DL49" i="7"/>
  <c r="DL45" i="7"/>
  <c r="DL38" i="7"/>
  <c r="DL34" i="7"/>
  <c r="DL30" i="7"/>
  <c r="DL26" i="7"/>
  <c r="DL22" i="7"/>
  <c r="DL18" i="7"/>
  <c r="DL14" i="7"/>
  <c r="DL178" i="7"/>
  <c r="DL118" i="7"/>
  <c r="DL117" i="7"/>
  <c r="DL116" i="7"/>
  <c r="DL112" i="7"/>
  <c r="DL108" i="7"/>
  <c r="DL104" i="7"/>
  <c r="DL100" i="7"/>
  <c r="DL96" i="7"/>
  <c r="DL92" i="7"/>
  <c r="DL88" i="7"/>
  <c r="DL84" i="7"/>
  <c r="DL80" i="7"/>
  <c r="DL76" i="7"/>
  <c r="DL72" i="7"/>
  <c r="DL68" i="7"/>
  <c r="DL64" i="7"/>
  <c r="DL60" i="7"/>
  <c r="DL56" i="7"/>
  <c r="DL52" i="7"/>
  <c r="DL48" i="7"/>
  <c r="DL44" i="7"/>
  <c r="DL249" i="7"/>
  <c r="DL158" i="7"/>
  <c r="DL128" i="7"/>
  <c r="DL132" i="7"/>
  <c r="DL129" i="7"/>
  <c r="DL122" i="7"/>
  <c r="DL121" i="7"/>
  <c r="DL120" i="7"/>
  <c r="DL111" i="7"/>
  <c r="DL107" i="7"/>
  <c r="DL103" i="7"/>
  <c r="DL99" i="7"/>
  <c r="DL95" i="7"/>
  <c r="DL91" i="7"/>
  <c r="DL87" i="7"/>
  <c r="DL83" i="7"/>
  <c r="DL79" i="7"/>
  <c r="DL75" i="7"/>
  <c r="DL71" i="7"/>
  <c r="DL67" i="7"/>
  <c r="DL63" i="7"/>
  <c r="DL59" i="7"/>
  <c r="DL55" i="7"/>
  <c r="DL51" i="7"/>
  <c r="DL47" i="7"/>
  <c r="DL43" i="7"/>
  <c r="DL40" i="7"/>
  <c r="DL36" i="7"/>
  <c r="DL32" i="7"/>
  <c r="DL28" i="7"/>
  <c r="DL24" i="7"/>
  <c r="DL20" i="7"/>
  <c r="DL190" i="7"/>
  <c r="DL136" i="7"/>
  <c r="DL130" i="7"/>
  <c r="DL209" i="7"/>
  <c r="DL179" i="7"/>
  <c r="DL167" i="7"/>
  <c r="DL140" i="7"/>
  <c r="DL126" i="7"/>
  <c r="DL125" i="7"/>
  <c r="DL124" i="7"/>
  <c r="DL110" i="7"/>
  <c r="DL106" i="7"/>
  <c r="DL102" i="7"/>
  <c r="DL98" i="7"/>
  <c r="DL94" i="7"/>
  <c r="DL90" i="7"/>
  <c r="DL86" i="7"/>
  <c r="DL82" i="7"/>
  <c r="DL78" i="7"/>
  <c r="DL74" i="7"/>
  <c r="DL70" i="7"/>
  <c r="DL66" i="7"/>
  <c r="DL62" i="7"/>
  <c r="DL58" i="7"/>
  <c r="DL54" i="7"/>
  <c r="DL50" i="7"/>
  <c r="DL46" i="7"/>
  <c r="DL42" i="7"/>
  <c r="DL33" i="7"/>
  <c r="DL19" i="7"/>
  <c r="DL11" i="7"/>
  <c r="DL29" i="7"/>
  <c r="DL152" i="7"/>
  <c r="DL41" i="7"/>
  <c r="DL25" i="7"/>
  <c r="DL10" i="7"/>
  <c r="DL21" i="7"/>
  <c r="DM9" i="7"/>
  <c r="DL39" i="7"/>
  <c r="DL35" i="7"/>
  <c r="DL17" i="7"/>
  <c r="DL16" i="7"/>
  <c r="DL15" i="7"/>
  <c r="DL13" i="7"/>
  <c r="DL31" i="7"/>
  <c r="DL161" i="7"/>
  <c r="DL27" i="7"/>
  <c r="DL12" i="7"/>
  <c r="DL37" i="7"/>
  <c r="DL23" i="7"/>
  <c r="B24" i="5"/>
  <c r="DI2" i="7" s="1"/>
  <c r="F23" i="5"/>
  <c r="J641" i="1"/>
  <c r="K641" i="1" s="1"/>
  <c r="N641" i="1" s="1"/>
  <c r="J693" i="1"/>
  <c r="K693" i="1" s="1"/>
  <c r="N693" i="1" s="1"/>
  <c r="J284" i="1"/>
  <c r="K284" i="1" s="1"/>
  <c r="N284" i="1" s="1"/>
  <c r="J665" i="1"/>
  <c r="K665" i="1" s="1"/>
  <c r="N665" i="1" s="1"/>
  <c r="DI3" i="7" l="1"/>
  <c r="DI4" i="7"/>
  <c r="DI5" i="7"/>
  <c r="DJ4" i="7"/>
  <c r="DJ5" i="7"/>
  <c r="AW75" i="7" a="1"/>
  <c r="AW75" i="7" s="1"/>
  <c r="AW56" i="7" a="1"/>
  <c r="AW56" i="7" s="1"/>
  <c r="AW96" i="7" a="1"/>
  <c r="AW96" i="7" s="1"/>
  <c r="AW72" i="7" a="1"/>
  <c r="AW72" i="7" s="1"/>
  <c r="AW65" i="7" a="1"/>
  <c r="AW65" i="7" s="1"/>
  <c r="AW52" i="7" a="1"/>
  <c r="AW52" i="7" s="1"/>
  <c r="AW46" i="7" a="1"/>
  <c r="AW46" i="7" s="1"/>
  <c r="AW60" i="7" a="1"/>
  <c r="AW60" i="7" s="1"/>
  <c r="AW79" i="7" a="1"/>
  <c r="AW79" i="7" s="1"/>
  <c r="AW95" i="7" a="1"/>
  <c r="AW95" i="7" s="1"/>
  <c r="AW66" i="7" a="1"/>
  <c r="AW66" i="7" s="1"/>
  <c r="AW64" i="7" a="1"/>
  <c r="AW64" i="7" s="1"/>
  <c r="AW58" i="7" a="1"/>
  <c r="AW58" i="7" s="1"/>
  <c r="AW88" i="7" a="1"/>
  <c r="AW88" i="7" s="1"/>
  <c r="AW44" i="7" a="1"/>
  <c r="AW44" i="7" s="1"/>
  <c r="AW21" i="7" a="1"/>
  <c r="AW21" i="7" s="1"/>
  <c r="AW14" i="7" a="1"/>
  <c r="AW14" i="7" s="1"/>
  <c r="AW35" i="7" a="1"/>
  <c r="AW35" i="7" s="1"/>
  <c r="AW27" i="7" a="1"/>
  <c r="AW27" i="7" s="1"/>
  <c r="AW20" i="7" a="1"/>
  <c r="AW20" i="7" s="1"/>
  <c r="AW31" i="7" a="1"/>
  <c r="AW31" i="7" s="1"/>
  <c r="AW15" i="7" a="1"/>
  <c r="AW15" i="7" s="1"/>
  <c r="AW13" i="7" a="1"/>
  <c r="AW13" i="7" s="1"/>
  <c r="AW24" i="7" a="1"/>
  <c r="AW24" i="7" s="1"/>
  <c r="AW22" i="7" a="1"/>
  <c r="AW22" i="7" s="1"/>
  <c r="AW30" i="7" a="1"/>
  <c r="AW30" i="7" s="1"/>
  <c r="AW16" i="7" a="1"/>
  <c r="AW16" i="7" s="1"/>
  <c r="AW12" i="7" a="1"/>
  <c r="AW12" i="7" s="1"/>
  <c r="AW10" i="7" a="1"/>
  <c r="AW10" i="7" s="1"/>
  <c r="AW9" i="7"/>
  <c r="AW357" i="7" a="1"/>
  <c r="AW357" i="7" s="1"/>
  <c r="AW355" i="7" a="1"/>
  <c r="AW355" i="7" s="1"/>
  <c r="AW353" i="7" a="1"/>
  <c r="AW353" i="7" s="1"/>
  <c r="AW347" i="7" a="1"/>
  <c r="AW347" i="7" s="1"/>
  <c r="AW332" i="7" a="1"/>
  <c r="AW332" i="7" s="1"/>
  <c r="AW327" i="7" a="1"/>
  <c r="AW327" i="7" s="1"/>
  <c r="AW322" i="7" a="1"/>
  <c r="AW322" i="7" s="1"/>
  <c r="AW317" i="7" a="1"/>
  <c r="AW317" i="7" s="1"/>
  <c r="AW315" i="7" a="1"/>
  <c r="AW315" i="7" s="1"/>
  <c r="AW314" i="7" a="1"/>
  <c r="AW314" i="7" s="1"/>
  <c r="AW299" i="7" a="1"/>
  <c r="AW299" i="7" s="1"/>
  <c r="AW281" i="7" a="1"/>
  <c r="AW281" i="7" s="1"/>
  <c r="AW276" i="7" a="1"/>
  <c r="AW276" i="7" s="1"/>
  <c r="AW368" i="7" a="1"/>
  <c r="AW368" i="7" s="1"/>
  <c r="AW361" i="7" a="1"/>
  <c r="AW361" i="7" s="1"/>
  <c r="AW352" i="7" a="1"/>
  <c r="AW352" i="7" s="1"/>
  <c r="AW349" i="7" a="1"/>
  <c r="AW349" i="7" s="1"/>
  <c r="AW345" i="7" a="1"/>
  <c r="AW345" i="7" s="1"/>
  <c r="AW326" i="7" a="1"/>
  <c r="AW326" i="7" s="1"/>
  <c r="AW316" i="7" a="1"/>
  <c r="AW316" i="7" s="1"/>
  <c r="AW306" i="7" a="1"/>
  <c r="AW306" i="7" s="1"/>
  <c r="AW298" i="7" a="1"/>
  <c r="AW298" i="7" s="1"/>
  <c r="AW290" i="7" a="1"/>
  <c r="AW290" i="7" s="1"/>
  <c r="AW288" i="7" a="1"/>
  <c r="AW288" i="7" s="1"/>
  <c r="AW285" i="7" a="1"/>
  <c r="AW285" i="7" s="1"/>
  <c r="AW275" i="7" a="1"/>
  <c r="AW275" i="7" s="1"/>
  <c r="AW367" i="7" a="1"/>
  <c r="AW367" i="7" s="1"/>
  <c r="AW365" i="7" a="1"/>
  <c r="AW365" i="7" s="1"/>
  <c r="AW363" i="7" a="1"/>
  <c r="AW363" i="7" s="1"/>
  <c r="AW351" i="7" a="1"/>
  <c r="AW351" i="7" s="1"/>
  <c r="AW348" i="7" a="1"/>
  <c r="AW348" i="7" s="1"/>
  <c r="AW344" i="7" a="1"/>
  <c r="AW344" i="7" s="1"/>
  <c r="AW338" i="7" a="1"/>
  <c r="AW338" i="7" s="1"/>
  <c r="AW333" i="7" a="1"/>
  <c r="AW333" i="7" s="1"/>
  <c r="AW331" i="7" a="1"/>
  <c r="AW331" i="7" s="1"/>
  <c r="AW328" i="7" a="1"/>
  <c r="AW328" i="7" s="1"/>
  <c r="AW325" i="7" a="1"/>
  <c r="AW325" i="7" s="1"/>
  <c r="AW323" i="7" a="1"/>
  <c r="AW323" i="7" s="1"/>
  <c r="AW310" i="7" a="1"/>
  <c r="AW310" i="7" s="1"/>
  <c r="AW308" i="7" a="1"/>
  <c r="AW308" i="7" s="1"/>
  <c r="AW305" i="7" a="1"/>
  <c r="AW305" i="7" s="1"/>
  <c r="AW297" i="7" a="1"/>
  <c r="AW297" i="7" s="1"/>
  <c r="AW341" i="7" a="1"/>
  <c r="AW341" i="7" s="1"/>
  <c r="AW330" i="7" a="1"/>
  <c r="AW330" i="7" s="1"/>
  <c r="AW312" i="7" a="1"/>
  <c r="AW312" i="7" s="1"/>
  <c r="AW304" i="7" a="1"/>
  <c r="AW304" i="7" s="1"/>
  <c r="AW296" i="7" a="1"/>
  <c r="AW296" i="7" s="1"/>
  <c r="AW291" i="7" a="1"/>
  <c r="AW291" i="7" s="1"/>
  <c r="AW273" i="7" a="1"/>
  <c r="AW273" i="7" s="1"/>
  <c r="AW360" i="7" a="1"/>
  <c r="AW360" i="7" s="1"/>
  <c r="AW358" i="7" a="1"/>
  <c r="AW358" i="7" s="1"/>
  <c r="AW356" i="7" a="1"/>
  <c r="AW356" i="7" s="1"/>
  <c r="AW354" i="7" a="1"/>
  <c r="AW354" i="7" s="1"/>
  <c r="AW343" i="7" a="1"/>
  <c r="AW343" i="7" s="1"/>
  <c r="AW342" i="7" a="1"/>
  <c r="AW342" i="7" s="1"/>
  <c r="AW340" i="7" a="1"/>
  <c r="AW340" i="7" s="1"/>
  <c r="AW339" i="7" a="1"/>
  <c r="AW339" i="7" s="1"/>
  <c r="AW334" i="7" a="1"/>
  <c r="AW334" i="7" s="1"/>
  <c r="AW329" i="7" a="1"/>
  <c r="AW329" i="7" s="1"/>
  <c r="AW324" i="7" a="1"/>
  <c r="AW324" i="7" s="1"/>
  <c r="AW303" i="7" a="1"/>
  <c r="AW303" i="7" s="1"/>
  <c r="AW295" i="7" a="1"/>
  <c r="AW295" i="7" s="1"/>
  <c r="AW279" i="7" a="1"/>
  <c r="AW279" i="7" s="1"/>
  <c r="AW272" i="7" a="1"/>
  <c r="AW272" i="7" s="1"/>
  <c r="AW320" i="7" a="1"/>
  <c r="AW320" i="7" s="1"/>
  <c r="AW313" i="7" a="1"/>
  <c r="AW313" i="7" s="1"/>
  <c r="AW302" i="7" a="1"/>
  <c r="AW302" i="7" s="1"/>
  <c r="AW294" i="7" a="1"/>
  <c r="AW294" i="7" s="1"/>
  <c r="AW289" i="7" a="1"/>
  <c r="AW289" i="7" s="1"/>
  <c r="AW287" i="7" a="1"/>
  <c r="AW287" i="7" s="1"/>
  <c r="AW284" i="7" a="1"/>
  <c r="AW284" i="7" s="1"/>
  <c r="AW362" i="7" a="1"/>
  <c r="AW362" i="7" s="1"/>
  <c r="AW336" i="7" a="1"/>
  <c r="AW336" i="7" s="1"/>
  <c r="AW319" i="7" a="1"/>
  <c r="AW319" i="7" s="1"/>
  <c r="AW307" i="7" a="1"/>
  <c r="AW307" i="7" s="1"/>
  <c r="AW293" i="7" a="1"/>
  <c r="AW293" i="7" s="1"/>
  <c r="AW203" i="7" a="1"/>
  <c r="AW203" i="7" s="1"/>
  <c r="AW192" i="7" a="1"/>
  <c r="AW192" i="7" s="1"/>
  <c r="AW300" i="7" a="1"/>
  <c r="AW300" i="7" s="1"/>
  <c r="AW274" i="7" a="1"/>
  <c r="AW274" i="7" s="1"/>
  <c r="AW246" i="7" a="1"/>
  <c r="AW246" i="7" s="1"/>
  <c r="AW243" i="7" a="1"/>
  <c r="AW243" i="7" s="1"/>
  <c r="AW224" i="7" a="1"/>
  <c r="AW224" i="7" s="1"/>
  <c r="AW222" i="7" a="1"/>
  <c r="AW222" i="7" s="1"/>
  <c r="AW214" i="7" a="1"/>
  <c r="AW214" i="7" s="1"/>
  <c r="AW210" i="7" a="1"/>
  <c r="AW210" i="7" s="1"/>
  <c r="AW206" i="7" a="1"/>
  <c r="AW206" i="7" s="1"/>
  <c r="AW202" i="7" a="1"/>
  <c r="AW202" i="7" s="1"/>
  <c r="AW335" i="7" a="1"/>
  <c r="AW335" i="7" s="1"/>
  <c r="AW309" i="7" a="1"/>
  <c r="AW309" i="7" s="1"/>
  <c r="AW263" i="7" a="1"/>
  <c r="AW263" i="7" s="1"/>
  <c r="AW256" i="7" a="1"/>
  <c r="AW256" i="7" s="1"/>
  <c r="AW253" i="7" a="1"/>
  <c r="AW253" i="7" s="1"/>
  <c r="AW251" i="7" a="1"/>
  <c r="AW251" i="7" s="1"/>
  <c r="AW240" i="7" a="1"/>
  <c r="AW240" i="7" s="1"/>
  <c r="AW215" i="7" a="1"/>
  <c r="AW215" i="7" s="1"/>
  <c r="CC5" i="7"/>
  <c r="AW369" i="7" a="1"/>
  <c r="AW369" i="7" s="1"/>
  <c r="AW359" i="7" a="1"/>
  <c r="AW359" i="7" s="1"/>
  <c r="AW318" i="7" a="1"/>
  <c r="AW318" i="7" s="1"/>
  <c r="AW292" i="7" a="1"/>
  <c r="AW292" i="7" s="1"/>
  <c r="AW278" i="7" a="1"/>
  <c r="AW278" i="7" s="1"/>
  <c r="AW277" i="7" a="1"/>
  <c r="AW277" i="7" s="1"/>
  <c r="AW270" i="7" a="1"/>
  <c r="AW270" i="7" s="1"/>
  <c r="AW264" i="7" a="1"/>
  <c r="AW264" i="7" s="1"/>
  <c r="AW249" i="7" a="1"/>
  <c r="AW249" i="7" s="1"/>
  <c r="AW247" i="7" a="1"/>
  <c r="AW247" i="7" s="1"/>
  <c r="AW238" i="7" a="1"/>
  <c r="AW238" i="7" s="1"/>
  <c r="AW236" i="7" a="1"/>
  <c r="AW236" i="7" s="1"/>
  <c r="AW234" i="7" a="1"/>
  <c r="AW234" i="7" s="1"/>
  <c r="AW232" i="7" a="1"/>
  <c r="AW232" i="7" s="1"/>
  <c r="AW230" i="7" a="1"/>
  <c r="AW230" i="7" s="1"/>
  <c r="AW228" i="7" a="1"/>
  <c r="AW228" i="7" s="1"/>
  <c r="AW226" i="7" a="1"/>
  <c r="AW226" i="7" s="1"/>
  <c r="AW211" i="7" a="1"/>
  <c r="AW211" i="7" s="1"/>
  <c r="AW366" i="7" a="1"/>
  <c r="AW366" i="7" s="1"/>
  <c r="AW321" i="7" a="1"/>
  <c r="AW321" i="7" s="1"/>
  <c r="AW311" i="7" a="1"/>
  <c r="AW311" i="7" s="1"/>
  <c r="AW286" i="7" a="1"/>
  <c r="AW286" i="7" s="1"/>
  <c r="AW283" i="7" a="1"/>
  <c r="AW283" i="7" s="1"/>
  <c r="AW280" i="7" a="1"/>
  <c r="AW280" i="7" s="1"/>
  <c r="AW271" i="7" a="1"/>
  <c r="AW271" i="7" s="1"/>
  <c r="AW269" i="7" a="1"/>
  <c r="AW269" i="7" s="1"/>
  <c r="AW244" i="7" a="1"/>
  <c r="AW244" i="7" s="1"/>
  <c r="AW241" i="7" a="1"/>
  <c r="AW241" i="7" s="1"/>
  <c r="AW350" i="7" a="1"/>
  <c r="AW350" i="7" s="1"/>
  <c r="AW346" i="7" a="1"/>
  <c r="AW346" i="7" s="1"/>
  <c r="AW268" i="7" a="1"/>
  <c r="AW268" i="7" s="1"/>
  <c r="AW265" i="7" a="1"/>
  <c r="AW265" i="7" s="1"/>
  <c r="AW262" i="7" a="1"/>
  <c r="AW262" i="7" s="1"/>
  <c r="AW261" i="7" a="1"/>
  <c r="AW261" i="7" s="1"/>
  <c r="AW259" i="7" a="1"/>
  <c r="AW259" i="7" s="1"/>
  <c r="AW254" i="7" a="1"/>
  <c r="AW254" i="7" s="1"/>
  <c r="AW245" i="7" a="1"/>
  <c r="AW245" i="7" s="1"/>
  <c r="AW242" i="7" a="1"/>
  <c r="AW242" i="7" s="1"/>
  <c r="AW266" i="7" a="1"/>
  <c r="AW266" i="7" s="1"/>
  <c r="AW258" i="7" a="1"/>
  <c r="AW258" i="7" s="1"/>
  <c r="AW255" i="7" a="1"/>
  <c r="AW255" i="7" s="1"/>
  <c r="AW250" i="7" a="1"/>
  <c r="AW250" i="7" s="1"/>
  <c r="AW233" i="7" a="1"/>
  <c r="AW233" i="7" s="1"/>
  <c r="AW229" i="7" a="1"/>
  <c r="AW229" i="7" s="1"/>
  <c r="AW199" i="7" a="1"/>
  <c r="AW199" i="7" s="1"/>
  <c r="AW190" i="7" a="1"/>
  <c r="AW190" i="7" s="1"/>
  <c r="AW188" i="7" a="1"/>
  <c r="AW188" i="7" s="1"/>
  <c r="AW184" i="7" a="1"/>
  <c r="AW184" i="7" s="1"/>
  <c r="AW168" i="7" a="1"/>
  <c r="AW168" i="7" s="1"/>
  <c r="AW162" i="7" a="1"/>
  <c r="AW162" i="7" s="1"/>
  <c r="AW150" i="7" a="1"/>
  <c r="AW150" i="7" s="1"/>
  <c r="AW97" i="7" a="1"/>
  <c r="AW97" i="7" s="1"/>
  <c r="AW86" i="7" a="1"/>
  <c r="AW86" i="7" s="1"/>
  <c r="AW84" i="7" a="1"/>
  <c r="AW84" i="7" s="1"/>
  <c r="AW235" i="7" a="1"/>
  <c r="AW235" i="7" s="1"/>
  <c r="AW216" i="7" a="1"/>
  <c r="AW216" i="7" s="1"/>
  <c r="AW198" i="7" a="1"/>
  <c r="AW198" i="7" s="1"/>
  <c r="AW196" i="7" a="1"/>
  <c r="AW196" i="7" s="1"/>
  <c r="AW194" i="7" a="1"/>
  <c r="AW194" i="7" s="1"/>
  <c r="AW179" i="7" a="1"/>
  <c r="AW179" i="7" s="1"/>
  <c r="AW167" i="7" a="1"/>
  <c r="AW167" i="7" s="1"/>
  <c r="AW161" i="7" a="1"/>
  <c r="AW161" i="7" s="1"/>
  <c r="AW149" i="7" a="1"/>
  <c r="AW149" i="7" s="1"/>
  <c r="AW364" i="7" a="1"/>
  <c r="AW364" i="7" s="1"/>
  <c r="AW301" i="7" a="1"/>
  <c r="AW301" i="7" s="1"/>
  <c r="AW252" i="7" a="1"/>
  <c r="AW252" i="7" s="1"/>
  <c r="AW223" i="7" a="1"/>
  <c r="AW223" i="7" s="1"/>
  <c r="AW220" i="7" a="1"/>
  <c r="AW220" i="7" s="1"/>
  <c r="AW218" i="7" a="1"/>
  <c r="AW218" i="7" s="1"/>
  <c r="AW185" i="7" a="1"/>
  <c r="AW185" i="7" s="1"/>
  <c r="AW180" i="7" a="1"/>
  <c r="AW180" i="7" s="1"/>
  <c r="AW173" i="7" a="1"/>
  <c r="AW173" i="7" s="1"/>
  <c r="AW171" i="7" a="1"/>
  <c r="AW171" i="7" s="1"/>
  <c r="AW160" i="7" a="1"/>
  <c r="AW160" i="7" s="1"/>
  <c r="AW257" i="7" a="1"/>
  <c r="AW257" i="7" s="1"/>
  <c r="AW237" i="7" a="1"/>
  <c r="AW237" i="7" s="1"/>
  <c r="AW227" i="7" a="1"/>
  <c r="AW227" i="7" s="1"/>
  <c r="AW209" i="7" a="1"/>
  <c r="AW209" i="7" s="1"/>
  <c r="AW207" i="7" a="1"/>
  <c r="AW207" i="7" s="1"/>
  <c r="AW204" i="7" a="1"/>
  <c r="AW204" i="7" s="1"/>
  <c r="AW186" i="7" a="1"/>
  <c r="AW186" i="7" s="1"/>
  <c r="AW175" i="7" a="1"/>
  <c r="AW175" i="7" s="1"/>
  <c r="AW159" i="7" a="1"/>
  <c r="AW159" i="7" s="1"/>
  <c r="AW146" i="7" a="1"/>
  <c r="AW146" i="7" s="1"/>
  <c r="AW144" i="7" a="1"/>
  <c r="AW144" i="7" s="1"/>
  <c r="AW142" i="7" a="1"/>
  <c r="AW142" i="7" s="1"/>
  <c r="AW140" i="7" a="1"/>
  <c r="AW140" i="7" s="1"/>
  <c r="AW138" i="7" a="1"/>
  <c r="AW138" i="7" s="1"/>
  <c r="AW136" i="7" a="1"/>
  <c r="AW136" i="7" s="1"/>
  <c r="AW134" i="7" a="1"/>
  <c r="AW134" i="7" s="1"/>
  <c r="AW132" i="7" a="1"/>
  <c r="AW132" i="7" s="1"/>
  <c r="AW130" i="7" a="1"/>
  <c r="AW130" i="7" s="1"/>
  <c r="AW128" i="7" a="1"/>
  <c r="AW128" i="7" s="1"/>
  <c r="AW126" i="7" a="1"/>
  <c r="AW126" i="7" s="1"/>
  <c r="AW124" i="7" a="1"/>
  <c r="AW124" i="7" s="1"/>
  <c r="AW122" i="7" a="1"/>
  <c r="AW122" i="7" s="1"/>
  <c r="AW120" i="7" a="1"/>
  <c r="AW120" i="7" s="1"/>
  <c r="AW260" i="7" a="1"/>
  <c r="AW260" i="7" s="1"/>
  <c r="AW231" i="7" a="1"/>
  <c r="AW231" i="7" s="1"/>
  <c r="AW212" i="7" a="1"/>
  <c r="AW212" i="7" s="1"/>
  <c r="AW191" i="7" a="1"/>
  <c r="AW191" i="7" s="1"/>
  <c r="AW189" i="7" a="1"/>
  <c r="AW189" i="7" s="1"/>
  <c r="AW181" i="7" a="1"/>
  <c r="AW181" i="7" s="1"/>
  <c r="AW176" i="7" a="1"/>
  <c r="AW176" i="7" s="1"/>
  <c r="AW158" i="7" a="1"/>
  <c r="AW158" i="7" s="1"/>
  <c r="AW154" i="7" a="1"/>
  <c r="AW154" i="7" s="1"/>
  <c r="AW148" i="7" a="1"/>
  <c r="AW148" i="7" s="1"/>
  <c r="AW195" i="7" a="1"/>
  <c r="AW195" i="7" s="1"/>
  <c r="AW153" i="7" a="1"/>
  <c r="AW153" i="7" s="1"/>
  <c r="AW152" i="7" a="1"/>
  <c r="AW152" i="7" s="1"/>
  <c r="AW151" i="7" a="1"/>
  <c r="AW151" i="7" s="1"/>
  <c r="AW145" i="7" a="1"/>
  <c r="AW145" i="7" s="1"/>
  <c r="AW129" i="7" a="1"/>
  <c r="AW129" i="7" s="1"/>
  <c r="AW116" i="7" a="1"/>
  <c r="AW116" i="7" s="1"/>
  <c r="AW111" i="7" a="1"/>
  <c r="AW111" i="7" s="1"/>
  <c r="AW106" i="7" a="1"/>
  <c r="AW106" i="7" s="1"/>
  <c r="AW101" i="7" a="1"/>
  <c r="AW101" i="7" s="1"/>
  <c r="AW94" i="7" a="1"/>
  <c r="AW94" i="7" s="1"/>
  <c r="AW90" i="7" a="1"/>
  <c r="AW90" i="7" s="1"/>
  <c r="AW78" i="7" a="1"/>
  <c r="AW78" i="7" s="1"/>
  <c r="AW71" i="7" a="1"/>
  <c r="AW71" i="7" s="1"/>
  <c r="AW63" i="7" a="1"/>
  <c r="AW63" i="7" s="1"/>
  <c r="AW47" i="7" a="1"/>
  <c r="AW47" i="7" s="1"/>
  <c r="AW40" i="7" a="1"/>
  <c r="AW40" i="7" s="1"/>
  <c r="AW38" i="7" a="1"/>
  <c r="AW38" i="7" s="1"/>
  <c r="AW36" i="7" a="1"/>
  <c r="AW36" i="7" s="1"/>
  <c r="AW32" i="7" a="1"/>
  <c r="AW32" i="7" s="1"/>
  <c r="AW25" i="7" a="1"/>
  <c r="AW25" i="7" s="1"/>
  <c r="AW23" i="7" a="1"/>
  <c r="AW23" i="7" s="1"/>
  <c r="AW19" i="7" a="1"/>
  <c r="AW19" i="7" s="1"/>
  <c r="AW11" i="7" a="1"/>
  <c r="AW11" i="7" s="1"/>
  <c r="AW267" i="7" a="1"/>
  <c r="AW267" i="7" s="1"/>
  <c r="AW166" i="7" a="1"/>
  <c r="AW166" i="7" s="1"/>
  <c r="AW157" i="7" a="1"/>
  <c r="AW157" i="7" s="1"/>
  <c r="AW156" i="7" a="1"/>
  <c r="AW156" i="7" s="1"/>
  <c r="AW155" i="7" a="1"/>
  <c r="AW155" i="7" s="1"/>
  <c r="AW143" i="7" a="1"/>
  <c r="AW143" i="7" s="1"/>
  <c r="AW127" i="7" a="1"/>
  <c r="AW127" i="7" s="1"/>
  <c r="AW113" i="7" a="1"/>
  <c r="AW113" i="7" s="1"/>
  <c r="AW108" i="7" a="1"/>
  <c r="AW108" i="7" s="1"/>
  <c r="AW102" i="7" a="1"/>
  <c r="AW102" i="7" s="1"/>
  <c r="AW98" i="7" a="1"/>
  <c r="AW98" i="7" s="1"/>
  <c r="AW93" i="7" a="1"/>
  <c r="AW93" i="7" s="1"/>
  <c r="AW89" i="7" a="1"/>
  <c r="AW89" i="7" s="1"/>
  <c r="AW85" i="7" a="1"/>
  <c r="AW85" i="7" s="1"/>
  <c r="AW70" i="7" a="1"/>
  <c r="AW70" i="7" s="1"/>
  <c r="AW62" i="7" a="1"/>
  <c r="AW62" i="7" s="1"/>
  <c r="AW33" i="7" a="1"/>
  <c r="AW33" i="7" s="1"/>
  <c r="AW28" i="7" a="1"/>
  <c r="AW28" i="7" s="1"/>
  <c r="AW18" i="7" a="1"/>
  <c r="AW18" i="7" s="1"/>
  <c r="AW282" i="7" a="1"/>
  <c r="AW282" i="7" s="1"/>
  <c r="AW239" i="7" a="1"/>
  <c r="AW239" i="7" s="1"/>
  <c r="AW174" i="7" a="1"/>
  <c r="AW174" i="7" s="1"/>
  <c r="AW141" i="7" a="1"/>
  <c r="AW141" i="7" s="1"/>
  <c r="AW125" i="7" a="1"/>
  <c r="AW125" i="7" s="1"/>
  <c r="AW115" i="7" a="1"/>
  <c r="AW115" i="7" s="1"/>
  <c r="AW110" i="7" a="1"/>
  <c r="AW110" i="7" s="1"/>
  <c r="AW87" i="7" a="1"/>
  <c r="AW87" i="7" s="1"/>
  <c r="AW77" i="7" a="1"/>
  <c r="AW77" i="7" s="1"/>
  <c r="AW69" i="7" a="1"/>
  <c r="AW69" i="7" s="1"/>
  <c r="AW41" i="7" a="1"/>
  <c r="AW41" i="7" s="1"/>
  <c r="AW34" i="7" a="1"/>
  <c r="AW34" i="7" s="1"/>
  <c r="AW17" i="7" a="1"/>
  <c r="AW17" i="7" s="1"/>
  <c r="AW201" i="7" a="1"/>
  <c r="AW201" i="7" s="1"/>
  <c r="AW193" i="7" a="1"/>
  <c r="AW193" i="7" s="1"/>
  <c r="AW172" i="7" a="1"/>
  <c r="AW172" i="7" s="1"/>
  <c r="AW169" i="7" a="1"/>
  <c r="AW169" i="7" s="1"/>
  <c r="AW139" i="7" a="1"/>
  <c r="AW139" i="7" s="1"/>
  <c r="AW123" i="7" a="1"/>
  <c r="AW123" i="7" s="1"/>
  <c r="AW117" i="7" a="1"/>
  <c r="AW117" i="7" s="1"/>
  <c r="AW112" i="7" a="1"/>
  <c r="AW112" i="7" s="1"/>
  <c r="AW103" i="7" a="1"/>
  <c r="AW103" i="7" s="1"/>
  <c r="AW92" i="7" a="1"/>
  <c r="AW92" i="7" s="1"/>
  <c r="AW82" i="7" a="1"/>
  <c r="AW82" i="7" s="1"/>
  <c r="AW80" i="7" a="1"/>
  <c r="AW80" i="7" s="1"/>
  <c r="AW74" i="7" a="1"/>
  <c r="AW74" i="7" s="1"/>
  <c r="AW68" i="7" a="1"/>
  <c r="AW68" i="7" s="1"/>
  <c r="AW59" i="7" a="1"/>
  <c r="AW59" i="7" s="1"/>
  <c r="AW55" i="7" a="1"/>
  <c r="AW55" i="7" s="1"/>
  <c r="AW53" i="7" a="1"/>
  <c r="AW53" i="7" s="1"/>
  <c r="AW50" i="7" a="1"/>
  <c r="AW50" i="7" s="1"/>
  <c r="AW48" i="7" a="1"/>
  <c r="AW48" i="7" s="1"/>
  <c r="AW42" i="7" a="1"/>
  <c r="AW42" i="7" s="1"/>
  <c r="AW29" i="7" a="1"/>
  <c r="AW29" i="7" s="1"/>
  <c r="AW26" i="7" a="1"/>
  <c r="AW26" i="7" s="1"/>
  <c r="AW217" i="7" a="1"/>
  <c r="AW217" i="7" s="1"/>
  <c r="AW213" i="7" a="1"/>
  <c r="AW213" i="7" s="1"/>
  <c r="AW187" i="7" a="1"/>
  <c r="AW187" i="7" s="1"/>
  <c r="AW182" i="7" a="1"/>
  <c r="AW182" i="7" s="1"/>
  <c r="AW170" i="7" a="1"/>
  <c r="AW170" i="7" s="1"/>
  <c r="AW137" i="7" a="1"/>
  <c r="AW137" i="7" s="1"/>
  <c r="AW121" i="7" a="1"/>
  <c r="AW121" i="7" s="1"/>
  <c r="AW118" i="7" a="1"/>
  <c r="AW118" i="7" s="1"/>
  <c r="AW114" i="7" a="1"/>
  <c r="AW114" i="7" s="1"/>
  <c r="AW104" i="7" a="1"/>
  <c r="AW104" i="7" s="1"/>
  <c r="AW99" i="7" a="1"/>
  <c r="AW99" i="7" s="1"/>
  <c r="AW91" i="7" a="1"/>
  <c r="AW91" i="7" s="1"/>
  <c r="AW76" i="7" a="1"/>
  <c r="AW76" i="7" s="1"/>
  <c r="AW67" i="7" a="1"/>
  <c r="AW67" i="7" s="1"/>
  <c r="AW61" i="7" a="1"/>
  <c r="AW61" i="7" s="1"/>
  <c r="AW51" i="7" a="1"/>
  <c r="AW51" i="7" s="1"/>
  <c r="AW43" i="7" a="1"/>
  <c r="AW43" i="7" s="1"/>
  <c r="AW39" i="7" a="1"/>
  <c r="AW39" i="7" s="1"/>
  <c r="AW37" i="7" a="1"/>
  <c r="AW37" i="7" s="1"/>
  <c r="AW208" i="7" a="1"/>
  <c r="AW208" i="7" s="1"/>
  <c r="AW177" i="7" a="1"/>
  <c r="AW177" i="7" s="1"/>
  <c r="AW147" i="7" a="1"/>
  <c r="AW147" i="7" s="1"/>
  <c r="AW73" i="7" a="1"/>
  <c r="AW73" i="7" s="1"/>
  <c r="AW45" i="7" a="1"/>
  <c r="AW45" i="7" s="1"/>
  <c r="AW248" i="7" a="1"/>
  <c r="AW248" i="7" s="1"/>
  <c r="AW225" i="7" a="1"/>
  <c r="AW225" i="7" s="1"/>
  <c r="AW200" i="7" a="1"/>
  <c r="AW200" i="7" s="1"/>
  <c r="AW183" i="7" a="1"/>
  <c r="AW183" i="7" s="1"/>
  <c r="AW135" i="7" a="1"/>
  <c r="AW135" i="7" s="1"/>
  <c r="AW83" i="7" a="1"/>
  <c r="AW83" i="7" s="1"/>
  <c r="AW163" i="7" a="1"/>
  <c r="AW163" i="7" s="1"/>
  <c r="AW107" i="7" a="1"/>
  <c r="AW107" i="7" s="1"/>
  <c r="AW105" i="7" a="1"/>
  <c r="AW105" i="7" s="1"/>
  <c r="AW100" i="7" a="1"/>
  <c r="AW100" i="7" s="1"/>
  <c r="AW205" i="7" a="1"/>
  <c r="AW205" i="7" s="1"/>
  <c r="AW131" i="7" a="1"/>
  <c r="AW131" i="7" s="1"/>
  <c r="AW219" i="7" a="1"/>
  <c r="AW219" i="7" s="1"/>
  <c r="AW178" i="7" a="1"/>
  <c r="AW178" i="7" s="1"/>
  <c r="AW164" i="7" a="1"/>
  <c r="AW164" i="7" s="1"/>
  <c r="AW81" i="7" a="1"/>
  <c r="AW81" i="7" s="1"/>
  <c r="AW57" i="7" a="1"/>
  <c r="AW57" i="7" s="1"/>
  <c r="AW54" i="7" a="1"/>
  <c r="AW54" i="7" s="1"/>
  <c r="AW49" i="7" a="1"/>
  <c r="AW49" i="7" s="1"/>
  <c r="AW221" i="7" a="1"/>
  <c r="AW221" i="7" s="1"/>
  <c r="AW337" i="7" a="1"/>
  <c r="AW337" i="7" s="1"/>
  <c r="AW133" i="7" a="1"/>
  <c r="AW133" i="7" s="1"/>
  <c r="AW119" i="7" a="1"/>
  <c r="AW119" i="7" s="1"/>
  <c r="AW109" i="7" a="1"/>
  <c r="AW109" i="7" s="1"/>
  <c r="AW197" i="7" a="1"/>
  <c r="AW197" i="7" s="1"/>
  <c r="AW165" i="7" a="1"/>
  <c r="AW165" i="7" s="1"/>
  <c r="DL5" i="7"/>
  <c r="Q368" i="7" a="1"/>
  <c r="Q368" i="7" s="1"/>
  <c r="Q364" i="7" a="1"/>
  <c r="Q364" i="7" s="1"/>
  <c r="Q360" i="7" a="1"/>
  <c r="Q360" i="7" s="1"/>
  <c r="Q356" i="7" a="1"/>
  <c r="Q356" i="7" s="1"/>
  <c r="Q352" i="7" a="1"/>
  <c r="Q352" i="7" s="1"/>
  <c r="Q348" i="7" a="1"/>
  <c r="Q348" i="7" s="1"/>
  <c r="Q344" i="7" a="1"/>
  <c r="Q344" i="7" s="1"/>
  <c r="Q340" i="7" a="1"/>
  <c r="Q340" i="7" s="1"/>
  <c r="Q336" i="7" a="1"/>
  <c r="Q336" i="7" s="1"/>
  <c r="Q366" i="7" a="1"/>
  <c r="Q366" i="7" s="1"/>
  <c r="Q351" i="7" a="1"/>
  <c r="Q351" i="7" s="1"/>
  <c r="Q349" i="7" a="1"/>
  <c r="Q349" i="7" s="1"/>
  <c r="Q345" i="7" a="1"/>
  <c r="Q345" i="7" s="1"/>
  <c r="Q342" i="7" a="1"/>
  <c r="Q342" i="7" s="1"/>
  <c r="Q339" i="7" a="1"/>
  <c r="Q339" i="7" s="1"/>
  <c r="Q335" i="7" a="1"/>
  <c r="Q335" i="7" s="1"/>
  <c r="Q334" i="7" a="1"/>
  <c r="Q334" i="7" s="1"/>
  <c r="Q333" i="7" a="1"/>
  <c r="Q333" i="7" s="1"/>
  <c r="Q363" i="7" a="1"/>
  <c r="Q363" i="7" s="1"/>
  <c r="Q361" i="7" a="1"/>
  <c r="Q361" i="7" s="1"/>
  <c r="Q331" i="7" a="1"/>
  <c r="Q331" i="7" s="1"/>
  <c r="Q369" i="7" a="1"/>
  <c r="Q369" i="7" s="1"/>
  <c r="Q358" i="7" a="1"/>
  <c r="Q358" i="7" s="1"/>
  <c r="Q346" i="7" a="1"/>
  <c r="Q346" i="7" s="1"/>
  <c r="Q343" i="7" a="1"/>
  <c r="Q343" i="7" s="1"/>
  <c r="Q355" i="7" a="1"/>
  <c r="Q355" i="7" s="1"/>
  <c r="Q367" i="7" a="1"/>
  <c r="Q367" i="7" s="1"/>
  <c r="Q365" i="7" a="1"/>
  <c r="Q365" i="7" s="1"/>
  <c r="Q359" i="7" a="1"/>
  <c r="Q359" i="7" s="1"/>
  <c r="Q329" i="7" a="1"/>
  <c r="Q329" i="7" s="1"/>
  <c r="Q311" i="7" a="1"/>
  <c r="Q311" i="7" s="1"/>
  <c r="Q310" i="7" a="1"/>
  <c r="Q310" i="7" s="1"/>
  <c r="Q309" i="7" a="1"/>
  <c r="Q309" i="7" s="1"/>
  <c r="Q308" i="7" a="1"/>
  <c r="Q308" i="7" s="1"/>
  <c r="Q357" i="7" a="1"/>
  <c r="Q357" i="7" s="1"/>
  <c r="Q353" i="7" a="1"/>
  <c r="Q353" i="7" s="1"/>
  <c r="Q315" i="7" a="1"/>
  <c r="Q315" i="7" s="1"/>
  <c r="Q314" i="7" a="1"/>
  <c r="Q314" i="7" s="1"/>
  <c r="Q313" i="7" a="1"/>
  <c r="Q313" i="7" s="1"/>
  <c r="Q312" i="7" a="1"/>
  <c r="Q312" i="7" s="1"/>
  <c r="Q327" i="7" a="1"/>
  <c r="Q327" i="7" s="1"/>
  <c r="Q319" i="7" a="1"/>
  <c r="Q319" i="7" s="1"/>
  <c r="Q318" i="7" a="1"/>
  <c r="Q318" i="7" s="1"/>
  <c r="Q317" i="7" a="1"/>
  <c r="Q317" i="7" s="1"/>
  <c r="Q316" i="7" a="1"/>
  <c r="Q316" i="7" s="1"/>
  <c r="Q362" i="7" a="1"/>
  <c r="Q362" i="7" s="1"/>
  <c r="Q354" i="7" a="1"/>
  <c r="Q354" i="7" s="1"/>
  <c r="Q347" i="7" a="1"/>
  <c r="Q347" i="7" s="1"/>
  <c r="Q330" i="7" a="1"/>
  <c r="Q330" i="7" s="1"/>
  <c r="Q341" i="7" a="1"/>
  <c r="Q341" i="7" s="1"/>
  <c r="Q305" i="7" a="1"/>
  <c r="Q305" i="7" s="1"/>
  <c r="Q298" i="7" a="1"/>
  <c r="Q298" i="7" s="1"/>
  <c r="Q291" i="7" a="1"/>
  <c r="Q291" i="7" s="1"/>
  <c r="Q266" i="7" a="1"/>
  <c r="Q266" i="7" s="1"/>
  <c r="Q265" i="7" a="1"/>
  <c r="Q265" i="7" s="1"/>
  <c r="Q264" i="7" a="1"/>
  <c r="Q264" i="7" s="1"/>
  <c r="Q263" i="7" a="1"/>
  <c r="Q263" i="7" s="1"/>
  <c r="Q337" i="7" a="1"/>
  <c r="Q337" i="7" s="1"/>
  <c r="Q321" i="7" a="1"/>
  <c r="Q321" i="7" s="1"/>
  <c r="Q302" i="7" a="1"/>
  <c r="Q302" i="7" s="1"/>
  <c r="Q295" i="7" a="1"/>
  <c r="Q295" i="7" s="1"/>
  <c r="Q284" i="7" a="1"/>
  <c r="Q284" i="7" s="1"/>
  <c r="Q304" i="7" a="1"/>
  <c r="Q304" i="7" s="1"/>
  <c r="Q299" i="7" a="1"/>
  <c r="Q299" i="7" s="1"/>
  <c r="Q288" i="7" a="1"/>
  <c r="Q288" i="7" s="1"/>
  <c r="Q326" i="7" a="1"/>
  <c r="Q326" i="7" s="1"/>
  <c r="Q325" i="7" a="1"/>
  <c r="Q325" i="7" s="1"/>
  <c r="Q320" i="7" a="1"/>
  <c r="Q320" i="7" s="1"/>
  <c r="Q303" i="7" a="1"/>
  <c r="Q303" i="7" s="1"/>
  <c r="Q292" i="7" a="1"/>
  <c r="Q292" i="7" s="1"/>
  <c r="Q285" i="7" a="1"/>
  <c r="Q285" i="7" s="1"/>
  <c r="Q278" i="7" a="1"/>
  <c r="Q278" i="7" s="1"/>
  <c r="Q332" i="7" a="1"/>
  <c r="Q332" i="7" s="1"/>
  <c r="Q273" i="7" a="1"/>
  <c r="Q273" i="7" s="1"/>
  <c r="Q262" i="7" a="1"/>
  <c r="Q262" i="7" s="1"/>
  <c r="Q247" i="7" a="1"/>
  <c r="Q247" i="7" s="1"/>
  <c r="Q246" i="7" a="1"/>
  <c r="Q246" i="7" s="1"/>
  <c r="Q245" i="7" a="1"/>
  <c r="Q245" i="7" s="1"/>
  <c r="Q244" i="7" a="1"/>
  <c r="Q244" i="7" s="1"/>
  <c r="Q215" i="7" a="1"/>
  <c r="Q215" i="7" s="1"/>
  <c r="Q214" i="7" a="1"/>
  <c r="Q214" i="7" s="1"/>
  <c r="Q213" i="7" a="1"/>
  <c r="Q213" i="7" s="1"/>
  <c r="Q212" i="7" a="1"/>
  <c r="Q212" i="7" s="1"/>
  <c r="Q306" i="7" a="1"/>
  <c r="Q306" i="7" s="1"/>
  <c r="Q297" i="7" a="1"/>
  <c r="Q297" i="7" s="1"/>
  <c r="Q290" i="7" a="1"/>
  <c r="Q290" i="7" s="1"/>
  <c r="Q283" i="7" a="1"/>
  <c r="Q283" i="7" s="1"/>
  <c r="Q277" i="7" a="1"/>
  <c r="Q277" i="7" s="1"/>
  <c r="Q270" i="7" a="1"/>
  <c r="Q270" i="7" s="1"/>
  <c r="Q251" i="7" a="1"/>
  <c r="Q251" i="7" s="1"/>
  <c r="Q250" i="7" a="1"/>
  <c r="Q250" i="7" s="1"/>
  <c r="Q249" i="7" a="1"/>
  <c r="Q249" i="7" s="1"/>
  <c r="Q338" i="7" a="1"/>
  <c r="Q338" i="7" s="1"/>
  <c r="Q322" i="7" a="1"/>
  <c r="Q322" i="7" s="1"/>
  <c r="Q274" i="7" a="1"/>
  <c r="Q274" i="7" s="1"/>
  <c r="Q255" i="7" a="1"/>
  <c r="Q255" i="7" s="1"/>
  <c r="Q254" i="7" a="1"/>
  <c r="Q254" i="7" s="1"/>
  <c r="Q253" i="7" a="1"/>
  <c r="Q253" i="7" s="1"/>
  <c r="Q307" i="7" a="1"/>
  <c r="Q307" i="7" s="1"/>
  <c r="Q267" i="7" a="1"/>
  <c r="Q267" i="7" s="1"/>
  <c r="Q259" i="7" a="1"/>
  <c r="Q259" i="7" s="1"/>
  <c r="Q258" i="7" a="1"/>
  <c r="Q258" i="7" s="1"/>
  <c r="Q257" i="7" a="1"/>
  <c r="Q257" i="7" s="1"/>
  <c r="Q256" i="7" a="1"/>
  <c r="Q256" i="7" s="1"/>
  <c r="Q323" i="7" a="1"/>
  <c r="Q323" i="7" s="1"/>
  <c r="Q300" i="7" a="1"/>
  <c r="Q300" i="7" s="1"/>
  <c r="Q293" i="7" a="1"/>
  <c r="Q293" i="7" s="1"/>
  <c r="Q286" i="7" a="1"/>
  <c r="Q286" i="7" s="1"/>
  <c r="Q271" i="7" a="1"/>
  <c r="Q271" i="7" s="1"/>
  <c r="Q260" i="7" a="1"/>
  <c r="Q260" i="7" s="1"/>
  <c r="Q275" i="7" a="1"/>
  <c r="Q275" i="7" s="1"/>
  <c r="Q268" i="7" a="1"/>
  <c r="Q268" i="7" s="1"/>
  <c r="Q301" i="7" a="1"/>
  <c r="Q301" i="7" s="1"/>
  <c r="Q287" i="7" a="1"/>
  <c r="Q287" i="7" s="1"/>
  <c r="Q252" i="7" a="1"/>
  <c r="Q252" i="7" s="1"/>
  <c r="Q248" i="7" a="1"/>
  <c r="Q248" i="7" s="1"/>
  <c r="Q237" i="7" a="1"/>
  <c r="Q237" i="7" s="1"/>
  <c r="Q230" i="7" a="1"/>
  <c r="Q230" i="7" s="1"/>
  <c r="Q223" i="7" a="1"/>
  <c r="Q223" i="7" s="1"/>
  <c r="Q208" i="7" a="1"/>
  <c r="Q208" i="7" s="1"/>
  <c r="Q204" i="7" a="1"/>
  <c r="Q204" i="7" s="1"/>
  <c r="Q175" i="7" a="1"/>
  <c r="Q175" i="7" s="1"/>
  <c r="Q171" i="7" a="1"/>
  <c r="Q171" i="7" s="1"/>
  <c r="Q167" i="7" a="1"/>
  <c r="Q167" i="7" s="1"/>
  <c r="Q163" i="7" a="1"/>
  <c r="Q163" i="7" s="1"/>
  <c r="Q350" i="7" a="1"/>
  <c r="Q350" i="7" s="1"/>
  <c r="Q296" i="7" a="1"/>
  <c r="Q296" i="7" s="1"/>
  <c r="Q282" i="7" a="1"/>
  <c r="Q282" i="7" s="1"/>
  <c r="Q241" i="7" a="1"/>
  <c r="Q241" i="7" s="1"/>
  <c r="Q234" i="7" a="1"/>
  <c r="Q234" i="7" s="1"/>
  <c r="Q227" i="7" a="1"/>
  <c r="Q227" i="7" s="1"/>
  <c r="Q216" i="7" a="1"/>
  <c r="Q216" i="7" s="1"/>
  <c r="Q205" i="7" a="1"/>
  <c r="Q205" i="7" s="1"/>
  <c r="Q261" i="7" a="1"/>
  <c r="Q261" i="7" s="1"/>
  <c r="Q238" i="7" a="1"/>
  <c r="Q238" i="7" s="1"/>
  <c r="Q231" i="7" a="1"/>
  <c r="Q231" i="7" s="1"/>
  <c r="Q220" i="7" a="1"/>
  <c r="Q220" i="7" s="1"/>
  <c r="Q209" i="7" a="1"/>
  <c r="Q209" i="7" s="1"/>
  <c r="Q324" i="7" a="1"/>
  <c r="Q324" i="7" s="1"/>
  <c r="Q281" i="7" a="1"/>
  <c r="Q281" i="7" s="1"/>
  <c r="Q242" i="7" a="1"/>
  <c r="Q242" i="7" s="1"/>
  <c r="Q235" i="7" a="1"/>
  <c r="Q235" i="7" s="1"/>
  <c r="Q224" i="7" a="1"/>
  <c r="Q224" i="7" s="1"/>
  <c r="Q217" i="7" a="1"/>
  <c r="Q217" i="7" s="1"/>
  <c r="Q294" i="7" a="1"/>
  <c r="Q294" i="7" s="1"/>
  <c r="Q272" i="7" a="1"/>
  <c r="Q272" i="7" s="1"/>
  <c r="Q239" i="7" a="1"/>
  <c r="Q239" i="7" s="1"/>
  <c r="Q228" i="7" a="1"/>
  <c r="Q228" i="7" s="1"/>
  <c r="Q221" i="7" a="1"/>
  <c r="Q221" i="7" s="1"/>
  <c r="Q289" i="7" a="1"/>
  <c r="Q289" i="7" s="1"/>
  <c r="Q280" i="7" a="1"/>
  <c r="Q280" i="7" s="1"/>
  <c r="Q243" i="7" a="1"/>
  <c r="Q243" i="7" s="1"/>
  <c r="Q232" i="7" a="1"/>
  <c r="Q232" i="7" s="1"/>
  <c r="Q225" i="7" a="1"/>
  <c r="Q225" i="7" s="1"/>
  <c r="Q218" i="7" a="1"/>
  <c r="Q218" i="7" s="1"/>
  <c r="Q236" i="7" a="1"/>
  <c r="Q236" i="7" s="1"/>
  <c r="Q229" i="7" a="1"/>
  <c r="Q229" i="7" s="1"/>
  <c r="Q222" i="7" a="1"/>
  <c r="Q222" i="7" s="1"/>
  <c r="Q328" i="7" a="1"/>
  <c r="Q328" i="7" s="1"/>
  <c r="Q200" i="7" a="1"/>
  <c r="Q200" i="7" s="1"/>
  <c r="Q193" i="7" a="1"/>
  <c r="Q193" i="7" s="1"/>
  <c r="Q186" i="7" a="1"/>
  <c r="Q186" i="7" s="1"/>
  <c r="Q179" i="7" a="1"/>
  <c r="Q179" i="7" s="1"/>
  <c r="Q279" i="7" a="1"/>
  <c r="Q279" i="7" s="1"/>
  <c r="Q197" i="7" a="1"/>
  <c r="Q197" i="7" s="1"/>
  <c r="Q190" i="7" a="1"/>
  <c r="Q190" i="7" s="1"/>
  <c r="Q183" i="7" a="1"/>
  <c r="Q183" i="7" s="1"/>
  <c r="Q276" i="7" a="1"/>
  <c r="Q276" i="7" s="1"/>
  <c r="Q240" i="7" a="1"/>
  <c r="Q240" i="7" s="1"/>
  <c r="Q226" i="7" a="1"/>
  <c r="Q226" i="7" s="1"/>
  <c r="Q203" i="7" a="1"/>
  <c r="Q203" i="7" s="1"/>
  <c r="Q201" i="7" a="1"/>
  <c r="Q201" i="7" s="1"/>
  <c r="Q194" i="7" a="1"/>
  <c r="Q194" i="7" s="1"/>
  <c r="Q187" i="7" a="1"/>
  <c r="Q187" i="7" s="1"/>
  <c r="Q211" i="7" a="1"/>
  <c r="Q211" i="7" s="1"/>
  <c r="Q210" i="7" a="1"/>
  <c r="Q210" i="7" s="1"/>
  <c r="Q198" i="7" a="1"/>
  <c r="Q198" i="7" s="1"/>
  <c r="Q191" i="7" a="1"/>
  <c r="Q191" i="7" s="1"/>
  <c r="Q180" i="7" a="1"/>
  <c r="Q180" i="7" s="1"/>
  <c r="Q202" i="7" a="1"/>
  <c r="Q202" i="7" s="1"/>
  <c r="Q195" i="7" a="1"/>
  <c r="Q195" i="7" s="1"/>
  <c r="Q166" i="7" a="1"/>
  <c r="Q166" i="7" s="1"/>
  <c r="Q142" i="7" a="1"/>
  <c r="Q142" i="7" s="1"/>
  <c r="Q141" i="7" a="1"/>
  <c r="Q141" i="7" s="1"/>
  <c r="Q140" i="7" a="1"/>
  <c r="Q140" i="7" s="1"/>
  <c r="Q139" i="7" a="1"/>
  <c r="Q139" i="7" s="1"/>
  <c r="Q121" i="7" a="1"/>
  <c r="Q121" i="7" s="1"/>
  <c r="Q117" i="7" a="1"/>
  <c r="Q117" i="7" s="1"/>
  <c r="Q113" i="7" a="1"/>
  <c r="Q113" i="7" s="1"/>
  <c r="Q109" i="7" a="1"/>
  <c r="Q109" i="7" s="1"/>
  <c r="Q105" i="7" a="1"/>
  <c r="Q105" i="7" s="1"/>
  <c r="Q101" i="7" a="1"/>
  <c r="Q101" i="7" s="1"/>
  <c r="Q97" i="7" a="1"/>
  <c r="Q97" i="7" s="1"/>
  <c r="Q93" i="7" a="1"/>
  <c r="Q93" i="7" s="1"/>
  <c r="Q89" i="7" a="1"/>
  <c r="Q89" i="7" s="1"/>
  <c r="Q85" i="7" a="1"/>
  <c r="Q85" i="7" s="1"/>
  <c r="Q81" i="7" a="1"/>
  <c r="Q81" i="7" s="1"/>
  <c r="Q77" i="7" a="1"/>
  <c r="Q77" i="7" s="1"/>
  <c r="Q207" i="7" a="1"/>
  <c r="Q207" i="7" s="1"/>
  <c r="Q188" i="7" a="1"/>
  <c r="Q188" i="7" s="1"/>
  <c r="Q181" i="7" a="1"/>
  <c r="Q181" i="7" s="1"/>
  <c r="Q146" i="7" a="1"/>
  <c r="Q146" i="7" s="1"/>
  <c r="Q145" i="7" a="1"/>
  <c r="Q145" i="7" s="1"/>
  <c r="Q144" i="7" a="1"/>
  <c r="Q144" i="7" s="1"/>
  <c r="Q143" i="7" a="1"/>
  <c r="Q143" i="7" s="1"/>
  <c r="Q233" i="7" a="1"/>
  <c r="Q233" i="7" s="1"/>
  <c r="Q169" i="7" a="1"/>
  <c r="Q169" i="7" s="1"/>
  <c r="Q150" i="7" a="1"/>
  <c r="Q150" i="7" s="1"/>
  <c r="Q149" i="7" a="1"/>
  <c r="Q149" i="7" s="1"/>
  <c r="Q148" i="7" a="1"/>
  <c r="Q148" i="7" s="1"/>
  <c r="Q147" i="7" a="1"/>
  <c r="Q147" i="7" s="1"/>
  <c r="Q120" i="7" a="1"/>
  <c r="Q120" i="7" s="1"/>
  <c r="Q116" i="7" a="1"/>
  <c r="Q116" i="7" s="1"/>
  <c r="Q196" i="7" a="1"/>
  <c r="Q196" i="7" s="1"/>
  <c r="Q189" i="7" a="1"/>
  <c r="Q189" i="7" s="1"/>
  <c r="Q182" i="7" a="1"/>
  <c r="Q182" i="7" s="1"/>
  <c r="Q154" i="7" a="1"/>
  <c r="Q154" i="7" s="1"/>
  <c r="Q153" i="7" a="1"/>
  <c r="Q153" i="7" s="1"/>
  <c r="Q152" i="7" a="1"/>
  <c r="Q152" i="7" s="1"/>
  <c r="Q151" i="7" a="1"/>
  <c r="Q151" i="7" s="1"/>
  <c r="Q184" i="7" a="1"/>
  <c r="Q184" i="7" s="1"/>
  <c r="Q164" i="7" a="1"/>
  <c r="Q164" i="7" s="1"/>
  <c r="Q158" i="7" a="1"/>
  <c r="Q158" i="7" s="1"/>
  <c r="Q157" i="7" a="1"/>
  <c r="Q157" i="7" s="1"/>
  <c r="Q156" i="7" a="1"/>
  <c r="Q156" i="7" s="1"/>
  <c r="Q155" i="7" a="1"/>
  <c r="Q155" i="7" s="1"/>
  <c r="Q126" i="7" a="1"/>
  <c r="Q126" i="7" s="1"/>
  <c r="Q125" i="7" a="1"/>
  <c r="Q125" i="7" s="1"/>
  <c r="Q124" i="7" a="1"/>
  <c r="Q124" i="7" s="1"/>
  <c r="Q123" i="7" a="1"/>
  <c r="Q123" i="7" s="1"/>
  <c r="Q119" i="7" a="1"/>
  <c r="Q119" i="7" s="1"/>
  <c r="Q115" i="7" a="1"/>
  <c r="Q115" i="7" s="1"/>
  <c r="Q269" i="7" a="1"/>
  <c r="Q269" i="7" s="1"/>
  <c r="Q206" i="7" a="1"/>
  <c r="Q206" i="7" s="1"/>
  <c r="Q199" i="7" a="1"/>
  <c r="Q199" i="7" s="1"/>
  <c r="Q161" i="7" a="1"/>
  <c r="Q161" i="7" s="1"/>
  <c r="Q160" i="7" a="1"/>
  <c r="Q160" i="7" s="1"/>
  <c r="Q159" i="7" a="1"/>
  <c r="Q159" i="7" s="1"/>
  <c r="Q130" i="7" a="1"/>
  <c r="Q130" i="7" s="1"/>
  <c r="Q129" i="7" a="1"/>
  <c r="Q129" i="7" s="1"/>
  <c r="Q128" i="7" a="1"/>
  <c r="Q128" i="7" s="1"/>
  <c r="Q127" i="7" a="1"/>
  <c r="Q127" i="7" s="1"/>
  <c r="Q219" i="7" a="1"/>
  <c r="Q219" i="7" s="1"/>
  <c r="Q168" i="7" a="1"/>
  <c r="Q168" i="7" s="1"/>
  <c r="Q107" i="7" a="1"/>
  <c r="Q107" i="7" s="1"/>
  <c r="Q104" i="7" a="1"/>
  <c r="Q104" i="7" s="1"/>
  <c r="Q103" i="7" a="1"/>
  <c r="Q103" i="7" s="1"/>
  <c r="Q102" i="7" a="1"/>
  <c r="Q102" i="7" s="1"/>
  <c r="Q72" i="7" a="1"/>
  <c r="Q72" i="7" s="1"/>
  <c r="Q68" i="7" a="1"/>
  <c r="Q68" i="7" s="1"/>
  <c r="Q64" i="7" a="1"/>
  <c r="Q64" i="7" s="1"/>
  <c r="Q60" i="7" a="1"/>
  <c r="Q60" i="7" s="1"/>
  <c r="Q56" i="7" a="1"/>
  <c r="Q56" i="7" s="1"/>
  <c r="Q52" i="7" a="1"/>
  <c r="Q52" i="7" s="1"/>
  <c r="Q48" i="7" a="1"/>
  <c r="Q48" i="7" s="1"/>
  <c r="Q44" i="7" a="1"/>
  <c r="Q44" i="7" s="1"/>
  <c r="Q40" i="7" a="1"/>
  <c r="Q40" i="7" s="1"/>
  <c r="Q36" i="7" a="1"/>
  <c r="Q36" i="7" s="1"/>
  <c r="Q114" i="7" a="1"/>
  <c r="Q114" i="7" s="1"/>
  <c r="Q106" i="7" a="1"/>
  <c r="Q106" i="7" s="1"/>
  <c r="Q76" i="7" a="1"/>
  <c r="Q76" i="7" s="1"/>
  <c r="Q192" i="7" a="1"/>
  <c r="Q192" i="7" s="1"/>
  <c r="Q174" i="7" a="1"/>
  <c r="Q174" i="7" s="1"/>
  <c r="Q165" i="7" a="1"/>
  <c r="Q165" i="7" s="1"/>
  <c r="Q134" i="7" a="1"/>
  <c r="Q134" i="7" s="1"/>
  <c r="Q132" i="7" a="1"/>
  <c r="Q132" i="7" s="1"/>
  <c r="Q122" i="7" a="1"/>
  <c r="Q122" i="7" s="1"/>
  <c r="Q80" i="7" a="1"/>
  <c r="Q80" i="7" s="1"/>
  <c r="Q79" i="7" a="1"/>
  <c r="Q79" i="7" s="1"/>
  <c r="Q78" i="7" a="1"/>
  <c r="Q78" i="7" s="1"/>
  <c r="Q75" i="7" a="1"/>
  <c r="Q75" i="7" s="1"/>
  <c r="Q71" i="7" a="1"/>
  <c r="Q71" i="7" s="1"/>
  <c r="Q67" i="7" a="1"/>
  <c r="Q67" i="7" s="1"/>
  <c r="Q63" i="7" a="1"/>
  <c r="Q63" i="7" s="1"/>
  <c r="Q59" i="7" a="1"/>
  <c r="Q59" i="7" s="1"/>
  <c r="Q55" i="7" a="1"/>
  <c r="Q55" i="7" s="1"/>
  <c r="Q51" i="7" a="1"/>
  <c r="Q51" i="7" s="1"/>
  <c r="Q178" i="7" a="1"/>
  <c r="Q178" i="7" s="1"/>
  <c r="Q170" i="7" a="1"/>
  <c r="Q170" i="7" s="1"/>
  <c r="Q138" i="7" a="1"/>
  <c r="Q138" i="7" s="1"/>
  <c r="Q136" i="7" a="1"/>
  <c r="Q136" i="7" s="1"/>
  <c r="Q112" i="7" a="1"/>
  <c r="Q112" i="7" s="1"/>
  <c r="Q84" i="7" a="1"/>
  <c r="Q84" i="7" s="1"/>
  <c r="Q83" i="7" a="1"/>
  <c r="Q83" i="7" s="1"/>
  <c r="Q82" i="7" a="1"/>
  <c r="Q82" i="7" s="1"/>
  <c r="Q173" i="7" a="1"/>
  <c r="Q173" i="7" s="1"/>
  <c r="Q118" i="7" a="1"/>
  <c r="Q118" i="7" s="1"/>
  <c r="Q111" i="7" a="1"/>
  <c r="Q111" i="7" s="1"/>
  <c r="Q88" i="7" a="1"/>
  <c r="Q88" i="7" s="1"/>
  <c r="Q87" i="7" a="1"/>
  <c r="Q87" i="7" s="1"/>
  <c r="Q86" i="7" a="1"/>
  <c r="Q86" i="7" s="1"/>
  <c r="Q74" i="7" a="1"/>
  <c r="Q74" i="7" s="1"/>
  <c r="Q177" i="7" a="1"/>
  <c r="Q177" i="7" s="1"/>
  <c r="Q162" i="7" a="1"/>
  <c r="Q162" i="7" s="1"/>
  <c r="Q185" i="7" a="1"/>
  <c r="Q185" i="7" s="1"/>
  <c r="Q172" i="7" a="1"/>
  <c r="Q172" i="7" s="1"/>
  <c r="Q133" i="7" a="1"/>
  <c r="Q133" i="7" s="1"/>
  <c r="Q131" i="7" a="1"/>
  <c r="Q131" i="7" s="1"/>
  <c r="Q176" i="7" a="1"/>
  <c r="Q176" i="7" s="1"/>
  <c r="Q108" i="7" a="1"/>
  <c r="Q108" i="7" s="1"/>
  <c r="Q99" i="7" a="1"/>
  <c r="Q99" i="7" s="1"/>
  <c r="Q92" i="7" a="1"/>
  <c r="Q92" i="7" s="1"/>
  <c r="Q66" i="7" a="1"/>
  <c r="Q66" i="7" s="1"/>
  <c r="Q49" i="7" a="1"/>
  <c r="Q49" i="7" s="1"/>
  <c r="Q137" i="7" a="1"/>
  <c r="Q137" i="7" s="1"/>
  <c r="Q96" i="7" a="1"/>
  <c r="Q96" i="7" s="1"/>
  <c r="Q61" i="7" a="1"/>
  <c r="Q61" i="7" s="1"/>
  <c r="Q41" i="7" a="1"/>
  <c r="Q41" i="7" s="1"/>
  <c r="Q38" i="7" a="1"/>
  <c r="Q38" i="7" s="1"/>
  <c r="Q35" i="7" a="1"/>
  <c r="Q35" i="7" s="1"/>
  <c r="Q31" i="7" a="1"/>
  <c r="Q31" i="7" s="1"/>
  <c r="Q27" i="7" a="1"/>
  <c r="Q27" i="7" s="1"/>
  <c r="Q23" i="7" a="1"/>
  <c r="Q23" i="7" s="1"/>
  <c r="Q19" i="7" a="1"/>
  <c r="Q19" i="7" s="1"/>
  <c r="Q15" i="7" a="1"/>
  <c r="Q15" i="7" s="1"/>
  <c r="Q11" i="7" a="1"/>
  <c r="Q11" i="7" s="1"/>
  <c r="Q9" i="7"/>
  <c r="R5" i="7"/>
  <c r="AX5" i="7" s="1"/>
  <c r="Q135" i="7" a="1"/>
  <c r="Q135" i="7" s="1"/>
  <c r="Q110" i="7" a="1"/>
  <c r="Q110" i="7" s="1"/>
  <c r="Q100" i="7" a="1"/>
  <c r="Q100" i="7" s="1"/>
  <c r="Q58" i="7" a="1"/>
  <c r="Q58" i="7" s="1"/>
  <c r="Q73" i="7" a="1"/>
  <c r="Q73" i="7" s="1"/>
  <c r="Q53" i="7" a="1"/>
  <c r="Q53" i="7" s="1"/>
  <c r="Q45" i="7" a="1"/>
  <c r="Q45" i="7" s="1"/>
  <c r="Q42" i="7" a="1"/>
  <c r="Q42" i="7" s="1"/>
  <c r="Q39" i="7" a="1"/>
  <c r="Q39" i="7" s="1"/>
  <c r="Q34" i="7" a="1"/>
  <c r="Q34" i="7" s="1"/>
  <c r="Q30" i="7" a="1"/>
  <c r="Q30" i="7" s="1"/>
  <c r="Q26" i="7" a="1"/>
  <c r="Q26" i="7" s="1"/>
  <c r="Q22" i="7" a="1"/>
  <c r="Q22" i="7" s="1"/>
  <c r="Q18" i="7" a="1"/>
  <c r="Q18" i="7" s="1"/>
  <c r="Q14" i="7" a="1"/>
  <c r="Q14" i="7" s="1"/>
  <c r="Q90" i="7" a="1"/>
  <c r="Q90" i="7" s="1"/>
  <c r="Q70" i="7" a="1"/>
  <c r="Q70" i="7" s="1"/>
  <c r="Q65" i="7" a="1"/>
  <c r="Q65" i="7" s="1"/>
  <c r="Q50" i="7" a="1"/>
  <c r="Q50" i="7" s="1"/>
  <c r="Q94" i="7" a="1"/>
  <c r="Q94" i="7" s="1"/>
  <c r="Q62" i="7" a="1"/>
  <c r="Q62" i="7" s="1"/>
  <c r="Q46" i="7" a="1"/>
  <c r="Q46" i="7" s="1"/>
  <c r="Q43" i="7" a="1"/>
  <c r="Q43" i="7" s="1"/>
  <c r="Q33" i="7" a="1"/>
  <c r="Q33" i="7" s="1"/>
  <c r="Q29" i="7" a="1"/>
  <c r="Q29" i="7" s="1"/>
  <c r="Q25" i="7" a="1"/>
  <c r="Q25" i="7" s="1"/>
  <c r="Q21" i="7" a="1"/>
  <c r="Q21" i="7" s="1"/>
  <c r="Q17" i="7" a="1"/>
  <c r="Q17" i="7" s="1"/>
  <c r="Q13" i="7" a="1"/>
  <c r="Q13" i="7" s="1"/>
  <c r="Q98" i="7" a="1"/>
  <c r="Q98" i="7" s="1"/>
  <c r="Q57" i="7" a="1"/>
  <c r="Q57" i="7" s="1"/>
  <c r="Q54" i="7" a="1"/>
  <c r="Q54" i="7" s="1"/>
  <c r="Q20" i="7" a="1"/>
  <c r="Q20" i="7" s="1"/>
  <c r="Q91" i="7" a="1"/>
  <c r="Q91" i="7" s="1"/>
  <c r="Q32" i="7" a="1"/>
  <c r="Q32" i="7" s="1"/>
  <c r="Q16" i="7" a="1"/>
  <c r="Q16" i="7" s="1"/>
  <c r="Q47" i="7" a="1"/>
  <c r="Q47" i="7" s="1"/>
  <c r="Q95" i="7" a="1"/>
  <c r="Q95" i="7" s="1"/>
  <c r="Q69" i="7" a="1"/>
  <c r="Q69" i="7" s="1"/>
  <c r="Q28" i="7" a="1"/>
  <c r="Q28" i="7" s="1"/>
  <c r="Q24" i="7" a="1"/>
  <c r="Q24" i="7" s="1"/>
  <c r="Q12" i="7" a="1"/>
  <c r="Q12" i="7" s="1"/>
  <c r="Q37" i="7" a="1"/>
  <c r="Q37" i="7" s="1"/>
  <c r="Q10" i="7" a="1"/>
  <c r="Q10" i="7" s="1"/>
  <c r="DK6" i="7"/>
  <c r="DM3" i="7"/>
  <c r="DM2" i="7"/>
  <c r="DM4" i="7" s="1"/>
  <c r="DM369" i="7"/>
  <c r="DM368" i="7"/>
  <c r="DM364" i="7"/>
  <c r="DM360" i="7"/>
  <c r="DM356" i="7"/>
  <c r="DM352" i="7"/>
  <c r="DM348" i="7"/>
  <c r="DM344" i="7"/>
  <c r="DM340" i="7"/>
  <c r="DM336" i="7"/>
  <c r="DM332" i="7"/>
  <c r="DM328" i="7"/>
  <c r="DM324" i="7"/>
  <c r="DM320" i="7"/>
  <c r="DM316" i="7"/>
  <c r="DM312" i="7"/>
  <c r="DM308" i="7"/>
  <c r="DM304" i="7"/>
  <c r="DM366" i="7"/>
  <c r="DM355" i="7"/>
  <c r="DM345" i="7"/>
  <c r="DM334" i="7"/>
  <c r="DM323" i="7"/>
  <c r="DM365" i="7"/>
  <c r="DM354" i="7"/>
  <c r="DM343" i="7"/>
  <c r="DM333" i="7"/>
  <c r="DM322" i="7"/>
  <c r="DM311" i="7"/>
  <c r="DM301" i="7"/>
  <c r="DM297" i="7"/>
  <c r="DM293" i="7"/>
  <c r="DM363" i="7"/>
  <c r="DM362" i="7"/>
  <c r="DM351" i="7"/>
  <c r="DM341" i="7"/>
  <c r="DM330" i="7"/>
  <c r="DM361" i="7"/>
  <c r="DM350" i="7"/>
  <c r="DM339" i="7"/>
  <c r="DM329" i="7"/>
  <c r="DM318" i="7"/>
  <c r="DM307" i="7"/>
  <c r="DM358" i="7"/>
  <c r="DM347" i="7"/>
  <c r="DM337" i="7"/>
  <c r="DM326" i="7"/>
  <c r="DM315" i="7"/>
  <c r="DM305" i="7"/>
  <c r="DM357" i="7"/>
  <c r="DM335" i="7"/>
  <c r="DM319" i="7"/>
  <c r="DM296" i="7"/>
  <c r="DM289" i="7"/>
  <c r="DM285" i="7"/>
  <c r="DM281" i="7"/>
  <c r="DM277" i="7"/>
  <c r="DM273" i="7"/>
  <c r="DM269" i="7"/>
  <c r="DM265" i="7"/>
  <c r="DM261" i="7"/>
  <c r="DM257" i="7"/>
  <c r="DM367" i="7"/>
  <c r="DM359" i="7"/>
  <c r="DM349" i="7"/>
  <c r="DM302" i="7"/>
  <c r="DM298" i="7"/>
  <c r="DM346" i="7"/>
  <c r="DM353" i="7"/>
  <c r="DM331" i="7"/>
  <c r="DM327" i="7"/>
  <c r="DM338" i="7"/>
  <c r="DM325" i="7"/>
  <c r="DM292" i="7"/>
  <c r="DM276" i="7"/>
  <c r="DM267" i="7"/>
  <c r="DM256" i="7"/>
  <c r="DM314" i="7"/>
  <c r="DM306" i="7"/>
  <c r="DM295" i="7"/>
  <c r="DM279" i="7"/>
  <c r="DM278" i="7"/>
  <c r="DM266" i="7"/>
  <c r="DM321" i="7"/>
  <c r="DM310" i="7"/>
  <c r="DM303" i="7"/>
  <c r="DM284" i="7"/>
  <c r="DM262" i="7"/>
  <c r="DM294" i="7"/>
  <c r="DM287" i="7"/>
  <c r="DM286" i="7"/>
  <c r="DM271" i="7"/>
  <c r="DM299" i="7"/>
  <c r="DM288" i="7"/>
  <c r="DM272" i="7"/>
  <c r="DM270" i="7"/>
  <c r="DM259" i="7"/>
  <c r="DM342" i="7"/>
  <c r="DM309" i="7"/>
  <c r="DM291" i="7"/>
  <c r="DM290" i="7"/>
  <c r="DM275" i="7"/>
  <c r="DM274" i="7"/>
  <c r="DM268" i="7"/>
  <c r="DM258" i="7"/>
  <c r="DM253" i="7"/>
  <c r="DM252" i="7"/>
  <c r="DM237" i="7"/>
  <c r="DM236" i="7"/>
  <c r="DM228" i="7"/>
  <c r="DM227" i="7"/>
  <c r="DM217" i="7"/>
  <c r="DM263" i="7"/>
  <c r="DM255" i="7"/>
  <c r="DM254" i="7"/>
  <c r="DM239" i="7"/>
  <c r="DM238" i="7"/>
  <c r="DM226" i="7"/>
  <c r="DM216" i="7"/>
  <c r="DM215" i="7"/>
  <c r="DM207" i="7"/>
  <c r="DM203" i="7"/>
  <c r="DM300" i="7"/>
  <c r="DM280" i="7"/>
  <c r="DM241" i="7"/>
  <c r="DM240" i="7"/>
  <c r="DM225" i="7"/>
  <c r="DM214" i="7"/>
  <c r="DM243" i="7"/>
  <c r="DM242" i="7"/>
  <c r="DM224" i="7"/>
  <c r="DM223" i="7"/>
  <c r="DM213" i="7"/>
  <c r="DM206" i="7"/>
  <c r="DM264" i="7"/>
  <c r="DM245" i="7"/>
  <c r="DM244" i="7"/>
  <c r="DM222" i="7"/>
  <c r="DM212" i="7"/>
  <c r="DM211" i="7"/>
  <c r="DM317" i="7"/>
  <c r="DM283" i="7"/>
  <c r="DM247" i="7"/>
  <c r="DM246" i="7"/>
  <c r="DM231" i="7"/>
  <c r="DM221" i="7"/>
  <c r="DM210" i="7"/>
  <c r="DM205" i="7"/>
  <c r="DM201" i="7"/>
  <c r="DM197" i="7"/>
  <c r="DM193" i="7"/>
  <c r="DM260" i="7"/>
  <c r="DM249" i="7"/>
  <c r="DM248" i="7"/>
  <c r="DM233" i="7"/>
  <c r="DM232" i="7"/>
  <c r="DM230" i="7"/>
  <c r="DM220" i="7"/>
  <c r="DM219" i="7"/>
  <c r="DM209" i="7"/>
  <c r="DM208" i="7"/>
  <c r="DM202" i="7"/>
  <c r="DM186" i="7"/>
  <c r="DM176" i="7"/>
  <c r="DM175" i="7"/>
  <c r="DM165" i="7"/>
  <c r="DM155" i="7"/>
  <c r="DM151" i="7"/>
  <c r="DM147" i="7"/>
  <c r="DM143" i="7"/>
  <c r="DM139" i="7"/>
  <c r="DM135" i="7"/>
  <c r="DM131" i="7"/>
  <c r="DM127" i="7"/>
  <c r="DM123" i="7"/>
  <c r="DM119" i="7"/>
  <c r="DM115" i="7"/>
  <c r="DM313" i="7"/>
  <c r="DM229" i="7"/>
  <c r="DM195" i="7"/>
  <c r="DM185" i="7"/>
  <c r="DM174" i="7"/>
  <c r="DM164" i="7"/>
  <c r="DM163" i="7"/>
  <c r="DM199" i="7"/>
  <c r="DM184" i="7"/>
  <c r="DM183" i="7"/>
  <c r="DM173" i="7"/>
  <c r="DM162" i="7"/>
  <c r="DM154" i="7"/>
  <c r="DM150" i="7"/>
  <c r="DM146" i="7"/>
  <c r="DM142" i="7"/>
  <c r="DM138" i="7"/>
  <c r="DM134" i="7"/>
  <c r="DM130" i="7"/>
  <c r="DM126" i="7"/>
  <c r="DM235" i="7"/>
  <c r="DM182" i="7"/>
  <c r="DM172" i="7"/>
  <c r="DM171" i="7"/>
  <c r="DM161" i="7"/>
  <c r="DM251" i="7"/>
  <c r="DM234" i="7"/>
  <c r="DM192" i="7"/>
  <c r="DM191" i="7"/>
  <c r="DM181" i="7"/>
  <c r="DM250" i="7"/>
  <c r="DM218" i="7"/>
  <c r="DM204" i="7"/>
  <c r="DM196" i="7"/>
  <c r="DM194" i="7"/>
  <c r="DM190" i="7"/>
  <c r="DM180" i="7"/>
  <c r="DM179" i="7"/>
  <c r="DM169" i="7"/>
  <c r="DM158" i="7"/>
  <c r="DM282" i="7"/>
  <c r="DM189" i="7"/>
  <c r="DM159" i="7"/>
  <c r="DM148" i="7"/>
  <c r="DM133" i="7"/>
  <c r="DM114" i="7"/>
  <c r="DM113" i="7"/>
  <c r="DM109" i="7"/>
  <c r="DM105" i="7"/>
  <c r="DM101" i="7"/>
  <c r="DM97" i="7"/>
  <c r="DM93" i="7"/>
  <c r="DM89" i="7"/>
  <c r="DM85" i="7"/>
  <c r="DM81" i="7"/>
  <c r="DM77" i="7"/>
  <c r="DM73" i="7"/>
  <c r="DM69" i="7"/>
  <c r="DM65" i="7"/>
  <c r="DM61" i="7"/>
  <c r="DM57" i="7"/>
  <c r="DM53" i="7"/>
  <c r="DM49" i="7"/>
  <c r="DM45" i="7"/>
  <c r="DM38" i="7"/>
  <c r="DM34" i="7"/>
  <c r="DM30" i="7"/>
  <c r="DM26" i="7"/>
  <c r="DM22" i="7"/>
  <c r="DM18" i="7"/>
  <c r="DM14" i="7"/>
  <c r="DM152" i="7"/>
  <c r="DM137" i="7"/>
  <c r="DM188" i="7"/>
  <c r="DM168" i="7"/>
  <c r="DM156" i="7"/>
  <c r="DM145" i="7"/>
  <c r="DM128" i="7"/>
  <c r="DM198" i="7"/>
  <c r="DM170" i="7"/>
  <c r="DM149" i="7"/>
  <c r="DM132" i="7"/>
  <c r="DM129" i="7"/>
  <c r="DM122" i="7"/>
  <c r="DM121" i="7"/>
  <c r="DM120" i="7"/>
  <c r="DM111" i="7"/>
  <c r="DM107" i="7"/>
  <c r="DM103" i="7"/>
  <c r="DM99" i="7"/>
  <c r="DM95" i="7"/>
  <c r="DM91" i="7"/>
  <c r="DM87" i="7"/>
  <c r="DM83" i="7"/>
  <c r="DM79" i="7"/>
  <c r="DM75" i="7"/>
  <c r="DM71" i="7"/>
  <c r="DM67" i="7"/>
  <c r="DM63" i="7"/>
  <c r="DM59" i="7"/>
  <c r="DM55" i="7"/>
  <c r="DM51" i="7"/>
  <c r="DM47" i="7"/>
  <c r="DM43" i="7"/>
  <c r="DM187" i="7"/>
  <c r="DM160" i="7"/>
  <c r="DM153" i="7"/>
  <c r="DM136" i="7"/>
  <c r="DM177" i="7"/>
  <c r="DM167" i="7"/>
  <c r="DM140" i="7"/>
  <c r="DM125" i="7"/>
  <c r="DM124" i="7"/>
  <c r="DM110" i="7"/>
  <c r="DM106" i="7"/>
  <c r="DM102" i="7"/>
  <c r="DM98" i="7"/>
  <c r="DM94" i="7"/>
  <c r="DM90" i="7"/>
  <c r="DM86" i="7"/>
  <c r="DM82" i="7"/>
  <c r="DM78" i="7"/>
  <c r="DM74" i="7"/>
  <c r="DM70" i="7"/>
  <c r="DM66" i="7"/>
  <c r="DM62" i="7"/>
  <c r="DM58" i="7"/>
  <c r="DM54" i="7"/>
  <c r="DM50" i="7"/>
  <c r="DM46" i="7"/>
  <c r="DM42" i="7"/>
  <c r="DM39" i="7"/>
  <c r="DM157" i="7"/>
  <c r="DM144" i="7"/>
  <c r="DM117" i="7"/>
  <c r="DM84" i="7"/>
  <c r="DM52" i="7"/>
  <c r="DM29" i="7"/>
  <c r="DM24" i="7"/>
  <c r="DM116" i="7"/>
  <c r="DM96" i="7"/>
  <c r="DM64" i="7"/>
  <c r="DM41" i="7"/>
  <c r="DM25" i="7"/>
  <c r="DM20" i="7"/>
  <c r="DM10" i="7"/>
  <c r="DM200" i="7"/>
  <c r="DM108" i="7"/>
  <c r="DM76" i="7"/>
  <c r="DM21" i="7"/>
  <c r="DN9" i="7"/>
  <c r="DM88" i="7"/>
  <c r="DM56" i="7"/>
  <c r="DM44" i="7"/>
  <c r="DM35" i="7"/>
  <c r="DM17" i="7"/>
  <c r="DM16" i="7"/>
  <c r="DM15" i="7"/>
  <c r="DM13" i="7"/>
  <c r="DM166" i="7"/>
  <c r="DM100" i="7"/>
  <c r="DM68" i="7"/>
  <c r="DM31" i="7"/>
  <c r="DM112" i="7"/>
  <c r="DM80" i="7"/>
  <c r="DM48" i="7"/>
  <c r="DM36" i="7"/>
  <c r="DM27" i="7"/>
  <c r="DM12" i="7"/>
  <c r="DM92" i="7"/>
  <c r="DM60" i="7"/>
  <c r="DM37" i="7"/>
  <c r="DM32" i="7"/>
  <c r="DM23" i="7"/>
  <c r="DM178" i="7"/>
  <c r="DM141" i="7"/>
  <c r="DM118" i="7"/>
  <c r="DM104" i="7"/>
  <c r="DM72" i="7"/>
  <c r="DM40" i="7"/>
  <c r="DM33" i="7"/>
  <c r="DM28" i="7"/>
  <c r="DM19" i="7"/>
  <c r="DM11" i="7"/>
  <c r="B25" i="5"/>
  <c r="F24" i="5"/>
  <c r="J800" i="1"/>
  <c r="K800" i="1" s="1"/>
  <c r="N800" i="1" s="1"/>
  <c r="DJ6" i="7" l="1"/>
  <c r="DH3" i="7"/>
  <c r="DI6" i="7"/>
  <c r="DH2" i="7"/>
  <c r="AX72" i="7" a="1"/>
  <c r="AX72" i="7" s="1"/>
  <c r="AX70" i="7" a="1"/>
  <c r="AX70" i="7" s="1"/>
  <c r="AX38" i="7" a="1"/>
  <c r="AX38" i="7" s="1"/>
  <c r="AX52" i="7" a="1"/>
  <c r="AX52" i="7" s="1"/>
  <c r="AX60" i="7" a="1"/>
  <c r="AX60" i="7" s="1"/>
  <c r="AX71" i="7" a="1"/>
  <c r="AX71" i="7" s="1"/>
  <c r="AX45" i="7" a="1"/>
  <c r="AX45" i="7" s="1"/>
  <c r="AX57" i="7" a="1"/>
  <c r="AX57" i="7" s="1"/>
  <c r="AX40" i="7" a="1"/>
  <c r="AX40" i="7" s="1"/>
  <c r="AX73" i="7" a="1"/>
  <c r="AX73" i="7" s="1"/>
  <c r="AX49" i="7" a="1"/>
  <c r="AX49" i="7" s="1"/>
  <c r="AX36" i="7" a="1"/>
  <c r="AX36" i="7" s="1"/>
  <c r="AX32" i="7" a="1"/>
  <c r="AX32" i="7" s="1"/>
  <c r="AX21" i="7" a="1"/>
  <c r="AX21" i="7" s="1"/>
  <c r="AX54" i="7" a="1"/>
  <c r="AX54" i="7" s="1"/>
  <c r="AX31" i="7" a="1"/>
  <c r="AX31" i="7" s="1"/>
  <c r="AX15" i="7" a="1"/>
  <c r="AX15" i="7" s="1"/>
  <c r="AX27" i="7" a="1"/>
  <c r="AX27" i="7" s="1"/>
  <c r="AX47" i="7" a="1"/>
  <c r="AX47" i="7" s="1"/>
  <c r="AX22" i="7" a="1"/>
  <c r="AX22" i="7" s="1"/>
  <c r="AX25" i="7" a="1"/>
  <c r="AX25" i="7" s="1"/>
  <c r="AX17" i="7" a="1"/>
  <c r="AX17" i="7" s="1"/>
  <c r="AX13" i="7" a="1"/>
  <c r="AX13" i="7" s="1"/>
  <c r="AX30" i="7" a="1"/>
  <c r="AX30" i="7" s="1"/>
  <c r="AX14" i="7" a="1"/>
  <c r="AX14" i="7" s="1"/>
  <c r="AX10" i="7" a="1"/>
  <c r="AX10" i="7" s="1"/>
  <c r="AX19" i="7" a="1"/>
  <c r="AX19" i="7" s="1"/>
  <c r="AX46" i="7" a="1"/>
  <c r="AX46" i="7" s="1"/>
  <c r="AX23" i="7" a="1"/>
  <c r="AX23" i="7" s="1"/>
  <c r="AX20" i="7" a="1"/>
  <c r="AX20" i="7" s="1"/>
  <c r="AX11" i="7" a="1"/>
  <c r="AX11" i="7" s="1"/>
  <c r="AX12" i="7" a="1"/>
  <c r="AX12" i="7" s="1"/>
  <c r="AX9" i="7"/>
  <c r="AX368" i="7" a="1"/>
  <c r="AX368" i="7" s="1"/>
  <c r="AX361" i="7" a="1"/>
  <c r="AX361" i="7" s="1"/>
  <c r="AX352" i="7" a="1"/>
  <c r="AX352" i="7" s="1"/>
  <c r="AX348" i="7" a="1"/>
  <c r="AX348" i="7" s="1"/>
  <c r="AX344" i="7" a="1"/>
  <c r="AX344" i="7" s="1"/>
  <c r="AX326" i="7" a="1"/>
  <c r="AX326" i="7" s="1"/>
  <c r="AX316" i="7" a="1"/>
  <c r="AX316" i="7" s="1"/>
  <c r="AX306" i="7" a="1"/>
  <c r="AX306" i="7" s="1"/>
  <c r="AX298" i="7" a="1"/>
  <c r="AX298" i="7" s="1"/>
  <c r="AX290" i="7" a="1"/>
  <c r="AX290" i="7" s="1"/>
  <c r="AX288" i="7" a="1"/>
  <c r="AX288" i="7" s="1"/>
  <c r="AX285" i="7" a="1"/>
  <c r="AX285" i="7" s="1"/>
  <c r="AX275" i="7" a="1"/>
  <c r="AX275" i="7" s="1"/>
  <c r="AX367" i="7" a="1"/>
  <c r="AX367" i="7" s="1"/>
  <c r="AX365" i="7" a="1"/>
  <c r="AX365" i="7" s="1"/>
  <c r="AX363" i="7" a="1"/>
  <c r="AX363" i="7" s="1"/>
  <c r="AX351" i="7" a="1"/>
  <c r="AX351" i="7" s="1"/>
  <c r="AX338" i="7" a="1"/>
  <c r="AX338" i="7" s="1"/>
  <c r="AX333" i="7" a="1"/>
  <c r="AX333" i="7" s="1"/>
  <c r="AX331" i="7" a="1"/>
  <c r="AX331" i="7" s="1"/>
  <c r="AX328" i="7" a="1"/>
  <c r="AX328" i="7" s="1"/>
  <c r="AX325" i="7" a="1"/>
  <c r="AX325" i="7" s="1"/>
  <c r="AX323" i="7" a="1"/>
  <c r="AX323" i="7" s="1"/>
  <c r="AX310" i="7" a="1"/>
  <c r="AX310" i="7" s="1"/>
  <c r="AX308" i="7" a="1"/>
  <c r="AX308" i="7" s="1"/>
  <c r="AX305" i="7" a="1"/>
  <c r="AX305" i="7" s="1"/>
  <c r="AX297" i="7" a="1"/>
  <c r="AX297" i="7" s="1"/>
  <c r="AX280" i="7" a="1"/>
  <c r="AX280" i="7" s="1"/>
  <c r="AX274" i="7" a="1"/>
  <c r="AX274" i="7" s="1"/>
  <c r="AX358" i="7" a="1"/>
  <c r="AX358" i="7" s="1"/>
  <c r="AX356" i="7" a="1"/>
  <c r="AX356" i="7" s="1"/>
  <c r="AX354" i="7" a="1"/>
  <c r="AX354" i="7" s="1"/>
  <c r="AX343" i="7" a="1"/>
  <c r="AX343" i="7" s="1"/>
  <c r="AX342" i="7" a="1"/>
  <c r="AX342" i="7" s="1"/>
  <c r="AX341" i="7" a="1"/>
  <c r="AX341" i="7" s="1"/>
  <c r="AX330" i="7" a="1"/>
  <c r="AX330" i="7" s="1"/>
  <c r="AX312" i="7" a="1"/>
  <c r="AX312" i="7" s="1"/>
  <c r="AX304" i="7" a="1"/>
  <c r="AX304" i="7" s="1"/>
  <c r="AX296" i="7" a="1"/>
  <c r="AX296" i="7" s="1"/>
  <c r="AX291" i="7" a="1"/>
  <c r="AX291" i="7" s="1"/>
  <c r="AX360" i="7" a="1"/>
  <c r="AX360" i="7" s="1"/>
  <c r="AX340" i="7" a="1"/>
  <c r="AX340" i="7" s="1"/>
  <c r="AX339" i="7" a="1"/>
  <c r="AX339" i="7" s="1"/>
  <c r="AX334" i="7" a="1"/>
  <c r="AX334" i="7" s="1"/>
  <c r="AX329" i="7" a="1"/>
  <c r="AX329" i="7" s="1"/>
  <c r="AX324" i="7" a="1"/>
  <c r="AX324" i="7" s="1"/>
  <c r="AX303" i="7" a="1"/>
  <c r="AX303" i="7" s="1"/>
  <c r="AX295" i="7" a="1"/>
  <c r="AX295" i="7" s="1"/>
  <c r="AX279" i="7" a="1"/>
  <c r="AX279" i="7" s="1"/>
  <c r="AX272" i="7" a="1"/>
  <c r="AX272" i="7" s="1"/>
  <c r="AX320" i="7" a="1"/>
  <c r="AX320" i="7" s="1"/>
  <c r="AX313" i="7" a="1"/>
  <c r="AX313" i="7" s="1"/>
  <c r="AX302" i="7" a="1"/>
  <c r="AX302" i="7" s="1"/>
  <c r="AX294" i="7" a="1"/>
  <c r="AX294" i="7" s="1"/>
  <c r="AX289" i="7" a="1"/>
  <c r="AX289" i="7" s="1"/>
  <c r="AX287" i="7" a="1"/>
  <c r="AX287" i="7" s="1"/>
  <c r="AX284" i="7" a="1"/>
  <c r="AX284" i="7" s="1"/>
  <c r="AX366" i="7" a="1"/>
  <c r="AX366" i="7" s="1"/>
  <c r="AX364" i="7" a="1"/>
  <c r="AX364" i="7" s="1"/>
  <c r="AX362" i="7" a="1"/>
  <c r="AX362" i="7" s="1"/>
  <c r="AX350" i="7" a="1"/>
  <c r="AX350" i="7" s="1"/>
  <c r="AX346" i="7" a="1"/>
  <c r="AX346" i="7" s="1"/>
  <c r="AX336" i="7" a="1"/>
  <c r="AX336" i="7" s="1"/>
  <c r="AX335" i="7" a="1"/>
  <c r="AX335" i="7" s="1"/>
  <c r="AX321" i="7" a="1"/>
  <c r="AX321" i="7" s="1"/>
  <c r="AX319" i="7" a="1"/>
  <c r="AX319" i="7" s="1"/>
  <c r="AX311" i="7" a="1"/>
  <c r="AX311" i="7" s="1"/>
  <c r="AX309" i="7" a="1"/>
  <c r="AX309" i="7" s="1"/>
  <c r="AX307" i="7" a="1"/>
  <c r="AX307" i="7" s="1"/>
  <c r="AX301" i="7" a="1"/>
  <c r="AX301" i="7" s="1"/>
  <c r="AX293" i="7" a="1"/>
  <c r="AX293" i="7" s="1"/>
  <c r="AX286" i="7" a="1"/>
  <c r="AX286" i="7" s="1"/>
  <c r="AX283" i="7" a="1"/>
  <c r="AX283" i="7" s="1"/>
  <c r="AX278" i="7" a="1"/>
  <c r="AX278" i="7" s="1"/>
  <c r="AX357" i="7" a="1"/>
  <c r="AX357" i="7" s="1"/>
  <c r="AX300" i="7" a="1"/>
  <c r="AX300" i="7" s="1"/>
  <c r="AX273" i="7" a="1"/>
  <c r="AX273" i="7" s="1"/>
  <c r="AX263" i="7" a="1"/>
  <c r="AX263" i="7" s="1"/>
  <c r="AX246" i="7" a="1"/>
  <c r="AX246" i="7" s="1"/>
  <c r="AX243" i="7" a="1"/>
  <c r="AX243" i="7" s="1"/>
  <c r="AX224" i="7" a="1"/>
  <c r="AX224" i="7" s="1"/>
  <c r="AX222" i="7" a="1"/>
  <c r="AX222" i="7" s="1"/>
  <c r="AX214" i="7" a="1"/>
  <c r="AX214" i="7" s="1"/>
  <c r="AX210" i="7" a="1"/>
  <c r="AX210" i="7" s="1"/>
  <c r="AX206" i="7" a="1"/>
  <c r="AX206" i="7" s="1"/>
  <c r="AX202" i="7" a="1"/>
  <c r="AX202" i="7" s="1"/>
  <c r="AX191" i="7" a="1"/>
  <c r="AX191" i="7" s="1"/>
  <c r="AX327" i="7" a="1"/>
  <c r="AX327" i="7" s="1"/>
  <c r="AX315" i="7" a="1"/>
  <c r="AX315" i="7" s="1"/>
  <c r="AX256" i="7" a="1"/>
  <c r="AX256" i="7" s="1"/>
  <c r="AX253" i="7" a="1"/>
  <c r="AX253" i="7" s="1"/>
  <c r="AX251" i="7" a="1"/>
  <c r="AX251" i="7" s="1"/>
  <c r="AX240" i="7" a="1"/>
  <c r="AX240" i="7" s="1"/>
  <c r="AX215" i="7" a="1"/>
  <c r="AX215" i="7" s="1"/>
  <c r="AX201" i="7" a="1"/>
  <c r="AX201" i="7" s="1"/>
  <c r="CD5" i="7"/>
  <c r="AX369" i="7" a="1"/>
  <c r="AX369" i="7" s="1"/>
  <c r="AX359" i="7" a="1"/>
  <c r="AX359" i="7" s="1"/>
  <c r="AX347" i="7" a="1"/>
  <c r="AX347" i="7" s="1"/>
  <c r="AX318" i="7" a="1"/>
  <c r="AX318" i="7" s="1"/>
  <c r="AX292" i="7" a="1"/>
  <c r="AX292" i="7" s="1"/>
  <c r="AX277" i="7" a="1"/>
  <c r="AX277" i="7" s="1"/>
  <c r="AX276" i="7" a="1"/>
  <c r="AX276" i="7" s="1"/>
  <c r="AX270" i="7" a="1"/>
  <c r="AX270" i="7" s="1"/>
  <c r="AX264" i="7" a="1"/>
  <c r="AX264" i="7" s="1"/>
  <c r="AX249" i="7" a="1"/>
  <c r="AX249" i="7" s="1"/>
  <c r="AX247" i="7" a="1"/>
  <c r="AX247" i="7" s="1"/>
  <c r="AX238" i="7" a="1"/>
  <c r="AX238" i="7" s="1"/>
  <c r="AX236" i="7" a="1"/>
  <c r="AX236" i="7" s="1"/>
  <c r="AX234" i="7" a="1"/>
  <c r="AX234" i="7" s="1"/>
  <c r="AX232" i="7" a="1"/>
  <c r="AX232" i="7" s="1"/>
  <c r="AX230" i="7" a="1"/>
  <c r="AX230" i="7" s="1"/>
  <c r="AX228" i="7" a="1"/>
  <c r="AX228" i="7" s="1"/>
  <c r="AX226" i="7" a="1"/>
  <c r="AX226" i="7" s="1"/>
  <c r="AX322" i="7" a="1"/>
  <c r="AX322" i="7" s="1"/>
  <c r="AX314" i="7" a="1"/>
  <c r="AX314" i="7" s="1"/>
  <c r="AX299" i="7" a="1"/>
  <c r="AX299" i="7" s="1"/>
  <c r="AX271" i="7" a="1"/>
  <c r="AX271" i="7" s="1"/>
  <c r="AX269" i="7" a="1"/>
  <c r="AX269" i="7" s="1"/>
  <c r="AX244" i="7" a="1"/>
  <c r="AX244" i="7" s="1"/>
  <c r="AX241" i="7" a="1"/>
  <c r="AX241" i="7" s="1"/>
  <c r="AX221" i="7" a="1"/>
  <c r="AX221" i="7" s="1"/>
  <c r="AX216" i="7" a="1"/>
  <c r="AX216" i="7" s="1"/>
  <c r="AX353" i="7" a="1"/>
  <c r="AX353" i="7" s="1"/>
  <c r="AX281" i="7" a="1"/>
  <c r="AX281" i="7" s="1"/>
  <c r="AX268" i="7" a="1"/>
  <c r="AX268" i="7" s="1"/>
  <c r="AX265" i="7" a="1"/>
  <c r="AX265" i="7" s="1"/>
  <c r="AX262" i="7" a="1"/>
  <c r="AX262" i="7" s="1"/>
  <c r="AX261" i="7" a="1"/>
  <c r="AX261" i="7" s="1"/>
  <c r="AX259" i="7" a="1"/>
  <c r="AX259" i="7" s="1"/>
  <c r="AX254" i="7" a="1"/>
  <c r="AX254" i="7" s="1"/>
  <c r="AX245" i="7" a="1"/>
  <c r="AX245" i="7" s="1"/>
  <c r="AX242" i="7" a="1"/>
  <c r="AX242" i="7" s="1"/>
  <c r="AX317" i="7" a="1"/>
  <c r="AX317" i="7" s="1"/>
  <c r="AX267" i="7" a="1"/>
  <c r="AX267" i="7" s="1"/>
  <c r="AX266" i="7" a="1"/>
  <c r="AX266" i="7" s="1"/>
  <c r="AX260" i="7" a="1"/>
  <c r="AX260" i="7" s="1"/>
  <c r="AX258" i="7" a="1"/>
  <c r="AX258" i="7" s="1"/>
  <c r="AX255" i="7" a="1"/>
  <c r="AX255" i="7" s="1"/>
  <c r="AX252" i="7" a="1"/>
  <c r="AX252" i="7" s="1"/>
  <c r="AX250" i="7" a="1"/>
  <c r="AX250" i="7" s="1"/>
  <c r="AX355" i="7" a="1"/>
  <c r="AX355" i="7" s="1"/>
  <c r="AX235" i="7" a="1"/>
  <c r="AX235" i="7" s="1"/>
  <c r="AX198" i="7" a="1"/>
  <c r="AX198" i="7" s="1"/>
  <c r="AX196" i="7" a="1"/>
  <c r="AX196" i="7" s="1"/>
  <c r="AX194" i="7" a="1"/>
  <c r="AX194" i="7" s="1"/>
  <c r="AX192" i="7" a="1"/>
  <c r="AX192" i="7" s="1"/>
  <c r="AX179" i="7" a="1"/>
  <c r="AX179" i="7" s="1"/>
  <c r="AX160" i="7" a="1"/>
  <c r="AX160" i="7" s="1"/>
  <c r="AX149" i="7" a="1"/>
  <c r="AX149" i="7" s="1"/>
  <c r="AX98" i="7" a="1"/>
  <c r="AX98" i="7" s="1"/>
  <c r="AX93" i="7" a="1"/>
  <c r="AX93" i="7" s="1"/>
  <c r="AX85" i="7" a="1"/>
  <c r="AX85" i="7" s="1"/>
  <c r="AX83" i="7" a="1"/>
  <c r="AX83" i="7" s="1"/>
  <c r="AX76" i="7" a="1"/>
  <c r="AX76" i="7" s="1"/>
  <c r="AX349" i="7" a="1"/>
  <c r="AX349" i="7" s="1"/>
  <c r="AX223" i="7" a="1"/>
  <c r="AX223" i="7" s="1"/>
  <c r="AX220" i="7" a="1"/>
  <c r="AX220" i="7" s="1"/>
  <c r="AX218" i="7" a="1"/>
  <c r="AX218" i="7" s="1"/>
  <c r="AX203" i="7" a="1"/>
  <c r="AX203" i="7" s="1"/>
  <c r="AX185" i="7" a="1"/>
  <c r="AX185" i="7" s="1"/>
  <c r="AX180" i="7" a="1"/>
  <c r="AX180" i="7" s="1"/>
  <c r="AX173" i="7" a="1"/>
  <c r="AX173" i="7" s="1"/>
  <c r="AX171" i="7" a="1"/>
  <c r="AX171" i="7" s="1"/>
  <c r="AX159" i="7" a="1"/>
  <c r="AX159" i="7" s="1"/>
  <c r="AX257" i="7" a="1"/>
  <c r="AX257" i="7" s="1"/>
  <c r="AX237" i="7" a="1"/>
  <c r="AX237" i="7" s="1"/>
  <c r="AX227" i="7" a="1"/>
  <c r="AX227" i="7" s="1"/>
  <c r="AX209" i="7" a="1"/>
  <c r="AX209" i="7" s="1"/>
  <c r="AX207" i="7" a="1"/>
  <c r="AX207" i="7" s="1"/>
  <c r="AX204" i="7" a="1"/>
  <c r="AX204" i="7" s="1"/>
  <c r="AX186" i="7" a="1"/>
  <c r="AX186" i="7" s="1"/>
  <c r="AX175" i="7" a="1"/>
  <c r="AX175" i="7" s="1"/>
  <c r="AX158" i="7" a="1"/>
  <c r="AX158" i="7" s="1"/>
  <c r="AX146" i="7" a="1"/>
  <c r="AX146" i="7" s="1"/>
  <c r="AX144" i="7" a="1"/>
  <c r="AX144" i="7" s="1"/>
  <c r="AX142" i="7" a="1"/>
  <c r="AX142" i="7" s="1"/>
  <c r="AX140" i="7" a="1"/>
  <c r="AX140" i="7" s="1"/>
  <c r="AX138" i="7" a="1"/>
  <c r="AX138" i="7" s="1"/>
  <c r="AX136" i="7" a="1"/>
  <c r="AX136" i="7" s="1"/>
  <c r="AX134" i="7" a="1"/>
  <c r="AX134" i="7" s="1"/>
  <c r="AX132" i="7" a="1"/>
  <c r="AX132" i="7" s="1"/>
  <c r="AX130" i="7" a="1"/>
  <c r="AX130" i="7" s="1"/>
  <c r="AX128" i="7" a="1"/>
  <c r="AX128" i="7" s="1"/>
  <c r="AX126" i="7" a="1"/>
  <c r="AX126" i="7" s="1"/>
  <c r="AX124" i="7" a="1"/>
  <c r="AX124" i="7" s="1"/>
  <c r="AX122" i="7" a="1"/>
  <c r="AX122" i="7" s="1"/>
  <c r="AX120" i="7" a="1"/>
  <c r="AX120" i="7" s="1"/>
  <c r="AX118" i="7" a="1"/>
  <c r="AX118" i="7" s="1"/>
  <c r="AX116" i="7" a="1"/>
  <c r="AX116" i="7" s="1"/>
  <c r="AX114" i="7" a="1"/>
  <c r="AX114" i="7" s="1"/>
  <c r="AX112" i="7" a="1"/>
  <c r="AX112" i="7" s="1"/>
  <c r="AX110" i="7" a="1"/>
  <c r="AX110" i="7" s="1"/>
  <c r="AX108" i="7" a="1"/>
  <c r="AX108" i="7" s="1"/>
  <c r="AX106" i="7" a="1"/>
  <c r="AX106" i="7" s="1"/>
  <c r="AX345" i="7" a="1"/>
  <c r="AX345" i="7" s="1"/>
  <c r="AX332" i="7" a="1"/>
  <c r="AX332" i="7" s="1"/>
  <c r="AX231" i="7" a="1"/>
  <c r="AX231" i="7" s="1"/>
  <c r="AX212" i="7" a="1"/>
  <c r="AX212" i="7" s="1"/>
  <c r="AX211" i="7" a="1"/>
  <c r="AX211" i="7" s="1"/>
  <c r="AX189" i="7" a="1"/>
  <c r="AX189" i="7" s="1"/>
  <c r="AX181" i="7" a="1"/>
  <c r="AX181" i="7" s="1"/>
  <c r="AX176" i="7" a="1"/>
  <c r="AX176" i="7" s="1"/>
  <c r="AX157" i="7" a="1"/>
  <c r="AX157" i="7" s="1"/>
  <c r="AX154" i="7" a="1"/>
  <c r="AX154" i="7" s="1"/>
  <c r="AX148" i="7" a="1"/>
  <c r="AX148" i="7" s="1"/>
  <c r="AX282" i="7" a="1"/>
  <c r="AX282" i="7" s="1"/>
  <c r="AX239" i="7" a="1"/>
  <c r="AX239" i="7" s="1"/>
  <c r="AX213" i="7" a="1"/>
  <c r="AX213" i="7" s="1"/>
  <c r="AX205" i="7" a="1"/>
  <c r="AX205" i="7" s="1"/>
  <c r="AX200" i="7" a="1"/>
  <c r="AX200" i="7" s="1"/>
  <c r="AX197" i="7" a="1"/>
  <c r="AX197" i="7" s="1"/>
  <c r="AX195" i="7" a="1"/>
  <c r="AX195" i="7" s="1"/>
  <c r="AX193" i="7" a="1"/>
  <c r="AX193" i="7" s="1"/>
  <c r="AX187" i="7" a="1"/>
  <c r="AX187" i="7" s="1"/>
  <c r="AX182" i="7" a="1"/>
  <c r="AX182" i="7" s="1"/>
  <c r="AX169" i="7" a="1"/>
  <c r="AX169" i="7" s="1"/>
  <c r="AX165" i="7" a="1"/>
  <c r="AX165" i="7" s="1"/>
  <c r="AX164" i="7" a="1"/>
  <c r="AX164" i="7" s="1"/>
  <c r="AX156" i="7" a="1"/>
  <c r="AX156" i="7" s="1"/>
  <c r="AX153" i="7" a="1"/>
  <c r="AX153" i="7" s="1"/>
  <c r="AX184" i="7" a="1"/>
  <c r="AX184" i="7" s="1"/>
  <c r="AX143" i="7" a="1"/>
  <c r="AX143" i="7" s="1"/>
  <c r="AX127" i="7" a="1"/>
  <c r="AX127" i="7" s="1"/>
  <c r="AX113" i="7" a="1"/>
  <c r="AX113" i="7" s="1"/>
  <c r="AX102" i="7" a="1"/>
  <c r="AX102" i="7" s="1"/>
  <c r="AX89" i="7" a="1"/>
  <c r="AX89" i="7" s="1"/>
  <c r="AX69" i="7" a="1"/>
  <c r="AX69" i="7" s="1"/>
  <c r="AX62" i="7" a="1"/>
  <c r="AX62" i="7" s="1"/>
  <c r="AX33" i="7" a="1"/>
  <c r="AX33" i="7" s="1"/>
  <c r="AX28" i="7" a="1"/>
  <c r="AX28" i="7" s="1"/>
  <c r="AX18" i="7" a="1"/>
  <c r="AX18" i="7" s="1"/>
  <c r="AX174" i="7" a="1"/>
  <c r="AX174" i="7" s="1"/>
  <c r="AX141" i="7" a="1"/>
  <c r="AX141" i="7" s="1"/>
  <c r="AX125" i="7" a="1"/>
  <c r="AX125" i="7" s="1"/>
  <c r="AX115" i="7" a="1"/>
  <c r="AX115" i="7" s="1"/>
  <c r="AX87" i="7" a="1"/>
  <c r="AX87" i="7" s="1"/>
  <c r="AX77" i="7" a="1"/>
  <c r="AX77" i="7" s="1"/>
  <c r="AX68" i="7" a="1"/>
  <c r="AX68" i="7" s="1"/>
  <c r="AX41" i="7" a="1"/>
  <c r="AX41" i="7" s="1"/>
  <c r="AX34" i="7" a="1"/>
  <c r="AX34" i="7" s="1"/>
  <c r="AX172" i="7" a="1"/>
  <c r="AX172" i="7" s="1"/>
  <c r="AX168" i="7" a="1"/>
  <c r="AX168" i="7" s="1"/>
  <c r="AX167" i="7" a="1"/>
  <c r="AX167" i="7" s="1"/>
  <c r="AX139" i="7" a="1"/>
  <c r="AX139" i="7" s="1"/>
  <c r="AX123" i="7" a="1"/>
  <c r="AX123" i="7" s="1"/>
  <c r="AX117" i="7" a="1"/>
  <c r="AX117" i="7" s="1"/>
  <c r="AX103" i="7" a="1"/>
  <c r="AX103" i="7" s="1"/>
  <c r="AX92" i="7" a="1"/>
  <c r="AX92" i="7" s="1"/>
  <c r="AX82" i="7" a="1"/>
  <c r="AX82" i="7" s="1"/>
  <c r="AX80" i="7" a="1"/>
  <c r="AX80" i="7" s="1"/>
  <c r="AX74" i="7" a="1"/>
  <c r="AX74" i="7" s="1"/>
  <c r="AX67" i="7" a="1"/>
  <c r="AX67" i="7" s="1"/>
  <c r="AX59" i="7" a="1"/>
  <c r="AX59" i="7" s="1"/>
  <c r="AX55" i="7" a="1"/>
  <c r="AX55" i="7" s="1"/>
  <c r="AX53" i="7" a="1"/>
  <c r="AX53" i="7" s="1"/>
  <c r="AX50" i="7" a="1"/>
  <c r="AX50" i="7" s="1"/>
  <c r="AX48" i="7" a="1"/>
  <c r="AX48" i="7" s="1"/>
  <c r="AX42" i="7" a="1"/>
  <c r="AX42" i="7" s="1"/>
  <c r="AX29" i="7" a="1"/>
  <c r="AX29" i="7" s="1"/>
  <c r="AX26" i="7" a="1"/>
  <c r="AX26" i="7" s="1"/>
  <c r="AX16" i="7" a="1"/>
  <c r="AX16" i="7" s="1"/>
  <c r="AX217" i="7" a="1"/>
  <c r="AX217" i="7" s="1"/>
  <c r="AX170" i="7" a="1"/>
  <c r="AX170" i="7" s="1"/>
  <c r="AX137" i="7" a="1"/>
  <c r="AX137" i="7" s="1"/>
  <c r="AX121" i="7" a="1"/>
  <c r="AX121" i="7" s="1"/>
  <c r="AX104" i="7" a="1"/>
  <c r="AX104" i="7" s="1"/>
  <c r="AX99" i="7" a="1"/>
  <c r="AX99" i="7" s="1"/>
  <c r="AX97" i="7" a="1"/>
  <c r="AX97" i="7" s="1"/>
  <c r="AX91" i="7" a="1"/>
  <c r="AX91" i="7" s="1"/>
  <c r="AX84" i="7" a="1"/>
  <c r="AX84" i="7" s="1"/>
  <c r="AX66" i="7" a="1"/>
  <c r="AX66" i="7" s="1"/>
  <c r="AX61" i="7" a="1"/>
  <c r="AX61" i="7" s="1"/>
  <c r="AX51" i="7" a="1"/>
  <c r="AX51" i="7" s="1"/>
  <c r="AX43" i="7" a="1"/>
  <c r="AX43" i="7" s="1"/>
  <c r="AX39" i="7" a="1"/>
  <c r="AX39" i="7" s="1"/>
  <c r="AX37" i="7" a="1"/>
  <c r="AX37" i="7" s="1"/>
  <c r="AX24" i="7" a="1"/>
  <c r="AX24" i="7" s="1"/>
  <c r="AX248" i="7" a="1"/>
  <c r="AX248" i="7" s="1"/>
  <c r="AX233" i="7" a="1"/>
  <c r="AX233" i="7" s="1"/>
  <c r="AX225" i="7" a="1"/>
  <c r="AX225" i="7" s="1"/>
  <c r="AX199" i="7" a="1"/>
  <c r="AX199" i="7" s="1"/>
  <c r="AX190" i="7" a="1"/>
  <c r="AX190" i="7" s="1"/>
  <c r="AX177" i="7" a="1"/>
  <c r="AX177" i="7" s="1"/>
  <c r="AX163" i="7" a="1"/>
  <c r="AX163" i="7" s="1"/>
  <c r="AX162" i="7" a="1"/>
  <c r="AX162" i="7" s="1"/>
  <c r="AX161" i="7" a="1"/>
  <c r="AX161" i="7" s="1"/>
  <c r="AX135" i="7" a="1"/>
  <c r="AX135" i="7" s="1"/>
  <c r="AX96" i="7" a="1"/>
  <c r="AX96" i="7" s="1"/>
  <c r="AX88" i="7" a="1"/>
  <c r="AX88" i="7" s="1"/>
  <c r="AX79" i="7" a="1"/>
  <c r="AX79" i="7" s="1"/>
  <c r="AX65" i="7" a="1"/>
  <c r="AX65" i="7" s="1"/>
  <c r="AX58" i="7" a="1"/>
  <c r="AX58" i="7" s="1"/>
  <c r="AX44" i="7" a="1"/>
  <c r="AX44" i="7" s="1"/>
  <c r="AX35" i="7" a="1"/>
  <c r="AX35" i="7" s="1"/>
  <c r="AX183" i="7" a="1"/>
  <c r="AX183" i="7" s="1"/>
  <c r="AX155" i="7" a="1"/>
  <c r="AX155" i="7" s="1"/>
  <c r="AX151" i="7" a="1"/>
  <c r="AX151" i="7" s="1"/>
  <c r="AX86" i="7" a="1"/>
  <c r="AX86" i="7" s="1"/>
  <c r="AX75" i="7" a="1"/>
  <c r="AX75" i="7" s="1"/>
  <c r="AX64" i="7" a="1"/>
  <c r="AX64" i="7" s="1"/>
  <c r="AX63" i="7" a="1"/>
  <c r="AX63" i="7" s="1"/>
  <c r="AX56" i="7" a="1"/>
  <c r="AX56" i="7" s="1"/>
  <c r="AX166" i="7" a="1"/>
  <c r="AX166" i="7" s="1"/>
  <c r="AX111" i="7" a="1"/>
  <c r="AX111" i="7" s="1"/>
  <c r="AX107" i="7" a="1"/>
  <c r="AX107" i="7" s="1"/>
  <c r="AX105" i="7" a="1"/>
  <c r="AX105" i="7" s="1"/>
  <c r="AX100" i="7" a="1"/>
  <c r="AX100" i="7" s="1"/>
  <c r="AX94" i="7" a="1"/>
  <c r="AX94" i="7" s="1"/>
  <c r="AX152" i="7" a="1"/>
  <c r="AX152" i="7" s="1"/>
  <c r="AX131" i="7" a="1"/>
  <c r="AX131" i="7" s="1"/>
  <c r="AX219" i="7" a="1"/>
  <c r="AX219" i="7" s="1"/>
  <c r="AX178" i="7" a="1"/>
  <c r="AX178" i="7" s="1"/>
  <c r="AX81" i="7" a="1"/>
  <c r="AX81" i="7" s="1"/>
  <c r="AX78" i="7" a="1"/>
  <c r="AX78" i="7" s="1"/>
  <c r="AX145" i="7" a="1"/>
  <c r="AX145" i="7" s="1"/>
  <c r="AX101" i="7" a="1"/>
  <c r="AX101" i="7" s="1"/>
  <c r="AX95" i="7" a="1"/>
  <c r="AX95" i="7" s="1"/>
  <c r="AX90" i="7" a="1"/>
  <c r="AX90" i="7" s="1"/>
  <c r="AX337" i="7" a="1"/>
  <c r="AX337" i="7" s="1"/>
  <c r="AX229" i="7" a="1"/>
  <c r="AX229" i="7" s="1"/>
  <c r="AX133" i="7" a="1"/>
  <c r="AX133" i="7" s="1"/>
  <c r="AX119" i="7" a="1"/>
  <c r="AX119" i="7" s="1"/>
  <c r="AX109" i="7" a="1"/>
  <c r="AX109" i="7" s="1"/>
  <c r="AX188" i="7" a="1"/>
  <c r="AX188" i="7" s="1"/>
  <c r="AX150" i="7" a="1"/>
  <c r="AX150" i="7" s="1"/>
  <c r="AX208" i="7" a="1"/>
  <c r="AX208" i="7" s="1"/>
  <c r="AX147" i="7" a="1"/>
  <c r="AX147" i="7" s="1"/>
  <c r="AX129" i="7" a="1"/>
  <c r="AX129" i="7" s="1"/>
  <c r="DM5" i="7"/>
  <c r="R367" i="7" a="1"/>
  <c r="R367" i="7" s="1"/>
  <c r="R363" i="7" a="1"/>
  <c r="R363" i="7" s="1"/>
  <c r="R359" i="7" a="1"/>
  <c r="R359" i="7" s="1"/>
  <c r="R355" i="7" a="1"/>
  <c r="R355" i="7" s="1"/>
  <c r="R351" i="7" a="1"/>
  <c r="R351" i="7" s="1"/>
  <c r="R347" i="7" a="1"/>
  <c r="R347" i="7" s="1"/>
  <c r="R343" i="7" a="1"/>
  <c r="R343" i="7" s="1"/>
  <c r="R339" i="7" a="1"/>
  <c r="R339" i="7" s="1"/>
  <c r="R369" i="7" a="1"/>
  <c r="R369" i="7" s="1"/>
  <c r="R358" i="7" a="1"/>
  <c r="R358" i="7" s="1"/>
  <c r="R356" i="7" a="1"/>
  <c r="R356" i="7" s="1"/>
  <c r="R346" i="7" a="1"/>
  <c r="R346" i="7" s="1"/>
  <c r="R336" i="7" a="1"/>
  <c r="R336" i="7" s="1"/>
  <c r="R353" i="7" a="1"/>
  <c r="R353" i="7" s="1"/>
  <c r="R330" i="7" a="1"/>
  <c r="R330" i="7" s="1"/>
  <c r="R368" i="7" a="1"/>
  <c r="R368" i="7" s="1"/>
  <c r="R365" i="7" a="1"/>
  <c r="R365" i="7" s="1"/>
  <c r="R350" i="7" a="1"/>
  <c r="R350" i="7" s="1"/>
  <c r="R348" i="7" a="1"/>
  <c r="R348" i="7" s="1"/>
  <c r="R340" i="7" a="1"/>
  <c r="R340" i="7" s="1"/>
  <c r="R337" i="7" a="1"/>
  <c r="R337" i="7" s="1"/>
  <c r="R362" i="7" a="1"/>
  <c r="R362" i="7" s="1"/>
  <c r="R360" i="7" a="1"/>
  <c r="R360" i="7" s="1"/>
  <c r="R357" i="7" a="1"/>
  <c r="R357" i="7" s="1"/>
  <c r="R361" i="7" a="1"/>
  <c r="R361" i="7" s="1"/>
  <c r="R352" i="7" a="1"/>
  <c r="R352" i="7" s="1"/>
  <c r="R335" i="7" a="1"/>
  <c r="R335" i="7" s="1"/>
  <c r="R318" i="7" a="1"/>
  <c r="R318" i="7" s="1"/>
  <c r="R317" i="7" a="1"/>
  <c r="R317" i="7" s="1"/>
  <c r="R316" i="7" a="1"/>
  <c r="R316" i="7" s="1"/>
  <c r="R315" i="7" a="1"/>
  <c r="R315" i="7" s="1"/>
  <c r="R286" i="7" a="1"/>
  <c r="R286" i="7" s="1"/>
  <c r="R285" i="7" a="1"/>
  <c r="R285" i="7" s="1"/>
  <c r="R284" i="7" a="1"/>
  <c r="R284" i="7" s="1"/>
  <c r="R283" i="7" a="1"/>
  <c r="R283" i="7" s="1"/>
  <c r="R354" i="7" a="1"/>
  <c r="R354" i="7" s="1"/>
  <c r="R331" i="7" a="1"/>
  <c r="R331" i="7" s="1"/>
  <c r="R327" i="7" a="1"/>
  <c r="R327" i="7" s="1"/>
  <c r="R322" i="7" a="1"/>
  <c r="R322" i="7" s="1"/>
  <c r="R321" i="7" a="1"/>
  <c r="R321" i="7" s="1"/>
  <c r="R320" i="7" a="1"/>
  <c r="R320" i="7" s="1"/>
  <c r="R319" i="7" a="1"/>
  <c r="R319" i="7" s="1"/>
  <c r="R366" i="7" a="1"/>
  <c r="R366" i="7" s="1"/>
  <c r="R334" i="7" a="1"/>
  <c r="R334" i="7" s="1"/>
  <c r="R324" i="7" a="1"/>
  <c r="R324" i="7" s="1"/>
  <c r="R323" i="7" a="1"/>
  <c r="R323" i="7" s="1"/>
  <c r="R364" i="7" a="1"/>
  <c r="R364" i="7" s="1"/>
  <c r="R345" i="7" a="1"/>
  <c r="R345" i="7" s="1"/>
  <c r="R344" i="7" a="1"/>
  <c r="R344" i="7" s="1"/>
  <c r="R328" i="7" a="1"/>
  <c r="R328" i="7" s="1"/>
  <c r="R342" i="7" a="1"/>
  <c r="R342" i="7" s="1"/>
  <c r="R341" i="7" a="1"/>
  <c r="R341" i="7" s="1"/>
  <c r="R333" i="7" a="1"/>
  <c r="R333" i="7" s="1"/>
  <c r="R349" i="7" a="1"/>
  <c r="R349" i="7" s="1"/>
  <c r="R338" i="7" a="1"/>
  <c r="R338" i="7" s="1"/>
  <c r="R313" i="7" a="1"/>
  <c r="R313" i="7" s="1"/>
  <c r="R304" i="7" a="1"/>
  <c r="R304" i="7" s="1"/>
  <c r="R295" i="7" a="1"/>
  <c r="R295" i="7" s="1"/>
  <c r="R288" i="7" a="1"/>
  <c r="R288" i="7" s="1"/>
  <c r="R273" i="7" a="1"/>
  <c r="R273" i="7" s="1"/>
  <c r="R272" i="7" a="1"/>
  <c r="R272" i="7" s="1"/>
  <c r="R271" i="7" a="1"/>
  <c r="R271" i="7" s="1"/>
  <c r="R270" i="7" a="1"/>
  <c r="R270" i="7" s="1"/>
  <c r="R325" i="7" a="1"/>
  <c r="R325" i="7" s="1"/>
  <c r="R308" i="7" a="1"/>
  <c r="R308" i="7" s="1"/>
  <c r="R299" i="7" a="1"/>
  <c r="R299" i="7" s="1"/>
  <c r="R292" i="7" a="1"/>
  <c r="R292" i="7" s="1"/>
  <c r="R326" i="7" a="1"/>
  <c r="R326" i="7" s="1"/>
  <c r="R312" i="7" a="1"/>
  <c r="R312" i="7" s="1"/>
  <c r="R303" i="7" a="1"/>
  <c r="R303" i="7" s="1"/>
  <c r="R296" i="7" a="1"/>
  <c r="R296" i="7" s="1"/>
  <c r="R289" i="7" a="1"/>
  <c r="R289" i="7" s="1"/>
  <c r="R281" i="7" a="1"/>
  <c r="R281" i="7" s="1"/>
  <c r="R280" i="7" a="1"/>
  <c r="R280" i="7" s="1"/>
  <c r="R279" i="7" a="1"/>
  <c r="R279" i="7" s="1"/>
  <c r="R278" i="7" a="1"/>
  <c r="R278" i="7" s="1"/>
  <c r="R307" i="7" a="1"/>
  <c r="R307" i="7" s="1"/>
  <c r="R300" i="7" a="1"/>
  <c r="R300" i="7" s="1"/>
  <c r="R293" i="7" a="1"/>
  <c r="R293" i="7" s="1"/>
  <c r="R282" i="7" a="1"/>
  <c r="R282" i="7" s="1"/>
  <c r="R266" i="7" a="1"/>
  <c r="R266" i="7" s="1"/>
  <c r="R254" i="7" a="1"/>
  <c r="R254" i="7" s="1"/>
  <c r="R253" i="7" a="1"/>
  <c r="R253" i="7" s="1"/>
  <c r="R252" i="7" a="1"/>
  <c r="R252" i="7" s="1"/>
  <c r="R251" i="7" a="1"/>
  <c r="R251" i="7" s="1"/>
  <c r="R222" i="7" a="1"/>
  <c r="R222" i="7" s="1"/>
  <c r="R221" i="7" a="1"/>
  <c r="R221" i="7" s="1"/>
  <c r="R220" i="7" a="1"/>
  <c r="R220" i="7" s="1"/>
  <c r="R219" i="7" a="1"/>
  <c r="R219" i="7" s="1"/>
  <c r="R314" i="7" a="1"/>
  <c r="R314" i="7" s="1"/>
  <c r="R298" i="7" a="1"/>
  <c r="R298" i="7" s="1"/>
  <c r="R274" i="7" a="1"/>
  <c r="R274" i="7" s="1"/>
  <c r="R263" i="7" a="1"/>
  <c r="R263" i="7" s="1"/>
  <c r="R258" i="7" a="1"/>
  <c r="R258" i="7" s="1"/>
  <c r="R257" i="7" a="1"/>
  <c r="R257" i="7" s="1"/>
  <c r="R256" i="7" a="1"/>
  <c r="R256" i="7" s="1"/>
  <c r="R255" i="7" a="1"/>
  <c r="R255" i="7" s="1"/>
  <c r="R309" i="7" a="1"/>
  <c r="R309" i="7" s="1"/>
  <c r="R291" i="7" a="1"/>
  <c r="R291" i="7" s="1"/>
  <c r="R267" i="7" a="1"/>
  <c r="R267" i="7" s="1"/>
  <c r="R260" i="7" a="1"/>
  <c r="R260" i="7" s="1"/>
  <c r="R259" i="7" a="1"/>
  <c r="R259" i="7" s="1"/>
  <c r="R275" i="7" a="1"/>
  <c r="R275" i="7" s="1"/>
  <c r="R264" i="7" a="1"/>
  <c r="R264" i="7" s="1"/>
  <c r="R310" i="7" a="1"/>
  <c r="R310" i="7" s="1"/>
  <c r="R301" i="7" a="1"/>
  <c r="R301" i="7" s="1"/>
  <c r="R294" i="7" a="1"/>
  <c r="R294" i="7" s="1"/>
  <c r="R268" i="7" a="1"/>
  <c r="R268" i="7" s="1"/>
  <c r="R261" i="7" a="1"/>
  <c r="R261" i="7" s="1"/>
  <c r="R305" i="7" a="1"/>
  <c r="R305" i="7" s="1"/>
  <c r="R287" i="7" a="1"/>
  <c r="R287" i="7" s="1"/>
  <c r="R276" i="7" a="1"/>
  <c r="R276" i="7" s="1"/>
  <c r="R265" i="7" a="1"/>
  <c r="R265" i="7" s="1"/>
  <c r="R245" i="7" a="1"/>
  <c r="R245" i="7" s="1"/>
  <c r="R238" i="7" a="1"/>
  <c r="R238" i="7" s="1"/>
  <c r="R227" i="7" a="1"/>
  <c r="R227" i="7" s="1"/>
  <c r="R216" i="7" a="1"/>
  <c r="R216" i="7" s="1"/>
  <c r="R209" i="7" a="1"/>
  <c r="R209" i="7" s="1"/>
  <c r="R182" i="7" a="1"/>
  <c r="R182" i="7" s="1"/>
  <c r="R181" i="7" a="1"/>
  <c r="R181" i="7" s="1"/>
  <c r="R180" i="7" a="1"/>
  <c r="R180" i="7" s="1"/>
  <c r="R179" i="7" a="1"/>
  <c r="R179" i="7" s="1"/>
  <c r="R178" i="7" a="1"/>
  <c r="R178" i="7" s="1"/>
  <c r="R174" i="7" a="1"/>
  <c r="R174" i="7" s="1"/>
  <c r="R170" i="7" a="1"/>
  <c r="R170" i="7" s="1"/>
  <c r="R166" i="7" a="1"/>
  <c r="R166" i="7" s="1"/>
  <c r="R162" i="7" a="1"/>
  <c r="R162" i="7" s="1"/>
  <c r="R306" i="7" a="1"/>
  <c r="R306" i="7" s="1"/>
  <c r="R242" i="7" a="1"/>
  <c r="R242" i="7" s="1"/>
  <c r="R231" i="7" a="1"/>
  <c r="R231" i="7" s="1"/>
  <c r="R224" i="7" a="1"/>
  <c r="R224" i="7" s="1"/>
  <c r="R213" i="7" a="1"/>
  <c r="R213" i="7" s="1"/>
  <c r="R206" i="7" a="1"/>
  <c r="R206" i="7" s="1"/>
  <c r="R246" i="7" a="1"/>
  <c r="R246" i="7" s="1"/>
  <c r="R235" i="7" a="1"/>
  <c r="R235" i="7" s="1"/>
  <c r="R228" i="7" a="1"/>
  <c r="R228" i="7" s="1"/>
  <c r="R217" i="7" a="1"/>
  <c r="R217" i="7" s="1"/>
  <c r="R210" i="7" a="1"/>
  <c r="R210" i="7" s="1"/>
  <c r="R311" i="7" a="1"/>
  <c r="R311" i="7" s="1"/>
  <c r="R290" i="7" a="1"/>
  <c r="R290" i="7" s="1"/>
  <c r="R277" i="7" a="1"/>
  <c r="R277" i="7" s="1"/>
  <c r="R249" i="7" a="1"/>
  <c r="R249" i="7" s="1"/>
  <c r="R239" i="7" a="1"/>
  <c r="R239" i="7" s="1"/>
  <c r="R232" i="7" a="1"/>
  <c r="R232" i="7" s="1"/>
  <c r="R225" i="7" a="1"/>
  <c r="R225" i="7" s="1"/>
  <c r="R243" i="7" a="1"/>
  <c r="R243" i="7" s="1"/>
  <c r="R236" i="7" a="1"/>
  <c r="R236" i="7" s="1"/>
  <c r="R229" i="7" a="1"/>
  <c r="R229" i="7" s="1"/>
  <c r="R218" i="7" a="1"/>
  <c r="R218" i="7" s="1"/>
  <c r="R332" i="7" a="1"/>
  <c r="R332" i="7" s="1"/>
  <c r="R247" i="7" a="1"/>
  <c r="R247" i="7" s="1"/>
  <c r="R240" i="7" a="1"/>
  <c r="R240" i="7" s="1"/>
  <c r="R233" i="7" a="1"/>
  <c r="R233" i="7" s="1"/>
  <c r="R226" i="7" a="1"/>
  <c r="R226" i="7" s="1"/>
  <c r="R329" i="7" a="1"/>
  <c r="R329" i="7" s="1"/>
  <c r="R302" i="7" a="1"/>
  <c r="R302" i="7" s="1"/>
  <c r="R269" i="7" a="1"/>
  <c r="R269" i="7" s="1"/>
  <c r="R244" i="7" a="1"/>
  <c r="R244" i="7" s="1"/>
  <c r="R237" i="7" a="1"/>
  <c r="R237" i="7" s="1"/>
  <c r="R230" i="7" a="1"/>
  <c r="R230" i="7" s="1"/>
  <c r="R262" i="7" a="1"/>
  <c r="R262" i="7" s="1"/>
  <c r="R241" i="7" a="1"/>
  <c r="R241" i="7" s="1"/>
  <c r="R215" i="7" a="1"/>
  <c r="R215" i="7" s="1"/>
  <c r="R201" i="7" a="1"/>
  <c r="R201" i="7" s="1"/>
  <c r="R194" i="7" a="1"/>
  <c r="R194" i="7" s="1"/>
  <c r="R183" i="7" a="1"/>
  <c r="R183" i="7" s="1"/>
  <c r="R250" i="7" a="1"/>
  <c r="R250" i="7" s="1"/>
  <c r="R203" i="7" a="1"/>
  <c r="R203" i="7" s="1"/>
  <c r="R198" i="7" a="1"/>
  <c r="R198" i="7" s="1"/>
  <c r="R187" i="7" a="1"/>
  <c r="R187" i="7" s="1"/>
  <c r="R212" i="7" a="1"/>
  <c r="R212" i="7" s="1"/>
  <c r="R211" i="7" a="1"/>
  <c r="R211" i="7" s="1"/>
  <c r="R202" i="7" a="1"/>
  <c r="R202" i="7" s="1"/>
  <c r="R191" i="7" a="1"/>
  <c r="R191" i="7" s="1"/>
  <c r="R184" i="7" a="1"/>
  <c r="R184" i="7" s="1"/>
  <c r="R195" i="7" a="1"/>
  <c r="R195" i="7" s="1"/>
  <c r="R188" i="7" a="1"/>
  <c r="R188" i="7" s="1"/>
  <c r="R234" i="7" a="1"/>
  <c r="R234" i="7" s="1"/>
  <c r="R207" i="7" a="1"/>
  <c r="R207" i="7" s="1"/>
  <c r="R169" i="7" a="1"/>
  <c r="R169" i="7" s="1"/>
  <c r="R163" i="7" a="1"/>
  <c r="R163" i="7" s="1"/>
  <c r="R149" i="7" a="1"/>
  <c r="R149" i="7" s="1"/>
  <c r="R148" i="7" a="1"/>
  <c r="R148" i="7" s="1"/>
  <c r="R147" i="7" a="1"/>
  <c r="R147" i="7" s="1"/>
  <c r="R146" i="7" a="1"/>
  <c r="R146" i="7" s="1"/>
  <c r="R120" i="7" a="1"/>
  <c r="R120" i="7" s="1"/>
  <c r="R116" i="7" a="1"/>
  <c r="R116" i="7" s="1"/>
  <c r="R112" i="7" a="1"/>
  <c r="R112" i="7" s="1"/>
  <c r="R108" i="7" a="1"/>
  <c r="R108" i="7" s="1"/>
  <c r="R104" i="7" a="1"/>
  <c r="R104" i="7" s="1"/>
  <c r="R100" i="7" a="1"/>
  <c r="R100" i="7" s="1"/>
  <c r="R96" i="7" a="1"/>
  <c r="R96" i="7" s="1"/>
  <c r="R92" i="7" a="1"/>
  <c r="R92" i="7" s="1"/>
  <c r="R88" i="7" a="1"/>
  <c r="R88" i="7" s="1"/>
  <c r="R84" i="7" a="1"/>
  <c r="R84" i="7" s="1"/>
  <c r="R80" i="7" a="1"/>
  <c r="R80" i="7" s="1"/>
  <c r="R76" i="7" a="1"/>
  <c r="R76" i="7" s="1"/>
  <c r="R297" i="7" a="1"/>
  <c r="R297" i="7" s="1"/>
  <c r="R196" i="7" a="1"/>
  <c r="R196" i="7" s="1"/>
  <c r="R189" i="7" a="1"/>
  <c r="R189" i="7" s="1"/>
  <c r="R167" i="7" a="1"/>
  <c r="R167" i="7" s="1"/>
  <c r="R153" i="7" a="1"/>
  <c r="R153" i="7" s="1"/>
  <c r="R152" i="7" a="1"/>
  <c r="R152" i="7" s="1"/>
  <c r="R151" i="7" a="1"/>
  <c r="R151" i="7" s="1"/>
  <c r="R150" i="7" a="1"/>
  <c r="R150" i="7" s="1"/>
  <c r="R205" i="7" a="1"/>
  <c r="R205" i="7" s="1"/>
  <c r="R164" i="7" a="1"/>
  <c r="R164" i="7" s="1"/>
  <c r="R157" i="7" a="1"/>
  <c r="R157" i="7" s="1"/>
  <c r="R156" i="7" a="1"/>
  <c r="R156" i="7" s="1"/>
  <c r="R155" i="7" a="1"/>
  <c r="R155" i="7" s="1"/>
  <c r="R154" i="7" a="1"/>
  <c r="R154" i="7" s="1"/>
  <c r="R125" i="7" a="1"/>
  <c r="R125" i="7" s="1"/>
  <c r="R124" i="7" a="1"/>
  <c r="R124" i="7" s="1"/>
  <c r="R123" i="7" a="1"/>
  <c r="R123" i="7" s="1"/>
  <c r="R119" i="7" a="1"/>
  <c r="R119" i="7" s="1"/>
  <c r="R115" i="7" a="1"/>
  <c r="R115" i="7" s="1"/>
  <c r="R223" i="7" a="1"/>
  <c r="R223" i="7" s="1"/>
  <c r="R214" i="7" a="1"/>
  <c r="R214" i="7" s="1"/>
  <c r="R197" i="7" a="1"/>
  <c r="R197" i="7" s="1"/>
  <c r="R190" i="7" a="1"/>
  <c r="R190" i="7" s="1"/>
  <c r="R161" i="7" a="1"/>
  <c r="R161" i="7" s="1"/>
  <c r="R160" i="7" a="1"/>
  <c r="R160" i="7" s="1"/>
  <c r="R159" i="7" a="1"/>
  <c r="R159" i="7" s="1"/>
  <c r="R158" i="7" a="1"/>
  <c r="R158" i="7" s="1"/>
  <c r="R129" i="7" a="1"/>
  <c r="R129" i="7" s="1"/>
  <c r="R128" i="7" a="1"/>
  <c r="R128" i="7" s="1"/>
  <c r="R127" i="7" a="1"/>
  <c r="R127" i="7" s="1"/>
  <c r="R126" i="7" a="1"/>
  <c r="R126" i="7" s="1"/>
  <c r="R248" i="7" a="1"/>
  <c r="R248" i="7" s="1"/>
  <c r="R208" i="7" a="1"/>
  <c r="R208" i="7" s="1"/>
  <c r="R199" i="7" a="1"/>
  <c r="R199" i="7" s="1"/>
  <c r="R192" i="7" a="1"/>
  <c r="R192" i="7" s="1"/>
  <c r="R185" i="7" a="1"/>
  <c r="R185" i="7" s="1"/>
  <c r="R173" i="7" a="1"/>
  <c r="R173" i="7" s="1"/>
  <c r="R172" i="7" a="1"/>
  <c r="R172" i="7" s="1"/>
  <c r="R171" i="7" a="1"/>
  <c r="R171" i="7" s="1"/>
  <c r="R168" i="7" a="1"/>
  <c r="R168" i="7" s="1"/>
  <c r="R165" i="7" a="1"/>
  <c r="R165" i="7" s="1"/>
  <c r="R133" i="7" a="1"/>
  <c r="R133" i="7" s="1"/>
  <c r="R132" i="7" a="1"/>
  <c r="R132" i="7" s="1"/>
  <c r="R131" i="7" a="1"/>
  <c r="R131" i="7" s="1"/>
  <c r="R130" i="7" a="1"/>
  <c r="R130" i="7" s="1"/>
  <c r="R122" i="7" a="1"/>
  <c r="R122" i="7" s="1"/>
  <c r="R118" i="7" a="1"/>
  <c r="R118" i="7" s="1"/>
  <c r="R177" i="7" a="1"/>
  <c r="R177" i="7" s="1"/>
  <c r="R176" i="7" a="1"/>
  <c r="R176" i="7" s="1"/>
  <c r="R175" i="7" a="1"/>
  <c r="R175" i="7" s="1"/>
  <c r="R137" i="7" a="1"/>
  <c r="R137" i="7" s="1"/>
  <c r="R136" i="7" a="1"/>
  <c r="R136" i="7" s="1"/>
  <c r="R135" i="7" a="1"/>
  <c r="R135" i="7" s="1"/>
  <c r="R134" i="7" a="1"/>
  <c r="R134" i="7" s="1"/>
  <c r="R193" i="7" a="1"/>
  <c r="R193" i="7" s="1"/>
  <c r="R117" i="7" a="1"/>
  <c r="R117" i="7" s="1"/>
  <c r="R114" i="7" a="1"/>
  <c r="R114" i="7" s="1"/>
  <c r="R106" i="7" a="1"/>
  <c r="R106" i="7" s="1"/>
  <c r="R79" i="7" a="1"/>
  <c r="R79" i="7" s="1"/>
  <c r="R78" i="7" a="1"/>
  <c r="R78" i="7" s="1"/>
  <c r="R77" i="7" a="1"/>
  <c r="R77" i="7" s="1"/>
  <c r="R75" i="7" a="1"/>
  <c r="R75" i="7" s="1"/>
  <c r="R71" i="7" a="1"/>
  <c r="R71" i="7" s="1"/>
  <c r="R67" i="7" a="1"/>
  <c r="R67" i="7" s="1"/>
  <c r="R63" i="7" a="1"/>
  <c r="R63" i="7" s="1"/>
  <c r="R59" i="7" a="1"/>
  <c r="R59" i="7" s="1"/>
  <c r="R55" i="7" a="1"/>
  <c r="R55" i="7" s="1"/>
  <c r="R51" i="7" a="1"/>
  <c r="R51" i="7" s="1"/>
  <c r="R47" i="7" a="1"/>
  <c r="R47" i="7" s="1"/>
  <c r="R43" i="7" a="1"/>
  <c r="R43" i="7" s="1"/>
  <c r="R39" i="7" a="1"/>
  <c r="R39" i="7" s="1"/>
  <c r="R35" i="7" a="1"/>
  <c r="R35" i="7" s="1"/>
  <c r="R113" i="7" a="1"/>
  <c r="R113" i="7" s="1"/>
  <c r="R83" i="7" a="1"/>
  <c r="R83" i="7" s="1"/>
  <c r="R82" i="7" a="1"/>
  <c r="R82" i="7" s="1"/>
  <c r="R81" i="7" a="1"/>
  <c r="R81" i="7" s="1"/>
  <c r="R140" i="7" a="1"/>
  <c r="R140" i="7" s="1"/>
  <c r="R138" i="7" a="1"/>
  <c r="R138" i="7" s="1"/>
  <c r="R87" i="7" a="1"/>
  <c r="R87" i="7" s="1"/>
  <c r="R86" i="7" a="1"/>
  <c r="R86" i="7" s="1"/>
  <c r="R85" i="7" a="1"/>
  <c r="R85" i="7" s="1"/>
  <c r="R74" i="7" a="1"/>
  <c r="R74" i="7" s="1"/>
  <c r="R70" i="7" a="1"/>
  <c r="R70" i="7" s="1"/>
  <c r="R66" i="7" a="1"/>
  <c r="R66" i="7" s="1"/>
  <c r="R62" i="7" a="1"/>
  <c r="R62" i="7" s="1"/>
  <c r="R58" i="7" a="1"/>
  <c r="R58" i="7" s="1"/>
  <c r="R54" i="7" a="1"/>
  <c r="R54" i="7" s="1"/>
  <c r="R50" i="7" a="1"/>
  <c r="R50" i="7" s="1"/>
  <c r="R144" i="7" a="1"/>
  <c r="R144" i="7" s="1"/>
  <c r="R142" i="7" a="1"/>
  <c r="R142" i="7" s="1"/>
  <c r="R111" i="7" a="1"/>
  <c r="R111" i="7" s="1"/>
  <c r="R91" i="7" a="1"/>
  <c r="R91" i="7" s="1"/>
  <c r="R90" i="7" a="1"/>
  <c r="R90" i="7" s="1"/>
  <c r="R89" i="7" a="1"/>
  <c r="R89" i="7" s="1"/>
  <c r="R200" i="7" a="1"/>
  <c r="R200" i="7" s="1"/>
  <c r="R186" i="7" a="1"/>
  <c r="R186" i="7" s="1"/>
  <c r="R110" i="7" a="1"/>
  <c r="R110" i="7" s="1"/>
  <c r="R95" i="7" a="1"/>
  <c r="R95" i="7" s="1"/>
  <c r="R94" i="7" a="1"/>
  <c r="R94" i="7" s="1"/>
  <c r="R93" i="7" a="1"/>
  <c r="R93" i="7" s="1"/>
  <c r="R73" i="7" a="1"/>
  <c r="R73" i="7" s="1"/>
  <c r="R141" i="7" a="1"/>
  <c r="R141" i="7" s="1"/>
  <c r="R139" i="7" a="1"/>
  <c r="R139" i="7" s="1"/>
  <c r="R121" i="7" a="1"/>
  <c r="R121" i="7" s="1"/>
  <c r="R56" i="7" a="1"/>
  <c r="R56" i="7" s="1"/>
  <c r="R9" i="7"/>
  <c r="S5" i="7"/>
  <c r="AY5" i="7" s="1"/>
  <c r="R68" i="7" a="1"/>
  <c r="R68" i="7" s="1"/>
  <c r="R53" i="7" a="1"/>
  <c r="R53" i="7" s="1"/>
  <c r="R45" i="7" a="1"/>
  <c r="R45" i="7" s="1"/>
  <c r="R42" i="7" a="1"/>
  <c r="R42" i="7" s="1"/>
  <c r="R34" i="7" a="1"/>
  <c r="R34" i="7" s="1"/>
  <c r="R30" i="7" a="1"/>
  <c r="R30" i="7" s="1"/>
  <c r="R26" i="7" a="1"/>
  <c r="R26" i="7" s="1"/>
  <c r="R22" i="7" a="1"/>
  <c r="R22" i="7" s="1"/>
  <c r="R18" i="7" a="1"/>
  <c r="R18" i="7" s="1"/>
  <c r="R14" i="7" a="1"/>
  <c r="R14" i="7" s="1"/>
  <c r="R10" i="7" a="1"/>
  <c r="R10" i="7" s="1"/>
  <c r="R204" i="7" a="1"/>
  <c r="R204" i="7" s="1"/>
  <c r="R97" i="7" a="1"/>
  <c r="R97" i="7" s="1"/>
  <c r="R72" i="7" a="1"/>
  <c r="R72" i="7" s="1"/>
  <c r="R65" i="7" a="1"/>
  <c r="R65" i="7" s="1"/>
  <c r="R48" i="7" a="1"/>
  <c r="R48" i="7" s="1"/>
  <c r="R107" i="7" a="1"/>
  <c r="R107" i="7" s="1"/>
  <c r="R101" i="7" a="1"/>
  <c r="R101" i="7" s="1"/>
  <c r="R60" i="7" a="1"/>
  <c r="R60" i="7" s="1"/>
  <c r="R46" i="7" a="1"/>
  <c r="R46" i="7" s="1"/>
  <c r="R36" i="7" a="1"/>
  <c r="R36" i="7" s="1"/>
  <c r="R33" i="7" a="1"/>
  <c r="R33" i="7" s="1"/>
  <c r="R29" i="7" a="1"/>
  <c r="R29" i="7" s="1"/>
  <c r="R25" i="7" a="1"/>
  <c r="R25" i="7" s="1"/>
  <c r="R21" i="7" a="1"/>
  <c r="R21" i="7" s="1"/>
  <c r="R17" i="7" a="1"/>
  <c r="R17" i="7" s="1"/>
  <c r="R13" i="7" a="1"/>
  <c r="R13" i="7" s="1"/>
  <c r="R109" i="7" a="1"/>
  <c r="R109" i="7" s="1"/>
  <c r="R105" i="7" a="1"/>
  <c r="R105" i="7" s="1"/>
  <c r="R98" i="7" a="1"/>
  <c r="R98" i="7" s="1"/>
  <c r="R57" i="7" a="1"/>
  <c r="R57" i="7" s="1"/>
  <c r="R145" i="7" a="1"/>
  <c r="R145" i="7" s="1"/>
  <c r="R102" i="7" a="1"/>
  <c r="R102" i="7" s="1"/>
  <c r="R69" i="7" a="1"/>
  <c r="R69" i="7" s="1"/>
  <c r="R52" i="7" a="1"/>
  <c r="R52" i="7" s="1"/>
  <c r="R40" i="7" a="1"/>
  <c r="R40" i="7" s="1"/>
  <c r="R37" i="7" a="1"/>
  <c r="R37" i="7" s="1"/>
  <c r="R32" i="7" a="1"/>
  <c r="R32" i="7" s="1"/>
  <c r="R28" i="7" a="1"/>
  <c r="R28" i="7" s="1"/>
  <c r="R24" i="7" a="1"/>
  <c r="R24" i="7" s="1"/>
  <c r="R20" i="7" a="1"/>
  <c r="R20" i="7" s="1"/>
  <c r="R16" i="7" a="1"/>
  <c r="R16" i="7" s="1"/>
  <c r="R12" i="7" a="1"/>
  <c r="R12" i="7" s="1"/>
  <c r="R103" i="7" a="1"/>
  <c r="R103" i="7" s="1"/>
  <c r="R41" i="7" a="1"/>
  <c r="R41" i="7" s="1"/>
  <c r="R27" i="7" a="1"/>
  <c r="R27" i="7" s="1"/>
  <c r="R38" i="7" a="1"/>
  <c r="R38" i="7" s="1"/>
  <c r="R23" i="7" a="1"/>
  <c r="R23" i="7" s="1"/>
  <c r="R143" i="7" a="1"/>
  <c r="R143" i="7" s="1"/>
  <c r="R64" i="7" a="1"/>
  <c r="R64" i="7" s="1"/>
  <c r="R61" i="7" a="1"/>
  <c r="R61" i="7" s="1"/>
  <c r="R11" i="7" a="1"/>
  <c r="R11" i="7" s="1"/>
  <c r="R19" i="7" a="1"/>
  <c r="R19" i="7" s="1"/>
  <c r="R15" i="7" a="1"/>
  <c r="R15" i="7" s="1"/>
  <c r="R49" i="7" a="1"/>
  <c r="R49" i="7" s="1"/>
  <c r="R99" i="7" a="1"/>
  <c r="R99" i="7" s="1"/>
  <c r="R44" i="7" a="1"/>
  <c r="R44" i="7" s="1"/>
  <c r="R31" i="7" a="1"/>
  <c r="R31" i="7" s="1"/>
  <c r="DL6" i="7"/>
  <c r="DN3" i="7"/>
  <c r="DN2" i="7"/>
  <c r="DN4" i="7" s="1"/>
  <c r="DN369" i="7"/>
  <c r="DN365" i="7"/>
  <c r="DN354" i="7"/>
  <c r="DN344" i="7"/>
  <c r="DN343" i="7"/>
  <c r="DN333" i="7"/>
  <c r="DN322" i="7"/>
  <c r="DN364" i="7"/>
  <c r="DN363" i="7"/>
  <c r="DN353" i="7"/>
  <c r="DN342" i="7"/>
  <c r="DN332" i="7"/>
  <c r="DN331" i="7"/>
  <c r="DN321" i="7"/>
  <c r="DN310" i="7"/>
  <c r="DN362" i="7"/>
  <c r="DN361" i="7"/>
  <c r="DN350" i="7"/>
  <c r="DN340" i="7"/>
  <c r="DN339" i="7"/>
  <c r="DN360" i="7"/>
  <c r="DN359" i="7"/>
  <c r="DN349" i="7"/>
  <c r="DN338" i="7"/>
  <c r="DN328" i="7"/>
  <c r="DN327" i="7"/>
  <c r="DN317" i="7"/>
  <c r="DN306" i="7"/>
  <c r="DN299" i="7"/>
  <c r="DN295" i="7"/>
  <c r="DN368" i="7"/>
  <c r="DN367" i="7"/>
  <c r="DN357" i="7"/>
  <c r="DN346" i="7"/>
  <c r="DN336" i="7"/>
  <c r="DN335" i="7"/>
  <c r="DN325" i="7"/>
  <c r="DN314" i="7"/>
  <c r="DN304" i="7"/>
  <c r="DN303" i="7"/>
  <c r="DN298" i="7"/>
  <c r="DN294" i="7"/>
  <c r="DN352" i="7"/>
  <c r="DN347" i="7"/>
  <c r="DN330" i="7"/>
  <c r="DN301" i="7"/>
  <c r="DN366" i="7"/>
  <c r="DN356" i="7"/>
  <c r="DN351" i="7"/>
  <c r="DN334" i="7"/>
  <c r="DN320" i="7"/>
  <c r="DN315" i="7"/>
  <c r="DN291" i="7"/>
  <c r="DN287" i="7"/>
  <c r="DN283" i="7"/>
  <c r="DN279" i="7"/>
  <c r="DN275" i="7"/>
  <c r="DN271" i="7"/>
  <c r="DN358" i="7"/>
  <c r="DN341" i="7"/>
  <c r="DN329" i="7"/>
  <c r="DN318" i="7"/>
  <c r="DN312" i="7"/>
  <c r="DN309" i="7"/>
  <c r="DN348" i="7"/>
  <c r="DN355" i="7"/>
  <c r="DN323" i="7"/>
  <c r="DN316" i="7"/>
  <c r="DN313" i="7"/>
  <c r="DN324" i="7"/>
  <c r="DN311" i="7"/>
  <c r="DN302" i="7"/>
  <c r="DN278" i="7"/>
  <c r="DN277" i="7"/>
  <c r="DN266" i="7"/>
  <c r="DN255" i="7"/>
  <c r="DN251" i="7"/>
  <c r="DN247" i="7"/>
  <c r="DN243" i="7"/>
  <c r="DN239" i="7"/>
  <c r="DN235" i="7"/>
  <c r="DN231" i="7"/>
  <c r="DN227" i="7"/>
  <c r="DN223" i="7"/>
  <c r="DN219" i="7"/>
  <c r="DN215" i="7"/>
  <c r="DN211" i="7"/>
  <c r="DN300" i="7"/>
  <c r="DN280" i="7"/>
  <c r="DN265" i="7"/>
  <c r="DN264" i="7"/>
  <c r="DN345" i="7"/>
  <c r="DN326" i="7"/>
  <c r="DN296" i="7"/>
  <c r="DN286" i="7"/>
  <c r="DN285" i="7"/>
  <c r="DN261" i="7"/>
  <c r="DN260" i="7"/>
  <c r="DN253" i="7"/>
  <c r="DN249" i="7"/>
  <c r="DN245" i="7"/>
  <c r="DN241" i="7"/>
  <c r="DN237" i="7"/>
  <c r="DN233" i="7"/>
  <c r="DN337" i="7"/>
  <c r="DN305" i="7"/>
  <c r="DN288" i="7"/>
  <c r="DN272" i="7"/>
  <c r="DN270" i="7"/>
  <c r="DN307" i="7"/>
  <c r="DN290" i="7"/>
  <c r="DN289" i="7"/>
  <c r="DN274" i="7"/>
  <c r="DN273" i="7"/>
  <c r="DN269" i="7"/>
  <c r="DN268" i="7"/>
  <c r="DN258" i="7"/>
  <c r="DN319" i="7"/>
  <c r="DN297" i="7"/>
  <c r="DN292" i="7"/>
  <c r="DN276" i="7"/>
  <c r="DN267" i="7"/>
  <c r="DN281" i="7"/>
  <c r="DN263" i="7"/>
  <c r="DN254" i="7"/>
  <c r="DN238" i="7"/>
  <c r="DN226" i="7"/>
  <c r="DN216" i="7"/>
  <c r="DN207" i="7"/>
  <c r="DN203" i="7"/>
  <c r="DN199" i="7"/>
  <c r="DN195" i="7"/>
  <c r="DN191" i="7"/>
  <c r="DN187" i="7"/>
  <c r="DN183" i="7"/>
  <c r="DN179" i="7"/>
  <c r="DN175" i="7"/>
  <c r="DN171" i="7"/>
  <c r="DN167" i="7"/>
  <c r="DN163" i="7"/>
  <c r="DN159" i="7"/>
  <c r="DN240" i="7"/>
  <c r="DN225" i="7"/>
  <c r="DN214" i="7"/>
  <c r="DN293" i="7"/>
  <c r="DN259" i="7"/>
  <c r="DN256" i="7"/>
  <c r="DN242" i="7"/>
  <c r="DN224" i="7"/>
  <c r="DN213" i="7"/>
  <c r="DN206" i="7"/>
  <c r="DN202" i="7"/>
  <c r="DN198" i="7"/>
  <c r="DN194" i="7"/>
  <c r="DN308" i="7"/>
  <c r="DN284" i="7"/>
  <c r="DN244" i="7"/>
  <c r="DN222" i="7"/>
  <c r="DN212" i="7"/>
  <c r="DN257" i="7"/>
  <c r="DN246" i="7"/>
  <c r="DN221" i="7"/>
  <c r="DN210" i="7"/>
  <c r="DN205" i="7"/>
  <c r="DN201" i="7"/>
  <c r="DN197" i="7"/>
  <c r="DN193" i="7"/>
  <c r="DN262" i="7"/>
  <c r="DN248" i="7"/>
  <c r="DN232" i="7"/>
  <c r="DN230" i="7"/>
  <c r="DN220" i="7"/>
  <c r="DN209" i="7"/>
  <c r="DN282" i="7"/>
  <c r="DN250" i="7"/>
  <c r="DN234" i="7"/>
  <c r="DN229" i="7"/>
  <c r="DN218" i="7"/>
  <c r="DN208" i="7"/>
  <c r="DN204" i="7"/>
  <c r="DN200" i="7"/>
  <c r="DN196" i="7"/>
  <c r="DN192" i="7"/>
  <c r="DN185" i="7"/>
  <c r="DN174" i="7"/>
  <c r="DN164" i="7"/>
  <c r="DN184" i="7"/>
  <c r="DN173" i="7"/>
  <c r="DN162" i="7"/>
  <c r="DN154" i="7"/>
  <c r="DN150" i="7"/>
  <c r="DN146" i="7"/>
  <c r="DN142" i="7"/>
  <c r="DN138" i="7"/>
  <c r="DN134" i="7"/>
  <c r="DN130" i="7"/>
  <c r="DN126" i="7"/>
  <c r="DN122" i="7"/>
  <c r="DN118" i="7"/>
  <c r="DN114" i="7"/>
  <c r="DN236" i="7"/>
  <c r="DN228" i="7"/>
  <c r="DN182" i="7"/>
  <c r="DN172" i="7"/>
  <c r="DN161" i="7"/>
  <c r="DN252" i="7"/>
  <c r="DN181" i="7"/>
  <c r="DN170" i="7"/>
  <c r="DN160" i="7"/>
  <c r="DN153" i="7"/>
  <c r="DN149" i="7"/>
  <c r="DN145" i="7"/>
  <c r="DN141" i="7"/>
  <c r="DN137" i="7"/>
  <c r="DN133" i="7"/>
  <c r="DN190" i="7"/>
  <c r="DN180" i="7"/>
  <c r="DN189" i="7"/>
  <c r="DN178" i="7"/>
  <c r="DN168" i="7"/>
  <c r="DN157" i="7"/>
  <c r="DN152" i="7"/>
  <c r="DN148" i="7"/>
  <c r="DN144" i="7"/>
  <c r="DN140" i="7"/>
  <c r="DN136" i="7"/>
  <c r="DN132" i="7"/>
  <c r="DN176" i="7"/>
  <c r="DN166" i="7"/>
  <c r="DN135" i="7"/>
  <c r="DN131" i="7"/>
  <c r="DN127" i="7"/>
  <c r="DN117" i="7"/>
  <c r="DN116" i="7"/>
  <c r="DN115" i="7"/>
  <c r="DN112" i="7"/>
  <c r="DN108" i="7"/>
  <c r="DN104" i="7"/>
  <c r="DN100" i="7"/>
  <c r="DN96" i="7"/>
  <c r="DN92" i="7"/>
  <c r="DN88" i="7"/>
  <c r="DN84" i="7"/>
  <c r="DN80" i="7"/>
  <c r="DN76" i="7"/>
  <c r="DN72" i="7"/>
  <c r="DN68" i="7"/>
  <c r="DN64" i="7"/>
  <c r="DN60" i="7"/>
  <c r="DN56" i="7"/>
  <c r="DN52" i="7"/>
  <c r="DN48" i="7"/>
  <c r="DN44" i="7"/>
  <c r="DN41" i="7"/>
  <c r="DN37" i="7"/>
  <c r="DN33" i="7"/>
  <c r="DN29" i="7"/>
  <c r="DN25" i="7"/>
  <c r="DN21" i="7"/>
  <c r="DN17" i="7"/>
  <c r="DN158" i="7"/>
  <c r="DN143" i="7"/>
  <c r="DN129" i="7"/>
  <c r="DN121" i="7"/>
  <c r="DN120" i="7"/>
  <c r="DN119" i="7"/>
  <c r="DN111" i="7"/>
  <c r="DN107" i="7"/>
  <c r="DN103" i="7"/>
  <c r="DN99" i="7"/>
  <c r="DN95" i="7"/>
  <c r="DN91" i="7"/>
  <c r="DN87" i="7"/>
  <c r="DN83" i="7"/>
  <c r="DN79" i="7"/>
  <c r="DN75" i="7"/>
  <c r="DN71" i="7"/>
  <c r="DN67" i="7"/>
  <c r="DN63" i="7"/>
  <c r="DN59" i="7"/>
  <c r="DN55" i="7"/>
  <c r="DN51" i="7"/>
  <c r="DN47" i="7"/>
  <c r="DN43" i="7"/>
  <c r="DN217" i="7"/>
  <c r="DN147" i="7"/>
  <c r="DN177" i="7"/>
  <c r="DN165" i="7"/>
  <c r="DN151" i="7"/>
  <c r="DN125" i="7"/>
  <c r="DN124" i="7"/>
  <c r="DN123" i="7"/>
  <c r="DN110" i="7"/>
  <c r="DN106" i="7"/>
  <c r="DN102" i="7"/>
  <c r="DN98" i="7"/>
  <c r="DN94" i="7"/>
  <c r="DN90" i="7"/>
  <c r="DN86" i="7"/>
  <c r="DN82" i="7"/>
  <c r="DN78" i="7"/>
  <c r="DN74" i="7"/>
  <c r="DN70" i="7"/>
  <c r="DN66" i="7"/>
  <c r="DN62" i="7"/>
  <c r="DN58" i="7"/>
  <c r="DN54" i="7"/>
  <c r="DN50" i="7"/>
  <c r="DN46" i="7"/>
  <c r="DN42" i="7"/>
  <c r="DN39" i="7"/>
  <c r="DN35" i="7"/>
  <c r="DN31" i="7"/>
  <c r="DN27" i="7"/>
  <c r="DN23" i="7"/>
  <c r="DN19" i="7"/>
  <c r="DN155" i="7"/>
  <c r="DN186" i="7"/>
  <c r="DN169" i="7"/>
  <c r="DN113" i="7"/>
  <c r="DN109" i="7"/>
  <c r="DN105" i="7"/>
  <c r="DN101" i="7"/>
  <c r="DN97" i="7"/>
  <c r="DN93" i="7"/>
  <c r="DN89" i="7"/>
  <c r="DN85" i="7"/>
  <c r="DN81" i="7"/>
  <c r="DN77" i="7"/>
  <c r="DN73" i="7"/>
  <c r="DN69" i="7"/>
  <c r="DN65" i="7"/>
  <c r="DN61" i="7"/>
  <c r="DN57" i="7"/>
  <c r="DN53" i="7"/>
  <c r="DN49" i="7"/>
  <c r="DN45" i="7"/>
  <c r="DN156" i="7"/>
  <c r="DN139" i="7"/>
  <c r="DN38" i="7"/>
  <c r="DN20" i="7"/>
  <c r="DN10" i="7"/>
  <c r="DN34" i="7"/>
  <c r="DO9" i="7"/>
  <c r="DN30" i="7"/>
  <c r="DN16" i="7"/>
  <c r="DN15" i="7"/>
  <c r="DN14" i="7"/>
  <c r="DN13" i="7"/>
  <c r="DN26" i="7"/>
  <c r="DN188" i="7"/>
  <c r="DN36" i="7"/>
  <c r="DN22" i="7"/>
  <c r="DN12" i="7"/>
  <c r="DN32" i="7"/>
  <c r="DN18" i="7"/>
  <c r="DN128" i="7"/>
  <c r="DN40" i="7"/>
  <c r="DN28" i="7"/>
  <c r="DN11" i="7"/>
  <c r="DN24" i="7"/>
  <c r="B26" i="5"/>
  <c r="DG3" i="7" s="1"/>
  <c r="F25" i="5"/>
  <c r="DH4" i="7" l="1"/>
  <c r="DH5" i="7"/>
  <c r="DG2" i="7"/>
  <c r="AY98" i="7" a="1"/>
  <c r="AY98" i="7" s="1"/>
  <c r="AY63" i="7" a="1"/>
  <c r="AY63" i="7" s="1"/>
  <c r="AY56" i="7" a="1"/>
  <c r="AY56" i="7" s="1"/>
  <c r="AY52" i="7" a="1"/>
  <c r="AY52" i="7" s="1"/>
  <c r="AY46" i="7" a="1"/>
  <c r="AY46" i="7" s="1"/>
  <c r="AY36" i="7" a="1"/>
  <c r="AY36" i="7" s="1"/>
  <c r="AY83" i="7" a="1"/>
  <c r="AY83" i="7" s="1"/>
  <c r="AY111" i="7" a="1"/>
  <c r="AY111" i="7" s="1"/>
  <c r="AY49" i="7" a="1"/>
  <c r="AY49" i="7" s="1"/>
  <c r="AY115" i="7" a="1"/>
  <c r="AY115" i="7" s="1"/>
  <c r="AY40" i="7" a="1"/>
  <c r="AY40" i="7" s="1"/>
  <c r="AY85" i="7" a="1"/>
  <c r="AY85" i="7" s="1"/>
  <c r="AY38" i="7" a="1"/>
  <c r="AY38" i="7" s="1"/>
  <c r="AY54" i="7" a="1"/>
  <c r="AY54" i="7" s="1"/>
  <c r="AY31" i="7" a="1"/>
  <c r="AY31" i="7" s="1"/>
  <c r="AY33" i="7" a="1"/>
  <c r="AY33" i="7" s="1"/>
  <c r="AY27" i="7" a="1"/>
  <c r="AY27" i="7" s="1"/>
  <c r="AY20" i="7" a="1"/>
  <c r="AY20" i="7" s="1"/>
  <c r="AY28" i="7" a="1"/>
  <c r="AY28" i="7" s="1"/>
  <c r="AY25" i="7" a="1"/>
  <c r="AY25" i="7" s="1"/>
  <c r="AY18" i="7" a="1"/>
  <c r="AY18" i="7" s="1"/>
  <c r="AY19" i="7" a="1"/>
  <c r="AY19" i="7" s="1"/>
  <c r="AY32" i="7" a="1"/>
  <c r="AY32" i="7" s="1"/>
  <c r="AY23" i="7" a="1"/>
  <c r="AY23" i="7" s="1"/>
  <c r="AY21" i="7" a="1"/>
  <c r="AY21" i="7" s="1"/>
  <c r="AY14" i="7" a="1"/>
  <c r="AY14" i="7" s="1"/>
  <c r="AY10" i="7" a="1"/>
  <c r="AY10" i="7" s="1"/>
  <c r="AY16" i="7" a="1"/>
  <c r="AY16" i="7" s="1"/>
  <c r="AY12" i="7" a="1"/>
  <c r="AY12" i="7" s="1"/>
  <c r="AY11" i="7" a="1"/>
  <c r="AY11" i="7" s="1"/>
  <c r="AY13" i="7" a="1"/>
  <c r="AY13" i="7" s="1"/>
  <c r="AY9" i="7"/>
  <c r="AY367" i="7" a="1"/>
  <c r="AY367" i="7" s="1"/>
  <c r="AY365" i="7" a="1"/>
  <c r="AY365" i="7" s="1"/>
  <c r="AY363" i="7" a="1"/>
  <c r="AY363" i="7" s="1"/>
  <c r="AY351" i="7" a="1"/>
  <c r="AY351" i="7" s="1"/>
  <c r="AY338" i="7" a="1"/>
  <c r="AY338" i="7" s="1"/>
  <c r="AY333" i="7" a="1"/>
  <c r="AY333" i="7" s="1"/>
  <c r="AY331" i="7" a="1"/>
  <c r="AY331" i="7" s="1"/>
  <c r="AY328" i="7" a="1"/>
  <c r="AY328" i="7" s="1"/>
  <c r="AY325" i="7" a="1"/>
  <c r="AY325" i="7" s="1"/>
  <c r="AY323" i="7" a="1"/>
  <c r="AY323" i="7" s="1"/>
  <c r="AY312" i="7" a="1"/>
  <c r="AY312" i="7" s="1"/>
  <c r="AY304" i="7" a="1"/>
  <c r="AY304" i="7" s="1"/>
  <c r="AY296" i="7" a="1"/>
  <c r="AY296" i="7" s="1"/>
  <c r="AY280" i="7" a="1"/>
  <c r="AY280" i="7" s="1"/>
  <c r="AY274" i="7" a="1"/>
  <c r="AY274" i="7" s="1"/>
  <c r="AY358" i="7" a="1"/>
  <c r="AY358" i="7" s="1"/>
  <c r="AY356" i="7" a="1"/>
  <c r="AY356" i="7" s="1"/>
  <c r="AY354" i="7" a="1"/>
  <c r="AY354" i="7" s="1"/>
  <c r="AY343" i="7" a="1"/>
  <c r="AY343" i="7" s="1"/>
  <c r="AY342" i="7" a="1"/>
  <c r="AY342" i="7" s="1"/>
  <c r="AY341" i="7" a="1"/>
  <c r="AY341" i="7" s="1"/>
  <c r="AY330" i="7" a="1"/>
  <c r="AY330" i="7" s="1"/>
  <c r="AY303" i="7" a="1"/>
  <c r="AY303" i="7" s="1"/>
  <c r="AY295" i="7" a="1"/>
  <c r="AY295" i="7" s="1"/>
  <c r="AY291" i="7" a="1"/>
  <c r="AY291" i="7" s="1"/>
  <c r="AY273" i="7" a="1"/>
  <c r="AY273" i="7" s="1"/>
  <c r="AY360" i="7" a="1"/>
  <c r="AY360" i="7" s="1"/>
  <c r="AY340" i="7" a="1"/>
  <c r="AY340" i="7" s="1"/>
  <c r="AY339" i="7" a="1"/>
  <c r="AY339" i="7" s="1"/>
  <c r="AY334" i="7" a="1"/>
  <c r="AY334" i="7" s="1"/>
  <c r="AY329" i="7" a="1"/>
  <c r="AY329" i="7" s="1"/>
  <c r="AY324" i="7" a="1"/>
  <c r="AY324" i="7" s="1"/>
  <c r="AY313" i="7" a="1"/>
  <c r="AY313" i="7" s="1"/>
  <c r="AY302" i="7" a="1"/>
  <c r="AY302" i="7" s="1"/>
  <c r="AY294" i="7" a="1"/>
  <c r="AY294" i="7" s="1"/>
  <c r="AY350" i="7" a="1"/>
  <c r="AY350" i="7" s="1"/>
  <c r="AY320" i="7" a="1"/>
  <c r="AY320" i="7" s="1"/>
  <c r="AY311" i="7" a="1"/>
  <c r="AY311" i="7" s="1"/>
  <c r="AY309" i="7" a="1"/>
  <c r="AY309" i="7" s="1"/>
  <c r="AY307" i="7" a="1"/>
  <c r="AY307" i="7" s="1"/>
  <c r="AY301" i="7" a="1"/>
  <c r="AY301" i="7" s="1"/>
  <c r="AY293" i="7" a="1"/>
  <c r="AY293" i="7" s="1"/>
  <c r="AY289" i="7" a="1"/>
  <c r="AY289" i="7" s="1"/>
  <c r="AY287" i="7" a="1"/>
  <c r="AY287" i="7" s="1"/>
  <c r="AY284" i="7" a="1"/>
  <c r="AY284" i="7" s="1"/>
  <c r="AY366" i="7" a="1"/>
  <c r="AY366" i="7" s="1"/>
  <c r="AY364" i="7" a="1"/>
  <c r="AY364" i="7" s="1"/>
  <c r="AY362" i="7" a="1"/>
  <c r="AY362" i="7" s="1"/>
  <c r="AY346" i="7" a="1"/>
  <c r="AY346" i="7" s="1"/>
  <c r="AY336" i="7" a="1"/>
  <c r="AY336" i="7" s="1"/>
  <c r="AY335" i="7" a="1"/>
  <c r="AY335" i="7" s="1"/>
  <c r="AY321" i="7" a="1"/>
  <c r="AY321" i="7" s="1"/>
  <c r="AY319" i="7" a="1"/>
  <c r="AY319" i="7" s="1"/>
  <c r="AY300" i="7" a="1"/>
  <c r="AY300" i="7" s="1"/>
  <c r="AY292" i="7" a="1"/>
  <c r="AY292" i="7" s="1"/>
  <c r="AY286" i="7" a="1"/>
  <c r="AY286" i="7" s="1"/>
  <c r="AY283" i="7" a="1"/>
  <c r="AY283" i="7" s="1"/>
  <c r="AY278" i="7" a="1"/>
  <c r="AY278" i="7" s="1"/>
  <c r="CE5" i="7"/>
  <c r="AY369" i="7" a="1"/>
  <c r="AY369" i="7" s="1"/>
  <c r="AY359" i="7" a="1"/>
  <c r="AY359" i="7" s="1"/>
  <c r="AY357" i="7" a="1"/>
  <c r="AY357" i="7" s="1"/>
  <c r="AY355" i="7" a="1"/>
  <c r="AY355" i="7" s="1"/>
  <c r="AY353" i="7" a="1"/>
  <c r="AY353" i="7" s="1"/>
  <c r="AY347" i="7" a="1"/>
  <c r="AY347" i="7" s="1"/>
  <c r="AY337" i="7" a="1"/>
  <c r="AY337" i="7" s="1"/>
  <c r="AY318" i="7" a="1"/>
  <c r="AY318" i="7" s="1"/>
  <c r="AY314" i="7" a="1"/>
  <c r="AY314" i="7" s="1"/>
  <c r="AY299" i="7" a="1"/>
  <c r="AY299" i="7" s="1"/>
  <c r="AY282" i="7" a="1"/>
  <c r="AY282" i="7" s="1"/>
  <c r="AY277" i="7" a="1"/>
  <c r="AY277" i="7" s="1"/>
  <c r="AY327" i="7" a="1"/>
  <c r="AY327" i="7" s="1"/>
  <c r="AY315" i="7" a="1"/>
  <c r="AY315" i="7" s="1"/>
  <c r="AY256" i="7" a="1"/>
  <c r="AY256" i="7" s="1"/>
  <c r="AY253" i="7" a="1"/>
  <c r="AY253" i="7" s="1"/>
  <c r="AY251" i="7" a="1"/>
  <c r="AY251" i="7" s="1"/>
  <c r="AY240" i="7" a="1"/>
  <c r="AY240" i="7" s="1"/>
  <c r="AY226" i="7" a="1"/>
  <c r="AY226" i="7" s="1"/>
  <c r="AY215" i="7" a="1"/>
  <c r="AY215" i="7" s="1"/>
  <c r="AY201" i="7" a="1"/>
  <c r="AY201" i="7" s="1"/>
  <c r="AY198" i="7" a="1"/>
  <c r="AY198" i="7" s="1"/>
  <c r="AY190" i="7" a="1"/>
  <c r="AY190" i="7" s="1"/>
  <c r="AY186" i="7" a="1"/>
  <c r="AY186" i="7" s="1"/>
  <c r="AY184" i="7" a="1"/>
  <c r="AY184" i="7" s="1"/>
  <c r="AY182" i="7" a="1"/>
  <c r="AY182" i="7" s="1"/>
  <c r="AY180" i="7" a="1"/>
  <c r="AY180" i="7" s="1"/>
  <c r="AY178" i="7" a="1"/>
  <c r="AY178" i="7" s="1"/>
  <c r="AY176" i="7" a="1"/>
  <c r="AY176" i="7" s="1"/>
  <c r="AY361" i="7" a="1"/>
  <c r="AY361" i="7" s="1"/>
  <c r="AY348" i="7" a="1"/>
  <c r="AY348" i="7" s="1"/>
  <c r="AY344" i="7" a="1"/>
  <c r="AY344" i="7" s="1"/>
  <c r="AY290" i="7" a="1"/>
  <c r="AY290" i="7" s="1"/>
  <c r="AY276" i="7" a="1"/>
  <c r="AY276" i="7" s="1"/>
  <c r="AY275" i="7" a="1"/>
  <c r="AY275" i="7" s="1"/>
  <c r="AY270" i="7" a="1"/>
  <c r="AY270" i="7" s="1"/>
  <c r="AY264" i="7" a="1"/>
  <c r="AY264" i="7" s="1"/>
  <c r="AY249" i="7" a="1"/>
  <c r="AY249" i="7" s="1"/>
  <c r="AY247" i="7" a="1"/>
  <c r="AY247" i="7" s="1"/>
  <c r="AY238" i="7" a="1"/>
  <c r="AY238" i="7" s="1"/>
  <c r="AY236" i="7" a="1"/>
  <c r="AY236" i="7" s="1"/>
  <c r="AY234" i="7" a="1"/>
  <c r="AY234" i="7" s="1"/>
  <c r="AY232" i="7" a="1"/>
  <c r="AY232" i="7" s="1"/>
  <c r="AY230" i="7" a="1"/>
  <c r="AY230" i="7" s="1"/>
  <c r="AY228" i="7" a="1"/>
  <c r="AY228" i="7" s="1"/>
  <c r="AY221" i="7" a="1"/>
  <c r="AY221" i="7" s="1"/>
  <c r="AY211" i="7" a="1"/>
  <c r="AY211" i="7" s="1"/>
  <c r="AY207" i="7" a="1"/>
  <c r="AY207" i="7" s="1"/>
  <c r="AY200" i="7" a="1"/>
  <c r="AY200" i="7" s="1"/>
  <c r="AY322" i="7" a="1"/>
  <c r="AY322" i="7" s="1"/>
  <c r="AY306" i="7" a="1"/>
  <c r="AY306" i="7" s="1"/>
  <c r="AY271" i="7" a="1"/>
  <c r="AY271" i="7" s="1"/>
  <c r="AY269" i="7" a="1"/>
  <c r="AY269" i="7" s="1"/>
  <c r="AY244" i="7" a="1"/>
  <c r="AY244" i="7" s="1"/>
  <c r="AY241" i="7" a="1"/>
  <c r="AY241" i="7" s="1"/>
  <c r="AY223" i="7" a="1"/>
  <c r="AY223" i="7" s="1"/>
  <c r="AY220" i="7" a="1"/>
  <c r="AY220" i="7" s="1"/>
  <c r="AY217" i="7" a="1"/>
  <c r="AY217" i="7" s="1"/>
  <c r="AY216" i="7" a="1"/>
  <c r="AY216" i="7" s="1"/>
  <c r="AY368" i="7" a="1"/>
  <c r="AY368" i="7" s="1"/>
  <c r="AY326" i="7" a="1"/>
  <c r="AY326" i="7" s="1"/>
  <c r="AY281" i="7" a="1"/>
  <c r="AY281" i="7" s="1"/>
  <c r="AY279" i="7" a="1"/>
  <c r="AY279" i="7" s="1"/>
  <c r="AY268" i="7" a="1"/>
  <c r="AY268" i="7" s="1"/>
  <c r="AY265" i="7" a="1"/>
  <c r="AY265" i="7" s="1"/>
  <c r="AY262" i="7" a="1"/>
  <c r="AY262" i="7" s="1"/>
  <c r="AY261" i="7" a="1"/>
  <c r="AY261" i="7" s="1"/>
  <c r="AY259" i="7" a="1"/>
  <c r="AY259" i="7" s="1"/>
  <c r="AY254" i="7" a="1"/>
  <c r="AY254" i="7" s="1"/>
  <c r="AY245" i="7" a="1"/>
  <c r="AY245" i="7" s="1"/>
  <c r="AY242" i="7" a="1"/>
  <c r="AY242" i="7" s="1"/>
  <c r="AY225" i="7" a="1"/>
  <c r="AY225" i="7" s="1"/>
  <c r="AY219" i="7" a="1"/>
  <c r="AY219" i="7" s="1"/>
  <c r="AY218" i="7" a="1"/>
  <c r="AY218" i="7" s="1"/>
  <c r="AY212" i="7" a="1"/>
  <c r="AY212" i="7" s="1"/>
  <c r="AY317" i="7" a="1"/>
  <c r="AY317" i="7" s="1"/>
  <c r="AY298" i="7" a="1"/>
  <c r="AY298" i="7" s="1"/>
  <c r="AY267" i="7" a="1"/>
  <c r="AY267" i="7" s="1"/>
  <c r="AY266" i="7" a="1"/>
  <c r="AY266" i="7" s="1"/>
  <c r="AY260" i="7" a="1"/>
  <c r="AY260" i="7" s="1"/>
  <c r="AY258" i="7" a="1"/>
  <c r="AY258" i="7" s="1"/>
  <c r="AY255" i="7" a="1"/>
  <c r="AY255" i="7" s="1"/>
  <c r="AY252" i="7" a="1"/>
  <c r="AY252" i="7" s="1"/>
  <c r="AY250" i="7" a="1"/>
  <c r="AY250" i="7" s="1"/>
  <c r="AY308" i="7" a="1"/>
  <c r="AY308" i="7" s="1"/>
  <c r="AY305" i="7" a="1"/>
  <c r="AY305" i="7" s="1"/>
  <c r="AY257" i="7" a="1"/>
  <c r="AY257" i="7" s="1"/>
  <c r="AY248" i="7" a="1"/>
  <c r="AY248" i="7" s="1"/>
  <c r="AY239" i="7" a="1"/>
  <c r="AY239" i="7" s="1"/>
  <c r="AY237" i="7" a="1"/>
  <c r="AY237" i="7" s="1"/>
  <c r="AY235" i="7" a="1"/>
  <c r="AY235" i="7" s="1"/>
  <c r="AY349" i="7" a="1"/>
  <c r="AY349" i="7" s="1"/>
  <c r="AY203" i="7" a="1"/>
  <c r="AY203" i="7" s="1"/>
  <c r="AY185" i="7" a="1"/>
  <c r="AY185" i="7" s="1"/>
  <c r="AY173" i="7" a="1"/>
  <c r="AY173" i="7" s="1"/>
  <c r="AY171" i="7" a="1"/>
  <c r="AY171" i="7" s="1"/>
  <c r="AY158" i="7" a="1"/>
  <c r="AY158" i="7" s="1"/>
  <c r="AY146" i="7" a="1"/>
  <c r="AY146" i="7" s="1"/>
  <c r="AY144" i="7" a="1"/>
  <c r="AY144" i="7" s="1"/>
  <c r="AY142" i="7" a="1"/>
  <c r="AY142" i="7" s="1"/>
  <c r="AY140" i="7" a="1"/>
  <c r="AY140" i="7" s="1"/>
  <c r="AY138" i="7" a="1"/>
  <c r="AY138" i="7" s="1"/>
  <c r="AY136" i="7" a="1"/>
  <c r="AY136" i="7" s="1"/>
  <c r="AY134" i="7" a="1"/>
  <c r="AY134" i="7" s="1"/>
  <c r="AY132" i="7" a="1"/>
  <c r="AY132" i="7" s="1"/>
  <c r="AY130" i="7" a="1"/>
  <c r="AY130" i="7" s="1"/>
  <c r="AY128" i="7" a="1"/>
  <c r="AY128" i="7" s="1"/>
  <c r="AY126" i="7" a="1"/>
  <c r="AY126" i="7" s="1"/>
  <c r="AY124" i="7" a="1"/>
  <c r="AY124" i="7" s="1"/>
  <c r="AY122" i="7" a="1"/>
  <c r="AY122" i="7" s="1"/>
  <c r="AY120" i="7" a="1"/>
  <c r="AY120" i="7" s="1"/>
  <c r="AY118" i="7" a="1"/>
  <c r="AY118" i="7" s="1"/>
  <c r="AY116" i="7" a="1"/>
  <c r="AY116" i="7" s="1"/>
  <c r="AY114" i="7" a="1"/>
  <c r="AY114" i="7" s="1"/>
  <c r="AY112" i="7" a="1"/>
  <c r="AY112" i="7" s="1"/>
  <c r="AY110" i="7" a="1"/>
  <c r="AY110" i="7" s="1"/>
  <c r="AY108" i="7" a="1"/>
  <c r="AY108" i="7" s="1"/>
  <c r="AY106" i="7" a="1"/>
  <c r="AY106" i="7" s="1"/>
  <c r="AY104" i="7" a="1"/>
  <c r="AY104" i="7" s="1"/>
  <c r="AY102" i="7" a="1"/>
  <c r="AY102" i="7" s="1"/>
  <c r="AY100" i="7" a="1"/>
  <c r="AY100" i="7" s="1"/>
  <c r="AY81" i="7" a="1"/>
  <c r="AY81" i="7" s="1"/>
  <c r="AY79" i="7" a="1"/>
  <c r="AY79" i="7" s="1"/>
  <c r="AY78" i="7" a="1"/>
  <c r="AY78" i="7" s="1"/>
  <c r="AY352" i="7" a="1"/>
  <c r="AY352" i="7" s="1"/>
  <c r="AY227" i="7" a="1"/>
  <c r="AY227" i="7" s="1"/>
  <c r="AY209" i="7" a="1"/>
  <c r="AY209" i="7" s="1"/>
  <c r="AY204" i="7" a="1"/>
  <c r="AY204" i="7" s="1"/>
  <c r="AY175" i="7" a="1"/>
  <c r="AY175" i="7" s="1"/>
  <c r="AY157" i="7" a="1"/>
  <c r="AY157" i="7" s="1"/>
  <c r="AY148" i="7" a="1"/>
  <c r="AY148" i="7" s="1"/>
  <c r="AY345" i="7" a="1"/>
  <c r="AY345" i="7" s="1"/>
  <c r="AY332" i="7" a="1"/>
  <c r="AY332" i="7" s="1"/>
  <c r="AY231" i="7" a="1"/>
  <c r="AY231" i="7" s="1"/>
  <c r="AY189" i="7" a="1"/>
  <c r="AY189" i="7" s="1"/>
  <c r="AY181" i="7" a="1"/>
  <c r="AY181" i="7" s="1"/>
  <c r="AY156" i="7" a="1"/>
  <c r="AY156" i="7" s="1"/>
  <c r="AY154" i="7" a="1"/>
  <c r="AY154" i="7" s="1"/>
  <c r="AY316" i="7" a="1"/>
  <c r="AY316" i="7" s="1"/>
  <c r="AY310" i="7" a="1"/>
  <c r="AY310" i="7" s="1"/>
  <c r="AY272" i="7" a="1"/>
  <c r="AY272" i="7" s="1"/>
  <c r="AY224" i="7" a="1"/>
  <c r="AY224" i="7" s="1"/>
  <c r="AY213" i="7" a="1"/>
  <c r="AY213" i="7" s="1"/>
  <c r="AY205" i="7" a="1"/>
  <c r="AY205" i="7" s="1"/>
  <c r="AY197" i="7" a="1"/>
  <c r="AY197" i="7" s="1"/>
  <c r="AY195" i="7" a="1"/>
  <c r="AY195" i="7" s="1"/>
  <c r="AY193" i="7" a="1"/>
  <c r="AY193" i="7" s="1"/>
  <c r="AY191" i="7" a="1"/>
  <c r="AY191" i="7" s="1"/>
  <c r="AY187" i="7" a="1"/>
  <c r="AY187" i="7" s="1"/>
  <c r="AY169" i="7" a="1"/>
  <c r="AY169" i="7" s="1"/>
  <c r="AY165" i="7" a="1"/>
  <c r="AY165" i="7" s="1"/>
  <c r="AY164" i="7" a="1"/>
  <c r="AY164" i="7" s="1"/>
  <c r="AY155" i="7" a="1"/>
  <c r="AY155" i="7" s="1"/>
  <c r="AY153" i="7" a="1"/>
  <c r="AY153" i="7" s="1"/>
  <c r="AY214" i="7" a="1"/>
  <c r="AY214" i="7" s="1"/>
  <c r="AY177" i="7" a="1"/>
  <c r="AY177" i="7" s="1"/>
  <c r="AY174" i="7" a="1"/>
  <c r="AY174" i="7" s="1"/>
  <c r="AY172" i="7" a="1"/>
  <c r="AY172" i="7" s="1"/>
  <c r="AY170" i="7" a="1"/>
  <c r="AY170" i="7" s="1"/>
  <c r="AY166" i="7" a="1"/>
  <c r="AY166" i="7" s="1"/>
  <c r="AY163" i="7" a="1"/>
  <c r="AY163" i="7" s="1"/>
  <c r="AY152" i="7" a="1"/>
  <c r="AY152" i="7" s="1"/>
  <c r="AY147" i="7" a="1"/>
  <c r="AY147" i="7" s="1"/>
  <c r="AY145" i="7" a="1"/>
  <c r="AY145" i="7" s="1"/>
  <c r="AY143" i="7" a="1"/>
  <c r="AY143" i="7" s="1"/>
  <c r="AY141" i="7" a="1"/>
  <c r="AY141" i="7" s="1"/>
  <c r="AY139" i="7" a="1"/>
  <c r="AY139" i="7" s="1"/>
  <c r="AY137" i="7" a="1"/>
  <c r="AY137" i="7" s="1"/>
  <c r="AY135" i="7" a="1"/>
  <c r="AY135" i="7" s="1"/>
  <c r="AY133" i="7" a="1"/>
  <c r="AY133" i="7" s="1"/>
  <c r="AY131" i="7" a="1"/>
  <c r="AY131" i="7" s="1"/>
  <c r="AY129" i="7" a="1"/>
  <c r="AY129" i="7" s="1"/>
  <c r="AY127" i="7" a="1"/>
  <c r="AY127" i="7" s="1"/>
  <c r="AY125" i="7" a="1"/>
  <c r="AY125" i="7" s="1"/>
  <c r="AY123" i="7" a="1"/>
  <c r="AY123" i="7" s="1"/>
  <c r="AY121" i="7" a="1"/>
  <c r="AY121" i="7" s="1"/>
  <c r="AY119" i="7" a="1"/>
  <c r="AY119" i="7" s="1"/>
  <c r="AY117" i="7" a="1"/>
  <c r="AY117" i="7" s="1"/>
  <c r="AY202" i="7" a="1"/>
  <c r="AY202" i="7" s="1"/>
  <c r="AY179" i="7" a="1"/>
  <c r="AY179" i="7" s="1"/>
  <c r="AY103" i="7" a="1"/>
  <c r="AY103" i="7" s="1"/>
  <c r="AY93" i="7" a="1"/>
  <c r="AY93" i="7" s="1"/>
  <c r="AY80" i="7" a="1"/>
  <c r="AY80" i="7" s="1"/>
  <c r="AY77" i="7" a="1"/>
  <c r="AY77" i="7" s="1"/>
  <c r="AY68" i="7" a="1"/>
  <c r="AY68" i="7" s="1"/>
  <c r="AY41" i="7" a="1"/>
  <c r="AY41" i="7" s="1"/>
  <c r="AY34" i="7" a="1"/>
  <c r="AY34" i="7" s="1"/>
  <c r="AY17" i="7" a="1"/>
  <c r="AY17" i="7" s="1"/>
  <c r="AY192" i="7" a="1"/>
  <c r="AY192" i="7" s="1"/>
  <c r="AY168" i="7" a="1"/>
  <c r="AY168" i="7" s="1"/>
  <c r="AY167" i="7" a="1"/>
  <c r="AY167" i="7" s="1"/>
  <c r="AY99" i="7" a="1"/>
  <c r="AY99" i="7" s="1"/>
  <c r="AY92" i="7" a="1"/>
  <c r="AY92" i="7" s="1"/>
  <c r="AY82" i="7" a="1"/>
  <c r="AY82" i="7" s="1"/>
  <c r="AY74" i="7" a="1"/>
  <c r="AY74" i="7" s="1"/>
  <c r="AY67" i="7" a="1"/>
  <c r="AY67" i="7" s="1"/>
  <c r="AY59" i="7" a="1"/>
  <c r="AY59" i="7" s="1"/>
  <c r="AY55" i="7" a="1"/>
  <c r="AY55" i="7" s="1"/>
  <c r="AY53" i="7" a="1"/>
  <c r="AY53" i="7" s="1"/>
  <c r="AY50" i="7" a="1"/>
  <c r="AY50" i="7" s="1"/>
  <c r="AY48" i="7" a="1"/>
  <c r="AY48" i="7" s="1"/>
  <c r="AY42" i="7" a="1"/>
  <c r="AY42" i="7" s="1"/>
  <c r="AY29" i="7" a="1"/>
  <c r="AY29" i="7" s="1"/>
  <c r="AY26" i="7" a="1"/>
  <c r="AY26" i="7" s="1"/>
  <c r="AY243" i="7" a="1"/>
  <c r="AY243" i="7" s="1"/>
  <c r="AY161" i="7" a="1"/>
  <c r="AY161" i="7" s="1"/>
  <c r="AY160" i="7" a="1"/>
  <c r="AY160" i="7" s="1"/>
  <c r="AY159" i="7" a="1"/>
  <c r="AY159" i="7" s="1"/>
  <c r="AY97" i="7" a="1"/>
  <c r="AY97" i="7" s="1"/>
  <c r="AY91" i="7" a="1"/>
  <c r="AY91" i="7" s="1"/>
  <c r="AY84" i="7" a="1"/>
  <c r="AY84" i="7" s="1"/>
  <c r="AY66" i="7" a="1"/>
  <c r="AY66" i="7" s="1"/>
  <c r="AY61" i="7" a="1"/>
  <c r="AY61" i="7" s="1"/>
  <c r="AY51" i="7" a="1"/>
  <c r="AY51" i="7" s="1"/>
  <c r="AY43" i="7" a="1"/>
  <c r="AY43" i="7" s="1"/>
  <c r="AY39" i="7" a="1"/>
  <c r="AY39" i="7" s="1"/>
  <c r="AY37" i="7" a="1"/>
  <c r="AY37" i="7" s="1"/>
  <c r="AY24" i="7" a="1"/>
  <c r="AY24" i="7" s="1"/>
  <c r="AY22" i="7" a="1"/>
  <c r="AY22" i="7" s="1"/>
  <c r="AY15" i="7" a="1"/>
  <c r="AY15" i="7" s="1"/>
  <c r="AY297" i="7" a="1"/>
  <c r="AY297" i="7" s="1"/>
  <c r="AY233" i="7" a="1"/>
  <c r="AY233" i="7" s="1"/>
  <c r="AY206" i="7" a="1"/>
  <c r="AY206" i="7" s="1"/>
  <c r="AY199" i="7" a="1"/>
  <c r="AY199" i="7" s="1"/>
  <c r="AY196" i="7" a="1"/>
  <c r="AY196" i="7" s="1"/>
  <c r="AY162" i="7" a="1"/>
  <c r="AY162" i="7" s="1"/>
  <c r="AY107" i="7" a="1"/>
  <c r="AY107" i="7" s="1"/>
  <c r="AY105" i="7" a="1"/>
  <c r="AY105" i="7" s="1"/>
  <c r="AY96" i="7" a="1"/>
  <c r="AY96" i="7" s="1"/>
  <c r="AY88" i="7" a="1"/>
  <c r="AY88" i="7" s="1"/>
  <c r="AY86" i="7" a="1"/>
  <c r="AY86" i="7" s="1"/>
  <c r="AY76" i="7" a="1"/>
  <c r="AY76" i="7" s="1"/>
  <c r="AY65" i="7" a="1"/>
  <c r="AY65" i="7" s="1"/>
  <c r="AY58" i="7" a="1"/>
  <c r="AY58" i="7" s="1"/>
  <c r="AY44" i="7" a="1"/>
  <c r="AY44" i="7" s="1"/>
  <c r="AY35" i="7" a="1"/>
  <c r="AY35" i="7" s="1"/>
  <c r="AY288" i="7" a="1"/>
  <c r="AY288" i="7" s="1"/>
  <c r="AY246" i="7" a="1"/>
  <c r="AY246" i="7" s="1"/>
  <c r="AY229" i="7" a="1"/>
  <c r="AY229" i="7" s="1"/>
  <c r="AY208" i="7" a="1"/>
  <c r="AY208" i="7" s="1"/>
  <c r="AY109" i="7" a="1"/>
  <c r="AY109" i="7" s="1"/>
  <c r="AY95" i="7" a="1"/>
  <c r="AY95" i="7" s="1"/>
  <c r="AY75" i="7" a="1"/>
  <c r="AY75" i="7" s="1"/>
  <c r="AY73" i="7" a="1"/>
  <c r="AY73" i="7" s="1"/>
  <c r="AY72" i="7" a="1"/>
  <c r="AY72" i="7" s="1"/>
  <c r="AY64" i="7" a="1"/>
  <c r="AY64" i="7" s="1"/>
  <c r="AY57" i="7" a="1"/>
  <c r="AY57" i="7" s="1"/>
  <c r="AY45" i="7" a="1"/>
  <c r="AY45" i="7" s="1"/>
  <c r="AY30" i="7" a="1"/>
  <c r="AY30" i="7" s="1"/>
  <c r="AY210" i="7" a="1"/>
  <c r="AY210" i="7" s="1"/>
  <c r="AY94" i="7" a="1"/>
  <c r="AY94" i="7" s="1"/>
  <c r="AY89" i="7" a="1"/>
  <c r="AY89" i="7" s="1"/>
  <c r="AY62" i="7" a="1"/>
  <c r="AY62" i="7" s="1"/>
  <c r="AY285" i="7" a="1"/>
  <c r="AY285" i="7" s="1"/>
  <c r="AY101" i="7" a="1"/>
  <c r="AY101" i="7" s="1"/>
  <c r="AY263" i="7" a="1"/>
  <c r="AY263" i="7" s="1"/>
  <c r="AY222" i="7" a="1"/>
  <c r="AY222" i="7" s="1"/>
  <c r="AY149" i="7" a="1"/>
  <c r="AY149" i="7" s="1"/>
  <c r="AY113" i="7" a="1"/>
  <c r="AY113" i="7" s="1"/>
  <c r="AY90" i="7" a="1"/>
  <c r="AY90" i="7" s="1"/>
  <c r="AY87" i="7" a="1"/>
  <c r="AY87" i="7" s="1"/>
  <c r="AY71" i="7" a="1"/>
  <c r="AY71" i="7" s="1"/>
  <c r="AY70" i="7" a="1"/>
  <c r="AY70" i="7" s="1"/>
  <c r="AY69" i="7" a="1"/>
  <c r="AY69" i="7" s="1"/>
  <c r="AY60" i="7" a="1"/>
  <c r="AY60" i="7" s="1"/>
  <c r="AY47" i="7" a="1"/>
  <c r="AY47" i="7" s="1"/>
  <c r="AY188" i="7" a="1"/>
  <c r="AY188" i="7" s="1"/>
  <c r="AY150" i="7" a="1"/>
  <c r="AY150" i="7" s="1"/>
  <c r="AY194" i="7" a="1"/>
  <c r="AY194" i="7" s="1"/>
  <c r="AY183" i="7" a="1"/>
  <c r="AY183" i="7" s="1"/>
  <c r="AY151" i="7" a="1"/>
  <c r="AY151" i="7" s="1"/>
  <c r="DN5" i="7"/>
  <c r="S366" i="7" a="1"/>
  <c r="S366" i="7" s="1"/>
  <c r="S362" i="7" a="1"/>
  <c r="S362" i="7" s="1"/>
  <c r="S358" i="7" a="1"/>
  <c r="S358" i="7" s="1"/>
  <c r="S354" i="7" a="1"/>
  <c r="S354" i="7" s="1"/>
  <c r="S350" i="7" a="1"/>
  <c r="S350" i="7" s="1"/>
  <c r="S346" i="7" a="1"/>
  <c r="S346" i="7" s="1"/>
  <c r="S342" i="7" a="1"/>
  <c r="S342" i="7" s="1"/>
  <c r="S338" i="7" a="1"/>
  <c r="S338" i="7" s="1"/>
  <c r="S369" i="7" a="1"/>
  <c r="S369" i="7" s="1"/>
  <c r="S368" i="7" a="1"/>
  <c r="S368" i="7" s="1"/>
  <c r="S365" i="7" a="1"/>
  <c r="S365" i="7" s="1"/>
  <c r="S363" i="7" a="1"/>
  <c r="S363" i="7" s="1"/>
  <c r="S348" i="7" a="1"/>
  <c r="S348" i="7" s="1"/>
  <c r="S343" i="7" a="1"/>
  <c r="S343" i="7" s="1"/>
  <c r="S340" i="7" a="1"/>
  <c r="S340" i="7" s="1"/>
  <c r="S337" i="7" a="1"/>
  <c r="S337" i="7" s="1"/>
  <c r="S360" i="7" a="1"/>
  <c r="S360" i="7" s="1"/>
  <c r="S329" i="7" a="1"/>
  <c r="S329" i="7" s="1"/>
  <c r="S357" i="7" a="1"/>
  <c r="S357" i="7" s="1"/>
  <c r="S355" i="7" a="1"/>
  <c r="S355" i="7" s="1"/>
  <c r="S344" i="7" a="1"/>
  <c r="S344" i="7" s="1"/>
  <c r="S341" i="7" a="1"/>
  <c r="S341" i="7" s="1"/>
  <c r="S367" i="7" a="1"/>
  <c r="S367" i="7" s="1"/>
  <c r="S364" i="7" a="1"/>
  <c r="S364" i="7" s="1"/>
  <c r="S353" i="7" a="1"/>
  <c r="S353" i="7" s="1"/>
  <c r="S334" i="7" a="1"/>
  <c r="S334" i="7" s="1"/>
  <c r="S324" i="7" a="1"/>
  <c r="S324" i="7" s="1"/>
  <c r="S323" i="7" a="1"/>
  <c r="S323" i="7" s="1"/>
  <c r="S322" i="7" a="1"/>
  <c r="S322" i="7" s="1"/>
  <c r="S293" i="7" a="1"/>
  <c r="S293" i="7" s="1"/>
  <c r="S292" i="7" a="1"/>
  <c r="S292" i="7" s="1"/>
  <c r="S291" i="7" a="1"/>
  <c r="S291" i="7" s="1"/>
  <c r="S290" i="7" a="1"/>
  <c r="S290" i="7" s="1"/>
  <c r="S345" i="7" a="1"/>
  <c r="S345" i="7" s="1"/>
  <c r="S328" i="7" a="1"/>
  <c r="S328" i="7" s="1"/>
  <c r="S347" i="7" a="1"/>
  <c r="S347" i="7" s="1"/>
  <c r="S333" i="7" a="1"/>
  <c r="S333" i="7" s="1"/>
  <c r="S325" i="7" a="1"/>
  <c r="S325" i="7" s="1"/>
  <c r="S349" i="7" a="1"/>
  <c r="S349" i="7" s="1"/>
  <c r="S330" i="7" a="1"/>
  <c r="S330" i="7" s="1"/>
  <c r="S332" i="7" a="1"/>
  <c r="S332" i="7" s="1"/>
  <c r="S356" i="7" a="1"/>
  <c r="S356" i="7" s="1"/>
  <c r="S339" i="7" a="1"/>
  <c r="S339" i="7" s="1"/>
  <c r="S321" i="7" a="1"/>
  <c r="S321" i="7" s="1"/>
  <c r="S312" i="7" a="1"/>
  <c r="S312" i="7" s="1"/>
  <c r="S303" i="7" a="1"/>
  <c r="S303" i="7" s="1"/>
  <c r="S296" i="7" a="1"/>
  <c r="S296" i="7" s="1"/>
  <c r="S285" i="7" a="1"/>
  <c r="S285" i="7" s="1"/>
  <c r="S280" i="7" a="1"/>
  <c r="S280" i="7" s="1"/>
  <c r="S279" i="7" a="1"/>
  <c r="S279" i="7" s="1"/>
  <c r="S278" i="7" a="1"/>
  <c r="S278" i="7" s="1"/>
  <c r="S277" i="7" a="1"/>
  <c r="S277" i="7" s="1"/>
  <c r="S359" i="7" a="1"/>
  <c r="S359" i="7" s="1"/>
  <c r="S327" i="7" a="1"/>
  <c r="S327" i="7" s="1"/>
  <c r="S326" i="7" a="1"/>
  <c r="S326" i="7" s="1"/>
  <c r="S316" i="7" a="1"/>
  <c r="S316" i="7" s="1"/>
  <c r="S307" i="7" a="1"/>
  <c r="S307" i="7" s="1"/>
  <c r="S300" i="7" a="1"/>
  <c r="S300" i="7" s="1"/>
  <c r="S289" i="7" a="1"/>
  <c r="S289" i="7" s="1"/>
  <c r="S281" i="7" a="1"/>
  <c r="S281" i="7" s="1"/>
  <c r="S352" i="7" a="1"/>
  <c r="S352" i="7" s="1"/>
  <c r="S336" i="7" a="1"/>
  <c r="S336" i="7" s="1"/>
  <c r="S320" i="7" a="1"/>
  <c r="S320" i="7" s="1"/>
  <c r="S311" i="7" a="1"/>
  <c r="S311" i="7" s="1"/>
  <c r="S297" i="7" a="1"/>
  <c r="S297" i="7" s="1"/>
  <c r="S282" i="7" a="1"/>
  <c r="S282" i="7" s="1"/>
  <c r="S315" i="7" a="1"/>
  <c r="S315" i="7" s="1"/>
  <c r="S306" i="7" a="1"/>
  <c r="S306" i="7" s="1"/>
  <c r="S301" i="7" a="1"/>
  <c r="S301" i="7" s="1"/>
  <c r="S286" i="7" a="1"/>
  <c r="S286" i="7" s="1"/>
  <c r="S314" i="7" a="1"/>
  <c r="S314" i="7" s="1"/>
  <c r="S309" i="7" a="1"/>
  <c r="S309" i="7" s="1"/>
  <c r="S298" i="7" a="1"/>
  <c r="S298" i="7" s="1"/>
  <c r="S274" i="7" a="1"/>
  <c r="S274" i="7" s="1"/>
  <c r="S267" i="7" a="1"/>
  <c r="S267" i="7" s="1"/>
  <c r="S260" i="7" a="1"/>
  <c r="S260" i="7" s="1"/>
  <c r="S259" i="7" a="1"/>
  <c r="S259" i="7" s="1"/>
  <c r="S258" i="7" a="1"/>
  <c r="S258" i="7" s="1"/>
  <c r="S229" i="7" a="1"/>
  <c r="S229" i="7" s="1"/>
  <c r="S228" i="7" a="1"/>
  <c r="S228" i="7" s="1"/>
  <c r="S227" i="7" a="1"/>
  <c r="S227" i="7" s="1"/>
  <c r="S226" i="7" a="1"/>
  <c r="S226" i="7" s="1"/>
  <c r="S361" i="7" a="1"/>
  <c r="S361" i="7" s="1"/>
  <c r="S304" i="7" a="1"/>
  <c r="S304" i="7" s="1"/>
  <c r="S284" i="7" a="1"/>
  <c r="S284" i="7" s="1"/>
  <c r="S271" i="7" a="1"/>
  <c r="S271" i="7" s="1"/>
  <c r="S264" i="7" a="1"/>
  <c r="S264" i="7" s="1"/>
  <c r="S331" i="7" a="1"/>
  <c r="S331" i="7" s="1"/>
  <c r="S317" i="7" a="1"/>
  <c r="S317" i="7" s="1"/>
  <c r="S299" i="7" a="1"/>
  <c r="S299" i="7" s="1"/>
  <c r="S275" i="7" a="1"/>
  <c r="S275" i="7" s="1"/>
  <c r="S268" i="7" a="1"/>
  <c r="S268" i="7" s="1"/>
  <c r="S310" i="7" a="1"/>
  <c r="S310" i="7" s="1"/>
  <c r="S305" i="7" a="1"/>
  <c r="S305" i="7" s="1"/>
  <c r="S294" i="7" a="1"/>
  <c r="S294" i="7" s="1"/>
  <c r="S272" i="7" a="1"/>
  <c r="S272" i="7" s="1"/>
  <c r="S261" i="7" a="1"/>
  <c r="S261" i="7" s="1"/>
  <c r="S335" i="7" a="1"/>
  <c r="S335" i="7" s="1"/>
  <c r="S287" i="7" a="1"/>
  <c r="S287" i="7" s="1"/>
  <c r="S276" i="7" a="1"/>
  <c r="S276" i="7" s="1"/>
  <c r="S265" i="7" a="1"/>
  <c r="S265" i="7" s="1"/>
  <c r="S318" i="7" a="1"/>
  <c r="S318" i="7" s="1"/>
  <c r="S313" i="7" a="1"/>
  <c r="S313" i="7" s="1"/>
  <c r="S302" i="7" a="1"/>
  <c r="S302" i="7" s="1"/>
  <c r="S295" i="7" a="1"/>
  <c r="S295" i="7" s="1"/>
  <c r="S269" i="7" a="1"/>
  <c r="S269" i="7" s="1"/>
  <c r="S262" i="7" a="1"/>
  <c r="S262" i="7" s="1"/>
  <c r="S351" i="7" a="1"/>
  <c r="S351" i="7" s="1"/>
  <c r="S273" i="7" a="1"/>
  <c r="S273" i="7" s="1"/>
  <c r="S266" i="7" a="1"/>
  <c r="S266" i="7" s="1"/>
  <c r="S242" i="7" a="1"/>
  <c r="S242" i="7" s="1"/>
  <c r="S235" i="7" a="1"/>
  <c r="S235" i="7" s="1"/>
  <c r="S224" i="7" a="1"/>
  <c r="S224" i="7" s="1"/>
  <c r="S217" i="7" a="1"/>
  <c r="S217" i="7" s="1"/>
  <c r="S206" i="7" a="1"/>
  <c r="S206" i="7" s="1"/>
  <c r="S189" i="7" a="1"/>
  <c r="S189" i="7" s="1"/>
  <c r="S188" i="7" a="1"/>
  <c r="S188" i="7" s="1"/>
  <c r="S187" i="7" a="1"/>
  <c r="S187" i="7" s="1"/>
  <c r="S186" i="7" a="1"/>
  <c r="S186" i="7" s="1"/>
  <c r="S177" i="7" a="1"/>
  <c r="S177" i="7" s="1"/>
  <c r="S173" i="7" a="1"/>
  <c r="S173" i="7" s="1"/>
  <c r="S169" i="7" a="1"/>
  <c r="S169" i="7" s="1"/>
  <c r="S165" i="7" a="1"/>
  <c r="S165" i="7" s="1"/>
  <c r="S161" i="7" a="1"/>
  <c r="S161" i="7" s="1"/>
  <c r="S319" i="7" a="1"/>
  <c r="S319" i="7" s="1"/>
  <c r="S257" i="7" a="1"/>
  <c r="S257" i="7" s="1"/>
  <c r="S255" i="7" a="1"/>
  <c r="S255" i="7" s="1"/>
  <c r="S249" i="7" a="1"/>
  <c r="S249" i="7" s="1"/>
  <c r="S246" i="7" a="1"/>
  <c r="S246" i="7" s="1"/>
  <c r="S239" i="7" a="1"/>
  <c r="S239" i="7" s="1"/>
  <c r="S232" i="7" a="1"/>
  <c r="S232" i="7" s="1"/>
  <c r="S221" i="7" a="1"/>
  <c r="S221" i="7" s="1"/>
  <c r="S210" i="7" a="1"/>
  <c r="S210" i="7" s="1"/>
  <c r="S251" i="7" a="1"/>
  <c r="S251" i="7" s="1"/>
  <c r="S243" i="7" a="1"/>
  <c r="S243" i="7" s="1"/>
  <c r="S236" i="7" a="1"/>
  <c r="S236" i="7" s="1"/>
  <c r="S225" i="7" a="1"/>
  <c r="S225" i="7" s="1"/>
  <c r="S214" i="7" a="1"/>
  <c r="S214" i="7" s="1"/>
  <c r="S207" i="7" a="1"/>
  <c r="S207" i="7" s="1"/>
  <c r="S270" i="7" a="1"/>
  <c r="S270" i="7" s="1"/>
  <c r="S263" i="7" a="1"/>
  <c r="S263" i="7" s="1"/>
  <c r="S253" i="7" a="1"/>
  <c r="S253" i="7" s="1"/>
  <c r="S247" i="7" a="1"/>
  <c r="S247" i="7" s="1"/>
  <c r="S240" i="7" a="1"/>
  <c r="S240" i="7" s="1"/>
  <c r="S233" i="7" a="1"/>
  <c r="S233" i="7" s="1"/>
  <c r="S218" i="7" a="1"/>
  <c r="S218" i="7" s="1"/>
  <c r="S244" i="7" a="1"/>
  <c r="S244" i="7" s="1"/>
  <c r="S237" i="7" a="1"/>
  <c r="S237" i="7" s="1"/>
  <c r="S222" i="7" a="1"/>
  <c r="S222" i="7" s="1"/>
  <c r="S256" i="7" a="1"/>
  <c r="S256" i="7" s="1"/>
  <c r="S254" i="7" a="1"/>
  <c r="S254" i="7" s="1"/>
  <c r="S248" i="7" a="1"/>
  <c r="S248" i="7" s="1"/>
  <c r="S241" i="7" a="1"/>
  <c r="S241" i="7" s="1"/>
  <c r="S230" i="7" a="1"/>
  <c r="S230" i="7" s="1"/>
  <c r="S219" i="7" a="1"/>
  <c r="S219" i="7" s="1"/>
  <c r="S308" i="7" a="1"/>
  <c r="S308" i="7" s="1"/>
  <c r="S288" i="7" a="1"/>
  <c r="S288" i="7" s="1"/>
  <c r="S252" i="7" a="1"/>
  <c r="S252" i="7" s="1"/>
  <c r="S250" i="7" a="1"/>
  <c r="S250" i="7" s="1"/>
  <c r="S245" i="7" a="1"/>
  <c r="S245" i="7" s="1"/>
  <c r="S234" i="7" a="1"/>
  <c r="S234" i="7" s="1"/>
  <c r="S223" i="7" a="1"/>
  <c r="S223" i="7" s="1"/>
  <c r="S283" i="7" a="1"/>
  <c r="S283" i="7" s="1"/>
  <c r="S213" i="7" a="1"/>
  <c r="S213" i="7" s="1"/>
  <c r="S212" i="7" a="1"/>
  <c r="S212" i="7" s="1"/>
  <c r="S211" i="7" a="1"/>
  <c r="S211" i="7" s="1"/>
  <c r="S198" i="7" a="1"/>
  <c r="S198" i="7" s="1"/>
  <c r="S191" i="7" a="1"/>
  <c r="S191" i="7" s="1"/>
  <c r="S180" i="7" a="1"/>
  <c r="S180" i="7" s="1"/>
  <c r="S164" i="7" a="1"/>
  <c r="S164" i="7" s="1"/>
  <c r="S163" i="7" a="1"/>
  <c r="S163" i="7" s="1"/>
  <c r="S162" i="7" a="1"/>
  <c r="S162" i="7" s="1"/>
  <c r="S231" i="7" a="1"/>
  <c r="S231" i="7" s="1"/>
  <c r="S202" i="7" a="1"/>
  <c r="S202" i="7" s="1"/>
  <c r="S195" i="7" a="1"/>
  <c r="S195" i="7" s="1"/>
  <c r="S184" i="7" a="1"/>
  <c r="S184" i="7" s="1"/>
  <c r="S168" i="7" a="1"/>
  <c r="S168" i="7" s="1"/>
  <c r="S209" i="7" a="1"/>
  <c r="S209" i="7" s="1"/>
  <c r="S208" i="7" a="1"/>
  <c r="S208" i="7" s="1"/>
  <c r="S199" i="7" a="1"/>
  <c r="S199" i="7" s="1"/>
  <c r="S192" i="7" a="1"/>
  <c r="S192" i="7" s="1"/>
  <c r="S181" i="7" a="1"/>
  <c r="S181" i="7" s="1"/>
  <c r="S172" i="7" a="1"/>
  <c r="S172" i="7" s="1"/>
  <c r="S171" i="7" a="1"/>
  <c r="S171" i="7" s="1"/>
  <c r="S196" i="7" a="1"/>
  <c r="S196" i="7" s="1"/>
  <c r="S185" i="7" a="1"/>
  <c r="S185" i="7" s="1"/>
  <c r="S176" i="7" a="1"/>
  <c r="S176" i="7" s="1"/>
  <c r="S175" i="7" a="1"/>
  <c r="S175" i="7" s="1"/>
  <c r="S174" i="7" a="1"/>
  <c r="S174" i="7" s="1"/>
  <c r="S205" i="7" a="1"/>
  <c r="S205" i="7" s="1"/>
  <c r="S156" i="7" a="1"/>
  <c r="S156" i="7" s="1"/>
  <c r="S155" i="7" a="1"/>
  <c r="S155" i="7" s="1"/>
  <c r="S154" i="7" a="1"/>
  <c r="S154" i="7" s="1"/>
  <c r="S153" i="7" a="1"/>
  <c r="S153" i="7" s="1"/>
  <c r="S124" i="7" a="1"/>
  <c r="S124" i="7" s="1"/>
  <c r="S123" i="7" a="1"/>
  <c r="S123" i="7" s="1"/>
  <c r="S119" i="7" a="1"/>
  <c r="S119" i="7" s="1"/>
  <c r="S115" i="7" a="1"/>
  <c r="S115" i="7" s="1"/>
  <c r="S111" i="7" a="1"/>
  <c r="S111" i="7" s="1"/>
  <c r="S107" i="7" a="1"/>
  <c r="S107" i="7" s="1"/>
  <c r="S103" i="7" a="1"/>
  <c r="S103" i="7" s="1"/>
  <c r="S99" i="7" a="1"/>
  <c r="S99" i="7" s="1"/>
  <c r="S95" i="7" a="1"/>
  <c r="S95" i="7" s="1"/>
  <c r="S91" i="7" a="1"/>
  <c r="S91" i="7" s="1"/>
  <c r="S87" i="7" a="1"/>
  <c r="S87" i="7" s="1"/>
  <c r="S83" i="7" a="1"/>
  <c r="S83" i="7" s="1"/>
  <c r="S79" i="7" a="1"/>
  <c r="S79" i="7" s="1"/>
  <c r="S197" i="7" a="1"/>
  <c r="S197" i="7" s="1"/>
  <c r="S182" i="7" a="1"/>
  <c r="S182" i="7" s="1"/>
  <c r="S160" i="7" a="1"/>
  <c r="S160" i="7" s="1"/>
  <c r="S159" i="7" a="1"/>
  <c r="S159" i="7" s="1"/>
  <c r="S158" i="7" a="1"/>
  <c r="S158" i="7" s="1"/>
  <c r="S157" i="7" a="1"/>
  <c r="S157" i="7" s="1"/>
  <c r="S128" i="7" a="1"/>
  <c r="S128" i="7" s="1"/>
  <c r="S127" i="7" a="1"/>
  <c r="S127" i="7" s="1"/>
  <c r="S126" i="7" a="1"/>
  <c r="S126" i="7" s="1"/>
  <c r="S125" i="7" a="1"/>
  <c r="S125" i="7" s="1"/>
  <c r="S190" i="7" a="1"/>
  <c r="S190" i="7" s="1"/>
  <c r="S132" i="7" a="1"/>
  <c r="S132" i="7" s="1"/>
  <c r="S131" i="7" a="1"/>
  <c r="S131" i="7" s="1"/>
  <c r="S130" i="7" a="1"/>
  <c r="S130" i="7" s="1"/>
  <c r="S129" i="7" a="1"/>
  <c r="S129" i="7" s="1"/>
  <c r="S122" i="7" a="1"/>
  <c r="S122" i="7" s="1"/>
  <c r="S118" i="7" a="1"/>
  <c r="S118" i="7" s="1"/>
  <c r="S216" i="7" a="1"/>
  <c r="S216" i="7" s="1"/>
  <c r="S203" i="7" a="1"/>
  <c r="S203" i="7" s="1"/>
  <c r="S183" i="7" a="1"/>
  <c r="S183" i="7" s="1"/>
  <c r="S136" i="7" a="1"/>
  <c r="S136" i="7" s="1"/>
  <c r="S135" i="7" a="1"/>
  <c r="S135" i="7" s="1"/>
  <c r="S134" i="7" a="1"/>
  <c r="S134" i="7" s="1"/>
  <c r="S133" i="7" a="1"/>
  <c r="S133" i="7" s="1"/>
  <c r="S220" i="7" a="1"/>
  <c r="S220" i="7" s="1"/>
  <c r="S200" i="7" a="1"/>
  <c r="S200" i="7" s="1"/>
  <c r="S193" i="7" a="1"/>
  <c r="S193" i="7" s="1"/>
  <c r="S178" i="7" a="1"/>
  <c r="S178" i="7" s="1"/>
  <c r="S140" i="7" a="1"/>
  <c r="S140" i="7" s="1"/>
  <c r="S139" i="7" a="1"/>
  <c r="S139" i="7" s="1"/>
  <c r="S138" i="7" a="1"/>
  <c r="S138" i="7" s="1"/>
  <c r="S137" i="7" a="1"/>
  <c r="S137" i="7" s="1"/>
  <c r="S121" i="7" a="1"/>
  <c r="S121" i="7" s="1"/>
  <c r="S117" i="7" a="1"/>
  <c r="S117" i="7" s="1"/>
  <c r="S238" i="7" a="1"/>
  <c r="S238" i="7" s="1"/>
  <c r="S204" i="7" a="1"/>
  <c r="S204" i="7" s="1"/>
  <c r="S170" i="7" a="1"/>
  <c r="S170" i="7" s="1"/>
  <c r="S166" i="7" a="1"/>
  <c r="S166" i="7" s="1"/>
  <c r="S144" i="7" a="1"/>
  <c r="S144" i="7" s="1"/>
  <c r="S143" i="7" a="1"/>
  <c r="S143" i="7" s="1"/>
  <c r="S142" i="7" a="1"/>
  <c r="S142" i="7" s="1"/>
  <c r="S141" i="7" a="1"/>
  <c r="S141" i="7" s="1"/>
  <c r="S179" i="7" a="1"/>
  <c r="S179" i="7" s="1"/>
  <c r="S113" i="7" a="1"/>
  <c r="S113" i="7" s="1"/>
  <c r="S86" i="7" a="1"/>
  <c r="S86" i="7" s="1"/>
  <c r="S85" i="7" a="1"/>
  <c r="S85" i="7" s="1"/>
  <c r="S84" i="7" a="1"/>
  <c r="S84" i="7" s="1"/>
  <c r="S74" i="7" a="1"/>
  <c r="S74" i="7" s="1"/>
  <c r="S70" i="7" a="1"/>
  <c r="S70" i="7" s="1"/>
  <c r="S66" i="7" a="1"/>
  <c r="S66" i="7" s="1"/>
  <c r="S62" i="7" a="1"/>
  <c r="S62" i="7" s="1"/>
  <c r="S58" i="7" a="1"/>
  <c r="S58" i="7" s="1"/>
  <c r="S54" i="7" a="1"/>
  <c r="S54" i="7" s="1"/>
  <c r="S50" i="7" a="1"/>
  <c r="S50" i="7" s="1"/>
  <c r="S46" i="7" a="1"/>
  <c r="S46" i="7" s="1"/>
  <c r="S42" i="7" a="1"/>
  <c r="S42" i="7" s="1"/>
  <c r="S38" i="7" a="1"/>
  <c r="S38" i="7" s="1"/>
  <c r="S112" i="7" a="1"/>
  <c r="S112" i="7" s="1"/>
  <c r="S90" i="7" a="1"/>
  <c r="S90" i="7" s="1"/>
  <c r="S89" i="7" a="1"/>
  <c r="S89" i="7" s="1"/>
  <c r="S88" i="7" a="1"/>
  <c r="S88" i="7" s="1"/>
  <c r="S215" i="7" a="1"/>
  <c r="S215" i="7" s="1"/>
  <c r="S201" i="7" a="1"/>
  <c r="S201" i="7" s="1"/>
  <c r="S148" i="7" a="1"/>
  <c r="S148" i="7" s="1"/>
  <c r="S146" i="7" a="1"/>
  <c r="S146" i="7" s="1"/>
  <c r="S120" i="7" a="1"/>
  <c r="S120" i="7" s="1"/>
  <c r="S94" i="7" a="1"/>
  <c r="S94" i="7" s="1"/>
  <c r="S93" i="7" a="1"/>
  <c r="S93" i="7" s="1"/>
  <c r="S92" i="7" a="1"/>
  <c r="S92" i="7" s="1"/>
  <c r="S73" i="7" a="1"/>
  <c r="S73" i="7" s="1"/>
  <c r="S69" i="7" a="1"/>
  <c r="S69" i="7" s="1"/>
  <c r="S65" i="7" a="1"/>
  <c r="S65" i="7" s="1"/>
  <c r="S61" i="7" a="1"/>
  <c r="S61" i="7" s="1"/>
  <c r="S57" i="7" a="1"/>
  <c r="S57" i="7" s="1"/>
  <c r="S53" i="7" a="1"/>
  <c r="S53" i="7" s="1"/>
  <c r="S49" i="7" a="1"/>
  <c r="S49" i="7" s="1"/>
  <c r="S167" i="7" a="1"/>
  <c r="S167" i="7" s="1"/>
  <c r="S152" i="7" a="1"/>
  <c r="S152" i="7" s="1"/>
  <c r="S150" i="7" a="1"/>
  <c r="S150" i="7" s="1"/>
  <c r="S110" i="7" a="1"/>
  <c r="S110" i="7" s="1"/>
  <c r="S98" i="7" a="1"/>
  <c r="S98" i="7" s="1"/>
  <c r="S97" i="7" a="1"/>
  <c r="S97" i="7" s="1"/>
  <c r="S96" i="7" a="1"/>
  <c r="S96" i="7" s="1"/>
  <c r="S116" i="7" a="1"/>
  <c r="S116" i="7" s="1"/>
  <c r="S109" i="7" a="1"/>
  <c r="S109" i="7" s="1"/>
  <c r="S102" i="7" a="1"/>
  <c r="S102" i="7" s="1"/>
  <c r="S101" i="7" a="1"/>
  <c r="S101" i="7" s="1"/>
  <c r="S100" i="7" a="1"/>
  <c r="S100" i="7" s="1"/>
  <c r="S147" i="7" a="1"/>
  <c r="S147" i="7" s="1"/>
  <c r="S145" i="7" a="1"/>
  <c r="S145" i="7" s="1"/>
  <c r="S104" i="7" a="1"/>
  <c r="S104" i="7" s="1"/>
  <c r="S77" i="7" a="1"/>
  <c r="S77" i="7" s="1"/>
  <c r="S72" i="7" a="1"/>
  <c r="S72" i="7" s="1"/>
  <c r="S63" i="7" a="1"/>
  <c r="S63" i="7" s="1"/>
  <c r="S48" i="7" a="1"/>
  <c r="S48" i="7" s="1"/>
  <c r="S81" i="7" a="1"/>
  <c r="S81" i="7" s="1"/>
  <c r="S60" i="7" a="1"/>
  <c r="S60" i="7" s="1"/>
  <c r="S39" i="7" a="1"/>
  <c r="S39" i="7" s="1"/>
  <c r="S36" i="7" a="1"/>
  <c r="S36" i="7" s="1"/>
  <c r="S33" i="7" a="1"/>
  <c r="S33" i="7" s="1"/>
  <c r="S29" i="7" a="1"/>
  <c r="S29" i="7" s="1"/>
  <c r="S25" i="7" a="1"/>
  <c r="S25" i="7" s="1"/>
  <c r="S21" i="7" a="1"/>
  <c r="S21" i="7" s="1"/>
  <c r="S17" i="7" a="1"/>
  <c r="S17" i="7" s="1"/>
  <c r="S13" i="7" a="1"/>
  <c r="S13" i="7" s="1"/>
  <c r="S151" i="7" a="1"/>
  <c r="S151" i="7" s="1"/>
  <c r="S105" i="7" a="1"/>
  <c r="S105" i="7" s="1"/>
  <c r="S78" i="7" a="1"/>
  <c r="S78" i="7" s="1"/>
  <c r="S71" i="7" a="1"/>
  <c r="S71" i="7" s="1"/>
  <c r="S55" i="7" a="1"/>
  <c r="S55" i="7" s="1"/>
  <c r="S149" i="7" a="1"/>
  <c r="S149" i="7" s="1"/>
  <c r="S82" i="7" a="1"/>
  <c r="S82" i="7" s="1"/>
  <c r="S67" i="7" a="1"/>
  <c r="S67" i="7" s="1"/>
  <c r="S52" i="7" a="1"/>
  <c r="S52" i="7" s="1"/>
  <c r="S43" i="7" a="1"/>
  <c r="S43" i="7" s="1"/>
  <c r="S40" i="7" a="1"/>
  <c r="S40" i="7" s="1"/>
  <c r="S37" i="7" a="1"/>
  <c r="S37" i="7" s="1"/>
  <c r="S32" i="7" a="1"/>
  <c r="S32" i="7" s="1"/>
  <c r="S28" i="7" a="1"/>
  <c r="S28" i="7" s="1"/>
  <c r="S24" i="7" a="1"/>
  <c r="S24" i="7" s="1"/>
  <c r="S20" i="7" a="1"/>
  <c r="S20" i="7" s="1"/>
  <c r="S16" i="7" a="1"/>
  <c r="S16" i="7" s="1"/>
  <c r="S12" i="7" a="1"/>
  <c r="S12" i="7" s="1"/>
  <c r="S194" i="7" a="1"/>
  <c r="S194" i="7" s="1"/>
  <c r="S75" i="7" a="1"/>
  <c r="S75" i="7" s="1"/>
  <c r="S64" i="7" a="1"/>
  <c r="S64" i="7" s="1"/>
  <c r="S114" i="7" a="1"/>
  <c r="S114" i="7" s="1"/>
  <c r="S59" i="7" a="1"/>
  <c r="S59" i="7" s="1"/>
  <c r="S47" i="7" a="1"/>
  <c r="S47" i="7" s="1"/>
  <c r="S44" i="7" a="1"/>
  <c r="S44" i="7" s="1"/>
  <c r="S41" i="7" a="1"/>
  <c r="S41" i="7" s="1"/>
  <c r="S31" i="7" a="1"/>
  <c r="S31" i="7" s="1"/>
  <c r="S27" i="7" a="1"/>
  <c r="S27" i="7" s="1"/>
  <c r="S23" i="7" a="1"/>
  <c r="S23" i="7" s="1"/>
  <c r="S19" i="7" a="1"/>
  <c r="S19" i="7" s="1"/>
  <c r="S15" i="7" a="1"/>
  <c r="S15" i="7" s="1"/>
  <c r="S76" i="7" a="1"/>
  <c r="S76" i="7" s="1"/>
  <c r="S68" i="7" a="1"/>
  <c r="S68" i="7" s="1"/>
  <c r="S51" i="7" a="1"/>
  <c r="S51" i="7" s="1"/>
  <c r="S34" i="7" a="1"/>
  <c r="S34" i="7" s="1"/>
  <c r="S18" i="7" a="1"/>
  <c r="S18" i="7" s="1"/>
  <c r="T5" i="7"/>
  <c r="S108" i="7" a="1"/>
  <c r="S108" i="7" s="1"/>
  <c r="S56" i="7" a="1"/>
  <c r="S56" i="7" s="1"/>
  <c r="S80" i="7" a="1"/>
  <c r="S80" i="7" s="1"/>
  <c r="S45" i="7" a="1"/>
  <c r="S45" i="7" s="1"/>
  <c r="S30" i="7" a="1"/>
  <c r="S30" i="7" s="1"/>
  <c r="S14" i="7" a="1"/>
  <c r="S14" i="7" s="1"/>
  <c r="S11" i="7" a="1"/>
  <c r="S11" i="7" s="1"/>
  <c r="S106" i="7" a="1"/>
  <c r="S106" i="7" s="1"/>
  <c r="S10" i="7" a="1"/>
  <c r="S10" i="7" s="1"/>
  <c r="S9" i="7"/>
  <c r="S26" i="7" a="1"/>
  <c r="S26" i="7" s="1"/>
  <c r="S35" i="7" a="1"/>
  <c r="S35" i="7" s="1"/>
  <c r="S22" i="7" a="1"/>
  <c r="S22" i="7" s="1"/>
  <c r="DM6" i="7"/>
  <c r="DO3" i="7"/>
  <c r="DO2" i="7"/>
  <c r="DO4" i="7" s="1"/>
  <c r="DO369" i="7"/>
  <c r="DO367" i="7"/>
  <c r="DO363" i="7"/>
  <c r="DO359" i="7"/>
  <c r="DO355" i="7"/>
  <c r="DO351" i="7"/>
  <c r="DO347" i="7"/>
  <c r="DO343" i="7"/>
  <c r="DO339" i="7"/>
  <c r="DO335" i="7"/>
  <c r="DO331" i="7"/>
  <c r="DO327" i="7"/>
  <c r="DO323" i="7"/>
  <c r="DO319" i="7"/>
  <c r="DO315" i="7"/>
  <c r="DO311" i="7"/>
  <c r="DO307" i="7"/>
  <c r="DO303" i="7"/>
  <c r="DO364" i="7"/>
  <c r="DO353" i="7"/>
  <c r="DO342" i="7"/>
  <c r="DO332" i="7"/>
  <c r="DO321" i="7"/>
  <c r="DO362" i="7"/>
  <c r="DO352" i="7"/>
  <c r="DO341" i="7"/>
  <c r="DO330" i="7"/>
  <c r="DO320" i="7"/>
  <c r="DO309" i="7"/>
  <c r="DO300" i="7"/>
  <c r="DO296" i="7"/>
  <c r="DO361" i="7"/>
  <c r="DO360" i="7"/>
  <c r="DO349" i="7"/>
  <c r="DO338" i="7"/>
  <c r="DO358" i="7"/>
  <c r="DO348" i="7"/>
  <c r="DO337" i="7"/>
  <c r="DO326" i="7"/>
  <c r="DO316" i="7"/>
  <c r="DO305" i="7"/>
  <c r="DO368" i="7"/>
  <c r="DO366" i="7"/>
  <c r="DO356" i="7"/>
  <c r="DO345" i="7"/>
  <c r="DO334" i="7"/>
  <c r="DO324" i="7"/>
  <c r="DO313" i="7"/>
  <c r="DO302" i="7"/>
  <c r="DO328" i="7"/>
  <c r="DO317" i="7"/>
  <c r="DO314" i="7"/>
  <c r="DO297" i="7"/>
  <c r="DO292" i="7"/>
  <c r="DO288" i="7"/>
  <c r="DO284" i="7"/>
  <c r="DO280" i="7"/>
  <c r="DO276" i="7"/>
  <c r="DO272" i="7"/>
  <c r="DO268" i="7"/>
  <c r="DO264" i="7"/>
  <c r="DO260" i="7"/>
  <c r="DO256" i="7"/>
  <c r="DO344" i="7"/>
  <c r="DO365" i="7"/>
  <c r="DO346" i="7"/>
  <c r="DO329" i="7"/>
  <c r="DO318" i="7"/>
  <c r="DO312" i="7"/>
  <c r="DO294" i="7"/>
  <c r="DO336" i="7"/>
  <c r="DO306" i="7"/>
  <c r="DO325" i="7"/>
  <c r="DO350" i="7"/>
  <c r="DO333" i="7"/>
  <c r="DO304" i="7"/>
  <c r="DO295" i="7"/>
  <c r="DO279" i="7"/>
  <c r="DO265" i="7"/>
  <c r="DO340" i="7"/>
  <c r="DO293" i="7"/>
  <c r="DO282" i="7"/>
  <c r="DO281" i="7"/>
  <c r="DO301" i="7"/>
  <c r="DO287" i="7"/>
  <c r="DO271" i="7"/>
  <c r="DO270" i="7"/>
  <c r="DO259" i="7"/>
  <c r="DO354" i="7"/>
  <c r="DO299" i="7"/>
  <c r="DO290" i="7"/>
  <c r="DO289" i="7"/>
  <c r="DO274" i="7"/>
  <c r="DO273" i="7"/>
  <c r="DO269" i="7"/>
  <c r="DO291" i="7"/>
  <c r="DO275" i="7"/>
  <c r="DO267" i="7"/>
  <c r="DO278" i="7"/>
  <c r="DO277" i="7"/>
  <c r="DO266" i="7"/>
  <c r="DO357" i="7"/>
  <c r="DO255" i="7"/>
  <c r="DO240" i="7"/>
  <c r="DO239" i="7"/>
  <c r="DO225" i="7"/>
  <c r="DO215" i="7"/>
  <c r="DO214" i="7"/>
  <c r="DO310" i="7"/>
  <c r="DO285" i="7"/>
  <c r="DO261" i="7"/>
  <c r="DO242" i="7"/>
  <c r="DO241" i="7"/>
  <c r="DO224" i="7"/>
  <c r="DO213" i="7"/>
  <c r="DO206" i="7"/>
  <c r="DO202" i="7"/>
  <c r="DO308" i="7"/>
  <c r="DO244" i="7"/>
  <c r="DO243" i="7"/>
  <c r="DO223" i="7"/>
  <c r="DO222" i="7"/>
  <c r="DO212" i="7"/>
  <c r="DO322" i="7"/>
  <c r="DO257" i="7"/>
  <c r="DO246" i="7"/>
  <c r="DO245" i="7"/>
  <c r="DO221" i="7"/>
  <c r="DO211" i="7"/>
  <c r="DO210" i="7"/>
  <c r="DO205" i="7"/>
  <c r="DO298" i="7"/>
  <c r="DO283" i="7"/>
  <c r="DO262" i="7"/>
  <c r="DO248" i="7"/>
  <c r="DO247" i="7"/>
  <c r="DO232" i="7"/>
  <c r="DO231" i="7"/>
  <c r="DO230" i="7"/>
  <c r="DO220" i="7"/>
  <c r="DO209" i="7"/>
  <c r="DO250" i="7"/>
  <c r="DO249" i="7"/>
  <c r="DO234" i="7"/>
  <c r="DO233" i="7"/>
  <c r="DO229" i="7"/>
  <c r="DO219" i="7"/>
  <c r="DO218" i="7"/>
  <c r="DO208" i="7"/>
  <c r="DO204" i="7"/>
  <c r="DO200" i="7"/>
  <c r="DO196" i="7"/>
  <c r="DO192" i="7"/>
  <c r="DO258" i="7"/>
  <c r="DO252" i="7"/>
  <c r="DO251" i="7"/>
  <c r="DO236" i="7"/>
  <c r="DO235" i="7"/>
  <c r="DO228" i="7"/>
  <c r="DO217" i="7"/>
  <c r="DO238" i="7"/>
  <c r="DO195" i="7"/>
  <c r="DO193" i="7"/>
  <c r="DO184" i="7"/>
  <c r="DO173" i="7"/>
  <c r="DO163" i="7"/>
  <c r="DO162" i="7"/>
  <c r="DO154" i="7"/>
  <c r="DO150" i="7"/>
  <c r="DO146" i="7"/>
  <c r="DO142" i="7"/>
  <c r="DO138" i="7"/>
  <c r="DO134" i="7"/>
  <c r="DO130" i="7"/>
  <c r="DO126" i="7"/>
  <c r="DO122" i="7"/>
  <c r="DO118" i="7"/>
  <c r="DO114" i="7"/>
  <c r="DO254" i="7"/>
  <c r="DO237" i="7"/>
  <c r="DO207" i="7"/>
  <c r="DO199" i="7"/>
  <c r="DO197" i="7"/>
  <c r="DO183" i="7"/>
  <c r="DO182" i="7"/>
  <c r="DO172" i="7"/>
  <c r="DO161" i="7"/>
  <c r="DO253" i="7"/>
  <c r="DO201" i="7"/>
  <c r="DO181" i="7"/>
  <c r="DO171" i="7"/>
  <c r="DO170" i="7"/>
  <c r="DO160" i="7"/>
  <c r="DO153" i="7"/>
  <c r="DO149" i="7"/>
  <c r="DO145" i="7"/>
  <c r="DO141" i="7"/>
  <c r="DO137" i="7"/>
  <c r="DO133" i="7"/>
  <c r="DO129" i="7"/>
  <c r="DO263" i="7"/>
  <c r="DO227" i="7"/>
  <c r="DO191" i="7"/>
  <c r="DO190" i="7"/>
  <c r="DO180" i="7"/>
  <c r="DO169" i="7"/>
  <c r="DO159" i="7"/>
  <c r="DO158" i="7"/>
  <c r="DO226" i="7"/>
  <c r="DO194" i="7"/>
  <c r="DO189" i="7"/>
  <c r="DO286" i="7"/>
  <c r="DO198" i="7"/>
  <c r="DO188" i="7"/>
  <c r="DO177" i="7"/>
  <c r="DO167" i="7"/>
  <c r="DO166" i="7"/>
  <c r="DO156" i="7"/>
  <c r="DO203" i="7"/>
  <c r="DO176" i="7"/>
  <c r="DO164" i="7"/>
  <c r="DO152" i="7"/>
  <c r="DO135" i="7"/>
  <c r="DO131" i="7"/>
  <c r="DO127" i="7"/>
  <c r="DO117" i="7"/>
  <c r="DO116" i="7"/>
  <c r="DO115" i="7"/>
  <c r="DO112" i="7"/>
  <c r="DO108" i="7"/>
  <c r="DO104" i="7"/>
  <c r="DO100" i="7"/>
  <c r="DO96" i="7"/>
  <c r="DO92" i="7"/>
  <c r="DO88" i="7"/>
  <c r="DO84" i="7"/>
  <c r="DO80" i="7"/>
  <c r="DO76" i="7"/>
  <c r="DO72" i="7"/>
  <c r="DO68" i="7"/>
  <c r="DO64" i="7"/>
  <c r="DO60" i="7"/>
  <c r="DO56" i="7"/>
  <c r="DO52" i="7"/>
  <c r="DO48" i="7"/>
  <c r="DO44" i="7"/>
  <c r="DO41" i="7"/>
  <c r="DO37" i="7"/>
  <c r="DO33" i="7"/>
  <c r="DO29" i="7"/>
  <c r="DO25" i="7"/>
  <c r="DO21" i="7"/>
  <c r="DO17" i="7"/>
  <c r="DO185" i="7"/>
  <c r="DO178" i="7"/>
  <c r="DO139" i="7"/>
  <c r="DO128" i="7"/>
  <c r="DO147" i="7"/>
  <c r="DO132" i="7"/>
  <c r="DO187" i="7"/>
  <c r="DO175" i="7"/>
  <c r="DO165" i="7"/>
  <c r="DO151" i="7"/>
  <c r="DO136" i="7"/>
  <c r="DO125" i="7"/>
  <c r="DO124" i="7"/>
  <c r="DO123" i="7"/>
  <c r="DO110" i="7"/>
  <c r="DO106" i="7"/>
  <c r="DO102" i="7"/>
  <c r="DO98" i="7"/>
  <c r="DO94" i="7"/>
  <c r="DO90" i="7"/>
  <c r="DO86" i="7"/>
  <c r="DO82" i="7"/>
  <c r="DO78" i="7"/>
  <c r="DO74" i="7"/>
  <c r="DO70" i="7"/>
  <c r="DO66" i="7"/>
  <c r="DO62" i="7"/>
  <c r="DO58" i="7"/>
  <c r="DO54" i="7"/>
  <c r="DO50" i="7"/>
  <c r="DO46" i="7"/>
  <c r="DO42" i="7"/>
  <c r="DO216" i="7"/>
  <c r="DO155" i="7"/>
  <c r="DO140" i="7"/>
  <c r="DO186" i="7"/>
  <c r="DO179" i="7"/>
  <c r="DO157" i="7"/>
  <c r="DO144" i="7"/>
  <c r="DO113" i="7"/>
  <c r="DO109" i="7"/>
  <c r="DO105" i="7"/>
  <c r="DO101" i="7"/>
  <c r="DO97" i="7"/>
  <c r="DO93" i="7"/>
  <c r="DO89" i="7"/>
  <c r="DO85" i="7"/>
  <c r="DO81" i="7"/>
  <c r="DO77" i="7"/>
  <c r="DO73" i="7"/>
  <c r="DO69" i="7"/>
  <c r="DO65" i="7"/>
  <c r="DO61" i="7"/>
  <c r="DO57" i="7"/>
  <c r="DO53" i="7"/>
  <c r="DO49" i="7"/>
  <c r="DO45" i="7"/>
  <c r="DO38" i="7"/>
  <c r="DO174" i="7"/>
  <c r="DO148" i="7"/>
  <c r="DO103" i="7"/>
  <c r="DO71" i="7"/>
  <c r="DO34" i="7"/>
  <c r="DP9" i="7"/>
  <c r="DO83" i="7"/>
  <c r="DO51" i="7"/>
  <c r="DO30" i="7"/>
  <c r="DO16" i="7"/>
  <c r="DO15" i="7"/>
  <c r="DO14" i="7"/>
  <c r="DO13" i="7"/>
  <c r="DO95" i="7"/>
  <c r="DO63" i="7"/>
  <c r="DO35" i="7"/>
  <c r="DO26" i="7"/>
  <c r="DO168" i="7"/>
  <c r="DO107" i="7"/>
  <c r="DO75" i="7"/>
  <c r="DO39" i="7"/>
  <c r="DO36" i="7"/>
  <c r="DO31" i="7"/>
  <c r="DO22" i="7"/>
  <c r="DO12" i="7"/>
  <c r="DO121" i="7"/>
  <c r="DO87" i="7"/>
  <c r="DO55" i="7"/>
  <c r="DO32" i="7"/>
  <c r="DO27" i="7"/>
  <c r="DO18" i="7"/>
  <c r="DO120" i="7"/>
  <c r="DO99" i="7"/>
  <c r="DO67" i="7"/>
  <c r="DO43" i="7"/>
  <c r="DO40" i="7"/>
  <c r="DO28" i="7"/>
  <c r="DO23" i="7"/>
  <c r="DO11" i="7"/>
  <c r="DO143" i="7"/>
  <c r="DO119" i="7"/>
  <c r="DO111" i="7"/>
  <c r="DO79" i="7"/>
  <c r="DO47" i="7"/>
  <c r="DO24" i="7"/>
  <c r="DO19" i="7"/>
  <c r="DO91" i="7"/>
  <c r="DO59" i="7"/>
  <c r="DO20" i="7"/>
  <c r="DO10" i="7"/>
  <c r="B27" i="5"/>
  <c r="F26" i="5"/>
  <c r="DG4" i="7" l="1"/>
  <c r="DG5" i="7"/>
  <c r="DH6" i="7"/>
  <c r="U5" i="7"/>
  <c r="U357" i="7" s="1" a="1"/>
  <c r="U357" i="7" s="1"/>
  <c r="AZ5" i="7"/>
  <c r="DO5" i="7"/>
  <c r="U369" i="7" a="1"/>
  <c r="U369" i="7" s="1"/>
  <c r="U365" i="7" a="1"/>
  <c r="U365" i="7" s="1"/>
  <c r="U361" i="7" a="1"/>
  <c r="U361" i="7" s="1"/>
  <c r="U353" i="7" a="1"/>
  <c r="U353" i="7" s="1"/>
  <c r="U349" i="7" a="1"/>
  <c r="U349" i="7" s="1"/>
  <c r="U345" i="7" a="1"/>
  <c r="U345" i="7" s="1"/>
  <c r="U341" i="7" a="1"/>
  <c r="U341" i="7" s="1"/>
  <c r="U337" i="7" a="1"/>
  <c r="U337" i="7" s="1"/>
  <c r="U333" i="7" a="1"/>
  <c r="U333" i="7" s="1"/>
  <c r="U329" i="7" a="1"/>
  <c r="U329" i="7" s="1"/>
  <c r="U321" i="7" a="1"/>
  <c r="U321" i="7" s="1"/>
  <c r="U317" i="7" a="1"/>
  <c r="U317" i="7" s="1"/>
  <c r="U313" i="7" a="1"/>
  <c r="U313" i="7" s="1"/>
  <c r="U309" i="7" a="1"/>
  <c r="U309" i="7" s="1"/>
  <c r="U305" i="7" a="1"/>
  <c r="U305" i="7" s="1"/>
  <c r="U301" i="7" a="1"/>
  <c r="U301" i="7" s="1"/>
  <c r="U297" i="7" a="1"/>
  <c r="U297" i="7" s="1"/>
  <c r="U289" i="7" a="1"/>
  <c r="U289" i="7" s="1"/>
  <c r="U285" i="7" a="1"/>
  <c r="U285" i="7" s="1"/>
  <c r="U281" i="7" a="1"/>
  <c r="U281" i="7" s="1"/>
  <c r="U277" i="7" a="1"/>
  <c r="U277" i="7" s="1"/>
  <c r="U273" i="7" a="1"/>
  <c r="U273" i="7" s="1"/>
  <c r="U269" i="7" a="1"/>
  <c r="U269" i="7" s="1"/>
  <c r="U265" i="7" a="1"/>
  <c r="U265" i="7" s="1"/>
  <c r="U257" i="7" a="1"/>
  <c r="U257" i="7" s="1"/>
  <c r="U253" i="7" a="1"/>
  <c r="U253" i="7" s="1"/>
  <c r="U249" i="7" a="1"/>
  <c r="U249" i="7" s="1"/>
  <c r="U245" i="7" a="1"/>
  <c r="U245" i="7" s="1"/>
  <c r="U241" i="7" a="1"/>
  <c r="U241" i="7" s="1"/>
  <c r="U237" i="7" a="1"/>
  <c r="U237" i="7" s="1"/>
  <c r="U233" i="7" a="1"/>
  <c r="U233" i="7" s="1"/>
  <c r="U225" i="7" a="1"/>
  <c r="U225" i="7" s="1"/>
  <c r="U221" i="7" a="1"/>
  <c r="U221" i="7" s="1"/>
  <c r="U217" i="7" a="1"/>
  <c r="U217" i="7" s="1"/>
  <c r="U213" i="7" a="1"/>
  <c r="U213" i="7" s="1"/>
  <c r="U209" i="7" a="1"/>
  <c r="U209" i="7" s="1"/>
  <c r="U205" i="7" a="1"/>
  <c r="U205" i="7" s="1"/>
  <c r="U201" i="7" a="1"/>
  <c r="U201" i="7" s="1"/>
  <c r="U193" i="7" a="1"/>
  <c r="U193" i="7" s="1"/>
  <c r="U189" i="7" a="1"/>
  <c r="U189" i="7" s="1"/>
  <c r="U185" i="7" a="1"/>
  <c r="U185" i="7" s="1"/>
  <c r="U181" i="7" a="1"/>
  <c r="U181" i="7" s="1"/>
  <c r="U177" i="7" a="1"/>
  <c r="U177" i="7" s="1"/>
  <c r="U173" i="7" a="1"/>
  <c r="U173" i="7" s="1"/>
  <c r="U169" i="7" a="1"/>
  <c r="U169" i="7" s="1"/>
  <c r="U161" i="7" a="1"/>
  <c r="U161" i="7" s="1"/>
  <c r="U157" i="7" a="1"/>
  <c r="U157" i="7" s="1"/>
  <c r="U153" i="7" a="1"/>
  <c r="U153" i="7" s="1"/>
  <c r="U149" i="7" a="1"/>
  <c r="U149" i="7" s="1"/>
  <c r="U145" i="7" a="1"/>
  <c r="U145" i="7" s="1"/>
  <c r="U141" i="7" a="1"/>
  <c r="U141" i="7" s="1"/>
  <c r="U368" i="7" a="1"/>
  <c r="U368" i="7" s="1"/>
  <c r="U360" i="7" a="1"/>
  <c r="U360" i="7" s="1"/>
  <c r="U356" i="7" a="1"/>
  <c r="U356" i="7" s="1"/>
  <c r="U352" i="7" a="1"/>
  <c r="U352" i="7" s="1"/>
  <c r="U348" i="7" a="1"/>
  <c r="U348" i="7" s="1"/>
  <c r="U344" i="7" a="1"/>
  <c r="U344" i="7" s="1"/>
  <c r="U340" i="7" a="1"/>
  <c r="U340" i="7" s="1"/>
  <c r="U336" i="7" a="1"/>
  <c r="U336" i="7" s="1"/>
  <c r="U328" i="7" a="1"/>
  <c r="U328" i="7" s="1"/>
  <c r="U324" i="7" a="1"/>
  <c r="U324" i="7" s="1"/>
  <c r="U320" i="7" a="1"/>
  <c r="U320" i="7" s="1"/>
  <c r="U316" i="7" a="1"/>
  <c r="U316" i="7" s="1"/>
  <c r="U312" i="7" a="1"/>
  <c r="U312" i="7" s="1"/>
  <c r="U308" i="7" a="1"/>
  <c r="U308" i="7" s="1"/>
  <c r="U304" i="7" a="1"/>
  <c r="U304" i="7" s="1"/>
  <c r="U296" i="7" a="1"/>
  <c r="U296" i="7" s="1"/>
  <c r="U292" i="7" a="1"/>
  <c r="U292" i="7" s="1"/>
  <c r="U288" i="7" a="1"/>
  <c r="U288" i="7" s="1"/>
  <c r="U284" i="7" a="1"/>
  <c r="U284" i="7" s="1"/>
  <c r="U280" i="7" a="1"/>
  <c r="U280" i="7" s="1"/>
  <c r="U276" i="7" a="1"/>
  <c r="U276" i="7" s="1"/>
  <c r="U272" i="7" a="1"/>
  <c r="U272" i="7" s="1"/>
  <c r="U264" i="7" a="1"/>
  <c r="U264" i="7" s="1"/>
  <c r="U260" i="7" a="1"/>
  <c r="U260" i="7" s="1"/>
  <c r="U256" i="7" a="1"/>
  <c r="U256" i="7" s="1"/>
  <c r="U252" i="7" a="1"/>
  <c r="U252" i="7" s="1"/>
  <c r="U248" i="7" a="1"/>
  <c r="U248" i="7" s="1"/>
  <c r="U244" i="7" a="1"/>
  <c r="U244" i="7" s="1"/>
  <c r="U240" i="7" a="1"/>
  <c r="U240" i="7" s="1"/>
  <c r="U232" i="7" a="1"/>
  <c r="U232" i="7" s="1"/>
  <c r="U228" i="7" a="1"/>
  <c r="U228" i="7" s="1"/>
  <c r="U224" i="7" a="1"/>
  <c r="U224" i="7" s="1"/>
  <c r="U220" i="7" a="1"/>
  <c r="U220" i="7" s="1"/>
  <c r="U367" i="7" a="1"/>
  <c r="U367" i="7" s="1"/>
  <c r="U363" i="7" a="1"/>
  <c r="U363" i="7" s="1"/>
  <c r="U359" i="7" a="1"/>
  <c r="U359" i="7" s="1"/>
  <c r="U366" i="7" a="1"/>
  <c r="U366" i="7" s="1"/>
  <c r="U343" i="7" a="1"/>
  <c r="U343" i="7" s="1"/>
  <c r="U327" i="7" a="1"/>
  <c r="U327" i="7" s="1"/>
  <c r="U311" i="7" a="1"/>
  <c r="U311" i="7" s="1"/>
  <c r="U299" i="7" a="1"/>
  <c r="U299" i="7" s="1"/>
  <c r="U290" i="7" a="1"/>
  <c r="U290" i="7" s="1"/>
  <c r="U267" i="7" a="1"/>
  <c r="U267" i="7" s="1"/>
  <c r="U235" i="7" a="1"/>
  <c r="U235" i="7" s="1"/>
  <c r="U226" i="7" a="1"/>
  <c r="U226" i="7" s="1"/>
  <c r="U215" i="7" a="1"/>
  <c r="U215" i="7" s="1"/>
  <c r="U207" i="7" a="1"/>
  <c r="U207" i="7" s="1"/>
  <c r="U199" i="7" a="1"/>
  <c r="U199" i="7" s="1"/>
  <c r="U191" i="7" a="1"/>
  <c r="U191" i="7" s="1"/>
  <c r="U183" i="7" a="1"/>
  <c r="U183" i="7" s="1"/>
  <c r="U167" i="7" a="1"/>
  <c r="U167" i="7" s="1"/>
  <c r="U159" i="7" a="1"/>
  <c r="U159" i="7" s="1"/>
  <c r="U151" i="7" a="1"/>
  <c r="U151" i="7" s="1"/>
  <c r="U143" i="7" a="1"/>
  <c r="U143" i="7" s="1"/>
  <c r="U136" i="7" a="1"/>
  <c r="U136" i="7" s="1"/>
  <c r="U130" i="7" a="1"/>
  <c r="U130" i="7" s="1"/>
  <c r="U123" i="7" a="1"/>
  <c r="U123" i="7" s="1"/>
  <c r="U104" i="7" a="1"/>
  <c r="U104" i="7" s="1"/>
  <c r="U98" i="7" a="1"/>
  <c r="U98" i="7" s="1"/>
  <c r="U91" i="7" a="1"/>
  <c r="U91" i="7" s="1"/>
  <c r="U85" i="7" a="1"/>
  <c r="U85" i="7" s="1"/>
  <c r="U72" i="7" a="1"/>
  <c r="U72" i="7" s="1"/>
  <c r="U66" i="7" a="1"/>
  <c r="U66" i="7" s="1"/>
  <c r="U59" i="7" a="1"/>
  <c r="U59" i="7" s="1"/>
  <c r="U40" i="7" a="1"/>
  <c r="U40" i="7" s="1"/>
  <c r="U34" i="7" a="1"/>
  <c r="U34" i="7" s="1"/>
  <c r="U362" i="7" a="1"/>
  <c r="U362" i="7" s="1"/>
  <c r="U342" i="7" a="1"/>
  <c r="U342" i="7" s="1"/>
  <c r="U326" i="7" a="1"/>
  <c r="U326" i="7" s="1"/>
  <c r="U310" i="7" a="1"/>
  <c r="U310" i="7" s="1"/>
  <c r="U287" i="7" a="1"/>
  <c r="U287" i="7" s="1"/>
  <c r="U255" i="7" a="1"/>
  <c r="U255" i="7" s="1"/>
  <c r="U246" i="7" a="1"/>
  <c r="U246" i="7" s="1"/>
  <c r="U223" i="7" a="1"/>
  <c r="U223" i="7" s="1"/>
  <c r="U135" i="7" a="1"/>
  <c r="U135" i="7" s="1"/>
  <c r="U129" i="7" a="1"/>
  <c r="U129" i="7" s="1"/>
  <c r="U116" i="7" a="1"/>
  <c r="U116" i="7" s="1"/>
  <c r="U110" i="7" a="1"/>
  <c r="U110" i="7" s="1"/>
  <c r="U97" i="7" a="1"/>
  <c r="U97" i="7" s="1"/>
  <c r="U84" i="7" a="1"/>
  <c r="U84" i="7" s="1"/>
  <c r="U78" i="7" a="1"/>
  <c r="U78" i="7" s="1"/>
  <c r="U71" i="7" a="1"/>
  <c r="U71" i="7" s="1"/>
  <c r="U65" i="7" a="1"/>
  <c r="U65" i="7" s="1"/>
  <c r="U52" i="7" a="1"/>
  <c r="U52" i="7" s="1"/>
  <c r="U46" i="7" a="1"/>
  <c r="U46" i="7" s="1"/>
  <c r="U33" i="7" a="1"/>
  <c r="U33" i="7" s="1"/>
  <c r="U28" i="7" a="1"/>
  <c r="U28" i="7" s="1"/>
  <c r="U24" i="7" a="1"/>
  <c r="U24" i="7" s="1"/>
  <c r="U20" i="7" a="1"/>
  <c r="U20" i="7" s="1"/>
  <c r="U16" i="7" a="1"/>
  <c r="U16" i="7" s="1"/>
  <c r="U12" i="7" a="1"/>
  <c r="U12" i="7" s="1"/>
  <c r="U358" i="7" a="1"/>
  <c r="U358" i="7" s="1"/>
  <c r="U323" i="7" a="1"/>
  <c r="U323" i="7" s="1"/>
  <c r="U307" i="7" a="1"/>
  <c r="U307" i="7" s="1"/>
  <c r="U298" i="7" a="1"/>
  <c r="U298" i="7" s="1"/>
  <c r="U275" i="7" a="1"/>
  <c r="U275" i="7" s="1"/>
  <c r="U266" i="7" a="1"/>
  <c r="U266" i="7" s="1"/>
  <c r="U243" i="7" a="1"/>
  <c r="U243" i="7" s="1"/>
  <c r="U234" i="7" a="1"/>
  <c r="U234" i="7" s="1"/>
  <c r="U206" i="7" a="1"/>
  <c r="U206" i="7" s="1"/>
  <c r="U198" i="7" a="1"/>
  <c r="U198" i="7" s="1"/>
  <c r="U190" i="7" a="1"/>
  <c r="U190" i="7" s="1"/>
  <c r="U182" i="7" a="1"/>
  <c r="U182" i="7" s="1"/>
  <c r="U174" i="7" a="1"/>
  <c r="U174" i="7" s="1"/>
  <c r="U166" i="7" a="1"/>
  <c r="U166" i="7" s="1"/>
  <c r="U158" i="7" a="1"/>
  <c r="U158" i="7" s="1"/>
  <c r="U142" i="7" a="1"/>
  <c r="U142" i="7" s="1"/>
  <c r="U128" i="7" a="1"/>
  <c r="U128" i="7" s="1"/>
  <c r="U122" i="7" a="1"/>
  <c r="U122" i="7" s="1"/>
  <c r="U115" i="7" a="1"/>
  <c r="U115" i="7" s="1"/>
  <c r="U109" i="7" a="1"/>
  <c r="U109" i="7" s="1"/>
  <c r="U96" i="7" a="1"/>
  <c r="U96" i="7" s="1"/>
  <c r="U90" i="7" a="1"/>
  <c r="U90" i="7" s="1"/>
  <c r="U77" i="7" a="1"/>
  <c r="U77" i="7" s="1"/>
  <c r="U64" i="7" a="1"/>
  <c r="U64" i="7" s="1"/>
  <c r="U58" i="7" a="1"/>
  <c r="U58" i="7" s="1"/>
  <c r="U51" i="7" a="1"/>
  <c r="U51" i="7" s="1"/>
  <c r="U45" i="7" a="1"/>
  <c r="U45" i="7" s="1"/>
  <c r="U32" i="7" a="1"/>
  <c r="U32" i="7" s="1"/>
  <c r="U354" i="7" a="1"/>
  <c r="U354" i="7" s="1"/>
  <c r="U322" i="7" a="1"/>
  <c r="U322" i="7" s="1"/>
  <c r="U295" i="7" a="1"/>
  <c r="U295" i="7" s="1"/>
  <c r="U286" i="7" a="1"/>
  <c r="U286" i="7" s="1"/>
  <c r="U263" i="7" a="1"/>
  <c r="U263" i="7" s="1"/>
  <c r="U254" i="7" a="1"/>
  <c r="U254" i="7" s="1"/>
  <c r="U231" i="7" a="1"/>
  <c r="U231" i="7" s="1"/>
  <c r="U222" i="7" a="1"/>
  <c r="U222" i="7" s="1"/>
  <c r="U204" i="7" a="1"/>
  <c r="U204" i="7" s="1"/>
  <c r="U196" i="7" a="1"/>
  <c r="U196" i="7" s="1"/>
  <c r="U188" i="7" a="1"/>
  <c r="U188" i="7" s="1"/>
  <c r="U180" i="7" a="1"/>
  <c r="U180" i="7" s="1"/>
  <c r="U172" i="7" a="1"/>
  <c r="U172" i="7" s="1"/>
  <c r="U164" i="7" a="1"/>
  <c r="U164" i="7" s="1"/>
  <c r="U156" i="7" a="1"/>
  <c r="U156" i="7" s="1"/>
  <c r="U140" i="7" a="1"/>
  <c r="U140" i="7" s="1"/>
  <c r="U134" i="7" a="1"/>
  <c r="U134" i="7" s="1"/>
  <c r="U127" i="7" a="1"/>
  <c r="U127" i="7" s="1"/>
  <c r="U121" i="7" a="1"/>
  <c r="U121" i="7" s="1"/>
  <c r="U108" i="7" a="1"/>
  <c r="U108" i="7" s="1"/>
  <c r="U102" i="7" a="1"/>
  <c r="U102" i="7" s="1"/>
  <c r="U95" i="7" a="1"/>
  <c r="U95" i="7" s="1"/>
  <c r="U76" i="7" a="1"/>
  <c r="U76" i="7" s="1"/>
  <c r="U70" i="7" a="1"/>
  <c r="U70" i="7" s="1"/>
  <c r="U63" i="7" a="1"/>
  <c r="U63" i="7" s="1"/>
  <c r="U57" i="7" a="1"/>
  <c r="U57" i="7" s="1"/>
  <c r="U44" i="7" a="1"/>
  <c r="U44" i="7" s="1"/>
  <c r="U38" i="7" a="1"/>
  <c r="U38" i="7" s="1"/>
  <c r="U31" i="7" a="1"/>
  <c r="U31" i="7" s="1"/>
  <c r="U23" i="7" a="1"/>
  <c r="U23" i="7" s="1"/>
  <c r="U19" i="7" a="1"/>
  <c r="U19" i="7" s="1"/>
  <c r="U15" i="7" a="1"/>
  <c r="U15" i="7" s="1"/>
  <c r="U11" i="7" a="1"/>
  <c r="U11" i="7" s="1"/>
  <c r="U351" i="7" a="1"/>
  <c r="U351" i="7" s="1"/>
  <c r="U335" i="7" a="1"/>
  <c r="U335" i="7" s="1"/>
  <c r="U319" i="7" a="1"/>
  <c r="U319" i="7" s="1"/>
  <c r="U283" i="7" a="1"/>
  <c r="U283" i="7" s="1"/>
  <c r="U274" i="7" a="1"/>
  <c r="U274" i="7" s="1"/>
  <c r="U251" i="7" a="1"/>
  <c r="U251" i="7" s="1"/>
  <c r="U242" i="7" a="1"/>
  <c r="U242" i="7" s="1"/>
  <c r="U219" i="7" a="1"/>
  <c r="U219" i="7" s="1"/>
  <c r="U211" i="7" a="1"/>
  <c r="U211" i="7" s="1"/>
  <c r="U203" i="7" a="1"/>
  <c r="U203" i="7" s="1"/>
  <c r="U187" i="7" a="1"/>
  <c r="U187" i="7" s="1"/>
  <c r="U179" i="7" a="1"/>
  <c r="U179" i="7" s="1"/>
  <c r="U171" i="7" a="1"/>
  <c r="U171" i="7" s="1"/>
  <c r="U163" i="7" a="1"/>
  <c r="U163" i="7" s="1"/>
  <c r="U155" i="7" a="1"/>
  <c r="U155" i="7" s="1"/>
  <c r="U147" i="7" a="1"/>
  <c r="U147" i="7" s="1"/>
  <c r="U139" i="7" a="1"/>
  <c r="U139" i="7" s="1"/>
  <c r="U120" i="7" a="1"/>
  <c r="U120" i="7" s="1"/>
  <c r="U114" i="7" a="1"/>
  <c r="U114" i="7" s="1"/>
  <c r="U107" i="7" a="1"/>
  <c r="U107" i="7" s="1"/>
  <c r="U101" i="7" a="1"/>
  <c r="U101" i="7" s="1"/>
  <c r="U88" i="7" a="1"/>
  <c r="U88" i="7" s="1"/>
  <c r="U82" i="7" a="1"/>
  <c r="U82" i="7" s="1"/>
  <c r="U75" i="7" a="1"/>
  <c r="U75" i="7" s="1"/>
  <c r="U56" i="7" a="1"/>
  <c r="U56" i="7" s="1"/>
  <c r="U50" i="7" a="1"/>
  <c r="U50" i="7" s="1"/>
  <c r="U43" i="7" a="1"/>
  <c r="U43" i="7" s="1"/>
  <c r="U37" i="7" a="1"/>
  <c r="U37" i="7" s="1"/>
  <c r="U350" i="7" a="1"/>
  <c r="U350" i="7" s="1"/>
  <c r="U334" i="7" a="1"/>
  <c r="U334" i="7" s="1"/>
  <c r="U318" i="7" a="1"/>
  <c r="U318" i="7" s="1"/>
  <c r="U294" i="7" a="1"/>
  <c r="U294" i="7" s="1"/>
  <c r="U271" i="7" a="1"/>
  <c r="U271" i="7" s="1"/>
  <c r="U262" i="7" a="1"/>
  <c r="U262" i="7" s="1"/>
  <c r="U239" i="7" a="1"/>
  <c r="U239" i="7" s="1"/>
  <c r="U230" i="7" a="1"/>
  <c r="U230" i="7" s="1"/>
  <c r="U132" i="7" a="1"/>
  <c r="U132" i="7" s="1"/>
  <c r="U126" i="7" a="1"/>
  <c r="U126" i="7" s="1"/>
  <c r="U113" i="7" a="1"/>
  <c r="U113" i="7" s="1"/>
  <c r="U100" i="7" a="1"/>
  <c r="U100" i="7" s="1"/>
  <c r="U94" i="7" a="1"/>
  <c r="U94" i="7" s="1"/>
  <c r="U87" i="7" a="1"/>
  <c r="U87" i="7" s="1"/>
  <c r="U81" i="7" a="1"/>
  <c r="U81" i="7" s="1"/>
  <c r="U68" i="7" a="1"/>
  <c r="U68" i="7" s="1"/>
  <c r="U62" i="7" a="1"/>
  <c r="U62" i="7" s="1"/>
  <c r="U49" i="7" a="1"/>
  <c r="U49" i="7" s="1"/>
  <c r="U36" i="7" a="1"/>
  <c r="U36" i="7" s="1"/>
  <c r="U30" i="7" a="1"/>
  <c r="U30" i="7" s="1"/>
  <c r="U26" i="7" a="1"/>
  <c r="U26" i="7" s="1"/>
  <c r="U22" i="7" a="1"/>
  <c r="U22" i="7" s="1"/>
  <c r="U18" i="7" a="1"/>
  <c r="U18" i="7" s="1"/>
  <c r="U14" i="7" a="1"/>
  <c r="U14" i="7" s="1"/>
  <c r="U347" i="7" a="1"/>
  <c r="U347" i="7" s="1"/>
  <c r="U331" i="7" a="1"/>
  <c r="U331" i="7" s="1"/>
  <c r="U315" i="7" a="1"/>
  <c r="U315" i="7" s="1"/>
  <c r="U291" i="7" a="1"/>
  <c r="U291" i="7" s="1"/>
  <c r="U282" i="7" a="1"/>
  <c r="U282" i="7" s="1"/>
  <c r="U259" i="7" a="1"/>
  <c r="U259" i="7" s="1"/>
  <c r="U250" i="7" a="1"/>
  <c r="U250" i="7" s="1"/>
  <c r="U218" i="7" a="1"/>
  <c r="U218" i="7" s="1"/>
  <c r="U210" i="7" a="1"/>
  <c r="U210" i="7" s="1"/>
  <c r="U202" i="7" a="1"/>
  <c r="U202" i="7" s="1"/>
  <c r="U194" i="7" a="1"/>
  <c r="U194" i="7" s="1"/>
  <c r="U186" i="7" a="1"/>
  <c r="U186" i="7" s="1"/>
  <c r="U178" i="7" a="1"/>
  <c r="U178" i="7" s="1"/>
  <c r="U170" i="7" a="1"/>
  <c r="U170" i="7" s="1"/>
  <c r="U154" i="7" a="1"/>
  <c r="U154" i="7" s="1"/>
  <c r="U146" i="7" a="1"/>
  <c r="U146" i="7" s="1"/>
  <c r="U138" i="7" a="1"/>
  <c r="U138" i="7" s="1"/>
  <c r="U131" i="7" a="1"/>
  <c r="U131" i="7" s="1"/>
  <c r="U125" i="7" a="1"/>
  <c r="U125" i="7" s="1"/>
  <c r="U112" i="7" a="1"/>
  <c r="U112" i="7" s="1"/>
  <c r="U106" i="7" a="1"/>
  <c r="U106" i="7" s="1"/>
  <c r="U93" i="7" a="1"/>
  <c r="U93" i="7" s="1"/>
  <c r="U80" i="7" a="1"/>
  <c r="U80" i="7" s="1"/>
  <c r="U74" i="7" a="1"/>
  <c r="U74" i="7" s="1"/>
  <c r="U67" i="7" a="1"/>
  <c r="U67" i="7" s="1"/>
  <c r="U61" i="7" a="1"/>
  <c r="U61" i="7" s="1"/>
  <c r="U48" i="7" a="1"/>
  <c r="U48" i="7" s="1"/>
  <c r="U42" i="7" a="1"/>
  <c r="U42" i="7" s="1"/>
  <c r="U9" i="7"/>
  <c r="U346" i="7" a="1"/>
  <c r="U346" i="7" s="1"/>
  <c r="U330" i="7" a="1"/>
  <c r="U330" i="7" s="1"/>
  <c r="U314" i="7" a="1"/>
  <c r="U314" i="7" s="1"/>
  <c r="U302" i="7" a="1"/>
  <c r="U302" i="7" s="1"/>
  <c r="U279" i="7" a="1"/>
  <c r="U279" i="7" s="1"/>
  <c r="U270" i="7" a="1"/>
  <c r="U270" i="7" s="1"/>
  <c r="U238" i="7" a="1"/>
  <c r="U238" i="7" s="1"/>
  <c r="U216" i="7" a="1"/>
  <c r="U216" i="7" s="1"/>
  <c r="U208" i="7" a="1"/>
  <c r="U208" i="7" s="1"/>
  <c r="U200" i="7" a="1"/>
  <c r="U200" i="7" s="1"/>
  <c r="U192" i="7" a="1"/>
  <c r="U192" i="7" s="1"/>
  <c r="U184" i="7" a="1"/>
  <c r="U184" i="7" s="1"/>
  <c r="U176" i="7" a="1"/>
  <c r="U176" i="7" s="1"/>
  <c r="U160" i="7" a="1"/>
  <c r="U160" i="7" s="1"/>
  <c r="U152" i="7" a="1"/>
  <c r="U152" i="7" s="1"/>
  <c r="U144" i="7" a="1"/>
  <c r="U144" i="7" s="1"/>
  <c r="U137" i="7" a="1"/>
  <c r="U137" i="7" s="1"/>
  <c r="U124" i="7" a="1"/>
  <c r="U124" i="7" s="1"/>
  <c r="U118" i="7" a="1"/>
  <c r="U118" i="7" s="1"/>
  <c r="U111" i="7" a="1"/>
  <c r="U111" i="7" s="1"/>
  <c r="U92" i="7" a="1"/>
  <c r="U92" i="7" s="1"/>
  <c r="U86" i="7" a="1"/>
  <c r="U86" i="7" s="1"/>
  <c r="U79" i="7" a="1"/>
  <c r="U79" i="7" s="1"/>
  <c r="U73" i="7" a="1"/>
  <c r="U73" i="7" s="1"/>
  <c r="U60" i="7" a="1"/>
  <c r="U60" i="7" s="1"/>
  <c r="U54" i="7" a="1"/>
  <c r="U54" i="7" s="1"/>
  <c r="U47" i="7" a="1"/>
  <c r="U47" i="7" s="1"/>
  <c r="U29" i="7" a="1"/>
  <c r="U29" i="7" s="1"/>
  <c r="U25" i="7" a="1"/>
  <c r="U25" i="7" s="1"/>
  <c r="U21" i="7" a="1"/>
  <c r="U21" i="7" s="1"/>
  <c r="U17" i="7" a="1"/>
  <c r="U17" i="7" s="1"/>
  <c r="U13" i="7" a="1"/>
  <c r="U13" i="7" s="1"/>
  <c r="T369" i="7" a="1"/>
  <c r="T369" i="7" s="1"/>
  <c r="T365" i="7" a="1"/>
  <c r="T365" i="7" s="1"/>
  <c r="T361" i="7" a="1"/>
  <c r="T361" i="7" s="1"/>
  <c r="T357" i="7" a="1"/>
  <c r="T357" i="7" s="1"/>
  <c r="T353" i="7" a="1"/>
  <c r="T353" i="7" s="1"/>
  <c r="T349" i="7" a="1"/>
  <c r="T349" i="7" s="1"/>
  <c r="T345" i="7" a="1"/>
  <c r="T345" i="7" s="1"/>
  <c r="T341" i="7" a="1"/>
  <c r="T341" i="7" s="1"/>
  <c r="T337" i="7" a="1"/>
  <c r="T337" i="7" s="1"/>
  <c r="T355" i="7" a="1"/>
  <c r="T355" i="7" s="1"/>
  <c r="T344" i="7" a="1"/>
  <c r="T344" i="7" s="1"/>
  <c r="T367" i="7" a="1"/>
  <c r="T367" i="7" s="1"/>
  <c r="T352" i="7" a="1"/>
  <c r="T352" i="7" s="1"/>
  <c r="T350" i="7" a="1"/>
  <c r="T350" i="7" s="1"/>
  <c r="T364" i="7" a="1"/>
  <c r="T364" i="7" s="1"/>
  <c r="T362" i="7" a="1"/>
  <c r="T362" i="7" s="1"/>
  <c r="T347" i="7" a="1"/>
  <c r="T347" i="7" s="1"/>
  <c r="T338" i="7" a="1"/>
  <c r="T338" i="7" s="1"/>
  <c r="T333" i="7" a="1"/>
  <c r="T333" i="7" s="1"/>
  <c r="T332" i="7" a="1"/>
  <c r="T332" i="7" s="1"/>
  <c r="T359" i="7" a="1"/>
  <c r="T359" i="7" s="1"/>
  <c r="T354" i="7" a="1"/>
  <c r="T354" i="7" s="1"/>
  <c r="T328" i="7" a="1"/>
  <c r="T328" i="7" s="1"/>
  <c r="T300" i="7" a="1"/>
  <c r="T300" i="7" s="1"/>
  <c r="T299" i="7" a="1"/>
  <c r="T299" i="7" s="1"/>
  <c r="T298" i="7" a="1"/>
  <c r="T298" i="7" s="1"/>
  <c r="T297" i="7" a="1"/>
  <c r="T297" i="7" s="1"/>
  <c r="T366" i="7" a="1"/>
  <c r="T366" i="7" s="1"/>
  <c r="T346" i="7" a="1"/>
  <c r="T346" i="7" s="1"/>
  <c r="T330" i="7" a="1"/>
  <c r="T330" i="7" s="1"/>
  <c r="T325" i="7" a="1"/>
  <c r="T325" i="7" s="1"/>
  <c r="T304" i="7" a="1"/>
  <c r="T304" i="7" s="1"/>
  <c r="T303" i="7" a="1"/>
  <c r="T303" i="7" s="1"/>
  <c r="T368" i="7" a="1"/>
  <c r="T368" i="7" s="1"/>
  <c r="T348" i="7" a="1"/>
  <c r="T348" i="7" s="1"/>
  <c r="T343" i="7" a="1"/>
  <c r="T343" i="7" s="1"/>
  <c r="T342" i="7" a="1"/>
  <c r="T342" i="7" s="1"/>
  <c r="T308" i="7" a="1"/>
  <c r="T308" i="7" s="1"/>
  <c r="T307" i="7" a="1"/>
  <c r="T307" i="7" s="1"/>
  <c r="T306" i="7" a="1"/>
  <c r="T306" i="7" s="1"/>
  <c r="T305" i="7" a="1"/>
  <c r="T305" i="7" s="1"/>
  <c r="T360" i="7" a="1"/>
  <c r="T360" i="7" s="1"/>
  <c r="T356" i="7" a="1"/>
  <c r="T356" i="7" s="1"/>
  <c r="T340" i="7" a="1"/>
  <c r="T340" i="7" s="1"/>
  <c r="T339" i="7" a="1"/>
  <c r="T339" i="7" s="1"/>
  <c r="T358" i="7" a="1"/>
  <c r="T358" i="7" s="1"/>
  <c r="T336" i="7" a="1"/>
  <c r="T336" i="7" s="1"/>
  <c r="T351" i="7" a="1"/>
  <c r="T351" i="7" s="1"/>
  <c r="T335" i="7" a="1"/>
  <c r="T335" i="7" s="1"/>
  <c r="T331" i="7" a="1"/>
  <c r="T331" i="7" s="1"/>
  <c r="T320" i="7" a="1"/>
  <c r="T320" i="7" s="1"/>
  <c r="T311" i="7" a="1"/>
  <c r="T311" i="7" s="1"/>
  <c r="T289" i="7" a="1"/>
  <c r="T289" i="7" s="1"/>
  <c r="T282" i="7" a="1"/>
  <c r="T282" i="7" s="1"/>
  <c r="T324" i="7" a="1"/>
  <c r="T324" i="7" s="1"/>
  <c r="T315" i="7" a="1"/>
  <c r="T315" i="7" s="1"/>
  <c r="T293" i="7" a="1"/>
  <c r="T293" i="7" s="1"/>
  <c r="T286" i="7" a="1"/>
  <c r="T286" i="7" s="1"/>
  <c r="T319" i="7" a="1"/>
  <c r="T319" i="7" s="1"/>
  <c r="T310" i="7" a="1"/>
  <c r="T310" i="7" s="1"/>
  <c r="T301" i="7" a="1"/>
  <c r="T301" i="7" s="1"/>
  <c r="T290" i="7" a="1"/>
  <c r="T290" i="7" s="1"/>
  <c r="T283" i="7" a="1"/>
  <c r="T283" i="7" s="1"/>
  <c r="T323" i="7" a="1"/>
  <c r="T323" i="7" s="1"/>
  <c r="T314" i="7" a="1"/>
  <c r="T314" i="7" s="1"/>
  <c r="T294" i="7" a="1"/>
  <c r="T294" i="7" s="1"/>
  <c r="T287" i="7" a="1"/>
  <c r="T287" i="7" s="1"/>
  <c r="T363" i="7" a="1"/>
  <c r="T363" i="7" s="1"/>
  <c r="T322" i="7" a="1"/>
  <c r="T322" i="7" s="1"/>
  <c r="T275" i="7" a="1"/>
  <c r="T275" i="7" s="1"/>
  <c r="T264" i="7" a="1"/>
  <c r="T264" i="7" s="1"/>
  <c r="T236" i="7" a="1"/>
  <c r="T236" i="7" s="1"/>
  <c r="T235" i="7" a="1"/>
  <c r="T235" i="7" s="1"/>
  <c r="T234" i="7" a="1"/>
  <c r="T234" i="7" s="1"/>
  <c r="T233" i="7" a="1"/>
  <c r="T233" i="7" s="1"/>
  <c r="T317" i="7" a="1"/>
  <c r="T317" i="7" s="1"/>
  <c r="T312" i="7" a="1"/>
  <c r="T312" i="7" s="1"/>
  <c r="T292" i="7" a="1"/>
  <c r="T292" i="7" s="1"/>
  <c r="T268" i="7" a="1"/>
  <c r="T268" i="7" s="1"/>
  <c r="T261" i="7" a="1"/>
  <c r="T261" i="7" s="1"/>
  <c r="T327" i="7" a="1"/>
  <c r="T327" i="7" s="1"/>
  <c r="T285" i="7" a="1"/>
  <c r="T285" i="7" s="1"/>
  <c r="T272" i="7" a="1"/>
  <c r="T272" i="7" s="1"/>
  <c r="T265" i="7" a="1"/>
  <c r="T265" i="7" s="1"/>
  <c r="T318" i="7" a="1"/>
  <c r="T318" i="7" s="1"/>
  <c r="T302" i="7" a="1"/>
  <c r="T302" i="7" s="1"/>
  <c r="T276" i="7" a="1"/>
  <c r="T276" i="7" s="1"/>
  <c r="T269" i="7" a="1"/>
  <c r="T269" i="7" s="1"/>
  <c r="T262" i="7" a="1"/>
  <c r="T262" i="7" s="1"/>
  <c r="T313" i="7" a="1"/>
  <c r="T313" i="7" s="1"/>
  <c r="T295" i="7" a="1"/>
  <c r="T295" i="7" s="1"/>
  <c r="T288" i="7" a="1"/>
  <c r="T288" i="7" s="1"/>
  <c r="T273" i="7" a="1"/>
  <c r="T273" i="7" s="1"/>
  <c r="T266" i="7" a="1"/>
  <c r="T266" i="7" s="1"/>
  <c r="T329" i="7" a="1"/>
  <c r="T329" i="7" s="1"/>
  <c r="T279" i="7" a="1"/>
  <c r="T279" i="7" s="1"/>
  <c r="T278" i="7" a="1"/>
  <c r="T278" i="7" s="1"/>
  <c r="T277" i="7" a="1"/>
  <c r="T277" i="7" s="1"/>
  <c r="T270" i="7" a="1"/>
  <c r="T270" i="7" s="1"/>
  <c r="T263" i="7" a="1"/>
  <c r="T263" i="7" s="1"/>
  <c r="T256" i="7" a="1"/>
  <c r="T256" i="7" s="1"/>
  <c r="T255" i="7" a="1"/>
  <c r="T255" i="7" s="1"/>
  <c r="T254" i="7" a="1"/>
  <c r="T254" i="7" s="1"/>
  <c r="T253" i="7" a="1"/>
  <c r="T253" i="7" s="1"/>
  <c r="T326" i="7" a="1"/>
  <c r="T326" i="7" s="1"/>
  <c r="T296" i="7" a="1"/>
  <c r="T296" i="7" s="1"/>
  <c r="T259" i="7" a="1"/>
  <c r="T259" i="7" s="1"/>
  <c r="T257" i="7" a="1"/>
  <c r="T257" i="7" s="1"/>
  <c r="T251" i="7" a="1"/>
  <c r="T251" i="7" s="1"/>
  <c r="T249" i="7" a="1"/>
  <c r="T249" i="7" s="1"/>
  <c r="T243" i="7" a="1"/>
  <c r="T243" i="7" s="1"/>
  <c r="T232" i="7" a="1"/>
  <c r="T232" i="7" s="1"/>
  <c r="T221" i="7" a="1"/>
  <c r="T221" i="7" s="1"/>
  <c r="T214" i="7" a="1"/>
  <c r="T214" i="7" s="1"/>
  <c r="T207" i="7" a="1"/>
  <c r="T207" i="7" s="1"/>
  <c r="T196" i="7" a="1"/>
  <c r="T196" i="7" s="1"/>
  <c r="T195" i="7" a="1"/>
  <c r="T195" i="7" s="1"/>
  <c r="T194" i="7" a="1"/>
  <c r="T194" i="7" s="1"/>
  <c r="T193" i="7" a="1"/>
  <c r="T193" i="7" s="1"/>
  <c r="T176" i="7" a="1"/>
  <c r="T176" i="7" s="1"/>
  <c r="T172" i="7" a="1"/>
  <c r="T172" i="7" s="1"/>
  <c r="T168" i="7" a="1"/>
  <c r="T168" i="7" s="1"/>
  <c r="T164" i="7" a="1"/>
  <c r="T164" i="7" s="1"/>
  <c r="T291" i="7" a="1"/>
  <c r="T291" i="7" s="1"/>
  <c r="T247" i="7" a="1"/>
  <c r="T247" i="7" s="1"/>
  <c r="T240" i="7" a="1"/>
  <c r="T240" i="7" s="1"/>
  <c r="T225" i="7" a="1"/>
  <c r="T225" i="7" s="1"/>
  <c r="T218" i="7" a="1"/>
  <c r="T218" i="7" s="1"/>
  <c r="T211" i="7" a="1"/>
  <c r="T211" i="7" s="1"/>
  <c r="T281" i="7" a="1"/>
  <c r="T281" i="7" s="1"/>
  <c r="T244" i="7" a="1"/>
  <c r="T244" i="7" s="1"/>
  <c r="T229" i="7" a="1"/>
  <c r="T229" i="7" s="1"/>
  <c r="T222" i="7" a="1"/>
  <c r="T222" i="7" s="1"/>
  <c r="T215" i="7" a="1"/>
  <c r="T215" i="7" s="1"/>
  <c r="T208" i="7" a="1"/>
  <c r="T208" i="7" s="1"/>
  <c r="T204" i="7" a="1"/>
  <c r="T204" i="7" s="1"/>
  <c r="T203" i="7" a="1"/>
  <c r="T203" i="7" s="1"/>
  <c r="T202" i="7" a="1"/>
  <c r="T202" i="7" s="1"/>
  <c r="T248" i="7" a="1"/>
  <c r="T248" i="7" s="1"/>
  <c r="T237" i="7" a="1"/>
  <c r="T237" i="7" s="1"/>
  <c r="T226" i="7" a="1"/>
  <c r="T226" i="7" s="1"/>
  <c r="T219" i="7" a="1"/>
  <c r="T219" i="7" s="1"/>
  <c r="T334" i="7" a="1"/>
  <c r="T334" i="7" s="1"/>
  <c r="T316" i="7" a="1"/>
  <c r="T316" i="7" s="1"/>
  <c r="T280" i="7" a="1"/>
  <c r="T280" i="7" s="1"/>
  <c r="T274" i="7" a="1"/>
  <c r="T274" i="7" s="1"/>
  <c r="T267" i="7" a="1"/>
  <c r="T267" i="7" s="1"/>
  <c r="T258" i="7" a="1"/>
  <c r="T258" i="7" s="1"/>
  <c r="T252" i="7" a="1"/>
  <c r="T252" i="7" s="1"/>
  <c r="T250" i="7" a="1"/>
  <c r="T250" i="7" s="1"/>
  <c r="T241" i="7" a="1"/>
  <c r="T241" i="7" s="1"/>
  <c r="T230" i="7" a="1"/>
  <c r="T230" i="7" s="1"/>
  <c r="T223" i="7" a="1"/>
  <c r="T223" i="7" s="1"/>
  <c r="T216" i="7" a="1"/>
  <c r="T216" i="7" s="1"/>
  <c r="T309" i="7" a="1"/>
  <c r="T309" i="7" s="1"/>
  <c r="T284" i="7" a="1"/>
  <c r="T284" i="7" s="1"/>
  <c r="T260" i="7" a="1"/>
  <c r="T260" i="7" s="1"/>
  <c r="T245" i="7" a="1"/>
  <c r="T245" i="7" s="1"/>
  <c r="T238" i="7" a="1"/>
  <c r="T238" i="7" s="1"/>
  <c r="T227" i="7" a="1"/>
  <c r="T227" i="7" s="1"/>
  <c r="T220" i="7" a="1"/>
  <c r="T220" i="7" s="1"/>
  <c r="T321" i="7" a="1"/>
  <c r="T321" i="7" s="1"/>
  <c r="T242" i="7" a="1"/>
  <c r="T242" i="7" s="1"/>
  <c r="T231" i="7" a="1"/>
  <c r="T231" i="7" s="1"/>
  <c r="T224" i="7" a="1"/>
  <c r="T224" i="7" s="1"/>
  <c r="T199" i="7" a="1"/>
  <c r="T199" i="7" s="1"/>
  <c r="T188" i="7" a="1"/>
  <c r="T188" i="7" s="1"/>
  <c r="T171" i="7" a="1"/>
  <c r="T171" i="7" s="1"/>
  <c r="T170" i="7" a="1"/>
  <c r="T170" i="7" s="1"/>
  <c r="T169" i="7" a="1"/>
  <c r="T169" i="7" s="1"/>
  <c r="T210" i="7" a="1"/>
  <c r="T210" i="7" s="1"/>
  <c r="T209" i="7" a="1"/>
  <c r="T209" i="7" s="1"/>
  <c r="T192" i="7" a="1"/>
  <c r="T192" i="7" s="1"/>
  <c r="T181" i="7" a="1"/>
  <c r="T181" i="7" s="1"/>
  <c r="T175" i="7" a="1"/>
  <c r="T175" i="7" s="1"/>
  <c r="T174" i="7" a="1"/>
  <c r="T174" i="7" s="1"/>
  <c r="T173" i="7" a="1"/>
  <c r="T173" i="7" s="1"/>
  <c r="T217" i="7" a="1"/>
  <c r="T217" i="7" s="1"/>
  <c r="T200" i="7" a="1"/>
  <c r="T200" i="7" s="1"/>
  <c r="T185" i="7" a="1"/>
  <c r="T185" i="7" s="1"/>
  <c r="T178" i="7" a="1"/>
  <c r="T178" i="7" s="1"/>
  <c r="T177" i="7" a="1"/>
  <c r="T177" i="7" s="1"/>
  <c r="T239" i="7" a="1"/>
  <c r="T239" i="7" s="1"/>
  <c r="T206" i="7" a="1"/>
  <c r="T206" i="7" s="1"/>
  <c r="T205" i="7" a="1"/>
  <c r="T205" i="7" s="1"/>
  <c r="T189" i="7" a="1"/>
  <c r="T189" i="7" s="1"/>
  <c r="T182" i="7" a="1"/>
  <c r="T182" i="7" s="1"/>
  <c r="T197" i="7" a="1"/>
  <c r="T197" i="7" s="1"/>
  <c r="T160" i="7" a="1"/>
  <c r="T160" i="7" s="1"/>
  <c r="T131" i="7" a="1"/>
  <c r="T131" i="7" s="1"/>
  <c r="T130" i="7" a="1"/>
  <c r="T130" i="7" s="1"/>
  <c r="T129" i="7" a="1"/>
  <c r="T129" i="7" s="1"/>
  <c r="T128" i="7" a="1"/>
  <c r="T128" i="7" s="1"/>
  <c r="T122" i="7" a="1"/>
  <c r="T122" i="7" s="1"/>
  <c r="T118" i="7" a="1"/>
  <c r="T118" i="7" s="1"/>
  <c r="T114" i="7" a="1"/>
  <c r="T114" i="7" s="1"/>
  <c r="T110" i="7" a="1"/>
  <c r="T110" i="7" s="1"/>
  <c r="T106" i="7" a="1"/>
  <c r="T106" i="7" s="1"/>
  <c r="T102" i="7" a="1"/>
  <c r="T102" i="7" s="1"/>
  <c r="T98" i="7" a="1"/>
  <c r="T98" i="7" s="1"/>
  <c r="T94" i="7" a="1"/>
  <c r="T94" i="7" s="1"/>
  <c r="T90" i="7" a="1"/>
  <c r="T90" i="7" s="1"/>
  <c r="T86" i="7" a="1"/>
  <c r="T86" i="7" s="1"/>
  <c r="T82" i="7" a="1"/>
  <c r="T82" i="7" s="1"/>
  <c r="T78" i="7" a="1"/>
  <c r="T78" i="7" s="1"/>
  <c r="T190" i="7" a="1"/>
  <c r="T190" i="7" s="1"/>
  <c r="T183" i="7" a="1"/>
  <c r="T183" i="7" s="1"/>
  <c r="T161" i="7" a="1"/>
  <c r="T161" i="7" s="1"/>
  <c r="T135" i="7" a="1"/>
  <c r="T135" i="7" s="1"/>
  <c r="T134" i="7" a="1"/>
  <c r="T134" i="7" s="1"/>
  <c r="T133" i="7" a="1"/>
  <c r="T133" i="7" s="1"/>
  <c r="T132" i="7" a="1"/>
  <c r="T132" i="7" s="1"/>
  <c r="T212" i="7" a="1"/>
  <c r="T212" i="7" s="1"/>
  <c r="T198" i="7" a="1"/>
  <c r="T198" i="7" s="1"/>
  <c r="T165" i="7" a="1"/>
  <c r="T165" i="7" s="1"/>
  <c r="T139" i="7" a="1"/>
  <c r="T139" i="7" s="1"/>
  <c r="T138" i="7" a="1"/>
  <c r="T138" i="7" s="1"/>
  <c r="T137" i="7" a="1"/>
  <c r="T137" i="7" s="1"/>
  <c r="T136" i="7" a="1"/>
  <c r="T136" i="7" s="1"/>
  <c r="T121" i="7" a="1"/>
  <c r="T121" i="7" s="1"/>
  <c r="T117" i="7" a="1"/>
  <c r="T117" i="7" s="1"/>
  <c r="T191" i="7" a="1"/>
  <c r="T191" i="7" s="1"/>
  <c r="T184" i="7" a="1"/>
  <c r="T184" i="7" s="1"/>
  <c r="T162" i="7" a="1"/>
  <c r="T162" i="7" s="1"/>
  <c r="T143" i="7" a="1"/>
  <c r="T143" i="7" s="1"/>
  <c r="T142" i="7" a="1"/>
  <c r="T142" i="7" s="1"/>
  <c r="T141" i="7" a="1"/>
  <c r="T141" i="7" s="1"/>
  <c r="T140" i="7" a="1"/>
  <c r="T140" i="7" s="1"/>
  <c r="T271" i="7" a="1"/>
  <c r="T271" i="7" s="1"/>
  <c r="T186" i="7" a="1"/>
  <c r="T186" i="7" s="1"/>
  <c r="T179" i="7" a="1"/>
  <c r="T179" i="7" s="1"/>
  <c r="T166" i="7" a="1"/>
  <c r="T166" i="7" s="1"/>
  <c r="T147" i="7" a="1"/>
  <c r="T147" i="7" s="1"/>
  <c r="T146" i="7" a="1"/>
  <c r="T146" i="7" s="1"/>
  <c r="T145" i="7" a="1"/>
  <c r="T145" i="7" s="1"/>
  <c r="T144" i="7" a="1"/>
  <c r="T144" i="7" s="1"/>
  <c r="T120" i="7" a="1"/>
  <c r="T120" i="7" s="1"/>
  <c r="T116" i="7" a="1"/>
  <c r="T116" i="7" s="1"/>
  <c r="T201" i="7" a="1"/>
  <c r="T201" i="7" s="1"/>
  <c r="T163" i="7" a="1"/>
  <c r="T163" i="7" s="1"/>
  <c r="T151" i="7" a="1"/>
  <c r="T151" i="7" s="1"/>
  <c r="T150" i="7" a="1"/>
  <c r="T150" i="7" s="1"/>
  <c r="T149" i="7" a="1"/>
  <c r="T149" i="7" s="1"/>
  <c r="T148" i="7" a="1"/>
  <c r="T148" i="7" s="1"/>
  <c r="T115" i="7" a="1"/>
  <c r="T115" i="7" s="1"/>
  <c r="T112" i="7" a="1"/>
  <c r="T112" i="7" s="1"/>
  <c r="T93" i="7" a="1"/>
  <c r="T93" i="7" s="1"/>
  <c r="T92" i="7" a="1"/>
  <c r="T92" i="7" s="1"/>
  <c r="T91" i="7" a="1"/>
  <c r="T91" i="7" s="1"/>
  <c r="T73" i="7" a="1"/>
  <c r="T73" i="7" s="1"/>
  <c r="T69" i="7" a="1"/>
  <c r="T69" i="7" s="1"/>
  <c r="T65" i="7" a="1"/>
  <c r="T65" i="7" s="1"/>
  <c r="T61" i="7" a="1"/>
  <c r="T61" i="7" s="1"/>
  <c r="T57" i="7" a="1"/>
  <c r="T57" i="7" s="1"/>
  <c r="T53" i="7" a="1"/>
  <c r="T53" i="7" s="1"/>
  <c r="T49" i="7" a="1"/>
  <c r="T49" i="7" s="1"/>
  <c r="T45" i="7" a="1"/>
  <c r="T45" i="7" s="1"/>
  <c r="T41" i="7" a="1"/>
  <c r="T41" i="7" s="1"/>
  <c r="T37" i="7" a="1"/>
  <c r="T37" i="7" s="1"/>
  <c r="T126" i="7" a="1"/>
  <c r="T126" i="7" s="1"/>
  <c r="T124" i="7" a="1"/>
  <c r="T124" i="7" s="1"/>
  <c r="T111" i="7" a="1"/>
  <c r="T111" i="7" s="1"/>
  <c r="T97" i="7" a="1"/>
  <c r="T97" i="7" s="1"/>
  <c r="T96" i="7" a="1"/>
  <c r="T96" i="7" s="1"/>
  <c r="T95" i="7" a="1"/>
  <c r="T95" i="7" s="1"/>
  <c r="T187" i="7" a="1"/>
  <c r="T187" i="7" s="1"/>
  <c r="T167" i="7" a="1"/>
  <c r="T167" i="7" s="1"/>
  <c r="T154" i="7" a="1"/>
  <c r="T154" i="7" s="1"/>
  <c r="T152" i="7" a="1"/>
  <c r="T152" i="7" s="1"/>
  <c r="T101" i="7" a="1"/>
  <c r="T101" i="7" s="1"/>
  <c r="T100" i="7" a="1"/>
  <c r="T100" i="7" s="1"/>
  <c r="T99" i="7" a="1"/>
  <c r="T99" i="7" s="1"/>
  <c r="T72" i="7" a="1"/>
  <c r="T72" i="7" s="1"/>
  <c r="T68" i="7" a="1"/>
  <c r="T68" i="7" s="1"/>
  <c r="T64" i="7" a="1"/>
  <c r="T64" i="7" s="1"/>
  <c r="T60" i="7" a="1"/>
  <c r="T60" i="7" s="1"/>
  <c r="T56" i="7" a="1"/>
  <c r="T56" i="7" s="1"/>
  <c r="T52" i="7" a="1"/>
  <c r="T52" i="7" s="1"/>
  <c r="T48" i="7" a="1"/>
  <c r="T48" i="7" s="1"/>
  <c r="T246" i="7" a="1"/>
  <c r="T246" i="7" s="1"/>
  <c r="T158" i="7" a="1"/>
  <c r="T158" i="7" s="1"/>
  <c r="T156" i="7" a="1"/>
  <c r="T156" i="7" s="1"/>
  <c r="T109" i="7" a="1"/>
  <c r="T109" i="7" s="1"/>
  <c r="T105" i="7" a="1"/>
  <c r="T105" i="7" s="1"/>
  <c r="T104" i="7" a="1"/>
  <c r="T104" i="7" s="1"/>
  <c r="T103" i="7" a="1"/>
  <c r="T103" i="7" s="1"/>
  <c r="T123" i="7" a="1"/>
  <c r="T123" i="7" s="1"/>
  <c r="T108" i="7" a="1"/>
  <c r="T108" i="7" s="1"/>
  <c r="T77" i="7" a="1"/>
  <c r="T77" i="7" s="1"/>
  <c r="T76" i="7" a="1"/>
  <c r="T76" i="7" s="1"/>
  <c r="T75" i="7" a="1"/>
  <c r="T75" i="7" s="1"/>
  <c r="T213" i="7" a="1"/>
  <c r="T213" i="7" s="1"/>
  <c r="T127" i="7" a="1"/>
  <c r="T127" i="7" s="1"/>
  <c r="T125" i="7" a="1"/>
  <c r="T125" i="7" s="1"/>
  <c r="T228" i="7" a="1"/>
  <c r="T228" i="7" s="1"/>
  <c r="T180" i="7" a="1"/>
  <c r="T180" i="7" s="1"/>
  <c r="T155" i="7" a="1"/>
  <c r="T155" i="7" s="1"/>
  <c r="T153" i="7" a="1"/>
  <c r="T153" i="7" s="1"/>
  <c r="T119" i="7" a="1"/>
  <c r="T119" i="7" s="1"/>
  <c r="T85" i="7" a="1"/>
  <c r="T85" i="7" s="1"/>
  <c r="T71" i="7" a="1"/>
  <c r="T71" i="7" s="1"/>
  <c r="T55" i="7" a="1"/>
  <c r="T55" i="7" s="1"/>
  <c r="T107" i="7" a="1"/>
  <c r="T107" i="7" s="1"/>
  <c r="T89" i="7" a="1"/>
  <c r="T89" i="7" s="1"/>
  <c r="T67" i="7" a="1"/>
  <c r="T67" i="7" s="1"/>
  <c r="T50" i="7" a="1"/>
  <c r="T50" i="7" s="1"/>
  <c r="T46" i="7" a="1"/>
  <c r="T46" i="7" s="1"/>
  <c r="T43" i="7" a="1"/>
  <c r="T43" i="7" s="1"/>
  <c r="T40" i="7" a="1"/>
  <c r="T40" i="7" s="1"/>
  <c r="T32" i="7" a="1"/>
  <c r="T32" i="7" s="1"/>
  <c r="T28" i="7" a="1"/>
  <c r="T28" i="7" s="1"/>
  <c r="T24" i="7" a="1"/>
  <c r="T24" i="7" s="1"/>
  <c r="T20" i="7" a="1"/>
  <c r="T20" i="7" s="1"/>
  <c r="T16" i="7" a="1"/>
  <c r="T16" i="7" s="1"/>
  <c r="T12" i="7" a="1"/>
  <c r="T12" i="7" s="1"/>
  <c r="T74" i="7" a="1"/>
  <c r="T74" i="7" s="1"/>
  <c r="T70" i="7" a="1"/>
  <c r="T70" i="7" s="1"/>
  <c r="T62" i="7" a="1"/>
  <c r="T62" i="7" s="1"/>
  <c r="T79" i="7" a="1"/>
  <c r="T79" i="7" s="1"/>
  <c r="T59" i="7" a="1"/>
  <c r="T59" i="7" s="1"/>
  <c r="T47" i="7" a="1"/>
  <c r="T47" i="7" s="1"/>
  <c r="T44" i="7" a="1"/>
  <c r="T44" i="7" s="1"/>
  <c r="T31" i="7" a="1"/>
  <c r="T31" i="7" s="1"/>
  <c r="T27" i="7" a="1"/>
  <c r="T27" i="7" s="1"/>
  <c r="T23" i="7" a="1"/>
  <c r="T23" i="7" s="1"/>
  <c r="T19" i="7" a="1"/>
  <c r="T19" i="7" s="1"/>
  <c r="T15" i="7" a="1"/>
  <c r="T15" i="7" s="1"/>
  <c r="T83" i="7" a="1"/>
  <c r="T83" i="7" s="1"/>
  <c r="T54" i="7" a="1"/>
  <c r="T54" i="7" s="1"/>
  <c r="T87" i="7" a="1"/>
  <c r="T87" i="7" s="1"/>
  <c r="T80" i="7" a="1"/>
  <c r="T80" i="7" s="1"/>
  <c r="T66" i="7" a="1"/>
  <c r="T66" i="7" s="1"/>
  <c r="T51" i="7" a="1"/>
  <c r="T51" i="7" s="1"/>
  <c r="T38" i="7" a="1"/>
  <c r="T38" i="7" s="1"/>
  <c r="T35" i="7" a="1"/>
  <c r="T35" i="7" s="1"/>
  <c r="T34" i="7" a="1"/>
  <c r="T34" i="7" s="1"/>
  <c r="T30" i="7" a="1"/>
  <c r="T30" i="7" s="1"/>
  <c r="T26" i="7" a="1"/>
  <c r="T26" i="7" s="1"/>
  <c r="T22" i="7" a="1"/>
  <c r="T22" i="7" s="1"/>
  <c r="T18" i="7" a="1"/>
  <c r="T18" i="7" s="1"/>
  <c r="T14" i="7" a="1"/>
  <c r="T14" i="7" s="1"/>
  <c r="T113" i="7" a="1"/>
  <c r="T113" i="7" s="1"/>
  <c r="T81" i="7" a="1"/>
  <c r="T81" i="7" s="1"/>
  <c r="T36" i="7" a="1"/>
  <c r="T36" i="7" s="1"/>
  <c r="T25" i="7" a="1"/>
  <c r="T25" i="7" s="1"/>
  <c r="T159" i="7" a="1"/>
  <c r="T159" i="7" s="1"/>
  <c r="T11" i="7" a="1"/>
  <c r="T11" i="7" s="1"/>
  <c r="T157" i="7" a="1"/>
  <c r="T157" i="7" s="1"/>
  <c r="T21" i="7" a="1"/>
  <c r="T21" i="7" s="1"/>
  <c r="T10" i="7" a="1"/>
  <c r="T10" i="7" s="1"/>
  <c r="T84" i="7" a="1"/>
  <c r="T84" i="7" s="1"/>
  <c r="T9" i="7"/>
  <c r="T33" i="7" a="1"/>
  <c r="T33" i="7" s="1"/>
  <c r="T29" i="7" a="1"/>
  <c r="T29" i="7" s="1"/>
  <c r="T39" i="7" a="1"/>
  <c r="T39" i="7" s="1"/>
  <c r="T58" i="7" a="1"/>
  <c r="T58" i="7" s="1"/>
  <c r="T17" i="7" a="1"/>
  <c r="T17" i="7" s="1"/>
  <c r="T63" i="7" a="1"/>
  <c r="T63" i="7" s="1"/>
  <c r="T42" i="7" a="1"/>
  <c r="T42" i="7" s="1"/>
  <c r="T88" i="7" a="1"/>
  <c r="T88" i="7" s="1"/>
  <c r="T13" i="7" a="1"/>
  <c r="T13" i="7" s="1"/>
  <c r="DN6" i="7"/>
  <c r="DP3" i="7"/>
  <c r="DP2" i="7"/>
  <c r="DP4" i="7" s="1"/>
  <c r="DP369" i="7"/>
  <c r="DP363" i="7"/>
  <c r="DP362" i="7"/>
  <c r="DP352" i="7"/>
  <c r="DP341" i="7"/>
  <c r="DP331" i="7"/>
  <c r="DP330" i="7"/>
  <c r="DP320" i="7"/>
  <c r="DP361" i="7"/>
  <c r="DP351" i="7"/>
  <c r="DP350" i="7"/>
  <c r="DP340" i="7"/>
  <c r="DP329" i="7"/>
  <c r="DP319" i="7"/>
  <c r="DP318" i="7"/>
  <c r="DP308" i="7"/>
  <c r="DP360" i="7"/>
  <c r="DP359" i="7"/>
  <c r="DP358" i="7"/>
  <c r="DP348" i="7"/>
  <c r="DP337" i="7"/>
  <c r="DP368" i="7"/>
  <c r="DP357" i="7"/>
  <c r="DP347" i="7"/>
  <c r="DP346" i="7"/>
  <c r="DP336" i="7"/>
  <c r="DP325" i="7"/>
  <c r="DP315" i="7"/>
  <c r="DP314" i="7"/>
  <c r="DP304" i="7"/>
  <c r="DP298" i="7"/>
  <c r="DP294" i="7"/>
  <c r="DP367" i="7"/>
  <c r="DP366" i="7"/>
  <c r="DP365" i="7"/>
  <c r="DP355" i="7"/>
  <c r="DP354" i="7"/>
  <c r="DP344" i="7"/>
  <c r="DP333" i="7"/>
  <c r="DP323" i="7"/>
  <c r="DP322" i="7"/>
  <c r="DP312" i="7"/>
  <c r="DP301" i="7"/>
  <c r="DP297" i="7"/>
  <c r="DP293" i="7"/>
  <c r="DP342" i="7"/>
  <c r="DP326" i="7"/>
  <c r="DP311" i="7"/>
  <c r="DP356" i="7"/>
  <c r="DP309" i="7"/>
  <c r="DP306" i="7"/>
  <c r="DP299" i="7"/>
  <c r="DP290" i="7"/>
  <c r="DP286" i="7"/>
  <c r="DP282" i="7"/>
  <c r="DP278" i="7"/>
  <c r="DP274" i="7"/>
  <c r="DP364" i="7"/>
  <c r="DP353" i="7"/>
  <c r="DP327" i="7"/>
  <c r="DP343" i="7"/>
  <c r="DP338" i="7"/>
  <c r="DP316" i="7"/>
  <c r="DP313" i="7"/>
  <c r="DP345" i="7"/>
  <c r="DP321" i="7"/>
  <c r="DP328" i="7"/>
  <c r="DP300" i="7"/>
  <c r="DP281" i="7"/>
  <c r="DP280" i="7"/>
  <c r="DP264" i="7"/>
  <c r="DP263" i="7"/>
  <c r="DP254" i="7"/>
  <c r="DP250" i="7"/>
  <c r="DP246" i="7"/>
  <c r="DP242" i="7"/>
  <c r="DP238" i="7"/>
  <c r="DP234" i="7"/>
  <c r="DP230" i="7"/>
  <c r="DP226" i="7"/>
  <c r="DP222" i="7"/>
  <c r="DP218" i="7"/>
  <c r="DP214" i="7"/>
  <c r="DP210" i="7"/>
  <c r="DP349" i="7"/>
  <c r="DP334" i="7"/>
  <c r="DP283" i="7"/>
  <c r="DP305" i="7"/>
  <c r="DP289" i="7"/>
  <c r="DP288" i="7"/>
  <c r="DP273" i="7"/>
  <c r="DP272" i="7"/>
  <c r="DP269" i="7"/>
  <c r="DP258" i="7"/>
  <c r="DP252" i="7"/>
  <c r="DP248" i="7"/>
  <c r="DP244" i="7"/>
  <c r="DP240" i="7"/>
  <c r="DP236" i="7"/>
  <c r="DP232" i="7"/>
  <c r="DP307" i="7"/>
  <c r="DP291" i="7"/>
  <c r="DP275" i="7"/>
  <c r="DP268" i="7"/>
  <c r="DP267" i="7"/>
  <c r="DP292" i="7"/>
  <c r="DP277" i="7"/>
  <c r="DP276" i="7"/>
  <c r="DP266" i="7"/>
  <c r="DP335" i="7"/>
  <c r="DP324" i="7"/>
  <c r="DP302" i="7"/>
  <c r="DP295" i="7"/>
  <c r="DP279" i="7"/>
  <c r="DP265" i="7"/>
  <c r="DP310" i="7"/>
  <c r="DP285" i="7"/>
  <c r="DP261" i="7"/>
  <c r="DP241" i="7"/>
  <c r="DP224" i="7"/>
  <c r="DP213" i="7"/>
  <c r="DP206" i="7"/>
  <c r="DP202" i="7"/>
  <c r="DP198" i="7"/>
  <c r="DP194" i="7"/>
  <c r="DP190" i="7"/>
  <c r="DP186" i="7"/>
  <c r="DP182" i="7"/>
  <c r="DP178" i="7"/>
  <c r="DP174" i="7"/>
  <c r="DP170" i="7"/>
  <c r="DP166" i="7"/>
  <c r="DP162" i="7"/>
  <c r="DP158" i="7"/>
  <c r="DP259" i="7"/>
  <c r="DP256" i="7"/>
  <c r="DP243" i="7"/>
  <c r="DP223" i="7"/>
  <c r="DP212" i="7"/>
  <c r="DP284" i="7"/>
  <c r="DP257" i="7"/>
  <c r="DP245" i="7"/>
  <c r="DP221" i="7"/>
  <c r="DP211" i="7"/>
  <c r="DP205" i="7"/>
  <c r="DP201" i="7"/>
  <c r="DP197" i="7"/>
  <c r="DP193" i="7"/>
  <c r="DP271" i="7"/>
  <c r="DP262" i="7"/>
  <c r="DP247" i="7"/>
  <c r="DP231" i="7"/>
  <c r="DP220" i="7"/>
  <c r="DP209" i="7"/>
  <c r="DP317" i="7"/>
  <c r="DP249" i="7"/>
  <c r="DP233" i="7"/>
  <c r="DP229" i="7"/>
  <c r="DP219" i="7"/>
  <c r="DP208" i="7"/>
  <c r="DP204" i="7"/>
  <c r="DP200" i="7"/>
  <c r="DP196" i="7"/>
  <c r="DP192" i="7"/>
  <c r="DP339" i="7"/>
  <c r="DP287" i="7"/>
  <c r="DP270" i="7"/>
  <c r="DP260" i="7"/>
  <c r="DP251" i="7"/>
  <c r="DP235" i="7"/>
  <c r="DP228" i="7"/>
  <c r="DP217" i="7"/>
  <c r="DP253" i="7"/>
  <c r="DP237" i="7"/>
  <c r="DP227" i="7"/>
  <c r="DP216" i="7"/>
  <c r="DP207" i="7"/>
  <c r="DP203" i="7"/>
  <c r="DP199" i="7"/>
  <c r="DP195" i="7"/>
  <c r="DP332" i="7"/>
  <c r="DP255" i="7"/>
  <c r="DP215" i="7"/>
  <c r="DP183" i="7"/>
  <c r="DP172" i="7"/>
  <c r="DP161" i="7"/>
  <c r="DP181" i="7"/>
  <c r="DP171" i="7"/>
  <c r="DP160" i="7"/>
  <c r="DP153" i="7"/>
  <c r="DP149" i="7"/>
  <c r="DP145" i="7"/>
  <c r="DP141" i="7"/>
  <c r="DP137" i="7"/>
  <c r="DP133" i="7"/>
  <c r="DP129" i="7"/>
  <c r="DP125" i="7"/>
  <c r="DP121" i="7"/>
  <c r="DP117" i="7"/>
  <c r="DP113" i="7"/>
  <c r="DP303" i="7"/>
  <c r="DP191" i="7"/>
  <c r="DP180" i="7"/>
  <c r="DP169" i="7"/>
  <c r="DP159" i="7"/>
  <c r="DP296" i="7"/>
  <c r="DP189" i="7"/>
  <c r="DP179" i="7"/>
  <c r="DP168" i="7"/>
  <c r="DP157" i="7"/>
  <c r="DP152" i="7"/>
  <c r="DP148" i="7"/>
  <c r="DP144" i="7"/>
  <c r="DP140" i="7"/>
  <c r="DP136" i="7"/>
  <c r="DP132" i="7"/>
  <c r="DP188" i="7"/>
  <c r="DP225" i="7"/>
  <c r="DP187" i="7"/>
  <c r="DP176" i="7"/>
  <c r="DP165" i="7"/>
  <c r="DP155" i="7"/>
  <c r="DP151" i="7"/>
  <c r="DP147" i="7"/>
  <c r="DP143" i="7"/>
  <c r="DP139" i="7"/>
  <c r="DP135" i="7"/>
  <c r="DP185" i="7"/>
  <c r="DP150" i="7"/>
  <c r="DP128" i="7"/>
  <c r="DP156" i="7"/>
  <c r="DP154" i="7"/>
  <c r="DP120" i="7"/>
  <c r="DP119" i="7"/>
  <c r="DP118" i="7"/>
  <c r="DP111" i="7"/>
  <c r="DP107" i="7"/>
  <c r="DP103" i="7"/>
  <c r="DP99" i="7"/>
  <c r="DP95" i="7"/>
  <c r="DP91" i="7"/>
  <c r="DP87" i="7"/>
  <c r="DP83" i="7"/>
  <c r="DP79" i="7"/>
  <c r="DP75" i="7"/>
  <c r="DP71" i="7"/>
  <c r="DP67" i="7"/>
  <c r="DP63" i="7"/>
  <c r="DP59" i="7"/>
  <c r="DP55" i="7"/>
  <c r="DP51" i="7"/>
  <c r="DP47" i="7"/>
  <c r="DP43" i="7"/>
  <c r="DP40" i="7"/>
  <c r="DP36" i="7"/>
  <c r="DP32" i="7"/>
  <c r="DP28" i="7"/>
  <c r="DP24" i="7"/>
  <c r="DP20" i="7"/>
  <c r="DP16" i="7"/>
  <c r="DP184" i="7"/>
  <c r="DP175" i="7"/>
  <c r="DP163" i="7"/>
  <c r="DP124" i="7"/>
  <c r="DP123" i="7"/>
  <c r="DP122" i="7"/>
  <c r="DP110" i="7"/>
  <c r="DP106" i="7"/>
  <c r="DP102" i="7"/>
  <c r="DP98" i="7"/>
  <c r="DP94" i="7"/>
  <c r="DP90" i="7"/>
  <c r="DP86" i="7"/>
  <c r="DP82" i="7"/>
  <c r="DP78" i="7"/>
  <c r="DP74" i="7"/>
  <c r="DP70" i="7"/>
  <c r="DP66" i="7"/>
  <c r="DP62" i="7"/>
  <c r="DP58" i="7"/>
  <c r="DP54" i="7"/>
  <c r="DP50" i="7"/>
  <c r="DP46" i="7"/>
  <c r="DP42" i="7"/>
  <c r="DP177" i="7"/>
  <c r="DP134" i="7"/>
  <c r="DP167" i="7"/>
  <c r="DP138" i="7"/>
  <c r="DP130" i="7"/>
  <c r="DP109" i="7"/>
  <c r="DP105" i="7"/>
  <c r="DP101" i="7"/>
  <c r="DP97" i="7"/>
  <c r="DP93" i="7"/>
  <c r="DP89" i="7"/>
  <c r="DP85" i="7"/>
  <c r="DP81" i="7"/>
  <c r="DP77" i="7"/>
  <c r="DP73" i="7"/>
  <c r="DP69" i="7"/>
  <c r="DP65" i="7"/>
  <c r="DP61" i="7"/>
  <c r="DP57" i="7"/>
  <c r="DP53" i="7"/>
  <c r="DP49" i="7"/>
  <c r="DP45" i="7"/>
  <c r="DP38" i="7"/>
  <c r="DP34" i="7"/>
  <c r="DP30" i="7"/>
  <c r="DP26" i="7"/>
  <c r="DP22" i="7"/>
  <c r="DP18" i="7"/>
  <c r="DP142" i="7"/>
  <c r="DP126" i="7"/>
  <c r="DP239" i="7"/>
  <c r="DP164" i="7"/>
  <c r="DP146" i="7"/>
  <c r="DP131" i="7"/>
  <c r="DP127" i="7"/>
  <c r="DP116" i="7"/>
  <c r="DP115" i="7"/>
  <c r="DP114" i="7"/>
  <c r="DP112" i="7"/>
  <c r="DP108" i="7"/>
  <c r="DP104" i="7"/>
  <c r="DP100" i="7"/>
  <c r="DP96" i="7"/>
  <c r="DP92" i="7"/>
  <c r="DP88" i="7"/>
  <c r="DP84" i="7"/>
  <c r="DP80" i="7"/>
  <c r="DP76" i="7"/>
  <c r="DP72" i="7"/>
  <c r="DP68" i="7"/>
  <c r="DP64" i="7"/>
  <c r="DP60" i="7"/>
  <c r="DP56" i="7"/>
  <c r="DP52" i="7"/>
  <c r="DP48" i="7"/>
  <c r="DP41" i="7"/>
  <c r="DP25" i="7"/>
  <c r="DP15" i="7"/>
  <c r="DP14" i="7"/>
  <c r="DP13" i="7"/>
  <c r="DP173" i="7"/>
  <c r="DP35" i="7"/>
  <c r="DP21" i="7"/>
  <c r="DP44" i="7"/>
  <c r="DP39" i="7"/>
  <c r="DP31" i="7"/>
  <c r="DP17" i="7"/>
  <c r="DP12" i="7"/>
  <c r="DP27" i="7"/>
  <c r="DP23" i="7"/>
  <c r="DP11" i="7"/>
  <c r="DP37" i="7"/>
  <c r="DP19" i="7"/>
  <c r="DP33" i="7"/>
  <c r="DP10" i="7"/>
  <c r="DP29" i="7"/>
  <c r="DQ9" i="7"/>
  <c r="B28" i="5"/>
  <c r="F27" i="5"/>
  <c r="DG6" i="7" l="1"/>
  <c r="U41" i="7" a="1"/>
  <c r="U41" i="7" s="1"/>
  <c r="U105" i="7" a="1"/>
  <c r="U105" i="7" s="1"/>
  <c r="U168" i="7" a="1"/>
  <c r="U168" i="7" s="1"/>
  <c r="U247" i="7" a="1"/>
  <c r="U247" i="7" s="1"/>
  <c r="U35" i="7" a="1"/>
  <c r="U35" i="7" s="1"/>
  <c r="U99" i="7" a="1"/>
  <c r="U99" i="7" s="1"/>
  <c r="U162" i="7" a="1"/>
  <c r="U162" i="7" s="1"/>
  <c r="U227" i="7" a="1"/>
  <c r="U227" i="7" s="1"/>
  <c r="U10" i="7" a="1"/>
  <c r="U10" i="7" s="1"/>
  <c r="U55" i="7" a="1"/>
  <c r="U55" i="7" s="1"/>
  <c r="U119" i="7" a="1"/>
  <c r="U119" i="7" s="1"/>
  <c r="U303" i="7" a="1"/>
  <c r="U303" i="7" s="1"/>
  <c r="U69" i="7" a="1"/>
  <c r="U69" i="7" s="1"/>
  <c r="U133" i="7" a="1"/>
  <c r="U133" i="7" s="1"/>
  <c r="U195" i="7" a="1"/>
  <c r="U195" i="7" s="1"/>
  <c r="U306" i="7" a="1"/>
  <c r="U306" i="7" s="1"/>
  <c r="U27" i="7" a="1"/>
  <c r="U27" i="7" s="1"/>
  <c r="U89" i="7" a="1"/>
  <c r="U89" i="7" s="1"/>
  <c r="U148" i="7" a="1"/>
  <c r="U148" i="7" s="1"/>
  <c r="U212" i="7" a="1"/>
  <c r="U212" i="7" s="1"/>
  <c r="U338" i="7" a="1"/>
  <c r="U338" i="7" s="1"/>
  <c r="U83" i="7" a="1"/>
  <c r="U83" i="7" s="1"/>
  <c r="U150" i="7" a="1"/>
  <c r="U150" i="7" s="1"/>
  <c r="U214" i="7" a="1"/>
  <c r="U214" i="7" s="1"/>
  <c r="U339" i="7" a="1"/>
  <c r="U339" i="7" s="1"/>
  <c r="U39" i="7" a="1"/>
  <c r="U39" i="7" s="1"/>
  <c r="U103" i="7" a="1"/>
  <c r="U103" i="7" s="1"/>
  <c r="U278" i="7" a="1"/>
  <c r="U278" i="7" s="1"/>
  <c r="U53" i="7" a="1"/>
  <c r="U53" i="7" s="1"/>
  <c r="U117" i="7" a="1"/>
  <c r="U117" i="7" s="1"/>
  <c r="U175" i="7" a="1"/>
  <c r="U175" i="7" s="1"/>
  <c r="U258" i="7" a="1"/>
  <c r="U258" i="7" s="1"/>
  <c r="U355" i="7" a="1"/>
  <c r="U355" i="7" s="1"/>
  <c r="U236" i="7" a="1"/>
  <c r="U236" i="7" s="1"/>
  <c r="U268" i="7" a="1"/>
  <c r="U268" i="7" s="1"/>
  <c r="U300" i="7" a="1"/>
  <c r="U300" i="7" s="1"/>
  <c r="U332" i="7" a="1"/>
  <c r="U332" i="7" s="1"/>
  <c r="U364" i="7" a="1"/>
  <c r="U364" i="7" s="1"/>
  <c r="U165" i="7" a="1"/>
  <c r="U165" i="7" s="1"/>
  <c r="U197" i="7" a="1"/>
  <c r="U197" i="7" s="1"/>
  <c r="U229" i="7" a="1"/>
  <c r="U229" i="7" s="1"/>
  <c r="U261" i="7" a="1"/>
  <c r="U261" i="7" s="1"/>
  <c r="U293" i="7" a="1"/>
  <c r="U293" i="7" s="1"/>
  <c r="U325" i="7" a="1"/>
  <c r="U325" i="7" s="1"/>
  <c r="AZ69" i="7" a="1"/>
  <c r="AZ69" i="7" s="1"/>
  <c r="AZ67" i="7" a="1"/>
  <c r="AZ67" i="7" s="1"/>
  <c r="AZ55" i="7" a="1"/>
  <c r="AZ55" i="7" s="1"/>
  <c r="AZ34" i="7" a="1"/>
  <c r="AZ34" i="7" s="1"/>
  <c r="AZ89" i="7" a="1"/>
  <c r="AZ89" i="7" s="1"/>
  <c r="AZ62" i="7" a="1"/>
  <c r="AZ62" i="7" s="1"/>
  <c r="AZ108" i="7" a="1"/>
  <c r="AZ108" i="7" s="1"/>
  <c r="AZ85" i="7" a="1"/>
  <c r="AZ85" i="7" s="1"/>
  <c r="AZ68" i="7" a="1"/>
  <c r="AZ68" i="7" s="1"/>
  <c r="AZ98" i="7" a="1"/>
  <c r="AZ98" i="7" s="1"/>
  <c r="AZ93" i="7" a="1"/>
  <c r="AZ93" i="7" s="1"/>
  <c r="AZ77" i="7" a="1"/>
  <c r="AZ77" i="7" s="1"/>
  <c r="AZ36" i="7" a="1"/>
  <c r="AZ36" i="7" s="1"/>
  <c r="AZ33" i="7" a="1"/>
  <c r="AZ33" i="7" s="1"/>
  <c r="AZ27" i="7" a="1"/>
  <c r="AZ27" i="7" s="1"/>
  <c r="AZ20" i="7" a="1"/>
  <c r="AZ20" i="7" s="1"/>
  <c r="AZ40" i="7" a="1"/>
  <c r="AZ40" i="7" s="1"/>
  <c r="AZ28" i="7" a="1"/>
  <c r="AZ28" i="7" s="1"/>
  <c r="AZ47" i="7" a="1"/>
  <c r="AZ47" i="7" s="1"/>
  <c r="AZ25" i="7" a="1"/>
  <c r="AZ25" i="7" s="1"/>
  <c r="AZ18" i="7" a="1"/>
  <c r="AZ18" i="7" s="1"/>
  <c r="AZ41" i="7" a="1"/>
  <c r="AZ41" i="7" s="1"/>
  <c r="AZ32" i="7" a="1"/>
  <c r="AZ32" i="7" s="1"/>
  <c r="AZ23" i="7" a="1"/>
  <c r="AZ23" i="7" s="1"/>
  <c r="AZ19" i="7" a="1"/>
  <c r="AZ19" i="7" s="1"/>
  <c r="AZ17" i="7" a="1"/>
  <c r="AZ17" i="7" s="1"/>
  <c r="AZ15" i="7" a="1"/>
  <c r="AZ15" i="7" s="1"/>
  <c r="AZ38" i="7" a="1"/>
  <c r="AZ38" i="7" s="1"/>
  <c r="AZ12" i="7" a="1"/>
  <c r="AZ12" i="7" s="1"/>
  <c r="AZ11" i="7" a="1"/>
  <c r="AZ11" i="7" s="1"/>
  <c r="AZ13" i="7" a="1"/>
  <c r="AZ13" i="7" s="1"/>
  <c r="AZ10" i="7" a="1"/>
  <c r="AZ10" i="7" s="1"/>
  <c r="AZ358" i="7" a="1"/>
  <c r="AZ358" i="7" s="1"/>
  <c r="AZ356" i="7" a="1"/>
  <c r="AZ356" i="7" s="1"/>
  <c r="AZ354" i="7" a="1"/>
  <c r="AZ354" i="7" s="1"/>
  <c r="AZ342" i="7" a="1"/>
  <c r="AZ342" i="7" s="1"/>
  <c r="AZ341" i="7" a="1"/>
  <c r="AZ341" i="7" s="1"/>
  <c r="AZ329" i="7" a="1"/>
  <c r="AZ329" i="7" s="1"/>
  <c r="AZ324" i="7" a="1"/>
  <c r="AZ324" i="7" s="1"/>
  <c r="AZ313" i="7" a="1"/>
  <c r="AZ313" i="7" s="1"/>
  <c r="AZ302" i="7" a="1"/>
  <c r="AZ302" i="7" s="1"/>
  <c r="AZ294" i="7" a="1"/>
  <c r="AZ294" i="7" s="1"/>
  <c r="AZ279" i="7" a="1"/>
  <c r="AZ279" i="7" s="1"/>
  <c r="AZ273" i="7" a="1"/>
  <c r="AZ273" i="7" s="1"/>
  <c r="AZ360" i="7" a="1"/>
  <c r="AZ360" i="7" s="1"/>
  <c r="AZ340" i="7" a="1"/>
  <c r="AZ340" i="7" s="1"/>
  <c r="AZ339" i="7" a="1"/>
  <c r="AZ339" i="7" s="1"/>
  <c r="AZ334" i="7" a="1"/>
  <c r="AZ334" i="7" s="1"/>
  <c r="AZ320" i="7" a="1"/>
  <c r="AZ320" i="7" s="1"/>
  <c r="AZ311" i="7" a="1"/>
  <c r="AZ311" i="7" s="1"/>
  <c r="AZ309" i="7" a="1"/>
  <c r="AZ309" i="7" s="1"/>
  <c r="AZ307" i="7" a="1"/>
  <c r="AZ307" i="7" s="1"/>
  <c r="AZ301" i="7" a="1"/>
  <c r="AZ301" i="7" s="1"/>
  <c r="AZ293" i="7" a="1"/>
  <c r="AZ293" i="7" s="1"/>
  <c r="AZ289" i="7" a="1"/>
  <c r="AZ289" i="7" s="1"/>
  <c r="AZ287" i="7" a="1"/>
  <c r="AZ287" i="7" s="1"/>
  <c r="AZ284" i="7" a="1"/>
  <c r="AZ284" i="7" s="1"/>
  <c r="AZ272" i="7" a="1"/>
  <c r="AZ272" i="7" s="1"/>
  <c r="AZ350" i="7" a="1"/>
  <c r="AZ350" i="7" s="1"/>
  <c r="AZ346" i="7" a="1"/>
  <c r="AZ346" i="7" s="1"/>
  <c r="AZ336" i="7" a="1"/>
  <c r="AZ336" i="7" s="1"/>
  <c r="AZ321" i="7" a="1"/>
  <c r="AZ321" i="7" s="1"/>
  <c r="AZ319" i="7" a="1"/>
  <c r="AZ319" i="7" s="1"/>
  <c r="AZ300" i="7" a="1"/>
  <c r="AZ300" i="7" s="1"/>
  <c r="AZ292" i="7" a="1"/>
  <c r="AZ292" i="7" s="1"/>
  <c r="AZ286" i="7" a="1"/>
  <c r="AZ286" i="7" s="1"/>
  <c r="AZ283" i="7" a="1"/>
  <c r="AZ283" i="7" s="1"/>
  <c r="AZ366" i="7" a="1"/>
  <c r="AZ366" i="7" s="1"/>
  <c r="AZ364" i="7" a="1"/>
  <c r="AZ364" i="7" s="1"/>
  <c r="AZ362" i="7" a="1"/>
  <c r="AZ362" i="7" s="1"/>
  <c r="AZ335" i="7" a="1"/>
  <c r="AZ335" i="7" s="1"/>
  <c r="AZ318" i="7" a="1"/>
  <c r="AZ318" i="7" s="1"/>
  <c r="AZ314" i="7" a="1"/>
  <c r="AZ314" i="7" s="1"/>
  <c r="AZ299" i="7" a="1"/>
  <c r="AZ299" i="7" s="1"/>
  <c r="AZ282" i="7" a="1"/>
  <c r="AZ282" i="7" s="1"/>
  <c r="AZ278" i="7" a="1"/>
  <c r="AZ278" i="7" s="1"/>
  <c r="CF5" i="7"/>
  <c r="AZ369" i="7" a="1"/>
  <c r="AZ369" i="7" s="1"/>
  <c r="AZ359" i="7" a="1"/>
  <c r="AZ359" i="7" s="1"/>
  <c r="AZ357" i="7" a="1"/>
  <c r="AZ357" i="7" s="1"/>
  <c r="AZ355" i="7" a="1"/>
  <c r="AZ355" i="7" s="1"/>
  <c r="AZ353" i="7" a="1"/>
  <c r="AZ353" i="7" s="1"/>
  <c r="AZ347" i="7" a="1"/>
  <c r="AZ347" i="7" s="1"/>
  <c r="AZ337" i="7" a="1"/>
  <c r="AZ337" i="7" s="1"/>
  <c r="AZ327" i="7" a="1"/>
  <c r="AZ327" i="7" s="1"/>
  <c r="AZ322" i="7" a="1"/>
  <c r="AZ322" i="7" s="1"/>
  <c r="AZ317" i="7" a="1"/>
  <c r="AZ317" i="7" s="1"/>
  <c r="AZ315" i="7" a="1"/>
  <c r="AZ315" i="7" s="1"/>
  <c r="AZ306" i="7" a="1"/>
  <c r="AZ306" i="7" s="1"/>
  <c r="AZ298" i="7" a="1"/>
  <c r="AZ298" i="7" s="1"/>
  <c r="AZ281" i="7" a="1"/>
  <c r="AZ281" i="7" s="1"/>
  <c r="AZ277" i="7" a="1"/>
  <c r="AZ277" i="7" s="1"/>
  <c r="AZ349" i="7" a="1"/>
  <c r="AZ349" i="7" s="1"/>
  <c r="AZ345" i="7" a="1"/>
  <c r="AZ345" i="7" s="1"/>
  <c r="AZ332" i="7" a="1"/>
  <c r="AZ332" i="7" s="1"/>
  <c r="AZ326" i="7" a="1"/>
  <c r="AZ326" i="7" s="1"/>
  <c r="AZ316" i="7" a="1"/>
  <c r="AZ316" i="7" s="1"/>
  <c r="AZ310" i="7" a="1"/>
  <c r="AZ310" i="7" s="1"/>
  <c r="AZ308" i="7" a="1"/>
  <c r="AZ308" i="7" s="1"/>
  <c r="AZ305" i="7" a="1"/>
  <c r="AZ305" i="7" s="1"/>
  <c r="AZ297" i="7" a="1"/>
  <c r="AZ297" i="7" s="1"/>
  <c r="AZ290" i="7" a="1"/>
  <c r="AZ290" i="7" s="1"/>
  <c r="AZ288" i="7" a="1"/>
  <c r="AZ288" i="7" s="1"/>
  <c r="AZ285" i="7" a="1"/>
  <c r="AZ285" i="7" s="1"/>
  <c r="AZ276" i="7" a="1"/>
  <c r="AZ276" i="7" s="1"/>
  <c r="AZ361" i="7" a="1"/>
  <c r="AZ361" i="7" s="1"/>
  <c r="AZ348" i="7" a="1"/>
  <c r="AZ348" i="7" s="1"/>
  <c r="AZ344" i="7" a="1"/>
  <c r="AZ344" i="7" s="1"/>
  <c r="AZ331" i="7" a="1"/>
  <c r="AZ331" i="7" s="1"/>
  <c r="AZ323" i="7" a="1"/>
  <c r="AZ323" i="7" s="1"/>
  <c r="AZ312" i="7" a="1"/>
  <c r="AZ312" i="7" s="1"/>
  <c r="AZ296" i="7" a="1"/>
  <c r="AZ296" i="7" s="1"/>
  <c r="AZ275" i="7" a="1"/>
  <c r="AZ275" i="7" s="1"/>
  <c r="AZ274" i="7" a="1"/>
  <c r="AZ274" i="7" s="1"/>
  <c r="AZ270" i="7" a="1"/>
  <c r="AZ270" i="7" s="1"/>
  <c r="AZ264" i="7" a="1"/>
  <c r="AZ264" i="7" s="1"/>
  <c r="AZ249" i="7" a="1"/>
  <c r="AZ249" i="7" s="1"/>
  <c r="AZ247" i="7" a="1"/>
  <c r="AZ247" i="7" s="1"/>
  <c r="AZ238" i="7" a="1"/>
  <c r="AZ238" i="7" s="1"/>
  <c r="AZ236" i="7" a="1"/>
  <c r="AZ236" i="7" s="1"/>
  <c r="AZ234" i="7" a="1"/>
  <c r="AZ234" i="7" s="1"/>
  <c r="AZ232" i="7" a="1"/>
  <c r="AZ232" i="7" s="1"/>
  <c r="AZ230" i="7" a="1"/>
  <c r="AZ230" i="7" s="1"/>
  <c r="AZ228" i="7" a="1"/>
  <c r="AZ228" i="7" s="1"/>
  <c r="AZ221" i="7" a="1"/>
  <c r="AZ221" i="7" s="1"/>
  <c r="AZ211" i="7" a="1"/>
  <c r="AZ211" i="7" s="1"/>
  <c r="AZ207" i="7" a="1"/>
  <c r="AZ207" i="7" s="1"/>
  <c r="AZ200" i="7" a="1"/>
  <c r="AZ200" i="7" s="1"/>
  <c r="AZ197" i="7" a="1"/>
  <c r="AZ197" i="7" s="1"/>
  <c r="AZ189" i="7" a="1"/>
  <c r="AZ189" i="7" s="1"/>
  <c r="AZ351" i="7" a="1"/>
  <c r="AZ351" i="7" s="1"/>
  <c r="AZ303" i="7" a="1"/>
  <c r="AZ303" i="7" s="1"/>
  <c r="AZ271" i="7" a="1"/>
  <c r="AZ271" i="7" s="1"/>
  <c r="AZ269" i="7" a="1"/>
  <c r="AZ269" i="7" s="1"/>
  <c r="AZ244" i="7" a="1"/>
  <c r="AZ244" i="7" s="1"/>
  <c r="AZ241" i="7" a="1"/>
  <c r="AZ241" i="7" s="1"/>
  <c r="AZ223" i="7" a="1"/>
  <c r="AZ223" i="7" s="1"/>
  <c r="AZ220" i="7" a="1"/>
  <c r="AZ220" i="7" s="1"/>
  <c r="AZ217" i="7" a="1"/>
  <c r="AZ217" i="7" s="1"/>
  <c r="AZ216" i="7" a="1"/>
  <c r="AZ216" i="7" s="1"/>
  <c r="AZ368" i="7" a="1"/>
  <c r="AZ368" i="7" s="1"/>
  <c r="AZ280" i="7" a="1"/>
  <c r="AZ280" i="7" s="1"/>
  <c r="AZ268" i="7" a="1"/>
  <c r="AZ268" i="7" s="1"/>
  <c r="AZ265" i="7" a="1"/>
  <c r="AZ265" i="7" s="1"/>
  <c r="AZ262" i="7" a="1"/>
  <c r="AZ262" i="7" s="1"/>
  <c r="AZ261" i="7" a="1"/>
  <c r="AZ261" i="7" s="1"/>
  <c r="AZ259" i="7" a="1"/>
  <c r="AZ259" i="7" s="1"/>
  <c r="AZ254" i="7" a="1"/>
  <c r="AZ254" i="7" s="1"/>
  <c r="AZ245" i="7" a="1"/>
  <c r="AZ245" i="7" s="1"/>
  <c r="AZ242" i="7" a="1"/>
  <c r="AZ242" i="7" s="1"/>
  <c r="AZ225" i="7" a="1"/>
  <c r="AZ225" i="7" s="1"/>
  <c r="AZ219" i="7" a="1"/>
  <c r="AZ219" i="7" s="1"/>
  <c r="AZ218" i="7" a="1"/>
  <c r="AZ218" i="7" s="1"/>
  <c r="AZ367" i="7" a="1"/>
  <c r="AZ367" i="7" s="1"/>
  <c r="AZ343" i="7" a="1"/>
  <c r="AZ343" i="7" s="1"/>
  <c r="AZ330" i="7" a="1"/>
  <c r="AZ330" i="7" s="1"/>
  <c r="AZ295" i="7" a="1"/>
  <c r="AZ295" i="7" s="1"/>
  <c r="AZ267" i="7" a="1"/>
  <c r="AZ267" i="7" s="1"/>
  <c r="AZ266" i="7" a="1"/>
  <c r="AZ266" i="7" s="1"/>
  <c r="AZ260" i="7" a="1"/>
  <c r="AZ260" i="7" s="1"/>
  <c r="AZ258" i="7" a="1"/>
  <c r="AZ258" i="7" s="1"/>
  <c r="AZ255" i="7" a="1"/>
  <c r="AZ255" i="7" s="1"/>
  <c r="AZ252" i="7" a="1"/>
  <c r="AZ252" i="7" s="1"/>
  <c r="AZ250" i="7" a="1"/>
  <c r="AZ250" i="7" s="1"/>
  <c r="AZ227" i="7" a="1"/>
  <c r="AZ227" i="7" s="1"/>
  <c r="AZ325" i="7" a="1"/>
  <c r="AZ325" i="7" s="1"/>
  <c r="AZ257" i="7" a="1"/>
  <c r="AZ257" i="7" s="1"/>
  <c r="AZ248" i="7" a="1"/>
  <c r="AZ248" i="7" s="1"/>
  <c r="AZ239" i="7" a="1"/>
  <c r="AZ239" i="7" s="1"/>
  <c r="AZ237" i="7" a="1"/>
  <c r="AZ237" i="7" s="1"/>
  <c r="AZ235" i="7" a="1"/>
  <c r="AZ235" i="7" s="1"/>
  <c r="AZ233" i="7" a="1"/>
  <c r="AZ233" i="7" s="1"/>
  <c r="AZ365" i="7" a="1"/>
  <c r="AZ365" i="7" s="1"/>
  <c r="AZ338" i="7" a="1"/>
  <c r="AZ338" i="7" s="1"/>
  <c r="AZ333" i="7" a="1"/>
  <c r="AZ333" i="7" s="1"/>
  <c r="AZ291" i="7" a="1"/>
  <c r="AZ291" i="7" s="1"/>
  <c r="AZ352" i="7" a="1"/>
  <c r="AZ352" i="7" s="1"/>
  <c r="AZ226" i="7" a="1"/>
  <c r="AZ226" i="7" s="1"/>
  <c r="AZ209" i="7" a="1"/>
  <c r="AZ209" i="7" s="1"/>
  <c r="AZ204" i="7" a="1"/>
  <c r="AZ204" i="7" s="1"/>
  <c r="AZ180" i="7" a="1"/>
  <c r="AZ180" i="7" s="1"/>
  <c r="AZ175" i="7" a="1"/>
  <c r="AZ175" i="7" s="1"/>
  <c r="AZ157" i="7" a="1"/>
  <c r="AZ157" i="7" s="1"/>
  <c r="AZ154" i="7" a="1"/>
  <c r="AZ154" i="7" s="1"/>
  <c r="AZ94" i="7" a="1"/>
  <c r="AZ94" i="7" s="1"/>
  <c r="AZ80" i="7" a="1"/>
  <c r="AZ80" i="7" s="1"/>
  <c r="AZ240" i="7" a="1"/>
  <c r="AZ240" i="7" s="1"/>
  <c r="AZ231" i="7" a="1"/>
  <c r="AZ231" i="7" s="1"/>
  <c r="AZ186" i="7" a="1"/>
  <c r="AZ186" i="7" s="1"/>
  <c r="AZ181" i="7" a="1"/>
  <c r="AZ181" i="7" s="1"/>
  <c r="AZ156" i="7" a="1"/>
  <c r="AZ156" i="7" s="1"/>
  <c r="AZ153" i="7" a="1"/>
  <c r="AZ153" i="7" s="1"/>
  <c r="AZ304" i="7" a="1"/>
  <c r="AZ304" i="7" s="1"/>
  <c r="AZ224" i="7" a="1"/>
  <c r="AZ224" i="7" s="1"/>
  <c r="AZ213" i="7" a="1"/>
  <c r="AZ213" i="7" s="1"/>
  <c r="AZ212" i="7" a="1"/>
  <c r="AZ212" i="7" s="1"/>
  <c r="AZ205" i="7" a="1"/>
  <c r="AZ205" i="7" s="1"/>
  <c r="AZ195" i="7" a="1"/>
  <c r="AZ195" i="7" s="1"/>
  <c r="AZ193" i="7" a="1"/>
  <c r="AZ193" i="7" s="1"/>
  <c r="AZ191" i="7" a="1"/>
  <c r="AZ191" i="7" s="1"/>
  <c r="AZ187" i="7" a="1"/>
  <c r="AZ187" i="7" s="1"/>
  <c r="AZ176" i="7" a="1"/>
  <c r="AZ176" i="7" s="1"/>
  <c r="AZ169" i="7" a="1"/>
  <c r="AZ169" i="7" s="1"/>
  <c r="AZ165" i="7" a="1"/>
  <c r="AZ165" i="7" s="1"/>
  <c r="AZ164" i="7" a="1"/>
  <c r="AZ164" i="7" s="1"/>
  <c r="AZ155" i="7" a="1"/>
  <c r="AZ155" i="7" s="1"/>
  <c r="AZ152" i="7" a="1"/>
  <c r="AZ152" i="7" s="1"/>
  <c r="AZ147" i="7" a="1"/>
  <c r="AZ147" i="7" s="1"/>
  <c r="AZ145" i="7" a="1"/>
  <c r="AZ145" i="7" s="1"/>
  <c r="AZ143" i="7" a="1"/>
  <c r="AZ143" i="7" s="1"/>
  <c r="AZ141" i="7" a="1"/>
  <c r="AZ141" i="7" s="1"/>
  <c r="AZ139" i="7" a="1"/>
  <c r="AZ139" i="7" s="1"/>
  <c r="AZ137" i="7" a="1"/>
  <c r="AZ137" i="7" s="1"/>
  <c r="AZ135" i="7" a="1"/>
  <c r="AZ135" i="7" s="1"/>
  <c r="AZ133" i="7" a="1"/>
  <c r="AZ133" i="7" s="1"/>
  <c r="AZ131" i="7" a="1"/>
  <c r="AZ131" i="7" s="1"/>
  <c r="AZ129" i="7" a="1"/>
  <c r="AZ129" i="7" s="1"/>
  <c r="AZ127" i="7" a="1"/>
  <c r="AZ127" i="7" s="1"/>
  <c r="AZ125" i="7" a="1"/>
  <c r="AZ125" i="7" s="1"/>
  <c r="AZ123" i="7" a="1"/>
  <c r="AZ123" i="7" s="1"/>
  <c r="AZ121" i="7" a="1"/>
  <c r="AZ121" i="7" s="1"/>
  <c r="AZ119" i="7" a="1"/>
  <c r="AZ119" i="7" s="1"/>
  <c r="AZ117" i="7" a="1"/>
  <c r="AZ117" i="7" s="1"/>
  <c r="AZ115" i="7" a="1"/>
  <c r="AZ115" i="7" s="1"/>
  <c r="AZ113" i="7" a="1"/>
  <c r="AZ113" i="7" s="1"/>
  <c r="AZ111" i="7" a="1"/>
  <c r="AZ111" i="7" s="1"/>
  <c r="AZ109" i="7" a="1"/>
  <c r="AZ109" i="7" s="1"/>
  <c r="AZ107" i="7" a="1"/>
  <c r="AZ107" i="7" s="1"/>
  <c r="AZ214" i="7" a="1"/>
  <c r="AZ214" i="7" s="1"/>
  <c r="AZ182" i="7" a="1"/>
  <c r="AZ182" i="7" s="1"/>
  <c r="AZ177" i="7" a="1"/>
  <c r="AZ177" i="7" s="1"/>
  <c r="AZ174" i="7" a="1"/>
  <c r="AZ174" i="7" s="1"/>
  <c r="AZ172" i="7" a="1"/>
  <c r="AZ172" i="7" s="1"/>
  <c r="AZ170" i="7" a="1"/>
  <c r="AZ170" i="7" s="1"/>
  <c r="AZ166" i="7" a="1"/>
  <c r="AZ166" i="7" s="1"/>
  <c r="AZ163" i="7" a="1"/>
  <c r="AZ163" i="7" s="1"/>
  <c r="AZ151" i="7" a="1"/>
  <c r="AZ151" i="7" s="1"/>
  <c r="AZ328" i="7" a="1"/>
  <c r="AZ328" i="7" s="1"/>
  <c r="AZ263" i="7" a="1"/>
  <c r="AZ263" i="7" s="1"/>
  <c r="AZ246" i="7" a="1"/>
  <c r="AZ246" i="7" s="1"/>
  <c r="AZ215" i="7" a="1"/>
  <c r="AZ215" i="7" s="1"/>
  <c r="AZ210" i="7" a="1"/>
  <c r="AZ210" i="7" s="1"/>
  <c r="AZ208" i="7" a="1"/>
  <c r="AZ208" i="7" s="1"/>
  <c r="AZ183" i="7" a="1"/>
  <c r="AZ183" i="7" s="1"/>
  <c r="AZ168" i="7" a="1"/>
  <c r="AZ168" i="7" s="1"/>
  <c r="AZ162" i="7" a="1"/>
  <c r="AZ162" i="7" s="1"/>
  <c r="AZ161" i="7" a="1"/>
  <c r="AZ161" i="7" s="1"/>
  <c r="AZ150" i="7" a="1"/>
  <c r="AZ150" i="7" s="1"/>
  <c r="AZ253" i="7" a="1"/>
  <c r="AZ253" i="7" s="1"/>
  <c r="AZ198" i="7" a="1"/>
  <c r="AZ198" i="7" s="1"/>
  <c r="AZ192" i="7" a="1"/>
  <c r="AZ192" i="7" s="1"/>
  <c r="AZ167" i="7" a="1"/>
  <c r="AZ167" i="7" s="1"/>
  <c r="AZ140" i="7" a="1"/>
  <c r="AZ140" i="7" s="1"/>
  <c r="AZ124" i="7" a="1"/>
  <c r="AZ124" i="7" s="1"/>
  <c r="AZ110" i="7" a="1"/>
  <c r="AZ110" i="7" s="1"/>
  <c r="AZ104" i="7" a="1"/>
  <c r="AZ104" i="7" s="1"/>
  <c r="AZ99" i="7" a="1"/>
  <c r="AZ99" i="7" s="1"/>
  <c r="AZ92" i="7" a="1"/>
  <c r="AZ92" i="7" s="1"/>
  <c r="AZ82" i="7" a="1"/>
  <c r="AZ82" i="7" s="1"/>
  <c r="AZ74" i="7" a="1"/>
  <c r="AZ74" i="7" s="1"/>
  <c r="AZ66" i="7" a="1"/>
  <c r="AZ66" i="7" s="1"/>
  <c r="AZ59" i="7" a="1"/>
  <c r="AZ59" i="7" s="1"/>
  <c r="AZ51" i="7" a="1"/>
  <c r="AZ51" i="7" s="1"/>
  <c r="AZ50" i="7" a="1"/>
  <c r="AZ50" i="7" s="1"/>
  <c r="AZ48" i="7" a="1"/>
  <c r="AZ48" i="7" s="1"/>
  <c r="AZ42" i="7" a="1"/>
  <c r="AZ42" i="7" s="1"/>
  <c r="AZ29" i="7" a="1"/>
  <c r="AZ29" i="7" s="1"/>
  <c r="AZ26" i="7" a="1"/>
  <c r="AZ26" i="7" s="1"/>
  <c r="AZ16" i="7" a="1"/>
  <c r="AZ16" i="7" s="1"/>
  <c r="AZ243" i="7" a="1"/>
  <c r="AZ243" i="7" s="1"/>
  <c r="AZ185" i="7" a="1"/>
  <c r="AZ185" i="7" s="1"/>
  <c r="AZ160" i="7" a="1"/>
  <c r="AZ160" i="7" s="1"/>
  <c r="AZ159" i="7" a="1"/>
  <c r="AZ159" i="7" s="1"/>
  <c r="AZ158" i="7" a="1"/>
  <c r="AZ158" i="7" s="1"/>
  <c r="AZ138" i="7" a="1"/>
  <c r="AZ138" i="7" s="1"/>
  <c r="AZ122" i="7" a="1"/>
  <c r="AZ122" i="7" s="1"/>
  <c r="AZ112" i="7" a="1"/>
  <c r="AZ112" i="7" s="1"/>
  <c r="AZ105" i="7" a="1"/>
  <c r="AZ105" i="7" s="1"/>
  <c r="AZ97" i="7" a="1"/>
  <c r="AZ97" i="7" s="1"/>
  <c r="AZ91" i="7" a="1"/>
  <c r="AZ91" i="7" s="1"/>
  <c r="AZ88" i="7" a="1"/>
  <c r="AZ88" i="7" s="1"/>
  <c r="AZ84" i="7" a="1"/>
  <c r="AZ84" i="7" s="1"/>
  <c r="AZ65" i="7" a="1"/>
  <c r="AZ65" i="7" s="1"/>
  <c r="AZ61" i="7" a="1"/>
  <c r="AZ61" i="7" s="1"/>
  <c r="AZ43" i="7" a="1"/>
  <c r="AZ43" i="7" s="1"/>
  <c r="AZ39" i="7" a="1"/>
  <c r="AZ39" i="7" s="1"/>
  <c r="AZ37" i="7" a="1"/>
  <c r="AZ37" i="7" s="1"/>
  <c r="AZ24" i="7" a="1"/>
  <c r="AZ24" i="7" s="1"/>
  <c r="AZ22" i="7" a="1"/>
  <c r="AZ22" i="7" s="1"/>
  <c r="AZ256" i="7" a="1"/>
  <c r="AZ256" i="7" s="1"/>
  <c r="AZ206" i="7" a="1"/>
  <c r="AZ206" i="7" s="1"/>
  <c r="AZ201" i="7" a="1"/>
  <c r="AZ201" i="7" s="1"/>
  <c r="AZ199" i="7" a="1"/>
  <c r="AZ199" i="7" s="1"/>
  <c r="AZ196" i="7" a="1"/>
  <c r="AZ196" i="7" s="1"/>
  <c r="AZ173" i="7" a="1"/>
  <c r="AZ173" i="7" s="1"/>
  <c r="AZ136" i="7" a="1"/>
  <c r="AZ136" i="7" s="1"/>
  <c r="AZ120" i="7" a="1"/>
  <c r="AZ120" i="7" s="1"/>
  <c r="AZ118" i="7" a="1"/>
  <c r="AZ118" i="7" s="1"/>
  <c r="AZ114" i="7" a="1"/>
  <c r="AZ114" i="7" s="1"/>
  <c r="AZ100" i="7" a="1"/>
  <c r="AZ100" i="7" s="1"/>
  <c r="AZ96" i="7" a="1"/>
  <c r="AZ96" i="7" s="1"/>
  <c r="AZ86" i="7" a="1"/>
  <c r="AZ86" i="7" s="1"/>
  <c r="AZ79" i="7" a="1"/>
  <c r="AZ79" i="7" s="1"/>
  <c r="AZ76" i="7" a="1"/>
  <c r="AZ76" i="7" s="1"/>
  <c r="AZ73" i="7" a="1"/>
  <c r="AZ73" i="7" s="1"/>
  <c r="AZ72" i="7" a="1"/>
  <c r="AZ72" i="7" s="1"/>
  <c r="AZ64" i="7" a="1"/>
  <c r="AZ64" i="7" s="1"/>
  <c r="AZ58" i="7" a="1"/>
  <c r="AZ58" i="7" s="1"/>
  <c r="AZ57" i="7" a="1"/>
  <c r="AZ57" i="7" s="1"/>
  <c r="AZ44" i="7" a="1"/>
  <c r="AZ44" i="7" s="1"/>
  <c r="AZ35" i="7" a="1"/>
  <c r="AZ35" i="7" s="1"/>
  <c r="AZ21" i="7" a="1"/>
  <c r="AZ21" i="7" s="1"/>
  <c r="AZ14" i="7" a="1"/>
  <c r="AZ14" i="7" s="1"/>
  <c r="AZ229" i="7" a="1"/>
  <c r="AZ229" i="7" s="1"/>
  <c r="AZ190" i="7" a="1"/>
  <c r="AZ190" i="7" s="1"/>
  <c r="AZ171" i="7" a="1"/>
  <c r="AZ171" i="7" s="1"/>
  <c r="AZ134" i="7" a="1"/>
  <c r="AZ134" i="7" s="1"/>
  <c r="AZ101" i="7" a="1"/>
  <c r="AZ101" i="7" s="1"/>
  <c r="AZ95" i="7" a="1"/>
  <c r="AZ95" i="7" s="1"/>
  <c r="AZ75" i="7" a="1"/>
  <c r="AZ75" i="7" s="1"/>
  <c r="AZ71" i="7" a="1"/>
  <c r="AZ71" i="7" s="1"/>
  <c r="AZ63" i="7" a="1"/>
  <c r="AZ63" i="7" s="1"/>
  <c r="AZ56" i="7" a="1"/>
  <c r="AZ56" i="7" s="1"/>
  <c r="AZ54" i="7" a="1"/>
  <c r="AZ54" i="7" s="1"/>
  <c r="AZ52" i="7" a="1"/>
  <c r="AZ52" i="7" s="1"/>
  <c r="AZ45" i="7" a="1"/>
  <c r="AZ45" i="7" s="1"/>
  <c r="AZ30" i="7" a="1"/>
  <c r="AZ30" i="7" s="1"/>
  <c r="AZ363" i="7" a="1"/>
  <c r="AZ363" i="7" s="1"/>
  <c r="AZ203" i="7" a="1"/>
  <c r="AZ203" i="7" s="1"/>
  <c r="AZ149" i="7" a="1"/>
  <c r="AZ149" i="7" s="1"/>
  <c r="AZ132" i="7" a="1"/>
  <c r="AZ132" i="7" s="1"/>
  <c r="AZ90" i="7" a="1"/>
  <c r="AZ90" i="7" s="1"/>
  <c r="AZ83" i="7" a="1"/>
  <c r="AZ83" i="7" s="1"/>
  <c r="AZ81" i="7" a="1"/>
  <c r="AZ81" i="7" s="1"/>
  <c r="AZ70" i="7" a="1"/>
  <c r="AZ70" i="7" s="1"/>
  <c r="AZ60" i="7" a="1"/>
  <c r="AZ60" i="7" s="1"/>
  <c r="AZ49" i="7" a="1"/>
  <c r="AZ49" i="7" s="1"/>
  <c r="AZ46" i="7" a="1"/>
  <c r="AZ46" i="7" s="1"/>
  <c r="AZ31" i="7" a="1"/>
  <c r="AZ31" i="7" s="1"/>
  <c r="AZ148" i="7" a="1"/>
  <c r="AZ148" i="7" s="1"/>
  <c r="AZ53" i="7" a="1"/>
  <c r="AZ53" i="7" s="1"/>
  <c r="AZ202" i="7" a="1"/>
  <c r="AZ202" i="7" s="1"/>
  <c r="AZ144" i="7" a="1"/>
  <c r="AZ144" i="7" s="1"/>
  <c r="AZ126" i="7" a="1"/>
  <c r="AZ126" i="7" s="1"/>
  <c r="AZ78" i="7" a="1"/>
  <c r="AZ78" i="7" s="1"/>
  <c r="AZ222" i="7" a="1"/>
  <c r="AZ222" i="7" s="1"/>
  <c r="AZ178" i="7" a="1"/>
  <c r="AZ178" i="7" s="1"/>
  <c r="AZ87" i="7" a="1"/>
  <c r="AZ87" i="7" s="1"/>
  <c r="AZ184" i="7" a="1"/>
  <c r="AZ184" i="7" s="1"/>
  <c r="AZ106" i="7" a="1"/>
  <c r="AZ106" i="7" s="1"/>
  <c r="AZ102" i="7" a="1"/>
  <c r="AZ102" i="7" s="1"/>
  <c r="AZ188" i="7" a="1"/>
  <c r="AZ188" i="7" s="1"/>
  <c r="AZ146" i="7" a="1"/>
  <c r="AZ146" i="7" s="1"/>
  <c r="AZ128" i="7" a="1"/>
  <c r="AZ128" i="7" s="1"/>
  <c r="AZ251" i="7" a="1"/>
  <c r="AZ251" i="7" s="1"/>
  <c r="AZ116" i="7" a="1"/>
  <c r="AZ116" i="7" s="1"/>
  <c r="AZ103" i="7" a="1"/>
  <c r="AZ103" i="7" s="1"/>
  <c r="AZ194" i="7" a="1"/>
  <c r="AZ194" i="7" s="1"/>
  <c r="AZ179" i="7" a="1"/>
  <c r="AZ179" i="7" s="1"/>
  <c r="AZ142" i="7" a="1"/>
  <c r="AZ142" i="7" s="1"/>
  <c r="AZ130" i="7" a="1"/>
  <c r="AZ130" i="7" s="1"/>
  <c r="AZ9" i="7"/>
  <c r="V5" i="7"/>
  <c r="BA5" i="7"/>
  <c r="DP5" i="7"/>
  <c r="DO6" i="7"/>
  <c r="DQ3" i="7"/>
  <c r="DQ2" i="7"/>
  <c r="DQ4" i="7" s="1"/>
  <c r="DQ369" i="7"/>
  <c r="DQ366" i="7"/>
  <c r="DQ362" i="7"/>
  <c r="DQ358" i="7"/>
  <c r="DQ354" i="7"/>
  <c r="DQ350" i="7"/>
  <c r="DQ346" i="7"/>
  <c r="DQ342" i="7"/>
  <c r="DQ338" i="7"/>
  <c r="DQ334" i="7"/>
  <c r="DQ330" i="7"/>
  <c r="DQ326" i="7"/>
  <c r="DQ322" i="7"/>
  <c r="DQ318" i="7"/>
  <c r="DQ314" i="7"/>
  <c r="DQ310" i="7"/>
  <c r="DQ306" i="7"/>
  <c r="DQ302" i="7"/>
  <c r="DQ361" i="7"/>
  <c r="DQ351" i="7"/>
  <c r="DQ340" i="7"/>
  <c r="DQ329" i="7"/>
  <c r="DQ319" i="7"/>
  <c r="DQ360" i="7"/>
  <c r="DQ349" i="7"/>
  <c r="DQ339" i="7"/>
  <c r="DQ328" i="7"/>
  <c r="DQ317" i="7"/>
  <c r="DQ307" i="7"/>
  <c r="DQ299" i="7"/>
  <c r="DQ295" i="7"/>
  <c r="DQ359" i="7"/>
  <c r="DQ368" i="7"/>
  <c r="DQ357" i="7"/>
  <c r="DQ347" i="7"/>
  <c r="DQ336" i="7"/>
  <c r="DQ367" i="7"/>
  <c r="DQ356" i="7"/>
  <c r="DQ345" i="7"/>
  <c r="DQ335" i="7"/>
  <c r="DQ324" i="7"/>
  <c r="DQ313" i="7"/>
  <c r="DQ303" i="7"/>
  <c r="DQ365" i="7"/>
  <c r="DQ364" i="7"/>
  <c r="DQ353" i="7"/>
  <c r="DQ343" i="7"/>
  <c r="DQ332" i="7"/>
  <c r="DQ321" i="7"/>
  <c r="DQ311" i="7"/>
  <c r="DQ337" i="7"/>
  <c r="DQ308" i="7"/>
  <c r="DQ305" i="7"/>
  <c r="DQ293" i="7"/>
  <c r="DQ291" i="7"/>
  <c r="DQ287" i="7"/>
  <c r="DQ283" i="7"/>
  <c r="DQ279" i="7"/>
  <c r="DQ275" i="7"/>
  <c r="DQ271" i="7"/>
  <c r="DQ267" i="7"/>
  <c r="DQ263" i="7"/>
  <c r="DQ259" i="7"/>
  <c r="DQ255" i="7"/>
  <c r="DQ341" i="7"/>
  <c r="DQ327" i="7"/>
  <c r="DQ348" i="7"/>
  <c r="DQ331" i="7"/>
  <c r="DQ325" i="7"/>
  <c r="DQ316" i="7"/>
  <c r="DQ363" i="7"/>
  <c r="DQ355" i="7"/>
  <c r="DQ333" i="7"/>
  <c r="DQ323" i="7"/>
  <c r="DQ282" i="7"/>
  <c r="DQ262" i="7"/>
  <c r="DQ298" i="7"/>
  <c r="DQ285" i="7"/>
  <c r="DQ284" i="7"/>
  <c r="DQ294" i="7"/>
  <c r="DQ290" i="7"/>
  <c r="DQ274" i="7"/>
  <c r="DQ268" i="7"/>
  <c r="DQ257" i="7"/>
  <c r="DQ344" i="7"/>
  <c r="DQ312" i="7"/>
  <c r="DQ292" i="7"/>
  <c r="DQ277" i="7"/>
  <c r="DQ276" i="7"/>
  <c r="DQ266" i="7"/>
  <c r="DQ352" i="7"/>
  <c r="DQ320" i="7"/>
  <c r="DQ309" i="7"/>
  <c r="DQ297" i="7"/>
  <c r="DQ278" i="7"/>
  <c r="DQ265" i="7"/>
  <c r="DQ315" i="7"/>
  <c r="DQ304" i="7"/>
  <c r="DQ300" i="7"/>
  <c r="DQ281" i="7"/>
  <c r="DQ280" i="7"/>
  <c r="DQ264" i="7"/>
  <c r="DQ256" i="7"/>
  <c r="DQ243" i="7"/>
  <c r="DQ242" i="7"/>
  <c r="DQ223" i="7"/>
  <c r="DQ212" i="7"/>
  <c r="DQ301" i="7"/>
  <c r="DQ289" i="7"/>
  <c r="DQ272" i="7"/>
  <c r="DQ245" i="7"/>
  <c r="DQ244" i="7"/>
  <c r="DQ222" i="7"/>
  <c r="DQ221" i="7"/>
  <c r="DQ211" i="7"/>
  <c r="DQ205" i="7"/>
  <c r="DQ201" i="7"/>
  <c r="DQ247" i="7"/>
  <c r="DQ246" i="7"/>
  <c r="DQ231" i="7"/>
  <c r="DQ220" i="7"/>
  <c r="DQ210" i="7"/>
  <c r="DQ209" i="7"/>
  <c r="DQ288" i="7"/>
  <c r="DQ249" i="7"/>
  <c r="DQ248" i="7"/>
  <c r="DQ233" i="7"/>
  <c r="DQ232" i="7"/>
  <c r="DQ230" i="7"/>
  <c r="DQ229" i="7"/>
  <c r="DQ219" i="7"/>
  <c r="DQ208" i="7"/>
  <c r="DQ204" i="7"/>
  <c r="DQ270" i="7"/>
  <c r="DQ260" i="7"/>
  <c r="DQ251" i="7"/>
  <c r="DQ250" i="7"/>
  <c r="DQ235" i="7"/>
  <c r="DQ234" i="7"/>
  <c r="DQ228" i="7"/>
  <c r="DQ218" i="7"/>
  <c r="DQ217" i="7"/>
  <c r="DQ258" i="7"/>
  <c r="DQ253" i="7"/>
  <c r="DQ252" i="7"/>
  <c r="DQ237" i="7"/>
  <c r="DQ236" i="7"/>
  <c r="DQ227" i="7"/>
  <c r="DQ216" i="7"/>
  <c r="DQ207" i="7"/>
  <c r="DQ203" i="7"/>
  <c r="DQ199" i="7"/>
  <c r="DQ195" i="7"/>
  <c r="DQ296" i="7"/>
  <c r="DQ286" i="7"/>
  <c r="DQ254" i="7"/>
  <c r="DQ239" i="7"/>
  <c r="DQ238" i="7"/>
  <c r="DQ226" i="7"/>
  <c r="DQ225" i="7"/>
  <c r="DQ215" i="7"/>
  <c r="DQ273" i="7"/>
  <c r="DQ197" i="7"/>
  <c r="DQ182" i="7"/>
  <c r="DQ181" i="7"/>
  <c r="DQ171" i="7"/>
  <c r="DQ160" i="7"/>
  <c r="DQ153" i="7"/>
  <c r="DQ149" i="7"/>
  <c r="DQ145" i="7"/>
  <c r="DQ141" i="7"/>
  <c r="DQ137" i="7"/>
  <c r="DQ133" i="7"/>
  <c r="DQ129" i="7"/>
  <c r="DQ125" i="7"/>
  <c r="DQ121" i="7"/>
  <c r="DQ117" i="7"/>
  <c r="DQ113" i="7"/>
  <c r="DQ269" i="7"/>
  <c r="DQ214" i="7"/>
  <c r="DQ191" i="7"/>
  <c r="DQ180" i="7"/>
  <c r="DQ170" i="7"/>
  <c r="DQ169" i="7"/>
  <c r="DQ159" i="7"/>
  <c r="DQ213" i="7"/>
  <c r="DQ206" i="7"/>
  <c r="DQ190" i="7"/>
  <c r="DQ189" i="7"/>
  <c r="DQ179" i="7"/>
  <c r="DQ168" i="7"/>
  <c r="DQ158" i="7"/>
  <c r="DQ157" i="7"/>
  <c r="DQ152" i="7"/>
  <c r="DQ148" i="7"/>
  <c r="DQ144" i="7"/>
  <c r="DQ140" i="7"/>
  <c r="DQ136" i="7"/>
  <c r="DQ132" i="7"/>
  <c r="DQ128" i="7"/>
  <c r="DQ194" i="7"/>
  <c r="DQ192" i="7"/>
  <c r="DQ188" i="7"/>
  <c r="DQ178" i="7"/>
  <c r="DQ177" i="7"/>
  <c r="DQ167" i="7"/>
  <c r="DQ156" i="7"/>
  <c r="DQ261" i="7"/>
  <c r="DQ198" i="7"/>
  <c r="DQ196" i="7"/>
  <c r="DQ187" i="7"/>
  <c r="DQ241" i="7"/>
  <c r="DQ200" i="7"/>
  <c r="DQ186" i="7"/>
  <c r="DQ185" i="7"/>
  <c r="DQ175" i="7"/>
  <c r="DQ164" i="7"/>
  <c r="DQ166" i="7"/>
  <c r="DQ154" i="7"/>
  <c r="DQ139" i="7"/>
  <c r="DQ120" i="7"/>
  <c r="DQ119" i="7"/>
  <c r="DQ118" i="7"/>
  <c r="DQ111" i="7"/>
  <c r="DQ107" i="7"/>
  <c r="DQ103" i="7"/>
  <c r="DQ99" i="7"/>
  <c r="DQ95" i="7"/>
  <c r="DQ91" i="7"/>
  <c r="DQ87" i="7"/>
  <c r="DQ83" i="7"/>
  <c r="DQ79" i="7"/>
  <c r="DQ75" i="7"/>
  <c r="DQ71" i="7"/>
  <c r="DQ67" i="7"/>
  <c r="DQ63" i="7"/>
  <c r="DQ59" i="7"/>
  <c r="DQ55" i="7"/>
  <c r="DQ51" i="7"/>
  <c r="DQ47" i="7"/>
  <c r="DQ43" i="7"/>
  <c r="DQ40" i="7"/>
  <c r="DQ36" i="7"/>
  <c r="DQ32" i="7"/>
  <c r="DQ28" i="7"/>
  <c r="DQ24" i="7"/>
  <c r="DQ20" i="7"/>
  <c r="DQ16" i="7"/>
  <c r="DQ202" i="7"/>
  <c r="DQ193" i="7"/>
  <c r="DQ173" i="7"/>
  <c r="DQ161" i="7"/>
  <c r="DQ143" i="7"/>
  <c r="DQ165" i="7"/>
  <c r="DQ151" i="7"/>
  <c r="DQ134" i="7"/>
  <c r="DQ155" i="7"/>
  <c r="DQ138" i="7"/>
  <c r="DQ130" i="7"/>
  <c r="DQ109" i="7"/>
  <c r="DQ105" i="7"/>
  <c r="DQ101" i="7"/>
  <c r="DQ97" i="7"/>
  <c r="DQ93" i="7"/>
  <c r="DQ89" i="7"/>
  <c r="DQ85" i="7"/>
  <c r="DQ81" i="7"/>
  <c r="DQ77" i="7"/>
  <c r="DQ73" i="7"/>
  <c r="DQ69" i="7"/>
  <c r="DQ65" i="7"/>
  <c r="DQ61" i="7"/>
  <c r="DQ57" i="7"/>
  <c r="DQ53" i="7"/>
  <c r="DQ49" i="7"/>
  <c r="DQ45" i="7"/>
  <c r="DQ183" i="7"/>
  <c r="DQ172" i="7"/>
  <c r="DQ142" i="7"/>
  <c r="DQ126" i="7"/>
  <c r="DQ240" i="7"/>
  <c r="DQ174" i="7"/>
  <c r="DQ162" i="7"/>
  <c r="DQ146" i="7"/>
  <c r="DQ131" i="7"/>
  <c r="DQ127" i="7"/>
  <c r="DQ116" i="7"/>
  <c r="DQ115" i="7"/>
  <c r="DQ114" i="7"/>
  <c r="DQ112" i="7"/>
  <c r="DQ108" i="7"/>
  <c r="DQ104" i="7"/>
  <c r="DQ100" i="7"/>
  <c r="DQ96" i="7"/>
  <c r="DQ92" i="7"/>
  <c r="DQ88" i="7"/>
  <c r="DQ84" i="7"/>
  <c r="DQ80" i="7"/>
  <c r="DQ76" i="7"/>
  <c r="DQ72" i="7"/>
  <c r="DQ68" i="7"/>
  <c r="DQ64" i="7"/>
  <c r="DQ60" i="7"/>
  <c r="DQ56" i="7"/>
  <c r="DQ52" i="7"/>
  <c r="DQ48" i="7"/>
  <c r="DQ44" i="7"/>
  <c r="DQ41" i="7"/>
  <c r="DQ176" i="7"/>
  <c r="DQ150" i="7"/>
  <c r="DQ135" i="7"/>
  <c r="DQ90" i="7"/>
  <c r="DQ58" i="7"/>
  <c r="DQ35" i="7"/>
  <c r="DQ30" i="7"/>
  <c r="DQ21" i="7"/>
  <c r="DQ224" i="7"/>
  <c r="DQ124" i="7"/>
  <c r="DQ102" i="7"/>
  <c r="DQ70" i="7"/>
  <c r="DQ39" i="7"/>
  <c r="DQ31" i="7"/>
  <c r="DQ26" i="7"/>
  <c r="DQ17" i="7"/>
  <c r="DQ12" i="7"/>
  <c r="DQ123" i="7"/>
  <c r="DQ82" i="7"/>
  <c r="DQ50" i="7"/>
  <c r="DQ27" i="7"/>
  <c r="DQ22" i="7"/>
  <c r="DQ122" i="7"/>
  <c r="DQ94" i="7"/>
  <c r="DQ62" i="7"/>
  <c r="DQ23" i="7"/>
  <c r="DQ18" i="7"/>
  <c r="DQ11" i="7"/>
  <c r="DQ147" i="7"/>
  <c r="DQ106" i="7"/>
  <c r="DQ74" i="7"/>
  <c r="DQ37" i="7"/>
  <c r="DQ19" i="7"/>
  <c r="DQ184" i="7"/>
  <c r="DQ163" i="7"/>
  <c r="DQ86" i="7"/>
  <c r="DQ54" i="7"/>
  <c r="DQ33" i="7"/>
  <c r="DQ10" i="7"/>
  <c r="DQ98" i="7"/>
  <c r="DQ66" i="7"/>
  <c r="DQ29" i="7"/>
  <c r="DR9" i="7"/>
  <c r="DQ110" i="7"/>
  <c r="DQ78" i="7"/>
  <c r="DQ46" i="7"/>
  <c r="DQ42" i="7"/>
  <c r="DQ38" i="7"/>
  <c r="DQ34" i="7"/>
  <c r="DQ25" i="7"/>
  <c r="DQ15" i="7"/>
  <c r="DQ14" i="7"/>
  <c r="DQ13" i="7"/>
  <c r="B29" i="5"/>
  <c r="F28" i="5"/>
  <c r="BA80" i="7" l="1" a="1"/>
  <c r="BA80" i="7" s="1"/>
  <c r="BA74" i="7" a="1"/>
  <c r="BA74" i="7" s="1"/>
  <c r="BA61" i="7" a="1"/>
  <c r="BA61" i="7" s="1"/>
  <c r="BA89" i="7" a="1"/>
  <c r="BA89" i="7" s="1"/>
  <c r="BA33" i="7" a="1"/>
  <c r="BA33" i="7" s="1"/>
  <c r="BA53" i="7" a="1"/>
  <c r="BA53" i="7" s="1"/>
  <c r="BA50" i="7" a="1"/>
  <c r="BA50" i="7" s="1"/>
  <c r="BA48" i="7" a="1"/>
  <c r="BA48" i="7" s="1"/>
  <c r="BA59" i="7" a="1"/>
  <c r="BA59" i="7" s="1"/>
  <c r="BA77" i="7" a="1"/>
  <c r="BA77" i="7" s="1"/>
  <c r="BA23" i="7" a="1"/>
  <c r="BA23" i="7" s="1"/>
  <c r="BA16" i="7" a="1"/>
  <c r="BA16" i="7" s="1"/>
  <c r="BA34" i="7" a="1"/>
  <c r="BA34" i="7" s="1"/>
  <c r="BA41" i="7" a="1"/>
  <c r="BA41" i="7" s="1"/>
  <c r="BA26" i="7" a="1"/>
  <c r="BA26" i="7" s="1"/>
  <c r="BA51" i="7" a="1"/>
  <c r="BA51" i="7" s="1"/>
  <c r="BA19" i="7" a="1"/>
  <c r="BA19" i="7" s="1"/>
  <c r="BA17" i="7" a="1"/>
  <c r="BA17" i="7" s="1"/>
  <c r="BA29" i="7" a="1"/>
  <c r="BA29" i="7" s="1"/>
  <c r="BA18" i="7" a="1"/>
  <c r="BA18" i="7" s="1"/>
  <c r="BA14" i="7" a="1"/>
  <c r="BA14" i="7" s="1"/>
  <c r="BA25" i="7" a="1"/>
  <c r="BA25" i="7" s="1"/>
  <c r="BA12" i="7" a="1"/>
  <c r="BA12" i="7" s="1"/>
  <c r="BA11" i="7" a="1"/>
  <c r="BA11" i="7" s="1"/>
  <c r="BA28" i="7" a="1"/>
  <c r="BA28" i="7" s="1"/>
  <c r="BA360" i="7" a="1"/>
  <c r="BA360" i="7" s="1"/>
  <c r="BA336" i="7" a="1"/>
  <c r="BA336" i="7" s="1"/>
  <c r="BA320" i="7" a="1"/>
  <c r="BA320" i="7" s="1"/>
  <c r="BA300" i="7" a="1"/>
  <c r="BA300" i="7" s="1"/>
  <c r="BA292" i="7" a="1"/>
  <c r="BA292" i="7" s="1"/>
  <c r="BA289" i="7" a="1"/>
  <c r="BA289" i="7" s="1"/>
  <c r="BA287" i="7" a="1"/>
  <c r="BA287" i="7" s="1"/>
  <c r="BA284" i="7" a="1"/>
  <c r="BA284" i="7" s="1"/>
  <c r="BA272" i="7" a="1"/>
  <c r="BA272" i="7" s="1"/>
  <c r="BA350" i="7" a="1"/>
  <c r="BA350" i="7" s="1"/>
  <c r="BA346" i="7" a="1"/>
  <c r="BA346" i="7" s="1"/>
  <c r="BA335" i="7" a="1"/>
  <c r="BA335" i="7" s="1"/>
  <c r="BA321" i="7" a="1"/>
  <c r="BA321" i="7" s="1"/>
  <c r="BA319" i="7" a="1"/>
  <c r="BA319" i="7" s="1"/>
  <c r="BA299" i="7" a="1"/>
  <c r="BA299" i="7" s="1"/>
  <c r="BA286" i="7" a="1"/>
  <c r="BA286" i="7" s="1"/>
  <c r="BA283" i="7" a="1"/>
  <c r="BA283" i="7" s="1"/>
  <c r="BA271" i="7" a="1"/>
  <c r="BA271" i="7" s="1"/>
  <c r="BA366" i="7" a="1"/>
  <c r="BA366" i="7" s="1"/>
  <c r="BA364" i="7" a="1"/>
  <c r="BA364" i="7" s="1"/>
  <c r="BA362" i="7" a="1"/>
  <c r="BA362" i="7" s="1"/>
  <c r="BA337" i="7" a="1"/>
  <c r="BA337" i="7" s="1"/>
  <c r="BA318" i="7" a="1"/>
  <c r="BA318" i="7" s="1"/>
  <c r="BA314" i="7" a="1"/>
  <c r="BA314" i="7" s="1"/>
  <c r="BA306" i="7" a="1"/>
  <c r="BA306" i="7" s="1"/>
  <c r="BA298" i="7" a="1"/>
  <c r="BA298" i="7" s="1"/>
  <c r="BA282" i="7" a="1"/>
  <c r="BA282" i="7" s="1"/>
  <c r="CG5" i="7"/>
  <c r="BA369" i="7" a="1"/>
  <c r="BA369" i="7" s="1"/>
  <c r="BA359" i="7" a="1"/>
  <c r="BA359" i="7" s="1"/>
  <c r="BA357" i="7" a="1"/>
  <c r="BA357" i="7" s="1"/>
  <c r="BA355" i="7" a="1"/>
  <c r="BA355" i="7" s="1"/>
  <c r="BA353" i="7" a="1"/>
  <c r="BA353" i="7" s="1"/>
  <c r="BA347" i="7" a="1"/>
  <c r="BA347" i="7" s="1"/>
  <c r="BA332" i="7" a="1"/>
  <c r="BA332" i="7" s="1"/>
  <c r="BA327" i="7" a="1"/>
  <c r="BA327" i="7" s="1"/>
  <c r="BA322" i="7" a="1"/>
  <c r="BA322" i="7" s="1"/>
  <c r="BA317" i="7" a="1"/>
  <c r="BA317" i="7" s="1"/>
  <c r="BA315" i="7" a="1"/>
  <c r="BA315" i="7" s="1"/>
  <c r="BA310" i="7" a="1"/>
  <c r="BA310" i="7" s="1"/>
  <c r="BA308" i="7" a="1"/>
  <c r="BA308" i="7" s="1"/>
  <c r="BA305" i="7" a="1"/>
  <c r="BA305" i="7" s="1"/>
  <c r="BA297" i="7" a="1"/>
  <c r="BA297" i="7" s="1"/>
  <c r="BA281" i="7" a="1"/>
  <c r="BA281" i="7" s="1"/>
  <c r="BA277" i="7" a="1"/>
  <c r="BA277" i="7" s="1"/>
  <c r="BA349" i="7" a="1"/>
  <c r="BA349" i="7" s="1"/>
  <c r="BA345" i="7" a="1"/>
  <c r="BA345" i="7" s="1"/>
  <c r="BA326" i="7" a="1"/>
  <c r="BA326" i="7" s="1"/>
  <c r="BA316" i="7" a="1"/>
  <c r="BA316" i="7" s="1"/>
  <c r="BA312" i="7" a="1"/>
  <c r="BA312" i="7" s="1"/>
  <c r="BA304" i="7" a="1"/>
  <c r="BA304" i="7" s="1"/>
  <c r="BA296" i="7" a="1"/>
  <c r="BA296" i="7" s="1"/>
  <c r="BA290" i="7" a="1"/>
  <c r="BA290" i="7" s="1"/>
  <c r="BA288" i="7" a="1"/>
  <c r="BA288" i="7" s="1"/>
  <c r="BA285" i="7" a="1"/>
  <c r="BA285" i="7" s="1"/>
  <c r="BA276" i="7" a="1"/>
  <c r="BA276" i="7" s="1"/>
  <c r="BA368" i="7" a="1"/>
  <c r="BA368" i="7" s="1"/>
  <c r="BA361" i="7" a="1"/>
  <c r="BA361" i="7" s="1"/>
  <c r="BA352" i="7" a="1"/>
  <c r="BA352" i="7" s="1"/>
  <c r="BA348" i="7" a="1"/>
  <c r="BA348" i="7" s="1"/>
  <c r="BA344" i="7" a="1"/>
  <c r="BA344" i="7" s="1"/>
  <c r="BA338" i="7" a="1"/>
  <c r="BA338" i="7" s="1"/>
  <c r="BA333" i="7" a="1"/>
  <c r="BA333" i="7" s="1"/>
  <c r="BA331" i="7" a="1"/>
  <c r="BA331" i="7" s="1"/>
  <c r="BA328" i="7" a="1"/>
  <c r="BA328" i="7" s="1"/>
  <c r="BA325" i="7" a="1"/>
  <c r="BA325" i="7" s="1"/>
  <c r="BA323" i="7" a="1"/>
  <c r="BA323" i="7" s="1"/>
  <c r="BA303" i="7" a="1"/>
  <c r="BA303" i="7" s="1"/>
  <c r="BA295" i="7" a="1"/>
  <c r="BA295" i="7" s="1"/>
  <c r="BA280" i="7" a="1"/>
  <c r="BA280" i="7" s="1"/>
  <c r="BA275" i="7" a="1"/>
  <c r="BA275" i="7" s="1"/>
  <c r="BA351" i="7" a="1"/>
  <c r="BA351" i="7" s="1"/>
  <c r="BA269" i="7" a="1"/>
  <c r="BA269" i="7" s="1"/>
  <c r="BA262" i="7" a="1"/>
  <c r="BA262" i="7" s="1"/>
  <c r="BA261" i="7" a="1"/>
  <c r="BA261" i="7" s="1"/>
  <c r="BA259" i="7" a="1"/>
  <c r="BA259" i="7" s="1"/>
  <c r="BA254" i="7" a="1"/>
  <c r="BA254" i="7" s="1"/>
  <c r="BA223" i="7" a="1"/>
  <c r="BA223" i="7" s="1"/>
  <c r="BA220" i="7" a="1"/>
  <c r="BA220" i="7" s="1"/>
  <c r="BA217" i="7" a="1"/>
  <c r="BA217" i="7" s="1"/>
  <c r="BA216" i="7" a="1"/>
  <c r="BA216" i="7" s="1"/>
  <c r="BA195" i="7" a="1"/>
  <c r="BA195" i="7" s="1"/>
  <c r="BA354" i="7" a="1"/>
  <c r="BA354" i="7" s="1"/>
  <c r="BA340" i="7" a="1"/>
  <c r="BA340" i="7" s="1"/>
  <c r="BA309" i="7" a="1"/>
  <c r="BA309" i="7" s="1"/>
  <c r="BA268" i="7" a="1"/>
  <c r="BA268" i="7" s="1"/>
  <c r="BA265" i="7" a="1"/>
  <c r="BA265" i="7" s="1"/>
  <c r="BA260" i="7" a="1"/>
  <c r="BA260" i="7" s="1"/>
  <c r="BA258" i="7" a="1"/>
  <c r="BA258" i="7" s="1"/>
  <c r="BA255" i="7" a="1"/>
  <c r="BA255" i="7" s="1"/>
  <c r="BA245" i="7" a="1"/>
  <c r="BA245" i="7" s="1"/>
  <c r="BA242" i="7" a="1"/>
  <c r="BA242" i="7" s="1"/>
  <c r="BA225" i="7" a="1"/>
  <c r="BA225" i="7" s="1"/>
  <c r="BA219" i="7" a="1"/>
  <c r="BA219" i="7" s="1"/>
  <c r="BA218" i="7" a="1"/>
  <c r="BA218" i="7" s="1"/>
  <c r="BA212" i="7" a="1"/>
  <c r="BA212" i="7" s="1"/>
  <c r="BA208" i="7" a="1"/>
  <c r="BA208" i="7" s="1"/>
  <c r="BA367" i="7" a="1"/>
  <c r="BA367" i="7" s="1"/>
  <c r="BA343" i="7" a="1"/>
  <c r="BA343" i="7" s="1"/>
  <c r="BA330" i="7" a="1"/>
  <c r="BA330" i="7" s="1"/>
  <c r="BA302" i="7" a="1"/>
  <c r="BA302" i="7" s="1"/>
  <c r="BA279" i="7" a="1"/>
  <c r="BA279" i="7" s="1"/>
  <c r="BA278" i="7" a="1"/>
  <c r="BA278" i="7" s="1"/>
  <c r="BA267" i="7" a="1"/>
  <c r="BA267" i="7" s="1"/>
  <c r="BA266" i="7" a="1"/>
  <c r="BA266" i="7" s="1"/>
  <c r="BA257" i="7" a="1"/>
  <c r="BA257" i="7" s="1"/>
  <c r="BA252" i="7" a="1"/>
  <c r="BA252" i="7" s="1"/>
  <c r="BA250" i="7" a="1"/>
  <c r="BA250" i="7" s="1"/>
  <c r="BA227" i="7" a="1"/>
  <c r="BA227" i="7" s="1"/>
  <c r="BA356" i="7" a="1"/>
  <c r="BA356" i="7" s="1"/>
  <c r="BA339" i="7" a="1"/>
  <c r="BA339" i="7" s="1"/>
  <c r="BA334" i="7" a="1"/>
  <c r="BA334" i="7" s="1"/>
  <c r="BA311" i="7" a="1"/>
  <c r="BA311" i="7" s="1"/>
  <c r="BA248" i="7" a="1"/>
  <c r="BA248" i="7" s="1"/>
  <c r="BA239" i="7" a="1"/>
  <c r="BA239" i="7" s="1"/>
  <c r="BA237" i="7" a="1"/>
  <c r="BA237" i="7" s="1"/>
  <c r="BA235" i="7" a="1"/>
  <c r="BA235" i="7" s="1"/>
  <c r="BA233" i="7" a="1"/>
  <c r="BA233" i="7" s="1"/>
  <c r="BA231" i="7" a="1"/>
  <c r="BA231" i="7" s="1"/>
  <c r="BA229" i="7" a="1"/>
  <c r="BA229" i="7" s="1"/>
  <c r="BA213" i="7" a="1"/>
  <c r="BA213" i="7" s="1"/>
  <c r="BA365" i="7" a="1"/>
  <c r="BA365" i="7" s="1"/>
  <c r="BA342" i="7" a="1"/>
  <c r="BA342" i="7" s="1"/>
  <c r="BA329" i="7" a="1"/>
  <c r="BA329" i="7" s="1"/>
  <c r="BA313" i="7" a="1"/>
  <c r="BA313" i="7" s="1"/>
  <c r="BA294" i="7" a="1"/>
  <c r="BA294" i="7" s="1"/>
  <c r="BA291" i="7" a="1"/>
  <c r="BA291" i="7" s="1"/>
  <c r="BA358" i="7" a="1"/>
  <c r="BA358" i="7" s="1"/>
  <c r="BA301" i="7" a="1"/>
  <c r="BA301" i="7" s="1"/>
  <c r="BA263" i="7" a="1"/>
  <c r="BA263" i="7" s="1"/>
  <c r="BA256" i="7" a="1"/>
  <c r="BA256" i="7" s="1"/>
  <c r="BA246" i="7" a="1"/>
  <c r="BA246" i="7" s="1"/>
  <c r="BA243" i="7" a="1"/>
  <c r="BA243" i="7" s="1"/>
  <c r="BA240" i="7" a="1"/>
  <c r="BA240" i="7" s="1"/>
  <c r="BA230" i="7" a="1"/>
  <c r="BA230" i="7" s="1"/>
  <c r="BA193" i="7" a="1"/>
  <c r="BA193" i="7" s="1"/>
  <c r="BA191" i="7" a="1"/>
  <c r="BA191" i="7" s="1"/>
  <c r="BA189" i="7" a="1"/>
  <c r="BA189" i="7" s="1"/>
  <c r="BA187" i="7" a="1"/>
  <c r="BA187" i="7" s="1"/>
  <c r="BA176" i="7" a="1"/>
  <c r="BA176" i="7" s="1"/>
  <c r="BA169" i="7" a="1"/>
  <c r="BA169" i="7" s="1"/>
  <c r="BA156" i="7" a="1"/>
  <c r="BA156" i="7" s="1"/>
  <c r="BA152" i="7" a="1"/>
  <c r="BA152" i="7" s="1"/>
  <c r="BA147" i="7" a="1"/>
  <c r="BA147" i="7" s="1"/>
  <c r="BA145" i="7" a="1"/>
  <c r="BA145" i="7" s="1"/>
  <c r="BA143" i="7" a="1"/>
  <c r="BA143" i="7" s="1"/>
  <c r="BA141" i="7" a="1"/>
  <c r="BA141" i="7" s="1"/>
  <c r="BA139" i="7" a="1"/>
  <c r="BA139" i="7" s="1"/>
  <c r="BA137" i="7" a="1"/>
  <c r="BA137" i="7" s="1"/>
  <c r="BA135" i="7" a="1"/>
  <c r="BA135" i="7" s="1"/>
  <c r="BA133" i="7" a="1"/>
  <c r="BA133" i="7" s="1"/>
  <c r="BA131" i="7" a="1"/>
  <c r="BA131" i="7" s="1"/>
  <c r="BA129" i="7" a="1"/>
  <c r="BA129" i="7" s="1"/>
  <c r="BA127" i="7" a="1"/>
  <c r="BA127" i="7" s="1"/>
  <c r="BA125" i="7" a="1"/>
  <c r="BA125" i="7" s="1"/>
  <c r="BA123" i="7" a="1"/>
  <c r="BA123" i="7" s="1"/>
  <c r="BA121" i="7" a="1"/>
  <c r="BA121" i="7" s="1"/>
  <c r="BA119" i="7" a="1"/>
  <c r="BA119" i="7" s="1"/>
  <c r="BA117" i="7" a="1"/>
  <c r="BA117" i="7" s="1"/>
  <c r="BA115" i="7" a="1"/>
  <c r="BA115" i="7" s="1"/>
  <c r="BA113" i="7" a="1"/>
  <c r="BA113" i="7" s="1"/>
  <c r="BA111" i="7" a="1"/>
  <c r="BA111" i="7" s="1"/>
  <c r="BA109" i="7" a="1"/>
  <c r="BA109" i="7" s="1"/>
  <c r="BA107" i="7" a="1"/>
  <c r="BA107" i="7" s="1"/>
  <c r="BA105" i="7" a="1"/>
  <c r="BA105" i="7" s="1"/>
  <c r="BA103" i="7" a="1"/>
  <c r="BA103" i="7" s="1"/>
  <c r="BA101" i="7" a="1"/>
  <c r="BA101" i="7" s="1"/>
  <c r="BA99" i="7" a="1"/>
  <c r="BA99" i="7" s="1"/>
  <c r="BA91" i="7" a="1"/>
  <c r="BA91" i="7" s="1"/>
  <c r="BA90" i="7" a="1"/>
  <c r="BA90" i="7" s="1"/>
  <c r="BA247" i="7" a="1"/>
  <c r="BA247" i="7" s="1"/>
  <c r="BA224" i="7" a="1"/>
  <c r="BA224" i="7" s="1"/>
  <c r="BA207" i="7" a="1"/>
  <c r="BA207" i="7" s="1"/>
  <c r="BA205" i="7" a="1"/>
  <c r="BA205" i="7" s="1"/>
  <c r="BA197" i="7" a="1"/>
  <c r="BA197" i="7" s="1"/>
  <c r="BA182" i="7" a="1"/>
  <c r="BA182" i="7" s="1"/>
  <c r="BA177" i="7" a="1"/>
  <c r="BA177" i="7" s="1"/>
  <c r="BA174" i="7" a="1"/>
  <c r="BA174" i="7" s="1"/>
  <c r="BA172" i="7" a="1"/>
  <c r="BA172" i="7" s="1"/>
  <c r="BA170" i="7" a="1"/>
  <c r="BA170" i="7" s="1"/>
  <c r="BA165" i="7" a="1"/>
  <c r="BA165" i="7" s="1"/>
  <c r="BA164" i="7" a="1"/>
  <c r="BA164" i="7" s="1"/>
  <c r="BA155" i="7" a="1"/>
  <c r="BA155" i="7" s="1"/>
  <c r="BA151" i="7" a="1"/>
  <c r="BA151" i="7" s="1"/>
  <c r="BA249" i="7" a="1"/>
  <c r="BA249" i="7" s="1"/>
  <c r="BA214" i="7" a="1"/>
  <c r="BA214" i="7" s="1"/>
  <c r="BA211" i="7" a="1"/>
  <c r="BA211" i="7" s="1"/>
  <c r="BA200" i="7" a="1"/>
  <c r="BA200" i="7" s="1"/>
  <c r="BA183" i="7" a="1"/>
  <c r="BA183" i="7" s="1"/>
  <c r="BA166" i="7" a="1"/>
  <c r="BA166" i="7" s="1"/>
  <c r="BA163" i="7" a="1"/>
  <c r="BA163" i="7" s="1"/>
  <c r="BA150" i="7" a="1"/>
  <c r="BA150" i="7" s="1"/>
  <c r="BA307" i="7" a="1"/>
  <c r="BA307" i="7" s="1"/>
  <c r="BA274" i="7" a="1"/>
  <c r="BA274" i="7" s="1"/>
  <c r="BA264" i="7" a="1"/>
  <c r="BA264" i="7" s="1"/>
  <c r="BA244" i="7" a="1"/>
  <c r="BA244" i="7" s="1"/>
  <c r="BA234" i="7" a="1"/>
  <c r="BA234" i="7" s="1"/>
  <c r="BA215" i="7" a="1"/>
  <c r="BA215" i="7" s="1"/>
  <c r="BA210" i="7" a="1"/>
  <c r="BA210" i="7" s="1"/>
  <c r="BA201" i="7" a="1"/>
  <c r="BA201" i="7" s="1"/>
  <c r="BA178" i="7" a="1"/>
  <c r="BA178" i="7" s="1"/>
  <c r="BA168" i="7" a="1"/>
  <c r="BA168" i="7" s="1"/>
  <c r="BA162" i="7" a="1"/>
  <c r="BA162" i="7" s="1"/>
  <c r="BA161" i="7" a="1"/>
  <c r="BA161" i="7" s="1"/>
  <c r="BA149" i="7" a="1"/>
  <c r="BA149" i="7" s="1"/>
  <c r="BA363" i="7" a="1"/>
  <c r="BA363" i="7" s="1"/>
  <c r="BA341" i="7" a="1"/>
  <c r="BA341" i="7" s="1"/>
  <c r="BA251" i="7" a="1"/>
  <c r="BA251" i="7" s="1"/>
  <c r="BA232" i="7" a="1"/>
  <c r="BA232" i="7" s="1"/>
  <c r="BA228" i="7" a="1"/>
  <c r="BA228" i="7" s="1"/>
  <c r="BA221" i="7" a="1"/>
  <c r="BA221" i="7" s="1"/>
  <c r="BA202" i="7" a="1"/>
  <c r="BA202" i="7" s="1"/>
  <c r="BA199" i="7" a="1"/>
  <c r="BA199" i="7" s="1"/>
  <c r="BA194" i="7" a="1"/>
  <c r="BA194" i="7" s="1"/>
  <c r="BA192" i="7" a="1"/>
  <c r="BA192" i="7" s="1"/>
  <c r="BA190" i="7" a="1"/>
  <c r="BA190" i="7" s="1"/>
  <c r="BA188" i="7" a="1"/>
  <c r="BA188" i="7" s="1"/>
  <c r="BA184" i="7" a="1"/>
  <c r="BA184" i="7" s="1"/>
  <c r="BA179" i="7" a="1"/>
  <c r="BA179" i="7" s="1"/>
  <c r="BA167" i="7" a="1"/>
  <c r="BA167" i="7" s="1"/>
  <c r="BA160" i="7" a="1"/>
  <c r="BA160" i="7" s="1"/>
  <c r="BA146" i="7" a="1"/>
  <c r="BA146" i="7" s="1"/>
  <c r="BA144" i="7" a="1"/>
  <c r="BA144" i="7" s="1"/>
  <c r="BA142" i="7" a="1"/>
  <c r="BA142" i="7" s="1"/>
  <c r="BA140" i="7" a="1"/>
  <c r="BA140" i="7" s="1"/>
  <c r="BA138" i="7" a="1"/>
  <c r="BA138" i="7" s="1"/>
  <c r="BA136" i="7" a="1"/>
  <c r="BA136" i="7" s="1"/>
  <c r="BA134" i="7" a="1"/>
  <c r="BA134" i="7" s="1"/>
  <c r="BA132" i="7" a="1"/>
  <c r="BA132" i="7" s="1"/>
  <c r="BA130" i="7" a="1"/>
  <c r="BA130" i="7" s="1"/>
  <c r="BA128" i="7" a="1"/>
  <c r="BA128" i="7" s="1"/>
  <c r="BA126" i="7" a="1"/>
  <c r="BA126" i="7" s="1"/>
  <c r="BA124" i="7" a="1"/>
  <c r="BA124" i="7" s="1"/>
  <c r="BA122" i="7" a="1"/>
  <c r="BA122" i="7" s="1"/>
  <c r="BA120" i="7" a="1"/>
  <c r="BA120" i="7" s="1"/>
  <c r="BA118" i="7" a="1"/>
  <c r="BA118" i="7" s="1"/>
  <c r="BA116" i="7" a="1"/>
  <c r="BA116" i="7" s="1"/>
  <c r="BA293" i="7" a="1"/>
  <c r="BA293" i="7" s="1"/>
  <c r="BA273" i="7" a="1"/>
  <c r="BA273" i="7" s="1"/>
  <c r="BA180" i="7" a="1"/>
  <c r="BA180" i="7" s="1"/>
  <c r="BA175" i="7" a="1"/>
  <c r="BA175" i="7" s="1"/>
  <c r="BA173" i="7" a="1"/>
  <c r="BA173" i="7" s="1"/>
  <c r="BA159" i="7" a="1"/>
  <c r="BA159" i="7" s="1"/>
  <c r="BA158" i="7" a="1"/>
  <c r="BA158" i="7" s="1"/>
  <c r="BA157" i="7" a="1"/>
  <c r="BA157" i="7" s="1"/>
  <c r="BA114" i="7" a="1"/>
  <c r="BA114" i="7" s="1"/>
  <c r="BA100" i="7" a="1"/>
  <c r="BA100" i="7" s="1"/>
  <c r="BA96" i="7" a="1"/>
  <c r="BA96" i="7" s="1"/>
  <c r="BA88" i="7" a="1"/>
  <c r="BA88" i="7" s="1"/>
  <c r="BA86" i="7" a="1"/>
  <c r="BA86" i="7" s="1"/>
  <c r="BA79" i="7" a="1"/>
  <c r="BA79" i="7" s="1"/>
  <c r="BA76" i="7" a="1"/>
  <c r="BA76" i="7" s="1"/>
  <c r="BA73" i="7" a="1"/>
  <c r="BA73" i="7" s="1"/>
  <c r="BA72" i="7" a="1"/>
  <c r="BA72" i="7" s="1"/>
  <c r="BA64" i="7" a="1"/>
  <c r="BA64" i="7" s="1"/>
  <c r="BA43" i="7" a="1"/>
  <c r="BA43" i="7" s="1"/>
  <c r="BA39" i="7" a="1"/>
  <c r="BA39" i="7" s="1"/>
  <c r="BA37" i="7" a="1"/>
  <c r="BA37" i="7" s="1"/>
  <c r="BA24" i="7" a="1"/>
  <c r="BA24" i="7" s="1"/>
  <c r="BA22" i="7" a="1"/>
  <c r="BA22" i="7" s="1"/>
  <c r="BA15" i="7" a="1"/>
  <c r="BA15" i="7" s="1"/>
  <c r="BA10" i="7" a="1"/>
  <c r="BA10" i="7" s="1"/>
  <c r="BA324" i="7" a="1"/>
  <c r="BA324" i="7" s="1"/>
  <c r="BA241" i="7" a="1"/>
  <c r="BA241" i="7" s="1"/>
  <c r="BA206" i="7" a="1"/>
  <c r="BA206" i="7" s="1"/>
  <c r="BA196" i="7" a="1"/>
  <c r="BA196" i="7" s="1"/>
  <c r="BA171" i="7" a="1"/>
  <c r="BA171" i="7" s="1"/>
  <c r="BA75" i="7" a="1"/>
  <c r="BA75" i="7" s="1"/>
  <c r="BA71" i="7" a="1"/>
  <c r="BA71" i="7" s="1"/>
  <c r="BA63" i="7" a="1"/>
  <c r="BA63" i="7" s="1"/>
  <c r="BA58" i="7" a="1"/>
  <c r="BA58" i="7" s="1"/>
  <c r="BA57" i="7" a="1"/>
  <c r="BA57" i="7" s="1"/>
  <c r="BA44" i="7" a="1"/>
  <c r="BA44" i="7" s="1"/>
  <c r="BA35" i="7" a="1"/>
  <c r="BA35" i="7" s="1"/>
  <c r="BA21" i="7" a="1"/>
  <c r="BA21" i="7" s="1"/>
  <c r="BA209" i="7" a="1"/>
  <c r="BA209" i="7" s="1"/>
  <c r="BA203" i="7" a="1"/>
  <c r="BA203" i="7" s="1"/>
  <c r="BA186" i="7" a="1"/>
  <c r="BA186" i="7" s="1"/>
  <c r="BA181" i="7" a="1"/>
  <c r="BA181" i="7" s="1"/>
  <c r="BA95" i="7" a="1"/>
  <c r="BA95" i="7" s="1"/>
  <c r="BA83" i="7" a="1"/>
  <c r="BA83" i="7" s="1"/>
  <c r="BA81" i="7" a="1"/>
  <c r="BA81" i="7" s="1"/>
  <c r="BA70" i="7" a="1"/>
  <c r="BA70" i="7" s="1"/>
  <c r="BA56" i="7" a="1"/>
  <c r="BA56" i="7" s="1"/>
  <c r="BA54" i="7" a="1"/>
  <c r="BA54" i="7" s="1"/>
  <c r="BA52" i="7" a="1"/>
  <c r="BA52" i="7" s="1"/>
  <c r="BA45" i="7" a="1"/>
  <c r="BA45" i="7" s="1"/>
  <c r="BA30" i="7" a="1"/>
  <c r="BA30" i="7" s="1"/>
  <c r="BA20" i="7" a="1"/>
  <c r="BA20" i="7" s="1"/>
  <c r="BA13" i="7" a="1"/>
  <c r="BA13" i="7" s="1"/>
  <c r="BA148" i="7" a="1"/>
  <c r="BA148" i="7" s="1"/>
  <c r="BA102" i="7" a="1"/>
  <c r="BA102" i="7" s="1"/>
  <c r="BA78" i="7" a="1"/>
  <c r="BA78" i="7" s="1"/>
  <c r="BA69" i="7" a="1"/>
  <c r="BA69" i="7" s="1"/>
  <c r="BA62" i="7" a="1"/>
  <c r="BA62" i="7" s="1"/>
  <c r="BA60" i="7" a="1"/>
  <c r="BA60" i="7" s="1"/>
  <c r="BA49" i="7" a="1"/>
  <c r="BA49" i="7" s="1"/>
  <c r="BA46" i="7" a="1"/>
  <c r="BA46" i="7" s="1"/>
  <c r="BA31" i="7" a="1"/>
  <c r="BA31" i="7" s="1"/>
  <c r="BA27" i="7" a="1"/>
  <c r="BA27" i="7" s="1"/>
  <c r="BA222" i="7" a="1"/>
  <c r="BA222" i="7" s="1"/>
  <c r="BA106" i="7" a="1"/>
  <c r="BA106" i="7" s="1"/>
  <c r="BA98" i="7" a="1"/>
  <c r="BA98" i="7" s="1"/>
  <c r="BA94" i="7" a="1"/>
  <c r="BA94" i="7" s="1"/>
  <c r="BA87" i="7" a="1"/>
  <c r="BA87" i="7" s="1"/>
  <c r="BA85" i="7" a="1"/>
  <c r="BA85" i="7" s="1"/>
  <c r="BA68" i="7" a="1"/>
  <c r="BA68" i="7" s="1"/>
  <c r="BA47" i="7" a="1"/>
  <c r="BA47" i="7" s="1"/>
  <c r="BA40" i="7" a="1"/>
  <c r="BA40" i="7" s="1"/>
  <c r="BA38" i="7" a="1"/>
  <c r="BA38" i="7" s="1"/>
  <c r="BA36" i="7" a="1"/>
  <c r="BA36" i="7" s="1"/>
  <c r="BA32" i="7" a="1"/>
  <c r="BA32" i="7" s="1"/>
  <c r="BA204" i="7" a="1"/>
  <c r="BA204" i="7" s="1"/>
  <c r="BA92" i="7" a="1"/>
  <c r="BA92" i="7" s="1"/>
  <c r="BA67" i="7" a="1"/>
  <c r="BA67" i="7" s="1"/>
  <c r="BA66" i="7" a="1"/>
  <c r="BA66" i="7" s="1"/>
  <c r="BA65" i="7" a="1"/>
  <c r="BA65" i="7" s="1"/>
  <c r="BA270" i="7" a="1"/>
  <c r="BA270" i="7" s="1"/>
  <c r="BA110" i="7" a="1"/>
  <c r="BA110" i="7" s="1"/>
  <c r="BA253" i="7" a="1"/>
  <c r="BA253" i="7" s="1"/>
  <c r="BA238" i="7" a="1"/>
  <c r="BA238" i="7" s="1"/>
  <c r="BA198" i="7" a="1"/>
  <c r="BA198" i="7" s="1"/>
  <c r="BA97" i="7" a="1"/>
  <c r="BA97" i="7" s="1"/>
  <c r="BA84" i="7" a="1"/>
  <c r="BA84" i="7" s="1"/>
  <c r="BA93" i="7" a="1"/>
  <c r="BA93" i="7" s="1"/>
  <c r="BA236" i="7" a="1"/>
  <c r="BA236" i="7" s="1"/>
  <c r="BA153" i="7" a="1"/>
  <c r="BA153" i="7" s="1"/>
  <c r="BA82" i="7" a="1"/>
  <c r="BA82" i="7" s="1"/>
  <c r="BA55" i="7" a="1"/>
  <c r="BA55" i="7" s="1"/>
  <c r="BA42" i="7" a="1"/>
  <c r="BA42" i="7" s="1"/>
  <c r="BA185" i="7" a="1"/>
  <c r="BA185" i="7" s="1"/>
  <c r="BA112" i="7" a="1"/>
  <c r="BA112" i="7" s="1"/>
  <c r="BA108" i="7" a="1"/>
  <c r="BA108" i="7" s="1"/>
  <c r="BA226" i="7" a="1"/>
  <c r="BA226" i="7" s="1"/>
  <c r="BA154" i="7" a="1"/>
  <c r="BA154" i="7" s="1"/>
  <c r="BA104" i="7" a="1"/>
  <c r="BA104" i="7" s="1"/>
  <c r="BA9" i="7"/>
  <c r="BB5" i="7"/>
  <c r="V359" i="7" a="1"/>
  <c r="V359" i="7" s="1"/>
  <c r="V341" i="7" a="1"/>
  <c r="V341" i="7" s="1"/>
  <c r="V344" i="7" a="1"/>
  <c r="V344" i="7" s="1"/>
  <c r="V342" i="7" a="1"/>
  <c r="V342" i="7" s="1"/>
  <c r="V300" i="7" a="1"/>
  <c r="V300" i="7" s="1"/>
  <c r="V343" i="7" a="1"/>
  <c r="V343" i="7" s="1"/>
  <c r="V319" i="7" a="1"/>
  <c r="V319" i="7" s="1"/>
  <c r="V269" i="7" a="1"/>
  <c r="V269" i="7" s="1"/>
  <c r="V317" i="7" a="1"/>
  <c r="V317" i="7" s="1"/>
  <c r="V312" i="7" a="1"/>
  <c r="V312" i="7" s="1"/>
  <c r="V333" i="7" a="1"/>
  <c r="V333" i="7" s="1"/>
  <c r="V349" i="7" a="1"/>
  <c r="V349" i="7" s="1"/>
  <c r="V245" i="7" a="1"/>
  <c r="V245" i="7" s="1"/>
  <c r="V235" i="7" a="1"/>
  <c r="V235" i="7" s="1"/>
  <c r="V249" i="7" a="1"/>
  <c r="V249" i="7" s="1"/>
  <c r="V231" i="7" a="1"/>
  <c r="V231" i="7" s="1"/>
  <c r="V169" i="7" a="1"/>
  <c r="V169" i="7" s="1"/>
  <c r="V179" i="7" a="1"/>
  <c r="V179" i="7" s="1"/>
  <c r="V275" i="7" a="1"/>
  <c r="V275" i="7" s="1"/>
  <c r="V206" i="7" a="1"/>
  <c r="V206" i="7" s="1"/>
  <c r="V194" i="7" a="1"/>
  <c r="V194" i="7" s="1"/>
  <c r="V197" i="7" a="1"/>
  <c r="V197" i="7" s="1"/>
  <c r="V203" i="7" a="1"/>
  <c r="V203" i="7" s="1"/>
  <c r="V192" i="7" a="1"/>
  <c r="V192" i="7" s="1"/>
  <c r="V170" i="7" a="1"/>
  <c r="V170" i="7" s="1"/>
  <c r="V98" i="7" a="1"/>
  <c r="V98" i="7" s="1"/>
  <c r="V147" i="7" a="1"/>
  <c r="V147" i="7" s="1"/>
  <c r="V223" i="7" a="1"/>
  <c r="V223" i="7" s="1"/>
  <c r="V118" i="7" a="1"/>
  <c r="V118" i="7" s="1"/>
  <c r="V133" i="7" a="1"/>
  <c r="V133" i="7" s="1"/>
  <c r="V171" i="7" a="1"/>
  <c r="V171" i="7" s="1"/>
  <c r="V198" i="7" a="1"/>
  <c r="V198" i="7" s="1"/>
  <c r="V100" i="7" a="1"/>
  <c r="V100" i="7" s="1"/>
  <c r="V131" i="7" a="1"/>
  <c r="V131" i="7" s="1"/>
  <c r="V52" i="7" a="1"/>
  <c r="V52" i="7" s="1"/>
  <c r="V109" i="7" a="1"/>
  <c r="V109" i="7" s="1"/>
  <c r="V182" i="7" a="1"/>
  <c r="V182" i="7" s="1"/>
  <c r="V55" i="7" a="1"/>
  <c r="V55" i="7" s="1"/>
  <c r="V85" i="7" a="1"/>
  <c r="V85" i="7" s="1"/>
  <c r="V62" i="7" a="1"/>
  <c r="V62" i="7" s="1"/>
  <c r="V355" i="7" a="1"/>
  <c r="V355" i="7" s="1"/>
  <c r="V327" i="7" a="1"/>
  <c r="V327" i="7" s="1"/>
  <c r="V360" i="7" a="1"/>
  <c r="V360" i="7" s="1"/>
  <c r="V335" i="7" a="1"/>
  <c r="V335" i="7" s="1"/>
  <c r="V289" i="7" a="1"/>
  <c r="V289" i="7" s="1"/>
  <c r="V334" i="7" a="1"/>
  <c r="V334" i="7" s="1"/>
  <c r="V314" i="7" a="1"/>
  <c r="V314" i="7" s="1"/>
  <c r="V264" i="7" a="1"/>
  <c r="V264" i="7" s="1"/>
  <c r="V311" i="7" a="1"/>
  <c r="V311" i="7" s="1"/>
  <c r="V307" i="7" a="1"/>
  <c r="V307" i="7" s="1"/>
  <c r="V302" i="7" a="1"/>
  <c r="V302" i="7" s="1"/>
  <c r="V328" i="7" a="1"/>
  <c r="V328" i="7" s="1"/>
  <c r="V244" i="7" a="1"/>
  <c r="V244" i="7" s="1"/>
  <c r="V234" i="7" a="1"/>
  <c r="V234" i="7" s="1"/>
  <c r="V263" i="7" a="1"/>
  <c r="V263" i="7" s="1"/>
  <c r="V227" i="7" a="1"/>
  <c r="V227" i="7" s="1"/>
  <c r="V164" i="7" a="1"/>
  <c r="V164" i="7" s="1"/>
  <c r="V174" i="7" a="1"/>
  <c r="V174" i="7" s="1"/>
  <c r="V266" i="7" a="1"/>
  <c r="V266" i="7" s="1"/>
  <c r="V188" i="7" a="1"/>
  <c r="V188" i="7" s="1"/>
  <c r="V191" i="7" a="1"/>
  <c r="V191" i="7" s="1"/>
  <c r="V189" i="7" a="1"/>
  <c r="V189" i="7" s="1"/>
  <c r="V186" i="7" a="1"/>
  <c r="V186" i="7" s="1"/>
  <c r="V184" i="7" a="1"/>
  <c r="V184" i="7" s="1"/>
  <c r="V149" i="7" a="1"/>
  <c r="V149" i="7" s="1"/>
  <c r="V87" i="7" a="1"/>
  <c r="V87" i="7" s="1"/>
  <c r="V140" i="7" a="1"/>
  <c r="V140" i="7" s="1"/>
  <c r="V199" i="7" a="1"/>
  <c r="V199" i="7" s="1"/>
  <c r="V107" i="7" a="1"/>
  <c r="V107" i="7" s="1"/>
  <c r="V128" i="7" a="1"/>
  <c r="V128" i="7" s="1"/>
  <c r="V165" i="7" a="1"/>
  <c r="V165" i="7" s="1"/>
  <c r="V75" i="7" a="1"/>
  <c r="V75" i="7" s="1"/>
  <c r="V94" i="7" a="1"/>
  <c r="V94" i="7" s="1"/>
  <c r="V125" i="7" a="1"/>
  <c r="V125" i="7" s="1"/>
  <c r="V47" i="7" a="1"/>
  <c r="V47" i="7" s="1"/>
  <c r="V148" i="7" a="1"/>
  <c r="V148" i="7" s="1"/>
  <c r="V146" i="7" a="1"/>
  <c r="V146" i="7" s="1"/>
  <c r="V44" i="7" a="1"/>
  <c r="V44" i="7" s="1"/>
  <c r="V77" i="7" a="1"/>
  <c r="V77" i="7" s="1"/>
  <c r="V45" i="7" a="1"/>
  <c r="V45" i="7" s="1"/>
  <c r="V351" i="7" a="1"/>
  <c r="V351" i="7" s="1"/>
  <c r="V322" i="7" a="1"/>
  <c r="V322" i="7" s="1"/>
  <c r="V336" i="7" a="1"/>
  <c r="V336" i="7" s="1"/>
  <c r="V348" i="7" a="1"/>
  <c r="V348" i="7" s="1"/>
  <c r="V284" i="7" a="1"/>
  <c r="V284" i="7" s="1"/>
  <c r="V330" i="7" a="1"/>
  <c r="V330" i="7" s="1"/>
  <c r="V303" i="7" a="1"/>
  <c r="V303" i="7" s="1"/>
  <c r="V253" i="7" a="1"/>
  <c r="V253" i="7" s="1"/>
  <c r="V291" i="7" a="1"/>
  <c r="V291" i="7" s="1"/>
  <c r="V306" i="7" a="1"/>
  <c r="V306" i="7" s="1"/>
  <c r="V294" i="7" a="1"/>
  <c r="V294" i="7" s="1"/>
  <c r="V356" i="7" a="1"/>
  <c r="V356" i="7" s="1"/>
  <c r="V233" i="7" a="1"/>
  <c r="V233" i="7" s="1"/>
  <c r="V287" i="7" a="1"/>
  <c r="V287" i="7" s="1"/>
  <c r="V262" i="7" a="1"/>
  <c r="V262" i="7" s="1"/>
  <c r="V224" i="7" a="1"/>
  <c r="V224" i="7" s="1"/>
  <c r="V276" i="7" a="1"/>
  <c r="V276" i="7" s="1"/>
  <c r="V285" i="7" a="1"/>
  <c r="V285" i="7" s="1"/>
  <c r="V288" i="7" a="1"/>
  <c r="V288" i="7" s="1"/>
  <c r="V177" i="7" a="1"/>
  <c r="V177" i="7" s="1"/>
  <c r="V183" i="7" a="1"/>
  <c r="V183" i="7" s="1"/>
  <c r="V172" i="7" a="1"/>
  <c r="V172" i="7" s="1"/>
  <c r="V178" i="7" a="1"/>
  <c r="V178" i="7" s="1"/>
  <c r="V181" i="7" a="1"/>
  <c r="V181" i="7" s="1"/>
  <c r="V141" i="7" a="1"/>
  <c r="V141" i="7" s="1"/>
  <c r="V82" i="7" a="1"/>
  <c r="V82" i="7" s="1"/>
  <c r="V129" i="7" a="1"/>
  <c r="V129" i="7" s="1"/>
  <c r="V155" i="7" a="1"/>
  <c r="V155" i="7" s="1"/>
  <c r="V102" i="7" a="1"/>
  <c r="V102" i="7" s="1"/>
  <c r="V117" i="7" a="1"/>
  <c r="V117" i="7" s="1"/>
  <c r="V145" i="7" a="1"/>
  <c r="V145" i="7" s="1"/>
  <c r="V64" i="7" a="1"/>
  <c r="V64" i="7" s="1"/>
  <c r="V74" i="7" a="1"/>
  <c r="V74" i="7" s="1"/>
  <c r="V99" i="7" a="1"/>
  <c r="V99" i="7" s="1"/>
  <c r="V150" i="7" a="1"/>
  <c r="V150" i="7" s="1"/>
  <c r="V116" i="7" a="1"/>
  <c r="V116" i="7" s="1"/>
  <c r="V104" i="7" a="1"/>
  <c r="V104" i="7" s="1"/>
  <c r="V40" i="7" a="1"/>
  <c r="V40" i="7" s="1"/>
  <c r="V66" i="7" a="1"/>
  <c r="V66" i="7" s="1"/>
  <c r="V365" i="7" a="1"/>
  <c r="V365" i="7" s="1"/>
  <c r="V338" i="7" a="1"/>
  <c r="V338" i="7" s="1"/>
  <c r="V352" i="7" a="1"/>
  <c r="V352" i="7" s="1"/>
  <c r="V363" i="7" a="1"/>
  <c r="V363" i="7" s="1"/>
  <c r="V368" i="7" a="1"/>
  <c r="V368" i="7" s="1"/>
  <c r="V332" i="7" a="1"/>
  <c r="V332" i="7" s="1"/>
  <c r="V361" i="7" a="1"/>
  <c r="V361" i="7" s="1"/>
  <c r="V321" i="7" a="1"/>
  <c r="V321" i="7" s="1"/>
  <c r="V326" i="7" a="1"/>
  <c r="V326" i="7" s="1"/>
  <c r="V308" i="7" a="1"/>
  <c r="V308" i="7" s="1"/>
  <c r="V279" i="7" a="1"/>
  <c r="V279" i="7" s="1"/>
  <c r="V273" i="7" a="1"/>
  <c r="V273" i="7" s="1"/>
  <c r="V268" i="7" a="1"/>
  <c r="V268" i="7" s="1"/>
  <c r="V271" i="7" a="1"/>
  <c r="V271" i="7" s="1"/>
  <c r="V254" i="7" a="1"/>
  <c r="V254" i="7" s="1"/>
  <c r="V218" i="7" a="1"/>
  <c r="V218" i="7" s="1"/>
  <c r="V296" i="7" a="1"/>
  <c r="V296" i="7" s="1"/>
  <c r="V153" i="7" a="1"/>
  <c r="V153" i="7" s="1"/>
  <c r="V157" i="7" a="1"/>
  <c r="V157" i="7" s="1"/>
  <c r="V220" i="7" a="1"/>
  <c r="V220" i="7" s="1"/>
  <c r="V130" i="7" a="1"/>
  <c r="V130" i="7" s="1"/>
  <c r="V154" i="7" a="1"/>
  <c r="V154" i="7" s="1"/>
  <c r="V139" i="7" a="1"/>
  <c r="V139" i="7" s="1"/>
  <c r="V112" i="7" a="1"/>
  <c r="V112" i="7" s="1"/>
  <c r="V122" i="7" a="1"/>
  <c r="V122" i="7" s="1"/>
  <c r="V222" i="7" a="1"/>
  <c r="V222" i="7" s="1"/>
  <c r="V63" i="7" a="1"/>
  <c r="V63" i="7" s="1"/>
  <c r="V93" i="7" a="1"/>
  <c r="V93" i="7" s="1"/>
  <c r="V35" i="7" a="1"/>
  <c r="V35" i="7" s="1"/>
  <c r="V39" i="7" a="1"/>
  <c r="V39" i="7" s="1"/>
  <c r="V54" i="7" a="1"/>
  <c r="V54" i="7" s="1"/>
  <c r="W5" i="7"/>
  <c r="V15" i="7" a="1"/>
  <c r="V15" i="7" s="1"/>
  <c r="V38" i="7" a="1"/>
  <c r="V38" i="7" s="1"/>
  <c r="V14" i="7" a="1"/>
  <c r="V14" i="7" s="1"/>
  <c r="V369" i="7" a="1"/>
  <c r="V369" i="7" s="1"/>
  <c r="V364" i="7" a="1"/>
  <c r="V364" i="7" s="1"/>
  <c r="V316" i="7" a="1"/>
  <c r="V316" i="7" s="1"/>
  <c r="V320" i="7" a="1"/>
  <c r="V320" i="7" s="1"/>
  <c r="V280" i="7" a="1"/>
  <c r="V280" i="7" s="1"/>
  <c r="V274" i="7" a="1"/>
  <c r="V274" i="7" s="1"/>
  <c r="V283" i="7" a="1"/>
  <c r="V283" i="7" s="1"/>
  <c r="V257" i="7" a="1"/>
  <c r="V257" i="7" s="1"/>
  <c r="V270" i="7" a="1"/>
  <c r="V270" i="7" s="1"/>
  <c r="V238" i="7" a="1"/>
  <c r="V238" i="7" s="1"/>
  <c r="V210" i="7" a="1"/>
  <c r="V210" i="7" s="1"/>
  <c r="V281" i="7" a="1"/>
  <c r="V281" i="7" s="1"/>
  <c r="V208" i="7" a="1"/>
  <c r="V208" i="7" s="1"/>
  <c r="V243" i="7" a="1"/>
  <c r="V243" i="7" s="1"/>
  <c r="V205" i="7" a="1"/>
  <c r="V205" i="7" s="1"/>
  <c r="V119" i="7" a="1"/>
  <c r="V119" i="7" s="1"/>
  <c r="V124" i="7" a="1"/>
  <c r="V124" i="7" s="1"/>
  <c r="V134" i="7" a="1"/>
  <c r="V134" i="7" s="1"/>
  <c r="V101" i="7" a="1"/>
  <c r="V101" i="7" s="1"/>
  <c r="V111" i="7" a="1"/>
  <c r="V111" i="7" s="1"/>
  <c r="V193" i="7" a="1"/>
  <c r="V193" i="7" s="1"/>
  <c r="V132" i="7" a="1"/>
  <c r="V132" i="7" s="1"/>
  <c r="V90" i="7" a="1"/>
  <c r="V90" i="7" s="1"/>
  <c r="V61" i="7" a="1"/>
  <c r="V61" i="7" s="1"/>
  <c r="V95" i="7" a="1"/>
  <c r="V95" i="7" s="1"/>
  <c r="V46" i="7" a="1"/>
  <c r="V46" i="7" s="1"/>
  <c r="V166" i="7" a="1"/>
  <c r="V166" i="7" s="1"/>
  <c r="V13" i="7" a="1"/>
  <c r="V13" i="7" s="1"/>
  <c r="V32" i="7" a="1"/>
  <c r="V32" i="7" s="1"/>
  <c r="V12" i="7" a="1"/>
  <c r="V12" i="7" s="1"/>
  <c r="V367" i="7" a="1"/>
  <c r="V367" i="7" s="1"/>
  <c r="V358" i="7" a="1"/>
  <c r="V358" i="7" s="1"/>
  <c r="V305" i="7" a="1"/>
  <c r="V305" i="7" s="1"/>
  <c r="V309" i="7" a="1"/>
  <c r="V309" i="7" s="1"/>
  <c r="V248" i="7" a="1"/>
  <c r="V248" i="7" s="1"/>
  <c r="V329" i="7" a="1"/>
  <c r="V329" i="7" s="1"/>
  <c r="V278" i="7" a="1"/>
  <c r="V278" i="7" s="1"/>
  <c r="V256" i="7" a="1"/>
  <c r="V256" i="7" s="1"/>
  <c r="V259" i="7" a="1"/>
  <c r="V259" i="7" s="1"/>
  <c r="V209" i="7" a="1"/>
  <c r="V209" i="7" s="1"/>
  <c r="V195" i="7" a="1"/>
  <c r="V195" i="7" s="1"/>
  <c r="V242" i="7" a="1"/>
  <c r="V242" i="7" s="1"/>
  <c r="V202" i="7" a="1"/>
  <c r="V202" i="7" s="1"/>
  <c r="V229" i="7" a="1"/>
  <c r="V229" i="7" s="1"/>
  <c r="V173" i="7" a="1"/>
  <c r="V173" i="7" s="1"/>
  <c r="V114" i="7" a="1"/>
  <c r="V114" i="7" s="1"/>
  <c r="V113" i="7" a="1"/>
  <c r="V113" i="7" s="1"/>
  <c r="V123" i="7" a="1"/>
  <c r="V123" i="7" s="1"/>
  <c r="V96" i="7" a="1"/>
  <c r="V96" i="7" s="1"/>
  <c r="V59" i="7" a="1"/>
  <c r="V59" i="7" s="1"/>
  <c r="V137" i="7" a="1"/>
  <c r="V137" i="7" s="1"/>
  <c r="V126" i="7" a="1"/>
  <c r="V126" i="7" s="1"/>
  <c r="V83" i="7" a="1"/>
  <c r="V83" i="7" s="1"/>
  <c r="V50" i="7" a="1"/>
  <c r="V50" i="7" s="1"/>
  <c r="V71" i="7" a="1"/>
  <c r="V71" i="7" s="1"/>
  <c r="V37" i="7" a="1"/>
  <c r="V37" i="7" s="1"/>
  <c r="V70" i="7" a="1"/>
  <c r="V70" i="7" s="1"/>
  <c r="V11" i="7" a="1"/>
  <c r="V11" i="7" s="1"/>
  <c r="V23" i="7" a="1"/>
  <c r="V23" i="7" s="1"/>
  <c r="V10" i="7" a="1"/>
  <c r="V10" i="7" s="1"/>
  <c r="V347" i="7" a="1"/>
  <c r="V347" i="7" s="1"/>
  <c r="V357" i="7" a="1"/>
  <c r="V357" i="7" s="1"/>
  <c r="V325" i="7" a="1"/>
  <c r="V325" i="7" s="1"/>
  <c r="V304" i="7" a="1"/>
  <c r="V304" i="7" s="1"/>
  <c r="V237" i="7" a="1"/>
  <c r="V237" i="7" s="1"/>
  <c r="V318" i="7" a="1"/>
  <c r="V318" i="7" s="1"/>
  <c r="V295" i="7" a="1"/>
  <c r="V295" i="7" s="1"/>
  <c r="V215" i="7" a="1"/>
  <c r="V215" i="7" s="1"/>
  <c r="V261" i="7" a="1"/>
  <c r="V261" i="7" s="1"/>
  <c r="V201" i="7" a="1"/>
  <c r="V201" i="7" s="1"/>
  <c r="V190" i="7" a="1"/>
  <c r="V190" i="7" s="1"/>
  <c r="V239" i="7" a="1"/>
  <c r="V239" i="7" s="1"/>
  <c r="V152" i="7" a="1"/>
  <c r="V152" i="7" s="1"/>
  <c r="V228" i="7" a="1"/>
  <c r="V228" i="7" s="1"/>
  <c r="V163" i="7" a="1"/>
  <c r="V163" i="7" s="1"/>
  <c r="V103" i="7" a="1"/>
  <c r="V103" i="7" s="1"/>
  <c r="V108" i="7" a="1"/>
  <c r="V108" i="7" s="1"/>
  <c r="V91" i="7" a="1"/>
  <c r="V91" i="7" s="1"/>
  <c r="V207" i="7" a="1"/>
  <c r="V207" i="7" s="1"/>
  <c r="V48" i="7" a="1"/>
  <c r="V48" i="7" s="1"/>
  <c r="V136" i="7" a="1"/>
  <c r="V136" i="7" s="1"/>
  <c r="V121" i="7" a="1"/>
  <c r="V121" i="7" s="1"/>
  <c r="V89" i="7" a="1"/>
  <c r="V89" i="7" s="1"/>
  <c r="V34" i="7" a="1"/>
  <c r="V34" i="7" s="1"/>
  <c r="V51" i="7" a="1"/>
  <c r="V51" i="7" s="1"/>
  <c r="V33" i="7" a="1"/>
  <c r="V33" i="7" s="1"/>
  <c r="V67" i="7" a="1"/>
  <c r="V67" i="7" s="1"/>
  <c r="V78" i="7" a="1"/>
  <c r="V78" i="7" s="1"/>
  <c r="V41" i="7" a="1"/>
  <c r="V41" i="7" s="1"/>
  <c r="V65" i="7" a="1"/>
  <c r="V65" i="7" s="1"/>
  <c r="V346" i="7" a="1"/>
  <c r="V346" i="7" s="1"/>
  <c r="V350" i="7" a="1"/>
  <c r="V350" i="7" s="1"/>
  <c r="V324" i="7" a="1"/>
  <c r="V324" i="7" s="1"/>
  <c r="V354" i="7" a="1"/>
  <c r="V354" i="7" s="1"/>
  <c r="V232" i="7" a="1"/>
  <c r="V232" i="7" s="1"/>
  <c r="V301" i="7" a="1"/>
  <c r="V301" i="7" s="1"/>
  <c r="V277" i="7" a="1"/>
  <c r="V277" i="7" s="1"/>
  <c r="V204" i="7" a="1"/>
  <c r="V204" i="7" s="1"/>
  <c r="V260" i="7" a="1"/>
  <c r="V260" i="7" s="1"/>
  <c r="V196" i="7" a="1"/>
  <c r="V196" i="7" s="1"/>
  <c r="V282" i="7" a="1"/>
  <c r="V282" i="7" s="1"/>
  <c r="V267" i="7" a="1"/>
  <c r="V267" i="7" s="1"/>
  <c r="V230" i="7" a="1"/>
  <c r="V230" i="7" s="1"/>
  <c r="V214" i="7" a="1"/>
  <c r="V214" i="7" s="1"/>
  <c r="V162" i="7" a="1"/>
  <c r="V162" i="7" s="1"/>
  <c r="V219" i="7" a="1"/>
  <c r="V219" i="7" s="1"/>
  <c r="V97" i="7" a="1"/>
  <c r="V97" i="7" s="1"/>
  <c r="V86" i="7" a="1"/>
  <c r="V86" i="7" s="1"/>
  <c r="V187" i="7" a="1"/>
  <c r="V187" i="7" s="1"/>
  <c r="V43" i="7" a="1"/>
  <c r="V43" i="7" s="1"/>
  <c r="V81" i="7" a="1"/>
  <c r="V81" i="7" s="1"/>
  <c r="V120" i="7" a="1"/>
  <c r="V120" i="7" s="1"/>
  <c r="V105" i="7" a="1"/>
  <c r="V105" i="7" s="1"/>
  <c r="V29" i="7" a="1"/>
  <c r="V29" i="7" s="1"/>
  <c r="V88" i="7" a="1"/>
  <c r="V88" i="7" s="1"/>
  <c r="V30" i="7" a="1"/>
  <c r="V30" i="7" s="1"/>
  <c r="V25" i="7" a="1"/>
  <c r="V25" i="7" s="1"/>
  <c r="V31" i="7" a="1"/>
  <c r="V31" i="7" s="1"/>
  <c r="V22" i="7" a="1"/>
  <c r="V22" i="7" s="1"/>
  <c r="V60" i="7" a="1"/>
  <c r="V60" i="7" s="1"/>
  <c r="V339" i="7" a="1"/>
  <c r="V339" i="7" s="1"/>
  <c r="V345" i="7" a="1"/>
  <c r="V345" i="7" s="1"/>
  <c r="V315" i="7" a="1"/>
  <c r="V315" i="7" s="1"/>
  <c r="V340" i="7" a="1"/>
  <c r="V340" i="7" s="1"/>
  <c r="V221" i="7" a="1"/>
  <c r="V221" i="7" s="1"/>
  <c r="V298" i="7" a="1"/>
  <c r="V298" i="7" s="1"/>
  <c r="V272" i="7" a="1"/>
  <c r="V272" i="7" s="1"/>
  <c r="V258" i="7" a="1"/>
  <c r="V258" i="7" s="1"/>
  <c r="V251" i="7" a="1"/>
  <c r="V251" i="7" s="1"/>
  <c r="V185" i="7" a="1"/>
  <c r="V185" i="7" s="1"/>
  <c r="V255" i="7" a="1"/>
  <c r="V255" i="7" s="1"/>
  <c r="V225" i="7" a="1"/>
  <c r="V225" i="7" s="1"/>
  <c r="V217" i="7" a="1"/>
  <c r="V217" i="7" s="1"/>
  <c r="V175" i="7" a="1"/>
  <c r="V175" i="7" s="1"/>
  <c r="V161" i="7" a="1"/>
  <c r="V161" i="7" s="1"/>
  <c r="V167" i="7" a="1"/>
  <c r="V167" i="7" s="1"/>
  <c r="V92" i="7" a="1"/>
  <c r="V92" i="7" s="1"/>
  <c r="V213" i="7" a="1"/>
  <c r="V213" i="7" s="1"/>
  <c r="V144" i="7" a="1"/>
  <c r="V144" i="7" s="1"/>
  <c r="V236" i="7" a="1"/>
  <c r="V236" i="7" s="1"/>
  <c r="V80" i="7" a="1"/>
  <c r="V80" i="7" s="1"/>
  <c r="V115" i="7" a="1"/>
  <c r="V115" i="7" s="1"/>
  <c r="V84" i="7" a="1"/>
  <c r="V84" i="7" s="1"/>
  <c r="V56" i="7" a="1"/>
  <c r="V56" i="7" s="1"/>
  <c r="V76" i="7" a="1"/>
  <c r="V76" i="7" s="1"/>
  <c r="V9" i="7"/>
  <c r="V21" i="7" a="1"/>
  <c r="V21" i="7" s="1"/>
  <c r="V24" i="7" a="1"/>
  <c r="V24" i="7" s="1"/>
  <c r="V20" i="7" a="1"/>
  <c r="V20" i="7" s="1"/>
  <c r="V27" i="7" a="1"/>
  <c r="V27" i="7" s="1"/>
  <c r="V366" i="7" a="1"/>
  <c r="V366" i="7" s="1"/>
  <c r="V337" i="7" a="1"/>
  <c r="V337" i="7" s="1"/>
  <c r="V310" i="7" a="1"/>
  <c r="V310" i="7" s="1"/>
  <c r="V331" i="7" a="1"/>
  <c r="V331" i="7" s="1"/>
  <c r="V353" i="7" a="1"/>
  <c r="V353" i="7" s="1"/>
  <c r="V293" i="7" a="1"/>
  <c r="V293" i="7" s="1"/>
  <c r="V297" i="7" a="1"/>
  <c r="V297" i="7" s="1"/>
  <c r="V247" i="7" a="1"/>
  <c r="V247" i="7" s="1"/>
  <c r="V250" i="7" a="1"/>
  <c r="V250" i="7" s="1"/>
  <c r="V180" i="7" a="1"/>
  <c r="V180" i="7" s="1"/>
  <c r="V252" i="7" a="1"/>
  <c r="V252" i="7" s="1"/>
  <c r="V168" i="7" a="1"/>
  <c r="V168" i="7" s="1"/>
  <c r="V212" i="7" a="1"/>
  <c r="V212" i="7" s="1"/>
  <c r="V156" i="7" a="1"/>
  <c r="V156" i="7" s="1"/>
  <c r="V226" i="7" a="1"/>
  <c r="V226" i="7" s="1"/>
  <c r="V160" i="7" a="1"/>
  <c r="V160" i="7" s="1"/>
  <c r="V143" i="7" a="1"/>
  <c r="V143" i="7" s="1"/>
  <c r="V211" i="7" a="1"/>
  <c r="V211" i="7" s="1"/>
  <c r="V138" i="7" a="1"/>
  <c r="V138" i="7" s="1"/>
  <c r="V216" i="7" a="1"/>
  <c r="V216" i="7" s="1"/>
  <c r="V79" i="7" a="1"/>
  <c r="V79" i="7" s="1"/>
  <c r="V110" i="7" a="1"/>
  <c r="V110" i="7" s="1"/>
  <c r="V72" i="7" a="1"/>
  <c r="V72" i="7" s="1"/>
  <c r="V53" i="7" a="1"/>
  <c r="V53" i="7" s="1"/>
  <c r="V73" i="7" a="1"/>
  <c r="V73" i="7" s="1"/>
  <c r="V36" i="7" a="1"/>
  <c r="V36" i="7" s="1"/>
  <c r="V19" i="7" a="1"/>
  <c r="V19" i="7" s="1"/>
  <c r="V49" i="7" a="1"/>
  <c r="V49" i="7" s="1"/>
  <c r="V18" i="7" a="1"/>
  <c r="V18" i="7" s="1"/>
  <c r="V362" i="7" a="1"/>
  <c r="V362" i="7" s="1"/>
  <c r="V323" i="7" a="1"/>
  <c r="V323" i="7" s="1"/>
  <c r="V299" i="7" a="1"/>
  <c r="V299" i="7" s="1"/>
  <c r="V313" i="7" a="1"/>
  <c r="V313" i="7" s="1"/>
  <c r="V290" i="7" a="1"/>
  <c r="V290" i="7" s="1"/>
  <c r="V292" i="7" a="1"/>
  <c r="V292" i="7" s="1"/>
  <c r="V286" i="7" a="1"/>
  <c r="V286" i="7" s="1"/>
  <c r="V246" i="7" a="1"/>
  <c r="V246" i="7" s="1"/>
  <c r="V265" i="7" a="1"/>
  <c r="V265" i="7" s="1"/>
  <c r="V241" i="7" a="1"/>
  <c r="V241" i="7" s="1"/>
  <c r="V240" i="7" a="1"/>
  <c r="V240" i="7" s="1"/>
  <c r="V158" i="7" a="1"/>
  <c r="V158" i="7" s="1"/>
  <c r="V200" i="7" a="1"/>
  <c r="V200" i="7" s="1"/>
  <c r="V151" i="7" a="1"/>
  <c r="V151" i="7" s="1"/>
  <c r="V135" i="7" a="1"/>
  <c r="V135" i="7" s="1"/>
  <c r="V159" i="7" a="1"/>
  <c r="V159" i="7" s="1"/>
  <c r="V142" i="7" a="1"/>
  <c r="V142" i="7" s="1"/>
  <c r="V176" i="7" a="1"/>
  <c r="V176" i="7" s="1"/>
  <c r="V127" i="7" a="1"/>
  <c r="V127" i="7" s="1"/>
  <c r="V69" i="7" a="1"/>
  <c r="V69" i="7" s="1"/>
  <c r="V68" i="7" a="1"/>
  <c r="V68" i="7" s="1"/>
  <c r="V106" i="7" a="1"/>
  <c r="V106" i="7" s="1"/>
  <c r="V58" i="7" a="1"/>
  <c r="V58" i="7" s="1"/>
  <c r="V42" i="7" a="1"/>
  <c r="V42" i="7" s="1"/>
  <c r="V57" i="7" a="1"/>
  <c r="V57" i="7" s="1"/>
  <c r="V28" i="7" a="1"/>
  <c r="V28" i="7" s="1"/>
  <c r="V17" i="7" a="1"/>
  <c r="V17" i="7" s="1"/>
  <c r="V26" i="7" a="1"/>
  <c r="V26" i="7" s="1"/>
  <c r="V16" i="7" a="1"/>
  <c r="V16" i="7" s="1"/>
  <c r="DQ5" i="7"/>
  <c r="DP6" i="7"/>
  <c r="DR2" i="7"/>
  <c r="DR4" i="7" s="1"/>
  <c r="DS9" i="7"/>
  <c r="DS290" i="7" s="1"/>
  <c r="DR3" i="7"/>
  <c r="DR369" i="7"/>
  <c r="DR360" i="7"/>
  <c r="DR350" i="7"/>
  <c r="DR349" i="7"/>
  <c r="DR339" i="7"/>
  <c r="DR328" i="7"/>
  <c r="DR318" i="7"/>
  <c r="DR317" i="7"/>
  <c r="DR359" i="7"/>
  <c r="DR348" i="7"/>
  <c r="DR338" i="7"/>
  <c r="DR337" i="7"/>
  <c r="DR327" i="7"/>
  <c r="DR316" i="7"/>
  <c r="DR306" i="7"/>
  <c r="DR305" i="7"/>
  <c r="DR368" i="7"/>
  <c r="DR358" i="7"/>
  <c r="DR367" i="7"/>
  <c r="DR356" i="7"/>
  <c r="DR346" i="7"/>
  <c r="DR345" i="7"/>
  <c r="DR335" i="7"/>
  <c r="DR366" i="7"/>
  <c r="DR365" i="7"/>
  <c r="DR355" i="7"/>
  <c r="DR344" i="7"/>
  <c r="DR334" i="7"/>
  <c r="DR333" i="7"/>
  <c r="DR323" i="7"/>
  <c r="DR312" i="7"/>
  <c r="DR302" i="7"/>
  <c r="DR301" i="7"/>
  <c r="DR297" i="7"/>
  <c r="DR293" i="7"/>
  <c r="DR364" i="7"/>
  <c r="DR363" i="7"/>
  <c r="DR352" i="7"/>
  <c r="DR342" i="7"/>
  <c r="DR341" i="7"/>
  <c r="DR331" i="7"/>
  <c r="DR320" i="7"/>
  <c r="DR310" i="7"/>
  <c r="DR309" i="7"/>
  <c r="DR300" i="7"/>
  <c r="DR296" i="7"/>
  <c r="DR292" i="7"/>
  <c r="DR354" i="7"/>
  <c r="DR332" i="7"/>
  <c r="DR324" i="7"/>
  <c r="DR298" i="7"/>
  <c r="DR351" i="7"/>
  <c r="DR353" i="7"/>
  <c r="DR336" i="7"/>
  <c r="DR325" i="7"/>
  <c r="DR303" i="7"/>
  <c r="DR295" i="7"/>
  <c r="DR289" i="7"/>
  <c r="DR285" i="7"/>
  <c r="DR281" i="7"/>
  <c r="DR277" i="7"/>
  <c r="DR273" i="7"/>
  <c r="DR343" i="7"/>
  <c r="DR313" i="7"/>
  <c r="DR321" i="7"/>
  <c r="DR362" i="7"/>
  <c r="DR357" i="7"/>
  <c r="DR340" i="7"/>
  <c r="DR319" i="7"/>
  <c r="DR361" i="7"/>
  <c r="DR314" i="7"/>
  <c r="DR284" i="7"/>
  <c r="DR283" i="7"/>
  <c r="DR261" i="7"/>
  <c r="DR253" i="7"/>
  <c r="DR249" i="7"/>
  <c r="DR245" i="7"/>
  <c r="DR241" i="7"/>
  <c r="DR237" i="7"/>
  <c r="DR233" i="7"/>
  <c r="DR229" i="7"/>
  <c r="DR225" i="7"/>
  <c r="DR221" i="7"/>
  <c r="DR217" i="7"/>
  <c r="DR213" i="7"/>
  <c r="DR209" i="7"/>
  <c r="DR308" i="7"/>
  <c r="DR286" i="7"/>
  <c r="DR270" i="7"/>
  <c r="DR307" i="7"/>
  <c r="DR299" i="7"/>
  <c r="DR291" i="7"/>
  <c r="DR276" i="7"/>
  <c r="DR275" i="7"/>
  <c r="DR267" i="7"/>
  <c r="DR266" i="7"/>
  <c r="DR256" i="7"/>
  <c r="DR251" i="7"/>
  <c r="DR247" i="7"/>
  <c r="DR243" i="7"/>
  <c r="DR239" i="7"/>
  <c r="DR235" i="7"/>
  <c r="DR231" i="7"/>
  <c r="DR330" i="7"/>
  <c r="DR278" i="7"/>
  <c r="DR315" i="7"/>
  <c r="DR304" i="7"/>
  <c r="DR280" i="7"/>
  <c r="DR279" i="7"/>
  <c r="DR264" i="7"/>
  <c r="DR329" i="7"/>
  <c r="DR311" i="7"/>
  <c r="DR282" i="7"/>
  <c r="DR263" i="7"/>
  <c r="DR262" i="7"/>
  <c r="DR272" i="7"/>
  <c r="DR265" i="7"/>
  <c r="DR259" i="7"/>
  <c r="DR244" i="7"/>
  <c r="DR222" i="7"/>
  <c r="DR211" i="7"/>
  <c r="DR205" i="7"/>
  <c r="DR201" i="7"/>
  <c r="DR197" i="7"/>
  <c r="DR193" i="7"/>
  <c r="DR189" i="7"/>
  <c r="DR185" i="7"/>
  <c r="DR181" i="7"/>
  <c r="DR177" i="7"/>
  <c r="DR173" i="7"/>
  <c r="DR169" i="7"/>
  <c r="DR165" i="7"/>
  <c r="DR161" i="7"/>
  <c r="DR157" i="7"/>
  <c r="DR326" i="7"/>
  <c r="DR294" i="7"/>
  <c r="DR268" i="7"/>
  <c r="DR257" i="7"/>
  <c r="DR246" i="7"/>
  <c r="DR220" i="7"/>
  <c r="DR210" i="7"/>
  <c r="DR347" i="7"/>
  <c r="DR322" i="7"/>
  <c r="DR288" i="7"/>
  <c r="DR271" i="7"/>
  <c r="DR248" i="7"/>
  <c r="DR232" i="7"/>
  <c r="DR230" i="7"/>
  <c r="DR219" i="7"/>
  <c r="DR208" i="7"/>
  <c r="DR204" i="7"/>
  <c r="DR200" i="7"/>
  <c r="DR196" i="7"/>
  <c r="DR192" i="7"/>
  <c r="DR260" i="7"/>
  <c r="DR250" i="7"/>
  <c r="DR234" i="7"/>
  <c r="DR228" i="7"/>
  <c r="DR218" i="7"/>
  <c r="DR287" i="7"/>
  <c r="DR258" i="7"/>
  <c r="DR252" i="7"/>
  <c r="DR236" i="7"/>
  <c r="DR227" i="7"/>
  <c r="DR216" i="7"/>
  <c r="DR207" i="7"/>
  <c r="DR203" i="7"/>
  <c r="DR199" i="7"/>
  <c r="DR195" i="7"/>
  <c r="DR274" i="7"/>
  <c r="DR254" i="7"/>
  <c r="DR238" i="7"/>
  <c r="DR226" i="7"/>
  <c r="DR215" i="7"/>
  <c r="DR269" i="7"/>
  <c r="DR255" i="7"/>
  <c r="DR240" i="7"/>
  <c r="DR224" i="7"/>
  <c r="DR214" i="7"/>
  <c r="DR206" i="7"/>
  <c r="DR202" i="7"/>
  <c r="DR198" i="7"/>
  <c r="DR194" i="7"/>
  <c r="DR191" i="7"/>
  <c r="DR180" i="7"/>
  <c r="DR170" i="7"/>
  <c r="DR159" i="7"/>
  <c r="DR190" i="7"/>
  <c r="DR179" i="7"/>
  <c r="DR168" i="7"/>
  <c r="DR158" i="7"/>
  <c r="DR152" i="7"/>
  <c r="DR148" i="7"/>
  <c r="DR144" i="7"/>
  <c r="DR140" i="7"/>
  <c r="DR136" i="7"/>
  <c r="DR132" i="7"/>
  <c r="DR128" i="7"/>
  <c r="DR124" i="7"/>
  <c r="DR120" i="7"/>
  <c r="DR116" i="7"/>
  <c r="DR188" i="7"/>
  <c r="DR178" i="7"/>
  <c r="DR167" i="7"/>
  <c r="DR156" i="7"/>
  <c r="DR212" i="7"/>
  <c r="DR187" i="7"/>
  <c r="DR176" i="7"/>
  <c r="DR166" i="7"/>
  <c r="DR155" i="7"/>
  <c r="DR151" i="7"/>
  <c r="DR147" i="7"/>
  <c r="DR143" i="7"/>
  <c r="DR139" i="7"/>
  <c r="DR135" i="7"/>
  <c r="DR131" i="7"/>
  <c r="DR290" i="7"/>
  <c r="DR242" i="7"/>
  <c r="DR186" i="7"/>
  <c r="DR184" i="7"/>
  <c r="DR174" i="7"/>
  <c r="DR163" i="7"/>
  <c r="DR154" i="7"/>
  <c r="DR150" i="7"/>
  <c r="DR146" i="7"/>
  <c r="DR142" i="7"/>
  <c r="DR138" i="7"/>
  <c r="DR134" i="7"/>
  <c r="DR171" i="7"/>
  <c r="DR137" i="7"/>
  <c r="DR141" i="7"/>
  <c r="DR123" i="7"/>
  <c r="DR122" i="7"/>
  <c r="DR121" i="7"/>
  <c r="DR110" i="7"/>
  <c r="DR106" i="7"/>
  <c r="DR102" i="7"/>
  <c r="DR98" i="7"/>
  <c r="DR94" i="7"/>
  <c r="DR90" i="7"/>
  <c r="DR86" i="7"/>
  <c r="DR82" i="7"/>
  <c r="DR78" i="7"/>
  <c r="DR74" i="7"/>
  <c r="DR70" i="7"/>
  <c r="DR66" i="7"/>
  <c r="DR62" i="7"/>
  <c r="DR58" i="7"/>
  <c r="DR54" i="7"/>
  <c r="DR50" i="7"/>
  <c r="DR46" i="7"/>
  <c r="DR42" i="7"/>
  <c r="DR39" i="7"/>
  <c r="DR35" i="7"/>
  <c r="DR31" i="7"/>
  <c r="DR27" i="7"/>
  <c r="DR23" i="7"/>
  <c r="DR19" i="7"/>
  <c r="DR15" i="7"/>
  <c r="DR223" i="7"/>
  <c r="DR149" i="7"/>
  <c r="DR130" i="7"/>
  <c r="DR125" i="7"/>
  <c r="DR109" i="7"/>
  <c r="DR105" i="7"/>
  <c r="DR101" i="7"/>
  <c r="DR97" i="7"/>
  <c r="DR93" i="7"/>
  <c r="DR89" i="7"/>
  <c r="DR85" i="7"/>
  <c r="DR81" i="7"/>
  <c r="DR77" i="7"/>
  <c r="DR73" i="7"/>
  <c r="DR69" i="7"/>
  <c r="DR65" i="7"/>
  <c r="DR61" i="7"/>
  <c r="DR57" i="7"/>
  <c r="DR53" i="7"/>
  <c r="DR49" i="7"/>
  <c r="DR45" i="7"/>
  <c r="DR183" i="7"/>
  <c r="DR172" i="7"/>
  <c r="DR160" i="7"/>
  <c r="DR153" i="7"/>
  <c r="DR126" i="7"/>
  <c r="DR162" i="7"/>
  <c r="DR127" i="7"/>
  <c r="DR115" i="7"/>
  <c r="DR114" i="7"/>
  <c r="DR113" i="7"/>
  <c r="DR112" i="7"/>
  <c r="DR108" i="7"/>
  <c r="DR104" i="7"/>
  <c r="DR100" i="7"/>
  <c r="DR96" i="7"/>
  <c r="DR92" i="7"/>
  <c r="DR88" i="7"/>
  <c r="DR84" i="7"/>
  <c r="DR80" i="7"/>
  <c r="DR76" i="7"/>
  <c r="DR72" i="7"/>
  <c r="DR68" i="7"/>
  <c r="DR64" i="7"/>
  <c r="DR60" i="7"/>
  <c r="DR56" i="7"/>
  <c r="DR52" i="7"/>
  <c r="DR48" i="7"/>
  <c r="DR44" i="7"/>
  <c r="DR41" i="7"/>
  <c r="DR37" i="7"/>
  <c r="DR33" i="7"/>
  <c r="DR29" i="7"/>
  <c r="DR25" i="7"/>
  <c r="DR21" i="7"/>
  <c r="DR17" i="7"/>
  <c r="DR164" i="7"/>
  <c r="DR182" i="7"/>
  <c r="DR133" i="7"/>
  <c r="DR119" i="7"/>
  <c r="DR118" i="7"/>
  <c r="DR117" i="7"/>
  <c r="DR111" i="7"/>
  <c r="DR107" i="7"/>
  <c r="DR103" i="7"/>
  <c r="DR99" i="7"/>
  <c r="DR95" i="7"/>
  <c r="DR91" i="7"/>
  <c r="DR87" i="7"/>
  <c r="DR83" i="7"/>
  <c r="DR79" i="7"/>
  <c r="DR75" i="7"/>
  <c r="DR71" i="7"/>
  <c r="DR67" i="7"/>
  <c r="DR63" i="7"/>
  <c r="DR59" i="7"/>
  <c r="DR55" i="7"/>
  <c r="DR51" i="7"/>
  <c r="DR47" i="7"/>
  <c r="DR175" i="7"/>
  <c r="DR26" i="7"/>
  <c r="DR16" i="7"/>
  <c r="DR12" i="7"/>
  <c r="DR22" i="7"/>
  <c r="DR36" i="7"/>
  <c r="DR18" i="7"/>
  <c r="DR11" i="7"/>
  <c r="DR32" i="7"/>
  <c r="DR43" i="7"/>
  <c r="DR40" i="7"/>
  <c r="DR28" i="7"/>
  <c r="DR10" i="7"/>
  <c r="DR145" i="7"/>
  <c r="DR129" i="7"/>
  <c r="DR24" i="7"/>
  <c r="DR38" i="7"/>
  <c r="DR34" i="7"/>
  <c r="DR20" i="7"/>
  <c r="DR14" i="7"/>
  <c r="DR13" i="7"/>
  <c r="DR30" i="7"/>
  <c r="B30" i="5"/>
  <c r="F29" i="5"/>
  <c r="BB91" i="7" l="1" a="1"/>
  <c r="BB91" i="7" s="1"/>
  <c r="BB65" i="7" a="1"/>
  <c r="BB65" i="7" s="1"/>
  <c r="BB35" i="7" a="1"/>
  <c r="BB35" i="7" s="1"/>
  <c r="BB34" i="7" a="1"/>
  <c r="BB34" i="7" s="1"/>
  <c r="BB51" i="7" a="1"/>
  <c r="BB51" i="7" s="1"/>
  <c r="BB99" i="7" a="1"/>
  <c r="BB99" i="7" s="1"/>
  <c r="BB86" i="7" a="1"/>
  <c r="BB86" i="7" s="1"/>
  <c r="BB92" i="7" a="1"/>
  <c r="BB92" i="7" s="1"/>
  <c r="BB80" i="7" a="1"/>
  <c r="BB80" i="7" s="1"/>
  <c r="BB61" i="7" a="1"/>
  <c r="BB61" i="7" s="1"/>
  <c r="BB43" i="7" a="1"/>
  <c r="BB43" i="7" s="1"/>
  <c r="BB37" i="7" a="1"/>
  <c r="BB37" i="7" s="1"/>
  <c r="BB39" i="7" a="1"/>
  <c r="BB39" i="7" s="1"/>
  <c r="BB23" i="7" a="1"/>
  <c r="BB23" i="7" s="1"/>
  <c r="BB19" i="7" a="1"/>
  <c r="BB19" i="7" s="1"/>
  <c r="BB17" i="7" a="1"/>
  <c r="BB17" i="7" s="1"/>
  <c r="BB64" i="7" a="1"/>
  <c r="BB64" i="7" s="1"/>
  <c r="BB22" i="7" a="1"/>
  <c r="BB22" i="7" s="1"/>
  <c r="BB29" i="7" a="1"/>
  <c r="BB29" i="7" s="1"/>
  <c r="BB24" i="7" a="1"/>
  <c r="BB24" i="7" s="1"/>
  <c r="BB42" i="7" a="1"/>
  <c r="BB42" i="7" s="1"/>
  <c r="BB11" i="7" a="1"/>
  <c r="BB11" i="7" s="1"/>
  <c r="BB10" i="7" a="1"/>
  <c r="BB10" i="7" s="1"/>
  <c r="BB18" i="7" a="1"/>
  <c r="BB18" i="7" s="1"/>
  <c r="BB48" i="7" a="1"/>
  <c r="BB48" i="7" s="1"/>
  <c r="BB66" i="7" a="1"/>
  <c r="BB66" i="7" s="1"/>
  <c r="BB26" i="7" a="1"/>
  <c r="BB26" i="7" s="1"/>
  <c r="BB16" i="7" a="1"/>
  <c r="BB16" i="7" s="1"/>
  <c r="BB13" i="7" a="1"/>
  <c r="BB13" i="7" s="1"/>
  <c r="BB15" i="7" a="1"/>
  <c r="BB15" i="7" s="1"/>
  <c r="BB366" i="7" a="1"/>
  <c r="BB366" i="7" s="1"/>
  <c r="BB364" i="7" a="1"/>
  <c r="BB364" i="7" s="1"/>
  <c r="BB362" i="7" a="1"/>
  <c r="BB362" i="7" s="1"/>
  <c r="BB346" i="7" a="1"/>
  <c r="BB346" i="7" s="1"/>
  <c r="BB335" i="7" a="1"/>
  <c r="BB335" i="7" s="1"/>
  <c r="BB321" i="7" a="1"/>
  <c r="BB321" i="7" s="1"/>
  <c r="BB319" i="7" a="1"/>
  <c r="BB319" i="7" s="1"/>
  <c r="BB299" i="7" a="1"/>
  <c r="BB299" i="7" s="1"/>
  <c r="BB286" i="7" a="1"/>
  <c r="BB286" i="7" s="1"/>
  <c r="BB283" i="7" a="1"/>
  <c r="BB283" i="7" s="1"/>
  <c r="BB278" i="7" a="1"/>
  <c r="BB278" i="7" s="1"/>
  <c r="BB270" i="7" a="1"/>
  <c r="BB270" i="7" s="1"/>
  <c r="BB359" i="7" a="1"/>
  <c r="BB359" i="7" s="1"/>
  <c r="BB357" i="7" a="1"/>
  <c r="BB357" i="7" s="1"/>
  <c r="BB355" i="7" a="1"/>
  <c r="BB355" i="7" s="1"/>
  <c r="BB353" i="7" a="1"/>
  <c r="BB353" i="7" s="1"/>
  <c r="BB337" i="7" a="1"/>
  <c r="BB337" i="7" s="1"/>
  <c r="BB318" i="7" a="1"/>
  <c r="BB318" i="7" s="1"/>
  <c r="BB314" i="7" a="1"/>
  <c r="BB314" i="7" s="1"/>
  <c r="BB306" i="7" a="1"/>
  <c r="BB306" i="7" s="1"/>
  <c r="BB298" i="7" a="1"/>
  <c r="BB298" i="7" s="1"/>
  <c r="BB282" i="7" a="1"/>
  <c r="BB282" i="7" s="1"/>
  <c r="BB277" i="7" a="1"/>
  <c r="BB277" i="7" s="1"/>
  <c r="CH5" i="7"/>
  <c r="BB369" i="7" a="1"/>
  <c r="BB369" i="7" s="1"/>
  <c r="BB347" i="7" a="1"/>
  <c r="BB347" i="7" s="1"/>
  <c r="BB332" i="7" a="1"/>
  <c r="BB332" i="7" s="1"/>
  <c r="BB327" i="7" a="1"/>
  <c r="BB327" i="7" s="1"/>
  <c r="BB322" i="7" a="1"/>
  <c r="BB322" i="7" s="1"/>
  <c r="BB317" i="7" a="1"/>
  <c r="BB317" i="7" s="1"/>
  <c r="BB315" i="7" a="1"/>
  <c r="BB315" i="7" s="1"/>
  <c r="BB310" i="7" a="1"/>
  <c r="BB310" i="7" s="1"/>
  <c r="BB308" i="7" a="1"/>
  <c r="BB308" i="7" s="1"/>
  <c r="BB305" i="7" a="1"/>
  <c r="BB305" i="7" s="1"/>
  <c r="BB297" i="7" a="1"/>
  <c r="BB297" i="7" s="1"/>
  <c r="BB368" i="7" a="1"/>
  <c r="BB368" i="7" s="1"/>
  <c r="BB352" i="7" a="1"/>
  <c r="BB352" i="7" s="1"/>
  <c r="BB349" i="7" a="1"/>
  <c r="BB349" i="7" s="1"/>
  <c r="BB345" i="7" a="1"/>
  <c r="BB345" i="7" s="1"/>
  <c r="BB326" i="7" a="1"/>
  <c r="BB326" i="7" s="1"/>
  <c r="BB316" i="7" a="1"/>
  <c r="BB316" i="7" s="1"/>
  <c r="BB312" i="7" a="1"/>
  <c r="BB312" i="7" s="1"/>
  <c r="BB304" i="7" a="1"/>
  <c r="BB304" i="7" s="1"/>
  <c r="BB296" i="7" a="1"/>
  <c r="BB296" i="7" s="1"/>
  <c r="BB290" i="7" a="1"/>
  <c r="BB290" i="7" s="1"/>
  <c r="BB288" i="7" a="1"/>
  <c r="BB288" i="7" s="1"/>
  <c r="BB285" i="7" a="1"/>
  <c r="BB285" i="7" s="1"/>
  <c r="BB275" i="7" a="1"/>
  <c r="BB275" i="7" s="1"/>
  <c r="BB365" i="7" a="1"/>
  <c r="BB365" i="7" s="1"/>
  <c r="BB363" i="7" a="1"/>
  <c r="BB363" i="7" s="1"/>
  <c r="BB361" i="7" a="1"/>
  <c r="BB361" i="7" s="1"/>
  <c r="BB351" i="7" a="1"/>
  <c r="BB351" i="7" s="1"/>
  <c r="BB348" i="7" a="1"/>
  <c r="BB348" i="7" s="1"/>
  <c r="BB344" i="7" a="1"/>
  <c r="BB344" i="7" s="1"/>
  <c r="BB338" i="7" a="1"/>
  <c r="BB338" i="7" s="1"/>
  <c r="BB333" i="7" a="1"/>
  <c r="BB333" i="7" s="1"/>
  <c r="BB331" i="7" a="1"/>
  <c r="BB331" i="7" s="1"/>
  <c r="BB328" i="7" a="1"/>
  <c r="BB328" i="7" s="1"/>
  <c r="BB325" i="7" a="1"/>
  <c r="BB325" i="7" s="1"/>
  <c r="BB323" i="7" a="1"/>
  <c r="BB323" i="7" s="1"/>
  <c r="BB303" i="7" a="1"/>
  <c r="BB303" i="7" s="1"/>
  <c r="BB295" i="7" a="1"/>
  <c r="BB295" i="7" s="1"/>
  <c r="BB280" i="7" a="1"/>
  <c r="BB280" i="7" s="1"/>
  <c r="BB274" i="7" a="1"/>
  <c r="BB274" i="7" s="1"/>
  <c r="BB367" i="7" a="1"/>
  <c r="BB367" i="7" s="1"/>
  <c r="BB358" i="7" a="1"/>
  <c r="BB358" i="7" s="1"/>
  <c r="BB356" i="7" a="1"/>
  <c r="BB356" i="7" s="1"/>
  <c r="BB354" i="7" a="1"/>
  <c r="BB354" i="7" s="1"/>
  <c r="BB343" i="7" a="1"/>
  <c r="BB343" i="7" s="1"/>
  <c r="BB342" i="7" a="1"/>
  <c r="BB342" i="7" s="1"/>
  <c r="BB341" i="7" a="1"/>
  <c r="BB341" i="7" s="1"/>
  <c r="BB330" i="7" a="1"/>
  <c r="BB330" i="7" s="1"/>
  <c r="BB329" i="7" a="1"/>
  <c r="BB329" i="7" s="1"/>
  <c r="BB324" i="7" a="1"/>
  <c r="BB324" i="7" s="1"/>
  <c r="BB313" i="7" a="1"/>
  <c r="BB313" i="7" s="1"/>
  <c r="BB302" i="7" a="1"/>
  <c r="BB302" i="7" s="1"/>
  <c r="BB294" i="7" a="1"/>
  <c r="BB294" i="7" s="1"/>
  <c r="BB291" i="7" a="1"/>
  <c r="BB291" i="7" s="1"/>
  <c r="BB273" i="7" a="1"/>
  <c r="BB273" i="7" s="1"/>
  <c r="BB340" i="7" a="1"/>
  <c r="BB340" i="7" s="1"/>
  <c r="BB309" i="7" a="1"/>
  <c r="BB309" i="7" s="1"/>
  <c r="BB276" i="7" a="1"/>
  <c r="BB276" i="7" s="1"/>
  <c r="BB271" i="7" a="1"/>
  <c r="BB271" i="7" s="1"/>
  <c r="BB267" i="7" a="1"/>
  <c r="BB267" i="7" s="1"/>
  <c r="BB266" i="7" a="1"/>
  <c r="BB266" i="7" s="1"/>
  <c r="BB265" i="7" a="1"/>
  <c r="BB265" i="7" s="1"/>
  <c r="BB260" i="7" a="1"/>
  <c r="BB260" i="7" s="1"/>
  <c r="BB258" i="7" a="1"/>
  <c r="BB258" i="7" s="1"/>
  <c r="BB255" i="7" a="1"/>
  <c r="BB255" i="7" s="1"/>
  <c r="BB245" i="7" a="1"/>
  <c r="BB245" i="7" s="1"/>
  <c r="BB242" i="7" a="1"/>
  <c r="BB242" i="7" s="1"/>
  <c r="BB204" i="7" a="1"/>
  <c r="BB204" i="7" s="1"/>
  <c r="BB193" i="7" a="1"/>
  <c r="BB193" i="7" s="1"/>
  <c r="BB360" i="7" a="1"/>
  <c r="BB360" i="7" s="1"/>
  <c r="BB292" i="7" a="1"/>
  <c r="BB292" i="7" s="1"/>
  <c r="BB287" i="7" a="1"/>
  <c r="BB287" i="7" s="1"/>
  <c r="BB284" i="7" a="1"/>
  <c r="BB284" i="7" s="1"/>
  <c r="BB279" i="7" a="1"/>
  <c r="BB279" i="7" s="1"/>
  <c r="BB257" i="7" a="1"/>
  <c r="BB257" i="7" s="1"/>
  <c r="BB252" i="7" a="1"/>
  <c r="BB252" i="7" s="1"/>
  <c r="BB250" i="7" a="1"/>
  <c r="BB250" i="7" s="1"/>
  <c r="BB227" i="7" a="1"/>
  <c r="BB227" i="7" s="1"/>
  <c r="BB213" i="7" a="1"/>
  <c r="BB213" i="7" s="1"/>
  <c r="BB209" i="7" a="1"/>
  <c r="BB209" i="7" s="1"/>
  <c r="BB205" i="7" a="1"/>
  <c r="BB205" i="7" s="1"/>
  <c r="BB203" i="7" a="1"/>
  <c r="BB203" i="7" s="1"/>
  <c r="BB339" i="7" a="1"/>
  <c r="BB339" i="7" s="1"/>
  <c r="BB334" i="7" a="1"/>
  <c r="BB334" i="7" s="1"/>
  <c r="BB311" i="7" a="1"/>
  <c r="BB311" i="7" s="1"/>
  <c r="BB281" i="7" a="1"/>
  <c r="BB281" i="7" s="1"/>
  <c r="BB248" i="7" a="1"/>
  <c r="BB248" i="7" s="1"/>
  <c r="BB239" i="7" a="1"/>
  <c r="BB239" i="7" s="1"/>
  <c r="BB237" i="7" a="1"/>
  <c r="BB237" i="7" s="1"/>
  <c r="BB235" i="7" a="1"/>
  <c r="BB235" i="7" s="1"/>
  <c r="BB233" i="7" a="1"/>
  <c r="BB233" i="7" s="1"/>
  <c r="BB231" i="7" a="1"/>
  <c r="BB231" i="7" s="1"/>
  <c r="BB229" i="7" a="1"/>
  <c r="BB229" i="7" s="1"/>
  <c r="BB224" i="7" a="1"/>
  <c r="BB224" i="7" s="1"/>
  <c r="BB222" i="7" a="1"/>
  <c r="BB222" i="7" s="1"/>
  <c r="BB350" i="7" a="1"/>
  <c r="BB350" i="7" s="1"/>
  <c r="BB289" i="7" a="1"/>
  <c r="BB289" i="7" s="1"/>
  <c r="BB214" i="7" a="1"/>
  <c r="BB214" i="7" s="1"/>
  <c r="BB301" i="7" a="1"/>
  <c r="BB301" i="7" s="1"/>
  <c r="BB263" i="7" a="1"/>
  <c r="BB263" i="7" s="1"/>
  <c r="BB256" i="7" a="1"/>
  <c r="BB256" i="7" s="1"/>
  <c r="BB246" i="7" a="1"/>
  <c r="BB246" i="7" s="1"/>
  <c r="BB243" i="7" a="1"/>
  <c r="BB243" i="7" s="1"/>
  <c r="BB320" i="7" a="1"/>
  <c r="BB320" i="7" s="1"/>
  <c r="BB272" i="7" a="1"/>
  <c r="BB272" i="7" s="1"/>
  <c r="BB253" i="7" a="1"/>
  <c r="BB253" i="7" s="1"/>
  <c r="BB251" i="7" a="1"/>
  <c r="BB251" i="7" s="1"/>
  <c r="BB249" i="7" a="1"/>
  <c r="BB249" i="7" s="1"/>
  <c r="BB240" i="7" a="1"/>
  <c r="BB240" i="7" s="1"/>
  <c r="BB269" i="7" a="1"/>
  <c r="BB269" i="7" s="1"/>
  <c r="BB247" i="7" a="1"/>
  <c r="BB247" i="7" s="1"/>
  <c r="BB218" i="7" a="1"/>
  <c r="BB218" i="7" s="1"/>
  <c r="BB211" i="7" a="1"/>
  <c r="BB211" i="7" s="1"/>
  <c r="BB200" i="7" a="1"/>
  <c r="BB200" i="7" s="1"/>
  <c r="BB177" i="7" a="1"/>
  <c r="BB177" i="7" s="1"/>
  <c r="BB165" i="7" a="1"/>
  <c r="BB165" i="7" s="1"/>
  <c r="BB164" i="7" a="1"/>
  <c r="BB164" i="7" s="1"/>
  <c r="BB155" i="7" a="1"/>
  <c r="BB155" i="7" s="1"/>
  <c r="BB151" i="7" a="1"/>
  <c r="BB151" i="7" s="1"/>
  <c r="BB96" i="7" a="1"/>
  <c r="BB96" i="7" s="1"/>
  <c r="BB87" i="7" a="1"/>
  <c r="BB87" i="7" s="1"/>
  <c r="BB336" i="7" a="1"/>
  <c r="BB336" i="7" s="1"/>
  <c r="BB261" i="7" a="1"/>
  <c r="BB261" i="7" s="1"/>
  <c r="BB215" i="7" a="1"/>
  <c r="BB215" i="7" s="1"/>
  <c r="BB212" i="7" a="1"/>
  <c r="BB212" i="7" s="1"/>
  <c r="BB210" i="7" a="1"/>
  <c r="BB210" i="7" s="1"/>
  <c r="BB201" i="7" a="1"/>
  <c r="BB201" i="7" s="1"/>
  <c r="BB183" i="7" a="1"/>
  <c r="BB183" i="7" s="1"/>
  <c r="BB178" i="7" a="1"/>
  <c r="BB178" i="7" s="1"/>
  <c r="BB166" i="7" a="1"/>
  <c r="BB166" i="7" s="1"/>
  <c r="BB163" i="7" a="1"/>
  <c r="BB163" i="7" s="1"/>
  <c r="BB150" i="7" a="1"/>
  <c r="BB150" i="7" s="1"/>
  <c r="BB307" i="7" a="1"/>
  <c r="BB307" i="7" s="1"/>
  <c r="BB264" i="7" a="1"/>
  <c r="BB264" i="7" s="1"/>
  <c r="BB244" i="7" a="1"/>
  <c r="BB244" i="7" s="1"/>
  <c r="BB234" i="7" a="1"/>
  <c r="BB234" i="7" s="1"/>
  <c r="BB221" i="7" a="1"/>
  <c r="BB221" i="7" s="1"/>
  <c r="BB202" i="7" a="1"/>
  <c r="BB202" i="7" s="1"/>
  <c r="BB199" i="7" a="1"/>
  <c r="BB199" i="7" s="1"/>
  <c r="BB192" i="7" a="1"/>
  <c r="BB192" i="7" s="1"/>
  <c r="BB190" i="7" a="1"/>
  <c r="BB190" i="7" s="1"/>
  <c r="BB188" i="7" a="1"/>
  <c r="BB188" i="7" s="1"/>
  <c r="BB184" i="7" a="1"/>
  <c r="BB184" i="7" s="1"/>
  <c r="BB168" i="7" a="1"/>
  <c r="BB168" i="7" s="1"/>
  <c r="BB162" i="7" a="1"/>
  <c r="BB162" i="7" s="1"/>
  <c r="BB161" i="7" a="1"/>
  <c r="BB161" i="7" s="1"/>
  <c r="BB149" i="7" a="1"/>
  <c r="BB149" i="7" s="1"/>
  <c r="BB268" i="7" a="1"/>
  <c r="BB268" i="7" s="1"/>
  <c r="BB254" i="7" a="1"/>
  <c r="BB254" i="7" s="1"/>
  <c r="BB232" i="7" a="1"/>
  <c r="BB232" i="7" s="1"/>
  <c r="BB228" i="7" a="1"/>
  <c r="BB228" i="7" s="1"/>
  <c r="BB217" i="7" a="1"/>
  <c r="BB217" i="7" s="1"/>
  <c r="BB208" i="7" a="1"/>
  <c r="BB208" i="7" s="1"/>
  <c r="BB206" i="7" a="1"/>
  <c r="BB206" i="7" s="1"/>
  <c r="BB198" i="7" a="1"/>
  <c r="BB198" i="7" s="1"/>
  <c r="BB196" i="7" a="1"/>
  <c r="BB196" i="7" s="1"/>
  <c r="BB194" i="7" a="1"/>
  <c r="BB194" i="7" s="1"/>
  <c r="BB179" i="7" a="1"/>
  <c r="BB179" i="7" s="1"/>
  <c r="BB173" i="7" a="1"/>
  <c r="BB173" i="7" s="1"/>
  <c r="BB171" i="7" a="1"/>
  <c r="BB171" i="7" s="1"/>
  <c r="BB167" i="7" a="1"/>
  <c r="BB167" i="7" s="1"/>
  <c r="BB160" i="7" a="1"/>
  <c r="BB160" i="7" s="1"/>
  <c r="BB146" i="7" a="1"/>
  <c r="BB146" i="7" s="1"/>
  <c r="BB144" i="7" a="1"/>
  <c r="BB144" i="7" s="1"/>
  <c r="BB142" i="7" a="1"/>
  <c r="BB142" i="7" s="1"/>
  <c r="BB140" i="7" a="1"/>
  <c r="BB140" i="7" s="1"/>
  <c r="BB138" i="7" a="1"/>
  <c r="BB138" i="7" s="1"/>
  <c r="BB136" i="7" a="1"/>
  <c r="BB136" i="7" s="1"/>
  <c r="BB134" i="7" a="1"/>
  <c r="BB134" i="7" s="1"/>
  <c r="BB132" i="7" a="1"/>
  <c r="BB132" i="7" s="1"/>
  <c r="BB130" i="7" a="1"/>
  <c r="BB130" i="7" s="1"/>
  <c r="BB128" i="7" a="1"/>
  <c r="BB128" i="7" s="1"/>
  <c r="BB126" i="7" a="1"/>
  <c r="BB126" i="7" s="1"/>
  <c r="BB124" i="7" a="1"/>
  <c r="BB124" i="7" s="1"/>
  <c r="BB122" i="7" a="1"/>
  <c r="BB122" i="7" s="1"/>
  <c r="BB120" i="7" a="1"/>
  <c r="BB120" i="7" s="1"/>
  <c r="BB241" i="7" a="1"/>
  <c r="BB241" i="7" s="1"/>
  <c r="BB236" i="7" a="1"/>
  <c r="BB236" i="7" s="1"/>
  <c r="BB225" i="7" a="1"/>
  <c r="BB225" i="7" s="1"/>
  <c r="BB219" i="7" a="1"/>
  <c r="BB219" i="7" s="1"/>
  <c r="BB185" i="7" a="1"/>
  <c r="BB185" i="7" s="1"/>
  <c r="BB180" i="7" a="1"/>
  <c r="BB180" i="7" s="1"/>
  <c r="BB159" i="7" a="1"/>
  <c r="BB159" i="7" s="1"/>
  <c r="BB148" i="7" a="1"/>
  <c r="BB148" i="7" s="1"/>
  <c r="BB300" i="7" a="1"/>
  <c r="BB300" i="7" s="1"/>
  <c r="BB186" i="7" a="1"/>
  <c r="BB186" i="7" s="1"/>
  <c r="BB174" i="7" a="1"/>
  <c r="BB174" i="7" s="1"/>
  <c r="BB139" i="7" a="1"/>
  <c r="BB139" i="7" s="1"/>
  <c r="BB123" i="7" a="1"/>
  <c r="BB123" i="7" s="1"/>
  <c r="BB118" i="7" a="1"/>
  <c r="BB118" i="7" s="1"/>
  <c r="BB75" i="7" a="1"/>
  <c r="BB75" i="7" s="1"/>
  <c r="BB71" i="7" a="1"/>
  <c r="BB71" i="7" s="1"/>
  <c r="BB63" i="7" a="1"/>
  <c r="BB63" i="7" s="1"/>
  <c r="BB58" i="7" a="1"/>
  <c r="BB58" i="7" s="1"/>
  <c r="BB57" i="7" a="1"/>
  <c r="BB57" i="7" s="1"/>
  <c r="BB54" i="7" a="1"/>
  <c r="BB54" i="7" s="1"/>
  <c r="BB52" i="7" a="1"/>
  <c r="BB52" i="7" s="1"/>
  <c r="BB45" i="7" a="1"/>
  <c r="BB45" i="7" s="1"/>
  <c r="BB30" i="7" a="1"/>
  <c r="BB30" i="7" s="1"/>
  <c r="BB21" i="7" a="1"/>
  <c r="BB21" i="7" s="1"/>
  <c r="BB14" i="7" a="1"/>
  <c r="BB14" i="7" s="1"/>
  <c r="BB181" i="7" a="1"/>
  <c r="BB181" i="7" s="1"/>
  <c r="BB176" i="7" a="1"/>
  <c r="BB176" i="7" s="1"/>
  <c r="BB172" i="7" a="1"/>
  <c r="BB172" i="7" s="1"/>
  <c r="BB169" i="7" a="1"/>
  <c r="BB169" i="7" s="1"/>
  <c r="BB137" i="7" a="1"/>
  <c r="BB137" i="7" s="1"/>
  <c r="BB121" i="7" a="1"/>
  <c r="BB121" i="7" s="1"/>
  <c r="BB107" i="7" a="1"/>
  <c r="BB107" i="7" s="1"/>
  <c r="BB101" i="7" a="1"/>
  <c r="BB101" i="7" s="1"/>
  <c r="BB95" i="7" a="1"/>
  <c r="BB95" i="7" s="1"/>
  <c r="BB83" i="7" a="1"/>
  <c r="BB83" i="7" s="1"/>
  <c r="BB81" i="7" a="1"/>
  <c r="BB81" i="7" s="1"/>
  <c r="BB70" i="7" a="1"/>
  <c r="BB70" i="7" s="1"/>
  <c r="BB56" i="7" a="1"/>
  <c r="BB56" i="7" s="1"/>
  <c r="BB49" i="7" a="1"/>
  <c r="BB49" i="7" s="1"/>
  <c r="BB46" i="7" a="1"/>
  <c r="BB46" i="7" s="1"/>
  <c r="BB31" i="7" a="1"/>
  <c r="BB31" i="7" s="1"/>
  <c r="BB20" i="7" a="1"/>
  <c r="BB20" i="7" s="1"/>
  <c r="BB170" i="7" a="1"/>
  <c r="BB170" i="7" s="1"/>
  <c r="BB135" i="7" a="1"/>
  <c r="BB135" i="7" s="1"/>
  <c r="BB109" i="7" a="1"/>
  <c r="BB109" i="7" s="1"/>
  <c r="BB102" i="7" a="1"/>
  <c r="BB102" i="7" s="1"/>
  <c r="BB90" i="7" a="1"/>
  <c r="BB90" i="7" s="1"/>
  <c r="BB78" i="7" a="1"/>
  <c r="BB78" i="7" s="1"/>
  <c r="BB69" i="7" a="1"/>
  <c r="BB69" i="7" s="1"/>
  <c r="BB62" i="7" a="1"/>
  <c r="BB62" i="7" s="1"/>
  <c r="BB60" i="7" a="1"/>
  <c r="BB60" i="7" s="1"/>
  <c r="BB47" i="7" a="1"/>
  <c r="BB47" i="7" s="1"/>
  <c r="BB40" i="7" a="1"/>
  <c r="BB40" i="7" s="1"/>
  <c r="BB32" i="7" a="1"/>
  <c r="BB32" i="7" s="1"/>
  <c r="BB27" i="7" a="1"/>
  <c r="BB27" i="7" s="1"/>
  <c r="BB25" i="7" a="1"/>
  <c r="BB25" i="7" s="1"/>
  <c r="BB12" i="7" a="1"/>
  <c r="BB12" i="7" s="1"/>
  <c r="BB216" i="7" a="1"/>
  <c r="BB216" i="7" s="1"/>
  <c r="BB187" i="7" a="1"/>
  <c r="BB187" i="7" s="1"/>
  <c r="BB182" i="7" a="1"/>
  <c r="BB182" i="7" s="1"/>
  <c r="BB133" i="7" a="1"/>
  <c r="BB133" i="7" s="1"/>
  <c r="BB119" i="7" a="1"/>
  <c r="BB119" i="7" s="1"/>
  <c r="BB111" i="7" a="1"/>
  <c r="BB111" i="7" s="1"/>
  <c r="BB106" i="7" a="1"/>
  <c r="BB106" i="7" s="1"/>
  <c r="BB98" i="7" a="1"/>
  <c r="BB98" i="7" s="1"/>
  <c r="BB94" i="7" a="1"/>
  <c r="BB94" i="7" s="1"/>
  <c r="BB85" i="7" a="1"/>
  <c r="BB85" i="7" s="1"/>
  <c r="BB68" i="7" a="1"/>
  <c r="BB68" i="7" s="1"/>
  <c r="BB38" i="7" a="1"/>
  <c r="BB38" i="7" s="1"/>
  <c r="BB36" i="7" a="1"/>
  <c r="BB36" i="7" s="1"/>
  <c r="BB33" i="7" a="1"/>
  <c r="BB33" i="7" s="1"/>
  <c r="BB28" i="7" a="1"/>
  <c r="BB28" i="7" s="1"/>
  <c r="BB262" i="7" a="1"/>
  <c r="BB262" i="7" s="1"/>
  <c r="BB230" i="7" a="1"/>
  <c r="BB230" i="7" s="1"/>
  <c r="BB226" i="7" a="1"/>
  <c r="BB226" i="7" s="1"/>
  <c r="BB197" i="7" a="1"/>
  <c r="BB197" i="7" s="1"/>
  <c r="BB191" i="7" a="1"/>
  <c r="BB191" i="7" s="1"/>
  <c r="BB147" i="7" a="1"/>
  <c r="BB147" i="7" s="1"/>
  <c r="BB131" i="7" a="1"/>
  <c r="BB131" i="7" s="1"/>
  <c r="BB116" i="7" a="1"/>
  <c r="BB116" i="7" s="1"/>
  <c r="BB113" i="7" a="1"/>
  <c r="BB113" i="7" s="1"/>
  <c r="BB108" i="7" a="1"/>
  <c r="BB108" i="7" s="1"/>
  <c r="BB103" i="7" a="1"/>
  <c r="BB103" i="7" s="1"/>
  <c r="BB93" i="7" a="1"/>
  <c r="BB93" i="7" s="1"/>
  <c r="BB89" i="7" a="1"/>
  <c r="BB89" i="7" s="1"/>
  <c r="BB77" i="7" a="1"/>
  <c r="BB77" i="7" s="1"/>
  <c r="BB67" i="7" a="1"/>
  <c r="BB67" i="7" s="1"/>
  <c r="BB55" i="7" a="1"/>
  <c r="BB55" i="7" s="1"/>
  <c r="BB53" i="7" a="1"/>
  <c r="BB53" i="7" s="1"/>
  <c r="BB41" i="7" a="1"/>
  <c r="BB41" i="7" s="1"/>
  <c r="BB259" i="7" a="1"/>
  <c r="BB259" i="7" s="1"/>
  <c r="BB220" i="7" a="1"/>
  <c r="BB220" i="7" s="1"/>
  <c r="BB189" i="7" a="1"/>
  <c r="BB189" i="7" s="1"/>
  <c r="BB114" i="7" a="1"/>
  <c r="BB114" i="7" s="1"/>
  <c r="BB110" i="7" a="1"/>
  <c r="BB110" i="7" s="1"/>
  <c r="BB105" i="7" a="1"/>
  <c r="BB105" i="7" s="1"/>
  <c r="BB100" i="7" a="1"/>
  <c r="BB100" i="7" s="1"/>
  <c r="BB59" i="7" a="1"/>
  <c r="BB59" i="7" s="1"/>
  <c r="BB50" i="7" a="1"/>
  <c r="BB50" i="7" s="1"/>
  <c r="BB44" i="7" a="1"/>
  <c r="BB44" i="7" s="1"/>
  <c r="BB238" i="7" a="1"/>
  <c r="BB238" i="7" s="1"/>
  <c r="BB152" i="7" a="1"/>
  <c r="BB152" i="7" s="1"/>
  <c r="BB97" i="7" a="1"/>
  <c r="BB97" i="7" s="1"/>
  <c r="BB84" i="7" a="1"/>
  <c r="BB84" i="7" s="1"/>
  <c r="BB195" i="7" a="1"/>
  <c r="BB195" i="7" s="1"/>
  <c r="BB156" i="7" a="1"/>
  <c r="BB156" i="7" s="1"/>
  <c r="BB145" i="7" a="1"/>
  <c r="BB145" i="7" s="1"/>
  <c r="BB127" i="7" a="1"/>
  <c r="BB127" i="7" s="1"/>
  <c r="BB175" i="7" a="1"/>
  <c r="BB175" i="7" s="1"/>
  <c r="BB153" i="7" a="1"/>
  <c r="BB153" i="7" s="1"/>
  <c r="BB82" i="7" a="1"/>
  <c r="BB82" i="7" s="1"/>
  <c r="BB76" i="7" a="1"/>
  <c r="BB76" i="7" s="1"/>
  <c r="BB207" i="7" a="1"/>
  <c r="BB207" i="7" s="1"/>
  <c r="BB157" i="7" a="1"/>
  <c r="BB157" i="7" s="1"/>
  <c r="BB141" i="7" a="1"/>
  <c r="BB141" i="7" s="1"/>
  <c r="BB112" i="7" a="1"/>
  <c r="BB112" i="7" s="1"/>
  <c r="BB88" i="7" a="1"/>
  <c r="BB88" i="7" s="1"/>
  <c r="BB79" i="7" a="1"/>
  <c r="BB79" i="7" s="1"/>
  <c r="BB74" i="7" a="1"/>
  <c r="BB74" i="7" s="1"/>
  <c r="BB73" i="7" a="1"/>
  <c r="BB73" i="7" s="1"/>
  <c r="BB72" i="7" a="1"/>
  <c r="BB72" i="7" s="1"/>
  <c r="BB154" i="7" a="1"/>
  <c r="BB154" i="7" s="1"/>
  <c r="BB129" i="7" a="1"/>
  <c r="BB129" i="7" s="1"/>
  <c r="BB117" i="7" a="1"/>
  <c r="BB117" i="7" s="1"/>
  <c r="BB115" i="7" a="1"/>
  <c r="BB115" i="7" s="1"/>
  <c r="BB104" i="7" a="1"/>
  <c r="BB104" i="7" s="1"/>
  <c r="BB293" i="7" a="1"/>
  <c r="BB293" i="7" s="1"/>
  <c r="BB158" i="7" a="1"/>
  <c r="BB158" i="7" s="1"/>
  <c r="BB223" i="7" a="1"/>
  <c r="BB223" i="7" s="1"/>
  <c r="BB143" i="7" a="1"/>
  <c r="BB143" i="7" s="1"/>
  <c r="BB125" i="7" a="1"/>
  <c r="BB125" i="7" s="1"/>
  <c r="BB9" i="7"/>
  <c r="BC5" i="7"/>
  <c r="W355" i="7" a="1"/>
  <c r="W355" i="7" s="1"/>
  <c r="W329" i="7" a="1"/>
  <c r="W329" i="7" s="1"/>
  <c r="W336" i="7" a="1"/>
  <c r="W336" i="7" s="1"/>
  <c r="W337" i="7" a="1"/>
  <c r="W337" i="7" s="1"/>
  <c r="W309" i="7" a="1"/>
  <c r="W309" i="7" s="1"/>
  <c r="W303" i="7" a="1"/>
  <c r="W303" i="7" s="1"/>
  <c r="W328" i="7" a="1"/>
  <c r="W328" i="7" s="1"/>
  <c r="W306" i="7" a="1"/>
  <c r="W306" i="7" s="1"/>
  <c r="W236" i="7" a="1"/>
  <c r="W236" i="7" s="1"/>
  <c r="W206" i="7" a="1"/>
  <c r="W206" i="7" s="1"/>
  <c r="W352" i="7" a="1"/>
  <c r="W352" i="7" s="1"/>
  <c r="W276" i="7" a="1"/>
  <c r="W276" i="7" s="1"/>
  <c r="W235" i="7" a="1"/>
  <c r="W235" i="7" s="1"/>
  <c r="W248" i="7" a="1"/>
  <c r="W248" i="7" s="1"/>
  <c r="W251" i="7" a="1"/>
  <c r="W251" i="7" s="1"/>
  <c r="W221" i="7" a="1"/>
  <c r="W221" i="7" s="1"/>
  <c r="W255" i="7" a="1"/>
  <c r="W255" i="7" s="1"/>
  <c r="W178" i="7" a="1"/>
  <c r="W178" i="7" s="1"/>
  <c r="W239" i="7" a="1"/>
  <c r="W239" i="7" s="1"/>
  <c r="W169" i="7" a="1"/>
  <c r="W169" i="7" s="1"/>
  <c r="W151" i="7" a="1"/>
  <c r="W151" i="7" s="1"/>
  <c r="W192" i="7" a="1"/>
  <c r="W192" i="7" s="1"/>
  <c r="W195" i="7" a="1"/>
  <c r="W195" i="7" s="1"/>
  <c r="W193" i="7" a="1"/>
  <c r="W193" i="7" s="1"/>
  <c r="W139" i="7" a="1"/>
  <c r="W139" i="7" s="1"/>
  <c r="W191" i="7" a="1"/>
  <c r="W191" i="7" s="1"/>
  <c r="W215" i="7" a="1"/>
  <c r="W215" i="7" s="1"/>
  <c r="W95" i="7" a="1"/>
  <c r="W95" i="7" s="1"/>
  <c r="W132" i="7" a="1"/>
  <c r="W132" i="7" s="1"/>
  <c r="W148" i="7" a="1"/>
  <c r="W148" i="7" s="1"/>
  <c r="W125" i="7" a="1"/>
  <c r="W125" i="7" s="1"/>
  <c r="W63" i="7" a="1"/>
  <c r="W63" i="7" s="1"/>
  <c r="W109" i="7" a="1"/>
  <c r="W109" i="7" s="1"/>
  <c r="W83" i="7" a="1"/>
  <c r="W83" i="7" s="1"/>
  <c r="W188" i="7" a="1"/>
  <c r="W188" i="7" s="1"/>
  <c r="W146" i="7" a="1"/>
  <c r="W146" i="7" s="1"/>
  <c r="W140" i="7" a="1"/>
  <c r="W140" i="7" s="1"/>
  <c r="W104" i="7" a="1"/>
  <c r="W104" i="7" s="1"/>
  <c r="W33" i="7" a="1"/>
  <c r="W33" i="7" s="1"/>
  <c r="W48" i="7" a="1"/>
  <c r="W48" i="7" s="1"/>
  <c r="W369" i="7" a="1"/>
  <c r="W369" i="7" s="1"/>
  <c r="W351" i="7" a="1"/>
  <c r="W351" i="7" s="1"/>
  <c r="W323" i="7" a="1"/>
  <c r="W323" i="7" s="1"/>
  <c r="W342" i="7" a="1"/>
  <c r="W342" i="7" s="1"/>
  <c r="W346" i="7" a="1"/>
  <c r="W346" i="7" s="1"/>
  <c r="W319" i="7" a="1"/>
  <c r="W319" i="7" s="1"/>
  <c r="W332" i="7" a="1"/>
  <c r="W332" i="7" s="1"/>
  <c r="W300" i="7" a="1"/>
  <c r="W300" i="7" s="1"/>
  <c r="W220" i="7" a="1"/>
  <c r="W220" i="7" s="1"/>
  <c r="W273" i="7" a="1"/>
  <c r="W273" i="7" s="1"/>
  <c r="W282" i="7" a="1"/>
  <c r="W282" i="7" s="1"/>
  <c r="W270" i="7" a="1"/>
  <c r="W270" i="7" s="1"/>
  <c r="W260" i="7" a="1"/>
  <c r="W260" i="7" s="1"/>
  <c r="W291" i="7" a="1"/>
  <c r="W291" i="7" s="1"/>
  <c r="W211" i="7" a="1"/>
  <c r="W211" i="7" s="1"/>
  <c r="W228" i="7" a="1"/>
  <c r="W228" i="7" s="1"/>
  <c r="W237" i="7" a="1"/>
  <c r="W237" i="7" s="1"/>
  <c r="W246" i="7" a="1"/>
  <c r="W246" i="7" s="1"/>
  <c r="W203" i="7" a="1"/>
  <c r="W203" i="7" s="1"/>
  <c r="W229" i="7" a="1"/>
  <c r="W229" i="7" s="1"/>
  <c r="W198" i="7" a="1"/>
  <c r="W198" i="7" s="1"/>
  <c r="W176" i="7" a="1"/>
  <c r="W176" i="7" s="1"/>
  <c r="W123" i="7" a="1"/>
  <c r="W123" i="7" s="1"/>
  <c r="W128" i="7" a="1"/>
  <c r="W128" i="7" s="1"/>
  <c r="W127" i="7" a="1"/>
  <c r="W127" i="7" s="1"/>
  <c r="W179" i="7" a="1"/>
  <c r="W179" i="7" s="1"/>
  <c r="W182" i="7" a="1"/>
  <c r="W182" i="7" s="1"/>
  <c r="W130" i="7" a="1"/>
  <c r="W130" i="7" s="1"/>
  <c r="W58" i="7" a="1"/>
  <c r="W58" i="7" s="1"/>
  <c r="W81" i="7" a="1"/>
  <c r="W81" i="7" s="1"/>
  <c r="W67" i="7" a="1"/>
  <c r="W67" i="7" s="1"/>
  <c r="W97" i="7" a="1"/>
  <c r="W97" i="7" s="1"/>
  <c r="W92" i="7" a="1"/>
  <c r="W92" i="7" s="1"/>
  <c r="W39" i="7" a="1"/>
  <c r="W39" i="7" s="1"/>
  <c r="W45" i="7" a="1"/>
  <c r="W45" i="7" s="1"/>
  <c r="W76" i="7" a="1"/>
  <c r="W76" i="7" s="1"/>
  <c r="W25" i="7" a="1"/>
  <c r="W25" i="7" s="1"/>
  <c r="W70" i="7" a="1"/>
  <c r="W70" i="7" s="1"/>
  <c r="W72" i="7" a="1"/>
  <c r="W72" i="7" s="1"/>
  <c r="W14" i="7" a="1"/>
  <c r="W14" i="7" s="1"/>
  <c r="W30" i="7" a="1"/>
  <c r="W30" i="7" s="1"/>
  <c r="W367" i="7" a="1"/>
  <c r="W367" i="7" s="1"/>
  <c r="W348" i="7" a="1"/>
  <c r="W348" i="7" s="1"/>
  <c r="W344" i="7" a="1"/>
  <c r="W344" i="7" s="1"/>
  <c r="W339" i="7" a="1"/>
  <c r="W339" i="7" s="1"/>
  <c r="W330" i="7" a="1"/>
  <c r="W330" i="7" s="1"/>
  <c r="W314" i="7" a="1"/>
  <c r="W314" i="7" s="1"/>
  <c r="W318" i="7" a="1"/>
  <c r="W318" i="7" s="1"/>
  <c r="W292" i="7" a="1"/>
  <c r="W292" i="7" s="1"/>
  <c r="W216" i="7" a="1"/>
  <c r="W216" i="7" s="1"/>
  <c r="W295" i="7" a="1"/>
  <c r="W295" i="7" s="1"/>
  <c r="W277" i="7" a="1"/>
  <c r="W277" i="7" s="1"/>
  <c r="W269" i="7" a="1"/>
  <c r="W269" i="7" s="1"/>
  <c r="W259" i="7" a="1"/>
  <c r="W259" i="7" s="1"/>
  <c r="W310" i="7" a="1"/>
  <c r="W310" i="7" s="1"/>
  <c r="W200" i="7" a="1"/>
  <c r="W200" i="7" s="1"/>
  <c r="W225" i="7" a="1"/>
  <c r="W225" i="7" s="1"/>
  <c r="W281" i="7" a="1"/>
  <c r="W281" i="7" s="1"/>
  <c r="W197" i="7" a="1"/>
  <c r="W197" i="7" s="1"/>
  <c r="W186" i="7" a="1"/>
  <c r="W186" i="7" s="1"/>
  <c r="W205" i="7" a="1"/>
  <c r="W205" i="7" s="1"/>
  <c r="W187" i="7" a="1"/>
  <c r="W187" i="7" s="1"/>
  <c r="W165" i="7" a="1"/>
  <c r="W165" i="7" s="1"/>
  <c r="W118" i="7" a="1"/>
  <c r="W118" i="7" s="1"/>
  <c r="W117" i="7" a="1"/>
  <c r="W117" i="7" s="1"/>
  <c r="W122" i="7" a="1"/>
  <c r="W122" i="7" s="1"/>
  <c r="W145" i="7" a="1"/>
  <c r="W145" i="7" s="1"/>
  <c r="W150" i="7" a="1"/>
  <c r="W150" i="7" s="1"/>
  <c r="W124" i="7" a="1"/>
  <c r="W124" i="7" s="1"/>
  <c r="W47" i="7" a="1"/>
  <c r="W47" i="7" s="1"/>
  <c r="W73" i="7" a="1"/>
  <c r="W73" i="7" s="1"/>
  <c r="W62" i="7" a="1"/>
  <c r="W62" i="7" s="1"/>
  <c r="W226" i="7" a="1"/>
  <c r="W226" i="7" s="1"/>
  <c r="W218" i="7" a="1"/>
  <c r="W218" i="7" s="1"/>
  <c r="W34" i="7" a="1"/>
  <c r="W34" i="7" s="1"/>
  <c r="W28" i="7" a="1"/>
  <c r="W28" i="7" s="1"/>
  <c r="W65" i="7" a="1"/>
  <c r="W65" i="7" s="1"/>
  <c r="W21" i="7" a="1"/>
  <c r="W21" i="7" s="1"/>
  <c r="W52" i="7" a="1"/>
  <c r="W52" i="7" s="1"/>
  <c r="W61" i="7" a="1"/>
  <c r="W61" i="7" s="1"/>
  <c r="W12" i="7" a="1"/>
  <c r="W12" i="7" s="1"/>
  <c r="W9" i="7"/>
  <c r="W365" i="7" a="1"/>
  <c r="W365" i="7" s="1"/>
  <c r="W340" i="7" a="1"/>
  <c r="W340" i="7" s="1"/>
  <c r="W326" i="7" a="1"/>
  <c r="W326" i="7" s="1"/>
  <c r="W345" i="7" a="1"/>
  <c r="W345" i="7" s="1"/>
  <c r="W320" i="7" a="1"/>
  <c r="W320" i="7" s="1"/>
  <c r="W298" i="7" a="1"/>
  <c r="W298" i="7" s="1"/>
  <c r="W307" i="7" a="1"/>
  <c r="W307" i="7" s="1"/>
  <c r="W279" i="7" a="1"/>
  <c r="W279" i="7" s="1"/>
  <c r="W214" i="7" a="1"/>
  <c r="W214" i="7" s="1"/>
  <c r="W294" i="7" a="1"/>
  <c r="W294" i="7" s="1"/>
  <c r="W287" i="7" a="1"/>
  <c r="W287" i="7" s="1"/>
  <c r="W258" i="7" a="1"/>
  <c r="W258" i="7" s="1"/>
  <c r="W305" i="7" a="1"/>
  <c r="W305" i="7" s="1"/>
  <c r="W280" i="7" a="1"/>
  <c r="W280" i="7" s="1"/>
  <c r="W189" i="7" a="1"/>
  <c r="W189" i="7" s="1"/>
  <c r="W213" i="7" a="1"/>
  <c r="W213" i="7" s="1"/>
  <c r="W256" i="7" a="1"/>
  <c r="W256" i="7" s="1"/>
  <c r="W180" i="7" a="1"/>
  <c r="W180" i="7" s="1"/>
  <c r="W175" i="7" a="1"/>
  <c r="W175" i="7" s="1"/>
  <c r="W181" i="7" a="1"/>
  <c r="W181" i="7" s="1"/>
  <c r="W170" i="7" a="1"/>
  <c r="W170" i="7" s="1"/>
  <c r="W164" i="7" a="1"/>
  <c r="W164" i="7" s="1"/>
  <c r="W107" i="7" a="1"/>
  <c r="W107" i="7" s="1"/>
  <c r="W112" i="7" a="1"/>
  <c r="W112" i="7" s="1"/>
  <c r="W111" i="7" a="1"/>
  <c r="W111" i="7" s="1"/>
  <c r="W137" i="7" a="1"/>
  <c r="W137" i="7" s="1"/>
  <c r="W131" i="7" a="1"/>
  <c r="W131" i="7" s="1"/>
  <c r="W119" i="7" a="1"/>
  <c r="W119" i="7" s="1"/>
  <c r="W42" i="7" a="1"/>
  <c r="W42" i="7" s="1"/>
  <c r="W68" i="7" a="1"/>
  <c r="W68" i="7" s="1"/>
  <c r="W51" i="7" a="1"/>
  <c r="W51" i="7" s="1"/>
  <c r="W174" i="7" a="1"/>
  <c r="W174" i="7" s="1"/>
  <c r="W158" i="7" a="1"/>
  <c r="W158" i="7" s="1"/>
  <c r="W85" i="7" a="1"/>
  <c r="W85" i="7" s="1"/>
  <c r="W24" i="7" a="1"/>
  <c r="W24" i="7" s="1"/>
  <c r="W57" i="7" a="1"/>
  <c r="W57" i="7" s="1"/>
  <c r="W19" i="7" a="1"/>
  <c r="W19" i="7" s="1"/>
  <c r="W31" i="7" a="1"/>
  <c r="W31" i="7" s="1"/>
  <c r="W44" i="7" a="1"/>
  <c r="W44" i="7" s="1"/>
  <c r="W10" i="7" a="1"/>
  <c r="W10" i="7" s="1"/>
  <c r="W363" i="7" a="1"/>
  <c r="W363" i="7" s="1"/>
  <c r="W335" i="7" a="1"/>
  <c r="W335" i="7" s="1"/>
  <c r="W360" i="7" a="1"/>
  <c r="W360" i="7" s="1"/>
  <c r="W356" i="7" a="1"/>
  <c r="W356" i="7" s="1"/>
  <c r="W304" i="7" a="1"/>
  <c r="W304" i="7" s="1"/>
  <c r="W313" i="7" a="1"/>
  <c r="W313" i="7" s="1"/>
  <c r="W302" i="7" a="1"/>
  <c r="W302" i="7" s="1"/>
  <c r="W268" i="7" a="1"/>
  <c r="W268" i="7" s="1"/>
  <c r="W212" i="7" a="1"/>
  <c r="W212" i="7" s="1"/>
  <c r="W283" i="7" a="1"/>
  <c r="W283" i="7" s="1"/>
  <c r="W286" i="7" a="1"/>
  <c r="W286" i="7" s="1"/>
  <c r="W224" i="7" a="1"/>
  <c r="W224" i="7" s="1"/>
  <c r="W262" i="7" a="1"/>
  <c r="W262" i="7" s="1"/>
  <c r="W274" i="7" a="1"/>
  <c r="W274" i="7" s="1"/>
  <c r="W184" i="7" a="1"/>
  <c r="W184" i="7" s="1"/>
  <c r="W199" i="7" a="1"/>
  <c r="W199" i="7" s="1"/>
  <c r="W245" i="7" a="1"/>
  <c r="W245" i="7" s="1"/>
  <c r="W172" i="7" a="1"/>
  <c r="W172" i="7" s="1"/>
  <c r="W149" i="7" a="1"/>
  <c r="W149" i="7" s="1"/>
  <c r="W162" i="7" a="1"/>
  <c r="W162" i="7" s="1"/>
  <c r="W163" i="7" a="1"/>
  <c r="W163" i="7" s="1"/>
  <c r="W160" i="7" a="1"/>
  <c r="W160" i="7" s="1"/>
  <c r="W102" i="7" a="1"/>
  <c r="W102" i="7" s="1"/>
  <c r="W101" i="7" a="1"/>
  <c r="W101" i="7" s="1"/>
  <c r="W106" i="7" a="1"/>
  <c r="W106" i="7" s="1"/>
  <c r="W121" i="7" a="1"/>
  <c r="W121" i="7" s="1"/>
  <c r="W126" i="7" a="1"/>
  <c r="W126" i="7" s="1"/>
  <c r="W113" i="7" a="1"/>
  <c r="W113" i="7" s="1"/>
  <c r="W222" i="7" a="1"/>
  <c r="W222" i="7" s="1"/>
  <c r="W167" i="7" a="1"/>
  <c r="W167" i="7" s="1"/>
  <c r="W46" i="7" a="1"/>
  <c r="W46" i="7" s="1"/>
  <c r="W159" i="7" a="1"/>
  <c r="W159" i="7" s="1"/>
  <c r="W135" i="7" a="1"/>
  <c r="W135" i="7" s="1"/>
  <c r="W69" i="7" a="1"/>
  <c r="W69" i="7" s="1"/>
  <c r="W22" i="7" a="1"/>
  <c r="W22" i="7" s="1"/>
  <c r="W54" i="7" a="1"/>
  <c r="W54" i="7" s="1"/>
  <c r="W17" i="7" a="1"/>
  <c r="W17" i="7" s="1"/>
  <c r="W40" i="7" a="1"/>
  <c r="W40" i="7" s="1"/>
  <c r="W32" i="7" a="1"/>
  <c r="W32" i="7" s="1"/>
  <c r="W41" i="7" a="1"/>
  <c r="W41" i="7" s="1"/>
  <c r="W361" i="7" a="1"/>
  <c r="W361" i="7" s="1"/>
  <c r="W333" i="7" a="1"/>
  <c r="W333" i="7" s="1"/>
  <c r="W347" i="7" a="1"/>
  <c r="W347" i="7" s="1"/>
  <c r="W334" i="7" a="1"/>
  <c r="W334" i="7" s="1"/>
  <c r="W293" i="7" a="1"/>
  <c r="W293" i="7" s="1"/>
  <c r="W308" i="7" a="1"/>
  <c r="W308" i="7" s="1"/>
  <c r="W317" i="7" a="1"/>
  <c r="W317" i="7" s="1"/>
  <c r="W263" i="7" a="1"/>
  <c r="W263" i="7" s="1"/>
  <c r="W210" i="7" a="1"/>
  <c r="W210" i="7" s="1"/>
  <c r="W272" i="7" a="1"/>
  <c r="W272" i="7" s="1"/>
  <c r="W349" i="7" a="1"/>
  <c r="W349" i="7" s="1"/>
  <c r="W223" i="7" a="1"/>
  <c r="W223" i="7" s="1"/>
  <c r="W261" i="7" a="1"/>
  <c r="W261" i="7" s="1"/>
  <c r="W264" i="7" a="1"/>
  <c r="W264" i="7" s="1"/>
  <c r="W173" i="7" a="1"/>
  <c r="W173" i="7" s="1"/>
  <c r="W194" i="7" a="1"/>
  <c r="W194" i="7" s="1"/>
  <c r="W242" i="7" a="1"/>
  <c r="W242" i="7" s="1"/>
  <c r="W157" i="7" a="1"/>
  <c r="W157" i="7" s="1"/>
  <c r="W147" i="7" a="1"/>
  <c r="W147" i="7" s="1"/>
  <c r="W161" i="7" a="1"/>
  <c r="W161" i="7" s="1"/>
  <c r="W155" i="7" a="1"/>
  <c r="W155" i="7" s="1"/>
  <c r="W196" i="7" a="1"/>
  <c r="W196" i="7" s="1"/>
  <c r="W91" i="7" a="1"/>
  <c r="W91" i="7" s="1"/>
  <c r="W96" i="7" a="1"/>
  <c r="W96" i="7" s="1"/>
  <c r="W90" i="7" a="1"/>
  <c r="W90" i="7" s="1"/>
  <c r="W116" i="7" a="1"/>
  <c r="W116" i="7" s="1"/>
  <c r="W115" i="7" a="1"/>
  <c r="W115" i="7" s="1"/>
  <c r="W99" i="7" a="1"/>
  <c r="W99" i="7" s="1"/>
  <c r="W141" i="7" a="1"/>
  <c r="W141" i="7" s="1"/>
  <c r="W98" i="7" a="1"/>
  <c r="W98" i="7" s="1"/>
  <c r="W257" i="7" a="1"/>
  <c r="W257" i="7" s="1"/>
  <c r="W87" i="7" a="1"/>
  <c r="W87" i="7" s="1"/>
  <c r="W129" i="7" a="1"/>
  <c r="W129" i="7" s="1"/>
  <c r="W66" i="7" a="1"/>
  <c r="W66" i="7" s="1"/>
  <c r="W71" i="7" a="1"/>
  <c r="W71" i="7" s="1"/>
  <c r="W43" i="7" a="1"/>
  <c r="W43" i="7" s="1"/>
  <c r="W15" i="7" a="1"/>
  <c r="W15" i="7" s="1"/>
  <c r="W37" i="7" a="1"/>
  <c r="W37" i="7" s="1"/>
  <c r="W29" i="7" a="1"/>
  <c r="W29" i="7" s="1"/>
  <c r="W35" i="7" a="1"/>
  <c r="W35" i="7" s="1"/>
  <c r="W359" i="7" a="1"/>
  <c r="W359" i="7" s="1"/>
  <c r="W331" i="7" a="1"/>
  <c r="W331" i="7" s="1"/>
  <c r="W364" i="7" a="1"/>
  <c r="W364" i="7" s="1"/>
  <c r="W354" i="7" a="1"/>
  <c r="W354" i="7" s="1"/>
  <c r="W288" i="7" a="1"/>
  <c r="W288" i="7" s="1"/>
  <c r="W297" i="7" a="1"/>
  <c r="W297" i="7" s="1"/>
  <c r="W312" i="7" a="1"/>
  <c r="W312" i="7" s="1"/>
  <c r="W252" i="7" a="1"/>
  <c r="W252" i="7" s="1"/>
  <c r="W208" i="7" a="1"/>
  <c r="W208" i="7" s="1"/>
  <c r="W296" i="7" a="1"/>
  <c r="W296" i="7" s="1"/>
  <c r="W324" i="7" a="1"/>
  <c r="W324" i="7" s="1"/>
  <c r="W299" i="7" a="1"/>
  <c r="W299" i="7" s="1"/>
  <c r="W250" i="7" a="1"/>
  <c r="W250" i="7" s="1"/>
  <c r="W241" i="7" a="1"/>
  <c r="W241" i="7" s="1"/>
  <c r="W168" i="7" a="1"/>
  <c r="W168" i="7" s="1"/>
  <c r="W183" i="7" a="1"/>
  <c r="W183" i="7" s="1"/>
  <c r="W267" i="7" a="1"/>
  <c r="W267" i="7" s="1"/>
  <c r="W152" i="7" a="1"/>
  <c r="W152" i="7" s="1"/>
  <c r="W254" i="7" a="1"/>
  <c r="W254" i="7" s="1"/>
  <c r="W156" i="7" a="1"/>
  <c r="W156" i="7" s="1"/>
  <c r="W238" i="7" a="1"/>
  <c r="W238" i="7" s="1"/>
  <c r="W154" i="7" a="1"/>
  <c r="W154" i="7" s="1"/>
  <c r="W86" i="7" a="1"/>
  <c r="W86" i="7" s="1"/>
  <c r="W171" i="7" a="1"/>
  <c r="W171" i="7" s="1"/>
  <c r="W227" i="7" a="1"/>
  <c r="W227" i="7" s="1"/>
  <c r="W105" i="7" a="1"/>
  <c r="W105" i="7" s="1"/>
  <c r="W110" i="7" a="1"/>
  <c r="W110" i="7" s="1"/>
  <c r="W80" i="7" a="1"/>
  <c r="W80" i="7" s="1"/>
  <c r="W120" i="7" a="1"/>
  <c r="W120" i="7" s="1"/>
  <c r="W93" i="7" a="1"/>
  <c r="W93" i="7" s="1"/>
  <c r="W166" i="7" a="1"/>
  <c r="W166" i="7" s="1"/>
  <c r="W190" i="7" a="1"/>
  <c r="W190" i="7" s="1"/>
  <c r="W94" i="7" a="1"/>
  <c r="W94" i="7" s="1"/>
  <c r="W64" i="7" a="1"/>
  <c r="W64" i="7" s="1"/>
  <c r="W59" i="7" a="1"/>
  <c r="W59" i="7" s="1"/>
  <c r="W60" i="7" a="1"/>
  <c r="W60" i="7" s="1"/>
  <c r="W13" i="7" a="1"/>
  <c r="W13" i="7" s="1"/>
  <c r="W26" i="7" a="1"/>
  <c r="W26" i="7" s="1"/>
  <c r="W20" i="7" a="1"/>
  <c r="W20" i="7" s="1"/>
  <c r="W27" i="7" a="1"/>
  <c r="W27" i="7" s="1"/>
  <c r="W353" i="7" a="1"/>
  <c r="W353" i="7" s="1"/>
  <c r="W325" i="7" a="1"/>
  <c r="W325" i="7" s="1"/>
  <c r="W350" i="7" a="1"/>
  <c r="W350" i="7" s="1"/>
  <c r="W368" i="7" a="1"/>
  <c r="W368" i="7" s="1"/>
  <c r="W341" i="7" a="1"/>
  <c r="W341" i="7" s="1"/>
  <c r="W338" i="7" a="1"/>
  <c r="W338" i="7" s="1"/>
  <c r="W322" i="7" a="1"/>
  <c r="W322" i="7" s="1"/>
  <c r="W231" i="7" a="1"/>
  <c r="W231" i="7" s="1"/>
  <c r="W278" i="7" a="1"/>
  <c r="W278" i="7" s="1"/>
  <c r="W284" i="7" a="1"/>
  <c r="W284" i="7" s="1"/>
  <c r="W315" i="7" a="1"/>
  <c r="W315" i="7" s="1"/>
  <c r="W271" i="7" a="1"/>
  <c r="W271" i="7" s="1"/>
  <c r="W311" i="7" a="1"/>
  <c r="W311" i="7" s="1"/>
  <c r="W240" i="7" a="1"/>
  <c r="W240" i="7" s="1"/>
  <c r="W233" i="7" a="1"/>
  <c r="W233" i="7" s="1"/>
  <c r="W275" i="7" a="1"/>
  <c r="W275" i="7" s="1"/>
  <c r="W316" i="7" a="1"/>
  <c r="W316" i="7" s="1"/>
  <c r="W217" i="7" a="1"/>
  <c r="W217" i="7" s="1"/>
  <c r="W234" i="7" a="1"/>
  <c r="W234" i="7" s="1"/>
  <c r="W207" i="7" a="1"/>
  <c r="W207" i="7" s="1"/>
  <c r="W201" i="7" a="1"/>
  <c r="W201" i="7" s="1"/>
  <c r="W134" i="7" a="1"/>
  <c r="W134" i="7" s="1"/>
  <c r="W133" i="7" a="1"/>
  <c r="W133" i="7" s="1"/>
  <c r="W138" i="7" a="1"/>
  <c r="W138" i="7" s="1"/>
  <c r="W202" i="7" a="1"/>
  <c r="W202" i="7" s="1"/>
  <c r="W232" i="7" a="1"/>
  <c r="W232" i="7" s="1"/>
  <c r="W136" i="7" a="1"/>
  <c r="W136" i="7" s="1"/>
  <c r="W74" i="7" a="1"/>
  <c r="W74" i="7" s="1"/>
  <c r="W88" i="7" a="1"/>
  <c r="W88" i="7" s="1"/>
  <c r="W78" i="7" a="1"/>
  <c r="W78" i="7" s="1"/>
  <c r="W108" i="7" a="1"/>
  <c r="W108" i="7" s="1"/>
  <c r="W103" i="7" a="1"/>
  <c r="W103" i="7" s="1"/>
  <c r="W50" i="7" a="1"/>
  <c r="W50" i="7" s="1"/>
  <c r="W53" i="7" a="1"/>
  <c r="W53" i="7" s="1"/>
  <c r="W89" i="7" a="1"/>
  <c r="W89" i="7" s="1"/>
  <c r="W36" i="7" a="1"/>
  <c r="W36" i="7" s="1"/>
  <c r="X5" i="7"/>
  <c r="W75" i="7" a="1"/>
  <c r="W75" i="7" s="1"/>
  <c r="W16" i="7" a="1"/>
  <c r="W16" i="7" s="1"/>
  <c r="W55" i="7" a="1"/>
  <c r="W55" i="7" s="1"/>
  <c r="W247" i="7" a="1"/>
  <c r="W247" i="7" s="1"/>
  <c r="W289" i="7" a="1"/>
  <c r="W289" i="7" s="1"/>
  <c r="W144" i="7" a="1"/>
  <c r="W144" i="7" s="1"/>
  <c r="W177" i="7" a="1"/>
  <c r="W177" i="7" s="1"/>
  <c r="W84" i="7" a="1"/>
  <c r="W84" i="7" s="1"/>
  <c r="W357" i="7" a="1"/>
  <c r="W357" i="7" s="1"/>
  <c r="W204" i="7" a="1"/>
  <c r="W204" i="7" s="1"/>
  <c r="W253" i="7" a="1"/>
  <c r="W253" i="7" s="1"/>
  <c r="W209" i="7" a="1"/>
  <c r="W209" i="7" s="1"/>
  <c r="W77" i="7" a="1"/>
  <c r="W77" i="7" s="1"/>
  <c r="W327" i="7" a="1"/>
  <c r="W327" i="7" s="1"/>
  <c r="W285" i="7" a="1"/>
  <c r="W285" i="7" s="1"/>
  <c r="W230" i="7" a="1"/>
  <c r="W230" i="7" s="1"/>
  <c r="W100" i="7" a="1"/>
  <c r="W100" i="7" s="1"/>
  <c r="W56" i="7" a="1"/>
  <c r="W56" i="7" s="1"/>
  <c r="W358" i="7" a="1"/>
  <c r="W358" i="7" s="1"/>
  <c r="W321" i="7" a="1"/>
  <c r="W321" i="7" s="1"/>
  <c r="W243" i="7" a="1"/>
  <c r="W243" i="7" s="1"/>
  <c r="W185" i="7" a="1"/>
  <c r="W185" i="7" s="1"/>
  <c r="W38" i="7" a="1"/>
  <c r="W38" i="7" s="1"/>
  <c r="W343" i="7" a="1"/>
  <c r="W343" i="7" s="1"/>
  <c r="W290" i="7" a="1"/>
  <c r="W290" i="7" s="1"/>
  <c r="W265" i="7" a="1"/>
  <c r="W265" i="7" s="1"/>
  <c r="W79" i="7" a="1"/>
  <c r="W79" i="7" s="1"/>
  <c r="W49" i="7" a="1"/>
  <c r="W49" i="7" s="1"/>
  <c r="W362" i="7" a="1"/>
  <c r="W362" i="7" s="1"/>
  <c r="W249" i="7" a="1"/>
  <c r="W249" i="7" s="1"/>
  <c r="W219" i="7" a="1"/>
  <c r="W219" i="7" s="1"/>
  <c r="W114" i="7" a="1"/>
  <c r="W114" i="7" s="1"/>
  <c r="W11" i="7" a="1"/>
  <c r="W11" i="7" s="1"/>
  <c r="W366" i="7" a="1"/>
  <c r="W366" i="7" s="1"/>
  <c r="W244" i="7" a="1"/>
  <c r="W244" i="7" s="1"/>
  <c r="W142" i="7" a="1"/>
  <c r="W142" i="7" s="1"/>
  <c r="W82" i="7" a="1"/>
  <c r="W82" i="7" s="1"/>
  <c r="W23" i="7" a="1"/>
  <c r="W23" i="7" s="1"/>
  <c r="W301" i="7" a="1"/>
  <c r="W301" i="7" s="1"/>
  <c r="W266" i="7" a="1"/>
  <c r="W266" i="7" s="1"/>
  <c r="W143" i="7" a="1"/>
  <c r="W143" i="7" s="1"/>
  <c r="W153" i="7" a="1"/>
  <c r="W153" i="7" s="1"/>
  <c r="W18" i="7" a="1"/>
  <c r="W18" i="7" s="1"/>
  <c r="DR5" i="7"/>
  <c r="DQ6" i="7"/>
  <c r="DS258" i="7"/>
  <c r="DS211" i="7"/>
  <c r="DS43" i="7"/>
  <c r="DS70" i="7"/>
  <c r="DS173" i="7"/>
  <c r="DS67" i="7"/>
  <c r="DS48" i="7"/>
  <c r="DS254" i="7"/>
  <c r="DS231" i="7"/>
  <c r="DS224" i="7"/>
  <c r="DS37" i="7"/>
  <c r="DS291" i="7"/>
  <c r="DS77" i="7"/>
  <c r="DS181" i="7"/>
  <c r="DS330" i="7"/>
  <c r="DS294" i="7"/>
  <c r="DS345" i="7"/>
  <c r="DS191" i="7"/>
  <c r="DS45" i="7"/>
  <c r="DS175" i="7"/>
  <c r="DS304" i="7"/>
  <c r="DS369" i="7"/>
  <c r="DS13" i="7"/>
  <c r="DS90" i="7"/>
  <c r="DS223" i="7"/>
  <c r="DS3" i="7"/>
  <c r="DS2" i="7"/>
  <c r="DS4" i="7" s="1"/>
  <c r="DS148" i="7"/>
  <c r="DS94" i="7"/>
  <c r="DS12" i="7"/>
  <c r="DS222" i="7"/>
  <c r="DS161" i="7"/>
  <c r="DS105" i="7"/>
  <c r="DS36" i="7"/>
  <c r="DS226" i="7"/>
  <c r="DS18" i="7"/>
  <c r="DS58" i="7"/>
  <c r="DS190" i="7"/>
  <c r="DS53" i="7"/>
  <c r="DS176" i="7"/>
  <c r="DS103" i="7"/>
  <c r="DS286" i="7"/>
  <c r="DS323" i="7"/>
  <c r="DS122" i="7"/>
  <c r="DS69" i="7"/>
  <c r="DS277" i="7"/>
  <c r="DS117" i="7"/>
  <c r="DS177" i="7"/>
  <c r="DS107" i="7"/>
  <c r="DS366" i="7"/>
  <c r="DS328" i="7"/>
  <c r="DS54" i="7"/>
  <c r="DS272" i="7"/>
  <c r="DS102" i="7"/>
  <c r="DS184" i="7"/>
  <c r="DS134" i="7"/>
  <c r="DS245" i="7"/>
  <c r="DS146" i="7"/>
  <c r="DS216" i="7"/>
  <c r="DS305" i="7"/>
  <c r="DS76" i="7"/>
  <c r="DS194" i="7"/>
  <c r="DS113" i="7"/>
  <c r="DS193" i="7"/>
  <c r="DS279" i="7"/>
  <c r="DS260" i="7"/>
  <c r="DS156" i="7"/>
  <c r="DS303" i="7"/>
  <c r="DS309" i="7"/>
  <c r="DS89" i="7"/>
  <c r="DS82" i="7"/>
  <c r="DS207" i="7"/>
  <c r="DS131" i="7"/>
  <c r="DS118" i="7"/>
  <c r="DS179" i="7"/>
  <c r="DS10" i="7"/>
  <c r="DS236" i="7"/>
  <c r="DS265" i="7"/>
  <c r="DS280" i="7"/>
  <c r="DS273" i="7"/>
  <c r="DS71" i="7"/>
  <c r="DS217" i="7"/>
  <c r="DS292" i="7"/>
  <c r="DS343" i="7"/>
  <c r="DS285" i="7"/>
  <c r="DS313" i="7"/>
  <c r="DS100" i="7"/>
  <c r="DS78" i="7"/>
  <c r="DS93" i="7"/>
  <c r="DS137" i="7"/>
  <c r="DS159" i="7"/>
  <c r="DS213" i="7"/>
  <c r="DS21" i="7"/>
  <c r="DS33" i="7"/>
  <c r="DS296" i="7"/>
  <c r="DS301" i="7"/>
  <c r="DS354" i="7"/>
  <c r="DS75" i="7"/>
  <c r="DS239" i="7"/>
  <c r="DS257" i="7"/>
  <c r="DS348" i="7"/>
  <c r="DS295" i="7"/>
  <c r="DS337" i="7"/>
  <c r="DS136" i="7"/>
  <c r="DS271" i="7"/>
  <c r="DS143" i="7"/>
  <c r="DS150" i="7"/>
  <c r="DS172" i="7"/>
  <c r="DS168" i="7"/>
  <c r="DS31" i="7"/>
  <c r="DS42" i="7"/>
  <c r="DS310" i="7"/>
  <c r="DS320" i="7"/>
  <c r="DS367" i="7"/>
  <c r="DS99" i="7"/>
  <c r="DS240" i="7"/>
  <c r="DS268" i="7"/>
  <c r="DS218" i="7"/>
  <c r="DS308" i="7"/>
  <c r="DS341" i="7"/>
  <c r="DS49" i="7"/>
  <c r="DS14" i="7"/>
  <c r="DS185" i="7"/>
  <c r="DS322" i="7"/>
  <c r="DS80" i="7"/>
  <c r="DS56" i="7"/>
  <c r="DS171" i="7"/>
  <c r="DS116" i="7"/>
  <c r="DS133" i="7"/>
  <c r="DS201" i="7"/>
  <c r="DS187" i="7"/>
  <c r="DS40" i="7"/>
  <c r="DS135" i="7"/>
  <c r="DS319" i="7"/>
  <c r="DS205" i="7"/>
  <c r="DS250" i="7"/>
  <c r="DS350" i="7"/>
  <c r="DS129" i="7"/>
  <c r="DS203" i="7"/>
  <c r="DS25" i="7"/>
  <c r="DS138" i="7"/>
  <c r="DS23" i="7"/>
  <c r="DS281" i="7"/>
  <c r="DS98" i="7"/>
  <c r="DS192" i="7"/>
  <c r="DS81" i="7"/>
  <c r="DS169" i="7"/>
  <c r="DS114" i="7"/>
  <c r="DS130" i="7"/>
  <c r="DS212" i="7"/>
  <c r="DS101" i="7"/>
  <c r="DS233" i="7"/>
  <c r="DS283" i="7"/>
  <c r="DS209" i="7"/>
  <c r="DS152" i="7"/>
  <c r="DS251" i="7"/>
  <c r="DS64" i="7"/>
  <c r="DS140" i="7"/>
  <c r="DS312" i="7"/>
  <c r="DS186" i="7"/>
  <c r="DS225" i="7"/>
  <c r="DS340" i="7"/>
  <c r="DS219" i="7"/>
  <c r="DS297" i="7"/>
  <c r="DS16" i="7"/>
  <c r="DS47" i="7"/>
  <c r="DS79" i="7"/>
  <c r="DS111" i="7"/>
  <c r="DS157" i="7"/>
  <c r="DS241" i="7"/>
  <c r="DS326" i="7"/>
  <c r="DS306" i="7"/>
  <c r="DS287" i="7"/>
  <c r="DS227" i="7"/>
  <c r="DS198" i="7"/>
  <c r="DS230" i="7"/>
  <c r="DS262" i="7"/>
  <c r="DS311" i="7"/>
  <c r="DS355" i="7"/>
  <c r="DS317" i="7"/>
  <c r="DS349" i="7"/>
  <c r="DS38" i="7"/>
  <c r="DS15" i="7"/>
  <c r="DS39" i="7"/>
  <c r="DS160" i="7"/>
  <c r="DS29" i="7"/>
  <c r="DS110" i="7"/>
  <c r="DS104" i="7"/>
  <c r="DS208" i="7"/>
  <c r="DS86" i="7"/>
  <c r="DS195" i="7"/>
  <c r="DS127" i="7"/>
  <c r="DS139" i="7"/>
  <c r="DS232" i="7"/>
  <c r="DS112" i="7"/>
  <c r="DS253" i="7"/>
  <c r="DS315" i="7"/>
  <c r="DS229" i="7"/>
  <c r="DS52" i="7"/>
  <c r="DS163" i="7"/>
  <c r="DS300" i="7"/>
  <c r="DS74" i="7"/>
  <c r="DS151" i="7"/>
  <c r="DS339" i="7"/>
  <c r="DS196" i="7"/>
  <c r="DS247" i="7"/>
  <c r="DS144" i="7"/>
  <c r="DS220" i="7"/>
  <c r="DS299" i="7"/>
  <c r="DS20" i="7"/>
  <c r="DS51" i="7"/>
  <c r="DS83" i="7"/>
  <c r="DS115" i="7"/>
  <c r="DS167" i="7"/>
  <c r="DS263" i="7"/>
  <c r="DS344" i="7"/>
  <c r="DS331" i="7"/>
  <c r="DS288" i="7"/>
  <c r="DS237" i="7"/>
  <c r="DS202" i="7"/>
  <c r="DS234" i="7"/>
  <c r="DS266" i="7"/>
  <c r="DS314" i="7"/>
  <c r="DS363" i="7"/>
  <c r="DS321" i="7"/>
  <c r="DS353" i="7"/>
  <c r="DS141" i="7"/>
  <c r="DS26" i="7"/>
  <c r="DS60" i="7"/>
  <c r="DS19" i="7"/>
  <c r="DS61" i="7"/>
  <c r="DS121" i="7"/>
  <c r="DS109" i="7"/>
  <c r="DS228" i="7"/>
  <c r="DS92" i="7"/>
  <c r="DS215" i="7"/>
  <c r="DS46" i="7"/>
  <c r="DS142" i="7"/>
  <c r="DS252" i="7"/>
  <c r="DS123" i="7"/>
  <c r="DS298" i="7"/>
  <c r="DS332" i="7"/>
  <c r="DS249" i="7"/>
  <c r="DS62" i="7"/>
  <c r="DS174" i="7"/>
  <c r="DS352" i="7"/>
  <c r="DS85" i="7"/>
  <c r="DS162" i="7"/>
  <c r="DS359" i="7"/>
  <c r="DS197" i="7"/>
  <c r="DS264" i="7"/>
  <c r="DS145" i="7"/>
  <c r="DS221" i="7"/>
  <c r="DS307" i="7"/>
  <c r="DS24" i="7"/>
  <c r="DS55" i="7"/>
  <c r="DS87" i="7"/>
  <c r="DS119" i="7"/>
  <c r="DS178" i="7"/>
  <c r="DS334" i="7"/>
  <c r="DS256" i="7"/>
  <c r="DS336" i="7"/>
  <c r="DS316" i="7"/>
  <c r="DS248" i="7"/>
  <c r="DS206" i="7"/>
  <c r="DS238" i="7"/>
  <c r="DS270" i="7"/>
  <c r="DS324" i="7"/>
  <c r="DS360" i="7"/>
  <c r="DS325" i="7"/>
  <c r="DS357" i="7"/>
  <c r="DS27" i="7"/>
  <c r="DS50" i="7"/>
  <c r="DS65" i="7"/>
  <c r="DS30" i="7"/>
  <c r="DS66" i="7"/>
  <c r="DS132" i="7"/>
  <c r="DS120" i="7"/>
  <c r="DS275" i="7"/>
  <c r="DS97" i="7"/>
  <c r="DS235" i="7"/>
  <c r="DS57" i="7"/>
  <c r="DS147" i="7"/>
  <c r="DS35" i="7"/>
  <c r="DS126" i="7"/>
  <c r="DS153" i="7"/>
  <c r="DS342" i="7"/>
  <c r="DS335" i="7"/>
  <c r="DS73" i="7"/>
  <c r="DS180" i="7"/>
  <c r="DS11" i="7"/>
  <c r="DS96" i="7"/>
  <c r="DS170" i="7"/>
  <c r="DS261" i="7"/>
  <c r="DS199" i="7"/>
  <c r="DS276" i="7"/>
  <c r="DS155" i="7"/>
  <c r="DS243" i="7"/>
  <c r="DS327" i="7"/>
  <c r="DS28" i="7"/>
  <c r="DS59" i="7"/>
  <c r="DS91" i="7"/>
  <c r="DS124" i="7"/>
  <c r="DS188" i="7"/>
  <c r="DS362" i="7"/>
  <c r="DS267" i="7"/>
  <c r="DS346" i="7"/>
  <c r="DS338" i="7"/>
  <c r="DS259" i="7"/>
  <c r="DS210" i="7"/>
  <c r="DS242" i="7"/>
  <c r="DS274" i="7"/>
  <c r="DS358" i="7"/>
  <c r="DS364" i="7"/>
  <c r="DS329" i="7"/>
  <c r="DS361" i="7"/>
  <c r="DS17" i="7"/>
  <c r="DS34" i="7"/>
  <c r="DS72" i="7"/>
  <c r="DS182" i="7"/>
  <c r="DS44" i="7"/>
  <c r="DS88" i="7"/>
  <c r="DS165" i="7"/>
  <c r="DS128" i="7"/>
  <c r="DS302" i="7"/>
  <c r="DS108" i="7"/>
  <c r="DS255" i="7"/>
  <c r="DS68" i="7"/>
  <c r="DS154" i="7"/>
  <c r="DS41" i="7"/>
  <c r="DS149" i="7"/>
  <c r="DS158" i="7"/>
  <c r="DS164" i="7"/>
  <c r="DT9" i="7"/>
  <c r="DT309" i="7" s="1"/>
  <c r="DS84" i="7"/>
  <c r="DS204" i="7"/>
  <c r="DS22" i="7"/>
  <c r="DS106" i="7"/>
  <c r="DS183" i="7"/>
  <c r="DS282" i="7"/>
  <c r="DS200" i="7"/>
  <c r="DS278" i="7"/>
  <c r="DS166" i="7"/>
  <c r="DS244" i="7"/>
  <c r="DS347" i="7"/>
  <c r="DS32" i="7"/>
  <c r="DS63" i="7"/>
  <c r="DS95" i="7"/>
  <c r="DS125" i="7"/>
  <c r="DS189" i="7"/>
  <c r="DS293" i="7"/>
  <c r="DS289" i="7"/>
  <c r="DS351" i="7"/>
  <c r="DS356" i="7"/>
  <c r="DS269" i="7"/>
  <c r="DS214" i="7"/>
  <c r="DS246" i="7"/>
  <c r="DS284" i="7"/>
  <c r="DS318" i="7"/>
  <c r="DS368" i="7"/>
  <c r="DS333" i="7"/>
  <c r="DS365" i="7"/>
  <c r="B31" i="5"/>
  <c r="F30" i="5"/>
  <c r="BC96" i="7" l="1" a="1"/>
  <c r="BC96" i="7" s="1"/>
  <c r="BC75" i="7" a="1"/>
  <c r="BC75" i="7" s="1"/>
  <c r="BC99" i="7" a="1"/>
  <c r="BC99" i="7" s="1"/>
  <c r="BC86" i="7" a="1"/>
  <c r="BC86" i="7" s="1"/>
  <c r="BC105" i="7" a="1"/>
  <c r="BC105" i="7" s="1"/>
  <c r="BC44" i="7" a="1"/>
  <c r="BC44" i="7" s="1"/>
  <c r="BC73" i="7" a="1"/>
  <c r="BC73" i="7" s="1"/>
  <c r="BC71" i="7" a="1"/>
  <c r="BC71" i="7" s="1"/>
  <c r="BC64" i="7" a="1"/>
  <c r="BC64" i="7" s="1"/>
  <c r="BC100" i="7" a="1"/>
  <c r="BC100" i="7" s="1"/>
  <c r="BC61" i="7" a="1"/>
  <c r="BC61" i="7" s="1"/>
  <c r="BC57" i="7" a="1"/>
  <c r="BC57" i="7" s="1"/>
  <c r="BC72" i="7" a="1"/>
  <c r="BC72" i="7" s="1"/>
  <c r="BC65" i="7" a="1"/>
  <c r="BC65" i="7" s="1"/>
  <c r="BC63" i="7" a="1"/>
  <c r="BC63" i="7" s="1"/>
  <c r="BC35" i="7" a="1"/>
  <c r="BC35" i="7" s="1"/>
  <c r="BC54" i="7" a="1"/>
  <c r="BC54" i="7" s="1"/>
  <c r="BC30" i="7" a="1"/>
  <c r="BC30" i="7" s="1"/>
  <c r="BC29" i="7" a="1"/>
  <c r="BC29" i="7" s="1"/>
  <c r="BC37" i="7" a="1"/>
  <c r="BC37" i="7" s="1"/>
  <c r="BC24" i="7" a="1"/>
  <c r="BC24" i="7" s="1"/>
  <c r="BC17" i="7" a="1"/>
  <c r="BC17" i="7" s="1"/>
  <c r="BC11" i="7" a="1"/>
  <c r="BC11" i="7" s="1"/>
  <c r="BC10" i="7" a="1"/>
  <c r="BC10" i="7" s="1"/>
  <c r="BC14" i="7" a="1"/>
  <c r="BC14" i="7" s="1"/>
  <c r="BC12" i="7" a="1"/>
  <c r="BC12" i="7" s="1"/>
  <c r="BC21" i="7" a="1"/>
  <c r="BC21" i="7" s="1"/>
  <c r="BC16" i="7" a="1"/>
  <c r="BC16" i="7" s="1"/>
  <c r="BC58" i="7" a="1"/>
  <c r="BC58" i="7" s="1"/>
  <c r="BC45" i="7" a="1"/>
  <c r="BC45" i="7" s="1"/>
  <c r="BC22" i="7" a="1"/>
  <c r="BC22" i="7" s="1"/>
  <c r="BC26" i="7" a="1"/>
  <c r="BC26" i="7" s="1"/>
  <c r="BC15" i="7" a="1"/>
  <c r="BC15" i="7" s="1"/>
  <c r="BC39" i="7" a="1"/>
  <c r="BC39" i="7" s="1"/>
  <c r="BC18" i="7" a="1"/>
  <c r="BC18" i="7" s="1"/>
  <c r="BC359" i="7" a="1"/>
  <c r="BC359" i="7" s="1"/>
  <c r="BC357" i="7" a="1"/>
  <c r="BC357" i="7" s="1"/>
  <c r="BC355" i="7" a="1"/>
  <c r="BC355" i="7" s="1"/>
  <c r="BC353" i="7" a="1"/>
  <c r="BC353" i="7" s="1"/>
  <c r="BC337" i="7" a="1"/>
  <c r="BC337" i="7" s="1"/>
  <c r="BC318" i="7" a="1"/>
  <c r="BC318" i="7" s="1"/>
  <c r="BC314" i="7" a="1"/>
  <c r="BC314" i="7" s="1"/>
  <c r="BC306" i="7" a="1"/>
  <c r="BC306" i="7" s="1"/>
  <c r="BC298" i="7" a="1"/>
  <c r="BC298" i="7" s="1"/>
  <c r="BC282" i="7" a="1"/>
  <c r="BC282" i="7" s="1"/>
  <c r="BC276" i="7" a="1"/>
  <c r="BC276" i="7" s="1"/>
  <c r="CI5" i="7"/>
  <c r="BC369" i="7" a="1"/>
  <c r="BC369" i="7" s="1"/>
  <c r="BC347" i="7" a="1"/>
  <c r="BC347" i="7" s="1"/>
  <c r="BC332" i="7" a="1"/>
  <c r="BC332" i="7" s="1"/>
  <c r="BC327" i="7" a="1"/>
  <c r="BC327" i="7" s="1"/>
  <c r="BC322" i="7" a="1"/>
  <c r="BC322" i="7" s="1"/>
  <c r="BC317" i="7" a="1"/>
  <c r="BC317" i="7" s="1"/>
  <c r="BC315" i="7" a="1"/>
  <c r="BC315" i="7" s="1"/>
  <c r="BC310" i="7" a="1"/>
  <c r="BC310" i="7" s="1"/>
  <c r="BC308" i="7" a="1"/>
  <c r="BC308" i="7" s="1"/>
  <c r="BC305" i="7" a="1"/>
  <c r="BC305" i="7" s="1"/>
  <c r="BC297" i="7" a="1"/>
  <c r="BC297" i="7" s="1"/>
  <c r="BC290" i="7" a="1"/>
  <c r="BC290" i="7" s="1"/>
  <c r="BC288" i="7" a="1"/>
  <c r="BC288" i="7" s="1"/>
  <c r="BC285" i="7" a="1"/>
  <c r="BC285" i="7" s="1"/>
  <c r="BC281" i="7" a="1"/>
  <c r="BC281" i="7" s="1"/>
  <c r="BC275" i="7" a="1"/>
  <c r="BC275" i="7" s="1"/>
  <c r="BC368" i="7" a="1"/>
  <c r="BC368" i="7" s="1"/>
  <c r="BC352" i="7" a="1"/>
  <c r="BC352" i="7" s="1"/>
  <c r="BC349" i="7" a="1"/>
  <c r="BC349" i="7" s="1"/>
  <c r="BC345" i="7" a="1"/>
  <c r="BC345" i="7" s="1"/>
  <c r="BC326" i="7" a="1"/>
  <c r="BC326" i="7" s="1"/>
  <c r="BC316" i="7" a="1"/>
  <c r="BC316" i="7" s="1"/>
  <c r="BC312" i="7" a="1"/>
  <c r="BC312" i="7" s="1"/>
  <c r="BC304" i="7" a="1"/>
  <c r="BC304" i="7" s="1"/>
  <c r="BC296" i="7" a="1"/>
  <c r="BC296" i="7" s="1"/>
  <c r="BC365" i="7" a="1"/>
  <c r="BC365" i="7" s="1"/>
  <c r="BC363" i="7" a="1"/>
  <c r="BC363" i="7" s="1"/>
  <c r="BC361" i="7" a="1"/>
  <c r="BC361" i="7" s="1"/>
  <c r="BC351" i="7" a="1"/>
  <c r="BC351" i="7" s="1"/>
  <c r="BC348" i="7" a="1"/>
  <c r="BC348" i="7" s="1"/>
  <c r="BC344" i="7" a="1"/>
  <c r="BC344" i="7" s="1"/>
  <c r="BC338" i="7" a="1"/>
  <c r="BC338" i="7" s="1"/>
  <c r="BC333" i="7" a="1"/>
  <c r="BC333" i="7" s="1"/>
  <c r="BC331" i="7" a="1"/>
  <c r="BC331" i="7" s="1"/>
  <c r="BC328" i="7" a="1"/>
  <c r="BC328" i="7" s="1"/>
  <c r="BC325" i="7" a="1"/>
  <c r="BC325" i="7" s="1"/>
  <c r="BC323" i="7" a="1"/>
  <c r="BC323" i="7" s="1"/>
  <c r="BC303" i="7" a="1"/>
  <c r="BC303" i="7" s="1"/>
  <c r="BC295" i="7" a="1"/>
  <c r="BC295" i="7" s="1"/>
  <c r="BC291" i="7" a="1"/>
  <c r="BC291" i="7" s="1"/>
  <c r="BC280" i="7" a="1"/>
  <c r="BC280" i="7" s="1"/>
  <c r="BC273" i="7" a="1"/>
  <c r="BC273" i="7" s="1"/>
  <c r="BC367" i="7" a="1"/>
  <c r="BC367" i="7" s="1"/>
  <c r="BC358" i="7" a="1"/>
  <c r="BC358" i="7" s="1"/>
  <c r="BC356" i="7" a="1"/>
  <c r="BC356" i="7" s="1"/>
  <c r="BC354" i="7" a="1"/>
  <c r="BC354" i="7" s="1"/>
  <c r="BC343" i="7" a="1"/>
  <c r="BC343" i="7" s="1"/>
  <c r="BC342" i="7" a="1"/>
  <c r="BC342" i="7" s="1"/>
  <c r="BC341" i="7" a="1"/>
  <c r="BC341" i="7" s="1"/>
  <c r="BC330" i="7" a="1"/>
  <c r="BC330" i="7" s="1"/>
  <c r="BC329" i="7" a="1"/>
  <c r="BC329" i="7" s="1"/>
  <c r="BC324" i="7" a="1"/>
  <c r="BC324" i="7" s="1"/>
  <c r="BC313" i="7" a="1"/>
  <c r="BC313" i="7" s="1"/>
  <c r="BC302" i="7" a="1"/>
  <c r="BC302" i="7" s="1"/>
  <c r="BC294" i="7" a="1"/>
  <c r="BC294" i="7" s="1"/>
  <c r="BC272" i="7" a="1"/>
  <c r="BC272" i="7" s="1"/>
  <c r="BC340" i="7" a="1"/>
  <c r="BC340" i="7" s="1"/>
  <c r="BC339" i="7" a="1"/>
  <c r="BC339" i="7" s="1"/>
  <c r="BC334" i="7" a="1"/>
  <c r="BC334" i="7" s="1"/>
  <c r="BC311" i="7" a="1"/>
  <c r="BC311" i="7" s="1"/>
  <c r="BC309" i="7" a="1"/>
  <c r="BC309" i="7" s="1"/>
  <c r="BC307" i="7" a="1"/>
  <c r="BC307" i="7" s="1"/>
  <c r="BC301" i="7" a="1"/>
  <c r="BC301" i="7" s="1"/>
  <c r="BC293" i="7" a="1"/>
  <c r="BC293" i="7" s="1"/>
  <c r="BC289" i="7" a="1"/>
  <c r="BC289" i="7" s="1"/>
  <c r="BC287" i="7" a="1"/>
  <c r="BC287" i="7" s="1"/>
  <c r="BC284" i="7" a="1"/>
  <c r="BC284" i="7" s="1"/>
  <c r="BC279" i="7" a="1"/>
  <c r="BC279" i="7" s="1"/>
  <c r="BC360" i="7" a="1"/>
  <c r="BC360" i="7" s="1"/>
  <c r="BC292" i="7" a="1"/>
  <c r="BC292" i="7" s="1"/>
  <c r="BC278" i="7" a="1"/>
  <c r="BC278" i="7" s="1"/>
  <c r="BC277" i="7" a="1"/>
  <c r="BC277" i="7" s="1"/>
  <c r="BC257" i="7" a="1"/>
  <c r="BC257" i="7" s="1"/>
  <c r="BC252" i="7" a="1"/>
  <c r="BC252" i="7" s="1"/>
  <c r="BC250" i="7" a="1"/>
  <c r="BC250" i="7" s="1"/>
  <c r="BC227" i="7" a="1"/>
  <c r="BC227" i="7" s="1"/>
  <c r="BC213" i="7" a="1"/>
  <c r="BC213" i="7" s="1"/>
  <c r="BC209" i="7" a="1"/>
  <c r="BC209" i="7" s="1"/>
  <c r="BC205" i="7" a="1"/>
  <c r="BC205" i="7" s="1"/>
  <c r="BC203" i="7" a="1"/>
  <c r="BC203" i="7" s="1"/>
  <c r="BC192" i="7" a="1"/>
  <c r="BC192" i="7" s="1"/>
  <c r="BC335" i="7" a="1"/>
  <c r="BC335" i="7" s="1"/>
  <c r="BC299" i="7" a="1"/>
  <c r="BC299" i="7" s="1"/>
  <c r="BC248" i="7" a="1"/>
  <c r="BC248" i="7" s="1"/>
  <c r="BC239" i="7" a="1"/>
  <c r="BC239" i="7" s="1"/>
  <c r="BC237" i="7" a="1"/>
  <c r="BC237" i="7" s="1"/>
  <c r="BC235" i="7" a="1"/>
  <c r="BC235" i="7" s="1"/>
  <c r="BC233" i="7" a="1"/>
  <c r="BC233" i="7" s="1"/>
  <c r="BC231" i="7" a="1"/>
  <c r="BC231" i="7" s="1"/>
  <c r="BC229" i="7" a="1"/>
  <c r="BC229" i="7" s="1"/>
  <c r="BC224" i="7" a="1"/>
  <c r="BC224" i="7" s="1"/>
  <c r="BC222" i="7" a="1"/>
  <c r="BC222" i="7" s="1"/>
  <c r="BC202" i="7" a="1"/>
  <c r="BC202" i="7" s="1"/>
  <c r="BC350" i="7" a="1"/>
  <c r="BC350" i="7" s="1"/>
  <c r="BC263" i="7" a="1"/>
  <c r="BC263" i="7" s="1"/>
  <c r="BC366" i="7" a="1"/>
  <c r="BC366" i="7" s="1"/>
  <c r="BC346" i="7" a="1"/>
  <c r="BC346" i="7" s="1"/>
  <c r="BC321" i="7" a="1"/>
  <c r="BC321" i="7" s="1"/>
  <c r="BC286" i="7" a="1"/>
  <c r="BC286" i="7" s="1"/>
  <c r="BC283" i="7" a="1"/>
  <c r="BC283" i="7" s="1"/>
  <c r="BC256" i="7" a="1"/>
  <c r="BC256" i="7" s="1"/>
  <c r="BC246" i="7" a="1"/>
  <c r="BC246" i="7" s="1"/>
  <c r="BC243" i="7" a="1"/>
  <c r="BC243" i="7" s="1"/>
  <c r="BC215" i="7" a="1"/>
  <c r="BC215" i="7" s="1"/>
  <c r="BC320" i="7" a="1"/>
  <c r="BC320" i="7" s="1"/>
  <c r="BC269" i="7" a="1"/>
  <c r="BC269" i="7" s="1"/>
  <c r="BC264" i="7" a="1"/>
  <c r="BC264" i="7" s="1"/>
  <c r="BC253" i="7" a="1"/>
  <c r="BC253" i="7" s="1"/>
  <c r="BC251" i="7" a="1"/>
  <c r="BC251" i="7" s="1"/>
  <c r="BC249" i="7" a="1"/>
  <c r="BC249" i="7" s="1"/>
  <c r="BC240" i="7" a="1"/>
  <c r="BC240" i="7" s="1"/>
  <c r="BC364" i="7" a="1"/>
  <c r="BC364" i="7" s="1"/>
  <c r="BC270" i="7" a="1"/>
  <c r="BC270" i="7" s="1"/>
  <c r="BC268" i="7" a="1"/>
  <c r="BC268" i="7" s="1"/>
  <c r="BC247" i="7" a="1"/>
  <c r="BC247" i="7" s="1"/>
  <c r="BC244" i="7" a="1"/>
  <c r="BC244" i="7" s="1"/>
  <c r="BC241" i="7" a="1"/>
  <c r="BC241" i="7" s="1"/>
  <c r="BC238" i="7" a="1"/>
  <c r="BC238" i="7" s="1"/>
  <c r="BC236" i="7" a="1"/>
  <c r="BC236" i="7" s="1"/>
  <c r="BC234" i="7" a="1"/>
  <c r="BC234" i="7" s="1"/>
  <c r="BC336" i="7" a="1"/>
  <c r="BC336" i="7" s="1"/>
  <c r="BC265" i="7" a="1"/>
  <c r="BC265" i="7" s="1"/>
  <c r="BC261" i="7" a="1"/>
  <c r="BC261" i="7" s="1"/>
  <c r="BC214" i="7" a="1"/>
  <c r="BC214" i="7" s="1"/>
  <c r="BC212" i="7" a="1"/>
  <c r="BC212" i="7" s="1"/>
  <c r="BC210" i="7" a="1"/>
  <c r="BC210" i="7" s="1"/>
  <c r="BC201" i="7" a="1"/>
  <c r="BC201" i="7" s="1"/>
  <c r="BC184" i="7" a="1"/>
  <c r="BC184" i="7" s="1"/>
  <c r="BC166" i="7" a="1"/>
  <c r="BC166" i="7" s="1"/>
  <c r="BC163" i="7" a="1"/>
  <c r="BC163" i="7" s="1"/>
  <c r="BC150" i="7" a="1"/>
  <c r="BC150" i="7" s="1"/>
  <c r="BC97" i="7" a="1"/>
  <c r="BC97" i="7" s="1"/>
  <c r="BC85" i="7" a="1"/>
  <c r="BC85" i="7" s="1"/>
  <c r="BC84" i="7" a="1"/>
  <c r="BC84" i="7" s="1"/>
  <c r="BC83" i="7" a="1"/>
  <c r="BC83" i="7" s="1"/>
  <c r="BC242" i="7" a="1"/>
  <c r="BC242" i="7" s="1"/>
  <c r="BC221" i="7" a="1"/>
  <c r="BC221" i="7" s="1"/>
  <c r="BC199" i="7" a="1"/>
  <c r="BC199" i="7" s="1"/>
  <c r="BC190" i="7" a="1"/>
  <c r="BC190" i="7" s="1"/>
  <c r="BC188" i="7" a="1"/>
  <c r="BC188" i="7" s="1"/>
  <c r="BC179" i="7" a="1"/>
  <c r="BC179" i="7" s="1"/>
  <c r="BC173" i="7" a="1"/>
  <c r="BC173" i="7" s="1"/>
  <c r="BC171" i="7" a="1"/>
  <c r="BC171" i="7" s="1"/>
  <c r="BC168" i="7" a="1"/>
  <c r="BC168" i="7" s="1"/>
  <c r="BC162" i="7" a="1"/>
  <c r="BC162" i="7" s="1"/>
  <c r="BC161" i="7" a="1"/>
  <c r="BC161" i="7" s="1"/>
  <c r="BC149" i="7" a="1"/>
  <c r="BC149" i="7" s="1"/>
  <c r="BC274" i="7" a="1"/>
  <c r="BC274" i="7" s="1"/>
  <c r="BC254" i="7" a="1"/>
  <c r="BC254" i="7" s="1"/>
  <c r="BC232" i="7" a="1"/>
  <c r="BC232" i="7" s="1"/>
  <c r="BC228" i="7" a="1"/>
  <c r="BC228" i="7" s="1"/>
  <c r="BC217" i="7" a="1"/>
  <c r="BC217" i="7" s="1"/>
  <c r="BC208" i="7" a="1"/>
  <c r="BC208" i="7" s="1"/>
  <c r="BC206" i="7" a="1"/>
  <c r="BC206" i="7" s="1"/>
  <c r="BC198" i="7" a="1"/>
  <c r="BC198" i="7" s="1"/>
  <c r="BC196" i="7" a="1"/>
  <c r="BC196" i="7" s="1"/>
  <c r="BC194" i="7" a="1"/>
  <c r="BC194" i="7" s="1"/>
  <c r="BC185" i="7" a="1"/>
  <c r="BC185" i="7" s="1"/>
  <c r="BC180" i="7" a="1"/>
  <c r="BC180" i="7" s="1"/>
  <c r="BC167" i="7" a="1"/>
  <c r="BC167" i="7" s="1"/>
  <c r="BC160" i="7" a="1"/>
  <c r="BC160" i="7" s="1"/>
  <c r="BC146" i="7" a="1"/>
  <c r="BC146" i="7" s="1"/>
  <c r="BC144" i="7" a="1"/>
  <c r="BC144" i="7" s="1"/>
  <c r="BC142" i="7" a="1"/>
  <c r="BC142" i="7" s="1"/>
  <c r="BC140" i="7" a="1"/>
  <c r="BC140" i="7" s="1"/>
  <c r="BC138" i="7" a="1"/>
  <c r="BC138" i="7" s="1"/>
  <c r="BC136" i="7" a="1"/>
  <c r="BC136" i="7" s="1"/>
  <c r="BC134" i="7" a="1"/>
  <c r="BC134" i="7" s="1"/>
  <c r="BC132" i="7" a="1"/>
  <c r="BC132" i="7" s="1"/>
  <c r="BC130" i="7" a="1"/>
  <c r="BC130" i="7" s="1"/>
  <c r="BC128" i="7" a="1"/>
  <c r="BC128" i="7" s="1"/>
  <c r="BC126" i="7" a="1"/>
  <c r="BC126" i="7" s="1"/>
  <c r="BC124" i="7" a="1"/>
  <c r="BC124" i="7" s="1"/>
  <c r="BC122" i="7" a="1"/>
  <c r="BC122" i="7" s="1"/>
  <c r="BC120" i="7" a="1"/>
  <c r="BC120" i="7" s="1"/>
  <c r="BC118" i="7" a="1"/>
  <c r="BC118" i="7" s="1"/>
  <c r="BC116" i="7" a="1"/>
  <c r="BC116" i="7" s="1"/>
  <c r="BC114" i="7" a="1"/>
  <c r="BC114" i="7" s="1"/>
  <c r="BC112" i="7" a="1"/>
  <c r="BC112" i="7" s="1"/>
  <c r="BC110" i="7" a="1"/>
  <c r="BC110" i="7" s="1"/>
  <c r="BC108" i="7" a="1"/>
  <c r="BC108" i="7" s="1"/>
  <c r="BC106" i="7" a="1"/>
  <c r="BC106" i="7" s="1"/>
  <c r="BC319" i="7" a="1"/>
  <c r="BC319" i="7" s="1"/>
  <c r="BC260" i="7" a="1"/>
  <c r="BC260" i="7" s="1"/>
  <c r="BC225" i="7" a="1"/>
  <c r="BC225" i="7" s="1"/>
  <c r="BC219" i="7" a="1"/>
  <c r="BC219" i="7" s="1"/>
  <c r="BC186" i="7" a="1"/>
  <c r="BC186" i="7" s="1"/>
  <c r="BC175" i="7" a="1"/>
  <c r="BC175" i="7" s="1"/>
  <c r="BC159" i="7" a="1"/>
  <c r="BC159" i="7" s="1"/>
  <c r="BC148" i="7" a="1"/>
  <c r="BC148" i="7" s="1"/>
  <c r="BC300" i="7" a="1"/>
  <c r="BC300" i="7" s="1"/>
  <c r="BC267" i="7" a="1"/>
  <c r="BC267" i="7" s="1"/>
  <c r="BC259" i="7" a="1"/>
  <c r="BC259" i="7" s="1"/>
  <c r="BC181" i="7" a="1"/>
  <c r="BC181" i="7" s="1"/>
  <c r="BC176" i="7" a="1"/>
  <c r="BC176" i="7" s="1"/>
  <c r="BC158" i="7" a="1"/>
  <c r="BC158" i="7" s="1"/>
  <c r="BC154" i="7" a="1"/>
  <c r="BC154" i="7" s="1"/>
  <c r="BC170" i="7" a="1"/>
  <c r="BC170" i="7" s="1"/>
  <c r="BC169" i="7" a="1"/>
  <c r="BC169" i="7" s="1"/>
  <c r="BC137" i="7" a="1"/>
  <c r="BC137" i="7" s="1"/>
  <c r="BC121" i="7" a="1"/>
  <c r="BC121" i="7" s="1"/>
  <c r="BC107" i="7" a="1"/>
  <c r="BC107" i="7" s="1"/>
  <c r="BC101" i="7" a="1"/>
  <c r="BC101" i="7" s="1"/>
  <c r="BC90" i="7" a="1"/>
  <c r="BC90" i="7" s="1"/>
  <c r="BC70" i="7" a="1"/>
  <c r="BC70" i="7" s="1"/>
  <c r="BC56" i="7" a="1"/>
  <c r="BC56" i="7" s="1"/>
  <c r="BC49" i="7" a="1"/>
  <c r="BC49" i="7" s="1"/>
  <c r="BC46" i="7" a="1"/>
  <c r="BC46" i="7" s="1"/>
  <c r="BC31" i="7" a="1"/>
  <c r="BC31" i="7" s="1"/>
  <c r="BC20" i="7" a="1"/>
  <c r="BC20" i="7" s="1"/>
  <c r="BC13" i="7" a="1"/>
  <c r="BC13" i="7" s="1"/>
  <c r="BC245" i="7" a="1"/>
  <c r="BC245" i="7" s="1"/>
  <c r="BC193" i="7" a="1"/>
  <c r="BC193" i="7" s="1"/>
  <c r="BC187" i="7" a="1"/>
  <c r="BC187" i="7" s="1"/>
  <c r="BC182" i="7" a="1"/>
  <c r="BC182" i="7" s="1"/>
  <c r="BC135" i="7" a="1"/>
  <c r="BC135" i="7" s="1"/>
  <c r="BC109" i="7" a="1"/>
  <c r="BC109" i="7" s="1"/>
  <c r="BC102" i="7" a="1"/>
  <c r="BC102" i="7" s="1"/>
  <c r="BC94" i="7" a="1"/>
  <c r="BC94" i="7" s="1"/>
  <c r="BC78" i="7" a="1"/>
  <c r="BC78" i="7" s="1"/>
  <c r="BC69" i="7" a="1"/>
  <c r="BC69" i="7" s="1"/>
  <c r="BC62" i="7" a="1"/>
  <c r="BC62" i="7" s="1"/>
  <c r="BC60" i="7" a="1"/>
  <c r="BC60" i="7" s="1"/>
  <c r="BC47" i="7" a="1"/>
  <c r="BC47" i="7" s="1"/>
  <c r="BC40" i="7" a="1"/>
  <c r="BC40" i="7" s="1"/>
  <c r="BC32" i="7" a="1"/>
  <c r="BC32" i="7" s="1"/>
  <c r="BC27" i="7" a="1"/>
  <c r="BC27" i="7" s="1"/>
  <c r="BC25" i="7" a="1"/>
  <c r="BC25" i="7" s="1"/>
  <c r="BC271" i="7" a="1"/>
  <c r="BC271" i="7" s="1"/>
  <c r="BC216" i="7" a="1"/>
  <c r="BC216" i="7" s="1"/>
  <c r="BC177" i="7" a="1"/>
  <c r="BC177" i="7" s="1"/>
  <c r="BC133" i="7" a="1"/>
  <c r="BC133" i="7" s="1"/>
  <c r="BC119" i="7" a="1"/>
  <c r="BC119" i="7" s="1"/>
  <c r="BC111" i="7" a="1"/>
  <c r="BC111" i="7" s="1"/>
  <c r="BC98" i="7" a="1"/>
  <c r="BC98" i="7" s="1"/>
  <c r="BC93" i="7" a="1"/>
  <c r="BC93" i="7" s="1"/>
  <c r="BC89" i="7" a="1"/>
  <c r="BC89" i="7" s="1"/>
  <c r="BC87" i="7" a="1"/>
  <c r="BC87" i="7" s="1"/>
  <c r="BC77" i="7" a="1"/>
  <c r="BC77" i="7" s="1"/>
  <c r="BC68" i="7" a="1"/>
  <c r="BC68" i="7" s="1"/>
  <c r="BC38" i="7" a="1"/>
  <c r="BC38" i="7" s="1"/>
  <c r="BC36" i="7" a="1"/>
  <c r="BC36" i="7" s="1"/>
  <c r="BC33" i="7" a="1"/>
  <c r="BC33" i="7" s="1"/>
  <c r="BC28" i="7" a="1"/>
  <c r="BC28" i="7" s="1"/>
  <c r="BC23" i="7" a="1"/>
  <c r="BC23" i="7" s="1"/>
  <c r="BC19" i="7" a="1"/>
  <c r="BC19" i="7" s="1"/>
  <c r="BC262" i="7" a="1"/>
  <c r="BC262" i="7" s="1"/>
  <c r="BC258" i="7" a="1"/>
  <c r="BC258" i="7" s="1"/>
  <c r="BC230" i="7" a="1"/>
  <c r="BC230" i="7" s="1"/>
  <c r="BC226" i="7" a="1"/>
  <c r="BC226" i="7" s="1"/>
  <c r="BC197" i="7" a="1"/>
  <c r="BC197" i="7" s="1"/>
  <c r="BC191" i="7" a="1"/>
  <c r="BC191" i="7" s="1"/>
  <c r="BC147" i="7" a="1"/>
  <c r="BC147" i="7" s="1"/>
  <c r="BC131" i="7" a="1"/>
  <c r="BC131" i="7" s="1"/>
  <c r="BC113" i="7" a="1"/>
  <c r="BC113" i="7" s="1"/>
  <c r="BC103" i="7" a="1"/>
  <c r="BC103" i="7" s="1"/>
  <c r="BC82" i="7" a="1"/>
  <c r="BC82" i="7" s="1"/>
  <c r="BC80" i="7" a="1"/>
  <c r="BC80" i="7" s="1"/>
  <c r="BC74" i="7" a="1"/>
  <c r="BC74" i="7" s="1"/>
  <c r="BC67" i="7" a="1"/>
  <c r="BC67" i="7" s="1"/>
  <c r="BC55" i="7" a="1"/>
  <c r="BC55" i="7" s="1"/>
  <c r="BC53" i="7" a="1"/>
  <c r="BC53" i="7" s="1"/>
  <c r="BC41" i="7" a="1"/>
  <c r="BC41" i="7" s="1"/>
  <c r="BC266" i="7" a="1"/>
  <c r="BC266" i="7" s="1"/>
  <c r="BC223" i="7" a="1"/>
  <c r="BC223" i="7" s="1"/>
  <c r="BC220" i="7" a="1"/>
  <c r="BC220" i="7" s="1"/>
  <c r="BC218" i="7" a="1"/>
  <c r="BC218" i="7" s="1"/>
  <c r="BC183" i="7" a="1"/>
  <c r="BC183" i="7" s="1"/>
  <c r="BC178" i="7" a="1"/>
  <c r="BC178" i="7" s="1"/>
  <c r="BC164" i="7" a="1"/>
  <c r="BC164" i="7" s="1"/>
  <c r="BC145" i="7" a="1"/>
  <c r="BC145" i="7" s="1"/>
  <c r="BC129" i="7" a="1"/>
  <c r="BC129" i="7" s="1"/>
  <c r="BC115" i="7" a="1"/>
  <c r="BC115" i="7" s="1"/>
  <c r="BC104" i="7" a="1"/>
  <c r="BC104" i="7" s="1"/>
  <c r="BC92" i="7" a="1"/>
  <c r="BC92" i="7" s="1"/>
  <c r="BC66" i="7" a="1"/>
  <c r="BC66" i="7" s="1"/>
  <c r="BC59" i="7" a="1"/>
  <c r="BC59" i="7" s="1"/>
  <c r="BC51" i="7" a="1"/>
  <c r="BC51" i="7" s="1"/>
  <c r="BC50" i="7" a="1"/>
  <c r="BC50" i="7" s="1"/>
  <c r="BC48" i="7" a="1"/>
  <c r="BC48" i="7" s="1"/>
  <c r="BC42" i="7" a="1"/>
  <c r="BC42" i="7" s="1"/>
  <c r="BC34" i="7" a="1"/>
  <c r="BC34" i="7" s="1"/>
  <c r="BC200" i="7" a="1"/>
  <c r="BC200" i="7" s="1"/>
  <c r="BC174" i="7" a="1"/>
  <c r="BC174" i="7" s="1"/>
  <c r="BC152" i="7" a="1"/>
  <c r="BC152" i="7" s="1"/>
  <c r="BC139" i="7" a="1"/>
  <c r="BC139" i="7" s="1"/>
  <c r="BC43" i="7" a="1"/>
  <c r="BC43" i="7" s="1"/>
  <c r="BC195" i="7" a="1"/>
  <c r="BC195" i="7" s="1"/>
  <c r="BC156" i="7" a="1"/>
  <c r="BC156" i="7" s="1"/>
  <c r="BC127" i="7" a="1"/>
  <c r="BC127" i="7" s="1"/>
  <c r="BC81" i="7" a="1"/>
  <c r="BC81" i="7" s="1"/>
  <c r="BC76" i="7" a="1"/>
  <c r="BC76" i="7" s="1"/>
  <c r="BC153" i="7" a="1"/>
  <c r="BC153" i="7" s="1"/>
  <c r="BC95" i="7" a="1"/>
  <c r="BC95" i="7" s="1"/>
  <c r="BC88" i="7" a="1"/>
  <c r="BC88" i="7" s="1"/>
  <c r="BC79" i="7" a="1"/>
  <c r="BC79" i="7" s="1"/>
  <c r="BC211" i="7" a="1"/>
  <c r="BC211" i="7" s="1"/>
  <c r="BC207" i="7" a="1"/>
  <c r="BC207" i="7" s="1"/>
  <c r="BC157" i="7" a="1"/>
  <c r="BC157" i="7" s="1"/>
  <c r="BC141" i="7" a="1"/>
  <c r="BC141" i="7" s="1"/>
  <c r="BC123" i="7" a="1"/>
  <c r="BC123" i="7" s="1"/>
  <c r="BC91" i="7" a="1"/>
  <c r="BC91" i="7" s="1"/>
  <c r="BC117" i="7" a="1"/>
  <c r="BC117" i="7" s="1"/>
  <c r="BC52" i="7" a="1"/>
  <c r="BC52" i="7" s="1"/>
  <c r="BC362" i="7" a="1"/>
  <c r="BC362" i="7" s="1"/>
  <c r="BC172" i="7" a="1"/>
  <c r="BC172" i="7" s="1"/>
  <c r="BC165" i="7" a="1"/>
  <c r="BC165" i="7" s="1"/>
  <c r="BC151" i="7" a="1"/>
  <c r="BC151" i="7" s="1"/>
  <c r="BC143" i="7" a="1"/>
  <c r="BC143" i="7" s="1"/>
  <c r="BC125" i="7" a="1"/>
  <c r="BC125" i="7" s="1"/>
  <c r="BC255" i="7" a="1"/>
  <c r="BC255" i="7" s="1"/>
  <c r="BC204" i="7" a="1"/>
  <c r="BC204" i="7" s="1"/>
  <c r="BC189" i="7" a="1"/>
  <c r="BC189" i="7" s="1"/>
  <c r="BC155" i="7" a="1"/>
  <c r="BC155" i="7" s="1"/>
  <c r="BC9" i="7"/>
  <c r="BD5" i="7"/>
  <c r="X366" i="7" a="1"/>
  <c r="X366" i="7" s="1"/>
  <c r="X361" i="7" a="1"/>
  <c r="X361" i="7" s="1"/>
  <c r="X339" i="7" a="1"/>
  <c r="X339" i="7" s="1"/>
  <c r="X357" i="7" a="1"/>
  <c r="X357" i="7" s="1"/>
  <c r="X355" i="7" a="1"/>
  <c r="X355" i="7" s="1"/>
  <c r="X287" i="7" a="1"/>
  <c r="X287" i="7" s="1"/>
  <c r="X307" i="7" a="1"/>
  <c r="X307" i="7" s="1"/>
  <c r="X316" i="7" a="1"/>
  <c r="X316" i="7" s="1"/>
  <c r="X251" i="7" a="1"/>
  <c r="X251" i="7" s="1"/>
  <c r="X296" i="7" a="1"/>
  <c r="X296" i="7" s="1"/>
  <c r="X285" i="7" a="1"/>
  <c r="X285" i="7" s="1"/>
  <c r="X280" i="7" a="1"/>
  <c r="X280" i="7" s="1"/>
  <c r="X250" i="7" a="1"/>
  <c r="X250" i="7" s="1"/>
  <c r="X278" i="7" a="1"/>
  <c r="X278" i="7" s="1"/>
  <c r="X264" i="7" a="1"/>
  <c r="X264" i="7" s="1"/>
  <c r="X242" i="7" a="1"/>
  <c r="X242" i="7" s="1"/>
  <c r="X213" i="7" a="1"/>
  <c r="X213" i="7" s="1"/>
  <c r="X245" i="7" a="1"/>
  <c r="X245" i="7" s="1"/>
  <c r="X270" i="7" a="1"/>
  <c r="X270" i="7" s="1"/>
  <c r="X257" i="7" a="1"/>
  <c r="X257" i="7" s="1"/>
  <c r="X192" i="7" a="1"/>
  <c r="X192" i="7" s="1"/>
  <c r="X178" i="7" a="1"/>
  <c r="X178" i="7" s="1"/>
  <c r="X176" i="7" a="1"/>
  <c r="X176" i="7" s="1"/>
  <c r="X201" i="7" a="1"/>
  <c r="X201" i="7" s="1"/>
  <c r="X204" i="7" a="1"/>
  <c r="X204" i="7" s="1"/>
  <c r="X144" i="7" a="1"/>
  <c r="X144" i="7" s="1"/>
  <c r="X90" i="7" a="1"/>
  <c r="X90" i="7" s="1"/>
  <c r="X116" i="7" a="1"/>
  <c r="X116" i="7" s="1"/>
  <c r="X137" i="7" a="1"/>
  <c r="X137" i="7" s="1"/>
  <c r="X174" i="7" a="1"/>
  <c r="X174" i="7" s="1"/>
  <c r="X99" i="7" a="1"/>
  <c r="X99" i="7" s="1"/>
  <c r="X114" i="7" a="1"/>
  <c r="X114" i="7" s="1"/>
  <c r="X67" i="7" a="1"/>
  <c r="X67" i="7" s="1"/>
  <c r="X83" i="7" a="1"/>
  <c r="X83" i="7" s="1"/>
  <c r="X55" i="7" a="1"/>
  <c r="X55" i="7" s="1"/>
  <c r="X124" i="7" a="1"/>
  <c r="X124" i="7" s="1"/>
  <c r="X119" i="7" a="1"/>
  <c r="X119" i="7" s="1"/>
  <c r="X38" i="7" a="1"/>
  <c r="X38" i="7" s="1"/>
  <c r="X140" i="7" a="1"/>
  <c r="X140" i="7" s="1"/>
  <c r="X68" i="7" a="1"/>
  <c r="X68" i="7" s="1"/>
  <c r="X341" i="7" a="1"/>
  <c r="X341" i="7" s="1"/>
  <c r="X335" i="7" a="1"/>
  <c r="X335" i="7" s="1"/>
  <c r="X340" i="7" a="1"/>
  <c r="X340" i="7" s="1"/>
  <c r="X327" i="7" a="1"/>
  <c r="X327" i="7" s="1"/>
  <c r="X313" i="7" a="1"/>
  <c r="X313" i="7" s="1"/>
  <c r="X353" i="7" a="1"/>
  <c r="X353" i="7" s="1"/>
  <c r="X267" i="7" a="1"/>
  <c r="X267" i="7" s="1"/>
  <c r="X298" i="7" a="1"/>
  <c r="X298" i="7" s="1"/>
  <c r="X276" i="7" a="1"/>
  <c r="X276" i="7" s="1"/>
  <c r="X321" i="7" a="1"/>
  <c r="X321" i="7" s="1"/>
  <c r="X237" i="7" a="1"/>
  <c r="X237" i="7" s="1"/>
  <c r="X291" i="7" a="1"/>
  <c r="X291" i="7" s="1"/>
  <c r="X265" i="7" a="1"/>
  <c r="X265" i="7" s="1"/>
  <c r="X269" i="7" a="1"/>
  <c r="X269" i="7" s="1"/>
  <c r="X248" i="7" a="1"/>
  <c r="X248" i="7" s="1"/>
  <c r="X259" i="7" a="1"/>
  <c r="X259" i="7" s="1"/>
  <c r="X229" i="7" a="1"/>
  <c r="X229" i="7" s="1"/>
  <c r="X156" i="7" a="1"/>
  <c r="X156" i="7" s="1"/>
  <c r="X216" i="7" a="1"/>
  <c r="X216" i="7" s="1"/>
  <c r="X227" i="7" a="1"/>
  <c r="X227" i="7" s="1"/>
  <c r="X154" i="7" a="1"/>
  <c r="X154" i="7" s="1"/>
  <c r="X147" i="7" a="1"/>
  <c r="X147" i="7" s="1"/>
  <c r="X85" i="7" a="1"/>
  <c r="X85" i="7" s="1"/>
  <c r="X100" i="7" a="1"/>
  <c r="X100" i="7" s="1"/>
  <c r="X110" i="7" a="1"/>
  <c r="X110" i="7" s="1"/>
  <c r="X131" i="7" a="1"/>
  <c r="X131" i="7" s="1"/>
  <c r="X151" i="7" a="1"/>
  <c r="X151" i="7" s="1"/>
  <c r="X81" i="7" a="1"/>
  <c r="X81" i="7" s="1"/>
  <c r="X84" i="7" a="1"/>
  <c r="X84" i="7" s="1"/>
  <c r="X50" i="7" a="1"/>
  <c r="X50" i="7" s="1"/>
  <c r="X118" i="7" a="1"/>
  <c r="X118" i="7" s="1"/>
  <c r="X87" i="7" a="1"/>
  <c r="X87" i="7" s="1"/>
  <c r="X74" i="7" a="1"/>
  <c r="X74" i="7" s="1"/>
  <c r="X54" i="7" a="1"/>
  <c r="X54" i="7" s="1"/>
  <c r="X70" i="7" a="1"/>
  <c r="X70" i="7" s="1"/>
  <c r="X24" i="7" a="1"/>
  <c r="X24" i="7" s="1"/>
  <c r="X20" i="7" a="1"/>
  <c r="X20" i="7" s="1"/>
  <c r="X22" i="7" a="1"/>
  <c r="X22" i="7" s="1"/>
  <c r="X33" i="7" a="1"/>
  <c r="X33" i="7" s="1"/>
  <c r="X9" i="7"/>
  <c r="X368" i="7" a="1"/>
  <c r="X368" i="7" s="1"/>
  <c r="X360" i="7" a="1"/>
  <c r="X360" i="7" s="1"/>
  <c r="X369" i="7" a="1"/>
  <c r="X369" i="7" s="1"/>
  <c r="X337" i="7" a="1"/>
  <c r="X337" i="7" s="1"/>
  <c r="X319" i="7" a="1"/>
  <c r="X319" i="7" s="1"/>
  <c r="X302" i="7" a="1"/>
  <c r="X302" i="7" s="1"/>
  <c r="X329" i="7" a="1"/>
  <c r="X329" i="7" s="1"/>
  <c r="X256" i="7" a="1"/>
  <c r="X256" i="7" s="1"/>
  <c r="X295" i="7" a="1"/>
  <c r="X295" i="7" s="1"/>
  <c r="X344" i="7" a="1"/>
  <c r="X344" i="7" s="1"/>
  <c r="X315" i="7" a="1"/>
  <c r="X315" i="7" s="1"/>
  <c r="X226" i="7" a="1"/>
  <c r="X226" i="7" s="1"/>
  <c r="X279" i="7" a="1"/>
  <c r="X279" i="7" s="1"/>
  <c r="X254" i="7" a="1"/>
  <c r="X254" i="7" s="1"/>
  <c r="X222" i="7" a="1"/>
  <c r="X222" i="7" s="1"/>
  <c r="X230" i="7" a="1"/>
  <c r="X230" i="7" s="1"/>
  <c r="X232" i="7" a="1"/>
  <c r="X232" i="7" s="1"/>
  <c r="X221" i="7" a="1"/>
  <c r="X221" i="7" s="1"/>
  <c r="X220" i="7" a="1"/>
  <c r="X220" i="7" s="1"/>
  <c r="X195" i="7" a="1"/>
  <c r="X195" i="7" s="1"/>
  <c r="X223" i="7" a="1"/>
  <c r="X223" i="7" s="1"/>
  <c r="X211" i="7" a="1"/>
  <c r="X211" i="7" s="1"/>
  <c r="X143" i="7" a="1"/>
  <c r="X143" i="7" s="1"/>
  <c r="X217" i="7" a="1"/>
  <c r="X217" i="7" s="1"/>
  <c r="X95" i="7" a="1"/>
  <c r="X95" i="7" s="1"/>
  <c r="X105" i="7" a="1"/>
  <c r="X105" i="7" s="1"/>
  <c r="X120" i="7" a="1"/>
  <c r="X120" i="7" s="1"/>
  <c r="X130" i="7" a="1"/>
  <c r="X130" i="7" s="1"/>
  <c r="X78" i="7" a="1"/>
  <c r="X78" i="7" s="1"/>
  <c r="X77" i="7" a="1"/>
  <c r="X77" i="7" s="1"/>
  <c r="X107" i="7" a="1"/>
  <c r="X107" i="7" s="1"/>
  <c r="X112" i="7" a="1"/>
  <c r="X112" i="7" s="1"/>
  <c r="X59" i="7" a="1"/>
  <c r="X59" i="7" s="1"/>
  <c r="X48" i="7" a="1"/>
  <c r="X48" i="7" s="1"/>
  <c r="X43" i="7" a="1"/>
  <c r="X43" i="7" s="1"/>
  <c r="X63" i="7" a="1"/>
  <c r="X63" i="7" s="1"/>
  <c r="X169" i="7" a="1"/>
  <c r="X169" i="7" s="1"/>
  <c r="X18" i="7" a="1"/>
  <c r="X18" i="7" s="1"/>
  <c r="X69" i="7" a="1"/>
  <c r="X69" i="7" s="1"/>
  <c r="X25" i="7" a="1"/>
  <c r="X25" i="7" s="1"/>
  <c r="X31" i="7" a="1"/>
  <c r="X31" i="7" s="1"/>
  <c r="X362" i="7" a="1"/>
  <c r="X362" i="7" s="1"/>
  <c r="X347" i="7" a="1"/>
  <c r="X347" i="7" s="1"/>
  <c r="X348" i="7" a="1"/>
  <c r="X348" i="7" s="1"/>
  <c r="X346" i="7" a="1"/>
  <c r="X346" i="7" s="1"/>
  <c r="X303" i="7" a="1"/>
  <c r="X303" i="7" s="1"/>
  <c r="X312" i="7" a="1"/>
  <c r="X312" i="7" s="1"/>
  <c r="X311" i="7" a="1"/>
  <c r="X311" i="7" s="1"/>
  <c r="X235" i="7" a="1"/>
  <c r="X235" i="7" s="1"/>
  <c r="X283" i="7" a="1"/>
  <c r="X283" i="7" s="1"/>
  <c r="X281" i="7" a="1"/>
  <c r="X281" i="7" s="1"/>
  <c r="X309" i="7" a="1"/>
  <c r="X309" i="7" s="1"/>
  <c r="X207" i="7" a="1"/>
  <c r="X207" i="7" s="1"/>
  <c r="X273" i="7" a="1"/>
  <c r="X273" i="7" s="1"/>
  <c r="X241" i="7" a="1"/>
  <c r="X241" i="7" s="1"/>
  <c r="X188" i="7" a="1"/>
  <c r="X188" i="7" s="1"/>
  <c r="X214" i="7" a="1"/>
  <c r="X214" i="7" s="1"/>
  <c r="X260" i="7" a="1"/>
  <c r="X260" i="7" s="1"/>
  <c r="X205" i="7" a="1"/>
  <c r="X205" i="7" s="1"/>
  <c r="X189" i="7" a="1"/>
  <c r="X189" i="7" s="1"/>
  <c r="X184" i="7" a="1"/>
  <c r="X184" i="7" s="1"/>
  <c r="X190" i="7" a="1"/>
  <c r="X190" i="7" s="1"/>
  <c r="X179" i="7" a="1"/>
  <c r="X179" i="7" s="1"/>
  <c r="X133" i="7" a="1"/>
  <c r="X133" i="7" s="1"/>
  <c r="X186" i="7" a="1"/>
  <c r="X186" i="7" s="1"/>
  <c r="X194" i="7" a="1"/>
  <c r="X194" i="7" s="1"/>
  <c r="X89" i="7" a="1"/>
  <c r="X89" i="7" s="1"/>
  <c r="X104" i="7" a="1"/>
  <c r="X104" i="7" s="1"/>
  <c r="X109" i="7" a="1"/>
  <c r="X109" i="7" s="1"/>
  <c r="X51" i="7" a="1"/>
  <c r="X51" i="7" s="1"/>
  <c r="X206" i="7" a="1"/>
  <c r="X206" i="7" s="1"/>
  <c r="X152" i="7" a="1"/>
  <c r="X152" i="7" s="1"/>
  <c r="X86" i="7" a="1"/>
  <c r="X86" i="7" s="1"/>
  <c r="X45" i="7" a="1"/>
  <c r="X45" i="7" s="1"/>
  <c r="X32" i="7" a="1"/>
  <c r="X32" i="7" s="1"/>
  <c r="X60" i="7" a="1"/>
  <c r="X60" i="7" s="1"/>
  <c r="X52" i="7" a="1"/>
  <c r="X52" i="7" s="1"/>
  <c r="X34" i="7" a="1"/>
  <c r="X34" i="7" s="1"/>
  <c r="X14" i="7" a="1"/>
  <c r="X14" i="7" s="1"/>
  <c r="X39" i="7" a="1"/>
  <c r="X39" i="7" s="1"/>
  <c r="X19" i="7" a="1"/>
  <c r="X19" i="7" s="1"/>
  <c r="X342" i="7" a="1"/>
  <c r="X342" i="7" s="1"/>
  <c r="X350" i="7" a="1"/>
  <c r="X350" i="7" s="1"/>
  <c r="X356" i="7" a="1"/>
  <c r="X356" i="7" s="1"/>
  <c r="X332" i="7" a="1"/>
  <c r="X332" i="7" s="1"/>
  <c r="X318" i="7" a="1"/>
  <c r="X318" i="7" s="1"/>
  <c r="X301" i="7" a="1"/>
  <c r="X301" i="7" s="1"/>
  <c r="X272" i="7" a="1"/>
  <c r="X272" i="7" s="1"/>
  <c r="X323" i="7" a="1"/>
  <c r="X323" i="7" s="1"/>
  <c r="X286" i="7" a="1"/>
  <c r="X286" i="7" s="1"/>
  <c r="X275" i="7" a="1"/>
  <c r="X275" i="7" s="1"/>
  <c r="X238" i="7" a="1"/>
  <c r="X238" i="7" s="1"/>
  <c r="X228" i="7" a="1"/>
  <c r="X228" i="7" s="1"/>
  <c r="X266" i="7" a="1"/>
  <c r="X266" i="7" s="1"/>
  <c r="X290" i="7" a="1"/>
  <c r="X290" i="7" s="1"/>
  <c r="X289" i="7" a="1"/>
  <c r="X289" i="7" s="1"/>
  <c r="X177" i="7" a="1"/>
  <c r="X177" i="7" s="1"/>
  <c r="X233" i="7" a="1"/>
  <c r="X233" i="7" s="1"/>
  <c r="X161" i="7" a="1"/>
  <c r="X161" i="7" s="1"/>
  <c r="X155" i="7" a="1"/>
  <c r="X155" i="7" s="1"/>
  <c r="X231" i="7" a="1"/>
  <c r="X231" i="7" s="1"/>
  <c r="X159" i="7" a="1"/>
  <c r="X159" i="7" s="1"/>
  <c r="X191" i="7" a="1"/>
  <c r="X191" i="7" s="1"/>
  <c r="X101" i="7" a="1"/>
  <c r="X101" i="7" s="1"/>
  <c r="X111" i="7" a="1"/>
  <c r="X111" i="7" s="1"/>
  <c r="X121" i="7" a="1"/>
  <c r="X121" i="7" s="1"/>
  <c r="X136" i="7" a="1"/>
  <c r="X136" i="7" s="1"/>
  <c r="X157" i="7" a="1"/>
  <c r="X157" i="7" s="1"/>
  <c r="X82" i="7" a="1"/>
  <c r="X82" i="7" s="1"/>
  <c r="X93" i="7" a="1"/>
  <c r="X93" i="7" s="1"/>
  <c r="X66" i="7" a="1"/>
  <c r="X66" i="7" s="1"/>
  <c r="X123" i="7" a="1"/>
  <c r="X123" i="7" s="1"/>
  <c r="X88" i="7" a="1"/>
  <c r="X88" i="7" s="1"/>
  <c r="X80" i="7" a="1"/>
  <c r="X80" i="7" s="1"/>
  <c r="X65" i="7" a="1"/>
  <c r="X65" i="7" s="1"/>
  <c r="X73" i="7" a="1"/>
  <c r="X73" i="7" s="1"/>
  <c r="X28" i="7" a="1"/>
  <c r="X28" i="7" s="1"/>
  <c r="X29" i="7" a="1"/>
  <c r="X29" i="7" s="1"/>
  <c r="X35" i="7" a="1"/>
  <c r="X35" i="7" s="1"/>
  <c r="X36" i="7" a="1"/>
  <c r="X36" i="7" s="1"/>
  <c r="X11" i="7" a="1"/>
  <c r="X11" i="7" s="1"/>
  <c r="X354" i="7" a="1"/>
  <c r="X354" i="7" s="1"/>
  <c r="X334" i="7" a="1"/>
  <c r="X334" i="7" s="1"/>
  <c r="X336" i="7" a="1"/>
  <c r="X336" i="7" s="1"/>
  <c r="X294" i="7" a="1"/>
  <c r="X294" i="7" s="1"/>
  <c r="X277" i="7" a="1"/>
  <c r="X277" i="7" s="1"/>
  <c r="X261" i="7" a="1"/>
  <c r="X261" i="7" s="1"/>
  <c r="X252" i="7" a="1"/>
  <c r="X252" i="7" s="1"/>
  <c r="X172" i="7" a="1"/>
  <c r="X172" i="7" s="1"/>
  <c r="X271" i="7" a="1"/>
  <c r="X271" i="7" s="1"/>
  <c r="X170" i="7" a="1"/>
  <c r="X170" i="7" s="1"/>
  <c r="X166" i="7" a="1"/>
  <c r="X166" i="7" s="1"/>
  <c r="X117" i="7" a="1"/>
  <c r="X117" i="7" s="1"/>
  <c r="X145" i="7" a="1"/>
  <c r="X145" i="7" s="1"/>
  <c r="X236" i="7" a="1"/>
  <c r="X236" i="7" s="1"/>
  <c r="X180" i="7" a="1"/>
  <c r="X180" i="7" s="1"/>
  <c r="X135" i="7" a="1"/>
  <c r="X135" i="7" s="1"/>
  <c r="X27" i="7" a="1"/>
  <c r="X27" i="7" s="1"/>
  <c r="X49" i="7" a="1"/>
  <c r="X49" i="7" s="1"/>
  <c r="X23" i="7" a="1"/>
  <c r="X23" i="7" s="1"/>
  <c r="X134" i="7" a="1"/>
  <c r="X134" i="7" s="1"/>
  <c r="X349" i="7" a="1"/>
  <c r="X349" i="7" s="1"/>
  <c r="X367" i="7" a="1"/>
  <c r="X367" i="7" s="1"/>
  <c r="X328" i="7" a="1"/>
  <c r="X328" i="7" s="1"/>
  <c r="X293" i="7" a="1"/>
  <c r="X293" i="7" s="1"/>
  <c r="X352" i="7" a="1"/>
  <c r="X352" i="7" s="1"/>
  <c r="X249" i="7" a="1"/>
  <c r="X249" i="7" s="1"/>
  <c r="X304" i="7" a="1"/>
  <c r="X304" i="7" s="1"/>
  <c r="X167" i="7" a="1"/>
  <c r="X167" i="7" s="1"/>
  <c r="X268" i="7" a="1"/>
  <c r="X268" i="7" s="1"/>
  <c r="X162" i="7" a="1"/>
  <c r="X162" i="7" s="1"/>
  <c r="X165" i="7" a="1"/>
  <c r="X165" i="7" s="1"/>
  <c r="X106" i="7" a="1"/>
  <c r="X106" i="7" s="1"/>
  <c r="X126" i="7" a="1"/>
  <c r="X126" i="7" s="1"/>
  <c r="X218" i="7" a="1"/>
  <c r="X218" i="7" s="1"/>
  <c r="X108" i="7" a="1"/>
  <c r="X108" i="7" s="1"/>
  <c r="X129" i="7" a="1"/>
  <c r="X129" i="7" s="1"/>
  <c r="X158" i="7" a="1"/>
  <c r="X158" i="7" s="1"/>
  <c r="X128" i="7" a="1"/>
  <c r="X128" i="7" s="1"/>
  <c r="X64" i="7" a="1"/>
  <c r="X64" i="7" s="1"/>
  <c r="X53" i="7" a="1"/>
  <c r="X53" i="7" s="1"/>
  <c r="X351" i="7" a="1"/>
  <c r="X351" i="7" s="1"/>
  <c r="X365" i="7" a="1"/>
  <c r="X365" i="7" s="1"/>
  <c r="X297" i="7" a="1"/>
  <c r="X297" i="7" s="1"/>
  <c r="X240" i="7" a="1"/>
  <c r="X240" i="7" s="1"/>
  <c r="X324" i="7" a="1"/>
  <c r="X324" i="7" s="1"/>
  <c r="X225" i="7" a="1"/>
  <c r="X225" i="7" s="1"/>
  <c r="X253" i="7" a="1"/>
  <c r="X253" i="7" s="1"/>
  <c r="X215" i="7" a="1"/>
  <c r="X215" i="7" s="1"/>
  <c r="X210" i="7" a="1"/>
  <c r="X210" i="7" s="1"/>
  <c r="X187" i="7" a="1"/>
  <c r="X187" i="7" s="1"/>
  <c r="X196" i="7" a="1"/>
  <c r="X196" i="7" s="1"/>
  <c r="X202" i="7" a="1"/>
  <c r="X202" i="7" s="1"/>
  <c r="X94" i="7" a="1"/>
  <c r="X94" i="7" s="1"/>
  <c r="X125" i="7" a="1"/>
  <c r="X125" i="7" s="1"/>
  <c r="X72" i="7" a="1"/>
  <c r="X72" i="7" s="1"/>
  <c r="X102" i="7" a="1"/>
  <c r="X102" i="7" s="1"/>
  <c r="X37" i="7" a="1"/>
  <c r="X37" i="7" s="1"/>
  <c r="X75" i="7" a="1"/>
  <c r="X75" i="7" s="1"/>
  <c r="X16" i="7" a="1"/>
  <c r="X16" i="7" s="1"/>
  <c r="X21" i="7" a="1"/>
  <c r="X21" i="7" s="1"/>
  <c r="X330" i="7" a="1"/>
  <c r="X330" i="7" s="1"/>
  <c r="X343" i="7" a="1"/>
  <c r="X343" i="7" s="1"/>
  <c r="X331" i="7" a="1"/>
  <c r="X331" i="7" s="1"/>
  <c r="X224" i="7" a="1"/>
  <c r="X224" i="7" s="1"/>
  <c r="X320" i="7" a="1"/>
  <c r="X320" i="7" s="1"/>
  <c r="X305" i="7" a="1"/>
  <c r="X305" i="7" s="1"/>
  <c r="X255" i="7" a="1"/>
  <c r="X255" i="7" s="1"/>
  <c r="X198" i="7" a="1"/>
  <c r="X198" i="7" s="1"/>
  <c r="X203" i="7" a="1"/>
  <c r="X203" i="7" s="1"/>
  <c r="X164" i="7" a="1"/>
  <c r="X164" i="7" s="1"/>
  <c r="X171" i="7" a="1"/>
  <c r="X171" i="7" s="1"/>
  <c r="X168" i="7" a="1"/>
  <c r="X168" i="7" s="1"/>
  <c r="X197" i="7" a="1"/>
  <c r="X197" i="7" s="1"/>
  <c r="X141" i="7" a="1"/>
  <c r="X141" i="7" s="1"/>
  <c r="X142" i="7" a="1"/>
  <c r="X142" i="7" s="1"/>
  <c r="X185" i="7" a="1"/>
  <c r="X185" i="7" s="1"/>
  <c r="X103" i="7" a="1"/>
  <c r="X103" i="7" s="1"/>
  <c r="X44" i="7" a="1"/>
  <c r="X44" i="7" s="1"/>
  <c r="X12" i="7" a="1"/>
  <c r="X12" i="7" s="1"/>
  <c r="X17" i="7" a="1"/>
  <c r="X17" i="7" s="1"/>
  <c r="X325" i="7" a="1"/>
  <c r="X325" i="7" s="1"/>
  <c r="X333" i="7" a="1"/>
  <c r="X333" i="7" s="1"/>
  <c r="X317" i="7" a="1"/>
  <c r="X317" i="7" s="1"/>
  <c r="X219" i="7" a="1"/>
  <c r="X219" i="7" s="1"/>
  <c r="X314" i="7" a="1"/>
  <c r="X314" i="7" s="1"/>
  <c r="X262" i="7" a="1"/>
  <c r="X262" i="7" s="1"/>
  <c r="X244" i="7" a="1"/>
  <c r="X244" i="7" s="1"/>
  <c r="X193" i="7" a="1"/>
  <c r="X193" i="7" s="1"/>
  <c r="X200" i="7" a="1"/>
  <c r="X200" i="7" s="1"/>
  <c r="X163" i="7" a="1"/>
  <c r="X163" i="7" s="1"/>
  <c r="X153" i="7" a="1"/>
  <c r="X153" i="7" s="1"/>
  <c r="X132" i="7" a="1"/>
  <c r="X132" i="7" s="1"/>
  <c r="X150" i="7" a="1"/>
  <c r="X150" i="7" s="1"/>
  <c r="X98" i="7" a="1"/>
  <c r="X98" i="7" s="1"/>
  <c r="X97" i="7" a="1"/>
  <c r="X97" i="7" s="1"/>
  <c r="X149" i="7" a="1"/>
  <c r="X149" i="7" s="1"/>
  <c r="X79" i="7" a="1"/>
  <c r="X79" i="7" s="1"/>
  <c r="X41" i="7" a="1"/>
  <c r="X41" i="7" s="1"/>
  <c r="X10" i="7" a="1"/>
  <c r="X10" i="7" s="1"/>
  <c r="X15" i="7" a="1"/>
  <c r="X15" i="7" s="1"/>
  <c r="X364" i="7" a="1"/>
  <c r="X364" i="7" s="1"/>
  <c r="X306" i="7" a="1"/>
  <c r="X306" i="7" s="1"/>
  <c r="X299" i="7" a="1"/>
  <c r="X299" i="7" s="1"/>
  <c r="X234" i="7" a="1"/>
  <c r="X234" i="7" s="1"/>
  <c r="X208" i="7" a="1"/>
  <c r="X208" i="7" s="1"/>
  <c r="X258" i="7" a="1"/>
  <c r="X258" i="7" s="1"/>
  <c r="X56" i="7" a="1"/>
  <c r="X56" i="7" s="1"/>
  <c r="X61" i="7" a="1"/>
  <c r="X61" i="7" s="1"/>
  <c r="X358" i="7" a="1"/>
  <c r="X358" i="7" s="1"/>
  <c r="X322" i="7" a="1"/>
  <c r="X322" i="7" s="1"/>
  <c r="X239" i="7" a="1"/>
  <c r="X239" i="7" s="1"/>
  <c r="X246" i="7" a="1"/>
  <c r="X246" i="7" s="1"/>
  <c r="X138" i="7" a="1"/>
  <c r="X138" i="7" s="1"/>
  <c r="X91" i="7" a="1"/>
  <c r="X91" i="7" s="1"/>
  <c r="X42" i="7" a="1"/>
  <c r="X42" i="7" s="1"/>
  <c r="X58" i="7" a="1"/>
  <c r="X58" i="7" s="1"/>
  <c r="X363" i="7" a="1"/>
  <c r="X363" i="7" s="1"/>
  <c r="X300" i="7" a="1"/>
  <c r="X300" i="7" s="1"/>
  <c r="X274" i="7" a="1"/>
  <c r="X274" i="7" s="1"/>
  <c r="X175" i="7" a="1"/>
  <c r="X175" i="7" s="1"/>
  <c r="X122" i="7" a="1"/>
  <c r="X122" i="7" s="1"/>
  <c r="X62" i="7" a="1"/>
  <c r="X62" i="7" s="1"/>
  <c r="X76" i="7" a="1"/>
  <c r="X76" i="7" s="1"/>
  <c r="X30" i="7" a="1"/>
  <c r="X30" i="7" s="1"/>
  <c r="X308" i="7" a="1"/>
  <c r="X308" i="7" s="1"/>
  <c r="X183" i="7" a="1"/>
  <c r="X183" i="7" s="1"/>
  <c r="X146" i="7" a="1"/>
  <c r="X146" i="7" s="1"/>
  <c r="X47" i="7" a="1"/>
  <c r="X47" i="7" s="1"/>
  <c r="X359" i="7" a="1"/>
  <c r="X359" i="7" s="1"/>
  <c r="X326" i="7" a="1"/>
  <c r="X326" i="7" s="1"/>
  <c r="X263" i="7" a="1"/>
  <c r="X263" i="7" s="1"/>
  <c r="X212" i="7" a="1"/>
  <c r="X212" i="7" s="1"/>
  <c r="X127" i="7" a="1"/>
  <c r="X127" i="7" s="1"/>
  <c r="X46" i="7" a="1"/>
  <c r="X46" i="7" s="1"/>
  <c r="X139" i="7" a="1"/>
  <c r="X139" i="7" s="1"/>
  <c r="X13" i="7" a="1"/>
  <c r="X13" i="7" s="1"/>
  <c r="Y5" i="7"/>
  <c r="X288" i="7" a="1"/>
  <c r="X288" i="7" s="1"/>
  <c r="X209" i="7" a="1"/>
  <c r="X209" i="7" s="1"/>
  <c r="X92" i="7" a="1"/>
  <c r="X92" i="7" s="1"/>
  <c r="X345" i="7" a="1"/>
  <c r="X345" i="7" s="1"/>
  <c r="X284" i="7" a="1"/>
  <c r="X284" i="7" s="1"/>
  <c r="X243" i="7" a="1"/>
  <c r="X243" i="7" s="1"/>
  <c r="X181" i="7" a="1"/>
  <c r="X181" i="7" s="1"/>
  <c r="X247" i="7" a="1"/>
  <c r="X247" i="7" s="1"/>
  <c r="X71" i="7" a="1"/>
  <c r="X71" i="7" s="1"/>
  <c r="X57" i="7" a="1"/>
  <c r="X57" i="7" s="1"/>
  <c r="X338" i="7" a="1"/>
  <c r="X338" i="7" s="1"/>
  <c r="X282" i="7" a="1"/>
  <c r="X282" i="7" s="1"/>
  <c r="X199" i="7" a="1"/>
  <c r="X199" i="7" s="1"/>
  <c r="X160" i="7" a="1"/>
  <c r="X160" i="7" s="1"/>
  <c r="X148" i="7" a="1"/>
  <c r="X148" i="7" s="1"/>
  <c r="X96" i="7" a="1"/>
  <c r="X96" i="7" s="1"/>
  <c r="X40" i="7" a="1"/>
  <c r="X40" i="7" s="1"/>
  <c r="X292" i="7" a="1"/>
  <c r="X292" i="7" s="1"/>
  <c r="X310" i="7" a="1"/>
  <c r="X310" i="7" s="1"/>
  <c r="X182" i="7" a="1"/>
  <c r="X182" i="7" s="1"/>
  <c r="X173" i="7" a="1"/>
  <c r="X173" i="7" s="1"/>
  <c r="X115" i="7" a="1"/>
  <c r="X115" i="7" s="1"/>
  <c r="X113" i="7" a="1"/>
  <c r="X113" i="7" s="1"/>
  <c r="X26" i="7" a="1"/>
  <c r="X26" i="7" s="1"/>
  <c r="DT311" i="7"/>
  <c r="DT277" i="7"/>
  <c r="DS5" i="7"/>
  <c r="DT124" i="7"/>
  <c r="DT292" i="7"/>
  <c r="DT49" i="7"/>
  <c r="DT54" i="7"/>
  <c r="DT129" i="7"/>
  <c r="DT142" i="7"/>
  <c r="DR6" i="7"/>
  <c r="DT181" i="7"/>
  <c r="DT281" i="7"/>
  <c r="DT251" i="7"/>
  <c r="DT308" i="7"/>
  <c r="DT48" i="7"/>
  <c r="DT350" i="7"/>
  <c r="DT305" i="7"/>
  <c r="DT59" i="7"/>
  <c r="DT245" i="7"/>
  <c r="DT133" i="7"/>
  <c r="DT238" i="7"/>
  <c r="DT314" i="7"/>
  <c r="DT139" i="7"/>
  <c r="DT307" i="7"/>
  <c r="DT233" i="7"/>
  <c r="DT150" i="7"/>
  <c r="DT186" i="7"/>
  <c r="DT225" i="7"/>
  <c r="DT337" i="7"/>
  <c r="DT14" i="7"/>
  <c r="DT169" i="7"/>
  <c r="DT229" i="7"/>
  <c r="DT224" i="7"/>
  <c r="DT247" i="7"/>
  <c r="DT61" i="7"/>
  <c r="DT117" i="7"/>
  <c r="DT85" i="7"/>
  <c r="DT241" i="7"/>
  <c r="DT221" i="7"/>
  <c r="DT323" i="7"/>
  <c r="DT15" i="7"/>
  <c r="DT208" i="7"/>
  <c r="DT315" i="7"/>
  <c r="DT175" i="7"/>
  <c r="DT156" i="7"/>
  <c r="DT2" i="7"/>
  <c r="DT4" i="7" s="1"/>
  <c r="DT3" i="7"/>
  <c r="DT325" i="7"/>
  <c r="DT348" i="7"/>
  <c r="DT363" i="7"/>
  <c r="DT280" i="7"/>
  <c r="DT286" i="7"/>
  <c r="DT196" i="7"/>
  <c r="DT140" i="7"/>
  <c r="DT289" i="7"/>
  <c r="DT299" i="7"/>
  <c r="DT218" i="7"/>
  <c r="DT223" i="7"/>
  <c r="DT143" i="7"/>
  <c r="DT303" i="7"/>
  <c r="DT189" i="7"/>
  <c r="DT32" i="7"/>
  <c r="DT171" i="7"/>
  <c r="DT51" i="7"/>
  <c r="DT214" i="7"/>
  <c r="DT159" i="7"/>
  <c r="DT113" i="7"/>
  <c r="DT74" i="7"/>
  <c r="DT97" i="7"/>
  <c r="DT161" i="7"/>
  <c r="DT110" i="7"/>
  <c r="DT250" i="7"/>
  <c r="DT24" i="7"/>
  <c r="DT126" i="7"/>
  <c r="DT149" i="7"/>
  <c r="DT17" i="7"/>
  <c r="DT369" i="7"/>
  <c r="DT317" i="7"/>
  <c r="DT340" i="7"/>
  <c r="DT351" i="7"/>
  <c r="DT362" i="7"/>
  <c r="DT258" i="7"/>
  <c r="DT176" i="7"/>
  <c r="DT132" i="7"/>
  <c r="DT293" i="7"/>
  <c r="DT273" i="7"/>
  <c r="DT155" i="7"/>
  <c r="DT201" i="7"/>
  <c r="DT249" i="7"/>
  <c r="DT271" i="7"/>
  <c r="DT105" i="7"/>
  <c r="DT21" i="7"/>
  <c r="DT135" i="7"/>
  <c r="DT41" i="7"/>
  <c r="DT269" i="7"/>
  <c r="DT263" i="7"/>
  <c r="DT46" i="7"/>
  <c r="DT58" i="7"/>
  <c r="DT86" i="7"/>
  <c r="DT109" i="7"/>
  <c r="DT237" i="7"/>
  <c r="DT78" i="7"/>
  <c r="DT111" i="7"/>
  <c r="DT26" i="7"/>
  <c r="DT45" i="7"/>
  <c r="DT213" i="7"/>
  <c r="DT357" i="7"/>
  <c r="DT313" i="7"/>
  <c r="DT328" i="7"/>
  <c r="DT346" i="7"/>
  <c r="DT294" i="7"/>
  <c r="DT257" i="7"/>
  <c r="DT172" i="7"/>
  <c r="DT128" i="7"/>
  <c r="DT266" i="7"/>
  <c r="DT260" i="7"/>
  <c r="DT145" i="7"/>
  <c r="DT199" i="7"/>
  <c r="DT248" i="7"/>
  <c r="DT355" i="7"/>
  <c r="DT95" i="7"/>
  <c r="DT10" i="7"/>
  <c r="DT115" i="7"/>
  <c r="DT30" i="7"/>
  <c r="DT239" i="7"/>
  <c r="DT147" i="7"/>
  <c r="DT205" i="7"/>
  <c r="DT235" i="7"/>
  <c r="DT81" i="7"/>
  <c r="DT64" i="7"/>
  <c r="DT217" i="7"/>
  <c r="DT173" i="7"/>
  <c r="DT321" i="7"/>
  <c r="DT344" i="7"/>
  <c r="DT359" i="7"/>
  <c r="DT276" i="7"/>
  <c r="DT285" i="7"/>
  <c r="DT188" i="7"/>
  <c r="DT136" i="7"/>
  <c r="DT267" i="7"/>
  <c r="DT297" i="7"/>
  <c r="DT187" i="7"/>
  <c r="DT222" i="7"/>
  <c r="DT310" i="7"/>
  <c r="DT298" i="7"/>
  <c r="DT116" i="7"/>
  <c r="DT31" i="7"/>
  <c r="DT141" i="7"/>
  <c r="DT50" i="7"/>
  <c r="DT153" i="7"/>
  <c r="DT322" i="7"/>
  <c r="DT57" i="7"/>
  <c r="DT69" i="7"/>
  <c r="DT92" i="7"/>
  <c r="DT120" i="7"/>
  <c r="DT272" i="7"/>
  <c r="DT210" i="7"/>
  <c r="DT13" i="7"/>
  <c r="DT101" i="7"/>
  <c r="DT67" i="7"/>
  <c r="DT11" i="7"/>
  <c r="DT33" i="7"/>
  <c r="DT65" i="7"/>
  <c r="DT47" i="7"/>
  <c r="DT227" i="7"/>
  <c r="DT84" i="7"/>
  <c r="DT301" i="7"/>
  <c r="DT164" i="7"/>
  <c r="DT316" i="7"/>
  <c r="DT89" i="7"/>
  <c r="DT151" i="7"/>
  <c r="DT178" i="7"/>
  <c r="DT114" i="7"/>
  <c r="DT123" i="7"/>
  <c r="DT283" i="7"/>
  <c r="DT100" i="7"/>
  <c r="DT284" i="7"/>
  <c r="DT55" i="7"/>
  <c r="DT122" i="7"/>
  <c r="DT127" i="7"/>
  <c r="DT93" i="7"/>
  <c r="DT202" i="7"/>
  <c r="DT339" i="7"/>
  <c r="DT366" i="7"/>
  <c r="DT349" i="7"/>
  <c r="DT66" i="7"/>
  <c r="DT87" i="7"/>
  <c r="DT70" i="7"/>
  <c r="DT232" i="7"/>
  <c r="DT94" i="7"/>
  <c r="DT203" i="7"/>
  <c r="DT265" i="7"/>
  <c r="DT168" i="7"/>
  <c r="DT324" i="7"/>
  <c r="DT353" i="7"/>
  <c r="DT88" i="7"/>
  <c r="DT90" i="7"/>
  <c r="DT38" i="7"/>
  <c r="DT119" i="7"/>
  <c r="DT118" i="7"/>
  <c r="DT234" i="7"/>
  <c r="DT193" i="7"/>
  <c r="DT211" i="7"/>
  <c r="DT154" i="7"/>
  <c r="DT219" i="7"/>
  <c r="DT290" i="7"/>
  <c r="DT204" i="7"/>
  <c r="DT352" i="7"/>
  <c r="DT22" i="7"/>
  <c r="DT230" i="7"/>
  <c r="DT112" i="7"/>
  <c r="DT42" i="7"/>
  <c r="DT137" i="7"/>
  <c r="DT130" i="7"/>
  <c r="DT254" i="7"/>
  <c r="DT209" i="7"/>
  <c r="DT231" i="7"/>
  <c r="DT165" i="7"/>
  <c r="DT220" i="7"/>
  <c r="DT306" i="7"/>
  <c r="DT215" i="7"/>
  <c r="DT288" i="7"/>
  <c r="DT356" i="7"/>
  <c r="DT23" i="7"/>
  <c r="DT16" i="7"/>
  <c r="DT25" i="7"/>
  <c r="DT99" i="7"/>
  <c r="DT228" i="7"/>
  <c r="DT91" i="7"/>
  <c r="DT194" i="7"/>
  <c r="DT72" i="7"/>
  <c r="DT73" i="7"/>
  <c r="DT195" i="7"/>
  <c r="DT278" i="7"/>
  <c r="DT295" i="7"/>
  <c r="DT160" i="7"/>
  <c r="DT338" i="7"/>
  <c r="DT312" i="7"/>
  <c r="DT345" i="7"/>
  <c r="DT29" i="7"/>
  <c r="DT28" i="7"/>
  <c r="DT179" i="7"/>
  <c r="DT106" i="7"/>
  <c r="DT182" i="7"/>
  <c r="DT12" i="7"/>
  <c r="DT191" i="7"/>
  <c r="DT53" i="7"/>
  <c r="DT275" i="7"/>
  <c r="DT131" i="7"/>
  <c r="DT80" i="7"/>
  <c r="DT68" i="7"/>
  <c r="DT279" i="7"/>
  <c r="DT252" i="7"/>
  <c r="DT342" i="7"/>
  <c r="DT104" i="7"/>
  <c r="DT216" i="7"/>
  <c r="DT52" i="7"/>
  <c r="DT206" i="7"/>
  <c r="DT274" i="7"/>
  <c r="DT261" i="7"/>
  <c r="DT200" i="7"/>
  <c r="DT134" i="7"/>
  <c r="DT242" i="7"/>
  <c r="DT334" i="7"/>
  <c r="DT291" i="7"/>
  <c r="DT144" i="7"/>
  <c r="DT192" i="7"/>
  <c r="DT268" i="7"/>
  <c r="DT327" i="7"/>
  <c r="DT319" i="7"/>
  <c r="DT320" i="7"/>
  <c r="DT360" i="7"/>
  <c r="DT341" i="7"/>
  <c r="DT71" i="7"/>
  <c r="DT43" i="7"/>
  <c r="DT40" i="7"/>
  <c r="DT121" i="7"/>
  <c r="DT103" i="7"/>
  <c r="DT79" i="7"/>
  <c r="DT158" i="7"/>
  <c r="DT82" i="7"/>
  <c r="DT62" i="7"/>
  <c r="DT259" i="7"/>
  <c r="DT270" i="7"/>
  <c r="DT246" i="7"/>
  <c r="DT166" i="7"/>
  <c r="DT347" i="7"/>
  <c r="DT326" i="7"/>
  <c r="DT331" i="7"/>
  <c r="DT148" i="7"/>
  <c r="DT180" i="7"/>
  <c r="DT226" i="7"/>
  <c r="DT287" i="7"/>
  <c r="DT330" i="7"/>
  <c r="DT296" i="7"/>
  <c r="DT367" i="7"/>
  <c r="DT332" i="7"/>
  <c r="DT364" i="7"/>
  <c r="DT329" i="7"/>
  <c r="DT361" i="7"/>
  <c r="DT240" i="7"/>
  <c r="DT27" i="7"/>
  <c r="DT39" i="7"/>
  <c r="DT35" i="7"/>
  <c r="DT125" i="7"/>
  <c r="DT75" i="7"/>
  <c r="DT302" i="7"/>
  <c r="DT255" i="7"/>
  <c r="DT96" i="7"/>
  <c r="DT162" i="7"/>
  <c r="DT207" i="7"/>
  <c r="DT19" i="7"/>
  <c r="DT146" i="7"/>
  <c r="DT335" i="7"/>
  <c r="DT163" i="7"/>
  <c r="DT174" i="7"/>
  <c r="DT197" i="7"/>
  <c r="DT243" i="7"/>
  <c r="DT18" i="7"/>
  <c r="DT253" i="7"/>
  <c r="DT76" i="7"/>
  <c r="DT34" i="7"/>
  <c r="DT77" i="7"/>
  <c r="DT60" i="7"/>
  <c r="DT56" i="7"/>
  <c r="DT44" i="7"/>
  <c r="DT138" i="7"/>
  <c r="DT183" i="7"/>
  <c r="DT98" i="7"/>
  <c r="DT37" i="7"/>
  <c r="DT108" i="7"/>
  <c r="DT36" i="7"/>
  <c r="DT107" i="7"/>
  <c r="DT102" i="7"/>
  <c r="DT170" i="7"/>
  <c r="DT212" i="7"/>
  <c r="DT190" i="7"/>
  <c r="DT20" i="7"/>
  <c r="DT83" i="7"/>
  <c r="DT157" i="7"/>
  <c r="DU9" i="7"/>
  <c r="DU246" i="7" s="1"/>
  <c r="DT63" i="7"/>
  <c r="DT167" i="7"/>
  <c r="DT262" i="7"/>
  <c r="DT185" i="7"/>
  <c r="DT282" i="7"/>
  <c r="DT198" i="7"/>
  <c r="DT264" i="7"/>
  <c r="DT177" i="7"/>
  <c r="DT244" i="7"/>
  <c r="DT354" i="7"/>
  <c r="DT256" i="7"/>
  <c r="DT358" i="7"/>
  <c r="DT152" i="7"/>
  <c r="DT184" i="7"/>
  <c r="DT236" i="7"/>
  <c r="DT318" i="7"/>
  <c r="DT343" i="7"/>
  <c r="DT300" i="7"/>
  <c r="DT304" i="7"/>
  <c r="DT336" i="7"/>
  <c r="DT368" i="7"/>
  <c r="DT333" i="7"/>
  <c r="DT365" i="7"/>
  <c r="DU368" i="7"/>
  <c r="B32" i="5"/>
  <c r="F31" i="5"/>
  <c r="BD86" i="7" l="1" a="1"/>
  <c r="BD86" i="7" s="1"/>
  <c r="BD83" i="7" a="1"/>
  <c r="BD83" i="7" s="1"/>
  <c r="BD71" i="7" a="1"/>
  <c r="BD71" i="7" s="1"/>
  <c r="BD64" i="7" a="1"/>
  <c r="BD64" i="7" s="1"/>
  <c r="BD47" i="7" a="1"/>
  <c r="BD47" i="7" s="1"/>
  <c r="BD100" i="7" a="1"/>
  <c r="BD100" i="7" s="1"/>
  <c r="BD72" i="7" a="1"/>
  <c r="BD72" i="7" s="1"/>
  <c r="BD70" i="7" a="1"/>
  <c r="BD70" i="7" s="1"/>
  <c r="BD63" i="7" a="1"/>
  <c r="BD63" i="7" s="1"/>
  <c r="BD75" i="7" a="1"/>
  <c r="BD75" i="7" s="1"/>
  <c r="BD56" i="7" a="1"/>
  <c r="BD56" i="7" s="1"/>
  <c r="BD52" i="7" a="1"/>
  <c r="BD52" i="7" s="1"/>
  <c r="BD46" i="7" a="1"/>
  <c r="BD46" i="7" s="1"/>
  <c r="BD24" i="7" a="1"/>
  <c r="BD24" i="7" s="1"/>
  <c r="BD31" i="7" a="1"/>
  <c r="BD31" i="7" s="1"/>
  <c r="BD58" i="7" a="1"/>
  <c r="BD58" i="7" s="1"/>
  <c r="BD49" i="7" a="1"/>
  <c r="BD49" i="7" s="1"/>
  <c r="BD32" i="7" a="1"/>
  <c r="BD32" i="7" s="1"/>
  <c r="BD21" i="7" a="1"/>
  <c r="BD21" i="7" s="1"/>
  <c r="BD16" i="7" a="1"/>
  <c r="BD16" i="7" s="1"/>
  <c r="BD12" i="7" a="1"/>
  <c r="BD12" i="7" s="1"/>
  <c r="BD14" i="7" a="1"/>
  <c r="BD14" i="7" s="1"/>
  <c r="BD30" i="7" a="1"/>
  <c r="BD30" i="7" s="1"/>
  <c r="BD25" i="7" a="1"/>
  <c r="BD25" i="7" s="1"/>
  <c r="BD10" i="7" a="1"/>
  <c r="BD10" i="7" s="1"/>
  <c r="BD40" i="7" a="1"/>
  <c r="BD40" i="7" s="1"/>
  <c r="BD27" i="7" a="1"/>
  <c r="BD27" i="7" s="1"/>
  <c r="BD20" i="7" a="1"/>
  <c r="BD20" i="7" s="1"/>
  <c r="BD13" i="7" a="1"/>
  <c r="BD13" i="7" s="1"/>
  <c r="BD15" i="7" a="1"/>
  <c r="BD15" i="7" s="1"/>
  <c r="BD22" i="7" a="1"/>
  <c r="BD22" i="7" s="1"/>
  <c r="BD57" i="7" a="1"/>
  <c r="BD57" i="7" s="1"/>
  <c r="CJ5" i="7"/>
  <c r="BD369" i="7" a="1"/>
  <c r="BD369" i="7" s="1"/>
  <c r="BD352" i="7" a="1"/>
  <c r="BD352" i="7" s="1"/>
  <c r="BD347" i="7" a="1"/>
  <c r="BD347" i="7" s="1"/>
  <c r="BD332" i="7" a="1"/>
  <c r="BD332" i="7" s="1"/>
  <c r="BD327" i="7" a="1"/>
  <c r="BD327" i="7" s="1"/>
  <c r="BD322" i="7" a="1"/>
  <c r="BD322" i="7" s="1"/>
  <c r="BD317" i="7" a="1"/>
  <c r="BD317" i="7" s="1"/>
  <c r="BD315" i="7" a="1"/>
  <c r="BD315" i="7" s="1"/>
  <c r="BD310" i="7" a="1"/>
  <c r="BD310" i="7" s="1"/>
  <c r="BD308" i="7" a="1"/>
  <c r="BD308" i="7" s="1"/>
  <c r="BD305" i="7" a="1"/>
  <c r="BD305" i="7" s="1"/>
  <c r="BD297" i="7" a="1"/>
  <c r="BD297" i="7" s="1"/>
  <c r="BD290" i="7" a="1"/>
  <c r="BD290" i="7" s="1"/>
  <c r="BD288" i="7" a="1"/>
  <c r="BD288" i="7" s="1"/>
  <c r="BD285" i="7" a="1"/>
  <c r="BD285" i="7" s="1"/>
  <c r="BD281" i="7" a="1"/>
  <c r="BD281" i="7" s="1"/>
  <c r="BD275" i="7" a="1"/>
  <c r="BD275" i="7" s="1"/>
  <c r="BD368" i="7" a="1"/>
  <c r="BD368" i="7" s="1"/>
  <c r="BD351" i="7" a="1"/>
  <c r="BD351" i="7" s="1"/>
  <c r="BD349" i="7" a="1"/>
  <c r="BD349" i="7" s="1"/>
  <c r="BD345" i="7" a="1"/>
  <c r="BD345" i="7" s="1"/>
  <c r="BD326" i="7" a="1"/>
  <c r="BD326" i="7" s="1"/>
  <c r="BD316" i="7" a="1"/>
  <c r="BD316" i="7" s="1"/>
  <c r="BD312" i="7" a="1"/>
  <c r="BD312" i="7" s="1"/>
  <c r="BD304" i="7" a="1"/>
  <c r="BD304" i="7" s="1"/>
  <c r="BD296" i="7" a="1"/>
  <c r="BD296" i="7" s="1"/>
  <c r="BD274" i="7" a="1"/>
  <c r="BD274" i="7" s="1"/>
  <c r="BD365" i="7" a="1"/>
  <c r="BD365" i="7" s="1"/>
  <c r="BD363" i="7" a="1"/>
  <c r="BD363" i="7" s="1"/>
  <c r="BD361" i="7" a="1"/>
  <c r="BD361" i="7" s="1"/>
  <c r="BD358" i="7" a="1"/>
  <c r="BD358" i="7" s="1"/>
  <c r="BD356" i="7" a="1"/>
  <c r="BD356" i="7" s="1"/>
  <c r="BD354" i="7" a="1"/>
  <c r="BD354" i="7" s="1"/>
  <c r="BD348" i="7" a="1"/>
  <c r="BD348" i="7" s="1"/>
  <c r="BD344" i="7" a="1"/>
  <c r="BD344" i="7" s="1"/>
  <c r="BD338" i="7" a="1"/>
  <c r="BD338" i="7" s="1"/>
  <c r="BD333" i="7" a="1"/>
  <c r="BD333" i="7" s="1"/>
  <c r="BD331" i="7" a="1"/>
  <c r="BD331" i="7" s="1"/>
  <c r="BD328" i="7" a="1"/>
  <c r="BD328" i="7" s="1"/>
  <c r="BD325" i="7" a="1"/>
  <c r="BD325" i="7" s="1"/>
  <c r="BD323" i="7" a="1"/>
  <c r="BD323" i="7" s="1"/>
  <c r="BD303" i="7" a="1"/>
  <c r="BD303" i="7" s="1"/>
  <c r="BD295" i="7" a="1"/>
  <c r="BD295" i="7" s="1"/>
  <c r="BD291" i="7" a="1"/>
  <c r="BD291" i="7" s="1"/>
  <c r="BD367" i="7" a="1"/>
  <c r="BD367" i="7" s="1"/>
  <c r="BD343" i="7" a="1"/>
  <c r="BD343" i="7" s="1"/>
  <c r="BD342" i="7" a="1"/>
  <c r="BD342" i="7" s="1"/>
  <c r="BD341" i="7" a="1"/>
  <c r="BD341" i="7" s="1"/>
  <c r="BD330" i="7" a="1"/>
  <c r="BD330" i="7" s="1"/>
  <c r="BD329" i="7" a="1"/>
  <c r="BD329" i="7" s="1"/>
  <c r="BD324" i="7" a="1"/>
  <c r="BD324" i="7" s="1"/>
  <c r="BD313" i="7" a="1"/>
  <c r="BD313" i="7" s="1"/>
  <c r="BD302" i="7" a="1"/>
  <c r="BD302" i="7" s="1"/>
  <c r="BD294" i="7" a="1"/>
  <c r="BD294" i="7" s="1"/>
  <c r="BD272" i="7" a="1"/>
  <c r="BD272" i="7" s="1"/>
  <c r="BD350" i="7" a="1"/>
  <c r="BD350" i="7" s="1"/>
  <c r="BD340" i="7" a="1"/>
  <c r="BD340" i="7" s="1"/>
  <c r="BD339" i="7" a="1"/>
  <c r="BD339" i="7" s="1"/>
  <c r="BD334" i="7" a="1"/>
  <c r="BD334" i="7" s="1"/>
  <c r="BD311" i="7" a="1"/>
  <c r="BD311" i="7" s="1"/>
  <c r="BD309" i="7" a="1"/>
  <c r="BD309" i="7" s="1"/>
  <c r="BD307" i="7" a="1"/>
  <c r="BD307" i="7" s="1"/>
  <c r="BD301" i="7" a="1"/>
  <c r="BD301" i="7" s="1"/>
  <c r="BD293" i="7" a="1"/>
  <c r="BD293" i="7" s="1"/>
  <c r="BD289" i="7" a="1"/>
  <c r="BD289" i="7" s="1"/>
  <c r="BD287" i="7" a="1"/>
  <c r="BD287" i="7" s="1"/>
  <c r="BD284" i="7" a="1"/>
  <c r="BD284" i="7" s="1"/>
  <c r="BD279" i="7" a="1"/>
  <c r="BD279" i="7" s="1"/>
  <c r="BD271" i="7" a="1"/>
  <c r="BD271" i="7" s="1"/>
  <c r="BD360" i="7" a="1"/>
  <c r="BD360" i="7" s="1"/>
  <c r="BD336" i="7" a="1"/>
  <c r="BD336" i="7" s="1"/>
  <c r="BD320" i="7" a="1"/>
  <c r="BD320" i="7" s="1"/>
  <c r="BD300" i="7" a="1"/>
  <c r="BD300" i="7" s="1"/>
  <c r="BD292" i="7" a="1"/>
  <c r="BD292" i="7" s="1"/>
  <c r="BD278" i="7" a="1"/>
  <c r="BD278" i="7" s="1"/>
  <c r="BD335" i="7" a="1"/>
  <c r="BD335" i="7" s="1"/>
  <c r="BD299" i="7" a="1"/>
  <c r="BD299" i="7" s="1"/>
  <c r="BD224" i="7" a="1"/>
  <c r="BD224" i="7" s="1"/>
  <c r="BD222" i="7" a="1"/>
  <c r="BD222" i="7" s="1"/>
  <c r="BD202" i="7" a="1"/>
  <c r="BD202" i="7" s="1"/>
  <c r="BD191" i="7" a="1"/>
  <c r="BD191" i="7" s="1"/>
  <c r="BD186" i="7" a="1"/>
  <c r="BD186" i="7" s="1"/>
  <c r="BD184" i="7" a="1"/>
  <c r="BD184" i="7" s="1"/>
  <c r="BD182" i="7" a="1"/>
  <c r="BD182" i="7" s="1"/>
  <c r="BD180" i="7" a="1"/>
  <c r="BD180" i="7" s="1"/>
  <c r="BD178" i="7" a="1"/>
  <c r="BD178" i="7" s="1"/>
  <c r="BD176" i="7" a="1"/>
  <c r="BD176" i="7" s="1"/>
  <c r="BD359" i="7" a="1"/>
  <c r="BD359" i="7" s="1"/>
  <c r="BD318" i="7" a="1"/>
  <c r="BD318" i="7" s="1"/>
  <c r="BD314" i="7" a="1"/>
  <c r="BD314" i="7" s="1"/>
  <c r="BD306" i="7" a="1"/>
  <c r="BD306" i="7" s="1"/>
  <c r="BD280" i="7" a="1"/>
  <c r="BD280" i="7" s="1"/>
  <c r="BD263" i="7" a="1"/>
  <c r="BD263" i="7" s="1"/>
  <c r="BD256" i="7" a="1"/>
  <c r="BD256" i="7" s="1"/>
  <c r="BD246" i="7" a="1"/>
  <c r="BD246" i="7" s="1"/>
  <c r="BD243" i="7" a="1"/>
  <c r="BD243" i="7" s="1"/>
  <c r="BD214" i="7" a="1"/>
  <c r="BD214" i="7" s="1"/>
  <c r="BD210" i="7" a="1"/>
  <c r="BD210" i="7" s="1"/>
  <c r="BD206" i="7" a="1"/>
  <c r="BD206" i="7" s="1"/>
  <c r="BD201" i="7" a="1"/>
  <c r="BD201" i="7" s="1"/>
  <c r="BD366" i="7" a="1"/>
  <c r="BD366" i="7" s="1"/>
  <c r="BD353" i="7" a="1"/>
  <c r="BD353" i="7" s="1"/>
  <c r="BD346" i="7" a="1"/>
  <c r="BD346" i="7" s="1"/>
  <c r="BD321" i="7" a="1"/>
  <c r="BD321" i="7" s="1"/>
  <c r="BD286" i="7" a="1"/>
  <c r="BD286" i="7" s="1"/>
  <c r="BD283" i="7" a="1"/>
  <c r="BD283" i="7" s="1"/>
  <c r="BD253" i="7" a="1"/>
  <c r="BD253" i="7" s="1"/>
  <c r="BD251" i="7" a="1"/>
  <c r="BD251" i="7" s="1"/>
  <c r="BD249" i="7" a="1"/>
  <c r="BD249" i="7" s="1"/>
  <c r="BD240" i="7" a="1"/>
  <c r="BD240" i="7" s="1"/>
  <c r="BD226" i="7" a="1"/>
  <c r="BD226" i="7" s="1"/>
  <c r="BD215" i="7" a="1"/>
  <c r="BD215" i="7" s="1"/>
  <c r="BD298" i="7" a="1"/>
  <c r="BD298" i="7" s="1"/>
  <c r="BD269" i="7" a="1"/>
  <c r="BD269" i="7" s="1"/>
  <c r="BD264" i="7" a="1"/>
  <c r="BD264" i="7" s="1"/>
  <c r="BD247" i="7" a="1"/>
  <c r="BD247" i="7" s="1"/>
  <c r="BD244" i="7" a="1"/>
  <c r="BD244" i="7" s="1"/>
  <c r="BD241" i="7" a="1"/>
  <c r="BD241" i="7" s="1"/>
  <c r="BD238" i="7" a="1"/>
  <c r="BD238" i="7" s="1"/>
  <c r="BD236" i="7" a="1"/>
  <c r="BD236" i="7" s="1"/>
  <c r="BD234" i="7" a="1"/>
  <c r="BD234" i="7" s="1"/>
  <c r="BD232" i="7" a="1"/>
  <c r="BD232" i="7" s="1"/>
  <c r="BD230" i="7" a="1"/>
  <c r="BD230" i="7" s="1"/>
  <c r="BD228" i="7" a="1"/>
  <c r="BD228" i="7" s="1"/>
  <c r="BD221" i="7" a="1"/>
  <c r="BD221" i="7" s="1"/>
  <c r="BD211" i="7" a="1"/>
  <c r="BD211" i="7" s="1"/>
  <c r="BD364" i="7" a="1"/>
  <c r="BD364" i="7" s="1"/>
  <c r="BD355" i="7" a="1"/>
  <c r="BD355" i="7" s="1"/>
  <c r="BD270" i="7" a="1"/>
  <c r="BD270" i="7" s="1"/>
  <c r="BD268" i="7" a="1"/>
  <c r="BD268" i="7" s="1"/>
  <c r="BD254" i="7" a="1"/>
  <c r="BD254" i="7" s="1"/>
  <c r="BD337" i="7" a="1"/>
  <c r="BD337" i="7" s="1"/>
  <c r="BD282" i="7" a="1"/>
  <c r="BD282" i="7" s="1"/>
  <c r="BD273" i="7" a="1"/>
  <c r="BD273" i="7" s="1"/>
  <c r="BD267" i="7" a="1"/>
  <c r="BD267" i="7" s="1"/>
  <c r="BD266" i="7" a="1"/>
  <c r="BD266" i="7" s="1"/>
  <c r="BD265" i="7" a="1"/>
  <c r="BD265" i="7" s="1"/>
  <c r="BD262" i="7" a="1"/>
  <c r="BD262" i="7" s="1"/>
  <c r="BD261" i="7" a="1"/>
  <c r="BD261" i="7" s="1"/>
  <c r="BD259" i="7" a="1"/>
  <c r="BD259" i="7" s="1"/>
  <c r="BD255" i="7" a="1"/>
  <c r="BD255" i="7" s="1"/>
  <c r="BD245" i="7" a="1"/>
  <c r="BD245" i="7" s="1"/>
  <c r="BD242" i="7" a="1"/>
  <c r="BD242" i="7" s="1"/>
  <c r="BD252" i="7" a="1"/>
  <c r="BD252" i="7" s="1"/>
  <c r="BD231" i="7" a="1"/>
  <c r="BD231" i="7" s="1"/>
  <c r="BD213" i="7" a="1"/>
  <c r="BD213" i="7" s="1"/>
  <c r="BD199" i="7" a="1"/>
  <c r="BD199" i="7" s="1"/>
  <c r="BD190" i="7" a="1"/>
  <c r="BD190" i="7" s="1"/>
  <c r="BD188" i="7" a="1"/>
  <c r="BD188" i="7" s="1"/>
  <c r="BD179" i="7" a="1"/>
  <c r="BD179" i="7" s="1"/>
  <c r="BD173" i="7" a="1"/>
  <c r="BD173" i="7" s="1"/>
  <c r="BD171" i="7" a="1"/>
  <c r="BD171" i="7" s="1"/>
  <c r="BD168" i="7" a="1"/>
  <c r="BD168" i="7" s="1"/>
  <c r="BD162" i="7" a="1"/>
  <c r="BD162" i="7" s="1"/>
  <c r="BD161" i="7" a="1"/>
  <c r="BD161" i="7" s="1"/>
  <c r="BD149" i="7" a="1"/>
  <c r="BD149" i="7" s="1"/>
  <c r="BD98" i="7" a="1"/>
  <c r="BD98" i="7" s="1"/>
  <c r="BD93" i="7" a="1"/>
  <c r="BD93" i="7" s="1"/>
  <c r="BD82" i="7" a="1"/>
  <c r="BD82" i="7" s="1"/>
  <c r="BD77" i="7" a="1"/>
  <c r="BD77" i="7" s="1"/>
  <c r="BD76" i="7" a="1"/>
  <c r="BD76" i="7" s="1"/>
  <c r="BD257" i="7" a="1"/>
  <c r="BD257" i="7" s="1"/>
  <c r="BD237" i="7" a="1"/>
  <c r="BD237" i="7" s="1"/>
  <c r="BD217" i="7" a="1"/>
  <c r="BD217" i="7" s="1"/>
  <c r="BD208" i="7" a="1"/>
  <c r="BD208" i="7" s="1"/>
  <c r="BD198" i="7" a="1"/>
  <c r="BD198" i="7" s="1"/>
  <c r="BD196" i="7" a="1"/>
  <c r="BD196" i="7" s="1"/>
  <c r="BD194" i="7" a="1"/>
  <c r="BD194" i="7" s="1"/>
  <c r="BD192" i="7" a="1"/>
  <c r="BD192" i="7" s="1"/>
  <c r="BD185" i="7" a="1"/>
  <c r="BD185" i="7" s="1"/>
  <c r="BD167" i="7" a="1"/>
  <c r="BD167" i="7" s="1"/>
  <c r="BD160" i="7" a="1"/>
  <c r="BD160" i="7" s="1"/>
  <c r="BD146" i="7" a="1"/>
  <c r="BD146" i="7" s="1"/>
  <c r="BD144" i="7" a="1"/>
  <c r="BD144" i="7" s="1"/>
  <c r="BD142" i="7" a="1"/>
  <c r="BD142" i="7" s="1"/>
  <c r="BD140" i="7" a="1"/>
  <c r="BD140" i="7" s="1"/>
  <c r="BD138" i="7" a="1"/>
  <c r="BD138" i="7" s="1"/>
  <c r="BD136" i="7" a="1"/>
  <c r="BD136" i="7" s="1"/>
  <c r="BD134" i="7" a="1"/>
  <c r="BD134" i="7" s="1"/>
  <c r="BD132" i="7" a="1"/>
  <c r="BD132" i="7" s="1"/>
  <c r="BD130" i="7" a="1"/>
  <c r="BD130" i="7" s="1"/>
  <c r="BD128" i="7" a="1"/>
  <c r="BD128" i="7" s="1"/>
  <c r="BD126" i="7" a="1"/>
  <c r="BD126" i="7" s="1"/>
  <c r="BD124" i="7" a="1"/>
  <c r="BD124" i="7" s="1"/>
  <c r="BD122" i="7" a="1"/>
  <c r="BD122" i="7" s="1"/>
  <c r="BD120" i="7" a="1"/>
  <c r="BD120" i="7" s="1"/>
  <c r="BD118" i="7" a="1"/>
  <c r="BD118" i="7" s="1"/>
  <c r="BD116" i="7" a="1"/>
  <c r="BD116" i="7" s="1"/>
  <c r="BD114" i="7" a="1"/>
  <c r="BD114" i="7" s="1"/>
  <c r="BD112" i="7" a="1"/>
  <c r="BD112" i="7" s="1"/>
  <c r="BD110" i="7" a="1"/>
  <c r="BD110" i="7" s="1"/>
  <c r="BD108" i="7" a="1"/>
  <c r="BD108" i="7" s="1"/>
  <c r="BD106" i="7" a="1"/>
  <c r="BD106" i="7" s="1"/>
  <c r="BD357" i="7" a="1"/>
  <c r="BD357" i="7" s="1"/>
  <c r="BD319" i="7" a="1"/>
  <c r="BD319" i="7" s="1"/>
  <c r="BD260" i="7" a="1"/>
  <c r="BD260" i="7" s="1"/>
  <c r="BD225" i="7" a="1"/>
  <c r="BD225" i="7" s="1"/>
  <c r="BD219" i="7" a="1"/>
  <c r="BD219" i="7" s="1"/>
  <c r="BD175" i="7" a="1"/>
  <c r="BD175" i="7" s="1"/>
  <c r="BD159" i="7" a="1"/>
  <c r="BD159" i="7" s="1"/>
  <c r="BD154" i="7" a="1"/>
  <c r="BD154" i="7" s="1"/>
  <c r="BD148" i="7" a="1"/>
  <c r="BD148" i="7" s="1"/>
  <c r="BD276" i="7" a="1"/>
  <c r="BD276" i="7" s="1"/>
  <c r="BD239" i="7" a="1"/>
  <c r="BD239" i="7" s="1"/>
  <c r="BD203" i="7" a="1"/>
  <c r="BD203" i="7" s="1"/>
  <c r="BD181" i="7" a="1"/>
  <c r="BD181" i="7" s="1"/>
  <c r="BD158" i="7" a="1"/>
  <c r="BD158" i="7" s="1"/>
  <c r="BD229" i="7" a="1"/>
  <c r="BD229" i="7" s="1"/>
  <c r="BD204" i="7" a="1"/>
  <c r="BD204" i="7" s="1"/>
  <c r="BD189" i="7" a="1"/>
  <c r="BD189" i="7" s="1"/>
  <c r="BD187" i="7" a="1"/>
  <c r="BD187" i="7" s="1"/>
  <c r="BD174" i="7" a="1"/>
  <c r="BD174" i="7" s="1"/>
  <c r="BD172" i="7" a="1"/>
  <c r="BD172" i="7" s="1"/>
  <c r="BD170" i="7" a="1"/>
  <c r="BD170" i="7" s="1"/>
  <c r="BD157" i="7" a="1"/>
  <c r="BD157" i="7" s="1"/>
  <c r="BD153" i="7" a="1"/>
  <c r="BD153" i="7" s="1"/>
  <c r="BD209" i="7" a="1"/>
  <c r="BD209" i="7" s="1"/>
  <c r="BD193" i="7" a="1"/>
  <c r="BD193" i="7" s="1"/>
  <c r="BD135" i="7" a="1"/>
  <c r="BD135" i="7" s="1"/>
  <c r="BD109" i="7" a="1"/>
  <c r="BD109" i="7" s="1"/>
  <c r="BD102" i="7" a="1"/>
  <c r="BD102" i="7" s="1"/>
  <c r="BD94" i="7" a="1"/>
  <c r="BD94" i="7" s="1"/>
  <c r="BD78" i="7" a="1"/>
  <c r="BD78" i="7" s="1"/>
  <c r="BD69" i="7" a="1"/>
  <c r="BD69" i="7" s="1"/>
  <c r="BD62" i="7" a="1"/>
  <c r="BD62" i="7" s="1"/>
  <c r="BD60" i="7" a="1"/>
  <c r="BD60" i="7" s="1"/>
  <c r="BD38" i="7" a="1"/>
  <c r="BD38" i="7" s="1"/>
  <c r="BD36" i="7" a="1"/>
  <c r="BD36" i="7" s="1"/>
  <c r="BD33" i="7" a="1"/>
  <c r="BD33" i="7" s="1"/>
  <c r="BD28" i="7" a="1"/>
  <c r="BD28" i="7" s="1"/>
  <c r="BD23" i="7" a="1"/>
  <c r="BD23" i="7" s="1"/>
  <c r="BD19" i="7" a="1"/>
  <c r="BD19" i="7" s="1"/>
  <c r="BD11" i="7" a="1"/>
  <c r="BD11" i="7" s="1"/>
  <c r="BD216" i="7" a="1"/>
  <c r="BD216" i="7" s="1"/>
  <c r="BD177" i="7" a="1"/>
  <c r="BD177" i="7" s="1"/>
  <c r="BD133" i="7" a="1"/>
  <c r="BD133" i="7" s="1"/>
  <c r="BD119" i="7" a="1"/>
  <c r="BD119" i="7" s="1"/>
  <c r="BD111" i="7" a="1"/>
  <c r="BD111" i="7" s="1"/>
  <c r="BD89" i="7" a="1"/>
  <c r="BD89" i="7" s="1"/>
  <c r="BD87" i="7" a="1"/>
  <c r="BD87" i="7" s="1"/>
  <c r="BD85" i="7" a="1"/>
  <c r="BD85" i="7" s="1"/>
  <c r="BD68" i="7" a="1"/>
  <c r="BD68" i="7" s="1"/>
  <c r="BD41" i="7" a="1"/>
  <c r="BD41" i="7" s="1"/>
  <c r="BD18" i="7" a="1"/>
  <c r="BD18" i="7" s="1"/>
  <c r="BD277" i="7" a="1"/>
  <c r="BD277" i="7" s="1"/>
  <c r="BD258" i="7" a="1"/>
  <c r="BD258" i="7" s="1"/>
  <c r="BD233" i="7" a="1"/>
  <c r="BD233" i="7" s="1"/>
  <c r="BD197" i="7" a="1"/>
  <c r="BD197" i="7" s="1"/>
  <c r="BD147" i="7" a="1"/>
  <c r="BD147" i="7" s="1"/>
  <c r="BD131" i="7" a="1"/>
  <c r="BD131" i="7" s="1"/>
  <c r="BD113" i="7" a="1"/>
  <c r="BD113" i="7" s="1"/>
  <c r="BD103" i="7" a="1"/>
  <c r="BD103" i="7" s="1"/>
  <c r="BD80" i="7" a="1"/>
  <c r="BD80" i="7" s="1"/>
  <c r="BD74" i="7" a="1"/>
  <c r="BD74" i="7" s="1"/>
  <c r="BD67" i="7" a="1"/>
  <c r="BD67" i="7" s="1"/>
  <c r="BD55" i="7" a="1"/>
  <c r="BD55" i="7" s="1"/>
  <c r="BD53" i="7" a="1"/>
  <c r="BD53" i="7" s="1"/>
  <c r="BD51" i="7" a="1"/>
  <c r="BD51" i="7" s="1"/>
  <c r="BD42" i="7" a="1"/>
  <c r="BD42" i="7" s="1"/>
  <c r="BD34" i="7" a="1"/>
  <c r="BD34" i="7" s="1"/>
  <c r="BD17" i="7" a="1"/>
  <c r="BD17" i="7" s="1"/>
  <c r="BD250" i="7" a="1"/>
  <c r="BD250" i="7" s="1"/>
  <c r="BD248" i="7" a="1"/>
  <c r="BD248" i="7" s="1"/>
  <c r="BD235" i="7" a="1"/>
  <c r="BD235" i="7" s="1"/>
  <c r="BD223" i="7" a="1"/>
  <c r="BD223" i="7" s="1"/>
  <c r="BD220" i="7" a="1"/>
  <c r="BD220" i="7" s="1"/>
  <c r="BD218" i="7" a="1"/>
  <c r="BD218" i="7" s="1"/>
  <c r="BD183" i="7" a="1"/>
  <c r="BD183" i="7" s="1"/>
  <c r="BD164" i="7" a="1"/>
  <c r="BD164" i="7" s="1"/>
  <c r="BD163" i="7" a="1"/>
  <c r="BD163" i="7" s="1"/>
  <c r="BD145" i="7" a="1"/>
  <c r="BD145" i="7" s="1"/>
  <c r="BD129" i="7" a="1"/>
  <c r="BD129" i="7" s="1"/>
  <c r="BD115" i="7" a="1"/>
  <c r="BD115" i="7" s="1"/>
  <c r="BD104" i="7" a="1"/>
  <c r="BD104" i="7" s="1"/>
  <c r="BD92" i="7" a="1"/>
  <c r="BD92" i="7" s="1"/>
  <c r="BD66" i="7" a="1"/>
  <c r="BD66" i="7" s="1"/>
  <c r="BD61" i="7" a="1"/>
  <c r="BD61" i="7" s="1"/>
  <c r="BD59" i="7" a="1"/>
  <c r="BD59" i="7" s="1"/>
  <c r="BD50" i="7" a="1"/>
  <c r="BD50" i="7" s="1"/>
  <c r="BD48" i="7" a="1"/>
  <c r="BD48" i="7" s="1"/>
  <c r="BD43" i="7" a="1"/>
  <c r="BD43" i="7" s="1"/>
  <c r="BD29" i="7" a="1"/>
  <c r="BD29" i="7" s="1"/>
  <c r="BD26" i="7" a="1"/>
  <c r="BD26" i="7" s="1"/>
  <c r="BD227" i="7" a="1"/>
  <c r="BD227" i="7" s="1"/>
  <c r="BD212" i="7" a="1"/>
  <c r="BD212" i="7" s="1"/>
  <c r="BD205" i="7" a="1"/>
  <c r="BD205" i="7" s="1"/>
  <c r="BD200" i="7" a="1"/>
  <c r="BD200" i="7" s="1"/>
  <c r="BD165" i="7" a="1"/>
  <c r="BD165" i="7" s="1"/>
  <c r="BD152" i="7" a="1"/>
  <c r="BD152" i="7" s="1"/>
  <c r="BD151" i="7" a="1"/>
  <c r="BD151" i="7" s="1"/>
  <c r="BD150" i="7" a="1"/>
  <c r="BD150" i="7" s="1"/>
  <c r="BD143" i="7" a="1"/>
  <c r="BD143" i="7" s="1"/>
  <c r="BD127" i="7" a="1"/>
  <c r="BD127" i="7" s="1"/>
  <c r="BD99" i="7" a="1"/>
  <c r="BD99" i="7" s="1"/>
  <c r="BD97" i="7" a="1"/>
  <c r="BD97" i="7" s="1"/>
  <c r="BD91" i="7" a="1"/>
  <c r="BD91" i="7" s="1"/>
  <c r="BD88" i="7" a="1"/>
  <c r="BD88" i="7" s="1"/>
  <c r="BD84" i="7" a="1"/>
  <c r="BD84" i="7" s="1"/>
  <c r="BD79" i="7" a="1"/>
  <c r="BD79" i="7" s="1"/>
  <c r="BD73" i="7" a="1"/>
  <c r="BD73" i="7" s="1"/>
  <c r="BD65" i="7" a="1"/>
  <c r="BD65" i="7" s="1"/>
  <c r="BD44" i="7" a="1"/>
  <c r="BD44" i="7" s="1"/>
  <c r="BD39" i="7" a="1"/>
  <c r="BD39" i="7" s="1"/>
  <c r="BD37" i="7" a="1"/>
  <c r="BD37" i="7" s="1"/>
  <c r="BD35" i="7" a="1"/>
  <c r="BD35" i="7" s="1"/>
  <c r="BD195" i="7" a="1"/>
  <c r="BD195" i="7" s="1"/>
  <c r="BD166" i="7" a="1"/>
  <c r="BD166" i="7" s="1"/>
  <c r="BD156" i="7" a="1"/>
  <c r="BD156" i="7" s="1"/>
  <c r="BD107" i="7" a="1"/>
  <c r="BD107" i="7" s="1"/>
  <c r="BD81" i="7" a="1"/>
  <c r="BD81" i="7" s="1"/>
  <c r="BD54" i="7" a="1"/>
  <c r="BD54" i="7" s="1"/>
  <c r="BD101" i="7" a="1"/>
  <c r="BD101" i="7" s="1"/>
  <c r="BD95" i="7" a="1"/>
  <c r="BD95" i="7" s="1"/>
  <c r="BD90" i="7" a="1"/>
  <c r="BD90" i="7" s="1"/>
  <c r="BD207" i="7" a="1"/>
  <c r="BD207" i="7" s="1"/>
  <c r="BD141" i="7" a="1"/>
  <c r="BD141" i="7" s="1"/>
  <c r="BD123" i="7" a="1"/>
  <c r="BD123" i="7" s="1"/>
  <c r="BD117" i="7" a="1"/>
  <c r="BD117" i="7" s="1"/>
  <c r="BD362" i="7" a="1"/>
  <c r="BD362" i="7" s="1"/>
  <c r="BD137" i="7" a="1"/>
  <c r="BD137" i="7" s="1"/>
  <c r="BD96" i="7" a="1"/>
  <c r="BD96" i="7" s="1"/>
  <c r="BD45" i="7" a="1"/>
  <c r="BD45" i="7" s="1"/>
  <c r="BD125" i="7" a="1"/>
  <c r="BD125" i="7" s="1"/>
  <c r="BD155" i="7" a="1"/>
  <c r="BD155" i="7" s="1"/>
  <c r="BD105" i="7" a="1"/>
  <c r="BD105" i="7" s="1"/>
  <c r="BD169" i="7" a="1"/>
  <c r="BD169" i="7" s="1"/>
  <c r="BD139" i="7" a="1"/>
  <c r="BD139" i="7" s="1"/>
  <c r="BD121" i="7" a="1"/>
  <c r="BD121" i="7" s="1"/>
  <c r="BE5" i="7"/>
  <c r="Y362" i="7" a="1"/>
  <c r="Y362" i="7" s="1"/>
  <c r="Y334" i="7" a="1"/>
  <c r="Y334" i="7" s="1"/>
  <c r="Y367" i="7" a="1"/>
  <c r="Y367" i="7" s="1"/>
  <c r="Y348" i="7" a="1"/>
  <c r="Y348" i="7" s="1"/>
  <c r="Y338" i="7" a="1"/>
  <c r="Y338" i="7" s="1"/>
  <c r="Y291" i="7" a="1"/>
  <c r="Y291" i="7" s="1"/>
  <c r="Y300" i="7" a="1"/>
  <c r="Y300" i="7" s="1"/>
  <c r="Y304" i="7" a="1"/>
  <c r="Y304" i="7" s="1"/>
  <c r="Y239" i="7" a="1"/>
  <c r="Y239" i="7" s="1"/>
  <c r="Y207" i="7" a="1"/>
  <c r="Y207" i="7" s="1"/>
  <c r="Y319" i="7" a="1"/>
  <c r="Y319" i="7" s="1"/>
  <c r="Y309" i="7" a="1"/>
  <c r="Y309" i="7" s="1"/>
  <c r="Y325" i="7" a="1"/>
  <c r="Y325" i="7" s="1"/>
  <c r="Y262" i="7" a="1"/>
  <c r="Y262" i="7" s="1"/>
  <c r="Y252" i="7" a="1"/>
  <c r="Y252" i="7" s="1"/>
  <c r="Y295" i="7" a="1"/>
  <c r="Y295" i="7" s="1"/>
  <c r="Y256" i="7" a="1"/>
  <c r="Y256" i="7" s="1"/>
  <c r="Y203" i="7" a="1"/>
  <c r="Y203" i="7" s="1"/>
  <c r="Y202" i="7" a="1"/>
  <c r="Y202" i="7" s="1"/>
  <c r="Y247" i="7" a="1"/>
  <c r="Y247" i="7" s="1"/>
  <c r="Y163" i="7" a="1"/>
  <c r="Y163" i="7" s="1"/>
  <c r="Y190" i="7" a="1"/>
  <c r="Y190" i="7" s="1"/>
  <c r="Y196" i="7" a="1"/>
  <c r="Y196" i="7" s="1"/>
  <c r="Y174" i="7" a="1"/>
  <c r="Y174" i="7" s="1"/>
  <c r="Y199" i="7" a="1"/>
  <c r="Y199" i="7" s="1"/>
  <c r="Y137" i="7" a="1"/>
  <c r="Y137" i="7" s="1"/>
  <c r="Y136" i="7" a="1"/>
  <c r="Y136" i="7" s="1"/>
  <c r="Y189" i="7" a="1"/>
  <c r="Y189" i="7" s="1"/>
  <c r="Y93" i="7" a="1"/>
  <c r="Y93" i="7" s="1"/>
  <c r="Y135" i="7" a="1"/>
  <c r="Y135" i="7" s="1"/>
  <c r="Y141" i="7" a="1"/>
  <c r="Y141" i="7" s="1"/>
  <c r="Y77" i="7" a="1"/>
  <c r="Y77" i="7" s="1"/>
  <c r="Y90" i="7" a="1"/>
  <c r="Y90" i="7" s="1"/>
  <c r="Y106" i="7" a="1"/>
  <c r="Y106" i="7" s="1"/>
  <c r="Y133" i="7" a="1"/>
  <c r="Y133" i="7" s="1"/>
  <c r="Y123" i="7" a="1"/>
  <c r="Y123" i="7" s="1"/>
  <c r="Y91" i="7" a="1"/>
  <c r="Y91" i="7" s="1"/>
  <c r="Y79" i="7" a="1"/>
  <c r="Y79" i="7" s="1"/>
  <c r="Y57" i="7" a="1"/>
  <c r="Y57" i="7" s="1"/>
  <c r="Y82" i="7" a="1"/>
  <c r="Y82" i="7" s="1"/>
  <c r="Y352" i="7" a="1"/>
  <c r="Y352" i="7" s="1"/>
  <c r="Y322" i="7" a="1"/>
  <c r="Y322" i="7" s="1"/>
  <c r="Y357" i="7" a="1"/>
  <c r="Y357" i="7" s="1"/>
  <c r="Y344" i="7" a="1"/>
  <c r="Y344" i="7" s="1"/>
  <c r="Y317" i="7" a="1"/>
  <c r="Y317" i="7" s="1"/>
  <c r="Y310" i="7" a="1"/>
  <c r="Y310" i="7" s="1"/>
  <c r="Y271" i="7" a="1"/>
  <c r="Y271" i="7" s="1"/>
  <c r="Y213" i="7" a="1"/>
  <c r="Y213" i="7" s="1"/>
  <c r="Y339" i="7" a="1"/>
  <c r="Y339" i="7" s="1"/>
  <c r="Y275" i="7" a="1"/>
  <c r="Y275" i="7" s="1"/>
  <c r="Y335" i="7" a="1"/>
  <c r="Y335" i="7" s="1"/>
  <c r="Y228" i="7" a="1"/>
  <c r="Y228" i="7" s="1"/>
  <c r="Y229" i="7" a="1"/>
  <c r="Y229" i="7" s="1"/>
  <c r="Y298" i="7" a="1"/>
  <c r="Y298" i="7" s="1"/>
  <c r="Y230" i="7" a="1"/>
  <c r="Y230" i="7" s="1"/>
  <c r="Y270" i="7" a="1"/>
  <c r="Y270" i="7" s="1"/>
  <c r="Y246" i="7" a="1"/>
  <c r="Y246" i="7" s="1"/>
  <c r="Y160" i="7" a="1"/>
  <c r="Y160" i="7" s="1"/>
  <c r="Y165" i="7" a="1"/>
  <c r="Y165" i="7" s="1"/>
  <c r="Y159" i="7" a="1"/>
  <c r="Y159" i="7" s="1"/>
  <c r="Y153" i="7" a="1"/>
  <c r="Y153" i="7" s="1"/>
  <c r="Y194" i="7" a="1"/>
  <c r="Y194" i="7" s="1"/>
  <c r="Y89" i="7" a="1"/>
  <c r="Y89" i="7" s="1"/>
  <c r="Y233" i="7" a="1"/>
  <c r="Y233" i="7" s="1"/>
  <c r="Y236" i="7" a="1"/>
  <c r="Y236" i="7" s="1"/>
  <c r="Y119" i="7" a="1"/>
  <c r="Y119" i="7" s="1"/>
  <c r="Y118" i="7" a="1"/>
  <c r="Y118" i="7" s="1"/>
  <c r="Y45" i="7" a="1"/>
  <c r="Y45" i="7" s="1"/>
  <c r="Y175" i="7" a="1"/>
  <c r="Y175" i="7" s="1"/>
  <c r="Y210" i="7" a="1"/>
  <c r="Y210" i="7" s="1"/>
  <c r="Y143" i="7" a="1"/>
  <c r="Y143" i="7" s="1"/>
  <c r="Y172" i="7" a="1"/>
  <c r="Y172" i="7" s="1"/>
  <c r="Y51" i="7" a="1"/>
  <c r="Y51" i="7" s="1"/>
  <c r="Y63" i="7" a="1"/>
  <c r="Y63" i="7" s="1"/>
  <c r="Y55" i="7" a="1"/>
  <c r="Y55" i="7" s="1"/>
  <c r="Y18" i="7" a="1"/>
  <c r="Y18" i="7" s="1"/>
  <c r="Y59" i="7" a="1"/>
  <c r="Y59" i="7" s="1"/>
  <c r="Y56" i="7" a="1"/>
  <c r="Y56" i="7" s="1"/>
  <c r="Y53" i="7" a="1"/>
  <c r="Y53" i="7" s="1"/>
  <c r="Y24" i="7" a="1"/>
  <c r="Y24" i="7" s="1"/>
  <c r="Y368" i="7" a="1"/>
  <c r="Y368" i="7" s="1"/>
  <c r="Y363" i="7" a="1"/>
  <c r="Y363" i="7" s="1"/>
  <c r="Y365" i="7" a="1"/>
  <c r="Y365" i="7" s="1"/>
  <c r="Y337" i="7" a="1"/>
  <c r="Y337" i="7" s="1"/>
  <c r="Y341" i="7" a="1"/>
  <c r="Y341" i="7" s="1"/>
  <c r="Y306" i="7" a="1"/>
  <c r="Y306" i="7" s="1"/>
  <c r="Y305" i="7" a="1"/>
  <c r="Y305" i="7" s="1"/>
  <c r="Y266" i="7" a="1"/>
  <c r="Y266" i="7" s="1"/>
  <c r="Y211" i="7" a="1"/>
  <c r="Y211" i="7" s="1"/>
  <c r="Y327" i="7" a="1"/>
  <c r="Y327" i="7" s="1"/>
  <c r="Y303" i="7" a="1"/>
  <c r="Y303" i="7" s="1"/>
  <c r="Y294" i="7" a="1"/>
  <c r="Y294" i="7" s="1"/>
  <c r="Y217" i="7" a="1"/>
  <c r="Y217" i="7" s="1"/>
  <c r="Y284" i="7" a="1"/>
  <c r="Y284" i="7" s="1"/>
  <c r="Y269" i="7" a="1"/>
  <c r="Y269" i="7" s="1"/>
  <c r="Y216" i="7" a="1"/>
  <c r="Y216" i="7" s="1"/>
  <c r="Y232" i="7" a="1"/>
  <c r="Y232" i="7" s="1"/>
  <c r="Y238" i="7" a="1"/>
  <c r="Y238" i="7" s="1"/>
  <c r="Y155" i="7" a="1"/>
  <c r="Y155" i="7" s="1"/>
  <c r="Y154" i="7" a="1"/>
  <c r="Y154" i="7" s="1"/>
  <c r="Y219" i="7" a="1"/>
  <c r="Y219" i="7" s="1"/>
  <c r="Y258" i="7" a="1"/>
  <c r="Y258" i="7" s="1"/>
  <c r="Y178" i="7" a="1"/>
  <c r="Y178" i="7" s="1"/>
  <c r="Y221" i="7" a="1"/>
  <c r="Y221" i="7" s="1"/>
  <c r="Y161" i="7" a="1"/>
  <c r="Y161" i="7" s="1"/>
  <c r="Y225" i="7" a="1"/>
  <c r="Y225" i="7" s="1"/>
  <c r="Y108" i="7" a="1"/>
  <c r="Y108" i="7" s="1"/>
  <c r="Y113" i="7" a="1"/>
  <c r="Y113" i="7" s="1"/>
  <c r="Y142" i="7" a="1"/>
  <c r="Y142" i="7" s="1"/>
  <c r="Y138" i="7" a="1"/>
  <c r="Y138" i="7" s="1"/>
  <c r="Y139" i="7" a="1"/>
  <c r="Y139" i="7" s="1"/>
  <c r="Y117" i="7" a="1"/>
  <c r="Y117" i="7" s="1"/>
  <c r="Y147" i="7" a="1"/>
  <c r="Y147" i="7" s="1"/>
  <c r="Y43" i="7" a="1"/>
  <c r="Y43" i="7" s="1"/>
  <c r="Y52" i="7" a="1"/>
  <c r="Y52" i="7" s="1"/>
  <c r="Y44" i="7" a="1"/>
  <c r="Y44" i="7" s="1"/>
  <c r="Y16" i="7" a="1"/>
  <c r="Y16" i="7" s="1"/>
  <c r="Y35" i="7" a="1"/>
  <c r="Y35" i="7" s="1"/>
  <c r="Y27" i="7" a="1"/>
  <c r="Y27" i="7" s="1"/>
  <c r="Y33" i="7" a="1"/>
  <c r="Y33" i="7" s="1"/>
  <c r="Z5" i="7"/>
  <c r="Y366" i="7" a="1"/>
  <c r="Y366" i="7" s="1"/>
  <c r="Y343" i="7" a="1"/>
  <c r="Y343" i="7" s="1"/>
  <c r="Y369" i="7" a="1"/>
  <c r="Y369" i="7" s="1"/>
  <c r="Y340" i="7" a="1"/>
  <c r="Y340" i="7" s="1"/>
  <c r="Y351" i="7" a="1"/>
  <c r="Y351" i="7" s="1"/>
  <c r="Y301" i="7" a="1"/>
  <c r="Y301" i="7" s="1"/>
  <c r="Y347" i="7" a="1"/>
  <c r="Y347" i="7" s="1"/>
  <c r="Y255" i="7" a="1"/>
  <c r="Y255" i="7" s="1"/>
  <c r="Y209" i="7" a="1"/>
  <c r="Y209" i="7" s="1"/>
  <c r="Y314" i="7" a="1"/>
  <c r="Y314" i="7" s="1"/>
  <c r="Y297" i="7" a="1"/>
  <c r="Y297" i="7" s="1"/>
  <c r="Y283" i="7" a="1"/>
  <c r="Y283" i="7" s="1"/>
  <c r="Y206" i="7" a="1"/>
  <c r="Y206" i="7" s="1"/>
  <c r="Y254" i="7" a="1"/>
  <c r="Y254" i="7" s="1"/>
  <c r="Y268" i="7" a="1"/>
  <c r="Y268" i="7" s="1"/>
  <c r="Y204" i="7" a="1"/>
  <c r="Y204" i="7" s="1"/>
  <c r="Y197" i="7" a="1"/>
  <c r="Y197" i="7" s="1"/>
  <c r="Y261" i="7" a="1"/>
  <c r="Y261" i="7" s="1"/>
  <c r="Y231" i="7" a="1"/>
  <c r="Y231" i="7" s="1"/>
  <c r="Y150" i="7" a="1"/>
  <c r="Y150" i="7" s="1"/>
  <c r="Y193" i="7" a="1"/>
  <c r="Y193" i="7" s="1"/>
  <c r="Y235" i="7" a="1"/>
  <c r="Y235" i="7" s="1"/>
  <c r="Y145" i="7" a="1"/>
  <c r="Y145" i="7" s="1"/>
  <c r="Y131" i="7" a="1"/>
  <c r="Y131" i="7" s="1"/>
  <c r="Y156" i="7" a="1"/>
  <c r="Y156" i="7" s="1"/>
  <c r="Y200" i="7" a="1"/>
  <c r="Y200" i="7" s="1"/>
  <c r="Y103" i="7" a="1"/>
  <c r="Y103" i="7" s="1"/>
  <c r="Y222" i="7" a="1"/>
  <c r="Y222" i="7" s="1"/>
  <c r="Y107" i="7" a="1"/>
  <c r="Y107" i="7" s="1"/>
  <c r="Y132" i="7" a="1"/>
  <c r="Y132" i="7" s="1"/>
  <c r="Y128" i="7" a="1"/>
  <c r="Y128" i="7" s="1"/>
  <c r="Y112" i="7" a="1"/>
  <c r="Y112" i="7" s="1"/>
  <c r="Y144" i="7" a="1"/>
  <c r="Y144" i="7" s="1"/>
  <c r="Y36" i="7" a="1"/>
  <c r="Y36" i="7" s="1"/>
  <c r="Y40" i="7" a="1"/>
  <c r="Y40" i="7" s="1"/>
  <c r="Y41" i="7" a="1"/>
  <c r="Y41" i="7" s="1"/>
  <c r="Y14" i="7" a="1"/>
  <c r="Y14" i="7" s="1"/>
  <c r="Y32" i="7" a="1"/>
  <c r="Y32" i="7" s="1"/>
  <c r="Y21" i="7" a="1"/>
  <c r="Y21" i="7" s="1"/>
  <c r="Y25" i="7" a="1"/>
  <c r="Y25" i="7" s="1"/>
  <c r="Y34" i="7" a="1"/>
  <c r="Y34" i="7" s="1"/>
  <c r="Y358" i="7" a="1"/>
  <c r="Y358" i="7" s="1"/>
  <c r="Y345" i="7" a="1"/>
  <c r="Y345" i="7" s="1"/>
  <c r="Y307" i="7" a="1"/>
  <c r="Y307" i="7" s="1"/>
  <c r="Y299" i="7" a="1"/>
  <c r="Y299" i="7" s="1"/>
  <c r="Y286" i="7" a="1"/>
  <c r="Y286" i="7" s="1"/>
  <c r="Y280" i="7" a="1"/>
  <c r="Y280" i="7" s="1"/>
  <c r="Y253" i="7" a="1"/>
  <c r="Y253" i="7" s="1"/>
  <c r="Y259" i="7" a="1"/>
  <c r="Y259" i="7" s="1"/>
  <c r="Y170" i="7" a="1"/>
  <c r="Y170" i="7" s="1"/>
  <c r="Y201" i="7" a="1"/>
  <c r="Y201" i="7" s="1"/>
  <c r="Y188" i="7" a="1"/>
  <c r="Y188" i="7" s="1"/>
  <c r="Y104" i="7" a="1"/>
  <c r="Y104" i="7" s="1"/>
  <c r="Y151" i="7" a="1"/>
  <c r="Y151" i="7" s="1"/>
  <c r="Y66" i="7" a="1"/>
  <c r="Y66" i="7" s="1"/>
  <c r="Y65" i="7" a="1"/>
  <c r="Y65" i="7" s="1"/>
  <c r="Y86" i="7" a="1"/>
  <c r="Y86" i="7" s="1"/>
  <c r="Y60" i="7" a="1"/>
  <c r="Y60" i="7" s="1"/>
  <c r="Y47" i="7" a="1"/>
  <c r="Y47" i="7" s="1"/>
  <c r="Y69" i="7" a="1"/>
  <c r="Y69" i="7" s="1"/>
  <c r="Y74" i="7" a="1"/>
  <c r="Y74" i="7" s="1"/>
  <c r="Y364" i="7" a="1"/>
  <c r="Y364" i="7" s="1"/>
  <c r="Y332" i="7" a="1"/>
  <c r="Y332" i="7" s="1"/>
  <c r="Y359" i="7" a="1"/>
  <c r="Y359" i="7" s="1"/>
  <c r="Y333" i="7" a="1"/>
  <c r="Y333" i="7" s="1"/>
  <c r="Y336" i="7" a="1"/>
  <c r="Y336" i="7" s="1"/>
  <c r="Y361" i="7" a="1"/>
  <c r="Y361" i="7" s="1"/>
  <c r="Y320" i="7" a="1"/>
  <c r="Y320" i="7" s="1"/>
  <c r="Y250" i="7" a="1"/>
  <c r="Y250" i="7" s="1"/>
  <c r="Y205" i="7" a="1"/>
  <c r="Y205" i="7" s="1"/>
  <c r="Y313" i="7" a="1"/>
  <c r="Y313" i="7" s="1"/>
  <c r="Y290" i="7" a="1"/>
  <c r="Y290" i="7" s="1"/>
  <c r="Y278" i="7" a="1"/>
  <c r="Y278" i="7" s="1"/>
  <c r="Y265" i="7" a="1"/>
  <c r="Y265" i="7" s="1"/>
  <c r="Y243" i="7" a="1"/>
  <c r="Y243" i="7" s="1"/>
  <c r="Y257" i="7" a="1"/>
  <c r="Y257" i="7" s="1"/>
  <c r="Y192" i="7" a="1"/>
  <c r="Y192" i="7" s="1"/>
  <c r="Y186" i="7" a="1"/>
  <c r="Y186" i="7" s="1"/>
  <c r="Y220" i="7" a="1"/>
  <c r="Y220" i="7" s="1"/>
  <c r="Y224" i="7" a="1"/>
  <c r="Y224" i="7" s="1"/>
  <c r="Y148" i="7" a="1"/>
  <c r="Y148" i="7" s="1"/>
  <c r="Y185" i="7" a="1"/>
  <c r="Y185" i="7" s="1"/>
  <c r="Y226" i="7" a="1"/>
  <c r="Y226" i="7" s="1"/>
  <c r="Y126" i="7" a="1"/>
  <c r="Y126" i="7" s="1"/>
  <c r="Y120" i="7" a="1"/>
  <c r="Y120" i="7" s="1"/>
  <c r="Y130" i="7" a="1"/>
  <c r="Y130" i="7" s="1"/>
  <c r="Y169" i="7" a="1"/>
  <c r="Y169" i="7" s="1"/>
  <c r="Y277" i="7" a="1"/>
  <c r="Y277" i="7" s="1"/>
  <c r="Y97" i="7" a="1"/>
  <c r="Y97" i="7" s="1"/>
  <c r="Y96" i="7" a="1"/>
  <c r="Y96" i="7" s="1"/>
  <c r="Y92" i="7" a="1"/>
  <c r="Y92" i="7" s="1"/>
  <c r="Y127" i="7" a="1"/>
  <c r="Y127" i="7" s="1"/>
  <c r="Y111" i="7" a="1"/>
  <c r="Y111" i="7" s="1"/>
  <c r="Y100" i="7" a="1"/>
  <c r="Y100" i="7" s="1"/>
  <c r="Y31" i="7" a="1"/>
  <c r="Y31" i="7" s="1"/>
  <c r="Y149" i="7" a="1"/>
  <c r="Y149" i="7" s="1"/>
  <c r="Y67" i="7" a="1"/>
  <c r="Y67" i="7" s="1"/>
  <c r="Y12" i="7" a="1"/>
  <c r="Y12" i="7" s="1"/>
  <c r="Y81" i="7" a="1"/>
  <c r="Y81" i="7" s="1"/>
  <c r="Y19" i="7" a="1"/>
  <c r="Y19" i="7" s="1"/>
  <c r="Y9" i="7"/>
  <c r="Y328" i="7" a="1"/>
  <c r="Y328" i="7" s="1"/>
  <c r="Y346" i="7" a="1"/>
  <c r="Y346" i="7" s="1"/>
  <c r="Y311" i="7" a="1"/>
  <c r="Y311" i="7" s="1"/>
  <c r="Y223" i="7" a="1"/>
  <c r="Y223" i="7" s="1"/>
  <c r="Y302" i="7" a="1"/>
  <c r="Y302" i="7" s="1"/>
  <c r="Y272" i="7" a="1"/>
  <c r="Y272" i="7" s="1"/>
  <c r="Y292" i="7" a="1"/>
  <c r="Y292" i="7" s="1"/>
  <c r="Y176" i="7" a="1"/>
  <c r="Y176" i="7" s="1"/>
  <c r="Y195" i="7" a="1"/>
  <c r="Y195" i="7" s="1"/>
  <c r="Y227" i="7" a="1"/>
  <c r="Y227" i="7" s="1"/>
  <c r="Y168" i="7" a="1"/>
  <c r="Y168" i="7" s="1"/>
  <c r="Y110" i="7" a="1"/>
  <c r="Y110" i="7" s="1"/>
  <c r="Y114" i="7" a="1"/>
  <c r="Y114" i="7" s="1"/>
  <c r="Y162" i="7" a="1"/>
  <c r="Y162" i="7" s="1"/>
  <c r="Y85" i="7" a="1"/>
  <c r="Y85" i="7" s="1"/>
  <c r="Y116" i="7" a="1"/>
  <c r="Y116" i="7" s="1"/>
  <c r="Y37" i="7" a="1"/>
  <c r="Y37" i="7" s="1"/>
  <c r="Y78" i="7" a="1"/>
  <c r="Y78" i="7" s="1"/>
  <c r="Y42" i="7" a="1"/>
  <c r="Y42" i="7" s="1"/>
  <c r="Y15" i="7" a="1"/>
  <c r="Y15" i="7" s="1"/>
  <c r="Y360" i="7" a="1"/>
  <c r="Y360" i="7" s="1"/>
  <c r="Y330" i="7" a="1"/>
  <c r="Y330" i="7" s="1"/>
  <c r="Y350" i="7" a="1"/>
  <c r="Y350" i="7" s="1"/>
  <c r="Y355" i="7" a="1"/>
  <c r="Y355" i="7" s="1"/>
  <c r="Y312" i="7" a="1"/>
  <c r="Y312" i="7" s="1"/>
  <c r="Y316" i="7" a="1"/>
  <c r="Y316" i="7" s="1"/>
  <c r="Y315" i="7" a="1"/>
  <c r="Y315" i="7" s="1"/>
  <c r="Y234" i="7" a="1"/>
  <c r="Y234" i="7" s="1"/>
  <c r="Y318" i="7" a="1"/>
  <c r="Y318" i="7" s="1"/>
  <c r="Y308" i="7" a="1"/>
  <c r="Y308" i="7" s="1"/>
  <c r="Y289" i="7" a="1"/>
  <c r="Y289" i="7" s="1"/>
  <c r="Y273" i="7" a="1"/>
  <c r="Y273" i="7" s="1"/>
  <c r="Y264" i="7" a="1"/>
  <c r="Y264" i="7" s="1"/>
  <c r="Y242" i="7" a="1"/>
  <c r="Y242" i="7" s="1"/>
  <c r="Y245" i="7" a="1"/>
  <c r="Y245" i="7" s="1"/>
  <c r="Y187" i="7" a="1"/>
  <c r="Y187" i="7" s="1"/>
  <c r="Y181" i="7" a="1"/>
  <c r="Y181" i="7" s="1"/>
  <c r="Y212" i="7" a="1"/>
  <c r="Y212" i="7" s="1"/>
  <c r="Y214" i="7" a="1"/>
  <c r="Y214" i="7" s="1"/>
  <c r="Y146" i="7" a="1"/>
  <c r="Y146" i="7" s="1"/>
  <c r="Y182" i="7" a="1"/>
  <c r="Y182" i="7" s="1"/>
  <c r="Y191" i="7" a="1"/>
  <c r="Y191" i="7" s="1"/>
  <c r="Y121" i="7" a="1"/>
  <c r="Y121" i="7" s="1"/>
  <c r="Y115" i="7" a="1"/>
  <c r="Y115" i="7" s="1"/>
  <c r="Y125" i="7" a="1"/>
  <c r="Y125" i="7" s="1"/>
  <c r="Y157" i="7" a="1"/>
  <c r="Y157" i="7" s="1"/>
  <c r="Y177" i="7" a="1"/>
  <c r="Y177" i="7" s="1"/>
  <c r="Y84" i="7" a="1"/>
  <c r="Y84" i="7" s="1"/>
  <c r="Y87" i="7" a="1"/>
  <c r="Y87" i="7" s="1"/>
  <c r="Y70" i="7" a="1"/>
  <c r="Y70" i="7" s="1"/>
  <c r="Y122" i="7" a="1"/>
  <c r="Y122" i="7" s="1"/>
  <c r="Y102" i="7" a="1"/>
  <c r="Y102" i="7" s="1"/>
  <c r="Y62" i="7" a="1"/>
  <c r="Y62" i="7" s="1"/>
  <c r="Y23" i="7" a="1"/>
  <c r="Y23" i="7" s="1"/>
  <c r="Y83" i="7" a="1"/>
  <c r="Y83" i="7" s="1"/>
  <c r="Y64" i="7" a="1"/>
  <c r="Y64" i="7" s="1"/>
  <c r="Y10" i="7" a="1"/>
  <c r="Y10" i="7" s="1"/>
  <c r="Y72" i="7" a="1"/>
  <c r="Y72" i="7" s="1"/>
  <c r="Y17" i="7" a="1"/>
  <c r="Y17" i="7" s="1"/>
  <c r="Y80" i="7" a="1"/>
  <c r="Y80" i="7" s="1"/>
  <c r="Y356" i="7" a="1"/>
  <c r="Y356" i="7" s="1"/>
  <c r="Y326" i="7" a="1"/>
  <c r="Y326" i="7" s="1"/>
  <c r="Y342" i="7" a="1"/>
  <c r="Y342" i="7" s="1"/>
  <c r="Y353" i="7" a="1"/>
  <c r="Y353" i="7" s="1"/>
  <c r="Y296" i="7" a="1"/>
  <c r="Y296" i="7" s="1"/>
  <c r="Y323" i="7" a="1"/>
  <c r="Y323" i="7" s="1"/>
  <c r="Y285" i="7" a="1"/>
  <c r="Y285" i="7" s="1"/>
  <c r="Y218" i="7" a="1"/>
  <c r="Y218" i="7" s="1"/>
  <c r="Y281" i="7" a="1"/>
  <c r="Y281" i="7" s="1"/>
  <c r="Y288" i="7" a="1"/>
  <c r="Y288" i="7" s="1"/>
  <c r="Y279" i="7" a="1"/>
  <c r="Y279" i="7" s="1"/>
  <c r="Y263" i="7" a="1"/>
  <c r="Y263" i="7" s="1"/>
  <c r="Y241" i="7" a="1"/>
  <c r="Y241" i="7" s="1"/>
  <c r="Y267" i="7" a="1"/>
  <c r="Y267" i="7" s="1"/>
  <c r="Y248" i="7" a="1"/>
  <c r="Y248" i="7" s="1"/>
  <c r="Y171" i="7" a="1"/>
  <c r="Y171" i="7" s="1"/>
  <c r="Y249" i="7" a="1"/>
  <c r="Y249" i="7" s="1"/>
  <c r="Y184" i="7" a="1"/>
  <c r="Y184" i="7" s="1"/>
  <c r="Y198" i="7" a="1"/>
  <c r="Y198" i="7" s="1"/>
  <c r="Y179" i="7" a="1"/>
  <c r="Y179" i="7" s="1"/>
  <c r="Y167" i="7" a="1"/>
  <c r="Y167" i="7" s="1"/>
  <c r="Y180" i="7" a="1"/>
  <c r="Y180" i="7" s="1"/>
  <c r="Y105" i="7" a="1"/>
  <c r="Y105" i="7" s="1"/>
  <c r="Y99" i="7" a="1"/>
  <c r="Y99" i="7" s="1"/>
  <c r="Y109" i="7" a="1"/>
  <c r="Y109" i="7" s="1"/>
  <c r="Y140" i="7" a="1"/>
  <c r="Y140" i="7" s="1"/>
  <c r="Y134" i="7" a="1"/>
  <c r="Y134" i="7" s="1"/>
  <c r="Y61" i="7" a="1"/>
  <c r="Y61" i="7" s="1"/>
  <c r="Y76" i="7" a="1"/>
  <c r="Y76" i="7" s="1"/>
  <c r="Y54" i="7" a="1"/>
  <c r="Y54" i="7" s="1"/>
  <c r="Y95" i="7" a="1"/>
  <c r="Y95" i="7" s="1"/>
  <c r="Y208" i="7" a="1"/>
  <c r="Y208" i="7" s="1"/>
  <c r="Y26" i="7" a="1"/>
  <c r="Y26" i="7" s="1"/>
  <c r="Y46" i="7" a="1"/>
  <c r="Y46" i="7" s="1"/>
  <c r="Y75" i="7" a="1"/>
  <c r="Y75" i="7" s="1"/>
  <c r="Y39" i="7" a="1"/>
  <c r="Y39" i="7" s="1"/>
  <c r="Y29" i="7" a="1"/>
  <c r="Y29" i="7" s="1"/>
  <c r="Y38" i="7" a="1"/>
  <c r="Y38" i="7" s="1"/>
  <c r="Y13" i="7" a="1"/>
  <c r="Y13" i="7" s="1"/>
  <c r="Y48" i="7" a="1"/>
  <c r="Y48" i="7" s="1"/>
  <c r="Y354" i="7" a="1"/>
  <c r="Y354" i="7" s="1"/>
  <c r="Y324" i="7" a="1"/>
  <c r="Y324" i="7" s="1"/>
  <c r="Y329" i="7" a="1"/>
  <c r="Y329" i="7" s="1"/>
  <c r="Y349" i="7" a="1"/>
  <c r="Y349" i="7" s="1"/>
  <c r="Y331" i="7" a="1"/>
  <c r="Y331" i="7" s="1"/>
  <c r="Y321" i="7" a="1"/>
  <c r="Y321" i="7" s="1"/>
  <c r="Y282" i="7" a="1"/>
  <c r="Y282" i="7" s="1"/>
  <c r="Y215" i="7" a="1"/>
  <c r="Y215" i="7" s="1"/>
  <c r="Y276" i="7" a="1"/>
  <c r="Y276" i="7" s="1"/>
  <c r="Y287" i="7" a="1"/>
  <c r="Y287" i="7" s="1"/>
  <c r="Y274" i="7" a="1"/>
  <c r="Y274" i="7" s="1"/>
  <c r="Y251" i="7" a="1"/>
  <c r="Y251" i="7" s="1"/>
  <c r="Y240" i="7" a="1"/>
  <c r="Y240" i="7" s="1"/>
  <c r="Y244" i="7" a="1"/>
  <c r="Y244" i="7" s="1"/>
  <c r="Y237" i="7" a="1"/>
  <c r="Y237" i="7" s="1"/>
  <c r="Y293" i="7" a="1"/>
  <c r="Y293" i="7" s="1"/>
  <c r="Y260" i="7" a="1"/>
  <c r="Y260" i="7" s="1"/>
  <c r="Y164" i="7" a="1"/>
  <c r="Y164" i="7" s="1"/>
  <c r="Y173" i="7" a="1"/>
  <c r="Y173" i="7" s="1"/>
  <c r="Y166" i="7" a="1"/>
  <c r="Y166" i="7" s="1"/>
  <c r="Y158" i="7" a="1"/>
  <c r="Y158" i="7" s="1"/>
  <c r="Y152" i="7" a="1"/>
  <c r="Y152" i="7" s="1"/>
  <c r="Y94" i="7" a="1"/>
  <c r="Y94" i="7" s="1"/>
  <c r="Y88" i="7" a="1"/>
  <c r="Y88" i="7" s="1"/>
  <c r="Y98" i="7" a="1"/>
  <c r="Y98" i="7" s="1"/>
  <c r="Y124" i="7" a="1"/>
  <c r="Y124" i="7" s="1"/>
  <c r="Y129" i="7" a="1"/>
  <c r="Y129" i="7" s="1"/>
  <c r="Y50" i="7" a="1"/>
  <c r="Y50" i="7" s="1"/>
  <c r="Y71" i="7" a="1"/>
  <c r="Y71" i="7" s="1"/>
  <c r="Y49" i="7" a="1"/>
  <c r="Y49" i="7" s="1"/>
  <c r="Y183" i="7" a="1"/>
  <c r="Y183" i="7" s="1"/>
  <c r="Y101" i="7" a="1"/>
  <c r="Y101" i="7" s="1"/>
  <c r="Y68" i="7" a="1"/>
  <c r="Y68" i="7" s="1"/>
  <c r="Y73" i="7" a="1"/>
  <c r="Y73" i="7" s="1"/>
  <c r="Y58" i="7" a="1"/>
  <c r="Y58" i="7" s="1"/>
  <c r="Y20" i="7" a="1"/>
  <c r="Y20" i="7" s="1"/>
  <c r="Y22" i="7" a="1"/>
  <c r="Y22" i="7" s="1"/>
  <c r="Y30" i="7" a="1"/>
  <c r="Y30" i="7" s="1"/>
  <c r="Y11" i="7" a="1"/>
  <c r="Y11" i="7" s="1"/>
  <c r="Y28" i="7" a="1"/>
  <c r="Y28" i="7" s="1"/>
  <c r="BD9" i="7"/>
  <c r="DT5" i="7"/>
  <c r="DU302" i="7"/>
  <c r="DS6" i="7"/>
  <c r="DU99" i="7"/>
  <c r="DU46" i="7"/>
  <c r="DU137" i="7"/>
  <c r="DU269" i="7"/>
  <c r="DU338" i="7"/>
  <c r="DU304" i="7"/>
  <c r="DU250" i="7"/>
  <c r="DU33" i="7"/>
  <c r="DU247" i="7"/>
  <c r="DU128" i="7"/>
  <c r="DU110" i="7"/>
  <c r="DU166" i="7"/>
  <c r="DU205" i="7"/>
  <c r="DU10" i="7"/>
  <c r="DU258" i="7"/>
  <c r="DU222" i="7"/>
  <c r="DU170" i="7"/>
  <c r="DU190" i="7"/>
  <c r="DU264" i="7"/>
  <c r="DU139" i="7"/>
  <c r="DU141" i="7"/>
  <c r="DU336" i="7"/>
  <c r="DU2" i="7"/>
  <c r="DU4" i="7" s="1"/>
  <c r="DU32" i="7"/>
  <c r="DU24" i="7"/>
  <c r="DU148" i="7"/>
  <c r="DU260" i="7"/>
  <c r="DU178" i="7"/>
  <c r="DU318" i="7"/>
  <c r="DU284" i="7"/>
  <c r="DU274" i="7"/>
  <c r="DU58" i="7"/>
  <c r="DU122" i="7"/>
  <c r="DU319" i="7"/>
  <c r="DU288" i="7"/>
  <c r="DU293" i="7"/>
  <c r="DU316" i="7"/>
  <c r="DU22" i="7"/>
  <c r="DU67" i="7"/>
  <c r="DU126" i="7"/>
  <c r="DU218" i="7"/>
  <c r="DU53" i="7"/>
  <c r="DU47" i="7"/>
  <c r="DU181" i="7"/>
  <c r="DU71" i="7"/>
  <c r="DU51" i="7"/>
  <c r="DU173" i="7"/>
  <c r="DU153" i="7"/>
  <c r="DU78" i="7"/>
  <c r="DU57" i="7"/>
  <c r="DU179" i="7"/>
  <c r="DU220" i="7"/>
  <c r="DU116" i="7"/>
  <c r="DU238" i="7"/>
  <c r="DU64" i="7"/>
  <c r="DU63" i="7"/>
  <c r="DU96" i="7"/>
  <c r="DU207" i="7"/>
  <c r="DU92" i="7"/>
  <c r="DU72" i="7"/>
  <c r="DU335" i="7"/>
  <c r="DU184" i="7"/>
  <c r="DU164" i="7"/>
  <c r="DU23" i="7"/>
  <c r="DU86" i="7"/>
  <c r="DU176" i="7"/>
  <c r="DU309" i="7"/>
  <c r="DU326" i="7"/>
  <c r="DU331" i="7"/>
  <c r="DU245" i="7"/>
  <c r="DU342" i="7"/>
  <c r="DU344" i="7"/>
  <c r="DU12" i="7"/>
  <c r="DU79" i="7"/>
  <c r="DU34" i="7"/>
  <c r="DU14" i="7"/>
  <c r="DU129" i="7"/>
  <c r="DU259" i="7"/>
  <c r="DU75" i="7"/>
  <c r="DU97" i="7"/>
  <c r="DU107" i="7"/>
  <c r="DU212" i="7"/>
  <c r="DU103" i="7"/>
  <c r="DU83" i="7"/>
  <c r="DU262" i="7"/>
  <c r="DU194" i="7"/>
  <c r="DU174" i="7"/>
  <c r="DU27" i="7"/>
  <c r="DU90" i="7"/>
  <c r="DU186" i="7"/>
  <c r="DU314" i="7"/>
  <c r="DU351" i="7"/>
  <c r="DU333" i="7"/>
  <c r="DU249" i="7"/>
  <c r="DU347" i="7"/>
  <c r="DU348" i="7"/>
  <c r="DU43" i="7"/>
  <c r="DU18" i="7"/>
  <c r="DU44" i="7"/>
  <c r="DU84" i="7"/>
  <c r="DU89" i="7"/>
  <c r="DU73" i="7"/>
  <c r="DU230" i="7"/>
  <c r="DU121" i="7"/>
  <c r="DU161" i="7"/>
  <c r="DU134" i="7"/>
  <c r="DU243" i="7"/>
  <c r="DU244" i="7"/>
  <c r="DU177" i="7"/>
  <c r="DU135" i="7"/>
  <c r="DU300" i="7"/>
  <c r="DU228" i="7"/>
  <c r="DU202" i="7"/>
  <c r="DU42" i="7"/>
  <c r="DU106" i="7"/>
  <c r="DU200" i="7"/>
  <c r="DU365" i="7"/>
  <c r="DU235" i="7"/>
  <c r="DU201" i="7"/>
  <c r="DU265" i="7"/>
  <c r="DU367" i="7"/>
  <c r="DU364" i="7"/>
  <c r="DU88" i="7"/>
  <c r="DU16" i="7"/>
  <c r="DU263" i="7"/>
  <c r="DU13" i="7"/>
  <c r="DU132" i="7"/>
  <c r="DU145" i="7"/>
  <c r="DU215" i="7"/>
  <c r="DU169" i="7"/>
  <c r="DU172" i="7"/>
  <c r="DU325" i="7"/>
  <c r="DU254" i="7"/>
  <c r="DU152" i="7"/>
  <c r="DU271" i="7"/>
  <c r="DU252" i="7"/>
  <c r="DU270" i="7"/>
  <c r="DU54" i="7"/>
  <c r="DU118" i="7"/>
  <c r="DU278" i="7"/>
  <c r="DU295" i="7"/>
  <c r="DU267" i="7"/>
  <c r="DU213" i="7"/>
  <c r="DU282" i="7"/>
  <c r="DU312" i="7"/>
  <c r="DU105" i="7"/>
  <c r="DU85" i="7"/>
  <c r="DU236" i="7"/>
  <c r="DU15" i="7"/>
  <c r="DU165" i="7"/>
  <c r="DU299" i="7"/>
  <c r="DU292" i="7"/>
  <c r="DU311" i="7"/>
  <c r="DU237" i="7"/>
  <c r="DU315" i="7"/>
  <c r="DU3" i="7"/>
  <c r="DU356" i="7"/>
  <c r="DU324" i="7"/>
  <c r="DU359" i="7"/>
  <c r="DU349" i="7"/>
  <c r="DU257" i="7"/>
  <c r="DU225" i="7"/>
  <c r="DU358" i="7"/>
  <c r="DU290" i="7"/>
  <c r="DU214" i="7"/>
  <c r="DU339" i="7"/>
  <c r="DU354" i="7"/>
  <c r="DU296" i="7"/>
  <c r="DU198" i="7"/>
  <c r="DU143" i="7"/>
  <c r="DU98" i="7"/>
  <c r="DU66" i="7"/>
  <c r="DU35" i="7"/>
  <c r="DU317" i="7"/>
  <c r="DU195" i="7"/>
  <c r="DU330" i="7"/>
  <c r="DU226" i="7"/>
  <c r="DU323" i="7"/>
  <c r="DU277" i="7"/>
  <c r="DU180" i="7"/>
  <c r="DU104" i="7"/>
  <c r="DU20" i="7"/>
  <c r="DU147" i="7"/>
  <c r="DU40" i="7"/>
  <c r="DU232" i="7"/>
  <c r="DU272" i="7"/>
  <c r="DU167" i="7"/>
  <c r="DU36" i="7"/>
  <c r="DU119" i="7"/>
  <c r="DU355" i="7"/>
  <c r="DU120" i="7"/>
  <c r="DU287" i="7"/>
  <c r="DU76" i="7"/>
  <c r="DU156" i="7"/>
  <c r="DU182" i="7"/>
  <c r="DU112" i="7"/>
  <c r="DU25" i="7"/>
  <c r="DV9" i="7"/>
  <c r="DV316" i="7" s="1"/>
  <c r="DU136" i="7"/>
  <c r="DU95" i="7"/>
  <c r="DU188" i="7"/>
  <c r="DU340" i="7"/>
  <c r="DU308" i="7"/>
  <c r="DU337" i="7"/>
  <c r="DU273" i="7"/>
  <c r="DU241" i="7"/>
  <c r="DU209" i="7"/>
  <c r="DU313" i="7"/>
  <c r="DU256" i="7"/>
  <c r="DU321" i="7"/>
  <c r="DU294" i="7"/>
  <c r="DU307" i="7"/>
  <c r="DU223" i="7"/>
  <c r="DU175" i="7"/>
  <c r="DU114" i="7"/>
  <c r="DU82" i="7"/>
  <c r="DU50" i="7"/>
  <c r="DU19" i="7"/>
  <c r="DU248" i="7"/>
  <c r="DU163" i="7"/>
  <c r="DU251" i="7"/>
  <c r="DU183" i="7"/>
  <c r="DU322" i="7"/>
  <c r="DU285" i="7"/>
  <c r="DU146" i="7"/>
  <c r="DU61" i="7"/>
  <c r="DU234" i="7"/>
  <c r="DU81" i="7"/>
  <c r="DU283" i="7"/>
  <c r="DU187" i="7"/>
  <c r="DU281" i="7"/>
  <c r="DU91" i="7"/>
  <c r="DU150" i="7"/>
  <c r="DU52" i="7"/>
  <c r="DU208" i="7"/>
  <c r="DU59" i="7"/>
  <c r="DU140" i="7"/>
  <c r="DU231" i="7"/>
  <c r="DU125" i="7"/>
  <c r="DU111" i="7"/>
  <c r="DU162" i="7"/>
  <c r="DU101" i="7"/>
  <c r="DU55" i="7"/>
  <c r="DU21" i="7"/>
  <c r="DU28" i="7"/>
  <c r="DU123" i="7"/>
  <c r="DU360" i="7"/>
  <c r="DU328" i="7"/>
  <c r="DU363" i="7"/>
  <c r="DU305" i="7"/>
  <c r="DU261" i="7"/>
  <c r="DU229" i="7"/>
  <c r="DU369" i="7"/>
  <c r="DU291" i="7"/>
  <c r="DU224" i="7"/>
  <c r="DU341" i="7"/>
  <c r="DU362" i="7"/>
  <c r="DU297" i="7"/>
  <c r="DU199" i="7"/>
  <c r="DU144" i="7"/>
  <c r="DU102" i="7"/>
  <c r="DU70" i="7"/>
  <c r="DU39" i="7"/>
  <c r="DU357" i="7"/>
  <c r="DU196" i="7"/>
  <c r="DU350" i="7"/>
  <c r="DU227" i="7"/>
  <c r="DU343" i="7"/>
  <c r="DU279" i="7"/>
  <c r="DU193" i="7"/>
  <c r="DU115" i="7"/>
  <c r="DU30" i="7"/>
  <c r="DU158" i="7"/>
  <c r="DU49" i="7"/>
  <c r="DU239" i="7"/>
  <c r="DU159" i="7"/>
  <c r="DU206" i="7"/>
  <c r="DU69" i="7"/>
  <c r="DU131" i="7"/>
  <c r="DU37" i="7"/>
  <c r="DU124" i="7"/>
  <c r="DU38" i="7"/>
  <c r="DU87" i="7"/>
  <c r="DU189" i="7"/>
  <c r="DU210" i="7"/>
  <c r="DU117" i="7"/>
  <c r="DU68" i="7"/>
  <c r="DU26" i="7"/>
  <c r="DU149" i="7"/>
  <c r="DU130" i="7"/>
  <c r="DU240" i="7"/>
  <c r="DU352" i="7"/>
  <c r="DU320" i="7"/>
  <c r="DU361" i="7"/>
  <c r="DU346" i="7"/>
  <c r="DU253" i="7"/>
  <c r="DU221" i="7"/>
  <c r="DU353" i="7"/>
  <c r="DU289" i="7"/>
  <c r="DU203" i="7"/>
  <c r="DU334" i="7"/>
  <c r="DU329" i="7"/>
  <c r="DU327" i="7"/>
  <c r="DU197" i="7"/>
  <c r="DU133" i="7"/>
  <c r="DU94" i="7"/>
  <c r="DU62" i="7"/>
  <c r="DU31" i="7"/>
  <c r="DU280" i="7"/>
  <c r="DU185" i="7"/>
  <c r="DU303" i="7"/>
  <c r="DU204" i="7"/>
  <c r="DU286" i="7"/>
  <c r="DU268" i="7"/>
  <c r="DU171" i="7"/>
  <c r="DU93" i="7"/>
  <c r="DU345" i="7"/>
  <c r="DU113" i="7"/>
  <c r="DU29" i="7"/>
  <c r="DU219" i="7"/>
  <c r="DU191" i="7"/>
  <c r="DU127" i="7"/>
  <c r="DU255" i="7"/>
  <c r="DU108" i="7"/>
  <c r="DU275" i="7"/>
  <c r="DU109" i="7"/>
  <c r="DU192" i="7"/>
  <c r="DU65" i="7"/>
  <c r="DU151" i="7"/>
  <c r="DU160" i="7"/>
  <c r="DU56" i="7"/>
  <c r="DU155" i="7"/>
  <c r="DU138" i="7"/>
  <c r="DU242" i="7"/>
  <c r="DU157" i="7"/>
  <c r="DU276" i="7"/>
  <c r="DU301" i="7"/>
  <c r="DU217" i="7"/>
  <c r="DU17" i="7"/>
  <c r="DU45" i="7"/>
  <c r="DU77" i="7"/>
  <c r="DU100" i="7"/>
  <c r="DU211" i="7"/>
  <c r="DU48" i="7"/>
  <c r="DU80" i="7"/>
  <c r="DU168" i="7"/>
  <c r="DU60" i="7"/>
  <c r="DU41" i="7"/>
  <c r="DU216" i="7"/>
  <c r="DU366" i="7"/>
  <c r="DU142" i="7"/>
  <c r="DU11" i="7"/>
  <c r="DU74" i="7"/>
  <c r="DU154" i="7"/>
  <c r="DU298" i="7"/>
  <c r="DU266" i="7"/>
  <c r="DU306" i="7"/>
  <c r="DU233" i="7"/>
  <c r="DU310" i="7"/>
  <c r="DU332" i="7"/>
  <c r="B33" i="5"/>
  <c r="F32" i="5"/>
  <c r="DV341" i="7" l="1"/>
  <c r="DV61" i="7"/>
  <c r="DV50" i="7"/>
  <c r="DV189" i="7"/>
  <c r="BE49" i="7" a="1"/>
  <c r="BE49" i="7" s="1"/>
  <c r="BE33" i="7" a="1"/>
  <c r="BE33" i="7" s="1"/>
  <c r="BE71" i="7" a="1"/>
  <c r="BE71" i="7" s="1"/>
  <c r="BE69" i="7" a="1"/>
  <c r="BE69" i="7" s="1"/>
  <c r="BE60" i="7" a="1"/>
  <c r="BE60" i="7" s="1"/>
  <c r="BE94" i="7" a="1"/>
  <c r="BE94" i="7" s="1"/>
  <c r="BE62" i="7" a="1"/>
  <c r="BE62" i="7" s="1"/>
  <c r="BE54" i="7" a="1"/>
  <c r="BE54" i="7" s="1"/>
  <c r="BE41" i="7" a="1"/>
  <c r="BE41" i="7" s="1"/>
  <c r="BE40" i="7" a="1"/>
  <c r="BE40" i="7" s="1"/>
  <c r="BE75" i="7" a="1"/>
  <c r="BE75" i="7" s="1"/>
  <c r="BE56" i="7" a="1"/>
  <c r="BE56" i="7" s="1"/>
  <c r="BE52" i="7" a="1"/>
  <c r="BE52" i="7" s="1"/>
  <c r="BE107" i="7" a="1"/>
  <c r="BE107" i="7" s="1"/>
  <c r="BE83" i="7" a="1"/>
  <c r="BE83" i="7" s="1"/>
  <c r="BE38" i="7" a="1"/>
  <c r="BE38" i="7" s="1"/>
  <c r="BE28" i="7" a="1"/>
  <c r="BE28" i="7" s="1"/>
  <c r="BE25" i="7" a="1"/>
  <c r="BE25" i="7" s="1"/>
  <c r="BE18" i="7" a="1"/>
  <c r="BE18" i="7" s="1"/>
  <c r="BE14" i="7" a="1"/>
  <c r="BE14" i="7" s="1"/>
  <c r="BE32" i="7" a="1"/>
  <c r="BE32" i="7" s="1"/>
  <c r="BE23" i="7" a="1"/>
  <c r="BE23" i="7" s="1"/>
  <c r="BE19" i="7" a="1"/>
  <c r="BE19" i="7" s="1"/>
  <c r="BE70" i="7" a="1"/>
  <c r="BE70" i="7" s="1"/>
  <c r="BE13" i="7" a="1"/>
  <c r="BE13" i="7" s="1"/>
  <c r="BE20" i="7" a="1"/>
  <c r="BE20" i="7" s="1"/>
  <c r="BE11" i="7" a="1"/>
  <c r="BE11" i="7" s="1"/>
  <c r="BE36" i="7" a="1"/>
  <c r="BE36" i="7" s="1"/>
  <c r="BE27" i="7" a="1"/>
  <c r="BE27" i="7" s="1"/>
  <c r="BE21" i="7" a="1"/>
  <c r="BE21" i="7" s="1"/>
  <c r="BE12" i="7" a="1"/>
  <c r="BE12" i="7" s="1"/>
  <c r="BE10" i="7" a="1"/>
  <c r="BE10" i="7" s="1"/>
  <c r="BE16" i="7" a="1"/>
  <c r="BE16" i="7" s="1"/>
  <c r="BE368" i="7" a="1"/>
  <c r="BE368" i="7" s="1"/>
  <c r="BE351" i="7" a="1"/>
  <c r="BE351" i="7" s="1"/>
  <c r="BE349" i="7" a="1"/>
  <c r="BE349" i="7" s="1"/>
  <c r="BE345" i="7" a="1"/>
  <c r="BE345" i="7" s="1"/>
  <c r="BE326" i="7" a="1"/>
  <c r="BE326" i="7" s="1"/>
  <c r="BE304" i="7" a="1"/>
  <c r="BE304" i="7" s="1"/>
  <c r="BE296" i="7" a="1"/>
  <c r="BE296" i="7" s="1"/>
  <c r="BE291" i="7" a="1"/>
  <c r="BE291" i="7" s="1"/>
  <c r="BE280" i="7" a="1"/>
  <c r="BE280" i="7" s="1"/>
  <c r="BE274" i="7" a="1"/>
  <c r="BE274" i="7" s="1"/>
  <c r="BE365" i="7" a="1"/>
  <c r="BE365" i="7" s="1"/>
  <c r="BE363" i="7" a="1"/>
  <c r="BE363" i="7" s="1"/>
  <c r="BE361" i="7" a="1"/>
  <c r="BE361" i="7" s="1"/>
  <c r="BE358" i="7" a="1"/>
  <c r="BE358" i="7" s="1"/>
  <c r="BE356" i="7" a="1"/>
  <c r="BE356" i="7" s="1"/>
  <c r="BE354" i="7" a="1"/>
  <c r="BE354" i="7" s="1"/>
  <c r="BE348" i="7" a="1"/>
  <c r="BE348" i="7" s="1"/>
  <c r="BE344" i="7" a="1"/>
  <c r="BE344" i="7" s="1"/>
  <c r="BE338" i="7" a="1"/>
  <c r="BE338" i="7" s="1"/>
  <c r="BE333" i="7" a="1"/>
  <c r="BE333" i="7" s="1"/>
  <c r="BE331" i="7" a="1"/>
  <c r="BE331" i="7" s="1"/>
  <c r="BE328" i="7" a="1"/>
  <c r="BE328" i="7" s="1"/>
  <c r="BE325" i="7" a="1"/>
  <c r="BE325" i="7" s="1"/>
  <c r="BE323" i="7" a="1"/>
  <c r="BE323" i="7" s="1"/>
  <c r="BE313" i="7" a="1"/>
  <c r="BE313" i="7" s="1"/>
  <c r="BE303" i="7" a="1"/>
  <c r="BE303" i="7" s="1"/>
  <c r="BE295" i="7" a="1"/>
  <c r="BE295" i="7" s="1"/>
  <c r="BE273" i="7" a="1"/>
  <c r="BE273" i="7" s="1"/>
  <c r="BE367" i="7" a="1"/>
  <c r="BE367" i="7" s="1"/>
  <c r="BE343" i="7" a="1"/>
  <c r="BE343" i="7" s="1"/>
  <c r="BE342" i="7" a="1"/>
  <c r="BE342" i="7" s="1"/>
  <c r="BE341" i="7" a="1"/>
  <c r="BE341" i="7" s="1"/>
  <c r="BE330" i="7" a="1"/>
  <c r="BE330" i="7" s="1"/>
  <c r="BE329" i="7" a="1"/>
  <c r="BE329" i="7" s="1"/>
  <c r="BE324" i="7" a="1"/>
  <c r="BE324" i="7" s="1"/>
  <c r="BE311" i="7" a="1"/>
  <c r="BE311" i="7" s="1"/>
  <c r="BE309" i="7" a="1"/>
  <c r="BE309" i="7" s="1"/>
  <c r="BE307" i="7" a="1"/>
  <c r="BE307" i="7" s="1"/>
  <c r="BE302" i="7" a="1"/>
  <c r="BE302" i="7" s="1"/>
  <c r="BE294" i="7" a="1"/>
  <c r="BE294" i="7" s="1"/>
  <c r="BE289" i="7" a="1"/>
  <c r="BE289" i="7" s="1"/>
  <c r="BE287" i="7" a="1"/>
  <c r="BE287" i="7" s="1"/>
  <c r="BE284" i="7" a="1"/>
  <c r="BE284" i="7" s="1"/>
  <c r="BE350" i="7" a="1"/>
  <c r="BE350" i="7" s="1"/>
  <c r="BE340" i="7" a="1"/>
  <c r="BE340" i="7" s="1"/>
  <c r="BE339" i="7" a="1"/>
  <c r="BE339" i="7" s="1"/>
  <c r="BE334" i="7" a="1"/>
  <c r="BE334" i="7" s="1"/>
  <c r="BE320" i="7" a="1"/>
  <c r="BE320" i="7" s="1"/>
  <c r="BE301" i="7" a="1"/>
  <c r="BE301" i="7" s="1"/>
  <c r="BE293" i="7" a="1"/>
  <c r="BE293" i="7" s="1"/>
  <c r="BE360" i="7" a="1"/>
  <c r="BE360" i="7" s="1"/>
  <c r="BE336" i="7" a="1"/>
  <c r="BE336" i="7" s="1"/>
  <c r="BE319" i="7" a="1"/>
  <c r="BE319" i="7" s="1"/>
  <c r="BE300" i="7" a="1"/>
  <c r="BE300" i="7" s="1"/>
  <c r="BE292" i="7" a="1"/>
  <c r="BE292" i="7" s="1"/>
  <c r="BE286" i="7" a="1"/>
  <c r="BE286" i="7" s="1"/>
  <c r="BE283" i="7" a="1"/>
  <c r="BE283" i="7" s="1"/>
  <c r="BE278" i="7" a="1"/>
  <c r="BE278" i="7" s="1"/>
  <c r="BE366" i="7" a="1"/>
  <c r="BE366" i="7" s="1"/>
  <c r="BE364" i="7" a="1"/>
  <c r="BE364" i="7" s="1"/>
  <c r="BE362" i="7" a="1"/>
  <c r="BE362" i="7" s="1"/>
  <c r="BE357" i="7" a="1"/>
  <c r="BE357" i="7" s="1"/>
  <c r="BE355" i="7" a="1"/>
  <c r="BE355" i="7" s="1"/>
  <c r="BE353" i="7" a="1"/>
  <c r="BE353" i="7" s="1"/>
  <c r="BE346" i="7" a="1"/>
  <c r="BE346" i="7" s="1"/>
  <c r="BE335" i="7" a="1"/>
  <c r="BE335" i="7" s="1"/>
  <c r="BE321" i="7" a="1"/>
  <c r="BE321" i="7" s="1"/>
  <c r="BE318" i="7" a="1"/>
  <c r="BE318" i="7" s="1"/>
  <c r="BE314" i="7" a="1"/>
  <c r="BE314" i="7" s="1"/>
  <c r="BE299" i="7" a="1"/>
  <c r="BE299" i="7" s="1"/>
  <c r="BE282" i="7" a="1"/>
  <c r="BE282" i="7" s="1"/>
  <c r="BE277" i="7" a="1"/>
  <c r="BE277" i="7" s="1"/>
  <c r="BE359" i="7" a="1"/>
  <c r="BE359" i="7" s="1"/>
  <c r="BE306" i="7" a="1"/>
  <c r="BE306" i="7" s="1"/>
  <c r="BE281" i="7" a="1"/>
  <c r="BE281" i="7" s="1"/>
  <c r="BE279" i="7" a="1"/>
  <c r="BE279" i="7" s="1"/>
  <c r="BE263" i="7" a="1"/>
  <c r="BE263" i="7" s="1"/>
  <c r="BE253" i="7" a="1"/>
  <c r="BE253" i="7" s="1"/>
  <c r="BE251" i="7" a="1"/>
  <c r="BE251" i="7" s="1"/>
  <c r="BE249" i="7" a="1"/>
  <c r="BE249" i="7" s="1"/>
  <c r="BE240" i="7" a="1"/>
  <c r="BE240" i="7" s="1"/>
  <c r="BE226" i="7" a="1"/>
  <c r="BE226" i="7" s="1"/>
  <c r="BE215" i="7" a="1"/>
  <c r="BE215" i="7" s="1"/>
  <c r="BE200" i="7" a="1"/>
  <c r="BE200" i="7" s="1"/>
  <c r="BE198" i="7" a="1"/>
  <c r="BE198" i="7" s="1"/>
  <c r="BE190" i="7" a="1"/>
  <c r="BE190" i="7" s="1"/>
  <c r="CK5" i="7"/>
  <c r="BE369" i="7" a="1"/>
  <c r="BE369" i="7" s="1"/>
  <c r="BE347" i="7" a="1"/>
  <c r="BE347" i="7" s="1"/>
  <c r="BE322" i="7" a="1"/>
  <c r="BE322" i="7" s="1"/>
  <c r="BE247" i="7" a="1"/>
  <c r="BE247" i="7" s="1"/>
  <c r="BE244" i="7" a="1"/>
  <c r="BE244" i="7" s="1"/>
  <c r="BE241" i="7" a="1"/>
  <c r="BE241" i="7" s="1"/>
  <c r="BE238" i="7" a="1"/>
  <c r="BE238" i="7" s="1"/>
  <c r="BE236" i="7" a="1"/>
  <c r="BE236" i="7" s="1"/>
  <c r="BE234" i="7" a="1"/>
  <c r="BE234" i="7" s="1"/>
  <c r="BE232" i="7" a="1"/>
  <c r="BE232" i="7" s="1"/>
  <c r="BE230" i="7" a="1"/>
  <c r="BE230" i="7" s="1"/>
  <c r="BE228" i="7" a="1"/>
  <c r="BE228" i="7" s="1"/>
  <c r="BE221" i="7" a="1"/>
  <c r="BE221" i="7" s="1"/>
  <c r="BE211" i="7" a="1"/>
  <c r="BE211" i="7" s="1"/>
  <c r="BE207" i="7" a="1"/>
  <c r="BE207" i="7" s="1"/>
  <c r="BE317" i="7" a="1"/>
  <c r="BE317" i="7" s="1"/>
  <c r="BE308" i="7" a="1"/>
  <c r="BE308" i="7" s="1"/>
  <c r="BE298" i="7" a="1"/>
  <c r="BE298" i="7" s="1"/>
  <c r="BE269" i="7" a="1"/>
  <c r="BE269" i="7" s="1"/>
  <c r="BE264" i="7" a="1"/>
  <c r="BE264" i="7" s="1"/>
  <c r="BE254" i="7" a="1"/>
  <c r="BE254" i="7" s="1"/>
  <c r="BE223" i="7" a="1"/>
  <c r="BE223" i="7" s="1"/>
  <c r="BE220" i="7" a="1"/>
  <c r="BE220" i="7" s="1"/>
  <c r="BE217" i="7" a="1"/>
  <c r="BE217" i="7" s="1"/>
  <c r="BE216" i="7" a="1"/>
  <c r="BE216" i="7" s="1"/>
  <c r="BE305" i="7" a="1"/>
  <c r="BE305" i="7" s="1"/>
  <c r="BE270" i="7" a="1"/>
  <c r="BE270" i="7" s="1"/>
  <c r="BE268" i="7" a="1"/>
  <c r="BE268" i="7" s="1"/>
  <c r="BE262" i="7" a="1"/>
  <c r="BE262" i="7" s="1"/>
  <c r="BE261" i="7" a="1"/>
  <c r="BE261" i="7" s="1"/>
  <c r="BE259" i="7" a="1"/>
  <c r="BE259" i="7" s="1"/>
  <c r="BE255" i="7" a="1"/>
  <c r="BE255" i="7" s="1"/>
  <c r="BE245" i="7" a="1"/>
  <c r="BE245" i="7" s="1"/>
  <c r="BE242" i="7" a="1"/>
  <c r="BE242" i="7" s="1"/>
  <c r="BE225" i="7" a="1"/>
  <c r="BE225" i="7" s="1"/>
  <c r="BE219" i="7" a="1"/>
  <c r="BE219" i="7" s="1"/>
  <c r="BE218" i="7" a="1"/>
  <c r="BE218" i="7" s="1"/>
  <c r="BE212" i="7" a="1"/>
  <c r="BE212" i="7" s="1"/>
  <c r="BE337" i="7" a="1"/>
  <c r="BE337" i="7" s="1"/>
  <c r="BE310" i="7" a="1"/>
  <c r="BE310" i="7" s="1"/>
  <c r="BE288" i="7" a="1"/>
  <c r="BE288" i="7" s="1"/>
  <c r="BE285" i="7" a="1"/>
  <c r="BE285" i="7" s="1"/>
  <c r="BE272" i="7" a="1"/>
  <c r="BE272" i="7" s="1"/>
  <c r="BE267" i="7" a="1"/>
  <c r="BE267" i="7" s="1"/>
  <c r="BE266" i="7" a="1"/>
  <c r="BE266" i="7" s="1"/>
  <c r="BE265" i="7" a="1"/>
  <c r="BE265" i="7" s="1"/>
  <c r="BE260" i="7" a="1"/>
  <c r="BE260" i="7" s="1"/>
  <c r="BE258" i="7" a="1"/>
  <c r="BE258" i="7" s="1"/>
  <c r="BE252" i="7" a="1"/>
  <c r="BE252" i="7" s="1"/>
  <c r="BE250" i="7" a="1"/>
  <c r="BE250" i="7" s="1"/>
  <c r="BE352" i="7" a="1"/>
  <c r="BE352" i="7" s="1"/>
  <c r="BE332" i="7" a="1"/>
  <c r="BE332" i="7" s="1"/>
  <c r="BE316" i="7" a="1"/>
  <c r="BE316" i="7" s="1"/>
  <c r="BE297" i="7" a="1"/>
  <c r="BE297" i="7" s="1"/>
  <c r="BE271" i="7" a="1"/>
  <c r="BE271" i="7" s="1"/>
  <c r="BE257" i="7" a="1"/>
  <c r="BE257" i="7" s="1"/>
  <c r="BE248" i="7" a="1"/>
  <c r="BE248" i="7" s="1"/>
  <c r="BE239" i="7" a="1"/>
  <c r="BE239" i="7" s="1"/>
  <c r="BE237" i="7" a="1"/>
  <c r="BE237" i="7" s="1"/>
  <c r="BE235" i="7" a="1"/>
  <c r="BE235" i="7" s="1"/>
  <c r="BE233" i="7" a="1"/>
  <c r="BE233" i="7" s="1"/>
  <c r="BE202" i="7" a="1"/>
  <c r="BE202" i="7" s="1"/>
  <c r="BE196" i="7" a="1"/>
  <c r="BE196" i="7" s="1"/>
  <c r="BE194" i="7" a="1"/>
  <c r="BE194" i="7" s="1"/>
  <c r="BE192" i="7" a="1"/>
  <c r="BE192" i="7" s="1"/>
  <c r="BE185" i="7" a="1"/>
  <c r="BE185" i="7" s="1"/>
  <c r="BE167" i="7" a="1"/>
  <c r="BE167" i="7" s="1"/>
  <c r="BE160" i="7" a="1"/>
  <c r="BE160" i="7" s="1"/>
  <c r="BE146" i="7" a="1"/>
  <c r="BE146" i="7" s="1"/>
  <c r="BE144" i="7" a="1"/>
  <c r="BE144" i="7" s="1"/>
  <c r="BE142" i="7" a="1"/>
  <c r="BE142" i="7" s="1"/>
  <c r="BE140" i="7" a="1"/>
  <c r="BE140" i="7" s="1"/>
  <c r="BE138" i="7" a="1"/>
  <c r="BE138" i="7" s="1"/>
  <c r="BE136" i="7" a="1"/>
  <c r="BE136" i="7" s="1"/>
  <c r="BE134" i="7" a="1"/>
  <c r="BE134" i="7" s="1"/>
  <c r="BE132" i="7" a="1"/>
  <c r="BE132" i="7" s="1"/>
  <c r="BE130" i="7" a="1"/>
  <c r="BE130" i="7" s="1"/>
  <c r="BE128" i="7" a="1"/>
  <c r="BE128" i="7" s="1"/>
  <c r="BE126" i="7" a="1"/>
  <c r="BE126" i="7" s="1"/>
  <c r="BE124" i="7" a="1"/>
  <c r="BE124" i="7" s="1"/>
  <c r="BE122" i="7" a="1"/>
  <c r="BE122" i="7" s="1"/>
  <c r="BE120" i="7" a="1"/>
  <c r="BE120" i="7" s="1"/>
  <c r="BE118" i="7" a="1"/>
  <c r="BE118" i="7" s="1"/>
  <c r="BE116" i="7" a="1"/>
  <c r="BE116" i="7" s="1"/>
  <c r="BE114" i="7" a="1"/>
  <c r="BE114" i="7" s="1"/>
  <c r="BE112" i="7" a="1"/>
  <c r="BE112" i="7" s="1"/>
  <c r="BE110" i="7" a="1"/>
  <c r="BE110" i="7" s="1"/>
  <c r="BE108" i="7" a="1"/>
  <c r="BE108" i="7" s="1"/>
  <c r="BE106" i="7" a="1"/>
  <c r="BE106" i="7" s="1"/>
  <c r="BE104" i="7" a="1"/>
  <c r="BE104" i="7" s="1"/>
  <c r="BE102" i="7" a="1"/>
  <c r="BE102" i="7" s="1"/>
  <c r="BE100" i="7" a="1"/>
  <c r="BE100" i="7" s="1"/>
  <c r="BE81" i="7" a="1"/>
  <c r="BE81" i="7" s="1"/>
  <c r="BE79" i="7" a="1"/>
  <c r="BE79" i="7" s="1"/>
  <c r="BE206" i="7" a="1"/>
  <c r="BE206" i="7" s="1"/>
  <c r="BE203" i="7" a="1"/>
  <c r="BE203" i="7" s="1"/>
  <c r="BE180" i="7" a="1"/>
  <c r="BE180" i="7" s="1"/>
  <c r="BE175" i="7" a="1"/>
  <c r="BE175" i="7" s="1"/>
  <c r="BE159" i="7" a="1"/>
  <c r="BE159" i="7" s="1"/>
  <c r="BE154" i="7" a="1"/>
  <c r="BE154" i="7" s="1"/>
  <c r="BE148" i="7" a="1"/>
  <c r="BE148" i="7" s="1"/>
  <c r="BE276" i="7" a="1"/>
  <c r="BE276" i="7" s="1"/>
  <c r="BE229" i="7" a="1"/>
  <c r="BE229" i="7" s="1"/>
  <c r="BE204" i="7" a="1"/>
  <c r="BE204" i="7" s="1"/>
  <c r="BE186" i="7" a="1"/>
  <c r="BE186" i="7" s="1"/>
  <c r="BE181" i="7" a="1"/>
  <c r="BE181" i="7" s="1"/>
  <c r="BE158" i="7" a="1"/>
  <c r="BE158" i="7" s="1"/>
  <c r="BE256" i="7" a="1"/>
  <c r="BE256" i="7" s="1"/>
  <c r="BE246" i="7" a="1"/>
  <c r="BE246" i="7" s="1"/>
  <c r="BE222" i="7" a="1"/>
  <c r="BE222" i="7" s="1"/>
  <c r="BE209" i="7" a="1"/>
  <c r="BE209" i="7" s="1"/>
  <c r="BE189" i="7" a="1"/>
  <c r="BE189" i="7" s="1"/>
  <c r="BE187" i="7" a="1"/>
  <c r="BE187" i="7" s="1"/>
  <c r="BE176" i="7" a="1"/>
  <c r="BE176" i="7" s="1"/>
  <c r="BE174" i="7" a="1"/>
  <c r="BE174" i="7" s="1"/>
  <c r="BE172" i="7" a="1"/>
  <c r="BE172" i="7" s="1"/>
  <c r="BE170" i="7" a="1"/>
  <c r="BE170" i="7" s="1"/>
  <c r="BE157" i="7" a="1"/>
  <c r="BE157" i="7" s="1"/>
  <c r="BE153" i="7" a="1"/>
  <c r="BE153" i="7" s="1"/>
  <c r="BE315" i="7" a="1"/>
  <c r="BE315" i="7" s="1"/>
  <c r="BE197" i="7" a="1"/>
  <c r="BE197" i="7" s="1"/>
  <c r="BE195" i="7" a="1"/>
  <c r="BE195" i="7" s="1"/>
  <c r="BE193" i="7" a="1"/>
  <c r="BE193" i="7" s="1"/>
  <c r="BE191" i="7" a="1"/>
  <c r="BE191" i="7" s="1"/>
  <c r="BE182" i="7" a="1"/>
  <c r="BE182" i="7" s="1"/>
  <c r="BE177" i="7" a="1"/>
  <c r="BE177" i="7" s="1"/>
  <c r="BE169" i="7" a="1"/>
  <c r="BE169" i="7" s="1"/>
  <c r="BE164" i="7" a="1"/>
  <c r="BE164" i="7" s="1"/>
  <c r="BE156" i="7" a="1"/>
  <c r="BE156" i="7" s="1"/>
  <c r="BE152" i="7" a="1"/>
  <c r="BE152" i="7" s="1"/>
  <c r="BE147" i="7" a="1"/>
  <c r="BE147" i="7" s="1"/>
  <c r="BE145" i="7" a="1"/>
  <c r="BE145" i="7" s="1"/>
  <c r="BE143" i="7" a="1"/>
  <c r="BE143" i="7" s="1"/>
  <c r="BE141" i="7" a="1"/>
  <c r="BE141" i="7" s="1"/>
  <c r="BE139" i="7" a="1"/>
  <c r="BE139" i="7" s="1"/>
  <c r="BE137" i="7" a="1"/>
  <c r="BE137" i="7" s="1"/>
  <c r="BE135" i="7" a="1"/>
  <c r="BE135" i="7" s="1"/>
  <c r="BE133" i="7" a="1"/>
  <c r="BE133" i="7" s="1"/>
  <c r="BE131" i="7" a="1"/>
  <c r="BE131" i="7" s="1"/>
  <c r="BE129" i="7" a="1"/>
  <c r="BE129" i="7" s="1"/>
  <c r="BE127" i="7" a="1"/>
  <c r="BE127" i="7" s="1"/>
  <c r="BE125" i="7" a="1"/>
  <c r="BE125" i="7" s="1"/>
  <c r="BE123" i="7" a="1"/>
  <c r="BE123" i="7" s="1"/>
  <c r="BE121" i="7" a="1"/>
  <c r="BE121" i="7" s="1"/>
  <c r="BE119" i="7" a="1"/>
  <c r="BE119" i="7" s="1"/>
  <c r="BE117" i="7" a="1"/>
  <c r="BE117" i="7" s="1"/>
  <c r="BE243" i="7" a="1"/>
  <c r="BE243" i="7" s="1"/>
  <c r="BE199" i="7" a="1"/>
  <c r="BE199" i="7" s="1"/>
  <c r="BE171" i="7" a="1"/>
  <c r="BE171" i="7" s="1"/>
  <c r="BE168" i="7" a="1"/>
  <c r="BE168" i="7" s="1"/>
  <c r="BE111" i="7" a="1"/>
  <c r="BE111" i="7" s="1"/>
  <c r="BE89" i="7" a="1"/>
  <c r="BE89" i="7" s="1"/>
  <c r="BE87" i="7" a="1"/>
  <c r="BE87" i="7" s="1"/>
  <c r="BE85" i="7" a="1"/>
  <c r="BE85" i="7" s="1"/>
  <c r="BE68" i="7" a="1"/>
  <c r="BE68" i="7" s="1"/>
  <c r="BE42" i="7" a="1"/>
  <c r="BE42" i="7" s="1"/>
  <c r="BE34" i="7" a="1"/>
  <c r="BE34" i="7" s="1"/>
  <c r="BE17" i="7" a="1"/>
  <c r="BE17" i="7" s="1"/>
  <c r="BE201" i="7" a="1"/>
  <c r="BE201" i="7" s="1"/>
  <c r="BE163" i="7" a="1"/>
  <c r="BE163" i="7" s="1"/>
  <c r="BE162" i="7" a="1"/>
  <c r="BE162" i="7" s="1"/>
  <c r="BE161" i="7" a="1"/>
  <c r="BE161" i="7" s="1"/>
  <c r="BE113" i="7" a="1"/>
  <c r="BE113" i="7" s="1"/>
  <c r="BE103" i="7" a="1"/>
  <c r="BE103" i="7" s="1"/>
  <c r="BE98" i="7" a="1"/>
  <c r="BE98" i="7" s="1"/>
  <c r="BE93" i="7" a="1"/>
  <c r="BE93" i="7" s="1"/>
  <c r="BE80" i="7" a="1"/>
  <c r="BE80" i="7" s="1"/>
  <c r="BE77" i="7" a="1"/>
  <c r="BE77" i="7" s="1"/>
  <c r="BE74" i="7" a="1"/>
  <c r="BE74" i="7" s="1"/>
  <c r="BE67" i="7" a="1"/>
  <c r="BE67" i="7" s="1"/>
  <c r="BE61" i="7" a="1"/>
  <c r="BE61" i="7" s="1"/>
  <c r="BE55" i="7" a="1"/>
  <c r="BE55" i="7" s="1"/>
  <c r="BE53" i="7" a="1"/>
  <c r="BE53" i="7" s="1"/>
  <c r="BE51" i="7" a="1"/>
  <c r="BE51" i="7" s="1"/>
  <c r="BE50" i="7" a="1"/>
  <c r="BE50" i="7" s="1"/>
  <c r="BE48" i="7" a="1"/>
  <c r="BE48" i="7" s="1"/>
  <c r="BE43" i="7" a="1"/>
  <c r="BE43" i="7" s="1"/>
  <c r="BE29" i="7" a="1"/>
  <c r="BE29" i="7" s="1"/>
  <c r="BE26" i="7" a="1"/>
  <c r="BE26" i="7" s="1"/>
  <c r="BE290" i="7" a="1"/>
  <c r="BE290" i="7" s="1"/>
  <c r="BE231" i="7" a="1"/>
  <c r="BE231" i="7" s="1"/>
  <c r="BE227" i="7" a="1"/>
  <c r="BE227" i="7" s="1"/>
  <c r="BE214" i="7" a="1"/>
  <c r="BE214" i="7" s="1"/>
  <c r="BE213" i="7" a="1"/>
  <c r="BE213" i="7" s="1"/>
  <c r="BE205" i="7" a="1"/>
  <c r="BE205" i="7" s="1"/>
  <c r="BE183" i="7" a="1"/>
  <c r="BE183" i="7" s="1"/>
  <c r="BE115" i="7" a="1"/>
  <c r="BE115" i="7" s="1"/>
  <c r="BE92" i="7" a="1"/>
  <c r="BE92" i="7" s="1"/>
  <c r="BE82" i="7" a="1"/>
  <c r="BE82" i="7" s="1"/>
  <c r="BE73" i="7" a="1"/>
  <c r="BE73" i="7" s="1"/>
  <c r="BE66" i="7" a="1"/>
  <c r="BE66" i="7" s="1"/>
  <c r="BE59" i="7" a="1"/>
  <c r="BE59" i="7" s="1"/>
  <c r="BE44" i="7" a="1"/>
  <c r="BE44" i="7" s="1"/>
  <c r="BE39" i="7" a="1"/>
  <c r="BE39" i="7" s="1"/>
  <c r="BE37" i="7" a="1"/>
  <c r="BE37" i="7" s="1"/>
  <c r="BE35" i="7" a="1"/>
  <c r="BE35" i="7" s="1"/>
  <c r="BE24" i="7" a="1"/>
  <c r="BE24" i="7" s="1"/>
  <c r="BE22" i="7" a="1"/>
  <c r="BE22" i="7" s="1"/>
  <c r="BE15" i="7" a="1"/>
  <c r="BE15" i="7" s="1"/>
  <c r="BE208" i="7" a="1"/>
  <c r="BE208" i="7" s="1"/>
  <c r="BE178" i="7" a="1"/>
  <c r="BE178" i="7" s="1"/>
  <c r="BE165" i="7" a="1"/>
  <c r="BE165" i="7" s="1"/>
  <c r="BE151" i="7" a="1"/>
  <c r="BE151" i="7" s="1"/>
  <c r="BE150" i="7" a="1"/>
  <c r="BE150" i="7" s="1"/>
  <c r="BE149" i="7" a="1"/>
  <c r="BE149" i="7" s="1"/>
  <c r="BE99" i="7" a="1"/>
  <c r="BE99" i="7" s="1"/>
  <c r="BE97" i="7" a="1"/>
  <c r="BE97" i="7" s="1"/>
  <c r="BE91" i="7" a="1"/>
  <c r="BE91" i="7" s="1"/>
  <c r="BE88" i="7" a="1"/>
  <c r="BE88" i="7" s="1"/>
  <c r="BE84" i="7" a="1"/>
  <c r="BE84" i="7" s="1"/>
  <c r="BE65" i="7" a="1"/>
  <c r="BE65" i="7" s="1"/>
  <c r="BE45" i="7" a="1"/>
  <c r="BE45" i="7" s="1"/>
  <c r="BE30" i="7" a="1"/>
  <c r="BE30" i="7" s="1"/>
  <c r="BE312" i="7" a="1"/>
  <c r="BE312" i="7" s="1"/>
  <c r="BE275" i="7" a="1"/>
  <c r="BE275" i="7" s="1"/>
  <c r="BE224" i="7" a="1"/>
  <c r="BE224" i="7" s="1"/>
  <c r="BE188" i="7" a="1"/>
  <c r="BE188" i="7" s="1"/>
  <c r="BE155" i="7" a="1"/>
  <c r="BE155" i="7" s="1"/>
  <c r="BE105" i="7" a="1"/>
  <c r="BE105" i="7" s="1"/>
  <c r="BE96" i="7" a="1"/>
  <c r="BE96" i="7" s="1"/>
  <c r="BE86" i="7" a="1"/>
  <c r="BE86" i="7" s="1"/>
  <c r="BE76" i="7" a="1"/>
  <c r="BE76" i="7" s="1"/>
  <c r="BE72" i="7" a="1"/>
  <c r="BE72" i="7" s="1"/>
  <c r="BE64" i="7" a="1"/>
  <c r="BE64" i="7" s="1"/>
  <c r="BE46" i="7" a="1"/>
  <c r="BE46" i="7" s="1"/>
  <c r="BE31" i="7" a="1"/>
  <c r="BE31" i="7" s="1"/>
  <c r="BE101" i="7" a="1"/>
  <c r="BE101" i="7" s="1"/>
  <c r="BE95" i="7" a="1"/>
  <c r="BE95" i="7" s="1"/>
  <c r="BE90" i="7" a="1"/>
  <c r="BE90" i="7" s="1"/>
  <c r="BE78" i="7" a="1"/>
  <c r="BE78" i="7" s="1"/>
  <c r="BE57" i="7" a="1"/>
  <c r="BE57" i="7" s="1"/>
  <c r="BE47" i="7" a="1"/>
  <c r="BE47" i="7" s="1"/>
  <c r="BE184" i="7" a="1"/>
  <c r="BE184" i="7" s="1"/>
  <c r="BE327" i="7" a="1"/>
  <c r="BE327" i="7" s="1"/>
  <c r="BE109" i="7" a="1"/>
  <c r="BE109" i="7" s="1"/>
  <c r="BE179" i="7" a="1"/>
  <c r="BE179" i="7" s="1"/>
  <c r="BE63" i="7" a="1"/>
  <c r="BE63" i="7" s="1"/>
  <c r="BE58" i="7" a="1"/>
  <c r="BE58" i="7" s="1"/>
  <c r="BE210" i="7" a="1"/>
  <c r="BE210" i="7" s="1"/>
  <c r="BE173" i="7" a="1"/>
  <c r="BE173" i="7" s="1"/>
  <c r="BE166" i="7" a="1"/>
  <c r="BE166" i="7" s="1"/>
  <c r="BF5" i="7"/>
  <c r="Z367" i="7" a="1"/>
  <c r="Z367" i="7" s="1"/>
  <c r="Z345" i="7" a="1"/>
  <c r="Z345" i="7" s="1"/>
  <c r="Z364" i="7" a="1"/>
  <c r="Z364" i="7" s="1"/>
  <c r="Z332" i="7" a="1"/>
  <c r="Z332" i="7" s="1"/>
  <c r="Z339" i="7" a="1"/>
  <c r="Z339" i="7" s="1"/>
  <c r="Z321" i="7" a="1"/>
  <c r="Z321" i="7" s="1"/>
  <c r="Z299" i="7" a="1"/>
  <c r="Z299" i="7" s="1"/>
  <c r="Z319" i="7" a="1"/>
  <c r="Z319" i="7" s="1"/>
  <c r="Z287" i="7" a="1"/>
  <c r="Z287" i="7" s="1"/>
  <c r="Z227" i="7" a="1"/>
  <c r="Z227" i="7" s="1"/>
  <c r="Z330" i="7" a="1"/>
  <c r="Z330" i="7" s="1"/>
  <c r="Z278" i="7" a="1"/>
  <c r="Z278" i="7" s="1"/>
  <c r="Z219" i="7" a="1"/>
  <c r="Z219" i="7" s="1"/>
  <c r="Z232" i="7" a="1"/>
  <c r="Z232" i="7" s="1"/>
  <c r="Z258" i="7" a="1"/>
  <c r="Z258" i="7" s="1"/>
  <c r="Z239" i="7" a="1"/>
  <c r="Z239" i="7" s="1"/>
  <c r="Z175" i="7" a="1"/>
  <c r="Z175" i="7" s="1"/>
  <c r="Z208" i="7" a="1"/>
  <c r="Z208" i="7" s="1"/>
  <c r="Z260" i="7" a="1"/>
  <c r="Z260" i="7" s="1"/>
  <c r="Z250" i="7" a="1"/>
  <c r="Z250" i="7" s="1"/>
  <c r="Z228" i="7" a="1"/>
  <c r="Z228" i="7" s="1"/>
  <c r="Z283" i="7" a="1"/>
  <c r="Z283" i="7" s="1"/>
  <c r="Z168" i="7" a="1"/>
  <c r="Z168" i="7" s="1"/>
  <c r="Z194" i="7" a="1"/>
  <c r="Z194" i="7" s="1"/>
  <c r="Z164" i="7" a="1"/>
  <c r="Z164" i="7" s="1"/>
  <c r="Z93" i="7" a="1"/>
  <c r="Z93" i="7" s="1"/>
  <c r="Z130" i="7" a="1"/>
  <c r="Z130" i="7" s="1"/>
  <c r="Z184" i="7" a="1"/>
  <c r="Z184" i="7" s="1"/>
  <c r="Z108" i="7" a="1"/>
  <c r="Z108" i="7" s="1"/>
  <c r="Z139" i="7" a="1"/>
  <c r="Z139" i="7" s="1"/>
  <c r="Z172" i="7" a="1"/>
  <c r="Z172" i="7" s="1"/>
  <c r="Z276" i="7" a="1"/>
  <c r="Z276" i="7" s="1"/>
  <c r="Z70" i="7" a="1"/>
  <c r="Z70" i="7" s="1"/>
  <c r="Z127" i="7" a="1"/>
  <c r="Z127" i="7" s="1"/>
  <c r="Z116" i="7" a="1"/>
  <c r="Z116" i="7" s="1"/>
  <c r="Z42" i="7" a="1"/>
  <c r="Z42" i="7" s="1"/>
  <c r="Z83" i="7" a="1"/>
  <c r="Z83" i="7" s="1"/>
  <c r="Z30" i="7" a="1"/>
  <c r="Z30" i="7" s="1"/>
  <c r="Z35" i="7" a="1"/>
  <c r="Z35" i="7" s="1"/>
  <c r="Z44" i="7" a="1"/>
  <c r="Z44" i="7" s="1"/>
  <c r="Z50" i="7" a="1"/>
  <c r="Z50" i="7" s="1"/>
  <c r="Z21" i="7" a="1"/>
  <c r="Z21" i="7" s="1"/>
  <c r="Z51" i="7" a="1"/>
  <c r="Z51" i="7" s="1"/>
  <c r="Z48" i="7" a="1"/>
  <c r="Z48" i="7" s="1"/>
  <c r="Z16" i="7" a="1"/>
  <c r="Z16" i="7" s="1"/>
  <c r="Z22" i="7" a="1"/>
  <c r="Z22" i="7" s="1"/>
  <c r="Z365" i="7" a="1"/>
  <c r="Z365" i="7" s="1"/>
  <c r="Z344" i="7" a="1"/>
  <c r="Z344" i="7" s="1"/>
  <c r="Z358" i="7" a="1"/>
  <c r="Z358" i="7" s="1"/>
  <c r="Z341" i="7" a="1"/>
  <c r="Z341" i="7" s="1"/>
  <c r="Z335" i="7" a="1"/>
  <c r="Z335" i="7" s="1"/>
  <c r="Z316" i="7" a="1"/>
  <c r="Z316" i="7" s="1"/>
  <c r="Z325" i="7" a="1"/>
  <c r="Z325" i="7" s="1"/>
  <c r="Z314" i="7" a="1"/>
  <c r="Z314" i="7" s="1"/>
  <c r="Z286" i="7" a="1"/>
  <c r="Z286" i="7" s="1"/>
  <c r="Z222" i="7" a="1"/>
  <c r="Z222" i="7" s="1"/>
  <c r="Z279" i="7" a="1"/>
  <c r="Z279" i="7" s="1"/>
  <c r="Z359" i="7" a="1"/>
  <c r="Z359" i="7" s="1"/>
  <c r="Z218" i="7" a="1"/>
  <c r="Z218" i="7" s="1"/>
  <c r="Z269" i="7" a="1"/>
  <c r="Z269" i="7" s="1"/>
  <c r="Z247" i="7" a="1"/>
  <c r="Z247" i="7" s="1"/>
  <c r="Z226" i="7" a="1"/>
  <c r="Z226" i="7" s="1"/>
  <c r="Z170" i="7" a="1"/>
  <c r="Z170" i="7" s="1"/>
  <c r="Z207" i="7" a="1"/>
  <c r="Z207" i="7" s="1"/>
  <c r="Z236" i="7" a="1"/>
  <c r="Z236" i="7" s="1"/>
  <c r="Z209" i="7" a="1"/>
  <c r="Z209" i="7" s="1"/>
  <c r="Z216" i="7" a="1"/>
  <c r="Z216" i="7" s="1"/>
  <c r="Z235" i="7" a="1"/>
  <c r="Z235" i="7" s="1"/>
  <c r="Z152" i="7" a="1"/>
  <c r="Z152" i="7" s="1"/>
  <c r="Z183" i="7" a="1"/>
  <c r="Z183" i="7" s="1"/>
  <c r="Z161" i="7" a="1"/>
  <c r="Z161" i="7" s="1"/>
  <c r="Z88" i="7" a="1"/>
  <c r="Z88" i="7" s="1"/>
  <c r="Z119" i="7" a="1"/>
  <c r="Z119" i="7" s="1"/>
  <c r="Z150" i="7" a="1"/>
  <c r="Z150" i="7" s="1"/>
  <c r="Z97" i="7" a="1"/>
  <c r="Z97" i="7" s="1"/>
  <c r="Z134" i="7" a="1"/>
  <c r="Z134" i="7" s="1"/>
  <c r="Z147" i="7" a="1"/>
  <c r="Z147" i="7" s="1"/>
  <c r="Z240" i="7" a="1"/>
  <c r="Z240" i="7" s="1"/>
  <c r="Z65" i="7" a="1"/>
  <c r="Z65" i="7" s="1"/>
  <c r="Z126" i="7" a="1"/>
  <c r="Z126" i="7" s="1"/>
  <c r="Z363" i="7" a="1"/>
  <c r="Z363" i="7" s="1"/>
  <c r="Z337" i="7" a="1"/>
  <c r="Z337" i="7" s="1"/>
  <c r="Z343" i="7" a="1"/>
  <c r="Z343" i="7" s="1"/>
  <c r="Z338" i="7" a="1"/>
  <c r="Z338" i="7" s="1"/>
  <c r="Z311" i="7" a="1"/>
  <c r="Z311" i="7" s="1"/>
  <c r="Z305" i="7" a="1"/>
  <c r="Z305" i="7" s="1"/>
  <c r="Z324" i="7" a="1"/>
  <c r="Z324" i="7" s="1"/>
  <c r="Z303" i="7" a="1"/>
  <c r="Z303" i="7" s="1"/>
  <c r="Z275" i="7" a="1"/>
  <c r="Z275" i="7" s="1"/>
  <c r="Z308" i="7" a="1"/>
  <c r="Z308" i="7" s="1"/>
  <c r="Z274" i="7" a="1"/>
  <c r="Z274" i="7" s="1"/>
  <c r="Z342" i="7" a="1"/>
  <c r="Z342" i="7" s="1"/>
  <c r="Z210" i="7" a="1"/>
  <c r="Z210" i="7" s="1"/>
  <c r="Z268" i="7" a="1"/>
  <c r="Z268" i="7" s="1"/>
  <c r="Z246" i="7" a="1"/>
  <c r="Z246" i="7" s="1"/>
  <c r="Z223" i="7" a="1"/>
  <c r="Z223" i="7" s="1"/>
  <c r="Z272" i="7" a="1"/>
  <c r="Z272" i="7" s="1"/>
  <c r="Z201" i="7" a="1"/>
  <c r="Z201" i="7" s="1"/>
  <c r="Z271" i="7" a="1"/>
  <c r="Z271" i="7" s="1"/>
  <c r="Z198" i="7" a="1"/>
  <c r="Z198" i="7" s="1"/>
  <c r="Z193" i="7" a="1"/>
  <c r="Z193" i="7" s="1"/>
  <c r="Z211" i="7" a="1"/>
  <c r="Z211" i="7" s="1"/>
  <c r="Z213" i="7" a="1"/>
  <c r="Z213" i="7" s="1"/>
  <c r="Z156" i="7" a="1"/>
  <c r="Z156" i="7" s="1"/>
  <c r="Z155" i="7" a="1"/>
  <c r="Z155" i="7" s="1"/>
  <c r="Z233" i="7" a="1"/>
  <c r="Z233" i="7" s="1"/>
  <c r="Z114" i="7" a="1"/>
  <c r="Z114" i="7" s="1"/>
  <c r="Z146" i="7" a="1"/>
  <c r="Z146" i="7" s="1"/>
  <c r="Z92" i="7" a="1"/>
  <c r="Z92" i="7" s="1"/>
  <c r="Z123" i="7" a="1"/>
  <c r="Z123" i="7" s="1"/>
  <c r="Z143" i="7" a="1"/>
  <c r="Z143" i="7" s="1"/>
  <c r="Z154" i="7" a="1"/>
  <c r="Z154" i="7" s="1"/>
  <c r="Z54" i="7" a="1"/>
  <c r="Z54" i="7" s="1"/>
  <c r="Z121" i="7" a="1"/>
  <c r="Z121" i="7" s="1"/>
  <c r="Z110" i="7" a="1"/>
  <c r="Z110" i="7" s="1"/>
  <c r="Z214" i="7" a="1"/>
  <c r="Z214" i="7" s="1"/>
  <c r="Z99" i="7" a="1"/>
  <c r="Z99" i="7" s="1"/>
  <c r="Z76" i="7" a="1"/>
  <c r="Z76" i="7" s="1"/>
  <c r="Z41" i="7" a="1"/>
  <c r="Z41" i="7" s="1"/>
  <c r="Z178" i="7" a="1"/>
  <c r="Z178" i="7" s="1"/>
  <c r="Z56" i="7" a="1"/>
  <c r="Z56" i="7" s="1"/>
  <c r="Z17" i="7" a="1"/>
  <c r="Z17" i="7" s="1"/>
  <c r="Z28" i="7" a="1"/>
  <c r="Z28" i="7" s="1"/>
  <c r="AA5" i="7"/>
  <c r="Z12" i="7" a="1"/>
  <c r="Z12" i="7" s="1"/>
  <c r="Z336" i="7" a="1"/>
  <c r="Z336" i="7" s="1"/>
  <c r="Z354" i="7" a="1"/>
  <c r="Z354" i="7" s="1"/>
  <c r="Z300" i="7" a="1"/>
  <c r="Z300" i="7" s="1"/>
  <c r="Z318" i="7" a="1"/>
  <c r="Z318" i="7" s="1"/>
  <c r="Z302" i="7" a="1"/>
  <c r="Z302" i="7" s="1"/>
  <c r="Z331" i="7" a="1"/>
  <c r="Z331" i="7" s="1"/>
  <c r="Z257" i="7" a="1"/>
  <c r="Z257" i="7" s="1"/>
  <c r="Z220" i="7" a="1"/>
  <c r="Z220" i="7" s="1"/>
  <c r="Z196" i="7" a="1"/>
  <c r="Z196" i="7" s="1"/>
  <c r="Z190" i="7" a="1"/>
  <c r="Z190" i="7" s="1"/>
  <c r="Z204" i="7" a="1"/>
  <c r="Z204" i="7" s="1"/>
  <c r="Z151" i="7" a="1"/>
  <c r="Z151" i="7" s="1"/>
  <c r="Z225" i="7" a="1"/>
  <c r="Z225" i="7" s="1"/>
  <c r="Z141" i="7" a="1"/>
  <c r="Z141" i="7" s="1"/>
  <c r="Z118" i="7" a="1"/>
  <c r="Z118" i="7" s="1"/>
  <c r="Z145" i="7" a="1"/>
  <c r="Z145" i="7" s="1"/>
  <c r="Z115" i="7" a="1"/>
  <c r="Z115" i="7" s="1"/>
  <c r="Z101" i="7" a="1"/>
  <c r="Z101" i="7" s="1"/>
  <c r="Z73" i="7" a="1"/>
  <c r="Z73" i="7" s="1"/>
  <c r="Z94" i="7" a="1"/>
  <c r="Z94" i="7" s="1"/>
  <c r="Z15" i="7" a="1"/>
  <c r="Z15" i="7" s="1"/>
  <c r="Z68" i="7" a="1"/>
  <c r="Z68" i="7" s="1"/>
  <c r="Z362" i="7" a="1"/>
  <c r="Z362" i="7" s="1"/>
  <c r="Z340" i="7" a="1"/>
  <c r="Z340" i="7" s="1"/>
  <c r="Z306" i="7" a="1"/>
  <c r="Z306" i="7" s="1"/>
  <c r="Z320" i="7" a="1"/>
  <c r="Z320" i="7" s="1"/>
  <c r="Z270" i="7" a="1"/>
  <c r="Z270" i="7" s="1"/>
  <c r="Z360" i="7" a="1"/>
  <c r="Z360" i="7" s="1"/>
  <c r="Z205" i="7" a="1"/>
  <c r="Z205" i="7" s="1"/>
  <c r="Z285" i="7" a="1"/>
  <c r="Z285" i="7" s="1"/>
  <c r="Z263" i="7" a="1"/>
  <c r="Z263" i="7" s="1"/>
  <c r="Z253" i="7" a="1"/>
  <c r="Z253" i="7" s="1"/>
  <c r="Z176" i="7" a="1"/>
  <c r="Z176" i="7" s="1"/>
  <c r="Z188" i="7" a="1"/>
  <c r="Z188" i="7" s="1"/>
  <c r="Z136" i="7" a="1"/>
  <c r="Z136" i="7" s="1"/>
  <c r="Z103" i="7" a="1"/>
  <c r="Z103" i="7" s="1"/>
  <c r="Z262" i="7" a="1"/>
  <c r="Z262" i="7" s="1"/>
  <c r="Z142" i="7" a="1"/>
  <c r="Z142" i="7" s="1"/>
  <c r="Z49" i="7" a="1"/>
  <c r="Z49" i="7" s="1"/>
  <c r="Z105" i="7" a="1"/>
  <c r="Z105" i="7" s="1"/>
  <c r="Z85" i="7" a="1"/>
  <c r="Z85" i="7" s="1"/>
  <c r="Z86" i="7" a="1"/>
  <c r="Z86" i="7" s="1"/>
  <c r="Z79" i="7" a="1"/>
  <c r="Z79" i="7" s="1"/>
  <c r="Z24" i="7" a="1"/>
  <c r="Z24" i="7" s="1"/>
  <c r="Z10" i="7" a="1"/>
  <c r="Z10" i="7" s="1"/>
  <c r="Z353" i="7" a="1"/>
  <c r="Z353" i="7" s="1"/>
  <c r="Z333" i="7" a="1"/>
  <c r="Z333" i="7" s="1"/>
  <c r="Z349" i="7" a="1"/>
  <c r="Z349" i="7" s="1"/>
  <c r="Z352" i="7" a="1"/>
  <c r="Z352" i="7" s="1"/>
  <c r="Z334" i="7" a="1"/>
  <c r="Z334" i="7" s="1"/>
  <c r="Z315" i="7" a="1"/>
  <c r="Z315" i="7" s="1"/>
  <c r="Z327" i="7" a="1"/>
  <c r="Z327" i="7" s="1"/>
  <c r="Z307" i="7" a="1"/>
  <c r="Z307" i="7" s="1"/>
  <c r="Z243" i="7" a="1"/>
  <c r="Z243" i="7" s="1"/>
  <c r="Z288" i="7" a="1"/>
  <c r="Z288" i="7" s="1"/>
  <c r="Z293" i="7" a="1"/>
  <c r="Z293" i="7" s="1"/>
  <c r="Z231" i="7" a="1"/>
  <c r="Z231" i="7" s="1"/>
  <c r="Z266" i="7" a="1"/>
  <c r="Z266" i="7" s="1"/>
  <c r="Z244" i="7" a="1"/>
  <c r="Z244" i="7" s="1"/>
  <c r="Z282" i="7" a="1"/>
  <c r="Z282" i="7" s="1"/>
  <c r="Z191" i="7" a="1"/>
  <c r="Z191" i="7" s="1"/>
  <c r="Z234" i="7" a="1"/>
  <c r="Z234" i="7" s="1"/>
  <c r="Z169" i="7" a="1"/>
  <c r="Z169" i="7" s="1"/>
  <c r="Z264" i="7" a="1"/>
  <c r="Z264" i="7" s="1"/>
  <c r="Z165" i="7" a="1"/>
  <c r="Z165" i="7" s="1"/>
  <c r="Z158" i="7" a="1"/>
  <c r="Z158" i="7" s="1"/>
  <c r="Z174" i="7" a="1"/>
  <c r="Z174" i="7" s="1"/>
  <c r="Z221" i="7" a="1"/>
  <c r="Z221" i="7" s="1"/>
  <c r="Z189" i="7" a="1"/>
  <c r="Z189" i="7" s="1"/>
  <c r="Z109" i="7" a="1"/>
  <c r="Z109" i="7" s="1"/>
  <c r="Z148" i="7" a="1"/>
  <c r="Z148" i="7" s="1"/>
  <c r="Z237" i="7" a="1"/>
  <c r="Z237" i="7" s="1"/>
  <c r="Z124" i="7" a="1"/>
  <c r="Z124" i="7" s="1"/>
  <c r="Z162" i="7" a="1"/>
  <c r="Z162" i="7" s="1"/>
  <c r="Z229" i="7" a="1"/>
  <c r="Z229" i="7" s="1"/>
  <c r="Z117" i="7" a="1"/>
  <c r="Z117" i="7" s="1"/>
  <c r="Z96" i="7" a="1"/>
  <c r="Z96" i="7" s="1"/>
  <c r="Z138" i="7" a="1"/>
  <c r="Z138" i="7" s="1"/>
  <c r="Z75" i="7" a="1"/>
  <c r="Z75" i="7" s="1"/>
  <c r="Z58" i="7" a="1"/>
  <c r="Z58" i="7" s="1"/>
  <c r="Z144" i="7" a="1"/>
  <c r="Z144" i="7" s="1"/>
  <c r="Z46" i="7" a="1"/>
  <c r="Z46" i="7" s="1"/>
  <c r="Z52" i="7" a="1"/>
  <c r="Z52" i="7" s="1"/>
  <c r="Z55" i="7" a="1"/>
  <c r="Z55" i="7" s="1"/>
  <c r="Z64" i="7" a="1"/>
  <c r="Z64" i="7" s="1"/>
  <c r="Z37" i="7" a="1"/>
  <c r="Z37" i="7" s="1"/>
  <c r="Z66" i="7" a="1"/>
  <c r="Z66" i="7" s="1"/>
  <c r="Z80" i="7" a="1"/>
  <c r="Z80" i="7" s="1"/>
  <c r="Z20" i="7" a="1"/>
  <c r="Z20" i="7" s="1"/>
  <c r="Z29" i="7" a="1"/>
  <c r="Z29" i="7" s="1"/>
  <c r="Z361" i="7" a="1"/>
  <c r="Z361" i="7" s="1"/>
  <c r="Z346" i="7" a="1"/>
  <c r="Z346" i="7" s="1"/>
  <c r="Z323" i="7" a="1"/>
  <c r="Z323" i="7" s="1"/>
  <c r="Z259" i="7" a="1"/>
  <c r="Z259" i="7" s="1"/>
  <c r="Z292" i="7" a="1"/>
  <c r="Z292" i="7" s="1"/>
  <c r="Z245" i="7" a="1"/>
  <c r="Z245" i="7" s="1"/>
  <c r="Z252" i="7" a="1"/>
  <c r="Z252" i="7" s="1"/>
  <c r="Z261" i="7" a="1"/>
  <c r="Z261" i="7" s="1"/>
  <c r="Z182" i="7" a="1"/>
  <c r="Z182" i="7" s="1"/>
  <c r="Z125" i="7" a="1"/>
  <c r="Z125" i="7" s="1"/>
  <c r="Z200" i="7" a="1"/>
  <c r="Z200" i="7" s="1"/>
  <c r="Z102" i="7" a="1"/>
  <c r="Z102" i="7" s="1"/>
  <c r="Z163" i="7" a="1"/>
  <c r="Z163" i="7" s="1"/>
  <c r="Z69" i="7" a="1"/>
  <c r="Z69" i="7" s="1"/>
  <c r="Z57" i="7" a="1"/>
  <c r="Z57" i="7" s="1"/>
  <c r="Z67" i="7" a="1"/>
  <c r="Z67" i="7" s="1"/>
  <c r="Z59" i="7" a="1"/>
  <c r="Z59" i="7" s="1"/>
  <c r="Z84" i="7" a="1"/>
  <c r="Z84" i="7" s="1"/>
  <c r="Z45" i="7" a="1"/>
  <c r="Z45" i="7" s="1"/>
  <c r="Z357" i="7" a="1"/>
  <c r="Z357" i="7" s="1"/>
  <c r="Z347" i="7" a="1"/>
  <c r="Z347" i="7" s="1"/>
  <c r="Z310" i="7" a="1"/>
  <c r="Z310" i="7" s="1"/>
  <c r="Z254" i="7" a="1"/>
  <c r="Z254" i="7" s="1"/>
  <c r="Z265" i="7" a="1"/>
  <c r="Z265" i="7" s="1"/>
  <c r="Z298" i="7" a="1"/>
  <c r="Z298" i="7" s="1"/>
  <c r="Z249" i="7" a="1"/>
  <c r="Z249" i="7" s="1"/>
  <c r="Z187" i="7" a="1"/>
  <c r="Z187" i="7" s="1"/>
  <c r="Z171" i="7" a="1"/>
  <c r="Z171" i="7" s="1"/>
  <c r="Z120" i="7" a="1"/>
  <c r="Z120" i="7" s="1"/>
  <c r="Z140" i="7" a="1"/>
  <c r="Z140" i="7" s="1"/>
  <c r="Z203" i="7" a="1"/>
  <c r="Z203" i="7" s="1"/>
  <c r="Z160" i="7" a="1"/>
  <c r="Z160" i="7" s="1"/>
  <c r="Z53" i="7" a="1"/>
  <c r="Z53" i="7" s="1"/>
  <c r="Z43" i="7" a="1"/>
  <c r="Z43" i="7" s="1"/>
  <c r="Z47" i="7" a="1"/>
  <c r="Z47" i="7" s="1"/>
  <c r="Z27" i="7" a="1"/>
  <c r="Z27" i="7" s="1"/>
  <c r="Z77" i="7" a="1"/>
  <c r="Z77" i="7" s="1"/>
  <c r="Z26" i="7" a="1"/>
  <c r="Z26" i="7" s="1"/>
  <c r="Z328" i="7" a="1"/>
  <c r="Z328" i="7" s="1"/>
  <c r="Z290" i="7" a="1"/>
  <c r="Z290" i="7" s="1"/>
  <c r="Z313" i="7" a="1"/>
  <c r="Z313" i="7" s="1"/>
  <c r="Z280" i="7" a="1"/>
  <c r="Z280" i="7" s="1"/>
  <c r="Z267" i="7" a="1"/>
  <c r="Z267" i="7" s="1"/>
  <c r="Z206" i="7" a="1"/>
  <c r="Z206" i="7" s="1"/>
  <c r="Z296" i="7" a="1"/>
  <c r="Z296" i="7" s="1"/>
  <c r="Z166" i="7" a="1"/>
  <c r="Z166" i="7" s="1"/>
  <c r="Z294" i="7" a="1"/>
  <c r="Z294" i="7" s="1"/>
  <c r="Z135" i="7" a="1"/>
  <c r="Z135" i="7" s="1"/>
  <c r="Z192" i="7" a="1"/>
  <c r="Z192" i="7" s="1"/>
  <c r="Z137" i="7" a="1"/>
  <c r="Z137" i="7" s="1"/>
  <c r="Z122" i="7" a="1"/>
  <c r="Z122" i="7" s="1"/>
  <c r="Z100" i="7" a="1"/>
  <c r="Z100" i="7" s="1"/>
  <c r="Z40" i="7" a="1"/>
  <c r="Z40" i="7" s="1"/>
  <c r="Z61" i="7" a="1"/>
  <c r="Z61" i="7" s="1"/>
  <c r="Z33" i="7" a="1"/>
  <c r="Z33" i="7" s="1"/>
  <c r="Z18" i="7" a="1"/>
  <c r="Z18" i="7" s="1"/>
  <c r="Z350" i="7" a="1"/>
  <c r="Z350" i="7" s="1"/>
  <c r="Z368" i="7" a="1"/>
  <c r="Z368" i="7" s="1"/>
  <c r="Z309" i="7" a="1"/>
  <c r="Z309" i="7" s="1"/>
  <c r="Z238" i="7" a="1"/>
  <c r="Z238" i="7" s="1"/>
  <c r="Z242" i="7" a="1"/>
  <c r="Z242" i="7" s="1"/>
  <c r="Z281" i="7" a="1"/>
  <c r="Z281" i="7" s="1"/>
  <c r="Z217" i="7" a="1"/>
  <c r="Z217" i="7" s="1"/>
  <c r="Z179" i="7" a="1"/>
  <c r="Z179" i="7" s="1"/>
  <c r="Z177" i="7" a="1"/>
  <c r="Z177" i="7" s="1"/>
  <c r="Z104" i="7" a="1"/>
  <c r="Z104" i="7" s="1"/>
  <c r="Z129" i="7" a="1"/>
  <c r="Z129" i="7" s="1"/>
  <c r="Z133" i="7" a="1"/>
  <c r="Z133" i="7" s="1"/>
  <c r="Z132" i="7" a="1"/>
  <c r="Z132" i="7" s="1"/>
  <c r="Z89" i="7" a="1"/>
  <c r="Z89" i="7" s="1"/>
  <c r="Z25" i="7" a="1"/>
  <c r="Z25" i="7" s="1"/>
  <c r="Z39" i="7" a="1"/>
  <c r="Z39" i="7" s="1"/>
  <c r="Z19" i="7" a="1"/>
  <c r="Z19" i="7" s="1"/>
  <c r="Z34" i="7" a="1"/>
  <c r="Z34" i="7" s="1"/>
  <c r="Z366" i="7" a="1"/>
  <c r="Z366" i="7" s="1"/>
  <c r="Z351" i="7" a="1"/>
  <c r="Z351" i="7" s="1"/>
  <c r="Z304" i="7" a="1"/>
  <c r="Z304" i="7" s="1"/>
  <c r="Z297" i="7" a="1"/>
  <c r="Z297" i="7" s="1"/>
  <c r="Z230" i="7" a="1"/>
  <c r="Z230" i="7" s="1"/>
  <c r="Z248" i="7" a="1"/>
  <c r="Z248" i="7" s="1"/>
  <c r="Z185" i="7" a="1"/>
  <c r="Z185" i="7" s="1"/>
  <c r="Z159" i="7" a="1"/>
  <c r="Z159" i="7" s="1"/>
  <c r="Z157" i="7" a="1"/>
  <c r="Z157" i="7" s="1"/>
  <c r="Z197" i="7" a="1"/>
  <c r="Z197" i="7" s="1"/>
  <c r="Z113" i="7" a="1"/>
  <c r="Z113" i="7" s="1"/>
  <c r="Z128" i="7" a="1"/>
  <c r="Z128" i="7" s="1"/>
  <c r="Z106" i="7" a="1"/>
  <c r="Z106" i="7" s="1"/>
  <c r="Z91" i="7" a="1"/>
  <c r="Z91" i="7" s="1"/>
  <c r="Z63" i="7" a="1"/>
  <c r="Z63" i="7" s="1"/>
  <c r="Z81" i="7" a="1"/>
  <c r="Z81" i="7" s="1"/>
  <c r="Z13" i="7" a="1"/>
  <c r="Z13" i="7" s="1"/>
  <c r="Z31" i="7" a="1"/>
  <c r="Z31" i="7" s="1"/>
  <c r="Z348" i="7" a="1"/>
  <c r="Z348" i="7" s="1"/>
  <c r="Z295" i="7" a="1"/>
  <c r="Z295" i="7" s="1"/>
  <c r="Z326" i="7" a="1"/>
  <c r="Z326" i="7" s="1"/>
  <c r="Z289" i="7" a="1"/>
  <c r="Z289" i="7" s="1"/>
  <c r="Z284" i="7" a="1"/>
  <c r="Z284" i="7" s="1"/>
  <c r="Z241" i="7" a="1"/>
  <c r="Z241" i="7" s="1"/>
  <c r="Z180" i="7" a="1"/>
  <c r="Z180" i="7" s="1"/>
  <c r="Z167" i="7" a="1"/>
  <c r="Z167" i="7" s="1"/>
  <c r="Z215" i="7" a="1"/>
  <c r="Z215" i="7" s="1"/>
  <c r="Z181" i="7" a="1"/>
  <c r="Z181" i="7" s="1"/>
  <c r="Z195" i="7" a="1"/>
  <c r="Z195" i="7" s="1"/>
  <c r="Z112" i="7" a="1"/>
  <c r="Z112" i="7" s="1"/>
  <c r="Z95" i="7" a="1"/>
  <c r="Z95" i="7" s="1"/>
  <c r="Z224" i="7" a="1"/>
  <c r="Z224" i="7" s="1"/>
  <c r="Z60" i="7" a="1"/>
  <c r="Z60" i="7" s="1"/>
  <c r="Z72" i="7" a="1"/>
  <c r="Z72" i="7" s="1"/>
  <c r="Z11" i="7" a="1"/>
  <c r="Z11" i="7" s="1"/>
  <c r="Z23" i="7" a="1"/>
  <c r="Z23" i="7" s="1"/>
  <c r="Z356" i="7" a="1"/>
  <c r="Z356" i="7" s="1"/>
  <c r="Z322" i="7" a="1"/>
  <c r="Z322" i="7" s="1"/>
  <c r="Z312" i="7" a="1"/>
  <c r="Z312" i="7" s="1"/>
  <c r="Z291" i="7" a="1"/>
  <c r="Z291" i="7" s="1"/>
  <c r="Z255" i="7" a="1"/>
  <c r="Z255" i="7" s="1"/>
  <c r="Z202" i="7" a="1"/>
  <c r="Z202" i="7" s="1"/>
  <c r="Z317" i="7" a="1"/>
  <c r="Z317" i="7" s="1"/>
  <c r="Z153" i="7" a="1"/>
  <c r="Z153" i="7" s="1"/>
  <c r="Z251" i="7" a="1"/>
  <c r="Z251" i="7" s="1"/>
  <c r="Z98" i="7" a="1"/>
  <c r="Z98" i="7" s="1"/>
  <c r="Z149" i="7" a="1"/>
  <c r="Z149" i="7" s="1"/>
  <c r="Z131" i="7" a="1"/>
  <c r="Z131" i="7" s="1"/>
  <c r="Z111" i="7" a="1"/>
  <c r="Z111" i="7" s="1"/>
  <c r="Z212" i="7" a="1"/>
  <c r="Z212" i="7" s="1"/>
  <c r="Z78" i="7" a="1"/>
  <c r="Z78" i="7" s="1"/>
  <c r="Z38" i="7" a="1"/>
  <c r="Z38" i="7" s="1"/>
  <c r="Z36" i="7" a="1"/>
  <c r="Z36" i="7" s="1"/>
  <c r="Z14" i="7" a="1"/>
  <c r="Z14" i="7" s="1"/>
  <c r="Z369" i="7" a="1"/>
  <c r="Z369" i="7" s="1"/>
  <c r="Z355" i="7" a="1"/>
  <c r="Z355" i="7" s="1"/>
  <c r="Z329" i="7" a="1"/>
  <c r="Z329" i="7" s="1"/>
  <c r="Z301" i="7" a="1"/>
  <c r="Z301" i="7" s="1"/>
  <c r="Z273" i="7" a="1"/>
  <c r="Z273" i="7" s="1"/>
  <c r="Z256" i="7" a="1"/>
  <c r="Z256" i="7" s="1"/>
  <c r="Z186" i="7" a="1"/>
  <c r="Z186" i="7" s="1"/>
  <c r="Z277" i="7" a="1"/>
  <c r="Z277" i="7" s="1"/>
  <c r="Z199" i="7" a="1"/>
  <c r="Z199" i="7" s="1"/>
  <c r="Z173" i="7" a="1"/>
  <c r="Z173" i="7" s="1"/>
  <c r="Z87" i="7" a="1"/>
  <c r="Z87" i="7" s="1"/>
  <c r="Z107" i="7" a="1"/>
  <c r="Z107" i="7" s="1"/>
  <c r="Z90" i="7" a="1"/>
  <c r="Z90" i="7" s="1"/>
  <c r="Z74" i="7" a="1"/>
  <c r="Z74" i="7" s="1"/>
  <c r="Z71" i="7" a="1"/>
  <c r="Z71" i="7" s="1"/>
  <c r="Z82" i="7" a="1"/>
  <c r="Z82" i="7" s="1"/>
  <c r="Z32" i="7" a="1"/>
  <c r="Z32" i="7" s="1"/>
  <c r="Z9" i="7"/>
  <c r="Z62" i="7" a="1"/>
  <c r="Z62" i="7" s="1"/>
  <c r="BE9" i="7"/>
  <c r="DU5" i="7"/>
  <c r="DV10" i="7"/>
  <c r="DV120" i="7"/>
  <c r="DV313" i="7"/>
  <c r="DV292" i="7"/>
  <c r="DV31" i="7"/>
  <c r="DV63" i="7"/>
  <c r="DV229" i="7"/>
  <c r="DV338" i="7"/>
  <c r="DV46" i="7"/>
  <c r="DV154" i="7"/>
  <c r="DV141" i="7"/>
  <c r="DV351" i="7"/>
  <c r="DV105" i="7"/>
  <c r="DV69" i="7"/>
  <c r="DV196" i="7"/>
  <c r="DV11" i="7"/>
  <c r="DV140" i="7"/>
  <c r="DV190" i="7"/>
  <c r="DV179" i="7"/>
  <c r="DV133" i="7"/>
  <c r="DV242" i="7"/>
  <c r="DV249" i="7"/>
  <c r="DV348" i="7"/>
  <c r="DV54" i="7"/>
  <c r="DV219" i="7"/>
  <c r="DV301" i="7"/>
  <c r="DT6" i="7"/>
  <c r="DV32" i="7"/>
  <c r="DV111" i="7"/>
  <c r="DV166" i="7"/>
  <c r="DV101" i="7"/>
  <c r="DV353" i="7"/>
  <c r="DV131" i="7"/>
  <c r="DV321" i="7"/>
  <c r="DV176" i="7"/>
  <c r="DV45" i="7"/>
  <c r="DV35" i="7"/>
  <c r="DV129" i="7"/>
  <c r="DV42" i="7"/>
  <c r="DV37" i="7"/>
  <c r="DV197" i="7"/>
  <c r="DV102" i="7"/>
  <c r="DV113" i="7"/>
  <c r="DV193" i="7"/>
  <c r="DV194" i="7"/>
  <c r="DV276" i="7"/>
  <c r="DV147" i="7"/>
  <c r="DV279" i="7"/>
  <c r="DV344" i="7"/>
  <c r="DV312" i="7"/>
  <c r="DV347" i="7"/>
  <c r="DV315" i="7"/>
  <c r="DV333" i="7"/>
  <c r="DV275" i="7"/>
  <c r="DV281" i="7"/>
  <c r="DV213" i="7"/>
  <c r="DV175" i="7"/>
  <c r="DV143" i="7"/>
  <c r="DV294" i="7"/>
  <c r="DV298" i="7"/>
  <c r="DV300" i="7"/>
  <c r="DV270" i="7"/>
  <c r="DV185" i="7"/>
  <c r="DV310" i="7"/>
  <c r="DV228" i="7"/>
  <c r="DV173" i="7"/>
  <c r="DV258" i="7"/>
  <c r="DV207" i="7"/>
  <c r="DV290" i="7"/>
  <c r="DV241" i="7"/>
  <c r="DV103" i="7"/>
  <c r="DV40" i="7"/>
  <c r="DV214" i="7"/>
  <c r="DV91" i="7"/>
  <c r="DV28" i="7"/>
  <c r="DV222" i="7"/>
  <c r="DV358" i="7"/>
  <c r="DV108" i="7"/>
  <c r="DV260" i="7"/>
  <c r="DV86" i="7"/>
  <c r="DV128" i="7"/>
  <c r="DV218" i="7"/>
  <c r="DV110" i="7"/>
  <c r="DV33" i="7"/>
  <c r="DV100" i="7"/>
  <c r="DV126" i="7"/>
  <c r="DV30" i="7"/>
  <c r="DW9" i="7"/>
  <c r="DW296" i="7" s="1"/>
  <c r="DV20" i="7"/>
  <c r="DV27" i="7"/>
  <c r="DV57" i="7"/>
  <c r="DV44" i="7"/>
  <c r="DV56" i="7"/>
  <c r="DV340" i="7"/>
  <c r="DV308" i="7"/>
  <c r="DV343" i="7"/>
  <c r="DV311" i="7"/>
  <c r="DV306" i="7"/>
  <c r="DV369" i="7"/>
  <c r="DV326" i="7"/>
  <c r="DV212" i="7"/>
  <c r="DV171" i="7"/>
  <c r="DV139" i="7"/>
  <c r="DV293" i="7"/>
  <c r="DV297" i="7"/>
  <c r="DV278" i="7"/>
  <c r="DV257" i="7"/>
  <c r="DV174" i="7"/>
  <c r="DV282" i="7"/>
  <c r="DV227" i="7"/>
  <c r="DV162" i="7"/>
  <c r="DV254" i="7"/>
  <c r="DV206" i="7"/>
  <c r="DV288" i="7"/>
  <c r="DV221" i="7"/>
  <c r="DV92" i="7"/>
  <c r="DV29" i="7"/>
  <c r="DV199" i="7"/>
  <c r="DV80" i="7"/>
  <c r="DV17" i="7"/>
  <c r="DV217" i="7"/>
  <c r="DV236" i="7"/>
  <c r="DV97" i="7"/>
  <c r="DV235" i="7"/>
  <c r="DV75" i="7"/>
  <c r="DV121" i="7"/>
  <c r="DV211" i="7"/>
  <c r="DV104" i="7"/>
  <c r="DV186" i="7"/>
  <c r="DV285" i="7"/>
  <c r="DV117" i="7"/>
  <c r="DV25" i="7"/>
  <c r="DV233" i="7"/>
  <c r="DV15" i="7"/>
  <c r="DV21" i="7"/>
  <c r="DV22" i="7"/>
  <c r="DV23" i="7"/>
  <c r="DV24" i="7"/>
  <c r="DV368" i="7"/>
  <c r="DV336" i="7"/>
  <c r="DV304" i="7"/>
  <c r="DV339" i="7"/>
  <c r="DV307" i="7"/>
  <c r="DV299" i="7"/>
  <c r="DV334" i="7"/>
  <c r="DV266" i="7"/>
  <c r="DV202" i="7"/>
  <c r="DV167" i="7"/>
  <c r="DV135" i="7"/>
  <c r="DV265" i="7"/>
  <c r="DV296" i="7"/>
  <c r="DV277" i="7"/>
  <c r="DV248" i="7"/>
  <c r="DV267" i="7"/>
  <c r="DV226" i="7"/>
  <c r="DV152" i="7"/>
  <c r="DV253" i="7"/>
  <c r="DV268" i="7"/>
  <c r="DV82" i="7"/>
  <c r="DV181" i="7"/>
  <c r="DV289" i="7"/>
  <c r="DV216" i="7"/>
  <c r="DV74" i="7"/>
  <c r="DV64" i="7"/>
  <c r="DV198" i="7"/>
  <c r="DV180" i="7"/>
  <c r="DV94" i="7"/>
  <c r="DV170" i="7"/>
  <c r="DV16" i="7"/>
  <c r="DV12" i="7"/>
  <c r="DV164" i="7"/>
  <c r="DV205" i="7"/>
  <c r="DV209" i="7"/>
  <c r="DV19" i="7"/>
  <c r="DV70" i="7"/>
  <c r="DV210" i="7"/>
  <c r="DV215" i="7"/>
  <c r="DV98" i="7"/>
  <c r="DV99" i="7"/>
  <c r="DV240" i="7"/>
  <c r="DV14" i="7"/>
  <c r="DV144" i="7"/>
  <c r="DV243" i="7"/>
  <c r="DV13" i="7"/>
  <c r="DV360" i="7"/>
  <c r="DV328" i="7"/>
  <c r="DV363" i="7"/>
  <c r="DV331" i="7"/>
  <c r="DV366" i="7"/>
  <c r="DV291" i="7"/>
  <c r="DV318" i="7"/>
  <c r="DV245" i="7"/>
  <c r="DV191" i="7"/>
  <c r="DV159" i="7"/>
  <c r="DV127" i="7"/>
  <c r="DV354" i="7"/>
  <c r="DV263" i="7"/>
  <c r="DV337" i="7"/>
  <c r="DV246" i="7"/>
  <c r="DV142" i="7"/>
  <c r="DV252" i="7"/>
  <c r="DV204" i="7"/>
  <c r="DV361" i="7"/>
  <c r="DV231" i="7"/>
  <c r="DV182" i="7"/>
  <c r="DV342" i="7"/>
  <c r="DV177" i="7"/>
  <c r="DV71" i="7"/>
  <c r="DV325" i="7"/>
  <c r="DV136" i="7"/>
  <c r="DV59" i="7"/>
  <c r="DV269" i="7"/>
  <c r="DV169" i="7"/>
  <c r="DV150" i="7"/>
  <c r="DV58" i="7"/>
  <c r="DV161" i="7"/>
  <c r="DV192" i="7"/>
  <c r="DV76" i="7"/>
  <c r="DV156" i="7"/>
  <c r="DV88" i="7"/>
  <c r="DV122" i="7"/>
  <c r="DV200" i="7"/>
  <c r="DV90" i="7"/>
  <c r="DV85" i="7"/>
  <c r="DV89" i="7"/>
  <c r="DV72" i="7"/>
  <c r="DV130" i="7"/>
  <c r="DV41" i="7"/>
  <c r="DV118" i="7"/>
  <c r="DV158" i="7"/>
  <c r="DV60" i="7"/>
  <c r="DV256" i="7"/>
  <c r="DV112" i="7"/>
  <c r="DV48" i="7"/>
  <c r="DV178" i="7"/>
  <c r="DV165" i="7"/>
  <c r="DV137" i="7"/>
  <c r="DV52" i="7"/>
  <c r="DV124" i="7"/>
  <c r="DV148" i="7"/>
  <c r="DV65" i="7"/>
  <c r="DV138" i="7"/>
  <c r="DV77" i="7"/>
  <c r="DV116" i="7"/>
  <c r="DV188" i="7"/>
  <c r="DV73" i="7"/>
  <c r="DV51" i="7"/>
  <c r="DV55" i="7"/>
  <c r="DV67" i="7"/>
  <c r="DV95" i="7"/>
  <c r="DV36" i="7"/>
  <c r="DV83" i="7"/>
  <c r="DV352" i="7"/>
  <c r="DV320" i="7"/>
  <c r="DV355" i="7"/>
  <c r="DV323" i="7"/>
  <c r="DV365" i="7"/>
  <c r="DV283" i="7"/>
  <c r="DV302" i="7"/>
  <c r="DV234" i="7"/>
  <c r="DV183" i="7"/>
  <c r="DV151" i="7"/>
  <c r="DV346" i="7"/>
  <c r="DV314" i="7"/>
  <c r="DV322" i="7"/>
  <c r="DV280" i="7"/>
  <c r="DV201" i="7"/>
  <c r="DV350" i="7"/>
  <c r="DV250" i="7"/>
  <c r="DV356" i="7"/>
  <c r="DV324" i="7"/>
  <c r="DV359" i="7"/>
  <c r="DV327" i="7"/>
  <c r="DV362" i="7"/>
  <c r="DV287" i="7"/>
  <c r="DV305" i="7"/>
  <c r="DV244" i="7"/>
  <c r="DV187" i="7"/>
  <c r="DV155" i="7"/>
  <c r="DV123" i="7"/>
  <c r="DV329" i="7"/>
  <c r="DV349" i="7"/>
  <c r="DV317" i="7"/>
  <c r="DV224" i="7"/>
  <c r="DV132" i="7"/>
  <c r="DV251" i="7"/>
  <c r="DV203" i="7"/>
  <c r="DV286" i="7"/>
  <c r="DV230" i="7"/>
  <c r="DV172" i="7"/>
  <c r="DV272" i="7"/>
  <c r="DV78" i="7"/>
  <c r="DV107" i="7"/>
  <c r="DV238" i="7"/>
  <c r="DV160" i="7"/>
  <c r="DV81" i="7"/>
  <c r="DV184" i="7"/>
  <c r="DV247" i="7"/>
  <c r="DV367" i="7"/>
  <c r="DV66" i="7"/>
  <c r="DV96" i="7"/>
  <c r="DV68" i="7"/>
  <c r="DV43" i="7"/>
  <c r="DV87" i="7"/>
  <c r="DV47" i="7"/>
  <c r="DV237" i="7"/>
  <c r="DV168" i="7"/>
  <c r="DV114" i="7"/>
  <c r="DV208" i="7"/>
  <c r="DV225" i="7"/>
  <c r="DV357" i="7"/>
  <c r="DV163" i="7"/>
  <c r="DV295" i="7"/>
  <c r="DV332" i="7"/>
  <c r="DV62" i="7"/>
  <c r="DV146" i="7"/>
  <c r="DV145" i="7"/>
  <c r="DV273" i="7"/>
  <c r="DV232" i="7"/>
  <c r="DV274" i="7"/>
  <c r="DV303" i="7"/>
  <c r="DV223" i="7"/>
  <c r="DV34" i="7"/>
  <c r="DV93" i="7"/>
  <c r="DV119" i="7"/>
  <c r="DV239" i="7"/>
  <c r="DV345" i="7"/>
  <c r="DV261" i="7"/>
  <c r="DV195" i="7"/>
  <c r="DV364" i="7"/>
  <c r="DV79" i="7"/>
  <c r="DV106" i="7"/>
  <c r="DV149" i="7"/>
  <c r="DV115" i="7"/>
  <c r="DV53" i="7"/>
  <c r="DV134" i="7"/>
  <c r="DV38" i="7"/>
  <c r="DV18" i="7"/>
  <c r="DV259" i="7"/>
  <c r="DV271" i="7"/>
  <c r="DV330" i="7"/>
  <c r="DV309" i="7"/>
  <c r="DV319" i="7"/>
  <c r="DV84" i="7"/>
  <c r="DV26" i="7"/>
  <c r="DV220" i="7"/>
  <c r="DV125" i="7"/>
  <c r="DV109" i="7"/>
  <c r="DV157" i="7"/>
  <c r="DV39" i="7"/>
  <c r="DV49" i="7"/>
  <c r="DV262" i="7"/>
  <c r="DV284" i="7"/>
  <c r="DV153" i="7"/>
  <c r="DV264" i="7"/>
  <c r="DV255" i="7"/>
  <c r="DV335" i="7"/>
  <c r="DV3" i="7"/>
  <c r="DV2" i="7"/>
  <c r="DV4" i="7" s="1"/>
  <c r="B34" i="5"/>
  <c r="F33" i="5"/>
  <c r="D5" i="5"/>
  <c r="F5" i="5" s="1"/>
  <c r="AB74" i="1"/>
  <c r="F34" i="5" l="1"/>
  <c r="CY2" i="7"/>
  <c r="CZ3" i="7"/>
  <c r="CY3" i="7"/>
  <c r="DA2" i="7"/>
  <c r="CZ2" i="7"/>
  <c r="DC3" i="7"/>
  <c r="DB2" i="7"/>
  <c r="DA3" i="7"/>
  <c r="DC2" i="7"/>
  <c r="DB3" i="7"/>
  <c r="DD3" i="7"/>
  <c r="DE3" i="7"/>
  <c r="DD2" i="7"/>
  <c r="DF3" i="7"/>
  <c r="DE2" i="7"/>
  <c r="DF2" i="7"/>
  <c r="BF60" i="7" a="1"/>
  <c r="BF60" i="7" s="1"/>
  <c r="BF41" i="7" a="1"/>
  <c r="BF41" i="7" s="1"/>
  <c r="BF101" i="7" a="1"/>
  <c r="BF101" i="7" s="1"/>
  <c r="BF89" i="7" a="1"/>
  <c r="BF89" i="7" s="1"/>
  <c r="BF81" i="7" a="1"/>
  <c r="BF81" i="7" s="1"/>
  <c r="BF114" i="7" a="1"/>
  <c r="BF114" i="7" s="1"/>
  <c r="BF43" i="7" a="1"/>
  <c r="BF43" i="7" s="1"/>
  <c r="BF50" i="7" a="1"/>
  <c r="BF50" i="7" s="1"/>
  <c r="BF29" i="7" a="1"/>
  <c r="BF29" i="7" s="1"/>
  <c r="BF90" i="7" a="1"/>
  <c r="BF90" i="7" s="1"/>
  <c r="BF18" i="7" a="1"/>
  <c r="BF18" i="7" s="1"/>
  <c r="BF34" i="7" a="1"/>
  <c r="BF34" i="7" s="1"/>
  <c r="BF26" i="7" a="1"/>
  <c r="BF26" i="7" s="1"/>
  <c r="BF10" i="7" a="1"/>
  <c r="BF10" i="7" s="1"/>
  <c r="BF17" i="7" a="1"/>
  <c r="BF17" i="7" s="1"/>
  <c r="BF16" i="7" a="1"/>
  <c r="BF16" i="7" s="1"/>
  <c r="BF23" i="7" a="1"/>
  <c r="BF23" i="7" s="1"/>
  <c r="BF19" i="7" a="1"/>
  <c r="BF19" i="7" s="1"/>
  <c r="BF14" i="7" a="1"/>
  <c r="BF14" i="7" s="1"/>
  <c r="BF11" i="7" a="1"/>
  <c r="BF11" i="7" s="1"/>
  <c r="BF12" i="7" a="1"/>
  <c r="BF12" i="7" s="1"/>
  <c r="BF365" i="7" a="1"/>
  <c r="BF365" i="7" s="1"/>
  <c r="BF363" i="7" a="1"/>
  <c r="BF363" i="7" s="1"/>
  <c r="BF361" i="7" a="1"/>
  <c r="BF361" i="7" s="1"/>
  <c r="BF358" i="7" a="1"/>
  <c r="BF358" i="7" s="1"/>
  <c r="BF356" i="7" a="1"/>
  <c r="BF356" i="7" s="1"/>
  <c r="BF354" i="7" a="1"/>
  <c r="BF354" i="7" s="1"/>
  <c r="BF343" i="7" a="1"/>
  <c r="BF343" i="7" s="1"/>
  <c r="BF342" i="7" a="1"/>
  <c r="BF342" i="7" s="1"/>
  <c r="BF341" i="7" a="1"/>
  <c r="BF341" i="7" s="1"/>
  <c r="BF330" i="7" a="1"/>
  <c r="BF330" i="7" s="1"/>
  <c r="BF328" i="7" a="1"/>
  <c r="BF328" i="7" s="1"/>
  <c r="BF324" i="7" a="1"/>
  <c r="BF324" i="7" s="1"/>
  <c r="BF323" i="7" a="1"/>
  <c r="BF323" i="7" s="1"/>
  <c r="BF313" i="7" a="1"/>
  <c r="BF313" i="7" s="1"/>
  <c r="BF303" i="7" a="1"/>
  <c r="BF303" i="7" s="1"/>
  <c r="BF295" i="7" a="1"/>
  <c r="BF295" i="7" s="1"/>
  <c r="BF273" i="7" a="1"/>
  <c r="BF273" i="7" s="1"/>
  <c r="BF367" i="7" a="1"/>
  <c r="BF367" i="7" s="1"/>
  <c r="BF340" i="7" a="1"/>
  <c r="BF340" i="7" s="1"/>
  <c r="BF339" i="7" a="1"/>
  <c r="BF339" i="7" s="1"/>
  <c r="BF334" i="7" a="1"/>
  <c r="BF334" i="7" s="1"/>
  <c r="BF329" i="7" a="1"/>
  <c r="BF329" i="7" s="1"/>
  <c r="BF311" i="7" a="1"/>
  <c r="BF311" i="7" s="1"/>
  <c r="BF309" i="7" a="1"/>
  <c r="BF309" i="7" s="1"/>
  <c r="BF307" i="7" a="1"/>
  <c r="BF307" i="7" s="1"/>
  <c r="BF302" i="7" a="1"/>
  <c r="BF302" i="7" s="1"/>
  <c r="BF294" i="7" a="1"/>
  <c r="BF294" i="7" s="1"/>
  <c r="BF289" i="7" a="1"/>
  <c r="BF289" i="7" s="1"/>
  <c r="BF287" i="7" a="1"/>
  <c r="BF287" i="7" s="1"/>
  <c r="BF284" i="7" a="1"/>
  <c r="BF284" i="7" s="1"/>
  <c r="BF279" i="7" a="1"/>
  <c r="BF279" i="7" s="1"/>
  <c r="BF272" i="7" a="1"/>
  <c r="BF272" i="7" s="1"/>
  <c r="BF350" i="7" a="1"/>
  <c r="BF350" i="7" s="1"/>
  <c r="BF336" i="7" a="1"/>
  <c r="BF336" i="7" s="1"/>
  <c r="BF320" i="7" a="1"/>
  <c r="BF320" i="7" s="1"/>
  <c r="BF301" i="7" a="1"/>
  <c r="BF301" i="7" s="1"/>
  <c r="BF293" i="7" a="1"/>
  <c r="BF293" i="7" s="1"/>
  <c r="BF360" i="7" a="1"/>
  <c r="BF360" i="7" s="1"/>
  <c r="BF346" i="7" a="1"/>
  <c r="BF346" i="7" s="1"/>
  <c r="BF335" i="7" a="1"/>
  <c r="BF335" i="7" s="1"/>
  <c r="BF319" i="7" a="1"/>
  <c r="BF319" i="7" s="1"/>
  <c r="BF300" i="7" a="1"/>
  <c r="BF300" i="7" s="1"/>
  <c r="BF292" i="7" a="1"/>
  <c r="BF292" i="7" s="1"/>
  <c r="BF286" i="7" a="1"/>
  <c r="BF286" i="7" s="1"/>
  <c r="BF283" i="7" a="1"/>
  <c r="BF283" i="7" s="1"/>
  <c r="BF278" i="7" a="1"/>
  <c r="BF278" i="7" s="1"/>
  <c r="BF366" i="7" a="1"/>
  <c r="BF366" i="7" s="1"/>
  <c r="BF364" i="7" a="1"/>
  <c r="BF364" i="7" s="1"/>
  <c r="BF362" i="7" a="1"/>
  <c r="BF362" i="7" s="1"/>
  <c r="BF357" i="7" a="1"/>
  <c r="BF357" i="7" s="1"/>
  <c r="BF355" i="7" a="1"/>
  <c r="BF355" i="7" s="1"/>
  <c r="BF353" i="7" a="1"/>
  <c r="BF353" i="7" s="1"/>
  <c r="BF321" i="7" a="1"/>
  <c r="BF321" i="7" s="1"/>
  <c r="BF318" i="7" a="1"/>
  <c r="BF318" i="7" s="1"/>
  <c r="BF314" i="7" a="1"/>
  <c r="BF314" i="7" s="1"/>
  <c r="BF299" i="7" a="1"/>
  <c r="BF299" i="7" s="1"/>
  <c r="BF282" i="7" a="1"/>
  <c r="BF282" i="7" s="1"/>
  <c r="BF277" i="7" a="1"/>
  <c r="BF277" i="7" s="1"/>
  <c r="BF359" i="7" a="1"/>
  <c r="BF359" i="7" s="1"/>
  <c r="BF347" i="7" a="1"/>
  <c r="BF347" i="7" s="1"/>
  <c r="BF337" i="7" a="1"/>
  <c r="BF337" i="7" s="1"/>
  <c r="BF332" i="7" a="1"/>
  <c r="BF332" i="7" s="1"/>
  <c r="BF317" i="7" a="1"/>
  <c r="BF317" i="7" s="1"/>
  <c r="BF315" i="7" a="1"/>
  <c r="BF315" i="7" s="1"/>
  <c r="BF310" i="7" a="1"/>
  <c r="BF310" i="7" s="1"/>
  <c r="BF308" i="7" a="1"/>
  <c r="BF308" i="7" s="1"/>
  <c r="BF306" i="7" a="1"/>
  <c r="BF306" i="7" s="1"/>
  <c r="BF298" i="7" a="1"/>
  <c r="BF298" i="7" s="1"/>
  <c r="BF290" i="7" a="1"/>
  <c r="BF290" i="7" s="1"/>
  <c r="BF288" i="7" a="1"/>
  <c r="BF288" i="7" s="1"/>
  <c r="BF285" i="7" a="1"/>
  <c r="BF285" i="7" s="1"/>
  <c r="BF281" i="7" a="1"/>
  <c r="BF281" i="7" s="1"/>
  <c r="BF276" i="7" a="1"/>
  <c r="BF276" i="7" s="1"/>
  <c r="CL5" i="7"/>
  <c r="BF369" i="7" a="1"/>
  <c r="BF369" i="7" s="1"/>
  <c r="BF326" i="7" a="1"/>
  <c r="BF326" i="7" s="1"/>
  <c r="BF322" i="7" a="1"/>
  <c r="BF322" i="7" s="1"/>
  <c r="BF280" i="7" a="1"/>
  <c r="BF280" i="7" s="1"/>
  <c r="BF247" i="7" a="1"/>
  <c r="BF247" i="7" s="1"/>
  <c r="BF244" i="7" a="1"/>
  <c r="BF244" i="7" s="1"/>
  <c r="BF241" i="7" a="1"/>
  <c r="BF241" i="7" s="1"/>
  <c r="BF238" i="7" a="1"/>
  <c r="BF238" i="7" s="1"/>
  <c r="BF236" i="7" a="1"/>
  <c r="BF236" i="7" s="1"/>
  <c r="BF234" i="7" a="1"/>
  <c r="BF234" i="7" s="1"/>
  <c r="BF232" i="7" a="1"/>
  <c r="BF232" i="7" s="1"/>
  <c r="BF230" i="7" a="1"/>
  <c r="BF230" i="7" s="1"/>
  <c r="BF228" i="7" a="1"/>
  <c r="BF228" i="7" s="1"/>
  <c r="BF223" i="7" a="1"/>
  <c r="BF223" i="7" s="1"/>
  <c r="BF221" i="7" a="1"/>
  <c r="BF221" i="7" s="1"/>
  <c r="BF211" i="7" a="1"/>
  <c r="BF211" i="7" s="1"/>
  <c r="BF207" i="7" a="1"/>
  <c r="BF207" i="7" s="1"/>
  <c r="BF199" i="7" a="1"/>
  <c r="BF199" i="7" s="1"/>
  <c r="BF197" i="7" a="1"/>
  <c r="BF197" i="7" s="1"/>
  <c r="BF189" i="7" a="1"/>
  <c r="BF189" i="7" s="1"/>
  <c r="BF368" i="7" a="1"/>
  <c r="BF368" i="7" s="1"/>
  <c r="BF269" i="7" a="1"/>
  <c r="BF269" i="7" s="1"/>
  <c r="BF264" i="7" a="1"/>
  <c r="BF264" i="7" s="1"/>
  <c r="BF254" i="7" a="1"/>
  <c r="BF254" i="7" s="1"/>
  <c r="BF225" i="7" a="1"/>
  <c r="BF225" i="7" s="1"/>
  <c r="BF220" i="7" a="1"/>
  <c r="BF220" i="7" s="1"/>
  <c r="BF217" i="7" a="1"/>
  <c r="BF217" i="7" s="1"/>
  <c r="BF216" i="7" a="1"/>
  <c r="BF216" i="7" s="1"/>
  <c r="BF305" i="7" a="1"/>
  <c r="BF305" i="7" s="1"/>
  <c r="BF270" i="7" a="1"/>
  <c r="BF270" i="7" s="1"/>
  <c r="BF268" i="7" a="1"/>
  <c r="BF268" i="7" s="1"/>
  <c r="BF262" i="7" a="1"/>
  <c r="BF262" i="7" s="1"/>
  <c r="BF261" i="7" a="1"/>
  <c r="BF261" i="7" s="1"/>
  <c r="BF259" i="7" a="1"/>
  <c r="BF259" i="7" s="1"/>
  <c r="BF255" i="7" a="1"/>
  <c r="BF255" i="7" s="1"/>
  <c r="BF245" i="7" a="1"/>
  <c r="BF245" i="7" s="1"/>
  <c r="BF242" i="7" a="1"/>
  <c r="BF242" i="7" s="1"/>
  <c r="BF219" i="7" a="1"/>
  <c r="BF219" i="7" s="1"/>
  <c r="BF218" i="7" a="1"/>
  <c r="BF218" i="7" s="1"/>
  <c r="BF338" i="7" a="1"/>
  <c r="BF338" i="7" s="1"/>
  <c r="BF333" i="7" a="1"/>
  <c r="BF333" i="7" s="1"/>
  <c r="BF325" i="7" a="1"/>
  <c r="BF325" i="7" s="1"/>
  <c r="BF291" i="7" a="1"/>
  <c r="BF291" i="7" s="1"/>
  <c r="BF267" i="7" a="1"/>
  <c r="BF267" i="7" s="1"/>
  <c r="BF266" i="7" a="1"/>
  <c r="BF266" i="7" s="1"/>
  <c r="BF265" i="7" a="1"/>
  <c r="BF265" i="7" s="1"/>
  <c r="BF260" i="7" a="1"/>
  <c r="BF260" i="7" s="1"/>
  <c r="BF258" i="7" a="1"/>
  <c r="BF258" i="7" s="1"/>
  <c r="BF252" i="7" a="1"/>
  <c r="BF252" i="7" s="1"/>
  <c r="BF250" i="7" a="1"/>
  <c r="BF250" i="7" s="1"/>
  <c r="BF227" i="7" a="1"/>
  <c r="BF227" i="7" s="1"/>
  <c r="BF352" i="7" a="1"/>
  <c r="BF352" i="7" s="1"/>
  <c r="BF349" i="7" a="1"/>
  <c r="BF349" i="7" s="1"/>
  <c r="BF345" i="7" a="1"/>
  <c r="BF345" i="7" s="1"/>
  <c r="BF316" i="7" a="1"/>
  <c r="BF316" i="7" s="1"/>
  <c r="BF297" i="7" a="1"/>
  <c r="BF297" i="7" s="1"/>
  <c r="BF271" i="7" a="1"/>
  <c r="BF271" i="7" s="1"/>
  <c r="BF257" i="7" a="1"/>
  <c r="BF257" i="7" s="1"/>
  <c r="BF248" i="7" a="1"/>
  <c r="BF248" i="7" s="1"/>
  <c r="BF239" i="7" a="1"/>
  <c r="BF239" i="7" s="1"/>
  <c r="BF237" i="7" a="1"/>
  <c r="BF237" i="7" s="1"/>
  <c r="BF235" i="7" a="1"/>
  <c r="BF235" i="7" s="1"/>
  <c r="BF233" i="7" a="1"/>
  <c r="BF233" i="7" s="1"/>
  <c r="BF304" i="7" a="1"/>
  <c r="BF304" i="7" s="1"/>
  <c r="BF275" i="7" a="1"/>
  <c r="BF275" i="7" s="1"/>
  <c r="BF274" i="7" a="1"/>
  <c r="BF274" i="7" s="1"/>
  <c r="BF215" i="7" a="1"/>
  <c r="BF215" i="7" s="1"/>
  <c r="BF206" i="7" a="1"/>
  <c r="BF206" i="7" s="1"/>
  <c r="BF203" i="7" a="1"/>
  <c r="BF203" i="7" s="1"/>
  <c r="BF198" i="7" a="1"/>
  <c r="BF198" i="7" s="1"/>
  <c r="BF180" i="7" a="1"/>
  <c r="BF180" i="7" s="1"/>
  <c r="BF175" i="7" a="1"/>
  <c r="BF175" i="7" s="1"/>
  <c r="BF158" i="7" a="1"/>
  <c r="BF158" i="7" s="1"/>
  <c r="BF154" i="7" a="1"/>
  <c r="BF154" i="7" s="1"/>
  <c r="BF148" i="7" a="1"/>
  <c r="BF148" i="7" s="1"/>
  <c r="BF94" i="7" a="1"/>
  <c r="BF94" i="7" s="1"/>
  <c r="BF80" i="7" a="1"/>
  <c r="BF80" i="7" s="1"/>
  <c r="BF78" i="7" a="1"/>
  <c r="BF78" i="7" s="1"/>
  <c r="BF249" i="7" a="1"/>
  <c r="BF249" i="7" s="1"/>
  <c r="BF229" i="7" a="1"/>
  <c r="BF229" i="7" s="1"/>
  <c r="BF222" i="7" a="1"/>
  <c r="BF222" i="7" s="1"/>
  <c r="BF204" i="7" a="1"/>
  <c r="BF204" i="7" s="1"/>
  <c r="BF186" i="7" a="1"/>
  <c r="BF186" i="7" s="1"/>
  <c r="BF181" i="7" a="1"/>
  <c r="BF181" i="7" s="1"/>
  <c r="BF157" i="7" a="1"/>
  <c r="BF157" i="7" s="1"/>
  <c r="BF256" i="7" a="1"/>
  <c r="BF256" i="7" s="1"/>
  <c r="BF246" i="7" a="1"/>
  <c r="BF246" i="7" s="1"/>
  <c r="BF209" i="7" a="1"/>
  <c r="BF209" i="7" s="1"/>
  <c r="BF187" i="7" a="1"/>
  <c r="BF187" i="7" s="1"/>
  <c r="BF176" i="7" a="1"/>
  <c r="BF176" i="7" s="1"/>
  <c r="BF174" i="7" a="1"/>
  <c r="BF174" i="7" s="1"/>
  <c r="BF172" i="7" a="1"/>
  <c r="BF172" i="7" s="1"/>
  <c r="BF170" i="7" a="1"/>
  <c r="BF170" i="7" s="1"/>
  <c r="BF164" i="7" a="1"/>
  <c r="BF164" i="7" s="1"/>
  <c r="BF156" i="7" a="1"/>
  <c r="BF156" i="7" s="1"/>
  <c r="BF153" i="7" a="1"/>
  <c r="BF153" i="7" s="1"/>
  <c r="BF351" i="7" a="1"/>
  <c r="BF351" i="7" s="1"/>
  <c r="BF348" i="7" a="1"/>
  <c r="BF348" i="7" s="1"/>
  <c r="BF263" i="7" a="1"/>
  <c r="BF263" i="7" s="1"/>
  <c r="BF251" i="7" a="1"/>
  <c r="BF251" i="7" s="1"/>
  <c r="BF195" i="7" a="1"/>
  <c r="BF195" i="7" s="1"/>
  <c r="BF193" i="7" a="1"/>
  <c r="BF193" i="7" s="1"/>
  <c r="BF191" i="7" a="1"/>
  <c r="BF191" i="7" s="1"/>
  <c r="BF182" i="7" a="1"/>
  <c r="BF182" i="7" s="1"/>
  <c r="BF177" i="7" a="1"/>
  <c r="BF177" i="7" s="1"/>
  <c r="BF169" i="7" a="1"/>
  <c r="BF169" i="7" s="1"/>
  <c r="BF165" i="7" a="1"/>
  <c r="BF165" i="7" s="1"/>
  <c r="BF163" i="7" a="1"/>
  <c r="BF163" i="7" s="1"/>
  <c r="BF155" i="7" a="1"/>
  <c r="BF155" i="7" s="1"/>
  <c r="BF152" i="7" a="1"/>
  <c r="BF152" i="7" s="1"/>
  <c r="BF147" i="7" a="1"/>
  <c r="BF147" i="7" s="1"/>
  <c r="BF145" i="7" a="1"/>
  <c r="BF145" i="7" s="1"/>
  <c r="BF143" i="7" a="1"/>
  <c r="BF143" i="7" s="1"/>
  <c r="BF141" i="7" a="1"/>
  <c r="BF141" i="7" s="1"/>
  <c r="BF139" i="7" a="1"/>
  <c r="BF139" i="7" s="1"/>
  <c r="BF137" i="7" a="1"/>
  <c r="BF137" i="7" s="1"/>
  <c r="BF135" i="7" a="1"/>
  <c r="BF135" i="7" s="1"/>
  <c r="BF133" i="7" a="1"/>
  <c r="BF133" i="7" s="1"/>
  <c r="BF131" i="7" a="1"/>
  <c r="BF131" i="7" s="1"/>
  <c r="BF129" i="7" a="1"/>
  <c r="BF129" i="7" s="1"/>
  <c r="BF127" i="7" a="1"/>
  <c r="BF127" i="7" s="1"/>
  <c r="BF125" i="7" a="1"/>
  <c r="BF125" i="7" s="1"/>
  <c r="BF123" i="7" a="1"/>
  <c r="BF123" i="7" s="1"/>
  <c r="BF121" i="7" a="1"/>
  <c r="BF121" i="7" s="1"/>
  <c r="BF312" i="7" a="1"/>
  <c r="BF312" i="7" s="1"/>
  <c r="BF243" i="7" a="1"/>
  <c r="BF243" i="7" s="1"/>
  <c r="BF226" i="7" a="1"/>
  <c r="BF226" i="7" s="1"/>
  <c r="BF205" i="7" a="1"/>
  <c r="BF205" i="7" s="1"/>
  <c r="BF183" i="7" a="1"/>
  <c r="BF183" i="7" s="1"/>
  <c r="BF166" i="7" a="1"/>
  <c r="BF166" i="7" s="1"/>
  <c r="BF162" i="7" a="1"/>
  <c r="BF162" i="7" s="1"/>
  <c r="BF151" i="7" a="1"/>
  <c r="BF151" i="7" s="1"/>
  <c r="BF201" i="7" a="1"/>
  <c r="BF201" i="7" s="1"/>
  <c r="BF196" i="7" a="1"/>
  <c r="BF196" i="7" s="1"/>
  <c r="BF136" i="7" a="1"/>
  <c r="BF136" i="7" s="1"/>
  <c r="BF120" i="7" a="1"/>
  <c r="BF120" i="7" s="1"/>
  <c r="BF119" i="7" a="1"/>
  <c r="BF119" i="7" s="1"/>
  <c r="BF113" i="7" a="1"/>
  <c r="BF113" i="7" s="1"/>
  <c r="BF103" i="7" a="1"/>
  <c r="BF103" i="7" s="1"/>
  <c r="BF98" i="7" a="1"/>
  <c r="BF98" i="7" s="1"/>
  <c r="BF93" i="7" a="1"/>
  <c r="BF93" i="7" s="1"/>
  <c r="BF77" i="7" a="1"/>
  <c r="BF77" i="7" s="1"/>
  <c r="BF74" i="7" a="1"/>
  <c r="BF74" i="7" s="1"/>
  <c r="BF73" i="7" a="1"/>
  <c r="BF73" i="7" s="1"/>
  <c r="BF67" i="7" a="1"/>
  <c r="BF67" i="7" s="1"/>
  <c r="BF55" i="7" a="1"/>
  <c r="BF55" i="7" s="1"/>
  <c r="BF53" i="7" a="1"/>
  <c r="BF53" i="7" s="1"/>
  <c r="BF51" i="7" a="1"/>
  <c r="BF51" i="7" s="1"/>
  <c r="BF44" i="7" a="1"/>
  <c r="BF44" i="7" s="1"/>
  <c r="BF39" i="7" a="1"/>
  <c r="BF39" i="7" s="1"/>
  <c r="BF37" i="7" a="1"/>
  <c r="BF37" i="7" s="1"/>
  <c r="BF35" i="7" a="1"/>
  <c r="BF35" i="7" s="1"/>
  <c r="BF24" i="7" a="1"/>
  <c r="BF24" i="7" s="1"/>
  <c r="BF22" i="7" a="1"/>
  <c r="BF22" i="7" s="1"/>
  <c r="BF15" i="7" a="1"/>
  <c r="BF15" i="7" s="1"/>
  <c r="BF231" i="7" a="1"/>
  <c r="BF231" i="7" s="1"/>
  <c r="BF214" i="7" a="1"/>
  <c r="BF214" i="7" s="1"/>
  <c r="BF213" i="7" a="1"/>
  <c r="BF213" i="7" s="1"/>
  <c r="BF190" i="7" a="1"/>
  <c r="BF190" i="7" s="1"/>
  <c r="BF134" i="7" a="1"/>
  <c r="BF134" i="7" s="1"/>
  <c r="BF115" i="7" a="1"/>
  <c r="BF115" i="7" s="1"/>
  <c r="BF92" i="7" a="1"/>
  <c r="BF92" i="7" s="1"/>
  <c r="BF82" i="7" a="1"/>
  <c r="BF82" i="7" s="1"/>
  <c r="BF66" i="7" a="1"/>
  <c r="BF66" i="7" s="1"/>
  <c r="BF59" i="7" a="1"/>
  <c r="BF59" i="7" s="1"/>
  <c r="BF45" i="7" a="1"/>
  <c r="BF45" i="7" s="1"/>
  <c r="BF30" i="7" a="1"/>
  <c r="BF30" i="7" s="1"/>
  <c r="BF21" i="7" a="1"/>
  <c r="BF21" i="7" s="1"/>
  <c r="BF331" i="7" a="1"/>
  <c r="BF331" i="7" s="1"/>
  <c r="BF224" i="7" a="1"/>
  <c r="BF224" i="7" s="1"/>
  <c r="BF212" i="7" a="1"/>
  <c r="BF212" i="7" s="1"/>
  <c r="BF208" i="7" a="1"/>
  <c r="BF208" i="7" s="1"/>
  <c r="BF178" i="7" a="1"/>
  <c r="BF178" i="7" s="1"/>
  <c r="BF150" i="7" a="1"/>
  <c r="BF150" i="7" s="1"/>
  <c r="BF149" i="7" a="1"/>
  <c r="BF149" i="7" s="1"/>
  <c r="BF132" i="7" a="1"/>
  <c r="BF132" i="7" s="1"/>
  <c r="BF106" i="7" a="1"/>
  <c r="BF106" i="7" s="1"/>
  <c r="BF104" i="7" a="1"/>
  <c r="BF104" i="7" s="1"/>
  <c r="BF99" i="7" a="1"/>
  <c r="BF99" i="7" s="1"/>
  <c r="BF97" i="7" a="1"/>
  <c r="BF97" i="7" s="1"/>
  <c r="BF91" i="7" a="1"/>
  <c r="BF91" i="7" s="1"/>
  <c r="BF88" i="7" a="1"/>
  <c r="BF88" i="7" s="1"/>
  <c r="BF84" i="7" a="1"/>
  <c r="BF84" i="7" s="1"/>
  <c r="BF65" i="7" a="1"/>
  <c r="BF65" i="7" s="1"/>
  <c r="BF46" i="7" a="1"/>
  <c r="BF46" i="7" s="1"/>
  <c r="BF31" i="7" a="1"/>
  <c r="BF31" i="7" s="1"/>
  <c r="BF20" i="7" a="1"/>
  <c r="BF20" i="7" s="1"/>
  <c r="BF13" i="7" a="1"/>
  <c r="BF13" i="7" s="1"/>
  <c r="BF200" i="7" a="1"/>
  <c r="BF200" i="7" s="1"/>
  <c r="BF194" i="7" a="1"/>
  <c r="BF194" i="7" s="1"/>
  <c r="BF188" i="7" a="1"/>
  <c r="BF188" i="7" s="1"/>
  <c r="BF146" i="7" a="1"/>
  <c r="BF146" i="7" s="1"/>
  <c r="BF130" i="7" a="1"/>
  <c r="BF130" i="7" s="1"/>
  <c r="BF116" i="7" a="1"/>
  <c r="BF116" i="7" s="1"/>
  <c r="BF108" i="7" a="1"/>
  <c r="BF108" i="7" s="1"/>
  <c r="BF105" i="7" a="1"/>
  <c r="BF105" i="7" s="1"/>
  <c r="BF96" i="7" a="1"/>
  <c r="BF96" i="7" s="1"/>
  <c r="BF86" i="7" a="1"/>
  <c r="BF86" i="7" s="1"/>
  <c r="BF79" i="7" a="1"/>
  <c r="BF79" i="7" s="1"/>
  <c r="BF76" i="7" a="1"/>
  <c r="BF76" i="7" s="1"/>
  <c r="BF72" i="7" a="1"/>
  <c r="BF72" i="7" s="1"/>
  <c r="BF64" i="7" a="1"/>
  <c r="BF64" i="7" s="1"/>
  <c r="BF49" i="7" a="1"/>
  <c r="BF49" i="7" s="1"/>
  <c r="BF47" i="7" a="1"/>
  <c r="BF47" i="7" s="1"/>
  <c r="BF40" i="7" a="1"/>
  <c r="BF40" i="7" s="1"/>
  <c r="BF32" i="7" a="1"/>
  <c r="BF32" i="7" s="1"/>
  <c r="BF27" i="7" a="1"/>
  <c r="BF27" i="7" s="1"/>
  <c r="BF25" i="7" a="1"/>
  <c r="BF25" i="7" s="1"/>
  <c r="BF184" i="7" a="1"/>
  <c r="BF184" i="7" s="1"/>
  <c r="BF179" i="7" a="1"/>
  <c r="BF179" i="7" s="1"/>
  <c r="BF144" i="7" a="1"/>
  <c r="BF144" i="7" s="1"/>
  <c r="BF128" i="7" a="1"/>
  <c r="BF128" i="7" s="1"/>
  <c r="BF117" i="7" a="1"/>
  <c r="BF117" i="7" s="1"/>
  <c r="BF110" i="7" a="1"/>
  <c r="BF110" i="7" s="1"/>
  <c r="BF100" i="7" a="1"/>
  <c r="BF100" i="7" s="1"/>
  <c r="BF95" i="7" a="1"/>
  <c r="BF95" i="7" s="1"/>
  <c r="BF75" i="7" a="1"/>
  <c r="BF75" i="7" s="1"/>
  <c r="BF71" i="7" a="1"/>
  <c r="BF71" i="7" s="1"/>
  <c r="BF63" i="7" a="1"/>
  <c r="BF63" i="7" s="1"/>
  <c r="BF58" i="7" a="1"/>
  <c r="BF58" i="7" s="1"/>
  <c r="BF57" i="7" a="1"/>
  <c r="BF57" i="7" s="1"/>
  <c r="BF54" i="7" a="1"/>
  <c r="BF54" i="7" s="1"/>
  <c r="BF52" i="7" a="1"/>
  <c r="BF52" i="7" s="1"/>
  <c r="BF38" i="7" a="1"/>
  <c r="BF38" i="7" s="1"/>
  <c r="BF36" i="7" a="1"/>
  <c r="BF36" i="7" s="1"/>
  <c r="BF33" i="7" a="1"/>
  <c r="BF33" i="7" s="1"/>
  <c r="BF28" i="7" a="1"/>
  <c r="BF28" i="7" s="1"/>
  <c r="BF192" i="7" a="1"/>
  <c r="BF192" i="7" s="1"/>
  <c r="BF159" i="7" a="1"/>
  <c r="BF159" i="7" s="1"/>
  <c r="BF87" i="7" a="1"/>
  <c r="BF87" i="7" s="1"/>
  <c r="BF70" i="7" a="1"/>
  <c r="BF70" i="7" s="1"/>
  <c r="BF69" i="7" a="1"/>
  <c r="BF69" i="7" s="1"/>
  <c r="BF68" i="7" a="1"/>
  <c r="BF68" i="7" s="1"/>
  <c r="BF48" i="7" a="1"/>
  <c r="BF48" i="7" s="1"/>
  <c r="BF42" i="7" a="1"/>
  <c r="BF42" i="7" s="1"/>
  <c r="BF327" i="7" a="1"/>
  <c r="BF327" i="7" s="1"/>
  <c r="BF253" i="7" a="1"/>
  <c r="BF253" i="7" s="1"/>
  <c r="BF140" i="7" a="1"/>
  <c r="BF140" i="7" s="1"/>
  <c r="BF122" i="7" a="1"/>
  <c r="BF122" i="7" s="1"/>
  <c r="BF167" i="7" a="1"/>
  <c r="BF167" i="7" s="1"/>
  <c r="BF160" i="7" a="1"/>
  <c r="BF160" i="7" s="1"/>
  <c r="BF109" i="7" a="1"/>
  <c r="BF109" i="7" s="1"/>
  <c r="BF102" i="7" a="1"/>
  <c r="BF102" i="7" s="1"/>
  <c r="BF344" i="7" a="1"/>
  <c r="BF344" i="7" s="1"/>
  <c r="BF171" i="7" a="1"/>
  <c r="BF171" i="7" s="1"/>
  <c r="BF112" i="7" a="1"/>
  <c r="BF112" i="7" s="1"/>
  <c r="BF85" i="7" a="1"/>
  <c r="BF85" i="7" s="1"/>
  <c r="BF296" i="7" a="1"/>
  <c r="BF296" i="7" s="1"/>
  <c r="BF185" i="7" a="1"/>
  <c r="BF185" i="7" s="1"/>
  <c r="BF168" i="7" a="1"/>
  <c r="BF168" i="7" s="1"/>
  <c r="BF161" i="7" a="1"/>
  <c r="BF161" i="7" s="1"/>
  <c r="BF142" i="7" a="1"/>
  <c r="BF142" i="7" s="1"/>
  <c r="BF124" i="7" a="1"/>
  <c r="BF124" i="7" s="1"/>
  <c r="BF118" i="7" a="1"/>
  <c r="BF118" i="7" s="1"/>
  <c r="BF83" i="7" a="1"/>
  <c r="BF83" i="7" s="1"/>
  <c r="BF62" i="7" a="1"/>
  <c r="BF62" i="7" s="1"/>
  <c r="BF61" i="7" a="1"/>
  <c r="BF61" i="7" s="1"/>
  <c r="BF56" i="7" a="1"/>
  <c r="BF56" i="7" s="1"/>
  <c r="BF240" i="7" a="1"/>
  <c r="BF240" i="7" s="1"/>
  <c r="BF210" i="7" a="1"/>
  <c r="BF210" i="7" s="1"/>
  <c r="BF173" i="7" a="1"/>
  <c r="BF173" i="7" s="1"/>
  <c r="BF138" i="7" a="1"/>
  <c r="BF138" i="7" s="1"/>
  <c r="BF111" i="7" a="1"/>
  <c r="BF111" i="7" s="1"/>
  <c r="BF107" i="7" a="1"/>
  <c r="BF107" i="7" s="1"/>
  <c r="BF202" i="7" a="1"/>
  <c r="BF202" i="7" s="1"/>
  <c r="BF126" i="7" a="1"/>
  <c r="BF126" i="7" s="1"/>
  <c r="BG5" i="7"/>
  <c r="AA369" i="7" a="1"/>
  <c r="AA369" i="7" s="1"/>
  <c r="AA353" i="7" a="1"/>
  <c r="AA353" i="7" s="1"/>
  <c r="AA329" i="7" a="1"/>
  <c r="AA329" i="7" s="1"/>
  <c r="AA332" i="7" a="1"/>
  <c r="AA332" i="7" s="1"/>
  <c r="AA336" i="7" a="1"/>
  <c r="AA336" i="7" s="1"/>
  <c r="AA310" i="7" a="1"/>
  <c r="AA310" i="7" s="1"/>
  <c r="AA304" i="7" a="1"/>
  <c r="AA304" i="7" s="1"/>
  <c r="AA340" i="7" a="1"/>
  <c r="AA340" i="7" s="1"/>
  <c r="AA274" i="7" a="1"/>
  <c r="AA274" i="7" s="1"/>
  <c r="AA216" i="7" a="1"/>
  <c r="AA216" i="7" s="1"/>
  <c r="AA290" i="7" a="1"/>
  <c r="AA290" i="7" s="1"/>
  <c r="AA328" i="7" a="1"/>
  <c r="AA328" i="7" s="1"/>
  <c r="AA312" i="7" a="1"/>
  <c r="AA312" i="7" s="1"/>
  <c r="AA244" i="7" a="1"/>
  <c r="AA244" i="7" s="1"/>
  <c r="AA233" i="7" a="1"/>
  <c r="AA233" i="7" s="1"/>
  <c r="AA281" i="7" a="1"/>
  <c r="AA281" i="7" s="1"/>
  <c r="AA261" i="7" a="1"/>
  <c r="AA261" i="7" s="1"/>
  <c r="AA190" i="7" a="1"/>
  <c r="AA190" i="7" s="1"/>
  <c r="AA184" i="7" a="1"/>
  <c r="AA184" i="7" s="1"/>
  <c r="AA240" i="7" a="1"/>
  <c r="AA240" i="7" s="1"/>
  <c r="AA158" i="7" a="1"/>
  <c r="AA158" i="7" s="1"/>
  <c r="AA188" i="7" a="1"/>
  <c r="AA188" i="7" s="1"/>
  <c r="AA222" i="7" a="1"/>
  <c r="AA222" i="7" s="1"/>
  <c r="AA197" i="7" a="1"/>
  <c r="AA197" i="7" s="1"/>
  <c r="AA186" i="7" a="1"/>
  <c r="AA186" i="7" s="1"/>
  <c r="AA129" i="7" a="1"/>
  <c r="AA129" i="7" s="1"/>
  <c r="AA192" i="7" a="1"/>
  <c r="AA192" i="7" s="1"/>
  <c r="AA107" i="7" a="1"/>
  <c r="AA107" i="7" s="1"/>
  <c r="AA117" i="7" a="1"/>
  <c r="AA117" i="7" s="1"/>
  <c r="AA138" i="7" a="1"/>
  <c r="AA138" i="7" s="1"/>
  <c r="AA144" i="7" a="1"/>
  <c r="AA144" i="7" s="1"/>
  <c r="AA110" i="7" a="1"/>
  <c r="AA110" i="7" s="1"/>
  <c r="AA167" i="7" a="1"/>
  <c r="AA167" i="7" s="1"/>
  <c r="AA104" i="7" a="1"/>
  <c r="AA104" i="7" s="1"/>
  <c r="AA170" i="7" a="1"/>
  <c r="AA170" i="7" s="1"/>
  <c r="AA130" i="7" a="1"/>
  <c r="AA130" i="7" s="1"/>
  <c r="AA126" i="7" a="1"/>
  <c r="AA126" i="7" s="1"/>
  <c r="AA65" i="7" a="1"/>
  <c r="AA65" i="7" s="1"/>
  <c r="AA55" i="7" a="1"/>
  <c r="AA55" i="7" s="1"/>
  <c r="AA58" i="7" a="1"/>
  <c r="AA58" i="7" s="1"/>
  <c r="AA367" i="7" a="1"/>
  <c r="AA367" i="7" s="1"/>
  <c r="AA366" i="7" a="1"/>
  <c r="AA366" i="7" s="1"/>
  <c r="AA323" i="7" a="1"/>
  <c r="AA323" i="7" s="1"/>
  <c r="AA352" i="7" a="1"/>
  <c r="AA352" i="7" s="1"/>
  <c r="AA348" i="7" a="1"/>
  <c r="AA348" i="7" s="1"/>
  <c r="AA320" i="7" a="1"/>
  <c r="AA320" i="7" s="1"/>
  <c r="AA298" i="7" a="1"/>
  <c r="AA298" i="7" s="1"/>
  <c r="AA269" i="7" a="1"/>
  <c r="AA269" i="7" s="1"/>
  <c r="AA212" i="7" a="1"/>
  <c r="AA212" i="7" s="1"/>
  <c r="AA292" i="7" a="1"/>
  <c r="AA292" i="7" s="1"/>
  <c r="AA277" i="7" a="1"/>
  <c r="AA277" i="7" s="1"/>
  <c r="AA267" i="7" a="1"/>
  <c r="AA267" i="7" s="1"/>
  <c r="AA245" i="7" a="1"/>
  <c r="AA245" i="7" s="1"/>
  <c r="AA296" i="7" a="1"/>
  <c r="AA296" i="7" s="1"/>
  <c r="AA250" i="7" a="1"/>
  <c r="AA250" i="7" s="1"/>
  <c r="AA174" i="7" a="1"/>
  <c r="AA174" i="7" s="1"/>
  <c r="AA264" i="7" a="1"/>
  <c r="AA264" i="7" s="1"/>
  <c r="AA199" i="7" a="1"/>
  <c r="AA199" i="7" s="1"/>
  <c r="AA219" i="7" a="1"/>
  <c r="AA219" i="7" s="1"/>
  <c r="AA147" i="7" a="1"/>
  <c r="AA147" i="7" s="1"/>
  <c r="AA215" i="7" a="1"/>
  <c r="AA215" i="7" s="1"/>
  <c r="AA178" i="7" a="1"/>
  <c r="AA178" i="7" s="1"/>
  <c r="AA113" i="7" a="1"/>
  <c r="AA113" i="7" s="1"/>
  <c r="AA141" i="7" a="1"/>
  <c r="AA141" i="7" s="1"/>
  <c r="AA187" i="7" a="1"/>
  <c r="AA187" i="7" s="1"/>
  <c r="AA207" i="7" a="1"/>
  <c r="AA207" i="7" s="1"/>
  <c r="AA198" i="7" a="1"/>
  <c r="AA198" i="7" s="1"/>
  <c r="AA160" i="7" a="1"/>
  <c r="AA160" i="7" s="1"/>
  <c r="AA153" i="7" a="1"/>
  <c r="AA153" i="7" s="1"/>
  <c r="AA73" i="7" a="1"/>
  <c r="AA73" i="7" s="1"/>
  <c r="AA100" i="7" a="1"/>
  <c r="AA100" i="7" s="1"/>
  <c r="AA90" i="7" a="1"/>
  <c r="AA90" i="7" s="1"/>
  <c r="AA98" i="7" a="1"/>
  <c r="AA98" i="7" s="1"/>
  <c r="AA78" i="7" a="1"/>
  <c r="AA78" i="7" s="1"/>
  <c r="AA61" i="7" a="1"/>
  <c r="AA61" i="7" s="1"/>
  <c r="AA56" i="7" a="1"/>
  <c r="AA56" i="7" s="1"/>
  <c r="AA51" i="7" a="1"/>
  <c r="AA51" i="7" s="1"/>
  <c r="AA11" i="7" a="1"/>
  <c r="AA11" i="7" s="1"/>
  <c r="AA9" i="7"/>
  <c r="AA14" i="7" a="1"/>
  <c r="AA14" i="7" s="1"/>
  <c r="AA26" i="7" a="1"/>
  <c r="AA26" i="7" s="1"/>
  <c r="AA365" i="7" a="1"/>
  <c r="AA365" i="7" s="1"/>
  <c r="AA346" i="7" a="1"/>
  <c r="AA346" i="7" s="1"/>
  <c r="AA368" i="7" a="1"/>
  <c r="AA368" i="7" s="1"/>
  <c r="AA347" i="7" a="1"/>
  <c r="AA347" i="7" s="1"/>
  <c r="AA322" i="7" a="1"/>
  <c r="AA322" i="7" s="1"/>
  <c r="AA309" i="7" a="1"/>
  <c r="AA309" i="7" s="1"/>
  <c r="AA330" i="7" a="1"/>
  <c r="AA330" i="7" s="1"/>
  <c r="AA258" i="7" a="1"/>
  <c r="AA258" i="7" s="1"/>
  <c r="AA210" i="7" a="1"/>
  <c r="AA210" i="7" s="1"/>
  <c r="AA278" i="7" a="1"/>
  <c r="AA278" i="7" s="1"/>
  <c r="AA317" i="7" a="1"/>
  <c r="AA317" i="7" s="1"/>
  <c r="AA256" i="7" a="1"/>
  <c r="AA256" i="7" s="1"/>
  <c r="AA234" i="7" a="1"/>
  <c r="AA234" i="7" s="1"/>
  <c r="AA276" i="7" a="1"/>
  <c r="AA276" i="7" s="1"/>
  <c r="AA249" i="7" a="1"/>
  <c r="AA249" i="7" s="1"/>
  <c r="AA163" i="7" a="1"/>
  <c r="AA163" i="7" s="1"/>
  <c r="AA231" i="7" a="1"/>
  <c r="AA231" i="7" s="1"/>
  <c r="AA182" i="7" a="1"/>
  <c r="AA182" i="7" s="1"/>
  <c r="AA213" i="7" a="1"/>
  <c r="AA213" i="7" s="1"/>
  <c r="AA265" i="7" a="1"/>
  <c r="AA265" i="7" s="1"/>
  <c r="AA180" i="7" a="1"/>
  <c r="AA180" i="7" s="1"/>
  <c r="AA175" i="7" a="1"/>
  <c r="AA175" i="7" s="1"/>
  <c r="AA108" i="7" a="1"/>
  <c r="AA108" i="7" s="1"/>
  <c r="AA139" i="7" a="1"/>
  <c r="AA139" i="7" s="1"/>
  <c r="AA142" i="7" a="1"/>
  <c r="AA142" i="7" s="1"/>
  <c r="AA205" i="7" a="1"/>
  <c r="AA205" i="7" s="1"/>
  <c r="AA166" i="7" a="1"/>
  <c r="AA166" i="7" s="1"/>
  <c r="AA105" i="7" a="1"/>
  <c r="AA105" i="7" s="1"/>
  <c r="AA89" i="7" a="1"/>
  <c r="AA89" i="7" s="1"/>
  <c r="AA68" i="7" a="1"/>
  <c r="AA68" i="7" s="1"/>
  <c r="AA83" i="7" a="1"/>
  <c r="AA83" i="7" s="1"/>
  <c r="AA181" i="7" a="1"/>
  <c r="AA181" i="7" s="1"/>
  <c r="AA252" i="7" a="1"/>
  <c r="AA252" i="7" s="1"/>
  <c r="AA67" i="7" a="1"/>
  <c r="AA67" i="7" s="1"/>
  <c r="AA47" i="7" a="1"/>
  <c r="AA47" i="7" s="1"/>
  <c r="AA45" i="7" a="1"/>
  <c r="AA45" i="7" s="1"/>
  <c r="AA35" i="7" a="1"/>
  <c r="AA35" i="7" s="1"/>
  <c r="AA33" i="7" a="1"/>
  <c r="AA33" i="7" s="1"/>
  <c r="AA85" i="7" a="1"/>
  <c r="AA85" i="7" s="1"/>
  <c r="AA12" i="7" a="1"/>
  <c r="AA12" i="7" s="1"/>
  <c r="AA32" i="7" a="1"/>
  <c r="AA32" i="7" s="1"/>
  <c r="AA363" i="7" a="1"/>
  <c r="AA363" i="7" s="1"/>
  <c r="AA338" i="7" a="1"/>
  <c r="AA338" i="7" s="1"/>
  <c r="AA364" i="7" a="1"/>
  <c r="AA364" i="7" s="1"/>
  <c r="AA344" i="7" a="1"/>
  <c r="AA344" i="7" s="1"/>
  <c r="AA315" i="7" a="1"/>
  <c r="AA315" i="7" s="1"/>
  <c r="AA350" i="7" a="1"/>
  <c r="AA350" i="7" s="1"/>
  <c r="AA313" i="7" a="1"/>
  <c r="AA313" i="7" s="1"/>
  <c r="AA253" i="7" a="1"/>
  <c r="AA253" i="7" s="1"/>
  <c r="AA273" i="7" a="1"/>
  <c r="AA273" i="7" s="1"/>
  <c r="AA316" i="7" a="1"/>
  <c r="AA316" i="7" s="1"/>
  <c r="AA255" i="7" a="1"/>
  <c r="AA255" i="7" s="1"/>
  <c r="AA301" i="7" a="1"/>
  <c r="AA301" i="7" s="1"/>
  <c r="AA275" i="7" a="1"/>
  <c r="AA275" i="7" s="1"/>
  <c r="AA266" i="7" a="1"/>
  <c r="AA266" i="7" s="1"/>
  <c r="AA297" i="7" a="1"/>
  <c r="AA297" i="7" s="1"/>
  <c r="AA300" i="7" a="1"/>
  <c r="AA300" i="7" s="1"/>
  <c r="AA171" i="7" a="1"/>
  <c r="AA171" i="7" s="1"/>
  <c r="AA196" i="7" a="1"/>
  <c r="AA196" i="7" s="1"/>
  <c r="AA218" i="7" a="1"/>
  <c r="AA218" i="7" s="1"/>
  <c r="AA172" i="7" a="1"/>
  <c r="AA172" i="7" s="1"/>
  <c r="AA162" i="7" a="1"/>
  <c r="AA162" i="7" s="1"/>
  <c r="AA97" i="7" a="1"/>
  <c r="AA97" i="7" s="1"/>
  <c r="AA134" i="7" a="1"/>
  <c r="AA134" i="7" s="1"/>
  <c r="AA133" i="7" a="1"/>
  <c r="AA133" i="7" s="1"/>
  <c r="AA137" i="7" a="1"/>
  <c r="AA137" i="7" s="1"/>
  <c r="AA87" i="7" a="1"/>
  <c r="AA87" i="7" s="1"/>
  <c r="AA57" i="7" a="1"/>
  <c r="AA57" i="7" s="1"/>
  <c r="AA76" i="7" a="1"/>
  <c r="AA76" i="7" s="1"/>
  <c r="AA44" i="7" a="1"/>
  <c r="AA44" i="7" s="1"/>
  <c r="AA54" i="7" a="1"/>
  <c r="AA54" i="7" s="1"/>
  <c r="AA361" i="7" a="1"/>
  <c r="AA361" i="7" s="1"/>
  <c r="AA335" i="7" a="1"/>
  <c r="AA335" i="7" s="1"/>
  <c r="AA356" i="7" a="1"/>
  <c r="AA356" i="7" s="1"/>
  <c r="AA339" i="7" a="1"/>
  <c r="AA339" i="7" s="1"/>
  <c r="AA345" i="7" a="1"/>
  <c r="AA345" i="7" s="1"/>
  <c r="AA308" i="7" a="1"/>
  <c r="AA308" i="7" s="1"/>
  <c r="AA242" i="7" a="1"/>
  <c r="AA242" i="7" s="1"/>
  <c r="AA206" i="7" a="1"/>
  <c r="AA206" i="7" s="1"/>
  <c r="AA337" i="7" a="1"/>
  <c r="AA337" i="7" s="1"/>
  <c r="AA311" i="7" a="1"/>
  <c r="AA311" i="7" s="1"/>
  <c r="AA243" i="7" a="1"/>
  <c r="AA243" i="7" s="1"/>
  <c r="AA288" i="7" a="1"/>
  <c r="AA288" i="7" s="1"/>
  <c r="AA260" i="7" a="1"/>
  <c r="AA260" i="7" s="1"/>
  <c r="AA263" i="7" a="1"/>
  <c r="AA263" i="7" s="1"/>
  <c r="AA224" i="7" a="1"/>
  <c r="AA224" i="7" s="1"/>
  <c r="AA254" i="7" a="1"/>
  <c r="AA254" i="7" s="1"/>
  <c r="AA168" i="7" a="1"/>
  <c r="AA168" i="7" s="1"/>
  <c r="AA185" i="7" a="1"/>
  <c r="AA185" i="7" s="1"/>
  <c r="AA202" i="7" a="1"/>
  <c r="AA202" i="7" s="1"/>
  <c r="AA169" i="7" a="1"/>
  <c r="AA169" i="7" s="1"/>
  <c r="AA155" i="7" a="1"/>
  <c r="AA155" i="7" s="1"/>
  <c r="AA92" i="7" a="1"/>
  <c r="AA92" i="7" s="1"/>
  <c r="AA123" i="7" a="1"/>
  <c r="AA123" i="7" s="1"/>
  <c r="AA128" i="7" a="1"/>
  <c r="AA128" i="7" s="1"/>
  <c r="AA127" i="7" a="1"/>
  <c r="AA127" i="7" s="1"/>
  <c r="AA132" i="7" a="1"/>
  <c r="AA132" i="7" s="1"/>
  <c r="AA69" i="7" a="1"/>
  <c r="AA69" i="7" s="1"/>
  <c r="AA74" i="7" a="1"/>
  <c r="AA74" i="7" s="1"/>
  <c r="AA52" i="7" a="1"/>
  <c r="AA52" i="7" s="1"/>
  <c r="AA136" i="7" a="1"/>
  <c r="AA136" i="7" s="1"/>
  <c r="AA145" i="7" a="1"/>
  <c r="AA145" i="7" s="1"/>
  <c r="AA34" i="7" a="1"/>
  <c r="AA34" i="7" s="1"/>
  <c r="AA75" i="7" a="1"/>
  <c r="AA75" i="7" s="1"/>
  <c r="AA21" i="7" a="1"/>
  <c r="AA21" i="7" s="1"/>
  <c r="AA31" i="7" a="1"/>
  <c r="AA31" i="7" s="1"/>
  <c r="AA208" i="7" a="1"/>
  <c r="AA208" i="7" s="1"/>
  <c r="AA143" i="7" a="1"/>
  <c r="AA143" i="7" s="1"/>
  <c r="AA79" i="7" a="1"/>
  <c r="AA79" i="7" s="1"/>
  <c r="AA241" i="7" a="1"/>
  <c r="AA241" i="7" s="1"/>
  <c r="AA154" i="7" a="1"/>
  <c r="AA154" i="7" s="1"/>
  <c r="AA39" i="7" a="1"/>
  <c r="AA39" i="7" s="1"/>
  <c r="AA42" i="7" a="1"/>
  <c r="AA42" i="7" s="1"/>
  <c r="AA27" i="7" a="1"/>
  <c r="AA27" i="7" s="1"/>
  <c r="AA46" i="7" a="1"/>
  <c r="AA46" i="7" s="1"/>
  <c r="AA10" i="7" a="1"/>
  <c r="AA10" i="7" s="1"/>
  <c r="AA359" i="7" a="1"/>
  <c r="AA359" i="7" s="1"/>
  <c r="AA333" i="7" a="1"/>
  <c r="AA333" i="7" s="1"/>
  <c r="AA343" i="7" a="1"/>
  <c r="AA343" i="7" s="1"/>
  <c r="AA362" i="7" a="1"/>
  <c r="AA362" i="7" s="1"/>
  <c r="AA294" i="7" a="1"/>
  <c r="AA294" i="7" s="1"/>
  <c r="AA326" i="7" a="1"/>
  <c r="AA326" i="7" s="1"/>
  <c r="AA318" i="7" a="1"/>
  <c r="AA318" i="7" s="1"/>
  <c r="AA237" i="7" a="1"/>
  <c r="AA237" i="7" s="1"/>
  <c r="AA204" i="7" a="1"/>
  <c r="AA204" i="7" s="1"/>
  <c r="AA272" i="7" a="1"/>
  <c r="AA272" i="7" s="1"/>
  <c r="AA306" i="7" a="1"/>
  <c r="AA306" i="7" s="1"/>
  <c r="AA232" i="7" a="1"/>
  <c r="AA232" i="7" s="1"/>
  <c r="AA259" i="7" a="1"/>
  <c r="AA259" i="7" s="1"/>
  <c r="AA236" i="7" a="1"/>
  <c r="AA236" i="7" s="1"/>
  <c r="AA200" i="7" a="1"/>
  <c r="AA200" i="7" s="1"/>
  <c r="AA251" i="7" a="1"/>
  <c r="AA251" i="7" s="1"/>
  <c r="AA286" i="7" a="1"/>
  <c r="AA286" i="7" s="1"/>
  <c r="AA194" i="7" a="1"/>
  <c r="AA194" i="7" s="1"/>
  <c r="AA161" i="7" a="1"/>
  <c r="AA161" i="7" s="1"/>
  <c r="AA81" i="7" a="1"/>
  <c r="AA81" i="7" s="1"/>
  <c r="AA112" i="7" a="1"/>
  <c r="AA112" i="7" s="1"/>
  <c r="AA121" i="7" a="1"/>
  <c r="AA121" i="7" s="1"/>
  <c r="AA64" i="7" a="1"/>
  <c r="AA64" i="7" s="1"/>
  <c r="AA41" i="7" a="1"/>
  <c r="AA41" i="7" s="1"/>
  <c r="AA120" i="7" a="1"/>
  <c r="AA120" i="7" s="1"/>
  <c r="AA24" i="7" a="1"/>
  <c r="AA24" i="7" s="1"/>
  <c r="AA84" i="7" a="1"/>
  <c r="AA84" i="7" s="1"/>
  <c r="AA30" i="7" a="1"/>
  <c r="AA30" i="7" s="1"/>
  <c r="AA23" i="7" a="1"/>
  <c r="AA23" i="7" s="1"/>
  <c r="AA357" i="7" a="1"/>
  <c r="AA357" i="7" s="1"/>
  <c r="AA331" i="7" a="1"/>
  <c r="AA331" i="7" s="1"/>
  <c r="AA349" i="7" a="1"/>
  <c r="AA349" i="7" s="1"/>
  <c r="AA360" i="7" a="1"/>
  <c r="AA360" i="7" s="1"/>
  <c r="AA283" i="7" a="1"/>
  <c r="AA283" i="7" s="1"/>
  <c r="AA319" i="7" a="1"/>
  <c r="AA319" i="7" s="1"/>
  <c r="AA307" i="7" a="1"/>
  <c r="AA307" i="7" s="1"/>
  <c r="AA226" i="7" a="1"/>
  <c r="AA226" i="7" s="1"/>
  <c r="AA291" i="7" a="1"/>
  <c r="AA291" i="7" s="1"/>
  <c r="AA321" i="7" a="1"/>
  <c r="AA321" i="7" s="1"/>
  <c r="AA305" i="7" a="1"/>
  <c r="AA305" i="7" s="1"/>
  <c r="AA209" i="7" a="1"/>
  <c r="AA209" i="7" s="1"/>
  <c r="AA280" i="7" a="1"/>
  <c r="AA280" i="7" s="1"/>
  <c r="AA248" i="7" a="1"/>
  <c r="AA248" i="7" s="1"/>
  <c r="AA217" i="7" a="1"/>
  <c r="AA217" i="7" s="1"/>
  <c r="AA189" i="7" a="1"/>
  <c r="AA189" i="7" s="1"/>
  <c r="AA287" i="7" a="1"/>
  <c r="AA287" i="7" s="1"/>
  <c r="AA239" i="7" a="1"/>
  <c r="AA239" i="7" s="1"/>
  <c r="AA157" i="7" a="1"/>
  <c r="AA157" i="7" s="1"/>
  <c r="AA191" i="7" a="1"/>
  <c r="AA191" i="7" s="1"/>
  <c r="AA156" i="7" a="1"/>
  <c r="AA156" i="7" s="1"/>
  <c r="AA146" i="7" a="1"/>
  <c r="AA146" i="7" s="1"/>
  <c r="AA230" i="7" a="1"/>
  <c r="AA230" i="7" s="1"/>
  <c r="AA102" i="7" a="1"/>
  <c r="AA102" i="7" s="1"/>
  <c r="AA101" i="7" a="1"/>
  <c r="AA101" i="7" s="1"/>
  <c r="AA111" i="7" a="1"/>
  <c r="AA111" i="7" s="1"/>
  <c r="AA116" i="7" a="1"/>
  <c r="AA116" i="7" s="1"/>
  <c r="AA53" i="7" a="1"/>
  <c r="AA53" i="7" s="1"/>
  <c r="AA159" i="7" a="1"/>
  <c r="AA159" i="7" s="1"/>
  <c r="AA220" i="7" a="1"/>
  <c r="AA220" i="7" s="1"/>
  <c r="AA125" i="7" a="1"/>
  <c r="AA125" i="7" s="1"/>
  <c r="AA115" i="7" a="1"/>
  <c r="AA115" i="7" s="1"/>
  <c r="AA49" i="7" a="1"/>
  <c r="AA49" i="7" s="1"/>
  <c r="AA22" i="7" a="1"/>
  <c r="AA22" i="7" s="1"/>
  <c r="AA50" i="7" a="1"/>
  <c r="AA50" i="7" s="1"/>
  <c r="AA66" i="7" a="1"/>
  <c r="AA66" i="7" s="1"/>
  <c r="AA17" i="7" a="1"/>
  <c r="AA17" i="7" s="1"/>
  <c r="AA36" i="7" a="1"/>
  <c r="AA36" i="7" s="1"/>
  <c r="AA20" i="7" a="1"/>
  <c r="AA20" i="7" s="1"/>
  <c r="AA99" i="7" a="1"/>
  <c r="AA99" i="7" s="1"/>
  <c r="AA351" i="7" a="1"/>
  <c r="AA351" i="7" s="1"/>
  <c r="AA325" i="7" a="1"/>
  <c r="AA325" i="7" s="1"/>
  <c r="AA341" i="7" a="1"/>
  <c r="AA341" i="7" s="1"/>
  <c r="AA334" i="7" a="1"/>
  <c r="AA334" i="7" s="1"/>
  <c r="AA324" i="7" a="1"/>
  <c r="AA324" i="7" s="1"/>
  <c r="AA303" i="7" a="1"/>
  <c r="AA303" i="7" s="1"/>
  <c r="AA289" i="7" a="1"/>
  <c r="AA289" i="7" s="1"/>
  <c r="AA214" i="7" a="1"/>
  <c r="AA214" i="7" s="1"/>
  <c r="AA293" i="7" a="1"/>
  <c r="AA293" i="7" s="1"/>
  <c r="AA282" i="7" a="1"/>
  <c r="AA282" i="7" s="1"/>
  <c r="AA268" i="7" a="1"/>
  <c r="AA268" i="7" s="1"/>
  <c r="AA246" i="7" a="1"/>
  <c r="AA246" i="7" s="1"/>
  <c r="AA247" i="7" a="1"/>
  <c r="AA247" i="7" s="1"/>
  <c r="AA262" i="7" a="1"/>
  <c r="AA262" i="7" s="1"/>
  <c r="AA179" i="7" a="1"/>
  <c r="AA179" i="7" s="1"/>
  <c r="AA238" i="7" a="1"/>
  <c r="AA238" i="7" s="1"/>
  <c r="AA211" i="7" a="1"/>
  <c r="AA211" i="7" s="1"/>
  <c r="AA223" i="7" a="1"/>
  <c r="AA223" i="7" s="1"/>
  <c r="AA149" i="7" a="1"/>
  <c r="AA149" i="7" s="1"/>
  <c r="AA151" i="7" a="1"/>
  <c r="AA151" i="7" s="1"/>
  <c r="AA203" i="7" a="1"/>
  <c r="AA203" i="7" s="1"/>
  <c r="AA124" i="7" a="1"/>
  <c r="AA124" i="7" s="1"/>
  <c r="AA165" i="7" a="1"/>
  <c r="AA165" i="7" s="1"/>
  <c r="AA86" i="7" a="1"/>
  <c r="AA86" i="7" s="1"/>
  <c r="AA229" i="7" a="1"/>
  <c r="AA229" i="7" s="1"/>
  <c r="AA95" i="7" a="1"/>
  <c r="AA95" i="7" s="1"/>
  <c r="AA164" i="7" a="1"/>
  <c r="AA164" i="7" s="1"/>
  <c r="AA228" i="7" a="1"/>
  <c r="AA228" i="7" s="1"/>
  <c r="AA80" i="7" a="1"/>
  <c r="AA80" i="7" s="1"/>
  <c r="AA94" i="7" a="1"/>
  <c r="AA94" i="7" s="1"/>
  <c r="AA93" i="7" a="1"/>
  <c r="AA93" i="7" s="1"/>
  <c r="AA109" i="7" a="1"/>
  <c r="AA109" i="7" s="1"/>
  <c r="AA29" i="7" a="1"/>
  <c r="AA29" i="7" s="1"/>
  <c r="AA70" i="7" a="1"/>
  <c r="AA70" i="7" s="1"/>
  <c r="AA77" i="7" a="1"/>
  <c r="AA77" i="7" s="1"/>
  <c r="AA59" i="7" a="1"/>
  <c r="AA59" i="7" s="1"/>
  <c r="AA13" i="7" a="1"/>
  <c r="AA13" i="7" s="1"/>
  <c r="AA25" i="7" a="1"/>
  <c r="AA25" i="7" s="1"/>
  <c r="AA16" i="7" a="1"/>
  <c r="AA16" i="7" s="1"/>
  <c r="AA43" i="7" a="1"/>
  <c r="AA43" i="7" s="1"/>
  <c r="AA299" i="7" a="1"/>
  <c r="AA299" i="7" s="1"/>
  <c r="AA63" i="7" a="1"/>
  <c r="AA63" i="7" s="1"/>
  <c r="AA37" i="7" a="1"/>
  <c r="AA37" i="7" s="1"/>
  <c r="AA38" i="7" a="1"/>
  <c r="AA38" i="7" s="1"/>
  <c r="AB5" i="7"/>
  <c r="AA355" i="7" a="1"/>
  <c r="AA355" i="7" s="1"/>
  <c r="AA327" i="7" a="1"/>
  <c r="AA327" i="7" s="1"/>
  <c r="AA354" i="7" a="1"/>
  <c r="AA354" i="7" s="1"/>
  <c r="AA342" i="7" a="1"/>
  <c r="AA342" i="7" s="1"/>
  <c r="AA358" i="7" a="1"/>
  <c r="AA358" i="7" s="1"/>
  <c r="AA314" i="7" a="1"/>
  <c r="AA314" i="7" s="1"/>
  <c r="AA302" i="7" a="1"/>
  <c r="AA302" i="7" s="1"/>
  <c r="AA221" i="7" a="1"/>
  <c r="AA221" i="7" s="1"/>
  <c r="AA279" i="7" a="1"/>
  <c r="AA279" i="7" s="1"/>
  <c r="AA295" i="7" a="1"/>
  <c r="AA295" i="7" s="1"/>
  <c r="AA284" i="7" a="1"/>
  <c r="AA284" i="7" s="1"/>
  <c r="AA257" i="7" a="1"/>
  <c r="AA257" i="7" s="1"/>
  <c r="AA270" i="7" a="1"/>
  <c r="AA270" i="7" s="1"/>
  <c r="AA271" i="7" a="1"/>
  <c r="AA271" i="7" s="1"/>
  <c r="AA195" i="7" a="1"/>
  <c r="AA195" i="7" s="1"/>
  <c r="AA173" i="7" a="1"/>
  <c r="AA173" i="7" s="1"/>
  <c r="AA227" i="7" a="1"/>
  <c r="AA227" i="7" s="1"/>
  <c r="AA235" i="7" a="1"/>
  <c r="AA235" i="7" s="1"/>
  <c r="AA152" i="7" a="1"/>
  <c r="AA152" i="7" s="1"/>
  <c r="AA183" i="7" a="1"/>
  <c r="AA183" i="7" s="1"/>
  <c r="AA225" i="7" a="1"/>
  <c r="AA225" i="7" s="1"/>
  <c r="AA140" i="7" a="1"/>
  <c r="AA140" i="7" s="1"/>
  <c r="AA176" i="7" a="1"/>
  <c r="AA176" i="7" s="1"/>
  <c r="AA91" i="7" a="1"/>
  <c r="AA91" i="7" s="1"/>
  <c r="AA96" i="7" a="1"/>
  <c r="AA96" i="7" s="1"/>
  <c r="AA106" i="7" a="1"/>
  <c r="AA106" i="7" s="1"/>
  <c r="AA193" i="7" a="1"/>
  <c r="AA193" i="7" s="1"/>
  <c r="AA48" i="7" a="1"/>
  <c r="AA48" i="7" s="1"/>
  <c r="AA148" i="7" a="1"/>
  <c r="AA148" i="7" s="1"/>
  <c r="AA103" i="7" a="1"/>
  <c r="AA103" i="7" s="1"/>
  <c r="AA119" i="7" a="1"/>
  <c r="AA119" i="7" s="1"/>
  <c r="AA114" i="7" a="1"/>
  <c r="AA114" i="7" s="1"/>
  <c r="AA40" i="7" a="1"/>
  <c r="AA40" i="7" s="1"/>
  <c r="AA82" i="7" a="1"/>
  <c r="AA82" i="7" s="1"/>
  <c r="AA88" i="7" a="1"/>
  <c r="AA88" i="7" s="1"/>
  <c r="AA62" i="7" a="1"/>
  <c r="AA62" i="7" s="1"/>
  <c r="AA15" i="7" a="1"/>
  <c r="AA15" i="7" s="1"/>
  <c r="AA28" i="7" a="1"/>
  <c r="AA28" i="7" s="1"/>
  <c r="AA18" i="7" a="1"/>
  <c r="AA18" i="7" s="1"/>
  <c r="AA71" i="7" a="1"/>
  <c r="AA71" i="7" s="1"/>
  <c r="AA285" i="7" a="1"/>
  <c r="AA285" i="7" s="1"/>
  <c r="AA177" i="7" a="1"/>
  <c r="AA177" i="7" s="1"/>
  <c r="AA150" i="7" a="1"/>
  <c r="AA150" i="7" s="1"/>
  <c r="AA118" i="7" a="1"/>
  <c r="AA118" i="7" s="1"/>
  <c r="AA122" i="7" a="1"/>
  <c r="AA122" i="7" s="1"/>
  <c r="AA201" i="7" a="1"/>
  <c r="AA201" i="7" s="1"/>
  <c r="AA131" i="7" a="1"/>
  <c r="AA131" i="7" s="1"/>
  <c r="AA60" i="7" a="1"/>
  <c r="AA60" i="7" s="1"/>
  <c r="AA72" i="7" a="1"/>
  <c r="AA72" i="7" s="1"/>
  <c r="AA19" i="7" a="1"/>
  <c r="AA19" i="7" s="1"/>
  <c r="AA135" i="7" a="1"/>
  <c r="AA135" i="7" s="1"/>
  <c r="BF9" i="7"/>
  <c r="DW3" i="7"/>
  <c r="DV5" i="7"/>
  <c r="DW36" i="7"/>
  <c r="DW190" i="7"/>
  <c r="DW140" i="7"/>
  <c r="DW2" i="7"/>
  <c r="DW4" i="7" s="1"/>
  <c r="DW347" i="7"/>
  <c r="DW315" i="7"/>
  <c r="DW334" i="7"/>
  <c r="DW291" i="7"/>
  <c r="DW252" i="7"/>
  <c r="DW220" i="7"/>
  <c r="DW321" i="7"/>
  <c r="DW233" i="7"/>
  <c r="DW309" i="7"/>
  <c r="DW365" i="7"/>
  <c r="DW277" i="7"/>
  <c r="DW312" i="7"/>
  <c r="DW251" i="7"/>
  <c r="DW195" i="7"/>
  <c r="DW131" i="7"/>
  <c r="DW97" i="7"/>
  <c r="DW65" i="7"/>
  <c r="DW30" i="7"/>
  <c r="DW286" i="7"/>
  <c r="DW207" i="7"/>
  <c r="DW151" i="7"/>
  <c r="DW192" i="7"/>
  <c r="DW332" i="7"/>
  <c r="DW246" i="7"/>
  <c r="DW168" i="7"/>
  <c r="DW59" i="7"/>
  <c r="DW187" i="7"/>
  <c r="DW122" i="7"/>
  <c r="DW37" i="7"/>
  <c r="DW191" i="7"/>
  <c r="DW215" i="7"/>
  <c r="DW120" i="7"/>
  <c r="DW98" i="7"/>
  <c r="DW198" i="7"/>
  <c r="DW99" i="7"/>
  <c r="DW143" i="7"/>
  <c r="DW60" i="7"/>
  <c r="DW158" i="7"/>
  <c r="DW155" i="7"/>
  <c r="DW46" i="7"/>
  <c r="DW15" i="7"/>
  <c r="DW50" i="7"/>
  <c r="DW119" i="7"/>
  <c r="DW118" i="7"/>
  <c r="DW108" i="7"/>
  <c r="DW343" i="7"/>
  <c r="DW329" i="7"/>
  <c r="DW290" i="7"/>
  <c r="DW216" i="7"/>
  <c r="DW316" i="7"/>
  <c r="DW298" i="7"/>
  <c r="DW276" i="7"/>
  <c r="DW250" i="7"/>
  <c r="DW130" i="7"/>
  <c r="DW61" i="7"/>
  <c r="DW284" i="7"/>
  <c r="DW150" i="7"/>
  <c r="DW325" i="7"/>
  <c r="DW147" i="7"/>
  <c r="DW178" i="7"/>
  <c r="DW27" i="7"/>
  <c r="DW188" i="7"/>
  <c r="DW92" i="7"/>
  <c r="DW135" i="7"/>
  <c r="DW149" i="7"/>
  <c r="DW19" i="7"/>
  <c r="DW62" i="7"/>
  <c r="DW83" i="7"/>
  <c r="DW339" i="7"/>
  <c r="DW307" i="7"/>
  <c r="DW324" i="7"/>
  <c r="DW280" i="7"/>
  <c r="DW244" i="7"/>
  <c r="DW212" i="7"/>
  <c r="DW294" i="7"/>
  <c r="DW211" i="7"/>
  <c r="DW297" i="7"/>
  <c r="DW344" i="7"/>
  <c r="DW275" i="7"/>
  <c r="DW279" i="7"/>
  <c r="DW249" i="7"/>
  <c r="DW184" i="7"/>
  <c r="DW121" i="7"/>
  <c r="DW89" i="7"/>
  <c r="DW311" i="7"/>
  <c r="DW248" i="7"/>
  <c r="DW222" i="7"/>
  <c r="DW349" i="7"/>
  <c r="DW302" i="7"/>
  <c r="DW194" i="7"/>
  <c r="DW93" i="7"/>
  <c r="DW26" i="7"/>
  <c r="DW206" i="7"/>
  <c r="DW181" i="7"/>
  <c r="DW239" i="7"/>
  <c r="DW48" i="7"/>
  <c r="DW111" i="7"/>
  <c r="DW169" i="7"/>
  <c r="DW86" i="7"/>
  <c r="DW189" i="7"/>
  <c r="DW88" i="7"/>
  <c r="DW55" i="7"/>
  <c r="DW133" i="7"/>
  <c r="DW144" i="7"/>
  <c r="DW74" i="7"/>
  <c r="DW40" i="7"/>
  <c r="DW331" i="7"/>
  <c r="DW356" i="7"/>
  <c r="DW264" i="7"/>
  <c r="DW208" i="7"/>
  <c r="DW254" i="7"/>
  <c r="DW295" i="7"/>
  <c r="DW278" i="7"/>
  <c r="DW282" i="7"/>
  <c r="DW173" i="7"/>
  <c r="DW105" i="7"/>
  <c r="DW53" i="7"/>
  <c r="DW10" i="7"/>
  <c r="DW229" i="7"/>
  <c r="DW313" i="7"/>
  <c r="DW326" i="7"/>
  <c r="DW266" i="7"/>
  <c r="DW112" i="7"/>
  <c r="DW289" i="7"/>
  <c r="DW137" i="7"/>
  <c r="DW308" i="7"/>
  <c r="DW305" i="7"/>
  <c r="DW124" i="7"/>
  <c r="DW76" i="7"/>
  <c r="DW115" i="7"/>
  <c r="DW180" i="7"/>
  <c r="DW348" i="7"/>
  <c r="DW345" i="7"/>
  <c r="DW51" i="7"/>
  <c r="DW72" i="7"/>
  <c r="DW257" i="7"/>
  <c r="DW123" i="7"/>
  <c r="DW25" i="7"/>
  <c r="DW353" i="7"/>
  <c r="DW260" i="7"/>
  <c r="DW204" i="7"/>
  <c r="DW243" i="7"/>
  <c r="DW274" i="7"/>
  <c r="DW273" i="7"/>
  <c r="DW267" i="7"/>
  <c r="DW163" i="7"/>
  <c r="DW101" i="7"/>
  <c r="DW49" i="7"/>
  <c r="DW205" i="7"/>
  <c r="DW288" i="7"/>
  <c r="DW306" i="7"/>
  <c r="DW102" i="7"/>
  <c r="DW283" i="7"/>
  <c r="DW242" i="7"/>
  <c r="DW247" i="7"/>
  <c r="DW42" i="7"/>
  <c r="DW110" i="7"/>
  <c r="DW285" i="7"/>
  <c r="DX9" i="7"/>
  <c r="DX367" i="7" s="1"/>
  <c r="DW67" i="7"/>
  <c r="DW78" i="7"/>
  <c r="DW45" i="7"/>
  <c r="DW255" i="7"/>
  <c r="DW91" i="7"/>
  <c r="DW90" i="7"/>
  <c r="DW235" i="7"/>
  <c r="DW104" i="7"/>
  <c r="DW241" i="7"/>
  <c r="DW223" i="7"/>
  <c r="DW157" i="7"/>
  <c r="DW327" i="7"/>
  <c r="DW361" i="7"/>
  <c r="DW234" i="7"/>
  <c r="DW100" i="7"/>
  <c r="DW75" i="7"/>
  <c r="DW132" i="7"/>
  <c r="DW185" i="7"/>
  <c r="DW167" i="7"/>
  <c r="DW320" i="7"/>
  <c r="DW352" i="7"/>
  <c r="DW269" i="7"/>
  <c r="DW64" i="7"/>
  <c r="DW129" i="7"/>
  <c r="DW32" i="7"/>
  <c r="DW367" i="7"/>
  <c r="DW323" i="7"/>
  <c r="DW350" i="7"/>
  <c r="DW256" i="7"/>
  <c r="DW200" i="7"/>
  <c r="DW201" i="7"/>
  <c r="DW263" i="7"/>
  <c r="DW262" i="7"/>
  <c r="DW261" i="7"/>
  <c r="DW162" i="7"/>
  <c r="DW85" i="7"/>
  <c r="DW193" i="7"/>
  <c r="DW219" i="7"/>
  <c r="DW237" i="7"/>
  <c r="DW245" i="7"/>
  <c r="DW179" i="7"/>
  <c r="DW56" i="7"/>
  <c r="DW359" i="7"/>
  <c r="DW303" i="7"/>
  <c r="DW337" i="7"/>
  <c r="DW236" i="7"/>
  <c r="DW341" i="7"/>
  <c r="DW354" i="7"/>
  <c r="DW322" i="7"/>
  <c r="DW342" i="7"/>
  <c r="DW226" i="7"/>
  <c r="DW141" i="7"/>
  <c r="DW77" i="7"/>
  <c r="DW34" i="7"/>
  <c r="DW258" i="7"/>
  <c r="DW182" i="7"/>
  <c r="DW209" i="7"/>
  <c r="DW364" i="7"/>
  <c r="DW199" i="7"/>
  <c r="DW70" i="7"/>
  <c r="DW159" i="7"/>
  <c r="DW68" i="7"/>
  <c r="DW197" i="7"/>
  <c r="DW128" i="7"/>
  <c r="DW218" i="7"/>
  <c r="DW43" i="7"/>
  <c r="DW82" i="7"/>
  <c r="DW177" i="7"/>
  <c r="DW63" i="7"/>
  <c r="DW84" i="7"/>
  <c r="DW24" i="7"/>
  <c r="DW355" i="7"/>
  <c r="DW366" i="7"/>
  <c r="DW301" i="7"/>
  <c r="DW232" i="7"/>
  <c r="DW293" i="7"/>
  <c r="DW336" i="7"/>
  <c r="DW304" i="7"/>
  <c r="DW317" i="7"/>
  <c r="DW225" i="7"/>
  <c r="DW117" i="7"/>
  <c r="DW73" i="7"/>
  <c r="DW22" i="7"/>
  <c r="DW253" i="7"/>
  <c r="DW172" i="7"/>
  <c r="DW171" i="7"/>
  <c r="DW328" i="7"/>
  <c r="DW196" i="7"/>
  <c r="DW39" i="7"/>
  <c r="DW58" i="7"/>
  <c r="DW165" i="7"/>
  <c r="DW358" i="7"/>
  <c r="DW156" i="7"/>
  <c r="DW71" i="7"/>
  <c r="DW338" i="7"/>
  <c r="DW41" i="7"/>
  <c r="DW351" i="7"/>
  <c r="DW362" i="7"/>
  <c r="DW272" i="7"/>
  <c r="DW228" i="7"/>
  <c r="DW314" i="7"/>
  <c r="DW330" i="7"/>
  <c r="DW113" i="7"/>
  <c r="DW18" i="7"/>
  <c r="DW170" i="7"/>
  <c r="DW174" i="7"/>
  <c r="DW148" i="7"/>
  <c r="DW287" i="7"/>
  <c r="DW259" i="7"/>
  <c r="DW126" i="7"/>
  <c r="DW363" i="7"/>
  <c r="DW319" i="7"/>
  <c r="DW340" i="7"/>
  <c r="DW240" i="7"/>
  <c r="DW346" i="7"/>
  <c r="DW360" i="7"/>
  <c r="DW368" i="7"/>
  <c r="DW357" i="7"/>
  <c r="DW227" i="7"/>
  <c r="DW152" i="7"/>
  <c r="DW81" i="7"/>
  <c r="DW38" i="7"/>
  <c r="DW271" i="7"/>
  <c r="DW183" i="7"/>
  <c r="DW210" i="7"/>
  <c r="DW281" i="7"/>
  <c r="DW214" i="7"/>
  <c r="DW80" i="7"/>
  <c r="DW164" i="7"/>
  <c r="DW79" i="7"/>
  <c r="DW217" i="7"/>
  <c r="DW175" i="7"/>
  <c r="DW145" i="7"/>
  <c r="DW238" i="7"/>
  <c r="DW54" i="7"/>
  <c r="DW116" i="7"/>
  <c r="DW221" i="7"/>
  <c r="DW106" i="7"/>
  <c r="DW127" i="7"/>
  <c r="DW21" i="7"/>
  <c r="DW52" i="7"/>
  <c r="DW29" i="7"/>
  <c r="DW292" i="7"/>
  <c r="DW300" i="7"/>
  <c r="DW203" i="7"/>
  <c r="DW69" i="7"/>
  <c r="DW231" i="7"/>
  <c r="DW161" i="7"/>
  <c r="DW318" i="7"/>
  <c r="DW28" i="7"/>
  <c r="DW47" i="7"/>
  <c r="DW160" i="7"/>
  <c r="DW103" i="7"/>
  <c r="DW138" i="7"/>
  <c r="DW66" i="7"/>
  <c r="DW139" i="7"/>
  <c r="DW20" i="7"/>
  <c r="DW166" i="7"/>
  <c r="DW95" i="7"/>
  <c r="DW23" i="7"/>
  <c r="DW153" i="7"/>
  <c r="DW114" i="7"/>
  <c r="DW33" i="7"/>
  <c r="DW146" i="7"/>
  <c r="DW31" i="7"/>
  <c r="DW12" i="7"/>
  <c r="DW13" i="7"/>
  <c r="DW230" i="7"/>
  <c r="DW14" i="7"/>
  <c r="DW154" i="7"/>
  <c r="DW35" i="7"/>
  <c r="DW96" i="7"/>
  <c r="DW265" i="7"/>
  <c r="DW107" i="7"/>
  <c r="DW16" i="7"/>
  <c r="DW224" i="7"/>
  <c r="DW94" i="7"/>
  <c r="DW142" i="7"/>
  <c r="DW57" i="7"/>
  <c r="DW268" i="7"/>
  <c r="DW134" i="7"/>
  <c r="DW44" i="7"/>
  <c r="DW17" i="7"/>
  <c r="DW109" i="7"/>
  <c r="DW369" i="7"/>
  <c r="DW176" i="7"/>
  <c r="DW186" i="7"/>
  <c r="DW136" i="7"/>
  <c r="DW202" i="7"/>
  <c r="DW335" i="7"/>
  <c r="DW213" i="7"/>
  <c r="DW125" i="7"/>
  <c r="DW270" i="7"/>
  <c r="DW310" i="7"/>
  <c r="DW11" i="7"/>
  <c r="DW87" i="7"/>
  <c r="DW333" i="7"/>
  <c r="DW299" i="7"/>
  <c r="DU6" i="7"/>
  <c r="DX297" i="7"/>
  <c r="AA73" i="1"/>
  <c r="AA72" i="1"/>
  <c r="AA62" i="1"/>
  <c r="AA61" i="1"/>
  <c r="AA56" i="1"/>
  <c r="AA64" i="1"/>
  <c r="AA52" i="1"/>
  <c r="AA60" i="1"/>
  <c r="AA54" i="1"/>
  <c r="AA59" i="1"/>
  <c r="AA68" i="1"/>
  <c r="AA70" i="1"/>
  <c r="AA67" i="1"/>
  <c r="AA53" i="1"/>
  <c r="AA58" i="1"/>
  <c r="AA55" i="1"/>
  <c r="AA69" i="1"/>
  <c r="AA66" i="1"/>
  <c r="AA63" i="1"/>
  <c r="AA57" i="1"/>
  <c r="AA71" i="1"/>
  <c r="AA65" i="1"/>
  <c r="DE4" i="7" l="1"/>
  <c r="DE5" i="7"/>
  <c r="DD4" i="7"/>
  <c r="DD5" i="7"/>
  <c r="DC4" i="7"/>
  <c r="DC5" i="7"/>
  <c r="CY4" i="7"/>
  <c r="CY5" i="7"/>
  <c r="DB4" i="7"/>
  <c r="DB5" i="7"/>
  <c r="CZ4" i="7"/>
  <c r="CZ5" i="7"/>
  <c r="DA4" i="7"/>
  <c r="DA5" i="7"/>
  <c r="DF4" i="7"/>
  <c r="DF5" i="7"/>
  <c r="BG69" i="7" a="1"/>
  <c r="BG69" i="7" s="1"/>
  <c r="BG67" i="7" a="1"/>
  <c r="BG67" i="7" s="1"/>
  <c r="BG55" i="7" a="1"/>
  <c r="BG55" i="7" s="1"/>
  <c r="BG44" i="7" a="1"/>
  <c r="BG44" i="7" s="1"/>
  <c r="BG94" i="7" a="1"/>
  <c r="BG94" i="7" s="1"/>
  <c r="BG78" i="7" a="1"/>
  <c r="BG78" i="7" s="1"/>
  <c r="BG62" i="7" a="1"/>
  <c r="BG62" i="7" s="1"/>
  <c r="BG73" i="7" a="1"/>
  <c r="BG73" i="7" s="1"/>
  <c r="BG42" i="7" a="1"/>
  <c r="BG42" i="7" s="1"/>
  <c r="BG87" i="7" a="1"/>
  <c r="BG87" i="7" s="1"/>
  <c r="BG68" i="7" a="1"/>
  <c r="BG68" i="7" s="1"/>
  <c r="BG60" i="7" a="1"/>
  <c r="BG60" i="7" s="1"/>
  <c r="BG50" i="7" a="1"/>
  <c r="BG50" i="7" s="1"/>
  <c r="BG22" i="7" a="1"/>
  <c r="BG22" i="7" s="1"/>
  <c r="BG35" i="7" a="1"/>
  <c r="BG35" i="7" s="1"/>
  <c r="BG15" i="7" a="1"/>
  <c r="BG15" i="7" s="1"/>
  <c r="BG29" i="7" a="1"/>
  <c r="BG29" i="7" s="1"/>
  <c r="BG18" i="7" a="1"/>
  <c r="BG18" i="7" s="1"/>
  <c r="BG17" i="7" a="1"/>
  <c r="BG17" i="7" s="1"/>
  <c r="BG26" i="7" a="1"/>
  <c r="BG26" i="7" s="1"/>
  <c r="BG48" i="7" a="1"/>
  <c r="BG48" i="7" s="1"/>
  <c r="BG16" i="7" a="1"/>
  <c r="BG16" i="7" s="1"/>
  <c r="BG53" i="7" a="1"/>
  <c r="BG53" i="7" s="1"/>
  <c r="BG13" i="7" a="1"/>
  <c r="BG13" i="7" s="1"/>
  <c r="BG19" i="7" a="1"/>
  <c r="BG19" i="7" s="1"/>
  <c r="BG61" i="7" a="1"/>
  <c r="BG61" i="7" s="1"/>
  <c r="BG43" i="7" a="1"/>
  <c r="BG43" i="7" s="1"/>
  <c r="BG24" i="7" a="1"/>
  <c r="BG24" i="7" s="1"/>
  <c r="BG11" i="7" a="1"/>
  <c r="BG11" i="7" s="1"/>
  <c r="BG39" i="7" a="1"/>
  <c r="BG39" i="7" s="1"/>
  <c r="BG37" i="7" a="1"/>
  <c r="BG37" i="7" s="1"/>
  <c r="BG10" i="7" a="1"/>
  <c r="BG10" i="7" s="1"/>
  <c r="BG34" i="7" a="1"/>
  <c r="BG34" i="7" s="1"/>
  <c r="BG367" i="7" a="1"/>
  <c r="BG367" i="7" s="1"/>
  <c r="BG350" i="7" a="1"/>
  <c r="BG350" i="7" s="1"/>
  <c r="BG340" i="7" a="1"/>
  <c r="BG340" i="7" s="1"/>
  <c r="BG339" i="7" a="1"/>
  <c r="BG339" i="7" s="1"/>
  <c r="BG334" i="7" a="1"/>
  <c r="BG334" i="7" s="1"/>
  <c r="BG329" i="7" a="1"/>
  <c r="BG329" i="7" s="1"/>
  <c r="BG311" i="7" a="1"/>
  <c r="BG311" i="7" s="1"/>
  <c r="BG309" i="7" a="1"/>
  <c r="BG309" i="7" s="1"/>
  <c r="BG307" i="7" a="1"/>
  <c r="BG307" i="7" s="1"/>
  <c r="BG302" i="7" a="1"/>
  <c r="BG302" i="7" s="1"/>
  <c r="BG294" i="7" a="1"/>
  <c r="BG294" i="7" s="1"/>
  <c r="BG272" i="7" a="1"/>
  <c r="BG272" i="7" s="1"/>
  <c r="BG336" i="7" a="1"/>
  <c r="BG336" i="7" s="1"/>
  <c r="BG320" i="7" a="1"/>
  <c r="BG320" i="7" s="1"/>
  <c r="BG301" i="7" a="1"/>
  <c r="BG301" i="7" s="1"/>
  <c r="BG293" i="7" a="1"/>
  <c r="BG293" i="7" s="1"/>
  <c r="BG286" i="7" a="1"/>
  <c r="BG286" i="7" s="1"/>
  <c r="BG283" i="7" a="1"/>
  <c r="BG283" i="7" s="1"/>
  <c r="BG271" i="7" a="1"/>
  <c r="BG271" i="7" s="1"/>
  <c r="BG360" i="7" a="1"/>
  <c r="BG360" i="7" s="1"/>
  <c r="BG357" i="7" a="1"/>
  <c r="BG357" i="7" s="1"/>
  <c r="BG355" i="7" a="1"/>
  <c r="BG355" i="7" s="1"/>
  <c r="BG353" i="7" a="1"/>
  <c r="BG353" i="7" s="1"/>
  <c r="BG346" i="7" a="1"/>
  <c r="BG346" i="7" s="1"/>
  <c r="BG335" i="7" a="1"/>
  <c r="BG335" i="7" s="1"/>
  <c r="BG319" i="7" a="1"/>
  <c r="BG319" i="7" s="1"/>
  <c r="BG300" i="7" a="1"/>
  <c r="BG300" i="7" s="1"/>
  <c r="BG292" i="7" a="1"/>
  <c r="BG292" i="7" s="1"/>
  <c r="BG282" i="7" a="1"/>
  <c r="BG282" i="7" s="1"/>
  <c r="BG366" i="7" a="1"/>
  <c r="BG366" i="7" s="1"/>
  <c r="BG364" i="7" a="1"/>
  <c r="BG364" i="7" s="1"/>
  <c r="BG362" i="7" a="1"/>
  <c r="BG362" i="7" s="1"/>
  <c r="BG321" i="7" a="1"/>
  <c r="BG321" i="7" s="1"/>
  <c r="BG318" i="7" a="1"/>
  <c r="BG318" i="7" s="1"/>
  <c r="BG314" i="7" a="1"/>
  <c r="BG314" i="7" s="1"/>
  <c r="BG299" i="7" a="1"/>
  <c r="BG299" i="7" s="1"/>
  <c r="BG290" i="7" a="1"/>
  <c r="BG290" i="7" s="1"/>
  <c r="BG288" i="7" a="1"/>
  <c r="BG288" i="7" s="1"/>
  <c r="BG285" i="7" a="1"/>
  <c r="BG285" i="7" s="1"/>
  <c r="BG281" i="7" a="1"/>
  <c r="BG281" i="7" s="1"/>
  <c r="BG277" i="7" a="1"/>
  <c r="BG277" i="7" s="1"/>
  <c r="BG359" i="7" a="1"/>
  <c r="BG359" i="7" s="1"/>
  <c r="BG347" i="7" a="1"/>
  <c r="BG347" i="7" s="1"/>
  <c r="BG337" i="7" a="1"/>
  <c r="BG337" i="7" s="1"/>
  <c r="BG332" i="7" a="1"/>
  <c r="BG332" i="7" s="1"/>
  <c r="BG317" i="7" a="1"/>
  <c r="BG317" i="7" s="1"/>
  <c r="BG315" i="7" a="1"/>
  <c r="BG315" i="7" s="1"/>
  <c r="BG310" i="7" a="1"/>
  <c r="BG310" i="7" s="1"/>
  <c r="BG308" i="7" a="1"/>
  <c r="BG308" i="7" s="1"/>
  <c r="BG306" i="7" a="1"/>
  <c r="BG306" i="7" s="1"/>
  <c r="BG298" i="7" a="1"/>
  <c r="BG298" i="7" s="1"/>
  <c r="BG276" i="7" a="1"/>
  <c r="BG276" i="7" s="1"/>
  <c r="CM5" i="7"/>
  <c r="BG369" i="7" a="1"/>
  <c r="BG369" i="7" s="1"/>
  <c r="BG352" i="7" a="1"/>
  <c r="BG352" i="7" s="1"/>
  <c r="BG349" i="7" a="1"/>
  <c r="BG349" i="7" s="1"/>
  <c r="BG345" i="7" a="1"/>
  <c r="BG345" i="7" s="1"/>
  <c r="BG327" i="7" a="1"/>
  <c r="BG327" i="7" s="1"/>
  <c r="BG326" i="7" a="1"/>
  <c r="BG326" i="7" s="1"/>
  <c r="BG322" i="7" a="1"/>
  <c r="BG322" i="7" s="1"/>
  <c r="BG316" i="7" a="1"/>
  <c r="BG316" i="7" s="1"/>
  <c r="BG312" i="7" a="1"/>
  <c r="BG312" i="7" s="1"/>
  <c r="BG305" i="7" a="1"/>
  <c r="BG305" i="7" s="1"/>
  <c r="BG297" i="7" a="1"/>
  <c r="BG297" i="7" s="1"/>
  <c r="BG291" i="7" a="1"/>
  <c r="BG291" i="7" s="1"/>
  <c r="BG280" i="7" a="1"/>
  <c r="BG280" i="7" s="1"/>
  <c r="BG275" i="7" a="1"/>
  <c r="BG275" i="7" s="1"/>
  <c r="BG368" i="7" a="1"/>
  <c r="BG368" i="7" s="1"/>
  <c r="BG356" i="7" a="1"/>
  <c r="BG356" i="7" s="1"/>
  <c r="BG269" i="7" a="1"/>
  <c r="BG269" i="7" s="1"/>
  <c r="BG264" i="7" a="1"/>
  <c r="BG264" i="7" s="1"/>
  <c r="BG262" i="7" a="1"/>
  <c r="BG262" i="7" s="1"/>
  <c r="BG245" i="7" a="1"/>
  <c r="BG245" i="7" s="1"/>
  <c r="BG242" i="7" a="1"/>
  <c r="BG242" i="7" s="1"/>
  <c r="BG225" i="7" a="1"/>
  <c r="BG225" i="7" s="1"/>
  <c r="BG220" i="7" a="1"/>
  <c r="BG220" i="7" s="1"/>
  <c r="BG217" i="7" a="1"/>
  <c r="BG217" i="7" s="1"/>
  <c r="BG216" i="7" a="1"/>
  <c r="BG216" i="7" s="1"/>
  <c r="BG196" i="7" a="1"/>
  <c r="BG196" i="7" s="1"/>
  <c r="BG188" i="7" a="1"/>
  <c r="BG188" i="7" s="1"/>
  <c r="BG343" i="7" a="1"/>
  <c r="BG343" i="7" s="1"/>
  <c r="BG330" i="7" a="1"/>
  <c r="BG330" i="7" s="1"/>
  <c r="BG295" i="7" a="1"/>
  <c r="BG295" i="7" s="1"/>
  <c r="BG289" i="7" a="1"/>
  <c r="BG289" i="7" s="1"/>
  <c r="BG270" i="7" a="1"/>
  <c r="BG270" i="7" s="1"/>
  <c r="BG268" i="7" a="1"/>
  <c r="BG268" i="7" s="1"/>
  <c r="BG261" i="7" a="1"/>
  <c r="BG261" i="7" s="1"/>
  <c r="BG260" i="7" a="1"/>
  <c r="BG260" i="7" s="1"/>
  <c r="BG259" i="7" a="1"/>
  <c r="BG259" i="7" s="1"/>
  <c r="BG255" i="7" a="1"/>
  <c r="BG255" i="7" s="1"/>
  <c r="BG252" i="7" a="1"/>
  <c r="BG252" i="7" s="1"/>
  <c r="BG250" i="7" a="1"/>
  <c r="BG250" i="7" s="1"/>
  <c r="BG219" i="7" a="1"/>
  <c r="BG219" i="7" s="1"/>
  <c r="BG218" i="7" a="1"/>
  <c r="BG218" i="7" s="1"/>
  <c r="BG212" i="7" a="1"/>
  <c r="BG212" i="7" s="1"/>
  <c r="BG208" i="7" a="1"/>
  <c r="BG208" i="7" s="1"/>
  <c r="BG358" i="7" a="1"/>
  <c r="BG358" i="7" s="1"/>
  <c r="BG338" i="7" a="1"/>
  <c r="BG338" i="7" s="1"/>
  <c r="BG333" i="7" a="1"/>
  <c r="BG333" i="7" s="1"/>
  <c r="BG325" i="7" a="1"/>
  <c r="BG325" i="7" s="1"/>
  <c r="BG267" i="7" a="1"/>
  <c r="BG267" i="7" s="1"/>
  <c r="BG266" i="7" a="1"/>
  <c r="BG266" i="7" s="1"/>
  <c r="BG265" i="7" a="1"/>
  <c r="BG265" i="7" s="1"/>
  <c r="BG258" i="7" a="1"/>
  <c r="BG258" i="7" s="1"/>
  <c r="BG248" i="7" a="1"/>
  <c r="BG248" i="7" s="1"/>
  <c r="BG239" i="7" a="1"/>
  <c r="BG239" i="7" s="1"/>
  <c r="BG237" i="7" a="1"/>
  <c r="BG237" i="7" s="1"/>
  <c r="BG235" i="7" a="1"/>
  <c r="BG235" i="7" s="1"/>
  <c r="BG233" i="7" a="1"/>
  <c r="BG233" i="7" s="1"/>
  <c r="BG231" i="7" a="1"/>
  <c r="BG231" i="7" s="1"/>
  <c r="BG229" i="7" a="1"/>
  <c r="BG229" i="7" s="1"/>
  <c r="BG227" i="7" a="1"/>
  <c r="BG227" i="7" s="1"/>
  <c r="BG365" i="7" a="1"/>
  <c r="BG365" i="7" s="1"/>
  <c r="BG342" i="7" a="1"/>
  <c r="BG342" i="7" s="1"/>
  <c r="BG313" i="7" a="1"/>
  <c r="BG313" i="7" s="1"/>
  <c r="BG257" i="7" a="1"/>
  <c r="BG257" i="7" s="1"/>
  <c r="BG224" i="7" a="1"/>
  <c r="BG224" i="7" s="1"/>
  <c r="BG222" i="7" a="1"/>
  <c r="BG222" i="7" s="1"/>
  <c r="BG213" i="7" a="1"/>
  <c r="BG213" i="7" s="1"/>
  <c r="BG304" i="7" a="1"/>
  <c r="BG304" i="7" s="1"/>
  <c r="BG274" i="7" a="1"/>
  <c r="BG274" i="7" s="1"/>
  <c r="BG273" i="7" a="1"/>
  <c r="BG273" i="7" s="1"/>
  <c r="BG246" i="7" a="1"/>
  <c r="BG246" i="7" s="1"/>
  <c r="BG243" i="7" a="1"/>
  <c r="BG243" i="7" s="1"/>
  <c r="BG363" i="7" a="1"/>
  <c r="BG363" i="7" s="1"/>
  <c r="BG341" i="7" a="1"/>
  <c r="BG341" i="7" s="1"/>
  <c r="BG328" i="7" a="1"/>
  <c r="BG328" i="7" s="1"/>
  <c r="BG324" i="7" a="1"/>
  <c r="BG324" i="7" s="1"/>
  <c r="BG256" i="7" a="1"/>
  <c r="BG256" i="7" s="1"/>
  <c r="BG253" i="7" a="1"/>
  <c r="BG253" i="7" s="1"/>
  <c r="BG251" i="7" a="1"/>
  <c r="BG251" i="7" s="1"/>
  <c r="BG249" i="7" a="1"/>
  <c r="BG249" i="7" s="1"/>
  <c r="BG240" i="7" a="1"/>
  <c r="BG240" i="7" s="1"/>
  <c r="BG244" i="7" a="1"/>
  <c r="BG244" i="7" s="1"/>
  <c r="BG234" i="7" a="1"/>
  <c r="BG234" i="7" s="1"/>
  <c r="BG221" i="7" a="1"/>
  <c r="BG221" i="7" s="1"/>
  <c r="BG204" i="7" a="1"/>
  <c r="BG204" i="7" s="1"/>
  <c r="BG186" i="7" a="1"/>
  <c r="BG186" i="7" s="1"/>
  <c r="BG181" i="7" a="1"/>
  <c r="BG181" i="7" s="1"/>
  <c r="BG164" i="7" a="1"/>
  <c r="BG164" i="7" s="1"/>
  <c r="BG156" i="7" a="1"/>
  <c r="BG156" i="7" s="1"/>
  <c r="BG153" i="7" a="1"/>
  <c r="BG153" i="7" s="1"/>
  <c r="BG95" i="7" a="1"/>
  <c r="BG95" i="7" s="1"/>
  <c r="BG89" i="7" a="1"/>
  <c r="BG89" i="7" s="1"/>
  <c r="BG88" i="7" a="1"/>
  <c r="BG88" i="7" s="1"/>
  <c r="BG361" i="7" a="1"/>
  <c r="BG361" i="7" s="1"/>
  <c r="BG323" i="7" a="1"/>
  <c r="BG323" i="7" s="1"/>
  <c r="BG254" i="7" a="1"/>
  <c r="BG254" i="7" s="1"/>
  <c r="BG209" i="7" a="1"/>
  <c r="BG209" i="7" s="1"/>
  <c r="BG187" i="7" a="1"/>
  <c r="BG187" i="7" s="1"/>
  <c r="BG176" i="7" a="1"/>
  <c r="BG176" i="7" s="1"/>
  <c r="BG174" i="7" a="1"/>
  <c r="BG174" i="7" s="1"/>
  <c r="BG172" i="7" a="1"/>
  <c r="BG172" i="7" s="1"/>
  <c r="BG170" i="7" a="1"/>
  <c r="BG170" i="7" s="1"/>
  <c r="BG165" i="7" a="1"/>
  <c r="BG165" i="7" s="1"/>
  <c r="BG163" i="7" a="1"/>
  <c r="BG163" i="7" s="1"/>
  <c r="BG155" i="7" a="1"/>
  <c r="BG155" i="7" s="1"/>
  <c r="BG152" i="7" a="1"/>
  <c r="BG152" i="7" s="1"/>
  <c r="BG147" i="7" a="1"/>
  <c r="BG147" i="7" s="1"/>
  <c r="BG145" i="7" a="1"/>
  <c r="BG145" i="7" s="1"/>
  <c r="BG143" i="7" a="1"/>
  <c r="BG143" i="7" s="1"/>
  <c r="BG141" i="7" a="1"/>
  <c r="BG141" i="7" s="1"/>
  <c r="BG139" i="7" a="1"/>
  <c r="BG139" i="7" s="1"/>
  <c r="BG137" i="7" a="1"/>
  <c r="BG137" i="7" s="1"/>
  <c r="BG135" i="7" a="1"/>
  <c r="BG135" i="7" s="1"/>
  <c r="BG133" i="7" a="1"/>
  <c r="BG133" i="7" s="1"/>
  <c r="BG131" i="7" a="1"/>
  <c r="BG131" i="7" s="1"/>
  <c r="BG129" i="7" a="1"/>
  <c r="BG129" i="7" s="1"/>
  <c r="BG127" i="7" a="1"/>
  <c r="BG127" i="7" s="1"/>
  <c r="BG125" i="7" a="1"/>
  <c r="BG125" i="7" s="1"/>
  <c r="BG123" i="7" a="1"/>
  <c r="BG123" i="7" s="1"/>
  <c r="BG121" i="7" a="1"/>
  <c r="BG121" i="7" s="1"/>
  <c r="BG119" i="7" a="1"/>
  <c r="BG119" i="7" s="1"/>
  <c r="BG117" i="7" a="1"/>
  <c r="BG117" i="7" s="1"/>
  <c r="BG115" i="7" a="1"/>
  <c r="BG115" i="7" s="1"/>
  <c r="BG113" i="7" a="1"/>
  <c r="BG113" i="7" s="1"/>
  <c r="BG111" i="7" a="1"/>
  <c r="BG111" i="7" s="1"/>
  <c r="BG109" i="7" a="1"/>
  <c r="BG109" i="7" s="1"/>
  <c r="BG107" i="7" a="1"/>
  <c r="BG107" i="7" s="1"/>
  <c r="BG354" i="7" a="1"/>
  <c r="BG354" i="7" s="1"/>
  <c r="BG351" i="7" a="1"/>
  <c r="BG351" i="7" s="1"/>
  <c r="BG348" i="7" a="1"/>
  <c r="BG348" i="7" s="1"/>
  <c r="BG263" i="7" a="1"/>
  <c r="BG263" i="7" s="1"/>
  <c r="BG241" i="7" a="1"/>
  <c r="BG241" i="7" s="1"/>
  <c r="BG236" i="7" a="1"/>
  <c r="BG236" i="7" s="1"/>
  <c r="BG226" i="7" a="1"/>
  <c r="BG226" i="7" s="1"/>
  <c r="BG195" i="7" a="1"/>
  <c r="BG195" i="7" s="1"/>
  <c r="BG193" i="7" a="1"/>
  <c r="BG193" i="7" s="1"/>
  <c r="BG191" i="7" a="1"/>
  <c r="BG191" i="7" s="1"/>
  <c r="BG189" i="7" a="1"/>
  <c r="BG189" i="7" s="1"/>
  <c r="BG182" i="7" a="1"/>
  <c r="BG182" i="7" s="1"/>
  <c r="BG177" i="7" a="1"/>
  <c r="BG177" i="7" s="1"/>
  <c r="BG169" i="7" a="1"/>
  <c r="BG169" i="7" s="1"/>
  <c r="BG166" i="7" a="1"/>
  <c r="BG166" i="7" s="1"/>
  <c r="BG162" i="7" a="1"/>
  <c r="BG162" i="7" s="1"/>
  <c r="BG151" i="7" a="1"/>
  <c r="BG151" i="7" s="1"/>
  <c r="BG278" i="7" a="1"/>
  <c r="BG278" i="7" s="1"/>
  <c r="BG230" i="7" a="1"/>
  <c r="BG230" i="7" s="1"/>
  <c r="BG207" i="7" a="1"/>
  <c r="BG207" i="7" s="1"/>
  <c r="BG205" i="7" a="1"/>
  <c r="BG205" i="7" s="1"/>
  <c r="BG197" i="7" a="1"/>
  <c r="BG197" i="7" s="1"/>
  <c r="BG183" i="7" a="1"/>
  <c r="BG183" i="7" s="1"/>
  <c r="BG168" i="7" a="1"/>
  <c r="BG168" i="7" s="1"/>
  <c r="BG161" i="7" a="1"/>
  <c r="BG161" i="7" s="1"/>
  <c r="BG150" i="7" a="1"/>
  <c r="BG150" i="7" s="1"/>
  <c r="BG344" i="7" a="1"/>
  <c r="BG344" i="7" s="1"/>
  <c r="BG331" i="7" a="1"/>
  <c r="BG331" i="7" s="1"/>
  <c r="BG238" i="7" a="1"/>
  <c r="BG238" i="7" s="1"/>
  <c r="BG223" i="7" a="1"/>
  <c r="BG223" i="7" s="1"/>
  <c r="BG200" i="7" a="1"/>
  <c r="BG200" i="7" s="1"/>
  <c r="BG178" i="7" a="1"/>
  <c r="BG178" i="7" s="1"/>
  <c r="BG167" i="7" a="1"/>
  <c r="BG167" i="7" s="1"/>
  <c r="BG160" i="7" a="1"/>
  <c r="BG160" i="7" s="1"/>
  <c r="BG149" i="7" a="1"/>
  <c r="BG149" i="7" s="1"/>
  <c r="BG214" i="7" a="1"/>
  <c r="BG214" i="7" s="1"/>
  <c r="BG206" i="7" a="1"/>
  <c r="BG206" i="7" s="1"/>
  <c r="BG190" i="7" a="1"/>
  <c r="BG190" i="7" s="1"/>
  <c r="BG132" i="7" a="1"/>
  <c r="BG132" i="7" s="1"/>
  <c r="BG106" i="7" a="1"/>
  <c r="BG106" i="7" s="1"/>
  <c r="BG104" i="7" a="1"/>
  <c r="BG104" i="7" s="1"/>
  <c r="BG99" i="7" a="1"/>
  <c r="BG99" i="7" s="1"/>
  <c r="BG92" i="7" a="1"/>
  <c r="BG92" i="7" s="1"/>
  <c r="BG82" i="7" a="1"/>
  <c r="BG82" i="7" s="1"/>
  <c r="BG80" i="7" a="1"/>
  <c r="BG80" i="7" s="1"/>
  <c r="BG66" i="7" a="1"/>
  <c r="BG66" i="7" s="1"/>
  <c r="BG59" i="7" a="1"/>
  <c r="BG59" i="7" s="1"/>
  <c r="BG45" i="7" a="1"/>
  <c r="BG45" i="7" s="1"/>
  <c r="BG30" i="7" a="1"/>
  <c r="BG30" i="7" s="1"/>
  <c r="BG21" i="7" a="1"/>
  <c r="BG21" i="7" s="1"/>
  <c r="BG14" i="7" a="1"/>
  <c r="BG14" i="7" s="1"/>
  <c r="BG284" i="7" a="1"/>
  <c r="BG284" i="7" s="1"/>
  <c r="BG215" i="7" a="1"/>
  <c r="BG215" i="7" s="1"/>
  <c r="BG203" i="7" a="1"/>
  <c r="BG203" i="7" s="1"/>
  <c r="BG148" i="7" a="1"/>
  <c r="BG148" i="7" s="1"/>
  <c r="BG146" i="7" a="1"/>
  <c r="BG146" i="7" s="1"/>
  <c r="BG130" i="7" a="1"/>
  <c r="BG130" i="7" s="1"/>
  <c r="BG116" i="7" a="1"/>
  <c r="BG116" i="7" s="1"/>
  <c r="BG108" i="7" a="1"/>
  <c r="BG108" i="7" s="1"/>
  <c r="BG105" i="7" a="1"/>
  <c r="BG105" i="7" s="1"/>
  <c r="BG97" i="7" a="1"/>
  <c r="BG97" i="7" s="1"/>
  <c r="BG91" i="7" a="1"/>
  <c r="BG91" i="7" s="1"/>
  <c r="BG84" i="7" a="1"/>
  <c r="BG84" i="7" s="1"/>
  <c r="BG65" i="7" a="1"/>
  <c r="BG65" i="7" s="1"/>
  <c r="BG46" i="7" a="1"/>
  <c r="BG46" i="7" s="1"/>
  <c r="BG31" i="7" a="1"/>
  <c r="BG31" i="7" s="1"/>
  <c r="BG20" i="7" a="1"/>
  <c r="BG20" i="7" s="1"/>
  <c r="BG232" i="7" a="1"/>
  <c r="BG232" i="7" s="1"/>
  <c r="BG194" i="7" a="1"/>
  <c r="BG194" i="7" s="1"/>
  <c r="BG144" i="7" a="1"/>
  <c r="BG144" i="7" s="1"/>
  <c r="BG128" i="7" a="1"/>
  <c r="BG128" i="7" s="1"/>
  <c r="BG110" i="7" a="1"/>
  <c r="BG110" i="7" s="1"/>
  <c r="BG100" i="7" a="1"/>
  <c r="BG100" i="7" s="1"/>
  <c r="BG96" i="7" a="1"/>
  <c r="BG96" i="7" s="1"/>
  <c r="BG86" i="7" a="1"/>
  <c r="BG86" i="7" s="1"/>
  <c r="BG79" i="7" a="1"/>
  <c r="BG79" i="7" s="1"/>
  <c r="BG76" i="7" a="1"/>
  <c r="BG76" i="7" s="1"/>
  <c r="BG72" i="7" a="1"/>
  <c r="BG72" i="7" s="1"/>
  <c r="BG64" i="7" a="1"/>
  <c r="BG64" i="7" s="1"/>
  <c r="BG49" i="7" a="1"/>
  <c r="BG49" i="7" s="1"/>
  <c r="BG47" i="7" a="1"/>
  <c r="BG47" i="7" s="1"/>
  <c r="BG40" i="7" a="1"/>
  <c r="BG40" i="7" s="1"/>
  <c r="BG32" i="7" a="1"/>
  <c r="BG32" i="7" s="1"/>
  <c r="BG27" i="7" a="1"/>
  <c r="BG27" i="7" s="1"/>
  <c r="BG25" i="7" a="1"/>
  <c r="BG25" i="7" s="1"/>
  <c r="BG12" i="7" a="1"/>
  <c r="BG12" i="7" s="1"/>
  <c r="BG228" i="7" a="1"/>
  <c r="BG228" i="7" s="1"/>
  <c r="BG211" i="7" a="1"/>
  <c r="BG211" i="7" s="1"/>
  <c r="BG184" i="7" a="1"/>
  <c r="BG184" i="7" s="1"/>
  <c r="BG179" i="7" a="1"/>
  <c r="BG179" i="7" s="1"/>
  <c r="BG142" i="7" a="1"/>
  <c r="BG142" i="7" s="1"/>
  <c r="BG126" i="7" a="1"/>
  <c r="BG126" i="7" s="1"/>
  <c r="BG112" i="7" a="1"/>
  <c r="BG112" i="7" s="1"/>
  <c r="BG101" i="7" a="1"/>
  <c r="BG101" i="7" s="1"/>
  <c r="BG75" i="7" a="1"/>
  <c r="BG75" i="7" s="1"/>
  <c r="BG71" i="7" a="1"/>
  <c r="BG71" i="7" s="1"/>
  <c r="BG63" i="7" a="1"/>
  <c r="BG63" i="7" s="1"/>
  <c r="BG58" i="7" a="1"/>
  <c r="BG58" i="7" s="1"/>
  <c r="BG57" i="7" a="1"/>
  <c r="BG57" i="7" s="1"/>
  <c r="BG54" i="7" a="1"/>
  <c r="BG54" i="7" s="1"/>
  <c r="BG52" i="7" a="1"/>
  <c r="BG52" i="7" s="1"/>
  <c r="BG38" i="7" a="1"/>
  <c r="BG38" i="7" s="1"/>
  <c r="BG36" i="7" a="1"/>
  <c r="BG36" i="7" s="1"/>
  <c r="BG33" i="7" a="1"/>
  <c r="BG33" i="7" s="1"/>
  <c r="BG28" i="7" a="1"/>
  <c r="BG28" i="7" s="1"/>
  <c r="BG23" i="7" a="1"/>
  <c r="BG23" i="7" s="1"/>
  <c r="BG296" i="7" a="1"/>
  <c r="BG296" i="7" s="1"/>
  <c r="BG210" i="7" a="1"/>
  <c r="BG210" i="7" s="1"/>
  <c r="BG202" i="7" a="1"/>
  <c r="BG202" i="7" s="1"/>
  <c r="BG154" i="7" a="1"/>
  <c r="BG154" i="7" s="1"/>
  <c r="BG140" i="7" a="1"/>
  <c r="BG140" i="7" s="1"/>
  <c r="BG124" i="7" a="1"/>
  <c r="BG124" i="7" s="1"/>
  <c r="BG114" i="7" a="1"/>
  <c r="BG114" i="7" s="1"/>
  <c r="BG90" i="7" a="1"/>
  <c r="BG90" i="7" s="1"/>
  <c r="BG83" i="7" a="1"/>
  <c r="BG83" i="7" s="1"/>
  <c r="BG81" i="7" a="1"/>
  <c r="BG81" i="7" s="1"/>
  <c r="BG70" i="7" a="1"/>
  <c r="BG70" i="7" s="1"/>
  <c r="BG56" i="7" a="1"/>
  <c r="BG56" i="7" s="1"/>
  <c r="BG41" i="7" a="1"/>
  <c r="BG41" i="7" s="1"/>
  <c r="BG287" i="7" a="1"/>
  <c r="BG287" i="7" s="1"/>
  <c r="BG102" i="7" a="1"/>
  <c r="BG102" i="7" s="1"/>
  <c r="BG51" i="7" a="1"/>
  <c r="BG51" i="7" s="1"/>
  <c r="BG303" i="7" a="1"/>
  <c r="BG303" i="7" s="1"/>
  <c r="BG198" i="7" a="1"/>
  <c r="BG198" i="7" s="1"/>
  <c r="BG136" i="7" a="1"/>
  <c r="BG136" i="7" s="1"/>
  <c r="BG175" i="7" a="1"/>
  <c r="BG175" i="7" s="1"/>
  <c r="BG171" i="7" a="1"/>
  <c r="BG171" i="7" s="1"/>
  <c r="BG157" i="7" a="1"/>
  <c r="BG157" i="7" s="1"/>
  <c r="BG118" i="7" a="1"/>
  <c r="BG118" i="7" s="1"/>
  <c r="BG103" i="7" a="1"/>
  <c r="BG103" i="7" s="1"/>
  <c r="BG98" i="7" a="1"/>
  <c r="BG98" i="7" s="1"/>
  <c r="BG93" i="7" a="1"/>
  <c r="BG93" i="7" s="1"/>
  <c r="BG85" i="7" a="1"/>
  <c r="BG85" i="7" s="1"/>
  <c r="BG247" i="7" a="1"/>
  <c r="BG247" i="7" s="1"/>
  <c r="BG185" i="7" a="1"/>
  <c r="BG185" i="7" s="1"/>
  <c r="BG74" i="7" a="1"/>
  <c r="BG74" i="7" s="1"/>
  <c r="BG279" i="7" a="1"/>
  <c r="BG279" i="7" s="1"/>
  <c r="BG201" i="7" a="1"/>
  <c r="BG201" i="7" s="1"/>
  <c r="BG158" i="7" a="1"/>
  <c r="BG158" i="7" s="1"/>
  <c r="BG138" i="7" a="1"/>
  <c r="BG138" i="7" s="1"/>
  <c r="BG120" i="7" a="1"/>
  <c r="BG120" i="7" s="1"/>
  <c r="BG77" i="7" a="1"/>
  <c r="BG77" i="7" s="1"/>
  <c r="BG199" i="7" a="1"/>
  <c r="BG199" i="7" s="1"/>
  <c r="BG173" i="7" a="1"/>
  <c r="BG173" i="7" s="1"/>
  <c r="BG159" i="7" a="1"/>
  <c r="BG159" i="7" s="1"/>
  <c r="BG134" i="7" a="1"/>
  <c r="BG134" i="7" s="1"/>
  <c r="BG192" i="7" a="1"/>
  <c r="BG192" i="7" s="1"/>
  <c r="BG180" i="7" a="1"/>
  <c r="BG180" i="7" s="1"/>
  <c r="BG122" i="7" a="1"/>
  <c r="BG122" i="7" s="1"/>
  <c r="BH5" i="7"/>
  <c r="AB362" i="7" a="1"/>
  <c r="AB362" i="7" s="1"/>
  <c r="AB339" i="7" a="1"/>
  <c r="AB339" i="7" s="1"/>
  <c r="AB354" i="7" a="1"/>
  <c r="AB354" i="7" s="1"/>
  <c r="AB334" i="7" a="1"/>
  <c r="AB334" i="7" s="1"/>
  <c r="AB325" i="7" a="1"/>
  <c r="AB325" i="7" s="1"/>
  <c r="AB308" i="7" a="1"/>
  <c r="AB308" i="7" s="1"/>
  <c r="AB307" i="7" a="1"/>
  <c r="AB307" i="7" s="1"/>
  <c r="AB291" i="7" a="1"/>
  <c r="AB291" i="7" s="1"/>
  <c r="AB225" i="7" a="1"/>
  <c r="AB225" i="7" s="1"/>
  <c r="AB277" i="7" a="1"/>
  <c r="AB277" i="7" s="1"/>
  <c r="AB284" i="7" a="1"/>
  <c r="AB284" i="7" s="1"/>
  <c r="AB299" i="7" a="1"/>
  <c r="AB299" i="7" s="1"/>
  <c r="AB270" i="7" a="1"/>
  <c r="AB270" i="7" s="1"/>
  <c r="AB288" i="7" a="1"/>
  <c r="AB288" i="7" s="1"/>
  <c r="AB250" i="7" a="1"/>
  <c r="AB250" i="7" s="1"/>
  <c r="AB256" i="7" a="1"/>
  <c r="AB256" i="7" s="1"/>
  <c r="AB210" i="7" a="1"/>
  <c r="AB210" i="7" s="1"/>
  <c r="AB221" i="7" a="1"/>
  <c r="AB221" i="7" s="1"/>
  <c r="AB243" i="7" a="1"/>
  <c r="AB243" i="7" s="1"/>
  <c r="AB239" i="7" a="1"/>
  <c r="AB239" i="7" s="1"/>
  <c r="AB174" i="7" a="1"/>
  <c r="AB174" i="7" s="1"/>
  <c r="AB156" i="7" a="1"/>
  <c r="AB156" i="7" s="1"/>
  <c r="AB200" i="7" a="1"/>
  <c r="AB200" i="7" s="1"/>
  <c r="AB181" i="7" a="1"/>
  <c r="AB181" i="7" s="1"/>
  <c r="AB168" i="7" a="1"/>
  <c r="AB168" i="7" s="1"/>
  <c r="AB107" i="7" a="1"/>
  <c r="AB107" i="7" s="1"/>
  <c r="AB133" i="7" a="1"/>
  <c r="AB133" i="7" s="1"/>
  <c r="AB209" i="7" a="1"/>
  <c r="AB209" i="7" s="1"/>
  <c r="AB143" i="7" a="1"/>
  <c r="AB143" i="7" s="1"/>
  <c r="AB214" i="7" a="1"/>
  <c r="AB214" i="7" s="1"/>
  <c r="AB121" i="7" a="1"/>
  <c r="AB121" i="7" s="1"/>
  <c r="AB120" i="7" a="1"/>
  <c r="AB120" i="7" s="1"/>
  <c r="AB79" i="7" a="1"/>
  <c r="AB79" i="7" s="1"/>
  <c r="AB78" i="7" a="1"/>
  <c r="AB78" i="7" s="1"/>
  <c r="AB72" i="7" a="1"/>
  <c r="AB72" i="7" s="1"/>
  <c r="AB88" i="7" a="1"/>
  <c r="AB88" i="7" s="1"/>
  <c r="AB108" i="7" a="1"/>
  <c r="AB108" i="7" s="1"/>
  <c r="AB75" i="7" a="1"/>
  <c r="AB75" i="7" s="1"/>
  <c r="AB53" i="7" a="1"/>
  <c r="AB53" i="7" s="1"/>
  <c r="AB71" i="7" a="1"/>
  <c r="AB71" i="7" s="1"/>
  <c r="AB30" i="7" a="1"/>
  <c r="AB30" i="7" s="1"/>
  <c r="AB23" i="7" a="1"/>
  <c r="AB23" i="7" s="1"/>
  <c r="AB46" i="7" a="1"/>
  <c r="AB46" i="7" s="1"/>
  <c r="AB60" i="7" a="1"/>
  <c r="AB60" i="7" s="1"/>
  <c r="AB17" i="7" a="1"/>
  <c r="AB17" i="7" s="1"/>
  <c r="AB360" i="7" a="1"/>
  <c r="AB360" i="7" s="1"/>
  <c r="AB369" i="7" a="1"/>
  <c r="AB369" i="7" s="1"/>
  <c r="AB341" i="7" a="1"/>
  <c r="AB341" i="7" s="1"/>
  <c r="AB361" i="7" a="1"/>
  <c r="AB361" i="7" s="1"/>
  <c r="AB309" i="7" a="1"/>
  <c r="AB309" i="7" s="1"/>
  <c r="AB327" i="7" a="1"/>
  <c r="AB327" i="7" s="1"/>
  <c r="AB328" i="7" a="1"/>
  <c r="AB328" i="7" s="1"/>
  <c r="AB273" i="7" a="1"/>
  <c r="AB273" i="7" s="1"/>
  <c r="AB272" i="7" a="1"/>
  <c r="AB272" i="7" s="1"/>
  <c r="AB316" i="7" a="1"/>
  <c r="AB316" i="7" s="1"/>
  <c r="AB276" i="7" a="1"/>
  <c r="AB276" i="7" s="1"/>
  <c r="AB285" i="7" a="1"/>
  <c r="AB285" i="7" s="1"/>
  <c r="AB258" i="7" a="1"/>
  <c r="AB258" i="7" s="1"/>
  <c r="AB260" i="7" a="1"/>
  <c r="AB260" i="7" s="1"/>
  <c r="AB251" i="7" a="1"/>
  <c r="AB251" i="7" s="1"/>
  <c r="AB242" i="7" a="1"/>
  <c r="AB242" i="7" s="1"/>
  <c r="AB189" i="7" a="1"/>
  <c r="AB189" i="7" s="1"/>
  <c r="AB199" i="7" a="1"/>
  <c r="AB199" i="7" s="1"/>
  <c r="AB268" i="7" a="1"/>
  <c r="AB268" i="7" s="1"/>
  <c r="AB255" i="7" a="1"/>
  <c r="AB255" i="7" s="1"/>
  <c r="AB226" i="7" a="1"/>
  <c r="AB226" i="7" s="1"/>
  <c r="AB186" i="7" a="1"/>
  <c r="AB186" i="7" s="1"/>
  <c r="AB175" i="7" a="1"/>
  <c r="AB175" i="7" s="1"/>
  <c r="AB164" i="7" a="1"/>
  <c r="AB164" i="7" s="1"/>
  <c r="AB142" i="7" a="1"/>
  <c r="AB142" i="7" s="1"/>
  <c r="AB91" i="7" a="1"/>
  <c r="AB91" i="7" s="1"/>
  <c r="AB117" i="7" a="1"/>
  <c r="AB117" i="7" s="1"/>
  <c r="AB182" i="7" a="1"/>
  <c r="AB182" i="7" s="1"/>
  <c r="AB127" i="7" a="1"/>
  <c r="AB127" i="7" s="1"/>
  <c r="AB158" i="7" a="1"/>
  <c r="AB158" i="7" s="1"/>
  <c r="AB105" i="7" a="1"/>
  <c r="AB105" i="7" s="1"/>
  <c r="AB176" i="7" a="1"/>
  <c r="AB176" i="7" s="1"/>
  <c r="AB68" i="7" a="1"/>
  <c r="AB68" i="7" s="1"/>
  <c r="AB146" i="7" a="1"/>
  <c r="AB146" i="7" s="1"/>
  <c r="AB56" i="7" a="1"/>
  <c r="AB56" i="7" s="1"/>
  <c r="AB130" i="7" a="1"/>
  <c r="AB130" i="7" s="1"/>
  <c r="AB97" i="7" a="1"/>
  <c r="AB97" i="7" s="1"/>
  <c r="AB50" i="7" a="1"/>
  <c r="AB50" i="7" s="1"/>
  <c r="AB119" i="7" a="1"/>
  <c r="AB119" i="7" s="1"/>
  <c r="AB51" i="7" a="1"/>
  <c r="AB51" i="7" s="1"/>
  <c r="AB36" i="7" a="1"/>
  <c r="AB36" i="7" s="1"/>
  <c r="AB18" i="7" a="1"/>
  <c r="AB18" i="7" s="1"/>
  <c r="AB63" i="7" a="1"/>
  <c r="AB63" i="7" s="1"/>
  <c r="AB29" i="7" a="1"/>
  <c r="AB29" i="7" s="1"/>
  <c r="AB13" i="7" a="1"/>
  <c r="AB13" i="7" s="1"/>
  <c r="AB356" i="7" a="1"/>
  <c r="AB356" i="7" s="1"/>
  <c r="AB357" i="7" a="1"/>
  <c r="AB357" i="7" s="1"/>
  <c r="AB330" i="7" a="1"/>
  <c r="AB330" i="7" s="1"/>
  <c r="AB350" i="7" a="1"/>
  <c r="AB350" i="7" s="1"/>
  <c r="AB298" i="7" a="1"/>
  <c r="AB298" i="7" s="1"/>
  <c r="AB318" i="7" a="1"/>
  <c r="AB318" i="7" s="1"/>
  <c r="AB317" i="7" a="1"/>
  <c r="AB317" i="7" s="1"/>
  <c r="AB262" i="7" a="1"/>
  <c r="AB262" i="7" s="1"/>
  <c r="AB363" i="7" a="1"/>
  <c r="AB363" i="7" s="1"/>
  <c r="AB315" i="7" a="1"/>
  <c r="AB315" i="7" s="1"/>
  <c r="AB271" i="7" a="1"/>
  <c r="AB271" i="7" s="1"/>
  <c r="AB281" i="7" a="1"/>
  <c r="AB281" i="7" s="1"/>
  <c r="AB235" i="7" a="1"/>
  <c r="AB235" i="7" s="1"/>
  <c r="AB259" i="7" a="1"/>
  <c r="AB259" i="7" s="1"/>
  <c r="AB289" i="7" a="1"/>
  <c r="AB289" i="7" s="1"/>
  <c r="AB238" i="7" a="1"/>
  <c r="AB238" i="7" s="1"/>
  <c r="AB178" i="7" a="1"/>
  <c r="AB178" i="7" s="1"/>
  <c r="AB188" i="7" a="1"/>
  <c r="AB188" i="7" s="1"/>
  <c r="AB265" i="7" a="1"/>
  <c r="AB265" i="7" s="1"/>
  <c r="AB234" i="7" a="1"/>
  <c r="AB234" i="7" s="1"/>
  <c r="AB222" i="7" a="1"/>
  <c r="AB222" i="7" s="1"/>
  <c r="AB169" i="7" a="1"/>
  <c r="AB169" i="7" s="1"/>
  <c r="AB160" i="7" a="1"/>
  <c r="AB160" i="7" s="1"/>
  <c r="AB163" i="7" a="1"/>
  <c r="AB163" i="7" s="1"/>
  <c r="AB141" i="7" a="1"/>
  <c r="AB141" i="7" s="1"/>
  <c r="AB80" i="7" a="1"/>
  <c r="AB80" i="7" s="1"/>
  <c r="AB106" i="7" a="1"/>
  <c r="AB106" i="7" s="1"/>
  <c r="AB179" i="7" a="1"/>
  <c r="AB179" i="7" s="1"/>
  <c r="AB116" i="7" a="1"/>
  <c r="AB116" i="7" s="1"/>
  <c r="AB153" i="7" a="1"/>
  <c r="AB153" i="7" s="1"/>
  <c r="AB220" i="7" a="1"/>
  <c r="AB220" i="7" s="1"/>
  <c r="AB167" i="7" a="1"/>
  <c r="AB167" i="7" s="1"/>
  <c r="AB57" i="7" a="1"/>
  <c r="AB57" i="7" s="1"/>
  <c r="AB103" i="7" a="1"/>
  <c r="AB103" i="7" s="1"/>
  <c r="AB45" i="7" a="1"/>
  <c r="AB45" i="7" s="1"/>
  <c r="AB129" i="7" a="1"/>
  <c r="AB129" i="7" s="1"/>
  <c r="AB113" i="7" a="1"/>
  <c r="AB113" i="7" s="1"/>
  <c r="AB47" i="7" a="1"/>
  <c r="AB47" i="7" s="1"/>
  <c r="AB69" i="7" a="1"/>
  <c r="AB69" i="7" s="1"/>
  <c r="AB48" i="7" a="1"/>
  <c r="AB48" i="7" s="1"/>
  <c r="AB25" i="7" a="1"/>
  <c r="AB25" i="7" s="1"/>
  <c r="AB16" i="7" a="1"/>
  <c r="AB16" i="7" s="1"/>
  <c r="AB39" i="7" a="1"/>
  <c r="AB39" i="7" s="1"/>
  <c r="AB98" i="7" a="1"/>
  <c r="AB98" i="7" s="1"/>
  <c r="AB11" i="7" a="1"/>
  <c r="AB11" i="7" s="1"/>
  <c r="AB352" i="7" a="1"/>
  <c r="AB352" i="7" s="1"/>
  <c r="AB349" i="7" a="1"/>
  <c r="AB349" i="7" s="1"/>
  <c r="AB336" i="7" a="1"/>
  <c r="AB336" i="7" s="1"/>
  <c r="AB345" i="7" a="1"/>
  <c r="AB345" i="7" s="1"/>
  <c r="AB293" i="7" a="1"/>
  <c r="AB293" i="7" s="1"/>
  <c r="AB313" i="7" a="1"/>
  <c r="AB313" i="7" s="1"/>
  <c r="AB306" i="7" a="1"/>
  <c r="AB306" i="7" s="1"/>
  <c r="AB257" i="7" a="1"/>
  <c r="AB257" i="7" s="1"/>
  <c r="AB324" i="7" a="1"/>
  <c r="AB324" i="7" s="1"/>
  <c r="AB310" i="7" a="1"/>
  <c r="AB310" i="7" s="1"/>
  <c r="AB359" i="7" a="1"/>
  <c r="AB359" i="7" s="1"/>
  <c r="AB322" i="7" a="1"/>
  <c r="AB322" i="7" s="1"/>
  <c r="AB224" i="7" a="1"/>
  <c r="AB224" i="7" s="1"/>
  <c r="AB248" i="7" a="1"/>
  <c r="AB248" i="7" s="1"/>
  <c r="AB264" i="7" a="1"/>
  <c r="AB264" i="7" s="1"/>
  <c r="AB229" i="7" a="1"/>
  <c r="AB229" i="7" s="1"/>
  <c r="AB173" i="7" a="1"/>
  <c r="AB173" i="7" s="1"/>
  <c r="AB183" i="7" a="1"/>
  <c r="AB183" i="7" s="1"/>
  <c r="AB240" i="7" a="1"/>
  <c r="AB240" i="7" s="1"/>
  <c r="AB204" i="7" a="1"/>
  <c r="AB204" i="7" s="1"/>
  <c r="AB215" i="7" a="1"/>
  <c r="AB215" i="7" s="1"/>
  <c r="AB161" i="7" a="1"/>
  <c r="AB161" i="7" s="1"/>
  <c r="AB150" i="7" a="1"/>
  <c r="AB150" i="7" s="1"/>
  <c r="AB159" i="7" a="1"/>
  <c r="AB159" i="7" s="1"/>
  <c r="AB139" i="7" a="1"/>
  <c r="AB139" i="7" s="1"/>
  <c r="AB207" i="7" a="1"/>
  <c r="AB207" i="7" s="1"/>
  <c r="AB101" i="7" a="1"/>
  <c r="AB101" i="7" s="1"/>
  <c r="AB166" i="7" a="1"/>
  <c r="AB166" i="7" s="1"/>
  <c r="AB111" i="7" a="1"/>
  <c r="AB111" i="7" s="1"/>
  <c r="AB152" i="7" a="1"/>
  <c r="AB152" i="7" s="1"/>
  <c r="AB193" i="7" a="1"/>
  <c r="AB193" i="7" s="1"/>
  <c r="AB148" i="7" a="1"/>
  <c r="AB148" i="7" s="1"/>
  <c r="AB52" i="7" a="1"/>
  <c r="AB52" i="7" s="1"/>
  <c r="AB86" i="7" a="1"/>
  <c r="AB86" i="7" s="1"/>
  <c r="AB366" i="7" a="1"/>
  <c r="AB366" i="7" s="1"/>
  <c r="AB347" i="7" a="1"/>
  <c r="AB347" i="7" s="1"/>
  <c r="AB331" i="7" a="1"/>
  <c r="AB331" i="7" s="1"/>
  <c r="AB353" i="7" a="1"/>
  <c r="AB353" i="7" s="1"/>
  <c r="AB358" i="7" a="1"/>
  <c r="AB358" i="7" s="1"/>
  <c r="AB326" i="7" a="1"/>
  <c r="AB326" i="7" s="1"/>
  <c r="AB297" i="7" a="1"/>
  <c r="AB297" i="7" s="1"/>
  <c r="AB323" i="7" a="1"/>
  <c r="AB323" i="7" s="1"/>
  <c r="AB241" i="7" a="1"/>
  <c r="AB241" i="7" s="1"/>
  <c r="AB294" i="7" a="1"/>
  <c r="AB294" i="7" s="1"/>
  <c r="AB296" i="7" a="1"/>
  <c r="AB296" i="7" s="1"/>
  <c r="AB305" i="7" a="1"/>
  <c r="AB305" i="7" s="1"/>
  <c r="AB279" i="7" a="1"/>
  <c r="AB279" i="7" s="1"/>
  <c r="AB213" i="7" a="1"/>
  <c r="AB213" i="7" s="1"/>
  <c r="AB236" i="7" a="1"/>
  <c r="AB236" i="7" s="1"/>
  <c r="AB252" i="7" a="1"/>
  <c r="AB252" i="7" s="1"/>
  <c r="AB218" i="7" a="1"/>
  <c r="AB218" i="7" s="1"/>
  <c r="AB267" i="7" a="1"/>
  <c r="AB267" i="7" s="1"/>
  <c r="AB231" i="7" a="1"/>
  <c r="AB231" i="7" s="1"/>
  <c r="AB287" i="7" a="1"/>
  <c r="AB287" i="7" s="1"/>
  <c r="AB185" i="7" a="1"/>
  <c r="AB185" i="7" s="1"/>
  <c r="AB191" i="7" a="1"/>
  <c r="AB191" i="7" s="1"/>
  <c r="AB232" i="7" a="1"/>
  <c r="AB232" i="7" s="1"/>
  <c r="AB205" i="7" a="1"/>
  <c r="AB205" i="7" s="1"/>
  <c r="AB219" i="7" a="1"/>
  <c r="AB219" i="7" s="1"/>
  <c r="AB123" i="7" a="1"/>
  <c r="AB123" i="7" s="1"/>
  <c r="AB171" i="7" a="1"/>
  <c r="AB171" i="7" s="1"/>
  <c r="AB85" i="7" a="1"/>
  <c r="AB85" i="7" s="1"/>
  <c r="AB149" i="7" a="1"/>
  <c r="AB149" i="7" s="1"/>
  <c r="AB95" i="7" a="1"/>
  <c r="AB95" i="7" s="1"/>
  <c r="AB137" i="7" a="1"/>
  <c r="AB137" i="7" s="1"/>
  <c r="AB136" i="7" a="1"/>
  <c r="AB136" i="7" s="1"/>
  <c r="AB92" i="7" a="1"/>
  <c r="AB92" i="7" s="1"/>
  <c r="AB201" i="7" a="1"/>
  <c r="AB201" i="7" s="1"/>
  <c r="AB81" i="7" a="1"/>
  <c r="AB81" i="7" s="1"/>
  <c r="AB134" i="7" a="1"/>
  <c r="AB134" i="7" s="1"/>
  <c r="AB99" i="7" a="1"/>
  <c r="AB99" i="7" s="1"/>
  <c r="AB33" i="7" a="1"/>
  <c r="AB33" i="7" s="1"/>
  <c r="AB83" i="7" a="1"/>
  <c r="AB83" i="7" s="1"/>
  <c r="AB42" i="7" a="1"/>
  <c r="AB42" i="7" s="1"/>
  <c r="AB54" i="7" a="1"/>
  <c r="AB54" i="7" s="1"/>
  <c r="AB87" i="7" a="1"/>
  <c r="AB87" i="7" s="1"/>
  <c r="AB10" i="7" a="1"/>
  <c r="AB10" i="7" s="1"/>
  <c r="AB22" i="7" a="1"/>
  <c r="AB22" i="7" s="1"/>
  <c r="AB21" i="7" a="1"/>
  <c r="AB21" i="7" s="1"/>
  <c r="AB40" i="7" a="1"/>
  <c r="AB40" i="7" s="1"/>
  <c r="AB367" i="7" a="1"/>
  <c r="AB367" i="7" s="1"/>
  <c r="AB332" i="7" a="1"/>
  <c r="AB332" i="7" s="1"/>
  <c r="AB301" i="7" a="1"/>
  <c r="AB301" i="7" s="1"/>
  <c r="AB321" i="7" a="1"/>
  <c r="AB321" i="7" s="1"/>
  <c r="AB274" i="7" a="1"/>
  <c r="AB274" i="7" s="1"/>
  <c r="AB263" i="7" a="1"/>
  <c r="AB263" i="7" s="1"/>
  <c r="AB212" i="7" a="1"/>
  <c r="AB212" i="7" s="1"/>
  <c r="AB177" i="7" a="1"/>
  <c r="AB177" i="7" s="1"/>
  <c r="AB217" i="7" a="1"/>
  <c r="AB217" i="7" s="1"/>
  <c r="AB96" i="7" a="1"/>
  <c r="AB96" i="7" s="1"/>
  <c r="AB144" i="7" a="1"/>
  <c r="AB144" i="7" s="1"/>
  <c r="AB145" i="7" a="1"/>
  <c r="AB145" i="7" s="1"/>
  <c r="AB67" i="7" a="1"/>
  <c r="AB67" i="7" s="1"/>
  <c r="AB124" i="7" a="1"/>
  <c r="AB124" i="7" s="1"/>
  <c r="AB38" i="7" a="1"/>
  <c r="AB38" i="7" s="1"/>
  <c r="AB93" i="7" a="1"/>
  <c r="AB93" i="7" s="1"/>
  <c r="AB14" i="7" a="1"/>
  <c r="AB14" i="7" s="1"/>
  <c r="AB55" i="7" a="1"/>
  <c r="AB55" i="7" s="1"/>
  <c r="AB338" i="7" a="1"/>
  <c r="AB338" i="7" s="1"/>
  <c r="AB314" i="7" a="1"/>
  <c r="AB314" i="7" s="1"/>
  <c r="AB292" i="7" a="1"/>
  <c r="AB292" i="7" s="1"/>
  <c r="AB304" i="7" a="1"/>
  <c r="AB304" i="7" s="1"/>
  <c r="AB269" i="7" a="1"/>
  <c r="AB269" i="7" s="1"/>
  <c r="AB329" i="7" a="1"/>
  <c r="AB329" i="7" s="1"/>
  <c r="AB172" i="7" a="1"/>
  <c r="AB172" i="7" s="1"/>
  <c r="AB151" i="7" a="1"/>
  <c r="AB151" i="7" s="1"/>
  <c r="AB198" i="7" a="1"/>
  <c r="AB198" i="7" s="1"/>
  <c r="AB187" i="7" a="1"/>
  <c r="AB187" i="7" s="1"/>
  <c r="AB132" i="7" a="1"/>
  <c r="AB132" i="7" s="1"/>
  <c r="AB131" i="7" a="1"/>
  <c r="AB131" i="7" s="1"/>
  <c r="AB82" i="7" a="1"/>
  <c r="AB82" i="7" s="1"/>
  <c r="AB118" i="7" a="1"/>
  <c r="AB118" i="7" s="1"/>
  <c r="AB27" i="7" a="1"/>
  <c r="AB27" i="7" s="1"/>
  <c r="AB74" i="7" a="1"/>
  <c r="AB74" i="7" s="1"/>
  <c r="AB12" i="7" a="1"/>
  <c r="AB12" i="7" s="1"/>
  <c r="AB35" i="7" a="1"/>
  <c r="AB35" i="7" s="1"/>
  <c r="AB355" i="7" a="1"/>
  <c r="AB355" i="7" s="1"/>
  <c r="AB343" i="7" a="1"/>
  <c r="AB343" i="7" s="1"/>
  <c r="AB278" i="7" a="1"/>
  <c r="AB278" i="7" s="1"/>
  <c r="AB295" i="7" a="1"/>
  <c r="AB295" i="7" s="1"/>
  <c r="AB223" i="7" a="1"/>
  <c r="AB223" i="7" s="1"/>
  <c r="AB245" i="7" a="1"/>
  <c r="AB245" i="7" s="1"/>
  <c r="AB254" i="7" a="1"/>
  <c r="AB254" i="7" s="1"/>
  <c r="AB206" i="7" a="1"/>
  <c r="AB206" i="7" s="1"/>
  <c r="AB170" i="7" a="1"/>
  <c r="AB170" i="7" s="1"/>
  <c r="AB138" i="7" a="1"/>
  <c r="AB138" i="7" s="1"/>
  <c r="AB100" i="7" a="1"/>
  <c r="AB100" i="7" s="1"/>
  <c r="AB115" i="7" a="1"/>
  <c r="AB115" i="7" s="1"/>
  <c r="AB77" i="7" a="1"/>
  <c r="AB77" i="7" s="1"/>
  <c r="AB109" i="7" a="1"/>
  <c r="AB109" i="7" s="1"/>
  <c r="AB64" i="7" a="1"/>
  <c r="AB64" i="7" s="1"/>
  <c r="AB43" i="7" a="1"/>
  <c r="AB43" i="7" s="1"/>
  <c r="AB9" i="7"/>
  <c r="AB19" i="7" a="1"/>
  <c r="AB19" i="7" s="1"/>
  <c r="AB368" i="7" a="1"/>
  <c r="AB368" i="7" s="1"/>
  <c r="AB344" i="7" a="1"/>
  <c r="AB344" i="7" s="1"/>
  <c r="AB319" i="7" a="1"/>
  <c r="AB319" i="7" s="1"/>
  <c r="AB246" i="7" a="1"/>
  <c r="AB246" i="7" s="1"/>
  <c r="AB283" i="7" a="1"/>
  <c r="AB283" i="7" s="1"/>
  <c r="AB208" i="7" a="1"/>
  <c r="AB208" i="7" s="1"/>
  <c r="AB227" i="7" a="1"/>
  <c r="AB227" i="7" s="1"/>
  <c r="AB233" i="7" a="1"/>
  <c r="AB233" i="7" s="1"/>
  <c r="AB180" i="7" a="1"/>
  <c r="AB180" i="7" s="1"/>
  <c r="AB154" i="7" a="1"/>
  <c r="AB154" i="7" s="1"/>
  <c r="AB122" i="7" a="1"/>
  <c r="AB122" i="7" s="1"/>
  <c r="AB216" i="7" a="1"/>
  <c r="AB216" i="7" s="1"/>
  <c r="AB104" i="7" a="1"/>
  <c r="AB104" i="7" s="1"/>
  <c r="AB61" i="7" a="1"/>
  <c r="AB61" i="7" s="1"/>
  <c r="AB228" i="7" a="1"/>
  <c r="AB228" i="7" s="1"/>
  <c r="AB37" i="7" a="1"/>
  <c r="AB37" i="7" s="1"/>
  <c r="AB49" i="7" a="1"/>
  <c r="AB49" i="7" s="1"/>
  <c r="AC5" i="7"/>
  <c r="AB15" i="7" a="1"/>
  <c r="AB15" i="7" s="1"/>
  <c r="AB365" i="7" a="1"/>
  <c r="AB365" i="7" s="1"/>
  <c r="AB342" i="7" a="1"/>
  <c r="AB342" i="7" s="1"/>
  <c r="AB302" i="7" a="1"/>
  <c r="AB302" i="7" s="1"/>
  <c r="AB346" i="7" a="1"/>
  <c r="AB346" i="7" s="1"/>
  <c r="AB300" i="7" a="1"/>
  <c r="AB300" i="7" s="1"/>
  <c r="AB247" i="7" a="1"/>
  <c r="AB247" i="7" s="1"/>
  <c r="AB194" i="7" a="1"/>
  <c r="AB194" i="7" s="1"/>
  <c r="AB244" i="7" a="1"/>
  <c r="AB244" i="7" s="1"/>
  <c r="AB155" i="7" a="1"/>
  <c r="AB155" i="7" s="1"/>
  <c r="AB165" i="7" a="1"/>
  <c r="AB165" i="7" s="1"/>
  <c r="AB290" i="7" a="1"/>
  <c r="AB290" i="7" s="1"/>
  <c r="AB147" i="7" a="1"/>
  <c r="AB147" i="7" s="1"/>
  <c r="AB73" i="7" a="1"/>
  <c r="AB73" i="7" s="1"/>
  <c r="AB140" i="7" a="1"/>
  <c r="AB140" i="7" s="1"/>
  <c r="AB44" i="7" a="1"/>
  <c r="AB44" i="7" s="1"/>
  <c r="AB59" i="7" a="1"/>
  <c r="AB59" i="7" s="1"/>
  <c r="AB114" i="7" a="1"/>
  <c r="AB114" i="7" s="1"/>
  <c r="AB26" i="7" a="1"/>
  <c r="AB26" i="7" s="1"/>
  <c r="AB76" i="7" a="1"/>
  <c r="AB76" i="7" s="1"/>
  <c r="AB253" i="7" a="1"/>
  <c r="AB253" i="7" s="1"/>
  <c r="AB58" i="7" a="1"/>
  <c r="AB58" i="7" s="1"/>
  <c r="AB20" i="7" a="1"/>
  <c r="AB20" i="7" s="1"/>
  <c r="AB364" i="7" a="1"/>
  <c r="AB364" i="7" s="1"/>
  <c r="AB335" i="7" a="1"/>
  <c r="AB335" i="7" s="1"/>
  <c r="AB303" i="7" a="1"/>
  <c r="AB303" i="7" s="1"/>
  <c r="AB230" i="7" a="1"/>
  <c r="AB230" i="7" s="1"/>
  <c r="AB311" i="7" a="1"/>
  <c r="AB311" i="7" s="1"/>
  <c r="AB275" i="7" a="1"/>
  <c r="AB275" i="7" s="1"/>
  <c r="AB211" i="7" a="1"/>
  <c r="AB211" i="7" s="1"/>
  <c r="AB237" i="7" a="1"/>
  <c r="AB237" i="7" s="1"/>
  <c r="AB197" i="7" a="1"/>
  <c r="AB197" i="7" s="1"/>
  <c r="AB184" i="7" a="1"/>
  <c r="AB184" i="7" s="1"/>
  <c r="AB90" i="7" a="1"/>
  <c r="AB90" i="7" s="1"/>
  <c r="AB190" i="7" a="1"/>
  <c r="AB190" i="7" s="1"/>
  <c r="AB89" i="7" a="1"/>
  <c r="AB89" i="7" s="1"/>
  <c r="AB196" i="7" a="1"/>
  <c r="AB196" i="7" s="1"/>
  <c r="AB70" i="7" a="1"/>
  <c r="AB70" i="7" s="1"/>
  <c r="AB66" i="7" a="1"/>
  <c r="AB66" i="7" s="1"/>
  <c r="AB24" i="7" a="1"/>
  <c r="AB24" i="7" s="1"/>
  <c r="AB34" i="7" a="1"/>
  <c r="AB34" i="7" s="1"/>
  <c r="AB125" i="7" a="1"/>
  <c r="AB125" i="7" s="1"/>
  <c r="AB348" i="7" a="1"/>
  <c r="AB348" i="7" s="1"/>
  <c r="AB351" i="7" a="1"/>
  <c r="AB351" i="7" s="1"/>
  <c r="AB312" i="7" a="1"/>
  <c r="AB312" i="7" s="1"/>
  <c r="AB320" i="7" a="1"/>
  <c r="AB320" i="7" s="1"/>
  <c r="AB286" i="7" a="1"/>
  <c r="AB286" i="7" s="1"/>
  <c r="AB261" i="7" a="1"/>
  <c r="AB261" i="7" s="1"/>
  <c r="AB162" i="7" a="1"/>
  <c r="AB162" i="7" s="1"/>
  <c r="AB266" i="7" a="1"/>
  <c r="AB266" i="7" s="1"/>
  <c r="AB203" i="7" a="1"/>
  <c r="AB203" i="7" s="1"/>
  <c r="AB128" i="7" a="1"/>
  <c r="AB128" i="7" s="1"/>
  <c r="AB195" i="7" a="1"/>
  <c r="AB195" i="7" s="1"/>
  <c r="AB126" i="7" a="1"/>
  <c r="AB126" i="7" s="1"/>
  <c r="AB41" i="7" a="1"/>
  <c r="AB41" i="7" s="1"/>
  <c r="AB102" i="7" a="1"/>
  <c r="AB102" i="7" s="1"/>
  <c r="AB28" i="7" a="1"/>
  <c r="AB28" i="7" s="1"/>
  <c r="AB84" i="7" a="1"/>
  <c r="AB84" i="7" s="1"/>
  <c r="AB31" i="7" a="1"/>
  <c r="AB31" i="7" s="1"/>
  <c r="AB65" i="7" a="1"/>
  <c r="AB65" i="7" s="1"/>
  <c r="AB340" i="7" a="1"/>
  <c r="AB340" i="7" s="1"/>
  <c r="AB333" i="7" a="1"/>
  <c r="AB333" i="7" s="1"/>
  <c r="AB337" i="7" a="1"/>
  <c r="AB337" i="7" s="1"/>
  <c r="AB282" i="7" a="1"/>
  <c r="AB282" i="7" s="1"/>
  <c r="AB280" i="7" a="1"/>
  <c r="AB280" i="7" s="1"/>
  <c r="AB249" i="7" a="1"/>
  <c r="AB249" i="7" s="1"/>
  <c r="AB202" i="7" a="1"/>
  <c r="AB202" i="7" s="1"/>
  <c r="AB192" i="7" a="1"/>
  <c r="AB192" i="7" s="1"/>
  <c r="AB112" i="7" a="1"/>
  <c r="AB112" i="7" s="1"/>
  <c r="AB157" i="7" a="1"/>
  <c r="AB157" i="7" s="1"/>
  <c r="AB110" i="7" a="1"/>
  <c r="AB110" i="7" s="1"/>
  <c r="AB94" i="7" a="1"/>
  <c r="AB94" i="7" s="1"/>
  <c r="AB135" i="7" a="1"/>
  <c r="AB135" i="7" s="1"/>
  <c r="AB62" i="7" a="1"/>
  <c r="AB62" i="7" s="1"/>
  <c r="AB32" i="7" a="1"/>
  <c r="AB32" i="7" s="1"/>
  <c r="BG9" i="7"/>
  <c r="DX213" i="7"/>
  <c r="DX147" i="7"/>
  <c r="DX266" i="7"/>
  <c r="DW5" i="7"/>
  <c r="DX347" i="7"/>
  <c r="DX89" i="7"/>
  <c r="DX256" i="7"/>
  <c r="DX281" i="7"/>
  <c r="DX217" i="7"/>
  <c r="DX85" i="7"/>
  <c r="DX69" i="7"/>
  <c r="DX44" i="7"/>
  <c r="DX276" i="7"/>
  <c r="DX291" i="7"/>
  <c r="DX146" i="7"/>
  <c r="DX222" i="7"/>
  <c r="DX199" i="7"/>
  <c r="DX86" i="7"/>
  <c r="DX189" i="7"/>
  <c r="DX234" i="7"/>
  <c r="DX286" i="7"/>
  <c r="DX167" i="7"/>
  <c r="DX103" i="7"/>
  <c r="DX209" i="7"/>
  <c r="DX306" i="7"/>
  <c r="DX84" i="7"/>
  <c r="DX270" i="7"/>
  <c r="DX183" i="7"/>
  <c r="DX362" i="7"/>
  <c r="DX35" i="7"/>
  <c r="DX12" i="7"/>
  <c r="DX257" i="7"/>
  <c r="DX75" i="7"/>
  <c r="DX223" i="7"/>
  <c r="DX95" i="7"/>
  <c r="DX72" i="7"/>
  <c r="DX60" i="7"/>
  <c r="DX48" i="7"/>
  <c r="DX238" i="7"/>
  <c r="DX128" i="7"/>
  <c r="DX179" i="7"/>
  <c r="DX247" i="7"/>
  <c r="DX120" i="7"/>
  <c r="DX249" i="7"/>
  <c r="DX100" i="7"/>
  <c r="DX305" i="7"/>
  <c r="DX259" i="7"/>
  <c r="DX288" i="7"/>
  <c r="DX206" i="7"/>
  <c r="DX261" i="7"/>
  <c r="DX329" i="7"/>
  <c r="DX154" i="7"/>
  <c r="DX221" i="7"/>
  <c r="DX289" i="7"/>
  <c r="DX298" i="7"/>
  <c r="DX322" i="7"/>
  <c r="DX303" i="7"/>
  <c r="DX359" i="7"/>
  <c r="DX18" i="7"/>
  <c r="DX203" i="7"/>
  <c r="DX127" i="7"/>
  <c r="DX49" i="7"/>
  <c r="DX33" i="7"/>
  <c r="DX114" i="7"/>
  <c r="DX227" i="7"/>
  <c r="DX224" i="7"/>
  <c r="DX285" i="7"/>
  <c r="DX254" i="7"/>
  <c r="DX337" i="7"/>
  <c r="DX150" i="7"/>
  <c r="DX336" i="7"/>
  <c r="DX318" i="7"/>
  <c r="DX351" i="7"/>
  <c r="DX40" i="7"/>
  <c r="DX17" i="7"/>
  <c r="DX11" i="7"/>
  <c r="DX80" i="7"/>
  <c r="DX96" i="7"/>
  <c r="DX106" i="7"/>
  <c r="DX94" i="7"/>
  <c r="DX77" i="7"/>
  <c r="DX54" i="7"/>
  <c r="DX245" i="7"/>
  <c r="DX131" i="7"/>
  <c r="DX220" i="7"/>
  <c r="DX26" i="7"/>
  <c r="DX121" i="7"/>
  <c r="DX308" i="7"/>
  <c r="DX101" i="7"/>
  <c r="DX265" i="7"/>
  <c r="DX353" i="7"/>
  <c r="DX313" i="7"/>
  <c r="DX207" i="7"/>
  <c r="DX271" i="7"/>
  <c r="DX349" i="7"/>
  <c r="DX166" i="7"/>
  <c r="DX231" i="7"/>
  <c r="DX300" i="7"/>
  <c r="DX320" i="7"/>
  <c r="DX330" i="7"/>
  <c r="DX315" i="7"/>
  <c r="DX363" i="7"/>
  <c r="DX14" i="7"/>
  <c r="DX108" i="7"/>
  <c r="DX28" i="7"/>
  <c r="DX22" i="7"/>
  <c r="DX102" i="7"/>
  <c r="DX112" i="7"/>
  <c r="DX163" i="7"/>
  <c r="DX105" i="7"/>
  <c r="DX82" i="7"/>
  <c r="DX59" i="7"/>
  <c r="DX42" i="7"/>
  <c r="DX196" i="7"/>
  <c r="DX240" i="7"/>
  <c r="DX36" i="7"/>
  <c r="DX123" i="7"/>
  <c r="DX27" i="7"/>
  <c r="DX148" i="7"/>
  <c r="DX292" i="7"/>
  <c r="DX139" i="7"/>
  <c r="DX340" i="7"/>
  <c r="DX229" i="7"/>
  <c r="DX317" i="7"/>
  <c r="DX368" i="7"/>
  <c r="DX170" i="7"/>
  <c r="DX232" i="7"/>
  <c r="DX312" i="7"/>
  <c r="DX357" i="7"/>
  <c r="DX334" i="7"/>
  <c r="DX319" i="7"/>
  <c r="DX355" i="7"/>
  <c r="DX323" i="7"/>
  <c r="DX358" i="7"/>
  <c r="DX326" i="7"/>
  <c r="DX365" i="7"/>
  <c r="DX290" i="7"/>
  <c r="DX309" i="7"/>
  <c r="DX295" i="7"/>
  <c r="DX210" i="7"/>
  <c r="DX174" i="7"/>
  <c r="DX142" i="7"/>
  <c r="DX344" i="7"/>
  <c r="DX262" i="7"/>
  <c r="DX332" i="7"/>
  <c r="DX228" i="7"/>
  <c r="DX161" i="7"/>
  <c r="DX255" i="7"/>
  <c r="DX149" i="7"/>
  <c r="DX233" i="7"/>
  <c r="DX345" i="7"/>
  <c r="DX159" i="7"/>
  <c r="DX79" i="7"/>
  <c r="DX16" i="7"/>
  <c r="DX197" i="7"/>
  <c r="DX110" i="7"/>
  <c r="DX46" i="7"/>
  <c r="DX215" i="7"/>
  <c r="DX185" i="7"/>
  <c r="DX226" i="7"/>
  <c r="DX109" i="7"/>
  <c r="DX32" i="7"/>
  <c r="DX115" i="7"/>
  <c r="DX43" i="7"/>
  <c r="DX93" i="7"/>
  <c r="DX348" i="7"/>
  <c r="DX83" i="7"/>
  <c r="DX201" i="7"/>
  <c r="DX250" i="7"/>
  <c r="DX107" i="7"/>
  <c r="DX20" i="7"/>
  <c r="DX50" i="7"/>
  <c r="DX243" i="7"/>
  <c r="DX23" i="7"/>
  <c r="DX24" i="7"/>
  <c r="DX113" i="7"/>
  <c r="DX3" i="7"/>
  <c r="DX343" i="7"/>
  <c r="DX311" i="7"/>
  <c r="DX346" i="7"/>
  <c r="DX314" i="7"/>
  <c r="DX352" i="7"/>
  <c r="DX278" i="7"/>
  <c r="DX279" i="7"/>
  <c r="DX253" i="7"/>
  <c r="DX194" i="7"/>
  <c r="DX162" i="7"/>
  <c r="DX130" i="7"/>
  <c r="DX299" i="7"/>
  <c r="DX301" i="7"/>
  <c r="DX284" i="7"/>
  <c r="DX205" i="7"/>
  <c r="DX129" i="7"/>
  <c r="DX208" i="7"/>
  <c r="DX333" i="7"/>
  <c r="DX180" i="7"/>
  <c r="DX283" i="7"/>
  <c r="DX137" i="7"/>
  <c r="DX58" i="7"/>
  <c r="DX244" i="7"/>
  <c r="DX125" i="7"/>
  <c r="DX88" i="7"/>
  <c r="DX25" i="7"/>
  <c r="DX175" i="7"/>
  <c r="DX341" i="7"/>
  <c r="DX152" i="7"/>
  <c r="DX92" i="7"/>
  <c r="DX225" i="7"/>
  <c r="DX70" i="7"/>
  <c r="DX195" i="7"/>
  <c r="DX71" i="7"/>
  <c r="DX248" i="7"/>
  <c r="DX39" i="7"/>
  <c r="DX133" i="7"/>
  <c r="DX144" i="7"/>
  <c r="DX173" i="7"/>
  <c r="DX97" i="7"/>
  <c r="DX62" i="7"/>
  <c r="DX157" i="7"/>
  <c r="DX216" i="7"/>
  <c r="DX61" i="7"/>
  <c r="DX30" i="7"/>
  <c r="DX2" i="7"/>
  <c r="DX4" i="7" s="1"/>
  <c r="DX339" i="7"/>
  <c r="DX307" i="7"/>
  <c r="DX342" i="7"/>
  <c r="DX310" i="7"/>
  <c r="DX325" i="7"/>
  <c r="DX274" i="7"/>
  <c r="DX360" i="7"/>
  <c r="DX242" i="7"/>
  <c r="DX190" i="7"/>
  <c r="DX158" i="7"/>
  <c r="DX126" i="7"/>
  <c r="DX277" i="7"/>
  <c r="DX272" i="7"/>
  <c r="DX258" i="7"/>
  <c r="DX204" i="7"/>
  <c r="DY9" i="7"/>
  <c r="DY117" i="7" s="1"/>
  <c r="DX192" i="7"/>
  <c r="DX268" i="7"/>
  <c r="DX169" i="7"/>
  <c r="DX269" i="7"/>
  <c r="DX111" i="7"/>
  <c r="DX47" i="7"/>
  <c r="DX237" i="7"/>
  <c r="DX124" i="7"/>
  <c r="DX78" i="7"/>
  <c r="DX15" i="7"/>
  <c r="DX287" i="7"/>
  <c r="DX293" i="7"/>
  <c r="DX145" i="7"/>
  <c r="DX87" i="7"/>
  <c r="DX218" i="7"/>
  <c r="DX65" i="7"/>
  <c r="DX143" i="7"/>
  <c r="DX66" i="7"/>
  <c r="DX241" i="7"/>
  <c r="DX34" i="7"/>
  <c r="DX117" i="7"/>
  <c r="DX141" i="7"/>
  <c r="DX91" i="7"/>
  <c r="DX21" i="7"/>
  <c r="DX321" i="7"/>
  <c r="DX55" i="7"/>
  <c r="DX198" i="7"/>
  <c r="DX155" i="7"/>
  <c r="DX99" i="7"/>
  <c r="DX90" i="7"/>
  <c r="DX235" i="7"/>
  <c r="DX193" i="7"/>
  <c r="DX304" i="7"/>
  <c r="DX200" i="7"/>
  <c r="DX294" i="7"/>
  <c r="DX366" i="7"/>
  <c r="DX19" i="7"/>
  <c r="DX13" i="7"/>
  <c r="DX52" i="7"/>
  <c r="DX41" i="7"/>
  <c r="DX236" i="7"/>
  <c r="DX118" i="7"/>
  <c r="DX168" i="7"/>
  <c r="DX177" i="7"/>
  <c r="DX116" i="7"/>
  <c r="DX81" i="7"/>
  <c r="DX53" i="7"/>
  <c r="DX219" i="7"/>
  <c r="DX260" i="7"/>
  <c r="DX56" i="7"/>
  <c r="DX165" i="7"/>
  <c r="DX37" i="7"/>
  <c r="DX153" i="7"/>
  <c r="DX316" i="7"/>
  <c r="DX160" i="7"/>
  <c r="DX140" i="7"/>
  <c r="DX230" i="7"/>
  <c r="DX324" i="7"/>
  <c r="DX122" i="7"/>
  <c r="DX178" i="7"/>
  <c r="DX263" i="7"/>
  <c r="DX356" i="7"/>
  <c r="DX361" i="7"/>
  <c r="DX338" i="7"/>
  <c r="DX327" i="7"/>
  <c r="DX74" i="7"/>
  <c r="DX31" i="7"/>
  <c r="DX267" i="7"/>
  <c r="DX104" i="7"/>
  <c r="DX188" i="7"/>
  <c r="DX38" i="7"/>
  <c r="DX171" i="7"/>
  <c r="DX252" i="7"/>
  <c r="DX134" i="7"/>
  <c r="DX264" i="7"/>
  <c r="DX369" i="7"/>
  <c r="DX350" i="7"/>
  <c r="DX331" i="7"/>
  <c r="DX51" i="7"/>
  <c r="DX29" i="7"/>
  <c r="DX10" i="7"/>
  <c r="DX136" i="7"/>
  <c r="DX214" i="7"/>
  <c r="DX132" i="7"/>
  <c r="DX76" i="7"/>
  <c r="DX239" i="7"/>
  <c r="DX57" i="7"/>
  <c r="DX184" i="7"/>
  <c r="DX164" i="7"/>
  <c r="DX191" i="7"/>
  <c r="DX151" i="7"/>
  <c r="DX273" i="7"/>
  <c r="DX182" i="7"/>
  <c r="DX364" i="7"/>
  <c r="DX73" i="7"/>
  <c r="DX64" i="7"/>
  <c r="DX119" i="7"/>
  <c r="DX45" i="7"/>
  <c r="DX63" i="7"/>
  <c r="DX176" i="7"/>
  <c r="DX251" i="7"/>
  <c r="DX328" i="7"/>
  <c r="DX135" i="7"/>
  <c r="DX156" i="7"/>
  <c r="DX98" i="7"/>
  <c r="DX246" i="7"/>
  <c r="DX202" i="7"/>
  <c r="DX67" i="7"/>
  <c r="DX212" i="7"/>
  <c r="DX68" i="7"/>
  <c r="DX187" i="7"/>
  <c r="DX211" i="7"/>
  <c r="DX181" i="7"/>
  <c r="DX172" i="7"/>
  <c r="DX280" i="7"/>
  <c r="DX275" i="7"/>
  <c r="DX138" i="7"/>
  <c r="DX186" i="7"/>
  <c r="DX296" i="7"/>
  <c r="DX282" i="7"/>
  <c r="DX302" i="7"/>
  <c r="DX354" i="7"/>
  <c r="DX335" i="7"/>
  <c r="DV6" i="7"/>
  <c r="DY100" i="7"/>
  <c r="DY87" i="7"/>
  <c r="DY257" i="7"/>
  <c r="DY131" i="7"/>
  <c r="Y5" i="5"/>
  <c r="AA74" i="1"/>
  <c r="CY6" i="7" l="1"/>
  <c r="DA6" i="7"/>
  <c r="DC6" i="7"/>
  <c r="DE6" i="7"/>
  <c r="DF6" i="7"/>
  <c r="CZ6" i="7"/>
  <c r="DD6" i="7"/>
  <c r="DB6" i="7"/>
  <c r="BH51" i="7" a="1"/>
  <c r="BH51" i="7" s="1"/>
  <c r="BH73" i="7" a="1"/>
  <c r="BH73" i="7" s="1"/>
  <c r="BH59" i="7" a="1"/>
  <c r="BH59" i="7" s="1"/>
  <c r="BH45" i="7" a="1"/>
  <c r="BH45" i="7" s="1"/>
  <c r="BH37" i="7" a="1"/>
  <c r="BH37" i="7" s="1"/>
  <c r="BH92" i="7" a="1"/>
  <c r="BH92" i="7" s="1"/>
  <c r="BH68" i="7" a="1"/>
  <c r="BH68" i="7" s="1"/>
  <c r="BH66" i="7" a="1"/>
  <c r="BH66" i="7" s="1"/>
  <c r="BH74" i="7" a="1"/>
  <c r="BH74" i="7" s="1"/>
  <c r="BH67" i="7" a="1"/>
  <c r="BH67" i="7" s="1"/>
  <c r="BH55" i="7" a="1"/>
  <c r="BH55" i="7" s="1"/>
  <c r="BH44" i="7" a="1"/>
  <c r="BH44" i="7" s="1"/>
  <c r="BH26" i="7" a="1"/>
  <c r="BH26" i="7" s="1"/>
  <c r="BH46" i="7" a="1"/>
  <c r="BH46" i="7" s="1"/>
  <c r="BH21" i="7" a="1"/>
  <c r="BH21" i="7" s="1"/>
  <c r="BH16" i="7" a="1"/>
  <c r="BH16" i="7" s="1"/>
  <c r="BH18" i="7" a="1"/>
  <c r="BH18" i="7" s="1"/>
  <c r="BH15" i="7" a="1"/>
  <c r="BH15" i="7" s="1"/>
  <c r="BH30" i="7" a="1"/>
  <c r="BH30" i="7" s="1"/>
  <c r="BH17" i="7" a="1"/>
  <c r="BH17" i="7" s="1"/>
  <c r="BH39" i="7" a="1"/>
  <c r="BH39" i="7" s="1"/>
  <c r="BH22" i="7" a="1"/>
  <c r="BH22" i="7" s="1"/>
  <c r="BH24" i="7" a="1"/>
  <c r="BH24" i="7" s="1"/>
  <c r="BH35" i="7" a="1"/>
  <c r="BH35" i="7" s="1"/>
  <c r="BH31" i="7" a="1"/>
  <c r="BH31" i="7" s="1"/>
  <c r="BH14" i="7" a="1"/>
  <c r="BH14" i="7" s="1"/>
  <c r="BH10" i="7" a="1"/>
  <c r="BH10" i="7" s="1"/>
  <c r="BH12" i="7" a="1"/>
  <c r="BH12" i="7" s="1"/>
  <c r="BH336" i="7" a="1"/>
  <c r="BH336" i="7" s="1"/>
  <c r="BH300" i="7" a="1"/>
  <c r="BH300" i="7" s="1"/>
  <c r="BH292" i="7" a="1"/>
  <c r="BH292" i="7" s="1"/>
  <c r="BH286" i="7" a="1"/>
  <c r="BH286" i="7" s="1"/>
  <c r="BH283" i="7" a="1"/>
  <c r="BH283" i="7" s="1"/>
  <c r="BH271" i="7" a="1"/>
  <c r="BH271" i="7" s="1"/>
  <c r="BH360" i="7" a="1"/>
  <c r="BH360" i="7" s="1"/>
  <c r="BH357" i="7" a="1"/>
  <c r="BH357" i="7" s="1"/>
  <c r="BH355" i="7" a="1"/>
  <c r="BH355" i="7" s="1"/>
  <c r="BH353" i="7" a="1"/>
  <c r="BH353" i="7" s="1"/>
  <c r="BH346" i="7" a="1"/>
  <c r="BH346" i="7" s="1"/>
  <c r="BH335" i="7" a="1"/>
  <c r="BH335" i="7" s="1"/>
  <c r="BH321" i="7" a="1"/>
  <c r="BH321" i="7" s="1"/>
  <c r="BH319" i="7" a="1"/>
  <c r="BH319" i="7" s="1"/>
  <c r="BH299" i="7" a="1"/>
  <c r="BH299" i="7" s="1"/>
  <c r="BH282" i="7" a="1"/>
  <c r="BH282" i="7" s="1"/>
  <c r="BH278" i="7" a="1"/>
  <c r="BH278" i="7" s="1"/>
  <c r="BH270" i="7" a="1"/>
  <c r="BH270" i="7" s="1"/>
  <c r="BH366" i="7" a="1"/>
  <c r="BH366" i="7" s="1"/>
  <c r="BH364" i="7" a="1"/>
  <c r="BH364" i="7" s="1"/>
  <c r="BH362" i="7" a="1"/>
  <c r="BH362" i="7" s="1"/>
  <c r="BH318" i="7" a="1"/>
  <c r="BH318" i="7" s="1"/>
  <c r="BH314" i="7" a="1"/>
  <c r="BH314" i="7" s="1"/>
  <c r="BH310" i="7" a="1"/>
  <c r="BH310" i="7" s="1"/>
  <c r="BH308" i="7" a="1"/>
  <c r="BH308" i="7" s="1"/>
  <c r="BH306" i="7" a="1"/>
  <c r="BH306" i="7" s="1"/>
  <c r="BH298" i="7" a="1"/>
  <c r="BH298" i="7" s="1"/>
  <c r="BH290" i="7" a="1"/>
  <c r="BH290" i="7" s="1"/>
  <c r="BH288" i="7" a="1"/>
  <c r="BH288" i="7" s="1"/>
  <c r="BH285" i="7" a="1"/>
  <c r="BH285" i="7" s="1"/>
  <c r="BH359" i="7" a="1"/>
  <c r="BH359" i="7" s="1"/>
  <c r="BH349" i="7" a="1"/>
  <c r="BH349" i="7" s="1"/>
  <c r="BH347" i="7" a="1"/>
  <c r="BH347" i="7" s="1"/>
  <c r="BH345" i="7" a="1"/>
  <c r="BH345" i="7" s="1"/>
  <c r="BH337" i="7" a="1"/>
  <c r="BH337" i="7" s="1"/>
  <c r="BH332" i="7" a="1"/>
  <c r="BH332" i="7" s="1"/>
  <c r="BH327" i="7" a="1"/>
  <c r="BH327" i="7" s="1"/>
  <c r="BH326" i="7" a="1"/>
  <c r="BH326" i="7" s="1"/>
  <c r="BH322" i="7" a="1"/>
  <c r="BH322" i="7" s="1"/>
  <c r="BH317" i="7" a="1"/>
  <c r="BH317" i="7" s="1"/>
  <c r="BH315" i="7" a="1"/>
  <c r="BH315" i="7" s="1"/>
  <c r="BH312" i="7" a="1"/>
  <c r="BH312" i="7" s="1"/>
  <c r="BH305" i="7" a="1"/>
  <c r="BH305" i="7" s="1"/>
  <c r="BH297" i="7" a="1"/>
  <c r="BH297" i="7" s="1"/>
  <c r="BH291" i="7" a="1"/>
  <c r="BH291" i="7" s="1"/>
  <c r="BH276" i="7" a="1"/>
  <c r="BH276" i="7" s="1"/>
  <c r="CN5" i="7"/>
  <c r="BH369" i="7" a="1"/>
  <c r="BH369" i="7" s="1"/>
  <c r="BH352" i="7" a="1"/>
  <c r="BH352" i="7" s="1"/>
  <c r="BH348" i="7" a="1"/>
  <c r="BH348" i="7" s="1"/>
  <c r="BH344" i="7" a="1"/>
  <c r="BH344" i="7" s="1"/>
  <c r="BH331" i="7" a="1"/>
  <c r="BH331" i="7" s="1"/>
  <c r="BH325" i="7" a="1"/>
  <c r="BH325" i="7" s="1"/>
  <c r="BH316" i="7" a="1"/>
  <c r="BH316" i="7" s="1"/>
  <c r="BH304" i="7" a="1"/>
  <c r="BH304" i="7" s="1"/>
  <c r="BH296" i="7" a="1"/>
  <c r="BH296" i="7" s="1"/>
  <c r="BH280" i="7" a="1"/>
  <c r="BH280" i="7" s="1"/>
  <c r="BH275" i="7" a="1"/>
  <c r="BH275" i="7" s="1"/>
  <c r="BH368" i="7" a="1"/>
  <c r="BH368" i="7" s="1"/>
  <c r="BH358" i="7" a="1"/>
  <c r="BH358" i="7" s="1"/>
  <c r="BH356" i="7" a="1"/>
  <c r="BH356" i="7" s="1"/>
  <c r="BH354" i="7" a="1"/>
  <c r="BH354" i="7" s="1"/>
  <c r="BH351" i="7" a="1"/>
  <c r="BH351" i="7" s="1"/>
  <c r="BH343" i="7" a="1"/>
  <c r="BH343" i="7" s="1"/>
  <c r="BH338" i="7" a="1"/>
  <c r="BH338" i="7" s="1"/>
  <c r="BH333" i="7" a="1"/>
  <c r="BH333" i="7" s="1"/>
  <c r="BH330" i="7" a="1"/>
  <c r="BH330" i="7" s="1"/>
  <c r="BH328" i="7" a="1"/>
  <c r="BH328" i="7" s="1"/>
  <c r="BH324" i="7" a="1"/>
  <c r="BH324" i="7" s="1"/>
  <c r="BH323" i="7" a="1"/>
  <c r="BH323" i="7" s="1"/>
  <c r="BH313" i="7" a="1"/>
  <c r="BH313" i="7" s="1"/>
  <c r="BH303" i="7" a="1"/>
  <c r="BH303" i="7" s="1"/>
  <c r="BH295" i="7" a="1"/>
  <c r="BH295" i="7" s="1"/>
  <c r="BH279" i="7" a="1"/>
  <c r="BH279" i="7" s="1"/>
  <c r="BH274" i="7" a="1"/>
  <c r="BH274" i="7" s="1"/>
  <c r="BH302" i="7" a="1"/>
  <c r="BH302" i="7" s="1"/>
  <c r="BH289" i="7" a="1"/>
  <c r="BH289" i="7" s="1"/>
  <c r="BH268" i="7" a="1"/>
  <c r="BH268" i="7" s="1"/>
  <c r="BH261" i="7" a="1"/>
  <c r="BH261" i="7" s="1"/>
  <c r="BH260" i="7" a="1"/>
  <c r="BH260" i="7" s="1"/>
  <c r="BH259" i="7" a="1"/>
  <c r="BH259" i="7" s="1"/>
  <c r="BH255" i="7" a="1"/>
  <c r="BH255" i="7" s="1"/>
  <c r="BH252" i="7" a="1"/>
  <c r="BH252" i="7" s="1"/>
  <c r="BH250" i="7" a="1"/>
  <c r="BH250" i="7" s="1"/>
  <c r="BH219" i="7" a="1"/>
  <c r="BH219" i="7" s="1"/>
  <c r="BH218" i="7" a="1"/>
  <c r="BH218" i="7" s="1"/>
  <c r="BH212" i="7" a="1"/>
  <c r="BH212" i="7" s="1"/>
  <c r="BH208" i="7" a="1"/>
  <c r="BH208" i="7" s="1"/>
  <c r="BH195" i="7" a="1"/>
  <c r="BH195" i="7" s="1"/>
  <c r="BH187" i="7" a="1"/>
  <c r="BH187" i="7" s="1"/>
  <c r="BH185" i="7" a="1"/>
  <c r="BH185" i="7" s="1"/>
  <c r="BH183" i="7" a="1"/>
  <c r="BH183" i="7" s="1"/>
  <c r="BH181" i="7" a="1"/>
  <c r="BH181" i="7" s="1"/>
  <c r="BH179" i="7" a="1"/>
  <c r="BH179" i="7" s="1"/>
  <c r="BH177" i="7" a="1"/>
  <c r="BH177" i="7" s="1"/>
  <c r="BH175" i="7" a="1"/>
  <c r="BH175" i="7" s="1"/>
  <c r="BH367" i="7" a="1"/>
  <c r="BH367" i="7" s="1"/>
  <c r="BH350" i="7" a="1"/>
  <c r="BH350" i="7" s="1"/>
  <c r="BH339" i="7" a="1"/>
  <c r="BH339" i="7" s="1"/>
  <c r="BH334" i="7" a="1"/>
  <c r="BH334" i="7" s="1"/>
  <c r="BH311" i="7" a="1"/>
  <c r="BH311" i="7" s="1"/>
  <c r="BH267" i="7" a="1"/>
  <c r="BH267" i="7" s="1"/>
  <c r="BH266" i="7" a="1"/>
  <c r="BH266" i="7" s="1"/>
  <c r="BH265" i="7" a="1"/>
  <c r="BH265" i="7" s="1"/>
  <c r="BH258" i="7" a="1"/>
  <c r="BH258" i="7" s="1"/>
  <c r="BH248" i="7" a="1"/>
  <c r="BH248" i="7" s="1"/>
  <c r="BH239" i="7" a="1"/>
  <c r="BH239" i="7" s="1"/>
  <c r="BH237" i="7" a="1"/>
  <c r="BH237" i="7" s="1"/>
  <c r="BH235" i="7" a="1"/>
  <c r="BH235" i="7" s="1"/>
  <c r="BH233" i="7" a="1"/>
  <c r="BH233" i="7" s="1"/>
  <c r="BH231" i="7" a="1"/>
  <c r="BH231" i="7" s="1"/>
  <c r="BH229" i="7" a="1"/>
  <c r="BH229" i="7" s="1"/>
  <c r="BH227" i="7" a="1"/>
  <c r="BH227" i="7" s="1"/>
  <c r="BH204" i="7" a="1"/>
  <c r="BH204" i="7" s="1"/>
  <c r="BH365" i="7" a="1"/>
  <c r="BH365" i="7" s="1"/>
  <c r="BH342" i="7" a="1"/>
  <c r="BH342" i="7" s="1"/>
  <c r="BH329" i="7" a="1"/>
  <c r="BH329" i="7" s="1"/>
  <c r="BH294" i="7" a="1"/>
  <c r="BH294" i="7" s="1"/>
  <c r="BH257" i="7" a="1"/>
  <c r="BH257" i="7" s="1"/>
  <c r="BH224" i="7" a="1"/>
  <c r="BH224" i="7" s="1"/>
  <c r="BH222" i="7" a="1"/>
  <c r="BH222" i="7" s="1"/>
  <c r="BH320" i="7" a="1"/>
  <c r="BH320" i="7" s="1"/>
  <c r="BH301" i="7" a="1"/>
  <c r="BH301" i="7" s="1"/>
  <c r="BH273" i="7" a="1"/>
  <c r="BH273" i="7" s="1"/>
  <c r="BH272" i="7" a="1"/>
  <c r="BH272" i="7" s="1"/>
  <c r="BH246" i="7" a="1"/>
  <c r="BH246" i="7" s="1"/>
  <c r="BH243" i="7" a="1"/>
  <c r="BH243" i="7" s="1"/>
  <c r="BH363" i="7" a="1"/>
  <c r="BH363" i="7" s="1"/>
  <c r="BH341" i="7" a="1"/>
  <c r="BH341" i="7" s="1"/>
  <c r="BH307" i="7" a="1"/>
  <c r="BH307" i="7" s="1"/>
  <c r="BH256" i="7" a="1"/>
  <c r="BH256" i="7" s="1"/>
  <c r="BH253" i="7" a="1"/>
  <c r="BH253" i="7" s="1"/>
  <c r="BH251" i="7" a="1"/>
  <c r="BH251" i="7" s="1"/>
  <c r="BH249" i="7" a="1"/>
  <c r="BH249" i="7" s="1"/>
  <c r="BH240" i="7" a="1"/>
  <c r="BH240" i="7" s="1"/>
  <c r="BH293" i="7" a="1"/>
  <c r="BH293" i="7" s="1"/>
  <c r="BH263" i="7" a="1"/>
  <c r="BH263" i="7" s="1"/>
  <c r="BH247" i="7" a="1"/>
  <c r="BH247" i="7" s="1"/>
  <c r="BH244" i="7" a="1"/>
  <c r="BH244" i="7" s="1"/>
  <c r="BH241" i="7" a="1"/>
  <c r="BH241" i="7" s="1"/>
  <c r="BH238" i="7" a="1"/>
  <c r="BH238" i="7" s="1"/>
  <c r="BH236" i="7" a="1"/>
  <c r="BH236" i="7" s="1"/>
  <c r="BH234" i="7" a="1"/>
  <c r="BH234" i="7" s="1"/>
  <c r="BH361" i="7" a="1"/>
  <c r="BH361" i="7" s="1"/>
  <c r="BH254" i="7" a="1"/>
  <c r="BH254" i="7" s="1"/>
  <c r="BH225" i="7" a="1"/>
  <c r="BH225" i="7" s="1"/>
  <c r="BH217" i="7" a="1"/>
  <c r="BH217" i="7" s="1"/>
  <c r="BH209" i="7" a="1"/>
  <c r="BH209" i="7" s="1"/>
  <c r="BH176" i="7" a="1"/>
  <c r="BH176" i="7" s="1"/>
  <c r="BH174" i="7" a="1"/>
  <c r="BH174" i="7" s="1"/>
  <c r="BH172" i="7" a="1"/>
  <c r="BH172" i="7" s="1"/>
  <c r="BH170" i="7" a="1"/>
  <c r="BH170" i="7" s="1"/>
  <c r="BH165" i="7" a="1"/>
  <c r="BH165" i="7" s="1"/>
  <c r="BH163" i="7" a="1"/>
  <c r="BH163" i="7" s="1"/>
  <c r="BH155" i="7" a="1"/>
  <c r="BH155" i="7" s="1"/>
  <c r="BH152" i="7" a="1"/>
  <c r="BH152" i="7" s="1"/>
  <c r="BH91" i="7" a="1"/>
  <c r="BH91" i="7" s="1"/>
  <c r="BH90" i="7" a="1"/>
  <c r="BH90" i="7" s="1"/>
  <c r="BH87" i="7" a="1"/>
  <c r="BH87" i="7" s="1"/>
  <c r="BH264" i="7" a="1"/>
  <c r="BH264" i="7" s="1"/>
  <c r="BH226" i="7" a="1"/>
  <c r="BH226" i="7" s="1"/>
  <c r="BH193" i="7" a="1"/>
  <c r="BH193" i="7" s="1"/>
  <c r="BH191" i="7" a="1"/>
  <c r="BH191" i="7" s="1"/>
  <c r="BH189" i="7" a="1"/>
  <c r="BH189" i="7" s="1"/>
  <c r="BH182" i="7" a="1"/>
  <c r="BH182" i="7" s="1"/>
  <c r="BH169" i="7" a="1"/>
  <c r="BH169" i="7" s="1"/>
  <c r="BH166" i="7" a="1"/>
  <c r="BH166" i="7" s="1"/>
  <c r="BH162" i="7" a="1"/>
  <c r="BH162" i="7" s="1"/>
  <c r="BH151" i="7" a="1"/>
  <c r="BH151" i="7" s="1"/>
  <c r="BH230" i="7" a="1"/>
  <c r="BH230" i="7" s="1"/>
  <c r="BH207" i="7" a="1"/>
  <c r="BH207" i="7" s="1"/>
  <c r="BH205" i="7" a="1"/>
  <c r="BH205" i="7" s="1"/>
  <c r="BH197" i="7" a="1"/>
  <c r="BH197" i="7" s="1"/>
  <c r="BH168" i="7" a="1"/>
  <c r="BH168" i="7" s="1"/>
  <c r="BH161" i="7" a="1"/>
  <c r="BH161" i="7" s="1"/>
  <c r="BH150" i="7" a="1"/>
  <c r="BH150" i="7" s="1"/>
  <c r="BH223" i="7" a="1"/>
  <c r="BH223" i="7" s="1"/>
  <c r="BH200" i="7" a="1"/>
  <c r="BH200" i="7" s="1"/>
  <c r="BH178" i="7" a="1"/>
  <c r="BH178" i="7" s="1"/>
  <c r="BH167" i="7" a="1"/>
  <c r="BH167" i="7" s="1"/>
  <c r="BH160" i="7" a="1"/>
  <c r="BH160" i="7" s="1"/>
  <c r="BH149" i="7" a="1"/>
  <c r="BH149" i="7" s="1"/>
  <c r="BH146" i="7" a="1"/>
  <c r="BH146" i="7" s="1"/>
  <c r="BH144" i="7" a="1"/>
  <c r="BH144" i="7" s="1"/>
  <c r="BH142" i="7" a="1"/>
  <c r="BH142" i="7" s="1"/>
  <c r="BH140" i="7" a="1"/>
  <c r="BH140" i="7" s="1"/>
  <c r="BH138" i="7" a="1"/>
  <c r="BH138" i="7" s="1"/>
  <c r="BH136" i="7" a="1"/>
  <c r="BH136" i="7" s="1"/>
  <c r="BH134" i="7" a="1"/>
  <c r="BH134" i="7" s="1"/>
  <c r="BH132" i="7" a="1"/>
  <c r="BH132" i="7" s="1"/>
  <c r="BH130" i="7" a="1"/>
  <c r="BH130" i="7" s="1"/>
  <c r="BH128" i="7" a="1"/>
  <c r="BH128" i="7" s="1"/>
  <c r="BH126" i="7" a="1"/>
  <c r="BH126" i="7" s="1"/>
  <c r="BH124" i="7" a="1"/>
  <c r="BH124" i="7" s="1"/>
  <c r="BH122" i="7" a="1"/>
  <c r="BH122" i="7" s="1"/>
  <c r="BH120" i="7" a="1"/>
  <c r="BH120" i="7" s="1"/>
  <c r="BH309" i="7" a="1"/>
  <c r="BH309" i="7" s="1"/>
  <c r="BH220" i="7" a="1"/>
  <c r="BH220" i="7" s="1"/>
  <c r="BH216" i="7" a="1"/>
  <c r="BH216" i="7" s="1"/>
  <c r="BH214" i="7" a="1"/>
  <c r="BH214" i="7" s="1"/>
  <c r="BH213" i="7" a="1"/>
  <c r="BH213" i="7" s="1"/>
  <c r="BH211" i="7" a="1"/>
  <c r="BH211" i="7" s="1"/>
  <c r="BH210" i="7" a="1"/>
  <c r="BH210" i="7" s="1"/>
  <c r="BH201" i="7" a="1"/>
  <c r="BH201" i="7" s="1"/>
  <c r="BH199" i="7" a="1"/>
  <c r="BH199" i="7" s="1"/>
  <c r="BH184" i="7" a="1"/>
  <c r="BH184" i="7" s="1"/>
  <c r="BH173" i="7" a="1"/>
  <c r="BH173" i="7" s="1"/>
  <c r="BH171" i="7" a="1"/>
  <c r="BH171" i="7" s="1"/>
  <c r="BH159" i="7" a="1"/>
  <c r="BH159" i="7" s="1"/>
  <c r="BH154" i="7" a="1"/>
  <c r="BH154" i="7" s="1"/>
  <c r="BH148" i="7" a="1"/>
  <c r="BH148" i="7" s="1"/>
  <c r="BH284" i="7" a="1"/>
  <c r="BH284" i="7" s="1"/>
  <c r="BH215" i="7" a="1"/>
  <c r="BH215" i="7" s="1"/>
  <c r="BH203" i="7" a="1"/>
  <c r="BH203" i="7" s="1"/>
  <c r="BH133" i="7" a="1"/>
  <c r="BH133" i="7" s="1"/>
  <c r="BH116" i="7" a="1"/>
  <c r="BH116" i="7" s="1"/>
  <c r="BH115" i="7" a="1"/>
  <c r="BH115" i="7" s="1"/>
  <c r="BH110" i="7" a="1"/>
  <c r="BH110" i="7" s="1"/>
  <c r="BH105" i="7" a="1"/>
  <c r="BH105" i="7" s="1"/>
  <c r="BH100" i="7" a="1"/>
  <c r="BH100" i="7" s="1"/>
  <c r="BH97" i="7" a="1"/>
  <c r="BH97" i="7" s="1"/>
  <c r="BH86" i="7" a="1"/>
  <c r="BH86" i="7" s="1"/>
  <c r="BH84" i="7" a="1"/>
  <c r="BH84" i="7" s="1"/>
  <c r="BH79" i="7" a="1"/>
  <c r="BH79" i="7" s="1"/>
  <c r="BH65" i="7" a="1"/>
  <c r="BH65" i="7" s="1"/>
  <c r="BH49" i="7" a="1"/>
  <c r="BH49" i="7" s="1"/>
  <c r="BH47" i="7" a="1"/>
  <c r="BH47" i="7" s="1"/>
  <c r="BH40" i="7" a="1"/>
  <c r="BH40" i="7" s="1"/>
  <c r="BH32" i="7" a="1"/>
  <c r="BH32" i="7" s="1"/>
  <c r="BH27" i="7" a="1"/>
  <c r="BH27" i="7" s="1"/>
  <c r="BH25" i="7" a="1"/>
  <c r="BH25" i="7" s="1"/>
  <c r="BH20" i="7" a="1"/>
  <c r="BH20" i="7" s="1"/>
  <c r="BH13" i="7" a="1"/>
  <c r="BH13" i="7" s="1"/>
  <c r="BH277" i="7" a="1"/>
  <c r="BH277" i="7" s="1"/>
  <c r="BH269" i="7" a="1"/>
  <c r="BH269" i="7" s="1"/>
  <c r="BH232" i="7" a="1"/>
  <c r="BH232" i="7" s="1"/>
  <c r="BH194" i="7" a="1"/>
  <c r="BH194" i="7" s="1"/>
  <c r="BH164" i="7" a="1"/>
  <c r="BH164" i="7" s="1"/>
  <c r="BH147" i="7" a="1"/>
  <c r="BH147" i="7" s="1"/>
  <c r="BH131" i="7" a="1"/>
  <c r="BH131" i="7" s="1"/>
  <c r="BH112" i="7" a="1"/>
  <c r="BH112" i="7" s="1"/>
  <c r="BH96" i="7" a="1"/>
  <c r="BH96" i="7" s="1"/>
  <c r="BH88" i="7" a="1"/>
  <c r="BH88" i="7" s="1"/>
  <c r="BH76" i="7" a="1"/>
  <c r="BH76" i="7" s="1"/>
  <c r="BH72" i="7" a="1"/>
  <c r="BH72" i="7" s="1"/>
  <c r="BH64" i="7" a="1"/>
  <c r="BH64" i="7" s="1"/>
  <c r="BH38" i="7" a="1"/>
  <c r="BH38" i="7" s="1"/>
  <c r="BH36" i="7" a="1"/>
  <c r="BH36" i="7" s="1"/>
  <c r="BH33" i="7" a="1"/>
  <c r="BH33" i="7" s="1"/>
  <c r="BH28" i="7" a="1"/>
  <c r="BH28" i="7" s="1"/>
  <c r="BH23" i="7" a="1"/>
  <c r="BH23" i="7" s="1"/>
  <c r="BH19" i="7" a="1"/>
  <c r="BH19" i="7" s="1"/>
  <c r="BH340" i="7" a="1"/>
  <c r="BH340" i="7" s="1"/>
  <c r="BH262" i="7" a="1"/>
  <c r="BH262" i="7" s="1"/>
  <c r="BH228" i="7" a="1"/>
  <c r="BH228" i="7" s="1"/>
  <c r="BH188" i="7" a="1"/>
  <c r="BH188" i="7" s="1"/>
  <c r="BH145" i="7" a="1"/>
  <c r="BH145" i="7" s="1"/>
  <c r="BH129" i="7" a="1"/>
  <c r="BH129" i="7" s="1"/>
  <c r="BH114" i="7" a="1"/>
  <c r="BH114" i="7" s="1"/>
  <c r="BH101" i="7" a="1"/>
  <c r="BH101" i="7" s="1"/>
  <c r="BH83" i="7" a="1"/>
  <c r="BH83" i="7" s="1"/>
  <c r="BH81" i="7" a="1"/>
  <c r="BH81" i="7" s="1"/>
  <c r="BH75" i="7" a="1"/>
  <c r="BH75" i="7" s="1"/>
  <c r="BH71" i="7" a="1"/>
  <c r="BH71" i="7" s="1"/>
  <c r="BH63" i="7" a="1"/>
  <c r="BH63" i="7" s="1"/>
  <c r="BH58" i="7" a="1"/>
  <c r="BH58" i="7" s="1"/>
  <c r="BH57" i="7" a="1"/>
  <c r="BH57" i="7" s="1"/>
  <c r="BH54" i="7" a="1"/>
  <c r="BH54" i="7" s="1"/>
  <c r="BH52" i="7" a="1"/>
  <c r="BH52" i="7" s="1"/>
  <c r="BH41" i="7" a="1"/>
  <c r="BH41" i="7" s="1"/>
  <c r="BH11" i="7" a="1"/>
  <c r="BH11" i="7" s="1"/>
  <c r="BH202" i="7" a="1"/>
  <c r="BH202" i="7" s="1"/>
  <c r="BH143" i="7" a="1"/>
  <c r="BH143" i="7" s="1"/>
  <c r="BH127" i="7" a="1"/>
  <c r="BH127" i="7" s="1"/>
  <c r="BH117" i="7" a="1"/>
  <c r="BH117" i="7" s="1"/>
  <c r="BH102" i="7" a="1"/>
  <c r="BH102" i="7" s="1"/>
  <c r="BH95" i="7" a="1"/>
  <c r="BH95" i="7" s="1"/>
  <c r="BH70" i="7" a="1"/>
  <c r="BH70" i="7" s="1"/>
  <c r="BH62" i="7" a="1"/>
  <c r="BH62" i="7" s="1"/>
  <c r="BH56" i="7" a="1"/>
  <c r="BH56" i="7" s="1"/>
  <c r="BH42" i="7" a="1"/>
  <c r="BH42" i="7" s="1"/>
  <c r="BH34" i="7" a="1"/>
  <c r="BH34" i="7" s="1"/>
  <c r="BH281" i="7" a="1"/>
  <c r="BH281" i="7" s="1"/>
  <c r="BH221" i="7" a="1"/>
  <c r="BH221" i="7" s="1"/>
  <c r="BH198" i="7" a="1"/>
  <c r="BH198" i="7" s="1"/>
  <c r="BH192" i="7" a="1"/>
  <c r="BH192" i="7" s="1"/>
  <c r="BH158" i="7" a="1"/>
  <c r="BH158" i="7" s="1"/>
  <c r="BH157" i="7" a="1"/>
  <c r="BH157" i="7" s="1"/>
  <c r="BH156" i="7" a="1"/>
  <c r="BH156" i="7" s="1"/>
  <c r="BH153" i="7" a="1"/>
  <c r="BH153" i="7" s="1"/>
  <c r="BH141" i="7" a="1"/>
  <c r="BH141" i="7" s="1"/>
  <c r="BH125" i="7" a="1"/>
  <c r="BH125" i="7" s="1"/>
  <c r="BH118" i="7" a="1"/>
  <c r="BH118" i="7" s="1"/>
  <c r="BH107" i="7" a="1"/>
  <c r="BH107" i="7" s="1"/>
  <c r="BH98" i="7" a="1"/>
  <c r="BH98" i="7" s="1"/>
  <c r="BH85" i="7" a="1"/>
  <c r="BH85" i="7" s="1"/>
  <c r="BH78" i="7" a="1"/>
  <c r="BH78" i="7" s="1"/>
  <c r="BH69" i="7" a="1"/>
  <c r="BH69" i="7" s="1"/>
  <c r="BH61" i="7" a="1"/>
  <c r="BH61" i="7" s="1"/>
  <c r="BH60" i="7" a="1"/>
  <c r="BH60" i="7" s="1"/>
  <c r="BH50" i="7" a="1"/>
  <c r="BH50" i="7" s="1"/>
  <c r="BH48" i="7" a="1"/>
  <c r="BH48" i="7" s="1"/>
  <c r="BH43" i="7" a="1"/>
  <c r="BH43" i="7" s="1"/>
  <c r="BH29" i="7" a="1"/>
  <c r="BH29" i="7" s="1"/>
  <c r="BH135" i="7" a="1"/>
  <c r="BH135" i="7" s="1"/>
  <c r="BH106" i="7" a="1"/>
  <c r="BH106" i="7" s="1"/>
  <c r="BH123" i="7" a="1"/>
  <c r="BH123" i="7" s="1"/>
  <c r="BH113" i="7" a="1"/>
  <c r="BH113" i="7" s="1"/>
  <c r="BH109" i="7" a="1"/>
  <c r="BH109" i="7" s="1"/>
  <c r="BH103" i="7" a="1"/>
  <c r="BH103" i="7" s="1"/>
  <c r="BH93" i="7" a="1"/>
  <c r="BH93" i="7" s="1"/>
  <c r="BH82" i="7" a="1"/>
  <c r="BH82" i="7" s="1"/>
  <c r="BH242" i="7" a="1"/>
  <c r="BH242" i="7" s="1"/>
  <c r="BH190" i="7" a="1"/>
  <c r="BH190" i="7" s="1"/>
  <c r="BH77" i="7" a="1"/>
  <c r="BH77" i="7" s="1"/>
  <c r="BH137" i="7" a="1"/>
  <c r="BH137" i="7" s="1"/>
  <c r="BH119" i="7" a="1"/>
  <c r="BH119" i="7" s="1"/>
  <c r="BH104" i="7" a="1"/>
  <c r="BH104" i="7" s="1"/>
  <c r="BH196" i="7" a="1"/>
  <c r="BH196" i="7" s="1"/>
  <c r="BH108" i="7" a="1"/>
  <c r="BH108" i="7" s="1"/>
  <c r="BH99" i="7" a="1"/>
  <c r="BH99" i="7" s="1"/>
  <c r="BH94" i="7" a="1"/>
  <c r="BH94" i="7" s="1"/>
  <c r="BH89" i="7" a="1"/>
  <c r="BH89" i="7" s="1"/>
  <c r="BH80" i="7" a="1"/>
  <c r="BH80" i="7" s="1"/>
  <c r="BH53" i="7" a="1"/>
  <c r="BH53" i="7" s="1"/>
  <c r="BH111" i="7" a="1"/>
  <c r="BH111" i="7" s="1"/>
  <c r="BH245" i="7" a="1"/>
  <c r="BH245" i="7" s="1"/>
  <c r="BH180" i="7" a="1"/>
  <c r="BH180" i="7" s="1"/>
  <c r="BH139" i="7" a="1"/>
  <c r="BH139" i="7" s="1"/>
  <c r="BH121" i="7" a="1"/>
  <c r="BH121" i="7" s="1"/>
  <c r="BH287" i="7" a="1"/>
  <c r="BH287" i="7" s="1"/>
  <c r="BH206" i="7" a="1"/>
  <c r="BH206" i="7" s="1"/>
  <c r="BH186" i="7" a="1"/>
  <c r="BH186" i="7" s="1"/>
  <c r="DY366" i="7"/>
  <c r="DY171" i="7"/>
  <c r="DY196" i="7"/>
  <c r="DY244" i="7"/>
  <c r="DY3" i="7"/>
  <c r="DY121" i="7"/>
  <c r="DY318" i="7"/>
  <c r="DY295" i="7"/>
  <c r="DY284" i="7"/>
  <c r="DY312" i="7"/>
  <c r="DY343" i="7"/>
  <c r="BI5" i="7"/>
  <c r="AC366" i="7" a="1"/>
  <c r="AC366" i="7" s="1"/>
  <c r="AC369" i="7" a="1"/>
  <c r="AC369" i="7" s="1"/>
  <c r="AC324" i="7" a="1"/>
  <c r="AC324" i="7" s="1"/>
  <c r="AC329" i="7" a="1"/>
  <c r="AC329" i="7" s="1"/>
  <c r="AC359" i="7" a="1"/>
  <c r="AC359" i="7" s="1"/>
  <c r="AC318" i="7" a="1"/>
  <c r="AC318" i="7" s="1"/>
  <c r="AC357" i="7" a="1"/>
  <c r="AC357" i="7" s="1"/>
  <c r="AC321" i="7" a="1"/>
  <c r="AC321" i="7" s="1"/>
  <c r="AC308" i="7" a="1"/>
  <c r="AC308" i="7" s="1"/>
  <c r="AC240" i="7" a="1"/>
  <c r="AC240" i="7" s="1"/>
  <c r="AC205" i="7" a="1"/>
  <c r="AC205" i="7" s="1"/>
  <c r="AC284" i="7" a="1"/>
  <c r="AC284" i="7" s="1"/>
  <c r="AC298" i="7" a="1"/>
  <c r="AC298" i="7" s="1"/>
  <c r="AC249" i="7" a="1"/>
  <c r="AC249" i="7" s="1"/>
  <c r="AC238" i="7" a="1"/>
  <c r="AC238" i="7" s="1"/>
  <c r="AC253" i="7" a="1"/>
  <c r="AC253" i="7" s="1"/>
  <c r="AC242" i="7" a="1"/>
  <c r="AC242" i="7" s="1"/>
  <c r="AC166" i="7" a="1"/>
  <c r="AC166" i="7" s="1"/>
  <c r="AC278" i="7" a="1"/>
  <c r="AC278" i="7" s="1"/>
  <c r="AC291" i="7" a="1"/>
  <c r="AC291" i="7" s="1"/>
  <c r="AC186" i="7" a="1"/>
  <c r="AC186" i="7" s="1"/>
  <c r="AC162" i="7" a="1"/>
  <c r="AC162" i="7" s="1"/>
  <c r="AC210" i="7" a="1"/>
  <c r="AC210" i="7" s="1"/>
  <c r="AC259" i="7" a="1"/>
  <c r="AC259" i="7" s="1"/>
  <c r="AC201" i="7" a="1"/>
  <c r="AC201" i="7" s="1"/>
  <c r="AC156" i="7" a="1"/>
  <c r="AC156" i="7" s="1"/>
  <c r="AC95" i="7" a="1"/>
  <c r="AC95" i="7" s="1"/>
  <c r="AC147" i="7" a="1"/>
  <c r="AC147" i="7" s="1"/>
  <c r="AC89" i="7" a="1"/>
  <c r="AC89" i="7" s="1"/>
  <c r="AC88" i="7" a="1"/>
  <c r="AC88" i="7" s="1"/>
  <c r="AC98" i="7" a="1"/>
  <c r="AC98" i="7" s="1"/>
  <c r="AC142" i="7" a="1"/>
  <c r="AC142" i="7" s="1"/>
  <c r="AC56" i="7" a="1"/>
  <c r="AC56" i="7" s="1"/>
  <c r="AC122" i="7" a="1"/>
  <c r="AC122" i="7" s="1"/>
  <c r="AC118" i="7" a="1"/>
  <c r="AC118" i="7" s="1"/>
  <c r="AC44" i="7" a="1"/>
  <c r="AC44" i="7" s="1"/>
  <c r="AC230" i="7" a="1"/>
  <c r="AC230" i="7" s="1"/>
  <c r="AC78" i="7" a="1"/>
  <c r="AC78" i="7" s="1"/>
  <c r="AC141" i="7" a="1"/>
  <c r="AC141" i="7" s="1"/>
  <c r="AC59" i="7" a="1"/>
  <c r="AC59" i="7" s="1"/>
  <c r="AC43" i="7" a="1"/>
  <c r="AC43" i="7" s="1"/>
  <c r="AC33" i="7" a="1"/>
  <c r="AC33" i="7" s="1"/>
  <c r="AC87" i="7" a="1"/>
  <c r="AC87" i="7" s="1"/>
  <c r="AC63" i="7" a="1"/>
  <c r="AC63" i="7" s="1"/>
  <c r="AC15" i="7" a="1"/>
  <c r="AC15" i="7" s="1"/>
  <c r="AC24" i="7" a="1"/>
  <c r="AC24" i="7" s="1"/>
  <c r="AC358" i="7" a="1"/>
  <c r="AC358" i="7" s="1"/>
  <c r="AC332" i="7" a="1"/>
  <c r="AC332" i="7" s="1"/>
  <c r="AC367" i="7" a="1"/>
  <c r="AC367" i="7" s="1"/>
  <c r="AC339" i="7" a="1"/>
  <c r="AC339" i="7" s="1"/>
  <c r="AC363" i="7" a="1"/>
  <c r="AC363" i="7" s="1"/>
  <c r="AC286" i="7" a="1"/>
  <c r="AC286" i="7" s="1"/>
  <c r="AC316" i="7" a="1"/>
  <c r="AC316" i="7" s="1"/>
  <c r="AC346" i="7" a="1"/>
  <c r="AC346" i="7" s="1"/>
  <c r="AC272" i="7" a="1"/>
  <c r="AC272" i="7" s="1"/>
  <c r="AC213" i="7" a="1"/>
  <c r="AC213" i="7" s="1"/>
  <c r="AC304" i="7" a="1"/>
  <c r="AC304" i="7" s="1"/>
  <c r="AC299" i="7" a="1"/>
  <c r="AC299" i="7" s="1"/>
  <c r="AC287" i="7" a="1"/>
  <c r="AC287" i="7" s="1"/>
  <c r="AC225" i="7" a="1"/>
  <c r="AC225" i="7" s="1"/>
  <c r="AC262" i="7" a="1"/>
  <c r="AC262" i="7" s="1"/>
  <c r="AC266" i="7" a="1"/>
  <c r="AC266" i="7" s="1"/>
  <c r="AC198" i="7" a="1"/>
  <c r="AC198" i="7" s="1"/>
  <c r="AC192" i="7" a="1"/>
  <c r="AC192" i="7" s="1"/>
  <c r="AC235" i="7" a="1"/>
  <c r="AC235" i="7" s="1"/>
  <c r="AC226" i="7" a="1"/>
  <c r="AC226" i="7" s="1"/>
  <c r="AC200" i="7" a="1"/>
  <c r="AC200" i="7" s="1"/>
  <c r="AC148" i="7" a="1"/>
  <c r="AC148" i="7" s="1"/>
  <c r="AC170" i="7" a="1"/>
  <c r="AC170" i="7" s="1"/>
  <c r="AC165" i="7" a="1"/>
  <c r="AC165" i="7" s="1"/>
  <c r="AC153" i="7" a="1"/>
  <c r="AC153" i="7" s="1"/>
  <c r="AC127" i="7" a="1"/>
  <c r="AC127" i="7" s="1"/>
  <c r="AC174" i="7" a="1"/>
  <c r="AC174" i="7" s="1"/>
  <c r="AC121" i="7" a="1"/>
  <c r="AC121" i="7" s="1"/>
  <c r="AC120" i="7" a="1"/>
  <c r="AC120" i="7" s="1"/>
  <c r="AC130" i="7" a="1"/>
  <c r="AC130" i="7" s="1"/>
  <c r="AC135" i="7" a="1"/>
  <c r="AC135" i="7" s="1"/>
  <c r="AC82" i="7" a="1"/>
  <c r="AC82" i="7" s="1"/>
  <c r="AC139" i="7" a="1"/>
  <c r="AC139" i="7" s="1"/>
  <c r="AC66" i="7" a="1"/>
  <c r="AC66" i="7" s="1"/>
  <c r="AC76" i="7" a="1"/>
  <c r="AC76" i="7" s="1"/>
  <c r="AC204" i="7" a="1"/>
  <c r="AC204" i="7" s="1"/>
  <c r="AC96" i="7" a="1"/>
  <c r="AC96" i="7" s="1"/>
  <c r="AC50" i="7" a="1"/>
  <c r="AC50" i="7" s="1"/>
  <c r="AC37" i="7" a="1"/>
  <c r="AC37" i="7" s="1"/>
  <c r="AC74" i="7" a="1"/>
  <c r="AC74" i="7" s="1"/>
  <c r="AC57" i="7" a="1"/>
  <c r="AC57" i="7" s="1"/>
  <c r="AC16" i="7" a="1"/>
  <c r="AC16" i="7" s="1"/>
  <c r="AC9" i="7"/>
  <c r="AC29" i="7" a="1"/>
  <c r="AC29" i="7" s="1"/>
  <c r="AC30" i="7" a="1"/>
  <c r="AC30" i="7" s="1"/>
  <c r="AC356" i="7" a="1"/>
  <c r="AC356" i="7" s="1"/>
  <c r="AC330" i="7" a="1"/>
  <c r="AC330" i="7" s="1"/>
  <c r="AC353" i="7" a="1"/>
  <c r="AC353" i="7" s="1"/>
  <c r="AC361" i="7" a="1"/>
  <c r="AC361" i="7" s="1"/>
  <c r="AC343" i="7" a="1"/>
  <c r="AC343" i="7" s="1"/>
  <c r="AC338" i="7" a="1"/>
  <c r="AC338" i="7" s="1"/>
  <c r="AC311" i="7" a="1"/>
  <c r="AC311" i="7" s="1"/>
  <c r="AC320" i="7" a="1"/>
  <c r="AC320" i="7" s="1"/>
  <c r="AC261" i="7" a="1"/>
  <c r="AC261" i="7" s="1"/>
  <c r="AC211" i="7" a="1"/>
  <c r="AC211" i="7" s="1"/>
  <c r="AC303" i="7" a="1"/>
  <c r="AC303" i="7" s="1"/>
  <c r="AC285" i="7" a="1"/>
  <c r="AC285" i="7" s="1"/>
  <c r="AC280" i="7" a="1"/>
  <c r="AC280" i="7" s="1"/>
  <c r="AC212" i="7" a="1"/>
  <c r="AC212" i="7" s="1"/>
  <c r="AC251" i="7" a="1"/>
  <c r="AC251" i="7" s="1"/>
  <c r="AC255" i="7" a="1"/>
  <c r="AC255" i="7" s="1"/>
  <c r="AC193" i="7" a="1"/>
  <c r="AC193" i="7" s="1"/>
  <c r="AC187" i="7" a="1"/>
  <c r="AC187" i="7" s="1"/>
  <c r="AC274" i="7" a="1"/>
  <c r="AC274" i="7" s="1"/>
  <c r="AC222" i="7" a="1"/>
  <c r="AC222" i="7" s="1"/>
  <c r="AC183" i="7" a="1"/>
  <c r="AC183" i="7" s="1"/>
  <c r="AC146" i="7" a="1"/>
  <c r="AC146" i="7" s="1"/>
  <c r="AC164" i="7" a="1"/>
  <c r="AC164" i="7" s="1"/>
  <c r="AC159" i="7" a="1"/>
  <c r="AC159" i="7" s="1"/>
  <c r="AC234" i="7" a="1"/>
  <c r="AC234" i="7" s="1"/>
  <c r="AC116" i="7" a="1"/>
  <c r="AC116" i="7" s="1"/>
  <c r="AC157" i="7" a="1"/>
  <c r="AC157" i="7" s="1"/>
  <c r="AC110" i="7" a="1"/>
  <c r="AC110" i="7" s="1"/>
  <c r="AC115" i="7" a="1"/>
  <c r="AC115" i="7" s="1"/>
  <c r="AC125" i="7" a="1"/>
  <c r="AC125" i="7" s="1"/>
  <c r="AC124" i="7" a="1"/>
  <c r="AC124" i="7" s="1"/>
  <c r="AC81" i="7" a="1"/>
  <c r="AC81" i="7" s="1"/>
  <c r="AC134" i="7" a="1"/>
  <c r="AC134" i="7" s="1"/>
  <c r="AC140" i="7" a="1"/>
  <c r="AC140" i="7" s="1"/>
  <c r="AC71" i="7" a="1"/>
  <c r="AC71" i="7" s="1"/>
  <c r="AC352" i="7" a="1"/>
  <c r="AC352" i="7" s="1"/>
  <c r="AC335" i="7" a="1"/>
  <c r="AC335" i="7" s="1"/>
  <c r="AC350" i="7" a="1"/>
  <c r="AC350" i="7" s="1"/>
  <c r="AC312" i="7" a="1"/>
  <c r="AC312" i="7" s="1"/>
  <c r="AC305" i="7" a="1"/>
  <c r="AC305" i="7" s="1"/>
  <c r="AC245" i="7" a="1"/>
  <c r="AC245" i="7" s="1"/>
  <c r="AC309" i="7" a="1"/>
  <c r="AC309" i="7" s="1"/>
  <c r="AC275" i="7" a="1"/>
  <c r="AC275" i="7" s="1"/>
  <c r="AC250" i="7" a="1"/>
  <c r="AC250" i="7" s="1"/>
  <c r="AC241" i="7" a="1"/>
  <c r="AC241" i="7" s="1"/>
  <c r="AC177" i="7" a="1"/>
  <c r="AC177" i="7" s="1"/>
  <c r="AC268" i="7" a="1"/>
  <c r="AC268" i="7" s="1"/>
  <c r="AC169" i="7" a="1"/>
  <c r="AC169" i="7" s="1"/>
  <c r="AC232" i="7" a="1"/>
  <c r="AC232" i="7" s="1"/>
  <c r="AC195" i="7" a="1"/>
  <c r="AC195" i="7" s="1"/>
  <c r="AC179" i="7" a="1"/>
  <c r="AC179" i="7" s="1"/>
  <c r="AC227" i="7" a="1"/>
  <c r="AC227" i="7" s="1"/>
  <c r="AC145" i="7" a="1"/>
  <c r="AC145" i="7" s="1"/>
  <c r="AC114" i="7" a="1"/>
  <c r="AC114" i="7" s="1"/>
  <c r="AC103" i="7" a="1"/>
  <c r="AC103" i="7" s="1"/>
  <c r="AC128" i="7" a="1"/>
  <c r="AC128" i="7" s="1"/>
  <c r="AC91" i="7" a="1"/>
  <c r="AC91" i="7" s="1"/>
  <c r="AC85" i="7" a="1"/>
  <c r="AC85" i="7" s="1"/>
  <c r="AC64" i="7" a="1"/>
  <c r="AC64" i="7" s="1"/>
  <c r="AC26" i="7" a="1"/>
  <c r="AC26" i="7" s="1"/>
  <c r="AC80" i="7" a="1"/>
  <c r="AC80" i="7" s="1"/>
  <c r="AC20" i="7" a="1"/>
  <c r="AC20" i="7" s="1"/>
  <c r="AC34" i="7" a="1"/>
  <c r="AC34" i="7" s="1"/>
  <c r="AC17" i="7" a="1"/>
  <c r="AC17" i="7" s="1"/>
  <c r="AC368" i="7" a="1"/>
  <c r="AC368" i="7" s="1"/>
  <c r="AC334" i="7" a="1"/>
  <c r="AC334" i="7" s="1"/>
  <c r="AC365" i="7" a="1"/>
  <c r="AC365" i="7" s="1"/>
  <c r="AC340" i="7" a="1"/>
  <c r="AC340" i="7" s="1"/>
  <c r="AC306" i="7" a="1"/>
  <c r="AC306" i="7" s="1"/>
  <c r="AC314" i="7" a="1"/>
  <c r="AC314" i="7" s="1"/>
  <c r="AC215" i="7" a="1"/>
  <c r="AC215" i="7" s="1"/>
  <c r="AC283" i="7" a="1"/>
  <c r="AC283" i="7" s="1"/>
  <c r="AC323" i="7" a="1"/>
  <c r="AC323" i="7" s="1"/>
  <c r="AC289" i="7" a="1"/>
  <c r="AC289" i="7" s="1"/>
  <c r="AC243" i="7" a="1"/>
  <c r="AC243" i="7" s="1"/>
  <c r="AC214" i="7" a="1"/>
  <c r="AC214" i="7" s="1"/>
  <c r="AC269" i="7" a="1"/>
  <c r="AC269" i="7" s="1"/>
  <c r="AC175" i="7" a="1"/>
  <c r="AC175" i="7" s="1"/>
  <c r="AC181" i="7" a="1"/>
  <c r="AC181" i="7" s="1"/>
  <c r="AC216" i="7" a="1"/>
  <c r="AC216" i="7" s="1"/>
  <c r="AC132" i="7" a="1"/>
  <c r="AC132" i="7" s="1"/>
  <c r="AC144" i="7" a="1"/>
  <c r="AC144" i="7" s="1"/>
  <c r="AC104" i="7" a="1"/>
  <c r="AC104" i="7" s="1"/>
  <c r="AC180" i="7" a="1"/>
  <c r="AC180" i="7" s="1"/>
  <c r="AC67" i="7" a="1"/>
  <c r="AC67" i="7" s="1"/>
  <c r="AC77" i="7" a="1"/>
  <c r="AC77" i="7" s="1"/>
  <c r="AC113" i="7" a="1"/>
  <c r="AC113" i="7" s="1"/>
  <c r="AC107" i="7" a="1"/>
  <c r="AC107" i="7" s="1"/>
  <c r="AC32" i="7" a="1"/>
  <c r="AC32" i="7" s="1"/>
  <c r="AC48" i="7" a="1"/>
  <c r="AC48" i="7" s="1"/>
  <c r="AC65" i="7" a="1"/>
  <c r="AC65" i="7" s="1"/>
  <c r="AC12" i="7" a="1"/>
  <c r="AC12" i="7" s="1"/>
  <c r="AC39" i="7" a="1"/>
  <c r="AC39" i="7" s="1"/>
  <c r="AC35" i="7" a="1"/>
  <c r="AC35" i="7" s="1"/>
  <c r="AC360" i="7" a="1"/>
  <c r="AC360" i="7" s="1"/>
  <c r="AC322" i="7" a="1"/>
  <c r="AC322" i="7" s="1"/>
  <c r="AC345" i="7" a="1"/>
  <c r="AC345" i="7" s="1"/>
  <c r="AC302" i="7" a="1"/>
  <c r="AC302" i="7" s="1"/>
  <c r="AC331" i="7" a="1"/>
  <c r="AC331" i="7" s="1"/>
  <c r="AC277" i="7" a="1"/>
  <c r="AC277" i="7" s="1"/>
  <c r="AC203" i="7" a="1"/>
  <c r="AC203" i="7" s="1"/>
  <c r="AC281" i="7" a="1"/>
  <c r="AC281" i="7" s="1"/>
  <c r="AC237" i="7" a="1"/>
  <c r="AC237" i="7" s="1"/>
  <c r="AC264" i="7" a="1"/>
  <c r="AC264" i="7" s="1"/>
  <c r="AC231" i="7" a="1"/>
  <c r="AC231" i="7" s="1"/>
  <c r="AC257" i="7" a="1"/>
  <c r="AC257" i="7" s="1"/>
  <c r="AC197" i="7" a="1"/>
  <c r="AC197" i="7" s="1"/>
  <c r="AC155" i="7" a="1"/>
  <c r="AC155" i="7" s="1"/>
  <c r="AC154" i="7" a="1"/>
  <c r="AC154" i="7" s="1"/>
  <c r="AC158" i="7" a="1"/>
  <c r="AC158" i="7" s="1"/>
  <c r="AC84" i="7" a="1"/>
  <c r="AC84" i="7" s="1"/>
  <c r="AC105" i="7" a="1"/>
  <c r="AC105" i="7" s="1"/>
  <c r="AC220" i="7" a="1"/>
  <c r="AC220" i="7" s="1"/>
  <c r="AC202" i="7" a="1"/>
  <c r="AC202" i="7" s="1"/>
  <c r="AC188" i="7" a="1"/>
  <c r="AC188" i="7" s="1"/>
  <c r="AC117" i="7" a="1"/>
  <c r="AC117" i="7" s="1"/>
  <c r="AC191" i="7" a="1"/>
  <c r="AC191" i="7" s="1"/>
  <c r="AC97" i="7" a="1"/>
  <c r="AC97" i="7" s="1"/>
  <c r="AC53" i="7" a="1"/>
  <c r="AC53" i="7" s="1"/>
  <c r="AC62" i="7" a="1"/>
  <c r="AC62" i="7" s="1"/>
  <c r="AC73" i="7" a="1"/>
  <c r="AC73" i="7" s="1"/>
  <c r="AC31" i="7" a="1"/>
  <c r="AC31" i="7" s="1"/>
  <c r="AC21" i="7" a="1"/>
  <c r="AC21" i="7" s="1"/>
  <c r="AC36" i="7" a="1"/>
  <c r="AC36" i="7" s="1"/>
  <c r="AC341" i="7" a="1"/>
  <c r="AC341" i="7" s="1"/>
  <c r="AC336" i="7" a="1"/>
  <c r="AC336" i="7" s="1"/>
  <c r="AC337" i="7" a="1"/>
  <c r="AC337" i="7" s="1"/>
  <c r="AC317" i="7" a="1"/>
  <c r="AC317" i="7" s="1"/>
  <c r="AC319" i="7" a="1"/>
  <c r="AC319" i="7" s="1"/>
  <c r="AC224" i="7" a="1"/>
  <c r="AC224" i="7" s="1"/>
  <c r="AC295" i="7" a="1"/>
  <c r="AC295" i="7" s="1"/>
  <c r="AC288" i="7" a="1"/>
  <c r="AC288" i="7" s="1"/>
  <c r="AC292" i="7" a="1"/>
  <c r="AC292" i="7" s="1"/>
  <c r="AC254" i="7" a="1"/>
  <c r="AC254" i="7" s="1"/>
  <c r="AC233" i="7" a="1"/>
  <c r="AC233" i="7" s="1"/>
  <c r="AC244" i="7" a="1"/>
  <c r="AC244" i="7" s="1"/>
  <c r="AC208" i="7" a="1"/>
  <c r="AC208" i="7" s="1"/>
  <c r="AC189" i="7" a="1"/>
  <c r="AC189" i="7" s="1"/>
  <c r="AC228" i="7" a="1"/>
  <c r="AC228" i="7" s="1"/>
  <c r="AC143" i="7" a="1"/>
  <c r="AC143" i="7" s="1"/>
  <c r="AC151" i="7" a="1"/>
  <c r="AC151" i="7" s="1"/>
  <c r="AC131" i="7" a="1"/>
  <c r="AC131" i="7" s="1"/>
  <c r="AC196" i="7" a="1"/>
  <c r="AC196" i="7" s="1"/>
  <c r="AC72" i="7" a="1"/>
  <c r="AC72" i="7" s="1"/>
  <c r="AC83" i="7" a="1"/>
  <c r="AC83" i="7" s="1"/>
  <c r="AC55" i="7" a="1"/>
  <c r="AC55" i="7" s="1"/>
  <c r="AC168" i="7" a="1"/>
  <c r="AC168" i="7" s="1"/>
  <c r="AC47" i="7" a="1"/>
  <c r="AC47" i="7" s="1"/>
  <c r="AC69" i="7" a="1"/>
  <c r="AC69" i="7" s="1"/>
  <c r="AC68" i="7" a="1"/>
  <c r="AC68" i="7" s="1"/>
  <c r="AC14" i="7" a="1"/>
  <c r="AC14" i="7" s="1"/>
  <c r="AD5" i="7"/>
  <c r="AC11" i="7" a="1"/>
  <c r="AC11" i="7" s="1"/>
  <c r="AC364" i="7" a="1"/>
  <c r="AC364" i="7" s="1"/>
  <c r="AC328" i="7" a="1"/>
  <c r="AC328" i="7" s="1"/>
  <c r="AC351" i="7" a="1"/>
  <c r="AC351" i="7" s="1"/>
  <c r="AC327" i="7" a="1"/>
  <c r="AC327" i="7" s="1"/>
  <c r="AC301" i="7" a="1"/>
  <c r="AC301" i="7" s="1"/>
  <c r="AC294" i="7" a="1"/>
  <c r="AC294" i="7" s="1"/>
  <c r="AC209" i="7" a="1"/>
  <c r="AC209" i="7" s="1"/>
  <c r="AC282" i="7" a="1"/>
  <c r="AC282" i="7" s="1"/>
  <c r="AC260" i="7" a="1"/>
  <c r="AC260" i="7" s="1"/>
  <c r="AC263" i="7" a="1"/>
  <c r="AC263" i="7" s="1"/>
  <c r="AC270" i="7" a="1"/>
  <c r="AC270" i="7" s="1"/>
  <c r="AC176" i="7" a="1"/>
  <c r="AC176" i="7" s="1"/>
  <c r="AC258" i="7" a="1"/>
  <c r="AC258" i="7" s="1"/>
  <c r="AC172" i="7" a="1"/>
  <c r="AC172" i="7" s="1"/>
  <c r="AC178" i="7" a="1"/>
  <c r="AC178" i="7" s="1"/>
  <c r="AC190" i="7" a="1"/>
  <c r="AC190" i="7" s="1"/>
  <c r="AC111" i="7" a="1"/>
  <c r="AC111" i="7" s="1"/>
  <c r="AC137" i="7" a="1"/>
  <c r="AC137" i="7" s="1"/>
  <c r="AC99" i="7" a="1"/>
  <c r="AC99" i="7" s="1"/>
  <c r="AC167" i="7" a="1"/>
  <c r="AC167" i="7" s="1"/>
  <c r="AC51" i="7" a="1"/>
  <c r="AC51" i="7" s="1"/>
  <c r="AC129" i="7" a="1"/>
  <c r="AC129" i="7" s="1"/>
  <c r="AC101" i="7" a="1"/>
  <c r="AC101" i="7" s="1"/>
  <c r="AC92" i="7" a="1"/>
  <c r="AC92" i="7" s="1"/>
  <c r="AC27" i="7" a="1"/>
  <c r="AC27" i="7" s="1"/>
  <c r="AC45" i="7" a="1"/>
  <c r="AC45" i="7" s="1"/>
  <c r="AC49" i="7" a="1"/>
  <c r="AC49" i="7" s="1"/>
  <c r="AC10" i="7" a="1"/>
  <c r="AC10" i="7" s="1"/>
  <c r="AC58" i="7" a="1"/>
  <c r="AC58" i="7" s="1"/>
  <c r="AC70" i="7" a="1"/>
  <c r="AC70" i="7" s="1"/>
  <c r="AC349" i="7" a="1"/>
  <c r="AC349" i="7" s="1"/>
  <c r="AC348" i="7" a="1"/>
  <c r="AC348" i="7" s="1"/>
  <c r="AC355" i="7" a="1"/>
  <c r="AC355" i="7" s="1"/>
  <c r="AC296" i="7" a="1"/>
  <c r="AC296" i="7" s="1"/>
  <c r="AC239" i="7" a="1"/>
  <c r="AC239" i="7" s="1"/>
  <c r="AC161" i="7" a="1"/>
  <c r="AC161" i="7" s="1"/>
  <c r="AC218" i="7" a="1"/>
  <c r="AC218" i="7" s="1"/>
  <c r="AC184" i="7" a="1"/>
  <c r="AC184" i="7" s="1"/>
  <c r="AC152" i="7" a="1"/>
  <c r="AC152" i="7" s="1"/>
  <c r="AC109" i="7" a="1"/>
  <c r="AC109" i="7" s="1"/>
  <c r="AC86" i="7" a="1"/>
  <c r="AC86" i="7" s="1"/>
  <c r="AC60" i="7" a="1"/>
  <c r="AC60" i="7" s="1"/>
  <c r="AC23" i="7" a="1"/>
  <c r="AC23" i="7" s="1"/>
  <c r="AC40" i="7" a="1"/>
  <c r="AC40" i="7" s="1"/>
  <c r="AC22" i="7" a="1"/>
  <c r="AC22" i="7" s="1"/>
  <c r="AC362" i="7" a="1"/>
  <c r="AC362" i="7" s="1"/>
  <c r="AC326" i="7" a="1"/>
  <c r="AC326" i="7" s="1"/>
  <c r="AC342" i="7" a="1"/>
  <c r="AC342" i="7" s="1"/>
  <c r="AC313" i="7" a="1"/>
  <c r="AC313" i="7" s="1"/>
  <c r="AC300" i="7" a="1"/>
  <c r="AC300" i="7" s="1"/>
  <c r="AC293" i="7" a="1"/>
  <c r="AC293" i="7" s="1"/>
  <c r="AC207" i="7" a="1"/>
  <c r="AC207" i="7" s="1"/>
  <c r="AC271" i="7" a="1"/>
  <c r="AC271" i="7" s="1"/>
  <c r="AC248" i="7" a="1"/>
  <c r="AC248" i="7" s="1"/>
  <c r="AC265" i="7" a="1"/>
  <c r="AC265" i="7" s="1"/>
  <c r="AC267" i="7" a="1"/>
  <c r="AC267" i="7" s="1"/>
  <c r="AC171" i="7" a="1"/>
  <c r="AC171" i="7" s="1"/>
  <c r="AC273" i="7" a="1"/>
  <c r="AC273" i="7" s="1"/>
  <c r="AC160" i="7" a="1"/>
  <c r="AC160" i="7" s="1"/>
  <c r="AC163" i="7" a="1"/>
  <c r="AC163" i="7" s="1"/>
  <c r="AC173" i="7" a="1"/>
  <c r="AC173" i="7" s="1"/>
  <c r="AC100" i="7" a="1"/>
  <c r="AC100" i="7" s="1"/>
  <c r="AC126" i="7" a="1"/>
  <c r="AC126" i="7" s="1"/>
  <c r="AC279" i="7" a="1"/>
  <c r="AC279" i="7" s="1"/>
  <c r="AC119" i="7" a="1"/>
  <c r="AC119" i="7" s="1"/>
  <c r="AC206" i="7" a="1"/>
  <c r="AC206" i="7" s="1"/>
  <c r="AC123" i="7" a="1"/>
  <c r="AC123" i="7" s="1"/>
  <c r="AC93" i="7" a="1"/>
  <c r="AC93" i="7" s="1"/>
  <c r="AC106" i="7" a="1"/>
  <c r="AC106" i="7" s="1"/>
  <c r="AC90" i="7" a="1"/>
  <c r="AC90" i="7" s="1"/>
  <c r="AC219" i="7" a="1"/>
  <c r="AC219" i="7" s="1"/>
  <c r="AC46" i="7" a="1"/>
  <c r="AC46" i="7" s="1"/>
  <c r="AC38" i="7" a="1"/>
  <c r="AC38" i="7" s="1"/>
  <c r="AC41" i="7" a="1"/>
  <c r="AC41" i="7" s="1"/>
  <c r="AC52" i="7" a="1"/>
  <c r="AC52" i="7" s="1"/>
  <c r="AC347" i="7" a="1"/>
  <c r="AC347" i="7" s="1"/>
  <c r="AC307" i="7" a="1"/>
  <c r="AC307" i="7" s="1"/>
  <c r="AC229" i="7" a="1"/>
  <c r="AC229" i="7" s="1"/>
  <c r="AC325" i="7" a="1"/>
  <c r="AC325" i="7" s="1"/>
  <c r="AC290" i="7" a="1"/>
  <c r="AC290" i="7" s="1"/>
  <c r="AC247" i="7" a="1"/>
  <c r="AC247" i="7" s="1"/>
  <c r="AC217" i="7" a="1"/>
  <c r="AC217" i="7" s="1"/>
  <c r="AC149" i="7" a="1"/>
  <c r="AC149" i="7" s="1"/>
  <c r="AC136" i="7" a="1"/>
  <c r="AC136" i="7" s="1"/>
  <c r="AC102" i="7" a="1"/>
  <c r="AC102" i="7" s="1"/>
  <c r="AC199" i="7" a="1"/>
  <c r="AC199" i="7" s="1"/>
  <c r="AC61" i="7" a="1"/>
  <c r="AC61" i="7" s="1"/>
  <c r="AC18" i="7" a="1"/>
  <c r="AC18" i="7" s="1"/>
  <c r="AC13" i="7" a="1"/>
  <c r="AC13" i="7" s="1"/>
  <c r="AC354" i="7" a="1"/>
  <c r="AC354" i="7" s="1"/>
  <c r="AC344" i="7" a="1"/>
  <c r="AC344" i="7" s="1"/>
  <c r="AC333" i="7" a="1"/>
  <c r="AC333" i="7" s="1"/>
  <c r="AC297" i="7" a="1"/>
  <c r="AC297" i="7" s="1"/>
  <c r="AC310" i="7" a="1"/>
  <c r="AC310" i="7" s="1"/>
  <c r="AC256" i="7" a="1"/>
  <c r="AC256" i="7" s="1"/>
  <c r="AC315" i="7" a="1"/>
  <c r="AC315" i="7" s="1"/>
  <c r="AC276" i="7" a="1"/>
  <c r="AC276" i="7" s="1"/>
  <c r="AC236" i="7" a="1"/>
  <c r="AC236" i="7" s="1"/>
  <c r="AC252" i="7" a="1"/>
  <c r="AC252" i="7" s="1"/>
  <c r="AC182" i="7" a="1"/>
  <c r="AC182" i="7" s="1"/>
  <c r="AC246" i="7" a="1"/>
  <c r="AC246" i="7" s="1"/>
  <c r="AC194" i="7" a="1"/>
  <c r="AC194" i="7" s="1"/>
  <c r="AC150" i="7" a="1"/>
  <c r="AC150" i="7" s="1"/>
  <c r="AC221" i="7" a="1"/>
  <c r="AC221" i="7" s="1"/>
  <c r="AC223" i="7" a="1"/>
  <c r="AC223" i="7" s="1"/>
  <c r="AC79" i="7" a="1"/>
  <c r="AC79" i="7" s="1"/>
  <c r="AC94" i="7" a="1"/>
  <c r="AC94" i="7" s="1"/>
  <c r="AC185" i="7" a="1"/>
  <c r="AC185" i="7" s="1"/>
  <c r="AC138" i="7" a="1"/>
  <c r="AC138" i="7" s="1"/>
  <c r="AC133" i="7" a="1"/>
  <c r="AC133" i="7" s="1"/>
  <c r="AC112" i="7" a="1"/>
  <c r="AC112" i="7" s="1"/>
  <c r="AC108" i="7" a="1"/>
  <c r="AC108" i="7" s="1"/>
  <c r="AC75" i="7" a="1"/>
  <c r="AC75" i="7" s="1"/>
  <c r="AC42" i="7" a="1"/>
  <c r="AC42" i="7" s="1"/>
  <c r="AC54" i="7" a="1"/>
  <c r="AC54" i="7" s="1"/>
  <c r="AC25" i="7" a="1"/>
  <c r="AC25" i="7" s="1"/>
  <c r="AC28" i="7" a="1"/>
  <c r="AC28" i="7" s="1"/>
  <c r="AC19" i="7" a="1"/>
  <c r="AC19" i="7" s="1"/>
  <c r="BH9" i="7"/>
  <c r="DX5" i="7"/>
  <c r="DX6" i="7" s="1"/>
  <c r="DW6" i="7"/>
  <c r="DY135" i="7"/>
  <c r="DY292" i="7"/>
  <c r="DY309" i="7"/>
  <c r="DY63" i="7"/>
  <c r="DY193" i="7"/>
  <c r="DY268" i="7"/>
  <c r="DY215" i="7"/>
  <c r="DY47" i="7"/>
  <c r="DY293" i="7"/>
  <c r="DY44" i="7"/>
  <c r="DY271" i="7"/>
  <c r="DY105" i="7"/>
  <c r="DY336" i="7"/>
  <c r="DY339" i="7"/>
  <c r="DY85" i="7"/>
  <c r="DY69" i="7"/>
  <c r="DY206" i="7"/>
  <c r="DY75" i="7"/>
  <c r="DY141" i="7"/>
  <c r="DY133" i="7"/>
  <c r="DY129" i="7"/>
  <c r="DY140" i="7"/>
  <c r="DY256" i="7"/>
  <c r="DY185" i="7"/>
  <c r="DY98" i="7"/>
  <c r="DY15" i="7"/>
  <c r="DY122" i="7"/>
  <c r="DY249" i="7"/>
  <c r="DY189" i="7"/>
  <c r="DY323" i="7"/>
  <c r="DY303" i="7"/>
  <c r="DY48" i="7"/>
  <c r="DY104" i="7"/>
  <c r="DY208" i="7"/>
  <c r="DY285" i="7"/>
  <c r="DY332" i="7"/>
  <c r="DY198" i="7"/>
  <c r="DY329" i="7"/>
  <c r="DY231" i="7"/>
  <c r="DY277" i="7"/>
  <c r="DY348" i="7"/>
  <c r="DY322" i="7"/>
  <c r="DY90" i="7"/>
  <c r="DY22" i="7"/>
  <c r="DY144" i="7"/>
  <c r="DY146" i="7"/>
  <c r="DY43" i="7"/>
  <c r="DY194" i="7"/>
  <c r="DY26" i="7"/>
  <c r="DY289" i="7"/>
  <c r="DY137" i="7"/>
  <c r="DY333" i="7"/>
  <c r="DY64" i="7"/>
  <c r="DY108" i="7"/>
  <c r="DY253" i="7"/>
  <c r="DY305" i="7"/>
  <c r="DY337" i="7"/>
  <c r="DY241" i="7"/>
  <c r="DY349" i="7"/>
  <c r="DY235" i="7"/>
  <c r="DY278" i="7"/>
  <c r="DY338" i="7"/>
  <c r="DY114" i="7"/>
  <c r="DY97" i="7"/>
  <c r="DY177" i="7"/>
  <c r="DY156" i="7"/>
  <c r="DY109" i="7"/>
  <c r="DY142" i="7"/>
  <c r="DY190" i="7"/>
  <c r="DY353" i="7"/>
  <c r="DY51" i="7"/>
  <c r="DY91" i="7"/>
  <c r="DY62" i="7"/>
  <c r="DY130" i="7"/>
  <c r="DY174" i="7"/>
  <c r="DY201" i="7"/>
  <c r="DY228" i="7"/>
  <c r="DY59" i="7"/>
  <c r="DY218" i="7"/>
  <c r="DY14" i="7"/>
  <c r="DY154" i="7"/>
  <c r="DY46" i="7"/>
  <c r="DY178" i="7"/>
  <c r="DY364" i="7"/>
  <c r="DY213" i="7"/>
  <c r="DY170" i="7"/>
  <c r="DY17" i="7"/>
  <c r="DY72" i="7"/>
  <c r="DY139" i="7"/>
  <c r="DY264" i="7"/>
  <c r="DY359" i="7"/>
  <c r="DY261" i="7"/>
  <c r="DY262" i="7"/>
  <c r="DY199" i="7"/>
  <c r="DY243" i="7"/>
  <c r="DY328" i="7"/>
  <c r="DY361" i="7"/>
  <c r="DY346" i="7"/>
  <c r="DY73" i="7"/>
  <c r="DY28" i="7"/>
  <c r="DY10" i="7"/>
  <c r="DY157" i="7"/>
  <c r="DY40" i="7"/>
  <c r="DY221" i="7"/>
  <c r="DY82" i="7"/>
  <c r="DY65" i="7"/>
  <c r="DY225" i="7"/>
  <c r="DY24" i="7"/>
  <c r="DY175" i="7"/>
  <c r="DY89" i="7"/>
  <c r="DY184" i="7"/>
  <c r="DY269" i="7"/>
  <c r="DY214" i="7"/>
  <c r="DY180" i="7"/>
  <c r="DY33" i="7"/>
  <c r="DY76" i="7"/>
  <c r="DY149" i="7"/>
  <c r="DY286" i="7"/>
  <c r="DY260" i="7"/>
  <c r="DY317" i="7"/>
  <c r="DY273" i="7"/>
  <c r="DY203" i="7"/>
  <c r="DY247" i="7"/>
  <c r="DY331" i="7"/>
  <c r="DY306" i="7"/>
  <c r="DY350" i="7"/>
  <c r="DY20" i="7"/>
  <c r="DY113" i="7"/>
  <c r="DY74" i="7"/>
  <c r="DY32" i="7"/>
  <c r="DY167" i="7"/>
  <c r="DY106" i="7"/>
  <c r="DY34" i="7"/>
  <c r="DY93" i="7"/>
  <c r="DY70" i="7"/>
  <c r="DY245" i="7"/>
  <c r="DY66" i="7"/>
  <c r="DY188" i="7"/>
  <c r="DY99" i="7"/>
  <c r="DY197" i="7"/>
  <c r="DY294" i="7"/>
  <c r="DY265" i="7"/>
  <c r="DY191" i="7"/>
  <c r="DY37" i="7"/>
  <c r="DY80" i="7"/>
  <c r="DY150" i="7"/>
  <c r="DY282" i="7"/>
  <c r="DY270" i="7"/>
  <c r="DY319" i="7"/>
  <c r="DY274" i="7"/>
  <c r="DY207" i="7"/>
  <c r="DY263" i="7"/>
  <c r="DY341" i="7"/>
  <c r="DY310" i="7"/>
  <c r="DY354" i="7"/>
  <c r="DY30" i="7"/>
  <c r="DY86" i="7"/>
  <c r="DY27" i="7"/>
  <c r="DY102" i="7"/>
  <c r="DY153" i="7"/>
  <c r="DY183" i="7"/>
  <c r="DY186" i="7"/>
  <c r="DY54" i="7"/>
  <c r="DY161" i="7"/>
  <c r="DY240" i="7"/>
  <c r="DY143" i="7"/>
  <c r="DY36" i="7"/>
  <c r="DY165" i="7"/>
  <c r="DY308" i="7"/>
  <c r="DY212" i="7"/>
  <c r="DY169" i="7"/>
  <c r="DY13" i="7"/>
  <c r="DY68" i="7"/>
  <c r="DY112" i="7"/>
  <c r="DY254" i="7"/>
  <c r="DY352" i="7"/>
  <c r="DY357" i="7"/>
  <c r="DY252" i="7"/>
  <c r="DY351" i="7"/>
  <c r="DY239" i="7"/>
  <c r="DY325" i="7"/>
  <c r="DY367" i="7"/>
  <c r="DY342" i="7"/>
  <c r="DY31" i="7"/>
  <c r="DY134" i="7"/>
  <c r="DY79" i="7"/>
  <c r="DY152" i="7"/>
  <c r="DY173" i="7"/>
  <c r="DY111" i="7"/>
  <c r="DY39" i="7"/>
  <c r="DY132" i="7"/>
  <c r="DY187" i="7"/>
  <c r="DY250" i="7"/>
  <c r="DY77" i="7"/>
  <c r="DY202" i="7"/>
  <c r="DY110" i="7"/>
  <c r="DY229" i="7"/>
  <c r="DY296" i="7"/>
  <c r="DY290" i="7"/>
  <c r="DY210" i="7"/>
  <c r="DY41" i="7"/>
  <c r="DY96" i="7"/>
  <c r="DY160" i="7"/>
  <c r="DY283" i="7"/>
  <c r="DY279" i="7"/>
  <c r="DY324" i="7"/>
  <c r="DY304" i="7"/>
  <c r="DY211" i="7"/>
  <c r="DY267" i="7"/>
  <c r="DY344" i="7"/>
  <c r="DY314" i="7"/>
  <c r="DY2" i="7"/>
  <c r="DY4" i="7" s="1"/>
  <c r="DY147" i="7"/>
  <c r="DY246" i="7"/>
  <c r="DY162" i="7"/>
  <c r="DY50" i="7"/>
  <c r="DY49" i="7"/>
  <c r="DY195" i="7"/>
  <c r="DY176" i="7"/>
  <c r="DY35" i="7"/>
  <c r="DY222" i="7"/>
  <c r="DY123" i="7"/>
  <c r="DY360" i="7"/>
  <c r="DY84" i="7"/>
  <c r="DY226" i="7"/>
  <c r="DY18" i="7"/>
  <c r="DY12" i="7"/>
  <c r="DY11" i="7"/>
  <c r="DY58" i="7"/>
  <c r="DY297" i="7"/>
  <c r="DY118" i="7"/>
  <c r="DY61" i="7"/>
  <c r="DY158" i="7"/>
  <c r="DY83" i="7"/>
  <c r="DY38" i="7"/>
  <c r="DY291" i="7"/>
  <c r="DY115" i="7"/>
  <c r="DY200" i="7"/>
  <c r="DY166" i="7"/>
  <c r="DY45" i="7"/>
  <c r="DY126" i="7"/>
  <c r="DY242" i="7"/>
  <c r="DY67" i="7"/>
  <c r="DY124" i="7"/>
  <c r="DY217" i="7"/>
  <c r="DY287" i="7"/>
  <c r="DY168" i="7"/>
  <c r="DY237" i="7"/>
  <c r="DY148" i="7"/>
  <c r="DY233" i="7"/>
  <c r="DY25" i="7"/>
  <c r="DY56" i="7"/>
  <c r="DY88" i="7"/>
  <c r="DY120" i="7"/>
  <c r="DY182" i="7"/>
  <c r="DY320" i="7"/>
  <c r="DY345" i="7"/>
  <c r="DY281" i="7"/>
  <c r="DY300" i="7"/>
  <c r="DY220" i="7"/>
  <c r="DY276" i="7"/>
  <c r="DY363" i="7"/>
  <c r="DY223" i="7"/>
  <c r="DY255" i="7"/>
  <c r="DY299" i="7"/>
  <c r="DY316" i="7"/>
  <c r="DY369" i="7"/>
  <c r="DY330" i="7"/>
  <c r="DY362" i="7"/>
  <c r="DY103" i="7"/>
  <c r="DY216" i="7"/>
  <c r="DY53" i="7"/>
  <c r="DY107" i="7"/>
  <c r="DY151" i="7"/>
  <c r="DY248" i="7"/>
  <c r="DY81" i="7"/>
  <c r="DY155" i="7"/>
  <c r="DY119" i="7"/>
  <c r="DY57" i="7"/>
  <c r="DY204" i="7"/>
  <c r="DY266" i="7"/>
  <c r="DY236" i="7"/>
  <c r="DY138" i="7"/>
  <c r="DY232" i="7"/>
  <c r="DY21" i="7"/>
  <c r="DY52" i="7"/>
  <c r="DY116" i="7"/>
  <c r="DY181" i="7"/>
  <c r="DY313" i="7"/>
  <c r="DY327" i="7"/>
  <c r="DY280" i="7"/>
  <c r="DY272" i="7"/>
  <c r="DY209" i="7"/>
  <c r="DY275" i="7"/>
  <c r="DY356" i="7"/>
  <c r="DY219" i="7"/>
  <c r="DY251" i="7"/>
  <c r="DY288" i="7"/>
  <c r="DY311" i="7"/>
  <c r="DY365" i="7"/>
  <c r="DY326" i="7"/>
  <c r="DY358" i="7"/>
  <c r="DZ9" i="7"/>
  <c r="DY19" i="7"/>
  <c r="DY42" i="7"/>
  <c r="DY23" i="7"/>
  <c r="DY16" i="7"/>
  <c r="DY145" i="7"/>
  <c r="DY101" i="7"/>
  <c r="DY136" i="7"/>
  <c r="DY95" i="7"/>
  <c r="DY163" i="7"/>
  <c r="DY94" i="7"/>
  <c r="DY71" i="7"/>
  <c r="DY355" i="7"/>
  <c r="DY164" i="7"/>
  <c r="DY205" i="7"/>
  <c r="DY172" i="7"/>
  <c r="DY55" i="7"/>
  <c r="DY127" i="7"/>
  <c r="DY258" i="7"/>
  <c r="DY78" i="7"/>
  <c r="DY125" i="7"/>
  <c r="DY224" i="7"/>
  <c r="DY335" i="7"/>
  <c r="DY179" i="7"/>
  <c r="DY238" i="7"/>
  <c r="DY159" i="7"/>
  <c r="DY234" i="7"/>
  <c r="DY29" i="7"/>
  <c r="DY60" i="7"/>
  <c r="DY92" i="7"/>
  <c r="DY128" i="7"/>
  <c r="DY192" i="7"/>
  <c r="DY340" i="7"/>
  <c r="DY347" i="7"/>
  <c r="DY307" i="7"/>
  <c r="DY301" i="7"/>
  <c r="DY230" i="7"/>
  <c r="DY298" i="7"/>
  <c r="DY368" i="7"/>
  <c r="DY227" i="7"/>
  <c r="DY259" i="7"/>
  <c r="DY315" i="7"/>
  <c r="DY321" i="7"/>
  <c r="DY302" i="7"/>
  <c r="DY334" i="7"/>
  <c r="BI47" i="7" l="1" a="1"/>
  <c r="BI47" i="7" s="1"/>
  <c r="BI59" i="7" a="1"/>
  <c r="BI59" i="7" s="1"/>
  <c r="BI92" i="7" a="1"/>
  <c r="BI92" i="7" s="1"/>
  <c r="BI84" i="7" a="1"/>
  <c r="BI84" i="7" s="1"/>
  <c r="BI97" i="7" a="1"/>
  <c r="BI97" i="7" s="1"/>
  <c r="BI113" i="7" a="1"/>
  <c r="BI113" i="7" s="1"/>
  <c r="BI51" i="7" a="1"/>
  <c r="BI51" i="7" s="1"/>
  <c r="BI49" i="7" a="1"/>
  <c r="BI49" i="7" s="1"/>
  <c r="BI72" i="7" a="1"/>
  <c r="BI72" i="7" s="1"/>
  <c r="BI21" i="7" a="1"/>
  <c r="BI21" i="7" s="1"/>
  <c r="BI17" i="7" a="1"/>
  <c r="BI17" i="7" s="1"/>
  <c r="BI30" i="7" a="1"/>
  <c r="BI30" i="7" s="1"/>
  <c r="BI20" i="7" a="1"/>
  <c r="BI20" i="7" s="1"/>
  <c r="BI45" i="7" a="1"/>
  <c r="BI45" i="7" s="1"/>
  <c r="BI27" i="7" a="1"/>
  <c r="BI27" i="7" s="1"/>
  <c r="BI22" i="7" a="1"/>
  <c r="BI22" i="7" s="1"/>
  <c r="BI11" i="7" a="1"/>
  <c r="BI11" i="7" s="1"/>
  <c r="BI53" i="7" a="1"/>
  <c r="BI53" i="7" s="1"/>
  <c r="BI25" i="7" a="1"/>
  <c r="BI25" i="7" s="1"/>
  <c r="BI16" i="7" a="1"/>
  <c r="BI16" i="7" s="1"/>
  <c r="BI40" i="7" a="1"/>
  <c r="BI40" i="7" s="1"/>
  <c r="BI24" i="7" a="1"/>
  <c r="BI24" i="7" s="1"/>
  <c r="BI13" i="7" a="1"/>
  <c r="BI13" i="7" s="1"/>
  <c r="BI31" i="7" a="1"/>
  <c r="BI31" i="7" s="1"/>
  <c r="BI15" i="7" a="1"/>
  <c r="BI15" i="7" s="1"/>
  <c r="BI14" i="7" a="1"/>
  <c r="BI14" i="7" s="1"/>
  <c r="BI32" i="7" a="1"/>
  <c r="BI32" i="7" s="1"/>
  <c r="BI360" i="7" a="1"/>
  <c r="BI360" i="7" s="1"/>
  <c r="BI357" i="7" a="1"/>
  <c r="BI357" i="7" s="1"/>
  <c r="BI355" i="7" a="1"/>
  <c r="BI355" i="7" s="1"/>
  <c r="BI353" i="7" a="1"/>
  <c r="BI353" i="7" s="1"/>
  <c r="BI346" i="7" a="1"/>
  <c r="BI346" i="7" s="1"/>
  <c r="BI335" i="7" a="1"/>
  <c r="BI335" i="7" s="1"/>
  <c r="BI318" i="7" a="1"/>
  <c r="BI318" i="7" s="1"/>
  <c r="BI314" i="7" a="1"/>
  <c r="BI314" i="7" s="1"/>
  <c r="BI310" i="7" a="1"/>
  <c r="BI310" i="7" s="1"/>
  <c r="BI308" i="7" a="1"/>
  <c r="BI308" i="7" s="1"/>
  <c r="BI306" i="7" a="1"/>
  <c r="BI306" i="7" s="1"/>
  <c r="BI298" i="7" a="1"/>
  <c r="BI298" i="7" s="1"/>
  <c r="BI290" i="7" a="1"/>
  <c r="BI290" i="7" s="1"/>
  <c r="BI288" i="7" a="1"/>
  <c r="BI288" i="7" s="1"/>
  <c r="BI285" i="7" a="1"/>
  <c r="BI285" i="7" s="1"/>
  <c r="BI281" i="7" a="1"/>
  <c r="BI281" i="7" s="1"/>
  <c r="BI278" i="7" a="1"/>
  <c r="BI278" i="7" s="1"/>
  <c r="BI270" i="7" a="1"/>
  <c r="BI270" i="7" s="1"/>
  <c r="BI366" i="7" a="1"/>
  <c r="BI366" i="7" s="1"/>
  <c r="BI364" i="7" a="1"/>
  <c r="BI364" i="7" s="1"/>
  <c r="BI362" i="7" a="1"/>
  <c r="BI362" i="7" s="1"/>
  <c r="BI349" i="7" a="1"/>
  <c r="BI349" i="7" s="1"/>
  <c r="BI327" i="7" a="1"/>
  <c r="BI327" i="7" s="1"/>
  <c r="BI326" i="7" a="1"/>
  <c r="BI326" i="7" s="1"/>
  <c r="BI322" i="7" a="1"/>
  <c r="BI322" i="7" s="1"/>
  <c r="BI317" i="7" a="1"/>
  <c r="BI317" i="7" s="1"/>
  <c r="BI315" i="7" a="1"/>
  <c r="BI315" i="7" s="1"/>
  <c r="BI312" i="7" a="1"/>
  <c r="BI312" i="7" s="1"/>
  <c r="BI305" i="7" a="1"/>
  <c r="BI305" i="7" s="1"/>
  <c r="BI297" i="7" a="1"/>
  <c r="BI297" i="7" s="1"/>
  <c r="BI291" i="7" a="1"/>
  <c r="BI291" i="7" s="1"/>
  <c r="BI277" i="7" a="1"/>
  <c r="BI277" i="7" s="1"/>
  <c r="BI359" i="7" a="1"/>
  <c r="BI359" i="7" s="1"/>
  <c r="BI347" i="7" a="1"/>
  <c r="BI347" i="7" s="1"/>
  <c r="BI345" i="7" a="1"/>
  <c r="BI345" i="7" s="1"/>
  <c r="BI337" i="7" a="1"/>
  <c r="BI337" i="7" s="1"/>
  <c r="BI332" i="7" a="1"/>
  <c r="BI332" i="7" s="1"/>
  <c r="BI331" i="7" a="1"/>
  <c r="BI331" i="7" s="1"/>
  <c r="BI325" i="7" a="1"/>
  <c r="BI325" i="7" s="1"/>
  <c r="BI316" i="7" a="1"/>
  <c r="BI316" i="7" s="1"/>
  <c r="BI304" i="7" a="1"/>
  <c r="BI304" i="7" s="1"/>
  <c r="BI296" i="7" a="1"/>
  <c r="BI296" i="7" s="1"/>
  <c r="CO5" i="7"/>
  <c r="BI369" i="7" a="1"/>
  <c r="BI369" i="7" s="1"/>
  <c r="BI352" i="7" a="1"/>
  <c r="BI352" i="7" s="1"/>
  <c r="BI348" i="7" a="1"/>
  <c r="BI348" i="7" s="1"/>
  <c r="BI344" i="7" a="1"/>
  <c r="BI344" i="7" s="1"/>
  <c r="BI330" i="7" a="1"/>
  <c r="BI330" i="7" s="1"/>
  <c r="BI328" i="7" a="1"/>
  <c r="BI328" i="7" s="1"/>
  <c r="BI324" i="7" a="1"/>
  <c r="BI324" i="7" s="1"/>
  <c r="BI323" i="7" a="1"/>
  <c r="BI323" i="7" s="1"/>
  <c r="BI313" i="7" a="1"/>
  <c r="BI313" i="7" s="1"/>
  <c r="BI303" i="7" a="1"/>
  <c r="BI303" i="7" s="1"/>
  <c r="BI295" i="7" a="1"/>
  <c r="BI295" i="7" s="1"/>
  <c r="BI279" i="7" a="1"/>
  <c r="BI279" i="7" s="1"/>
  <c r="BI275" i="7" a="1"/>
  <c r="BI275" i="7" s="1"/>
  <c r="BI368" i="7" a="1"/>
  <c r="BI368" i="7" s="1"/>
  <c r="BI358" i="7" a="1"/>
  <c r="BI358" i="7" s="1"/>
  <c r="BI356" i="7" a="1"/>
  <c r="BI356" i="7" s="1"/>
  <c r="BI354" i="7" a="1"/>
  <c r="BI354" i="7" s="1"/>
  <c r="BI351" i="7" a="1"/>
  <c r="BI351" i="7" s="1"/>
  <c r="BI343" i="7" a="1"/>
  <c r="BI343" i="7" s="1"/>
  <c r="BI338" i="7" a="1"/>
  <c r="BI338" i="7" s="1"/>
  <c r="BI333" i="7" a="1"/>
  <c r="BI333" i="7" s="1"/>
  <c r="BI329" i="7" a="1"/>
  <c r="BI329" i="7" s="1"/>
  <c r="BI309" i="7" a="1"/>
  <c r="BI309" i="7" s="1"/>
  <c r="BI307" i="7" a="1"/>
  <c r="BI307" i="7" s="1"/>
  <c r="BI302" i="7" a="1"/>
  <c r="BI302" i="7" s="1"/>
  <c r="BI294" i="7" a="1"/>
  <c r="BI294" i="7" s="1"/>
  <c r="BI289" i="7" a="1"/>
  <c r="BI289" i="7" s="1"/>
  <c r="BI287" i="7" a="1"/>
  <c r="BI287" i="7" s="1"/>
  <c r="BI284" i="7" a="1"/>
  <c r="BI284" i="7" s="1"/>
  <c r="BI274" i="7" a="1"/>
  <c r="BI274" i="7" s="1"/>
  <c r="BI365" i="7" a="1"/>
  <c r="BI365" i="7" s="1"/>
  <c r="BI363" i="7" a="1"/>
  <c r="BI363" i="7" s="1"/>
  <c r="BI361" i="7" a="1"/>
  <c r="BI361" i="7" s="1"/>
  <c r="BI342" i="7" a="1"/>
  <c r="BI342" i="7" s="1"/>
  <c r="BI341" i="7" a="1"/>
  <c r="BI341" i="7" s="1"/>
  <c r="BI340" i="7" a="1"/>
  <c r="BI340" i="7" s="1"/>
  <c r="BI320" i="7" a="1"/>
  <c r="BI320" i="7" s="1"/>
  <c r="BI311" i="7" a="1"/>
  <c r="BI311" i="7" s="1"/>
  <c r="BI301" i="7" a="1"/>
  <c r="BI301" i="7" s="1"/>
  <c r="BI293" i="7" a="1"/>
  <c r="BI293" i="7" s="1"/>
  <c r="BI273" i="7" a="1"/>
  <c r="BI273" i="7" s="1"/>
  <c r="BI367" i="7" a="1"/>
  <c r="BI367" i="7" s="1"/>
  <c r="BI350" i="7" a="1"/>
  <c r="BI350" i="7" s="1"/>
  <c r="BI339" i="7" a="1"/>
  <c r="BI339" i="7" s="1"/>
  <c r="BI334" i="7" a="1"/>
  <c r="BI334" i="7" s="1"/>
  <c r="BI286" i="7" a="1"/>
  <c r="BI286" i="7" s="1"/>
  <c r="BI283" i="7" a="1"/>
  <c r="BI283" i="7" s="1"/>
  <c r="BI267" i="7" a="1"/>
  <c r="BI267" i="7" s="1"/>
  <c r="BI266" i="7" a="1"/>
  <c r="BI266" i="7" s="1"/>
  <c r="BI265" i="7" a="1"/>
  <c r="BI265" i="7" s="1"/>
  <c r="BI258" i="7" a="1"/>
  <c r="BI258" i="7" s="1"/>
  <c r="BI248" i="7" a="1"/>
  <c r="BI248" i="7" s="1"/>
  <c r="BI239" i="7" a="1"/>
  <c r="BI239" i="7" s="1"/>
  <c r="BI237" i="7" a="1"/>
  <c r="BI237" i="7" s="1"/>
  <c r="BI235" i="7" a="1"/>
  <c r="BI235" i="7" s="1"/>
  <c r="BI233" i="7" a="1"/>
  <c r="BI233" i="7" s="1"/>
  <c r="BI231" i="7" a="1"/>
  <c r="BI231" i="7" s="1"/>
  <c r="BI229" i="7" a="1"/>
  <c r="BI229" i="7" s="1"/>
  <c r="BI227" i="7" a="1"/>
  <c r="BI227" i="7" s="1"/>
  <c r="BI204" i="7" a="1"/>
  <c r="BI204" i="7" s="1"/>
  <c r="BI193" i="7" a="1"/>
  <c r="BI193" i="7" s="1"/>
  <c r="BI321" i="7" a="1"/>
  <c r="BI321" i="7" s="1"/>
  <c r="BI257" i="7" a="1"/>
  <c r="BI257" i="7" s="1"/>
  <c r="BI224" i="7" a="1"/>
  <c r="BI224" i="7" s="1"/>
  <c r="BI222" i="7" a="1"/>
  <c r="BI222" i="7" s="1"/>
  <c r="BI213" i="7" a="1"/>
  <c r="BI213" i="7" s="1"/>
  <c r="BI209" i="7" a="1"/>
  <c r="BI209" i="7" s="1"/>
  <c r="BI205" i="7" a="1"/>
  <c r="BI205" i="7" s="1"/>
  <c r="BI203" i="7" a="1"/>
  <c r="BI203" i="7" s="1"/>
  <c r="BI272" i="7" a="1"/>
  <c r="BI272" i="7" s="1"/>
  <c r="BI246" i="7" a="1"/>
  <c r="BI246" i="7" s="1"/>
  <c r="BI243" i="7" a="1"/>
  <c r="BI243" i="7" s="1"/>
  <c r="BI282" i="7" a="1"/>
  <c r="BI282" i="7" s="1"/>
  <c r="BI271" i="7" a="1"/>
  <c r="BI271" i="7" s="1"/>
  <c r="BI256" i="7" a="1"/>
  <c r="BI256" i="7" s="1"/>
  <c r="BI253" i="7" a="1"/>
  <c r="BI253" i="7" s="1"/>
  <c r="BI251" i="7" a="1"/>
  <c r="BI251" i="7" s="1"/>
  <c r="BI249" i="7" a="1"/>
  <c r="BI249" i="7" s="1"/>
  <c r="BI240" i="7" a="1"/>
  <c r="BI240" i="7" s="1"/>
  <c r="BI226" i="7" a="1"/>
  <c r="BI226" i="7" s="1"/>
  <c r="BI214" i="7" a="1"/>
  <c r="BI214" i="7" s="1"/>
  <c r="BI300" i="7" a="1"/>
  <c r="BI300" i="7" s="1"/>
  <c r="BI263" i="7" a="1"/>
  <c r="BI263" i="7" s="1"/>
  <c r="BI247" i="7" a="1"/>
  <c r="BI247" i="7" s="1"/>
  <c r="BI244" i="7" a="1"/>
  <c r="BI244" i="7" s="1"/>
  <c r="BI241" i="7" a="1"/>
  <c r="BI241" i="7" s="1"/>
  <c r="BI238" i="7" a="1"/>
  <c r="BI238" i="7" s="1"/>
  <c r="BI236" i="7" a="1"/>
  <c r="BI236" i="7" s="1"/>
  <c r="BI234" i="7" a="1"/>
  <c r="BI234" i="7" s="1"/>
  <c r="BI336" i="7" a="1"/>
  <c r="BI336" i="7" s="1"/>
  <c r="BI319" i="7" a="1"/>
  <c r="BI319" i="7" s="1"/>
  <c r="BI276" i="7" a="1"/>
  <c r="BI276" i="7" s="1"/>
  <c r="BI254" i="7" a="1"/>
  <c r="BI254" i="7" s="1"/>
  <c r="BI292" i="7" a="1"/>
  <c r="BI292" i="7" s="1"/>
  <c r="BI264" i="7" a="1"/>
  <c r="BI264" i="7" s="1"/>
  <c r="BI219" i="7" a="1"/>
  <c r="BI219" i="7" s="1"/>
  <c r="BI197" i="7" a="1"/>
  <c r="BI197" i="7" s="1"/>
  <c r="BI195" i="7" a="1"/>
  <c r="BI195" i="7" s="1"/>
  <c r="BI177" i="7" a="1"/>
  <c r="BI177" i="7" s="1"/>
  <c r="BI169" i="7" a="1"/>
  <c r="BI169" i="7" s="1"/>
  <c r="BI168" i="7" a="1"/>
  <c r="BI168" i="7" s="1"/>
  <c r="BI166" i="7" a="1"/>
  <c r="BI166" i="7" s="1"/>
  <c r="BI162" i="7" a="1"/>
  <c r="BI162" i="7" s="1"/>
  <c r="BI150" i="7" a="1"/>
  <c r="BI150" i="7" s="1"/>
  <c r="BI98" i="7" a="1"/>
  <c r="BI98" i="7" s="1"/>
  <c r="BI96" i="7" a="1"/>
  <c r="BI96" i="7" s="1"/>
  <c r="BI86" i="7" a="1"/>
  <c r="BI86" i="7" s="1"/>
  <c r="BI268" i="7" a="1"/>
  <c r="BI268" i="7" s="1"/>
  <c r="BI260" i="7" a="1"/>
  <c r="BI260" i="7" s="1"/>
  <c r="BI230" i="7" a="1"/>
  <c r="BI230" i="7" s="1"/>
  <c r="BI207" i="7" a="1"/>
  <c r="BI207" i="7" s="1"/>
  <c r="BI183" i="7" a="1"/>
  <c r="BI183" i="7" s="1"/>
  <c r="BI178" i="7" a="1"/>
  <c r="BI178" i="7" s="1"/>
  <c r="BI167" i="7" a="1"/>
  <c r="BI167" i="7" s="1"/>
  <c r="BI161" i="7" a="1"/>
  <c r="BI161" i="7" s="1"/>
  <c r="BI149" i="7" a="1"/>
  <c r="BI149" i="7" s="1"/>
  <c r="BI146" i="7" a="1"/>
  <c r="BI146" i="7" s="1"/>
  <c r="BI144" i="7" a="1"/>
  <c r="BI144" i="7" s="1"/>
  <c r="BI142" i="7" a="1"/>
  <c r="BI142" i="7" s="1"/>
  <c r="BI140" i="7" a="1"/>
  <c r="BI140" i="7" s="1"/>
  <c r="BI138" i="7" a="1"/>
  <c r="BI138" i="7" s="1"/>
  <c r="BI136" i="7" a="1"/>
  <c r="BI136" i="7" s="1"/>
  <c r="BI134" i="7" a="1"/>
  <c r="BI134" i="7" s="1"/>
  <c r="BI132" i="7" a="1"/>
  <c r="BI132" i="7" s="1"/>
  <c r="BI130" i="7" a="1"/>
  <c r="BI130" i="7" s="1"/>
  <c r="BI128" i="7" a="1"/>
  <c r="BI128" i="7" s="1"/>
  <c r="BI126" i="7" a="1"/>
  <c r="BI126" i="7" s="1"/>
  <c r="BI124" i="7" a="1"/>
  <c r="BI124" i="7" s="1"/>
  <c r="BI122" i="7" a="1"/>
  <c r="BI122" i="7" s="1"/>
  <c r="BI120" i="7" a="1"/>
  <c r="BI120" i="7" s="1"/>
  <c r="BI118" i="7" a="1"/>
  <c r="BI118" i="7" s="1"/>
  <c r="BI116" i="7" a="1"/>
  <c r="BI116" i="7" s="1"/>
  <c r="BI114" i="7" a="1"/>
  <c r="BI114" i="7" s="1"/>
  <c r="BI112" i="7" a="1"/>
  <c r="BI112" i="7" s="1"/>
  <c r="BI110" i="7" a="1"/>
  <c r="BI110" i="7" s="1"/>
  <c r="BI108" i="7" a="1"/>
  <c r="BI108" i="7" s="1"/>
  <c r="BI106" i="7" a="1"/>
  <c r="BI106" i="7" s="1"/>
  <c r="BI280" i="7" a="1"/>
  <c r="BI280" i="7" s="1"/>
  <c r="BI223" i="7" a="1"/>
  <c r="BI223" i="7" s="1"/>
  <c r="BI200" i="7" a="1"/>
  <c r="BI200" i="7" s="1"/>
  <c r="BI184" i="7" a="1"/>
  <c r="BI184" i="7" s="1"/>
  <c r="BI173" i="7" a="1"/>
  <c r="BI173" i="7" s="1"/>
  <c r="BI171" i="7" a="1"/>
  <c r="BI171" i="7" s="1"/>
  <c r="BI160" i="7" a="1"/>
  <c r="BI160" i="7" s="1"/>
  <c r="BI154" i="7" a="1"/>
  <c r="BI154" i="7" s="1"/>
  <c r="BI148" i="7" a="1"/>
  <c r="BI148" i="7" s="1"/>
  <c r="BI259" i="7" a="1"/>
  <c r="BI259" i="7" s="1"/>
  <c r="BI220" i="7" a="1"/>
  <c r="BI220" i="7" s="1"/>
  <c r="BI216" i="7" a="1"/>
  <c r="BI216" i="7" s="1"/>
  <c r="BI211" i="7" a="1"/>
  <c r="BI211" i="7" s="1"/>
  <c r="BI210" i="7" a="1"/>
  <c r="BI210" i="7" s="1"/>
  <c r="BI201" i="7" a="1"/>
  <c r="BI201" i="7" s="1"/>
  <c r="BI199" i="7" a="1"/>
  <c r="BI199" i="7" s="1"/>
  <c r="BI192" i="7" a="1"/>
  <c r="BI192" i="7" s="1"/>
  <c r="BI190" i="7" a="1"/>
  <c r="BI190" i="7" s="1"/>
  <c r="BI188" i="7" a="1"/>
  <c r="BI188" i="7" s="1"/>
  <c r="BI179" i="7" a="1"/>
  <c r="BI179" i="7" s="1"/>
  <c r="BI159" i="7" a="1"/>
  <c r="BI159" i="7" s="1"/>
  <c r="BI262" i="7" a="1"/>
  <c r="BI262" i="7" s="1"/>
  <c r="BI245" i="7" a="1"/>
  <c r="BI245" i="7" s="1"/>
  <c r="BI218" i="7" a="1"/>
  <c r="BI218" i="7" s="1"/>
  <c r="BI212" i="7" a="1"/>
  <c r="BI212" i="7" s="1"/>
  <c r="BI202" i="7" a="1"/>
  <c r="BI202" i="7" s="1"/>
  <c r="BI196" i="7" a="1"/>
  <c r="BI196" i="7" s="1"/>
  <c r="BI194" i="7" a="1"/>
  <c r="BI194" i="7" s="1"/>
  <c r="BI185" i="7" a="1"/>
  <c r="BI185" i="7" s="1"/>
  <c r="BI180" i="7" a="1"/>
  <c r="BI180" i="7" s="1"/>
  <c r="BI158" i="7" a="1"/>
  <c r="BI158" i="7" s="1"/>
  <c r="BI269" i="7" a="1"/>
  <c r="BI269" i="7" s="1"/>
  <c r="BI232" i="7" a="1"/>
  <c r="BI232" i="7" s="1"/>
  <c r="BI187" i="7" a="1"/>
  <c r="BI187" i="7" s="1"/>
  <c r="BI182" i="7" a="1"/>
  <c r="BI182" i="7" s="1"/>
  <c r="BI164" i="7" a="1"/>
  <c r="BI164" i="7" s="1"/>
  <c r="BI163" i="7" a="1"/>
  <c r="BI163" i="7" s="1"/>
  <c r="BI145" i="7" a="1"/>
  <c r="BI145" i="7" s="1"/>
  <c r="BI129" i="7" a="1"/>
  <c r="BI129" i="7" s="1"/>
  <c r="BI101" i="7" a="1"/>
  <c r="BI101" i="7" s="1"/>
  <c r="BI91" i="7" a="1"/>
  <c r="BI91" i="7" s="1"/>
  <c r="BI76" i="7" a="1"/>
  <c r="BI76" i="7" s="1"/>
  <c r="BI71" i="7" a="1"/>
  <c r="BI71" i="7" s="1"/>
  <c r="BI63" i="7" a="1"/>
  <c r="BI63" i="7" s="1"/>
  <c r="BI38" i="7" a="1"/>
  <c r="BI38" i="7" s="1"/>
  <c r="BI36" i="7" a="1"/>
  <c r="BI36" i="7" s="1"/>
  <c r="BI33" i="7" a="1"/>
  <c r="BI33" i="7" s="1"/>
  <c r="BI28" i="7" a="1"/>
  <c r="BI28" i="7" s="1"/>
  <c r="BI23" i="7" a="1"/>
  <c r="BI23" i="7" s="1"/>
  <c r="BI19" i="7" a="1"/>
  <c r="BI19" i="7" s="1"/>
  <c r="BI12" i="7" a="1"/>
  <c r="BI12" i="7" s="1"/>
  <c r="BI10" i="7" a="1"/>
  <c r="BI10" i="7" s="1"/>
  <c r="BI228" i="7" a="1"/>
  <c r="BI228" i="7" s="1"/>
  <c r="BI208" i="7" a="1"/>
  <c r="BI208" i="7" s="1"/>
  <c r="BI143" i="7" a="1"/>
  <c r="BI143" i="7" s="1"/>
  <c r="BI127" i="7" a="1"/>
  <c r="BI127" i="7" s="1"/>
  <c r="BI117" i="7" a="1"/>
  <c r="BI117" i="7" s="1"/>
  <c r="BI102" i="7" a="1"/>
  <c r="BI102" i="7" s="1"/>
  <c r="BI83" i="7" a="1"/>
  <c r="BI83" i="7" s="1"/>
  <c r="BI81" i="7" a="1"/>
  <c r="BI81" i="7" s="1"/>
  <c r="BI75" i="7" a="1"/>
  <c r="BI75" i="7" s="1"/>
  <c r="BI70" i="7" a="1"/>
  <c r="BI70" i="7" s="1"/>
  <c r="BI62" i="7" a="1"/>
  <c r="BI62" i="7" s="1"/>
  <c r="BI58" i="7" a="1"/>
  <c r="BI58" i="7" s="1"/>
  <c r="BI57" i="7" a="1"/>
  <c r="BI57" i="7" s="1"/>
  <c r="BI54" i="7" a="1"/>
  <c r="BI54" i="7" s="1"/>
  <c r="BI52" i="7" a="1"/>
  <c r="BI52" i="7" s="1"/>
  <c r="BI41" i="7" a="1"/>
  <c r="BI41" i="7" s="1"/>
  <c r="BI299" i="7" a="1"/>
  <c r="BI299" i="7" s="1"/>
  <c r="BI250" i="7" a="1"/>
  <c r="BI250" i="7" s="1"/>
  <c r="BI217" i="7" a="1"/>
  <c r="BI217" i="7" s="1"/>
  <c r="BI191" i="7" a="1"/>
  <c r="BI191" i="7" s="1"/>
  <c r="BI165" i="7" a="1"/>
  <c r="BI165" i="7" s="1"/>
  <c r="BI153" i="7" a="1"/>
  <c r="BI153" i="7" s="1"/>
  <c r="BI152" i="7" a="1"/>
  <c r="BI152" i="7" s="1"/>
  <c r="BI151" i="7" a="1"/>
  <c r="BI151" i="7" s="1"/>
  <c r="BI141" i="7" a="1"/>
  <c r="BI141" i="7" s="1"/>
  <c r="BI125" i="7" a="1"/>
  <c r="BI125" i="7" s="1"/>
  <c r="BI107" i="7" a="1"/>
  <c r="BI107" i="7" s="1"/>
  <c r="BI95" i="7" a="1"/>
  <c r="BI95" i="7" s="1"/>
  <c r="BI90" i="7" a="1"/>
  <c r="BI90" i="7" s="1"/>
  <c r="BI69" i="7" a="1"/>
  <c r="BI69" i="7" s="1"/>
  <c r="BI61" i="7" a="1"/>
  <c r="BI61" i="7" s="1"/>
  <c r="BI56" i="7" a="1"/>
  <c r="BI56" i="7" s="1"/>
  <c r="BI42" i="7" a="1"/>
  <c r="BI42" i="7" s="1"/>
  <c r="BI34" i="7" a="1"/>
  <c r="BI34" i="7" s="1"/>
  <c r="BI18" i="7" a="1"/>
  <c r="BI18" i="7" s="1"/>
  <c r="BI252" i="7" a="1"/>
  <c r="BI252" i="7" s="1"/>
  <c r="BI225" i="7" a="1"/>
  <c r="BI225" i="7" s="1"/>
  <c r="BI221" i="7" a="1"/>
  <c r="BI221" i="7" s="1"/>
  <c r="BI198" i="7" a="1"/>
  <c r="BI198" i="7" s="1"/>
  <c r="BI157" i="7" a="1"/>
  <c r="BI157" i="7" s="1"/>
  <c r="BI156" i="7" a="1"/>
  <c r="BI156" i="7" s="1"/>
  <c r="BI155" i="7" a="1"/>
  <c r="BI155" i="7" s="1"/>
  <c r="BI139" i="7" a="1"/>
  <c r="BI139" i="7" s="1"/>
  <c r="BI123" i="7" a="1"/>
  <c r="BI123" i="7" s="1"/>
  <c r="BI109" i="7" a="1"/>
  <c r="BI109" i="7" s="1"/>
  <c r="BI103" i="7" a="1"/>
  <c r="BI103" i="7" s="1"/>
  <c r="BI85" i="7" a="1"/>
  <c r="BI85" i="7" s="1"/>
  <c r="BI78" i="7" a="1"/>
  <c r="BI78" i="7" s="1"/>
  <c r="BI68" i="7" a="1"/>
  <c r="BI68" i="7" s="1"/>
  <c r="BI60" i="7" a="1"/>
  <c r="BI60" i="7" s="1"/>
  <c r="BI50" i="7" a="1"/>
  <c r="BI50" i="7" s="1"/>
  <c r="BI48" i="7" a="1"/>
  <c r="BI48" i="7" s="1"/>
  <c r="BI43" i="7" a="1"/>
  <c r="BI43" i="7" s="1"/>
  <c r="BI29" i="7" a="1"/>
  <c r="BI29" i="7" s="1"/>
  <c r="BI26" i="7" a="1"/>
  <c r="BI26" i="7" s="1"/>
  <c r="BI242" i="7" a="1"/>
  <c r="BI242" i="7" s="1"/>
  <c r="BI175" i="7" a="1"/>
  <c r="BI175" i="7" s="1"/>
  <c r="BI174" i="7" a="1"/>
  <c r="BI174" i="7" s="1"/>
  <c r="BI137" i="7" a="1"/>
  <c r="BI137" i="7" s="1"/>
  <c r="BI121" i="7" a="1"/>
  <c r="BI121" i="7" s="1"/>
  <c r="BI111" i="7" a="1"/>
  <c r="BI111" i="7" s="1"/>
  <c r="BI104" i="7" a="1"/>
  <c r="BI104" i="7" s="1"/>
  <c r="BI94" i="7" a="1"/>
  <c r="BI94" i="7" s="1"/>
  <c r="BI87" i="7" a="1"/>
  <c r="BI87" i="7" s="1"/>
  <c r="BI77" i="7" a="1"/>
  <c r="BI77" i="7" s="1"/>
  <c r="BI74" i="7" a="1"/>
  <c r="BI74" i="7" s="1"/>
  <c r="BI73" i="7" a="1"/>
  <c r="BI73" i="7" s="1"/>
  <c r="BI67" i="7" a="1"/>
  <c r="BI67" i="7" s="1"/>
  <c r="BI44" i="7" a="1"/>
  <c r="BI44" i="7" s="1"/>
  <c r="BI39" i="7" a="1"/>
  <c r="BI39" i="7" s="1"/>
  <c r="BI37" i="7" a="1"/>
  <c r="BI37" i="7" s="1"/>
  <c r="BI35" i="7" a="1"/>
  <c r="BI35" i="7" s="1"/>
  <c r="BI170" i="7" a="1"/>
  <c r="BI170" i="7" s="1"/>
  <c r="BI131" i="7" a="1"/>
  <c r="BI131" i="7" s="1"/>
  <c r="BI93" i="7" a="1"/>
  <c r="BI93" i="7" s="1"/>
  <c r="BI82" i="7" a="1"/>
  <c r="BI82" i="7" s="1"/>
  <c r="BI55" i="7" a="1"/>
  <c r="BI55" i="7" s="1"/>
  <c r="BI46" i="7" a="1"/>
  <c r="BI46" i="7" s="1"/>
  <c r="BI181" i="7" a="1"/>
  <c r="BI181" i="7" s="1"/>
  <c r="BI119" i="7" a="1"/>
  <c r="BI119" i="7" s="1"/>
  <c r="BI88" i="7" a="1"/>
  <c r="BI88" i="7" s="1"/>
  <c r="BI79" i="7" a="1"/>
  <c r="BI79" i="7" s="1"/>
  <c r="BI99" i="7" a="1"/>
  <c r="BI99" i="7" s="1"/>
  <c r="BI172" i="7" a="1"/>
  <c r="BI172" i="7" s="1"/>
  <c r="BI133" i="7" a="1"/>
  <c r="BI133" i="7" s="1"/>
  <c r="BI115" i="7" a="1"/>
  <c r="BI115" i="7" s="1"/>
  <c r="BI89" i="7" a="1"/>
  <c r="BI89" i="7" s="1"/>
  <c r="BI80" i="7" a="1"/>
  <c r="BI80" i="7" s="1"/>
  <c r="BI176" i="7" a="1"/>
  <c r="BI176" i="7" s="1"/>
  <c r="BI105" i="7" a="1"/>
  <c r="BI105" i="7" s="1"/>
  <c r="BI100" i="7" a="1"/>
  <c r="BI100" i="7" s="1"/>
  <c r="BI66" i="7" a="1"/>
  <c r="BI66" i="7" s="1"/>
  <c r="BI65" i="7" a="1"/>
  <c r="BI65" i="7" s="1"/>
  <c r="BI64" i="7" a="1"/>
  <c r="BI64" i="7" s="1"/>
  <c r="BI255" i="7" a="1"/>
  <c r="BI255" i="7" s="1"/>
  <c r="BI186" i="7" a="1"/>
  <c r="BI186" i="7" s="1"/>
  <c r="BI147" i="7" a="1"/>
  <c r="BI147" i="7" s="1"/>
  <c r="BI261" i="7" a="1"/>
  <c r="BI261" i="7" s="1"/>
  <c r="BI215" i="7" a="1"/>
  <c r="BI215" i="7" s="1"/>
  <c r="BI206" i="7" a="1"/>
  <c r="BI206" i="7" s="1"/>
  <c r="BI189" i="7" a="1"/>
  <c r="BI189" i="7" s="1"/>
  <c r="BI135" i="7" a="1"/>
  <c r="BI135" i="7" s="1"/>
  <c r="DZ354" i="7"/>
  <c r="DZ3" i="7"/>
  <c r="DZ69" i="7"/>
  <c r="AD359" i="7" a="1"/>
  <c r="AD359" i="7" s="1"/>
  <c r="AD336" i="7" a="1"/>
  <c r="AD336" i="7" s="1"/>
  <c r="AD337" i="7" a="1"/>
  <c r="AD337" i="7" s="1"/>
  <c r="AD358" i="7" a="1"/>
  <c r="AD358" i="7" s="1"/>
  <c r="AD296" i="7" a="1"/>
  <c r="AD296" i="7" s="1"/>
  <c r="AD305" i="7" a="1"/>
  <c r="AD305" i="7" s="1"/>
  <c r="AD320" i="7" a="1"/>
  <c r="AD320" i="7" s="1"/>
  <c r="AD265" i="7" a="1"/>
  <c r="AD265" i="7" s="1"/>
  <c r="AD344" i="7" a="1"/>
  <c r="AD344" i="7" s="1"/>
  <c r="AD279" i="7" a="1"/>
  <c r="AD279" i="7" s="1"/>
  <c r="AD319" i="7" a="1"/>
  <c r="AD319" i="7" s="1"/>
  <c r="AD262" i="7" a="1"/>
  <c r="AD262" i="7" s="1"/>
  <c r="AD253" i="7" a="1"/>
  <c r="AD253" i="7" s="1"/>
  <c r="AD293" i="7" a="1"/>
  <c r="AD293" i="7" s="1"/>
  <c r="AD272" i="7" a="1"/>
  <c r="AD272" i="7" s="1"/>
  <c r="AD222" i="7" a="1"/>
  <c r="AD222" i="7" s="1"/>
  <c r="AD176" i="7" a="1"/>
  <c r="AD176" i="7" s="1"/>
  <c r="AD186" i="7" a="1"/>
  <c r="AD186" i="7" s="1"/>
  <c r="AD232" i="7" a="1"/>
  <c r="AD232" i="7" s="1"/>
  <c r="AD200" i="7" a="1"/>
  <c r="AD200" i="7" s="1"/>
  <c r="AD178" i="7" a="1"/>
  <c r="AD178" i="7" s="1"/>
  <c r="AD158" i="7" a="1"/>
  <c r="AD158" i="7" s="1"/>
  <c r="AD198" i="7" a="1"/>
  <c r="AD198" i="7" s="1"/>
  <c r="AD224" i="7" a="1"/>
  <c r="AD224" i="7" s="1"/>
  <c r="AD213" i="7" a="1"/>
  <c r="AD213" i="7" s="1"/>
  <c r="AD99" i="7" a="1"/>
  <c r="AD99" i="7" s="1"/>
  <c r="AD109" i="7" a="1"/>
  <c r="AD109" i="7" s="1"/>
  <c r="AD114" i="7" a="1"/>
  <c r="AD114" i="7" s="1"/>
  <c r="AD108" i="7" a="1"/>
  <c r="AD108" i="7" s="1"/>
  <c r="AD123" i="7" a="1"/>
  <c r="AD123" i="7" s="1"/>
  <c r="AD102" i="7" a="1"/>
  <c r="AD102" i="7" s="1"/>
  <c r="AD156" i="7" a="1"/>
  <c r="AD156" i="7" s="1"/>
  <c r="AD65" i="7" a="1"/>
  <c r="AD65" i="7" s="1"/>
  <c r="AD43" i="7" a="1"/>
  <c r="AD43" i="7" s="1"/>
  <c r="AD161" i="7" a="1"/>
  <c r="AD161" i="7" s="1"/>
  <c r="AD142" i="7" a="1"/>
  <c r="AD142" i="7" s="1"/>
  <c r="AD82" i="7" a="1"/>
  <c r="AD82" i="7" s="1"/>
  <c r="AD81" i="7" a="1"/>
  <c r="AD81" i="7" s="1"/>
  <c r="AD66" i="7" a="1"/>
  <c r="AD66" i="7" s="1"/>
  <c r="AD79" i="7" a="1"/>
  <c r="AD79" i="7" s="1"/>
  <c r="AD58" i="7" a="1"/>
  <c r="AD58" i="7" s="1"/>
  <c r="AD78" i="7" a="1"/>
  <c r="AD78" i="7" s="1"/>
  <c r="AD15" i="7" a="1"/>
  <c r="AD15" i="7" s="1"/>
  <c r="AD50" i="7" a="1"/>
  <c r="AD50" i="7" s="1"/>
  <c r="AD92" i="7" a="1"/>
  <c r="AD92" i="7" s="1"/>
  <c r="AD351" i="7" a="1"/>
  <c r="AD351" i="7" s="1"/>
  <c r="AD323" i="7" a="1"/>
  <c r="AD323" i="7" s="1"/>
  <c r="AD348" i="7" a="1"/>
  <c r="AD348" i="7" s="1"/>
  <c r="AD346" i="7" a="1"/>
  <c r="AD346" i="7" s="1"/>
  <c r="AD311" i="7" a="1"/>
  <c r="AD311" i="7" s="1"/>
  <c r="AD347" i="7" a="1"/>
  <c r="AD347" i="7" s="1"/>
  <c r="AD304" i="7" a="1"/>
  <c r="AD304" i="7" s="1"/>
  <c r="AD249" i="7" a="1"/>
  <c r="AD249" i="7" s="1"/>
  <c r="AD298" i="7" a="1"/>
  <c r="AD298" i="7" s="1"/>
  <c r="AD290" i="7" a="1"/>
  <c r="AD290" i="7" s="1"/>
  <c r="AD313" i="7" a="1"/>
  <c r="AD313" i="7" s="1"/>
  <c r="AD250" i="7" a="1"/>
  <c r="AD250" i="7" s="1"/>
  <c r="AD241" i="7" a="1"/>
  <c r="AD241" i="7" s="1"/>
  <c r="AD277" i="7" a="1"/>
  <c r="AD277" i="7" s="1"/>
  <c r="AD268" i="7" a="1"/>
  <c r="AD268" i="7" s="1"/>
  <c r="AD215" i="7" a="1"/>
  <c r="AD215" i="7" s="1"/>
  <c r="AD327" i="7" a="1"/>
  <c r="AD327" i="7" s="1"/>
  <c r="AD170" i="7" a="1"/>
  <c r="AD170" i="7" s="1"/>
  <c r="AD283" i="7" a="1"/>
  <c r="AD283" i="7" s="1"/>
  <c r="AD172" i="7" a="1"/>
  <c r="AD172" i="7" s="1"/>
  <c r="AD159" i="7" a="1"/>
  <c r="AD159" i="7" s="1"/>
  <c r="AD297" i="7" a="1"/>
  <c r="AD297" i="7" s="1"/>
  <c r="AD187" i="7" a="1"/>
  <c r="AD187" i="7" s="1"/>
  <c r="AD196" i="7" a="1"/>
  <c r="AD196" i="7" s="1"/>
  <c r="AD145" i="7" a="1"/>
  <c r="AD145" i="7" s="1"/>
  <c r="AD83" i="7" a="1"/>
  <c r="AD83" i="7" s="1"/>
  <c r="AD93" i="7" a="1"/>
  <c r="AD93" i="7" s="1"/>
  <c r="AD98" i="7" a="1"/>
  <c r="AD98" i="7" s="1"/>
  <c r="AD188" i="7" a="1"/>
  <c r="AD188" i="7" s="1"/>
  <c r="AD206" i="7" a="1"/>
  <c r="AD206" i="7" s="1"/>
  <c r="AD76" i="7" a="1"/>
  <c r="AD76" i="7" s="1"/>
  <c r="AD146" i="7" a="1"/>
  <c r="AD146" i="7" s="1"/>
  <c r="AD183" i="7" a="1"/>
  <c r="AD183" i="7" s="1"/>
  <c r="AD100" i="7" a="1"/>
  <c r="AD100" i="7" s="1"/>
  <c r="AD137" i="7" a="1"/>
  <c r="AD137" i="7" s="1"/>
  <c r="AD133" i="7" a="1"/>
  <c r="AD133" i="7" s="1"/>
  <c r="AD69" i="7" a="1"/>
  <c r="AD69" i="7" s="1"/>
  <c r="AD62" i="7" a="1"/>
  <c r="AD62" i="7" s="1"/>
  <c r="AD51" i="7" a="1"/>
  <c r="AD51" i="7" s="1"/>
  <c r="AD52" i="7" a="1"/>
  <c r="AD52" i="7" s="1"/>
  <c r="AD38" i="7" a="1"/>
  <c r="AD38" i="7" s="1"/>
  <c r="AD61" i="7" a="1"/>
  <c r="AD61" i="7" s="1"/>
  <c r="AD11" i="7" a="1"/>
  <c r="AD11" i="7" s="1"/>
  <c r="AD20" i="7" a="1"/>
  <c r="AD20" i="7" s="1"/>
  <c r="AD37" i="7" a="1"/>
  <c r="AD37" i="7" s="1"/>
  <c r="AD122" i="7" a="1"/>
  <c r="AD122" i="7" s="1"/>
  <c r="AD42" i="7" a="1"/>
  <c r="AD42" i="7" s="1"/>
  <c r="AD23" i="7" a="1"/>
  <c r="AD23" i="7" s="1"/>
  <c r="AD365" i="7" a="1"/>
  <c r="AD365" i="7" s="1"/>
  <c r="AD354" i="7" a="1"/>
  <c r="AD354" i="7" s="1"/>
  <c r="AD328" i="7" a="1"/>
  <c r="AD328" i="7" s="1"/>
  <c r="AD360" i="7" a="1"/>
  <c r="AD360" i="7" s="1"/>
  <c r="AD317" i="7" a="1"/>
  <c r="AD317" i="7" s="1"/>
  <c r="AD335" i="7" a="1"/>
  <c r="AD335" i="7" s="1"/>
  <c r="AD310" i="7" a="1"/>
  <c r="AD310" i="7" s="1"/>
  <c r="AD284" i="7" a="1"/>
  <c r="AD284" i="7" s="1"/>
  <c r="AD228" i="7" a="1"/>
  <c r="AD228" i="7" s="1"/>
  <c r="AD280" i="7" a="1"/>
  <c r="AD280" i="7" s="1"/>
  <c r="AD326" i="7" a="1"/>
  <c r="AD326" i="7" s="1"/>
  <c r="AD302" i="7" a="1"/>
  <c r="AD302" i="7" s="1"/>
  <c r="AD211" i="7" a="1"/>
  <c r="AD211" i="7" s="1"/>
  <c r="AD254" i="7" a="1"/>
  <c r="AD254" i="7" s="1"/>
  <c r="AD266" i="7" a="1"/>
  <c r="AD266" i="7" s="1"/>
  <c r="AD245" i="7" a="1"/>
  <c r="AD245" i="7" s="1"/>
  <c r="AD197" i="7" a="1"/>
  <c r="AD197" i="7" s="1"/>
  <c r="AD205" i="7" a="1"/>
  <c r="AD205" i="7" s="1"/>
  <c r="AD230" i="7" a="1"/>
  <c r="AD230" i="7" s="1"/>
  <c r="AD308" i="7" a="1"/>
  <c r="AD308" i="7" s="1"/>
  <c r="AD154" i="7" a="1"/>
  <c r="AD154" i="7" s="1"/>
  <c r="AD201" i="7" a="1"/>
  <c r="AD201" i="7" s="1"/>
  <c r="AD220" i="7" a="1"/>
  <c r="AD220" i="7" s="1"/>
  <c r="AD166" i="7" a="1"/>
  <c r="AD166" i="7" s="1"/>
  <c r="AD168" i="7" a="1"/>
  <c r="AD168" i="7" s="1"/>
  <c r="AD126" i="7" a="1"/>
  <c r="AD126" i="7" s="1"/>
  <c r="AD136" i="7" a="1"/>
  <c r="AD136" i="7" s="1"/>
  <c r="AD135" i="7" a="1"/>
  <c r="AD135" i="7" s="1"/>
  <c r="AD129" i="7" a="1"/>
  <c r="AD129" i="7" s="1"/>
  <c r="AD140" i="7" a="1"/>
  <c r="AD140" i="7" s="1"/>
  <c r="AD117" i="7" a="1"/>
  <c r="AD117" i="7" s="1"/>
  <c r="AE5" i="7"/>
  <c r="AD369" i="7" a="1"/>
  <c r="AD369" i="7" s="1"/>
  <c r="AD343" i="7" a="1"/>
  <c r="AD343" i="7" s="1"/>
  <c r="AD345" i="7" a="1"/>
  <c r="AD345" i="7" s="1"/>
  <c r="AD332" i="7" a="1"/>
  <c r="AD332" i="7" s="1"/>
  <c r="AD338" i="7" a="1"/>
  <c r="AD338" i="7" s="1"/>
  <c r="AD306" i="7" a="1"/>
  <c r="AD306" i="7" s="1"/>
  <c r="AD322" i="7" a="1"/>
  <c r="AD322" i="7" s="1"/>
  <c r="AD364" i="7" a="1"/>
  <c r="AD364" i="7" s="1"/>
  <c r="AD244" i="7" a="1"/>
  <c r="AD244" i="7" s="1"/>
  <c r="AD287" i="7" a="1"/>
  <c r="AD287" i="7" s="1"/>
  <c r="AD273" i="7" a="1"/>
  <c r="AD273" i="7" s="1"/>
  <c r="AD307" i="7" a="1"/>
  <c r="AD307" i="7" s="1"/>
  <c r="AD239" i="7" a="1"/>
  <c r="AD239" i="7" s="1"/>
  <c r="AD240" i="7" a="1"/>
  <c r="AD240" i="7" s="1"/>
  <c r="AD271" i="7" a="1"/>
  <c r="AD271" i="7" s="1"/>
  <c r="AD257" i="7" a="1"/>
  <c r="AD257" i="7" s="1"/>
  <c r="AD204" i="7" a="1"/>
  <c r="AD204" i="7" s="1"/>
  <c r="AD303" i="7" a="1"/>
  <c r="AD303" i="7" s="1"/>
  <c r="AD247" i="7" a="1"/>
  <c r="AD247" i="7" s="1"/>
  <c r="AD259" i="7" a="1"/>
  <c r="AD259" i="7" s="1"/>
  <c r="AD163" i="7" a="1"/>
  <c r="AD163" i="7" s="1"/>
  <c r="AD270" i="7" a="1"/>
  <c r="AD270" i="7" s="1"/>
  <c r="AD238" i="7" a="1"/>
  <c r="AD238" i="7" s="1"/>
  <c r="AD179" i="7" a="1"/>
  <c r="AD179" i="7" s="1"/>
  <c r="AD193" i="7" a="1"/>
  <c r="AD193" i="7" s="1"/>
  <c r="AD144" i="7" a="1"/>
  <c r="AD144" i="7" s="1"/>
  <c r="AD182" i="7" a="1"/>
  <c r="AD182" i="7" s="1"/>
  <c r="AD88" i="7" a="1"/>
  <c r="AD88" i="7" s="1"/>
  <c r="AD87" i="7" a="1"/>
  <c r="AD87" i="7" s="1"/>
  <c r="AD148" i="7" a="1"/>
  <c r="AD148" i="7" s="1"/>
  <c r="AD128" i="7" a="1"/>
  <c r="AD128" i="7" s="1"/>
  <c r="AD71" i="7" a="1"/>
  <c r="AD71" i="7" s="1"/>
  <c r="AD143" i="7" a="1"/>
  <c r="AD143" i="7" s="1"/>
  <c r="AD85" i="7" a="1"/>
  <c r="AD85" i="7" s="1"/>
  <c r="AD199" i="7" a="1"/>
  <c r="AD199" i="7" s="1"/>
  <c r="AD106" i="7" a="1"/>
  <c r="AD106" i="7" s="1"/>
  <c r="AD132" i="7" a="1"/>
  <c r="AD132" i="7" s="1"/>
  <c r="AD56" i="7" a="1"/>
  <c r="AD56" i="7" s="1"/>
  <c r="AD45" i="7" a="1"/>
  <c r="AD45" i="7" s="1"/>
  <c r="AD40" i="7" a="1"/>
  <c r="AD40" i="7" s="1"/>
  <c r="AD49" i="7" a="1"/>
  <c r="AD49" i="7" s="1"/>
  <c r="AD67" i="7" a="1"/>
  <c r="AD67" i="7" s="1"/>
  <c r="AD29" i="7" a="1"/>
  <c r="AD29" i="7" s="1"/>
  <c r="AD35" i="7" a="1"/>
  <c r="AD35" i="7" s="1"/>
  <c r="AD18" i="7" a="1"/>
  <c r="AD18" i="7" s="1"/>
  <c r="AD28" i="7" a="1"/>
  <c r="AD28" i="7" s="1"/>
  <c r="BJ5" i="7"/>
  <c r="AD367" i="7" a="1"/>
  <c r="AD367" i="7" s="1"/>
  <c r="AD342" i="7" a="1"/>
  <c r="AD342" i="7" s="1"/>
  <c r="AD333" i="7" a="1"/>
  <c r="AD333" i="7" s="1"/>
  <c r="AD362" i="7" a="1"/>
  <c r="AD362" i="7" s="1"/>
  <c r="AD330" i="7" a="1"/>
  <c r="AD330" i="7" s="1"/>
  <c r="AD366" i="7" a="1"/>
  <c r="AD366" i="7" s="1"/>
  <c r="AD315" i="7" a="1"/>
  <c r="AD315" i="7" s="1"/>
  <c r="AD324" i="7" a="1"/>
  <c r="AD324" i="7" s="1"/>
  <c r="AD233" i="7" a="1"/>
  <c r="AD233" i="7" s="1"/>
  <c r="AD286" i="7" a="1"/>
  <c r="AD286" i="7" s="1"/>
  <c r="AD329" i="7" a="1"/>
  <c r="AD329" i="7" s="1"/>
  <c r="AD314" i="7" a="1"/>
  <c r="AD314" i="7" s="1"/>
  <c r="AD216" i="7" a="1"/>
  <c r="AD216" i="7" s="1"/>
  <c r="AD229" i="7" a="1"/>
  <c r="AD229" i="7" s="1"/>
  <c r="AD267" i="7" a="1"/>
  <c r="AD267" i="7" s="1"/>
  <c r="AD256" i="7" a="1"/>
  <c r="AD256" i="7" s="1"/>
  <c r="AD203" i="7" a="1"/>
  <c r="AD203" i="7" s="1"/>
  <c r="AD235" i="7" a="1"/>
  <c r="AD235" i="7" s="1"/>
  <c r="AD237" i="7" a="1"/>
  <c r="AD237" i="7" s="1"/>
  <c r="AD248" i="7" a="1"/>
  <c r="AD248" i="7" s="1"/>
  <c r="AD162" i="7" a="1"/>
  <c r="AD162" i="7" s="1"/>
  <c r="AD212" i="7" a="1"/>
  <c r="AD212" i="7" s="1"/>
  <c r="AD236" i="7" a="1"/>
  <c r="AD236" i="7" s="1"/>
  <c r="AD167" i="7" a="1"/>
  <c r="AD167" i="7" s="1"/>
  <c r="AD185" i="7" a="1"/>
  <c r="AD185" i="7" s="1"/>
  <c r="AD131" i="7" a="1"/>
  <c r="AD131" i="7" s="1"/>
  <c r="AD169" i="7" a="1"/>
  <c r="AD169" i="7" s="1"/>
  <c r="AD177" i="7" a="1"/>
  <c r="AD177" i="7" s="1"/>
  <c r="AD180" i="7" a="1"/>
  <c r="AD180" i="7" s="1"/>
  <c r="AD141" i="7" a="1"/>
  <c r="AD141" i="7" s="1"/>
  <c r="AD60" i="7" a="1"/>
  <c r="AD60" i="7" s="1"/>
  <c r="AD112" i="7" a="1"/>
  <c r="AD112" i="7" s="1"/>
  <c r="AD75" i="7" a="1"/>
  <c r="AD75" i="7" s="1"/>
  <c r="AD155" i="7" a="1"/>
  <c r="AD155" i="7" s="1"/>
  <c r="AD95" i="7" a="1"/>
  <c r="AD95" i="7" s="1"/>
  <c r="AD127" i="7" a="1"/>
  <c r="AD127" i="7" s="1"/>
  <c r="AD36" i="7" a="1"/>
  <c r="AD36" i="7" s="1"/>
  <c r="AD30" i="7" a="1"/>
  <c r="AD30" i="7" s="1"/>
  <c r="AD80" i="7" a="1"/>
  <c r="AD80" i="7" s="1"/>
  <c r="AD39" i="7" a="1"/>
  <c r="AD39" i="7" s="1"/>
  <c r="AD26" i="7" a="1"/>
  <c r="AD26" i="7" s="1"/>
  <c r="AD32" i="7" a="1"/>
  <c r="AD32" i="7" s="1"/>
  <c r="AD16" i="7" a="1"/>
  <c r="AD16" i="7" s="1"/>
  <c r="AD368" i="7" a="1"/>
  <c r="AD368" i="7" s="1"/>
  <c r="AD340" i="7" a="1"/>
  <c r="AD340" i="7" s="1"/>
  <c r="AD300" i="7" a="1"/>
  <c r="AD300" i="7" s="1"/>
  <c r="AD275" i="7" a="1"/>
  <c r="AD275" i="7" s="1"/>
  <c r="AD295" i="7" a="1"/>
  <c r="AD295" i="7" s="1"/>
  <c r="AD282" i="7" a="1"/>
  <c r="AD282" i="7" s="1"/>
  <c r="AD181" i="7" a="1"/>
  <c r="AD181" i="7" s="1"/>
  <c r="AD218" i="7" a="1"/>
  <c r="AD218" i="7" s="1"/>
  <c r="AD153" i="7" a="1"/>
  <c r="AD153" i="7" s="1"/>
  <c r="AD227" i="7" a="1"/>
  <c r="AD227" i="7" s="1"/>
  <c r="AD130" i="7" a="1"/>
  <c r="AD130" i="7" s="1"/>
  <c r="AD118" i="7" a="1"/>
  <c r="AD118" i="7" s="1"/>
  <c r="AD101" i="7" a="1"/>
  <c r="AD101" i="7" s="1"/>
  <c r="AD149" i="7" a="1"/>
  <c r="AD149" i="7" s="1"/>
  <c r="AD121" i="7" a="1"/>
  <c r="AD121" i="7" s="1"/>
  <c r="AD25" i="7" a="1"/>
  <c r="AD25" i="7" s="1"/>
  <c r="AD208" i="7" a="1"/>
  <c r="AD208" i="7" s="1"/>
  <c r="AD21" i="7" a="1"/>
  <c r="AD21" i="7" s="1"/>
  <c r="AD14" i="7" a="1"/>
  <c r="AD14" i="7" s="1"/>
  <c r="AD353" i="7" a="1"/>
  <c r="AD353" i="7" s="1"/>
  <c r="AD357" i="7" a="1"/>
  <c r="AD357" i="7" s="1"/>
  <c r="AD349" i="7" a="1"/>
  <c r="AD349" i="7" s="1"/>
  <c r="AD289" i="7" a="1"/>
  <c r="AD289" i="7" s="1"/>
  <c r="AD251" i="7" a="1"/>
  <c r="AD251" i="7" s="1"/>
  <c r="AD278" i="7" a="1"/>
  <c r="AD278" i="7" s="1"/>
  <c r="AD202" i="7" a="1"/>
  <c r="AD202" i="7" s="1"/>
  <c r="AD189" i="7" a="1"/>
  <c r="AD189" i="7" s="1"/>
  <c r="AD207" i="7" a="1"/>
  <c r="AD207" i="7" s="1"/>
  <c r="AD115" i="7" a="1"/>
  <c r="AD115" i="7" s="1"/>
  <c r="AD103" i="7" a="1"/>
  <c r="AD103" i="7" s="1"/>
  <c r="AD111" i="7" a="1"/>
  <c r="AD111" i="7" s="1"/>
  <c r="AD70" i="7" a="1"/>
  <c r="AD70" i="7" s="1"/>
  <c r="AD90" i="7" a="1"/>
  <c r="AD90" i="7" s="1"/>
  <c r="AD89" i="7" a="1"/>
  <c r="AD89" i="7" s="1"/>
  <c r="AD77" i="7" a="1"/>
  <c r="AD77" i="7" s="1"/>
  <c r="AD73" i="7" a="1"/>
  <c r="AD73" i="7" s="1"/>
  <c r="AD17" i="7" a="1"/>
  <c r="AD17" i="7" s="1"/>
  <c r="AD10" i="7" a="1"/>
  <c r="AD10" i="7" s="1"/>
  <c r="AD339" i="7" a="1"/>
  <c r="AD339" i="7" s="1"/>
  <c r="AD312" i="7" a="1"/>
  <c r="AD312" i="7" s="1"/>
  <c r="AD309" i="7" a="1"/>
  <c r="AD309" i="7" s="1"/>
  <c r="AD288" i="7" a="1"/>
  <c r="AD288" i="7" s="1"/>
  <c r="AD292" i="7" a="1"/>
  <c r="AD292" i="7" s="1"/>
  <c r="AD269" i="7" a="1"/>
  <c r="AD269" i="7" s="1"/>
  <c r="AD191" i="7" a="1"/>
  <c r="AD191" i="7" s="1"/>
  <c r="AD221" i="7" a="1"/>
  <c r="AD221" i="7" s="1"/>
  <c r="AD190" i="7" a="1"/>
  <c r="AD190" i="7" s="1"/>
  <c r="AD110" i="7" a="1"/>
  <c r="AD110" i="7" s="1"/>
  <c r="AD124" i="7" a="1"/>
  <c r="AD124" i="7" s="1"/>
  <c r="AD91" i="7" a="1"/>
  <c r="AD91" i="7" s="1"/>
  <c r="AD226" i="7" a="1"/>
  <c r="AD226" i="7" s="1"/>
  <c r="AD151" i="7" a="1"/>
  <c r="AD151" i="7" s="1"/>
  <c r="AD72" i="7" a="1"/>
  <c r="AD72" i="7" s="1"/>
  <c r="AD54" i="7" a="1"/>
  <c r="AD54" i="7" s="1"/>
  <c r="AD41" i="7" a="1"/>
  <c r="AD41" i="7" s="1"/>
  <c r="AD13" i="7" a="1"/>
  <c r="AD13" i="7" s="1"/>
  <c r="AD47" i="7" a="1"/>
  <c r="AD47" i="7" s="1"/>
  <c r="AD334" i="7" a="1"/>
  <c r="AD334" i="7" s="1"/>
  <c r="AD301" i="7" a="1"/>
  <c r="AD301" i="7" s="1"/>
  <c r="AD281" i="7" a="1"/>
  <c r="AD281" i="7" s="1"/>
  <c r="AD274" i="7" a="1"/>
  <c r="AD274" i="7" s="1"/>
  <c r="AD264" i="7" a="1"/>
  <c r="AD264" i="7" s="1"/>
  <c r="AD246" i="7" a="1"/>
  <c r="AD246" i="7" s="1"/>
  <c r="AD175" i="7" a="1"/>
  <c r="AD175" i="7" s="1"/>
  <c r="AD195" i="7" a="1"/>
  <c r="AD195" i="7" s="1"/>
  <c r="AD152" i="7" a="1"/>
  <c r="AD152" i="7" s="1"/>
  <c r="AD94" i="7" a="1"/>
  <c r="AD94" i="7" s="1"/>
  <c r="AD113" i="7" a="1"/>
  <c r="AD113" i="7" s="1"/>
  <c r="AD55" i="7" a="1"/>
  <c r="AD55" i="7" s="1"/>
  <c r="AD64" i="7" a="1"/>
  <c r="AD64" i="7" s="1"/>
  <c r="AD223" i="7" a="1"/>
  <c r="AD223" i="7" s="1"/>
  <c r="AD31" i="7" a="1"/>
  <c r="AD31" i="7" s="1"/>
  <c r="AD68" i="7" a="1"/>
  <c r="AD68" i="7" s="1"/>
  <c r="AD34" i="7" a="1"/>
  <c r="AD34" i="7" s="1"/>
  <c r="AD53" i="7" a="1"/>
  <c r="AD53" i="7" s="1"/>
  <c r="AD363" i="7" a="1"/>
  <c r="AD363" i="7" s="1"/>
  <c r="AD350" i="7" a="1"/>
  <c r="AD350" i="7" s="1"/>
  <c r="AD316" i="7" a="1"/>
  <c r="AD316" i="7" s="1"/>
  <c r="AD217" i="7" a="1"/>
  <c r="AD217" i="7" s="1"/>
  <c r="AD318" i="7" a="1"/>
  <c r="AD318" i="7" s="1"/>
  <c r="AD242" i="7" a="1"/>
  <c r="AD242" i="7" s="1"/>
  <c r="AD192" i="7" a="1"/>
  <c r="AD192" i="7" s="1"/>
  <c r="AD291" i="7" a="1"/>
  <c r="AD291" i="7" s="1"/>
  <c r="AD173" i="7" a="1"/>
  <c r="AD173" i="7" s="1"/>
  <c r="AD157" i="7" a="1"/>
  <c r="AD157" i="7" s="1"/>
  <c r="AD104" i="7" a="1"/>
  <c r="AD104" i="7" s="1"/>
  <c r="AD134" i="7" a="1"/>
  <c r="AD134" i="7" s="1"/>
  <c r="AD150" i="7" a="1"/>
  <c r="AD150" i="7" s="1"/>
  <c r="AD234" i="7" a="1"/>
  <c r="AD234" i="7" s="1"/>
  <c r="AD138" i="7" a="1"/>
  <c r="AD138" i="7" s="1"/>
  <c r="AD74" i="7" a="1"/>
  <c r="AD74" i="7" s="1"/>
  <c r="AD63" i="7" a="1"/>
  <c r="AD63" i="7" s="1"/>
  <c r="AD33" i="7" a="1"/>
  <c r="AD33" i="7" s="1"/>
  <c r="AD355" i="7" a="1"/>
  <c r="AD355" i="7" s="1"/>
  <c r="AD299" i="7" a="1"/>
  <c r="AD299" i="7" s="1"/>
  <c r="AD263" i="7" a="1"/>
  <c r="AD263" i="7" s="1"/>
  <c r="AD165" i="7" a="1"/>
  <c r="AD165" i="7" s="1"/>
  <c r="AD210" i="7" a="1"/>
  <c r="AD210" i="7" s="1"/>
  <c r="AD174" i="7" a="1"/>
  <c r="AD174" i="7" s="1"/>
  <c r="AD116" i="7" a="1"/>
  <c r="AD116" i="7" s="1"/>
  <c r="AD107" i="7" a="1"/>
  <c r="AD107" i="7" s="1"/>
  <c r="AD86" i="7" a="1"/>
  <c r="AD86" i="7" s="1"/>
  <c r="AD19" i="7" a="1"/>
  <c r="AD19" i="7" s="1"/>
  <c r="AD361" i="7" a="1"/>
  <c r="AD361" i="7" s="1"/>
  <c r="AD285" i="7" a="1"/>
  <c r="AD285" i="7" s="1"/>
  <c r="AD276" i="7" a="1"/>
  <c r="AD276" i="7" s="1"/>
  <c r="AD356" i="7" a="1"/>
  <c r="AD356" i="7" s="1"/>
  <c r="AD252" i="7" a="1"/>
  <c r="AD252" i="7" s="1"/>
  <c r="AD225" i="7" a="1"/>
  <c r="AD225" i="7" s="1"/>
  <c r="AD261" i="7" a="1"/>
  <c r="AD261" i="7" s="1"/>
  <c r="AD164" i="7" a="1"/>
  <c r="AD164" i="7" s="1"/>
  <c r="AD294" i="7" a="1"/>
  <c r="AD294" i="7" s="1"/>
  <c r="AD125" i="7" a="1"/>
  <c r="AD125" i="7" s="1"/>
  <c r="AD97" i="7" a="1"/>
  <c r="AD97" i="7" s="1"/>
  <c r="AD44" i="7" a="1"/>
  <c r="AD44" i="7" s="1"/>
  <c r="AD59" i="7" a="1"/>
  <c r="AD59" i="7" s="1"/>
  <c r="AD194" i="7" a="1"/>
  <c r="AD194" i="7" s="1"/>
  <c r="AD231" i="7" a="1"/>
  <c r="AD231" i="7" s="1"/>
  <c r="AD57" i="7" a="1"/>
  <c r="AD57" i="7" s="1"/>
  <c r="AD22" i="7" a="1"/>
  <c r="AD22" i="7" s="1"/>
  <c r="AD27" i="7" a="1"/>
  <c r="AD27" i="7" s="1"/>
  <c r="AD352" i="7" a="1"/>
  <c r="AD352" i="7" s="1"/>
  <c r="AD321" i="7" a="1"/>
  <c r="AD321" i="7" s="1"/>
  <c r="AD260" i="7" a="1"/>
  <c r="AD260" i="7" s="1"/>
  <c r="AD341" i="7" a="1"/>
  <c r="AD341" i="7" s="1"/>
  <c r="AD243" i="7" a="1"/>
  <c r="AD243" i="7" s="1"/>
  <c r="AD219" i="7" a="1"/>
  <c r="AD219" i="7" s="1"/>
  <c r="AD258" i="7" a="1"/>
  <c r="AD258" i="7" s="1"/>
  <c r="AD184" i="7" a="1"/>
  <c r="AD184" i="7" s="1"/>
  <c r="AD209" i="7" a="1"/>
  <c r="AD209" i="7" s="1"/>
  <c r="AD120" i="7" a="1"/>
  <c r="AD120" i="7" s="1"/>
  <c r="AD139" i="7" a="1"/>
  <c r="AD139" i="7" s="1"/>
  <c r="AD171" i="7" a="1"/>
  <c r="AD171" i="7" s="1"/>
  <c r="AD48" i="7" a="1"/>
  <c r="AD48" i="7" s="1"/>
  <c r="AD160" i="7" a="1"/>
  <c r="AD160" i="7" s="1"/>
  <c r="AD96" i="7" a="1"/>
  <c r="AD96" i="7" s="1"/>
  <c r="AD46" i="7" a="1"/>
  <c r="AD46" i="7" s="1"/>
  <c r="AD9" i="7"/>
  <c r="AD24" i="7" a="1"/>
  <c r="AD24" i="7" s="1"/>
  <c r="AD331" i="7" a="1"/>
  <c r="AD331" i="7" s="1"/>
  <c r="AD325" i="7" a="1"/>
  <c r="AD325" i="7" s="1"/>
  <c r="AD255" i="7" a="1"/>
  <c r="AD255" i="7" s="1"/>
  <c r="AD214" i="7" a="1"/>
  <c r="AD214" i="7" s="1"/>
  <c r="AD119" i="7" a="1"/>
  <c r="AD119" i="7" s="1"/>
  <c r="AD84" i="7" a="1"/>
  <c r="AD84" i="7" s="1"/>
  <c r="AD105" i="7" a="1"/>
  <c r="AD105" i="7" s="1"/>
  <c r="AD147" i="7" a="1"/>
  <c r="AD147" i="7" s="1"/>
  <c r="AD12" i="7" a="1"/>
  <c r="AD12" i="7" s="1"/>
  <c r="BI9" i="7"/>
  <c r="DY5" i="7"/>
  <c r="DY6" i="7" s="1"/>
  <c r="DZ45" i="7"/>
  <c r="DZ60" i="7"/>
  <c r="DZ327" i="7"/>
  <c r="DZ120" i="7"/>
  <c r="DZ129" i="7"/>
  <c r="DZ59" i="7"/>
  <c r="DZ326" i="7"/>
  <c r="DZ146" i="7"/>
  <c r="DZ139" i="7"/>
  <c r="DZ252" i="7"/>
  <c r="DZ265" i="7"/>
  <c r="DZ297" i="7"/>
  <c r="DZ224" i="7"/>
  <c r="DZ75" i="7"/>
  <c r="DZ180" i="7"/>
  <c r="DZ313" i="7"/>
  <c r="DZ31" i="7"/>
  <c r="DZ122" i="7"/>
  <c r="DZ172" i="7"/>
  <c r="DZ288" i="7"/>
  <c r="DZ353" i="7"/>
  <c r="DZ41" i="7"/>
  <c r="DZ228" i="7"/>
  <c r="DZ315" i="7"/>
  <c r="DZ169" i="7"/>
  <c r="DZ22" i="7"/>
  <c r="DZ104" i="7"/>
  <c r="DZ239" i="7"/>
  <c r="DZ240" i="7"/>
  <c r="DZ32" i="7"/>
  <c r="DZ230" i="7"/>
  <c r="DZ158" i="7"/>
  <c r="DZ287" i="7"/>
  <c r="DZ17" i="7"/>
  <c r="DZ27" i="7"/>
  <c r="DZ162" i="7"/>
  <c r="DZ174" i="7"/>
  <c r="DZ83" i="7"/>
  <c r="DZ132" i="7"/>
  <c r="DZ126" i="7"/>
  <c r="DZ85" i="7"/>
  <c r="DZ164" i="7"/>
  <c r="DZ226" i="7"/>
  <c r="DZ29" i="7"/>
  <c r="DZ57" i="7"/>
  <c r="DZ206" i="7"/>
  <c r="DZ92" i="7"/>
  <c r="DZ102" i="7"/>
  <c r="DZ96" i="7"/>
  <c r="DZ67" i="7"/>
  <c r="DZ95" i="7"/>
  <c r="DZ241" i="7"/>
  <c r="DZ105" i="7"/>
  <c r="DZ48" i="7"/>
  <c r="DZ249" i="7"/>
  <c r="DZ176" i="7"/>
  <c r="DZ43" i="7"/>
  <c r="DZ118" i="7"/>
  <c r="DZ247" i="7"/>
  <c r="DZ88" i="7"/>
  <c r="DZ222" i="7"/>
  <c r="DZ167" i="7"/>
  <c r="DZ336" i="7"/>
  <c r="DZ213" i="7"/>
  <c r="DZ323" i="7"/>
  <c r="DZ233" i="7"/>
  <c r="DZ258" i="7"/>
  <c r="DZ271" i="7"/>
  <c r="DZ153" i="7"/>
  <c r="DZ193" i="7"/>
  <c r="DZ272" i="7"/>
  <c r="DZ281" i="7"/>
  <c r="DZ344" i="7"/>
  <c r="DZ329" i="7"/>
  <c r="DZ310" i="7"/>
  <c r="DZ350" i="7"/>
  <c r="DZ103" i="7"/>
  <c r="DZ52" i="7"/>
  <c r="DZ70" i="7"/>
  <c r="DZ264" i="7"/>
  <c r="DZ50" i="7"/>
  <c r="DZ99" i="7"/>
  <c r="DZ199" i="7"/>
  <c r="DZ13" i="7"/>
  <c r="DZ227" i="7"/>
  <c r="DZ202" i="7"/>
  <c r="DZ294" i="7"/>
  <c r="DZ212" i="7"/>
  <c r="DZ210" i="7"/>
  <c r="DZ340" i="7"/>
  <c r="DZ270" i="7"/>
  <c r="DZ189" i="7"/>
  <c r="DZ261" i="7"/>
  <c r="DZ347" i="7"/>
  <c r="DZ339" i="7"/>
  <c r="DZ325" i="7"/>
  <c r="DZ365" i="7"/>
  <c r="DZ346" i="7"/>
  <c r="DZ187" i="7"/>
  <c r="DZ253" i="7"/>
  <c r="DZ42" i="7"/>
  <c r="DZ91" i="7"/>
  <c r="DZ246" i="7"/>
  <c r="DZ10" i="7"/>
  <c r="DZ113" i="7"/>
  <c r="DZ101" i="7"/>
  <c r="DZ73" i="7"/>
  <c r="DZ106" i="7"/>
  <c r="DZ267" i="7"/>
  <c r="DZ110" i="7"/>
  <c r="DZ71" i="7"/>
  <c r="DZ291" i="7"/>
  <c r="DZ200" i="7"/>
  <c r="DZ44" i="7"/>
  <c r="DZ128" i="7"/>
  <c r="DZ273" i="7"/>
  <c r="DZ98" i="7"/>
  <c r="DZ242" i="7"/>
  <c r="DZ178" i="7"/>
  <c r="DZ343" i="7"/>
  <c r="DZ214" i="7"/>
  <c r="DZ127" i="7"/>
  <c r="DZ234" i="7"/>
  <c r="DZ259" i="7"/>
  <c r="DZ278" i="7"/>
  <c r="DZ157" i="7"/>
  <c r="DZ197" i="7"/>
  <c r="DZ299" i="7"/>
  <c r="DZ285" i="7"/>
  <c r="DZ360" i="7"/>
  <c r="DZ333" i="7"/>
  <c r="DZ314" i="7"/>
  <c r="DZ2" i="7"/>
  <c r="DZ4" i="7" s="1"/>
  <c r="DZ338" i="7"/>
  <c r="DZ306" i="7"/>
  <c r="DZ341" i="7"/>
  <c r="DZ309" i="7"/>
  <c r="DZ307" i="7"/>
  <c r="DZ277" i="7"/>
  <c r="DZ319" i="7"/>
  <c r="DZ229" i="7"/>
  <c r="DZ181" i="7"/>
  <c r="DZ149" i="7"/>
  <c r="DZ280" i="7"/>
  <c r="DZ284" i="7"/>
  <c r="DZ320" i="7"/>
  <c r="DZ232" i="7"/>
  <c r="DZ148" i="7"/>
  <c r="DZ238" i="7"/>
  <c r="DZ190" i="7"/>
  <c r="DZ316" i="7"/>
  <c r="DZ215" i="7"/>
  <c r="DZ308" i="7"/>
  <c r="DZ154" i="7"/>
  <c r="DZ87" i="7"/>
  <c r="DZ24" i="7"/>
  <c r="DZ166" i="7"/>
  <c r="DZ97" i="7"/>
  <c r="DZ34" i="7"/>
  <c r="DZ220" i="7"/>
  <c r="DZ198" i="7"/>
  <c r="DZ140" i="7"/>
  <c r="DZ38" i="7"/>
  <c r="DZ121" i="7"/>
  <c r="DZ49" i="7"/>
  <c r="DZ183" i="7"/>
  <c r="DZ72" i="7"/>
  <c r="DZ84" i="7"/>
  <c r="DZ204" i="7"/>
  <c r="DZ223" i="7"/>
  <c r="DZ196" i="7"/>
  <c r="DZ15" i="7"/>
  <c r="DZ11" i="7"/>
  <c r="DZ28" i="7"/>
  <c r="DZ114" i="7"/>
  <c r="DZ124" i="7"/>
  <c r="DZ90" i="7"/>
  <c r="DZ68" i="7"/>
  <c r="DZ366" i="7"/>
  <c r="DZ334" i="7"/>
  <c r="DZ369" i="7"/>
  <c r="DZ337" i="7"/>
  <c r="DZ305" i="7"/>
  <c r="DZ302" i="7"/>
  <c r="DZ359" i="7"/>
  <c r="DZ300" i="7"/>
  <c r="DZ219" i="7"/>
  <c r="DZ177" i="7"/>
  <c r="DZ145" i="7"/>
  <c r="DZ279" i="7"/>
  <c r="DZ283" i="7"/>
  <c r="DZ286" i="7"/>
  <c r="DZ231" i="7"/>
  <c r="DZ138" i="7"/>
  <c r="DZ237" i="7"/>
  <c r="DZ179" i="7"/>
  <c r="DZ296" i="7"/>
  <c r="DZ188" i="7"/>
  <c r="DZ275" i="7"/>
  <c r="DZ143" i="7"/>
  <c r="DZ77" i="7"/>
  <c r="DZ14" i="7"/>
  <c r="DZ160" i="7"/>
  <c r="DZ86" i="7"/>
  <c r="DZ23" i="7"/>
  <c r="DZ205" i="7"/>
  <c r="DZ195" i="7"/>
  <c r="DZ135" i="7"/>
  <c r="DZ33" i="7"/>
  <c r="DZ116" i="7"/>
  <c r="DZ39" i="7"/>
  <c r="DZ163" i="7"/>
  <c r="DZ61" i="7"/>
  <c r="DZ78" i="7"/>
  <c r="DZ171" i="7"/>
  <c r="DZ203" i="7"/>
  <c r="DZ152" i="7"/>
  <c r="DZ63" i="7"/>
  <c r="DZ81" i="7"/>
  <c r="DZ74" i="7"/>
  <c r="DZ53" i="7"/>
  <c r="DZ244" i="7"/>
  <c r="DZ151" i="7"/>
  <c r="DZ248" i="7"/>
  <c r="DZ257" i="7"/>
  <c r="DZ363" i="7"/>
  <c r="DZ76" i="7"/>
  <c r="DZ194" i="7"/>
  <c r="DZ55" i="7"/>
  <c r="DZ355" i="7"/>
  <c r="DZ256" i="7"/>
  <c r="DZ168" i="7"/>
  <c r="DZ274" i="7"/>
  <c r="DZ191" i="7"/>
  <c r="DZ367" i="7"/>
  <c r="DZ352" i="7"/>
  <c r="DZ133" i="7"/>
  <c r="DZ173" i="7"/>
  <c r="DZ250" i="7"/>
  <c r="DZ298" i="7"/>
  <c r="DZ301" i="7"/>
  <c r="DZ317" i="7"/>
  <c r="DZ357" i="7"/>
  <c r="DZ330" i="7"/>
  <c r="DZ142" i="7"/>
  <c r="DZ36" i="7"/>
  <c r="DZ79" i="7"/>
  <c r="DZ37" i="7"/>
  <c r="DZ58" i="7"/>
  <c r="DZ243" i="7"/>
  <c r="DZ51" i="7"/>
  <c r="DZ40" i="7"/>
  <c r="DZ201" i="7"/>
  <c r="DZ94" i="7"/>
  <c r="DZ311" i="7"/>
  <c r="DZ184" i="7"/>
  <c r="DZ351" i="7"/>
  <c r="DZ12" i="7"/>
  <c r="DZ107" i="7"/>
  <c r="DZ207" i="7"/>
  <c r="DZ56" i="7"/>
  <c r="DZ175" i="7"/>
  <c r="DZ266" i="7"/>
  <c r="DZ262" i="7"/>
  <c r="DZ211" i="7"/>
  <c r="DZ290" i="7"/>
  <c r="DZ209" i="7"/>
  <c r="DZ335" i="7"/>
  <c r="DZ260" i="7"/>
  <c r="DZ137" i="7"/>
  <c r="DZ185" i="7"/>
  <c r="DZ251" i="7"/>
  <c r="DZ303" i="7"/>
  <c r="DZ312" i="7"/>
  <c r="DZ321" i="7"/>
  <c r="DZ361" i="7"/>
  <c r="DZ342" i="7"/>
  <c r="DZ46" i="7"/>
  <c r="DZ18" i="7"/>
  <c r="DZ131" i="7"/>
  <c r="DZ80" i="7"/>
  <c r="DZ62" i="7"/>
  <c r="DZ221" i="7"/>
  <c r="DZ331" i="7"/>
  <c r="DZ156" i="7"/>
  <c r="DZ108" i="7"/>
  <c r="DZ66" i="7"/>
  <c r="DZ356" i="7"/>
  <c r="DZ292" i="7"/>
  <c r="DZ141" i="7"/>
  <c r="EA9" i="7"/>
  <c r="EA361" i="7" s="1"/>
  <c r="DZ19" i="7"/>
  <c r="DZ47" i="7"/>
  <c r="DZ115" i="7"/>
  <c r="DZ263" i="7"/>
  <c r="DZ21" i="7"/>
  <c r="DZ123" i="7"/>
  <c r="DZ112" i="7"/>
  <c r="DZ89" i="7"/>
  <c r="DZ111" i="7"/>
  <c r="DZ304" i="7"/>
  <c r="DZ186" i="7"/>
  <c r="DZ82" i="7"/>
  <c r="DZ348" i="7"/>
  <c r="DZ225" i="7"/>
  <c r="DZ54" i="7"/>
  <c r="DZ144" i="7"/>
  <c r="DZ25" i="7"/>
  <c r="DZ109" i="7"/>
  <c r="DZ254" i="7"/>
  <c r="DZ216" i="7"/>
  <c r="DZ136" i="7"/>
  <c r="DZ235" i="7"/>
  <c r="DZ159" i="7"/>
  <c r="DZ255" i="7"/>
  <c r="DZ269" i="7"/>
  <c r="DZ332" i="7"/>
  <c r="DZ161" i="7"/>
  <c r="DZ208" i="7"/>
  <c r="DZ324" i="7"/>
  <c r="DZ289" i="7"/>
  <c r="DZ364" i="7"/>
  <c r="DZ345" i="7"/>
  <c r="DZ318" i="7"/>
  <c r="DZ358" i="7"/>
  <c r="DZ20" i="7"/>
  <c r="DZ30" i="7"/>
  <c r="DZ64" i="7"/>
  <c r="DZ150" i="7"/>
  <c r="DZ16" i="7"/>
  <c r="DZ26" i="7"/>
  <c r="DZ134" i="7"/>
  <c r="DZ130" i="7"/>
  <c r="DZ100" i="7"/>
  <c r="DZ117" i="7"/>
  <c r="DZ328" i="7"/>
  <c r="DZ192" i="7"/>
  <c r="DZ93" i="7"/>
  <c r="DZ182" i="7"/>
  <c r="DZ245" i="7"/>
  <c r="DZ65" i="7"/>
  <c r="DZ155" i="7"/>
  <c r="DZ35" i="7"/>
  <c r="DZ119" i="7"/>
  <c r="DZ295" i="7"/>
  <c r="DZ217" i="7"/>
  <c r="DZ147" i="7"/>
  <c r="DZ236" i="7"/>
  <c r="DZ170" i="7"/>
  <c r="DZ268" i="7"/>
  <c r="DZ282" i="7"/>
  <c r="DZ125" i="7"/>
  <c r="DZ165" i="7"/>
  <c r="DZ218" i="7"/>
  <c r="DZ276" i="7"/>
  <c r="DZ293" i="7"/>
  <c r="DZ368" i="7"/>
  <c r="DZ349" i="7"/>
  <c r="DZ322" i="7"/>
  <c r="DZ362" i="7"/>
  <c r="EA2" i="7"/>
  <c r="EA4" i="7" s="1"/>
  <c r="EA365" i="7"/>
  <c r="EA353" i="7"/>
  <c r="EA325" i="7"/>
  <c r="EA317" i="7"/>
  <c r="EA313" i="7"/>
  <c r="EA309" i="7"/>
  <c r="EA308" i="7"/>
  <c r="EA303" i="7"/>
  <c r="EA316" i="7"/>
  <c r="EA296" i="7"/>
  <c r="EA262" i="7"/>
  <c r="EA258" i="7"/>
  <c r="EA246" i="7"/>
  <c r="EA234" i="7"/>
  <c r="EA210" i="7"/>
  <c r="EA202" i="7"/>
  <c r="EA198" i="7"/>
  <c r="EA339" i="7"/>
  <c r="EA277" i="7"/>
  <c r="EA260" i="7"/>
  <c r="EA207" i="7"/>
  <c r="EA312" i="7"/>
  <c r="EA307" i="7"/>
  <c r="EA283" i="7"/>
  <c r="EA259" i="7"/>
  <c r="EA320" i="7"/>
  <c r="EA268" i="7"/>
  <c r="EA257" i="7"/>
  <c r="EA310" i="7"/>
  <c r="EA323" i="7"/>
  <c r="EA265" i="7"/>
  <c r="EA237" i="7"/>
  <c r="EA169" i="7"/>
  <c r="EA168" i="7"/>
  <c r="EA158" i="7"/>
  <c r="EA137" i="7"/>
  <c r="EA103" i="7"/>
  <c r="EA91" i="7"/>
  <c r="EA83" i="7"/>
  <c r="EA71" i="7"/>
  <c r="EA51" i="7"/>
  <c r="EA47" i="7"/>
  <c r="EA36" i="7"/>
  <c r="EA20" i="7"/>
  <c r="EA256" i="7"/>
  <c r="EA216" i="7"/>
  <c r="EA189" i="7"/>
  <c r="EA178" i="7"/>
  <c r="EA356" i="7"/>
  <c r="EA326" i="7"/>
  <c r="EA176" i="7"/>
  <c r="EA298" i="7"/>
  <c r="EA348" i="7"/>
  <c r="EA291" i="7"/>
  <c r="EA247" i="7"/>
  <c r="EA160" i="7"/>
  <c r="EA144" i="7"/>
  <c r="EA118" i="7"/>
  <c r="EA97" i="7"/>
  <c r="EA54" i="7"/>
  <c r="EA13" i="7"/>
  <c r="EA363" i="7"/>
  <c r="EA191" i="7"/>
  <c r="EA185" i="7"/>
  <c r="EA138" i="7"/>
  <c r="EA131" i="7"/>
  <c r="EA64" i="7"/>
  <c r="EA53" i="7"/>
  <c r="EA22" i="7"/>
  <c r="EA351" i="7"/>
  <c r="EA161" i="7"/>
  <c r="EA324" i="7"/>
  <c r="EA255" i="7"/>
  <c r="EA223" i="7"/>
  <c r="EA331" i="7"/>
  <c r="EA311" i="7"/>
  <c r="EA229" i="7"/>
  <c r="EA154" i="7"/>
  <c r="EA94" i="7"/>
  <c r="EA60" i="7"/>
  <c r="EA221" i="7"/>
  <c r="EA151" i="7"/>
  <c r="EA143" i="7"/>
  <c r="EA125" i="7"/>
  <c r="EA61" i="7"/>
  <c r="EA133" i="7"/>
  <c r="EA84" i="7"/>
  <c r="EA78" i="7"/>
  <c r="EA251" i="7"/>
  <c r="EA171" i="7"/>
  <c r="EA141" i="7"/>
  <c r="EA101" i="7"/>
  <c r="EA165" i="7"/>
  <c r="EA134" i="7"/>
  <c r="EA113" i="7"/>
  <c r="EA102" i="7"/>
  <c r="EA318" i="7"/>
  <c r="EA295" i="7"/>
  <c r="EA70" i="7"/>
  <c r="EA82" i="7"/>
  <c r="EA52" i="7"/>
  <c r="EA17" i="7"/>
  <c r="EA69" i="7"/>
  <c r="EA18" i="7"/>
  <c r="EA104" i="7"/>
  <c r="EA38" i="7"/>
  <c r="EA31" i="7"/>
  <c r="EA46" i="7"/>
  <c r="EA98" i="7"/>
  <c r="EA58" i="7"/>
  <c r="EA10" i="7"/>
  <c r="BJ71" i="7" l="1" a="1"/>
  <c r="BJ71" i="7" s="1"/>
  <c r="BJ64" i="7" a="1"/>
  <c r="BJ64" i="7" s="1"/>
  <c r="BJ62" i="7" a="1"/>
  <c r="BJ62" i="7" s="1"/>
  <c r="BJ40" i="7" a="1"/>
  <c r="BJ40" i="7" s="1"/>
  <c r="BJ84" i="7" a="1"/>
  <c r="BJ84" i="7" s="1"/>
  <c r="BJ38" i="7" a="1"/>
  <c r="BJ38" i="7" s="1"/>
  <c r="BJ97" i="7" a="1"/>
  <c r="BJ97" i="7" s="1"/>
  <c r="BJ58" i="7" a="1"/>
  <c r="BJ58" i="7" s="1"/>
  <c r="BJ70" i="7" a="1"/>
  <c r="BJ70" i="7" s="1"/>
  <c r="BJ49" i="7" a="1"/>
  <c r="BJ49" i="7" s="1"/>
  <c r="BJ47" i="7" a="1"/>
  <c r="BJ47" i="7" s="1"/>
  <c r="BJ32" i="7" a="1"/>
  <c r="BJ32" i="7" s="1"/>
  <c r="BJ46" i="7" a="1"/>
  <c r="BJ46" i="7" s="1"/>
  <c r="BJ20" i="7" a="1"/>
  <c r="BJ20" i="7" s="1"/>
  <c r="BJ27" i="7" a="1"/>
  <c r="BJ27" i="7" s="1"/>
  <c r="BJ22" i="7" a="1"/>
  <c r="BJ22" i="7" s="1"/>
  <c r="BJ63" i="7" a="1"/>
  <c r="BJ63" i="7" s="1"/>
  <c r="BJ31" i="7" a="1"/>
  <c r="BJ31" i="7" s="1"/>
  <c r="BJ25" i="7" a="1"/>
  <c r="BJ25" i="7" s="1"/>
  <c r="BJ21" i="7" a="1"/>
  <c r="BJ21" i="7" s="1"/>
  <c r="BJ13" i="7" a="1"/>
  <c r="BJ13" i="7" s="1"/>
  <c r="BJ19" i="7" a="1"/>
  <c r="BJ19" i="7" s="1"/>
  <c r="BJ15" i="7" a="1"/>
  <c r="BJ15" i="7" s="1"/>
  <c r="BJ23" i="7" a="1"/>
  <c r="BJ23" i="7" s="1"/>
  <c r="BJ33" i="7" a="1"/>
  <c r="BJ33" i="7" s="1"/>
  <c r="BJ28" i="7" a="1"/>
  <c r="BJ28" i="7" s="1"/>
  <c r="BJ14" i="7" a="1"/>
  <c r="BJ14" i="7" s="1"/>
  <c r="BJ12" i="7" a="1"/>
  <c r="BJ12" i="7" s="1"/>
  <c r="BJ10" i="7" a="1"/>
  <c r="BJ10" i="7" s="1"/>
  <c r="BJ16" i="7" a="1"/>
  <c r="BJ16" i="7" s="1"/>
  <c r="BJ36" i="7" a="1"/>
  <c r="BJ36" i="7" s="1"/>
  <c r="BJ349" i="7" a="1"/>
  <c r="BJ349" i="7" s="1"/>
  <c r="BJ337" i="7" a="1"/>
  <c r="BJ337" i="7" s="1"/>
  <c r="BJ332" i="7" a="1"/>
  <c r="BJ332" i="7" s="1"/>
  <c r="BJ327" i="7" a="1"/>
  <c r="BJ327" i="7" s="1"/>
  <c r="BJ326" i="7" a="1"/>
  <c r="BJ326" i="7" s="1"/>
  <c r="BJ322" i="7" a="1"/>
  <c r="BJ322" i="7" s="1"/>
  <c r="BJ317" i="7" a="1"/>
  <c r="BJ317" i="7" s="1"/>
  <c r="BJ315" i="7" a="1"/>
  <c r="BJ315" i="7" s="1"/>
  <c r="BJ312" i="7" a="1"/>
  <c r="BJ312" i="7" s="1"/>
  <c r="BJ305" i="7" a="1"/>
  <c r="BJ305" i="7" s="1"/>
  <c r="BJ297" i="7" a="1"/>
  <c r="BJ297" i="7" s="1"/>
  <c r="BJ291" i="7" a="1"/>
  <c r="BJ291" i="7" s="1"/>
  <c r="BJ276" i="7" a="1"/>
  <c r="BJ276" i="7" s="1"/>
  <c r="BJ359" i="7" a="1"/>
  <c r="BJ359" i="7" s="1"/>
  <c r="BJ352" i="7" a="1"/>
  <c r="BJ352" i="7" s="1"/>
  <c r="BJ347" i="7" a="1"/>
  <c r="BJ347" i="7" s="1"/>
  <c r="BJ345" i="7" a="1"/>
  <c r="BJ345" i="7" s="1"/>
  <c r="BJ331" i="7" a="1"/>
  <c r="BJ331" i="7" s="1"/>
  <c r="BJ325" i="7" a="1"/>
  <c r="BJ325" i="7" s="1"/>
  <c r="BJ316" i="7" a="1"/>
  <c r="BJ316" i="7" s="1"/>
  <c r="BJ304" i="7" a="1"/>
  <c r="BJ304" i="7" s="1"/>
  <c r="BJ296" i="7" a="1"/>
  <c r="BJ296" i="7" s="1"/>
  <c r="BJ280" i="7" a="1"/>
  <c r="BJ280" i="7" s="1"/>
  <c r="BJ275" i="7" a="1"/>
  <c r="BJ275" i="7" s="1"/>
  <c r="CP5" i="7"/>
  <c r="BJ369" i="7" a="1"/>
  <c r="BJ369" i="7" s="1"/>
  <c r="BJ358" i="7" a="1"/>
  <c r="BJ358" i="7" s="1"/>
  <c r="BJ356" i="7" a="1"/>
  <c r="BJ356" i="7" s="1"/>
  <c r="BJ354" i="7" a="1"/>
  <c r="BJ354" i="7" s="1"/>
  <c r="BJ351" i="7" a="1"/>
  <c r="BJ351" i="7" s="1"/>
  <c r="BJ348" i="7" a="1"/>
  <c r="BJ348" i="7" s="1"/>
  <c r="BJ344" i="7" a="1"/>
  <c r="BJ344" i="7" s="1"/>
  <c r="BJ338" i="7" a="1"/>
  <c r="BJ338" i="7" s="1"/>
  <c r="BJ333" i="7" a="1"/>
  <c r="BJ333" i="7" s="1"/>
  <c r="BJ330" i="7" a="1"/>
  <c r="BJ330" i="7" s="1"/>
  <c r="BJ328" i="7" a="1"/>
  <c r="BJ328" i="7" s="1"/>
  <c r="BJ324" i="7" a="1"/>
  <c r="BJ324" i="7" s="1"/>
  <c r="BJ323" i="7" a="1"/>
  <c r="BJ323" i="7" s="1"/>
  <c r="BJ313" i="7" a="1"/>
  <c r="BJ313" i="7" s="1"/>
  <c r="BJ303" i="7" a="1"/>
  <c r="BJ303" i="7" s="1"/>
  <c r="BJ295" i="7" a="1"/>
  <c r="BJ295" i="7" s="1"/>
  <c r="BJ368" i="7" a="1"/>
  <c r="BJ368" i="7" s="1"/>
  <c r="BJ365" i="7" a="1"/>
  <c r="BJ365" i="7" s="1"/>
  <c r="BJ363" i="7" a="1"/>
  <c r="BJ363" i="7" s="1"/>
  <c r="BJ361" i="7" a="1"/>
  <c r="BJ361" i="7" s="1"/>
  <c r="BJ343" i="7" a="1"/>
  <c r="BJ343" i="7" s="1"/>
  <c r="BJ342" i="7" a="1"/>
  <c r="BJ342" i="7" s="1"/>
  <c r="BJ341" i="7" a="1"/>
  <c r="BJ341" i="7" s="1"/>
  <c r="BJ340" i="7" a="1"/>
  <c r="BJ340" i="7" s="1"/>
  <c r="BJ329" i="7" a="1"/>
  <c r="BJ329" i="7" s="1"/>
  <c r="BJ309" i="7" a="1"/>
  <c r="BJ309" i="7" s="1"/>
  <c r="BJ307" i="7" a="1"/>
  <c r="BJ307" i="7" s="1"/>
  <c r="BJ302" i="7" a="1"/>
  <c r="BJ302" i="7" s="1"/>
  <c r="BJ294" i="7" a="1"/>
  <c r="BJ294" i="7" s="1"/>
  <c r="BJ289" i="7" a="1"/>
  <c r="BJ289" i="7" s="1"/>
  <c r="BJ287" i="7" a="1"/>
  <c r="BJ287" i="7" s="1"/>
  <c r="BJ284" i="7" a="1"/>
  <c r="BJ284" i="7" s="1"/>
  <c r="BJ273" i="7" a="1"/>
  <c r="BJ273" i="7" s="1"/>
  <c r="BJ350" i="7" a="1"/>
  <c r="BJ350" i="7" s="1"/>
  <c r="BJ339" i="7" a="1"/>
  <c r="BJ339" i="7" s="1"/>
  <c r="BJ334" i="7" a="1"/>
  <c r="BJ334" i="7" s="1"/>
  <c r="BJ320" i="7" a="1"/>
  <c r="BJ320" i="7" s="1"/>
  <c r="BJ311" i="7" a="1"/>
  <c r="BJ311" i="7" s="1"/>
  <c r="BJ301" i="7" a="1"/>
  <c r="BJ301" i="7" s="1"/>
  <c r="BJ293" i="7" a="1"/>
  <c r="BJ293" i="7" s="1"/>
  <c r="BJ272" i="7" a="1"/>
  <c r="BJ272" i="7" s="1"/>
  <c r="BJ367" i="7" a="1"/>
  <c r="BJ367" i="7" s="1"/>
  <c r="BJ336" i="7" a="1"/>
  <c r="BJ336" i="7" s="1"/>
  <c r="BJ300" i="7" a="1"/>
  <c r="BJ300" i="7" s="1"/>
  <c r="BJ292" i="7" a="1"/>
  <c r="BJ292" i="7" s="1"/>
  <c r="BJ286" i="7" a="1"/>
  <c r="BJ286" i="7" s="1"/>
  <c r="BJ283" i="7" a="1"/>
  <c r="BJ283" i="7" s="1"/>
  <c r="BJ271" i="7" a="1"/>
  <c r="BJ271" i="7" s="1"/>
  <c r="BJ353" i="7" a="1"/>
  <c r="BJ353" i="7" s="1"/>
  <c r="BJ321" i="7" a="1"/>
  <c r="BJ321" i="7" s="1"/>
  <c r="BJ257" i="7" a="1"/>
  <c r="BJ257" i="7" s="1"/>
  <c r="BJ224" i="7" a="1"/>
  <c r="BJ224" i="7" s="1"/>
  <c r="BJ222" i="7" a="1"/>
  <c r="BJ222" i="7" s="1"/>
  <c r="BJ213" i="7" a="1"/>
  <c r="BJ213" i="7" s="1"/>
  <c r="BJ209" i="7" a="1"/>
  <c r="BJ209" i="7" s="1"/>
  <c r="BJ205" i="7" a="1"/>
  <c r="BJ205" i="7" s="1"/>
  <c r="BJ202" i="7" a="1"/>
  <c r="BJ202" i="7" s="1"/>
  <c r="BJ191" i="7" a="1"/>
  <c r="BJ191" i="7" s="1"/>
  <c r="BJ186" i="7" a="1"/>
  <c r="BJ186" i="7" s="1"/>
  <c r="BJ184" i="7" a="1"/>
  <c r="BJ184" i="7" s="1"/>
  <c r="BJ182" i="7" a="1"/>
  <c r="BJ182" i="7" s="1"/>
  <c r="BJ180" i="7" a="1"/>
  <c r="BJ180" i="7" s="1"/>
  <c r="BJ178" i="7" a="1"/>
  <c r="BJ178" i="7" s="1"/>
  <c r="BJ176" i="7" a="1"/>
  <c r="BJ176" i="7" s="1"/>
  <c r="BJ366" i="7" a="1"/>
  <c r="BJ366" i="7" s="1"/>
  <c r="BJ346" i="7" a="1"/>
  <c r="BJ346" i="7" s="1"/>
  <c r="BJ308" i="7" a="1"/>
  <c r="BJ308" i="7" s="1"/>
  <c r="BJ298" i="7" a="1"/>
  <c r="BJ298" i="7" s="1"/>
  <c r="BJ246" i="7" a="1"/>
  <c r="BJ246" i="7" s="1"/>
  <c r="BJ243" i="7" a="1"/>
  <c r="BJ243" i="7" s="1"/>
  <c r="BJ201" i="7" a="1"/>
  <c r="BJ201" i="7" s="1"/>
  <c r="BJ355" i="7" a="1"/>
  <c r="BJ355" i="7" s="1"/>
  <c r="BJ282" i="7" a="1"/>
  <c r="BJ282" i="7" s="1"/>
  <c r="BJ263" i="7" a="1"/>
  <c r="BJ263" i="7" s="1"/>
  <c r="BJ256" i="7" a="1"/>
  <c r="BJ256" i="7" s="1"/>
  <c r="BJ253" i="7" a="1"/>
  <c r="BJ253" i="7" s="1"/>
  <c r="BJ251" i="7" a="1"/>
  <c r="BJ251" i="7" s="1"/>
  <c r="BJ249" i="7" a="1"/>
  <c r="BJ249" i="7" s="1"/>
  <c r="BJ240" i="7" a="1"/>
  <c r="BJ240" i="7" s="1"/>
  <c r="BJ226" i="7" a="1"/>
  <c r="BJ226" i="7" s="1"/>
  <c r="BJ364" i="7" a="1"/>
  <c r="BJ364" i="7" s="1"/>
  <c r="BJ310" i="7" a="1"/>
  <c r="BJ310" i="7" s="1"/>
  <c r="BJ288" i="7" a="1"/>
  <c r="BJ288" i="7" s="1"/>
  <c r="BJ285" i="7" a="1"/>
  <c r="BJ285" i="7" s="1"/>
  <c r="BJ274" i="7" a="1"/>
  <c r="BJ274" i="7" s="1"/>
  <c r="BJ247" i="7" a="1"/>
  <c r="BJ247" i="7" s="1"/>
  <c r="BJ244" i="7" a="1"/>
  <c r="BJ244" i="7" s="1"/>
  <c r="BJ241" i="7" a="1"/>
  <c r="BJ241" i="7" s="1"/>
  <c r="BJ238" i="7" a="1"/>
  <c r="BJ238" i="7" s="1"/>
  <c r="BJ236" i="7" a="1"/>
  <c r="BJ236" i="7" s="1"/>
  <c r="BJ234" i="7" a="1"/>
  <c r="BJ234" i="7" s="1"/>
  <c r="BJ232" i="7" a="1"/>
  <c r="BJ232" i="7" s="1"/>
  <c r="BJ230" i="7" a="1"/>
  <c r="BJ230" i="7" s="1"/>
  <c r="BJ228" i="7" a="1"/>
  <c r="BJ228" i="7" s="1"/>
  <c r="BJ215" i="7" a="1"/>
  <c r="BJ215" i="7" s="1"/>
  <c r="BJ357" i="7" a="1"/>
  <c r="BJ357" i="7" s="1"/>
  <c r="BJ319" i="7" a="1"/>
  <c r="BJ319" i="7" s="1"/>
  <c r="BJ269" i="7" a="1"/>
  <c r="BJ269" i="7" s="1"/>
  <c r="BJ264" i="7" a="1"/>
  <c r="BJ264" i="7" s="1"/>
  <c r="BJ254" i="7" a="1"/>
  <c r="BJ254" i="7" s="1"/>
  <c r="BJ362" i="7" a="1"/>
  <c r="BJ362" i="7" s="1"/>
  <c r="BJ290" i="7" a="1"/>
  <c r="BJ290" i="7" s="1"/>
  <c r="BJ279" i="7" a="1"/>
  <c r="BJ279" i="7" s="1"/>
  <c r="BJ278" i="7" a="1"/>
  <c r="BJ278" i="7" s="1"/>
  <c r="BJ277" i="7" a="1"/>
  <c r="BJ277" i="7" s="1"/>
  <c r="BJ268" i="7" a="1"/>
  <c r="BJ268" i="7" s="1"/>
  <c r="BJ262" i="7" a="1"/>
  <c r="BJ262" i="7" s="1"/>
  <c r="BJ245" i="7" a="1"/>
  <c r="BJ245" i="7" s="1"/>
  <c r="BJ242" i="7" a="1"/>
  <c r="BJ242" i="7" s="1"/>
  <c r="BJ260" i="7" a="1"/>
  <c r="BJ260" i="7" s="1"/>
  <c r="BJ229" i="7" a="1"/>
  <c r="BJ229" i="7" s="1"/>
  <c r="BJ207" i="7" a="1"/>
  <c r="BJ207" i="7" s="1"/>
  <c r="BJ200" i="7" a="1"/>
  <c r="BJ200" i="7" s="1"/>
  <c r="BJ173" i="7" a="1"/>
  <c r="BJ173" i="7" s="1"/>
  <c r="BJ171" i="7" a="1"/>
  <c r="BJ171" i="7" s="1"/>
  <c r="BJ167" i="7" a="1"/>
  <c r="BJ167" i="7" s="1"/>
  <c r="BJ161" i="7" a="1"/>
  <c r="BJ161" i="7" s="1"/>
  <c r="BJ149" i="7" a="1"/>
  <c r="BJ149" i="7" s="1"/>
  <c r="BJ146" i="7" a="1"/>
  <c r="BJ146" i="7" s="1"/>
  <c r="BJ144" i="7" a="1"/>
  <c r="BJ144" i="7" s="1"/>
  <c r="BJ142" i="7" a="1"/>
  <c r="BJ142" i="7" s="1"/>
  <c r="BJ140" i="7" a="1"/>
  <c r="BJ140" i="7" s="1"/>
  <c r="BJ138" i="7" a="1"/>
  <c r="BJ138" i="7" s="1"/>
  <c r="BJ136" i="7" a="1"/>
  <c r="BJ136" i="7" s="1"/>
  <c r="BJ134" i="7" a="1"/>
  <c r="BJ134" i="7" s="1"/>
  <c r="BJ132" i="7" a="1"/>
  <c r="BJ132" i="7" s="1"/>
  <c r="BJ130" i="7" a="1"/>
  <c r="BJ130" i="7" s="1"/>
  <c r="BJ128" i="7" a="1"/>
  <c r="BJ128" i="7" s="1"/>
  <c r="BJ126" i="7" a="1"/>
  <c r="BJ126" i="7" s="1"/>
  <c r="BJ124" i="7" a="1"/>
  <c r="BJ124" i="7" s="1"/>
  <c r="BJ122" i="7" a="1"/>
  <c r="BJ122" i="7" s="1"/>
  <c r="BJ120" i="7" a="1"/>
  <c r="BJ120" i="7" s="1"/>
  <c r="BJ118" i="7" a="1"/>
  <c r="BJ118" i="7" s="1"/>
  <c r="BJ116" i="7" a="1"/>
  <c r="BJ116" i="7" s="1"/>
  <c r="BJ114" i="7" a="1"/>
  <c r="BJ114" i="7" s="1"/>
  <c r="BJ112" i="7" a="1"/>
  <c r="BJ112" i="7" s="1"/>
  <c r="BJ110" i="7" a="1"/>
  <c r="BJ110" i="7" s="1"/>
  <c r="BJ108" i="7" a="1"/>
  <c r="BJ108" i="7" s="1"/>
  <c r="BJ106" i="7" a="1"/>
  <c r="BJ106" i="7" s="1"/>
  <c r="BJ104" i="7" a="1"/>
  <c r="BJ104" i="7" s="1"/>
  <c r="BJ102" i="7" a="1"/>
  <c r="BJ102" i="7" s="1"/>
  <c r="BJ100" i="7" a="1"/>
  <c r="BJ100" i="7" s="1"/>
  <c r="BJ92" i="7" a="1"/>
  <c r="BJ92" i="7" s="1"/>
  <c r="BJ85" i="7" a="1"/>
  <c r="BJ85" i="7" s="1"/>
  <c r="BJ83" i="7" a="1"/>
  <c r="BJ83" i="7" s="1"/>
  <c r="BJ75" i="7" a="1"/>
  <c r="BJ75" i="7" s="1"/>
  <c r="BJ239" i="7" a="1"/>
  <c r="BJ239" i="7" s="1"/>
  <c r="BJ223" i="7" a="1"/>
  <c r="BJ223" i="7" s="1"/>
  <c r="BJ199" i="7" a="1"/>
  <c r="BJ199" i="7" s="1"/>
  <c r="BJ190" i="7" a="1"/>
  <c r="BJ190" i="7" s="1"/>
  <c r="BJ188" i="7" a="1"/>
  <c r="BJ188" i="7" s="1"/>
  <c r="BJ179" i="7" a="1"/>
  <c r="BJ179" i="7" s="1"/>
  <c r="BJ160" i="7" a="1"/>
  <c r="BJ160" i="7" s="1"/>
  <c r="BJ154" i="7" a="1"/>
  <c r="BJ154" i="7" s="1"/>
  <c r="BJ148" i="7" a="1"/>
  <c r="BJ148" i="7" s="1"/>
  <c r="BJ360" i="7" a="1"/>
  <c r="BJ360" i="7" s="1"/>
  <c r="BJ335" i="7" a="1"/>
  <c r="BJ335" i="7" s="1"/>
  <c r="BJ267" i="7" a="1"/>
  <c r="BJ267" i="7" s="1"/>
  <c r="BJ259" i="7" a="1"/>
  <c r="BJ259" i="7" s="1"/>
  <c r="BJ220" i="7" a="1"/>
  <c r="BJ220" i="7" s="1"/>
  <c r="BJ216" i="7" a="1"/>
  <c r="BJ216" i="7" s="1"/>
  <c r="BJ211" i="7" a="1"/>
  <c r="BJ211" i="7" s="1"/>
  <c r="BJ210" i="7" a="1"/>
  <c r="BJ210" i="7" s="1"/>
  <c r="BJ196" i="7" a="1"/>
  <c r="BJ196" i="7" s="1"/>
  <c r="BJ194" i="7" a="1"/>
  <c r="BJ194" i="7" s="1"/>
  <c r="BJ192" i="7" a="1"/>
  <c r="BJ192" i="7" s="1"/>
  <c r="BJ185" i="7" a="1"/>
  <c r="BJ185" i="7" s="1"/>
  <c r="BJ159" i="7" a="1"/>
  <c r="BJ159" i="7" s="1"/>
  <c r="BJ248" i="7" a="1"/>
  <c r="BJ248" i="7" s="1"/>
  <c r="BJ233" i="7" a="1"/>
  <c r="BJ233" i="7" s="1"/>
  <c r="BJ218" i="7" a="1"/>
  <c r="BJ218" i="7" s="1"/>
  <c r="BJ214" i="7" a="1"/>
  <c r="BJ214" i="7" s="1"/>
  <c r="BJ212" i="7" a="1"/>
  <c r="BJ212" i="7" s="1"/>
  <c r="BJ175" i="7" a="1"/>
  <c r="BJ175" i="7" s="1"/>
  <c r="BJ158" i="7" a="1"/>
  <c r="BJ158" i="7" s="1"/>
  <c r="BJ266" i="7" a="1"/>
  <c r="BJ266" i="7" s="1"/>
  <c r="BJ255" i="7" a="1"/>
  <c r="BJ255" i="7" s="1"/>
  <c r="BJ250" i="7" a="1"/>
  <c r="BJ250" i="7" s="1"/>
  <c r="BJ231" i="7" a="1"/>
  <c r="BJ231" i="7" s="1"/>
  <c r="BJ227" i="7" a="1"/>
  <c r="BJ227" i="7" s="1"/>
  <c r="BJ208" i="7" a="1"/>
  <c r="BJ208" i="7" s="1"/>
  <c r="BJ206" i="7" a="1"/>
  <c r="BJ206" i="7" s="1"/>
  <c r="BJ198" i="7" a="1"/>
  <c r="BJ198" i="7" s="1"/>
  <c r="BJ181" i="7" a="1"/>
  <c r="BJ181" i="7" s="1"/>
  <c r="BJ174" i="7" a="1"/>
  <c r="BJ174" i="7" s="1"/>
  <c r="BJ172" i="7" a="1"/>
  <c r="BJ172" i="7" s="1"/>
  <c r="BJ170" i="7" a="1"/>
  <c r="BJ170" i="7" s="1"/>
  <c r="BJ157" i="7" a="1"/>
  <c r="BJ157" i="7" s="1"/>
  <c r="BJ153" i="7" a="1"/>
  <c r="BJ153" i="7" s="1"/>
  <c r="BJ147" i="7" a="1"/>
  <c r="BJ147" i="7" s="1"/>
  <c r="BJ145" i="7" a="1"/>
  <c r="BJ145" i="7" s="1"/>
  <c r="BJ143" i="7" a="1"/>
  <c r="BJ143" i="7" s="1"/>
  <c r="BJ141" i="7" a="1"/>
  <c r="BJ141" i="7" s="1"/>
  <c r="BJ139" i="7" a="1"/>
  <c r="BJ139" i="7" s="1"/>
  <c r="BJ137" i="7" a="1"/>
  <c r="BJ137" i="7" s="1"/>
  <c r="BJ135" i="7" a="1"/>
  <c r="BJ135" i="7" s="1"/>
  <c r="BJ133" i="7" a="1"/>
  <c r="BJ133" i="7" s="1"/>
  <c r="BJ131" i="7" a="1"/>
  <c r="BJ131" i="7" s="1"/>
  <c r="BJ129" i="7" a="1"/>
  <c r="BJ129" i="7" s="1"/>
  <c r="BJ127" i="7" a="1"/>
  <c r="BJ127" i="7" s="1"/>
  <c r="BJ125" i="7" a="1"/>
  <c r="BJ125" i="7" s="1"/>
  <c r="BJ123" i="7" a="1"/>
  <c r="BJ123" i="7" s="1"/>
  <c r="BJ121" i="7" a="1"/>
  <c r="BJ121" i="7" s="1"/>
  <c r="BJ119" i="7" a="1"/>
  <c r="BJ119" i="7" s="1"/>
  <c r="BJ117" i="7" a="1"/>
  <c r="BJ117" i="7" s="1"/>
  <c r="BJ197" i="7" a="1"/>
  <c r="BJ197" i="7" s="1"/>
  <c r="BJ96" i="7" a="1"/>
  <c r="BJ96" i="7" s="1"/>
  <c r="BJ81" i="7" a="1"/>
  <c r="BJ81" i="7" s="1"/>
  <c r="BJ69" i="7" a="1"/>
  <c r="BJ69" i="7" s="1"/>
  <c r="BJ61" i="7" a="1"/>
  <c r="BJ61" i="7" s="1"/>
  <c r="BJ57" i="7" a="1"/>
  <c r="BJ57" i="7" s="1"/>
  <c r="BJ54" i="7" a="1"/>
  <c r="BJ54" i="7" s="1"/>
  <c r="BJ52" i="7" a="1"/>
  <c r="BJ52" i="7" s="1"/>
  <c r="BJ41" i="7" a="1"/>
  <c r="BJ41" i="7" s="1"/>
  <c r="BJ11" i="7" a="1"/>
  <c r="BJ11" i="7" s="1"/>
  <c r="BJ299" i="7" a="1"/>
  <c r="BJ299" i="7" s="1"/>
  <c r="BJ258" i="7" a="1"/>
  <c r="BJ258" i="7" s="1"/>
  <c r="BJ235" i="7" a="1"/>
  <c r="BJ235" i="7" s="1"/>
  <c r="BJ217" i="7" a="1"/>
  <c r="BJ217" i="7" s="1"/>
  <c r="BJ183" i="7" a="1"/>
  <c r="BJ183" i="7" s="1"/>
  <c r="BJ165" i="7" a="1"/>
  <c r="BJ165" i="7" s="1"/>
  <c r="BJ152" i="7" a="1"/>
  <c r="BJ152" i="7" s="1"/>
  <c r="BJ151" i="7" a="1"/>
  <c r="BJ151" i="7" s="1"/>
  <c r="BJ150" i="7" a="1"/>
  <c r="BJ150" i="7" s="1"/>
  <c r="BJ107" i="7" a="1"/>
  <c r="BJ107" i="7" s="1"/>
  <c r="BJ95" i="7" a="1"/>
  <c r="BJ95" i="7" s="1"/>
  <c r="BJ90" i="7" a="1"/>
  <c r="BJ90" i="7" s="1"/>
  <c r="BJ68" i="7" a="1"/>
  <c r="BJ68" i="7" s="1"/>
  <c r="BJ60" i="7" a="1"/>
  <c r="BJ60" i="7" s="1"/>
  <c r="BJ56" i="7" a="1"/>
  <c r="BJ56" i="7" s="1"/>
  <c r="BJ42" i="7" a="1"/>
  <c r="BJ42" i="7" s="1"/>
  <c r="BJ34" i="7" a="1"/>
  <c r="BJ34" i="7" s="1"/>
  <c r="BJ18" i="7" a="1"/>
  <c r="BJ18" i="7" s="1"/>
  <c r="BJ306" i="7" a="1"/>
  <c r="BJ306" i="7" s="1"/>
  <c r="BJ252" i="7" a="1"/>
  <c r="BJ252" i="7" s="1"/>
  <c r="BJ237" i="7" a="1"/>
  <c r="BJ237" i="7" s="1"/>
  <c r="BJ225" i="7" a="1"/>
  <c r="BJ225" i="7" s="1"/>
  <c r="BJ221" i="7" a="1"/>
  <c r="BJ221" i="7" s="1"/>
  <c r="BJ156" i="7" a="1"/>
  <c r="BJ156" i="7" s="1"/>
  <c r="BJ155" i="7" a="1"/>
  <c r="BJ155" i="7" s="1"/>
  <c r="BJ109" i="7" a="1"/>
  <c r="BJ109" i="7" s="1"/>
  <c r="BJ103" i="7" a="1"/>
  <c r="BJ103" i="7" s="1"/>
  <c r="BJ98" i="7" a="1"/>
  <c r="BJ98" i="7" s="1"/>
  <c r="BJ78" i="7" a="1"/>
  <c r="BJ78" i="7" s="1"/>
  <c r="BJ67" i="7" a="1"/>
  <c r="BJ67" i="7" s="1"/>
  <c r="BJ50" i="7" a="1"/>
  <c r="BJ50" i="7" s="1"/>
  <c r="BJ48" i="7" a="1"/>
  <c r="BJ48" i="7" s="1"/>
  <c r="BJ43" i="7" a="1"/>
  <c r="BJ43" i="7" s="1"/>
  <c r="BJ29" i="7" a="1"/>
  <c r="BJ29" i="7" s="1"/>
  <c r="BJ26" i="7" a="1"/>
  <c r="BJ26" i="7" s="1"/>
  <c r="BJ17" i="7" a="1"/>
  <c r="BJ17" i="7" s="1"/>
  <c r="BJ314" i="7" a="1"/>
  <c r="BJ314" i="7" s="1"/>
  <c r="BJ281" i="7" a="1"/>
  <c r="BJ281" i="7" s="1"/>
  <c r="BJ219" i="7" a="1"/>
  <c r="BJ219" i="7" s="1"/>
  <c r="BJ195" i="7" a="1"/>
  <c r="BJ195" i="7" s="1"/>
  <c r="BJ189" i="7" a="1"/>
  <c r="BJ189" i="7" s="1"/>
  <c r="BJ166" i="7" a="1"/>
  <c r="BJ166" i="7" s="1"/>
  <c r="BJ111" i="7" a="1"/>
  <c r="BJ111" i="7" s="1"/>
  <c r="BJ94" i="7" a="1"/>
  <c r="BJ94" i="7" s="1"/>
  <c r="BJ87" i="7" a="1"/>
  <c r="BJ87" i="7" s="1"/>
  <c r="BJ77" i="7" a="1"/>
  <c r="BJ77" i="7" s="1"/>
  <c r="BJ74" i="7" a="1"/>
  <c r="BJ74" i="7" s="1"/>
  <c r="BJ73" i="7" a="1"/>
  <c r="BJ73" i="7" s="1"/>
  <c r="BJ66" i="7" a="1"/>
  <c r="BJ66" i="7" s="1"/>
  <c r="BJ44" i="7" a="1"/>
  <c r="BJ44" i="7" s="1"/>
  <c r="BJ39" i="7" a="1"/>
  <c r="BJ39" i="7" s="1"/>
  <c r="BJ37" i="7" a="1"/>
  <c r="BJ37" i="7" s="1"/>
  <c r="BJ35" i="7" a="1"/>
  <c r="BJ35" i="7" s="1"/>
  <c r="BJ24" i="7" a="1"/>
  <c r="BJ24" i="7" s="1"/>
  <c r="BJ270" i="7" a="1"/>
  <c r="BJ270" i="7" s="1"/>
  <c r="BJ113" i="7" a="1"/>
  <c r="BJ113" i="7" s="1"/>
  <c r="BJ99" i="7" a="1"/>
  <c r="BJ99" i="7" s="1"/>
  <c r="BJ93" i="7" a="1"/>
  <c r="BJ93" i="7" s="1"/>
  <c r="BJ89" i="7" a="1"/>
  <c r="BJ89" i="7" s="1"/>
  <c r="BJ82" i="7" a="1"/>
  <c r="BJ82" i="7" s="1"/>
  <c r="BJ80" i="7" a="1"/>
  <c r="BJ80" i="7" s="1"/>
  <c r="BJ65" i="7" a="1"/>
  <c r="BJ65" i="7" s="1"/>
  <c r="BJ59" i="7" a="1"/>
  <c r="BJ59" i="7" s="1"/>
  <c r="BJ55" i="7" a="1"/>
  <c r="BJ55" i="7" s="1"/>
  <c r="BJ53" i="7" a="1"/>
  <c r="BJ53" i="7" s="1"/>
  <c r="BJ51" i="7" a="1"/>
  <c r="BJ51" i="7" s="1"/>
  <c r="BJ45" i="7" a="1"/>
  <c r="BJ45" i="7" s="1"/>
  <c r="BJ30" i="7" a="1"/>
  <c r="BJ30" i="7" s="1"/>
  <c r="BJ265" i="7" a="1"/>
  <c r="BJ265" i="7" s="1"/>
  <c r="BJ187" i="7" a="1"/>
  <c r="BJ187" i="7" s="1"/>
  <c r="BJ163" i="7" a="1"/>
  <c r="BJ163" i="7" s="1"/>
  <c r="BJ88" i="7" a="1"/>
  <c r="BJ88" i="7" s="1"/>
  <c r="BJ79" i="7" a="1"/>
  <c r="BJ79" i="7" s="1"/>
  <c r="BJ76" i="7" a="1"/>
  <c r="BJ76" i="7" s="1"/>
  <c r="BJ72" i="7" a="1"/>
  <c r="BJ72" i="7" s="1"/>
  <c r="BJ193" i="7" a="1"/>
  <c r="BJ193" i="7" s="1"/>
  <c r="BJ164" i="7" a="1"/>
  <c r="BJ164" i="7" s="1"/>
  <c r="BJ115" i="7" a="1"/>
  <c r="BJ115" i="7" s="1"/>
  <c r="BJ91" i="7" a="1"/>
  <c r="BJ91" i="7" s="1"/>
  <c r="BJ203" i="7" a="1"/>
  <c r="BJ203" i="7" s="1"/>
  <c r="BJ168" i="7" a="1"/>
  <c r="BJ168" i="7" s="1"/>
  <c r="BJ105" i="7" a="1"/>
  <c r="BJ105" i="7" s="1"/>
  <c r="BJ318" i="7" a="1"/>
  <c r="BJ318" i="7" s="1"/>
  <c r="BJ86" i="7" a="1"/>
  <c r="BJ86" i="7" s="1"/>
  <c r="BJ261" i="7" a="1"/>
  <c r="BJ261" i="7" s="1"/>
  <c r="BJ169" i="7" a="1"/>
  <c r="BJ169" i="7" s="1"/>
  <c r="BJ204" i="7" a="1"/>
  <c r="BJ204" i="7" s="1"/>
  <c r="BJ162" i="7" a="1"/>
  <c r="BJ162" i="7" s="1"/>
  <c r="BJ101" i="7" a="1"/>
  <c r="BJ101" i="7" s="1"/>
  <c r="BJ177" i="7" a="1"/>
  <c r="BJ177" i="7" s="1"/>
  <c r="AF5" i="7"/>
  <c r="AE357" i="7" a="1"/>
  <c r="AE357" i="7" s="1"/>
  <c r="AE331" i="7" a="1"/>
  <c r="AE331" i="7" s="1"/>
  <c r="AE342" i="7" a="1"/>
  <c r="AE342" i="7" s="1"/>
  <c r="AE340" i="7" a="1"/>
  <c r="AE340" i="7" s="1"/>
  <c r="AE356" i="7" a="1"/>
  <c r="AE356" i="7" s="1"/>
  <c r="AE284" i="7" a="1"/>
  <c r="AE284" i="7" s="1"/>
  <c r="AE304" i="7" a="1"/>
  <c r="AE304" i="7" s="1"/>
  <c r="AE339" i="7" a="1"/>
  <c r="AE339" i="7" s="1"/>
  <c r="AE259" i="7" a="1"/>
  <c r="AE259" i="7" s="1"/>
  <c r="AE210" i="7" a="1"/>
  <c r="AE210" i="7" s="1"/>
  <c r="AE311" i="7" a="1"/>
  <c r="AE311" i="7" s="1"/>
  <c r="AE307" i="7" a="1"/>
  <c r="AE307" i="7" s="1"/>
  <c r="AE241" i="7" a="1"/>
  <c r="AE241" i="7" s="1"/>
  <c r="AE281" i="7" a="1"/>
  <c r="AE281" i="7" s="1"/>
  <c r="AE271" i="7" a="1"/>
  <c r="AE271" i="7" s="1"/>
  <c r="AE269" i="7" a="1"/>
  <c r="AE269" i="7" s="1"/>
  <c r="AE235" i="7" a="1"/>
  <c r="AE235" i="7" s="1"/>
  <c r="AE250" i="7" a="1"/>
  <c r="AE250" i="7" s="1"/>
  <c r="AE179" i="7" a="1"/>
  <c r="AE179" i="7" s="1"/>
  <c r="AE251" i="7" a="1"/>
  <c r="AE251" i="7" s="1"/>
  <c r="AE165" i="7" a="1"/>
  <c r="AE165" i="7" s="1"/>
  <c r="AE170" i="7" a="1"/>
  <c r="AE170" i="7" s="1"/>
  <c r="AE224" i="7" a="1"/>
  <c r="AE224" i="7" s="1"/>
  <c r="AE182" i="7" a="1"/>
  <c r="AE182" i="7" s="1"/>
  <c r="AE177" i="7" a="1"/>
  <c r="AE177" i="7" s="1"/>
  <c r="AE103" i="7" a="1"/>
  <c r="AE103" i="7" s="1"/>
  <c r="AE108" i="7" a="1"/>
  <c r="AE108" i="7" s="1"/>
  <c r="AE134" i="7" a="1"/>
  <c r="AE134" i="7" s="1"/>
  <c r="AE159" i="7" a="1"/>
  <c r="AE159" i="7" s="1"/>
  <c r="AE96" i="7" a="1"/>
  <c r="AE96" i="7" s="1"/>
  <c r="AE138" i="7" a="1"/>
  <c r="AE138" i="7" s="1"/>
  <c r="AE59" i="7" a="1"/>
  <c r="AE59" i="7" s="1"/>
  <c r="AE99" i="7" a="1"/>
  <c r="AE99" i="7" s="1"/>
  <c r="AE178" i="7" a="1"/>
  <c r="AE178" i="7" s="1"/>
  <c r="AE106" i="7" a="1"/>
  <c r="AE106" i="7" s="1"/>
  <c r="AE104" i="7" a="1"/>
  <c r="AE104" i="7" s="1"/>
  <c r="AE35" i="7" a="1"/>
  <c r="AE35" i="7" s="1"/>
  <c r="AE24" i="7" a="1"/>
  <c r="AE24" i="7" s="1"/>
  <c r="AE46" i="7" a="1"/>
  <c r="AE46" i="7" s="1"/>
  <c r="AE41" i="7" a="1"/>
  <c r="AE41" i="7" s="1"/>
  <c r="AE67" i="7" a="1"/>
  <c r="AE67" i="7" s="1"/>
  <c r="AE13" i="7" a="1"/>
  <c r="AE13" i="7" s="1"/>
  <c r="AE53" i="7" a="1"/>
  <c r="AE53" i="7" s="1"/>
  <c r="AE12" i="7" a="1"/>
  <c r="AE12" i="7" s="1"/>
  <c r="AE34" i="7" a="1"/>
  <c r="AE34" i="7" s="1"/>
  <c r="AE355" i="7" a="1"/>
  <c r="AE355" i="7" s="1"/>
  <c r="AE329" i="7" a="1"/>
  <c r="AE329" i="7" s="1"/>
  <c r="AE322" i="7" a="1"/>
  <c r="AE322" i="7" s="1"/>
  <c r="AE368" i="7" a="1"/>
  <c r="AE368" i="7" s="1"/>
  <c r="AE349" i="7" a="1"/>
  <c r="AE349" i="7" s="1"/>
  <c r="AE328" i="7" a="1"/>
  <c r="AE328" i="7" s="1"/>
  <c r="AE324" i="7" a="1"/>
  <c r="AE324" i="7" s="1"/>
  <c r="AE330" i="7" a="1"/>
  <c r="AE330" i="7" s="1"/>
  <c r="AE248" i="7" a="1"/>
  <c r="AE248" i="7" s="1"/>
  <c r="AE208" i="7" a="1"/>
  <c r="AE208" i="7" s="1"/>
  <c r="AE297" i="7" a="1"/>
  <c r="AE297" i="7" s="1"/>
  <c r="AE306" i="7" a="1"/>
  <c r="AE306" i="7" s="1"/>
  <c r="AE230" i="7" a="1"/>
  <c r="AE230" i="7" s="1"/>
  <c r="AE276" i="7" a="1"/>
  <c r="AE276" i="7" s="1"/>
  <c r="AE268" i="7" a="1"/>
  <c r="AE268" i="7" s="1"/>
  <c r="AE258" i="7" a="1"/>
  <c r="AE258" i="7" s="1"/>
  <c r="AE205" i="7" a="1"/>
  <c r="AE205" i="7" s="1"/>
  <c r="AE174" i="7" a="1"/>
  <c r="AE174" i="7" s="1"/>
  <c r="AE239" i="7" a="1"/>
  <c r="AE239" i="7" s="1"/>
  <c r="AE153" i="7" a="1"/>
  <c r="AE153" i="7" s="1"/>
  <c r="AE167" i="7" a="1"/>
  <c r="AE167" i="7" s="1"/>
  <c r="AE209" i="7" a="1"/>
  <c r="AE209" i="7" s="1"/>
  <c r="AE156" i="7" a="1"/>
  <c r="AE156" i="7" s="1"/>
  <c r="AE98" i="7" a="1"/>
  <c r="AE98" i="7" s="1"/>
  <c r="AE123" i="7" a="1"/>
  <c r="AE123" i="7" s="1"/>
  <c r="AE222" i="7" a="1"/>
  <c r="AE222" i="7" s="1"/>
  <c r="AE54" i="7" a="1"/>
  <c r="AE54" i="7" s="1"/>
  <c r="AE144" i="7" a="1"/>
  <c r="AE144" i="7" s="1"/>
  <c r="AE94" i="7" a="1"/>
  <c r="AE94" i="7" s="1"/>
  <c r="AE22" i="7" a="1"/>
  <c r="AE22" i="7" s="1"/>
  <c r="AE213" i="7" a="1"/>
  <c r="AE213" i="7" s="1"/>
  <c r="AE11" i="7" a="1"/>
  <c r="AE11" i="7" s="1"/>
  <c r="AE10" i="7" a="1"/>
  <c r="AE10" i="7" s="1"/>
  <c r="AE237" i="7" a="1"/>
  <c r="AE237" i="7" s="1"/>
  <c r="AE171" i="7" a="1"/>
  <c r="AE171" i="7" s="1"/>
  <c r="AE97" i="7" a="1"/>
  <c r="AE97" i="7" s="1"/>
  <c r="AE146" i="7" a="1"/>
  <c r="AE146" i="7" s="1"/>
  <c r="AE127" i="7" a="1"/>
  <c r="AE127" i="7" s="1"/>
  <c r="AE93" i="7" a="1"/>
  <c r="AE93" i="7" s="1"/>
  <c r="AE95" i="7" a="1"/>
  <c r="AE95" i="7" s="1"/>
  <c r="AE30" i="7" a="1"/>
  <c r="AE30" i="7" s="1"/>
  <c r="AE39" i="7" a="1"/>
  <c r="AE39" i="7" s="1"/>
  <c r="AE61" i="7" a="1"/>
  <c r="AE61" i="7" s="1"/>
  <c r="AE27" i="7" a="1"/>
  <c r="AE27" i="7" s="1"/>
  <c r="AE31" i="7" a="1"/>
  <c r="AE31" i="7" s="1"/>
  <c r="AE369" i="7" a="1"/>
  <c r="AE369" i="7" s="1"/>
  <c r="AE353" i="7" a="1"/>
  <c r="AE353" i="7" s="1"/>
  <c r="AE327" i="7" a="1"/>
  <c r="AE327" i="7" s="1"/>
  <c r="AE350" i="7" a="1"/>
  <c r="AE350" i="7" s="1"/>
  <c r="AE358" i="7" a="1"/>
  <c r="AE358" i="7" s="1"/>
  <c r="AE341" i="7" a="1"/>
  <c r="AE341" i="7" s="1"/>
  <c r="AE315" i="7" a="1"/>
  <c r="AE315" i="7" s="1"/>
  <c r="AE319" i="7" a="1"/>
  <c r="AE319" i="7" s="1"/>
  <c r="AE298" i="7" a="1"/>
  <c r="AE298" i="7" s="1"/>
  <c r="AE243" i="7" a="1"/>
  <c r="AE243" i="7" s="1"/>
  <c r="AE206" i="7" a="1"/>
  <c r="AE206" i="7" s="1"/>
  <c r="AE291" i="7" a="1"/>
  <c r="AE291" i="7" s="1"/>
  <c r="AE301" i="7" a="1"/>
  <c r="AE301" i="7" s="1"/>
  <c r="AE229" i="7" a="1"/>
  <c r="AE229" i="7" s="1"/>
  <c r="AE266" i="7" a="1"/>
  <c r="AE266" i="7" s="1"/>
  <c r="AE267" i="7" a="1"/>
  <c r="AE267" i="7" s="1"/>
  <c r="AE257" i="7" a="1"/>
  <c r="AE257" i="7" s="1"/>
  <c r="AE201" i="7" a="1"/>
  <c r="AE201" i="7" s="1"/>
  <c r="AE228" i="7" a="1"/>
  <c r="AE228" i="7" s="1"/>
  <c r="AE302" i="7" a="1"/>
  <c r="AE302" i="7" s="1"/>
  <c r="AE221" i="7" a="1"/>
  <c r="AE221" i="7" s="1"/>
  <c r="AE260" i="7" a="1"/>
  <c r="AE260" i="7" s="1"/>
  <c r="AE166" i="7" a="1"/>
  <c r="AE166" i="7" s="1"/>
  <c r="AE193" i="7" a="1"/>
  <c r="AE193" i="7" s="1"/>
  <c r="AE151" i="7" a="1"/>
  <c r="AE151" i="7" s="1"/>
  <c r="AE200" i="7" a="1"/>
  <c r="AE200" i="7" s="1"/>
  <c r="AE87" i="7" a="1"/>
  <c r="AE87" i="7" s="1"/>
  <c r="AE92" i="7" a="1"/>
  <c r="AE92" i="7" s="1"/>
  <c r="AE118" i="7" a="1"/>
  <c r="AE118" i="7" s="1"/>
  <c r="AE141" i="7" a="1"/>
  <c r="AE141" i="7" s="1"/>
  <c r="AE191" i="7" a="1"/>
  <c r="AE191" i="7" s="1"/>
  <c r="AE122" i="7" a="1"/>
  <c r="AE122" i="7" s="1"/>
  <c r="AE43" i="7" a="1"/>
  <c r="AE43" i="7" s="1"/>
  <c r="AE90" i="7" a="1"/>
  <c r="AE90" i="7" s="1"/>
  <c r="AE219" i="7" a="1"/>
  <c r="AE219" i="7" s="1"/>
  <c r="AE116" i="7" a="1"/>
  <c r="AE116" i="7" s="1"/>
  <c r="AE194" i="7" a="1"/>
  <c r="AE194" i="7" s="1"/>
  <c r="AE121" i="7" a="1"/>
  <c r="AE121" i="7" s="1"/>
  <c r="AE186" i="7" a="1"/>
  <c r="AE186" i="7" s="1"/>
  <c r="AE109" i="7" a="1"/>
  <c r="AE109" i="7" s="1"/>
  <c r="AE76" i="7" a="1"/>
  <c r="AE76" i="7" s="1"/>
  <c r="AE44" i="7" a="1"/>
  <c r="AE44" i="7" s="1"/>
  <c r="AE115" i="7" a="1"/>
  <c r="AE115" i="7" s="1"/>
  <c r="AE105" i="7" a="1"/>
  <c r="AE105" i="7" s="1"/>
  <c r="AE50" i="7" a="1"/>
  <c r="AE50" i="7" s="1"/>
  <c r="AE9" i="7"/>
  <c r="AE361" i="7" a="1"/>
  <c r="AE361" i="7" s="1"/>
  <c r="AE335" i="7" a="1"/>
  <c r="AE335" i="7" s="1"/>
  <c r="AE352" i="7" a="1"/>
  <c r="AE352" i="7" s="1"/>
  <c r="AE362" i="7" a="1"/>
  <c r="AE362" i="7" s="1"/>
  <c r="AE338" i="7" a="1"/>
  <c r="AE338" i="7" s="1"/>
  <c r="AE300" i="7" a="1"/>
  <c r="AE300" i="7" s="1"/>
  <c r="AE320" i="7" a="1"/>
  <c r="AE320" i="7" s="1"/>
  <c r="AE313" i="7" a="1"/>
  <c r="AE313" i="7" s="1"/>
  <c r="AE275" i="7" a="1"/>
  <c r="AE275" i="7" s="1"/>
  <c r="AE214" i="7" a="1"/>
  <c r="AE214" i="7" s="1"/>
  <c r="AE279" i="7" a="1"/>
  <c r="AE279" i="7" s="1"/>
  <c r="AE318" i="7" a="1"/>
  <c r="AE318" i="7" s="1"/>
  <c r="AE253" i="7" a="1"/>
  <c r="AE253" i="7" s="1"/>
  <c r="AE285" i="7" a="1"/>
  <c r="AE285" i="7" s="1"/>
  <c r="AE296" i="7" a="1"/>
  <c r="AE296" i="7" s="1"/>
  <c r="AE334" i="7" a="1"/>
  <c r="AE334" i="7" s="1"/>
  <c r="AE270" i="7" a="1"/>
  <c r="AE270" i="7" s="1"/>
  <c r="AE169" i="7" a="1"/>
  <c r="AE169" i="7" s="1"/>
  <c r="AE195" i="7" a="1"/>
  <c r="AE195" i="7" s="1"/>
  <c r="AE295" i="7" a="1"/>
  <c r="AE295" i="7" s="1"/>
  <c r="AE181" i="7" a="1"/>
  <c r="AE181" i="7" s="1"/>
  <c r="AE198" i="7" a="1"/>
  <c r="AE198" i="7" s="1"/>
  <c r="AE145" i="7" a="1"/>
  <c r="AE145" i="7" s="1"/>
  <c r="AE152" i="7" a="1"/>
  <c r="AE152" i="7" s="1"/>
  <c r="AE211" i="7" a="1"/>
  <c r="AE211" i="7" s="1"/>
  <c r="AE119" i="7" a="1"/>
  <c r="AE119" i="7" s="1"/>
  <c r="AE124" i="7" a="1"/>
  <c r="AE124" i="7" s="1"/>
  <c r="AE140" i="7" a="1"/>
  <c r="AE140" i="7" s="1"/>
  <c r="AE86" i="7" a="1"/>
  <c r="AE86" i="7" s="1"/>
  <c r="AE112" i="7" a="1"/>
  <c r="AE112" i="7" s="1"/>
  <c r="AE154" i="7" a="1"/>
  <c r="AE154" i="7" s="1"/>
  <c r="AE75" i="7" a="1"/>
  <c r="AE75" i="7" s="1"/>
  <c r="AE69" i="7" a="1"/>
  <c r="AE69" i="7" s="1"/>
  <c r="AE47" i="7" a="1"/>
  <c r="AE47" i="7" s="1"/>
  <c r="AE131" i="7" a="1"/>
  <c r="AE131" i="7" s="1"/>
  <c r="AE189" i="7" a="1"/>
  <c r="AE189" i="7" s="1"/>
  <c r="AE51" i="7" a="1"/>
  <c r="AE51" i="7" s="1"/>
  <c r="AE40" i="7" a="1"/>
  <c r="AE40" i="7" s="1"/>
  <c r="AE71" i="7" a="1"/>
  <c r="AE71" i="7" s="1"/>
  <c r="AE52" i="7" a="1"/>
  <c r="AE52" i="7" s="1"/>
  <c r="AE126" i="7" a="1"/>
  <c r="AE126" i="7" s="1"/>
  <c r="AE17" i="7" a="1"/>
  <c r="AE17" i="7" s="1"/>
  <c r="AE56" i="7" a="1"/>
  <c r="AE56" i="7" s="1"/>
  <c r="AE16" i="7" a="1"/>
  <c r="AE16" i="7" s="1"/>
  <c r="AE28" i="7" a="1"/>
  <c r="AE28" i="7" s="1"/>
  <c r="BK5" i="7"/>
  <c r="AE359" i="7" a="1"/>
  <c r="AE359" i="7" s="1"/>
  <c r="AE333" i="7" a="1"/>
  <c r="AE333" i="7" s="1"/>
  <c r="AE345" i="7" a="1"/>
  <c r="AE345" i="7" s="1"/>
  <c r="AE360" i="7" a="1"/>
  <c r="AE360" i="7" s="1"/>
  <c r="AE364" i="7" a="1"/>
  <c r="AE364" i="7" s="1"/>
  <c r="AE289" i="7" a="1"/>
  <c r="AE289" i="7" s="1"/>
  <c r="AE309" i="7" a="1"/>
  <c r="AE309" i="7" s="1"/>
  <c r="AE308" i="7" a="1"/>
  <c r="AE308" i="7" s="1"/>
  <c r="AE264" i="7" a="1"/>
  <c r="AE264" i="7" s="1"/>
  <c r="AE212" i="7" a="1"/>
  <c r="AE212" i="7" s="1"/>
  <c r="AE317" i="7" a="1"/>
  <c r="AE317" i="7" s="1"/>
  <c r="AE312" i="7" a="1"/>
  <c r="AE312" i="7" s="1"/>
  <c r="AE242" i="7" a="1"/>
  <c r="AE242" i="7" s="1"/>
  <c r="AE282" i="7" a="1"/>
  <c r="AE282" i="7" s="1"/>
  <c r="AE277" i="7" a="1"/>
  <c r="AE277" i="7" s="1"/>
  <c r="AE283" i="7" a="1"/>
  <c r="AE283" i="7" s="1"/>
  <c r="AE247" i="7" a="1"/>
  <c r="AE247" i="7" s="1"/>
  <c r="AE164" i="7" a="1"/>
  <c r="AE164" i="7" s="1"/>
  <c r="AE190" i="7" a="1"/>
  <c r="AE190" i="7" s="1"/>
  <c r="AE262" i="7" a="1"/>
  <c r="AE262" i="7" s="1"/>
  <c r="AE173" i="7" a="1"/>
  <c r="AE173" i="7" s="1"/>
  <c r="AE187" i="7" a="1"/>
  <c r="AE187" i="7" s="1"/>
  <c r="AE238" i="7" a="1"/>
  <c r="AE238" i="7" s="1"/>
  <c r="AE199" i="7" a="1"/>
  <c r="AE199" i="7" s="1"/>
  <c r="AE188" i="7" a="1"/>
  <c r="AE188" i="7" s="1"/>
  <c r="AE114" i="7" a="1"/>
  <c r="AE114" i="7" s="1"/>
  <c r="AE113" i="7" a="1"/>
  <c r="AE113" i="7" s="1"/>
  <c r="AE139" i="7" a="1"/>
  <c r="AE139" i="7" s="1"/>
  <c r="AE183" i="7" a="1"/>
  <c r="AE183" i="7" s="1"/>
  <c r="AE101" i="7" a="1"/>
  <c r="AE101" i="7" s="1"/>
  <c r="AE142" i="7" a="1"/>
  <c r="AE142" i="7" s="1"/>
  <c r="AE70" i="7" a="1"/>
  <c r="AE70" i="7" s="1"/>
  <c r="AE64" i="7" a="1"/>
  <c r="AE64" i="7" s="1"/>
  <c r="AE42" i="7" a="1"/>
  <c r="AE42" i="7" s="1"/>
  <c r="AE125" i="7" a="1"/>
  <c r="AE125" i="7" s="1"/>
  <c r="AE150" i="7" a="1"/>
  <c r="AE150" i="7" s="1"/>
  <c r="AE48" i="7" a="1"/>
  <c r="AE48" i="7" s="1"/>
  <c r="AE29" i="7" a="1"/>
  <c r="AE29" i="7" s="1"/>
  <c r="AE68" i="7" a="1"/>
  <c r="AE68" i="7" s="1"/>
  <c r="AE49" i="7" a="1"/>
  <c r="AE49" i="7" s="1"/>
  <c r="AE78" i="7" a="1"/>
  <c r="AE78" i="7" s="1"/>
  <c r="AE15" i="7" a="1"/>
  <c r="AE15" i="7" s="1"/>
  <c r="AE32" i="7" a="1"/>
  <c r="AE32" i="7" s="1"/>
  <c r="AE14" i="7" a="1"/>
  <c r="AE14" i="7" s="1"/>
  <c r="AE25" i="7" a="1"/>
  <c r="AE25" i="7" s="1"/>
  <c r="AE351" i="7" a="1"/>
  <c r="AE351" i="7" s="1"/>
  <c r="AE332" i="7" a="1"/>
  <c r="AE332" i="7" s="1"/>
  <c r="AE299" i="7" a="1"/>
  <c r="AE299" i="7" s="1"/>
  <c r="AE232" i="7" a="1"/>
  <c r="AE232" i="7" s="1"/>
  <c r="AE273" i="7" a="1"/>
  <c r="AE273" i="7" s="1"/>
  <c r="AE254" i="7" a="1"/>
  <c r="AE254" i="7" s="1"/>
  <c r="AE196" i="7" a="1"/>
  <c r="AE196" i="7" s="1"/>
  <c r="AE234" i="7" a="1"/>
  <c r="AE234" i="7" s="1"/>
  <c r="AE149" i="7" a="1"/>
  <c r="AE149" i="7" s="1"/>
  <c r="AE162" i="7" a="1"/>
  <c r="AE162" i="7" s="1"/>
  <c r="AE148" i="7" a="1"/>
  <c r="AE148" i="7" s="1"/>
  <c r="AE160" i="7" a="1"/>
  <c r="AE160" i="7" s="1"/>
  <c r="AE74" i="7" a="1"/>
  <c r="AE74" i="7" s="1"/>
  <c r="AE202" i="7" a="1"/>
  <c r="AE202" i="7" s="1"/>
  <c r="AE89" i="7" a="1"/>
  <c r="AE89" i="7" s="1"/>
  <c r="AE37" i="7" a="1"/>
  <c r="AE37" i="7" s="1"/>
  <c r="AE18" i="7" a="1"/>
  <c r="AE18" i="7" s="1"/>
  <c r="AE344" i="7" a="1"/>
  <c r="AE344" i="7" s="1"/>
  <c r="AE346" i="7" a="1"/>
  <c r="AE346" i="7" s="1"/>
  <c r="AE347" i="7" a="1"/>
  <c r="AE347" i="7" s="1"/>
  <c r="AE227" i="7" a="1"/>
  <c r="AE227" i="7" s="1"/>
  <c r="AE293" i="7" a="1"/>
  <c r="AE293" i="7" s="1"/>
  <c r="AE231" i="7" a="1"/>
  <c r="AE231" i="7" s="1"/>
  <c r="AE185" i="7" a="1"/>
  <c r="AE185" i="7" s="1"/>
  <c r="AE203" i="7" a="1"/>
  <c r="AE203" i="7" s="1"/>
  <c r="AE147" i="7" a="1"/>
  <c r="AE147" i="7" s="1"/>
  <c r="AE135" i="7" a="1"/>
  <c r="AE135" i="7" s="1"/>
  <c r="AE107" i="7" a="1"/>
  <c r="AE107" i="7" s="1"/>
  <c r="AE155" i="7" a="1"/>
  <c r="AE155" i="7" s="1"/>
  <c r="AE63" i="7" a="1"/>
  <c r="AE63" i="7" s="1"/>
  <c r="AE132" i="7" a="1"/>
  <c r="AE132" i="7" s="1"/>
  <c r="AE79" i="7" a="1"/>
  <c r="AE79" i="7" s="1"/>
  <c r="AE21" i="7" a="1"/>
  <c r="AE21" i="7" s="1"/>
  <c r="AE23" i="7" a="1"/>
  <c r="AE23" i="7" s="1"/>
  <c r="AE365" i="7" a="1"/>
  <c r="AE365" i="7" s="1"/>
  <c r="AE348" i="7" a="1"/>
  <c r="AE348" i="7" s="1"/>
  <c r="AE305" i="7" a="1"/>
  <c r="AE305" i="7" s="1"/>
  <c r="AE286" i="7" a="1"/>
  <c r="AE286" i="7" s="1"/>
  <c r="AE290" i="7" a="1"/>
  <c r="AE290" i="7" s="1"/>
  <c r="AE215" i="7" a="1"/>
  <c r="AE215" i="7" s="1"/>
  <c r="AE245" i="7" a="1"/>
  <c r="AE245" i="7" s="1"/>
  <c r="AE261" i="7" a="1"/>
  <c r="AE261" i="7" s="1"/>
  <c r="AE225" i="7" a="1"/>
  <c r="AE225" i="7" s="1"/>
  <c r="AE233" i="7" a="1"/>
  <c r="AE233" i="7" s="1"/>
  <c r="AE172" i="7" a="1"/>
  <c r="AE172" i="7" s="1"/>
  <c r="AE117" i="7" a="1"/>
  <c r="AE117" i="7" s="1"/>
  <c r="AE100" i="7" a="1"/>
  <c r="AE100" i="7" s="1"/>
  <c r="AE110" i="7" a="1"/>
  <c r="AE110" i="7" s="1"/>
  <c r="AE57" i="7" a="1"/>
  <c r="AE57" i="7" s="1"/>
  <c r="AE55" i="7" a="1"/>
  <c r="AE55" i="7" s="1"/>
  <c r="AE33" i="7" a="1"/>
  <c r="AE33" i="7" s="1"/>
  <c r="AE336" i="7" a="1"/>
  <c r="AE336" i="7" s="1"/>
  <c r="AE343" i="7" a="1"/>
  <c r="AE343" i="7" s="1"/>
  <c r="AE314" i="7" a="1"/>
  <c r="AE314" i="7" s="1"/>
  <c r="AE216" i="7" a="1"/>
  <c r="AE216" i="7" s="1"/>
  <c r="AE292" i="7" a="1"/>
  <c r="AE292" i="7" s="1"/>
  <c r="AE256" i="7" a="1"/>
  <c r="AE256" i="7" s="1"/>
  <c r="AE180" i="7" a="1"/>
  <c r="AE180" i="7" s="1"/>
  <c r="AE192" i="7" a="1"/>
  <c r="AE192" i="7" s="1"/>
  <c r="AE176" i="7" a="1"/>
  <c r="AE176" i="7" s="1"/>
  <c r="AE130" i="7" a="1"/>
  <c r="AE130" i="7" s="1"/>
  <c r="AE102" i="7" a="1"/>
  <c r="AE102" i="7" s="1"/>
  <c r="AE111" i="7" a="1"/>
  <c r="AE111" i="7" s="1"/>
  <c r="AE58" i="7" a="1"/>
  <c r="AE58" i="7" s="1"/>
  <c r="AE77" i="7" a="1"/>
  <c r="AE77" i="7" s="1"/>
  <c r="AE84" i="7" a="1"/>
  <c r="AE84" i="7" s="1"/>
  <c r="AE19" i="7" a="1"/>
  <c r="AE19" i="7" s="1"/>
  <c r="AE45" i="7" a="1"/>
  <c r="AE45" i="7" s="1"/>
  <c r="AE323" i="7" a="1"/>
  <c r="AE323" i="7" s="1"/>
  <c r="AE354" i="7" a="1"/>
  <c r="AE354" i="7" s="1"/>
  <c r="AE288" i="7" a="1"/>
  <c r="AE288" i="7" s="1"/>
  <c r="AE244" i="7" a="1"/>
  <c r="AE244" i="7" s="1"/>
  <c r="AE220" i="7" a="1"/>
  <c r="AE220" i="7" s="1"/>
  <c r="AE249" i="7" a="1"/>
  <c r="AE249" i="7" s="1"/>
  <c r="AE263" i="7" a="1"/>
  <c r="AE263" i="7" s="1"/>
  <c r="AE133" i="7" a="1"/>
  <c r="AE133" i="7" s="1"/>
  <c r="AE137" i="7" a="1"/>
  <c r="AE137" i="7" s="1"/>
  <c r="AE60" i="7" a="1"/>
  <c r="AE60" i="7" s="1"/>
  <c r="AE81" i="7" a="1"/>
  <c r="AE81" i="7" s="1"/>
  <c r="AE367" i="7" a="1"/>
  <c r="AE367" i="7" s="1"/>
  <c r="AE321" i="7" a="1"/>
  <c r="AE321" i="7" s="1"/>
  <c r="AE287" i="7" a="1"/>
  <c r="AE287" i="7" s="1"/>
  <c r="AE274" i="7" a="1"/>
  <c r="AE274" i="7" s="1"/>
  <c r="AE246" i="7" a="1"/>
  <c r="AE246" i="7" s="1"/>
  <c r="AE207" i="7" a="1"/>
  <c r="AE207" i="7" s="1"/>
  <c r="AE252" i="7" a="1"/>
  <c r="AE252" i="7" s="1"/>
  <c r="AE129" i="7" a="1"/>
  <c r="AE129" i="7" s="1"/>
  <c r="AE197" i="7" a="1"/>
  <c r="AE197" i="7" s="1"/>
  <c r="AE66" i="7" a="1"/>
  <c r="AE66" i="7" s="1"/>
  <c r="AE72" i="7" a="1"/>
  <c r="AE72" i="7" s="1"/>
  <c r="AE325" i="7" a="1"/>
  <c r="AE325" i="7" s="1"/>
  <c r="AE366" i="7" a="1"/>
  <c r="AE366" i="7" s="1"/>
  <c r="AE303" i="7" a="1"/>
  <c r="AE303" i="7" s="1"/>
  <c r="AE204" i="7" a="1"/>
  <c r="AE204" i="7" s="1"/>
  <c r="AE272" i="7" a="1"/>
  <c r="AE272" i="7" s="1"/>
  <c r="AE255" i="7" a="1"/>
  <c r="AE255" i="7" s="1"/>
  <c r="AE226" i="7" a="1"/>
  <c r="AE226" i="7" s="1"/>
  <c r="AE184" i="7" a="1"/>
  <c r="AE184" i="7" s="1"/>
  <c r="AE168" i="7" a="1"/>
  <c r="AE168" i="7" s="1"/>
  <c r="AE82" i="7" a="1"/>
  <c r="AE82" i="7" s="1"/>
  <c r="AE91" i="7" a="1"/>
  <c r="AE91" i="7" s="1"/>
  <c r="AE143" i="7" a="1"/>
  <c r="AE143" i="7" s="1"/>
  <c r="AE161" i="7" a="1"/>
  <c r="AE161" i="7" s="1"/>
  <c r="AE62" i="7" a="1"/>
  <c r="AE62" i="7" s="1"/>
  <c r="AE73" i="7" a="1"/>
  <c r="AE73" i="7" s="1"/>
  <c r="AE26" i="7" a="1"/>
  <c r="AE26" i="7" s="1"/>
  <c r="AE36" i="7" a="1"/>
  <c r="AE36" i="7" s="1"/>
  <c r="AE326" i="7" a="1"/>
  <c r="AE326" i="7" s="1"/>
  <c r="AE218" i="7" a="1"/>
  <c r="AE218" i="7" s="1"/>
  <c r="AE157" i="7" a="1"/>
  <c r="AE157" i="7" s="1"/>
  <c r="AE85" i="7" a="1"/>
  <c r="AE85" i="7" s="1"/>
  <c r="AE80" i="7" a="1"/>
  <c r="AE80" i="7" s="1"/>
  <c r="AE316" i="7" a="1"/>
  <c r="AE316" i="7" s="1"/>
  <c r="AE217" i="7" a="1"/>
  <c r="AE217" i="7" s="1"/>
  <c r="AE236" i="7" a="1"/>
  <c r="AE236" i="7" s="1"/>
  <c r="AE128" i="7" a="1"/>
  <c r="AE128" i="7" s="1"/>
  <c r="AE136" i="7" a="1"/>
  <c r="AE136" i="7" s="1"/>
  <c r="AE65" i="7" a="1"/>
  <c r="AE65" i="7" s="1"/>
  <c r="AE363" i="7" a="1"/>
  <c r="AE363" i="7" s="1"/>
  <c r="AE337" i="7" a="1"/>
  <c r="AE337" i="7" s="1"/>
  <c r="AE310" i="7" a="1"/>
  <c r="AE310" i="7" s="1"/>
  <c r="AE280" i="7" a="1"/>
  <c r="AE280" i="7" s="1"/>
  <c r="AE278" i="7" a="1"/>
  <c r="AE278" i="7" s="1"/>
  <c r="AE265" i="7" a="1"/>
  <c r="AE265" i="7" s="1"/>
  <c r="AE294" i="7" a="1"/>
  <c r="AE294" i="7" s="1"/>
  <c r="AE240" i="7" a="1"/>
  <c r="AE240" i="7" s="1"/>
  <c r="AE158" i="7" a="1"/>
  <c r="AE158" i="7" s="1"/>
  <c r="AE223" i="7" a="1"/>
  <c r="AE223" i="7" s="1"/>
  <c r="AE163" i="7" a="1"/>
  <c r="AE163" i="7" s="1"/>
  <c r="AE175" i="7" a="1"/>
  <c r="AE175" i="7" s="1"/>
  <c r="AE88" i="7" a="1"/>
  <c r="AE88" i="7" s="1"/>
  <c r="AE83" i="7" a="1"/>
  <c r="AE83" i="7" s="1"/>
  <c r="AE120" i="7" a="1"/>
  <c r="AE120" i="7" s="1"/>
  <c r="AE38" i="7" a="1"/>
  <c r="AE38" i="7" s="1"/>
  <c r="AE20" i="7" a="1"/>
  <c r="AE20" i="7" s="1"/>
  <c r="EA26" i="7"/>
  <c r="EA19" i="7"/>
  <c r="EA92" i="7"/>
  <c r="EA45" i="7"/>
  <c r="EA122" i="7"/>
  <c r="EA276" i="7"/>
  <c r="EA162" i="7"/>
  <c r="EA42" i="7"/>
  <c r="EA232" i="7"/>
  <c r="EA155" i="7"/>
  <c r="EA241" i="7"/>
  <c r="EA336" i="7"/>
  <c r="EA87" i="7"/>
  <c r="EA213" i="7"/>
  <c r="EA285" i="7"/>
  <c r="EA249" i="7"/>
  <c r="EA218" i="7"/>
  <c r="EA319" i="7"/>
  <c r="EA345" i="7"/>
  <c r="BJ9" i="7"/>
  <c r="EA140" i="7"/>
  <c r="EA193" i="7"/>
  <c r="EA196" i="7"/>
  <c r="EA153" i="7"/>
  <c r="EA88" i="7"/>
  <c r="EA105" i="7"/>
  <c r="EA299" i="7"/>
  <c r="EA117" i="7"/>
  <c r="EA23" i="7"/>
  <c r="EA289" i="7"/>
  <c r="EA135" i="7"/>
  <c r="EA40" i="7"/>
  <c r="EA119" i="7"/>
  <c r="EA292" i="7"/>
  <c r="EA281" i="7"/>
  <c r="EA278" i="7"/>
  <c r="EA254" i="7"/>
  <c r="EA360" i="7"/>
  <c r="EA369" i="7"/>
  <c r="EA21" i="7"/>
  <c r="EA68" i="7"/>
  <c r="EA29" i="7"/>
  <c r="EA37" i="7"/>
  <c r="EA233" i="7"/>
  <c r="EA90" i="7"/>
  <c r="EA73" i="7"/>
  <c r="EA72" i="7"/>
  <c r="EA267" i="7"/>
  <c r="EA209" i="7"/>
  <c r="EA243" i="7"/>
  <c r="EA11" i="7"/>
  <c r="EA130" i="7"/>
  <c r="EA245" i="7"/>
  <c r="EA108" i="7"/>
  <c r="EA263" i="7"/>
  <c r="EA177" i="7"/>
  <c r="EA188" i="7"/>
  <c r="EA28" i="7"/>
  <c r="EA75" i="7"/>
  <c r="EA126" i="7"/>
  <c r="EA236" i="7"/>
  <c r="EA315" i="7"/>
  <c r="EA269" i="7"/>
  <c r="EA239" i="7"/>
  <c r="EA344" i="7"/>
  <c r="EA242" i="7"/>
  <c r="EA306" i="7"/>
  <c r="EA368" i="7"/>
  <c r="EA349" i="7"/>
  <c r="EA199" i="7"/>
  <c r="EA338" i="7"/>
  <c r="EA186" i="7"/>
  <c r="EA30" i="7"/>
  <c r="EA150" i="7"/>
  <c r="EA197" i="7"/>
  <c r="EA231" i="7"/>
  <c r="EA174" i="7"/>
  <c r="EA183" i="7"/>
  <c r="EA116" i="7"/>
  <c r="EA182" i="7"/>
  <c r="EA96" i="7"/>
  <c r="EA200" i="7"/>
  <c r="EA65" i="7"/>
  <c r="EA181" i="7"/>
  <c r="EA300" i="7"/>
  <c r="EA146" i="7"/>
  <c r="EA12" i="7"/>
  <c r="EA55" i="7"/>
  <c r="EA107" i="7"/>
  <c r="EA190" i="7"/>
  <c r="EA350" i="7"/>
  <c r="EA342" i="7"/>
  <c r="EA334" i="7"/>
  <c r="EA279" i="7"/>
  <c r="EA222" i="7"/>
  <c r="EA275" i="7"/>
  <c r="EA330" i="7"/>
  <c r="EA333" i="7"/>
  <c r="EA25" i="7"/>
  <c r="EA124" i="7"/>
  <c r="EA48" i="7"/>
  <c r="EA170" i="7"/>
  <c r="EA35" i="7"/>
  <c r="EA244" i="7"/>
  <c r="EA50" i="7"/>
  <c r="EA201" i="7"/>
  <c r="EA121" i="7"/>
  <c r="EA203" i="7"/>
  <c r="EA195" i="7"/>
  <c r="EA106" i="7"/>
  <c r="EA220" i="7"/>
  <c r="EA76" i="7"/>
  <c r="EA194" i="7"/>
  <c r="EA166" i="7"/>
  <c r="EA156" i="7"/>
  <c r="EA16" i="7"/>
  <c r="EA67" i="7"/>
  <c r="EA111" i="7"/>
  <c r="EA212" i="7"/>
  <c r="EA288" i="7"/>
  <c r="EA359" i="7"/>
  <c r="EA352" i="7"/>
  <c r="EA314" i="7"/>
  <c r="EA226" i="7"/>
  <c r="EA286" i="7"/>
  <c r="EA340" i="7"/>
  <c r="EA337" i="7"/>
  <c r="DZ5" i="7"/>
  <c r="EA80" i="7"/>
  <c r="EB9" i="7"/>
  <c r="EB369" i="7" s="1"/>
  <c r="EA142" i="7"/>
  <c r="EA57" i="7"/>
  <c r="EA145" i="7"/>
  <c r="EA253" i="7"/>
  <c r="EA41" i="7"/>
  <c r="EA204" i="7"/>
  <c r="EA100" i="7"/>
  <c r="EA77" i="7"/>
  <c r="EA208" i="7"/>
  <c r="EA110" i="7"/>
  <c r="EA304" i="7"/>
  <c r="EA248" i="7"/>
  <c r="EA261" i="7"/>
  <c r="EA85" i="7"/>
  <c r="EA149" i="7"/>
  <c r="EA252" i="7"/>
  <c r="EA86" i="7"/>
  <c r="EA172" i="7"/>
  <c r="EA328" i="7"/>
  <c r="EA187" i="7"/>
  <c r="EA167" i="7"/>
  <c r="EA343" i="7"/>
  <c r="EA43" i="7"/>
  <c r="EA79" i="7"/>
  <c r="EA115" i="7"/>
  <c r="EA179" i="7"/>
  <c r="EA274" i="7"/>
  <c r="EA367" i="7"/>
  <c r="EA362" i="7"/>
  <c r="EA327" i="7"/>
  <c r="EA271" i="7"/>
  <c r="EA354" i="7"/>
  <c r="EA230" i="7"/>
  <c r="EA266" i="7"/>
  <c r="EA332" i="7"/>
  <c r="EA305" i="7"/>
  <c r="EA341" i="7"/>
  <c r="EA3" i="7"/>
  <c r="EA15" i="7"/>
  <c r="EA14" i="7"/>
  <c r="EA109" i="7"/>
  <c r="EA120" i="7"/>
  <c r="EA184" i="7"/>
  <c r="EA152" i="7"/>
  <c r="EA139" i="7"/>
  <c r="EA112" i="7"/>
  <c r="EA62" i="7"/>
  <c r="EA180" i="7"/>
  <c r="EA148" i="7"/>
  <c r="EA39" i="7"/>
  <c r="EA175" i="7"/>
  <c r="EA192" i="7"/>
  <c r="EA358" i="7"/>
  <c r="EA33" i="7"/>
  <c r="EA129" i="7"/>
  <c r="EA205" i="7"/>
  <c r="EA34" i="7"/>
  <c r="EA128" i="7"/>
  <c r="EA273" i="7"/>
  <c r="EA346" i="7"/>
  <c r="EA366" i="7"/>
  <c r="EA215" i="7"/>
  <c r="EA24" i="7"/>
  <c r="EA59" i="7"/>
  <c r="EA99" i="7"/>
  <c r="EA147" i="7"/>
  <c r="EA235" i="7"/>
  <c r="EA287" i="7"/>
  <c r="EA302" i="7"/>
  <c r="EA282" i="7"/>
  <c r="EA217" i="7"/>
  <c r="EA301" i="7"/>
  <c r="EA214" i="7"/>
  <c r="EA250" i="7"/>
  <c r="EA297" i="7"/>
  <c r="EA335" i="7"/>
  <c r="EA321" i="7"/>
  <c r="EA357" i="7"/>
  <c r="EA93" i="7"/>
  <c r="EA164" i="7"/>
  <c r="EA81" i="7"/>
  <c r="EA219" i="7"/>
  <c r="EA27" i="7"/>
  <c r="EA114" i="7"/>
  <c r="EA123" i="7"/>
  <c r="EA56" i="7"/>
  <c r="EA224" i="7"/>
  <c r="EA89" i="7"/>
  <c r="EA66" i="7"/>
  <c r="EA163" i="7"/>
  <c r="EA49" i="7"/>
  <c r="EA159" i="7"/>
  <c r="EA173" i="7"/>
  <c r="EA264" i="7"/>
  <c r="EA293" i="7"/>
  <c r="EA74" i="7"/>
  <c r="EA132" i="7"/>
  <c r="EA225" i="7"/>
  <c r="EA44" i="7"/>
  <c r="EA127" i="7"/>
  <c r="EA227" i="7"/>
  <c r="EA272" i="7"/>
  <c r="EA240" i="7"/>
  <c r="EA157" i="7"/>
  <c r="EA294" i="7"/>
  <c r="EA32" i="7"/>
  <c r="EA63" i="7"/>
  <c r="EA95" i="7"/>
  <c r="EA136" i="7"/>
  <c r="EA211" i="7"/>
  <c r="EA290" i="7"/>
  <c r="EA355" i="7"/>
  <c r="EA347" i="7"/>
  <c r="EA284" i="7"/>
  <c r="EA228" i="7"/>
  <c r="EA280" i="7"/>
  <c r="EA206" i="7"/>
  <c r="EA238" i="7"/>
  <c r="EA270" i="7"/>
  <c r="EA322" i="7"/>
  <c r="EA364" i="7"/>
  <c r="EA329" i="7"/>
  <c r="EB349" i="7"/>
  <c r="EB364" i="7"/>
  <c r="EB316" i="7"/>
  <c r="EB292" i="7"/>
  <c r="EB274" i="7"/>
  <c r="EB227" i="7"/>
  <c r="EB168" i="7"/>
  <c r="EB347" i="7"/>
  <c r="EB267" i="7"/>
  <c r="EB215" i="7"/>
  <c r="EB239" i="7"/>
  <c r="EB245" i="7"/>
  <c r="EB339" i="7"/>
  <c r="EB225" i="7"/>
  <c r="EB106" i="7"/>
  <c r="EB12" i="7"/>
  <c r="EB105" i="7"/>
  <c r="EB299" i="7"/>
  <c r="EB162" i="7"/>
  <c r="EB222" i="7"/>
  <c r="EB122" i="7"/>
  <c r="EB224" i="7"/>
  <c r="EB45" i="7"/>
  <c r="EB46" i="7"/>
  <c r="EB119" i="7"/>
  <c r="EB121" i="7"/>
  <c r="EB29" i="7"/>
  <c r="EB109" i="7"/>
  <c r="EB20" i="7"/>
  <c r="EB27" i="7"/>
  <c r="EB70" i="7" l="1"/>
  <c r="EB69" i="7"/>
  <c r="EB61" i="7"/>
  <c r="EB14" i="7"/>
  <c r="EB104" i="7"/>
  <c r="EB23" i="7"/>
  <c r="EB87" i="7"/>
  <c r="EB108" i="7"/>
  <c r="EB254" i="7"/>
  <c r="EB41" i="7"/>
  <c r="EB211" i="7"/>
  <c r="EB111" i="7"/>
  <c r="EB202" i="7"/>
  <c r="EB151" i="7"/>
  <c r="EB264" i="7"/>
  <c r="EB95" i="7"/>
  <c r="EB11" i="7"/>
  <c r="EB96" i="7"/>
  <c r="EB212" i="7"/>
  <c r="EB279" i="7"/>
  <c r="EB244" i="7"/>
  <c r="EB187" i="7"/>
  <c r="EB214" i="7"/>
  <c r="EB350" i="7"/>
  <c r="EB342" i="7"/>
  <c r="EB164" i="7"/>
  <c r="EB216" i="7"/>
  <c r="EB334" i="7"/>
  <c r="EB288" i="7"/>
  <c r="EB312" i="7"/>
  <c r="EB360" i="7"/>
  <c r="EB345" i="7"/>
  <c r="EB154" i="7"/>
  <c r="EB71" i="7"/>
  <c r="EB30" i="7"/>
  <c r="EB115" i="7"/>
  <c r="EB16" i="7"/>
  <c r="EB147" i="7"/>
  <c r="EB79" i="7"/>
  <c r="EB90" i="7"/>
  <c r="EB251" i="7"/>
  <c r="EB66" i="7"/>
  <c r="EB170" i="7"/>
  <c r="EB198" i="7"/>
  <c r="EB31" i="7"/>
  <c r="EB150" i="7"/>
  <c r="EB33" i="7"/>
  <c r="EB130" i="7"/>
  <c r="EB301" i="7"/>
  <c r="EB186" i="7"/>
  <c r="EB298" i="7"/>
  <c r="EB262" i="7"/>
  <c r="EB294" i="7"/>
  <c r="EB310" i="7"/>
  <c r="EB132" i="7"/>
  <c r="EB176" i="7"/>
  <c r="EB259" i="7"/>
  <c r="EB335" i="7"/>
  <c r="EB326" i="7"/>
  <c r="EB328" i="7"/>
  <c r="EB313" i="7"/>
  <c r="EB357" i="7"/>
  <c r="EB26" i="7"/>
  <c r="EB76" i="7"/>
  <c r="EB81" i="7"/>
  <c r="EB193" i="7"/>
  <c r="EB48" i="7"/>
  <c r="EB246" i="7"/>
  <c r="EB113" i="7"/>
  <c r="EB101" i="7"/>
  <c r="EB40" i="7"/>
  <c r="EB77" i="7"/>
  <c r="EB183" i="7"/>
  <c r="EB210" i="7"/>
  <c r="EB62" i="7"/>
  <c r="EB161" i="7"/>
  <c r="EB53" i="7"/>
  <c r="EB138" i="7"/>
  <c r="EB273" i="7"/>
  <c r="EB218" i="7"/>
  <c r="EB134" i="7"/>
  <c r="EB125" i="7"/>
  <c r="EB289" i="7"/>
  <c r="EB355" i="7"/>
  <c r="EB136" i="7"/>
  <c r="EB184" i="7"/>
  <c r="EB270" i="7"/>
  <c r="EB338" i="7"/>
  <c r="EB358" i="7"/>
  <c r="EB336" i="7"/>
  <c r="EB317" i="7"/>
  <c r="EB365" i="7"/>
  <c r="EB49" i="7"/>
  <c r="EB19" i="7"/>
  <c r="EB249" i="7"/>
  <c r="EB127" i="7"/>
  <c r="EB68" i="7"/>
  <c r="EB67" i="7"/>
  <c r="EB231" i="7"/>
  <c r="EB163" i="7"/>
  <c r="EB179" i="7"/>
  <c r="EB21" i="7"/>
  <c r="EB139" i="7"/>
  <c r="EB22" i="7"/>
  <c r="EB129" i="7"/>
  <c r="EB252" i="7"/>
  <c r="EB175" i="7"/>
  <c r="EB272" i="7"/>
  <c r="EB241" i="7"/>
  <c r="EB271" i="7"/>
  <c r="EB287" i="7"/>
  <c r="EB124" i="7"/>
  <c r="EB172" i="7"/>
  <c r="EB238" i="7"/>
  <c r="EB295" i="7"/>
  <c r="EB296" i="7"/>
  <c r="EB324" i="7"/>
  <c r="EB309" i="7"/>
  <c r="EB353" i="7"/>
  <c r="EB93" i="7"/>
  <c r="EB13" i="7"/>
  <c r="EB159" i="7"/>
  <c r="EB28" i="7"/>
  <c r="EB92" i="7"/>
  <c r="EB194" i="7"/>
  <c r="EB126" i="7"/>
  <c r="EB153" i="7"/>
  <c r="EB89" i="7"/>
  <c r="EB88" i="7"/>
  <c r="EB228" i="7"/>
  <c r="EB235" i="7"/>
  <c r="EB73" i="7"/>
  <c r="EB195" i="7"/>
  <c r="EB75" i="7"/>
  <c r="EB185" i="7"/>
  <c r="EB263" i="7"/>
  <c r="EB242" i="7"/>
  <c r="EB155" i="7"/>
  <c r="EB167" i="7"/>
  <c r="EB323" i="7"/>
  <c r="EB268" i="7"/>
  <c r="EB148" i="7"/>
  <c r="EB205" i="7"/>
  <c r="EB282" i="7"/>
  <c r="EB276" i="7"/>
  <c r="EB367" i="7"/>
  <c r="EB348" i="7"/>
  <c r="EB329" i="7"/>
  <c r="EB2" i="7"/>
  <c r="EB5" i="7" s="1"/>
  <c r="EB58" i="7"/>
  <c r="EB190" i="7"/>
  <c r="EB86" i="7"/>
  <c r="EB17" i="7"/>
  <c r="EB82" i="7"/>
  <c r="EB297" i="7"/>
  <c r="EB123" i="7"/>
  <c r="EB112" i="7"/>
  <c r="EB55" i="7"/>
  <c r="EB83" i="7"/>
  <c r="EB208" i="7"/>
  <c r="EB223" i="7"/>
  <c r="EB63" i="7"/>
  <c r="EB169" i="7"/>
  <c r="EB64" i="7"/>
  <c r="EB149" i="7"/>
  <c r="EB293" i="7"/>
  <c r="EB219" i="7"/>
  <c r="EB145" i="7"/>
  <c r="EB135" i="7"/>
  <c r="EB290" i="7"/>
  <c r="EB257" i="7"/>
  <c r="EB140" i="7"/>
  <c r="EB188" i="7"/>
  <c r="EB281" i="7"/>
  <c r="EB351" i="7"/>
  <c r="EB359" i="7"/>
  <c r="EB344" i="7"/>
  <c r="EB321" i="7"/>
  <c r="EB3" i="7"/>
  <c r="EB98" i="7"/>
  <c r="EB24" i="7"/>
  <c r="EB18" i="7"/>
  <c r="EB39" i="7"/>
  <c r="EB97" i="7"/>
  <c r="EB234" i="7"/>
  <c r="EB165" i="7"/>
  <c r="EB158" i="7"/>
  <c r="EB100" i="7"/>
  <c r="EB99" i="7"/>
  <c r="EB233" i="7"/>
  <c r="EB255" i="7"/>
  <c r="EB84" i="7"/>
  <c r="EB265" i="7"/>
  <c r="EB85" i="7"/>
  <c r="EB200" i="7"/>
  <c r="EB275" i="7"/>
  <c r="EB243" i="7"/>
  <c r="EB166" i="7"/>
  <c r="EB178" i="7"/>
  <c r="EB330" i="7"/>
  <c r="EB302" i="7"/>
  <c r="EB152" i="7"/>
  <c r="EB206" i="7"/>
  <c r="EB283" i="7"/>
  <c r="EB280" i="7"/>
  <c r="EB304" i="7"/>
  <c r="EB352" i="7"/>
  <c r="EB333" i="7"/>
  <c r="BK106" i="7" a="1"/>
  <c r="BK106" i="7" s="1"/>
  <c r="BK81" i="7" a="1"/>
  <c r="BK81" i="7" s="1"/>
  <c r="BK54" i="7" a="1"/>
  <c r="BK54" i="7" s="1"/>
  <c r="BK76" i="7" a="1"/>
  <c r="BK76" i="7" s="1"/>
  <c r="BK58" i="7" a="1"/>
  <c r="BK58" i="7" s="1"/>
  <c r="BK36" i="7" a="1"/>
  <c r="BK36" i="7" s="1"/>
  <c r="BK110" i="7" a="1"/>
  <c r="BK110" i="7" s="1"/>
  <c r="BK79" i="7" a="1"/>
  <c r="BK79" i="7" s="1"/>
  <c r="BK70" i="7" a="1"/>
  <c r="BK70" i="7" s="1"/>
  <c r="BK63" i="7" a="1"/>
  <c r="BK63" i="7" s="1"/>
  <c r="BK61" i="7" a="1"/>
  <c r="BK61" i="7" s="1"/>
  <c r="BK72" i="7" a="1"/>
  <c r="BK72" i="7" s="1"/>
  <c r="BK88" i="7" a="1"/>
  <c r="BK88" i="7" s="1"/>
  <c r="BK47" i="7" a="1"/>
  <c r="BK47" i="7" s="1"/>
  <c r="BK71" i="7" a="1"/>
  <c r="BK71" i="7" s="1"/>
  <c r="BK69" i="7" a="1"/>
  <c r="BK69" i="7" s="1"/>
  <c r="BK62" i="7" a="1"/>
  <c r="BK62" i="7" s="1"/>
  <c r="BK41" i="7" a="1"/>
  <c r="BK41" i="7" s="1"/>
  <c r="BK40" i="7" a="1"/>
  <c r="BK40" i="7" s="1"/>
  <c r="BK52" i="7" a="1"/>
  <c r="BK52" i="7" s="1"/>
  <c r="BK20" i="7" a="1"/>
  <c r="BK20" i="7" s="1"/>
  <c r="BK32" i="7" a="1"/>
  <c r="BK32" i="7" s="1"/>
  <c r="BK27" i="7" a="1"/>
  <c r="BK27" i="7" s="1"/>
  <c r="BK17" i="7" a="1"/>
  <c r="BK17" i="7" s="1"/>
  <c r="BK11" i="7" a="1"/>
  <c r="BK11" i="7" s="1"/>
  <c r="BK25" i="7" a="1"/>
  <c r="BK25" i="7" s="1"/>
  <c r="BK14" i="7" a="1"/>
  <c r="BK14" i="7" s="1"/>
  <c r="BK12" i="7" a="1"/>
  <c r="BK12" i="7" s="1"/>
  <c r="BK10" i="7" a="1"/>
  <c r="BK10" i="7" s="1"/>
  <c r="BK19" i="7" a="1"/>
  <c r="BK19" i="7" s="1"/>
  <c r="BK57" i="7" a="1"/>
  <c r="BK57" i="7" s="1"/>
  <c r="BK38" i="7" a="1"/>
  <c r="BK38" i="7" s="1"/>
  <c r="BK28" i="7" a="1"/>
  <c r="BK28" i="7" s="1"/>
  <c r="BK23" i="7" a="1"/>
  <c r="BK23" i="7" s="1"/>
  <c r="BK15" i="7" a="1"/>
  <c r="BK15" i="7" s="1"/>
  <c r="BK33" i="7" a="1"/>
  <c r="BK33" i="7" s="1"/>
  <c r="BK21" i="7" a="1"/>
  <c r="BK21" i="7" s="1"/>
  <c r="BK13" i="7" a="1"/>
  <c r="BK13" i="7" s="1"/>
  <c r="BK359" i="7" a="1"/>
  <c r="BK359" i="7" s="1"/>
  <c r="BK358" i="7" a="1"/>
  <c r="BK358" i="7" s="1"/>
  <c r="BK356" i="7" a="1"/>
  <c r="BK356" i="7" s="1"/>
  <c r="BK354" i="7" a="1"/>
  <c r="BK354" i="7" s="1"/>
  <c r="BK351" i="7" a="1"/>
  <c r="BK351" i="7" s="1"/>
  <c r="BK347" i="7" a="1"/>
  <c r="BK347" i="7" s="1"/>
  <c r="BK345" i="7" a="1"/>
  <c r="BK345" i="7" s="1"/>
  <c r="BK331" i="7" a="1"/>
  <c r="BK331" i="7" s="1"/>
  <c r="BK325" i="7" a="1"/>
  <c r="BK325" i="7" s="1"/>
  <c r="BK313" i="7" a="1"/>
  <c r="BK313" i="7" s="1"/>
  <c r="BK304" i="7" a="1"/>
  <c r="BK304" i="7" s="1"/>
  <c r="BK296" i="7" a="1"/>
  <c r="BK296" i="7" s="1"/>
  <c r="BK280" i="7" a="1"/>
  <c r="BK280" i="7" s="1"/>
  <c r="BK274" i="7" a="1"/>
  <c r="BK274" i="7" s="1"/>
  <c r="CQ5" i="7"/>
  <c r="BK369" i="7" a="1"/>
  <c r="BK369" i="7" s="1"/>
  <c r="BK348" i="7" a="1"/>
  <c r="BK348" i="7" s="1"/>
  <c r="BK344" i="7" a="1"/>
  <c r="BK344" i="7" s="1"/>
  <c r="BK338" i="7" a="1"/>
  <c r="BK338" i="7" s="1"/>
  <c r="BK333" i="7" a="1"/>
  <c r="BK333" i="7" s="1"/>
  <c r="BK330" i="7" a="1"/>
  <c r="BK330" i="7" s="1"/>
  <c r="BK328" i="7" a="1"/>
  <c r="BK328" i="7" s="1"/>
  <c r="BK324" i="7" a="1"/>
  <c r="BK324" i="7" s="1"/>
  <c r="BK323" i="7" a="1"/>
  <c r="BK323" i="7" s="1"/>
  <c r="BK303" i="7" a="1"/>
  <c r="BK303" i="7" s="1"/>
  <c r="BK295" i="7" a="1"/>
  <c r="BK295" i="7" s="1"/>
  <c r="BK279" i="7" a="1"/>
  <c r="BK279" i="7" s="1"/>
  <c r="BK273" i="7" a="1"/>
  <c r="BK273" i="7" s="1"/>
  <c r="BK368" i="7" a="1"/>
  <c r="BK368" i="7" s="1"/>
  <c r="BK365" i="7" a="1"/>
  <c r="BK365" i="7" s="1"/>
  <c r="BK363" i="7" a="1"/>
  <c r="BK363" i="7" s="1"/>
  <c r="BK361" i="7" a="1"/>
  <c r="BK361" i="7" s="1"/>
  <c r="BK350" i="7" a="1"/>
  <c r="BK350" i="7" s="1"/>
  <c r="BK343" i="7" a="1"/>
  <c r="BK343" i="7" s="1"/>
  <c r="BK342" i="7" a="1"/>
  <c r="BK342" i="7" s="1"/>
  <c r="BK341" i="7" a="1"/>
  <c r="BK341" i="7" s="1"/>
  <c r="BK340" i="7" a="1"/>
  <c r="BK340" i="7" s="1"/>
  <c r="BK329" i="7" a="1"/>
  <c r="BK329" i="7" s="1"/>
  <c r="BK309" i="7" a="1"/>
  <c r="BK309" i="7" s="1"/>
  <c r="BK307" i="7" a="1"/>
  <c r="BK307" i="7" s="1"/>
  <c r="BK302" i="7" a="1"/>
  <c r="BK302" i="7" s="1"/>
  <c r="BK294" i="7" a="1"/>
  <c r="BK294" i="7" s="1"/>
  <c r="BK289" i="7" a="1"/>
  <c r="BK289" i="7" s="1"/>
  <c r="BK287" i="7" a="1"/>
  <c r="BK287" i="7" s="1"/>
  <c r="BK284" i="7" a="1"/>
  <c r="BK284" i="7" s="1"/>
  <c r="BK339" i="7" a="1"/>
  <c r="BK339" i="7" s="1"/>
  <c r="BK334" i="7" a="1"/>
  <c r="BK334" i="7" s="1"/>
  <c r="BK320" i="7" a="1"/>
  <c r="BK320" i="7" s="1"/>
  <c r="BK311" i="7" a="1"/>
  <c r="BK311" i="7" s="1"/>
  <c r="BK301" i="7" a="1"/>
  <c r="BK301" i="7" s="1"/>
  <c r="BK293" i="7" a="1"/>
  <c r="BK293" i="7" s="1"/>
  <c r="BK367" i="7" a="1"/>
  <c r="BK367" i="7" s="1"/>
  <c r="BK357" i="7" a="1"/>
  <c r="BK357" i="7" s="1"/>
  <c r="BK355" i="7" a="1"/>
  <c r="BK355" i="7" s="1"/>
  <c r="BK353" i="7" a="1"/>
  <c r="BK353" i="7" s="1"/>
  <c r="BK336" i="7" a="1"/>
  <c r="BK336" i="7" s="1"/>
  <c r="BK319" i="7" a="1"/>
  <c r="BK319" i="7" s="1"/>
  <c r="BK300" i="7" a="1"/>
  <c r="BK300" i="7" s="1"/>
  <c r="BK292" i="7" a="1"/>
  <c r="BK292" i="7" s="1"/>
  <c r="BK286" i="7" a="1"/>
  <c r="BK286" i="7" s="1"/>
  <c r="BK283" i="7" a="1"/>
  <c r="BK283" i="7" s="1"/>
  <c r="BK278" i="7" a="1"/>
  <c r="BK278" i="7" s="1"/>
  <c r="BK360" i="7" a="1"/>
  <c r="BK360" i="7" s="1"/>
  <c r="BK335" i="7" a="1"/>
  <c r="BK335" i="7" s="1"/>
  <c r="BK321" i="7" a="1"/>
  <c r="BK321" i="7" s="1"/>
  <c r="BK318" i="7" a="1"/>
  <c r="BK318" i="7" s="1"/>
  <c r="BK299" i="7" a="1"/>
  <c r="BK299" i="7" s="1"/>
  <c r="BK282" i="7" a="1"/>
  <c r="BK282" i="7" s="1"/>
  <c r="BK277" i="7" a="1"/>
  <c r="BK277" i="7" s="1"/>
  <c r="BK366" i="7" a="1"/>
  <c r="BK366" i="7" s="1"/>
  <c r="BK346" i="7" a="1"/>
  <c r="BK346" i="7" s="1"/>
  <c r="BK317" i="7" a="1"/>
  <c r="BK317" i="7" s="1"/>
  <c r="BK308" i="7" a="1"/>
  <c r="BK308" i="7" s="1"/>
  <c r="BK298" i="7" a="1"/>
  <c r="BK298" i="7" s="1"/>
  <c r="BK256" i="7" a="1"/>
  <c r="BK256" i="7" s="1"/>
  <c r="BK253" i="7" a="1"/>
  <c r="BK253" i="7" s="1"/>
  <c r="BK251" i="7" a="1"/>
  <c r="BK251" i="7" s="1"/>
  <c r="BK249" i="7" a="1"/>
  <c r="BK249" i="7" s="1"/>
  <c r="BK240" i="7" a="1"/>
  <c r="BK240" i="7" s="1"/>
  <c r="BK226" i="7" a="1"/>
  <c r="BK226" i="7" s="1"/>
  <c r="BK214" i="7" a="1"/>
  <c r="BK214" i="7" s="1"/>
  <c r="BK210" i="7" a="1"/>
  <c r="BK210" i="7" s="1"/>
  <c r="BK206" i="7" a="1"/>
  <c r="BK206" i="7" s="1"/>
  <c r="BK200" i="7" a="1"/>
  <c r="BK200" i="7" s="1"/>
  <c r="BK197" i="7" a="1"/>
  <c r="BK197" i="7" s="1"/>
  <c r="BK189" i="7" a="1"/>
  <c r="BK189" i="7" s="1"/>
  <c r="BK305" i="7" a="1"/>
  <c r="BK305" i="7" s="1"/>
  <c r="BK291" i="7" a="1"/>
  <c r="BK291" i="7" s="1"/>
  <c r="BK272" i="7" a="1"/>
  <c r="BK272" i="7" s="1"/>
  <c r="BK271" i="7" a="1"/>
  <c r="BK271" i="7" s="1"/>
  <c r="BK263" i="7" a="1"/>
  <c r="BK263" i="7" s="1"/>
  <c r="BK247" i="7" a="1"/>
  <c r="BK247" i="7" s="1"/>
  <c r="BK244" i="7" a="1"/>
  <c r="BK244" i="7" s="1"/>
  <c r="BK241" i="7" a="1"/>
  <c r="BK241" i="7" s="1"/>
  <c r="BK238" i="7" a="1"/>
  <c r="BK238" i="7" s="1"/>
  <c r="BK236" i="7" a="1"/>
  <c r="BK236" i="7" s="1"/>
  <c r="BK234" i="7" a="1"/>
  <c r="BK234" i="7" s="1"/>
  <c r="BK232" i="7" a="1"/>
  <c r="BK232" i="7" s="1"/>
  <c r="BK230" i="7" a="1"/>
  <c r="BK230" i="7" s="1"/>
  <c r="BK228" i="7" a="1"/>
  <c r="BK228" i="7" s="1"/>
  <c r="BK215" i="7" a="1"/>
  <c r="BK215" i="7" s="1"/>
  <c r="BK364" i="7" a="1"/>
  <c r="BK364" i="7" s="1"/>
  <c r="BK310" i="7" a="1"/>
  <c r="BK310" i="7" s="1"/>
  <c r="BK288" i="7" a="1"/>
  <c r="BK288" i="7" s="1"/>
  <c r="BK285" i="7" a="1"/>
  <c r="BK285" i="7" s="1"/>
  <c r="BK269" i="7" a="1"/>
  <c r="BK269" i="7" s="1"/>
  <c r="BK254" i="7" a="1"/>
  <c r="BK254" i="7" s="1"/>
  <c r="BK223" i="7" a="1"/>
  <c r="BK223" i="7" s="1"/>
  <c r="BK221" i="7" a="1"/>
  <c r="BK221" i="7" s="1"/>
  <c r="BK352" i="7" a="1"/>
  <c r="BK352" i="7" s="1"/>
  <c r="BK349" i="7" a="1"/>
  <c r="BK349" i="7" s="1"/>
  <c r="BK337" i="7" a="1"/>
  <c r="BK337" i="7" s="1"/>
  <c r="BK332" i="7" a="1"/>
  <c r="BK332" i="7" s="1"/>
  <c r="BK316" i="7" a="1"/>
  <c r="BK316" i="7" s="1"/>
  <c r="BK297" i="7" a="1"/>
  <c r="BK297" i="7" s="1"/>
  <c r="BK276" i="7" a="1"/>
  <c r="BK276" i="7" s="1"/>
  <c r="BK275" i="7" a="1"/>
  <c r="BK275" i="7" s="1"/>
  <c r="BK268" i="7" a="1"/>
  <c r="BK268" i="7" s="1"/>
  <c r="BK264" i="7" a="1"/>
  <c r="BK264" i="7" s="1"/>
  <c r="BK245" i="7" a="1"/>
  <c r="BK245" i="7" s="1"/>
  <c r="BK242" i="7" a="1"/>
  <c r="BK242" i="7" s="1"/>
  <c r="BK225" i="7" a="1"/>
  <c r="BK225" i="7" s="1"/>
  <c r="BK220" i="7" a="1"/>
  <c r="BK220" i="7" s="1"/>
  <c r="BK217" i="7" a="1"/>
  <c r="BK217" i="7" s="1"/>
  <c r="BK216" i="7" a="1"/>
  <c r="BK216" i="7" s="1"/>
  <c r="BK362" i="7" a="1"/>
  <c r="BK362" i="7" s="1"/>
  <c r="BK312" i="7" a="1"/>
  <c r="BK312" i="7" s="1"/>
  <c r="BK290" i="7" a="1"/>
  <c r="BK290" i="7" s="1"/>
  <c r="BK267" i="7" a="1"/>
  <c r="BK267" i="7" s="1"/>
  <c r="BK266" i="7" a="1"/>
  <c r="BK266" i="7" s="1"/>
  <c r="BK265" i="7" a="1"/>
  <c r="BK265" i="7" s="1"/>
  <c r="BK262" i="7" a="1"/>
  <c r="BK262" i="7" s="1"/>
  <c r="BK259" i="7" a="1"/>
  <c r="BK259" i="7" s="1"/>
  <c r="BK255" i="7" a="1"/>
  <c r="BK255" i="7" s="1"/>
  <c r="BK252" i="7" a="1"/>
  <c r="BK252" i="7" s="1"/>
  <c r="BK250" i="7" a="1"/>
  <c r="BK250" i="7" s="1"/>
  <c r="BK327" i="7" a="1"/>
  <c r="BK327" i="7" s="1"/>
  <c r="BK315" i="7" a="1"/>
  <c r="BK315" i="7" s="1"/>
  <c r="BK281" i="7" a="1"/>
  <c r="BK281" i="7" s="1"/>
  <c r="BK270" i="7" a="1"/>
  <c r="BK270" i="7" s="1"/>
  <c r="BK261" i="7" a="1"/>
  <c r="BK261" i="7" s="1"/>
  <c r="BK260" i="7" a="1"/>
  <c r="BK260" i="7" s="1"/>
  <c r="BK258" i="7" a="1"/>
  <c r="BK258" i="7" s="1"/>
  <c r="BK248" i="7" a="1"/>
  <c r="BK248" i="7" s="1"/>
  <c r="BK239" i="7" a="1"/>
  <c r="BK239" i="7" s="1"/>
  <c r="BK237" i="7" a="1"/>
  <c r="BK237" i="7" s="1"/>
  <c r="BK235" i="7" a="1"/>
  <c r="BK235" i="7" s="1"/>
  <c r="BK233" i="7" a="1"/>
  <c r="BK233" i="7" s="1"/>
  <c r="BK205" i="7" a="1"/>
  <c r="BK205" i="7" s="1"/>
  <c r="BK196" i="7" a="1"/>
  <c r="BK196" i="7" s="1"/>
  <c r="BK194" i="7" a="1"/>
  <c r="BK194" i="7" s="1"/>
  <c r="BK192" i="7" a="1"/>
  <c r="BK192" i="7" s="1"/>
  <c r="BK190" i="7" a="1"/>
  <c r="BK190" i="7" s="1"/>
  <c r="BK185" i="7" a="1"/>
  <c r="BK185" i="7" s="1"/>
  <c r="BK160" i="7" a="1"/>
  <c r="BK160" i="7" s="1"/>
  <c r="BK154" i="7" a="1"/>
  <c r="BK154" i="7" s="1"/>
  <c r="BK148" i="7" a="1"/>
  <c r="BK148" i="7" s="1"/>
  <c r="BK97" i="7" a="1"/>
  <c r="BK97" i="7" s="1"/>
  <c r="BK84" i="7" a="1"/>
  <c r="BK84" i="7" s="1"/>
  <c r="BK82" i="7" a="1"/>
  <c r="BK82" i="7" s="1"/>
  <c r="BK77" i="7" a="1"/>
  <c r="BK77" i="7" s="1"/>
  <c r="BK326" i="7" a="1"/>
  <c r="BK326" i="7" s="1"/>
  <c r="BK246" i="7" a="1"/>
  <c r="BK246" i="7" s="1"/>
  <c r="BK218" i="7" a="1"/>
  <c r="BK218" i="7" s="1"/>
  <c r="BK212" i="7" a="1"/>
  <c r="BK212" i="7" s="1"/>
  <c r="BK211" i="7" a="1"/>
  <c r="BK211" i="7" s="1"/>
  <c r="BK201" i="7" a="1"/>
  <c r="BK201" i="7" s="1"/>
  <c r="BK180" i="7" a="1"/>
  <c r="BK180" i="7" s="1"/>
  <c r="BK175" i="7" a="1"/>
  <c r="BK175" i="7" s="1"/>
  <c r="BK159" i="7" a="1"/>
  <c r="BK159" i="7" s="1"/>
  <c r="BK231" i="7" a="1"/>
  <c r="BK231" i="7" s="1"/>
  <c r="BK227" i="7" a="1"/>
  <c r="BK227" i="7" s="1"/>
  <c r="BK213" i="7" a="1"/>
  <c r="BK213" i="7" s="1"/>
  <c r="BK208" i="7" a="1"/>
  <c r="BK208" i="7" s="1"/>
  <c r="BK202" i="7" a="1"/>
  <c r="BK202" i="7" s="1"/>
  <c r="BK186" i="7" a="1"/>
  <c r="BK186" i="7" s="1"/>
  <c r="BK181" i="7" a="1"/>
  <c r="BK181" i="7" s="1"/>
  <c r="BK174" i="7" a="1"/>
  <c r="BK174" i="7" s="1"/>
  <c r="BK172" i="7" a="1"/>
  <c r="BK172" i="7" s="1"/>
  <c r="BK170" i="7" a="1"/>
  <c r="BK170" i="7" s="1"/>
  <c r="BK158" i="7" a="1"/>
  <c r="BK158" i="7" s="1"/>
  <c r="BK322" i="7" a="1"/>
  <c r="BK322" i="7" s="1"/>
  <c r="BK243" i="7" a="1"/>
  <c r="BK243" i="7" s="1"/>
  <c r="BK224" i="7" a="1"/>
  <c r="BK224" i="7" s="1"/>
  <c r="BK203" i="7" a="1"/>
  <c r="BK203" i="7" s="1"/>
  <c r="BK198" i="7" a="1"/>
  <c r="BK198" i="7" s="1"/>
  <c r="BK187" i="7" a="1"/>
  <c r="BK187" i="7" s="1"/>
  <c r="BK176" i="7" a="1"/>
  <c r="BK176" i="7" s="1"/>
  <c r="BK157" i="7" a="1"/>
  <c r="BK157" i="7" s="1"/>
  <c r="BK153" i="7" a="1"/>
  <c r="BK153" i="7" s="1"/>
  <c r="BK147" i="7" a="1"/>
  <c r="BK147" i="7" s="1"/>
  <c r="BK145" i="7" a="1"/>
  <c r="BK145" i="7" s="1"/>
  <c r="BK143" i="7" a="1"/>
  <c r="BK143" i="7" s="1"/>
  <c r="BK141" i="7" a="1"/>
  <c r="BK141" i="7" s="1"/>
  <c r="BK139" i="7" a="1"/>
  <c r="BK139" i="7" s="1"/>
  <c r="BK137" i="7" a="1"/>
  <c r="BK137" i="7" s="1"/>
  <c r="BK135" i="7" a="1"/>
  <c r="BK135" i="7" s="1"/>
  <c r="BK133" i="7" a="1"/>
  <c r="BK133" i="7" s="1"/>
  <c r="BK131" i="7" a="1"/>
  <c r="BK131" i="7" s="1"/>
  <c r="BK129" i="7" a="1"/>
  <c r="BK129" i="7" s="1"/>
  <c r="BK127" i="7" a="1"/>
  <c r="BK127" i="7" s="1"/>
  <c r="BK125" i="7" a="1"/>
  <c r="BK125" i="7" s="1"/>
  <c r="BK123" i="7" a="1"/>
  <c r="BK123" i="7" s="1"/>
  <c r="BK121" i="7" a="1"/>
  <c r="BK121" i="7" s="1"/>
  <c r="BK119" i="7" a="1"/>
  <c r="BK119" i="7" s="1"/>
  <c r="BK306" i="7" a="1"/>
  <c r="BK306" i="7" s="1"/>
  <c r="BK195" i="7" a="1"/>
  <c r="BK195" i="7" s="1"/>
  <c r="BK193" i="7" a="1"/>
  <c r="BK193" i="7" s="1"/>
  <c r="BK191" i="7" a="1"/>
  <c r="BK191" i="7" s="1"/>
  <c r="BK182" i="7" a="1"/>
  <c r="BK182" i="7" s="1"/>
  <c r="BK177" i="7" a="1"/>
  <c r="BK177" i="7" s="1"/>
  <c r="BK164" i="7" a="1"/>
  <c r="BK164" i="7" s="1"/>
  <c r="BK156" i="7" a="1"/>
  <c r="BK156" i="7" s="1"/>
  <c r="BK152" i="7" a="1"/>
  <c r="BK152" i="7" s="1"/>
  <c r="BK178" i="7" a="1"/>
  <c r="BK178" i="7" s="1"/>
  <c r="BK165" i="7" a="1"/>
  <c r="BK165" i="7" s="1"/>
  <c r="BK151" i="7" a="1"/>
  <c r="BK151" i="7" s="1"/>
  <c r="BK150" i="7" a="1"/>
  <c r="BK150" i="7" s="1"/>
  <c r="BK149" i="7" a="1"/>
  <c r="BK149" i="7" s="1"/>
  <c r="BK146" i="7" a="1"/>
  <c r="BK146" i="7" s="1"/>
  <c r="BK130" i="7" a="1"/>
  <c r="BK130" i="7" s="1"/>
  <c r="BK117" i="7" a="1"/>
  <c r="BK117" i="7" s="1"/>
  <c r="BK112" i="7" a="1"/>
  <c r="BK112" i="7" s="1"/>
  <c r="BK107" i="7" a="1"/>
  <c r="BK107" i="7" s="1"/>
  <c r="BK102" i="7" a="1"/>
  <c r="BK102" i="7" s="1"/>
  <c r="BK95" i="7" a="1"/>
  <c r="BK95" i="7" s="1"/>
  <c r="BK90" i="7" a="1"/>
  <c r="BK90" i="7" s="1"/>
  <c r="BK83" i="7" a="1"/>
  <c r="BK83" i="7" s="1"/>
  <c r="BK75" i="7" a="1"/>
  <c r="BK75" i="7" s="1"/>
  <c r="BK68" i="7" a="1"/>
  <c r="BK68" i="7" s="1"/>
  <c r="BK60" i="7" a="1"/>
  <c r="BK60" i="7" s="1"/>
  <c r="BK56" i="7" a="1"/>
  <c r="BK56" i="7" s="1"/>
  <c r="BK42" i="7" a="1"/>
  <c r="BK42" i="7" s="1"/>
  <c r="BK34" i="7" a="1"/>
  <c r="BK34" i="7" s="1"/>
  <c r="BK18" i="7" a="1"/>
  <c r="BK18" i="7" s="1"/>
  <c r="BK229" i="7" a="1"/>
  <c r="BK229" i="7" s="1"/>
  <c r="BK219" i="7" a="1"/>
  <c r="BK219" i="7" s="1"/>
  <c r="BK188" i="7" a="1"/>
  <c r="BK188" i="7" s="1"/>
  <c r="BK155" i="7" a="1"/>
  <c r="BK155" i="7" s="1"/>
  <c r="BK144" i="7" a="1"/>
  <c r="BK144" i="7" s="1"/>
  <c r="BK128" i="7" a="1"/>
  <c r="BK128" i="7" s="1"/>
  <c r="BK114" i="7" a="1"/>
  <c r="BK114" i="7" s="1"/>
  <c r="BK109" i="7" a="1"/>
  <c r="BK109" i="7" s="1"/>
  <c r="BK103" i="7" a="1"/>
  <c r="BK103" i="7" s="1"/>
  <c r="BK98" i="7" a="1"/>
  <c r="BK98" i="7" s="1"/>
  <c r="BK78" i="7" a="1"/>
  <c r="BK78" i="7" s="1"/>
  <c r="BK67" i="7" a="1"/>
  <c r="BK67" i="7" s="1"/>
  <c r="BK50" i="7" a="1"/>
  <c r="BK50" i="7" s="1"/>
  <c r="BK48" i="7" a="1"/>
  <c r="BK48" i="7" s="1"/>
  <c r="BK43" i="7" a="1"/>
  <c r="BK43" i="7" s="1"/>
  <c r="BK29" i="7" a="1"/>
  <c r="BK29" i="7" s="1"/>
  <c r="BK26" i="7" a="1"/>
  <c r="BK26" i="7" s="1"/>
  <c r="BK314" i="7" a="1"/>
  <c r="BK314" i="7" s="1"/>
  <c r="BK184" i="7" a="1"/>
  <c r="BK184" i="7" s="1"/>
  <c r="BK179" i="7" a="1"/>
  <c r="BK179" i="7" s="1"/>
  <c r="BK166" i="7" a="1"/>
  <c r="BK166" i="7" s="1"/>
  <c r="BK142" i="7" a="1"/>
  <c r="BK142" i="7" s="1"/>
  <c r="BK126" i="7" a="1"/>
  <c r="BK126" i="7" s="1"/>
  <c r="BK111" i="7" a="1"/>
  <c r="BK111" i="7" s="1"/>
  <c r="BK94" i="7" a="1"/>
  <c r="BK94" i="7" s="1"/>
  <c r="BK87" i="7" a="1"/>
  <c r="BK87" i="7" s="1"/>
  <c r="BK85" i="7" a="1"/>
  <c r="BK85" i="7" s="1"/>
  <c r="BK74" i="7" a="1"/>
  <c r="BK74" i="7" s="1"/>
  <c r="BK73" i="7" a="1"/>
  <c r="BK73" i="7" s="1"/>
  <c r="BK66" i="7" a="1"/>
  <c r="BK66" i="7" s="1"/>
  <c r="BK44" i="7" a="1"/>
  <c r="BK44" i="7" s="1"/>
  <c r="BK39" i="7" a="1"/>
  <c r="BK39" i="7" s="1"/>
  <c r="BK37" i="7" a="1"/>
  <c r="BK37" i="7" s="1"/>
  <c r="BK35" i="7" a="1"/>
  <c r="BK35" i="7" s="1"/>
  <c r="BK24" i="7" a="1"/>
  <c r="BK24" i="7" s="1"/>
  <c r="BK22" i="7" a="1"/>
  <c r="BK22" i="7" s="1"/>
  <c r="BK16" i="7" a="1"/>
  <c r="BK16" i="7" s="1"/>
  <c r="BK222" i="7" a="1"/>
  <c r="BK222" i="7" s="1"/>
  <c r="BK207" i="7" a="1"/>
  <c r="BK207" i="7" s="1"/>
  <c r="BK204" i="7" a="1"/>
  <c r="BK204" i="7" s="1"/>
  <c r="BK173" i="7" a="1"/>
  <c r="BK173" i="7" s="1"/>
  <c r="BK140" i="7" a="1"/>
  <c r="BK140" i="7" s="1"/>
  <c r="BK124" i="7" a="1"/>
  <c r="BK124" i="7" s="1"/>
  <c r="BK118" i="7" a="1"/>
  <c r="BK118" i="7" s="1"/>
  <c r="BK113" i="7" a="1"/>
  <c r="BK113" i="7" s="1"/>
  <c r="BK104" i="7" a="1"/>
  <c r="BK104" i="7" s="1"/>
  <c r="BK99" i="7" a="1"/>
  <c r="BK99" i="7" s="1"/>
  <c r="BK93" i="7" a="1"/>
  <c r="BK93" i="7" s="1"/>
  <c r="BK89" i="7" a="1"/>
  <c r="BK89" i="7" s="1"/>
  <c r="BK80" i="7" a="1"/>
  <c r="BK80" i="7" s="1"/>
  <c r="BK65" i="7" a="1"/>
  <c r="BK65" i="7" s="1"/>
  <c r="BK59" i="7" a="1"/>
  <c r="BK59" i="7" s="1"/>
  <c r="BK55" i="7" a="1"/>
  <c r="BK55" i="7" s="1"/>
  <c r="BK53" i="7" a="1"/>
  <c r="BK53" i="7" s="1"/>
  <c r="BK51" i="7" a="1"/>
  <c r="BK51" i="7" s="1"/>
  <c r="BK45" i="7" a="1"/>
  <c r="BK45" i="7" s="1"/>
  <c r="BK30" i="7" a="1"/>
  <c r="BK30" i="7" s="1"/>
  <c r="BK171" i="7" a="1"/>
  <c r="BK171" i="7" s="1"/>
  <c r="BK169" i="7" a="1"/>
  <c r="BK169" i="7" s="1"/>
  <c r="BK168" i="7" a="1"/>
  <c r="BK168" i="7" s="1"/>
  <c r="BK167" i="7" a="1"/>
  <c r="BK167" i="7" s="1"/>
  <c r="BK138" i="7" a="1"/>
  <c r="BK138" i="7" s="1"/>
  <c r="BK122" i="7" a="1"/>
  <c r="BK122" i="7" s="1"/>
  <c r="BK115" i="7" a="1"/>
  <c r="BK115" i="7" s="1"/>
  <c r="BK105" i="7" a="1"/>
  <c r="BK105" i="7" s="1"/>
  <c r="BK64" i="7" a="1"/>
  <c r="BK64" i="7" s="1"/>
  <c r="BK46" i="7" a="1"/>
  <c r="BK46" i="7" s="1"/>
  <c r="BK31" i="7" a="1"/>
  <c r="BK31" i="7" s="1"/>
  <c r="BK136" i="7" a="1"/>
  <c r="BK136" i="7" s="1"/>
  <c r="BK91" i="7" a="1"/>
  <c r="BK91" i="7" s="1"/>
  <c r="BK257" i="7" a="1"/>
  <c r="BK257" i="7" s="1"/>
  <c r="BK209" i="7" a="1"/>
  <c r="BK209" i="7" s="1"/>
  <c r="BK132" i="7" a="1"/>
  <c r="BK132" i="7" s="1"/>
  <c r="BK161" i="7" a="1"/>
  <c r="BK161" i="7" s="1"/>
  <c r="BK120" i="7" a="1"/>
  <c r="BK120" i="7" s="1"/>
  <c r="BK116" i="7" a="1"/>
  <c r="BK116" i="7" s="1"/>
  <c r="BK108" i="7" a="1"/>
  <c r="BK108" i="7" s="1"/>
  <c r="BK100" i="7" a="1"/>
  <c r="BK100" i="7" s="1"/>
  <c r="BK96" i="7" a="1"/>
  <c r="BK96" i="7" s="1"/>
  <c r="BK86" i="7" a="1"/>
  <c r="BK86" i="7" s="1"/>
  <c r="BK199" i="7" a="1"/>
  <c r="BK199" i="7" s="1"/>
  <c r="BK92" i="7" a="1"/>
  <c r="BK92" i="7" s="1"/>
  <c r="BK49" i="7" a="1"/>
  <c r="BK49" i="7" s="1"/>
  <c r="BK162" i="7" a="1"/>
  <c r="BK162" i="7" s="1"/>
  <c r="BK134" i="7" a="1"/>
  <c r="BK134" i="7" s="1"/>
  <c r="BK101" i="7" a="1"/>
  <c r="BK101" i="7" s="1"/>
  <c r="BK183" i="7" a="1"/>
  <c r="BK183" i="7" s="1"/>
  <c r="BK163" i="7" a="1"/>
  <c r="BK163" i="7" s="1"/>
  <c r="BK9" i="7"/>
  <c r="EB37" i="7"/>
  <c r="EB199" i="7"/>
  <c r="EB229" i="7"/>
  <c r="EB47" i="7"/>
  <c r="EB36" i="7"/>
  <c r="EB60" i="7"/>
  <c r="EB311" i="7"/>
  <c r="EB226" i="7"/>
  <c r="EB57" i="7"/>
  <c r="EB35" i="7"/>
  <c r="EB141" i="7"/>
  <c r="EB34" i="7"/>
  <c r="EB174" i="7"/>
  <c r="EB181" i="7"/>
  <c r="EB213" i="7"/>
  <c r="EB203" i="7"/>
  <c r="EB10" i="7"/>
  <c r="EB94" i="7"/>
  <c r="EB182" i="7"/>
  <c r="EB42" i="7"/>
  <c r="EB117" i="7"/>
  <c r="EB207" i="7"/>
  <c r="EB318" i="7"/>
  <c r="EB197" i="7"/>
  <c r="EB266" i="7"/>
  <c r="EB177" i="7"/>
  <c r="EB146" i="7"/>
  <c r="EB343" i="7"/>
  <c r="EB286" i="7"/>
  <c r="EB322" i="7"/>
  <c r="EB144" i="7"/>
  <c r="EB180" i="7"/>
  <c r="EB237" i="7"/>
  <c r="EB307" i="7"/>
  <c r="EB366" i="7"/>
  <c r="EB331" i="7"/>
  <c r="EB320" i="7"/>
  <c r="EB356" i="7"/>
  <c r="EB325" i="7"/>
  <c r="EB361" i="7"/>
  <c r="EB15" i="7"/>
  <c r="EB25" i="7"/>
  <c r="EB38" i="7"/>
  <c r="EB137" i="7"/>
  <c r="EB120" i="7"/>
  <c r="EB209" i="7"/>
  <c r="EB103" i="7"/>
  <c r="EB114" i="7"/>
  <c r="EB102" i="7"/>
  <c r="EB51" i="7"/>
  <c r="EB204" i="7"/>
  <c r="EB78" i="7"/>
  <c r="EB72" i="7"/>
  <c r="EB314" i="7"/>
  <c r="EB253" i="7"/>
  <c r="EB230" i="7"/>
  <c r="EB32" i="7"/>
  <c r="EB133" i="7"/>
  <c r="EB278" i="7"/>
  <c r="EB74" i="7"/>
  <c r="EB131" i="7"/>
  <c r="EB232" i="7"/>
  <c r="EB277" i="7"/>
  <c r="EB220" i="7"/>
  <c r="EB346" i="7"/>
  <c r="EB240" i="7"/>
  <c r="EB189" i="7"/>
  <c r="EB291" i="7"/>
  <c r="EB315" i="7"/>
  <c r="EB362" i="7"/>
  <c r="EB156" i="7"/>
  <c r="EB196" i="7"/>
  <c r="EB269" i="7"/>
  <c r="EB285" i="7"/>
  <c r="EB284" i="7"/>
  <c r="EB363" i="7"/>
  <c r="EB332" i="7"/>
  <c r="EB368" i="7"/>
  <c r="EB341" i="7"/>
  <c r="EC9" i="7"/>
  <c r="EC353" i="7" s="1"/>
  <c r="BL5" i="7"/>
  <c r="AF281" i="7" a="1"/>
  <c r="AF281" i="7" s="1"/>
  <c r="AF200" i="7" a="1"/>
  <c r="AF200" i="7" s="1"/>
  <c r="AF136" i="7" a="1"/>
  <c r="AF136" i="7" s="1"/>
  <c r="AF369" i="7" a="1"/>
  <c r="AF369" i="7" s="1"/>
  <c r="AF263" i="7" a="1"/>
  <c r="AF263" i="7" s="1"/>
  <c r="AF181" i="7" a="1"/>
  <c r="AF181" i="7" s="1"/>
  <c r="AF77" i="7" a="1"/>
  <c r="AF77" i="7" s="1"/>
  <c r="AF349" i="7" a="1"/>
  <c r="AF349" i="7" s="1"/>
  <c r="AF247" i="7" a="1"/>
  <c r="AF247" i="7" s="1"/>
  <c r="AF138" i="7" a="1"/>
  <c r="AF138" i="7" s="1"/>
  <c r="AF82" i="7" a="1"/>
  <c r="AF82" i="7" s="1"/>
  <c r="AF347" i="7" a="1"/>
  <c r="AF347" i="7" s="1"/>
  <c r="AF254" i="7" a="1"/>
  <c r="AF254" i="7" s="1"/>
  <c r="AF186" i="7" a="1"/>
  <c r="AF186" i="7" s="1"/>
  <c r="AF137" i="7" a="1"/>
  <c r="AF137" i="7" s="1"/>
  <c r="AF65" i="7" a="1"/>
  <c r="AF65" i="7" s="1"/>
  <c r="AF297" i="7" a="1"/>
  <c r="AF297" i="7" s="1"/>
  <c r="AF318" i="7" a="1"/>
  <c r="AF318" i="7" s="1"/>
  <c r="AF177" i="7" a="1"/>
  <c r="AF177" i="7" s="1"/>
  <c r="AF51" i="7" a="1"/>
  <c r="AF51" i="7" s="1"/>
  <c r="AF215" i="7" a="1"/>
  <c r="AF215" i="7" s="1"/>
  <c r="AF110" i="7" a="1"/>
  <c r="AF110" i="7" s="1"/>
  <c r="AF16" i="7" a="1"/>
  <c r="AF16" i="7" s="1"/>
  <c r="AF176" i="7" a="1"/>
  <c r="AF176" i="7" s="1"/>
  <c r="AF74" i="7" a="1"/>
  <c r="AF74" i="7" s="1"/>
  <c r="AF331" i="7" a="1"/>
  <c r="AF331" i="7" s="1"/>
  <c r="AF214" i="7" a="1"/>
  <c r="AF214" i="7" s="1"/>
  <c r="AF90" i="7" a="1"/>
  <c r="AF90" i="7" s="1"/>
  <c r="AF325" i="7" a="1"/>
  <c r="AF325" i="7" s="1"/>
  <c r="AF153" i="7" a="1"/>
  <c r="AF153" i="7" s="1"/>
  <c r="AF54" i="7" a="1"/>
  <c r="AF54" i="7" s="1"/>
  <c r="AF251" i="7" a="1"/>
  <c r="AF251" i="7" s="1"/>
  <c r="AF133" i="7" a="1"/>
  <c r="AF133" i="7" s="1"/>
  <c r="AF23" i="7" a="1"/>
  <c r="AF23" i="7" s="1"/>
  <c r="AF221" i="7" a="1"/>
  <c r="AF221" i="7" s="1"/>
  <c r="AF95" i="7" a="1"/>
  <c r="AF95" i="7" s="1"/>
  <c r="AG5" i="7"/>
  <c r="AF159" i="7" a="1"/>
  <c r="AF159" i="7" s="1"/>
  <c r="AF59" i="7" a="1"/>
  <c r="AF59" i="7" s="1"/>
  <c r="AF304" i="7" a="1"/>
  <c r="AF304" i="7" s="1"/>
  <c r="AF236" i="7" a="1"/>
  <c r="AF236" i="7" s="1"/>
  <c r="AF356" i="7" a="1"/>
  <c r="AF356" i="7" s="1"/>
  <c r="AF288" i="7" a="1"/>
  <c r="AF288" i="7" s="1"/>
  <c r="AF220" i="7" a="1"/>
  <c r="AF220" i="7" s="1"/>
  <c r="AF276" i="7" a="1"/>
  <c r="AF276" i="7" s="1"/>
  <c r="AF365" i="7" a="1"/>
  <c r="AF365" i="7" s="1"/>
  <c r="AF262" i="7" a="1"/>
  <c r="AF262" i="7" s="1"/>
  <c r="AF189" i="7" a="1"/>
  <c r="AF189" i="7" s="1"/>
  <c r="AF125" i="7" a="1"/>
  <c r="AF125" i="7" s="1"/>
  <c r="AF353" i="7" a="1"/>
  <c r="AF353" i="7" s="1"/>
  <c r="AF241" i="7" a="1"/>
  <c r="AF241" i="7" s="1"/>
  <c r="AF175" i="7" a="1"/>
  <c r="AF175" i="7" s="1"/>
  <c r="AF72" i="7" a="1"/>
  <c r="AF72" i="7" s="1"/>
  <c r="AF339" i="7" a="1"/>
  <c r="AF339" i="7" s="1"/>
  <c r="AF233" i="7" a="1"/>
  <c r="AF233" i="7" s="1"/>
  <c r="AF132" i="7" a="1"/>
  <c r="AF132" i="7" s="1"/>
  <c r="AF71" i="7" a="1"/>
  <c r="AF71" i="7" s="1"/>
  <c r="AF338" i="7" a="1"/>
  <c r="AF338" i="7" s="1"/>
  <c r="AF239" i="7" a="1"/>
  <c r="AF239" i="7" s="1"/>
  <c r="AF180" i="7" a="1"/>
  <c r="AF180" i="7" s="1"/>
  <c r="AF131" i="7" a="1"/>
  <c r="AF131" i="7" s="1"/>
  <c r="AF60" i="7" a="1"/>
  <c r="AF60" i="7" s="1"/>
  <c r="AF290" i="7" a="1"/>
  <c r="AF290" i="7" s="1"/>
  <c r="AF303" i="7" a="1"/>
  <c r="AF303" i="7" s="1"/>
  <c r="AF148" i="7" a="1"/>
  <c r="AF148" i="7" s="1"/>
  <c r="AF42" i="7" a="1"/>
  <c r="AF42" i="7" s="1"/>
  <c r="AF196" i="7" a="1"/>
  <c r="AF196" i="7" s="1"/>
  <c r="AF91" i="7" a="1"/>
  <c r="AF91" i="7" s="1"/>
  <c r="AF357" i="7" a="1"/>
  <c r="AF357" i="7" s="1"/>
  <c r="AF165" i="7" a="1"/>
  <c r="AF165" i="7" s="1"/>
  <c r="AF57" i="7" a="1"/>
  <c r="AF57" i="7" s="1"/>
  <c r="AF315" i="7" a="1"/>
  <c r="AF315" i="7" s="1"/>
  <c r="AF194" i="7" a="1"/>
  <c r="AF194" i="7" s="1"/>
  <c r="AF73" i="7" a="1"/>
  <c r="AF73" i="7" s="1"/>
  <c r="AF282" i="7" a="1"/>
  <c r="AF282" i="7" s="1"/>
  <c r="AF134" i="7" a="1"/>
  <c r="AF134" i="7" s="1"/>
  <c r="AF37" i="7" a="1"/>
  <c r="AF37" i="7" s="1"/>
  <c r="AF237" i="7" a="1"/>
  <c r="AF237" i="7" s="1"/>
  <c r="AF105" i="7" a="1"/>
  <c r="AF105" i="7" s="1"/>
  <c r="AF14" i="7" a="1"/>
  <c r="AF14" i="7" s="1"/>
  <c r="AF190" i="7" a="1"/>
  <c r="AF190" i="7" s="1"/>
  <c r="AF86" i="7" a="1"/>
  <c r="AF86" i="7" s="1"/>
  <c r="AF341" i="7" a="1"/>
  <c r="AF341" i="7" s="1"/>
  <c r="AF140" i="7" a="1"/>
  <c r="AF140" i="7" s="1"/>
  <c r="AF52" i="7" a="1"/>
  <c r="AF52" i="7" s="1"/>
  <c r="AF272" i="7" a="1"/>
  <c r="AF272" i="7" s="1"/>
  <c r="AF362" i="7" a="1"/>
  <c r="AF362" i="7" s="1"/>
  <c r="AF324" i="7" a="1"/>
  <c r="AF324" i="7" s="1"/>
  <c r="AF256" i="7" a="1"/>
  <c r="AF256" i="7" s="1"/>
  <c r="AF344" i="7" a="1"/>
  <c r="AF344" i="7" s="1"/>
  <c r="AF244" i="7" a="1"/>
  <c r="AF244" i="7" s="1"/>
  <c r="AF345" i="7" a="1"/>
  <c r="AF345" i="7" s="1"/>
  <c r="AF255" i="7" a="1"/>
  <c r="AF255" i="7" s="1"/>
  <c r="AF184" i="7" a="1"/>
  <c r="AF184" i="7" s="1"/>
  <c r="AF120" i="7" a="1"/>
  <c r="AF120" i="7" s="1"/>
  <c r="AF329" i="7" a="1"/>
  <c r="AF329" i="7" s="1"/>
  <c r="AF234" i="7" a="1"/>
  <c r="AF234" i="7" s="1"/>
  <c r="AF169" i="7" a="1"/>
  <c r="AF169" i="7" s="1"/>
  <c r="AF61" i="7" a="1"/>
  <c r="AF61" i="7" s="1"/>
  <c r="AF321" i="7" a="1"/>
  <c r="AF321" i="7" s="1"/>
  <c r="AF226" i="7" a="1"/>
  <c r="AF226" i="7" s="1"/>
  <c r="AF126" i="7" a="1"/>
  <c r="AF126" i="7" s="1"/>
  <c r="AF66" i="7" a="1"/>
  <c r="AF66" i="7" s="1"/>
  <c r="AF327" i="7" a="1"/>
  <c r="AF327" i="7" s="1"/>
  <c r="AF225" i="7" a="1"/>
  <c r="AF225" i="7" s="1"/>
  <c r="AF174" i="7" a="1"/>
  <c r="AF174" i="7" s="1"/>
  <c r="AF113" i="7" a="1"/>
  <c r="AF113" i="7" s="1"/>
  <c r="AF49" i="7" a="1"/>
  <c r="AF49" i="7" s="1"/>
  <c r="AF275" i="7" a="1"/>
  <c r="AF275" i="7" s="1"/>
  <c r="AF289" i="7" a="1"/>
  <c r="AF289" i="7" s="1"/>
  <c r="AF139" i="7" a="1"/>
  <c r="AF139" i="7" s="1"/>
  <c r="AF21" i="7" a="1"/>
  <c r="AF21" i="7" s="1"/>
  <c r="AF185" i="7" a="1"/>
  <c r="AF185" i="7" s="1"/>
  <c r="AF84" i="7" a="1"/>
  <c r="AF84" i="7" s="1"/>
  <c r="AF333" i="7" a="1"/>
  <c r="AF333" i="7" s="1"/>
  <c r="AF146" i="7" a="1"/>
  <c r="AF146" i="7" s="1"/>
  <c r="AF48" i="7" a="1"/>
  <c r="AF48" i="7" s="1"/>
  <c r="AF301" i="7" a="1"/>
  <c r="AF301" i="7" s="1"/>
  <c r="AF183" i="7" a="1"/>
  <c r="AF183" i="7" s="1"/>
  <c r="AF64" i="7" a="1"/>
  <c r="AF64" i="7" s="1"/>
  <c r="AF238" i="7" a="1"/>
  <c r="AF238" i="7" s="1"/>
  <c r="AF123" i="7" a="1"/>
  <c r="AF123" i="7" s="1"/>
  <c r="AF30" i="7" a="1"/>
  <c r="AF30" i="7" s="1"/>
  <c r="AF222" i="7" a="1"/>
  <c r="AF222" i="7" s="1"/>
  <c r="AF96" i="7" a="1"/>
  <c r="AF96" i="7" s="1"/>
  <c r="AF342" i="7" a="1"/>
  <c r="AF342" i="7" s="1"/>
  <c r="AF179" i="7" a="1"/>
  <c r="AF179" i="7" s="1"/>
  <c r="AF69" i="7" a="1"/>
  <c r="AF69" i="7" s="1"/>
  <c r="AF293" i="7" a="1"/>
  <c r="AF293" i="7" s="1"/>
  <c r="AF129" i="7" a="1"/>
  <c r="AF129" i="7" s="1"/>
  <c r="AF35" i="7" a="1"/>
  <c r="AF35" i="7" s="1"/>
  <c r="AF240" i="7" a="1"/>
  <c r="AF240" i="7" s="1"/>
  <c r="AF360" i="7" a="1"/>
  <c r="AF360" i="7" s="1"/>
  <c r="AF292" i="7" a="1"/>
  <c r="AF292" i="7" s="1"/>
  <c r="AF224" i="7" a="1"/>
  <c r="AF224" i="7" s="1"/>
  <c r="AF312" i="7" a="1"/>
  <c r="AF312" i="7" s="1"/>
  <c r="AF212" i="7" a="1"/>
  <c r="AF212" i="7" s="1"/>
  <c r="AF313" i="7" a="1"/>
  <c r="AF313" i="7" s="1"/>
  <c r="AF223" i="7" a="1"/>
  <c r="AF223" i="7" s="1"/>
  <c r="AF157" i="7" a="1"/>
  <c r="AF157" i="7" s="1"/>
  <c r="AF337" i="7" a="1"/>
  <c r="AF337" i="7" s="1"/>
  <c r="AF299" i="7" a="1"/>
  <c r="AF299" i="7" s="1"/>
  <c r="AF199" i="7" a="1"/>
  <c r="AF199" i="7" s="1"/>
  <c r="AF104" i="7" a="1"/>
  <c r="AF104" i="7" s="1"/>
  <c r="AF40" i="7" a="1"/>
  <c r="AF40" i="7" s="1"/>
  <c r="AF291" i="7" a="1"/>
  <c r="AF291" i="7" s="1"/>
  <c r="AF156" i="7" a="1"/>
  <c r="AF156" i="7" s="1"/>
  <c r="AF103" i="7" a="1"/>
  <c r="AF103" i="7" s="1"/>
  <c r="AF39" i="7" a="1"/>
  <c r="AF39" i="7" s="1"/>
  <c r="AF283" i="7" a="1"/>
  <c r="AF283" i="7" s="1"/>
  <c r="AF204" i="7" a="1"/>
  <c r="AF204" i="7" s="1"/>
  <c r="AF155" i="7" a="1"/>
  <c r="AF155" i="7" s="1"/>
  <c r="AF92" i="7" a="1"/>
  <c r="AF92" i="7" s="1"/>
  <c r="AF363" i="7" a="1"/>
  <c r="AF363" i="7" s="1"/>
  <c r="AF246" i="7" a="1"/>
  <c r="AF246" i="7" s="1"/>
  <c r="AF245" i="7" a="1"/>
  <c r="AF245" i="7" s="1"/>
  <c r="AF94" i="7" a="1"/>
  <c r="AF94" i="7" s="1"/>
  <c r="AF317" i="7" a="1"/>
  <c r="AF317" i="7" s="1"/>
  <c r="AF147" i="7" a="1"/>
  <c r="AF147" i="7" s="1"/>
  <c r="AF41" i="7" a="1"/>
  <c r="AF41" i="7" s="1"/>
  <c r="AF243" i="7" a="1"/>
  <c r="AF243" i="7" s="1"/>
  <c r="AF107" i="7" a="1"/>
  <c r="AF107" i="7" s="1"/>
  <c r="AF20" i="7" a="1"/>
  <c r="AF20" i="7" s="1"/>
  <c r="AF257" i="7" a="1"/>
  <c r="AF257" i="7" s="1"/>
  <c r="AF124" i="7" a="1"/>
  <c r="AF124" i="7" s="1"/>
  <c r="AF24" i="7" a="1"/>
  <c r="AF24" i="7" s="1"/>
  <c r="AF191" i="7" a="1"/>
  <c r="AF191" i="7" s="1"/>
  <c r="AF89" i="7" a="1"/>
  <c r="AF89" i="7" s="1"/>
  <c r="AF310" i="7" a="1"/>
  <c r="AF310" i="7" s="1"/>
  <c r="AF182" i="7" a="1"/>
  <c r="AF182" i="7" s="1"/>
  <c r="AF53" i="7" a="1"/>
  <c r="AF53" i="7" s="1"/>
  <c r="AF279" i="7" a="1"/>
  <c r="AF279" i="7" s="1"/>
  <c r="AF130" i="7" a="1"/>
  <c r="AF130" i="7" s="1"/>
  <c r="AF36" i="7" a="1"/>
  <c r="AF36" i="7" s="1"/>
  <c r="AF197" i="7" a="1"/>
  <c r="AF197" i="7" s="1"/>
  <c r="AF102" i="7" a="1"/>
  <c r="AF102" i="7" s="1"/>
  <c r="AF17" i="7" a="1"/>
  <c r="AF17" i="7" s="1"/>
  <c r="AF332" i="7" a="1"/>
  <c r="AF332" i="7" s="1"/>
  <c r="AF264" i="7" a="1"/>
  <c r="AF264" i="7" s="1"/>
  <c r="AF354" i="7" a="1"/>
  <c r="AF354" i="7" s="1"/>
  <c r="AF316" i="7" a="1"/>
  <c r="AF316" i="7" s="1"/>
  <c r="AF216" i="7" a="1"/>
  <c r="AF216" i="7" s="1"/>
  <c r="AF294" i="7" a="1"/>
  <c r="AF294" i="7" s="1"/>
  <c r="AF217" i="7" a="1"/>
  <c r="AF217" i="7" s="1"/>
  <c r="AF152" i="7" a="1"/>
  <c r="AF152" i="7" s="1"/>
  <c r="AF361" i="7" a="1"/>
  <c r="AF361" i="7" s="1"/>
  <c r="AF285" i="7" a="1"/>
  <c r="AF285" i="7" s="1"/>
  <c r="AF193" i="7" a="1"/>
  <c r="AF193" i="7" s="1"/>
  <c r="AF93" i="7" a="1"/>
  <c r="AF93" i="7" s="1"/>
  <c r="AF9" i="7"/>
  <c r="AF277" i="7" a="1"/>
  <c r="AF277" i="7" s="1"/>
  <c r="AF150" i="7" a="1"/>
  <c r="AF150" i="7" s="1"/>
  <c r="AF98" i="7" a="1"/>
  <c r="AF98" i="7" s="1"/>
  <c r="AF34" i="7" a="1"/>
  <c r="AF34" i="7" s="1"/>
  <c r="AF269" i="7" a="1"/>
  <c r="AF269" i="7" s="1"/>
  <c r="AF198" i="7" a="1"/>
  <c r="AF198" i="7" s="1"/>
  <c r="AF149" i="7" a="1"/>
  <c r="AF149" i="7" s="1"/>
  <c r="AF81" i="7" a="1"/>
  <c r="AF81" i="7" s="1"/>
  <c r="AF335" i="7" a="1"/>
  <c r="AF335" i="7" s="1"/>
  <c r="AF231" i="7" a="1"/>
  <c r="AF231" i="7" s="1"/>
  <c r="AF207" i="7" a="1"/>
  <c r="AF207" i="7" s="1"/>
  <c r="AF75" i="7" a="1"/>
  <c r="AF75" i="7" s="1"/>
  <c r="AF273" i="7" a="1"/>
  <c r="AF273" i="7" s="1"/>
  <c r="AF128" i="7" a="1"/>
  <c r="AF128" i="7" s="1"/>
  <c r="AF32" i="7" a="1"/>
  <c r="AF32" i="7" s="1"/>
  <c r="AF203" i="7" a="1"/>
  <c r="AF203" i="7" s="1"/>
  <c r="AF100" i="7" a="1"/>
  <c r="AF100" i="7" s="1"/>
  <c r="AF11" i="7" a="1"/>
  <c r="AF11" i="7" s="1"/>
  <c r="AF242" i="7" a="1"/>
  <c r="AF242" i="7" s="1"/>
  <c r="AF116" i="7" a="1"/>
  <c r="AF116" i="7" s="1"/>
  <c r="AF15" i="7" a="1"/>
  <c r="AF15" i="7" s="1"/>
  <c r="AF172" i="7" a="1"/>
  <c r="AF172" i="7" s="1"/>
  <c r="AF80" i="7" a="1"/>
  <c r="AF80" i="7" s="1"/>
  <c r="AF295" i="7" a="1"/>
  <c r="AF295" i="7" s="1"/>
  <c r="AF171" i="7" a="1"/>
  <c r="AF171" i="7" s="1"/>
  <c r="AF46" i="7" a="1"/>
  <c r="AF46" i="7" s="1"/>
  <c r="AF265" i="7" a="1"/>
  <c r="AF265" i="7" s="1"/>
  <c r="AF122" i="7" a="1"/>
  <c r="AF122" i="7" s="1"/>
  <c r="AF18" i="7" a="1"/>
  <c r="AF18" i="7" s="1"/>
  <c r="AF178" i="7" a="1"/>
  <c r="AF178" i="7" s="1"/>
  <c r="AF85" i="7" a="1"/>
  <c r="AF85" i="7" s="1"/>
  <c r="AF368" i="7" a="1"/>
  <c r="AF368" i="7" s="1"/>
  <c r="AF300" i="7" a="1"/>
  <c r="AF300" i="7" s="1"/>
  <c r="AF232" i="7" a="1"/>
  <c r="AF232" i="7" s="1"/>
  <c r="AF352" i="7" a="1"/>
  <c r="AF352" i="7" s="1"/>
  <c r="AF284" i="7" a="1"/>
  <c r="AF284" i="7" s="1"/>
  <c r="AF340" i="7" a="1"/>
  <c r="AF340" i="7" s="1"/>
  <c r="AF287" i="7" a="1"/>
  <c r="AF287" i="7" s="1"/>
  <c r="AF205" i="7" a="1"/>
  <c r="AF205" i="7" s="1"/>
  <c r="AF141" i="7" a="1"/>
  <c r="AF141" i="7" s="1"/>
  <c r="AF330" i="7" a="1"/>
  <c r="AF330" i="7" s="1"/>
  <c r="AF278" i="7" a="1"/>
  <c r="AF278" i="7" s="1"/>
  <c r="AF187" i="7" a="1"/>
  <c r="AF187" i="7" s="1"/>
  <c r="AF88" i="7" a="1"/>
  <c r="AF88" i="7" s="1"/>
  <c r="AF367" i="7" a="1"/>
  <c r="AF367" i="7" s="1"/>
  <c r="AF270" i="7" a="1"/>
  <c r="AF270" i="7" s="1"/>
  <c r="AF144" i="7" a="1"/>
  <c r="AF144" i="7" s="1"/>
  <c r="AF87" i="7" a="1"/>
  <c r="AF87" i="7" s="1"/>
  <c r="AF29" i="7" a="1"/>
  <c r="AF29" i="7" s="1"/>
  <c r="AF261" i="7" a="1"/>
  <c r="AF261" i="7" s="1"/>
  <c r="AF192" i="7" a="1"/>
  <c r="AF192" i="7" s="1"/>
  <c r="AF143" i="7" a="1"/>
  <c r="AF143" i="7" s="1"/>
  <c r="AF76" i="7" a="1"/>
  <c r="AF76" i="7" s="1"/>
  <c r="AF311" i="7" a="1"/>
  <c r="AF311" i="7" s="1"/>
  <c r="AF359" i="7" a="1"/>
  <c r="AF359" i="7" s="1"/>
  <c r="AF188" i="7" a="1"/>
  <c r="AF188" i="7" s="1"/>
  <c r="AF68" i="7" a="1"/>
  <c r="AF68" i="7" s="1"/>
  <c r="AF229" i="7" a="1"/>
  <c r="AF229" i="7" s="1"/>
  <c r="AF117" i="7" a="1"/>
  <c r="AF117" i="7" s="1"/>
  <c r="AF26" i="7" a="1"/>
  <c r="AF26" i="7" s="1"/>
  <c r="AF195" i="7" a="1"/>
  <c r="AF195" i="7" s="1"/>
  <c r="AF83" i="7" a="1"/>
  <c r="AF83" i="7" s="1"/>
  <c r="AF355" i="7" a="1"/>
  <c r="AF355" i="7" s="1"/>
  <c r="AF227" i="7" a="1"/>
  <c r="AF227" i="7" s="1"/>
  <c r="AF99" i="7" a="1"/>
  <c r="AF99" i="7" s="1"/>
  <c r="AF346" i="7" a="1"/>
  <c r="AF346" i="7" s="1"/>
  <c r="AF164" i="7" a="1"/>
  <c r="AF164" i="7" s="1"/>
  <c r="AF63" i="7" a="1"/>
  <c r="AF63" i="7" s="1"/>
  <c r="AF266" i="7" a="1"/>
  <c r="AF266" i="7" s="1"/>
  <c r="AF142" i="7" a="1"/>
  <c r="AF142" i="7" s="1"/>
  <c r="AF28" i="7" a="1"/>
  <c r="AF28" i="7" s="1"/>
  <c r="AF235" i="7" a="1"/>
  <c r="AF235" i="7" s="1"/>
  <c r="AF112" i="7" a="1"/>
  <c r="AF112" i="7" s="1"/>
  <c r="AF13" i="7" a="1"/>
  <c r="AF13" i="7" s="1"/>
  <c r="AF170" i="7" a="1"/>
  <c r="AF170" i="7" s="1"/>
  <c r="AF78" i="7" a="1"/>
  <c r="AF78" i="7" s="1"/>
  <c r="AF336" i="7" a="1"/>
  <c r="AF336" i="7" s="1"/>
  <c r="AF268" i="7" a="1"/>
  <c r="AF268" i="7" s="1"/>
  <c r="AF358" i="7" a="1"/>
  <c r="AF358" i="7" s="1"/>
  <c r="AF320" i="7" a="1"/>
  <c r="AF320" i="7" s="1"/>
  <c r="AF252" i="7" a="1"/>
  <c r="AF252" i="7" s="1"/>
  <c r="AF308" i="7" a="1"/>
  <c r="AF308" i="7" s="1"/>
  <c r="AF230" i="7" a="1"/>
  <c r="AF230" i="7" s="1"/>
  <c r="AF206" i="7" a="1"/>
  <c r="AF206" i="7" s="1"/>
  <c r="AF162" i="7" a="1"/>
  <c r="AF162" i="7" s="1"/>
  <c r="AF210" i="7" a="1"/>
  <c r="AF210" i="7" s="1"/>
  <c r="AF253" i="7" a="1"/>
  <c r="AF253" i="7" s="1"/>
  <c r="AF158" i="7" a="1"/>
  <c r="AF158" i="7" s="1"/>
  <c r="AF25" i="7" a="1"/>
  <c r="AF25" i="7" s="1"/>
  <c r="AF202" i="7" a="1"/>
  <c r="AF202" i="7" s="1"/>
  <c r="AF70" i="7" a="1"/>
  <c r="AF70" i="7" s="1"/>
  <c r="AF208" i="7" a="1"/>
  <c r="AF208" i="7" s="1"/>
  <c r="AF296" i="7" a="1"/>
  <c r="AF296" i="7" s="1"/>
  <c r="AF173" i="7" a="1"/>
  <c r="AF173" i="7" s="1"/>
  <c r="AF163" i="7" a="1"/>
  <c r="AF163" i="7" s="1"/>
  <c r="AF119" i="7" a="1"/>
  <c r="AF119" i="7" s="1"/>
  <c r="AF167" i="7" a="1"/>
  <c r="AF167" i="7" s="1"/>
  <c r="AF274" i="7" a="1"/>
  <c r="AF274" i="7" s="1"/>
  <c r="AF67" i="7" a="1"/>
  <c r="AF67" i="7" s="1"/>
  <c r="AF286" i="7" a="1"/>
  <c r="AF286" i="7" s="1"/>
  <c r="AF115" i="7" a="1"/>
  <c r="AF115" i="7" s="1"/>
  <c r="AF323" i="7" a="1"/>
  <c r="AF323" i="7" s="1"/>
  <c r="AF121" i="7" a="1"/>
  <c r="AF121" i="7" s="1"/>
  <c r="AF260" i="7" a="1"/>
  <c r="AF260" i="7" s="1"/>
  <c r="AF168" i="7" a="1"/>
  <c r="AF168" i="7" s="1"/>
  <c r="AF109" i="7" a="1"/>
  <c r="AF109" i="7" s="1"/>
  <c r="AF114" i="7" a="1"/>
  <c r="AF114" i="7" s="1"/>
  <c r="AF161" i="7" a="1"/>
  <c r="AF161" i="7" s="1"/>
  <c r="AF259" i="7" a="1"/>
  <c r="AF259" i="7" s="1"/>
  <c r="AF58" i="7" a="1"/>
  <c r="AF58" i="7" s="1"/>
  <c r="AF271" i="7" a="1"/>
  <c r="AF271" i="7" s="1"/>
  <c r="AF106" i="7" a="1"/>
  <c r="AF106" i="7" s="1"/>
  <c r="AF309" i="7" a="1"/>
  <c r="AF309" i="7" s="1"/>
  <c r="AF111" i="7" a="1"/>
  <c r="AF111" i="7" s="1"/>
  <c r="AF228" i="7" a="1"/>
  <c r="AF228" i="7" s="1"/>
  <c r="AF351" i="7" a="1"/>
  <c r="AF351" i="7" s="1"/>
  <c r="AF56" i="7" a="1"/>
  <c r="AF56" i="7" s="1"/>
  <c r="AF55" i="7" a="1"/>
  <c r="AF55" i="7" s="1"/>
  <c r="AF108" i="7" a="1"/>
  <c r="AF108" i="7" s="1"/>
  <c r="AF118" i="7" a="1"/>
  <c r="AF118" i="7" s="1"/>
  <c r="AF302" i="7" a="1"/>
  <c r="AF302" i="7" s="1"/>
  <c r="AF154" i="7" a="1"/>
  <c r="AF154" i="7" s="1"/>
  <c r="AF19" i="7" a="1"/>
  <c r="AF19" i="7" s="1"/>
  <c r="AF160" i="7" a="1"/>
  <c r="AF160" i="7" s="1"/>
  <c r="AF27" i="7" a="1"/>
  <c r="AF27" i="7" s="1"/>
  <c r="AF350" i="7" a="1"/>
  <c r="AF350" i="7" s="1"/>
  <c r="AF326" i="7" a="1"/>
  <c r="AF326" i="7" s="1"/>
  <c r="AF314" i="7" a="1"/>
  <c r="AF314" i="7" s="1"/>
  <c r="AF305" i="7" a="1"/>
  <c r="AF305" i="7" s="1"/>
  <c r="AF12" i="7" a="1"/>
  <c r="AF12" i="7" s="1"/>
  <c r="AF135" i="7" a="1"/>
  <c r="AF135" i="7" s="1"/>
  <c r="AF209" i="7" a="1"/>
  <c r="AF209" i="7" s="1"/>
  <c r="AF62" i="7" a="1"/>
  <c r="AF62" i="7" s="1"/>
  <c r="AF280" i="7" a="1"/>
  <c r="AF280" i="7" s="1"/>
  <c r="AF319" i="7" a="1"/>
  <c r="AF319" i="7" s="1"/>
  <c r="AF307" i="7" a="1"/>
  <c r="AF307" i="7" s="1"/>
  <c r="AF306" i="7" a="1"/>
  <c r="AF306" i="7" s="1"/>
  <c r="AF298" i="7" a="1"/>
  <c r="AF298" i="7" s="1"/>
  <c r="AF334" i="7" a="1"/>
  <c r="AF334" i="7" s="1"/>
  <c r="AF127" i="7" a="1"/>
  <c r="AF127" i="7" s="1"/>
  <c r="AF38" i="7" a="1"/>
  <c r="AF38" i="7" s="1"/>
  <c r="AF201" i="7" a="1"/>
  <c r="AF201" i="7" s="1"/>
  <c r="AF43" i="7" a="1"/>
  <c r="AF43" i="7" s="1"/>
  <c r="AF364" i="7" a="1"/>
  <c r="AF364" i="7" s="1"/>
  <c r="AF249" i="7" a="1"/>
  <c r="AF249" i="7" s="1"/>
  <c r="AF219" i="7" a="1"/>
  <c r="AF219" i="7" s="1"/>
  <c r="AF211" i="7" a="1"/>
  <c r="AF211" i="7" s="1"/>
  <c r="AF218" i="7" a="1"/>
  <c r="AF218" i="7" s="1"/>
  <c r="AF267" i="7" a="1"/>
  <c r="AF267" i="7" s="1"/>
  <c r="AF166" i="7" a="1"/>
  <c r="AF166" i="7" s="1"/>
  <c r="AF31" i="7" a="1"/>
  <c r="AF31" i="7" s="1"/>
  <c r="AF213" i="7" a="1"/>
  <c r="AF213" i="7" s="1"/>
  <c r="AF79" i="7" a="1"/>
  <c r="AF79" i="7" s="1"/>
  <c r="AF250" i="7" a="1"/>
  <c r="AF250" i="7" s="1"/>
  <c r="AF328" i="7" a="1"/>
  <c r="AF328" i="7" s="1"/>
  <c r="AF343" i="7" a="1"/>
  <c r="AF343" i="7" s="1"/>
  <c r="AF45" i="7" a="1"/>
  <c r="AF45" i="7" s="1"/>
  <c r="AF50" i="7" a="1"/>
  <c r="AF50" i="7" s="1"/>
  <c r="AF97" i="7" a="1"/>
  <c r="AF97" i="7" s="1"/>
  <c r="AF101" i="7" a="1"/>
  <c r="AF101" i="7" s="1"/>
  <c r="AF258" i="7" a="1"/>
  <c r="AF258" i="7" s="1"/>
  <c r="AF145" i="7" a="1"/>
  <c r="AF145" i="7" s="1"/>
  <c r="AF10" i="7" a="1"/>
  <c r="AF10" i="7" s="1"/>
  <c r="AF151" i="7" a="1"/>
  <c r="AF151" i="7" s="1"/>
  <c r="AF22" i="7" a="1"/>
  <c r="AF22" i="7" s="1"/>
  <c r="AF348" i="7" a="1"/>
  <c r="AF348" i="7" s="1"/>
  <c r="AF322" i="7" a="1"/>
  <c r="AF322" i="7" s="1"/>
  <c r="AF44" i="7" a="1"/>
  <c r="AF44" i="7" s="1"/>
  <c r="AF47" i="7" a="1"/>
  <c r="AF47" i="7" s="1"/>
  <c r="AF366" i="7" a="1"/>
  <c r="AF366" i="7" s="1"/>
  <c r="AF33" i="7" a="1"/>
  <c r="AF33" i="7" s="1"/>
  <c r="AF248" i="7" a="1"/>
  <c r="AF248" i="7" s="1"/>
  <c r="EB80" i="7"/>
  <c r="EB54" i="7"/>
  <c r="EB59" i="7"/>
  <c r="EB110" i="7"/>
  <c r="EB91" i="7"/>
  <c r="EB65" i="7"/>
  <c r="EB236" i="7"/>
  <c r="EB142" i="7"/>
  <c r="EB247" i="7"/>
  <c r="EB118" i="7"/>
  <c r="EB56" i="7"/>
  <c r="EB171" i="7"/>
  <c r="EB44" i="7"/>
  <c r="EB50" i="7"/>
  <c r="EB143" i="7"/>
  <c r="EB201" i="7"/>
  <c r="EB173" i="7"/>
  <c r="EB250" i="7"/>
  <c r="EB52" i="7"/>
  <c r="EB116" i="7"/>
  <c r="EB261" i="7"/>
  <c r="EB43" i="7"/>
  <c r="EB107" i="7"/>
  <c r="EB191" i="7"/>
  <c r="EB260" i="7"/>
  <c r="EB319" i="7"/>
  <c r="EB221" i="7"/>
  <c r="EB306" i="7"/>
  <c r="EB217" i="7"/>
  <c r="EB157" i="7"/>
  <c r="EB303" i="7"/>
  <c r="EB256" i="7"/>
  <c r="EB258" i="7"/>
  <c r="EB128" i="7"/>
  <c r="EB160" i="7"/>
  <c r="EB192" i="7"/>
  <c r="EB248" i="7"/>
  <c r="EB327" i="7"/>
  <c r="EB354" i="7"/>
  <c r="EB300" i="7"/>
  <c r="EB308" i="7"/>
  <c r="EB340" i="7"/>
  <c r="EB305" i="7"/>
  <c r="EB337" i="7"/>
  <c r="EA5" i="7"/>
  <c r="EA6" i="7" s="1"/>
  <c r="DZ6" i="7"/>
  <c r="EC97" i="7"/>
  <c r="EC54" i="7"/>
  <c r="EC58" i="7"/>
  <c r="EC84" i="7"/>
  <c r="EC102" i="7"/>
  <c r="EC167" i="7"/>
  <c r="EC261" i="7"/>
  <c r="EC322" i="7"/>
  <c r="EC334" i="7"/>
  <c r="EC28" i="7"/>
  <c r="EC103" i="7"/>
  <c r="EC300" i="7"/>
  <c r="EC274" i="7"/>
  <c r="EC151" i="7"/>
  <c r="EC217" i="7"/>
  <c r="EC10" i="7"/>
  <c r="EC294" i="7"/>
  <c r="EC60" i="7"/>
  <c r="EC336" i="7"/>
  <c r="EC83" i="7"/>
  <c r="EC199" i="7"/>
  <c r="EC214" i="7"/>
  <c r="EC174" i="7"/>
  <c r="EC152" i="7"/>
  <c r="EC344" i="7"/>
  <c r="EC309" i="7"/>
  <c r="EC147" i="7"/>
  <c r="EC327" i="7"/>
  <c r="EC342" i="7"/>
  <c r="EC302" i="7"/>
  <c r="EC262" i="7"/>
  <c r="EC61" i="7"/>
  <c r="EC306" i="7"/>
  <c r="EC162" i="7"/>
  <c r="EC138" i="7"/>
  <c r="EC82" i="7"/>
  <c r="EC200" i="7"/>
  <c r="EC117" i="7"/>
  <c r="EC29" i="7"/>
  <c r="EC179" i="7"/>
  <c r="EC163" i="7"/>
  <c r="EC132" i="7"/>
  <c r="EC236" i="7"/>
  <c r="EC161" i="7"/>
  <c r="EC78" i="7"/>
  <c r="EC307" i="7"/>
  <c r="EC290" i="7"/>
  <c r="EC282" i="7"/>
  <c r="EC280" i="7"/>
  <c r="EC197" i="7"/>
  <c r="EC178" i="7"/>
  <c r="EC295" i="7"/>
  <c r="EC79" i="7"/>
  <c r="EC62" i="7"/>
  <c r="EC20" i="7"/>
  <c r="EC244" i="7"/>
  <c r="EC153" i="7"/>
  <c r="EC317" i="7"/>
  <c r="EC3" i="7"/>
  <c r="EC2" i="7"/>
  <c r="EC21" i="7"/>
  <c r="EC59" i="7"/>
  <c r="EC182" i="7"/>
  <c r="EC27" i="7"/>
  <c r="EC250" i="7"/>
  <c r="EC180" i="7"/>
  <c r="EC53" i="7"/>
  <c r="EC253" i="7"/>
  <c r="EC90" i="7"/>
  <c r="EC187" i="7"/>
  <c r="EC315" i="7"/>
  <c r="EC33" i="7"/>
  <c r="EC110" i="7"/>
  <c r="EC222" i="7"/>
  <c r="EC350" i="7"/>
  <c r="EC91" i="7"/>
  <c r="EC202" i="7"/>
  <c r="EC14" i="7"/>
  <c r="EC86" i="7"/>
  <c r="EC223" i="7"/>
  <c r="EC67" i="7"/>
  <c r="EC171" i="7"/>
  <c r="EC331" i="7"/>
  <c r="EC80" i="7"/>
  <c r="EC183" i="7"/>
  <c r="EC343" i="7"/>
  <c r="EC139" i="7"/>
  <c r="EC291" i="7"/>
  <c r="EC32" i="7"/>
  <c r="EC159" i="7"/>
  <c r="EC303" i="7"/>
  <c r="EC204" i="7"/>
  <c r="EC248" i="7"/>
  <c r="EC304" i="7"/>
  <c r="EC360" i="7"/>
  <c r="EC65" i="7"/>
  <c r="EC121" i="7"/>
  <c r="EC165" i="7"/>
  <c r="EC221" i="7"/>
  <c r="EC277" i="7"/>
  <c r="EC321" i="7"/>
  <c r="EC108" i="7"/>
  <c r="EC210" i="7"/>
  <c r="EC338" i="7"/>
  <c r="EC40" i="7"/>
  <c r="EC128" i="7"/>
  <c r="EC231" i="7"/>
  <c r="EC359" i="7"/>
  <c r="EC98" i="7"/>
  <c r="EC243" i="7"/>
  <c r="EC18" i="7"/>
  <c r="EC104" i="7"/>
  <c r="EC278" i="7"/>
  <c r="EC74" i="7"/>
  <c r="EC194" i="7"/>
  <c r="EC11" i="7"/>
  <c r="EC87" i="7"/>
  <c r="EC206" i="7"/>
  <c r="EC43" i="7"/>
  <c r="EC146" i="7"/>
  <c r="EC314" i="7"/>
  <c r="EC63" i="7"/>
  <c r="EC166" i="7"/>
  <c r="EC326" i="7"/>
  <c r="EC208" i="7"/>
  <c r="EC264" i="7"/>
  <c r="EC308" i="7"/>
  <c r="EC364" i="7"/>
  <c r="EC69" i="7"/>
  <c r="EC125" i="7"/>
  <c r="EC181" i="7"/>
  <c r="EC225" i="7"/>
  <c r="EC281" i="7"/>
  <c r="EC325" i="7"/>
  <c r="EC115" i="7"/>
  <c r="EC219" i="7"/>
  <c r="EC347" i="7"/>
  <c r="EC46" i="7"/>
  <c r="EC135" i="7"/>
  <c r="EC254" i="7"/>
  <c r="ED9" i="7"/>
  <c r="ED329" i="7" s="1"/>
  <c r="EC116" i="7"/>
  <c r="EC266" i="7"/>
  <c r="EC22" i="7"/>
  <c r="EC111" i="7"/>
  <c r="EC287" i="7"/>
  <c r="EC92" i="7"/>
  <c r="EC203" i="7"/>
  <c r="EC15" i="7"/>
  <c r="EC94" i="7"/>
  <c r="EC215" i="7"/>
  <c r="EC50" i="7"/>
  <c r="EC164" i="7"/>
  <c r="EC323" i="7"/>
  <c r="EC70" i="7"/>
  <c r="EC175" i="7"/>
  <c r="EC168" i="7"/>
  <c r="EC212" i="7"/>
  <c r="EC268" i="7"/>
  <c r="EC312" i="7"/>
  <c r="EC368" i="7"/>
  <c r="EC85" i="7"/>
  <c r="EC129" i="7"/>
  <c r="EC185" i="7"/>
  <c r="EC229" i="7"/>
  <c r="EC285" i="7"/>
  <c r="EC341" i="7"/>
  <c r="EC44" i="7"/>
  <c r="EC122" i="7"/>
  <c r="EC242" i="7"/>
  <c r="EC13" i="7"/>
  <c r="EC64" i="7"/>
  <c r="EC142" i="7"/>
  <c r="EC263" i="7"/>
  <c r="EC35" i="7"/>
  <c r="EC148" i="7"/>
  <c r="EC275" i="7"/>
  <c r="EC26" i="7"/>
  <c r="EC143" i="7"/>
  <c r="EC310" i="7"/>
  <c r="EC99" i="7"/>
  <c r="EC258" i="7"/>
  <c r="EC19" i="7"/>
  <c r="EC112" i="7"/>
  <c r="EC270" i="7"/>
  <c r="EC68" i="7"/>
  <c r="EC186" i="7"/>
  <c r="EC12" i="7"/>
  <c r="EC88" i="7"/>
  <c r="EC198" i="7"/>
  <c r="EC172" i="7"/>
  <c r="EC216" i="7"/>
  <c r="EC272" i="7"/>
  <c r="EC328" i="7"/>
  <c r="EC34" i="7"/>
  <c r="EC89" i="7"/>
  <c r="EC133" i="7"/>
  <c r="EC189" i="7"/>
  <c r="EC245" i="7"/>
  <c r="EC289" i="7"/>
  <c r="EC345" i="7"/>
  <c r="EC51" i="7"/>
  <c r="EC140" i="7"/>
  <c r="EC251" i="7"/>
  <c r="EC17" i="7"/>
  <c r="EC71" i="7"/>
  <c r="EC160" i="7"/>
  <c r="EC286" i="7"/>
  <c r="EC52" i="7"/>
  <c r="EC155" i="7"/>
  <c r="EC298" i="7"/>
  <c r="EC30" i="7"/>
  <c r="EC150" i="7"/>
  <c r="EC319" i="7"/>
  <c r="EC106" i="7"/>
  <c r="EC267" i="7"/>
  <c r="EC23" i="7"/>
  <c r="EC119" i="7"/>
  <c r="EC279" i="7"/>
  <c r="EC75" i="7"/>
  <c r="EC195" i="7"/>
  <c r="EC16" i="7"/>
  <c r="EC95" i="7"/>
  <c r="EC207" i="7"/>
  <c r="EC176" i="7"/>
  <c r="EC232" i="7"/>
  <c r="EC276" i="7"/>
  <c r="EC332" i="7"/>
  <c r="EC38" i="7"/>
  <c r="EC93" i="7"/>
  <c r="EC149" i="7"/>
  <c r="EC193" i="7"/>
  <c r="EC249" i="7"/>
  <c r="EC293" i="7"/>
  <c r="EC349" i="7"/>
  <c r="EC76" i="7"/>
  <c r="EC154" i="7"/>
  <c r="EC283" i="7"/>
  <c r="EC25" i="7"/>
  <c r="EC96" i="7"/>
  <c r="EC190" i="7"/>
  <c r="EC318" i="7"/>
  <c r="EC66" i="7"/>
  <c r="EC170" i="7"/>
  <c r="EC330" i="7"/>
  <c r="EC72" i="7"/>
  <c r="EC191" i="7"/>
  <c r="EC351" i="7"/>
  <c r="EC156" i="7"/>
  <c r="EC299" i="7"/>
  <c r="EC31" i="7"/>
  <c r="EC158" i="7"/>
  <c r="EC311" i="7"/>
  <c r="EC100" i="7"/>
  <c r="EC259" i="7"/>
  <c r="EC24" i="7"/>
  <c r="EC120" i="7"/>
  <c r="EC271" i="7"/>
  <c r="EC184" i="7"/>
  <c r="EC240" i="7"/>
  <c r="EC296" i="7"/>
  <c r="EC340" i="7"/>
  <c r="EC57" i="7"/>
  <c r="EC101" i="7"/>
  <c r="EC157" i="7"/>
  <c r="EC213" i="7"/>
  <c r="EC257" i="7"/>
  <c r="EC313" i="7"/>
  <c r="EC357" i="7"/>
  <c r="EC335" i="7"/>
  <c r="EC188" i="7"/>
  <c r="EC220" i="7"/>
  <c r="EC252" i="7"/>
  <c r="EC284" i="7"/>
  <c r="EC316" i="7"/>
  <c r="EC348" i="7"/>
  <c r="EC73" i="7"/>
  <c r="EC105" i="7"/>
  <c r="EC137" i="7"/>
  <c r="EC169" i="7"/>
  <c r="EC201" i="7"/>
  <c r="EC233" i="7"/>
  <c r="EC265" i="7"/>
  <c r="EC297" i="7"/>
  <c r="EC329" i="7"/>
  <c r="EC361" i="7"/>
  <c r="EC123" i="7"/>
  <c r="EC211" i="7"/>
  <c r="EC339" i="7"/>
  <c r="EC41" i="7"/>
  <c r="EC118" i="7"/>
  <c r="EC246" i="7"/>
  <c r="EC36" i="7"/>
  <c r="EC124" i="7"/>
  <c r="EC226" i="7"/>
  <c r="EC354" i="7"/>
  <c r="EC48" i="7"/>
  <c r="EC126" i="7"/>
  <c r="EC238" i="7"/>
  <c r="EC366" i="7"/>
  <c r="EC107" i="7"/>
  <c r="EC218" i="7"/>
  <c r="EC346" i="7"/>
  <c r="EC39" i="7"/>
  <c r="EC127" i="7"/>
  <c r="EC230" i="7"/>
  <c r="EC358" i="7"/>
  <c r="EC192" i="7"/>
  <c r="EC224" i="7"/>
  <c r="EC256" i="7"/>
  <c r="EC288" i="7"/>
  <c r="EC320" i="7"/>
  <c r="EC352" i="7"/>
  <c r="EC45" i="7"/>
  <c r="EC77" i="7"/>
  <c r="EC109" i="7"/>
  <c r="EC141" i="7"/>
  <c r="EC173" i="7"/>
  <c r="EC205" i="7"/>
  <c r="EC237" i="7"/>
  <c r="EC269" i="7"/>
  <c r="EC301" i="7"/>
  <c r="EC333" i="7"/>
  <c r="EC365" i="7"/>
  <c r="EC130" i="7"/>
  <c r="EC234" i="7"/>
  <c r="EC362" i="7"/>
  <c r="EC47" i="7"/>
  <c r="EC136" i="7"/>
  <c r="EC255" i="7"/>
  <c r="EC42" i="7"/>
  <c r="EC131" i="7"/>
  <c r="EC235" i="7"/>
  <c r="EC363" i="7"/>
  <c r="EC55" i="7"/>
  <c r="EC144" i="7"/>
  <c r="EC247" i="7"/>
  <c r="EC37" i="7"/>
  <c r="EC114" i="7"/>
  <c r="EC227" i="7"/>
  <c r="EC355" i="7"/>
  <c r="EC56" i="7"/>
  <c r="EC134" i="7"/>
  <c r="EC239" i="7"/>
  <c r="EC367" i="7"/>
  <c r="EC196" i="7"/>
  <c r="EC228" i="7"/>
  <c r="EC260" i="7"/>
  <c r="EC292" i="7"/>
  <c r="EC324" i="7"/>
  <c r="EC356" i="7"/>
  <c r="EC49" i="7"/>
  <c r="EC81" i="7"/>
  <c r="EC113" i="7"/>
  <c r="EC145" i="7"/>
  <c r="EC177" i="7"/>
  <c r="EC209" i="7"/>
  <c r="EC241" i="7"/>
  <c r="EC273" i="7"/>
  <c r="EC305" i="7"/>
  <c r="EC337" i="7"/>
  <c r="EC369" i="7"/>
  <c r="ED289" i="7"/>
  <c r="ED212" i="7"/>
  <c r="ED351" i="7"/>
  <c r="EB4" i="7" l="1"/>
  <c r="ED63" i="7"/>
  <c r="ED318" i="7"/>
  <c r="ED163" i="7"/>
  <c r="ED171" i="7"/>
  <c r="BL81" i="7" a="1"/>
  <c r="BL81" i="7" s="1"/>
  <c r="BL54" i="7" a="1"/>
  <c r="BL54" i="7" s="1"/>
  <c r="BL38" i="7" a="1"/>
  <c r="BL38" i="7" s="1"/>
  <c r="BL76" i="7" a="1"/>
  <c r="BL76" i="7" s="1"/>
  <c r="BL58" i="7" a="1"/>
  <c r="BL58" i="7" s="1"/>
  <c r="BL90" i="7" a="1"/>
  <c r="BL90" i="7" s="1"/>
  <c r="BL57" i="7" a="1"/>
  <c r="BL57" i="7" s="1"/>
  <c r="BL95" i="7" a="1"/>
  <c r="BL95" i="7" s="1"/>
  <c r="BL41" i="7" a="1"/>
  <c r="BL41" i="7" s="1"/>
  <c r="BL102" i="7" a="1"/>
  <c r="BL102" i="7" s="1"/>
  <c r="BL56" i="7" a="1"/>
  <c r="BL56" i="7" s="1"/>
  <c r="BL27" i="7" a="1"/>
  <c r="BL27" i="7" s="1"/>
  <c r="BL23" i="7" a="1"/>
  <c r="BL23" i="7" s="1"/>
  <c r="BL19" i="7" a="1"/>
  <c r="BL19" i="7" s="1"/>
  <c r="BL42" i="7" a="1"/>
  <c r="BL42" i="7" s="1"/>
  <c r="BL20" i="7" a="1"/>
  <c r="BL20" i="7" s="1"/>
  <c r="BL18" i="7" a="1"/>
  <c r="BL18" i="7" s="1"/>
  <c r="BL25" i="7" a="1"/>
  <c r="BL25" i="7" s="1"/>
  <c r="BL14" i="7" a="1"/>
  <c r="BL14" i="7" s="1"/>
  <c r="BL12" i="7" a="1"/>
  <c r="BL12" i="7" s="1"/>
  <c r="BL10" i="7" a="1"/>
  <c r="BL10" i="7" s="1"/>
  <c r="BL28" i="7" a="1"/>
  <c r="BL28" i="7" s="1"/>
  <c r="BL16" i="7" a="1"/>
  <c r="BL16" i="7" s="1"/>
  <c r="BL36" i="7" a="1"/>
  <c r="BL36" i="7" s="1"/>
  <c r="BL33" i="7" a="1"/>
  <c r="BL33" i="7" s="1"/>
  <c r="BL11" i="7" a="1"/>
  <c r="BL11" i="7" s="1"/>
  <c r="BL34" i="7" a="1"/>
  <c r="BL34" i="7" s="1"/>
  <c r="BL21" i="7" a="1"/>
  <c r="BL21" i="7" s="1"/>
  <c r="BL13" i="7" a="1"/>
  <c r="BL13" i="7" s="1"/>
  <c r="CR5" i="7"/>
  <c r="BL369" i="7" a="1"/>
  <c r="BL369" i="7" s="1"/>
  <c r="BL343" i="7" a="1"/>
  <c r="BL343" i="7" s="1"/>
  <c r="BL342" i="7" a="1"/>
  <c r="BL342" i="7" s="1"/>
  <c r="BL338" i="7" a="1"/>
  <c r="BL338" i="7" s="1"/>
  <c r="BL333" i="7" a="1"/>
  <c r="BL333" i="7" s="1"/>
  <c r="BL330" i="7" a="1"/>
  <c r="BL330" i="7" s="1"/>
  <c r="BL328" i="7" a="1"/>
  <c r="BL328" i="7" s="1"/>
  <c r="BL324" i="7" a="1"/>
  <c r="BL324" i="7" s="1"/>
  <c r="BL323" i="7" a="1"/>
  <c r="BL323" i="7" s="1"/>
  <c r="BL303" i="7" a="1"/>
  <c r="BL303" i="7" s="1"/>
  <c r="BL295" i="7" a="1"/>
  <c r="BL295" i="7" s="1"/>
  <c r="BL289" i="7" a="1"/>
  <c r="BL289" i="7" s="1"/>
  <c r="BL287" i="7" a="1"/>
  <c r="BL287" i="7" s="1"/>
  <c r="BL284" i="7" a="1"/>
  <c r="BL284" i="7" s="1"/>
  <c r="BL279" i="7" a="1"/>
  <c r="BL279" i="7" s="1"/>
  <c r="BL272" i="7" a="1"/>
  <c r="BL272" i="7" s="1"/>
  <c r="BL368" i="7" a="1"/>
  <c r="BL368" i="7" s="1"/>
  <c r="BL365" i="7" a="1"/>
  <c r="BL365" i="7" s="1"/>
  <c r="BL363" i="7" a="1"/>
  <c r="BL363" i="7" s="1"/>
  <c r="BL361" i="7" a="1"/>
  <c r="BL361" i="7" s="1"/>
  <c r="BL350" i="7" a="1"/>
  <c r="BL350" i="7" s="1"/>
  <c r="BL341" i="7" a="1"/>
  <c r="BL341" i="7" s="1"/>
  <c r="BL340" i="7" a="1"/>
  <c r="BL340" i="7" s="1"/>
  <c r="BL339" i="7" a="1"/>
  <c r="BL339" i="7" s="1"/>
  <c r="BL329" i="7" a="1"/>
  <c r="BL329" i="7" s="1"/>
  <c r="BL309" i="7" a="1"/>
  <c r="BL309" i="7" s="1"/>
  <c r="BL307" i="7" a="1"/>
  <c r="BL307" i="7" s="1"/>
  <c r="BL302" i="7" a="1"/>
  <c r="BL302" i="7" s="1"/>
  <c r="BL294" i="7" a="1"/>
  <c r="BL294" i="7" s="1"/>
  <c r="BL271" i="7" a="1"/>
  <c r="BL271" i="7" s="1"/>
  <c r="BL336" i="7" a="1"/>
  <c r="BL336" i="7" s="1"/>
  <c r="BL334" i="7" a="1"/>
  <c r="BL334" i="7" s="1"/>
  <c r="BL320" i="7" a="1"/>
  <c r="BL320" i="7" s="1"/>
  <c r="BL311" i="7" a="1"/>
  <c r="BL311" i="7" s="1"/>
  <c r="BL301" i="7" a="1"/>
  <c r="BL301" i="7" s="1"/>
  <c r="BL293" i="7" a="1"/>
  <c r="BL293" i="7" s="1"/>
  <c r="BL367" i="7" a="1"/>
  <c r="BL367" i="7" s="1"/>
  <c r="BL357" i="7" a="1"/>
  <c r="BL357" i="7" s="1"/>
  <c r="BL355" i="7" a="1"/>
  <c r="BL355" i="7" s="1"/>
  <c r="BL353" i="7" a="1"/>
  <c r="BL353" i="7" s="1"/>
  <c r="BL319" i="7" a="1"/>
  <c r="BL319" i="7" s="1"/>
  <c r="BL300" i="7" a="1"/>
  <c r="BL300" i="7" s="1"/>
  <c r="BL292" i="7" a="1"/>
  <c r="BL292" i="7" s="1"/>
  <c r="BL286" i="7" a="1"/>
  <c r="BL286" i="7" s="1"/>
  <c r="BL283" i="7" a="1"/>
  <c r="BL283" i="7" s="1"/>
  <c r="BL277" i="7" a="1"/>
  <c r="BL277" i="7" s="1"/>
  <c r="BL360" i="7" a="1"/>
  <c r="BL360" i="7" s="1"/>
  <c r="BL346" i="7" a="1"/>
  <c r="BL346" i="7" s="1"/>
  <c r="BL335" i="7" a="1"/>
  <c r="BL335" i="7" s="1"/>
  <c r="BL321" i="7" a="1"/>
  <c r="BL321" i="7" s="1"/>
  <c r="BL318" i="7" a="1"/>
  <c r="BL318" i="7" s="1"/>
  <c r="BL299" i="7" a="1"/>
  <c r="BL299" i="7" s="1"/>
  <c r="BL290" i="7" a="1"/>
  <c r="BL290" i="7" s="1"/>
  <c r="BL288" i="7" a="1"/>
  <c r="BL288" i="7" s="1"/>
  <c r="BL285" i="7" a="1"/>
  <c r="BL285" i="7" s="1"/>
  <c r="BL282" i="7" a="1"/>
  <c r="BL282" i="7" s="1"/>
  <c r="BL276" i="7" a="1"/>
  <c r="BL276" i="7" s="1"/>
  <c r="BL366" i="7" a="1"/>
  <c r="BL366" i="7" s="1"/>
  <c r="BL364" i="7" a="1"/>
  <c r="BL364" i="7" s="1"/>
  <c r="BL362" i="7" a="1"/>
  <c r="BL362" i="7" s="1"/>
  <c r="BL349" i="7" a="1"/>
  <c r="BL349" i="7" s="1"/>
  <c r="BL337" i="7" a="1"/>
  <c r="BL337" i="7" s="1"/>
  <c r="BL317" i="7" a="1"/>
  <c r="BL317" i="7" s="1"/>
  <c r="BL314" i="7" a="1"/>
  <c r="BL314" i="7" s="1"/>
  <c r="BL312" i="7" a="1"/>
  <c r="BL312" i="7" s="1"/>
  <c r="BL310" i="7" a="1"/>
  <c r="BL310" i="7" s="1"/>
  <c r="BL308" i="7" a="1"/>
  <c r="BL308" i="7" s="1"/>
  <c r="BL306" i="7" a="1"/>
  <c r="BL306" i="7" s="1"/>
  <c r="BL298" i="7" a="1"/>
  <c r="BL298" i="7" s="1"/>
  <c r="BL281" i="7" a="1"/>
  <c r="BL281" i="7" s="1"/>
  <c r="BL275" i="7" a="1"/>
  <c r="BL275" i="7" s="1"/>
  <c r="BL305" i="7" a="1"/>
  <c r="BL305" i="7" s="1"/>
  <c r="BL291" i="7" a="1"/>
  <c r="BL291" i="7" s="1"/>
  <c r="BL269" i="7" a="1"/>
  <c r="BL269" i="7" s="1"/>
  <c r="BL247" i="7" a="1"/>
  <c r="BL247" i="7" s="1"/>
  <c r="BL244" i="7" a="1"/>
  <c r="BL244" i="7" s="1"/>
  <c r="BL241" i="7" a="1"/>
  <c r="BL241" i="7" s="1"/>
  <c r="BL238" i="7" a="1"/>
  <c r="BL238" i="7" s="1"/>
  <c r="BL236" i="7" a="1"/>
  <c r="BL236" i="7" s="1"/>
  <c r="BL234" i="7" a="1"/>
  <c r="BL234" i="7" s="1"/>
  <c r="BL232" i="7" a="1"/>
  <c r="BL232" i="7" s="1"/>
  <c r="BL230" i="7" a="1"/>
  <c r="BL230" i="7" s="1"/>
  <c r="BL228" i="7" a="1"/>
  <c r="BL228" i="7" s="1"/>
  <c r="BL215" i="7" a="1"/>
  <c r="BL215" i="7" s="1"/>
  <c r="BL199" i="7" a="1"/>
  <c r="BL199" i="7" s="1"/>
  <c r="BL196" i="7" a="1"/>
  <c r="BL196" i="7" s="1"/>
  <c r="BL188" i="7" a="1"/>
  <c r="BL188" i="7" s="1"/>
  <c r="BL358" i="7" a="1"/>
  <c r="BL358" i="7" s="1"/>
  <c r="BL325" i="7" a="1"/>
  <c r="BL325" i="7" s="1"/>
  <c r="BL313" i="7" a="1"/>
  <c r="BL313" i="7" s="1"/>
  <c r="BL274" i="7" a="1"/>
  <c r="BL274" i="7" s="1"/>
  <c r="BL273" i="7" a="1"/>
  <c r="BL273" i="7" s="1"/>
  <c r="BL268" i="7" a="1"/>
  <c r="BL268" i="7" s="1"/>
  <c r="BL264" i="7" a="1"/>
  <c r="BL264" i="7" s="1"/>
  <c r="BL254" i="7" a="1"/>
  <c r="BL254" i="7" s="1"/>
  <c r="BL223" i="7" a="1"/>
  <c r="BL223" i="7" s="1"/>
  <c r="BL221" i="7" a="1"/>
  <c r="BL221" i="7" s="1"/>
  <c r="BL211" i="7" a="1"/>
  <c r="BL211" i="7" s="1"/>
  <c r="BL207" i="7" a="1"/>
  <c r="BL207" i="7" s="1"/>
  <c r="BL352" i="7" a="1"/>
  <c r="BL352" i="7" s="1"/>
  <c r="BL345" i="7" a="1"/>
  <c r="BL345" i="7" s="1"/>
  <c r="BL332" i="7" a="1"/>
  <c r="BL332" i="7" s="1"/>
  <c r="BL316" i="7" a="1"/>
  <c r="BL316" i="7" s="1"/>
  <c r="BL297" i="7" a="1"/>
  <c r="BL297" i="7" s="1"/>
  <c r="BL267" i="7" a="1"/>
  <c r="BL267" i="7" s="1"/>
  <c r="BL266" i="7" a="1"/>
  <c r="BL266" i="7" s="1"/>
  <c r="BL265" i="7" a="1"/>
  <c r="BL265" i="7" s="1"/>
  <c r="BL245" i="7" a="1"/>
  <c r="BL245" i="7" s="1"/>
  <c r="BL242" i="7" a="1"/>
  <c r="BL242" i="7" s="1"/>
  <c r="BL225" i="7" a="1"/>
  <c r="BL225" i="7" s="1"/>
  <c r="BL220" i="7" a="1"/>
  <c r="BL220" i="7" s="1"/>
  <c r="BL217" i="7" a="1"/>
  <c r="BL217" i="7" s="1"/>
  <c r="BL216" i="7" a="1"/>
  <c r="BL216" i="7" s="1"/>
  <c r="BL304" i="7" a="1"/>
  <c r="BL304" i="7" s="1"/>
  <c r="BL270" i="7" a="1"/>
  <c r="BL270" i="7" s="1"/>
  <c r="BL262" i="7" a="1"/>
  <c r="BL262" i="7" s="1"/>
  <c r="BL259" i="7" a="1"/>
  <c r="BL259" i="7" s="1"/>
  <c r="BL255" i="7" a="1"/>
  <c r="BL255" i="7" s="1"/>
  <c r="BL252" i="7" a="1"/>
  <c r="BL252" i="7" s="1"/>
  <c r="BL250" i="7" a="1"/>
  <c r="BL250" i="7" s="1"/>
  <c r="BL219" i="7" a="1"/>
  <c r="BL219" i="7" s="1"/>
  <c r="BL218" i="7" a="1"/>
  <c r="BL218" i="7" s="1"/>
  <c r="BL212" i="7" a="1"/>
  <c r="BL212" i="7" s="1"/>
  <c r="BL327" i="7" a="1"/>
  <c r="BL327" i="7" s="1"/>
  <c r="BL315" i="7" a="1"/>
  <c r="BL315" i="7" s="1"/>
  <c r="BL278" i="7" a="1"/>
  <c r="BL278" i="7" s="1"/>
  <c r="BL261" i="7" a="1"/>
  <c r="BL261" i="7" s="1"/>
  <c r="BL260" i="7" a="1"/>
  <c r="BL260" i="7" s="1"/>
  <c r="BL258" i="7" a="1"/>
  <c r="BL258" i="7" s="1"/>
  <c r="BL248" i="7" a="1"/>
  <c r="BL248" i="7" s="1"/>
  <c r="BL239" i="7" a="1"/>
  <c r="BL239" i="7" s="1"/>
  <c r="BL237" i="7" a="1"/>
  <c r="BL237" i="7" s="1"/>
  <c r="BL235" i="7" a="1"/>
  <c r="BL235" i="7" s="1"/>
  <c r="BL233" i="7" a="1"/>
  <c r="BL233" i="7" s="1"/>
  <c r="BL354" i="7" a="1"/>
  <c r="BL354" i="7" s="1"/>
  <c r="BL351" i="7" a="1"/>
  <c r="BL351" i="7" s="1"/>
  <c r="BL348" i="7" a="1"/>
  <c r="BL348" i="7" s="1"/>
  <c r="BL344" i="7" a="1"/>
  <c r="BL344" i="7" s="1"/>
  <c r="BL331" i="7" a="1"/>
  <c r="BL331" i="7" s="1"/>
  <c r="BL296" i="7" a="1"/>
  <c r="BL296" i="7" s="1"/>
  <c r="BL280" i="7" a="1"/>
  <c r="BL280" i="7" s="1"/>
  <c r="BL257" i="7" a="1"/>
  <c r="BL257" i="7" s="1"/>
  <c r="BL326" i="7" a="1"/>
  <c r="BL326" i="7" s="1"/>
  <c r="BL246" i="7" a="1"/>
  <c r="BL246" i="7" s="1"/>
  <c r="BL201" i="7" a="1"/>
  <c r="BL201" i="7" s="1"/>
  <c r="BL180" i="7" a="1"/>
  <c r="BL180" i="7" s="1"/>
  <c r="BL175" i="7" a="1"/>
  <c r="BL175" i="7" s="1"/>
  <c r="BL159" i="7" a="1"/>
  <c r="BL159" i="7" s="1"/>
  <c r="BL80" i="7" a="1"/>
  <c r="BL80" i="7" s="1"/>
  <c r="BL79" i="7" a="1"/>
  <c r="BL79" i="7" s="1"/>
  <c r="BL78" i="7" a="1"/>
  <c r="BL78" i="7" s="1"/>
  <c r="BL263" i="7" a="1"/>
  <c r="BL263" i="7" s="1"/>
  <c r="BL256" i="7" a="1"/>
  <c r="BL256" i="7" s="1"/>
  <c r="BL251" i="7" a="1"/>
  <c r="BL251" i="7" s="1"/>
  <c r="BL231" i="7" a="1"/>
  <c r="BL231" i="7" s="1"/>
  <c r="BL227" i="7" a="1"/>
  <c r="BL227" i="7" s="1"/>
  <c r="BL213" i="7" a="1"/>
  <c r="BL213" i="7" s="1"/>
  <c r="BL210" i="7" a="1"/>
  <c r="BL210" i="7" s="1"/>
  <c r="BL208" i="7" a="1"/>
  <c r="BL208" i="7" s="1"/>
  <c r="BL202" i="7" a="1"/>
  <c r="BL202" i="7" s="1"/>
  <c r="BL186" i="7" a="1"/>
  <c r="BL186" i="7" s="1"/>
  <c r="BL181" i="7" a="1"/>
  <c r="BL181" i="7" s="1"/>
  <c r="BL174" i="7" a="1"/>
  <c r="BL174" i="7" s="1"/>
  <c r="BL172" i="7" a="1"/>
  <c r="BL172" i="7" s="1"/>
  <c r="BL170" i="7" a="1"/>
  <c r="BL170" i="7" s="1"/>
  <c r="BL158" i="7" a="1"/>
  <c r="BL158" i="7" s="1"/>
  <c r="BL322" i="7" a="1"/>
  <c r="BL322" i="7" s="1"/>
  <c r="BL243" i="7" a="1"/>
  <c r="BL243" i="7" s="1"/>
  <c r="BL224" i="7" a="1"/>
  <c r="BL224" i="7" s="1"/>
  <c r="BL214" i="7" a="1"/>
  <c r="BL214" i="7" s="1"/>
  <c r="BL203" i="7" a="1"/>
  <c r="BL203" i="7" s="1"/>
  <c r="BL198" i="7" a="1"/>
  <c r="BL198" i="7" s="1"/>
  <c r="BL187" i="7" a="1"/>
  <c r="BL187" i="7" s="1"/>
  <c r="BL176" i="7" a="1"/>
  <c r="BL176" i="7" s="1"/>
  <c r="BL157" i="7" a="1"/>
  <c r="BL157" i="7" s="1"/>
  <c r="BL153" i="7" a="1"/>
  <c r="BL153" i="7" s="1"/>
  <c r="BL147" i="7" a="1"/>
  <c r="BL147" i="7" s="1"/>
  <c r="BL145" i="7" a="1"/>
  <c r="BL145" i="7" s="1"/>
  <c r="BL143" i="7" a="1"/>
  <c r="BL143" i="7" s="1"/>
  <c r="BL141" i="7" a="1"/>
  <c r="BL141" i="7" s="1"/>
  <c r="BL139" i="7" a="1"/>
  <c r="BL139" i="7" s="1"/>
  <c r="BL137" i="7" a="1"/>
  <c r="BL137" i="7" s="1"/>
  <c r="BL135" i="7" a="1"/>
  <c r="BL135" i="7" s="1"/>
  <c r="BL133" i="7" a="1"/>
  <c r="BL133" i="7" s="1"/>
  <c r="BL131" i="7" a="1"/>
  <c r="BL131" i="7" s="1"/>
  <c r="BL129" i="7" a="1"/>
  <c r="BL129" i="7" s="1"/>
  <c r="BL127" i="7" a="1"/>
  <c r="BL127" i="7" s="1"/>
  <c r="BL125" i="7" a="1"/>
  <c r="BL125" i="7" s="1"/>
  <c r="BL123" i="7" a="1"/>
  <c r="BL123" i="7" s="1"/>
  <c r="BL121" i="7" a="1"/>
  <c r="BL121" i="7" s="1"/>
  <c r="BL119" i="7" a="1"/>
  <c r="BL119" i="7" s="1"/>
  <c r="BL117" i="7" a="1"/>
  <c r="BL117" i="7" s="1"/>
  <c r="BL115" i="7" a="1"/>
  <c r="BL115" i="7" s="1"/>
  <c r="BL113" i="7" a="1"/>
  <c r="BL113" i="7" s="1"/>
  <c r="BL111" i="7" a="1"/>
  <c r="BL111" i="7" s="1"/>
  <c r="BL109" i="7" a="1"/>
  <c r="BL109" i="7" s="1"/>
  <c r="BL107" i="7" a="1"/>
  <c r="BL107" i="7" s="1"/>
  <c r="BL253" i="7" a="1"/>
  <c r="BL253" i="7" s="1"/>
  <c r="BL206" i="7" a="1"/>
  <c r="BL206" i="7" s="1"/>
  <c r="BL195" i="7" a="1"/>
  <c r="BL195" i="7" s="1"/>
  <c r="BL193" i="7" a="1"/>
  <c r="BL193" i="7" s="1"/>
  <c r="BL191" i="7" a="1"/>
  <c r="BL191" i="7" s="1"/>
  <c r="BL189" i="7" a="1"/>
  <c r="BL189" i="7" s="1"/>
  <c r="BL182" i="7" a="1"/>
  <c r="BL182" i="7" s="1"/>
  <c r="BL177" i="7" a="1"/>
  <c r="BL177" i="7" s="1"/>
  <c r="BL164" i="7" a="1"/>
  <c r="BL164" i="7" s="1"/>
  <c r="BL156" i="7" a="1"/>
  <c r="BL156" i="7" s="1"/>
  <c r="BL152" i="7" a="1"/>
  <c r="BL152" i="7" s="1"/>
  <c r="BL347" i="7" a="1"/>
  <c r="BL347" i="7" s="1"/>
  <c r="BL204" i="7" a="1"/>
  <c r="BL204" i="7" s="1"/>
  <c r="BL197" i="7" a="1"/>
  <c r="BL197" i="7" s="1"/>
  <c r="BL183" i="7" a="1"/>
  <c r="BL183" i="7" s="1"/>
  <c r="BL169" i="7" a="1"/>
  <c r="BL169" i="7" s="1"/>
  <c r="BL165" i="7" a="1"/>
  <c r="BL165" i="7" s="1"/>
  <c r="BL163" i="7" a="1"/>
  <c r="BL163" i="7" s="1"/>
  <c r="BL155" i="7" a="1"/>
  <c r="BL155" i="7" s="1"/>
  <c r="BL151" i="7" a="1"/>
  <c r="BL151" i="7" s="1"/>
  <c r="BL229" i="7" a="1"/>
  <c r="BL229" i="7" s="1"/>
  <c r="BL194" i="7" a="1"/>
  <c r="BL194" i="7" s="1"/>
  <c r="BL144" i="7" a="1"/>
  <c r="BL144" i="7" s="1"/>
  <c r="BL128" i="7" a="1"/>
  <c r="BL128" i="7" s="1"/>
  <c r="BL114" i="7" a="1"/>
  <c r="BL114" i="7" s="1"/>
  <c r="BL103" i="7" a="1"/>
  <c r="BL103" i="7" s="1"/>
  <c r="BL98" i="7" a="1"/>
  <c r="BL98" i="7" s="1"/>
  <c r="BL94" i="7" a="1"/>
  <c r="BL94" i="7" s="1"/>
  <c r="BL87" i="7" a="1"/>
  <c r="BL87" i="7" s="1"/>
  <c r="BL85" i="7" a="1"/>
  <c r="BL85" i="7" s="1"/>
  <c r="BL74" i="7" a="1"/>
  <c r="BL74" i="7" s="1"/>
  <c r="BL73" i="7" a="1"/>
  <c r="BL73" i="7" s="1"/>
  <c r="BL66" i="7" a="1"/>
  <c r="BL66" i="7" s="1"/>
  <c r="BL50" i="7" a="1"/>
  <c r="BL50" i="7" s="1"/>
  <c r="BL48" i="7" a="1"/>
  <c r="BL48" i="7" s="1"/>
  <c r="BL43" i="7" a="1"/>
  <c r="BL43" i="7" s="1"/>
  <c r="BL29" i="7" a="1"/>
  <c r="BL29" i="7" s="1"/>
  <c r="BL26" i="7" a="1"/>
  <c r="BL26" i="7" s="1"/>
  <c r="BL17" i="7" a="1"/>
  <c r="BL17" i="7" s="1"/>
  <c r="BL205" i="7" a="1"/>
  <c r="BL205" i="7" s="1"/>
  <c r="BL184" i="7" a="1"/>
  <c r="BL184" i="7" s="1"/>
  <c r="BL179" i="7" a="1"/>
  <c r="BL179" i="7" s="1"/>
  <c r="BL166" i="7" a="1"/>
  <c r="BL166" i="7" s="1"/>
  <c r="BL154" i="7" a="1"/>
  <c r="BL154" i="7" s="1"/>
  <c r="BL142" i="7" a="1"/>
  <c r="BL142" i="7" s="1"/>
  <c r="BL126" i="7" a="1"/>
  <c r="BL126" i="7" s="1"/>
  <c r="BL89" i="7" a="1"/>
  <c r="BL89" i="7" s="1"/>
  <c r="BL65" i="7" a="1"/>
  <c r="BL65" i="7" s="1"/>
  <c r="BL44" i="7" a="1"/>
  <c r="BL44" i="7" s="1"/>
  <c r="BL39" i="7" a="1"/>
  <c r="BL39" i="7" s="1"/>
  <c r="BL37" i="7" a="1"/>
  <c r="BL37" i="7" s="1"/>
  <c r="BL35" i="7" a="1"/>
  <c r="BL35" i="7" s="1"/>
  <c r="BL24" i="7" a="1"/>
  <c r="BL24" i="7" s="1"/>
  <c r="BL22" i="7" a="1"/>
  <c r="BL22" i="7" s="1"/>
  <c r="BL356" i="7" a="1"/>
  <c r="BL356" i="7" s="1"/>
  <c r="BL226" i="7" a="1"/>
  <c r="BL226" i="7" s="1"/>
  <c r="BL222" i="7" a="1"/>
  <c r="BL222" i="7" s="1"/>
  <c r="BL200" i="7" a="1"/>
  <c r="BL200" i="7" s="1"/>
  <c r="BL173" i="7" a="1"/>
  <c r="BL173" i="7" s="1"/>
  <c r="BL140" i="7" a="1"/>
  <c r="BL140" i="7" s="1"/>
  <c r="BL124" i="7" a="1"/>
  <c r="BL124" i="7" s="1"/>
  <c r="BL118" i="7" a="1"/>
  <c r="BL118" i="7" s="1"/>
  <c r="BL104" i="7" a="1"/>
  <c r="BL104" i="7" s="1"/>
  <c r="BL99" i="7" a="1"/>
  <c r="BL99" i="7" s="1"/>
  <c r="BL93" i="7" a="1"/>
  <c r="BL93" i="7" s="1"/>
  <c r="BL82" i="7" a="1"/>
  <c r="BL82" i="7" s="1"/>
  <c r="BL77" i="7" a="1"/>
  <c r="BL77" i="7" s="1"/>
  <c r="BL64" i="7" a="1"/>
  <c r="BL64" i="7" s="1"/>
  <c r="BL59" i="7" a="1"/>
  <c r="BL59" i="7" s="1"/>
  <c r="BL55" i="7" a="1"/>
  <c r="BL55" i="7" s="1"/>
  <c r="BL53" i="7" a="1"/>
  <c r="BL53" i="7" s="1"/>
  <c r="BL51" i="7" a="1"/>
  <c r="BL51" i="7" s="1"/>
  <c r="BL45" i="7" a="1"/>
  <c r="BL45" i="7" s="1"/>
  <c r="BL30" i="7" a="1"/>
  <c r="BL30" i="7" s="1"/>
  <c r="BL15" i="7" a="1"/>
  <c r="BL15" i="7" s="1"/>
  <c r="BL192" i="7" a="1"/>
  <c r="BL192" i="7" s="1"/>
  <c r="BL185" i="7" a="1"/>
  <c r="BL185" i="7" s="1"/>
  <c r="BL171" i="7" a="1"/>
  <c r="BL171" i="7" s="1"/>
  <c r="BL168" i="7" a="1"/>
  <c r="BL168" i="7" s="1"/>
  <c r="BL167" i="7" a="1"/>
  <c r="BL167" i="7" s="1"/>
  <c r="BL138" i="7" a="1"/>
  <c r="BL138" i="7" s="1"/>
  <c r="BL122" i="7" a="1"/>
  <c r="BL122" i="7" s="1"/>
  <c r="BL105" i="7" a="1"/>
  <c r="BL105" i="7" s="1"/>
  <c r="BL92" i="7" a="1"/>
  <c r="BL92" i="7" s="1"/>
  <c r="BL88" i="7" a="1"/>
  <c r="BL88" i="7" s="1"/>
  <c r="BL72" i="7" a="1"/>
  <c r="BL72" i="7" s="1"/>
  <c r="BL71" i="7" a="1"/>
  <c r="BL71" i="7" s="1"/>
  <c r="BL63" i="7" a="1"/>
  <c r="BL63" i="7" s="1"/>
  <c r="BL46" i="7" a="1"/>
  <c r="BL46" i="7" s="1"/>
  <c r="BL31" i="7" a="1"/>
  <c r="BL31" i="7" s="1"/>
  <c r="BL240" i="7" a="1"/>
  <c r="BL240" i="7" s="1"/>
  <c r="BL136" i="7" a="1"/>
  <c r="BL136" i="7" s="1"/>
  <c r="BL120" i="7" a="1"/>
  <c r="BL120" i="7" s="1"/>
  <c r="BL106" i="7" a="1"/>
  <c r="BL106" i="7" s="1"/>
  <c r="BL100" i="7" a="1"/>
  <c r="BL100" i="7" s="1"/>
  <c r="BL97" i="7" a="1"/>
  <c r="BL97" i="7" s="1"/>
  <c r="BL91" i="7" a="1"/>
  <c r="BL91" i="7" s="1"/>
  <c r="BL86" i="7" a="1"/>
  <c r="BL86" i="7" s="1"/>
  <c r="BL84" i="7" a="1"/>
  <c r="BL84" i="7" s="1"/>
  <c r="BL70" i="7" a="1"/>
  <c r="BL70" i="7" s="1"/>
  <c r="BL49" i="7" a="1"/>
  <c r="BL49" i="7" s="1"/>
  <c r="BL47" i="7" a="1"/>
  <c r="BL47" i="7" s="1"/>
  <c r="BL40" i="7" a="1"/>
  <c r="BL40" i="7" s="1"/>
  <c r="BL32" i="7" a="1"/>
  <c r="BL32" i="7" s="1"/>
  <c r="BL249" i="7" a="1"/>
  <c r="BL249" i="7" s="1"/>
  <c r="BL160" i="7" a="1"/>
  <c r="BL160" i="7" s="1"/>
  <c r="BL62" i="7" a="1"/>
  <c r="BL62" i="7" s="1"/>
  <c r="BL61" i="7" a="1"/>
  <c r="BL61" i="7" s="1"/>
  <c r="BL60" i="7" a="1"/>
  <c r="BL60" i="7" s="1"/>
  <c r="BL52" i="7" a="1"/>
  <c r="BL52" i="7" s="1"/>
  <c r="BL209" i="7" a="1"/>
  <c r="BL209" i="7" s="1"/>
  <c r="BL190" i="7" a="1"/>
  <c r="BL190" i="7" s="1"/>
  <c r="BL178" i="7" a="1"/>
  <c r="BL178" i="7" s="1"/>
  <c r="BL149" i="7" a="1"/>
  <c r="BL149" i="7" s="1"/>
  <c r="BL132" i="7" a="1"/>
  <c r="BL132" i="7" s="1"/>
  <c r="BL96" i="7" a="1"/>
  <c r="BL96" i="7" s="1"/>
  <c r="BL161" i="7" a="1"/>
  <c r="BL161" i="7" s="1"/>
  <c r="BL116" i="7" a="1"/>
  <c r="BL116" i="7" s="1"/>
  <c r="BL112" i="7" a="1"/>
  <c r="BL112" i="7" s="1"/>
  <c r="BL108" i="7" a="1"/>
  <c r="BL108" i="7" s="1"/>
  <c r="BL83" i="7" a="1"/>
  <c r="BL83" i="7" s="1"/>
  <c r="BL150" i="7" a="1"/>
  <c r="BL150" i="7" s="1"/>
  <c r="BL146" i="7" a="1"/>
  <c r="BL146" i="7" s="1"/>
  <c r="BL75" i="7" a="1"/>
  <c r="BL75" i="7" s="1"/>
  <c r="BL162" i="7" a="1"/>
  <c r="BL162" i="7" s="1"/>
  <c r="BL134" i="7" a="1"/>
  <c r="BL134" i="7" s="1"/>
  <c r="BL101" i="7" a="1"/>
  <c r="BL101" i="7" s="1"/>
  <c r="BL69" i="7" a="1"/>
  <c r="BL69" i="7" s="1"/>
  <c r="BL68" i="7" a="1"/>
  <c r="BL68" i="7" s="1"/>
  <c r="BL67" i="7" a="1"/>
  <c r="BL67" i="7" s="1"/>
  <c r="BL359" i="7" a="1"/>
  <c r="BL359" i="7" s="1"/>
  <c r="BL130" i="7" a="1"/>
  <c r="BL130" i="7" s="1"/>
  <c r="BL110" i="7" a="1"/>
  <c r="BL110" i="7" s="1"/>
  <c r="BL148" i="7" a="1"/>
  <c r="BL148" i="7" s="1"/>
  <c r="ED77" i="7"/>
  <c r="BM5" i="7"/>
  <c r="AG310" i="7" a="1"/>
  <c r="AG310" i="7" s="1"/>
  <c r="AG246" i="7" a="1"/>
  <c r="AG246" i="7" s="1"/>
  <c r="AG182" i="7" a="1"/>
  <c r="AG182" i="7" s="1"/>
  <c r="AG118" i="7" a="1"/>
  <c r="AG118" i="7" s="1"/>
  <c r="AG54" i="7" a="1"/>
  <c r="AG54" i="7" s="1"/>
  <c r="AG11" i="7" a="1"/>
  <c r="AG11" i="7" s="1"/>
  <c r="AG309" i="7" a="1"/>
  <c r="AG309" i="7" s="1"/>
  <c r="AG245" i="7" a="1"/>
  <c r="AG245" i="7" s="1"/>
  <c r="AG350" i="7" a="1"/>
  <c r="AG350" i="7" s="1"/>
  <c r="AG286" i="7" a="1"/>
  <c r="AG286" i="7" s="1"/>
  <c r="AG222" i="7" a="1"/>
  <c r="AG222" i="7" s="1"/>
  <c r="AG158" i="7" a="1"/>
  <c r="AG158" i="7" s="1"/>
  <c r="AG94" i="7" a="1"/>
  <c r="AG94" i="7" s="1"/>
  <c r="AG30" i="7" a="1"/>
  <c r="AG30" i="7" s="1"/>
  <c r="AG349" i="7" a="1"/>
  <c r="AG349" i="7" s="1"/>
  <c r="AG285" i="7" a="1"/>
  <c r="AG285" i="7" s="1"/>
  <c r="AG221" i="7" a="1"/>
  <c r="AG221" i="7" s="1"/>
  <c r="AG157" i="7" a="1"/>
  <c r="AG157" i="7" s="1"/>
  <c r="AG93" i="7" a="1"/>
  <c r="AG93" i="7" s="1"/>
  <c r="AG9" i="7"/>
  <c r="AG312" i="7" a="1"/>
  <c r="AG312" i="7" s="1"/>
  <c r="AG248" i="7" a="1"/>
  <c r="AG248" i="7" s="1"/>
  <c r="AG330" i="7" a="1"/>
  <c r="AG330" i="7" s="1"/>
  <c r="AG266" i="7" a="1"/>
  <c r="AG266" i="7" s="1"/>
  <c r="AG352" i="7" a="1"/>
  <c r="AG352" i="7" s="1"/>
  <c r="AG288" i="7" a="1"/>
  <c r="AG288" i="7" s="1"/>
  <c r="AG356" i="7" a="1"/>
  <c r="AG356" i="7" s="1"/>
  <c r="AG196" i="7" a="1"/>
  <c r="AG196" i="7" s="1"/>
  <c r="AG115" i="7" a="1"/>
  <c r="AG115" i="7" s="1"/>
  <c r="AG21" i="7" a="1"/>
  <c r="AG21" i="7" s="1"/>
  <c r="AG173" i="7" a="1"/>
  <c r="AG173" i="7" s="1"/>
  <c r="AG78" i="7" a="1"/>
  <c r="AG78" i="7" s="1"/>
  <c r="AG179" i="7" a="1"/>
  <c r="AG179" i="7" s="1"/>
  <c r="AG69" i="7" a="1"/>
  <c r="AG69" i="7" s="1"/>
  <c r="AG186" i="7" a="1"/>
  <c r="AG186" i="7" s="1"/>
  <c r="AG91" i="7" a="1"/>
  <c r="AG91" i="7" s="1"/>
  <c r="AG207" i="7" a="1"/>
  <c r="AG207" i="7" s="1"/>
  <c r="AG119" i="7" a="1"/>
  <c r="AG119" i="7" s="1"/>
  <c r="AG12" i="7" a="1"/>
  <c r="AG12" i="7" s="1"/>
  <c r="AG96" i="7" a="1"/>
  <c r="AG96" i="7" s="1"/>
  <c r="AG17" i="7" a="1"/>
  <c r="AG17" i="7" s="1"/>
  <c r="AG146" i="7" a="1"/>
  <c r="AG146" i="7" s="1"/>
  <c r="AG109" i="7" a="1"/>
  <c r="AG109" i="7" s="1"/>
  <c r="AG131" i="7" a="1"/>
  <c r="AG131" i="7" s="1"/>
  <c r="AG152" i="7" a="1"/>
  <c r="AG152" i="7" s="1"/>
  <c r="AG369" i="7" a="1"/>
  <c r="AG369" i="7" s="1"/>
  <c r="AG305" i="7" a="1"/>
  <c r="AG305" i="7" s="1"/>
  <c r="AG241" i="7" a="1"/>
  <c r="AG241" i="7" s="1"/>
  <c r="AG177" i="7" a="1"/>
  <c r="AG177" i="7" s="1"/>
  <c r="AG113" i="7" a="1"/>
  <c r="AG113" i="7" s="1"/>
  <c r="AG49" i="7" a="1"/>
  <c r="AG49" i="7" s="1"/>
  <c r="AG364" i="7" a="1"/>
  <c r="AG364" i="7" s="1"/>
  <c r="AG300" i="7" a="1"/>
  <c r="AG300" i="7" s="1"/>
  <c r="AG236" i="7" a="1"/>
  <c r="AG236" i="7" s="1"/>
  <c r="AG345" i="7" a="1"/>
  <c r="AG345" i="7" s="1"/>
  <c r="AG281" i="7" a="1"/>
  <c r="AG281" i="7" s="1"/>
  <c r="AG217" i="7" a="1"/>
  <c r="AG217" i="7" s="1"/>
  <c r="AG153" i="7" a="1"/>
  <c r="AG153" i="7" s="1"/>
  <c r="AG89" i="7" a="1"/>
  <c r="AG89" i="7" s="1"/>
  <c r="AG26" i="7" a="1"/>
  <c r="AG26" i="7" s="1"/>
  <c r="AG340" i="7" a="1"/>
  <c r="AG340" i="7" s="1"/>
  <c r="AG276" i="7" a="1"/>
  <c r="AG276" i="7" s="1"/>
  <c r="AG212" i="7" a="1"/>
  <c r="AG212" i="7" s="1"/>
  <c r="AG148" i="7" a="1"/>
  <c r="AG148" i="7" s="1"/>
  <c r="AG84" i="7" a="1"/>
  <c r="AG84" i="7" s="1"/>
  <c r="AG367" i="7" a="1"/>
  <c r="AG367" i="7" s="1"/>
  <c r="AG303" i="7" a="1"/>
  <c r="AG303" i="7" s="1"/>
  <c r="AG239" i="7" a="1"/>
  <c r="AG239" i="7" s="1"/>
  <c r="AG325" i="7" a="1"/>
  <c r="AG325" i="7" s="1"/>
  <c r="AG261" i="7" a="1"/>
  <c r="AG261" i="7" s="1"/>
  <c r="AG343" i="7" a="1"/>
  <c r="AG343" i="7" s="1"/>
  <c r="AG279" i="7" a="1"/>
  <c r="AG279" i="7" s="1"/>
  <c r="AG347" i="7" a="1"/>
  <c r="AG347" i="7" s="1"/>
  <c r="AG188" i="7" a="1"/>
  <c r="AG188" i="7" s="1"/>
  <c r="AG108" i="7" a="1"/>
  <c r="AG108" i="7" s="1"/>
  <c r="AG306" i="7" a="1"/>
  <c r="AG306" i="7" s="1"/>
  <c r="AG165" i="7" a="1"/>
  <c r="AG165" i="7" s="1"/>
  <c r="AG70" i="7" a="1"/>
  <c r="AG70" i="7" s="1"/>
  <c r="AG172" i="7" a="1"/>
  <c r="AG172" i="7" s="1"/>
  <c r="AG55" i="7" a="1"/>
  <c r="AG55" i="7" s="1"/>
  <c r="AG164" i="7" a="1"/>
  <c r="AG164" i="7" s="1"/>
  <c r="AG83" i="7" a="1"/>
  <c r="AG83" i="7" s="1"/>
  <c r="AG192" i="7" a="1"/>
  <c r="AG192" i="7" s="1"/>
  <c r="AG111" i="7" a="1"/>
  <c r="AG111" i="7" s="1"/>
  <c r="AG251" i="7" a="1"/>
  <c r="AG251" i="7" s="1"/>
  <c r="AG88" i="7" a="1"/>
  <c r="AG88" i="7" s="1"/>
  <c r="AG283" i="7" a="1"/>
  <c r="AG283" i="7" s="1"/>
  <c r="AG87" i="7" a="1"/>
  <c r="AG87" i="7" s="1"/>
  <c r="AG79" i="7" a="1"/>
  <c r="AG79" i="7" s="1"/>
  <c r="AG101" i="7" a="1"/>
  <c r="AG101" i="7" s="1"/>
  <c r="AG36" i="7" a="1"/>
  <c r="AG36" i="7" s="1"/>
  <c r="AG360" i="7" a="1"/>
  <c r="AG360" i="7" s="1"/>
  <c r="AG296" i="7" a="1"/>
  <c r="AG296" i="7" s="1"/>
  <c r="AG232" i="7" a="1"/>
  <c r="AG232" i="7" s="1"/>
  <c r="AG168" i="7" a="1"/>
  <c r="AG168" i="7" s="1"/>
  <c r="AG104" i="7" a="1"/>
  <c r="AG104" i="7" s="1"/>
  <c r="AG40" i="7" a="1"/>
  <c r="AG40" i="7" s="1"/>
  <c r="AG355" i="7" a="1"/>
  <c r="AG355" i="7" s="1"/>
  <c r="AG291" i="7" a="1"/>
  <c r="AG291" i="7" s="1"/>
  <c r="AG227" i="7" a="1"/>
  <c r="AG227" i="7" s="1"/>
  <c r="AG336" i="7" a="1"/>
  <c r="AG336" i="7" s="1"/>
  <c r="AG272" i="7" a="1"/>
  <c r="AG272" i="7" s="1"/>
  <c r="AG208" i="7" a="1"/>
  <c r="AG208" i="7" s="1"/>
  <c r="AG144" i="7" a="1"/>
  <c r="AG144" i="7" s="1"/>
  <c r="AG80" i="7" a="1"/>
  <c r="AG80" i="7" s="1"/>
  <c r="AG22" i="7" a="1"/>
  <c r="AG22" i="7" s="1"/>
  <c r="AG331" i="7" a="1"/>
  <c r="AG331" i="7" s="1"/>
  <c r="AG267" i="7" a="1"/>
  <c r="AG267" i="7" s="1"/>
  <c r="AG203" i="7" a="1"/>
  <c r="AG203" i="7" s="1"/>
  <c r="AG139" i="7" a="1"/>
  <c r="AG139" i="7" s="1"/>
  <c r="AG75" i="7" a="1"/>
  <c r="AG75" i="7" s="1"/>
  <c r="AG358" i="7" a="1"/>
  <c r="AG358" i="7" s="1"/>
  <c r="AG294" i="7" a="1"/>
  <c r="AG294" i="7" s="1"/>
  <c r="AG230" i="7" a="1"/>
  <c r="AG230" i="7" s="1"/>
  <c r="AG316" i="7" a="1"/>
  <c r="AG316" i="7" s="1"/>
  <c r="AG252" i="7" a="1"/>
  <c r="AG252" i="7" s="1"/>
  <c r="AG334" i="7" a="1"/>
  <c r="AG334" i="7" s="1"/>
  <c r="AG270" i="7" a="1"/>
  <c r="AG270" i="7" s="1"/>
  <c r="AG338" i="7" a="1"/>
  <c r="AG338" i="7" s="1"/>
  <c r="AG181" i="7" a="1"/>
  <c r="AG181" i="7" s="1"/>
  <c r="AG64" i="7" a="1"/>
  <c r="AG64" i="7" s="1"/>
  <c r="AG269" i="7" a="1"/>
  <c r="AG269" i="7" s="1"/>
  <c r="AG151" i="7" a="1"/>
  <c r="AG151" i="7" s="1"/>
  <c r="AG41" i="7" a="1"/>
  <c r="AG41" i="7" s="1"/>
  <c r="AG128" i="7" a="1"/>
  <c r="AG128" i="7" s="1"/>
  <c r="AG47" i="7" a="1"/>
  <c r="AG47" i="7" s="1"/>
  <c r="AG156" i="7" a="1"/>
  <c r="AG156" i="7" s="1"/>
  <c r="AG76" i="7" a="1"/>
  <c r="AG76" i="7" s="1"/>
  <c r="AG184" i="7" a="1"/>
  <c r="AG184" i="7" s="1"/>
  <c r="AG90" i="7" a="1"/>
  <c r="AG90" i="7" s="1"/>
  <c r="AG198" i="7" a="1"/>
  <c r="AG198" i="7" s="1"/>
  <c r="AG82" i="7" a="1"/>
  <c r="AG82" i="7" s="1"/>
  <c r="AG206" i="7" a="1"/>
  <c r="AG206" i="7" s="1"/>
  <c r="AG58" i="7" a="1"/>
  <c r="AG58" i="7" s="1"/>
  <c r="AG224" i="7" a="1"/>
  <c r="AG224" i="7" s="1"/>
  <c r="AG16" i="7" a="1"/>
  <c r="AG16" i="7" s="1"/>
  <c r="AG351" i="7" a="1"/>
  <c r="AG351" i="7" s="1"/>
  <c r="AG287" i="7" a="1"/>
  <c r="AG287" i="7" s="1"/>
  <c r="AG223" i="7" a="1"/>
  <c r="AG223" i="7" s="1"/>
  <c r="AG159" i="7" a="1"/>
  <c r="AG159" i="7" s="1"/>
  <c r="AG95" i="7" a="1"/>
  <c r="AG95" i="7" s="1"/>
  <c r="AG31" i="7" a="1"/>
  <c r="AG31" i="7" s="1"/>
  <c r="AG346" i="7" a="1"/>
  <c r="AG346" i="7" s="1"/>
  <c r="AG282" i="7" a="1"/>
  <c r="AG282" i="7" s="1"/>
  <c r="AG218" i="7" a="1"/>
  <c r="AG218" i="7" s="1"/>
  <c r="AG327" i="7" a="1"/>
  <c r="AG327" i="7" s="1"/>
  <c r="AG263" i="7" a="1"/>
  <c r="AG263" i="7" s="1"/>
  <c r="AG199" i="7" a="1"/>
  <c r="AG199" i="7" s="1"/>
  <c r="AG135" i="7" a="1"/>
  <c r="AG135" i="7" s="1"/>
  <c r="AG71" i="7" a="1"/>
  <c r="AG71" i="7" s="1"/>
  <c r="AG18" i="7" a="1"/>
  <c r="AG18" i="7" s="1"/>
  <c r="AG322" i="7" a="1"/>
  <c r="AG322" i="7" s="1"/>
  <c r="AG258" i="7" a="1"/>
  <c r="AG258" i="7" s="1"/>
  <c r="AG194" i="7" a="1"/>
  <c r="AG194" i="7" s="1"/>
  <c r="AG130" i="7" a="1"/>
  <c r="AG130" i="7" s="1"/>
  <c r="AG66" i="7" a="1"/>
  <c r="AG66" i="7" s="1"/>
  <c r="AG353" i="7" a="1"/>
  <c r="AG353" i="7" s="1"/>
  <c r="AG289" i="7" a="1"/>
  <c r="AG289" i="7" s="1"/>
  <c r="AG225" i="7" a="1"/>
  <c r="AG225" i="7" s="1"/>
  <c r="AG307" i="7" a="1"/>
  <c r="AG307" i="7" s="1"/>
  <c r="AG243" i="7" a="1"/>
  <c r="AG243" i="7" s="1"/>
  <c r="AG329" i="7" a="1"/>
  <c r="AG329" i="7" s="1"/>
  <c r="AG265" i="7" a="1"/>
  <c r="AG265" i="7" s="1"/>
  <c r="AG333" i="7" a="1"/>
  <c r="AG333" i="7" s="1"/>
  <c r="AG174" i="7" a="1"/>
  <c r="AG174" i="7" s="1"/>
  <c r="AG56" i="7" a="1"/>
  <c r="AG56" i="7" s="1"/>
  <c r="AG233" i="7" a="1"/>
  <c r="AG233" i="7" s="1"/>
  <c r="AG143" i="7" a="1"/>
  <c r="AG143" i="7" s="1"/>
  <c r="AG33" i="7" a="1"/>
  <c r="AG33" i="7" s="1"/>
  <c r="AG120" i="7" a="1"/>
  <c r="AG120" i="7" s="1"/>
  <c r="AG20" i="7" a="1"/>
  <c r="AG20" i="7" s="1"/>
  <c r="AG149" i="7" a="1"/>
  <c r="AG149" i="7" s="1"/>
  <c r="AG32" i="7" a="1"/>
  <c r="AG32" i="7" s="1"/>
  <c r="AG178" i="7" a="1"/>
  <c r="AG178" i="7" s="1"/>
  <c r="AG68" i="7" a="1"/>
  <c r="AG68" i="7" s="1"/>
  <c r="AG169" i="7" a="1"/>
  <c r="AG169" i="7" s="1"/>
  <c r="AG74" i="7" a="1"/>
  <c r="AG74" i="7" s="1"/>
  <c r="AG175" i="7" a="1"/>
  <c r="AG175" i="7" s="1"/>
  <c r="AG197" i="7" a="1"/>
  <c r="AG197" i="7" s="1"/>
  <c r="AG132" i="7" a="1"/>
  <c r="AG132" i="7" s="1"/>
  <c r="AG215" i="7" a="1"/>
  <c r="AG215" i="7" s="1"/>
  <c r="AG342" i="7" a="1"/>
  <c r="AG342" i="7" s="1"/>
  <c r="AG278" i="7" a="1"/>
  <c r="AG278" i="7" s="1"/>
  <c r="AG214" i="7" a="1"/>
  <c r="AG214" i="7" s="1"/>
  <c r="AG150" i="7" a="1"/>
  <c r="AG150" i="7" s="1"/>
  <c r="AG86" i="7" a="1"/>
  <c r="AG86" i="7" s="1"/>
  <c r="AG27" i="7" a="1"/>
  <c r="AG27" i="7" s="1"/>
  <c r="AG341" i="7" a="1"/>
  <c r="AG341" i="7" s="1"/>
  <c r="AG277" i="7" a="1"/>
  <c r="AG277" i="7" s="1"/>
  <c r="AG213" i="7" a="1"/>
  <c r="AG213" i="7" s="1"/>
  <c r="AG318" i="7" a="1"/>
  <c r="AG318" i="7" s="1"/>
  <c r="AG254" i="7" a="1"/>
  <c r="AG254" i="7" s="1"/>
  <c r="AG190" i="7" a="1"/>
  <c r="AG190" i="7" s="1"/>
  <c r="AG126" i="7" a="1"/>
  <c r="AG126" i="7" s="1"/>
  <c r="AG62" i="7" a="1"/>
  <c r="AG62" i="7" s="1"/>
  <c r="AG14" i="7" a="1"/>
  <c r="AG14" i="7" s="1"/>
  <c r="AG317" i="7" a="1"/>
  <c r="AG317" i="7" s="1"/>
  <c r="AG253" i="7" a="1"/>
  <c r="AG253" i="7" s="1"/>
  <c r="AG189" i="7" a="1"/>
  <c r="AG189" i="7" s="1"/>
  <c r="AG125" i="7" a="1"/>
  <c r="AG125" i="7" s="1"/>
  <c r="AG61" i="7" a="1"/>
  <c r="AG61" i="7" s="1"/>
  <c r="AG344" i="7" a="1"/>
  <c r="AG344" i="7" s="1"/>
  <c r="AG280" i="7" a="1"/>
  <c r="AG280" i="7" s="1"/>
  <c r="AG362" i="7" a="1"/>
  <c r="AG362" i="7" s="1"/>
  <c r="AG298" i="7" a="1"/>
  <c r="AG298" i="7" s="1"/>
  <c r="AG234" i="7" a="1"/>
  <c r="AG234" i="7" s="1"/>
  <c r="AG320" i="7" a="1"/>
  <c r="AG320" i="7" s="1"/>
  <c r="AG256" i="7" a="1"/>
  <c r="AG256" i="7" s="1"/>
  <c r="AG324" i="7" a="1"/>
  <c r="AG324" i="7" s="1"/>
  <c r="AG166" i="7" a="1"/>
  <c r="AG166" i="7" s="1"/>
  <c r="AG50" i="7" a="1"/>
  <c r="AG50" i="7" s="1"/>
  <c r="AG220" i="7" a="1"/>
  <c r="AG220" i="7" s="1"/>
  <c r="AG122" i="7" a="1"/>
  <c r="AG122" i="7" s="1"/>
  <c r="AG301" i="7" a="1"/>
  <c r="AG301" i="7" s="1"/>
  <c r="AG114" i="7" a="1"/>
  <c r="AG114" i="7" s="1"/>
  <c r="AG13" i="7" a="1"/>
  <c r="AG13" i="7" s="1"/>
  <c r="AG142" i="7" a="1"/>
  <c r="AG142" i="7" s="1"/>
  <c r="AG25" i="7" a="1"/>
  <c r="AG25" i="7" s="1"/>
  <c r="AG170" i="7" a="1"/>
  <c r="AG170" i="7" s="1"/>
  <c r="AG60" i="7" a="1"/>
  <c r="AG60" i="7" s="1"/>
  <c r="AG161" i="7" a="1"/>
  <c r="AG161" i="7" s="1"/>
  <c r="AG67" i="7" a="1"/>
  <c r="AG67" i="7" s="1"/>
  <c r="AG117" i="7" a="1"/>
  <c r="AG117" i="7" s="1"/>
  <c r="AG110" i="7" a="1"/>
  <c r="AG110" i="7" s="1"/>
  <c r="AG102" i="7" a="1"/>
  <c r="AG102" i="7" s="1"/>
  <c r="AG183" i="7" a="1"/>
  <c r="AG183" i="7" s="1"/>
  <c r="AG337" i="7" a="1"/>
  <c r="AG337" i="7" s="1"/>
  <c r="AG273" i="7" a="1"/>
  <c r="AG273" i="7" s="1"/>
  <c r="AG209" i="7" a="1"/>
  <c r="AG209" i="7" s="1"/>
  <c r="AG145" i="7" a="1"/>
  <c r="AG145" i="7" s="1"/>
  <c r="AG81" i="7" a="1"/>
  <c r="AG81" i="7" s="1"/>
  <c r="AG23" i="7" a="1"/>
  <c r="AG23" i="7" s="1"/>
  <c r="AG332" i="7" a="1"/>
  <c r="AG332" i="7" s="1"/>
  <c r="AG268" i="7" a="1"/>
  <c r="AG268" i="7" s="1"/>
  <c r="AG204" i="7" a="1"/>
  <c r="AG204" i="7" s="1"/>
  <c r="AG313" i="7" a="1"/>
  <c r="AG313" i="7" s="1"/>
  <c r="AG249" i="7" a="1"/>
  <c r="AG249" i="7" s="1"/>
  <c r="AG185" i="7" a="1"/>
  <c r="AG185" i="7" s="1"/>
  <c r="AG121" i="7" a="1"/>
  <c r="AG121" i="7" s="1"/>
  <c r="AG57" i="7" a="1"/>
  <c r="AG57" i="7" s="1"/>
  <c r="AG10" i="7" a="1"/>
  <c r="AG10" i="7" s="1"/>
  <c r="AG308" i="7" a="1"/>
  <c r="AG308" i="7" s="1"/>
  <c r="AG244" i="7" a="1"/>
  <c r="AG244" i="7" s="1"/>
  <c r="AG180" i="7" a="1"/>
  <c r="AG180" i="7" s="1"/>
  <c r="AG116" i="7" a="1"/>
  <c r="AG116" i="7" s="1"/>
  <c r="AG52" i="7" a="1"/>
  <c r="AG52" i="7" s="1"/>
  <c r="AG335" i="7" a="1"/>
  <c r="AG335" i="7" s="1"/>
  <c r="AG271" i="7" a="1"/>
  <c r="AG271" i="7" s="1"/>
  <c r="AG357" i="7" a="1"/>
  <c r="AG357" i="7" s="1"/>
  <c r="AG293" i="7" a="1"/>
  <c r="AG293" i="7" s="1"/>
  <c r="AG229" i="7" a="1"/>
  <c r="AG229" i="7" s="1"/>
  <c r="AG311" i="7" a="1"/>
  <c r="AG311" i="7" s="1"/>
  <c r="AG247" i="7" a="1"/>
  <c r="AG247" i="7" s="1"/>
  <c r="AG315" i="7" a="1"/>
  <c r="AG315" i="7" s="1"/>
  <c r="AG137" i="7" a="1"/>
  <c r="AG137" i="7" s="1"/>
  <c r="AG42" i="7" a="1"/>
  <c r="AG42" i="7" s="1"/>
  <c r="AG211" i="7" a="1"/>
  <c r="AG211" i="7" s="1"/>
  <c r="AG100" i="7" a="1"/>
  <c r="AG100" i="7" s="1"/>
  <c r="AG201" i="7" a="1"/>
  <c r="AG201" i="7" s="1"/>
  <c r="AG106" i="7" a="1"/>
  <c r="AG106" i="7" s="1"/>
  <c r="AG260" i="7" a="1"/>
  <c r="AG260" i="7" s="1"/>
  <c r="AG134" i="7" a="1"/>
  <c r="AG134" i="7" s="1"/>
  <c r="AG292" i="7" a="1"/>
  <c r="AG292" i="7" s="1"/>
  <c r="AG163" i="7" a="1"/>
  <c r="AG163" i="7" s="1"/>
  <c r="AG53" i="7" a="1"/>
  <c r="AG53" i="7" s="1"/>
  <c r="AG155" i="7" a="1"/>
  <c r="AG155" i="7" s="1"/>
  <c r="AG45" i="7" a="1"/>
  <c r="AG45" i="7" s="1"/>
  <c r="AG59" i="7" a="1"/>
  <c r="AG59" i="7" s="1"/>
  <c r="AG51" i="7" a="1"/>
  <c r="AG51" i="7" s="1"/>
  <c r="AG73" i="7" a="1"/>
  <c r="AG73" i="7" s="1"/>
  <c r="AG154" i="7" a="1"/>
  <c r="AG154" i="7" s="1"/>
  <c r="AG339" i="7" a="1"/>
  <c r="AG339" i="7" s="1"/>
  <c r="AG28" i="7" a="1"/>
  <c r="AG28" i="7" s="1"/>
  <c r="AG187" i="7" a="1"/>
  <c r="AG187" i="7" s="1"/>
  <c r="AG210" i="7" a="1"/>
  <c r="AG210" i="7" s="1"/>
  <c r="AG133" i="7" a="1"/>
  <c r="AG133" i="7" s="1"/>
  <c r="AG140" i="7" a="1"/>
  <c r="AG140" i="7" s="1"/>
  <c r="AG205" i="7" a="1"/>
  <c r="AG205" i="7" s="1"/>
  <c r="AG160" i="7" a="1"/>
  <c r="AG160" i="7" s="1"/>
  <c r="AG328" i="7" a="1"/>
  <c r="AG328" i="7" s="1"/>
  <c r="AG264" i="7" a="1"/>
  <c r="AG264" i="7" s="1"/>
  <c r="AG200" i="7" a="1"/>
  <c r="AG200" i="7" s="1"/>
  <c r="AG136" i="7" a="1"/>
  <c r="AG136" i="7" s="1"/>
  <c r="AG72" i="7" a="1"/>
  <c r="AG72" i="7" s="1"/>
  <c r="AG19" i="7" a="1"/>
  <c r="AG19" i="7" s="1"/>
  <c r="AG323" i="7" a="1"/>
  <c r="AG323" i="7" s="1"/>
  <c r="AG259" i="7" a="1"/>
  <c r="AG259" i="7" s="1"/>
  <c r="AG368" i="7" a="1"/>
  <c r="AG368" i="7" s="1"/>
  <c r="AG304" i="7" a="1"/>
  <c r="AG304" i="7" s="1"/>
  <c r="AG240" i="7" a="1"/>
  <c r="AG240" i="7" s="1"/>
  <c r="AG176" i="7" a="1"/>
  <c r="AG176" i="7" s="1"/>
  <c r="AG112" i="7" a="1"/>
  <c r="AG112" i="7" s="1"/>
  <c r="AG48" i="7" a="1"/>
  <c r="AG48" i="7" s="1"/>
  <c r="AG363" i="7" a="1"/>
  <c r="AG363" i="7" s="1"/>
  <c r="AG299" i="7" a="1"/>
  <c r="AG299" i="7" s="1"/>
  <c r="AG235" i="7" a="1"/>
  <c r="AG235" i="7" s="1"/>
  <c r="AG171" i="7" a="1"/>
  <c r="AG171" i="7" s="1"/>
  <c r="AG107" i="7" a="1"/>
  <c r="AG107" i="7" s="1"/>
  <c r="AG43" i="7" a="1"/>
  <c r="AG43" i="7" s="1"/>
  <c r="AG326" i="7" a="1"/>
  <c r="AG326" i="7" s="1"/>
  <c r="AG262" i="7" a="1"/>
  <c r="AG262" i="7" s="1"/>
  <c r="AG348" i="7" a="1"/>
  <c r="AG348" i="7" s="1"/>
  <c r="AG284" i="7" a="1"/>
  <c r="AG284" i="7" s="1"/>
  <c r="AG366" i="7" a="1"/>
  <c r="AG366" i="7" s="1"/>
  <c r="AG302" i="7" a="1"/>
  <c r="AG302" i="7" s="1"/>
  <c r="AG238" i="7" a="1"/>
  <c r="AG238" i="7" s="1"/>
  <c r="AG274" i="7" a="1"/>
  <c r="AG274" i="7" s="1"/>
  <c r="AG129" i="7" a="1"/>
  <c r="AG129" i="7" s="1"/>
  <c r="AG35" i="7" a="1"/>
  <c r="AG35" i="7" s="1"/>
  <c r="AG202" i="7" a="1"/>
  <c r="AG202" i="7" s="1"/>
  <c r="AG92" i="7" a="1"/>
  <c r="AG92" i="7" s="1"/>
  <c r="AG193" i="7" a="1"/>
  <c r="AG193" i="7" s="1"/>
  <c r="AG99" i="7" a="1"/>
  <c r="AG99" i="7" s="1"/>
  <c r="AG219" i="7" a="1"/>
  <c r="AG219" i="7" s="1"/>
  <c r="AG105" i="7" a="1"/>
  <c r="AG105" i="7" s="1"/>
  <c r="AG228" i="7" a="1"/>
  <c r="AG228" i="7" s="1"/>
  <c r="AG141" i="7" a="1"/>
  <c r="AG141" i="7" s="1"/>
  <c r="AG46" i="7" a="1"/>
  <c r="AG46" i="7" s="1"/>
  <c r="AG147" i="7" a="1"/>
  <c r="AG147" i="7" s="1"/>
  <c r="AG37" i="7" a="1"/>
  <c r="AG37" i="7" s="1"/>
  <c r="AG29" i="7" a="1"/>
  <c r="AG29" i="7" s="1"/>
  <c r="AG242" i="7" a="1"/>
  <c r="AG242" i="7" s="1"/>
  <c r="AG44" i="7" a="1"/>
  <c r="AG44" i="7" s="1"/>
  <c r="AG124" i="7" a="1"/>
  <c r="AG124" i="7" s="1"/>
  <c r="AG319" i="7" a="1"/>
  <c r="AG319" i="7" s="1"/>
  <c r="AG255" i="7" a="1"/>
  <c r="AG255" i="7" s="1"/>
  <c r="AG191" i="7" a="1"/>
  <c r="AG191" i="7" s="1"/>
  <c r="AG127" i="7" a="1"/>
  <c r="AG127" i="7" s="1"/>
  <c r="AG63" i="7" a="1"/>
  <c r="AG63" i="7" s="1"/>
  <c r="AG15" i="7" a="1"/>
  <c r="AG15" i="7" s="1"/>
  <c r="AG314" i="7" a="1"/>
  <c r="AG314" i="7" s="1"/>
  <c r="AG250" i="7" a="1"/>
  <c r="AG250" i="7" s="1"/>
  <c r="AG359" i="7" a="1"/>
  <c r="AG359" i="7" s="1"/>
  <c r="AG295" i="7" a="1"/>
  <c r="AG295" i="7" s="1"/>
  <c r="AG231" i="7" a="1"/>
  <c r="AG231" i="7" s="1"/>
  <c r="AG167" i="7" a="1"/>
  <c r="AG167" i="7" s="1"/>
  <c r="AG103" i="7" a="1"/>
  <c r="AG103" i="7" s="1"/>
  <c r="AG39" i="7" a="1"/>
  <c r="AG39" i="7" s="1"/>
  <c r="AG354" i="7" a="1"/>
  <c r="AG354" i="7" s="1"/>
  <c r="AG290" i="7" a="1"/>
  <c r="AG290" i="7" s="1"/>
  <c r="AG226" i="7" a="1"/>
  <c r="AG226" i="7" s="1"/>
  <c r="AG162" i="7" a="1"/>
  <c r="AG162" i="7" s="1"/>
  <c r="AG98" i="7" a="1"/>
  <c r="AG98" i="7" s="1"/>
  <c r="AG34" i="7" a="1"/>
  <c r="AG34" i="7" s="1"/>
  <c r="AG321" i="7" a="1"/>
  <c r="AG321" i="7" s="1"/>
  <c r="AG257" i="7" a="1"/>
  <c r="AG257" i="7" s="1"/>
  <c r="AG275" i="7" a="1"/>
  <c r="AG275" i="7" s="1"/>
  <c r="AG361" i="7" a="1"/>
  <c r="AG361" i="7" s="1"/>
  <c r="AG297" i="7" a="1"/>
  <c r="AG297" i="7" s="1"/>
  <c r="AG365" i="7" a="1"/>
  <c r="AG365" i="7" s="1"/>
  <c r="AG237" i="7" a="1"/>
  <c r="AG237" i="7" s="1"/>
  <c r="AG123" i="7" a="1"/>
  <c r="AG123" i="7" s="1"/>
  <c r="AG195" i="7" a="1"/>
  <c r="AG195" i="7" s="1"/>
  <c r="AG85" i="7" a="1"/>
  <c r="AG85" i="7" s="1"/>
  <c r="AG77" i="7" a="1"/>
  <c r="AG77" i="7" s="1"/>
  <c r="AG97" i="7" a="1"/>
  <c r="AG97" i="7" s="1"/>
  <c r="AG216" i="7" a="1"/>
  <c r="AG216" i="7" s="1"/>
  <c r="AG38" i="7" a="1"/>
  <c r="AG38" i="7" s="1"/>
  <c r="AG24" i="7" a="1"/>
  <c r="AG24" i="7" s="1"/>
  <c r="AG138" i="7" a="1"/>
  <c r="AG138" i="7" s="1"/>
  <c r="AG65" i="7" a="1"/>
  <c r="AG65" i="7" s="1"/>
  <c r="BL9" i="7"/>
  <c r="EC5" i="7"/>
  <c r="EC4" i="7"/>
  <c r="ED58" i="7"/>
  <c r="ED330" i="7"/>
  <c r="ED31" i="7"/>
  <c r="ED223" i="7"/>
  <c r="ED60" i="7"/>
  <c r="ED268" i="7"/>
  <c r="ED137" i="7"/>
  <c r="ED353" i="7"/>
  <c r="ED83" i="7"/>
  <c r="ED362" i="7"/>
  <c r="ED55" i="7"/>
  <c r="ED235" i="7"/>
  <c r="ED64" i="7"/>
  <c r="ED276" i="7"/>
  <c r="ED197" i="7"/>
  <c r="ED17" i="7"/>
  <c r="ED86" i="7"/>
  <c r="ED334" i="7"/>
  <c r="ED271" i="7"/>
  <c r="ED120" i="7"/>
  <c r="ED332" i="7"/>
  <c r="ED201" i="7"/>
  <c r="ED102" i="7"/>
  <c r="ED170" i="7"/>
  <c r="ED27" i="7"/>
  <c r="ED211" i="7"/>
  <c r="ED56" i="7"/>
  <c r="ED256" i="7"/>
  <c r="ED133" i="7"/>
  <c r="ED333" i="7"/>
  <c r="ED21" i="7"/>
  <c r="ED143" i="7"/>
  <c r="ED366" i="7"/>
  <c r="ED287" i="7"/>
  <c r="ED128" i="7"/>
  <c r="ED340" i="7"/>
  <c r="ED205" i="7"/>
  <c r="ED25" i="7"/>
  <c r="ED182" i="7"/>
  <c r="ED43" i="7"/>
  <c r="ED335" i="7"/>
  <c r="ED184" i="7"/>
  <c r="ED57" i="7"/>
  <c r="ED261" i="7"/>
  <c r="ED39" i="7"/>
  <c r="ED254" i="7"/>
  <c r="ED99" i="7"/>
  <c r="ED167" i="7"/>
  <c r="ED339" i="7"/>
  <c r="ED188" i="7"/>
  <c r="ED73" i="7"/>
  <c r="ED281" i="7"/>
  <c r="ED51" i="7"/>
  <c r="ED35" i="7"/>
  <c r="ED106" i="7"/>
  <c r="ED314" i="7"/>
  <c r="ED295" i="7"/>
  <c r="ED124" i="7"/>
  <c r="ED320" i="7"/>
  <c r="ED141" i="7"/>
  <c r="ED345" i="7"/>
  <c r="ED198" i="7"/>
  <c r="ED210" i="7"/>
  <c r="ED110" i="7"/>
  <c r="ED130" i="7"/>
  <c r="ED26" i="7"/>
  <c r="ED278" i="7"/>
  <c r="ED290" i="7"/>
  <c r="ED158" i="7"/>
  <c r="ED146" i="7"/>
  <c r="ED199" i="7"/>
  <c r="ED255" i="7"/>
  <c r="ED307" i="7"/>
  <c r="ED367" i="7"/>
  <c r="ED88" i="7"/>
  <c r="ED160" i="7"/>
  <c r="ED224" i="7"/>
  <c r="ED288" i="7"/>
  <c r="ED34" i="7"/>
  <c r="ED101" i="7"/>
  <c r="ED173" i="7"/>
  <c r="ED237" i="7"/>
  <c r="ED301" i="7"/>
  <c r="ED134" i="7"/>
  <c r="ED71" i="7"/>
  <c r="ED59" i="7"/>
  <c r="ED214" i="7"/>
  <c r="ED94" i="7"/>
  <c r="ED179" i="7"/>
  <c r="ED299" i="7"/>
  <c r="ED76" i="7"/>
  <c r="ED216" i="7"/>
  <c r="ED344" i="7"/>
  <c r="ED153" i="7"/>
  <c r="ED293" i="7"/>
  <c r="ED357" i="7"/>
  <c r="ED122" i="7"/>
  <c r="ED10" i="7"/>
  <c r="ED226" i="7"/>
  <c r="ED50" i="7"/>
  <c r="ED239" i="7"/>
  <c r="ED359" i="7"/>
  <c r="ED140" i="7"/>
  <c r="ED280" i="7"/>
  <c r="ED89" i="7"/>
  <c r="ED229" i="7"/>
  <c r="ED159" i="7"/>
  <c r="ED178" i="7"/>
  <c r="ED103" i="7"/>
  <c r="ED98" i="7"/>
  <c r="ED14" i="7"/>
  <c r="ED246" i="7"/>
  <c r="ED258" i="7"/>
  <c r="ED126" i="7"/>
  <c r="ED139" i="7"/>
  <c r="ED191" i="7"/>
  <c r="ED243" i="7"/>
  <c r="ED303" i="7"/>
  <c r="ED363" i="7"/>
  <c r="ED84" i="7"/>
  <c r="ED156" i="7"/>
  <c r="ED220" i="7"/>
  <c r="ED284" i="7"/>
  <c r="ED364" i="7"/>
  <c r="ED97" i="7"/>
  <c r="ED161" i="7"/>
  <c r="ED233" i="7"/>
  <c r="ED297" i="7"/>
  <c r="ED361" i="7"/>
  <c r="ED28" i="7"/>
  <c r="ED294" i="7"/>
  <c r="ED242" i="7"/>
  <c r="ED135" i="7"/>
  <c r="ED155" i="7"/>
  <c r="ED47" i="7"/>
  <c r="ED36" i="7"/>
  <c r="ED15" i="7"/>
  <c r="ED174" i="7"/>
  <c r="ED186" i="7"/>
  <c r="ED203" i="7"/>
  <c r="ED263" i="7"/>
  <c r="ED319" i="7"/>
  <c r="ED33" i="7"/>
  <c r="ED108" i="7"/>
  <c r="ED172" i="7"/>
  <c r="ED236" i="7"/>
  <c r="ED312" i="7"/>
  <c r="ED38" i="7"/>
  <c r="ED105" i="7"/>
  <c r="ED185" i="7"/>
  <c r="ED249" i="7"/>
  <c r="ED313" i="7"/>
  <c r="ED32" i="7"/>
  <c r="ED358" i="7"/>
  <c r="ED338" i="7"/>
  <c r="ED142" i="7"/>
  <c r="ED162" i="7"/>
  <c r="ED54" i="7"/>
  <c r="ED74" i="7"/>
  <c r="ED23" i="7"/>
  <c r="ED270" i="7"/>
  <c r="ED218" i="7"/>
  <c r="ED207" i="7"/>
  <c r="ED267" i="7"/>
  <c r="ED327" i="7"/>
  <c r="ED52" i="7"/>
  <c r="ED116" i="7"/>
  <c r="ED180" i="7"/>
  <c r="ED244" i="7"/>
  <c r="ED316" i="7"/>
  <c r="ED45" i="7"/>
  <c r="ED129" i="7"/>
  <c r="ED193" i="7"/>
  <c r="ED257" i="7"/>
  <c r="ED3" i="7"/>
  <c r="ED2" i="7"/>
  <c r="ED20" i="7"/>
  <c r="ED166" i="7"/>
  <c r="ED154" i="7"/>
  <c r="ED29" i="7"/>
  <c r="ED350" i="7"/>
  <c r="ED266" i="7"/>
  <c r="ED79" i="7"/>
  <c r="ED67" i="7"/>
  <c r="ED322" i="7"/>
  <c r="ED151" i="7"/>
  <c r="ED107" i="7"/>
  <c r="ED175" i="7"/>
  <c r="ED231" i="7"/>
  <c r="ED275" i="7"/>
  <c r="ED331" i="7"/>
  <c r="ED44" i="7"/>
  <c r="ED92" i="7"/>
  <c r="ED148" i="7"/>
  <c r="ED192" i="7"/>
  <c r="ED248" i="7"/>
  <c r="ED300" i="7"/>
  <c r="ED348" i="7"/>
  <c r="ED65" i="7"/>
  <c r="ED109" i="7"/>
  <c r="ED165" i="7"/>
  <c r="ED217" i="7"/>
  <c r="ED265" i="7"/>
  <c r="ED321" i="7"/>
  <c r="ED365" i="7"/>
  <c r="ED96" i="7"/>
  <c r="ED152" i="7"/>
  <c r="ED204" i="7"/>
  <c r="ED252" i="7"/>
  <c r="ED308" i="7"/>
  <c r="ED352" i="7"/>
  <c r="ED69" i="7"/>
  <c r="ED121" i="7"/>
  <c r="ED169" i="7"/>
  <c r="ED225" i="7"/>
  <c r="ED269" i="7"/>
  <c r="ED325" i="7"/>
  <c r="ED12" i="7"/>
  <c r="ED70" i="7"/>
  <c r="ED230" i="7"/>
  <c r="ED90" i="7"/>
  <c r="ED274" i="7"/>
  <c r="ED40" i="7"/>
  <c r="ED190" i="7"/>
  <c r="ED66" i="7"/>
  <c r="ED202" i="7"/>
  <c r="ED18" i="7"/>
  <c r="ED111" i="7"/>
  <c r="ED310" i="7"/>
  <c r="ED131" i="7"/>
  <c r="ED354" i="7"/>
  <c r="ED62" i="7"/>
  <c r="ED206" i="7"/>
  <c r="ED75" i="7"/>
  <c r="ED250" i="7"/>
  <c r="ED183" i="7"/>
  <c r="ED215" i="7"/>
  <c r="ED247" i="7"/>
  <c r="ED279" i="7"/>
  <c r="ED311" i="7"/>
  <c r="ED343" i="7"/>
  <c r="ED37" i="7"/>
  <c r="ED68" i="7"/>
  <c r="ED100" i="7"/>
  <c r="ED132" i="7"/>
  <c r="ED164" i="7"/>
  <c r="ED196" i="7"/>
  <c r="ED228" i="7"/>
  <c r="ED260" i="7"/>
  <c r="ED292" i="7"/>
  <c r="ED324" i="7"/>
  <c r="ED356" i="7"/>
  <c r="ED49" i="7"/>
  <c r="ED81" i="7"/>
  <c r="ED113" i="7"/>
  <c r="ED145" i="7"/>
  <c r="ED177" i="7"/>
  <c r="ED209" i="7"/>
  <c r="ED241" i="7"/>
  <c r="ED273" i="7"/>
  <c r="ED305" i="7"/>
  <c r="ED337" i="7"/>
  <c r="ED369" i="7"/>
  <c r="ED16" i="7"/>
  <c r="ED95" i="7"/>
  <c r="ED262" i="7"/>
  <c r="ED115" i="7"/>
  <c r="ED306" i="7"/>
  <c r="ED46" i="7"/>
  <c r="ED222" i="7"/>
  <c r="ED91" i="7"/>
  <c r="ED234" i="7"/>
  <c r="ED22" i="7"/>
  <c r="ED118" i="7"/>
  <c r="ED342" i="7"/>
  <c r="ED138" i="7"/>
  <c r="ED11" i="7"/>
  <c r="ED87" i="7"/>
  <c r="ED238" i="7"/>
  <c r="ED82" i="7"/>
  <c r="ED282" i="7"/>
  <c r="ED187" i="7"/>
  <c r="ED219" i="7"/>
  <c r="ED251" i="7"/>
  <c r="ED283" i="7"/>
  <c r="ED315" i="7"/>
  <c r="ED347" i="7"/>
  <c r="ED41" i="7"/>
  <c r="ED72" i="7"/>
  <c r="ED104" i="7"/>
  <c r="ED136" i="7"/>
  <c r="ED168" i="7"/>
  <c r="ED200" i="7"/>
  <c r="ED232" i="7"/>
  <c r="ED264" i="7"/>
  <c r="ED296" i="7"/>
  <c r="ED328" i="7"/>
  <c r="ED360" i="7"/>
  <c r="ED53" i="7"/>
  <c r="ED85" i="7"/>
  <c r="ED117" i="7"/>
  <c r="ED149" i="7"/>
  <c r="ED181" i="7"/>
  <c r="ED213" i="7"/>
  <c r="ED245" i="7"/>
  <c r="ED277" i="7"/>
  <c r="ED309" i="7"/>
  <c r="ED341" i="7"/>
  <c r="ED24" i="7"/>
  <c r="ED127" i="7"/>
  <c r="ED326" i="7"/>
  <c r="ED147" i="7"/>
  <c r="ED13" i="7"/>
  <c r="ED78" i="7"/>
  <c r="ED286" i="7"/>
  <c r="ED123" i="7"/>
  <c r="ED298" i="7"/>
  <c r="ED30" i="7"/>
  <c r="ED150" i="7"/>
  <c r="ED42" i="7"/>
  <c r="ED194" i="7"/>
  <c r="ED19" i="7"/>
  <c r="ED119" i="7"/>
  <c r="ED302" i="7"/>
  <c r="ED114" i="7"/>
  <c r="ED346" i="7"/>
  <c r="ED195" i="7"/>
  <c r="ED227" i="7"/>
  <c r="ED259" i="7"/>
  <c r="ED291" i="7"/>
  <c r="ED323" i="7"/>
  <c r="ED355" i="7"/>
  <c r="ED48" i="7"/>
  <c r="ED80" i="7"/>
  <c r="ED112" i="7"/>
  <c r="ED144" i="7"/>
  <c r="ED176" i="7"/>
  <c r="ED208" i="7"/>
  <c r="ED240" i="7"/>
  <c r="ED272" i="7"/>
  <c r="ED304" i="7"/>
  <c r="ED336" i="7"/>
  <c r="ED368" i="7"/>
  <c r="ED61" i="7"/>
  <c r="ED93" i="7"/>
  <c r="ED125" i="7"/>
  <c r="ED157" i="7"/>
  <c r="ED189" i="7"/>
  <c r="ED221" i="7"/>
  <c r="ED253" i="7"/>
  <c r="ED285" i="7"/>
  <c r="ED317" i="7"/>
  <c r="ED349" i="7"/>
  <c r="BM73" i="7" l="1" a="1"/>
  <c r="BM73" i="7" s="1"/>
  <c r="BM39" i="7" a="1"/>
  <c r="BM39" i="7" s="1"/>
  <c r="BM68" i="7" a="1"/>
  <c r="BM68" i="7" s="1"/>
  <c r="BM66" i="7" a="1"/>
  <c r="BM66" i="7" s="1"/>
  <c r="BM87" i="7" a="1"/>
  <c r="BM87" i="7" s="1"/>
  <c r="BM61" i="7" a="1"/>
  <c r="BM61" i="7" s="1"/>
  <c r="BM57" i="7" a="1"/>
  <c r="BM57" i="7" s="1"/>
  <c r="BM48" i="7" a="1"/>
  <c r="BM48" i="7" s="1"/>
  <c r="BM35" i="7" a="1"/>
  <c r="BM35" i="7" s="1"/>
  <c r="BM34" i="7" a="1"/>
  <c r="BM34" i="7" s="1"/>
  <c r="BM95" i="7" a="1"/>
  <c r="BM95" i="7" s="1"/>
  <c r="BM98" i="7" a="1"/>
  <c r="BM98" i="7" s="1"/>
  <c r="BM60" i="7" a="1"/>
  <c r="BM60" i="7" s="1"/>
  <c r="BM44" i="7" a="1"/>
  <c r="BM44" i="7" s="1"/>
  <c r="BM78" i="7" a="1"/>
  <c r="BM78" i="7" s="1"/>
  <c r="BM56" i="7" a="1"/>
  <c r="BM56" i="7" s="1"/>
  <c r="BM67" i="7" a="1"/>
  <c r="BM67" i="7" s="1"/>
  <c r="BM37" i="7" a="1"/>
  <c r="BM37" i="7" s="1"/>
  <c r="BM52" i="7" a="1"/>
  <c r="BM52" i="7" s="1"/>
  <c r="BM22" i="7" a="1"/>
  <c r="BM22" i="7" s="1"/>
  <c r="BM26" i="7" a="1"/>
  <c r="BM26" i="7" s="1"/>
  <c r="BM19" i="7" a="1"/>
  <c r="BM19" i="7" s="1"/>
  <c r="BM16" i="7" a="1"/>
  <c r="BM16" i="7" s="1"/>
  <c r="BM43" i="7" a="1"/>
  <c r="BM43" i="7" s="1"/>
  <c r="BM24" i="7" a="1"/>
  <c r="BM24" i="7" s="1"/>
  <c r="BM14" i="7" a="1"/>
  <c r="BM14" i="7" s="1"/>
  <c r="BM11" i="7" a="1"/>
  <c r="BM11" i="7" s="1"/>
  <c r="BM17" i="7" a="1"/>
  <c r="BM17" i="7" s="1"/>
  <c r="BM12" i="7" a="1"/>
  <c r="BM12" i="7" s="1"/>
  <c r="BM18" i="7" a="1"/>
  <c r="BM18" i="7" s="1"/>
  <c r="BM10" i="7" a="1"/>
  <c r="BM10" i="7" s="1"/>
  <c r="BM29" i="7" a="1"/>
  <c r="BM29" i="7" s="1"/>
  <c r="BM368" i="7" a="1"/>
  <c r="BM368" i="7" s="1"/>
  <c r="BM365" i="7" a="1"/>
  <c r="BM365" i="7" s="1"/>
  <c r="BM363" i="7" a="1"/>
  <c r="BM363" i="7" s="1"/>
  <c r="BM361" i="7" a="1"/>
  <c r="BM361" i="7" s="1"/>
  <c r="BM350" i="7" a="1"/>
  <c r="BM350" i="7" s="1"/>
  <c r="BM341" i="7" a="1"/>
  <c r="BM341" i="7" s="1"/>
  <c r="BM340" i="7" a="1"/>
  <c r="BM340" i="7" s="1"/>
  <c r="BM339" i="7" a="1"/>
  <c r="BM339" i="7" s="1"/>
  <c r="BM329" i="7" a="1"/>
  <c r="BM329" i="7" s="1"/>
  <c r="BM309" i="7" a="1"/>
  <c r="BM309" i="7" s="1"/>
  <c r="BM307" i="7" a="1"/>
  <c r="BM307" i="7" s="1"/>
  <c r="BM302" i="7" a="1"/>
  <c r="BM302" i="7" s="1"/>
  <c r="BM294" i="7" a="1"/>
  <c r="BM294" i="7" s="1"/>
  <c r="BM271" i="7" a="1"/>
  <c r="BM271" i="7" s="1"/>
  <c r="BM336" i="7" a="1"/>
  <c r="BM336" i="7" s="1"/>
  <c r="BM334" i="7" a="1"/>
  <c r="BM334" i="7" s="1"/>
  <c r="BM320" i="7" a="1"/>
  <c r="BM320" i="7" s="1"/>
  <c r="BM311" i="7" a="1"/>
  <c r="BM311" i="7" s="1"/>
  <c r="BM301" i="7" a="1"/>
  <c r="BM301" i="7" s="1"/>
  <c r="BM293" i="7" a="1"/>
  <c r="BM293" i="7" s="1"/>
  <c r="BM278" i="7" a="1"/>
  <c r="BM278" i="7" s="1"/>
  <c r="BM270" i="7" a="1"/>
  <c r="BM270" i="7" s="1"/>
  <c r="BM367" i="7" a="1"/>
  <c r="BM367" i="7" s="1"/>
  <c r="BM357" i="7" a="1"/>
  <c r="BM357" i="7" s="1"/>
  <c r="BM355" i="7" a="1"/>
  <c r="BM355" i="7" s="1"/>
  <c r="BM353" i="7" a="1"/>
  <c r="BM353" i="7" s="1"/>
  <c r="BM319" i="7" a="1"/>
  <c r="BM319" i="7" s="1"/>
  <c r="BM300" i="7" a="1"/>
  <c r="BM300" i="7" s="1"/>
  <c r="BM292" i="7" a="1"/>
  <c r="BM292" i="7" s="1"/>
  <c r="BM286" i="7" a="1"/>
  <c r="BM286" i="7" s="1"/>
  <c r="BM283" i="7" a="1"/>
  <c r="BM283" i="7" s="1"/>
  <c r="BM360" i="7" a="1"/>
  <c r="BM360" i="7" s="1"/>
  <c r="BM346" i="7" a="1"/>
  <c r="BM346" i="7" s="1"/>
  <c r="BM335" i="7" a="1"/>
  <c r="BM335" i="7" s="1"/>
  <c r="BM321" i="7" a="1"/>
  <c r="BM321" i="7" s="1"/>
  <c r="BM318" i="7" a="1"/>
  <c r="BM318" i="7" s="1"/>
  <c r="BM299" i="7" a="1"/>
  <c r="BM299" i="7" s="1"/>
  <c r="BM290" i="7" a="1"/>
  <c r="BM290" i="7" s="1"/>
  <c r="BM288" i="7" a="1"/>
  <c r="BM288" i="7" s="1"/>
  <c r="BM285" i="7" a="1"/>
  <c r="BM285" i="7" s="1"/>
  <c r="BM282" i="7" a="1"/>
  <c r="BM282" i="7" s="1"/>
  <c r="BM276" i="7" a="1"/>
  <c r="BM276" i="7" s="1"/>
  <c r="BM366" i="7" a="1"/>
  <c r="BM366" i="7" s="1"/>
  <c r="BM364" i="7" a="1"/>
  <c r="BM364" i="7" s="1"/>
  <c r="BM362" i="7" a="1"/>
  <c r="BM362" i="7" s="1"/>
  <c r="BM349" i="7" a="1"/>
  <c r="BM349" i="7" s="1"/>
  <c r="BM337" i="7" a="1"/>
  <c r="BM337" i="7" s="1"/>
  <c r="BM317" i="7" a="1"/>
  <c r="BM317" i="7" s="1"/>
  <c r="BM314" i="7" a="1"/>
  <c r="BM314" i="7" s="1"/>
  <c r="BM312" i="7" a="1"/>
  <c r="BM312" i="7" s="1"/>
  <c r="BM310" i="7" a="1"/>
  <c r="BM310" i="7" s="1"/>
  <c r="BM308" i="7" a="1"/>
  <c r="BM308" i="7" s="1"/>
  <c r="BM306" i="7" a="1"/>
  <c r="BM306" i="7" s="1"/>
  <c r="BM298" i="7" a="1"/>
  <c r="BM298" i="7" s="1"/>
  <c r="BM281" i="7" a="1"/>
  <c r="BM281" i="7" s="1"/>
  <c r="BM275" i="7" a="1"/>
  <c r="BM275" i="7" s="1"/>
  <c r="BM352" i="7" a="1"/>
  <c r="BM352" i="7" s="1"/>
  <c r="BM347" i="7" a="1"/>
  <c r="BM347" i="7" s="1"/>
  <c r="BM345" i="7" a="1"/>
  <c r="BM345" i="7" s="1"/>
  <c r="BM332" i="7" a="1"/>
  <c r="BM332" i="7" s="1"/>
  <c r="BM327" i="7" a="1"/>
  <c r="BM327" i="7" s="1"/>
  <c r="BM326" i="7" a="1"/>
  <c r="BM326" i="7" s="1"/>
  <c r="BM322" i="7" a="1"/>
  <c r="BM322" i="7" s="1"/>
  <c r="BM316" i="7" a="1"/>
  <c r="BM316" i="7" s="1"/>
  <c r="BM315" i="7" a="1"/>
  <c r="BM315" i="7" s="1"/>
  <c r="BM305" i="7" a="1"/>
  <c r="BM305" i="7" s="1"/>
  <c r="BM297" i="7" a="1"/>
  <c r="BM297" i="7" s="1"/>
  <c r="BM291" i="7" a="1"/>
  <c r="BM291" i="7" s="1"/>
  <c r="BM274" i="7" a="1"/>
  <c r="BM274" i="7" s="1"/>
  <c r="BM358" i="7" a="1"/>
  <c r="BM358" i="7" s="1"/>
  <c r="BM325" i="7" a="1"/>
  <c r="BM325" i="7" s="1"/>
  <c r="BM313" i="7" a="1"/>
  <c r="BM313" i="7" s="1"/>
  <c r="BM273" i="7" a="1"/>
  <c r="BM273" i="7" s="1"/>
  <c r="BM272" i="7" a="1"/>
  <c r="BM272" i="7" s="1"/>
  <c r="BM268" i="7" a="1"/>
  <c r="BM268" i="7" s="1"/>
  <c r="BM264" i="7" a="1"/>
  <c r="BM264" i="7" s="1"/>
  <c r="BM245" i="7" a="1"/>
  <c r="BM245" i="7" s="1"/>
  <c r="BM242" i="7" a="1"/>
  <c r="BM242" i="7" s="1"/>
  <c r="BM220" i="7" a="1"/>
  <c r="BM220" i="7" s="1"/>
  <c r="BM217" i="7" a="1"/>
  <c r="BM217" i="7" s="1"/>
  <c r="BM211" i="7" a="1"/>
  <c r="BM211" i="7" s="1"/>
  <c r="BM207" i="7" a="1"/>
  <c r="BM207" i="7" s="1"/>
  <c r="BM198" i="7" a="1"/>
  <c r="BM198" i="7" s="1"/>
  <c r="BM195" i="7" a="1"/>
  <c r="BM195" i="7" s="1"/>
  <c r="BM187" i="7" a="1"/>
  <c r="BM187" i="7" s="1"/>
  <c r="BM185" i="7" a="1"/>
  <c r="BM185" i="7" s="1"/>
  <c r="BM183" i="7" a="1"/>
  <c r="BM183" i="7" s="1"/>
  <c r="BM181" i="7" a="1"/>
  <c r="BM181" i="7" s="1"/>
  <c r="BM179" i="7" a="1"/>
  <c r="BM179" i="7" s="1"/>
  <c r="BM177" i="7" a="1"/>
  <c r="BM177" i="7" s="1"/>
  <c r="BM175" i="7" a="1"/>
  <c r="BM175" i="7" s="1"/>
  <c r="BM342" i="7" a="1"/>
  <c r="BM342" i="7" s="1"/>
  <c r="BM338" i="7" a="1"/>
  <c r="BM338" i="7" s="1"/>
  <c r="BM333" i="7" a="1"/>
  <c r="BM333" i="7" s="1"/>
  <c r="BM267" i="7" a="1"/>
  <c r="BM267" i="7" s="1"/>
  <c r="BM266" i="7" a="1"/>
  <c r="BM266" i="7" s="1"/>
  <c r="BM265" i="7" a="1"/>
  <c r="BM265" i="7" s="1"/>
  <c r="BM255" i="7" a="1"/>
  <c r="BM255" i="7" s="1"/>
  <c r="BM252" i="7" a="1"/>
  <c r="BM252" i="7" s="1"/>
  <c r="BM250" i="7" a="1"/>
  <c r="BM250" i="7" s="1"/>
  <c r="BM225" i="7" a="1"/>
  <c r="BM225" i="7" s="1"/>
  <c r="BM219" i="7" a="1"/>
  <c r="BM219" i="7" s="1"/>
  <c r="BM216" i="7" a="1"/>
  <c r="BM216" i="7" s="1"/>
  <c r="BM304" i="7" a="1"/>
  <c r="BM304" i="7" s="1"/>
  <c r="BM262" i="7" a="1"/>
  <c r="BM262" i="7" s="1"/>
  <c r="BM259" i="7" a="1"/>
  <c r="BM259" i="7" s="1"/>
  <c r="BM248" i="7" a="1"/>
  <c r="BM248" i="7" s="1"/>
  <c r="BM239" i="7" a="1"/>
  <c r="BM239" i="7" s="1"/>
  <c r="BM237" i="7" a="1"/>
  <c r="BM237" i="7" s="1"/>
  <c r="BM235" i="7" a="1"/>
  <c r="BM235" i="7" s="1"/>
  <c r="BM233" i="7" a="1"/>
  <c r="BM233" i="7" s="1"/>
  <c r="BM231" i="7" a="1"/>
  <c r="BM231" i="7" s="1"/>
  <c r="BM229" i="7" a="1"/>
  <c r="BM229" i="7" s="1"/>
  <c r="BM227" i="7" a="1"/>
  <c r="BM227" i="7" s="1"/>
  <c r="BM218" i="7" a="1"/>
  <c r="BM218" i="7" s="1"/>
  <c r="BM328" i="7" a="1"/>
  <c r="BM328" i="7" s="1"/>
  <c r="BM324" i="7" a="1"/>
  <c r="BM324" i="7" s="1"/>
  <c r="BM277" i="7" a="1"/>
  <c r="BM277" i="7" s="1"/>
  <c r="BM261" i="7" a="1"/>
  <c r="BM261" i="7" s="1"/>
  <c r="BM260" i="7" a="1"/>
  <c r="BM260" i="7" s="1"/>
  <c r="BM258" i="7" a="1"/>
  <c r="BM258" i="7" s="1"/>
  <c r="BM224" i="7" a="1"/>
  <c r="BM224" i="7" s="1"/>
  <c r="BM222" i="7" a="1"/>
  <c r="BM222" i="7" s="1"/>
  <c r="BM354" i="7" a="1"/>
  <c r="BM354" i="7" s="1"/>
  <c r="BM351" i="7" a="1"/>
  <c r="BM351" i="7" s="1"/>
  <c r="BM348" i="7" a="1"/>
  <c r="BM348" i="7" s="1"/>
  <c r="BM344" i="7" a="1"/>
  <c r="BM344" i="7" s="1"/>
  <c r="BM331" i="7" a="1"/>
  <c r="BM331" i="7" s="1"/>
  <c r="BM296" i="7" a="1"/>
  <c r="BM296" i="7" s="1"/>
  <c r="BM280" i="7" a="1"/>
  <c r="BM280" i="7" s="1"/>
  <c r="BM279" i="7" a="1"/>
  <c r="BM279" i="7" s="1"/>
  <c r="BM257" i="7" a="1"/>
  <c r="BM257" i="7" s="1"/>
  <c r="BM246" i="7" a="1"/>
  <c r="BM246" i="7" s="1"/>
  <c r="BM243" i="7" a="1"/>
  <c r="BM243" i="7" s="1"/>
  <c r="BM323" i="7" a="1"/>
  <c r="BM323" i="7" s="1"/>
  <c r="BM303" i="7" a="1"/>
  <c r="BM303" i="7" s="1"/>
  <c r="BM287" i="7" a="1"/>
  <c r="BM287" i="7" s="1"/>
  <c r="BM284" i="7" a="1"/>
  <c r="BM284" i="7" s="1"/>
  <c r="BM256" i="7" a="1"/>
  <c r="BM256" i="7" s="1"/>
  <c r="BM253" i="7" a="1"/>
  <c r="BM253" i="7" s="1"/>
  <c r="BM251" i="7" a="1"/>
  <c r="BM251" i="7" s="1"/>
  <c r="BM249" i="7" a="1"/>
  <c r="BM249" i="7" s="1"/>
  <c r="BM240" i="7" a="1"/>
  <c r="BM240" i="7" s="1"/>
  <c r="BM263" i="7" a="1"/>
  <c r="BM263" i="7" s="1"/>
  <c r="BM241" i="7" a="1"/>
  <c r="BM241" i="7" s="1"/>
  <c r="BM236" i="7" a="1"/>
  <c r="BM236" i="7" s="1"/>
  <c r="BM223" i="7" a="1"/>
  <c r="BM223" i="7" s="1"/>
  <c r="BM214" i="7" a="1"/>
  <c r="BM214" i="7" s="1"/>
  <c r="BM213" i="7" a="1"/>
  <c r="BM213" i="7" s="1"/>
  <c r="BM212" i="7" a="1"/>
  <c r="BM212" i="7" s="1"/>
  <c r="BM210" i="7" a="1"/>
  <c r="BM210" i="7" s="1"/>
  <c r="BM208" i="7" a="1"/>
  <c r="BM208" i="7" s="1"/>
  <c r="BM202" i="7" a="1"/>
  <c r="BM202" i="7" s="1"/>
  <c r="BM186" i="7" a="1"/>
  <c r="BM186" i="7" s="1"/>
  <c r="BM174" i="7" a="1"/>
  <c r="BM174" i="7" s="1"/>
  <c r="BM172" i="7" a="1"/>
  <c r="BM172" i="7" s="1"/>
  <c r="BM170" i="7" a="1"/>
  <c r="BM170" i="7" s="1"/>
  <c r="BM157" i="7" a="1"/>
  <c r="BM157" i="7" s="1"/>
  <c r="BM94" i="7" a="1"/>
  <c r="BM94" i="7" s="1"/>
  <c r="BM88" i="7" a="1"/>
  <c r="BM88" i="7" s="1"/>
  <c r="BM295" i="7" a="1"/>
  <c r="BM295" i="7" s="1"/>
  <c r="BM289" i="7" a="1"/>
  <c r="BM289" i="7" s="1"/>
  <c r="BM203" i="7" a="1"/>
  <c r="BM203" i="7" s="1"/>
  <c r="BM176" i="7" a="1"/>
  <c r="BM176" i="7" s="1"/>
  <c r="BM156" i="7" a="1"/>
  <c r="BM156" i="7" s="1"/>
  <c r="BM153" i="7" a="1"/>
  <c r="BM153" i="7" s="1"/>
  <c r="BM147" i="7" a="1"/>
  <c r="BM147" i="7" s="1"/>
  <c r="BM145" i="7" a="1"/>
  <c r="BM145" i="7" s="1"/>
  <c r="BM143" i="7" a="1"/>
  <c r="BM143" i="7" s="1"/>
  <c r="BM141" i="7" a="1"/>
  <c r="BM141" i="7" s="1"/>
  <c r="BM139" i="7" a="1"/>
  <c r="BM139" i="7" s="1"/>
  <c r="BM137" i="7" a="1"/>
  <c r="BM137" i="7" s="1"/>
  <c r="BM135" i="7" a="1"/>
  <c r="BM135" i="7" s="1"/>
  <c r="BM133" i="7" a="1"/>
  <c r="BM133" i="7" s="1"/>
  <c r="BM131" i="7" a="1"/>
  <c r="BM131" i="7" s="1"/>
  <c r="BM129" i="7" a="1"/>
  <c r="BM129" i="7" s="1"/>
  <c r="BM127" i="7" a="1"/>
  <c r="BM127" i="7" s="1"/>
  <c r="BM125" i="7" a="1"/>
  <c r="BM125" i="7" s="1"/>
  <c r="BM123" i="7" a="1"/>
  <c r="BM123" i="7" s="1"/>
  <c r="BM121" i="7" a="1"/>
  <c r="BM121" i="7" s="1"/>
  <c r="BM119" i="7" a="1"/>
  <c r="BM119" i="7" s="1"/>
  <c r="BM117" i="7" a="1"/>
  <c r="BM117" i="7" s="1"/>
  <c r="BM115" i="7" a="1"/>
  <c r="BM115" i="7" s="1"/>
  <c r="BM113" i="7" a="1"/>
  <c r="BM113" i="7" s="1"/>
  <c r="BM111" i="7" a="1"/>
  <c r="BM111" i="7" s="1"/>
  <c r="BM109" i="7" a="1"/>
  <c r="BM109" i="7" s="1"/>
  <c r="BM107" i="7" a="1"/>
  <c r="BM107" i="7" s="1"/>
  <c r="BM238" i="7" a="1"/>
  <c r="BM238" i="7" s="1"/>
  <c r="BM206" i="7" a="1"/>
  <c r="BM206" i="7" s="1"/>
  <c r="BM193" i="7" a="1"/>
  <c r="BM193" i="7" s="1"/>
  <c r="BM191" i="7" a="1"/>
  <c r="BM191" i="7" s="1"/>
  <c r="BM189" i="7" a="1"/>
  <c r="BM189" i="7" s="1"/>
  <c r="BM182" i="7" a="1"/>
  <c r="BM182" i="7" s="1"/>
  <c r="BM164" i="7" a="1"/>
  <c r="BM164" i="7" s="1"/>
  <c r="BM155" i="7" a="1"/>
  <c r="BM155" i="7" s="1"/>
  <c r="BM152" i="7" a="1"/>
  <c r="BM152" i="7" s="1"/>
  <c r="BM232" i="7" a="1"/>
  <c r="BM232" i="7" s="1"/>
  <c r="BM228" i="7" a="1"/>
  <c r="BM228" i="7" s="1"/>
  <c r="BM204" i="7" a="1"/>
  <c r="BM204" i="7" s="1"/>
  <c r="BM197" i="7" a="1"/>
  <c r="BM197" i="7" s="1"/>
  <c r="BM169" i="7" a="1"/>
  <c r="BM169" i="7" s="1"/>
  <c r="BM165" i="7" a="1"/>
  <c r="BM165" i="7" s="1"/>
  <c r="BM163" i="7" a="1"/>
  <c r="BM163" i="7" s="1"/>
  <c r="BM151" i="7" a="1"/>
  <c r="BM151" i="7" s="1"/>
  <c r="BM359" i="7" a="1"/>
  <c r="BM359" i="7" s="1"/>
  <c r="BM356" i="7" a="1"/>
  <c r="BM356" i="7" s="1"/>
  <c r="BM247" i="7" a="1"/>
  <c r="BM247" i="7" s="1"/>
  <c r="BM221" i="7" a="1"/>
  <c r="BM221" i="7" s="1"/>
  <c r="BM215" i="7" a="1"/>
  <c r="BM215" i="7" s="1"/>
  <c r="BM209" i="7" a="1"/>
  <c r="BM209" i="7" s="1"/>
  <c r="BM178" i="7" a="1"/>
  <c r="BM178" i="7" s="1"/>
  <c r="BM173" i="7" a="1"/>
  <c r="BM173" i="7" s="1"/>
  <c r="BM171" i="7" a="1"/>
  <c r="BM171" i="7" s="1"/>
  <c r="BM168" i="7" a="1"/>
  <c r="BM168" i="7" s="1"/>
  <c r="BM166" i="7" a="1"/>
  <c r="BM166" i="7" s="1"/>
  <c r="BM162" i="7" a="1"/>
  <c r="BM162" i="7" s="1"/>
  <c r="BM161" i="7" a="1"/>
  <c r="BM161" i="7" s="1"/>
  <c r="BM154" i="7" a="1"/>
  <c r="BM154" i="7" s="1"/>
  <c r="BM150" i="7" a="1"/>
  <c r="BM150" i="7" s="1"/>
  <c r="BM369" i="7" a="1"/>
  <c r="BM369" i="7" s="1"/>
  <c r="BM343" i="7" a="1"/>
  <c r="BM343" i="7" s="1"/>
  <c r="BM226" i="7" a="1"/>
  <c r="BM226" i="7" s="1"/>
  <c r="BM205" i="7" a="1"/>
  <c r="BM205" i="7" s="1"/>
  <c r="BM188" i="7" a="1"/>
  <c r="BM188" i="7" s="1"/>
  <c r="BM184" i="7" a="1"/>
  <c r="BM184" i="7" s="1"/>
  <c r="BM142" i="7" a="1"/>
  <c r="BM142" i="7" s="1"/>
  <c r="BM126" i="7" a="1"/>
  <c r="BM126" i="7" s="1"/>
  <c r="BM89" i="7" a="1"/>
  <c r="BM89" i="7" s="1"/>
  <c r="BM65" i="7" a="1"/>
  <c r="BM65" i="7" s="1"/>
  <c r="BM45" i="7" a="1"/>
  <c r="BM45" i="7" s="1"/>
  <c r="BM30" i="7" a="1"/>
  <c r="BM30" i="7" s="1"/>
  <c r="BM15" i="7" a="1"/>
  <c r="BM15" i="7" s="1"/>
  <c r="BM230" i="7" a="1"/>
  <c r="BM230" i="7" s="1"/>
  <c r="BM200" i="7" a="1"/>
  <c r="BM200" i="7" s="1"/>
  <c r="BM140" i="7" a="1"/>
  <c r="BM140" i="7" s="1"/>
  <c r="BM124" i="7" a="1"/>
  <c r="BM124" i="7" s="1"/>
  <c r="BM118" i="7" a="1"/>
  <c r="BM118" i="7" s="1"/>
  <c r="BM104" i="7" a="1"/>
  <c r="BM104" i="7" s="1"/>
  <c r="BM99" i="7" a="1"/>
  <c r="BM99" i="7" s="1"/>
  <c r="BM93" i="7" a="1"/>
  <c r="BM93" i="7" s="1"/>
  <c r="BM82" i="7" a="1"/>
  <c r="BM82" i="7" s="1"/>
  <c r="BM80" i="7" a="1"/>
  <c r="BM80" i="7" s="1"/>
  <c r="BM77" i="7" a="1"/>
  <c r="BM77" i="7" s="1"/>
  <c r="BM64" i="7" a="1"/>
  <c r="BM64" i="7" s="1"/>
  <c r="BM59" i="7" a="1"/>
  <c r="BM59" i="7" s="1"/>
  <c r="BM55" i="7" a="1"/>
  <c r="BM55" i="7" s="1"/>
  <c r="BM53" i="7" a="1"/>
  <c r="BM53" i="7" s="1"/>
  <c r="BM51" i="7" a="1"/>
  <c r="BM51" i="7" s="1"/>
  <c r="BM46" i="7" a="1"/>
  <c r="BM46" i="7" s="1"/>
  <c r="BM31" i="7" a="1"/>
  <c r="BM31" i="7" s="1"/>
  <c r="BM21" i="7" a="1"/>
  <c r="BM21" i="7" s="1"/>
  <c r="BM254" i="7" a="1"/>
  <c r="BM254" i="7" s="1"/>
  <c r="BM192" i="7" a="1"/>
  <c r="BM192" i="7" s="1"/>
  <c r="BM167" i="7" a="1"/>
  <c r="BM167" i="7" s="1"/>
  <c r="BM138" i="7" a="1"/>
  <c r="BM138" i="7" s="1"/>
  <c r="BM122" i="7" a="1"/>
  <c r="BM122" i="7" s="1"/>
  <c r="BM105" i="7" a="1"/>
  <c r="BM105" i="7" s="1"/>
  <c r="BM92" i="7" a="1"/>
  <c r="BM92" i="7" s="1"/>
  <c r="BM72" i="7" a="1"/>
  <c r="BM72" i="7" s="1"/>
  <c r="BM71" i="7" a="1"/>
  <c r="BM71" i="7" s="1"/>
  <c r="BM63" i="7" a="1"/>
  <c r="BM63" i="7" s="1"/>
  <c r="BM40" i="7" a="1"/>
  <c r="BM40" i="7" s="1"/>
  <c r="BM32" i="7" a="1"/>
  <c r="BM32" i="7" s="1"/>
  <c r="BM27" i="7" a="1"/>
  <c r="BM27" i="7" s="1"/>
  <c r="BM25" i="7" a="1"/>
  <c r="BM25" i="7" s="1"/>
  <c r="BM20" i="7" a="1"/>
  <c r="BM20" i="7" s="1"/>
  <c r="BM13" i="7" a="1"/>
  <c r="BM13" i="7" s="1"/>
  <c r="BM244" i="7" a="1"/>
  <c r="BM244" i="7" s="1"/>
  <c r="BM180" i="7" a="1"/>
  <c r="BM180" i="7" s="1"/>
  <c r="BM160" i="7" a="1"/>
  <c r="BM160" i="7" s="1"/>
  <c r="BM159" i="7" a="1"/>
  <c r="BM159" i="7" s="1"/>
  <c r="BM158" i="7" a="1"/>
  <c r="BM158" i="7" s="1"/>
  <c r="BM136" i="7" a="1"/>
  <c r="BM136" i="7" s="1"/>
  <c r="BM120" i="7" a="1"/>
  <c r="BM120" i="7" s="1"/>
  <c r="BM106" i="7" a="1"/>
  <c r="BM106" i="7" s="1"/>
  <c r="BM100" i="7" a="1"/>
  <c r="BM100" i="7" s="1"/>
  <c r="BM97" i="7" a="1"/>
  <c r="BM97" i="7" s="1"/>
  <c r="BM91" i="7" a="1"/>
  <c r="BM91" i="7" s="1"/>
  <c r="BM86" i="7" a="1"/>
  <c r="BM86" i="7" s="1"/>
  <c r="BM84" i="7" a="1"/>
  <c r="BM84" i="7" s="1"/>
  <c r="BM70" i="7" a="1"/>
  <c r="BM70" i="7" s="1"/>
  <c r="BM49" i="7" a="1"/>
  <c r="BM49" i="7" s="1"/>
  <c r="BM47" i="7" a="1"/>
  <c r="BM47" i="7" s="1"/>
  <c r="BM38" i="7" a="1"/>
  <c r="BM38" i="7" s="1"/>
  <c r="BM36" i="7" a="1"/>
  <c r="BM36" i="7" s="1"/>
  <c r="BM33" i="7" a="1"/>
  <c r="BM33" i="7" s="1"/>
  <c r="BM28" i="7" a="1"/>
  <c r="BM28" i="7" s="1"/>
  <c r="BM23" i="7" a="1"/>
  <c r="BM23" i="7" s="1"/>
  <c r="BM330" i="7" a="1"/>
  <c r="BM330" i="7" s="1"/>
  <c r="BM134" i="7" a="1"/>
  <c r="BM134" i="7" s="1"/>
  <c r="BM108" i="7" a="1"/>
  <c r="BM108" i="7" s="1"/>
  <c r="BM101" i="7" a="1"/>
  <c r="BM101" i="7" s="1"/>
  <c r="BM96" i="7" a="1"/>
  <c r="BM96" i="7" s="1"/>
  <c r="BM79" i="7" a="1"/>
  <c r="BM79" i="7" s="1"/>
  <c r="BM76" i="7" a="1"/>
  <c r="BM76" i="7" s="1"/>
  <c r="BM69" i="7" a="1"/>
  <c r="BM69" i="7" s="1"/>
  <c r="BM62" i="7" a="1"/>
  <c r="BM62" i="7" s="1"/>
  <c r="BM58" i="7" a="1"/>
  <c r="BM58" i="7" s="1"/>
  <c r="BM41" i="7" a="1"/>
  <c r="BM41" i="7" s="1"/>
  <c r="BM190" i="7" a="1"/>
  <c r="BM190" i="7" s="1"/>
  <c r="BM149" i="7" a="1"/>
  <c r="BM149" i="7" s="1"/>
  <c r="BM132" i="7" a="1"/>
  <c r="BM132" i="7" s="1"/>
  <c r="BM103" i="7" a="1"/>
  <c r="BM103" i="7" s="1"/>
  <c r="BM85" i="7" a="1"/>
  <c r="BM85" i="7" s="1"/>
  <c r="BM74" i="7" a="1"/>
  <c r="BM74" i="7" s="1"/>
  <c r="BM116" i="7" a="1"/>
  <c r="BM116" i="7" s="1"/>
  <c r="BM112" i="7" a="1"/>
  <c r="BM112" i="7" s="1"/>
  <c r="BM83" i="7" a="1"/>
  <c r="BM83" i="7" s="1"/>
  <c r="CS5" i="7"/>
  <c r="BM269" i="7" a="1"/>
  <c r="BM269" i="7" s="1"/>
  <c r="BM196" i="7" a="1"/>
  <c r="BM196" i="7" s="1"/>
  <c r="BM146" i="7" a="1"/>
  <c r="BM146" i="7" s="1"/>
  <c r="BM128" i="7" a="1"/>
  <c r="BM128" i="7" s="1"/>
  <c r="BM75" i="7" a="1"/>
  <c r="BM75" i="7" s="1"/>
  <c r="BM201" i="7" a="1"/>
  <c r="BM201" i="7" s="1"/>
  <c r="BM199" i="7" a="1"/>
  <c r="BM199" i="7" s="1"/>
  <c r="BM90" i="7" a="1"/>
  <c r="BM90" i="7" s="1"/>
  <c r="BM81" i="7" a="1"/>
  <c r="BM81" i="7" s="1"/>
  <c r="BM54" i="7" a="1"/>
  <c r="BM54" i="7" s="1"/>
  <c r="BM50" i="7" a="1"/>
  <c r="BM50" i="7" s="1"/>
  <c r="BM42" i="7" a="1"/>
  <c r="BM42" i="7" s="1"/>
  <c r="BM194" i="7" a="1"/>
  <c r="BM194" i="7" s="1"/>
  <c r="BM130" i="7" a="1"/>
  <c r="BM130" i="7" s="1"/>
  <c r="BM114" i="7" a="1"/>
  <c r="BM114" i="7" s="1"/>
  <c r="BM110" i="7" a="1"/>
  <c r="BM110" i="7" s="1"/>
  <c r="BM234" i="7" a="1"/>
  <c r="BM234" i="7" s="1"/>
  <c r="BM148" i="7" a="1"/>
  <c r="BM148" i="7" s="1"/>
  <c r="BM102" i="7" a="1"/>
  <c r="BM102" i="7" s="1"/>
  <c r="BM144" i="7" a="1"/>
  <c r="BM144" i="7" s="1"/>
  <c r="BM9" i="7"/>
  <c r="ED5" i="7"/>
  <c r="E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author>
  </authors>
  <commentList>
    <comment ref="AF1" authorId="0" shapeId="0" xr:uid="{B2B13D09-1B4D-DD4E-AB2E-8092F1828807}">
      <text>
        <r>
          <rPr>
            <b/>
            <sz val="10"/>
            <color rgb="FF000000"/>
            <rFont val="Tahoma"/>
            <family val="2"/>
          </rPr>
          <t>NE:</t>
        </r>
        <r>
          <rPr>
            <sz val="10"/>
            <color rgb="FF000000"/>
            <rFont val="Tahoma"/>
            <family val="2"/>
          </rPr>
          <t xml:space="preserve">
</t>
        </r>
        <r>
          <rPr>
            <sz val="10"/>
            <color rgb="FF000000"/>
            <rFont val="Tahoma"/>
            <family val="2"/>
          </rPr>
          <t xml:space="preserve">Weight?
</t>
        </r>
        <r>
          <rPr>
            <sz val="10"/>
            <color rgb="FF000000"/>
            <rFont val="Tahoma"/>
            <family val="2"/>
          </rPr>
          <t xml:space="preserve">
</t>
        </r>
        <r>
          <rPr>
            <sz val="10"/>
            <color rgb="FF000000"/>
            <rFont val="Tahoma"/>
            <family val="2"/>
          </rPr>
          <t xml:space="preserve">Does it make sense?
</t>
        </r>
        <r>
          <rPr>
            <sz val="10"/>
            <color rgb="FF000000"/>
            <rFont val="Tahoma"/>
            <family val="2"/>
          </rPr>
          <t>Weighted exerience?</t>
        </r>
      </text>
    </comment>
    <comment ref="E2" authorId="0" shapeId="0" xr:uid="{E5B622BE-D3AD-CC47-8C48-85D356666958}">
      <text>
        <r>
          <rPr>
            <b/>
            <sz val="10"/>
            <color rgb="FF000000"/>
            <rFont val="Tahoma"/>
            <family val="2"/>
          </rPr>
          <t>NE:</t>
        </r>
        <r>
          <rPr>
            <sz val="10"/>
            <color rgb="FF000000"/>
            <rFont val="Tahoma"/>
            <family val="2"/>
          </rPr>
          <t xml:space="preserve">
</t>
        </r>
        <r>
          <rPr>
            <sz val="10"/>
            <color rgb="FF000000"/>
            <rFont val="Tahoma"/>
            <family val="2"/>
          </rPr>
          <t>SPOTRAC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author>
  </authors>
  <commentList>
    <comment ref="B9" authorId="0" shapeId="0" xr:uid="{24132DDF-50D2-BE4E-AC4A-4AEA234A436C}">
      <text>
        <r>
          <rPr>
            <b/>
            <sz val="10"/>
            <color rgb="FF000000"/>
            <rFont val="Tahoma"/>
            <family val="2"/>
          </rPr>
          <t>NE:</t>
        </r>
        <r>
          <rPr>
            <sz val="10"/>
            <color rgb="FF000000"/>
            <rFont val="Tahoma"/>
            <family val="2"/>
          </rPr>
          <t xml:space="preserve">
</t>
        </r>
        <r>
          <rPr>
            <sz val="10"/>
            <color rgb="FF000000"/>
            <rFont val="Tahoma"/>
            <family val="2"/>
          </rPr>
          <t>=XLOOKUP($B10&amp;D$5,TEAMS!$G$1:$G$845&amp;TEAMS!$C$1:$C$845,TEAMS!$D$1:$D$845,"",0)</t>
        </r>
      </text>
    </comment>
    <comment ref="C9" authorId="0" shapeId="0" xr:uid="{F82547FF-EF61-BB45-8D4A-62ED4F241238}">
      <text>
        <r>
          <rPr>
            <b/>
            <sz val="10"/>
            <color rgb="FF000000"/>
            <rFont val="Tahoma"/>
            <family val="2"/>
          </rPr>
          <t>NE:</t>
        </r>
        <r>
          <rPr>
            <sz val="10"/>
            <color rgb="FF000000"/>
            <rFont val="Tahoma"/>
            <family val="2"/>
          </rPr>
          <t xml:space="preserve">
</t>
        </r>
        <r>
          <rPr>
            <sz val="10"/>
            <color rgb="FF000000"/>
            <rFont val="Tahoma"/>
            <family val="2"/>
          </rPr>
          <t>=XLOOKUP($B10&amp;D$5,TEAMS!$G$1:$G$845&amp;TEAMS!$C$1:$C$845,TEAMS!$D$1:$D$845,"",0)</t>
        </r>
      </text>
    </comment>
    <comment ref="V9" authorId="0" shapeId="0" xr:uid="{5471078A-079D-9C4D-8B44-9BDE607E6657}">
      <text>
        <r>
          <rPr>
            <b/>
            <sz val="10"/>
            <color rgb="FF000000"/>
            <rFont val="Tahoma"/>
            <family val="2"/>
          </rPr>
          <t>NE:</t>
        </r>
        <r>
          <rPr>
            <sz val="10"/>
            <color rgb="FF000000"/>
            <rFont val="Tahoma"/>
            <family val="2"/>
          </rPr>
          <t xml:space="preserve">
</t>
        </r>
        <r>
          <rPr>
            <sz val="10"/>
            <color rgb="FF000000"/>
            <rFont val="Tahoma"/>
            <family val="2"/>
          </rPr>
          <t>=XLOOKUP($B10&amp;D$5,TEAMS!$G$1:$G$845&amp;TEAMS!$C$1:$C$845,TEAMS!$D$1:$D$845,"",0)</t>
        </r>
      </text>
    </comment>
    <comment ref="BB9" authorId="0" shapeId="0" xr:uid="{207DCFD9-09E2-294B-9C02-C5F84CD025DD}">
      <text>
        <r>
          <rPr>
            <b/>
            <sz val="10"/>
            <color rgb="FF000000"/>
            <rFont val="Tahoma"/>
            <family val="2"/>
          </rPr>
          <t>NE:</t>
        </r>
        <r>
          <rPr>
            <sz val="10"/>
            <color rgb="FF000000"/>
            <rFont val="Tahoma"/>
            <family val="2"/>
          </rPr>
          <t xml:space="preserve">
</t>
        </r>
        <r>
          <rPr>
            <sz val="10"/>
            <color rgb="FF000000"/>
            <rFont val="Tahoma"/>
            <family val="2"/>
          </rPr>
          <t>=XLOOKUP($B10&amp;D$5,TEAMS!$G$1:$G$845&amp;TEAMS!$C$1:$C$845,TEAMS!$D$1:$D$845,"",0)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author>
  </authors>
  <commentList>
    <comment ref="F30" authorId="0" shapeId="0" xr:uid="{96A6633A-BC68-BA4A-8FEC-2021FA514358}">
      <text>
        <r>
          <rPr>
            <b/>
            <sz val="10"/>
            <color rgb="FF000000"/>
            <rFont val="Tahoma"/>
            <family val="2"/>
          </rPr>
          <t>NE:</t>
        </r>
        <r>
          <rPr>
            <sz val="10"/>
            <color rgb="FF000000"/>
            <rFont val="Tahoma"/>
            <family val="2"/>
          </rPr>
          <t xml:space="preserve">
</t>
        </r>
        <r>
          <rPr>
            <sz val="10"/>
            <color rgb="FF000000"/>
            <rFont val="Tahoma"/>
            <family val="2"/>
          </rPr>
          <t xml:space="preserve">
</t>
        </r>
        <r>
          <rPr>
            <sz val="10"/>
            <color rgb="FF000000"/>
            <rFont val="Tahoma"/>
            <family val="2"/>
          </rPr>
          <t>https://hoopshype.com/lists/advanced-stats-nba-real-plus-minus-rapm-win-shares-analytics/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<sst xmlns="http://schemas.openxmlformats.org/spreadsheetml/2006/main" count="8086" uniqueCount="1505">
  <si>
    <t>Season</t>
  </si>
  <si>
    <t>Lg</t>
  </si>
  <si>
    <t>Champion</t>
  </si>
  <si>
    <t>MVP</t>
  </si>
  <si>
    <t>Rookie of the Year</t>
  </si>
  <si>
    <t>Points</t>
  </si>
  <si>
    <t>Rebounds</t>
  </si>
  <si>
    <t>Assists</t>
  </si>
  <si>
    <t>Win Shares</t>
  </si>
  <si>
    <t>2021-22</t>
  </si>
  <si>
    <t>NBA</t>
  </si>
  <si>
    <t>Golden State Warriors</t>
  </si>
  <si>
    <t>N. Jokić</t>
  </si>
  <si>
    <t>S. Barnes</t>
  </si>
  <si>
    <t>T. Young (2155)</t>
  </si>
  <si>
    <t>N. Jokić (1019)</t>
  </si>
  <si>
    <t>T. Young (737)</t>
  </si>
  <si>
    <t>N. Jokić (15.2)</t>
  </si>
  <si>
    <t>2020-21</t>
  </si>
  <si>
    <t>Milwaukee Bucks</t>
  </si>
  <si>
    <t>L. Ball</t>
  </si>
  <si>
    <t>S. Curry (2015)</t>
  </si>
  <si>
    <t>R. Gobert (960)</t>
  </si>
  <si>
    <t>R. Westbrook (763)</t>
  </si>
  <si>
    <t>N. Jokić (15.6)</t>
  </si>
  <si>
    <t>2019-20</t>
  </si>
  <si>
    <t>Los Angeles Lakers</t>
  </si>
  <si>
    <t>G. Antetokounmpo</t>
  </si>
  <si>
    <t>J. Morant</t>
  </si>
  <si>
    <t>J. Harden (2335)</t>
  </si>
  <si>
    <t>R. Gobert (916)</t>
  </si>
  <si>
    <t>L. James (684)</t>
  </si>
  <si>
    <t>J. Harden (13.1)</t>
  </si>
  <si>
    <t>2018-19</t>
  </si>
  <si>
    <t>Toronto Raptors</t>
  </si>
  <si>
    <t>L. Dončić</t>
  </si>
  <si>
    <t>J. Harden (2818)</t>
  </si>
  <si>
    <t>A. Drummond (1232)</t>
  </si>
  <si>
    <t>R. Westbrook (784)</t>
  </si>
  <si>
    <t>J. Harden (15.2)</t>
  </si>
  <si>
    <t>2017-18</t>
  </si>
  <si>
    <t>J. Harden</t>
  </si>
  <si>
    <t>B. Simmons</t>
  </si>
  <si>
    <t>L. James (2251)</t>
  </si>
  <si>
    <t>A. Drummond (1247)</t>
  </si>
  <si>
    <t>R. Westbrook (820)</t>
  </si>
  <si>
    <t>J. Harden (15.4)</t>
  </si>
  <si>
    <t>2016-17</t>
  </si>
  <si>
    <t>R. Westbrook</t>
  </si>
  <si>
    <t>M. Brogdon</t>
  </si>
  <si>
    <t>R. Westbrook (2558)</t>
  </si>
  <si>
    <t>A. Drummond (1115)</t>
  </si>
  <si>
    <t>J. Harden (907)</t>
  </si>
  <si>
    <t>J. Harden (15.0)</t>
  </si>
  <si>
    <t>2015-16</t>
  </si>
  <si>
    <t>Cleveland Cavaliers</t>
  </si>
  <si>
    <t>S. Curry</t>
  </si>
  <si>
    <t>K. Towns</t>
  </si>
  <si>
    <t>J. Harden (2376)</t>
  </si>
  <si>
    <t>A. Drummond (1198)</t>
  </si>
  <si>
    <t>R. Rondo (839)</t>
  </si>
  <si>
    <t>S. Curry (17.9)</t>
  </si>
  <si>
    <t>2014-15</t>
  </si>
  <si>
    <t>A. Wiggins</t>
  </si>
  <si>
    <t>J. Harden (2217)</t>
  </si>
  <si>
    <t>D. Jordan (1226)</t>
  </si>
  <si>
    <t>C. Paul (838)</t>
  </si>
  <si>
    <t>J. Harden (16.4)</t>
  </si>
  <si>
    <t>2013-14</t>
  </si>
  <si>
    <t>San Antonio Spurs</t>
  </si>
  <si>
    <t>K. Durant</t>
  </si>
  <si>
    <t>M. Carter-Williams</t>
  </si>
  <si>
    <t>K. Durant (2593)</t>
  </si>
  <si>
    <t>D. Jordan (1114)</t>
  </si>
  <si>
    <t>J. Wall (721)</t>
  </si>
  <si>
    <t>K. Durant (19.2)</t>
  </si>
  <si>
    <t>2012-13</t>
  </si>
  <si>
    <t>Miami Heat</t>
  </si>
  <si>
    <t>L. James</t>
  </si>
  <si>
    <t>D. Lillard</t>
  </si>
  <si>
    <t>K. Durant (2280)</t>
  </si>
  <si>
    <t>Ö. Aşık (956)</t>
  </si>
  <si>
    <t>G. Vásquez (704)</t>
  </si>
  <si>
    <t>L. James (19.3)</t>
  </si>
  <si>
    <t>2011-12</t>
  </si>
  <si>
    <t>K. Irving</t>
  </si>
  <si>
    <t>K. Durant (1850)</t>
  </si>
  <si>
    <t>D. Howard (785)</t>
  </si>
  <si>
    <t>S. Nash (664)</t>
  </si>
  <si>
    <t>L. James (14.5)</t>
  </si>
  <si>
    <t>2010-11</t>
  </si>
  <si>
    <t>Dallas Mavericks</t>
  </si>
  <si>
    <t>D. Rose</t>
  </si>
  <si>
    <t>B. Griffin</t>
  </si>
  <si>
    <t>K. Durant (2161)</t>
  </si>
  <si>
    <t>K. Love (1112)</t>
  </si>
  <si>
    <t>S. Nash (855)</t>
  </si>
  <si>
    <t>L. James (15.6)</t>
  </si>
  <si>
    <t>2009-10</t>
  </si>
  <si>
    <t>T. Evans</t>
  </si>
  <si>
    <t>K. Durant (2472)</t>
  </si>
  <si>
    <t>D. Howard (1082)</t>
  </si>
  <si>
    <t>S. Nash (892)</t>
  </si>
  <si>
    <t>L. James (18.5)</t>
  </si>
  <si>
    <t>2008-09</t>
  </si>
  <si>
    <t>D. Wade (2386)</t>
  </si>
  <si>
    <t>D. Howard (1093)</t>
  </si>
  <si>
    <t>C. Paul (861)</t>
  </si>
  <si>
    <t>L. James (20.3)</t>
  </si>
  <si>
    <t>2007-08</t>
  </si>
  <si>
    <t>Boston Celtics</t>
  </si>
  <si>
    <t>K. Bryant</t>
  </si>
  <si>
    <t>K. Bryant (2323)</t>
  </si>
  <si>
    <t>D. Howard (1161)</t>
  </si>
  <si>
    <t>C. Paul (925)</t>
  </si>
  <si>
    <t>C. Paul (17.8)</t>
  </si>
  <si>
    <t>2006-07</t>
  </si>
  <si>
    <t>D. Nowitzki</t>
  </si>
  <si>
    <t>B. Roy</t>
  </si>
  <si>
    <t>K. Bryant (2430)</t>
  </si>
  <si>
    <t>D. Howard (1008)</t>
  </si>
  <si>
    <t>S. Nash (884)</t>
  </si>
  <si>
    <t>D. Nowitzki (16.3)</t>
  </si>
  <si>
    <t>2005-06</t>
  </si>
  <si>
    <t>S. Nash</t>
  </si>
  <si>
    <t>C. Paul</t>
  </si>
  <si>
    <t>K. Bryant (2832)</t>
  </si>
  <si>
    <t>D. Howard (1022)</t>
  </si>
  <si>
    <t>S. Nash (826)</t>
  </si>
  <si>
    <t>D. Nowitzki (17.7)</t>
  </si>
  <si>
    <t>2004-05</t>
  </si>
  <si>
    <t>E. Okafor</t>
  </si>
  <si>
    <t>A. Iverson (2302)</t>
  </si>
  <si>
    <t>K. Garnett (1108)</t>
  </si>
  <si>
    <t>S. Nash (861)</t>
  </si>
  <si>
    <t>K. Garnett (16.1)</t>
  </si>
  <si>
    <t>2003-04</t>
  </si>
  <si>
    <t>Detroit Pistons</t>
  </si>
  <si>
    <t>K. Garnett</t>
  </si>
  <si>
    <t>K. Garnett (1987)</t>
  </si>
  <si>
    <t>K. Garnett (1139)</t>
  </si>
  <si>
    <t>S. Marbury (719)</t>
  </si>
  <si>
    <t>K. Garnett (18.3)</t>
  </si>
  <si>
    <t>2002-03</t>
  </si>
  <si>
    <t>T. Duncan</t>
  </si>
  <si>
    <t>A. Stoudemire</t>
  </si>
  <si>
    <t>K. Bryant (2461)</t>
  </si>
  <si>
    <t>B. Wallace (1126)</t>
  </si>
  <si>
    <t>J. Kidd (711)</t>
  </si>
  <si>
    <t>T. Duncan (16.5)</t>
  </si>
  <si>
    <t>2001-02</t>
  </si>
  <si>
    <t>P. Gasol</t>
  </si>
  <si>
    <t>P. Pierce (2144)</t>
  </si>
  <si>
    <t>T. Duncan (1042)</t>
  </si>
  <si>
    <t>A. Miller (882)</t>
  </si>
  <si>
    <t>T. Duncan (17.8)</t>
  </si>
  <si>
    <t>2000-01</t>
  </si>
  <si>
    <t>A. Iverson</t>
  </si>
  <si>
    <t>M. Miller</t>
  </si>
  <si>
    <t>J. Stackhouse (2380)</t>
  </si>
  <si>
    <t>B. Wallace (1052)</t>
  </si>
  <si>
    <t>J. Kidd (753)</t>
  </si>
  <si>
    <t>S. O'Neal (14.9)</t>
  </si>
  <si>
    <t>1999-00</t>
  </si>
  <si>
    <t>S. O'Neal</t>
  </si>
  <si>
    <t>E. Brand, S. Francis</t>
  </si>
  <si>
    <t>S. O'Neal (2344)</t>
  </si>
  <si>
    <t>D. Mutombo (1157)</t>
  </si>
  <si>
    <t>G. Payton (732)</t>
  </si>
  <si>
    <t>S. O'Neal (18.6)</t>
  </si>
  <si>
    <t>1998-99</t>
  </si>
  <si>
    <t>K. Malone</t>
  </si>
  <si>
    <t>V. Carter</t>
  </si>
  <si>
    <t>S. O'Neal (1289)</t>
  </si>
  <si>
    <t>D. Mutombo (610)</t>
  </si>
  <si>
    <t>J. Kidd (539)</t>
  </si>
  <si>
    <t>K. Malone (9.6)</t>
  </si>
  <si>
    <t>1997-98</t>
  </si>
  <si>
    <t>Chicago Bulls</t>
  </si>
  <si>
    <t>M. Jordan</t>
  </si>
  <si>
    <t>M. Jordan (2357)</t>
  </si>
  <si>
    <t>D. Rodman (1201)</t>
  </si>
  <si>
    <t>R. Strickland (801)</t>
  </si>
  <si>
    <t>K. Malone (16.4)</t>
  </si>
  <si>
    <t>1996-97</t>
  </si>
  <si>
    <t>M. Jordan (2431)</t>
  </si>
  <si>
    <t>D. Mutombo (929)</t>
  </si>
  <si>
    <t>M. Jackson (935)</t>
  </si>
  <si>
    <t>M. Jordan (18.3)</t>
  </si>
  <si>
    <t>1995-96</t>
  </si>
  <si>
    <t>D. Stoudamire</t>
  </si>
  <si>
    <t>M. Jordan (2491)</t>
  </si>
  <si>
    <t>D. Robinson (1000)</t>
  </si>
  <si>
    <t>J. Stockton (916)</t>
  </si>
  <si>
    <t>M. Jordan (20.4)</t>
  </si>
  <si>
    <t>1994-95</t>
  </si>
  <si>
    <t>Houston Rockets</t>
  </si>
  <si>
    <t>D. Robinson</t>
  </si>
  <si>
    <t>G. Hill, J. Kidd</t>
  </si>
  <si>
    <t>S. O'Neal (2315)</t>
  </si>
  <si>
    <t>D. Mutombo (1029)</t>
  </si>
  <si>
    <t>J. Stockton (1011)</t>
  </si>
  <si>
    <t>D. Robinson (17.5)</t>
  </si>
  <si>
    <t>1993-94</t>
  </si>
  <si>
    <t>H. Olajuwon</t>
  </si>
  <si>
    <t>C. Webber</t>
  </si>
  <si>
    <t>D. Robinson (2383)</t>
  </si>
  <si>
    <t>D. Rodman (1367)</t>
  </si>
  <si>
    <t>J. Stockton (1031)</t>
  </si>
  <si>
    <t>D. Robinson (20.0)</t>
  </si>
  <si>
    <t>1992-93</t>
  </si>
  <si>
    <t>C. Barkley</t>
  </si>
  <si>
    <t>M. Jordan (2541)</t>
  </si>
  <si>
    <t>D. Rodman (1132)</t>
  </si>
  <si>
    <t>J. Stockton (987)</t>
  </si>
  <si>
    <t>M. Jordan (17.2)</t>
  </si>
  <si>
    <t>1991-92</t>
  </si>
  <si>
    <t>L. Johnson</t>
  </si>
  <si>
    <t>M. Jordan (2404)</t>
  </si>
  <si>
    <t>D. Rodman (1530)</t>
  </si>
  <si>
    <t>J. Stockton (1126)</t>
  </si>
  <si>
    <t>M. Jordan (17.7)</t>
  </si>
  <si>
    <t>1990-91</t>
  </si>
  <si>
    <t>D. Coleman</t>
  </si>
  <si>
    <t>M. Jordan (2580)</t>
  </si>
  <si>
    <t>D. Robinson (1063)</t>
  </si>
  <si>
    <t>J. Stockton (1164)</t>
  </si>
  <si>
    <t>M. Jordan (20.3)</t>
  </si>
  <si>
    <t>1989-90</t>
  </si>
  <si>
    <t>M. Johnson</t>
  </si>
  <si>
    <t>M. Jordan (2753)</t>
  </si>
  <si>
    <t>H. Olajuwon (1149)</t>
  </si>
  <si>
    <t>J. Stockton (1134)</t>
  </si>
  <si>
    <t>M. Jordan (19.0)</t>
  </si>
  <si>
    <t>1988-89</t>
  </si>
  <si>
    <t>M. Richmond</t>
  </si>
  <si>
    <t>M. Jordan (2633)</t>
  </si>
  <si>
    <t>H. Olajuwon (1105)</t>
  </si>
  <si>
    <t>J. Stockton (1118)</t>
  </si>
  <si>
    <t>M. Jordan (19.8)</t>
  </si>
  <si>
    <t>1987-88</t>
  </si>
  <si>
    <t>M. Jackson</t>
  </si>
  <si>
    <t>M. Jordan (2868)</t>
  </si>
  <si>
    <t>C. Oakley (1066)</t>
  </si>
  <si>
    <t>J. Stockton (1128)</t>
  </si>
  <si>
    <t>M. Jordan (21.2)</t>
  </si>
  <si>
    <t>1986-87</t>
  </si>
  <si>
    <t>C. Person</t>
  </si>
  <si>
    <t>M. Jordan (3041)</t>
  </si>
  <si>
    <t>C. Oakley (1074)</t>
  </si>
  <si>
    <t>M. Johnson (977)</t>
  </si>
  <si>
    <t>M. Jordan (16.9)</t>
  </si>
  <si>
    <t>1985-86</t>
  </si>
  <si>
    <t>L. Bird</t>
  </si>
  <si>
    <t>P. Ewing</t>
  </si>
  <si>
    <t>A. English (2414)</t>
  </si>
  <si>
    <t>B. Laimbeer (1075)</t>
  </si>
  <si>
    <t>M. Johnson (907)</t>
  </si>
  <si>
    <t>L. Bird (15.8)</t>
  </si>
  <si>
    <t>1984-85</t>
  </si>
  <si>
    <t>M. Jordan (2313)</t>
  </si>
  <si>
    <t>M. Malone (1031)</t>
  </si>
  <si>
    <t>I. Thomas (1123)</t>
  </si>
  <si>
    <t>L. Bird (15.7)</t>
  </si>
  <si>
    <t>1983-84</t>
  </si>
  <si>
    <t>R. Sampson</t>
  </si>
  <si>
    <t>A. Dantley (2418)</t>
  </si>
  <si>
    <t>B. Laimbeer (1003)</t>
  </si>
  <si>
    <t>N. Nixon (914)</t>
  </si>
  <si>
    <t>A. Dantley (14.6)</t>
  </si>
  <si>
    <t>1982-83</t>
  </si>
  <si>
    <t>Philadelphia 76ers</t>
  </si>
  <si>
    <t>M. Malone</t>
  </si>
  <si>
    <t>T. Cummings</t>
  </si>
  <si>
    <t>A. English (2326)</t>
  </si>
  <si>
    <t>M. Malone (1194)</t>
  </si>
  <si>
    <t>M. Johnson (829)</t>
  </si>
  <si>
    <t>M. Malone (15.1)</t>
  </si>
  <si>
    <t>1981-82</t>
  </si>
  <si>
    <t>B. Williams</t>
  </si>
  <si>
    <t>G. Gervin (2551)</t>
  </si>
  <si>
    <t>M. Malone (1188)</t>
  </si>
  <si>
    <t>J. Moore (762)</t>
  </si>
  <si>
    <t>M. Malone (15.4)</t>
  </si>
  <si>
    <t>1980-81</t>
  </si>
  <si>
    <t>J. Erving</t>
  </si>
  <si>
    <t>D. Griffith</t>
  </si>
  <si>
    <t>A. Dantley (2452)</t>
  </si>
  <si>
    <t>M. Malone (1180)</t>
  </si>
  <si>
    <t>K. Porter (734)</t>
  </si>
  <si>
    <t>K. Abdul-Jabbar (14.3)</t>
  </si>
  <si>
    <t>1979-80</t>
  </si>
  <si>
    <t>K. Abdul-Jabbar</t>
  </si>
  <si>
    <t>G. Gervin (2585)</t>
  </si>
  <si>
    <t>S. Nater (1216)</t>
  </si>
  <si>
    <t>M. Richardson (832)</t>
  </si>
  <si>
    <t>K. Abdul-Jabbar (14.8)</t>
  </si>
  <si>
    <t>1978-79</t>
  </si>
  <si>
    <t>Seattle SuperSonics</t>
  </si>
  <si>
    <t>P. Ford</t>
  </si>
  <si>
    <t>G. Gervin (2365)</t>
  </si>
  <si>
    <t>M. Malone (1444)</t>
  </si>
  <si>
    <t>K. Porter (1099)</t>
  </si>
  <si>
    <t>K. Abdul-Jabbar (14.4)</t>
  </si>
  <si>
    <t>1977-78</t>
  </si>
  <si>
    <t>Washington Bullets</t>
  </si>
  <si>
    <t>B. Walton</t>
  </si>
  <si>
    <t>W. Davis</t>
  </si>
  <si>
    <t>G. Gervin (2232)</t>
  </si>
  <si>
    <t>T. Robinson (1288)</t>
  </si>
  <si>
    <t>K. Porter (837)</t>
  </si>
  <si>
    <t>D. Thompson (12.7)</t>
  </si>
  <si>
    <t>1976-77</t>
  </si>
  <si>
    <t>Portland Trail Blazers</t>
  </si>
  <si>
    <t>A. Dantley</t>
  </si>
  <si>
    <t>P. Maravich (2273)</t>
  </si>
  <si>
    <t>K. Abdul-Jabbar (1090)</t>
  </si>
  <si>
    <t>D. Buse (685)</t>
  </si>
  <si>
    <t>K. Abdul-Jabbar (17.8)</t>
  </si>
  <si>
    <t>1975-76</t>
  </si>
  <si>
    <t>A. Adams</t>
  </si>
  <si>
    <t>B. McAdoo (2427)</t>
  </si>
  <si>
    <t>K. Abdul-Jabbar (1383)</t>
  </si>
  <si>
    <t>S. Watts (661)</t>
  </si>
  <si>
    <t>K. Abdul-Jabbar (17.0)</t>
  </si>
  <si>
    <t>ABA</t>
  </si>
  <si>
    <t>New York Nets</t>
  </si>
  <si>
    <t>D. Thompson</t>
  </si>
  <si>
    <t>J. Erving (2462)</t>
  </si>
  <si>
    <t>A. Gilmore (1303)</t>
  </si>
  <si>
    <t>D. Buse (689)</t>
  </si>
  <si>
    <t>J. Erving (17.7)</t>
  </si>
  <si>
    <t>1974-75</t>
  </si>
  <si>
    <t>B. McAdoo</t>
  </si>
  <si>
    <t>J. Wilkes</t>
  </si>
  <si>
    <t>B. McAdoo (2831)</t>
  </si>
  <si>
    <t>B. McAdoo (1155)</t>
  </si>
  <si>
    <t>K. Porter (650)</t>
  </si>
  <si>
    <t>B. McAdoo (17.8)</t>
  </si>
  <si>
    <t>Kentucky Colonels</t>
  </si>
  <si>
    <t>J. Erving, G. McGinnis</t>
  </si>
  <si>
    <t>M. Barnes</t>
  </si>
  <si>
    <t>G. McGinnis (2353)</t>
  </si>
  <si>
    <t>A. Gilmore (1361)</t>
  </si>
  <si>
    <t>C. Williams (576)</t>
  </si>
  <si>
    <t>J. Erving (17.6)</t>
  </si>
  <si>
    <t>1973-74</t>
  </si>
  <si>
    <t>E. DiGregorio</t>
  </si>
  <si>
    <t>B. McAdoo (2261)</t>
  </si>
  <si>
    <t>E. Hayes (1463)</t>
  </si>
  <si>
    <t>E. DiGregorio (663)</t>
  </si>
  <si>
    <t>K. Abdul-Jabbar (18.4)</t>
  </si>
  <si>
    <t>S. Nater</t>
  </si>
  <si>
    <t>J. Erving (2299)</t>
  </si>
  <si>
    <t>A. Gilmore (1538)</t>
  </si>
  <si>
    <t>A. Smith (619)</t>
  </si>
  <si>
    <t>J. Erving (16.5)</t>
  </si>
  <si>
    <t>1972-73</t>
  </si>
  <si>
    <t>New York Knicks</t>
  </si>
  <si>
    <t>D. Cowens</t>
  </si>
  <si>
    <t>T. Archibald (2719)</t>
  </si>
  <si>
    <t>W. Chamberlain (1526)</t>
  </si>
  <si>
    <t>T. Archibald (910)</t>
  </si>
  <si>
    <t>K. Abdul-Jabbar (21.9)</t>
  </si>
  <si>
    <t>Indiana Pacers</t>
  </si>
  <si>
    <t>B. Cunningham</t>
  </si>
  <si>
    <t>B. Taylor</t>
  </si>
  <si>
    <t>D. Issel (2292)</t>
  </si>
  <si>
    <t>A. Gilmore (1476)</t>
  </si>
  <si>
    <t>C. Williams (582)</t>
  </si>
  <si>
    <t>A. Gilmore (18.5)</t>
  </si>
  <si>
    <t>1971-72</t>
  </si>
  <si>
    <t>S. Wicks</t>
  </si>
  <si>
    <t>K. Abdul-Jabbar (2822)</t>
  </si>
  <si>
    <t>W. Chamberlain (1572)</t>
  </si>
  <si>
    <t>L. Wilkens (766)</t>
  </si>
  <si>
    <t>K. Abdul-Jabbar (25.4)</t>
  </si>
  <si>
    <t>A. Gilmore</t>
  </si>
  <si>
    <t>D. Issel (2538)</t>
  </si>
  <si>
    <t>A. Gilmore (1491)</t>
  </si>
  <si>
    <t>B. Melchionni (669)</t>
  </si>
  <si>
    <t>A. Gilmore (19.8)</t>
  </si>
  <si>
    <t>1970-71</t>
  </si>
  <si>
    <t>D. Cowens, G. Petrie</t>
  </si>
  <si>
    <t>K. Abdul-Jabbar (2596)</t>
  </si>
  <si>
    <t>W. Chamberlain (1493)</t>
  </si>
  <si>
    <t>N. Van Lier (832)</t>
  </si>
  <si>
    <t>K. Abdul-Jabbar (22.3)</t>
  </si>
  <si>
    <t>Utah Stars</t>
  </si>
  <si>
    <t>M. Daniels</t>
  </si>
  <si>
    <t>D. Issel, C. Scott</t>
  </si>
  <si>
    <t>D. Issel (2480)</t>
  </si>
  <si>
    <t>M. Daniels (1475)</t>
  </si>
  <si>
    <t>B. Melchionni (672)</t>
  </si>
  <si>
    <t>Z. Beaty (16.0)</t>
  </si>
  <si>
    <t>1969-70</t>
  </si>
  <si>
    <t>W. Reed</t>
  </si>
  <si>
    <t>K. Abdul-Jabbar (2361)</t>
  </si>
  <si>
    <t>E. Hayes (1386)</t>
  </si>
  <si>
    <t>L. Wilkens (683)</t>
  </si>
  <si>
    <t>J. West (15.2)</t>
  </si>
  <si>
    <t>S. Haywood</t>
  </si>
  <si>
    <t>S. Haywood (2519)</t>
  </si>
  <si>
    <t>S. Haywood (1637)</t>
  </si>
  <si>
    <t>L. Brown (580)</t>
  </si>
  <si>
    <t>S. Haywood (17.1)</t>
  </si>
  <si>
    <t>1968-69</t>
  </si>
  <si>
    <t>W. Unseld</t>
  </si>
  <si>
    <t>E. Hayes (2327)</t>
  </si>
  <si>
    <t>W. Chamberlain (1712)</t>
  </si>
  <si>
    <t>O. Robertson (772)</t>
  </si>
  <si>
    <t>W. Reed (14.7)</t>
  </si>
  <si>
    <t>Oakland Oaks</t>
  </si>
  <si>
    <t>W. Jabali</t>
  </si>
  <si>
    <t>L. Jones (2133)</t>
  </si>
  <si>
    <t>M. Daniels (1256)</t>
  </si>
  <si>
    <t>L. Brown (544)</t>
  </si>
  <si>
    <t>J. Jones (16.1)</t>
  </si>
  <si>
    <t>1967-68</t>
  </si>
  <si>
    <t>W. Chamberlain</t>
  </si>
  <si>
    <t>E. Monroe</t>
  </si>
  <si>
    <t>D. Bing (2142)</t>
  </si>
  <si>
    <t>W. Chamberlain (1952)</t>
  </si>
  <si>
    <t>W. Chamberlain (702)</t>
  </si>
  <si>
    <t>W. Chamberlain (20.4)</t>
  </si>
  <si>
    <t>Pittsburgh Pipers</t>
  </si>
  <si>
    <t>C. Hawkins</t>
  </si>
  <si>
    <t>D. Moe (1884)</t>
  </si>
  <si>
    <t>M. Daniels (1213)</t>
  </si>
  <si>
    <t>L. Brown (506)</t>
  </si>
  <si>
    <t>C. Hawkins (17.9)</t>
  </si>
  <si>
    <t>1966-67</t>
  </si>
  <si>
    <t>D. Bing</t>
  </si>
  <si>
    <t>R. Barry (2775)</t>
  </si>
  <si>
    <t>W. Chamberlain (1957)</t>
  </si>
  <si>
    <t>G. Rodgers (908)</t>
  </si>
  <si>
    <t>W. Chamberlain (21.9)</t>
  </si>
  <si>
    <t>1965-66</t>
  </si>
  <si>
    <t>R. Barry</t>
  </si>
  <si>
    <t>W. Chamberlain (2649)</t>
  </si>
  <si>
    <t>W. Chamberlain (1943)</t>
  </si>
  <si>
    <t>O. Robertson (847)</t>
  </si>
  <si>
    <t>W. Chamberlain (21.4)</t>
  </si>
  <si>
    <t>1964-65</t>
  </si>
  <si>
    <t>B. Russell</t>
  </si>
  <si>
    <t>W. Chamberlain (2534)</t>
  </si>
  <si>
    <t>B. Russell (1878)</t>
  </si>
  <si>
    <t>O. Robertson (861)</t>
  </si>
  <si>
    <t>O. Robertson (17.0)</t>
  </si>
  <si>
    <t>1963-64</t>
  </si>
  <si>
    <t>O. Robertson</t>
  </si>
  <si>
    <t>J. Lucas</t>
  </si>
  <si>
    <t>W. Chamberlain (2948)</t>
  </si>
  <si>
    <t>B. Russell (1930)</t>
  </si>
  <si>
    <t>O. Robertson (868)</t>
  </si>
  <si>
    <t>W. Chamberlain (25.0)</t>
  </si>
  <si>
    <t>1962-63</t>
  </si>
  <si>
    <t>T. Dischinger</t>
  </si>
  <si>
    <t>W. Chamberlain (3586)</t>
  </si>
  <si>
    <t>W. Chamberlain (1946)</t>
  </si>
  <si>
    <t>G. Rodgers (825)</t>
  </si>
  <si>
    <t>W. Chamberlain (20.9)</t>
  </si>
  <si>
    <t>1961-62</t>
  </si>
  <si>
    <t>W. Bellamy</t>
  </si>
  <si>
    <t>W. Chamberlain (4029)</t>
  </si>
  <si>
    <t>W. Chamberlain (2052)</t>
  </si>
  <si>
    <t>O. Robertson (899)</t>
  </si>
  <si>
    <t>W. Chamberlain (23.1)</t>
  </si>
  <si>
    <t>1960-61</t>
  </si>
  <si>
    <t>W. Chamberlain (3033)</t>
  </si>
  <si>
    <t>W. Chamberlain (2149)</t>
  </si>
  <si>
    <t>O. Robertson (690)</t>
  </si>
  <si>
    <t>W. Chamberlain (18.8)</t>
  </si>
  <si>
    <t>1959-60</t>
  </si>
  <si>
    <t>W. Chamberlain (2707)</t>
  </si>
  <si>
    <t>W. Chamberlain (1941)</t>
  </si>
  <si>
    <t>B. Cousy (715)</t>
  </si>
  <si>
    <t>W. Chamberlain (17.0)</t>
  </si>
  <si>
    <t>1958-59</t>
  </si>
  <si>
    <t>B. Pettit</t>
  </si>
  <si>
    <t>E. Baylor</t>
  </si>
  <si>
    <t>B. Pettit (2105)</t>
  </si>
  <si>
    <t>B. Russell (1612)</t>
  </si>
  <si>
    <t>B. Cousy (557)</t>
  </si>
  <si>
    <t>B. Pettit (14.8)</t>
  </si>
  <si>
    <t>1957-58</t>
  </si>
  <si>
    <t>St. Louis Hawks</t>
  </si>
  <si>
    <t>W. Sauldsberry</t>
  </si>
  <si>
    <t>G. Yardley (2001)</t>
  </si>
  <si>
    <t>B. Russell (1564)</t>
  </si>
  <si>
    <t>B. Cousy (463)</t>
  </si>
  <si>
    <t>D. Schayes (13.7)</t>
  </si>
  <si>
    <t>1956-57</t>
  </si>
  <si>
    <t>B. Cousy</t>
  </si>
  <si>
    <t>T. Heinsohn</t>
  </si>
  <si>
    <t>P. Arizin (1817)</t>
  </si>
  <si>
    <t>M. Stokes (1256)</t>
  </si>
  <si>
    <t>B. Cousy (478)</t>
  </si>
  <si>
    <t>N. Johnston (13.7)</t>
  </si>
  <si>
    <t>1955-56</t>
  </si>
  <si>
    <t>Philadelphia Warriors</t>
  </si>
  <si>
    <t>M. Stokes</t>
  </si>
  <si>
    <t>B. Pettit (1849)</t>
  </si>
  <si>
    <t>B. Pettit (1164)</t>
  </si>
  <si>
    <t>B. Cousy (642)</t>
  </si>
  <si>
    <t>N. Johnston (13.9)</t>
  </si>
  <si>
    <t>1954-55</t>
  </si>
  <si>
    <t>Syracuse Nationals</t>
  </si>
  <si>
    <t>N. Johnston (1631)</t>
  </si>
  <si>
    <t>N. Johnston (1085)</t>
  </si>
  <si>
    <t>N. Johnston (15.4)</t>
  </si>
  <si>
    <t>1953-54</t>
  </si>
  <si>
    <t>Minneapolis Lakers</t>
  </si>
  <si>
    <t>R. Felix</t>
  </si>
  <si>
    <t>N. Johnston (1759)</t>
  </si>
  <si>
    <t>H. Gallatin (1098)</t>
  </si>
  <si>
    <t>B. Cousy (518)</t>
  </si>
  <si>
    <t>N. Johnston (18.3)</t>
  </si>
  <si>
    <t>1952-53</t>
  </si>
  <si>
    <t>M. Meineke</t>
  </si>
  <si>
    <t>N. Johnston (1564)</t>
  </si>
  <si>
    <t>G. Mikan (1007)</t>
  </si>
  <si>
    <t>B. Cousy (547)</t>
  </si>
  <si>
    <t>N. Johnston (15.3)</t>
  </si>
  <si>
    <t>1951-52</t>
  </si>
  <si>
    <t>M. Hutchins, B. Tosheff</t>
  </si>
  <si>
    <t>P. Arizin (1674)</t>
  </si>
  <si>
    <t>L. Foust (880)</t>
  </si>
  <si>
    <t>A. Phillip (539)</t>
  </si>
  <si>
    <t>P. Arizin (16.0)</t>
  </si>
  <si>
    <t>1950-51</t>
  </si>
  <si>
    <t>Rochester Royals</t>
  </si>
  <si>
    <t>P. Arizin</t>
  </si>
  <si>
    <t>G. Mikan (1932)</t>
  </si>
  <si>
    <t>D. Schayes (1080)</t>
  </si>
  <si>
    <t>A. Phillip (414)</t>
  </si>
  <si>
    <t>G. Mikan (23.4)</t>
  </si>
  <si>
    <t>1949-50</t>
  </si>
  <si>
    <t>A. Groza</t>
  </si>
  <si>
    <t>G. Mikan (1865)</t>
  </si>
  <si>
    <t>D. McGuire (386)</t>
  </si>
  <si>
    <t>G. Mikan (21.1)</t>
  </si>
  <si>
    <t>YEAR</t>
  </si>
  <si>
    <t>NUMBER</t>
  </si>
  <si>
    <t>PLAYER</t>
  </si>
  <si>
    <t>POS</t>
  </si>
  <si>
    <t>HEIGHT</t>
  </si>
  <si>
    <t>BIRTH DATE</t>
  </si>
  <si>
    <t>EXPERIENCE</t>
  </si>
  <si>
    <t>COLLEGE</t>
  </si>
  <si>
    <t>Rk</t>
  </si>
  <si>
    <t>Nemanja Bjelica</t>
  </si>
  <si>
    <t>C</t>
  </si>
  <si>
    <t>rs</t>
  </si>
  <si>
    <t>Stephen Curry</t>
  </si>
  <si>
    <t>Chris Chiozza</t>
  </si>
  <si>
    <t>PG</t>
  </si>
  <si>
    <t>us</t>
  </si>
  <si>
    <t>Florida</t>
  </si>
  <si>
    <t>Klay Thompson</t>
  </si>
  <si>
    <t>Davidson</t>
  </si>
  <si>
    <t>Andrew Wiggins</t>
  </si>
  <si>
    <t>Jeff Dowtin</t>
  </si>
  <si>
    <t>R</t>
  </si>
  <si>
    <t>Rhode Island</t>
  </si>
  <si>
    <t>Draymond Green</t>
  </si>
  <si>
    <t>PF</t>
  </si>
  <si>
    <t>Michigan State</t>
  </si>
  <si>
    <t>James Wiseman</t>
  </si>
  <si>
    <t>Andre Iguodala</t>
  </si>
  <si>
    <t>SF</t>
  </si>
  <si>
    <t>Arizona</t>
  </si>
  <si>
    <t>Jonathan Kuminga</t>
  </si>
  <si>
    <t>cd</t>
  </si>
  <si>
    <t>Kevon Looney</t>
  </si>
  <si>
    <t>Damion Lee</t>
  </si>
  <si>
    <t>SG</t>
  </si>
  <si>
    <t>Drexel, Louisville</t>
  </si>
  <si>
    <t>Moses Moody</t>
  </si>
  <si>
    <t>UCLA</t>
  </si>
  <si>
    <t>Arkansas</t>
  </si>
  <si>
    <t>Otto Porter Jr.</t>
  </si>
  <si>
    <t>Gary Payton II</t>
  </si>
  <si>
    <t>Oregon State</t>
  </si>
  <si>
    <t>Jordan Poole</t>
  </si>
  <si>
    <t>Michigan</t>
  </si>
  <si>
    <t>Georgetown</t>
  </si>
  <si>
    <t>Washington State</t>
  </si>
  <si>
    <t>Juan Toscano-Anderson</t>
  </si>
  <si>
    <t>Marquette</t>
  </si>
  <si>
    <t>Quinndary Weatherspoon</t>
  </si>
  <si>
    <t>Mississippi State</t>
  </si>
  <si>
    <t>Shaun Livingston</t>
  </si>
  <si>
    <t>ca</t>
  </si>
  <si>
    <t>Kansas</t>
  </si>
  <si>
    <t>6/10/</t>
  </si>
  <si>
    <t>5/11/</t>
  </si>
  <si>
    <t>6/2/</t>
  </si>
  <si>
    <t>6/3/</t>
  </si>
  <si>
    <t>6/6/</t>
  </si>
  <si>
    <t>6/8/</t>
  </si>
  <si>
    <t>6/5/</t>
  </si>
  <si>
    <t>6/9/</t>
  </si>
  <si>
    <t>6/4/</t>
  </si>
  <si>
    <t>6/7/</t>
  </si>
  <si>
    <t>Khris Middleton</t>
  </si>
  <si>
    <t>Giannis Antetokounmpo</t>
  </si>
  <si>
    <t>Justin Jackson</t>
  </si>
  <si>
    <t>Jrue Holiday</t>
  </si>
  <si>
    <t>Elijah Bryant</t>
  </si>
  <si>
    <t>Donte DiVincenzo</t>
  </si>
  <si>
    <t>Brook Lopez</t>
  </si>
  <si>
    <t>Pat Connaughton</t>
  </si>
  <si>
    <t>Bobby Portis</t>
  </si>
  <si>
    <t>P.J. Tucker</t>
  </si>
  <si>
    <t>Bryn Forbes</t>
  </si>
  <si>
    <t>D.J. Augustin</t>
  </si>
  <si>
    <t>Jeff Teague</t>
  </si>
  <si>
    <t>Torrey Craig</t>
  </si>
  <si>
    <t>Mamadi Diakite</t>
  </si>
  <si>
    <t>Thanasis Antetokounmpo</t>
  </si>
  <si>
    <t>Jordan Nwora</t>
  </si>
  <si>
    <t>D.J. Wilson</t>
  </si>
  <si>
    <t>Sam Merrill</t>
  </si>
  <si>
    <t>Axel Toupane</t>
  </si>
  <si>
    <t>Rodions Kurucs</t>
  </si>
  <si>
    <t>Jaylen Adams</t>
  </si>
  <si>
    <t>St. Bonaventure</t>
  </si>
  <si>
    <t>gr</t>
  </si>
  <si>
    <t>Texas</t>
  </si>
  <si>
    <t>Elon University, BYU</t>
  </si>
  <si>
    <t>Notre Dame</t>
  </si>
  <si>
    <t>USC Upstate</t>
  </si>
  <si>
    <t>gn</t>
  </si>
  <si>
    <t>Virginia</t>
  </si>
  <si>
    <t>Villanova</t>
  </si>
  <si>
    <t>UNC</t>
  </si>
  <si>
    <t>lv</t>
  </si>
  <si>
    <t>Stanford</t>
  </si>
  <si>
    <t>Utah State University</t>
  </si>
  <si>
    <t>Texas A&amp;M</t>
  </si>
  <si>
    <t>Louisville</t>
  </si>
  <si>
    <t>Wake Forest</t>
  </si>
  <si>
    <t>fr</t>
  </si>
  <si>
    <t>Jon Leuer</t>
  </si>
  <si>
    <t>Larry Sanders</t>
  </si>
  <si>
    <t>INDEX</t>
  </si>
  <si>
    <t>LeBron James</t>
  </si>
  <si>
    <t>Anthony Davis</t>
  </si>
  <si>
    <t>Danny Green</t>
  </si>
  <si>
    <t>Kentavious Caldwell-Pope</t>
  </si>
  <si>
    <t>Luol Deng</t>
  </si>
  <si>
    <t>Avery Bradley</t>
  </si>
  <si>
    <t>JaVale McGee</t>
  </si>
  <si>
    <t>DeMarcus Cousins</t>
  </si>
  <si>
    <t>Quinn Cook</t>
  </si>
  <si>
    <t>Alex Caruso</t>
  </si>
  <si>
    <t>Jared Dudley</t>
  </si>
  <si>
    <t>Rajon Rondo</t>
  </si>
  <si>
    <t>Dwight Howard</t>
  </si>
  <si>
    <t>Troy Daniels</t>
  </si>
  <si>
    <t>Kyle Kuzma</t>
  </si>
  <si>
    <t>Markieff Morris</t>
  </si>
  <si>
    <t>Talen Horton-Tucker</t>
  </si>
  <si>
    <t>Dion Waiters</t>
  </si>
  <si>
    <t>J.R. Smith</t>
  </si>
  <si>
    <t>Demetrius Jackson</t>
  </si>
  <si>
    <t>Jordan Caroline</t>
  </si>
  <si>
    <t>Kostas Antetokounmpo</t>
  </si>
  <si>
    <t>Devontae Cacok</t>
  </si>
  <si>
    <t>Dayton</t>
  </si>
  <si>
    <t>UNC Wilmington</t>
  </si>
  <si>
    <t>Georgia</t>
  </si>
  <si>
    <t>2, 28</t>
  </si>
  <si>
    <t>Duke</t>
  </si>
  <si>
    <t>VCU</t>
  </si>
  <si>
    <t>Kentucky</t>
  </si>
  <si>
    <t>Boston College</t>
  </si>
  <si>
    <t>Iowa State</t>
  </si>
  <si>
    <t>Utah</t>
  </si>
  <si>
    <t>Nevada</t>
  </si>
  <si>
    <t>Zach Norvell</t>
  </si>
  <si>
    <t>Gonzaga</t>
  </si>
  <si>
    <t>Syracuse</t>
  </si>
  <si>
    <t>OG Anunoby</t>
  </si>
  <si>
    <t>gb</t>
  </si>
  <si>
    <t>Indiana</t>
  </si>
  <si>
    <t>Chris Boucher</t>
  </si>
  <si>
    <t>lc</t>
  </si>
  <si>
    <t>Oregon</t>
  </si>
  <si>
    <t>Lorenzo Brown</t>
  </si>
  <si>
    <t>NC State</t>
  </si>
  <si>
    <t>Marc Gasol</t>
  </si>
  <si>
    <t>es</t>
  </si>
  <si>
    <t>Serge Ibaka</t>
  </si>
  <si>
    <t>cg</t>
  </si>
  <si>
    <t>Kawhi Leonard</t>
  </si>
  <si>
    <t>San Diego State</t>
  </si>
  <si>
    <t>Jeremy Lin</t>
  </si>
  <si>
    <t>Harvard University</t>
  </si>
  <si>
    <t>Kyle Lowry</t>
  </si>
  <si>
    <t>Jordan Loyd</t>
  </si>
  <si>
    <t>Furman University, University of Indianapolis</t>
  </si>
  <si>
    <t>Patrick McCaw</t>
  </si>
  <si>
    <t>UNLV</t>
  </si>
  <si>
    <t>Jodie Meeks</t>
  </si>
  <si>
    <t>C.J. Miles</t>
  </si>
  <si>
    <t>Malcolm Miller</t>
  </si>
  <si>
    <t>Holy Cross</t>
  </si>
  <si>
    <t>Greg Monroe</t>
  </si>
  <si>
    <t>Eric Moreland</t>
  </si>
  <si>
    <t>Norman Powell</t>
  </si>
  <si>
    <t>Malachi Richardson</t>
  </si>
  <si>
    <t>Pascal Siakam</t>
  </si>
  <si>
    <t>cm</t>
  </si>
  <si>
    <t>New Mexico State</t>
  </si>
  <si>
    <t>Jonas Valančiūnas</t>
  </si>
  <si>
    <t>lt</t>
  </si>
  <si>
    <t>Fred VanVleet</t>
  </si>
  <si>
    <t>Wichita State</t>
  </si>
  <si>
    <t>Delon Wright</t>
  </si>
  <si>
    <t>Justin Hamilton</t>
  </si>
  <si>
    <t>SALARY</t>
  </si>
  <si>
    <t>Jordan Bell</t>
  </si>
  <si>
    <t>Omri Casspi</t>
  </si>
  <si>
    <t>il</t>
  </si>
  <si>
    <t>Kevin Durant</t>
  </si>
  <si>
    <t>Damian Jones</t>
  </si>
  <si>
    <t>Vanderbilt</t>
  </si>
  <si>
    <t>Zaza Pachulia</t>
  </si>
  <si>
    <t>ge</t>
  </si>
  <si>
    <t>David West</t>
  </si>
  <si>
    <t>Xavier</t>
  </si>
  <si>
    <t>Nick Young</t>
  </si>
  <si>
    <t>USC</t>
  </si>
  <si>
    <t>Jason Thompson</t>
  </si>
  <si>
    <t>Matt Barnes</t>
  </si>
  <si>
    <t>Ian Clark</t>
  </si>
  <si>
    <t>Belmont</t>
  </si>
  <si>
    <t>James Michael McAdoo</t>
  </si>
  <si>
    <t>Anderson Varejão</t>
  </si>
  <si>
    <t>br</t>
  </si>
  <si>
    <t>Briante Weber</t>
  </si>
  <si>
    <t>Elliot Williams</t>
  </si>
  <si>
    <t>Cameron Jones</t>
  </si>
  <si>
    <t>Elgin Cook</t>
  </si>
  <si>
    <t>Scott Wood</t>
  </si>
  <si>
    <t>Phil Pressey</t>
  </si>
  <si>
    <t>Jared Cunningham</t>
  </si>
  <si>
    <t>Matthew Dellavedova</t>
  </si>
  <si>
    <t>au</t>
  </si>
  <si>
    <t>Saint Mary's</t>
  </si>
  <si>
    <t>Channing Frye</t>
  </si>
  <si>
    <t>Joe Harris</t>
  </si>
  <si>
    <t>Kyrie Irving</t>
  </si>
  <si>
    <t>Richard Jefferson</t>
  </si>
  <si>
    <t>Dahntay Jones</t>
  </si>
  <si>
    <t>Rutgers University, Duke</t>
  </si>
  <si>
    <t>James Jones</t>
  </si>
  <si>
    <t>Miami (FL)</t>
  </si>
  <si>
    <t>Sasha Kaun</t>
  </si>
  <si>
    <t>ru</t>
  </si>
  <si>
    <t>Kevin Love</t>
  </si>
  <si>
    <t>Jordan McRae</t>
  </si>
  <si>
    <t>Tennessee</t>
  </si>
  <si>
    <t>Timofey Mozgov</t>
  </si>
  <si>
    <t>Iman Shumpert</t>
  </si>
  <si>
    <t>Georgia Tech</t>
  </si>
  <si>
    <t>Tristan Thompson</t>
  </si>
  <si>
    <t>Mo Williams</t>
  </si>
  <si>
    <t>Alabama</t>
  </si>
  <si>
    <t>Leandro Barbosa</t>
  </si>
  <si>
    <t>Harrison Barnes</t>
  </si>
  <si>
    <t>Andrew Bogut</t>
  </si>
  <si>
    <t>Festus Ezeli</t>
  </si>
  <si>
    <t>ng</t>
  </si>
  <si>
    <t>Justin Holiday</t>
  </si>
  <si>
    <t>Washington</t>
  </si>
  <si>
    <t>Ognjen Kuzmić</t>
  </si>
  <si>
    <t>ba</t>
  </si>
  <si>
    <t>David Lee</t>
  </si>
  <si>
    <t>Brandon Rush</t>
  </si>
  <si>
    <t>Marreese Speights</t>
  </si>
  <si>
    <t>Nemanja Nedovic</t>
  </si>
  <si>
    <t>Aaron Craft</t>
  </si>
  <si>
    <t>Mitchell Watt</t>
  </si>
  <si>
    <t>Sean Kilpatrick</t>
  </si>
  <si>
    <t>GSW</t>
  </si>
  <si>
    <t>SAS</t>
  </si>
  <si>
    <t>CLE</t>
  </si>
  <si>
    <t>Jeff Ayres</t>
  </si>
  <si>
    <t>Arizona State</t>
  </si>
  <si>
    <t>Aron Baynes</t>
  </si>
  <si>
    <t>nz</t>
  </si>
  <si>
    <t>Marco Belinelli</t>
  </si>
  <si>
    <t>it</t>
  </si>
  <si>
    <t>Matt Bonner</t>
  </si>
  <si>
    <t>Shannon Brown</t>
  </si>
  <si>
    <t>Austin Daye</t>
  </si>
  <si>
    <t>Nando De Colo</t>
  </si>
  <si>
    <t>Boris Diaw</t>
  </si>
  <si>
    <t>Tim Duncan</t>
  </si>
  <si>
    <t>vi</t>
  </si>
  <si>
    <t>Manu Ginóbili</t>
  </si>
  <si>
    <t>ar</t>
  </si>
  <si>
    <t>Damion James</t>
  </si>
  <si>
    <t>Othyus Jeffers</t>
  </si>
  <si>
    <t>University of Illinois at Chicago, Robert Morris University (IL)</t>
  </si>
  <si>
    <t>Cory Joseph</t>
  </si>
  <si>
    <t>Patty Mills</t>
  </si>
  <si>
    <t>Tony Parker</t>
  </si>
  <si>
    <t>be</t>
  </si>
  <si>
    <t>Tiago Splitter</t>
  </si>
  <si>
    <t>Malcolm Thomas</t>
  </si>
  <si>
    <t>Pepperdine, San Diego State</t>
  </si>
  <si>
    <t>MIA</t>
  </si>
  <si>
    <t>Ray Allen</t>
  </si>
  <si>
    <t>UConn</t>
  </si>
  <si>
    <t>Chris Andersen</t>
  </si>
  <si>
    <t>Blinn College</t>
  </si>
  <si>
    <t>Joel Anthony</t>
  </si>
  <si>
    <t>Shane Battier</t>
  </si>
  <si>
    <t>Chris Bosh</t>
  </si>
  <si>
    <t>Mario Chalmers</t>
  </si>
  <si>
    <t>Norris Cole</t>
  </si>
  <si>
    <t>Cleveland State University</t>
  </si>
  <si>
    <t>Josh Harrellson</t>
  </si>
  <si>
    <t>Terrel Harris</t>
  </si>
  <si>
    <t>Oklahoma State</t>
  </si>
  <si>
    <t>Udonis Haslem</t>
  </si>
  <si>
    <t>Juwan Howard</t>
  </si>
  <si>
    <t>Rashard Lewis</t>
  </si>
  <si>
    <t>Mike Miller</t>
  </si>
  <si>
    <t>Dexter Pittman</t>
  </si>
  <si>
    <t>Jarvis Varnado</t>
  </si>
  <si>
    <t>Dwyane Wade</t>
  </si>
  <si>
    <t>TOR</t>
  </si>
  <si>
    <t>MIL</t>
  </si>
  <si>
    <t>LAL</t>
  </si>
  <si>
    <t>Eddy Curry</t>
  </si>
  <si>
    <t>Mickell Gladness</t>
  </si>
  <si>
    <t>Alabama A&amp;M University</t>
  </si>
  <si>
    <t>Ronny Turiaf</t>
  </si>
  <si>
    <t>mq</t>
  </si>
  <si>
    <t>DAL</t>
  </si>
  <si>
    <t>BOS</t>
  </si>
  <si>
    <t>Alexis Ajinça</t>
  </si>
  <si>
    <t>J.J. Barea</t>
  </si>
  <si>
    <t>pr</t>
  </si>
  <si>
    <t>Northeastern University</t>
  </si>
  <si>
    <t>Rodrigue Beaubois</t>
  </si>
  <si>
    <t>gp</t>
  </si>
  <si>
    <t>Corey Brewer</t>
  </si>
  <si>
    <t>Caron Butler</t>
  </si>
  <si>
    <t>Brian Cardinal</t>
  </si>
  <si>
    <t>Purdue</t>
  </si>
  <si>
    <t>Tyson Chandler</t>
  </si>
  <si>
    <t>Brendan Haywood</t>
  </si>
  <si>
    <t>Dominique Jones</t>
  </si>
  <si>
    <t>South Florida</t>
  </si>
  <si>
    <t>Jason Kidd</t>
  </si>
  <si>
    <t>California</t>
  </si>
  <si>
    <t>Ian Mahinmi</t>
  </si>
  <si>
    <t>Shawn Marion</t>
  </si>
  <si>
    <t>Vincennes University, UNLV</t>
  </si>
  <si>
    <t>Steve Novak</t>
  </si>
  <si>
    <t>Dirk Nowitzki</t>
  </si>
  <si>
    <t>de</t>
  </si>
  <si>
    <t>Sasha Pavlović</t>
  </si>
  <si>
    <t>me</t>
  </si>
  <si>
    <t>DeShawn Stevenson</t>
  </si>
  <si>
    <t>Peja Stojaković</t>
  </si>
  <si>
    <t>hr</t>
  </si>
  <si>
    <t>Jason Terry</t>
  </si>
  <si>
    <t>Kobe Bryant</t>
  </si>
  <si>
    <t>Andrew Bynum</t>
  </si>
  <si>
    <t>Jordan Farmar</t>
  </si>
  <si>
    <t>Derek Fisher</t>
  </si>
  <si>
    <t>Little Rock</t>
  </si>
  <si>
    <t>Pau Gasol</t>
  </si>
  <si>
    <t>D.J. Mbenga</t>
  </si>
  <si>
    <t>Adam Morrison</t>
  </si>
  <si>
    <t>Lamar Odom</t>
  </si>
  <si>
    <t>Josh Powell</t>
  </si>
  <si>
    <t>Sasha Vujačić</t>
  </si>
  <si>
    <t>si</t>
  </si>
  <si>
    <t>Luke Walton</t>
  </si>
  <si>
    <t>Metta World Peace</t>
  </si>
  <si>
    <t>St. John's</t>
  </si>
  <si>
    <t>Magic Johnson</t>
  </si>
  <si>
    <t>Trevor Ariza</t>
  </si>
  <si>
    <t>Chris Mihm</t>
  </si>
  <si>
    <t>Vladimir Radmanović</t>
  </si>
  <si>
    <t>Sun Yue</t>
  </si>
  <si>
    <t>cn</t>
  </si>
  <si>
    <t>Tony Allen</t>
  </si>
  <si>
    <t>Butler County Community College, Oklahoma State</t>
  </si>
  <si>
    <t>P.J. Brown</t>
  </si>
  <si>
    <t>Louisiana Tech</t>
  </si>
  <si>
    <t>Sam Cassell</t>
  </si>
  <si>
    <t>Florida State</t>
  </si>
  <si>
    <t>Glen Davis</t>
  </si>
  <si>
    <t>LSU</t>
  </si>
  <si>
    <t>Kevin Garnett</t>
  </si>
  <si>
    <t>Eddie House</t>
  </si>
  <si>
    <t>Kendrick Perkins</t>
  </si>
  <si>
    <t>Paul Pierce</t>
  </si>
  <si>
    <t>Scot Pollard</t>
  </si>
  <si>
    <t>James Posey</t>
  </si>
  <si>
    <t>Leon Powe</t>
  </si>
  <si>
    <t>Gabe Pruitt</t>
  </si>
  <si>
    <t>Brian Scalabrine</t>
  </si>
  <si>
    <t>Brandon Wallace</t>
  </si>
  <si>
    <t>Brent Barry</t>
  </si>
  <si>
    <t>Bruce Bowen</t>
  </si>
  <si>
    <t>Cal State Fullerton</t>
  </si>
  <si>
    <t>Jackie Butler</t>
  </si>
  <si>
    <t>Francisco Elson</t>
  </si>
  <si>
    <t>nl</t>
  </si>
  <si>
    <t>Melvin Ely</t>
  </si>
  <si>
    <t>Fresno State</t>
  </si>
  <si>
    <t>Michael Finley</t>
  </si>
  <si>
    <t>Wisconsin</t>
  </si>
  <si>
    <t>Robert Horry</t>
  </si>
  <si>
    <t>Fabricio Oberto</t>
  </si>
  <si>
    <t>Beno Udrih</t>
  </si>
  <si>
    <t>Jacque Vaughn</t>
  </si>
  <si>
    <t>James White</t>
  </si>
  <si>
    <t>Florida, Cincinnati</t>
  </si>
  <si>
    <t>Eric Williams</t>
  </si>
  <si>
    <t>Vincennes University, Providence</t>
  </si>
  <si>
    <t>DET</t>
  </si>
  <si>
    <t>Derek Anderson</t>
  </si>
  <si>
    <t>Ohio State, Kentucky</t>
  </si>
  <si>
    <t>Shandon Anderson</t>
  </si>
  <si>
    <t>Earl Barron</t>
  </si>
  <si>
    <t>Memphis</t>
  </si>
  <si>
    <t>Michael Doleac</t>
  </si>
  <si>
    <t>Gerald Fitch</t>
  </si>
  <si>
    <t>Jason Kapono</t>
  </si>
  <si>
    <t>Alonzo Mourning</t>
  </si>
  <si>
    <t>Shaquille O'Neal</t>
  </si>
  <si>
    <t>Gary Payton</t>
  </si>
  <si>
    <t>Wayne Simien</t>
  </si>
  <si>
    <t>Antoine Walker</t>
  </si>
  <si>
    <t>Matt Walsh</t>
  </si>
  <si>
    <t>Jason Williams</t>
  </si>
  <si>
    <t>Marshall, Florida</t>
  </si>
  <si>
    <t>Dorell Wright</t>
  </si>
  <si>
    <t>Wesley Person</t>
  </si>
  <si>
    <t>Andre Emmett</t>
  </si>
  <si>
    <t>Devin Brown</t>
  </si>
  <si>
    <t>Texas-San Antonio</t>
  </si>
  <si>
    <t>Dion Glover</t>
  </si>
  <si>
    <t>Linton Johnson</t>
  </si>
  <si>
    <t>Tulane</t>
  </si>
  <si>
    <t>Sean Marks</t>
  </si>
  <si>
    <t>Tony Massenburg</t>
  </si>
  <si>
    <t>Maryland</t>
  </si>
  <si>
    <t>Nazr Mohammed</t>
  </si>
  <si>
    <t>Rasho Nesterović</t>
  </si>
  <si>
    <t>Glenn Robinson</t>
  </si>
  <si>
    <t>Malik Rose</t>
  </si>
  <si>
    <t>Drexel</t>
  </si>
  <si>
    <t>Mike Wilks</t>
  </si>
  <si>
    <t>Rice University</t>
  </si>
  <si>
    <t>Romain Sato</t>
  </si>
  <si>
    <t>Chucky Atkins</t>
  </si>
  <si>
    <t>Chauncey Billups</t>
  </si>
  <si>
    <t>Colorado</t>
  </si>
  <si>
    <t>Elden Campbell</t>
  </si>
  <si>
    <t>Clemson</t>
  </si>
  <si>
    <t>Hubert Davis</t>
  </si>
  <si>
    <t>Tremaine Fowlkes</t>
  </si>
  <si>
    <t>California, Fresno State</t>
  </si>
  <si>
    <t>Darvin Ham</t>
  </si>
  <si>
    <t>Texas Tech</t>
  </si>
  <si>
    <t>Richard Hamilton</t>
  </si>
  <si>
    <t>Lindsey Hunter</t>
  </si>
  <si>
    <t>Alcorn State, Jackson State University</t>
  </si>
  <si>
    <t>Mike James</t>
  </si>
  <si>
    <t>Duquesne</t>
  </si>
  <si>
    <t>Darko Miličić</t>
  </si>
  <si>
    <t>Mehmet Okur</t>
  </si>
  <si>
    <t>tr</t>
  </si>
  <si>
    <t>Tayshaun Prince</t>
  </si>
  <si>
    <t>Željko Rebrača</t>
  </si>
  <si>
    <t>Bob Sura</t>
  </si>
  <si>
    <t>Ben Wallace</t>
  </si>
  <si>
    <t>Virginia Union University</t>
  </si>
  <si>
    <t>Rasheed Wallace</t>
  </si>
  <si>
    <t>Corliss Williamson</t>
  </si>
  <si>
    <t>Mengke Bateer</t>
  </si>
  <si>
    <t>Speedy Claxton</t>
  </si>
  <si>
    <t>Hofstra</t>
  </si>
  <si>
    <t>Danny Ferry</t>
  </si>
  <si>
    <t>Anthony Goldwire</t>
  </si>
  <si>
    <t>Houston</t>
  </si>
  <si>
    <t>Stephen Jackson</t>
  </si>
  <si>
    <t>Butler County Community College</t>
  </si>
  <si>
    <t>Steve Kerr</t>
  </si>
  <si>
    <t>lb</t>
  </si>
  <si>
    <t>David Robinson</t>
  </si>
  <si>
    <t>United States Naval Academy</t>
  </si>
  <si>
    <t>Steve Smith</t>
  </si>
  <si>
    <t>Kevin Willis</t>
  </si>
  <si>
    <t>Joe Crispin</t>
  </si>
  <si>
    <t>Penn State</t>
  </si>
  <si>
    <t>Rick Fox</t>
  </si>
  <si>
    <t>Devean George</t>
  </si>
  <si>
    <t>Augsburg College</t>
  </si>
  <si>
    <t>Mark Madsen</t>
  </si>
  <si>
    <t>Jelani McCoy</t>
  </si>
  <si>
    <t>Stanislav Medvedenko</t>
  </si>
  <si>
    <t>ua</t>
  </si>
  <si>
    <t>Mike Penberthy</t>
  </si>
  <si>
    <t>Master's College</t>
  </si>
  <si>
    <t>Mitch Richmond</t>
  </si>
  <si>
    <t>Kansas State</t>
  </si>
  <si>
    <t>Brian Shaw</t>
  </si>
  <si>
    <t>Saint Mary's, UC Santa Barbara</t>
  </si>
  <si>
    <t>Samaki Walker</t>
  </si>
  <si>
    <t>Greg Foster</t>
  </si>
  <si>
    <t>UCLA, Texas-El Paso</t>
  </si>
  <si>
    <t>Horace Grant</t>
  </si>
  <si>
    <t>Ron Harper</t>
  </si>
  <si>
    <t>Miami University</t>
  </si>
  <si>
    <t>Tyronn Lue</t>
  </si>
  <si>
    <t>Nebraska</t>
  </si>
  <si>
    <t>Isaiah Rider</t>
  </si>
  <si>
    <t>Chuck Person</t>
  </si>
  <si>
    <t>Sam Jacobson</t>
  </si>
  <si>
    <t>John Celestand</t>
  </si>
  <si>
    <t>A.C. Green</t>
  </si>
  <si>
    <t>Minnesota</t>
  </si>
  <si>
    <t>Travis Knight</t>
  </si>
  <si>
    <t>Glen Rice</t>
  </si>
  <si>
    <t>John Salley</t>
  </si>
  <si>
    <t>Shea Seals</t>
  </si>
  <si>
    <t>Andy Panko</t>
  </si>
  <si>
    <t>Antonio Daniels</t>
  </si>
  <si>
    <t>Bowling Green</t>
  </si>
  <si>
    <t>Mario Elie</t>
  </si>
  <si>
    <t>American International College</t>
  </si>
  <si>
    <t>Sean Elliott</t>
  </si>
  <si>
    <t>Andrew Gaze</t>
  </si>
  <si>
    <t>Seton Hall</t>
  </si>
  <si>
    <t>Jaren Jackson</t>
  </si>
  <si>
    <t>Avery Johnson</t>
  </si>
  <si>
    <t>Cameron University, Southern University and A&amp;M College</t>
  </si>
  <si>
    <t>Jerome Kersey</t>
  </si>
  <si>
    <t>Longwood University</t>
  </si>
  <si>
    <t>Gerard King</t>
  </si>
  <si>
    <t>Nicholls State</t>
  </si>
  <si>
    <t>Will Perdue</t>
  </si>
  <si>
    <t>Brandon Williams</t>
  </si>
  <si>
    <t>Charles Smith</t>
  </si>
  <si>
    <t>Keith Booth</t>
  </si>
  <si>
    <t>Randy Brown</t>
  </si>
  <si>
    <t>Houston, New Mexico State</t>
  </si>
  <si>
    <t>Jud Buechler</t>
  </si>
  <si>
    <t>Scott Burrell</t>
  </si>
  <si>
    <t>Jason Caffey</t>
  </si>
  <si>
    <t>Michael Jordan</t>
  </si>
  <si>
    <t>Joe Kleine</t>
  </si>
  <si>
    <t>Notre Dame, Arkansas</t>
  </si>
  <si>
    <t>Toni Kukoč</t>
  </si>
  <si>
    <t>Rusty LaRue</t>
  </si>
  <si>
    <t>Luc Longley</t>
  </si>
  <si>
    <t>New Mexico</t>
  </si>
  <si>
    <t>Scottie Pippen</t>
  </si>
  <si>
    <t>University of Central Arkansas</t>
  </si>
  <si>
    <t>Dennis Rodman</t>
  </si>
  <si>
    <t>Southeastern Oklahoma State University</t>
  </si>
  <si>
    <t>Dickey Simpkins</t>
  </si>
  <si>
    <t>Providence</t>
  </si>
  <si>
    <t>David Vaughn</t>
  </si>
  <si>
    <t>Bill Wennington</t>
  </si>
  <si>
    <t>CHI</t>
  </si>
  <si>
    <t>Robert Parish</t>
  </si>
  <si>
    <t>Bison Dele</t>
  </si>
  <si>
    <t>Maryland, Arizona</t>
  </si>
  <si>
    <t>Centenary (LA)</t>
  </si>
  <si>
    <t>Matt Steigenga</t>
  </si>
  <si>
    <t>James Edwards</t>
  </si>
  <si>
    <t>Jack Haley</t>
  </si>
  <si>
    <t>HOU</t>
  </si>
  <si>
    <t>Tim Breaux</t>
  </si>
  <si>
    <t>Wyoming</t>
  </si>
  <si>
    <t>Scott Brooks</t>
  </si>
  <si>
    <t>TCU, University of California, Irvine</t>
  </si>
  <si>
    <t>Chucky Brown</t>
  </si>
  <si>
    <t>Adrian Caldwell</t>
  </si>
  <si>
    <t>SMU, Lamar</t>
  </si>
  <si>
    <t>Pete Chilcutt</t>
  </si>
  <si>
    <t>Clyde Drexler</t>
  </si>
  <si>
    <t>Carl Herrera</t>
  </si>
  <si>
    <t>tt</t>
  </si>
  <si>
    <t>Jacksonville University, Houston</t>
  </si>
  <si>
    <t>Charles Jones</t>
  </si>
  <si>
    <t>Albany State University</t>
  </si>
  <si>
    <t>Vernon Maxwell</t>
  </si>
  <si>
    <t>Tracy Murray</t>
  </si>
  <si>
    <t>Hakeem Olajuwon</t>
  </si>
  <si>
    <t>Kenny Smith</t>
  </si>
  <si>
    <t>Žan Tabak</t>
  </si>
  <si>
    <t>Otis Thorpe</t>
  </si>
  <si>
    <t>Eric Riley</t>
  </si>
  <si>
    <t>Chris Jent</t>
  </si>
  <si>
    <t>Dave Jamerson</t>
  </si>
  <si>
    <t>Richard Petruska</t>
  </si>
  <si>
    <t>Larry Robinson</t>
  </si>
  <si>
    <t>Matt Bullard</t>
  </si>
  <si>
    <t>Colorado, Iowa</t>
  </si>
  <si>
    <t>Earl Cureton</t>
  </si>
  <si>
    <t>Robert Morris University (PA), Detroit Mercy</t>
  </si>
  <si>
    <t>Ohio State</t>
  </si>
  <si>
    <t>Richard Petruška</t>
  </si>
  <si>
    <t>sk</t>
  </si>
  <si>
    <t>Loyola Marymount, UCLA</t>
  </si>
  <si>
    <t>Sleepy Floyd</t>
  </si>
  <si>
    <t>B.J. Armstrong</t>
  </si>
  <si>
    <t>Iowa</t>
  </si>
  <si>
    <t>Ricky Blanton</t>
  </si>
  <si>
    <t>Bill Cartwright</t>
  </si>
  <si>
    <t>San Francisco</t>
  </si>
  <si>
    <t>Joe Courtney</t>
  </si>
  <si>
    <t>Mississippi State, Southern Miss</t>
  </si>
  <si>
    <t>Jo Jo English</t>
  </si>
  <si>
    <t>South Carolina</t>
  </si>
  <si>
    <t>Stacey King</t>
  </si>
  <si>
    <t>Oklahoma</t>
  </si>
  <si>
    <t>Rodney McCray</t>
  </si>
  <si>
    <t>Ed Nealy</t>
  </si>
  <si>
    <t>John Paxson</t>
  </si>
  <si>
    <t>Trent Tucker</t>
  </si>
  <si>
    <t>Darrell Walker</t>
  </si>
  <si>
    <t>Corey Williams</t>
  </si>
  <si>
    <t>Scott Williams</t>
  </si>
  <si>
    <t>Bob Hansen</t>
  </si>
  <si>
    <t>Craig Hodges</t>
  </si>
  <si>
    <t>Cal State Long Beach</t>
  </si>
  <si>
    <t>Dennis Hopson</t>
  </si>
  <si>
    <t>Cliff Levingston</t>
  </si>
  <si>
    <t>Chuck Nevitt</t>
  </si>
  <si>
    <t>Mark Randall</t>
  </si>
  <si>
    <t>Rory Sparrow</t>
  </si>
  <si>
    <t>CHAMP</t>
  </si>
  <si>
    <t>HEIGHT (IN)</t>
  </si>
  <si>
    <t>6/11/</t>
  </si>
  <si>
    <t>6/1/</t>
  </si>
  <si>
    <t>7/1/</t>
  </si>
  <si>
    <t>7/2/</t>
  </si>
  <si>
    <t>5/10/</t>
  </si>
  <si>
    <t>7/5/</t>
  </si>
  <si>
    <t>HEIGHT MAP</t>
  </si>
  <si>
    <t>6/0/</t>
  </si>
  <si>
    <t>7/0/</t>
  </si>
  <si>
    <t>7/3/</t>
  </si>
  <si>
    <t>7/4/</t>
  </si>
  <si>
    <t>7/6/</t>
  </si>
  <si>
    <t>5/9/</t>
  </si>
  <si>
    <t>5/8/</t>
  </si>
  <si>
    <t>5/6/</t>
  </si>
  <si>
    <t>5/7/</t>
  </si>
  <si>
    <t>IN</t>
  </si>
  <si>
    <t>WEIGHT (LBS)</t>
  </si>
  <si>
    <t>COLLEGE1</t>
  </si>
  <si>
    <t>COLLEGE2</t>
  </si>
  <si>
    <t>WEIGHT (KG)</t>
  </si>
  <si>
    <t>HEIGHT (M)</t>
  </si>
  <si>
    <t>ASSUMPTIONS</t>
  </si>
  <si>
    <t>IN&gt;&gt;M</t>
  </si>
  <si>
    <t>BMI</t>
  </si>
  <si>
    <t>LB&gt;&gt;KG</t>
  </si>
  <si>
    <t>SALARY CAP</t>
  </si>
  <si>
    <t>+/-</t>
  </si>
  <si>
    <t>#</t>
  </si>
  <si>
    <t>COUNTRY</t>
  </si>
  <si>
    <t>Argentina</t>
  </si>
  <si>
    <t>Australia</t>
  </si>
  <si>
    <t>Bosnia</t>
  </si>
  <si>
    <t>Belgium</t>
  </si>
  <si>
    <t>Brazil</t>
  </si>
  <si>
    <t>Canada</t>
  </si>
  <si>
    <t>Congo</t>
  </si>
  <si>
    <t>Cameroon</t>
  </si>
  <si>
    <t>China</t>
  </si>
  <si>
    <t>Germany</t>
  </si>
  <si>
    <t>Spain</t>
  </si>
  <si>
    <t>France</t>
  </si>
  <si>
    <t>United Kingdom</t>
  </si>
  <si>
    <t xml:space="preserve">Guinea	</t>
  </si>
  <si>
    <t>Guadeloupe</t>
  </si>
  <si>
    <t>Greece</t>
  </si>
  <si>
    <t>Croatia</t>
  </si>
  <si>
    <t>Israel</t>
  </si>
  <si>
    <t>Italy</t>
  </si>
  <si>
    <t>Lebanon</t>
  </si>
  <si>
    <t>Saint Lucia</t>
  </si>
  <si>
    <t>Lithuania</t>
  </si>
  <si>
    <t>Latvia</t>
  </si>
  <si>
    <t>Montenegro</t>
  </si>
  <si>
    <t>Martinique</t>
  </si>
  <si>
    <t>mx</t>
  </si>
  <si>
    <t>Mexico</t>
  </si>
  <si>
    <t>Nigeria</t>
  </si>
  <si>
    <t>Netherlands</t>
  </si>
  <si>
    <t>New Zealand</t>
  </si>
  <si>
    <t>Puerto Rico</t>
  </si>
  <si>
    <t>Serbia</t>
  </si>
  <si>
    <t>Russia</t>
  </si>
  <si>
    <t>Slovenia</t>
  </si>
  <si>
    <t>Slovakia</t>
  </si>
  <si>
    <t>Turkey</t>
  </si>
  <si>
    <t>Trinidad and Tobago</t>
  </si>
  <si>
    <t>Ukraine</t>
  </si>
  <si>
    <t>United States</t>
  </si>
  <si>
    <t>Virgin Islands (US)</t>
  </si>
  <si>
    <t>Congo (DR)</t>
  </si>
  <si>
    <t>NATIONALITY</t>
  </si>
  <si>
    <t>NATION</t>
  </si>
  <si>
    <t>CONTINENT</t>
  </si>
  <si>
    <t>South America</t>
  </si>
  <si>
    <t>Australia + Oceania</t>
  </si>
  <si>
    <t>Africa</t>
  </si>
  <si>
    <t>Europe</t>
  </si>
  <si>
    <t>Asia</t>
  </si>
  <si>
    <t>North America</t>
  </si>
  <si>
    <t>Caribbean</t>
  </si>
  <si>
    <t>South Pacific</t>
  </si>
  <si>
    <t>Americas</t>
  </si>
  <si>
    <t>Eurasia</t>
  </si>
  <si>
    <t>Asia + Europe</t>
  </si>
  <si>
    <t>GLOBAL REGION</t>
  </si>
  <si>
    <t>CLASSIFICATION LABELS</t>
  </si>
  <si>
    <t>TOTAL / WTD AVG</t>
  </si>
  <si>
    <t>Other</t>
  </si>
  <si>
    <t>BYU</t>
  </si>
  <si>
    <t>Elon University</t>
  </si>
  <si>
    <t>University of Indianapolis</t>
  </si>
  <si>
    <t>Furman University</t>
  </si>
  <si>
    <t>Rutgers University</t>
  </si>
  <si>
    <t>Robert Morris University (IL)</t>
  </si>
  <si>
    <t>University of Illinois at Chicago</t>
  </si>
  <si>
    <t>Pepperdine</t>
  </si>
  <si>
    <t>Vincennes University</t>
  </si>
  <si>
    <t>Cincinnati</t>
  </si>
  <si>
    <t>Marshall</t>
  </si>
  <si>
    <t>Jackson State University</t>
  </si>
  <si>
    <t>Alcorn State</t>
  </si>
  <si>
    <t>UC Santa Barbara</t>
  </si>
  <si>
    <t>Southern University and A&amp;M College</t>
  </si>
  <si>
    <t>Cameron University</t>
  </si>
  <si>
    <t>University of California, Irvine</t>
  </si>
  <si>
    <t>TCU</t>
  </si>
  <si>
    <t>Lamar</t>
  </si>
  <si>
    <t>SMU</t>
  </si>
  <si>
    <t>Jacksonville University</t>
  </si>
  <si>
    <t>Detroit Mercy</t>
  </si>
  <si>
    <t>Robert Morris University (PA)</t>
  </si>
  <si>
    <t>Loyola Marymount</t>
  </si>
  <si>
    <t>Southern Miss</t>
  </si>
  <si>
    <t>TRANSFER</t>
  </si>
  <si>
    <t>% SALARY</t>
  </si>
  <si>
    <t>TEAM</t>
  </si>
  <si>
    <t>GUARD/WING ROLES</t>
  </si>
  <si>
    <t>The last four offensive roles belong to Bigs, which qualify based on frequencies of post up, roll man, putback, cut, and dump off chances.</t>
  </si>
  <si>
    <t>For example, developing from a Stationary Shooter to a Movement Shooter comes with better footwork and technique along with better offensive IQ to know when to relocate to the 3PT line, fade from the wing to the corner (like on a baseline drive), or lift from the corner to the wing. Going from a Movement Shooter to an Off Screen Shooter is the next natural progression.</t>
  </si>
  <si>
    <t>For Ball Handlers, the Secondary → Primary leap is a natural one.</t>
  </si>
  <si>
    <t>For Bigs, developing from just one existing skill set to a second (shooting, or post play) helps bring players from the more siloed Stretch/Roll &amp; Cut/Post Scoring roles to the Versatile Big role.</t>
  </si>
  <si>
    <t>Versatile Big</t>
  </si>
  <si>
    <t>: players in this category are Bigs that do it all. They’ll shoot 3s, post up, and be active with other Big man actions (roll man opportunities, putbacks, cuts, and dump offs). Examples from 2019-20 are Karl-Anthony Towns and Kevin Love.</t>
  </si>
  <si>
    <t>Post Scorer</t>
  </si>
  <si>
    <t>: here we find Bigs that don’t have high 3PT attempt rates and have particularly high post up possession usage. Examples from 2019-20 are Nikola Jokic and Joel Embiid.</t>
  </si>
  <si>
    <t>Stretch Big</t>
  </si>
  <si>
    <t>: these players are Bigs that have lower post up rates and higher 3PA rates. Examples from 2019-20 are Marc Gasol and Frank Kaminsky.</t>
  </si>
  <si>
    <t>Roll &amp; Cut Big</t>
  </si>
  <si>
    <t>: our last category of Bigs belong to players with low post up and low 3PA rates. That leaves us with guys primarily adding value with their rolling, cutting, and ability to finish dump offs. Examples from 2019-20 are DeAndre Jordan and Clint Capela.</t>
  </si>
  <si>
    <t>Primary Ball Handler</t>
  </si>
  <si>
    <t>: these players used most like Guards, categorized as such based on their pick and roll ball handler and perimeter isolation scoring possessions, that don’t isolate enough to be categorized as Shot Creators and have a higher percentage of their possessions on-court where they’re estimated to be the initiator of the offense. Examples from 2019-20 are Kemba Walker and Rajon Rondo.</t>
  </si>
  <si>
    <t>Secondary Ball Handler</t>
  </si>
  <si>
    <t>: also Guards based on the same math, these players similarly have lower isolation rates as the Primary Ball Handlers, but have lower estimated initiation rates for the offense. Examples from 2019-20 include D’Angelo Russell, Alex Caruso, and Donte DiVincenzo.</t>
  </si>
  <si>
    <t>Shot Creator</t>
  </si>
  <si>
    <t>: players in this offensive role are non-Bigs that we identify as have high rates of perimeter and interior isolation rates, creating their own shots within the offense as a key skill set. Examples from 2019-20 are Luka Doncic and James Harden.</t>
  </si>
  <si>
    <t>Slasher</t>
  </si>
  <si>
    <t>: Slashers are on-ball players that have a high tendency to drive to the rim. We use 3PA rates, drives per 75 offensive possessions on-court, and some play type data to calculate this role. Examples from 2019-20 include Collin Sexton and De’Aaron Fox.</t>
  </si>
  <si>
    <t>Athletic Finisher</t>
  </si>
  <si>
    <t>: these players, as opposed to Slashers, are off-ball Guards/Wings that do damage at the rim through their cutting and activity on putbacks. Examples from 2019-20 are Jonathan Isaac and OG Anunoby.</t>
  </si>
  <si>
    <t>Off Screen Shooter</t>
  </si>
  <si>
    <t>: players in this role are Guards/Wings that have a high proportion of their offensive scoring possessions coming from off-screen and handoff play type possessions. Examples from 2019-20 are Joe Harris and JJ Redick.</t>
  </si>
  <si>
    <t>Movement Shooter</t>
  </si>
  <si>
    <t>: these players are primarily shooters based on their 3PA rates, but do so often while moving around the court based on our estimations rather than being off-screen or stand still shooters. Examples from 2019-20 are Svi Mykhailiuk and Danny Green.</t>
  </si>
  <si>
    <t>Stationary Shooter</t>
  </si>
  <si>
    <t>: guys here have high 3PA rates, but our estimations show these guys to be shooters mostly from catching &amp; shooting standing still, rather than moving to get themselves open for their shots. Examples from 2019-20 include Eric Gordon and Cedi Osman.</t>
  </si>
  <si>
    <t>POS1</t>
  </si>
  <si>
    <t>POST ROLES</t>
  </si>
  <si>
    <t>3&amp;D</t>
  </si>
  <si>
    <t>Wing Slasher</t>
  </si>
  <si>
    <t>PERIMETER ROLES</t>
  </si>
  <si>
    <t>OFFENSIVE ROLES</t>
  </si>
  <si>
    <t>CENTER</t>
  </si>
  <si>
    <t>2-Way Athletic Finisher</t>
  </si>
  <si>
    <t>Interior Force</t>
  </si>
  <si>
    <t>Post Playmaker</t>
  </si>
  <si>
    <t>Sharpshooting Defender</t>
  </si>
  <si>
    <t>Slashing Rim Protector</t>
  </si>
  <si>
    <t>2-Way Slashing Playmaker</t>
  </si>
  <si>
    <t>3-Level Scorer</t>
  </si>
  <si>
    <t>Midrange Specialist</t>
  </si>
  <si>
    <t>Offensive Threat</t>
  </si>
  <si>
    <t>Bench Sparkplug</t>
  </si>
  <si>
    <t>Pure Playmaker</t>
  </si>
  <si>
    <t>Distributor / Facilitator</t>
  </si>
  <si>
    <t>Scoring Machine</t>
  </si>
  <si>
    <t>Slashing Playmaker</t>
  </si>
  <si>
    <t>Slashing Sharpshooter</t>
  </si>
  <si>
    <t>2-Way Stretch Four</t>
  </si>
  <si>
    <t>3-Level Playmaker</t>
  </si>
  <si>
    <t>Glass Cleaner</t>
  </si>
  <si>
    <t>Interior Finisher</t>
  </si>
  <si>
    <t>Paint Beast</t>
  </si>
  <si>
    <t>Pure Stretch Four</t>
  </si>
  <si>
    <t>3-Way Finisher</t>
  </si>
  <si>
    <t>2-Way Sharpshooter</t>
  </si>
  <si>
    <t>Shot-Creating Sharpshooter</t>
  </si>
  <si>
    <t>2-Way Finisher</t>
  </si>
  <si>
    <t>Perimeter Defender</t>
  </si>
  <si>
    <t>BRAINSTORM</t>
  </si>
  <si>
    <t>BBALL INDEX - BIG MEN</t>
  </si>
  <si>
    <t>BBALL INDEX - GUARDS/WINGS</t>
  </si>
  <si>
    <t>Post-Scoring Stretch</t>
  </si>
  <si>
    <t>Glass-Cleaning Stretch</t>
  </si>
  <si>
    <t>REDDIT 1</t>
  </si>
  <si>
    <t>TTL</t>
  </si>
  <si>
    <t>YR</t>
  </si>
  <si>
    <t>Lead Guards</t>
  </si>
  <si>
    <t>Wings</t>
  </si>
  <si>
    <t>Fours</t>
  </si>
  <si>
    <t>REDDIT 2</t>
  </si>
  <si>
    <t>POSITION MAP</t>
  </si>
  <si>
    <t>POSITION</t>
  </si>
  <si>
    <t>G</t>
  </si>
  <si>
    <t>GUARD</t>
  </si>
  <si>
    <t>POST</t>
  </si>
  <si>
    <t>FORWARD</t>
  </si>
  <si>
    <t>POS-2</t>
  </si>
  <si>
    <t>POS-3</t>
  </si>
  <si>
    <t>POS-1</t>
  </si>
  <si>
    <t>https://rotogrinders.com/pages/nba-defense-vs-archetype-overview-2703460</t>
  </si>
  <si>
    <t>BBALL INDEX DESCRIPTION</t>
  </si>
  <si>
    <t>REDDIT 2 PROTOTYPES</t>
  </si>
  <si>
    <t>(Prototype: Draymond Green)</t>
  </si>
  <si>
    <t>(Prototype: Kevin Love)</t>
  </si>
  <si>
    <t>(Prototype: Patrick Patterson)</t>
  </si>
  <si>
    <t>(Prototype: Markieff Morris)</t>
  </si>
  <si>
    <t>(Prototype: Kenneth Faried)</t>
  </si>
  <si>
    <t>Generational Two-Way Scheme-Changers</t>
  </si>
  <si>
    <t>Outlier Athleticism/Tools</t>
  </si>
  <si>
    <t>Offensive Scheme-Changers</t>
  </si>
  <si>
    <t>Two-Way Skilled + Shooting Threats</t>
  </si>
  <si>
    <t>Defensive Tools + Non-Shooters</t>
  </si>
  <si>
    <t>Dribble-Drivers</t>
  </si>
  <si>
    <t>3&amp;D Plus Initiation</t>
  </si>
  <si>
    <t>Two-Way Primary Initiators</t>
  </si>
  <si>
    <t>Primary Scorers/Self Creators</t>
  </si>
  <si>
    <t>Two-Way Swiss Army Knife Playmakers</t>
  </si>
  <si>
    <t>3&amp;D Plus</t>
  </si>
  <si>
    <t>3&amp;D Versatile</t>
  </si>
  <si>
    <t>3&amp;D Perimeter/Point of Attack</t>
  </si>
  <si>
    <t>Two-Way Secondary Handlers</t>
  </si>
  <si>
    <t>Offensive/Scoring Secondary Handlers</t>
  </si>
  <si>
    <t>Defensive Versatile</t>
  </si>
  <si>
    <t>Offensive Skilled Combo-Forwards</t>
  </si>
  <si>
    <t>Wing Fours</t>
  </si>
  <si>
    <t>1 Position Defenders + 1 Skill Shooters</t>
  </si>
  <si>
    <t>Two-Way Playmakers</t>
  </si>
  <si>
    <t>Offensive Playmakers</t>
  </si>
  <si>
    <t xml:space="preserve"> </t>
  </si>
  <si>
    <t>Age</t>
  </si>
  <si>
    <t>MP</t>
  </si>
  <si>
    <t>PG%</t>
  </si>
  <si>
    <t>SG%</t>
  </si>
  <si>
    <t>SF%</t>
  </si>
  <si>
    <t>PF%</t>
  </si>
  <si>
    <t>C%</t>
  </si>
  <si>
    <t>OnCourt</t>
  </si>
  <si>
    <t>On-Off</t>
  </si>
  <si>
    <t>BadPass</t>
  </si>
  <si>
    <t>LostBall</t>
  </si>
  <si>
    <t>Shoot</t>
  </si>
  <si>
    <t>Off.</t>
  </si>
  <si>
    <t>PGA</t>
  </si>
  <si>
    <t>And1</t>
  </si>
  <si>
    <t>Blkd</t>
  </si>
  <si>
    <t>RK</t>
  </si>
  <si>
    <t>Skilled + Stretch</t>
  </si>
  <si>
    <t>Face Up Handlers With Low Defense/Feel Floors</t>
  </si>
  <si>
    <t>Energy + Motor</t>
  </si>
  <si>
    <t>Two-Way Playmakers (Prototype: Karl Towns)</t>
  </si>
  <si>
    <t>Outlier Athleticism/Tools (Prototype: Anthony Davis)</t>
  </si>
  <si>
    <t>Unicorns (Prototype: Kristaps Porzingis)</t>
  </si>
  <si>
    <t>Defense + Passing/Non-Scorers (Prototype: Joakim Noah)</t>
  </si>
  <si>
    <t>Defense + Energy/Lob Catchers (Prototype: Tristan Thompson)</t>
  </si>
  <si>
    <t>Traditional Offensive Bucket-Getters (Prototype: Brook Lopez)</t>
  </si>
  <si>
    <t>Chris Paul</t>
  </si>
  <si>
    <t>Russell Westbrook</t>
  </si>
  <si>
    <t>Damian Lillard</t>
  </si>
  <si>
    <t>Ricky Rubio</t>
  </si>
  <si>
    <t>Goran Dragic</t>
  </si>
  <si>
    <t>George Hill</t>
  </si>
  <si>
    <t>Gordon Hayward</t>
  </si>
  <si>
    <t>Jae Crowder</t>
  </si>
  <si>
    <t>CJ McCollum</t>
  </si>
  <si>
    <t>MKG</t>
  </si>
  <si>
    <t>Danilo Galinari</t>
  </si>
  <si>
    <t>JJ Redick</t>
  </si>
  <si>
    <t>OFFENSIVE ARCHETYPE</t>
  </si>
  <si>
    <t>DEFENSIVE ARCHETYPE</t>
  </si>
  <si>
    <t>NBA 2K - PG</t>
  </si>
  <si>
    <t>NBA 2K - SG</t>
  </si>
  <si>
    <t>NBA 2K - SF</t>
  </si>
  <si>
    <t>NBA 2K - PF</t>
  </si>
  <si>
    <t>NBA 2K - C</t>
  </si>
  <si>
    <t>NBA 2K - BIG MEN</t>
  </si>
  <si>
    <t>NBA 2K - GUARDS/WINGS</t>
  </si>
  <si>
    <t>PER</t>
  </si>
  <si>
    <t>TS%</t>
  </si>
  <si>
    <t>3PAr</t>
  </si>
  <si>
    <t>FTr</t>
  </si>
  <si>
    <t>ORB%</t>
  </si>
  <si>
    <t>DRB%</t>
  </si>
  <si>
    <t>TRB%</t>
  </si>
  <si>
    <t>AST%</t>
  </si>
  <si>
    <t>STL%</t>
  </si>
  <si>
    <t>BLK%</t>
  </si>
  <si>
    <t>TOV%</t>
  </si>
  <si>
    <t>USG%</t>
  </si>
  <si>
    <t>OWS</t>
  </si>
  <si>
    <t>DWS</t>
  </si>
  <si>
    <t>WS</t>
  </si>
  <si>
    <t>WS/48</t>
  </si>
  <si>
    <t>OBPM</t>
  </si>
  <si>
    <t>DBPM</t>
  </si>
  <si>
    <t>BPM</t>
  </si>
  <si>
    <t>VORP</t>
  </si>
  <si>
    <t>ADVANCED METRICS</t>
  </si>
  <si>
    <t>OFFENSE</t>
  </si>
  <si>
    <t>DEFENSE</t>
  </si>
  <si>
    <t>LEBRON</t>
  </si>
  <si>
    <t>RAPTOR</t>
  </si>
  <si>
    <t>O-PIPM</t>
  </si>
  <si>
    <t>D-PIPM</t>
  </si>
  <si>
    <t>O-WS</t>
  </si>
  <si>
    <t>D-WS</t>
  </si>
  <si>
    <t>PIPM</t>
  </si>
  <si>
    <t>NET</t>
  </si>
  <si>
    <t>PTS/POSS</t>
  </si>
  <si>
    <t>TS% / EFG%</t>
  </si>
  <si>
    <t>FTA/FGA</t>
  </si>
  <si>
    <t>O+D EFF.</t>
  </si>
  <si>
    <t>INDIVIDUAL</t>
  </si>
  <si>
    <t>O+D REB RATE</t>
  </si>
  <si>
    <t>RAPM / Adj. +/-</t>
  </si>
  <si>
    <t>EPM</t>
  </si>
  <si>
    <t>3&amp;D Point</t>
  </si>
  <si>
    <t>2K ACTUAL</t>
  </si>
  <si>
    <t>Glass Cleaner / Paint Protector</t>
  </si>
  <si>
    <t>2-Way Inside-Out Point Forward</t>
  </si>
  <si>
    <t>2-Way Mid-Range Specialist / Face-Up Playmaker / Shooter / Point Forward</t>
  </si>
  <si>
    <t>Defensive Anchor</t>
  </si>
  <si>
    <t>2-Way 3-Level Scorer</t>
  </si>
  <si>
    <t>2-Way Threat</t>
  </si>
  <si>
    <t>2-Way Mid-Range Maestro</t>
  </si>
  <si>
    <t>Glass-Cleaning Lockdown</t>
  </si>
  <si>
    <t>Playmaking Shot Creator</t>
  </si>
  <si>
    <t>Paint Defender</t>
  </si>
  <si>
    <t>Multi-Position Defender</t>
  </si>
  <si>
    <t>Playmaker</t>
  </si>
  <si>
    <t>ALL-STAR</t>
  </si>
  <si>
    <t>Rim Protector</t>
  </si>
  <si>
    <t>All Star Sharpshooter</t>
  </si>
  <si>
    <t>Ignorance</t>
  </si>
  <si>
    <t>Sharpshooter</t>
  </si>
  <si>
    <t>All Star Big Man</t>
  </si>
  <si>
    <t>All Star Post Scorer</t>
  </si>
  <si>
    <t/>
  </si>
  <si>
    <t>All Star Playmaker</t>
  </si>
  <si>
    <t>Superstar</t>
  </si>
  <si>
    <t>X</t>
  </si>
  <si>
    <t>WING</t>
  </si>
  <si>
    <t>KAGGLE ARCHETYPE</t>
  </si>
  <si>
    <t>DELTA</t>
  </si>
  <si>
    <t>NBA CAP</t>
  </si>
  <si>
    <t>TEAMS SALARY</t>
  </si>
  <si>
    <t>PLAYERS SALARY</t>
  </si>
  <si>
    <t>SALARY - BR</t>
  </si>
  <si>
    <t>SALARY - KAGGLE</t>
  </si>
  <si>
    <t>TTL MP</t>
  </si>
  <si>
    <t>WTD-MP-PER</t>
  </si>
  <si>
    <t>WTD. PER</t>
  </si>
  <si>
    <t>% CAP</t>
  </si>
  <si>
    <t>POSITION COUNT</t>
  </si>
  <si>
    <t>SALARY - POSITION</t>
  </si>
  <si>
    <t>% SALARY - 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</si>
</sst>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164" formatCode="&quot;$&quot;#,##0"/>
    <numFmt numFmtId="165" formatCode="0.0"/>
    <numFmt numFmtId="166" formatCode="0.0%"/>
    <numFmt numFmtId="167" formatCode="0.0%;;\-_)"/>
    <numFmt numFmtId="168" formatCode="&quot;$&quot;#,##0.0_);\(&quot;$&quot;#,##0.0\)"/>
    <numFmt numFmtId="174" formatCode="&quot;$&quot;#,##0_);\(&quot;$&quot;#,##0\);\-_)"/>
    <numFmt numFmtId="176" formatCode="0.0_);\(0.0\)"/>
    <numFmt numFmtId="177" formatCode="0.00_);\(0.00\)"/>
  </numFmts>
  <fonts count="12" x14ac:knownFonts="1">
    <font>
      <sz val="12"/>
      <color theme="1"/>
      <name val="Calibri"/>
      <family val="2"/>
      <scheme val="minor"/>
    </font>
    <font>
      <sz val="12"/>
      <color rgb="FFFF0000"/>
      <name val="Calibri"/>
      <family val="2"/>
      <scheme val="minor"/>
    </font>
    <font>
      <b/>
      <sz val="12"/>
      <color theme="1"/>
      <name val="Calibri"/>
      <family val="2"/>
      <scheme val="minor"/>
    </font>
    <font>
      <b/>
      <sz val="12"/>
      <color rgb="FF0070C0"/>
      <name val="Calibri"/>
      <family val="2"/>
      <scheme val="minor"/>
    </font>
    <font>
      <sz val="12"/>
      <color rgb="FF0070C0"/>
      <name val="Calibri"/>
      <family val="2"/>
      <scheme val="minor"/>
    </font>
    <font>
      <sz val="12"/>
      <color rgb="FF00B0F0"/>
      <name val="Calibri"/>
      <family val="2"/>
      <scheme val="minor"/>
    </font>
    <font>
      <b/>
      <u val="singleAccounting"/>
      <sz val="12"/>
      <color theme="1"/>
      <name val="Calibri"/>
      <family val="2"/>
      <scheme val="minor"/>
    </font>
    <font>
      <b/>
      <sz val="12"/>
      <color rgb="FF00B0F0"/>
      <name val="Calibri"/>
      <family val="2"/>
      <scheme val="minor"/>
    </font>
    <font>
      <sz val="10"/>
      <color rgb="FF000000"/>
      <name val="Tahoma"/>
      <family val="2"/>
    </font>
    <font>
      <b/>
      <sz val="10"/>
      <color rgb="FF000000"/>
      <name val="Tahoma"/>
      <family val="2"/>
    </font>
    <font>
      <b/>
      <sz val="12"/>
      <color rgb="FF0000E8"/>
      <name val="Calibri"/>
      <family val="2"/>
      <scheme val="minor"/>
    </font>
    <font>
      <u/>
      <sz val="12"/>
      <color theme="1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00B0F0"/>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s>
  <cellStyleXfs count="2">
    <xf numFmtId="0" fontId="0" fillId="0" borderId="0"/>
    <xf numFmtId="0" fontId="11" fillId="0" borderId="0" applyNumberFormat="0" applyFill="0" applyBorder="0" applyAlignment="0" applyProtection="0"/>
  </cellStyleXfs>
  <cellXfs count="73">
    <xf numFmtId="0" fontId="0" fillId="0" borderId="0" xfId="0"/>
    <xf numFmtId="0" fontId="2" fillId="0" borderId="0" xfId="0" applyFont="1" applyAlignment="1">
      <alignment horizontal="center" vertical="center"/>
    </xf>
    <xf numFmtId="0" fontId="0" fillId="0" borderId="0" xfId="0" applyAlignment="1">
      <alignment horizontal="center" vertical="center"/>
    </xf>
    <xf numFmtId="0" fontId="3" fillId="2" borderId="1" xfId="0" applyFont="1" applyFill="1" applyBorder="1" applyAlignment="1">
      <alignment horizontal="center" vertical="center"/>
    </xf>
    <xf numFmtId="16" fontId="0" fillId="0" borderId="0" xfId="0" applyNumberFormat="1" applyAlignment="1">
      <alignment horizontal="center" vertical="center"/>
    </xf>
    <xf numFmtId="15" fontId="0" fillId="0" borderId="0" xfId="0" applyNumberFormat="1" applyAlignment="1">
      <alignment horizontal="center" vertical="center"/>
    </xf>
    <xf numFmtId="6" fontId="0" fillId="0" borderId="0" xfId="0" applyNumberFormat="1" applyAlignment="1">
      <alignment horizontal="center" vertical="center"/>
    </xf>
    <xf numFmtId="0" fontId="0" fillId="3" borderId="0" xfId="0" applyFill="1" applyAlignment="1">
      <alignment horizontal="center" vertical="center"/>
    </xf>
    <xf numFmtId="0" fontId="2" fillId="3" borderId="0" xfId="0" applyFont="1" applyFill="1" applyAlignment="1">
      <alignment horizontal="center" vertical="center"/>
    </xf>
    <xf numFmtId="6" fontId="0" fillId="0" borderId="0" xfId="0" applyNumberFormat="1"/>
    <xf numFmtId="6" fontId="4" fillId="0" borderId="0" xfId="0" applyNumberFormat="1" applyFont="1" applyAlignment="1">
      <alignment horizontal="center" vertical="center"/>
    </xf>
    <xf numFmtId="6" fontId="1" fillId="0" borderId="0" xfId="0" applyNumberFormat="1" applyFont="1" applyAlignment="1">
      <alignment horizontal="center" vertical="center"/>
    </xf>
    <xf numFmtId="6" fontId="5" fillId="0" borderId="0" xfId="0" applyNumberFormat="1" applyFont="1" applyAlignment="1">
      <alignment horizontal="center" vertical="center"/>
    </xf>
    <xf numFmtId="0" fontId="0" fillId="0" borderId="0" xfId="0" applyFont="1" applyAlignment="1">
      <alignment horizontal="center" vertical="center"/>
    </xf>
    <xf numFmtId="6" fontId="0" fillId="0" borderId="0" xfId="0" applyNumberFormat="1" applyFont="1" applyAlignment="1">
      <alignment horizontal="center" vertical="center"/>
    </xf>
    <xf numFmtId="6" fontId="5" fillId="3" borderId="0" xfId="0" applyNumberFormat="1" applyFont="1" applyFill="1" applyAlignment="1">
      <alignment horizontal="center" vertical="center"/>
    </xf>
    <xf numFmtId="1"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7" fillId="2" borderId="0" xfId="0" applyFont="1" applyFill="1" applyBorder="1" applyAlignment="1">
      <alignment horizontal="center" vertical="center"/>
    </xf>
    <xf numFmtId="2" fontId="0" fillId="0" borderId="0" xfId="0" applyNumberFormat="1" applyAlignment="1">
      <alignment horizontal="center" vertical="center"/>
    </xf>
    <xf numFmtId="0" fontId="2" fillId="0" borderId="0" xfId="0" applyFont="1" applyFill="1" applyAlignment="1">
      <alignment horizontal="center" vertical="center"/>
    </xf>
    <xf numFmtId="1" fontId="2" fillId="0" borderId="0" xfId="0" applyNumberFormat="1" applyFont="1" applyFill="1" applyAlignment="1">
      <alignment horizontal="center" vertical="center"/>
    </xf>
    <xf numFmtId="165" fontId="0" fillId="0" borderId="0" xfId="0" applyNumberFormat="1" applyAlignment="1">
      <alignment horizontal="center" vertical="center"/>
    </xf>
    <xf numFmtId="10" fontId="0" fillId="0" borderId="0" xfId="0" applyNumberFormat="1"/>
    <xf numFmtId="0" fontId="0" fillId="0" borderId="0" xfId="0" quotePrefix="1"/>
    <xf numFmtId="0" fontId="0" fillId="4" borderId="0" xfId="0" applyFill="1" applyAlignment="1">
      <alignment horizontal="center" vertical="center"/>
    </xf>
    <xf numFmtId="0" fontId="2" fillId="4" borderId="0" xfId="0" applyFont="1" applyFill="1" applyAlignment="1">
      <alignment horizontal="center" vertical="center"/>
    </xf>
    <xf numFmtId="6" fontId="0" fillId="0" borderId="0" xfId="0" applyNumberFormat="1" applyFill="1" applyAlignment="1">
      <alignment horizontal="center" vertical="center"/>
    </xf>
    <xf numFmtId="16" fontId="2" fillId="0" borderId="0" xfId="0" applyNumberFormat="1" applyFont="1" applyAlignment="1">
      <alignment horizontal="center" vertical="center"/>
    </xf>
    <xf numFmtId="0" fontId="6" fillId="2" borderId="7" xfId="0" applyFont="1" applyFill="1" applyBorder="1" applyAlignment="1">
      <alignment horizontal="centerContinuous" vertical="center"/>
    </xf>
    <xf numFmtId="0" fontId="6" fillId="2" borderId="8" xfId="0" applyFont="1" applyFill="1" applyBorder="1" applyAlignment="1">
      <alignment horizontal="centerContinuous" vertical="center"/>
    </xf>
    <xf numFmtId="0" fontId="6" fillId="2" borderId="9" xfId="0" applyFont="1" applyFill="1" applyBorder="1" applyAlignment="1">
      <alignment horizontal="centerContinuous" vertical="center"/>
    </xf>
    <xf numFmtId="1" fontId="2" fillId="0" borderId="0" xfId="0" applyNumberFormat="1" applyFont="1" applyAlignment="1">
      <alignment horizontal="center" vertical="center"/>
    </xf>
    <xf numFmtId="6" fontId="2" fillId="0" borderId="0" xfId="0" applyNumberFormat="1" applyFont="1" applyFill="1" applyAlignment="1">
      <alignment horizontal="center" vertical="center"/>
    </xf>
    <xf numFmtId="6" fontId="2" fillId="3" borderId="0" xfId="0" applyNumberFormat="1" applyFont="1" applyFill="1" applyAlignment="1">
      <alignment horizontal="center" vertical="center"/>
    </xf>
    <xf numFmtId="0" fontId="0" fillId="0" borderId="10" xfId="0" applyBorder="1" applyAlignment="1">
      <alignment horizontal="center" vertical="center"/>
    </xf>
    <xf numFmtId="6" fontId="1" fillId="0" borderId="0" xfId="0" applyNumberFormat="1" applyFont="1" applyFill="1" applyAlignment="1">
      <alignment horizontal="center" vertical="center"/>
    </xf>
    <xf numFmtId="166" fontId="2" fillId="0" borderId="0" xfId="0" applyNumberFormat="1" applyFont="1" applyFill="1" applyAlignment="1">
      <alignment horizontal="center" vertical="center"/>
    </xf>
    <xf numFmtId="166" fontId="0" fillId="0" borderId="0" xfId="0" applyNumberFormat="1" applyAlignment="1">
      <alignment horizontal="center" vertical="center"/>
    </xf>
    <xf numFmtId="167" fontId="0" fillId="0" borderId="0" xfId="0" applyNumberFormat="1" applyFill="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164" fontId="2" fillId="0" borderId="14" xfId="0" applyNumberFormat="1" applyFont="1" applyBorder="1" applyAlignment="1">
      <alignment horizontal="center" vertical="center"/>
    </xf>
    <xf numFmtId="6" fontId="2" fillId="0" borderId="14" xfId="0" applyNumberFormat="1" applyFont="1" applyBorder="1" applyAlignment="1">
      <alignment horizontal="center" vertical="center"/>
    </xf>
    <xf numFmtId="166" fontId="2" fillId="0" borderId="14" xfId="0" applyNumberFormat="1"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164" fontId="2" fillId="0" borderId="16" xfId="0" applyNumberFormat="1" applyFont="1" applyBorder="1" applyAlignment="1">
      <alignment horizontal="center" vertical="center"/>
    </xf>
    <xf numFmtId="6" fontId="2" fillId="0" borderId="16" xfId="0" applyNumberFormat="1" applyFont="1" applyBorder="1" applyAlignment="1">
      <alignment horizontal="center" vertical="center"/>
    </xf>
    <xf numFmtId="166" fontId="2" fillId="0" borderId="16" xfId="0" applyNumberFormat="1" applyFont="1" applyBorder="1" applyAlignment="1">
      <alignment horizontal="center" vertical="center"/>
    </xf>
    <xf numFmtId="0" fontId="6" fillId="0" borderId="12" xfId="0" applyFont="1" applyBorder="1" applyAlignment="1">
      <alignment horizontal="centerContinuous" vertical="center"/>
    </xf>
    <xf numFmtId="0" fontId="0" fillId="0" borderId="0" xfId="0" applyAlignment="1">
      <alignment horizontal="left" vertical="center"/>
    </xf>
    <xf numFmtId="0" fontId="2" fillId="0" borderId="0" xfId="0" applyFont="1" applyAlignment="1">
      <alignment horizontal="left" vertical="center"/>
    </xf>
    <xf numFmtId="0" fontId="10" fillId="0" borderId="0" xfId="0" applyFont="1" applyAlignment="1">
      <alignment horizontal="center" vertical="center"/>
    </xf>
    <xf numFmtId="0" fontId="11" fillId="0" borderId="0" xfId="1" applyAlignment="1">
      <alignment horizontal="center" vertical="center"/>
    </xf>
    <xf numFmtId="9" fontId="0" fillId="0" borderId="0" xfId="0" applyNumberFormat="1" applyAlignment="1">
      <alignment horizontal="center" vertical="center"/>
    </xf>
    <xf numFmtId="168" fontId="2" fillId="0" borderId="14" xfId="0" applyNumberFormat="1" applyFont="1" applyBorder="1" applyAlignment="1">
      <alignment horizontal="center" vertical="center"/>
    </xf>
    <xf numFmtId="174" fontId="0" fillId="0" borderId="0" xfId="0" applyNumberFormat="1" applyAlignment="1">
      <alignment horizontal="center" vertical="center"/>
    </xf>
    <xf numFmtId="0" fontId="2" fillId="0" borderId="0" xfId="0" applyFont="1" applyAlignment="1">
      <alignment horizontal="centerContinuous" vertical="center"/>
    </xf>
    <xf numFmtId="174" fontId="2" fillId="0" borderId="0" xfId="0" applyNumberFormat="1" applyFont="1" applyAlignment="1">
      <alignment horizontal="center" vertical="center"/>
    </xf>
    <xf numFmtId="0" fontId="0" fillId="0" borderId="0" xfId="0" quotePrefix="1" applyAlignment="1">
      <alignment horizontal="center" vertical="center"/>
    </xf>
    <xf numFmtId="176" fontId="2" fillId="0" borderId="0" xfId="0" applyNumberFormat="1" applyFont="1" applyAlignment="1">
      <alignment horizontal="center" vertical="center"/>
    </xf>
    <xf numFmtId="176" fontId="0" fillId="0" borderId="0" xfId="0" applyNumberFormat="1" applyAlignment="1">
      <alignment horizontal="center" vertical="center"/>
    </xf>
    <xf numFmtId="176" fontId="2" fillId="0" borderId="0" xfId="0" applyNumberFormat="1" applyFont="1" applyFill="1" applyAlignment="1">
      <alignment horizontal="center" vertical="center"/>
    </xf>
    <xf numFmtId="177" fontId="2" fillId="0" borderId="14" xfId="0" applyNumberFormat="1" applyFont="1" applyBorder="1" applyAlignment="1">
      <alignment horizontal="center" vertical="center"/>
    </xf>
    <xf numFmtId="177" fontId="2" fillId="0" borderId="0" xfId="0" applyNumberFormat="1" applyFont="1" applyAlignment="1">
      <alignment horizontal="center" vertical="center"/>
    </xf>
    <xf numFmtId="0" fontId="6" fillId="3" borderId="12" xfId="0" applyFont="1" applyFill="1" applyBorder="1" applyAlignment="1">
      <alignment horizontal="centerContinuous" vertical="center"/>
    </xf>
  </cellXfs>
  <cellStyles count="2">
    <cellStyle name="Hyperlink" xfId="1" builtinId="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ehat312/Library/Mobile%20Documents/com~apple~CloudDocs/Education/GWU/6501-CAPSTONE/data/NBA-Data-1980-2019.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BA-Data-1980-2019"/>
    </sheetNames>
    <sheetDataSet>
      <sheetData sheetId="0">
        <row r="1">
          <cell r="A1" t="str">
            <v>Year</v>
          </cell>
          <cell r="B1" t="str">
            <v>Player</v>
          </cell>
          <cell r="D1" t="str">
            <v>Tm</v>
          </cell>
          <cell r="F1" t="str">
            <v>PER</v>
          </cell>
          <cell r="G1" t="str">
            <v xml:space="preserve"> Salary </v>
          </cell>
          <cell r="H1" t="str">
            <v>TTL MP</v>
          </cell>
        </row>
        <row r="2">
          <cell r="A2">
            <v>1980</v>
          </cell>
          <cell r="B2" t="str">
            <v>Tree Rollins</v>
          </cell>
          <cell r="D2" t="str">
            <v>ATL</v>
          </cell>
          <cell r="F2">
            <v>18.899999999999999</v>
          </cell>
          <cell r="H2">
            <v>2123.7999999999997</v>
          </cell>
        </row>
        <row r="3">
          <cell r="A3">
            <v>1980</v>
          </cell>
          <cell r="B3" t="str">
            <v>John Drew</v>
          </cell>
          <cell r="D3" t="str">
            <v>ATL</v>
          </cell>
          <cell r="F3">
            <v>17.8</v>
          </cell>
          <cell r="H3">
            <v>2304</v>
          </cell>
        </row>
        <row r="4">
          <cell r="A4">
            <v>1980</v>
          </cell>
          <cell r="B4" t="str">
            <v>Steve Hawes</v>
          </cell>
          <cell r="D4" t="str">
            <v>ATL</v>
          </cell>
          <cell r="F4">
            <v>16.2</v>
          </cell>
          <cell r="H4">
            <v>1853.2</v>
          </cell>
        </row>
        <row r="5">
          <cell r="A5">
            <v>1980</v>
          </cell>
          <cell r="B5" t="str">
            <v>Jack Givens</v>
          </cell>
          <cell r="D5" t="str">
            <v>ATL</v>
          </cell>
          <cell r="F5">
            <v>11.5</v>
          </cell>
          <cell r="H5">
            <v>1254.6000000000001</v>
          </cell>
        </row>
        <row r="6">
          <cell r="A6">
            <v>1980</v>
          </cell>
          <cell r="B6" t="str">
            <v>Eddie Johnson</v>
          </cell>
          <cell r="D6" t="str">
            <v>ATL</v>
          </cell>
          <cell r="F6">
            <v>18</v>
          </cell>
          <cell r="H6">
            <v>2622.8</v>
          </cell>
        </row>
        <row r="7">
          <cell r="A7">
            <v>1980</v>
          </cell>
          <cell r="B7" t="str">
            <v>Charlie Criss</v>
          </cell>
          <cell r="D7" t="str">
            <v>ATL</v>
          </cell>
          <cell r="F7">
            <v>11.5</v>
          </cell>
          <cell r="H7">
            <v>1790.1000000000001</v>
          </cell>
        </row>
        <row r="8">
          <cell r="A8">
            <v>1980</v>
          </cell>
          <cell r="B8" t="str">
            <v>Dan Roundfield</v>
          </cell>
          <cell r="D8" t="str">
            <v>ATL</v>
          </cell>
          <cell r="F8">
            <v>19.7</v>
          </cell>
          <cell r="H8">
            <v>2592</v>
          </cell>
        </row>
        <row r="9">
          <cell r="A9">
            <v>1980</v>
          </cell>
          <cell r="B9" t="str">
            <v>Sam Pellom</v>
          </cell>
          <cell r="D9" t="str">
            <v>ATL</v>
          </cell>
          <cell r="F9">
            <v>9.4</v>
          </cell>
          <cell r="H9">
            <v>374</v>
          </cell>
        </row>
        <row r="10">
          <cell r="A10">
            <v>1980</v>
          </cell>
          <cell r="B10" t="str">
            <v>Tom McMillen</v>
          </cell>
          <cell r="D10" t="str">
            <v>ATL</v>
          </cell>
          <cell r="F10">
            <v>14.2</v>
          </cell>
          <cell r="H10">
            <v>1070.5999999999999</v>
          </cell>
        </row>
        <row r="11">
          <cell r="A11">
            <v>1980</v>
          </cell>
          <cell r="B11" t="str">
            <v>Armond Hill</v>
          </cell>
          <cell r="D11" t="str">
            <v>ATL</v>
          </cell>
          <cell r="F11">
            <v>9.1999999999999993</v>
          </cell>
          <cell r="H11">
            <v>2093.5</v>
          </cell>
        </row>
        <row r="12">
          <cell r="A12">
            <v>1980</v>
          </cell>
          <cell r="B12" t="str">
            <v>Rick Wilson</v>
          </cell>
          <cell r="D12" t="str">
            <v>ATL</v>
          </cell>
          <cell r="F12">
            <v>2</v>
          </cell>
          <cell r="H12">
            <v>59</v>
          </cell>
        </row>
        <row r="13">
          <cell r="A13">
            <v>1980</v>
          </cell>
          <cell r="B13" t="str">
            <v>Chris Ford</v>
          </cell>
          <cell r="D13" t="str">
            <v>BOS</v>
          </cell>
          <cell r="F13">
            <v>13</v>
          </cell>
          <cell r="H13">
            <v>2117</v>
          </cell>
        </row>
        <row r="14">
          <cell r="A14">
            <v>1980</v>
          </cell>
          <cell r="B14" t="str">
            <v>Eric Fernsten</v>
          </cell>
          <cell r="D14" t="str">
            <v>BOS</v>
          </cell>
          <cell r="F14">
            <v>14.4</v>
          </cell>
          <cell r="H14">
            <v>431.2</v>
          </cell>
        </row>
        <row r="15">
          <cell r="A15">
            <v>1980</v>
          </cell>
          <cell r="B15" t="str">
            <v>Don Chaney</v>
          </cell>
          <cell r="D15" t="str">
            <v>BOS</v>
          </cell>
          <cell r="F15">
            <v>7.8</v>
          </cell>
          <cell r="H15">
            <v>522</v>
          </cell>
        </row>
        <row r="16">
          <cell r="A16">
            <v>1980</v>
          </cell>
          <cell r="B16" t="str">
            <v>Rick Robey</v>
          </cell>
          <cell r="D16" t="str">
            <v>BOS</v>
          </cell>
          <cell r="F16">
            <v>15.4</v>
          </cell>
          <cell r="H16">
            <v>1918.8</v>
          </cell>
        </row>
        <row r="17">
          <cell r="A17">
            <v>1980</v>
          </cell>
          <cell r="B17" t="str">
            <v>Dave Cowens</v>
          </cell>
          <cell r="D17" t="str">
            <v>BOS</v>
          </cell>
          <cell r="F17">
            <v>14.8</v>
          </cell>
          <cell r="H17">
            <v>2158.2000000000003</v>
          </cell>
        </row>
        <row r="18">
          <cell r="A18">
            <v>1980</v>
          </cell>
          <cell r="B18" t="str">
            <v>Cedric Maxwell</v>
          </cell>
          <cell r="D18" t="str">
            <v>BOS</v>
          </cell>
          <cell r="F18">
            <v>19</v>
          </cell>
          <cell r="H18">
            <v>2744</v>
          </cell>
        </row>
        <row r="19">
          <cell r="A19">
            <v>1980</v>
          </cell>
          <cell r="B19" t="str">
            <v>Larry Bird</v>
          </cell>
          <cell r="D19" t="str">
            <v>BOS</v>
          </cell>
          <cell r="F19">
            <v>20.5</v>
          </cell>
          <cell r="H19">
            <v>2952</v>
          </cell>
        </row>
        <row r="20">
          <cell r="A20">
            <v>1980</v>
          </cell>
          <cell r="B20" t="str">
            <v>M.L. Carr</v>
          </cell>
          <cell r="D20" t="str">
            <v>BOS</v>
          </cell>
          <cell r="F20">
            <v>14.6</v>
          </cell>
          <cell r="H20">
            <v>1992.6000000000001</v>
          </cell>
        </row>
        <row r="21">
          <cell r="A21">
            <v>1980</v>
          </cell>
          <cell r="B21" t="str">
            <v>Tiny Archibald</v>
          </cell>
          <cell r="D21" t="str">
            <v>BOS</v>
          </cell>
          <cell r="F21">
            <v>15.3</v>
          </cell>
          <cell r="H21">
            <v>2864</v>
          </cell>
        </row>
        <row r="22">
          <cell r="A22">
            <v>1980</v>
          </cell>
          <cell r="B22" t="str">
            <v>Jeff Judkins</v>
          </cell>
          <cell r="D22" t="str">
            <v>BOS</v>
          </cell>
          <cell r="F22">
            <v>14.1</v>
          </cell>
          <cell r="H22">
            <v>676</v>
          </cell>
        </row>
        <row r="23">
          <cell r="A23">
            <v>1980</v>
          </cell>
          <cell r="B23" t="str">
            <v>Gerald Henderson</v>
          </cell>
          <cell r="D23" t="str">
            <v>BOS</v>
          </cell>
          <cell r="F23">
            <v>12.7</v>
          </cell>
          <cell r="H23">
            <v>1064</v>
          </cell>
        </row>
        <row r="24">
          <cell r="A24">
            <v>1980</v>
          </cell>
          <cell r="B24" t="str">
            <v>Artis Gilmore</v>
          </cell>
          <cell r="D24" t="str">
            <v>CHI</v>
          </cell>
          <cell r="F24">
            <v>19.899999999999999</v>
          </cell>
          <cell r="H24">
            <v>1569.6000000000001</v>
          </cell>
        </row>
        <row r="25">
          <cell r="A25">
            <v>1980</v>
          </cell>
          <cell r="B25" t="str">
            <v>Ollie Johnson</v>
          </cell>
          <cell r="D25" t="str">
            <v>CHI</v>
          </cell>
          <cell r="F25">
            <v>12.3</v>
          </cell>
          <cell r="H25">
            <v>1532.6</v>
          </cell>
        </row>
        <row r="26">
          <cell r="A26">
            <v>1980</v>
          </cell>
          <cell r="B26" t="str">
            <v>Roger Brown</v>
          </cell>
          <cell r="D26" t="str">
            <v>CHI</v>
          </cell>
          <cell r="F26">
            <v>7</v>
          </cell>
          <cell r="H26">
            <v>37.200000000000003</v>
          </cell>
        </row>
        <row r="27">
          <cell r="A27">
            <v>1980</v>
          </cell>
          <cell r="B27" t="str">
            <v>Scott May</v>
          </cell>
          <cell r="D27" t="str">
            <v>CHI</v>
          </cell>
          <cell r="F27">
            <v>14.9</v>
          </cell>
          <cell r="H27">
            <v>1296</v>
          </cell>
        </row>
        <row r="28">
          <cell r="A28">
            <v>1980</v>
          </cell>
          <cell r="B28" t="str">
            <v>Dennis Awtrey</v>
          </cell>
          <cell r="D28" t="str">
            <v>CHI</v>
          </cell>
          <cell r="F28">
            <v>7.4</v>
          </cell>
          <cell r="H28">
            <v>559</v>
          </cell>
        </row>
        <row r="29">
          <cell r="A29">
            <v>1980</v>
          </cell>
          <cell r="B29" t="str">
            <v>Coby Dietrick</v>
          </cell>
          <cell r="D29" t="str">
            <v>CHI</v>
          </cell>
          <cell r="F29">
            <v>12.1</v>
          </cell>
          <cell r="H29">
            <v>1832.8</v>
          </cell>
        </row>
        <row r="30">
          <cell r="A30">
            <v>1980</v>
          </cell>
          <cell r="B30" t="str">
            <v>Del Beshore</v>
          </cell>
          <cell r="D30" t="str">
            <v>CHI</v>
          </cell>
          <cell r="F30">
            <v>6.4</v>
          </cell>
          <cell r="H30">
            <v>870.40000000000009</v>
          </cell>
        </row>
        <row r="31">
          <cell r="A31">
            <v>1980</v>
          </cell>
          <cell r="B31" t="str">
            <v>Sam Smith</v>
          </cell>
          <cell r="D31" t="str">
            <v>CHI</v>
          </cell>
          <cell r="F31">
            <v>14.2</v>
          </cell>
          <cell r="H31">
            <v>495</v>
          </cell>
        </row>
        <row r="32">
          <cell r="A32">
            <v>1980</v>
          </cell>
          <cell r="B32" t="str">
            <v>John Mengelt</v>
          </cell>
          <cell r="D32" t="str">
            <v>CHI</v>
          </cell>
          <cell r="F32">
            <v>13.4</v>
          </cell>
          <cell r="H32">
            <v>388.8</v>
          </cell>
        </row>
        <row r="33">
          <cell r="A33">
            <v>1980</v>
          </cell>
          <cell r="B33" t="str">
            <v>Dave Greenwood</v>
          </cell>
          <cell r="D33" t="str">
            <v>CHI</v>
          </cell>
          <cell r="F33">
            <v>16.2</v>
          </cell>
          <cell r="H33">
            <v>2788</v>
          </cell>
        </row>
        <row r="34">
          <cell r="A34">
            <v>1980</v>
          </cell>
          <cell r="B34" t="str">
            <v>Reggie Theus</v>
          </cell>
          <cell r="D34" t="str">
            <v>CHI</v>
          </cell>
          <cell r="F34">
            <v>17</v>
          </cell>
          <cell r="H34">
            <v>3025.7999999999997</v>
          </cell>
        </row>
        <row r="35">
          <cell r="A35">
            <v>1980</v>
          </cell>
          <cell r="B35" t="str">
            <v>Ricky Sobers</v>
          </cell>
          <cell r="D35" t="str">
            <v>CHI</v>
          </cell>
          <cell r="F35">
            <v>12.5</v>
          </cell>
          <cell r="H35">
            <v>2673.2000000000003</v>
          </cell>
        </row>
        <row r="36">
          <cell r="A36">
            <v>1980</v>
          </cell>
          <cell r="B36" t="str">
            <v>Campy Russell</v>
          </cell>
          <cell r="D36" t="str">
            <v>CLE</v>
          </cell>
          <cell r="F36">
            <v>16.2</v>
          </cell>
          <cell r="H36">
            <v>1332.5</v>
          </cell>
        </row>
        <row r="37">
          <cell r="A37">
            <v>1980</v>
          </cell>
          <cell r="B37" t="str">
            <v>Earl Tatum</v>
          </cell>
          <cell r="D37" t="str">
            <v>CLE</v>
          </cell>
          <cell r="F37">
            <v>9.3000000000000007</v>
          </cell>
          <cell r="H37">
            <v>224.4</v>
          </cell>
        </row>
        <row r="38">
          <cell r="A38">
            <v>1980</v>
          </cell>
          <cell r="B38" t="str">
            <v>Mike Mitchell</v>
          </cell>
          <cell r="D38" t="str">
            <v>CLE</v>
          </cell>
          <cell r="F38">
            <v>19.100000000000001</v>
          </cell>
          <cell r="H38">
            <v>2804.4</v>
          </cell>
        </row>
        <row r="39">
          <cell r="A39">
            <v>1980</v>
          </cell>
          <cell r="B39" t="str">
            <v>Willie Smith</v>
          </cell>
          <cell r="D39" t="str">
            <v>CLE</v>
          </cell>
          <cell r="F39">
            <v>12.2</v>
          </cell>
          <cell r="H39">
            <v>1054</v>
          </cell>
        </row>
        <row r="40">
          <cell r="A40">
            <v>1980</v>
          </cell>
          <cell r="B40" t="str">
            <v>Walt Frazier</v>
          </cell>
          <cell r="D40" t="str">
            <v>CLE</v>
          </cell>
          <cell r="F40">
            <v>13.6</v>
          </cell>
          <cell r="H40">
            <v>27</v>
          </cell>
        </row>
        <row r="41">
          <cell r="A41">
            <v>1980</v>
          </cell>
          <cell r="B41" t="str">
            <v>Randy Smith</v>
          </cell>
          <cell r="D41" t="str">
            <v>CLE</v>
          </cell>
          <cell r="F41">
            <v>15.2</v>
          </cell>
          <cell r="H41">
            <v>2673.2000000000003</v>
          </cell>
        </row>
        <row r="42">
          <cell r="A42">
            <v>1980</v>
          </cell>
          <cell r="B42" t="str">
            <v>Dave Robisch</v>
          </cell>
          <cell r="D42" t="str">
            <v>CLE</v>
          </cell>
          <cell r="F42">
            <v>17.2</v>
          </cell>
          <cell r="H42">
            <v>2673.2000000000003</v>
          </cell>
        </row>
        <row r="43">
          <cell r="A43">
            <v>1980</v>
          </cell>
          <cell r="B43" t="str">
            <v>Austin Carr</v>
          </cell>
          <cell r="D43" t="str">
            <v>CLE</v>
          </cell>
          <cell r="F43">
            <v>14.3</v>
          </cell>
          <cell r="H43">
            <v>1593.8999999999999</v>
          </cell>
        </row>
        <row r="44">
          <cell r="A44">
            <v>1980</v>
          </cell>
          <cell r="B44" t="str">
            <v>Bill Willoughby</v>
          </cell>
          <cell r="D44" t="str">
            <v>CLE</v>
          </cell>
          <cell r="F44">
            <v>12.7</v>
          </cell>
          <cell r="H44">
            <v>1450.8000000000002</v>
          </cell>
        </row>
        <row r="45">
          <cell r="A45">
            <v>1980</v>
          </cell>
          <cell r="B45" t="str">
            <v>Foots Walker</v>
          </cell>
          <cell r="D45" t="str">
            <v>CLE</v>
          </cell>
          <cell r="F45">
            <v>15.3</v>
          </cell>
          <cell r="H45">
            <v>2424.4</v>
          </cell>
        </row>
        <row r="46">
          <cell r="A46">
            <v>1980</v>
          </cell>
          <cell r="B46" t="str">
            <v>John Lambert</v>
          </cell>
          <cell r="D46" t="str">
            <v>CLE</v>
          </cell>
          <cell r="F46">
            <v>10.4</v>
          </cell>
          <cell r="H46">
            <v>1324.6</v>
          </cell>
        </row>
        <row r="47">
          <cell r="A47">
            <v>1980</v>
          </cell>
          <cell r="B47" t="str">
            <v>Dan Issel*</v>
          </cell>
          <cell r="D47" t="str">
            <v>DEN</v>
          </cell>
          <cell r="F47">
            <v>22.2</v>
          </cell>
          <cell r="H47">
            <v>2935.6</v>
          </cell>
        </row>
        <row r="48">
          <cell r="A48">
            <v>1980</v>
          </cell>
          <cell r="B48" t="str">
            <v>Bob Wilkerson</v>
          </cell>
          <cell r="D48" t="str">
            <v>DEN</v>
          </cell>
          <cell r="F48">
            <v>10.9</v>
          </cell>
          <cell r="H48">
            <v>2377.5</v>
          </cell>
        </row>
        <row r="49">
          <cell r="A49">
            <v>1980</v>
          </cell>
          <cell r="B49" t="str">
            <v>David Thompson</v>
          </cell>
          <cell r="D49" t="str">
            <v>DEN</v>
          </cell>
          <cell r="F49">
            <v>19</v>
          </cell>
          <cell r="H49">
            <v>1240.2</v>
          </cell>
        </row>
        <row r="50">
          <cell r="A50">
            <v>1980</v>
          </cell>
          <cell r="B50" t="str">
            <v>Arvid Kramer</v>
          </cell>
          <cell r="D50" t="str">
            <v>DEN</v>
          </cell>
          <cell r="F50">
            <v>6.6</v>
          </cell>
          <cell r="H50">
            <v>44.8</v>
          </cell>
        </row>
        <row r="51">
          <cell r="A51">
            <v>1980</v>
          </cell>
          <cell r="B51" t="str">
            <v>Anthony Roberts</v>
          </cell>
          <cell r="D51" t="str">
            <v>DEN</v>
          </cell>
          <cell r="F51">
            <v>9.3000000000000007</v>
          </cell>
          <cell r="H51">
            <v>485.3</v>
          </cell>
        </row>
        <row r="52">
          <cell r="A52">
            <v>1980</v>
          </cell>
          <cell r="B52" t="str">
            <v>John Roche</v>
          </cell>
          <cell r="D52" t="str">
            <v>DEN</v>
          </cell>
          <cell r="F52">
            <v>13.9</v>
          </cell>
          <cell r="H52">
            <v>2287.7999999999997</v>
          </cell>
        </row>
        <row r="53">
          <cell r="A53">
            <v>1980</v>
          </cell>
          <cell r="B53" t="str">
            <v>Bo Ellis</v>
          </cell>
          <cell r="D53" t="str">
            <v>DEN</v>
          </cell>
          <cell r="F53">
            <v>12.1</v>
          </cell>
          <cell r="H53">
            <v>504</v>
          </cell>
        </row>
        <row r="54">
          <cell r="A54">
            <v>1980</v>
          </cell>
          <cell r="B54" t="str">
            <v>Gary Garland</v>
          </cell>
          <cell r="D54" t="str">
            <v>DEN</v>
          </cell>
          <cell r="F54">
            <v>10.199999999999999</v>
          </cell>
          <cell r="H54">
            <v>1107.5999999999999</v>
          </cell>
        </row>
        <row r="55">
          <cell r="A55">
            <v>1980</v>
          </cell>
          <cell r="B55" t="str">
            <v>Charlie Scott</v>
          </cell>
          <cell r="D55" t="str">
            <v>DEN</v>
          </cell>
          <cell r="F55">
            <v>7.4</v>
          </cell>
          <cell r="H55">
            <v>1863</v>
          </cell>
        </row>
        <row r="56">
          <cell r="A56">
            <v>1980</v>
          </cell>
          <cell r="B56" t="str">
            <v>Kim Hughes</v>
          </cell>
          <cell r="D56" t="str">
            <v>DEN</v>
          </cell>
          <cell r="F56">
            <v>11.5</v>
          </cell>
          <cell r="H56">
            <v>1211</v>
          </cell>
        </row>
        <row r="57">
          <cell r="A57">
            <v>1980</v>
          </cell>
          <cell r="B57" t="str">
            <v>Glen Gondrezick</v>
          </cell>
          <cell r="D57" t="str">
            <v>DEN</v>
          </cell>
          <cell r="F57">
            <v>16.7</v>
          </cell>
          <cell r="H57">
            <v>1020.7</v>
          </cell>
        </row>
        <row r="58">
          <cell r="A58">
            <v>1980</v>
          </cell>
          <cell r="B58" t="str">
            <v>Bob McAdoo</v>
          </cell>
          <cell r="D58" t="str">
            <v>DET</v>
          </cell>
          <cell r="F58">
            <v>16.3</v>
          </cell>
          <cell r="H58">
            <v>2099.6000000000004</v>
          </cell>
        </row>
        <row r="59">
          <cell r="A59">
            <v>1980</v>
          </cell>
          <cell r="B59" t="str">
            <v>Phil Hubbard</v>
          </cell>
          <cell r="D59" t="str">
            <v>DET</v>
          </cell>
          <cell r="F59">
            <v>13.7</v>
          </cell>
          <cell r="H59">
            <v>1190.4000000000001</v>
          </cell>
        </row>
        <row r="60">
          <cell r="A60">
            <v>1980</v>
          </cell>
          <cell r="B60" t="str">
            <v>Earl Evans</v>
          </cell>
          <cell r="D60" t="str">
            <v>DET</v>
          </cell>
          <cell r="F60">
            <v>10.3</v>
          </cell>
          <cell r="H60">
            <v>381.59999999999997</v>
          </cell>
        </row>
        <row r="61">
          <cell r="A61">
            <v>1980</v>
          </cell>
          <cell r="B61" t="str">
            <v>Terry Tyler</v>
          </cell>
          <cell r="D61" t="str">
            <v>DET</v>
          </cell>
          <cell r="F61">
            <v>14.2</v>
          </cell>
          <cell r="H61">
            <v>2673.2000000000003</v>
          </cell>
        </row>
        <row r="62">
          <cell r="A62">
            <v>1980</v>
          </cell>
          <cell r="B62" t="str">
            <v>Roy Hamilton</v>
          </cell>
          <cell r="D62" t="str">
            <v>DET</v>
          </cell>
          <cell r="F62">
            <v>9.1</v>
          </cell>
          <cell r="H62">
            <v>1116</v>
          </cell>
        </row>
        <row r="63">
          <cell r="A63">
            <v>1980</v>
          </cell>
          <cell r="B63" t="str">
            <v>John Long</v>
          </cell>
          <cell r="D63" t="str">
            <v>DET</v>
          </cell>
          <cell r="F63">
            <v>16.399999999999999</v>
          </cell>
          <cell r="H63">
            <v>2366.6999999999998</v>
          </cell>
        </row>
        <row r="64">
          <cell r="A64">
            <v>1980</v>
          </cell>
          <cell r="B64" t="str">
            <v>Terry Duerod</v>
          </cell>
          <cell r="D64" t="str">
            <v>DET</v>
          </cell>
          <cell r="F64">
            <v>11.7</v>
          </cell>
          <cell r="H64">
            <v>1333.3</v>
          </cell>
        </row>
        <row r="65">
          <cell r="A65">
            <v>1980</v>
          </cell>
          <cell r="B65" t="str">
            <v>Jackie Robinson</v>
          </cell>
          <cell r="D65" t="str">
            <v>DET</v>
          </cell>
          <cell r="F65">
            <v>17.100000000000001</v>
          </cell>
          <cell r="H65">
            <v>51.1</v>
          </cell>
        </row>
        <row r="66">
          <cell r="A66">
            <v>1980</v>
          </cell>
          <cell r="B66" t="str">
            <v>Leon Douglas</v>
          </cell>
          <cell r="D66" t="str">
            <v>DET</v>
          </cell>
          <cell r="F66">
            <v>11.4</v>
          </cell>
          <cell r="H66">
            <v>1785</v>
          </cell>
        </row>
        <row r="67">
          <cell r="A67">
            <v>1980</v>
          </cell>
          <cell r="B67" t="str">
            <v>Greg Kelser</v>
          </cell>
          <cell r="D67" t="str">
            <v>DET</v>
          </cell>
          <cell r="F67">
            <v>16.100000000000001</v>
          </cell>
          <cell r="H67">
            <v>1235</v>
          </cell>
        </row>
        <row r="68">
          <cell r="A68">
            <v>1980</v>
          </cell>
          <cell r="B68" t="str">
            <v>Raymond Townsend</v>
          </cell>
          <cell r="D68" t="str">
            <v>GSW</v>
          </cell>
          <cell r="F68">
            <v>9.6</v>
          </cell>
          <cell r="H68">
            <v>1162.5</v>
          </cell>
        </row>
        <row r="69">
          <cell r="A69">
            <v>1980</v>
          </cell>
          <cell r="B69" t="str">
            <v>John Coughran</v>
          </cell>
          <cell r="D69" t="str">
            <v>GSW</v>
          </cell>
          <cell r="F69">
            <v>6</v>
          </cell>
          <cell r="H69">
            <v>160.80000000000001</v>
          </cell>
        </row>
        <row r="70">
          <cell r="A70">
            <v>1980</v>
          </cell>
          <cell r="B70" t="str">
            <v>Sonny Parker</v>
          </cell>
          <cell r="D70" t="str">
            <v>GSW</v>
          </cell>
          <cell r="F70">
            <v>16.2</v>
          </cell>
          <cell r="H70">
            <v>2845.4</v>
          </cell>
        </row>
        <row r="71">
          <cell r="A71">
            <v>1980</v>
          </cell>
          <cell r="B71" t="str">
            <v>Wayne Cooper</v>
          </cell>
          <cell r="D71" t="str">
            <v>GSW</v>
          </cell>
          <cell r="F71">
            <v>14.8</v>
          </cell>
          <cell r="H71">
            <v>1777.5</v>
          </cell>
        </row>
        <row r="72">
          <cell r="A72">
            <v>1980</v>
          </cell>
          <cell r="B72" t="str">
            <v>Clifford Ray</v>
          </cell>
          <cell r="D72" t="str">
            <v>GSW</v>
          </cell>
          <cell r="F72">
            <v>11.3</v>
          </cell>
          <cell r="H72">
            <v>1684.8</v>
          </cell>
        </row>
        <row r="73">
          <cell r="A73">
            <v>1980</v>
          </cell>
          <cell r="B73" t="str">
            <v>Tom Abernethy</v>
          </cell>
          <cell r="D73" t="str">
            <v>GSW</v>
          </cell>
          <cell r="F73">
            <v>11</v>
          </cell>
          <cell r="H73">
            <v>1219.3999999999999</v>
          </cell>
        </row>
        <row r="74">
          <cell r="A74">
            <v>1980</v>
          </cell>
          <cell r="B74" t="str">
            <v>Bubba Wilson</v>
          </cell>
          <cell r="D74" t="str">
            <v>GSW</v>
          </cell>
          <cell r="F74">
            <v>2.1</v>
          </cell>
          <cell r="H74">
            <v>142.4</v>
          </cell>
        </row>
        <row r="75">
          <cell r="A75">
            <v>1980</v>
          </cell>
          <cell r="B75" t="str">
            <v>Jo Jo English</v>
          </cell>
          <cell r="D75" t="str">
            <v>GSW</v>
          </cell>
          <cell r="F75">
            <v>11.2</v>
          </cell>
          <cell r="H75">
            <v>2051.4</v>
          </cell>
        </row>
        <row r="76">
          <cell r="A76">
            <v>1980</v>
          </cell>
          <cell r="B76" t="str">
            <v>Cheese Johnson</v>
          </cell>
          <cell r="D76" t="str">
            <v>GSW</v>
          </cell>
          <cell r="F76">
            <v>9.4</v>
          </cell>
          <cell r="H76">
            <v>53.1</v>
          </cell>
        </row>
        <row r="77">
          <cell r="A77">
            <v>1980</v>
          </cell>
          <cell r="B77" t="str">
            <v>Darnell Hillman</v>
          </cell>
          <cell r="D77" t="str">
            <v>GSW</v>
          </cell>
          <cell r="F77">
            <v>8.6999999999999993</v>
          </cell>
          <cell r="H77">
            <v>705.6</v>
          </cell>
        </row>
        <row r="78">
          <cell r="A78">
            <v>1980</v>
          </cell>
          <cell r="B78" t="str">
            <v>John Lucas</v>
          </cell>
          <cell r="D78" t="str">
            <v>GSW</v>
          </cell>
          <cell r="F78">
            <v>15.3</v>
          </cell>
          <cell r="H78">
            <v>2760</v>
          </cell>
        </row>
        <row r="79">
          <cell r="A79">
            <v>1980</v>
          </cell>
          <cell r="B79" t="str">
            <v>Phil Smith</v>
          </cell>
          <cell r="D79" t="str">
            <v>GSW</v>
          </cell>
          <cell r="F79">
            <v>14.6</v>
          </cell>
          <cell r="H79">
            <v>1550.3999999999999</v>
          </cell>
        </row>
        <row r="80">
          <cell r="A80">
            <v>1980</v>
          </cell>
          <cell r="B80" t="str">
            <v>Purvis Short</v>
          </cell>
          <cell r="D80" t="str">
            <v>GSW</v>
          </cell>
          <cell r="F80">
            <v>19.100000000000001</v>
          </cell>
          <cell r="H80">
            <v>1636.8</v>
          </cell>
        </row>
        <row r="81">
          <cell r="A81">
            <v>1980</v>
          </cell>
          <cell r="B81" t="str">
            <v>Robert Parish</v>
          </cell>
          <cell r="D81" t="str">
            <v>GSW</v>
          </cell>
          <cell r="F81">
            <v>20</v>
          </cell>
          <cell r="H81">
            <v>2116.7999999999997</v>
          </cell>
        </row>
        <row r="82">
          <cell r="A82">
            <v>1980</v>
          </cell>
          <cell r="B82" t="str">
            <v>Alonzo Bradley</v>
          </cell>
          <cell r="D82" t="str">
            <v>HOU</v>
          </cell>
          <cell r="F82">
            <v>4.0999999999999996</v>
          </cell>
          <cell r="H82">
            <v>96.800000000000011</v>
          </cell>
        </row>
        <row r="83">
          <cell r="A83">
            <v>1980</v>
          </cell>
          <cell r="B83" t="str">
            <v>Moses Malone</v>
          </cell>
          <cell r="D83" t="str">
            <v>HOU</v>
          </cell>
          <cell r="F83">
            <v>24.1</v>
          </cell>
          <cell r="H83">
            <v>3140.6</v>
          </cell>
        </row>
        <row r="84">
          <cell r="A84">
            <v>1980</v>
          </cell>
          <cell r="B84" t="str">
            <v>Rudy Tomjanovich</v>
          </cell>
          <cell r="D84" t="str">
            <v>HOU</v>
          </cell>
          <cell r="F84">
            <v>14.2</v>
          </cell>
          <cell r="H84">
            <v>1835.2</v>
          </cell>
        </row>
        <row r="85">
          <cell r="A85">
            <v>1980</v>
          </cell>
          <cell r="B85" t="str">
            <v>Paul Mokeski</v>
          </cell>
          <cell r="D85" t="str">
            <v>HOU</v>
          </cell>
          <cell r="F85">
            <v>4.4000000000000004</v>
          </cell>
          <cell r="H85">
            <v>112.80000000000001</v>
          </cell>
        </row>
        <row r="86">
          <cell r="A86">
            <v>1980</v>
          </cell>
          <cell r="B86" t="str">
            <v>Tom Henderson</v>
          </cell>
          <cell r="D86" t="str">
            <v>HOU</v>
          </cell>
          <cell r="F86">
            <v>9.6999999999999993</v>
          </cell>
          <cell r="H86">
            <v>1551</v>
          </cell>
        </row>
        <row r="87">
          <cell r="A87">
            <v>1980</v>
          </cell>
          <cell r="B87" t="str">
            <v>Rick Barry</v>
          </cell>
          <cell r="D87" t="str">
            <v>HOU</v>
          </cell>
          <cell r="F87">
            <v>14.8</v>
          </cell>
          <cell r="H87">
            <v>1814.3999999999999</v>
          </cell>
        </row>
        <row r="88">
          <cell r="A88">
            <v>1980</v>
          </cell>
          <cell r="B88" t="str">
            <v>Allen Leavell</v>
          </cell>
          <cell r="D88" t="str">
            <v>HOU</v>
          </cell>
          <cell r="F88">
            <v>15.1</v>
          </cell>
          <cell r="H88">
            <v>2125.2000000000003</v>
          </cell>
        </row>
        <row r="89">
          <cell r="A89">
            <v>1980</v>
          </cell>
          <cell r="B89" t="str">
            <v>Rudy White</v>
          </cell>
          <cell r="D89" t="str">
            <v>HOU</v>
          </cell>
          <cell r="F89">
            <v>9.6</v>
          </cell>
          <cell r="H89">
            <v>106.2</v>
          </cell>
        </row>
        <row r="90">
          <cell r="A90">
            <v>1980</v>
          </cell>
          <cell r="B90" t="str">
            <v>Robert Reid</v>
          </cell>
          <cell r="D90" t="str">
            <v>HOU</v>
          </cell>
          <cell r="F90">
            <v>15.3</v>
          </cell>
          <cell r="H90">
            <v>2302.8000000000002</v>
          </cell>
        </row>
        <row r="91">
          <cell r="A91">
            <v>1980</v>
          </cell>
          <cell r="B91" t="str">
            <v>Calvin Murphy</v>
          </cell>
          <cell r="D91" t="str">
            <v>HOU</v>
          </cell>
          <cell r="F91">
            <v>16.8</v>
          </cell>
          <cell r="H91">
            <v>2675.2000000000003</v>
          </cell>
        </row>
        <row r="92">
          <cell r="A92">
            <v>1980</v>
          </cell>
          <cell r="B92" t="str">
            <v>Major Jones</v>
          </cell>
          <cell r="D92" t="str">
            <v>HOU</v>
          </cell>
          <cell r="F92">
            <v>10.3</v>
          </cell>
          <cell r="H92">
            <v>1541.6000000000001</v>
          </cell>
        </row>
        <row r="93">
          <cell r="A93">
            <v>1980</v>
          </cell>
          <cell r="B93" t="str">
            <v>Mike Dunleavy</v>
          </cell>
          <cell r="D93" t="str">
            <v>HOU</v>
          </cell>
          <cell r="F93">
            <v>12.9</v>
          </cell>
          <cell r="H93">
            <v>1035.3</v>
          </cell>
        </row>
        <row r="94">
          <cell r="A94">
            <v>1980</v>
          </cell>
          <cell r="B94" t="str">
            <v>Tony Zeno</v>
          </cell>
          <cell r="D94" t="str">
            <v>IND</v>
          </cell>
          <cell r="F94">
            <v>0.2</v>
          </cell>
          <cell r="H94">
            <v>59.2</v>
          </cell>
        </row>
        <row r="95">
          <cell r="A95">
            <v>1980</v>
          </cell>
          <cell r="B95" t="str">
            <v>John Kuester</v>
          </cell>
          <cell r="D95" t="str">
            <v>IND</v>
          </cell>
          <cell r="F95">
            <v>11.1</v>
          </cell>
          <cell r="H95">
            <v>100.80000000000001</v>
          </cell>
        </row>
        <row r="96">
          <cell r="A96">
            <v>1980</v>
          </cell>
          <cell r="B96" t="str">
            <v>Clemon Johnson</v>
          </cell>
          <cell r="D96" t="str">
            <v>IND</v>
          </cell>
          <cell r="F96">
            <v>13.9</v>
          </cell>
          <cell r="H96">
            <v>1540.5</v>
          </cell>
        </row>
        <row r="97">
          <cell r="A97">
            <v>1980</v>
          </cell>
          <cell r="B97" t="str">
            <v>James Edwards</v>
          </cell>
          <cell r="D97" t="str">
            <v>IND</v>
          </cell>
          <cell r="F97">
            <v>17.600000000000001</v>
          </cell>
          <cell r="H97">
            <v>2312.4</v>
          </cell>
        </row>
        <row r="98">
          <cell r="A98">
            <v>1980</v>
          </cell>
          <cell r="B98" t="str">
            <v>Joe Hassett</v>
          </cell>
          <cell r="D98" t="str">
            <v>IND</v>
          </cell>
          <cell r="F98">
            <v>13</v>
          </cell>
          <cell r="H98">
            <v>1132.2</v>
          </cell>
        </row>
        <row r="99">
          <cell r="A99">
            <v>1980</v>
          </cell>
          <cell r="B99" t="str">
            <v>Corky Calhoun</v>
          </cell>
          <cell r="D99" t="str">
            <v>IND</v>
          </cell>
          <cell r="F99">
            <v>10.6</v>
          </cell>
          <cell r="H99">
            <v>30.099999999999998</v>
          </cell>
        </row>
        <row r="100">
          <cell r="A100">
            <v>1980</v>
          </cell>
          <cell r="B100" t="str">
            <v>Mickey Johnson</v>
          </cell>
          <cell r="D100" t="str">
            <v>IND</v>
          </cell>
          <cell r="F100">
            <v>20.3</v>
          </cell>
          <cell r="H100">
            <v>2648.6</v>
          </cell>
        </row>
        <row r="101">
          <cell r="A101">
            <v>1980</v>
          </cell>
          <cell r="B101" t="str">
            <v>Dudley Bradley</v>
          </cell>
          <cell r="D101" t="str">
            <v>IND</v>
          </cell>
          <cell r="F101">
            <v>13.5</v>
          </cell>
          <cell r="H101">
            <v>2025.3999999999999</v>
          </cell>
        </row>
        <row r="102">
          <cell r="A102">
            <v>1980</v>
          </cell>
          <cell r="B102" t="str">
            <v>Billy Knight</v>
          </cell>
          <cell r="D102" t="str">
            <v>IND</v>
          </cell>
          <cell r="F102">
            <v>18</v>
          </cell>
          <cell r="H102">
            <v>1912.5</v>
          </cell>
        </row>
        <row r="103">
          <cell r="A103">
            <v>1980</v>
          </cell>
          <cell r="B103" t="str">
            <v>Ron Carter</v>
          </cell>
          <cell r="D103" t="str">
            <v>IND</v>
          </cell>
          <cell r="F103">
            <v>4.2</v>
          </cell>
          <cell r="H103">
            <v>117</v>
          </cell>
        </row>
        <row r="104">
          <cell r="A104">
            <v>1980</v>
          </cell>
          <cell r="B104" t="str">
            <v>Johnny Davis</v>
          </cell>
          <cell r="D104" t="str">
            <v>IND</v>
          </cell>
          <cell r="F104">
            <v>13.6</v>
          </cell>
          <cell r="H104">
            <v>2911</v>
          </cell>
        </row>
        <row r="105">
          <cell r="A105">
            <v>1980</v>
          </cell>
          <cell r="B105" t="str">
            <v>Mike Bantom</v>
          </cell>
          <cell r="D105" t="str">
            <v>IND</v>
          </cell>
          <cell r="F105">
            <v>13.7</v>
          </cell>
          <cell r="H105">
            <v>2333.1</v>
          </cell>
        </row>
        <row r="106">
          <cell r="A106">
            <v>1980</v>
          </cell>
          <cell r="B106" t="str">
            <v>Len Elmore</v>
          </cell>
          <cell r="D106" t="str">
            <v>KCK</v>
          </cell>
          <cell r="F106">
            <v>10.6</v>
          </cell>
          <cell r="H106">
            <v>916.40000000000009</v>
          </cell>
        </row>
        <row r="107">
          <cell r="A107">
            <v>1980</v>
          </cell>
          <cell r="B107" t="str">
            <v>Reggie King</v>
          </cell>
          <cell r="D107" t="str">
            <v>KCK</v>
          </cell>
          <cell r="F107">
            <v>13.5</v>
          </cell>
          <cell r="H107">
            <v>2050</v>
          </cell>
        </row>
        <row r="108">
          <cell r="A108">
            <v>1980</v>
          </cell>
          <cell r="B108" t="str">
            <v>Bill Robinzine</v>
          </cell>
          <cell r="D108" t="str">
            <v>KCK</v>
          </cell>
          <cell r="F108">
            <v>15.3</v>
          </cell>
          <cell r="H108">
            <v>1919.7</v>
          </cell>
        </row>
        <row r="109">
          <cell r="A109">
            <v>1980</v>
          </cell>
          <cell r="B109" t="str">
            <v>Billy McKinney</v>
          </cell>
          <cell r="D109" t="str">
            <v>KCK</v>
          </cell>
          <cell r="F109">
            <v>13.4</v>
          </cell>
          <cell r="H109">
            <v>1330</v>
          </cell>
        </row>
        <row r="110">
          <cell r="A110">
            <v>1980</v>
          </cell>
          <cell r="B110" t="str">
            <v>Scott Wedman</v>
          </cell>
          <cell r="D110" t="str">
            <v>KCK</v>
          </cell>
          <cell r="F110">
            <v>16.899999999999999</v>
          </cell>
          <cell r="H110">
            <v>2346</v>
          </cell>
        </row>
        <row r="111">
          <cell r="A111">
            <v>1980</v>
          </cell>
          <cell r="B111" t="str">
            <v>Ernie Grunfeld</v>
          </cell>
          <cell r="D111" t="str">
            <v>KCK</v>
          </cell>
          <cell r="F111">
            <v>10.9</v>
          </cell>
          <cell r="H111">
            <v>1400</v>
          </cell>
        </row>
        <row r="112">
          <cell r="A112">
            <v>1980</v>
          </cell>
          <cell r="B112" t="str">
            <v>Otis Birdsong</v>
          </cell>
          <cell r="D112" t="str">
            <v>KCK</v>
          </cell>
          <cell r="F112">
            <v>18.5</v>
          </cell>
          <cell r="H112">
            <v>2886.4</v>
          </cell>
        </row>
        <row r="113">
          <cell r="A113">
            <v>1980</v>
          </cell>
          <cell r="B113" t="str">
            <v>Tom Burleson</v>
          </cell>
          <cell r="D113" t="str">
            <v>KCK</v>
          </cell>
          <cell r="F113">
            <v>7.8</v>
          </cell>
          <cell r="H113">
            <v>273.8</v>
          </cell>
        </row>
        <row r="114">
          <cell r="A114">
            <v>1980</v>
          </cell>
          <cell r="B114" t="str">
            <v>Gus Gerard</v>
          </cell>
          <cell r="D114" t="str">
            <v>KCK</v>
          </cell>
          <cell r="F114">
            <v>14.1</v>
          </cell>
          <cell r="H114">
            <v>868.7</v>
          </cell>
        </row>
        <row r="115">
          <cell r="A115">
            <v>1980</v>
          </cell>
          <cell r="B115" t="str">
            <v>Terry Crosby</v>
          </cell>
          <cell r="D115" t="str">
            <v>KCK</v>
          </cell>
          <cell r="F115">
            <v>3.5</v>
          </cell>
          <cell r="H115">
            <v>28</v>
          </cell>
        </row>
        <row r="116">
          <cell r="A116">
            <v>1980</v>
          </cell>
          <cell r="B116" t="str">
            <v>Sam Lacey</v>
          </cell>
          <cell r="D116" t="str">
            <v>KCK</v>
          </cell>
          <cell r="F116">
            <v>14.9</v>
          </cell>
          <cell r="H116">
            <v>2413.8000000000002</v>
          </cell>
        </row>
        <row r="117">
          <cell r="A117">
            <v>1980</v>
          </cell>
          <cell r="B117" t="str">
            <v>Mike Green</v>
          </cell>
          <cell r="D117" t="str">
            <v>KCK</v>
          </cell>
          <cell r="F117">
            <v>10.6</v>
          </cell>
          <cell r="H117">
            <v>459.9</v>
          </cell>
        </row>
        <row r="118">
          <cell r="A118">
            <v>1980</v>
          </cell>
          <cell r="B118" t="str">
            <v>Marlon Redmond</v>
          </cell>
          <cell r="D118" t="str">
            <v>KCK</v>
          </cell>
          <cell r="F118">
            <v>12</v>
          </cell>
          <cell r="H118">
            <v>297.60000000000002</v>
          </cell>
        </row>
        <row r="119">
          <cell r="A119">
            <v>1980</v>
          </cell>
          <cell r="B119" t="str">
            <v>Phil Ford</v>
          </cell>
          <cell r="D119" t="str">
            <v>KCK</v>
          </cell>
          <cell r="F119">
            <v>16.5</v>
          </cell>
          <cell r="H119">
            <v>2624</v>
          </cell>
        </row>
        <row r="120">
          <cell r="A120">
            <v>1980</v>
          </cell>
          <cell r="B120" t="str">
            <v>Kareem Abdul-Jabbar</v>
          </cell>
          <cell r="D120" t="str">
            <v>LAL</v>
          </cell>
          <cell r="F120">
            <v>25.3</v>
          </cell>
          <cell r="H120">
            <v>3140.6</v>
          </cell>
        </row>
        <row r="121">
          <cell r="A121">
            <v>1980</v>
          </cell>
          <cell r="B121" t="str">
            <v>Magic Johnson</v>
          </cell>
          <cell r="D121" t="str">
            <v>LAL</v>
          </cell>
          <cell r="F121">
            <v>20.6</v>
          </cell>
          <cell r="H121">
            <v>2795.1</v>
          </cell>
        </row>
        <row r="122">
          <cell r="A122">
            <v>1980</v>
          </cell>
          <cell r="B122" t="str">
            <v>Jim Chones</v>
          </cell>
          <cell r="D122" t="str">
            <v>LAL</v>
          </cell>
          <cell r="F122">
            <v>11.3</v>
          </cell>
          <cell r="H122">
            <v>2394.4</v>
          </cell>
        </row>
        <row r="123">
          <cell r="A123">
            <v>1980</v>
          </cell>
          <cell r="B123" t="str">
            <v>Michael Cooper</v>
          </cell>
          <cell r="D123" t="str">
            <v>LAL</v>
          </cell>
          <cell r="F123">
            <v>12.5</v>
          </cell>
          <cell r="H123">
            <v>1976.2</v>
          </cell>
        </row>
        <row r="124">
          <cell r="A124">
            <v>1980</v>
          </cell>
          <cell r="B124" t="str">
            <v>Jamaal Wilkes</v>
          </cell>
          <cell r="D124" t="str">
            <v>LAL</v>
          </cell>
          <cell r="F124">
            <v>17.600000000000001</v>
          </cell>
          <cell r="H124">
            <v>3107.7999999999997</v>
          </cell>
        </row>
        <row r="125">
          <cell r="A125">
            <v>1980</v>
          </cell>
          <cell r="B125" t="str">
            <v>Norm Nixon</v>
          </cell>
          <cell r="D125" t="str">
            <v>LAL</v>
          </cell>
          <cell r="F125">
            <v>14.9</v>
          </cell>
          <cell r="H125">
            <v>3222.6</v>
          </cell>
        </row>
        <row r="126">
          <cell r="A126">
            <v>1980</v>
          </cell>
          <cell r="B126" t="str">
            <v>Spencer Haywood</v>
          </cell>
          <cell r="D126" t="str">
            <v>LAL</v>
          </cell>
          <cell r="F126">
            <v>13.9</v>
          </cell>
          <cell r="H126">
            <v>1542.8</v>
          </cell>
        </row>
        <row r="127">
          <cell r="A127">
            <v>1980</v>
          </cell>
          <cell r="B127" t="str">
            <v>Brad Holland</v>
          </cell>
          <cell r="D127" t="str">
            <v>LAL</v>
          </cell>
          <cell r="F127">
            <v>14.3</v>
          </cell>
          <cell r="H127">
            <v>197.6</v>
          </cell>
        </row>
        <row r="128">
          <cell r="A128">
            <v>1980</v>
          </cell>
          <cell r="B128" t="str">
            <v>Marty Byrnes</v>
          </cell>
          <cell r="D128" t="str">
            <v>LAL</v>
          </cell>
          <cell r="F128">
            <v>6.3</v>
          </cell>
          <cell r="H128">
            <v>195.2</v>
          </cell>
        </row>
        <row r="129">
          <cell r="A129">
            <v>1980</v>
          </cell>
          <cell r="B129" t="str">
            <v>Quinn Buckner</v>
          </cell>
          <cell r="D129" t="str">
            <v>MIL</v>
          </cell>
          <cell r="F129">
            <v>16.5</v>
          </cell>
          <cell r="H129">
            <v>1688.3999999999999</v>
          </cell>
        </row>
        <row r="130">
          <cell r="A130">
            <v>1980</v>
          </cell>
          <cell r="B130" t="str">
            <v>Richard Washington</v>
          </cell>
          <cell r="D130" t="str">
            <v>MIL</v>
          </cell>
          <cell r="F130">
            <v>12.3</v>
          </cell>
          <cell r="H130">
            <v>1095</v>
          </cell>
        </row>
        <row r="131">
          <cell r="A131">
            <v>1980</v>
          </cell>
          <cell r="B131" t="str">
            <v>Lloyd Walton</v>
          </cell>
          <cell r="D131" t="str">
            <v>MIL</v>
          </cell>
          <cell r="F131">
            <v>9.6</v>
          </cell>
          <cell r="H131">
            <v>1246.3999999999999</v>
          </cell>
        </row>
        <row r="132">
          <cell r="A132">
            <v>1980</v>
          </cell>
          <cell r="B132" t="str">
            <v>Marques Johnson</v>
          </cell>
          <cell r="D132" t="str">
            <v>MIL</v>
          </cell>
          <cell r="F132">
            <v>22</v>
          </cell>
          <cell r="H132">
            <v>2687.2999999999997</v>
          </cell>
        </row>
        <row r="133">
          <cell r="A133">
            <v>1980</v>
          </cell>
          <cell r="B133" t="str">
            <v>Brian Winters</v>
          </cell>
          <cell r="D133" t="str">
            <v>MIL</v>
          </cell>
          <cell r="F133">
            <v>14.8</v>
          </cell>
          <cell r="H133">
            <v>2624</v>
          </cell>
        </row>
        <row r="134">
          <cell r="A134">
            <v>1980</v>
          </cell>
          <cell r="B134" t="str">
            <v>Sidney Moncrief</v>
          </cell>
          <cell r="D134" t="str">
            <v>MIL</v>
          </cell>
          <cell r="F134">
            <v>15.9</v>
          </cell>
          <cell r="H134">
            <v>1555.3999999999999</v>
          </cell>
        </row>
        <row r="135">
          <cell r="A135">
            <v>1980</v>
          </cell>
          <cell r="B135" t="str">
            <v>Junior Bridgeman</v>
          </cell>
          <cell r="D135" t="str">
            <v>MIL</v>
          </cell>
          <cell r="F135">
            <v>17.100000000000001</v>
          </cell>
          <cell r="H135">
            <v>2316.6</v>
          </cell>
        </row>
        <row r="136">
          <cell r="A136">
            <v>1980</v>
          </cell>
          <cell r="B136" t="str">
            <v>Dave Meyers</v>
          </cell>
          <cell r="D136" t="str">
            <v>MIL</v>
          </cell>
          <cell r="F136">
            <v>13.3</v>
          </cell>
          <cell r="H136">
            <v>2204.1</v>
          </cell>
        </row>
        <row r="137">
          <cell r="A137">
            <v>1980</v>
          </cell>
          <cell r="B137" t="str">
            <v>Pat Cummings</v>
          </cell>
          <cell r="D137" t="str">
            <v>MIL</v>
          </cell>
          <cell r="F137">
            <v>15.3</v>
          </cell>
          <cell r="H137">
            <v>901.69999999999993</v>
          </cell>
        </row>
        <row r="138">
          <cell r="A138">
            <v>1980</v>
          </cell>
          <cell r="B138" t="str">
            <v>Harvey Catchings</v>
          </cell>
          <cell r="D138" t="str">
            <v>MIL</v>
          </cell>
          <cell r="F138">
            <v>10.9</v>
          </cell>
          <cell r="H138">
            <v>1368</v>
          </cell>
        </row>
        <row r="139">
          <cell r="A139">
            <v>1980</v>
          </cell>
          <cell r="B139" t="str">
            <v>Mike Newlin</v>
          </cell>
          <cell r="D139" t="str">
            <v>NJN</v>
          </cell>
          <cell r="F139">
            <v>17.7</v>
          </cell>
          <cell r="H139">
            <v>2511.6000000000004</v>
          </cell>
        </row>
        <row r="140">
          <cell r="A140">
            <v>1980</v>
          </cell>
          <cell r="B140" t="str">
            <v>Winford Boynes</v>
          </cell>
          <cell r="D140" t="str">
            <v>NJN</v>
          </cell>
          <cell r="F140">
            <v>13.1</v>
          </cell>
          <cell r="H140">
            <v>1100.8</v>
          </cell>
        </row>
        <row r="141">
          <cell r="A141">
            <v>1980</v>
          </cell>
          <cell r="B141" t="str">
            <v>Jan Van</v>
          </cell>
          <cell r="D141" t="str">
            <v>NJN</v>
          </cell>
          <cell r="F141">
            <v>9.5</v>
          </cell>
          <cell r="H141">
            <v>2402.6</v>
          </cell>
        </row>
        <row r="142">
          <cell r="A142">
            <v>1980</v>
          </cell>
          <cell r="B142" t="str">
            <v>George Johnson</v>
          </cell>
          <cell r="D142" t="str">
            <v>NJN</v>
          </cell>
          <cell r="F142">
            <v>11.8</v>
          </cell>
          <cell r="H142">
            <v>2122.1999999999998</v>
          </cell>
        </row>
        <row r="143">
          <cell r="A143">
            <v>1980</v>
          </cell>
          <cell r="B143" t="str">
            <v>Ralph Simpson</v>
          </cell>
          <cell r="D143" t="str">
            <v>NJN</v>
          </cell>
          <cell r="F143">
            <v>12.6</v>
          </cell>
          <cell r="H143">
            <v>80.8</v>
          </cell>
        </row>
        <row r="144">
          <cell r="A144">
            <v>1980</v>
          </cell>
          <cell r="B144" t="str">
            <v>Cliff Robinson</v>
          </cell>
          <cell r="D144" t="str">
            <v>NJN</v>
          </cell>
          <cell r="F144">
            <v>17</v>
          </cell>
          <cell r="H144">
            <v>1659</v>
          </cell>
        </row>
        <row r="145">
          <cell r="A145">
            <v>1980</v>
          </cell>
          <cell r="B145" t="str">
            <v>Phil Jackson*</v>
          </cell>
          <cell r="D145" t="str">
            <v>NJN</v>
          </cell>
          <cell r="F145">
            <v>10.7</v>
          </cell>
          <cell r="H145">
            <v>193.6</v>
          </cell>
        </row>
        <row r="146">
          <cell r="A146">
            <v>1980</v>
          </cell>
          <cell r="B146" t="str">
            <v>Bob Elliott</v>
          </cell>
          <cell r="D146" t="str">
            <v>NJN</v>
          </cell>
          <cell r="F146">
            <v>11.6</v>
          </cell>
          <cell r="H146">
            <v>723.6</v>
          </cell>
        </row>
        <row r="147">
          <cell r="A147">
            <v>1980</v>
          </cell>
          <cell r="B147" t="str">
            <v>Eddie Jordan</v>
          </cell>
          <cell r="D147" t="str">
            <v>NJN</v>
          </cell>
          <cell r="F147">
            <v>14.4</v>
          </cell>
          <cell r="H147">
            <v>2656.7999999999997</v>
          </cell>
        </row>
        <row r="148">
          <cell r="A148">
            <v>1980</v>
          </cell>
          <cell r="B148" t="str">
            <v>Marvin Webster</v>
          </cell>
          <cell r="D148" t="str">
            <v>NYK</v>
          </cell>
          <cell r="F148">
            <v>9.1999999999999993</v>
          </cell>
          <cell r="H148">
            <v>298</v>
          </cell>
        </row>
        <row r="149">
          <cell r="A149">
            <v>1980</v>
          </cell>
          <cell r="B149" t="str">
            <v>Larry Demic</v>
          </cell>
          <cell r="D149" t="str">
            <v>NYK</v>
          </cell>
          <cell r="F149">
            <v>7.4</v>
          </cell>
          <cell r="H149">
            <v>1869.6000000000001</v>
          </cell>
        </row>
        <row r="150">
          <cell r="A150">
            <v>1980</v>
          </cell>
          <cell r="B150" t="str">
            <v>Bill Cartwright</v>
          </cell>
          <cell r="D150" t="str">
            <v>NYK</v>
          </cell>
          <cell r="F150">
            <v>17.899999999999999</v>
          </cell>
          <cell r="H150">
            <v>3148.7999999999997</v>
          </cell>
        </row>
        <row r="151">
          <cell r="A151">
            <v>1980</v>
          </cell>
          <cell r="B151" t="str">
            <v>Mike Glenn</v>
          </cell>
          <cell r="D151" t="str">
            <v>NYK</v>
          </cell>
          <cell r="F151">
            <v>16.600000000000001</v>
          </cell>
          <cell r="H151">
            <v>802.5</v>
          </cell>
        </row>
        <row r="152">
          <cell r="A152">
            <v>1980</v>
          </cell>
          <cell r="B152" t="str">
            <v>Hollis Copeland</v>
          </cell>
          <cell r="D152" t="str">
            <v>NYK</v>
          </cell>
          <cell r="F152">
            <v>11</v>
          </cell>
          <cell r="H152">
            <v>1140</v>
          </cell>
        </row>
        <row r="153">
          <cell r="A153">
            <v>1980</v>
          </cell>
          <cell r="B153" t="str">
            <v>Micheal Ray</v>
          </cell>
          <cell r="D153" t="str">
            <v>NYK</v>
          </cell>
          <cell r="F153">
            <v>17.8</v>
          </cell>
          <cell r="H153">
            <v>3058.6</v>
          </cell>
        </row>
        <row r="154">
          <cell r="A154">
            <v>1980</v>
          </cell>
          <cell r="B154" t="str">
            <v>Toby Knight</v>
          </cell>
          <cell r="D154" t="str">
            <v>NYK</v>
          </cell>
          <cell r="F154">
            <v>16.399999999999999</v>
          </cell>
          <cell r="H154">
            <v>2948.4</v>
          </cell>
        </row>
        <row r="155">
          <cell r="A155">
            <v>1980</v>
          </cell>
          <cell r="B155" t="str">
            <v>Joe Meriweather</v>
          </cell>
          <cell r="D155" t="str">
            <v>NYK</v>
          </cell>
          <cell r="F155">
            <v>12.2</v>
          </cell>
          <cell r="H155">
            <v>1566.5</v>
          </cell>
        </row>
        <row r="156">
          <cell r="A156">
            <v>1980</v>
          </cell>
          <cell r="B156" t="str">
            <v>Geoff Huston</v>
          </cell>
          <cell r="D156" t="str">
            <v>NYK</v>
          </cell>
          <cell r="F156">
            <v>7</v>
          </cell>
          <cell r="H156">
            <v>923</v>
          </cell>
        </row>
        <row r="157">
          <cell r="A157">
            <v>1980</v>
          </cell>
          <cell r="B157" t="str">
            <v>Ray Williams</v>
          </cell>
          <cell r="D157" t="str">
            <v>NYK</v>
          </cell>
          <cell r="F157">
            <v>21.6</v>
          </cell>
          <cell r="H157">
            <v>2583</v>
          </cell>
        </row>
        <row r="158">
          <cell r="A158">
            <v>1980</v>
          </cell>
          <cell r="B158" t="str">
            <v>Sly Williams</v>
          </cell>
          <cell r="D158" t="str">
            <v>NYK</v>
          </cell>
          <cell r="F158">
            <v>10.7</v>
          </cell>
          <cell r="H158">
            <v>558.6</v>
          </cell>
        </row>
        <row r="159">
          <cell r="A159">
            <v>1980</v>
          </cell>
          <cell r="B159" t="str">
            <v>Earl Monroe</v>
          </cell>
          <cell r="D159" t="str">
            <v>NYK</v>
          </cell>
          <cell r="F159">
            <v>15.3</v>
          </cell>
          <cell r="H159">
            <v>632.4</v>
          </cell>
        </row>
        <row r="160">
          <cell r="A160">
            <v>1980</v>
          </cell>
          <cell r="B160" t="str">
            <v>Jim Spanarkel</v>
          </cell>
          <cell r="D160" t="str">
            <v>PHI</v>
          </cell>
          <cell r="F160">
            <v>10.7</v>
          </cell>
          <cell r="H160">
            <v>444</v>
          </cell>
        </row>
        <row r="161">
          <cell r="A161">
            <v>1980</v>
          </cell>
          <cell r="B161" t="str">
            <v>Darryl Dawkins</v>
          </cell>
          <cell r="D161" t="str">
            <v>PHI</v>
          </cell>
          <cell r="F161">
            <v>14.6</v>
          </cell>
          <cell r="H161">
            <v>2544</v>
          </cell>
        </row>
        <row r="162">
          <cell r="A162">
            <v>1980</v>
          </cell>
          <cell r="B162" t="str">
            <v>Clint Richardson</v>
          </cell>
          <cell r="D162" t="str">
            <v>PHI</v>
          </cell>
          <cell r="F162">
            <v>9.9</v>
          </cell>
          <cell r="H162">
            <v>988</v>
          </cell>
        </row>
        <row r="163">
          <cell r="A163">
            <v>1980</v>
          </cell>
          <cell r="B163" t="str">
            <v>Henry Bibby</v>
          </cell>
          <cell r="D163" t="str">
            <v>PHI</v>
          </cell>
          <cell r="F163">
            <v>11.1</v>
          </cell>
          <cell r="H163">
            <v>2033.6000000000001</v>
          </cell>
        </row>
        <row r="164">
          <cell r="A164">
            <v>1980</v>
          </cell>
          <cell r="B164" t="str">
            <v>Caldwell Jones</v>
          </cell>
          <cell r="D164" t="str">
            <v>PHI</v>
          </cell>
          <cell r="F164">
            <v>9.6999999999999993</v>
          </cell>
          <cell r="H164">
            <v>2768</v>
          </cell>
        </row>
        <row r="165">
          <cell r="A165">
            <v>1980</v>
          </cell>
          <cell r="B165" t="str">
            <v>Bobby Jones</v>
          </cell>
          <cell r="D165" t="str">
            <v>PHI</v>
          </cell>
          <cell r="F165">
            <v>18.5</v>
          </cell>
          <cell r="H165">
            <v>2122.1999999999998</v>
          </cell>
        </row>
        <row r="166">
          <cell r="A166">
            <v>1980</v>
          </cell>
          <cell r="B166" t="str">
            <v>Maurice Cheeks</v>
          </cell>
          <cell r="D166" t="str">
            <v>PHI</v>
          </cell>
          <cell r="F166">
            <v>15.9</v>
          </cell>
          <cell r="H166">
            <v>2622.8</v>
          </cell>
        </row>
        <row r="167">
          <cell r="A167">
            <v>1980</v>
          </cell>
          <cell r="B167" t="str">
            <v>Julius Erving</v>
          </cell>
          <cell r="D167" t="str">
            <v>PHI</v>
          </cell>
          <cell r="F167">
            <v>25.4</v>
          </cell>
          <cell r="H167">
            <v>2815.8</v>
          </cell>
        </row>
        <row r="168">
          <cell r="A168">
            <v>1980</v>
          </cell>
          <cell r="B168" t="str">
            <v>Doug Collins</v>
          </cell>
          <cell r="D168" t="str">
            <v>PHI</v>
          </cell>
          <cell r="F168">
            <v>13.6</v>
          </cell>
          <cell r="H168">
            <v>964.80000000000007</v>
          </cell>
        </row>
        <row r="169">
          <cell r="A169">
            <v>1980</v>
          </cell>
          <cell r="B169" t="str">
            <v>Bernard Toone</v>
          </cell>
          <cell r="D169" t="str">
            <v>PHI</v>
          </cell>
          <cell r="F169">
            <v>8.9</v>
          </cell>
          <cell r="H169">
            <v>124.2</v>
          </cell>
        </row>
        <row r="170">
          <cell r="A170">
            <v>1980</v>
          </cell>
          <cell r="B170" t="str">
            <v>Steve Mix</v>
          </cell>
          <cell r="D170" t="str">
            <v>PHI</v>
          </cell>
          <cell r="F170">
            <v>19.5</v>
          </cell>
          <cell r="H170">
            <v>1539</v>
          </cell>
        </row>
        <row r="171">
          <cell r="A171">
            <v>1980</v>
          </cell>
          <cell r="B171" t="str">
            <v>Gar Heard</v>
          </cell>
          <cell r="D171" t="str">
            <v>PHO</v>
          </cell>
          <cell r="F171">
            <v>11.5</v>
          </cell>
          <cell r="H171">
            <v>1402.2</v>
          </cell>
        </row>
        <row r="172">
          <cell r="A172">
            <v>1980</v>
          </cell>
          <cell r="B172" t="str">
            <v>Mike Bratz</v>
          </cell>
          <cell r="D172" t="str">
            <v>PHO</v>
          </cell>
          <cell r="F172">
            <v>11.6</v>
          </cell>
          <cell r="H172">
            <v>1590.8</v>
          </cell>
        </row>
        <row r="173">
          <cell r="A173">
            <v>1980</v>
          </cell>
          <cell r="B173" t="str">
            <v>Walter Davis</v>
          </cell>
          <cell r="D173" t="str">
            <v>PHO</v>
          </cell>
          <cell r="F173">
            <v>21.3</v>
          </cell>
          <cell r="H173">
            <v>2310</v>
          </cell>
        </row>
        <row r="174">
          <cell r="A174">
            <v>1980</v>
          </cell>
          <cell r="B174" t="str">
            <v>Paul Westphal</v>
          </cell>
          <cell r="D174" t="str">
            <v>PHO</v>
          </cell>
          <cell r="F174">
            <v>21.1</v>
          </cell>
          <cell r="H174">
            <v>2665</v>
          </cell>
        </row>
        <row r="175">
          <cell r="A175">
            <v>1980</v>
          </cell>
          <cell r="B175" t="str">
            <v>Johnny High</v>
          </cell>
          <cell r="D175" t="str">
            <v>PHO</v>
          </cell>
          <cell r="F175">
            <v>10.1</v>
          </cell>
          <cell r="H175">
            <v>1123.3999999999999</v>
          </cell>
        </row>
        <row r="176">
          <cell r="A176">
            <v>1980</v>
          </cell>
          <cell r="B176" t="str">
            <v>Truck Robinson</v>
          </cell>
          <cell r="D176" t="str">
            <v>PHO</v>
          </cell>
          <cell r="F176">
            <v>15.3</v>
          </cell>
          <cell r="H176">
            <v>2706</v>
          </cell>
        </row>
        <row r="177">
          <cell r="A177">
            <v>1980</v>
          </cell>
          <cell r="B177" t="str">
            <v>Jeff Cook</v>
          </cell>
          <cell r="D177" t="str">
            <v>PHO</v>
          </cell>
          <cell r="F177">
            <v>14.4</v>
          </cell>
          <cell r="H177">
            <v>904.19999999999993</v>
          </cell>
        </row>
        <row r="178">
          <cell r="A178">
            <v>1980</v>
          </cell>
          <cell r="B178" t="str">
            <v>Don Buse</v>
          </cell>
          <cell r="D178" t="str">
            <v>PHO</v>
          </cell>
          <cell r="F178">
            <v>10.7</v>
          </cell>
          <cell r="H178">
            <v>2502.9</v>
          </cell>
        </row>
        <row r="179">
          <cell r="A179">
            <v>1980</v>
          </cell>
          <cell r="B179" t="str">
            <v>Joel Kramer</v>
          </cell>
          <cell r="D179" t="str">
            <v>PHO</v>
          </cell>
          <cell r="F179">
            <v>10</v>
          </cell>
          <cell r="H179">
            <v>712.8</v>
          </cell>
        </row>
        <row r="180">
          <cell r="A180">
            <v>1980</v>
          </cell>
          <cell r="B180" t="str">
            <v>Alvin Scott</v>
          </cell>
          <cell r="D180" t="str">
            <v>PHO</v>
          </cell>
          <cell r="F180">
            <v>9.9</v>
          </cell>
          <cell r="H180">
            <v>1303.5</v>
          </cell>
        </row>
        <row r="181">
          <cell r="A181">
            <v>1980</v>
          </cell>
          <cell r="B181" t="str">
            <v>Alvan Adams</v>
          </cell>
          <cell r="D181" t="str">
            <v>PHO</v>
          </cell>
          <cell r="F181">
            <v>19.2</v>
          </cell>
          <cell r="H181">
            <v>2167.5</v>
          </cell>
        </row>
        <row r="182">
          <cell r="A182">
            <v>1980</v>
          </cell>
          <cell r="B182" t="str">
            <v>Jim Paxson</v>
          </cell>
          <cell r="D182" t="str">
            <v>POR</v>
          </cell>
          <cell r="F182">
            <v>9.1</v>
          </cell>
          <cell r="H182">
            <v>1267.2</v>
          </cell>
        </row>
        <row r="183">
          <cell r="A183">
            <v>1980</v>
          </cell>
          <cell r="B183" t="str">
            <v>Larry Steele</v>
          </cell>
          <cell r="D183" t="str">
            <v>POR</v>
          </cell>
          <cell r="F183">
            <v>10.8</v>
          </cell>
          <cell r="H183">
            <v>446.4</v>
          </cell>
        </row>
        <row r="184">
          <cell r="A184">
            <v>1980</v>
          </cell>
          <cell r="B184" t="str">
            <v>Dave Twardzik</v>
          </cell>
          <cell r="D184" t="str">
            <v>POR</v>
          </cell>
          <cell r="F184">
            <v>13.9</v>
          </cell>
          <cell r="H184">
            <v>1594.6000000000001</v>
          </cell>
        </row>
        <row r="185">
          <cell r="A185">
            <v>1980</v>
          </cell>
          <cell r="B185" t="str">
            <v>Ron Brewer</v>
          </cell>
          <cell r="D185" t="str">
            <v>POR</v>
          </cell>
          <cell r="F185">
            <v>13.2</v>
          </cell>
          <cell r="H185">
            <v>2812.6</v>
          </cell>
        </row>
        <row r="186">
          <cell r="A186">
            <v>1980</v>
          </cell>
          <cell r="B186" t="str">
            <v>Tom Owens</v>
          </cell>
          <cell r="D186" t="str">
            <v>POR</v>
          </cell>
          <cell r="F186">
            <v>18.100000000000001</v>
          </cell>
          <cell r="H186">
            <v>2340.8000000000002</v>
          </cell>
        </row>
        <row r="187">
          <cell r="A187">
            <v>1980</v>
          </cell>
          <cell r="B187" t="str">
            <v>Jim Brewer</v>
          </cell>
          <cell r="D187" t="str">
            <v>POR</v>
          </cell>
          <cell r="F187">
            <v>11.3</v>
          </cell>
          <cell r="H187">
            <v>1018.4</v>
          </cell>
        </row>
        <row r="188">
          <cell r="A188">
            <v>1980</v>
          </cell>
          <cell r="B188" t="str">
            <v>T.R. Dunn</v>
          </cell>
          <cell r="D188" t="str">
            <v>POR</v>
          </cell>
          <cell r="F188">
            <v>12.5</v>
          </cell>
          <cell r="H188">
            <v>1845</v>
          </cell>
        </row>
        <row r="189">
          <cell r="A189">
            <v>1980</v>
          </cell>
          <cell r="B189" t="str">
            <v>Abdul Jeelani</v>
          </cell>
          <cell r="D189" t="str">
            <v>POR</v>
          </cell>
          <cell r="F189">
            <v>18.7</v>
          </cell>
          <cell r="H189">
            <v>1285.8999999999999</v>
          </cell>
        </row>
        <row r="190">
          <cell r="A190">
            <v>1980</v>
          </cell>
          <cell r="B190" t="str">
            <v>Kevin Kunnert</v>
          </cell>
          <cell r="D190" t="str">
            <v>POR</v>
          </cell>
          <cell r="F190">
            <v>13.5</v>
          </cell>
          <cell r="H190">
            <v>302.40000000000003</v>
          </cell>
        </row>
        <row r="191">
          <cell r="A191">
            <v>1980</v>
          </cell>
          <cell r="B191" t="str">
            <v>Kermit Washington</v>
          </cell>
          <cell r="D191" t="str">
            <v>POR</v>
          </cell>
          <cell r="F191">
            <v>18.2</v>
          </cell>
          <cell r="H191">
            <v>2656</v>
          </cell>
        </row>
        <row r="192">
          <cell r="A192">
            <v>1980</v>
          </cell>
          <cell r="B192" t="str">
            <v>Billy Ray</v>
          </cell>
          <cell r="D192" t="str">
            <v>POR</v>
          </cell>
          <cell r="F192">
            <v>24.1</v>
          </cell>
          <cell r="H192">
            <v>235.2</v>
          </cell>
        </row>
        <row r="193">
          <cell r="A193">
            <v>1980</v>
          </cell>
          <cell r="B193" t="str">
            <v>Bob Gross</v>
          </cell>
          <cell r="D193" t="str">
            <v>POR</v>
          </cell>
          <cell r="F193">
            <v>12</v>
          </cell>
          <cell r="H193">
            <v>1581</v>
          </cell>
        </row>
        <row r="194">
          <cell r="A194">
            <v>1980</v>
          </cell>
          <cell r="B194" t="str">
            <v>Harry Davis</v>
          </cell>
          <cell r="D194" t="str">
            <v>SAS</v>
          </cell>
          <cell r="F194">
            <v>5.8</v>
          </cell>
          <cell r="H194">
            <v>30</v>
          </cell>
        </row>
        <row r="195">
          <cell r="A195">
            <v>1980</v>
          </cell>
          <cell r="B195" t="str">
            <v>Larry Kenon</v>
          </cell>
          <cell r="D195" t="str">
            <v>SAS</v>
          </cell>
          <cell r="F195">
            <v>17.2</v>
          </cell>
          <cell r="H195">
            <v>2800.2</v>
          </cell>
        </row>
        <row r="196">
          <cell r="A196">
            <v>1980</v>
          </cell>
          <cell r="B196" t="str">
            <v>Wiley Peck</v>
          </cell>
          <cell r="D196" t="str">
            <v>SAS</v>
          </cell>
          <cell r="F196">
            <v>8.9</v>
          </cell>
          <cell r="H196">
            <v>629.19999999999993</v>
          </cell>
        </row>
        <row r="197">
          <cell r="A197">
            <v>1980</v>
          </cell>
          <cell r="B197" t="str">
            <v>Sylvester Norris</v>
          </cell>
          <cell r="D197" t="str">
            <v>SAS</v>
          </cell>
          <cell r="F197">
            <v>3.3</v>
          </cell>
          <cell r="H197">
            <v>188.7</v>
          </cell>
        </row>
        <row r="198">
          <cell r="A198">
            <v>1980</v>
          </cell>
          <cell r="B198" t="str">
            <v>Paul Griffin</v>
          </cell>
          <cell r="D198" t="str">
            <v>SAS</v>
          </cell>
          <cell r="F198">
            <v>13.2</v>
          </cell>
          <cell r="H198">
            <v>1812.2</v>
          </cell>
        </row>
        <row r="199">
          <cell r="A199">
            <v>1980</v>
          </cell>
          <cell r="B199" t="str">
            <v>Irv Kiffin</v>
          </cell>
          <cell r="D199" t="str">
            <v>SAS</v>
          </cell>
          <cell r="F199">
            <v>3.7</v>
          </cell>
          <cell r="H199">
            <v>213.2</v>
          </cell>
        </row>
        <row r="200">
          <cell r="A200">
            <v>1980</v>
          </cell>
          <cell r="B200" t="str">
            <v>Mike Gale</v>
          </cell>
          <cell r="D200" t="str">
            <v>SAS</v>
          </cell>
          <cell r="F200">
            <v>13.3</v>
          </cell>
          <cell r="H200">
            <v>1474</v>
          </cell>
        </row>
        <row r="201">
          <cell r="A201">
            <v>1980</v>
          </cell>
          <cell r="B201" t="str">
            <v>Kevin Restani</v>
          </cell>
          <cell r="D201" t="str">
            <v>SAS</v>
          </cell>
          <cell r="F201">
            <v>13.9</v>
          </cell>
          <cell r="H201">
            <v>1968</v>
          </cell>
        </row>
        <row r="202">
          <cell r="A202">
            <v>1980</v>
          </cell>
          <cell r="B202" t="str">
            <v>Mark Olberding</v>
          </cell>
          <cell r="D202" t="str">
            <v>SAS</v>
          </cell>
          <cell r="F202">
            <v>12.4</v>
          </cell>
          <cell r="H202">
            <v>2107.5</v>
          </cell>
        </row>
        <row r="203">
          <cell r="A203">
            <v>1980</v>
          </cell>
          <cell r="B203" t="str">
            <v>James Silas</v>
          </cell>
          <cell r="D203" t="str">
            <v>SAS</v>
          </cell>
          <cell r="F203">
            <v>16.7</v>
          </cell>
          <cell r="H203">
            <v>2294.6</v>
          </cell>
        </row>
        <row r="204">
          <cell r="A204">
            <v>1980</v>
          </cell>
          <cell r="B204" t="str">
            <v>Mike Evans</v>
          </cell>
          <cell r="D204" t="str">
            <v>SAS</v>
          </cell>
          <cell r="F204">
            <v>9.8000000000000007</v>
          </cell>
          <cell r="H204">
            <v>1248.2</v>
          </cell>
        </row>
        <row r="205">
          <cell r="A205">
            <v>1980</v>
          </cell>
          <cell r="B205" t="str">
            <v>George Gervin</v>
          </cell>
          <cell r="D205" t="str">
            <v>SAS</v>
          </cell>
          <cell r="F205">
            <v>24</v>
          </cell>
          <cell r="H205">
            <v>2932.8</v>
          </cell>
        </row>
        <row r="206">
          <cell r="A206">
            <v>1980</v>
          </cell>
          <cell r="B206" t="str">
            <v>Swen Nater</v>
          </cell>
          <cell r="D206" t="str">
            <v>SDC</v>
          </cell>
          <cell r="F206">
            <v>17.2</v>
          </cell>
          <cell r="H206">
            <v>2859.2999999999997</v>
          </cell>
        </row>
        <row r="207">
          <cell r="A207">
            <v>1980</v>
          </cell>
          <cell r="B207" t="str">
            <v>Bob Carrington</v>
          </cell>
          <cell r="D207" t="str">
            <v>SDC</v>
          </cell>
          <cell r="F207">
            <v>5.9</v>
          </cell>
          <cell r="H207">
            <v>134</v>
          </cell>
        </row>
        <row r="208">
          <cell r="A208">
            <v>1980</v>
          </cell>
          <cell r="B208" t="str">
            <v>Nick Weatherspoon</v>
          </cell>
          <cell r="D208" t="str">
            <v>SDC</v>
          </cell>
          <cell r="F208">
            <v>9.3000000000000007</v>
          </cell>
          <cell r="H208">
            <v>1122.8999999999999</v>
          </cell>
        </row>
        <row r="209">
          <cell r="A209">
            <v>1980</v>
          </cell>
          <cell r="B209" t="str">
            <v>Sidney Wicks</v>
          </cell>
          <cell r="D209" t="str">
            <v>SDC</v>
          </cell>
          <cell r="F209">
            <v>8.5</v>
          </cell>
          <cell r="H209">
            <v>2144.1999999999998</v>
          </cell>
        </row>
        <row r="210">
          <cell r="A210">
            <v>1980</v>
          </cell>
          <cell r="B210" t="str">
            <v>Brian Taylor</v>
          </cell>
          <cell r="D210" t="str">
            <v>SDC</v>
          </cell>
          <cell r="F210">
            <v>13.9</v>
          </cell>
          <cell r="H210">
            <v>2753.3999999999996</v>
          </cell>
        </row>
        <row r="211">
          <cell r="A211">
            <v>1980</v>
          </cell>
          <cell r="B211" t="str">
            <v>Stan Pietkiewicz</v>
          </cell>
          <cell r="D211" t="str">
            <v>SDC</v>
          </cell>
          <cell r="F211">
            <v>14.3</v>
          </cell>
          <cell r="H211">
            <v>575</v>
          </cell>
        </row>
        <row r="212">
          <cell r="A212">
            <v>1980</v>
          </cell>
          <cell r="B212" t="str">
            <v>Joe Bryant</v>
          </cell>
          <cell r="D212" t="str">
            <v>SDC</v>
          </cell>
          <cell r="F212">
            <v>11.1</v>
          </cell>
          <cell r="H212">
            <v>2324.6999999999998</v>
          </cell>
        </row>
        <row r="213">
          <cell r="A213">
            <v>1980</v>
          </cell>
          <cell r="B213" t="str">
            <v>World B.</v>
          </cell>
          <cell r="D213" t="str">
            <v>SDC</v>
          </cell>
          <cell r="F213">
            <v>22.7</v>
          </cell>
          <cell r="H213">
            <v>2584</v>
          </cell>
        </row>
        <row r="214">
          <cell r="A214">
            <v>1980</v>
          </cell>
          <cell r="B214" t="str">
            <v>Bill Walton</v>
          </cell>
          <cell r="D214" t="str">
            <v>SDC</v>
          </cell>
          <cell r="F214">
            <v>22.2</v>
          </cell>
          <cell r="H214">
            <v>337.40000000000003</v>
          </cell>
        </row>
        <row r="215">
          <cell r="A215">
            <v>1980</v>
          </cell>
          <cell r="B215" t="str">
            <v>Marvin Barnes</v>
          </cell>
          <cell r="D215" t="str">
            <v>SDC</v>
          </cell>
          <cell r="F215">
            <v>8.1999999999999993</v>
          </cell>
          <cell r="H215">
            <v>288</v>
          </cell>
        </row>
        <row r="216">
          <cell r="A216">
            <v>1980</v>
          </cell>
          <cell r="B216" t="str">
            <v>Freeman Williams</v>
          </cell>
          <cell r="D216" t="str">
            <v>SDC</v>
          </cell>
          <cell r="F216">
            <v>19.399999999999999</v>
          </cell>
          <cell r="H216">
            <v>2115.6</v>
          </cell>
        </row>
        <row r="217">
          <cell r="A217">
            <v>1980</v>
          </cell>
          <cell r="B217" t="str">
            <v>Jack Sikma</v>
          </cell>
          <cell r="D217" t="str">
            <v>SEA</v>
          </cell>
          <cell r="F217">
            <v>16.5</v>
          </cell>
          <cell r="H217">
            <v>2796.2000000000003</v>
          </cell>
        </row>
        <row r="218">
          <cell r="A218">
            <v>1980</v>
          </cell>
          <cell r="B218" t="str">
            <v>Fred Brown</v>
          </cell>
          <cell r="D218" t="str">
            <v>SEA</v>
          </cell>
          <cell r="F218">
            <v>16.399999999999999</v>
          </cell>
          <cell r="H218">
            <v>1704</v>
          </cell>
        </row>
        <row r="219">
          <cell r="A219">
            <v>1980</v>
          </cell>
          <cell r="B219" t="str">
            <v>Tom LaGarde</v>
          </cell>
          <cell r="D219" t="str">
            <v>SEA</v>
          </cell>
          <cell r="F219">
            <v>10.8</v>
          </cell>
          <cell r="H219">
            <v>1164.3999999999999</v>
          </cell>
        </row>
        <row r="220">
          <cell r="A220">
            <v>1980</v>
          </cell>
          <cell r="B220" t="str">
            <v>John Johnson</v>
          </cell>
          <cell r="D220" t="str">
            <v>SEA</v>
          </cell>
          <cell r="F220">
            <v>13.3</v>
          </cell>
          <cell r="H220">
            <v>2535.3000000000002</v>
          </cell>
        </row>
        <row r="221">
          <cell r="A221">
            <v>1980</v>
          </cell>
          <cell r="B221" t="str">
            <v>Dennis Johnson</v>
          </cell>
          <cell r="D221" t="str">
            <v>SEA</v>
          </cell>
          <cell r="F221">
            <v>15.9</v>
          </cell>
          <cell r="H221">
            <v>2940.2999999999997</v>
          </cell>
        </row>
        <row r="222">
          <cell r="A222">
            <v>1980</v>
          </cell>
          <cell r="B222" t="str">
            <v>Gus Williams</v>
          </cell>
          <cell r="D222" t="str">
            <v>SEA</v>
          </cell>
          <cell r="F222">
            <v>20.6</v>
          </cell>
          <cell r="H222">
            <v>2968.4</v>
          </cell>
        </row>
        <row r="223">
          <cell r="A223">
            <v>1980</v>
          </cell>
          <cell r="B223" t="str">
            <v>Paul Silas</v>
          </cell>
          <cell r="D223" t="str">
            <v>SEA</v>
          </cell>
          <cell r="F223">
            <v>8.1999999999999993</v>
          </cell>
          <cell r="H223">
            <v>1599</v>
          </cell>
        </row>
        <row r="224">
          <cell r="A224">
            <v>1980</v>
          </cell>
          <cell r="B224" t="str">
            <v>Lonnie Shelton</v>
          </cell>
          <cell r="D224" t="str">
            <v>SEA</v>
          </cell>
          <cell r="F224">
            <v>16.8</v>
          </cell>
          <cell r="H224">
            <v>2242</v>
          </cell>
        </row>
        <row r="225">
          <cell r="A225">
            <v>1980</v>
          </cell>
          <cell r="B225" t="str">
            <v>Wally Walker</v>
          </cell>
          <cell r="D225" t="str">
            <v>SEA</v>
          </cell>
          <cell r="F225">
            <v>12.3</v>
          </cell>
          <cell r="H225">
            <v>847</v>
          </cell>
        </row>
        <row r="226">
          <cell r="A226">
            <v>1980</v>
          </cell>
          <cell r="B226" t="str">
            <v>James Bailey</v>
          </cell>
          <cell r="D226" t="str">
            <v>SEA</v>
          </cell>
          <cell r="F226">
            <v>12.3</v>
          </cell>
          <cell r="H226">
            <v>723.6</v>
          </cell>
        </row>
        <row r="227">
          <cell r="A227">
            <v>1980</v>
          </cell>
          <cell r="B227" t="str">
            <v>Vinnie Johnson</v>
          </cell>
          <cell r="D227" t="str">
            <v>SEA</v>
          </cell>
          <cell r="F227">
            <v>10.9</v>
          </cell>
          <cell r="H227">
            <v>326.8</v>
          </cell>
        </row>
        <row r="228">
          <cell r="A228">
            <v>1980</v>
          </cell>
          <cell r="B228" t="str">
            <v>Ollie Mack</v>
          </cell>
          <cell r="D228" t="str">
            <v>TOT</v>
          </cell>
          <cell r="F228">
            <v>10.9</v>
          </cell>
          <cell r="H228">
            <v>680</v>
          </cell>
        </row>
        <row r="229">
          <cell r="A229">
            <v>1980</v>
          </cell>
          <cell r="B229" t="str">
            <v>Jim Cleamons</v>
          </cell>
          <cell r="D229" t="str">
            <v>TOT</v>
          </cell>
          <cell r="F229">
            <v>10.8</v>
          </cell>
          <cell r="H229">
            <v>1785.4</v>
          </cell>
        </row>
        <row r="230">
          <cell r="A230">
            <v>1980</v>
          </cell>
          <cell r="B230" t="str">
            <v>Tom Boswell</v>
          </cell>
          <cell r="D230" t="str">
            <v>TOT</v>
          </cell>
          <cell r="F230">
            <v>14.3</v>
          </cell>
          <cell r="H230">
            <v>2077.7000000000003</v>
          </cell>
        </row>
        <row r="231">
          <cell r="A231">
            <v>1980</v>
          </cell>
          <cell r="B231" t="str">
            <v>Terry Furlow</v>
          </cell>
          <cell r="D231" t="str">
            <v>TOT</v>
          </cell>
          <cell r="F231">
            <v>16</v>
          </cell>
          <cell r="H231">
            <v>2120.4</v>
          </cell>
        </row>
        <row r="232">
          <cell r="A232">
            <v>1980</v>
          </cell>
          <cell r="B232" t="str">
            <v>Butch Lee</v>
          </cell>
          <cell r="D232" t="str">
            <v>TOT</v>
          </cell>
          <cell r="F232">
            <v>5.3</v>
          </cell>
          <cell r="H232">
            <v>54.6</v>
          </cell>
        </row>
        <row r="233">
          <cell r="A233">
            <v>1980</v>
          </cell>
          <cell r="B233" t="str">
            <v>Don Ford</v>
          </cell>
          <cell r="D233" t="str">
            <v>TOT</v>
          </cell>
          <cell r="F233">
            <v>9.6</v>
          </cell>
          <cell r="H233">
            <v>1000.0999999999999</v>
          </cell>
        </row>
        <row r="234">
          <cell r="A234">
            <v>1980</v>
          </cell>
          <cell r="B234" t="str">
            <v>Tim Bassett</v>
          </cell>
          <cell r="D234" t="str">
            <v>TOT</v>
          </cell>
          <cell r="F234">
            <v>6.7</v>
          </cell>
          <cell r="H234">
            <v>164.39999999999998</v>
          </cell>
        </row>
        <row r="235">
          <cell r="A235">
            <v>1980</v>
          </cell>
          <cell r="B235" t="str">
            <v>John Shumate</v>
          </cell>
          <cell r="D235" t="str">
            <v>TOT</v>
          </cell>
          <cell r="F235">
            <v>16</v>
          </cell>
          <cell r="H235">
            <v>1339</v>
          </cell>
        </row>
        <row r="236">
          <cell r="A236">
            <v>1980</v>
          </cell>
          <cell r="B236" t="str">
            <v>Bingo Smith</v>
          </cell>
          <cell r="D236" t="str">
            <v>TOT</v>
          </cell>
          <cell r="F236">
            <v>11.3</v>
          </cell>
          <cell r="H236">
            <v>2121.6</v>
          </cell>
        </row>
        <row r="237">
          <cell r="A237">
            <v>1980</v>
          </cell>
          <cell r="B237" t="str">
            <v>Ron Boone</v>
          </cell>
          <cell r="D237" t="str">
            <v>TOT</v>
          </cell>
          <cell r="F237">
            <v>12.1</v>
          </cell>
          <cell r="H237">
            <v>2389.5</v>
          </cell>
        </row>
        <row r="238">
          <cell r="A238">
            <v>1980</v>
          </cell>
          <cell r="B238" t="str">
            <v>Robert Smith</v>
          </cell>
          <cell r="D238" t="str">
            <v>TOT</v>
          </cell>
          <cell r="F238">
            <v>10.8</v>
          </cell>
          <cell r="H238">
            <v>806</v>
          </cell>
        </row>
        <row r="239">
          <cell r="A239">
            <v>1980</v>
          </cell>
          <cell r="B239" t="str">
            <v>Kenny Carr</v>
          </cell>
          <cell r="D239" t="str">
            <v>TOT</v>
          </cell>
          <cell r="F239">
            <v>15.9</v>
          </cell>
          <cell r="H239">
            <v>1840.7</v>
          </cell>
        </row>
        <row r="240">
          <cell r="A240">
            <v>1980</v>
          </cell>
          <cell r="B240" t="str">
            <v>John Williamson</v>
          </cell>
          <cell r="D240" t="str">
            <v>TOT</v>
          </cell>
          <cell r="F240">
            <v>13.5</v>
          </cell>
          <cell r="H240">
            <v>1374.6</v>
          </cell>
        </row>
        <row r="241">
          <cell r="A241">
            <v>1980</v>
          </cell>
          <cell r="B241" t="str">
            <v>Billy Paultz</v>
          </cell>
          <cell r="D241" t="str">
            <v>TOT</v>
          </cell>
          <cell r="F241">
            <v>13.9</v>
          </cell>
          <cell r="H241">
            <v>2192.4</v>
          </cell>
        </row>
        <row r="242">
          <cell r="A242">
            <v>1980</v>
          </cell>
          <cell r="B242" t="str">
            <v>Lionel Hollins</v>
          </cell>
          <cell r="D242" t="str">
            <v>TOT</v>
          </cell>
          <cell r="F242">
            <v>10.5</v>
          </cell>
          <cell r="H242">
            <v>1207.8999999999999</v>
          </cell>
        </row>
        <row r="243">
          <cell r="A243">
            <v>1980</v>
          </cell>
          <cell r="B243" t="str">
            <v>Jim McElroy</v>
          </cell>
          <cell r="D243" t="str">
            <v>TOT</v>
          </cell>
          <cell r="F243">
            <v>10.6</v>
          </cell>
          <cell r="H243">
            <v>1527.6000000000001</v>
          </cell>
        </row>
        <row r="244">
          <cell r="A244">
            <v>1980</v>
          </cell>
          <cell r="B244" t="str">
            <v>Roger Phegley</v>
          </cell>
          <cell r="D244" t="str">
            <v>TOT</v>
          </cell>
          <cell r="F244">
            <v>14.2</v>
          </cell>
          <cell r="H244">
            <v>1513.1999999999998</v>
          </cell>
        </row>
        <row r="245">
          <cell r="A245">
            <v>1980</v>
          </cell>
          <cell r="B245" t="str">
            <v>Dwight Jones</v>
          </cell>
          <cell r="D245" t="str">
            <v>TOT</v>
          </cell>
          <cell r="F245">
            <v>14.2</v>
          </cell>
          <cell r="H245">
            <v>1450.4</v>
          </cell>
        </row>
        <row r="246">
          <cell r="A246">
            <v>1980</v>
          </cell>
          <cell r="B246" t="str">
            <v>George McGinnis</v>
          </cell>
          <cell r="D246" t="str">
            <v>TOT</v>
          </cell>
          <cell r="F246">
            <v>15.2</v>
          </cell>
          <cell r="H246">
            <v>2204.6</v>
          </cell>
        </row>
        <row r="247">
          <cell r="A247">
            <v>1980</v>
          </cell>
          <cell r="B247" t="str">
            <v>Pete Maravich*</v>
          </cell>
          <cell r="D247" t="str">
            <v>TOT</v>
          </cell>
          <cell r="F247">
            <v>13.8</v>
          </cell>
          <cell r="H247">
            <v>963.19999999999993</v>
          </cell>
        </row>
        <row r="248">
          <cell r="A248">
            <v>1980</v>
          </cell>
          <cell r="B248" t="str">
            <v>Bob Lanier</v>
          </cell>
          <cell r="D248" t="str">
            <v>TOT</v>
          </cell>
          <cell r="F248">
            <v>20.399999999999999</v>
          </cell>
          <cell r="H248">
            <v>2129.3999999999996</v>
          </cell>
        </row>
        <row r="249">
          <cell r="A249">
            <v>1980</v>
          </cell>
          <cell r="B249" t="str">
            <v>Steve Malovic</v>
          </cell>
          <cell r="D249" t="str">
            <v>TOT</v>
          </cell>
          <cell r="F249">
            <v>7.2</v>
          </cell>
          <cell r="H249">
            <v>444.6</v>
          </cell>
        </row>
        <row r="250">
          <cell r="A250">
            <v>1980</v>
          </cell>
          <cell r="B250" t="str">
            <v>Ron Lee</v>
          </cell>
          <cell r="D250" t="str">
            <v>TOT</v>
          </cell>
          <cell r="F250">
            <v>10.3</v>
          </cell>
          <cell r="H250">
            <v>1165.1000000000001</v>
          </cell>
        </row>
        <row r="251">
          <cell r="A251">
            <v>1980</v>
          </cell>
          <cell r="B251" t="str">
            <v>Alex English</v>
          </cell>
          <cell r="D251" t="str">
            <v>TOT</v>
          </cell>
          <cell r="F251">
            <v>18</v>
          </cell>
          <cell r="H251">
            <v>2402.4</v>
          </cell>
        </row>
        <row r="252">
          <cell r="A252">
            <v>1980</v>
          </cell>
          <cell r="B252" t="str">
            <v>Maurice Lucas</v>
          </cell>
          <cell r="D252" t="str">
            <v>TOT</v>
          </cell>
          <cell r="F252">
            <v>14.8</v>
          </cell>
          <cell r="H252">
            <v>1883.6999999999998</v>
          </cell>
        </row>
        <row r="253">
          <cell r="A253">
            <v>1980</v>
          </cell>
          <cell r="B253" t="str">
            <v>Brad Davis</v>
          </cell>
          <cell r="D253" t="str">
            <v>TOT</v>
          </cell>
          <cell r="F253">
            <v>14.1</v>
          </cell>
          <cell r="H253">
            <v>268.2</v>
          </cell>
        </row>
        <row r="254">
          <cell r="A254">
            <v>1980</v>
          </cell>
          <cell r="B254" t="str">
            <v>Mark Landsberger</v>
          </cell>
          <cell r="D254" t="str">
            <v>TOT</v>
          </cell>
          <cell r="F254">
            <v>15.7</v>
          </cell>
          <cell r="H254">
            <v>1509.2</v>
          </cell>
        </row>
        <row r="255">
          <cell r="A255">
            <v>1980</v>
          </cell>
          <cell r="B255" t="str">
            <v>Calvin Natt</v>
          </cell>
          <cell r="D255" t="str">
            <v>TOT</v>
          </cell>
          <cell r="F255">
            <v>17</v>
          </cell>
          <cell r="H255">
            <v>2854.8</v>
          </cell>
        </row>
        <row r="256">
          <cell r="A256">
            <v>1980</v>
          </cell>
          <cell r="B256" t="str">
            <v>Rich Kelley</v>
          </cell>
          <cell r="D256" t="str">
            <v>TOT</v>
          </cell>
          <cell r="F256">
            <v>14.4</v>
          </cell>
          <cell r="H256">
            <v>1840</v>
          </cell>
        </row>
        <row r="257">
          <cell r="A257">
            <v>1980</v>
          </cell>
          <cell r="B257" t="str">
            <v>Phil Chenier</v>
          </cell>
          <cell r="D257" t="str">
            <v>TOT</v>
          </cell>
          <cell r="F257">
            <v>9.5</v>
          </cell>
          <cell r="H257">
            <v>851.4</v>
          </cell>
        </row>
        <row r="258">
          <cell r="A258">
            <v>1980</v>
          </cell>
          <cell r="B258" t="str">
            <v>John Brown</v>
          </cell>
          <cell r="D258" t="str">
            <v>TOT</v>
          </cell>
          <cell r="F258">
            <v>5.0999999999999996</v>
          </cell>
          <cell r="H258">
            <v>384</v>
          </cell>
        </row>
        <row r="259">
          <cell r="A259">
            <v>1980</v>
          </cell>
          <cell r="B259" t="str">
            <v>Kent Benson</v>
          </cell>
          <cell r="D259" t="str">
            <v>TOT</v>
          </cell>
          <cell r="F259">
            <v>13.1</v>
          </cell>
          <cell r="H259">
            <v>1890.6999999999998</v>
          </cell>
        </row>
        <row r="260">
          <cell r="A260">
            <v>1980</v>
          </cell>
          <cell r="B260" t="str">
            <v>Eric Money</v>
          </cell>
          <cell r="D260" t="str">
            <v>TOT</v>
          </cell>
          <cell r="F260">
            <v>11.4</v>
          </cell>
          <cell r="H260">
            <v>1549.3999999999999</v>
          </cell>
        </row>
        <row r="261">
          <cell r="A261">
            <v>1980</v>
          </cell>
          <cell r="B261" t="str">
            <v>Jerome Whitehead</v>
          </cell>
          <cell r="D261" t="str">
            <v>TOT</v>
          </cell>
          <cell r="F261">
            <v>8.4</v>
          </cell>
          <cell r="H261">
            <v>555</v>
          </cell>
        </row>
        <row r="262">
          <cell r="A262">
            <v>1980</v>
          </cell>
          <cell r="B262" t="str">
            <v>Allan Bristow</v>
          </cell>
          <cell r="D262" t="str">
            <v>UTA</v>
          </cell>
          <cell r="F262">
            <v>16.600000000000001</v>
          </cell>
          <cell r="H262">
            <v>2304.2000000000003</v>
          </cell>
        </row>
        <row r="263">
          <cell r="A263">
            <v>1980</v>
          </cell>
          <cell r="B263" t="str">
            <v>Adrian Dantley</v>
          </cell>
          <cell r="D263" t="str">
            <v>UTA</v>
          </cell>
          <cell r="F263">
            <v>24.3</v>
          </cell>
          <cell r="H263">
            <v>2672.3999999999996</v>
          </cell>
        </row>
        <row r="264">
          <cell r="A264">
            <v>1980</v>
          </cell>
          <cell r="B264" t="str">
            <v>Greg Deane</v>
          </cell>
          <cell r="D264" t="str">
            <v>UTA</v>
          </cell>
          <cell r="F264">
            <v>4.5</v>
          </cell>
          <cell r="H264">
            <v>48.300000000000004</v>
          </cell>
        </row>
        <row r="265">
          <cell r="A265">
            <v>1980</v>
          </cell>
          <cell r="B265" t="str">
            <v>John Gianelli</v>
          </cell>
          <cell r="D265" t="str">
            <v>UTA</v>
          </cell>
          <cell r="F265">
            <v>5.0999999999999996</v>
          </cell>
          <cell r="H265">
            <v>285.60000000000002</v>
          </cell>
        </row>
        <row r="266">
          <cell r="A266">
            <v>1980</v>
          </cell>
          <cell r="B266" t="str">
            <v>James Hardy</v>
          </cell>
          <cell r="D266" t="str">
            <v>UTA</v>
          </cell>
          <cell r="F266">
            <v>11.8</v>
          </cell>
          <cell r="H266">
            <v>1603.6000000000001</v>
          </cell>
        </row>
        <row r="267">
          <cell r="A267">
            <v>1980</v>
          </cell>
          <cell r="B267" t="str">
            <v>Mack Calvin</v>
          </cell>
          <cell r="D267" t="str">
            <v>UTA</v>
          </cell>
          <cell r="F267">
            <v>14.5</v>
          </cell>
          <cell r="H267">
            <v>772.80000000000007</v>
          </cell>
        </row>
        <row r="268">
          <cell r="A268">
            <v>1980</v>
          </cell>
          <cell r="B268" t="str">
            <v>Bernard King</v>
          </cell>
          <cell r="D268" t="str">
            <v>UTA</v>
          </cell>
          <cell r="F268">
            <v>11.4</v>
          </cell>
          <cell r="H268">
            <v>419.90000000000003</v>
          </cell>
        </row>
        <row r="269">
          <cell r="A269">
            <v>1980</v>
          </cell>
          <cell r="B269" t="str">
            <v>Paul Dawkins</v>
          </cell>
          <cell r="D269" t="str">
            <v>UTA</v>
          </cell>
          <cell r="F269">
            <v>11</v>
          </cell>
          <cell r="H269">
            <v>775.19999999999993</v>
          </cell>
        </row>
        <row r="270">
          <cell r="A270">
            <v>1980</v>
          </cell>
          <cell r="B270" t="str">
            <v>Duck Williams</v>
          </cell>
          <cell r="D270" t="str">
            <v>UTA</v>
          </cell>
          <cell r="F270">
            <v>8.6</v>
          </cell>
          <cell r="H270">
            <v>1794.1000000000001</v>
          </cell>
        </row>
        <row r="271">
          <cell r="A271">
            <v>1980</v>
          </cell>
          <cell r="B271" t="str">
            <v>Ben Poquette</v>
          </cell>
          <cell r="D271" t="str">
            <v>UTA</v>
          </cell>
          <cell r="F271">
            <v>14</v>
          </cell>
          <cell r="H271">
            <v>2345.2000000000003</v>
          </cell>
        </row>
        <row r="272">
          <cell r="A272">
            <v>1980</v>
          </cell>
          <cell r="B272" t="str">
            <v>Carl Kilpatrick</v>
          </cell>
          <cell r="D272" t="str">
            <v>UTA</v>
          </cell>
          <cell r="F272">
            <v>22.7</v>
          </cell>
          <cell r="H272">
            <v>6</v>
          </cell>
        </row>
        <row r="273">
          <cell r="A273">
            <v>1980</v>
          </cell>
          <cell r="B273" t="str">
            <v>Greg Ballard</v>
          </cell>
          <cell r="D273" t="str">
            <v>WSB</v>
          </cell>
          <cell r="F273">
            <v>18.100000000000001</v>
          </cell>
          <cell r="H273">
            <v>2435.4</v>
          </cell>
        </row>
        <row r="274">
          <cell r="A274">
            <v>1980</v>
          </cell>
          <cell r="B274" t="str">
            <v>Kevin Porter</v>
          </cell>
          <cell r="D274" t="str">
            <v>WSB</v>
          </cell>
          <cell r="F274">
            <v>13.1</v>
          </cell>
          <cell r="H274">
            <v>1491</v>
          </cell>
        </row>
        <row r="275">
          <cell r="A275">
            <v>1980</v>
          </cell>
          <cell r="B275" t="str">
            <v>Wes Unseld</v>
          </cell>
          <cell r="D275" t="str">
            <v>WSB</v>
          </cell>
          <cell r="F275">
            <v>15.4</v>
          </cell>
          <cell r="H275">
            <v>2976.6</v>
          </cell>
        </row>
        <row r="276">
          <cell r="A276">
            <v>1980</v>
          </cell>
          <cell r="B276" t="str">
            <v>Larry Wright</v>
          </cell>
          <cell r="D276" t="str">
            <v>WSB</v>
          </cell>
          <cell r="F276">
            <v>13.3</v>
          </cell>
          <cell r="H276">
            <v>1284.3999999999999</v>
          </cell>
        </row>
        <row r="277">
          <cell r="A277">
            <v>1980</v>
          </cell>
          <cell r="B277" t="str">
            <v>Kevin Grevey</v>
          </cell>
          <cell r="D277" t="str">
            <v>WSB</v>
          </cell>
          <cell r="F277">
            <v>13.7</v>
          </cell>
          <cell r="H277">
            <v>1820</v>
          </cell>
        </row>
        <row r="278">
          <cell r="A278">
            <v>1980</v>
          </cell>
          <cell r="B278" t="str">
            <v>Ron Behagen</v>
          </cell>
          <cell r="D278" t="str">
            <v>WSB</v>
          </cell>
          <cell r="F278">
            <v>10.199999999999999</v>
          </cell>
          <cell r="H278">
            <v>64.199999999999989</v>
          </cell>
        </row>
        <row r="279">
          <cell r="A279">
            <v>1980</v>
          </cell>
          <cell r="B279" t="str">
            <v>Elvin Hayes*</v>
          </cell>
          <cell r="D279" t="str">
            <v>WSB</v>
          </cell>
          <cell r="F279">
            <v>17.2</v>
          </cell>
          <cell r="H279">
            <v>3183.2999999999997</v>
          </cell>
        </row>
        <row r="280">
          <cell r="A280">
            <v>1980</v>
          </cell>
          <cell r="B280" t="str">
            <v>Lawrence Boston</v>
          </cell>
          <cell r="D280" t="str">
            <v>WSB</v>
          </cell>
          <cell r="F280">
            <v>12.6</v>
          </cell>
          <cell r="H280">
            <v>124.8</v>
          </cell>
        </row>
        <row r="281">
          <cell r="A281">
            <v>1980</v>
          </cell>
          <cell r="B281" t="str">
            <v>Dave Corzine</v>
          </cell>
          <cell r="D281" t="str">
            <v>WSB</v>
          </cell>
          <cell r="F281">
            <v>10.3</v>
          </cell>
          <cell r="H281">
            <v>826.8</v>
          </cell>
        </row>
        <row r="282">
          <cell r="A282">
            <v>1980</v>
          </cell>
          <cell r="B282" t="str">
            <v>Mitch Kupchak</v>
          </cell>
          <cell r="D282" t="str">
            <v>WSB</v>
          </cell>
          <cell r="F282">
            <v>9.6999999999999993</v>
          </cell>
          <cell r="H282">
            <v>452</v>
          </cell>
        </row>
        <row r="283">
          <cell r="A283">
            <v>1980</v>
          </cell>
          <cell r="B283" t="str">
            <v>Bob Dandridge</v>
          </cell>
          <cell r="D283" t="str">
            <v>WSB</v>
          </cell>
          <cell r="F283">
            <v>14.8</v>
          </cell>
          <cell r="H283">
            <v>1458</v>
          </cell>
        </row>
        <row r="284">
          <cell r="A284">
            <v>1980</v>
          </cell>
          <cell r="B284" t="str">
            <v>Gus Bailey</v>
          </cell>
          <cell r="D284" t="str">
            <v>WSB</v>
          </cell>
          <cell r="F284">
            <v>9.3000000000000007</v>
          </cell>
          <cell r="H284">
            <v>180</v>
          </cell>
        </row>
        <row r="285">
          <cell r="A285">
            <v>1981</v>
          </cell>
          <cell r="B285" t="str">
            <v>Tom Burleson</v>
          </cell>
          <cell r="D285" t="str">
            <v>ATL</v>
          </cell>
          <cell r="F285">
            <v>8.5</v>
          </cell>
          <cell r="H285">
            <v>362.7</v>
          </cell>
        </row>
        <row r="286">
          <cell r="A286">
            <v>1981</v>
          </cell>
          <cell r="B286" t="str">
            <v>Craig Shelton</v>
          </cell>
          <cell r="D286" t="str">
            <v>ATL</v>
          </cell>
          <cell r="F286">
            <v>8.8000000000000007</v>
          </cell>
          <cell r="H286">
            <v>588.5</v>
          </cell>
        </row>
        <row r="287">
          <cell r="A287">
            <v>1981</v>
          </cell>
          <cell r="B287" t="str">
            <v>Sam Pellom</v>
          </cell>
          <cell r="D287" t="str">
            <v>ATL</v>
          </cell>
          <cell r="F287">
            <v>11.7</v>
          </cell>
          <cell r="H287">
            <v>1470.7</v>
          </cell>
        </row>
        <row r="288">
          <cell r="A288">
            <v>1981</v>
          </cell>
          <cell r="B288" t="str">
            <v>Jim McElroy</v>
          </cell>
          <cell r="D288" t="str">
            <v>ATL</v>
          </cell>
          <cell r="F288">
            <v>5.9</v>
          </cell>
          <cell r="H288">
            <v>680.4</v>
          </cell>
        </row>
        <row r="289">
          <cell r="A289">
            <v>1981</v>
          </cell>
          <cell r="B289" t="str">
            <v>Tree Rollins</v>
          </cell>
          <cell r="D289" t="str">
            <v>ATL</v>
          </cell>
          <cell r="F289">
            <v>14.5</v>
          </cell>
          <cell r="H289">
            <v>1044</v>
          </cell>
        </row>
        <row r="290">
          <cell r="A290">
            <v>1981</v>
          </cell>
          <cell r="B290" t="str">
            <v>John Drew</v>
          </cell>
          <cell r="D290" t="str">
            <v>ATL</v>
          </cell>
          <cell r="F290">
            <v>19.2</v>
          </cell>
          <cell r="H290">
            <v>2077</v>
          </cell>
        </row>
        <row r="291">
          <cell r="A291">
            <v>1981</v>
          </cell>
          <cell r="B291" t="str">
            <v>Charlie Criss</v>
          </cell>
          <cell r="D291" t="str">
            <v>ATL</v>
          </cell>
          <cell r="F291">
            <v>13</v>
          </cell>
          <cell r="H291">
            <v>1709.3999999999999</v>
          </cell>
        </row>
        <row r="292">
          <cell r="A292">
            <v>1981</v>
          </cell>
          <cell r="B292" t="str">
            <v>Dan Roundfield</v>
          </cell>
          <cell r="D292" t="str">
            <v>ATL</v>
          </cell>
          <cell r="F292">
            <v>20.7</v>
          </cell>
          <cell r="H292">
            <v>2129.3999999999996</v>
          </cell>
        </row>
        <row r="293">
          <cell r="A293">
            <v>1981</v>
          </cell>
          <cell r="B293" t="str">
            <v>Steve Hawes</v>
          </cell>
          <cell r="D293" t="str">
            <v>ATL</v>
          </cell>
          <cell r="F293">
            <v>14.7</v>
          </cell>
          <cell r="H293">
            <v>2308.7999999999997</v>
          </cell>
        </row>
        <row r="294">
          <cell r="A294">
            <v>1981</v>
          </cell>
          <cell r="B294" t="str">
            <v>Eddie Johnson</v>
          </cell>
          <cell r="D294" t="str">
            <v>ATL</v>
          </cell>
          <cell r="F294">
            <v>17.899999999999999</v>
          </cell>
          <cell r="H294">
            <v>2692.5</v>
          </cell>
        </row>
        <row r="295">
          <cell r="A295">
            <v>1981</v>
          </cell>
          <cell r="B295" t="str">
            <v>Tom McMillen</v>
          </cell>
          <cell r="D295" t="str">
            <v>ATL</v>
          </cell>
          <cell r="F295">
            <v>11.6</v>
          </cell>
          <cell r="H295">
            <v>1564.2</v>
          </cell>
        </row>
        <row r="296">
          <cell r="A296">
            <v>1981</v>
          </cell>
          <cell r="B296" t="str">
            <v>Art Collins</v>
          </cell>
          <cell r="D296" t="str">
            <v>ATL</v>
          </cell>
          <cell r="F296">
            <v>4.3</v>
          </cell>
          <cell r="H296">
            <v>394.4</v>
          </cell>
        </row>
        <row r="297">
          <cell r="A297">
            <v>1981</v>
          </cell>
          <cell r="B297" t="str">
            <v>Cedric Maxwell</v>
          </cell>
          <cell r="D297" t="str">
            <v>BOS</v>
          </cell>
          <cell r="F297">
            <v>17.600000000000001</v>
          </cell>
          <cell r="H297">
            <v>2729.7000000000003</v>
          </cell>
        </row>
        <row r="298">
          <cell r="A298">
            <v>1981</v>
          </cell>
          <cell r="B298" t="str">
            <v>Kevin McHale</v>
          </cell>
          <cell r="D298" t="str">
            <v>BOS</v>
          </cell>
          <cell r="F298">
            <v>16.399999999999999</v>
          </cell>
          <cell r="H298">
            <v>1648.2</v>
          </cell>
        </row>
        <row r="299">
          <cell r="A299">
            <v>1981</v>
          </cell>
          <cell r="B299" t="str">
            <v>Chris Ford</v>
          </cell>
          <cell r="D299" t="str">
            <v>BOS</v>
          </cell>
          <cell r="F299">
            <v>8.8000000000000007</v>
          </cell>
          <cell r="H299">
            <v>2722.4</v>
          </cell>
        </row>
        <row r="300">
          <cell r="A300">
            <v>1981</v>
          </cell>
          <cell r="B300" t="str">
            <v>Rick Robey</v>
          </cell>
          <cell r="D300" t="str">
            <v>BOS</v>
          </cell>
          <cell r="F300">
            <v>14.9</v>
          </cell>
          <cell r="H300">
            <v>1566.2</v>
          </cell>
        </row>
        <row r="301">
          <cell r="A301">
            <v>1981</v>
          </cell>
          <cell r="B301" t="str">
            <v>Larry Bird</v>
          </cell>
          <cell r="D301" t="str">
            <v>BOS</v>
          </cell>
          <cell r="F301">
            <v>19.899999999999999</v>
          </cell>
          <cell r="H301">
            <v>3239</v>
          </cell>
        </row>
        <row r="302">
          <cell r="A302">
            <v>1981</v>
          </cell>
          <cell r="B302" t="str">
            <v>Robert Parish</v>
          </cell>
          <cell r="D302" t="str">
            <v>BOS</v>
          </cell>
          <cell r="F302">
            <v>25.2</v>
          </cell>
          <cell r="H302">
            <v>2296</v>
          </cell>
        </row>
        <row r="303">
          <cell r="A303">
            <v>1981</v>
          </cell>
          <cell r="B303" t="str">
            <v>Tiny Archibald</v>
          </cell>
          <cell r="D303" t="str">
            <v>BOS</v>
          </cell>
          <cell r="F303">
            <v>14.3</v>
          </cell>
          <cell r="H303">
            <v>2824</v>
          </cell>
        </row>
        <row r="304">
          <cell r="A304">
            <v>1981</v>
          </cell>
          <cell r="B304" t="str">
            <v>Gerald Henderson</v>
          </cell>
          <cell r="D304" t="str">
            <v>BOS</v>
          </cell>
          <cell r="F304">
            <v>10.4</v>
          </cell>
          <cell r="H304">
            <v>1607.2</v>
          </cell>
        </row>
        <row r="305">
          <cell r="A305">
            <v>1981</v>
          </cell>
          <cell r="B305" t="str">
            <v>Eric Fernsten</v>
          </cell>
          <cell r="D305" t="str">
            <v>BOS</v>
          </cell>
          <cell r="F305">
            <v>11</v>
          </cell>
          <cell r="H305">
            <v>279</v>
          </cell>
        </row>
        <row r="306">
          <cell r="A306">
            <v>1981</v>
          </cell>
          <cell r="B306" t="str">
            <v>M.L. Carr</v>
          </cell>
          <cell r="D306" t="str">
            <v>BOS</v>
          </cell>
          <cell r="F306">
            <v>11.6</v>
          </cell>
          <cell r="H306">
            <v>656</v>
          </cell>
        </row>
        <row r="307">
          <cell r="A307">
            <v>1981</v>
          </cell>
          <cell r="B307" t="str">
            <v>Coby Dietrick</v>
          </cell>
          <cell r="D307" t="str">
            <v>CHI</v>
          </cell>
          <cell r="F307">
            <v>11.8</v>
          </cell>
          <cell r="H307">
            <v>1246.3999999999999</v>
          </cell>
        </row>
        <row r="308">
          <cell r="A308">
            <v>1981</v>
          </cell>
          <cell r="B308" t="str">
            <v>Scott May</v>
          </cell>
          <cell r="D308" t="str">
            <v>CHI</v>
          </cell>
          <cell r="F308">
            <v>17.2</v>
          </cell>
          <cell r="H308">
            <v>812.7</v>
          </cell>
        </row>
        <row r="309">
          <cell r="A309">
            <v>1981</v>
          </cell>
          <cell r="B309" t="str">
            <v>Dwight Jones</v>
          </cell>
          <cell r="D309" t="str">
            <v>CHI</v>
          </cell>
          <cell r="F309">
            <v>13.1</v>
          </cell>
          <cell r="H309">
            <v>1571.3999999999999</v>
          </cell>
        </row>
        <row r="310">
          <cell r="A310">
            <v>1981</v>
          </cell>
          <cell r="B310" t="str">
            <v>Ricky Sobers</v>
          </cell>
          <cell r="D310" t="str">
            <v>CHI</v>
          </cell>
          <cell r="F310">
            <v>15.6</v>
          </cell>
          <cell r="H310">
            <v>1803.3999999999999</v>
          </cell>
        </row>
        <row r="311">
          <cell r="A311">
            <v>1981</v>
          </cell>
          <cell r="B311" t="str">
            <v>Artis Gilmore</v>
          </cell>
          <cell r="D311" t="str">
            <v>CHI</v>
          </cell>
          <cell r="F311">
            <v>21.7</v>
          </cell>
          <cell r="H311">
            <v>2829</v>
          </cell>
        </row>
        <row r="312">
          <cell r="A312">
            <v>1981</v>
          </cell>
          <cell r="B312" t="str">
            <v>Sam Worthen</v>
          </cell>
          <cell r="D312" t="str">
            <v>CHI</v>
          </cell>
          <cell r="F312">
            <v>8.9</v>
          </cell>
          <cell r="H312">
            <v>947.2</v>
          </cell>
        </row>
        <row r="313">
          <cell r="A313">
            <v>1981</v>
          </cell>
          <cell r="B313" t="str">
            <v>Larry Kenon</v>
          </cell>
          <cell r="D313" t="str">
            <v>CHI</v>
          </cell>
          <cell r="F313">
            <v>15.2</v>
          </cell>
          <cell r="H313">
            <v>2163.7000000000003</v>
          </cell>
        </row>
        <row r="314">
          <cell r="A314">
            <v>1981</v>
          </cell>
          <cell r="B314" t="str">
            <v>Ronnie Lester</v>
          </cell>
          <cell r="D314" t="str">
            <v>CHI</v>
          </cell>
          <cell r="F314">
            <v>8.1999999999999993</v>
          </cell>
          <cell r="H314">
            <v>83.2</v>
          </cell>
        </row>
        <row r="315">
          <cell r="A315">
            <v>1981</v>
          </cell>
          <cell r="B315" t="str">
            <v>James Wilkes</v>
          </cell>
          <cell r="D315" t="str">
            <v>CHI</v>
          </cell>
          <cell r="F315">
            <v>11.2</v>
          </cell>
          <cell r="H315">
            <v>542.40000000000009</v>
          </cell>
        </row>
        <row r="316">
          <cell r="A316">
            <v>1981</v>
          </cell>
          <cell r="B316" t="str">
            <v>Dave Greenwood</v>
          </cell>
          <cell r="D316" t="str">
            <v>CHI</v>
          </cell>
          <cell r="F316">
            <v>16.600000000000001</v>
          </cell>
          <cell r="H316">
            <v>2706</v>
          </cell>
        </row>
        <row r="317">
          <cell r="A317">
            <v>1981</v>
          </cell>
          <cell r="B317" t="str">
            <v>Reggie Theus</v>
          </cell>
          <cell r="D317" t="str">
            <v>CHI</v>
          </cell>
          <cell r="F317">
            <v>18.399999999999999</v>
          </cell>
          <cell r="H317">
            <v>2820.7999999999997</v>
          </cell>
        </row>
        <row r="318">
          <cell r="A318">
            <v>1981</v>
          </cell>
          <cell r="B318" t="str">
            <v>Bob Wilkerson</v>
          </cell>
          <cell r="D318" t="str">
            <v>CHI</v>
          </cell>
          <cell r="F318">
            <v>12.3</v>
          </cell>
          <cell r="H318">
            <v>2240</v>
          </cell>
        </row>
        <row r="319">
          <cell r="A319">
            <v>1981</v>
          </cell>
          <cell r="B319" t="str">
            <v>Robert Smith</v>
          </cell>
          <cell r="D319" t="str">
            <v>CLE</v>
          </cell>
          <cell r="F319">
            <v>7.2</v>
          </cell>
          <cell r="H319">
            <v>20</v>
          </cell>
        </row>
        <row r="320">
          <cell r="A320">
            <v>1981</v>
          </cell>
          <cell r="B320" t="str">
            <v>Bill Laimbeer</v>
          </cell>
          <cell r="D320" t="str">
            <v>CLE</v>
          </cell>
          <cell r="F320">
            <v>14.2</v>
          </cell>
          <cell r="H320">
            <v>2462.4</v>
          </cell>
        </row>
        <row r="321">
          <cell r="A321">
            <v>1981</v>
          </cell>
          <cell r="B321" t="str">
            <v>Mike Mitchell</v>
          </cell>
          <cell r="D321" t="str">
            <v>CLE</v>
          </cell>
          <cell r="F321">
            <v>17.5</v>
          </cell>
          <cell r="H321">
            <v>3198</v>
          </cell>
        </row>
        <row r="322">
          <cell r="A322">
            <v>1981</v>
          </cell>
          <cell r="B322" t="str">
            <v>Walter Jordan</v>
          </cell>
          <cell r="D322" t="str">
            <v>CLE</v>
          </cell>
          <cell r="F322">
            <v>8.5</v>
          </cell>
          <cell r="H322">
            <v>207</v>
          </cell>
        </row>
        <row r="323">
          <cell r="A323">
            <v>1981</v>
          </cell>
          <cell r="B323" t="str">
            <v>Mike Bratz</v>
          </cell>
          <cell r="D323" t="str">
            <v>CLE</v>
          </cell>
          <cell r="F323">
            <v>11.5</v>
          </cell>
          <cell r="H323">
            <v>2592</v>
          </cell>
        </row>
        <row r="324">
          <cell r="A324">
            <v>1981</v>
          </cell>
          <cell r="B324" t="str">
            <v>Randy Smith</v>
          </cell>
          <cell r="D324" t="str">
            <v>CLE</v>
          </cell>
          <cell r="F324">
            <v>17</v>
          </cell>
          <cell r="H324">
            <v>2197.6</v>
          </cell>
        </row>
        <row r="325">
          <cell r="A325">
            <v>1981</v>
          </cell>
          <cell r="B325" t="str">
            <v>Roger Phegley</v>
          </cell>
          <cell r="D325" t="str">
            <v>CLE</v>
          </cell>
          <cell r="F325">
            <v>14.3</v>
          </cell>
          <cell r="H325">
            <v>2271.4</v>
          </cell>
        </row>
        <row r="326">
          <cell r="A326">
            <v>1981</v>
          </cell>
          <cell r="B326" t="str">
            <v>Kenny Carr</v>
          </cell>
          <cell r="D326" t="str">
            <v>CLE</v>
          </cell>
          <cell r="F326">
            <v>17</v>
          </cell>
          <cell r="H326">
            <v>2616.2999999999997</v>
          </cell>
        </row>
        <row r="327">
          <cell r="A327">
            <v>1981</v>
          </cell>
          <cell r="B327" t="str">
            <v>Don Ford</v>
          </cell>
          <cell r="D327" t="str">
            <v>CLE</v>
          </cell>
          <cell r="F327">
            <v>8.1999999999999993</v>
          </cell>
          <cell r="H327">
            <v>998.4</v>
          </cell>
        </row>
        <row r="328">
          <cell r="A328">
            <v>1981</v>
          </cell>
          <cell r="B328" t="str">
            <v>Mack Calvin</v>
          </cell>
          <cell r="D328" t="str">
            <v>CLE</v>
          </cell>
          <cell r="F328">
            <v>11</v>
          </cell>
          <cell r="H328">
            <v>128.1</v>
          </cell>
        </row>
        <row r="329">
          <cell r="A329">
            <v>1981</v>
          </cell>
          <cell r="B329" t="str">
            <v>Tom LaGarde</v>
          </cell>
          <cell r="D329" t="str">
            <v>DAL</v>
          </cell>
          <cell r="F329">
            <v>13.5</v>
          </cell>
          <cell r="H329">
            <v>2673.2000000000003</v>
          </cell>
        </row>
        <row r="330">
          <cell r="A330">
            <v>1981</v>
          </cell>
          <cell r="B330" t="str">
            <v>Clarence Kea</v>
          </cell>
          <cell r="D330" t="str">
            <v>DAL</v>
          </cell>
          <cell r="F330">
            <v>17.3</v>
          </cell>
          <cell r="H330">
            <v>198.4</v>
          </cell>
        </row>
        <row r="331">
          <cell r="A331">
            <v>1981</v>
          </cell>
          <cell r="B331" t="str">
            <v>Scott Lloyd</v>
          </cell>
          <cell r="D331" t="str">
            <v>DAL</v>
          </cell>
          <cell r="F331">
            <v>9.3000000000000007</v>
          </cell>
          <cell r="H331">
            <v>2188.7999999999997</v>
          </cell>
        </row>
        <row r="332">
          <cell r="A332">
            <v>1981</v>
          </cell>
          <cell r="B332" t="str">
            <v>Jim Spanarkel</v>
          </cell>
          <cell r="D332" t="str">
            <v>DAL</v>
          </cell>
          <cell r="F332">
            <v>17.3</v>
          </cell>
          <cell r="H332">
            <v>2320.6</v>
          </cell>
        </row>
        <row r="333">
          <cell r="A333">
            <v>1981</v>
          </cell>
          <cell r="B333" t="str">
            <v>Ralph Drollinger</v>
          </cell>
          <cell r="D333" t="str">
            <v>DAL</v>
          </cell>
          <cell r="F333">
            <v>5.3</v>
          </cell>
          <cell r="H333">
            <v>67.199999999999989</v>
          </cell>
        </row>
        <row r="334">
          <cell r="A334">
            <v>1981</v>
          </cell>
          <cell r="B334" t="str">
            <v>Abdul Jeelani</v>
          </cell>
          <cell r="D334" t="str">
            <v>DAL</v>
          </cell>
          <cell r="F334">
            <v>15.5</v>
          </cell>
          <cell r="H334">
            <v>1108.8</v>
          </cell>
        </row>
        <row r="335">
          <cell r="A335">
            <v>1981</v>
          </cell>
          <cell r="B335" t="str">
            <v>Brad Davis</v>
          </cell>
          <cell r="D335" t="str">
            <v>DAL</v>
          </cell>
          <cell r="F335">
            <v>16.399999999999999</v>
          </cell>
          <cell r="H335">
            <v>1685.6000000000001</v>
          </cell>
        </row>
        <row r="336">
          <cell r="A336">
            <v>1981</v>
          </cell>
          <cell r="B336" t="str">
            <v>Marty Byrnes</v>
          </cell>
          <cell r="D336" t="str">
            <v>DAL</v>
          </cell>
          <cell r="F336">
            <v>13.6</v>
          </cell>
          <cell r="H336">
            <v>1360.8</v>
          </cell>
        </row>
        <row r="337">
          <cell r="A337">
            <v>1981</v>
          </cell>
          <cell r="B337" t="str">
            <v>Darrell Allums</v>
          </cell>
          <cell r="D337" t="str">
            <v>DAL</v>
          </cell>
          <cell r="F337">
            <v>5.3</v>
          </cell>
          <cell r="H337">
            <v>275</v>
          </cell>
        </row>
        <row r="338">
          <cell r="A338">
            <v>1981</v>
          </cell>
          <cell r="B338" t="str">
            <v>Winford Boynes</v>
          </cell>
          <cell r="D338" t="str">
            <v>DAL</v>
          </cell>
          <cell r="F338">
            <v>6.1</v>
          </cell>
          <cell r="H338">
            <v>756.8</v>
          </cell>
        </row>
        <row r="339">
          <cell r="A339">
            <v>1981</v>
          </cell>
          <cell r="B339" t="str">
            <v>Jawann Oldham</v>
          </cell>
          <cell r="D339" t="str">
            <v>DEN</v>
          </cell>
          <cell r="F339">
            <v>3.3</v>
          </cell>
          <cell r="H339">
            <v>21.2</v>
          </cell>
        </row>
        <row r="340">
          <cell r="A340">
            <v>1981</v>
          </cell>
          <cell r="B340" t="str">
            <v>T.R. Dunn</v>
          </cell>
          <cell r="D340" t="str">
            <v>DEN</v>
          </cell>
          <cell r="F340">
            <v>10.199999999999999</v>
          </cell>
          <cell r="H340">
            <v>1426.8</v>
          </cell>
        </row>
        <row r="341">
          <cell r="A341">
            <v>1981</v>
          </cell>
          <cell r="B341" t="str">
            <v>Cedrick Hordges</v>
          </cell>
          <cell r="D341" t="str">
            <v>DEN</v>
          </cell>
          <cell r="F341">
            <v>10.7</v>
          </cell>
          <cell r="H341">
            <v>1598</v>
          </cell>
        </row>
        <row r="342">
          <cell r="A342">
            <v>1981</v>
          </cell>
          <cell r="B342" t="str">
            <v>James Ray</v>
          </cell>
          <cell r="D342" t="str">
            <v>DEN</v>
          </cell>
          <cell r="F342">
            <v>4.2</v>
          </cell>
          <cell r="H342">
            <v>147.6</v>
          </cell>
        </row>
        <row r="343">
          <cell r="A343">
            <v>1981</v>
          </cell>
          <cell r="B343" t="str">
            <v>John Roche</v>
          </cell>
          <cell r="D343" t="str">
            <v>DEN</v>
          </cell>
          <cell r="F343">
            <v>13.1</v>
          </cell>
          <cell r="H343">
            <v>611</v>
          </cell>
        </row>
        <row r="344">
          <cell r="A344">
            <v>1981</v>
          </cell>
          <cell r="B344" t="str">
            <v>Alex English</v>
          </cell>
          <cell r="D344" t="str">
            <v>DEN</v>
          </cell>
          <cell r="F344">
            <v>19.7</v>
          </cell>
          <cell r="H344">
            <v>3094.2000000000003</v>
          </cell>
        </row>
        <row r="345">
          <cell r="A345">
            <v>1981</v>
          </cell>
          <cell r="B345" t="str">
            <v>Glen Gondrezick</v>
          </cell>
          <cell r="D345" t="str">
            <v>DEN</v>
          </cell>
          <cell r="F345">
            <v>16.3</v>
          </cell>
          <cell r="H345">
            <v>1080.4000000000001</v>
          </cell>
        </row>
        <row r="346">
          <cell r="A346">
            <v>1981</v>
          </cell>
          <cell r="B346" t="str">
            <v>David Thompson</v>
          </cell>
          <cell r="D346" t="str">
            <v>DEN</v>
          </cell>
          <cell r="F346">
            <v>19.399999999999999</v>
          </cell>
          <cell r="H346">
            <v>2618</v>
          </cell>
        </row>
        <row r="347">
          <cell r="A347">
            <v>1981</v>
          </cell>
          <cell r="B347" t="str">
            <v>Kenny Higgs</v>
          </cell>
          <cell r="D347" t="str">
            <v>DEN</v>
          </cell>
          <cell r="F347">
            <v>11.9</v>
          </cell>
          <cell r="H347">
            <v>1692</v>
          </cell>
        </row>
        <row r="348">
          <cell r="A348">
            <v>1981</v>
          </cell>
          <cell r="B348" t="str">
            <v>Kiki Vandeweghe</v>
          </cell>
          <cell r="D348" t="str">
            <v>DEN</v>
          </cell>
          <cell r="F348">
            <v>11.9</v>
          </cell>
          <cell r="H348">
            <v>1377</v>
          </cell>
        </row>
        <row r="349">
          <cell r="A349">
            <v>1981</v>
          </cell>
          <cell r="B349" t="str">
            <v>Dan Issel*</v>
          </cell>
          <cell r="D349" t="str">
            <v>DEN</v>
          </cell>
          <cell r="F349">
            <v>21.7</v>
          </cell>
          <cell r="H349">
            <v>2640</v>
          </cell>
        </row>
        <row r="350">
          <cell r="A350">
            <v>1981</v>
          </cell>
          <cell r="B350" t="str">
            <v>Ronnie Valentine</v>
          </cell>
          <cell r="D350" t="str">
            <v>DEN</v>
          </cell>
          <cell r="F350">
            <v>10.3</v>
          </cell>
          <cell r="H350">
            <v>122.39999999999999</v>
          </cell>
        </row>
        <row r="351">
          <cell r="A351">
            <v>1981</v>
          </cell>
          <cell r="B351" t="str">
            <v>Kent Benson</v>
          </cell>
          <cell r="D351" t="str">
            <v>DET</v>
          </cell>
          <cell r="F351">
            <v>15.1</v>
          </cell>
          <cell r="H351">
            <v>1958.8000000000002</v>
          </cell>
        </row>
        <row r="352">
          <cell r="A352">
            <v>1981</v>
          </cell>
          <cell r="B352" t="str">
            <v>Larry Drew</v>
          </cell>
          <cell r="D352" t="str">
            <v>DET</v>
          </cell>
          <cell r="F352">
            <v>9.3000000000000007</v>
          </cell>
          <cell r="H352">
            <v>1580.8</v>
          </cell>
        </row>
        <row r="353">
          <cell r="A353">
            <v>1981</v>
          </cell>
          <cell r="B353" t="str">
            <v>Edmund Lawrence</v>
          </cell>
          <cell r="D353" t="str">
            <v>DET</v>
          </cell>
          <cell r="F353">
            <v>19.399999999999999</v>
          </cell>
          <cell r="H353">
            <v>18.899999999999999</v>
          </cell>
        </row>
        <row r="354">
          <cell r="A354">
            <v>1981</v>
          </cell>
          <cell r="B354" t="str">
            <v>Keith Herron</v>
          </cell>
          <cell r="D354" t="str">
            <v>DET</v>
          </cell>
          <cell r="F354">
            <v>13.4</v>
          </cell>
          <cell r="H354">
            <v>2272</v>
          </cell>
        </row>
        <row r="355">
          <cell r="A355">
            <v>1981</v>
          </cell>
          <cell r="B355" t="str">
            <v>Terry Tyler</v>
          </cell>
          <cell r="D355" t="str">
            <v>DET</v>
          </cell>
          <cell r="F355">
            <v>17.2</v>
          </cell>
          <cell r="H355">
            <v>2550.2000000000003</v>
          </cell>
        </row>
        <row r="356">
          <cell r="A356">
            <v>1981</v>
          </cell>
          <cell r="B356" t="str">
            <v>Ron Lee</v>
          </cell>
          <cell r="D356" t="str">
            <v>DET</v>
          </cell>
          <cell r="F356">
            <v>9.9</v>
          </cell>
          <cell r="H356">
            <v>1828.6000000000001</v>
          </cell>
        </row>
        <row r="357">
          <cell r="A357">
            <v>1981</v>
          </cell>
          <cell r="B357" t="str">
            <v>Wayne Robinson</v>
          </cell>
          <cell r="D357" t="str">
            <v>DET</v>
          </cell>
          <cell r="F357">
            <v>11.5</v>
          </cell>
          <cell r="H357">
            <v>1595.7</v>
          </cell>
        </row>
        <row r="358">
          <cell r="A358">
            <v>1981</v>
          </cell>
          <cell r="B358" t="str">
            <v>John Long</v>
          </cell>
          <cell r="D358" t="str">
            <v>DET</v>
          </cell>
          <cell r="F358">
            <v>15.6</v>
          </cell>
          <cell r="H358">
            <v>1752.3</v>
          </cell>
        </row>
        <row r="359">
          <cell r="A359">
            <v>1981</v>
          </cell>
          <cell r="B359" t="str">
            <v>Greg Kelser</v>
          </cell>
          <cell r="D359" t="str">
            <v>DET</v>
          </cell>
          <cell r="F359">
            <v>11.8</v>
          </cell>
          <cell r="H359">
            <v>655</v>
          </cell>
        </row>
        <row r="360">
          <cell r="A360">
            <v>1981</v>
          </cell>
          <cell r="B360" t="str">
            <v>Tony Fuller</v>
          </cell>
          <cell r="D360" t="str">
            <v>DET</v>
          </cell>
          <cell r="F360">
            <v>6.9</v>
          </cell>
          <cell r="H360">
            <v>247.5</v>
          </cell>
        </row>
        <row r="361">
          <cell r="A361">
            <v>1981</v>
          </cell>
          <cell r="B361" t="str">
            <v>Paul Mokeski</v>
          </cell>
          <cell r="D361" t="str">
            <v>DET</v>
          </cell>
          <cell r="F361">
            <v>10.3</v>
          </cell>
          <cell r="H361">
            <v>1816</v>
          </cell>
        </row>
        <row r="362">
          <cell r="A362">
            <v>1981</v>
          </cell>
          <cell r="B362" t="str">
            <v>Norman Black</v>
          </cell>
          <cell r="D362" t="str">
            <v>DET</v>
          </cell>
          <cell r="F362">
            <v>1.9</v>
          </cell>
          <cell r="H362">
            <v>27.900000000000002</v>
          </cell>
        </row>
        <row r="363">
          <cell r="A363">
            <v>1981</v>
          </cell>
          <cell r="B363" t="str">
            <v>Larry Wright</v>
          </cell>
          <cell r="D363" t="str">
            <v>DET</v>
          </cell>
          <cell r="F363">
            <v>11.1</v>
          </cell>
          <cell r="H363">
            <v>999</v>
          </cell>
        </row>
        <row r="364">
          <cell r="A364">
            <v>1981</v>
          </cell>
          <cell r="B364" t="str">
            <v>Phil Hubbard</v>
          </cell>
          <cell r="D364" t="str">
            <v>DET</v>
          </cell>
          <cell r="F364">
            <v>15.4</v>
          </cell>
          <cell r="H364">
            <v>2288</v>
          </cell>
        </row>
        <row r="365">
          <cell r="A365">
            <v>1981</v>
          </cell>
          <cell r="B365" t="str">
            <v>Sonny Parker</v>
          </cell>
          <cell r="D365" t="str">
            <v>GSW</v>
          </cell>
          <cell r="F365">
            <v>13.3</v>
          </cell>
          <cell r="H365">
            <v>1314</v>
          </cell>
        </row>
        <row r="366">
          <cell r="A366">
            <v>1981</v>
          </cell>
          <cell r="B366" t="str">
            <v>Lorenzo Romar</v>
          </cell>
          <cell r="D366" t="str">
            <v>GSW</v>
          </cell>
          <cell r="F366">
            <v>10.199999999999999</v>
          </cell>
          <cell r="H366">
            <v>726.09999999999991</v>
          </cell>
        </row>
        <row r="367">
          <cell r="A367">
            <v>1981</v>
          </cell>
          <cell r="B367" t="str">
            <v>Joe Barry</v>
          </cell>
          <cell r="D367" t="str">
            <v>GSW</v>
          </cell>
          <cell r="F367">
            <v>16.399999999999999</v>
          </cell>
          <cell r="H367">
            <v>2919.2000000000003</v>
          </cell>
        </row>
        <row r="368">
          <cell r="A368">
            <v>1981</v>
          </cell>
          <cell r="B368" t="str">
            <v>John Lucas</v>
          </cell>
          <cell r="D368" t="str">
            <v>GSW</v>
          </cell>
          <cell r="F368">
            <v>11.6</v>
          </cell>
          <cell r="H368">
            <v>1920.6000000000001</v>
          </cell>
        </row>
        <row r="369">
          <cell r="A369">
            <v>1981</v>
          </cell>
          <cell r="B369" t="str">
            <v>Rickey Brown</v>
          </cell>
          <cell r="D369" t="str">
            <v>GSW</v>
          </cell>
          <cell r="F369">
            <v>10.9</v>
          </cell>
          <cell r="H369">
            <v>580.5</v>
          </cell>
        </row>
        <row r="370">
          <cell r="A370">
            <v>1981</v>
          </cell>
          <cell r="B370" t="str">
            <v>World B.</v>
          </cell>
          <cell r="D370" t="str">
            <v>GSW</v>
          </cell>
          <cell r="F370">
            <v>19.5</v>
          </cell>
          <cell r="H370">
            <v>2372.5</v>
          </cell>
        </row>
        <row r="371">
          <cell r="A371">
            <v>1981</v>
          </cell>
          <cell r="B371" t="str">
            <v>Phil Chenier</v>
          </cell>
          <cell r="D371" t="str">
            <v>GSW</v>
          </cell>
          <cell r="F371">
            <v>5.6</v>
          </cell>
          <cell r="H371">
            <v>81.899999999999991</v>
          </cell>
        </row>
        <row r="372">
          <cell r="A372">
            <v>1981</v>
          </cell>
          <cell r="B372" t="str">
            <v>Bernard King</v>
          </cell>
          <cell r="D372" t="str">
            <v>GSW</v>
          </cell>
          <cell r="F372">
            <v>19.899999999999999</v>
          </cell>
          <cell r="H372">
            <v>2916</v>
          </cell>
        </row>
        <row r="373">
          <cell r="A373">
            <v>1981</v>
          </cell>
          <cell r="B373" t="str">
            <v>Bill Mayfield</v>
          </cell>
          <cell r="D373" t="str">
            <v>GSW</v>
          </cell>
          <cell r="F373">
            <v>6.8</v>
          </cell>
          <cell r="H373">
            <v>53.9</v>
          </cell>
        </row>
        <row r="374">
          <cell r="A374">
            <v>1981</v>
          </cell>
          <cell r="B374" t="str">
            <v>Purvis Short</v>
          </cell>
          <cell r="D374" t="str">
            <v>GSW</v>
          </cell>
          <cell r="F374">
            <v>17</v>
          </cell>
          <cell r="H374">
            <v>2306.7999999999997</v>
          </cell>
        </row>
        <row r="375">
          <cell r="A375">
            <v>1981</v>
          </cell>
          <cell r="B375" t="str">
            <v>Clifford Ray</v>
          </cell>
          <cell r="D375" t="str">
            <v>GSW</v>
          </cell>
          <cell r="F375">
            <v>4.7</v>
          </cell>
          <cell r="H375">
            <v>838.19999999999993</v>
          </cell>
        </row>
        <row r="376">
          <cell r="A376">
            <v>1981</v>
          </cell>
          <cell r="B376" t="str">
            <v>Billy Reid</v>
          </cell>
          <cell r="D376" t="str">
            <v>GSW</v>
          </cell>
          <cell r="F376">
            <v>6.2</v>
          </cell>
          <cell r="H376">
            <v>595.9</v>
          </cell>
        </row>
        <row r="377">
          <cell r="A377">
            <v>1981</v>
          </cell>
          <cell r="B377" t="str">
            <v>Larry Smith</v>
          </cell>
          <cell r="D377" t="str">
            <v>GSW</v>
          </cell>
          <cell r="F377">
            <v>14.8</v>
          </cell>
          <cell r="H377">
            <v>2574.7999999999997</v>
          </cell>
        </row>
        <row r="378">
          <cell r="A378">
            <v>1981</v>
          </cell>
          <cell r="B378" t="str">
            <v>John Stroud</v>
          </cell>
          <cell r="D378" t="str">
            <v>HOU</v>
          </cell>
          <cell r="F378">
            <v>6.4</v>
          </cell>
          <cell r="H378">
            <v>88.2</v>
          </cell>
        </row>
        <row r="379">
          <cell r="A379">
            <v>1981</v>
          </cell>
          <cell r="B379" t="str">
            <v>Bill Willoughby</v>
          </cell>
          <cell r="D379" t="str">
            <v>HOU</v>
          </cell>
          <cell r="F379">
            <v>10.8</v>
          </cell>
          <cell r="H379">
            <v>1144</v>
          </cell>
        </row>
        <row r="380">
          <cell r="A380">
            <v>1981</v>
          </cell>
          <cell r="B380" t="str">
            <v>Rudy Tomjanovich</v>
          </cell>
          <cell r="D380" t="str">
            <v>HOU</v>
          </cell>
          <cell r="F380">
            <v>13.5</v>
          </cell>
          <cell r="H380">
            <v>1263.6000000000001</v>
          </cell>
        </row>
        <row r="381">
          <cell r="A381">
            <v>1981</v>
          </cell>
          <cell r="B381" t="str">
            <v>Major Jones</v>
          </cell>
          <cell r="D381" t="str">
            <v>HOU</v>
          </cell>
          <cell r="F381">
            <v>10.3</v>
          </cell>
          <cell r="H381">
            <v>1006.4000000000001</v>
          </cell>
        </row>
        <row r="382">
          <cell r="A382">
            <v>1981</v>
          </cell>
          <cell r="B382" t="str">
            <v>Robert Reid</v>
          </cell>
          <cell r="D382" t="str">
            <v>HOU</v>
          </cell>
          <cell r="F382">
            <v>16.399999999999999</v>
          </cell>
          <cell r="H382">
            <v>2960.2000000000003</v>
          </cell>
        </row>
        <row r="383">
          <cell r="A383">
            <v>1981</v>
          </cell>
          <cell r="B383" t="str">
            <v>Calvin Murphy</v>
          </cell>
          <cell r="D383" t="str">
            <v>HOU</v>
          </cell>
          <cell r="F383">
            <v>18.100000000000001</v>
          </cell>
          <cell r="H383">
            <v>2014</v>
          </cell>
        </row>
        <row r="384">
          <cell r="A384">
            <v>1981</v>
          </cell>
          <cell r="B384" t="str">
            <v>Billy Paultz</v>
          </cell>
          <cell r="D384" t="str">
            <v>HOU</v>
          </cell>
          <cell r="F384">
            <v>12.9</v>
          </cell>
          <cell r="H384">
            <v>1660.5</v>
          </cell>
        </row>
        <row r="385">
          <cell r="A385">
            <v>1981</v>
          </cell>
          <cell r="B385" t="str">
            <v>Mike Dunleavy</v>
          </cell>
          <cell r="D385" t="str">
            <v>HOU</v>
          </cell>
          <cell r="F385">
            <v>15</v>
          </cell>
          <cell r="H385">
            <v>1605.8</v>
          </cell>
        </row>
        <row r="386">
          <cell r="A386">
            <v>1981</v>
          </cell>
          <cell r="B386" t="str">
            <v>Allen Leavell</v>
          </cell>
          <cell r="D386" t="str">
            <v>HOU</v>
          </cell>
          <cell r="F386">
            <v>13.9</v>
          </cell>
          <cell r="H386">
            <v>1682.7</v>
          </cell>
        </row>
        <row r="387">
          <cell r="A387">
            <v>1981</v>
          </cell>
          <cell r="B387" t="str">
            <v>Moses Malone</v>
          </cell>
          <cell r="D387" t="str">
            <v>HOU</v>
          </cell>
          <cell r="F387">
            <v>25.1</v>
          </cell>
          <cell r="H387">
            <v>3248</v>
          </cell>
        </row>
        <row r="388">
          <cell r="A388">
            <v>1981</v>
          </cell>
          <cell r="B388" t="str">
            <v>Calvin Garrett</v>
          </cell>
          <cell r="D388" t="str">
            <v>HOU</v>
          </cell>
          <cell r="F388">
            <v>8.8000000000000007</v>
          </cell>
          <cell r="H388">
            <v>1638</v>
          </cell>
        </row>
        <row r="389">
          <cell r="A389">
            <v>1981</v>
          </cell>
          <cell r="B389" t="str">
            <v>Tom Henderson</v>
          </cell>
          <cell r="D389" t="str">
            <v>HOU</v>
          </cell>
          <cell r="F389">
            <v>10.9</v>
          </cell>
          <cell r="H389">
            <v>1412.3999999999999</v>
          </cell>
        </row>
        <row r="390">
          <cell r="A390">
            <v>1981</v>
          </cell>
          <cell r="B390" t="str">
            <v>Mike Bantom</v>
          </cell>
          <cell r="D390" t="str">
            <v>IND</v>
          </cell>
          <cell r="F390">
            <v>14.5</v>
          </cell>
          <cell r="H390">
            <v>2378.8000000000002</v>
          </cell>
        </row>
        <row r="391">
          <cell r="A391">
            <v>1981</v>
          </cell>
          <cell r="B391" t="str">
            <v>Louis Orr</v>
          </cell>
          <cell r="D391" t="str">
            <v>IND</v>
          </cell>
          <cell r="F391">
            <v>16.100000000000001</v>
          </cell>
          <cell r="H391">
            <v>1787.6000000000001</v>
          </cell>
        </row>
        <row r="392">
          <cell r="A392">
            <v>1981</v>
          </cell>
          <cell r="B392" t="str">
            <v>Kenny Natt</v>
          </cell>
          <cell r="D392" t="str">
            <v>IND</v>
          </cell>
          <cell r="F392">
            <v>5.2</v>
          </cell>
          <cell r="H392">
            <v>148.19999999999999</v>
          </cell>
        </row>
        <row r="393">
          <cell r="A393">
            <v>1981</v>
          </cell>
          <cell r="B393" t="str">
            <v>Don Buse</v>
          </cell>
          <cell r="D393" t="str">
            <v>IND</v>
          </cell>
          <cell r="F393">
            <v>11.7</v>
          </cell>
          <cell r="H393">
            <v>1096.1999999999998</v>
          </cell>
        </row>
        <row r="394">
          <cell r="A394">
            <v>1981</v>
          </cell>
          <cell r="B394" t="str">
            <v>Johnny Davis</v>
          </cell>
          <cell r="D394" t="str">
            <v>IND</v>
          </cell>
          <cell r="F394">
            <v>15.2</v>
          </cell>
          <cell r="H394">
            <v>2538.4</v>
          </cell>
        </row>
        <row r="395">
          <cell r="A395">
            <v>1981</v>
          </cell>
          <cell r="B395" t="str">
            <v>George McGinnis</v>
          </cell>
          <cell r="D395" t="str">
            <v>IND</v>
          </cell>
          <cell r="F395">
            <v>14.9</v>
          </cell>
          <cell r="H395">
            <v>1842.3</v>
          </cell>
        </row>
        <row r="396">
          <cell r="A396">
            <v>1981</v>
          </cell>
          <cell r="B396" t="str">
            <v>Jerry Sichting</v>
          </cell>
          <cell r="D396" t="str">
            <v>IND</v>
          </cell>
          <cell r="F396">
            <v>8.4</v>
          </cell>
          <cell r="H396">
            <v>451.2</v>
          </cell>
        </row>
        <row r="397">
          <cell r="A397">
            <v>1981</v>
          </cell>
          <cell r="B397" t="str">
            <v>Clemon Johnson</v>
          </cell>
          <cell r="D397" t="str">
            <v>IND</v>
          </cell>
          <cell r="F397">
            <v>15.6</v>
          </cell>
          <cell r="H397">
            <v>1644.3</v>
          </cell>
        </row>
        <row r="398">
          <cell r="A398">
            <v>1981</v>
          </cell>
          <cell r="B398" t="str">
            <v>Billy Knight</v>
          </cell>
          <cell r="D398" t="str">
            <v>IND</v>
          </cell>
          <cell r="F398">
            <v>19.899999999999999</v>
          </cell>
          <cell r="H398">
            <v>2386.2000000000003</v>
          </cell>
        </row>
        <row r="399">
          <cell r="A399">
            <v>1981</v>
          </cell>
          <cell r="B399" t="str">
            <v>Dudley Bradley</v>
          </cell>
          <cell r="D399" t="str">
            <v>IND</v>
          </cell>
          <cell r="F399">
            <v>13.7</v>
          </cell>
          <cell r="H399">
            <v>1869.6000000000001</v>
          </cell>
        </row>
        <row r="400">
          <cell r="A400">
            <v>1981</v>
          </cell>
          <cell r="B400" t="str">
            <v>James Edwards</v>
          </cell>
          <cell r="D400" t="str">
            <v>IND</v>
          </cell>
          <cell r="F400">
            <v>18.2</v>
          </cell>
          <cell r="H400">
            <v>2373.3000000000002</v>
          </cell>
        </row>
        <row r="401">
          <cell r="A401">
            <v>1981</v>
          </cell>
          <cell r="B401" t="str">
            <v>Lloyd Walton</v>
          </cell>
          <cell r="D401" t="str">
            <v>KCK</v>
          </cell>
          <cell r="F401">
            <v>9.9</v>
          </cell>
          <cell r="H401">
            <v>823.5</v>
          </cell>
        </row>
        <row r="402">
          <cell r="A402">
            <v>1981</v>
          </cell>
          <cell r="B402" t="str">
            <v>Otis Birdsong</v>
          </cell>
          <cell r="D402" t="str">
            <v>KCK</v>
          </cell>
          <cell r="F402">
            <v>20.3</v>
          </cell>
          <cell r="H402">
            <v>2591.5</v>
          </cell>
        </row>
        <row r="403">
          <cell r="A403">
            <v>1981</v>
          </cell>
          <cell r="B403" t="str">
            <v>Ernie Grunfeld</v>
          </cell>
          <cell r="D403" t="str">
            <v>KCK</v>
          </cell>
          <cell r="F403">
            <v>13.7</v>
          </cell>
          <cell r="H403">
            <v>1587.9</v>
          </cell>
        </row>
        <row r="404">
          <cell r="A404">
            <v>1981</v>
          </cell>
          <cell r="B404" t="str">
            <v>Scott Wedman</v>
          </cell>
          <cell r="D404" t="str">
            <v>KCK</v>
          </cell>
          <cell r="F404">
            <v>14.8</v>
          </cell>
          <cell r="H404">
            <v>2899.7999999999997</v>
          </cell>
        </row>
        <row r="405">
          <cell r="A405">
            <v>1981</v>
          </cell>
          <cell r="B405" t="str">
            <v>Jo Jo English</v>
          </cell>
          <cell r="D405" t="str">
            <v>KCK</v>
          </cell>
          <cell r="F405">
            <v>10.4</v>
          </cell>
          <cell r="H405">
            <v>236.6</v>
          </cell>
        </row>
        <row r="406">
          <cell r="A406">
            <v>1981</v>
          </cell>
          <cell r="B406" t="str">
            <v>Leon Douglas</v>
          </cell>
          <cell r="D406" t="str">
            <v>KCK</v>
          </cell>
          <cell r="F406">
            <v>12.5</v>
          </cell>
          <cell r="H406">
            <v>1358.8</v>
          </cell>
        </row>
        <row r="407">
          <cell r="A407">
            <v>1981</v>
          </cell>
          <cell r="B407" t="str">
            <v>Hawkeye Whitney</v>
          </cell>
          <cell r="D407" t="str">
            <v>KCK</v>
          </cell>
          <cell r="F407">
            <v>14</v>
          </cell>
          <cell r="H407">
            <v>780.2</v>
          </cell>
        </row>
        <row r="408">
          <cell r="A408">
            <v>1981</v>
          </cell>
          <cell r="B408" t="str">
            <v>Frankie Sanders</v>
          </cell>
          <cell r="D408" t="str">
            <v>KCK</v>
          </cell>
          <cell r="F408">
            <v>13</v>
          </cell>
          <cell r="H408">
            <v>186.29999999999998</v>
          </cell>
        </row>
        <row r="409">
          <cell r="A409">
            <v>1981</v>
          </cell>
          <cell r="B409" t="str">
            <v>Joe Meriweather</v>
          </cell>
          <cell r="D409" t="str">
            <v>KCK</v>
          </cell>
          <cell r="F409">
            <v>12.4</v>
          </cell>
          <cell r="H409">
            <v>1517</v>
          </cell>
        </row>
        <row r="410">
          <cell r="A410">
            <v>1981</v>
          </cell>
          <cell r="B410" t="str">
            <v>Phil Ford</v>
          </cell>
          <cell r="D410" t="str">
            <v>KCK</v>
          </cell>
          <cell r="F410">
            <v>17.3</v>
          </cell>
          <cell r="H410">
            <v>2290.2000000000003</v>
          </cell>
        </row>
        <row r="411">
          <cell r="A411">
            <v>1981</v>
          </cell>
          <cell r="B411" t="str">
            <v>Reggie King</v>
          </cell>
          <cell r="D411" t="str">
            <v>KCK</v>
          </cell>
          <cell r="F411">
            <v>16.899999999999999</v>
          </cell>
          <cell r="H411">
            <v>2745.9</v>
          </cell>
        </row>
        <row r="412">
          <cell r="A412">
            <v>1981</v>
          </cell>
          <cell r="B412" t="str">
            <v>Sam Lacey</v>
          </cell>
          <cell r="D412" t="str">
            <v>KCK</v>
          </cell>
          <cell r="F412">
            <v>13.5</v>
          </cell>
          <cell r="H412">
            <v>2230.4</v>
          </cell>
        </row>
        <row r="413">
          <cell r="A413">
            <v>1981</v>
          </cell>
          <cell r="B413" t="str">
            <v>Norm Nixon</v>
          </cell>
          <cell r="D413" t="str">
            <v>LAL</v>
          </cell>
          <cell r="F413">
            <v>15.5</v>
          </cell>
          <cell r="H413">
            <v>2962.5</v>
          </cell>
        </row>
        <row r="414">
          <cell r="A414">
            <v>1981</v>
          </cell>
          <cell r="B414" t="str">
            <v>Michael Cooper</v>
          </cell>
          <cell r="D414" t="str">
            <v>LAL</v>
          </cell>
          <cell r="F414">
            <v>12.2</v>
          </cell>
          <cell r="H414">
            <v>2624.4</v>
          </cell>
        </row>
        <row r="415">
          <cell r="A415">
            <v>1981</v>
          </cell>
          <cell r="B415" t="str">
            <v>Kareem Abdul-Jabbar</v>
          </cell>
          <cell r="D415" t="str">
            <v>LAL</v>
          </cell>
          <cell r="F415">
            <v>25.5</v>
          </cell>
          <cell r="H415">
            <v>2976</v>
          </cell>
        </row>
        <row r="416">
          <cell r="A416">
            <v>1981</v>
          </cell>
          <cell r="B416" t="str">
            <v>Jim Chones</v>
          </cell>
          <cell r="D416" t="str">
            <v>LAL</v>
          </cell>
          <cell r="F416">
            <v>11.8</v>
          </cell>
          <cell r="H416">
            <v>2558.4</v>
          </cell>
        </row>
        <row r="417">
          <cell r="A417">
            <v>1981</v>
          </cell>
          <cell r="B417" t="str">
            <v>Tony Jackson</v>
          </cell>
          <cell r="D417" t="str">
            <v>LAL</v>
          </cell>
          <cell r="F417">
            <v>12.9</v>
          </cell>
          <cell r="H417">
            <v>14</v>
          </cell>
        </row>
        <row r="418">
          <cell r="A418">
            <v>1981</v>
          </cell>
          <cell r="B418" t="str">
            <v>Alan Hardy</v>
          </cell>
          <cell r="D418" t="str">
            <v>LAL</v>
          </cell>
          <cell r="F418">
            <v>7.5</v>
          </cell>
          <cell r="H418">
            <v>110</v>
          </cell>
        </row>
        <row r="419">
          <cell r="A419">
            <v>1981</v>
          </cell>
          <cell r="B419" t="str">
            <v>Mark Landsberger</v>
          </cell>
          <cell r="D419" t="str">
            <v>LAL</v>
          </cell>
          <cell r="F419">
            <v>12.5</v>
          </cell>
          <cell r="H419">
            <v>1083.3</v>
          </cell>
        </row>
        <row r="420">
          <cell r="A420">
            <v>1981</v>
          </cell>
          <cell r="B420" t="str">
            <v>Myles Patrick</v>
          </cell>
          <cell r="D420" t="str">
            <v>LAL</v>
          </cell>
          <cell r="F420">
            <v>6.9</v>
          </cell>
          <cell r="H420">
            <v>9</v>
          </cell>
        </row>
        <row r="421">
          <cell r="A421">
            <v>1981</v>
          </cell>
          <cell r="B421" t="str">
            <v>Butch Carter</v>
          </cell>
          <cell r="D421" t="str">
            <v>LAL</v>
          </cell>
          <cell r="F421">
            <v>10.7</v>
          </cell>
          <cell r="H421">
            <v>669.6</v>
          </cell>
        </row>
        <row r="422">
          <cell r="A422">
            <v>1981</v>
          </cell>
          <cell r="B422" t="str">
            <v>Jim Brewer</v>
          </cell>
          <cell r="D422" t="str">
            <v>LAL</v>
          </cell>
          <cell r="F422">
            <v>10.6</v>
          </cell>
          <cell r="H422">
            <v>1107.5999999999999</v>
          </cell>
        </row>
        <row r="423">
          <cell r="A423">
            <v>1981</v>
          </cell>
          <cell r="B423" t="str">
            <v>Magic Johnson</v>
          </cell>
          <cell r="D423" t="str">
            <v>LAL</v>
          </cell>
          <cell r="F423">
            <v>25.7</v>
          </cell>
          <cell r="H423">
            <v>1372.7</v>
          </cell>
        </row>
        <row r="424">
          <cell r="A424">
            <v>1981</v>
          </cell>
          <cell r="B424" t="str">
            <v>Brad Holland</v>
          </cell>
          <cell r="D424" t="str">
            <v>LAL</v>
          </cell>
          <cell r="F424">
            <v>9.8000000000000007</v>
          </cell>
          <cell r="H424">
            <v>295.2</v>
          </cell>
        </row>
        <row r="425">
          <cell r="A425">
            <v>1981</v>
          </cell>
          <cell r="B425" t="str">
            <v>Jamaal Wilkes</v>
          </cell>
          <cell r="D425" t="str">
            <v>LAL</v>
          </cell>
          <cell r="F425">
            <v>18</v>
          </cell>
          <cell r="H425">
            <v>3029.4</v>
          </cell>
        </row>
        <row r="426">
          <cell r="A426">
            <v>1981</v>
          </cell>
          <cell r="B426" t="str">
            <v>Quinn Buckner</v>
          </cell>
          <cell r="D426" t="str">
            <v>MIL</v>
          </cell>
          <cell r="F426">
            <v>15.1</v>
          </cell>
          <cell r="H426">
            <v>2386.2000000000003</v>
          </cell>
        </row>
        <row r="427">
          <cell r="A427">
            <v>1981</v>
          </cell>
          <cell r="B427" t="str">
            <v>Junior Bridgeman</v>
          </cell>
          <cell r="D427" t="str">
            <v>MIL</v>
          </cell>
          <cell r="F427">
            <v>17.100000000000001</v>
          </cell>
          <cell r="H427">
            <v>2217.6</v>
          </cell>
        </row>
        <row r="428">
          <cell r="A428">
            <v>1981</v>
          </cell>
          <cell r="B428" t="str">
            <v>Len Elmore</v>
          </cell>
          <cell r="D428" t="str">
            <v>MIL</v>
          </cell>
          <cell r="F428">
            <v>8.6</v>
          </cell>
          <cell r="H428">
            <v>921.6</v>
          </cell>
        </row>
        <row r="429">
          <cell r="A429">
            <v>1981</v>
          </cell>
          <cell r="B429" t="str">
            <v>Brian Winters</v>
          </cell>
          <cell r="D429" t="str">
            <v>MIL</v>
          </cell>
          <cell r="F429">
            <v>12.5</v>
          </cell>
          <cell r="H429">
            <v>1773.3</v>
          </cell>
        </row>
        <row r="430">
          <cell r="A430">
            <v>1981</v>
          </cell>
          <cell r="B430" t="str">
            <v>Bob Lanier</v>
          </cell>
          <cell r="D430" t="str">
            <v>MIL</v>
          </cell>
          <cell r="F430">
            <v>19.7</v>
          </cell>
          <cell r="H430">
            <v>1755.3999999999999</v>
          </cell>
        </row>
        <row r="431">
          <cell r="A431">
            <v>1981</v>
          </cell>
          <cell r="B431" t="str">
            <v>Harvey Catchings</v>
          </cell>
          <cell r="D431" t="str">
            <v>MIL</v>
          </cell>
          <cell r="F431">
            <v>10.4</v>
          </cell>
          <cell r="H431">
            <v>1632.3999999999999</v>
          </cell>
        </row>
        <row r="432">
          <cell r="A432">
            <v>1981</v>
          </cell>
          <cell r="B432" t="str">
            <v>Pat Cummings</v>
          </cell>
          <cell r="D432" t="str">
            <v>MIL</v>
          </cell>
          <cell r="F432">
            <v>15.2</v>
          </cell>
          <cell r="H432">
            <v>1080.3999999999999</v>
          </cell>
        </row>
        <row r="433">
          <cell r="A433">
            <v>1981</v>
          </cell>
          <cell r="B433" t="str">
            <v>Mickey Johnson</v>
          </cell>
          <cell r="D433" t="str">
            <v>MIL</v>
          </cell>
          <cell r="F433">
            <v>16.3</v>
          </cell>
          <cell r="H433">
            <v>2115.6</v>
          </cell>
        </row>
        <row r="434">
          <cell r="A434">
            <v>1981</v>
          </cell>
          <cell r="B434" t="str">
            <v>Mike Evans</v>
          </cell>
          <cell r="D434" t="str">
            <v>MIL</v>
          </cell>
          <cell r="F434">
            <v>11.1</v>
          </cell>
          <cell r="H434">
            <v>908.80000000000007</v>
          </cell>
        </row>
        <row r="435">
          <cell r="A435">
            <v>1981</v>
          </cell>
          <cell r="B435" t="str">
            <v>Marques Johnson</v>
          </cell>
          <cell r="D435" t="str">
            <v>MIL</v>
          </cell>
          <cell r="F435">
            <v>22</v>
          </cell>
          <cell r="H435">
            <v>2538.4</v>
          </cell>
        </row>
        <row r="436">
          <cell r="A436">
            <v>1981</v>
          </cell>
          <cell r="B436" t="str">
            <v>Sidney Moncrief</v>
          </cell>
          <cell r="D436" t="str">
            <v>MIL</v>
          </cell>
          <cell r="F436">
            <v>18</v>
          </cell>
          <cell r="H436">
            <v>2416</v>
          </cell>
        </row>
        <row r="437">
          <cell r="A437">
            <v>1981</v>
          </cell>
          <cell r="B437" t="str">
            <v>Foots Walker</v>
          </cell>
          <cell r="D437" t="str">
            <v>NJN</v>
          </cell>
          <cell r="F437">
            <v>10.1</v>
          </cell>
          <cell r="H437">
            <v>1172.6000000000001</v>
          </cell>
        </row>
        <row r="438">
          <cell r="A438">
            <v>1981</v>
          </cell>
          <cell r="B438" t="str">
            <v>Darwin Cook</v>
          </cell>
          <cell r="D438" t="str">
            <v>NJN</v>
          </cell>
          <cell r="F438">
            <v>15</v>
          </cell>
          <cell r="H438">
            <v>1976.3999999999999</v>
          </cell>
        </row>
        <row r="439">
          <cell r="A439">
            <v>1981</v>
          </cell>
          <cell r="B439" t="str">
            <v>Cliff Robinson</v>
          </cell>
          <cell r="D439" t="str">
            <v>NJN</v>
          </cell>
          <cell r="F439">
            <v>17.899999999999999</v>
          </cell>
          <cell r="H439">
            <v>1820.6999999999998</v>
          </cell>
        </row>
        <row r="440">
          <cell r="A440">
            <v>1981</v>
          </cell>
          <cell r="B440" t="str">
            <v>Bob Elliott</v>
          </cell>
          <cell r="D440" t="str">
            <v>NJN</v>
          </cell>
          <cell r="F440">
            <v>12.3</v>
          </cell>
          <cell r="H440">
            <v>1321.3000000000002</v>
          </cell>
        </row>
        <row r="441">
          <cell r="A441">
            <v>1981</v>
          </cell>
          <cell r="B441" t="str">
            <v>Mike Newlin</v>
          </cell>
          <cell r="D441" t="str">
            <v>NJN</v>
          </cell>
          <cell r="F441">
            <v>15.6</v>
          </cell>
          <cell r="H441">
            <v>2907.2</v>
          </cell>
        </row>
        <row r="442">
          <cell r="A442">
            <v>1981</v>
          </cell>
          <cell r="B442" t="str">
            <v>Mike O'Koren</v>
          </cell>
          <cell r="D442" t="str">
            <v>NJN</v>
          </cell>
          <cell r="F442">
            <v>12.6</v>
          </cell>
          <cell r="H442">
            <v>2472.7000000000003</v>
          </cell>
        </row>
        <row r="443">
          <cell r="A443">
            <v>1981</v>
          </cell>
          <cell r="B443" t="str">
            <v>Maurice Lucas</v>
          </cell>
          <cell r="D443" t="str">
            <v>NJN</v>
          </cell>
          <cell r="F443">
            <v>14.6</v>
          </cell>
          <cell r="H443">
            <v>2162.4</v>
          </cell>
        </row>
        <row r="444">
          <cell r="A444">
            <v>1981</v>
          </cell>
          <cell r="B444" t="str">
            <v>Rory Sparrow</v>
          </cell>
          <cell r="D444" t="str">
            <v>NJN</v>
          </cell>
          <cell r="F444">
            <v>8.1999999999999993</v>
          </cell>
          <cell r="H444">
            <v>211.5</v>
          </cell>
        </row>
        <row r="445">
          <cell r="A445">
            <v>1981</v>
          </cell>
          <cell r="B445" t="str">
            <v>Lowes Moore</v>
          </cell>
          <cell r="D445" t="str">
            <v>NJN</v>
          </cell>
          <cell r="F445">
            <v>11.1</v>
          </cell>
          <cell r="H445">
            <v>1405.8</v>
          </cell>
        </row>
        <row r="446">
          <cell r="A446">
            <v>1981</v>
          </cell>
          <cell r="B446" t="str">
            <v>Edgar Jones</v>
          </cell>
          <cell r="D446" t="str">
            <v>NJN</v>
          </cell>
          <cell r="F446">
            <v>17.600000000000001</v>
          </cell>
          <cell r="H446">
            <v>948</v>
          </cell>
        </row>
        <row r="447">
          <cell r="A447">
            <v>1981</v>
          </cell>
          <cell r="B447" t="str">
            <v>Jan Van</v>
          </cell>
          <cell r="D447" t="str">
            <v>NJN</v>
          </cell>
          <cell r="F447">
            <v>6.5</v>
          </cell>
          <cell r="H447">
            <v>1427.4</v>
          </cell>
        </row>
        <row r="448">
          <cell r="A448">
            <v>1981</v>
          </cell>
          <cell r="B448" t="str">
            <v>Mike Gminski</v>
          </cell>
          <cell r="D448" t="str">
            <v>NJN</v>
          </cell>
          <cell r="F448">
            <v>14.5</v>
          </cell>
          <cell r="H448">
            <v>1579.2</v>
          </cell>
        </row>
        <row r="449">
          <cell r="A449">
            <v>1981</v>
          </cell>
          <cell r="B449" t="str">
            <v>Mike Glenn</v>
          </cell>
          <cell r="D449" t="str">
            <v>NYK</v>
          </cell>
          <cell r="F449">
            <v>15</v>
          </cell>
          <cell r="H449">
            <v>1508.8</v>
          </cell>
        </row>
        <row r="450">
          <cell r="A450">
            <v>1981</v>
          </cell>
          <cell r="B450" t="str">
            <v>Bill Cartwright</v>
          </cell>
          <cell r="D450" t="str">
            <v>NYK</v>
          </cell>
          <cell r="F450">
            <v>18.399999999999999</v>
          </cell>
          <cell r="H450">
            <v>2927.4</v>
          </cell>
        </row>
        <row r="451">
          <cell r="A451">
            <v>1981</v>
          </cell>
          <cell r="B451" t="str">
            <v>Mike Woodson</v>
          </cell>
          <cell r="D451" t="str">
            <v>NYK</v>
          </cell>
          <cell r="F451">
            <v>10.9</v>
          </cell>
          <cell r="H451">
            <v>947.69999999999993</v>
          </cell>
        </row>
        <row r="452">
          <cell r="A452">
            <v>1981</v>
          </cell>
          <cell r="B452" t="str">
            <v>Ray Williams</v>
          </cell>
          <cell r="D452" t="str">
            <v>NYK</v>
          </cell>
          <cell r="F452">
            <v>19</v>
          </cell>
          <cell r="H452">
            <v>2741.3</v>
          </cell>
        </row>
        <row r="453">
          <cell r="A453">
            <v>1981</v>
          </cell>
          <cell r="B453" t="str">
            <v>DeWayne Scales</v>
          </cell>
          <cell r="D453" t="str">
            <v>NYK</v>
          </cell>
          <cell r="F453">
            <v>11.5</v>
          </cell>
          <cell r="H453">
            <v>484</v>
          </cell>
        </row>
        <row r="454">
          <cell r="A454">
            <v>1981</v>
          </cell>
          <cell r="B454" t="str">
            <v>Larry Demic</v>
          </cell>
          <cell r="D454" t="str">
            <v>NYK</v>
          </cell>
          <cell r="F454">
            <v>10.4</v>
          </cell>
          <cell r="H454">
            <v>965.19999999999993</v>
          </cell>
        </row>
        <row r="455">
          <cell r="A455">
            <v>1981</v>
          </cell>
          <cell r="B455" t="str">
            <v>Marvin Webster</v>
          </cell>
          <cell r="D455" t="str">
            <v>NYK</v>
          </cell>
          <cell r="F455">
            <v>10.8</v>
          </cell>
          <cell r="H455">
            <v>1705.6000000000001</v>
          </cell>
        </row>
        <row r="456">
          <cell r="A456">
            <v>1981</v>
          </cell>
          <cell r="B456" t="str">
            <v>Campy Russell</v>
          </cell>
          <cell r="D456" t="str">
            <v>NYK</v>
          </cell>
          <cell r="F456">
            <v>12.9</v>
          </cell>
          <cell r="H456">
            <v>2867.7</v>
          </cell>
        </row>
        <row r="457">
          <cell r="A457">
            <v>1981</v>
          </cell>
          <cell r="B457" t="str">
            <v>Sly Williams</v>
          </cell>
          <cell r="D457" t="str">
            <v>NYK</v>
          </cell>
          <cell r="F457">
            <v>16.600000000000001</v>
          </cell>
          <cell r="H457">
            <v>1976.5</v>
          </cell>
        </row>
        <row r="458">
          <cell r="A458">
            <v>1981</v>
          </cell>
          <cell r="B458" t="str">
            <v>Reggie Carter</v>
          </cell>
          <cell r="D458" t="str">
            <v>NYK</v>
          </cell>
          <cell r="F458">
            <v>8.8000000000000007</v>
          </cell>
          <cell r="H458">
            <v>534</v>
          </cell>
        </row>
        <row r="459">
          <cell r="A459">
            <v>1981</v>
          </cell>
          <cell r="B459" t="str">
            <v>Micheal Ray</v>
          </cell>
          <cell r="D459" t="str">
            <v>NYK</v>
          </cell>
          <cell r="F459">
            <v>17.100000000000001</v>
          </cell>
          <cell r="H459">
            <v>3175.8</v>
          </cell>
        </row>
        <row r="460">
          <cell r="A460">
            <v>1981</v>
          </cell>
          <cell r="B460" t="str">
            <v>Doug Collins</v>
          </cell>
          <cell r="D460" t="str">
            <v>PHI</v>
          </cell>
          <cell r="F460">
            <v>13.1</v>
          </cell>
          <cell r="H460">
            <v>328.79999999999995</v>
          </cell>
        </row>
        <row r="461">
          <cell r="A461">
            <v>1981</v>
          </cell>
          <cell r="B461" t="str">
            <v>Earl Cureton</v>
          </cell>
          <cell r="D461" t="str">
            <v>PHI</v>
          </cell>
          <cell r="F461">
            <v>13.8</v>
          </cell>
          <cell r="H461">
            <v>530.4</v>
          </cell>
        </row>
        <row r="462">
          <cell r="A462">
            <v>1981</v>
          </cell>
          <cell r="B462" t="str">
            <v>Julius Erving</v>
          </cell>
          <cell r="D462" t="str">
            <v>PHI</v>
          </cell>
          <cell r="F462">
            <v>25.1</v>
          </cell>
          <cell r="H462">
            <v>2870</v>
          </cell>
        </row>
        <row r="463">
          <cell r="A463">
            <v>1981</v>
          </cell>
          <cell r="B463" t="str">
            <v>Bobby Jones</v>
          </cell>
          <cell r="D463" t="str">
            <v>PHI</v>
          </cell>
          <cell r="F463">
            <v>20.100000000000001</v>
          </cell>
          <cell r="H463">
            <v>2049.3000000000002</v>
          </cell>
        </row>
        <row r="464">
          <cell r="A464">
            <v>1981</v>
          </cell>
          <cell r="B464" t="str">
            <v>Clint Richardson</v>
          </cell>
          <cell r="D464" t="str">
            <v>PHI</v>
          </cell>
          <cell r="F464">
            <v>12.2</v>
          </cell>
          <cell r="H464">
            <v>1316.7</v>
          </cell>
        </row>
        <row r="465">
          <cell r="A465">
            <v>1981</v>
          </cell>
          <cell r="B465" t="str">
            <v>Andrew Toney</v>
          </cell>
          <cell r="D465" t="str">
            <v>PHI</v>
          </cell>
          <cell r="F465">
            <v>12.7</v>
          </cell>
          <cell r="H465">
            <v>1770</v>
          </cell>
        </row>
        <row r="466">
          <cell r="A466">
            <v>1981</v>
          </cell>
          <cell r="B466" t="str">
            <v>Steve Mix</v>
          </cell>
          <cell r="D466" t="str">
            <v>PHI</v>
          </cell>
          <cell r="F466">
            <v>19.7</v>
          </cell>
          <cell r="H466">
            <v>1324.8</v>
          </cell>
        </row>
        <row r="467">
          <cell r="A467">
            <v>1981</v>
          </cell>
          <cell r="B467" t="str">
            <v>Ollie Johnson</v>
          </cell>
          <cell r="D467" t="str">
            <v>PHI</v>
          </cell>
          <cell r="F467">
            <v>16.7</v>
          </cell>
          <cell r="H467">
            <v>372</v>
          </cell>
        </row>
        <row r="468">
          <cell r="A468">
            <v>1981</v>
          </cell>
          <cell r="B468" t="str">
            <v>Darryl Dawkins</v>
          </cell>
          <cell r="D468" t="str">
            <v>PHI</v>
          </cell>
          <cell r="F468">
            <v>15.9</v>
          </cell>
          <cell r="H468">
            <v>2090</v>
          </cell>
        </row>
        <row r="469">
          <cell r="A469">
            <v>1981</v>
          </cell>
          <cell r="B469" t="str">
            <v>Lionel Hollins</v>
          </cell>
          <cell r="D469" t="str">
            <v>PHI</v>
          </cell>
          <cell r="F469">
            <v>11</v>
          </cell>
          <cell r="H469">
            <v>2156.6</v>
          </cell>
        </row>
        <row r="470">
          <cell r="A470">
            <v>1981</v>
          </cell>
          <cell r="B470" t="str">
            <v>Maurice Cheeks</v>
          </cell>
          <cell r="D470" t="str">
            <v>PHI</v>
          </cell>
          <cell r="F470">
            <v>16.399999999999999</v>
          </cell>
          <cell r="H470">
            <v>2413.8000000000002</v>
          </cell>
        </row>
        <row r="471">
          <cell r="A471">
            <v>1981</v>
          </cell>
          <cell r="B471" t="str">
            <v>Caldwell Jones</v>
          </cell>
          <cell r="D471" t="str">
            <v>PHI</v>
          </cell>
          <cell r="F471">
            <v>10.1</v>
          </cell>
          <cell r="H471">
            <v>2640.6</v>
          </cell>
        </row>
        <row r="472">
          <cell r="A472">
            <v>1981</v>
          </cell>
          <cell r="B472" t="str">
            <v>Kyle Macy</v>
          </cell>
          <cell r="D472" t="str">
            <v>PHO</v>
          </cell>
          <cell r="F472">
            <v>14.5</v>
          </cell>
          <cell r="H472">
            <v>1467.8</v>
          </cell>
        </row>
        <row r="473">
          <cell r="A473">
            <v>1981</v>
          </cell>
          <cell r="B473" t="str">
            <v>Walter Davis</v>
          </cell>
          <cell r="D473" t="str">
            <v>PHO</v>
          </cell>
          <cell r="F473">
            <v>18.399999999999999</v>
          </cell>
          <cell r="H473">
            <v>2184</v>
          </cell>
        </row>
        <row r="474">
          <cell r="A474">
            <v>1981</v>
          </cell>
          <cell r="B474" t="str">
            <v>Rich Kelley</v>
          </cell>
          <cell r="D474" t="str">
            <v>PHO</v>
          </cell>
          <cell r="F474">
            <v>14.4</v>
          </cell>
          <cell r="H474">
            <v>1684.8</v>
          </cell>
        </row>
        <row r="475">
          <cell r="A475">
            <v>1981</v>
          </cell>
          <cell r="B475" t="str">
            <v>Jeff Cook</v>
          </cell>
          <cell r="D475" t="str">
            <v>PHO</v>
          </cell>
          <cell r="F475">
            <v>11.2</v>
          </cell>
          <cell r="H475">
            <v>2188.2999999999997</v>
          </cell>
        </row>
        <row r="476">
          <cell r="A476">
            <v>1981</v>
          </cell>
          <cell r="B476" t="str">
            <v>Joel Kramer</v>
          </cell>
          <cell r="D476" t="str">
            <v>PHO</v>
          </cell>
          <cell r="F476">
            <v>11.8</v>
          </cell>
          <cell r="H476">
            <v>1066</v>
          </cell>
        </row>
        <row r="477">
          <cell r="A477">
            <v>1981</v>
          </cell>
          <cell r="B477" t="str">
            <v>Johnny High</v>
          </cell>
          <cell r="D477" t="str">
            <v>PHO</v>
          </cell>
          <cell r="F477">
            <v>10.8</v>
          </cell>
          <cell r="H477">
            <v>1749.6000000000001</v>
          </cell>
        </row>
        <row r="478">
          <cell r="A478">
            <v>1981</v>
          </cell>
          <cell r="B478" t="str">
            <v>Alvan Adams</v>
          </cell>
          <cell r="D478" t="str">
            <v>PHO</v>
          </cell>
          <cell r="F478">
            <v>20.3</v>
          </cell>
          <cell r="H478">
            <v>2055</v>
          </cell>
        </row>
        <row r="479">
          <cell r="A479">
            <v>1981</v>
          </cell>
          <cell r="B479" t="str">
            <v>Truck Robinson</v>
          </cell>
          <cell r="D479" t="str">
            <v>PHO</v>
          </cell>
          <cell r="F479">
            <v>14.9</v>
          </cell>
          <cell r="H479">
            <v>3091.4</v>
          </cell>
        </row>
        <row r="480">
          <cell r="A480">
            <v>1981</v>
          </cell>
          <cell r="B480" t="str">
            <v>Dennis Johnson</v>
          </cell>
          <cell r="D480" t="str">
            <v>PHO</v>
          </cell>
          <cell r="F480">
            <v>17</v>
          </cell>
          <cell r="H480">
            <v>2614.9</v>
          </cell>
        </row>
        <row r="481">
          <cell r="A481">
            <v>1981</v>
          </cell>
          <cell r="B481" t="str">
            <v>Mike Niles</v>
          </cell>
          <cell r="D481" t="str">
            <v>PHO</v>
          </cell>
          <cell r="F481">
            <v>6.7</v>
          </cell>
          <cell r="H481">
            <v>233.2</v>
          </cell>
        </row>
        <row r="482">
          <cell r="A482">
            <v>1981</v>
          </cell>
          <cell r="B482" t="str">
            <v>Alvin Scott</v>
          </cell>
          <cell r="D482" t="str">
            <v>PHO</v>
          </cell>
          <cell r="F482">
            <v>13.4</v>
          </cell>
          <cell r="H482">
            <v>1426.8</v>
          </cell>
        </row>
        <row r="483">
          <cell r="A483">
            <v>1981</v>
          </cell>
          <cell r="B483" t="str">
            <v>Billy Ray</v>
          </cell>
          <cell r="D483" t="str">
            <v>POR</v>
          </cell>
          <cell r="F483">
            <v>19.3</v>
          </cell>
          <cell r="H483">
            <v>1563.1000000000001</v>
          </cell>
        </row>
        <row r="484">
          <cell r="A484">
            <v>1981</v>
          </cell>
          <cell r="B484" t="str">
            <v>Roy Hamilton</v>
          </cell>
          <cell r="D484" t="str">
            <v>POR</v>
          </cell>
          <cell r="F484">
            <v>10.4</v>
          </cell>
          <cell r="H484">
            <v>5</v>
          </cell>
        </row>
        <row r="485">
          <cell r="A485">
            <v>1981</v>
          </cell>
          <cell r="B485" t="str">
            <v>Kermit Washington</v>
          </cell>
          <cell r="D485" t="str">
            <v>POR</v>
          </cell>
          <cell r="F485">
            <v>17.399999999999999</v>
          </cell>
          <cell r="H485">
            <v>2117</v>
          </cell>
        </row>
        <row r="486">
          <cell r="A486">
            <v>1981</v>
          </cell>
          <cell r="B486" t="str">
            <v>Kelvin Ransey</v>
          </cell>
          <cell r="D486" t="str">
            <v>POR</v>
          </cell>
          <cell r="F486">
            <v>14.9</v>
          </cell>
          <cell r="H486">
            <v>2432</v>
          </cell>
        </row>
        <row r="487">
          <cell r="A487">
            <v>1981</v>
          </cell>
          <cell r="B487" t="str">
            <v>Mychal Thompson</v>
          </cell>
          <cell r="D487" t="str">
            <v>POR</v>
          </cell>
          <cell r="F487">
            <v>16.600000000000001</v>
          </cell>
          <cell r="H487">
            <v>2788.7</v>
          </cell>
        </row>
        <row r="488">
          <cell r="A488">
            <v>1981</v>
          </cell>
          <cell r="B488" t="str">
            <v>Jim Paxson</v>
          </cell>
          <cell r="D488" t="str">
            <v>POR</v>
          </cell>
          <cell r="F488">
            <v>16.899999999999999</v>
          </cell>
          <cell r="H488">
            <v>2701.8</v>
          </cell>
        </row>
        <row r="489">
          <cell r="A489">
            <v>1981</v>
          </cell>
          <cell r="B489" t="str">
            <v>Tom Owens</v>
          </cell>
          <cell r="D489" t="str">
            <v>POR</v>
          </cell>
          <cell r="F489">
            <v>15.1</v>
          </cell>
          <cell r="H489">
            <v>1840.7</v>
          </cell>
        </row>
        <row r="490">
          <cell r="A490">
            <v>1981</v>
          </cell>
          <cell r="B490" t="str">
            <v>Kevin Kunnert</v>
          </cell>
          <cell r="D490" t="str">
            <v>POR</v>
          </cell>
          <cell r="F490">
            <v>12.7</v>
          </cell>
          <cell r="H490">
            <v>841.5</v>
          </cell>
        </row>
        <row r="491">
          <cell r="A491">
            <v>1981</v>
          </cell>
          <cell r="B491" t="str">
            <v>Bob Gross</v>
          </cell>
          <cell r="D491" t="str">
            <v>POR</v>
          </cell>
          <cell r="F491">
            <v>14</v>
          </cell>
          <cell r="H491">
            <v>1935.2</v>
          </cell>
        </row>
        <row r="492">
          <cell r="A492">
            <v>1981</v>
          </cell>
          <cell r="B492" t="str">
            <v>Mike Harper</v>
          </cell>
          <cell r="D492" t="str">
            <v>POR</v>
          </cell>
          <cell r="F492">
            <v>8.4</v>
          </cell>
          <cell r="H492">
            <v>462</v>
          </cell>
        </row>
        <row r="493">
          <cell r="A493">
            <v>1981</v>
          </cell>
          <cell r="B493" t="str">
            <v>Geoff Crompton</v>
          </cell>
          <cell r="D493" t="str">
            <v>POR</v>
          </cell>
          <cell r="F493">
            <v>11</v>
          </cell>
          <cell r="H493">
            <v>33</v>
          </cell>
        </row>
        <row r="494">
          <cell r="A494">
            <v>1981</v>
          </cell>
          <cell r="B494" t="str">
            <v>Calvin Natt</v>
          </cell>
          <cell r="D494" t="str">
            <v>POR</v>
          </cell>
          <cell r="F494">
            <v>14.8</v>
          </cell>
          <cell r="H494">
            <v>2109</v>
          </cell>
        </row>
        <row r="495">
          <cell r="A495">
            <v>1981</v>
          </cell>
          <cell r="B495" t="str">
            <v>Johnny Moore</v>
          </cell>
          <cell r="D495" t="str">
            <v>SAS</v>
          </cell>
          <cell r="F495">
            <v>15.8</v>
          </cell>
          <cell r="H495">
            <v>1574.3999999999999</v>
          </cell>
        </row>
        <row r="496">
          <cell r="A496">
            <v>1981</v>
          </cell>
          <cell r="B496" t="str">
            <v>Paul Griffin</v>
          </cell>
          <cell r="D496" t="str">
            <v>SAS</v>
          </cell>
          <cell r="F496">
            <v>13.8</v>
          </cell>
          <cell r="H496">
            <v>1927</v>
          </cell>
        </row>
        <row r="497">
          <cell r="A497">
            <v>1981</v>
          </cell>
          <cell r="B497" t="str">
            <v>George Gervin</v>
          </cell>
          <cell r="D497" t="str">
            <v>SAS</v>
          </cell>
          <cell r="F497">
            <v>22.9</v>
          </cell>
          <cell r="H497">
            <v>2763.4</v>
          </cell>
        </row>
        <row r="498">
          <cell r="A498">
            <v>1981</v>
          </cell>
          <cell r="B498" t="str">
            <v>Mark Olberding</v>
          </cell>
          <cell r="D498" t="str">
            <v>SAS</v>
          </cell>
          <cell r="F498">
            <v>14.8</v>
          </cell>
          <cell r="H498">
            <v>2410.7999999999997</v>
          </cell>
        </row>
        <row r="499">
          <cell r="A499">
            <v>1981</v>
          </cell>
          <cell r="B499" t="str">
            <v>Reggie Johnson</v>
          </cell>
          <cell r="D499" t="str">
            <v>SAS</v>
          </cell>
          <cell r="F499">
            <v>12.9</v>
          </cell>
          <cell r="H499">
            <v>1714.3</v>
          </cell>
        </row>
        <row r="500">
          <cell r="A500">
            <v>1981</v>
          </cell>
          <cell r="B500" t="str">
            <v>Michael Wiley</v>
          </cell>
          <cell r="D500" t="str">
            <v>SAS</v>
          </cell>
          <cell r="F500">
            <v>19.8</v>
          </cell>
          <cell r="H500">
            <v>270.59999999999997</v>
          </cell>
        </row>
        <row r="501">
          <cell r="A501">
            <v>1981</v>
          </cell>
          <cell r="B501" t="str">
            <v>Kevin Restani</v>
          </cell>
          <cell r="D501" t="str">
            <v>SAS</v>
          </cell>
          <cell r="F501">
            <v>13.8</v>
          </cell>
          <cell r="H501">
            <v>998.4</v>
          </cell>
        </row>
        <row r="502">
          <cell r="A502">
            <v>1981</v>
          </cell>
          <cell r="B502" t="str">
            <v>James Silas</v>
          </cell>
          <cell r="D502" t="str">
            <v>SAS</v>
          </cell>
          <cell r="F502">
            <v>19.399999999999999</v>
          </cell>
          <cell r="H502">
            <v>2055</v>
          </cell>
        </row>
        <row r="503">
          <cell r="A503">
            <v>1981</v>
          </cell>
          <cell r="B503" t="str">
            <v>Dave Corzine</v>
          </cell>
          <cell r="D503" t="str">
            <v>SAS</v>
          </cell>
          <cell r="F503">
            <v>16.5</v>
          </cell>
          <cell r="H503">
            <v>1959.8</v>
          </cell>
        </row>
        <row r="504">
          <cell r="A504">
            <v>1981</v>
          </cell>
          <cell r="B504" t="str">
            <v>George Johnson</v>
          </cell>
          <cell r="D504" t="str">
            <v>SAS</v>
          </cell>
          <cell r="F504">
            <v>13.5</v>
          </cell>
          <cell r="H504">
            <v>1935.2</v>
          </cell>
        </row>
        <row r="505">
          <cell r="A505">
            <v>1981</v>
          </cell>
          <cell r="B505" t="str">
            <v>Ron Davis</v>
          </cell>
          <cell r="D505" t="str">
            <v>SDC</v>
          </cell>
          <cell r="F505">
            <v>11.8</v>
          </cell>
          <cell r="H505">
            <v>819.2</v>
          </cell>
        </row>
        <row r="506">
          <cell r="A506">
            <v>1981</v>
          </cell>
          <cell r="B506" t="str">
            <v>Phil Smith</v>
          </cell>
          <cell r="D506" t="str">
            <v>SDC</v>
          </cell>
          <cell r="F506">
            <v>16.2</v>
          </cell>
          <cell r="H506">
            <v>2378.8000000000002</v>
          </cell>
        </row>
        <row r="507">
          <cell r="A507">
            <v>1981</v>
          </cell>
          <cell r="B507" t="str">
            <v>Joe Bryant</v>
          </cell>
          <cell r="D507" t="str">
            <v>SDC</v>
          </cell>
          <cell r="F507">
            <v>12.8</v>
          </cell>
          <cell r="H507">
            <v>2361.6</v>
          </cell>
        </row>
        <row r="508">
          <cell r="A508">
            <v>1981</v>
          </cell>
          <cell r="B508" t="str">
            <v>Wally Rank</v>
          </cell>
          <cell r="D508" t="str">
            <v>SDC</v>
          </cell>
          <cell r="F508">
            <v>4</v>
          </cell>
          <cell r="H508">
            <v>152.5</v>
          </cell>
        </row>
        <row r="509">
          <cell r="A509">
            <v>1981</v>
          </cell>
          <cell r="B509" t="str">
            <v>Gar Heard</v>
          </cell>
          <cell r="D509" t="str">
            <v>SDC</v>
          </cell>
          <cell r="F509">
            <v>10.9</v>
          </cell>
          <cell r="H509">
            <v>1630.1999999999998</v>
          </cell>
        </row>
        <row r="510">
          <cell r="A510">
            <v>1981</v>
          </cell>
          <cell r="B510" t="str">
            <v>Freeman Williams</v>
          </cell>
          <cell r="D510" t="str">
            <v>SDC</v>
          </cell>
          <cell r="F510">
            <v>20.2</v>
          </cell>
          <cell r="H510">
            <v>1976.2</v>
          </cell>
        </row>
        <row r="511">
          <cell r="A511">
            <v>1981</v>
          </cell>
          <cell r="B511" t="str">
            <v>Henry Bibby</v>
          </cell>
          <cell r="D511" t="str">
            <v>SDC</v>
          </cell>
          <cell r="F511">
            <v>10.6</v>
          </cell>
          <cell r="H511">
            <v>1109.5999999999999</v>
          </cell>
        </row>
        <row r="512">
          <cell r="A512">
            <v>1981</v>
          </cell>
          <cell r="B512" t="str">
            <v>Sidney Wicks</v>
          </cell>
          <cell r="D512" t="str">
            <v>SDC</v>
          </cell>
          <cell r="F512">
            <v>9.6999999999999993</v>
          </cell>
          <cell r="H512">
            <v>1082.9000000000001</v>
          </cell>
        </row>
        <row r="513">
          <cell r="A513">
            <v>1981</v>
          </cell>
          <cell r="B513" t="str">
            <v>Michael Brooks</v>
          </cell>
          <cell r="D513" t="str">
            <v>SDC</v>
          </cell>
          <cell r="F513">
            <v>15.8</v>
          </cell>
          <cell r="H513">
            <v>2476.4</v>
          </cell>
        </row>
        <row r="514">
          <cell r="A514">
            <v>1981</v>
          </cell>
          <cell r="B514" t="str">
            <v>Swen Nater</v>
          </cell>
          <cell r="D514" t="str">
            <v>SDC</v>
          </cell>
          <cell r="F514">
            <v>18.2</v>
          </cell>
          <cell r="H514">
            <v>2812.6</v>
          </cell>
        </row>
        <row r="515">
          <cell r="A515">
            <v>1981</v>
          </cell>
          <cell r="B515" t="str">
            <v>Tony Price</v>
          </cell>
          <cell r="D515" t="str">
            <v>SDC</v>
          </cell>
          <cell r="F515">
            <v>2.4</v>
          </cell>
          <cell r="H515">
            <v>29</v>
          </cell>
        </row>
        <row r="516">
          <cell r="A516">
            <v>1981</v>
          </cell>
          <cell r="B516" t="str">
            <v>Brian Taylor</v>
          </cell>
          <cell r="D516" t="str">
            <v>SDC</v>
          </cell>
          <cell r="F516">
            <v>15.9</v>
          </cell>
          <cell r="H516">
            <v>2312</v>
          </cell>
        </row>
        <row r="517">
          <cell r="A517">
            <v>1981</v>
          </cell>
          <cell r="B517" t="str">
            <v>James Donaldson</v>
          </cell>
          <cell r="D517" t="str">
            <v>SEA</v>
          </cell>
          <cell r="F517">
            <v>15.9</v>
          </cell>
          <cell r="H517">
            <v>979.2</v>
          </cell>
        </row>
        <row r="518">
          <cell r="A518">
            <v>1981</v>
          </cell>
          <cell r="B518" t="str">
            <v>John Johnson</v>
          </cell>
          <cell r="D518" t="str">
            <v>SEA</v>
          </cell>
          <cell r="F518">
            <v>11.3</v>
          </cell>
          <cell r="H518">
            <v>2328</v>
          </cell>
        </row>
        <row r="519">
          <cell r="A519">
            <v>1981</v>
          </cell>
          <cell r="B519" t="str">
            <v>Paul Westphal</v>
          </cell>
          <cell r="D519" t="str">
            <v>SEA</v>
          </cell>
          <cell r="F519">
            <v>16.5</v>
          </cell>
          <cell r="H519">
            <v>1076.3999999999999</v>
          </cell>
        </row>
        <row r="520">
          <cell r="A520">
            <v>1981</v>
          </cell>
          <cell r="B520" t="str">
            <v>Fred Brown</v>
          </cell>
          <cell r="D520" t="str">
            <v>SEA</v>
          </cell>
          <cell r="F520">
            <v>18.3</v>
          </cell>
          <cell r="H520">
            <v>1989</v>
          </cell>
        </row>
        <row r="521">
          <cell r="A521">
            <v>1981</v>
          </cell>
          <cell r="B521" t="str">
            <v>Vinnie Johnson</v>
          </cell>
          <cell r="D521" t="str">
            <v>SEA</v>
          </cell>
          <cell r="F521">
            <v>16.8</v>
          </cell>
          <cell r="H521">
            <v>2308.5</v>
          </cell>
        </row>
        <row r="522">
          <cell r="A522">
            <v>1981</v>
          </cell>
          <cell r="B522" t="str">
            <v>James Bailey</v>
          </cell>
          <cell r="D522" t="str">
            <v>SEA</v>
          </cell>
          <cell r="F522">
            <v>14.5</v>
          </cell>
          <cell r="H522">
            <v>2542</v>
          </cell>
        </row>
        <row r="523">
          <cell r="A523">
            <v>1981</v>
          </cell>
          <cell r="B523" t="str">
            <v>Dennis Awtrey</v>
          </cell>
          <cell r="D523" t="str">
            <v>SEA</v>
          </cell>
          <cell r="F523">
            <v>6.7</v>
          </cell>
          <cell r="H523">
            <v>606.30000000000007</v>
          </cell>
        </row>
        <row r="524">
          <cell r="A524">
            <v>1981</v>
          </cell>
          <cell r="B524" t="str">
            <v>Jacky Dorsey</v>
          </cell>
          <cell r="D524" t="str">
            <v>SEA</v>
          </cell>
          <cell r="F524">
            <v>5.4</v>
          </cell>
          <cell r="H524">
            <v>252.29999999999998</v>
          </cell>
        </row>
        <row r="525">
          <cell r="A525">
            <v>1981</v>
          </cell>
          <cell r="B525" t="str">
            <v>Lonnie Shelton</v>
          </cell>
          <cell r="D525" t="str">
            <v>SEA</v>
          </cell>
          <cell r="F525">
            <v>10.9</v>
          </cell>
          <cell r="H525">
            <v>439.59999999999997</v>
          </cell>
        </row>
        <row r="526">
          <cell r="A526">
            <v>1981</v>
          </cell>
          <cell r="B526" t="str">
            <v>Jack Sikma</v>
          </cell>
          <cell r="D526" t="str">
            <v>SEA</v>
          </cell>
          <cell r="F526">
            <v>18</v>
          </cell>
          <cell r="H526">
            <v>2919.2000000000003</v>
          </cell>
        </row>
        <row r="527">
          <cell r="A527">
            <v>1981</v>
          </cell>
          <cell r="B527" t="str">
            <v>Wally Walker</v>
          </cell>
          <cell r="D527" t="str">
            <v>SEA</v>
          </cell>
          <cell r="F527">
            <v>11.3</v>
          </cell>
          <cell r="H527">
            <v>1795.8</v>
          </cell>
        </row>
        <row r="528">
          <cell r="A528">
            <v>1981</v>
          </cell>
          <cell r="B528" t="str">
            <v>Bill Hanzlik</v>
          </cell>
          <cell r="D528" t="str">
            <v>SEA</v>
          </cell>
          <cell r="F528">
            <v>11</v>
          </cell>
          <cell r="H528">
            <v>1258</v>
          </cell>
        </row>
        <row r="529">
          <cell r="A529">
            <v>1981</v>
          </cell>
          <cell r="B529" t="str">
            <v>Stan Pietkiewicz</v>
          </cell>
          <cell r="D529" t="str">
            <v>TOT</v>
          </cell>
          <cell r="F529">
            <v>12.3</v>
          </cell>
          <cell r="H529">
            <v>462</v>
          </cell>
        </row>
        <row r="530">
          <cell r="A530">
            <v>1981</v>
          </cell>
          <cell r="B530" t="str">
            <v>John Shumate</v>
          </cell>
          <cell r="D530" t="str">
            <v>TOT</v>
          </cell>
          <cell r="F530">
            <v>9.3000000000000007</v>
          </cell>
          <cell r="H530">
            <v>528</v>
          </cell>
        </row>
        <row r="531">
          <cell r="A531">
            <v>1981</v>
          </cell>
          <cell r="B531" t="str">
            <v>Tom Abernethy</v>
          </cell>
          <cell r="D531" t="str">
            <v>TOT</v>
          </cell>
          <cell r="F531">
            <v>8</v>
          </cell>
          <cell r="H531">
            <v>296.39999999999998</v>
          </cell>
        </row>
        <row r="532">
          <cell r="A532">
            <v>1981</v>
          </cell>
          <cell r="B532" t="str">
            <v>Bob McAdoo</v>
          </cell>
          <cell r="D532" t="str">
            <v>TOT</v>
          </cell>
          <cell r="F532">
            <v>14.4</v>
          </cell>
          <cell r="H532">
            <v>321.60000000000002</v>
          </cell>
        </row>
        <row r="533">
          <cell r="A533">
            <v>1981</v>
          </cell>
          <cell r="B533" t="str">
            <v>Austin Carr</v>
          </cell>
          <cell r="D533" t="str">
            <v>TOT</v>
          </cell>
          <cell r="F533">
            <v>6.2</v>
          </cell>
          <cell r="H533">
            <v>658</v>
          </cell>
        </row>
        <row r="534">
          <cell r="A534">
            <v>1981</v>
          </cell>
          <cell r="B534" t="str">
            <v>Armond Hill</v>
          </cell>
          <cell r="D534" t="str">
            <v>TOT</v>
          </cell>
          <cell r="F534">
            <v>8</v>
          </cell>
          <cell r="H534">
            <v>1740</v>
          </cell>
        </row>
        <row r="535">
          <cell r="A535">
            <v>1981</v>
          </cell>
          <cell r="B535" t="str">
            <v>Kim Hughes</v>
          </cell>
          <cell r="D535" t="str">
            <v>TOT</v>
          </cell>
          <cell r="F535">
            <v>6.3</v>
          </cell>
          <cell r="H535">
            <v>487.59999999999997</v>
          </cell>
        </row>
        <row r="536">
          <cell r="A536">
            <v>1981</v>
          </cell>
          <cell r="B536" t="str">
            <v>Carl Nicks</v>
          </cell>
          <cell r="D536" t="str">
            <v>TOT</v>
          </cell>
          <cell r="F536">
            <v>10.199999999999999</v>
          </cell>
          <cell r="H536">
            <v>1112.2</v>
          </cell>
        </row>
        <row r="537">
          <cell r="A537">
            <v>1981</v>
          </cell>
          <cell r="B537" t="str">
            <v>Bill Robinzine</v>
          </cell>
          <cell r="D537" t="str">
            <v>TOT</v>
          </cell>
          <cell r="F537">
            <v>14.8</v>
          </cell>
          <cell r="H537">
            <v>2012.4</v>
          </cell>
        </row>
        <row r="538">
          <cell r="A538">
            <v>1981</v>
          </cell>
          <cell r="B538" t="str">
            <v>John Lambert</v>
          </cell>
          <cell r="D538" t="str">
            <v>TOT</v>
          </cell>
          <cell r="F538">
            <v>8.4</v>
          </cell>
          <cell r="H538">
            <v>483</v>
          </cell>
        </row>
        <row r="539">
          <cell r="A539">
            <v>1981</v>
          </cell>
          <cell r="B539" t="str">
            <v>Gus Gerard</v>
          </cell>
          <cell r="D539" t="str">
            <v>TOT</v>
          </cell>
          <cell r="F539">
            <v>12.5</v>
          </cell>
          <cell r="H539">
            <v>251.10000000000002</v>
          </cell>
        </row>
        <row r="540">
          <cell r="A540">
            <v>1981</v>
          </cell>
          <cell r="B540" t="str">
            <v>Monti Davis</v>
          </cell>
          <cell r="D540" t="str">
            <v>TOT</v>
          </cell>
          <cell r="F540">
            <v>4.5</v>
          </cell>
          <cell r="H540">
            <v>10</v>
          </cell>
        </row>
        <row r="541">
          <cell r="A541">
            <v>1981</v>
          </cell>
          <cell r="B541" t="str">
            <v>Billy McKinney</v>
          </cell>
          <cell r="D541" t="str">
            <v>TOT</v>
          </cell>
          <cell r="F541">
            <v>13.3</v>
          </cell>
          <cell r="H541">
            <v>2167.2000000000003</v>
          </cell>
        </row>
        <row r="542">
          <cell r="A542">
            <v>1981</v>
          </cell>
          <cell r="B542" t="str">
            <v>Don Collins</v>
          </cell>
          <cell r="D542" t="str">
            <v>TOT</v>
          </cell>
          <cell r="F542">
            <v>14.5</v>
          </cell>
          <cell r="H542">
            <v>1846.8</v>
          </cell>
        </row>
        <row r="543">
          <cell r="A543">
            <v>1981</v>
          </cell>
          <cell r="B543" t="str">
            <v>Richard Washington</v>
          </cell>
          <cell r="D543" t="str">
            <v>TOT</v>
          </cell>
          <cell r="F543">
            <v>13.6</v>
          </cell>
          <cell r="H543">
            <v>1816</v>
          </cell>
        </row>
        <row r="544">
          <cell r="A544">
            <v>1981</v>
          </cell>
          <cell r="B544" t="str">
            <v>Mike Gale</v>
          </cell>
          <cell r="D544" t="str">
            <v>TOT</v>
          </cell>
          <cell r="F544">
            <v>13.7</v>
          </cell>
          <cell r="H544">
            <v>1108.8</v>
          </cell>
        </row>
        <row r="545">
          <cell r="A545">
            <v>1981</v>
          </cell>
          <cell r="B545" t="str">
            <v>Lee Johnson</v>
          </cell>
          <cell r="D545" t="str">
            <v>TOT</v>
          </cell>
          <cell r="F545">
            <v>0.8</v>
          </cell>
          <cell r="H545">
            <v>90</v>
          </cell>
        </row>
        <row r="546">
          <cell r="A546">
            <v>1981</v>
          </cell>
          <cell r="B546" t="str">
            <v>Dave Robisch</v>
          </cell>
          <cell r="D546" t="str">
            <v>TOT</v>
          </cell>
          <cell r="F546">
            <v>14.1</v>
          </cell>
          <cell r="H546">
            <v>2116.7999999999997</v>
          </cell>
        </row>
        <row r="547">
          <cell r="A547">
            <v>1981</v>
          </cell>
          <cell r="B547" t="str">
            <v>Ron Brewer</v>
          </cell>
          <cell r="D547" t="str">
            <v>TOT</v>
          </cell>
          <cell r="F547">
            <v>12</v>
          </cell>
          <cell r="H547">
            <v>1455</v>
          </cell>
        </row>
        <row r="548">
          <cell r="A548">
            <v>1981</v>
          </cell>
          <cell r="B548" t="str">
            <v>Eddie Jordan</v>
          </cell>
          <cell r="D548" t="str">
            <v>TOT</v>
          </cell>
          <cell r="F548">
            <v>10.4</v>
          </cell>
          <cell r="H548">
            <v>1228.4000000000001</v>
          </cell>
        </row>
        <row r="549">
          <cell r="A549">
            <v>1981</v>
          </cell>
          <cell r="B549" t="str">
            <v>Joe Hassett</v>
          </cell>
          <cell r="D549" t="str">
            <v>TOT</v>
          </cell>
          <cell r="F549">
            <v>14.2</v>
          </cell>
          <cell r="H549">
            <v>713.4</v>
          </cell>
        </row>
        <row r="550">
          <cell r="A550">
            <v>1981</v>
          </cell>
          <cell r="B550" t="str">
            <v>Wes Matthews</v>
          </cell>
          <cell r="D550" t="str">
            <v>TOT</v>
          </cell>
          <cell r="F550">
            <v>13.1</v>
          </cell>
          <cell r="H550">
            <v>2267.2999999999997</v>
          </cell>
        </row>
        <row r="551">
          <cell r="A551">
            <v>1981</v>
          </cell>
          <cell r="B551" t="str">
            <v>Ollie Mack</v>
          </cell>
          <cell r="D551" t="str">
            <v>TOT</v>
          </cell>
          <cell r="F551">
            <v>12.8</v>
          </cell>
          <cell r="H551">
            <v>1683.5</v>
          </cell>
        </row>
        <row r="552">
          <cell r="A552">
            <v>1981</v>
          </cell>
          <cell r="B552" t="str">
            <v>Terry Duerod</v>
          </cell>
          <cell r="D552" t="str">
            <v>TOT</v>
          </cell>
          <cell r="F552">
            <v>13.8</v>
          </cell>
          <cell r="H552">
            <v>450</v>
          </cell>
        </row>
        <row r="553">
          <cell r="A553">
            <v>1981</v>
          </cell>
          <cell r="B553" t="str">
            <v>Chad Kinch</v>
          </cell>
          <cell r="D553" t="str">
            <v>TOT</v>
          </cell>
          <cell r="F553">
            <v>7</v>
          </cell>
          <cell r="H553">
            <v>352.59999999999997</v>
          </cell>
        </row>
        <row r="554">
          <cell r="A554">
            <v>1981</v>
          </cell>
          <cell r="B554" t="str">
            <v>Jerome Whitehead</v>
          </cell>
          <cell r="D554" t="str">
            <v>TOT</v>
          </cell>
          <cell r="F554">
            <v>8.3000000000000007</v>
          </cell>
          <cell r="H554">
            <v>686.40000000000009</v>
          </cell>
        </row>
        <row r="555">
          <cell r="A555">
            <v>1981</v>
          </cell>
          <cell r="B555" t="str">
            <v>Rudy White</v>
          </cell>
          <cell r="D555" t="str">
            <v>TOT</v>
          </cell>
          <cell r="F555">
            <v>6.6</v>
          </cell>
          <cell r="H555">
            <v>208</v>
          </cell>
        </row>
        <row r="556">
          <cell r="A556">
            <v>1981</v>
          </cell>
          <cell r="B556" t="str">
            <v>Geoff Huston</v>
          </cell>
          <cell r="D556" t="str">
            <v>TOT</v>
          </cell>
          <cell r="F556">
            <v>13.4</v>
          </cell>
          <cell r="H556">
            <v>2430</v>
          </cell>
        </row>
        <row r="557">
          <cell r="A557">
            <v>1981</v>
          </cell>
          <cell r="B557" t="str">
            <v>Dick Miller</v>
          </cell>
          <cell r="D557" t="str">
            <v>TOT</v>
          </cell>
          <cell r="F557">
            <v>3.3</v>
          </cell>
          <cell r="H557">
            <v>52.8</v>
          </cell>
        </row>
        <row r="558">
          <cell r="A558">
            <v>1981</v>
          </cell>
          <cell r="B558" t="str">
            <v>Wayne Cooper</v>
          </cell>
          <cell r="D558" t="str">
            <v>UTA</v>
          </cell>
          <cell r="F558">
            <v>12.2</v>
          </cell>
          <cell r="H558">
            <v>1420</v>
          </cell>
        </row>
        <row r="559">
          <cell r="A559">
            <v>1981</v>
          </cell>
          <cell r="B559" t="str">
            <v>Darrell Griffith</v>
          </cell>
          <cell r="D559" t="str">
            <v>UTA</v>
          </cell>
          <cell r="F559">
            <v>14.7</v>
          </cell>
          <cell r="H559">
            <v>2867.4</v>
          </cell>
        </row>
        <row r="560">
          <cell r="A560">
            <v>1981</v>
          </cell>
          <cell r="B560" t="str">
            <v>Ron Boone</v>
          </cell>
          <cell r="D560" t="str">
            <v>UTA</v>
          </cell>
          <cell r="F560">
            <v>9</v>
          </cell>
          <cell r="H560">
            <v>1144</v>
          </cell>
        </row>
        <row r="561">
          <cell r="A561">
            <v>1981</v>
          </cell>
          <cell r="B561" t="str">
            <v>Ben Poquette</v>
          </cell>
          <cell r="D561" t="str">
            <v>UTA</v>
          </cell>
          <cell r="F561">
            <v>13</v>
          </cell>
          <cell r="H561">
            <v>2804.4</v>
          </cell>
        </row>
        <row r="562">
          <cell r="A562">
            <v>1981</v>
          </cell>
          <cell r="B562" t="str">
            <v>James Hardy</v>
          </cell>
          <cell r="D562" t="str">
            <v>UTA</v>
          </cell>
          <cell r="F562">
            <v>11.9</v>
          </cell>
          <cell r="H562">
            <v>508.3</v>
          </cell>
        </row>
        <row r="563">
          <cell r="A563">
            <v>1981</v>
          </cell>
          <cell r="B563" t="str">
            <v>John Duren</v>
          </cell>
          <cell r="D563" t="str">
            <v>UTA</v>
          </cell>
          <cell r="F563">
            <v>2.6</v>
          </cell>
          <cell r="H563">
            <v>460</v>
          </cell>
        </row>
        <row r="564">
          <cell r="A564">
            <v>1981</v>
          </cell>
          <cell r="B564" t="str">
            <v>Rickey Green</v>
          </cell>
          <cell r="D564" t="str">
            <v>UTA</v>
          </cell>
          <cell r="F564">
            <v>13.6</v>
          </cell>
          <cell r="H564">
            <v>1306.6000000000001</v>
          </cell>
        </row>
        <row r="565">
          <cell r="A565">
            <v>1981</v>
          </cell>
          <cell r="B565" t="str">
            <v>Allan Bristow</v>
          </cell>
          <cell r="D565" t="str">
            <v>UTA</v>
          </cell>
          <cell r="F565">
            <v>14.9</v>
          </cell>
          <cell r="H565">
            <v>2000.8</v>
          </cell>
        </row>
        <row r="566">
          <cell r="A566">
            <v>1981</v>
          </cell>
          <cell r="B566" t="str">
            <v>Jeff Judkins</v>
          </cell>
          <cell r="D566" t="str">
            <v>UTA</v>
          </cell>
          <cell r="F566">
            <v>11.1</v>
          </cell>
          <cell r="H566">
            <v>663.4</v>
          </cell>
        </row>
        <row r="567">
          <cell r="A567">
            <v>1981</v>
          </cell>
          <cell r="B567" t="str">
            <v>Mel Bennett</v>
          </cell>
          <cell r="D567" t="str">
            <v>UTA</v>
          </cell>
          <cell r="F567">
            <v>10.7</v>
          </cell>
          <cell r="H567">
            <v>313.59999999999997</v>
          </cell>
        </row>
        <row r="568">
          <cell r="A568">
            <v>1981</v>
          </cell>
          <cell r="B568" t="str">
            <v>Brett Vroman</v>
          </cell>
          <cell r="D568" t="str">
            <v>UTA</v>
          </cell>
          <cell r="F568">
            <v>11.8</v>
          </cell>
          <cell r="H568">
            <v>93.5</v>
          </cell>
        </row>
        <row r="569">
          <cell r="A569">
            <v>1981</v>
          </cell>
          <cell r="B569" t="str">
            <v>Adrian Dantley</v>
          </cell>
          <cell r="D569" t="str">
            <v>UTA</v>
          </cell>
          <cell r="F569">
            <v>24.3</v>
          </cell>
          <cell r="H569">
            <v>3416</v>
          </cell>
        </row>
        <row r="570">
          <cell r="A570">
            <v>1981</v>
          </cell>
          <cell r="B570" t="str">
            <v>Jeff Wilkins</v>
          </cell>
          <cell r="D570" t="str">
            <v>UTA</v>
          </cell>
          <cell r="F570">
            <v>9.1999999999999993</v>
          </cell>
          <cell r="H570">
            <v>1058.3999999999999</v>
          </cell>
        </row>
        <row r="571">
          <cell r="A571">
            <v>1981</v>
          </cell>
          <cell r="B571" t="str">
            <v>Wes Unseld</v>
          </cell>
          <cell r="D571" t="str">
            <v>WSB</v>
          </cell>
          <cell r="F571">
            <v>13.5</v>
          </cell>
          <cell r="H571">
            <v>2034.8999999999999</v>
          </cell>
        </row>
        <row r="572">
          <cell r="A572">
            <v>1981</v>
          </cell>
          <cell r="B572" t="str">
            <v>Keith McCord</v>
          </cell>
          <cell r="D572" t="str">
            <v>WSB</v>
          </cell>
          <cell r="F572">
            <v>7.9</v>
          </cell>
          <cell r="H572">
            <v>9</v>
          </cell>
        </row>
        <row r="573">
          <cell r="A573">
            <v>1981</v>
          </cell>
          <cell r="B573" t="str">
            <v>Bob Dandridge</v>
          </cell>
          <cell r="D573" t="str">
            <v>WSB</v>
          </cell>
          <cell r="F573">
            <v>11.6</v>
          </cell>
          <cell r="H573">
            <v>545.1</v>
          </cell>
        </row>
        <row r="574">
          <cell r="A574">
            <v>1981</v>
          </cell>
          <cell r="B574" t="str">
            <v>Kevin Porter</v>
          </cell>
          <cell r="D574" t="str">
            <v>WSB</v>
          </cell>
          <cell r="F574">
            <v>16.2</v>
          </cell>
          <cell r="H574">
            <v>2575.8000000000002</v>
          </cell>
        </row>
        <row r="575">
          <cell r="A575">
            <v>1981</v>
          </cell>
          <cell r="B575" t="str">
            <v>Anthony Roberts</v>
          </cell>
          <cell r="D575" t="str">
            <v>WSB</v>
          </cell>
          <cell r="F575">
            <v>6.2</v>
          </cell>
          <cell r="H575">
            <v>351</v>
          </cell>
        </row>
        <row r="576">
          <cell r="A576">
            <v>1981</v>
          </cell>
          <cell r="B576" t="str">
            <v>John Williamson</v>
          </cell>
          <cell r="D576" t="str">
            <v>WSB</v>
          </cell>
          <cell r="F576">
            <v>4.2</v>
          </cell>
          <cell r="H576">
            <v>111.60000000000001</v>
          </cell>
        </row>
        <row r="577">
          <cell r="A577">
            <v>1981</v>
          </cell>
          <cell r="B577" t="str">
            <v>Dave Britton</v>
          </cell>
          <cell r="D577" t="str">
            <v>WSB</v>
          </cell>
          <cell r="F577">
            <v>18</v>
          </cell>
          <cell r="H577">
            <v>9</v>
          </cell>
        </row>
        <row r="578">
          <cell r="A578">
            <v>1981</v>
          </cell>
          <cell r="B578" t="str">
            <v>Kevin Grevey</v>
          </cell>
          <cell r="D578" t="str">
            <v>WSB</v>
          </cell>
          <cell r="F578">
            <v>14.5</v>
          </cell>
          <cell r="H578">
            <v>2617.5</v>
          </cell>
        </row>
        <row r="579">
          <cell r="A579">
            <v>1981</v>
          </cell>
          <cell r="B579" t="str">
            <v>Mitch Kupchak</v>
          </cell>
          <cell r="D579" t="str">
            <v>WSB</v>
          </cell>
          <cell r="F579">
            <v>16.600000000000001</v>
          </cell>
          <cell r="H579">
            <v>1935.2</v>
          </cell>
        </row>
        <row r="580">
          <cell r="A580">
            <v>1981</v>
          </cell>
          <cell r="B580" t="str">
            <v>Greg Ballard</v>
          </cell>
          <cell r="D580" t="str">
            <v>WSB</v>
          </cell>
          <cell r="F580">
            <v>16.7</v>
          </cell>
          <cell r="H580">
            <v>2607.6</v>
          </cell>
        </row>
        <row r="581">
          <cell r="A581">
            <v>1981</v>
          </cell>
          <cell r="B581" t="str">
            <v>Elvin Hayes*</v>
          </cell>
          <cell r="D581" t="str">
            <v>WSB</v>
          </cell>
          <cell r="F581">
            <v>14.9</v>
          </cell>
          <cell r="H581">
            <v>2932.2000000000003</v>
          </cell>
        </row>
        <row r="582">
          <cell r="A582">
            <v>1981</v>
          </cell>
          <cell r="B582" t="str">
            <v>Andre McCarter</v>
          </cell>
          <cell r="D582" t="str">
            <v>WSB</v>
          </cell>
          <cell r="F582">
            <v>8.8000000000000007</v>
          </cell>
          <cell r="H582">
            <v>447.2</v>
          </cell>
        </row>
        <row r="583">
          <cell r="A583">
            <v>1981</v>
          </cell>
          <cell r="B583" t="str">
            <v>Rick Mahorn</v>
          </cell>
          <cell r="D583" t="str">
            <v>WSB</v>
          </cell>
          <cell r="F583">
            <v>13.6</v>
          </cell>
          <cell r="H583">
            <v>696.80000000000007</v>
          </cell>
        </row>
        <row r="584">
          <cell r="A584">
            <v>1981</v>
          </cell>
          <cell r="B584" t="str">
            <v>Carlos Terry</v>
          </cell>
          <cell r="D584" t="str">
            <v>WSB</v>
          </cell>
          <cell r="F584">
            <v>13.7</v>
          </cell>
          <cell r="H584">
            <v>504.4</v>
          </cell>
        </row>
        <row r="585">
          <cell r="A585">
            <v>1982</v>
          </cell>
          <cell r="B585" t="str">
            <v>Mike Glenn</v>
          </cell>
          <cell r="D585" t="str">
            <v>ATL</v>
          </cell>
          <cell r="F585">
            <v>16</v>
          </cell>
          <cell r="H585">
            <v>833</v>
          </cell>
        </row>
        <row r="586">
          <cell r="A586">
            <v>1982</v>
          </cell>
          <cell r="B586" t="str">
            <v>Craig Shelton</v>
          </cell>
          <cell r="D586" t="str">
            <v>ATL</v>
          </cell>
          <cell r="F586">
            <v>5.8</v>
          </cell>
          <cell r="H586">
            <v>21.2</v>
          </cell>
        </row>
        <row r="587">
          <cell r="A587">
            <v>1982</v>
          </cell>
          <cell r="B587" t="str">
            <v>Tree Rollins</v>
          </cell>
          <cell r="D587" t="str">
            <v>ATL</v>
          </cell>
          <cell r="F587">
            <v>14.7</v>
          </cell>
          <cell r="H587">
            <v>2014.5</v>
          </cell>
        </row>
        <row r="588">
          <cell r="A588">
            <v>1982</v>
          </cell>
          <cell r="B588" t="str">
            <v>Steve Hawes</v>
          </cell>
          <cell r="D588" t="str">
            <v>ATL</v>
          </cell>
          <cell r="F588">
            <v>14.5</v>
          </cell>
          <cell r="H588">
            <v>1318.1</v>
          </cell>
        </row>
        <row r="589">
          <cell r="A589">
            <v>1982</v>
          </cell>
          <cell r="B589" t="str">
            <v>Dan Roundfield</v>
          </cell>
          <cell r="D589" t="str">
            <v>ATL</v>
          </cell>
          <cell r="F589">
            <v>19.5</v>
          </cell>
          <cell r="H589">
            <v>2214.2999999999997</v>
          </cell>
        </row>
        <row r="590">
          <cell r="A590">
            <v>1982</v>
          </cell>
          <cell r="B590" t="str">
            <v>Rudy Macklin</v>
          </cell>
          <cell r="D590" t="str">
            <v>ATL</v>
          </cell>
          <cell r="F590">
            <v>9.3000000000000007</v>
          </cell>
          <cell r="H590">
            <v>1516.8</v>
          </cell>
        </row>
        <row r="591">
          <cell r="A591">
            <v>1982</v>
          </cell>
          <cell r="B591" t="str">
            <v>Tom McMillen</v>
          </cell>
          <cell r="D591" t="str">
            <v>ATL</v>
          </cell>
          <cell r="F591">
            <v>13.1</v>
          </cell>
          <cell r="H591">
            <v>1788.5</v>
          </cell>
        </row>
        <row r="592">
          <cell r="A592">
            <v>1982</v>
          </cell>
          <cell r="B592" t="str">
            <v>Rory Sparrow</v>
          </cell>
          <cell r="D592" t="str">
            <v>ATL</v>
          </cell>
          <cell r="F592">
            <v>13</v>
          </cell>
          <cell r="H592">
            <v>2607.6</v>
          </cell>
        </row>
        <row r="593">
          <cell r="A593">
            <v>1982</v>
          </cell>
          <cell r="B593" t="str">
            <v>Wes Matthews</v>
          </cell>
          <cell r="D593" t="str">
            <v>ATL</v>
          </cell>
          <cell r="F593">
            <v>12.6</v>
          </cell>
          <cell r="H593">
            <v>836.6</v>
          </cell>
        </row>
        <row r="594">
          <cell r="A594">
            <v>1982</v>
          </cell>
          <cell r="B594" t="str">
            <v>John Drew</v>
          </cell>
          <cell r="D594" t="str">
            <v>ATL</v>
          </cell>
          <cell r="F594">
            <v>18.100000000000001</v>
          </cell>
          <cell r="H594">
            <v>2037</v>
          </cell>
        </row>
        <row r="595">
          <cell r="A595">
            <v>1982</v>
          </cell>
          <cell r="B595" t="str">
            <v>Eddie Johnson</v>
          </cell>
          <cell r="D595" t="str">
            <v>ATL</v>
          </cell>
          <cell r="F595">
            <v>16.5</v>
          </cell>
          <cell r="H595">
            <v>2312</v>
          </cell>
        </row>
        <row r="596">
          <cell r="A596">
            <v>1982</v>
          </cell>
          <cell r="B596" t="str">
            <v>Jim McElroy</v>
          </cell>
          <cell r="D596" t="str">
            <v>ATL</v>
          </cell>
          <cell r="F596">
            <v>9.3000000000000007</v>
          </cell>
          <cell r="H596">
            <v>350</v>
          </cell>
        </row>
        <row r="597">
          <cell r="A597">
            <v>1982</v>
          </cell>
          <cell r="B597" t="str">
            <v>Sam Pellom</v>
          </cell>
          <cell r="D597" t="str">
            <v>ATL</v>
          </cell>
          <cell r="F597">
            <v>10.3</v>
          </cell>
          <cell r="H597">
            <v>1035</v>
          </cell>
        </row>
        <row r="598">
          <cell r="A598">
            <v>1982</v>
          </cell>
          <cell r="B598" t="str">
            <v>Rick Robey</v>
          </cell>
          <cell r="D598" t="str">
            <v>BOS</v>
          </cell>
          <cell r="F598">
            <v>11</v>
          </cell>
          <cell r="H598">
            <v>1184</v>
          </cell>
        </row>
        <row r="599">
          <cell r="A599">
            <v>1982</v>
          </cell>
          <cell r="B599" t="str">
            <v>Terry Duerod</v>
          </cell>
          <cell r="D599" t="str">
            <v>BOS</v>
          </cell>
          <cell r="F599">
            <v>12.5</v>
          </cell>
          <cell r="H599">
            <v>147</v>
          </cell>
        </row>
        <row r="600">
          <cell r="A600">
            <v>1982</v>
          </cell>
          <cell r="B600" t="str">
            <v>Gerald Henderson</v>
          </cell>
          <cell r="D600" t="str">
            <v>BOS</v>
          </cell>
          <cell r="F600">
            <v>13.2</v>
          </cell>
          <cell r="H600">
            <v>1845</v>
          </cell>
        </row>
        <row r="601">
          <cell r="A601">
            <v>1982</v>
          </cell>
          <cell r="B601" t="str">
            <v>Danny Ainge</v>
          </cell>
          <cell r="D601" t="str">
            <v>BOS</v>
          </cell>
          <cell r="F601">
            <v>10.1</v>
          </cell>
          <cell r="H601">
            <v>561.79999999999995</v>
          </cell>
        </row>
        <row r="602">
          <cell r="A602">
            <v>1982</v>
          </cell>
          <cell r="B602" t="str">
            <v>Eric Fernsten</v>
          </cell>
          <cell r="D602" t="str">
            <v>BOS</v>
          </cell>
          <cell r="F602">
            <v>8.1</v>
          </cell>
          <cell r="H602">
            <v>202.1</v>
          </cell>
        </row>
        <row r="603">
          <cell r="A603">
            <v>1982</v>
          </cell>
          <cell r="B603" t="str">
            <v>Tiny Archibald</v>
          </cell>
          <cell r="D603" t="str">
            <v>BOS</v>
          </cell>
          <cell r="F603">
            <v>14.3</v>
          </cell>
          <cell r="H603">
            <v>2169.1999999999998</v>
          </cell>
        </row>
        <row r="604">
          <cell r="A604">
            <v>1982</v>
          </cell>
          <cell r="B604" t="str">
            <v>Robert Parish</v>
          </cell>
          <cell r="D604" t="str">
            <v>BOS</v>
          </cell>
          <cell r="F604">
            <v>22.6</v>
          </cell>
          <cell r="H604">
            <v>2536</v>
          </cell>
        </row>
        <row r="605">
          <cell r="A605">
            <v>1982</v>
          </cell>
          <cell r="B605" t="str">
            <v>M.L. Carr</v>
          </cell>
          <cell r="D605" t="str">
            <v>BOS</v>
          </cell>
          <cell r="F605">
            <v>11.9</v>
          </cell>
          <cell r="H605">
            <v>1293.6000000000001</v>
          </cell>
        </row>
        <row r="606">
          <cell r="A606">
            <v>1982</v>
          </cell>
          <cell r="B606" t="str">
            <v>Cedric Maxwell</v>
          </cell>
          <cell r="D606" t="str">
            <v>BOS</v>
          </cell>
          <cell r="F606">
            <v>16</v>
          </cell>
          <cell r="H606">
            <v>2589.6000000000004</v>
          </cell>
        </row>
        <row r="607">
          <cell r="A607">
            <v>1982</v>
          </cell>
          <cell r="B607" t="str">
            <v>Charles Bradley</v>
          </cell>
          <cell r="D607" t="str">
            <v>BOS</v>
          </cell>
          <cell r="F607">
            <v>8.9</v>
          </cell>
          <cell r="H607">
            <v>336.59999999999997</v>
          </cell>
        </row>
        <row r="608">
          <cell r="A608">
            <v>1982</v>
          </cell>
          <cell r="B608" t="str">
            <v>Chris Ford</v>
          </cell>
          <cell r="D608" t="str">
            <v>BOS</v>
          </cell>
          <cell r="F608">
            <v>7.8</v>
          </cell>
          <cell r="H608">
            <v>1588.3999999999999</v>
          </cell>
        </row>
        <row r="609">
          <cell r="A609">
            <v>1982</v>
          </cell>
          <cell r="B609" t="str">
            <v>Kevin McHale</v>
          </cell>
          <cell r="D609" t="str">
            <v>BOS</v>
          </cell>
          <cell r="F609">
            <v>16.899999999999999</v>
          </cell>
          <cell r="H609">
            <v>2328.7999999999997</v>
          </cell>
        </row>
        <row r="610">
          <cell r="A610">
            <v>1982</v>
          </cell>
          <cell r="B610" t="str">
            <v>Larry Bird</v>
          </cell>
          <cell r="D610" t="str">
            <v>BOS</v>
          </cell>
          <cell r="F610">
            <v>22.6</v>
          </cell>
          <cell r="H610">
            <v>2926</v>
          </cell>
        </row>
        <row r="611">
          <cell r="A611">
            <v>1982</v>
          </cell>
          <cell r="B611" t="str">
            <v>Ronnie Lester</v>
          </cell>
          <cell r="D611" t="str">
            <v>CHI</v>
          </cell>
          <cell r="F611">
            <v>13.8</v>
          </cell>
          <cell r="H611">
            <v>2250</v>
          </cell>
        </row>
        <row r="612">
          <cell r="A612">
            <v>1982</v>
          </cell>
          <cell r="B612" t="str">
            <v>Dwight Jones</v>
          </cell>
          <cell r="D612" t="str">
            <v>CHI</v>
          </cell>
          <cell r="F612">
            <v>13.4</v>
          </cell>
          <cell r="H612">
            <v>2043.6</v>
          </cell>
        </row>
        <row r="613">
          <cell r="A613">
            <v>1982</v>
          </cell>
          <cell r="B613" t="str">
            <v>Reggie Theus</v>
          </cell>
          <cell r="D613" t="str">
            <v>CHI</v>
          </cell>
          <cell r="F613">
            <v>16.2</v>
          </cell>
          <cell r="H613">
            <v>2837.2000000000003</v>
          </cell>
        </row>
        <row r="614">
          <cell r="A614">
            <v>1982</v>
          </cell>
          <cell r="B614" t="str">
            <v>Coby Dietrick</v>
          </cell>
          <cell r="D614" t="str">
            <v>CHI</v>
          </cell>
          <cell r="F614">
            <v>10.8</v>
          </cell>
          <cell r="H614">
            <v>999</v>
          </cell>
        </row>
        <row r="615">
          <cell r="A615">
            <v>1982</v>
          </cell>
          <cell r="B615" t="str">
            <v>Orlando Woolridge</v>
          </cell>
          <cell r="D615" t="str">
            <v>CHI</v>
          </cell>
          <cell r="F615">
            <v>13.4</v>
          </cell>
          <cell r="H615">
            <v>1185</v>
          </cell>
        </row>
        <row r="616">
          <cell r="A616">
            <v>1982</v>
          </cell>
          <cell r="B616" t="str">
            <v>Ricky Sobers</v>
          </cell>
          <cell r="D616" t="str">
            <v>CHI</v>
          </cell>
          <cell r="F616">
            <v>12.2</v>
          </cell>
          <cell r="H616">
            <v>1936</v>
          </cell>
        </row>
        <row r="617">
          <cell r="A617">
            <v>1982</v>
          </cell>
          <cell r="B617" t="str">
            <v>Dave Greenwood</v>
          </cell>
          <cell r="D617" t="str">
            <v>CHI</v>
          </cell>
          <cell r="F617">
            <v>15.5</v>
          </cell>
          <cell r="H617">
            <v>2911</v>
          </cell>
        </row>
        <row r="618">
          <cell r="A618">
            <v>1982</v>
          </cell>
          <cell r="B618" t="str">
            <v>Ray Blume</v>
          </cell>
          <cell r="D618" t="str">
            <v>CHI</v>
          </cell>
          <cell r="F618">
            <v>9.6999999999999993</v>
          </cell>
          <cell r="H618">
            <v>543.9</v>
          </cell>
        </row>
        <row r="619">
          <cell r="A619">
            <v>1982</v>
          </cell>
          <cell r="B619" t="str">
            <v>Artis Gilmore</v>
          </cell>
          <cell r="D619" t="str">
            <v>CHI</v>
          </cell>
          <cell r="F619">
            <v>22.4</v>
          </cell>
          <cell r="H619">
            <v>2796.2000000000003</v>
          </cell>
        </row>
        <row r="620">
          <cell r="A620">
            <v>1982</v>
          </cell>
          <cell r="B620" t="str">
            <v>Roger Burkman</v>
          </cell>
          <cell r="D620" t="str">
            <v>CHI</v>
          </cell>
          <cell r="F620">
            <v>15.5</v>
          </cell>
          <cell r="H620">
            <v>30</v>
          </cell>
        </row>
        <row r="621">
          <cell r="A621">
            <v>1982</v>
          </cell>
          <cell r="B621" t="str">
            <v>James Wilkes</v>
          </cell>
          <cell r="D621" t="str">
            <v>CHI</v>
          </cell>
          <cell r="F621">
            <v>11.8</v>
          </cell>
          <cell r="H621">
            <v>860.69999999999993</v>
          </cell>
        </row>
        <row r="622">
          <cell r="A622">
            <v>1982</v>
          </cell>
          <cell r="B622" t="str">
            <v>Larry Kenon</v>
          </cell>
          <cell r="D622" t="str">
            <v>CHI</v>
          </cell>
          <cell r="F622">
            <v>11.2</v>
          </cell>
          <cell r="H622">
            <v>1038</v>
          </cell>
        </row>
        <row r="623">
          <cell r="A623">
            <v>1982</v>
          </cell>
          <cell r="B623" t="str">
            <v>Jackie Robinson</v>
          </cell>
          <cell r="D623" t="str">
            <v>CHI</v>
          </cell>
          <cell r="F623">
            <v>8</v>
          </cell>
          <cell r="H623">
            <v>29.099999999999998</v>
          </cell>
        </row>
        <row r="624">
          <cell r="A624">
            <v>1982</v>
          </cell>
          <cell r="B624" t="str">
            <v>Brad Branson</v>
          </cell>
          <cell r="D624" t="str">
            <v>CLE</v>
          </cell>
          <cell r="F624">
            <v>8.4</v>
          </cell>
          <cell r="H624">
            <v>176</v>
          </cell>
        </row>
        <row r="625">
          <cell r="A625">
            <v>1982</v>
          </cell>
          <cell r="B625" t="str">
            <v>Scott Wedman</v>
          </cell>
          <cell r="D625" t="str">
            <v>CLE</v>
          </cell>
          <cell r="F625">
            <v>12.5</v>
          </cell>
          <cell r="H625">
            <v>1636.2</v>
          </cell>
        </row>
        <row r="626">
          <cell r="A626">
            <v>1982</v>
          </cell>
          <cell r="B626" t="str">
            <v>Richard Washington</v>
          </cell>
          <cell r="D626" t="str">
            <v>CLE</v>
          </cell>
          <cell r="F626">
            <v>7.1</v>
          </cell>
          <cell r="H626">
            <v>313.2</v>
          </cell>
        </row>
        <row r="627">
          <cell r="A627">
            <v>1982</v>
          </cell>
          <cell r="B627" t="str">
            <v>Keith Herron</v>
          </cell>
          <cell r="D627" t="str">
            <v>CLE</v>
          </cell>
          <cell r="F627">
            <v>6.8</v>
          </cell>
          <cell r="H627">
            <v>270</v>
          </cell>
        </row>
        <row r="628">
          <cell r="A628">
            <v>1982</v>
          </cell>
          <cell r="B628" t="str">
            <v>Mickey Dillard</v>
          </cell>
          <cell r="D628" t="str">
            <v>CLE</v>
          </cell>
          <cell r="F628">
            <v>7</v>
          </cell>
          <cell r="H628">
            <v>221.1</v>
          </cell>
        </row>
        <row r="629">
          <cell r="A629">
            <v>1982</v>
          </cell>
          <cell r="B629" t="str">
            <v>Lowes Moore</v>
          </cell>
          <cell r="D629" t="str">
            <v>CLE</v>
          </cell>
          <cell r="F629">
            <v>21.5</v>
          </cell>
          <cell r="H629">
            <v>70</v>
          </cell>
        </row>
        <row r="630">
          <cell r="A630">
            <v>1982</v>
          </cell>
          <cell r="B630" t="str">
            <v>James Edwards</v>
          </cell>
          <cell r="D630" t="str">
            <v>CLE</v>
          </cell>
          <cell r="F630">
            <v>15.8</v>
          </cell>
          <cell r="H630">
            <v>2541</v>
          </cell>
        </row>
        <row r="631">
          <cell r="A631">
            <v>1982</v>
          </cell>
          <cell r="B631" t="str">
            <v>Bob Wilkerson</v>
          </cell>
          <cell r="D631" t="str">
            <v>CLE</v>
          </cell>
          <cell r="F631">
            <v>12.5</v>
          </cell>
          <cell r="H631">
            <v>1807</v>
          </cell>
        </row>
        <row r="632">
          <cell r="A632">
            <v>1982</v>
          </cell>
          <cell r="B632" t="str">
            <v>Geoff Huston</v>
          </cell>
          <cell r="D632" t="str">
            <v>CLE</v>
          </cell>
          <cell r="F632">
            <v>14</v>
          </cell>
          <cell r="H632">
            <v>2410.1999999999998</v>
          </cell>
        </row>
        <row r="633">
          <cell r="A633">
            <v>1982</v>
          </cell>
          <cell r="B633" t="str">
            <v>James Silas</v>
          </cell>
          <cell r="D633" t="str">
            <v>CLE</v>
          </cell>
          <cell r="F633">
            <v>15.7</v>
          </cell>
          <cell r="H633">
            <v>1447.2</v>
          </cell>
        </row>
        <row r="634">
          <cell r="A634">
            <v>1982</v>
          </cell>
          <cell r="B634" t="str">
            <v>Don Ford</v>
          </cell>
          <cell r="D634" t="str">
            <v>CLE</v>
          </cell>
          <cell r="F634">
            <v>3.7</v>
          </cell>
          <cell r="H634">
            <v>201.6</v>
          </cell>
        </row>
        <row r="635">
          <cell r="A635">
            <v>1982</v>
          </cell>
          <cell r="B635" t="str">
            <v>Tom LaGarde</v>
          </cell>
          <cell r="D635" t="str">
            <v>DAL</v>
          </cell>
          <cell r="F635">
            <v>7.6</v>
          </cell>
          <cell r="H635">
            <v>907.1</v>
          </cell>
        </row>
        <row r="636">
          <cell r="A636">
            <v>1982</v>
          </cell>
          <cell r="B636" t="str">
            <v>Kurt Nimphius</v>
          </cell>
          <cell r="D636" t="str">
            <v>DAL</v>
          </cell>
          <cell r="F636">
            <v>12</v>
          </cell>
          <cell r="H636">
            <v>1083.5999999999999</v>
          </cell>
        </row>
        <row r="637">
          <cell r="A637">
            <v>1982</v>
          </cell>
          <cell r="B637" t="str">
            <v>Clarence Kea</v>
          </cell>
          <cell r="D637" t="str">
            <v>DAL</v>
          </cell>
          <cell r="F637">
            <v>11</v>
          </cell>
          <cell r="H637">
            <v>248.5</v>
          </cell>
        </row>
        <row r="638">
          <cell r="A638">
            <v>1982</v>
          </cell>
          <cell r="B638" t="str">
            <v>Elston Turner</v>
          </cell>
          <cell r="D638" t="str">
            <v>DAL</v>
          </cell>
          <cell r="F638">
            <v>10.7</v>
          </cell>
          <cell r="H638">
            <v>2000</v>
          </cell>
        </row>
        <row r="639">
          <cell r="A639">
            <v>1982</v>
          </cell>
          <cell r="B639" t="str">
            <v>Allan Bristow</v>
          </cell>
          <cell r="D639" t="str">
            <v>DAL</v>
          </cell>
          <cell r="F639">
            <v>12.6</v>
          </cell>
          <cell r="H639">
            <v>2033.6000000000001</v>
          </cell>
        </row>
        <row r="640">
          <cell r="A640">
            <v>1982</v>
          </cell>
          <cell r="B640" t="str">
            <v>Jay Vincent</v>
          </cell>
          <cell r="D640" t="str">
            <v>DAL</v>
          </cell>
          <cell r="F640">
            <v>18.7</v>
          </cell>
          <cell r="H640">
            <v>2624.4</v>
          </cell>
        </row>
        <row r="641">
          <cell r="A641">
            <v>1982</v>
          </cell>
          <cell r="B641" t="str">
            <v>Mark Aguirre</v>
          </cell>
          <cell r="D641" t="str">
            <v>DAL</v>
          </cell>
          <cell r="F641">
            <v>17.3</v>
          </cell>
          <cell r="H641">
            <v>1468.8</v>
          </cell>
        </row>
        <row r="642">
          <cell r="A642">
            <v>1982</v>
          </cell>
          <cell r="B642" t="str">
            <v>Scott Lloyd</v>
          </cell>
          <cell r="D642" t="str">
            <v>DAL</v>
          </cell>
          <cell r="F642">
            <v>5.9</v>
          </cell>
          <cell r="H642">
            <v>1043.3999999999999</v>
          </cell>
        </row>
        <row r="643">
          <cell r="A643">
            <v>1982</v>
          </cell>
          <cell r="B643" t="str">
            <v>Wayne Cooper</v>
          </cell>
          <cell r="D643" t="str">
            <v>DAL</v>
          </cell>
          <cell r="F643">
            <v>13.8</v>
          </cell>
          <cell r="H643">
            <v>1816.3999999999999</v>
          </cell>
        </row>
        <row r="644">
          <cell r="A644">
            <v>1982</v>
          </cell>
          <cell r="B644" t="str">
            <v>Ollie Mack</v>
          </cell>
          <cell r="D644" t="str">
            <v>DAL</v>
          </cell>
          <cell r="F644">
            <v>7.9</v>
          </cell>
          <cell r="H644">
            <v>149.5</v>
          </cell>
        </row>
        <row r="645">
          <cell r="A645">
            <v>1982</v>
          </cell>
          <cell r="B645" t="str">
            <v>Rolando Blackman</v>
          </cell>
          <cell r="D645" t="str">
            <v>DAL</v>
          </cell>
          <cell r="F645">
            <v>16.2</v>
          </cell>
          <cell r="H645">
            <v>1976.2</v>
          </cell>
        </row>
        <row r="646">
          <cell r="A646">
            <v>1982</v>
          </cell>
          <cell r="B646" t="str">
            <v>Brad Davis</v>
          </cell>
          <cell r="D646" t="str">
            <v>DAL</v>
          </cell>
          <cell r="F646">
            <v>14.5</v>
          </cell>
          <cell r="H646">
            <v>2615.7999999999997</v>
          </cell>
        </row>
        <row r="647">
          <cell r="A647">
            <v>1982</v>
          </cell>
          <cell r="B647" t="str">
            <v>Jim Spanarkel</v>
          </cell>
          <cell r="D647" t="str">
            <v>DAL</v>
          </cell>
          <cell r="F647">
            <v>17.2</v>
          </cell>
          <cell r="H647">
            <v>1754.8</v>
          </cell>
        </row>
        <row r="648">
          <cell r="A648">
            <v>1982</v>
          </cell>
          <cell r="B648" t="str">
            <v>Cedrick Hordges</v>
          </cell>
          <cell r="D648" t="str">
            <v>DEN</v>
          </cell>
          <cell r="F648">
            <v>10.4</v>
          </cell>
          <cell r="H648">
            <v>1370.6000000000001</v>
          </cell>
        </row>
        <row r="649">
          <cell r="A649">
            <v>1982</v>
          </cell>
          <cell r="B649" t="str">
            <v>Alex English</v>
          </cell>
          <cell r="D649" t="str">
            <v>DEN</v>
          </cell>
          <cell r="F649">
            <v>22.2</v>
          </cell>
          <cell r="H649">
            <v>3017.6</v>
          </cell>
        </row>
        <row r="650">
          <cell r="A650">
            <v>1982</v>
          </cell>
          <cell r="B650" t="str">
            <v>John Roche</v>
          </cell>
          <cell r="D650" t="str">
            <v>DEN</v>
          </cell>
          <cell r="F650">
            <v>11.8</v>
          </cell>
          <cell r="H650">
            <v>499.20000000000005</v>
          </cell>
        </row>
        <row r="651">
          <cell r="A651">
            <v>1982</v>
          </cell>
          <cell r="B651" t="str">
            <v>Kiki Vandeweghe</v>
          </cell>
          <cell r="D651" t="str">
            <v>DEN</v>
          </cell>
          <cell r="F651">
            <v>18.899999999999999</v>
          </cell>
          <cell r="H651">
            <v>2771.6</v>
          </cell>
        </row>
        <row r="652">
          <cell r="A652">
            <v>1982</v>
          </cell>
          <cell r="B652" t="str">
            <v>Glen Gondrezick</v>
          </cell>
          <cell r="D652" t="str">
            <v>DEN</v>
          </cell>
          <cell r="F652">
            <v>14.9</v>
          </cell>
          <cell r="H652">
            <v>1696</v>
          </cell>
        </row>
        <row r="653">
          <cell r="A653">
            <v>1982</v>
          </cell>
          <cell r="B653" t="str">
            <v>Dave Robisch</v>
          </cell>
          <cell r="D653" t="str">
            <v>DEN</v>
          </cell>
          <cell r="F653">
            <v>17.899999999999999</v>
          </cell>
          <cell r="H653">
            <v>256.79999999999995</v>
          </cell>
        </row>
        <row r="654">
          <cell r="A654">
            <v>1982</v>
          </cell>
          <cell r="B654" t="str">
            <v>James Ray</v>
          </cell>
          <cell r="D654" t="str">
            <v>DEN</v>
          </cell>
          <cell r="F654">
            <v>10.199999999999999</v>
          </cell>
          <cell r="H654">
            <v>264</v>
          </cell>
        </row>
        <row r="655">
          <cell r="A655">
            <v>1982</v>
          </cell>
          <cell r="B655" t="str">
            <v>David Thompson</v>
          </cell>
          <cell r="D655" t="str">
            <v>DEN</v>
          </cell>
          <cell r="F655">
            <v>17.600000000000001</v>
          </cell>
          <cell r="H655">
            <v>1244.3999999999999</v>
          </cell>
        </row>
        <row r="656">
          <cell r="A656">
            <v>1982</v>
          </cell>
          <cell r="B656" t="str">
            <v>T.R. Dunn</v>
          </cell>
          <cell r="D656" t="str">
            <v>DEN</v>
          </cell>
          <cell r="F656">
            <v>12.1</v>
          </cell>
          <cell r="H656">
            <v>2517.4</v>
          </cell>
        </row>
        <row r="657">
          <cell r="A657">
            <v>1982</v>
          </cell>
          <cell r="B657" t="str">
            <v>Kenny Higgs</v>
          </cell>
          <cell r="D657" t="str">
            <v>DEN</v>
          </cell>
          <cell r="F657">
            <v>10.8</v>
          </cell>
          <cell r="H657">
            <v>1694.8</v>
          </cell>
        </row>
        <row r="658">
          <cell r="A658">
            <v>1982</v>
          </cell>
          <cell r="B658" t="str">
            <v>Dan Issel*</v>
          </cell>
          <cell r="D658" t="str">
            <v>DEN</v>
          </cell>
          <cell r="F658">
            <v>23.1</v>
          </cell>
          <cell r="H658">
            <v>2470.5</v>
          </cell>
        </row>
        <row r="659">
          <cell r="A659">
            <v>1982</v>
          </cell>
          <cell r="B659" t="str">
            <v>Billy McKinney</v>
          </cell>
          <cell r="D659" t="str">
            <v>DEN</v>
          </cell>
          <cell r="F659">
            <v>14.4</v>
          </cell>
          <cell r="H659">
            <v>1960.2</v>
          </cell>
        </row>
        <row r="660">
          <cell r="A660">
            <v>1982</v>
          </cell>
          <cell r="B660" t="str">
            <v>Kent Benson</v>
          </cell>
          <cell r="D660" t="str">
            <v>DET</v>
          </cell>
          <cell r="F660">
            <v>14.4</v>
          </cell>
          <cell r="H660">
            <v>2467.5</v>
          </cell>
        </row>
        <row r="661">
          <cell r="A661">
            <v>1982</v>
          </cell>
          <cell r="B661" t="str">
            <v>Glenn Hagan</v>
          </cell>
          <cell r="D661" t="str">
            <v>DET</v>
          </cell>
          <cell r="F661">
            <v>18.100000000000001</v>
          </cell>
          <cell r="H661">
            <v>25.2</v>
          </cell>
        </row>
        <row r="662">
          <cell r="A662">
            <v>1982</v>
          </cell>
          <cell r="B662" t="str">
            <v>Ron Lee</v>
          </cell>
          <cell r="D662" t="str">
            <v>DET</v>
          </cell>
          <cell r="F662">
            <v>9.6999999999999993</v>
          </cell>
          <cell r="H662">
            <v>1466.1000000000001</v>
          </cell>
        </row>
        <row r="663">
          <cell r="A663">
            <v>1982</v>
          </cell>
          <cell r="B663" t="str">
            <v>Jeff Judkins</v>
          </cell>
          <cell r="D663" t="str">
            <v>DET</v>
          </cell>
          <cell r="F663">
            <v>7.7</v>
          </cell>
          <cell r="H663">
            <v>252</v>
          </cell>
        </row>
        <row r="664">
          <cell r="A664">
            <v>1982</v>
          </cell>
          <cell r="B664" t="str">
            <v>Alan Hardy</v>
          </cell>
          <cell r="D664" t="str">
            <v>DET</v>
          </cell>
          <cell r="F664">
            <v>10.5</v>
          </cell>
          <cell r="H664">
            <v>311.59999999999997</v>
          </cell>
        </row>
        <row r="665">
          <cell r="A665">
            <v>1982</v>
          </cell>
          <cell r="B665" t="str">
            <v>Terry Tyler</v>
          </cell>
          <cell r="D665" t="str">
            <v>DET</v>
          </cell>
          <cell r="F665">
            <v>16.899999999999999</v>
          </cell>
          <cell r="H665">
            <v>1992.6000000000001</v>
          </cell>
        </row>
        <row r="666">
          <cell r="A666">
            <v>1982</v>
          </cell>
          <cell r="B666" t="str">
            <v>Edgar Jones</v>
          </cell>
          <cell r="D666" t="str">
            <v>DET</v>
          </cell>
          <cell r="F666">
            <v>17.5</v>
          </cell>
          <cell r="H666">
            <v>801.59999999999991</v>
          </cell>
        </row>
        <row r="667">
          <cell r="A667">
            <v>1982</v>
          </cell>
          <cell r="B667" t="str">
            <v>Isiah Thomas</v>
          </cell>
          <cell r="D667" t="str">
            <v>DET</v>
          </cell>
          <cell r="F667">
            <v>14.5</v>
          </cell>
          <cell r="H667">
            <v>2433.6</v>
          </cell>
        </row>
        <row r="668">
          <cell r="A668">
            <v>1982</v>
          </cell>
          <cell r="B668" t="str">
            <v>John Long</v>
          </cell>
          <cell r="D668" t="str">
            <v>DET</v>
          </cell>
          <cell r="F668">
            <v>17.399999999999999</v>
          </cell>
          <cell r="H668">
            <v>2208</v>
          </cell>
        </row>
        <row r="669">
          <cell r="A669">
            <v>1982</v>
          </cell>
          <cell r="B669" t="str">
            <v>Kelly Tripucka</v>
          </cell>
          <cell r="D669" t="str">
            <v>DET</v>
          </cell>
          <cell r="F669">
            <v>16.399999999999999</v>
          </cell>
          <cell r="H669">
            <v>3075</v>
          </cell>
        </row>
        <row r="670">
          <cell r="A670">
            <v>1982</v>
          </cell>
          <cell r="B670" t="str">
            <v>Purvis Short</v>
          </cell>
          <cell r="D670" t="str">
            <v>GSW</v>
          </cell>
          <cell r="F670">
            <v>18.8</v>
          </cell>
          <cell r="H670">
            <v>1778.3999999999999</v>
          </cell>
        </row>
        <row r="671">
          <cell r="A671">
            <v>1982</v>
          </cell>
          <cell r="B671" t="str">
            <v>Hank McDowell</v>
          </cell>
          <cell r="D671" t="str">
            <v>GSW</v>
          </cell>
          <cell r="F671">
            <v>10.5</v>
          </cell>
          <cell r="H671">
            <v>336</v>
          </cell>
        </row>
        <row r="672">
          <cell r="A672">
            <v>1982</v>
          </cell>
          <cell r="B672" t="str">
            <v>Bernard King</v>
          </cell>
          <cell r="D672" t="str">
            <v>GSW</v>
          </cell>
          <cell r="F672">
            <v>19.8</v>
          </cell>
          <cell r="H672">
            <v>2859.8</v>
          </cell>
        </row>
        <row r="673">
          <cell r="A673">
            <v>1982</v>
          </cell>
          <cell r="B673" t="str">
            <v>Joe Hassett</v>
          </cell>
          <cell r="D673" t="str">
            <v>GSW</v>
          </cell>
          <cell r="F673">
            <v>13.4</v>
          </cell>
          <cell r="H673">
            <v>788.8</v>
          </cell>
        </row>
        <row r="674">
          <cell r="A674">
            <v>1982</v>
          </cell>
          <cell r="B674" t="str">
            <v>Rickey Brown</v>
          </cell>
          <cell r="D674" t="str">
            <v>GSW</v>
          </cell>
          <cell r="F674">
            <v>11.2</v>
          </cell>
          <cell r="H674">
            <v>1262.8</v>
          </cell>
        </row>
        <row r="675">
          <cell r="A675">
            <v>1982</v>
          </cell>
          <cell r="B675" t="str">
            <v>Sam Williams</v>
          </cell>
          <cell r="D675" t="str">
            <v>GSW</v>
          </cell>
          <cell r="F675">
            <v>14.8</v>
          </cell>
          <cell r="H675">
            <v>1073.8</v>
          </cell>
        </row>
        <row r="676">
          <cell r="A676">
            <v>1982</v>
          </cell>
          <cell r="B676" t="str">
            <v>World B.</v>
          </cell>
          <cell r="D676" t="str">
            <v>GSW</v>
          </cell>
          <cell r="F676">
            <v>18.2</v>
          </cell>
          <cell r="H676">
            <v>2792.3999999999996</v>
          </cell>
        </row>
        <row r="677">
          <cell r="A677">
            <v>1982</v>
          </cell>
          <cell r="B677" t="str">
            <v>Lewis Lloyd</v>
          </cell>
          <cell r="D677" t="str">
            <v>GSW</v>
          </cell>
          <cell r="F677">
            <v>14.8</v>
          </cell>
          <cell r="H677">
            <v>94.4</v>
          </cell>
        </row>
        <row r="678">
          <cell r="A678">
            <v>1982</v>
          </cell>
          <cell r="B678" t="str">
            <v>Sonny Parker</v>
          </cell>
          <cell r="D678" t="str">
            <v>GSW</v>
          </cell>
          <cell r="F678">
            <v>12.6</v>
          </cell>
          <cell r="H678">
            <v>901.69999999999993</v>
          </cell>
        </row>
        <row r="679">
          <cell r="A679">
            <v>1982</v>
          </cell>
          <cell r="B679" t="str">
            <v>Lorenzo Romar</v>
          </cell>
          <cell r="D679" t="str">
            <v>GSW</v>
          </cell>
          <cell r="F679">
            <v>14.6</v>
          </cell>
          <cell r="H679">
            <v>1256.1000000000001</v>
          </cell>
        </row>
        <row r="680">
          <cell r="A680">
            <v>1982</v>
          </cell>
          <cell r="B680" t="str">
            <v>Larry Smith</v>
          </cell>
          <cell r="D680" t="str">
            <v>GSW</v>
          </cell>
          <cell r="F680">
            <v>12.8</v>
          </cell>
          <cell r="H680">
            <v>2212.6</v>
          </cell>
        </row>
        <row r="681">
          <cell r="A681">
            <v>1982</v>
          </cell>
          <cell r="B681" t="str">
            <v>Mike Gale</v>
          </cell>
          <cell r="D681" t="str">
            <v>GSW</v>
          </cell>
          <cell r="F681">
            <v>10.9</v>
          </cell>
          <cell r="H681">
            <v>1792.5</v>
          </cell>
        </row>
        <row r="682">
          <cell r="A682">
            <v>1982</v>
          </cell>
          <cell r="B682" t="str">
            <v>Joe Barry</v>
          </cell>
          <cell r="D682" t="str">
            <v>GSW</v>
          </cell>
          <cell r="F682">
            <v>15.9</v>
          </cell>
          <cell r="H682">
            <v>2629.6</v>
          </cell>
        </row>
        <row r="683">
          <cell r="A683">
            <v>1982</v>
          </cell>
          <cell r="B683" t="str">
            <v>Jawann Oldham</v>
          </cell>
          <cell r="D683" t="str">
            <v>HOU</v>
          </cell>
          <cell r="F683">
            <v>6.5</v>
          </cell>
          <cell r="H683">
            <v>123.19999999999999</v>
          </cell>
        </row>
        <row r="684">
          <cell r="A684">
            <v>1982</v>
          </cell>
          <cell r="B684" t="str">
            <v>Calvin Murphy</v>
          </cell>
          <cell r="D684" t="str">
            <v>HOU</v>
          </cell>
          <cell r="F684">
            <v>13.2</v>
          </cell>
          <cell r="H684">
            <v>1203.2</v>
          </cell>
        </row>
        <row r="685">
          <cell r="A685">
            <v>1982</v>
          </cell>
          <cell r="B685" t="str">
            <v>Billy Paultz</v>
          </cell>
          <cell r="D685" t="str">
            <v>HOU</v>
          </cell>
          <cell r="F685">
            <v>7.7</v>
          </cell>
          <cell r="H685">
            <v>806</v>
          </cell>
        </row>
        <row r="686">
          <cell r="A686">
            <v>1982</v>
          </cell>
          <cell r="B686" t="str">
            <v>Calvin Garrett</v>
          </cell>
          <cell r="D686" t="str">
            <v>HOU</v>
          </cell>
          <cell r="F686">
            <v>8.4</v>
          </cell>
          <cell r="H686">
            <v>856.80000000000007</v>
          </cell>
        </row>
        <row r="687">
          <cell r="A687">
            <v>1982</v>
          </cell>
          <cell r="B687" t="str">
            <v>Elvin Hayes*</v>
          </cell>
          <cell r="D687" t="str">
            <v>HOU</v>
          </cell>
          <cell r="F687">
            <v>14.4</v>
          </cell>
          <cell r="H687">
            <v>3034</v>
          </cell>
        </row>
        <row r="688">
          <cell r="A688">
            <v>1982</v>
          </cell>
          <cell r="B688" t="str">
            <v>Allen Leavell</v>
          </cell>
          <cell r="D688" t="str">
            <v>HOU</v>
          </cell>
          <cell r="F688">
            <v>16.399999999999999</v>
          </cell>
          <cell r="H688">
            <v>2148.7999999999997</v>
          </cell>
        </row>
        <row r="689">
          <cell r="A689">
            <v>1982</v>
          </cell>
          <cell r="B689" t="str">
            <v>Moses Malone</v>
          </cell>
          <cell r="D689" t="str">
            <v>HOU</v>
          </cell>
          <cell r="F689">
            <v>26.8</v>
          </cell>
          <cell r="H689">
            <v>3402</v>
          </cell>
        </row>
        <row r="690">
          <cell r="A690">
            <v>1982</v>
          </cell>
          <cell r="B690" t="str">
            <v>Major Jones</v>
          </cell>
          <cell r="D690" t="str">
            <v>HOU</v>
          </cell>
          <cell r="F690">
            <v>13.4</v>
          </cell>
          <cell r="H690">
            <v>744</v>
          </cell>
        </row>
        <row r="691">
          <cell r="A691">
            <v>1982</v>
          </cell>
          <cell r="B691" t="str">
            <v>Tom Henderson</v>
          </cell>
          <cell r="D691" t="str">
            <v>HOU</v>
          </cell>
          <cell r="F691">
            <v>11</v>
          </cell>
          <cell r="H691">
            <v>1717.5</v>
          </cell>
        </row>
        <row r="692">
          <cell r="A692">
            <v>1982</v>
          </cell>
          <cell r="B692" t="str">
            <v>Mike Dunleavy</v>
          </cell>
          <cell r="D692" t="str">
            <v>HOU</v>
          </cell>
          <cell r="F692">
            <v>13.2</v>
          </cell>
          <cell r="H692">
            <v>1316</v>
          </cell>
        </row>
        <row r="693">
          <cell r="A693">
            <v>1982</v>
          </cell>
          <cell r="B693" t="str">
            <v>Robert Reid</v>
          </cell>
          <cell r="D693" t="str">
            <v>HOU</v>
          </cell>
          <cell r="F693">
            <v>13.3</v>
          </cell>
          <cell r="H693">
            <v>2910.6</v>
          </cell>
        </row>
        <row r="694">
          <cell r="A694">
            <v>1982</v>
          </cell>
          <cell r="B694" t="str">
            <v>Larry Spriggs</v>
          </cell>
          <cell r="D694" t="str">
            <v>HOU</v>
          </cell>
          <cell r="F694">
            <v>11.7</v>
          </cell>
          <cell r="H694">
            <v>37.200000000000003</v>
          </cell>
        </row>
        <row r="695">
          <cell r="A695">
            <v>1982</v>
          </cell>
          <cell r="B695" t="str">
            <v>Bill Willoughby</v>
          </cell>
          <cell r="D695" t="str">
            <v>HOU</v>
          </cell>
          <cell r="F695">
            <v>13.1</v>
          </cell>
          <cell r="H695">
            <v>1476.6</v>
          </cell>
        </row>
        <row r="696">
          <cell r="A696">
            <v>1982</v>
          </cell>
          <cell r="B696" t="str">
            <v>Clemon Johnson</v>
          </cell>
          <cell r="D696" t="str">
            <v>IND</v>
          </cell>
          <cell r="F696">
            <v>15</v>
          </cell>
          <cell r="H696">
            <v>1982.9</v>
          </cell>
        </row>
        <row r="697">
          <cell r="A697">
            <v>1982</v>
          </cell>
          <cell r="B697" t="str">
            <v>Billy Knight</v>
          </cell>
          <cell r="D697" t="str">
            <v>IND</v>
          </cell>
          <cell r="F697">
            <v>16.7</v>
          </cell>
          <cell r="H697">
            <v>1806.3</v>
          </cell>
        </row>
        <row r="698">
          <cell r="A698">
            <v>1982</v>
          </cell>
          <cell r="B698" t="str">
            <v>Johnny Davis</v>
          </cell>
          <cell r="D698" t="str">
            <v>IND</v>
          </cell>
          <cell r="F698">
            <v>15.2</v>
          </cell>
          <cell r="H698">
            <v>2665</v>
          </cell>
        </row>
        <row r="699">
          <cell r="A699">
            <v>1982</v>
          </cell>
          <cell r="B699" t="str">
            <v>Jerry Sichting</v>
          </cell>
          <cell r="D699" t="str">
            <v>IND</v>
          </cell>
          <cell r="F699">
            <v>10.199999999999999</v>
          </cell>
          <cell r="H699">
            <v>800.69999999999993</v>
          </cell>
        </row>
        <row r="700">
          <cell r="A700">
            <v>1982</v>
          </cell>
          <cell r="B700" t="str">
            <v>Louis Orr</v>
          </cell>
          <cell r="D700" t="str">
            <v>IND</v>
          </cell>
          <cell r="F700">
            <v>14.9</v>
          </cell>
          <cell r="H700">
            <v>1952</v>
          </cell>
        </row>
        <row r="701">
          <cell r="A701">
            <v>1982</v>
          </cell>
          <cell r="B701" t="str">
            <v>Butch Carter</v>
          </cell>
          <cell r="D701" t="str">
            <v>IND</v>
          </cell>
          <cell r="F701">
            <v>11.1</v>
          </cell>
          <cell r="H701">
            <v>1035</v>
          </cell>
        </row>
        <row r="702">
          <cell r="A702">
            <v>1982</v>
          </cell>
          <cell r="B702" t="str">
            <v>Tom Owens</v>
          </cell>
          <cell r="D702" t="str">
            <v>IND</v>
          </cell>
          <cell r="F702">
            <v>14.9</v>
          </cell>
          <cell r="H702">
            <v>1598.4</v>
          </cell>
        </row>
        <row r="703">
          <cell r="A703">
            <v>1982</v>
          </cell>
          <cell r="B703" t="str">
            <v>George McGinnis</v>
          </cell>
          <cell r="D703" t="str">
            <v>IND</v>
          </cell>
          <cell r="F703">
            <v>11.3</v>
          </cell>
          <cell r="H703">
            <v>1337.6000000000001</v>
          </cell>
        </row>
        <row r="704">
          <cell r="A704">
            <v>1982</v>
          </cell>
          <cell r="B704" t="str">
            <v>Herb Williams</v>
          </cell>
          <cell r="D704" t="str">
            <v>IND</v>
          </cell>
          <cell r="F704">
            <v>16.100000000000001</v>
          </cell>
          <cell r="H704">
            <v>2279.6</v>
          </cell>
        </row>
        <row r="705">
          <cell r="A705">
            <v>1982</v>
          </cell>
          <cell r="B705" t="str">
            <v>Don Buse</v>
          </cell>
          <cell r="D705" t="str">
            <v>IND</v>
          </cell>
          <cell r="F705">
            <v>14.8</v>
          </cell>
          <cell r="H705">
            <v>2525.6</v>
          </cell>
        </row>
        <row r="706">
          <cell r="A706">
            <v>1982</v>
          </cell>
          <cell r="B706" t="str">
            <v>Raymond Townsend</v>
          </cell>
          <cell r="D706" t="str">
            <v>IND</v>
          </cell>
          <cell r="F706">
            <v>4.4000000000000004</v>
          </cell>
          <cell r="H706">
            <v>95.2</v>
          </cell>
        </row>
        <row r="707">
          <cell r="A707">
            <v>1982</v>
          </cell>
          <cell r="B707" t="str">
            <v>Hawkeye Whitney</v>
          </cell>
          <cell r="D707" t="str">
            <v>KCK</v>
          </cell>
          <cell r="F707">
            <v>5.4</v>
          </cell>
          <cell r="H707">
            <v>266.8</v>
          </cell>
        </row>
        <row r="708">
          <cell r="A708">
            <v>1982</v>
          </cell>
          <cell r="B708" t="str">
            <v>Larry Drew</v>
          </cell>
          <cell r="D708" t="str">
            <v>KCK</v>
          </cell>
          <cell r="F708">
            <v>15.3</v>
          </cell>
          <cell r="H708">
            <v>1976.3999999999999</v>
          </cell>
        </row>
        <row r="709">
          <cell r="A709">
            <v>1982</v>
          </cell>
          <cell r="B709" t="str">
            <v>Reggie King</v>
          </cell>
          <cell r="D709" t="str">
            <v>KCK</v>
          </cell>
          <cell r="F709">
            <v>13</v>
          </cell>
          <cell r="H709">
            <v>2608</v>
          </cell>
        </row>
        <row r="710">
          <cell r="A710">
            <v>1982</v>
          </cell>
          <cell r="B710" t="str">
            <v>Kenny Dennard</v>
          </cell>
          <cell r="D710" t="str">
            <v>KCK</v>
          </cell>
          <cell r="F710">
            <v>11.1</v>
          </cell>
          <cell r="H710">
            <v>606</v>
          </cell>
        </row>
        <row r="711">
          <cell r="A711">
            <v>1982</v>
          </cell>
          <cell r="B711" t="str">
            <v>Leon Douglas</v>
          </cell>
          <cell r="D711" t="str">
            <v>KCK</v>
          </cell>
          <cell r="F711">
            <v>6.5</v>
          </cell>
          <cell r="H711">
            <v>1089.9000000000001</v>
          </cell>
        </row>
        <row r="712">
          <cell r="A712">
            <v>1982</v>
          </cell>
          <cell r="B712" t="str">
            <v>Joe Meriweather</v>
          </cell>
          <cell r="D712" t="str">
            <v>KCK</v>
          </cell>
          <cell r="F712">
            <v>12.2</v>
          </cell>
          <cell r="H712">
            <v>379.8</v>
          </cell>
        </row>
        <row r="713">
          <cell r="A713">
            <v>1982</v>
          </cell>
          <cell r="B713" t="str">
            <v>Steve Johnson</v>
          </cell>
          <cell r="D713" t="str">
            <v>KCK</v>
          </cell>
          <cell r="F713">
            <v>17.600000000000001</v>
          </cell>
          <cell r="H713">
            <v>1739.4</v>
          </cell>
        </row>
        <row r="714">
          <cell r="A714">
            <v>1982</v>
          </cell>
          <cell r="B714" t="str">
            <v>Ernie Grunfeld</v>
          </cell>
          <cell r="D714" t="str">
            <v>KCK</v>
          </cell>
          <cell r="F714">
            <v>17.2</v>
          </cell>
          <cell r="H714">
            <v>1895.3999999999999</v>
          </cell>
        </row>
        <row r="715">
          <cell r="A715">
            <v>1982</v>
          </cell>
          <cell r="B715" t="str">
            <v>Kevin Loder</v>
          </cell>
          <cell r="D715" t="str">
            <v>KCK</v>
          </cell>
          <cell r="F715">
            <v>12.9</v>
          </cell>
          <cell r="H715">
            <v>1136</v>
          </cell>
        </row>
        <row r="716">
          <cell r="A716">
            <v>1982</v>
          </cell>
          <cell r="B716" t="str">
            <v>Phil Ford</v>
          </cell>
          <cell r="D716" t="str">
            <v>KCK</v>
          </cell>
          <cell r="F716">
            <v>11.4</v>
          </cell>
          <cell r="H716">
            <v>1951.2</v>
          </cell>
        </row>
        <row r="717">
          <cell r="A717">
            <v>1982</v>
          </cell>
          <cell r="B717" t="str">
            <v>Magic Johnson</v>
          </cell>
          <cell r="D717" t="str">
            <v>LAL</v>
          </cell>
          <cell r="F717">
            <v>22.9</v>
          </cell>
          <cell r="H717">
            <v>2987.3999999999996</v>
          </cell>
        </row>
        <row r="718">
          <cell r="A718">
            <v>1982</v>
          </cell>
          <cell r="B718" t="str">
            <v>Jamaal Wilkes</v>
          </cell>
          <cell r="D718" t="str">
            <v>LAL</v>
          </cell>
          <cell r="F718">
            <v>16.5</v>
          </cell>
          <cell r="H718">
            <v>2902.7999999999997</v>
          </cell>
        </row>
        <row r="719">
          <cell r="A719">
            <v>1982</v>
          </cell>
          <cell r="B719" t="str">
            <v>Bob McAdoo</v>
          </cell>
          <cell r="D719" t="str">
            <v>LAL</v>
          </cell>
          <cell r="F719">
            <v>14.4</v>
          </cell>
          <cell r="H719">
            <v>746.19999999999993</v>
          </cell>
        </row>
        <row r="720">
          <cell r="A720">
            <v>1982</v>
          </cell>
          <cell r="B720" t="str">
            <v>Mike McGee</v>
          </cell>
          <cell r="D720" t="str">
            <v>LAL</v>
          </cell>
          <cell r="F720">
            <v>11.7</v>
          </cell>
          <cell r="H720">
            <v>351</v>
          </cell>
        </row>
        <row r="721">
          <cell r="A721">
            <v>1982</v>
          </cell>
          <cell r="B721" t="str">
            <v>Mark Landsberger</v>
          </cell>
          <cell r="D721" t="str">
            <v>LAL</v>
          </cell>
          <cell r="F721">
            <v>10.3</v>
          </cell>
          <cell r="H721">
            <v>1132.5</v>
          </cell>
        </row>
        <row r="722">
          <cell r="A722">
            <v>1982</v>
          </cell>
          <cell r="B722" t="str">
            <v>Mitch Kupchak</v>
          </cell>
          <cell r="D722" t="str">
            <v>LAL</v>
          </cell>
          <cell r="F722">
            <v>15.2</v>
          </cell>
          <cell r="H722">
            <v>821.6</v>
          </cell>
        </row>
        <row r="723">
          <cell r="A723">
            <v>1982</v>
          </cell>
          <cell r="B723" t="str">
            <v>Clay Johnson</v>
          </cell>
          <cell r="D723" t="str">
            <v>LAL</v>
          </cell>
          <cell r="F723">
            <v>12.8</v>
          </cell>
          <cell r="H723">
            <v>65.100000000000009</v>
          </cell>
        </row>
        <row r="724">
          <cell r="A724">
            <v>1982</v>
          </cell>
          <cell r="B724" t="str">
            <v>Eddie Jordan</v>
          </cell>
          <cell r="D724" t="str">
            <v>LAL</v>
          </cell>
          <cell r="F724">
            <v>12.2</v>
          </cell>
          <cell r="H724">
            <v>609</v>
          </cell>
        </row>
        <row r="725">
          <cell r="A725">
            <v>1982</v>
          </cell>
          <cell r="B725" t="str">
            <v>Kareem Abdul-Jabbar</v>
          </cell>
          <cell r="D725" t="str">
            <v>LAL</v>
          </cell>
          <cell r="F725">
            <v>23.4</v>
          </cell>
          <cell r="H725">
            <v>2675.2000000000003</v>
          </cell>
        </row>
        <row r="726">
          <cell r="A726">
            <v>1982</v>
          </cell>
          <cell r="B726" t="str">
            <v>Kevin McKenna</v>
          </cell>
          <cell r="D726" t="str">
            <v>LAL</v>
          </cell>
          <cell r="F726">
            <v>2.8</v>
          </cell>
          <cell r="H726">
            <v>237.6</v>
          </cell>
        </row>
        <row r="727">
          <cell r="A727">
            <v>1982</v>
          </cell>
          <cell r="B727" t="str">
            <v>Jim Brewer</v>
          </cell>
          <cell r="D727" t="str">
            <v>LAL</v>
          </cell>
          <cell r="F727">
            <v>10.1</v>
          </cell>
          <cell r="H727">
            <v>965.6</v>
          </cell>
        </row>
        <row r="728">
          <cell r="A728">
            <v>1982</v>
          </cell>
          <cell r="B728" t="str">
            <v>Kurt Rambis</v>
          </cell>
          <cell r="D728" t="str">
            <v>LAL</v>
          </cell>
          <cell r="F728">
            <v>12.8</v>
          </cell>
          <cell r="H728">
            <v>1132.8</v>
          </cell>
        </row>
        <row r="729">
          <cell r="A729">
            <v>1982</v>
          </cell>
          <cell r="B729" t="str">
            <v>Norm Nixon</v>
          </cell>
          <cell r="D729" t="str">
            <v>LAL</v>
          </cell>
          <cell r="F729">
            <v>15.3</v>
          </cell>
          <cell r="H729">
            <v>3025.7999999999997</v>
          </cell>
        </row>
        <row r="730">
          <cell r="A730">
            <v>1982</v>
          </cell>
          <cell r="B730" t="str">
            <v>Michael Cooper</v>
          </cell>
          <cell r="D730" t="str">
            <v>LAL</v>
          </cell>
          <cell r="F730">
            <v>14.3</v>
          </cell>
          <cell r="H730">
            <v>2196.4</v>
          </cell>
        </row>
        <row r="731">
          <cell r="A731">
            <v>1982</v>
          </cell>
          <cell r="B731" t="str">
            <v>Marques Johnson</v>
          </cell>
          <cell r="D731" t="str">
            <v>MIL</v>
          </cell>
          <cell r="F731">
            <v>18</v>
          </cell>
          <cell r="H731">
            <v>1902</v>
          </cell>
        </row>
        <row r="732">
          <cell r="A732">
            <v>1982</v>
          </cell>
          <cell r="B732" t="str">
            <v>Kevin Stacom</v>
          </cell>
          <cell r="D732" t="str">
            <v>MIL</v>
          </cell>
          <cell r="F732">
            <v>4</v>
          </cell>
          <cell r="H732">
            <v>90.3</v>
          </cell>
        </row>
        <row r="733">
          <cell r="A733">
            <v>1982</v>
          </cell>
          <cell r="B733" t="str">
            <v>Scott May</v>
          </cell>
          <cell r="D733" t="str">
            <v>MIL</v>
          </cell>
          <cell r="F733">
            <v>16.7</v>
          </cell>
          <cell r="H733">
            <v>1189.5</v>
          </cell>
        </row>
        <row r="734">
          <cell r="A734">
            <v>1982</v>
          </cell>
          <cell r="B734" t="str">
            <v>Robert Smith</v>
          </cell>
          <cell r="D734" t="str">
            <v>MIL</v>
          </cell>
          <cell r="F734">
            <v>10.6</v>
          </cell>
          <cell r="H734">
            <v>316.20000000000005</v>
          </cell>
        </row>
        <row r="735">
          <cell r="A735">
            <v>1982</v>
          </cell>
          <cell r="B735" t="str">
            <v>Junior Bridgeman</v>
          </cell>
          <cell r="D735" t="str">
            <v>MIL</v>
          </cell>
          <cell r="F735">
            <v>16</v>
          </cell>
          <cell r="H735">
            <v>922.5</v>
          </cell>
        </row>
        <row r="736">
          <cell r="A736">
            <v>1982</v>
          </cell>
          <cell r="B736" t="str">
            <v>Alton Lister</v>
          </cell>
          <cell r="D736" t="str">
            <v>MIL</v>
          </cell>
          <cell r="F736">
            <v>11.5</v>
          </cell>
          <cell r="H736">
            <v>1184</v>
          </cell>
        </row>
        <row r="737">
          <cell r="A737">
            <v>1982</v>
          </cell>
          <cell r="B737" t="str">
            <v>Mickey Johnson</v>
          </cell>
          <cell r="D737" t="str">
            <v>MIL</v>
          </cell>
          <cell r="F737">
            <v>16.399999999999999</v>
          </cell>
          <cell r="H737">
            <v>1930.3999999999999</v>
          </cell>
        </row>
        <row r="738">
          <cell r="A738">
            <v>1982</v>
          </cell>
          <cell r="B738" t="str">
            <v>Quinn Buckner</v>
          </cell>
          <cell r="D738" t="str">
            <v>MIL</v>
          </cell>
          <cell r="F738">
            <v>14.4</v>
          </cell>
          <cell r="H738">
            <v>2156</v>
          </cell>
        </row>
        <row r="739">
          <cell r="A739">
            <v>1982</v>
          </cell>
          <cell r="B739" t="str">
            <v>Geoff Crompton</v>
          </cell>
          <cell r="D739" t="str">
            <v>MIL</v>
          </cell>
          <cell r="F739">
            <v>3.6</v>
          </cell>
          <cell r="H739">
            <v>203</v>
          </cell>
        </row>
        <row r="740">
          <cell r="A740">
            <v>1982</v>
          </cell>
          <cell r="B740" t="str">
            <v>Pat Cummings</v>
          </cell>
          <cell r="D740" t="str">
            <v>MIL</v>
          </cell>
          <cell r="F740">
            <v>11.1</v>
          </cell>
          <cell r="H740">
            <v>1131</v>
          </cell>
        </row>
        <row r="741">
          <cell r="A741">
            <v>1982</v>
          </cell>
          <cell r="B741" t="str">
            <v>Brian Winters</v>
          </cell>
          <cell r="D741" t="str">
            <v>MIL</v>
          </cell>
          <cell r="F741">
            <v>15.8</v>
          </cell>
          <cell r="H741">
            <v>1830</v>
          </cell>
        </row>
        <row r="742">
          <cell r="A742">
            <v>1982</v>
          </cell>
          <cell r="B742" t="str">
            <v>Bob Lanier</v>
          </cell>
          <cell r="D742" t="str">
            <v>MIL</v>
          </cell>
          <cell r="F742">
            <v>17.399999999999999</v>
          </cell>
          <cell r="H742">
            <v>1983.2</v>
          </cell>
        </row>
        <row r="743">
          <cell r="A743">
            <v>1982</v>
          </cell>
          <cell r="B743" t="str">
            <v>Sidney Moncrief</v>
          </cell>
          <cell r="D743" t="str">
            <v>MIL</v>
          </cell>
          <cell r="F743">
            <v>20.100000000000001</v>
          </cell>
          <cell r="H743">
            <v>2984</v>
          </cell>
        </row>
        <row r="744">
          <cell r="A744">
            <v>1982</v>
          </cell>
          <cell r="B744" t="str">
            <v>Bob Dandridge</v>
          </cell>
          <cell r="D744" t="str">
            <v>MIL</v>
          </cell>
          <cell r="F744">
            <v>5.2</v>
          </cell>
          <cell r="H744">
            <v>173.8</v>
          </cell>
        </row>
        <row r="745">
          <cell r="A745">
            <v>1982</v>
          </cell>
          <cell r="B745" t="str">
            <v>Harvey Catchings</v>
          </cell>
          <cell r="D745" t="str">
            <v>MIL</v>
          </cell>
          <cell r="F745">
            <v>8.1</v>
          </cell>
          <cell r="H745">
            <v>1600</v>
          </cell>
        </row>
        <row r="746">
          <cell r="A746">
            <v>1982</v>
          </cell>
          <cell r="B746" t="str">
            <v>Jan Van</v>
          </cell>
          <cell r="D746" t="str">
            <v>NJN</v>
          </cell>
          <cell r="F746">
            <v>10.199999999999999</v>
          </cell>
          <cell r="H746">
            <v>451</v>
          </cell>
        </row>
        <row r="747">
          <cell r="A747">
            <v>1982</v>
          </cell>
          <cell r="B747" t="str">
            <v>Mike Gminski</v>
          </cell>
          <cell r="D747" t="str">
            <v>NJN</v>
          </cell>
          <cell r="F747">
            <v>15.3</v>
          </cell>
          <cell r="H747">
            <v>742.4</v>
          </cell>
        </row>
        <row r="748">
          <cell r="A748">
            <v>1982</v>
          </cell>
          <cell r="B748" t="str">
            <v>Darwin Cook</v>
          </cell>
          <cell r="D748" t="str">
            <v>NJN</v>
          </cell>
          <cell r="F748">
            <v>13.7</v>
          </cell>
          <cell r="H748">
            <v>2091</v>
          </cell>
        </row>
        <row r="749">
          <cell r="A749">
            <v>1982</v>
          </cell>
          <cell r="B749" t="str">
            <v>Foots Walker</v>
          </cell>
          <cell r="D749" t="str">
            <v>NJN</v>
          </cell>
          <cell r="F749">
            <v>11.8</v>
          </cell>
          <cell r="H749">
            <v>1863.3999999999999</v>
          </cell>
        </row>
        <row r="750">
          <cell r="A750">
            <v>1982</v>
          </cell>
          <cell r="B750" t="str">
            <v>Joe Cooper</v>
          </cell>
          <cell r="D750" t="str">
            <v>NJN</v>
          </cell>
          <cell r="F750">
            <v>1.3</v>
          </cell>
          <cell r="H750">
            <v>11</v>
          </cell>
        </row>
        <row r="751">
          <cell r="A751">
            <v>1982</v>
          </cell>
          <cell r="B751" t="str">
            <v>Len Elmore</v>
          </cell>
          <cell r="D751" t="str">
            <v>NJN</v>
          </cell>
          <cell r="F751">
            <v>11.8</v>
          </cell>
          <cell r="H751">
            <v>2097.9</v>
          </cell>
        </row>
        <row r="752">
          <cell r="A752">
            <v>1982</v>
          </cell>
          <cell r="B752" t="str">
            <v>Mike O'Koren</v>
          </cell>
          <cell r="D752" t="str">
            <v>NJN</v>
          </cell>
          <cell r="F752">
            <v>13.6</v>
          </cell>
          <cell r="H752">
            <v>2016</v>
          </cell>
        </row>
        <row r="753">
          <cell r="A753">
            <v>1982</v>
          </cell>
          <cell r="B753" t="str">
            <v>Buck Williams</v>
          </cell>
          <cell r="D753" t="str">
            <v>NJN</v>
          </cell>
          <cell r="F753">
            <v>17.2</v>
          </cell>
          <cell r="H753">
            <v>2829</v>
          </cell>
        </row>
        <row r="754">
          <cell r="A754">
            <v>1982</v>
          </cell>
          <cell r="B754" t="str">
            <v>Ray Williams</v>
          </cell>
          <cell r="D754" t="str">
            <v>NJN</v>
          </cell>
          <cell r="F754">
            <v>19</v>
          </cell>
          <cell r="H754">
            <v>2730.6</v>
          </cell>
        </row>
        <row r="755">
          <cell r="A755">
            <v>1982</v>
          </cell>
          <cell r="B755" t="str">
            <v>Albert King</v>
          </cell>
          <cell r="D755" t="str">
            <v>NJN</v>
          </cell>
          <cell r="F755">
            <v>13.5</v>
          </cell>
          <cell r="H755">
            <v>1694.8</v>
          </cell>
        </row>
        <row r="756">
          <cell r="A756">
            <v>1982</v>
          </cell>
          <cell r="B756" t="str">
            <v>Otis Birdsong</v>
          </cell>
          <cell r="D756" t="str">
            <v>NJN</v>
          </cell>
          <cell r="F756">
            <v>13.3</v>
          </cell>
          <cell r="H756">
            <v>1024.8999999999999</v>
          </cell>
        </row>
        <row r="757">
          <cell r="A757">
            <v>1982</v>
          </cell>
          <cell r="B757" t="str">
            <v>Toby Knight</v>
          </cell>
          <cell r="D757" t="str">
            <v>NYK</v>
          </cell>
          <cell r="F757">
            <v>13</v>
          </cell>
          <cell r="H757">
            <v>552</v>
          </cell>
        </row>
        <row r="758">
          <cell r="A758">
            <v>1982</v>
          </cell>
          <cell r="B758" t="str">
            <v>Marvin Webster</v>
          </cell>
          <cell r="D758" t="str">
            <v>NYK</v>
          </cell>
          <cell r="F758">
            <v>11.8</v>
          </cell>
          <cell r="H758">
            <v>1886</v>
          </cell>
        </row>
        <row r="759">
          <cell r="A759">
            <v>1982</v>
          </cell>
          <cell r="B759" t="str">
            <v>DeWayne Scales</v>
          </cell>
          <cell r="D759" t="str">
            <v>NYK</v>
          </cell>
          <cell r="F759">
            <v>1</v>
          </cell>
          <cell r="H759">
            <v>24</v>
          </cell>
        </row>
        <row r="760">
          <cell r="A760">
            <v>1982</v>
          </cell>
          <cell r="B760" t="str">
            <v>Paul Westphal</v>
          </cell>
          <cell r="D760" t="str">
            <v>NYK</v>
          </cell>
          <cell r="F760">
            <v>13.3</v>
          </cell>
          <cell r="H760">
            <v>451.8</v>
          </cell>
        </row>
        <row r="761">
          <cell r="A761">
            <v>1982</v>
          </cell>
          <cell r="B761" t="str">
            <v>Campy Russell</v>
          </cell>
          <cell r="D761" t="str">
            <v>NYK</v>
          </cell>
          <cell r="F761">
            <v>13.3</v>
          </cell>
          <cell r="H761">
            <v>2356.2000000000003</v>
          </cell>
        </row>
        <row r="762">
          <cell r="A762">
            <v>1982</v>
          </cell>
          <cell r="B762" t="str">
            <v>Mike Newlin</v>
          </cell>
          <cell r="D762" t="str">
            <v>NYK</v>
          </cell>
          <cell r="F762">
            <v>11.5</v>
          </cell>
          <cell r="H762">
            <v>1504.8</v>
          </cell>
        </row>
        <row r="763">
          <cell r="A763">
            <v>1982</v>
          </cell>
          <cell r="B763" t="str">
            <v>Randy Smith</v>
          </cell>
          <cell r="D763" t="str">
            <v>NYK</v>
          </cell>
          <cell r="F763">
            <v>12.2</v>
          </cell>
          <cell r="H763">
            <v>2033.6000000000001</v>
          </cell>
        </row>
        <row r="764">
          <cell r="A764">
            <v>1982</v>
          </cell>
          <cell r="B764" t="str">
            <v>Maurice Lucas</v>
          </cell>
          <cell r="D764" t="str">
            <v>NYK</v>
          </cell>
          <cell r="F764">
            <v>17.899999999999999</v>
          </cell>
          <cell r="H764">
            <v>2672</v>
          </cell>
        </row>
        <row r="765">
          <cell r="A765">
            <v>1982</v>
          </cell>
          <cell r="B765" t="str">
            <v>Bill Cartwright</v>
          </cell>
          <cell r="D765" t="str">
            <v>NYK</v>
          </cell>
          <cell r="F765">
            <v>16.3</v>
          </cell>
          <cell r="H765">
            <v>2059.2000000000003</v>
          </cell>
        </row>
        <row r="766">
          <cell r="A766">
            <v>1982</v>
          </cell>
          <cell r="B766" t="str">
            <v>Reggie Carter</v>
          </cell>
          <cell r="D766" t="str">
            <v>NYK</v>
          </cell>
          <cell r="F766">
            <v>9.4</v>
          </cell>
          <cell r="H766">
            <v>922.5</v>
          </cell>
        </row>
        <row r="767">
          <cell r="A767">
            <v>1982</v>
          </cell>
          <cell r="B767" t="str">
            <v>Larry Demic</v>
          </cell>
          <cell r="D767" t="str">
            <v>NYK</v>
          </cell>
          <cell r="F767">
            <v>5.7</v>
          </cell>
          <cell r="H767">
            <v>355.20000000000005</v>
          </cell>
        </row>
        <row r="768">
          <cell r="A768">
            <v>1982</v>
          </cell>
          <cell r="B768" t="str">
            <v>Sly Williams</v>
          </cell>
          <cell r="D768" t="str">
            <v>NYK</v>
          </cell>
          <cell r="F768">
            <v>18.600000000000001</v>
          </cell>
          <cell r="H768">
            <v>1524</v>
          </cell>
        </row>
        <row r="769">
          <cell r="A769">
            <v>1982</v>
          </cell>
          <cell r="B769" t="str">
            <v>Hollis Copeland</v>
          </cell>
          <cell r="D769" t="str">
            <v>NYK</v>
          </cell>
          <cell r="F769">
            <v>7.5</v>
          </cell>
          <cell r="H769">
            <v>118.8</v>
          </cell>
        </row>
        <row r="770">
          <cell r="A770">
            <v>1982</v>
          </cell>
          <cell r="B770" t="str">
            <v>Alex Bradley</v>
          </cell>
          <cell r="D770" t="str">
            <v>NYK</v>
          </cell>
          <cell r="F770">
            <v>12.4</v>
          </cell>
          <cell r="H770">
            <v>331.5</v>
          </cell>
        </row>
        <row r="771">
          <cell r="A771">
            <v>1982</v>
          </cell>
          <cell r="B771" t="str">
            <v>Micheal Ray</v>
          </cell>
          <cell r="D771" t="str">
            <v>NYK</v>
          </cell>
          <cell r="F771">
            <v>17.7</v>
          </cell>
          <cell r="H771">
            <v>3042.2000000000003</v>
          </cell>
        </row>
        <row r="772">
          <cell r="A772">
            <v>1982</v>
          </cell>
          <cell r="B772" t="str">
            <v>Earl Cureton</v>
          </cell>
          <cell r="D772" t="str">
            <v>PHI</v>
          </cell>
          <cell r="F772">
            <v>12.8</v>
          </cell>
          <cell r="H772">
            <v>957</v>
          </cell>
        </row>
        <row r="773">
          <cell r="A773">
            <v>1982</v>
          </cell>
          <cell r="B773" t="str">
            <v>Franklin Edwards</v>
          </cell>
          <cell r="D773" t="str">
            <v>PHI</v>
          </cell>
          <cell r="F773">
            <v>13.7</v>
          </cell>
          <cell r="H773">
            <v>289.8</v>
          </cell>
        </row>
        <row r="774">
          <cell r="A774">
            <v>1982</v>
          </cell>
          <cell r="B774" t="str">
            <v>Julius Erving</v>
          </cell>
          <cell r="D774" t="str">
            <v>PHI</v>
          </cell>
          <cell r="F774">
            <v>25.9</v>
          </cell>
          <cell r="H774">
            <v>2786.4</v>
          </cell>
        </row>
        <row r="775">
          <cell r="A775">
            <v>1982</v>
          </cell>
          <cell r="B775" t="str">
            <v>Clint Richardson</v>
          </cell>
          <cell r="D775" t="str">
            <v>PHI</v>
          </cell>
          <cell r="F775">
            <v>9.8000000000000007</v>
          </cell>
          <cell r="H775">
            <v>1039.5</v>
          </cell>
        </row>
        <row r="776">
          <cell r="A776">
            <v>1982</v>
          </cell>
          <cell r="B776" t="str">
            <v>Lionel Hollins</v>
          </cell>
          <cell r="D776" t="str">
            <v>PHI</v>
          </cell>
          <cell r="F776">
            <v>12.5</v>
          </cell>
          <cell r="H776">
            <v>2259.9</v>
          </cell>
        </row>
        <row r="777">
          <cell r="A777">
            <v>1982</v>
          </cell>
          <cell r="B777" t="str">
            <v>Bobby Jones</v>
          </cell>
          <cell r="D777" t="str">
            <v>PHI</v>
          </cell>
          <cell r="F777">
            <v>19.3</v>
          </cell>
          <cell r="H777">
            <v>2181.1999999999998</v>
          </cell>
        </row>
        <row r="778">
          <cell r="A778">
            <v>1982</v>
          </cell>
          <cell r="B778" t="str">
            <v>Maurice Cheeks</v>
          </cell>
          <cell r="D778" t="str">
            <v>PHI</v>
          </cell>
          <cell r="F778">
            <v>18.3</v>
          </cell>
          <cell r="H778">
            <v>2496.4</v>
          </cell>
        </row>
        <row r="779">
          <cell r="A779">
            <v>1982</v>
          </cell>
          <cell r="B779" t="str">
            <v>Andrew Toney</v>
          </cell>
          <cell r="D779" t="str">
            <v>PHI</v>
          </cell>
          <cell r="F779">
            <v>17.2</v>
          </cell>
          <cell r="H779">
            <v>1909.6000000000001</v>
          </cell>
        </row>
        <row r="780">
          <cell r="A780">
            <v>1982</v>
          </cell>
          <cell r="B780" t="str">
            <v>Ollie Johnson</v>
          </cell>
          <cell r="D780" t="str">
            <v>PHI</v>
          </cell>
          <cell r="F780">
            <v>12.4</v>
          </cell>
          <cell r="H780">
            <v>150.79999999999998</v>
          </cell>
        </row>
        <row r="781">
          <cell r="A781">
            <v>1982</v>
          </cell>
          <cell r="B781" t="str">
            <v>Caldwell Jones</v>
          </cell>
          <cell r="D781" t="str">
            <v>PHI</v>
          </cell>
          <cell r="F781">
            <v>11.3</v>
          </cell>
          <cell r="H781">
            <v>2446.1999999999998</v>
          </cell>
        </row>
        <row r="782">
          <cell r="A782">
            <v>1982</v>
          </cell>
          <cell r="B782" t="str">
            <v>Darryl Dawkins</v>
          </cell>
          <cell r="D782" t="str">
            <v>PHI</v>
          </cell>
          <cell r="F782">
            <v>15</v>
          </cell>
          <cell r="H782">
            <v>1123.1999999999998</v>
          </cell>
        </row>
        <row r="783">
          <cell r="A783">
            <v>1982</v>
          </cell>
          <cell r="B783" t="str">
            <v>Steve Mix</v>
          </cell>
          <cell r="D783" t="str">
            <v>PHI</v>
          </cell>
          <cell r="F783">
            <v>15.8</v>
          </cell>
          <cell r="H783">
            <v>1237.5</v>
          </cell>
        </row>
        <row r="784">
          <cell r="A784">
            <v>1982</v>
          </cell>
          <cell r="B784" t="str">
            <v>Truck Robinson</v>
          </cell>
          <cell r="D784" t="str">
            <v>PHO</v>
          </cell>
          <cell r="F784">
            <v>16.100000000000001</v>
          </cell>
          <cell r="H784">
            <v>2745.4</v>
          </cell>
        </row>
        <row r="785">
          <cell r="A785">
            <v>1982</v>
          </cell>
          <cell r="B785" t="str">
            <v>Dudley Bradley</v>
          </cell>
          <cell r="D785" t="str">
            <v>PHO</v>
          </cell>
          <cell r="F785">
            <v>10.9</v>
          </cell>
          <cell r="H785">
            <v>934.4</v>
          </cell>
        </row>
        <row r="786">
          <cell r="A786">
            <v>1982</v>
          </cell>
          <cell r="B786" t="str">
            <v>Craig Dykema</v>
          </cell>
          <cell r="D786" t="str">
            <v>PHO</v>
          </cell>
          <cell r="F786">
            <v>11.1</v>
          </cell>
          <cell r="H786">
            <v>102.4</v>
          </cell>
        </row>
        <row r="787">
          <cell r="A787">
            <v>1982</v>
          </cell>
          <cell r="B787" t="str">
            <v>John McCullough</v>
          </cell>
          <cell r="D787" t="str">
            <v>PHO</v>
          </cell>
          <cell r="F787">
            <v>30.7</v>
          </cell>
          <cell r="H787">
            <v>23.2</v>
          </cell>
        </row>
        <row r="788">
          <cell r="A788">
            <v>1982</v>
          </cell>
          <cell r="B788" t="str">
            <v>Alvin Scott</v>
          </cell>
          <cell r="D788" t="str">
            <v>PHO</v>
          </cell>
          <cell r="F788">
            <v>11.7</v>
          </cell>
          <cell r="H788">
            <v>1741.5</v>
          </cell>
        </row>
        <row r="789">
          <cell r="A789">
            <v>1982</v>
          </cell>
          <cell r="B789" t="str">
            <v>Kyle Macy</v>
          </cell>
          <cell r="D789" t="str">
            <v>PHO</v>
          </cell>
          <cell r="F789">
            <v>15.7</v>
          </cell>
          <cell r="H789">
            <v>2845.4</v>
          </cell>
        </row>
        <row r="790">
          <cell r="A790">
            <v>1982</v>
          </cell>
          <cell r="B790" t="str">
            <v>Dennis Johnson</v>
          </cell>
          <cell r="D790" t="str">
            <v>PHO</v>
          </cell>
          <cell r="F790">
            <v>16.7</v>
          </cell>
          <cell r="H790">
            <v>2936</v>
          </cell>
        </row>
        <row r="791">
          <cell r="A791">
            <v>1982</v>
          </cell>
          <cell r="B791" t="str">
            <v>Jeff Cook</v>
          </cell>
          <cell r="D791" t="str">
            <v>PHO</v>
          </cell>
          <cell r="F791">
            <v>10.199999999999999</v>
          </cell>
          <cell r="H791">
            <v>1299.6000000000001</v>
          </cell>
        </row>
        <row r="792">
          <cell r="A792">
            <v>1982</v>
          </cell>
          <cell r="B792" t="str">
            <v>Walter Davis</v>
          </cell>
          <cell r="D792" t="str">
            <v>PHO</v>
          </cell>
          <cell r="F792">
            <v>18.3</v>
          </cell>
          <cell r="H792">
            <v>1182.5</v>
          </cell>
        </row>
        <row r="793">
          <cell r="A793">
            <v>1982</v>
          </cell>
          <cell r="B793" t="str">
            <v>Joel Kramer</v>
          </cell>
          <cell r="D793" t="str">
            <v>PHO</v>
          </cell>
          <cell r="F793">
            <v>10.4</v>
          </cell>
          <cell r="H793">
            <v>548.80000000000007</v>
          </cell>
        </row>
        <row r="794">
          <cell r="A794">
            <v>1982</v>
          </cell>
          <cell r="B794" t="str">
            <v>Alvan Adams</v>
          </cell>
          <cell r="D794" t="str">
            <v>PHO</v>
          </cell>
          <cell r="F794">
            <v>18.600000000000001</v>
          </cell>
          <cell r="H794">
            <v>2393.7000000000003</v>
          </cell>
        </row>
        <row r="795">
          <cell r="A795">
            <v>1982</v>
          </cell>
          <cell r="B795" t="str">
            <v>Rich Kelley</v>
          </cell>
          <cell r="D795" t="str">
            <v>PHO</v>
          </cell>
          <cell r="F795">
            <v>12.5</v>
          </cell>
          <cell r="H795">
            <v>1895.3999999999999</v>
          </cell>
        </row>
        <row r="796">
          <cell r="A796">
            <v>1982</v>
          </cell>
          <cell r="B796" t="str">
            <v>Larry Nance</v>
          </cell>
          <cell r="D796" t="str">
            <v>PHO</v>
          </cell>
          <cell r="F796">
            <v>14.7</v>
          </cell>
          <cell r="H796">
            <v>1184</v>
          </cell>
        </row>
        <row r="797">
          <cell r="A797">
            <v>1982</v>
          </cell>
          <cell r="B797" t="str">
            <v>Kermit Washington</v>
          </cell>
          <cell r="D797" t="str">
            <v>POR</v>
          </cell>
          <cell r="F797">
            <v>11.7</v>
          </cell>
          <cell r="H797">
            <v>418</v>
          </cell>
        </row>
        <row r="798">
          <cell r="A798">
            <v>1982</v>
          </cell>
          <cell r="B798" t="str">
            <v>Kelvin Ransey</v>
          </cell>
          <cell r="D798" t="str">
            <v>POR</v>
          </cell>
          <cell r="F798">
            <v>16.5</v>
          </cell>
          <cell r="H798">
            <v>2418</v>
          </cell>
        </row>
        <row r="799">
          <cell r="A799">
            <v>1982</v>
          </cell>
          <cell r="B799" t="str">
            <v>Jeff Lamp</v>
          </cell>
          <cell r="D799" t="str">
            <v>POR</v>
          </cell>
          <cell r="F799">
            <v>9.8000000000000007</v>
          </cell>
          <cell r="H799">
            <v>615.6</v>
          </cell>
        </row>
        <row r="800">
          <cell r="A800">
            <v>1982</v>
          </cell>
          <cell r="B800" t="str">
            <v>Kevin Kunnert</v>
          </cell>
          <cell r="D800" t="str">
            <v>POR</v>
          </cell>
          <cell r="F800">
            <v>6.4</v>
          </cell>
          <cell r="H800">
            <v>237.3</v>
          </cell>
        </row>
        <row r="801">
          <cell r="A801">
            <v>1982</v>
          </cell>
          <cell r="B801" t="str">
            <v>Calvin Natt</v>
          </cell>
          <cell r="D801" t="str">
            <v>POR</v>
          </cell>
          <cell r="F801">
            <v>19</v>
          </cell>
          <cell r="H801">
            <v>2602.5</v>
          </cell>
        </row>
        <row r="802">
          <cell r="A802">
            <v>1982</v>
          </cell>
          <cell r="B802" t="str">
            <v>Mychal Thompson</v>
          </cell>
          <cell r="D802" t="str">
            <v>POR</v>
          </cell>
          <cell r="F802">
            <v>19.2</v>
          </cell>
          <cell r="H802">
            <v>3128.4</v>
          </cell>
        </row>
        <row r="803">
          <cell r="A803">
            <v>1982</v>
          </cell>
          <cell r="B803" t="str">
            <v>Bob Gross</v>
          </cell>
          <cell r="D803" t="str">
            <v>POR</v>
          </cell>
          <cell r="F803">
            <v>13.8</v>
          </cell>
          <cell r="H803">
            <v>1374.7</v>
          </cell>
        </row>
        <row r="804">
          <cell r="A804">
            <v>1982</v>
          </cell>
          <cell r="B804" t="str">
            <v>Dennis Awtrey</v>
          </cell>
          <cell r="D804" t="str">
            <v>POR</v>
          </cell>
          <cell r="F804">
            <v>1.6</v>
          </cell>
          <cell r="H804">
            <v>121</v>
          </cell>
        </row>
        <row r="805">
          <cell r="A805">
            <v>1982</v>
          </cell>
          <cell r="B805" t="str">
            <v>Mike Harper</v>
          </cell>
          <cell r="D805" t="str">
            <v>POR</v>
          </cell>
          <cell r="F805">
            <v>12.2</v>
          </cell>
          <cell r="H805">
            <v>1434.8000000000002</v>
          </cell>
        </row>
        <row r="806">
          <cell r="A806">
            <v>1982</v>
          </cell>
          <cell r="B806" t="str">
            <v>Darnell Valentine</v>
          </cell>
          <cell r="D806" t="str">
            <v>POR</v>
          </cell>
          <cell r="F806">
            <v>13.1</v>
          </cell>
          <cell r="H806">
            <v>1385.8</v>
          </cell>
        </row>
        <row r="807">
          <cell r="A807">
            <v>1982</v>
          </cell>
          <cell r="B807" t="str">
            <v>Petur Gudmundsson</v>
          </cell>
          <cell r="D807" t="str">
            <v>POR</v>
          </cell>
          <cell r="F807">
            <v>7.9</v>
          </cell>
          <cell r="H807">
            <v>843.2</v>
          </cell>
        </row>
        <row r="808">
          <cell r="A808">
            <v>1982</v>
          </cell>
          <cell r="B808" t="str">
            <v>Pete Verhoeven</v>
          </cell>
          <cell r="D808" t="str">
            <v>POR</v>
          </cell>
          <cell r="F808">
            <v>10.4</v>
          </cell>
          <cell r="H808">
            <v>1207</v>
          </cell>
        </row>
        <row r="809">
          <cell r="A809">
            <v>1982</v>
          </cell>
          <cell r="B809" t="str">
            <v>Jim Paxson</v>
          </cell>
          <cell r="D809" t="str">
            <v>POR</v>
          </cell>
          <cell r="F809">
            <v>18</v>
          </cell>
          <cell r="H809">
            <v>2755.2000000000003</v>
          </cell>
        </row>
        <row r="810">
          <cell r="A810">
            <v>1982</v>
          </cell>
          <cell r="B810" t="str">
            <v>Billy Ray</v>
          </cell>
          <cell r="D810" t="str">
            <v>POR</v>
          </cell>
          <cell r="F810">
            <v>17.8</v>
          </cell>
          <cell r="H810">
            <v>1230</v>
          </cell>
        </row>
        <row r="811">
          <cell r="A811">
            <v>1982</v>
          </cell>
          <cell r="B811" t="str">
            <v>Dave Corzine</v>
          </cell>
          <cell r="D811" t="str">
            <v>SAS</v>
          </cell>
          <cell r="F811">
            <v>14.9</v>
          </cell>
          <cell r="H811">
            <v>2189.4</v>
          </cell>
        </row>
        <row r="812">
          <cell r="A812">
            <v>1982</v>
          </cell>
          <cell r="B812" t="str">
            <v>Johnny Moore</v>
          </cell>
          <cell r="D812" t="str">
            <v>SAS</v>
          </cell>
          <cell r="F812">
            <v>17</v>
          </cell>
          <cell r="H812">
            <v>2291</v>
          </cell>
        </row>
        <row r="813">
          <cell r="A813">
            <v>1982</v>
          </cell>
          <cell r="B813" t="str">
            <v>Mike Bratz</v>
          </cell>
          <cell r="D813" t="str">
            <v>SAS</v>
          </cell>
          <cell r="F813">
            <v>14.2</v>
          </cell>
          <cell r="H813">
            <v>1620</v>
          </cell>
        </row>
        <row r="814">
          <cell r="A814">
            <v>1982</v>
          </cell>
          <cell r="B814" t="str">
            <v>George Gervin</v>
          </cell>
          <cell r="D814" t="str">
            <v>SAS</v>
          </cell>
          <cell r="F814">
            <v>24.2</v>
          </cell>
          <cell r="H814">
            <v>2820.3</v>
          </cell>
        </row>
        <row r="815">
          <cell r="A815">
            <v>1982</v>
          </cell>
          <cell r="B815" t="str">
            <v>Mark Olberding</v>
          </cell>
          <cell r="D815" t="str">
            <v>SAS</v>
          </cell>
          <cell r="F815">
            <v>14.6</v>
          </cell>
          <cell r="H815">
            <v>2101.1999999999998</v>
          </cell>
        </row>
        <row r="816">
          <cell r="A816">
            <v>1982</v>
          </cell>
          <cell r="B816" t="str">
            <v>Rich Yonakor</v>
          </cell>
          <cell r="D816" t="str">
            <v>SAS</v>
          </cell>
          <cell r="F816">
            <v>20.399999999999999</v>
          </cell>
          <cell r="H816">
            <v>70</v>
          </cell>
        </row>
        <row r="817">
          <cell r="A817">
            <v>1982</v>
          </cell>
          <cell r="B817" t="str">
            <v>Ed Rains</v>
          </cell>
          <cell r="D817" t="str">
            <v>SAS</v>
          </cell>
          <cell r="F817">
            <v>8.1999999999999993</v>
          </cell>
          <cell r="H817">
            <v>637</v>
          </cell>
        </row>
        <row r="818">
          <cell r="A818">
            <v>1982</v>
          </cell>
          <cell r="B818" t="str">
            <v>Paul Griffin</v>
          </cell>
          <cell r="D818" t="str">
            <v>SAS</v>
          </cell>
          <cell r="F818">
            <v>8.5</v>
          </cell>
          <cell r="H818">
            <v>460</v>
          </cell>
        </row>
        <row r="819">
          <cell r="A819">
            <v>1982</v>
          </cell>
          <cell r="B819" t="str">
            <v>George Johnson</v>
          </cell>
          <cell r="D819" t="str">
            <v>SAS</v>
          </cell>
          <cell r="F819">
            <v>10.6</v>
          </cell>
          <cell r="H819">
            <v>1575</v>
          </cell>
        </row>
        <row r="820">
          <cell r="A820">
            <v>1982</v>
          </cell>
          <cell r="B820" t="str">
            <v>Gene Banks</v>
          </cell>
          <cell r="D820" t="str">
            <v>SAS</v>
          </cell>
          <cell r="F820">
            <v>14.7</v>
          </cell>
          <cell r="H820">
            <v>1704</v>
          </cell>
        </row>
        <row r="821">
          <cell r="A821">
            <v>1982</v>
          </cell>
          <cell r="B821" t="str">
            <v>Ron Davis</v>
          </cell>
          <cell r="D821" t="str">
            <v>SDC</v>
          </cell>
          <cell r="F821">
            <v>6.6</v>
          </cell>
          <cell r="H821">
            <v>67.2</v>
          </cell>
        </row>
        <row r="822">
          <cell r="A822">
            <v>1982</v>
          </cell>
          <cell r="B822" t="str">
            <v>Jim Brogan</v>
          </cell>
          <cell r="D822" t="str">
            <v>SDC</v>
          </cell>
          <cell r="F822">
            <v>13</v>
          </cell>
          <cell r="H822">
            <v>1026.9000000000001</v>
          </cell>
        </row>
        <row r="823">
          <cell r="A823">
            <v>1982</v>
          </cell>
          <cell r="B823" t="str">
            <v>Brian Taylor</v>
          </cell>
          <cell r="D823" t="str">
            <v>SDC</v>
          </cell>
          <cell r="F823">
            <v>13.7</v>
          </cell>
          <cell r="H823">
            <v>1275.1000000000001</v>
          </cell>
        </row>
        <row r="824">
          <cell r="A824">
            <v>1982</v>
          </cell>
          <cell r="B824" t="str">
            <v>Jerome Whitehead</v>
          </cell>
          <cell r="D824" t="str">
            <v>SDC</v>
          </cell>
          <cell r="F824">
            <v>16.7</v>
          </cell>
          <cell r="H824">
            <v>2217.6</v>
          </cell>
        </row>
        <row r="825">
          <cell r="A825">
            <v>1982</v>
          </cell>
          <cell r="B825" t="str">
            <v>Joe Bryant</v>
          </cell>
          <cell r="D825" t="str">
            <v>SDC</v>
          </cell>
          <cell r="F825">
            <v>12.8</v>
          </cell>
          <cell r="H825">
            <v>1987.5</v>
          </cell>
        </row>
        <row r="826">
          <cell r="A826">
            <v>1982</v>
          </cell>
          <cell r="B826" t="str">
            <v>Jim Smith</v>
          </cell>
          <cell r="D826" t="str">
            <v>SDC</v>
          </cell>
          <cell r="F826">
            <v>9.1999999999999993</v>
          </cell>
          <cell r="H826">
            <v>856.80000000000007</v>
          </cell>
        </row>
        <row r="827">
          <cell r="A827">
            <v>1982</v>
          </cell>
          <cell r="B827" t="str">
            <v>John Douglas</v>
          </cell>
          <cell r="D827" t="str">
            <v>SDC</v>
          </cell>
          <cell r="F827">
            <v>12.1</v>
          </cell>
          <cell r="H827">
            <v>1030.4000000000001</v>
          </cell>
        </row>
        <row r="828">
          <cell r="A828">
            <v>1982</v>
          </cell>
          <cell r="B828" t="str">
            <v>Swen Nater</v>
          </cell>
          <cell r="D828" t="str">
            <v>SDC</v>
          </cell>
          <cell r="F828">
            <v>16.399999999999999</v>
          </cell>
          <cell r="H828">
            <v>575.4</v>
          </cell>
        </row>
        <row r="829">
          <cell r="A829">
            <v>1982</v>
          </cell>
          <cell r="B829" t="str">
            <v>Michael Brooks</v>
          </cell>
          <cell r="D829" t="str">
            <v>SDC</v>
          </cell>
          <cell r="F829">
            <v>16.100000000000001</v>
          </cell>
          <cell r="H829">
            <v>2747</v>
          </cell>
        </row>
        <row r="830">
          <cell r="A830">
            <v>1982</v>
          </cell>
          <cell r="B830" t="str">
            <v>Michael Wiley</v>
          </cell>
          <cell r="D830" t="str">
            <v>SDC</v>
          </cell>
          <cell r="F830">
            <v>16.2</v>
          </cell>
          <cell r="H830">
            <v>1012.6000000000001</v>
          </cell>
        </row>
        <row r="831">
          <cell r="A831">
            <v>1982</v>
          </cell>
          <cell r="B831" t="str">
            <v>Tom Chambers</v>
          </cell>
          <cell r="D831" t="str">
            <v>SDC</v>
          </cell>
          <cell r="F831">
            <v>15</v>
          </cell>
          <cell r="H831">
            <v>2681.1</v>
          </cell>
        </row>
        <row r="832">
          <cell r="A832">
            <v>1982</v>
          </cell>
          <cell r="B832" t="str">
            <v>Rock Lee</v>
          </cell>
          <cell r="D832" t="str">
            <v>SDC</v>
          </cell>
          <cell r="F832">
            <v>1</v>
          </cell>
          <cell r="H832">
            <v>10</v>
          </cell>
        </row>
        <row r="833">
          <cell r="A833">
            <v>1982</v>
          </cell>
          <cell r="B833" t="str">
            <v>Lonnie Shelton</v>
          </cell>
          <cell r="D833" t="str">
            <v>SEA</v>
          </cell>
          <cell r="F833">
            <v>14.2</v>
          </cell>
          <cell r="H833">
            <v>2664.9</v>
          </cell>
        </row>
        <row r="834">
          <cell r="A834">
            <v>1982</v>
          </cell>
          <cell r="B834" t="str">
            <v>Jack Sikma</v>
          </cell>
          <cell r="D834" t="str">
            <v>SEA</v>
          </cell>
          <cell r="F834">
            <v>20.6</v>
          </cell>
          <cell r="H834">
            <v>3050.4</v>
          </cell>
        </row>
        <row r="835">
          <cell r="A835">
            <v>1982</v>
          </cell>
          <cell r="B835" t="str">
            <v>Mark Radford</v>
          </cell>
          <cell r="D835" t="str">
            <v>SEA</v>
          </cell>
          <cell r="F835">
            <v>10.3</v>
          </cell>
          <cell r="H835">
            <v>369.8</v>
          </cell>
        </row>
        <row r="836">
          <cell r="A836">
            <v>1982</v>
          </cell>
          <cell r="B836" t="str">
            <v>Fred Brown</v>
          </cell>
          <cell r="D836" t="str">
            <v>SEA</v>
          </cell>
          <cell r="F836">
            <v>15.2</v>
          </cell>
          <cell r="H836">
            <v>1787.6000000000001</v>
          </cell>
        </row>
        <row r="837">
          <cell r="A837">
            <v>1982</v>
          </cell>
          <cell r="B837" t="str">
            <v>Bill Hanzlik</v>
          </cell>
          <cell r="D837" t="str">
            <v>SEA</v>
          </cell>
          <cell r="F837">
            <v>9.6</v>
          </cell>
          <cell r="H837">
            <v>1976.3999999999999</v>
          </cell>
        </row>
        <row r="838">
          <cell r="A838">
            <v>1982</v>
          </cell>
          <cell r="B838" t="str">
            <v>Gus Williams</v>
          </cell>
          <cell r="D838" t="str">
            <v>SEA</v>
          </cell>
          <cell r="F838">
            <v>21.8</v>
          </cell>
          <cell r="H838">
            <v>2880</v>
          </cell>
        </row>
        <row r="839">
          <cell r="A839">
            <v>1982</v>
          </cell>
          <cell r="B839" t="str">
            <v>Danny Vranes</v>
          </cell>
          <cell r="D839" t="str">
            <v>SEA</v>
          </cell>
          <cell r="F839">
            <v>11.2</v>
          </cell>
          <cell r="H839">
            <v>1078</v>
          </cell>
        </row>
        <row r="840">
          <cell r="A840">
            <v>1982</v>
          </cell>
          <cell r="B840" t="str">
            <v>John Johnson</v>
          </cell>
          <cell r="D840" t="str">
            <v>SEA</v>
          </cell>
          <cell r="F840">
            <v>9.8000000000000007</v>
          </cell>
          <cell r="H840">
            <v>187.6</v>
          </cell>
        </row>
        <row r="841">
          <cell r="A841">
            <v>1982</v>
          </cell>
          <cell r="B841" t="str">
            <v>James Donaldson</v>
          </cell>
          <cell r="D841" t="str">
            <v>SEA</v>
          </cell>
          <cell r="F841">
            <v>16</v>
          </cell>
          <cell r="H841">
            <v>1713.8</v>
          </cell>
        </row>
        <row r="842">
          <cell r="A842">
            <v>1982</v>
          </cell>
          <cell r="B842" t="str">
            <v>Wally Walker</v>
          </cell>
          <cell r="D842" t="str">
            <v>SEA</v>
          </cell>
          <cell r="F842">
            <v>11.4</v>
          </cell>
          <cell r="H842">
            <v>1967</v>
          </cell>
        </row>
        <row r="843">
          <cell r="A843">
            <v>1982</v>
          </cell>
          <cell r="B843" t="str">
            <v>Mike Mitchell</v>
          </cell>
          <cell r="D843" t="str">
            <v>TOT</v>
          </cell>
          <cell r="F843">
            <v>15.9</v>
          </cell>
          <cell r="H843">
            <v>3066</v>
          </cell>
        </row>
        <row r="844">
          <cell r="A844">
            <v>1982</v>
          </cell>
          <cell r="B844" t="str">
            <v>James Bailey</v>
          </cell>
          <cell r="D844" t="str">
            <v>TOT</v>
          </cell>
          <cell r="F844">
            <v>13.3</v>
          </cell>
          <cell r="H844">
            <v>1470.7</v>
          </cell>
        </row>
        <row r="845">
          <cell r="A845">
            <v>1982</v>
          </cell>
          <cell r="B845" t="str">
            <v>Armond Hill</v>
          </cell>
          <cell r="D845" t="str">
            <v>TOT</v>
          </cell>
          <cell r="F845">
            <v>5.5</v>
          </cell>
          <cell r="H845">
            <v>724</v>
          </cell>
        </row>
        <row r="846">
          <cell r="A846">
            <v>1982</v>
          </cell>
          <cell r="B846" t="str">
            <v>Bill Laimbeer</v>
          </cell>
          <cell r="D846" t="str">
            <v>TOT</v>
          </cell>
          <cell r="F846">
            <v>15.4</v>
          </cell>
          <cell r="H846">
            <v>1832</v>
          </cell>
        </row>
        <row r="847">
          <cell r="A847">
            <v>1982</v>
          </cell>
          <cell r="B847" t="str">
            <v>Al Wood</v>
          </cell>
          <cell r="D847" t="str">
            <v>TOT</v>
          </cell>
          <cell r="F847">
            <v>13.2</v>
          </cell>
          <cell r="H847">
            <v>931.19999999999993</v>
          </cell>
        </row>
        <row r="848">
          <cell r="A848">
            <v>1982</v>
          </cell>
          <cell r="B848" t="str">
            <v>Mike Woodson</v>
          </cell>
          <cell r="D848" t="str">
            <v>TOT</v>
          </cell>
          <cell r="F848">
            <v>17.600000000000001</v>
          </cell>
          <cell r="H848">
            <v>2332.3000000000002</v>
          </cell>
        </row>
        <row r="849">
          <cell r="A849">
            <v>1982</v>
          </cell>
          <cell r="B849" t="str">
            <v>Freeman Williams</v>
          </cell>
          <cell r="D849" t="str">
            <v>TOT</v>
          </cell>
          <cell r="F849">
            <v>15.4</v>
          </cell>
          <cell r="H849">
            <v>996.00000000000011</v>
          </cell>
        </row>
        <row r="850">
          <cell r="A850">
            <v>1982</v>
          </cell>
          <cell r="B850" t="str">
            <v>Roger Phegley</v>
          </cell>
          <cell r="D850" t="str">
            <v>TOT</v>
          </cell>
          <cell r="F850">
            <v>13</v>
          </cell>
          <cell r="H850">
            <v>1182.5999999999999</v>
          </cell>
        </row>
        <row r="851">
          <cell r="A851">
            <v>1982</v>
          </cell>
          <cell r="B851" t="str">
            <v>Brad Holland</v>
          </cell>
          <cell r="D851" t="str">
            <v>TOT</v>
          </cell>
          <cell r="F851">
            <v>6.8</v>
          </cell>
          <cell r="H851">
            <v>194.6</v>
          </cell>
        </row>
        <row r="852">
          <cell r="A852">
            <v>1982</v>
          </cell>
          <cell r="B852" t="str">
            <v>Steve Hayes</v>
          </cell>
          <cell r="D852" t="str">
            <v>TOT</v>
          </cell>
          <cell r="F852">
            <v>10.7</v>
          </cell>
          <cell r="H852">
            <v>486.5</v>
          </cell>
        </row>
        <row r="853">
          <cell r="A853">
            <v>1982</v>
          </cell>
          <cell r="B853" t="str">
            <v>Mike Bantom</v>
          </cell>
          <cell r="D853" t="str">
            <v>TOT</v>
          </cell>
          <cell r="F853">
            <v>12.7</v>
          </cell>
          <cell r="H853">
            <v>2017.2</v>
          </cell>
        </row>
        <row r="854">
          <cell r="A854">
            <v>1982</v>
          </cell>
          <cell r="B854" t="str">
            <v>Ron Brewer</v>
          </cell>
          <cell r="D854" t="str">
            <v>TOT</v>
          </cell>
          <cell r="F854">
            <v>15.9</v>
          </cell>
          <cell r="H854">
            <v>2318.4</v>
          </cell>
        </row>
        <row r="855">
          <cell r="A855">
            <v>1982</v>
          </cell>
          <cell r="B855" t="str">
            <v>Mike Evans</v>
          </cell>
          <cell r="D855" t="str">
            <v>TOT</v>
          </cell>
          <cell r="F855">
            <v>7.3</v>
          </cell>
          <cell r="H855">
            <v>270.60000000000002</v>
          </cell>
        </row>
        <row r="856">
          <cell r="A856">
            <v>1982</v>
          </cell>
          <cell r="B856" t="str">
            <v>David Burns</v>
          </cell>
          <cell r="D856" t="str">
            <v>TOT</v>
          </cell>
          <cell r="F856">
            <v>3.6</v>
          </cell>
          <cell r="H856">
            <v>87.3</v>
          </cell>
        </row>
        <row r="857">
          <cell r="A857">
            <v>1982</v>
          </cell>
          <cell r="B857" t="str">
            <v>Reggie Johnson</v>
          </cell>
          <cell r="D857" t="str">
            <v>TOT</v>
          </cell>
          <cell r="F857">
            <v>14.2</v>
          </cell>
          <cell r="H857">
            <v>1905</v>
          </cell>
        </row>
        <row r="858">
          <cell r="A858">
            <v>1982</v>
          </cell>
          <cell r="B858" t="str">
            <v>Ray Tolbert</v>
          </cell>
          <cell r="D858" t="str">
            <v>TOT</v>
          </cell>
          <cell r="F858">
            <v>10.3</v>
          </cell>
          <cell r="H858">
            <v>608</v>
          </cell>
        </row>
        <row r="859">
          <cell r="A859">
            <v>1982</v>
          </cell>
          <cell r="B859" t="str">
            <v>Charlie Criss</v>
          </cell>
          <cell r="D859" t="str">
            <v>TOT</v>
          </cell>
          <cell r="F859">
            <v>13.3</v>
          </cell>
          <cell r="H859">
            <v>1391.5</v>
          </cell>
        </row>
        <row r="860">
          <cell r="A860">
            <v>1982</v>
          </cell>
          <cell r="B860" t="str">
            <v>Paul Mokeski</v>
          </cell>
          <cell r="D860" t="str">
            <v>TOT</v>
          </cell>
          <cell r="F860">
            <v>8.6999999999999993</v>
          </cell>
          <cell r="H860">
            <v>871</v>
          </cell>
        </row>
        <row r="861">
          <cell r="A861">
            <v>1982</v>
          </cell>
          <cell r="B861" t="str">
            <v>Cliff Robinson</v>
          </cell>
          <cell r="D861" t="str">
            <v>TOT</v>
          </cell>
          <cell r="F861">
            <v>18.3</v>
          </cell>
          <cell r="H861">
            <v>2176</v>
          </cell>
        </row>
        <row r="862">
          <cell r="A862">
            <v>1982</v>
          </cell>
          <cell r="B862" t="str">
            <v>Vinnie Johnson</v>
          </cell>
          <cell r="D862" t="str">
            <v>TOT</v>
          </cell>
          <cell r="F862">
            <v>14.5</v>
          </cell>
          <cell r="H862">
            <v>1295</v>
          </cell>
        </row>
        <row r="863">
          <cell r="A863">
            <v>1982</v>
          </cell>
          <cell r="B863" t="str">
            <v>Greg Kelser</v>
          </cell>
          <cell r="D863" t="str">
            <v>TOT</v>
          </cell>
          <cell r="F863">
            <v>11.8</v>
          </cell>
          <cell r="H863">
            <v>744</v>
          </cell>
        </row>
        <row r="864">
          <cell r="A864">
            <v>1982</v>
          </cell>
          <cell r="B864" t="str">
            <v>Sam Lacey</v>
          </cell>
          <cell r="D864" t="str">
            <v>TOT</v>
          </cell>
          <cell r="F864">
            <v>7.4</v>
          </cell>
          <cell r="H864">
            <v>672</v>
          </cell>
        </row>
        <row r="865">
          <cell r="A865">
            <v>1982</v>
          </cell>
          <cell r="B865" t="str">
            <v>Kenny Carr</v>
          </cell>
          <cell r="D865" t="str">
            <v>TOT</v>
          </cell>
          <cell r="F865">
            <v>14.7</v>
          </cell>
          <cell r="H865">
            <v>1924</v>
          </cell>
        </row>
        <row r="866">
          <cell r="A866">
            <v>1982</v>
          </cell>
          <cell r="B866" t="str">
            <v>Phil Hubbard</v>
          </cell>
          <cell r="D866" t="str">
            <v>TOT</v>
          </cell>
          <cell r="F866">
            <v>13.4</v>
          </cell>
          <cell r="H866">
            <v>1842.6</v>
          </cell>
        </row>
        <row r="867">
          <cell r="A867">
            <v>1982</v>
          </cell>
          <cell r="B867" t="str">
            <v>Kevin Restani</v>
          </cell>
          <cell r="D867" t="str">
            <v>TOT</v>
          </cell>
          <cell r="F867">
            <v>6.4</v>
          </cell>
          <cell r="H867">
            <v>484.1</v>
          </cell>
        </row>
        <row r="868">
          <cell r="A868">
            <v>1982</v>
          </cell>
          <cell r="B868" t="str">
            <v>John Lambert</v>
          </cell>
          <cell r="D868" t="str">
            <v>TOT</v>
          </cell>
          <cell r="F868">
            <v>8.1999999999999993</v>
          </cell>
          <cell r="H868">
            <v>762.3</v>
          </cell>
        </row>
        <row r="869">
          <cell r="A869">
            <v>1982</v>
          </cell>
          <cell r="B869" t="str">
            <v>Phil Smith</v>
          </cell>
          <cell r="D869" t="str">
            <v>TOT</v>
          </cell>
          <cell r="F869">
            <v>12.2</v>
          </cell>
          <cell r="H869">
            <v>2042.4</v>
          </cell>
        </row>
        <row r="870">
          <cell r="A870">
            <v>1982</v>
          </cell>
          <cell r="B870" t="str">
            <v>Tracy Jackson</v>
          </cell>
          <cell r="D870" t="str">
            <v>TOT</v>
          </cell>
          <cell r="F870">
            <v>11.8</v>
          </cell>
          <cell r="H870">
            <v>480.20000000000005</v>
          </cell>
        </row>
        <row r="871">
          <cell r="A871">
            <v>1982</v>
          </cell>
          <cell r="B871" t="str">
            <v>Rickey Green</v>
          </cell>
          <cell r="D871" t="str">
            <v>UTA</v>
          </cell>
          <cell r="F871">
            <v>17.399999999999999</v>
          </cell>
          <cell r="H871">
            <v>2818.7999999999997</v>
          </cell>
        </row>
        <row r="872">
          <cell r="A872">
            <v>1982</v>
          </cell>
          <cell r="B872" t="str">
            <v>Bobby Cattage</v>
          </cell>
          <cell r="D872" t="str">
            <v>UTA</v>
          </cell>
          <cell r="F872">
            <v>10.5</v>
          </cell>
          <cell r="H872">
            <v>338.1</v>
          </cell>
        </row>
        <row r="873">
          <cell r="A873">
            <v>1982</v>
          </cell>
          <cell r="B873" t="str">
            <v>Danny Schayes</v>
          </cell>
          <cell r="D873" t="str">
            <v>UTA</v>
          </cell>
          <cell r="F873">
            <v>13.2</v>
          </cell>
          <cell r="H873">
            <v>1623.6000000000001</v>
          </cell>
        </row>
        <row r="874">
          <cell r="A874">
            <v>1982</v>
          </cell>
          <cell r="B874" t="str">
            <v>Carl Nicks</v>
          </cell>
          <cell r="D874" t="str">
            <v>UTA</v>
          </cell>
          <cell r="F874">
            <v>10.5</v>
          </cell>
          <cell r="H874">
            <v>1320</v>
          </cell>
        </row>
        <row r="875">
          <cell r="A875">
            <v>1982</v>
          </cell>
          <cell r="B875" t="str">
            <v>Howard Wood</v>
          </cell>
          <cell r="D875" t="str">
            <v>UTA</v>
          </cell>
          <cell r="F875">
            <v>12</v>
          </cell>
          <cell r="H875">
            <v>340.2</v>
          </cell>
        </row>
        <row r="876">
          <cell r="A876">
            <v>1982</v>
          </cell>
          <cell r="B876" t="str">
            <v>Jeff Wilkins</v>
          </cell>
          <cell r="D876" t="str">
            <v>UTA</v>
          </cell>
          <cell r="F876">
            <v>10.5</v>
          </cell>
          <cell r="H876">
            <v>2271.4</v>
          </cell>
        </row>
        <row r="877">
          <cell r="A877">
            <v>1982</v>
          </cell>
          <cell r="B877" t="str">
            <v>Darrell Griffith</v>
          </cell>
          <cell r="D877" t="str">
            <v>UTA</v>
          </cell>
          <cell r="F877">
            <v>15.8</v>
          </cell>
          <cell r="H877">
            <v>2600</v>
          </cell>
        </row>
        <row r="878">
          <cell r="A878">
            <v>1982</v>
          </cell>
          <cell r="B878" t="str">
            <v>James Hardy</v>
          </cell>
          <cell r="D878" t="str">
            <v>UTA</v>
          </cell>
          <cell r="F878">
            <v>11.4</v>
          </cell>
          <cell r="H878">
            <v>1812.2</v>
          </cell>
        </row>
        <row r="879">
          <cell r="A879">
            <v>1982</v>
          </cell>
          <cell r="B879" t="str">
            <v>Ben Poquette</v>
          </cell>
          <cell r="D879" t="str">
            <v>UTA</v>
          </cell>
          <cell r="F879">
            <v>13.1</v>
          </cell>
          <cell r="H879">
            <v>1697.3999999999999</v>
          </cell>
        </row>
        <row r="880">
          <cell r="A880">
            <v>1982</v>
          </cell>
          <cell r="B880" t="str">
            <v>Adrian Dantley</v>
          </cell>
          <cell r="D880" t="str">
            <v>UTA</v>
          </cell>
          <cell r="F880">
            <v>24.2</v>
          </cell>
          <cell r="H880">
            <v>3223.7999999999997</v>
          </cell>
        </row>
        <row r="881">
          <cell r="A881">
            <v>1982</v>
          </cell>
          <cell r="B881" t="str">
            <v>Sam Worthen</v>
          </cell>
          <cell r="D881" t="str">
            <v>UTA</v>
          </cell>
          <cell r="F881">
            <v>1.9</v>
          </cell>
          <cell r="H881">
            <v>22</v>
          </cell>
        </row>
        <row r="882">
          <cell r="A882">
            <v>1982</v>
          </cell>
          <cell r="B882" t="str">
            <v>Bill Robinzine</v>
          </cell>
          <cell r="D882" t="str">
            <v>UTA</v>
          </cell>
          <cell r="F882">
            <v>11.3</v>
          </cell>
          <cell r="H882">
            <v>649.6</v>
          </cell>
        </row>
        <row r="883">
          <cell r="A883">
            <v>1982</v>
          </cell>
          <cell r="B883" t="str">
            <v>John Duren</v>
          </cell>
          <cell r="D883" t="str">
            <v>UTA</v>
          </cell>
          <cell r="F883">
            <v>7</v>
          </cell>
          <cell r="H883">
            <v>1058.6000000000001</v>
          </cell>
        </row>
        <row r="884">
          <cell r="A884">
            <v>1982</v>
          </cell>
          <cell r="B884" t="str">
            <v>Garry Witts</v>
          </cell>
          <cell r="D884" t="str">
            <v>WSB</v>
          </cell>
          <cell r="F884">
            <v>9.5</v>
          </cell>
          <cell r="H884">
            <v>492.2</v>
          </cell>
        </row>
        <row r="885">
          <cell r="A885">
            <v>1982</v>
          </cell>
          <cell r="B885" t="str">
            <v>Charles Davis</v>
          </cell>
          <cell r="D885" t="str">
            <v>WSB</v>
          </cell>
          <cell r="F885">
            <v>10.7</v>
          </cell>
          <cell r="H885">
            <v>572.4</v>
          </cell>
        </row>
        <row r="886">
          <cell r="A886">
            <v>1982</v>
          </cell>
          <cell r="B886" t="str">
            <v>Spencer Haywood</v>
          </cell>
          <cell r="D886" t="str">
            <v>WSB</v>
          </cell>
          <cell r="F886">
            <v>13.2</v>
          </cell>
          <cell r="H886">
            <v>2082.4</v>
          </cell>
        </row>
        <row r="887">
          <cell r="A887">
            <v>1982</v>
          </cell>
          <cell r="B887" t="str">
            <v>John Lucas</v>
          </cell>
          <cell r="D887" t="str">
            <v>WSB</v>
          </cell>
          <cell r="F887">
            <v>15.2</v>
          </cell>
          <cell r="H887">
            <v>1943.4</v>
          </cell>
        </row>
        <row r="888">
          <cell r="A888">
            <v>1982</v>
          </cell>
          <cell r="B888" t="str">
            <v>Rick Mahorn</v>
          </cell>
          <cell r="D888" t="str">
            <v>WSB</v>
          </cell>
          <cell r="F888">
            <v>13.3</v>
          </cell>
          <cell r="H888">
            <v>2664</v>
          </cell>
        </row>
        <row r="889">
          <cell r="A889">
            <v>1982</v>
          </cell>
          <cell r="B889" t="str">
            <v>Frank Johnson</v>
          </cell>
          <cell r="D889" t="str">
            <v>WSB</v>
          </cell>
          <cell r="F889">
            <v>12</v>
          </cell>
          <cell r="H889">
            <v>2030.3</v>
          </cell>
        </row>
        <row r="890">
          <cell r="A890">
            <v>1982</v>
          </cell>
          <cell r="B890" t="str">
            <v>Jeff Ruland</v>
          </cell>
          <cell r="D890" t="str">
            <v>WSB</v>
          </cell>
          <cell r="F890">
            <v>18.8</v>
          </cell>
          <cell r="H890">
            <v>2214</v>
          </cell>
        </row>
        <row r="891">
          <cell r="A891">
            <v>1982</v>
          </cell>
          <cell r="B891" t="str">
            <v>Kevin Grevey</v>
          </cell>
          <cell r="D891" t="str">
            <v>WSB</v>
          </cell>
          <cell r="F891">
            <v>11.7</v>
          </cell>
          <cell r="H891">
            <v>2165.5</v>
          </cell>
        </row>
        <row r="892">
          <cell r="A892">
            <v>1982</v>
          </cell>
          <cell r="B892" t="str">
            <v>Jim Chones</v>
          </cell>
          <cell r="D892" t="str">
            <v>WSB</v>
          </cell>
          <cell r="F892">
            <v>8.6</v>
          </cell>
          <cell r="H892">
            <v>867.3</v>
          </cell>
        </row>
        <row r="893">
          <cell r="A893">
            <v>1982</v>
          </cell>
          <cell r="B893" t="str">
            <v>Greg Ballard</v>
          </cell>
          <cell r="D893" t="str">
            <v>WSB</v>
          </cell>
          <cell r="F893">
            <v>17.899999999999999</v>
          </cell>
          <cell r="H893">
            <v>2946.7</v>
          </cell>
        </row>
        <row r="894">
          <cell r="A894">
            <v>1982</v>
          </cell>
          <cell r="B894" t="str">
            <v>Don Collins</v>
          </cell>
          <cell r="D894" t="str">
            <v>WSB</v>
          </cell>
          <cell r="F894">
            <v>15.1</v>
          </cell>
          <cell r="H894">
            <v>1611.6</v>
          </cell>
        </row>
        <row r="895">
          <cell r="A895">
            <v>1982</v>
          </cell>
          <cell r="B895" t="str">
            <v>Carlos Terry</v>
          </cell>
          <cell r="D895" t="str">
            <v>WSB</v>
          </cell>
          <cell r="F895">
            <v>3.1</v>
          </cell>
          <cell r="H895">
            <v>59.8</v>
          </cell>
        </row>
        <row r="896">
          <cell r="A896">
            <v>1983</v>
          </cell>
          <cell r="B896" t="str">
            <v>Tree Rollins</v>
          </cell>
          <cell r="D896" t="str">
            <v>ATL</v>
          </cell>
          <cell r="F896">
            <v>15.4</v>
          </cell>
          <cell r="H896">
            <v>2472</v>
          </cell>
        </row>
        <row r="897">
          <cell r="A897">
            <v>1983</v>
          </cell>
          <cell r="B897" t="str">
            <v>Rudy Macklin</v>
          </cell>
          <cell r="D897" t="str">
            <v>ATL</v>
          </cell>
          <cell r="F897">
            <v>10.9</v>
          </cell>
          <cell r="H897">
            <v>1168</v>
          </cell>
        </row>
        <row r="898">
          <cell r="A898">
            <v>1983</v>
          </cell>
          <cell r="B898" t="str">
            <v>Dan Roundfield</v>
          </cell>
          <cell r="D898" t="str">
            <v>ATL</v>
          </cell>
          <cell r="F898">
            <v>18.8</v>
          </cell>
          <cell r="H898">
            <v>2810.5</v>
          </cell>
        </row>
        <row r="899">
          <cell r="A899">
            <v>1983</v>
          </cell>
          <cell r="B899" t="str">
            <v>George Johnson</v>
          </cell>
          <cell r="D899" t="str">
            <v>ATL</v>
          </cell>
          <cell r="F899">
            <v>10.8</v>
          </cell>
          <cell r="H899">
            <v>462.5</v>
          </cell>
        </row>
        <row r="900">
          <cell r="A900">
            <v>1983</v>
          </cell>
          <cell r="B900" t="str">
            <v>Eddie Johnson</v>
          </cell>
          <cell r="D900" t="str">
            <v>ATL</v>
          </cell>
          <cell r="F900">
            <v>16</v>
          </cell>
          <cell r="H900">
            <v>1811.7</v>
          </cell>
        </row>
        <row r="901">
          <cell r="A901">
            <v>1983</v>
          </cell>
          <cell r="B901" t="str">
            <v>Dominique Wilkins</v>
          </cell>
          <cell r="D901" t="str">
            <v>ATL</v>
          </cell>
          <cell r="F901">
            <v>16.600000000000001</v>
          </cell>
          <cell r="H901">
            <v>2697.7999999999997</v>
          </cell>
        </row>
        <row r="902">
          <cell r="A902">
            <v>1983</v>
          </cell>
          <cell r="B902" t="str">
            <v>Tom McMillen</v>
          </cell>
          <cell r="D902" t="str">
            <v>ATL</v>
          </cell>
          <cell r="F902">
            <v>10.8</v>
          </cell>
          <cell r="H902">
            <v>1366.3999999999999</v>
          </cell>
        </row>
        <row r="903">
          <cell r="A903">
            <v>1983</v>
          </cell>
          <cell r="B903" t="str">
            <v>Wes Matthews</v>
          </cell>
          <cell r="D903" t="str">
            <v>ATL</v>
          </cell>
          <cell r="F903">
            <v>11.9</v>
          </cell>
          <cell r="H903">
            <v>1184</v>
          </cell>
        </row>
        <row r="904">
          <cell r="A904">
            <v>1983</v>
          </cell>
          <cell r="B904" t="str">
            <v>Mike Glenn</v>
          </cell>
          <cell r="D904" t="str">
            <v>ATL</v>
          </cell>
          <cell r="F904">
            <v>15.1</v>
          </cell>
          <cell r="H904">
            <v>1124.2</v>
          </cell>
        </row>
        <row r="905">
          <cell r="A905">
            <v>1983</v>
          </cell>
          <cell r="B905" t="str">
            <v>Keith Edmonson</v>
          </cell>
          <cell r="D905" t="str">
            <v>ATL</v>
          </cell>
          <cell r="F905">
            <v>6.8</v>
          </cell>
          <cell r="H905">
            <v>310.39999999999998</v>
          </cell>
        </row>
        <row r="906">
          <cell r="A906">
            <v>1983</v>
          </cell>
          <cell r="B906" t="str">
            <v>Johnny Davis</v>
          </cell>
          <cell r="D906" t="str">
            <v>ATL</v>
          </cell>
          <cell r="F906">
            <v>16.8</v>
          </cell>
          <cell r="H906">
            <v>1462.8000000000002</v>
          </cell>
        </row>
        <row r="907">
          <cell r="A907">
            <v>1983</v>
          </cell>
          <cell r="B907" t="str">
            <v>Danny Ainge</v>
          </cell>
          <cell r="D907" t="str">
            <v>BOS</v>
          </cell>
          <cell r="F907">
            <v>13.2</v>
          </cell>
          <cell r="H907">
            <v>2048</v>
          </cell>
        </row>
        <row r="908">
          <cell r="A908">
            <v>1983</v>
          </cell>
          <cell r="B908" t="str">
            <v>Robert Parish</v>
          </cell>
          <cell r="D908" t="str">
            <v>BOS</v>
          </cell>
          <cell r="F908">
            <v>23</v>
          </cell>
          <cell r="H908">
            <v>2457</v>
          </cell>
        </row>
        <row r="909">
          <cell r="A909">
            <v>1983</v>
          </cell>
          <cell r="B909" t="str">
            <v>Cedric Maxwell</v>
          </cell>
          <cell r="D909" t="str">
            <v>BOS</v>
          </cell>
          <cell r="F909">
            <v>14.7</v>
          </cell>
          <cell r="H909">
            <v>2251.5</v>
          </cell>
        </row>
        <row r="910">
          <cell r="A910">
            <v>1983</v>
          </cell>
          <cell r="B910" t="str">
            <v>M.L. Carr</v>
          </cell>
          <cell r="D910" t="str">
            <v>BOS</v>
          </cell>
          <cell r="F910">
            <v>9.6999999999999993</v>
          </cell>
          <cell r="H910">
            <v>885.5</v>
          </cell>
        </row>
        <row r="911">
          <cell r="A911">
            <v>1983</v>
          </cell>
          <cell r="B911" t="str">
            <v>Charles Bradley</v>
          </cell>
          <cell r="D911" t="str">
            <v>BOS</v>
          </cell>
          <cell r="F911">
            <v>8.6999999999999993</v>
          </cell>
          <cell r="H911">
            <v>530.4</v>
          </cell>
        </row>
        <row r="912">
          <cell r="A912">
            <v>1983</v>
          </cell>
          <cell r="B912" t="str">
            <v>Larry Bird</v>
          </cell>
          <cell r="D912" t="str">
            <v>BOS</v>
          </cell>
          <cell r="F912">
            <v>24.1</v>
          </cell>
          <cell r="H912">
            <v>2978.3</v>
          </cell>
        </row>
        <row r="913">
          <cell r="A913">
            <v>1983</v>
          </cell>
          <cell r="B913" t="str">
            <v>Tiny Archibald</v>
          </cell>
          <cell r="D913" t="str">
            <v>BOS</v>
          </cell>
          <cell r="F913">
            <v>12.3</v>
          </cell>
          <cell r="H913">
            <v>1808.3999999999999</v>
          </cell>
        </row>
        <row r="914">
          <cell r="A914">
            <v>1983</v>
          </cell>
          <cell r="B914" t="str">
            <v>Gerald Henderson</v>
          </cell>
          <cell r="D914" t="str">
            <v>BOS</v>
          </cell>
          <cell r="F914">
            <v>12.1</v>
          </cell>
          <cell r="H914">
            <v>1549.8</v>
          </cell>
        </row>
        <row r="915">
          <cell r="A915">
            <v>1983</v>
          </cell>
          <cell r="B915" t="str">
            <v>Rick Robey</v>
          </cell>
          <cell r="D915" t="str">
            <v>BOS</v>
          </cell>
          <cell r="F915">
            <v>8.6</v>
          </cell>
          <cell r="H915">
            <v>855.5</v>
          </cell>
        </row>
        <row r="916">
          <cell r="A916">
            <v>1983</v>
          </cell>
          <cell r="B916" t="str">
            <v>Quinn Buckner</v>
          </cell>
          <cell r="D916" t="str">
            <v>BOS</v>
          </cell>
          <cell r="F916">
            <v>11.5</v>
          </cell>
          <cell r="H916">
            <v>1562.3999999999999</v>
          </cell>
        </row>
        <row r="917">
          <cell r="A917">
            <v>1983</v>
          </cell>
          <cell r="B917" t="str">
            <v>Kevin McHale</v>
          </cell>
          <cell r="D917" t="str">
            <v>BOS</v>
          </cell>
          <cell r="F917">
            <v>17.600000000000001</v>
          </cell>
          <cell r="H917">
            <v>2345.2000000000003</v>
          </cell>
        </row>
        <row r="918">
          <cell r="A918">
            <v>1983</v>
          </cell>
          <cell r="B918" t="str">
            <v>Rod Higgins</v>
          </cell>
          <cell r="D918" t="str">
            <v>CHI</v>
          </cell>
          <cell r="F918">
            <v>12.7</v>
          </cell>
          <cell r="H918">
            <v>2197.6</v>
          </cell>
        </row>
        <row r="919">
          <cell r="A919">
            <v>1983</v>
          </cell>
          <cell r="B919" t="str">
            <v>Dave Greenwood</v>
          </cell>
          <cell r="D919" t="str">
            <v>CHI</v>
          </cell>
          <cell r="F919">
            <v>13</v>
          </cell>
          <cell r="H919">
            <v>2354.2000000000003</v>
          </cell>
        </row>
        <row r="920">
          <cell r="A920">
            <v>1983</v>
          </cell>
          <cell r="B920" t="str">
            <v>Dudley Bradley</v>
          </cell>
          <cell r="D920" t="str">
            <v>CHI</v>
          </cell>
          <cell r="F920">
            <v>12.6</v>
          </cell>
          <cell r="H920">
            <v>684.40000000000009</v>
          </cell>
        </row>
        <row r="921">
          <cell r="A921">
            <v>1983</v>
          </cell>
          <cell r="B921" t="str">
            <v>Reggie Theus</v>
          </cell>
          <cell r="D921" t="str">
            <v>CHI</v>
          </cell>
          <cell r="F921">
            <v>19.2</v>
          </cell>
          <cell r="H921">
            <v>2853.6</v>
          </cell>
        </row>
        <row r="922">
          <cell r="A922">
            <v>1983</v>
          </cell>
          <cell r="B922" t="str">
            <v>Mike Bratz</v>
          </cell>
          <cell r="D922" t="str">
            <v>CHI</v>
          </cell>
          <cell r="F922">
            <v>7</v>
          </cell>
          <cell r="H922">
            <v>139.5</v>
          </cell>
        </row>
        <row r="923">
          <cell r="A923">
            <v>1983</v>
          </cell>
          <cell r="B923" t="str">
            <v>Larry Spriggs</v>
          </cell>
          <cell r="D923" t="str">
            <v>CHI</v>
          </cell>
          <cell r="F923">
            <v>15.7</v>
          </cell>
          <cell r="H923">
            <v>38.699999999999996</v>
          </cell>
        </row>
        <row r="924">
          <cell r="A924">
            <v>1983</v>
          </cell>
          <cell r="B924" t="str">
            <v>Dave Corzine</v>
          </cell>
          <cell r="D924" t="str">
            <v>CHI</v>
          </cell>
          <cell r="F924">
            <v>15.1</v>
          </cell>
          <cell r="H924">
            <v>2492.7999999999997</v>
          </cell>
        </row>
        <row r="925">
          <cell r="A925">
            <v>1983</v>
          </cell>
          <cell r="B925" t="str">
            <v>Orlando Woolridge</v>
          </cell>
          <cell r="D925" t="str">
            <v>CHI</v>
          </cell>
          <cell r="F925">
            <v>17</v>
          </cell>
          <cell r="H925">
            <v>1624.5</v>
          </cell>
        </row>
        <row r="926">
          <cell r="A926">
            <v>1983</v>
          </cell>
          <cell r="B926" t="str">
            <v>Jawann Oldham</v>
          </cell>
          <cell r="D926" t="str">
            <v>CHI</v>
          </cell>
          <cell r="F926">
            <v>14.5</v>
          </cell>
          <cell r="H926">
            <v>171.2</v>
          </cell>
        </row>
        <row r="927">
          <cell r="A927">
            <v>1983</v>
          </cell>
          <cell r="B927" t="str">
            <v>Ronnie Lester</v>
          </cell>
          <cell r="D927" t="str">
            <v>CHI</v>
          </cell>
          <cell r="F927">
            <v>13.4</v>
          </cell>
          <cell r="H927">
            <v>1436.5</v>
          </cell>
        </row>
        <row r="928">
          <cell r="A928">
            <v>1983</v>
          </cell>
          <cell r="B928" t="str">
            <v>Mark Olberding</v>
          </cell>
          <cell r="D928" t="str">
            <v>CHI</v>
          </cell>
          <cell r="F928">
            <v>11</v>
          </cell>
          <cell r="H928">
            <v>1816</v>
          </cell>
        </row>
        <row r="929">
          <cell r="A929">
            <v>1983</v>
          </cell>
          <cell r="B929" t="str">
            <v>Tracy Jackson</v>
          </cell>
          <cell r="D929" t="str">
            <v>CHI</v>
          </cell>
          <cell r="F929">
            <v>11.9</v>
          </cell>
          <cell r="H929">
            <v>1310.4000000000001</v>
          </cell>
        </row>
        <row r="930">
          <cell r="A930">
            <v>1983</v>
          </cell>
          <cell r="B930" t="str">
            <v>Quintin Dailey</v>
          </cell>
          <cell r="D930" t="str">
            <v>CHI</v>
          </cell>
          <cell r="F930">
            <v>14.1</v>
          </cell>
          <cell r="H930">
            <v>2082.4</v>
          </cell>
        </row>
        <row r="931">
          <cell r="A931">
            <v>1983</v>
          </cell>
          <cell r="B931" t="str">
            <v>John Bagley</v>
          </cell>
          <cell r="D931" t="str">
            <v>CLE</v>
          </cell>
          <cell r="F931">
            <v>11.7</v>
          </cell>
          <cell r="H931">
            <v>992.8</v>
          </cell>
        </row>
        <row r="932">
          <cell r="A932">
            <v>1983</v>
          </cell>
          <cell r="B932" t="str">
            <v>Geoff Huston</v>
          </cell>
          <cell r="D932" t="str">
            <v>CLE</v>
          </cell>
          <cell r="F932">
            <v>12.6</v>
          </cell>
          <cell r="H932">
            <v>2720</v>
          </cell>
        </row>
        <row r="933">
          <cell r="A933">
            <v>1983</v>
          </cell>
          <cell r="B933" t="str">
            <v>Steve Hayes</v>
          </cell>
          <cell r="D933" t="str">
            <v>CLE</v>
          </cell>
          <cell r="F933">
            <v>8.1999999999999993</v>
          </cell>
          <cell r="H933">
            <v>1059.5</v>
          </cell>
        </row>
        <row r="934">
          <cell r="A934">
            <v>1983</v>
          </cell>
          <cell r="B934" t="str">
            <v>Sam Lacey</v>
          </cell>
          <cell r="D934" t="str">
            <v>CLE</v>
          </cell>
          <cell r="F934">
            <v>6.5</v>
          </cell>
          <cell r="H934">
            <v>1230</v>
          </cell>
        </row>
        <row r="935">
          <cell r="A935">
            <v>1983</v>
          </cell>
          <cell r="B935" t="str">
            <v>Bob Wilkerson</v>
          </cell>
          <cell r="D935" t="str">
            <v>CLE</v>
          </cell>
          <cell r="F935">
            <v>9.1999999999999993</v>
          </cell>
          <cell r="H935">
            <v>1701.7</v>
          </cell>
        </row>
        <row r="936">
          <cell r="A936">
            <v>1983</v>
          </cell>
          <cell r="B936" t="str">
            <v>Carl Nicks</v>
          </cell>
          <cell r="D936" t="str">
            <v>CLE</v>
          </cell>
          <cell r="F936">
            <v>12.1</v>
          </cell>
          <cell r="H936">
            <v>147.6</v>
          </cell>
        </row>
        <row r="937">
          <cell r="A937">
            <v>1983</v>
          </cell>
          <cell r="B937" t="str">
            <v>Cliff Robinson</v>
          </cell>
          <cell r="D937" t="str">
            <v>CLE</v>
          </cell>
          <cell r="F937">
            <v>17.5</v>
          </cell>
          <cell r="H937">
            <v>2602.6</v>
          </cell>
        </row>
        <row r="938">
          <cell r="A938">
            <v>1983</v>
          </cell>
          <cell r="B938" t="str">
            <v>Dave Magley</v>
          </cell>
          <cell r="D938" t="str">
            <v>CLE</v>
          </cell>
          <cell r="F938">
            <v>3.9</v>
          </cell>
          <cell r="H938">
            <v>56</v>
          </cell>
        </row>
        <row r="939">
          <cell r="A939">
            <v>1983</v>
          </cell>
          <cell r="B939" t="str">
            <v>Phil Hubbard</v>
          </cell>
          <cell r="D939" t="str">
            <v>CLE</v>
          </cell>
          <cell r="F939">
            <v>13.9</v>
          </cell>
          <cell r="H939">
            <v>1951.6000000000001</v>
          </cell>
        </row>
        <row r="940">
          <cell r="A940">
            <v>1983</v>
          </cell>
          <cell r="B940" t="str">
            <v>Bruce Flowers</v>
          </cell>
          <cell r="D940" t="str">
            <v>CLE</v>
          </cell>
          <cell r="F940">
            <v>15.2</v>
          </cell>
          <cell r="H940">
            <v>699.59999999999991</v>
          </cell>
        </row>
        <row r="941">
          <cell r="A941">
            <v>1983</v>
          </cell>
          <cell r="B941" t="str">
            <v>Rolando Blackman</v>
          </cell>
          <cell r="D941" t="str">
            <v>DAL</v>
          </cell>
          <cell r="F941">
            <v>17</v>
          </cell>
          <cell r="H941">
            <v>2347.5</v>
          </cell>
        </row>
        <row r="942">
          <cell r="A942">
            <v>1983</v>
          </cell>
          <cell r="B942" t="str">
            <v>Bill Garnett</v>
          </cell>
          <cell r="D942" t="str">
            <v>DAL</v>
          </cell>
          <cell r="F942">
            <v>15</v>
          </cell>
          <cell r="H942">
            <v>1410</v>
          </cell>
        </row>
        <row r="943">
          <cell r="A943">
            <v>1983</v>
          </cell>
          <cell r="B943" t="str">
            <v>Scott Lloyd</v>
          </cell>
          <cell r="D943" t="str">
            <v>DAL</v>
          </cell>
          <cell r="F943">
            <v>11.1</v>
          </cell>
          <cell r="H943">
            <v>205.5</v>
          </cell>
        </row>
        <row r="944">
          <cell r="A944">
            <v>1983</v>
          </cell>
          <cell r="B944" t="str">
            <v>Kurt Nimphius</v>
          </cell>
          <cell r="D944" t="str">
            <v>DAL</v>
          </cell>
          <cell r="F944">
            <v>12.5</v>
          </cell>
          <cell r="H944">
            <v>1514.7</v>
          </cell>
        </row>
        <row r="945">
          <cell r="A945">
            <v>1983</v>
          </cell>
          <cell r="B945" t="str">
            <v>Jay Vincent</v>
          </cell>
          <cell r="D945" t="str">
            <v>DAL</v>
          </cell>
          <cell r="F945">
            <v>17.100000000000001</v>
          </cell>
          <cell r="H945">
            <v>2729.7000000000003</v>
          </cell>
        </row>
        <row r="946">
          <cell r="A946">
            <v>1983</v>
          </cell>
          <cell r="B946" t="str">
            <v>Corny Thompson</v>
          </cell>
          <cell r="D946" t="str">
            <v>DAL</v>
          </cell>
          <cell r="F946">
            <v>6</v>
          </cell>
          <cell r="H946">
            <v>519.20000000000005</v>
          </cell>
        </row>
        <row r="947">
          <cell r="A947">
            <v>1983</v>
          </cell>
          <cell r="B947" t="str">
            <v>Elston Turner</v>
          </cell>
          <cell r="D947" t="str">
            <v>DAL</v>
          </cell>
          <cell r="F947">
            <v>9</v>
          </cell>
          <cell r="H947">
            <v>879.1</v>
          </cell>
        </row>
        <row r="948">
          <cell r="A948">
            <v>1983</v>
          </cell>
          <cell r="B948" t="str">
            <v>Brad Davis</v>
          </cell>
          <cell r="D948" t="str">
            <v>DAL</v>
          </cell>
          <cell r="F948">
            <v>17.899999999999999</v>
          </cell>
          <cell r="H948">
            <v>2322.6</v>
          </cell>
        </row>
        <row r="949">
          <cell r="A949">
            <v>1983</v>
          </cell>
          <cell r="B949" t="str">
            <v>Allan Bristow</v>
          </cell>
          <cell r="D949" t="str">
            <v>DAL</v>
          </cell>
          <cell r="F949">
            <v>10.199999999999999</v>
          </cell>
          <cell r="H949">
            <v>370</v>
          </cell>
        </row>
        <row r="950">
          <cell r="A950">
            <v>1983</v>
          </cell>
          <cell r="B950" t="str">
            <v>Kelvin Ransey</v>
          </cell>
          <cell r="D950" t="str">
            <v>DAL</v>
          </cell>
          <cell r="F950">
            <v>15.7</v>
          </cell>
          <cell r="H950">
            <v>1603.6000000000001</v>
          </cell>
        </row>
        <row r="951">
          <cell r="A951">
            <v>1983</v>
          </cell>
          <cell r="B951" t="str">
            <v>Jim Spanarkel</v>
          </cell>
          <cell r="D951" t="str">
            <v>DAL</v>
          </cell>
          <cell r="F951">
            <v>12.2</v>
          </cell>
          <cell r="H951">
            <v>720</v>
          </cell>
        </row>
        <row r="952">
          <cell r="A952">
            <v>1983</v>
          </cell>
          <cell r="B952" t="str">
            <v>Mark Aguirre</v>
          </cell>
          <cell r="D952" t="str">
            <v>DAL</v>
          </cell>
          <cell r="F952">
            <v>20.5</v>
          </cell>
          <cell r="H952">
            <v>2786.4</v>
          </cell>
        </row>
        <row r="953">
          <cell r="A953">
            <v>1983</v>
          </cell>
          <cell r="B953" t="str">
            <v>Pat Cummings</v>
          </cell>
          <cell r="D953" t="str">
            <v>DAL</v>
          </cell>
          <cell r="F953">
            <v>14.6</v>
          </cell>
          <cell r="H953">
            <v>2316.6</v>
          </cell>
        </row>
        <row r="954">
          <cell r="A954">
            <v>1983</v>
          </cell>
          <cell r="B954" t="str">
            <v>Glen Gondrezick</v>
          </cell>
          <cell r="D954" t="str">
            <v>DEN</v>
          </cell>
          <cell r="F954">
            <v>13.5</v>
          </cell>
          <cell r="H954">
            <v>1132.4000000000001</v>
          </cell>
        </row>
        <row r="955">
          <cell r="A955">
            <v>1983</v>
          </cell>
          <cell r="B955" t="str">
            <v>Dave Robisch</v>
          </cell>
          <cell r="D955" t="str">
            <v>DEN</v>
          </cell>
          <cell r="F955">
            <v>10.3</v>
          </cell>
          <cell r="H955">
            <v>713.69999999999993</v>
          </cell>
        </row>
        <row r="956">
          <cell r="A956">
            <v>1983</v>
          </cell>
          <cell r="B956" t="str">
            <v>Billy McKinney</v>
          </cell>
          <cell r="D956" t="str">
            <v>DEN</v>
          </cell>
          <cell r="F956">
            <v>13.2</v>
          </cell>
          <cell r="H956">
            <v>1557.1999999999998</v>
          </cell>
        </row>
        <row r="957">
          <cell r="A957">
            <v>1983</v>
          </cell>
          <cell r="B957" t="str">
            <v>Dwight Anderson</v>
          </cell>
          <cell r="D957" t="str">
            <v>DEN</v>
          </cell>
          <cell r="F957">
            <v>10.6</v>
          </cell>
          <cell r="H957">
            <v>33</v>
          </cell>
        </row>
        <row r="958">
          <cell r="A958">
            <v>1983</v>
          </cell>
          <cell r="B958" t="str">
            <v>Bill Hanzlik</v>
          </cell>
          <cell r="D958" t="str">
            <v>DEN</v>
          </cell>
          <cell r="F958">
            <v>10.6</v>
          </cell>
          <cell r="H958">
            <v>1549.8</v>
          </cell>
        </row>
        <row r="959">
          <cell r="A959">
            <v>1983</v>
          </cell>
          <cell r="B959" t="str">
            <v>Mike Evans</v>
          </cell>
          <cell r="D959" t="str">
            <v>DEN</v>
          </cell>
          <cell r="F959">
            <v>8.9</v>
          </cell>
          <cell r="H959">
            <v>693</v>
          </cell>
        </row>
        <row r="960">
          <cell r="A960">
            <v>1983</v>
          </cell>
          <cell r="B960" t="str">
            <v>T.R. Dunn</v>
          </cell>
          <cell r="D960" t="str">
            <v>DEN</v>
          </cell>
          <cell r="F960">
            <v>11.4</v>
          </cell>
          <cell r="H960">
            <v>2640.4</v>
          </cell>
        </row>
        <row r="961">
          <cell r="A961">
            <v>1983</v>
          </cell>
          <cell r="B961" t="str">
            <v>Kiki Vandeweghe</v>
          </cell>
          <cell r="D961" t="str">
            <v>DEN</v>
          </cell>
          <cell r="F961">
            <v>21.8</v>
          </cell>
          <cell r="H961">
            <v>2911</v>
          </cell>
        </row>
        <row r="962">
          <cell r="A962">
            <v>1983</v>
          </cell>
          <cell r="B962" t="str">
            <v>Dan Issel*</v>
          </cell>
          <cell r="D962" t="str">
            <v>DEN</v>
          </cell>
          <cell r="F962">
            <v>21.6</v>
          </cell>
          <cell r="H962">
            <v>2432</v>
          </cell>
        </row>
        <row r="963">
          <cell r="A963">
            <v>1983</v>
          </cell>
          <cell r="B963" t="str">
            <v>Rob Williams</v>
          </cell>
          <cell r="D963" t="str">
            <v>DEN</v>
          </cell>
          <cell r="F963">
            <v>10.7</v>
          </cell>
          <cell r="H963">
            <v>1443</v>
          </cell>
        </row>
        <row r="964">
          <cell r="A964">
            <v>1983</v>
          </cell>
          <cell r="B964" t="str">
            <v>James Ray</v>
          </cell>
          <cell r="D964" t="str">
            <v>DEN</v>
          </cell>
          <cell r="F964">
            <v>11.9</v>
          </cell>
          <cell r="H964">
            <v>432</v>
          </cell>
        </row>
        <row r="965">
          <cell r="A965">
            <v>1983</v>
          </cell>
          <cell r="B965" t="str">
            <v>Alex English</v>
          </cell>
          <cell r="D965" t="str">
            <v>DEN</v>
          </cell>
          <cell r="F965">
            <v>24.1</v>
          </cell>
          <cell r="H965">
            <v>2984.7999999999997</v>
          </cell>
        </row>
        <row r="966">
          <cell r="A966">
            <v>1983</v>
          </cell>
          <cell r="B966" t="str">
            <v>John Long</v>
          </cell>
          <cell r="D966" t="str">
            <v>DET</v>
          </cell>
          <cell r="F966">
            <v>10.8</v>
          </cell>
          <cell r="H966">
            <v>1484</v>
          </cell>
        </row>
        <row r="967">
          <cell r="A967">
            <v>1983</v>
          </cell>
          <cell r="B967" t="str">
            <v>Tom Owens</v>
          </cell>
          <cell r="D967" t="str">
            <v>DET</v>
          </cell>
          <cell r="F967">
            <v>8.6999999999999993</v>
          </cell>
          <cell r="H967">
            <v>725.2</v>
          </cell>
        </row>
        <row r="968">
          <cell r="A968">
            <v>1983</v>
          </cell>
          <cell r="B968" t="str">
            <v>James Wilkes</v>
          </cell>
          <cell r="D968" t="str">
            <v>DET</v>
          </cell>
          <cell r="F968">
            <v>6.9</v>
          </cell>
          <cell r="H968">
            <v>128.70000000000002</v>
          </cell>
        </row>
        <row r="969">
          <cell r="A969">
            <v>1983</v>
          </cell>
          <cell r="B969" t="str">
            <v>Walker Russell</v>
          </cell>
          <cell r="D969" t="str">
            <v>DET</v>
          </cell>
          <cell r="F969">
            <v>5.3</v>
          </cell>
          <cell r="H969">
            <v>754.8</v>
          </cell>
        </row>
        <row r="970">
          <cell r="A970">
            <v>1983</v>
          </cell>
          <cell r="B970" t="str">
            <v>Scott May</v>
          </cell>
          <cell r="D970" t="str">
            <v>DET</v>
          </cell>
          <cell r="F970">
            <v>9.9</v>
          </cell>
          <cell r="H970">
            <v>154.79999999999998</v>
          </cell>
        </row>
        <row r="971">
          <cell r="A971">
            <v>1983</v>
          </cell>
          <cell r="B971" t="str">
            <v>Kent Benson</v>
          </cell>
          <cell r="D971" t="str">
            <v>DET</v>
          </cell>
          <cell r="F971">
            <v>13.2</v>
          </cell>
          <cell r="H971">
            <v>598.5</v>
          </cell>
        </row>
        <row r="972">
          <cell r="A972">
            <v>1983</v>
          </cell>
          <cell r="B972" t="str">
            <v>Isiah Thomas</v>
          </cell>
          <cell r="D972" t="str">
            <v>DET</v>
          </cell>
          <cell r="F972">
            <v>18.899999999999999</v>
          </cell>
          <cell r="H972">
            <v>3094.2000000000003</v>
          </cell>
        </row>
        <row r="973">
          <cell r="A973">
            <v>1983</v>
          </cell>
          <cell r="B973" t="str">
            <v>Terry Tyler</v>
          </cell>
          <cell r="D973" t="str">
            <v>DET</v>
          </cell>
          <cell r="F973">
            <v>15.1</v>
          </cell>
          <cell r="H973">
            <v>2542</v>
          </cell>
        </row>
        <row r="974">
          <cell r="A974">
            <v>1983</v>
          </cell>
          <cell r="B974" t="str">
            <v>Jim Smith</v>
          </cell>
          <cell r="D974" t="str">
            <v>DET</v>
          </cell>
          <cell r="F974">
            <v>14.2</v>
          </cell>
          <cell r="H974">
            <v>18</v>
          </cell>
        </row>
        <row r="975">
          <cell r="A975">
            <v>1983</v>
          </cell>
          <cell r="B975" t="str">
            <v>Bill Laimbeer</v>
          </cell>
          <cell r="D975" t="str">
            <v>DET</v>
          </cell>
          <cell r="F975">
            <v>16.600000000000001</v>
          </cell>
          <cell r="H975">
            <v>2870</v>
          </cell>
        </row>
        <row r="976">
          <cell r="A976">
            <v>1983</v>
          </cell>
          <cell r="B976" t="str">
            <v>Ricky Pierce</v>
          </cell>
          <cell r="D976" t="str">
            <v>DET</v>
          </cell>
          <cell r="F976">
            <v>5.8</v>
          </cell>
          <cell r="H976">
            <v>265.2</v>
          </cell>
        </row>
        <row r="977">
          <cell r="A977">
            <v>1983</v>
          </cell>
          <cell r="B977" t="str">
            <v>Cliff Levingston</v>
          </cell>
          <cell r="D977" t="str">
            <v>DET</v>
          </cell>
          <cell r="F977">
            <v>12.9</v>
          </cell>
          <cell r="H977">
            <v>880.4</v>
          </cell>
        </row>
        <row r="978">
          <cell r="A978">
            <v>1983</v>
          </cell>
          <cell r="B978" t="str">
            <v>Kelly Tripucka</v>
          </cell>
          <cell r="D978" t="str">
            <v>DET</v>
          </cell>
          <cell r="F978">
            <v>19.8</v>
          </cell>
          <cell r="H978">
            <v>2250.3999999999996</v>
          </cell>
        </row>
        <row r="979">
          <cell r="A979">
            <v>1983</v>
          </cell>
          <cell r="B979" t="str">
            <v>Vinnie Johnson</v>
          </cell>
          <cell r="D979" t="str">
            <v>DET</v>
          </cell>
          <cell r="F979">
            <v>17.600000000000001</v>
          </cell>
          <cell r="H979">
            <v>2509.2000000000003</v>
          </cell>
        </row>
        <row r="980">
          <cell r="A980">
            <v>1983</v>
          </cell>
          <cell r="B980" t="str">
            <v>Purvis Short</v>
          </cell>
          <cell r="D980" t="str">
            <v>GSW</v>
          </cell>
          <cell r="F980">
            <v>17.600000000000001</v>
          </cell>
          <cell r="H980">
            <v>2398.6</v>
          </cell>
        </row>
        <row r="981">
          <cell r="A981">
            <v>1983</v>
          </cell>
          <cell r="B981" t="str">
            <v>Chris Engler</v>
          </cell>
          <cell r="D981" t="str">
            <v>GSW</v>
          </cell>
          <cell r="F981">
            <v>5.8</v>
          </cell>
          <cell r="H981">
            <v>367.2</v>
          </cell>
        </row>
        <row r="982">
          <cell r="A982">
            <v>1983</v>
          </cell>
          <cell r="B982" t="str">
            <v>Derek Smith</v>
          </cell>
          <cell r="D982" t="str">
            <v>GSW</v>
          </cell>
          <cell r="F982">
            <v>6.9</v>
          </cell>
          <cell r="H982">
            <v>153.9</v>
          </cell>
        </row>
        <row r="983">
          <cell r="A983">
            <v>1983</v>
          </cell>
          <cell r="B983" t="str">
            <v>Lorenzo Romar</v>
          </cell>
          <cell r="D983" t="str">
            <v>GSW</v>
          </cell>
          <cell r="F983">
            <v>12.3</v>
          </cell>
          <cell r="H983">
            <v>2132</v>
          </cell>
        </row>
        <row r="984">
          <cell r="A984">
            <v>1983</v>
          </cell>
          <cell r="B984" t="str">
            <v>Terry Duerod</v>
          </cell>
          <cell r="D984" t="str">
            <v>GSW</v>
          </cell>
          <cell r="F984">
            <v>4.2</v>
          </cell>
          <cell r="H984">
            <v>49</v>
          </cell>
        </row>
        <row r="985">
          <cell r="A985">
            <v>1983</v>
          </cell>
          <cell r="B985" t="str">
            <v>Lester Conner</v>
          </cell>
          <cell r="D985" t="str">
            <v>GSW</v>
          </cell>
          <cell r="F985">
            <v>14</v>
          </cell>
          <cell r="H985">
            <v>1417.5</v>
          </cell>
        </row>
        <row r="986">
          <cell r="A986">
            <v>1983</v>
          </cell>
          <cell r="B986" t="str">
            <v>Lewis Lloyd</v>
          </cell>
          <cell r="D986" t="str">
            <v>GSW</v>
          </cell>
          <cell r="F986">
            <v>17.100000000000001</v>
          </cell>
          <cell r="H986">
            <v>1350.5</v>
          </cell>
        </row>
        <row r="987">
          <cell r="A987">
            <v>1983</v>
          </cell>
          <cell r="B987" t="str">
            <v>Larry Smith</v>
          </cell>
          <cell r="D987" t="str">
            <v>GSW</v>
          </cell>
          <cell r="F987">
            <v>13.2</v>
          </cell>
          <cell r="H987">
            <v>1430.8</v>
          </cell>
        </row>
        <row r="988">
          <cell r="A988">
            <v>1983</v>
          </cell>
          <cell r="B988" t="str">
            <v>Joe Barry</v>
          </cell>
          <cell r="D988" t="str">
            <v>GSW</v>
          </cell>
          <cell r="F988">
            <v>20.100000000000001</v>
          </cell>
          <cell r="H988">
            <v>2986.2</v>
          </cell>
        </row>
        <row r="989">
          <cell r="A989">
            <v>1983</v>
          </cell>
          <cell r="B989" t="str">
            <v>Joe Hassett</v>
          </cell>
          <cell r="D989" t="str">
            <v>GSW</v>
          </cell>
          <cell r="F989">
            <v>7.5</v>
          </cell>
          <cell r="H989">
            <v>139.19999999999999</v>
          </cell>
        </row>
        <row r="990">
          <cell r="A990">
            <v>1983</v>
          </cell>
          <cell r="B990" t="str">
            <v>Sam Williams</v>
          </cell>
          <cell r="D990" t="str">
            <v>GSW</v>
          </cell>
          <cell r="F990">
            <v>15.6</v>
          </cell>
          <cell r="H990">
            <v>1530</v>
          </cell>
        </row>
        <row r="991">
          <cell r="A991">
            <v>1983</v>
          </cell>
          <cell r="B991" t="str">
            <v>Chuck Nevitt</v>
          </cell>
          <cell r="D991" t="str">
            <v>HOU</v>
          </cell>
          <cell r="F991">
            <v>14.8</v>
          </cell>
          <cell r="H991">
            <v>64.199999999999989</v>
          </cell>
        </row>
        <row r="992">
          <cell r="A992">
            <v>1983</v>
          </cell>
          <cell r="B992" t="str">
            <v>Allen Leavell</v>
          </cell>
          <cell r="D992" t="str">
            <v>HOU</v>
          </cell>
          <cell r="F992">
            <v>15.8</v>
          </cell>
          <cell r="H992">
            <v>2599.1</v>
          </cell>
        </row>
        <row r="993">
          <cell r="A993">
            <v>1983</v>
          </cell>
          <cell r="B993" t="str">
            <v>Tom Henderson</v>
          </cell>
          <cell r="D993" t="str">
            <v>HOU</v>
          </cell>
          <cell r="F993">
            <v>11.5</v>
          </cell>
          <cell r="H993">
            <v>790.5</v>
          </cell>
        </row>
        <row r="994">
          <cell r="A994">
            <v>1983</v>
          </cell>
          <cell r="B994" t="str">
            <v>Caldwell Jones</v>
          </cell>
          <cell r="D994" t="str">
            <v>HOU</v>
          </cell>
          <cell r="F994">
            <v>12.3</v>
          </cell>
          <cell r="H994">
            <v>2443.6</v>
          </cell>
        </row>
        <row r="995">
          <cell r="A995">
            <v>1983</v>
          </cell>
          <cell r="B995" t="str">
            <v>Wally Walker</v>
          </cell>
          <cell r="D995" t="str">
            <v>HOU</v>
          </cell>
          <cell r="F995">
            <v>10.1</v>
          </cell>
          <cell r="H995">
            <v>2255</v>
          </cell>
        </row>
        <row r="996">
          <cell r="A996">
            <v>1983</v>
          </cell>
          <cell r="B996" t="str">
            <v>Calvin Garrett</v>
          </cell>
          <cell r="D996" t="str">
            <v>HOU</v>
          </cell>
          <cell r="F996">
            <v>6.4</v>
          </cell>
          <cell r="H996">
            <v>34</v>
          </cell>
        </row>
        <row r="997">
          <cell r="A997">
            <v>1983</v>
          </cell>
          <cell r="B997" t="str">
            <v>Jeff Taylor</v>
          </cell>
          <cell r="D997" t="str">
            <v>HOU</v>
          </cell>
          <cell r="F997">
            <v>7.9</v>
          </cell>
          <cell r="H997">
            <v>774.40000000000009</v>
          </cell>
        </row>
        <row r="998">
          <cell r="A998">
            <v>1983</v>
          </cell>
          <cell r="B998" t="str">
            <v>Calvin Murphy</v>
          </cell>
          <cell r="D998" t="str">
            <v>HOU</v>
          </cell>
          <cell r="F998">
            <v>14.8</v>
          </cell>
          <cell r="H998">
            <v>1420.8</v>
          </cell>
        </row>
        <row r="999">
          <cell r="A999">
            <v>1983</v>
          </cell>
          <cell r="B999" t="str">
            <v>Joe Bryant</v>
          </cell>
          <cell r="D999" t="str">
            <v>HOU</v>
          </cell>
          <cell r="F999">
            <v>10.4</v>
          </cell>
          <cell r="H999">
            <v>2057.4</v>
          </cell>
        </row>
        <row r="1000">
          <cell r="A1000">
            <v>1983</v>
          </cell>
          <cell r="B1000" t="str">
            <v>Elvin Hayes*</v>
          </cell>
          <cell r="D1000" t="str">
            <v>HOU</v>
          </cell>
          <cell r="F1000">
            <v>14.7</v>
          </cell>
          <cell r="H1000">
            <v>2300.4</v>
          </cell>
        </row>
        <row r="1001">
          <cell r="A1001">
            <v>1983</v>
          </cell>
          <cell r="B1001" t="str">
            <v>Major Jones</v>
          </cell>
          <cell r="D1001" t="str">
            <v>HOU</v>
          </cell>
          <cell r="F1001">
            <v>11.9</v>
          </cell>
          <cell r="H1001">
            <v>876</v>
          </cell>
        </row>
        <row r="1002">
          <cell r="A1002">
            <v>1983</v>
          </cell>
          <cell r="B1002" t="str">
            <v>Terry Teagle</v>
          </cell>
          <cell r="D1002" t="str">
            <v>HOU</v>
          </cell>
          <cell r="F1002">
            <v>10.3</v>
          </cell>
          <cell r="H1002">
            <v>1708.1999999999998</v>
          </cell>
        </row>
        <row r="1003">
          <cell r="A1003">
            <v>1983</v>
          </cell>
          <cell r="B1003" t="str">
            <v>Billy Knight</v>
          </cell>
          <cell r="D1003" t="str">
            <v>IND</v>
          </cell>
          <cell r="F1003">
            <v>18.7</v>
          </cell>
          <cell r="H1003">
            <v>2264</v>
          </cell>
        </row>
        <row r="1004">
          <cell r="A1004">
            <v>1983</v>
          </cell>
          <cell r="B1004" t="str">
            <v>Herb Williams</v>
          </cell>
          <cell r="D1004" t="str">
            <v>IND</v>
          </cell>
          <cell r="F1004">
            <v>17.399999999999999</v>
          </cell>
          <cell r="H1004">
            <v>2511.6000000000004</v>
          </cell>
        </row>
        <row r="1005">
          <cell r="A1005">
            <v>1983</v>
          </cell>
          <cell r="B1005" t="str">
            <v>Jerry Sichting</v>
          </cell>
          <cell r="D1005" t="str">
            <v>IND</v>
          </cell>
          <cell r="F1005">
            <v>11.7</v>
          </cell>
          <cell r="H1005">
            <v>2433.6</v>
          </cell>
        </row>
        <row r="1006">
          <cell r="A1006">
            <v>1983</v>
          </cell>
          <cell r="B1006" t="str">
            <v>Brad Branson</v>
          </cell>
          <cell r="D1006" t="str">
            <v>IND</v>
          </cell>
          <cell r="F1006">
            <v>16</v>
          </cell>
          <cell r="H1006">
            <v>682</v>
          </cell>
        </row>
        <row r="1007">
          <cell r="A1007">
            <v>1983</v>
          </cell>
          <cell r="B1007" t="str">
            <v>Clark Kellogg</v>
          </cell>
          <cell r="D1007" t="str">
            <v>IND</v>
          </cell>
          <cell r="F1007">
            <v>20.3</v>
          </cell>
          <cell r="H1007">
            <v>2762.1</v>
          </cell>
        </row>
        <row r="1008">
          <cell r="A1008">
            <v>1983</v>
          </cell>
          <cell r="B1008" t="str">
            <v>Jose Slaughter</v>
          </cell>
          <cell r="D1008" t="str">
            <v>IND</v>
          </cell>
          <cell r="F1008">
            <v>10.5</v>
          </cell>
          <cell r="H1008">
            <v>516.59999999999991</v>
          </cell>
        </row>
        <row r="1009">
          <cell r="A1009">
            <v>1983</v>
          </cell>
          <cell r="B1009" t="str">
            <v>Guy Morgan</v>
          </cell>
          <cell r="D1009" t="str">
            <v>IND</v>
          </cell>
          <cell r="F1009">
            <v>9.9</v>
          </cell>
          <cell r="H1009">
            <v>46.4</v>
          </cell>
        </row>
        <row r="1010">
          <cell r="A1010">
            <v>1983</v>
          </cell>
          <cell r="B1010" t="str">
            <v>Butch Carter</v>
          </cell>
          <cell r="D1010" t="str">
            <v>IND</v>
          </cell>
          <cell r="F1010">
            <v>14.9</v>
          </cell>
          <cell r="H1010">
            <v>1717.2</v>
          </cell>
        </row>
        <row r="1011">
          <cell r="A1011">
            <v>1983</v>
          </cell>
          <cell r="B1011" t="str">
            <v>John Duren</v>
          </cell>
          <cell r="D1011" t="str">
            <v>IND</v>
          </cell>
          <cell r="F1011">
            <v>8.1999999999999993</v>
          </cell>
          <cell r="H1011">
            <v>1435</v>
          </cell>
        </row>
        <row r="1012">
          <cell r="A1012">
            <v>1983</v>
          </cell>
          <cell r="B1012" t="str">
            <v>Marty Byrnes</v>
          </cell>
          <cell r="D1012" t="str">
            <v>IND</v>
          </cell>
          <cell r="F1012">
            <v>9.6</v>
          </cell>
          <cell r="H1012">
            <v>1440</v>
          </cell>
        </row>
        <row r="1013">
          <cell r="A1013">
            <v>1983</v>
          </cell>
          <cell r="B1013" t="str">
            <v>Reggie King</v>
          </cell>
          <cell r="D1013" t="str">
            <v>KCK</v>
          </cell>
          <cell r="F1013">
            <v>10.5</v>
          </cell>
          <cell r="H1013">
            <v>997.59999999999991</v>
          </cell>
        </row>
        <row r="1014">
          <cell r="A1014">
            <v>1983</v>
          </cell>
          <cell r="B1014" t="str">
            <v>Mike Woodson</v>
          </cell>
          <cell r="D1014" t="str">
            <v>KCK</v>
          </cell>
          <cell r="F1014">
            <v>18.899999999999999</v>
          </cell>
          <cell r="H1014">
            <v>2430</v>
          </cell>
        </row>
        <row r="1015">
          <cell r="A1015">
            <v>1983</v>
          </cell>
          <cell r="B1015" t="str">
            <v>Steve Johnson</v>
          </cell>
          <cell r="D1015" t="str">
            <v>KCK</v>
          </cell>
          <cell r="F1015">
            <v>18.100000000000001</v>
          </cell>
          <cell r="H1015">
            <v>1540.5</v>
          </cell>
        </row>
        <row r="1016">
          <cell r="A1016">
            <v>1983</v>
          </cell>
          <cell r="B1016" t="str">
            <v>Brook Steppe</v>
          </cell>
          <cell r="D1016" t="str">
            <v>KCK</v>
          </cell>
          <cell r="F1016">
            <v>11.5</v>
          </cell>
          <cell r="H1016">
            <v>607.6</v>
          </cell>
        </row>
        <row r="1017">
          <cell r="A1017">
            <v>1983</v>
          </cell>
          <cell r="B1017" t="str">
            <v>Kevin Loder</v>
          </cell>
          <cell r="D1017" t="str">
            <v>KCK</v>
          </cell>
          <cell r="F1017">
            <v>10.9</v>
          </cell>
          <cell r="H1017">
            <v>818.4</v>
          </cell>
        </row>
        <row r="1018">
          <cell r="A1018">
            <v>1983</v>
          </cell>
          <cell r="B1018" t="str">
            <v>Kenny Dennard</v>
          </cell>
          <cell r="D1018" t="str">
            <v>KCK</v>
          </cell>
          <cell r="F1018">
            <v>7.6</v>
          </cell>
          <cell r="H1018">
            <v>224.39999999999998</v>
          </cell>
        </row>
        <row r="1019">
          <cell r="A1019">
            <v>1983</v>
          </cell>
          <cell r="B1019" t="str">
            <v>Leon Douglas</v>
          </cell>
          <cell r="D1019" t="str">
            <v>KCK</v>
          </cell>
          <cell r="F1019">
            <v>2</v>
          </cell>
          <cell r="H1019">
            <v>46</v>
          </cell>
        </row>
        <row r="1020">
          <cell r="A1020">
            <v>1983</v>
          </cell>
          <cell r="B1020" t="str">
            <v>Ray Williams</v>
          </cell>
          <cell r="D1020" t="str">
            <v>KCK</v>
          </cell>
          <cell r="F1020">
            <v>14.4</v>
          </cell>
          <cell r="H1020">
            <v>2167.2000000000003</v>
          </cell>
        </row>
        <row r="1021">
          <cell r="A1021">
            <v>1983</v>
          </cell>
          <cell r="B1021" t="str">
            <v>Larry Drew</v>
          </cell>
          <cell r="D1021" t="str">
            <v>KCK</v>
          </cell>
          <cell r="F1021">
            <v>18.100000000000001</v>
          </cell>
          <cell r="H1021">
            <v>2692.5</v>
          </cell>
        </row>
        <row r="1022">
          <cell r="A1022">
            <v>1983</v>
          </cell>
          <cell r="B1022" t="str">
            <v>Ed Nealy</v>
          </cell>
          <cell r="D1022" t="str">
            <v>KCK</v>
          </cell>
          <cell r="F1022">
            <v>11.6</v>
          </cell>
          <cell r="H1022">
            <v>1640</v>
          </cell>
        </row>
        <row r="1023">
          <cell r="A1023">
            <v>1983</v>
          </cell>
          <cell r="B1023" t="str">
            <v>LaSalle Thompson</v>
          </cell>
          <cell r="D1023" t="str">
            <v>KCK</v>
          </cell>
          <cell r="F1023">
            <v>14.7</v>
          </cell>
          <cell r="H1023">
            <v>986.9</v>
          </cell>
        </row>
        <row r="1024">
          <cell r="A1024">
            <v>1983</v>
          </cell>
          <cell r="B1024" t="str">
            <v>Joe Meriweather</v>
          </cell>
          <cell r="D1024" t="str">
            <v>KCK</v>
          </cell>
          <cell r="F1024">
            <v>12.8</v>
          </cell>
          <cell r="H1024">
            <v>1708.1999999999998</v>
          </cell>
        </row>
        <row r="1025">
          <cell r="A1025">
            <v>1983</v>
          </cell>
          <cell r="B1025" t="str">
            <v>James Worthy</v>
          </cell>
          <cell r="D1025" t="str">
            <v>LAL</v>
          </cell>
          <cell r="F1025">
            <v>17.399999999999999</v>
          </cell>
          <cell r="H1025">
            <v>1971.2</v>
          </cell>
        </row>
        <row r="1026">
          <cell r="A1026">
            <v>1983</v>
          </cell>
          <cell r="B1026" t="str">
            <v>Mike McGee</v>
          </cell>
          <cell r="D1026" t="str">
            <v>LAL</v>
          </cell>
          <cell r="F1026">
            <v>9.4</v>
          </cell>
          <cell r="H1026">
            <v>382.20000000000005</v>
          </cell>
        </row>
        <row r="1027">
          <cell r="A1027">
            <v>1983</v>
          </cell>
          <cell r="B1027" t="str">
            <v>Clay Johnson</v>
          </cell>
          <cell r="D1027" t="str">
            <v>LAL</v>
          </cell>
          <cell r="F1027">
            <v>9.4</v>
          </cell>
          <cell r="H1027">
            <v>446.40000000000003</v>
          </cell>
        </row>
        <row r="1028">
          <cell r="A1028">
            <v>1983</v>
          </cell>
          <cell r="B1028" t="str">
            <v>Mark Landsberger</v>
          </cell>
          <cell r="D1028" t="str">
            <v>LAL</v>
          </cell>
          <cell r="F1028">
            <v>10.199999999999999</v>
          </cell>
          <cell r="H1028">
            <v>354.9</v>
          </cell>
        </row>
        <row r="1029">
          <cell r="A1029">
            <v>1983</v>
          </cell>
          <cell r="B1029" t="str">
            <v>Kurt Rambis</v>
          </cell>
          <cell r="D1029" t="str">
            <v>LAL</v>
          </cell>
          <cell r="F1029">
            <v>14.1</v>
          </cell>
          <cell r="H1029">
            <v>1809.6</v>
          </cell>
        </row>
        <row r="1030">
          <cell r="A1030">
            <v>1983</v>
          </cell>
          <cell r="B1030" t="str">
            <v>Bob McAdoo</v>
          </cell>
          <cell r="D1030" t="str">
            <v>LAL</v>
          </cell>
          <cell r="F1030">
            <v>20.6</v>
          </cell>
          <cell r="H1030">
            <v>1019.9</v>
          </cell>
        </row>
        <row r="1031">
          <cell r="A1031">
            <v>1983</v>
          </cell>
          <cell r="B1031" t="str">
            <v>Norm Nixon</v>
          </cell>
          <cell r="D1031" t="str">
            <v>LAL</v>
          </cell>
          <cell r="F1031">
            <v>13.9</v>
          </cell>
          <cell r="H1031">
            <v>2709.7</v>
          </cell>
        </row>
        <row r="1032">
          <cell r="A1032">
            <v>1983</v>
          </cell>
          <cell r="B1032" t="str">
            <v>Kareem Abdul-Jabbar</v>
          </cell>
          <cell r="D1032" t="str">
            <v>LAL</v>
          </cell>
          <cell r="F1032">
            <v>23.6</v>
          </cell>
          <cell r="H1032">
            <v>2551.6999999999998</v>
          </cell>
        </row>
        <row r="1033">
          <cell r="A1033">
            <v>1983</v>
          </cell>
          <cell r="B1033" t="str">
            <v>Jamaal Wilkes</v>
          </cell>
          <cell r="D1033" t="str">
            <v>LAL</v>
          </cell>
          <cell r="F1033">
            <v>17.600000000000001</v>
          </cell>
          <cell r="H1033">
            <v>2552</v>
          </cell>
        </row>
        <row r="1034">
          <cell r="A1034">
            <v>1983</v>
          </cell>
          <cell r="B1034" t="str">
            <v>Eddie Jordan</v>
          </cell>
          <cell r="D1034" t="str">
            <v>LAL</v>
          </cell>
          <cell r="F1034">
            <v>5.2</v>
          </cell>
          <cell r="H1034">
            <v>332.5</v>
          </cell>
        </row>
        <row r="1035">
          <cell r="A1035">
            <v>1983</v>
          </cell>
          <cell r="B1035" t="str">
            <v>Michael Cooper</v>
          </cell>
          <cell r="D1035" t="str">
            <v>LAL</v>
          </cell>
          <cell r="F1035">
            <v>13.5</v>
          </cell>
          <cell r="H1035">
            <v>2148.4</v>
          </cell>
        </row>
        <row r="1036">
          <cell r="A1036">
            <v>1983</v>
          </cell>
          <cell r="B1036" t="str">
            <v>Magic Johnson</v>
          </cell>
          <cell r="D1036" t="str">
            <v>LAL</v>
          </cell>
          <cell r="F1036">
            <v>23</v>
          </cell>
          <cell r="H1036">
            <v>2907.2</v>
          </cell>
        </row>
        <row r="1037">
          <cell r="A1037">
            <v>1983</v>
          </cell>
          <cell r="B1037" t="str">
            <v>Sidney Moncrief</v>
          </cell>
          <cell r="D1037" t="str">
            <v>MIL</v>
          </cell>
          <cell r="F1037">
            <v>22.6</v>
          </cell>
          <cell r="H1037">
            <v>2713.2000000000003</v>
          </cell>
        </row>
        <row r="1038">
          <cell r="A1038">
            <v>1983</v>
          </cell>
          <cell r="B1038" t="str">
            <v>Junior Bridgeman</v>
          </cell>
          <cell r="D1038" t="str">
            <v>MIL</v>
          </cell>
          <cell r="F1038">
            <v>16.100000000000001</v>
          </cell>
          <cell r="H1038">
            <v>1855</v>
          </cell>
        </row>
        <row r="1039">
          <cell r="A1039">
            <v>1983</v>
          </cell>
          <cell r="B1039" t="str">
            <v>Armond Hill</v>
          </cell>
          <cell r="D1039" t="str">
            <v>MIL</v>
          </cell>
          <cell r="F1039">
            <v>12.6</v>
          </cell>
          <cell r="H1039">
            <v>169.4</v>
          </cell>
        </row>
        <row r="1040">
          <cell r="A1040">
            <v>1983</v>
          </cell>
          <cell r="B1040" t="str">
            <v>Charlie Criss</v>
          </cell>
          <cell r="D1040" t="str">
            <v>MIL</v>
          </cell>
          <cell r="F1040">
            <v>14.5</v>
          </cell>
          <cell r="H1040">
            <v>924</v>
          </cell>
        </row>
        <row r="1041">
          <cell r="A1041">
            <v>1983</v>
          </cell>
          <cell r="B1041" t="str">
            <v>Alton Lister</v>
          </cell>
          <cell r="D1041" t="str">
            <v>MIL</v>
          </cell>
          <cell r="F1041">
            <v>13.8</v>
          </cell>
          <cell r="H1041">
            <v>1888</v>
          </cell>
        </row>
        <row r="1042">
          <cell r="A1042">
            <v>1983</v>
          </cell>
          <cell r="B1042" t="str">
            <v>Dave Cowens</v>
          </cell>
          <cell r="D1042" t="str">
            <v>MIL</v>
          </cell>
          <cell r="F1042">
            <v>12.6</v>
          </cell>
          <cell r="H1042">
            <v>1016</v>
          </cell>
        </row>
        <row r="1043">
          <cell r="A1043">
            <v>1983</v>
          </cell>
          <cell r="B1043" t="str">
            <v>Harvey Catchings</v>
          </cell>
          <cell r="D1043" t="str">
            <v>MIL</v>
          </cell>
          <cell r="F1043">
            <v>9.8000000000000007</v>
          </cell>
          <cell r="H1043">
            <v>1554</v>
          </cell>
        </row>
        <row r="1044">
          <cell r="A1044">
            <v>1983</v>
          </cell>
          <cell r="B1044" t="str">
            <v>Paul Pressey</v>
          </cell>
          <cell r="D1044" t="str">
            <v>MIL</v>
          </cell>
          <cell r="F1044">
            <v>12.8</v>
          </cell>
          <cell r="H1044">
            <v>1524.7</v>
          </cell>
        </row>
        <row r="1045">
          <cell r="A1045">
            <v>1983</v>
          </cell>
          <cell r="B1045" t="str">
            <v>Bob Lanier</v>
          </cell>
          <cell r="D1045" t="str">
            <v>MIL</v>
          </cell>
          <cell r="F1045">
            <v>14.5</v>
          </cell>
          <cell r="H1045">
            <v>978.90000000000009</v>
          </cell>
        </row>
        <row r="1046">
          <cell r="A1046">
            <v>1983</v>
          </cell>
          <cell r="B1046" t="str">
            <v>Marques Johnson</v>
          </cell>
          <cell r="D1046" t="str">
            <v>MIL</v>
          </cell>
          <cell r="F1046">
            <v>21.1</v>
          </cell>
          <cell r="H1046">
            <v>2856</v>
          </cell>
        </row>
        <row r="1047">
          <cell r="A1047">
            <v>1983</v>
          </cell>
          <cell r="B1047" t="str">
            <v>Brian Winters</v>
          </cell>
          <cell r="D1047" t="str">
            <v>MIL</v>
          </cell>
          <cell r="F1047">
            <v>12.1</v>
          </cell>
          <cell r="H1047">
            <v>1362.3</v>
          </cell>
        </row>
        <row r="1048">
          <cell r="A1048">
            <v>1983</v>
          </cell>
          <cell r="B1048" t="str">
            <v>Buck Williams</v>
          </cell>
          <cell r="D1048" t="str">
            <v>NJN</v>
          </cell>
          <cell r="F1048">
            <v>18.600000000000001</v>
          </cell>
          <cell r="H1048">
            <v>2960.2000000000003</v>
          </cell>
        </row>
        <row r="1049">
          <cell r="A1049">
            <v>1983</v>
          </cell>
          <cell r="B1049" t="str">
            <v>Darwin Cook</v>
          </cell>
          <cell r="D1049" t="str">
            <v>NJN</v>
          </cell>
          <cell r="F1049">
            <v>14.3</v>
          </cell>
          <cell r="H1049">
            <v>2624</v>
          </cell>
        </row>
        <row r="1050">
          <cell r="A1050">
            <v>1983</v>
          </cell>
          <cell r="B1050" t="str">
            <v>Mike O'Koren</v>
          </cell>
          <cell r="D1050" t="str">
            <v>NJN</v>
          </cell>
          <cell r="F1050">
            <v>13.4</v>
          </cell>
          <cell r="H1050">
            <v>805</v>
          </cell>
        </row>
        <row r="1051">
          <cell r="A1051">
            <v>1983</v>
          </cell>
          <cell r="B1051" t="str">
            <v>Foots Walker</v>
          </cell>
          <cell r="D1051" t="str">
            <v>NJN</v>
          </cell>
          <cell r="F1051">
            <v>11.4</v>
          </cell>
          <cell r="H1051">
            <v>1390.4</v>
          </cell>
        </row>
        <row r="1052">
          <cell r="A1052">
            <v>1983</v>
          </cell>
          <cell r="B1052" t="str">
            <v>Mike Gminski</v>
          </cell>
          <cell r="D1052" t="str">
            <v>NJN</v>
          </cell>
          <cell r="F1052">
            <v>18.399999999999999</v>
          </cell>
          <cell r="H1052">
            <v>1256</v>
          </cell>
        </row>
        <row r="1053">
          <cell r="A1053">
            <v>1983</v>
          </cell>
          <cell r="B1053" t="str">
            <v>Len Elmore</v>
          </cell>
          <cell r="D1053" t="str">
            <v>NJN</v>
          </cell>
          <cell r="F1053">
            <v>8.1999999999999993</v>
          </cell>
          <cell r="H1053">
            <v>976.8</v>
          </cell>
        </row>
        <row r="1054">
          <cell r="A1054">
            <v>1983</v>
          </cell>
          <cell r="B1054" t="str">
            <v>Jan Van</v>
          </cell>
          <cell r="D1054" t="str">
            <v>NJN</v>
          </cell>
          <cell r="F1054">
            <v>8.6</v>
          </cell>
          <cell r="H1054">
            <v>62.4</v>
          </cell>
        </row>
        <row r="1055">
          <cell r="A1055">
            <v>1983</v>
          </cell>
          <cell r="B1055" t="str">
            <v>Albert King</v>
          </cell>
          <cell r="D1055" t="str">
            <v>NJN</v>
          </cell>
          <cell r="F1055">
            <v>15.6</v>
          </cell>
          <cell r="H1055">
            <v>2449</v>
          </cell>
        </row>
        <row r="1056">
          <cell r="A1056">
            <v>1983</v>
          </cell>
          <cell r="B1056" t="str">
            <v>Darryl Dawkins</v>
          </cell>
          <cell r="D1056" t="str">
            <v>NJN</v>
          </cell>
          <cell r="F1056">
            <v>13.2</v>
          </cell>
          <cell r="H1056">
            <v>2089.8000000000002</v>
          </cell>
        </row>
        <row r="1057">
          <cell r="A1057">
            <v>1983</v>
          </cell>
          <cell r="B1057" t="str">
            <v>Otis Birdsong</v>
          </cell>
          <cell r="D1057" t="str">
            <v>NJN</v>
          </cell>
          <cell r="F1057">
            <v>15.1</v>
          </cell>
          <cell r="H1057">
            <v>1884.8</v>
          </cell>
        </row>
        <row r="1058">
          <cell r="A1058">
            <v>1983</v>
          </cell>
          <cell r="B1058" t="str">
            <v>Eddie Phillips</v>
          </cell>
          <cell r="D1058" t="str">
            <v>NJN</v>
          </cell>
          <cell r="F1058">
            <v>7.5</v>
          </cell>
          <cell r="H1058">
            <v>417.59999999999997</v>
          </cell>
        </row>
        <row r="1059">
          <cell r="A1059">
            <v>1983</v>
          </cell>
          <cell r="B1059" t="str">
            <v>Paul Westphal</v>
          </cell>
          <cell r="D1059" t="str">
            <v>NYK</v>
          </cell>
          <cell r="F1059">
            <v>14.1</v>
          </cell>
          <cell r="H1059">
            <v>1976</v>
          </cell>
        </row>
        <row r="1060">
          <cell r="A1060">
            <v>1983</v>
          </cell>
          <cell r="B1060" t="str">
            <v>Vince Taylor</v>
          </cell>
          <cell r="D1060" t="str">
            <v>NYK</v>
          </cell>
          <cell r="F1060">
            <v>7.6</v>
          </cell>
          <cell r="H1060">
            <v>322.40000000000003</v>
          </cell>
        </row>
        <row r="1061">
          <cell r="A1061">
            <v>1983</v>
          </cell>
          <cell r="B1061" t="str">
            <v>Ernie Grunfeld</v>
          </cell>
          <cell r="D1061" t="str">
            <v>NYK</v>
          </cell>
          <cell r="F1061">
            <v>8.9</v>
          </cell>
          <cell r="H1061">
            <v>1424.5</v>
          </cell>
        </row>
        <row r="1062">
          <cell r="A1062">
            <v>1983</v>
          </cell>
          <cell r="B1062" t="str">
            <v>Bill Cartwright</v>
          </cell>
          <cell r="D1062" t="str">
            <v>NYK</v>
          </cell>
          <cell r="F1062">
            <v>19</v>
          </cell>
          <cell r="H1062">
            <v>2468.2000000000003</v>
          </cell>
        </row>
        <row r="1063">
          <cell r="A1063">
            <v>1983</v>
          </cell>
          <cell r="B1063" t="str">
            <v>Bernard King</v>
          </cell>
          <cell r="D1063" t="str">
            <v>NYK</v>
          </cell>
          <cell r="F1063">
            <v>20.3</v>
          </cell>
          <cell r="H1063">
            <v>2210</v>
          </cell>
        </row>
        <row r="1064">
          <cell r="A1064">
            <v>1983</v>
          </cell>
          <cell r="B1064" t="str">
            <v>Trent Tucker</v>
          </cell>
          <cell r="D1064" t="str">
            <v>NYK</v>
          </cell>
          <cell r="F1064">
            <v>11.6</v>
          </cell>
          <cell r="H1064">
            <v>1833</v>
          </cell>
        </row>
        <row r="1065">
          <cell r="A1065">
            <v>1983</v>
          </cell>
          <cell r="B1065" t="str">
            <v>Truck Robinson</v>
          </cell>
          <cell r="D1065" t="str">
            <v>NYK</v>
          </cell>
          <cell r="F1065">
            <v>10.7</v>
          </cell>
          <cell r="H1065">
            <v>2430</v>
          </cell>
        </row>
        <row r="1066">
          <cell r="A1066">
            <v>1983</v>
          </cell>
          <cell r="B1066" t="str">
            <v>Ed Sherod</v>
          </cell>
          <cell r="D1066" t="str">
            <v>NYK</v>
          </cell>
          <cell r="F1066">
            <v>11.4</v>
          </cell>
          <cell r="H1066">
            <v>1625.6</v>
          </cell>
        </row>
        <row r="1067">
          <cell r="A1067">
            <v>1983</v>
          </cell>
          <cell r="B1067" t="str">
            <v>Sly Williams</v>
          </cell>
          <cell r="D1067" t="str">
            <v>NYK</v>
          </cell>
          <cell r="F1067">
            <v>18.2</v>
          </cell>
          <cell r="H1067">
            <v>1387.1999999999998</v>
          </cell>
        </row>
        <row r="1068">
          <cell r="A1068">
            <v>1983</v>
          </cell>
          <cell r="B1068" t="str">
            <v>Marvin Webster</v>
          </cell>
          <cell r="D1068" t="str">
            <v>NYK</v>
          </cell>
          <cell r="F1068">
            <v>14</v>
          </cell>
          <cell r="H1068">
            <v>1476</v>
          </cell>
        </row>
        <row r="1069">
          <cell r="A1069">
            <v>1983</v>
          </cell>
          <cell r="B1069" t="str">
            <v>Mike Davis</v>
          </cell>
          <cell r="D1069" t="str">
            <v>NYK</v>
          </cell>
          <cell r="F1069">
            <v>21.1</v>
          </cell>
          <cell r="H1069">
            <v>28</v>
          </cell>
        </row>
        <row r="1070">
          <cell r="A1070">
            <v>1983</v>
          </cell>
          <cell r="B1070" t="str">
            <v>Louis Orr</v>
          </cell>
          <cell r="D1070" t="str">
            <v>NYK</v>
          </cell>
          <cell r="F1070">
            <v>13.3</v>
          </cell>
          <cell r="H1070">
            <v>1664.6000000000001</v>
          </cell>
        </row>
        <row r="1071">
          <cell r="A1071">
            <v>1983</v>
          </cell>
          <cell r="B1071" t="str">
            <v>Mark McNamara</v>
          </cell>
          <cell r="D1071" t="str">
            <v>PHI</v>
          </cell>
          <cell r="F1071">
            <v>7.6</v>
          </cell>
          <cell r="H1071">
            <v>183.6</v>
          </cell>
        </row>
        <row r="1072">
          <cell r="A1072">
            <v>1983</v>
          </cell>
          <cell r="B1072" t="str">
            <v>Julius Erving</v>
          </cell>
          <cell r="D1072" t="str">
            <v>PHI</v>
          </cell>
          <cell r="F1072">
            <v>23.1</v>
          </cell>
          <cell r="H1072">
            <v>2419.2000000000003</v>
          </cell>
        </row>
        <row r="1073">
          <cell r="A1073">
            <v>1983</v>
          </cell>
          <cell r="B1073" t="str">
            <v>Earl Cureton</v>
          </cell>
          <cell r="D1073" t="str">
            <v>PHI</v>
          </cell>
          <cell r="F1073">
            <v>8.1</v>
          </cell>
          <cell r="H1073">
            <v>985.5</v>
          </cell>
        </row>
        <row r="1074">
          <cell r="A1074">
            <v>1983</v>
          </cell>
          <cell r="B1074" t="str">
            <v>Clint Richardson</v>
          </cell>
          <cell r="D1074" t="str">
            <v>PHI</v>
          </cell>
          <cell r="F1074">
            <v>11.4</v>
          </cell>
          <cell r="H1074">
            <v>1755.6000000000001</v>
          </cell>
        </row>
        <row r="1075">
          <cell r="A1075">
            <v>1983</v>
          </cell>
          <cell r="B1075" t="str">
            <v>Moses Malone</v>
          </cell>
          <cell r="D1075" t="str">
            <v>PHI</v>
          </cell>
          <cell r="F1075">
            <v>25.1</v>
          </cell>
          <cell r="H1075">
            <v>2925</v>
          </cell>
        </row>
        <row r="1076">
          <cell r="A1076">
            <v>1983</v>
          </cell>
          <cell r="B1076" t="str">
            <v>Marc Iavaroni</v>
          </cell>
          <cell r="D1076" t="str">
            <v>PHI</v>
          </cell>
          <cell r="F1076">
            <v>7.3</v>
          </cell>
          <cell r="H1076">
            <v>1616</v>
          </cell>
        </row>
        <row r="1077">
          <cell r="A1077">
            <v>1983</v>
          </cell>
          <cell r="B1077" t="str">
            <v>Maurice Cheeks</v>
          </cell>
          <cell r="D1077" t="str">
            <v>PHI</v>
          </cell>
          <cell r="F1077">
            <v>18.600000000000001</v>
          </cell>
          <cell r="H1077">
            <v>2464.7999999999997</v>
          </cell>
        </row>
        <row r="1078">
          <cell r="A1078">
            <v>1983</v>
          </cell>
          <cell r="B1078" t="str">
            <v>Andrew Toney</v>
          </cell>
          <cell r="D1078" t="str">
            <v>PHI</v>
          </cell>
          <cell r="F1078">
            <v>17.899999999999999</v>
          </cell>
          <cell r="H1078">
            <v>2470.5</v>
          </cell>
        </row>
        <row r="1079">
          <cell r="A1079">
            <v>1983</v>
          </cell>
          <cell r="B1079" t="str">
            <v>Bobby Jones</v>
          </cell>
          <cell r="D1079" t="str">
            <v>PHI</v>
          </cell>
          <cell r="F1079">
            <v>16.399999999999999</v>
          </cell>
          <cell r="H1079">
            <v>1746.4</v>
          </cell>
        </row>
        <row r="1080">
          <cell r="A1080">
            <v>1983</v>
          </cell>
          <cell r="B1080" t="str">
            <v>Franklin Edwards</v>
          </cell>
          <cell r="D1080" t="str">
            <v>PHI</v>
          </cell>
          <cell r="F1080">
            <v>14.2</v>
          </cell>
          <cell r="H1080">
            <v>1263.5999999999999</v>
          </cell>
        </row>
        <row r="1081">
          <cell r="A1081">
            <v>1983</v>
          </cell>
          <cell r="B1081" t="str">
            <v>Walter Davis</v>
          </cell>
          <cell r="D1081" t="str">
            <v>PHO</v>
          </cell>
          <cell r="F1081">
            <v>19.100000000000001</v>
          </cell>
          <cell r="H1081">
            <v>2488</v>
          </cell>
        </row>
        <row r="1082">
          <cell r="A1082">
            <v>1983</v>
          </cell>
          <cell r="B1082" t="str">
            <v>Alvan Adams</v>
          </cell>
          <cell r="D1082" t="str">
            <v>PHO</v>
          </cell>
          <cell r="F1082">
            <v>16.8</v>
          </cell>
          <cell r="H1082">
            <v>2448</v>
          </cell>
        </row>
        <row r="1083">
          <cell r="A1083">
            <v>1983</v>
          </cell>
          <cell r="B1083" t="str">
            <v>Joel Kramer</v>
          </cell>
          <cell r="D1083" t="str">
            <v>PHO</v>
          </cell>
          <cell r="F1083">
            <v>8.8000000000000007</v>
          </cell>
          <cell r="H1083">
            <v>459</v>
          </cell>
        </row>
        <row r="1084">
          <cell r="A1084">
            <v>1983</v>
          </cell>
          <cell r="B1084" t="str">
            <v>Alvin Scott</v>
          </cell>
          <cell r="D1084" t="str">
            <v>PHO</v>
          </cell>
          <cell r="F1084">
            <v>11.8</v>
          </cell>
          <cell r="H1084">
            <v>1142.0999999999999</v>
          </cell>
        </row>
        <row r="1085">
          <cell r="A1085">
            <v>1983</v>
          </cell>
          <cell r="B1085" t="str">
            <v>Maurice Lucas</v>
          </cell>
          <cell r="D1085" t="str">
            <v>PHO</v>
          </cell>
          <cell r="F1085">
            <v>16.100000000000001</v>
          </cell>
          <cell r="H1085">
            <v>2587.2000000000003</v>
          </cell>
        </row>
        <row r="1086">
          <cell r="A1086">
            <v>1983</v>
          </cell>
          <cell r="B1086" t="str">
            <v>Rory White</v>
          </cell>
          <cell r="D1086" t="str">
            <v>PHO</v>
          </cell>
          <cell r="F1086">
            <v>14.7</v>
          </cell>
          <cell r="H1086">
            <v>624</v>
          </cell>
        </row>
        <row r="1087">
          <cell r="A1087">
            <v>1983</v>
          </cell>
          <cell r="B1087" t="str">
            <v>Charles Pittman</v>
          </cell>
          <cell r="D1087" t="str">
            <v>PHO</v>
          </cell>
          <cell r="F1087">
            <v>6.8</v>
          </cell>
          <cell r="H1087">
            <v>170.79999999999998</v>
          </cell>
        </row>
        <row r="1088">
          <cell r="A1088">
            <v>1983</v>
          </cell>
          <cell r="B1088" t="str">
            <v>Dennis Johnson</v>
          </cell>
          <cell r="D1088" t="str">
            <v>PHO</v>
          </cell>
          <cell r="F1088">
            <v>14.8</v>
          </cell>
          <cell r="H1088">
            <v>2548.7000000000003</v>
          </cell>
        </row>
        <row r="1089">
          <cell r="A1089">
            <v>1983</v>
          </cell>
          <cell r="B1089" t="str">
            <v>David Thirdkill</v>
          </cell>
          <cell r="D1089" t="str">
            <v>PHO</v>
          </cell>
          <cell r="F1089">
            <v>7.5</v>
          </cell>
          <cell r="H1089">
            <v>519.4</v>
          </cell>
        </row>
        <row r="1090">
          <cell r="A1090">
            <v>1983</v>
          </cell>
          <cell r="B1090" t="str">
            <v>Larry Nance</v>
          </cell>
          <cell r="D1090" t="str">
            <v>PHO</v>
          </cell>
          <cell r="F1090">
            <v>18.7</v>
          </cell>
          <cell r="H1090">
            <v>2911</v>
          </cell>
        </row>
        <row r="1091">
          <cell r="A1091">
            <v>1983</v>
          </cell>
          <cell r="B1091" t="str">
            <v>Johnny High</v>
          </cell>
          <cell r="D1091" t="str">
            <v>PHO</v>
          </cell>
          <cell r="F1091">
            <v>8.6</v>
          </cell>
          <cell r="H1091">
            <v>1156.2</v>
          </cell>
        </row>
        <row r="1092">
          <cell r="A1092">
            <v>1983</v>
          </cell>
          <cell r="B1092" t="str">
            <v>Kyle Macy</v>
          </cell>
          <cell r="D1092" t="str">
            <v>PHO</v>
          </cell>
          <cell r="F1092">
            <v>16.100000000000001</v>
          </cell>
          <cell r="H1092">
            <v>1836.8</v>
          </cell>
        </row>
        <row r="1093">
          <cell r="A1093">
            <v>1983</v>
          </cell>
          <cell r="B1093" t="str">
            <v>Linton Townes</v>
          </cell>
          <cell r="D1093" t="str">
            <v>POR</v>
          </cell>
          <cell r="F1093">
            <v>11.9</v>
          </cell>
          <cell r="H1093">
            <v>517</v>
          </cell>
        </row>
        <row r="1094">
          <cell r="A1094">
            <v>1983</v>
          </cell>
          <cell r="B1094" t="str">
            <v>Fat Lever</v>
          </cell>
          <cell r="D1094" t="str">
            <v>POR</v>
          </cell>
          <cell r="F1094">
            <v>14.8</v>
          </cell>
          <cell r="H1094">
            <v>2016.8999999999999</v>
          </cell>
        </row>
        <row r="1095">
          <cell r="A1095">
            <v>1983</v>
          </cell>
          <cell r="B1095" t="str">
            <v>Calvin Natt</v>
          </cell>
          <cell r="D1095" t="str">
            <v>POR</v>
          </cell>
          <cell r="F1095">
            <v>19</v>
          </cell>
          <cell r="H1095">
            <v>2880</v>
          </cell>
        </row>
        <row r="1096">
          <cell r="A1096">
            <v>1983</v>
          </cell>
          <cell r="B1096" t="str">
            <v>Pete Verhoeven</v>
          </cell>
          <cell r="D1096" t="str">
            <v>POR</v>
          </cell>
          <cell r="F1096">
            <v>10.9</v>
          </cell>
          <cell r="H1096">
            <v>528</v>
          </cell>
        </row>
        <row r="1097">
          <cell r="A1097">
            <v>1983</v>
          </cell>
          <cell r="B1097" t="str">
            <v>Wayne Cooper</v>
          </cell>
          <cell r="D1097" t="str">
            <v>POR</v>
          </cell>
          <cell r="F1097">
            <v>12.4</v>
          </cell>
          <cell r="H1097">
            <v>2096</v>
          </cell>
        </row>
        <row r="1098">
          <cell r="A1098">
            <v>1983</v>
          </cell>
          <cell r="B1098" t="str">
            <v>Don Buse</v>
          </cell>
          <cell r="D1098" t="str">
            <v>POR</v>
          </cell>
          <cell r="F1098">
            <v>13.8</v>
          </cell>
          <cell r="H1098">
            <v>643.69999999999993</v>
          </cell>
        </row>
        <row r="1099">
          <cell r="A1099">
            <v>1983</v>
          </cell>
          <cell r="B1099" t="str">
            <v>Kenny Carr</v>
          </cell>
          <cell r="D1099" t="str">
            <v>POR</v>
          </cell>
          <cell r="F1099">
            <v>13.7</v>
          </cell>
          <cell r="H1099">
            <v>2328.7999999999997</v>
          </cell>
        </row>
        <row r="1100">
          <cell r="A1100">
            <v>1983</v>
          </cell>
          <cell r="B1100" t="str">
            <v>Jeff Lamp</v>
          </cell>
          <cell r="D1100" t="str">
            <v>POR</v>
          </cell>
          <cell r="F1100">
            <v>10</v>
          </cell>
          <cell r="H1100">
            <v>690.3</v>
          </cell>
        </row>
        <row r="1101">
          <cell r="A1101">
            <v>1983</v>
          </cell>
          <cell r="B1101" t="str">
            <v>Jeff Judkins</v>
          </cell>
          <cell r="D1101" t="str">
            <v>POR</v>
          </cell>
          <cell r="F1101">
            <v>10.9</v>
          </cell>
          <cell r="H1101">
            <v>309.39999999999998</v>
          </cell>
        </row>
        <row r="1102">
          <cell r="A1102">
            <v>1983</v>
          </cell>
          <cell r="B1102" t="str">
            <v>Mychal Thompson</v>
          </cell>
          <cell r="D1102" t="str">
            <v>POR</v>
          </cell>
          <cell r="F1102">
            <v>15.4</v>
          </cell>
          <cell r="H1102">
            <v>3016</v>
          </cell>
        </row>
        <row r="1103">
          <cell r="A1103">
            <v>1983</v>
          </cell>
          <cell r="B1103" t="str">
            <v>Jim Paxson</v>
          </cell>
          <cell r="D1103" t="str">
            <v>POR</v>
          </cell>
          <cell r="F1103">
            <v>20.100000000000001</v>
          </cell>
          <cell r="H1103">
            <v>2737.7999999999997</v>
          </cell>
        </row>
        <row r="1104">
          <cell r="A1104">
            <v>1983</v>
          </cell>
          <cell r="B1104" t="str">
            <v>Audie Norris</v>
          </cell>
          <cell r="D1104" t="str">
            <v>POR</v>
          </cell>
          <cell r="F1104">
            <v>5</v>
          </cell>
          <cell r="H1104">
            <v>312</v>
          </cell>
        </row>
        <row r="1105">
          <cell r="A1105">
            <v>1983</v>
          </cell>
          <cell r="B1105" t="str">
            <v>Darnell Valentine</v>
          </cell>
          <cell r="D1105" t="str">
            <v>POR</v>
          </cell>
          <cell r="F1105">
            <v>17.3</v>
          </cell>
          <cell r="H1105">
            <v>1297.2</v>
          </cell>
        </row>
        <row r="1106">
          <cell r="A1106">
            <v>1983</v>
          </cell>
          <cell r="B1106" t="str">
            <v>Mike Sanders</v>
          </cell>
          <cell r="D1106" t="str">
            <v>SAS</v>
          </cell>
          <cell r="F1106">
            <v>14.2</v>
          </cell>
          <cell r="H1106">
            <v>392.59999999999997</v>
          </cell>
        </row>
        <row r="1107">
          <cell r="A1107">
            <v>1983</v>
          </cell>
          <cell r="B1107" t="str">
            <v>Geoff Crompton</v>
          </cell>
          <cell r="D1107" t="str">
            <v>SAS</v>
          </cell>
          <cell r="F1107">
            <v>9.6999999999999993</v>
          </cell>
          <cell r="H1107">
            <v>148.4</v>
          </cell>
        </row>
        <row r="1108">
          <cell r="A1108">
            <v>1983</v>
          </cell>
          <cell r="B1108" t="str">
            <v>Mike Mitchell</v>
          </cell>
          <cell r="D1108" t="str">
            <v>SAS</v>
          </cell>
          <cell r="F1108">
            <v>16.899999999999999</v>
          </cell>
          <cell r="H1108">
            <v>2800</v>
          </cell>
        </row>
        <row r="1109">
          <cell r="A1109">
            <v>1983</v>
          </cell>
          <cell r="B1109" t="str">
            <v>Mike Dunleavy</v>
          </cell>
          <cell r="D1109" t="str">
            <v>SAS</v>
          </cell>
          <cell r="F1109">
            <v>14</v>
          </cell>
          <cell r="H1109">
            <v>1619.5</v>
          </cell>
        </row>
        <row r="1110">
          <cell r="A1110">
            <v>1983</v>
          </cell>
          <cell r="B1110" t="str">
            <v>Coby Dietrick</v>
          </cell>
          <cell r="D1110" t="str">
            <v>SAS</v>
          </cell>
          <cell r="F1110">
            <v>4.9000000000000004</v>
          </cell>
          <cell r="H1110">
            <v>34.4</v>
          </cell>
        </row>
        <row r="1111">
          <cell r="A1111">
            <v>1983</v>
          </cell>
          <cell r="B1111" t="str">
            <v>George Gervin</v>
          </cell>
          <cell r="D1111" t="str">
            <v>SAS</v>
          </cell>
          <cell r="F1111">
            <v>20.5</v>
          </cell>
          <cell r="H1111">
            <v>2831.3999999999996</v>
          </cell>
        </row>
        <row r="1112">
          <cell r="A1112">
            <v>1983</v>
          </cell>
          <cell r="B1112" t="str">
            <v>Oliver Robinson</v>
          </cell>
          <cell r="D1112" t="str">
            <v>SAS</v>
          </cell>
          <cell r="F1112">
            <v>14.1</v>
          </cell>
          <cell r="H1112">
            <v>147</v>
          </cell>
        </row>
        <row r="1113">
          <cell r="A1113">
            <v>1983</v>
          </cell>
          <cell r="B1113" t="str">
            <v>Ed Rains</v>
          </cell>
          <cell r="D1113" t="str">
            <v>SAS</v>
          </cell>
          <cell r="F1113">
            <v>8.1999999999999993</v>
          </cell>
          <cell r="H1113">
            <v>292.39999999999998</v>
          </cell>
        </row>
        <row r="1114">
          <cell r="A1114">
            <v>1983</v>
          </cell>
          <cell r="B1114" t="str">
            <v>Paul Griffin</v>
          </cell>
          <cell r="D1114" t="str">
            <v>SAS</v>
          </cell>
          <cell r="F1114">
            <v>8.9</v>
          </cell>
          <cell r="H1114">
            <v>954</v>
          </cell>
        </row>
        <row r="1115">
          <cell r="A1115">
            <v>1983</v>
          </cell>
          <cell r="B1115" t="str">
            <v>Johnny Moore</v>
          </cell>
          <cell r="D1115" t="str">
            <v>SAS</v>
          </cell>
          <cell r="F1115">
            <v>17.5</v>
          </cell>
          <cell r="H1115">
            <v>2548.7000000000003</v>
          </cell>
        </row>
        <row r="1116">
          <cell r="A1116">
            <v>1983</v>
          </cell>
          <cell r="B1116" t="str">
            <v>Artis Gilmore</v>
          </cell>
          <cell r="D1116" t="str">
            <v>SAS</v>
          </cell>
          <cell r="F1116">
            <v>21.2</v>
          </cell>
          <cell r="H1116">
            <v>2796.2000000000003</v>
          </cell>
        </row>
        <row r="1117">
          <cell r="A1117">
            <v>1983</v>
          </cell>
          <cell r="B1117" t="str">
            <v>Roger Phegley</v>
          </cell>
          <cell r="D1117" t="str">
            <v>SAS</v>
          </cell>
          <cell r="F1117">
            <v>13</v>
          </cell>
          <cell r="H1117">
            <v>601.4</v>
          </cell>
        </row>
        <row r="1118">
          <cell r="A1118">
            <v>1983</v>
          </cell>
          <cell r="B1118" t="str">
            <v>Gene Banks</v>
          </cell>
          <cell r="D1118" t="str">
            <v>SAS</v>
          </cell>
          <cell r="F1118">
            <v>16.7</v>
          </cell>
          <cell r="H1118">
            <v>2721.6</v>
          </cell>
        </row>
        <row r="1119">
          <cell r="A1119">
            <v>1983</v>
          </cell>
          <cell r="B1119" t="str">
            <v>Lowes Moore</v>
          </cell>
          <cell r="D1119" t="str">
            <v>SDC</v>
          </cell>
          <cell r="F1119">
            <v>8.8000000000000007</v>
          </cell>
          <cell r="H1119">
            <v>643.79999999999995</v>
          </cell>
        </row>
        <row r="1120">
          <cell r="A1120">
            <v>1983</v>
          </cell>
          <cell r="B1120" t="str">
            <v>Jim Brogan</v>
          </cell>
          <cell r="D1120" t="str">
            <v>SDC</v>
          </cell>
          <cell r="F1120">
            <v>13.4</v>
          </cell>
          <cell r="H1120">
            <v>464</v>
          </cell>
        </row>
        <row r="1121">
          <cell r="A1121">
            <v>1983</v>
          </cell>
          <cell r="B1121" t="str">
            <v>John Douglas</v>
          </cell>
          <cell r="D1121" t="str">
            <v>SDC</v>
          </cell>
          <cell r="F1121">
            <v>7.8</v>
          </cell>
          <cell r="H1121">
            <v>12</v>
          </cell>
        </row>
        <row r="1122">
          <cell r="A1122">
            <v>1983</v>
          </cell>
          <cell r="B1122" t="str">
            <v>Hutch Jones</v>
          </cell>
          <cell r="D1122" t="str">
            <v>SDC</v>
          </cell>
          <cell r="F1122">
            <v>13</v>
          </cell>
          <cell r="H1122">
            <v>84.600000000000009</v>
          </cell>
        </row>
        <row r="1123">
          <cell r="A1123">
            <v>1983</v>
          </cell>
          <cell r="B1123" t="str">
            <v>Jerome Whitehead</v>
          </cell>
          <cell r="D1123" t="str">
            <v>SDC</v>
          </cell>
          <cell r="F1123">
            <v>15.4</v>
          </cell>
          <cell r="H1123">
            <v>906.19999999999993</v>
          </cell>
        </row>
        <row r="1124">
          <cell r="A1124">
            <v>1983</v>
          </cell>
          <cell r="B1124" t="str">
            <v>Terry Cummings</v>
          </cell>
          <cell r="D1124" t="str">
            <v>SDC</v>
          </cell>
          <cell r="F1124">
            <v>22.8</v>
          </cell>
          <cell r="H1124">
            <v>2534</v>
          </cell>
        </row>
        <row r="1125">
          <cell r="A1125">
            <v>1983</v>
          </cell>
          <cell r="B1125" t="str">
            <v>Bill Walton</v>
          </cell>
          <cell r="D1125" t="str">
            <v>SDC</v>
          </cell>
          <cell r="F1125">
            <v>18</v>
          </cell>
          <cell r="H1125">
            <v>1098.8999999999999</v>
          </cell>
        </row>
        <row r="1126">
          <cell r="A1126">
            <v>1983</v>
          </cell>
          <cell r="B1126" t="str">
            <v>Michael Brooks</v>
          </cell>
          <cell r="D1126" t="str">
            <v>SDC</v>
          </cell>
          <cell r="F1126">
            <v>15.2</v>
          </cell>
          <cell r="H1126">
            <v>2460</v>
          </cell>
        </row>
        <row r="1127">
          <cell r="A1127">
            <v>1983</v>
          </cell>
          <cell r="B1127" t="str">
            <v>Tom Chambers</v>
          </cell>
          <cell r="D1127" t="str">
            <v>SDC</v>
          </cell>
          <cell r="F1127">
            <v>15.1</v>
          </cell>
          <cell r="H1127">
            <v>2662.3</v>
          </cell>
        </row>
        <row r="1128">
          <cell r="A1128">
            <v>1983</v>
          </cell>
          <cell r="B1128" t="str">
            <v>Richard Anderson</v>
          </cell>
          <cell r="D1128" t="str">
            <v>SDC</v>
          </cell>
          <cell r="F1128">
            <v>10.4</v>
          </cell>
          <cell r="H1128">
            <v>1271.4000000000001</v>
          </cell>
        </row>
        <row r="1129">
          <cell r="A1129">
            <v>1983</v>
          </cell>
          <cell r="B1129" t="str">
            <v>Craig Hodges</v>
          </cell>
          <cell r="D1129" t="str">
            <v>SDC</v>
          </cell>
          <cell r="F1129">
            <v>10.3</v>
          </cell>
          <cell r="H1129">
            <v>2021.6000000000001</v>
          </cell>
        </row>
        <row r="1130">
          <cell r="A1130">
            <v>1983</v>
          </cell>
          <cell r="B1130" t="str">
            <v>Swen Nater</v>
          </cell>
          <cell r="D1130" t="str">
            <v>SDC</v>
          </cell>
          <cell r="F1130">
            <v>6.6</v>
          </cell>
          <cell r="H1130">
            <v>51.1</v>
          </cell>
        </row>
        <row r="1131">
          <cell r="A1131">
            <v>1983</v>
          </cell>
          <cell r="B1131" t="str">
            <v>Lionel Hollins</v>
          </cell>
          <cell r="D1131" t="str">
            <v>SDC</v>
          </cell>
          <cell r="F1131">
            <v>12.8</v>
          </cell>
          <cell r="H1131">
            <v>1842.3999999999999</v>
          </cell>
        </row>
        <row r="1132">
          <cell r="A1132">
            <v>1983</v>
          </cell>
          <cell r="B1132" t="str">
            <v>Bob Gross</v>
          </cell>
          <cell r="D1132" t="str">
            <v>SDC</v>
          </cell>
          <cell r="F1132">
            <v>8.6999999999999993</v>
          </cell>
          <cell r="H1132">
            <v>372.6</v>
          </cell>
        </row>
        <row r="1133">
          <cell r="A1133">
            <v>1983</v>
          </cell>
          <cell r="B1133" t="str">
            <v>Al Wood</v>
          </cell>
          <cell r="D1133" t="str">
            <v>SDC</v>
          </cell>
          <cell r="F1133">
            <v>13</v>
          </cell>
          <cell r="H1133">
            <v>1824</v>
          </cell>
        </row>
        <row r="1134">
          <cell r="A1134">
            <v>1983</v>
          </cell>
          <cell r="B1134" t="str">
            <v>Phil Smith</v>
          </cell>
          <cell r="D1134" t="str">
            <v>SEA</v>
          </cell>
          <cell r="F1134">
            <v>11.7</v>
          </cell>
          <cell r="H1134">
            <v>1240.3</v>
          </cell>
        </row>
        <row r="1135">
          <cell r="A1135">
            <v>1983</v>
          </cell>
          <cell r="B1135" t="str">
            <v>Fred Brown</v>
          </cell>
          <cell r="D1135" t="str">
            <v>SEA</v>
          </cell>
          <cell r="F1135">
            <v>17.7</v>
          </cell>
          <cell r="H1135">
            <v>1432</v>
          </cell>
        </row>
        <row r="1136">
          <cell r="A1136">
            <v>1983</v>
          </cell>
          <cell r="B1136" t="str">
            <v>Gus Williams</v>
          </cell>
          <cell r="D1136" t="str">
            <v>SEA</v>
          </cell>
          <cell r="F1136">
            <v>20.5</v>
          </cell>
          <cell r="H1136">
            <v>2760</v>
          </cell>
        </row>
        <row r="1137">
          <cell r="A1137">
            <v>1983</v>
          </cell>
          <cell r="B1137" t="str">
            <v>David Thompson</v>
          </cell>
          <cell r="D1137" t="str">
            <v>SEA</v>
          </cell>
          <cell r="F1137">
            <v>16.100000000000001</v>
          </cell>
          <cell r="H1137">
            <v>2152.5</v>
          </cell>
        </row>
        <row r="1138">
          <cell r="A1138">
            <v>1983</v>
          </cell>
          <cell r="B1138" t="str">
            <v>Mark Radford</v>
          </cell>
          <cell r="D1138" t="str">
            <v>SEA</v>
          </cell>
          <cell r="F1138">
            <v>12.1</v>
          </cell>
          <cell r="H1138">
            <v>437.4</v>
          </cell>
        </row>
        <row r="1139">
          <cell r="A1139">
            <v>1983</v>
          </cell>
          <cell r="B1139" t="str">
            <v>Jack Sikma</v>
          </cell>
          <cell r="D1139" t="str">
            <v>SEA</v>
          </cell>
          <cell r="F1139">
            <v>19.600000000000001</v>
          </cell>
          <cell r="H1139">
            <v>2565</v>
          </cell>
        </row>
        <row r="1140">
          <cell r="A1140">
            <v>1983</v>
          </cell>
          <cell r="B1140" t="str">
            <v>John Greig</v>
          </cell>
          <cell r="D1140" t="str">
            <v>SEA</v>
          </cell>
          <cell r="F1140">
            <v>19.899999999999999</v>
          </cell>
          <cell r="H1140">
            <v>26.099999999999998</v>
          </cell>
        </row>
        <row r="1141">
          <cell r="A1141">
            <v>1983</v>
          </cell>
          <cell r="B1141" t="str">
            <v>Greg Kelser</v>
          </cell>
          <cell r="D1141" t="str">
            <v>SEA</v>
          </cell>
          <cell r="F1141">
            <v>14.7</v>
          </cell>
          <cell r="H1141">
            <v>1504</v>
          </cell>
        </row>
        <row r="1142">
          <cell r="A1142">
            <v>1983</v>
          </cell>
          <cell r="B1142" t="str">
            <v>Danny Vranes</v>
          </cell>
          <cell r="D1142" t="str">
            <v>SEA</v>
          </cell>
          <cell r="F1142">
            <v>10.6</v>
          </cell>
          <cell r="H1142">
            <v>2050</v>
          </cell>
        </row>
        <row r="1143">
          <cell r="A1143">
            <v>1983</v>
          </cell>
          <cell r="B1143" t="str">
            <v>James Donaldson</v>
          </cell>
          <cell r="D1143" t="str">
            <v>SEA</v>
          </cell>
          <cell r="F1143">
            <v>15.6</v>
          </cell>
          <cell r="H1143">
            <v>1787.6000000000001</v>
          </cell>
        </row>
        <row r="1144">
          <cell r="A1144">
            <v>1983</v>
          </cell>
          <cell r="B1144" t="str">
            <v>Lonnie Shelton</v>
          </cell>
          <cell r="D1144" t="str">
            <v>SEA</v>
          </cell>
          <cell r="F1144">
            <v>12.7</v>
          </cell>
          <cell r="H1144">
            <v>2574.7999999999997</v>
          </cell>
        </row>
        <row r="1145">
          <cell r="A1145">
            <v>1983</v>
          </cell>
          <cell r="B1145" t="str">
            <v>Steve Mix</v>
          </cell>
          <cell r="D1145" t="str">
            <v>TOT</v>
          </cell>
          <cell r="F1145">
            <v>15.1</v>
          </cell>
          <cell r="H1145">
            <v>806.2</v>
          </cell>
        </row>
        <row r="1146">
          <cell r="A1146">
            <v>1983</v>
          </cell>
          <cell r="B1146" t="str">
            <v>Billy Paultz</v>
          </cell>
          <cell r="D1146" t="str">
            <v>TOT</v>
          </cell>
          <cell r="F1146">
            <v>9.5</v>
          </cell>
          <cell r="H1146">
            <v>819.2</v>
          </cell>
        </row>
        <row r="1147">
          <cell r="A1147">
            <v>1983</v>
          </cell>
          <cell r="B1147" t="str">
            <v>Robert Smith</v>
          </cell>
          <cell r="D1147" t="str">
            <v>TOT</v>
          </cell>
          <cell r="F1147">
            <v>6.8</v>
          </cell>
          <cell r="H1147">
            <v>68.400000000000006</v>
          </cell>
        </row>
        <row r="1148">
          <cell r="A1148">
            <v>1983</v>
          </cell>
          <cell r="B1148" t="str">
            <v>Danny Schayes</v>
          </cell>
          <cell r="D1148" t="str">
            <v>TOT</v>
          </cell>
          <cell r="F1148">
            <v>12.1</v>
          </cell>
          <cell r="H1148">
            <v>2287.7999999999997</v>
          </cell>
        </row>
        <row r="1149">
          <cell r="A1149">
            <v>1983</v>
          </cell>
          <cell r="B1149" t="str">
            <v>Reggie Johnson</v>
          </cell>
          <cell r="D1149" t="str">
            <v>TOT</v>
          </cell>
          <cell r="F1149">
            <v>10.5</v>
          </cell>
          <cell r="H1149">
            <v>1540.5</v>
          </cell>
        </row>
        <row r="1150">
          <cell r="A1150">
            <v>1983</v>
          </cell>
          <cell r="B1150" t="str">
            <v>Jeff Cook</v>
          </cell>
          <cell r="D1150" t="str">
            <v>TOT</v>
          </cell>
          <cell r="F1150">
            <v>11.3</v>
          </cell>
          <cell r="H1150">
            <v>1335</v>
          </cell>
        </row>
        <row r="1151">
          <cell r="A1151">
            <v>1983</v>
          </cell>
          <cell r="B1151" t="str">
            <v>Steve Hawes</v>
          </cell>
          <cell r="D1151" t="str">
            <v>TOT</v>
          </cell>
          <cell r="F1151">
            <v>8.6</v>
          </cell>
          <cell r="H1151">
            <v>1416.8</v>
          </cell>
        </row>
        <row r="1152">
          <cell r="A1152">
            <v>1983</v>
          </cell>
          <cell r="B1152" t="str">
            <v>Rich Kelley</v>
          </cell>
          <cell r="D1152" t="str">
            <v>TOT</v>
          </cell>
          <cell r="F1152">
            <v>12.2</v>
          </cell>
          <cell r="H1152">
            <v>1344</v>
          </cell>
        </row>
        <row r="1153">
          <cell r="A1153">
            <v>1983</v>
          </cell>
          <cell r="B1153" t="str">
            <v>Randy Smith</v>
          </cell>
          <cell r="D1153" t="str">
            <v>TOT</v>
          </cell>
          <cell r="F1153">
            <v>14.5</v>
          </cell>
          <cell r="H1153">
            <v>1408</v>
          </cell>
        </row>
        <row r="1154">
          <cell r="A1154">
            <v>1983</v>
          </cell>
          <cell r="B1154" t="str">
            <v>Joe Cooper</v>
          </cell>
          <cell r="D1154" t="str">
            <v>TOT</v>
          </cell>
          <cell r="F1154">
            <v>10.4</v>
          </cell>
          <cell r="H1154">
            <v>334</v>
          </cell>
        </row>
        <row r="1155">
          <cell r="A1155">
            <v>1983</v>
          </cell>
          <cell r="B1155" t="str">
            <v>J.J. Anderson</v>
          </cell>
          <cell r="D1155" t="str">
            <v>TOT</v>
          </cell>
          <cell r="F1155">
            <v>13.7</v>
          </cell>
          <cell r="H1155">
            <v>1202.5</v>
          </cell>
        </row>
        <row r="1156">
          <cell r="A1156">
            <v>1983</v>
          </cell>
          <cell r="B1156" t="str">
            <v>World B.</v>
          </cell>
          <cell r="D1156" t="str">
            <v>TOT</v>
          </cell>
          <cell r="F1156">
            <v>18.399999999999999</v>
          </cell>
          <cell r="H1156">
            <v>2635.3</v>
          </cell>
        </row>
        <row r="1157">
          <cell r="A1157">
            <v>1983</v>
          </cell>
          <cell r="B1157" t="str">
            <v>Phil Ford</v>
          </cell>
          <cell r="D1157" t="str">
            <v>TOT</v>
          </cell>
          <cell r="F1157">
            <v>10.4</v>
          </cell>
          <cell r="H1157">
            <v>1609.3</v>
          </cell>
        </row>
        <row r="1158">
          <cell r="A1158">
            <v>1983</v>
          </cell>
          <cell r="B1158" t="str">
            <v>Larry Kenon</v>
          </cell>
          <cell r="D1158" t="str">
            <v>TOT</v>
          </cell>
          <cell r="F1158">
            <v>12.3</v>
          </cell>
          <cell r="H1158">
            <v>768</v>
          </cell>
        </row>
        <row r="1159">
          <cell r="A1159">
            <v>1983</v>
          </cell>
          <cell r="B1159" t="str">
            <v>Sam Pellom</v>
          </cell>
          <cell r="D1159" t="str">
            <v>TOT</v>
          </cell>
          <cell r="F1159">
            <v>6.7</v>
          </cell>
          <cell r="H1159">
            <v>28.799999999999997</v>
          </cell>
        </row>
        <row r="1160">
          <cell r="A1160">
            <v>1983</v>
          </cell>
          <cell r="B1160" t="str">
            <v>Edgar Jones</v>
          </cell>
          <cell r="D1160" t="str">
            <v>TOT</v>
          </cell>
          <cell r="F1160">
            <v>13.9</v>
          </cell>
          <cell r="H1160">
            <v>1655.5</v>
          </cell>
        </row>
        <row r="1161">
          <cell r="A1161">
            <v>1983</v>
          </cell>
          <cell r="B1161" t="str">
            <v>Darren Tillis</v>
          </cell>
          <cell r="D1161" t="str">
            <v>TOT</v>
          </cell>
          <cell r="F1161">
            <v>10.8</v>
          </cell>
          <cell r="H1161">
            <v>525.19999999999993</v>
          </cell>
        </row>
        <row r="1162">
          <cell r="A1162">
            <v>1983</v>
          </cell>
          <cell r="B1162" t="str">
            <v>Ray Tolbert</v>
          </cell>
          <cell r="D1162" t="str">
            <v>TOT</v>
          </cell>
          <cell r="F1162">
            <v>9.8000000000000007</v>
          </cell>
          <cell r="H1162">
            <v>1109.5999999999999</v>
          </cell>
        </row>
        <row r="1163">
          <cell r="A1163">
            <v>1983</v>
          </cell>
          <cell r="B1163" t="str">
            <v>Russ Schoene</v>
          </cell>
          <cell r="D1163" t="str">
            <v>TOT</v>
          </cell>
          <cell r="F1163">
            <v>10.9</v>
          </cell>
          <cell r="H1163">
            <v>1224.3</v>
          </cell>
        </row>
        <row r="1164">
          <cell r="A1164">
            <v>1983</v>
          </cell>
          <cell r="B1164" t="str">
            <v>Paul Mokeski</v>
          </cell>
          <cell r="D1164" t="str">
            <v>TOT</v>
          </cell>
          <cell r="F1164">
            <v>8.3000000000000007</v>
          </cell>
          <cell r="H1164">
            <v>1131.5</v>
          </cell>
        </row>
        <row r="1165">
          <cell r="A1165">
            <v>1983</v>
          </cell>
          <cell r="B1165" t="str">
            <v>Jim Johnstone</v>
          </cell>
          <cell r="D1165" t="str">
            <v>TOT</v>
          </cell>
          <cell r="F1165">
            <v>4.5</v>
          </cell>
          <cell r="H1165">
            <v>190.9</v>
          </cell>
        </row>
        <row r="1166">
          <cell r="A1166">
            <v>1983</v>
          </cell>
          <cell r="B1166" t="str">
            <v>Hank McDowell</v>
          </cell>
          <cell r="D1166" t="str">
            <v>TOT</v>
          </cell>
          <cell r="F1166">
            <v>10</v>
          </cell>
          <cell r="H1166">
            <v>504</v>
          </cell>
        </row>
        <row r="1167">
          <cell r="A1167">
            <v>1983</v>
          </cell>
          <cell r="B1167" t="str">
            <v>Scott Hastings</v>
          </cell>
          <cell r="D1167" t="str">
            <v>TOT</v>
          </cell>
          <cell r="F1167">
            <v>6.4</v>
          </cell>
          <cell r="H1167">
            <v>139.5</v>
          </cell>
        </row>
        <row r="1168">
          <cell r="A1168">
            <v>1983</v>
          </cell>
          <cell r="B1168" t="str">
            <v>Clemon Johnson</v>
          </cell>
          <cell r="D1168" t="str">
            <v>TOT</v>
          </cell>
          <cell r="F1168">
            <v>15.3</v>
          </cell>
          <cell r="H1168">
            <v>1917.3000000000002</v>
          </cell>
        </row>
        <row r="1169">
          <cell r="A1169">
            <v>1983</v>
          </cell>
          <cell r="B1169" t="str">
            <v>Micheal Ray</v>
          </cell>
          <cell r="D1169" t="str">
            <v>TOT</v>
          </cell>
          <cell r="F1169">
            <v>13.9</v>
          </cell>
          <cell r="H1169">
            <v>2073.6</v>
          </cell>
        </row>
        <row r="1170">
          <cell r="A1170">
            <v>1983</v>
          </cell>
          <cell r="B1170" t="str">
            <v>Dwight Jones</v>
          </cell>
          <cell r="D1170" t="str">
            <v>TOT</v>
          </cell>
          <cell r="F1170">
            <v>9.1999999999999993</v>
          </cell>
          <cell r="H1170">
            <v>1166.4000000000001</v>
          </cell>
        </row>
        <row r="1171">
          <cell r="A1171">
            <v>1983</v>
          </cell>
          <cell r="B1171" t="str">
            <v>Sleepy Floyd</v>
          </cell>
          <cell r="D1171" t="str">
            <v>TOT</v>
          </cell>
          <cell r="F1171">
            <v>13.8</v>
          </cell>
          <cell r="H1171">
            <v>1246.3999999999999</v>
          </cell>
        </row>
        <row r="1172">
          <cell r="A1172">
            <v>1983</v>
          </cell>
          <cell r="B1172" t="str">
            <v>Bill Willoughby</v>
          </cell>
          <cell r="D1172" t="str">
            <v>TOT</v>
          </cell>
          <cell r="F1172">
            <v>8.8000000000000007</v>
          </cell>
          <cell r="H1172">
            <v>1147</v>
          </cell>
        </row>
        <row r="1173">
          <cell r="A1173">
            <v>1983</v>
          </cell>
          <cell r="B1173" t="str">
            <v>Billy Ray</v>
          </cell>
          <cell r="D1173" t="str">
            <v>TOT</v>
          </cell>
          <cell r="F1173">
            <v>8.4</v>
          </cell>
          <cell r="H1173">
            <v>304</v>
          </cell>
        </row>
        <row r="1174">
          <cell r="A1174">
            <v>1983</v>
          </cell>
          <cell r="B1174" t="str">
            <v>James Bailey</v>
          </cell>
          <cell r="D1174" t="str">
            <v>TOT</v>
          </cell>
          <cell r="F1174">
            <v>15.6</v>
          </cell>
          <cell r="H1174">
            <v>1762.5</v>
          </cell>
        </row>
        <row r="1175">
          <cell r="A1175">
            <v>1983</v>
          </cell>
          <cell r="B1175" t="str">
            <v>Mickey Johnson</v>
          </cell>
          <cell r="D1175" t="str">
            <v>TOT</v>
          </cell>
          <cell r="F1175">
            <v>15.8</v>
          </cell>
          <cell r="H1175">
            <v>2051.4</v>
          </cell>
        </row>
        <row r="1176">
          <cell r="A1176">
            <v>1983</v>
          </cell>
          <cell r="B1176" t="str">
            <v>Rickey Brown</v>
          </cell>
          <cell r="D1176" t="str">
            <v>TOT</v>
          </cell>
          <cell r="F1176">
            <v>10.1</v>
          </cell>
          <cell r="H1176">
            <v>1048.8</v>
          </cell>
        </row>
        <row r="1177">
          <cell r="A1177">
            <v>1983</v>
          </cell>
          <cell r="B1177" t="str">
            <v>Rory Sparrow</v>
          </cell>
          <cell r="D1177" t="str">
            <v>TOT</v>
          </cell>
          <cell r="F1177">
            <v>13.2</v>
          </cell>
          <cell r="H1177">
            <v>2430</v>
          </cell>
        </row>
        <row r="1178">
          <cell r="A1178">
            <v>1983</v>
          </cell>
          <cell r="B1178" t="str">
            <v>Scott Wedman</v>
          </cell>
          <cell r="D1178" t="str">
            <v>TOT</v>
          </cell>
          <cell r="F1178">
            <v>12.7</v>
          </cell>
          <cell r="H1178">
            <v>1792.5</v>
          </cell>
        </row>
        <row r="1179">
          <cell r="A1179">
            <v>1983</v>
          </cell>
          <cell r="B1179" t="str">
            <v>James Edwards</v>
          </cell>
          <cell r="D1179" t="str">
            <v>TOT</v>
          </cell>
          <cell r="F1179">
            <v>14.5</v>
          </cell>
          <cell r="H1179">
            <v>666.5</v>
          </cell>
        </row>
        <row r="1180">
          <cell r="A1180">
            <v>1983</v>
          </cell>
          <cell r="B1180" t="str">
            <v>Ron Brewer</v>
          </cell>
          <cell r="D1180" t="str">
            <v>TOT</v>
          </cell>
          <cell r="F1180">
            <v>11.5</v>
          </cell>
          <cell r="H1180">
            <v>1961</v>
          </cell>
        </row>
        <row r="1181">
          <cell r="A1181">
            <v>1983</v>
          </cell>
          <cell r="B1181" t="str">
            <v>Rickey Williams</v>
          </cell>
          <cell r="D1181" t="str">
            <v>UTA</v>
          </cell>
          <cell r="F1181">
            <v>9.6</v>
          </cell>
          <cell r="H1181">
            <v>347.6</v>
          </cell>
        </row>
        <row r="1182">
          <cell r="A1182">
            <v>1983</v>
          </cell>
          <cell r="B1182" t="str">
            <v>Ben Poquette</v>
          </cell>
          <cell r="D1182" t="str">
            <v>UTA</v>
          </cell>
          <cell r="F1182">
            <v>13.4</v>
          </cell>
          <cell r="H1182">
            <v>2332.5</v>
          </cell>
        </row>
        <row r="1183">
          <cell r="A1183">
            <v>1983</v>
          </cell>
          <cell r="B1183" t="str">
            <v>Rickey Green</v>
          </cell>
          <cell r="D1183" t="str">
            <v>UTA</v>
          </cell>
          <cell r="F1183">
            <v>17.2</v>
          </cell>
          <cell r="H1183">
            <v>2784.6000000000004</v>
          </cell>
        </row>
        <row r="1184">
          <cell r="A1184">
            <v>1983</v>
          </cell>
          <cell r="B1184" t="str">
            <v>John Drew</v>
          </cell>
          <cell r="D1184" t="str">
            <v>UTA</v>
          </cell>
          <cell r="F1184">
            <v>19.600000000000001</v>
          </cell>
          <cell r="H1184">
            <v>1205.5999999999999</v>
          </cell>
        </row>
        <row r="1185">
          <cell r="A1185">
            <v>1983</v>
          </cell>
          <cell r="B1185" t="str">
            <v>Kenny Natt</v>
          </cell>
          <cell r="D1185" t="str">
            <v>UTA</v>
          </cell>
          <cell r="F1185">
            <v>9.1</v>
          </cell>
          <cell r="H1185">
            <v>209</v>
          </cell>
        </row>
        <row r="1186">
          <cell r="A1186">
            <v>1983</v>
          </cell>
          <cell r="B1186" t="str">
            <v>Jerry Eaves</v>
          </cell>
          <cell r="D1186" t="str">
            <v>UTA</v>
          </cell>
          <cell r="F1186">
            <v>13</v>
          </cell>
          <cell r="H1186">
            <v>1590.8</v>
          </cell>
        </row>
        <row r="1187">
          <cell r="A1187">
            <v>1983</v>
          </cell>
          <cell r="B1187" t="str">
            <v>Darrell Griffith</v>
          </cell>
          <cell r="D1187" t="str">
            <v>UTA</v>
          </cell>
          <cell r="F1187">
            <v>15.8</v>
          </cell>
          <cell r="H1187">
            <v>2787.4</v>
          </cell>
        </row>
        <row r="1188">
          <cell r="A1188">
            <v>1983</v>
          </cell>
          <cell r="B1188" t="str">
            <v>Jeff Wilkins</v>
          </cell>
          <cell r="D1188" t="str">
            <v>UTA</v>
          </cell>
          <cell r="F1188">
            <v>11.6</v>
          </cell>
          <cell r="H1188">
            <v>2308.5</v>
          </cell>
        </row>
        <row r="1189">
          <cell r="A1189">
            <v>1983</v>
          </cell>
          <cell r="B1189" t="str">
            <v>Freeman Williams</v>
          </cell>
          <cell r="D1189" t="str">
            <v>UTA</v>
          </cell>
          <cell r="F1189">
            <v>5.9</v>
          </cell>
          <cell r="H1189">
            <v>210.6</v>
          </cell>
        </row>
        <row r="1190">
          <cell r="A1190">
            <v>1983</v>
          </cell>
          <cell r="B1190" t="str">
            <v>Mark Eaton</v>
          </cell>
          <cell r="D1190" t="str">
            <v>UTA</v>
          </cell>
          <cell r="F1190">
            <v>11</v>
          </cell>
          <cell r="H1190">
            <v>1530.8999999999999</v>
          </cell>
        </row>
        <row r="1191">
          <cell r="A1191">
            <v>1983</v>
          </cell>
          <cell r="B1191" t="str">
            <v>Adrian Dantley</v>
          </cell>
          <cell r="D1191" t="str">
            <v>UTA</v>
          </cell>
          <cell r="F1191">
            <v>24.4</v>
          </cell>
          <cell r="H1191">
            <v>886.59999999999991</v>
          </cell>
        </row>
        <row r="1192">
          <cell r="A1192">
            <v>1983</v>
          </cell>
          <cell r="B1192" t="str">
            <v>Spencer Haywood</v>
          </cell>
          <cell r="D1192" t="str">
            <v>WSB</v>
          </cell>
          <cell r="F1192">
            <v>10</v>
          </cell>
          <cell r="H1192">
            <v>775.19999999999993</v>
          </cell>
        </row>
        <row r="1193">
          <cell r="A1193">
            <v>1983</v>
          </cell>
          <cell r="B1193" t="str">
            <v>Bryan Warrick</v>
          </cell>
          <cell r="D1193" t="str">
            <v>WSB</v>
          </cell>
          <cell r="F1193">
            <v>6.5</v>
          </cell>
          <cell r="H1193">
            <v>726.69999999999993</v>
          </cell>
        </row>
        <row r="1194">
          <cell r="A1194">
            <v>1983</v>
          </cell>
          <cell r="B1194" t="str">
            <v>Jeff Ruland</v>
          </cell>
          <cell r="D1194" t="str">
            <v>WSB</v>
          </cell>
          <cell r="F1194">
            <v>19.399999999999999</v>
          </cell>
          <cell r="H1194">
            <v>2859.8</v>
          </cell>
        </row>
        <row r="1195">
          <cell r="A1195">
            <v>1983</v>
          </cell>
          <cell r="B1195" t="str">
            <v>Kevin Grevey</v>
          </cell>
          <cell r="D1195" t="str">
            <v>WSB</v>
          </cell>
          <cell r="F1195">
            <v>9.5</v>
          </cell>
          <cell r="H1195">
            <v>754.4</v>
          </cell>
        </row>
        <row r="1196">
          <cell r="A1196">
            <v>1983</v>
          </cell>
          <cell r="B1196" t="str">
            <v>John Lucas</v>
          </cell>
          <cell r="D1196" t="str">
            <v>WSB</v>
          </cell>
          <cell r="F1196">
            <v>14.4</v>
          </cell>
          <cell r="H1196">
            <v>385</v>
          </cell>
        </row>
        <row r="1197">
          <cell r="A1197">
            <v>1983</v>
          </cell>
          <cell r="B1197" t="str">
            <v>Charles Davis</v>
          </cell>
          <cell r="D1197" t="str">
            <v>WSB</v>
          </cell>
          <cell r="F1197">
            <v>13.1</v>
          </cell>
          <cell r="H1197">
            <v>1161.8</v>
          </cell>
        </row>
        <row r="1198">
          <cell r="A1198">
            <v>1983</v>
          </cell>
          <cell r="B1198" t="str">
            <v>Kevin Porter</v>
          </cell>
          <cell r="D1198" t="str">
            <v>WSB</v>
          </cell>
          <cell r="F1198">
            <v>8.4</v>
          </cell>
          <cell r="H1198">
            <v>210.10000000000002</v>
          </cell>
        </row>
        <row r="1199">
          <cell r="A1199">
            <v>1983</v>
          </cell>
          <cell r="B1199" t="str">
            <v>Don Collins</v>
          </cell>
          <cell r="D1199" t="str">
            <v>WSB</v>
          </cell>
          <cell r="F1199">
            <v>15.5</v>
          </cell>
          <cell r="H1199">
            <v>1573</v>
          </cell>
        </row>
        <row r="1200">
          <cell r="A1200">
            <v>1983</v>
          </cell>
          <cell r="B1200" t="str">
            <v>Frank Johnson</v>
          </cell>
          <cell r="D1200" t="str">
            <v>WSB</v>
          </cell>
          <cell r="F1200">
            <v>12.9</v>
          </cell>
          <cell r="H1200">
            <v>2325.6000000000004</v>
          </cell>
        </row>
        <row r="1201">
          <cell r="A1201">
            <v>1983</v>
          </cell>
          <cell r="B1201" t="str">
            <v>Greg Ballard</v>
          </cell>
          <cell r="D1201" t="str">
            <v>WSB</v>
          </cell>
          <cell r="F1201">
            <v>16.8</v>
          </cell>
          <cell r="H1201">
            <v>2839.2</v>
          </cell>
        </row>
        <row r="1202">
          <cell r="A1202">
            <v>1983</v>
          </cell>
          <cell r="B1202" t="str">
            <v>Steve Lingenfelter</v>
          </cell>
          <cell r="D1202" t="str">
            <v>WSB</v>
          </cell>
          <cell r="F1202">
            <v>3.2</v>
          </cell>
          <cell r="H1202">
            <v>53.199999999999996</v>
          </cell>
        </row>
        <row r="1203">
          <cell r="A1203">
            <v>1983</v>
          </cell>
          <cell r="B1203" t="str">
            <v>Chubby Cox</v>
          </cell>
          <cell r="D1203" t="str">
            <v>WSB</v>
          </cell>
          <cell r="F1203">
            <v>1.6</v>
          </cell>
          <cell r="H1203">
            <v>77.7</v>
          </cell>
        </row>
        <row r="1204">
          <cell r="A1204">
            <v>1983</v>
          </cell>
          <cell r="B1204" t="str">
            <v>Rick Mahorn</v>
          </cell>
          <cell r="D1204" t="str">
            <v>WSB</v>
          </cell>
          <cell r="F1204">
            <v>11.6</v>
          </cell>
          <cell r="H1204">
            <v>3025.7999999999997</v>
          </cell>
        </row>
        <row r="1205">
          <cell r="A1205">
            <v>1983</v>
          </cell>
          <cell r="B1205" t="str">
            <v>Dave Batton</v>
          </cell>
          <cell r="D1205" t="str">
            <v>WSB</v>
          </cell>
          <cell r="F1205">
            <v>10.4</v>
          </cell>
          <cell r="H1205">
            <v>556.20000000000005</v>
          </cell>
        </row>
        <row r="1206">
          <cell r="A1206">
            <v>1983</v>
          </cell>
          <cell r="B1206" t="str">
            <v>Carlos Terry</v>
          </cell>
          <cell r="D1206" t="str">
            <v>WSB</v>
          </cell>
          <cell r="F1206">
            <v>7.9</v>
          </cell>
          <cell r="H1206">
            <v>511.50000000000006</v>
          </cell>
        </row>
        <row r="1207">
          <cell r="A1207">
            <v>1983</v>
          </cell>
          <cell r="B1207" t="str">
            <v>Ricky Sobers</v>
          </cell>
          <cell r="D1207" t="str">
            <v>WSB</v>
          </cell>
          <cell r="F1207">
            <v>12.8</v>
          </cell>
          <cell r="H1207">
            <v>1439.1000000000001</v>
          </cell>
        </row>
        <row r="1208">
          <cell r="A1208">
            <v>1983</v>
          </cell>
          <cell r="B1208" t="str">
            <v>Joe Kopicki</v>
          </cell>
          <cell r="D1208" t="str">
            <v>WSB</v>
          </cell>
          <cell r="F1208">
            <v>15.1</v>
          </cell>
          <cell r="H1208">
            <v>200.60000000000002</v>
          </cell>
        </row>
        <row r="1209">
          <cell r="A1209">
            <v>1984</v>
          </cell>
          <cell r="B1209" t="str">
            <v>Dominique Wilkins</v>
          </cell>
          <cell r="D1209" t="str">
            <v>ATL</v>
          </cell>
          <cell r="F1209">
            <v>19.2</v>
          </cell>
          <cell r="H1209">
            <v>2964.6</v>
          </cell>
        </row>
        <row r="1210">
          <cell r="A1210">
            <v>1984</v>
          </cell>
          <cell r="B1210" t="str">
            <v>Mike Glenn</v>
          </cell>
          <cell r="D1210" t="str">
            <v>ATL</v>
          </cell>
          <cell r="F1210">
            <v>15.5</v>
          </cell>
          <cell r="H1210">
            <v>1506.6000000000001</v>
          </cell>
        </row>
        <row r="1211">
          <cell r="A1211">
            <v>1984</v>
          </cell>
          <cell r="B1211" t="str">
            <v>Dan Roundfield</v>
          </cell>
          <cell r="D1211" t="str">
            <v>ATL</v>
          </cell>
          <cell r="F1211">
            <v>18.899999999999999</v>
          </cell>
          <cell r="H1211">
            <v>2613.3999999999996</v>
          </cell>
        </row>
        <row r="1212">
          <cell r="A1212">
            <v>1984</v>
          </cell>
          <cell r="B1212" t="str">
            <v>Doc Rivers</v>
          </cell>
          <cell r="D1212" t="str">
            <v>ATL</v>
          </cell>
          <cell r="F1212">
            <v>14.9</v>
          </cell>
          <cell r="H1212">
            <v>1935.8999999999999</v>
          </cell>
        </row>
        <row r="1213">
          <cell r="A1213">
            <v>1984</v>
          </cell>
          <cell r="B1213" t="str">
            <v>Scott Hastings</v>
          </cell>
          <cell r="D1213" t="str">
            <v>ATL</v>
          </cell>
          <cell r="F1213">
            <v>10.3</v>
          </cell>
          <cell r="H1213">
            <v>1135.5999999999999</v>
          </cell>
        </row>
        <row r="1214">
          <cell r="A1214">
            <v>1984</v>
          </cell>
          <cell r="B1214" t="str">
            <v>John Pinone</v>
          </cell>
          <cell r="D1214" t="str">
            <v>ATL</v>
          </cell>
          <cell r="F1214">
            <v>7.8</v>
          </cell>
          <cell r="H1214">
            <v>65.100000000000009</v>
          </cell>
        </row>
        <row r="1215">
          <cell r="A1215">
            <v>1984</v>
          </cell>
          <cell r="B1215" t="str">
            <v>Mark Landsberger</v>
          </cell>
          <cell r="D1215" t="str">
            <v>ATL</v>
          </cell>
          <cell r="F1215">
            <v>8.1</v>
          </cell>
          <cell r="H1215">
            <v>336</v>
          </cell>
        </row>
        <row r="1216">
          <cell r="A1216">
            <v>1984</v>
          </cell>
          <cell r="B1216" t="str">
            <v>Billy Paultz</v>
          </cell>
          <cell r="D1216" t="str">
            <v>ATL</v>
          </cell>
          <cell r="F1216">
            <v>6.6</v>
          </cell>
          <cell r="H1216">
            <v>488</v>
          </cell>
        </row>
        <row r="1217">
          <cell r="A1217">
            <v>1984</v>
          </cell>
          <cell r="B1217" t="str">
            <v>Eddie Johnson</v>
          </cell>
          <cell r="D1217" t="str">
            <v>ATL</v>
          </cell>
          <cell r="F1217">
            <v>14.2</v>
          </cell>
          <cell r="H1217">
            <v>1896.1000000000001</v>
          </cell>
        </row>
        <row r="1218">
          <cell r="A1218">
            <v>1984</v>
          </cell>
          <cell r="B1218" t="str">
            <v>Randy Wittman</v>
          </cell>
          <cell r="D1218" t="str">
            <v>ATL</v>
          </cell>
          <cell r="F1218">
            <v>9.3000000000000007</v>
          </cell>
          <cell r="H1218">
            <v>1068.5999999999999</v>
          </cell>
        </row>
        <row r="1219">
          <cell r="A1219">
            <v>1984</v>
          </cell>
          <cell r="B1219" t="str">
            <v>Johnny Davis</v>
          </cell>
          <cell r="D1219" t="str">
            <v>ATL</v>
          </cell>
          <cell r="F1219">
            <v>14.3</v>
          </cell>
          <cell r="H1219">
            <v>2077.5</v>
          </cell>
        </row>
        <row r="1220">
          <cell r="A1220">
            <v>1984</v>
          </cell>
          <cell r="B1220" t="str">
            <v>Sly Williams</v>
          </cell>
          <cell r="D1220" t="str">
            <v>ATL</v>
          </cell>
          <cell r="F1220">
            <v>9.3000000000000007</v>
          </cell>
          <cell r="H1220">
            <v>257.40000000000003</v>
          </cell>
        </row>
        <row r="1221">
          <cell r="A1221">
            <v>1984</v>
          </cell>
          <cell r="B1221" t="str">
            <v>Tree Rollins</v>
          </cell>
          <cell r="D1221" t="str">
            <v>ATL</v>
          </cell>
          <cell r="F1221">
            <v>14.2</v>
          </cell>
          <cell r="H1221">
            <v>2348.5</v>
          </cell>
        </row>
        <row r="1222">
          <cell r="A1222">
            <v>1984</v>
          </cell>
          <cell r="B1222" t="str">
            <v>Rickey Brown</v>
          </cell>
          <cell r="D1222" t="str">
            <v>ATL</v>
          </cell>
          <cell r="F1222">
            <v>9</v>
          </cell>
          <cell r="H1222">
            <v>782</v>
          </cell>
        </row>
        <row r="1223">
          <cell r="A1223">
            <v>1984</v>
          </cell>
          <cell r="B1223" t="str">
            <v>Armond Hill</v>
          </cell>
          <cell r="D1223" t="str">
            <v>ATL</v>
          </cell>
          <cell r="F1223">
            <v>6.5</v>
          </cell>
          <cell r="H1223">
            <v>181.5</v>
          </cell>
        </row>
        <row r="1224">
          <cell r="A1224">
            <v>1984</v>
          </cell>
          <cell r="B1224" t="str">
            <v>Danny Ainge</v>
          </cell>
          <cell r="D1224" t="str">
            <v>BOS</v>
          </cell>
          <cell r="F1224">
            <v>10.4</v>
          </cell>
          <cell r="H1224">
            <v>1157.3</v>
          </cell>
        </row>
        <row r="1225">
          <cell r="A1225">
            <v>1984</v>
          </cell>
          <cell r="B1225" t="str">
            <v>Carlos Clark</v>
          </cell>
          <cell r="D1225" t="str">
            <v>BOS</v>
          </cell>
          <cell r="F1225">
            <v>12.1</v>
          </cell>
          <cell r="H1225">
            <v>127.1</v>
          </cell>
        </row>
        <row r="1226">
          <cell r="A1226">
            <v>1984</v>
          </cell>
          <cell r="B1226" t="str">
            <v>Kevin McHale</v>
          </cell>
          <cell r="D1226" t="str">
            <v>BOS</v>
          </cell>
          <cell r="F1226">
            <v>20</v>
          </cell>
          <cell r="H1226">
            <v>2574.7999999999997</v>
          </cell>
        </row>
        <row r="1227">
          <cell r="A1227">
            <v>1984</v>
          </cell>
          <cell r="B1227" t="str">
            <v>Quinn Buckner</v>
          </cell>
          <cell r="D1227" t="str">
            <v>BOS</v>
          </cell>
          <cell r="F1227">
            <v>9.4</v>
          </cell>
          <cell r="H1227">
            <v>1248.2</v>
          </cell>
        </row>
        <row r="1228">
          <cell r="A1228">
            <v>1984</v>
          </cell>
          <cell r="B1228" t="str">
            <v>Robert Parish</v>
          </cell>
          <cell r="D1228" t="str">
            <v>BOS</v>
          </cell>
          <cell r="F1228">
            <v>19.2</v>
          </cell>
          <cell r="H1228">
            <v>2864</v>
          </cell>
        </row>
        <row r="1229">
          <cell r="A1229">
            <v>1984</v>
          </cell>
          <cell r="B1229" t="str">
            <v>Cedric Maxwell</v>
          </cell>
          <cell r="D1229" t="str">
            <v>BOS</v>
          </cell>
          <cell r="F1229">
            <v>13.5</v>
          </cell>
          <cell r="H1229">
            <v>2504</v>
          </cell>
        </row>
        <row r="1230">
          <cell r="A1230">
            <v>1984</v>
          </cell>
          <cell r="B1230" t="str">
            <v>Gerald Henderson</v>
          </cell>
          <cell r="D1230" t="str">
            <v>BOS</v>
          </cell>
          <cell r="F1230">
            <v>14.7</v>
          </cell>
          <cell r="H1230">
            <v>2090.4</v>
          </cell>
        </row>
        <row r="1231">
          <cell r="A1231">
            <v>1984</v>
          </cell>
          <cell r="B1231" t="str">
            <v>Greg Kite</v>
          </cell>
          <cell r="D1231" t="str">
            <v>BOS</v>
          </cell>
          <cell r="F1231">
            <v>6.8</v>
          </cell>
          <cell r="H1231">
            <v>196</v>
          </cell>
        </row>
        <row r="1232">
          <cell r="A1232">
            <v>1984</v>
          </cell>
          <cell r="B1232" t="str">
            <v>Dennis Johnson</v>
          </cell>
          <cell r="D1232" t="str">
            <v>BOS</v>
          </cell>
          <cell r="F1232">
            <v>12.8</v>
          </cell>
          <cell r="H1232">
            <v>2664</v>
          </cell>
        </row>
        <row r="1233">
          <cell r="A1233">
            <v>1984</v>
          </cell>
          <cell r="B1233" t="str">
            <v>Scott Wedman</v>
          </cell>
          <cell r="D1233" t="str">
            <v>BOS</v>
          </cell>
          <cell r="F1233">
            <v>9.9</v>
          </cell>
          <cell r="H1233">
            <v>918</v>
          </cell>
        </row>
        <row r="1234">
          <cell r="A1234">
            <v>1984</v>
          </cell>
          <cell r="B1234" t="str">
            <v>M.L. Carr</v>
          </cell>
          <cell r="D1234" t="str">
            <v>BOS</v>
          </cell>
          <cell r="F1234">
            <v>7.8</v>
          </cell>
          <cell r="H1234">
            <v>588</v>
          </cell>
        </row>
        <row r="1235">
          <cell r="A1235">
            <v>1984</v>
          </cell>
          <cell r="B1235" t="str">
            <v>Larry Bird</v>
          </cell>
          <cell r="D1235" t="str">
            <v>BOS</v>
          </cell>
          <cell r="F1235">
            <v>24.2</v>
          </cell>
          <cell r="H1235">
            <v>3025.7</v>
          </cell>
        </row>
        <row r="1236">
          <cell r="A1236">
            <v>1984</v>
          </cell>
          <cell r="B1236" t="str">
            <v>Ronnie Lester</v>
          </cell>
          <cell r="D1236" t="str">
            <v>CHI</v>
          </cell>
          <cell r="F1236">
            <v>12.5</v>
          </cell>
          <cell r="H1236">
            <v>688</v>
          </cell>
        </row>
        <row r="1237">
          <cell r="A1237">
            <v>1984</v>
          </cell>
          <cell r="B1237" t="str">
            <v>Orlando Woolridge</v>
          </cell>
          <cell r="D1237" t="str">
            <v>CHI</v>
          </cell>
          <cell r="F1237">
            <v>15.9</v>
          </cell>
          <cell r="H1237">
            <v>2542.5</v>
          </cell>
        </row>
        <row r="1238">
          <cell r="A1238">
            <v>1984</v>
          </cell>
          <cell r="B1238" t="str">
            <v>Mitchell Wiggins</v>
          </cell>
          <cell r="D1238" t="str">
            <v>CHI</v>
          </cell>
          <cell r="F1238">
            <v>13.7</v>
          </cell>
          <cell r="H1238">
            <v>2123.7999999999997</v>
          </cell>
        </row>
        <row r="1239">
          <cell r="A1239">
            <v>1984</v>
          </cell>
          <cell r="B1239" t="str">
            <v>Dave Greenwood</v>
          </cell>
          <cell r="D1239" t="str">
            <v>CHI</v>
          </cell>
          <cell r="F1239">
            <v>13.5</v>
          </cell>
          <cell r="H1239">
            <v>2714.3999999999996</v>
          </cell>
        </row>
        <row r="1240">
          <cell r="A1240">
            <v>1984</v>
          </cell>
          <cell r="B1240" t="str">
            <v>Jawann Oldham</v>
          </cell>
          <cell r="D1240" t="str">
            <v>CHI</v>
          </cell>
          <cell r="F1240">
            <v>10</v>
          </cell>
          <cell r="H1240">
            <v>870.4</v>
          </cell>
        </row>
        <row r="1241">
          <cell r="A1241">
            <v>1984</v>
          </cell>
          <cell r="B1241" t="str">
            <v>Rod Higgins</v>
          </cell>
          <cell r="D1241" t="str">
            <v>CHI</v>
          </cell>
          <cell r="F1241">
            <v>10.1</v>
          </cell>
          <cell r="H1241">
            <v>1575.6</v>
          </cell>
        </row>
        <row r="1242">
          <cell r="A1242">
            <v>1984</v>
          </cell>
          <cell r="B1242" t="str">
            <v>Sidney Green</v>
          </cell>
          <cell r="D1242" t="str">
            <v>CHI</v>
          </cell>
          <cell r="F1242">
            <v>9.1999999999999993</v>
          </cell>
          <cell r="H1242">
            <v>666.4</v>
          </cell>
        </row>
        <row r="1243">
          <cell r="A1243">
            <v>1984</v>
          </cell>
          <cell r="B1243" t="str">
            <v>Dave Corzine</v>
          </cell>
          <cell r="D1243" t="str">
            <v>CHI</v>
          </cell>
          <cell r="F1243">
            <v>13.5</v>
          </cell>
          <cell r="H1243">
            <v>2673.2000000000003</v>
          </cell>
        </row>
        <row r="1244">
          <cell r="A1244">
            <v>1984</v>
          </cell>
          <cell r="B1244" t="str">
            <v>Ennis Whatley</v>
          </cell>
          <cell r="D1244" t="str">
            <v>CHI</v>
          </cell>
          <cell r="F1244">
            <v>13.5</v>
          </cell>
          <cell r="H1244">
            <v>2160</v>
          </cell>
        </row>
        <row r="1245">
          <cell r="A1245">
            <v>1984</v>
          </cell>
          <cell r="B1245" t="str">
            <v>Wallace Bryant</v>
          </cell>
          <cell r="D1245" t="str">
            <v>CHI</v>
          </cell>
          <cell r="F1245">
            <v>9.6</v>
          </cell>
          <cell r="H1245">
            <v>316.10000000000002</v>
          </cell>
        </row>
        <row r="1246">
          <cell r="A1246">
            <v>1984</v>
          </cell>
          <cell r="B1246" t="str">
            <v>Quintin Dailey</v>
          </cell>
          <cell r="D1246" t="str">
            <v>CHI</v>
          </cell>
          <cell r="F1246">
            <v>15.8</v>
          </cell>
          <cell r="H1246">
            <v>2451.7999999999997</v>
          </cell>
        </row>
        <row r="1247">
          <cell r="A1247">
            <v>1984</v>
          </cell>
          <cell r="B1247" t="str">
            <v>John Bagley</v>
          </cell>
          <cell r="D1247" t="str">
            <v>CLE</v>
          </cell>
          <cell r="F1247">
            <v>12.8</v>
          </cell>
          <cell r="H1247">
            <v>1710</v>
          </cell>
        </row>
        <row r="1248">
          <cell r="A1248">
            <v>1984</v>
          </cell>
          <cell r="B1248" t="str">
            <v>Stewart Granger</v>
          </cell>
          <cell r="D1248" t="str">
            <v>CLE</v>
          </cell>
          <cell r="F1248">
            <v>10.1</v>
          </cell>
          <cell r="H1248">
            <v>739.19999999999993</v>
          </cell>
        </row>
        <row r="1249">
          <cell r="A1249">
            <v>1984</v>
          </cell>
          <cell r="B1249" t="str">
            <v>Phil Hubbard</v>
          </cell>
          <cell r="D1249" t="str">
            <v>CLE</v>
          </cell>
          <cell r="F1249">
            <v>15.9</v>
          </cell>
          <cell r="H1249">
            <v>1800</v>
          </cell>
        </row>
        <row r="1250">
          <cell r="A1250">
            <v>1984</v>
          </cell>
          <cell r="B1250" t="str">
            <v>Cliff Robinson</v>
          </cell>
          <cell r="D1250" t="str">
            <v>CLE</v>
          </cell>
          <cell r="F1250">
            <v>16.600000000000001</v>
          </cell>
          <cell r="H1250">
            <v>2401.6999999999998</v>
          </cell>
        </row>
        <row r="1251">
          <cell r="A1251">
            <v>1984</v>
          </cell>
          <cell r="B1251" t="str">
            <v>Lonnie Shelton</v>
          </cell>
          <cell r="D1251" t="str">
            <v>CLE</v>
          </cell>
          <cell r="F1251">
            <v>12.6</v>
          </cell>
          <cell r="H1251">
            <v>2101.4</v>
          </cell>
        </row>
        <row r="1252">
          <cell r="A1252">
            <v>1984</v>
          </cell>
          <cell r="B1252" t="str">
            <v>Geoff Crompton</v>
          </cell>
          <cell r="D1252" t="str">
            <v>CLE</v>
          </cell>
          <cell r="F1252">
            <v>0.9</v>
          </cell>
          <cell r="H1252">
            <v>23.099999999999998</v>
          </cell>
        </row>
        <row r="1253">
          <cell r="A1253">
            <v>1984</v>
          </cell>
          <cell r="B1253" t="str">
            <v>John Garris</v>
          </cell>
          <cell r="D1253" t="str">
            <v>CLE</v>
          </cell>
          <cell r="F1253">
            <v>18.5</v>
          </cell>
          <cell r="H1253">
            <v>267.3</v>
          </cell>
        </row>
        <row r="1254">
          <cell r="A1254">
            <v>1984</v>
          </cell>
          <cell r="B1254" t="str">
            <v>Jeff Cook</v>
          </cell>
          <cell r="D1254" t="str">
            <v>CLE</v>
          </cell>
          <cell r="F1254">
            <v>11.2</v>
          </cell>
          <cell r="H1254">
            <v>1952.1000000000001</v>
          </cell>
        </row>
        <row r="1255">
          <cell r="A1255">
            <v>1984</v>
          </cell>
          <cell r="B1255" t="str">
            <v>Geoff Huston</v>
          </cell>
          <cell r="D1255" t="str">
            <v>CLE</v>
          </cell>
          <cell r="F1255">
            <v>13.3</v>
          </cell>
          <cell r="H1255">
            <v>2040.5</v>
          </cell>
        </row>
        <row r="1256">
          <cell r="A1256">
            <v>1984</v>
          </cell>
          <cell r="B1256" t="str">
            <v>Paul Thompson</v>
          </cell>
          <cell r="D1256" t="str">
            <v>CLE</v>
          </cell>
          <cell r="F1256">
            <v>14.9</v>
          </cell>
          <cell r="H1256">
            <v>1730.2</v>
          </cell>
        </row>
        <row r="1257">
          <cell r="A1257">
            <v>1984</v>
          </cell>
          <cell r="B1257" t="str">
            <v>Ben Poquette</v>
          </cell>
          <cell r="D1257" t="str">
            <v>CLE</v>
          </cell>
          <cell r="F1257">
            <v>9.6</v>
          </cell>
          <cell r="H1257">
            <v>856.80000000000007</v>
          </cell>
        </row>
        <row r="1258">
          <cell r="A1258">
            <v>1984</v>
          </cell>
          <cell r="B1258" t="str">
            <v>World B.</v>
          </cell>
          <cell r="D1258" t="str">
            <v>CLE</v>
          </cell>
          <cell r="F1258">
            <v>18.8</v>
          </cell>
          <cell r="H1258">
            <v>2377.5</v>
          </cell>
        </row>
        <row r="1259">
          <cell r="A1259">
            <v>1984</v>
          </cell>
          <cell r="B1259" t="str">
            <v>Roy Hinson</v>
          </cell>
          <cell r="D1259" t="str">
            <v>CLE</v>
          </cell>
          <cell r="F1259">
            <v>10.4</v>
          </cell>
          <cell r="H1259">
            <v>1856</v>
          </cell>
        </row>
        <row r="1260">
          <cell r="A1260">
            <v>1984</v>
          </cell>
          <cell r="B1260" t="str">
            <v>Rolando Blackman</v>
          </cell>
          <cell r="D1260" t="str">
            <v>DAL</v>
          </cell>
          <cell r="F1260">
            <v>19.8</v>
          </cell>
          <cell r="H1260">
            <v>3021.2999999999997</v>
          </cell>
        </row>
        <row r="1261">
          <cell r="A1261">
            <v>1984</v>
          </cell>
          <cell r="B1261" t="str">
            <v>Jay Vincent</v>
          </cell>
          <cell r="D1261" t="str">
            <v>DAL</v>
          </cell>
          <cell r="F1261">
            <v>12.1</v>
          </cell>
          <cell r="H1261">
            <v>1421.3</v>
          </cell>
        </row>
        <row r="1262">
          <cell r="A1262">
            <v>1984</v>
          </cell>
          <cell r="B1262" t="str">
            <v>Mark West</v>
          </cell>
          <cell r="D1262" t="str">
            <v>DAL</v>
          </cell>
          <cell r="F1262">
            <v>4.0999999999999996</v>
          </cell>
          <cell r="H1262">
            <v>200.60000000000002</v>
          </cell>
        </row>
        <row r="1263">
          <cell r="A1263">
            <v>1984</v>
          </cell>
          <cell r="B1263" t="str">
            <v>Bill Garnett</v>
          </cell>
          <cell r="D1263" t="str">
            <v>DAL</v>
          </cell>
          <cell r="F1263">
            <v>12.3</v>
          </cell>
          <cell r="H1263">
            <v>1528</v>
          </cell>
        </row>
        <row r="1264">
          <cell r="A1264">
            <v>1984</v>
          </cell>
          <cell r="B1264" t="str">
            <v>Derek Harper</v>
          </cell>
          <cell r="D1264" t="str">
            <v>DAL</v>
          </cell>
          <cell r="F1264">
            <v>10.5</v>
          </cell>
          <cell r="H1264">
            <v>1713.8</v>
          </cell>
        </row>
        <row r="1265">
          <cell r="A1265">
            <v>1984</v>
          </cell>
          <cell r="B1265" t="str">
            <v>Elston Turner</v>
          </cell>
          <cell r="D1265" t="str">
            <v>DAL</v>
          </cell>
          <cell r="F1265">
            <v>9.9</v>
          </cell>
          <cell r="H1265">
            <v>535.80000000000007</v>
          </cell>
        </row>
        <row r="1266">
          <cell r="A1266">
            <v>1984</v>
          </cell>
          <cell r="B1266" t="str">
            <v>Mark Aguirre</v>
          </cell>
          <cell r="D1266" t="str">
            <v>DAL</v>
          </cell>
          <cell r="F1266">
            <v>23.5</v>
          </cell>
          <cell r="H1266">
            <v>2899.3</v>
          </cell>
        </row>
        <row r="1267">
          <cell r="A1267">
            <v>1984</v>
          </cell>
          <cell r="B1267" t="str">
            <v>Brad Davis</v>
          </cell>
          <cell r="D1267" t="str">
            <v>DAL</v>
          </cell>
          <cell r="F1267">
            <v>14.4</v>
          </cell>
          <cell r="H1267">
            <v>2664.9</v>
          </cell>
        </row>
        <row r="1268">
          <cell r="A1268">
            <v>1984</v>
          </cell>
          <cell r="B1268" t="str">
            <v>Dale Ellis</v>
          </cell>
          <cell r="D1268" t="str">
            <v>DAL</v>
          </cell>
          <cell r="F1268">
            <v>15.1</v>
          </cell>
          <cell r="H1268">
            <v>1058.6000000000001</v>
          </cell>
        </row>
        <row r="1269">
          <cell r="A1269">
            <v>1984</v>
          </cell>
          <cell r="B1269" t="str">
            <v>Kurt Nimphius</v>
          </cell>
          <cell r="D1269" t="str">
            <v>DAL</v>
          </cell>
          <cell r="F1269">
            <v>13</v>
          </cell>
          <cell r="H1269">
            <v>2287.7999999999997</v>
          </cell>
        </row>
        <row r="1270">
          <cell r="A1270">
            <v>1984</v>
          </cell>
          <cell r="B1270" t="str">
            <v>Jim Spanarkel</v>
          </cell>
          <cell r="D1270" t="str">
            <v>DAL</v>
          </cell>
          <cell r="F1270">
            <v>16.8</v>
          </cell>
          <cell r="H1270">
            <v>53.9</v>
          </cell>
        </row>
        <row r="1271">
          <cell r="A1271">
            <v>1984</v>
          </cell>
          <cell r="B1271" t="str">
            <v>Pat Cummings</v>
          </cell>
          <cell r="D1271" t="str">
            <v>DAL</v>
          </cell>
          <cell r="F1271">
            <v>13.8</v>
          </cell>
          <cell r="H1271">
            <v>2496</v>
          </cell>
        </row>
        <row r="1272">
          <cell r="A1272">
            <v>1984</v>
          </cell>
          <cell r="B1272" t="str">
            <v>Alex English</v>
          </cell>
          <cell r="D1272" t="str">
            <v>DEN</v>
          </cell>
          <cell r="F1272">
            <v>22.2</v>
          </cell>
          <cell r="H1272">
            <v>2870</v>
          </cell>
        </row>
        <row r="1273">
          <cell r="A1273">
            <v>1984</v>
          </cell>
          <cell r="B1273" t="str">
            <v>Richard Anderson</v>
          </cell>
          <cell r="D1273" t="str">
            <v>DEN</v>
          </cell>
          <cell r="F1273">
            <v>14.6</v>
          </cell>
          <cell r="H1273">
            <v>1380.6</v>
          </cell>
        </row>
        <row r="1274">
          <cell r="A1274">
            <v>1984</v>
          </cell>
          <cell r="B1274" t="str">
            <v>Danny Schayes</v>
          </cell>
          <cell r="D1274" t="str">
            <v>DEN</v>
          </cell>
          <cell r="F1274">
            <v>12.9</v>
          </cell>
          <cell r="H1274">
            <v>1418.6000000000001</v>
          </cell>
        </row>
        <row r="1275">
          <cell r="A1275">
            <v>1984</v>
          </cell>
          <cell r="B1275" t="str">
            <v>Anthony Roberts</v>
          </cell>
          <cell r="D1275" t="str">
            <v>DEN</v>
          </cell>
          <cell r="F1275">
            <v>6.7</v>
          </cell>
          <cell r="H1275">
            <v>197.6</v>
          </cell>
        </row>
        <row r="1276">
          <cell r="A1276">
            <v>1984</v>
          </cell>
          <cell r="B1276" t="str">
            <v>Rob Williams</v>
          </cell>
          <cell r="D1276" t="str">
            <v>DEN</v>
          </cell>
          <cell r="F1276">
            <v>13.3</v>
          </cell>
          <cell r="H1276">
            <v>1927.6</v>
          </cell>
        </row>
        <row r="1277">
          <cell r="A1277">
            <v>1984</v>
          </cell>
          <cell r="B1277" t="str">
            <v>Kiki Vandeweghe</v>
          </cell>
          <cell r="D1277" t="str">
            <v>DEN</v>
          </cell>
          <cell r="F1277">
            <v>23.6</v>
          </cell>
          <cell r="H1277">
            <v>2737.8</v>
          </cell>
        </row>
        <row r="1278">
          <cell r="A1278">
            <v>1984</v>
          </cell>
          <cell r="B1278" t="str">
            <v>T.R. Dunn</v>
          </cell>
          <cell r="D1278" t="str">
            <v>DEN</v>
          </cell>
          <cell r="F1278">
            <v>10.199999999999999</v>
          </cell>
          <cell r="H1278">
            <v>2704</v>
          </cell>
        </row>
        <row r="1279">
          <cell r="A1279">
            <v>1984</v>
          </cell>
          <cell r="B1279" t="str">
            <v>Dan Issel*</v>
          </cell>
          <cell r="D1279" t="str">
            <v>DEN</v>
          </cell>
          <cell r="F1279">
            <v>21.1</v>
          </cell>
          <cell r="H1279">
            <v>2074.8000000000002</v>
          </cell>
        </row>
        <row r="1280">
          <cell r="A1280">
            <v>1984</v>
          </cell>
          <cell r="B1280" t="str">
            <v>Howard Carter</v>
          </cell>
          <cell r="D1280" t="str">
            <v>DEN</v>
          </cell>
          <cell r="F1280">
            <v>12</v>
          </cell>
          <cell r="H1280">
            <v>687.5</v>
          </cell>
        </row>
        <row r="1281">
          <cell r="A1281">
            <v>1984</v>
          </cell>
          <cell r="B1281" t="str">
            <v>Mike Evans</v>
          </cell>
          <cell r="D1281" t="str">
            <v>DEN</v>
          </cell>
          <cell r="F1281">
            <v>10.4</v>
          </cell>
          <cell r="H1281">
            <v>1684.8000000000002</v>
          </cell>
        </row>
        <row r="1282">
          <cell r="A1282">
            <v>1984</v>
          </cell>
          <cell r="B1282" t="str">
            <v>Kenny Dennard</v>
          </cell>
          <cell r="D1282" t="str">
            <v>DEN</v>
          </cell>
          <cell r="F1282">
            <v>7.6</v>
          </cell>
          <cell r="H1282">
            <v>412.8</v>
          </cell>
        </row>
        <row r="1283">
          <cell r="A1283">
            <v>1984</v>
          </cell>
          <cell r="B1283" t="str">
            <v>Bill Hanzlik</v>
          </cell>
          <cell r="D1283" t="str">
            <v>DEN</v>
          </cell>
          <cell r="F1283">
            <v>10.6</v>
          </cell>
          <cell r="H1283">
            <v>1472</v>
          </cell>
        </row>
        <row r="1284">
          <cell r="A1284">
            <v>1984</v>
          </cell>
          <cell r="B1284" t="str">
            <v>Cliff Levingston</v>
          </cell>
          <cell r="D1284" t="str">
            <v>DET</v>
          </cell>
          <cell r="F1284">
            <v>14.8</v>
          </cell>
          <cell r="H1284">
            <v>1744</v>
          </cell>
        </row>
        <row r="1285">
          <cell r="A1285">
            <v>1984</v>
          </cell>
          <cell r="B1285" t="str">
            <v>Kelly Tripucka</v>
          </cell>
          <cell r="D1285" t="str">
            <v>DET</v>
          </cell>
          <cell r="F1285">
            <v>16.8</v>
          </cell>
          <cell r="H1285">
            <v>2492.7999999999997</v>
          </cell>
        </row>
        <row r="1286">
          <cell r="A1286">
            <v>1984</v>
          </cell>
          <cell r="B1286" t="str">
            <v>Kent Benson</v>
          </cell>
          <cell r="D1286" t="str">
            <v>DET</v>
          </cell>
          <cell r="F1286">
            <v>14</v>
          </cell>
          <cell r="H1286">
            <v>1730.2</v>
          </cell>
        </row>
        <row r="1287">
          <cell r="A1287">
            <v>1984</v>
          </cell>
          <cell r="B1287" t="str">
            <v>Terry Tyler</v>
          </cell>
          <cell r="D1287" t="str">
            <v>DET</v>
          </cell>
          <cell r="F1287">
            <v>13.2</v>
          </cell>
          <cell r="H1287">
            <v>1599</v>
          </cell>
        </row>
        <row r="1288">
          <cell r="A1288">
            <v>1984</v>
          </cell>
          <cell r="B1288" t="str">
            <v>Vinnie Johnson</v>
          </cell>
          <cell r="D1288" t="str">
            <v>DET</v>
          </cell>
          <cell r="F1288">
            <v>15.9</v>
          </cell>
          <cell r="H1288">
            <v>1910.6000000000001</v>
          </cell>
        </row>
        <row r="1289">
          <cell r="A1289">
            <v>1984</v>
          </cell>
          <cell r="B1289" t="str">
            <v>Ken Austin</v>
          </cell>
          <cell r="D1289" t="str">
            <v>DET</v>
          </cell>
          <cell r="F1289">
            <v>5.6</v>
          </cell>
          <cell r="H1289">
            <v>28</v>
          </cell>
        </row>
        <row r="1290">
          <cell r="A1290">
            <v>1984</v>
          </cell>
          <cell r="B1290" t="str">
            <v>David Thirdkill</v>
          </cell>
          <cell r="D1290" t="str">
            <v>DET</v>
          </cell>
          <cell r="F1290">
            <v>5.9</v>
          </cell>
          <cell r="H1290">
            <v>289.8</v>
          </cell>
        </row>
        <row r="1291">
          <cell r="A1291">
            <v>1984</v>
          </cell>
          <cell r="B1291" t="str">
            <v>Lionel Hollins</v>
          </cell>
          <cell r="D1291" t="str">
            <v>DET</v>
          </cell>
          <cell r="F1291">
            <v>10.5</v>
          </cell>
          <cell r="H1291">
            <v>217.6</v>
          </cell>
        </row>
        <row r="1292">
          <cell r="A1292">
            <v>1984</v>
          </cell>
          <cell r="B1292" t="str">
            <v>Isiah Thomas</v>
          </cell>
          <cell r="D1292" t="str">
            <v>DET</v>
          </cell>
          <cell r="F1292">
            <v>20.9</v>
          </cell>
          <cell r="H1292">
            <v>3009.4</v>
          </cell>
        </row>
        <row r="1293">
          <cell r="A1293">
            <v>1984</v>
          </cell>
          <cell r="B1293" t="str">
            <v>Earl Cureton</v>
          </cell>
          <cell r="D1293" t="str">
            <v>DET</v>
          </cell>
          <cell r="F1293">
            <v>8.6</v>
          </cell>
          <cell r="H1293">
            <v>905.2</v>
          </cell>
        </row>
        <row r="1294">
          <cell r="A1294">
            <v>1984</v>
          </cell>
          <cell r="B1294" t="str">
            <v>Walker Russell</v>
          </cell>
          <cell r="D1294" t="str">
            <v>DET</v>
          </cell>
          <cell r="F1294">
            <v>9</v>
          </cell>
          <cell r="H1294">
            <v>118.4</v>
          </cell>
        </row>
        <row r="1295">
          <cell r="A1295">
            <v>1984</v>
          </cell>
          <cell r="B1295" t="str">
            <v>Ray Tolbert</v>
          </cell>
          <cell r="D1295" t="str">
            <v>DET</v>
          </cell>
          <cell r="F1295">
            <v>10.5</v>
          </cell>
          <cell r="H1295">
            <v>475.29999999999995</v>
          </cell>
        </row>
        <row r="1296">
          <cell r="A1296">
            <v>1984</v>
          </cell>
          <cell r="B1296" t="str">
            <v>John Long</v>
          </cell>
          <cell r="D1296" t="str">
            <v>DET</v>
          </cell>
          <cell r="F1296">
            <v>14.9</v>
          </cell>
          <cell r="H1296">
            <v>2517.4</v>
          </cell>
        </row>
        <row r="1297">
          <cell r="A1297">
            <v>1984</v>
          </cell>
          <cell r="B1297" t="str">
            <v>Bill Laimbeer</v>
          </cell>
          <cell r="D1297" t="str">
            <v>DET</v>
          </cell>
          <cell r="F1297">
            <v>19.2</v>
          </cell>
          <cell r="H1297">
            <v>2861.7999999999997</v>
          </cell>
        </row>
        <row r="1298">
          <cell r="A1298">
            <v>1984</v>
          </cell>
          <cell r="B1298" t="str">
            <v>Joe Barry</v>
          </cell>
          <cell r="D1298" t="str">
            <v>GSW</v>
          </cell>
          <cell r="F1298">
            <v>16.8</v>
          </cell>
          <cell r="H1298">
            <v>2960</v>
          </cell>
        </row>
        <row r="1299">
          <cell r="A1299">
            <v>1984</v>
          </cell>
          <cell r="B1299" t="str">
            <v>Larry Smith</v>
          </cell>
          <cell r="D1299" t="str">
            <v>GSW</v>
          </cell>
          <cell r="F1299">
            <v>12.1</v>
          </cell>
          <cell r="H1299">
            <v>2092.5</v>
          </cell>
        </row>
        <row r="1300">
          <cell r="A1300">
            <v>1984</v>
          </cell>
          <cell r="B1300" t="str">
            <v>Pace Mannion</v>
          </cell>
          <cell r="D1300" t="str">
            <v>GSW</v>
          </cell>
          <cell r="F1300">
            <v>8.5</v>
          </cell>
          <cell r="H1300">
            <v>467.4</v>
          </cell>
        </row>
        <row r="1301">
          <cell r="A1301">
            <v>1984</v>
          </cell>
          <cell r="B1301" t="str">
            <v>Purvis Short</v>
          </cell>
          <cell r="D1301" t="str">
            <v>GSW</v>
          </cell>
          <cell r="F1301">
            <v>16.899999999999999</v>
          </cell>
          <cell r="H1301">
            <v>2946.7</v>
          </cell>
        </row>
        <row r="1302">
          <cell r="A1302">
            <v>1984</v>
          </cell>
          <cell r="B1302" t="str">
            <v>Russell Cross</v>
          </cell>
          <cell r="D1302" t="str">
            <v>GSW</v>
          </cell>
          <cell r="F1302">
            <v>15.3</v>
          </cell>
          <cell r="H1302">
            <v>355.5</v>
          </cell>
        </row>
        <row r="1303">
          <cell r="A1303">
            <v>1984</v>
          </cell>
          <cell r="B1303" t="str">
            <v>Mike Bratz</v>
          </cell>
          <cell r="D1303" t="str">
            <v>GSW</v>
          </cell>
          <cell r="F1303">
            <v>12.9</v>
          </cell>
          <cell r="H1303">
            <v>1426.8</v>
          </cell>
        </row>
        <row r="1304">
          <cell r="A1304">
            <v>1984</v>
          </cell>
          <cell r="B1304" t="str">
            <v>Darren Tillis</v>
          </cell>
          <cell r="D1304" t="str">
            <v>GSW</v>
          </cell>
          <cell r="F1304">
            <v>9.5</v>
          </cell>
          <cell r="H1304">
            <v>727.19999999999993</v>
          </cell>
        </row>
        <row r="1305">
          <cell r="A1305">
            <v>1984</v>
          </cell>
          <cell r="B1305" t="str">
            <v>Sleepy Floyd</v>
          </cell>
          <cell r="D1305" t="str">
            <v>GSW</v>
          </cell>
          <cell r="F1305">
            <v>14.6</v>
          </cell>
          <cell r="H1305">
            <v>2556.4</v>
          </cell>
        </row>
        <row r="1306">
          <cell r="A1306">
            <v>1984</v>
          </cell>
          <cell r="B1306" t="str">
            <v>Lester Conner</v>
          </cell>
          <cell r="D1306" t="str">
            <v>GSW</v>
          </cell>
          <cell r="F1306">
            <v>15.1</v>
          </cell>
          <cell r="H1306">
            <v>2574.7999999999997</v>
          </cell>
        </row>
        <row r="1307">
          <cell r="A1307">
            <v>1984</v>
          </cell>
          <cell r="B1307" t="str">
            <v>Mickey Johnson</v>
          </cell>
          <cell r="D1307" t="str">
            <v>GSW</v>
          </cell>
          <cell r="F1307">
            <v>15.3</v>
          </cell>
          <cell r="H1307">
            <v>2121.6</v>
          </cell>
        </row>
        <row r="1308">
          <cell r="A1308">
            <v>1984</v>
          </cell>
          <cell r="B1308" t="str">
            <v>Chris Engler</v>
          </cell>
          <cell r="D1308" t="str">
            <v>GSW</v>
          </cell>
          <cell r="F1308">
            <v>5.3</v>
          </cell>
          <cell r="H1308">
            <v>358.8</v>
          </cell>
        </row>
        <row r="1309">
          <cell r="A1309">
            <v>1984</v>
          </cell>
          <cell r="B1309" t="str">
            <v>Don Collins</v>
          </cell>
          <cell r="D1309" t="str">
            <v>GSW</v>
          </cell>
          <cell r="F1309">
            <v>12.4</v>
          </cell>
          <cell r="H1309">
            <v>957.69999999999993</v>
          </cell>
        </row>
        <row r="1310">
          <cell r="A1310">
            <v>1984</v>
          </cell>
          <cell r="B1310" t="str">
            <v>Major Jones</v>
          </cell>
          <cell r="D1310" t="str">
            <v>HOU</v>
          </cell>
          <cell r="F1310">
            <v>12.4</v>
          </cell>
          <cell r="H1310">
            <v>473.1</v>
          </cell>
        </row>
        <row r="1311">
          <cell r="A1311">
            <v>1984</v>
          </cell>
          <cell r="B1311" t="str">
            <v>Lewis Lloyd</v>
          </cell>
          <cell r="D1311" t="str">
            <v>HOU</v>
          </cell>
          <cell r="F1311">
            <v>16.3</v>
          </cell>
          <cell r="H1311">
            <v>2574.7999999999997</v>
          </cell>
        </row>
        <row r="1312">
          <cell r="A1312">
            <v>1984</v>
          </cell>
          <cell r="B1312" t="str">
            <v>Wally Walker</v>
          </cell>
          <cell r="D1312" t="str">
            <v>HOU</v>
          </cell>
          <cell r="F1312">
            <v>10.9</v>
          </cell>
          <cell r="H1312">
            <v>614.79999999999995</v>
          </cell>
        </row>
        <row r="1313">
          <cell r="A1313">
            <v>1984</v>
          </cell>
          <cell r="B1313" t="str">
            <v>Rodney McCray</v>
          </cell>
          <cell r="D1313" t="str">
            <v>HOU</v>
          </cell>
          <cell r="F1313">
            <v>14.4</v>
          </cell>
          <cell r="H1313">
            <v>2077.7000000000003</v>
          </cell>
        </row>
        <row r="1314">
          <cell r="A1314">
            <v>1984</v>
          </cell>
          <cell r="B1314" t="str">
            <v>James Bailey</v>
          </cell>
          <cell r="D1314" t="str">
            <v>HOU</v>
          </cell>
          <cell r="F1314">
            <v>15.5</v>
          </cell>
          <cell r="H1314">
            <v>1175.3000000000002</v>
          </cell>
        </row>
        <row r="1315">
          <cell r="A1315">
            <v>1984</v>
          </cell>
          <cell r="B1315" t="str">
            <v>Terry Teagle</v>
          </cell>
          <cell r="D1315" t="str">
            <v>HOU</v>
          </cell>
          <cell r="F1315">
            <v>11.8</v>
          </cell>
          <cell r="H1315">
            <v>618.79999999999995</v>
          </cell>
        </row>
        <row r="1316">
          <cell r="A1316">
            <v>1984</v>
          </cell>
          <cell r="B1316" t="str">
            <v>Caldwell Jones</v>
          </cell>
          <cell r="D1316" t="str">
            <v>HOU</v>
          </cell>
          <cell r="F1316">
            <v>10.9</v>
          </cell>
          <cell r="H1316">
            <v>2502.9</v>
          </cell>
        </row>
        <row r="1317">
          <cell r="A1317">
            <v>1984</v>
          </cell>
          <cell r="B1317" t="str">
            <v>Robert Reid</v>
          </cell>
          <cell r="D1317" t="str">
            <v>HOU</v>
          </cell>
          <cell r="F1317">
            <v>14.5</v>
          </cell>
          <cell r="H1317">
            <v>1939.2</v>
          </cell>
        </row>
        <row r="1318">
          <cell r="A1318">
            <v>1984</v>
          </cell>
          <cell r="B1318" t="str">
            <v>Phil Ford</v>
          </cell>
          <cell r="D1318" t="str">
            <v>HOU</v>
          </cell>
          <cell r="F1318">
            <v>10.4</v>
          </cell>
          <cell r="H1318">
            <v>2016.8999999999999</v>
          </cell>
        </row>
        <row r="1319">
          <cell r="A1319">
            <v>1984</v>
          </cell>
          <cell r="B1319" t="str">
            <v>Craig Ehlo</v>
          </cell>
          <cell r="D1319" t="str">
            <v>HOU</v>
          </cell>
          <cell r="F1319">
            <v>8.1999999999999993</v>
          </cell>
          <cell r="H1319">
            <v>63</v>
          </cell>
        </row>
        <row r="1320">
          <cell r="A1320">
            <v>1984</v>
          </cell>
          <cell r="B1320" t="str">
            <v>Ralph Sampson</v>
          </cell>
          <cell r="D1320" t="str">
            <v>HOU</v>
          </cell>
          <cell r="F1320">
            <v>20.100000000000001</v>
          </cell>
          <cell r="H1320">
            <v>2689.6</v>
          </cell>
        </row>
        <row r="1321">
          <cell r="A1321">
            <v>1984</v>
          </cell>
          <cell r="B1321" t="str">
            <v>Allen Leavell</v>
          </cell>
          <cell r="D1321" t="str">
            <v>HOU</v>
          </cell>
          <cell r="F1321">
            <v>15.9</v>
          </cell>
          <cell r="H1321">
            <v>2009</v>
          </cell>
        </row>
        <row r="1322">
          <cell r="A1322">
            <v>1984</v>
          </cell>
          <cell r="B1322" t="str">
            <v>Elvin Hayes*</v>
          </cell>
          <cell r="D1322" t="str">
            <v>HOU</v>
          </cell>
          <cell r="F1322">
            <v>10.3</v>
          </cell>
          <cell r="H1322">
            <v>996.30000000000007</v>
          </cell>
        </row>
        <row r="1323">
          <cell r="A1323">
            <v>1984</v>
          </cell>
          <cell r="B1323" t="str">
            <v>Kevin McKenna</v>
          </cell>
          <cell r="D1323" t="str">
            <v>IND</v>
          </cell>
          <cell r="F1323">
            <v>10.8</v>
          </cell>
          <cell r="H1323">
            <v>921.1</v>
          </cell>
        </row>
        <row r="1324">
          <cell r="A1324">
            <v>1984</v>
          </cell>
          <cell r="B1324" t="str">
            <v>Herb Williams</v>
          </cell>
          <cell r="D1324" t="str">
            <v>IND</v>
          </cell>
          <cell r="F1324">
            <v>14.8</v>
          </cell>
          <cell r="H1324">
            <v>2277</v>
          </cell>
        </row>
        <row r="1325">
          <cell r="A1325">
            <v>1984</v>
          </cell>
          <cell r="B1325" t="str">
            <v>Granville Waiters</v>
          </cell>
          <cell r="D1325" t="str">
            <v>IND</v>
          </cell>
          <cell r="F1325">
            <v>10.4</v>
          </cell>
          <cell r="H1325">
            <v>1037.4000000000001</v>
          </cell>
        </row>
        <row r="1326">
          <cell r="A1326">
            <v>1984</v>
          </cell>
          <cell r="B1326" t="str">
            <v>George Johnson</v>
          </cell>
          <cell r="D1326" t="str">
            <v>IND</v>
          </cell>
          <cell r="F1326">
            <v>15.3</v>
          </cell>
          <cell r="H1326">
            <v>2073.6</v>
          </cell>
        </row>
        <row r="1327">
          <cell r="A1327">
            <v>1984</v>
          </cell>
          <cell r="B1327" t="str">
            <v>Clark Kellogg</v>
          </cell>
          <cell r="D1327" t="str">
            <v>IND</v>
          </cell>
          <cell r="F1327">
            <v>19.100000000000001</v>
          </cell>
          <cell r="H1327">
            <v>2678.1</v>
          </cell>
        </row>
        <row r="1328">
          <cell r="A1328">
            <v>1984</v>
          </cell>
          <cell r="B1328" t="str">
            <v>Butch Carter</v>
          </cell>
          <cell r="D1328" t="str">
            <v>IND</v>
          </cell>
          <cell r="F1328">
            <v>13.5</v>
          </cell>
          <cell r="H1328">
            <v>2044</v>
          </cell>
        </row>
        <row r="1329">
          <cell r="A1329">
            <v>1984</v>
          </cell>
          <cell r="B1329" t="str">
            <v>Sidney Lowe</v>
          </cell>
          <cell r="D1329" t="str">
            <v>IND</v>
          </cell>
          <cell r="F1329">
            <v>12.2</v>
          </cell>
          <cell r="H1329">
            <v>1240.2</v>
          </cell>
        </row>
        <row r="1330">
          <cell r="A1330">
            <v>1984</v>
          </cell>
          <cell r="B1330" t="str">
            <v>Jim Thomas</v>
          </cell>
          <cell r="D1330" t="str">
            <v>IND</v>
          </cell>
          <cell r="F1330">
            <v>12.1</v>
          </cell>
          <cell r="H1330">
            <v>1216.8</v>
          </cell>
        </row>
        <row r="1331">
          <cell r="A1331">
            <v>1984</v>
          </cell>
          <cell r="B1331" t="str">
            <v>Jerry Sichting</v>
          </cell>
          <cell r="D1331" t="str">
            <v>IND</v>
          </cell>
          <cell r="F1331">
            <v>13.9</v>
          </cell>
          <cell r="H1331">
            <v>2496</v>
          </cell>
        </row>
        <row r="1332">
          <cell r="A1332">
            <v>1984</v>
          </cell>
          <cell r="B1332" t="str">
            <v>Leroy Combs</v>
          </cell>
          <cell r="D1332" t="str">
            <v>IND</v>
          </cell>
          <cell r="F1332">
            <v>13.5</v>
          </cell>
          <cell r="H1332">
            <v>446.40000000000003</v>
          </cell>
        </row>
        <row r="1333">
          <cell r="A1333">
            <v>1984</v>
          </cell>
          <cell r="B1333" t="str">
            <v>Steve Stipanovich</v>
          </cell>
          <cell r="D1333" t="str">
            <v>IND</v>
          </cell>
          <cell r="F1333">
            <v>12.6</v>
          </cell>
          <cell r="H1333">
            <v>2430</v>
          </cell>
        </row>
        <row r="1334">
          <cell r="A1334">
            <v>1984</v>
          </cell>
          <cell r="B1334" t="str">
            <v>Tracy Jackson</v>
          </cell>
          <cell r="D1334" t="str">
            <v>IND</v>
          </cell>
          <cell r="F1334">
            <v>7.7</v>
          </cell>
          <cell r="H1334">
            <v>10</v>
          </cell>
        </row>
        <row r="1335">
          <cell r="A1335">
            <v>1984</v>
          </cell>
          <cell r="B1335" t="str">
            <v>Brook Steppe</v>
          </cell>
          <cell r="D1335" t="str">
            <v>IND</v>
          </cell>
          <cell r="F1335">
            <v>13.9</v>
          </cell>
          <cell r="H1335">
            <v>854</v>
          </cell>
        </row>
        <row r="1336">
          <cell r="A1336">
            <v>1984</v>
          </cell>
          <cell r="B1336" t="str">
            <v>Billy Knight</v>
          </cell>
          <cell r="D1336" t="str">
            <v>KCK</v>
          </cell>
          <cell r="F1336">
            <v>14.3</v>
          </cell>
          <cell r="H1336">
            <v>1882.5</v>
          </cell>
        </row>
        <row r="1337">
          <cell r="A1337">
            <v>1984</v>
          </cell>
          <cell r="B1337" t="str">
            <v>LaSalle Thompson</v>
          </cell>
          <cell r="D1337" t="str">
            <v>KCK</v>
          </cell>
          <cell r="F1337">
            <v>16.899999999999999</v>
          </cell>
          <cell r="H1337">
            <v>1912</v>
          </cell>
        </row>
        <row r="1338">
          <cell r="A1338">
            <v>1984</v>
          </cell>
          <cell r="B1338" t="str">
            <v>Joe Meriweather</v>
          </cell>
          <cell r="D1338" t="str">
            <v>KCK</v>
          </cell>
          <cell r="F1338">
            <v>10.9</v>
          </cell>
          <cell r="H1338">
            <v>1503.8000000000002</v>
          </cell>
        </row>
        <row r="1339">
          <cell r="A1339">
            <v>1984</v>
          </cell>
          <cell r="B1339" t="str">
            <v>Ed Nealy</v>
          </cell>
          <cell r="D1339" t="str">
            <v>KCK</v>
          </cell>
          <cell r="F1339">
            <v>9.1999999999999993</v>
          </cell>
          <cell r="H1339">
            <v>958.5</v>
          </cell>
        </row>
        <row r="1340">
          <cell r="A1340">
            <v>1984</v>
          </cell>
          <cell r="B1340" t="str">
            <v>Dane Suttle</v>
          </cell>
          <cell r="D1340" t="str">
            <v>KCK</v>
          </cell>
          <cell r="F1340">
            <v>15.3</v>
          </cell>
          <cell r="H1340">
            <v>468</v>
          </cell>
        </row>
        <row r="1341">
          <cell r="A1341">
            <v>1984</v>
          </cell>
          <cell r="B1341" t="str">
            <v>Larry Drew</v>
          </cell>
          <cell r="D1341" t="str">
            <v>KCK</v>
          </cell>
          <cell r="F1341">
            <v>16.5</v>
          </cell>
          <cell r="H1341">
            <v>2365.1999999999998</v>
          </cell>
        </row>
        <row r="1342">
          <cell r="A1342">
            <v>1984</v>
          </cell>
          <cell r="B1342" t="str">
            <v>Don Buse</v>
          </cell>
          <cell r="D1342" t="str">
            <v>KCK</v>
          </cell>
          <cell r="F1342">
            <v>13.4</v>
          </cell>
          <cell r="H1342">
            <v>1330</v>
          </cell>
        </row>
        <row r="1343">
          <cell r="A1343">
            <v>1984</v>
          </cell>
          <cell r="B1343" t="str">
            <v>Mike Woodson</v>
          </cell>
          <cell r="D1343" t="str">
            <v>KCK</v>
          </cell>
          <cell r="F1343">
            <v>15.9</v>
          </cell>
          <cell r="H1343">
            <v>1838.8999999999999</v>
          </cell>
        </row>
        <row r="1344">
          <cell r="A1344">
            <v>1984</v>
          </cell>
          <cell r="B1344" t="str">
            <v>Mark Olberding</v>
          </cell>
          <cell r="D1344" t="str">
            <v>KCK</v>
          </cell>
          <cell r="F1344">
            <v>11.5</v>
          </cell>
          <cell r="H1344">
            <v>2162.6999999999998</v>
          </cell>
        </row>
        <row r="1345">
          <cell r="A1345">
            <v>1984</v>
          </cell>
          <cell r="B1345" t="str">
            <v>Larry Micheaux</v>
          </cell>
          <cell r="D1345" t="str">
            <v>KCK</v>
          </cell>
          <cell r="F1345">
            <v>16.100000000000001</v>
          </cell>
          <cell r="H1345">
            <v>331.5</v>
          </cell>
        </row>
        <row r="1346">
          <cell r="A1346">
            <v>1984</v>
          </cell>
          <cell r="B1346" t="str">
            <v>Jamaal Wilkes</v>
          </cell>
          <cell r="D1346" t="str">
            <v>LAL</v>
          </cell>
          <cell r="F1346">
            <v>15.4</v>
          </cell>
          <cell r="H1346">
            <v>2505</v>
          </cell>
        </row>
        <row r="1347">
          <cell r="A1347">
            <v>1984</v>
          </cell>
          <cell r="B1347" t="str">
            <v>Michael Cooper</v>
          </cell>
          <cell r="D1347" t="str">
            <v>LAL</v>
          </cell>
          <cell r="F1347">
            <v>14.1</v>
          </cell>
          <cell r="H1347">
            <v>2386.2000000000003</v>
          </cell>
        </row>
        <row r="1348">
          <cell r="A1348">
            <v>1984</v>
          </cell>
          <cell r="B1348" t="str">
            <v>Larry Spriggs</v>
          </cell>
          <cell r="D1348" t="str">
            <v>LAL</v>
          </cell>
          <cell r="F1348">
            <v>9.6</v>
          </cell>
          <cell r="H1348">
            <v>364.8</v>
          </cell>
        </row>
        <row r="1349">
          <cell r="A1349">
            <v>1984</v>
          </cell>
          <cell r="B1349" t="str">
            <v>James Worthy</v>
          </cell>
          <cell r="D1349" t="str">
            <v>LAL</v>
          </cell>
          <cell r="F1349">
            <v>16.5</v>
          </cell>
          <cell r="H1349">
            <v>2419</v>
          </cell>
        </row>
        <row r="1350">
          <cell r="A1350">
            <v>1984</v>
          </cell>
          <cell r="B1350" t="str">
            <v>Swen Nater</v>
          </cell>
          <cell r="D1350" t="str">
            <v>LAL</v>
          </cell>
          <cell r="F1350">
            <v>10.8</v>
          </cell>
          <cell r="H1350">
            <v>828</v>
          </cell>
        </row>
        <row r="1351">
          <cell r="A1351">
            <v>1984</v>
          </cell>
          <cell r="B1351" t="str">
            <v>Kareem Abdul-Jabbar</v>
          </cell>
          <cell r="D1351" t="str">
            <v>LAL</v>
          </cell>
          <cell r="F1351">
            <v>21.3</v>
          </cell>
          <cell r="H1351">
            <v>2624</v>
          </cell>
        </row>
        <row r="1352">
          <cell r="A1352">
            <v>1984</v>
          </cell>
          <cell r="B1352" t="str">
            <v>Mike McGee</v>
          </cell>
          <cell r="D1352" t="str">
            <v>LAL</v>
          </cell>
          <cell r="F1352">
            <v>14.7</v>
          </cell>
          <cell r="H1352">
            <v>1424.5</v>
          </cell>
        </row>
        <row r="1353">
          <cell r="A1353">
            <v>1984</v>
          </cell>
          <cell r="B1353" t="str">
            <v>Magic Johnson</v>
          </cell>
          <cell r="D1353" t="str">
            <v>LAL</v>
          </cell>
          <cell r="F1353">
            <v>22.6</v>
          </cell>
          <cell r="H1353">
            <v>2566.1</v>
          </cell>
        </row>
        <row r="1354">
          <cell r="A1354">
            <v>1984</v>
          </cell>
          <cell r="B1354" t="str">
            <v>Calvin Garrett</v>
          </cell>
          <cell r="D1354" t="str">
            <v>LAL</v>
          </cell>
          <cell r="F1354">
            <v>10.199999999999999</v>
          </cell>
          <cell r="H1354">
            <v>479.7</v>
          </cell>
        </row>
        <row r="1355">
          <cell r="A1355">
            <v>1984</v>
          </cell>
          <cell r="B1355" t="str">
            <v>Bob McAdoo</v>
          </cell>
          <cell r="D1355" t="str">
            <v>LAL</v>
          </cell>
          <cell r="F1355">
            <v>15.9</v>
          </cell>
          <cell r="H1355">
            <v>1456</v>
          </cell>
        </row>
        <row r="1356">
          <cell r="A1356">
            <v>1984</v>
          </cell>
          <cell r="B1356" t="str">
            <v>Mitch Kupchak</v>
          </cell>
          <cell r="D1356" t="str">
            <v>LAL</v>
          </cell>
          <cell r="F1356">
            <v>7</v>
          </cell>
          <cell r="H1356">
            <v>323</v>
          </cell>
        </row>
        <row r="1357">
          <cell r="A1357">
            <v>1984</v>
          </cell>
          <cell r="B1357" t="str">
            <v>Kurt Rambis</v>
          </cell>
          <cell r="D1357" t="str">
            <v>LAL</v>
          </cell>
          <cell r="F1357">
            <v>10.9</v>
          </cell>
          <cell r="H1357">
            <v>742.6</v>
          </cell>
        </row>
        <row r="1358">
          <cell r="A1358">
            <v>1984</v>
          </cell>
          <cell r="B1358" t="str">
            <v>Byron Scott</v>
          </cell>
          <cell r="D1358" t="str">
            <v>LAL</v>
          </cell>
          <cell r="F1358">
            <v>13.4</v>
          </cell>
          <cell r="H1358">
            <v>1635.4</v>
          </cell>
        </row>
        <row r="1359">
          <cell r="A1359">
            <v>1984</v>
          </cell>
          <cell r="B1359" t="str">
            <v>Paul Mokeski</v>
          </cell>
          <cell r="D1359" t="str">
            <v>MIL</v>
          </cell>
          <cell r="F1359">
            <v>8.9</v>
          </cell>
          <cell r="H1359">
            <v>836.40000000000009</v>
          </cell>
        </row>
        <row r="1360">
          <cell r="A1360">
            <v>1984</v>
          </cell>
          <cell r="B1360" t="str">
            <v>Randy Breuer</v>
          </cell>
          <cell r="D1360" t="str">
            <v>MIL</v>
          </cell>
          <cell r="F1360">
            <v>9.1999999999999993</v>
          </cell>
          <cell r="H1360">
            <v>473.1</v>
          </cell>
        </row>
        <row r="1361">
          <cell r="A1361">
            <v>1984</v>
          </cell>
          <cell r="B1361" t="str">
            <v>Paul Pressey</v>
          </cell>
          <cell r="D1361" t="str">
            <v>MIL</v>
          </cell>
          <cell r="F1361">
            <v>14.5</v>
          </cell>
          <cell r="H1361">
            <v>1733.3999999999999</v>
          </cell>
        </row>
        <row r="1362">
          <cell r="A1362">
            <v>1984</v>
          </cell>
          <cell r="B1362" t="str">
            <v>Sidney Moncrief</v>
          </cell>
          <cell r="D1362" t="str">
            <v>MIL</v>
          </cell>
          <cell r="F1362">
            <v>19.8</v>
          </cell>
          <cell r="H1362">
            <v>3073.1</v>
          </cell>
        </row>
        <row r="1363">
          <cell r="A1363">
            <v>1984</v>
          </cell>
          <cell r="B1363" t="str">
            <v>Marques Johnson</v>
          </cell>
          <cell r="D1363" t="str">
            <v>MIL</v>
          </cell>
          <cell r="F1363">
            <v>19.399999999999999</v>
          </cell>
          <cell r="H1363">
            <v>2715.8</v>
          </cell>
        </row>
        <row r="1364">
          <cell r="A1364">
            <v>1984</v>
          </cell>
          <cell r="B1364" t="str">
            <v>Kevin Grevey</v>
          </cell>
          <cell r="D1364" t="str">
            <v>MIL</v>
          </cell>
          <cell r="F1364">
            <v>13.1</v>
          </cell>
          <cell r="H1364">
            <v>921.6</v>
          </cell>
        </row>
        <row r="1365">
          <cell r="A1365">
            <v>1984</v>
          </cell>
          <cell r="B1365" t="str">
            <v>Mike Dunleavy</v>
          </cell>
          <cell r="D1365" t="str">
            <v>MIL</v>
          </cell>
          <cell r="F1365">
            <v>16.399999999999999</v>
          </cell>
          <cell r="H1365">
            <v>404.6</v>
          </cell>
        </row>
        <row r="1366">
          <cell r="A1366">
            <v>1984</v>
          </cell>
          <cell r="B1366" t="str">
            <v>Bob Lanier</v>
          </cell>
          <cell r="D1366" t="str">
            <v>MIL</v>
          </cell>
          <cell r="F1366">
            <v>17.7</v>
          </cell>
          <cell r="H1366">
            <v>2008.8</v>
          </cell>
        </row>
        <row r="1367">
          <cell r="A1367">
            <v>1984</v>
          </cell>
          <cell r="B1367" t="str">
            <v>Alton Lister</v>
          </cell>
          <cell r="D1367" t="str">
            <v>MIL</v>
          </cell>
          <cell r="F1367">
            <v>12.5</v>
          </cell>
          <cell r="H1367">
            <v>1951.6000000000001</v>
          </cell>
        </row>
        <row r="1368">
          <cell r="A1368">
            <v>1984</v>
          </cell>
          <cell r="B1368" t="str">
            <v>Harvey Catchings</v>
          </cell>
          <cell r="D1368" t="str">
            <v>MIL</v>
          </cell>
          <cell r="F1368">
            <v>6.7</v>
          </cell>
          <cell r="H1368">
            <v>1159.2</v>
          </cell>
        </row>
        <row r="1369">
          <cell r="A1369">
            <v>1984</v>
          </cell>
          <cell r="B1369" t="str">
            <v>Junior Bridgeman</v>
          </cell>
          <cell r="D1369" t="str">
            <v>MIL</v>
          </cell>
          <cell r="F1369">
            <v>14.3</v>
          </cell>
          <cell r="H1369">
            <v>2430</v>
          </cell>
        </row>
        <row r="1370">
          <cell r="A1370">
            <v>1984</v>
          </cell>
          <cell r="B1370" t="str">
            <v>Tiny Archibald</v>
          </cell>
          <cell r="D1370" t="str">
            <v>MIL</v>
          </cell>
          <cell r="F1370">
            <v>10.6</v>
          </cell>
          <cell r="H1370">
            <v>1039.6000000000001</v>
          </cell>
        </row>
        <row r="1371">
          <cell r="A1371">
            <v>1984</v>
          </cell>
          <cell r="B1371" t="str">
            <v>Bruce Kuczenski</v>
          </cell>
          <cell r="D1371" t="str">
            <v>NJN</v>
          </cell>
          <cell r="F1371">
            <v>9.4</v>
          </cell>
          <cell r="H1371">
            <v>28</v>
          </cell>
        </row>
        <row r="1372">
          <cell r="A1372">
            <v>1984</v>
          </cell>
          <cell r="B1372" t="str">
            <v>Mike Gminski</v>
          </cell>
          <cell r="D1372" t="str">
            <v>NJN</v>
          </cell>
          <cell r="F1372">
            <v>14.1</v>
          </cell>
          <cell r="H1372">
            <v>1656.3999999999999</v>
          </cell>
        </row>
        <row r="1373">
          <cell r="A1373">
            <v>1984</v>
          </cell>
          <cell r="B1373" t="str">
            <v>Mark Jones</v>
          </cell>
          <cell r="D1373" t="str">
            <v>NJN</v>
          </cell>
          <cell r="F1373">
            <v>14.7</v>
          </cell>
          <cell r="H1373">
            <v>16.200000000000003</v>
          </cell>
        </row>
        <row r="1374">
          <cell r="A1374">
            <v>1984</v>
          </cell>
          <cell r="B1374" t="str">
            <v>Darwin Cook</v>
          </cell>
          <cell r="D1374" t="str">
            <v>NJN</v>
          </cell>
          <cell r="F1374">
            <v>14.5</v>
          </cell>
          <cell r="H1374">
            <v>1869.6000000000001</v>
          </cell>
        </row>
        <row r="1375">
          <cell r="A1375">
            <v>1984</v>
          </cell>
          <cell r="B1375" t="str">
            <v>Buck Williams</v>
          </cell>
          <cell r="D1375" t="str">
            <v>NJN</v>
          </cell>
          <cell r="F1375">
            <v>15.8</v>
          </cell>
          <cell r="H1375">
            <v>3005.1</v>
          </cell>
        </row>
        <row r="1376">
          <cell r="A1376">
            <v>1984</v>
          </cell>
          <cell r="B1376" t="str">
            <v>Foots Walker</v>
          </cell>
          <cell r="D1376" t="str">
            <v>NJN</v>
          </cell>
          <cell r="F1376">
            <v>9.4</v>
          </cell>
          <cell r="H1376">
            <v>377.4</v>
          </cell>
        </row>
        <row r="1377">
          <cell r="A1377">
            <v>1984</v>
          </cell>
          <cell r="B1377" t="str">
            <v>Reggie Johnson</v>
          </cell>
          <cell r="D1377" t="str">
            <v>NJN</v>
          </cell>
          <cell r="F1377">
            <v>11.3</v>
          </cell>
          <cell r="H1377">
            <v>820.80000000000007</v>
          </cell>
        </row>
        <row r="1378">
          <cell r="A1378">
            <v>1984</v>
          </cell>
          <cell r="B1378" t="str">
            <v>Kelvin Ransey</v>
          </cell>
          <cell r="D1378" t="str">
            <v>NJN</v>
          </cell>
          <cell r="F1378">
            <v>14</v>
          </cell>
          <cell r="H1378">
            <v>1936</v>
          </cell>
        </row>
        <row r="1379">
          <cell r="A1379">
            <v>1984</v>
          </cell>
          <cell r="B1379" t="str">
            <v>Darryl Dawkins</v>
          </cell>
          <cell r="D1379" t="str">
            <v>NJN</v>
          </cell>
          <cell r="F1379">
            <v>17.600000000000001</v>
          </cell>
          <cell r="H1379">
            <v>2413.8000000000002</v>
          </cell>
        </row>
        <row r="1380">
          <cell r="A1380">
            <v>1984</v>
          </cell>
          <cell r="B1380" t="str">
            <v>Micheal Ray</v>
          </cell>
          <cell r="D1380" t="str">
            <v>NJN</v>
          </cell>
          <cell r="F1380">
            <v>15.1</v>
          </cell>
          <cell r="H1380">
            <v>1286.4000000000001</v>
          </cell>
        </row>
        <row r="1381">
          <cell r="A1381">
            <v>1984</v>
          </cell>
          <cell r="B1381" t="str">
            <v>Mike O'Koren</v>
          </cell>
          <cell r="D1381" t="str">
            <v>NJN</v>
          </cell>
          <cell r="F1381">
            <v>10</v>
          </cell>
          <cell r="H1381">
            <v>1189.9000000000001</v>
          </cell>
        </row>
        <row r="1382">
          <cell r="A1382">
            <v>1984</v>
          </cell>
          <cell r="B1382" t="str">
            <v>Otis Birdsong</v>
          </cell>
          <cell r="D1382" t="str">
            <v>NJN</v>
          </cell>
          <cell r="F1382">
            <v>16.8</v>
          </cell>
          <cell r="H1382">
            <v>2166.6</v>
          </cell>
        </row>
        <row r="1383">
          <cell r="A1383">
            <v>1984</v>
          </cell>
          <cell r="B1383" t="str">
            <v>Bill Willoughby</v>
          </cell>
          <cell r="D1383" t="str">
            <v>NJN</v>
          </cell>
          <cell r="F1383">
            <v>11.2</v>
          </cell>
          <cell r="H1383">
            <v>938</v>
          </cell>
        </row>
        <row r="1384">
          <cell r="A1384">
            <v>1984</v>
          </cell>
          <cell r="B1384" t="str">
            <v>Albert King</v>
          </cell>
          <cell r="D1384" t="str">
            <v>NJN</v>
          </cell>
          <cell r="F1384">
            <v>15.6</v>
          </cell>
          <cell r="H1384">
            <v>2101.4</v>
          </cell>
        </row>
        <row r="1385">
          <cell r="A1385">
            <v>1984</v>
          </cell>
          <cell r="B1385" t="str">
            <v>Darrell Walker</v>
          </cell>
          <cell r="D1385" t="str">
            <v>NYK</v>
          </cell>
          <cell r="F1385">
            <v>15.9</v>
          </cell>
          <cell r="H1385">
            <v>1320.2</v>
          </cell>
        </row>
        <row r="1386">
          <cell r="A1386">
            <v>1984</v>
          </cell>
          <cell r="B1386" t="str">
            <v>Ray Williams</v>
          </cell>
          <cell r="D1386" t="str">
            <v>NYK</v>
          </cell>
          <cell r="F1386">
            <v>17.399999999999999</v>
          </cell>
          <cell r="H1386">
            <v>2226.8000000000002</v>
          </cell>
        </row>
        <row r="1387">
          <cell r="A1387">
            <v>1984</v>
          </cell>
          <cell r="B1387" t="str">
            <v>Len Elmore</v>
          </cell>
          <cell r="D1387" t="str">
            <v>NYK</v>
          </cell>
          <cell r="F1387">
            <v>6.1</v>
          </cell>
          <cell r="H1387">
            <v>832</v>
          </cell>
        </row>
        <row r="1388">
          <cell r="A1388">
            <v>1984</v>
          </cell>
          <cell r="B1388" t="str">
            <v>Louis Orr</v>
          </cell>
          <cell r="D1388" t="str">
            <v>NYK</v>
          </cell>
          <cell r="F1388">
            <v>12.4</v>
          </cell>
          <cell r="H1388">
            <v>1638</v>
          </cell>
        </row>
        <row r="1389">
          <cell r="A1389">
            <v>1984</v>
          </cell>
          <cell r="B1389" t="str">
            <v>Eric Fernsten</v>
          </cell>
          <cell r="D1389" t="str">
            <v>NYK</v>
          </cell>
          <cell r="F1389">
            <v>9.6</v>
          </cell>
          <cell r="H1389">
            <v>403.2</v>
          </cell>
        </row>
        <row r="1390">
          <cell r="A1390">
            <v>1984</v>
          </cell>
          <cell r="B1390" t="str">
            <v>Ernie Grunfeld</v>
          </cell>
          <cell r="D1390" t="str">
            <v>NYK</v>
          </cell>
          <cell r="F1390">
            <v>9.6</v>
          </cell>
          <cell r="H1390">
            <v>1117.2</v>
          </cell>
        </row>
        <row r="1391">
          <cell r="A1391">
            <v>1984</v>
          </cell>
          <cell r="B1391" t="str">
            <v>Truck Robinson</v>
          </cell>
          <cell r="D1391" t="str">
            <v>NYK</v>
          </cell>
          <cell r="F1391">
            <v>10.4</v>
          </cell>
          <cell r="H1391">
            <v>2132</v>
          </cell>
        </row>
        <row r="1392">
          <cell r="A1392">
            <v>1984</v>
          </cell>
          <cell r="B1392" t="str">
            <v>Bill Cartwright</v>
          </cell>
          <cell r="D1392" t="str">
            <v>NYK</v>
          </cell>
          <cell r="F1392">
            <v>18.5</v>
          </cell>
          <cell r="H1392">
            <v>2487.1</v>
          </cell>
        </row>
        <row r="1393">
          <cell r="A1393">
            <v>1984</v>
          </cell>
          <cell r="B1393" t="str">
            <v>Trent Tucker</v>
          </cell>
          <cell r="D1393" t="str">
            <v>NYK</v>
          </cell>
          <cell r="F1393">
            <v>13.6</v>
          </cell>
          <cell r="H1393">
            <v>1228.5</v>
          </cell>
        </row>
        <row r="1394">
          <cell r="A1394">
            <v>1984</v>
          </cell>
          <cell r="B1394" t="str">
            <v>Rudy Macklin</v>
          </cell>
          <cell r="D1394" t="str">
            <v>NYK</v>
          </cell>
          <cell r="F1394">
            <v>9</v>
          </cell>
          <cell r="H1394">
            <v>64.8</v>
          </cell>
        </row>
        <row r="1395">
          <cell r="A1395">
            <v>1984</v>
          </cell>
          <cell r="B1395" t="str">
            <v>Marvin Webster</v>
          </cell>
          <cell r="D1395" t="str">
            <v>NYK</v>
          </cell>
          <cell r="F1395">
            <v>10.7</v>
          </cell>
          <cell r="H1395">
            <v>1292</v>
          </cell>
        </row>
        <row r="1396">
          <cell r="A1396">
            <v>1984</v>
          </cell>
          <cell r="B1396" t="str">
            <v>Rory Sparrow</v>
          </cell>
          <cell r="D1396" t="str">
            <v>NYK</v>
          </cell>
          <cell r="F1396">
            <v>12.4</v>
          </cell>
          <cell r="H1396">
            <v>2433.2000000000003</v>
          </cell>
        </row>
        <row r="1397">
          <cell r="A1397">
            <v>1984</v>
          </cell>
          <cell r="B1397" t="str">
            <v>Bernard King</v>
          </cell>
          <cell r="D1397" t="str">
            <v>NYK</v>
          </cell>
          <cell r="F1397">
            <v>22.7</v>
          </cell>
          <cell r="H1397">
            <v>2664.2000000000003</v>
          </cell>
        </row>
        <row r="1398">
          <cell r="A1398">
            <v>1984</v>
          </cell>
          <cell r="B1398" t="str">
            <v>Moses Malone</v>
          </cell>
          <cell r="D1398" t="str">
            <v>PHI</v>
          </cell>
          <cell r="F1398">
            <v>21.8</v>
          </cell>
          <cell r="H1398">
            <v>2612.7999999999997</v>
          </cell>
        </row>
        <row r="1399">
          <cell r="A1399">
            <v>1984</v>
          </cell>
          <cell r="B1399" t="str">
            <v>Sedale Threatt</v>
          </cell>
          <cell r="D1399" t="str">
            <v>PHI</v>
          </cell>
          <cell r="F1399">
            <v>6.6</v>
          </cell>
          <cell r="H1399">
            <v>463.50000000000006</v>
          </cell>
        </row>
        <row r="1400">
          <cell r="A1400">
            <v>1984</v>
          </cell>
          <cell r="B1400" t="str">
            <v>Bobby Jones</v>
          </cell>
          <cell r="D1400" t="str">
            <v>PHI</v>
          </cell>
          <cell r="F1400">
            <v>16.7</v>
          </cell>
          <cell r="H1400">
            <v>1762.5</v>
          </cell>
        </row>
        <row r="1401">
          <cell r="A1401">
            <v>1984</v>
          </cell>
          <cell r="B1401" t="str">
            <v>Julius Erving</v>
          </cell>
          <cell r="D1401" t="str">
            <v>PHI</v>
          </cell>
          <cell r="F1401">
            <v>22.9</v>
          </cell>
          <cell r="H1401">
            <v>2679.6</v>
          </cell>
        </row>
        <row r="1402">
          <cell r="A1402">
            <v>1984</v>
          </cell>
          <cell r="B1402" t="str">
            <v>Clint Richardson</v>
          </cell>
          <cell r="D1402" t="str">
            <v>PHI</v>
          </cell>
          <cell r="F1402">
            <v>10</v>
          </cell>
          <cell r="H1402">
            <v>1573.2</v>
          </cell>
        </row>
        <row r="1403">
          <cell r="A1403">
            <v>1984</v>
          </cell>
          <cell r="B1403" t="str">
            <v>Clemon Johnson</v>
          </cell>
          <cell r="D1403" t="str">
            <v>PHI</v>
          </cell>
          <cell r="F1403">
            <v>9.1</v>
          </cell>
          <cell r="H1403">
            <v>1720</v>
          </cell>
        </row>
        <row r="1404">
          <cell r="A1404">
            <v>1984</v>
          </cell>
          <cell r="B1404" t="str">
            <v>Maurice Cheeks</v>
          </cell>
          <cell r="D1404" t="str">
            <v>PHI</v>
          </cell>
          <cell r="F1404">
            <v>16.399999999999999</v>
          </cell>
          <cell r="H1404">
            <v>2497.5</v>
          </cell>
        </row>
        <row r="1405">
          <cell r="A1405">
            <v>1984</v>
          </cell>
          <cell r="B1405" t="str">
            <v>Andrew Toney</v>
          </cell>
          <cell r="D1405" t="str">
            <v>PHI</v>
          </cell>
          <cell r="F1405">
            <v>17.3</v>
          </cell>
          <cell r="H1405">
            <v>2558.3999999999996</v>
          </cell>
        </row>
        <row r="1406">
          <cell r="A1406">
            <v>1984</v>
          </cell>
          <cell r="B1406" t="str">
            <v>Franklin Edwards</v>
          </cell>
          <cell r="D1406" t="str">
            <v>PHI</v>
          </cell>
          <cell r="F1406">
            <v>7.9</v>
          </cell>
          <cell r="H1406">
            <v>654</v>
          </cell>
        </row>
        <row r="1407">
          <cell r="A1407">
            <v>1984</v>
          </cell>
          <cell r="B1407" t="str">
            <v>Marc Iavaroni</v>
          </cell>
          <cell r="D1407" t="str">
            <v>PHI</v>
          </cell>
          <cell r="F1407">
            <v>8.1</v>
          </cell>
          <cell r="H1407">
            <v>1528.8000000000002</v>
          </cell>
        </row>
        <row r="1408">
          <cell r="A1408">
            <v>1984</v>
          </cell>
          <cell r="B1408" t="str">
            <v>Leo Rautins</v>
          </cell>
          <cell r="D1408" t="str">
            <v>PHI</v>
          </cell>
          <cell r="F1408">
            <v>6.2</v>
          </cell>
          <cell r="H1408">
            <v>196</v>
          </cell>
        </row>
        <row r="1409">
          <cell r="A1409">
            <v>1984</v>
          </cell>
          <cell r="B1409" t="str">
            <v>Charles Pittman</v>
          </cell>
          <cell r="D1409" t="str">
            <v>PHO</v>
          </cell>
          <cell r="F1409">
            <v>11.3</v>
          </cell>
          <cell r="H1409">
            <v>986.7</v>
          </cell>
        </row>
        <row r="1410">
          <cell r="A1410">
            <v>1984</v>
          </cell>
          <cell r="B1410" t="str">
            <v>Kyle Macy</v>
          </cell>
          <cell r="D1410" t="str">
            <v>PHO</v>
          </cell>
          <cell r="F1410">
            <v>13.2</v>
          </cell>
          <cell r="H1410">
            <v>2402.6</v>
          </cell>
        </row>
        <row r="1411">
          <cell r="A1411">
            <v>1984</v>
          </cell>
          <cell r="B1411" t="str">
            <v>James Edwards</v>
          </cell>
          <cell r="D1411" t="str">
            <v>PHO</v>
          </cell>
          <cell r="F1411">
            <v>16.2</v>
          </cell>
          <cell r="H1411">
            <v>1893.6000000000001</v>
          </cell>
        </row>
        <row r="1412">
          <cell r="A1412">
            <v>1984</v>
          </cell>
          <cell r="B1412" t="str">
            <v>Johnny High</v>
          </cell>
          <cell r="D1412" t="str">
            <v>PHO</v>
          </cell>
          <cell r="F1412">
            <v>4.5</v>
          </cell>
          <cell r="H1412">
            <v>513.29999999999995</v>
          </cell>
        </row>
        <row r="1413">
          <cell r="A1413">
            <v>1984</v>
          </cell>
          <cell r="B1413" t="str">
            <v>Rick Robey</v>
          </cell>
          <cell r="D1413" t="str">
            <v>PHO</v>
          </cell>
          <cell r="F1413">
            <v>12.8</v>
          </cell>
          <cell r="H1413">
            <v>854</v>
          </cell>
        </row>
        <row r="1414">
          <cell r="A1414">
            <v>1984</v>
          </cell>
          <cell r="B1414" t="str">
            <v>Walter Davis</v>
          </cell>
          <cell r="D1414" t="str">
            <v>PHO</v>
          </cell>
          <cell r="F1414">
            <v>18.5</v>
          </cell>
          <cell r="H1414">
            <v>2542.8000000000002</v>
          </cell>
        </row>
        <row r="1415">
          <cell r="A1415">
            <v>1984</v>
          </cell>
          <cell r="B1415" t="str">
            <v>Maurice Lucas</v>
          </cell>
          <cell r="D1415" t="str">
            <v>PHO</v>
          </cell>
          <cell r="F1415">
            <v>18.100000000000001</v>
          </cell>
          <cell r="H1415">
            <v>2310</v>
          </cell>
        </row>
        <row r="1416">
          <cell r="A1416">
            <v>1984</v>
          </cell>
          <cell r="B1416" t="str">
            <v>Rod Foster</v>
          </cell>
          <cell r="D1416" t="str">
            <v>PHO</v>
          </cell>
          <cell r="F1416">
            <v>11.9</v>
          </cell>
          <cell r="H1416">
            <v>1424</v>
          </cell>
        </row>
        <row r="1417">
          <cell r="A1417">
            <v>1984</v>
          </cell>
          <cell r="B1417" t="str">
            <v>Mike Sanders</v>
          </cell>
          <cell r="D1417" t="str">
            <v>PHO</v>
          </cell>
          <cell r="F1417">
            <v>10.5</v>
          </cell>
          <cell r="H1417">
            <v>585</v>
          </cell>
        </row>
        <row r="1418">
          <cell r="A1418">
            <v>1984</v>
          </cell>
          <cell r="B1418" t="str">
            <v>Larry Nance</v>
          </cell>
          <cell r="D1418" t="str">
            <v>PHO</v>
          </cell>
          <cell r="F1418">
            <v>19.399999999999999</v>
          </cell>
          <cell r="H1418">
            <v>2902.7999999999997</v>
          </cell>
        </row>
        <row r="1419">
          <cell r="A1419">
            <v>1984</v>
          </cell>
          <cell r="B1419" t="str">
            <v>Alvan Adams</v>
          </cell>
          <cell r="D1419" t="str">
            <v>PHO</v>
          </cell>
          <cell r="F1419">
            <v>16.600000000000001</v>
          </cell>
          <cell r="H1419">
            <v>1449</v>
          </cell>
        </row>
        <row r="1420">
          <cell r="A1420">
            <v>1984</v>
          </cell>
          <cell r="B1420" t="str">
            <v>Paul Westphal</v>
          </cell>
          <cell r="D1420" t="str">
            <v>PHO</v>
          </cell>
          <cell r="F1420">
            <v>14.6</v>
          </cell>
          <cell r="H1420">
            <v>867.3</v>
          </cell>
        </row>
        <row r="1421">
          <cell r="A1421">
            <v>1984</v>
          </cell>
          <cell r="B1421" t="str">
            <v>Alvin Scott</v>
          </cell>
          <cell r="D1421" t="str">
            <v>PHO</v>
          </cell>
          <cell r="F1421">
            <v>7.6</v>
          </cell>
          <cell r="H1421">
            <v>734.5</v>
          </cell>
        </row>
        <row r="1422">
          <cell r="A1422">
            <v>1984</v>
          </cell>
          <cell r="B1422" t="str">
            <v>Pete Verhoeven</v>
          </cell>
          <cell r="D1422" t="str">
            <v>POR</v>
          </cell>
          <cell r="F1422">
            <v>12</v>
          </cell>
          <cell r="H1422">
            <v>326.8</v>
          </cell>
        </row>
        <row r="1423">
          <cell r="A1423">
            <v>1984</v>
          </cell>
          <cell r="B1423" t="str">
            <v>Darnell Valentine</v>
          </cell>
          <cell r="D1423" t="str">
            <v>POR</v>
          </cell>
          <cell r="F1423">
            <v>13.8</v>
          </cell>
          <cell r="H1423">
            <v>1890.4</v>
          </cell>
        </row>
        <row r="1424">
          <cell r="A1424">
            <v>1984</v>
          </cell>
          <cell r="B1424" t="str">
            <v>Calvin Natt</v>
          </cell>
          <cell r="D1424" t="str">
            <v>POR</v>
          </cell>
          <cell r="F1424">
            <v>16.899999999999999</v>
          </cell>
          <cell r="H1424">
            <v>2638.6</v>
          </cell>
        </row>
        <row r="1425">
          <cell r="A1425">
            <v>1984</v>
          </cell>
          <cell r="B1425" t="str">
            <v>Wayne Cooper</v>
          </cell>
          <cell r="D1425" t="str">
            <v>POR</v>
          </cell>
          <cell r="F1425">
            <v>15.8</v>
          </cell>
          <cell r="H1425">
            <v>1660.5</v>
          </cell>
        </row>
        <row r="1426">
          <cell r="A1426">
            <v>1984</v>
          </cell>
          <cell r="B1426" t="str">
            <v>Clyde Drexler</v>
          </cell>
          <cell r="D1426" t="str">
            <v>POR</v>
          </cell>
          <cell r="F1426">
            <v>14.5</v>
          </cell>
          <cell r="H1426">
            <v>1410.3999999999999</v>
          </cell>
        </row>
        <row r="1427">
          <cell r="A1427">
            <v>1984</v>
          </cell>
          <cell r="B1427" t="str">
            <v>Tom Piotrowski</v>
          </cell>
          <cell r="D1427" t="str">
            <v>POR</v>
          </cell>
          <cell r="F1427">
            <v>9.1999999999999993</v>
          </cell>
          <cell r="H1427">
            <v>77.399999999999991</v>
          </cell>
        </row>
        <row r="1428">
          <cell r="A1428">
            <v>1984</v>
          </cell>
          <cell r="B1428" t="str">
            <v>Fat Lever</v>
          </cell>
          <cell r="D1428" t="str">
            <v>POR</v>
          </cell>
          <cell r="F1428">
            <v>15.8</v>
          </cell>
          <cell r="H1428">
            <v>2008.8</v>
          </cell>
        </row>
        <row r="1429">
          <cell r="A1429">
            <v>1984</v>
          </cell>
          <cell r="B1429" t="str">
            <v>Audie Norris</v>
          </cell>
          <cell r="D1429" t="str">
            <v>POR</v>
          </cell>
          <cell r="F1429">
            <v>8.6999999999999993</v>
          </cell>
          <cell r="H1429">
            <v>1153.3999999999999</v>
          </cell>
        </row>
        <row r="1430">
          <cell r="A1430">
            <v>1984</v>
          </cell>
          <cell r="B1430" t="str">
            <v>Jim Paxson</v>
          </cell>
          <cell r="D1430" t="str">
            <v>POR</v>
          </cell>
          <cell r="F1430">
            <v>19.5</v>
          </cell>
          <cell r="H1430">
            <v>2689.2000000000003</v>
          </cell>
        </row>
        <row r="1431">
          <cell r="A1431">
            <v>1984</v>
          </cell>
          <cell r="B1431" t="str">
            <v>Jeff Lamp</v>
          </cell>
          <cell r="D1431" t="str">
            <v>POR</v>
          </cell>
          <cell r="F1431">
            <v>12.7</v>
          </cell>
          <cell r="H1431">
            <v>659.2</v>
          </cell>
        </row>
        <row r="1432">
          <cell r="A1432">
            <v>1984</v>
          </cell>
          <cell r="B1432" t="str">
            <v>Kenny Carr</v>
          </cell>
          <cell r="D1432" t="str">
            <v>POR</v>
          </cell>
          <cell r="F1432">
            <v>17.3</v>
          </cell>
          <cell r="H1432">
            <v>2451.7999999999997</v>
          </cell>
        </row>
        <row r="1433">
          <cell r="A1433">
            <v>1984</v>
          </cell>
          <cell r="B1433" t="str">
            <v>Mychal Thompson</v>
          </cell>
          <cell r="D1433" t="str">
            <v>POR</v>
          </cell>
          <cell r="F1433">
            <v>17.899999999999999</v>
          </cell>
          <cell r="H1433">
            <v>2646.5</v>
          </cell>
        </row>
        <row r="1434">
          <cell r="A1434">
            <v>1984</v>
          </cell>
          <cell r="B1434" t="str">
            <v>Darrell Lockhart</v>
          </cell>
          <cell r="D1434" t="str">
            <v>SAS</v>
          </cell>
          <cell r="F1434">
            <v>1.6</v>
          </cell>
          <cell r="H1434">
            <v>14</v>
          </cell>
        </row>
        <row r="1435">
          <cell r="A1435">
            <v>1984</v>
          </cell>
          <cell r="B1435" t="str">
            <v>Gene Banks</v>
          </cell>
          <cell r="D1435" t="str">
            <v>SAS</v>
          </cell>
          <cell r="F1435">
            <v>15.4</v>
          </cell>
          <cell r="H1435">
            <v>2600</v>
          </cell>
        </row>
        <row r="1436">
          <cell r="A1436">
            <v>1984</v>
          </cell>
          <cell r="B1436" t="str">
            <v>Kevin Williams</v>
          </cell>
          <cell r="D1436" t="str">
            <v>SAS</v>
          </cell>
          <cell r="F1436">
            <v>9.9</v>
          </cell>
          <cell r="H1436">
            <v>199.5</v>
          </cell>
        </row>
        <row r="1437">
          <cell r="A1437">
            <v>1984</v>
          </cell>
          <cell r="B1437" t="str">
            <v>Bob Miller</v>
          </cell>
          <cell r="D1437" t="str">
            <v>SAS</v>
          </cell>
          <cell r="F1437">
            <v>25</v>
          </cell>
          <cell r="H1437">
            <v>8</v>
          </cell>
        </row>
        <row r="1438">
          <cell r="A1438">
            <v>1984</v>
          </cell>
          <cell r="B1438" t="str">
            <v>Dave Batton</v>
          </cell>
          <cell r="D1438" t="str">
            <v>SAS</v>
          </cell>
          <cell r="F1438">
            <v>6.4</v>
          </cell>
          <cell r="H1438">
            <v>31.2</v>
          </cell>
        </row>
        <row r="1439">
          <cell r="A1439">
            <v>1984</v>
          </cell>
          <cell r="B1439" t="str">
            <v>Mark McNamara</v>
          </cell>
          <cell r="D1439" t="str">
            <v>SAS</v>
          </cell>
          <cell r="F1439">
            <v>11.9</v>
          </cell>
          <cell r="H1439">
            <v>1036</v>
          </cell>
        </row>
        <row r="1440">
          <cell r="A1440">
            <v>1984</v>
          </cell>
          <cell r="B1440" t="str">
            <v>Edgar Jones</v>
          </cell>
          <cell r="D1440" t="str">
            <v>SAS</v>
          </cell>
          <cell r="F1440">
            <v>14.9</v>
          </cell>
          <cell r="H1440">
            <v>1773.8999999999999</v>
          </cell>
        </row>
        <row r="1441">
          <cell r="A1441">
            <v>1984</v>
          </cell>
          <cell r="B1441" t="str">
            <v>Artis Gilmore</v>
          </cell>
          <cell r="D1441" t="str">
            <v>SAS</v>
          </cell>
          <cell r="F1441">
            <v>18.8</v>
          </cell>
          <cell r="H1441">
            <v>2035.2</v>
          </cell>
        </row>
        <row r="1442">
          <cell r="A1442">
            <v>1984</v>
          </cell>
          <cell r="B1442" t="str">
            <v>John Paxson</v>
          </cell>
          <cell r="D1442" t="str">
            <v>SAS</v>
          </cell>
          <cell r="F1442">
            <v>12.7</v>
          </cell>
          <cell r="H1442">
            <v>455.70000000000005</v>
          </cell>
        </row>
        <row r="1443">
          <cell r="A1443">
            <v>1984</v>
          </cell>
          <cell r="B1443" t="str">
            <v>Fred Roberts</v>
          </cell>
          <cell r="D1443" t="str">
            <v>SAS</v>
          </cell>
          <cell r="F1443">
            <v>12.6</v>
          </cell>
          <cell r="H1443">
            <v>1532.6</v>
          </cell>
        </row>
        <row r="1444">
          <cell r="A1444">
            <v>1984</v>
          </cell>
          <cell r="B1444" t="str">
            <v>Steve Lingenfelter</v>
          </cell>
          <cell r="D1444" t="str">
            <v>SAS</v>
          </cell>
          <cell r="F1444">
            <v>2.7</v>
          </cell>
          <cell r="H1444">
            <v>14.100000000000001</v>
          </cell>
        </row>
        <row r="1445">
          <cell r="A1445">
            <v>1984</v>
          </cell>
          <cell r="B1445" t="str">
            <v>Brant Weidner</v>
          </cell>
          <cell r="D1445" t="str">
            <v>SAS</v>
          </cell>
          <cell r="F1445">
            <v>5.4</v>
          </cell>
          <cell r="H1445">
            <v>38.4</v>
          </cell>
        </row>
        <row r="1446">
          <cell r="A1446">
            <v>1984</v>
          </cell>
          <cell r="B1446" t="str">
            <v>George Gervin</v>
          </cell>
          <cell r="D1446" t="str">
            <v>SAS</v>
          </cell>
          <cell r="F1446">
            <v>19.3</v>
          </cell>
          <cell r="H1446">
            <v>2584</v>
          </cell>
        </row>
        <row r="1447">
          <cell r="A1447">
            <v>1984</v>
          </cell>
          <cell r="B1447" t="str">
            <v>John Lucas</v>
          </cell>
          <cell r="D1447" t="str">
            <v>SAS</v>
          </cell>
          <cell r="F1447">
            <v>18.100000000000001</v>
          </cell>
          <cell r="H1447">
            <v>1808.1</v>
          </cell>
        </row>
        <row r="1448">
          <cell r="A1448">
            <v>1984</v>
          </cell>
          <cell r="B1448" t="str">
            <v>Johnny Moore</v>
          </cell>
          <cell r="D1448" t="str">
            <v>SAS</v>
          </cell>
          <cell r="F1448">
            <v>17.5</v>
          </cell>
          <cell r="H1448">
            <v>1652</v>
          </cell>
        </row>
        <row r="1449">
          <cell r="A1449">
            <v>1984</v>
          </cell>
          <cell r="B1449" t="str">
            <v>Mike Mitchell</v>
          </cell>
          <cell r="D1449" t="str">
            <v>SAS</v>
          </cell>
          <cell r="F1449">
            <v>17.100000000000001</v>
          </cell>
          <cell r="H1449">
            <v>2851.9</v>
          </cell>
        </row>
        <row r="1450">
          <cell r="A1450">
            <v>1984</v>
          </cell>
          <cell r="B1450" t="str">
            <v>Billy McKinney</v>
          </cell>
          <cell r="D1450" t="str">
            <v>SDC</v>
          </cell>
          <cell r="F1450">
            <v>11.7</v>
          </cell>
          <cell r="H1450">
            <v>840</v>
          </cell>
        </row>
        <row r="1451">
          <cell r="A1451">
            <v>1984</v>
          </cell>
          <cell r="B1451" t="str">
            <v>James Donaldson</v>
          </cell>
          <cell r="D1451" t="str">
            <v>SDC</v>
          </cell>
          <cell r="F1451">
            <v>15.3</v>
          </cell>
          <cell r="H1451">
            <v>2525.6</v>
          </cell>
        </row>
        <row r="1452">
          <cell r="A1452">
            <v>1984</v>
          </cell>
          <cell r="B1452" t="str">
            <v>Hank McDowell</v>
          </cell>
          <cell r="D1452" t="str">
            <v>SDC</v>
          </cell>
          <cell r="F1452">
            <v>9.6</v>
          </cell>
          <cell r="H1452">
            <v>609.9</v>
          </cell>
        </row>
        <row r="1453">
          <cell r="A1453">
            <v>1984</v>
          </cell>
          <cell r="B1453" t="str">
            <v>Derek Smith</v>
          </cell>
          <cell r="D1453" t="str">
            <v>SDC</v>
          </cell>
          <cell r="F1453">
            <v>14</v>
          </cell>
          <cell r="H1453">
            <v>1299.3</v>
          </cell>
        </row>
        <row r="1454">
          <cell r="A1454">
            <v>1984</v>
          </cell>
          <cell r="B1454" t="str">
            <v>Ricky Pierce</v>
          </cell>
          <cell r="D1454" t="str">
            <v>SDC</v>
          </cell>
          <cell r="F1454">
            <v>13.2</v>
          </cell>
          <cell r="H1454">
            <v>1283.4000000000001</v>
          </cell>
        </row>
        <row r="1455">
          <cell r="A1455">
            <v>1984</v>
          </cell>
          <cell r="B1455" t="str">
            <v>Michael Brooks</v>
          </cell>
          <cell r="D1455" t="str">
            <v>SDC</v>
          </cell>
          <cell r="F1455">
            <v>14</v>
          </cell>
          <cell r="H1455">
            <v>1405.3</v>
          </cell>
        </row>
        <row r="1456">
          <cell r="A1456">
            <v>1984</v>
          </cell>
          <cell r="B1456" t="str">
            <v>Craig Hodges</v>
          </cell>
          <cell r="D1456" t="str">
            <v>SDC</v>
          </cell>
          <cell r="F1456">
            <v>8.6999999999999993</v>
          </cell>
          <cell r="H1456">
            <v>1573.2</v>
          </cell>
        </row>
        <row r="1457">
          <cell r="A1457">
            <v>1984</v>
          </cell>
          <cell r="B1457" t="str">
            <v>Terry Cummings</v>
          </cell>
          <cell r="D1457" t="str">
            <v>SDC</v>
          </cell>
          <cell r="F1457">
            <v>19.8</v>
          </cell>
          <cell r="H1457">
            <v>2907.9</v>
          </cell>
        </row>
        <row r="1458">
          <cell r="A1458">
            <v>1984</v>
          </cell>
          <cell r="B1458" t="str">
            <v>Norm Nixon</v>
          </cell>
          <cell r="D1458" t="str">
            <v>SDC</v>
          </cell>
          <cell r="F1458">
            <v>16.899999999999999</v>
          </cell>
          <cell r="H1458">
            <v>3050.4</v>
          </cell>
        </row>
        <row r="1459">
          <cell r="A1459">
            <v>1984</v>
          </cell>
          <cell r="B1459" t="str">
            <v>Jerome Whitehead</v>
          </cell>
          <cell r="D1459" t="str">
            <v>SDC</v>
          </cell>
          <cell r="F1459">
            <v>12.2</v>
          </cell>
          <cell r="H1459">
            <v>924</v>
          </cell>
        </row>
        <row r="1460">
          <cell r="A1460">
            <v>1984</v>
          </cell>
          <cell r="B1460" t="str">
            <v>Greg Kelser</v>
          </cell>
          <cell r="D1460" t="str">
            <v>SDC</v>
          </cell>
          <cell r="F1460">
            <v>14.6</v>
          </cell>
          <cell r="H1460">
            <v>1784</v>
          </cell>
        </row>
        <row r="1461">
          <cell r="A1461">
            <v>1984</v>
          </cell>
          <cell r="B1461" t="str">
            <v>Bill Walton</v>
          </cell>
          <cell r="D1461" t="str">
            <v>SDC</v>
          </cell>
          <cell r="F1461">
            <v>17.899999999999999</v>
          </cell>
          <cell r="H1461">
            <v>1474</v>
          </cell>
        </row>
        <row r="1462">
          <cell r="A1462">
            <v>1984</v>
          </cell>
          <cell r="B1462" t="str">
            <v>David Thompson</v>
          </cell>
          <cell r="D1462" t="str">
            <v>SEA</v>
          </cell>
          <cell r="F1462">
            <v>20</v>
          </cell>
          <cell r="H1462">
            <v>349.59999999999997</v>
          </cell>
        </row>
        <row r="1463">
          <cell r="A1463">
            <v>1984</v>
          </cell>
          <cell r="B1463" t="str">
            <v>Tom Chambers</v>
          </cell>
          <cell r="D1463" t="str">
            <v>SEA</v>
          </cell>
          <cell r="F1463">
            <v>16.600000000000001</v>
          </cell>
          <cell r="H1463">
            <v>2566.6</v>
          </cell>
        </row>
        <row r="1464">
          <cell r="A1464">
            <v>1984</v>
          </cell>
          <cell r="B1464" t="str">
            <v>Fred Brown</v>
          </cell>
          <cell r="D1464" t="str">
            <v>SEA</v>
          </cell>
          <cell r="F1464">
            <v>17.100000000000001</v>
          </cell>
          <cell r="H1464">
            <v>1128.9000000000001</v>
          </cell>
        </row>
        <row r="1465">
          <cell r="A1465">
            <v>1984</v>
          </cell>
          <cell r="B1465" t="str">
            <v>Reggie King</v>
          </cell>
          <cell r="D1465" t="str">
            <v>SEA</v>
          </cell>
          <cell r="F1465">
            <v>11.7</v>
          </cell>
          <cell r="H1465">
            <v>2086.7000000000003</v>
          </cell>
        </row>
        <row r="1466">
          <cell r="A1466">
            <v>1984</v>
          </cell>
          <cell r="B1466" t="str">
            <v>Steve Hawes</v>
          </cell>
          <cell r="D1466" t="str">
            <v>SEA</v>
          </cell>
          <cell r="F1466">
            <v>9.5</v>
          </cell>
          <cell r="H1466">
            <v>1153.3999999999999</v>
          </cell>
        </row>
        <row r="1467">
          <cell r="A1467">
            <v>1984</v>
          </cell>
          <cell r="B1467" t="str">
            <v>Scooter McCray</v>
          </cell>
          <cell r="D1467" t="str">
            <v>SEA</v>
          </cell>
          <cell r="F1467">
            <v>8.6999999999999993</v>
          </cell>
          <cell r="H1467">
            <v>521.69999999999993</v>
          </cell>
        </row>
        <row r="1468">
          <cell r="A1468">
            <v>1984</v>
          </cell>
          <cell r="B1468" t="str">
            <v>Jon Sundvold</v>
          </cell>
          <cell r="D1468" t="str">
            <v>SEA</v>
          </cell>
          <cell r="F1468">
            <v>12.1</v>
          </cell>
          <cell r="H1468">
            <v>1284.8000000000002</v>
          </cell>
        </row>
        <row r="1469">
          <cell r="A1469">
            <v>1984</v>
          </cell>
          <cell r="B1469" t="str">
            <v>Gus Williams</v>
          </cell>
          <cell r="D1469" t="str">
            <v>SEA</v>
          </cell>
          <cell r="F1469">
            <v>18.899999999999999</v>
          </cell>
          <cell r="H1469">
            <v>2816</v>
          </cell>
        </row>
        <row r="1470">
          <cell r="A1470">
            <v>1984</v>
          </cell>
          <cell r="B1470" t="str">
            <v>Charles Bradley</v>
          </cell>
          <cell r="D1470" t="str">
            <v>SEA</v>
          </cell>
          <cell r="F1470">
            <v>0.5</v>
          </cell>
          <cell r="H1470">
            <v>39.200000000000003</v>
          </cell>
        </row>
        <row r="1471">
          <cell r="A1471">
            <v>1984</v>
          </cell>
          <cell r="B1471" t="str">
            <v>Clay Johnson</v>
          </cell>
          <cell r="D1471" t="str">
            <v>SEA</v>
          </cell>
          <cell r="F1471">
            <v>6.8</v>
          </cell>
          <cell r="H1471">
            <v>175</v>
          </cell>
        </row>
        <row r="1472">
          <cell r="A1472">
            <v>1984</v>
          </cell>
          <cell r="B1472" t="str">
            <v>Steve Hayes</v>
          </cell>
          <cell r="D1472" t="str">
            <v>SEA</v>
          </cell>
          <cell r="F1472">
            <v>8.9</v>
          </cell>
          <cell r="H1472">
            <v>253.70000000000002</v>
          </cell>
        </row>
        <row r="1473">
          <cell r="A1473">
            <v>1984</v>
          </cell>
          <cell r="B1473" t="str">
            <v>Al Wood</v>
          </cell>
          <cell r="D1473" t="str">
            <v>SEA</v>
          </cell>
          <cell r="F1473">
            <v>14.9</v>
          </cell>
          <cell r="H1473">
            <v>2235.6</v>
          </cell>
        </row>
        <row r="1474">
          <cell r="A1474">
            <v>1984</v>
          </cell>
          <cell r="B1474" t="str">
            <v>Jack Sikma</v>
          </cell>
          <cell r="D1474" t="str">
            <v>SEA</v>
          </cell>
          <cell r="F1474">
            <v>19.7</v>
          </cell>
          <cell r="H1474">
            <v>2993</v>
          </cell>
        </row>
        <row r="1475">
          <cell r="A1475">
            <v>1984</v>
          </cell>
          <cell r="B1475" t="str">
            <v>Danny Vranes</v>
          </cell>
          <cell r="D1475" t="str">
            <v>SEA</v>
          </cell>
          <cell r="F1475">
            <v>10.7</v>
          </cell>
          <cell r="H1475">
            <v>2176</v>
          </cell>
        </row>
        <row r="1476">
          <cell r="A1476">
            <v>1984</v>
          </cell>
          <cell r="B1476" t="str">
            <v>Linton Townes</v>
          </cell>
          <cell r="D1476" t="str">
            <v>TOT</v>
          </cell>
          <cell r="F1476">
            <v>11.7</v>
          </cell>
          <cell r="H1476">
            <v>19.2</v>
          </cell>
        </row>
        <row r="1477">
          <cell r="A1477">
            <v>1984</v>
          </cell>
          <cell r="B1477" t="str">
            <v>Eddie Jordan</v>
          </cell>
          <cell r="D1477" t="str">
            <v>TOT</v>
          </cell>
          <cell r="F1477">
            <v>7.3</v>
          </cell>
          <cell r="H1477">
            <v>209.6</v>
          </cell>
        </row>
        <row r="1478">
          <cell r="A1478">
            <v>1984</v>
          </cell>
          <cell r="B1478" t="str">
            <v>Lorenzo Romar</v>
          </cell>
          <cell r="D1478" t="str">
            <v>TOT</v>
          </cell>
          <cell r="F1478">
            <v>14.8</v>
          </cell>
          <cell r="H1478">
            <v>1020</v>
          </cell>
        </row>
        <row r="1479">
          <cell r="A1479">
            <v>1984</v>
          </cell>
          <cell r="B1479" t="str">
            <v>Wes Matthews</v>
          </cell>
          <cell r="D1479" t="str">
            <v>TOT</v>
          </cell>
          <cell r="F1479">
            <v>12.3</v>
          </cell>
          <cell r="H1479">
            <v>388</v>
          </cell>
        </row>
        <row r="1480">
          <cell r="A1480">
            <v>1984</v>
          </cell>
          <cell r="B1480" t="str">
            <v>Steve Johnson</v>
          </cell>
          <cell r="D1480" t="str">
            <v>TOT</v>
          </cell>
          <cell r="F1480">
            <v>14.8</v>
          </cell>
          <cell r="H1480">
            <v>1490.3999999999999</v>
          </cell>
        </row>
        <row r="1481">
          <cell r="A1481">
            <v>1984</v>
          </cell>
          <cell r="B1481" t="str">
            <v>Roger Phegley</v>
          </cell>
          <cell r="D1481" t="str">
            <v>TOT</v>
          </cell>
          <cell r="F1481">
            <v>4.9000000000000004</v>
          </cell>
          <cell r="H1481">
            <v>87.100000000000009</v>
          </cell>
        </row>
        <row r="1482">
          <cell r="A1482">
            <v>1984</v>
          </cell>
          <cell r="B1482" t="str">
            <v>Ron Brewer</v>
          </cell>
          <cell r="D1482" t="str">
            <v>TOT</v>
          </cell>
          <cell r="F1482">
            <v>9.6</v>
          </cell>
          <cell r="H1482">
            <v>991.09999999999991</v>
          </cell>
        </row>
        <row r="1483">
          <cell r="A1483">
            <v>1984</v>
          </cell>
          <cell r="B1483" t="str">
            <v>Keith Edmonson</v>
          </cell>
          <cell r="D1483" t="str">
            <v>TOT</v>
          </cell>
          <cell r="F1483">
            <v>15.5</v>
          </cell>
          <cell r="H1483">
            <v>621.5</v>
          </cell>
        </row>
        <row r="1484">
          <cell r="A1484">
            <v>1984</v>
          </cell>
          <cell r="B1484" t="str">
            <v>Sam Williams</v>
          </cell>
          <cell r="D1484" t="str">
            <v>TOT</v>
          </cell>
          <cell r="F1484">
            <v>13.2</v>
          </cell>
          <cell r="H1484">
            <v>1432.2</v>
          </cell>
        </row>
        <row r="1485">
          <cell r="A1485">
            <v>1984</v>
          </cell>
          <cell r="B1485" t="str">
            <v>Reggie Theus</v>
          </cell>
          <cell r="D1485" t="str">
            <v>TOT</v>
          </cell>
          <cell r="F1485">
            <v>14.3</v>
          </cell>
          <cell r="H1485">
            <v>1500.6000000000001</v>
          </cell>
        </row>
        <row r="1486">
          <cell r="A1486">
            <v>1984</v>
          </cell>
          <cell r="B1486" t="str">
            <v>Kevin Loder</v>
          </cell>
          <cell r="D1486" t="str">
            <v>TOT</v>
          </cell>
          <cell r="F1486">
            <v>9.5</v>
          </cell>
          <cell r="H1486">
            <v>137.5</v>
          </cell>
        </row>
        <row r="1487">
          <cell r="A1487">
            <v>1984</v>
          </cell>
          <cell r="B1487" t="str">
            <v>Charlie Criss</v>
          </cell>
          <cell r="D1487" t="str">
            <v>TOT</v>
          </cell>
          <cell r="F1487">
            <v>10.8</v>
          </cell>
          <cell r="H1487">
            <v>214.5</v>
          </cell>
        </row>
        <row r="1488">
          <cell r="A1488">
            <v>1984</v>
          </cell>
          <cell r="B1488" t="str">
            <v>Dave Robisch</v>
          </cell>
          <cell r="D1488" t="str">
            <v>TOT</v>
          </cell>
          <cell r="F1488">
            <v>6.5</v>
          </cell>
          <cell r="H1488">
            <v>341</v>
          </cell>
        </row>
        <row r="1489">
          <cell r="A1489">
            <v>1984</v>
          </cell>
          <cell r="B1489" t="str">
            <v>Rory White</v>
          </cell>
          <cell r="D1489" t="str">
            <v>TOT</v>
          </cell>
          <cell r="F1489">
            <v>13.9</v>
          </cell>
          <cell r="H1489">
            <v>370.8</v>
          </cell>
        </row>
        <row r="1490">
          <cell r="A1490">
            <v>1984</v>
          </cell>
          <cell r="B1490" t="str">
            <v>Darrell Griffith</v>
          </cell>
          <cell r="D1490" t="str">
            <v>UTA</v>
          </cell>
          <cell r="F1490">
            <v>16.100000000000001</v>
          </cell>
          <cell r="H1490">
            <v>2648.6</v>
          </cell>
        </row>
        <row r="1491">
          <cell r="A1491">
            <v>1984</v>
          </cell>
          <cell r="B1491" t="str">
            <v>Jeff Wilkins</v>
          </cell>
          <cell r="D1491" t="str">
            <v>UTA</v>
          </cell>
          <cell r="F1491">
            <v>10.9</v>
          </cell>
          <cell r="H1491">
            <v>1733.3999999999999</v>
          </cell>
        </row>
        <row r="1492">
          <cell r="A1492">
            <v>1984</v>
          </cell>
          <cell r="B1492" t="str">
            <v>Rickey Green</v>
          </cell>
          <cell r="D1492" t="str">
            <v>UTA</v>
          </cell>
          <cell r="F1492">
            <v>18</v>
          </cell>
          <cell r="H1492">
            <v>2770.2000000000003</v>
          </cell>
        </row>
        <row r="1493">
          <cell r="A1493">
            <v>1984</v>
          </cell>
          <cell r="B1493" t="str">
            <v>Mark Eaton</v>
          </cell>
          <cell r="D1493" t="str">
            <v>UTA</v>
          </cell>
          <cell r="F1493">
            <v>12.3</v>
          </cell>
          <cell r="H1493">
            <v>2140.2000000000003</v>
          </cell>
        </row>
        <row r="1494">
          <cell r="A1494">
            <v>1984</v>
          </cell>
          <cell r="B1494" t="str">
            <v>Thurl Bailey</v>
          </cell>
          <cell r="D1494" t="str">
            <v>UTA</v>
          </cell>
          <cell r="F1494">
            <v>12.9</v>
          </cell>
          <cell r="H1494">
            <v>2008.8</v>
          </cell>
        </row>
        <row r="1495">
          <cell r="A1495">
            <v>1984</v>
          </cell>
          <cell r="B1495" t="str">
            <v>Jerry Eaves</v>
          </cell>
          <cell r="D1495" t="str">
            <v>UTA</v>
          </cell>
          <cell r="F1495">
            <v>10.6</v>
          </cell>
          <cell r="H1495">
            <v>1032</v>
          </cell>
        </row>
        <row r="1496">
          <cell r="A1496">
            <v>1984</v>
          </cell>
          <cell r="B1496" t="str">
            <v>Tom Boswell</v>
          </cell>
          <cell r="D1496" t="str">
            <v>UTA</v>
          </cell>
          <cell r="F1496">
            <v>10.199999999999999</v>
          </cell>
          <cell r="H1496">
            <v>262.2</v>
          </cell>
        </row>
        <row r="1497">
          <cell r="A1497">
            <v>1984</v>
          </cell>
          <cell r="B1497" t="str">
            <v>John Drew</v>
          </cell>
          <cell r="D1497" t="str">
            <v>UTA</v>
          </cell>
          <cell r="F1497">
            <v>20.5</v>
          </cell>
          <cell r="H1497">
            <v>1798.2</v>
          </cell>
        </row>
        <row r="1498">
          <cell r="A1498">
            <v>1984</v>
          </cell>
          <cell r="B1498" t="str">
            <v>Rich Kelley</v>
          </cell>
          <cell r="D1498" t="str">
            <v>UTA</v>
          </cell>
          <cell r="F1498">
            <v>9.6999999999999993</v>
          </cell>
          <cell r="H1498">
            <v>1672.5</v>
          </cell>
        </row>
        <row r="1499">
          <cell r="A1499">
            <v>1984</v>
          </cell>
          <cell r="B1499" t="str">
            <v>Bob Hansen</v>
          </cell>
          <cell r="D1499" t="str">
            <v>UTA</v>
          </cell>
          <cell r="F1499">
            <v>7.6</v>
          </cell>
          <cell r="H1499">
            <v>418</v>
          </cell>
        </row>
        <row r="1500">
          <cell r="A1500">
            <v>1984</v>
          </cell>
          <cell r="B1500" t="str">
            <v>J.J. Anderson</v>
          </cell>
          <cell r="D1500" t="str">
            <v>UTA</v>
          </cell>
          <cell r="F1500">
            <v>11.6</v>
          </cell>
          <cell r="H1500">
            <v>312</v>
          </cell>
        </row>
        <row r="1501">
          <cell r="A1501">
            <v>1984</v>
          </cell>
          <cell r="B1501" t="str">
            <v>Adrian Dantley</v>
          </cell>
          <cell r="D1501" t="str">
            <v>UTA</v>
          </cell>
          <cell r="F1501">
            <v>24.6</v>
          </cell>
          <cell r="H1501">
            <v>2986.2</v>
          </cell>
        </row>
        <row r="1502">
          <cell r="A1502">
            <v>1984</v>
          </cell>
          <cell r="B1502" t="str">
            <v>Tom McMillen</v>
          </cell>
          <cell r="D1502" t="str">
            <v>WSB</v>
          </cell>
          <cell r="F1502">
            <v>12.3</v>
          </cell>
          <cell r="H1502">
            <v>1295.8</v>
          </cell>
        </row>
        <row r="1503">
          <cell r="A1503">
            <v>1984</v>
          </cell>
          <cell r="B1503" t="str">
            <v>Jeff Malone</v>
          </cell>
          <cell r="D1503" t="str">
            <v>WSB</v>
          </cell>
          <cell r="F1503">
            <v>11.3</v>
          </cell>
          <cell r="H1503">
            <v>1976.3999999999999</v>
          </cell>
        </row>
        <row r="1504">
          <cell r="A1504">
            <v>1984</v>
          </cell>
          <cell r="B1504" t="str">
            <v>Greg Ballard</v>
          </cell>
          <cell r="D1504" t="str">
            <v>WSB</v>
          </cell>
          <cell r="F1504">
            <v>15.3</v>
          </cell>
          <cell r="H1504">
            <v>2697.7999999999997</v>
          </cell>
        </row>
        <row r="1505">
          <cell r="A1505">
            <v>1984</v>
          </cell>
          <cell r="B1505" t="str">
            <v>DeWayne Scales</v>
          </cell>
          <cell r="D1505" t="str">
            <v>WSB</v>
          </cell>
          <cell r="F1505">
            <v>8.4</v>
          </cell>
          <cell r="H1505">
            <v>13</v>
          </cell>
        </row>
        <row r="1506">
          <cell r="A1506">
            <v>1984</v>
          </cell>
          <cell r="B1506" t="str">
            <v>Rick Mahorn</v>
          </cell>
          <cell r="D1506" t="str">
            <v>WSB</v>
          </cell>
          <cell r="F1506">
            <v>11.3</v>
          </cell>
          <cell r="H1506">
            <v>2697.7999999999997</v>
          </cell>
        </row>
        <row r="1507">
          <cell r="A1507">
            <v>1984</v>
          </cell>
          <cell r="B1507" t="str">
            <v>Jeff Ruland</v>
          </cell>
          <cell r="D1507" t="str">
            <v>WSB</v>
          </cell>
          <cell r="F1507">
            <v>19.600000000000001</v>
          </cell>
          <cell r="H1507">
            <v>3082.5</v>
          </cell>
        </row>
        <row r="1508">
          <cell r="A1508">
            <v>1984</v>
          </cell>
          <cell r="B1508" t="str">
            <v>Charles Davis</v>
          </cell>
          <cell r="D1508" t="str">
            <v>WSB</v>
          </cell>
          <cell r="F1508">
            <v>13.4</v>
          </cell>
          <cell r="H1508">
            <v>469.2</v>
          </cell>
        </row>
        <row r="1509">
          <cell r="A1509">
            <v>1984</v>
          </cell>
          <cell r="B1509" t="str">
            <v>Darren Daye</v>
          </cell>
          <cell r="D1509" t="str">
            <v>WSB</v>
          </cell>
          <cell r="F1509">
            <v>12.3</v>
          </cell>
          <cell r="H1509">
            <v>1177.5</v>
          </cell>
        </row>
        <row r="1510">
          <cell r="A1510">
            <v>1984</v>
          </cell>
          <cell r="B1510" t="str">
            <v>Joe Kopicki</v>
          </cell>
          <cell r="D1510" t="str">
            <v>WSB</v>
          </cell>
          <cell r="F1510">
            <v>13.4</v>
          </cell>
          <cell r="H1510">
            <v>678.5</v>
          </cell>
        </row>
        <row r="1511">
          <cell r="A1511">
            <v>1984</v>
          </cell>
          <cell r="B1511" t="str">
            <v>Frank Johnson</v>
          </cell>
          <cell r="D1511" t="str">
            <v>WSB</v>
          </cell>
          <cell r="F1511">
            <v>13.6</v>
          </cell>
          <cell r="H1511">
            <v>2689.6</v>
          </cell>
        </row>
        <row r="1512">
          <cell r="A1512">
            <v>1984</v>
          </cell>
          <cell r="B1512" t="str">
            <v>Ricky Sobers</v>
          </cell>
          <cell r="D1512" t="str">
            <v>WSB</v>
          </cell>
          <cell r="F1512">
            <v>13.2</v>
          </cell>
          <cell r="H1512">
            <v>2624.4</v>
          </cell>
        </row>
        <row r="1513">
          <cell r="A1513">
            <v>1984</v>
          </cell>
          <cell r="B1513" t="str">
            <v>Bryan Warrick</v>
          </cell>
          <cell r="D1513" t="str">
            <v>WSB</v>
          </cell>
          <cell r="F1513">
            <v>6.9</v>
          </cell>
          <cell r="H1513">
            <v>252.8</v>
          </cell>
        </row>
        <row r="1514">
          <cell r="A1514">
            <v>1984</v>
          </cell>
          <cell r="B1514" t="str">
            <v>Mike Gibson</v>
          </cell>
          <cell r="D1514" t="str">
            <v>WSB</v>
          </cell>
          <cell r="F1514">
            <v>8.6</v>
          </cell>
          <cell r="H1514">
            <v>230.4</v>
          </cell>
        </row>
        <row r="1515">
          <cell r="A1515">
            <v>1985</v>
          </cell>
          <cell r="B1515" t="str">
            <v>Dominique Wilkins</v>
          </cell>
          <cell r="D1515" t="str">
            <v>ATL</v>
          </cell>
          <cell r="F1515">
            <v>20.9</v>
          </cell>
          <cell r="H1515">
            <v>3021.2999999999997</v>
          </cell>
        </row>
        <row r="1516">
          <cell r="A1516">
            <v>1985</v>
          </cell>
          <cell r="B1516" t="str">
            <v>Antoine Carr</v>
          </cell>
          <cell r="D1516" t="str">
            <v>ATL</v>
          </cell>
          <cell r="F1516">
            <v>13</v>
          </cell>
          <cell r="H1516">
            <v>1196.6000000000001</v>
          </cell>
        </row>
        <row r="1517">
          <cell r="A1517">
            <v>1985</v>
          </cell>
          <cell r="B1517" t="str">
            <v>Walker Russell</v>
          </cell>
          <cell r="D1517" t="str">
            <v>ATL</v>
          </cell>
          <cell r="F1517">
            <v>9</v>
          </cell>
          <cell r="H1517">
            <v>378</v>
          </cell>
        </row>
        <row r="1518">
          <cell r="A1518">
            <v>1985</v>
          </cell>
          <cell r="B1518" t="str">
            <v>Kevin Willis</v>
          </cell>
          <cell r="D1518" t="str">
            <v>ATL</v>
          </cell>
          <cell r="F1518">
            <v>12.9</v>
          </cell>
          <cell r="H1518">
            <v>1787.6000000000001</v>
          </cell>
        </row>
        <row r="1519">
          <cell r="A1519">
            <v>1985</v>
          </cell>
          <cell r="B1519" t="str">
            <v>Scott Hastings</v>
          </cell>
          <cell r="D1519" t="str">
            <v>ATL</v>
          </cell>
          <cell r="F1519">
            <v>9.6999999999999993</v>
          </cell>
          <cell r="H1519">
            <v>825.6</v>
          </cell>
        </row>
        <row r="1520">
          <cell r="A1520">
            <v>1985</v>
          </cell>
          <cell r="B1520" t="str">
            <v>Eddie Johnson</v>
          </cell>
          <cell r="D1520" t="str">
            <v>ATL</v>
          </cell>
          <cell r="F1520">
            <v>15.8</v>
          </cell>
          <cell r="H1520">
            <v>2365.1999999999998</v>
          </cell>
        </row>
        <row r="1521">
          <cell r="A1521">
            <v>1985</v>
          </cell>
          <cell r="B1521" t="str">
            <v>Cliff Levingston</v>
          </cell>
          <cell r="D1521" t="str">
            <v>ATL</v>
          </cell>
          <cell r="F1521">
            <v>14.6</v>
          </cell>
          <cell r="H1521">
            <v>2020.2</v>
          </cell>
        </row>
        <row r="1522">
          <cell r="A1522">
            <v>1985</v>
          </cell>
          <cell r="B1522" t="str">
            <v>Mike Glenn</v>
          </cell>
          <cell r="D1522" t="str">
            <v>ATL</v>
          </cell>
          <cell r="F1522">
            <v>15.2</v>
          </cell>
          <cell r="H1522">
            <v>1128</v>
          </cell>
        </row>
        <row r="1523">
          <cell r="A1523">
            <v>1985</v>
          </cell>
          <cell r="B1523" t="str">
            <v>Randy Wittman</v>
          </cell>
          <cell r="D1523" t="str">
            <v>ATL</v>
          </cell>
          <cell r="F1523">
            <v>11.2</v>
          </cell>
          <cell r="H1523">
            <v>1168.5</v>
          </cell>
        </row>
        <row r="1524">
          <cell r="A1524">
            <v>1985</v>
          </cell>
          <cell r="B1524" t="str">
            <v>Sly Williams</v>
          </cell>
          <cell r="D1524" t="str">
            <v>ATL</v>
          </cell>
          <cell r="F1524">
            <v>12.9</v>
          </cell>
          <cell r="H1524">
            <v>867</v>
          </cell>
        </row>
        <row r="1525">
          <cell r="A1525">
            <v>1985</v>
          </cell>
          <cell r="B1525" t="str">
            <v>Jerry Eaves</v>
          </cell>
          <cell r="D1525" t="str">
            <v>ATL</v>
          </cell>
          <cell r="F1525">
            <v>4.0999999999999996</v>
          </cell>
          <cell r="H1525">
            <v>36.900000000000006</v>
          </cell>
        </row>
        <row r="1526">
          <cell r="A1526">
            <v>1985</v>
          </cell>
          <cell r="B1526" t="str">
            <v>Doc Rivers</v>
          </cell>
          <cell r="D1526" t="str">
            <v>ATL</v>
          </cell>
          <cell r="F1526">
            <v>18.100000000000001</v>
          </cell>
          <cell r="H1526">
            <v>2125.2000000000003</v>
          </cell>
        </row>
        <row r="1527">
          <cell r="A1527">
            <v>1985</v>
          </cell>
          <cell r="B1527" t="str">
            <v>Tree Rollins</v>
          </cell>
          <cell r="D1527" t="str">
            <v>ATL</v>
          </cell>
          <cell r="F1527">
            <v>12.3</v>
          </cell>
          <cell r="H1527">
            <v>1750</v>
          </cell>
        </row>
        <row r="1528">
          <cell r="A1528">
            <v>1985</v>
          </cell>
          <cell r="B1528" t="str">
            <v>Stewart Granger</v>
          </cell>
          <cell r="D1528" t="str">
            <v>ATL</v>
          </cell>
          <cell r="F1528">
            <v>-0.2</v>
          </cell>
          <cell r="H1528">
            <v>91.8</v>
          </cell>
        </row>
        <row r="1529">
          <cell r="A1529">
            <v>1985</v>
          </cell>
          <cell r="B1529" t="str">
            <v>Charlie Criss</v>
          </cell>
          <cell r="D1529" t="str">
            <v>ATL</v>
          </cell>
          <cell r="F1529">
            <v>6.9</v>
          </cell>
          <cell r="H1529">
            <v>115.2</v>
          </cell>
        </row>
        <row r="1530">
          <cell r="A1530">
            <v>1985</v>
          </cell>
          <cell r="B1530" t="str">
            <v>Rickey Brown</v>
          </cell>
          <cell r="D1530" t="str">
            <v>ATL</v>
          </cell>
          <cell r="F1530">
            <v>7.5</v>
          </cell>
          <cell r="H1530">
            <v>814.2</v>
          </cell>
        </row>
        <row r="1531">
          <cell r="A1531">
            <v>1985</v>
          </cell>
          <cell r="B1531" t="str">
            <v>Greg Kite</v>
          </cell>
          <cell r="D1531" t="str">
            <v>BOS</v>
          </cell>
          <cell r="F1531">
            <v>3.9</v>
          </cell>
          <cell r="H1531">
            <v>423.5</v>
          </cell>
        </row>
        <row r="1532">
          <cell r="A1532">
            <v>1985</v>
          </cell>
          <cell r="B1532" t="str">
            <v>Ray Williams</v>
          </cell>
          <cell r="D1532" t="str">
            <v>BOS</v>
          </cell>
          <cell r="F1532">
            <v>10.9</v>
          </cell>
          <cell r="H1532">
            <v>460</v>
          </cell>
        </row>
        <row r="1533">
          <cell r="A1533">
            <v>1985</v>
          </cell>
          <cell r="B1533" t="str">
            <v>Quinn Buckner</v>
          </cell>
          <cell r="D1533" t="str">
            <v>BOS</v>
          </cell>
          <cell r="F1533">
            <v>7.5</v>
          </cell>
          <cell r="H1533">
            <v>855</v>
          </cell>
        </row>
        <row r="1534">
          <cell r="A1534">
            <v>1985</v>
          </cell>
          <cell r="B1534" t="str">
            <v>Kevin McHale</v>
          </cell>
          <cell r="D1534" t="str">
            <v>BOS</v>
          </cell>
          <cell r="F1534">
            <v>20.7</v>
          </cell>
          <cell r="H1534">
            <v>2654.4</v>
          </cell>
        </row>
        <row r="1535">
          <cell r="A1535">
            <v>1985</v>
          </cell>
          <cell r="B1535" t="str">
            <v>Rick Carlisle</v>
          </cell>
          <cell r="D1535" t="str">
            <v>BOS</v>
          </cell>
          <cell r="F1535">
            <v>7.2</v>
          </cell>
          <cell r="H1535">
            <v>178.6</v>
          </cell>
        </row>
        <row r="1536">
          <cell r="A1536">
            <v>1985</v>
          </cell>
          <cell r="B1536" t="str">
            <v>Carlos Clark</v>
          </cell>
          <cell r="D1536" t="str">
            <v>BOS</v>
          </cell>
          <cell r="F1536">
            <v>8.9</v>
          </cell>
          <cell r="H1536">
            <v>564.19999999999993</v>
          </cell>
        </row>
        <row r="1537">
          <cell r="A1537">
            <v>1985</v>
          </cell>
          <cell r="B1537" t="str">
            <v>Cedric Maxwell</v>
          </cell>
          <cell r="D1537" t="str">
            <v>BOS</v>
          </cell>
          <cell r="F1537">
            <v>14.2</v>
          </cell>
          <cell r="H1537">
            <v>1493.3999999999999</v>
          </cell>
        </row>
        <row r="1538">
          <cell r="A1538">
            <v>1985</v>
          </cell>
          <cell r="B1538" t="str">
            <v>M.L. Carr</v>
          </cell>
          <cell r="D1538" t="str">
            <v>BOS</v>
          </cell>
          <cell r="F1538">
            <v>9.9</v>
          </cell>
          <cell r="H1538">
            <v>394.8</v>
          </cell>
        </row>
        <row r="1539">
          <cell r="A1539">
            <v>1985</v>
          </cell>
          <cell r="B1539" t="str">
            <v>Larry Bird</v>
          </cell>
          <cell r="D1539" t="str">
            <v>BOS</v>
          </cell>
          <cell r="F1539">
            <v>26.5</v>
          </cell>
          <cell r="H1539">
            <v>3160</v>
          </cell>
        </row>
        <row r="1540">
          <cell r="A1540">
            <v>1985</v>
          </cell>
          <cell r="B1540" t="str">
            <v>Dennis Johnson</v>
          </cell>
          <cell r="D1540" t="str">
            <v>BOS</v>
          </cell>
          <cell r="F1540">
            <v>14.4</v>
          </cell>
          <cell r="H1540">
            <v>2976</v>
          </cell>
        </row>
        <row r="1541">
          <cell r="A1541">
            <v>1985</v>
          </cell>
          <cell r="B1541" t="str">
            <v>Danny Ainge</v>
          </cell>
          <cell r="D1541" t="str">
            <v>BOS</v>
          </cell>
          <cell r="F1541">
            <v>14.2</v>
          </cell>
          <cell r="H1541">
            <v>2565</v>
          </cell>
        </row>
        <row r="1542">
          <cell r="A1542">
            <v>1985</v>
          </cell>
          <cell r="B1542" t="str">
            <v>Scott Wedman</v>
          </cell>
          <cell r="D1542" t="str">
            <v>BOS</v>
          </cell>
          <cell r="F1542">
            <v>12.7</v>
          </cell>
          <cell r="H1542">
            <v>1123.2</v>
          </cell>
        </row>
        <row r="1543">
          <cell r="A1543">
            <v>1985</v>
          </cell>
          <cell r="B1543" t="str">
            <v>Robert Parish</v>
          </cell>
          <cell r="D1543" t="str">
            <v>BOS</v>
          </cell>
          <cell r="F1543">
            <v>17.600000000000001</v>
          </cell>
          <cell r="H1543">
            <v>2851.9</v>
          </cell>
        </row>
        <row r="1544">
          <cell r="A1544">
            <v>1985</v>
          </cell>
          <cell r="B1544" t="str">
            <v>Jawann Oldham</v>
          </cell>
          <cell r="D1544" t="str">
            <v>CHI</v>
          </cell>
          <cell r="F1544">
            <v>9.6999999999999993</v>
          </cell>
          <cell r="H1544">
            <v>995.40000000000009</v>
          </cell>
        </row>
        <row r="1545">
          <cell r="A1545">
            <v>1985</v>
          </cell>
          <cell r="B1545" t="str">
            <v>Orlando Woolridge</v>
          </cell>
          <cell r="D1545" t="str">
            <v>CHI</v>
          </cell>
          <cell r="F1545">
            <v>19.5</v>
          </cell>
          <cell r="H1545">
            <v>2818.2000000000003</v>
          </cell>
        </row>
        <row r="1546">
          <cell r="A1546">
            <v>1985</v>
          </cell>
          <cell r="B1546" t="str">
            <v>Ennis Whatley</v>
          </cell>
          <cell r="D1546" t="str">
            <v>CHI</v>
          </cell>
          <cell r="F1546">
            <v>11.3</v>
          </cell>
          <cell r="H1546">
            <v>1386</v>
          </cell>
        </row>
        <row r="1547">
          <cell r="A1547">
            <v>1985</v>
          </cell>
          <cell r="B1547" t="str">
            <v>Quintin Dailey</v>
          </cell>
          <cell r="D1547" t="str">
            <v>CHI</v>
          </cell>
          <cell r="F1547">
            <v>15.2</v>
          </cell>
          <cell r="H1547">
            <v>2101.4</v>
          </cell>
        </row>
        <row r="1548">
          <cell r="A1548">
            <v>1985</v>
          </cell>
          <cell r="B1548" t="str">
            <v>Caldwell Jones</v>
          </cell>
          <cell r="D1548" t="str">
            <v>CHI</v>
          </cell>
          <cell r="F1548">
            <v>6.9</v>
          </cell>
          <cell r="H1548">
            <v>886.2</v>
          </cell>
        </row>
        <row r="1549">
          <cell r="A1549">
            <v>1985</v>
          </cell>
          <cell r="B1549" t="str">
            <v>Rod Higgins</v>
          </cell>
          <cell r="D1549" t="str">
            <v>CHI</v>
          </cell>
          <cell r="F1549">
            <v>10.199999999999999</v>
          </cell>
          <cell r="H1549">
            <v>945.2</v>
          </cell>
        </row>
        <row r="1550">
          <cell r="A1550">
            <v>1985</v>
          </cell>
          <cell r="B1550" t="str">
            <v>Wes Matthews</v>
          </cell>
          <cell r="D1550" t="str">
            <v>CHI</v>
          </cell>
          <cell r="F1550">
            <v>11.9</v>
          </cell>
          <cell r="H1550">
            <v>1521</v>
          </cell>
        </row>
        <row r="1551">
          <cell r="A1551">
            <v>1985</v>
          </cell>
          <cell r="B1551" t="str">
            <v>Dave Greenwood</v>
          </cell>
          <cell r="D1551" t="str">
            <v>CHI</v>
          </cell>
          <cell r="F1551">
            <v>9.4</v>
          </cell>
          <cell r="H1551">
            <v>1525</v>
          </cell>
        </row>
        <row r="1552">
          <cell r="A1552">
            <v>1985</v>
          </cell>
          <cell r="B1552" t="str">
            <v>Steve Johnson</v>
          </cell>
          <cell r="D1552" t="str">
            <v>CHI</v>
          </cell>
          <cell r="F1552">
            <v>14.1</v>
          </cell>
          <cell r="H1552">
            <v>1657.6</v>
          </cell>
        </row>
        <row r="1553">
          <cell r="A1553">
            <v>1985</v>
          </cell>
          <cell r="B1553" t="str">
            <v>Dave Corzine</v>
          </cell>
          <cell r="D1553" t="str">
            <v>CHI</v>
          </cell>
          <cell r="F1553">
            <v>11.8</v>
          </cell>
          <cell r="H1553">
            <v>2058.2000000000003</v>
          </cell>
        </row>
        <row r="1554">
          <cell r="A1554">
            <v>1985</v>
          </cell>
          <cell r="B1554" t="str">
            <v>Michael Jordan</v>
          </cell>
          <cell r="D1554" t="str">
            <v>CHI</v>
          </cell>
          <cell r="F1554">
            <v>25.8</v>
          </cell>
          <cell r="H1554">
            <v>3140.6</v>
          </cell>
        </row>
        <row r="1555">
          <cell r="A1555">
            <v>1985</v>
          </cell>
          <cell r="B1555" t="str">
            <v>Sidney Green</v>
          </cell>
          <cell r="D1555" t="str">
            <v>CHI</v>
          </cell>
          <cell r="F1555">
            <v>11.6</v>
          </cell>
          <cell r="H1555">
            <v>739.2</v>
          </cell>
        </row>
        <row r="1556">
          <cell r="A1556">
            <v>1985</v>
          </cell>
          <cell r="B1556" t="str">
            <v>Ben Poquette</v>
          </cell>
          <cell r="D1556" t="str">
            <v>CLE</v>
          </cell>
          <cell r="F1556">
            <v>12.6</v>
          </cell>
          <cell r="H1556">
            <v>1659</v>
          </cell>
        </row>
        <row r="1557">
          <cell r="A1557">
            <v>1985</v>
          </cell>
          <cell r="B1557" t="str">
            <v>Kevin Williams</v>
          </cell>
          <cell r="D1557" t="str">
            <v>CLE</v>
          </cell>
          <cell r="F1557">
            <v>9.6999999999999993</v>
          </cell>
          <cell r="H1557">
            <v>414</v>
          </cell>
        </row>
        <row r="1558">
          <cell r="A1558">
            <v>1985</v>
          </cell>
          <cell r="B1558" t="str">
            <v>Robert Smith</v>
          </cell>
          <cell r="D1558" t="str">
            <v>CLE</v>
          </cell>
          <cell r="F1558">
            <v>6.2</v>
          </cell>
          <cell r="H1558">
            <v>48.300000000000004</v>
          </cell>
        </row>
        <row r="1559">
          <cell r="A1559">
            <v>1985</v>
          </cell>
          <cell r="B1559" t="str">
            <v>Roy Hinson</v>
          </cell>
          <cell r="D1559" t="str">
            <v>CLE</v>
          </cell>
          <cell r="F1559">
            <v>16</v>
          </cell>
          <cell r="H1559">
            <v>2340.8000000000002</v>
          </cell>
        </row>
        <row r="1560">
          <cell r="A1560">
            <v>1985</v>
          </cell>
          <cell r="B1560" t="str">
            <v>John Bagley</v>
          </cell>
          <cell r="D1560" t="str">
            <v>CLE</v>
          </cell>
          <cell r="F1560">
            <v>16</v>
          </cell>
          <cell r="H1560">
            <v>2397.6</v>
          </cell>
        </row>
        <row r="1561">
          <cell r="A1561">
            <v>1985</v>
          </cell>
          <cell r="B1561" t="str">
            <v>Phil Hubbard</v>
          </cell>
          <cell r="D1561" t="str">
            <v>CLE</v>
          </cell>
          <cell r="F1561">
            <v>16</v>
          </cell>
          <cell r="H1561">
            <v>2249.6</v>
          </cell>
        </row>
        <row r="1562">
          <cell r="A1562">
            <v>1985</v>
          </cell>
          <cell r="B1562" t="str">
            <v>Melvin Turpin</v>
          </cell>
          <cell r="D1562" t="str">
            <v>CLE</v>
          </cell>
          <cell r="F1562">
            <v>13.1</v>
          </cell>
          <cell r="H1562">
            <v>1951.3</v>
          </cell>
        </row>
        <row r="1563">
          <cell r="A1563">
            <v>1985</v>
          </cell>
          <cell r="B1563" t="str">
            <v>Ron Anderson</v>
          </cell>
          <cell r="D1563" t="str">
            <v>CLE</v>
          </cell>
          <cell r="F1563">
            <v>10.7</v>
          </cell>
          <cell r="H1563">
            <v>518.4</v>
          </cell>
        </row>
        <row r="1564">
          <cell r="A1564">
            <v>1985</v>
          </cell>
          <cell r="B1564" t="str">
            <v>Lonnie Shelton</v>
          </cell>
          <cell r="D1564" t="str">
            <v>CLE</v>
          </cell>
          <cell r="F1564">
            <v>9</v>
          </cell>
          <cell r="H1564">
            <v>1242.6000000000001</v>
          </cell>
        </row>
        <row r="1565">
          <cell r="A1565">
            <v>1985</v>
          </cell>
          <cell r="B1565" t="str">
            <v>Johnny Davis</v>
          </cell>
          <cell r="D1565" t="str">
            <v>CLE</v>
          </cell>
          <cell r="F1565">
            <v>14.7</v>
          </cell>
          <cell r="H1565">
            <v>1922.8</v>
          </cell>
        </row>
        <row r="1566">
          <cell r="A1566">
            <v>1985</v>
          </cell>
          <cell r="B1566" t="str">
            <v>Geoff Huston</v>
          </cell>
          <cell r="D1566" t="str">
            <v>CLE</v>
          </cell>
          <cell r="F1566">
            <v>7.8</v>
          </cell>
          <cell r="H1566">
            <v>92.8</v>
          </cell>
        </row>
        <row r="1567">
          <cell r="A1567">
            <v>1985</v>
          </cell>
          <cell r="B1567" t="str">
            <v>World B.</v>
          </cell>
          <cell r="D1567" t="str">
            <v>CLE</v>
          </cell>
          <cell r="F1567">
            <v>19.7</v>
          </cell>
          <cell r="H1567">
            <v>2250.6999999999998</v>
          </cell>
        </row>
        <row r="1568">
          <cell r="A1568">
            <v>1985</v>
          </cell>
          <cell r="B1568" t="str">
            <v>Mark Aguirre</v>
          </cell>
          <cell r="D1568" t="str">
            <v>DAL</v>
          </cell>
          <cell r="F1568">
            <v>21.3</v>
          </cell>
          <cell r="H1568">
            <v>2696</v>
          </cell>
        </row>
        <row r="1569">
          <cell r="A1569">
            <v>1985</v>
          </cell>
          <cell r="B1569" t="str">
            <v>Tom Sluby</v>
          </cell>
          <cell r="D1569" t="str">
            <v>DAL</v>
          </cell>
          <cell r="F1569">
            <v>12.2</v>
          </cell>
          <cell r="H1569">
            <v>151.9</v>
          </cell>
        </row>
        <row r="1570">
          <cell r="A1570">
            <v>1985</v>
          </cell>
          <cell r="B1570" t="str">
            <v>Brad Davis</v>
          </cell>
          <cell r="D1570" t="str">
            <v>DAL</v>
          </cell>
          <cell r="F1570">
            <v>15.2</v>
          </cell>
          <cell r="H1570">
            <v>2542</v>
          </cell>
        </row>
        <row r="1571">
          <cell r="A1571">
            <v>1985</v>
          </cell>
          <cell r="B1571" t="str">
            <v>Wallace Bryant</v>
          </cell>
          <cell r="D1571" t="str">
            <v>DAL</v>
          </cell>
          <cell r="F1571">
            <v>10.3</v>
          </cell>
          <cell r="H1571">
            <v>862.4</v>
          </cell>
        </row>
        <row r="1572">
          <cell r="A1572">
            <v>1985</v>
          </cell>
          <cell r="B1572" t="str">
            <v>Derek Harper</v>
          </cell>
          <cell r="D1572" t="str">
            <v>DAL</v>
          </cell>
          <cell r="F1572">
            <v>15.2</v>
          </cell>
          <cell r="H1572">
            <v>2214</v>
          </cell>
        </row>
        <row r="1573">
          <cell r="A1573">
            <v>1985</v>
          </cell>
          <cell r="B1573" t="str">
            <v>Charlie Sitton</v>
          </cell>
          <cell r="D1573" t="str">
            <v>DAL</v>
          </cell>
          <cell r="F1573">
            <v>8</v>
          </cell>
          <cell r="H1573">
            <v>305.3</v>
          </cell>
        </row>
        <row r="1574">
          <cell r="A1574">
            <v>1985</v>
          </cell>
          <cell r="B1574" t="str">
            <v>Sam Perkins</v>
          </cell>
          <cell r="D1574" t="str">
            <v>DAL</v>
          </cell>
          <cell r="F1574">
            <v>15</v>
          </cell>
          <cell r="H1574">
            <v>2320.6</v>
          </cell>
        </row>
        <row r="1575">
          <cell r="A1575">
            <v>1985</v>
          </cell>
          <cell r="B1575" t="str">
            <v>Kurt Nimphius</v>
          </cell>
          <cell r="D1575" t="str">
            <v>DAL</v>
          </cell>
          <cell r="F1575">
            <v>10.9</v>
          </cell>
          <cell r="H1575">
            <v>2009</v>
          </cell>
        </row>
        <row r="1576">
          <cell r="A1576">
            <v>1985</v>
          </cell>
          <cell r="B1576" t="str">
            <v>Rolando Blackman</v>
          </cell>
          <cell r="D1576" t="str">
            <v>DAL</v>
          </cell>
          <cell r="F1576">
            <v>17.7</v>
          </cell>
          <cell r="H1576">
            <v>2835</v>
          </cell>
        </row>
        <row r="1577">
          <cell r="A1577">
            <v>1985</v>
          </cell>
          <cell r="B1577" t="str">
            <v>Dale Ellis</v>
          </cell>
          <cell r="D1577" t="str">
            <v>DAL</v>
          </cell>
          <cell r="F1577">
            <v>14.7</v>
          </cell>
          <cell r="H1577">
            <v>1317.6000000000001</v>
          </cell>
        </row>
        <row r="1578">
          <cell r="A1578">
            <v>1985</v>
          </cell>
          <cell r="B1578" t="str">
            <v>Jay Vincent</v>
          </cell>
          <cell r="D1578" t="str">
            <v>DAL</v>
          </cell>
          <cell r="F1578">
            <v>18</v>
          </cell>
          <cell r="H1578">
            <v>2543.8000000000002</v>
          </cell>
        </row>
        <row r="1579">
          <cell r="A1579">
            <v>1985</v>
          </cell>
          <cell r="B1579" t="str">
            <v>Mike Evans</v>
          </cell>
          <cell r="D1579" t="str">
            <v>DEN</v>
          </cell>
          <cell r="F1579">
            <v>15.6</v>
          </cell>
          <cell r="H1579">
            <v>1433.7</v>
          </cell>
        </row>
        <row r="1580">
          <cell r="A1580">
            <v>1985</v>
          </cell>
          <cell r="B1580" t="str">
            <v>Calvin Natt</v>
          </cell>
          <cell r="D1580" t="str">
            <v>DEN</v>
          </cell>
          <cell r="F1580">
            <v>21.8</v>
          </cell>
          <cell r="H1580">
            <v>2659.8</v>
          </cell>
        </row>
        <row r="1581">
          <cell r="A1581">
            <v>1985</v>
          </cell>
          <cell r="B1581" t="str">
            <v>Dan Issel*</v>
          </cell>
          <cell r="D1581" t="str">
            <v>DEN</v>
          </cell>
          <cell r="F1581">
            <v>16.899999999999999</v>
          </cell>
          <cell r="H1581">
            <v>1686.3</v>
          </cell>
        </row>
        <row r="1582">
          <cell r="A1582">
            <v>1985</v>
          </cell>
          <cell r="B1582" t="str">
            <v>Joe Kopicki</v>
          </cell>
          <cell r="D1582" t="str">
            <v>DEN</v>
          </cell>
          <cell r="F1582">
            <v>15.3</v>
          </cell>
          <cell r="H1582">
            <v>306.59999999999997</v>
          </cell>
        </row>
        <row r="1583">
          <cell r="A1583">
            <v>1985</v>
          </cell>
          <cell r="B1583" t="str">
            <v>Bill Hanzlik</v>
          </cell>
          <cell r="D1583" t="str">
            <v>DEN</v>
          </cell>
          <cell r="F1583">
            <v>10.5</v>
          </cell>
          <cell r="H1583">
            <v>1672</v>
          </cell>
        </row>
        <row r="1584">
          <cell r="A1584">
            <v>1985</v>
          </cell>
          <cell r="B1584" t="str">
            <v>Elston Turner</v>
          </cell>
          <cell r="D1584" t="str">
            <v>DEN</v>
          </cell>
          <cell r="F1584">
            <v>10.9</v>
          </cell>
          <cell r="H1584">
            <v>1490.3999999999999</v>
          </cell>
        </row>
        <row r="1585">
          <cell r="A1585">
            <v>1985</v>
          </cell>
          <cell r="B1585" t="str">
            <v>Willie White</v>
          </cell>
          <cell r="D1585" t="str">
            <v>DEN</v>
          </cell>
          <cell r="F1585">
            <v>10.5</v>
          </cell>
          <cell r="H1585">
            <v>234</v>
          </cell>
        </row>
        <row r="1586">
          <cell r="A1586">
            <v>1985</v>
          </cell>
          <cell r="B1586" t="str">
            <v>Wayne Cooper</v>
          </cell>
          <cell r="D1586" t="str">
            <v>DEN</v>
          </cell>
          <cell r="F1586">
            <v>15.1</v>
          </cell>
          <cell r="H1586">
            <v>2032</v>
          </cell>
        </row>
        <row r="1587">
          <cell r="A1587">
            <v>1985</v>
          </cell>
          <cell r="B1587" t="str">
            <v>T.R. Dunn</v>
          </cell>
          <cell r="D1587" t="str">
            <v>DEN</v>
          </cell>
          <cell r="F1587">
            <v>9.8000000000000007</v>
          </cell>
          <cell r="H1587">
            <v>2292.3000000000002</v>
          </cell>
        </row>
        <row r="1588">
          <cell r="A1588">
            <v>1985</v>
          </cell>
          <cell r="B1588" t="str">
            <v>Fat Lever</v>
          </cell>
          <cell r="D1588" t="str">
            <v>DEN</v>
          </cell>
          <cell r="F1588">
            <v>16.7</v>
          </cell>
          <cell r="H1588">
            <v>2558.4</v>
          </cell>
        </row>
        <row r="1589">
          <cell r="A1589">
            <v>1985</v>
          </cell>
          <cell r="B1589" t="str">
            <v>Alex English</v>
          </cell>
          <cell r="D1589" t="str">
            <v>DEN</v>
          </cell>
          <cell r="F1589">
            <v>21.6</v>
          </cell>
          <cell r="H1589">
            <v>2924.1</v>
          </cell>
        </row>
        <row r="1590">
          <cell r="A1590">
            <v>1985</v>
          </cell>
          <cell r="B1590" t="str">
            <v>Danny Schayes</v>
          </cell>
          <cell r="D1590" t="str">
            <v>DEN</v>
          </cell>
          <cell r="F1590">
            <v>12.8</v>
          </cell>
          <cell r="H1590">
            <v>543.19999999999993</v>
          </cell>
        </row>
        <row r="1591">
          <cell r="A1591">
            <v>1985</v>
          </cell>
          <cell r="B1591" t="str">
            <v>Brook Steppe</v>
          </cell>
          <cell r="D1591" t="str">
            <v>DET</v>
          </cell>
          <cell r="F1591">
            <v>13.1</v>
          </cell>
          <cell r="H1591">
            <v>486</v>
          </cell>
        </row>
        <row r="1592">
          <cell r="A1592">
            <v>1985</v>
          </cell>
          <cell r="B1592" t="str">
            <v>Earl Cureton</v>
          </cell>
          <cell r="D1592" t="str">
            <v>DET</v>
          </cell>
          <cell r="F1592">
            <v>10.199999999999999</v>
          </cell>
          <cell r="H1592">
            <v>1644.3</v>
          </cell>
        </row>
        <row r="1593">
          <cell r="A1593">
            <v>1985</v>
          </cell>
          <cell r="B1593" t="str">
            <v>Dan Roundfield</v>
          </cell>
          <cell r="D1593" t="str">
            <v>DET</v>
          </cell>
          <cell r="F1593">
            <v>13.9</v>
          </cell>
          <cell r="H1593">
            <v>1489.6000000000001</v>
          </cell>
        </row>
        <row r="1594">
          <cell r="A1594">
            <v>1985</v>
          </cell>
          <cell r="B1594" t="str">
            <v>Kent Benson</v>
          </cell>
          <cell r="D1594" t="str">
            <v>DET</v>
          </cell>
          <cell r="F1594">
            <v>12.6</v>
          </cell>
          <cell r="H1594">
            <v>1404</v>
          </cell>
        </row>
        <row r="1595">
          <cell r="A1595">
            <v>1985</v>
          </cell>
          <cell r="B1595" t="str">
            <v>Bill Laimbeer</v>
          </cell>
          <cell r="D1595" t="str">
            <v>DET</v>
          </cell>
          <cell r="F1595">
            <v>18</v>
          </cell>
          <cell r="H1595">
            <v>2894.6</v>
          </cell>
        </row>
        <row r="1596">
          <cell r="A1596">
            <v>1985</v>
          </cell>
          <cell r="B1596" t="str">
            <v>Terry Tyler</v>
          </cell>
          <cell r="D1596" t="str">
            <v>DET</v>
          </cell>
          <cell r="F1596">
            <v>14.6</v>
          </cell>
          <cell r="H1596">
            <v>2000.8</v>
          </cell>
        </row>
        <row r="1597">
          <cell r="A1597">
            <v>1985</v>
          </cell>
          <cell r="B1597" t="str">
            <v>Tony Campbell</v>
          </cell>
          <cell r="D1597" t="str">
            <v>DET</v>
          </cell>
          <cell r="F1597">
            <v>10.3</v>
          </cell>
          <cell r="H1597">
            <v>627.19999999999993</v>
          </cell>
        </row>
        <row r="1598">
          <cell r="A1598">
            <v>1985</v>
          </cell>
          <cell r="B1598" t="str">
            <v>Vinnie Johnson</v>
          </cell>
          <cell r="D1598" t="str">
            <v>DET</v>
          </cell>
          <cell r="F1598">
            <v>14.9</v>
          </cell>
          <cell r="H1598">
            <v>2091</v>
          </cell>
        </row>
        <row r="1599">
          <cell r="A1599">
            <v>1985</v>
          </cell>
          <cell r="B1599" t="str">
            <v>John Long</v>
          </cell>
          <cell r="D1599" t="str">
            <v>DET</v>
          </cell>
          <cell r="F1599">
            <v>14.2</v>
          </cell>
          <cell r="H1599">
            <v>1821.6000000000001</v>
          </cell>
        </row>
        <row r="1600">
          <cell r="A1600">
            <v>1985</v>
          </cell>
          <cell r="B1600" t="str">
            <v>Major Jones</v>
          </cell>
          <cell r="D1600" t="str">
            <v>DET</v>
          </cell>
          <cell r="F1600">
            <v>11.1</v>
          </cell>
          <cell r="H1600">
            <v>418.3</v>
          </cell>
        </row>
        <row r="1601">
          <cell r="A1601">
            <v>1985</v>
          </cell>
          <cell r="B1601" t="str">
            <v>Isiah Thomas</v>
          </cell>
          <cell r="D1601" t="str">
            <v>DET</v>
          </cell>
          <cell r="F1601">
            <v>22.2</v>
          </cell>
          <cell r="H1601">
            <v>3086.1</v>
          </cell>
        </row>
        <row r="1602">
          <cell r="A1602">
            <v>1985</v>
          </cell>
          <cell r="B1602" t="str">
            <v>Kelly Tripucka</v>
          </cell>
          <cell r="D1602" t="str">
            <v>DET</v>
          </cell>
          <cell r="F1602">
            <v>16.7</v>
          </cell>
          <cell r="H1602">
            <v>1677.5</v>
          </cell>
        </row>
        <row r="1603">
          <cell r="A1603">
            <v>1985</v>
          </cell>
          <cell r="B1603" t="str">
            <v>Chuck Aleksinas</v>
          </cell>
          <cell r="D1603" t="str">
            <v>GSW</v>
          </cell>
          <cell r="F1603">
            <v>9.1</v>
          </cell>
          <cell r="H1603">
            <v>1117.3999999999999</v>
          </cell>
        </row>
        <row r="1604">
          <cell r="A1604">
            <v>1985</v>
          </cell>
          <cell r="B1604" t="str">
            <v>Steve Burtt</v>
          </cell>
          <cell r="D1604" t="str">
            <v>GSW</v>
          </cell>
          <cell r="F1604">
            <v>7.4</v>
          </cell>
          <cell r="H1604">
            <v>418.3</v>
          </cell>
        </row>
        <row r="1605">
          <cell r="A1605">
            <v>1985</v>
          </cell>
          <cell r="B1605" t="str">
            <v>Purvis Short</v>
          </cell>
          <cell r="D1605" t="str">
            <v>GSW</v>
          </cell>
          <cell r="F1605">
            <v>18.899999999999999</v>
          </cell>
          <cell r="H1605">
            <v>3081</v>
          </cell>
        </row>
        <row r="1606">
          <cell r="A1606">
            <v>1985</v>
          </cell>
          <cell r="B1606" t="str">
            <v>Jerome Whitehead</v>
          </cell>
          <cell r="D1606" t="str">
            <v>GSW</v>
          </cell>
          <cell r="F1606">
            <v>12.6</v>
          </cell>
          <cell r="H1606">
            <v>2535.9</v>
          </cell>
        </row>
        <row r="1607">
          <cell r="A1607">
            <v>1985</v>
          </cell>
          <cell r="B1607" t="str">
            <v>Peter Thibeaux</v>
          </cell>
          <cell r="D1607" t="str">
            <v>GSW</v>
          </cell>
          <cell r="F1607">
            <v>11.7</v>
          </cell>
          <cell r="H1607">
            <v>459</v>
          </cell>
        </row>
        <row r="1608">
          <cell r="A1608">
            <v>1985</v>
          </cell>
          <cell r="B1608" t="str">
            <v>Othell Wilson</v>
          </cell>
          <cell r="D1608" t="str">
            <v>GSW</v>
          </cell>
          <cell r="F1608">
            <v>10.8</v>
          </cell>
          <cell r="H1608">
            <v>1258</v>
          </cell>
        </row>
        <row r="1609">
          <cell r="A1609">
            <v>1985</v>
          </cell>
          <cell r="B1609" t="str">
            <v>Larry Smith</v>
          </cell>
          <cell r="D1609" t="str">
            <v>GSW</v>
          </cell>
          <cell r="F1609">
            <v>15.1</v>
          </cell>
          <cell r="H1609">
            <v>2496</v>
          </cell>
        </row>
        <row r="1610">
          <cell r="A1610">
            <v>1985</v>
          </cell>
          <cell r="B1610" t="str">
            <v>Sleepy Floyd</v>
          </cell>
          <cell r="D1610" t="str">
            <v>GSW</v>
          </cell>
          <cell r="F1610">
            <v>15.4</v>
          </cell>
          <cell r="H1610">
            <v>2870</v>
          </cell>
        </row>
        <row r="1611">
          <cell r="A1611">
            <v>1985</v>
          </cell>
          <cell r="B1611" t="str">
            <v>Lester Conner</v>
          </cell>
          <cell r="D1611" t="str">
            <v>GSW</v>
          </cell>
          <cell r="F1611">
            <v>13.1</v>
          </cell>
          <cell r="H1611">
            <v>2259.4</v>
          </cell>
        </row>
        <row r="1612">
          <cell r="A1612">
            <v>1985</v>
          </cell>
          <cell r="B1612" t="str">
            <v>Mike Bratz</v>
          </cell>
          <cell r="D1612" t="str">
            <v>GSW</v>
          </cell>
          <cell r="F1612">
            <v>12.8</v>
          </cell>
          <cell r="H1612">
            <v>744.80000000000007</v>
          </cell>
        </row>
        <row r="1613">
          <cell r="A1613">
            <v>1985</v>
          </cell>
          <cell r="B1613" t="str">
            <v>Gary Plummer</v>
          </cell>
          <cell r="D1613" t="str">
            <v>GSW</v>
          </cell>
          <cell r="F1613">
            <v>7.5</v>
          </cell>
          <cell r="H1613">
            <v>699.6</v>
          </cell>
        </row>
        <row r="1614">
          <cell r="A1614">
            <v>1985</v>
          </cell>
          <cell r="B1614" t="str">
            <v>Mickey Johnson</v>
          </cell>
          <cell r="D1614" t="str">
            <v>GSW</v>
          </cell>
          <cell r="F1614">
            <v>17.2</v>
          </cell>
          <cell r="H1614">
            <v>1564.2</v>
          </cell>
        </row>
        <row r="1615">
          <cell r="A1615">
            <v>1985</v>
          </cell>
          <cell r="B1615" t="str">
            <v>Lewis Lloyd</v>
          </cell>
          <cell r="D1615" t="str">
            <v>HOU</v>
          </cell>
          <cell r="F1615">
            <v>15.2</v>
          </cell>
          <cell r="H1615">
            <v>2132</v>
          </cell>
        </row>
        <row r="1616">
          <cell r="A1616">
            <v>1985</v>
          </cell>
          <cell r="B1616" t="str">
            <v>Craig Ehlo</v>
          </cell>
          <cell r="D1616" t="str">
            <v>HOU</v>
          </cell>
          <cell r="F1616">
            <v>12.8</v>
          </cell>
          <cell r="H1616">
            <v>189</v>
          </cell>
        </row>
        <row r="1617">
          <cell r="A1617">
            <v>1985</v>
          </cell>
          <cell r="B1617" t="str">
            <v>Phil Ford</v>
          </cell>
          <cell r="D1617" t="str">
            <v>HOU</v>
          </cell>
          <cell r="F1617">
            <v>6.4</v>
          </cell>
          <cell r="H1617">
            <v>290</v>
          </cell>
        </row>
        <row r="1618">
          <cell r="A1618">
            <v>1985</v>
          </cell>
          <cell r="B1618" t="str">
            <v>Jim Petersen</v>
          </cell>
          <cell r="D1618" t="str">
            <v>HOU</v>
          </cell>
          <cell r="F1618">
            <v>6.6</v>
          </cell>
          <cell r="H1618">
            <v>714</v>
          </cell>
        </row>
        <row r="1619">
          <cell r="A1619">
            <v>1985</v>
          </cell>
          <cell r="B1619" t="str">
            <v>John Lucas</v>
          </cell>
          <cell r="D1619" t="str">
            <v>HOU</v>
          </cell>
          <cell r="F1619">
            <v>17.399999999999999</v>
          </cell>
          <cell r="H1619">
            <v>1156.2</v>
          </cell>
        </row>
        <row r="1620">
          <cell r="A1620">
            <v>1985</v>
          </cell>
          <cell r="B1620" t="str">
            <v>Rodney McCray</v>
          </cell>
          <cell r="D1620" t="str">
            <v>HOU</v>
          </cell>
          <cell r="F1620">
            <v>15.5</v>
          </cell>
          <cell r="H1620">
            <v>3001.2000000000003</v>
          </cell>
        </row>
        <row r="1621">
          <cell r="A1621">
            <v>1985</v>
          </cell>
          <cell r="B1621" t="str">
            <v>Hakeem Olajuwon</v>
          </cell>
          <cell r="D1621" t="str">
            <v>HOU</v>
          </cell>
          <cell r="F1621">
            <v>21.1</v>
          </cell>
          <cell r="H1621">
            <v>2911</v>
          </cell>
        </row>
        <row r="1622">
          <cell r="A1622">
            <v>1985</v>
          </cell>
          <cell r="B1622" t="str">
            <v>Lionel Hollins</v>
          </cell>
          <cell r="D1622" t="str">
            <v>HOU</v>
          </cell>
          <cell r="F1622">
            <v>11.1</v>
          </cell>
          <cell r="H1622">
            <v>1952</v>
          </cell>
        </row>
        <row r="1623">
          <cell r="A1623">
            <v>1985</v>
          </cell>
          <cell r="B1623" t="str">
            <v>Robert Reid</v>
          </cell>
          <cell r="D1623" t="str">
            <v>HOU</v>
          </cell>
          <cell r="F1623">
            <v>11.8</v>
          </cell>
          <cell r="H1623">
            <v>1763</v>
          </cell>
        </row>
        <row r="1624">
          <cell r="A1624">
            <v>1985</v>
          </cell>
          <cell r="B1624" t="str">
            <v>Hank McDowell</v>
          </cell>
          <cell r="D1624" t="str">
            <v>HOU</v>
          </cell>
          <cell r="F1624">
            <v>9.8000000000000007</v>
          </cell>
          <cell r="H1624">
            <v>132.6</v>
          </cell>
        </row>
        <row r="1625">
          <cell r="A1625">
            <v>1985</v>
          </cell>
          <cell r="B1625" t="str">
            <v>Mitchell Wiggins</v>
          </cell>
          <cell r="D1625" t="str">
            <v>HOU</v>
          </cell>
          <cell r="F1625">
            <v>14</v>
          </cell>
          <cell r="H1625">
            <v>1574.3999999999999</v>
          </cell>
        </row>
        <row r="1626">
          <cell r="A1626">
            <v>1985</v>
          </cell>
          <cell r="B1626" t="str">
            <v>Allen Leavell</v>
          </cell>
          <cell r="D1626" t="str">
            <v>HOU</v>
          </cell>
          <cell r="F1626">
            <v>11.4</v>
          </cell>
          <cell r="H1626">
            <v>537.6</v>
          </cell>
        </row>
        <row r="1627">
          <cell r="A1627">
            <v>1985</v>
          </cell>
          <cell r="B1627" t="str">
            <v>Ralph Sampson</v>
          </cell>
          <cell r="D1627" t="str">
            <v>HOU</v>
          </cell>
          <cell r="F1627">
            <v>17.399999999999999</v>
          </cell>
          <cell r="H1627">
            <v>3083.2000000000003</v>
          </cell>
        </row>
        <row r="1628">
          <cell r="A1628">
            <v>1985</v>
          </cell>
          <cell r="B1628" t="str">
            <v>Granville Waiters</v>
          </cell>
          <cell r="D1628" t="str">
            <v>IND</v>
          </cell>
          <cell r="F1628">
            <v>8.5</v>
          </cell>
          <cell r="H1628">
            <v>700.6</v>
          </cell>
        </row>
        <row r="1629">
          <cell r="A1629">
            <v>1985</v>
          </cell>
          <cell r="B1629" t="str">
            <v>Herb Williams</v>
          </cell>
          <cell r="D1629" t="str">
            <v>IND</v>
          </cell>
          <cell r="F1629">
            <v>15.5</v>
          </cell>
          <cell r="H1629">
            <v>2557.5</v>
          </cell>
        </row>
        <row r="1630">
          <cell r="A1630">
            <v>1985</v>
          </cell>
          <cell r="B1630" t="str">
            <v>Devin Durrant</v>
          </cell>
          <cell r="D1630" t="str">
            <v>IND</v>
          </cell>
          <cell r="F1630">
            <v>8.8000000000000007</v>
          </cell>
          <cell r="H1630">
            <v>755.2</v>
          </cell>
        </row>
        <row r="1631">
          <cell r="A1631">
            <v>1985</v>
          </cell>
          <cell r="B1631" t="str">
            <v>Jim Thomas</v>
          </cell>
          <cell r="D1631" t="str">
            <v>IND</v>
          </cell>
          <cell r="F1631">
            <v>13</v>
          </cell>
          <cell r="H1631">
            <v>2056</v>
          </cell>
        </row>
        <row r="1632">
          <cell r="A1632">
            <v>1985</v>
          </cell>
          <cell r="B1632" t="str">
            <v>Stuart Gray</v>
          </cell>
          <cell r="D1632" t="str">
            <v>IND</v>
          </cell>
          <cell r="F1632">
            <v>4.5999999999999996</v>
          </cell>
          <cell r="H1632">
            <v>390</v>
          </cell>
        </row>
        <row r="1633">
          <cell r="A1633">
            <v>1985</v>
          </cell>
          <cell r="B1633" t="str">
            <v>Jerry Sichting</v>
          </cell>
          <cell r="D1633" t="str">
            <v>IND</v>
          </cell>
          <cell r="F1633">
            <v>13.6</v>
          </cell>
          <cell r="H1633">
            <v>1806</v>
          </cell>
        </row>
        <row r="1634">
          <cell r="A1634">
            <v>1985</v>
          </cell>
          <cell r="B1634" t="str">
            <v>Steve Stipanovich</v>
          </cell>
          <cell r="D1634" t="str">
            <v>IND</v>
          </cell>
          <cell r="F1634">
            <v>15.9</v>
          </cell>
          <cell r="H1634">
            <v>2312.4</v>
          </cell>
        </row>
        <row r="1635">
          <cell r="A1635">
            <v>1985</v>
          </cell>
          <cell r="B1635" t="str">
            <v>Terence Stansbury</v>
          </cell>
          <cell r="D1635" t="str">
            <v>IND</v>
          </cell>
          <cell r="F1635">
            <v>10.3</v>
          </cell>
          <cell r="H1635">
            <v>1280.2</v>
          </cell>
        </row>
        <row r="1636">
          <cell r="A1636">
            <v>1985</v>
          </cell>
          <cell r="B1636" t="str">
            <v>Kenton Edelin</v>
          </cell>
          <cell r="D1636" t="str">
            <v>IND</v>
          </cell>
          <cell r="F1636">
            <v>3.3</v>
          </cell>
          <cell r="H1636">
            <v>143</v>
          </cell>
        </row>
        <row r="1637">
          <cell r="A1637">
            <v>1985</v>
          </cell>
          <cell r="B1637" t="str">
            <v>Greg Kelser</v>
          </cell>
          <cell r="D1637" t="str">
            <v>IND</v>
          </cell>
          <cell r="F1637">
            <v>13</v>
          </cell>
          <cell r="H1637">
            <v>114</v>
          </cell>
        </row>
        <row r="1638">
          <cell r="A1638">
            <v>1985</v>
          </cell>
          <cell r="B1638" t="str">
            <v>Ralph Jackson</v>
          </cell>
          <cell r="D1638" t="str">
            <v>IND</v>
          </cell>
          <cell r="F1638">
            <v>15.6</v>
          </cell>
          <cell r="H1638">
            <v>12</v>
          </cell>
        </row>
        <row r="1639">
          <cell r="A1639">
            <v>1985</v>
          </cell>
          <cell r="B1639" t="str">
            <v>Bill Garnett</v>
          </cell>
          <cell r="D1639" t="str">
            <v>IND</v>
          </cell>
          <cell r="F1639">
            <v>10.7</v>
          </cell>
          <cell r="H1639">
            <v>1124.5</v>
          </cell>
        </row>
        <row r="1640">
          <cell r="A1640">
            <v>1985</v>
          </cell>
          <cell r="B1640" t="str">
            <v>Clark Kellogg</v>
          </cell>
          <cell r="D1640" t="str">
            <v>IND</v>
          </cell>
          <cell r="F1640">
            <v>18.899999999999999</v>
          </cell>
          <cell r="H1640">
            <v>2448.6</v>
          </cell>
        </row>
        <row r="1641">
          <cell r="A1641">
            <v>1985</v>
          </cell>
          <cell r="B1641" t="str">
            <v>Tony Brown</v>
          </cell>
          <cell r="D1641" t="str">
            <v>IND</v>
          </cell>
          <cell r="F1641">
            <v>10.8</v>
          </cell>
          <cell r="H1641">
            <v>1582.6000000000001</v>
          </cell>
        </row>
        <row r="1642">
          <cell r="A1642">
            <v>1985</v>
          </cell>
          <cell r="B1642" t="str">
            <v>Vern Fleming</v>
          </cell>
          <cell r="D1642" t="str">
            <v>IND</v>
          </cell>
          <cell r="F1642">
            <v>12.8</v>
          </cell>
          <cell r="H1642">
            <v>2488</v>
          </cell>
        </row>
        <row r="1643">
          <cell r="A1643">
            <v>1985</v>
          </cell>
          <cell r="B1643" t="str">
            <v>Mark Olberding</v>
          </cell>
          <cell r="D1643" t="str">
            <v>KCK</v>
          </cell>
          <cell r="F1643">
            <v>12.2</v>
          </cell>
          <cell r="H1643">
            <v>2276.1</v>
          </cell>
        </row>
        <row r="1644">
          <cell r="A1644">
            <v>1985</v>
          </cell>
          <cell r="B1644" t="str">
            <v>Dane Suttle</v>
          </cell>
          <cell r="D1644" t="str">
            <v>KCK</v>
          </cell>
          <cell r="F1644">
            <v>14.3</v>
          </cell>
          <cell r="H1644">
            <v>24</v>
          </cell>
        </row>
        <row r="1645">
          <cell r="A1645">
            <v>1985</v>
          </cell>
          <cell r="B1645" t="str">
            <v>Joe Meriweather</v>
          </cell>
          <cell r="D1645" t="str">
            <v>KCK</v>
          </cell>
          <cell r="F1645">
            <v>10.199999999999999</v>
          </cell>
          <cell r="H1645">
            <v>1064</v>
          </cell>
        </row>
        <row r="1646">
          <cell r="A1646">
            <v>1985</v>
          </cell>
          <cell r="B1646" t="str">
            <v>Larry Drew</v>
          </cell>
          <cell r="D1646" t="str">
            <v>KCK</v>
          </cell>
          <cell r="F1646">
            <v>14.7</v>
          </cell>
          <cell r="H1646">
            <v>2376</v>
          </cell>
        </row>
        <row r="1647">
          <cell r="A1647">
            <v>1985</v>
          </cell>
          <cell r="B1647" t="str">
            <v>Ed Nealy</v>
          </cell>
          <cell r="D1647" t="str">
            <v>KCK</v>
          </cell>
          <cell r="F1647">
            <v>9.6</v>
          </cell>
          <cell r="H1647">
            <v>224.39999999999998</v>
          </cell>
        </row>
        <row r="1648">
          <cell r="A1648">
            <v>1985</v>
          </cell>
          <cell r="B1648" t="str">
            <v>Pete Verhoeven</v>
          </cell>
          <cell r="D1648" t="str">
            <v>KCK</v>
          </cell>
          <cell r="F1648">
            <v>8.6</v>
          </cell>
          <cell r="H1648">
            <v>367.2</v>
          </cell>
        </row>
        <row r="1649">
          <cell r="A1649">
            <v>1985</v>
          </cell>
          <cell r="B1649" t="str">
            <v>Reggie Theus</v>
          </cell>
          <cell r="D1649" t="str">
            <v>KCK</v>
          </cell>
          <cell r="F1649">
            <v>17</v>
          </cell>
          <cell r="H1649">
            <v>2542</v>
          </cell>
        </row>
        <row r="1650">
          <cell r="A1650">
            <v>1985</v>
          </cell>
          <cell r="B1650" t="str">
            <v>Mike Woodson</v>
          </cell>
          <cell r="D1650" t="str">
            <v>KCK</v>
          </cell>
          <cell r="F1650">
            <v>17.5</v>
          </cell>
          <cell r="H1650">
            <v>1996.8000000000002</v>
          </cell>
        </row>
        <row r="1651">
          <cell r="A1651">
            <v>1985</v>
          </cell>
          <cell r="B1651" t="str">
            <v>Don Buse</v>
          </cell>
          <cell r="D1651" t="str">
            <v>KCK</v>
          </cell>
          <cell r="F1651">
            <v>10.5</v>
          </cell>
          <cell r="H1651">
            <v>936</v>
          </cell>
        </row>
        <row r="1652">
          <cell r="A1652">
            <v>1985</v>
          </cell>
          <cell r="B1652" t="str">
            <v>LaSalle Thompson</v>
          </cell>
          <cell r="D1652" t="str">
            <v>KCK</v>
          </cell>
          <cell r="F1652">
            <v>15.6</v>
          </cell>
          <cell r="H1652">
            <v>2460</v>
          </cell>
        </row>
        <row r="1653">
          <cell r="A1653">
            <v>1985</v>
          </cell>
          <cell r="B1653" t="str">
            <v>David Pope</v>
          </cell>
          <cell r="D1653" t="str">
            <v>KCK</v>
          </cell>
          <cell r="F1653">
            <v>2.1</v>
          </cell>
          <cell r="H1653">
            <v>129.80000000000001</v>
          </cell>
        </row>
        <row r="1654">
          <cell r="A1654">
            <v>1985</v>
          </cell>
          <cell r="B1654" t="str">
            <v>Otis Thorpe</v>
          </cell>
          <cell r="D1654" t="str">
            <v>KCK</v>
          </cell>
          <cell r="F1654">
            <v>16.600000000000001</v>
          </cell>
          <cell r="H1654">
            <v>1918.8</v>
          </cell>
        </row>
        <row r="1655">
          <cell r="A1655">
            <v>1985</v>
          </cell>
          <cell r="B1655" t="str">
            <v>Michael Cage</v>
          </cell>
          <cell r="D1655" t="str">
            <v>LAC</v>
          </cell>
          <cell r="F1655">
            <v>12.5</v>
          </cell>
          <cell r="H1655">
            <v>1612.5</v>
          </cell>
        </row>
        <row r="1656">
          <cell r="A1656">
            <v>1985</v>
          </cell>
          <cell r="B1656" t="str">
            <v>Marques Johnson</v>
          </cell>
          <cell r="D1656" t="str">
            <v>LAC</v>
          </cell>
          <cell r="F1656">
            <v>14.3</v>
          </cell>
          <cell r="H1656">
            <v>2448</v>
          </cell>
        </row>
        <row r="1657">
          <cell r="A1657">
            <v>1985</v>
          </cell>
          <cell r="B1657" t="str">
            <v>Derek Smith</v>
          </cell>
          <cell r="D1657" t="str">
            <v>LAC</v>
          </cell>
          <cell r="F1657">
            <v>19.100000000000001</v>
          </cell>
          <cell r="H1657">
            <v>2760</v>
          </cell>
        </row>
        <row r="1658">
          <cell r="A1658">
            <v>1985</v>
          </cell>
          <cell r="B1658" t="str">
            <v>Bryan Warrick</v>
          </cell>
          <cell r="D1658" t="str">
            <v>LAC</v>
          </cell>
          <cell r="F1658">
            <v>10.5</v>
          </cell>
          <cell r="H1658">
            <v>713.40000000000009</v>
          </cell>
        </row>
        <row r="1659">
          <cell r="A1659">
            <v>1985</v>
          </cell>
          <cell r="B1659" t="str">
            <v>Junior Bridgeman</v>
          </cell>
          <cell r="D1659" t="str">
            <v>LAC</v>
          </cell>
          <cell r="F1659">
            <v>14.8</v>
          </cell>
          <cell r="H1659">
            <v>2040</v>
          </cell>
        </row>
        <row r="1660">
          <cell r="A1660">
            <v>1985</v>
          </cell>
          <cell r="B1660" t="str">
            <v>James Donaldson</v>
          </cell>
          <cell r="D1660" t="str">
            <v>LAC</v>
          </cell>
          <cell r="F1660">
            <v>14.6</v>
          </cell>
          <cell r="H1660">
            <v>2394.4</v>
          </cell>
        </row>
        <row r="1661">
          <cell r="A1661">
            <v>1985</v>
          </cell>
          <cell r="B1661" t="str">
            <v>Harvey Catchings</v>
          </cell>
          <cell r="D1661" t="str">
            <v>LAC</v>
          </cell>
          <cell r="F1661">
            <v>7.8</v>
          </cell>
          <cell r="H1661">
            <v>1050</v>
          </cell>
        </row>
        <row r="1662">
          <cell r="A1662">
            <v>1985</v>
          </cell>
          <cell r="B1662" t="str">
            <v>Dale Wilkinson</v>
          </cell>
          <cell r="D1662" t="str">
            <v>LAC</v>
          </cell>
          <cell r="F1662">
            <v>0.5</v>
          </cell>
          <cell r="H1662">
            <v>38</v>
          </cell>
        </row>
        <row r="1663">
          <cell r="A1663">
            <v>1985</v>
          </cell>
          <cell r="B1663" t="str">
            <v>Franklin Edwards</v>
          </cell>
          <cell r="D1663" t="str">
            <v>LAC</v>
          </cell>
          <cell r="F1663">
            <v>18.7</v>
          </cell>
          <cell r="H1663">
            <v>198.4</v>
          </cell>
        </row>
        <row r="1664">
          <cell r="A1664">
            <v>1985</v>
          </cell>
          <cell r="B1664" t="str">
            <v>Lancaster Gordon</v>
          </cell>
          <cell r="D1664" t="str">
            <v>LAC</v>
          </cell>
          <cell r="F1664">
            <v>8.1999999999999993</v>
          </cell>
          <cell r="H1664">
            <v>680.40000000000009</v>
          </cell>
        </row>
        <row r="1665">
          <cell r="A1665">
            <v>1985</v>
          </cell>
          <cell r="B1665" t="str">
            <v>Norm Nixon</v>
          </cell>
          <cell r="D1665" t="str">
            <v>LAC</v>
          </cell>
          <cell r="F1665">
            <v>15.6</v>
          </cell>
          <cell r="H1665">
            <v>2891.7000000000003</v>
          </cell>
        </row>
        <row r="1666">
          <cell r="A1666">
            <v>1985</v>
          </cell>
          <cell r="B1666" t="str">
            <v>Rory White</v>
          </cell>
          <cell r="D1666" t="str">
            <v>LAC</v>
          </cell>
          <cell r="F1666">
            <v>10.4</v>
          </cell>
          <cell r="H1666">
            <v>1104</v>
          </cell>
        </row>
        <row r="1667">
          <cell r="A1667">
            <v>1985</v>
          </cell>
          <cell r="B1667" t="str">
            <v>Bill Walton</v>
          </cell>
          <cell r="D1667" t="str">
            <v>LAC</v>
          </cell>
          <cell r="F1667">
            <v>17.8</v>
          </cell>
          <cell r="H1667">
            <v>1648.2</v>
          </cell>
        </row>
        <row r="1668">
          <cell r="A1668">
            <v>1985</v>
          </cell>
          <cell r="B1668" t="str">
            <v>Ronnie Lester</v>
          </cell>
          <cell r="D1668" t="str">
            <v>LAL</v>
          </cell>
          <cell r="F1668">
            <v>11.9</v>
          </cell>
          <cell r="H1668">
            <v>278.39999999999998</v>
          </cell>
        </row>
        <row r="1669">
          <cell r="A1669">
            <v>1985</v>
          </cell>
          <cell r="B1669" t="str">
            <v>Kurt Rambis</v>
          </cell>
          <cell r="D1669" t="str">
            <v>LAL</v>
          </cell>
          <cell r="F1669">
            <v>12.7</v>
          </cell>
          <cell r="H1669">
            <v>1615.3999999999999</v>
          </cell>
        </row>
        <row r="1670">
          <cell r="A1670">
            <v>1985</v>
          </cell>
          <cell r="B1670" t="str">
            <v>Jamaal Wilkes</v>
          </cell>
          <cell r="D1670" t="str">
            <v>LAL</v>
          </cell>
          <cell r="F1670">
            <v>11</v>
          </cell>
          <cell r="H1670">
            <v>760.2</v>
          </cell>
        </row>
        <row r="1671">
          <cell r="A1671">
            <v>1985</v>
          </cell>
          <cell r="B1671" t="str">
            <v>Bob McAdoo</v>
          </cell>
          <cell r="D1671" t="str">
            <v>LAL</v>
          </cell>
          <cell r="F1671">
            <v>15.4</v>
          </cell>
          <cell r="H1671">
            <v>1254</v>
          </cell>
        </row>
        <row r="1672">
          <cell r="A1672">
            <v>1985</v>
          </cell>
          <cell r="B1672" t="str">
            <v>Magic Johnson</v>
          </cell>
          <cell r="D1672" t="str">
            <v>LAL</v>
          </cell>
          <cell r="F1672">
            <v>23.2</v>
          </cell>
          <cell r="H1672">
            <v>2779.7000000000003</v>
          </cell>
        </row>
        <row r="1673">
          <cell r="A1673">
            <v>1985</v>
          </cell>
          <cell r="B1673" t="str">
            <v>Byron Scott</v>
          </cell>
          <cell r="D1673" t="str">
            <v>LAL</v>
          </cell>
          <cell r="F1673">
            <v>16.8</v>
          </cell>
          <cell r="H1673">
            <v>2308.5</v>
          </cell>
        </row>
        <row r="1674">
          <cell r="A1674">
            <v>1985</v>
          </cell>
          <cell r="B1674" t="str">
            <v>Kareem Abdul-Jabbar</v>
          </cell>
          <cell r="D1674" t="str">
            <v>LAL</v>
          </cell>
          <cell r="F1674">
            <v>22.9</v>
          </cell>
          <cell r="H1674">
            <v>2630.7</v>
          </cell>
        </row>
        <row r="1675">
          <cell r="A1675">
            <v>1985</v>
          </cell>
          <cell r="B1675" t="str">
            <v>Mitch Kupchak</v>
          </cell>
          <cell r="D1675" t="str">
            <v>LAL</v>
          </cell>
          <cell r="F1675">
            <v>12.5</v>
          </cell>
          <cell r="H1675">
            <v>713.40000000000009</v>
          </cell>
        </row>
        <row r="1676">
          <cell r="A1676">
            <v>1985</v>
          </cell>
          <cell r="B1676" t="str">
            <v>Michael Cooper</v>
          </cell>
          <cell r="D1676" t="str">
            <v>LAL</v>
          </cell>
          <cell r="F1676">
            <v>12.9</v>
          </cell>
          <cell r="H1676">
            <v>2189.4</v>
          </cell>
        </row>
        <row r="1677">
          <cell r="A1677">
            <v>1985</v>
          </cell>
          <cell r="B1677" t="str">
            <v>Larry Spriggs</v>
          </cell>
          <cell r="D1677" t="str">
            <v>LAL</v>
          </cell>
          <cell r="F1677">
            <v>11.9</v>
          </cell>
          <cell r="H1677">
            <v>1290</v>
          </cell>
        </row>
        <row r="1678">
          <cell r="A1678">
            <v>1985</v>
          </cell>
          <cell r="B1678" t="str">
            <v>Chuck Nevitt</v>
          </cell>
          <cell r="D1678" t="str">
            <v>LAL</v>
          </cell>
          <cell r="F1678">
            <v>2.1</v>
          </cell>
          <cell r="H1678">
            <v>59.400000000000006</v>
          </cell>
        </row>
        <row r="1679">
          <cell r="A1679">
            <v>1985</v>
          </cell>
          <cell r="B1679" t="str">
            <v>James Worthy</v>
          </cell>
          <cell r="D1679" t="str">
            <v>LAL</v>
          </cell>
          <cell r="F1679">
            <v>17</v>
          </cell>
          <cell r="H1679">
            <v>2696</v>
          </cell>
        </row>
        <row r="1680">
          <cell r="A1680">
            <v>1985</v>
          </cell>
          <cell r="B1680" t="str">
            <v>Mike McGee</v>
          </cell>
          <cell r="D1680" t="str">
            <v>LAL</v>
          </cell>
          <cell r="F1680">
            <v>17.3</v>
          </cell>
          <cell r="H1680">
            <v>1170.4000000000001</v>
          </cell>
        </row>
        <row r="1681">
          <cell r="A1681">
            <v>1985</v>
          </cell>
          <cell r="B1681" t="str">
            <v>Alton Lister</v>
          </cell>
          <cell r="D1681" t="str">
            <v>MIL</v>
          </cell>
          <cell r="F1681">
            <v>15</v>
          </cell>
          <cell r="H1681">
            <v>2089.8000000000002</v>
          </cell>
        </row>
        <row r="1682">
          <cell r="A1682">
            <v>1985</v>
          </cell>
          <cell r="B1682" t="str">
            <v>Ricky Pierce</v>
          </cell>
          <cell r="D1682" t="str">
            <v>MIL</v>
          </cell>
          <cell r="F1682">
            <v>15.8</v>
          </cell>
          <cell r="H1682">
            <v>880</v>
          </cell>
        </row>
        <row r="1683">
          <cell r="A1683">
            <v>1985</v>
          </cell>
          <cell r="B1683" t="str">
            <v>Terry Cummings</v>
          </cell>
          <cell r="D1683" t="str">
            <v>MIL</v>
          </cell>
          <cell r="F1683">
            <v>22.1</v>
          </cell>
          <cell r="H1683">
            <v>2725.5</v>
          </cell>
        </row>
        <row r="1684">
          <cell r="A1684">
            <v>1985</v>
          </cell>
          <cell r="B1684" t="str">
            <v>Randy Breuer</v>
          </cell>
          <cell r="D1684" t="str">
            <v>MIL</v>
          </cell>
          <cell r="F1684">
            <v>13.4</v>
          </cell>
          <cell r="H1684">
            <v>1084.2</v>
          </cell>
        </row>
        <row r="1685">
          <cell r="A1685">
            <v>1985</v>
          </cell>
          <cell r="B1685" t="str">
            <v>Mike Dunleavy</v>
          </cell>
          <cell r="D1685" t="str">
            <v>MIL</v>
          </cell>
          <cell r="F1685">
            <v>12.3</v>
          </cell>
          <cell r="H1685">
            <v>433.2</v>
          </cell>
        </row>
        <row r="1686">
          <cell r="A1686">
            <v>1985</v>
          </cell>
          <cell r="B1686" t="str">
            <v>Paul Mokeski</v>
          </cell>
          <cell r="D1686" t="str">
            <v>MIL</v>
          </cell>
          <cell r="F1686">
            <v>10.1</v>
          </cell>
          <cell r="H1686">
            <v>1587.9</v>
          </cell>
        </row>
        <row r="1687">
          <cell r="A1687">
            <v>1985</v>
          </cell>
          <cell r="B1687" t="str">
            <v>Craig Hodges</v>
          </cell>
          <cell r="D1687" t="str">
            <v>MIL</v>
          </cell>
          <cell r="F1687">
            <v>11.8</v>
          </cell>
          <cell r="H1687">
            <v>2492.7999999999997</v>
          </cell>
        </row>
        <row r="1688">
          <cell r="A1688">
            <v>1985</v>
          </cell>
          <cell r="B1688" t="str">
            <v>Paul Pressey</v>
          </cell>
          <cell r="D1688" t="str">
            <v>MIL</v>
          </cell>
          <cell r="F1688">
            <v>17.600000000000001</v>
          </cell>
          <cell r="H1688">
            <v>2880</v>
          </cell>
        </row>
        <row r="1689">
          <cell r="A1689">
            <v>1985</v>
          </cell>
          <cell r="B1689" t="str">
            <v>Sidney Moncrief</v>
          </cell>
          <cell r="D1689" t="str">
            <v>MIL</v>
          </cell>
          <cell r="F1689">
            <v>20.100000000000001</v>
          </cell>
          <cell r="H1689">
            <v>2737.5</v>
          </cell>
        </row>
        <row r="1690">
          <cell r="A1690">
            <v>1985</v>
          </cell>
          <cell r="B1690" t="str">
            <v>Kevin Grevey</v>
          </cell>
          <cell r="D1690" t="str">
            <v>MIL</v>
          </cell>
          <cell r="F1690">
            <v>10.7</v>
          </cell>
          <cell r="H1690">
            <v>1185.5999999999999</v>
          </cell>
        </row>
        <row r="1691">
          <cell r="A1691">
            <v>1985</v>
          </cell>
          <cell r="B1691" t="str">
            <v>Kenny Fields</v>
          </cell>
          <cell r="D1691" t="str">
            <v>MIL</v>
          </cell>
          <cell r="F1691">
            <v>8.9</v>
          </cell>
          <cell r="H1691">
            <v>535.5</v>
          </cell>
        </row>
        <row r="1692">
          <cell r="A1692">
            <v>1985</v>
          </cell>
          <cell r="B1692" t="str">
            <v>Darwin Cook</v>
          </cell>
          <cell r="D1692" t="str">
            <v>NJN</v>
          </cell>
          <cell r="F1692">
            <v>14.3</v>
          </cell>
          <cell r="H1692">
            <v>1061.4000000000001</v>
          </cell>
        </row>
        <row r="1693">
          <cell r="A1693">
            <v>1985</v>
          </cell>
          <cell r="B1693" t="str">
            <v>Mike Gminski</v>
          </cell>
          <cell r="D1693" t="str">
            <v>NJN</v>
          </cell>
          <cell r="F1693">
            <v>16.100000000000001</v>
          </cell>
          <cell r="H1693">
            <v>2421.9</v>
          </cell>
        </row>
        <row r="1694">
          <cell r="A1694">
            <v>1985</v>
          </cell>
          <cell r="B1694" t="str">
            <v>Otis Birdsong</v>
          </cell>
          <cell r="D1694" t="str">
            <v>NJN</v>
          </cell>
          <cell r="F1694">
            <v>18.100000000000001</v>
          </cell>
          <cell r="H1694">
            <v>1842.3999999999999</v>
          </cell>
        </row>
        <row r="1695">
          <cell r="A1695">
            <v>1985</v>
          </cell>
          <cell r="B1695" t="str">
            <v>Albert King</v>
          </cell>
          <cell r="D1695" t="str">
            <v>NJN</v>
          </cell>
          <cell r="F1695">
            <v>17.7</v>
          </cell>
          <cell r="H1695">
            <v>861</v>
          </cell>
        </row>
        <row r="1696">
          <cell r="A1696">
            <v>1985</v>
          </cell>
          <cell r="B1696" t="str">
            <v>Buck Williams</v>
          </cell>
          <cell r="D1696" t="str">
            <v>NJN</v>
          </cell>
          <cell r="F1696">
            <v>16.7</v>
          </cell>
          <cell r="H1696">
            <v>3181.6</v>
          </cell>
        </row>
        <row r="1697">
          <cell r="A1697">
            <v>1985</v>
          </cell>
          <cell r="B1697" t="str">
            <v>Mike O'Koren</v>
          </cell>
          <cell r="D1697" t="str">
            <v>NJN</v>
          </cell>
          <cell r="F1697">
            <v>12.4</v>
          </cell>
          <cell r="H1697">
            <v>1118</v>
          </cell>
        </row>
        <row r="1698">
          <cell r="A1698">
            <v>1985</v>
          </cell>
          <cell r="B1698" t="str">
            <v>Kevin McKenna</v>
          </cell>
          <cell r="D1698" t="str">
            <v>NJN</v>
          </cell>
          <cell r="F1698">
            <v>10.9</v>
          </cell>
          <cell r="H1698">
            <v>533.59999999999991</v>
          </cell>
        </row>
        <row r="1699">
          <cell r="A1699">
            <v>1985</v>
          </cell>
          <cell r="B1699" t="str">
            <v>Kelvin Ransey</v>
          </cell>
          <cell r="D1699" t="str">
            <v>NJN</v>
          </cell>
          <cell r="F1699">
            <v>15.3</v>
          </cell>
          <cell r="H1699">
            <v>1692.8999999999999</v>
          </cell>
        </row>
        <row r="1700">
          <cell r="A1700">
            <v>1985</v>
          </cell>
          <cell r="B1700" t="str">
            <v>Wayne Sappleton</v>
          </cell>
          <cell r="D1700" t="str">
            <v>NJN</v>
          </cell>
          <cell r="F1700">
            <v>7.7</v>
          </cell>
          <cell r="H1700">
            <v>297</v>
          </cell>
        </row>
        <row r="1701">
          <cell r="A1701">
            <v>1985</v>
          </cell>
          <cell r="B1701" t="str">
            <v>Micheal Ray</v>
          </cell>
          <cell r="D1701" t="str">
            <v>NJN</v>
          </cell>
          <cell r="F1701">
            <v>19.8</v>
          </cell>
          <cell r="H1701">
            <v>3124.2000000000003</v>
          </cell>
        </row>
        <row r="1702">
          <cell r="A1702">
            <v>1985</v>
          </cell>
          <cell r="B1702" t="str">
            <v>Jeff Turner</v>
          </cell>
          <cell r="D1702" t="str">
            <v>NJN</v>
          </cell>
          <cell r="F1702">
            <v>7.4</v>
          </cell>
          <cell r="H1702">
            <v>1425.6000000000001</v>
          </cell>
        </row>
        <row r="1703">
          <cell r="A1703">
            <v>1985</v>
          </cell>
          <cell r="B1703" t="str">
            <v>George Johnson</v>
          </cell>
          <cell r="D1703" t="str">
            <v>NJN</v>
          </cell>
          <cell r="F1703">
            <v>8.3000000000000007</v>
          </cell>
          <cell r="H1703">
            <v>799.5</v>
          </cell>
        </row>
        <row r="1704">
          <cell r="A1704">
            <v>1985</v>
          </cell>
          <cell r="B1704" t="str">
            <v>Darryl Dawkins</v>
          </cell>
          <cell r="D1704" t="str">
            <v>NJN</v>
          </cell>
          <cell r="F1704">
            <v>14.5</v>
          </cell>
          <cell r="H1704">
            <v>971.09999999999991</v>
          </cell>
        </row>
        <row r="1705">
          <cell r="A1705">
            <v>1985</v>
          </cell>
          <cell r="B1705" t="str">
            <v>Louis Orr</v>
          </cell>
          <cell r="D1705" t="str">
            <v>NYK</v>
          </cell>
          <cell r="F1705">
            <v>13.8</v>
          </cell>
          <cell r="H1705">
            <v>2449</v>
          </cell>
        </row>
        <row r="1706">
          <cell r="A1706">
            <v>1985</v>
          </cell>
          <cell r="B1706" t="str">
            <v>Darrell Walker</v>
          </cell>
          <cell r="D1706" t="str">
            <v>NYK</v>
          </cell>
          <cell r="F1706">
            <v>14.7</v>
          </cell>
          <cell r="H1706">
            <v>2492.7999999999997</v>
          </cell>
        </row>
        <row r="1707">
          <cell r="A1707">
            <v>1985</v>
          </cell>
          <cell r="B1707" t="str">
            <v>Pat Cummings</v>
          </cell>
          <cell r="D1707" t="str">
            <v>NYK</v>
          </cell>
          <cell r="F1707">
            <v>14.3</v>
          </cell>
          <cell r="H1707">
            <v>2066.3999999999996</v>
          </cell>
        </row>
        <row r="1708">
          <cell r="A1708">
            <v>1985</v>
          </cell>
          <cell r="B1708" t="str">
            <v>Ken Bannister</v>
          </cell>
          <cell r="D1708" t="str">
            <v>NYK</v>
          </cell>
          <cell r="F1708">
            <v>7.3</v>
          </cell>
          <cell r="H1708">
            <v>1402.5</v>
          </cell>
        </row>
        <row r="1709">
          <cell r="A1709">
            <v>1985</v>
          </cell>
          <cell r="B1709" t="str">
            <v>Rory Sparrow</v>
          </cell>
          <cell r="D1709" t="str">
            <v>NYK</v>
          </cell>
          <cell r="F1709">
            <v>14.3</v>
          </cell>
          <cell r="H1709">
            <v>2291</v>
          </cell>
        </row>
        <row r="1710">
          <cell r="A1710">
            <v>1985</v>
          </cell>
          <cell r="B1710" t="str">
            <v>Trent Tucker</v>
          </cell>
          <cell r="D1710" t="str">
            <v>NYK</v>
          </cell>
          <cell r="F1710">
            <v>12.6</v>
          </cell>
          <cell r="H1710">
            <v>1817.2</v>
          </cell>
        </row>
        <row r="1711">
          <cell r="A1711">
            <v>1985</v>
          </cell>
          <cell r="B1711" t="str">
            <v>James Bailey</v>
          </cell>
          <cell r="D1711" t="str">
            <v>NYK</v>
          </cell>
          <cell r="F1711">
            <v>7.9</v>
          </cell>
          <cell r="H1711">
            <v>1295</v>
          </cell>
        </row>
        <row r="1712">
          <cell r="A1712">
            <v>1985</v>
          </cell>
          <cell r="B1712" t="str">
            <v>Butch Carter</v>
          </cell>
          <cell r="D1712" t="str">
            <v>NYK</v>
          </cell>
          <cell r="F1712">
            <v>11.5</v>
          </cell>
          <cell r="H1712">
            <v>1276.5</v>
          </cell>
        </row>
        <row r="1713">
          <cell r="A1713">
            <v>1985</v>
          </cell>
          <cell r="B1713" t="str">
            <v>Ernie Grunfeld</v>
          </cell>
          <cell r="D1713" t="str">
            <v>NYK</v>
          </cell>
          <cell r="F1713">
            <v>14.7</v>
          </cell>
          <cell r="H1713">
            <v>1062.6000000000001</v>
          </cell>
        </row>
        <row r="1714">
          <cell r="A1714">
            <v>1985</v>
          </cell>
          <cell r="B1714" t="str">
            <v>Truck Robinson</v>
          </cell>
          <cell r="D1714" t="str">
            <v>NYK</v>
          </cell>
          <cell r="F1714">
            <v>7.3</v>
          </cell>
          <cell r="H1714">
            <v>35</v>
          </cell>
        </row>
        <row r="1715">
          <cell r="A1715">
            <v>1985</v>
          </cell>
          <cell r="B1715" t="str">
            <v>Bernard King</v>
          </cell>
          <cell r="D1715" t="str">
            <v>NYK</v>
          </cell>
          <cell r="F1715">
            <v>25.2</v>
          </cell>
          <cell r="H1715">
            <v>2062.5</v>
          </cell>
        </row>
        <row r="1716">
          <cell r="A1716">
            <v>1985</v>
          </cell>
          <cell r="B1716" t="str">
            <v>Eddie Lee</v>
          </cell>
          <cell r="D1716" t="str">
            <v>NYK</v>
          </cell>
          <cell r="F1716">
            <v>9.5</v>
          </cell>
          <cell r="H1716">
            <v>918</v>
          </cell>
        </row>
        <row r="1717">
          <cell r="A1717">
            <v>1985</v>
          </cell>
          <cell r="B1717" t="str">
            <v>Ron Cavenall</v>
          </cell>
          <cell r="D1717" t="str">
            <v>NYK</v>
          </cell>
          <cell r="F1717">
            <v>4.0999999999999996</v>
          </cell>
          <cell r="H1717">
            <v>651.90000000000009</v>
          </cell>
        </row>
        <row r="1718">
          <cell r="A1718">
            <v>1985</v>
          </cell>
          <cell r="B1718" t="str">
            <v>Charles Barkley</v>
          </cell>
          <cell r="D1718" t="str">
            <v>PHI</v>
          </cell>
          <cell r="F1718">
            <v>18.3</v>
          </cell>
          <cell r="H1718">
            <v>2345.2000000000003</v>
          </cell>
        </row>
        <row r="1719">
          <cell r="A1719">
            <v>1985</v>
          </cell>
          <cell r="B1719" t="str">
            <v>Maurice Cheeks</v>
          </cell>
          <cell r="D1719" t="str">
            <v>PHI</v>
          </cell>
          <cell r="F1719">
            <v>17.600000000000001</v>
          </cell>
          <cell r="H1719">
            <v>2613</v>
          </cell>
        </row>
        <row r="1720">
          <cell r="A1720">
            <v>1985</v>
          </cell>
          <cell r="B1720" t="str">
            <v>Clemon Johnson</v>
          </cell>
          <cell r="D1720" t="str">
            <v>PHI</v>
          </cell>
          <cell r="F1720">
            <v>11.9</v>
          </cell>
          <cell r="H1720">
            <v>875.8</v>
          </cell>
        </row>
        <row r="1721">
          <cell r="A1721">
            <v>1985</v>
          </cell>
          <cell r="B1721" t="str">
            <v>Sam Williams</v>
          </cell>
          <cell r="D1721" t="str">
            <v>PHI</v>
          </cell>
          <cell r="F1721">
            <v>6.9</v>
          </cell>
          <cell r="H1721">
            <v>487.59999999999997</v>
          </cell>
        </row>
        <row r="1722">
          <cell r="A1722">
            <v>1985</v>
          </cell>
          <cell r="B1722" t="str">
            <v>Bobby Jones</v>
          </cell>
          <cell r="D1722" t="str">
            <v>PHI</v>
          </cell>
          <cell r="F1722">
            <v>15.2</v>
          </cell>
          <cell r="H1722">
            <v>1632</v>
          </cell>
        </row>
        <row r="1723">
          <cell r="A1723">
            <v>1985</v>
          </cell>
          <cell r="B1723" t="str">
            <v>Leon Wood</v>
          </cell>
          <cell r="D1723" t="str">
            <v>PHI</v>
          </cell>
          <cell r="F1723">
            <v>9.1</v>
          </cell>
          <cell r="H1723">
            <v>269.8</v>
          </cell>
        </row>
        <row r="1724">
          <cell r="A1724">
            <v>1985</v>
          </cell>
          <cell r="B1724" t="str">
            <v>Clint Richardson</v>
          </cell>
          <cell r="D1724" t="str">
            <v>PHI</v>
          </cell>
          <cell r="F1724">
            <v>9.1</v>
          </cell>
          <cell r="H1724">
            <v>1531.8</v>
          </cell>
        </row>
        <row r="1725">
          <cell r="A1725">
            <v>1985</v>
          </cell>
          <cell r="B1725" t="str">
            <v>Moses Malone</v>
          </cell>
          <cell r="D1725" t="str">
            <v>PHI</v>
          </cell>
          <cell r="F1725">
            <v>22.5</v>
          </cell>
          <cell r="H1725">
            <v>2954.6</v>
          </cell>
        </row>
        <row r="1726">
          <cell r="A1726">
            <v>1985</v>
          </cell>
          <cell r="B1726" t="str">
            <v>Steve Hayes</v>
          </cell>
          <cell r="D1726" t="str">
            <v>PHI</v>
          </cell>
          <cell r="F1726">
            <v>10.4</v>
          </cell>
          <cell r="H1726">
            <v>101.19999999999999</v>
          </cell>
        </row>
        <row r="1727">
          <cell r="A1727">
            <v>1985</v>
          </cell>
          <cell r="B1727" t="str">
            <v>Julius Erving</v>
          </cell>
          <cell r="D1727" t="str">
            <v>PHI</v>
          </cell>
          <cell r="F1727">
            <v>20</v>
          </cell>
          <cell r="H1727">
            <v>2535</v>
          </cell>
        </row>
        <row r="1728">
          <cell r="A1728">
            <v>1985</v>
          </cell>
          <cell r="B1728" t="str">
            <v>Sedale Threatt</v>
          </cell>
          <cell r="D1728" t="str">
            <v>PHI</v>
          </cell>
          <cell r="F1728">
            <v>10.199999999999999</v>
          </cell>
          <cell r="H1728">
            <v>1303.8</v>
          </cell>
        </row>
        <row r="1729">
          <cell r="A1729">
            <v>1985</v>
          </cell>
          <cell r="B1729" t="str">
            <v>Andrew Toney</v>
          </cell>
          <cell r="D1729" t="str">
            <v>PHI</v>
          </cell>
          <cell r="F1729">
            <v>16.2</v>
          </cell>
          <cell r="H1729">
            <v>2240</v>
          </cell>
        </row>
        <row r="1730">
          <cell r="A1730">
            <v>1985</v>
          </cell>
          <cell r="B1730" t="str">
            <v>Charles Pittman</v>
          </cell>
          <cell r="D1730" t="str">
            <v>PHO</v>
          </cell>
          <cell r="F1730">
            <v>9.1</v>
          </cell>
          <cell r="H1730">
            <v>999.59999999999991</v>
          </cell>
        </row>
        <row r="1731">
          <cell r="A1731">
            <v>1985</v>
          </cell>
          <cell r="B1731" t="str">
            <v>Mike Sanders</v>
          </cell>
          <cell r="D1731" t="str">
            <v>PHO</v>
          </cell>
          <cell r="F1731">
            <v>15</v>
          </cell>
          <cell r="H1731">
            <v>417.9</v>
          </cell>
        </row>
        <row r="1732">
          <cell r="A1732">
            <v>1985</v>
          </cell>
          <cell r="B1732" t="str">
            <v>Mike Holton</v>
          </cell>
          <cell r="D1732" t="str">
            <v>PHO</v>
          </cell>
          <cell r="F1732">
            <v>8.9</v>
          </cell>
          <cell r="H1732">
            <v>1761.2</v>
          </cell>
        </row>
        <row r="1733">
          <cell r="A1733">
            <v>1985</v>
          </cell>
          <cell r="B1733" t="str">
            <v>Michael Young</v>
          </cell>
          <cell r="D1733" t="str">
            <v>PHO</v>
          </cell>
          <cell r="F1733">
            <v>5.8</v>
          </cell>
          <cell r="H1733">
            <v>11</v>
          </cell>
        </row>
        <row r="1734">
          <cell r="A1734">
            <v>1985</v>
          </cell>
          <cell r="B1734" t="str">
            <v>James Edwards</v>
          </cell>
          <cell r="D1734" t="str">
            <v>PHO</v>
          </cell>
          <cell r="F1734">
            <v>15.8</v>
          </cell>
          <cell r="H1734">
            <v>1785</v>
          </cell>
        </row>
        <row r="1735">
          <cell r="A1735">
            <v>1985</v>
          </cell>
          <cell r="B1735" t="str">
            <v>Charles Jones</v>
          </cell>
          <cell r="D1735" t="str">
            <v>PHO</v>
          </cell>
          <cell r="F1735">
            <v>14.4</v>
          </cell>
          <cell r="H1735">
            <v>1567.8000000000002</v>
          </cell>
        </row>
        <row r="1736">
          <cell r="A1736">
            <v>1985</v>
          </cell>
          <cell r="B1736" t="str">
            <v>Jay Humphries</v>
          </cell>
          <cell r="D1736" t="str">
            <v>PHO</v>
          </cell>
          <cell r="F1736">
            <v>10.6</v>
          </cell>
          <cell r="H1736">
            <v>2064</v>
          </cell>
        </row>
        <row r="1737">
          <cell r="A1737">
            <v>1985</v>
          </cell>
          <cell r="B1737" t="str">
            <v>Alvin Scott</v>
          </cell>
          <cell r="D1737" t="str">
            <v>PHO</v>
          </cell>
          <cell r="F1737">
            <v>8</v>
          </cell>
          <cell r="H1737">
            <v>1239.7</v>
          </cell>
        </row>
        <row r="1738">
          <cell r="A1738">
            <v>1985</v>
          </cell>
          <cell r="B1738" t="str">
            <v>Larry Nance</v>
          </cell>
          <cell r="D1738" t="str">
            <v>PHO</v>
          </cell>
          <cell r="F1738">
            <v>20.6</v>
          </cell>
          <cell r="H1738">
            <v>2202.1</v>
          </cell>
        </row>
        <row r="1739">
          <cell r="A1739">
            <v>1985</v>
          </cell>
          <cell r="B1739" t="str">
            <v>Alvan Adams</v>
          </cell>
          <cell r="D1739" t="str">
            <v>PHO</v>
          </cell>
          <cell r="F1739">
            <v>19.8</v>
          </cell>
          <cell r="H1739">
            <v>2132</v>
          </cell>
        </row>
        <row r="1740">
          <cell r="A1740">
            <v>1985</v>
          </cell>
          <cell r="B1740" t="str">
            <v>Walter Davis</v>
          </cell>
          <cell r="D1740" t="str">
            <v>PHO</v>
          </cell>
          <cell r="F1740">
            <v>14.9</v>
          </cell>
          <cell r="H1740">
            <v>570.4</v>
          </cell>
        </row>
        <row r="1741">
          <cell r="A1741">
            <v>1985</v>
          </cell>
          <cell r="B1741" t="str">
            <v>Rod Foster</v>
          </cell>
          <cell r="D1741" t="str">
            <v>PHO</v>
          </cell>
          <cell r="F1741">
            <v>12.1</v>
          </cell>
          <cell r="H1741">
            <v>1319.3</v>
          </cell>
        </row>
        <row r="1742">
          <cell r="A1742">
            <v>1985</v>
          </cell>
          <cell r="B1742" t="str">
            <v>Kyle Macy</v>
          </cell>
          <cell r="D1742" t="str">
            <v>PHO</v>
          </cell>
          <cell r="F1742">
            <v>13.8</v>
          </cell>
          <cell r="H1742">
            <v>2015</v>
          </cell>
        </row>
        <row r="1743">
          <cell r="A1743">
            <v>1985</v>
          </cell>
          <cell r="B1743" t="str">
            <v>Maurice Lucas</v>
          </cell>
          <cell r="D1743" t="str">
            <v>PHO</v>
          </cell>
          <cell r="F1743">
            <v>15.1</v>
          </cell>
          <cell r="H1743">
            <v>1669.5</v>
          </cell>
        </row>
        <row r="1744">
          <cell r="A1744">
            <v>1985</v>
          </cell>
          <cell r="B1744" t="str">
            <v>Kenny Carr</v>
          </cell>
          <cell r="D1744" t="str">
            <v>POR</v>
          </cell>
          <cell r="F1744">
            <v>13.4</v>
          </cell>
          <cell r="H1744">
            <v>1118.4000000000001</v>
          </cell>
        </row>
        <row r="1745">
          <cell r="A1745">
            <v>1985</v>
          </cell>
          <cell r="B1745" t="str">
            <v>Sam Bowie</v>
          </cell>
          <cell r="D1745" t="str">
            <v>POR</v>
          </cell>
          <cell r="F1745">
            <v>15.7</v>
          </cell>
          <cell r="H1745">
            <v>2219.1999999999998</v>
          </cell>
        </row>
        <row r="1746">
          <cell r="A1746">
            <v>1985</v>
          </cell>
          <cell r="B1746" t="str">
            <v>Jim Paxson</v>
          </cell>
          <cell r="D1746" t="str">
            <v>POR</v>
          </cell>
          <cell r="F1746">
            <v>17.3</v>
          </cell>
          <cell r="H1746">
            <v>2250.8000000000002</v>
          </cell>
        </row>
        <row r="1747">
          <cell r="A1747">
            <v>1985</v>
          </cell>
          <cell r="B1747" t="str">
            <v>Tom Scheffler</v>
          </cell>
          <cell r="D1747" t="str">
            <v>POR</v>
          </cell>
          <cell r="F1747">
            <v>6.9</v>
          </cell>
          <cell r="H1747">
            <v>269.10000000000002</v>
          </cell>
        </row>
        <row r="1748">
          <cell r="A1748">
            <v>1985</v>
          </cell>
          <cell r="B1748" t="str">
            <v>Jerome Kersey</v>
          </cell>
          <cell r="D1748" t="str">
            <v>POR</v>
          </cell>
          <cell r="F1748">
            <v>15.3</v>
          </cell>
          <cell r="H1748">
            <v>954.80000000000007</v>
          </cell>
        </row>
        <row r="1749">
          <cell r="A1749">
            <v>1985</v>
          </cell>
          <cell r="B1749" t="str">
            <v>Audie Norris</v>
          </cell>
          <cell r="D1749" t="str">
            <v>POR</v>
          </cell>
          <cell r="F1749">
            <v>10.6</v>
          </cell>
          <cell r="H1749">
            <v>1115.4000000000001</v>
          </cell>
        </row>
        <row r="1750">
          <cell r="A1750">
            <v>1985</v>
          </cell>
          <cell r="B1750" t="str">
            <v>Mychal Thompson</v>
          </cell>
          <cell r="D1750" t="str">
            <v>POR</v>
          </cell>
          <cell r="F1750">
            <v>17.5</v>
          </cell>
          <cell r="H1750">
            <v>2614.9</v>
          </cell>
        </row>
        <row r="1751">
          <cell r="A1751">
            <v>1985</v>
          </cell>
          <cell r="B1751" t="str">
            <v>Darnell Valentine</v>
          </cell>
          <cell r="D1751" t="str">
            <v>POR</v>
          </cell>
          <cell r="F1751">
            <v>15.1</v>
          </cell>
          <cell r="H1751">
            <v>2280</v>
          </cell>
        </row>
        <row r="1752">
          <cell r="A1752">
            <v>1985</v>
          </cell>
          <cell r="B1752" t="str">
            <v>Clyde Drexler</v>
          </cell>
          <cell r="D1752" t="str">
            <v>POR</v>
          </cell>
          <cell r="F1752">
            <v>19.7</v>
          </cell>
          <cell r="H1752">
            <v>2552</v>
          </cell>
        </row>
        <row r="1753">
          <cell r="A1753">
            <v>1985</v>
          </cell>
          <cell r="B1753" t="str">
            <v>Kiki Vandeweghe</v>
          </cell>
          <cell r="D1753" t="str">
            <v>POR</v>
          </cell>
          <cell r="F1753">
            <v>18</v>
          </cell>
          <cell r="H1753">
            <v>2505.6</v>
          </cell>
        </row>
        <row r="1754">
          <cell r="A1754">
            <v>1985</v>
          </cell>
          <cell r="B1754" t="str">
            <v>Bernard Thompson</v>
          </cell>
          <cell r="D1754" t="str">
            <v>POR</v>
          </cell>
          <cell r="F1754">
            <v>9.5</v>
          </cell>
          <cell r="H1754">
            <v>536.9</v>
          </cell>
        </row>
        <row r="1755">
          <cell r="A1755">
            <v>1985</v>
          </cell>
          <cell r="B1755" t="str">
            <v>Steve Colter</v>
          </cell>
          <cell r="D1755" t="str">
            <v>POR</v>
          </cell>
          <cell r="F1755">
            <v>12.5</v>
          </cell>
          <cell r="H1755">
            <v>1458.6</v>
          </cell>
        </row>
        <row r="1756">
          <cell r="A1756">
            <v>1985</v>
          </cell>
          <cell r="B1756" t="str">
            <v>George Gervin</v>
          </cell>
          <cell r="D1756" t="str">
            <v>SAS</v>
          </cell>
          <cell r="F1756">
            <v>18.5</v>
          </cell>
          <cell r="H1756">
            <v>2088</v>
          </cell>
        </row>
        <row r="1757">
          <cell r="A1757">
            <v>1985</v>
          </cell>
          <cell r="B1757" t="str">
            <v>Gene Banks</v>
          </cell>
          <cell r="D1757" t="str">
            <v>SAS</v>
          </cell>
          <cell r="F1757">
            <v>14.5</v>
          </cell>
          <cell r="H1757">
            <v>2091</v>
          </cell>
        </row>
        <row r="1758">
          <cell r="A1758">
            <v>1985</v>
          </cell>
          <cell r="B1758" t="str">
            <v>John Paxson</v>
          </cell>
          <cell r="D1758" t="str">
            <v>SAS</v>
          </cell>
          <cell r="F1758">
            <v>12.6</v>
          </cell>
          <cell r="H1758">
            <v>1255.8000000000002</v>
          </cell>
        </row>
        <row r="1759">
          <cell r="A1759">
            <v>1985</v>
          </cell>
          <cell r="B1759" t="str">
            <v>Artis Gilmore</v>
          </cell>
          <cell r="D1759" t="str">
            <v>SAS</v>
          </cell>
          <cell r="F1759">
            <v>20.3</v>
          </cell>
          <cell r="H1759">
            <v>2754</v>
          </cell>
        </row>
        <row r="1760">
          <cell r="A1760">
            <v>1985</v>
          </cell>
          <cell r="B1760" t="str">
            <v>Mike Mitchell</v>
          </cell>
          <cell r="D1760" t="str">
            <v>SAS</v>
          </cell>
          <cell r="F1760">
            <v>16.5</v>
          </cell>
          <cell r="H1760">
            <v>2853.6</v>
          </cell>
        </row>
        <row r="1761">
          <cell r="A1761">
            <v>1985</v>
          </cell>
          <cell r="B1761" t="str">
            <v>Ozell Jones</v>
          </cell>
          <cell r="D1761" t="str">
            <v>SAS</v>
          </cell>
          <cell r="F1761">
            <v>11.4</v>
          </cell>
          <cell r="H1761">
            <v>891.1</v>
          </cell>
        </row>
        <row r="1762">
          <cell r="A1762">
            <v>1985</v>
          </cell>
          <cell r="B1762" t="str">
            <v>Alvin Robertson</v>
          </cell>
          <cell r="D1762" t="str">
            <v>SAS</v>
          </cell>
          <cell r="F1762">
            <v>15.3</v>
          </cell>
          <cell r="H1762">
            <v>1682.7</v>
          </cell>
        </row>
        <row r="1763">
          <cell r="A1763">
            <v>1985</v>
          </cell>
          <cell r="B1763" t="str">
            <v>Johnny Moore</v>
          </cell>
          <cell r="D1763" t="str">
            <v>SAS</v>
          </cell>
          <cell r="F1763">
            <v>18.3</v>
          </cell>
          <cell r="H1763">
            <v>2689.6</v>
          </cell>
        </row>
        <row r="1764">
          <cell r="A1764">
            <v>1985</v>
          </cell>
          <cell r="B1764" t="str">
            <v>Jack Sikma</v>
          </cell>
          <cell r="D1764" t="str">
            <v>SEA</v>
          </cell>
          <cell r="F1764">
            <v>20.399999999999999</v>
          </cell>
          <cell r="H1764">
            <v>2400.3999999999996</v>
          </cell>
        </row>
        <row r="1765">
          <cell r="A1765">
            <v>1985</v>
          </cell>
          <cell r="B1765" t="str">
            <v>Danny Vranes</v>
          </cell>
          <cell r="D1765" t="str">
            <v>SEA</v>
          </cell>
          <cell r="F1765">
            <v>8.3000000000000007</v>
          </cell>
          <cell r="H1765">
            <v>2166</v>
          </cell>
        </row>
        <row r="1766">
          <cell r="A1766">
            <v>1985</v>
          </cell>
          <cell r="B1766" t="str">
            <v>Cory Blackwell</v>
          </cell>
          <cell r="D1766" t="str">
            <v>SEA</v>
          </cell>
          <cell r="F1766">
            <v>6.4</v>
          </cell>
          <cell r="H1766">
            <v>552</v>
          </cell>
        </row>
        <row r="1767">
          <cell r="A1767">
            <v>1985</v>
          </cell>
          <cell r="B1767" t="str">
            <v>Ricky Sobers</v>
          </cell>
          <cell r="D1767" t="str">
            <v>SEA</v>
          </cell>
          <cell r="F1767">
            <v>11.3</v>
          </cell>
          <cell r="H1767">
            <v>1491</v>
          </cell>
        </row>
        <row r="1768">
          <cell r="A1768">
            <v>1985</v>
          </cell>
          <cell r="B1768" t="str">
            <v>Jon Sundvold</v>
          </cell>
          <cell r="D1768" t="str">
            <v>SEA</v>
          </cell>
          <cell r="F1768">
            <v>9.8000000000000007</v>
          </cell>
          <cell r="H1768">
            <v>1153.4000000000001</v>
          </cell>
        </row>
        <row r="1769">
          <cell r="A1769">
            <v>1985</v>
          </cell>
          <cell r="B1769" t="str">
            <v>Joe Cooper</v>
          </cell>
          <cell r="D1769" t="str">
            <v>SEA</v>
          </cell>
          <cell r="F1769">
            <v>13.2</v>
          </cell>
          <cell r="H1769">
            <v>45</v>
          </cell>
        </row>
        <row r="1770">
          <cell r="A1770">
            <v>1985</v>
          </cell>
          <cell r="B1770" t="str">
            <v>Tim McCormick</v>
          </cell>
          <cell r="D1770" t="str">
            <v>SEA</v>
          </cell>
          <cell r="F1770">
            <v>14.7</v>
          </cell>
          <cell r="H1770">
            <v>1583.4</v>
          </cell>
        </row>
        <row r="1771">
          <cell r="A1771">
            <v>1985</v>
          </cell>
          <cell r="B1771" t="str">
            <v>Tom Chambers</v>
          </cell>
          <cell r="D1771" t="str">
            <v>SEA</v>
          </cell>
          <cell r="F1771">
            <v>16.5</v>
          </cell>
          <cell r="H1771">
            <v>2924.1</v>
          </cell>
        </row>
        <row r="1772">
          <cell r="A1772">
            <v>1985</v>
          </cell>
          <cell r="B1772" t="str">
            <v>Frank Brickowski</v>
          </cell>
          <cell r="D1772" t="str">
            <v>SEA</v>
          </cell>
          <cell r="F1772">
            <v>10.5</v>
          </cell>
          <cell r="H1772">
            <v>1115.4000000000001</v>
          </cell>
        </row>
        <row r="1773">
          <cell r="A1773">
            <v>1985</v>
          </cell>
          <cell r="B1773" t="str">
            <v>Gerald Henderson</v>
          </cell>
          <cell r="D1773" t="str">
            <v>SEA</v>
          </cell>
          <cell r="F1773">
            <v>14.3</v>
          </cell>
          <cell r="H1773">
            <v>2646.5</v>
          </cell>
        </row>
        <row r="1774">
          <cell r="A1774">
            <v>1985</v>
          </cell>
          <cell r="B1774" t="str">
            <v>Danny Young</v>
          </cell>
          <cell r="D1774" t="str">
            <v>SEA</v>
          </cell>
          <cell r="F1774">
            <v>0.5</v>
          </cell>
          <cell r="H1774">
            <v>26.099999999999998</v>
          </cell>
        </row>
        <row r="1775">
          <cell r="A1775">
            <v>1985</v>
          </cell>
          <cell r="B1775" t="str">
            <v>John Schweitz</v>
          </cell>
          <cell r="D1775" t="str">
            <v>SEA</v>
          </cell>
          <cell r="F1775">
            <v>5.8</v>
          </cell>
          <cell r="H1775">
            <v>110.2</v>
          </cell>
        </row>
        <row r="1776">
          <cell r="A1776">
            <v>1985</v>
          </cell>
          <cell r="B1776" t="str">
            <v>Reggie King</v>
          </cell>
          <cell r="D1776" t="str">
            <v>SEA</v>
          </cell>
          <cell r="F1776">
            <v>6.9</v>
          </cell>
          <cell r="H1776">
            <v>858</v>
          </cell>
        </row>
        <row r="1777">
          <cell r="A1777">
            <v>1985</v>
          </cell>
          <cell r="B1777" t="str">
            <v>Scooter McCray</v>
          </cell>
          <cell r="D1777" t="str">
            <v>SEA</v>
          </cell>
          <cell r="F1777">
            <v>4.8</v>
          </cell>
          <cell r="H1777">
            <v>93</v>
          </cell>
        </row>
        <row r="1778">
          <cell r="A1778">
            <v>1985</v>
          </cell>
          <cell r="B1778" t="str">
            <v>Al Wood</v>
          </cell>
          <cell r="D1778" t="str">
            <v>SEA</v>
          </cell>
          <cell r="F1778">
            <v>14.3</v>
          </cell>
          <cell r="H1778">
            <v>2544</v>
          </cell>
        </row>
        <row r="1779">
          <cell r="A1779">
            <v>1985</v>
          </cell>
          <cell r="B1779" t="str">
            <v>Ron Brewer</v>
          </cell>
          <cell r="D1779" t="str">
            <v>TOT</v>
          </cell>
          <cell r="F1779">
            <v>13.3</v>
          </cell>
          <cell r="H1779">
            <v>326</v>
          </cell>
        </row>
        <row r="1780">
          <cell r="A1780">
            <v>1985</v>
          </cell>
          <cell r="B1780" t="str">
            <v>Kenny Natt</v>
          </cell>
          <cell r="D1780" t="str">
            <v>TOT</v>
          </cell>
          <cell r="F1780">
            <v>4.7</v>
          </cell>
          <cell r="H1780">
            <v>28.8</v>
          </cell>
        </row>
        <row r="1781">
          <cell r="A1781">
            <v>1985</v>
          </cell>
          <cell r="B1781" t="str">
            <v>Charles Davis</v>
          </cell>
          <cell r="D1781" t="str">
            <v>TOT</v>
          </cell>
          <cell r="F1781">
            <v>11.1</v>
          </cell>
          <cell r="H1781">
            <v>774.69999999999993</v>
          </cell>
        </row>
        <row r="1782">
          <cell r="A1782">
            <v>1985</v>
          </cell>
          <cell r="B1782" t="str">
            <v>Marc Iavaroni</v>
          </cell>
          <cell r="D1782" t="str">
            <v>TOT</v>
          </cell>
          <cell r="F1782">
            <v>8.8000000000000007</v>
          </cell>
          <cell r="H1782">
            <v>1331.7</v>
          </cell>
        </row>
        <row r="1783">
          <cell r="A1783">
            <v>1985</v>
          </cell>
          <cell r="B1783" t="str">
            <v>Jeff Cook</v>
          </cell>
          <cell r="D1783" t="str">
            <v>TOT</v>
          </cell>
          <cell r="F1783">
            <v>9.6</v>
          </cell>
          <cell r="H1783">
            <v>1288.8</v>
          </cell>
        </row>
        <row r="1784">
          <cell r="A1784">
            <v>1985</v>
          </cell>
          <cell r="B1784" t="str">
            <v>Michael Wilson</v>
          </cell>
          <cell r="D1784" t="str">
            <v>TOT</v>
          </cell>
          <cell r="F1784">
            <v>13.3</v>
          </cell>
          <cell r="H1784">
            <v>267.89999999999998</v>
          </cell>
        </row>
        <row r="1785">
          <cell r="A1785">
            <v>1985</v>
          </cell>
          <cell r="B1785" t="str">
            <v>Larry Micheaux</v>
          </cell>
          <cell r="D1785" t="str">
            <v>TOT</v>
          </cell>
          <cell r="F1785">
            <v>14.8</v>
          </cell>
          <cell r="H1785">
            <v>564.30000000000007</v>
          </cell>
        </row>
        <row r="1786">
          <cell r="A1786">
            <v>1985</v>
          </cell>
          <cell r="B1786" t="str">
            <v>Chris Engler</v>
          </cell>
          <cell r="D1786" t="str">
            <v>TOT</v>
          </cell>
          <cell r="F1786">
            <v>13.2</v>
          </cell>
          <cell r="H1786">
            <v>82.5</v>
          </cell>
        </row>
        <row r="1787">
          <cell r="A1787">
            <v>1985</v>
          </cell>
          <cell r="B1787" t="str">
            <v>Sidney Lowe</v>
          </cell>
          <cell r="D1787" t="str">
            <v>TOT</v>
          </cell>
          <cell r="F1787">
            <v>9.6</v>
          </cell>
          <cell r="H1787">
            <v>189</v>
          </cell>
        </row>
        <row r="1788">
          <cell r="A1788">
            <v>1985</v>
          </cell>
          <cell r="B1788" t="str">
            <v>Billy Knight</v>
          </cell>
          <cell r="D1788" t="str">
            <v>TOT</v>
          </cell>
          <cell r="F1788">
            <v>11.7</v>
          </cell>
          <cell r="H1788">
            <v>802.40000000000009</v>
          </cell>
        </row>
        <row r="1789">
          <cell r="A1789">
            <v>1985</v>
          </cell>
          <cell r="B1789" t="str">
            <v>Mark McNamara</v>
          </cell>
          <cell r="D1789" t="str">
            <v>TOT</v>
          </cell>
          <cell r="F1789">
            <v>12.9</v>
          </cell>
          <cell r="H1789">
            <v>274.5</v>
          </cell>
        </row>
        <row r="1790">
          <cell r="A1790">
            <v>1985</v>
          </cell>
          <cell r="B1790" t="str">
            <v>Paul Thompson</v>
          </cell>
          <cell r="D1790" t="str">
            <v>TOT</v>
          </cell>
          <cell r="F1790">
            <v>13.4</v>
          </cell>
          <cell r="H1790">
            <v>940.8</v>
          </cell>
        </row>
        <row r="1791">
          <cell r="A1791">
            <v>1985</v>
          </cell>
          <cell r="B1791" t="str">
            <v>David Thirdkill</v>
          </cell>
          <cell r="D1791" t="str">
            <v>TOT</v>
          </cell>
          <cell r="F1791">
            <v>5.8</v>
          </cell>
          <cell r="H1791">
            <v>183.6</v>
          </cell>
        </row>
        <row r="1792">
          <cell r="A1792">
            <v>1985</v>
          </cell>
          <cell r="B1792" t="str">
            <v>Terry Teagle</v>
          </cell>
          <cell r="D1792" t="str">
            <v>TOT</v>
          </cell>
          <cell r="F1792">
            <v>15.5</v>
          </cell>
          <cell r="H1792">
            <v>348.6</v>
          </cell>
        </row>
        <row r="1793">
          <cell r="A1793">
            <v>1985</v>
          </cell>
          <cell r="B1793" t="str">
            <v>Lorenzo Romar</v>
          </cell>
          <cell r="D1793" t="str">
            <v>TOT</v>
          </cell>
          <cell r="F1793">
            <v>3.9</v>
          </cell>
          <cell r="H1793">
            <v>51.300000000000004</v>
          </cell>
        </row>
        <row r="1794">
          <cell r="A1794">
            <v>1985</v>
          </cell>
          <cell r="B1794" t="str">
            <v>Fred Roberts</v>
          </cell>
          <cell r="D1794" t="str">
            <v>TOT</v>
          </cell>
          <cell r="F1794">
            <v>13.5</v>
          </cell>
          <cell r="H1794">
            <v>1176.6000000000001</v>
          </cell>
        </row>
        <row r="1795">
          <cell r="A1795">
            <v>1985</v>
          </cell>
          <cell r="B1795" t="str">
            <v>Mark West</v>
          </cell>
          <cell r="D1795" t="str">
            <v>TOT</v>
          </cell>
          <cell r="F1795">
            <v>9</v>
          </cell>
          <cell r="H1795">
            <v>891</v>
          </cell>
        </row>
        <row r="1796">
          <cell r="A1796">
            <v>1985</v>
          </cell>
          <cell r="B1796" t="str">
            <v>Edgar Jones</v>
          </cell>
          <cell r="D1796" t="str">
            <v>TOT</v>
          </cell>
          <cell r="F1796">
            <v>11.7</v>
          </cell>
          <cell r="H1796">
            <v>770</v>
          </cell>
        </row>
        <row r="1797">
          <cell r="A1797">
            <v>1985</v>
          </cell>
          <cell r="B1797" t="str">
            <v>John Drew</v>
          </cell>
          <cell r="D1797" t="str">
            <v>UTA</v>
          </cell>
          <cell r="F1797">
            <v>15.2</v>
          </cell>
          <cell r="H1797">
            <v>463.59999999999997</v>
          </cell>
        </row>
        <row r="1798">
          <cell r="A1798">
            <v>1985</v>
          </cell>
          <cell r="B1798" t="str">
            <v>Adrian Dantley</v>
          </cell>
          <cell r="D1798" t="str">
            <v>UTA</v>
          </cell>
          <cell r="F1798">
            <v>21.9</v>
          </cell>
          <cell r="H1798">
            <v>1968.9999999999998</v>
          </cell>
        </row>
        <row r="1799">
          <cell r="A1799">
            <v>1985</v>
          </cell>
          <cell r="B1799" t="str">
            <v>Jeff Wilkins</v>
          </cell>
          <cell r="D1799" t="str">
            <v>UTA</v>
          </cell>
          <cell r="F1799">
            <v>11.6</v>
          </cell>
          <cell r="H1799">
            <v>1508.9</v>
          </cell>
        </row>
        <row r="1800">
          <cell r="A1800">
            <v>1985</v>
          </cell>
          <cell r="B1800" t="str">
            <v>Rickey Green</v>
          </cell>
          <cell r="D1800" t="str">
            <v>UTA</v>
          </cell>
          <cell r="F1800">
            <v>16.3</v>
          </cell>
          <cell r="H1800">
            <v>2433.2000000000003</v>
          </cell>
        </row>
        <row r="1801">
          <cell r="A1801">
            <v>1985</v>
          </cell>
          <cell r="B1801" t="str">
            <v>Mark Eaton</v>
          </cell>
          <cell r="D1801" t="str">
            <v>UTA</v>
          </cell>
          <cell r="F1801">
            <v>13.6</v>
          </cell>
          <cell r="H1801">
            <v>2812.6</v>
          </cell>
        </row>
        <row r="1802">
          <cell r="A1802">
            <v>1985</v>
          </cell>
          <cell r="B1802" t="str">
            <v>Pace Mannion</v>
          </cell>
          <cell r="D1802" t="str">
            <v>UTA</v>
          </cell>
          <cell r="F1802">
            <v>12.4</v>
          </cell>
          <cell r="H1802">
            <v>190.39999999999998</v>
          </cell>
        </row>
        <row r="1803">
          <cell r="A1803">
            <v>1985</v>
          </cell>
          <cell r="B1803" t="str">
            <v>Thurl Bailey</v>
          </cell>
          <cell r="D1803" t="str">
            <v>UTA</v>
          </cell>
          <cell r="F1803">
            <v>14.7</v>
          </cell>
          <cell r="H1803">
            <v>2480</v>
          </cell>
        </row>
        <row r="1804">
          <cell r="A1804">
            <v>1985</v>
          </cell>
          <cell r="B1804" t="str">
            <v>Billy Paultz</v>
          </cell>
          <cell r="D1804" t="str">
            <v>UTA</v>
          </cell>
          <cell r="F1804">
            <v>5</v>
          </cell>
          <cell r="H1804">
            <v>372</v>
          </cell>
        </row>
        <row r="1805">
          <cell r="A1805">
            <v>1985</v>
          </cell>
          <cell r="B1805" t="str">
            <v>J.J. Anderson</v>
          </cell>
          <cell r="D1805" t="str">
            <v>UTA</v>
          </cell>
          <cell r="F1805">
            <v>8.1999999999999993</v>
          </cell>
          <cell r="H1805">
            <v>457.6</v>
          </cell>
        </row>
        <row r="1806">
          <cell r="A1806">
            <v>1985</v>
          </cell>
          <cell r="B1806" t="str">
            <v>Bob Hansen</v>
          </cell>
          <cell r="D1806" t="str">
            <v>UTA</v>
          </cell>
          <cell r="F1806">
            <v>10</v>
          </cell>
          <cell r="H1806">
            <v>648</v>
          </cell>
        </row>
        <row r="1807">
          <cell r="A1807">
            <v>1985</v>
          </cell>
          <cell r="B1807" t="str">
            <v>Darrell Griffith</v>
          </cell>
          <cell r="D1807" t="str">
            <v>UTA</v>
          </cell>
          <cell r="F1807">
            <v>15.6</v>
          </cell>
          <cell r="H1807">
            <v>2776.8</v>
          </cell>
        </row>
        <row r="1808">
          <cell r="A1808">
            <v>1985</v>
          </cell>
          <cell r="B1808" t="str">
            <v>John Stockton*</v>
          </cell>
          <cell r="D1808" t="str">
            <v>UTA</v>
          </cell>
          <cell r="F1808">
            <v>13.3</v>
          </cell>
          <cell r="H1808">
            <v>1492.3999999999999</v>
          </cell>
        </row>
        <row r="1809">
          <cell r="A1809">
            <v>1985</v>
          </cell>
          <cell r="B1809" t="str">
            <v>Rich Kelley</v>
          </cell>
          <cell r="D1809" t="str">
            <v>UTA</v>
          </cell>
          <cell r="F1809">
            <v>8.5</v>
          </cell>
          <cell r="H1809">
            <v>1278.2</v>
          </cell>
        </row>
        <row r="1810">
          <cell r="A1810">
            <v>1985</v>
          </cell>
          <cell r="B1810" t="str">
            <v>Rick Mahorn</v>
          </cell>
          <cell r="D1810" t="str">
            <v>WSB</v>
          </cell>
          <cell r="F1810">
            <v>10.4</v>
          </cell>
          <cell r="H1810">
            <v>2071.2999999999997</v>
          </cell>
        </row>
        <row r="1811">
          <cell r="A1811">
            <v>1985</v>
          </cell>
          <cell r="B1811" t="str">
            <v>Gus Williams</v>
          </cell>
          <cell r="D1811" t="str">
            <v>WSB</v>
          </cell>
          <cell r="F1811">
            <v>17.3</v>
          </cell>
          <cell r="H1811">
            <v>2962.5</v>
          </cell>
        </row>
        <row r="1812">
          <cell r="A1812">
            <v>1985</v>
          </cell>
          <cell r="B1812" t="str">
            <v>Cliff Robinson</v>
          </cell>
          <cell r="D1812" t="str">
            <v>WSB</v>
          </cell>
          <cell r="F1812">
            <v>16.399999999999999</v>
          </cell>
          <cell r="H1812">
            <v>1872</v>
          </cell>
        </row>
        <row r="1813">
          <cell r="A1813">
            <v>1985</v>
          </cell>
          <cell r="B1813" t="str">
            <v>Don Collins</v>
          </cell>
          <cell r="D1813" t="str">
            <v>WSB</v>
          </cell>
          <cell r="F1813">
            <v>12.9</v>
          </cell>
          <cell r="H1813">
            <v>91.300000000000011</v>
          </cell>
        </row>
        <row r="1814">
          <cell r="A1814">
            <v>1985</v>
          </cell>
          <cell r="B1814" t="str">
            <v>Dudley Bradley</v>
          </cell>
          <cell r="D1814" t="str">
            <v>WSB</v>
          </cell>
          <cell r="F1814">
            <v>12.2</v>
          </cell>
          <cell r="H1814">
            <v>1233.6999999999998</v>
          </cell>
        </row>
        <row r="1815">
          <cell r="A1815">
            <v>1985</v>
          </cell>
          <cell r="B1815" t="str">
            <v>Greg Ballard</v>
          </cell>
          <cell r="D1815" t="str">
            <v>WSB</v>
          </cell>
          <cell r="F1815">
            <v>14.3</v>
          </cell>
          <cell r="H1815">
            <v>2665</v>
          </cell>
        </row>
        <row r="1816">
          <cell r="A1816">
            <v>1985</v>
          </cell>
          <cell r="B1816" t="str">
            <v>Jeff Malone</v>
          </cell>
          <cell r="D1816" t="str">
            <v>WSB</v>
          </cell>
          <cell r="F1816">
            <v>15</v>
          </cell>
          <cell r="H1816">
            <v>2614.4</v>
          </cell>
        </row>
        <row r="1817">
          <cell r="A1817">
            <v>1985</v>
          </cell>
          <cell r="B1817" t="str">
            <v>Tom McMillen</v>
          </cell>
          <cell r="D1817" t="str">
            <v>WSB</v>
          </cell>
          <cell r="F1817">
            <v>10.4</v>
          </cell>
          <cell r="H1817">
            <v>1545.6</v>
          </cell>
        </row>
        <row r="1818">
          <cell r="A1818">
            <v>1985</v>
          </cell>
          <cell r="B1818" t="str">
            <v>Frank Johnson</v>
          </cell>
          <cell r="D1818" t="str">
            <v>WSB</v>
          </cell>
          <cell r="F1818">
            <v>15</v>
          </cell>
          <cell r="H1818">
            <v>924.6</v>
          </cell>
        </row>
        <row r="1819">
          <cell r="A1819">
            <v>1985</v>
          </cell>
          <cell r="B1819" t="str">
            <v>Darren Daye</v>
          </cell>
          <cell r="D1819" t="str">
            <v>WSB</v>
          </cell>
          <cell r="F1819">
            <v>15.7</v>
          </cell>
          <cell r="H1819">
            <v>1576</v>
          </cell>
        </row>
        <row r="1820">
          <cell r="A1820">
            <v>1985</v>
          </cell>
          <cell r="B1820" t="str">
            <v>Jeff Ruland</v>
          </cell>
          <cell r="D1820" t="str">
            <v>WSB</v>
          </cell>
          <cell r="F1820">
            <v>17</v>
          </cell>
          <cell r="H1820">
            <v>1435.6</v>
          </cell>
        </row>
        <row r="1821">
          <cell r="A1821">
            <v>1985</v>
          </cell>
          <cell r="B1821" t="str">
            <v>Guy Williams</v>
          </cell>
          <cell r="D1821" t="str">
            <v>WSB</v>
          </cell>
          <cell r="F1821">
            <v>14.7</v>
          </cell>
          <cell r="H1821">
            <v>119.7</v>
          </cell>
        </row>
        <row r="1822">
          <cell r="A1822">
            <v>1986</v>
          </cell>
          <cell r="B1822" t="str">
            <v>Lorenzo Charles</v>
          </cell>
          <cell r="D1822" t="str">
            <v>ATL</v>
          </cell>
          <cell r="F1822">
            <v>11.5</v>
          </cell>
          <cell r="H1822">
            <v>273.59999999999997</v>
          </cell>
        </row>
        <row r="1823">
          <cell r="A1823">
            <v>1986</v>
          </cell>
          <cell r="B1823" t="str">
            <v>Tree Rollins</v>
          </cell>
          <cell r="D1823" t="str">
            <v>ATL</v>
          </cell>
          <cell r="F1823">
            <v>11</v>
          </cell>
          <cell r="H1823">
            <v>1783.4</v>
          </cell>
        </row>
        <row r="1824">
          <cell r="A1824">
            <v>1986</v>
          </cell>
          <cell r="B1824" t="str">
            <v>Cliff Levingston</v>
          </cell>
          <cell r="D1824" t="str">
            <v>ATL</v>
          </cell>
          <cell r="F1824">
            <v>14.7</v>
          </cell>
          <cell r="H1824">
            <v>1944</v>
          </cell>
        </row>
        <row r="1825">
          <cell r="A1825">
            <v>1986</v>
          </cell>
          <cell r="B1825" t="str">
            <v>Scott Hastings</v>
          </cell>
          <cell r="D1825" t="str">
            <v>ATL</v>
          </cell>
          <cell r="F1825">
            <v>7.5</v>
          </cell>
          <cell r="H1825">
            <v>651</v>
          </cell>
        </row>
        <row r="1826">
          <cell r="A1826">
            <v>1986</v>
          </cell>
          <cell r="B1826" t="str">
            <v>Antoine Carr</v>
          </cell>
          <cell r="D1826" t="str">
            <v>ATL</v>
          </cell>
          <cell r="F1826">
            <v>14.4</v>
          </cell>
          <cell r="H1826">
            <v>258.39999999999998</v>
          </cell>
        </row>
        <row r="1827">
          <cell r="A1827">
            <v>1986</v>
          </cell>
          <cell r="B1827" t="str">
            <v>Jon Koncak</v>
          </cell>
          <cell r="D1827" t="str">
            <v>ATL</v>
          </cell>
          <cell r="F1827">
            <v>13</v>
          </cell>
          <cell r="H1827">
            <v>1697.3999999999999</v>
          </cell>
        </row>
        <row r="1828">
          <cell r="A1828">
            <v>1986</v>
          </cell>
          <cell r="B1828" t="str">
            <v>Dominique Wilkins</v>
          </cell>
          <cell r="D1828" t="str">
            <v>ATL</v>
          </cell>
          <cell r="F1828">
            <v>23.3</v>
          </cell>
          <cell r="H1828">
            <v>3049.8</v>
          </cell>
        </row>
        <row r="1829">
          <cell r="A1829">
            <v>1986</v>
          </cell>
          <cell r="B1829" t="str">
            <v>Kevin Willis</v>
          </cell>
          <cell r="D1829" t="str">
            <v>ATL</v>
          </cell>
          <cell r="F1829">
            <v>14.1</v>
          </cell>
          <cell r="H1829">
            <v>2296</v>
          </cell>
        </row>
        <row r="1830">
          <cell r="A1830">
            <v>1986</v>
          </cell>
          <cell r="B1830" t="str">
            <v>Spud Webb</v>
          </cell>
          <cell r="D1830" t="str">
            <v>ATL</v>
          </cell>
          <cell r="F1830">
            <v>18.5</v>
          </cell>
          <cell r="H1830">
            <v>1232.3999999999999</v>
          </cell>
        </row>
        <row r="1831">
          <cell r="A1831">
            <v>1986</v>
          </cell>
          <cell r="B1831" t="str">
            <v>Randy Wittman</v>
          </cell>
          <cell r="D1831" t="str">
            <v>ATL</v>
          </cell>
          <cell r="F1831">
            <v>13</v>
          </cell>
          <cell r="H1831">
            <v>2762.1</v>
          </cell>
        </row>
        <row r="1832">
          <cell r="A1832">
            <v>1986</v>
          </cell>
          <cell r="B1832" t="str">
            <v>John Battle</v>
          </cell>
          <cell r="D1832" t="str">
            <v>ATL</v>
          </cell>
          <cell r="F1832">
            <v>11.7</v>
          </cell>
          <cell r="H1832">
            <v>640</v>
          </cell>
        </row>
        <row r="1833">
          <cell r="A1833">
            <v>1986</v>
          </cell>
          <cell r="B1833" t="str">
            <v>Doc Rivers</v>
          </cell>
          <cell r="D1833" t="str">
            <v>ATL</v>
          </cell>
          <cell r="F1833">
            <v>17.399999999999999</v>
          </cell>
          <cell r="H1833">
            <v>1568.8000000000002</v>
          </cell>
        </row>
        <row r="1834">
          <cell r="A1834">
            <v>1986</v>
          </cell>
          <cell r="B1834" t="str">
            <v>Rick Carlisle</v>
          </cell>
          <cell r="D1834" t="str">
            <v>BOS</v>
          </cell>
          <cell r="F1834">
            <v>7.9</v>
          </cell>
          <cell r="H1834">
            <v>762.30000000000007</v>
          </cell>
        </row>
        <row r="1835">
          <cell r="A1835">
            <v>1986</v>
          </cell>
          <cell r="B1835" t="str">
            <v>Dennis Johnson</v>
          </cell>
          <cell r="D1835" t="str">
            <v>BOS</v>
          </cell>
          <cell r="F1835">
            <v>14.7</v>
          </cell>
          <cell r="H1835">
            <v>2730</v>
          </cell>
        </row>
        <row r="1836">
          <cell r="A1836">
            <v>1986</v>
          </cell>
          <cell r="B1836" t="str">
            <v>Kevin McHale</v>
          </cell>
          <cell r="D1836" t="str">
            <v>BOS</v>
          </cell>
          <cell r="F1836">
            <v>21.6</v>
          </cell>
          <cell r="H1836">
            <v>2400.3999999999996</v>
          </cell>
        </row>
        <row r="1837">
          <cell r="A1837">
            <v>1986</v>
          </cell>
          <cell r="B1837" t="str">
            <v>Larry Bird</v>
          </cell>
          <cell r="D1837" t="str">
            <v>BOS</v>
          </cell>
          <cell r="F1837">
            <v>25.6</v>
          </cell>
          <cell r="H1837">
            <v>3116</v>
          </cell>
        </row>
        <row r="1838">
          <cell r="A1838">
            <v>1986</v>
          </cell>
          <cell r="B1838" t="str">
            <v>Bill Walton</v>
          </cell>
          <cell r="D1838" t="str">
            <v>BOS</v>
          </cell>
          <cell r="F1838">
            <v>17</v>
          </cell>
          <cell r="H1838">
            <v>1544</v>
          </cell>
        </row>
        <row r="1839">
          <cell r="A1839">
            <v>1986</v>
          </cell>
          <cell r="B1839" t="str">
            <v>Scott Wedman</v>
          </cell>
          <cell r="D1839" t="str">
            <v>BOS</v>
          </cell>
          <cell r="F1839">
            <v>12.5</v>
          </cell>
          <cell r="H1839">
            <v>1398.3</v>
          </cell>
        </row>
        <row r="1840">
          <cell r="A1840">
            <v>1986</v>
          </cell>
          <cell r="B1840" t="str">
            <v>Robert Parish</v>
          </cell>
          <cell r="D1840" t="str">
            <v>BOS</v>
          </cell>
          <cell r="F1840">
            <v>18.8</v>
          </cell>
          <cell r="H1840">
            <v>2567.6999999999998</v>
          </cell>
        </row>
        <row r="1841">
          <cell r="A1841">
            <v>1986</v>
          </cell>
          <cell r="B1841" t="str">
            <v>Danny Ainge</v>
          </cell>
          <cell r="D1841" t="str">
            <v>BOS</v>
          </cell>
          <cell r="F1841">
            <v>13.6</v>
          </cell>
          <cell r="H1841">
            <v>2408</v>
          </cell>
        </row>
        <row r="1842">
          <cell r="A1842">
            <v>1986</v>
          </cell>
          <cell r="B1842" t="str">
            <v>Greg Kite</v>
          </cell>
          <cell r="D1842" t="str">
            <v>BOS</v>
          </cell>
          <cell r="F1842">
            <v>4.5999999999999996</v>
          </cell>
          <cell r="H1842">
            <v>467.2</v>
          </cell>
        </row>
        <row r="1843">
          <cell r="A1843">
            <v>1986</v>
          </cell>
          <cell r="B1843" t="str">
            <v>Sam Vincent</v>
          </cell>
          <cell r="D1843" t="str">
            <v>BOS</v>
          </cell>
          <cell r="F1843">
            <v>10</v>
          </cell>
          <cell r="H1843">
            <v>433.2</v>
          </cell>
        </row>
        <row r="1844">
          <cell r="A1844">
            <v>1986</v>
          </cell>
          <cell r="B1844" t="str">
            <v>Jerry Sichting</v>
          </cell>
          <cell r="D1844" t="str">
            <v>BOS</v>
          </cell>
          <cell r="F1844">
            <v>11.9</v>
          </cell>
          <cell r="H1844">
            <v>1599</v>
          </cell>
        </row>
        <row r="1845">
          <cell r="A1845">
            <v>1986</v>
          </cell>
          <cell r="B1845" t="str">
            <v>David Thirdkill</v>
          </cell>
          <cell r="D1845" t="str">
            <v>BOS</v>
          </cell>
          <cell r="F1845">
            <v>12.1</v>
          </cell>
          <cell r="H1845">
            <v>387.1</v>
          </cell>
        </row>
        <row r="1846">
          <cell r="A1846">
            <v>1986</v>
          </cell>
          <cell r="B1846" t="str">
            <v>Sidney Green</v>
          </cell>
          <cell r="D1846" t="str">
            <v>CHI</v>
          </cell>
          <cell r="F1846">
            <v>14.2</v>
          </cell>
          <cell r="H1846">
            <v>2304</v>
          </cell>
        </row>
        <row r="1847">
          <cell r="A1847">
            <v>1986</v>
          </cell>
          <cell r="B1847" t="str">
            <v>George Gervin</v>
          </cell>
          <cell r="D1847" t="str">
            <v>CHI</v>
          </cell>
          <cell r="F1847">
            <v>16</v>
          </cell>
          <cell r="H1847">
            <v>2066.4</v>
          </cell>
        </row>
        <row r="1848">
          <cell r="A1848">
            <v>1986</v>
          </cell>
          <cell r="B1848" t="str">
            <v>Tony Brown</v>
          </cell>
          <cell r="D1848" t="str">
            <v>CHI</v>
          </cell>
          <cell r="F1848">
            <v>11.5</v>
          </cell>
          <cell r="H1848">
            <v>132</v>
          </cell>
        </row>
        <row r="1849">
          <cell r="A1849">
            <v>1986</v>
          </cell>
          <cell r="B1849" t="str">
            <v>Orlando Woolridge</v>
          </cell>
          <cell r="D1849" t="str">
            <v>CHI</v>
          </cell>
          <cell r="F1849">
            <v>19.600000000000001</v>
          </cell>
          <cell r="H1849">
            <v>2247</v>
          </cell>
        </row>
        <row r="1850">
          <cell r="A1850">
            <v>1986</v>
          </cell>
          <cell r="B1850" t="str">
            <v>John Paxson</v>
          </cell>
          <cell r="D1850" t="str">
            <v>CHI</v>
          </cell>
          <cell r="F1850">
            <v>10.5</v>
          </cell>
          <cell r="H1850">
            <v>1567.5</v>
          </cell>
        </row>
        <row r="1851">
          <cell r="A1851">
            <v>1986</v>
          </cell>
          <cell r="B1851" t="str">
            <v>Dave Corzine</v>
          </cell>
          <cell r="D1851" t="str">
            <v>CHI</v>
          </cell>
          <cell r="F1851">
            <v>14.6</v>
          </cell>
          <cell r="H1851">
            <v>1708.5</v>
          </cell>
        </row>
        <row r="1852">
          <cell r="A1852">
            <v>1986</v>
          </cell>
          <cell r="B1852" t="str">
            <v>Jawann Oldham</v>
          </cell>
          <cell r="D1852" t="str">
            <v>CHI</v>
          </cell>
          <cell r="F1852">
            <v>11.9</v>
          </cell>
          <cell r="H1852">
            <v>1274</v>
          </cell>
        </row>
        <row r="1853">
          <cell r="A1853">
            <v>1986</v>
          </cell>
          <cell r="B1853" t="str">
            <v>Michael Jordan</v>
          </cell>
          <cell r="D1853" t="str">
            <v>CHI</v>
          </cell>
          <cell r="F1853">
            <v>27.5</v>
          </cell>
          <cell r="H1853">
            <v>451.8</v>
          </cell>
        </row>
        <row r="1854">
          <cell r="A1854">
            <v>1986</v>
          </cell>
          <cell r="B1854" t="str">
            <v>Mike Smrek</v>
          </cell>
          <cell r="D1854" t="str">
            <v>CHI</v>
          </cell>
          <cell r="F1854">
            <v>6.5</v>
          </cell>
          <cell r="H1854">
            <v>406.59999999999997</v>
          </cell>
        </row>
        <row r="1855">
          <cell r="A1855">
            <v>1986</v>
          </cell>
          <cell r="B1855" t="str">
            <v>Kyle Macy</v>
          </cell>
          <cell r="D1855" t="str">
            <v>CHI</v>
          </cell>
          <cell r="F1855">
            <v>12.3</v>
          </cell>
          <cell r="H1855">
            <v>2427.2000000000003</v>
          </cell>
        </row>
        <row r="1856">
          <cell r="A1856">
            <v>1986</v>
          </cell>
          <cell r="B1856" t="str">
            <v>Gene Banks</v>
          </cell>
          <cell r="D1856" t="str">
            <v>CHI</v>
          </cell>
          <cell r="F1856">
            <v>15.5</v>
          </cell>
          <cell r="H1856">
            <v>2140.2000000000003</v>
          </cell>
        </row>
        <row r="1857">
          <cell r="A1857">
            <v>1986</v>
          </cell>
          <cell r="B1857" t="str">
            <v>Billy McKinney</v>
          </cell>
          <cell r="D1857" t="str">
            <v>CHI</v>
          </cell>
          <cell r="F1857">
            <v>9.9</v>
          </cell>
          <cell r="H1857">
            <v>82.8</v>
          </cell>
        </row>
        <row r="1858">
          <cell r="A1858">
            <v>1986</v>
          </cell>
          <cell r="B1858" t="str">
            <v>Quintin Dailey</v>
          </cell>
          <cell r="D1858" t="str">
            <v>CHI</v>
          </cell>
          <cell r="F1858">
            <v>18.100000000000001</v>
          </cell>
          <cell r="H1858">
            <v>724.5</v>
          </cell>
        </row>
        <row r="1859">
          <cell r="A1859">
            <v>1986</v>
          </cell>
          <cell r="B1859" t="str">
            <v>Charles Oakley</v>
          </cell>
          <cell r="D1859" t="str">
            <v>CHI</v>
          </cell>
          <cell r="F1859">
            <v>16.5</v>
          </cell>
          <cell r="H1859">
            <v>1771</v>
          </cell>
        </row>
        <row r="1860">
          <cell r="A1860">
            <v>1986</v>
          </cell>
          <cell r="B1860" t="str">
            <v>Keith Lee</v>
          </cell>
          <cell r="D1860" t="str">
            <v>CLE</v>
          </cell>
          <cell r="F1860">
            <v>12</v>
          </cell>
          <cell r="H1860">
            <v>1194.8000000000002</v>
          </cell>
        </row>
        <row r="1861">
          <cell r="A1861">
            <v>1986</v>
          </cell>
          <cell r="B1861" t="str">
            <v>Ben McDonald</v>
          </cell>
          <cell r="D1861" t="str">
            <v>CLE</v>
          </cell>
          <cell r="F1861">
            <v>6.7</v>
          </cell>
          <cell r="H1861">
            <v>266.7</v>
          </cell>
        </row>
        <row r="1862">
          <cell r="A1862">
            <v>1986</v>
          </cell>
          <cell r="B1862" t="str">
            <v>Edgar Jones</v>
          </cell>
          <cell r="D1862" t="str">
            <v>CLE</v>
          </cell>
          <cell r="F1862">
            <v>15.8</v>
          </cell>
          <cell r="H1862">
            <v>1012.3000000000001</v>
          </cell>
        </row>
        <row r="1863">
          <cell r="A1863">
            <v>1986</v>
          </cell>
          <cell r="B1863" t="str">
            <v>Mark West</v>
          </cell>
          <cell r="D1863" t="str">
            <v>CLE</v>
          </cell>
          <cell r="F1863">
            <v>7.7</v>
          </cell>
          <cell r="H1863">
            <v>1172.5</v>
          </cell>
        </row>
        <row r="1864">
          <cell r="A1864">
            <v>1986</v>
          </cell>
          <cell r="B1864" t="str">
            <v>John Bagley</v>
          </cell>
          <cell r="D1864" t="str">
            <v>CLE</v>
          </cell>
          <cell r="F1864">
            <v>15.2</v>
          </cell>
          <cell r="H1864">
            <v>2472.6</v>
          </cell>
        </row>
        <row r="1865">
          <cell r="A1865">
            <v>1986</v>
          </cell>
          <cell r="B1865" t="str">
            <v>Roy Hinson</v>
          </cell>
          <cell r="D1865" t="str">
            <v>CLE</v>
          </cell>
          <cell r="F1865">
            <v>17.399999999999999</v>
          </cell>
          <cell r="H1865">
            <v>2837.2000000000003</v>
          </cell>
        </row>
        <row r="1866">
          <cell r="A1866">
            <v>1986</v>
          </cell>
          <cell r="B1866" t="str">
            <v>Dirk Minniefield</v>
          </cell>
          <cell r="D1866" t="str">
            <v>CLE</v>
          </cell>
          <cell r="F1866">
            <v>14.1</v>
          </cell>
          <cell r="H1866">
            <v>1132.4000000000001</v>
          </cell>
        </row>
        <row r="1867">
          <cell r="A1867">
            <v>1986</v>
          </cell>
          <cell r="B1867" t="str">
            <v>Lonnie Shelton</v>
          </cell>
          <cell r="D1867" t="str">
            <v>CLE</v>
          </cell>
          <cell r="F1867">
            <v>8.5</v>
          </cell>
          <cell r="H1867">
            <v>682</v>
          </cell>
        </row>
        <row r="1868">
          <cell r="A1868">
            <v>1986</v>
          </cell>
          <cell r="B1868" t="str">
            <v>Ben Poquette</v>
          </cell>
          <cell r="D1868" t="str">
            <v>CLE</v>
          </cell>
          <cell r="F1868">
            <v>10.4</v>
          </cell>
          <cell r="H1868">
            <v>1498.5</v>
          </cell>
        </row>
        <row r="1869">
          <cell r="A1869">
            <v>1986</v>
          </cell>
          <cell r="B1869" t="str">
            <v>World B.</v>
          </cell>
          <cell r="D1869" t="str">
            <v>CLE</v>
          </cell>
          <cell r="F1869">
            <v>19</v>
          </cell>
          <cell r="H1869">
            <v>2535</v>
          </cell>
        </row>
        <row r="1870">
          <cell r="A1870">
            <v>1986</v>
          </cell>
          <cell r="B1870" t="str">
            <v>Phil Hubbard</v>
          </cell>
          <cell r="D1870" t="str">
            <v>CLE</v>
          </cell>
          <cell r="F1870">
            <v>9.6999999999999993</v>
          </cell>
          <cell r="H1870">
            <v>639.4</v>
          </cell>
        </row>
        <row r="1871">
          <cell r="A1871">
            <v>1986</v>
          </cell>
          <cell r="B1871" t="str">
            <v>Melvin Turpin</v>
          </cell>
          <cell r="D1871" t="str">
            <v>CLE</v>
          </cell>
          <cell r="F1871">
            <v>16.399999999999999</v>
          </cell>
          <cell r="H1871">
            <v>2296</v>
          </cell>
        </row>
        <row r="1872">
          <cell r="A1872">
            <v>1986</v>
          </cell>
          <cell r="B1872" t="str">
            <v>Detlef Schrempf</v>
          </cell>
          <cell r="D1872" t="str">
            <v>DAL</v>
          </cell>
          <cell r="F1872">
            <v>10.9</v>
          </cell>
          <cell r="H1872">
            <v>966.4</v>
          </cell>
        </row>
        <row r="1873">
          <cell r="A1873">
            <v>1986</v>
          </cell>
          <cell r="B1873" t="str">
            <v>Brad Davis</v>
          </cell>
          <cell r="D1873" t="str">
            <v>DAL</v>
          </cell>
          <cell r="F1873">
            <v>16.899999999999999</v>
          </cell>
          <cell r="H1873">
            <v>1968</v>
          </cell>
        </row>
        <row r="1874">
          <cell r="A1874">
            <v>1986</v>
          </cell>
          <cell r="B1874" t="str">
            <v>Bill Wennington</v>
          </cell>
          <cell r="D1874" t="str">
            <v>DAL</v>
          </cell>
          <cell r="F1874">
            <v>11.4</v>
          </cell>
          <cell r="H1874">
            <v>560</v>
          </cell>
        </row>
        <row r="1875">
          <cell r="A1875">
            <v>1986</v>
          </cell>
          <cell r="B1875" t="str">
            <v>Derek Harper</v>
          </cell>
          <cell r="D1875" t="str">
            <v>DAL</v>
          </cell>
          <cell r="F1875">
            <v>18.8</v>
          </cell>
          <cell r="H1875">
            <v>2148.7999999999997</v>
          </cell>
        </row>
        <row r="1876">
          <cell r="A1876">
            <v>1986</v>
          </cell>
          <cell r="B1876" t="str">
            <v>Sam Perkins</v>
          </cell>
          <cell r="D1876" t="str">
            <v>DAL</v>
          </cell>
          <cell r="F1876">
            <v>17.600000000000001</v>
          </cell>
          <cell r="H1876">
            <v>2624</v>
          </cell>
        </row>
        <row r="1877">
          <cell r="A1877">
            <v>1986</v>
          </cell>
          <cell r="B1877" t="str">
            <v>Harold Keeling</v>
          </cell>
          <cell r="D1877" t="str">
            <v>DAL</v>
          </cell>
          <cell r="F1877">
            <v>16.100000000000001</v>
          </cell>
          <cell r="H1877">
            <v>76</v>
          </cell>
        </row>
        <row r="1878">
          <cell r="A1878">
            <v>1986</v>
          </cell>
          <cell r="B1878" t="str">
            <v>Jay Vincent</v>
          </cell>
          <cell r="D1878" t="str">
            <v>DAL</v>
          </cell>
          <cell r="F1878">
            <v>16.399999999999999</v>
          </cell>
          <cell r="H1878">
            <v>1992</v>
          </cell>
        </row>
        <row r="1879">
          <cell r="A1879">
            <v>1986</v>
          </cell>
          <cell r="B1879" t="str">
            <v>Dale Ellis</v>
          </cell>
          <cell r="D1879" t="str">
            <v>DAL</v>
          </cell>
          <cell r="F1879">
            <v>13.5</v>
          </cell>
          <cell r="H1879">
            <v>1087.2</v>
          </cell>
        </row>
        <row r="1880">
          <cell r="A1880">
            <v>1986</v>
          </cell>
          <cell r="B1880" t="str">
            <v>Uwe Blab</v>
          </cell>
          <cell r="D1880" t="str">
            <v>DAL</v>
          </cell>
          <cell r="F1880">
            <v>7.6</v>
          </cell>
          <cell r="H1880">
            <v>408</v>
          </cell>
        </row>
        <row r="1881">
          <cell r="A1881">
            <v>1986</v>
          </cell>
          <cell r="B1881" t="str">
            <v>Rolando Blackman</v>
          </cell>
          <cell r="D1881" t="str">
            <v>DAL</v>
          </cell>
          <cell r="F1881">
            <v>19</v>
          </cell>
          <cell r="H1881">
            <v>2788</v>
          </cell>
        </row>
        <row r="1882">
          <cell r="A1882">
            <v>1986</v>
          </cell>
          <cell r="B1882" t="str">
            <v>Mark Aguirre</v>
          </cell>
          <cell r="D1882" t="str">
            <v>DAL</v>
          </cell>
          <cell r="F1882">
            <v>19.2</v>
          </cell>
          <cell r="H1882">
            <v>2501.1999999999998</v>
          </cell>
        </row>
        <row r="1883">
          <cell r="A1883">
            <v>1986</v>
          </cell>
          <cell r="B1883" t="str">
            <v>Alex English</v>
          </cell>
          <cell r="D1883" t="str">
            <v>DEN</v>
          </cell>
          <cell r="F1883">
            <v>21.7</v>
          </cell>
          <cell r="H1883">
            <v>3021.2999999999997</v>
          </cell>
        </row>
        <row r="1884">
          <cell r="A1884">
            <v>1986</v>
          </cell>
          <cell r="B1884" t="str">
            <v>Willie White</v>
          </cell>
          <cell r="D1884" t="str">
            <v>DEN</v>
          </cell>
          <cell r="F1884">
            <v>15.1</v>
          </cell>
          <cell r="H1884">
            <v>344</v>
          </cell>
        </row>
        <row r="1885">
          <cell r="A1885">
            <v>1986</v>
          </cell>
          <cell r="B1885" t="str">
            <v>Fat Lever</v>
          </cell>
          <cell r="D1885" t="str">
            <v>DEN</v>
          </cell>
          <cell r="F1885">
            <v>15.7</v>
          </cell>
          <cell r="H1885">
            <v>2613</v>
          </cell>
        </row>
        <row r="1886">
          <cell r="A1886">
            <v>1986</v>
          </cell>
          <cell r="B1886" t="str">
            <v>Pete Williams</v>
          </cell>
          <cell r="D1886" t="str">
            <v>DEN</v>
          </cell>
          <cell r="F1886">
            <v>11.6</v>
          </cell>
          <cell r="H1886">
            <v>572.40000000000009</v>
          </cell>
        </row>
        <row r="1887">
          <cell r="A1887">
            <v>1986</v>
          </cell>
          <cell r="B1887" t="str">
            <v>Danny Schayes</v>
          </cell>
          <cell r="D1887" t="str">
            <v>DEN</v>
          </cell>
          <cell r="F1887">
            <v>13.4</v>
          </cell>
          <cell r="H1887">
            <v>1656</v>
          </cell>
        </row>
        <row r="1888">
          <cell r="A1888">
            <v>1986</v>
          </cell>
          <cell r="B1888" t="str">
            <v>Calvin Natt</v>
          </cell>
          <cell r="D1888" t="str">
            <v>DEN</v>
          </cell>
          <cell r="F1888">
            <v>18.600000000000001</v>
          </cell>
          <cell r="H1888">
            <v>2007.9</v>
          </cell>
        </row>
        <row r="1889">
          <cell r="A1889">
            <v>1986</v>
          </cell>
          <cell r="B1889" t="str">
            <v>Bill Hanzlik</v>
          </cell>
          <cell r="D1889" t="str">
            <v>DEN</v>
          </cell>
          <cell r="F1889">
            <v>15.3</v>
          </cell>
          <cell r="H1889">
            <v>1982.9</v>
          </cell>
        </row>
        <row r="1890">
          <cell r="A1890">
            <v>1986</v>
          </cell>
          <cell r="B1890" t="str">
            <v>Wayne Cooper</v>
          </cell>
          <cell r="D1890" t="str">
            <v>DEN</v>
          </cell>
          <cell r="F1890">
            <v>16.3</v>
          </cell>
          <cell r="H1890">
            <v>2113.8000000000002</v>
          </cell>
        </row>
        <row r="1891">
          <cell r="A1891">
            <v>1986</v>
          </cell>
          <cell r="B1891" t="str">
            <v>T.R. Dunn</v>
          </cell>
          <cell r="D1891" t="str">
            <v>DEN</v>
          </cell>
          <cell r="F1891">
            <v>9.4</v>
          </cell>
          <cell r="H1891">
            <v>2402.6</v>
          </cell>
        </row>
        <row r="1892">
          <cell r="A1892">
            <v>1986</v>
          </cell>
          <cell r="B1892" t="str">
            <v>Blair Rasmussen</v>
          </cell>
          <cell r="D1892" t="str">
            <v>DEN</v>
          </cell>
          <cell r="F1892">
            <v>8.6999999999999993</v>
          </cell>
          <cell r="H1892">
            <v>331.20000000000005</v>
          </cell>
        </row>
        <row r="1893">
          <cell r="A1893">
            <v>1986</v>
          </cell>
          <cell r="B1893" t="str">
            <v>Mike Evans</v>
          </cell>
          <cell r="D1893" t="str">
            <v>DEN</v>
          </cell>
          <cell r="F1893">
            <v>12.4</v>
          </cell>
          <cell r="H1893">
            <v>1385.1000000000001</v>
          </cell>
        </row>
        <row r="1894">
          <cell r="A1894">
            <v>1986</v>
          </cell>
          <cell r="B1894" t="str">
            <v>Elston Turner</v>
          </cell>
          <cell r="D1894" t="str">
            <v>DEN</v>
          </cell>
          <cell r="F1894">
            <v>9.6</v>
          </cell>
          <cell r="H1894">
            <v>1321.3000000000002</v>
          </cell>
        </row>
        <row r="1895">
          <cell r="A1895">
            <v>1986</v>
          </cell>
          <cell r="B1895" t="str">
            <v>Vinnie Johnson</v>
          </cell>
          <cell r="D1895" t="str">
            <v>DET</v>
          </cell>
          <cell r="F1895">
            <v>17</v>
          </cell>
          <cell r="H1895">
            <v>1975</v>
          </cell>
        </row>
        <row r="1896">
          <cell r="A1896">
            <v>1986</v>
          </cell>
          <cell r="B1896" t="str">
            <v>Earl Cureton</v>
          </cell>
          <cell r="D1896" t="str">
            <v>DET</v>
          </cell>
          <cell r="F1896">
            <v>11.7</v>
          </cell>
          <cell r="H1896">
            <v>2016</v>
          </cell>
        </row>
        <row r="1897">
          <cell r="A1897">
            <v>1986</v>
          </cell>
          <cell r="B1897" t="str">
            <v>Mike Gibson</v>
          </cell>
          <cell r="D1897" t="str">
            <v>DET</v>
          </cell>
          <cell r="F1897">
            <v>8.6999999999999993</v>
          </cell>
          <cell r="H1897">
            <v>160</v>
          </cell>
        </row>
        <row r="1898">
          <cell r="A1898">
            <v>1986</v>
          </cell>
          <cell r="B1898" t="str">
            <v>Rick Mahorn</v>
          </cell>
          <cell r="D1898" t="str">
            <v>DET</v>
          </cell>
          <cell r="F1898">
            <v>8.8000000000000007</v>
          </cell>
          <cell r="H1898">
            <v>1440</v>
          </cell>
        </row>
        <row r="1899">
          <cell r="A1899">
            <v>1986</v>
          </cell>
          <cell r="B1899" t="str">
            <v>John Long</v>
          </cell>
          <cell r="D1899" t="str">
            <v>DET</v>
          </cell>
          <cell r="F1899">
            <v>13.9</v>
          </cell>
          <cell r="H1899">
            <v>1178</v>
          </cell>
        </row>
        <row r="1900">
          <cell r="A1900">
            <v>1986</v>
          </cell>
          <cell r="B1900" t="str">
            <v>Kent Benson</v>
          </cell>
          <cell r="D1900" t="str">
            <v>DET</v>
          </cell>
          <cell r="F1900">
            <v>13.8</v>
          </cell>
          <cell r="H1900">
            <v>1346.3999999999999</v>
          </cell>
        </row>
        <row r="1901">
          <cell r="A1901">
            <v>1986</v>
          </cell>
          <cell r="B1901" t="str">
            <v>Joe Dumars</v>
          </cell>
          <cell r="D1901" t="str">
            <v>DET</v>
          </cell>
          <cell r="F1901">
            <v>12.9</v>
          </cell>
          <cell r="H1901">
            <v>1959.8</v>
          </cell>
        </row>
        <row r="1902">
          <cell r="A1902">
            <v>1986</v>
          </cell>
          <cell r="B1902" t="str">
            <v>Bill Laimbeer</v>
          </cell>
          <cell r="D1902" t="str">
            <v>DET</v>
          </cell>
          <cell r="F1902">
            <v>17.600000000000001</v>
          </cell>
          <cell r="H1902">
            <v>2894.6</v>
          </cell>
        </row>
        <row r="1903">
          <cell r="A1903">
            <v>1986</v>
          </cell>
          <cell r="B1903" t="str">
            <v>Tony Campbell</v>
          </cell>
          <cell r="D1903" t="str">
            <v>DET</v>
          </cell>
          <cell r="F1903">
            <v>12.6</v>
          </cell>
          <cell r="H1903">
            <v>1295.6000000000001</v>
          </cell>
        </row>
        <row r="1904">
          <cell r="A1904">
            <v>1986</v>
          </cell>
          <cell r="B1904" t="str">
            <v>Isiah Thomas</v>
          </cell>
          <cell r="D1904" t="str">
            <v>DET</v>
          </cell>
          <cell r="F1904">
            <v>21.2</v>
          </cell>
          <cell r="H1904">
            <v>2787.4</v>
          </cell>
        </row>
        <row r="1905">
          <cell r="A1905">
            <v>1986</v>
          </cell>
          <cell r="B1905" t="str">
            <v>Kelly Tripucka</v>
          </cell>
          <cell r="D1905" t="str">
            <v>DET</v>
          </cell>
          <cell r="F1905">
            <v>18.3</v>
          </cell>
          <cell r="H1905">
            <v>2624.4</v>
          </cell>
        </row>
        <row r="1906">
          <cell r="A1906">
            <v>1986</v>
          </cell>
          <cell r="B1906" t="str">
            <v>Chris Mullin</v>
          </cell>
          <cell r="D1906" t="str">
            <v>GSW</v>
          </cell>
          <cell r="F1906">
            <v>16</v>
          </cell>
          <cell r="H1906">
            <v>1391.5</v>
          </cell>
        </row>
        <row r="1907">
          <cell r="A1907">
            <v>1986</v>
          </cell>
          <cell r="B1907" t="str">
            <v>Sleepy Floyd</v>
          </cell>
          <cell r="D1907" t="str">
            <v>GSW</v>
          </cell>
          <cell r="F1907">
            <v>20</v>
          </cell>
          <cell r="H1907">
            <v>2763.4</v>
          </cell>
        </row>
        <row r="1908">
          <cell r="A1908">
            <v>1986</v>
          </cell>
          <cell r="B1908" t="str">
            <v>Pete Verhoeven</v>
          </cell>
          <cell r="D1908" t="str">
            <v>GSW</v>
          </cell>
          <cell r="F1908">
            <v>10.1</v>
          </cell>
          <cell r="H1908">
            <v>750.30000000000007</v>
          </cell>
        </row>
        <row r="1909">
          <cell r="A1909">
            <v>1986</v>
          </cell>
          <cell r="B1909" t="str">
            <v>Geoff Huston</v>
          </cell>
          <cell r="D1909" t="str">
            <v>GSW</v>
          </cell>
          <cell r="F1909">
            <v>13.7</v>
          </cell>
          <cell r="H1909">
            <v>1205.3999999999999</v>
          </cell>
        </row>
        <row r="1910">
          <cell r="A1910">
            <v>1986</v>
          </cell>
          <cell r="B1910" t="str">
            <v>Greg Ballard</v>
          </cell>
          <cell r="D1910" t="str">
            <v>GSW</v>
          </cell>
          <cell r="F1910">
            <v>13.4</v>
          </cell>
          <cell r="H1910">
            <v>1792.5</v>
          </cell>
        </row>
        <row r="1911">
          <cell r="A1911">
            <v>1986</v>
          </cell>
          <cell r="B1911" t="str">
            <v>Jerome Whitehead</v>
          </cell>
          <cell r="D1911" t="str">
            <v>GSW</v>
          </cell>
          <cell r="F1911">
            <v>7.9</v>
          </cell>
          <cell r="H1911">
            <v>1077.3</v>
          </cell>
        </row>
        <row r="1912">
          <cell r="A1912">
            <v>1986</v>
          </cell>
          <cell r="B1912" t="str">
            <v>Terry Teagle</v>
          </cell>
          <cell r="D1912" t="str">
            <v>GSW</v>
          </cell>
          <cell r="F1912">
            <v>14.2</v>
          </cell>
          <cell r="H1912">
            <v>2156.6</v>
          </cell>
        </row>
        <row r="1913">
          <cell r="A1913">
            <v>1986</v>
          </cell>
          <cell r="B1913" t="str">
            <v>Peter Thibeaux</v>
          </cell>
          <cell r="D1913" t="str">
            <v>GSW</v>
          </cell>
          <cell r="F1913">
            <v>9.5</v>
          </cell>
          <cell r="H1913">
            <v>529.19999999999993</v>
          </cell>
        </row>
        <row r="1914">
          <cell r="A1914">
            <v>1986</v>
          </cell>
          <cell r="B1914" t="str">
            <v>Larry Smith</v>
          </cell>
          <cell r="D1914" t="str">
            <v>GSW</v>
          </cell>
          <cell r="F1914">
            <v>13.4</v>
          </cell>
          <cell r="H1914">
            <v>2440.9</v>
          </cell>
        </row>
        <row r="1915">
          <cell r="A1915">
            <v>1986</v>
          </cell>
          <cell r="B1915" t="str">
            <v>Purvis Short</v>
          </cell>
          <cell r="D1915" t="str">
            <v>GSW</v>
          </cell>
          <cell r="F1915">
            <v>19.100000000000001</v>
          </cell>
          <cell r="H1915">
            <v>2425.6</v>
          </cell>
        </row>
        <row r="1916">
          <cell r="A1916">
            <v>1986</v>
          </cell>
          <cell r="B1916" t="str">
            <v>Guy Williams</v>
          </cell>
          <cell r="D1916" t="str">
            <v>GSW</v>
          </cell>
          <cell r="F1916">
            <v>8.5</v>
          </cell>
          <cell r="H1916">
            <v>25</v>
          </cell>
        </row>
        <row r="1917">
          <cell r="A1917">
            <v>1986</v>
          </cell>
          <cell r="B1917" t="str">
            <v>Joe Barry</v>
          </cell>
          <cell r="D1917" t="str">
            <v>GSW</v>
          </cell>
          <cell r="F1917">
            <v>17.2</v>
          </cell>
          <cell r="H1917">
            <v>2804.5</v>
          </cell>
        </row>
        <row r="1918">
          <cell r="A1918">
            <v>1986</v>
          </cell>
          <cell r="B1918" t="str">
            <v>Lester Conner</v>
          </cell>
          <cell r="D1918" t="str">
            <v>GSW</v>
          </cell>
          <cell r="F1918">
            <v>12.8</v>
          </cell>
          <cell r="H1918">
            <v>414</v>
          </cell>
        </row>
        <row r="1919">
          <cell r="A1919">
            <v>1986</v>
          </cell>
          <cell r="B1919" t="str">
            <v>Ralph Sampson</v>
          </cell>
          <cell r="D1919" t="str">
            <v>HOU</v>
          </cell>
          <cell r="F1919">
            <v>16.899999999999999</v>
          </cell>
          <cell r="H1919">
            <v>2867.7</v>
          </cell>
        </row>
        <row r="1920">
          <cell r="A1920">
            <v>1986</v>
          </cell>
          <cell r="B1920" t="str">
            <v>Hakeem Olajuwon</v>
          </cell>
          <cell r="D1920" t="str">
            <v>HOU</v>
          </cell>
          <cell r="F1920">
            <v>24.2</v>
          </cell>
          <cell r="H1920">
            <v>2468.3999999999996</v>
          </cell>
        </row>
        <row r="1921">
          <cell r="A1921">
            <v>1986</v>
          </cell>
          <cell r="B1921" t="str">
            <v>Hank McDowell</v>
          </cell>
          <cell r="D1921" t="str">
            <v>HOU</v>
          </cell>
          <cell r="F1921">
            <v>10.3</v>
          </cell>
          <cell r="H1921">
            <v>204.60000000000002</v>
          </cell>
        </row>
        <row r="1922">
          <cell r="A1922">
            <v>1986</v>
          </cell>
          <cell r="B1922" t="str">
            <v>Steve Harris</v>
          </cell>
          <cell r="D1922" t="str">
            <v>HOU</v>
          </cell>
          <cell r="F1922">
            <v>14</v>
          </cell>
          <cell r="H1922">
            <v>484.5</v>
          </cell>
        </row>
        <row r="1923">
          <cell r="A1923">
            <v>1986</v>
          </cell>
          <cell r="B1923" t="str">
            <v>Rodney McCray</v>
          </cell>
          <cell r="D1923" t="str">
            <v>HOU</v>
          </cell>
          <cell r="F1923">
            <v>13.6</v>
          </cell>
          <cell r="H1923">
            <v>2607.6</v>
          </cell>
        </row>
        <row r="1924">
          <cell r="A1924">
            <v>1986</v>
          </cell>
          <cell r="B1924" t="str">
            <v>John Lucas</v>
          </cell>
          <cell r="D1924" t="str">
            <v>HOU</v>
          </cell>
          <cell r="F1924">
            <v>17.399999999999999</v>
          </cell>
          <cell r="H1924">
            <v>2119</v>
          </cell>
        </row>
        <row r="1925">
          <cell r="A1925">
            <v>1986</v>
          </cell>
          <cell r="B1925" t="str">
            <v>Granville Waiters</v>
          </cell>
          <cell r="D1925" t="str">
            <v>HOU</v>
          </cell>
          <cell r="F1925">
            <v>3.2</v>
          </cell>
          <cell r="H1925">
            <v>154.80000000000001</v>
          </cell>
        </row>
        <row r="1926">
          <cell r="A1926">
            <v>1986</v>
          </cell>
          <cell r="B1926" t="str">
            <v>Allen Leavell</v>
          </cell>
          <cell r="D1926" t="str">
            <v>HOU</v>
          </cell>
          <cell r="F1926">
            <v>15.6</v>
          </cell>
          <cell r="H1926">
            <v>1191.4000000000001</v>
          </cell>
        </row>
        <row r="1927">
          <cell r="A1927">
            <v>1986</v>
          </cell>
          <cell r="B1927" t="str">
            <v>Craig Ehlo</v>
          </cell>
          <cell r="D1927" t="str">
            <v>HOU</v>
          </cell>
          <cell r="F1927">
            <v>17.5</v>
          </cell>
          <cell r="H1927">
            <v>198</v>
          </cell>
        </row>
        <row r="1928">
          <cell r="A1928">
            <v>1986</v>
          </cell>
          <cell r="B1928" t="str">
            <v>Jim Petersen</v>
          </cell>
          <cell r="D1928" t="str">
            <v>HOU</v>
          </cell>
          <cell r="F1928">
            <v>10.8</v>
          </cell>
          <cell r="H1928">
            <v>1664.6000000000001</v>
          </cell>
        </row>
        <row r="1929">
          <cell r="A1929">
            <v>1986</v>
          </cell>
          <cell r="B1929" t="str">
            <v>Mitchell Wiggins</v>
          </cell>
          <cell r="D1929" t="str">
            <v>HOU</v>
          </cell>
          <cell r="F1929">
            <v>12.6</v>
          </cell>
          <cell r="H1929">
            <v>1201.2</v>
          </cell>
        </row>
        <row r="1930">
          <cell r="A1930">
            <v>1986</v>
          </cell>
          <cell r="B1930" t="str">
            <v>Lewis Lloyd</v>
          </cell>
          <cell r="D1930" t="str">
            <v>HOU</v>
          </cell>
          <cell r="F1930">
            <v>17.7</v>
          </cell>
          <cell r="H1930">
            <v>2443.6</v>
          </cell>
        </row>
        <row r="1931">
          <cell r="A1931">
            <v>1986</v>
          </cell>
          <cell r="B1931" t="str">
            <v>Robert Reid</v>
          </cell>
          <cell r="D1931" t="str">
            <v>HOU</v>
          </cell>
          <cell r="F1931">
            <v>13.7</v>
          </cell>
          <cell r="H1931">
            <v>2156.6</v>
          </cell>
        </row>
        <row r="1932">
          <cell r="A1932">
            <v>1986</v>
          </cell>
          <cell r="B1932" t="str">
            <v>Steve Stipanovich</v>
          </cell>
          <cell r="D1932" t="str">
            <v>IND</v>
          </cell>
          <cell r="F1932">
            <v>15.9</v>
          </cell>
          <cell r="H1932">
            <v>2393.7000000000003</v>
          </cell>
        </row>
        <row r="1933">
          <cell r="A1933">
            <v>1986</v>
          </cell>
          <cell r="B1933" t="str">
            <v>Dwayne McClain</v>
          </cell>
          <cell r="D1933" t="str">
            <v>IND</v>
          </cell>
          <cell r="F1933">
            <v>8.3000000000000007</v>
          </cell>
          <cell r="H1933">
            <v>458.99999999999994</v>
          </cell>
        </row>
        <row r="1934">
          <cell r="A1934">
            <v>1986</v>
          </cell>
          <cell r="B1934" t="str">
            <v>Stuart Gray</v>
          </cell>
          <cell r="D1934" t="str">
            <v>IND</v>
          </cell>
          <cell r="F1934">
            <v>10.5</v>
          </cell>
          <cell r="H1934">
            <v>422.09999999999997</v>
          </cell>
        </row>
        <row r="1935">
          <cell r="A1935">
            <v>1986</v>
          </cell>
          <cell r="B1935" t="str">
            <v>Terence Stansbury</v>
          </cell>
          <cell r="D1935" t="str">
            <v>IND</v>
          </cell>
          <cell r="F1935">
            <v>9.5</v>
          </cell>
          <cell r="H1935">
            <v>1332</v>
          </cell>
        </row>
        <row r="1936">
          <cell r="A1936">
            <v>1986</v>
          </cell>
          <cell r="B1936" t="str">
            <v>Vern Fleming</v>
          </cell>
          <cell r="D1936" t="str">
            <v>IND</v>
          </cell>
          <cell r="F1936">
            <v>15.3</v>
          </cell>
          <cell r="H1936">
            <v>2872</v>
          </cell>
        </row>
        <row r="1937">
          <cell r="A1937">
            <v>1986</v>
          </cell>
          <cell r="B1937" t="str">
            <v>Quinn Buckner</v>
          </cell>
          <cell r="D1937" t="str">
            <v>IND</v>
          </cell>
          <cell r="F1937">
            <v>9.9</v>
          </cell>
          <cell r="H1937">
            <v>419.2</v>
          </cell>
        </row>
        <row r="1938">
          <cell r="A1938">
            <v>1986</v>
          </cell>
          <cell r="B1938" t="str">
            <v>Wayman Tisdale</v>
          </cell>
          <cell r="D1938" t="str">
            <v>IND</v>
          </cell>
          <cell r="F1938">
            <v>14</v>
          </cell>
          <cell r="H1938">
            <v>2276.1</v>
          </cell>
        </row>
        <row r="1939">
          <cell r="A1939">
            <v>1986</v>
          </cell>
          <cell r="B1939" t="str">
            <v>Bill Martin</v>
          </cell>
          <cell r="D1939" t="str">
            <v>IND</v>
          </cell>
          <cell r="F1939">
            <v>11.5</v>
          </cell>
          <cell r="H1939">
            <v>693</v>
          </cell>
        </row>
        <row r="1940">
          <cell r="A1940">
            <v>1986</v>
          </cell>
          <cell r="B1940" t="str">
            <v>Clint Richardson</v>
          </cell>
          <cell r="D1940" t="str">
            <v>IND</v>
          </cell>
          <cell r="F1940">
            <v>12.2</v>
          </cell>
          <cell r="H1940">
            <v>2222.2000000000003</v>
          </cell>
        </row>
        <row r="1941">
          <cell r="A1941">
            <v>1986</v>
          </cell>
          <cell r="B1941" t="str">
            <v>Clark Kellogg</v>
          </cell>
          <cell r="D1941" t="str">
            <v>IND</v>
          </cell>
          <cell r="F1941">
            <v>18.2</v>
          </cell>
          <cell r="H1941">
            <v>568.1</v>
          </cell>
        </row>
        <row r="1942">
          <cell r="A1942">
            <v>1986</v>
          </cell>
          <cell r="B1942" t="str">
            <v>Bill Garnett</v>
          </cell>
          <cell r="D1942" t="str">
            <v>IND</v>
          </cell>
          <cell r="F1942">
            <v>10.5</v>
          </cell>
          <cell r="H1942">
            <v>1200</v>
          </cell>
        </row>
        <row r="1943">
          <cell r="A1943">
            <v>1986</v>
          </cell>
          <cell r="B1943" t="str">
            <v>Herb Williams</v>
          </cell>
          <cell r="D1943" t="str">
            <v>IND</v>
          </cell>
          <cell r="F1943">
            <v>17.899999999999999</v>
          </cell>
          <cell r="H1943">
            <v>2769</v>
          </cell>
        </row>
        <row r="1944">
          <cell r="A1944">
            <v>1986</v>
          </cell>
          <cell r="B1944" t="str">
            <v>Derek Smith</v>
          </cell>
          <cell r="D1944" t="str">
            <v>LAC</v>
          </cell>
          <cell r="F1944">
            <v>21.8</v>
          </cell>
          <cell r="H1944">
            <v>338.8</v>
          </cell>
        </row>
        <row r="1945">
          <cell r="A1945">
            <v>1986</v>
          </cell>
          <cell r="B1945" t="str">
            <v>Norm Nixon</v>
          </cell>
          <cell r="D1945" t="str">
            <v>LAC</v>
          </cell>
          <cell r="F1945">
            <v>15.7</v>
          </cell>
          <cell r="H1945">
            <v>2137.2999999999997</v>
          </cell>
        </row>
        <row r="1946">
          <cell r="A1946">
            <v>1986</v>
          </cell>
          <cell r="B1946" t="str">
            <v>Marques Johnson</v>
          </cell>
          <cell r="D1946" t="str">
            <v>LAC</v>
          </cell>
          <cell r="F1946">
            <v>18.899999999999999</v>
          </cell>
          <cell r="H1946">
            <v>2602.5</v>
          </cell>
        </row>
        <row r="1947">
          <cell r="A1947">
            <v>1986</v>
          </cell>
          <cell r="B1947" t="str">
            <v>Lancaster Gordon</v>
          </cell>
          <cell r="D1947" t="str">
            <v>LAC</v>
          </cell>
          <cell r="F1947">
            <v>7.8</v>
          </cell>
          <cell r="H1947">
            <v>702</v>
          </cell>
        </row>
        <row r="1948">
          <cell r="A1948">
            <v>1986</v>
          </cell>
          <cell r="B1948" t="str">
            <v>Jamaal Wilkes</v>
          </cell>
          <cell r="D1948" t="str">
            <v>LAC</v>
          </cell>
          <cell r="F1948">
            <v>10.199999999999999</v>
          </cell>
          <cell r="H1948">
            <v>195</v>
          </cell>
        </row>
        <row r="1949">
          <cell r="A1949">
            <v>1986</v>
          </cell>
          <cell r="B1949" t="str">
            <v>Junior Bridgeman</v>
          </cell>
          <cell r="D1949" t="str">
            <v>LAC</v>
          </cell>
          <cell r="F1949">
            <v>12</v>
          </cell>
          <cell r="H1949">
            <v>1160</v>
          </cell>
        </row>
        <row r="1950">
          <cell r="A1950">
            <v>1986</v>
          </cell>
          <cell r="B1950" t="str">
            <v>Franklin Edwards</v>
          </cell>
          <cell r="D1950" t="str">
            <v>LAC</v>
          </cell>
          <cell r="F1950">
            <v>13.7</v>
          </cell>
          <cell r="H1950">
            <v>1489.1999999999998</v>
          </cell>
        </row>
        <row r="1951">
          <cell r="A1951">
            <v>1986</v>
          </cell>
          <cell r="B1951" t="str">
            <v>Michael Cage</v>
          </cell>
          <cell r="D1951" t="str">
            <v>LAC</v>
          </cell>
          <cell r="F1951">
            <v>12.3</v>
          </cell>
          <cell r="H1951">
            <v>1567.8000000000002</v>
          </cell>
        </row>
        <row r="1952">
          <cell r="A1952">
            <v>1986</v>
          </cell>
          <cell r="B1952" t="str">
            <v>Cedric Maxwell</v>
          </cell>
          <cell r="D1952" t="str">
            <v>LAC</v>
          </cell>
          <cell r="F1952">
            <v>15.6</v>
          </cell>
          <cell r="H1952">
            <v>2454.7999999999997</v>
          </cell>
        </row>
        <row r="1953">
          <cell r="A1953">
            <v>1986</v>
          </cell>
          <cell r="B1953" t="str">
            <v>Benoit Benjamin</v>
          </cell>
          <cell r="D1953" t="str">
            <v>LAC</v>
          </cell>
          <cell r="F1953">
            <v>16.100000000000001</v>
          </cell>
          <cell r="H1953">
            <v>2085.6</v>
          </cell>
        </row>
        <row r="1954">
          <cell r="A1954">
            <v>1986</v>
          </cell>
          <cell r="B1954" t="str">
            <v>Jay Murphy</v>
          </cell>
          <cell r="D1954" t="str">
            <v>LAC</v>
          </cell>
          <cell r="F1954">
            <v>8.4</v>
          </cell>
          <cell r="H1954">
            <v>99.399999999999991</v>
          </cell>
        </row>
        <row r="1955">
          <cell r="A1955">
            <v>1986</v>
          </cell>
          <cell r="B1955" t="str">
            <v>Jeff Cross</v>
          </cell>
          <cell r="D1955" t="str">
            <v>LAC</v>
          </cell>
          <cell r="F1955">
            <v>1.5</v>
          </cell>
          <cell r="H1955">
            <v>128.1</v>
          </cell>
        </row>
        <row r="1956">
          <cell r="A1956">
            <v>1986</v>
          </cell>
          <cell r="B1956" t="str">
            <v>Jim Thomas</v>
          </cell>
          <cell r="D1956" t="str">
            <v>LAC</v>
          </cell>
          <cell r="F1956">
            <v>5.3</v>
          </cell>
          <cell r="H1956">
            <v>69</v>
          </cell>
        </row>
        <row r="1957">
          <cell r="A1957">
            <v>1986</v>
          </cell>
          <cell r="B1957" t="str">
            <v>Rory White</v>
          </cell>
          <cell r="D1957" t="str">
            <v>LAC</v>
          </cell>
          <cell r="F1957">
            <v>14</v>
          </cell>
          <cell r="H1957">
            <v>1762.5</v>
          </cell>
        </row>
        <row r="1958">
          <cell r="A1958">
            <v>1986</v>
          </cell>
          <cell r="B1958" t="str">
            <v>Byron Scott</v>
          </cell>
          <cell r="D1958" t="str">
            <v>LAL</v>
          </cell>
          <cell r="F1958">
            <v>15</v>
          </cell>
          <cell r="H1958">
            <v>2188.8000000000002</v>
          </cell>
        </row>
        <row r="1959">
          <cell r="A1959">
            <v>1986</v>
          </cell>
          <cell r="B1959" t="str">
            <v>Petur Gudmundsson</v>
          </cell>
          <cell r="D1959" t="str">
            <v>LAL</v>
          </cell>
          <cell r="F1959">
            <v>13.9</v>
          </cell>
          <cell r="H1959">
            <v>128</v>
          </cell>
        </row>
        <row r="1960">
          <cell r="A1960">
            <v>1986</v>
          </cell>
          <cell r="B1960" t="str">
            <v>Michael Cooper</v>
          </cell>
          <cell r="D1960" t="str">
            <v>LAL</v>
          </cell>
          <cell r="F1960">
            <v>13.5</v>
          </cell>
          <cell r="H1960">
            <v>2271.4</v>
          </cell>
        </row>
        <row r="1961">
          <cell r="A1961">
            <v>1986</v>
          </cell>
          <cell r="B1961" t="str">
            <v>Mitch Kupchak</v>
          </cell>
          <cell r="D1961" t="str">
            <v>LAL</v>
          </cell>
          <cell r="F1961">
            <v>10.7</v>
          </cell>
          <cell r="H1961">
            <v>781</v>
          </cell>
        </row>
        <row r="1962">
          <cell r="A1962">
            <v>1986</v>
          </cell>
          <cell r="B1962" t="str">
            <v>A.C. Green</v>
          </cell>
          <cell r="D1962" t="str">
            <v>LAL</v>
          </cell>
          <cell r="F1962">
            <v>11.8</v>
          </cell>
          <cell r="H1962">
            <v>1541.6000000000001</v>
          </cell>
        </row>
        <row r="1963">
          <cell r="A1963">
            <v>1986</v>
          </cell>
          <cell r="B1963" t="str">
            <v>Maurice Lucas</v>
          </cell>
          <cell r="D1963" t="str">
            <v>LAL</v>
          </cell>
          <cell r="F1963">
            <v>13.8</v>
          </cell>
          <cell r="H1963">
            <v>1747.8999999999999</v>
          </cell>
        </row>
        <row r="1964">
          <cell r="A1964">
            <v>1986</v>
          </cell>
          <cell r="B1964" t="str">
            <v>Larry Spriggs</v>
          </cell>
          <cell r="D1964" t="str">
            <v>LAL</v>
          </cell>
          <cell r="F1964">
            <v>10.5</v>
          </cell>
          <cell r="H1964">
            <v>473</v>
          </cell>
        </row>
        <row r="1965">
          <cell r="A1965">
            <v>1986</v>
          </cell>
          <cell r="B1965" t="str">
            <v>Magic Johnson</v>
          </cell>
          <cell r="D1965" t="str">
            <v>LAL</v>
          </cell>
          <cell r="F1965">
            <v>24</v>
          </cell>
          <cell r="H1965">
            <v>2577.6</v>
          </cell>
        </row>
        <row r="1966">
          <cell r="A1966">
            <v>1986</v>
          </cell>
          <cell r="B1966" t="str">
            <v>Kurt Rambis</v>
          </cell>
          <cell r="D1966" t="str">
            <v>LAL</v>
          </cell>
          <cell r="F1966">
            <v>12.7</v>
          </cell>
          <cell r="H1966">
            <v>1576.2</v>
          </cell>
        </row>
        <row r="1967">
          <cell r="A1967">
            <v>1986</v>
          </cell>
          <cell r="B1967" t="str">
            <v>Ronnie Lester</v>
          </cell>
          <cell r="D1967" t="str">
            <v>LAL</v>
          </cell>
          <cell r="F1967">
            <v>6.7</v>
          </cell>
          <cell r="H1967">
            <v>221.39999999999998</v>
          </cell>
        </row>
        <row r="1968">
          <cell r="A1968">
            <v>1986</v>
          </cell>
          <cell r="B1968" t="str">
            <v>Kareem Abdul-Jabbar</v>
          </cell>
          <cell r="D1968" t="str">
            <v>LAL</v>
          </cell>
          <cell r="F1968">
            <v>22.7</v>
          </cell>
          <cell r="H1968">
            <v>2630.7</v>
          </cell>
        </row>
        <row r="1969">
          <cell r="A1969">
            <v>1986</v>
          </cell>
          <cell r="B1969" t="str">
            <v>James Worthy</v>
          </cell>
          <cell r="D1969" t="str">
            <v>LAL</v>
          </cell>
          <cell r="F1969">
            <v>20.399999999999999</v>
          </cell>
          <cell r="H1969">
            <v>2452.5</v>
          </cell>
        </row>
        <row r="1970">
          <cell r="A1970">
            <v>1986</v>
          </cell>
          <cell r="B1970" t="str">
            <v>Jerome Henderson</v>
          </cell>
          <cell r="D1970" t="str">
            <v>LAL</v>
          </cell>
          <cell r="F1970">
            <v>37.700000000000003</v>
          </cell>
          <cell r="H1970">
            <v>3</v>
          </cell>
        </row>
        <row r="1971">
          <cell r="A1971">
            <v>1986</v>
          </cell>
          <cell r="B1971" t="str">
            <v>Mike McGee</v>
          </cell>
          <cell r="D1971" t="str">
            <v>LAL</v>
          </cell>
          <cell r="F1971">
            <v>12.4</v>
          </cell>
          <cell r="H1971">
            <v>1214.1000000000001</v>
          </cell>
        </row>
        <row r="1972">
          <cell r="A1972">
            <v>1986</v>
          </cell>
          <cell r="B1972" t="str">
            <v>Terry Cummings</v>
          </cell>
          <cell r="D1972" t="str">
            <v>MIL</v>
          </cell>
          <cell r="F1972">
            <v>18.2</v>
          </cell>
          <cell r="H1972">
            <v>2665</v>
          </cell>
        </row>
        <row r="1973">
          <cell r="A1973">
            <v>1986</v>
          </cell>
          <cell r="B1973" t="str">
            <v>Kenny Fields</v>
          </cell>
          <cell r="D1973" t="str">
            <v>MIL</v>
          </cell>
          <cell r="F1973">
            <v>13.3</v>
          </cell>
          <cell r="H1973">
            <v>1123.2</v>
          </cell>
        </row>
        <row r="1974">
          <cell r="A1974">
            <v>1986</v>
          </cell>
          <cell r="B1974" t="str">
            <v>Randy Breuer</v>
          </cell>
          <cell r="D1974" t="str">
            <v>MIL</v>
          </cell>
          <cell r="F1974">
            <v>14.1</v>
          </cell>
          <cell r="H1974">
            <v>1795.8</v>
          </cell>
        </row>
        <row r="1975">
          <cell r="A1975">
            <v>1986</v>
          </cell>
          <cell r="B1975" t="str">
            <v>Mike Glenn</v>
          </cell>
          <cell r="D1975" t="str">
            <v>MIL</v>
          </cell>
          <cell r="F1975">
            <v>12</v>
          </cell>
          <cell r="H1975">
            <v>573.79999999999995</v>
          </cell>
        </row>
        <row r="1976">
          <cell r="A1976">
            <v>1986</v>
          </cell>
          <cell r="B1976" t="str">
            <v>Jerry Reynolds</v>
          </cell>
          <cell r="D1976" t="str">
            <v>MIL</v>
          </cell>
          <cell r="F1976">
            <v>15.2</v>
          </cell>
          <cell r="H1976">
            <v>505.99999999999994</v>
          </cell>
        </row>
        <row r="1977">
          <cell r="A1977">
            <v>1986</v>
          </cell>
          <cell r="B1977" t="str">
            <v>Charles Davis</v>
          </cell>
          <cell r="D1977" t="str">
            <v>MIL</v>
          </cell>
          <cell r="F1977">
            <v>13.9</v>
          </cell>
          <cell r="H1977">
            <v>872.1</v>
          </cell>
        </row>
        <row r="1978">
          <cell r="A1978">
            <v>1986</v>
          </cell>
          <cell r="B1978" t="str">
            <v>Alton Lister</v>
          </cell>
          <cell r="D1978" t="str">
            <v>MIL</v>
          </cell>
          <cell r="F1978">
            <v>16.399999999999999</v>
          </cell>
          <cell r="H1978">
            <v>1814.3999999999999</v>
          </cell>
        </row>
        <row r="1979">
          <cell r="A1979">
            <v>1986</v>
          </cell>
          <cell r="B1979" t="str">
            <v>Craig Hodges</v>
          </cell>
          <cell r="D1979" t="str">
            <v>MIL</v>
          </cell>
          <cell r="F1979">
            <v>13.9</v>
          </cell>
          <cell r="H1979">
            <v>1735.8</v>
          </cell>
        </row>
        <row r="1980">
          <cell r="A1980">
            <v>1986</v>
          </cell>
          <cell r="B1980" t="str">
            <v>Paul Mokeski</v>
          </cell>
          <cell r="D1980" t="str">
            <v>MIL</v>
          </cell>
          <cell r="F1980">
            <v>7.9</v>
          </cell>
          <cell r="H1980">
            <v>522</v>
          </cell>
        </row>
        <row r="1981">
          <cell r="A1981">
            <v>1986</v>
          </cell>
          <cell r="B1981" t="str">
            <v>Earl Jones</v>
          </cell>
          <cell r="D1981" t="str">
            <v>MIL</v>
          </cell>
          <cell r="F1981">
            <v>2</v>
          </cell>
          <cell r="H1981">
            <v>43.2</v>
          </cell>
        </row>
        <row r="1982">
          <cell r="A1982">
            <v>1986</v>
          </cell>
          <cell r="B1982" t="str">
            <v>Derrick Rowland</v>
          </cell>
          <cell r="D1982" t="str">
            <v>MIL</v>
          </cell>
          <cell r="F1982">
            <v>7</v>
          </cell>
          <cell r="H1982">
            <v>9</v>
          </cell>
        </row>
        <row r="1983">
          <cell r="A1983">
            <v>1986</v>
          </cell>
          <cell r="B1983" t="str">
            <v>Sidney Moncrief</v>
          </cell>
          <cell r="D1983" t="str">
            <v>MIL</v>
          </cell>
          <cell r="F1983">
            <v>20</v>
          </cell>
          <cell r="H1983">
            <v>2569.6000000000004</v>
          </cell>
        </row>
        <row r="1984">
          <cell r="A1984">
            <v>1986</v>
          </cell>
          <cell r="B1984" t="str">
            <v>Paul Pressey</v>
          </cell>
          <cell r="D1984" t="str">
            <v>MIL</v>
          </cell>
          <cell r="F1984">
            <v>18.600000000000001</v>
          </cell>
          <cell r="H1984">
            <v>2704</v>
          </cell>
        </row>
        <row r="1985">
          <cell r="A1985">
            <v>1986</v>
          </cell>
          <cell r="B1985" t="str">
            <v>Ricky Pierce</v>
          </cell>
          <cell r="D1985" t="str">
            <v>MIL</v>
          </cell>
          <cell r="F1985">
            <v>16.600000000000001</v>
          </cell>
          <cell r="H1985">
            <v>2146.5</v>
          </cell>
        </row>
        <row r="1986">
          <cell r="A1986">
            <v>1986</v>
          </cell>
          <cell r="B1986" t="str">
            <v>Buck Williams</v>
          </cell>
          <cell r="D1986" t="str">
            <v>NJN</v>
          </cell>
          <cell r="F1986">
            <v>15.1</v>
          </cell>
          <cell r="H1986">
            <v>3066.7999999999997</v>
          </cell>
        </row>
        <row r="1987">
          <cell r="A1987">
            <v>1986</v>
          </cell>
          <cell r="B1987" t="str">
            <v>Darwin Cook</v>
          </cell>
          <cell r="D1987" t="str">
            <v>NJN</v>
          </cell>
          <cell r="F1987">
            <v>13.1</v>
          </cell>
          <cell r="H1987">
            <v>1967.1</v>
          </cell>
        </row>
        <row r="1988">
          <cell r="A1988">
            <v>1986</v>
          </cell>
          <cell r="B1988" t="str">
            <v>Micheal Ray</v>
          </cell>
          <cell r="D1988" t="str">
            <v>NJN</v>
          </cell>
          <cell r="F1988">
            <v>16.899999999999999</v>
          </cell>
          <cell r="H1988">
            <v>1602.7</v>
          </cell>
        </row>
        <row r="1989">
          <cell r="A1989">
            <v>1986</v>
          </cell>
          <cell r="B1989" t="str">
            <v>Mike O'Koren</v>
          </cell>
          <cell r="D1989" t="str">
            <v>NJN</v>
          </cell>
          <cell r="F1989">
            <v>9.9</v>
          </cell>
          <cell r="H1989">
            <v>1031.8</v>
          </cell>
        </row>
        <row r="1990">
          <cell r="A1990">
            <v>1986</v>
          </cell>
          <cell r="B1990" t="str">
            <v>Darryl Dawkins</v>
          </cell>
          <cell r="D1990" t="str">
            <v>NJN</v>
          </cell>
          <cell r="F1990">
            <v>19.5</v>
          </cell>
          <cell r="H1990">
            <v>1208.7</v>
          </cell>
        </row>
        <row r="1991">
          <cell r="A1991">
            <v>1986</v>
          </cell>
          <cell r="B1991" t="str">
            <v>Yvon Joseph</v>
          </cell>
          <cell r="D1991" t="str">
            <v>NJN</v>
          </cell>
          <cell r="F1991">
            <v>12.8</v>
          </cell>
          <cell r="H1991">
            <v>5</v>
          </cell>
        </row>
        <row r="1992">
          <cell r="A1992">
            <v>1986</v>
          </cell>
          <cell r="B1992" t="str">
            <v>Mike Gminski</v>
          </cell>
          <cell r="D1992" t="str">
            <v>NJN</v>
          </cell>
          <cell r="F1992">
            <v>19</v>
          </cell>
          <cell r="H1992">
            <v>2527.1999999999998</v>
          </cell>
        </row>
        <row r="1993">
          <cell r="A1993">
            <v>1986</v>
          </cell>
          <cell r="B1993" t="str">
            <v>Otis Birdsong</v>
          </cell>
          <cell r="D1993" t="str">
            <v>NJN</v>
          </cell>
          <cell r="F1993">
            <v>13.4</v>
          </cell>
          <cell r="H1993">
            <v>2394.7000000000003</v>
          </cell>
        </row>
        <row r="1994">
          <cell r="A1994">
            <v>1986</v>
          </cell>
          <cell r="B1994" t="str">
            <v>Bobby Cattage</v>
          </cell>
          <cell r="D1994" t="str">
            <v>NJN</v>
          </cell>
          <cell r="F1994">
            <v>9.8000000000000007</v>
          </cell>
          <cell r="H1994">
            <v>185.60000000000002</v>
          </cell>
        </row>
        <row r="1995">
          <cell r="A1995">
            <v>1986</v>
          </cell>
          <cell r="B1995" t="str">
            <v>Jeff Turner</v>
          </cell>
          <cell r="D1995" t="str">
            <v>NJN</v>
          </cell>
          <cell r="F1995">
            <v>8.4</v>
          </cell>
          <cell r="H1995">
            <v>651.90000000000009</v>
          </cell>
        </row>
        <row r="1996">
          <cell r="A1996">
            <v>1986</v>
          </cell>
          <cell r="B1996" t="str">
            <v>Mickey Johnson</v>
          </cell>
          <cell r="D1996" t="str">
            <v>NJN</v>
          </cell>
          <cell r="F1996">
            <v>11.8</v>
          </cell>
          <cell r="H1996">
            <v>1572.1</v>
          </cell>
        </row>
        <row r="1997">
          <cell r="A1997">
            <v>1986</v>
          </cell>
          <cell r="B1997" t="str">
            <v>Albert King</v>
          </cell>
          <cell r="D1997" t="str">
            <v>NJN</v>
          </cell>
          <cell r="F1997">
            <v>13.3</v>
          </cell>
          <cell r="H1997">
            <v>2000.1999999999998</v>
          </cell>
        </row>
        <row r="1998">
          <cell r="A1998">
            <v>1986</v>
          </cell>
          <cell r="B1998" t="str">
            <v>Kelvin Ransey</v>
          </cell>
          <cell r="D1998" t="str">
            <v>NJN</v>
          </cell>
          <cell r="F1998">
            <v>11.8</v>
          </cell>
          <cell r="H1998">
            <v>1501</v>
          </cell>
        </row>
        <row r="1999">
          <cell r="A1999">
            <v>1986</v>
          </cell>
          <cell r="B1999" t="str">
            <v>Bob Thornton</v>
          </cell>
          <cell r="D1999" t="str">
            <v>NYK</v>
          </cell>
          <cell r="F1999">
            <v>6.9</v>
          </cell>
          <cell r="H1999">
            <v>1320.6000000000001</v>
          </cell>
        </row>
        <row r="2000">
          <cell r="A2000">
            <v>1986</v>
          </cell>
          <cell r="B2000" t="str">
            <v>Ernie Grunfeld</v>
          </cell>
          <cell r="D2000" t="str">
            <v>NYK</v>
          </cell>
          <cell r="F2000">
            <v>9.8000000000000007</v>
          </cell>
          <cell r="H2000">
            <v>1398.3999999999999</v>
          </cell>
        </row>
        <row r="2001">
          <cell r="A2001">
            <v>1986</v>
          </cell>
          <cell r="B2001" t="str">
            <v>Louis Orr</v>
          </cell>
          <cell r="D2001" t="str">
            <v>NYK</v>
          </cell>
          <cell r="F2001">
            <v>12.4</v>
          </cell>
          <cell r="H2001">
            <v>2234.7999999999997</v>
          </cell>
        </row>
        <row r="2002">
          <cell r="A2002">
            <v>1986</v>
          </cell>
          <cell r="B2002" t="str">
            <v>Bill Cartwright</v>
          </cell>
          <cell r="D2002" t="str">
            <v>NYK</v>
          </cell>
          <cell r="F2002">
            <v>8.9</v>
          </cell>
          <cell r="H2002">
            <v>36</v>
          </cell>
        </row>
        <row r="2003">
          <cell r="A2003">
            <v>1986</v>
          </cell>
          <cell r="B2003" t="str">
            <v>Pat Cummings</v>
          </cell>
          <cell r="D2003" t="str">
            <v>NYK</v>
          </cell>
          <cell r="F2003">
            <v>14</v>
          </cell>
          <cell r="H2003">
            <v>1007.5</v>
          </cell>
        </row>
        <row r="2004">
          <cell r="A2004">
            <v>1986</v>
          </cell>
          <cell r="B2004" t="str">
            <v>Ken Green</v>
          </cell>
          <cell r="D2004" t="str">
            <v>NYK</v>
          </cell>
          <cell r="F2004">
            <v>19.3</v>
          </cell>
          <cell r="H2004">
            <v>72.100000000000009</v>
          </cell>
        </row>
        <row r="2005">
          <cell r="A2005">
            <v>1986</v>
          </cell>
          <cell r="B2005" t="str">
            <v>James Bailey</v>
          </cell>
          <cell r="D2005" t="str">
            <v>NYK</v>
          </cell>
          <cell r="F2005">
            <v>12.6</v>
          </cell>
          <cell r="H2005">
            <v>1243.1999999999998</v>
          </cell>
        </row>
        <row r="2006">
          <cell r="A2006">
            <v>1986</v>
          </cell>
          <cell r="B2006" t="str">
            <v>Fred Cofield</v>
          </cell>
          <cell r="D2006" t="str">
            <v>NYK</v>
          </cell>
          <cell r="F2006">
            <v>7.9</v>
          </cell>
          <cell r="H2006">
            <v>468</v>
          </cell>
        </row>
        <row r="2007">
          <cell r="A2007">
            <v>1986</v>
          </cell>
          <cell r="B2007" t="str">
            <v>Ken Bannister</v>
          </cell>
          <cell r="D2007" t="str">
            <v>NYK</v>
          </cell>
          <cell r="F2007">
            <v>10.4</v>
          </cell>
          <cell r="H2007">
            <v>1407</v>
          </cell>
        </row>
        <row r="2008">
          <cell r="A2008">
            <v>1986</v>
          </cell>
          <cell r="B2008" t="str">
            <v>Rory Sparrow</v>
          </cell>
          <cell r="D2008" t="str">
            <v>NYK</v>
          </cell>
          <cell r="F2008">
            <v>13</v>
          </cell>
          <cell r="H2008">
            <v>2345.7999999999997</v>
          </cell>
        </row>
        <row r="2009">
          <cell r="A2009">
            <v>1986</v>
          </cell>
          <cell r="B2009" t="str">
            <v>Trent Tucker</v>
          </cell>
          <cell r="D2009" t="str">
            <v>NYK</v>
          </cell>
          <cell r="F2009">
            <v>14.6</v>
          </cell>
          <cell r="H2009">
            <v>1786.3999999999999</v>
          </cell>
        </row>
        <row r="2010">
          <cell r="A2010">
            <v>1986</v>
          </cell>
          <cell r="B2010" t="str">
            <v>Gerald Wilkins</v>
          </cell>
          <cell r="D2010" t="str">
            <v>NYK</v>
          </cell>
          <cell r="F2010">
            <v>12.2</v>
          </cell>
          <cell r="H2010">
            <v>2025</v>
          </cell>
        </row>
        <row r="2011">
          <cell r="A2011">
            <v>1986</v>
          </cell>
          <cell r="B2011" t="str">
            <v>Chris McNealy</v>
          </cell>
          <cell r="D2011" t="str">
            <v>NYK</v>
          </cell>
          <cell r="F2011">
            <v>13.7</v>
          </cell>
          <cell r="H2011">
            <v>627</v>
          </cell>
        </row>
        <row r="2012">
          <cell r="A2012">
            <v>1986</v>
          </cell>
          <cell r="B2012" t="str">
            <v>Patrick Ewing</v>
          </cell>
          <cell r="D2012" t="str">
            <v>NYK</v>
          </cell>
          <cell r="F2012">
            <v>17.399999999999999</v>
          </cell>
          <cell r="H2012">
            <v>1770</v>
          </cell>
        </row>
        <row r="2013">
          <cell r="A2013">
            <v>1986</v>
          </cell>
          <cell r="B2013" t="str">
            <v>Darrell Walker</v>
          </cell>
          <cell r="D2013" t="str">
            <v>NYK</v>
          </cell>
          <cell r="F2013">
            <v>14</v>
          </cell>
          <cell r="H2013">
            <v>2025</v>
          </cell>
        </row>
        <row r="2014">
          <cell r="A2014">
            <v>1986</v>
          </cell>
          <cell r="B2014" t="str">
            <v>Bobby Jones</v>
          </cell>
          <cell r="D2014" t="str">
            <v>PHI</v>
          </cell>
          <cell r="F2014">
            <v>11.8</v>
          </cell>
          <cell r="H2014">
            <v>1519</v>
          </cell>
        </row>
        <row r="2015">
          <cell r="A2015">
            <v>1986</v>
          </cell>
          <cell r="B2015" t="str">
            <v>Bob McAdoo</v>
          </cell>
          <cell r="D2015" t="str">
            <v>PHI</v>
          </cell>
          <cell r="F2015">
            <v>12.2</v>
          </cell>
          <cell r="H2015">
            <v>609</v>
          </cell>
        </row>
        <row r="2016">
          <cell r="A2016">
            <v>1986</v>
          </cell>
          <cell r="B2016" t="str">
            <v>Andrew Toney</v>
          </cell>
          <cell r="D2016" t="str">
            <v>PHI</v>
          </cell>
          <cell r="F2016">
            <v>2.1</v>
          </cell>
          <cell r="H2016">
            <v>84</v>
          </cell>
        </row>
        <row r="2017">
          <cell r="A2017">
            <v>1986</v>
          </cell>
          <cell r="B2017" t="str">
            <v>Terry Catledge</v>
          </cell>
          <cell r="D2017" t="str">
            <v>PHI</v>
          </cell>
          <cell r="F2017">
            <v>12.6</v>
          </cell>
          <cell r="H2017">
            <v>1094.4000000000001</v>
          </cell>
        </row>
        <row r="2018">
          <cell r="A2018">
            <v>1986</v>
          </cell>
          <cell r="B2018" t="str">
            <v>Julius Erving</v>
          </cell>
          <cell r="D2018" t="str">
            <v>PHI</v>
          </cell>
          <cell r="F2018">
            <v>17.399999999999999</v>
          </cell>
          <cell r="H2018">
            <v>2471.6</v>
          </cell>
        </row>
        <row r="2019">
          <cell r="A2019">
            <v>1986</v>
          </cell>
          <cell r="B2019" t="str">
            <v>Maurice Cheeks</v>
          </cell>
          <cell r="D2019" t="str">
            <v>PHI</v>
          </cell>
          <cell r="F2019">
            <v>17.899999999999999</v>
          </cell>
          <cell r="H2019">
            <v>3271.7999999999997</v>
          </cell>
        </row>
        <row r="2020">
          <cell r="A2020">
            <v>1986</v>
          </cell>
          <cell r="B2020" t="str">
            <v>Greg Stokes</v>
          </cell>
          <cell r="D2020" t="str">
            <v>PHI</v>
          </cell>
          <cell r="F2020">
            <v>10.6</v>
          </cell>
          <cell r="H2020">
            <v>350.3</v>
          </cell>
        </row>
        <row r="2021">
          <cell r="A2021">
            <v>1986</v>
          </cell>
          <cell r="B2021" t="str">
            <v>Clemon Johnson</v>
          </cell>
          <cell r="D2021" t="str">
            <v>PHI</v>
          </cell>
          <cell r="F2021">
            <v>10.4</v>
          </cell>
          <cell r="H2021">
            <v>1072.5</v>
          </cell>
        </row>
        <row r="2022">
          <cell r="A2022">
            <v>1986</v>
          </cell>
          <cell r="B2022" t="str">
            <v>Moses Malone</v>
          </cell>
          <cell r="D2022" t="str">
            <v>PHI</v>
          </cell>
          <cell r="F2022">
            <v>20.6</v>
          </cell>
          <cell r="H2022">
            <v>2708.4</v>
          </cell>
        </row>
        <row r="2023">
          <cell r="A2023">
            <v>1986</v>
          </cell>
          <cell r="B2023" t="str">
            <v>Butch Carter</v>
          </cell>
          <cell r="D2023" t="str">
            <v>PHI</v>
          </cell>
          <cell r="F2023">
            <v>2.2000000000000002</v>
          </cell>
          <cell r="H2023">
            <v>36</v>
          </cell>
        </row>
        <row r="2024">
          <cell r="A2024">
            <v>1986</v>
          </cell>
          <cell r="B2024" t="str">
            <v>Charles Barkley</v>
          </cell>
          <cell r="D2024" t="str">
            <v>PHI</v>
          </cell>
          <cell r="F2024">
            <v>22.4</v>
          </cell>
          <cell r="H2024">
            <v>2952</v>
          </cell>
        </row>
        <row r="2025">
          <cell r="A2025">
            <v>1986</v>
          </cell>
          <cell r="B2025" t="str">
            <v>Paul Thompson</v>
          </cell>
          <cell r="D2025" t="str">
            <v>PHI</v>
          </cell>
          <cell r="F2025">
            <v>9.3000000000000007</v>
          </cell>
          <cell r="H2025">
            <v>432.40000000000003</v>
          </cell>
        </row>
        <row r="2026">
          <cell r="A2026">
            <v>1986</v>
          </cell>
          <cell r="B2026" t="str">
            <v>Sedale Threatt</v>
          </cell>
          <cell r="D2026" t="str">
            <v>PHI</v>
          </cell>
          <cell r="F2026">
            <v>11.1</v>
          </cell>
          <cell r="H2026">
            <v>1757</v>
          </cell>
        </row>
        <row r="2027">
          <cell r="A2027">
            <v>1986</v>
          </cell>
          <cell r="B2027" t="str">
            <v>Devin Durrant</v>
          </cell>
          <cell r="D2027" t="str">
            <v>PHO</v>
          </cell>
          <cell r="F2027">
            <v>4.9000000000000004</v>
          </cell>
          <cell r="H2027">
            <v>51.2</v>
          </cell>
        </row>
        <row r="2028">
          <cell r="A2028">
            <v>1986</v>
          </cell>
          <cell r="B2028" t="str">
            <v>Ed Pinckney</v>
          </cell>
          <cell r="D2028" t="str">
            <v>PHO</v>
          </cell>
          <cell r="F2028">
            <v>12.8</v>
          </cell>
          <cell r="H2028">
            <v>1600</v>
          </cell>
        </row>
        <row r="2029">
          <cell r="A2029">
            <v>1986</v>
          </cell>
          <cell r="B2029" t="str">
            <v>Charles Pittman</v>
          </cell>
          <cell r="D2029" t="str">
            <v>PHO</v>
          </cell>
          <cell r="F2029">
            <v>10.3</v>
          </cell>
          <cell r="H2029">
            <v>1131.5999999999999</v>
          </cell>
        </row>
        <row r="2030">
          <cell r="A2030">
            <v>1986</v>
          </cell>
          <cell r="B2030" t="str">
            <v>Rick Robey</v>
          </cell>
          <cell r="D2030" t="str">
            <v>PHO</v>
          </cell>
          <cell r="F2030">
            <v>5.7</v>
          </cell>
          <cell r="H2030">
            <v>630.19999999999993</v>
          </cell>
        </row>
        <row r="2031">
          <cell r="A2031">
            <v>1986</v>
          </cell>
          <cell r="B2031" t="str">
            <v>Rod Foster</v>
          </cell>
          <cell r="D2031" t="str">
            <v>PHO</v>
          </cell>
          <cell r="F2031">
            <v>6.6</v>
          </cell>
          <cell r="H2031">
            <v>705.59999999999991</v>
          </cell>
        </row>
        <row r="2032">
          <cell r="A2032">
            <v>1986</v>
          </cell>
          <cell r="B2032" t="str">
            <v>Larry Nance</v>
          </cell>
          <cell r="D2032" t="str">
            <v>PHO</v>
          </cell>
          <cell r="F2032">
            <v>20.5</v>
          </cell>
          <cell r="H2032">
            <v>2482</v>
          </cell>
        </row>
        <row r="2033">
          <cell r="A2033">
            <v>1986</v>
          </cell>
          <cell r="B2033" t="str">
            <v>Bernard Thompson</v>
          </cell>
          <cell r="D2033" t="str">
            <v>PHO</v>
          </cell>
          <cell r="F2033">
            <v>11.8</v>
          </cell>
          <cell r="H2033">
            <v>1281</v>
          </cell>
        </row>
        <row r="2034">
          <cell r="A2034">
            <v>1986</v>
          </cell>
          <cell r="B2034" t="str">
            <v>Nick Vanos</v>
          </cell>
          <cell r="D2034" t="str">
            <v>PHO</v>
          </cell>
          <cell r="F2034">
            <v>3.4</v>
          </cell>
          <cell r="H2034">
            <v>202.39999999999998</v>
          </cell>
        </row>
        <row r="2035">
          <cell r="A2035">
            <v>1986</v>
          </cell>
          <cell r="B2035" t="str">
            <v>Walter Davis</v>
          </cell>
          <cell r="D2035" t="str">
            <v>PHO</v>
          </cell>
          <cell r="F2035">
            <v>18.100000000000001</v>
          </cell>
          <cell r="H2035">
            <v>2240</v>
          </cell>
        </row>
        <row r="2036">
          <cell r="A2036">
            <v>1986</v>
          </cell>
          <cell r="B2036" t="str">
            <v>Alvan Adams</v>
          </cell>
          <cell r="D2036" t="str">
            <v>PHO</v>
          </cell>
          <cell r="F2036">
            <v>15.3</v>
          </cell>
          <cell r="H2036">
            <v>2004.6</v>
          </cell>
        </row>
        <row r="2037">
          <cell r="A2037">
            <v>1986</v>
          </cell>
          <cell r="B2037" t="str">
            <v>Mike Sanders</v>
          </cell>
          <cell r="D2037" t="str">
            <v>PHO</v>
          </cell>
          <cell r="F2037">
            <v>16</v>
          </cell>
          <cell r="H2037">
            <v>1640</v>
          </cell>
        </row>
        <row r="2038">
          <cell r="A2038">
            <v>1986</v>
          </cell>
          <cell r="B2038" t="str">
            <v>Georgi Glouchkov</v>
          </cell>
          <cell r="D2038" t="str">
            <v>PHO</v>
          </cell>
          <cell r="F2038">
            <v>5.7</v>
          </cell>
          <cell r="H2038">
            <v>774.2</v>
          </cell>
        </row>
        <row r="2039">
          <cell r="A2039">
            <v>1986</v>
          </cell>
          <cell r="B2039" t="str">
            <v>Jay Humphries</v>
          </cell>
          <cell r="D2039" t="str">
            <v>PHO</v>
          </cell>
          <cell r="F2039">
            <v>12.6</v>
          </cell>
          <cell r="H2039">
            <v>2730.6</v>
          </cell>
        </row>
        <row r="2040">
          <cell r="A2040">
            <v>1986</v>
          </cell>
          <cell r="B2040" t="str">
            <v>James Edwards</v>
          </cell>
          <cell r="D2040" t="str">
            <v>PHO</v>
          </cell>
          <cell r="F2040">
            <v>16.7</v>
          </cell>
          <cell r="H2040">
            <v>1315.6000000000001</v>
          </cell>
        </row>
        <row r="2041">
          <cell r="A2041">
            <v>1986</v>
          </cell>
          <cell r="B2041" t="str">
            <v>Jerome Kersey</v>
          </cell>
          <cell r="D2041" t="str">
            <v>POR</v>
          </cell>
          <cell r="F2041">
            <v>18.5</v>
          </cell>
          <cell r="H2041">
            <v>1216.6000000000001</v>
          </cell>
        </row>
        <row r="2042">
          <cell r="A2042">
            <v>1986</v>
          </cell>
          <cell r="B2042" t="str">
            <v>Steve Colter</v>
          </cell>
          <cell r="D2042" t="str">
            <v>POR</v>
          </cell>
          <cell r="F2042">
            <v>12.7</v>
          </cell>
          <cell r="H2042">
            <v>1871.1000000000001</v>
          </cell>
        </row>
        <row r="2043">
          <cell r="A2043">
            <v>1986</v>
          </cell>
          <cell r="B2043" t="str">
            <v>Caldwell Jones</v>
          </cell>
          <cell r="D2043" t="str">
            <v>POR</v>
          </cell>
          <cell r="F2043">
            <v>9.6999999999999993</v>
          </cell>
          <cell r="H2043">
            <v>1440</v>
          </cell>
        </row>
        <row r="2044">
          <cell r="A2044">
            <v>1986</v>
          </cell>
          <cell r="B2044" t="str">
            <v>Clyde Drexler</v>
          </cell>
          <cell r="D2044" t="str">
            <v>POR</v>
          </cell>
          <cell r="F2044">
            <v>19.8</v>
          </cell>
          <cell r="H2044">
            <v>2572.5</v>
          </cell>
        </row>
        <row r="2045">
          <cell r="A2045">
            <v>1986</v>
          </cell>
          <cell r="B2045" t="str">
            <v>Kenny Carr</v>
          </cell>
          <cell r="D2045" t="str">
            <v>POR</v>
          </cell>
          <cell r="F2045">
            <v>13.3</v>
          </cell>
          <cell r="H2045">
            <v>1556.5</v>
          </cell>
        </row>
        <row r="2046">
          <cell r="A2046">
            <v>1986</v>
          </cell>
          <cell r="B2046" t="str">
            <v>Jim Paxson</v>
          </cell>
          <cell r="D2046" t="str">
            <v>POR</v>
          </cell>
          <cell r="F2046">
            <v>15.9</v>
          </cell>
          <cell r="H2046">
            <v>1927.5</v>
          </cell>
        </row>
        <row r="2047">
          <cell r="A2047">
            <v>1986</v>
          </cell>
          <cell r="B2047" t="str">
            <v>Mychal Thompson</v>
          </cell>
          <cell r="D2047" t="str">
            <v>POR</v>
          </cell>
          <cell r="F2047">
            <v>13.7</v>
          </cell>
          <cell r="H2047">
            <v>2566.6</v>
          </cell>
        </row>
        <row r="2048">
          <cell r="A2048">
            <v>1986</v>
          </cell>
          <cell r="B2048" t="str">
            <v>Sam Bowie</v>
          </cell>
          <cell r="D2048" t="str">
            <v>POR</v>
          </cell>
          <cell r="F2048">
            <v>15.2</v>
          </cell>
          <cell r="H2048">
            <v>1132.4000000000001</v>
          </cell>
        </row>
        <row r="2049">
          <cell r="A2049">
            <v>1986</v>
          </cell>
          <cell r="B2049" t="str">
            <v>Ken Johnson</v>
          </cell>
          <cell r="D2049" t="str">
            <v>POR</v>
          </cell>
          <cell r="F2049">
            <v>9.3000000000000007</v>
          </cell>
          <cell r="H2049">
            <v>812.8</v>
          </cell>
        </row>
        <row r="2050">
          <cell r="A2050">
            <v>1986</v>
          </cell>
          <cell r="B2050" t="str">
            <v>Kiki Vandeweghe</v>
          </cell>
          <cell r="D2050" t="str">
            <v>POR</v>
          </cell>
          <cell r="F2050">
            <v>19.7</v>
          </cell>
          <cell r="H2050">
            <v>2788.7</v>
          </cell>
        </row>
        <row r="2051">
          <cell r="A2051">
            <v>1986</v>
          </cell>
          <cell r="B2051" t="str">
            <v>Terry Porter</v>
          </cell>
          <cell r="D2051" t="str">
            <v>POR</v>
          </cell>
          <cell r="F2051">
            <v>14.8</v>
          </cell>
          <cell r="H2051">
            <v>1216.6000000000001</v>
          </cell>
        </row>
        <row r="2052">
          <cell r="A2052">
            <v>1986</v>
          </cell>
          <cell r="B2052" t="str">
            <v>Reggie Theus</v>
          </cell>
          <cell r="D2052" t="str">
            <v>SAC</v>
          </cell>
          <cell r="F2052">
            <v>17.899999999999999</v>
          </cell>
          <cell r="H2052">
            <v>2919.2000000000003</v>
          </cell>
        </row>
        <row r="2053">
          <cell r="A2053">
            <v>1986</v>
          </cell>
          <cell r="B2053" t="str">
            <v>Eddie Johnson</v>
          </cell>
          <cell r="D2053" t="str">
            <v>SAC</v>
          </cell>
          <cell r="F2053">
            <v>15.8</v>
          </cell>
          <cell r="H2053">
            <v>2517.4</v>
          </cell>
        </row>
        <row r="2054">
          <cell r="A2054">
            <v>1986</v>
          </cell>
          <cell r="B2054" t="str">
            <v>Terry Tyler</v>
          </cell>
          <cell r="D2054" t="str">
            <v>SAC</v>
          </cell>
          <cell r="F2054">
            <v>13.3</v>
          </cell>
          <cell r="H2054">
            <v>1654.3</v>
          </cell>
        </row>
        <row r="2055">
          <cell r="A2055">
            <v>1986</v>
          </cell>
          <cell r="B2055" t="str">
            <v>Mike Woodson</v>
          </cell>
          <cell r="D2055" t="str">
            <v>SAC</v>
          </cell>
          <cell r="F2055">
            <v>14.2</v>
          </cell>
          <cell r="H2055">
            <v>2413.8000000000002</v>
          </cell>
        </row>
        <row r="2056">
          <cell r="A2056">
            <v>1986</v>
          </cell>
          <cell r="B2056" t="str">
            <v>Mike Bratz</v>
          </cell>
          <cell r="D2056" t="str">
            <v>SAC</v>
          </cell>
          <cell r="F2056">
            <v>6.9</v>
          </cell>
          <cell r="H2056">
            <v>270.59999999999997</v>
          </cell>
        </row>
        <row r="2057">
          <cell r="A2057">
            <v>1986</v>
          </cell>
          <cell r="B2057" t="str">
            <v>Mark Olberding</v>
          </cell>
          <cell r="D2057" t="str">
            <v>SAC</v>
          </cell>
          <cell r="F2057">
            <v>11.2</v>
          </cell>
          <cell r="H2057">
            <v>2154.6</v>
          </cell>
        </row>
        <row r="2058">
          <cell r="A2058">
            <v>1986</v>
          </cell>
          <cell r="B2058" t="str">
            <v>Otis Thorpe</v>
          </cell>
          <cell r="D2058" t="str">
            <v>SAC</v>
          </cell>
          <cell r="F2058">
            <v>14.4</v>
          </cell>
          <cell r="H2058">
            <v>1672.5</v>
          </cell>
        </row>
        <row r="2059">
          <cell r="A2059">
            <v>1986</v>
          </cell>
          <cell r="B2059" t="str">
            <v>Rich Kelley</v>
          </cell>
          <cell r="D2059" t="str">
            <v>SAC</v>
          </cell>
          <cell r="F2059">
            <v>11</v>
          </cell>
          <cell r="H2059">
            <v>325.60000000000002</v>
          </cell>
        </row>
        <row r="2060">
          <cell r="A2060">
            <v>1986</v>
          </cell>
          <cell r="B2060" t="str">
            <v>LaSalle Thompson</v>
          </cell>
          <cell r="D2060" t="str">
            <v>SAC</v>
          </cell>
          <cell r="F2060">
            <v>16.399999999999999</v>
          </cell>
          <cell r="H2060">
            <v>2376</v>
          </cell>
        </row>
        <row r="2061">
          <cell r="A2061">
            <v>1986</v>
          </cell>
          <cell r="B2061" t="str">
            <v>Larry Drew</v>
          </cell>
          <cell r="D2061" t="str">
            <v>SAC</v>
          </cell>
          <cell r="F2061">
            <v>13.7</v>
          </cell>
          <cell r="H2061">
            <v>1972.5</v>
          </cell>
        </row>
        <row r="2062">
          <cell r="A2062">
            <v>1986</v>
          </cell>
          <cell r="B2062" t="str">
            <v>Carl Henry</v>
          </cell>
          <cell r="D2062" t="str">
            <v>SAC</v>
          </cell>
          <cell r="F2062">
            <v>12.5</v>
          </cell>
          <cell r="H2062">
            <v>148.4</v>
          </cell>
        </row>
        <row r="2063">
          <cell r="A2063">
            <v>1986</v>
          </cell>
          <cell r="B2063" t="str">
            <v>Michael Adams</v>
          </cell>
          <cell r="D2063" t="str">
            <v>SAC</v>
          </cell>
          <cell r="F2063">
            <v>8</v>
          </cell>
          <cell r="H2063">
            <v>138.6</v>
          </cell>
        </row>
        <row r="2064">
          <cell r="A2064">
            <v>1986</v>
          </cell>
          <cell r="B2064" t="str">
            <v>David Cooke</v>
          </cell>
          <cell r="D2064" t="str">
            <v>SAC</v>
          </cell>
          <cell r="F2064">
            <v>6.7</v>
          </cell>
          <cell r="H2064">
            <v>37.799999999999997</v>
          </cell>
        </row>
        <row r="2065">
          <cell r="A2065">
            <v>1986</v>
          </cell>
          <cell r="B2065" t="str">
            <v>Joe Kleine</v>
          </cell>
          <cell r="D2065" t="str">
            <v>SAC</v>
          </cell>
          <cell r="F2065">
            <v>9.6999999999999993</v>
          </cell>
          <cell r="H2065">
            <v>1184</v>
          </cell>
        </row>
        <row r="2066">
          <cell r="A2066">
            <v>1986</v>
          </cell>
          <cell r="B2066" t="str">
            <v>Tyrone Corbin</v>
          </cell>
          <cell r="D2066" t="str">
            <v>SAS</v>
          </cell>
          <cell r="F2066">
            <v>9.6999999999999993</v>
          </cell>
          <cell r="H2066">
            <v>174.4</v>
          </cell>
        </row>
        <row r="2067">
          <cell r="A2067">
            <v>1986</v>
          </cell>
          <cell r="B2067" t="str">
            <v>Wes Matthews</v>
          </cell>
          <cell r="D2067" t="str">
            <v>SAS</v>
          </cell>
          <cell r="F2067">
            <v>15.5</v>
          </cell>
          <cell r="H2067">
            <v>1852.5</v>
          </cell>
        </row>
        <row r="2068">
          <cell r="A2068">
            <v>1986</v>
          </cell>
          <cell r="B2068" t="str">
            <v>Artis Gilmore</v>
          </cell>
          <cell r="D2068" t="str">
            <v>SAS</v>
          </cell>
          <cell r="F2068">
            <v>17.100000000000001</v>
          </cell>
          <cell r="H2068">
            <v>2392.7000000000003</v>
          </cell>
        </row>
        <row r="2069">
          <cell r="A2069">
            <v>1986</v>
          </cell>
          <cell r="B2069" t="str">
            <v>Steve Johnson</v>
          </cell>
          <cell r="D2069" t="str">
            <v>SAS</v>
          </cell>
          <cell r="F2069">
            <v>16.8</v>
          </cell>
          <cell r="H2069">
            <v>1824.7</v>
          </cell>
        </row>
        <row r="2070">
          <cell r="A2070">
            <v>1986</v>
          </cell>
          <cell r="B2070" t="str">
            <v>Dave Greenwood</v>
          </cell>
          <cell r="D2070" t="str">
            <v>SAS</v>
          </cell>
          <cell r="F2070">
            <v>11.1</v>
          </cell>
          <cell r="H2070">
            <v>1910.8000000000002</v>
          </cell>
        </row>
        <row r="2071">
          <cell r="A2071">
            <v>1986</v>
          </cell>
          <cell r="B2071" t="str">
            <v>Jon Sundvold</v>
          </cell>
          <cell r="D2071" t="str">
            <v>SAS</v>
          </cell>
          <cell r="F2071">
            <v>13.4</v>
          </cell>
          <cell r="H2071">
            <v>1148</v>
          </cell>
        </row>
        <row r="2072">
          <cell r="A2072">
            <v>1986</v>
          </cell>
          <cell r="B2072" t="str">
            <v>Johnny Moore</v>
          </cell>
          <cell r="D2072" t="str">
            <v>SAS</v>
          </cell>
          <cell r="F2072">
            <v>18.3</v>
          </cell>
          <cell r="H2072">
            <v>856.80000000000007</v>
          </cell>
        </row>
        <row r="2073">
          <cell r="A2073">
            <v>1986</v>
          </cell>
          <cell r="B2073" t="str">
            <v>Mike Brittain</v>
          </cell>
          <cell r="D2073" t="str">
            <v>SAS</v>
          </cell>
          <cell r="F2073">
            <v>4.4000000000000004</v>
          </cell>
          <cell r="H2073">
            <v>217.6</v>
          </cell>
        </row>
        <row r="2074">
          <cell r="A2074">
            <v>1986</v>
          </cell>
          <cell r="B2074" t="str">
            <v>Alfredrick Hughes</v>
          </cell>
          <cell r="D2074" t="str">
            <v>SAS</v>
          </cell>
          <cell r="F2074">
            <v>8.1999999999999993</v>
          </cell>
          <cell r="H2074">
            <v>863.59999999999991</v>
          </cell>
        </row>
        <row r="2075">
          <cell r="A2075">
            <v>1986</v>
          </cell>
          <cell r="B2075" t="str">
            <v>Mike Mitchell</v>
          </cell>
          <cell r="D2075" t="str">
            <v>SAS</v>
          </cell>
          <cell r="F2075">
            <v>15.9</v>
          </cell>
          <cell r="H2075">
            <v>2968.4</v>
          </cell>
        </row>
        <row r="2076">
          <cell r="A2076">
            <v>1986</v>
          </cell>
          <cell r="B2076" t="str">
            <v>Alvin Robertson</v>
          </cell>
          <cell r="D2076" t="str">
            <v>SAS</v>
          </cell>
          <cell r="F2076">
            <v>19.5</v>
          </cell>
          <cell r="H2076">
            <v>2878.2000000000003</v>
          </cell>
        </row>
        <row r="2077">
          <cell r="A2077">
            <v>1986</v>
          </cell>
          <cell r="B2077" t="str">
            <v>George Johnson</v>
          </cell>
          <cell r="D2077" t="str">
            <v>SEA</v>
          </cell>
          <cell r="F2077">
            <v>10.7</v>
          </cell>
          <cell r="H2077">
            <v>262.40000000000003</v>
          </cell>
        </row>
        <row r="2078">
          <cell r="A2078">
            <v>1986</v>
          </cell>
          <cell r="B2078" t="str">
            <v>Danny Vranes</v>
          </cell>
          <cell r="D2078" t="str">
            <v>SEA</v>
          </cell>
          <cell r="F2078">
            <v>7.8</v>
          </cell>
          <cell r="H2078">
            <v>1568</v>
          </cell>
        </row>
        <row r="2079">
          <cell r="A2079">
            <v>1986</v>
          </cell>
          <cell r="B2079" t="str">
            <v>Tim McCormick</v>
          </cell>
          <cell r="D2079" t="str">
            <v>SEA</v>
          </cell>
          <cell r="F2079">
            <v>13.9</v>
          </cell>
          <cell r="H2079">
            <v>1701.7</v>
          </cell>
        </row>
        <row r="2080">
          <cell r="A2080">
            <v>1986</v>
          </cell>
          <cell r="B2080" t="str">
            <v>Gerald Henderson</v>
          </cell>
          <cell r="D2080" t="str">
            <v>SEA</v>
          </cell>
          <cell r="F2080">
            <v>15.7</v>
          </cell>
          <cell r="H2080">
            <v>2566.6</v>
          </cell>
        </row>
        <row r="2081">
          <cell r="A2081">
            <v>1986</v>
          </cell>
          <cell r="B2081" t="str">
            <v>David Pope</v>
          </cell>
          <cell r="D2081" t="str">
            <v>SEA</v>
          </cell>
          <cell r="F2081">
            <v>9.1999999999999993</v>
          </cell>
          <cell r="H2081">
            <v>73.7</v>
          </cell>
        </row>
        <row r="2082">
          <cell r="A2082">
            <v>1986</v>
          </cell>
          <cell r="B2082" t="str">
            <v>Xavier McDaniel</v>
          </cell>
          <cell r="D2082" t="str">
            <v>SEA</v>
          </cell>
          <cell r="F2082">
            <v>16.3</v>
          </cell>
          <cell r="H2082">
            <v>2706</v>
          </cell>
        </row>
        <row r="2083">
          <cell r="A2083">
            <v>1986</v>
          </cell>
          <cell r="B2083" t="str">
            <v>Brian Martin</v>
          </cell>
          <cell r="D2083" t="str">
            <v>SEA</v>
          </cell>
          <cell r="F2083">
            <v>3.8</v>
          </cell>
          <cell r="H2083">
            <v>6.8999999999999995</v>
          </cell>
        </row>
        <row r="2084">
          <cell r="A2084">
            <v>1986</v>
          </cell>
          <cell r="B2084" t="str">
            <v>Jack Sikma</v>
          </cell>
          <cell r="D2084" t="str">
            <v>SEA</v>
          </cell>
          <cell r="F2084">
            <v>17.600000000000001</v>
          </cell>
          <cell r="H2084">
            <v>2792</v>
          </cell>
        </row>
        <row r="2085">
          <cell r="A2085">
            <v>1986</v>
          </cell>
          <cell r="B2085" t="str">
            <v>Michael Phelps</v>
          </cell>
          <cell r="D2085" t="str">
            <v>SEA</v>
          </cell>
          <cell r="F2085">
            <v>7.7</v>
          </cell>
          <cell r="H2085">
            <v>882</v>
          </cell>
        </row>
        <row r="2086">
          <cell r="A2086">
            <v>1986</v>
          </cell>
          <cell r="B2086" t="str">
            <v>Frank Brickowski</v>
          </cell>
          <cell r="D2086" t="str">
            <v>SEA</v>
          </cell>
          <cell r="F2086">
            <v>7.1</v>
          </cell>
          <cell r="H2086">
            <v>312</v>
          </cell>
        </row>
        <row r="2087">
          <cell r="A2087">
            <v>1986</v>
          </cell>
          <cell r="B2087" t="str">
            <v>Ricky Sobers</v>
          </cell>
          <cell r="D2087" t="str">
            <v>SEA</v>
          </cell>
          <cell r="F2087">
            <v>13.4</v>
          </cell>
          <cell r="H2087">
            <v>1279.1999999999998</v>
          </cell>
        </row>
        <row r="2088">
          <cell r="A2088">
            <v>1986</v>
          </cell>
          <cell r="B2088" t="str">
            <v>Danny Young</v>
          </cell>
          <cell r="D2088" t="str">
            <v>SEA</v>
          </cell>
          <cell r="F2088">
            <v>13.7</v>
          </cell>
          <cell r="H2088">
            <v>1902.3999999999999</v>
          </cell>
        </row>
        <row r="2089">
          <cell r="A2089">
            <v>1986</v>
          </cell>
          <cell r="B2089" t="str">
            <v>Al Wood</v>
          </cell>
          <cell r="D2089" t="str">
            <v>SEA</v>
          </cell>
          <cell r="F2089">
            <v>13.5</v>
          </cell>
          <cell r="H2089">
            <v>1747.1999999999998</v>
          </cell>
        </row>
        <row r="2090">
          <cell r="A2090">
            <v>1986</v>
          </cell>
          <cell r="B2090" t="str">
            <v>Tom Chambers</v>
          </cell>
          <cell r="D2090" t="str">
            <v>SEA</v>
          </cell>
          <cell r="F2090">
            <v>17.100000000000001</v>
          </cell>
          <cell r="H2090">
            <v>2019.6000000000001</v>
          </cell>
        </row>
        <row r="2091">
          <cell r="A2091">
            <v>1986</v>
          </cell>
          <cell r="B2091" t="str">
            <v>Leon Wood</v>
          </cell>
          <cell r="D2091" t="str">
            <v>TOT</v>
          </cell>
          <cell r="F2091">
            <v>13.3</v>
          </cell>
          <cell r="H2091">
            <v>1196.8000000000002</v>
          </cell>
        </row>
        <row r="2092">
          <cell r="A2092">
            <v>1986</v>
          </cell>
          <cell r="B2092" t="str">
            <v>Sedric Toney</v>
          </cell>
          <cell r="D2092" t="str">
            <v>TOT</v>
          </cell>
          <cell r="F2092">
            <v>7.3</v>
          </cell>
          <cell r="H2092">
            <v>230.1</v>
          </cell>
        </row>
        <row r="2093">
          <cell r="A2093">
            <v>1986</v>
          </cell>
          <cell r="B2093" t="str">
            <v>Darnell Valentine</v>
          </cell>
          <cell r="D2093" t="str">
            <v>TOT</v>
          </cell>
          <cell r="F2093">
            <v>12.4</v>
          </cell>
          <cell r="H2093">
            <v>1215.2</v>
          </cell>
        </row>
        <row r="2094">
          <cell r="A2094">
            <v>1986</v>
          </cell>
          <cell r="B2094" t="str">
            <v>Marc Iavaroni</v>
          </cell>
          <cell r="D2094" t="str">
            <v>TOT</v>
          </cell>
          <cell r="F2094">
            <v>8.6999999999999993</v>
          </cell>
          <cell r="H2094">
            <v>1013.2</v>
          </cell>
        </row>
        <row r="2095">
          <cell r="A2095">
            <v>1986</v>
          </cell>
          <cell r="B2095" t="str">
            <v>Jeff Cook</v>
          </cell>
          <cell r="D2095" t="str">
            <v>TOT</v>
          </cell>
          <cell r="F2095">
            <v>9.3000000000000007</v>
          </cell>
          <cell r="H2095">
            <v>374.40000000000003</v>
          </cell>
        </row>
        <row r="2096">
          <cell r="A2096">
            <v>1986</v>
          </cell>
          <cell r="B2096" t="str">
            <v>Johnny Davis</v>
          </cell>
          <cell r="D2096" t="str">
            <v>TOT</v>
          </cell>
          <cell r="F2096">
            <v>13.8</v>
          </cell>
          <cell r="H2096">
            <v>1016.4</v>
          </cell>
        </row>
        <row r="2097">
          <cell r="A2097">
            <v>1986</v>
          </cell>
          <cell r="B2097" t="str">
            <v>Ron Anderson</v>
          </cell>
          <cell r="D2097" t="str">
            <v>TOT</v>
          </cell>
          <cell r="F2097">
            <v>14</v>
          </cell>
          <cell r="H2097">
            <v>1678.6000000000001</v>
          </cell>
        </row>
        <row r="2098">
          <cell r="A2098">
            <v>1986</v>
          </cell>
          <cell r="B2098" t="str">
            <v>Chuck Nevitt</v>
          </cell>
          <cell r="D2098" t="str">
            <v>TOT</v>
          </cell>
          <cell r="F2098">
            <v>11.2</v>
          </cell>
          <cell r="H2098">
            <v>124.69999999999999</v>
          </cell>
        </row>
        <row r="2099">
          <cell r="A2099">
            <v>1986</v>
          </cell>
          <cell r="B2099" t="str">
            <v>Mike Holton</v>
          </cell>
          <cell r="D2099" t="str">
            <v>TOT</v>
          </cell>
          <cell r="F2099">
            <v>10.1</v>
          </cell>
          <cell r="H2099">
            <v>512.4</v>
          </cell>
        </row>
        <row r="2100">
          <cell r="A2100">
            <v>1986</v>
          </cell>
          <cell r="B2100" t="str">
            <v>Kenny Green</v>
          </cell>
          <cell r="D2100" t="str">
            <v>TOT</v>
          </cell>
          <cell r="F2100">
            <v>8.6999999999999993</v>
          </cell>
          <cell r="H2100">
            <v>451</v>
          </cell>
        </row>
        <row r="2101">
          <cell r="A2101">
            <v>1986</v>
          </cell>
          <cell r="B2101" t="str">
            <v>Kurt Nimphius</v>
          </cell>
          <cell r="D2101" t="str">
            <v>TOT</v>
          </cell>
          <cell r="F2101">
            <v>12.6</v>
          </cell>
          <cell r="H2101">
            <v>2224</v>
          </cell>
        </row>
        <row r="2102">
          <cell r="A2102">
            <v>1986</v>
          </cell>
          <cell r="B2102" t="str">
            <v>James Donaldson</v>
          </cell>
          <cell r="D2102" t="str">
            <v>TOT</v>
          </cell>
          <cell r="F2102">
            <v>13</v>
          </cell>
          <cell r="H2102">
            <v>2680.8999999999996</v>
          </cell>
        </row>
        <row r="2103">
          <cell r="A2103">
            <v>1986</v>
          </cell>
          <cell r="B2103" t="str">
            <v>Ennis Whatley</v>
          </cell>
          <cell r="D2103" t="str">
            <v>TOT</v>
          </cell>
          <cell r="F2103">
            <v>11.5</v>
          </cell>
          <cell r="H2103">
            <v>106.39999999999999</v>
          </cell>
        </row>
        <row r="2104">
          <cell r="A2104">
            <v>1986</v>
          </cell>
          <cell r="B2104" t="str">
            <v>Rod Higgins</v>
          </cell>
          <cell r="D2104" t="str">
            <v>TOT</v>
          </cell>
          <cell r="F2104">
            <v>7.7</v>
          </cell>
          <cell r="H2104">
            <v>333</v>
          </cell>
        </row>
        <row r="2105">
          <cell r="A2105">
            <v>1986</v>
          </cell>
          <cell r="B2105" t="str">
            <v>Ray Williams</v>
          </cell>
          <cell r="D2105" t="str">
            <v>TOT</v>
          </cell>
          <cell r="F2105">
            <v>13.5</v>
          </cell>
          <cell r="H2105">
            <v>827.2</v>
          </cell>
        </row>
        <row r="2106">
          <cell r="A2106">
            <v>1986</v>
          </cell>
          <cell r="B2106" t="str">
            <v>Ron Brewer</v>
          </cell>
          <cell r="D2106" t="str">
            <v>TOT</v>
          </cell>
          <cell r="F2106">
            <v>8.8000000000000007</v>
          </cell>
          <cell r="H2106">
            <v>572</v>
          </cell>
        </row>
        <row r="2107">
          <cell r="A2107">
            <v>1986</v>
          </cell>
          <cell r="B2107" t="str">
            <v>Bryan Warrick</v>
          </cell>
          <cell r="D2107" t="str">
            <v>TOT</v>
          </cell>
          <cell r="F2107">
            <v>11.1</v>
          </cell>
          <cell r="H2107">
            <v>684</v>
          </cell>
        </row>
        <row r="2108">
          <cell r="A2108">
            <v>1986</v>
          </cell>
          <cell r="B2108" t="str">
            <v>Jeff Lamp</v>
          </cell>
          <cell r="D2108" t="str">
            <v>TOT</v>
          </cell>
          <cell r="F2108">
            <v>13.2</v>
          </cell>
          <cell r="H2108">
            <v>1324.6</v>
          </cell>
        </row>
        <row r="2109">
          <cell r="A2109">
            <v>1986</v>
          </cell>
          <cell r="B2109" t="str">
            <v>Jeff Wilkins</v>
          </cell>
          <cell r="D2109" t="str">
            <v>TOT</v>
          </cell>
          <cell r="F2109">
            <v>7.2</v>
          </cell>
          <cell r="H2109">
            <v>1125</v>
          </cell>
        </row>
        <row r="2110">
          <cell r="A2110">
            <v>1986</v>
          </cell>
          <cell r="B2110" t="str">
            <v>Wallace Bryant</v>
          </cell>
          <cell r="D2110" t="str">
            <v>TOT</v>
          </cell>
          <cell r="F2110">
            <v>5.9</v>
          </cell>
          <cell r="H2110">
            <v>217.60000000000002</v>
          </cell>
        </row>
        <row r="2111">
          <cell r="A2111">
            <v>1986</v>
          </cell>
          <cell r="B2111" t="str">
            <v>Perry Moss</v>
          </cell>
          <cell r="D2111" t="str">
            <v>TOT</v>
          </cell>
          <cell r="F2111">
            <v>8.5</v>
          </cell>
          <cell r="H2111">
            <v>1015.1999999999999</v>
          </cell>
        </row>
        <row r="2112">
          <cell r="A2112">
            <v>1986</v>
          </cell>
          <cell r="B2112" t="str">
            <v>Mark Eaton</v>
          </cell>
          <cell r="D2112" t="str">
            <v>UTA</v>
          </cell>
          <cell r="F2112">
            <v>12.2</v>
          </cell>
          <cell r="H2112">
            <v>2552</v>
          </cell>
        </row>
        <row r="2113">
          <cell r="A2113">
            <v>1986</v>
          </cell>
          <cell r="B2113" t="str">
            <v>Rickey Green</v>
          </cell>
          <cell r="D2113" t="str">
            <v>UTA</v>
          </cell>
          <cell r="F2113">
            <v>16.399999999999999</v>
          </cell>
          <cell r="H2113">
            <v>2016</v>
          </cell>
        </row>
        <row r="2114">
          <cell r="A2114">
            <v>1986</v>
          </cell>
          <cell r="B2114" t="str">
            <v>John Stockton*</v>
          </cell>
          <cell r="D2114" t="str">
            <v>UTA</v>
          </cell>
          <cell r="F2114">
            <v>17</v>
          </cell>
          <cell r="H2114">
            <v>1935.2</v>
          </cell>
        </row>
        <row r="2115">
          <cell r="A2115">
            <v>1986</v>
          </cell>
          <cell r="B2115" t="str">
            <v>Adrian Dantley</v>
          </cell>
          <cell r="D2115" t="str">
            <v>UTA</v>
          </cell>
          <cell r="F2115">
            <v>24.6</v>
          </cell>
          <cell r="H2115">
            <v>2743.6</v>
          </cell>
        </row>
        <row r="2116">
          <cell r="A2116">
            <v>1986</v>
          </cell>
          <cell r="B2116" t="str">
            <v>Pace Mannion</v>
          </cell>
          <cell r="D2116" t="str">
            <v>UTA</v>
          </cell>
          <cell r="F2116">
            <v>10.8</v>
          </cell>
          <cell r="H2116">
            <v>672.6</v>
          </cell>
        </row>
        <row r="2117">
          <cell r="A2117">
            <v>1986</v>
          </cell>
          <cell r="B2117" t="str">
            <v>Carey Scurry</v>
          </cell>
          <cell r="D2117" t="str">
            <v>UTA</v>
          </cell>
          <cell r="F2117">
            <v>11.9</v>
          </cell>
          <cell r="H2117">
            <v>1170</v>
          </cell>
        </row>
        <row r="2118">
          <cell r="A2118">
            <v>1986</v>
          </cell>
          <cell r="B2118" t="str">
            <v>Bob Hansen</v>
          </cell>
          <cell r="D2118" t="str">
            <v>UTA</v>
          </cell>
          <cell r="F2118">
            <v>10.1</v>
          </cell>
          <cell r="H2118">
            <v>2033.6000000000001</v>
          </cell>
        </row>
        <row r="2119">
          <cell r="A2119">
            <v>1986</v>
          </cell>
          <cell r="B2119" t="str">
            <v>Steve Hayes</v>
          </cell>
          <cell r="D2119" t="str">
            <v>UTA</v>
          </cell>
          <cell r="F2119">
            <v>5.0999999999999996</v>
          </cell>
          <cell r="H2119">
            <v>394.4</v>
          </cell>
        </row>
        <row r="2120">
          <cell r="A2120">
            <v>1986</v>
          </cell>
          <cell r="B2120" t="str">
            <v>Fred Roberts</v>
          </cell>
          <cell r="D2120" t="str">
            <v>UTA</v>
          </cell>
          <cell r="F2120">
            <v>9.1</v>
          </cell>
          <cell r="H2120">
            <v>469.79999999999995</v>
          </cell>
        </row>
        <row r="2121">
          <cell r="A2121">
            <v>1986</v>
          </cell>
          <cell r="B2121" t="str">
            <v>Karl Malone*</v>
          </cell>
          <cell r="D2121" t="str">
            <v>UTA</v>
          </cell>
          <cell r="F2121">
            <v>13.7</v>
          </cell>
          <cell r="H2121">
            <v>2478.6</v>
          </cell>
        </row>
        <row r="2122">
          <cell r="A2122">
            <v>1986</v>
          </cell>
          <cell r="B2122" t="str">
            <v>Thurl Bailey</v>
          </cell>
          <cell r="D2122" t="str">
            <v>UTA</v>
          </cell>
          <cell r="F2122">
            <v>15</v>
          </cell>
          <cell r="H2122">
            <v>2361.6</v>
          </cell>
        </row>
        <row r="2123">
          <cell r="A2123">
            <v>1986</v>
          </cell>
          <cell r="B2123" t="str">
            <v>Jeff Ruland</v>
          </cell>
          <cell r="D2123" t="str">
            <v>WSB</v>
          </cell>
          <cell r="F2123">
            <v>20</v>
          </cell>
          <cell r="H2123">
            <v>1113</v>
          </cell>
        </row>
        <row r="2124">
          <cell r="A2124">
            <v>1986</v>
          </cell>
          <cell r="B2124" t="str">
            <v>Tom McMillen</v>
          </cell>
          <cell r="D2124" t="str">
            <v>WSB</v>
          </cell>
          <cell r="F2124">
            <v>10.4</v>
          </cell>
          <cell r="H2124">
            <v>862.4</v>
          </cell>
        </row>
        <row r="2125">
          <cell r="A2125">
            <v>1986</v>
          </cell>
          <cell r="B2125" t="str">
            <v>Charles Jones</v>
          </cell>
          <cell r="D2125" t="str">
            <v>WSB</v>
          </cell>
          <cell r="F2125">
            <v>10.5</v>
          </cell>
          <cell r="H2125">
            <v>1611.8999999999999</v>
          </cell>
        </row>
        <row r="2126">
          <cell r="A2126">
            <v>1986</v>
          </cell>
          <cell r="B2126" t="str">
            <v>Dan Roundfield</v>
          </cell>
          <cell r="D2126" t="str">
            <v>WSB</v>
          </cell>
          <cell r="F2126">
            <v>14.7</v>
          </cell>
          <cell r="H2126">
            <v>2322.6</v>
          </cell>
        </row>
        <row r="2127">
          <cell r="A2127">
            <v>1986</v>
          </cell>
          <cell r="B2127" t="str">
            <v>Dudley Bradley</v>
          </cell>
          <cell r="D2127" t="str">
            <v>WSB</v>
          </cell>
          <cell r="F2127">
            <v>10.199999999999999</v>
          </cell>
          <cell r="H2127">
            <v>840</v>
          </cell>
        </row>
        <row r="2128">
          <cell r="A2128">
            <v>1986</v>
          </cell>
          <cell r="B2128" t="str">
            <v>Claude Gregory</v>
          </cell>
          <cell r="D2128" t="str">
            <v>WSB</v>
          </cell>
          <cell r="F2128">
            <v>23</v>
          </cell>
          <cell r="H2128">
            <v>2</v>
          </cell>
        </row>
        <row r="2129">
          <cell r="A2129">
            <v>1986</v>
          </cell>
          <cell r="B2129" t="str">
            <v>Manute Bol</v>
          </cell>
          <cell r="D2129" t="str">
            <v>WSB</v>
          </cell>
          <cell r="F2129">
            <v>11.2</v>
          </cell>
          <cell r="H2129">
            <v>2088</v>
          </cell>
        </row>
        <row r="2130">
          <cell r="A2130">
            <v>1986</v>
          </cell>
          <cell r="B2130" t="str">
            <v>Kevin McKenna</v>
          </cell>
          <cell r="D2130" t="str">
            <v>WSB</v>
          </cell>
          <cell r="F2130">
            <v>10.9</v>
          </cell>
          <cell r="H2130">
            <v>429</v>
          </cell>
        </row>
        <row r="2131">
          <cell r="A2131">
            <v>1986</v>
          </cell>
          <cell r="B2131" t="str">
            <v>Cliff Robinson</v>
          </cell>
          <cell r="D2131" t="str">
            <v>WSB</v>
          </cell>
          <cell r="F2131">
            <v>18.3</v>
          </cell>
          <cell r="H2131">
            <v>2566.1999999999998</v>
          </cell>
        </row>
        <row r="2132">
          <cell r="A2132">
            <v>1986</v>
          </cell>
          <cell r="B2132" t="str">
            <v>Darren Daye</v>
          </cell>
          <cell r="D2132" t="str">
            <v>WSB</v>
          </cell>
          <cell r="F2132">
            <v>16.399999999999999</v>
          </cell>
          <cell r="H2132">
            <v>1075.2</v>
          </cell>
        </row>
        <row r="2133">
          <cell r="A2133">
            <v>1986</v>
          </cell>
          <cell r="B2133" t="str">
            <v>Gus Williams</v>
          </cell>
          <cell r="D2133" t="str">
            <v>WSB</v>
          </cell>
          <cell r="F2133">
            <v>15</v>
          </cell>
          <cell r="H2133">
            <v>2286.9</v>
          </cell>
        </row>
        <row r="2134">
          <cell r="A2134">
            <v>1986</v>
          </cell>
          <cell r="B2134" t="str">
            <v>Jeff Malone</v>
          </cell>
          <cell r="D2134" t="str">
            <v>WSB</v>
          </cell>
          <cell r="F2134">
            <v>16.3</v>
          </cell>
          <cell r="H2134">
            <v>2992</v>
          </cell>
        </row>
        <row r="2135">
          <cell r="A2135">
            <v>1986</v>
          </cell>
          <cell r="B2135" t="str">
            <v>Frank Johnson</v>
          </cell>
          <cell r="D2135" t="str">
            <v>WSB</v>
          </cell>
          <cell r="F2135">
            <v>13.7</v>
          </cell>
          <cell r="H2135">
            <v>401.8</v>
          </cell>
        </row>
        <row r="2136">
          <cell r="A2136">
            <v>1986</v>
          </cell>
          <cell r="B2136" t="str">
            <v>Freeman Williams</v>
          </cell>
          <cell r="D2136" t="str">
            <v>WSB</v>
          </cell>
          <cell r="F2136">
            <v>12.5</v>
          </cell>
          <cell r="H2136">
            <v>109.8</v>
          </cell>
        </row>
        <row r="2137">
          <cell r="A2137">
            <v>1987</v>
          </cell>
          <cell r="B2137" t="str">
            <v>Antoine Carr</v>
          </cell>
          <cell r="D2137" t="str">
            <v>ATL</v>
          </cell>
          <cell r="F2137">
            <v>15.5</v>
          </cell>
          <cell r="H2137">
            <v>695.5</v>
          </cell>
        </row>
        <row r="2138">
          <cell r="A2138">
            <v>1987</v>
          </cell>
          <cell r="B2138" t="str">
            <v>Doc Rivers</v>
          </cell>
          <cell r="D2138" t="str">
            <v>ATL</v>
          </cell>
          <cell r="F2138">
            <v>19.899999999999999</v>
          </cell>
          <cell r="H2138">
            <v>2591.2000000000003</v>
          </cell>
        </row>
        <row r="2139">
          <cell r="A2139">
            <v>1987</v>
          </cell>
          <cell r="B2139" t="str">
            <v>Scott Hastings</v>
          </cell>
          <cell r="D2139" t="str">
            <v>ATL</v>
          </cell>
          <cell r="F2139">
            <v>9.8000000000000007</v>
          </cell>
          <cell r="H2139">
            <v>256</v>
          </cell>
        </row>
        <row r="2140">
          <cell r="A2140">
            <v>1987</v>
          </cell>
          <cell r="B2140" t="str">
            <v>Tree Rollins</v>
          </cell>
          <cell r="D2140" t="str">
            <v>ATL</v>
          </cell>
          <cell r="F2140">
            <v>12</v>
          </cell>
          <cell r="H2140">
            <v>1762.5</v>
          </cell>
        </row>
        <row r="2141">
          <cell r="A2141">
            <v>1987</v>
          </cell>
          <cell r="B2141" t="str">
            <v>Kevin Willis</v>
          </cell>
          <cell r="D2141" t="str">
            <v>ATL</v>
          </cell>
          <cell r="F2141">
            <v>17.399999999999999</v>
          </cell>
          <cell r="H2141">
            <v>2624.4</v>
          </cell>
        </row>
        <row r="2142">
          <cell r="A2142">
            <v>1987</v>
          </cell>
          <cell r="B2142" t="str">
            <v>Spud Webb</v>
          </cell>
          <cell r="D2142" t="str">
            <v>ATL</v>
          </cell>
          <cell r="F2142">
            <v>16.5</v>
          </cell>
          <cell r="H2142">
            <v>531.30000000000007</v>
          </cell>
        </row>
        <row r="2143">
          <cell r="A2143">
            <v>1987</v>
          </cell>
          <cell r="B2143" t="str">
            <v>Randy Wittman</v>
          </cell>
          <cell r="D2143" t="str">
            <v>ATL</v>
          </cell>
          <cell r="F2143">
            <v>13</v>
          </cell>
          <cell r="H2143">
            <v>2051.9</v>
          </cell>
        </row>
        <row r="2144">
          <cell r="A2144">
            <v>1987</v>
          </cell>
          <cell r="B2144" t="str">
            <v>Dominique Wilkins</v>
          </cell>
          <cell r="D2144" t="str">
            <v>ATL</v>
          </cell>
          <cell r="F2144">
            <v>23.5</v>
          </cell>
          <cell r="H2144">
            <v>2970.4</v>
          </cell>
        </row>
        <row r="2145">
          <cell r="A2145">
            <v>1987</v>
          </cell>
          <cell r="B2145" t="str">
            <v>Cliff Levingston</v>
          </cell>
          <cell r="D2145" t="str">
            <v>ATL</v>
          </cell>
          <cell r="F2145">
            <v>14.3</v>
          </cell>
          <cell r="H2145">
            <v>1845</v>
          </cell>
        </row>
        <row r="2146">
          <cell r="A2146">
            <v>1987</v>
          </cell>
          <cell r="B2146" t="str">
            <v>Jon Koncak</v>
          </cell>
          <cell r="D2146" t="str">
            <v>ATL</v>
          </cell>
          <cell r="F2146">
            <v>10.9</v>
          </cell>
          <cell r="H2146">
            <v>1681</v>
          </cell>
        </row>
        <row r="2147">
          <cell r="A2147">
            <v>1987</v>
          </cell>
          <cell r="B2147" t="str">
            <v>John Battle</v>
          </cell>
          <cell r="D2147" t="str">
            <v>ATL</v>
          </cell>
          <cell r="F2147">
            <v>13.8</v>
          </cell>
          <cell r="H2147">
            <v>806.4</v>
          </cell>
        </row>
        <row r="2148">
          <cell r="A2148">
            <v>1987</v>
          </cell>
          <cell r="B2148" t="str">
            <v>Mike McGee</v>
          </cell>
          <cell r="D2148" t="str">
            <v>ATL</v>
          </cell>
          <cell r="F2148">
            <v>15.2</v>
          </cell>
          <cell r="H2148">
            <v>1421.2</v>
          </cell>
        </row>
        <row r="2149">
          <cell r="A2149">
            <v>1987</v>
          </cell>
          <cell r="B2149" t="str">
            <v>Gus Williams</v>
          </cell>
          <cell r="D2149" t="str">
            <v>ATL</v>
          </cell>
          <cell r="F2149">
            <v>9.6</v>
          </cell>
          <cell r="H2149">
            <v>481.8</v>
          </cell>
        </row>
        <row r="2150">
          <cell r="A2150">
            <v>1987</v>
          </cell>
          <cell r="B2150" t="str">
            <v>Sam Vincent</v>
          </cell>
          <cell r="D2150" t="str">
            <v>BOS</v>
          </cell>
          <cell r="F2150">
            <v>12.8</v>
          </cell>
          <cell r="H2150">
            <v>372.59999999999997</v>
          </cell>
        </row>
        <row r="2151">
          <cell r="A2151">
            <v>1987</v>
          </cell>
          <cell r="B2151" t="str">
            <v>Dennis Johnson</v>
          </cell>
          <cell r="D2151" t="str">
            <v>BOS</v>
          </cell>
          <cell r="F2151">
            <v>13.2</v>
          </cell>
          <cell r="H2151">
            <v>2930.9</v>
          </cell>
        </row>
        <row r="2152">
          <cell r="A2152">
            <v>1987</v>
          </cell>
          <cell r="B2152" t="str">
            <v>Jerry Sichting</v>
          </cell>
          <cell r="D2152" t="str">
            <v>BOS</v>
          </cell>
          <cell r="F2152">
            <v>9.4</v>
          </cell>
          <cell r="H2152">
            <v>1567.8000000000002</v>
          </cell>
        </row>
        <row r="2153">
          <cell r="A2153">
            <v>1987</v>
          </cell>
          <cell r="B2153" t="str">
            <v>Fred Roberts</v>
          </cell>
          <cell r="D2153" t="str">
            <v>BOS</v>
          </cell>
          <cell r="F2153">
            <v>10.7</v>
          </cell>
          <cell r="H2153">
            <v>1080.4000000000001</v>
          </cell>
        </row>
        <row r="2154">
          <cell r="A2154">
            <v>1987</v>
          </cell>
          <cell r="B2154" t="str">
            <v>Rick Carlisle</v>
          </cell>
          <cell r="D2154" t="str">
            <v>BOS</v>
          </cell>
          <cell r="F2154">
            <v>4.5999999999999996</v>
          </cell>
          <cell r="H2154">
            <v>298.2</v>
          </cell>
        </row>
        <row r="2155">
          <cell r="A2155">
            <v>1987</v>
          </cell>
          <cell r="B2155" t="str">
            <v>Scott Wedman</v>
          </cell>
          <cell r="D2155" t="str">
            <v>BOS</v>
          </cell>
          <cell r="F2155">
            <v>5.7</v>
          </cell>
          <cell r="H2155">
            <v>78</v>
          </cell>
        </row>
        <row r="2156">
          <cell r="A2156">
            <v>1987</v>
          </cell>
          <cell r="B2156" t="str">
            <v>Danny Ainge</v>
          </cell>
          <cell r="D2156" t="str">
            <v>BOS</v>
          </cell>
          <cell r="F2156">
            <v>15.2</v>
          </cell>
          <cell r="H2156">
            <v>2499.2000000000003</v>
          </cell>
        </row>
        <row r="2157">
          <cell r="A2157">
            <v>1987</v>
          </cell>
          <cell r="B2157" t="str">
            <v>Kevin McHale</v>
          </cell>
          <cell r="D2157" t="str">
            <v>BOS</v>
          </cell>
          <cell r="F2157">
            <v>24</v>
          </cell>
          <cell r="H2157">
            <v>3056.9</v>
          </cell>
        </row>
        <row r="2158">
          <cell r="A2158">
            <v>1987</v>
          </cell>
          <cell r="B2158" t="str">
            <v>Greg Kite</v>
          </cell>
          <cell r="D2158" t="str">
            <v>BOS</v>
          </cell>
          <cell r="F2158">
            <v>6</v>
          </cell>
          <cell r="H2158">
            <v>747.4</v>
          </cell>
        </row>
        <row r="2159">
          <cell r="A2159">
            <v>1987</v>
          </cell>
          <cell r="B2159" t="str">
            <v>Larry Bird</v>
          </cell>
          <cell r="D2159" t="str">
            <v>BOS</v>
          </cell>
          <cell r="F2159">
            <v>26.4</v>
          </cell>
          <cell r="H2159">
            <v>3004.4</v>
          </cell>
        </row>
        <row r="2160">
          <cell r="A2160">
            <v>1987</v>
          </cell>
          <cell r="B2160" t="str">
            <v>Bill Walton</v>
          </cell>
          <cell r="D2160" t="str">
            <v>BOS</v>
          </cell>
          <cell r="F2160">
            <v>5.6</v>
          </cell>
          <cell r="H2160">
            <v>112</v>
          </cell>
        </row>
        <row r="2161">
          <cell r="A2161">
            <v>1987</v>
          </cell>
          <cell r="B2161" t="str">
            <v>Robert Parish</v>
          </cell>
          <cell r="D2161" t="str">
            <v>BOS</v>
          </cell>
          <cell r="F2161">
            <v>17.7</v>
          </cell>
          <cell r="H2161">
            <v>2992</v>
          </cell>
        </row>
        <row r="2162">
          <cell r="A2162">
            <v>1987</v>
          </cell>
          <cell r="B2162" t="str">
            <v>David Thirdkill</v>
          </cell>
          <cell r="D2162" t="str">
            <v>BOS</v>
          </cell>
          <cell r="F2162">
            <v>4.5</v>
          </cell>
          <cell r="H2162">
            <v>88.4</v>
          </cell>
        </row>
        <row r="2163">
          <cell r="A2163">
            <v>1987</v>
          </cell>
          <cell r="B2163" t="str">
            <v>Elston Turner</v>
          </cell>
          <cell r="D2163" t="str">
            <v>CHI</v>
          </cell>
          <cell r="F2163">
            <v>9.4</v>
          </cell>
          <cell r="H2163">
            <v>938</v>
          </cell>
        </row>
        <row r="2164">
          <cell r="A2164">
            <v>1987</v>
          </cell>
          <cell r="B2164" t="str">
            <v>Dave Corzine</v>
          </cell>
          <cell r="D2164" t="str">
            <v>CHI</v>
          </cell>
          <cell r="F2164">
            <v>12.8</v>
          </cell>
          <cell r="H2164">
            <v>2287.7999999999997</v>
          </cell>
        </row>
        <row r="2165">
          <cell r="A2165">
            <v>1987</v>
          </cell>
          <cell r="B2165" t="str">
            <v>Granville Waiters</v>
          </cell>
          <cell r="D2165" t="str">
            <v>CHI</v>
          </cell>
          <cell r="F2165">
            <v>6.5</v>
          </cell>
          <cell r="H2165">
            <v>532.4</v>
          </cell>
        </row>
        <row r="2166">
          <cell r="A2166">
            <v>1987</v>
          </cell>
          <cell r="B2166" t="str">
            <v>Pete Myers</v>
          </cell>
          <cell r="D2166" t="str">
            <v>CHI</v>
          </cell>
          <cell r="F2166">
            <v>14</v>
          </cell>
          <cell r="H2166">
            <v>153.69999999999999</v>
          </cell>
        </row>
        <row r="2167">
          <cell r="A2167">
            <v>1987</v>
          </cell>
          <cell r="B2167" t="str">
            <v>Fred Cofield</v>
          </cell>
          <cell r="D2167" t="str">
            <v>CHI</v>
          </cell>
          <cell r="F2167">
            <v>4.2</v>
          </cell>
          <cell r="H2167">
            <v>27</v>
          </cell>
        </row>
        <row r="2168">
          <cell r="A2168">
            <v>1987</v>
          </cell>
          <cell r="B2168" t="str">
            <v>Gene Banks</v>
          </cell>
          <cell r="D2168" t="str">
            <v>CHI</v>
          </cell>
          <cell r="F2168">
            <v>12.6</v>
          </cell>
          <cell r="H2168">
            <v>1820.6999999999998</v>
          </cell>
        </row>
        <row r="2169">
          <cell r="A2169">
            <v>1987</v>
          </cell>
          <cell r="B2169" t="str">
            <v>John Paxson</v>
          </cell>
          <cell r="D2169" t="str">
            <v>CHI</v>
          </cell>
          <cell r="F2169">
            <v>12.8</v>
          </cell>
          <cell r="H2169">
            <v>2689.6</v>
          </cell>
        </row>
        <row r="2170">
          <cell r="A2170">
            <v>1987</v>
          </cell>
          <cell r="B2170" t="str">
            <v>Charles Oakley</v>
          </cell>
          <cell r="D2170" t="str">
            <v>CHI</v>
          </cell>
          <cell r="F2170">
            <v>14.2</v>
          </cell>
          <cell r="H2170">
            <v>2976.6</v>
          </cell>
        </row>
        <row r="2171">
          <cell r="A2171">
            <v>1987</v>
          </cell>
          <cell r="B2171" t="str">
            <v>Brad Sellers</v>
          </cell>
          <cell r="D2171" t="str">
            <v>CHI</v>
          </cell>
          <cell r="F2171">
            <v>13.4</v>
          </cell>
          <cell r="H2171">
            <v>1752</v>
          </cell>
        </row>
        <row r="2172">
          <cell r="A2172">
            <v>1987</v>
          </cell>
          <cell r="B2172" t="str">
            <v>Michael Jordan</v>
          </cell>
          <cell r="D2172" t="str">
            <v>CHI</v>
          </cell>
          <cell r="F2172">
            <v>29.8</v>
          </cell>
          <cell r="H2172">
            <v>3280</v>
          </cell>
        </row>
        <row r="2173">
          <cell r="A2173">
            <v>1987</v>
          </cell>
          <cell r="B2173" t="str">
            <v>Mike Brown</v>
          </cell>
          <cell r="D2173" t="str">
            <v>CHI</v>
          </cell>
          <cell r="F2173">
            <v>9.6999999999999993</v>
          </cell>
          <cell r="H2173">
            <v>818.4</v>
          </cell>
        </row>
        <row r="2174">
          <cell r="A2174">
            <v>1987</v>
          </cell>
          <cell r="B2174" t="str">
            <v>Scooter McCray</v>
          </cell>
          <cell r="D2174" t="str">
            <v>CLE</v>
          </cell>
          <cell r="F2174">
            <v>8.6999999999999993</v>
          </cell>
          <cell r="H2174">
            <v>278.39999999999998</v>
          </cell>
        </row>
        <row r="2175">
          <cell r="A2175">
            <v>1987</v>
          </cell>
          <cell r="B2175" t="str">
            <v>Keith Lee</v>
          </cell>
          <cell r="D2175" t="str">
            <v>CLE</v>
          </cell>
          <cell r="F2175">
            <v>13.8</v>
          </cell>
          <cell r="H2175">
            <v>871</v>
          </cell>
        </row>
        <row r="2176">
          <cell r="A2176">
            <v>1987</v>
          </cell>
          <cell r="B2176" t="str">
            <v>Craig Ehlo</v>
          </cell>
          <cell r="D2176" t="str">
            <v>CLE</v>
          </cell>
          <cell r="F2176">
            <v>11.5</v>
          </cell>
          <cell r="H2176">
            <v>888.8</v>
          </cell>
        </row>
        <row r="2177">
          <cell r="A2177">
            <v>1987</v>
          </cell>
          <cell r="B2177" t="str">
            <v>Mark West</v>
          </cell>
          <cell r="D2177" t="str">
            <v>CLE</v>
          </cell>
          <cell r="F2177">
            <v>11.5</v>
          </cell>
          <cell r="H2177">
            <v>1333.8000000000002</v>
          </cell>
        </row>
        <row r="2178">
          <cell r="A2178">
            <v>1987</v>
          </cell>
          <cell r="B2178" t="str">
            <v>Brad Daugherty</v>
          </cell>
          <cell r="D2178" t="str">
            <v>CLE</v>
          </cell>
          <cell r="F2178">
            <v>15.6</v>
          </cell>
          <cell r="H2178">
            <v>2696</v>
          </cell>
        </row>
        <row r="2179">
          <cell r="A2179">
            <v>1987</v>
          </cell>
          <cell r="B2179" t="str">
            <v>Melvin Turpin</v>
          </cell>
          <cell r="D2179" t="str">
            <v>CLE</v>
          </cell>
          <cell r="F2179">
            <v>13</v>
          </cell>
          <cell r="H2179">
            <v>800</v>
          </cell>
        </row>
        <row r="2180">
          <cell r="A2180">
            <v>1987</v>
          </cell>
          <cell r="B2180" t="str">
            <v>Ron Harper</v>
          </cell>
          <cell r="D2180" t="str">
            <v>CLE</v>
          </cell>
          <cell r="F2180">
            <v>17.2</v>
          </cell>
          <cell r="H2180">
            <v>3066.7999999999997</v>
          </cell>
        </row>
        <row r="2181">
          <cell r="A2181">
            <v>1987</v>
          </cell>
          <cell r="B2181" t="str">
            <v>Mark Price</v>
          </cell>
          <cell r="D2181" t="str">
            <v>CLE</v>
          </cell>
          <cell r="F2181">
            <v>11.3</v>
          </cell>
          <cell r="H2181">
            <v>1219.3999999999999</v>
          </cell>
        </row>
        <row r="2182">
          <cell r="A2182">
            <v>1987</v>
          </cell>
          <cell r="B2182" t="str">
            <v>John Bagley</v>
          </cell>
          <cell r="D2182" t="str">
            <v>CLE</v>
          </cell>
          <cell r="F2182">
            <v>12.1</v>
          </cell>
          <cell r="H2182">
            <v>2181.6</v>
          </cell>
        </row>
        <row r="2183">
          <cell r="A2183">
            <v>1987</v>
          </cell>
          <cell r="B2183" t="str">
            <v>Johnny Newman</v>
          </cell>
          <cell r="D2183" t="str">
            <v>CLE</v>
          </cell>
          <cell r="F2183">
            <v>9.8000000000000007</v>
          </cell>
          <cell r="H2183">
            <v>631.29999999999995</v>
          </cell>
        </row>
        <row r="2184">
          <cell r="A2184">
            <v>1987</v>
          </cell>
          <cell r="B2184" t="str">
            <v>Phil Hubbard</v>
          </cell>
          <cell r="D2184" t="str">
            <v>CLE</v>
          </cell>
          <cell r="F2184">
            <v>11.8</v>
          </cell>
          <cell r="H2184">
            <v>2080.8000000000002</v>
          </cell>
        </row>
        <row r="2185">
          <cell r="A2185">
            <v>1987</v>
          </cell>
          <cell r="B2185" t="str">
            <v>Hot Rod</v>
          </cell>
          <cell r="D2185" t="str">
            <v>CLE</v>
          </cell>
          <cell r="F2185">
            <v>16.2</v>
          </cell>
          <cell r="H2185">
            <v>2712</v>
          </cell>
        </row>
        <row r="2186">
          <cell r="A2186">
            <v>1987</v>
          </cell>
          <cell r="B2186" t="str">
            <v>Brad Davis</v>
          </cell>
          <cell r="D2186" t="str">
            <v>DAL</v>
          </cell>
          <cell r="F2186">
            <v>14.5</v>
          </cell>
          <cell r="H2186">
            <v>1582.6000000000001</v>
          </cell>
        </row>
        <row r="2187">
          <cell r="A2187">
            <v>1987</v>
          </cell>
          <cell r="B2187" t="str">
            <v>Uwe Blab</v>
          </cell>
          <cell r="D2187" t="str">
            <v>DAL</v>
          </cell>
          <cell r="F2187">
            <v>7.1</v>
          </cell>
          <cell r="H2187">
            <v>159</v>
          </cell>
        </row>
        <row r="2188">
          <cell r="A2188">
            <v>1987</v>
          </cell>
          <cell r="B2188" t="str">
            <v>Bill Wennington</v>
          </cell>
          <cell r="D2188" t="str">
            <v>DAL</v>
          </cell>
          <cell r="F2188">
            <v>7.9</v>
          </cell>
          <cell r="H2188">
            <v>562.59999999999991</v>
          </cell>
        </row>
        <row r="2189">
          <cell r="A2189">
            <v>1987</v>
          </cell>
          <cell r="B2189" t="str">
            <v>Roy Tarpley</v>
          </cell>
          <cell r="D2189" t="str">
            <v>DAL</v>
          </cell>
          <cell r="F2189">
            <v>15.2</v>
          </cell>
          <cell r="H2189">
            <v>1402.5</v>
          </cell>
        </row>
        <row r="2190">
          <cell r="A2190">
            <v>1987</v>
          </cell>
          <cell r="B2190" t="str">
            <v>Detlef Schrempf</v>
          </cell>
          <cell r="D2190" t="str">
            <v>DAL</v>
          </cell>
          <cell r="F2190">
            <v>13.7</v>
          </cell>
          <cell r="H2190">
            <v>1709.1000000000001</v>
          </cell>
        </row>
        <row r="2191">
          <cell r="A2191">
            <v>1987</v>
          </cell>
          <cell r="B2191" t="str">
            <v>Myron Jackson</v>
          </cell>
          <cell r="D2191" t="str">
            <v>DAL</v>
          </cell>
          <cell r="F2191">
            <v>10.6</v>
          </cell>
          <cell r="H2191">
            <v>22.4</v>
          </cell>
        </row>
        <row r="2192">
          <cell r="A2192">
            <v>1987</v>
          </cell>
          <cell r="B2192" t="str">
            <v>James Donaldson</v>
          </cell>
          <cell r="D2192" t="str">
            <v>DAL</v>
          </cell>
          <cell r="F2192">
            <v>15.3</v>
          </cell>
          <cell r="H2192">
            <v>3025.7999999999997</v>
          </cell>
        </row>
        <row r="2193">
          <cell r="A2193">
            <v>1987</v>
          </cell>
          <cell r="B2193" t="str">
            <v>Rolando Blackman</v>
          </cell>
          <cell r="D2193" t="str">
            <v>DAL</v>
          </cell>
          <cell r="F2193">
            <v>18.100000000000001</v>
          </cell>
          <cell r="H2193">
            <v>2760</v>
          </cell>
        </row>
        <row r="2194">
          <cell r="A2194">
            <v>1987</v>
          </cell>
          <cell r="B2194" t="str">
            <v>Mark Aguirre</v>
          </cell>
          <cell r="D2194" t="str">
            <v>DAL</v>
          </cell>
          <cell r="F2194">
            <v>22.1</v>
          </cell>
          <cell r="H2194">
            <v>2664</v>
          </cell>
        </row>
        <row r="2195">
          <cell r="A2195">
            <v>1987</v>
          </cell>
          <cell r="B2195" t="str">
            <v>Al Wood</v>
          </cell>
          <cell r="D2195" t="str">
            <v>DAL</v>
          </cell>
          <cell r="F2195">
            <v>13.2</v>
          </cell>
          <cell r="H2195">
            <v>658.8</v>
          </cell>
        </row>
        <row r="2196">
          <cell r="A2196">
            <v>1987</v>
          </cell>
          <cell r="B2196" t="str">
            <v>Sam Perkins</v>
          </cell>
          <cell r="D2196" t="str">
            <v>DAL</v>
          </cell>
          <cell r="F2196">
            <v>15.9</v>
          </cell>
          <cell r="H2196">
            <v>2688</v>
          </cell>
        </row>
        <row r="2197">
          <cell r="A2197">
            <v>1987</v>
          </cell>
          <cell r="B2197" t="str">
            <v>Dennis Nutt</v>
          </cell>
          <cell r="D2197" t="str">
            <v>DAL</v>
          </cell>
          <cell r="F2197">
            <v>20</v>
          </cell>
          <cell r="H2197">
            <v>90</v>
          </cell>
        </row>
        <row r="2198">
          <cell r="A2198">
            <v>1987</v>
          </cell>
          <cell r="B2198" t="str">
            <v>Derek Harper</v>
          </cell>
          <cell r="D2198" t="str">
            <v>DAL</v>
          </cell>
          <cell r="F2198">
            <v>20</v>
          </cell>
          <cell r="H2198">
            <v>2556.4</v>
          </cell>
        </row>
        <row r="2199">
          <cell r="A2199">
            <v>1987</v>
          </cell>
          <cell r="B2199" t="str">
            <v>Darrell Walker</v>
          </cell>
          <cell r="D2199" t="str">
            <v>DEN</v>
          </cell>
          <cell r="F2199">
            <v>15.8</v>
          </cell>
          <cell r="H2199">
            <v>2016.8999999999999</v>
          </cell>
        </row>
        <row r="2200">
          <cell r="A2200">
            <v>1987</v>
          </cell>
          <cell r="B2200" t="str">
            <v>Danny Schayes</v>
          </cell>
          <cell r="D2200" t="str">
            <v>DEN</v>
          </cell>
          <cell r="F2200">
            <v>13.4</v>
          </cell>
          <cell r="H2200">
            <v>1558</v>
          </cell>
        </row>
        <row r="2201">
          <cell r="A2201">
            <v>1987</v>
          </cell>
          <cell r="B2201" t="str">
            <v>Otis Smith</v>
          </cell>
          <cell r="D2201" t="str">
            <v>DEN</v>
          </cell>
          <cell r="F2201">
            <v>8.1</v>
          </cell>
          <cell r="H2201">
            <v>168</v>
          </cell>
        </row>
        <row r="2202">
          <cell r="A2202">
            <v>1987</v>
          </cell>
          <cell r="B2202" t="str">
            <v>Mike Evans</v>
          </cell>
          <cell r="D2202" t="str">
            <v>DEN</v>
          </cell>
          <cell r="F2202">
            <v>13.6</v>
          </cell>
          <cell r="H2202">
            <v>1563.3</v>
          </cell>
        </row>
        <row r="2203">
          <cell r="A2203">
            <v>1987</v>
          </cell>
          <cell r="B2203" t="str">
            <v>Blair Rasmussen</v>
          </cell>
          <cell r="D2203" t="str">
            <v>DEN</v>
          </cell>
          <cell r="F2203">
            <v>15.5</v>
          </cell>
          <cell r="H2203">
            <v>1420.8</v>
          </cell>
        </row>
        <row r="2204">
          <cell r="A2204">
            <v>1987</v>
          </cell>
          <cell r="B2204" t="str">
            <v>Pete Williams</v>
          </cell>
          <cell r="D2204" t="str">
            <v>DEN</v>
          </cell>
          <cell r="F2204">
            <v>2.2000000000000002</v>
          </cell>
          <cell r="H2204">
            <v>10</v>
          </cell>
        </row>
        <row r="2205">
          <cell r="A2205">
            <v>1987</v>
          </cell>
          <cell r="B2205" t="str">
            <v>Wayne Cooper</v>
          </cell>
          <cell r="D2205" t="str">
            <v>DEN</v>
          </cell>
          <cell r="F2205">
            <v>11.3</v>
          </cell>
          <cell r="H2205">
            <v>1559.4</v>
          </cell>
        </row>
        <row r="2206">
          <cell r="A2206">
            <v>1987</v>
          </cell>
          <cell r="B2206" t="str">
            <v>Bill Hanzlik</v>
          </cell>
          <cell r="D2206" t="str">
            <v>DEN</v>
          </cell>
          <cell r="F2206">
            <v>13.9</v>
          </cell>
          <cell r="H2206">
            <v>1992.9</v>
          </cell>
        </row>
        <row r="2207">
          <cell r="A2207">
            <v>1987</v>
          </cell>
          <cell r="B2207" t="str">
            <v>Calvin Natt</v>
          </cell>
          <cell r="D2207" t="str">
            <v>DEN</v>
          </cell>
          <cell r="F2207">
            <v>15.2</v>
          </cell>
          <cell r="H2207">
            <v>20</v>
          </cell>
        </row>
        <row r="2208">
          <cell r="A2208">
            <v>1987</v>
          </cell>
          <cell r="B2208" t="str">
            <v>Alex English</v>
          </cell>
          <cell r="D2208" t="str">
            <v>DEN</v>
          </cell>
          <cell r="F2208">
            <v>20.5</v>
          </cell>
          <cell r="H2208">
            <v>3083.2000000000003</v>
          </cell>
        </row>
        <row r="2209">
          <cell r="A2209">
            <v>1987</v>
          </cell>
          <cell r="B2209" t="str">
            <v>Mark Alarie</v>
          </cell>
          <cell r="D2209" t="str">
            <v>DEN</v>
          </cell>
          <cell r="F2209">
            <v>12.5</v>
          </cell>
          <cell r="H2209">
            <v>1107.2</v>
          </cell>
        </row>
        <row r="2210">
          <cell r="A2210">
            <v>1987</v>
          </cell>
          <cell r="B2210" t="str">
            <v>Fat Lever</v>
          </cell>
          <cell r="D2210" t="str">
            <v>DEN</v>
          </cell>
          <cell r="F2210">
            <v>20.8</v>
          </cell>
          <cell r="H2210">
            <v>3050.4</v>
          </cell>
        </row>
        <row r="2211">
          <cell r="A2211">
            <v>1987</v>
          </cell>
          <cell r="B2211" t="str">
            <v>T.R. Dunn</v>
          </cell>
          <cell r="D2211" t="str">
            <v>DEN</v>
          </cell>
          <cell r="F2211">
            <v>7.8</v>
          </cell>
          <cell r="H2211">
            <v>1935.8999999999999</v>
          </cell>
        </row>
        <row r="2212">
          <cell r="A2212">
            <v>1987</v>
          </cell>
          <cell r="B2212" t="str">
            <v>Maurice Martin</v>
          </cell>
          <cell r="D2212" t="str">
            <v>DEN</v>
          </cell>
          <cell r="F2212">
            <v>9.4</v>
          </cell>
          <cell r="H2212">
            <v>288.10000000000002</v>
          </cell>
        </row>
        <row r="2213">
          <cell r="A2213">
            <v>1987</v>
          </cell>
          <cell r="B2213" t="str">
            <v>Vinnie Johnson</v>
          </cell>
          <cell r="D2213" t="str">
            <v>DET</v>
          </cell>
          <cell r="F2213">
            <v>17</v>
          </cell>
          <cell r="H2213">
            <v>2168.4</v>
          </cell>
        </row>
        <row r="2214">
          <cell r="A2214">
            <v>1987</v>
          </cell>
          <cell r="B2214" t="str">
            <v>Chuck Nevitt</v>
          </cell>
          <cell r="D2214" t="str">
            <v>DET</v>
          </cell>
          <cell r="F2214">
            <v>10.3</v>
          </cell>
          <cell r="H2214">
            <v>266.5</v>
          </cell>
        </row>
        <row r="2215">
          <cell r="A2215">
            <v>1987</v>
          </cell>
          <cell r="B2215" t="str">
            <v>Jeff Taylor</v>
          </cell>
          <cell r="D2215" t="str">
            <v>DET</v>
          </cell>
          <cell r="F2215">
            <v>11.7</v>
          </cell>
          <cell r="H2215">
            <v>44.400000000000006</v>
          </cell>
        </row>
        <row r="2216">
          <cell r="A2216">
            <v>1987</v>
          </cell>
          <cell r="B2216" t="str">
            <v>Cozell McQueen</v>
          </cell>
          <cell r="D2216" t="str">
            <v>DET</v>
          </cell>
          <cell r="F2216">
            <v>58.3</v>
          </cell>
          <cell r="H2216">
            <v>6.8999999999999995</v>
          </cell>
        </row>
        <row r="2217">
          <cell r="A2217">
            <v>1987</v>
          </cell>
          <cell r="B2217" t="str">
            <v>Isiah Thomas</v>
          </cell>
          <cell r="D2217" t="str">
            <v>DET</v>
          </cell>
          <cell r="F2217">
            <v>18.8</v>
          </cell>
          <cell r="H2217">
            <v>3013.2000000000003</v>
          </cell>
        </row>
        <row r="2218">
          <cell r="A2218">
            <v>1987</v>
          </cell>
          <cell r="B2218" t="str">
            <v>Tony Campbell</v>
          </cell>
          <cell r="D2218" t="str">
            <v>DET</v>
          </cell>
          <cell r="F2218">
            <v>7</v>
          </cell>
          <cell r="H2218">
            <v>332</v>
          </cell>
        </row>
        <row r="2219">
          <cell r="A2219">
            <v>1987</v>
          </cell>
          <cell r="B2219" t="str">
            <v>Rick Mahorn</v>
          </cell>
          <cell r="D2219" t="str">
            <v>DET</v>
          </cell>
          <cell r="F2219">
            <v>10.199999999999999</v>
          </cell>
          <cell r="H2219">
            <v>1278.9000000000001</v>
          </cell>
        </row>
        <row r="2220">
          <cell r="A2220">
            <v>1987</v>
          </cell>
          <cell r="B2220" t="str">
            <v>Adrian Dantley</v>
          </cell>
          <cell r="D2220" t="str">
            <v>DET</v>
          </cell>
          <cell r="F2220">
            <v>18.600000000000001</v>
          </cell>
          <cell r="H2220">
            <v>2737.7999999999997</v>
          </cell>
        </row>
        <row r="2221">
          <cell r="A2221">
            <v>1987</v>
          </cell>
          <cell r="B2221" t="str">
            <v>Bill Laimbeer</v>
          </cell>
          <cell r="D2221" t="str">
            <v>DET</v>
          </cell>
          <cell r="F2221">
            <v>17.399999999999999</v>
          </cell>
          <cell r="H2221">
            <v>2853.6</v>
          </cell>
        </row>
        <row r="2222">
          <cell r="A2222">
            <v>1987</v>
          </cell>
          <cell r="B2222" t="str">
            <v>Sidney Green</v>
          </cell>
          <cell r="D2222" t="str">
            <v>DET</v>
          </cell>
          <cell r="F2222">
            <v>13</v>
          </cell>
          <cell r="H2222">
            <v>1792</v>
          </cell>
        </row>
        <row r="2223">
          <cell r="A2223">
            <v>1987</v>
          </cell>
          <cell r="B2223" t="str">
            <v>John Salley</v>
          </cell>
          <cell r="D2223" t="str">
            <v>DET</v>
          </cell>
          <cell r="F2223">
            <v>11.9</v>
          </cell>
          <cell r="H2223">
            <v>1459.6000000000001</v>
          </cell>
        </row>
        <row r="2224">
          <cell r="A2224">
            <v>1987</v>
          </cell>
          <cell r="B2224" t="str">
            <v>Dennis Rodman</v>
          </cell>
          <cell r="D2224" t="str">
            <v>DET</v>
          </cell>
          <cell r="F2224">
            <v>15.5</v>
          </cell>
          <cell r="H2224">
            <v>1155</v>
          </cell>
        </row>
        <row r="2225">
          <cell r="A2225">
            <v>1987</v>
          </cell>
          <cell r="B2225" t="str">
            <v>Joe Dumars</v>
          </cell>
          <cell r="D2225" t="str">
            <v>DET</v>
          </cell>
          <cell r="F2225">
            <v>11.9</v>
          </cell>
          <cell r="H2225">
            <v>2441.1</v>
          </cell>
        </row>
        <row r="2226">
          <cell r="A2226">
            <v>1987</v>
          </cell>
          <cell r="B2226" t="str">
            <v>Purvis Short</v>
          </cell>
          <cell r="D2226" t="str">
            <v>GSW</v>
          </cell>
          <cell r="F2226">
            <v>18.600000000000001</v>
          </cell>
          <cell r="H2226">
            <v>948.59999999999991</v>
          </cell>
        </row>
        <row r="2227">
          <cell r="A2227">
            <v>1987</v>
          </cell>
          <cell r="B2227" t="str">
            <v>Jerome Whitehead</v>
          </cell>
          <cell r="D2227" t="str">
            <v>GSW</v>
          </cell>
          <cell r="F2227">
            <v>10.8</v>
          </cell>
          <cell r="H2227">
            <v>934.40000000000009</v>
          </cell>
        </row>
        <row r="2228">
          <cell r="A2228">
            <v>1987</v>
          </cell>
          <cell r="B2228" t="str">
            <v>Chris Washburn</v>
          </cell>
          <cell r="D2228" t="str">
            <v>GSW</v>
          </cell>
          <cell r="F2228">
            <v>5.4</v>
          </cell>
          <cell r="H2228">
            <v>385</v>
          </cell>
        </row>
        <row r="2229">
          <cell r="A2229">
            <v>1987</v>
          </cell>
          <cell r="B2229" t="str">
            <v>Rod Higgins</v>
          </cell>
          <cell r="D2229" t="str">
            <v>GSW</v>
          </cell>
          <cell r="F2229">
            <v>14.1</v>
          </cell>
          <cell r="H2229">
            <v>1496.5</v>
          </cell>
        </row>
        <row r="2230">
          <cell r="A2230">
            <v>1987</v>
          </cell>
          <cell r="B2230" t="str">
            <v>Chris Mullin</v>
          </cell>
          <cell r="D2230" t="str">
            <v>GSW</v>
          </cell>
          <cell r="F2230">
            <v>15.8</v>
          </cell>
          <cell r="H2230">
            <v>2378</v>
          </cell>
        </row>
        <row r="2231">
          <cell r="A2231">
            <v>1987</v>
          </cell>
          <cell r="B2231" t="str">
            <v>Clinton Smith</v>
          </cell>
          <cell r="D2231" t="str">
            <v>GSW</v>
          </cell>
          <cell r="F2231">
            <v>11.5</v>
          </cell>
          <cell r="H2231">
            <v>340.3</v>
          </cell>
        </row>
        <row r="2232">
          <cell r="A2232">
            <v>1987</v>
          </cell>
          <cell r="B2232" t="str">
            <v>Joe Barry</v>
          </cell>
          <cell r="D2232" t="str">
            <v>GSW</v>
          </cell>
          <cell r="F2232">
            <v>18.399999999999999</v>
          </cell>
          <cell r="H2232">
            <v>2721.6</v>
          </cell>
        </row>
        <row r="2233">
          <cell r="A2233">
            <v>1987</v>
          </cell>
          <cell r="B2233" t="str">
            <v>Greg Ballard</v>
          </cell>
          <cell r="D2233" t="str">
            <v>GSW</v>
          </cell>
          <cell r="F2233">
            <v>11.5</v>
          </cell>
          <cell r="H2233">
            <v>1582.6000000000001</v>
          </cell>
        </row>
        <row r="2234">
          <cell r="A2234">
            <v>1987</v>
          </cell>
          <cell r="B2234" t="str">
            <v>Sleepy Floyd</v>
          </cell>
          <cell r="D2234" t="str">
            <v>GSW</v>
          </cell>
          <cell r="F2234">
            <v>20.2</v>
          </cell>
          <cell r="H2234">
            <v>3066.7999999999997</v>
          </cell>
        </row>
        <row r="2235">
          <cell r="A2235">
            <v>1987</v>
          </cell>
          <cell r="B2235" t="str">
            <v>Kevin Henderson</v>
          </cell>
          <cell r="D2235" t="str">
            <v>GSW</v>
          </cell>
          <cell r="F2235">
            <v>5.4</v>
          </cell>
          <cell r="H2235">
            <v>45</v>
          </cell>
        </row>
        <row r="2236">
          <cell r="A2236">
            <v>1987</v>
          </cell>
          <cell r="B2236" t="str">
            <v>Larry Smith</v>
          </cell>
          <cell r="D2236" t="str">
            <v>GSW</v>
          </cell>
          <cell r="F2236">
            <v>14.2</v>
          </cell>
          <cell r="H2236">
            <v>2376</v>
          </cell>
        </row>
        <row r="2237">
          <cell r="A2237">
            <v>1987</v>
          </cell>
          <cell r="B2237" t="str">
            <v>Perry Moss</v>
          </cell>
          <cell r="D2237" t="str">
            <v>GSW</v>
          </cell>
          <cell r="F2237">
            <v>10.199999999999999</v>
          </cell>
          <cell r="H2237">
            <v>697.6</v>
          </cell>
        </row>
        <row r="2238">
          <cell r="A2238">
            <v>1987</v>
          </cell>
          <cell r="B2238" t="str">
            <v>Ben McDonald</v>
          </cell>
          <cell r="D2238" t="str">
            <v>GSW</v>
          </cell>
          <cell r="F2238">
            <v>7.2</v>
          </cell>
          <cell r="H2238">
            <v>1285.1999999999998</v>
          </cell>
        </row>
        <row r="2239">
          <cell r="A2239">
            <v>1987</v>
          </cell>
          <cell r="B2239" t="str">
            <v>Terry Teagle</v>
          </cell>
          <cell r="D2239" t="str">
            <v>GSW</v>
          </cell>
          <cell r="F2239">
            <v>13.2</v>
          </cell>
          <cell r="H2239">
            <v>1648.2</v>
          </cell>
        </row>
        <row r="2240">
          <cell r="A2240">
            <v>1987</v>
          </cell>
          <cell r="B2240" t="str">
            <v>Hakeem Olajuwon</v>
          </cell>
          <cell r="D2240" t="str">
            <v>HOU</v>
          </cell>
          <cell r="F2240">
            <v>23.8</v>
          </cell>
          <cell r="H2240">
            <v>2760</v>
          </cell>
        </row>
        <row r="2241">
          <cell r="A2241">
            <v>1987</v>
          </cell>
          <cell r="B2241" t="str">
            <v>Rodney McCray</v>
          </cell>
          <cell r="D2241" t="str">
            <v>HOU</v>
          </cell>
          <cell r="F2241">
            <v>15.7</v>
          </cell>
          <cell r="H2241">
            <v>3134.7000000000003</v>
          </cell>
        </row>
        <row r="2242">
          <cell r="A2242">
            <v>1987</v>
          </cell>
          <cell r="B2242" t="str">
            <v>Lewis Lloyd</v>
          </cell>
          <cell r="D2242" t="str">
            <v>HOU</v>
          </cell>
          <cell r="F2242">
            <v>15.8</v>
          </cell>
          <cell r="H2242">
            <v>688</v>
          </cell>
        </row>
        <row r="2243">
          <cell r="A2243">
            <v>1987</v>
          </cell>
          <cell r="B2243" t="str">
            <v>Jim Petersen</v>
          </cell>
          <cell r="D2243" t="str">
            <v>HOU</v>
          </cell>
          <cell r="F2243">
            <v>12.7</v>
          </cell>
          <cell r="H2243">
            <v>2402.6</v>
          </cell>
        </row>
        <row r="2244">
          <cell r="A2244">
            <v>1987</v>
          </cell>
          <cell r="B2244" t="str">
            <v>Mitchell Wiggins</v>
          </cell>
          <cell r="D2244" t="str">
            <v>HOU</v>
          </cell>
          <cell r="F2244">
            <v>13.5</v>
          </cell>
          <cell r="H2244">
            <v>787.2</v>
          </cell>
        </row>
        <row r="2245">
          <cell r="A2245">
            <v>1987</v>
          </cell>
          <cell r="B2245" t="str">
            <v>Richard Anderson</v>
          </cell>
          <cell r="D2245" t="str">
            <v>HOU</v>
          </cell>
          <cell r="F2245">
            <v>13.6</v>
          </cell>
          <cell r="H2245">
            <v>311.09999999999997</v>
          </cell>
        </row>
        <row r="2246">
          <cell r="A2246">
            <v>1987</v>
          </cell>
          <cell r="B2246" t="str">
            <v>Robert Reid</v>
          </cell>
          <cell r="D2246" t="str">
            <v>HOU</v>
          </cell>
          <cell r="F2246">
            <v>11.4</v>
          </cell>
          <cell r="H2246">
            <v>2595</v>
          </cell>
        </row>
        <row r="2247">
          <cell r="A2247">
            <v>1987</v>
          </cell>
          <cell r="B2247" t="str">
            <v>Dave Feitl</v>
          </cell>
          <cell r="D2247" t="str">
            <v>HOU</v>
          </cell>
          <cell r="F2247">
            <v>10.3</v>
          </cell>
          <cell r="H2247">
            <v>496</v>
          </cell>
        </row>
        <row r="2248">
          <cell r="A2248">
            <v>1987</v>
          </cell>
          <cell r="B2248" t="str">
            <v>Ralph Sampson</v>
          </cell>
          <cell r="D2248" t="str">
            <v>HOU</v>
          </cell>
          <cell r="F2248">
            <v>15.4</v>
          </cell>
          <cell r="H2248">
            <v>1324.4</v>
          </cell>
        </row>
        <row r="2249">
          <cell r="A2249">
            <v>1987</v>
          </cell>
          <cell r="B2249" t="str">
            <v>Buck Johnson</v>
          </cell>
          <cell r="D2249" t="str">
            <v>HOU</v>
          </cell>
          <cell r="F2249">
            <v>11.8</v>
          </cell>
          <cell r="H2249">
            <v>522</v>
          </cell>
        </row>
        <row r="2250">
          <cell r="A2250">
            <v>1987</v>
          </cell>
          <cell r="B2250" t="str">
            <v>Allen Leavell</v>
          </cell>
          <cell r="D2250" t="str">
            <v>HOU</v>
          </cell>
          <cell r="F2250">
            <v>12</v>
          </cell>
          <cell r="H2250">
            <v>1176.5999999999999</v>
          </cell>
        </row>
        <row r="2251">
          <cell r="A2251">
            <v>1987</v>
          </cell>
          <cell r="B2251" t="str">
            <v>Steve Harris</v>
          </cell>
          <cell r="D2251" t="str">
            <v>HOU</v>
          </cell>
          <cell r="F2251">
            <v>12.9</v>
          </cell>
          <cell r="H2251">
            <v>1176.6000000000001</v>
          </cell>
        </row>
        <row r="2252">
          <cell r="A2252">
            <v>1987</v>
          </cell>
          <cell r="B2252" t="str">
            <v>Herb Williams</v>
          </cell>
          <cell r="D2252" t="str">
            <v>IND</v>
          </cell>
          <cell r="F2252">
            <v>14.1</v>
          </cell>
          <cell r="H2252">
            <v>2523.4</v>
          </cell>
        </row>
        <row r="2253">
          <cell r="A2253">
            <v>1987</v>
          </cell>
          <cell r="B2253" t="str">
            <v>Wayman Tisdale</v>
          </cell>
          <cell r="D2253" t="str">
            <v>IND</v>
          </cell>
          <cell r="F2253">
            <v>16.3</v>
          </cell>
          <cell r="H2253">
            <v>2162.6999999999998</v>
          </cell>
        </row>
        <row r="2254">
          <cell r="A2254">
            <v>1987</v>
          </cell>
          <cell r="B2254" t="str">
            <v>Michael Brooks</v>
          </cell>
          <cell r="D2254" t="str">
            <v>IND</v>
          </cell>
          <cell r="F2254">
            <v>6.4</v>
          </cell>
          <cell r="H2254">
            <v>148</v>
          </cell>
        </row>
        <row r="2255">
          <cell r="A2255">
            <v>1987</v>
          </cell>
          <cell r="B2255" t="str">
            <v>Greg Dreiling</v>
          </cell>
          <cell r="D2255" t="str">
            <v>IND</v>
          </cell>
          <cell r="F2255">
            <v>8.6</v>
          </cell>
          <cell r="H2255">
            <v>127.19999999999999</v>
          </cell>
        </row>
        <row r="2256">
          <cell r="A2256">
            <v>1987</v>
          </cell>
          <cell r="B2256" t="str">
            <v>Clark Kellogg</v>
          </cell>
          <cell r="D2256" t="str">
            <v>IND</v>
          </cell>
          <cell r="F2256">
            <v>10.199999999999999</v>
          </cell>
          <cell r="H2256">
            <v>60</v>
          </cell>
        </row>
        <row r="2257">
          <cell r="A2257">
            <v>1987</v>
          </cell>
          <cell r="B2257" t="str">
            <v>Steve Stipanovich</v>
          </cell>
          <cell r="D2257" t="str">
            <v>IND</v>
          </cell>
          <cell r="F2257">
            <v>15.9</v>
          </cell>
          <cell r="H2257">
            <v>2762.1</v>
          </cell>
        </row>
        <row r="2258">
          <cell r="A2258">
            <v>1987</v>
          </cell>
          <cell r="B2258" t="str">
            <v>Pete Verhoeven</v>
          </cell>
          <cell r="D2258" t="str">
            <v>IND</v>
          </cell>
          <cell r="F2258">
            <v>5.2</v>
          </cell>
          <cell r="H2258">
            <v>44</v>
          </cell>
        </row>
        <row r="2259">
          <cell r="A2259">
            <v>1987</v>
          </cell>
          <cell r="B2259" t="str">
            <v>Walker Russell</v>
          </cell>
          <cell r="D2259" t="str">
            <v>IND</v>
          </cell>
          <cell r="F2259">
            <v>9.5</v>
          </cell>
          <cell r="H2259">
            <v>508.79999999999995</v>
          </cell>
        </row>
        <row r="2260">
          <cell r="A2260">
            <v>1987</v>
          </cell>
          <cell r="B2260" t="str">
            <v>Stuart Gray</v>
          </cell>
          <cell r="D2260" t="str">
            <v>IND</v>
          </cell>
          <cell r="F2260">
            <v>8</v>
          </cell>
          <cell r="H2260">
            <v>456.50000000000006</v>
          </cell>
        </row>
        <row r="2261">
          <cell r="A2261">
            <v>1987</v>
          </cell>
          <cell r="B2261" t="str">
            <v>Kyle Macy</v>
          </cell>
          <cell r="D2261" t="str">
            <v>IND</v>
          </cell>
          <cell r="F2261">
            <v>11.7</v>
          </cell>
          <cell r="H2261">
            <v>1246.3999999999999</v>
          </cell>
        </row>
        <row r="2262">
          <cell r="A2262">
            <v>1987</v>
          </cell>
          <cell r="B2262" t="str">
            <v>Ron Anderson</v>
          </cell>
          <cell r="D2262" t="str">
            <v>IND</v>
          </cell>
          <cell r="F2262">
            <v>16</v>
          </cell>
          <cell r="H2262">
            <v>718.2</v>
          </cell>
        </row>
        <row r="2263">
          <cell r="A2263">
            <v>1987</v>
          </cell>
          <cell r="B2263" t="str">
            <v>Clint Richardson</v>
          </cell>
          <cell r="D2263" t="str">
            <v>IND</v>
          </cell>
          <cell r="F2263">
            <v>12.8</v>
          </cell>
          <cell r="H2263">
            <v>1396.1999999999998</v>
          </cell>
        </row>
        <row r="2264">
          <cell r="A2264">
            <v>1987</v>
          </cell>
          <cell r="B2264" t="str">
            <v>John Long</v>
          </cell>
          <cell r="D2264" t="str">
            <v>IND</v>
          </cell>
          <cell r="F2264">
            <v>13.8</v>
          </cell>
          <cell r="H2264">
            <v>2264</v>
          </cell>
        </row>
        <row r="2265">
          <cell r="A2265">
            <v>1987</v>
          </cell>
          <cell r="B2265" t="str">
            <v>Vern Fleming</v>
          </cell>
          <cell r="D2265" t="str">
            <v>IND</v>
          </cell>
          <cell r="F2265">
            <v>15.8</v>
          </cell>
          <cell r="H2265">
            <v>2550.2000000000003</v>
          </cell>
        </row>
        <row r="2266">
          <cell r="A2266">
            <v>1987</v>
          </cell>
          <cell r="B2266" t="str">
            <v>Chuck Person</v>
          </cell>
          <cell r="D2266" t="str">
            <v>IND</v>
          </cell>
          <cell r="F2266">
            <v>15.6</v>
          </cell>
          <cell r="H2266">
            <v>2952</v>
          </cell>
        </row>
        <row r="2267">
          <cell r="A2267">
            <v>1987</v>
          </cell>
          <cell r="B2267" t="str">
            <v>Quintin Dailey</v>
          </cell>
          <cell r="D2267" t="str">
            <v>LAC</v>
          </cell>
          <cell r="F2267">
            <v>11.8</v>
          </cell>
          <cell r="H2267">
            <v>926.09999999999991</v>
          </cell>
        </row>
        <row r="2268">
          <cell r="A2268">
            <v>1987</v>
          </cell>
          <cell r="B2268" t="str">
            <v>Rory White</v>
          </cell>
          <cell r="D2268" t="str">
            <v>LAC</v>
          </cell>
          <cell r="F2268">
            <v>10.8</v>
          </cell>
          <cell r="H2268">
            <v>1543.6</v>
          </cell>
        </row>
        <row r="2269">
          <cell r="A2269">
            <v>1987</v>
          </cell>
          <cell r="B2269" t="str">
            <v>Darnell Valentine</v>
          </cell>
          <cell r="D2269" t="str">
            <v>LAC</v>
          </cell>
          <cell r="F2269">
            <v>14.5</v>
          </cell>
          <cell r="H2269">
            <v>1761.5</v>
          </cell>
        </row>
        <row r="2270">
          <cell r="A2270">
            <v>1987</v>
          </cell>
          <cell r="B2270" t="str">
            <v>Lancaster Gordon</v>
          </cell>
          <cell r="D2270" t="str">
            <v>LAC</v>
          </cell>
          <cell r="F2270">
            <v>11.3</v>
          </cell>
          <cell r="H2270">
            <v>1127</v>
          </cell>
        </row>
        <row r="2271">
          <cell r="A2271">
            <v>1987</v>
          </cell>
          <cell r="B2271" t="str">
            <v>Larry Drew</v>
          </cell>
          <cell r="D2271" t="str">
            <v>LAC</v>
          </cell>
          <cell r="F2271">
            <v>13.1</v>
          </cell>
          <cell r="H2271">
            <v>1566</v>
          </cell>
        </row>
        <row r="2272">
          <cell r="A2272">
            <v>1987</v>
          </cell>
          <cell r="B2272" t="str">
            <v>Benoit Benjamin</v>
          </cell>
          <cell r="D2272" t="str">
            <v>LAC</v>
          </cell>
          <cell r="F2272">
            <v>12.6</v>
          </cell>
          <cell r="H2272">
            <v>2232</v>
          </cell>
        </row>
        <row r="2273">
          <cell r="A2273">
            <v>1987</v>
          </cell>
          <cell r="B2273" t="str">
            <v>Mike Woodson</v>
          </cell>
          <cell r="D2273" t="str">
            <v>LAC</v>
          </cell>
          <cell r="F2273">
            <v>13.9</v>
          </cell>
          <cell r="H2273">
            <v>2123.7999999999997</v>
          </cell>
        </row>
        <row r="2274">
          <cell r="A2274">
            <v>1987</v>
          </cell>
          <cell r="B2274" t="str">
            <v>Marques Johnson</v>
          </cell>
          <cell r="D2274" t="str">
            <v>LAC</v>
          </cell>
          <cell r="F2274">
            <v>14</v>
          </cell>
          <cell r="H2274">
            <v>302</v>
          </cell>
        </row>
        <row r="2275">
          <cell r="A2275">
            <v>1987</v>
          </cell>
          <cell r="B2275" t="str">
            <v>Steffond Johnson</v>
          </cell>
          <cell r="D2275" t="str">
            <v>LAC</v>
          </cell>
          <cell r="F2275">
            <v>4.7</v>
          </cell>
          <cell r="H2275">
            <v>234.89999999999998</v>
          </cell>
        </row>
        <row r="2276">
          <cell r="A2276">
            <v>1987</v>
          </cell>
          <cell r="B2276" t="str">
            <v>Geoff Huston</v>
          </cell>
          <cell r="D2276" t="str">
            <v>LAC</v>
          </cell>
          <cell r="F2276">
            <v>9</v>
          </cell>
          <cell r="H2276">
            <v>427.5</v>
          </cell>
        </row>
        <row r="2277">
          <cell r="A2277">
            <v>1987</v>
          </cell>
          <cell r="B2277" t="str">
            <v>Tim Kempton</v>
          </cell>
          <cell r="D2277" t="str">
            <v>LAC</v>
          </cell>
          <cell r="F2277">
            <v>10.199999999999999</v>
          </cell>
          <cell r="H2277">
            <v>937.19999999999993</v>
          </cell>
        </row>
        <row r="2278">
          <cell r="A2278">
            <v>1987</v>
          </cell>
          <cell r="B2278" t="str">
            <v>Michael Cage</v>
          </cell>
          <cell r="D2278" t="str">
            <v>LAC</v>
          </cell>
          <cell r="F2278">
            <v>17.100000000000001</v>
          </cell>
          <cell r="H2278">
            <v>2920</v>
          </cell>
        </row>
        <row r="2279">
          <cell r="A2279">
            <v>1987</v>
          </cell>
          <cell r="B2279" t="str">
            <v>James Worthy</v>
          </cell>
          <cell r="D2279" t="str">
            <v>LAL</v>
          </cell>
          <cell r="F2279">
            <v>18.399999999999999</v>
          </cell>
          <cell r="H2279">
            <v>2820.7999999999997</v>
          </cell>
        </row>
        <row r="2280">
          <cell r="A2280">
            <v>1987</v>
          </cell>
          <cell r="B2280" t="str">
            <v>Wes Matthews</v>
          </cell>
          <cell r="D2280" t="str">
            <v>LAL</v>
          </cell>
          <cell r="F2280">
            <v>11.7</v>
          </cell>
          <cell r="H2280">
            <v>530</v>
          </cell>
        </row>
        <row r="2281">
          <cell r="A2281">
            <v>1987</v>
          </cell>
          <cell r="B2281" t="str">
            <v>Michael Cooper</v>
          </cell>
          <cell r="D2281" t="str">
            <v>LAL</v>
          </cell>
          <cell r="F2281">
            <v>14</v>
          </cell>
          <cell r="H2281">
            <v>2255</v>
          </cell>
        </row>
        <row r="2282">
          <cell r="A2282">
            <v>1987</v>
          </cell>
          <cell r="B2282" t="str">
            <v>Byron Scott</v>
          </cell>
          <cell r="D2282" t="str">
            <v>LAL</v>
          </cell>
          <cell r="F2282">
            <v>16</v>
          </cell>
          <cell r="H2282">
            <v>2730.6</v>
          </cell>
        </row>
        <row r="2283">
          <cell r="A2283">
            <v>1987</v>
          </cell>
          <cell r="B2283" t="str">
            <v>Kareem Abdul-Jabbar</v>
          </cell>
          <cell r="D2283" t="str">
            <v>LAL</v>
          </cell>
          <cell r="F2283">
            <v>17.899999999999999</v>
          </cell>
          <cell r="H2283">
            <v>2441.4</v>
          </cell>
        </row>
        <row r="2284">
          <cell r="A2284">
            <v>1987</v>
          </cell>
          <cell r="B2284" t="str">
            <v>Mike Smrek</v>
          </cell>
          <cell r="D2284" t="str">
            <v>LAL</v>
          </cell>
          <cell r="F2284">
            <v>5</v>
          </cell>
          <cell r="H2284">
            <v>234.5</v>
          </cell>
        </row>
        <row r="2285">
          <cell r="A2285">
            <v>1987</v>
          </cell>
          <cell r="B2285" t="str">
            <v>Magic Johnson</v>
          </cell>
          <cell r="D2285" t="str">
            <v>LAL</v>
          </cell>
          <cell r="F2285">
            <v>27</v>
          </cell>
          <cell r="H2285">
            <v>2904</v>
          </cell>
        </row>
        <row r="2286">
          <cell r="A2286">
            <v>1987</v>
          </cell>
          <cell r="B2286" t="str">
            <v>Adrian Branch</v>
          </cell>
          <cell r="D2286" t="str">
            <v>LAL</v>
          </cell>
          <cell r="F2286">
            <v>18.8</v>
          </cell>
          <cell r="H2286">
            <v>217.6</v>
          </cell>
        </row>
        <row r="2287">
          <cell r="A2287">
            <v>1987</v>
          </cell>
          <cell r="B2287" t="str">
            <v>Billy Thompson</v>
          </cell>
          <cell r="D2287" t="str">
            <v>LAL</v>
          </cell>
          <cell r="F2287">
            <v>12.8</v>
          </cell>
          <cell r="H2287">
            <v>761.1</v>
          </cell>
        </row>
        <row r="2288">
          <cell r="A2288">
            <v>1987</v>
          </cell>
          <cell r="B2288" t="str">
            <v>A.C. Green</v>
          </cell>
          <cell r="D2288" t="str">
            <v>LAL</v>
          </cell>
          <cell r="F2288">
            <v>15.7</v>
          </cell>
          <cell r="H2288">
            <v>2243.6</v>
          </cell>
        </row>
        <row r="2289">
          <cell r="A2289">
            <v>1987</v>
          </cell>
          <cell r="B2289" t="str">
            <v>Kurt Rambis</v>
          </cell>
          <cell r="D2289" t="str">
            <v>LAL</v>
          </cell>
          <cell r="F2289">
            <v>12.6</v>
          </cell>
          <cell r="H2289">
            <v>1513.1999999999998</v>
          </cell>
        </row>
        <row r="2290">
          <cell r="A2290">
            <v>1987</v>
          </cell>
          <cell r="B2290" t="str">
            <v>Randy Breuer</v>
          </cell>
          <cell r="D2290" t="str">
            <v>MIL</v>
          </cell>
          <cell r="F2290">
            <v>12.3</v>
          </cell>
          <cell r="H2290">
            <v>1466.8</v>
          </cell>
        </row>
        <row r="2291">
          <cell r="A2291">
            <v>1987</v>
          </cell>
          <cell r="B2291" t="str">
            <v>Marvin Webster</v>
          </cell>
          <cell r="D2291" t="str">
            <v>MIL</v>
          </cell>
          <cell r="F2291">
            <v>10.7</v>
          </cell>
          <cell r="H2291">
            <v>102</v>
          </cell>
        </row>
        <row r="2292">
          <cell r="A2292">
            <v>1987</v>
          </cell>
          <cell r="B2292" t="str">
            <v>Keith Smith</v>
          </cell>
          <cell r="D2292" t="str">
            <v>MIL</v>
          </cell>
          <cell r="F2292">
            <v>6</v>
          </cell>
          <cell r="H2292">
            <v>462</v>
          </cell>
        </row>
        <row r="2293">
          <cell r="A2293">
            <v>1987</v>
          </cell>
          <cell r="B2293" t="str">
            <v>Ricky Pierce</v>
          </cell>
          <cell r="D2293" t="str">
            <v>MIL</v>
          </cell>
          <cell r="F2293">
            <v>18.5</v>
          </cell>
          <cell r="H2293">
            <v>2504.2999999999997</v>
          </cell>
        </row>
        <row r="2294">
          <cell r="A2294">
            <v>1987</v>
          </cell>
          <cell r="B2294" t="str">
            <v>Jerry Reynolds</v>
          </cell>
          <cell r="D2294" t="str">
            <v>MIL</v>
          </cell>
          <cell r="F2294">
            <v>12.9</v>
          </cell>
          <cell r="H2294">
            <v>962.80000000000007</v>
          </cell>
        </row>
        <row r="2295">
          <cell r="A2295">
            <v>1987</v>
          </cell>
          <cell r="B2295" t="str">
            <v>John Lucas</v>
          </cell>
          <cell r="D2295" t="str">
            <v>MIL</v>
          </cell>
          <cell r="F2295">
            <v>19.399999999999999</v>
          </cell>
          <cell r="H2295">
            <v>1358.8</v>
          </cell>
        </row>
        <row r="2296">
          <cell r="A2296">
            <v>1987</v>
          </cell>
          <cell r="B2296" t="str">
            <v>Scott Skiles</v>
          </cell>
          <cell r="D2296" t="str">
            <v>MIL</v>
          </cell>
          <cell r="F2296">
            <v>6.2</v>
          </cell>
          <cell r="H2296">
            <v>205.4</v>
          </cell>
        </row>
        <row r="2297">
          <cell r="A2297">
            <v>1987</v>
          </cell>
          <cell r="B2297" t="str">
            <v>Paul Mokeski</v>
          </cell>
          <cell r="D2297" t="str">
            <v>MIL</v>
          </cell>
          <cell r="F2297">
            <v>7.4</v>
          </cell>
          <cell r="H2297">
            <v>626.19999999999993</v>
          </cell>
        </row>
        <row r="2298">
          <cell r="A2298">
            <v>1987</v>
          </cell>
          <cell r="B2298" t="str">
            <v>Jack Sikma</v>
          </cell>
          <cell r="D2298" t="str">
            <v>MIL</v>
          </cell>
          <cell r="F2298">
            <v>16</v>
          </cell>
          <cell r="H2298">
            <v>2533.7999999999997</v>
          </cell>
        </row>
        <row r="2299">
          <cell r="A2299">
            <v>1987</v>
          </cell>
          <cell r="B2299" t="str">
            <v>Junior Bridgeman</v>
          </cell>
          <cell r="D2299" t="str">
            <v>MIL</v>
          </cell>
          <cell r="F2299">
            <v>11.1</v>
          </cell>
          <cell r="H2299">
            <v>418.20000000000005</v>
          </cell>
        </row>
        <row r="2300">
          <cell r="A2300">
            <v>1987</v>
          </cell>
          <cell r="B2300" t="str">
            <v>Don Collins</v>
          </cell>
          <cell r="D2300" t="str">
            <v>MIL</v>
          </cell>
          <cell r="F2300">
            <v>9.1</v>
          </cell>
          <cell r="H2300">
            <v>57</v>
          </cell>
        </row>
        <row r="2301">
          <cell r="A2301">
            <v>1987</v>
          </cell>
          <cell r="B2301" t="str">
            <v>Sidney Moncrief</v>
          </cell>
          <cell r="D2301" t="str">
            <v>MIL</v>
          </cell>
          <cell r="F2301">
            <v>15.9</v>
          </cell>
          <cell r="H2301">
            <v>990.59999999999991</v>
          </cell>
        </row>
        <row r="2302">
          <cell r="A2302">
            <v>1987</v>
          </cell>
          <cell r="B2302" t="str">
            <v>Paul Pressey</v>
          </cell>
          <cell r="D2302" t="str">
            <v>MIL</v>
          </cell>
          <cell r="F2302">
            <v>16.7</v>
          </cell>
          <cell r="H2302">
            <v>2055.7000000000003</v>
          </cell>
        </row>
        <row r="2303">
          <cell r="A2303">
            <v>1987</v>
          </cell>
          <cell r="B2303" t="str">
            <v>Craig Hodges</v>
          </cell>
          <cell r="D2303" t="str">
            <v>MIL</v>
          </cell>
          <cell r="F2303">
            <v>11.9</v>
          </cell>
          <cell r="H2303">
            <v>2145</v>
          </cell>
        </row>
        <row r="2304">
          <cell r="A2304">
            <v>1987</v>
          </cell>
          <cell r="B2304" t="str">
            <v>Mike Glenn</v>
          </cell>
          <cell r="D2304" t="str">
            <v>MIL</v>
          </cell>
          <cell r="F2304">
            <v>10.1</v>
          </cell>
          <cell r="H2304">
            <v>34</v>
          </cell>
        </row>
        <row r="2305">
          <cell r="A2305">
            <v>1987</v>
          </cell>
          <cell r="B2305" t="str">
            <v>Hank McDowell</v>
          </cell>
          <cell r="D2305" t="str">
            <v>MIL</v>
          </cell>
          <cell r="F2305">
            <v>10.7</v>
          </cell>
          <cell r="H2305">
            <v>70</v>
          </cell>
        </row>
        <row r="2306">
          <cell r="A2306">
            <v>1987</v>
          </cell>
          <cell r="B2306" t="str">
            <v>Dudley Bradley</v>
          </cell>
          <cell r="D2306" t="str">
            <v>MIL</v>
          </cell>
          <cell r="F2306">
            <v>10.3</v>
          </cell>
          <cell r="H2306">
            <v>897.59999999999991</v>
          </cell>
        </row>
        <row r="2307">
          <cell r="A2307">
            <v>1987</v>
          </cell>
          <cell r="B2307" t="str">
            <v>Terry Cummings</v>
          </cell>
          <cell r="D2307" t="str">
            <v>MIL</v>
          </cell>
          <cell r="F2307">
            <v>20.5</v>
          </cell>
          <cell r="H2307">
            <v>2771.6</v>
          </cell>
        </row>
        <row r="2308">
          <cell r="A2308">
            <v>1987</v>
          </cell>
          <cell r="B2308" t="str">
            <v>Orlando Woolridge</v>
          </cell>
          <cell r="D2308" t="str">
            <v>NJN</v>
          </cell>
          <cell r="F2308">
            <v>17.600000000000001</v>
          </cell>
          <cell r="H2308">
            <v>2640</v>
          </cell>
        </row>
        <row r="2309">
          <cell r="A2309">
            <v>1987</v>
          </cell>
          <cell r="B2309" t="str">
            <v>Buck Williams</v>
          </cell>
          <cell r="D2309" t="str">
            <v>NJN</v>
          </cell>
          <cell r="F2309">
            <v>17.600000000000001</v>
          </cell>
          <cell r="H2309">
            <v>2976.6</v>
          </cell>
        </row>
        <row r="2310">
          <cell r="A2310">
            <v>1987</v>
          </cell>
          <cell r="B2310" t="str">
            <v>Otis Birdsong</v>
          </cell>
          <cell r="D2310" t="str">
            <v>NJN</v>
          </cell>
          <cell r="F2310">
            <v>7.7</v>
          </cell>
          <cell r="H2310">
            <v>126.70000000000002</v>
          </cell>
        </row>
        <row r="2311">
          <cell r="A2311">
            <v>1987</v>
          </cell>
          <cell r="B2311" t="str">
            <v>Leon Wood</v>
          </cell>
          <cell r="D2311" t="str">
            <v>NJN</v>
          </cell>
          <cell r="F2311">
            <v>11.1</v>
          </cell>
          <cell r="H2311">
            <v>1732.8</v>
          </cell>
        </row>
        <row r="2312">
          <cell r="A2312">
            <v>1987</v>
          </cell>
          <cell r="B2312" t="str">
            <v>Tony Brown</v>
          </cell>
          <cell r="D2312" t="str">
            <v>NJN</v>
          </cell>
          <cell r="F2312">
            <v>9.6999999999999993</v>
          </cell>
          <cell r="H2312">
            <v>2340.7999999999997</v>
          </cell>
        </row>
        <row r="2313">
          <cell r="A2313">
            <v>1987</v>
          </cell>
          <cell r="B2313" t="str">
            <v>Darryl Dawkins</v>
          </cell>
          <cell r="D2313" t="str">
            <v>NJN</v>
          </cell>
          <cell r="F2313">
            <v>11.5</v>
          </cell>
          <cell r="H2313">
            <v>106.19999999999999</v>
          </cell>
        </row>
        <row r="2314">
          <cell r="A2314">
            <v>1987</v>
          </cell>
          <cell r="B2314" t="str">
            <v>Pace Mannion</v>
          </cell>
          <cell r="D2314" t="str">
            <v>NJN</v>
          </cell>
          <cell r="F2314">
            <v>8.4</v>
          </cell>
          <cell r="H2314">
            <v>282.90000000000003</v>
          </cell>
        </row>
        <row r="2315">
          <cell r="A2315">
            <v>1987</v>
          </cell>
          <cell r="B2315" t="str">
            <v>Albert King</v>
          </cell>
          <cell r="D2315" t="str">
            <v>NJN</v>
          </cell>
          <cell r="F2315">
            <v>10.4</v>
          </cell>
          <cell r="H2315">
            <v>1293.2</v>
          </cell>
        </row>
        <row r="2316">
          <cell r="A2316">
            <v>1987</v>
          </cell>
          <cell r="B2316" t="str">
            <v>Mike Gminski</v>
          </cell>
          <cell r="D2316" t="str">
            <v>NJN</v>
          </cell>
          <cell r="F2316">
            <v>17</v>
          </cell>
          <cell r="H2316">
            <v>2275.2000000000003</v>
          </cell>
        </row>
        <row r="2317">
          <cell r="A2317">
            <v>1987</v>
          </cell>
          <cell r="B2317" t="str">
            <v>Jeff Turner</v>
          </cell>
          <cell r="D2317" t="str">
            <v>NJN</v>
          </cell>
          <cell r="F2317">
            <v>9.1</v>
          </cell>
          <cell r="H2317">
            <v>1003.1999999999999</v>
          </cell>
        </row>
        <row r="2318">
          <cell r="A2318">
            <v>1987</v>
          </cell>
          <cell r="B2318" t="str">
            <v>Ben Coleman</v>
          </cell>
          <cell r="D2318" t="str">
            <v>NJN</v>
          </cell>
          <cell r="F2318">
            <v>13.6</v>
          </cell>
          <cell r="H2318">
            <v>1026.8</v>
          </cell>
        </row>
        <row r="2319">
          <cell r="A2319">
            <v>1987</v>
          </cell>
          <cell r="B2319" t="str">
            <v>Kevin McKenna</v>
          </cell>
          <cell r="D2319" t="str">
            <v>NJN</v>
          </cell>
          <cell r="F2319">
            <v>12.1</v>
          </cell>
          <cell r="H2319">
            <v>940.80000000000007</v>
          </cell>
        </row>
        <row r="2320">
          <cell r="A2320">
            <v>1987</v>
          </cell>
          <cell r="B2320" t="str">
            <v>Pearl Washington</v>
          </cell>
          <cell r="D2320" t="str">
            <v>NJN</v>
          </cell>
          <cell r="F2320">
            <v>11.5</v>
          </cell>
          <cell r="H2320">
            <v>1598.3999999999999</v>
          </cell>
        </row>
        <row r="2321">
          <cell r="A2321">
            <v>1987</v>
          </cell>
          <cell r="B2321" t="str">
            <v>Ray Williams</v>
          </cell>
          <cell r="D2321" t="str">
            <v>NJN</v>
          </cell>
          <cell r="F2321">
            <v>11.9</v>
          </cell>
          <cell r="H2321">
            <v>800</v>
          </cell>
        </row>
        <row r="2322">
          <cell r="A2322">
            <v>1987</v>
          </cell>
          <cell r="B2322" t="str">
            <v>James Bailey</v>
          </cell>
          <cell r="D2322" t="str">
            <v>NJN</v>
          </cell>
          <cell r="F2322">
            <v>11.9</v>
          </cell>
          <cell r="H2322">
            <v>540.6</v>
          </cell>
        </row>
        <row r="2323">
          <cell r="A2323">
            <v>1987</v>
          </cell>
          <cell r="B2323" t="str">
            <v>Kenny Walker</v>
          </cell>
          <cell r="D2323" t="str">
            <v>NYK</v>
          </cell>
          <cell r="F2323">
            <v>13.3</v>
          </cell>
          <cell r="H2323">
            <v>1720.4</v>
          </cell>
        </row>
        <row r="2324">
          <cell r="A2324">
            <v>1987</v>
          </cell>
          <cell r="B2324" t="str">
            <v>McKinley Singleton</v>
          </cell>
          <cell r="D2324" t="str">
            <v>NYK</v>
          </cell>
          <cell r="F2324">
            <v>13.3</v>
          </cell>
          <cell r="H2324">
            <v>10</v>
          </cell>
        </row>
        <row r="2325">
          <cell r="A2325">
            <v>1987</v>
          </cell>
          <cell r="B2325" t="str">
            <v>Jawann Oldham</v>
          </cell>
          <cell r="D2325" t="str">
            <v>NYK</v>
          </cell>
          <cell r="F2325">
            <v>8.5</v>
          </cell>
          <cell r="H2325">
            <v>774.40000000000009</v>
          </cell>
        </row>
        <row r="2326">
          <cell r="A2326">
            <v>1987</v>
          </cell>
          <cell r="B2326" t="str">
            <v>Bill Martin</v>
          </cell>
          <cell r="D2326" t="str">
            <v>NYK</v>
          </cell>
          <cell r="F2326">
            <v>6.2</v>
          </cell>
          <cell r="H2326">
            <v>68</v>
          </cell>
        </row>
        <row r="2327">
          <cell r="A2327">
            <v>1987</v>
          </cell>
          <cell r="B2327" t="str">
            <v>Trent Tucker</v>
          </cell>
          <cell r="D2327" t="str">
            <v>NYK</v>
          </cell>
          <cell r="F2327">
            <v>15.4</v>
          </cell>
          <cell r="H2327">
            <v>1694</v>
          </cell>
        </row>
        <row r="2328">
          <cell r="A2328">
            <v>1987</v>
          </cell>
          <cell r="B2328" t="str">
            <v>Stewart Granger</v>
          </cell>
          <cell r="D2328" t="str">
            <v>NYK</v>
          </cell>
          <cell r="F2328">
            <v>5.9</v>
          </cell>
          <cell r="H2328">
            <v>166.5</v>
          </cell>
        </row>
        <row r="2329">
          <cell r="A2329">
            <v>1987</v>
          </cell>
          <cell r="B2329" t="str">
            <v>Rory Sparrow</v>
          </cell>
          <cell r="D2329" t="str">
            <v>NYK</v>
          </cell>
          <cell r="F2329">
            <v>11.2</v>
          </cell>
          <cell r="H2329">
            <v>1952</v>
          </cell>
        </row>
        <row r="2330">
          <cell r="A2330">
            <v>1987</v>
          </cell>
          <cell r="B2330" t="str">
            <v>Eddie Lee</v>
          </cell>
          <cell r="D2330" t="str">
            <v>NYK</v>
          </cell>
          <cell r="F2330">
            <v>7</v>
          </cell>
          <cell r="H2330">
            <v>453.59999999999997</v>
          </cell>
        </row>
        <row r="2331">
          <cell r="A2331">
            <v>1987</v>
          </cell>
          <cell r="B2331" t="str">
            <v>Patrick Ewing</v>
          </cell>
          <cell r="D2331" t="str">
            <v>NYK</v>
          </cell>
          <cell r="F2331">
            <v>18.899999999999999</v>
          </cell>
          <cell r="H2331">
            <v>2205</v>
          </cell>
        </row>
        <row r="2332">
          <cell r="A2332">
            <v>1987</v>
          </cell>
          <cell r="B2332" t="str">
            <v>Gerald Wilkins</v>
          </cell>
          <cell r="D2332" t="str">
            <v>NYK</v>
          </cell>
          <cell r="F2332">
            <v>16.2</v>
          </cell>
          <cell r="H2332">
            <v>2760</v>
          </cell>
        </row>
        <row r="2333">
          <cell r="A2333">
            <v>1987</v>
          </cell>
          <cell r="B2333" t="str">
            <v>Chris McNealy</v>
          </cell>
          <cell r="D2333" t="str">
            <v>NYK</v>
          </cell>
          <cell r="F2333">
            <v>8.6999999999999993</v>
          </cell>
          <cell r="H2333">
            <v>973.5</v>
          </cell>
        </row>
        <row r="2334">
          <cell r="A2334">
            <v>1987</v>
          </cell>
          <cell r="B2334" t="str">
            <v>Brad Wright</v>
          </cell>
          <cell r="D2334" t="str">
            <v>NYK</v>
          </cell>
          <cell r="F2334">
            <v>11.2</v>
          </cell>
          <cell r="H2334">
            <v>138.6</v>
          </cell>
        </row>
        <row r="2335">
          <cell r="A2335">
            <v>1987</v>
          </cell>
          <cell r="B2335" t="str">
            <v>Pat Cummings</v>
          </cell>
          <cell r="D2335" t="str">
            <v>NYK</v>
          </cell>
          <cell r="F2335">
            <v>11.4</v>
          </cell>
          <cell r="H2335">
            <v>1058.4000000000001</v>
          </cell>
        </row>
        <row r="2336">
          <cell r="A2336">
            <v>1987</v>
          </cell>
          <cell r="B2336" t="str">
            <v>Bob Thornton</v>
          </cell>
          <cell r="D2336" t="str">
            <v>NYK</v>
          </cell>
          <cell r="F2336">
            <v>4.0999999999999996</v>
          </cell>
          <cell r="H2336">
            <v>280.5</v>
          </cell>
        </row>
        <row r="2337">
          <cell r="A2337">
            <v>1987</v>
          </cell>
          <cell r="B2337" t="str">
            <v>Bill Cartwright</v>
          </cell>
          <cell r="D2337" t="str">
            <v>NYK</v>
          </cell>
          <cell r="F2337">
            <v>17.100000000000001</v>
          </cell>
          <cell r="H2337">
            <v>1989.3999999999999</v>
          </cell>
        </row>
        <row r="2338">
          <cell r="A2338">
            <v>1987</v>
          </cell>
          <cell r="B2338" t="str">
            <v>Louis Orr</v>
          </cell>
          <cell r="D2338" t="str">
            <v>NYK</v>
          </cell>
          <cell r="F2338">
            <v>11</v>
          </cell>
          <cell r="H2338">
            <v>1443</v>
          </cell>
        </row>
        <row r="2339">
          <cell r="A2339">
            <v>1987</v>
          </cell>
          <cell r="B2339" t="str">
            <v>Bernard King</v>
          </cell>
          <cell r="D2339" t="str">
            <v>NYK</v>
          </cell>
          <cell r="F2339">
            <v>17.7</v>
          </cell>
          <cell r="H2339">
            <v>214.20000000000002</v>
          </cell>
        </row>
        <row r="2340">
          <cell r="A2340">
            <v>1987</v>
          </cell>
          <cell r="B2340" t="str">
            <v>Danny Vranes</v>
          </cell>
          <cell r="D2340" t="str">
            <v>PHI</v>
          </cell>
          <cell r="F2340">
            <v>6.9</v>
          </cell>
          <cell r="H2340">
            <v>817.8</v>
          </cell>
        </row>
        <row r="2341">
          <cell r="A2341">
            <v>1987</v>
          </cell>
          <cell r="B2341" t="str">
            <v>Kenny Green</v>
          </cell>
          <cell r="D2341" t="str">
            <v>PHI</v>
          </cell>
          <cell r="F2341">
            <v>6.5</v>
          </cell>
          <cell r="H2341">
            <v>172.9</v>
          </cell>
        </row>
        <row r="2342">
          <cell r="A2342">
            <v>1987</v>
          </cell>
          <cell r="B2342" t="str">
            <v>Cliff Robinson</v>
          </cell>
          <cell r="D2342" t="str">
            <v>PHI</v>
          </cell>
          <cell r="F2342">
            <v>15.1</v>
          </cell>
          <cell r="H2342">
            <v>1584</v>
          </cell>
        </row>
        <row r="2343">
          <cell r="A2343">
            <v>1987</v>
          </cell>
          <cell r="B2343" t="str">
            <v>Jim Lampley</v>
          </cell>
          <cell r="D2343" t="str">
            <v>PHI</v>
          </cell>
          <cell r="F2343">
            <v>8.3000000000000007</v>
          </cell>
          <cell r="H2343">
            <v>16</v>
          </cell>
        </row>
        <row r="2344">
          <cell r="A2344">
            <v>1987</v>
          </cell>
          <cell r="B2344" t="str">
            <v>David Wingate</v>
          </cell>
          <cell r="D2344" t="str">
            <v>PHI</v>
          </cell>
          <cell r="F2344">
            <v>11.9</v>
          </cell>
          <cell r="H2344">
            <v>1609.3</v>
          </cell>
        </row>
        <row r="2345">
          <cell r="A2345">
            <v>1987</v>
          </cell>
          <cell r="B2345" t="str">
            <v>Maurice Cheeks</v>
          </cell>
          <cell r="D2345" t="str">
            <v>PHI</v>
          </cell>
          <cell r="F2345">
            <v>18.3</v>
          </cell>
          <cell r="H2345">
            <v>2624.8</v>
          </cell>
        </row>
        <row r="2346">
          <cell r="A2346">
            <v>1987</v>
          </cell>
          <cell r="B2346" t="str">
            <v>Mark McNamara</v>
          </cell>
          <cell r="D2346" t="str">
            <v>PHI</v>
          </cell>
          <cell r="F2346">
            <v>8.1999999999999993</v>
          </cell>
          <cell r="H2346">
            <v>113.30000000000001</v>
          </cell>
        </row>
        <row r="2347">
          <cell r="A2347">
            <v>1987</v>
          </cell>
          <cell r="B2347" t="str">
            <v>Charles Barkley</v>
          </cell>
          <cell r="D2347" t="str">
            <v>PHI</v>
          </cell>
          <cell r="F2347">
            <v>25.1</v>
          </cell>
          <cell r="H2347">
            <v>2740.3999999999996</v>
          </cell>
        </row>
        <row r="2348">
          <cell r="A2348">
            <v>1987</v>
          </cell>
          <cell r="B2348" t="str">
            <v>Julius Erving</v>
          </cell>
          <cell r="D2348" t="str">
            <v>PHI</v>
          </cell>
          <cell r="F2348">
            <v>17</v>
          </cell>
          <cell r="H2348">
            <v>1920</v>
          </cell>
        </row>
        <row r="2349">
          <cell r="A2349">
            <v>1987</v>
          </cell>
          <cell r="B2349" t="str">
            <v>Tim McCormick</v>
          </cell>
          <cell r="D2349" t="str">
            <v>PHI</v>
          </cell>
          <cell r="F2349">
            <v>12.9</v>
          </cell>
          <cell r="H2349">
            <v>2818.7999999999997</v>
          </cell>
        </row>
        <row r="2350">
          <cell r="A2350">
            <v>1987</v>
          </cell>
          <cell r="B2350" t="str">
            <v>World B.</v>
          </cell>
          <cell r="D2350" t="str">
            <v>PHI</v>
          </cell>
          <cell r="F2350">
            <v>7.1</v>
          </cell>
          <cell r="H2350">
            <v>286</v>
          </cell>
        </row>
        <row r="2351">
          <cell r="A2351">
            <v>1987</v>
          </cell>
          <cell r="B2351" t="str">
            <v>Jeff Ruland</v>
          </cell>
          <cell r="D2351" t="str">
            <v>PHI</v>
          </cell>
          <cell r="F2351">
            <v>16.100000000000001</v>
          </cell>
          <cell r="H2351">
            <v>116</v>
          </cell>
        </row>
        <row r="2352">
          <cell r="A2352">
            <v>1987</v>
          </cell>
          <cell r="B2352" t="str">
            <v>Andrew Toney</v>
          </cell>
          <cell r="D2352" t="str">
            <v>PHI</v>
          </cell>
          <cell r="F2352">
            <v>14.3</v>
          </cell>
          <cell r="H2352">
            <v>1055.6000000000001</v>
          </cell>
        </row>
        <row r="2353">
          <cell r="A2353">
            <v>1987</v>
          </cell>
          <cell r="B2353" t="str">
            <v>Roy Hinson</v>
          </cell>
          <cell r="D2353" t="str">
            <v>PHI</v>
          </cell>
          <cell r="F2353">
            <v>13.5</v>
          </cell>
          <cell r="H2353">
            <v>2492.7999999999997</v>
          </cell>
        </row>
        <row r="2354">
          <cell r="A2354">
            <v>1987</v>
          </cell>
          <cell r="B2354" t="str">
            <v>William Bedford</v>
          </cell>
          <cell r="D2354" t="str">
            <v>PHO</v>
          </cell>
          <cell r="F2354">
            <v>7.6</v>
          </cell>
          <cell r="H2354">
            <v>980.00000000000011</v>
          </cell>
        </row>
        <row r="2355">
          <cell r="A2355">
            <v>1987</v>
          </cell>
          <cell r="B2355" t="str">
            <v>Jay Humphries</v>
          </cell>
          <cell r="D2355" t="str">
            <v>PHO</v>
          </cell>
          <cell r="F2355">
            <v>14.2</v>
          </cell>
          <cell r="H2355">
            <v>2583</v>
          </cell>
        </row>
        <row r="2356">
          <cell r="A2356">
            <v>1987</v>
          </cell>
          <cell r="B2356" t="str">
            <v>Ed Pinckney</v>
          </cell>
          <cell r="D2356" t="str">
            <v>PHO</v>
          </cell>
          <cell r="F2356">
            <v>15.2</v>
          </cell>
          <cell r="H2356">
            <v>2248</v>
          </cell>
        </row>
        <row r="2357">
          <cell r="A2357">
            <v>1987</v>
          </cell>
          <cell r="B2357" t="str">
            <v>Kenny Gattison</v>
          </cell>
          <cell r="D2357" t="str">
            <v>PHO</v>
          </cell>
          <cell r="F2357">
            <v>9.4</v>
          </cell>
          <cell r="H2357">
            <v>1101.1000000000001</v>
          </cell>
        </row>
        <row r="2358">
          <cell r="A2358">
            <v>1987</v>
          </cell>
          <cell r="B2358" t="str">
            <v>Larry Nance</v>
          </cell>
          <cell r="D2358" t="str">
            <v>PHO</v>
          </cell>
          <cell r="F2358">
            <v>22.2</v>
          </cell>
          <cell r="H2358">
            <v>2566.8000000000002</v>
          </cell>
        </row>
        <row r="2359">
          <cell r="A2359">
            <v>1987</v>
          </cell>
          <cell r="B2359" t="str">
            <v>Alvan Adams</v>
          </cell>
          <cell r="D2359" t="str">
            <v>PHO</v>
          </cell>
          <cell r="F2359">
            <v>14.6</v>
          </cell>
          <cell r="H2359">
            <v>1693.1999999999998</v>
          </cell>
        </row>
        <row r="2360">
          <cell r="A2360">
            <v>1987</v>
          </cell>
          <cell r="B2360" t="str">
            <v>James Edwards</v>
          </cell>
          <cell r="D2360" t="str">
            <v>PHO</v>
          </cell>
          <cell r="F2360">
            <v>17</v>
          </cell>
          <cell r="H2360">
            <v>303.8</v>
          </cell>
        </row>
        <row r="2361">
          <cell r="A2361">
            <v>1987</v>
          </cell>
          <cell r="B2361" t="str">
            <v>Mike Sanders</v>
          </cell>
          <cell r="D2361" t="str">
            <v>PHO</v>
          </cell>
          <cell r="F2361">
            <v>14.4</v>
          </cell>
          <cell r="H2361">
            <v>1656.3999999999999</v>
          </cell>
        </row>
        <row r="2362">
          <cell r="A2362">
            <v>1987</v>
          </cell>
          <cell r="B2362" t="str">
            <v>Grant Gondrezick</v>
          </cell>
          <cell r="D2362" t="str">
            <v>PHO</v>
          </cell>
          <cell r="F2362">
            <v>10.9</v>
          </cell>
          <cell r="H2362">
            <v>838.4</v>
          </cell>
        </row>
        <row r="2363">
          <cell r="A2363">
            <v>1987</v>
          </cell>
          <cell r="B2363" t="str">
            <v>Rafael Addison</v>
          </cell>
          <cell r="D2363" t="str">
            <v>PHO</v>
          </cell>
          <cell r="F2363">
            <v>11.9</v>
          </cell>
          <cell r="H2363">
            <v>713</v>
          </cell>
        </row>
        <row r="2364">
          <cell r="A2364">
            <v>1987</v>
          </cell>
          <cell r="B2364" t="str">
            <v>Walter Davis</v>
          </cell>
          <cell r="D2364" t="str">
            <v>PHO</v>
          </cell>
          <cell r="F2364">
            <v>19.3</v>
          </cell>
          <cell r="H2364">
            <v>2646.5</v>
          </cell>
        </row>
        <row r="2365">
          <cell r="A2365">
            <v>1987</v>
          </cell>
          <cell r="B2365" t="str">
            <v>Jeff Hornacek</v>
          </cell>
          <cell r="D2365" t="str">
            <v>PHO</v>
          </cell>
          <cell r="F2365">
            <v>11.2</v>
          </cell>
          <cell r="H2365">
            <v>1560</v>
          </cell>
        </row>
        <row r="2366">
          <cell r="A2366">
            <v>1987</v>
          </cell>
          <cell r="B2366" t="str">
            <v>Nick Vanos</v>
          </cell>
          <cell r="D2366" t="str">
            <v>PHO</v>
          </cell>
          <cell r="F2366">
            <v>9.1</v>
          </cell>
          <cell r="H2366">
            <v>638.4</v>
          </cell>
        </row>
        <row r="2367">
          <cell r="A2367">
            <v>1987</v>
          </cell>
          <cell r="B2367" t="str">
            <v>Bernard Thompson</v>
          </cell>
          <cell r="D2367" t="str">
            <v>PHO</v>
          </cell>
          <cell r="F2367">
            <v>7.2</v>
          </cell>
          <cell r="H2367">
            <v>331.20000000000005</v>
          </cell>
        </row>
        <row r="2368">
          <cell r="A2368">
            <v>1987</v>
          </cell>
          <cell r="B2368" t="str">
            <v>Mike Holton</v>
          </cell>
          <cell r="D2368" t="str">
            <v>POR</v>
          </cell>
          <cell r="F2368">
            <v>9.5</v>
          </cell>
          <cell r="H2368">
            <v>481.40000000000003</v>
          </cell>
        </row>
        <row r="2369">
          <cell r="A2369">
            <v>1987</v>
          </cell>
          <cell r="B2369" t="str">
            <v>Steve Johnson</v>
          </cell>
          <cell r="D2369" t="str">
            <v>POR</v>
          </cell>
          <cell r="F2369">
            <v>15.1</v>
          </cell>
          <cell r="H2369">
            <v>2346.2999999999997</v>
          </cell>
        </row>
        <row r="2370">
          <cell r="A2370">
            <v>1987</v>
          </cell>
          <cell r="B2370" t="str">
            <v>Caldwell Jones</v>
          </cell>
          <cell r="D2370" t="str">
            <v>POR</v>
          </cell>
          <cell r="F2370">
            <v>8.6999999999999993</v>
          </cell>
          <cell r="H2370">
            <v>1575.6</v>
          </cell>
        </row>
        <row r="2371">
          <cell r="A2371">
            <v>1987</v>
          </cell>
          <cell r="B2371" t="str">
            <v>Kiki Vandeweghe</v>
          </cell>
          <cell r="D2371" t="str">
            <v>POR</v>
          </cell>
          <cell r="F2371">
            <v>19.2</v>
          </cell>
          <cell r="H2371">
            <v>3025.7</v>
          </cell>
        </row>
        <row r="2372">
          <cell r="A2372">
            <v>1987</v>
          </cell>
          <cell r="B2372" t="str">
            <v>Terry Porter</v>
          </cell>
          <cell r="D2372" t="str">
            <v>POR</v>
          </cell>
          <cell r="F2372">
            <v>16.2</v>
          </cell>
          <cell r="H2372">
            <v>2712</v>
          </cell>
        </row>
        <row r="2373">
          <cell r="A2373">
            <v>1987</v>
          </cell>
          <cell r="B2373" t="str">
            <v>Jerome Kersey</v>
          </cell>
          <cell r="D2373" t="str">
            <v>POR</v>
          </cell>
          <cell r="F2373">
            <v>16.899999999999999</v>
          </cell>
          <cell r="H2373">
            <v>2091</v>
          </cell>
        </row>
        <row r="2374">
          <cell r="A2374">
            <v>1987</v>
          </cell>
          <cell r="B2374" t="str">
            <v>Clyde Drexler</v>
          </cell>
          <cell r="D2374" t="str">
            <v>POR</v>
          </cell>
          <cell r="F2374">
            <v>20.2</v>
          </cell>
          <cell r="H2374">
            <v>3116</v>
          </cell>
        </row>
        <row r="2375">
          <cell r="A2375">
            <v>1987</v>
          </cell>
          <cell r="B2375" t="str">
            <v>Jim Paxson</v>
          </cell>
          <cell r="D2375" t="str">
            <v>POR</v>
          </cell>
          <cell r="F2375">
            <v>13.8</v>
          </cell>
          <cell r="H2375">
            <v>1800</v>
          </cell>
        </row>
        <row r="2376">
          <cell r="A2376">
            <v>1987</v>
          </cell>
          <cell r="B2376" t="str">
            <v>Kenny Carr</v>
          </cell>
          <cell r="D2376" t="str">
            <v>POR</v>
          </cell>
          <cell r="F2376">
            <v>12.8</v>
          </cell>
          <cell r="H2376">
            <v>1440.6</v>
          </cell>
        </row>
        <row r="2377">
          <cell r="A2377">
            <v>1987</v>
          </cell>
          <cell r="B2377" t="str">
            <v>Sam Bowie</v>
          </cell>
          <cell r="D2377" t="str">
            <v>POR</v>
          </cell>
          <cell r="F2377">
            <v>11.8</v>
          </cell>
          <cell r="H2377">
            <v>163</v>
          </cell>
        </row>
        <row r="2378">
          <cell r="A2378">
            <v>1987</v>
          </cell>
          <cell r="B2378" t="str">
            <v>Ron Rowan</v>
          </cell>
          <cell r="D2378" t="str">
            <v>POR</v>
          </cell>
          <cell r="F2378">
            <v>22.2</v>
          </cell>
          <cell r="H2378">
            <v>16.099999999999998</v>
          </cell>
        </row>
        <row r="2379">
          <cell r="A2379">
            <v>1987</v>
          </cell>
          <cell r="B2379" t="str">
            <v>Joe Binion</v>
          </cell>
          <cell r="D2379" t="str">
            <v>POR</v>
          </cell>
          <cell r="F2379">
            <v>12</v>
          </cell>
          <cell r="H2379">
            <v>50.599999999999994</v>
          </cell>
        </row>
        <row r="2380">
          <cell r="A2380">
            <v>1987</v>
          </cell>
          <cell r="B2380" t="str">
            <v>Brook Steppe</v>
          </cell>
          <cell r="D2380" t="str">
            <v>SAC</v>
          </cell>
          <cell r="F2380">
            <v>11.4</v>
          </cell>
          <cell r="H2380">
            <v>666.40000000000009</v>
          </cell>
        </row>
        <row r="2381">
          <cell r="A2381">
            <v>1987</v>
          </cell>
          <cell r="B2381" t="str">
            <v>Reggie Theus</v>
          </cell>
          <cell r="D2381" t="str">
            <v>SAC</v>
          </cell>
          <cell r="F2381">
            <v>17.899999999999999</v>
          </cell>
          <cell r="H2381">
            <v>2875.6</v>
          </cell>
        </row>
        <row r="2382">
          <cell r="A2382">
            <v>1987</v>
          </cell>
          <cell r="B2382" t="str">
            <v>Mark Olberding</v>
          </cell>
          <cell r="D2382" t="str">
            <v>SAC</v>
          </cell>
          <cell r="F2382">
            <v>8.8000000000000007</v>
          </cell>
          <cell r="H2382">
            <v>1003.1999999999999</v>
          </cell>
        </row>
        <row r="2383">
          <cell r="A2383">
            <v>1987</v>
          </cell>
          <cell r="B2383" t="str">
            <v>Othell Wilson</v>
          </cell>
          <cell r="D2383" t="str">
            <v>SAC</v>
          </cell>
          <cell r="F2383">
            <v>12.1</v>
          </cell>
          <cell r="H2383">
            <v>789.7</v>
          </cell>
        </row>
        <row r="2384">
          <cell r="A2384">
            <v>1987</v>
          </cell>
          <cell r="B2384" t="str">
            <v>LaSalle Thompson</v>
          </cell>
          <cell r="D2384" t="str">
            <v>SAC</v>
          </cell>
          <cell r="F2384">
            <v>15.7</v>
          </cell>
          <cell r="H2384">
            <v>2164.7999999999997</v>
          </cell>
        </row>
        <row r="2385">
          <cell r="A2385">
            <v>1987</v>
          </cell>
          <cell r="B2385" t="str">
            <v>Harold Pressley</v>
          </cell>
          <cell r="D2385" t="str">
            <v>SAC</v>
          </cell>
          <cell r="F2385">
            <v>11.8</v>
          </cell>
          <cell r="H2385">
            <v>911.19999999999993</v>
          </cell>
        </row>
        <row r="2386">
          <cell r="A2386">
            <v>1987</v>
          </cell>
          <cell r="B2386" t="str">
            <v>Bruce Douglas</v>
          </cell>
          <cell r="D2386" t="str">
            <v>SAC</v>
          </cell>
          <cell r="F2386">
            <v>5.7</v>
          </cell>
          <cell r="H2386">
            <v>98.4</v>
          </cell>
        </row>
        <row r="2387">
          <cell r="A2387">
            <v>1987</v>
          </cell>
          <cell r="B2387" t="str">
            <v>Terry Tyler</v>
          </cell>
          <cell r="D2387" t="str">
            <v>SAC</v>
          </cell>
          <cell r="F2387">
            <v>12.8</v>
          </cell>
          <cell r="H2387">
            <v>1927</v>
          </cell>
        </row>
        <row r="2388">
          <cell r="A2388">
            <v>1987</v>
          </cell>
          <cell r="B2388" t="str">
            <v>Johnny Rogers</v>
          </cell>
          <cell r="D2388" t="str">
            <v>SAC</v>
          </cell>
          <cell r="F2388">
            <v>10.5</v>
          </cell>
          <cell r="H2388">
            <v>468</v>
          </cell>
        </row>
        <row r="2389">
          <cell r="A2389">
            <v>1987</v>
          </cell>
          <cell r="B2389" t="str">
            <v>Otis Thorpe</v>
          </cell>
          <cell r="D2389" t="str">
            <v>SAC</v>
          </cell>
          <cell r="F2389">
            <v>18</v>
          </cell>
          <cell r="H2389">
            <v>2952</v>
          </cell>
        </row>
        <row r="2390">
          <cell r="A2390">
            <v>1987</v>
          </cell>
          <cell r="B2390" t="str">
            <v>Franklin Edwards</v>
          </cell>
          <cell r="D2390" t="str">
            <v>SAC</v>
          </cell>
          <cell r="F2390">
            <v>5.2</v>
          </cell>
          <cell r="H2390">
            <v>122.4</v>
          </cell>
        </row>
        <row r="2391">
          <cell r="A2391">
            <v>1987</v>
          </cell>
          <cell r="B2391" t="str">
            <v>Derek Smith</v>
          </cell>
          <cell r="D2391" t="str">
            <v>SAC</v>
          </cell>
          <cell r="F2391">
            <v>13.1</v>
          </cell>
          <cell r="H2391">
            <v>1658.8</v>
          </cell>
        </row>
        <row r="2392">
          <cell r="A2392">
            <v>1987</v>
          </cell>
          <cell r="B2392" t="str">
            <v>Joe Kleine</v>
          </cell>
          <cell r="D2392" t="str">
            <v>SAC</v>
          </cell>
          <cell r="F2392">
            <v>12.4</v>
          </cell>
          <cell r="H2392">
            <v>1659</v>
          </cell>
        </row>
        <row r="2393">
          <cell r="A2393">
            <v>1987</v>
          </cell>
          <cell r="B2393" t="str">
            <v>Jon Sundvold</v>
          </cell>
          <cell r="D2393" t="str">
            <v>SAS</v>
          </cell>
          <cell r="F2393">
            <v>14.5</v>
          </cell>
          <cell r="H2393">
            <v>1763.2</v>
          </cell>
        </row>
        <row r="2394">
          <cell r="A2394">
            <v>1987</v>
          </cell>
          <cell r="B2394" t="str">
            <v>Johnny Moore</v>
          </cell>
          <cell r="D2394" t="str">
            <v>SAS</v>
          </cell>
          <cell r="F2394">
            <v>13.4</v>
          </cell>
          <cell r="H2394">
            <v>1232</v>
          </cell>
        </row>
        <row r="2395">
          <cell r="A2395">
            <v>1987</v>
          </cell>
          <cell r="B2395" t="str">
            <v>Mike Mitchell</v>
          </cell>
          <cell r="D2395" t="str">
            <v>SAS</v>
          </cell>
          <cell r="F2395">
            <v>11.9</v>
          </cell>
          <cell r="H2395">
            <v>924</v>
          </cell>
        </row>
        <row r="2396">
          <cell r="A2396">
            <v>1987</v>
          </cell>
          <cell r="B2396" t="str">
            <v>Dave Greenwood</v>
          </cell>
          <cell r="D2396" t="str">
            <v>SAS</v>
          </cell>
          <cell r="F2396">
            <v>15.2</v>
          </cell>
          <cell r="H2396">
            <v>2583.3000000000002</v>
          </cell>
        </row>
        <row r="2397">
          <cell r="A2397">
            <v>1987</v>
          </cell>
          <cell r="B2397" t="str">
            <v>Johnny Dawkins</v>
          </cell>
          <cell r="D2397" t="str">
            <v>SAS</v>
          </cell>
          <cell r="F2397">
            <v>14.6</v>
          </cell>
          <cell r="H2397">
            <v>1684.8</v>
          </cell>
        </row>
        <row r="2398">
          <cell r="A2398">
            <v>1987</v>
          </cell>
          <cell r="B2398" t="str">
            <v>Ed Nealy</v>
          </cell>
          <cell r="D2398" t="str">
            <v>SAS</v>
          </cell>
          <cell r="F2398">
            <v>11.3</v>
          </cell>
          <cell r="H2398">
            <v>978</v>
          </cell>
        </row>
        <row r="2399">
          <cell r="A2399">
            <v>1987</v>
          </cell>
          <cell r="B2399" t="str">
            <v>Alvin Robertson</v>
          </cell>
          <cell r="D2399" t="str">
            <v>SAS</v>
          </cell>
          <cell r="F2399">
            <v>18.5</v>
          </cell>
          <cell r="H2399">
            <v>2697.2999999999997</v>
          </cell>
        </row>
        <row r="2400">
          <cell r="A2400">
            <v>1987</v>
          </cell>
          <cell r="B2400" t="str">
            <v>Artis Gilmore</v>
          </cell>
          <cell r="D2400" t="str">
            <v>SAS</v>
          </cell>
          <cell r="F2400">
            <v>14.2</v>
          </cell>
          <cell r="H2400">
            <v>2402.6</v>
          </cell>
        </row>
        <row r="2401">
          <cell r="A2401">
            <v>1987</v>
          </cell>
          <cell r="B2401" t="str">
            <v>Larry Krystkowiak</v>
          </cell>
          <cell r="D2401" t="str">
            <v>SAS</v>
          </cell>
          <cell r="F2401">
            <v>13</v>
          </cell>
          <cell r="H2401">
            <v>1006.4000000000001</v>
          </cell>
        </row>
        <row r="2402">
          <cell r="A2402">
            <v>1987</v>
          </cell>
          <cell r="B2402" t="str">
            <v>Mike Brittain</v>
          </cell>
          <cell r="D2402" t="str">
            <v>SAS</v>
          </cell>
          <cell r="F2402">
            <v>7.3</v>
          </cell>
          <cell r="H2402">
            <v>28.799999999999997</v>
          </cell>
        </row>
        <row r="2403">
          <cell r="A2403">
            <v>1987</v>
          </cell>
          <cell r="B2403" t="str">
            <v>Kevin Williams</v>
          </cell>
          <cell r="D2403" t="str">
            <v>SEA</v>
          </cell>
          <cell r="F2403">
            <v>10.4</v>
          </cell>
          <cell r="H2403">
            <v>702</v>
          </cell>
        </row>
        <row r="2404">
          <cell r="A2404">
            <v>1987</v>
          </cell>
          <cell r="B2404" t="str">
            <v>Tom Chambers</v>
          </cell>
          <cell r="D2404" t="str">
            <v>SEA</v>
          </cell>
          <cell r="F2404">
            <v>17</v>
          </cell>
          <cell r="H2404">
            <v>3017.6</v>
          </cell>
        </row>
        <row r="2405">
          <cell r="A2405">
            <v>1987</v>
          </cell>
          <cell r="B2405" t="str">
            <v>Alton Lister</v>
          </cell>
          <cell r="D2405" t="str">
            <v>SEA</v>
          </cell>
          <cell r="F2405">
            <v>14</v>
          </cell>
          <cell r="H2405">
            <v>2287.5</v>
          </cell>
        </row>
        <row r="2406">
          <cell r="A2406">
            <v>1987</v>
          </cell>
          <cell r="B2406" t="str">
            <v>Maurice Lucas</v>
          </cell>
          <cell r="D2406" t="str">
            <v>SEA</v>
          </cell>
          <cell r="F2406">
            <v>13.7</v>
          </cell>
          <cell r="H2406">
            <v>1121.4000000000001</v>
          </cell>
        </row>
        <row r="2407">
          <cell r="A2407">
            <v>1987</v>
          </cell>
          <cell r="B2407" t="str">
            <v>Clemon Johnson</v>
          </cell>
          <cell r="D2407" t="str">
            <v>SEA</v>
          </cell>
          <cell r="F2407">
            <v>10</v>
          </cell>
          <cell r="H2407">
            <v>1053</v>
          </cell>
        </row>
        <row r="2408">
          <cell r="A2408">
            <v>1987</v>
          </cell>
          <cell r="B2408" t="str">
            <v>Eddie Johnson</v>
          </cell>
          <cell r="D2408" t="str">
            <v>SEA</v>
          </cell>
          <cell r="F2408">
            <v>13.9</v>
          </cell>
          <cell r="H2408">
            <v>508.79999999999995</v>
          </cell>
        </row>
        <row r="2409">
          <cell r="A2409">
            <v>1987</v>
          </cell>
          <cell r="B2409" t="str">
            <v>Xavier McDaniel</v>
          </cell>
          <cell r="D2409" t="str">
            <v>SEA</v>
          </cell>
          <cell r="F2409">
            <v>18.7</v>
          </cell>
          <cell r="H2409">
            <v>3034</v>
          </cell>
        </row>
        <row r="2410">
          <cell r="A2410">
            <v>1987</v>
          </cell>
          <cell r="B2410" t="str">
            <v>Danny Young</v>
          </cell>
          <cell r="D2410" t="str">
            <v>SEA</v>
          </cell>
          <cell r="F2410">
            <v>12.8</v>
          </cell>
          <cell r="H2410">
            <v>1481.9</v>
          </cell>
        </row>
        <row r="2411">
          <cell r="A2411">
            <v>1987</v>
          </cell>
          <cell r="B2411" t="str">
            <v>Russ Schoene</v>
          </cell>
          <cell r="D2411" t="str">
            <v>SEA</v>
          </cell>
          <cell r="F2411">
            <v>6.2</v>
          </cell>
          <cell r="H2411">
            <v>579.59999999999991</v>
          </cell>
        </row>
        <row r="2412">
          <cell r="A2412">
            <v>1987</v>
          </cell>
          <cell r="B2412" t="str">
            <v>Terence Stansbury</v>
          </cell>
          <cell r="D2412" t="str">
            <v>SEA</v>
          </cell>
          <cell r="F2412">
            <v>9.6999999999999993</v>
          </cell>
          <cell r="H2412">
            <v>374</v>
          </cell>
        </row>
        <row r="2413">
          <cell r="A2413">
            <v>1987</v>
          </cell>
          <cell r="B2413" t="str">
            <v>Curtis Kitchen</v>
          </cell>
          <cell r="D2413" t="str">
            <v>SEA</v>
          </cell>
          <cell r="F2413">
            <v>18.5</v>
          </cell>
          <cell r="H2413">
            <v>31.200000000000003</v>
          </cell>
        </row>
        <row r="2414">
          <cell r="A2414">
            <v>1987</v>
          </cell>
          <cell r="B2414" t="str">
            <v>Nate McMillan</v>
          </cell>
          <cell r="D2414" t="str">
            <v>SEA</v>
          </cell>
          <cell r="F2414">
            <v>14.1</v>
          </cell>
          <cell r="H2414">
            <v>1973.8</v>
          </cell>
        </row>
        <row r="2415">
          <cell r="A2415">
            <v>1987</v>
          </cell>
          <cell r="B2415" t="str">
            <v>Dale Ellis</v>
          </cell>
          <cell r="D2415" t="str">
            <v>SEA</v>
          </cell>
          <cell r="F2415">
            <v>19</v>
          </cell>
          <cell r="H2415">
            <v>3075</v>
          </cell>
        </row>
        <row r="2416">
          <cell r="A2416">
            <v>1987</v>
          </cell>
          <cell r="B2416" t="str">
            <v>Michael Phelps</v>
          </cell>
          <cell r="D2416" t="str">
            <v>SEA</v>
          </cell>
          <cell r="F2416">
            <v>10.3</v>
          </cell>
          <cell r="H2416">
            <v>468</v>
          </cell>
        </row>
        <row r="2417">
          <cell r="A2417">
            <v>1987</v>
          </cell>
          <cell r="B2417" t="str">
            <v>Chris Engler</v>
          </cell>
          <cell r="D2417" t="str">
            <v>TOT</v>
          </cell>
          <cell r="F2417">
            <v>11</v>
          </cell>
          <cell r="H2417">
            <v>195</v>
          </cell>
        </row>
        <row r="2418">
          <cell r="A2418">
            <v>1987</v>
          </cell>
          <cell r="B2418" t="str">
            <v>Gerald Henderson</v>
          </cell>
          <cell r="D2418" t="str">
            <v>TOT</v>
          </cell>
          <cell r="F2418">
            <v>14.5</v>
          </cell>
          <cell r="H2418">
            <v>2042.4</v>
          </cell>
        </row>
        <row r="2419">
          <cell r="A2419">
            <v>1987</v>
          </cell>
          <cell r="B2419" t="str">
            <v>Darren Daye</v>
          </cell>
          <cell r="D2419" t="str">
            <v>TOT</v>
          </cell>
          <cell r="F2419">
            <v>9.5</v>
          </cell>
          <cell r="H2419">
            <v>731.6</v>
          </cell>
        </row>
        <row r="2420">
          <cell r="A2420">
            <v>1987</v>
          </cell>
          <cell r="B2420" t="str">
            <v>Earl Cureton</v>
          </cell>
          <cell r="D2420" t="str">
            <v>TOT</v>
          </cell>
          <cell r="F2420">
            <v>11.3</v>
          </cell>
          <cell r="H2420">
            <v>1973.4</v>
          </cell>
        </row>
        <row r="2421">
          <cell r="A2421">
            <v>1987</v>
          </cell>
          <cell r="B2421" t="str">
            <v>Dirk Minniefield</v>
          </cell>
          <cell r="D2421" t="str">
            <v>TOT</v>
          </cell>
          <cell r="F2421">
            <v>10.3</v>
          </cell>
          <cell r="H2421">
            <v>1598.4</v>
          </cell>
        </row>
        <row r="2422">
          <cell r="A2422">
            <v>1987</v>
          </cell>
          <cell r="B2422" t="str">
            <v>Conner Henry</v>
          </cell>
          <cell r="D2422" t="str">
            <v>TOT</v>
          </cell>
          <cell r="F2422">
            <v>6.1</v>
          </cell>
          <cell r="H2422">
            <v>324</v>
          </cell>
        </row>
        <row r="2423">
          <cell r="A2423">
            <v>1987</v>
          </cell>
          <cell r="B2423" t="str">
            <v>Frank Brickowski</v>
          </cell>
          <cell r="D2423" t="str">
            <v>TOT</v>
          </cell>
          <cell r="F2423">
            <v>10.199999999999999</v>
          </cell>
          <cell r="H2423">
            <v>488.4</v>
          </cell>
        </row>
        <row r="2424">
          <cell r="A2424">
            <v>1987</v>
          </cell>
          <cell r="B2424" t="str">
            <v>Mychal Thompson</v>
          </cell>
          <cell r="D2424" t="str">
            <v>TOT</v>
          </cell>
          <cell r="F2424">
            <v>13.9</v>
          </cell>
          <cell r="H2424">
            <v>1886</v>
          </cell>
        </row>
        <row r="2425">
          <cell r="A2425">
            <v>1987</v>
          </cell>
          <cell r="B2425" t="str">
            <v>Ben Poquette</v>
          </cell>
          <cell r="D2425" t="str">
            <v>TOT</v>
          </cell>
          <cell r="F2425">
            <v>10.8</v>
          </cell>
          <cell r="H2425">
            <v>603.20000000000005</v>
          </cell>
        </row>
        <row r="2426">
          <cell r="A2426">
            <v>1987</v>
          </cell>
          <cell r="B2426" t="str">
            <v>Walter Berry</v>
          </cell>
          <cell r="D2426" t="str">
            <v>TOT</v>
          </cell>
          <cell r="F2426">
            <v>16.8</v>
          </cell>
          <cell r="H2426">
            <v>1587.6</v>
          </cell>
        </row>
        <row r="2427">
          <cell r="A2427">
            <v>1987</v>
          </cell>
          <cell r="B2427" t="str">
            <v>Sedale Threatt</v>
          </cell>
          <cell r="D2427" t="str">
            <v>TOT</v>
          </cell>
          <cell r="F2427">
            <v>13.6</v>
          </cell>
          <cell r="H2427">
            <v>1448.4</v>
          </cell>
        </row>
        <row r="2428">
          <cell r="A2428">
            <v>1987</v>
          </cell>
          <cell r="B2428" t="str">
            <v>Kevin Duckworth</v>
          </cell>
          <cell r="D2428" t="str">
            <v>TOT</v>
          </cell>
          <cell r="F2428">
            <v>9.1</v>
          </cell>
          <cell r="H2428">
            <v>877.5</v>
          </cell>
        </row>
        <row r="2429">
          <cell r="A2429">
            <v>1987</v>
          </cell>
          <cell r="B2429" t="str">
            <v>Cedric Henderson</v>
          </cell>
          <cell r="D2429" t="str">
            <v>TOT</v>
          </cell>
          <cell r="F2429">
            <v>15.3</v>
          </cell>
          <cell r="H2429">
            <v>16</v>
          </cell>
        </row>
        <row r="2430">
          <cell r="A2430">
            <v>1987</v>
          </cell>
          <cell r="B2430" t="str">
            <v>Kurt Nimphius</v>
          </cell>
          <cell r="D2430" t="str">
            <v>TOT</v>
          </cell>
          <cell r="F2430">
            <v>9.6</v>
          </cell>
          <cell r="H2430">
            <v>1089</v>
          </cell>
        </row>
        <row r="2431">
          <cell r="A2431">
            <v>1987</v>
          </cell>
          <cell r="B2431" t="str">
            <v>Kenny Fields</v>
          </cell>
          <cell r="D2431" t="str">
            <v>TOT</v>
          </cell>
          <cell r="F2431">
            <v>12</v>
          </cell>
          <cell r="H2431">
            <v>883.19999999999993</v>
          </cell>
        </row>
        <row r="2432">
          <cell r="A2432">
            <v>1987</v>
          </cell>
          <cell r="B2432" t="str">
            <v>Perry Young</v>
          </cell>
          <cell r="D2432" t="str">
            <v>TOT</v>
          </cell>
          <cell r="F2432">
            <v>3</v>
          </cell>
          <cell r="H2432">
            <v>72</v>
          </cell>
        </row>
        <row r="2433">
          <cell r="A2433">
            <v>1987</v>
          </cell>
          <cell r="B2433" t="str">
            <v>Steve Colter</v>
          </cell>
          <cell r="D2433" t="str">
            <v>TOT</v>
          </cell>
          <cell r="F2433">
            <v>11.6</v>
          </cell>
          <cell r="H2433">
            <v>1323</v>
          </cell>
        </row>
        <row r="2434">
          <cell r="A2434">
            <v>1987</v>
          </cell>
          <cell r="B2434" t="str">
            <v>Tyrone Corbin</v>
          </cell>
          <cell r="D2434" t="str">
            <v>TOT</v>
          </cell>
          <cell r="F2434">
            <v>10.7</v>
          </cell>
          <cell r="H2434">
            <v>1171.8000000000002</v>
          </cell>
        </row>
        <row r="2435">
          <cell r="A2435">
            <v>1987</v>
          </cell>
          <cell r="B2435" t="str">
            <v>Anthony Jones</v>
          </cell>
          <cell r="D2435" t="str">
            <v>TOT</v>
          </cell>
          <cell r="F2435">
            <v>10.7</v>
          </cell>
          <cell r="H2435">
            <v>858</v>
          </cell>
        </row>
        <row r="2436">
          <cell r="A2436">
            <v>1987</v>
          </cell>
          <cell r="B2436" t="str">
            <v>Michael Wilson</v>
          </cell>
          <cell r="D2436" t="str">
            <v>TOT</v>
          </cell>
          <cell r="F2436">
            <v>0.3</v>
          </cell>
          <cell r="H2436">
            <v>44.800000000000004</v>
          </cell>
        </row>
        <row r="2437">
          <cell r="A2437">
            <v>1987</v>
          </cell>
          <cell r="B2437" t="str">
            <v>Cedric Maxwell</v>
          </cell>
          <cell r="D2437" t="str">
            <v>TOT</v>
          </cell>
          <cell r="F2437">
            <v>15.3</v>
          </cell>
          <cell r="H2437">
            <v>1968.3</v>
          </cell>
        </row>
        <row r="2438">
          <cell r="A2438">
            <v>1987</v>
          </cell>
          <cell r="B2438" t="str">
            <v>Bob Hansen</v>
          </cell>
          <cell r="D2438" t="str">
            <v>UTA</v>
          </cell>
          <cell r="F2438">
            <v>12.4</v>
          </cell>
          <cell r="H2438">
            <v>1454.3999999999999</v>
          </cell>
        </row>
        <row r="2439">
          <cell r="A2439">
            <v>1987</v>
          </cell>
          <cell r="B2439" t="str">
            <v>Dell Curry</v>
          </cell>
          <cell r="D2439" t="str">
            <v>UTA</v>
          </cell>
          <cell r="F2439">
            <v>11.3</v>
          </cell>
          <cell r="H2439">
            <v>636.5</v>
          </cell>
        </row>
        <row r="2440">
          <cell r="A2440">
            <v>1987</v>
          </cell>
          <cell r="B2440" t="str">
            <v>Darrell Griffith</v>
          </cell>
          <cell r="D2440" t="str">
            <v>UTA</v>
          </cell>
          <cell r="F2440">
            <v>15</v>
          </cell>
          <cell r="H2440">
            <v>1846.8</v>
          </cell>
        </row>
        <row r="2441">
          <cell r="A2441">
            <v>1987</v>
          </cell>
          <cell r="B2441" t="str">
            <v>Kelly Tripucka</v>
          </cell>
          <cell r="D2441" t="str">
            <v>UTA</v>
          </cell>
          <cell r="F2441">
            <v>13</v>
          </cell>
          <cell r="H2441">
            <v>1864.4</v>
          </cell>
        </row>
        <row r="2442">
          <cell r="A2442">
            <v>1987</v>
          </cell>
          <cell r="B2442" t="str">
            <v>Mark Eaton</v>
          </cell>
          <cell r="D2442" t="str">
            <v>UTA</v>
          </cell>
          <cell r="F2442">
            <v>11.1</v>
          </cell>
          <cell r="H2442">
            <v>2504.2999999999997</v>
          </cell>
        </row>
        <row r="2443">
          <cell r="A2443">
            <v>1987</v>
          </cell>
          <cell r="B2443" t="str">
            <v>John Stockton*</v>
          </cell>
          <cell r="D2443" t="str">
            <v>UTA</v>
          </cell>
          <cell r="F2443">
            <v>19</v>
          </cell>
          <cell r="H2443">
            <v>1861.3999999999999</v>
          </cell>
        </row>
        <row r="2444">
          <cell r="A2444">
            <v>1987</v>
          </cell>
          <cell r="B2444" t="str">
            <v>Rickey Green</v>
          </cell>
          <cell r="D2444" t="str">
            <v>UTA</v>
          </cell>
          <cell r="F2444">
            <v>15.9</v>
          </cell>
          <cell r="H2444">
            <v>2089.8000000000002</v>
          </cell>
        </row>
        <row r="2445">
          <cell r="A2445">
            <v>1987</v>
          </cell>
          <cell r="B2445" t="str">
            <v>Thurl Bailey</v>
          </cell>
          <cell r="D2445" t="str">
            <v>UTA</v>
          </cell>
          <cell r="F2445">
            <v>13.9</v>
          </cell>
          <cell r="H2445">
            <v>2154.6</v>
          </cell>
        </row>
        <row r="2446">
          <cell r="A2446">
            <v>1987</v>
          </cell>
          <cell r="B2446" t="str">
            <v>Kent Benson</v>
          </cell>
          <cell r="D2446" t="str">
            <v>UTA</v>
          </cell>
          <cell r="F2446">
            <v>11.7</v>
          </cell>
          <cell r="H2446">
            <v>897.90000000000009</v>
          </cell>
        </row>
        <row r="2447">
          <cell r="A2447">
            <v>1987</v>
          </cell>
          <cell r="B2447" t="str">
            <v>Marc Iavaroni</v>
          </cell>
          <cell r="D2447" t="str">
            <v>UTA</v>
          </cell>
          <cell r="F2447">
            <v>7.8</v>
          </cell>
          <cell r="H2447">
            <v>842.40000000000009</v>
          </cell>
        </row>
        <row r="2448">
          <cell r="A2448">
            <v>1987</v>
          </cell>
          <cell r="B2448" t="str">
            <v>Carey Scurry</v>
          </cell>
          <cell r="D2448" t="str">
            <v>UTA</v>
          </cell>
          <cell r="F2448">
            <v>18.3</v>
          </cell>
          <cell r="H2448">
            <v>752.1</v>
          </cell>
        </row>
        <row r="2449">
          <cell r="A2449">
            <v>1987</v>
          </cell>
          <cell r="B2449" t="str">
            <v>Karl Malone*</v>
          </cell>
          <cell r="D2449" t="str">
            <v>UTA</v>
          </cell>
          <cell r="F2449">
            <v>18</v>
          </cell>
          <cell r="H2449">
            <v>2853.6</v>
          </cell>
        </row>
        <row r="2450">
          <cell r="A2450">
            <v>1987</v>
          </cell>
          <cell r="B2450" t="str">
            <v>Moses Malone</v>
          </cell>
          <cell r="D2450" t="str">
            <v>WSB</v>
          </cell>
          <cell r="F2450">
            <v>23.8</v>
          </cell>
          <cell r="H2450">
            <v>2489.3000000000002</v>
          </cell>
        </row>
        <row r="2451">
          <cell r="A2451">
            <v>1987</v>
          </cell>
          <cell r="B2451" t="str">
            <v>John Williams</v>
          </cell>
          <cell r="D2451" t="str">
            <v>WSB</v>
          </cell>
          <cell r="F2451">
            <v>15.5</v>
          </cell>
          <cell r="H2451">
            <v>1770.6</v>
          </cell>
        </row>
        <row r="2452">
          <cell r="A2452">
            <v>1987</v>
          </cell>
          <cell r="B2452" t="str">
            <v>Darwin Cook</v>
          </cell>
          <cell r="D2452" t="str">
            <v>WSB</v>
          </cell>
          <cell r="F2452">
            <v>12.5</v>
          </cell>
          <cell r="H2452">
            <v>1418.6000000000001</v>
          </cell>
        </row>
        <row r="2453">
          <cell r="A2453">
            <v>1987</v>
          </cell>
          <cell r="B2453" t="str">
            <v>Mike O'Koren</v>
          </cell>
          <cell r="D2453" t="str">
            <v>WSB</v>
          </cell>
          <cell r="F2453">
            <v>5.8</v>
          </cell>
          <cell r="H2453">
            <v>122.99999999999999</v>
          </cell>
        </row>
        <row r="2454">
          <cell r="A2454">
            <v>1987</v>
          </cell>
          <cell r="B2454" t="str">
            <v>Jeff Malone</v>
          </cell>
          <cell r="D2454" t="str">
            <v>WSB</v>
          </cell>
          <cell r="F2454">
            <v>17</v>
          </cell>
          <cell r="H2454">
            <v>2760</v>
          </cell>
        </row>
        <row r="2455">
          <cell r="A2455">
            <v>1987</v>
          </cell>
          <cell r="B2455" t="str">
            <v>Jay Murphy</v>
          </cell>
          <cell r="D2455" t="str">
            <v>WSB</v>
          </cell>
          <cell r="F2455">
            <v>13.5</v>
          </cell>
          <cell r="H2455">
            <v>140.70000000000002</v>
          </cell>
        </row>
        <row r="2456">
          <cell r="A2456">
            <v>1987</v>
          </cell>
          <cell r="B2456" t="str">
            <v>Terry Catledge</v>
          </cell>
          <cell r="D2456" t="str">
            <v>WSB</v>
          </cell>
          <cell r="F2456">
            <v>14.2</v>
          </cell>
          <cell r="H2456">
            <v>2152.8000000000002</v>
          </cell>
        </row>
        <row r="2457">
          <cell r="A2457">
            <v>1987</v>
          </cell>
          <cell r="B2457" t="str">
            <v>Jay Vincent</v>
          </cell>
          <cell r="D2457" t="str">
            <v>WSB</v>
          </cell>
          <cell r="F2457">
            <v>13.2</v>
          </cell>
          <cell r="H2457">
            <v>1387.2</v>
          </cell>
        </row>
        <row r="2458">
          <cell r="A2458">
            <v>1987</v>
          </cell>
          <cell r="B2458" t="str">
            <v>Ennis Whatley</v>
          </cell>
          <cell r="D2458" t="str">
            <v>WSB</v>
          </cell>
          <cell r="F2458">
            <v>14</v>
          </cell>
          <cell r="H2458">
            <v>1817.6999999999998</v>
          </cell>
        </row>
        <row r="2459">
          <cell r="A2459">
            <v>1987</v>
          </cell>
          <cell r="B2459" t="str">
            <v>Dan Roundfield</v>
          </cell>
          <cell r="D2459" t="str">
            <v>WSB</v>
          </cell>
          <cell r="F2459">
            <v>10.6</v>
          </cell>
          <cell r="H2459">
            <v>669.6</v>
          </cell>
        </row>
        <row r="2460">
          <cell r="A2460">
            <v>1987</v>
          </cell>
          <cell r="B2460" t="str">
            <v>Manute Bol</v>
          </cell>
          <cell r="D2460" t="str">
            <v>WSB</v>
          </cell>
          <cell r="F2460">
            <v>10.9</v>
          </cell>
          <cell r="H2460">
            <v>1549.8</v>
          </cell>
        </row>
        <row r="2461">
          <cell r="A2461">
            <v>1987</v>
          </cell>
          <cell r="B2461" t="str">
            <v>Charles Jones</v>
          </cell>
          <cell r="D2461" t="str">
            <v>WSB</v>
          </cell>
          <cell r="F2461">
            <v>10.6</v>
          </cell>
          <cell r="H2461">
            <v>1611.6</v>
          </cell>
        </row>
        <row r="2462">
          <cell r="A2462">
            <v>1987</v>
          </cell>
          <cell r="B2462" t="str">
            <v>Michael Adams</v>
          </cell>
          <cell r="D2462" t="str">
            <v>WSB</v>
          </cell>
          <cell r="F2462">
            <v>14.3</v>
          </cell>
          <cell r="H2462">
            <v>1304.0999999999999</v>
          </cell>
        </row>
        <row r="2463">
          <cell r="A2463">
            <v>1987</v>
          </cell>
          <cell r="B2463" t="str">
            <v>Frank Johnson</v>
          </cell>
          <cell r="D2463" t="str">
            <v>WSB</v>
          </cell>
          <cell r="F2463">
            <v>12.2</v>
          </cell>
          <cell r="H2463">
            <v>399.59999999999997</v>
          </cell>
        </row>
        <row r="2464">
          <cell r="A2464">
            <v>1988</v>
          </cell>
          <cell r="B2464" t="str">
            <v>Kevin Willis</v>
          </cell>
          <cell r="D2464" t="str">
            <v>ATL</v>
          </cell>
          <cell r="F2464">
            <v>14</v>
          </cell>
          <cell r="H2464">
            <v>2092.5</v>
          </cell>
        </row>
        <row r="2465">
          <cell r="A2465">
            <v>1988</v>
          </cell>
          <cell r="B2465" t="str">
            <v>Cliff Levingston</v>
          </cell>
          <cell r="D2465" t="str">
            <v>ATL</v>
          </cell>
          <cell r="F2465">
            <v>15.5</v>
          </cell>
          <cell r="H2465">
            <v>2132</v>
          </cell>
        </row>
        <row r="2466">
          <cell r="A2466">
            <v>1988</v>
          </cell>
          <cell r="B2466" t="str">
            <v>Jon Koncak</v>
          </cell>
          <cell r="D2466" t="str">
            <v>ATL</v>
          </cell>
          <cell r="F2466">
            <v>11.8</v>
          </cell>
          <cell r="H2466">
            <v>1073.0999999999999</v>
          </cell>
        </row>
        <row r="2467">
          <cell r="A2467">
            <v>1988</v>
          </cell>
          <cell r="B2467" t="str">
            <v>Spud Webb</v>
          </cell>
          <cell r="D2467" t="str">
            <v>ATL</v>
          </cell>
          <cell r="F2467">
            <v>14.8</v>
          </cell>
          <cell r="H2467">
            <v>1344.8</v>
          </cell>
        </row>
        <row r="2468">
          <cell r="A2468">
            <v>1988</v>
          </cell>
          <cell r="B2468" t="str">
            <v>Antoine Carr</v>
          </cell>
          <cell r="D2468" t="str">
            <v>ATL</v>
          </cell>
          <cell r="F2468">
            <v>15.5</v>
          </cell>
          <cell r="H2468">
            <v>1480</v>
          </cell>
        </row>
        <row r="2469">
          <cell r="A2469">
            <v>1988</v>
          </cell>
          <cell r="B2469" t="str">
            <v>John Battle</v>
          </cell>
          <cell r="D2469" t="str">
            <v>ATL</v>
          </cell>
          <cell r="F2469">
            <v>16.3</v>
          </cell>
          <cell r="H2469">
            <v>1226.1000000000001</v>
          </cell>
        </row>
        <row r="2470">
          <cell r="A2470">
            <v>1988</v>
          </cell>
          <cell r="B2470" t="str">
            <v>Tree Rollins</v>
          </cell>
          <cell r="D2470" t="str">
            <v>ATL</v>
          </cell>
          <cell r="F2470">
            <v>10.6</v>
          </cell>
          <cell r="H2470">
            <v>1763.2</v>
          </cell>
        </row>
        <row r="2471">
          <cell r="A2471">
            <v>1988</v>
          </cell>
          <cell r="B2471" t="str">
            <v>Doc Rivers</v>
          </cell>
          <cell r="D2471" t="str">
            <v>ATL</v>
          </cell>
          <cell r="F2471">
            <v>20.399999999999999</v>
          </cell>
          <cell r="H2471">
            <v>2504</v>
          </cell>
        </row>
        <row r="2472">
          <cell r="A2472">
            <v>1988</v>
          </cell>
          <cell r="B2472" t="str">
            <v>Ennis Whatley</v>
          </cell>
          <cell r="D2472" t="str">
            <v>ATL</v>
          </cell>
          <cell r="F2472">
            <v>9.6</v>
          </cell>
          <cell r="H2472">
            <v>24</v>
          </cell>
        </row>
        <row r="2473">
          <cell r="A2473">
            <v>1988</v>
          </cell>
          <cell r="B2473" t="str">
            <v>Scott Hastings</v>
          </cell>
          <cell r="D2473" t="str">
            <v>ATL</v>
          </cell>
          <cell r="F2473">
            <v>10.8</v>
          </cell>
          <cell r="H2473">
            <v>401.5</v>
          </cell>
        </row>
        <row r="2474">
          <cell r="A2474">
            <v>1988</v>
          </cell>
          <cell r="B2474" t="str">
            <v>Dominique Wilkins</v>
          </cell>
          <cell r="D2474" t="str">
            <v>ATL</v>
          </cell>
          <cell r="F2474">
            <v>23.7</v>
          </cell>
          <cell r="H2474">
            <v>2948.3999999999996</v>
          </cell>
        </row>
        <row r="2475">
          <cell r="A2475">
            <v>1988</v>
          </cell>
          <cell r="B2475" t="str">
            <v>Randy Wittman</v>
          </cell>
          <cell r="D2475" t="str">
            <v>ATL</v>
          </cell>
          <cell r="F2475">
            <v>11.6</v>
          </cell>
          <cell r="H2475">
            <v>2410.7999999999997</v>
          </cell>
        </row>
        <row r="2476">
          <cell r="A2476">
            <v>1988</v>
          </cell>
          <cell r="B2476" t="str">
            <v>Danny Ainge</v>
          </cell>
          <cell r="D2476" t="str">
            <v>BOS</v>
          </cell>
          <cell r="F2476">
            <v>15.9</v>
          </cell>
          <cell r="H2476">
            <v>3021.2999999999997</v>
          </cell>
        </row>
        <row r="2477">
          <cell r="A2477">
            <v>1988</v>
          </cell>
          <cell r="B2477" t="str">
            <v>Kevin McHale</v>
          </cell>
          <cell r="D2477" t="str">
            <v>BOS</v>
          </cell>
          <cell r="F2477">
            <v>21.9</v>
          </cell>
          <cell r="H2477">
            <v>2387.1999999999998</v>
          </cell>
        </row>
        <row r="2478">
          <cell r="A2478">
            <v>1988</v>
          </cell>
          <cell r="B2478" t="str">
            <v>Mark Acres</v>
          </cell>
          <cell r="D2478" t="str">
            <v>BOS</v>
          </cell>
          <cell r="F2478">
            <v>9.3000000000000007</v>
          </cell>
          <cell r="H2478">
            <v>1153.3999999999999</v>
          </cell>
        </row>
        <row r="2479">
          <cell r="A2479">
            <v>1988</v>
          </cell>
          <cell r="B2479" t="str">
            <v>Robert Parish</v>
          </cell>
          <cell r="D2479" t="str">
            <v>BOS</v>
          </cell>
          <cell r="F2479">
            <v>17.2</v>
          </cell>
          <cell r="H2479">
            <v>2308.7999999999997</v>
          </cell>
        </row>
        <row r="2480">
          <cell r="A2480">
            <v>1988</v>
          </cell>
          <cell r="B2480" t="str">
            <v>Reggie Lewis</v>
          </cell>
          <cell r="D2480" t="str">
            <v>BOS</v>
          </cell>
          <cell r="F2480">
            <v>14.3</v>
          </cell>
          <cell r="H2480">
            <v>406.70000000000005</v>
          </cell>
        </row>
        <row r="2481">
          <cell r="A2481">
            <v>1988</v>
          </cell>
          <cell r="B2481" t="str">
            <v>Darren Daye</v>
          </cell>
          <cell r="D2481" t="str">
            <v>BOS</v>
          </cell>
          <cell r="F2481">
            <v>13.6</v>
          </cell>
          <cell r="H2481">
            <v>653.30000000000007</v>
          </cell>
        </row>
        <row r="2482">
          <cell r="A2482">
            <v>1988</v>
          </cell>
          <cell r="B2482" t="str">
            <v>Dennis Johnson</v>
          </cell>
          <cell r="D2482" t="str">
            <v>BOS</v>
          </cell>
          <cell r="F2482">
            <v>14</v>
          </cell>
          <cell r="H2482">
            <v>2671.9</v>
          </cell>
        </row>
        <row r="2483">
          <cell r="A2483">
            <v>1988</v>
          </cell>
          <cell r="B2483" t="str">
            <v>Fred Roberts</v>
          </cell>
          <cell r="D2483" t="str">
            <v>BOS</v>
          </cell>
          <cell r="F2483">
            <v>12.6</v>
          </cell>
          <cell r="H2483">
            <v>1028.6000000000001</v>
          </cell>
        </row>
        <row r="2484">
          <cell r="A2484">
            <v>1988</v>
          </cell>
          <cell r="B2484" t="str">
            <v>Larry Bird</v>
          </cell>
          <cell r="D2484" t="str">
            <v>BOS</v>
          </cell>
          <cell r="F2484">
            <v>27.8</v>
          </cell>
          <cell r="H2484">
            <v>2964</v>
          </cell>
        </row>
        <row r="2485">
          <cell r="A2485">
            <v>1988</v>
          </cell>
          <cell r="B2485" t="str">
            <v>Brad Lohaus</v>
          </cell>
          <cell r="D2485" t="str">
            <v>BOS</v>
          </cell>
          <cell r="F2485">
            <v>12.2</v>
          </cell>
          <cell r="H2485">
            <v>721</v>
          </cell>
        </row>
        <row r="2486">
          <cell r="A2486">
            <v>1988</v>
          </cell>
          <cell r="B2486" t="str">
            <v>Granville Waiters</v>
          </cell>
          <cell r="D2486" t="str">
            <v>CHI</v>
          </cell>
          <cell r="F2486">
            <v>4.2</v>
          </cell>
          <cell r="H2486">
            <v>114.4</v>
          </cell>
        </row>
        <row r="2487">
          <cell r="A2487">
            <v>1988</v>
          </cell>
          <cell r="B2487" t="str">
            <v>Horace Grant</v>
          </cell>
          <cell r="D2487" t="str">
            <v>CHI</v>
          </cell>
          <cell r="F2487">
            <v>13</v>
          </cell>
          <cell r="H2487">
            <v>1830.6000000000001</v>
          </cell>
        </row>
        <row r="2488">
          <cell r="A2488">
            <v>1988</v>
          </cell>
          <cell r="B2488" t="str">
            <v>Elston Turner</v>
          </cell>
          <cell r="D2488" t="str">
            <v>CHI</v>
          </cell>
          <cell r="F2488">
            <v>3.1</v>
          </cell>
          <cell r="H2488">
            <v>98.6</v>
          </cell>
        </row>
        <row r="2489">
          <cell r="A2489">
            <v>1988</v>
          </cell>
          <cell r="B2489" t="str">
            <v>Dave Corzine</v>
          </cell>
          <cell r="D2489" t="str">
            <v>CHI</v>
          </cell>
          <cell r="F2489">
            <v>13.6</v>
          </cell>
          <cell r="H2489">
            <v>2328</v>
          </cell>
        </row>
        <row r="2490">
          <cell r="A2490">
            <v>1988</v>
          </cell>
          <cell r="B2490" t="str">
            <v>Mike Brown</v>
          </cell>
          <cell r="D2490" t="str">
            <v>CHI</v>
          </cell>
          <cell r="F2490">
            <v>10</v>
          </cell>
          <cell r="H2490">
            <v>588.80000000000007</v>
          </cell>
        </row>
        <row r="2491">
          <cell r="A2491">
            <v>1988</v>
          </cell>
          <cell r="B2491" t="str">
            <v>Scottie Pippen</v>
          </cell>
          <cell r="D2491" t="str">
            <v>CHI</v>
          </cell>
          <cell r="F2491">
            <v>12.9</v>
          </cell>
          <cell r="H2491">
            <v>1651.1</v>
          </cell>
        </row>
        <row r="2492">
          <cell r="A2492">
            <v>1988</v>
          </cell>
          <cell r="B2492" t="str">
            <v>John Paxson</v>
          </cell>
          <cell r="D2492" t="str">
            <v>CHI</v>
          </cell>
          <cell r="F2492">
            <v>12.3</v>
          </cell>
          <cell r="H2492">
            <v>1887.3</v>
          </cell>
        </row>
        <row r="2493">
          <cell r="A2493">
            <v>1988</v>
          </cell>
          <cell r="B2493" t="str">
            <v>Michael Jordan</v>
          </cell>
          <cell r="D2493" t="str">
            <v>CHI</v>
          </cell>
          <cell r="F2493">
            <v>31.7</v>
          </cell>
          <cell r="H2493">
            <v>3312.7999999999997</v>
          </cell>
        </row>
        <row r="2494">
          <cell r="A2494">
            <v>1988</v>
          </cell>
          <cell r="B2494" t="str">
            <v>Charles Oakley</v>
          </cell>
          <cell r="D2494" t="str">
            <v>CHI</v>
          </cell>
          <cell r="F2494">
            <v>15.4</v>
          </cell>
          <cell r="H2494">
            <v>2812.6</v>
          </cell>
        </row>
        <row r="2495">
          <cell r="A2495">
            <v>1988</v>
          </cell>
          <cell r="B2495" t="str">
            <v>Brad Sellers</v>
          </cell>
          <cell r="D2495" t="str">
            <v>CHI</v>
          </cell>
          <cell r="F2495">
            <v>10.7</v>
          </cell>
          <cell r="H2495">
            <v>2214</v>
          </cell>
        </row>
        <row r="2496">
          <cell r="A2496">
            <v>1988</v>
          </cell>
          <cell r="B2496" t="str">
            <v>Johnny Rogers</v>
          </cell>
          <cell r="D2496" t="str">
            <v>CLE</v>
          </cell>
          <cell r="F2496">
            <v>7.5</v>
          </cell>
          <cell r="H2496">
            <v>168</v>
          </cell>
        </row>
        <row r="2497">
          <cell r="A2497">
            <v>1988</v>
          </cell>
          <cell r="B2497" t="str">
            <v>Phil Hubbard</v>
          </cell>
          <cell r="D2497" t="str">
            <v>CLE</v>
          </cell>
          <cell r="F2497">
            <v>11.8</v>
          </cell>
          <cell r="H2497">
            <v>1630.1999999999998</v>
          </cell>
        </row>
        <row r="2498">
          <cell r="A2498">
            <v>1988</v>
          </cell>
          <cell r="B2498" t="str">
            <v>Hot Rod</v>
          </cell>
          <cell r="D2498" t="str">
            <v>CLE</v>
          </cell>
          <cell r="F2498">
            <v>15.8</v>
          </cell>
          <cell r="H2498">
            <v>2109.7999999999997</v>
          </cell>
        </row>
        <row r="2499">
          <cell r="A2499">
            <v>1988</v>
          </cell>
          <cell r="B2499" t="str">
            <v>Chris Dudley</v>
          </cell>
          <cell r="D2499" t="str">
            <v>CLE</v>
          </cell>
          <cell r="F2499">
            <v>12.1</v>
          </cell>
          <cell r="H2499">
            <v>511.50000000000006</v>
          </cell>
        </row>
        <row r="2500">
          <cell r="A2500">
            <v>1988</v>
          </cell>
          <cell r="B2500" t="str">
            <v>Kent Benson</v>
          </cell>
          <cell r="D2500" t="str">
            <v>CLE</v>
          </cell>
          <cell r="F2500">
            <v>11.8</v>
          </cell>
          <cell r="H2500">
            <v>12</v>
          </cell>
        </row>
        <row r="2501">
          <cell r="A2501">
            <v>1988</v>
          </cell>
          <cell r="B2501" t="str">
            <v>Dell Curry</v>
          </cell>
          <cell r="D2501" t="str">
            <v>CLE</v>
          </cell>
          <cell r="F2501">
            <v>15.1</v>
          </cell>
          <cell r="H2501">
            <v>1501</v>
          </cell>
        </row>
        <row r="2502">
          <cell r="A2502">
            <v>1988</v>
          </cell>
          <cell r="B2502" t="str">
            <v>Brad Daugherty</v>
          </cell>
          <cell r="D2502" t="str">
            <v>CLE</v>
          </cell>
          <cell r="F2502">
            <v>16.2</v>
          </cell>
          <cell r="H2502">
            <v>2954.6</v>
          </cell>
        </row>
        <row r="2503">
          <cell r="A2503">
            <v>1988</v>
          </cell>
          <cell r="B2503" t="str">
            <v>Craig Ehlo</v>
          </cell>
          <cell r="D2503" t="str">
            <v>CLE</v>
          </cell>
          <cell r="F2503">
            <v>12.5</v>
          </cell>
          <cell r="H2503">
            <v>1706.4</v>
          </cell>
        </row>
        <row r="2504">
          <cell r="A2504">
            <v>1988</v>
          </cell>
          <cell r="B2504" t="str">
            <v>Ron Harper</v>
          </cell>
          <cell r="D2504" t="str">
            <v>CLE</v>
          </cell>
          <cell r="F2504">
            <v>16.600000000000001</v>
          </cell>
          <cell r="H2504">
            <v>1829.7</v>
          </cell>
        </row>
        <row r="2505">
          <cell r="A2505">
            <v>1988</v>
          </cell>
          <cell r="B2505" t="str">
            <v>Mark Price</v>
          </cell>
          <cell r="D2505" t="str">
            <v>CLE</v>
          </cell>
          <cell r="F2505">
            <v>17.600000000000001</v>
          </cell>
          <cell r="H2505">
            <v>2624</v>
          </cell>
        </row>
        <row r="2506">
          <cell r="A2506">
            <v>1988</v>
          </cell>
          <cell r="B2506" t="str">
            <v>Brad Davis</v>
          </cell>
          <cell r="D2506" t="str">
            <v>DAL</v>
          </cell>
          <cell r="F2506">
            <v>14.5</v>
          </cell>
          <cell r="H2506">
            <v>1477.5</v>
          </cell>
        </row>
        <row r="2507">
          <cell r="A2507">
            <v>1988</v>
          </cell>
          <cell r="B2507" t="str">
            <v>Uwe Blab</v>
          </cell>
          <cell r="D2507" t="str">
            <v>DAL</v>
          </cell>
          <cell r="F2507">
            <v>7.4</v>
          </cell>
          <cell r="H2507">
            <v>657</v>
          </cell>
        </row>
        <row r="2508">
          <cell r="A2508">
            <v>1988</v>
          </cell>
          <cell r="B2508" t="str">
            <v>Derek Harper</v>
          </cell>
          <cell r="D2508" t="str">
            <v>DAL</v>
          </cell>
          <cell r="F2508">
            <v>18.100000000000001</v>
          </cell>
          <cell r="H2508">
            <v>3034</v>
          </cell>
        </row>
        <row r="2509">
          <cell r="A2509">
            <v>1988</v>
          </cell>
          <cell r="B2509" t="str">
            <v>Sam Perkins</v>
          </cell>
          <cell r="D2509" t="str">
            <v>DAL</v>
          </cell>
          <cell r="F2509">
            <v>15</v>
          </cell>
          <cell r="H2509">
            <v>2497.5</v>
          </cell>
        </row>
        <row r="2510">
          <cell r="A2510">
            <v>1988</v>
          </cell>
          <cell r="B2510" t="str">
            <v>Bill Wennington</v>
          </cell>
          <cell r="D2510" t="str">
            <v>DAL</v>
          </cell>
          <cell r="F2510">
            <v>16.600000000000001</v>
          </cell>
          <cell r="H2510">
            <v>126</v>
          </cell>
        </row>
        <row r="2511">
          <cell r="A2511">
            <v>1988</v>
          </cell>
          <cell r="B2511" t="str">
            <v>James Donaldson</v>
          </cell>
          <cell r="D2511" t="str">
            <v>DAL</v>
          </cell>
          <cell r="F2511">
            <v>12.4</v>
          </cell>
          <cell r="H2511">
            <v>2519.1</v>
          </cell>
        </row>
        <row r="2512">
          <cell r="A2512">
            <v>1988</v>
          </cell>
          <cell r="B2512" t="str">
            <v>Mark Aguirre</v>
          </cell>
          <cell r="D2512" t="str">
            <v>DAL</v>
          </cell>
          <cell r="F2512">
            <v>21.9</v>
          </cell>
          <cell r="H2512">
            <v>2610.2999999999997</v>
          </cell>
        </row>
        <row r="2513">
          <cell r="A2513">
            <v>1988</v>
          </cell>
          <cell r="B2513" t="str">
            <v>Jim Farmer</v>
          </cell>
          <cell r="D2513" t="str">
            <v>DAL</v>
          </cell>
          <cell r="F2513">
            <v>4.4000000000000004</v>
          </cell>
          <cell r="H2513">
            <v>156</v>
          </cell>
        </row>
        <row r="2514">
          <cell r="A2514">
            <v>1988</v>
          </cell>
          <cell r="B2514" t="str">
            <v>Roy Tarpley</v>
          </cell>
          <cell r="D2514" t="str">
            <v>DAL</v>
          </cell>
          <cell r="F2514">
            <v>19.5</v>
          </cell>
          <cell r="H2514">
            <v>2308.5</v>
          </cell>
        </row>
        <row r="2515">
          <cell r="A2515">
            <v>1988</v>
          </cell>
          <cell r="B2515" t="str">
            <v>Steve Alford</v>
          </cell>
          <cell r="D2515" t="str">
            <v>DAL</v>
          </cell>
          <cell r="F2515">
            <v>11.6</v>
          </cell>
          <cell r="H2515">
            <v>196</v>
          </cell>
        </row>
        <row r="2516">
          <cell r="A2516">
            <v>1988</v>
          </cell>
          <cell r="B2516" t="str">
            <v>Rolando Blackman</v>
          </cell>
          <cell r="D2516" t="str">
            <v>DAL</v>
          </cell>
          <cell r="F2516">
            <v>16</v>
          </cell>
          <cell r="H2516">
            <v>2577.2999999999997</v>
          </cell>
        </row>
        <row r="2517">
          <cell r="A2517">
            <v>1988</v>
          </cell>
          <cell r="B2517" t="str">
            <v>Detlef Schrempf</v>
          </cell>
          <cell r="D2517" t="str">
            <v>DAL</v>
          </cell>
          <cell r="F2517">
            <v>14.2</v>
          </cell>
          <cell r="H2517">
            <v>1590.8</v>
          </cell>
        </row>
        <row r="2518">
          <cell r="A2518">
            <v>1988</v>
          </cell>
          <cell r="B2518" t="str">
            <v>T.R. Dunn</v>
          </cell>
          <cell r="D2518" t="str">
            <v>DEN</v>
          </cell>
          <cell r="F2518">
            <v>8.3000000000000007</v>
          </cell>
          <cell r="H2518">
            <v>1533.3999999999999</v>
          </cell>
        </row>
        <row r="2519">
          <cell r="A2519">
            <v>1988</v>
          </cell>
          <cell r="B2519" t="str">
            <v>Calvin Natt</v>
          </cell>
          <cell r="D2519" t="str">
            <v>DEN</v>
          </cell>
          <cell r="F2519">
            <v>14.4</v>
          </cell>
          <cell r="H2519">
            <v>531.9</v>
          </cell>
        </row>
        <row r="2520">
          <cell r="A2520">
            <v>1988</v>
          </cell>
          <cell r="B2520" t="str">
            <v>Fat Lever</v>
          </cell>
          <cell r="D2520" t="str">
            <v>DEN</v>
          </cell>
          <cell r="F2520">
            <v>20.5</v>
          </cell>
          <cell r="H2520">
            <v>3058.6</v>
          </cell>
        </row>
        <row r="2521">
          <cell r="A2521">
            <v>1988</v>
          </cell>
          <cell r="B2521" t="str">
            <v>Mike Evans</v>
          </cell>
          <cell r="D2521" t="str">
            <v>DEN</v>
          </cell>
          <cell r="F2521">
            <v>13.7</v>
          </cell>
          <cell r="H2521">
            <v>655.19999999999993</v>
          </cell>
        </row>
        <row r="2522">
          <cell r="A2522">
            <v>1988</v>
          </cell>
          <cell r="B2522" t="str">
            <v>Jay Vincent</v>
          </cell>
          <cell r="D2522" t="str">
            <v>DEN</v>
          </cell>
          <cell r="F2522">
            <v>15.6</v>
          </cell>
          <cell r="H2522">
            <v>1752</v>
          </cell>
        </row>
        <row r="2523">
          <cell r="A2523">
            <v>1988</v>
          </cell>
          <cell r="B2523" t="str">
            <v>Alex English</v>
          </cell>
          <cell r="D2523" t="str">
            <v>DEN</v>
          </cell>
          <cell r="F2523">
            <v>19.8</v>
          </cell>
          <cell r="H2523">
            <v>2816</v>
          </cell>
        </row>
        <row r="2524">
          <cell r="A2524">
            <v>1988</v>
          </cell>
          <cell r="B2524" t="str">
            <v>Michael Adams</v>
          </cell>
          <cell r="D2524" t="str">
            <v>DEN</v>
          </cell>
          <cell r="F2524">
            <v>15.6</v>
          </cell>
          <cell r="H2524">
            <v>2779.7999999999997</v>
          </cell>
        </row>
        <row r="2525">
          <cell r="A2525">
            <v>1988</v>
          </cell>
          <cell r="B2525" t="str">
            <v>Michael Brooks</v>
          </cell>
          <cell r="D2525" t="str">
            <v>DEN</v>
          </cell>
          <cell r="F2525">
            <v>9.6</v>
          </cell>
          <cell r="H2525">
            <v>132.80000000000001</v>
          </cell>
        </row>
        <row r="2526">
          <cell r="A2526">
            <v>1988</v>
          </cell>
          <cell r="B2526" t="str">
            <v>Wayne Cooper</v>
          </cell>
          <cell r="D2526" t="str">
            <v>DEN</v>
          </cell>
          <cell r="F2526">
            <v>11.7</v>
          </cell>
          <cell r="H2526">
            <v>864</v>
          </cell>
        </row>
        <row r="2527">
          <cell r="A2527">
            <v>1988</v>
          </cell>
          <cell r="B2527" t="str">
            <v>Danny Schayes</v>
          </cell>
          <cell r="D2527" t="str">
            <v>DEN</v>
          </cell>
          <cell r="F2527">
            <v>18.399999999999999</v>
          </cell>
          <cell r="H2527">
            <v>2162.6999999999998</v>
          </cell>
        </row>
        <row r="2528">
          <cell r="A2528">
            <v>1988</v>
          </cell>
          <cell r="B2528" t="str">
            <v>Bill Hanzlik</v>
          </cell>
          <cell r="D2528" t="str">
            <v>DEN</v>
          </cell>
          <cell r="F2528">
            <v>8.1999999999999993</v>
          </cell>
          <cell r="H2528">
            <v>1332.1000000000001</v>
          </cell>
        </row>
        <row r="2529">
          <cell r="A2529">
            <v>1988</v>
          </cell>
          <cell r="B2529" t="str">
            <v>Maurice Martin</v>
          </cell>
          <cell r="D2529" t="str">
            <v>DEN</v>
          </cell>
          <cell r="F2529">
            <v>9.1999999999999993</v>
          </cell>
          <cell r="H2529">
            <v>135.20000000000002</v>
          </cell>
        </row>
        <row r="2530">
          <cell r="A2530">
            <v>1988</v>
          </cell>
          <cell r="B2530" t="str">
            <v>Blair Rasmussen</v>
          </cell>
          <cell r="D2530" t="str">
            <v>DEN</v>
          </cell>
          <cell r="F2530">
            <v>16</v>
          </cell>
          <cell r="H2530">
            <v>1777.5</v>
          </cell>
        </row>
        <row r="2531">
          <cell r="A2531">
            <v>1988</v>
          </cell>
          <cell r="B2531" t="str">
            <v>Adrian Dantley</v>
          </cell>
          <cell r="D2531" t="str">
            <v>DET</v>
          </cell>
          <cell r="F2531">
            <v>19.899999999999999</v>
          </cell>
          <cell r="H2531">
            <v>2145.9</v>
          </cell>
        </row>
        <row r="2532">
          <cell r="A2532">
            <v>1988</v>
          </cell>
          <cell r="B2532" t="str">
            <v>Joe Dumars</v>
          </cell>
          <cell r="D2532" t="str">
            <v>DET</v>
          </cell>
          <cell r="F2532">
            <v>13.7</v>
          </cell>
          <cell r="H2532">
            <v>2730.6</v>
          </cell>
        </row>
        <row r="2533">
          <cell r="A2533">
            <v>1988</v>
          </cell>
          <cell r="B2533" t="str">
            <v>William Bedford</v>
          </cell>
          <cell r="D2533" t="str">
            <v>DET</v>
          </cell>
          <cell r="F2533">
            <v>9</v>
          </cell>
          <cell r="H2533">
            <v>296.39999999999998</v>
          </cell>
        </row>
        <row r="2534">
          <cell r="A2534">
            <v>1988</v>
          </cell>
          <cell r="B2534" t="str">
            <v>Rick Mahorn</v>
          </cell>
          <cell r="D2534" t="str">
            <v>DET</v>
          </cell>
          <cell r="F2534">
            <v>13.7</v>
          </cell>
          <cell r="H2534">
            <v>1963.1000000000001</v>
          </cell>
        </row>
        <row r="2535">
          <cell r="A2535">
            <v>1988</v>
          </cell>
          <cell r="B2535" t="str">
            <v>Bill Laimbeer</v>
          </cell>
          <cell r="D2535" t="str">
            <v>DET</v>
          </cell>
          <cell r="F2535">
            <v>15.1</v>
          </cell>
          <cell r="H2535">
            <v>2894.6</v>
          </cell>
        </row>
        <row r="2536">
          <cell r="A2536">
            <v>1988</v>
          </cell>
          <cell r="B2536" t="str">
            <v>Vinnie Johnson</v>
          </cell>
          <cell r="D2536" t="str">
            <v>DET</v>
          </cell>
          <cell r="F2536">
            <v>13.8</v>
          </cell>
          <cell r="H2536">
            <v>1935.2</v>
          </cell>
        </row>
        <row r="2537">
          <cell r="A2537">
            <v>1988</v>
          </cell>
          <cell r="B2537" t="str">
            <v>Ralph Lewis</v>
          </cell>
          <cell r="D2537" t="str">
            <v>DET</v>
          </cell>
          <cell r="F2537">
            <v>5.6</v>
          </cell>
          <cell r="H2537">
            <v>310</v>
          </cell>
        </row>
        <row r="2538">
          <cell r="A2538">
            <v>1988</v>
          </cell>
          <cell r="B2538" t="str">
            <v>Chuck Nevitt</v>
          </cell>
          <cell r="D2538" t="str">
            <v>DET</v>
          </cell>
          <cell r="F2538">
            <v>6.6</v>
          </cell>
          <cell r="H2538">
            <v>62.900000000000006</v>
          </cell>
        </row>
        <row r="2539">
          <cell r="A2539">
            <v>1988</v>
          </cell>
          <cell r="B2539" t="str">
            <v>Isiah Thomas</v>
          </cell>
          <cell r="D2539" t="str">
            <v>DET</v>
          </cell>
          <cell r="F2539">
            <v>18.2</v>
          </cell>
          <cell r="H2539">
            <v>2924.1</v>
          </cell>
        </row>
        <row r="2540">
          <cell r="A2540">
            <v>1988</v>
          </cell>
          <cell r="B2540" t="str">
            <v>John Salley</v>
          </cell>
          <cell r="D2540" t="str">
            <v>DET</v>
          </cell>
          <cell r="F2540">
            <v>14.2</v>
          </cell>
          <cell r="H2540">
            <v>2000.8</v>
          </cell>
        </row>
        <row r="2541">
          <cell r="A2541">
            <v>1988</v>
          </cell>
          <cell r="B2541" t="str">
            <v>Dennis Rodman</v>
          </cell>
          <cell r="D2541" t="str">
            <v>DET</v>
          </cell>
          <cell r="F2541">
            <v>17.399999999999999</v>
          </cell>
          <cell r="H2541">
            <v>2148.4</v>
          </cell>
        </row>
        <row r="2542">
          <cell r="A2542">
            <v>1988</v>
          </cell>
          <cell r="B2542" t="str">
            <v>Tellis Frank</v>
          </cell>
          <cell r="D2542" t="str">
            <v>GSW</v>
          </cell>
          <cell r="F2542">
            <v>10.199999999999999</v>
          </cell>
          <cell r="H2542">
            <v>1599</v>
          </cell>
        </row>
        <row r="2543">
          <cell r="A2543">
            <v>1988</v>
          </cell>
          <cell r="B2543" t="str">
            <v>Jerome Whitehead</v>
          </cell>
          <cell r="D2543" t="str">
            <v>GSW</v>
          </cell>
          <cell r="F2543">
            <v>10.8</v>
          </cell>
          <cell r="H2543">
            <v>1224</v>
          </cell>
        </row>
        <row r="2544">
          <cell r="A2544">
            <v>1988</v>
          </cell>
          <cell r="B2544" t="str">
            <v>Chris Mullin</v>
          </cell>
          <cell r="D2544" t="str">
            <v>GSW</v>
          </cell>
          <cell r="F2544">
            <v>19.8</v>
          </cell>
          <cell r="H2544">
            <v>2034</v>
          </cell>
        </row>
        <row r="2545">
          <cell r="A2545">
            <v>1988</v>
          </cell>
          <cell r="B2545" t="str">
            <v>Kermit Washington</v>
          </cell>
          <cell r="D2545" t="str">
            <v>GSW</v>
          </cell>
          <cell r="F2545">
            <v>12.9</v>
          </cell>
          <cell r="H2545">
            <v>55.800000000000004</v>
          </cell>
        </row>
        <row r="2546">
          <cell r="A2546">
            <v>1988</v>
          </cell>
          <cell r="B2546" t="str">
            <v>Terry Teagle</v>
          </cell>
          <cell r="D2546" t="str">
            <v>GSW</v>
          </cell>
          <cell r="F2546">
            <v>13</v>
          </cell>
          <cell r="H2546">
            <v>958.8</v>
          </cell>
        </row>
        <row r="2547">
          <cell r="A2547">
            <v>1988</v>
          </cell>
          <cell r="B2547" t="str">
            <v>Mark Wade</v>
          </cell>
          <cell r="D2547" t="str">
            <v>GSW</v>
          </cell>
          <cell r="F2547">
            <v>4.5</v>
          </cell>
          <cell r="H2547">
            <v>123.19999999999999</v>
          </cell>
        </row>
        <row r="2548">
          <cell r="A2548">
            <v>1988</v>
          </cell>
          <cell r="B2548" t="str">
            <v>Ben McDonald</v>
          </cell>
          <cell r="D2548" t="str">
            <v>GSW</v>
          </cell>
          <cell r="F2548">
            <v>9</v>
          </cell>
          <cell r="H2548">
            <v>2041.2</v>
          </cell>
        </row>
        <row r="2549">
          <cell r="A2549">
            <v>1988</v>
          </cell>
          <cell r="B2549" t="str">
            <v>Rod Higgins</v>
          </cell>
          <cell r="D2549" t="str">
            <v>GSW</v>
          </cell>
          <cell r="F2549">
            <v>16.3</v>
          </cell>
          <cell r="H2549">
            <v>2189.6000000000004</v>
          </cell>
        </row>
        <row r="2550">
          <cell r="A2550">
            <v>1988</v>
          </cell>
          <cell r="B2550" t="str">
            <v>Dave Feitl</v>
          </cell>
          <cell r="D2550" t="str">
            <v>GSW</v>
          </cell>
          <cell r="F2550">
            <v>10.7</v>
          </cell>
          <cell r="H2550">
            <v>1127</v>
          </cell>
        </row>
        <row r="2551">
          <cell r="A2551">
            <v>1988</v>
          </cell>
          <cell r="B2551" t="str">
            <v>Larry Smith</v>
          </cell>
          <cell r="D2551" t="str">
            <v>GSW</v>
          </cell>
          <cell r="F2551">
            <v>10.8</v>
          </cell>
          <cell r="H2551">
            <v>500</v>
          </cell>
        </row>
        <row r="2552">
          <cell r="A2552">
            <v>1988</v>
          </cell>
          <cell r="B2552" t="str">
            <v>Winston Garland</v>
          </cell>
          <cell r="D2552" t="str">
            <v>GSW</v>
          </cell>
          <cell r="F2552">
            <v>13.8</v>
          </cell>
          <cell r="H2552">
            <v>2123.9</v>
          </cell>
        </row>
        <row r="2553">
          <cell r="A2553">
            <v>1988</v>
          </cell>
          <cell r="B2553" t="str">
            <v>Jim Petersen</v>
          </cell>
          <cell r="D2553" t="str">
            <v>HOU</v>
          </cell>
          <cell r="F2553">
            <v>11.8</v>
          </cell>
          <cell r="H2553">
            <v>1794</v>
          </cell>
        </row>
        <row r="2554">
          <cell r="A2554">
            <v>1988</v>
          </cell>
          <cell r="B2554" t="str">
            <v>Robert Reid</v>
          </cell>
          <cell r="D2554" t="str">
            <v>HOU</v>
          </cell>
          <cell r="F2554">
            <v>10.9</v>
          </cell>
          <cell r="H2554">
            <v>979.6</v>
          </cell>
        </row>
        <row r="2555">
          <cell r="A2555">
            <v>1988</v>
          </cell>
          <cell r="B2555" t="str">
            <v>Lester Conner</v>
          </cell>
          <cell r="D2555" t="str">
            <v>HOU</v>
          </cell>
          <cell r="F2555">
            <v>13.6</v>
          </cell>
          <cell r="H2555">
            <v>400.40000000000003</v>
          </cell>
        </row>
        <row r="2556">
          <cell r="A2556">
            <v>1988</v>
          </cell>
          <cell r="B2556" t="str">
            <v>World B.</v>
          </cell>
          <cell r="D2556" t="str">
            <v>HOU</v>
          </cell>
          <cell r="F2556">
            <v>11.1</v>
          </cell>
          <cell r="H2556">
            <v>684.40000000000009</v>
          </cell>
        </row>
        <row r="2557">
          <cell r="A2557">
            <v>1988</v>
          </cell>
          <cell r="B2557" t="str">
            <v>Andre Turner</v>
          </cell>
          <cell r="D2557" t="str">
            <v>HOU</v>
          </cell>
          <cell r="F2557">
            <v>10.4</v>
          </cell>
          <cell r="H2557">
            <v>99.600000000000009</v>
          </cell>
        </row>
        <row r="2558">
          <cell r="A2558">
            <v>1988</v>
          </cell>
          <cell r="B2558" t="str">
            <v>Purvis Short</v>
          </cell>
          <cell r="D2558" t="str">
            <v>HOU</v>
          </cell>
          <cell r="F2558">
            <v>15.8</v>
          </cell>
          <cell r="H2558">
            <v>1952.1000000000001</v>
          </cell>
        </row>
        <row r="2559">
          <cell r="A2559">
            <v>1988</v>
          </cell>
          <cell r="B2559" t="str">
            <v>Allen Leavell</v>
          </cell>
          <cell r="D2559" t="str">
            <v>HOU</v>
          </cell>
          <cell r="F2559">
            <v>14.3</v>
          </cell>
          <cell r="H2559">
            <v>2152</v>
          </cell>
        </row>
        <row r="2560">
          <cell r="A2560">
            <v>1988</v>
          </cell>
          <cell r="B2560" t="str">
            <v>Hakeem Olajuwon</v>
          </cell>
          <cell r="D2560" t="str">
            <v>HOU</v>
          </cell>
          <cell r="F2560">
            <v>23.4</v>
          </cell>
          <cell r="H2560">
            <v>2828.2</v>
          </cell>
        </row>
        <row r="2561">
          <cell r="A2561">
            <v>1988</v>
          </cell>
          <cell r="B2561" t="str">
            <v>Buck Johnson</v>
          </cell>
          <cell r="D2561" t="str">
            <v>HOU</v>
          </cell>
          <cell r="F2561">
            <v>13.9</v>
          </cell>
          <cell r="H2561">
            <v>882</v>
          </cell>
        </row>
        <row r="2562">
          <cell r="A2562">
            <v>1988</v>
          </cell>
          <cell r="B2562" t="str">
            <v>Rodney McCray</v>
          </cell>
          <cell r="D2562" t="str">
            <v>HOU</v>
          </cell>
          <cell r="F2562">
            <v>15.1</v>
          </cell>
          <cell r="H2562">
            <v>2689.2000000000003</v>
          </cell>
        </row>
        <row r="2563">
          <cell r="A2563">
            <v>1988</v>
          </cell>
          <cell r="B2563" t="str">
            <v>Cedric Maxwell</v>
          </cell>
          <cell r="D2563" t="str">
            <v>HOU</v>
          </cell>
          <cell r="F2563">
            <v>12.2</v>
          </cell>
          <cell r="H2563">
            <v>844.9</v>
          </cell>
        </row>
        <row r="2564">
          <cell r="A2564">
            <v>1988</v>
          </cell>
          <cell r="B2564" t="str">
            <v>Vern Fleming</v>
          </cell>
          <cell r="D2564" t="str">
            <v>IND</v>
          </cell>
          <cell r="F2564">
            <v>17.5</v>
          </cell>
          <cell r="H2564">
            <v>2736</v>
          </cell>
        </row>
        <row r="2565">
          <cell r="A2565">
            <v>1988</v>
          </cell>
          <cell r="B2565" t="str">
            <v>Herb Williams</v>
          </cell>
          <cell r="D2565" t="str">
            <v>IND</v>
          </cell>
          <cell r="F2565">
            <v>12</v>
          </cell>
          <cell r="H2565">
            <v>1965</v>
          </cell>
        </row>
        <row r="2566">
          <cell r="A2566">
            <v>1988</v>
          </cell>
          <cell r="B2566" t="str">
            <v>John Long</v>
          </cell>
          <cell r="D2566" t="str">
            <v>IND</v>
          </cell>
          <cell r="F2566">
            <v>15.2</v>
          </cell>
          <cell r="H2566">
            <v>2025</v>
          </cell>
        </row>
        <row r="2567">
          <cell r="A2567">
            <v>1988</v>
          </cell>
          <cell r="B2567" t="str">
            <v>Greg Dreiling</v>
          </cell>
          <cell r="D2567" t="str">
            <v>IND</v>
          </cell>
          <cell r="F2567">
            <v>10.5</v>
          </cell>
          <cell r="H2567">
            <v>74</v>
          </cell>
        </row>
        <row r="2568">
          <cell r="A2568">
            <v>1988</v>
          </cell>
          <cell r="B2568" t="str">
            <v>Scott Skiles</v>
          </cell>
          <cell r="D2568" t="str">
            <v>IND</v>
          </cell>
          <cell r="F2568">
            <v>9.5</v>
          </cell>
          <cell r="H2568">
            <v>759.9</v>
          </cell>
        </row>
        <row r="2569">
          <cell r="A2569">
            <v>1988</v>
          </cell>
          <cell r="B2569" t="str">
            <v>Brian Rowsom</v>
          </cell>
          <cell r="D2569" t="str">
            <v>IND</v>
          </cell>
          <cell r="F2569">
            <v>8.1999999999999993</v>
          </cell>
          <cell r="H2569">
            <v>16</v>
          </cell>
        </row>
        <row r="2570">
          <cell r="A2570">
            <v>1988</v>
          </cell>
          <cell r="B2570" t="str">
            <v>Steve Stipanovich</v>
          </cell>
          <cell r="D2570" t="str">
            <v>IND</v>
          </cell>
          <cell r="F2570">
            <v>15</v>
          </cell>
          <cell r="H2570">
            <v>2696</v>
          </cell>
        </row>
        <row r="2571">
          <cell r="A2571">
            <v>1988</v>
          </cell>
          <cell r="B2571" t="str">
            <v>Clinton Wheeler</v>
          </cell>
          <cell r="D2571" t="str">
            <v>IND</v>
          </cell>
          <cell r="F2571">
            <v>12</v>
          </cell>
          <cell r="H2571">
            <v>513.29999999999995</v>
          </cell>
        </row>
        <row r="2572">
          <cell r="A2572">
            <v>1988</v>
          </cell>
          <cell r="B2572" t="str">
            <v>Wayman Tisdale</v>
          </cell>
          <cell r="D2572" t="str">
            <v>IND</v>
          </cell>
          <cell r="F2572">
            <v>16.100000000000001</v>
          </cell>
          <cell r="H2572">
            <v>2377.9</v>
          </cell>
        </row>
        <row r="2573">
          <cell r="A2573">
            <v>1988</v>
          </cell>
          <cell r="B2573" t="str">
            <v>Chuck Person</v>
          </cell>
          <cell r="D2573" t="str">
            <v>IND</v>
          </cell>
          <cell r="F2573">
            <v>13.9</v>
          </cell>
          <cell r="H2573">
            <v>2804.5</v>
          </cell>
        </row>
        <row r="2574">
          <cell r="A2574">
            <v>1988</v>
          </cell>
          <cell r="B2574" t="str">
            <v>Ron Anderson</v>
          </cell>
          <cell r="D2574" t="str">
            <v>IND</v>
          </cell>
          <cell r="F2574">
            <v>16.2</v>
          </cell>
          <cell r="H2574">
            <v>1095.2</v>
          </cell>
        </row>
        <row r="2575">
          <cell r="A2575">
            <v>1988</v>
          </cell>
          <cell r="B2575" t="str">
            <v>Reggie Miller</v>
          </cell>
          <cell r="D2575" t="str">
            <v>IND</v>
          </cell>
          <cell r="F2575">
            <v>14</v>
          </cell>
          <cell r="H2575">
            <v>1836.8</v>
          </cell>
        </row>
        <row r="2576">
          <cell r="A2576">
            <v>1988</v>
          </cell>
          <cell r="B2576" t="str">
            <v>Stuart Gray</v>
          </cell>
          <cell r="D2576" t="str">
            <v>IND</v>
          </cell>
          <cell r="F2576">
            <v>9.9</v>
          </cell>
          <cell r="H2576">
            <v>806.6</v>
          </cell>
        </row>
        <row r="2577">
          <cell r="A2577">
            <v>1988</v>
          </cell>
          <cell r="B2577" t="str">
            <v>Ken Norman</v>
          </cell>
          <cell r="D2577" t="str">
            <v>LAC</v>
          </cell>
          <cell r="F2577">
            <v>11.2</v>
          </cell>
          <cell r="H2577">
            <v>1432.2</v>
          </cell>
        </row>
        <row r="2578">
          <cell r="A2578">
            <v>1988</v>
          </cell>
          <cell r="B2578" t="str">
            <v>Lancaster Gordon</v>
          </cell>
          <cell r="D2578" t="str">
            <v>LAC</v>
          </cell>
          <cell r="F2578">
            <v>8</v>
          </cell>
          <cell r="H2578">
            <v>64.8</v>
          </cell>
        </row>
        <row r="2579">
          <cell r="A2579">
            <v>1988</v>
          </cell>
          <cell r="B2579" t="str">
            <v>Michael Cage</v>
          </cell>
          <cell r="D2579" t="str">
            <v>LAC</v>
          </cell>
          <cell r="F2579">
            <v>16.399999999999999</v>
          </cell>
          <cell r="H2579">
            <v>2656.7999999999997</v>
          </cell>
        </row>
        <row r="2580">
          <cell r="A2580">
            <v>1988</v>
          </cell>
          <cell r="B2580" t="str">
            <v>Joe Wolf</v>
          </cell>
          <cell r="D2580" t="str">
            <v>LAC</v>
          </cell>
          <cell r="F2580">
            <v>7.6</v>
          </cell>
          <cell r="H2580">
            <v>1138.2</v>
          </cell>
        </row>
        <row r="2581">
          <cell r="A2581">
            <v>1988</v>
          </cell>
          <cell r="B2581" t="str">
            <v>Reggie Williams</v>
          </cell>
          <cell r="D2581" t="str">
            <v>LAC</v>
          </cell>
          <cell r="F2581">
            <v>7.6</v>
          </cell>
          <cell r="H2581">
            <v>857.5</v>
          </cell>
        </row>
        <row r="2582">
          <cell r="A2582">
            <v>1988</v>
          </cell>
          <cell r="B2582" t="str">
            <v>Norris Coleman</v>
          </cell>
          <cell r="D2582" t="str">
            <v>LAC</v>
          </cell>
          <cell r="F2582">
            <v>6.6</v>
          </cell>
          <cell r="H2582">
            <v>432.1</v>
          </cell>
        </row>
        <row r="2583">
          <cell r="A2583">
            <v>1988</v>
          </cell>
          <cell r="B2583" t="str">
            <v>Benoit Benjamin</v>
          </cell>
          <cell r="D2583" t="str">
            <v>LAC</v>
          </cell>
          <cell r="F2583">
            <v>14.1</v>
          </cell>
          <cell r="H2583">
            <v>2171.4</v>
          </cell>
        </row>
        <row r="2584">
          <cell r="A2584">
            <v>1988</v>
          </cell>
          <cell r="B2584" t="str">
            <v>Eric White</v>
          </cell>
          <cell r="D2584" t="str">
            <v>LAC</v>
          </cell>
          <cell r="F2584">
            <v>15.2</v>
          </cell>
          <cell r="H2584">
            <v>351.9</v>
          </cell>
        </row>
        <row r="2585">
          <cell r="A2585">
            <v>1988</v>
          </cell>
          <cell r="B2585" t="str">
            <v>Steve Burtt</v>
          </cell>
          <cell r="D2585" t="str">
            <v>LAC</v>
          </cell>
          <cell r="F2585">
            <v>10.199999999999999</v>
          </cell>
          <cell r="H2585">
            <v>311.59999999999997</v>
          </cell>
        </row>
        <row r="2586">
          <cell r="A2586">
            <v>1988</v>
          </cell>
          <cell r="B2586" t="str">
            <v>Earl Cureton</v>
          </cell>
          <cell r="D2586" t="str">
            <v>LAC</v>
          </cell>
          <cell r="F2586">
            <v>9.1999999999999993</v>
          </cell>
          <cell r="H2586">
            <v>1124.7</v>
          </cell>
        </row>
        <row r="2587">
          <cell r="A2587">
            <v>1988</v>
          </cell>
          <cell r="B2587" t="str">
            <v>Mike Woodson</v>
          </cell>
          <cell r="D2587" t="str">
            <v>LAC</v>
          </cell>
          <cell r="F2587">
            <v>14.7</v>
          </cell>
          <cell r="H2587">
            <v>2536</v>
          </cell>
        </row>
        <row r="2588">
          <cell r="A2588">
            <v>1988</v>
          </cell>
          <cell r="B2588" t="str">
            <v>Quintin Dailey</v>
          </cell>
          <cell r="D2588" t="str">
            <v>LAC</v>
          </cell>
          <cell r="F2588">
            <v>16.8</v>
          </cell>
          <cell r="H2588">
            <v>1279.7</v>
          </cell>
        </row>
        <row r="2589">
          <cell r="A2589">
            <v>1988</v>
          </cell>
          <cell r="B2589" t="str">
            <v>Darnell Valentine</v>
          </cell>
          <cell r="D2589" t="str">
            <v>LAC</v>
          </cell>
          <cell r="F2589">
            <v>13.5</v>
          </cell>
          <cell r="H2589">
            <v>1635.3</v>
          </cell>
        </row>
        <row r="2590">
          <cell r="A2590">
            <v>1988</v>
          </cell>
          <cell r="B2590" t="str">
            <v>Kenny Fields</v>
          </cell>
          <cell r="D2590" t="str">
            <v>LAC</v>
          </cell>
          <cell r="F2590">
            <v>8.6999999999999993</v>
          </cell>
          <cell r="H2590">
            <v>154</v>
          </cell>
        </row>
        <row r="2591">
          <cell r="A2591">
            <v>1988</v>
          </cell>
          <cell r="B2591" t="str">
            <v>Claude Gregory</v>
          </cell>
          <cell r="D2591" t="str">
            <v>LAC</v>
          </cell>
          <cell r="F2591">
            <v>12.8</v>
          </cell>
          <cell r="H2591">
            <v>312.8</v>
          </cell>
        </row>
        <row r="2592">
          <cell r="A2592">
            <v>1988</v>
          </cell>
          <cell r="B2592" t="str">
            <v>Michael Phelps</v>
          </cell>
          <cell r="D2592" t="str">
            <v>LAC</v>
          </cell>
          <cell r="F2592">
            <v>19.3</v>
          </cell>
          <cell r="H2592">
            <v>23</v>
          </cell>
        </row>
        <row r="2593">
          <cell r="A2593">
            <v>1988</v>
          </cell>
          <cell r="B2593" t="str">
            <v>Larry Drew</v>
          </cell>
          <cell r="D2593" t="str">
            <v>LAC</v>
          </cell>
          <cell r="F2593">
            <v>11.7</v>
          </cell>
          <cell r="H2593">
            <v>2027.6</v>
          </cell>
        </row>
        <row r="2594">
          <cell r="A2594">
            <v>1988</v>
          </cell>
          <cell r="B2594" t="str">
            <v>Tod Murphy</v>
          </cell>
          <cell r="D2594" t="str">
            <v>LAC</v>
          </cell>
          <cell r="F2594">
            <v>15.7</v>
          </cell>
          <cell r="H2594">
            <v>19</v>
          </cell>
        </row>
        <row r="2595">
          <cell r="A2595">
            <v>1988</v>
          </cell>
          <cell r="B2595" t="str">
            <v>James Worthy</v>
          </cell>
          <cell r="D2595" t="str">
            <v>LAL</v>
          </cell>
          <cell r="F2595">
            <v>18.2</v>
          </cell>
          <cell r="H2595">
            <v>2655</v>
          </cell>
        </row>
        <row r="2596">
          <cell r="A2596">
            <v>1988</v>
          </cell>
          <cell r="B2596" t="str">
            <v>Jeff Lamp</v>
          </cell>
          <cell r="D2596" t="str">
            <v>LAL</v>
          </cell>
          <cell r="F2596">
            <v>9.1999999999999993</v>
          </cell>
          <cell r="H2596">
            <v>6.8999999999999995</v>
          </cell>
        </row>
        <row r="2597">
          <cell r="A2597">
            <v>1988</v>
          </cell>
          <cell r="B2597" t="str">
            <v>Kurt Rambis</v>
          </cell>
          <cell r="D2597" t="str">
            <v>LAL</v>
          </cell>
          <cell r="F2597">
            <v>15</v>
          </cell>
          <cell r="H2597">
            <v>847</v>
          </cell>
        </row>
        <row r="2598">
          <cell r="A2598">
            <v>1988</v>
          </cell>
          <cell r="B2598" t="str">
            <v>Mychal Thompson</v>
          </cell>
          <cell r="D2598" t="str">
            <v>LAL</v>
          </cell>
          <cell r="F2598">
            <v>14.6</v>
          </cell>
          <cell r="H2598">
            <v>2008</v>
          </cell>
        </row>
        <row r="2599">
          <cell r="A2599">
            <v>1988</v>
          </cell>
          <cell r="B2599" t="str">
            <v>Tony Campbell</v>
          </cell>
          <cell r="D2599" t="str">
            <v>LAL</v>
          </cell>
          <cell r="F2599">
            <v>14.2</v>
          </cell>
          <cell r="H2599">
            <v>241.8</v>
          </cell>
        </row>
        <row r="2600">
          <cell r="A2600">
            <v>1988</v>
          </cell>
          <cell r="B2600" t="str">
            <v>Kareem Abdul-Jabbar</v>
          </cell>
          <cell r="D2600" t="str">
            <v>LAL</v>
          </cell>
          <cell r="F2600">
            <v>15.8</v>
          </cell>
          <cell r="H2600">
            <v>2312</v>
          </cell>
        </row>
        <row r="2601">
          <cell r="A2601">
            <v>1988</v>
          </cell>
          <cell r="B2601" t="str">
            <v>Wes Matthews</v>
          </cell>
          <cell r="D2601" t="str">
            <v>LAL</v>
          </cell>
          <cell r="F2601">
            <v>12.4</v>
          </cell>
          <cell r="H2601">
            <v>703.80000000000007</v>
          </cell>
        </row>
        <row r="2602">
          <cell r="A2602">
            <v>1988</v>
          </cell>
          <cell r="B2602" t="str">
            <v>Magic Johnson</v>
          </cell>
          <cell r="D2602" t="str">
            <v>LAL</v>
          </cell>
          <cell r="F2602">
            <v>23.1</v>
          </cell>
          <cell r="H2602">
            <v>2635.2000000000003</v>
          </cell>
        </row>
        <row r="2603">
          <cell r="A2603">
            <v>1988</v>
          </cell>
          <cell r="B2603" t="str">
            <v>Byron Scott</v>
          </cell>
          <cell r="D2603" t="str">
            <v>LAL</v>
          </cell>
          <cell r="F2603">
            <v>19.2</v>
          </cell>
          <cell r="H2603">
            <v>3045.6</v>
          </cell>
        </row>
        <row r="2604">
          <cell r="A2604">
            <v>1988</v>
          </cell>
          <cell r="B2604" t="str">
            <v>Michael Cooper</v>
          </cell>
          <cell r="D2604" t="str">
            <v>LAL</v>
          </cell>
          <cell r="F2604">
            <v>11.6</v>
          </cell>
          <cell r="H2604">
            <v>1793.3999999999999</v>
          </cell>
        </row>
        <row r="2605">
          <cell r="A2605">
            <v>1988</v>
          </cell>
          <cell r="B2605" t="str">
            <v>A.C. Green</v>
          </cell>
          <cell r="D2605" t="str">
            <v>LAL</v>
          </cell>
          <cell r="F2605">
            <v>14.5</v>
          </cell>
          <cell r="H2605">
            <v>2632.2000000000003</v>
          </cell>
        </row>
        <row r="2606">
          <cell r="A2606">
            <v>1988</v>
          </cell>
          <cell r="B2606" t="str">
            <v>Milt Wagner</v>
          </cell>
          <cell r="D2606" t="str">
            <v>LAL</v>
          </cell>
          <cell r="F2606">
            <v>10.4</v>
          </cell>
          <cell r="H2606">
            <v>380</v>
          </cell>
        </row>
        <row r="2607">
          <cell r="A2607">
            <v>1988</v>
          </cell>
          <cell r="B2607" t="str">
            <v>Mike Smrek</v>
          </cell>
          <cell r="D2607" t="str">
            <v>LAL</v>
          </cell>
          <cell r="F2607">
            <v>7.7</v>
          </cell>
          <cell r="H2607">
            <v>422.40000000000003</v>
          </cell>
        </row>
        <row r="2608">
          <cell r="A2608">
            <v>1988</v>
          </cell>
          <cell r="B2608" t="str">
            <v>John Stroeder</v>
          </cell>
          <cell r="D2608" t="str">
            <v>MIL</v>
          </cell>
          <cell r="F2608">
            <v>7</v>
          </cell>
          <cell r="H2608">
            <v>270.59999999999997</v>
          </cell>
        </row>
        <row r="2609">
          <cell r="A2609">
            <v>1988</v>
          </cell>
          <cell r="B2609" t="str">
            <v>Jerry Reynolds</v>
          </cell>
          <cell r="D2609" t="str">
            <v>MIL</v>
          </cell>
          <cell r="F2609">
            <v>13.6</v>
          </cell>
          <cell r="H2609">
            <v>1159.3999999999999</v>
          </cell>
        </row>
        <row r="2610">
          <cell r="A2610">
            <v>1988</v>
          </cell>
          <cell r="B2610" t="str">
            <v>Pace Mannion</v>
          </cell>
          <cell r="D2610" t="str">
            <v>MIL</v>
          </cell>
          <cell r="F2610">
            <v>8</v>
          </cell>
          <cell r="H2610">
            <v>476</v>
          </cell>
        </row>
        <row r="2611">
          <cell r="A2611">
            <v>1988</v>
          </cell>
          <cell r="B2611" t="str">
            <v>Sidney Moncrief</v>
          </cell>
          <cell r="D2611" t="str">
            <v>MIL</v>
          </cell>
          <cell r="F2611">
            <v>15.2</v>
          </cell>
          <cell r="H2611">
            <v>1428</v>
          </cell>
        </row>
        <row r="2612">
          <cell r="A2612">
            <v>1988</v>
          </cell>
          <cell r="B2612" t="str">
            <v>Terry Cummings</v>
          </cell>
          <cell r="D2612" t="str">
            <v>MIL</v>
          </cell>
          <cell r="F2612">
            <v>17.399999999999999</v>
          </cell>
          <cell r="H2612">
            <v>2629.6</v>
          </cell>
        </row>
        <row r="2613">
          <cell r="A2613">
            <v>1988</v>
          </cell>
          <cell r="B2613" t="str">
            <v>Larry Krystkowiak</v>
          </cell>
          <cell r="D2613" t="str">
            <v>MIL</v>
          </cell>
          <cell r="F2613">
            <v>11.1</v>
          </cell>
          <cell r="H2613">
            <v>1050</v>
          </cell>
        </row>
        <row r="2614">
          <cell r="A2614">
            <v>1988</v>
          </cell>
          <cell r="B2614" t="str">
            <v>John Lucas</v>
          </cell>
          <cell r="D2614" t="str">
            <v>MIL</v>
          </cell>
          <cell r="F2614">
            <v>16.100000000000001</v>
          </cell>
          <cell r="H2614">
            <v>1765.8</v>
          </cell>
        </row>
        <row r="2615">
          <cell r="A2615">
            <v>1988</v>
          </cell>
          <cell r="B2615" t="str">
            <v>Paul Mokeski</v>
          </cell>
          <cell r="D2615" t="str">
            <v>MIL</v>
          </cell>
          <cell r="F2615">
            <v>8.8000000000000007</v>
          </cell>
          <cell r="H2615">
            <v>846</v>
          </cell>
        </row>
        <row r="2616">
          <cell r="A2616">
            <v>1988</v>
          </cell>
          <cell r="B2616" t="str">
            <v>Paul Pressey</v>
          </cell>
          <cell r="D2616" t="str">
            <v>MIL</v>
          </cell>
          <cell r="F2616">
            <v>17</v>
          </cell>
          <cell r="H2616">
            <v>2482.5</v>
          </cell>
        </row>
        <row r="2617">
          <cell r="A2617">
            <v>1988</v>
          </cell>
          <cell r="B2617" t="str">
            <v>Jack Sikma</v>
          </cell>
          <cell r="D2617" t="str">
            <v>MIL</v>
          </cell>
          <cell r="F2617">
            <v>17.399999999999999</v>
          </cell>
          <cell r="H2617">
            <v>2919.2000000000003</v>
          </cell>
        </row>
        <row r="2618">
          <cell r="A2618">
            <v>1988</v>
          </cell>
          <cell r="B2618" t="str">
            <v>Randy Breuer</v>
          </cell>
          <cell r="D2618" t="str">
            <v>MIL</v>
          </cell>
          <cell r="F2618">
            <v>15.3</v>
          </cell>
          <cell r="H2618">
            <v>2259.9</v>
          </cell>
        </row>
        <row r="2619">
          <cell r="A2619">
            <v>1988</v>
          </cell>
          <cell r="B2619" t="str">
            <v>Ricky Pierce</v>
          </cell>
          <cell r="D2619" t="str">
            <v>MIL</v>
          </cell>
          <cell r="F2619">
            <v>16.600000000000001</v>
          </cell>
          <cell r="H2619">
            <v>965.7</v>
          </cell>
        </row>
        <row r="2620">
          <cell r="A2620">
            <v>1988</v>
          </cell>
          <cell r="B2620" t="str">
            <v>Jamie Waller</v>
          </cell>
          <cell r="D2620" t="str">
            <v>NJN</v>
          </cell>
          <cell r="F2620">
            <v>7.1</v>
          </cell>
          <cell r="H2620">
            <v>90.899999999999991</v>
          </cell>
        </row>
        <row r="2621">
          <cell r="A2621">
            <v>1988</v>
          </cell>
          <cell r="B2621" t="str">
            <v>Mike O'Koren</v>
          </cell>
          <cell r="D2621" t="str">
            <v>NJN</v>
          </cell>
          <cell r="F2621">
            <v>13.7</v>
          </cell>
          <cell r="H2621">
            <v>52</v>
          </cell>
        </row>
        <row r="2622">
          <cell r="A2622">
            <v>1988</v>
          </cell>
          <cell r="B2622" t="str">
            <v>Dennis Hopson</v>
          </cell>
          <cell r="D2622" t="str">
            <v>NJN</v>
          </cell>
          <cell r="F2622">
            <v>10.199999999999999</v>
          </cell>
          <cell r="H2622">
            <v>1366.3999999999999</v>
          </cell>
        </row>
        <row r="2623">
          <cell r="A2623">
            <v>1988</v>
          </cell>
          <cell r="B2623" t="str">
            <v>Adrian Branch</v>
          </cell>
          <cell r="D2623" t="str">
            <v>NJN</v>
          </cell>
          <cell r="F2623">
            <v>10.4</v>
          </cell>
          <cell r="H2623">
            <v>308</v>
          </cell>
        </row>
        <row r="2624">
          <cell r="A2624">
            <v>1988</v>
          </cell>
          <cell r="B2624" t="str">
            <v>Kevin McKenna</v>
          </cell>
          <cell r="D2624" t="str">
            <v>NJN</v>
          </cell>
          <cell r="F2624">
            <v>9.1999999999999993</v>
          </cell>
          <cell r="H2624">
            <v>393.7</v>
          </cell>
        </row>
        <row r="2625">
          <cell r="A2625">
            <v>1988</v>
          </cell>
          <cell r="B2625" t="str">
            <v>Orlando Woolridge</v>
          </cell>
          <cell r="D2625" t="str">
            <v>NJN</v>
          </cell>
          <cell r="F2625">
            <v>14.5</v>
          </cell>
          <cell r="H2625">
            <v>621.30000000000007</v>
          </cell>
        </row>
        <row r="2626">
          <cell r="A2626">
            <v>1988</v>
          </cell>
          <cell r="B2626" t="str">
            <v>Dallas Comegys</v>
          </cell>
          <cell r="D2626" t="str">
            <v>NJN</v>
          </cell>
          <cell r="F2626">
            <v>9.5</v>
          </cell>
          <cell r="H2626">
            <v>1125</v>
          </cell>
        </row>
        <row r="2627">
          <cell r="A2627">
            <v>1988</v>
          </cell>
          <cell r="B2627" t="str">
            <v>Otis Birdsong</v>
          </cell>
          <cell r="D2627" t="str">
            <v>NJN</v>
          </cell>
          <cell r="F2627">
            <v>10.4</v>
          </cell>
          <cell r="H2627">
            <v>1882.7</v>
          </cell>
        </row>
        <row r="2628">
          <cell r="A2628">
            <v>1988</v>
          </cell>
          <cell r="B2628" t="str">
            <v>John Bagley</v>
          </cell>
          <cell r="D2628" t="str">
            <v>NJN</v>
          </cell>
          <cell r="F2628">
            <v>12.4</v>
          </cell>
          <cell r="H2628">
            <v>2771.6</v>
          </cell>
        </row>
        <row r="2629">
          <cell r="A2629">
            <v>1988</v>
          </cell>
          <cell r="B2629" t="str">
            <v>Chris Engler</v>
          </cell>
          <cell r="D2629" t="str">
            <v>NJN</v>
          </cell>
          <cell r="F2629">
            <v>7.1</v>
          </cell>
          <cell r="H2629">
            <v>399.6</v>
          </cell>
        </row>
        <row r="2630">
          <cell r="A2630">
            <v>1988</v>
          </cell>
          <cell r="B2630" t="str">
            <v>Pearl Washington</v>
          </cell>
          <cell r="D2630" t="str">
            <v>NJN</v>
          </cell>
          <cell r="F2630">
            <v>13.1</v>
          </cell>
          <cell r="H2630">
            <v>1380.4</v>
          </cell>
        </row>
        <row r="2631">
          <cell r="A2631">
            <v>1988</v>
          </cell>
          <cell r="B2631" t="str">
            <v>Duane Washington</v>
          </cell>
          <cell r="D2631" t="str">
            <v>NJN</v>
          </cell>
          <cell r="F2631">
            <v>16.100000000000001</v>
          </cell>
          <cell r="H2631">
            <v>156</v>
          </cell>
        </row>
        <row r="2632">
          <cell r="A2632">
            <v>1988</v>
          </cell>
          <cell r="B2632" t="str">
            <v>Buck Williams</v>
          </cell>
          <cell r="D2632" t="str">
            <v>NJN</v>
          </cell>
          <cell r="F2632">
            <v>18.2</v>
          </cell>
          <cell r="H2632">
            <v>2639</v>
          </cell>
        </row>
        <row r="2633">
          <cell r="A2633">
            <v>1988</v>
          </cell>
          <cell r="B2633" t="str">
            <v>Rick Carlisle</v>
          </cell>
          <cell r="D2633" t="str">
            <v>NYK</v>
          </cell>
          <cell r="F2633">
            <v>9</v>
          </cell>
          <cell r="H2633">
            <v>202.79999999999998</v>
          </cell>
        </row>
        <row r="2634">
          <cell r="A2634">
            <v>1988</v>
          </cell>
          <cell r="B2634" t="str">
            <v>Sedric Toney</v>
          </cell>
          <cell r="D2634" t="str">
            <v>NYK</v>
          </cell>
          <cell r="F2634">
            <v>12.8</v>
          </cell>
          <cell r="H2634">
            <v>138.6</v>
          </cell>
        </row>
        <row r="2635">
          <cell r="A2635">
            <v>1988</v>
          </cell>
          <cell r="B2635" t="str">
            <v>Billy Donovan</v>
          </cell>
          <cell r="D2635" t="str">
            <v>NYK</v>
          </cell>
          <cell r="F2635">
            <v>8.6999999999999993</v>
          </cell>
          <cell r="H2635">
            <v>365.20000000000005</v>
          </cell>
        </row>
        <row r="2636">
          <cell r="A2636">
            <v>1988</v>
          </cell>
          <cell r="B2636" t="str">
            <v>Chris McNealy</v>
          </cell>
          <cell r="D2636" t="str">
            <v>NYK</v>
          </cell>
          <cell r="F2636">
            <v>7.7</v>
          </cell>
          <cell r="H2636">
            <v>264.10000000000002</v>
          </cell>
        </row>
        <row r="2637">
          <cell r="A2637">
            <v>1988</v>
          </cell>
          <cell r="B2637" t="str">
            <v>Bill Cartwright</v>
          </cell>
          <cell r="D2637" t="str">
            <v>NYK</v>
          </cell>
          <cell r="F2637">
            <v>17.8</v>
          </cell>
          <cell r="H2637">
            <v>1672.8</v>
          </cell>
        </row>
        <row r="2638">
          <cell r="A2638">
            <v>1988</v>
          </cell>
          <cell r="B2638" t="str">
            <v>Johnny Newman</v>
          </cell>
          <cell r="D2638" t="str">
            <v>NYK</v>
          </cell>
          <cell r="F2638">
            <v>12.1</v>
          </cell>
          <cell r="H2638">
            <v>1586.2</v>
          </cell>
        </row>
        <row r="2639">
          <cell r="A2639">
            <v>1988</v>
          </cell>
          <cell r="B2639" t="str">
            <v>Gerald Wilkins</v>
          </cell>
          <cell r="D2639" t="str">
            <v>NYK</v>
          </cell>
          <cell r="F2639">
            <v>13.7</v>
          </cell>
          <cell r="H2639">
            <v>2705.4</v>
          </cell>
        </row>
        <row r="2640">
          <cell r="A2640">
            <v>1988</v>
          </cell>
          <cell r="B2640" t="str">
            <v>Louis Orr</v>
          </cell>
          <cell r="D2640" t="str">
            <v>NYK</v>
          </cell>
          <cell r="F2640">
            <v>2.7</v>
          </cell>
          <cell r="H2640">
            <v>179.8</v>
          </cell>
        </row>
        <row r="2641">
          <cell r="A2641">
            <v>1988</v>
          </cell>
          <cell r="B2641" t="str">
            <v>Patrick Ewing</v>
          </cell>
          <cell r="D2641" t="str">
            <v>NYK</v>
          </cell>
          <cell r="F2641">
            <v>21.9</v>
          </cell>
          <cell r="H2641">
            <v>2542</v>
          </cell>
        </row>
        <row r="2642">
          <cell r="A2642">
            <v>1988</v>
          </cell>
          <cell r="B2642" t="str">
            <v>Pat Cummings</v>
          </cell>
          <cell r="D2642" t="str">
            <v>NYK</v>
          </cell>
          <cell r="F2642">
            <v>9.6</v>
          </cell>
          <cell r="H2642">
            <v>948.6</v>
          </cell>
        </row>
        <row r="2643">
          <cell r="A2643">
            <v>1988</v>
          </cell>
          <cell r="B2643" t="str">
            <v>Trent Tucker</v>
          </cell>
          <cell r="D2643" t="str">
            <v>NYK</v>
          </cell>
          <cell r="F2643">
            <v>11.8</v>
          </cell>
          <cell r="H2643">
            <v>1249.6000000000001</v>
          </cell>
        </row>
        <row r="2644">
          <cell r="A2644">
            <v>1988</v>
          </cell>
          <cell r="B2644" t="str">
            <v>Sidney Green</v>
          </cell>
          <cell r="D2644" t="str">
            <v>NYK</v>
          </cell>
          <cell r="F2644">
            <v>10.3</v>
          </cell>
          <cell r="H2644">
            <v>2050</v>
          </cell>
        </row>
        <row r="2645">
          <cell r="A2645">
            <v>1988</v>
          </cell>
          <cell r="B2645" t="str">
            <v>Kenny Walker</v>
          </cell>
          <cell r="D2645" t="str">
            <v>NYK</v>
          </cell>
          <cell r="F2645">
            <v>12.3</v>
          </cell>
          <cell r="H2645">
            <v>2140.2000000000003</v>
          </cell>
        </row>
        <row r="2646">
          <cell r="A2646">
            <v>1988</v>
          </cell>
          <cell r="B2646" t="str">
            <v>Mark Jackson</v>
          </cell>
          <cell r="D2646" t="str">
            <v>NYK</v>
          </cell>
          <cell r="F2646">
            <v>15.7</v>
          </cell>
          <cell r="H2646">
            <v>3247.2000000000003</v>
          </cell>
        </row>
        <row r="2647">
          <cell r="A2647">
            <v>1988</v>
          </cell>
          <cell r="B2647" t="str">
            <v>Maurice Cheeks</v>
          </cell>
          <cell r="D2647" t="str">
            <v>PHI</v>
          </cell>
          <cell r="F2647">
            <v>18</v>
          </cell>
          <cell r="H2647">
            <v>2867.7</v>
          </cell>
        </row>
        <row r="2648">
          <cell r="A2648">
            <v>1988</v>
          </cell>
          <cell r="B2648" t="str">
            <v>Charles Barkley</v>
          </cell>
          <cell r="D2648" t="str">
            <v>PHI</v>
          </cell>
          <cell r="F2648">
            <v>27.6</v>
          </cell>
          <cell r="H2648">
            <v>3168</v>
          </cell>
        </row>
        <row r="2649">
          <cell r="A2649">
            <v>1988</v>
          </cell>
          <cell r="B2649" t="str">
            <v>Danny Vranes</v>
          </cell>
          <cell r="D2649" t="str">
            <v>PHI</v>
          </cell>
          <cell r="F2649">
            <v>7</v>
          </cell>
          <cell r="H2649">
            <v>769.5</v>
          </cell>
        </row>
        <row r="2650">
          <cell r="A2650">
            <v>1988</v>
          </cell>
          <cell r="B2650" t="str">
            <v>Chris Welp</v>
          </cell>
          <cell r="D2650" t="str">
            <v>PHI</v>
          </cell>
          <cell r="F2650">
            <v>12.4</v>
          </cell>
          <cell r="H2650">
            <v>132</v>
          </cell>
        </row>
        <row r="2651">
          <cell r="A2651">
            <v>1988</v>
          </cell>
          <cell r="B2651" t="str">
            <v>Albert King</v>
          </cell>
          <cell r="D2651" t="str">
            <v>PHI</v>
          </cell>
          <cell r="F2651">
            <v>7.2</v>
          </cell>
          <cell r="H2651">
            <v>1591.2</v>
          </cell>
        </row>
        <row r="2652">
          <cell r="A2652">
            <v>1988</v>
          </cell>
          <cell r="B2652" t="str">
            <v>Vincent Askew</v>
          </cell>
          <cell r="D2652" t="str">
            <v>PHI</v>
          </cell>
          <cell r="F2652">
            <v>7.1</v>
          </cell>
          <cell r="H2652">
            <v>233.79999999999998</v>
          </cell>
        </row>
        <row r="2653">
          <cell r="A2653">
            <v>1988</v>
          </cell>
          <cell r="B2653" t="str">
            <v>Cliff Robinson</v>
          </cell>
          <cell r="D2653" t="str">
            <v>PHI</v>
          </cell>
          <cell r="F2653">
            <v>15.7</v>
          </cell>
          <cell r="H2653">
            <v>2108</v>
          </cell>
        </row>
        <row r="2654">
          <cell r="A2654">
            <v>1988</v>
          </cell>
          <cell r="B2654" t="str">
            <v>David Wingate</v>
          </cell>
          <cell r="D2654" t="str">
            <v>PHI</v>
          </cell>
          <cell r="F2654">
            <v>8.5</v>
          </cell>
          <cell r="H2654">
            <v>1421.3</v>
          </cell>
        </row>
        <row r="2655">
          <cell r="A2655">
            <v>1988</v>
          </cell>
          <cell r="B2655" t="str">
            <v>Andrew Toney</v>
          </cell>
          <cell r="D2655" t="str">
            <v>PHI</v>
          </cell>
          <cell r="F2655">
            <v>13.2</v>
          </cell>
          <cell r="H2655">
            <v>522</v>
          </cell>
        </row>
        <row r="2656">
          <cell r="A2656">
            <v>1988</v>
          </cell>
          <cell r="B2656" t="str">
            <v>Dave Henderson</v>
          </cell>
          <cell r="D2656" t="str">
            <v>PHI</v>
          </cell>
          <cell r="F2656">
            <v>6.7</v>
          </cell>
          <cell r="H2656">
            <v>352</v>
          </cell>
        </row>
        <row r="2657">
          <cell r="A2657">
            <v>1988</v>
          </cell>
          <cell r="B2657" t="str">
            <v>Mark McNamara</v>
          </cell>
          <cell r="D2657" t="str">
            <v>PHI</v>
          </cell>
          <cell r="F2657">
            <v>9.4</v>
          </cell>
          <cell r="H2657">
            <v>579.6</v>
          </cell>
        </row>
        <row r="2658">
          <cell r="A2658">
            <v>1988</v>
          </cell>
          <cell r="B2658" t="str">
            <v>Jeff Cook</v>
          </cell>
          <cell r="D2658" t="str">
            <v>PHO</v>
          </cell>
          <cell r="F2658">
            <v>5.7</v>
          </cell>
          <cell r="H2658">
            <v>359.7</v>
          </cell>
        </row>
        <row r="2659">
          <cell r="A2659">
            <v>1988</v>
          </cell>
          <cell r="B2659" t="str">
            <v>Eddie Johnson</v>
          </cell>
          <cell r="D2659" t="str">
            <v>PHO</v>
          </cell>
          <cell r="F2659">
            <v>15.2</v>
          </cell>
          <cell r="H2659">
            <v>2175.4</v>
          </cell>
        </row>
        <row r="2660">
          <cell r="A2660">
            <v>1988</v>
          </cell>
          <cell r="B2660" t="str">
            <v>Winston Crite</v>
          </cell>
          <cell r="D2660" t="str">
            <v>PHO</v>
          </cell>
          <cell r="F2660">
            <v>9.8000000000000007</v>
          </cell>
          <cell r="H2660">
            <v>258.10000000000002</v>
          </cell>
        </row>
        <row r="2661">
          <cell r="A2661">
            <v>1988</v>
          </cell>
          <cell r="B2661" t="str">
            <v>James Bailey</v>
          </cell>
          <cell r="D2661" t="str">
            <v>PHO</v>
          </cell>
          <cell r="F2661">
            <v>8.3000000000000007</v>
          </cell>
          <cell r="H2661">
            <v>871</v>
          </cell>
        </row>
        <row r="2662">
          <cell r="A2662">
            <v>1988</v>
          </cell>
          <cell r="B2662" t="str">
            <v>Bill Martin</v>
          </cell>
          <cell r="D2662" t="str">
            <v>PHO</v>
          </cell>
          <cell r="F2662">
            <v>5.7</v>
          </cell>
          <cell r="H2662">
            <v>101</v>
          </cell>
        </row>
        <row r="2663">
          <cell r="A2663">
            <v>1988</v>
          </cell>
          <cell r="B2663" t="str">
            <v>Walter Davis</v>
          </cell>
          <cell r="D2663" t="str">
            <v>PHO</v>
          </cell>
          <cell r="F2663">
            <v>17.8</v>
          </cell>
          <cell r="H2663">
            <v>1951.6</v>
          </cell>
        </row>
        <row r="2664">
          <cell r="A2664">
            <v>1988</v>
          </cell>
          <cell r="B2664" t="str">
            <v>Jeff Hornacek</v>
          </cell>
          <cell r="D2664" t="str">
            <v>PHO</v>
          </cell>
          <cell r="F2664">
            <v>15.9</v>
          </cell>
          <cell r="H2664">
            <v>2246.7999999999997</v>
          </cell>
        </row>
        <row r="2665">
          <cell r="A2665">
            <v>1988</v>
          </cell>
          <cell r="B2665" t="str">
            <v>Armen Gilliam</v>
          </cell>
          <cell r="D2665" t="str">
            <v>PHO</v>
          </cell>
          <cell r="F2665">
            <v>12.9</v>
          </cell>
          <cell r="H2665">
            <v>1809.5</v>
          </cell>
        </row>
        <row r="2666">
          <cell r="A2666">
            <v>1988</v>
          </cell>
          <cell r="B2666" t="str">
            <v>Alvan Adams</v>
          </cell>
          <cell r="D2666" t="str">
            <v>PHO</v>
          </cell>
          <cell r="F2666">
            <v>13.1</v>
          </cell>
          <cell r="H2666">
            <v>1648.2</v>
          </cell>
        </row>
        <row r="2667">
          <cell r="A2667">
            <v>1988</v>
          </cell>
          <cell r="B2667" t="str">
            <v>Bernard Thompson</v>
          </cell>
          <cell r="D2667" t="str">
            <v>PHO</v>
          </cell>
          <cell r="F2667">
            <v>11</v>
          </cell>
          <cell r="H2667">
            <v>566.1</v>
          </cell>
        </row>
        <row r="2668">
          <cell r="A2668">
            <v>1988</v>
          </cell>
          <cell r="B2668" t="str">
            <v>Steve Johnson</v>
          </cell>
          <cell r="D2668" t="str">
            <v>POR</v>
          </cell>
          <cell r="F2668">
            <v>14.9</v>
          </cell>
          <cell r="H2668">
            <v>1049.2</v>
          </cell>
        </row>
        <row r="2669">
          <cell r="A2669">
            <v>1988</v>
          </cell>
          <cell r="B2669" t="str">
            <v>Kiki Vandeweghe</v>
          </cell>
          <cell r="D2669" t="str">
            <v>POR</v>
          </cell>
          <cell r="F2669">
            <v>19.8</v>
          </cell>
          <cell r="H2669">
            <v>1039.7</v>
          </cell>
        </row>
        <row r="2670">
          <cell r="A2670">
            <v>1988</v>
          </cell>
          <cell r="B2670" t="str">
            <v>Caldwell Jones</v>
          </cell>
          <cell r="D2670" t="str">
            <v>POR</v>
          </cell>
          <cell r="F2670">
            <v>8</v>
          </cell>
          <cell r="H2670">
            <v>1777.5</v>
          </cell>
        </row>
        <row r="2671">
          <cell r="A2671">
            <v>1988</v>
          </cell>
          <cell r="B2671" t="str">
            <v>Kevin Duckworth</v>
          </cell>
          <cell r="D2671" t="str">
            <v>POR</v>
          </cell>
          <cell r="F2671">
            <v>14.9</v>
          </cell>
          <cell r="H2671">
            <v>2223</v>
          </cell>
        </row>
        <row r="2672">
          <cell r="A2672">
            <v>1988</v>
          </cell>
          <cell r="B2672" t="str">
            <v>Terry Porter</v>
          </cell>
          <cell r="D2672" t="str">
            <v>POR</v>
          </cell>
          <cell r="F2672">
            <v>18.100000000000001</v>
          </cell>
          <cell r="H2672">
            <v>2993</v>
          </cell>
        </row>
        <row r="2673">
          <cell r="A2673">
            <v>1988</v>
          </cell>
          <cell r="B2673" t="str">
            <v>Maurice Lucas</v>
          </cell>
          <cell r="D2673" t="str">
            <v>POR</v>
          </cell>
          <cell r="F2673">
            <v>11.5</v>
          </cell>
          <cell r="H2673">
            <v>1189.9000000000001</v>
          </cell>
        </row>
        <row r="2674">
          <cell r="A2674">
            <v>1988</v>
          </cell>
          <cell r="B2674" t="str">
            <v>Mike Holton</v>
          </cell>
          <cell r="D2674" t="str">
            <v>POR</v>
          </cell>
          <cell r="F2674">
            <v>11.4</v>
          </cell>
          <cell r="H2674">
            <v>1279.2</v>
          </cell>
        </row>
        <row r="2675">
          <cell r="A2675">
            <v>1988</v>
          </cell>
          <cell r="B2675" t="str">
            <v>Clyde Drexler</v>
          </cell>
          <cell r="D2675" t="str">
            <v>POR</v>
          </cell>
          <cell r="F2675">
            <v>24.1</v>
          </cell>
          <cell r="H2675">
            <v>3061.7999999999997</v>
          </cell>
        </row>
        <row r="2676">
          <cell r="A2676">
            <v>1988</v>
          </cell>
          <cell r="B2676" t="str">
            <v>Ronnie Murphy</v>
          </cell>
          <cell r="D2676" t="str">
            <v>POR</v>
          </cell>
          <cell r="F2676">
            <v>2.9</v>
          </cell>
          <cell r="H2676">
            <v>88.2</v>
          </cell>
        </row>
        <row r="2677">
          <cell r="A2677">
            <v>1988</v>
          </cell>
          <cell r="B2677" t="str">
            <v>Nikita Wilson</v>
          </cell>
          <cell r="D2677" t="str">
            <v>POR</v>
          </cell>
          <cell r="F2677">
            <v>2.2999999999999998</v>
          </cell>
          <cell r="H2677">
            <v>54</v>
          </cell>
        </row>
        <row r="2678">
          <cell r="A2678">
            <v>1988</v>
          </cell>
          <cell r="B2678" t="str">
            <v>Jerome Kersey</v>
          </cell>
          <cell r="D2678" t="str">
            <v>POR</v>
          </cell>
          <cell r="F2678">
            <v>17.3</v>
          </cell>
          <cell r="H2678">
            <v>2891.4</v>
          </cell>
        </row>
        <row r="2679">
          <cell r="A2679">
            <v>1988</v>
          </cell>
          <cell r="B2679" t="str">
            <v>Otis Thorpe</v>
          </cell>
          <cell r="D2679" t="str">
            <v>SAC</v>
          </cell>
          <cell r="F2679">
            <v>18.7</v>
          </cell>
          <cell r="H2679">
            <v>3075</v>
          </cell>
        </row>
        <row r="2680">
          <cell r="A2680">
            <v>1988</v>
          </cell>
          <cell r="B2680" t="str">
            <v>Michael Jackson</v>
          </cell>
          <cell r="D2680" t="str">
            <v>SAC</v>
          </cell>
          <cell r="F2680">
            <v>7.8</v>
          </cell>
          <cell r="H2680">
            <v>759.8</v>
          </cell>
        </row>
        <row r="2681">
          <cell r="A2681">
            <v>1988</v>
          </cell>
          <cell r="B2681" t="str">
            <v>Kenny Smith</v>
          </cell>
          <cell r="D2681" t="str">
            <v>SAC</v>
          </cell>
          <cell r="F2681">
            <v>13.3</v>
          </cell>
          <cell r="H2681">
            <v>2171.6</v>
          </cell>
        </row>
        <row r="2682">
          <cell r="A2682">
            <v>1988</v>
          </cell>
          <cell r="B2682" t="str">
            <v>Franklin Edwards</v>
          </cell>
          <cell r="D2682" t="str">
            <v>SAC</v>
          </cell>
          <cell r="F2682">
            <v>9.9</v>
          </cell>
          <cell r="H2682">
            <v>414.4</v>
          </cell>
        </row>
        <row r="2683">
          <cell r="A2683">
            <v>1988</v>
          </cell>
          <cell r="B2683" t="str">
            <v>Joe Kleine</v>
          </cell>
          <cell r="D2683" t="str">
            <v>SAC</v>
          </cell>
          <cell r="F2683">
            <v>13.4</v>
          </cell>
          <cell r="H2683">
            <v>2000.8</v>
          </cell>
        </row>
        <row r="2684">
          <cell r="A2684">
            <v>1988</v>
          </cell>
          <cell r="B2684" t="str">
            <v>Reggie Theus</v>
          </cell>
          <cell r="D2684" t="str">
            <v>SAC</v>
          </cell>
          <cell r="F2684">
            <v>16.5</v>
          </cell>
          <cell r="H2684">
            <v>2649.8999999999996</v>
          </cell>
        </row>
        <row r="2685">
          <cell r="A2685">
            <v>1988</v>
          </cell>
          <cell r="B2685" t="str">
            <v>Ed Pinckney</v>
          </cell>
          <cell r="D2685" t="str">
            <v>SAC</v>
          </cell>
          <cell r="F2685">
            <v>14.3</v>
          </cell>
          <cell r="H2685">
            <v>1177.1000000000001</v>
          </cell>
        </row>
        <row r="2686">
          <cell r="A2686">
            <v>1988</v>
          </cell>
          <cell r="B2686" t="str">
            <v>Derek Smith</v>
          </cell>
          <cell r="D2686" t="str">
            <v>SAC</v>
          </cell>
          <cell r="F2686">
            <v>13.9</v>
          </cell>
          <cell r="H2686">
            <v>899.5</v>
          </cell>
        </row>
        <row r="2687">
          <cell r="A2687">
            <v>1988</v>
          </cell>
          <cell r="B2687" t="str">
            <v>LaSalle Thompson</v>
          </cell>
          <cell r="D2687" t="str">
            <v>SAC</v>
          </cell>
          <cell r="F2687">
            <v>15.3</v>
          </cell>
          <cell r="H2687">
            <v>1255.8</v>
          </cell>
        </row>
        <row r="2688">
          <cell r="A2688">
            <v>1988</v>
          </cell>
          <cell r="B2688" t="str">
            <v>Joe Arlauckas</v>
          </cell>
          <cell r="D2688" t="str">
            <v>SAC</v>
          </cell>
          <cell r="F2688">
            <v>7.9</v>
          </cell>
          <cell r="H2688">
            <v>84.600000000000009</v>
          </cell>
        </row>
        <row r="2689">
          <cell r="A2689">
            <v>1988</v>
          </cell>
          <cell r="B2689" t="str">
            <v>Jawann Oldham</v>
          </cell>
          <cell r="D2689" t="str">
            <v>SAC</v>
          </cell>
          <cell r="F2689">
            <v>12.9</v>
          </cell>
          <cell r="H2689">
            <v>945</v>
          </cell>
        </row>
        <row r="2690">
          <cell r="A2690">
            <v>1988</v>
          </cell>
          <cell r="B2690" t="str">
            <v>Harold Pressley</v>
          </cell>
          <cell r="D2690" t="str">
            <v>SAC</v>
          </cell>
          <cell r="F2690">
            <v>12.7</v>
          </cell>
          <cell r="H2690">
            <v>2032</v>
          </cell>
        </row>
        <row r="2691">
          <cell r="A2691">
            <v>1988</v>
          </cell>
          <cell r="B2691" t="str">
            <v>Terry Tyler</v>
          </cell>
          <cell r="D2691" t="str">
            <v>SAC</v>
          </cell>
          <cell r="F2691">
            <v>12.4</v>
          </cell>
          <cell r="H2691">
            <v>1184</v>
          </cell>
        </row>
        <row r="2692">
          <cell r="A2692">
            <v>1988</v>
          </cell>
          <cell r="B2692" t="str">
            <v>Johnny Dawkins</v>
          </cell>
          <cell r="D2692" t="str">
            <v>SAS</v>
          </cell>
          <cell r="F2692">
            <v>17</v>
          </cell>
          <cell r="H2692">
            <v>2177.5</v>
          </cell>
        </row>
        <row r="2693">
          <cell r="A2693">
            <v>1988</v>
          </cell>
          <cell r="B2693" t="str">
            <v>Ed Nealy</v>
          </cell>
          <cell r="D2693" t="str">
            <v>SAS</v>
          </cell>
          <cell r="F2693">
            <v>9.1999999999999993</v>
          </cell>
          <cell r="H2693">
            <v>836.40000000000009</v>
          </cell>
        </row>
        <row r="2694">
          <cell r="A2694">
            <v>1988</v>
          </cell>
          <cell r="B2694" t="str">
            <v>Walter Berry</v>
          </cell>
          <cell r="D2694" t="str">
            <v>SAS</v>
          </cell>
          <cell r="F2694">
            <v>18.8</v>
          </cell>
          <cell r="H2694">
            <v>1919.9</v>
          </cell>
        </row>
        <row r="2695">
          <cell r="A2695">
            <v>1988</v>
          </cell>
          <cell r="B2695" t="str">
            <v>Mike Mitchell</v>
          </cell>
          <cell r="D2695" t="str">
            <v>SAS</v>
          </cell>
          <cell r="F2695">
            <v>15.7</v>
          </cell>
          <cell r="H2695">
            <v>1502.8000000000002</v>
          </cell>
        </row>
        <row r="2696">
          <cell r="A2696">
            <v>1988</v>
          </cell>
          <cell r="B2696" t="str">
            <v>Petur Gudmundsson</v>
          </cell>
          <cell r="D2696" t="str">
            <v>SAS</v>
          </cell>
          <cell r="F2696">
            <v>12.9</v>
          </cell>
          <cell r="H2696">
            <v>1014.3</v>
          </cell>
        </row>
        <row r="2697">
          <cell r="A2697">
            <v>1988</v>
          </cell>
          <cell r="B2697" t="str">
            <v>Phil Zevenbergen</v>
          </cell>
          <cell r="D2697" t="str">
            <v>SAS</v>
          </cell>
          <cell r="F2697">
            <v>13.7</v>
          </cell>
          <cell r="H2697">
            <v>58.4</v>
          </cell>
        </row>
        <row r="2698">
          <cell r="A2698">
            <v>1988</v>
          </cell>
          <cell r="B2698" t="str">
            <v>Greg Anderson</v>
          </cell>
          <cell r="D2698" t="str">
            <v>SAS</v>
          </cell>
          <cell r="F2698">
            <v>14.7</v>
          </cell>
          <cell r="H2698">
            <v>1984.3999999999999</v>
          </cell>
        </row>
        <row r="2699">
          <cell r="A2699">
            <v>1988</v>
          </cell>
          <cell r="B2699" t="str">
            <v>Frank Brickowski</v>
          </cell>
          <cell r="D2699" t="str">
            <v>SAS</v>
          </cell>
          <cell r="F2699">
            <v>16</v>
          </cell>
          <cell r="H2699">
            <v>2226</v>
          </cell>
        </row>
        <row r="2700">
          <cell r="A2700">
            <v>1988</v>
          </cell>
          <cell r="B2700" t="str">
            <v>Richard Rellford</v>
          </cell>
          <cell r="D2700" t="str">
            <v>SAS</v>
          </cell>
          <cell r="F2700">
            <v>11.6</v>
          </cell>
          <cell r="H2700">
            <v>42</v>
          </cell>
        </row>
        <row r="2701">
          <cell r="A2701">
            <v>1988</v>
          </cell>
          <cell r="B2701" t="str">
            <v>Pete Myers</v>
          </cell>
          <cell r="D2701" t="str">
            <v>SAS</v>
          </cell>
          <cell r="F2701">
            <v>10.1</v>
          </cell>
          <cell r="H2701">
            <v>327.8</v>
          </cell>
        </row>
        <row r="2702">
          <cell r="A2702">
            <v>1988</v>
          </cell>
          <cell r="B2702" t="str">
            <v>Alvin Robertson</v>
          </cell>
          <cell r="D2702" t="str">
            <v>SAS</v>
          </cell>
          <cell r="F2702">
            <v>18.899999999999999</v>
          </cell>
          <cell r="H2702">
            <v>2976.6</v>
          </cell>
        </row>
        <row r="2703">
          <cell r="A2703">
            <v>1988</v>
          </cell>
          <cell r="B2703" t="str">
            <v>Nate Blackwell</v>
          </cell>
          <cell r="D2703" t="str">
            <v>SAS</v>
          </cell>
          <cell r="F2703">
            <v>6.1</v>
          </cell>
          <cell r="H2703">
            <v>112</v>
          </cell>
        </row>
        <row r="2704">
          <cell r="A2704">
            <v>1988</v>
          </cell>
          <cell r="B2704" t="str">
            <v>Kurt Nimphius</v>
          </cell>
          <cell r="D2704" t="str">
            <v>SAS</v>
          </cell>
          <cell r="F2704">
            <v>10.9</v>
          </cell>
          <cell r="H2704">
            <v>921.6</v>
          </cell>
        </row>
        <row r="2705">
          <cell r="A2705">
            <v>1988</v>
          </cell>
          <cell r="B2705" t="str">
            <v>Dave Greenwood</v>
          </cell>
          <cell r="D2705" t="str">
            <v>SAS</v>
          </cell>
          <cell r="F2705">
            <v>10.8</v>
          </cell>
          <cell r="H2705">
            <v>1237.5</v>
          </cell>
        </row>
        <row r="2706">
          <cell r="A2706">
            <v>1988</v>
          </cell>
          <cell r="B2706" t="str">
            <v>Jon Sundvold</v>
          </cell>
          <cell r="D2706" t="str">
            <v>SAS</v>
          </cell>
          <cell r="F2706">
            <v>12.6</v>
          </cell>
          <cell r="H2706">
            <v>1024.3999999999999</v>
          </cell>
        </row>
        <row r="2707">
          <cell r="A2707">
            <v>1988</v>
          </cell>
          <cell r="B2707" t="str">
            <v>Olden Polynice</v>
          </cell>
          <cell r="D2707" t="str">
            <v>SEA</v>
          </cell>
          <cell r="F2707">
            <v>9.8000000000000007</v>
          </cell>
          <cell r="H2707">
            <v>1082.3999999999999</v>
          </cell>
        </row>
        <row r="2708">
          <cell r="A2708">
            <v>1988</v>
          </cell>
          <cell r="B2708" t="str">
            <v>Dale Ellis</v>
          </cell>
          <cell r="D2708" t="str">
            <v>SEA</v>
          </cell>
          <cell r="F2708">
            <v>19.3</v>
          </cell>
          <cell r="H2708">
            <v>2790</v>
          </cell>
        </row>
        <row r="2709">
          <cell r="A2709">
            <v>1988</v>
          </cell>
          <cell r="B2709" t="str">
            <v>Kevin Williams</v>
          </cell>
          <cell r="D2709" t="str">
            <v>SEA</v>
          </cell>
          <cell r="F2709">
            <v>12</v>
          </cell>
          <cell r="H2709">
            <v>1088</v>
          </cell>
        </row>
        <row r="2710">
          <cell r="A2710">
            <v>1988</v>
          </cell>
          <cell r="B2710" t="str">
            <v>Russ Schoene</v>
          </cell>
          <cell r="D2710" t="str">
            <v>SEA</v>
          </cell>
          <cell r="F2710">
            <v>13.5</v>
          </cell>
          <cell r="H2710">
            <v>972</v>
          </cell>
        </row>
        <row r="2711">
          <cell r="A2711">
            <v>1988</v>
          </cell>
          <cell r="B2711" t="str">
            <v>Tom Chambers</v>
          </cell>
          <cell r="D2711" t="str">
            <v>SEA</v>
          </cell>
          <cell r="F2711">
            <v>16.8</v>
          </cell>
          <cell r="H2711">
            <v>2681.4</v>
          </cell>
        </row>
        <row r="2712">
          <cell r="A2712">
            <v>1988</v>
          </cell>
          <cell r="B2712" t="str">
            <v>Danny Young</v>
          </cell>
          <cell r="D2712" t="str">
            <v>SEA</v>
          </cell>
          <cell r="F2712">
            <v>13.3</v>
          </cell>
          <cell r="H2712">
            <v>947.1</v>
          </cell>
        </row>
        <row r="2713">
          <cell r="A2713">
            <v>1988</v>
          </cell>
          <cell r="B2713" t="str">
            <v>Xavier McDaniel</v>
          </cell>
          <cell r="D2713" t="str">
            <v>SEA</v>
          </cell>
          <cell r="F2713">
            <v>18.2</v>
          </cell>
          <cell r="H2713">
            <v>2706.6000000000004</v>
          </cell>
        </row>
        <row r="2714">
          <cell r="A2714">
            <v>1988</v>
          </cell>
          <cell r="B2714" t="str">
            <v>Derrick McKey</v>
          </cell>
          <cell r="D2714" t="str">
            <v>SEA</v>
          </cell>
          <cell r="F2714">
            <v>13.8</v>
          </cell>
          <cell r="H2714">
            <v>1705.6000000000001</v>
          </cell>
        </row>
        <row r="2715">
          <cell r="A2715">
            <v>1988</v>
          </cell>
          <cell r="B2715" t="str">
            <v>Nate McMillan</v>
          </cell>
          <cell r="D2715" t="str">
            <v>SEA</v>
          </cell>
          <cell r="F2715">
            <v>15.9</v>
          </cell>
          <cell r="H2715">
            <v>2451.7999999999997</v>
          </cell>
        </row>
        <row r="2716">
          <cell r="A2716">
            <v>1988</v>
          </cell>
          <cell r="B2716" t="str">
            <v>Clemon Johnson</v>
          </cell>
          <cell r="D2716" t="str">
            <v>SEA</v>
          </cell>
          <cell r="F2716">
            <v>7.1</v>
          </cell>
          <cell r="H2716">
            <v>725.2</v>
          </cell>
        </row>
        <row r="2717">
          <cell r="A2717">
            <v>1988</v>
          </cell>
          <cell r="B2717" t="str">
            <v>Alton Lister</v>
          </cell>
          <cell r="D2717" t="str">
            <v>SEA</v>
          </cell>
          <cell r="F2717">
            <v>12</v>
          </cell>
          <cell r="H2717">
            <v>1812.2</v>
          </cell>
        </row>
        <row r="2718">
          <cell r="A2718">
            <v>1988</v>
          </cell>
          <cell r="B2718" t="str">
            <v>Dudley Bradley</v>
          </cell>
          <cell r="D2718" t="str">
            <v>TOT</v>
          </cell>
          <cell r="F2718">
            <v>11.4</v>
          </cell>
          <cell r="H2718">
            <v>1436.5</v>
          </cell>
        </row>
        <row r="2719">
          <cell r="A2719">
            <v>1988</v>
          </cell>
          <cell r="B2719" t="str">
            <v>Ricky Wilson</v>
          </cell>
          <cell r="D2719" t="str">
            <v>TOT</v>
          </cell>
          <cell r="F2719">
            <v>10</v>
          </cell>
          <cell r="H2719">
            <v>420</v>
          </cell>
        </row>
        <row r="2720">
          <cell r="A2720">
            <v>1988</v>
          </cell>
          <cell r="B2720" t="str">
            <v>Ralph Sampson</v>
          </cell>
          <cell r="D2720" t="str">
            <v>TOT</v>
          </cell>
          <cell r="F2720">
            <v>13.4</v>
          </cell>
          <cell r="H2720">
            <v>1660.8000000000002</v>
          </cell>
        </row>
        <row r="2721">
          <cell r="A2721">
            <v>1988</v>
          </cell>
          <cell r="B2721" t="str">
            <v>Roy Hinson</v>
          </cell>
          <cell r="D2721" t="str">
            <v>TOT</v>
          </cell>
          <cell r="F2721">
            <v>14.8</v>
          </cell>
          <cell r="H2721">
            <v>2594.9</v>
          </cell>
        </row>
        <row r="2722">
          <cell r="A2722">
            <v>1988</v>
          </cell>
          <cell r="B2722" t="str">
            <v>Tim McCormick</v>
          </cell>
          <cell r="D2722" t="str">
            <v>TOT</v>
          </cell>
          <cell r="F2722">
            <v>13.4</v>
          </cell>
          <cell r="H2722">
            <v>2114</v>
          </cell>
        </row>
        <row r="2723">
          <cell r="A2723">
            <v>1988</v>
          </cell>
          <cell r="B2723" t="str">
            <v>Tony White</v>
          </cell>
          <cell r="D2723" t="str">
            <v>TOT</v>
          </cell>
          <cell r="F2723">
            <v>9.4</v>
          </cell>
          <cell r="H2723">
            <v>583.1</v>
          </cell>
        </row>
        <row r="2724">
          <cell r="A2724">
            <v>1988</v>
          </cell>
          <cell r="B2724" t="str">
            <v>Ben Coleman</v>
          </cell>
          <cell r="D2724" t="str">
            <v>TOT</v>
          </cell>
          <cell r="F2724">
            <v>12</v>
          </cell>
          <cell r="H2724">
            <v>1498</v>
          </cell>
        </row>
        <row r="2725">
          <cell r="A2725">
            <v>1988</v>
          </cell>
          <cell r="B2725" t="str">
            <v>Jerry Sichting</v>
          </cell>
          <cell r="D2725" t="str">
            <v>TOT</v>
          </cell>
          <cell r="F2725">
            <v>11.1</v>
          </cell>
          <cell r="H2725">
            <v>691.6</v>
          </cell>
        </row>
        <row r="2726">
          <cell r="A2726">
            <v>1988</v>
          </cell>
          <cell r="B2726" t="str">
            <v>James Edwards</v>
          </cell>
          <cell r="D2726" t="str">
            <v>TOT</v>
          </cell>
          <cell r="F2726">
            <v>12.1</v>
          </cell>
          <cell r="H2726">
            <v>1704.3</v>
          </cell>
        </row>
        <row r="2727">
          <cell r="A2727">
            <v>1988</v>
          </cell>
          <cell r="B2727" t="str">
            <v>Larry Nance</v>
          </cell>
          <cell r="D2727" t="str">
            <v>TOT</v>
          </cell>
          <cell r="F2727">
            <v>20.3</v>
          </cell>
          <cell r="H2727">
            <v>2385.2000000000003</v>
          </cell>
        </row>
        <row r="2728">
          <cell r="A2728">
            <v>1988</v>
          </cell>
          <cell r="B2728" t="str">
            <v>Chris Washburn</v>
          </cell>
          <cell r="D2728" t="str">
            <v>TOT</v>
          </cell>
          <cell r="F2728">
            <v>10.9</v>
          </cell>
          <cell r="H2728">
            <v>259</v>
          </cell>
        </row>
        <row r="2729">
          <cell r="A2729">
            <v>1988</v>
          </cell>
          <cell r="B2729" t="str">
            <v>Otis Smith</v>
          </cell>
          <cell r="D2729" t="str">
            <v>TOT</v>
          </cell>
          <cell r="F2729">
            <v>18.399999999999999</v>
          </cell>
          <cell r="H2729">
            <v>1548</v>
          </cell>
        </row>
        <row r="2730">
          <cell r="A2730">
            <v>1988</v>
          </cell>
          <cell r="B2730" t="str">
            <v>Dirk Minniefield</v>
          </cell>
          <cell r="D2730" t="str">
            <v>TOT</v>
          </cell>
          <cell r="F2730">
            <v>10.4</v>
          </cell>
          <cell r="H2730">
            <v>1072.8</v>
          </cell>
        </row>
        <row r="2731">
          <cell r="A2731">
            <v>1988</v>
          </cell>
          <cell r="B2731" t="str">
            <v>Kevin Henderson</v>
          </cell>
          <cell r="D2731" t="str">
            <v>TOT</v>
          </cell>
          <cell r="F2731">
            <v>6.7</v>
          </cell>
          <cell r="H2731">
            <v>190.39999999999998</v>
          </cell>
        </row>
        <row r="2732">
          <cell r="A2732">
            <v>1988</v>
          </cell>
          <cell r="B2732" t="str">
            <v>Sam Vincent</v>
          </cell>
          <cell r="D2732" t="str">
            <v>TOT</v>
          </cell>
          <cell r="F2732">
            <v>15.1</v>
          </cell>
          <cell r="H2732">
            <v>1497.6000000000001</v>
          </cell>
        </row>
        <row r="2733">
          <cell r="A2733">
            <v>1988</v>
          </cell>
          <cell r="B2733" t="str">
            <v>Sedale Threatt</v>
          </cell>
          <cell r="D2733" t="str">
            <v>TOT</v>
          </cell>
          <cell r="F2733">
            <v>16</v>
          </cell>
          <cell r="H2733">
            <v>1057.9000000000001</v>
          </cell>
        </row>
        <row r="2734">
          <cell r="A2734">
            <v>1988</v>
          </cell>
          <cell r="B2734" t="str">
            <v>Mark West</v>
          </cell>
          <cell r="D2734" t="str">
            <v>TOT</v>
          </cell>
          <cell r="F2734">
            <v>13.1</v>
          </cell>
          <cell r="H2734">
            <v>2099.9</v>
          </cell>
        </row>
        <row r="2735">
          <cell r="A2735">
            <v>1988</v>
          </cell>
          <cell r="B2735" t="str">
            <v>Jay Humphries</v>
          </cell>
          <cell r="D2735" t="str">
            <v>TOT</v>
          </cell>
          <cell r="F2735">
            <v>14.8</v>
          </cell>
          <cell r="H2735">
            <v>1808.8000000000002</v>
          </cell>
        </row>
        <row r="2736">
          <cell r="A2736">
            <v>1988</v>
          </cell>
          <cell r="B2736" t="str">
            <v>Mike Gminski</v>
          </cell>
          <cell r="D2736" t="str">
            <v>TOT</v>
          </cell>
          <cell r="F2736">
            <v>16.8</v>
          </cell>
          <cell r="H2736">
            <v>2964.6</v>
          </cell>
        </row>
        <row r="2737">
          <cell r="A2737">
            <v>1988</v>
          </cell>
          <cell r="B2737" t="str">
            <v>Rory Sparrow</v>
          </cell>
          <cell r="D2737" t="str">
            <v>TOT</v>
          </cell>
          <cell r="F2737">
            <v>8.3000000000000007</v>
          </cell>
          <cell r="H2737">
            <v>1044</v>
          </cell>
        </row>
        <row r="2738">
          <cell r="A2738">
            <v>1988</v>
          </cell>
          <cell r="B2738" t="str">
            <v>Martin Nessley</v>
          </cell>
          <cell r="D2738" t="str">
            <v>TOT</v>
          </cell>
          <cell r="F2738">
            <v>2.8</v>
          </cell>
          <cell r="H2738">
            <v>334.4</v>
          </cell>
        </row>
        <row r="2739">
          <cell r="A2739">
            <v>1988</v>
          </cell>
          <cell r="B2739" t="str">
            <v>Andre Moore</v>
          </cell>
          <cell r="D2739" t="str">
            <v>TOT</v>
          </cell>
          <cell r="F2739">
            <v>12.1</v>
          </cell>
          <cell r="H2739">
            <v>50</v>
          </cell>
        </row>
        <row r="2740">
          <cell r="A2740">
            <v>1988</v>
          </cell>
          <cell r="B2740" t="str">
            <v>Greg Kite</v>
          </cell>
          <cell r="D2740" t="str">
            <v>TOT</v>
          </cell>
          <cell r="F2740">
            <v>7.3</v>
          </cell>
          <cell r="H2740">
            <v>1065.3000000000002</v>
          </cell>
        </row>
        <row r="2741">
          <cell r="A2741">
            <v>1988</v>
          </cell>
          <cell r="B2741" t="str">
            <v>Kevin Johnson</v>
          </cell>
          <cell r="D2741" t="str">
            <v>TOT</v>
          </cell>
          <cell r="F2741">
            <v>15.5</v>
          </cell>
          <cell r="H2741">
            <v>1920</v>
          </cell>
        </row>
        <row r="2742">
          <cell r="A2742">
            <v>1988</v>
          </cell>
          <cell r="B2742" t="str">
            <v>Sleepy Floyd</v>
          </cell>
          <cell r="D2742" t="str">
            <v>TOT</v>
          </cell>
          <cell r="F2742">
            <v>15.4</v>
          </cell>
          <cell r="H2742">
            <v>2510.2000000000003</v>
          </cell>
        </row>
        <row r="2743">
          <cell r="A2743">
            <v>1988</v>
          </cell>
          <cell r="B2743" t="str">
            <v>Jim Paxson</v>
          </cell>
          <cell r="D2743" t="str">
            <v>TOT</v>
          </cell>
          <cell r="F2743">
            <v>11.7</v>
          </cell>
          <cell r="H2743">
            <v>801</v>
          </cell>
        </row>
        <row r="2744">
          <cell r="A2744">
            <v>1988</v>
          </cell>
          <cell r="B2744" t="str">
            <v>Conner Henry</v>
          </cell>
          <cell r="D2744" t="str">
            <v>TOT</v>
          </cell>
          <cell r="F2744">
            <v>12.4</v>
          </cell>
          <cell r="H2744">
            <v>432.9</v>
          </cell>
        </row>
        <row r="2745">
          <cell r="A2745">
            <v>1988</v>
          </cell>
          <cell r="B2745" t="str">
            <v>Dave Hoppen</v>
          </cell>
          <cell r="D2745" t="str">
            <v>TOT</v>
          </cell>
          <cell r="F2745">
            <v>11.4</v>
          </cell>
          <cell r="H2745">
            <v>643.5</v>
          </cell>
        </row>
        <row r="2746">
          <cell r="A2746">
            <v>1988</v>
          </cell>
          <cell r="B2746" t="str">
            <v>Craig Hodges</v>
          </cell>
          <cell r="D2746" t="str">
            <v>TOT</v>
          </cell>
          <cell r="F2746">
            <v>12.2</v>
          </cell>
          <cell r="H2746">
            <v>1445.3999999999999</v>
          </cell>
        </row>
        <row r="2747">
          <cell r="A2747">
            <v>1988</v>
          </cell>
          <cell r="B2747" t="str">
            <v>Carey Scurry</v>
          </cell>
          <cell r="D2747" t="str">
            <v>TOT</v>
          </cell>
          <cell r="F2747">
            <v>12.9</v>
          </cell>
          <cell r="H2747">
            <v>455.40000000000003</v>
          </cell>
        </row>
        <row r="2748">
          <cell r="A2748">
            <v>1988</v>
          </cell>
          <cell r="B2748" t="str">
            <v>Bob Thornton</v>
          </cell>
          <cell r="D2748" t="str">
            <v>TOT</v>
          </cell>
          <cell r="F2748">
            <v>7</v>
          </cell>
          <cell r="H2748">
            <v>595.20000000000005</v>
          </cell>
        </row>
        <row r="2749">
          <cell r="A2749">
            <v>1988</v>
          </cell>
          <cell r="B2749" t="str">
            <v>Charles Davis</v>
          </cell>
          <cell r="D2749" t="str">
            <v>TOT</v>
          </cell>
          <cell r="F2749">
            <v>8.6999999999999993</v>
          </cell>
          <cell r="H2749">
            <v>226.8</v>
          </cell>
        </row>
        <row r="2750">
          <cell r="A2750">
            <v>1988</v>
          </cell>
          <cell r="B2750" t="str">
            <v>Steve Harris</v>
          </cell>
          <cell r="D2750" t="str">
            <v>TOT</v>
          </cell>
          <cell r="F2750">
            <v>14</v>
          </cell>
          <cell r="H2750">
            <v>1084.5999999999999</v>
          </cell>
        </row>
        <row r="2751">
          <cell r="A2751">
            <v>1988</v>
          </cell>
          <cell r="B2751" t="str">
            <v>Ray Tolbert</v>
          </cell>
          <cell r="D2751" t="str">
            <v>TOT</v>
          </cell>
          <cell r="F2751">
            <v>9.6999999999999993</v>
          </cell>
          <cell r="H2751">
            <v>260</v>
          </cell>
        </row>
        <row r="2752">
          <cell r="A2752">
            <v>1988</v>
          </cell>
          <cell r="B2752" t="str">
            <v>Steve Colter</v>
          </cell>
          <cell r="D2752" t="str">
            <v>TOT</v>
          </cell>
          <cell r="F2752">
            <v>12.8</v>
          </cell>
          <cell r="H2752">
            <v>1516.4</v>
          </cell>
        </row>
        <row r="2753">
          <cell r="A2753">
            <v>1988</v>
          </cell>
          <cell r="B2753" t="str">
            <v>Richard Anderson</v>
          </cell>
          <cell r="D2753" t="str">
            <v>TOT</v>
          </cell>
          <cell r="F2753">
            <v>11.1</v>
          </cell>
          <cell r="H2753">
            <v>1346.8</v>
          </cell>
        </row>
        <row r="2754">
          <cell r="A2754">
            <v>1988</v>
          </cell>
          <cell r="B2754" t="str">
            <v>Joe Barry</v>
          </cell>
          <cell r="D2754" t="str">
            <v>TOT</v>
          </cell>
          <cell r="F2754">
            <v>13.6</v>
          </cell>
          <cell r="H2754">
            <v>2002</v>
          </cell>
        </row>
        <row r="2755">
          <cell r="A2755">
            <v>1988</v>
          </cell>
          <cell r="B2755" t="str">
            <v>Mike Sanders</v>
          </cell>
          <cell r="D2755" t="str">
            <v>TOT</v>
          </cell>
          <cell r="F2755">
            <v>11.1</v>
          </cell>
          <cell r="H2755">
            <v>885</v>
          </cell>
        </row>
        <row r="2756">
          <cell r="A2756">
            <v>1988</v>
          </cell>
          <cell r="B2756" t="str">
            <v>Ron Moore</v>
          </cell>
          <cell r="D2756" t="str">
            <v>TOT</v>
          </cell>
          <cell r="F2756">
            <v>2</v>
          </cell>
          <cell r="H2756">
            <v>58.800000000000004</v>
          </cell>
        </row>
        <row r="2757">
          <cell r="A2757">
            <v>1988</v>
          </cell>
          <cell r="B2757" t="str">
            <v>Johnny Moore</v>
          </cell>
          <cell r="D2757" t="str">
            <v>TOT</v>
          </cell>
          <cell r="F2757">
            <v>5.9</v>
          </cell>
          <cell r="H2757">
            <v>61</v>
          </cell>
        </row>
        <row r="2758">
          <cell r="A2758">
            <v>1988</v>
          </cell>
          <cell r="B2758" t="str">
            <v>Leon Wood</v>
          </cell>
          <cell r="D2758" t="str">
            <v>TOT</v>
          </cell>
          <cell r="F2758">
            <v>15.4</v>
          </cell>
          <cell r="H2758">
            <v>910</v>
          </cell>
        </row>
        <row r="2759">
          <cell r="A2759">
            <v>1988</v>
          </cell>
          <cell r="B2759" t="str">
            <v>Tyrone Corbin</v>
          </cell>
          <cell r="D2759" t="str">
            <v>TOT</v>
          </cell>
          <cell r="F2759">
            <v>12.4</v>
          </cell>
          <cell r="H2759">
            <v>1738.8</v>
          </cell>
        </row>
        <row r="2760">
          <cell r="A2760">
            <v>1988</v>
          </cell>
          <cell r="B2760" t="str">
            <v>Artis Gilmore</v>
          </cell>
          <cell r="D2760" t="str">
            <v>TOT</v>
          </cell>
          <cell r="F2760">
            <v>8.4</v>
          </cell>
          <cell r="H2760">
            <v>894.6</v>
          </cell>
        </row>
        <row r="2761">
          <cell r="A2761">
            <v>1988</v>
          </cell>
          <cell r="B2761" t="str">
            <v>Gerald Henderson</v>
          </cell>
          <cell r="D2761" t="str">
            <v>TOT</v>
          </cell>
          <cell r="F2761">
            <v>12.1</v>
          </cell>
          <cell r="H2761">
            <v>1507.5</v>
          </cell>
        </row>
        <row r="2762">
          <cell r="A2762">
            <v>1988</v>
          </cell>
          <cell r="B2762" t="str">
            <v>Mike McGee</v>
          </cell>
          <cell r="D2762" t="str">
            <v>TOT</v>
          </cell>
          <cell r="F2762">
            <v>14.9</v>
          </cell>
          <cell r="H2762">
            <v>1003.1999999999999</v>
          </cell>
        </row>
        <row r="2763">
          <cell r="A2763">
            <v>1988</v>
          </cell>
          <cell r="B2763" t="str">
            <v>Melvin Turpin</v>
          </cell>
          <cell r="D2763" t="str">
            <v>UTA</v>
          </cell>
          <cell r="F2763">
            <v>13.8</v>
          </cell>
          <cell r="H2763">
            <v>1011.2</v>
          </cell>
        </row>
        <row r="2764">
          <cell r="A2764">
            <v>1988</v>
          </cell>
          <cell r="B2764" t="str">
            <v>John Stockton*</v>
          </cell>
          <cell r="D2764" t="str">
            <v>UTA</v>
          </cell>
          <cell r="F2764">
            <v>23.2</v>
          </cell>
          <cell r="H2764">
            <v>2845.4</v>
          </cell>
        </row>
        <row r="2765">
          <cell r="A2765">
            <v>1988</v>
          </cell>
          <cell r="B2765" t="str">
            <v>Thurl Bailey</v>
          </cell>
          <cell r="D2765" t="str">
            <v>UTA</v>
          </cell>
          <cell r="F2765">
            <v>16.3</v>
          </cell>
          <cell r="H2765">
            <v>2804.4</v>
          </cell>
        </row>
        <row r="2766">
          <cell r="A2766">
            <v>1988</v>
          </cell>
          <cell r="B2766" t="str">
            <v>Marc Iavaroni</v>
          </cell>
          <cell r="D2766" t="str">
            <v>UTA</v>
          </cell>
          <cell r="F2766">
            <v>8.6</v>
          </cell>
          <cell r="H2766">
            <v>1239.3</v>
          </cell>
        </row>
        <row r="2767">
          <cell r="A2767">
            <v>1988</v>
          </cell>
          <cell r="B2767" t="str">
            <v>Karl Malone*</v>
          </cell>
          <cell r="D2767" t="str">
            <v>UTA</v>
          </cell>
          <cell r="F2767">
            <v>20.7</v>
          </cell>
          <cell r="H2767">
            <v>3198</v>
          </cell>
        </row>
        <row r="2768">
          <cell r="A2768">
            <v>1988</v>
          </cell>
          <cell r="B2768" t="str">
            <v>Eddie Hughes</v>
          </cell>
          <cell r="D2768" t="str">
            <v>UTA</v>
          </cell>
          <cell r="F2768">
            <v>8.8000000000000007</v>
          </cell>
          <cell r="H2768">
            <v>41.8</v>
          </cell>
        </row>
        <row r="2769">
          <cell r="A2769">
            <v>1988</v>
          </cell>
          <cell r="B2769" t="str">
            <v>Bob Hansen</v>
          </cell>
          <cell r="D2769" t="str">
            <v>UTA</v>
          </cell>
          <cell r="F2769">
            <v>12.9</v>
          </cell>
          <cell r="H2769">
            <v>1798.2</v>
          </cell>
        </row>
        <row r="2770">
          <cell r="A2770">
            <v>1988</v>
          </cell>
          <cell r="B2770" t="str">
            <v>Darrell Griffith</v>
          </cell>
          <cell r="D2770" t="str">
            <v>UTA</v>
          </cell>
          <cell r="F2770">
            <v>12.7</v>
          </cell>
          <cell r="H2770">
            <v>1050.3999999999999</v>
          </cell>
        </row>
        <row r="2771">
          <cell r="A2771">
            <v>1988</v>
          </cell>
          <cell r="B2771" t="str">
            <v>Scott Roth</v>
          </cell>
          <cell r="D2771" t="str">
            <v>UTA</v>
          </cell>
          <cell r="F2771">
            <v>10.1</v>
          </cell>
          <cell r="H2771">
            <v>200.20000000000002</v>
          </cell>
        </row>
        <row r="2772">
          <cell r="A2772">
            <v>1988</v>
          </cell>
          <cell r="B2772" t="str">
            <v>Bart Kofoed</v>
          </cell>
          <cell r="D2772" t="str">
            <v>UTA</v>
          </cell>
          <cell r="F2772">
            <v>1.9</v>
          </cell>
          <cell r="H2772">
            <v>226.79999999999998</v>
          </cell>
        </row>
        <row r="2773">
          <cell r="A2773">
            <v>1988</v>
          </cell>
          <cell r="B2773" t="str">
            <v>Rickey Green</v>
          </cell>
          <cell r="D2773" t="str">
            <v>UTA</v>
          </cell>
          <cell r="F2773">
            <v>13.2</v>
          </cell>
          <cell r="H2773">
            <v>1117.8</v>
          </cell>
        </row>
        <row r="2774">
          <cell r="A2774">
            <v>1988</v>
          </cell>
          <cell r="B2774" t="str">
            <v>Kelly Tripucka</v>
          </cell>
          <cell r="D2774" t="str">
            <v>UTA</v>
          </cell>
          <cell r="F2774">
            <v>11.4</v>
          </cell>
          <cell r="H2774">
            <v>975.09999999999991</v>
          </cell>
        </row>
        <row r="2775">
          <cell r="A2775">
            <v>1988</v>
          </cell>
          <cell r="B2775" t="str">
            <v>Mark Eaton</v>
          </cell>
          <cell r="D2775" t="str">
            <v>UTA</v>
          </cell>
          <cell r="F2775">
            <v>9.5</v>
          </cell>
          <cell r="H2775">
            <v>2730.6</v>
          </cell>
        </row>
        <row r="2776">
          <cell r="A2776">
            <v>1988</v>
          </cell>
          <cell r="B2776" t="str">
            <v>Darrell Walker</v>
          </cell>
          <cell r="D2776" t="str">
            <v>WSB</v>
          </cell>
          <cell r="F2776">
            <v>10.6</v>
          </cell>
          <cell r="H2776">
            <v>941.2</v>
          </cell>
        </row>
        <row r="2777">
          <cell r="A2777">
            <v>1988</v>
          </cell>
          <cell r="B2777" t="str">
            <v>Bernard King</v>
          </cell>
          <cell r="D2777" t="str">
            <v>WSB</v>
          </cell>
          <cell r="F2777">
            <v>15</v>
          </cell>
          <cell r="H2777">
            <v>2042.4</v>
          </cell>
        </row>
        <row r="2778">
          <cell r="A2778">
            <v>1988</v>
          </cell>
          <cell r="B2778" t="str">
            <v>Muggsy Bogues</v>
          </cell>
          <cell r="D2778" t="str">
            <v>WSB</v>
          </cell>
          <cell r="F2778">
            <v>12.7</v>
          </cell>
          <cell r="H2778">
            <v>1627.4</v>
          </cell>
        </row>
        <row r="2779">
          <cell r="A2779">
            <v>1988</v>
          </cell>
          <cell r="B2779" t="str">
            <v>Charles Jones</v>
          </cell>
          <cell r="D2779" t="str">
            <v>WSB</v>
          </cell>
          <cell r="F2779">
            <v>9.3000000000000007</v>
          </cell>
          <cell r="H2779">
            <v>1311</v>
          </cell>
        </row>
        <row r="2780">
          <cell r="A2780">
            <v>1988</v>
          </cell>
          <cell r="B2780" t="str">
            <v>Manute Bol</v>
          </cell>
          <cell r="D2780" t="str">
            <v>WSB</v>
          </cell>
          <cell r="F2780">
            <v>10.8</v>
          </cell>
          <cell r="H2780">
            <v>1139.6000000000001</v>
          </cell>
        </row>
        <row r="2781">
          <cell r="A2781">
            <v>1988</v>
          </cell>
          <cell r="B2781" t="str">
            <v>Jay Murphy</v>
          </cell>
          <cell r="D2781" t="str">
            <v>WSB</v>
          </cell>
          <cell r="F2781">
            <v>6.6</v>
          </cell>
          <cell r="H2781">
            <v>45.9</v>
          </cell>
        </row>
        <row r="2782">
          <cell r="A2782">
            <v>1988</v>
          </cell>
          <cell r="B2782" t="str">
            <v>Moses Malone</v>
          </cell>
          <cell r="D2782" t="str">
            <v>WSB</v>
          </cell>
          <cell r="F2782">
            <v>21.1</v>
          </cell>
          <cell r="H2782">
            <v>2693.9</v>
          </cell>
        </row>
        <row r="2783">
          <cell r="A2783">
            <v>1988</v>
          </cell>
          <cell r="B2783" t="str">
            <v>Frank Johnson</v>
          </cell>
          <cell r="D2783" t="str">
            <v>WSB</v>
          </cell>
          <cell r="F2783">
            <v>13.5</v>
          </cell>
          <cell r="H2783">
            <v>1260</v>
          </cell>
        </row>
        <row r="2784">
          <cell r="A2784">
            <v>1988</v>
          </cell>
          <cell r="B2784" t="str">
            <v>Terry Catledge</v>
          </cell>
          <cell r="D2784" t="str">
            <v>WSB</v>
          </cell>
          <cell r="F2784">
            <v>14.7</v>
          </cell>
          <cell r="H2784">
            <v>1610</v>
          </cell>
        </row>
        <row r="2785">
          <cell r="A2785">
            <v>1988</v>
          </cell>
          <cell r="B2785" t="str">
            <v>John Williams</v>
          </cell>
          <cell r="D2785" t="str">
            <v>WSB</v>
          </cell>
          <cell r="F2785">
            <v>14.9</v>
          </cell>
          <cell r="H2785">
            <v>2427.2000000000003</v>
          </cell>
        </row>
        <row r="2786">
          <cell r="A2786">
            <v>1988</v>
          </cell>
          <cell r="B2786" t="str">
            <v>Mark Alarie</v>
          </cell>
          <cell r="D2786" t="str">
            <v>WSB</v>
          </cell>
          <cell r="F2786">
            <v>11.6</v>
          </cell>
          <cell r="H2786">
            <v>768.59999999999991</v>
          </cell>
        </row>
        <row r="2787">
          <cell r="A2787">
            <v>1988</v>
          </cell>
          <cell r="B2787" t="str">
            <v>Jeff Malone</v>
          </cell>
          <cell r="D2787" t="str">
            <v>WSB</v>
          </cell>
          <cell r="F2787">
            <v>16.100000000000001</v>
          </cell>
          <cell r="H2787">
            <v>2656</v>
          </cell>
        </row>
        <row r="2788">
          <cell r="A2788">
            <v>1989</v>
          </cell>
          <cell r="B2788" t="str">
            <v>Dudley Bradley</v>
          </cell>
          <cell r="D2788" t="str">
            <v>ATL</v>
          </cell>
          <cell r="F2788">
            <v>6.1</v>
          </cell>
          <cell r="H2788">
            <v>266</v>
          </cell>
        </row>
        <row r="2789">
          <cell r="A2789">
            <v>1989</v>
          </cell>
          <cell r="B2789" t="str">
            <v>Spud Webb</v>
          </cell>
          <cell r="D2789" t="str">
            <v>ATL</v>
          </cell>
          <cell r="F2789">
            <v>13</v>
          </cell>
          <cell r="H2789">
            <v>1215</v>
          </cell>
        </row>
        <row r="2790">
          <cell r="A2790">
            <v>1989</v>
          </cell>
          <cell r="B2790" t="str">
            <v>Dominique Wilkins</v>
          </cell>
          <cell r="D2790" t="str">
            <v>ATL</v>
          </cell>
          <cell r="F2790">
            <v>21.8</v>
          </cell>
          <cell r="H2790">
            <v>3000</v>
          </cell>
        </row>
        <row r="2791">
          <cell r="A2791">
            <v>1989</v>
          </cell>
          <cell r="B2791" t="str">
            <v>John Battle</v>
          </cell>
          <cell r="D2791" t="str">
            <v>ATL</v>
          </cell>
          <cell r="F2791">
            <v>13.5</v>
          </cell>
          <cell r="H2791">
            <v>1672.8</v>
          </cell>
        </row>
        <row r="2792">
          <cell r="A2792">
            <v>1989</v>
          </cell>
          <cell r="B2792" t="str">
            <v>Cliff Levingston</v>
          </cell>
          <cell r="D2792" t="str">
            <v>ATL</v>
          </cell>
          <cell r="F2792">
            <v>13.4</v>
          </cell>
          <cell r="H2792">
            <v>2184</v>
          </cell>
        </row>
        <row r="2793">
          <cell r="A2793">
            <v>1989</v>
          </cell>
          <cell r="B2793" t="str">
            <v>Antoine Carr</v>
          </cell>
          <cell r="D2793" t="str">
            <v>ATL</v>
          </cell>
          <cell r="F2793">
            <v>12.7</v>
          </cell>
          <cell r="H2793">
            <v>1489.8000000000002</v>
          </cell>
        </row>
        <row r="2794">
          <cell r="A2794">
            <v>1989</v>
          </cell>
          <cell r="B2794" t="str">
            <v>Doc Rivers</v>
          </cell>
          <cell r="D2794" t="str">
            <v>ATL</v>
          </cell>
          <cell r="F2794">
            <v>18.399999999999999</v>
          </cell>
          <cell r="H2794">
            <v>2462.4</v>
          </cell>
        </row>
        <row r="2795">
          <cell r="A2795">
            <v>1989</v>
          </cell>
          <cell r="B2795" t="str">
            <v>Reggie Theus</v>
          </cell>
          <cell r="D2795" t="str">
            <v>ATL</v>
          </cell>
          <cell r="F2795">
            <v>16.100000000000001</v>
          </cell>
          <cell r="H2795">
            <v>2517.4</v>
          </cell>
        </row>
        <row r="2796">
          <cell r="A2796">
            <v>1989</v>
          </cell>
          <cell r="B2796" t="str">
            <v>Jon Koncak</v>
          </cell>
          <cell r="D2796" t="str">
            <v>ATL</v>
          </cell>
          <cell r="F2796">
            <v>12</v>
          </cell>
          <cell r="H2796">
            <v>1531.8</v>
          </cell>
        </row>
        <row r="2797">
          <cell r="A2797">
            <v>1989</v>
          </cell>
          <cell r="B2797" t="str">
            <v>Moses Malone</v>
          </cell>
          <cell r="D2797" t="str">
            <v>ATL</v>
          </cell>
          <cell r="F2797">
            <v>21.2</v>
          </cell>
          <cell r="H2797">
            <v>2875.5</v>
          </cell>
        </row>
        <row r="2798">
          <cell r="A2798">
            <v>1989</v>
          </cell>
          <cell r="B2798" t="str">
            <v>Duane Ferrell</v>
          </cell>
          <cell r="D2798" t="str">
            <v>ATL</v>
          </cell>
          <cell r="F2798">
            <v>12</v>
          </cell>
          <cell r="H2798">
            <v>229.6</v>
          </cell>
        </row>
        <row r="2799">
          <cell r="A2799">
            <v>1989</v>
          </cell>
          <cell r="B2799" t="str">
            <v>Ray Tolbert</v>
          </cell>
          <cell r="D2799" t="str">
            <v>ATL</v>
          </cell>
          <cell r="F2799">
            <v>8.3000000000000007</v>
          </cell>
          <cell r="H2799">
            <v>340</v>
          </cell>
        </row>
        <row r="2800">
          <cell r="A2800">
            <v>1989</v>
          </cell>
          <cell r="B2800" t="str">
            <v>Ramon Rivas</v>
          </cell>
          <cell r="D2800" t="str">
            <v>BOS</v>
          </cell>
          <cell r="F2800">
            <v>9.3000000000000007</v>
          </cell>
          <cell r="H2800">
            <v>92.399999999999991</v>
          </cell>
        </row>
        <row r="2801">
          <cell r="A2801">
            <v>1989</v>
          </cell>
          <cell r="B2801" t="str">
            <v>Robert Parish</v>
          </cell>
          <cell r="D2801" t="str">
            <v>BOS</v>
          </cell>
          <cell r="F2801">
            <v>21.6</v>
          </cell>
          <cell r="H2801">
            <v>2840</v>
          </cell>
        </row>
        <row r="2802">
          <cell r="A2802">
            <v>1989</v>
          </cell>
          <cell r="B2802" t="str">
            <v>Kevin McHale</v>
          </cell>
          <cell r="D2802" t="str">
            <v>BOS</v>
          </cell>
          <cell r="F2802">
            <v>20.3</v>
          </cell>
          <cell r="H2802">
            <v>2878.2</v>
          </cell>
        </row>
        <row r="2803">
          <cell r="A2803">
            <v>1989</v>
          </cell>
          <cell r="B2803" t="str">
            <v>Mark Acres</v>
          </cell>
          <cell r="D2803" t="str">
            <v>BOS</v>
          </cell>
          <cell r="F2803">
            <v>8.1999999999999993</v>
          </cell>
          <cell r="H2803">
            <v>632.4</v>
          </cell>
        </row>
        <row r="2804">
          <cell r="A2804">
            <v>1989</v>
          </cell>
          <cell r="B2804" t="str">
            <v>Larry Bird</v>
          </cell>
          <cell r="D2804" t="str">
            <v>BOS</v>
          </cell>
          <cell r="F2804">
            <v>19.8</v>
          </cell>
          <cell r="H2804">
            <v>189</v>
          </cell>
        </row>
        <row r="2805">
          <cell r="A2805">
            <v>1989</v>
          </cell>
          <cell r="B2805" t="str">
            <v>Brian Shaw</v>
          </cell>
          <cell r="D2805" t="str">
            <v>BOS</v>
          </cell>
          <cell r="F2805">
            <v>12.2</v>
          </cell>
          <cell r="H2805">
            <v>2304.2000000000003</v>
          </cell>
        </row>
        <row r="2806">
          <cell r="A2806">
            <v>1989</v>
          </cell>
          <cell r="B2806" t="str">
            <v>Reggie Lewis</v>
          </cell>
          <cell r="D2806" t="str">
            <v>BOS</v>
          </cell>
          <cell r="F2806">
            <v>17.600000000000001</v>
          </cell>
          <cell r="H2806">
            <v>2656.7999999999997</v>
          </cell>
        </row>
        <row r="2807">
          <cell r="A2807">
            <v>1989</v>
          </cell>
          <cell r="B2807" t="str">
            <v>Dennis Johnson</v>
          </cell>
          <cell r="D2807" t="str">
            <v>BOS</v>
          </cell>
          <cell r="F2807">
            <v>11.5</v>
          </cell>
          <cell r="H2807">
            <v>2311.2000000000003</v>
          </cell>
        </row>
        <row r="2808">
          <cell r="A2808">
            <v>1989</v>
          </cell>
          <cell r="B2808" t="str">
            <v>Ron Grandison</v>
          </cell>
          <cell r="D2808" t="str">
            <v>BOS</v>
          </cell>
          <cell r="F2808">
            <v>10.1</v>
          </cell>
          <cell r="H2808">
            <v>525.6</v>
          </cell>
        </row>
        <row r="2809">
          <cell r="A2809">
            <v>1989</v>
          </cell>
          <cell r="B2809" t="str">
            <v>Otis Birdsong</v>
          </cell>
          <cell r="D2809" t="str">
            <v>BOS</v>
          </cell>
          <cell r="F2809">
            <v>7</v>
          </cell>
          <cell r="H2809">
            <v>107.9</v>
          </cell>
        </row>
        <row r="2810">
          <cell r="A2810">
            <v>1989</v>
          </cell>
          <cell r="B2810" t="str">
            <v>Kevin Gamble</v>
          </cell>
          <cell r="D2810" t="str">
            <v>BOS</v>
          </cell>
          <cell r="F2810">
            <v>15.8</v>
          </cell>
          <cell r="H2810">
            <v>374</v>
          </cell>
        </row>
        <row r="2811">
          <cell r="A2811">
            <v>1989</v>
          </cell>
          <cell r="B2811" t="str">
            <v>Jim Paxson</v>
          </cell>
          <cell r="D2811" t="str">
            <v>BOS</v>
          </cell>
          <cell r="F2811">
            <v>11.5</v>
          </cell>
          <cell r="H2811">
            <v>1140</v>
          </cell>
        </row>
        <row r="2812">
          <cell r="A2812">
            <v>1989</v>
          </cell>
          <cell r="B2812" t="str">
            <v>Tim Kempton</v>
          </cell>
          <cell r="D2812" t="str">
            <v>CHH</v>
          </cell>
          <cell r="F2812">
            <v>10.4</v>
          </cell>
          <cell r="H2812">
            <v>1343</v>
          </cell>
        </row>
        <row r="2813">
          <cell r="A2813">
            <v>1989</v>
          </cell>
          <cell r="B2813" t="str">
            <v>Brian Rowsom</v>
          </cell>
          <cell r="D2813" t="str">
            <v>CHH</v>
          </cell>
          <cell r="F2813">
            <v>15.7</v>
          </cell>
          <cell r="H2813">
            <v>516.79999999999995</v>
          </cell>
        </row>
        <row r="2814">
          <cell r="A2814">
            <v>1989</v>
          </cell>
          <cell r="B2814" t="str">
            <v>Earl Cureton</v>
          </cell>
          <cell r="D2814" t="str">
            <v>CHH</v>
          </cell>
          <cell r="F2814">
            <v>10.1</v>
          </cell>
          <cell r="H2814">
            <v>2050</v>
          </cell>
        </row>
        <row r="2815">
          <cell r="A2815">
            <v>1989</v>
          </cell>
          <cell r="B2815" t="str">
            <v>Kelly Tripucka</v>
          </cell>
          <cell r="D2815" t="str">
            <v>CHH</v>
          </cell>
          <cell r="F2815">
            <v>17.7</v>
          </cell>
          <cell r="H2815">
            <v>2300.4</v>
          </cell>
        </row>
        <row r="2816">
          <cell r="A2816">
            <v>1989</v>
          </cell>
          <cell r="B2816" t="str">
            <v>Dell Curry</v>
          </cell>
          <cell r="D2816" t="str">
            <v>CHH</v>
          </cell>
          <cell r="F2816">
            <v>18.3</v>
          </cell>
          <cell r="H2816">
            <v>811.19999999999993</v>
          </cell>
        </row>
        <row r="2817">
          <cell r="A2817">
            <v>1989</v>
          </cell>
          <cell r="B2817" t="str">
            <v>Muggsy Bogues</v>
          </cell>
          <cell r="D2817" t="str">
            <v>CHH</v>
          </cell>
          <cell r="F2817">
            <v>15.3</v>
          </cell>
          <cell r="H2817">
            <v>1753.8</v>
          </cell>
        </row>
        <row r="2818">
          <cell r="A2818">
            <v>1989</v>
          </cell>
          <cell r="B2818" t="str">
            <v>Dave Hoppen</v>
          </cell>
          <cell r="D2818" t="str">
            <v>CHH</v>
          </cell>
          <cell r="F2818">
            <v>11.8</v>
          </cell>
          <cell r="H2818">
            <v>1416.8</v>
          </cell>
        </row>
        <row r="2819">
          <cell r="A2819">
            <v>1989</v>
          </cell>
          <cell r="B2819" t="str">
            <v>Ralph Lewis</v>
          </cell>
          <cell r="D2819" t="str">
            <v>CHH</v>
          </cell>
          <cell r="F2819">
            <v>10.8</v>
          </cell>
          <cell r="H2819">
            <v>336</v>
          </cell>
        </row>
        <row r="2820">
          <cell r="A2820">
            <v>1989</v>
          </cell>
          <cell r="B2820" t="str">
            <v>Sidney Lowe</v>
          </cell>
          <cell r="D2820" t="str">
            <v>CHH</v>
          </cell>
          <cell r="F2820">
            <v>13.7</v>
          </cell>
          <cell r="H2820">
            <v>250.59999999999997</v>
          </cell>
        </row>
        <row r="2821">
          <cell r="A2821">
            <v>1989</v>
          </cell>
          <cell r="B2821" t="str">
            <v>Tom Tolbert</v>
          </cell>
          <cell r="D2821" t="str">
            <v>CHH</v>
          </cell>
          <cell r="F2821">
            <v>10</v>
          </cell>
          <cell r="H2821">
            <v>117.60000000000001</v>
          </cell>
        </row>
        <row r="2822">
          <cell r="A2822">
            <v>1989</v>
          </cell>
          <cell r="B2822" t="str">
            <v>Mike Holton</v>
          </cell>
          <cell r="D2822" t="str">
            <v>CHH</v>
          </cell>
          <cell r="F2822">
            <v>12.3</v>
          </cell>
          <cell r="H2822">
            <v>1695.1000000000001</v>
          </cell>
        </row>
        <row r="2823">
          <cell r="A2823">
            <v>1989</v>
          </cell>
          <cell r="B2823" t="str">
            <v>Rex Chapman</v>
          </cell>
          <cell r="D2823" t="str">
            <v>CHH</v>
          </cell>
          <cell r="F2823">
            <v>12.6</v>
          </cell>
          <cell r="H2823">
            <v>2220</v>
          </cell>
        </row>
        <row r="2824">
          <cell r="A2824">
            <v>1989</v>
          </cell>
          <cell r="B2824" t="str">
            <v>Robert Reid</v>
          </cell>
          <cell r="D2824" t="str">
            <v>CHH</v>
          </cell>
          <cell r="F2824">
            <v>12.2</v>
          </cell>
          <cell r="H2824">
            <v>2148.4</v>
          </cell>
        </row>
        <row r="2825">
          <cell r="A2825">
            <v>1989</v>
          </cell>
          <cell r="B2825" t="str">
            <v>Kurt Rambis</v>
          </cell>
          <cell r="D2825" t="str">
            <v>CHH</v>
          </cell>
          <cell r="F2825">
            <v>16.100000000000001</v>
          </cell>
          <cell r="H2825">
            <v>2235</v>
          </cell>
        </row>
        <row r="2826">
          <cell r="A2826">
            <v>1989</v>
          </cell>
          <cell r="B2826" t="str">
            <v>Jack Haley</v>
          </cell>
          <cell r="D2826" t="str">
            <v>CHI</v>
          </cell>
          <cell r="F2826">
            <v>9.9</v>
          </cell>
          <cell r="H2826">
            <v>290.7</v>
          </cell>
        </row>
        <row r="2827">
          <cell r="A2827">
            <v>1989</v>
          </cell>
          <cell r="B2827" t="str">
            <v>David Wood</v>
          </cell>
          <cell r="D2827" t="str">
            <v>CHI</v>
          </cell>
          <cell r="F2827">
            <v>0</v>
          </cell>
          <cell r="H2827">
            <v>2</v>
          </cell>
        </row>
        <row r="2828">
          <cell r="A2828">
            <v>1989</v>
          </cell>
          <cell r="B2828" t="str">
            <v>Charles Davis</v>
          </cell>
          <cell r="D2828" t="str">
            <v>CHI</v>
          </cell>
          <cell r="F2828">
            <v>10.3</v>
          </cell>
          <cell r="H2828">
            <v>543.9</v>
          </cell>
        </row>
        <row r="2829">
          <cell r="A2829">
            <v>1989</v>
          </cell>
          <cell r="B2829" t="str">
            <v>David Wood</v>
          </cell>
          <cell r="D2829" t="str">
            <v>CHI</v>
          </cell>
          <cell r="F2829">
            <v>0</v>
          </cell>
          <cell r="H2829">
            <v>2</v>
          </cell>
        </row>
        <row r="2830">
          <cell r="A2830">
            <v>1989</v>
          </cell>
          <cell r="B2830" t="str">
            <v>David Wood</v>
          </cell>
          <cell r="D2830" t="str">
            <v>CHI</v>
          </cell>
          <cell r="F2830">
            <v>0</v>
          </cell>
          <cell r="H2830">
            <v>2</v>
          </cell>
        </row>
        <row r="2831">
          <cell r="A2831">
            <v>1989</v>
          </cell>
          <cell r="B2831" t="str">
            <v>Brad Sellers</v>
          </cell>
          <cell r="D2831" t="str">
            <v>CHI</v>
          </cell>
          <cell r="F2831">
            <v>10.6</v>
          </cell>
          <cell r="H2831">
            <v>1736</v>
          </cell>
        </row>
        <row r="2832">
          <cell r="A2832">
            <v>1989</v>
          </cell>
          <cell r="B2832" t="str">
            <v>Horace Grant</v>
          </cell>
          <cell r="D2832" t="str">
            <v>CHI</v>
          </cell>
          <cell r="F2832">
            <v>13.8</v>
          </cell>
          <cell r="H2832">
            <v>2812.4</v>
          </cell>
        </row>
        <row r="2833">
          <cell r="A2833">
            <v>1989</v>
          </cell>
          <cell r="B2833" t="str">
            <v>David Wood</v>
          </cell>
          <cell r="D2833" t="str">
            <v>CHI</v>
          </cell>
          <cell r="F2833">
            <v>0</v>
          </cell>
          <cell r="H2833">
            <v>2</v>
          </cell>
        </row>
        <row r="2834">
          <cell r="A2834">
            <v>1989</v>
          </cell>
          <cell r="B2834" t="str">
            <v>David Wood</v>
          </cell>
          <cell r="D2834" t="str">
            <v>CHI</v>
          </cell>
          <cell r="F2834">
            <v>0</v>
          </cell>
          <cell r="H2834">
            <v>2</v>
          </cell>
        </row>
        <row r="2835">
          <cell r="A2835">
            <v>1989</v>
          </cell>
          <cell r="B2835" t="str">
            <v>David Wood</v>
          </cell>
          <cell r="D2835" t="str">
            <v>CHI</v>
          </cell>
          <cell r="F2835">
            <v>0</v>
          </cell>
          <cell r="H2835">
            <v>2</v>
          </cell>
        </row>
        <row r="2836">
          <cell r="A2836">
            <v>1989</v>
          </cell>
          <cell r="B2836" t="str">
            <v>David Wood</v>
          </cell>
          <cell r="D2836" t="str">
            <v>CHI</v>
          </cell>
          <cell r="F2836">
            <v>0</v>
          </cell>
          <cell r="H2836">
            <v>2</v>
          </cell>
        </row>
        <row r="2837">
          <cell r="A2837">
            <v>1989</v>
          </cell>
          <cell r="B2837" t="str">
            <v>David Wood</v>
          </cell>
          <cell r="D2837" t="str">
            <v>CHI</v>
          </cell>
          <cell r="F2837">
            <v>0</v>
          </cell>
          <cell r="H2837">
            <v>2</v>
          </cell>
        </row>
        <row r="2838">
          <cell r="A2838">
            <v>1989</v>
          </cell>
          <cell r="B2838" t="str">
            <v>David Wood</v>
          </cell>
          <cell r="D2838" t="str">
            <v>CHI</v>
          </cell>
          <cell r="F2838">
            <v>0</v>
          </cell>
          <cell r="H2838">
            <v>2</v>
          </cell>
        </row>
        <row r="2839">
          <cell r="A2839">
            <v>1989</v>
          </cell>
          <cell r="B2839" t="str">
            <v>Michael Jordan</v>
          </cell>
          <cell r="D2839" t="str">
            <v>CHI</v>
          </cell>
          <cell r="F2839">
            <v>31.1</v>
          </cell>
          <cell r="H2839">
            <v>3256.2000000000003</v>
          </cell>
        </row>
        <row r="2840">
          <cell r="A2840">
            <v>1989</v>
          </cell>
          <cell r="B2840" t="str">
            <v>David Wood</v>
          </cell>
          <cell r="D2840" t="str">
            <v>CHI</v>
          </cell>
          <cell r="F2840">
            <v>0</v>
          </cell>
          <cell r="H2840">
            <v>2</v>
          </cell>
        </row>
        <row r="2841">
          <cell r="A2841">
            <v>1989</v>
          </cell>
          <cell r="B2841" t="str">
            <v>Sam Vincent</v>
          </cell>
          <cell r="D2841" t="str">
            <v>CHI</v>
          </cell>
          <cell r="F2841">
            <v>13.6</v>
          </cell>
          <cell r="H2841">
            <v>1701</v>
          </cell>
        </row>
        <row r="2842">
          <cell r="A2842">
            <v>1989</v>
          </cell>
          <cell r="B2842" t="str">
            <v>Dave Corzine</v>
          </cell>
          <cell r="D2842" t="str">
            <v>CHI</v>
          </cell>
          <cell r="F2842">
            <v>10.8</v>
          </cell>
          <cell r="H2842">
            <v>1482.3</v>
          </cell>
        </row>
        <row r="2843">
          <cell r="A2843">
            <v>1989</v>
          </cell>
          <cell r="B2843" t="str">
            <v>Will Perdue</v>
          </cell>
          <cell r="D2843" t="str">
            <v>CHI</v>
          </cell>
          <cell r="F2843">
            <v>7.2</v>
          </cell>
          <cell r="H2843">
            <v>189</v>
          </cell>
        </row>
        <row r="2844">
          <cell r="A2844">
            <v>1989</v>
          </cell>
          <cell r="B2844" t="str">
            <v>Bill Cartwright</v>
          </cell>
          <cell r="D2844" t="str">
            <v>CHI</v>
          </cell>
          <cell r="F2844">
            <v>11</v>
          </cell>
          <cell r="H2844">
            <v>2332.1999999999998</v>
          </cell>
        </row>
        <row r="2845">
          <cell r="A2845">
            <v>1989</v>
          </cell>
          <cell r="B2845" t="str">
            <v>John Paxson</v>
          </cell>
          <cell r="D2845" t="str">
            <v>CHI</v>
          </cell>
          <cell r="F2845">
            <v>12</v>
          </cell>
          <cell r="H2845">
            <v>1739.4</v>
          </cell>
        </row>
        <row r="2846">
          <cell r="A2846">
            <v>1989</v>
          </cell>
          <cell r="B2846" t="str">
            <v>Scottie Pippen</v>
          </cell>
          <cell r="D2846" t="str">
            <v>CHI</v>
          </cell>
          <cell r="F2846">
            <v>14.9</v>
          </cell>
          <cell r="H2846">
            <v>2416.3000000000002</v>
          </cell>
        </row>
        <row r="2847">
          <cell r="A2847">
            <v>1989</v>
          </cell>
          <cell r="B2847" t="str">
            <v>Brad Daugherty</v>
          </cell>
          <cell r="D2847" t="str">
            <v>CLE</v>
          </cell>
          <cell r="F2847">
            <v>18.5</v>
          </cell>
          <cell r="H2847">
            <v>2823.6000000000004</v>
          </cell>
        </row>
        <row r="2848">
          <cell r="A2848">
            <v>1989</v>
          </cell>
          <cell r="B2848" t="str">
            <v>Tree Rollins</v>
          </cell>
          <cell r="D2848" t="str">
            <v>CLE</v>
          </cell>
          <cell r="F2848">
            <v>8.8000000000000007</v>
          </cell>
          <cell r="H2848">
            <v>582</v>
          </cell>
        </row>
        <row r="2849">
          <cell r="A2849">
            <v>1989</v>
          </cell>
          <cell r="B2849" t="str">
            <v>Phil Hubbard</v>
          </cell>
          <cell r="D2849" t="str">
            <v>CLE</v>
          </cell>
          <cell r="F2849">
            <v>11.7</v>
          </cell>
          <cell r="H2849">
            <v>192.20000000000002</v>
          </cell>
        </row>
        <row r="2850">
          <cell r="A2850">
            <v>1989</v>
          </cell>
          <cell r="B2850" t="str">
            <v>Ron Harper</v>
          </cell>
          <cell r="D2850" t="str">
            <v>CLE</v>
          </cell>
          <cell r="F2850">
            <v>19.8</v>
          </cell>
          <cell r="H2850">
            <v>2853.6</v>
          </cell>
        </row>
        <row r="2851">
          <cell r="A2851">
            <v>1989</v>
          </cell>
          <cell r="B2851" t="str">
            <v>Darnell Valentine</v>
          </cell>
          <cell r="D2851" t="str">
            <v>CLE</v>
          </cell>
          <cell r="F2851">
            <v>11.5</v>
          </cell>
          <cell r="H2851">
            <v>1085.7</v>
          </cell>
        </row>
        <row r="2852">
          <cell r="A2852">
            <v>1989</v>
          </cell>
          <cell r="B2852" t="str">
            <v>Mike Sanders</v>
          </cell>
          <cell r="D2852" t="str">
            <v>CLE</v>
          </cell>
          <cell r="F2852">
            <v>10.5</v>
          </cell>
          <cell r="H2852">
            <v>2099.2000000000003</v>
          </cell>
        </row>
        <row r="2853">
          <cell r="A2853">
            <v>1989</v>
          </cell>
          <cell r="B2853" t="str">
            <v>Hot Rod</v>
          </cell>
          <cell r="D2853" t="str">
            <v>CLE</v>
          </cell>
          <cell r="F2853">
            <v>17.600000000000001</v>
          </cell>
          <cell r="H2853">
            <v>2123.7999999999997</v>
          </cell>
        </row>
        <row r="2854">
          <cell r="A2854">
            <v>1989</v>
          </cell>
          <cell r="B2854" t="str">
            <v>Randolph Keys</v>
          </cell>
          <cell r="D2854" t="str">
            <v>CLE</v>
          </cell>
          <cell r="F2854">
            <v>11.5</v>
          </cell>
          <cell r="H2854">
            <v>331.8</v>
          </cell>
        </row>
        <row r="2855">
          <cell r="A2855">
            <v>1989</v>
          </cell>
          <cell r="B2855" t="str">
            <v>Larry Nance</v>
          </cell>
          <cell r="D2855" t="str">
            <v>CLE</v>
          </cell>
          <cell r="F2855">
            <v>19.899999999999999</v>
          </cell>
          <cell r="H2855">
            <v>2525.8000000000002</v>
          </cell>
        </row>
        <row r="2856">
          <cell r="A2856">
            <v>1989</v>
          </cell>
          <cell r="B2856" t="str">
            <v>Chris Dudley</v>
          </cell>
          <cell r="D2856" t="str">
            <v>CLE</v>
          </cell>
          <cell r="F2856">
            <v>8.6999999999999993</v>
          </cell>
          <cell r="H2856">
            <v>542.9</v>
          </cell>
        </row>
        <row r="2857">
          <cell r="A2857">
            <v>1989</v>
          </cell>
          <cell r="B2857" t="str">
            <v>Mark Price</v>
          </cell>
          <cell r="D2857" t="str">
            <v>CLE</v>
          </cell>
          <cell r="F2857">
            <v>20.6</v>
          </cell>
          <cell r="H2857">
            <v>2730</v>
          </cell>
        </row>
        <row r="2858">
          <cell r="A2858">
            <v>1989</v>
          </cell>
          <cell r="B2858" t="str">
            <v>Craig Ehlo</v>
          </cell>
          <cell r="D2858" t="str">
            <v>CLE</v>
          </cell>
          <cell r="F2858">
            <v>13.7</v>
          </cell>
          <cell r="H2858">
            <v>1869.6000000000001</v>
          </cell>
        </row>
        <row r="2859">
          <cell r="A2859">
            <v>1989</v>
          </cell>
          <cell r="B2859" t="str">
            <v>Brad Davis</v>
          </cell>
          <cell r="D2859" t="str">
            <v>DAL</v>
          </cell>
          <cell r="F2859">
            <v>13.3</v>
          </cell>
          <cell r="H2859">
            <v>1396.1999999999998</v>
          </cell>
        </row>
        <row r="2860">
          <cell r="A2860">
            <v>1989</v>
          </cell>
          <cell r="B2860" t="str">
            <v>Sam Perkins</v>
          </cell>
          <cell r="D2860" t="str">
            <v>DAL</v>
          </cell>
          <cell r="F2860">
            <v>15.3</v>
          </cell>
          <cell r="H2860">
            <v>2862.6000000000004</v>
          </cell>
        </row>
        <row r="2861">
          <cell r="A2861">
            <v>1989</v>
          </cell>
          <cell r="B2861" t="str">
            <v>Terry Tyler</v>
          </cell>
          <cell r="D2861" t="str">
            <v>DAL</v>
          </cell>
          <cell r="F2861">
            <v>12.3</v>
          </cell>
          <cell r="H2861">
            <v>1057</v>
          </cell>
        </row>
        <row r="2862">
          <cell r="A2862">
            <v>1989</v>
          </cell>
          <cell r="B2862" t="str">
            <v>Roy Tarpley</v>
          </cell>
          <cell r="D2862" t="str">
            <v>DAL</v>
          </cell>
          <cell r="F2862">
            <v>22.2</v>
          </cell>
          <cell r="H2862">
            <v>590.9</v>
          </cell>
        </row>
        <row r="2863">
          <cell r="A2863">
            <v>1989</v>
          </cell>
          <cell r="B2863" t="str">
            <v>Uwe Blab</v>
          </cell>
          <cell r="D2863" t="str">
            <v>DAL</v>
          </cell>
          <cell r="F2863">
            <v>10.8</v>
          </cell>
          <cell r="H2863">
            <v>207.2</v>
          </cell>
        </row>
        <row r="2864">
          <cell r="A2864">
            <v>1989</v>
          </cell>
          <cell r="B2864" t="str">
            <v>Morlon Wiley</v>
          </cell>
          <cell r="D2864" t="str">
            <v>DAL</v>
          </cell>
          <cell r="F2864">
            <v>10.3</v>
          </cell>
          <cell r="H2864">
            <v>408</v>
          </cell>
        </row>
        <row r="2865">
          <cell r="A2865">
            <v>1989</v>
          </cell>
          <cell r="B2865" t="str">
            <v>Bill Wennington</v>
          </cell>
          <cell r="D2865" t="str">
            <v>DAL</v>
          </cell>
          <cell r="F2865">
            <v>8.8000000000000007</v>
          </cell>
          <cell r="H2865">
            <v>1072.5</v>
          </cell>
        </row>
        <row r="2866">
          <cell r="A2866">
            <v>1989</v>
          </cell>
          <cell r="B2866" t="str">
            <v>Rolando Blackman</v>
          </cell>
          <cell r="D2866" t="str">
            <v>DAL</v>
          </cell>
          <cell r="F2866">
            <v>15.9</v>
          </cell>
          <cell r="H2866">
            <v>2948.3999999999996</v>
          </cell>
        </row>
        <row r="2867">
          <cell r="A2867">
            <v>1989</v>
          </cell>
          <cell r="B2867" t="str">
            <v>James Donaldson</v>
          </cell>
          <cell r="D2867" t="str">
            <v>DAL</v>
          </cell>
          <cell r="F2867">
            <v>14.2</v>
          </cell>
          <cell r="H2867">
            <v>1743.6999999999998</v>
          </cell>
        </row>
        <row r="2868">
          <cell r="A2868">
            <v>1989</v>
          </cell>
          <cell r="B2868" t="str">
            <v>Derek Harper</v>
          </cell>
          <cell r="D2868" t="str">
            <v>DAL</v>
          </cell>
          <cell r="F2868">
            <v>18.3</v>
          </cell>
          <cell r="H2868">
            <v>2964.6</v>
          </cell>
        </row>
        <row r="2869">
          <cell r="A2869">
            <v>1989</v>
          </cell>
          <cell r="B2869" t="str">
            <v>Walter Davis</v>
          </cell>
          <cell r="D2869" t="str">
            <v>DEN</v>
          </cell>
          <cell r="F2869">
            <v>16.7</v>
          </cell>
          <cell r="H2869">
            <v>1854.8999999999999</v>
          </cell>
        </row>
        <row r="2870">
          <cell r="A2870">
            <v>1989</v>
          </cell>
          <cell r="B2870" t="str">
            <v>Danny Schayes</v>
          </cell>
          <cell r="D2870" t="str">
            <v>DEN</v>
          </cell>
          <cell r="F2870">
            <v>15.4</v>
          </cell>
          <cell r="H2870">
            <v>1915.2</v>
          </cell>
        </row>
        <row r="2871">
          <cell r="A2871">
            <v>1989</v>
          </cell>
          <cell r="B2871" t="str">
            <v>Eddie Hughes</v>
          </cell>
          <cell r="D2871" t="str">
            <v>DEN</v>
          </cell>
          <cell r="F2871">
            <v>11.4</v>
          </cell>
          <cell r="H2871">
            <v>223.6</v>
          </cell>
        </row>
        <row r="2872">
          <cell r="A2872">
            <v>1989</v>
          </cell>
          <cell r="B2872" t="str">
            <v>Wayne Englestad</v>
          </cell>
          <cell r="D2872" t="str">
            <v>DEN</v>
          </cell>
          <cell r="F2872">
            <v>12.4</v>
          </cell>
          <cell r="H2872">
            <v>49.5</v>
          </cell>
        </row>
        <row r="2873">
          <cell r="A2873">
            <v>1989</v>
          </cell>
          <cell r="B2873" t="str">
            <v>Blair Rasmussen</v>
          </cell>
          <cell r="D2873" t="str">
            <v>DEN</v>
          </cell>
          <cell r="F2873">
            <v>11.6</v>
          </cell>
          <cell r="H2873">
            <v>1309</v>
          </cell>
        </row>
        <row r="2874">
          <cell r="A2874">
            <v>1989</v>
          </cell>
          <cell r="B2874" t="str">
            <v>Wayne Cooper</v>
          </cell>
          <cell r="D2874" t="str">
            <v>DEN</v>
          </cell>
          <cell r="F2874">
            <v>13.6</v>
          </cell>
          <cell r="H2874">
            <v>1864.4</v>
          </cell>
        </row>
        <row r="2875">
          <cell r="A2875">
            <v>1989</v>
          </cell>
          <cell r="B2875" t="str">
            <v>Alex English</v>
          </cell>
          <cell r="D2875" t="str">
            <v>DEN</v>
          </cell>
          <cell r="F2875">
            <v>19</v>
          </cell>
          <cell r="H2875">
            <v>2993</v>
          </cell>
        </row>
        <row r="2876">
          <cell r="A2876">
            <v>1989</v>
          </cell>
          <cell r="B2876" t="str">
            <v>Bill Hanzlik</v>
          </cell>
          <cell r="D2876" t="str">
            <v>DEN</v>
          </cell>
          <cell r="F2876">
            <v>8.6</v>
          </cell>
          <cell r="H2876">
            <v>701.1</v>
          </cell>
        </row>
        <row r="2877">
          <cell r="A2877">
            <v>1989</v>
          </cell>
          <cell r="B2877" t="str">
            <v>Fat Lever</v>
          </cell>
          <cell r="D2877" t="str">
            <v>DEN</v>
          </cell>
          <cell r="F2877">
            <v>20.6</v>
          </cell>
          <cell r="H2877">
            <v>2747.7000000000003</v>
          </cell>
        </row>
        <row r="2878">
          <cell r="A2878">
            <v>1989</v>
          </cell>
          <cell r="B2878" t="str">
            <v>Jerome Lane</v>
          </cell>
          <cell r="D2878" t="str">
            <v>DEN</v>
          </cell>
          <cell r="F2878">
            <v>12.3</v>
          </cell>
          <cell r="H2878">
            <v>550.79999999999995</v>
          </cell>
        </row>
        <row r="2879">
          <cell r="A2879">
            <v>1989</v>
          </cell>
          <cell r="B2879" t="str">
            <v>Elston Turner</v>
          </cell>
          <cell r="D2879" t="str">
            <v>DEN</v>
          </cell>
          <cell r="F2879">
            <v>7.8</v>
          </cell>
          <cell r="H2879">
            <v>1747.1999999999998</v>
          </cell>
        </row>
        <row r="2880">
          <cell r="A2880">
            <v>1989</v>
          </cell>
          <cell r="B2880" t="str">
            <v>Michael Adams</v>
          </cell>
          <cell r="D2880" t="str">
            <v>DEN</v>
          </cell>
          <cell r="F2880">
            <v>17.5</v>
          </cell>
          <cell r="H2880">
            <v>2787.4</v>
          </cell>
        </row>
        <row r="2881">
          <cell r="A2881">
            <v>1989</v>
          </cell>
          <cell r="B2881" t="str">
            <v>Darryl Dawkins</v>
          </cell>
          <cell r="D2881" t="str">
            <v>DET</v>
          </cell>
          <cell r="F2881">
            <v>8.1999999999999993</v>
          </cell>
          <cell r="H2881">
            <v>47.6</v>
          </cell>
        </row>
        <row r="2882">
          <cell r="A2882">
            <v>1989</v>
          </cell>
          <cell r="B2882" t="str">
            <v>Vinnie Johnson</v>
          </cell>
          <cell r="D2882" t="str">
            <v>DET</v>
          </cell>
          <cell r="F2882">
            <v>17.3</v>
          </cell>
          <cell r="H2882">
            <v>2074.6</v>
          </cell>
        </row>
        <row r="2883">
          <cell r="A2883">
            <v>1989</v>
          </cell>
          <cell r="B2883" t="str">
            <v>Isiah Thomas</v>
          </cell>
          <cell r="D2883" t="str">
            <v>DET</v>
          </cell>
          <cell r="F2883">
            <v>17.100000000000001</v>
          </cell>
          <cell r="H2883">
            <v>2928</v>
          </cell>
        </row>
        <row r="2884">
          <cell r="A2884">
            <v>1989</v>
          </cell>
          <cell r="B2884" t="str">
            <v>Micheal Williams</v>
          </cell>
          <cell r="D2884" t="str">
            <v>DET</v>
          </cell>
          <cell r="F2884">
            <v>7.7</v>
          </cell>
          <cell r="H2884">
            <v>357.7</v>
          </cell>
        </row>
        <row r="2885">
          <cell r="A2885">
            <v>1989</v>
          </cell>
          <cell r="B2885" t="str">
            <v>Steve Harris</v>
          </cell>
          <cell r="D2885" t="str">
            <v>DET</v>
          </cell>
          <cell r="F2885">
            <v>18.3</v>
          </cell>
          <cell r="H2885">
            <v>6.8999999999999995</v>
          </cell>
        </row>
        <row r="2886">
          <cell r="A2886">
            <v>1989</v>
          </cell>
          <cell r="B2886" t="str">
            <v>Dennis Rodman</v>
          </cell>
          <cell r="D2886" t="str">
            <v>DET</v>
          </cell>
          <cell r="F2886">
            <v>16.3</v>
          </cell>
          <cell r="H2886">
            <v>2205.7999999999997</v>
          </cell>
        </row>
        <row r="2887">
          <cell r="A2887">
            <v>1989</v>
          </cell>
          <cell r="B2887" t="str">
            <v>John Salley</v>
          </cell>
          <cell r="D2887" t="str">
            <v>DET</v>
          </cell>
          <cell r="F2887">
            <v>12.4</v>
          </cell>
          <cell r="H2887">
            <v>1460.6000000000001</v>
          </cell>
        </row>
        <row r="2888">
          <cell r="A2888">
            <v>1989</v>
          </cell>
          <cell r="B2888" t="str">
            <v>Rick Mahorn</v>
          </cell>
          <cell r="D2888" t="str">
            <v>DET</v>
          </cell>
          <cell r="F2888">
            <v>12.1</v>
          </cell>
          <cell r="H2888">
            <v>1792.8</v>
          </cell>
        </row>
        <row r="2889">
          <cell r="A2889">
            <v>1989</v>
          </cell>
          <cell r="B2889" t="str">
            <v>Bill Laimbeer</v>
          </cell>
          <cell r="D2889" t="str">
            <v>DET</v>
          </cell>
          <cell r="F2889">
            <v>16.600000000000001</v>
          </cell>
          <cell r="H2889">
            <v>2640.6</v>
          </cell>
        </row>
        <row r="2890">
          <cell r="A2890">
            <v>1989</v>
          </cell>
          <cell r="B2890" t="str">
            <v>Joe Dumars</v>
          </cell>
          <cell r="D2890" t="str">
            <v>DET</v>
          </cell>
          <cell r="F2890">
            <v>16.8</v>
          </cell>
          <cell r="H2890">
            <v>2408.1</v>
          </cell>
        </row>
        <row r="2891">
          <cell r="A2891">
            <v>1989</v>
          </cell>
          <cell r="B2891" t="str">
            <v>Fennis Dembo</v>
          </cell>
          <cell r="D2891" t="str">
            <v>DET</v>
          </cell>
          <cell r="F2891">
            <v>7.8</v>
          </cell>
          <cell r="H2891">
            <v>74.399999999999991</v>
          </cell>
        </row>
        <row r="2892">
          <cell r="A2892">
            <v>1989</v>
          </cell>
          <cell r="B2892" t="str">
            <v>James Edwards</v>
          </cell>
          <cell r="D2892" t="str">
            <v>DET</v>
          </cell>
          <cell r="F2892">
            <v>11.6</v>
          </cell>
          <cell r="H2892">
            <v>1254</v>
          </cell>
        </row>
        <row r="2893">
          <cell r="A2893">
            <v>1989</v>
          </cell>
          <cell r="B2893" t="str">
            <v>Ralph Sampson</v>
          </cell>
          <cell r="D2893" t="str">
            <v>GSW</v>
          </cell>
          <cell r="F2893">
            <v>11.4</v>
          </cell>
          <cell r="H2893">
            <v>1085.8</v>
          </cell>
        </row>
        <row r="2894">
          <cell r="A2894">
            <v>1989</v>
          </cell>
          <cell r="B2894" t="str">
            <v>Chris Mullin</v>
          </cell>
          <cell r="D2894" t="str">
            <v>GSW</v>
          </cell>
          <cell r="F2894">
            <v>21.9</v>
          </cell>
          <cell r="H2894">
            <v>3091.4</v>
          </cell>
        </row>
        <row r="2895">
          <cell r="A2895">
            <v>1989</v>
          </cell>
          <cell r="B2895" t="str">
            <v>Mitch Richmond</v>
          </cell>
          <cell r="D2895" t="str">
            <v>GSW</v>
          </cell>
          <cell r="F2895">
            <v>17.2</v>
          </cell>
          <cell r="H2895">
            <v>2717.6</v>
          </cell>
        </row>
        <row r="2896">
          <cell r="A2896">
            <v>1989</v>
          </cell>
          <cell r="B2896" t="str">
            <v>John Starks</v>
          </cell>
          <cell r="D2896" t="str">
            <v>GSW</v>
          </cell>
          <cell r="F2896">
            <v>10.3</v>
          </cell>
          <cell r="H2896">
            <v>316.8</v>
          </cell>
        </row>
        <row r="2897">
          <cell r="A2897">
            <v>1989</v>
          </cell>
          <cell r="B2897" t="str">
            <v>Orlando Graham</v>
          </cell>
          <cell r="D2897" t="str">
            <v>GSW</v>
          </cell>
          <cell r="F2897">
            <v>6.7</v>
          </cell>
          <cell r="H2897">
            <v>21.7</v>
          </cell>
        </row>
        <row r="2898">
          <cell r="A2898">
            <v>1989</v>
          </cell>
          <cell r="B2898" t="str">
            <v>Winston Garland</v>
          </cell>
          <cell r="D2898" t="str">
            <v>GSW</v>
          </cell>
          <cell r="F2898">
            <v>14.7</v>
          </cell>
          <cell r="H2898">
            <v>2662.3</v>
          </cell>
        </row>
        <row r="2899">
          <cell r="A2899">
            <v>1989</v>
          </cell>
          <cell r="B2899" t="str">
            <v>Manute Bol</v>
          </cell>
          <cell r="D2899" t="str">
            <v>GSW</v>
          </cell>
          <cell r="F2899">
            <v>9.8000000000000007</v>
          </cell>
          <cell r="H2899">
            <v>1768</v>
          </cell>
        </row>
        <row r="2900">
          <cell r="A2900">
            <v>1989</v>
          </cell>
          <cell r="B2900" t="str">
            <v>Terry Teagle</v>
          </cell>
          <cell r="D2900" t="str">
            <v>GSW</v>
          </cell>
          <cell r="F2900">
            <v>16.7</v>
          </cell>
          <cell r="H2900">
            <v>1570.8</v>
          </cell>
        </row>
        <row r="2901">
          <cell r="A2901">
            <v>1989</v>
          </cell>
          <cell r="B2901" t="str">
            <v>Larry Smith</v>
          </cell>
          <cell r="D2901" t="str">
            <v>GSW</v>
          </cell>
          <cell r="F2901">
            <v>11.9</v>
          </cell>
          <cell r="H2901">
            <v>1896</v>
          </cell>
        </row>
        <row r="2902">
          <cell r="A2902">
            <v>1989</v>
          </cell>
          <cell r="B2902" t="str">
            <v>Tellis Frank</v>
          </cell>
          <cell r="D2902" t="str">
            <v>GSW</v>
          </cell>
          <cell r="F2902">
            <v>9.4</v>
          </cell>
          <cell r="H2902">
            <v>246.4</v>
          </cell>
        </row>
        <row r="2903">
          <cell r="A2903">
            <v>1989</v>
          </cell>
          <cell r="B2903" t="str">
            <v>Otis Smith</v>
          </cell>
          <cell r="D2903" t="str">
            <v>GSW</v>
          </cell>
          <cell r="F2903">
            <v>14.8</v>
          </cell>
          <cell r="H2903">
            <v>1600</v>
          </cell>
        </row>
        <row r="2904">
          <cell r="A2904">
            <v>1989</v>
          </cell>
          <cell r="B2904" t="str">
            <v>Ben McDonald</v>
          </cell>
          <cell r="D2904" t="str">
            <v>GSW</v>
          </cell>
          <cell r="F2904">
            <v>12</v>
          </cell>
          <cell r="H2904">
            <v>103.4</v>
          </cell>
        </row>
        <row r="2905">
          <cell r="A2905">
            <v>1989</v>
          </cell>
          <cell r="B2905" t="str">
            <v>Rod Higgins</v>
          </cell>
          <cell r="D2905" t="str">
            <v>GSW</v>
          </cell>
          <cell r="F2905">
            <v>15.5</v>
          </cell>
          <cell r="H2905">
            <v>1887.3</v>
          </cell>
        </row>
        <row r="2906">
          <cell r="A2906">
            <v>1989</v>
          </cell>
          <cell r="B2906" t="str">
            <v>Tim McCormick</v>
          </cell>
          <cell r="D2906" t="str">
            <v>HOU</v>
          </cell>
          <cell r="F2906">
            <v>9.3000000000000007</v>
          </cell>
          <cell r="H2906">
            <v>1255.5</v>
          </cell>
        </row>
        <row r="2907">
          <cell r="A2907">
            <v>1989</v>
          </cell>
          <cell r="B2907" t="str">
            <v>Buck Johnson</v>
          </cell>
          <cell r="D2907" t="str">
            <v>HOU</v>
          </cell>
          <cell r="F2907">
            <v>11.4</v>
          </cell>
          <cell r="H2907">
            <v>1849.2</v>
          </cell>
        </row>
        <row r="2908">
          <cell r="A2908">
            <v>1989</v>
          </cell>
          <cell r="B2908" t="str">
            <v>Mike Woodson</v>
          </cell>
          <cell r="D2908" t="str">
            <v>HOU</v>
          </cell>
          <cell r="F2908">
            <v>12</v>
          </cell>
          <cell r="H2908">
            <v>2259.9</v>
          </cell>
        </row>
        <row r="2909">
          <cell r="A2909">
            <v>1989</v>
          </cell>
          <cell r="B2909" t="str">
            <v>Otis Thorpe</v>
          </cell>
          <cell r="D2909" t="str">
            <v>HOU</v>
          </cell>
          <cell r="F2909">
            <v>15.4</v>
          </cell>
          <cell r="H2909">
            <v>3132.4</v>
          </cell>
        </row>
        <row r="2910">
          <cell r="A2910">
            <v>1989</v>
          </cell>
          <cell r="B2910" t="str">
            <v>Sleepy Floyd</v>
          </cell>
          <cell r="D2910" t="str">
            <v>HOU</v>
          </cell>
          <cell r="F2910">
            <v>16.399999999999999</v>
          </cell>
          <cell r="H2910">
            <v>2788</v>
          </cell>
        </row>
        <row r="2911">
          <cell r="A2911">
            <v>1989</v>
          </cell>
          <cell r="B2911" t="str">
            <v>Chuck Nevitt</v>
          </cell>
          <cell r="D2911" t="str">
            <v>HOU</v>
          </cell>
          <cell r="F2911">
            <v>8.1</v>
          </cell>
          <cell r="H2911">
            <v>227.9</v>
          </cell>
        </row>
        <row r="2912">
          <cell r="A2912">
            <v>1989</v>
          </cell>
          <cell r="B2912" t="str">
            <v>Allen Leavell</v>
          </cell>
          <cell r="D2912" t="str">
            <v>HOU</v>
          </cell>
          <cell r="F2912">
            <v>7.7</v>
          </cell>
          <cell r="H2912">
            <v>627</v>
          </cell>
        </row>
        <row r="2913">
          <cell r="A2913">
            <v>1989</v>
          </cell>
          <cell r="B2913" t="str">
            <v>Frank Johnson</v>
          </cell>
          <cell r="D2913" t="str">
            <v>HOU</v>
          </cell>
          <cell r="F2913">
            <v>10.4</v>
          </cell>
          <cell r="H2913">
            <v>877.69999999999993</v>
          </cell>
        </row>
        <row r="2914">
          <cell r="A2914">
            <v>1989</v>
          </cell>
          <cell r="B2914" t="str">
            <v>Hakeem Olajuwon</v>
          </cell>
          <cell r="D2914" t="str">
            <v>HOU</v>
          </cell>
          <cell r="F2914">
            <v>25.2</v>
          </cell>
          <cell r="H2914">
            <v>3025.7999999999997</v>
          </cell>
        </row>
        <row r="2915">
          <cell r="A2915">
            <v>1989</v>
          </cell>
          <cell r="B2915" t="str">
            <v>Derrick Chievous</v>
          </cell>
          <cell r="D2915" t="str">
            <v>HOU</v>
          </cell>
          <cell r="F2915">
            <v>11.6</v>
          </cell>
          <cell r="H2915">
            <v>1539</v>
          </cell>
        </row>
        <row r="2916">
          <cell r="A2916">
            <v>1989</v>
          </cell>
          <cell r="B2916" t="str">
            <v>Bernard Thompson</v>
          </cell>
          <cell r="D2916" t="str">
            <v>HOU</v>
          </cell>
          <cell r="F2916">
            <v>5.5</v>
          </cell>
          <cell r="H2916">
            <v>223.1</v>
          </cell>
        </row>
        <row r="2917">
          <cell r="A2917">
            <v>1989</v>
          </cell>
          <cell r="B2917" t="str">
            <v>Purvis Short</v>
          </cell>
          <cell r="D2917" t="str">
            <v>HOU</v>
          </cell>
          <cell r="F2917">
            <v>11.4</v>
          </cell>
          <cell r="H2917">
            <v>1157</v>
          </cell>
        </row>
        <row r="2918">
          <cell r="A2918">
            <v>1989</v>
          </cell>
          <cell r="B2918" t="str">
            <v>Everette Stephens</v>
          </cell>
          <cell r="D2918" t="str">
            <v>IND</v>
          </cell>
          <cell r="F2918">
            <v>6.4</v>
          </cell>
          <cell r="H2918">
            <v>210</v>
          </cell>
        </row>
        <row r="2919">
          <cell r="A2919">
            <v>1989</v>
          </cell>
          <cell r="B2919" t="str">
            <v>Reggie Miller</v>
          </cell>
          <cell r="D2919" t="str">
            <v>IND</v>
          </cell>
          <cell r="F2919">
            <v>15.7</v>
          </cell>
          <cell r="H2919">
            <v>2538.1999999999998</v>
          </cell>
        </row>
        <row r="2920">
          <cell r="A2920">
            <v>1989</v>
          </cell>
          <cell r="B2920" t="str">
            <v>Richard Morton</v>
          </cell>
          <cell r="D2920" t="str">
            <v>IND</v>
          </cell>
          <cell r="F2920">
            <v>12.9</v>
          </cell>
          <cell r="H2920">
            <v>11</v>
          </cell>
        </row>
        <row r="2921">
          <cell r="A2921">
            <v>1989</v>
          </cell>
          <cell r="B2921" t="str">
            <v>Greg Dreiling</v>
          </cell>
          <cell r="D2921" t="str">
            <v>IND</v>
          </cell>
          <cell r="F2921">
            <v>8.1</v>
          </cell>
          <cell r="H2921">
            <v>397.5</v>
          </cell>
        </row>
        <row r="2922">
          <cell r="A2922">
            <v>1989</v>
          </cell>
          <cell r="B2922" t="str">
            <v>Rik Smits</v>
          </cell>
          <cell r="D2922" t="str">
            <v>IND</v>
          </cell>
          <cell r="F2922">
            <v>15.6</v>
          </cell>
          <cell r="H2922">
            <v>2041.8</v>
          </cell>
        </row>
        <row r="2923">
          <cell r="A2923">
            <v>1989</v>
          </cell>
          <cell r="B2923" t="str">
            <v>Stuart Gray</v>
          </cell>
          <cell r="D2923" t="str">
            <v>IND</v>
          </cell>
          <cell r="F2923">
            <v>9.1</v>
          </cell>
          <cell r="H2923">
            <v>784.80000000000007</v>
          </cell>
        </row>
        <row r="2924">
          <cell r="A2924">
            <v>1989</v>
          </cell>
          <cell r="B2924" t="str">
            <v>Scott Skiles</v>
          </cell>
          <cell r="D2924" t="str">
            <v>IND</v>
          </cell>
          <cell r="F2924">
            <v>12.5</v>
          </cell>
          <cell r="H2924">
            <v>1568</v>
          </cell>
        </row>
        <row r="2925">
          <cell r="A2925">
            <v>1989</v>
          </cell>
          <cell r="B2925" t="str">
            <v>Vern Fleming</v>
          </cell>
          <cell r="D2925" t="str">
            <v>IND</v>
          </cell>
          <cell r="F2925">
            <v>15.8</v>
          </cell>
          <cell r="H2925">
            <v>2553.6</v>
          </cell>
        </row>
        <row r="2926">
          <cell r="A2926">
            <v>1989</v>
          </cell>
          <cell r="B2926" t="str">
            <v>Chuck Person</v>
          </cell>
          <cell r="D2926" t="str">
            <v>IND</v>
          </cell>
          <cell r="F2926">
            <v>15.2</v>
          </cell>
          <cell r="H2926">
            <v>3016</v>
          </cell>
        </row>
        <row r="2927">
          <cell r="A2927">
            <v>1989</v>
          </cell>
          <cell r="B2927" t="str">
            <v>Anthony Frederick</v>
          </cell>
          <cell r="D2927" t="str">
            <v>IND</v>
          </cell>
          <cell r="F2927">
            <v>11.9</v>
          </cell>
          <cell r="H2927">
            <v>312.8</v>
          </cell>
        </row>
        <row r="2928">
          <cell r="A2928">
            <v>1989</v>
          </cell>
          <cell r="B2928" t="str">
            <v>Joe Wolf</v>
          </cell>
          <cell r="D2928" t="str">
            <v>LAC</v>
          </cell>
          <cell r="F2928">
            <v>7</v>
          </cell>
          <cell r="H2928">
            <v>1452</v>
          </cell>
        </row>
        <row r="2929">
          <cell r="A2929">
            <v>1989</v>
          </cell>
          <cell r="B2929" t="str">
            <v>Ennis Whatley</v>
          </cell>
          <cell r="D2929" t="str">
            <v>LAC</v>
          </cell>
          <cell r="F2929">
            <v>12.1</v>
          </cell>
          <cell r="H2929">
            <v>90.4</v>
          </cell>
        </row>
        <row r="2930">
          <cell r="A2930">
            <v>1989</v>
          </cell>
          <cell r="B2930" t="str">
            <v>Reggie Williams</v>
          </cell>
          <cell r="D2930" t="str">
            <v>LAC</v>
          </cell>
          <cell r="F2930">
            <v>12.1</v>
          </cell>
          <cell r="H2930">
            <v>1304.0999999999999</v>
          </cell>
        </row>
        <row r="2931">
          <cell r="A2931">
            <v>1989</v>
          </cell>
          <cell r="B2931" t="str">
            <v>Grant Gondrezick</v>
          </cell>
          <cell r="D2931" t="str">
            <v>LAC</v>
          </cell>
          <cell r="F2931">
            <v>11.8</v>
          </cell>
          <cell r="H2931">
            <v>243</v>
          </cell>
        </row>
        <row r="2932">
          <cell r="A2932">
            <v>1989</v>
          </cell>
          <cell r="B2932" t="str">
            <v>Rob Rose</v>
          </cell>
          <cell r="D2932" t="str">
            <v>LAC</v>
          </cell>
          <cell r="F2932">
            <v>5</v>
          </cell>
          <cell r="H2932">
            <v>3</v>
          </cell>
        </row>
        <row r="2933">
          <cell r="A2933">
            <v>1989</v>
          </cell>
          <cell r="B2933" t="str">
            <v>Benoit Benjamin</v>
          </cell>
          <cell r="D2933" t="str">
            <v>LAC</v>
          </cell>
          <cell r="F2933">
            <v>17.399999999999999</v>
          </cell>
          <cell r="H2933">
            <v>2583.3000000000002</v>
          </cell>
        </row>
        <row r="2934">
          <cell r="A2934">
            <v>1989</v>
          </cell>
          <cell r="B2934" t="str">
            <v>Quintin Dailey</v>
          </cell>
          <cell r="D2934" t="str">
            <v>LAC</v>
          </cell>
          <cell r="F2934">
            <v>16.3</v>
          </cell>
          <cell r="H2934">
            <v>1725</v>
          </cell>
        </row>
        <row r="2935">
          <cell r="A2935">
            <v>1989</v>
          </cell>
          <cell r="B2935" t="str">
            <v>Danny Manning</v>
          </cell>
          <cell r="D2935" t="str">
            <v>LAC</v>
          </cell>
          <cell r="F2935">
            <v>13.4</v>
          </cell>
          <cell r="H2935">
            <v>949</v>
          </cell>
        </row>
        <row r="2936">
          <cell r="A2936">
            <v>1989</v>
          </cell>
          <cell r="B2936" t="str">
            <v>Norm Nixon</v>
          </cell>
          <cell r="D2936" t="str">
            <v>LAC</v>
          </cell>
          <cell r="F2936">
            <v>9.8000000000000007</v>
          </cell>
          <cell r="H2936">
            <v>1319.6999999999998</v>
          </cell>
        </row>
        <row r="2937">
          <cell r="A2937">
            <v>1989</v>
          </cell>
          <cell r="B2937" t="str">
            <v>Ken Bannister</v>
          </cell>
          <cell r="D2937" t="str">
            <v>LAC</v>
          </cell>
          <cell r="F2937">
            <v>17.899999999999999</v>
          </cell>
          <cell r="H2937">
            <v>129.6</v>
          </cell>
        </row>
        <row r="2938">
          <cell r="A2938">
            <v>1989</v>
          </cell>
          <cell r="B2938" t="str">
            <v>Tom Garrick</v>
          </cell>
          <cell r="D2938" t="str">
            <v>LAC</v>
          </cell>
          <cell r="F2938">
            <v>11</v>
          </cell>
          <cell r="H2938">
            <v>1498.1000000000001</v>
          </cell>
        </row>
        <row r="2939">
          <cell r="A2939">
            <v>1989</v>
          </cell>
          <cell r="B2939" t="str">
            <v>Charles Smith</v>
          </cell>
          <cell r="D2939" t="str">
            <v>LAC</v>
          </cell>
          <cell r="F2939">
            <v>15.6</v>
          </cell>
          <cell r="H2939">
            <v>2158.4</v>
          </cell>
        </row>
        <row r="2940">
          <cell r="A2940">
            <v>1989</v>
          </cell>
          <cell r="B2940" t="str">
            <v>Ken Norman</v>
          </cell>
          <cell r="D2940" t="str">
            <v>LAC</v>
          </cell>
          <cell r="F2940">
            <v>15.4</v>
          </cell>
          <cell r="H2940">
            <v>3024</v>
          </cell>
        </row>
        <row r="2941">
          <cell r="A2941">
            <v>1989</v>
          </cell>
          <cell r="B2941" t="str">
            <v>Rob Lock</v>
          </cell>
          <cell r="D2941" t="str">
            <v>LAC</v>
          </cell>
          <cell r="F2941">
            <v>5.3</v>
          </cell>
          <cell r="H2941">
            <v>110</v>
          </cell>
        </row>
        <row r="2942">
          <cell r="A2942">
            <v>1989</v>
          </cell>
          <cell r="B2942" t="str">
            <v>Gary Grant</v>
          </cell>
          <cell r="D2942" t="str">
            <v>LAC</v>
          </cell>
          <cell r="F2942">
            <v>14.1</v>
          </cell>
          <cell r="H2942">
            <v>1924.1000000000001</v>
          </cell>
        </row>
        <row r="2943">
          <cell r="A2943">
            <v>1989</v>
          </cell>
          <cell r="B2943" t="str">
            <v>David Rivers</v>
          </cell>
          <cell r="D2943" t="str">
            <v>LAL</v>
          </cell>
          <cell r="F2943">
            <v>9.8000000000000007</v>
          </cell>
          <cell r="H2943">
            <v>441.8</v>
          </cell>
        </row>
        <row r="2944">
          <cell r="A2944">
            <v>1989</v>
          </cell>
          <cell r="B2944" t="str">
            <v>Mychal Thompson</v>
          </cell>
          <cell r="D2944" t="str">
            <v>LAL</v>
          </cell>
          <cell r="F2944">
            <v>13.3</v>
          </cell>
          <cell r="H2944">
            <v>1992</v>
          </cell>
        </row>
        <row r="2945">
          <cell r="A2945">
            <v>1989</v>
          </cell>
          <cell r="B2945" t="str">
            <v>Michael Cooper</v>
          </cell>
          <cell r="D2945" t="str">
            <v>LAL</v>
          </cell>
          <cell r="F2945">
            <v>11.9</v>
          </cell>
          <cell r="H2945">
            <v>1944</v>
          </cell>
        </row>
        <row r="2946">
          <cell r="A2946">
            <v>1989</v>
          </cell>
          <cell r="B2946" t="str">
            <v>Orlando Woolridge</v>
          </cell>
          <cell r="D2946" t="str">
            <v>LAL</v>
          </cell>
          <cell r="F2946">
            <v>14</v>
          </cell>
          <cell r="H2946">
            <v>1487.4</v>
          </cell>
        </row>
        <row r="2947">
          <cell r="A2947">
            <v>1989</v>
          </cell>
          <cell r="B2947" t="str">
            <v>Magic Johnson</v>
          </cell>
          <cell r="D2947" t="str">
            <v>LAL</v>
          </cell>
          <cell r="F2947">
            <v>26.9</v>
          </cell>
          <cell r="H2947">
            <v>2887.5</v>
          </cell>
        </row>
        <row r="2948">
          <cell r="A2948">
            <v>1989</v>
          </cell>
          <cell r="B2948" t="str">
            <v>A.C. Green</v>
          </cell>
          <cell r="D2948" t="str">
            <v>LAL</v>
          </cell>
          <cell r="F2948">
            <v>17.8</v>
          </cell>
          <cell r="H2948">
            <v>2509.2000000000003</v>
          </cell>
        </row>
        <row r="2949">
          <cell r="A2949">
            <v>1989</v>
          </cell>
          <cell r="B2949" t="str">
            <v>Mark McNamara</v>
          </cell>
          <cell r="D2949" t="str">
            <v>LAL</v>
          </cell>
          <cell r="F2949">
            <v>11.2</v>
          </cell>
          <cell r="H2949">
            <v>319.79999999999995</v>
          </cell>
        </row>
        <row r="2950">
          <cell r="A2950">
            <v>1989</v>
          </cell>
          <cell r="B2950" t="str">
            <v>James Worthy</v>
          </cell>
          <cell r="D2950" t="str">
            <v>LAL</v>
          </cell>
          <cell r="F2950">
            <v>19</v>
          </cell>
          <cell r="H2950">
            <v>2956.5</v>
          </cell>
        </row>
        <row r="2951">
          <cell r="A2951">
            <v>1989</v>
          </cell>
          <cell r="B2951" t="str">
            <v>Byron Scott</v>
          </cell>
          <cell r="D2951" t="str">
            <v>LAL</v>
          </cell>
          <cell r="F2951">
            <v>16.600000000000001</v>
          </cell>
          <cell r="H2951">
            <v>2604.8000000000002</v>
          </cell>
        </row>
        <row r="2952">
          <cell r="A2952">
            <v>1989</v>
          </cell>
          <cell r="B2952" t="str">
            <v>Tony Campbell</v>
          </cell>
          <cell r="D2952" t="str">
            <v>LAL</v>
          </cell>
          <cell r="F2952">
            <v>12.5</v>
          </cell>
          <cell r="H2952">
            <v>787.5</v>
          </cell>
        </row>
        <row r="2953">
          <cell r="A2953">
            <v>1989</v>
          </cell>
          <cell r="B2953" t="str">
            <v>Kareem Abdul-Jabbar</v>
          </cell>
          <cell r="D2953" t="str">
            <v>LAL</v>
          </cell>
          <cell r="F2953">
            <v>12.9</v>
          </cell>
          <cell r="H2953">
            <v>1694.6</v>
          </cell>
        </row>
        <row r="2954">
          <cell r="A2954">
            <v>1989</v>
          </cell>
          <cell r="B2954" t="str">
            <v>Jeff Lamp</v>
          </cell>
          <cell r="D2954" t="str">
            <v>LAL</v>
          </cell>
          <cell r="F2954">
            <v>6.8</v>
          </cell>
          <cell r="H2954">
            <v>177.6</v>
          </cell>
        </row>
        <row r="2955">
          <cell r="A2955">
            <v>1989</v>
          </cell>
          <cell r="B2955" t="str">
            <v>John Shasky</v>
          </cell>
          <cell r="D2955" t="str">
            <v>MIA</v>
          </cell>
          <cell r="F2955">
            <v>12.7</v>
          </cell>
          <cell r="H2955">
            <v>942.5</v>
          </cell>
        </row>
        <row r="2956">
          <cell r="A2956">
            <v>1989</v>
          </cell>
          <cell r="B2956" t="str">
            <v>Billy Thompson</v>
          </cell>
          <cell r="D2956" t="str">
            <v>MIA</v>
          </cell>
          <cell r="F2956">
            <v>13.4</v>
          </cell>
          <cell r="H2956">
            <v>2275.2000000000003</v>
          </cell>
        </row>
        <row r="2957">
          <cell r="A2957">
            <v>1989</v>
          </cell>
          <cell r="B2957" t="str">
            <v>Rony Seikaly</v>
          </cell>
          <cell r="D2957" t="str">
            <v>MIA</v>
          </cell>
          <cell r="F2957">
            <v>10.8</v>
          </cell>
          <cell r="H2957">
            <v>1965.6</v>
          </cell>
        </row>
        <row r="2958">
          <cell r="A2958">
            <v>1989</v>
          </cell>
          <cell r="B2958" t="str">
            <v>Pearl Washington</v>
          </cell>
          <cell r="D2958" t="str">
            <v>MIA</v>
          </cell>
          <cell r="F2958">
            <v>13</v>
          </cell>
          <cell r="H2958">
            <v>1063.8</v>
          </cell>
        </row>
        <row r="2959">
          <cell r="A2959">
            <v>1989</v>
          </cell>
          <cell r="B2959" t="str">
            <v>Anthony Taylor</v>
          </cell>
          <cell r="D2959" t="str">
            <v>MIA</v>
          </cell>
          <cell r="F2959">
            <v>11.1</v>
          </cell>
          <cell r="H2959">
            <v>367.5</v>
          </cell>
        </row>
        <row r="2960">
          <cell r="A2960">
            <v>1989</v>
          </cell>
          <cell r="B2960" t="str">
            <v>Sylvester Gray</v>
          </cell>
          <cell r="D2960" t="str">
            <v>MIA</v>
          </cell>
          <cell r="F2960">
            <v>11.2</v>
          </cell>
          <cell r="H2960">
            <v>1221</v>
          </cell>
        </row>
        <row r="2961">
          <cell r="A2961">
            <v>1989</v>
          </cell>
          <cell r="B2961" t="str">
            <v>Kevin Edwards</v>
          </cell>
          <cell r="D2961" t="str">
            <v>MIA</v>
          </cell>
          <cell r="F2961">
            <v>12.6</v>
          </cell>
          <cell r="H2961">
            <v>2346.2999999999997</v>
          </cell>
        </row>
        <row r="2962">
          <cell r="A2962">
            <v>1989</v>
          </cell>
          <cell r="B2962" t="str">
            <v>Pat Cummings</v>
          </cell>
          <cell r="D2962" t="str">
            <v>MIA</v>
          </cell>
          <cell r="F2962">
            <v>11</v>
          </cell>
          <cell r="H2962">
            <v>1097.0999999999999</v>
          </cell>
        </row>
        <row r="2963">
          <cell r="A2963">
            <v>1989</v>
          </cell>
          <cell r="B2963" t="str">
            <v>Grant Long</v>
          </cell>
          <cell r="D2963" t="str">
            <v>MIA</v>
          </cell>
          <cell r="F2963">
            <v>13.7</v>
          </cell>
          <cell r="H2963">
            <v>2435.4</v>
          </cell>
        </row>
        <row r="2964">
          <cell r="A2964">
            <v>1989</v>
          </cell>
          <cell r="B2964" t="str">
            <v>Rory Sparrow</v>
          </cell>
          <cell r="D2964" t="str">
            <v>MIA</v>
          </cell>
          <cell r="F2964">
            <v>11.7</v>
          </cell>
          <cell r="H2964">
            <v>2616</v>
          </cell>
        </row>
        <row r="2965">
          <cell r="A2965">
            <v>1989</v>
          </cell>
          <cell r="B2965" t="str">
            <v>Scott Hastings</v>
          </cell>
          <cell r="D2965" t="str">
            <v>MIA</v>
          </cell>
          <cell r="F2965">
            <v>9.4</v>
          </cell>
          <cell r="H2965">
            <v>1207.5</v>
          </cell>
        </row>
        <row r="2966">
          <cell r="A2966">
            <v>1989</v>
          </cell>
          <cell r="B2966" t="str">
            <v>Jon Sundvold</v>
          </cell>
          <cell r="D2966" t="str">
            <v>MIA</v>
          </cell>
          <cell r="F2966">
            <v>12.6</v>
          </cell>
          <cell r="H2966">
            <v>1339.6</v>
          </cell>
        </row>
        <row r="2967">
          <cell r="A2967">
            <v>1989</v>
          </cell>
          <cell r="B2967" t="str">
            <v>Paul Pressey</v>
          </cell>
          <cell r="D2967" t="str">
            <v>MIL</v>
          </cell>
          <cell r="F2967">
            <v>15</v>
          </cell>
          <cell r="H2967">
            <v>2170.7999999999997</v>
          </cell>
        </row>
        <row r="2968">
          <cell r="A2968">
            <v>1989</v>
          </cell>
          <cell r="B2968" t="str">
            <v>Larry Krystkowiak</v>
          </cell>
          <cell r="D2968" t="str">
            <v>MIL</v>
          </cell>
          <cell r="F2968">
            <v>14.2</v>
          </cell>
          <cell r="H2968">
            <v>2472</v>
          </cell>
        </row>
        <row r="2969">
          <cell r="A2969">
            <v>1989</v>
          </cell>
          <cell r="B2969" t="str">
            <v>Jay Humphries</v>
          </cell>
          <cell r="D2969" t="str">
            <v>MIL</v>
          </cell>
          <cell r="F2969">
            <v>14.6</v>
          </cell>
          <cell r="H2969">
            <v>2219.1999999999998</v>
          </cell>
        </row>
        <row r="2970">
          <cell r="A2970">
            <v>1989</v>
          </cell>
          <cell r="B2970" t="str">
            <v>Fred Roberts</v>
          </cell>
          <cell r="D2970" t="str">
            <v>MIL</v>
          </cell>
          <cell r="F2970">
            <v>10.6</v>
          </cell>
          <cell r="H2970">
            <v>1249.6000000000001</v>
          </cell>
        </row>
        <row r="2971">
          <cell r="A2971">
            <v>1989</v>
          </cell>
          <cell r="B2971" t="str">
            <v>Mike Dunleavy</v>
          </cell>
          <cell r="D2971" t="str">
            <v>MIL</v>
          </cell>
          <cell r="F2971">
            <v>17.7</v>
          </cell>
          <cell r="H2971">
            <v>5</v>
          </cell>
        </row>
        <row r="2972">
          <cell r="A2972">
            <v>1989</v>
          </cell>
          <cell r="B2972" t="str">
            <v>Jeff Grayer</v>
          </cell>
          <cell r="D2972" t="str">
            <v>MIL</v>
          </cell>
          <cell r="F2972">
            <v>12.6</v>
          </cell>
          <cell r="H2972">
            <v>200.2</v>
          </cell>
        </row>
        <row r="2973">
          <cell r="A2973">
            <v>1989</v>
          </cell>
          <cell r="B2973" t="str">
            <v>Ricky Pierce</v>
          </cell>
          <cell r="D2973" t="str">
            <v>MIL</v>
          </cell>
          <cell r="F2973">
            <v>18.600000000000001</v>
          </cell>
          <cell r="H2973">
            <v>2077.5</v>
          </cell>
        </row>
        <row r="2974">
          <cell r="A2974">
            <v>1989</v>
          </cell>
          <cell r="B2974" t="str">
            <v>Terry Cummings</v>
          </cell>
          <cell r="D2974" t="str">
            <v>MIL</v>
          </cell>
          <cell r="F2974">
            <v>19.7</v>
          </cell>
          <cell r="H2974">
            <v>2824</v>
          </cell>
        </row>
        <row r="2975">
          <cell r="A2975">
            <v>1989</v>
          </cell>
          <cell r="B2975" t="str">
            <v>Jack Sikma</v>
          </cell>
          <cell r="D2975" t="str">
            <v>MIL</v>
          </cell>
          <cell r="F2975">
            <v>15.8</v>
          </cell>
          <cell r="H2975">
            <v>2584</v>
          </cell>
        </row>
        <row r="2976">
          <cell r="A2976">
            <v>1989</v>
          </cell>
          <cell r="B2976" t="str">
            <v>Paul Mokeski</v>
          </cell>
          <cell r="D2976" t="str">
            <v>MIL</v>
          </cell>
          <cell r="F2976">
            <v>8.1999999999999993</v>
          </cell>
          <cell r="H2976">
            <v>688.2</v>
          </cell>
        </row>
        <row r="2977">
          <cell r="A2977">
            <v>1989</v>
          </cell>
          <cell r="B2977" t="str">
            <v>Sidney Moncrief</v>
          </cell>
          <cell r="D2977" t="str">
            <v>MIL</v>
          </cell>
          <cell r="F2977">
            <v>16.399999999999999</v>
          </cell>
          <cell r="H2977">
            <v>1593.3999999999999</v>
          </cell>
        </row>
        <row r="2978">
          <cell r="A2978">
            <v>1989</v>
          </cell>
          <cell r="B2978" t="str">
            <v>Andre Turner</v>
          </cell>
          <cell r="D2978" t="str">
            <v>MIL</v>
          </cell>
          <cell r="F2978">
            <v>3.6</v>
          </cell>
          <cell r="H2978">
            <v>13.2</v>
          </cell>
        </row>
        <row r="2979">
          <cell r="A2979">
            <v>1989</v>
          </cell>
          <cell r="B2979" t="str">
            <v>Tito Horford</v>
          </cell>
          <cell r="D2979" t="str">
            <v>MIL</v>
          </cell>
          <cell r="F2979">
            <v>3.6</v>
          </cell>
          <cell r="H2979">
            <v>112.5</v>
          </cell>
        </row>
        <row r="2980">
          <cell r="A2980">
            <v>1989</v>
          </cell>
          <cell r="B2980" t="str">
            <v>Randy Breuer</v>
          </cell>
          <cell r="D2980" t="str">
            <v>MIL</v>
          </cell>
          <cell r="F2980">
            <v>13.8</v>
          </cell>
          <cell r="H2980">
            <v>513.59999999999991</v>
          </cell>
        </row>
        <row r="2981">
          <cell r="A2981">
            <v>1989</v>
          </cell>
          <cell r="B2981" t="str">
            <v>Roy Hinson</v>
          </cell>
          <cell r="D2981" t="str">
            <v>NJN</v>
          </cell>
          <cell r="F2981">
            <v>14.7</v>
          </cell>
          <cell r="H2981">
            <v>2542</v>
          </cell>
        </row>
        <row r="2982">
          <cell r="A2982">
            <v>1989</v>
          </cell>
          <cell r="B2982" t="str">
            <v>Ron Cavenall</v>
          </cell>
          <cell r="D2982" t="str">
            <v>NJN</v>
          </cell>
          <cell r="F2982">
            <v>7.4</v>
          </cell>
          <cell r="H2982">
            <v>16</v>
          </cell>
        </row>
        <row r="2983">
          <cell r="A2983">
            <v>1989</v>
          </cell>
          <cell r="B2983" t="str">
            <v>Mike McGee</v>
          </cell>
          <cell r="D2983" t="str">
            <v>NJN</v>
          </cell>
          <cell r="F2983">
            <v>13.2</v>
          </cell>
          <cell r="H2983">
            <v>2024</v>
          </cell>
        </row>
        <row r="2984">
          <cell r="A2984">
            <v>1989</v>
          </cell>
          <cell r="B2984" t="str">
            <v>Chris Morris</v>
          </cell>
          <cell r="D2984" t="str">
            <v>NJN</v>
          </cell>
          <cell r="F2984">
            <v>15</v>
          </cell>
          <cell r="H2984">
            <v>2097.6</v>
          </cell>
        </row>
        <row r="2985">
          <cell r="A2985">
            <v>1989</v>
          </cell>
          <cell r="B2985" t="str">
            <v>Bill Jones</v>
          </cell>
          <cell r="D2985" t="str">
            <v>NJN</v>
          </cell>
          <cell r="F2985">
            <v>13.9</v>
          </cell>
          <cell r="H2985">
            <v>307.10000000000002</v>
          </cell>
        </row>
        <row r="2986">
          <cell r="A2986">
            <v>1989</v>
          </cell>
          <cell r="B2986" t="str">
            <v>Lester Conner</v>
          </cell>
          <cell r="D2986" t="str">
            <v>NJN</v>
          </cell>
          <cell r="F2986">
            <v>17.2</v>
          </cell>
          <cell r="H2986">
            <v>2533.7999999999997</v>
          </cell>
        </row>
        <row r="2987">
          <cell r="A2987">
            <v>1989</v>
          </cell>
          <cell r="B2987" t="str">
            <v>Buck Williams</v>
          </cell>
          <cell r="D2987" t="str">
            <v>NJN</v>
          </cell>
          <cell r="F2987">
            <v>14.6</v>
          </cell>
          <cell r="H2987">
            <v>2449.4</v>
          </cell>
        </row>
        <row r="2988">
          <cell r="A2988">
            <v>1989</v>
          </cell>
          <cell r="B2988" t="str">
            <v>Dennis Hopson</v>
          </cell>
          <cell r="D2988" t="str">
            <v>NJN</v>
          </cell>
          <cell r="F2988">
            <v>13.8</v>
          </cell>
          <cell r="H2988">
            <v>1550</v>
          </cell>
        </row>
        <row r="2989">
          <cell r="A2989">
            <v>1989</v>
          </cell>
          <cell r="B2989" t="str">
            <v>Joe Barry</v>
          </cell>
          <cell r="D2989" t="str">
            <v>NJN</v>
          </cell>
          <cell r="F2989">
            <v>14.2</v>
          </cell>
          <cell r="H2989">
            <v>1996.8</v>
          </cell>
        </row>
        <row r="2990">
          <cell r="A2990">
            <v>1989</v>
          </cell>
          <cell r="B2990" t="str">
            <v>John Bagley</v>
          </cell>
          <cell r="D2990" t="str">
            <v>NJN</v>
          </cell>
          <cell r="F2990">
            <v>11.3</v>
          </cell>
          <cell r="H2990">
            <v>1638.8000000000002</v>
          </cell>
        </row>
        <row r="2991">
          <cell r="A2991">
            <v>1989</v>
          </cell>
          <cell r="B2991" t="str">
            <v>Keith Lee</v>
          </cell>
          <cell r="D2991" t="str">
            <v>NJN</v>
          </cell>
          <cell r="F2991">
            <v>10.8</v>
          </cell>
          <cell r="H2991">
            <v>837.9</v>
          </cell>
        </row>
        <row r="2992">
          <cell r="A2992">
            <v>1989</v>
          </cell>
          <cell r="B2992" t="str">
            <v>Corey Gaines</v>
          </cell>
          <cell r="D2992" t="str">
            <v>NJN</v>
          </cell>
          <cell r="F2992">
            <v>9.1</v>
          </cell>
          <cell r="H2992">
            <v>336</v>
          </cell>
        </row>
        <row r="2993">
          <cell r="A2993">
            <v>1989</v>
          </cell>
          <cell r="B2993" t="str">
            <v>Charles Shackleford</v>
          </cell>
          <cell r="D2993" t="str">
            <v>NJN</v>
          </cell>
          <cell r="F2993">
            <v>13.9</v>
          </cell>
          <cell r="H2993">
            <v>486</v>
          </cell>
        </row>
        <row r="2994">
          <cell r="A2994">
            <v>1989</v>
          </cell>
          <cell r="B2994" t="str">
            <v>Rod Strickland</v>
          </cell>
          <cell r="D2994" t="str">
            <v>NYK</v>
          </cell>
          <cell r="F2994">
            <v>18</v>
          </cell>
          <cell r="H2994">
            <v>1360.8</v>
          </cell>
        </row>
        <row r="2995">
          <cell r="A2995">
            <v>1989</v>
          </cell>
          <cell r="B2995" t="str">
            <v>Gerald Wilkins</v>
          </cell>
          <cell r="D2995" t="str">
            <v>NYK</v>
          </cell>
          <cell r="F2995">
            <v>13.8</v>
          </cell>
          <cell r="H2995">
            <v>2413.8000000000002</v>
          </cell>
        </row>
        <row r="2996">
          <cell r="A2996">
            <v>1989</v>
          </cell>
          <cell r="B2996" t="str">
            <v>Sidney Green</v>
          </cell>
          <cell r="D2996" t="str">
            <v>NYK</v>
          </cell>
          <cell r="F2996">
            <v>12.6</v>
          </cell>
          <cell r="H2996">
            <v>1279.2</v>
          </cell>
        </row>
        <row r="2997">
          <cell r="A2997">
            <v>1989</v>
          </cell>
          <cell r="B2997" t="str">
            <v>Greg Butler</v>
          </cell>
          <cell r="D2997" t="str">
            <v>NYK</v>
          </cell>
          <cell r="F2997">
            <v>4.7</v>
          </cell>
          <cell r="H2997">
            <v>138.6</v>
          </cell>
        </row>
        <row r="2998">
          <cell r="A2998">
            <v>1989</v>
          </cell>
          <cell r="B2998" t="str">
            <v>Mark Jackson</v>
          </cell>
          <cell r="D2998" t="str">
            <v>NYK</v>
          </cell>
          <cell r="F2998">
            <v>18.3</v>
          </cell>
          <cell r="H2998">
            <v>2476.7999999999997</v>
          </cell>
        </row>
        <row r="2999">
          <cell r="A2999">
            <v>1989</v>
          </cell>
          <cell r="B2999" t="str">
            <v>Johnny Newman</v>
          </cell>
          <cell r="D2999" t="str">
            <v>NYK</v>
          </cell>
          <cell r="F2999">
            <v>15.3</v>
          </cell>
          <cell r="H2999">
            <v>2332.8000000000002</v>
          </cell>
        </row>
        <row r="3000">
          <cell r="A3000">
            <v>1989</v>
          </cell>
          <cell r="B3000" t="str">
            <v>Charles Oakley</v>
          </cell>
          <cell r="D3000" t="str">
            <v>NYK</v>
          </cell>
          <cell r="F3000">
            <v>14.8</v>
          </cell>
          <cell r="H3000">
            <v>2607.6</v>
          </cell>
        </row>
        <row r="3001">
          <cell r="A3001">
            <v>1989</v>
          </cell>
          <cell r="B3001" t="str">
            <v>Kenny Walker</v>
          </cell>
          <cell r="D3001" t="str">
            <v>NYK</v>
          </cell>
          <cell r="F3001">
            <v>11.8</v>
          </cell>
          <cell r="H3001">
            <v>1161.3</v>
          </cell>
        </row>
        <row r="3002">
          <cell r="A3002">
            <v>1989</v>
          </cell>
          <cell r="B3002" t="str">
            <v>Trent Tucker</v>
          </cell>
          <cell r="D3002" t="str">
            <v>NYK</v>
          </cell>
          <cell r="F3002">
            <v>12.1</v>
          </cell>
          <cell r="H3002">
            <v>1822.5</v>
          </cell>
        </row>
        <row r="3003">
          <cell r="A3003">
            <v>1989</v>
          </cell>
          <cell r="B3003" t="str">
            <v>Patrick Ewing</v>
          </cell>
          <cell r="D3003" t="str">
            <v>NYK</v>
          </cell>
          <cell r="F3003">
            <v>22.1</v>
          </cell>
          <cell r="H3003">
            <v>2896</v>
          </cell>
        </row>
        <row r="3004">
          <cell r="A3004">
            <v>1989</v>
          </cell>
          <cell r="B3004" t="str">
            <v>Eddie Lee</v>
          </cell>
          <cell r="D3004" t="str">
            <v>NYK</v>
          </cell>
          <cell r="F3004">
            <v>10.199999999999999</v>
          </cell>
          <cell r="H3004">
            <v>582.19999999999993</v>
          </cell>
        </row>
        <row r="3005">
          <cell r="A3005">
            <v>1989</v>
          </cell>
          <cell r="B3005" t="str">
            <v>David Wingate</v>
          </cell>
          <cell r="D3005" t="str">
            <v>PHI</v>
          </cell>
          <cell r="F3005">
            <v>11.5</v>
          </cell>
          <cell r="H3005">
            <v>372.90000000000003</v>
          </cell>
        </row>
        <row r="3006">
          <cell r="A3006">
            <v>1989</v>
          </cell>
          <cell r="B3006" t="str">
            <v>Maurice Cheeks</v>
          </cell>
          <cell r="D3006" t="str">
            <v>PHI</v>
          </cell>
          <cell r="F3006">
            <v>16.5</v>
          </cell>
          <cell r="H3006">
            <v>2300.4</v>
          </cell>
        </row>
        <row r="3007">
          <cell r="A3007">
            <v>1989</v>
          </cell>
          <cell r="B3007" t="str">
            <v>Mike Gminski</v>
          </cell>
          <cell r="D3007" t="str">
            <v>PHI</v>
          </cell>
          <cell r="F3007">
            <v>18.5</v>
          </cell>
          <cell r="H3007">
            <v>2738.7999999999997</v>
          </cell>
        </row>
        <row r="3008">
          <cell r="A3008">
            <v>1989</v>
          </cell>
          <cell r="B3008" t="str">
            <v>Hersey Hawkins</v>
          </cell>
          <cell r="D3008" t="str">
            <v>PHI</v>
          </cell>
          <cell r="F3008">
            <v>14.2</v>
          </cell>
          <cell r="H3008">
            <v>2575.4</v>
          </cell>
        </row>
        <row r="3009">
          <cell r="A3009">
            <v>1989</v>
          </cell>
          <cell r="B3009" t="str">
            <v>Bob Thornton</v>
          </cell>
          <cell r="D3009" t="str">
            <v>PHI</v>
          </cell>
          <cell r="F3009">
            <v>6.4</v>
          </cell>
          <cell r="H3009">
            <v>448.20000000000005</v>
          </cell>
        </row>
        <row r="3010">
          <cell r="A3010">
            <v>1989</v>
          </cell>
          <cell r="B3010" t="str">
            <v>Scott Brooks</v>
          </cell>
          <cell r="D3010" t="str">
            <v>PHI</v>
          </cell>
          <cell r="F3010">
            <v>14</v>
          </cell>
          <cell r="H3010">
            <v>1369.3999999999999</v>
          </cell>
        </row>
        <row r="3011">
          <cell r="A3011">
            <v>1989</v>
          </cell>
          <cell r="B3011" t="str">
            <v>Gerald Henderson</v>
          </cell>
          <cell r="D3011" t="str">
            <v>PHI</v>
          </cell>
          <cell r="F3011">
            <v>12.1</v>
          </cell>
          <cell r="H3011">
            <v>988</v>
          </cell>
        </row>
        <row r="3012">
          <cell r="A3012">
            <v>1989</v>
          </cell>
          <cell r="B3012" t="str">
            <v>Ben Coleman</v>
          </cell>
          <cell r="D3012" t="str">
            <v>PHI</v>
          </cell>
          <cell r="F3012">
            <v>11.2</v>
          </cell>
          <cell r="H3012">
            <v>701.8</v>
          </cell>
        </row>
        <row r="3013">
          <cell r="A3013">
            <v>1989</v>
          </cell>
          <cell r="B3013" t="str">
            <v>Charles Barkley</v>
          </cell>
          <cell r="D3013" t="str">
            <v>PHI</v>
          </cell>
          <cell r="F3013">
            <v>27</v>
          </cell>
          <cell r="H3013">
            <v>3088.9</v>
          </cell>
        </row>
        <row r="3014">
          <cell r="A3014">
            <v>1989</v>
          </cell>
          <cell r="B3014" t="str">
            <v>Ron Anderson</v>
          </cell>
          <cell r="D3014" t="str">
            <v>PHI</v>
          </cell>
          <cell r="F3014">
            <v>15.3</v>
          </cell>
          <cell r="H3014">
            <v>2615.7999999999997</v>
          </cell>
        </row>
        <row r="3015">
          <cell r="A3015">
            <v>1989</v>
          </cell>
          <cell r="B3015" t="str">
            <v>Chris Welp</v>
          </cell>
          <cell r="D3015" t="str">
            <v>PHI</v>
          </cell>
          <cell r="F3015">
            <v>8.6999999999999993</v>
          </cell>
          <cell r="H3015">
            <v>842.4</v>
          </cell>
        </row>
        <row r="3016">
          <cell r="A3016">
            <v>1989</v>
          </cell>
          <cell r="B3016" t="str">
            <v>Cliff Robinson</v>
          </cell>
          <cell r="D3016" t="str">
            <v>PHI</v>
          </cell>
          <cell r="F3016">
            <v>14.1</v>
          </cell>
          <cell r="H3016">
            <v>415.8</v>
          </cell>
        </row>
        <row r="3017">
          <cell r="A3017">
            <v>1989</v>
          </cell>
          <cell r="B3017" t="str">
            <v>Tim Perry</v>
          </cell>
          <cell r="D3017" t="str">
            <v>PHO</v>
          </cell>
          <cell r="F3017">
            <v>14.4</v>
          </cell>
          <cell r="H3017">
            <v>613.80000000000007</v>
          </cell>
        </row>
        <row r="3018">
          <cell r="A3018">
            <v>1989</v>
          </cell>
          <cell r="B3018" t="str">
            <v>T.R. Dunn</v>
          </cell>
          <cell r="D3018" t="str">
            <v>PHO</v>
          </cell>
          <cell r="F3018">
            <v>7</v>
          </cell>
          <cell r="H3018">
            <v>319.60000000000002</v>
          </cell>
        </row>
        <row r="3019">
          <cell r="A3019">
            <v>1989</v>
          </cell>
          <cell r="B3019" t="str">
            <v>Andrew Lang</v>
          </cell>
          <cell r="D3019" t="str">
            <v>PHO</v>
          </cell>
          <cell r="F3019">
            <v>11.6</v>
          </cell>
          <cell r="H3019">
            <v>527</v>
          </cell>
        </row>
        <row r="3020">
          <cell r="A3020">
            <v>1989</v>
          </cell>
          <cell r="B3020" t="str">
            <v>Mark West</v>
          </cell>
          <cell r="D3020" t="str">
            <v>PHO</v>
          </cell>
          <cell r="F3020">
            <v>12.9</v>
          </cell>
          <cell r="H3020">
            <v>2017.2</v>
          </cell>
        </row>
        <row r="3021">
          <cell r="A3021">
            <v>1989</v>
          </cell>
          <cell r="B3021" t="str">
            <v>Kevin Johnson</v>
          </cell>
          <cell r="D3021" t="str">
            <v>PHO</v>
          </cell>
          <cell r="F3021">
            <v>20.5</v>
          </cell>
          <cell r="H3021">
            <v>3175.2000000000003</v>
          </cell>
        </row>
        <row r="3022">
          <cell r="A3022">
            <v>1989</v>
          </cell>
          <cell r="B3022" t="str">
            <v>Eddie Johnson</v>
          </cell>
          <cell r="D3022" t="str">
            <v>PHO</v>
          </cell>
          <cell r="F3022">
            <v>19.399999999999999</v>
          </cell>
          <cell r="H3022">
            <v>2044</v>
          </cell>
        </row>
        <row r="3023">
          <cell r="A3023">
            <v>1989</v>
          </cell>
          <cell r="B3023" t="str">
            <v>Tom Chambers</v>
          </cell>
          <cell r="D3023" t="str">
            <v>PHO</v>
          </cell>
          <cell r="F3023">
            <v>19.3</v>
          </cell>
          <cell r="H3023">
            <v>3005.1</v>
          </cell>
        </row>
        <row r="3024">
          <cell r="A3024">
            <v>1989</v>
          </cell>
          <cell r="B3024" t="str">
            <v>Jeff Hornacek</v>
          </cell>
          <cell r="D3024" t="str">
            <v>PHO</v>
          </cell>
          <cell r="F3024">
            <v>16.3</v>
          </cell>
          <cell r="H3024">
            <v>2488.1999999999998</v>
          </cell>
        </row>
        <row r="3025">
          <cell r="A3025">
            <v>1989</v>
          </cell>
          <cell r="B3025" t="str">
            <v>Dan Majerle</v>
          </cell>
          <cell r="D3025" t="str">
            <v>PHO</v>
          </cell>
          <cell r="F3025">
            <v>11.3</v>
          </cell>
          <cell r="H3025">
            <v>1355.4</v>
          </cell>
        </row>
        <row r="3026">
          <cell r="A3026">
            <v>1989</v>
          </cell>
          <cell r="B3026" t="str">
            <v>Steve Kerr</v>
          </cell>
          <cell r="D3026" t="str">
            <v>PHO</v>
          </cell>
          <cell r="F3026">
            <v>12.7</v>
          </cell>
          <cell r="H3026">
            <v>156</v>
          </cell>
        </row>
        <row r="3027">
          <cell r="A3027">
            <v>1989</v>
          </cell>
          <cell r="B3027" t="str">
            <v>Tyrone Corbin</v>
          </cell>
          <cell r="D3027" t="str">
            <v>PHO</v>
          </cell>
          <cell r="F3027">
            <v>14.7</v>
          </cell>
          <cell r="H3027">
            <v>1655.5</v>
          </cell>
        </row>
        <row r="3028">
          <cell r="A3028">
            <v>1989</v>
          </cell>
          <cell r="B3028" t="str">
            <v>Armen Gilliam</v>
          </cell>
          <cell r="D3028" t="str">
            <v>PHO</v>
          </cell>
          <cell r="F3028">
            <v>15.7</v>
          </cell>
          <cell r="H3028">
            <v>2116.4</v>
          </cell>
        </row>
        <row r="3029">
          <cell r="A3029">
            <v>1989</v>
          </cell>
          <cell r="B3029" t="str">
            <v>Caldwell Jones</v>
          </cell>
          <cell r="D3029" t="str">
            <v>POR</v>
          </cell>
          <cell r="F3029">
            <v>6.8</v>
          </cell>
          <cell r="H3029">
            <v>1281.6000000000001</v>
          </cell>
        </row>
        <row r="3030">
          <cell r="A3030">
            <v>1989</v>
          </cell>
          <cell r="B3030" t="str">
            <v>Danny Young</v>
          </cell>
          <cell r="D3030" t="str">
            <v>POR</v>
          </cell>
          <cell r="F3030">
            <v>11.8</v>
          </cell>
          <cell r="H3030">
            <v>950.40000000000009</v>
          </cell>
        </row>
        <row r="3031">
          <cell r="A3031">
            <v>1989</v>
          </cell>
          <cell r="B3031" t="str">
            <v>Mark Bryant</v>
          </cell>
          <cell r="D3031" t="str">
            <v>POR</v>
          </cell>
          <cell r="F3031">
            <v>9.1</v>
          </cell>
          <cell r="H3031">
            <v>800.80000000000007</v>
          </cell>
        </row>
        <row r="3032">
          <cell r="A3032">
            <v>1989</v>
          </cell>
          <cell r="B3032" t="str">
            <v>Steve Johnson</v>
          </cell>
          <cell r="D3032" t="str">
            <v>POR</v>
          </cell>
          <cell r="F3032">
            <v>12.4</v>
          </cell>
          <cell r="H3032">
            <v>1476</v>
          </cell>
        </row>
        <row r="3033">
          <cell r="A3033">
            <v>1989</v>
          </cell>
          <cell r="B3033" t="str">
            <v>Richard Anderson</v>
          </cell>
          <cell r="D3033" t="str">
            <v>POR</v>
          </cell>
          <cell r="F3033">
            <v>12</v>
          </cell>
          <cell r="H3033">
            <v>1080</v>
          </cell>
        </row>
        <row r="3034">
          <cell r="A3034">
            <v>1989</v>
          </cell>
          <cell r="B3034" t="str">
            <v>Jerry Sichting</v>
          </cell>
          <cell r="D3034" t="str">
            <v>POR</v>
          </cell>
          <cell r="F3034">
            <v>8.8000000000000007</v>
          </cell>
          <cell r="H3034">
            <v>390</v>
          </cell>
        </row>
        <row r="3035">
          <cell r="A3035">
            <v>1989</v>
          </cell>
          <cell r="B3035" t="str">
            <v>Brook Steppe</v>
          </cell>
          <cell r="D3035" t="str">
            <v>POR</v>
          </cell>
          <cell r="F3035">
            <v>12</v>
          </cell>
          <cell r="H3035">
            <v>243</v>
          </cell>
        </row>
        <row r="3036">
          <cell r="A3036">
            <v>1989</v>
          </cell>
          <cell r="B3036" t="str">
            <v>Kevin Duckworth</v>
          </cell>
          <cell r="D3036" t="str">
            <v>POR</v>
          </cell>
          <cell r="F3036">
            <v>13.9</v>
          </cell>
          <cell r="H3036">
            <v>2662.3</v>
          </cell>
        </row>
        <row r="3037">
          <cell r="A3037">
            <v>1989</v>
          </cell>
          <cell r="B3037" t="str">
            <v>Sam Bowie</v>
          </cell>
          <cell r="D3037" t="str">
            <v>POR</v>
          </cell>
          <cell r="F3037">
            <v>13.7</v>
          </cell>
          <cell r="H3037">
            <v>412</v>
          </cell>
        </row>
        <row r="3038">
          <cell r="A3038">
            <v>1989</v>
          </cell>
          <cell r="B3038" t="str">
            <v>Jerome Kersey</v>
          </cell>
          <cell r="D3038" t="str">
            <v>POR</v>
          </cell>
          <cell r="F3038">
            <v>16.600000000000001</v>
          </cell>
          <cell r="H3038">
            <v>2713.2000000000003</v>
          </cell>
        </row>
        <row r="3039">
          <cell r="A3039">
            <v>1989</v>
          </cell>
          <cell r="B3039" t="str">
            <v>Adrian Branch</v>
          </cell>
          <cell r="D3039" t="str">
            <v>POR</v>
          </cell>
          <cell r="F3039">
            <v>15.7</v>
          </cell>
          <cell r="H3039">
            <v>810.69999999999993</v>
          </cell>
        </row>
        <row r="3040">
          <cell r="A3040">
            <v>1989</v>
          </cell>
          <cell r="B3040" t="str">
            <v>Terry Porter</v>
          </cell>
          <cell r="D3040" t="str">
            <v>POR</v>
          </cell>
          <cell r="F3040">
            <v>17.7</v>
          </cell>
          <cell r="H3040">
            <v>3102.2999999999997</v>
          </cell>
        </row>
        <row r="3041">
          <cell r="A3041">
            <v>1989</v>
          </cell>
          <cell r="B3041" t="str">
            <v>Clyde Drexler</v>
          </cell>
          <cell r="D3041" t="str">
            <v>POR</v>
          </cell>
          <cell r="F3041">
            <v>23.6</v>
          </cell>
          <cell r="H3041">
            <v>3065.3999999999996</v>
          </cell>
        </row>
        <row r="3042">
          <cell r="A3042">
            <v>1989</v>
          </cell>
          <cell r="B3042" t="str">
            <v>Harold Pressley</v>
          </cell>
          <cell r="D3042" t="str">
            <v>SAC</v>
          </cell>
          <cell r="F3042">
            <v>15.7</v>
          </cell>
          <cell r="H3042">
            <v>2256</v>
          </cell>
        </row>
        <row r="3043">
          <cell r="A3043">
            <v>1989</v>
          </cell>
          <cell r="B3043" t="str">
            <v>Vinny Del</v>
          </cell>
          <cell r="D3043" t="str">
            <v>SAC</v>
          </cell>
          <cell r="F3043">
            <v>12.7</v>
          </cell>
          <cell r="H3043">
            <v>1560</v>
          </cell>
        </row>
        <row r="3044">
          <cell r="A3044">
            <v>1989</v>
          </cell>
          <cell r="B3044" t="str">
            <v>Rodney McCray</v>
          </cell>
          <cell r="D3044" t="str">
            <v>SAC</v>
          </cell>
          <cell r="F3044">
            <v>13.1</v>
          </cell>
          <cell r="H3044">
            <v>2434.3999999999996</v>
          </cell>
        </row>
        <row r="3045">
          <cell r="A3045">
            <v>1989</v>
          </cell>
          <cell r="B3045" t="str">
            <v>Michael Jackson</v>
          </cell>
          <cell r="D3045" t="str">
            <v>SAC</v>
          </cell>
          <cell r="F3045">
            <v>6.7</v>
          </cell>
          <cell r="H3045">
            <v>70</v>
          </cell>
        </row>
        <row r="3046">
          <cell r="A3046">
            <v>1989</v>
          </cell>
          <cell r="B3046" t="str">
            <v>Kenny Smith</v>
          </cell>
          <cell r="D3046" t="str">
            <v>SAC</v>
          </cell>
          <cell r="F3046">
            <v>14.3</v>
          </cell>
          <cell r="H3046">
            <v>3142.7999999999997</v>
          </cell>
        </row>
        <row r="3047">
          <cell r="A3047">
            <v>1989</v>
          </cell>
          <cell r="B3047" t="str">
            <v>Ricky Berry</v>
          </cell>
          <cell r="D3047" t="str">
            <v>SAC</v>
          </cell>
          <cell r="F3047">
            <v>13.1</v>
          </cell>
          <cell r="H3047">
            <v>1408</v>
          </cell>
        </row>
        <row r="3048">
          <cell r="A3048">
            <v>1989</v>
          </cell>
          <cell r="B3048" t="str">
            <v>Randy Allen</v>
          </cell>
          <cell r="D3048" t="str">
            <v>SAC</v>
          </cell>
          <cell r="F3048">
            <v>6.9</v>
          </cell>
          <cell r="H3048">
            <v>42.699999999999996</v>
          </cell>
        </row>
        <row r="3049">
          <cell r="A3049">
            <v>1989</v>
          </cell>
          <cell r="B3049" t="str">
            <v>Ben Gillery</v>
          </cell>
          <cell r="D3049" t="str">
            <v>SAC</v>
          </cell>
          <cell r="F3049">
            <v>5</v>
          </cell>
          <cell r="H3049">
            <v>84</v>
          </cell>
        </row>
        <row r="3050">
          <cell r="A3050">
            <v>1989</v>
          </cell>
          <cell r="B3050" t="str">
            <v>Jim Petersen</v>
          </cell>
          <cell r="D3050" t="str">
            <v>SAC</v>
          </cell>
          <cell r="F3050">
            <v>11.4</v>
          </cell>
          <cell r="H3050">
            <v>1630.2</v>
          </cell>
        </row>
        <row r="3051">
          <cell r="A3051">
            <v>1989</v>
          </cell>
          <cell r="B3051" t="str">
            <v>Alvin Robertson</v>
          </cell>
          <cell r="D3051" t="str">
            <v>SAS</v>
          </cell>
          <cell r="F3051">
            <v>17.2</v>
          </cell>
          <cell r="H3051">
            <v>2288</v>
          </cell>
        </row>
        <row r="3052">
          <cell r="A3052">
            <v>1989</v>
          </cell>
          <cell r="B3052" t="str">
            <v>Petur Gudmundsson</v>
          </cell>
          <cell r="D3052" t="str">
            <v>SAS</v>
          </cell>
          <cell r="F3052">
            <v>2.7</v>
          </cell>
          <cell r="H3052">
            <v>70</v>
          </cell>
        </row>
        <row r="3053">
          <cell r="A3053">
            <v>1989</v>
          </cell>
          <cell r="B3053" t="str">
            <v>Johnny Dawkins</v>
          </cell>
          <cell r="D3053" t="str">
            <v>SAS</v>
          </cell>
          <cell r="F3053">
            <v>13.4</v>
          </cell>
          <cell r="H3053">
            <v>1081.5999999999999</v>
          </cell>
        </row>
        <row r="3054">
          <cell r="A3054">
            <v>1989</v>
          </cell>
          <cell r="B3054" t="str">
            <v>Willie Anderson</v>
          </cell>
          <cell r="D3054" t="str">
            <v>SAS</v>
          </cell>
          <cell r="F3054">
            <v>16.600000000000001</v>
          </cell>
          <cell r="H3054">
            <v>2737.7999999999997</v>
          </cell>
        </row>
        <row r="3055">
          <cell r="A3055">
            <v>1989</v>
          </cell>
          <cell r="B3055" t="str">
            <v>Dallas Comegys</v>
          </cell>
          <cell r="D3055" t="str">
            <v>SAS</v>
          </cell>
          <cell r="F3055">
            <v>11.9</v>
          </cell>
          <cell r="H3055">
            <v>1118.8999999999999</v>
          </cell>
        </row>
        <row r="3056">
          <cell r="A3056">
            <v>1989</v>
          </cell>
          <cell r="B3056" t="str">
            <v>Anthony Bowie</v>
          </cell>
          <cell r="D3056" t="str">
            <v>SAS</v>
          </cell>
          <cell r="F3056">
            <v>10.6</v>
          </cell>
          <cell r="H3056">
            <v>437.40000000000003</v>
          </cell>
        </row>
        <row r="3057">
          <cell r="A3057">
            <v>1989</v>
          </cell>
          <cell r="B3057" t="str">
            <v>Michael Anderson</v>
          </cell>
          <cell r="D3057" t="str">
            <v>SAS</v>
          </cell>
          <cell r="F3057">
            <v>10.5</v>
          </cell>
          <cell r="H3057">
            <v>730.80000000000007</v>
          </cell>
        </row>
        <row r="3058">
          <cell r="A3058">
            <v>1989</v>
          </cell>
          <cell r="B3058" t="str">
            <v>Mike Smrek</v>
          </cell>
          <cell r="D3058" t="str">
            <v>SAS</v>
          </cell>
          <cell r="F3058">
            <v>9</v>
          </cell>
          <cell r="H3058">
            <v>623.5</v>
          </cell>
        </row>
        <row r="3059">
          <cell r="A3059">
            <v>1989</v>
          </cell>
          <cell r="B3059" t="str">
            <v>Vernon Maxwell</v>
          </cell>
          <cell r="D3059" t="str">
            <v>SAS</v>
          </cell>
          <cell r="F3059">
            <v>12.1</v>
          </cell>
          <cell r="H3059">
            <v>2061.9</v>
          </cell>
        </row>
        <row r="3060">
          <cell r="A3060">
            <v>1989</v>
          </cell>
          <cell r="B3060" t="str">
            <v>Albert King</v>
          </cell>
          <cell r="D3060" t="str">
            <v>SAS</v>
          </cell>
          <cell r="F3060">
            <v>9.4</v>
          </cell>
          <cell r="H3060">
            <v>791.19999999999993</v>
          </cell>
        </row>
        <row r="3061">
          <cell r="A3061">
            <v>1989</v>
          </cell>
          <cell r="B3061" t="str">
            <v>Frank Brickowski</v>
          </cell>
          <cell r="D3061" t="str">
            <v>SAS</v>
          </cell>
          <cell r="F3061">
            <v>15</v>
          </cell>
          <cell r="H3061">
            <v>1824</v>
          </cell>
        </row>
        <row r="3062">
          <cell r="A3062">
            <v>1989</v>
          </cell>
          <cell r="B3062" t="str">
            <v>Keith Smart</v>
          </cell>
          <cell r="D3062" t="str">
            <v>SAS</v>
          </cell>
          <cell r="F3062">
            <v>0</v>
          </cell>
          <cell r="H3062">
            <v>12</v>
          </cell>
        </row>
        <row r="3063">
          <cell r="A3063">
            <v>1989</v>
          </cell>
          <cell r="B3063" t="str">
            <v>Greg Anderson</v>
          </cell>
          <cell r="D3063" t="str">
            <v>SAS</v>
          </cell>
          <cell r="F3063">
            <v>14.9</v>
          </cell>
          <cell r="H3063">
            <v>2402.6</v>
          </cell>
        </row>
        <row r="3064">
          <cell r="A3064">
            <v>1989</v>
          </cell>
          <cell r="B3064" t="str">
            <v>Jerry Reynolds</v>
          </cell>
          <cell r="D3064" t="str">
            <v>SEA</v>
          </cell>
          <cell r="F3064">
            <v>17.600000000000001</v>
          </cell>
          <cell r="H3064">
            <v>739.19999999999993</v>
          </cell>
        </row>
        <row r="3065">
          <cell r="A3065">
            <v>1989</v>
          </cell>
          <cell r="B3065" t="str">
            <v>Xavier McDaniel</v>
          </cell>
          <cell r="D3065" t="str">
            <v>SEA</v>
          </cell>
          <cell r="F3065">
            <v>18.600000000000001</v>
          </cell>
          <cell r="H3065">
            <v>2386.2000000000003</v>
          </cell>
        </row>
        <row r="3066">
          <cell r="A3066">
            <v>1989</v>
          </cell>
          <cell r="B3066" t="str">
            <v>Alton Lister</v>
          </cell>
          <cell r="D3066" t="str">
            <v>SEA</v>
          </cell>
          <cell r="F3066">
            <v>13.7</v>
          </cell>
          <cell r="H3066">
            <v>1804</v>
          </cell>
        </row>
        <row r="3067">
          <cell r="A3067">
            <v>1989</v>
          </cell>
          <cell r="B3067" t="str">
            <v>John Lucas</v>
          </cell>
          <cell r="D3067" t="str">
            <v>SEA</v>
          </cell>
          <cell r="F3067">
            <v>16.600000000000001</v>
          </cell>
          <cell r="H3067">
            <v>843.6</v>
          </cell>
        </row>
        <row r="3068">
          <cell r="A3068">
            <v>1989</v>
          </cell>
          <cell r="B3068" t="str">
            <v>Dale Ellis</v>
          </cell>
          <cell r="D3068" t="str">
            <v>SEA</v>
          </cell>
          <cell r="F3068">
            <v>19.7</v>
          </cell>
          <cell r="H3068">
            <v>3189.7999999999997</v>
          </cell>
        </row>
        <row r="3069">
          <cell r="A3069">
            <v>1989</v>
          </cell>
          <cell r="B3069" t="str">
            <v>Michael Cage</v>
          </cell>
          <cell r="D3069" t="str">
            <v>SEA</v>
          </cell>
          <cell r="F3069">
            <v>14.7</v>
          </cell>
          <cell r="H3069">
            <v>2536</v>
          </cell>
        </row>
        <row r="3070">
          <cell r="A3070">
            <v>1989</v>
          </cell>
          <cell r="B3070" t="str">
            <v>Russ Schoene</v>
          </cell>
          <cell r="D3070" t="str">
            <v>SEA</v>
          </cell>
          <cell r="F3070">
            <v>12.1</v>
          </cell>
          <cell r="H3070">
            <v>772.8</v>
          </cell>
        </row>
        <row r="3071">
          <cell r="A3071">
            <v>1989</v>
          </cell>
          <cell r="B3071" t="str">
            <v>Olden Polynice</v>
          </cell>
          <cell r="D3071" t="str">
            <v>SEA</v>
          </cell>
          <cell r="F3071">
            <v>10.3</v>
          </cell>
          <cell r="H3071">
            <v>832</v>
          </cell>
        </row>
        <row r="3072">
          <cell r="A3072">
            <v>1989</v>
          </cell>
          <cell r="B3072" t="str">
            <v>Derrick McKey</v>
          </cell>
          <cell r="D3072" t="str">
            <v>SEA</v>
          </cell>
          <cell r="F3072">
            <v>15.5</v>
          </cell>
          <cell r="H3072">
            <v>2804.4</v>
          </cell>
        </row>
        <row r="3073">
          <cell r="A3073">
            <v>1989</v>
          </cell>
          <cell r="B3073" t="str">
            <v>Greg Ballard</v>
          </cell>
          <cell r="D3073" t="str">
            <v>SEA</v>
          </cell>
          <cell r="F3073">
            <v>7.1</v>
          </cell>
          <cell r="H3073">
            <v>15</v>
          </cell>
        </row>
        <row r="3074">
          <cell r="A3074">
            <v>1989</v>
          </cell>
          <cell r="B3074" t="str">
            <v>Sedale Threatt</v>
          </cell>
          <cell r="D3074" t="str">
            <v>SEA</v>
          </cell>
          <cell r="F3074">
            <v>16.3</v>
          </cell>
          <cell r="H3074">
            <v>1222.1999999999998</v>
          </cell>
        </row>
        <row r="3075">
          <cell r="A3075">
            <v>1989</v>
          </cell>
          <cell r="B3075" t="str">
            <v>Avery Johnson</v>
          </cell>
          <cell r="D3075" t="str">
            <v>SEA</v>
          </cell>
          <cell r="F3075">
            <v>10.8</v>
          </cell>
          <cell r="H3075">
            <v>292.39999999999998</v>
          </cell>
        </row>
        <row r="3076">
          <cell r="A3076">
            <v>1989</v>
          </cell>
          <cell r="B3076" t="str">
            <v>Nate McMillan</v>
          </cell>
          <cell r="D3076" t="str">
            <v>SEA</v>
          </cell>
          <cell r="F3076">
            <v>14.5</v>
          </cell>
          <cell r="H3076">
            <v>2340</v>
          </cell>
        </row>
        <row r="3077">
          <cell r="A3077">
            <v>1989</v>
          </cell>
          <cell r="B3077" t="str">
            <v>Dave Popson</v>
          </cell>
          <cell r="D3077" t="str">
            <v>TOT</v>
          </cell>
          <cell r="F3077">
            <v>6.4</v>
          </cell>
          <cell r="H3077">
            <v>105.4</v>
          </cell>
        </row>
        <row r="3078">
          <cell r="A3078">
            <v>1989</v>
          </cell>
          <cell r="B3078" t="str">
            <v>Danny Ainge</v>
          </cell>
          <cell r="D3078" t="str">
            <v>TOT</v>
          </cell>
          <cell r="F3078">
            <v>18</v>
          </cell>
          <cell r="H3078">
            <v>2379.8000000000002</v>
          </cell>
        </row>
        <row r="3079">
          <cell r="A3079">
            <v>1989</v>
          </cell>
          <cell r="B3079" t="str">
            <v>Craig Hodges</v>
          </cell>
          <cell r="D3079" t="str">
            <v>TOT</v>
          </cell>
          <cell r="F3079">
            <v>14.5</v>
          </cell>
          <cell r="H3079">
            <v>1203.5999999999999</v>
          </cell>
        </row>
        <row r="3080">
          <cell r="A3080">
            <v>1989</v>
          </cell>
          <cell r="B3080" t="str">
            <v>Pete Myers</v>
          </cell>
          <cell r="D3080" t="str">
            <v>TOT</v>
          </cell>
          <cell r="F3080">
            <v>12.4</v>
          </cell>
          <cell r="H3080">
            <v>270.59999999999997</v>
          </cell>
        </row>
        <row r="3081">
          <cell r="A3081">
            <v>1989</v>
          </cell>
          <cell r="B3081" t="str">
            <v>Mark Aguirre</v>
          </cell>
          <cell r="D3081" t="str">
            <v>TOT</v>
          </cell>
          <cell r="F3081">
            <v>16.399999999999999</v>
          </cell>
          <cell r="H3081">
            <v>2600</v>
          </cell>
        </row>
        <row r="3082">
          <cell r="A3082">
            <v>1989</v>
          </cell>
          <cell r="B3082" t="str">
            <v>Greg Kite</v>
          </cell>
          <cell r="D3082" t="str">
            <v>TOT</v>
          </cell>
          <cell r="F3082">
            <v>6.3</v>
          </cell>
          <cell r="H3082">
            <v>945</v>
          </cell>
        </row>
        <row r="3083">
          <cell r="A3083">
            <v>1989</v>
          </cell>
          <cell r="B3083" t="str">
            <v>Ed Pinckney</v>
          </cell>
          <cell r="D3083" t="str">
            <v>TOT</v>
          </cell>
          <cell r="F3083">
            <v>17.2</v>
          </cell>
          <cell r="H3083">
            <v>2016</v>
          </cell>
        </row>
        <row r="3084">
          <cell r="A3084">
            <v>1989</v>
          </cell>
          <cell r="B3084" t="str">
            <v>Shelton Jones</v>
          </cell>
          <cell r="D3084" t="str">
            <v>TOT</v>
          </cell>
          <cell r="F3084">
            <v>10.4</v>
          </cell>
          <cell r="H3084">
            <v>683.4</v>
          </cell>
        </row>
        <row r="3085">
          <cell r="A3085">
            <v>1989</v>
          </cell>
          <cell r="B3085" t="str">
            <v>Todd Mitchell</v>
          </cell>
          <cell r="D3085" t="str">
            <v>TOT</v>
          </cell>
          <cell r="F3085">
            <v>7.5</v>
          </cell>
          <cell r="H3085">
            <v>352.79999999999995</v>
          </cell>
        </row>
        <row r="3086">
          <cell r="A3086">
            <v>1989</v>
          </cell>
          <cell r="B3086" t="str">
            <v>Randy Wittman</v>
          </cell>
          <cell r="D3086" t="str">
            <v>TOT</v>
          </cell>
          <cell r="F3086">
            <v>8.6999999999999993</v>
          </cell>
          <cell r="H3086">
            <v>1120</v>
          </cell>
        </row>
        <row r="3087">
          <cell r="A3087">
            <v>1989</v>
          </cell>
          <cell r="B3087" t="str">
            <v>Dominic Pressley</v>
          </cell>
          <cell r="D3087" t="str">
            <v>TOT</v>
          </cell>
          <cell r="F3087">
            <v>5.3</v>
          </cell>
          <cell r="H3087">
            <v>123.5</v>
          </cell>
        </row>
        <row r="3088">
          <cell r="A3088">
            <v>1989</v>
          </cell>
          <cell r="B3088" t="str">
            <v>Jay Vincent</v>
          </cell>
          <cell r="D3088" t="str">
            <v>TOT</v>
          </cell>
          <cell r="F3088">
            <v>7</v>
          </cell>
          <cell r="H3088">
            <v>646.70000000000005</v>
          </cell>
        </row>
        <row r="3089">
          <cell r="A3089">
            <v>1989</v>
          </cell>
          <cell r="B3089" t="str">
            <v>Darwin Cook</v>
          </cell>
          <cell r="D3089" t="str">
            <v>TOT</v>
          </cell>
          <cell r="F3089">
            <v>11.8</v>
          </cell>
          <cell r="H3089">
            <v>1141.8</v>
          </cell>
        </row>
        <row r="3090">
          <cell r="A3090">
            <v>1989</v>
          </cell>
          <cell r="B3090" t="str">
            <v>Kiki Vandeweghe</v>
          </cell>
          <cell r="D3090" t="str">
            <v>TOT</v>
          </cell>
          <cell r="F3090">
            <v>13.7</v>
          </cell>
          <cell r="H3090">
            <v>936</v>
          </cell>
        </row>
        <row r="3091">
          <cell r="A3091">
            <v>1989</v>
          </cell>
          <cell r="B3091" t="str">
            <v>Steve Alford</v>
          </cell>
          <cell r="D3091" t="str">
            <v>TOT</v>
          </cell>
          <cell r="F3091">
            <v>11.9</v>
          </cell>
          <cell r="H3091">
            <v>904.19999999999993</v>
          </cell>
        </row>
        <row r="3092">
          <cell r="A3092">
            <v>1989</v>
          </cell>
          <cell r="B3092" t="str">
            <v>Mark Davis</v>
          </cell>
          <cell r="D3092" t="str">
            <v>TOT</v>
          </cell>
          <cell r="F3092">
            <v>15</v>
          </cell>
          <cell r="H3092">
            <v>257.39999999999998</v>
          </cell>
        </row>
        <row r="3093">
          <cell r="A3093">
            <v>1989</v>
          </cell>
          <cell r="B3093" t="str">
            <v>Rickey Green</v>
          </cell>
          <cell r="D3093" t="str">
            <v>TOT</v>
          </cell>
          <cell r="F3093">
            <v>13.7</v>
          </cell>
          <cell r="H3093">
            <v>869.40000000000009</v>
          </cell>
        </row>
        <row r="3094">
          <cell r="A3094">
            <v>1989</v>
          </cell>
          <cell r="B3094" t="str">
            <v>Scott Roth</v>
          </cell>
          <cell r="D3094" t="str">
            <v>TOT</v>
          </cell>
          <cell r="F3094">
            <v>7.7</v>
          </cell>
          <cell r="H3094">
            <v>535.5</v>
          </cell>
        </row>
        <row r="3095">
          <cell r="A3095">
            <v>1989</v>
          </cell>
          <cell r="B3095" t="str">
            <v>Pace Mannion</v>
          </cell>
          <cell r="D3095" t="str">
            <v>TOT</v>
          </cell>
          <cell r="F3095">
            <v>7.3</v>
          </cell>
          <cell r="H3095">
            <v>32</v>
          </cell>
        </row>
        <row r="3096">
          <cell r="A3096">
            <v>1989</v>
          </cell>
          <cell r="B3096" t="str">
            <v>Calvin Natt</v>
          </cell>
          <cell r="D3096" t="str">
            <v>TOT</v>
          </cell>
          <cell r="F3096">
            <v>10.7</v>
          </cell>
          <cell r="H3096">
            <v>352.79999999999995</v>
          </cell>
        </row>
        <row r="3097">
          <cell r="A3097">
            <v>1989</v>
          </cell>
          <cell r="B3097" t="str">
            <v>John Long</v>
          </cell>
          <cell r="D3097" t="str">
            <v>TOT</v>
          </cell>
          <cell r="F3097">
            <v>9.5</v>
          </cell>
          <cell r="H3097">
            <v>918</v>
          </cell>
        </row>
        <row r="3098">
          <cell r="A3098">
            <v>1989</v>
          </cell>
          <cell r="B3098" t="str">
            <v>Ed Nealy</v>
          </cell>
          <cell r="D3098" t="str">
            <v>TOT</v>
          </cell>
          <cell r="F3098">
            <v>6</v>
          </cell>
          <cell r="H3098">
            <v>258</v>
          </cell>
        </row>
        <row r="3099">
          <cell r="A3099">
            <v>1989</v>
          </cell>
          <cell r="B3099" t="str">
            <v>Jim Rowinski</v>
          </cell>
          <cell r="D3099" t="str">
            <v>TOT</v>
          </cell>
          <cell r="F3099">
            <v>17.899999999999999</v>
          </cell>
          <cell r="H3099">
            <v>15.299999999999999</v>
          </cell>
        </row>
        <row r="3100">
          <cell r="A3100">
            <v>1989</v>
          </cell>
          <cell r="B3100" t="str">
            <v>Wayman Tisdale</v>
          </cell>
          <cell r="D3100" t="str">
            <v>TOT</v>
          </cell>
          <cell r="F3100">
            <v>17.5</v>
          </cell>
          <cell r="H3100">
            <v>2433.2000000000003</v>
          </cell>
        </row>
        <row r="3101">
          <cell r="A3101">
            <v>1989</v>
          </cell>
          <cell r="B3101" t="str">
            <v>Herb Williams</v>
          </cell>
          <cell r="D3101" t="str">
            <v>TOT</v>
          </cell>
          <cell r="F3101">
            <v>10.6</v>
          </cell>
          <cell r="H3101">
            <v>2470</v>
          </cell>
        </row>
        <row r="3102">
          <cell r="A3102">
            <v>1989</v>
          </cell>
          <cell r="B3102" t="str">
            <v>Walter Berry</v>
          </cell>
          <cell r="D3102" t="str">
            <v>TOT</v>
          </cell>
          <cell r="F3102">
            <v>13.2</v>
          </cell>
          <cell r="H3102">
            <v>1352.4</v>
          </cell>
        </row>
        <row r="3103">
          <cell r="A3103">
            <v>1989</v>
          </cell>
          <cell r="B3103" t="str">
            <v>Kevin Williams</v>
          </cell>
          <cell r="D3103" t="str">
            <v>TOT</v>
          </cell>
          <cell r="F3103">
            <v>9</v>
          </cell>
          <cell r="H3103">
            <v>545</v>
          </cell>
        </row>
        <row r="3104">
          <cell r="A3104">
            <v>1989</v>
          </cell>
          <cell r="B3104" t="str">
            <v>LaSalle Thompson</v>
          </cell>
          <cell r="D3104" t="str">
            <v>TOT</v>
          </cell>
          <cell r="F3104">
            <v>15.6</v>
          </cell>
          <cell r="H3104">
            <v>2325.6</v>
          </cell>
        </row>
        <row r="3105">
          <cell r="A3105">
            <v>1989</v>
          </cell>
          <cell r="B3105" t="str">
            <v>Tony Brown</v>
          </cell>
          <cell r="D3105" t="str">
            <v>TOT</v>
          </cell>
          <cell r="F3105">
            <v>10.3</v>
          </cell>
          <cell r="H3105">
            <v>365.5</v>
          </cell>
        </row>
        <row r="3106">
          <cell r="A3106">
            <v>1989</v>
          </cell>
          <cell r="B3106" t="str">
            <v>Joe Kleine</v>
          </cell>
          <cell r="D3106" t="str">
            <v>TOT</v>
          </cell>
          <cell r="F3106">
            <v>10</v>
          </cell>
          <cell r="H3106">
            <v>1410</v>
          </cell>
        </row>
        <row r="3107">
          <cell r="A3107">
            <v>1989</v>
          </cell>
          <cell r="B3107" t="str">
            <v>Brad Lohaus</v>
          </cell>
          <cell r="D3107" t="str">
            <v>TOT</v>
          </cell>
          <cell r="F3107">
            <v>11.6</v>
          </cell>
          <cell r="H3107">
            <v>1216.6000000000001</v>
          </cell>
        </row>
        <row r="3108">
          <cell r="A3108">
            <v>1989</v>
          </cell>
          <cell r="B3108" t="str">
            <v>Jerome Whitehead</v>
          </cell>
          <cell r="D3108" t="str">
            <v>TOT</v>
          </cell>
          <cell r="F3108">
            <v>6.9</v>
          </cell>
          <cell r="H3108">
            <v>621.30000000000007</v>
          </cell>
        </row>
        <row r="3109">
          <cell r="A3109">
            <v>1989</v>
          </cell>
          <cell r="B3109" t="str">
            <v>Kelvin Upshaw</v>
          </cell>
          <cell r="D3109" t="str">
            <v>TOT</v>
          </cell>
          <cell r="F3109">
            <v>10.3</v>
          </cell>
          <cell r="H3109">
            <v>617.6</v>
          </cell>
        </row>
        <row r="3110">
          <cell r="A3110">
            <v>1989</v>
          </cell>
          <cell r="B3110" t="str">
            <v>Detlef Schrempf</v>
          </cell>
          <cell r="D3110" t="str">
            <v>TOT</v>
          </cell>
          <cell r="F3110">
            <v>15.3</v>
          </cell>
          <cell r="H3110">
            <v>1849.2</v>
          </cell>
        </row>
        <row r="3111">
          <cell r="A3111">
            <v>1989</v>
          </cell>
          <cell r="B3111" t="str">
            <v>Anthony Jones</v>
          </cell>
          <cell r="D3111" t="str">
            <v>TOT</v>
          </cell>
          <cell r="F3111">
            <v>13.4</v>
          </cell>
          <cell r="H3111">
            <v>194.70000000000002</v>
          </cell>
        </row>
        <row r="3112">
          <cell r="A3112">
            <v>1989</v>
          </cell>
          <cell r="B3112" t="str">
            <v>Clinton Wheeler</v>
          </cell>
          <cell r="D3112" t="str">
            <v>TOT</v>
          </cell>
          <cell r="F3112">
            <v>12.8</v>
          </cell>
          <cell r="H3112">
            <v>352.8</v>
          </cell>
        </row>
        <row r="3113">
          <cell r="A3113">
            <v>1989</v>
          </cell>
          <cell r="B3113" t="str">
            <v>Adrian Dantley</v>
          </cell>
          <cell r="D3113" t="str">
            <v>TOT</v>
          </cell>
          <cell r="F3113">
            <v>17.399999999999999</v>
          </cell>
          <cell r="H3113">
            <v>2423.6000000000004</v>
          </cell>
        </row>
        <row r="3114">
          <cell r="A3114">
            <v>1989</v>
          </cell>
          <cell r="B3114" t="str">
            <v>Eric White</v>
          </cell>
          <cell r="D3114" t="str">
            <v>TOT</v>
          </cell>
          <cell r="F3114">
            <v>10.3</v>
          </cell>
          <cell r="H3114">
            <v>437</v>
          </cell>
        </row>
        <row r="3115">
          <cell r="A3115">
            <v>1989</v>
          </cell>
          <cell r="B3115" t="str">
            <v>Dave Greenwood</v>
          </cell>
          <cell r="D3115" t="str">
            <v>TOT</v>
          </cell>
          <cell r="F3115">
            <v>11.8</v>
          </cell>
          <cell r="H3115">
            <v>1400.3</v>
          </cell>
        </row>
        <row r="3116">
          <cell r="A3116">
            <v>1989</v>
          </cell>
          <cell r="B3116" t="str">
            <v>John Stroeder</v>
          </cell>
          <cell r="D3116" t="str">
            <v>TOT</v>
          </cell>
          <cell r="F3116">
            <v>13.2</v>
          </cell>
          <cell r="H3116">
            <v>22</v>
          </cell>
        </row>
        <row r="3117">
          <cell r="A3117">
            <v>1989</v>
          </cell>
          <cell r="B3117" t="str">
            <v>Derek Smith</v>
          </cell>
          <cell r="D3117" t="str">
            <v>TOT</v>
          </cell>
          <cell r="F3117">
            <v>11.7</v>
          </cell>
          <cell r="H3117">
            <v>1293.5</v>
          </cell>
        </row>
        <row r="3118">
          <cell r="A3118">
            <v>1989</v>
          </cell>
          <cell r="B3118" t="str">
            <v>Craig Neal</v>
          </cell>
          <cell r="D3118" t="str">
            <v>TOT</v>
          </cell>
          <cell r="F3118">
            <v>6.7</v>
          </cell>
          <cell r="H3118">
            <v>498.20000000000005</v>
          </cell>
        </row>
        <row r="3119">
          <cell r="A3119">
            <v>1989</v>
          </cell>
          <cell r="B3119" t="str">
            <v>Marc Iavaroni</v>
          </cell>
          <cell r="D3119" t="str">
            <v>UTA</v>
          </cell>
          <cell r="F3119">
            <v>5.3</v>
          </cell>
          <cell r="H3119">
            <v>793.1</v>
          </cell>
        </row>
        <row r="3120">
          <cell r="A3120">
            <v>1989</v>
          </cell>
          <cell r="B3120" t="str">
            <v>Jim Farmer</v>
          </cell>
          <cell r="D3120" t="str">
            <v>UTA</v>
          </cell>
          <cell r="F3120">
            <v>8.4</v>
          </cell>
          <cell r="H3120">
            <v>410.7</v>
          </cell>
        </row>
        <row r="3121">
          <cell r="A3121">
            <v>1989</v>
          </cell>
          <cell r="B3121" t="str">
            <v>John Stockton*</v>
          </cell>
          <cell r="D3121" t="str">
            <v>UTA</v>
          </cell>
          <cell r="F3121">
            <v>22.9</v>
          </cell>
          <cell r="H3121">
            <v>3173.4</v>
          </cell>
        </row>
        <row r="3122">
          <cell r="A3122">
            <v>1989</v>
          </cell>
          <cell r="B3122" t="str">
            <v>Thurl Bailey</v>
          </cell>
          <cell r="D3122" t="str">
            <v>UTA</v>
          </cell>
          <cell r="F3122">
            <v>15.6</v>
          </cell>
          <cell r="H3122">
            <v>2779.7999999999997</v>
          </cell>
        </row>
        <row r="3123">
          <cell r="A3123">
            <v>1989</v>
          </cell>
          <cell r="B3123" t="str">
            <v>Karl Malone*</v>
          </cell>
          <cell r="D3123" t="str">
            <v>UTA</v>
          </cell>
          <cell r="F3123">
            <v>24.4</v>
          </cell>
          <cell r="H3123">
            <v>3128</v>
          </cell>
        </row>
        <row r="3124">
          <cell r="A3124">
            <v>1989</v>
          </cell>
          <cell r="B3124" t="str">
            <v>Mike Brown</v>
          </cell>
          <cell r="D3124" t="str">
            <v>UTA</v>
          </cell>
          <cell r="F3124">
            <v>8.4</v>
          </cell>
          <cell r="H3124">
            <v>1049.4000000000001</v>
          </cell>
        </row>
        <row r="3125">
          <cell r="A3125">
            <v>1989</v>
          </cell>
          <cell r="B3125" t="str">
            <v>Eric Leckner</v>
          </cell>
          <cell r="D3125" t="str">
            <v>UTA</v>
          </cell>
          <cell r="F3125">
            <v>9.6999999999999993</v>
          </cell>
          <cell r="H3125">
            <v>780</v>
          </cell>
        </row>
        <row r="3126">
          <cell r="A3126">
            <v>1989</v>
          </cell>
          <cell r="B3126" t="str">
            <v>Jim Les</v>
          </cell>
          <cell r="D3126" t="str">
            <v>UTA</v>
          </cell>
          <cell r="F3126">
            <v>7.9</v>
          </cell>
          <cell r="H3126">
            <v>779</v>
          </cell>
        </row>
        <row r="3127">
          <cell r="A3127">
            <v>1989</v>
          </cell>
          <cell r="B3127" t="str">
            <v>Bart Kofoed</v>
          </cell>
          <cell r="D3127" t="str">
            <v>UTA</v>
          </cell>
          <cell r="F3127">
            <v>3.7</v>
          </cell>
          <cell r="H3127">
            <v>176.70000000000002</v>
          </cell>
        </row>
        <row r="3128">
          <cell r="A3128">
            <v>1989</v>
          </cell>
          <cell r="B3128" t="str">
            <v>Jose Ortiz</v>
          </cell>
          <cell r="D3128" t="str">
            <v>UTA</v>
          </cell>
          <cell r="F3128">
            <v>8.1</v>
          </cell>
          <cell r="H3128">
            <v>326.40000000000003</v>
          </cell>
        </row>
        <row r="3129">
          <cell r="A3129">
            <v>1989</v>
          </cell>
          <cell r="B3129" t="str">
            <v>Bob Hansen</v>
          </cell>
          <cell r="D3129" t="str">
            <v>UTA</v>
          </cell>
          <cell r="F3129">
            <v>9.6999999999999993</v>
          </cell>
          <cell r="H3129">
            <v>966</v>
          </cell>
        </row>
        <row r="3130">
          <cell r="A3130">
            <v>1989</v>
          </cell>
          <cell r="B3130" t="str">
            <v>Mark Eaton</v>
          </cell>
          <cell r="D3130" t="str">
            <v>UTA</v>
          </cell>
          <cell r="F3130">
            <v>10.6</v>
          </cell>
          <cell r="H3130">
            <v>2911</v>
          </cell>
        </row>
        <row r="3131">
          <cell r="A3131">
            <v>1989</v>
          </cell>
          <cell r="B3131" t="str">
            <v>Darrell Griffith</v>
          </cell>
          <cell r="D3131" t="str">
            <v>UTA</v>
          </cell>
          <cell r="F3131">
            <v>12.3</v>
          </cell>
          <cell r="H3131">
            <v>2378</v>
          </cell>
        </row>
        <row r="3132">
          <cell r="A3132">
            <v>1989</v>
          </cell>
          <cell r="B3132" t="str">
            <v>Dave Feitl</v>
          </cell>
          <cell r="D3132" t="str">
            <v>WSB</v>
          </cell>
          <cell r="F3132">
            <v>8.6999999999999993</v>
          </cell>
          <cell r="H3132">
            <v>826.5</v>
          </cell>
        </row>
        <row r="3133">
          <cell r="A3133">
            <v>1989</v>
          </cell>
          <cell r="B3133" t="str">
            <v>Terry Catledge</v>
          </cell>
          <cell r="D3133" t="str">
            <v>WSB</v>
          </cell>
          <cell r="F3133">
            <v>12.6</v>
          </cell>
          <cell r="H3133">
            <v>2077.7000000000003</v>
          </cell>
        </row>
        <row r="3134">
          <cell r="A3134">
            <v>1989</v>
          </cell>
          <cell r="B3134" t="str">
            <v>Steve Colter</v>
          </cell>
          <cell r="D3134" t="str">
            <v>WSB</v>
          </cell>
          <cell r="F3134">
            <v>14.1</v>
          </cell>
          <cell r="H3134">
            <v>1424</v>
          </cell>
        </row>
        <row r="3135">
          <cell r="A3135">
            <v>1989</v>
          </cell>
          <cell r="B3135" t="str">
            <v>John Williams</v>
          </cell>
          <cell r="D3135" t="str">
            <v>WSB</v>
          </cell>
          <cell r="F3135">
            <v>18.8</v>
          </cell>
          <cell r="H3135">
            <v>2410.7999999999997</v>
          </cell>
        </row>
        <row r="3136">
          <cell r="A3136">
            <v>1989</v>
          </cell>
          <cell r="B3136" t="str">
            <v>Charles Jones</v>
          </cell>
          <cell r="D3136" t="str">
            <v>WSB</v>
          </cell>
          <cell r="F3136">
            <v>7.4</v>
          </cell>
          <cell r="H3136">
            <v>1155.4000000000001</v>
          </cell>
        </row>
        <row r="3137">
          <cell r="A3137">
            <v>1989</v>
          </cell>
          <cell r="B3137" t="str">
            <v>Jeff Malone</v>
          </cell>
          <cell r="D3137" t="str">
            <v>WSB</v>
          </cell>
          <cell r="F3137">
            <v>16.7</v>
          </cell>
          <cell r="H3137">
            <v>2416.8000000000002</v>
          </cell>
        </row>
        <row r="3138">
          <cell r="A3138">
            <v>1989</v>
          </cell>
          <cell r="B3138" t="str">
            <v>Ledell Eackles</v>
          </cell>
          <cell r="D3138" t="str">
            <v>WSB</v>
          </cell>
          <cell r="F3138">
            <v>15.2</v>
          </cell>
          <cell r="H3138">
            <v>1456</v>
          </cell>
        </row>
        <row r="3139">
          <cell r="A3139">
            <v>1989</v>
          </cell>
          <cell r="B3139" t="str">
            <v>Harvey Grant</v>
          </cell>
          <cell r="D3139" t="str">
            <v>WSB</v>
          </cell>
          <cell r="F3139">
            <v>10.6</v>
          </cell>
          <cell r="H3139">
            <v>1192.8</v>
          </cell>
        </row>
        <row r="3140">
          <cell r="A3140">
            <v>1989</v>
          </cell>
          <cell r="B3140" t="str">
            <v>Bernard King</v>
          </cell>
          <cell r="D3140" t="str">
            <v>WSB</v>
          </cell>
          <cell r="F3140">
            <v>17.7</v>
          </cell>
          <cell r="H3140">
            <v>2559.6</v>
          </cell>
        </row>
        <row r="3141">
          <cell r="A3141">
            <v>1989</v>
          </cell>
          <cell r="B3141" t="str">
            <v>Darrell Walker</v>
          </cell>
          <cell r="D3141" t="str">
            <v>WSB</v>
          </cell>
          <cell r="F3141">
            <v>13.4</v>
          </cell>
          <cell r="H3141">
            <v>2567.5</v>
          </cell>
        </row>
        <row r="3142">
          <cell r="A3142">
            <v>1989</v>
          </cell>
          <cell r="B3142" t="str">
            <v>Mark Alarie</v>
          </cell>
          <cell r="D3142" t="str">
            <v>WSB</v>
          </cell>
          <cell r="F3142">
            <v>13.3</v>
          </cell>
          <cell r="H3142">
            <v>1139.6000000000001</v>
          </cell>
        </row>
        <row r="3143">
          <cell r="A3143">
            <v>1990</v>
          </cell>
          <cell r="B3143" t="str">
            <v>Alexander Volkov</v>
          </cell>
          <cell r="D3143" t="str">
            <v>ATL</v>
          </cell>
          <cell r="F3143">
            <v>11.9</v>
          </cell>
          <cell r="H3143">
            <v>936</v>
          </cell>
        </row>
        <row r="3144">
          <cell r="A3144">
            <v>1990</v>
          </cell>
          <cell r="B3144" t="str">
            <v>Duane Ferrell</v>
          </cell>
          <cell r="D3144" t="str">
            <v>ATL</v>
          </cell>
          <cell r="F3144">
            <v>8.1</v>
          </cell>
          <cell r="H3144">
            <v>29.400000000000002</v>
          </cell>
        </row>
        <row r="3145">
          <cell r="A3145">
            <v>1990</v>
          </cell>
          <cell r="B3145" t="str">
            <v>Dominique Wilkins</v>
          </cell>
          <cell r="D3145" t="str">
            <v>ATL</v>
          </cell>
          <cell r="F3145">
            <v>24.6</v>
          </cell>
          <cell r="H3145">
            <v>2888</v>
          </cell>
        </row>
        <row r="3146">
          <cell r="A3146">
            <v>1990</v>
          </cell>
          <cell r="B3146" t="str">
            <v>Jon Koncak</v>
          </cell>
          <cell r="D3146" t="str">
            <v>ATL</v>
          </cell>
          <cell r="F3146">
            <v>8.6999999999999993</v>
          </cell>
          <cell r="H3146">
            <v>977.40000000000009</v>
          </cell>
        </row>
        <row r="3147">
          <cell r="A3147">
            <v>1990</v>
          </cell>
          <cell r="B3147" t="str">
            <v>Spud Webb</v>
          </cell>
          <cell r="D3147" t="str">
            <v>ATL</v>
          </cell>
          <cell r="F3147">
            <v>15.3</v>
          </cell>
          <cell r="H3147">
            <v>2181.2000000000003</v>
          </cell>
        </row>
        <row r="3148">
          <cell r="A3148">
            <v>1990</v>
          </cell>
          <cell r="B3148" t="str">
            <v>Moses Malone</v>
          </cell>
          <cell r="D3148" t="str">
            <v>ATL</v>
          </cell>
          <cell r="F3148">
            <v>20.2</v>
          </cell>
          <cell r="H3148">
            <v>2737.7999999999997</v>
          </cell>
        </row>
        <row r="3149">
          <cell r="A3149">
            <v>1990</v>
          </cell>
          <cell r="B3149" t="str">
            <v>Roy Marble</v>
          </cell>
          <cell r="D3149" t="str">
            <v>ATL</v>
          </cell>
          <cell r="F3149">
            <v>5.5</v>
          </cell>
          <cell r="H3149">
            <v>163.19999999999999</v>
          </cell>
        </row>
        <row r="3150">
          <cell r="A3150">
            <v>1990</v>
          </cell>
          <cell r="B3150" t="str">
            <v>John Long</v>
          </cell>
          <cell r="D3150" t="str">
            <v>ATL</v>
          </cell>
          <cell r="F3150">
            <v>10.7</v>
          </cell>
          <cell r="H3150">
            <v>1032</v>
          </cell>
        </row>
        <row r="3151">
          <cell r="A3151">
            <v>1990</v>
          </cell>
          <cell r="B3151" t="str">
            <v>Haywoode Workman</v>
          </cell>
          <cell r="D3151" t="str">
            <v>ATL</v>
          </cell>
          <cell r="F3151">
            <v>26.1</v>
          </cell>
          <cell r="H3151">
            <v>16.200000000000003</v>
          </cell>
        </row>
        <row r="3152">
          <cell r="A3152">
            <v>1990</v>
          </cell>
          <cell r="B3152" t="str">
            <v>Doc Rivers</v>
          </cell>
          <cell r="D3152" t="str">
            <v>ATL</v>
          </cell>
          <cell r="F3152">
            <v>17.2</v>
          </cell>
          <cell r="H3152">
            <v>1526.4</v>
          </cell>
        </row>
        <row r="3153">
          <cell r="A3153">
            <v>1990</v>
          </cell>
          <cell r="B3153" t="str">
            <v>John Battle</v>
          </cell>
          <cell r="D3153" t="str">
            <v>ATL</v>
          </cell>
          <cell r="F3153">
            <v>12.6</v>
          </cell>
          <cell r="H3153">
            <v>1476</v>
          </cell>
        </row>
        <row r="3154">
          <cell r="A3154">
            <v>1990</v>
          </cell>
          <cell r="B3154" t="str">
            <v>Wes Matthews</v>
          </cell>
          <cell r="D3154" t="str">
            <v>ATL</v>
          </cell>
          <cell r="F3154">
            <v>19.600000000000001</v>
          </cell>
          <cell r="H3154">
            <v>13</v>
          </cell>
        </row>
        <row r="3155">
          <cell r="A3155">
            <v>1990</v>
          </cell>
          <cell r="B3155" t="str">
            <v>Kevin Willis</v>
          </cell>
          <cell r="D3155" t="str">
            <v>ATL</v>
          </cell>
          <cell r="F3155">
            <v>15.7</v>
          </cell>
          <cell r="H3155">
            <v>2276.1</v>
          </cell>
        </row>
        <row r="3156">
          <cell r="A3156">
            <v>1990</v>
          </cell>
          <cell r="B3156" t="str">
            <v>Cliff Levingston</v>
          </cell>
          <cell r="D3156" t="str">
            <v>ATL</v>
          </cell>
          <cell r="F3156">
            <v>12.1</v>
          </cell>
          <cell r="H3156">
            <v>1702.5</v>
          </cell>
        </row>
        <row r="3157">
          <cell r="A3157">
            <v>1990</v>
          </cell>
          <cell r="B3157" t="str">
            <v>Reggie Lewis</v>
          </cell>
          <cell r="D3157" t="str">
            <v>BOS</v>
          </cell>
          <cell r="F3157">
            <v>16.8</v>
          </cell>
          <cell r="H3157">
            <v>2520.1</v>
          </cell>
        </row>
        <row r="3158">
          <cell r="A3158">
            <v>1990</v>
          </cell>
          <cell r="B3158" t="str">
            <v>Jim Paxson</v>
          </cell>
          <cell r="D3158" t="str">
            <v>BOS</v>
          </cell>
          <cell r="F3158">
            <v>9.6999999999999993</v>
          </cell>
          <cell r="H3158">
            <v>1281.6000000000001</v>
          </cell>
        </row>
        <row r="3159">
          <cell r="A3159">
            <v>1990</v>
          </cell>
          <cell r="B3159" t="str">
            <v>Kevin McHale</v>
          </cell>
          <cell r="D3159" t="str">
            <v>BOS</v>
          </cell>
          <cell r="F3159">
            <v>21.8</v>
          </cell>
          <cell r="H3159">
            <v>2722.4</v>
          </cell>
        </row>
        <row r="3160">
          <cell r="A3160">
            <v>1990</v>
          </cell>
          <cell r="B3160" t="str">
            <v>Kevin Gamble</v>
          </cell>
          <cell r="D3160" t="str">
            <v>BOS</v>
          </cell>
          <cell r="F3160">
            <v>12.3</v>
          </cell>
          <cell r="H3160">
            <v>986.9</v>
          </cell>
        </row>
        <row r="3161">
          <cell r="A3161">
            <v>1990</v>
          </cell>
          <cell r="B3161" t="str">
            <v>Larry Bird</v>
          </cell>
          <cell r="D3161" t="str">
            <v>BOS</v>
          </cell>
          <cell r="F3161">
            <v>21.9</v>
          </cell>
          <cell r="H3161">
            <v>2947.5</v>
          </cell>
        </row>
        <row r="3162">
          <cell r="A3162">
            <v>1990</v>
          </cell>
          <cell r="B3162" t="str">
            <v>Dennis Johnson</v>
          </cell>
          <cell r="D3162" t="str">
            <v>BOS</v>
          </cell>
          <cell r="F3162">
            <v>12.4</v>
          </cell>
          <cell r="H3162">
            <v>2032.5</v>
          </cell>
        </row>
        <row r="3163">
          <cell r="A3163">
            <v>1990</v>
          </cell>
          <cell r="B3163" t="str">
            <v>Robert Parish</v>
          </cell>
          <cell r="D3163" t="str">
            <v>BOS</v>
          </cell>
          <cell r="F3163">
            <v>19.2</v>
          </cell>
          <cell r="H3163">
            <v>2393.7000000000003</v>
          </cell>
        </row>
        <row r="3164">
          <cell r="A3164">
            <v>1990</v>
          </cell>
          <cell r="B3164" t="str">
            <v>Ed Pinckney</v>
          </cell>
          <cell r="D3164" t="str">
            <v>BOS</v>
          </cell>
          <cell r="F3164">
            <v>13.7</v>
          </cell>
          <cell r="H3164">
            <v>1085.7</v>
          </cell>
        </row>
        <row r="3165">
          <cell r="A3165">
            <v>1990</v>
          </cell>
          <cell r="B3165" t="str">
            <v>Michael Smith</v>
          </cell>
          <cell r="D3165" t="str">
            <v>BOS</v>
          </cell>
          <cell r="F3165">
            <v>14.2</v>
          </cell>
          <cell r="H3165">
            <v>617.5</v>
          </cell>
        </row>
        <row r="3166">
          <cell r="A3166">
            <v>1990</v>
          </cell>
          <cell r="B3166" t="str">
            <v>Joe Kleine</v>
          </cell>
          <cell r="D3166" t="str">
            <v>BOS</v>
          </cell>
          <cell r="F3166">
            <v>10.5</v>
          </cell>
          <cell r="H3166">
            <v>1368.8999999999999</v>
          </cell>
        </row>
        <row r="3167">
          <cell r="A3167">
            <v>1990</v>
          </cell>
          <cell r="B3167" t="str">
            <v>Charles Smith</v>
          </cell>
          <cell r="D3167" t="str">
            <v>BOS</v>
          </cell>
          <cell r="F3167">
            <v>13.3</v>
          </cell>
          <cell r="H3167">
            <v>522</v>
          </cell>
        </row>
        <row r="3168">
          <cell r="A3168">
            <v>1990</v>
          </cell>
          <cell r="B3168" t="str">
            <v>John Bagley</v>
          </cell>
          <cell r="D3168" t="str">
            <v>BOS</v>
          </cell>
          <cell r="F3168">
            <v>10.8</v>
          </cell>
          <cell r="H3168">
            <v>1096.2</v>
          </cell>
        </row>
        <row r="3169">
          <cell r="A3169">
            <v>1990</v>
          </cell>
          <cell r="B3169" t="str">
            <v>Dell Curry</v>
          </cell>
          <cell r="D3169" t="str">
            <v>CHH</v>
          </cell>
          <cell r="F3169">
            <v>15.9</v>
          </cell>
          <cell r="H3169">
            <v>1862.6000000000001</v>
          </cell>
        </row>
        <row r="3170">
          <cell r="A3170">
            <v>1990</v>
          </cell>
          <cell r="B3170" t="str">
            <v>J.R. Reid</v>
          </cell>
          <cell r="D3170" t="str">
            <v>CHH</v>
          </cell>
          <cell r="F3170">
            <v>10.199999999999999</v>
          </cell>
          <cell r="H3170">
            <v>2755.2000000000003</v>
          </cell>
        </row>
        <row r="3171">
          <cell r="A3171">
            <v>1990</v>
          </cell>
          <cell r="B3171" t="str">
            <v>Richard Anderson</v>
          </cell>
          <cell r="D3171" t="str">
            <v>CHH</v>
          </cell>
          <cell r="F3171">
            <v>13.3</v>
          </cell>
          <cell r="H3171">
            <v>604.79999999999995</v>
          </cell>
        </row>
        <row r="3172">
          <cell r="A3172">
            <v>1990</v>
          </cell>
          <cell r="B3172" t="str">
            <v>Dave Hoppen</v>
          </cell>
          <cell r="D3172" t="str">
            <v>CHH</v>
          </cell>
          <cell r="F3172">
            <v>7.7</v>
          </cell>
          <cell r="H3172">
            <v>135</v>
          </cell>
        </row>
        <row r="3173">
          <cell r="A3173">
            <v>1990</v>
          </cell>
          <cell r="B3173" t="str">
            <v>Mike Holton</v>
          </cell>
          <cell r="D3173" t="str">
            <v>CHH</v>
          </cell>
          <cell r="F3173">
            <v>2.9</v>
          </cell>
          <cell r="H3173">
            <v>108.8</v>
          </cell>
        </row>
        <row r="3174">
          <cell r="A3174">
            <v>1990</v>
          </cell>
          <cell r="B3174" t="str">
            <v>Kenny Gattison</v>
          </cell>
          <cell r="D3174" t="str">
            <v>CHH</v>
          </cell>
          <cell r="F3174">
            <v>12.9</v>
          </cell>
          <cell r="H3174">
            <v>938.7</v>
          </cell>
        </row>
        <row r="3175">
          <cell r="A3175">
            <v>1990</v>
          </cell>
          <cell r="B3175" t="str">
            <v>Brian Rowsom</v>
          </cell>
          <cell r="D3175" t="str">
            <v>CHH</v>
          </cell>
          <cell r="F3175">
            <v>13.6</v>
          </cell>
          <cell r="H3175">
            <v>558.79999999999995</v>
          </cell>
        </row>
        <row r="3176">
          <cell r="A3176">
            <v>1990</v>
          </cell>
          <cell r="B3176" t="str">
            <v>Muggsy Bogues</v>
          </cell>
          <cell r="D3176" t="str">
            <v>CHH</v>
          </cell>
          <cell r="F3176">
            <v>16.899999999999999</v>
          </cell>
          <cell r="H3176">
            <v>2745.9</v>
          </cell>
        </row>
        <row r="3177">
          <cell r="A3177">
            <v>1990</v>
          </cell>
          <cell r="B3177" t="str">
            <v>Kelly Tripucka</v>
          </cell>
          <cell r="D3177" t="str">
            <v>CHH</v>
          </cell>
          <cell r="F3177">
            <v>13.6</v>
          </cell>
          <cell r="H3177">
            <v>2401.6</v>
          </cell>
        </row>
        <row r="3178">
          <cell r="A3178">
            <v>1990</v>
          </cell>
          <cell r="B3178" t="str">
            <v>Rex Chapman</v>
          </cell>
          <cell r="D3178" t="str">
            <v>CHH</v>
          </cell>
          <cell r="F3178">
            <v>11.9</v>
          </cell>
          <cell r="H3178">
            <v>1760.4</v>
          </cell>
        </row>
        <row r="3179">
          <cell r="A3179">
            <v>1990</v>
          </cell>
          <cell r="B3179" t="str">
            <v>Terry Dozier</v>
          </cell>
          <cell r="D3179" t="str">
            <v>CHH</v>
          </cell>
          <cell r="F3179">
            <v>5.0999999999999996</v>
          </cell>
          <cell r="H3179">
            <v>91.8</v>
          </cell>
        </row>
        <row r="3180">
          <cell r="A3180">
            <v>1990</v>
          </cell>
          <cell r="B3180" t="str">
            <v>Will Perdue</v>
          </cell>
          <cell r="D3180" t="str">
            <v>CHI</v>
          </cell>
          <cell r="F3180">
            <v>9.1</v>
          </cell>
          <cell r="H3180">
            <v>885.5</v>
          </cell>
        </row>
        <row r="3181">
          <cell r="A3181">
            <v>1990</v>
          </cell>
          <cell r="B3181" t="str">
            <v>Bill Cartwright</v>
          </cell>
          <cell r="D3181" t="str">
            <v>CHI</v>
          </cell>
          <cell r="F3181">
            <v>12.8</v>
          </cell>
          <cell r="H3181">
            <v>2158.4</v>
          </cell>
        </row>
        <row r="3182">
          <cell r="A3182">
            <v>1990</v>
          </cell>
          <cell r="B3182" t="str">
            <v>Ed Nealy</v>
          </cell>
          <cell r="D3182" t="str">
            <v>CHI</v>
          </cell>
          <cell r="F3182">
            <v>11.1</v>
          </cell>
          <cell r="H3182">
            <v>501.40000000000003</v>
          </cell>
        </row>
        <row r="3183">
          <cell r="A3183">
            <v>1990</v>
          </cell>
          <cell r="B3183" t="str">
            <v>John Paxson</v>
          </cell>
          <cell r="D3183" t="str">
            <v>CHI</v>
          </cell>
          <cell r="F3183">
            <v>12.7</v>
          </cell>
          <cell r="H3183">
            <v>2361.6</v>
          </cell>
        </row>
        <row r="3184">
          <cell r="A3184">
            <v>1990</v>
          </cell>
          <cell r="B3184" t="str">
            <v>Charles Davis</v>
          </cell>
          <cell r="D3184" t="str">
            <v>CHI</v>
          </cell>
          <cell r="F3184">
            <v>6.7</v>
          </cell>
          <cell r="H3184">
            <v>429.29999999999995</v>
          </cell>
        </row>
        <row r="3185">
          <cell r="A3185">
            <v>1990</v>
          </cell>
          <cell r="B3185" t="str">
            <v>Craig Hodges</v>
          </cell>
          <cell r="D3185" t="str">
            <v>CHI</v>
          </cell>
          <cell r="F3185">
            <v>12.5</v>
          </cell>
          <cell r="H3185">
            <v>1052.0999999999999</v>
          </cell>
        </row>
        <row r="3186">
          <cell r="A3186">
            <v>1990</v>
          </cell>
          <cell r="B3186" t="str">
            <v>Stacey King</v>
          </cell>
          <cell r="D3186" t="str">
            <v>CHI</v>
          </cell>
          <cell r="F3186">
            <v>13.8</v>
          </cell>
          <cell r="H3186">
            <v>1779.3999999999999</v>
          </cell>
        </row>
        <row r="3187">
          <cell r="A3187">
            <v>1990</v>
          </cell>
          <cell r="B3187" t="str">
            <v>B.J. Armstrong</v>
          </cell>
          <cell r="D3187" t="str">
            <v>CHI</v>
          </cell>
          <cell r="F3187">
            <v>11.9</v>
          </cell>
          <cell r="H3187">
            <v>1287.9000000000001</v>
          </cell>
        </row>
        <row r="3188">
          <cell r="A3188">
            <v>1990</v>
          </cell>
          <cell r="B3188" t="str">
            <v>Michael Jordan</v>
          </cell>
          <cell r="D3188" t="str">
            <v>CHI</v>
          </cell>
          <cell r="F3188">
            <v>31.2</v>
          </cell>
          <cell r="H3188">
            <v>3198</v>
          </cell>
        </row>
        <row r="3189">
          <cell r="A3189">
            <v>1990</v>
          </cell>
          <cell r="B3189" t="str">
            <v>Jeff Sanders</v>
          </cell>
          <cell r="D3189" t="str">
            <v>CHI</v>
          </cell>
          <cell r="F3189">
            <v>2.5</v>
          </cell>
          <cell r="H3189">
            <v>182.9</v>
          </cell>
        </row>
        <row r="3190">
          <cell r="A3190">
            <v>1990</v>
          </cell>
          <cell r="B3190" t="str">
            <v>Horace Grant</v>
          </cell>
          <cell r="D3190" t="str">
            <v>CHI</v>
          </cell>
          <cell r="F3190">
            <v>16.600000000000001</v>
          </cell>
          <cell r="H3190">
            <v>2752</v>
          </cell>
        </row>
        <row r="3191">
          <cell r="A3191">
            <v>1990</v>
          </cell>
          <cell r="B3191" t="str">
            <v>Scottie Pippen</v>
          </cell>
          <cell r="D3191" t="str">
            <v>CHI</v>
          </cell>
          <cell r="F3191">
            <v>16.3</v>
          </cell>
          <cell r="H3191">
            <v>3148.7999999999997</v>
          </cell>
        </row>
        <row r="3192">
          <cell r="A3192">
            <v>1990</v>
          </cell>
          <cell r="B3192" t="str">
            <v>Gary Voce</v>
          </cell>
          <cell r="D3192" t="str">
            <v>CLE</v>
          </cell>
          <cell r="F3192">
            <v>19.2</v>
          </cell>
          <cell r="H3192">
            <v>4</v>
          </cell>
        </row>
        <row r="3193">
          <cell r="A3193">
            <v>1990</v>
          </cell>
          <cell r="B3193" t="str">
            <v>Brad Daugherty</v>
          </cell>
          <cell r="D3193" t="str">
            <v>CLE</v>
          </cell>
          <cell r="F3193">
            <v>16</v>
          </cell>
          <cell r="H3193">
            <v>1439.1000000000001</v>
          </cell>
        </row>
        <row r="3194">
          <cell r="A3194">
            <v>1990</v>
          </cell>
          <cell r="B3194" t="str">
            <v>Tree Rollins</v>
          </cell>
          <cell r="D3194" t="str">
            <v>CLE</v>
          </cell>
          <cell r="F3194">
            <v>8.8000000000000007</v>
          </cell>
          <cell r="H3194">
            <v>672</v>
          </cell>
        </row>
        <row r="3195">
          <cell r="A3195">
            <v>1990</v>
          </cell>
          <cell r="B3195" t="str">
            <v>Mark Price</v>
          </cell>
          <cell r="D3195" t="str">
            <v>CLE</v>
          </cell>
          <cell r="F3195">
            <v>21.1</v>
          </cell>
          <cell r="H3195">
            <v>2708.3</v>
          </cell>
        </row>
        <row r="3196">
          <cell r="A3196">
            <v>1990</v>
          </cell>
          <cell r="B3196" t="str">
            <v>John Morton</v>
          </cell>
          <cell r="D3196" t="str">
            <v>CLE</v>
          </cell>
          <cell r="F3196">
            <v>5.9</v>
          </cell>
          <cell r="H3196">
            <v>403.3</v>
          </cell>
        </row>
        <row r="3197">
          <cell r="A3197">
            <v>1990</v>
          </cell>
          <cell r="B3197" t="str">
            <v>Hot Rod</v>
          </cell>
          <cell r="D3197" t="str">
            <v>CLE</v>
          </cell>
          <cell r="F3197">
            <v>19</v>
          </cell>
          <cell r="H3197">
            <v>2779.7999999999997</v>
          </cell>
        </row>
        <row r="3198">
          <cell r="A3198">
            <v>1990</v>
          </cell>
          <cell r="B3198" t="str">
            <v>Winston Bennett</v>
          </cell>
          <cell r="D3198" t="str">
            <v>CLE</v>
          </cell>
          <cell r="F3198">
            <v>10</v>
          </cell>
          <cell r="H3198">
            <v>990</v>
          </cell>
        </row>
        <row r="3199">
          <cell r="A3199">
            <v>1990</v>
          </cell>
          <cell r="B3199" t="str">
            <v>Paul Mokeski</v>
          </cell>
          <cell r="D3199" t="str">
            <v>CLE</v>
          </cell>
          <cell r="F3199">
            <v>7.7</v>
          </cell>
          <cell r="H3199">
            <v>448.40000000000003</v>
          </cell>
        </row>
        <row r="3200">
          <cell r="A3200">
            <v>1990</v>
          </cell>
          <cell r="B3200" t="str">
            <v>Steve Kerr</v>
          </cell>
          <cell r="D3200" t="str">
            <v>CLE</v>
          </cell>
          <cell r="F3200">
            <v>12</v>
          </cell>
          <cell r="H3200">
            <v>1661.4</v>
          </cell>
        </row>
        <row r="3201">
          <cell r="A3201">
            <v>1990</v>
          </cell>
          <cell r="B3201" t="str">
            <v>Chucky Brown</v>
          </cell>
          <cell r="D3201" t="str">
            <v>CLE</v>
          </cell>
          <cell r="F3201">
            <v>11.9</v>
          </cell>
          <cell r="H3201">
            <v>1342.5</v>
          </cell>
        </row>
        <row r="3202">
          <cell r="A3202">
            <v>1990</v>
          </cell>
          <cell r="B3202" t="str">
            <v>Larry Nance</v>
          </cell>
          <cell r="D3202" t="str">
            <v>CLE</v>
          </cell>
          <cell r="F3202">
            <v>19.100000000000001</v>
          </cell>
          <cell r="H3202">
            <v>2064.6</v>
          </cell>
        </row>
        <row r="3203">
          <cell r="A3203">
            <v>1990</v>
          </cell>
          <cell r="B3203" t="str">
            <v>Craig Ehlo</v>
          </cell>
          <cell r="D3203" t="str">
            <v>CLE</v>
          </cell>
          <cell r="F3203">
            <v>14.5</v>
          </cell>
          <cell r="H3203">
            <v>2891.7000000000003</v>
          </cell>
        </row>
        <row r="3204">
          <cell r="A3204">
            <v>1990</v>
          </cell>
          <cell r="B3204" t="str">
            <v>James Donaldson</v>
          </cell>
          <cell r="D3204" t="str">
            <v>DAL</v>
          </cell>
          <cell r="F3204">
            <v>12.2</v>
          </cell>
          <cell r="H3204">
            <v>2263</v>
          </cell>
        </row>
        <row r="3205">
          <cell r="A3205">
            <v>1990</v>
          </cell>
          <cell r="B3205" t="str">
            <v>Steve Alford</v>
          </cell>
          <cell r="D3205" t="str">
            <v>DAL</v>
          </cell>
          <cell r="F3205">
            <v>18.7</v>
          </cell>
          <cell r="H3205">
            <v>303.40000000000003</v>
          </cell>
        </row>
        <row r="3206">
          <cell r="A3206">
            <v>1990</v>
          </cell>
          <cell r="B3206" t="str">
            <v>Sam Perkins</v>
          </cell>
          <cell r="D3206" t="str">
            <v>DAL</v>
          </cell>
          <cell r="F3206">
            <v>17.3</v>
          </cell>
          <cell r="H3206">
            <v>2667.6</v>
          </cell>
        </row>
        <row r="3207">
          <cell r="A3207">
            <v>1990</v>
          </cell>
          <cell r="B3207" t="str">
            <v>Adrian Dantley</v>
          </cell>
          <cell r="D3207" t="str">
            <v>DAL</v>
          </cell>
          <cell r="F3207">
            <v>15.4</v>
          </cell>
          <cell r="H3207">
            <v>1300.5</v>
          </cell>
        </row>
        <row r="3208">
          <cell r="A3208">
            <v>1990</v>
          </cell>
          <cell r="B3208" t="str">
            <v>Rolando Blackman</v>
          </cell>
          <cell r="D3208" t="str">
            <v>DAL</v>
          </cell>
          <cell r="F3208">
            <v>17</v>
          </cell>
          <cell r="H3208">
            <v>2936</v>
          </cell>
        </row>
        <row r="3209">
          <cell r="A3209">
            <v>1990</v>
          </cell>
          <cell r="B3209" t="str">
            <v>Derek Harper</v>
          </cell>
          <cell r="D3209" t="str">
            <v>DAL</v>
          </cell>
          <cell r="F3209">
            <v>19.8</v>
          </cell>
          <cell r="H3209">
            <v>3009.4</v>
          </cell>
        </row>
        <row r="3210">
          <cell r="A3210">
            <v>1990</v>
          </cell>
          <cell r="B3210" t="str">
            <v>Roy Tarpley</v>
          </cell>
          <cell r="D3210" t="str">
            <v>DAL</v>
          </cell>
          <cell r="F3210">
            <v>18</v>
          </cell>
          <cell r="H3210">
            <v>1647</v>
          </cell>
        </row>
        <row r="3211">
          <cell r="A3211">
            <v>1990</v>
          </cell>
          <cell r="B3211" t="str">
            <v>Herb Williams</v>
          </cell>
          <cell r="D3211" t="str">
            <v>DAL</v>
          </cell>
          <cell r="F3211">
            <v>10.4</v>
          </cell>
          <cell r="H3211">
            <v>2195.1</v>
          </cell>
        </row>
        <row r="3212">
          <cell r="A3212">
            <v>1990</v>
          </cell>
          <cell r="B3212" t="str">
            <v>Bill Wennington</v>
          </cell>
          <cell r="D3212" t="str">
            <v>DAL</v>
          </cell>
          <cell r="F3212">
            <v>10.6</v>
          </cell>
          <cell r="H3212">
            <v>816</v>
          </cell>
        </row>
        <row r="3213">
          <cell r="A3213">
            <v>1990</v>
          </cell>
          <cell r="B3213" t="str">
            <v>Anthony Jones</v>
          </cell>
          <cell r="D3213" t="str">
            <v>DAL</v>
          </cell>
          <cell r="F3213">
            <v>7.6</v>
          </cell>
          <cell r="H3213">
            <v>646.80000000000007</v>
          </cell>
        </row>
        <row r="3214">
          <cell r="A3214">
            <v>1990</v>
          </cell>
          <cell r="B3214" t="str">
            <v>Bob McCann</v>
          </cell>
          <cell r="D3214" t="str">
            <v>DAL</v>
          </cell>
          <cell r="F3214">
            <v>12.4</v>
          </cell>
          <cell r="H3214">
            <v>62</v>
          </cell>
        </row>
        <row r="3215">
          <cell r="A3215">
            <v>1990</v>
          </cell>
          <cell r="B3215" t="str">
            <v>Mark Wade</v>
          </cell>
          <cell r="D3215" t="str">
            <v>DAL</v>
          </cell>
          <cell r="F3215">
            <v>21.3</v>
          </cell>
          <cell r="H3215">
            <v>3</v>
          </cell>
        </row>
        <row r="3216">
          <cell r="A3216">
            <v>1990</v>
          </cell>
          <cell r="B3216" t="str">
            <v>Randy White</v>
          </cell>
          <cell r="D3216" t="str">
            <v>DAL</v>
          </cell>
          <cell r="F3216">
            <v>7.4</v>
          </cell>
          <cell r="H3216">
            <v>709.5</v>
          </cell>
        </row>
        <row r="3217">
          <cell r="A3217">
            <v>1990</v>
          </cell>
          <cell r="B3217" t="str">
            <v>Brad Davis</v>
          </cell>
          <cell r="D3217" t="str">
            <v>DAL</v>
          </cell>
          <cell r="F3217">
            <v>13.7</v>
          </cell>
          <cell r="H3217">
            <v>1292.0999999999999</v>
          </cell>
        </row>
        <row r="3218">
          <cell r="A3218">
            <v>1990</v>
          </cell>
          <cell r="B3218" t="str">
            <v>Michael Adams</v>
          </cell>
          <cell r="D3218" t="str">
            <v>DEN</v>
          </cell>
          <cell r="F3218">
            <v>15.4</v>
          </cell>
          <cell r="H3218">
            <v>2693.9</v>
          </cell>
        </row>
        <row r="3219">
          <cell r="A3219">
            <v>1990</v>
          </cell>
          <cell r="B3219" t="str">
            <v>Eddie Hughes</v>
          </cell>
          <cell r="D3219" t="str">
            <v>DEN</v>
          </cell>
          <cell r="F3219">
            <v>8.3000000000000007</v>
          </cell>
          <cell r="H3219">
            <v>894</v>
          </cell>
        </row>
        <row r="3220">
          <cell r="A3220">
            <v>1990</v>
          </cell>
          <cell r="B3220" t="str">
            <v>Walter Davis</v>
          </cell>
          <cell r="D3220" t="str">
            <v>DEN</v>
          </cell>
          <cell r="F3220">
            <v>18.3</v>
          </cell>
          <cell r="H3220">
            <v>1635.3</v>
          </cell>
        </row>
        <row r="3221">
          <cell r="A3221">
            <v>1990</v>
          </cell>
          <cell r="B3221" t="str">
            <v>Todd Lichti</v>
          </cell>
          <cell r="D3221" t="str">
            <v>DEN</v>
          </cell>
          <cell r="F3221">
            <v>12.3</v>
          </cell>
          <cell r="H3221">
            <v>1327.2</v>
          </cell>
        </row>
        <row r="3222">
          <cell r="A3222">
            <v>1990</v>
          </cell>
          <cell r="B3222" t="str">
            <v>Alex English</v>
          </cell>
          <cell r="D3222" t="str">
            <v>DEN</v>
          </cell>
          <cell r="F3222">
            <v>17.899999999999999</v>
          </cell>
          <cell r="H3222">
            <v>2208</v>
          </cell>
        </row>
        <row r="3223">
          <cell r="A3223">
            <v>1990</v>
          </cell>
          <cell r="B3223" t="str">
            <v>Bill Hanzlik</v>
          </cell>
          <cell r="D3223" t="str">
            <v>DEN</v>
          </cell>
          <cell r="F3223">
            <v>10.3</v>
          </cell>
          <cell r="H3223">
            <v>1603.8</v>
          </cell>
        </row>
        <row r="3224">
          <cell r="A3224">
            <v>1990</v>
          </cell>
          <cell r="B3224" t="str">
            <v>Fat Lever</v>
          </cell>
          <cell r="D3224" t="str">
            <v>DEN</v>
          </cell>
          <cell r="F3224">
            <v>19.899999999999999</v>
          </cell>
          <cell r="H3224">
            <v>2828.2</v>
          </cell>
        </row>
        <row r="3225">
          <cell r="A3225">
            <v>1990</v>
          </cell>
          <cell r="B3225" t="str">
            <v>Tim Kempton</v>
          </cell>
          <cell r="D3225" t="str">
            <v>DEN</v>
          </cell>
          <cell r="F3225">
            <v>10.7</v>
          </cell>
          <cell r="H3225">
            <v>1057.9000000000001</v>
          </cell>
        </row>
        <row r="3226">
          <cell r="A3226">
            <v>1990</v>
          </cell>
          <cell r="B3226" t="str">
            <v>Danny Schayes</v>
          </cell>
          <cell r="D3226" t="str">
            <v>DEN</v>
          </cell>
          <cell r="F3226">
            <v>16.5</v>
          </cell>
          <cell r="H3226">
            <v>1192.5</v>
          </cell>
        </row>
        <row r="3227">
          <cell r="A3227">
            <v>1990</v>
          </cell>
          <cell r="B3227" t="str">
            <v>Blair Rasmussen</v>
          </cell>
          <cell r="D3227" t="str">
            <v>DEN</v>
          </cell>
          <cell r="F3227">
            <v>16</v>
          </cell>
          <cell r="H3227">
            <v>1992.6000000000001</v>
          </cell>
        </row>
        <row r="3228">
          <cell r="A3228">
            <v>1990</v>
          </cell>
          <cell r="B3228" t="str">
            <v>Jerome Lane</v>
          </cell>
          <cell r="D3228" t="str">
            <v>DEN</v>
          </cell>
          <cell r="F3228">
            <v>12.8</v>
          </cell>
          <cell r="H3228">
            <v>958.1</v>
          </cell>
        </row>
        <row r="3229">
          <cell r="A3229">
            <v>1990</v>
          </cell>
          <cell r="B3229" t="str">
            <v>T.R. Dunn</v>
          </cell>
          <cell r="D3229" t="str">
            <v>DEN</v>
          </cell>
          <cell r="F3229">
            <v>9.8000000000000007</v>
          </cell>
          <cell r="H3229">
            <v>656.5</v>
          </cell>
        </row>
        <row r="3230">
          <cell r="A3230">
            <v>1990</v>
          </cell>
          <cell r="B3230" t="str">
            <v>William Bedford</v>
          </cell>
          <cell r="D3230" t="str">
            <v>DET</v>
          </cell>
          <cell r="F3230">
            <v>9.5</v>
          </cell>
          <cell r="H3230">
            <v>247.8</v>
          </cell>
        </row>
        <row r="3231">
          <cell r="A3231">
            <v>1990</v>
          </cell>
          <cell r="B3231" t="str">
            <v>Bill Laimbeer</v>
          </cell>
          <cell r="D3231" t="str">
            <v>DET</v>
          </cell>
          <cell r="F3231">
            <v>15.8</v>
          </cell>
          <cell r="H3231">
            <v>2673</v>
          </cell>
        </row>
        <row r="3232">
          <cell r="A3232">
            <v>1990</v>
          </cell>
          <cell r="B3232" t="str">
            <v>Isiah Thomas</v>
          </cell>
          <cell r="D3232" t="str">
            <v>DET</v>
          </cell>
          <cell r="F3232">
            <v>17.3</v>
          </cell>
          <cell r="H3232">
            <v>2997</v>
          </cell>
        </row>
        <row r="3233">
          <cell r="A3233">
            <v>1990</v>
          </cell>
          <cell r="B3233" t="str">
            <v>Dennis Rodman</v>
          </cell>
          <cell r="D3233" t="str">
            <v>DET</v>
          </cell>
          <cell r="F3233">
            <v>15.4</v>
          </cell>
          <cell r="H3233">
            <v>2378</v>
          </cell>
        </row>
        <row r="3234">
          <cell r="A3234">
            <v>1990</v>
          </cell>
          <cell r="B3234" t="str">
            <v>Stan Kimbrough</v>
          </cell>
          <cell r="D3234" t="str">
            <v>DET</v>
          </cell>
          <cell r="F3234">
            <v>12.1</v>
          </cell>
          <cell r="H3234">
            <v>50</v>
          </cell>
        </row>
        <row r="3235">
          <cell r="A3235">
            <v>1990</v>
          </cell>
          <cell r="B3235" t="str">
            <v>James Edwards</v>
          </cell>
          <cell r="D3235" t="str">
            <v>DET</v>
          </cell>
          <cell r="F3235">
            <v>13.3</v>
          </cell>
          <cell r="H3235">
            <v>2279.6</v>
          </cell>
        </row>
        <row r="3236">
          <cell r="A3236">
            <v>1990</v>
          </cell>
          <cell r="B3236" t="str">
            <v>Mark Aguirre</v>
          </cell>
          <cell r="D3236" t="str">
            <v>DET</v>
          </cell>
          <cell r="F3236">
            <v>15.8</v>
          </cell>
          <cell r="H3236">
            <v>2004.6</v>
          </cell>
        </row>
        <row r="3237">
          <cell r="A3237">
            <v>1990</v>
          </cell>
          <cell r="B3237" t="str">
            <v>Dave Greenwood</v>
          </cell>
          <cell r="D3237" t="str">
            <v>DET</v>
          </cell>
          <cell r="F3237">
            <v>10.9</v>
          </cell>
          <cell r="H3237">
            <v>203.5</v>
          </cell>
        </row>
        <row r="3238">
          <cell r="A3238">
            <v>1990</v>
          </cell>
          <cell r="B3238" t="str">
            <v>Vinnie Johnson</v>
          </cell>
          <cell r="D3238" t="str">
            <v>DET</v>
          </cell>
          <cell r="F3238">
            <v>12.9</v>
          </cell>
          <cell r="H3238">
            <v>1968</v>
          </cell>
        </row>
        <row r="3239">
          <cell r="A3239">
            <v>1990</v>
          </cell>
          <cell r="B3239" t="str">
            <v>Joe Dumars</v>
          </cell>
          <cell r="D3239" t="str">
            <v>DET</v>
          </cell>
          <cell r="F3239">
            <v>17.2</v>
          </cell>
          <cell r="H3239">
            <v>2580</v>
          </cell>
        </row>
        <row r="3240">
          <cell r="A3240">
            <v>1990</v>
          </cell>
          <cell r="B3240" t="str">
            <v>Scott Hastings</v>
          </cell>
          <cell r="D3240" t="str">
            <v>DET</v>
          </cell>
          <cell r="F3240">
            <v>7</v>
          </cell>
          <cell r="H3240">
            <v>168</v>
          </cell>
        </row>
        <row r="3241">
          <cell r="A3241">
            <v>1990</v>
          </cell>
          <cell r="B3241" t="str">
            <v>John Salley</v>
          </cell>
          <cell r="D3241" t="str">
            <v>DET</v>
          </cell>
          <cell r="F3241">
            <v>13.5</v>
          </cell>
          <cell r="H3241">
            <v>1910.6000000000001</v>
          </cell>
        </row>
        <row r="3242">
          <cell r="A3242">
            <v>1990</v>
          </cell>
          <cell r="B3242" t="str">
            <v>Jim Petersen</v>
          </cell>
          <cell r="D3242" t="str">
            <v>GSW</v>
          </cell>
          <cell r="F3242">
            <v>9</v>
          </cell>
          <cell r="H3242">
            <v>593.4</v>
          </cell>
        </row>
        <row r="3243">
          <cell r="A3243">
            <v>1990</v>
          </cell>
          <cell r="B3243" t="str">
            <v>Leonard Taylor</v>
          </cell>
          <cell r="D3243" t="str">
            <v>GSW</v>
          </cell>
          <cell r="F3243">
            <v>3.8</v>
          </cell>
          <cell r="H3243">
            <v>37</v>
          </cell>
        </row>
        <row r="3244">
          <cell r="A3244">
            <v>1990</v>
          </cell>
          <cell r="B3244" t="str">
            <v>Terry Teagle</v>
          </cell>
          <cell r="D3244" t="str">
            <v>GSW</v>
          </cell>
          <cell r="F3244">
            <v>14.8</v>
          </cell>
          <cell r="H3244">
            <v>2378</v>
          </cell>
        </row>
        <row r="3245">
          <cell r="A3245">
            <v>1990</v>
          </cell>
          <cell r="B3245" t="str">
            <v>Chris Mullin</v>
          </cell>
          <cell r="D3245" t="str">
            <v>GSW</v>
          </cell>
          <cell r="F3245">
            <v>22.7</v>
          </cell>
          <cell r="H3245">
            <v>2831.3999999999996</v>
          </cell>
        </row>
        <row r="3246">
          <cell r="A3246">
            <v>1990</v>
          </cell>
          <cell r="B3246" t="str">
            <v>Mike Smrek</v>
          </cell>
          <cell r="D3246" t="str">
            <v>GSW</v>
          </cell>
          <cell r="F3246">
            <v>7.1</v>
          </cell>
          <cell r="H3246">
            <v>106.6</v>
          </cell>
        </row>
        <row r="3247">
          <cell r="A3247">
            <v>1990</v>
          </cell>
          <cell r="B3247" t="str">
            <v>Alton Lister</v>
          </cell>
          <cell r="D3247" t="str">
            <v>GSW</v>
          </cell>
          <cell r="F3247">
            <v>10.9</v>
          </cell>
          <cell r="H3247">
            <v>39.900000000000006</v>
          </cell>
        </row>
        <row r="3248">
          <cell r="A3248">
            <v>1990</v>
          </cell>
          <cell r="B3248" t="str">
            <v>Marques Johnson</v>
          </cell>
          <cell r="D3248" t="str">
            <v>GSW</v>
          </cell>
          <cell r="F3248">
            <v>8.5</v>
          </cell>
          <cell r="H3248">
            <v>99</v>
          </cell>
        </row>
        <row r="3249">
          <cell r="A3249">
            <v>1990</v>
          </cell>
          <cell r="B3249" t="str">
            <v>Tim Hardaway</v>
          </cell>
          <cell r="D3249" t="str">
            <v>GSW</v>
          </cell>
          <cell r="F3249">
            <v>16</v>
          </cell>
          <cell r="H3249">
            <v>2662.3</v>
          </cell>
        </row>
        <row r="3250">
          <cell r="A3250">
            <v>1990</v>
          </cell>
          <cell r="B3250" t="str">
            <v>Tom Tolbert</v>
          </cell>
          <cell r="D3250" t="str">
            <v>GSW</v>
          </cell>
          <cell r="F3250">
            <v>13.8</v>
          </cell>
          <cell r="H3250">
            <v>1344</v>
          </cell>
        </row>
        <row r="3251">
          <cell r="A3251">
            <v>1990</v>
          </cell>
          <cell r="B3251" t="str">
            <v>Rod Higgins</v>
          </cell>
          <cell r="D3251" t="str">
            <v>GSW</v>
          </cell>
          <cell r="F3251">
            <v>15.5</v>
          </cell>
          <cell r="H3251">
            <v>1992.6000000000001</v>
          </cell>
        </row>
        <row r="3252">
          <cell r="A3252">
            <v>1990</v>
          </cell>
          <cell r="B3252" t="str">
            <v>Mitch Richmond</v>
          </cell>
          <cell r="D3252" t="str">
            <v>GSW</v>
          </cell>
          <cell r="F3252">
            <v>17</v>
          </cell>
          <cell r="H3252">
            <v>2800.2</v>
          </cell>
        </row>
        <row r="3253">
          <cell r="A3253">
            <v>1990</v>
          </cell>
          <cell r="B3253" t="str">
            <v>Sarunas Marciulionis</v>
          </cell>
          <cell r="D3253" t="str">
            <v>GSW</v>
          </cell>
          <cell r="F3253">
            <v>15.5</v>
          </cell>
          <cell r="H3253">
            <v>1695</v>
          </cell>
        </row>
        <row r="3254">
          <cell r="A3254">
            <v>1990</v>
          </cell>
          <cell r="B3254" t="str">
            <v>John Shasky</v>
          </cell>
          <cell r="D3254" t="str">
            <v>GSW</v>
          </cell>
          <cell r="F3254">
            <v>2.5</v>
          </cell>
          <cell r="H3254">
            <v>50.4</v>
          </cell>
        </row>
        <row r="3255">
          <cell r="A3255">
            <v>1990</v>
          </cell>
          <cell r="B3255" t="str">
            <v>Manute Bol</v>
          </cell>
          <cell r="D3255" t="str">
            <v>GSW</v>
          </cell>
          <cell r="F3255">
            <v>7.2</v>
          </cell>
          <cell r="H3255">
            <v>1312.5</v>
          </cell>
        </row>
        <row r="3256">
          <cell r="A3256">
            <v>1990</v>
          </cell>
          <cell r="B3256" t="str">
            <v>Otis Thorpe</v>
          </cell>
          <cell r="D3256" t="str">
            <v>HOU</v>
          </cell>
          <cell r="F3256">
            <v>16.100000000000001</v>
          </cell>
          <cell r="H3256">
            <v>2943.7999999999997</v>
          </cell>
        </row>
        <row r="3257">
          <cell r="A3257">
            <v>1990</v>
          </cell>
          <cell r="B3257" t="str">
            <v>Larry Smith</v>
          </cell>
          <cell r="D3257" t="str">
            <v>HOU</v>
          </cell>
          <cell r="F3257">
            <v>9.8000000000000007</v>
          </cell>
          <cell r="H3257">
            <v>1302.4000000000001</v>
          </cell>
        </row>
        <row r="3258">
          <cell r="A3258">
            <v>1990</v>
          </cell>
          <cell r="B3258" t="str">
            <v>Mike Woodson</v>
          </cell>
          <cell r="D3258" t="str">
            <v>HOU</v>
          </cell>
          <cell r="F3258">
            <v>8.8000000000000007</v>
          </cell>
          <cell r="H3258">
            <v>969.9</v>
          </cell>
        </row>
        <row r="3259">
          <cell r="A3259">
            <v>1990</v>
          </cell>
          <cell r="B3259" t="str">
            <v>Sleepy Floyd</v>
          </cell>
          <cell r="D3259" t="str">
            <v>HOU</v>
          </cell>
          <cell r="F3259">
            <v>14.2</v>
          </cell>
          <cell r="H3259">
            <v>2632.2000000000003</v>
          </cell>
        </row>
        <row r="3260">
          <cell r="A3260">
            <v>1990</v>
          </cell>
          <cell r="B3260" t="str">
            <v>Mitchell Wiggins</v>
          </cell>
          <cell r="D3260" t="str">
            <v>HOU</v>
          </cell>
          <cell r="F3260">
            <v>16.3</v>
          </cell>
          <cell r="H3260">
            <v>1854.6000000000001</v>
          </cell>
        </row>
        <row r="3261">
          <cell r="A3261">
            <v>1990</v>
          </cell>
          <cell r="B3261" t="str">
            <v>Adrian Caldwell</v>
          </cell>
          <cell r="D3261" t="str">
            <v>HOU</v>
          </cell>
          <cell r="F3261">
            <v>9.5</v>
          </cell>
          <cell r="H3261">
            <v>331.5</v>
          </cell>
        </row>
        <row r="3262">
          <cell r="A3262">
            <v>1990</v>
          </cell>
          <cell r="B3262" t="str">
            <v>John Lucas</v>
          </cell>
          <cell r="D3262" t="str">
            <v>HOU</v>
          </cell>
          <cell r="F3262">
            <v>11.5</v>
          </cell>
          <cell r="H3262">
            <v>935.90000000000009</v>
          </cell>
        </row>
        <row r="3263">
          <cell r="A3263">
            <v>1990</v>
          </cell>
          <cell r="B3263" t="str">
            <v>Byron Dinkins</v>
          </cell>
          <cell r="D3263" t="str">
            <v>HOU</v>
          </cell>
          <cell r="F3263">
            <v>10.9</v>
          </cell>
          <cell r="H3263">
            <v>363</v>
          </cell>
        </row>
        <row r="3264">
          <cell r="A3264">
            <v>1990</v>
          </cell>
          <cell r="B3264" t="str">
            <v>Tim McCormick</v>
          </cell>
          <cell r="D3264" t="str">
            <v>HOU</v>
          </cell>
          <cell r="F3264">
            <v>2.6</v>
          </cell>
          <cell r="H3264">
            <v>115.2</v>
          </cell>
        </row>
        <row r="3265">
          <cell r="A3265">
            <v>1990</v>
          </cell>
          <cell r="B3265" t="str">
            <v>Chuck Nevitt</v>
          </cell>
          <cell r="D3265" t="str">
            <v>HOU</v>
          </cell>
          <cell r="F3265">
            <v>12.1</v>
          </cell>
          <cell r="H3265">
            <v>9</v>
          </cell>
        </row>
        <row r="3266">
          <cell r="A3266">
            <v>1990</v>
          </cell>
          <cell r="B3266" t="str">
            <v>Anthony Bowie</v>
          </cell>
          <cell r="D3266" t="str">
            <v>HOU</v>
          </cell>
          <cell r="F3266">
            <v>8.8000000000000007</v>
          </cell>
          <cell r="H3266">
            <v>917.4</v>
          </cell>
        </row>
        <row r="3267">
          <cell r="A3267">
            <v>1990</v>
          </cell>
          <cell r="B3267" t="str">
            <v>Buck Johnson</v>
          </cell>
          <cell r="D3267" t="str">
            <v>HOU</v>
          </cell>
          <cell r="F3267">
            <v>12.9</v>
          </cell>
          <cell r="H3267">
            <v>2829</v>
          </cell>
        </row>
        <row r="3268">
          <cell r="A3268">
            <v>1990</v>
          </cell>
          <cell r="B3268" t="str">
            <v>Hakeem Olajuwon</v>
          </cell>
          <cell r="D3268" t="str">
            <v>HOU</v>
          </cell>
          <cell r="F3268">
            <v>24.1</v>
          </cell>
          <cell r="H3268">
            <v>3124.2000000000003</v>
          </cell>
        </row>
        <row r="3269">
          <cell r="A3269">
            <v>1990</v>
          </cell>
          <cell r="B3269" t="str">
            <v>Vern Fleming</v>
          </cell>
          <cell r="D3269" t="str">
            <v>IND</v>
          </cell>
          <cell r="F3269">
            <v>16.3</v>
          </cell>
          <cell r="H3269">
            <v>2878.2000000000003</v>
          </cell>
        </row>
        <row r="3270">
          <cell r="A3270">
            <v>1990</v>
          </cell>
          <cell r="B3270" t="str">
            <v>George McCloud</v>
          </cell>
          <cell r="D3270" t="str">
            <v>IND</v>
          </cell>
          <cell r="F3270">
            <v>4.5999999999999996</v>
          </cell>
          <cell r="H3270">
            <v>413.6</v>
          </cell>
        </row>
        <row r="3271">
          <cell r="A3271">
            <v>1990</v>
          </cell>
          <cell r="B3271" t="str">
            <v>Rik Smits</v>
          </cell>
          <cell r="D3271" t="str">
            <v>IND</v>
          </cell>
          <cell r="F3271">
            <v>18.100000000000001</v>
          </cell>
          <cell r="H3271">
            <v>2402.6</v>
          </cell>
        </row>
        <row r="3272">
          <cell r="A3272">
            <v>1990</v>
          </cell>
          <cell r="B3272" t="str">
            <v>Reggie Miller</v>
          </cell>
          <cell r="D3272" t="str">
            <v>IND</v>
          </cell>
          <cell r="F3272">
            <v>20.8</v>
          </cell>
          <cell r="H3272">
            <v>3189.7999999999997</v>
          </cell>
        </row>
        <row r="3273">
          <cell r="A3273">
            <v>1990</v>
          </cell>
          <cell r="B3273" t="str">
            <v>Rickey Green</v>
          </cell>
          <cell r="D3273" t="str">
            <v>IND</v>
          </cell>
          <cell r="F3273">
            <v>10.9</v>
          </cell>
          <cell r="H3273">
            <v>924.6</v>
          </cell>
        </row>
        <row r="3274">
          <cell r="A3274">
            <v>1990</v>
          </cell>
          <cell r="B3274" t="str">
            <v>Detlef Schrempf</v>
          </cell>
          <cell r="D3274" t="str">
            <v>IND</v>
          </cell>
          <cell r="F3274">
            <v>17.600000000000001</v>
          </cell>
          <cell r="H3274">
            <v>2574</v>
          </cell>
        </row>
        <row r="3275">
          <cell r="A3275">
            <v>1990</v>
          </cell>
          <cell r="B3275" t="str">
            <v>Calvin Natt</v>
          </cell>
          <cell r="D3275" t="str">
            <v>IND</v>
          </cell>
          <cell r="F3275">
            <v>14.4</v>
          </cell>
          <cell r="H3275">
            <v>163.79999999999998</v>
          </cell>
        </row>
        <row r="3276">
          <cell r="A3276">
            <v>1990</v>
          </cell>
          <cell r="B3276" t="str">
            <v>LaSalle Thompson</v>
          </cell>
          <cell r="D3276" t="str">
            <v>IND</v>
          </cell>
          <cell r="F3276">
            <v>10.3</v>
          </cell>
          <cell r="H3276">
            <v>2123.7999999999997</v>
          </cell>
        </row>
        <row r="3277">
          <cell r="A3277">
            <v>1990</v>
          </cell>
          <cell r="B3277" t="str">
            <v>Mike Sanders</v>
          </cell>
          <cell r="D3277" t="str">
            <v>IND</v>
          </cell>
          <cell r="F3277">
            <v>9.1</v>
          </cell>
          <cell r="H3277">
            <v>1533.3999999999999</v>
          </cell>
        </row>
        <row r="3278">
          <cell r="A3278">
            <v>1990</v>
          </cell>
          <cell r="B3278" t="str">
            <v>Greg Dreiling</v>
          </cell>
          <cell r="D3278" t="str">
            <v>IND</v>
          </cell>
          <cell r="F3278">
            <v>6</v>
          </cell>
          <cell r="H3278">
            <v>308.7</v>
          </cell>
        </row>
        <row r="3279">
          <cell r="A3279">
            <v>1990</v>
          </cell>
          <cell r="B3279" t="str">
            <v>Chuck Person</v>
          </cell>
          <cell r="D3279" t="str">
            <v>IND</v>
          </cell>
          <cell r="F3279">
            <v>16.600000000000001</v>
          </cell>
          <cell r="H3279">
            <v>2710.4</v>
          </cell>
        </row>
        <row r="3280">
          <cell r="A3280">
            <v>1990</v>
          </cell>
          <cell r="B3280" t="str">
            <v>Randy Wittman</v>
          </cell>
          <cell r="D3280" t="str">
            <v>IND</v>
          </cell>
          <cell r="F3280">
            <v>6.9</v>
          </cell>
          <cell r="H3280">
            <v>542.9</v>
          </cell>
        </row>
        <row r="3281">
          <cell r="A3281">
            <v>1990</v>
          </cell>
          <cell r="B3281" t="str">
            <v>Dyron Nix</v>
          </cell>
          <cell r="D3281" t="str">
            <v>IND</v>
          </cell>
          <cell r="F3281">
            <v>8.1999999999999993</v>
          </cell>
          <cell r="H3281">
            <v>110</v>
          </cell>
        </row>
        <row r="3282">
          <cell r="A3282">
            <v>1990</v>
          </cell>
          <cell r="B3282" t="str">
            <v>Michael Young</v>
          </cell>
          <cell r="D3282" t="str">
            <v>LAC</v>
          </cell>
          <cell r="F3282">
            <v>16</v>
          </cell>
          <cell r="H3282">
            <v>458.99999999999994</v>
          </cell>
        </row>
        <row r="3283">
          <cell r="A3283">
            <v>1990</v>
          </cell>
          <cell r="B3283" t="str">
            <v>Jay Edwards</v>
          </cell>
          <cell r="D3283" t="str">
            <v>LAC</v>
          </cell>
          <cell r="F3283">
            <v>7.8</v>
          </cell>
          <cell r="H3283">
            <v>26</v>
          </cell>
        </row>
        <row r="3284">
          <cell r="A3284">
            <v>1990</v>
          </cell>
          <cell r="B3284" t="str">
            <v>Steve Harris</v>
          </cell>
          <cell r="D3284" t="str">
            <v>LAC</v>
          </cell>
          <cell r="F3284">
            <v>6</v>
          </cell>
          <cell r="H3284">
            <v>93</v>
          </cell>
        </row>
        <row r="3285">
          <cell r="A3285">
            <v>1990</v>
          </cell>
          <cell r="B3285" t="str">
            <v>Danny Manning</v>
          </cell>
          <cell r="D3285" t="str">
            <v>LAC</v>
          </cell>
          <cell r="F3285">
            <v>16.3</v>
          </cell>
          <cell r="H3285">
            <v>2272</v>
          </cell>
        </row>
        <row r="3286">
          <cell r="A3286">
            <v>1990</v>
          </cell>
          <cell r="B3286" t="str">
            <v>Tom Garrick</v>
          </cell>
          <cell r="D3286" t="str">
            <v>LAC</v>
          </cell>
          <cell r="F3286">
            <v>11.8</v>
          </cell>
          <cell r="H3286">
            <v>1722.8000000000002</v>
          </cell>
        </row>
        <row r="3287">
          <cell r="A3287">
            <v>1990</v>
          </cell>
          <cell r="B3287" t="str">
            <v>Gary Grant</v>
          </cell>
          <cell r="D3287" t="str">
            <v>LAC</v>
          </cell>
          <cell r="F3287">
            <v>15.3</v>
          </cell>
          <cell r="H3287">
            <v>1531.1999999999998</v>
          </cell>
        </row>
        <row r="3288">
          <cell r="A3288">
            <v>1990</v>
          </cell>
          <cell r="B3288" t="str">
            <v>Carlton McKinney</v>
          </cell>
          <cell r="D3288" t="str">
            <v>LAC</v>
          </cell>
          <cell r="F3288">
            <v>0.6</v>
          </cell>
          <cell r="H3288">
            <v>104.3</v>
          </cell>
        </row>
        <row r="3289">
          <cell r="A3289">
            <v>1990</v>
          </cell>
          <cell r="B3289" t="str">
            <v>Ken Bannister</v>
          </cell>
          <cell r="D3289" t="str">
            <v>LAC</v>
          </cell>
          <cell r="F3289">
            <v>7.6</v>
          </cell>
          <cell r="H3289">
            <v>587.6</v>
          </cell>
        </row>
        <row r="3290">
          <cell r="A3290">
            <v>1990</v>
          </cell>
          <cell r="B3290" t="str">
            <v>Torgeir Bryn</v>
          </cell>
          <cell r="D3290" t="str">
            <v>LAC</v>
          </cell>
          <cell r="F3290">
            <v>9.1</v>
          </cell>
          <cell r="H3290">
            <v>9.8999999999999986</v>
          </cell>
        </row>
        <row r="3291">
          <cell r="A3291">
            <v>1990</v>
          </cell>
          <cell r="B3291" t="str">
            <v>Ken Norman</v>
          </cell>
          <cell r="D3291" t="str">
            <v>LAC</v>
          </cell>
          <cell r="F3291">
            <v>14.6</v>
          </cell>
          <cell r="H3291">
            <v>2331</v>
          </cell>
        </row>
        <row r="3292">
          <cell r="A3292">
            <v>1990</v>
          </cell>
          <cell r="B3292" t="str">
            <v>Jeff Martin</v>
          </cell>
          <cell r="D3292" t="str">
            <v>LAC</v>
          </cell>
          <cell r="F3292">
            <v>8.6999999999999993</v>
          </cell>
          <cell r="H3292">
            <v>1352.4</v>
          </cell>
        </row>
        <row r="3293">
          <cell r="A3293">
            <v>1990</v>
          </cell>
          <cell r="B3293" t="str">
            <v>David Rivers</v>
          </cell>
          <cell r="D3293" t="str">
            <v>LAC</v>
          </cell>
          <cell r="F3293">
            <v>9.9</v>
          </cell>
          <cell r="H3293">
            <v>722.80000000000007</v>
          </cell>
        </row>
        <row r="3294">
          <cell r="A3294">
            <v>1990</v>
          </cell>
          <cell r="B3294" t="str">
            <v>Benoit Benjamin</v>
          </cell>
          <cell r="D3294" t="str">
            <v>LAC</v>
          </cell>
          <cell r="F3294">
            <v>16.7</v>
          </cell>
          <cell r="H3294">
            <v>2314.6</v>
          </cell>
        </row>
        <row r="3295">
          <cell r="A3295">
            <v>1990</v>
          </cell>
          <cell r="B3295" t="str">
            <v>Joe Wolf</v>
          </cell>
          <cell r="D3295" t="str">
            <v>LAC</v>
          </cell>
          <cell r="F3295">
            <v>6.8</v>
          </cell>
          <cell r="H3295">
            <v>1324.3999999999999</v>
          </cell>
        </row>
        <row r="3296">
          <cell r="A3296">
            <v>1990</v>
          </cell>
          <cell r="B3296" t="str">
            <v>Mel McCants</v>
          </cell>
          <cell r="D3296" t="str">
            <v>LAL</v>
          </cell>
          <cell r="F3296">
            <v>5.0999999999999996</v>
          </cell>
          <cell r="H3296">
            <v>65</v>
          </cell>
        </row>
        <row r="3297">
          <cell r="A3297">
            <v>1990</v>
          </cell>
          <cell r="B3297" t="str">
            <v>James Worthy</v>
          </cell>
          <cell r="D3297" t="str">
            <v>LAL</v>
          </cell>
          <cell r="F3297">
            <v>19.8</v>
          </cell>
          <cell r="H3297">
            <v>2960</v>
          </cell>
        </row>
        <row r="3298">
          <cell r="A3298">
            <v>1990</v>
          </cell>
          <cell r="B3298" t="str">
            <v>Orlando Woolridge</v>
          </cell>
          <cell r="D3298" t="str">
            <v>LAL</v>
          </cell>
          <cell r="F3298">
            <v>17.600000000000001</v>
          </cell>
          <cell r="H3298">
            <v>1419.8</v>
          </cell>
        </row>
        <row r="3299">
          <cell r="A3299">
            <v>1990</v>
          </cell>
          <cell r="B3299" t="str">
            <v>Larry Drew</v>
          </cell>
          <cell r="D3299" t="str">
            <v>LAL</v>
          </cell>
          <cell r="F3299">
            <v>10.199999999999999</v>
          </cell>
          <cell r="H3299">
            <v>1336</v>
          </cell>
        </row>
        <row r="3300">
          <cell r="A3300">
            <v>1990</v>
          </cell>
          <cell r="B3300" t="str">
            <v>Michael Cooper</v>
          </cell>
          <cell r="D3300" t="str">
            <v>LAL</v>
          </cell>
          <cell r="F3300">
            <v>9.6</v>
          </cell>
          <cell r="H3300">
            <v>1848</v>
          </cell>
        </row>
        <row r="3301">
          <cell r="A3301">
            <v>1990</v>
          </cell>
          <cell r="B3301" t="str">
            <v>A.C. Green</v>
          </cell>
          <cell r="D3301" t="str">
            <v>LAL</v>
          </cell>
          <cell r="F3301">
            <v>14.7</v>
          </cell>
          <cell r="H3301">
            <v>2706</v>
          </cell>
        </row>
        <row r="3302">
          <cell r="A3302">
            <v>1990</v>
          </cell>
          <cell r="B3302" t="str">
            <v>Mychal Thompson</v>
          </cell>
          <cell r="D3302" t="str">
            <v>LAL</v>
          </cell>
          <cell r="F3302">
            <v>13.4</v>
          </cell>
          <cell r="H3302">
            <v>1883</v>
          </cell>
        </row>
        <row r="3303">
          <cell r="A3303">
            <v>1990</v>
          </cell>
          <cell r="B3303" t="str">
            <v>Steve Bucknall</v>
          </cell>
          <cell r="D3303" t="str">
            <v>LAL</v>
          </cell>
          <cell r="F3303">
            <v>0</v>
          </cell>
          <cell r="H3303">
            <v>75.600000000000009</v>
          </cell>
        </row>
        <row r="3304">
          <cell r="A3304">
            <v>1990</v>
          </cell>
          <cell r="B3304" t="str">
            <v>Magic Johnson</v>
          </cell>
          <cell r="D3304" t="str">
            <v>LAL</v>
          </cell>
          <cell r="F3304">
            <v>26.6</v>
          </cell>
          <cell r="H3304">
            <v>2938.8</v>
          </cell>
        </row>
        <row r="3305">
          <cell r="A3305">
            <v>1990</v>
          </cell>
          <cell r="B3305" t="str">
            <v>Byron Scott</v>
          </cell>
          <cell r="D3305" t="str">
            <v>LAL</v>
          </cell>
          <cell r="F3305">
            <v>14.3</v>
          </cell>
          <cell r="H3305">
            <v>2594.9</v>
          </cell>
        </row>
        <row r="3306">
          <cell r="A3306">
            <v>1990</v>
          </cell>
          <cell r="B3306" t="str">
            <v>Mark McNamara</v>
          </cell>
          <cell r="D3306" t="str">
            <v>LAL</v>
          </cell>
          <cell r="F3306">
            <v>11.3</v>
          </cell>
          <cell r="H3306">
            <v>191.4</v>
          </cell>
        </row>
        <row r="3307">
          <cell r="A3307">
            <v>1990</v>
          </cell>
          <cell r="B3307" t="str">
            <v>Vlade Divac</v>
          </cell>
          <cell r="D3307" t="str">
            <v>LAL</v>
          </cell>
          <cell r="F3307">
            <v>17.5</v>
          </cell>
          <cell r="H3307">
            <v>1607.2</v>
          </cell>
        </row>
        <row r="3308">
          <cell r="A3308">
            <v>1990</v>
          </cell>
          <cell r="B3308" t="str">
            <v>Rony Seikaly</v>
          </cell>
          <cell r="D3308" t="str">
            <v>MIA</v>
          </cell>
          <cell r="F3308">
            <v>15.9</v>
          </cell>
          <cell r="H3308">
            <v>2412.4</v>
          </cell>
        </row>
        <row r="3309">
          <cell r="A3309">
            <v>1990</v>
          </cell>
          <cell r="B3309" t="str">
            <v>Terry Davis</v>
          </cell>
          <cell r="D3309" t="str">
            <v>MIA</v>
          </cell>
          <cell r="F3309">
            <v>9</v>
          </cell>
          <cell r="H3309">
            <v>882</v>
          </cell>
        </row>
        <row r="3310">
          <cell r="A3310">
            <v>1990</v>
          </cell>
          <cell r="B3310" t="str">
            <v>Tellis Frank</v>
          </cell>
          <cell r="D3310" t="str">
            <v>MIA</v>
          </cell>
          <cell r="F3310">
            <v>11.1</v>
          </cell>
          <cell r="H3310">
            <v>1763.3</v>
          </cell>
        </row>
        <row r="3311">
          <cell r="A3311">
            <v>1990</v>
          </cell>
          <cell r="B3311" t="str">
            <v>Rory Sparrow</v>
          </cell>
          <cell r="D3311" t="str">
            <v>MIA</v>
          </cell>
          <cell r="F3311">
            <v>8.8000000000000007</v>
          </cell>
          <cell r="H3311">
            <v>1754.8</v>
          </cell>
        </row>
        <row r="3312">
          <cell r="A3312">
            <v>1990</v>
          </cell>
          <cell r="B3312" t="str">
            <v>Sherman Douglas</v>
          </cell>
          <cell r="D3312" t="str">
            <v>MIA</v>
          </cell>
          <cell r="F3312">
            <v>17</v>
          </cell>
          <cell r="H3312">
            <v>2470.5</v>
          </cell>
        </row>
        <row r="3313">
          <cell r="A3313">
            <v>1990</v>
          </cell>
          <cell r="B3313" t="str">
            <v>Kevin Edwards</v>
          </cell>
          <cell r="D3313" t="str">
            <v>MIA</v>
          </cell>
          <cell r="F3313">
            <v>11.6</v>
          </cell>
          <cell r="H3313">
            <v>2207.4</v>
          </cell>
        </row>
        <row r="3314">
          <cell r="A3314">
            <v>1990</v>
          </cell>
          <cell r="B3314" t="str">
            <v>Billy Thompson</v>
          </cell>
          <cell r="D3314" t="str">
            <v>MIA</v>
          </cell>
          <cell r="F3314">
            <v>14.7</v>
          </cell>
          <cell r="H3314">
            <v>2140.9</v>
          </cell>
        </row>
        <row r="3315">
          <cell r="A3315">
            <v>1990</v>
          </cell>
          <cell r="B3315" t="str">
            <v>Scott Haffner</v>
          </cell>
          <cell r="D3315" t="str">
            <v>MIA</v>
          </cell>
          <cell r="F3315">
            <v>8.3000000000000007</v>
          </cell>
          <cell r="H3315">
            <v>559</v>
          </cell>
        </row>
        <row r="3316">
          <cell r="A3316">
            <v>1990</v>
          </cell>
          <cell r="B3316" t="str">
            <v>Pat Cummings</v>
          </cell>
          <cell r="D3316" t="str">
            <v>MIA</v>
          </cell>
          <cell r="F3316">
            <v>10.5</v>
          </cell>
          <cell r="H3316">
            <v>392.2</v>
          </cell>
        </row>
        <row r="3317">
          <cell r="A3317">
            <v>1990</v>
          </cell>
          <cell r="B3317" t="str">
            <v>Jim Rowinski</v>
          </cell>
          <cell r="D3317" t="str">
            <v>MIA</v>
          </cell>
          <cell r="F3317">
            <v>13.2</v>
          </cell>
          <cell r="H3317">
            <v>112</v>
          </cell>
        </row>
        <row r="3318">
          <cell r="A3318">
            <v>1990</v>
          </cell>
          <cell r="B3318" t="str">
            <v>Grant Long</v>
          </cell>
          <cell r="D3318" t="str">
            <v>MIA</v>
          </cell>
          <cell r="F3318">
            <v>11.6</v>
          </cell>
          <cell r="H3318">
            <v>1854.8999999999999</v>
          </cell>
        </row>
        <row r="3319">
          <cell r="A3319">
            <v>1990</v>
          </cell>
          <cell r="B3319" t="str">
            <v>Glen Rice</v>
          </cell>
          <cell r="D3319" t="str">
            <v>MIA</v>
          </cell>
          <cell r="F3319">
            <v>11.3</v>
          </cell>
          <cell r="H3319">
            <v>2310</v>
          </cell>
        </row>
        <row r="3320">
          <cell r="A3320">
            <v>1990</v>
          </cell>
          <cell r="B3320" t="str">
            <v>Jon Sundvold</v>
          </cell>
          <cell r="D3320" t="str">
            <v>MIA</v>
          </cell>
          <cell r="F3320">
            <v>11.2</v>
          </cell>
          <cell r="H3320">
            <v>869.40000000000009</v>
          </cell>
        </row>
        <row r="3321">
          <cell r="A3321">
            <v>1990</v>
          </cell>
          <cell r="B3321" t="str">
            <v>Ricky Pierce</v>
          </cell>
          <cell r="D3321" t="str">
            <v>MIL</v>
          </cell>
          <cell r="F3321">
            <v>21.9</v>
          </cell>
          <cell r="H3321">
            <v>1711</v>
          </cell>
        </row>
        <row r="3322">
          <cell r="A3322">
            <v>1990</v>
          </cell>
          <cell r="B3322" t="str">
            <v>Jeff Grayer</v>
          </cell>
          <cell r="D3322" t="str">
            <v>MIL</v>
          </cell>
          <cell r="F3322">
            <v>11.4</v>
          </cell>
          <cell r="H3322">
            <v>1427.1000000000001</v>
          </cell>
        </row>
        <row r="3323">
          <cell r="A3323">
            <v>1990</v>
          </cell>
          <cell r="B3323" t="str">
            <v>Mike Dunleavy</v>
          </cell>
          <cell r="D3323" t="str">
            <v>MIL</v>
          </cell>
          <cell r="F3323">
            <v>5.0999999999999996</v>
          </cell>
          <cell r="H3323">
            <v>43</v>
          </cell>
        </row>
        <row r="3324">
          <cell r="A3324">
            <v>1990</v>
          </cell>
          <cell r="B3324" t="str">
            <v>Greg Anderson</v>
          </cell>
          <cell r="D3324" t="str">
            <v>MIL</v>
          </cell>
          <cell r="F3324">
            <v>13</v>
          </cell>
          <cell r="H3324">
            <v>1290</v>
          </cell>
        </row>
        <row r="3325">
          <cell r="A3325">
            <v>1990</v>
          </cell>
          <cell r="B3325" t="str">
            <v>Frank Kornet</v>
          </cell>
          <cell r="D3325" t="str">
            <v>MIL</v>
          </cell>
          <cell r="F3325">
            <v>6.1</v>
          </cell>
          <cell r="H3325">
            <v>438.90000000000003</v>
          </cell>
        </row>
        <row r="3326">
          <cell r="A3326">
            <v>1990</v>
          </cell>
          <cell r="B3326" t="str">
            <v>Tito Horford</v>
          </cell>
          <cell r="D3326" t="str">
            <v>MIL</v>
          </cell>
          <cell r="F3326">
            <v>5.0999999999999996</v>
          </cell>
          <cell r="H3326">
            <v>234.5</v>
          </cell>
        </row>
        <row r="3327">
          <cell r="A3327">
            <v>1990</v>
          </cell>
          <cell r="B3327" t="str">
            <v>Larry Krystkowiak</v>
          </cell>
          <cell r="D3327" t="str">
            <v>MIL</v>
          </cell>
          <cell r="F3327">
            <v>7.6</v>
          </cell>
          <cell r="H3327">
            <v>380.8</v>
          </cell>
        </row>
        <row r="3328">
          <cell r="A3328">
            <v>1990</v>
          </cell>
          <cell r="B3328" t="str">
            <v>Alvin Robertson</v>
          </cell>
          <cell r="D3328" t="str">
            <v>MIL</v>
          </cell>
          <cell r="F3328">
            <v>18.899999999999999</v>
          </cell>
          <cell r="H3328">
            <v>2600.1</v>
          </cell>
        </row>
        <row r="3329">
          <cell r="A3329">
            <v>1990</v>
          </cell>
          <cell r="B3329" t="str">
            <v>Jay Humphries</v>
          </cell>
          <cell r="D3329" t="str">
            <v>MIL</v>
          </cell>
          <cell r="F3329">
            <v>16.399999999999999</v>
          </cell>
          <cell r="H3329">
            <v>2818.7999999999997</v>
          </cell>
        </row>
        <row r="3330">
          <cell r="A3330">
            <v>1990</v>
          </cell>
          <cell r="B3330" t="str">
            <v>Jack Sikma</v>
          </cell>
          <cell r="D3330" t="str">
            <v>MIL</v>
          </cell>
          <cell r="F3330">
            <v>14.7</v>
          </cell>
          <cell r="H3330">
            <v>2250.6999999999998</v>
          </cell>
        </row>
        <row r="3331">
          <cell r="A3331">
            <v>1990</v>
          </cell>
          <cell r="B3331" t="str">
            <v>Fred Roberts</v>
          </cell>
          <cell r="D3331" t="str">
            <v>MIL</v>
          </cell>
          <cell r="F3331">
            <v>11.6</v>
          </cell>
          <cell r="H3331">
            <v>2238.6</v>
          </cell>
        </row>
        <row r="3332">
          <cell r="A3332">
            <v>1990</v>
          </cell>
          <cell r="B3332" t="str">
            <v>Ben Coleman</v>
          </cell>
          <cell r="D3332" t="str">
            <v>MIL</v>
          </cell>
          <cell r="F3332">
            <v>12.2</v>
          </cell>
          <cell r="H3332">
            <v>305.8</v>
          </cell>
        </row>
        <row r="3333">
          <cell r="A3333">
            <v>1990</v>
          </cell>
          <cell r="B3333" t="str">
            <v>Paul Pressey</v>
          </cell>
          <cell r="D3333" t="str">
            <v>MIL</v>
          </cell>
          <cell r="F3333">
            <v>15.9</v>
          </cell>
          <cell r="H3333">
            <v>1402.2</v>
          </cell>
        </row>
        <row r="3334">
          <cell r="A3334">
            <v>1990</v>
          </cell>
          <cell r="B3334" t="str">
            <v>Tony Brown</v>
          </cell>
          <cell r="D3334" t="str">
            <v>MIL</v>
          </cell>
          <cell r="F3334">
            <v>8.1999999999999993</v>
          </cell>
          <cell r="H3334">
            <v>634.4</v>
          </cell>
        </row>
        <row r="3335">
          <cell r="A3335">
            <v>1990</v>
          </cell>
          <cell r="B3335" t="str">
            <v>Tod Murphy</v>
          </cell>
          <cell r="D3335" t="str">
            <v>MIN</v>
          </cell>
          <cell r="F3335">
            <v>13</v>
          </cell>
          <cell r="H3335">
            <v>2492.7999999999997</v>
          </cell>
        </row>
        <row r="3336">
          <cell r="A3336">
            <v>1990</v>
          </cell>
          <cell r="B3336" t="str">
            <v>Adrian Branch</v>
          </cell>
          <cell r="D3336" t="str">
            <v>MIN</v>
          </cell>
          <cell r="F3336">
            <v>16.899999999999999</v>
          </cell>
          <cell r="H3336">
            <v>91.300000000000011</v>
          </cell>
        </row>
        <row r="3337">
          <cell r="A3337">
            <v>1990</v>
          </cell>
          <cell r="B3337" t="str">
            <v>Tony Campbell</v>
          </cell>
          <cell r="D3337" t="str">
            <v>MIN</v>
          </cell>
          <cell r="F3337">
            <v>17.100000000000001</v>
          </cell>
          <cell r="H3337">
            <v>3165.2000000000003</v>
          </cell>
        </row>
        <row r="3338">
          <cell r="A3338">
            <v>1990</v>
          </cell>
          <cell r="B3338" t="str">
            <v>Sidney Lowe</v>
          </cell>
          <cell r="D3338" t="str">
            <v>MIN</v>
          </cell>
          <cell r="F3338">
            <v>8.6999999999999993</v>
          </cell>
          <cell r="H3338">
            <v>1744</v>
          </cell>
        </row>
        <row r="3339">
          <cell r="A3339">
            <v>1990</v>
          </cell>
          <cell r="B3339" t="str">
            <v>Tyrone Corbin</v>
          </cell>
          <cell r="D3339" t="str">
            <v>MIN</v>
          </cell>
          <cell r="F3339">
            <v>15.9</v>
          </cell>
          <cell r="H3339">
            <v>3009.4</v>
          </cell>
        </row>
        <row r="3340">
          <cell r="A3340">
            <v>1990</v>
          </cell>
          <cell r="B3340" t="str">
            <v>Sam Mitchell</v>
          </cell>
          <cell r="D3340" t="str">
            <v>MIN</v>
          </cell>
          <cell r="F3340">
            <v>13.7</v>
          </cell>
          <cell r="H3340">
            <v>2416</v>
          </cell>
        </row>
        <row r="3341">
          <cell r="A3341">
            <v>1990</v>
          </cell>
          <cell r="B3341" t="str">
            <v>Doug West</v>
          </cell>
          <cell r="D3341" t="str">
            <v>MIN</v>
          </cell>
          <cell r="F3341">
            <v>7.5</v>
          </cell>
          <cell r="H3341">
            <v>379.59999999999997</v>
          </cell>
        </row>
        <row r="3342">
          <cell r="A3342">
            <v>1990</v>
          </cell>
          <cell r="B3342" t="str">
            <v>Gary Leonard</v>
          </cell>
          <cell r="D3342" t="str">
            <v>MIN</v>
          </cell>
          <cell r="F3342">
            <v>6.2</v>
          </cell>
          <cell r="H3342">
            <v>127.6</v>
          </cell>
        </row>
        <row r="3343">
          <cell r="A3343">
            <v>1990</v>
          </cell>
          <cell r="B3343" t="str">
            <v>Pooh Richardson</v>
          </cell>
          <cell r="D3343" t="str">
            <v>MIN</v>
          </cell>
          <cell r="F3343">
            <v>15.8</v>
          </cell>
          <cell r="H3343">
            <v>2583</v>
          </cell>
        </row>
        <row r="3344">
          <cell r="A3344">
            <v>1990</v>
          </cell>
          <cell r="B3344" t="str">
            <v>Donald Royal</v>
          </cell>
          <cell r="D3344" t="str">
            <v>MIN</v>
          </cell>
          <cell r="F3344">
            <v>15.2</v>
          </cell>
          <cell r="H3344">
            <v>745.80000000000007</v>
          </cell>
        </row>
        <row r="3345">
          <cell r="A3345">
            <v>1990</v>
          </cell>
          <cell r="B3345" t="str">
            <v>Scott Roth</v>
          </cell>
          <cell r="D3345" t="str">
            <v>MIN</v>
          </cell>
          <cell r="F3345">
            <v>11.7</v>
          </cell>
          <cell r="H3345">
            <v>1057.9000000000001</v>
          </cell>
        </row>
        <row r="3346">
          <cell r="A3346">
            <v>1990</v>
          </cell>
          <cell r="B3346" t="str">
            <v>Leon Wood</v>
          </cell>
          <cell r="D3346" t="str">
            <v>NJN</v>
          </cell>
          <cell r="F3346">
            <v>10.9</v>
          </cell>
          <cell r="H3346">
            <v>198.79999999999998</v>
          </cell>
        </row>
        <row r="3347">
          <cell r="A3347">
            <v>1990</v>
          </cell>
          <cell r="B3347" t="str">
            <v>Dennis Hopson</v>
          </cell>
          <cell r="D3347" t="str">
            <v>NJN</v>
          </cell>
          <cell r="F3347">
            <v>13.6</v>
          </cell>
          <cell r="H3347">
            <v>2551.6999999999998</v>
          </cell>
        </row>
        <row r="3348">
          <cell r="A3348">
            <v>1990</v>
          </cell>
          <cell r="B3348" t="str">
            <v>Stanley Brundy</v>
          </cell>
          <cell r="D3348" t="str">
            <v>NJN</v>
          </cell>
          <cell r="F3348">
            <v>10.1</v>
          </cell>
          <cell r="H3348">
            <v>128</v>
          </cell>
        </row>
        <row r="3349">
          <cell r="A3349">
            <v>1990</v>
          </cell>
          <cell r="B3349" t="str">
            <v>Anthony Mason</v>
          </cell>
          <cell r="D3349" t="str">
            <v>NJN</v>
          </cell>
          <cell r="F3349">
            <v>6.9</v>
          </cell>
          <cell r="H3349">
            <v>107.1</v>
          </cell>
        </row>
        <row r="3350">
          <cell r="A3350">
            <v>1990</v>
          </cell>
          <cell r="B3350" t="str">
            <v>Jaren Jackson</v>
          </cell>
          <cell r="D3350" t="str">
            <v>NJN</v>
          </cell>
          <cell r="F3350">
            <v>10.8</v>
          </cell>
          <cell r="H3350">
            <v>159.6</v>
          </cell>
        </row>
        <row r="3351">
          <cell r="A3351">
            <v>1990</v>
          </cell>
          <cell r="B3351" t="str">
            <v>Sam Bowie</v>
          </cell>
          <cell r="D3351" t="str">
            <v>NJN</v>
          </cell>
          <cell r="F3351">
            <v>16.2</v>
          </cell>
          <cell r="H3351">
            <v>2210</v>
          </cell>
        </row>
        <row r="3352">
          <cell r="A3352">
            <v>1990</v>
          </cell>
          <cell r="B3352" t="str">
            <v>Lester Conner</v>
          </cell>
          <cell r="D3352" t="str">
            <v>NJN</v>
          </cell>
          <cell r="F3352">
            <v>12.8</v>
          </cell>
          <cell r="H3352">
            <v>2353.4</v>
          </cell>
        </row>
        <row r="3353">
          <cell r="A3353">
            <v>1990</v>
          </cell>
          <cell r="B3353" t="str">
            <v>Charles Shackleford</v>
          </cell>
          <cell r="D3353" t="str">
            <v>NJN</v>
          </cell>
          <cell r="F3353">
            <v>12.3</v>
          </cell>
          <cell r="H3353">
            <v>1554</v>
          </cell>
        </row>
        <row r="3354">
          <cell r="A3354">
            <v>1990</v>
          </cell>
          <cell r="B3354" t="str">
            <v>Chris Morris</v>
          </cell>
          <cell r="D3354" t="str">
            <v>NJN</v>
          </cell>
          <cell r="F3354">
            <v>14.8</v>
          </cell>
          <cell r="H3354">
            <v>2448</v>
          </cell>
        </row>
        <row r="3355">
          <cell r="A3355">
            <v>1990</v>
          </cell>
          <cell r="B3355" t="str">
            <v>Jay Taylor</v>
          </cell>
          <cell r="D3355" t="str">
            <v>NJN</v>
          </cell>
          <cell r="F3355">
            <v>9.5</v>
          </cell>
          <cell r="H3355">
            <v>113.9</v>
          </cell>
        </row>
        <row r="3356">
          <cell r="A3356">
            <v>1990</v>
          </cell>
          <cell r="B3356" t="str">
            <v>Mookie Blaylock</v>
          </cell>
          <cell r="D3356" t="str">
            <v>NJN</v>
          </cell>
          <cell r="F3356">
            <v>11.5</v>
          </cell>
          <cell r="H3356">
            <v>1265</v>
          </cell>
        </row>
        <row r="3357">
          <cell r="A3357">
            <v>1990</v>
          </cell>
          <cell r="B3357" t="str">
            <v>Purvis Short</v>
          </cell>
          <cell r="D3357" t="str">
            <v>NJN</v>
          </cell>
          <cell r="F3357">
            <v>13.4</v>
          </cell>
          <cell r="H3357">
            <v>2214</v>
          </cell>
        </row>
        <row r="3358">
          <cell r="A3358">
            <v>1990</v>
          </cell>
          <cell r="B3358" t="str">
            <v>Roy Hinson</v>
          </cell>
          <cell r="D3358" t="str">
            <v>NJN</v>
          </cell>
          <cell r="F3358">
            <v>15.2</v>
          </cell>
          <cell r="H3358">
            <v>792.5</v>
          </cell>
        </row>
        <row r="3359">
          <cell r="A3359">
            <v>1990</v>
          </cell>
          <cell r="B3359" t="str">
            <v>Derrick Gervin</v>
          </cell>
          <cell r="D3359" t="str">
            <v>NJN</v>
          </cell>
          <cell r="F3359">
            <v>22.9</v>
          </cell>
          <cell r="H3359">
            <v>338.1</v>
          </cell>
        </row>
        <row r="3360">
          <cell r="A3360">
            <v>1990</v>
          </cell>
          <cell r="B3360" t="str">
            <v>Kiki Vandeweghe</v>
          </cell>
          <cell r="D3360" t="str">
            <v>NYK</v>
          </cell>
          <cell r="F3360">
            <v>12.5</v>
          </cell>
          <cell r="H3360">
            <v>563.20000000000005</v>
          </cell>
        </row>
        <row r="3361">
          <cell r="A3361">
            <v>1990</v>
          </cell>
          <cell r="B3361" t="str">
            <v>Charles Oakley</v>
          </cell>
          <cell r="D3361" t="str">
            <v>NYK</v>
          </cell>
          <cell r="F3361">
            <v>15.9</v>
          </cell>
          <cell r="H3361">
            <v>2196</v>
          </cell>
        </row>
        <row r="3362">
          <cell r="A3362">
            <v>1990</v>
          </cell>
          <cell r="B3362" t="str">
            <v>Trent Tucker</v>
          </cell>
          <cell r="D3362" t="str">
            <v>NYK</v>
          </cell>
          <cell r="F3362">
            <v>12</v>
          </cell>
          <cell r="H3362">
            <v>1725.3</v>
          </cell>
        </row>
        <row r="3363">
          <cell r="A3363">
            <v>1990</v>
          </cell>
          <cell r="B3363" t="str">
            <v>Mark Jackson</v>
          </cell>
          <cell r="D3363" t="str">
            <v>NYK</v>
          </cell>
          <cell r="F3363">
            <v>14.3</v>
          </cell>
          <cell r="H3363">
            <v>2427.2000000000003</v>
          </cell>
        </row>
        <row r="3364">
          <cell r="A3364">
            <v>1990</v>
          </cell>
          <cell r="B3364" t="str">
            <v>Kenny Walker</v>
          </cell>
          <cell r="D3364" t="str">
            <v>NYK</v>
          </cell>
          <cell r="F3364">
            <v>12.7</v>
          </cell>
          <cell r="H3364">
            <v>1598</v>
          </cell>
        </row>
        <row r="3365">
          <cell r="A3365">
            <v>1990</v>
          </cell>
          <cell r="B3365" t="str">
            <v>Patrick Ewing</v>
          </cell>
          <cell r="D3365" t="str">
            <v>NYK</v>
          </cell>
          <cell r="F3365">
            <v>25.8</v>
          </cell>
          <cell r="H3365">
            <v>3165.2000000000003</v>
          </cell>
        </row>
        <row r="3366">
          <cell r="A3366">
            <v>1990</v>
          </cell>
          <cell r="B3366" t="str">
            <v>Brian Quinnett</v>
          </cell>
          <cell r="D3366" t="str">
            <v>NYK</v>
          </cell>
          <cell r="F3366">
            <v>3.9</v>
          </cell>
          <cell r="H3366">
            <v>192.20000000000002</v>
          </cell>
        </row>
        <row r="3367">
          <cell r="A3367">
            <v>1990</v>
          </cell>
          <cell r="B3367" t="str">
            <v>Johnny Newman</v>
          </cell>
          <cell r="D3367" t="str">
            <v>NYK</v>
          </cell>
          <cell r="F3367">
            <v>12.7</v>
          </cell>
          <cell r="H3367">
            <v>2280</v>
          </cell>
        </row>
        <row r="3368">
          <cell r="A3368">
            <v>1990</v>
          </cell>
          <cell r="B3368" t="str">
            <v>Eddie Lee</v>
          </cell>
          <cell r="D3368" t="str">
            <v>NYK</v>
          </cell>
          <cell r="F3368">
            <v>9.9</v>
          </cell>
          <cell r="H3368">
            <v>971.7</v>
          </cell>
        </row>
        <row r="3369">
          <cell r="A3369">
            <v>1990</v>
          </cell>
          <cell r="B3369" t="str">
            <v>Gerald Wilkins</v>
          </cell>
          <cell r="D3369" t="str">
            <v>NYK</v>
          </cell>
          <cell r="F3369">
            <v>14.3</v>
          </cell>
          <cell r="H3369">
            <v>2607.6</v>
          </cell>
        </row>
        <row r="3370">
          <cell r="A3370">
            <v>1990</v>
          </cell>
          <cell r="B3370" t="str">
            <v>Morlon Wiley</v>
          </cell>
          <cell r="D3370" t="str">
            <v>ORL</v>
          </cell>
          <cell r="F3370">
            <v>11.3</v>
          </cell>
          <cell r="H3370">
            <v>640</v>
          </cell>
        </row>
        <row r="3371">
          <cell r="A3371">
            <v>1990</v>
          </cell>
          <cell r="B3371" t="str">
            <v>Mark Acres</v>
          </cell>
          <cell r="D3371" t="str">
            <v>ORL</v>
          </cell>
          <cell r="F3371">
            <v>8.3000000000000007</v>
          </cell>
          <cell r="H3371">
            <v>1688</v>
          </cell>
        </row>
        <row r="3372">
          <cell r="A3372">
            <v>1990</v>
          </cell>
          <cell r="B3372" t="str">
            <v>Otis Smith</v>
          </cell>
          <cell r="D3372" t="str">
            <v>ORL</v>
          </cell>
          <cell r="F3372">
            <v>17.2</v>
          </cell>
          <cell r="H3372">
            <v>1644.5</v>
          </cell>
        </row>
        <row r="3373">
          <cell r="A3373">
            <v>1990</v>
          </cell>
          <cell r="B3373" t="str">
            <v>Terry Catledge</v>
          </cell>
          <cell r="D3373" t="str">
            <v>ORL</v>
          </cell>
          <cell r="F3373">
            <v>15</v>
          </cell>
          <cell r="H3373">
            <v>2464.1999999999998</v>
          </cell>
        </row>
        <row r="3374">
          <cell r="A3374">
            <v>1990</v>
          </cell>
          <cell r="B3374" t="str">
            <v>Nick Anderson</v>
          </cell>
          <cell r="D3374" t="str">
            <v>ORL</v>
          </cell>
          <cell r="F3374">
            <v>14.9</v>
          </cell>
          <cell r="H3374">
            <v>1782</v>
          </cell>
        </row>
        <row r="3375">
          <cell r="A3375">
            <v>1990</v>
          </cell>
          <cell r="B3375" t="str">
            <v>Reggie Theus</v>
          </cell>
          <cell r="D3375" t="str">
            <v>ORL</v>
          </cell>
          <cell r="F3375">
            <v>15.9</v>
          </cell>
          <cell r="H3375">
            <v>2348.4</v>
          </cell>
        </row>
        <row r="3376">
          <cell r="A3376">
            <v>1990</v>
          </cell>
          <cell r="B3376" t="str">
            <v>Sam Vincent</v>
          </cell>
          <cell r="D3376" t="str">
            <v>ORL</v>
          </cell>
          <cell r="F3376">
            <v>15.4</v>
          </cell>
          <cell r="H3376">
            <v>1656.9</v>
          </cell>
        </row>
        <row r="3377">
          <cell r="A3377">
            <v>1990</v>
          </cell>
          <cell r="B3377" t="str">
            <v>Jerry Reynolds</v>
          </cell>
          <cell r="D3377" t="str">
            <v>ORL</v>
          </cell>
          <cell r="F3377">
            <v>14.1</v>
          </cell>
          <cell r="H3377">
            <v>1815.7</v>
          </cell>
        </row>
        <row r="3378">
          <cell r="A3378">
            <v>1990</v>
          </cell>
          <cell r="B3378" t="str">
            <v>Michael Ansley</v>
          </cell>
          <cell r="D3378" t="str">
            <v>ORL</v>
          </cell>
          <cell r="F3378">
            <v>17.3</v>
          </cell>
          <cell r="H3378">
            <v>1224</v>
          </cell>
        </row>
        <row r="3379">
          <cell r="A3379">
            <v>1990</v>
          </cell>
          <cell r="B3379" t="str">
            <v>Scott Skiles</v>
          </cell>
          <cell r="D3379" t="str">
            <v>ORL</v>
          </cell>
          <cell r="F3379">
            <v>13.2</v>
          </cell>
          <cell r="H3379">
            <v>1463</v>
          </cell>
        </row>
        <row r="3380">
          <cell r="A3380">
            <v>1990</v>
          </cell>
          <cell r="B3380" t="str">
            <v>Dave Corzine</v>
          </cell>
          <cell r="D3380" t="str">
            <v>ORL</v>
          </cell>
          <cell r="F3380">
            <v>3.2</v>
          </cell>
          <cell r="H3380">
            <v>79.199999999999989</v>
          </cell>
        </row>
        <row r="3381">
          <cell r="A3381">
            <v>1990</v>
          </cell>
          <cell r="B3381" t="str">
            <v>Sidney Green</v>
          </cell>
          <cell r="D3381" t="str">
            <v>ORL</v>
          </cell>
          <cell r="F3381">
            <v>12.7</v>
          </cell>
          <cell r="H3381">
            <v>1861.5</v>
          </cell>
        </row>
        <row r="3382">
          <cell r="A3382">
            <v>1990</v>
          </cell>
          <cell r="B3382" t="str">
            <v>Jeff Turner</v>
          </cell>
          <cell r="D3382" t="str">
            <v>ORL</v>
          </cell>
          <cell r="F3382">
            <v>6.6</v>
          </cell>
          <cell r="H3382">
            <v>1104</v>
          </cell>
        </row>
        <row r="3383">
          <cell r="A3383">
            <v>1990</v>
          </cell>
          <cell r="B3383" t="str">
            <v>Scott Brooks</v>
          </cell>
          <cell r="D3383" t="str">
            <v>PHI</v>
          </cell>
          <cell r="F3383">
            <v>14.2</v>
          </cell>
          <cell r="H3383">
            <v>972</v>
          </cell>
        </row>
        <row r="3384">
          <cell r="A3384">
            <v>1990</v>
          </cell>
          <cell r="B3384" t="str">
            <v>Derek Smith</v>
          </cell>
          <cell r="D3384" t="str">
            <v>PHI</v>
          </cell>
          <cell r="F3384">
            <v>13.7</v>
          </cell>
          <cell r="H3384">
            <v>1402.5</v>
          </cell>
        </row>
        <row r="3385">
          <cell r="A3385">
            <v>1990</v>
          </cell>
          <cell r="B3385" t="str">
            <v>Kenny Payne</v>
          </cell>
          <cell r="D3385" t="str">
            <v>PHI</v>
          </cell>
          <cell r="F3385">
            <v>10.7</v>
          </cell>
          <cell r="H3385">
            <v>217</v>
          </cell>
        </row>
        <row r="3386">
          <cell r="A3386">
            <v>1990</v>
          </cell>
          <cell r="B3386" t="str">
            <v>Lanard Copeland</v>
          </cell>
          <cell r="D3386" t="str">
            <v>PHI</v>
          </cell>
          <cell r="F3386">
            <v>10</v>
          </cell>
          <cell r="H3386">
            <v>110.39999999999999</v>
          </cell>
        </row>
        <row r="3387">
          <cell r="A3387">
            <v>1990</v>
          </cell>
          <cell r="B3387" t="str">
            <v>Charles Barkley</v>
          </cell>
          <cell r="D3387" t="str">
            <v>PHI</v>
          </cell>
          <cell r="F3387">
            <v>27.1</v>
          </cell>
          <cell r="H3387">
            <v>3088.9</v>
          </cell>
        </row>
        <row r="3388">
          <cell r="A3388">
            <v>1990</v>
          </cell>
          <cell r="B3388" t="str">
            <v>Rick Mahorn</v>
          </cell>
          <cell r="D3388" t="str">
            <v>PHI</v>
          </cell>
          <cell r="F3388">
            <v>13.9</v>
          </cell>
          <cell r="H3388">
            <v>2272.5</v>
          </cell>
        </row>
        <row r="3389">
          <cell r="A3389">
            <v>1990</v>
          </cell>
          <cell r="B3389" t="str">
            <v>Ron Anderson</v>
          </cell>
          <cell r="D3389" t="str">
            <v>PHI</v>
          </cell>
          <cell r="F3389">
            <v>13.9</v>
          </cell>
          <cell r="H3389">
            <v>2090.4</v>
          </cell>
        </row>
        <row r="3390">
          <cell r="A3390">
            <v>1990</v>
          </cell>
          <cell r="B3390" t="str">
            <v>Hersey Hawkins</v>
          </cell>
          <cell r="D3390" t="str">
            <v>PHI</v>
          </cell>
          <cell r="F3390">
            <v>17</v>
          </cell>
          <cell r="H3390">
            <v>2853.6</v>
          </cell>
        </row>
        <row r="3391">
          <cell r="A3391">
            <v>1990</v>
          </cell>
          <cell r="B3391" t="str">
            <v>Johnny Dawkins</v>
          </cell>
          <cell r="D3391" t="str">
            <v>PHI</v>
          </cell>
          <cell r="F3391">
            <v>16</v>
          </cell>
          <cell r="H3391">
            <v>2867.4</v>
          </cell>
        </row>
        <row r="3392">
          <cell r="A3392">
            <v>1990</v>
          </cell>
          <cell r="B3392" t="str">
            <v>Kurt Nimphius</v>
          </cell>
          <cell r="D3392" t="str">
            <v>PHI</v>
          </cell>
          <cell r="F3392">
            <v>7.9</v>
          </cell>
          <cell r="H3392">
            <v>315.40000000000003</v>
          </cell>
        </row>
        <row r="3393">
          <cell r="A3393">
            <v>1990</v>
          </cell>
          <cell r="B3393" t="str">
            <v>Corey Gaines</v>
          </cell>
          <cell r="D3393" t="str">
            <v>PHI</v>
          </cell>
          <cell r="F3393">
            <v>6.2</v>
          </cell>
          <cell r="H3393">
            <v>81</v>
          </cell>
        </row>
        <row r="3394">
          <cell r="A3394">
            <v>1990</v>
          </cell>
          <cell r="B3394" t="str">
            <v>Bob Thornton</v>
          </cell>
          <cell r="D3394" t="str">
            <v>PHI</v>
          </cell>
          <cell r="F3394">
            <v>6.1</v>
          </cell>
          <cell r="H3394">
            <v>593.6</v>
          </cell>
        </row>
        <row r="3395">
          <cell r="A3395">
            <v>1990</v>
          </cell>
          <cell r="B3395" t="str">
            <v>Mike Gminski</v>
          </cell>
          <cell r="D3395" t="str">
            <v>PHI</v>
          </cell>
          <cell r="F3395">
            <v>15.7</v>
          </cell>
          <cell r="H3395">
            <v>2656.7999999999997</v>
          </cell>
        </row>
        <row r="3396">
          <cell r="A3396">
            <v>1990</v>
          </cell>
          <cell r="B3396" t="str">
            <v>Greg Grant</v>
          </cell>
          <cell r="D3396" t="str">
            <v>PHO</v>
          </cell>
          <cell r="F3396">
            <v>9.6999999999999993</v>
          </cell>
          <cell r="H3396">
            <v>676.69999999999993</v>
          </cell>
        </row>
        <row r="3397">
          <cell r="A3397">
            <v>1990</v>
          </cell>
          <cell r="B3397" t="str">
            <v>Kevin Johnson</v>
          </cell>
          <cell r="D3397" t="str">
            <v>PHO</v>
          </cell>
          <cell r="F3397">
            <v>22.8</v>
          </cell>
          <cell r="H3397">
            <v>2782.4</v>
          </cell>
        </row>
        <row r="3398">
          <cell r="A3398">
            <v>1990</v>
          </cell>
          <cell r="B3398" t="str">
            <v>Tim Legler</v>
          </cell>
          <cell r="D3398" t="str">
            <v>PHO</v>
          </cell>
          <cell r="F3398">
            <v>6.7</v>
          </cell>
          <cell r="H3398">
            <v>82.5</v>
          </cell>
        </row>
        <row r="3399">
          <cell r="A3399">
            <v>1990</v>
          </cell>
          <cell r="B3399" t="str">
            <v>Dan Majerle</v>
          </cell>
          <cell r="D3399" t="str">
            <v>PHO</v>
          </cell>
          <cell r="F3399">
            <v>13.5</v>
          </cell>
          <cell r="H3399">
            <v>2241.1</v>
          </cell>
        </row>
        <row r="3400">
          <cell r="A3400">
            <v>1990</v>
          </cell>
          <cell r="B3400" t="str">
            <v>Tim Perry</v>
          </cell>
          <cell r="D3400" t="str">
            <v>PHO</v>
          </cell>
          <cell r="F3400">
            <v>13.5</v>
          </cell>
          <cell r="H3400">
            <v>612</v>
          </cell>
        </row>
        <row r="3401">
          <cell r="A3401">
            <v>1990</v>
          </cell>
          <cell r="B3401" t="str">
            <v>Andrew Lang</v>
          </cell>
          <cell r="D3401" t="str">
            <v>PHO</v>
          </cell>
          <cell r="F3401">
            <v>13.2</v>
          </cell>
          <cell r="H3401">
            <v>1013.8</v>
          </cell>
        </row>
        <row r="3402">
          <cell r="A3402">
            <v>1990</v>
          </cell>
          <cell r="B3402" t="str">
            <v>Mike McGee</v>
          </cell>
          <cell r="D3402" t="str">
            <v>PHO</v>
          </cell>
          <cell r="F3402">
            <v>9.8000000000000007</v>
          </cell>
          <cell r="H3402">
            <v>280</v>
          </cell>
        </row>
        <row r="3403">
          <cell r="A3403">
            <v>1990</v>
          </cell>
          <cell r="B3403" t="str">
            <v>Tom Chambers</v>
          </cell>
          <cell r="D3403" t="str">
            <v>PHO</v>
          </cell>
          <cell r="F3403">
            <v>20.9</v>
          </cell>
          <cell r="H3403">
            <v>3045.6</v>
          </cell>
        </row>
        <row r="3404">
          <cell r="A3404">
            <v>1990</v>
          </cell>
          <cell r="B3404" t="str">
            <v>Kenny Battle</v>
          </cell>
          <cell r="D3404" t="str">
            <v>PHO</v>
          </cell>
          <cell r="F3404">
            <v>12.2</v>
          </cell>
          <cell r="H3404">
            <v>731.6</v>
          </cell>
        </row>
        <row r="3405">
          <cell r="A3405">
            <v>1990</v>
          </cell>
          <cell r="B3405" t="str">
            <v>Jeff Hornacek</v>
          </cell>
          <cell r="D3405" t="str">
            <v>PHO</v>
          </cell>
          <cell r="F3405">
            <v>19.600000000000001</v>
          </cell>
          <cell r="H3405">
            <v>2278</v>
          </cell>
        </row>
        <row r="3406">
          <cell r="A3406">
            <v>1990</v>
          </cell>
          <cell r="B3406" t="str">
            <v>Eddie Johnson</v>
          </cell>
          <cell r="D3406" t="str">
            <v>PHO</v>
          </cell>
          <cell r="F3406">
            <v>14.9</v>
          </cell>
          <cell r="H3406">
            <v>1811.2</v>
          </cell>
        </row>
        <row r="3407">
          <cell r="A3407">
            <v>1990</v>
          </cell>
          <cell r="B3407" t="str">
            <v>Mike Morrison</v>
          </cell>
          <cell r="D3407" t="str">
            <v>PHO</v>
          </cell>
          <cell r="F3407">
            <v>4.2</v>
          </cell>
          <cell r="H3407">
            <v>154.79999999999998</v>
          </cell>
        </row>
        <row r="3408">
          <cell r="A3408">
            <v>1990</v>
          </cell>
          <cell r="B3408" t="str">
            <v>Mark West</v>
          </cell>
          <cell r="D3408" t="str">
            <v>PHO</v>
          </cell>
          <cell r="F3408">
            <v>15.7</v>
          </cell>
          <cell r="H3408">
            <v>2402.6</v>
          </cell>
        </row>
        <row r="3409">
          <cell r="A3409">
            <v>1990</v>
          </cell>
          <cell r="B3409" t="str">
            <v>Drazen Petrovic</v>
          </cell>
          <cell r="D3409" t="str">
            <v>POR</v>
          </cell>
          <cell r="F3409">
            <v>15.5</v>
          </cell>
          <cell r="H3409">
            <v>970.19999999999993</v>
          </cell>
        </row>
        <row r="3410">
          <cell r="A3410">
            <v>1990</v>
          </cell>
          <cell r="B3410" t="str">
            <v>Clyde Drexler</v>
          </cell>
          <cell r="D3410" t="str">
            <v>POR</v>
          </cell>
          <cell r="F3410">
            <v>22.2</v>
          </cell>
          <cell r="H3410">
            <v>2686.3999999999996</v>
          </cell>
        </row>
        <row r="3411">
          <cell r="A3411">
            <v>1990</v>
          </cell>
          <cell r="B3411" t="str">
            <v>Jerome Kersey</v>
          </cell>
          <cell r="D3411" t="str">
            <v>POR</v>
          </cell>
          <cell r="F3411">
            <v>15.7</v>
          </cell>
          <cell r="H3411">
            <v>2845.4</v>
          </cell>
        </row>
        <row r="3412">
          <cell r="A3412">
            <v>1990</v>
          </cell>
          <cell r="B3412" t="str">
            <v>Danny Young</v>
          </cell>
          <cell r="D3412" t="str">
            <v>POR</v>
          </cell>
          <cell r="F3412">
            <v>11.5</v>
          </cell>
          <cell r="H3412">
            <v>1394</v>
          </cell>
        </row>
        <row r="3413">
          <cell r="A3413">
            <v>1990</v>
          </cell>
          <cell r="B3413" t="str">
            <v>Kevin Duckworth</v>
          </cell>
          <cell r="D3413" t="str">
            <v>POR</v>
          </cell>
          <cell r="F3413">
            <v>13.3</v>
          </cell>
          <cell r="H3413">
            <v>2460</v>
          </cell>
        </row>
        <row r="3414">
          <cell r="A3414">
            <v>1990</v>
          </cell>
          <cell r="B3414" t="str">
            <v>Mark Bryant</v>
          </cell>
          <cell r="D3414" t="str">
            <v>POR</v>
          </cell>
          <cell r="F3414">
            <v>9.1</v>
          </cell>
          <cell r="H3414">
            <v>562.59999999999991</v>
          </cell>
        </row>
        <row r="3415">
          <cell r="A3415">
            <v>1990</v>
          </cell>
          <cell r="B3415" t="str">
            <v>Buck Williams</v>
          </cell>
          <cell r="D3415" t="str">
            <v>POR</v>
          </cell>
          <cell r="F3415">
            <v>14.3</v>
          </cell>
          <cell r="H3415">
            <v>2804.4</v>
          </cell>
        </row>
        <row r="3416">
          <cell r="A3416">
            <v>1990</v>
          </cell>
          <cell r="B3416" t="str">
            <v>Terry Porter</v>
          </cell>
          <cell r="D3416" t="str">
            <v>POR</v>
          </cell>
          <cell r="F3416">
            <v>20</v>
          </cell>
          <cell r="H3416">
            <v>2784</v>
          </cell>
        </row>
        <row r="3417">
          <cell r="A3417">
            <v>1990</v>
          </cell>
          <cell r="B3417" t="str">
            <v>Byron Irvin</v>
          </cell>
          <cell r="D3417" t="str">
            <v>POR</v>
          </cell>
          <cell r="F3417">
            <v>15.6</v>
          </cell>
          <cell r="H3417">
            <v>490.00000000000006</v>
          </cell>
        </row>
        <row r="3418">
          <cell r="A3418">
            <v>1990</v>
          </cell>
          <cell r="B3418" t="str">
            <v>Clifford Robinson</v>
          </cell>
          <cell r="D3418" t="str">
            <v>POR</v>
          </cell>
          <cell r="F3418">
            <v>9.3000000000000007</v>
          </cell>
          <cell r="H3418">
            <v>1566.2</v>
          </cell>
        </row>
        <row r="3419">
          <cell r="A3419">
            <v>1990</v>
          </cell>
          <cell r="B3419" t="str">
            <v>Wayne Cooper</v>
          </cell>
          <cell r="D3419" t="str">
            <v>POR</v>
          </cell>
          <cell r="F3419">
            <v>10.6</v>
          </cell>
          <cell r="H3419">
            <v>1177.1000000000001</v>
          </cell>
        </row>
        <row r="3420">
          <cell r="A3420">
            <v>1990</v>
          </cell>
          <cell r="B3420" t="str">
            <v>Harold Pressley</v>
          </cell>
          <cell r="D3420" t="str">
            <v>SAC</v>
          </cell>
          <cell r="F3420">
            <v>13.7</v>
          </cell>
          <cell r="H3420">
            <v>1605.6000000000001</v>
          </cell>
        </row>
        <row r="3421">
          <cell r="A3421">
            <v>1990</v>
          </cell>
          <cell r="B3421" t="str">
            <v>Vinny Del</v>
          </cell>
          <cell r="D3421" t="str">
            <v>SAC</v>
          </cell>
          <cell r="F3421">
            <v>12.6</v>
          </cell>
          <cell r="H3421">
            <v>1854.3999999999999</v>
          </cell>
        </row>
        <row r="3422">
          <cell r="A3422">
            <v>1990</v>
          </cell>
          <cell r="B3422" t="str">
            <v>Danny Ainge</v>
          </cell>
          <cell r="D3422" t="str">
            <v>SAC</v>
          </cell>
          <cell r="F3422">
            <v>16.100000000000001</v>
          </cell>
          <cell r="H3422">
            <v>2730</v>
          </cell>
        </row>
        <row r="3423">
          <cell r="A3423">
            <v>1990</v>
          </cell>
          <cell r="B3423" t="str">
            <v>Randy Allen</v>
          </cell>
          <cell r="D3423" t="str">
            <v>SAC</v>
          </cell>
          <cell r="F3423">
            <v>8.4</v>
          </cell>
          <cell r="H3423">
            <v>743.40000000000009</v>
          </cell>
        </row>
        <row r="3424">
          <cell r="A3424">
            <v>1990</v>
          </cell>
          <cell r="B3424" t="str">
            <v>Rodney McCray</v>
          </cell>
          <cell r="D3424" t="str">
            <v>SAC</v>
          </cell>
          <cell r="F3424">
            <v>16.7</v>
          </cell>
          <cell r="H3424">
            <v>3239</v>
          </cell>
        </row>
        <row r="3425">
          <cell r="A3425">
            <v>1990</v>
          </cell>
          <cell r="B3425" t="str">
            <v>Michael Jackson</v>
          </cell>
          <cell r="D3425" t="str">
            <v>SAC</v>
          </cell>
          <cell r="F3425">
            <v>8.1</v>
          </cell>
          <cell r="H3425">
            <v>57.8</v>
          </cell>
        </row>
        <row r="3426">
          <cell r="A3426">
            <v>1990</v>
          </cell>
          <cell r="B3426" t="str">
            <v>Pervis Ellison</v>
          </cell>
          <cell r="D3426" t="str">
            <v>SAC</v>
          </cell>
          <cell r="F3426">
            <v>10.3</v>
          </cell>
          <cell r="H3426">
            <v>867</v>
          </cell>
        </row>
        <row r="3427">
          <cell r="A3427">
            <v>1990</v>
          </cell>
          <cell r="B3427" t="str">
            <v>Henry Turner</v>
          </cell>
          <cell r="D3427" t="str">
            <v>SAC</v>
          </cell>
          <cell r="F3427">
            <v>14.2</v>
          </cell>
          <cell r="H3427">
            <v>316.8</v>
          </cell>
        </row>
        <row r="3428">
          <cell r="A3428">
            <v>1990</v>
          </cell>
          <cell r="B3428" t="str">
            <v>Greg Kite</v>
          </cell>
          <cell r="D3428" t="str">
            <v>SAC</v>
          </cell>
          <cell r="F3428">
            <v>7</v>
          </cell>
          <cell r="H3428">
            <v>1512.3</v>
          </cell>
        </row>
        <row r="3429">
          <cell r="A3429">
            <v>1990</v>
          </cell>
          <cell r="B3429" t="str">
            <v>Wayman Tisdale</v>
          </cell>
          <cell r="D3429" t="str">
            <v>SAC</v>
          </cell>
          <cell r="F3429">
            <v>18.100000000000001</v>
          </cell>
          <cell r="H3429">
            <v>2938.8</v>
          </cell>
        </row>
        <row r="3430">
          <cell r="A3430">
            <v>1990</v>
          </cell>
          <cell r="B3430" t="str">
            <v>Ralph Sampson</v>
          </cell>
          <cell r="D3430" t="str">
            <v>SAC</v>
          </cell>
          <cell r="F3430">
            <v>5.5</v>
          </cell>
          <cell r="H3430">
            <v>416</v>
          </cell>
        </row>
        <row r="3431">
          <cell r="A3431">
            <v>1990</v>
          </cell>
          <cell r="B3431" t="str">
            <v>Terry Cummings</v>
          </cell>
          <cell r="D3431" t="str">
            <v>SAS</v>
          </cell>
          <cell r="F3431">
            <v>19.600000000000001</v>
          </cell>
          <cell r="H3431">
            <v>2818.7999999999997</v>
          </cell>
        </row>
        <row r="3432">
          <cell r="A3432">
            <v>1990</v>
          </cell>
          <cell r="B3432" t="str">
            <v>Frank Brickowski</v>
          </cell>
          <cell r="D3432" t="str">
            <v>SAS</v>
          </cell>
          <cell r="F3432">
            <v>13.3</v>
          </cell>
          <cell r="H3432">
            <v>1435.1999999999998</v>
          </cell>
        </row>
        <row r="3433">
          <cell r="A3433">
            <v>1990</v>
          </cell>
          <cell r="B3433" t="str">
            <v>David Wingate</v>
          </cell>
          <cell r="D3433" t="str">
            <v>SAS</v>
          </cell>
          <cell r="F3433">
            <v>9.4</v>
          </cell>
          <cell r="H3433">
            <v>1856.4</v>
          </cell>
        </row>
        <row r="3434">
          <cell r="A3434">
            <v>1990</v>
          </cell>
          <cell r="B3434" t="str">
            <v>Caldwell Jones</v>
          </cell>
          <cell r="D3434" t="str">
            <v>SAS</v>
          </cell>
          <cell r="F3434">
            <v>7.2</v>
          </cell>
          <cell r="H3434">
            <v>885.6</v>
          </cell>
        </row>
        <row r="3435">
          <cell r="A3435">
            <v>1990</v>
          </cell>
          <cell r="B3435" t="str">
            <v>Willie Anderson</v>
          </cell>
          <cell r="D3435" t="str">
            <v>SAS</v>
          </cell>
          <cell r="F3435">
            <v>15.2</v>
          </cell>
          <cell r="H3435">
            <v>2788</v>
          </cell>
        </row>
        <row r="3436">
          <cell r="A3436">
            <v>1990</v>
          </cell>
          <cell r="B3436" t="str">
            <v>Jeff Lebo</v>
          </cell>
          <cell r="D3436" t="str">
            <v>SAS</v>
          </cell>
          <cell r="F3436">
            <v>5.8</v>
          </cell>
          <cell r="H3436">
            <v>32</v>
          </cell>
        </row>
        <row r="3437">
          <cell r="A3437">
            <v>1990</v>
          </cell>
          <cell r="B3437" t="str">
            <v>Zarko Paspalj</v>
          </cell>
          <cell r="D3437" t="str">
            <v>SAS</v>
          </cell>
          <cell r="F3437">
            <v>4.3</v>
          </cell>
          <cell r="H3437">
            <v>182</v>
          </cell>
        </row>
        <row r="3438">
          <cell r="A3438">
            <v>1990</v>
          </cell>
          <cell r="B3438" t="str">
            <v>David Robinson</v>
          </cell>
          <cell r="D3438" t="str">
            <v>SAS</v>
          </cell>
          <cell r="F3438">
            <v>26.3</v>
          </cell>
          <cell r="H3438">
            <v>3001.2000000000003</v>
          </cell>
        </row>
        <row r="3439">
          <cell r="A3439">
            <v>1990</v>
          </cell>
          <cell r="B3439" t="str">
            <v>Johnny Moore</v>
          </cell>
          <cell r="D3439" t="str">
            <v>SAS</v>
          </cell>
          <cell r="F3439">
            <v>8.1</v>
          </cell>
          <cell r="H3439">
            <v>514.09999999999991</v>
          </cell>
        </row>
        <row r="3440">
          <cell r="A3440">
            <v>1990</v>
          </cell>
          <cell r="B3440" t="str">
            <v>Sean Elliott</v>
          </cell>
          <cell r="D3440" t="str">
            <v>SAS</v>
          </cell>
          <cell r="F3440">
            <v>12.5</v>
          </cell>
          <cell r="H3440">
            <v>2033.1000000000001</v>
          </cell>
        </row>
        <row r="3441">
          <cell r="A3441">
            <v>1990</v>
          </cell>
          <cell r="B3441" t="str">
            <v>Jim Farmer</v>
          </cell>
          <cell r="D3441" t="str">
            <v>SEA</v>
          </cell>
          <cell r="F3441">
            <v>15.5</v>
          </cell>
          <cell r="H3441">
            <v>399</v>
          </cell>
        </row>
        <row r="3442">
          <cell r="A3442">
            <v>1990</v>
          </cell>
          <cell r="B3442" t="str">
            <v>Shawn Kemp</v>
          </cell>
          <cell r="D3442" t="str">
            <v>SEA</v>
          </cell>
          <cell r="F3442">
            <v>15.9</v>
          </cell>
          <cell r="H3442">
            <v>1117.8</v>
          </cell>
        </row>
        <row r="3443">
          <cell r="A3443">
            <v>1990</v>
          </cell>
          <cell r="B3443" t="str">
            <v>Michael Cage</v>
          </cell>
          <cell r="D3443" t="str">
            <v>SEA</v>
          </cell>
          <cell r="F3443">
            <v>14.5</v>
          </cell>
          <cell r="H3443">
            <v>2591.2000000000003</v>
          </cell>
        </row>
        <row r="3444">
          <cell r="A3444">
            <v>1990</v>
          </cell>
          <cell r="B3444" t="str">
            <v>Xavier McDaniel</v>
          </cell>
          <cell r="D3444" t="str">
            <v>SEA</v>
          </cell>
          <cell r="F3444">
            <v>17.899999999999999</v>
          </cell>
          <cell r="H3444">
            <v>2428.8000000000002</v>
          </cell>
        </row>
        <row r="3445">
          <cell r="A3445">
            <v>1990</v>
          </cell>
          <cell r="B3445" t="str">
            <v>Olden Polynice</v>
          </cell>
          <cell r="D3445" t="str">
            <v>SEA</v>
          </cell>
          <cell r="F3445">
            <v>12.4</v>
          </cell>
          <cell r="H3445">
            <v>1082.3</v>
          </cell>
        </row>
        <row r="3446">
          <cell r="A3446">
            <v>1990</v>
          </cell>
          <cell r="B3446" t="str">
            <v>Dale Ellis</v>
          </cell>
          <cell r="D3446" t="str">
            <v>SEA</v>
          </cell>
          <cell r="F3446">
            <v>19</v>
          </cell>
          <cell r="H3446">
            <v>2035</v>
          </cell>
        </row>
        <row r="3447">
          <cell r="A3447">
            <v>1990</v>
          </cell>
          <cell r="B3447" t="str">
            <v>Quintin Dailey</v>
          </cell>
          <cell r="D3447" t="str">
            <v>SEA</v>
          </cell>
          <cell r="F3447">
            <v>10</v>
          </cell>
          <cell r="H3447">
            <v>491.99999999999994</v>
          </cell>
        </row>
        <row r="3448">
          <cell r="A3448">
            <v>1990</v>
          </cell>
          <cell r="B3448" t="str">
            <v>Avery Johnson</v>
          </cell>
          <cell r="D3448" t="str">
            <v>SEA</v>
          </cell>
          <cell r="F3448">
            <v>11.6</v>
          </cell>
          <cell r="H3448">
            <v>572.40000000000009</v>
          </cell>
        </row>
        <row r="3449">
          <cell r="A3449">
            <v>1990</v>
          </cell>
          <cell r="B3449" t="str">
            <v>Nate McMillan</v>
          </cell>
          <cell r="D3449" t="str">
            <v>SEA</v>
          </cell>
          <cell r="F3449">
            <v>14.4</v>
          </cell>
          <cell r="H3449">
            <v>2337</v>
          </cell>
        </row>
        <row r="3450">
          <cell r="A3450">
            <v>1990</v>
          </cell>
          <cell r="B3450" t="str">
            <v>Derrick McKey</v>
          </cell>
          <cell r="D3450" t="str">
            <v>SEA</v>
          </cell>
          <cell r="F3450">
            <v>15.6</v>
          </cell>
          <cell r="H3450">
            <v>2752</v>
          </cell>
        </row>
        <row r="3451">
          <cell r="A3451">
            <v>1990</v>
          </cell>
          <cell r="B3451" t="str">
            <v>Scott Meents</v>
          </cell>
          <cell r="D3451" t="str">
            <v>SEA</v>
          </cell>
          <cell r="F3451">
            <v>11.9</v>
          </cell>
          <cell r="H3451">
            <v>148.20000000000002</v>
          </cell>
        </row>
        <row r="3452">
          <cell r="A3452">
            <v>1990</v>
          </cell>
          <cell r="B3452" t="str">
            <v>Dana Barros</v>
          </cell>
          <cell r="D3452" t="str">
            <v>SEA</v>
          </cell>
          <cell r="F3452">
            <v>12.8</v>
          </cell>
          <cell r="H3452">
            <v>1628.1000000000001</v>
          </cell>
        </row>
        <row r="3453">
          <cell r="A3453">
            <v>1990</v>
          </cell>
          <cell r="B3453" t="str">
            <v>Sedale Threatt</v>
          </cell>
          <cell r="D3453" t="str">
            <v>SEA</v>
          </cell>
          <cell r="F3453">
            <v>17.399999999999999</v>
          </cell>
          <cell r="H3453">
            <v>1482</v>
          </cell>
        </row>
        <row r="3454">
          <cell r="A3454">
            <v>1990</v>
          </cell>
          <cell r="B3454" t="str">
            <v>Lewis Lloyd</v>
          </cell>
          <cell r="D3454" t="str">
            <v>TOT</v>
          </cell>
          <cell r="F3454">
            <v>11.6</v>
          </cell>
          <cell r="H3454">
            <v>123.9</v>
          </cell>
        </row>
        <row r="3455">
          <cell r="A3455">
            <v>1990</v>
          </cell>
          <cell r="B3455" t="str">
            <v>Randolph Keys</v>
          </cell>
          <cell r="D3455" t="str">
            <v>TOT</v>
          </cell>
          <cell r="F3455">
            <v>10.9</v>
          </cell>
          <cell r="H3455">
            <v>1616</v>
          </cell>
        </row>
        <row r="3456">
          <cell r="A3456">
            <v>1990</v>
          </cell>
          <cell r="B3456" t="str">
            <v>Pete Myers</v>
          </cell>
          <cell r="D3456" t="str">
            <v>TOT</v>
          </cell>
          <cell r="F3456">
            <v>9.8000000000000007</v>
          </cell>
          <cell r="H3456">
            <v>748.80000000000007</v>
          </cell>
        </row>
        <row r="3457">
          <cell r="A3457">
            <v>1990</v>
          </cell>
          <cell r="B3457" t="str">
            <v>Reggie Williams</v>
          </cell>
          <cell r="D3457" t="str">
            <v>TOT</v>
          </cell>
          <cell r="F3457">
            <v>9.1</v>
          </cell>
          <cell r="H3457">
            <v>742.6</v>
          </cell>
        </row>
        <row r="3458">
          <cell r="A3458">
            <v>1990</v>
          </cell>
          <cell r="B3458" t="str">
            <v>Chris Dudley</v>
          </cell>
          <cell r="D3458" t="str">
            <v>TOT</v>
          </cell>
          <cell r="F3458">
            <v>9.5</v>
          </cell>
          <cell r="H3458">
            <v>1356.8</v>
          </cell>
        </row>
        <row r="3459">
          <cell r="A3459">
            <v>1990</v>
          </cell>
          <cell r="B3459" t="str">
            <v>Uwe Blab</v>
          </cell>
          <cell r="D3459" t="str">
            <v>TOT</v>
          </cell>
          <cell r="F3459">
            <v>3.3</v>
          </cell>
          <cell r="H3459">
            <v>531.1</v>
          </cell>
        </row>
        <row r="3460">
          <cell r="A3460">
            <v>1990</v>
          </cell>
          <cell r="B3460" t="str">
            <v>Mike Higgins</v>
          </cell>
          <cell r="D3460" t="str">
            <v>TOT</v>
          </cell>
          <cell r="F3460">
            <v>10.9</v>
          </cell>
          <cell r="H3460">
            <v>49.5</v>
          </cell>
        </row>
        <row r="3461">
          <cell r="A3461">
            <v>1990</v>
          </cell>
          <cell r="B3461" t="str">
            <v>Rod Strickland</v>
          </cell>
          <cell r="D3461" t="str">
            <v>TOT</v>
          </cell>
          <cell r="F3461">
            <v>15.7</v>
          </cell>
          <cell r="H3461">
            <v>2140.2000000000003</v>
          </cell>
        </row>
        <row r="3462">
          <cell r="A3462">
            <v>1990</v>
          </cell>
          <cell r="B3462" t="str">
            <v>Brad Lohaus</v>
          </cell>
          <cell r="D3462" t="str">
            <v>TOT</v>
          </cell>
          <cell r="F3462">
            <v>13.6</v>
          </cell>
          <cell r="H3462">
            <v>1944</v>
          </cell>
        </row>
        <row r="3463">
          <cell r="A3463">
            <v>1990</v>
          </cell>
          <cell r="B3463" t="str">
            <v>Winston Garland</v>
          </cell>
          <cell r="D3463" t="str">
            <v>TOT</v>
          </cell>
          <cell r="F3463">
            <v>9.8000000000000007</v>
          </cell>
          <cell r="H3463">
            <v>1761.7</v>
          </cell>
        </row>
        <row r="3464">
          <cell r="A3464">
            <v>1990</v>
          </cell>
          <cell r="B3464" t="str">
            <v>Gerald Henderson</v>
          </cell>
          <cell r="D3464" t="str">
            <v>TOT</v>
          </cell>
          <cell r="F3464">
            <v>11.9</v>
          </cell>
          <cell r="H3464">
            <v>461.7</v>
          </cell>
        </row>
        <row r="3465">
          <cell r="A3465">
            <v>1990</v>
          </cell>
          <cell r="B3465" t="str">
            <v>Steve Johnson</v>
          </cell>
          <cell r="D3465" t="str">
            <v>TOT</v>
          </cell>
          <cell r="F3465">
            <v>9.6</v>
          </cell>
          <cell r="H3465">
            <v>260</v>
          </cell>
        </row>
        <row r="3466">
          <cell r="A3466">
            <v>1990</v>
          </cell>
          <cell r="B3466" t="str">
            <v>Stuart Gray</v>
          </cell>
          <cell r="D3466" t="str">
            <v>TOT</v>
          </cell>
          <cell r="F3466">
            <v>8.5</v>
          </cell>
          <cell r="H3466">
            <v>562.59999999999991</v>
          </cell>
        </row>
        <row r="3467">
          <cell r="A3467">
            <v>1990</v>
          </cell>
          <cell r="B3467" t="str">
            <v>Armen Gilliam</v>
          </cell>
          <cell r="D3467" t="str">
            <v>TOT</v>
          </cell>
          <cell r="F3467">
            <v>16.600000000000001</v>
          </cell>
          <cell r="H3467">
            <v>2424.4</v>
          </cell>
        </row>
        <row r="3468">
          <cell r="A3468">
            <v>1990</v>
          </cell>
          <cell r="B3468" t="str">
            <v>Sedric Toney</v>
          </cell>
          <cell r="D3468" t="str">
            <v>TOT</v>
          </cell>
          <cell r="F3468">
            <v>8</v>
          </cell>
          <cell r="H3468">
            <v>966.4</v>
          </cell>
        </row>
        <row r="3469">
          <cell r="A3469">
            <v>1990</v>
          </cell>
          <cell r="B3469" t="str">
            <v>Jim Les</v>
          </cell>
          <cell r="D3469" t="str">
            <v>TOT</v>
          </cell>
          <cell r="F3469">
            <v>9.3000000000000007</v>
          </cell>
          <cell r="H3469">
            <v>91.7</v>
          </cell>
        </row>
        <row r="3470">
          <cell r="A3470">
            <v>1990</v>
          </cell>
          <cell r="B3470" t="str">
            <v>Nate Johnston</v>
          </cell>
          <cell r="D3470" t="str">
            <v>TOT</v>
          </cell>
          <cell r="F3470">
            <v>14.1</v>
          </cell>
          <cell r="H3470">
            <v>86.1</v>
          </cell>
        </row>
        <row r="3471">
          <cell r="A3471">
            <v>1990</v>
          </cell>
          <cell r="B3471" t="str">
            <v>Robert Reid</v>
          </cell>
          <cell r="D3471" t="str">
            <v>TOT</v>
          </cell>
          <cell r="F3471">
            <v>8</v>
          </cell>
          <cell r="H3471">
            <v>1202.3999999999999</v>
          </cell>
        </row>
        <row r="3472">
          <cell r="A3472">
            <v>1990</v>
          </cell>
          <cell r="B3472" t="str">
            <v>Kurt Rambis</v>
          </cell>
          <cell r="D3472" t="str">
            <v>TOT</v>
          </cell>
          <cell r="F3472">
            <v>12.1</v>
          </cell>
          <cell r="H3472">
            <v>1901.8</v>
          </cell>
        </row>
        <row r="3473">
          <cell r="A3473">
            <v>1990</v>
          </cell>
          <cell r="B3473" t="str">
            <v>Brad Sellers</v>
          </cell>
          <cell r="D3473" t="str">
            <v>TOT</v>
          </cell>
          <cell r="F3473">
            <v>9.1999999999999993</v>
          </cell>
          <cell r="H3473">
            <v>702.1</v>
          </cell>
        </row>
        <row r="3474">
          <cell r="A3474">
            <v>1990</v>
          </cell>
          <cell r="B3474" t="str">
            <v>Vernon Maxwell</v>
          </cell>
          <cell r="D3474" t="str">
            <v>TOT</v>
          </cell>
          <cell r="F3474">
            <v>11.5</v>
          </cell>
          <cell r="H3474">
            <v>1990.8</v>
          </cell>
        </row>
        <row r="3475">
          <cell r="A3475">
            <v>1990</v>
          </cell>
          <cell r="B3475" t="str">
            <v>Andre Turner</v>
          </cell>
          <cell r="D3475" t="str">
            <v>TOT</v>
          </cell>
          <cell r="F3475">
            <v>6.2</v>
          </cell>
          <cell r="H3475">
            <v>115.5</v>
          </cell>
        </row>
        <row r="3476">
          <cell r="A3476">
            <v>1990</v>
          </cell>
          <cell r="B3476" t="str">
            <v>Randy Breuer</v>
          </cell>
          <cell r="D3476" t="str">
            <v>TOT</v>
          </cell>
          <cell r="F3476">
            <v>13</v>
          </cell>
          <cell r="H3476">
            <v>1879.2</v>
          </cell>
        </row>
        <row r="3477">
          <cell r="A3477">
            <v>1990</v>
          </cell>
          <cell r="B3477" t="str">
            <v>Jawann Oldham</v>
          </cell>
          <cell r="D3477" t="str">
            <v>TOT</v>
          </cell>
          <cell r="F3477">
            <v>8</v>
          </cell>
          <cell r="H3477">
            <v>45</v>
          </cell>
        </row>
        <row r="3478">
          <cell r="A3478">
            <v>1990</v>
          </cell>
          <cell r="B3478" t="str">
            <v>Joe Barry</v>
          </cell>
          <cell r="D3478" t="str">
            <v>TOT</v>
          </cell>
          <cell r="F3478">
            <v>12.6</v>
          </cell>
          <cell r="H3478">
            <v>1717.6000000000001</v>
          </cell>
        </row>
        <row r="3479">
          <cell r="A3479">
            <v>1990</v>
          </cell>
          <cell r="B3479" t="str">
            <v>Jerry Sichting</v>
          </cell>
          <cell r="D3479" t="str">
            <v>TOT</v>
          </cell>
          <cell r="F3479">
            <v>8.9</v>
          </cell>
          <cell r="H3479">
            <v>497</v>
          </cell>
        </row>
        <row r="3480">
          <cell r="A3480">
            <v>1990</v>
          </cell>
          <cell r="B3480" t="str">
            <v>Kelvin Upshaw</v>
          </cell>
          <cell r="D3480" t="str">
            <v>TOT</v>
          </cell>
          <cell r="F3480">
            <v>11.9</v>
          </cell>
          <cell r="H3480">
            <v>388</v>
          </cell>
        </row>
        <row r="3481">
          <cell r="A3481">
            <v>1990</v>
          </cell>
          <cell r="B3481" t="str">
            <v>Ralph Lewis</v>
          </cell>
          <cell r="D3481" t="str">
            <v>TOT</v>
          </cell>
          <cell r="F3481">
            <v>13.2</v>
          </cell>
          <cell r="H3481">
            <v>25.900000000000002</v>
          </cell>
        </row>
        <row r="3482">
          <cell r="A3482">
            <v>1990</v>
          </cell>
          <cell r="B3482" t="str">
            <v>Ron Harper</v>
          </cell>
          <cell r="D3482" t="str">
            <v>TOT</v>
          </cell>
          <cell r="F3482">
            <v>20.2</v>
          </cell>
          <cell r="H3482">
            <v>1368.5</v>
          </cell>
        </row>
        <row r="3483">
          <cell r="A3483">
            <v>1990</v>
          </cell>
          <cell r="B3483" t="str">
            <v>Micheal Williams</v>
          </cell>
          <cell r="D3483" t="str">
            <v>TOT</v>
          </cell>
          <cell r="F3483">
            <v>17.899999999999999</v>
          </cell>
          <cell r="H3483">
            <v>330.40000000000003</v>
          </cell>
        </row>
        <row r="3484">
          <cell r="A3484">
            <v>1990</v>
          </cell>
          <cell r="B3484" t="str">
            <v>Kenny Smith</v>
          </cell>
          <cell r="D3484" t="str">
            <v>TOT</v>
          </cell>
          <cell r="F3484">
            <v>13.3</v>
          </cell>
          <cell r="H3484">
            <v>2417.4</v>
          </cell>
        </row>
        <row r="3485">
          <cell r="A3485">
            <v>1990</v>
          </cell>
          <cell r="B3485" t="str">
            <v>Jack Haley</v>
          </cell>
          <cell r="D3485" t="str">
            <v>TOT</v>
          </cell>
          <cell r="F3485">
            <v>8.5</v>
          </cell>
          <cell r="H3485">
            <v>1085.3999999999999</v>
          </cell>
        </row>
        <row r="3486">
          <cell r="A3486">
            <v>1990</v>
          </cell>
          <cell r="B3486" t="str">
            <v>Chris Welp</v>
          </cell>
          <cell r="D3486" t="str">
            <v>TOT</v>
          </cell>
          <cell r="F3486">
            <v>6.3</v>
          </cell>
          <cell r="H3486">
            <v>197.1</v>
          </cell>
        </row>
        <row r="3487">
          <cell r="A3487">
            <v>1990</v>
          </cell>
          <cell r="B3487" t="str">
            <v>Maurice Cheeks</v>
          </cell>
          <cell r="D3487" t="str">
            <v>TOT</v>
          </cell>
          <cell r="F3487">
            <v>14.9</v>
          </cell>
          <cell r="H3487">
            <v>2519.1</v>
          </cell>
        </row>
        <row r="3488">
          <cell r="A3488">
            <v>1990</v>
          </cell>
          <cell r="B3488" t="str">
            <v>Jay Vincent</v>
          </cell>
          <cell r="D3488" t="str">
            <v>TOT</v>
          </cell>
          <cell r="F3488">
            <v>11.8</v>
          </cell>
          <cell r="H3488">
            <v>459.2</v>
          </cell>
        </row>
        <row r="3489">
          <cell r="A3489">
            <v>1990</v>
          </cell>
          <cell r="B3489" t="str">
            <v>Antoine Carr</v>
          </cell>
          <cell r="D3489" t="str">
            <v>TOT</v>
          </cell>
          <cell r="F3489">
            <v>16.399999999999999</v>
          </cell>
          <cell r="H3489">
            <v>1724.8</v>
          </cell>
        </row>
        <row r="3490">
          <cell r="A3490">
            <v>1990</v>
          </cell>
          <cell r="B3490" t="str">
            <v>Derrick Chievous</v>
          </cell>
          <cell r="D3490" t="str">
            <v>TOT</v>
          </cell>
          <cell r="F3490">
            <v>13.3</v>
          </cell>
          <cell r="H3490">
            <v>588.5</v>
          </cell>
        </row>
        <row r="3491">
          <cell r="A3491">
            <v>1990</v>
          </cell>
          <cell r="B3491" t="str">
            <v>Mike Williams</v>
          </cell>
          <cell r="D3491" t="str">
            <v>TOT</v>
          </cell>
          <cell r="F3491">
            <v>3.5</v>
          </cell>
          <cell r="H3491">
            <v>102.9</v>
          </cell>
        </row>
        <row r="3492">
          <cell r="A3492">
            <v>1990</v>
          </cell>
          <cell r="B3492" t="str">
            <v>Eric Leckner</v>
          </cell>
          <cell r="D3492" t="str">
            <v>UTA</v>
          </cell>
          <cell r="F3492">
            <v>12.1</v>
          </cell>
          <cell r="H3492">
            <v>762.30000000000007</v>
          </cell>
        </row>
        <row r="3493">
          <cell r="A3493">
            <v>1990</v>
          </cell>
          <cell r="B3493" t="str">
            <v>Eric Johnson</v>
          </cell>
          <cell r="D3493" t="str">
            <v>UTA</v>
          </cell>
          <cell r="F3493">
            <v>4.5999999999999996</v>
          </cell>
          <cell r="H3493">
            <v>273.60000000000002</v>
          </cell>
        </row>
        <row r="3494">
          <cell r="A3494">
            <v>1990</v>
          </cell>
          <cell r="B3494" t="str">
            <v>Karl Malone*</v>
          </cell>
          <cell r="D3494" t="str">
            <v>UTA</v>
          </cell>
          <cell r="F3494">
            <v>27.2</v>
          </cell>
          <cell r="H3494">
            <v>3124.2000000000003</v>
          </cell>
        </row>
        <row r="3495">
          <cell r="A3495">
            <v>1990</v>
          </cell>
          <cell r="B3495" t="str">
            <v>Thurl Bailey</v>
          </cell>
          <cell r="D3495" t="str">
            <v>UTA</v>
          </cell>
          <cell r="F3495">
            <v>13.4</v>
          </cell>
          <cell r="H3495">
            <v>2583</v>
          </cell>
        </row>
        <row r="3496">
          <cell r="A3496">
            <v>1990</v>
          </cell>
          <cell r="B3496" t="str">
            <v>Jose Ortiz</v>
          </cell>
          <cell r="D3496" t="str">
            <v>UTA</v>
          </cell>
          <cell r="F3496">
            <v>16</v>
          </cell>
          <cell r="H3496">
            <v>63.7</v>
          </cell>
        </row>
        <row r="3497">
          <cell r="A3497">
            <v>1990</v>
          </cell>
          <cell r="B3497" t="str">
            <v>Blue Edwards</v>
          </cell>
          <cell r="D3497" t="str">
            <v>UTA</v>
          </cell>
          <cell r="F3497">
            <v>10.7</v>
          </cell>
          <cell r="H3497">
            <v>1886</v>
          </cell>
        </row>
        <row r="3498">
          <cell r="A3498">
            <v>1990</v>
          </cell>
          <cell r="B3498" t="str">
            <v>Delaney Rudd</v>
          </cell>
          <cell r="D3498" t="str">
            <v>UTA</v>
          </cell>
          <cell r="F3498">
            <v>8.6</v>
          </cell>
          <cell r="H3498">
            <v>847</v>
          </cell>
        </row>
        <row r="3499">
          <cell r="A3499">
            <v>1990</v>
          </cell>
          <cell r="B3499" t="str">
            <v>Darrell Griffith</v>
          </cell>
          <cell r="D3499" t="str">
            <v>UTA</v>
          </cell>
          <cell r="F3499">
            <v>13.6</v>
          </cell>
          <cell r="H3499">
            <v>1443.2</v>
          </cell>
        </row>
        <row r="3500">
          <cell r="A3500">
            <v>1990</v>
          </cell>
          <cell r="B3500" t="str">
            <v>Mark Eaton</v>
          </cell>
          <cell r="D3500" t="str">
            <v>UTA</v>
          </cell>
          <cell r="F3500">
            <v>10.6</v>
          </cell>
          <cell r="H3500">
            <v>2279.6</v>
          </cell>
        </row>
        <row r="3501">
          <cell r="A3501">
            <v>1990</v>
          </cell>
          <cell r="B3501" t="str">
            <v>John Stockton*</v>
          </cell>
          <cell r="D3501" t="str">
            <v>UTA</v>
          </cell>
          <cell r="F3501">
            <v>23.9</v>
          </cell>
          <cell r="H3501">
            <v>2917.2</v>
          </cell>
        </row>
        <row r="3502">
          <cell r="A3502">
            <v>1990</v>
          </cell>
          <cell r="B3502" t="str">
            <v>Bob Hansen</v>
          </cell>
          <cell r="D3502" t="str">
            <v>UTA</v>
          </cell>
          <cell r="F3502">
            <v>8.5</v>
          </cell>
          <cell r="H3502">
            <v>2170.8000000000002</v>
          </cell>
        </row>
        <row r="3503">
          <cell r="A3503">
            <v>1990</v>
          </cell>
          <cell r="B3503" t="str">
            <v>Mike Brown</v>
          </cell>
          <cell r="D3503" t="str">
            <v>UTA</v>
          </cell>
          <cell r="F3503">
            <v>12.8</v>
          </cell>
          <cell r="H3503">
            <v>1394</v>
          </cell>
        </row>
        <row r="3504">
          <cell r="A3504">
            <v>1990</v>
          </cell>
          <cell r="B3504" t="str">
            <v>Darrell Walker</v>
          </cell>
          <cell r="D3504" t="str">
            <v>WSB</v>
          </cell>
          <cell r="F3504">
            <v>15.6</v>
          </cell>
          <cell r="H3504">
            <v>2883.6</v>
          </cell>
        </row>
        <row r="3505">
          <cell r="A3505">
            <v>1990</v>
          </cell>
          <cell r="B3505" t="str">
            <v>John Williams</v>
          </cell>
          <cell r="D3505" t="str">
            <v>WSB</v>
          </cell>
          <cell r="F3505">
            <v>17.600000000000001</v>
          </cell>
          <cell r="H3505">
            <v>631.80000000000007</v>
          </cell>
        </row>
        <row r="3506">
          <cell r="A3506">
            <v>1990</v>
          </cell>
          <cell r="B3506" t="str">
            <v>Ledell Eackles</v>
          </cell>
          <cell r="D3506" t="str">
            <v>WSB</v>
          </cell>
          <cell r="F3506">
            <v>14.3</v>
          </cell>
          <cell r="H3506">
            <v>1692.6</v>
          </cell>
        </row>
        <row r="3507">
          <cell r="A3507">
            <v>1990</v>
          </cell>
          <cell r="B3507" t="str">
            <v>Charles Jones</v>
          </cell>
          <cell r="D3507" t="str">
            <v>WSB</v>
          </cell>
          <cell r="F3507">
            <v>9.1999999999999993</v>
          </cell>
          <cell r="H3507">
            <v>2243.6999999999998</v>
          </cell>
        </row>
        <row r="3508">
          <cell r="A3508">
            <v>1990</v>
          </cell>
          <cell r="B3508" t="str">
            <v>Steve Colter</v>
          </cell>
          <cell r="D3508" t="str">
            <v>WSB</v>
          </cell>
          <cell r="F3508">
            <v>15.9</v>
          </cell>
          <cell r="H3508">
            <v>978.2</v>
          </cell>
        </row>
        <row r="3509">
          <cell r="A3509">
            <v>1990</v>
          </cell>
          <cell r="B3509" t="str">
            <v>Harvey Grant</v>
          </cell>
          <cell r="D3509" t="str">
            <v>WSB</v>
          </cell>
          <cell r="F3509">
            <v>12</v>
          </cell>
          <cell r="H3509">
            <v>1846.8</v>
          </cell>
        </row>
        <row r="3510">
          <cell r="A3510">
            <v>1990</v>
          </cell>
          <cell r="B3510" t="str">
            <v>Tom Hammonds</v>
          </cell>
          <cell r="D3510" t="str">
            <v>WSB</v>
          </cell>
          <cell r="F3510">
            <v>10.5</v>
          </cell>
          <cell r="H3510">
            <v>805.19999999999993</v>
          </cell>
        </row>
        <row r="3511">
          <cell r="A3511">
            <v>1990</v>
          </cell>
          <cell r="B3511" t="str">
            <v>Bernard King</v>
          </cell>
          <cell r="D3511" t="str">
            <v>WSB</v>
          </cell>
          <cell r="F3511">
            <v>18.8</v>
          </cell>
          <cell r="H3511">
            <v>2689.6</v>
          </cell>
        </row>
        <row r="3512">
          <cell r="A3512">
            <v>1990</v>
          </cell>
          <cell r="B3512" t="str">
            <v>Ed Horton</v>
          </cell>
          <cell r="D3512" t="str">
            <v>WSB</v>
          </cell>
          <cell r="F3512">
            <v>14.5</v>
          </cell>
          <cell r="H3512">
            <v>373.50000000000006</v>
          </cell>
        </row>
        <row r="3513">
          <cell r="A3513">
            <v>1990</v>
          </cell>
          <cell r="B3513" t="str">
            <v>Melvin Turpin</v>
          </cell>
          <cell r="D3513" t="str">
            <v>WSB</v>
          </cell>
          <cell r="F3513">
            <v>12.8</v>
          </cell>
          <cell r="H3513">
            <v>820.1</v>
          </cell>
        </row>
        <row r="3514">
          <cell r="A3514">
            <v>1990</v>
          </cell>
          <cell r="B3514" t="str">
            <v>Mark Alarie</v>
          </cell>
          <cell r="D3514" t="str">
            <v>WSB</v>
          </cell>
          <cell r="F3514">
            <v>14.1</v>
          </cell>
          <cell r="H3514">
            <v>1894.2</v>
          </cell>
        </row>
        <row r="3515">
          <cell r="A3515">
            <v>1990</v>
          </cell>
          <cell r="B3515" t="str">
            <v>Jeff Malone</v>
          </cell>
          <cell r="D3515" t="str">
            <v>WSB</v>
          </cell>
          <cell r="F3515">
            <v>18.5</v>
          </cell>
          <cell r="H3515">
            <v>2565</v>
          </cell>
        </row>
        <row r="3516">
          <cell r="A3516">
            <v>1990</v>
          </cell>
          <cell r="B3516" t="str">
            <v>Doug Roth</v>
          </cell>
          <cell r="D3516" t="str">
            <v>WSB</v>
          </cell>
          <cell r="F3516">
            <v>8.1999999999999993</v>
          </cell>
          <cell r="H3516">
            <v>411.6</v>
          </cell>
        </row>
        <row r="3517">
          <cell r="A3517">
            <v>1991</v>
          </cell>
          <cell r="B3517" t="str">
            <v>Moses Malone</v>
          </cell>
          <cell r="D3517" t="str">
            <v>ATL</v>
          </cell>
          <cell r="F3517">
            <v>18.2</v>
          </cell>
          <cell r="G3517">
            <v>2406000</v>
          </cell>
          <cell r="H3517">
            <v>1910.6000000000001</v>
          </cell>
        </row>
        <row r="3518">
          <cell r="A3518">
            <v>1991</v>
          </cell>
          <cell r="B3518" t="str">
            <v>Dominique Wilkins</v>
          </cell>
          <cell r="D3518" t="str">
            <v>ATL</v>
          </cell>
          <cell r="F3518">
            <v>23.5</v>
          </cell>
          <cell r="G3518">
            <v>2065000</v>
          </cell>
          <cell r="H3518">
            <v>3078</v>
          </cell>
        </row>
        <row r="3519">
          <cell r="A3519">
            <v>1991</v>
          </cell>
          <cell r="B3519" t="str">
            <v>Jon Koncak</v>
          </cell>
          <cell r="D3519" t="str">
            <v>ATL</v>
          </cell>
          <cell r="F3519">
            <v>8.4</v>
          </cell>
          <cell r="G3519">
            <v>1550000</v>
          </cell>
          <cell r="H3519">
            <v>1932.7</v>
          </cell>
        </row>
        <row r="3520">
          <cell r="A3520">
            <v>1991</v>
          </cell>
          <cell r="B3520" t="str">
            <v>Doc Rivers</v>
          </cell>
          <cell r="D3520" t="str">
            <v>ATL</v>
          </cell>
          <cell r="F3520">
            <v>16.2</v>
          </cell>
          <cell r="G3520">
            <v>895000</v>
          </cell>
          <cell r="H3520">
            <v>2583.3000000000002</v>
          </cell>
        </row>
        <row r="3521">
          <cell r="A3521">
            <v>1991</v>
          </cell>
          <cell r="B3521" t="str">
            <v>Rumeal Robinson</v>
          </cell>
          <cell r="D3521" t="str">
            <v>ATL</v>
          </cell>
          <cell r="F3521">
            <v>11.7</v>
          </cell>
          <cell r="G3521">
            <v>800000</v>
          </cell>
          <cell r="H3521">
            <v>672.1</v>
          </cell>
        </row>
        <row r="3522">
          <cell r="A3522">
            <v>1991</v>
          </cell>
          <cell r="B3522" t="str">
            <v>Tim McCormick</v>
          </cell>
          <cell r="D3522" t="str">
            <v>ATL</v>
          </cell>
          <cell r="F3522">
            <v>11.9</v>
          </cell>
          <cell r="G3522">
            <v>775000</v>
          </cell>
          <cell r="H3522">
            <v>688.80000000000007</v>
          </cell>
        </row>
        <row r="3523">
          <cell r="A3523">
            <v>1991</v>
          </cell>
          <cell r="B3523" t="str">
            <v>Kevin Willis</v>
          </cell>
          <cell r="D3523" t="str">
            <v>ATL</v>
          </cell>
          <cell r="F3523">
            <v>15.3</v>
          </cell>
          <cell r="G3523">
            <v>685000</v>
          </cell>
          <cell r="H3523">
            <v>2376</v>
          </cell>
        </row>
        <row r="3524">
          <cell r="A3524">
            <v>1991</v>
          </cell>
          <cell r="B3524" t="str">
            <v>John Battle</v>
          </cell>
          <cell r="D3524" t="str">
            <v>ATL</v>
          </cell>
          <cell r="F3524">
            <v>16.399999999999999</v>
          </cell>
          <cell r="G3524">
            <v>590000</v>
          </cell>
          <cell r="H3524">
            <v>1864.4</v>
          </cell>
        </row>
        <row r="3525">
          <cell r="A3525">
            <v>1991</v>
          </cell>
          <cell r="B3525" t="str">
            <v>Spud Webb</v>
          </cell>
          <cell r="D3525" t="str">
            <v>ATL</v>
          </cell>
          <cell r="F3525">
            <v>16.600000000000001</v>
          </cell>
          <cell r="G3525">
            <v>510000</v>
          </cell>
          <cell r="H3525">
            <v>2197.5</v>
          </cell>
        </row>
        <row r="3526">
          <cell r="A3526">
            <v>1991</v>
          </cell>
          <cell r="B3526" t="str">
            <v>Sidney Moncrief</v>
          </cell>
          <cell r="D3526" t="str">
            <v>ATL</v>
          </cell>
          <cell r="F3526">
            <v>11.2</v>
          </cell>
          <cell r="G3526">
            <v>510000</v>
          </cell>
          <cell r="H3526">
            <v>1094.3999999999999</v>
          </cell>
        </row>
        <row r="3527">
          <cell r="A3527">
            <v>1991</v>
          </cell>
          <cell r="B3527" t="str">
            <v>Gary Leonard</v>
          </cell>
          <cell r="D3527" t="str">
            <v>ATL</v>
          </cell>
          <cell r="F3527">
            <v>8.6999999999999993</v>
          </cell>
          <cell r="G3527">
            <v>200000</v>
          </cell>
          <cell r="H3527">
            <v>9.1999999999999993</v>
          </cell>
        </row>
        <row r="3528">
          <cell r="A3528">
            <v>1991</v>
          </cell>
          <cell r="B3528" t="str">
            <v>Duane Ferrell</v>
          </cell>
          <cell r="D3528" t="str">
            <v>ATL</v>
          </cell>
          <cell r="F3528">
            <v>12.4</v>
          </cell>
          <cell r="G3528">
            <v>125000</v>
          </cell>
          <cell r="H3528">
            <v>1162.2</v>
          </cell>
        </row>
        <row r="3529">
          <cell r="A3529">
            <v>1991</v>
          </cell>
          <cell r="B3529" t="str">
            <v>Trevor Wilson</v>
          </cell>
          <cell r="D3529" t="str">
            <v>ATL</v>
          </cell>
          <cell r="F3529">
            <v>4.9000000000000004</v>
          </cell>
          <cell r="H3529">
            <v>162.5</v>
          </cell>
        </row>
        <row r="3530">
          <cell r="A3530">
            <v>1991</v>
          </cell>
          <cell r="B3530" t="str">
            <v>Robert Parish</v>
          </cell>
          <cell r="D3530" t="str">
            <v>BOS</v>
          </cell>
          <cell r="F3530">
            <v>20.6</v>
          </cell>
          <cell r="G3530">
            <v>2500000</v>
          </cell>
          <cell r="H3530">
            <v>2438.1</v>
          </cell>
        </row>
        <row r="3531">
          <cell r="A3531">
            <v>1991</v>
          </cell>
          <cell r="B3531" t="str">
            <v>Larry Bird</v>
          </cell>
          <cell r="D3531" t="str">
            <v>BOS</v>
          </cell>
          <cell r="F3531">
            <v>19.7</v>
          </cell>
          <cell r="G3531">
            <v>1500000</v>
          </cell>
          <cell r="H3531">
            <v>2280</v>
          </cell>
        </row>
        <row r="3532">
          <cell r="A3532">
            <v>1991</v>
          </cell>
          <cell r="B3532" t="str">
            <v>Kevin McHale</v>
          </cell>
          <cell r="D3532" t="str">
            <v>BOS</v>
          </cell>
          <cell r="F3532">
            <v>21.2</v>
          </cell>
          <cell r="G3532">
            <v>1400000</v>
          </cell>
          <cell r="H3532">
            <v>2067.1999999999998</v>
          </cell>
        </row>
        <row r="3533">
          <cell r="A3533">
            <v>1991</v>
          </cell>
          <cell r="B3533" t="str">
            <v>Brian Shaw</v>
          </cell>
          <cell r="D3533" t="str">
            <v>BOS</v>
          </cell>
          <cell r="F3533">
            <v>15.5</v>
          </cell>
          <cell r="G3533">
            <v>1212000</v>
          </cell>
          <cell r="H3533">
            <v>2772.9</v>
          </cell>
        </row>
        <row r="3534">
          <cell r="A3534">
            <v>1991</v>
          </cell>
          <cell r="B3534" t="str">
            <v>Charles Smith</v>
          </cell>
          <cell r="D3534" t="str">
            <v>BOS</v>
          </cell>
          <cell r="F3534">
            <v>6.3</v>
          </cell>
          <cell r="G3534">
            <v>1000000</v>
          </cell>
          <cell r="H3534">
            <v>30</v>
          </cell>
        </row>
        <row r="3535">
          <cell r="A3535">
            <v>1991</v>
          </cell>
          <cell r="B3535" t="str">
            <v>Joe Kleine</v>
          </cell>
          <cell r="D3535" t="str">
            <v>BOS</v>
          </cell>
          <cell r="F3535">
            <v>9.9</v>
          </cell>
          <cell r="G3535">
            <v>850000</v>
          </cell>
          <cell r="H3535">
            <v>849.6</v>
          </cell>
        </row>
        <row r="3536">
          <cell r="A3536">
            <v>1991</v>
          </cell>
          <cell r="B3536" t="str">
            <v>Ed Pinckney</v>
          </cell>
          <cell r="D3536" t="str">
            <v>BOS</v>
          </cell>
          <cell r="F3536">
            <v>16.600000000000001</v>
          </cell>
          <cell r="G3536">
            <v>750000</v>
          </cell>
          <cell r="H3536">
            <v>1162</v>
          </cell>
        </row>
        <row r="3537">
          <cell r="A3537">
            <v>1991</v>
          </cell>
          <cell r="B3537" t="str">
            <v>Dee Brown</v>
          </cell>
          <cell r="D3537" t="str">
            <v>BOS</v>
          </cell>
          <cell r="F3537">
            <v>13.2</v>
          </cell>
          <cell r="G3537">
            <v>547000</v>
          </cell>
          <cell r="H3537">
            <v>1943.3999999999999</v>
          </cell>
        </row>
        <row r="3538">
          <cell r="A3538">
            <v>1991</v>
          </cell>
          <cell r="B3538" t="str">
            <v>Michael Smith</v>
          </cell>
          <cell r="D3538" t="str">
            <v>BOS</v>
          </cell>
          <cell r="F3538">
            <v>14.3</v>
          </cell>
          <cell r="G3538">
            <v>525000</v>
          </cell>
          <cell r="H3538">
            <v>390.1</v>
          </cell>
        </row>
        <row r="3539">
          <cell r="A3539">
            <v>1991</v>
          </cell>
          <cell r="B3539" t="str">
            <v>Reggie Lewis</v>
          </cell>
          <cell r="D3539" t="str">
            <v>BOS</v>
          </cell>
          <cell r="F3539">
            <v>16.2</v>
          </cell>
          <cell r="G3539">
            <v>400000</v>
          </cell>
          <cell r="H3539">
            <v>2875.6</v>
          </cell>
        </row>
        <row r="3540">
          <cell r="A3540">
            <v>1991</v>
          </cell>
          <cell r="B3540" t="str">
            <v>Kevin Gamble</v>
          </cell>
          <cell r="D3540" t="str">
            <v>BOS</v>
          </cell>
          <cell r="F3540">
            <v>16.3</v>
          </cell>
          <cell r="G3540">
            <v>375000</v>
          </cell>
          <cell r="H3540">
            <v>2706</v>
          </cell>
        </row>
        <row r="3541">
          <cell r="A3541">
            <v>1991</v>
          </cell>
          <cell r="B3541" t="str">
            <v>Derek Smith</v>
          </cell>
          <cell r="D3541" t="str">
            <v>BOS</v>
          </cell>
          <cell r="F3541">
            <v>13.7</v>
          </cell>
          <cell r="G3541">
            <v>315000</v>
          </cell>
          <cell r="H3541">
            <v>16</v>
          </cell>
        </row>
        <row r="3542">
          <cell r="A3542">
            <v>1991</v>
          </cell>
          <cell r="B3542" t="str">
            <v>Stojko Vrankovic</v>
          </cell>
          <cell r="D3542" t="str">
            <v>BOS</v>
          </cell>
          <cell r="F3542">
            <v>8.8000000000000007</v>
          </cell>
          <cell r="G3542">
            <v>222000</v>
          </cell>
          <cell r="H3542">
            <v>167.4</v>
          </cell>
        </row>
        <row r="3543">
          <cell r="A3543">
            <v>1991</v>
          </cell>
          <cell r="B3543" t="str">
            <v>Dave Popson</v>
          </cell>
          <cell r="D3543" t="str">
            <v>BOS</v>
          </cell>
          <cell r="F3543">
            <v>11.6</v>
          </cell>
          <cell r="G3543">
            <v>80000</v>
          </cell>
          <cell r="H3543">
            <v>64.599999999999994</v>
          </cell>
        </row>
        <row r="3544">
          <cell r="A3544">
            <v>1991</v>
          </cell>
          <cell r="B3544" t="str">
            <v>A.J. Wynder</v>
          </cell>
          <cell r="D3544" t="str">
            <v>BOS</v>
          </cell>
          <cell r="F3544">
            <v>7.6</v>
          </cell>
          <cell r="G3544">
            <v>30000</v>
          </cell>
          <cell r="H3544">
            <v>39</v>
          </cell>
        </row>
        <row r="3545">
          <cell r="A3545">
            <v>1991</v>
          </cell>
          <cell r="B3545" t="str">
            <v>Kendall Gill</v>
          </cell>
          <cell r="D3545" t="str">
            <v>CHH</v>
          </cell>
          <cell r="F3545">
            <v>15.4</v>
          </cell>
          <cell r="G3545">
            <v>1500000</v>
          </cell>
          <cell r="H3545">
            <v>1943.3999999999999</v>
          </cell>
        </row>
        <row r="3546">
          <cell r="A3546">
            <v>1991</v>
          </cell>
          <cell r="B3546" t="str">
            <v>J.R. Reid</v>
          </cell>
          <cell r="D3546" t="str">
            <v>CHH</v>
          </cell>
          <cell r="F3546">
            <v>10.8</v>
          </cell>
          <cell r="G3546">
            <v>1250000</v>
          </cell>
          <cell r="H3546">
            <v>2464</v>
          </cell>
        </row>
        <row r="3547">
          <cell r="A3547">
            <v>1991</v>
          </cell>
          <cell r="B3547" t="str">
            <v>Johnny Newman</v>
          </cell>
          <cell r="D3547" t="str">
            <v>CHH</v>
          </cell>
          <cell r="F3547">
            <v>15.1</v>
          </cell>
          <cell r="G3547">
            <v>1200000</v>
          </cell>
          <cell r="H3547">
            <v>2478.6</v>
          </cell>
        </row>
        <row r="3548">
          <cell r="A3548">
            <v>1991</v>
          </cell>
          <cell r="B3548" t="str">
            <v>Kelly Tripucka</v>
          </cell>
          <cell r="D3548" t="str">
            <v>CHH</v>
          </cell>
          <cell r="F3548">
            <v>13.5</v>
          </cell>
          <cell r="G3548">
            <v>1000000</v>
          </cell>
          <cell r="H3548">
            <v>1285.8999999999999</v>
          </cell>
        </row>
        <row r="3549">
          <cell r="A3549">
            <v>1991</v>
          </cell>
          <cell r="B3549" t="str">
            <v>Dell Curry</v>
          </cell>
          <cell r="D3549" t="str">
            <v>CHH</v>
          </cell>
          <cell r="F3549">
            <v>17</v>
          </cell>
          <cell r="G3549">
            <v>900000</v>
          </cell>
          <cell r="H3549">
            <v>1512.3999999999999</v>
          </cell>
        </row>
        <row r="3550">
          <cell r="A3550">
            <v>1991</v>
          </cell>
          <cell r="B3550" t="str">
            <v>Muggsy Bogues</v>
          </cell>
          <cell r="D3550" t="str">
            <v>CHH</v>
          </cell>
          <cell r="F3550">
            <v>15.4</v>
          </cell>
          <cell r="G3550">
            <v>805000</v>
          </cell>
          <cell r="H3550">
            <v>2300.4</v>
          </cell>
        </row>
        <row r="3551">
          <cell r="A3551">
            <v>1991</v>
          </cell>
          <cell r="B3551" t="str">
            <v>Rex Chapman</v>
          </cell>
          <cell r="D3551" t="str">
            <v>CHH</v>
          </cell>
          <cell r="F3551">
            <v>15.1</v>
          </cell>
          <cell r="G3551">
            <v>675000</v>
          </cell>
          <cell r="H3551">
            <v>2100</v>
          </cell>
        </row>
        <row r="3552">
          <cell r="A3552">
            <v>1991</v>
          </cell>
          <cell r="B3552" t="str">
            <v>Kenny Gattison</v>
          </cell>
          <cell r="D3552" t="str">
            <v>CHH</v>
          </cell>
          <cell r="F3552">
            <v>14.4</v>
          </cell>
          <cell r="G3552">
            <v>355000</v>
          </cell>
          <cell r="H3552">
            <v>1555.2</v>
          </cell>
        </row>
        <row r="3553">
          <cell r="A3553">
            <v>1991</v>
          </cell>
          <cell r="B3553" t="str">
            <v>Randolph Keys</v>
          </cell>
          <cell r="D3553" t="str">
            <v>CHH</v>
          </cell>
          <cell r="F3553">
            <v>7.3</v>
          </cell>
          <cell r="G3553">
            <v>322000</v>
          </cell>
          <cell r="H3553">
            <v>475.20000000000005</v>
          </cell>
        </row>
        <row r="3554">
          <cell r="A3554">
            <v>1991</v>
          </cell>
          <cell r="B3554" t="str">
            <v>Steve Scheffler</v>
          </cell>
          <cell r="D3554" t="str">
            <v>CHH</v>
          </cell>
          <cell r="F3554">
            <v>12.4</v>
          </cell>
          <cell r="G3554">
            <v>200000</v>
          </cell>
          <cell r="H3554">
            <v>226.2</v>
          </cell>
        </row>
        <row r="3555">
          <cell r="A3555">
            <v>1991</v>
          </cell>
          <cell r="B3555" t="str">
            <v>Scott Haffner</v>
          </cell>
          <cell r="D3555" t="str">
            <v>CHH</v>
          </cell>
          <cell r="F3555">
            <v>9.9</v>
          </cell>
          <cell r="G3555">
            <v>75000</v>
          </cell>
          <cell r="H3555">
            <v>49.699999999999996</v>
          </cell>
        </row>
        <row r="3556">
          <cell r="A3556">
            <v>1991</v>
          </cell>
          <cell r="B3556" t="str">
            <v>Earl Cureton</v>
          </cell>
          <cell r="D3556" t="str">
            <v>CHH</v>
          </cell>
          <cell r="F3556">
            <v>2.4</v>
          </cell>
          <cell r="H3556">
            <v>159.29999999999998</v>
          </cell>
        </row>
        <row r="3557">
          <cell r="A3557">
            <v>1991</v>
          </cell>
          <cell r="B3557" t="str">
            <v>Jeff Sanders</v>
          </cell>
          <cell r="D3557" t="str">
            <v>CHH</v>
          </cell>
          <cell r="F3557">
            <v>8.6</v>
          </cell>
          <cell r="H3557">
            <v>42.900000000000006</v>
          </cell>
        </row>
        <row r="3558">
          <cell r="A3558">
            <v>1991</v>
          </cell>
          <cell r="B3558" t="str">
            <v>Michael Jordan</v>
          </cell>
          <cell r="D3558" t="str">
            <v>CHI</v>
          </cell>
          <cell r="F3558">
            <v>31.6</v>
          </cell>
          <cell r="G3558">
            <v>2500000</v>
          </cell>
          <cell r="H3558">
            <v>3034</v>
          </cell>
        </row>
        <row r="3559">
          <cell r="A3559">
            <v>1991</v>
          </cell>
          <cell r="B3559" t="str">
            <v>Bill Cartwright</v>
          </cell>
          <cell r="D3559" t="str">
            <v>CHI</v>
          </cell>
          <cell r="F3559">
            <v>11.5</v>
          </cell>
          <cell r="G3559">
            <v>1100000</v>
          </cell>
          <cell r="H3559">
            <v>2275.2000000000003</v>
          </cell>
        </row>
        <row r="3560">
          <cell r="A3560">
            <v>1991</v>
          </cell>
          <cell r="B3560" t="str">
            <v>Stacey King</v>
          </cell>
          <cell r="D3560" t="str">
            <v>CHI</v>
          </cell>
          <cell r="F3560">
            <v>10.199999999999999</v>
          </cell>
          <cell r="G3560">
            <v>1000000</v>
          </cell>
          <cell r="H3560">
            <v>1200.8</v>
          </cell>
        </row>
        <row r="3561">
          <cell r="A3561">
            <v>1991</v>
          </cell>
          <cell r="B3561" t="str">
            <v>Horace Grant</v>
          </cell>
          <cell r="D3561" t="str">
            <v>CHI</v>
          </cell>
          <cell r="F3561">
            <v>17.600000000000001</v>
          </cell>
          <cell r="G3561">
            <v>1000000</v>
          </cell>
          <cell r="H3561">
            <v>2644.2</v>
          </cell>
        </row>
        <row r="3562">
          <cell r="A3562">
            <v>1991</v>
          </cell>
          <cell r="B3562" t="str">
            <v>Dennis Hopson</v>
          </cell>
          <cell r="D3562" t="str">
            <v>CHI</v>
          </cell>
          <cell r="F3562">
            <v>10</v>
          </cell>
          <cell r="G3562">
            <v>915000</v>
          </cell>
          <cell r="H3562">
            <v>725.9</v>
          </cell>
        </row>
        <row r="3563">
          <cell r="A3563">
            <v>1991</v>
          </cell>
          <cell r="B3563" t="str">
            <v>Scottie Pippen</v>
          </cell>
          <cell r="D3563" t="str">
            <v>CHI</v>
          </cell>
          <cell r="F3563">
            <v>20.6</v>
          </cell>
          <cell r="G3563">
            <v>765000</v>
          </cell>
          <cell r="H3563">
            <v>3017.6</v>
          </cell>
        </row>
        <row r="3564">
          <cell r="A3564">
            <v>1991</v>
          </cell>
          <cell r="B3564" t="str">
            <v>Cliff Levingston</v>
          </cell>
          <cell r="D3564" t="str">
            <v>CHI</v>
          </cell>
          <cell r="F3564">
            <v>11.5</v>
          </cell>
          <cell r="G3564">
            <v>750000</v>
          </cell>
          <cell r="H3564">
            <v>1014</v>
          </cell>
        </row>
        <row r="3565">
          <cell r="A3565">
            <v>1991</v>
          </cell>
          <cell r="B3565" t="str">
            <v>Craig Hodges</v>
          </cell>
          <cell r="D3565" t="str">
            <v>CHI</v>
          </cell>
          <cell r="F3565">
            <v>12.4</v>
          </cell>
          <cell r="G3565">
            <v>600000</v>
          </cell>
          <cell r="H3565">
            <v>839.5</v>
          </cell>
        </row>
        <row r="3566">
          <cell r="A3566">
            <v>1991</v>
          </cell>
          <cell r="B3566" t="str">
            <v>Will Perdue</v>
          </cell>
          <cell r="D3566" t="str">
            <v>CHI</v>
          </cell>
          <cell r="F3566">
            <v>13.7</v>
          </cell>
          <cell r="G3566">
            <v>450000</v>
          </cell>
          <cell r="H3566">
            <v>969.4</v>
          </cell>
        </row>
        <row r="3567">
          <cell r="A3567">
            <v>1991</v>
          </cell>
          <cell r="B3567" t="str">
            <v>B.J. Armstrong</v>
          </cell>
          <cell r="D3567" t="str">
            <v>CHI</v>
          </cell>
          <cell r="F3567">
            <v>14.8</v>
          </cell>
          <cell r="G3567">
            <v>425000</v>
          </cell>
          <cell r="H3567">
            <v>1730.2</v>
          </cell>
        </row>
        <row r="3568">
          <cell r="A3568">
            <v>1991</v>
          </cell>
          <cell r="B3568" t="str">
            <v>John Paxson</v>
          </cell>
          <cell r="D3568" t="str">
            <v>CHI</v>
          </cell>
          <cell r="F3568">
            <v>14</v>
          </cell>
          <cell r="G3568">
            <v>385000</v>
          </cell>
          <cell r="H3568">
            <v>1968</v>
          </cell>
        </row>
        <row r="3569">
          <cell r="A3569">
            <v>1991</v>
          </cell>
          <cell r="B3569" t="str">
            <v>Scott Williams</v>
          </cell>
          <cell r="D3569" t="str">
            <v>CHI</v>
          </cell>
          <cell r="F3569">
            <v>14.7</v>
          </cell>
          <cell r="G3569">
            <v>150000</v>
          </cell>
          <cell r="H3569">
            <v>336.59999999999997</v>
          </cell>
        </row>
        <row r="3570">
          <cell r="A3570">
            <v>1991</v>
          </cell>
          <cell r="B3570" t="str">
            <v>Danny Ferry</v>
          </cell>
          <cell r="D3570" t="str">
            <v>CLE</v>
          </cell>
          <cell r="F3570">
            <v>10.9</v>
          </cell>
          <cell r="G3570">
            <v>2640000</v>
          </cell>
          <cell r="H3570">
            <v>1660.5</v>
          </cell>
        </row>
        <row r="3571">
          <cell r="A3571">
            <v>1991</v>
          </cell>
          <cell r="B3571" t="str">
            <v>Mark Price</v>
          </cell>
          <cell r="D3571" t="str">
            <v>CLE</v>
          </cell>
          <cell r="F3571">
            <v>21.7</v>
          </cell>
          <cell r="G3571">
            <v>1400000</v>
          </cell>
          <cell r="H3571">
            <v>571.20000000000005</v>
          </cell>
        </row>
        <row r="3572">
          <cell r="A3572">
            <v>1991</v>
          </cell>
          <cell r="B3572" t="str">
            <v>Brad Daugherty</v>
          </cell>
          <cell r="D3572" t="str">
            <v>CLE</v>
          </cell>
          <cell r="F3572">
            <v>19.899999999999999</v>
          </cell>
          <cell r="G3572">
            <v>1320000</v>
          </cell>
          <cell r="H3572">
            <v>2948.7999999999997</v>
          </cell>
        </row>
        <row r="3573">
          <cell r="A3573">
            <v>1991</v>
          </cell>
          <cell r="B3573" t="str">
            <v>Larry Nance</v>
          </cell>
          <cell r="D3573" t="str">
            <v>CLE</v>
          </cell>
          <cell r="F3573">
            <v>20.6</v>
          </cell>
          <cell r="G3573">
            <v>1260000</v>
          </cell>
          <cell r="H3573">
            <v>2928</v>
          </cell>
        </row>
        <row r="3574">
          <cell r="A3574">
            <v>1991</v>
          </cell>
          <cell r="B3574" t="str">
            <v>Craig Ehlo</v>
          </cell>
          <cell r="D3574" t="str">
            <v>CLE</v>
          </cell>
          <cell r="F3574">
            <v>12</v>
          </cell>
          <cell r="G3574">
            <v>925000</v>
          </cell>
          <cell r="H3574">
            <v>2763.4</v>
          </cell>
        </row>
        <row r="3575">
          <cell r="A3575">
            <v>1991</v>
          </cell>
          <cell r="B3575" t="str">
            <v>Chucky Brown</v>
          </cell>
          <cell r="D3575" t="str">
            <v>CLE</v>
          </cell>
          <cell r="F3575">
            <v>12</v>
          </cell>
          <cell r="G3575">
            <v>630000</v>
          </cell>
          <cell r="H3575">
            <v>1487.4</v>
          </cell>
        </row>
        <row r="3576">
          <cell r="A3576">
            <v>1991</v>
          </cell>
          <cell r="B3576" t="str">
            <v>Steve Kerr</v>
          </cell>
          <cell r="D3576" t="str">
            <v>CLE</v>
          </cell>
          <cell r="F3576">
            <v>10.9</v>
          </cell>
          <cell r="G3576">
            <v>548000</v>
          </cell>
          <cell r="H3576">
            <v>906.30000000000007</v>
          </cell>
        </row>
        <row r="3577">
          <cell r="A3577">
            <v>1991</v>
          </cell>
          <cell r="B3577" t="str">
            <v>Derrick Chievous</v>
          </cell>
          <cell r="D3577" t="str">
            <v>CLE</v>
          </cell>
          <cell r="F3577">
            <v>6.5</v>
          </cell>
          <cell r="G3577">
            <v>525000</v>
          </cell>
          <cell r="H3577">
            <v>109.8</v>
          </cell>
        </row>
        <row r="3578">
          <cell r="A3578">
            <v>1991</v>
          </cell>
          <cell r="B3578" t="str">
            <v>Winston Bennett</v>
          </cell>
          <cell r="D3578" t="str">
            <v>CLE</v>
          </cell>
          <cell r="F3578">
            <v>9.1999999999999993</v>
          </cell>
          <cell r="G3578">
            <v>525000</v>
          </cell>
          <cell r="H3578">
            <v>334.8</v>
          </cell>
        </row>
        <row r="3579">
          <cell r="A3579">
            <v>1991</v>
          </cell>
          <cell r="B3579" t="str">
            <v>John Morton</v>
          </cell>
          <cell r="D3579" t="str">
            <v>CLE</v>
          </cell>
          <cell r="F3579">
            <v>12.2</v>
          </cell>
          <cell r="G3579">
            <v>350000</v>
          </cell>
          <cell r="H3579">
            <v>1207.8</v>
          </cell>
        </row>
        <row r="3580">
          <cell r="A3580">
            <v>1991</v>
          </cell>
          <cell r="B3580" t="str">
            <v>Milos Babic</v>
          </cell>
          <cell r="D3580" t="str">
            <v>CLE</v>
          </cell>
          <cell r="F3580">
            <v>6</v>
          </cell>
          <cell r="G3580">
            <v>200000</v>
          </cell>
          <cell r="H3580">
            <v>51.599999999999994</v>
          </cell>
        </row>
        <row r="3581">
          <cell r="A3581">
            <v>1991</v>
          </cell>
          <cell r="B3581" t="str">
            <v>Gerald Paddio</v>
          </cell>
          <cell r="D3581" t="str">
            <v>CLE</v>
          </cell>
          <cell r="F3581">
            <v>9.3000000000000007</v>
          </cell>
          <cell r="G3581">
            <v>120000</v>
          </cell>
          <cell r="H3581">
            <v>1183</v>
          </cell>
        </row>
        <row r="3582">
          <cell r="A3582">
            <v>1991</v>
          </cell>
          <cell r="B3582" t="str">
            <v>Darnell Valentine</v>
          </cell>
          <cell r="D3582" t="str">
            <v>CLE</v>
          </cell>
          <cell r="F3582">
            <v>13.5</v>
          </cell>
          <cell r="G3582">
            <v>100000</v>
          </cell>
          <cell r="H3582">
            <v>1839.5</v>
          </cell>
        </row>
        <row r="3583">
          <cell r="A3583">
            <v>1991</v>
          </cell>
          <cell r="B3583" t="str">
            <v>Henry James</v>
          </cell>
          <cell r="D3583" t="str">
            <v>CLE</v>
          </cell>
          <cell r="F3583">
            <v>14.7</v>
          </cell>
          <cell r="G3583">
            <v>75000</v>
          </cell>
          <cell r="H3583">
            <v>503.2</v>
          </cell>
        </row>
        <row r="3584">
          <cell r="A3584">
            <v>1991</v>
          </cell>
          <cell r="B3584" t="str">
            <v>Hot Rod</v>
          </cell>
          <cell r="D3584" t="str">
            <v>CLE</v>
          </cell>
          <cell r="F3584">
            <v>14.9</v>
          </cell>
          <cell r="H3584">
            <v>1294.3</v>
          </cell>
        </row>
        <row r="3585">
          <cell r="A3585">
            <v>1991</v>
          </cell>
          <cell r="B3585" t="str">
            <v>Rolando Blackman</v>
          </cell>
          <cell r="D3585" t="str">
            <v>DAL</v>
          </cell>
          <cell r="F3585">
            <v>16.600000000000001</v>
          </cell>
          <cell r="G3585">
            <v>1650000</v>
          </cell>
          <cell r="H3585">
            <v>2968</v>
          </cell>
        </row>
        <row r="3586">
          <cell r="A3586">
            <v>1991</v>
          </cell>
          <cell r="B3586" t="str">
            <v>Derek Harper</v>
          </cell>
          <cell r="D3586" t="str">
            <v>DAL</v>
          </cell>
          <cell r="F3586">
            <v>19.399999999999999</v>
          </cell>
          <cell r="G3586">
            <v>1519000</v>
          </cell>
          <cell r="H3586">
            <v>2879.7999999999997</v>
          </cell>
        </row>
        <row r="3587">
          <cell r="A3587">
            <v>1991</v>
          </cell>
          <cell r="B3587" t="str">
            <v>Fat Lever</v>
          </cell>
          <cell r="D3587" t="str">
            <v>DAL</v>
          </cell>
          <cell r="F3587">
            <v>13.5</v>
          </cell>
          <cell r="G3587">
            <v>1519000</v>
          </cell>
          <cell r="H3587">
            <v>86</v>
          </cell>
        </row>
        <row r="3588">
          <cell r="A3588">
            <v>1991</v>
          </cell>
          <cell r="B3588" t="str">
            <v>Alex English</v>
          </cell>
          <cell r="D3588" t="str">
            <v>DAL</v>
          </cell>
          <cell r="F3588">
            <v>12.2</v>
          </cell>
          <cell r="G3588">
            <v>1500000</v>
          </cell>
          <cell r="H3588">
            <v>1745.9</v>
          </cell>
        </row>
        <row r="3589">
          <cell r="A3589">
            <v>1991</v>
          </cell>
          <cell r="B3589" t="str">
            <v>Herb Williams</v>
          </cell>
          <cell r="D3589" t="str">
            <v>DAL</v>
          </cell>
          <cell r="F3589">
            <v>13.1</v>
          </cell>
          <cell r="G3589">
            <v>1000000</v>
          </cell>
          <cell r="H3589">
            <v>1830</v>
          </cell>
        </row>
        <row r="3590">
          <cell r="A3590">
            <v>1991</v>
          </cell>
          <cell r="B3590" t="str">
            <v>Rodney McCray</v>
          </cell>
          <cell r="D3590" t="str">
            <v>DAL</v>
          </cell>
          <cell r="F3590">
            <v>14.6</v>
          </cell>
          <cell r="G3590">
            <v>985000</v>
          </cell>
          <cell r="H3590">
            <v>2560.4</v>
          </cell>
        </row>
        <row r="3591">
          <cell r="A3591">
            <v>1991</v>
          </cell>
          <cell r="B3591" t="str">
            <v>James Donaldson</v>
          </cell>
          <cell r="D3591" t="str">
            <v>DAL</v>
          </cell>
          <cell r="F3591">
            <v>12.3</v>
          </cell>
          <cell r="G3591">
            <v>880000</v>
          </cell>
          <cell r="H3591">
            <v>2796.2000000000003</v>
          </cell>
        </row>
        <row r="3592">
          <cell r="A3592">
            <v>1991</v>
          </cell>
          <cell r="B3592" t="str">
            <v>Roy Tarpley</v>
          </cell>
          <cell r="D3592" t="str">
            <v>DAL</v>
          </cell>
          <cell r="F3592">
            <v>23.6</v>
          </cell>
          <cell r="G3592">
            <v>765000</v>
          </cell>
          <cell r="H3592">
            <v>171</v>
          </cell>
        </row>
        <row r="3593">
          <cell r="A3593">
            <v>1991</v>
          </cell>
          <cell r="B3593" t="str">
            <v>Randy White</v>
          </cell>
          <cell r="D3593" t="str">
            <v>DAL</v>
          </cell>
          <cell r="F3593">
            <v>10.8</v>
          </cell>
          <cell r="G3593">
            <v>730000</v>
          </cell>
          <cell r="H3593">
            <v>1903.9</v>
          </cell>
        </row>
        <row r="3594">
          <cell r="A3594">
            <v>1991</v>
          </cell>
          <cell r="B3594" t="str">
            <v>Brad Davis</v>
          </cell>
          <cell r="D3594" t="str">
            <v>DAL</v>
          </cell>
          <cell r="F3594">
            <v>10.3</v>
          </cell>
          <cell r="G3594">
            <v>600000</v>
          </cell>
          <cell r="H3594">
            <v>1424</v>
          </cell>
        </row>
        <row r="3595">
          <cell r="A3595">
            <v>1991</v>
          </cell>
          <cell r="B3595" t="str">
            <v>Steve Alford</v>
          </cell>
          <cell r="D3595" t="str">
            <v>DAL</v>
          </cell>
          <cell r="F3595">
            <v>20.5</v>
          </cell>
          <cell r="G3595">
            <v>250000</v>
          </cell>
          <cell r="H3595">
            <v>234.60000000000002</v>
          </cell>
        </row>
        <row r="3596">
          <cell r="A3596">
            <v>1991</v>
          </cell>
          <cell r="B3596" t="str">
            <v>John Shasky</v>
          </cell>
          <cell r="D3596" t="str">
            <v>DAL</v>
          </cell>
          <cell r="F3596">
            <v>11.1</v>
          </cell>
          <cell r="G3596">
            <v>150000</v>
          </cell>
          <cell r="H3596">
            <v>507.3</v>
          </cell>
        </row>
        <row r="3597">
          <cell r="A3597">
            <v>1991</v>
          </cell>
          <cell r="B3597" t="str">
            <v>Jim Grandholm</v>
          </cell>
          <cell r="D3597" t="str">
            <v>DAL</v>
          </cell>
          <cell r="F3597">
            <v>16.5</v>
          </cell>
          <cell r="G3597">
            <v>115000</v>
          </cell>
          <cell r="H3597">
            <v>169</v>
          </cell>
        </row>
        <row r="3598">
          <cell r="A3598">
            <v>1991</v>
          </cell>
          <cell r="B3598" t="str">
            <v>Kelvin Upshaw</v>
          </cell>
          <cell r="D3598" t="str">
            <v>DAL</v>
          </cell>
          <cell r="F3598">
            <v>17.2</v>
          </cell>
          <cell r="G3598">
            <v>30000</v>
          </cell>
          <cell r="H3598">
            <v>513.59999999999991</v>
          </cell>
        </row>
        <row r="3599">
          <cell r="A3599">
            <v>1991</v>
          </cell>
          <cell r="B3599" t="str">
            <v>Blair Rasmussen</v>
          </cell>
          <cell r="D3599" t="str">
            <v>DEN</v>
          </cell>
          <cell r="F3599">
            <v>11.7</v>
          </cell>
          <cell r="G3599">
            <v>2185000</v>
          </cell>
          <cell r="H3599">
            <v>2324</v>
          </cell>
        </row>
        <row r="3600">
          <cell r="A3600">
            <v>1991</v>
          </cell>
          <cell r="B3600" t="str">
            <v>Mahmoud Abdul-Rauf</v>
          </cell>
          <cell r="D3600" t="str">
            <v>DEN</v>
          </cell>
          <cell r="F3600">
            <v>12.2</v>
          </cell>
          <cell r="G3600">
            <v>1660000</v>
          </cell>
          <cell r="H3600">
            <v>1507.5</v>
          </cell>
        </row>
        <row r="3601">
          <cell r="A3601">
            <v>1991</v>
          </cell>
          <cell r="B3601" t="str">
            <v>Joe Wolf</v>
          </cell>
          <cell r="D3601" t="str">
            <v>DEN</v>
          </cell>
          <cell r="F3601">
            <v>10.1</v>
          </cell>
          <cell r="G3601">
            <v>990000</v>
          </cell>
          <cell r="H3601">
            <v>1591</v>
          </cell>
        </row>
        <row r="3602">
          <cell r="A3602">
            <v>1991</v>
          </cell>
          <cell r="B3602" t="str">
            <v>Michael Adams</v>
          </cell>
          <cell r="D3602" t="str">
            <v>DEN</v>
          </cell>
          <cell r="F3602">
            <v>22.3</v>
          </cell>
          <cell r="G3602">
            <v>825000</v>
          </cell>
          <cell r="H3602">
            <v>2343</v>
          </cell>
        </row>
        <row r="3603">
          <cell r="A3603">
            <v>1991</v>
          </cell>
          <cell r="B3603" t="str">
            <v>Orlando Woolridge</v>
          </cell>
          <cell r="D3603" t="str">
            <v>DEN</v>
          </cell>
          <cell r="F3603">
            <v>19.5</v>
          </cell>
          <cell r="G3603">
            <v>805000</v>
          </cell>
          <cell r="H3603">
            <v>1823.1999999999998</v>
          </cell>
        </row>
        <row r="3604">
          <cell r="A3604">
            <v>1991</v>
          </cell>
          <cell r="B3604" t="str">
            <v>Todd Lichti</v>
          </cell>
          <cell r="D3604" t="str">
            <v>DEN</v>
          </cell>
          <cell r="F3604">
            <v>13.6</v>
          </cell>
          <cell r="G3604">
            <v>565000</v>
          </cell>
          <cell r="H3604">
            <v>861.3</v>
          </cell>
        </row>
        <row r="3605">
          <cell r="A3605">
            <v>1991</v>
          </cell>
          <cell r="B3605" t="str">
            <v>Jerome Lane</v>
          </cell>
          <cell r="D3605" t="str">
            <v>DEN</v>
          </cell>
          <cell r="F3605">
            <v>12.8</v>
          </cell>
          <cell r="G3605">
            <v>500000</v>
          </cell>
          <cell r="H3605">
            <v>1382.6000000000001</v>
          </cell>
        </row>
        <row r="3606">
          <cell r="A3606">
            <v>1991</v>
          </cell>
          <cell r="B3606" t="str">
            <v>Anthony Cook</v>
          </cell>
          <cell r="D3606" t="str">
            <v>DEN</v>
          </cell>
          <cell r="F3606">
            <v>10.7</v>
          </cell>
          <cell r="G3606">
            <v>370000</v>
          </cell>
          <cell r="H3606">
            <v>1119.4000000000001</v>
          </cell>
        </row>
        <row r="3607">
          <cell r="A3607">
            <v>1991</v>
          </cell>
          <cell r="B3607" t="str">
            <v>Marcus Liberty</v>
          </cell>
          <cell r="D3607" t="str">
            <v>DEN</v>
          </cell>
          <cell r="F3607">
            <v>10.4</v>
          </cell>
          <cell r="G3607">
            <v>210000</v>
          </cell>
          <cell r="H3607">
            <v>1170.4000000000001</v>
          </cell>
        </row>
        <row r="3608">
          <cell r="A3608">
            <v>1991</v>
          </cell>
          <cell r="B3608" t="str">
            <v>Corey Gaines</v>
          </cell>
          <cell r="D3608" t="str">
            <v>DEN</v>
          </cell>
          <cell r="F3608">
            <v>15.2</v>
          </cell>
          <cell r="H3608">
            <v>226</v>
          </cell>
        </row>
        <row r="3609">
          <cell r="A3609">
            <v>1991</v>
          </cell>
          <cell r="B3609" t="str">
            <v>Craig Neal</v>
          </cell>
          <cell r="D3609" t="str">
            <v>DEN</v>
          </cell>
          <cell r="F3609">
            <v>8.1999999999999993</v>
          </cell>
          <cell r="H3609">
            <v>125</v>
          </cell>
        </row>
        <row r="3610">
          <cell r="A3610">
            <v>1991</v>
          </cell>
          <cell r="B3610" t="str">
            <v>Tim Legler</v>
          </cell>
          <cell r="D3610" t="str">
            <v>DEN</v>
          </cell>
          <cell r="F3610">
            <v>6.4</v>
          </cell>
          <cell r="H3610">
            <v>148</v>
          </cell>
        </row>
        <row r="3611">
          <cell r="A3611">
            <v>1991</v>
          </cell>
          <cell r="B3611" t="str">
            <v>Anthony Mason</v>
          </cell>
          <cell r="D3611" t="str">
            <v>DEN</v>
          </cell>
          <cell r="F3611">
            <v>15.7</v>
          </cell>
          <cell r="H3611">
            <v>21</v>
          </cell>
        </row>
        <row r="3612">
          <cell r="A3612">
            <v>1991</v>
          </cell>
          <cell r="B3612" t="str">
            <v>T.R. Dunn</v>
          </cell>
          <cell r="D3612" t="str">
            <v>DEN</v>
          </cell>
          <cell r="F3612">
            <v>10.7</v>
          </cell>
          <cell r="H3612">
            <v>217.60000000000002</v>
          </cell>
        </row>
        <row r="3613">
          <cell r="A3613">
            <v>1991</v>
          </cell>
          <cell r="B3613" t="str">
            <v>Isiah Thomas</v>
          </cell>
          <cell r="D3613" t="str">
            <v>DET</v>
          </cell>
          <cell r="F3613">
            <v>17.399999999999999</v>
          </cell>
          <cell r="G3613">
            <v>2720000</v>
          </cell>
          <cell r="H3613">
            <v>1656</v>
          </cell>
        </row>
        <row r="3614">
          <cell r="A3614">
            <v>1991</v>
          </cell>
          <cell r="B3614" t="str">
            <v>Bill Laimbeer</v>
          </cell>
          <cell r="D3614" t="str">
            <v>DET</v>
          </cell>
          <cell r="F3614">
            <v>14.2</v>
          </cell>
          <cell r="G3614">
            <v>1510000</v>
          </cell>
          <cell r="H3614">
            <v>2665</v>
          </cell>
        </row>
        <row r="3615">
          <cell r="A3615">
            <v>1991</v>
          </cell>
          <cell r="B3615" t="str">
            <v>Vinnie Johnson</v>
          </cell>
          <cell r="D3615" t="str">
            <v>DET</v>
          </cell>
          <cell r="F3615">
            <v>12.8</v>
          </cell>
          <cell r="G3615">
            <v>1400000</v>
          </cell>
          <cell r="H3615">
            <v>2386.2000000000003</v>
          </cell>
        </row>
        <row r="3616">
          <cell r="A3616">
            <v>1991</v>
          </cell>
          <cell r="B3616" t="str">
            <v>Mark Aguirre</v>
          </cell>
          <cell r="D3616" t="str">
            <v>DET</v>
          </cell>
          <cell r="F3616">
            <v>16.7</v>
          </cell>
          <cell r="G3616">
            <v>1115000</v>
          </cell>
          <cell r="H3616">
            <v>2004.6</v>
          </cell>
        </row>
        <row r="3617">
          <cell r="A3617">
            <v>1991</v>
          </cell>
          <cell r="B3617" t="str">
            <v>Joe Dumars</v>
          </cell>
          <cell r="D3617" t="str">
            <v>DET</v>
          </cell>
          <cell r="F3617">
            <v>18</v>
          </cell>
          <cell r="G3617">
            <v>1035000</v>
          </cell>
          <cell r="H3617">
            <v>3048</v>
          </cell>
        </row>
        <row r="3618">
          <cell r="A3618">
            <v>1991</v>
          </cell>
          <cell r="B3618" t="str">
            <v>James Edwards</v>
          </cell>
          <cell r="D3618" t="str">
            <v>DET</v>
          </cell>
          <cell r="F3618">
            <v>12.7</v>
          </cell>
          <cell r="G3618">
            <v>935000</v>
          </cell>
          <cell r="H3618">
            <v>1900.8</v>
          </cell>
        </row>
        <row r="3619">
          <cell r="A3619">
            <v>1991</v>
          </cell>
          <cell r="B3619" t="str">
            <v>Dennis Rodman</v>
          </cell>
          <cell r="D3619" t="str">
            <v>DET</v>
          </cell>
          <cell r="F3619">
            <v>13.9</v>
          </cell>
          <cell r="G3619">
            <v>880000</v>
          </cell>
          <cell r="H3619">
            <v>2747</v>
          </cell>
        </row>
        <row r="3620">
          <cell r="A3620">
            <v>1991</v>
          </cell>
          <cell r="B3620" t="str">
            <v>William Bedford</v>
          </cell>
          <cell r="D3620" t="str">
            <v>DET</v>
          </cell>
          <cell r="F3620">
            <v>15.5</v>
          </cell>
          <cell r="G3620">
            <v>850000</v>
          </cell>
          <cell r="H3620">
            <v>564</v>
          </cell>
        </row>
        <row r="3621">
          <cell r="A3621">
            <v>1991</v>
          </cell>
          <cell r="B3621" t="str">
            <v>Tree Rollins</v>
          </cell>
          <cell r="D3621" t="str">
            <v>DET</v>
          </cell>
          <cell r="F3621">
            <v>5.9</v>
          </cell>
          <cell r="G3621">
            <v>800000</v>
          </cell>
          <cell r="H3621">
            <v>203.5</v>
          </cell>
        </row>
        <row r="3622">
          <cell r="A3622">
            <v>1991</v>
          </cell>
          <cell r="B3622" t="str">
            <v>John Salley</v>
          </cell>
          <cell r="D3622" t="str">
            <v>DET</v>
          </cell>
          <cell r="F3622">
            <v>13.6</v>
          </cell>
          <cell r="G3622">
            <v>575000</v>
          </cell>
          <cell r="H3622">
            <v>1650.2</v>
          </cell>
        </row>
        <row r="3623">
          <cell r="A3623">
            <v>1991</v>
          </cell>
          <cell r="B3623" t="str">
            <v>Scott Hastings</v>
          </cell>
          <cell r="D3623" t="str">
            <v>DET</v>
          </cell>
          <cell r="F3623">
            <v>15.8</v>
          </cell>
          <cell r="G3623">
            <v>450000</v>
          </cell>
          <cell r="H3623">
            <v>113.4</v>
          </cell>
        </row>
        <row r="3624">
          <cell r="A3624">
            <v>1991</v>
          </cell>
          <cell r="B3624" t="str">
            <v>Lance Blanks</v>
          </cell>
          <cell r="D3624" t="str">
            <v>DET</v>
          </cell>
          <cell r="F3624">
            <v>7.5</v>
          </cell>
          <cell r="G3624">
            <v>365000</v>
          </cell>
          <cell r="H3624">
            <v>212.79999999999998</v>
          </cell>
        </row>
        <row r="3625">
          <cell r="A3625">
            <v>1991</v>
          </cell>
          <cell r="B3625" t="str">
            <v>John Long</v>
          </cell>
          <cell r="D3625" t="str">
            <v>DET</v>
          </cell>
          <cell r="F3625">
            <v>11.9</v>
          </cell>
          <cell r="G3625">
            <v>150000</v>
          </cell>
          <cell r="H3625">
            <v>254.99999999999997</v>
          </cell>
        </row>
        <row r="3626">
          <cell r="A3626">
            <v>1991</v>
          </cell>
          <cell r="B3626" t="str">
            <v>Gerald Henderson</v>
          </cell>
          <cell r="D3626" t="str">
            <v>DET</v>
          </cell>
          <cell r="F3626">
            <v>10.1</v>
          </cell>
          <cell r="G3626">
            <v>125000</v>
          </cell>
          <cell r="H3626">
            <v>391</v>
          </cell>
        </row>
        <row r="3627">
          <cell r="A3627">
            <v>1991</v>
          </cell>
          <cell r="B3627" t="str">
            <v>Chris Mullin</v>
          </cell>
          <cell r="D3627" t="str">
            <v>GSW</v>
          </cell>
          <cell r="F3627">
            <v>21.4</v>
          </cell>
          <cell r="G3627">
            <v>2850000</v>
          </cell>
          <cell r="H3627">
            <v>3312.7999999999997</v>
          </cell>
        </row>
        <row r="3628">
          <cell r="A3628">
            <v>1991</v>
          </cell>
          <cell r="B3628" t="str">
            <v>Alton Lister</v>
          </cell>
          <cell r="D3628" t="str">
            <v>GSW</v>
          </cell>
          <cell r="F3628">
            <v>10.7</v>
          </cell>
          <cell r="G3628">
            <v>1700000</v>
          </cell>
          <cell r="H3628">
            <v>1555.3999999999999</v>
          </cell>
        </row>
        <row r="3629">
          <cell r="A3629">
            <v>1991</v>
          </cell>
          <cell r="B3629" t="str">
            <v>Sarunas Marciulionis</v>
          </cell>
          <cell r="D3629" t="str">
            <v>GSW</v>
          </cell>
          <cell r="F3629">
            <v>16.3</v>
          </cell>
          <cell r="G3629">
            <v>1270000</v>
          </cell>
          <cell r="H3629">
            <v>985</v>
          </cell>
        </row>
        <row r="3630">
          <cell r="A3630">
            <v>1991</v>
          </cell>
          <cell r="B3630" t="str">
            <v>Jim Petersen</v>
          </cell>
          <cell r="D3630" t="str">
            <v>GSW</v>
          </cell>
          <cell r="F3630">
            <v>9.8000000000000007</v>
          </cell>
          <cell r="G3630">
            <v>1235000</v>
          </cell>
          <cell r="H3630">
            <v>837</v>
          </cell>
        </row>
        <row r="3631">
          <cell r="A3631">
            <v>1991</v>
          </cell>
          <cell r="B3631" t="str">
            <v>Tyrone Hill</v>
          </cell>
          <cell r="D3631" t="str">
            <v>GSW</v>
          </cell>
          <cell r="F3631">
            <v>10.5</v>
          </cell>
          <cell r="G3631">
            <v>1000000</v>
          </cell>
          <cell r="H3631">
            <v>1191.4000000000001</v>
          </cell>
        </row>
        <row r="3632">
          <cell r="A3632">
            <v>1991</v>
          </cell>
          <cell r="B3632" t="str">
            <v>Mitch Richmond</v>
          </cell>
          <cell r="D3632" t="str">
            <v>GSW</v>
          </cell>
          <cell r="F3632">
            <v>17.8</v>
          </cell>
          <cell r="G3632">
            <v>850000</v>
          </cell>
          <cell r="H3632">
            <v>3026.1</v>
          </cell>
        </row>
        <row r="3633">
          <cell r="A3633">
            <v>1991</v>
          </cell>
          <cell r="B3633" t="str">
            <v>Les Jepsen</v>
          </cell>
          <cell r="D3633" t="str">
            <v>GSW</v>
          </cell>
          <cell r="F3633">
            <v>7.7</v>
          </cell>
          <cell r="G3633">
            <v>505000</v>
          </cell>
          <cell r="H3633">
            <v>105</v>
          </cell>
        </row>
        <row r="3634">
          <cell r="A3634">
            <v>1991</v>
          </cell>
          <cell r="B3634" t="str">
            <v>Tim Hardaway</v>
          </cell>
          <cell r="D3634" t="str">
            <v>GSW</v>
          </cell>
          <cell r="F3634">
            <v>20.9</v>
          </cell>
          <cell r="G3634">
            <v>500000</v>
          </cell>
          <cell r="H3634">
            <v>3214.4</v>
          </cell>
        </row>
        <row r="3635">
          <cell r="A3635">
            <v>1991</v>
          </cell>
          <cell r="B3635" t="str">
            <v>Rod Higgins</v>
          </cell>
          <cell r="D3635" t="str">
            <v>GSW</v>
          </cell>
          <cell r="F3635">
            <v>13.4</v>
          </cell>
          <cell r="G3635">
            <v>500000</v>
          </cell>
          <cell r="H3635">
            <v>2025.3999999999999</v>
          </cell>
        </row>
        <row r="3636">
          <cell r="A3636">
            <v>1991</v>
          </cell>
          <cell r="B3636" t="str">
            <v>Tom Tolbert</v>
          </cell>
          <cell r="D3636" t="str">
            <v>GSW</v>
          </cell>
          <cell r="F3636">
            <v>10.1</v>
          </cell>
          <cell r="G3636">
            <v>405000</v>
          </cell>
          <cell r="H3636">
            <v>1370.2</v>
          </cell>
        </row>
        <row r="3637">
          <cell r="A3637">
            <v>1991</v>
          </cell>
          <cell r="B3637" t="str">
            <v>Kevin Pritchard</v>
          </cell>
          <cell r="D3637" t="str">
            <v>GSW</v>
          </cell>
          <cell r="F3637">
            <v>6.9</v>
          </cell>
          <cell r="G3637">
            <v>185000</v>
          </cell>
          <cell r="H3637">
            <v>775</v>
          </cell>
        </row>
        <row r="3638">
          <cell r="A3638">
            <v>1991</v>
          </cell>
          <cell r="B3638" t="str">
            <v>Paul Mokeski</v>
          </cell>
          <cell r="D3638" t="str">
            <v>GSW</v>
          </cell>
          <cell r="F3638">
            <v>6.6</v>
          </cell>
          <cell r="G3638">
            <v>100000</v>
          </cell>
          <cell r="H3638">
            <v>255.6</v>
          </cell>
        </row>
        <row r="3639">
          <cell r="A3639">
            <v>1991</v>
          </cell>
          <cell r="B3639" t="str">
            <v>Bart Kofoed</v>
          </cell>
          <cell r="D3639" t="str">
            <v>GSW</v>
          </cell>
          <cell r="F3639">
            <v>0.7</v>
          </cell>
          <cell r="H3639">
            <v>21</v>
          </cell>
        </row>
        <row r="3640">
          <cell r="A3640">
            <v>1991</v>
          </cell>
          <cell r="B3640" t="str">
            <v>Vincent Askew</v>
          </cell>
          <cell r="D3640" t="str">
            <v>GSW</v>
          </cell>
          <cell r="F3640">
            <v>10.9</v>
          </cell>
          <cell r="H3640">
            <v>84.7</v>
          </cell>
        </row>
        <row r="3641">
          <cell r="A3641">
            <v>1991</v>
          </cell>
          <cell r="B3641" t="str">
            <v>Steve Johnson</v>
          </cell>
          <cell r="D3641" t="str">
            <v>GSW</v>
          </cell>
          <cell r="F3641">
            <v>9.6</v>
          </cell>
          <cell r="H3641">
            <v>228</v>
          </cell>
        </row>
        <row r="3642">
          <cell r="A3642">
            <v>1991</v>
          </cell>
          <cell r="B3642" t="str">
            <v>Hakeem Olajuwon</v>
          </cell>
          <cell r="D3642" t="str">
            <v>HOU</v>
          </cell>
          <cell r="F3642">
            <v>24.3</v>
          </cell>
          <cell r="G3642">
            <v>3175000</v>
          </cell>
          <cell r="H3642">
            <v>2060.7999999999997</v>
          </cell>
        </row>
        <row r="3643">
          <cell r="A3643">
            <v>1991</v>
          </cell>
          <cell r="B3643" t="str">
            <v>Otis Thorpe</v>
          </cell>
          <cell r="D3643" t="str">
            <v>HOU</v>
          </cell>
          <cell r="F3643">
            <v>17.2</v>
          </cell>
          <cell r="G3643">
            <v>1760000</v>
          </cell>
          <cell r="H3643">
            <v>3042.2000000000003</v>
          </cell>
        </row>
        <row r="3644">
          <cell r="A3644">
            <v>1991</v>
          </cell>
          <cell r="B3644" t="str">
            <v>Sleepy Floyd</v>
          </cell>
          <cell r="D3644" t="str">
            <v>HOU</v>
          </cell>
          <cell r="F3644">
            <v>16.100000000000001</v>
          </cell>
          <cell r="G3644">
            <v>1400000</v>
          </cell>
          <cell r="H3644">
            <v>1853.2</v>
          </cell>
        </row>
        <row r="3645">
          <cell r="A3645">
            <v>1991</v>
          </cell>
          <cell r="B3645" t="str">
            <v>Larry Smith</v>
          </cell>
          <cell r="D3645" t="str">
            <v>HOU</v>
          </cell>
          <cell r="F3645">
            <v>10.3</v>
          </cell>
          <cell r="G3645">
            <v>800000</v>
          </cell>
          <cell r="H3645">
            <v>1919.7</v>
          </cell>
        </row>
        <row r="3646">
          <cell r="A3646">
            <v>1991</v>
          </cell>
          <cell r="B3646" t="str">
            <v>Kenny Smith</v>
          </cell>
          <cell r="D3646" t="str">
            <v>HOU</v>
          </cell>
          <cell r="F3646">
            <v>18.3</v>
          </cell>
          <cell r="G3646">
            <v>700000</v>
          </cell>
          <cell r="H3646">
            <v>2698.8</v>
          </cell>
        </row>
        <row r="3647">
          <cell r="A3647">
            <v>1991</v>
          </cell>
          <cell r="B3647" t="str">
            <v>Buck Johnson</v>
          </cell>
          <cell r="D3647" t="str">
            <v>HOU</v>
          </cell>
          <cell r="F3647">
            <v>12.9</v>
          </cell>
          <cell r="G3647">
            <v>675000</v>
          </cell>
          <cell r="H3647">
            <v>2277.6</v>
          </cell>
        </row>
        <row r="3648">
          <cell r="A3648">
            <v>1991</v>
          </cell>
          <cell r="B3648" t="str">
            <v>Dave Jamerson</v>
          </cell>
          <cell r="D3648" t="str">
            <v>HOU</v>
          </cell>
          <cell r="F3648">
            <v>12.2</v>
          </cell>
          <cell r="G3648">
            <v>650000</v>
          </cell>
          <cell r="H3648">
            <v>203.5</v>
          </cell>
        </row>
        <row r="3649">
          <cell r="A3649">
            <v>1991</v>
          </cell>
          <cell r="B3649" t="str">
            <v>David Wood</v>
          </cell>
          <cell r="D3649" t="str">
            <v>HOU</v>
          </cell>
          <cell r="F3649">
            <v>9.6</v>
          </cell>
          <cell r="G3649">
            <v>300000</v>
          </cell>
          <cell r="H3649">
            <v>1418.6000000000001</v>
          </cell>
        </row>
        <row r="3650">
          <cell r="A3650">
            <v>1991</v>
          </cell>
          <cell r="B3650" t="str">
            <v>Adrian Caldwell</v>
          </cell>
          <cell r="D3650" t="str">
            <v>HOU</v>
          </cell>
          <cell r="F3650">
            <v>8.6</v>
          </cell>
          <cell r="G3650">
            <v>275000</v>
          </cell>
          <cell r="H3650">
            <v>344.4</v>
          </cell>
        </row>
        <row r="3651">
          <cell r="A3651">
            <v>1991</v>
          </cell>
          <cell r="B3651" t="str">
            <v>Dave Feitl</v>
          </cell>
          <cell r="D3651" t="str">
            <v>HOU</v>
          </cell>
          <cell r="F3651">
            <v>8.1999999999999993</v>
          </cell>
          <cell r="G3651">
            <v>275000</v>
          </cell>
          <cell r="H3651">
            <v>374.40000000000003</v>
          </cell>
        </row>
        <row r="3652">
          <cell r="A3652">
            <v>1991</v>
          </cell>
          <cell r="B3652" t="str">
            <v>Vernon Maxwell</v>
          </cell>
          <cell r="D3652" t="str">
            <v>HOU</v>
          </cell>
          <cell r="F3652">
            <v>13.5</v>
          </cell>
          <cell r="G3652">
            <v>250000</v>
          </cell>
          <cell r="H3652">
            <v>2870</v>
          </cell>
        </row>
        <row r="3653">
          <cell r="A3653">
            <v>1991</v>
          </cell>
          <cell r="B3653" t="str">
            <v>Kennard Winchester</v>
          </cell>
          <cell r="D3653" t="str">
            <v>HOU</v>
          </cell>
          <cell r="F3653">
            <v>8.8000000000000007</v>
          </cell>
          <cell r="G3653">
            <v>120000</v>
          </cell>
          <cell r="H3653">
            <v>608</v>
          </cell>
        </row>
        <row r="3654">
          <cell r="A3654">
            <v>1991</v>
          </cell>
          <cell r="B3654" t="str">
            <v>Matt Bullard</v>
          </cell>
          <cell r="D3654" t="str">
            <v>HOU</v>
          </cell>
          <cell r="F3654">
            <v>17.2</v>
          </cell>
          <cell r="G3654">
            <v>120000</v>
          </cell>
          <cell r="H3654">
            <v>63</v>
          </cell>
        </row>
        <row r="3655">
          <cell r="A3655">
            <v>1991</v>
          </cell>
          <cell r="B3655" t="str">
            <v>Chuck Person</v>
          </cell>
          <cell r="D3655" t="str">
            <v>IND</v>
          </cell>
          <cell r="F3655">
            <v>16.100000000000001</v>
          </cell>
          <cell r="G3655">
            <v>2150000</v>
          </cell>
          <cell r="H3655">
            <v>2568</v>
          </cell>
        </row>
        <row r="3656">
          <cell r="A3656">
            <v>1991</v>
          </cell>
          <cell r="B3656" t="str">
            <v>LaSalle Thompson</v>
          </cell>
          <cell r="D3656" t="str">
            <v>IND</v>
          </cell>
          <cell r="F3656">
            <v>11.2</v>
          </cell>
          <cell r="G3656">
            <v>2000000</v>
          </cell>
          <cell r="H3656">
            <v>1943.3999999999999</v>
          </cell>
        </row>
        <row r="3657">
          <cell r="A3657">
            <v>1991</v>
          </cell>
          <cell r="B3657" t="str">
            <v>Rik Smits</v>
          </cell>
          <cell r="D3657" t="str">
            <v>IND</v>
          </cell>
          <cell r="F3657">
            <v>14.9</v>
          </cell>
          <cell r="G3657">
            <v>1350000</v>
          </cell>
          <cell r="H3657">
            <v>1687.2</v>
          </cell>
        </row>
        <row r="3658">
          <cell r="A3658">
            <v>1991</v>
          </cell>
          <cell r="B3658" t="str">
            <v>Detlef Schrempf</v>
          </cell>
          <cell r="D3658" t="str">
            <v>IND</v>
          </cell>
          <cell r="F3658">
            <v>18.600000000000001</v>
          </cell>
          <cell r="G3658">
            <v>1160000</v>
          </cell>
          <cell r="H3658">
            <v>2632.2000000000003</v>
          </cell>
        </row>
        <row r="3659">
          <cell r="A3659">
            <v>1991</v>
          </cell>
          <cell r="B3659" t="str">
            <v>George McCloud</v>
          </cell>
          <cell r="D3659" t="str">
            <v>IND</v>
          </cell>
          <cell r="F3659">
            <v>7.9</v>
          </cell>
          <cell r="G3659">
            <v>940000</v>
          </cell>
          <cell r="H3659">
            <v>1073</v>
          </cell>
        </row>
        <row r="3660">
          <cell r="A3660">
            <v>1991</v>
          </cell>
          <cell r="B3660" t="str">
            <v>Mike Sanders</v>
          </cell>
          <cell r="D3660" t="str">
            <v>IND</v>
          </cell>
          <cell r="F3660">
            <v>8.4</v>
          </cell>
          <cell r="G3660">
            <v>760000</v>
          </cell>
          <cell r="H3660">
            <v>1360</v>
          </cell>
        </row>
        <row r="3661">
          <cell r="A3661">
            <v>1991</v>
          </cell>
          <cell r="B3661" t="str">
            <v>Vern Fleming</v>
          </cell>
          <cell r="D3661" t="str">
            <v>IND</v>
          </cell>
          <cell r="F3661">
            <v>17.2</v>
          </cell>
          <cell r="G3661">
            <v>667000</v>
          </cell>
          <cell r="H3661">
            <v>1932</v>
          </cell>
        </row>
        <row r="3662">
          <cell r="A3662">
            <v>1991</v>
          </cell>
          <cell r="B3662" t="str">
            <v>Reggie Miller</v>
          </cell>
          <cell r="D3662" t="str">
            <v>IND</v>
          </cell>
          <cell r="F3662">
            <v>21.2</v>
          </cell>
          <cell r="G3662">
            <v>654000</v>
          </cell>
          <cell r="H3662">
            <v>2968.4</v>
          </cell>
        </row>
        <row r="3663">
          <cell r="A3663">
            <v>1991</v>
          </cell>
          <cell r="B3663" t="str">
            <v>Randy Wittman</v>
          </cell>
          <cell r="D3663" t="str">
            <v>IND</v>
          </cell>
          <cell r="F3663">
            <v>7.4</v>
          </cell>
          <cell r="G3663">
            <v>500000</v>
          </cell>
          <cell r="H3663">
            <v>356.7</v>
          </cell>
        </row>
        <row r="3664">
          <cell r="A3664">
            <v>1991</v>
          </cell>
          <cell r="B3664" t="str">
            <v>Micheal Williams</v>
          </cell>
          <cell r="D3664" t="str">
            <v>IND</v>
          </cell>
          <cell r="F3664">
            <v>19.5</v>
          </cell>
          <cell r="G3664">
            <v>325000</v>
          </cell>
          <cell r="H3664">
            <v>1708.1999999999998</v>
          </cell>
        </row>
        <row r="3665">
          <cell r="A3665">
            <v>1991</v>
          </cell>
          <cell r="B3665" t="str">
            <v>Greg Dreiling</v>
          </cell>
          <cell r="D3665" t="str">
            <v>IND</v>
          </cell>
          <cell r="F3665">
            <v>8.6999999999999993</v>
          </cell>
          <cell r="G3665">
            <v>300000</v>
          </cell>
          <cell r="H3665">
            <v>1029.3</v>
          </cell>
        </row>
        <row r="3666">
          <cell r="A3666">
            <v>1991</v>
          </cell>
          <cell r="B3666" t="str">
            <v>Kenny Williams</v>
          </cell>
          <cell r="D3666" t="str">
            <v>IND</v>
          </cell>
          <cell r="F3666">
            <v>13.9</v>
          </cell>
          <cell r="G3666">
            <v>175000</v>
          </cell>
          <cell r="H3666">
            <v>525</v>
          </cell>
        </row>
        <row r="3667">
          <cell r="A3667">
            <v>1991</v>
          </cell>
          <cell r="B3667" t="str">
            <v>Jawann Oldham</v>
          </cell>
          <cell r="D3667" t="str">
            <v>IND</v>
          </cell>
          <cell r="F3667">
            <v>8.1</v>
          </cell>
          <cell r="H3667">
            <v>19.2</v>
          </cell>
        </row>
        <row r="3668">
          <cell r="A3668">
            <v>1991</v>
          </cell>
          <cell r="B3668" t="str">
            <v>Danny Manning</v>
          </cell>
          <cell r="D3668" t="str">
            <v>LAC</v>
          </cell>
          <cell r="F3668">
            <v>16.899999999999999</v>
          </cell>
          <cell r="G3668">
            <v>2200000</v>
          </cell>
          <cell r="H3668">
            <v>2197.3000000000002</v>
          </cell>
        </row>
        <row r="3669">
          <cell r="A3669">
            <v>1991</v>
          </cell>
          <cell r="B3669" t="str">
            <v>Ron Harper</v>
          </cell>
          <cell r="D3669" t="str">
            <v>LAC</v>
          </cell>
          <cell r="F3669">
            <v>14.5</v>
          </cell>
          <cell r="G3669">
            <v>1365000</v>
          </cell>
          <cell r="H3669">
            <v>1384.5</v>
          </cell>
        </row>
        <row r="3670">
          <cell r="A3670">
            <v>1991</v>
          </cell>
          <cell r="B3670" t="str">
            <v>Ken Norman</v>
          </cell>
          <cell r="D3670" t="str">
            <v>LAC</v>
          </cell>
          <cell r="F3670">
            <v>16.399999999999999</v>
          </cell>
          <cell r="G3670">
            <v>1050000</v>
          </cell>
          <cell r="H3670">
            <v>2310</v>
          </cell>
        </row>
        <row r="3671">
          <cell r="A3671">
            <v>1991</v>
          </cell>
          <cell r="B3671" t="str">
            <v>Bo Kimble</v>
          </cell>
          <cell r="D3671" t="str">
            <v>LAC</v>
          </cell>
          <cell r="F3671">
            <v>7.7</v>
          </cell>
          <cell r="G3671">
            <v>950000</v>
          </cell>
          <cell r="H3671">
            <v>1004.4</v>
          </cell>
        </row>
        <row r="3672">
          <cell r="A3672">
            <v>1991</v>
          </cell>
          <cell r="B3672" t="str">
            <v>Loy Vaught</v>
          </cell>
          <cell r="D3672" t="str">
            <v>LAC</v>
          </cell>
          <cell r="F3672">
            <v>12.1</v>
          </cell>
          <cell r="G3672">
            <v>825000</v>
          </cell>
          <cell r="H3672">
            <v>1175.3000000000002</v>
          </cell>
        </row>
        <row r="3673">
          <cell r="A3673">
            <v>1991</v>
          </cell>
          <cell r="B3673" t="str">
            <v>Gary Grant</v>
          </cell>
          <cell r="D3673" t="str">
            <v>LAC</v>
          </cell>
          <cell r="F3673">
            <v>12.1</v>
          </cell>
          <cell r="G3673">
            <v>530000</v>
          </cell>
          <cell r="H3673">
            <v>2108</v>
          </cell>
        </row>
        <row r="3674">
          <cell r="A3674">
            <v>1991</v>
          </cell>
          <cell r="B3674" t="str">
            <v>Winston Garland</v>
          </cell>
          <cell r="D3674" t="str">
            <v>LAC</v>
          </cell>
          <cell r="F3674">
            <v>12.1</v>
          </cell>
          <cell r="G3674">
            <v>450000</v>
          </cell>
          <cell r="H3674">
            <v>1704.3</v>
          </cell>
        </row>
        <row r="3675">
          <cell r="A3675">
            <v>1991</v>
          </cell>
          <cell r="B3675" t="str">
            <v>Ken Bannister</v>
          </cell>
          <cell r="D3675" t="str">
            <v>LAC</v>
          </cell>
          <cell r="F3675">
            <v>7.8</v>
          </cell>
          <cell r="G3675">
            <v>400000</v>
          </cell>
          <cell r="H3675">
            <v>338.40000000000003</v>
          </cell>
        </row>
        <row r="3676">
          <cell r="A3676">
            <v>1991</v>
          </cell>
          <cell r="B3676" t="str">
            <v>Tom Garrick</v>
          </cell>
          <cell r="D3676" t="str">
            <v>LAC</v>
          </cell>
          <cell r="F3676">
            <v>13.3</v>
          </cell>
          <cell r="G3676">
            <v>340000</v>
          </cell>
          <cell r="H3676">
            <v>951.4</v>
          </cell>
        </row>
        <row r="3677">
          <cell r="A3677">
            <v>1991</v>
          </cell>
          <cell r="B3677" t="str">
            <v>Jeff Martin</v>
          </cell>
          <cell r="D3677" t="str">
            <v>LAC</v>
          </cell>
          <cell r="F3677">
            <v>10</v>
          </cell>
          <cell r="G3677">
            <v>210000</v>
          </cell>
          <cell r="H3677">
            <v>1332</v>
          </cell>
        </row>
        <row r="3678">
          <cell r="A3678">
            <v>1991</v>
          </cell>
          <cell r="B3678" t="str">
            <v>Cedric Ball</v>
          </cell>
          <cell r="D3678" t="str">
            <v>LAC</v>
          </cell>
          <cell r="F3678">
            <v>10.8</v>
          </cell>
          <cell r="H3678">
            <v>25.900000000000002</v>
          </cell>
        </row>
        <row r="3679">
          <cell r="A3679">
            <v>1991</v>
          </cell>
          <cell r="B3679" t="str">
            <v>Greg Butler</v>
          </cell>
          <cell r="D3679" t="str">
            <v>LAC</v>
          </cell>
          <cell r="F3679">
            <v>3.2</v>
          </cell>
          <cell r="H3679">
            <v>36.9</v>
          </cell>
        </row>
        <row r="3680">
          <cell r="A3680">
            <v>1991</v>
          </cell>
          <cell r="B3680" t="str">
            <v>Magic Johnson</v>
          </cell>
          <cell r="D3680" t="str">
            <v>LAL</v>
          </cell>
          <cell r="F3680">
            <v>25.1</v>
          </cell>
          <cell r="G3680">
            <v>2400000</v>
          </cell>
          <cell r="H3680">
            <v>2930.9</v>
          </cell>
        </row>
        <row r="3681">
          <cell r="A3681">
            <v>1991</v>
          </cell>
          <cell r="B3681" t="str">
            <v>Sam Perkins</v>
          </cell>
          <cell r="D3681" t="str">
            <v>LAL</v>
          </cell>
          <cell r="F3681">
            <v>14.8</v>
          </cell>
          <cell r="G3681">
            <v>1970000</v>
          </cell>
          <cell r="H3681">
            <v>2503.8999999999996</v>
          </cell>
        </row>
        <row r="3682">
          <cell r="A3682">
            <v>1991</v>
          </cell>
          <cell r="B3682" t="str">
            <v>A.C. Green</v>
          </cell>
          <cell r="D3682" t="str">
            <v>LAL</v>
          </cell>
          <cell r="F3682">
            <v>13.8</v>
          </cell>
          <cell r="G3682">
            <v>1750000</v>
          </cell>
          <cell r="H3682">
            <v>2164.7999999999997</v>
          </cell>
        </row>
        <row r="3683">
          <cell r="A3683">
            <v>1991</v>
          </cell>
          <cell r="B3683" t="str">
            <v>James Worthy</v>
          </cell>
          <cell r="D3683" t="str">
            <v>LAL</v>
          </cell>
          <cell r="F3683">
            <v>18.100000000000001</v>
          </cell>
          <cell r="G3683">
            <v>1600000</v>
          </cell>
          <cell r="H3683">
            <v>3010.8</v>
          </cell>
        </row>
        <row r="3684">
          <cell r="A3684">
            <v>1991</v>
          </cell>
          <cell r="B3684" t="str">
            <v>Byron Scott</v>
          </cell>
          <cell r="D3684" t="str">
            <v>LAL</v>
          </cell>
          <cell r="F3684">
            <v>14.2</v>
          </cell>
          <cell r="G3684">
            <v>1100000</v>
          </cell>
          <cell r="H3684">
            <v>2632.2000000000003</v>
          </cell>
        </row>
        <row r="3685">
          <cell r="A3685">
            <v>1991</v>
          </cell>
          <cell r="B3685" t="str">
            <v>Vlade Divac</v>
          </cell>
          <cell r="D3685" t="str">
            <v>LAL</v>
          </cell>
          <cell r="F3685">
            <v>17.7</v>
          </cell>
          <cell r="G3685">
            <v>770000</v>
          </cell>
          <cell r="H3685">
            <v>2312.4</v>
          </cell>
        </row>
        <row r="3686">
          <cell r="A3686">
            <v>1991</v>
          </cell>
          <cell r="B3686" t="str">
            <v>Mychal Thompson</v>
          </cell>
          <cell r="D3686" t="str">
            <v>LAL</v>
          </cell>
          <cell r="F3686">
            <v>9.6</v>
          </cell>
          <cell r="G3686">
            <v>615000</v>
          </cell>
          <cell r="H3686">
            <v>1080</v>
          </cell>
        </row>
        <row r="3687">
          <cell r="A3687">
            <v>1991</v>
          </cell>
          <cell r="B3687" t="str">
            <v>Elden Campbell</v>
          </cell>
          <cell r="D3687" t="str">
            <v>LAL</v>
          </cell>
          <cell r="F3687">
            <v>14.5</v>
          </cell>
          <cell r="G3687">
            <v>575000</v>
          </cell>
          <cell r="H3687">
            <v>379.59999999999997</v>
          </cell>
        </row>
        <row r="3688">
          <cell r="A3688">
            <v>1991</v>
          </cell>
          <cell r="B3688" t="str">
            <v>Terry Teagle</v>
          </cell>
          <cell r="D3688" t="str">
            <v>LAL</v>
          </cell>
          <cell r="F3688">
            <v>12.8</v>
          </cell>
          <cell r="G3688">
            <v>550000</v>
          </cell>
          <cell r="H3688">
            <v>1500.6000000000001</v>
          </cell>
        </row>
        <row r="3689">
          <cell r="A3689">
            <v>1991</v>
          </cell>
          <cell r="B3689" t="str">
            <v>Larry Drew</v>
          </cell>
          <cell r="D3689" t="str">
            <v>LAL</v>
          </cell>
          <cell r="F3689">
            <v>10.3</v>
          </cell>
          <cell r="G3689">
            <v>550000</v>
          </cell>
          <cell r="H3689">
            <v>494.40000000000003</v>
          </cell>
        </row>
        <row r="3690">
          <cell r="A3690">
            <v>1991</v>
          </cell>
          <cell r="B3690" t="str">
            <v>Irving Thomas</v>
          </cell>
          <cell r="D3690" t="str">
            <v>LAL</v>
          </cell>
          <cell r="F3690">
            <v>7.3</v>
          </cell>
          <cell r="G3690">
            <v>120000</v>
          </cell>
          <cell r="H3690">
            <v>109.2</v>
          </cell>
        </row>
        <row r="3691">
          <cell r="A3691">
            <v>1991</v>
          </cell>
          <cell r="B3691" t="str">
            <v>Tony Smith</v>
          </cell>
          <cell r="D3691" t="str">
            <v>LAL</v>
          </cell>
          <cell r="F3691">
            <v>10.9</v>
          </cell>
          <cell r="G3691">
            <v>120000</v>
          </cell>
          <cell r="H3691">
            <v>697.6</v>
          </cell>
        </row>
        <row r="3692">
          <cell r="A3692">
            <v>1991</v>
          </cell>
          <cell r="B3692" t="str">
            <v>Willie Burton</v>
          </cell>
          <cell r="D3692" t="str">
            <v>MIA</v>
          </cell>
          <cell r="F3692">
            <v>11.5</v>
          </cell>
          <cell r="G3692">
            <v>2000000</v>
          </cell>
          <cell r="H3692">
            <v>1930.3999999999999</v>
          </cell>
        </row>
        <row r="3693">
          <cell r="A3693">
            <v>1991</v>
          </cell>
          <cell r="B3693" t="str">
            <v>Alec Kessler</v>
          </cell>
          <cell r="D3693" t="str">
            <v>MIA</v>
          </cell>
          <cell r="F3693">
            <v>8.4</v>
          </cell>
          <cell r="G3693">
            <v>1600000</v>
          </cell>
          <cell r="H3693">
            <v>1255.8000000000002</v>
          </cell>
        </row>
        <row r="3694">
          <cell r="A3694">
            <v>1991</v>
          </cell>
          <cell r="B3694" t="str">
            <v>Glen Rice</v>
          </cell>
          <cell r="D3694" t="str">
            <v>MIA</v>
          </cell>
          <cell r="F3694">
            <v>14.1</v>
          </cell>
          <cell r="G3694">
            <v>1550000</v>
          </cell>
          <cell r="H3694">
            <v>2648.7999999999997</v>
          </cell>
        </row>
        <row r="3695">
          <cell r="A3695">
            <v>1991</v>
          </cell>
          <cell r="B3695" t="str">
            <v>Rony Seikaly</v>
          </cell>
          <cell r="D3695" t="str">
            <v>MIA</v>
          </cell>
          <cell r="F3695">
            <v>15.2</v>
          </cell>
          <cell r="G3695">
            <v>755000</v>
          </cell>
          <cell r="H3695">
            <v>2169.6</v>
          </cell>
        </row>
        <row r="3696">
          <cell r="A3696">
            <v>1991</v>
          </cell>
          <cell r="B3696" t="str">
            <v>Kevin Edwards</v>
          </cell>
          <cell r="D3696" t="str">
            <v>MIA</v>
          </cell>
          <cell r="F3696">
            <v>13.7</v>
          </cell>
          <cell r="G3696">
            <v>425000</v>
          </cell>
          <cell r="H3696">
            <v>1998.7</v>
          </cell>
        </row>
        <row r="3697">
          <cell r="A3697">
            <v>1991</v>
          </cell>
          <cell r="B3697" t="str">
            <v>Billy Thompson</v>
          </cell>
          <cell r="D3697" t="str">
            <v>MIA</v>
          </cell>
          <cell r="F3697">
            <v>11.3</v>
          </cell>
          <cell r="G3697">
            <v>400000</v>
          </cell>
          <cell r="H3697">
            <v>1481.9</v>
          </cell>
        </row>
        <row r="3698">
          <cell r="A3698">
            <v>1991</v>
          </cell>
          <cell r="B3698" t="str">
            <v>Jon Sundvold</v>
          </cell>
          <cell r="D3698" t="str">
            <v>MIA</v>
          </cell>
          <cell r="F3698">
            <v>11.6</v>
          </cell>
          <cell r="G3698">
            <v>335000</v>
          </cell>
          <cell r="H3698">
            <v>225.60000000000002</v>
          </cell>
        </row>
        <row r="3699">
          <cell r="A3699">
            <v>1991</v>
          </cell>
          <cell r="B3699" t="str">
            <v>Sherman Douglas</v>
          </cell>
          <cell r="D3699" t="str">
            <v>MIA</v>
          </cell>
          <cell r="F3699">
            <v>18</v>
          </cell>
          <cell r="G3699">
            <v>325000</v>
          </cell>
          <cell r="H3699">
            <v>2562.3000000000002</v>
          </cell>
        </row>
        <row r="3700">
          <cell r="A3700">
            <v>1991</v>
          </cell>
          <cell r="B3700" t="str">
            <v>Grant Long</v>
          </cell>
          <cell r="D3700" t="str">
            <v>MIA</v>
          </cell>
          <cell r="F3700">
            <v>12.2</v>
          </cell>
          <cell r="G3700">
            <v>300000</v>
          </cell>
          <cell r="H3700">
            <v>2512</v>
          </cell>
        </row>
        <row r="3701">
          <cell r="A3701">
            <v>1991</v>
          </cell>
          <cell r="B3701" t="str">
            <v>Bimbo Coles</v>
          </cell>
          <cell r="D3701" t="str">
            <v>MIA</v>
          </cell>
          <cell r="F3701">
            <v>10.4</v>
          </cell>
          <cell r="G3701">
            <v>290000</v>
          </cell>
          <cell r="H3701">
            <v>1353</v>
          </cell>
        </row>
        <row r="3702">
          <cell r="A3702">
            <v>1991</v>
          </cell>
          <cell r="B3702" t="str">
            <v>Terry Davis</v>
          </cell>
          <cell r="D3702" t="str">
            <v>MIA</v>
          </cell>
          <cell r="F3702">
            <v>11.7</v>
          </cell>
          <cell r="G3702">
            <v>250000</v>
          </cell>
          <cell r="H3702">
            <v>995.50000000000011</v>
          </cell>
        </row>
        <row r="3703">
          <cell r="A3703">
            <v>1991</v>
          </cell>
          <cell r="B3703" t="str">
            <v>Keith Askins</v>
          </cell>
          <cell r="D3703" t="str">
            <v>MIA</v>
          </cell>
          <cell r="F3703">
            <v>13.5</v>
          </cell>
          <cell r="G3703">
            <v>150000</v>
          </cell>
          <cell r="H3703">
            <v>265.2</v>
          </cell>
        </row>
        <row r="3704">
          <cell r="A3704">
            <v>1991</v>
          </cell>
          <cell r="B3704" t="str">
            <v>Alan Ogg</v>
          </cell>
          <cell r="D3704" t="str">
            <v>MIA</v>
          </cell>
          <cell r="F3704">
            <v>7.4</v>
          </cell>
          <cell r="G3704">
            <v>130000</v>
          </cell>
          <cell r="H3704">
            <v>260.40000000000003</v>
          </cell>
        </row>
        <row r="3705">
          <cell r="A3705">
            <v>1991</v>
          </cell>
          <cell r="B3705" t="str">
            <v>Milt Wagner</v>
          </cell>
          <cell r="D3705" t="str">
            <v>MIA</v>
          </cell>
          <cell r="F3705">
            <v>11.2</v>
          </cell>
          <cell r="H3705">
            <v>115.7</v>
          </cell>
        </row>
        <row r="3706">
          <cell r="A3706">
            <v>1991</v>
          </cell>
          <cell r="B3706" t="str">
            <v>Jack Sikma</v>
          </cell>
          <cell r="D3706" t="str">
            <v>MIL</v>
          </cell>
          <cell r="F3706">
            <v>13.7</v>
          </cell>
          <cell r="G3706">
            <v>1600000</v>
          </cell>
          <cell r="H3706">
            <v>1940.3999999999999</v>
          </cell>
        </row>
        <row r="3707">
          <cell r="A3707">
            <v>1991</v>
          </cell>
          <cell r="B3707" t="str">
            <v>Danny Schayes</v>
          </cell>
          <cell r="D3707" t="str">
            <v>MIL</v>
          </cell>
          <cell r="F3707">
            <v>14.8</v>
          </cell>
          <cell r="G3707">
            <v>1500000</v>
          </cell>
          <cell r="H3707">
            <v>2230.4</v>
          </cell>
        </row>
        <row r="3708">
          <cell r="A3708">
            <v>1991</v>
          </cell>
          <cell r="B3708" t="str">
            <v>Brad Lohaus</v>
          </cell>
          <cell r="D3708" t="str">
            <v>MIL</v>
          </cell>
          <cell r="F3708">
            <v>11.9</v>
          </cell>
          <cell r="G3708">
            <v>1275000</v>
          </cell>
          <cell r="H3708">
            <v>1215</v>
          </cell>
        </row>
        <row r="3709">
          <cell r="A3709">
            <v>1991</v>
          </cell>
          <cell r="B3709" t="str">
            <v>Frank Brickowski</v>
          </cell>
          <cell r="D3709" t="str">
            <v>MIL</v>
          </cell>
          <cell r="F3709">
            <v>16.399999999999999</v>
          </cell>
          <cell r="G3709">
            <v>905000</v>
          </cell>
          <cell r="H3709">
            <v>1912.5</v>
          </cell>
        </row>
        <row r="3710">
          <cell r="A3710">
            <v>1991</v>
          </cell>
          <cell r="B3710" t="str">
            <v>Alvin Robertson</v>
          </cell>
          <cell r="D3710" t="str">
            <v>MIL</v>
          </cell>
          <cell r="F3710">
            <v>18.600000000000001</v>
          </cell>
          <cell r="G3710">
            <v>870000</v>
          </cell>
          <cell r="H3710">
            <v>2600.1</v>
          </cell>
        </row>
        <row r="3711">
          <cell r="A3711">
            <v>1991</v>
          </cell>
          <cell r="B3711" t="str">
            <v>Fred Roberts</v>
          </cell>
          <cell r="D3711" t="str">
            <v>MIL</v>
          </cell>
          <cell r="F3711">
            <v>13.4</v>
          </cell>
          <cell r="G3711">
            <v>690000</v>
          </cell>
          <cell r="H3711">
            <v>2115.6</v>
          </cell>
        </row>
        <row r="3712">
          <cell r="A3712">
            <v>1991</v>
          </cell>
          <cell r="B3712" t="str">
            <v>Jay Humphries</v>
          </cell>
          <cell r="D3712" t="str">
            <v>MIL</v>
          </cell>
          <cell r="F3712">
            <v>17.399999999999999</v>
          </cell>
          <cell r="G3712">
            <v>650000</v>
          </cell>
          <cell r="H3712">
            <v>2728</v>
          </cell>
        </row>
        <row r="3713">
          <cell r="A3713">
            <v>1991</v>
          </cell>
          <cell r="B3713" t="str">
            <v>Jeff Grayer</v>
          </cell>
          <cell r="D3713" t="str">
            <v>MIL</v>
          </cell>
          <cell r="F3713">
            <v>11.8</v>
          </cell>
          <cell r="G3713">
            <v>605000</v>
          </cell>
          <cell r="H3713">
            <v>1418.6000000000001</v>
          </cell>
        </row>
        <row r="3714">
          <cell r="A3714">
            <v>1991</v>
          </cell>
          <cell r="B3714" t="str">
            <v>Adrian Dantley</v>
          </cell>
          <cell r="D3714" t="str">
            <v>MIL</v>
          </cell>
          <cell r="F3714">
            <v>12.1</v>
          </cell>
          <cell r="G3714">
            <v>400000</v>
          </cell>
          <cell r="H3714">
            <v>126</v>
          </cell>
        </row>
        <row r="3715">
          <cell r="A3715">
            <v>1991</v>
          </cell>
          <cell r="B3715" t="str">
            <v>Frank Kornet</v>
          </cell>
          <cell r="D3715" t="str">
            <v>MIL</v>
          </cell>
          <cell r="F3715">
            <v>6.2</v>
          </cell>
          <cell r="G3715">
            <v>225000</v>
          </cell>
          <cell r="H3715">
            <v>156.80000000000001</v>
          </cell>
        </row>
        <row r="3716">
          <cell r="A3716">
            <v>1991</v>
          </cell>
          <cell r="B3716" t="str">
            <v>Steve Henson</v>
          </cell>
          <cell r="D3716" t="str">
            <v>MIL</v>
          </cell>
          <cell r="F3716">
            <v>11.5</v>
          </cell>
          <cell r="G3716">
            <v>120000</v>
          </cell>
          <cell r="H3716">
            <v>686.8</v>
          </cell>
        </row>
        <row r="3717">
          <cell r="A3717">
            <v>1991</v>
          </cell>
          <cell r="B3717" t="str">
            <v>Everette Stephens</v>
          </cell>
          <cell r="D3717" t="str">
            <v>MIL</v>
          </cell>
          <cell r="F3717">
            <v>44.3</v>
          </cell>
          <cell r="H3717">
            <v>6</v>
          </cell>
        </row>
        <row r="3718">
          <cell r="A3718">
            <v>1991</v>
          </cell>
          <cell r="B3718" t="str">
            <v>Tony Campbell</v>
          </cell>
          <cell r="D3718" t="str">
            <v>MIN</v>
          </cell>
          <cell r="F3718">
            <v>16.600000000000001</v>
          </cell>
          <cell r="G3718">
            <v>1200000</v>
          </cell>
          <cell r="H3718">
            <v>2895.2000000000003</v>
          </cell>
        </row>
        <row r="3719">
          <cell r="A3719">
            <v>1991</v>
          </cell>
          <cell r="B3719" t="str">
            <v>Randy Breuer</v>
          </cell>
          <cell r="D3719" t="str">
            <v>MIN</v>
          </cell>
          <cell r="F3719">
            <v>11.4</v>
          </cell>
          <cell r="G3719">
            <v>1150000</v>
          </cell>
          <cell r="H3719">
            <v>1503.8000000000002</v>
          </cell>
        </row>
        <row r="3720">
          <cell r="A3720">
            <v>1991</v>
          </cell>
          <cell r="B3720" t="str">
            <v>Felton Spencer</v>
          </cell>
          <cell r="D3720" t="str">
            <v>MIN</v>
          </cell>
          <cell r="F3720">
            <v>13.8</v>
          </cell>
          <cell r="G3720">
            <v>1070000</v>
          </cell>
          <cell r="H3720">
            <v>2097.9</v>
          </cell>
        </row>
        <row r="3721">
          <cell r="A3721">
            <v>1991</v>
          </cell>
          <cell r="B3721" t="str">
            <v>Tyrone Corbin</v>
          </cell>
          <cell r="D3721" t="str">
            <v>MIN</v>
          </cell>
          <cell r="F3721">
            <v>16.600000000000001</v>
          </cell>
          <cell r="G3721">
            <v>830000</v>
          </cell>
          <cell r="H3721">
            <v>3198</v>
          </cell>
        </row>
        <row r="3722">
          <cell r="A3722">
            <v>1991</v>
          </cell>
          <cell r="B3722" t="str">
            <v>Pooh Richardson</v>
          </cell>
          <cell r="D3722" t="str">
            <v>MIN</v>
          </cell>
          <cell r="F3722">
            <v>18.100000000000001</v>
          </cell>
          <cell r="G3722">
            <v>615000</v>
          </cell>
          <cell r="H3722">
            <v>3157</v>
          </cell>
        </row>
        <row r="3723">
          <cell r="A3723">
            <v>1991</v>
          </cell>
          <cell r="B3723" t="str">
            <v>Tod Murphy</v>
          </cell>
          <cell r="D3723" t="str">
            <v>MIN</v>
          </cell>
          <cell r="F3723">
            <v>10.6</v>
          </cell>
          <cell r="G3723">
            <v>590000</v>
          </cell>
          <cell r="H3723">
            <v>1060.8</v>
          </cell>
        </row>
        <row r="3724">
          <cell r="A3724">
            <v>1991</v>
          </cell>
          <cell r="B3724" t="str">
            <v>Gerald Glass</v>
          </cell>
          <cell r="D3724" t="str">
            <v>MIN</v>
          </cell>
          <cell r="F3724">
            <v>15.9</v>
          </cell>
          <cell r="G3724">
            <v>575000</v>
          </cell>
          <cell r="H3724">
            <v>606.9</v>
          </cell>
        </row>
        <row r="3725">
          <cell r="A3725">
            <v>1991</v>
          </cell>
          <cell r="B3725" t="str">
            <v>Sam Mitchell</v>
          </cell>
          <cell r="D3725" t="str">
            <v>MIN</v>
          </cell>
          <cell r="F3725">
            <v>12.3</v>
          </cell>
          <cell r="G3725">
            <v>500000</v>
          </cell>
          <cell r="H3725">
            <v>3124.2000000000003</v>
          </cell>
        </row>
        <row r="3726">
          <cell r="A3726">
            <v>1991</v>
          </cell>
          <cell r="B3726" t="str">
            <v>Scott Brooks</v>
          </cell>
          <cell r="D3726" t="str">
            <v>MIN</v>
          </cell>
          <cell r="F3726">
            <v>16.899999999999999</v>
          </cell>
          <cell r="G3726">
            <v>295000</v>
          </cell>
          <cell r="H3726">
            <v>984</v>
          </cell>
        </row>
        <row r="3727">
          <cell r="A3727">
            <v>1991</v>
          </cell>
          <cell r="B3727" t="str">
            <v>Doug West</v>
          </cell>
          <cell r="D3727" t="str">
            <v>MIN</v>
          </cell>
          <cell r="F3727">
            <v>12.6</v>
          </cell>
          <cell r="G3727">
            <v>230000</v>
          </cell>
          <cell r="H3727">
            <v>825</v>
          </cell>
        </row>
        <row r="3728">
          <cell r="A3728">
            <v>1991</v>
          </cell>
          <cell r="B3728" t="str">
            <v>Richard Coffey</v>
          </cell>
          <cell r="D3728" t="str">
            <v>MIN</v>
          </cell>
          <cell r="F3728">
            <v>7.9</v>
          </cell>
          <cell r="G3728">
            <v>150000</v>
          </cell>
          <cell r="H3728">
            <v>322.40000000000003</v>
          </cell>
        </row>
        <row r="3729">
          <cell r="A3729">
            <v>1991</v>
          </cell>
          <cell r="B3729" t="str">
            <v>Jim Thomas</v>
          </cell>
          <cell r="D3729" t="str">
            <v>MIN</v>
          </cell>
          <cell r="F3729">
            <v>0.7</v>
          </cell>
          <cell r="H3729">
            <v>14.100000000000001</v>
          </cell>
        </row>
        <row r="3730">
          <cell r="A3730">
            <v>1991</v>
          </cell>
          <cell r="B3730" t="str">
            <v>Dan Godfread</v>
          </cell>
          <cell r="D3730" t="str">
            <v>MIN</v>
          </cell>
          <cell r="F3730">
            <v>20.3</v>
          </cell>
          <cell r="H3730">
            <v>20</v>
          </cell>
        </row>
        <row r="3731">
          <cell r="A3731">
            <v>1991</v>
          </cell>
          <cell r="B3731" t="str">
            <v>Derrick Coleman</v>
          </cell>
          <cell r="D3731" t="str">
            <v>NJN</v>
          </cell>
          <cell r="F3731">
            <v>17.600000000000001</v>
          </cell>
          <cell r="G3731">
            <v>2100000</v>
          </cell>
          <cell r="H3731">
            <v>2604.8000000000002</v>
          </cell>
        </row>
        <row r="3732">
          <cell r="A3732">
            <v>1991</v>
          </cell>
          <cell r="B3732" t="str">
            <v>Sam Bowie</v>
          </cell>
          <cell r="D3732" t="str">
            <v>NJN</v>
          </cell>
          <cell r="F3732">
            <v>14.1</v>
          </cell>
          <cell r="G3732">
            <v>2000000</v>
          </cell>
          <cell r="H3732">
            <v>1915.8</v>
          </cell>
        </row>
        <row r="3733">
          <cell r="A3733">
            <v>1991</v>
          </cell>
          <cell r="B3733" t="str">
            <v>Roy Hinson</v>
          </cell>
          <cell r="D3733" t="str">
            <v>NJN</v>
          </cell>
          <cell r="F3733">
            <v>11.1</v>
          </cell>
          <cell r="G3733">
            <v>1250000</v>
          </cell>
          <cell r="H3733">
            <v>90.899999999999991</v>
          </cell>
        </row>
        <row r="3734">
          <cell r="A3734">
            <v>1991</v>
          </cell>
          <cell r="B3734" t="str">
            <v>Chris Dudley</v>
          </cell>
          <cell r="D3734" t="str">
            <v>NJN</v>
          </cell>
          <cell r="F3734">
            <v>12.6</v>
          </cell>
          <cell r="G3734">
            <v>950000</v>
          </cell>
          <cell r="H3734">
            <v>1561.6000000000001</v>
          </cell>
        </row>
        <row r="3735">
          <cell r="A3735">
            <v>1991</v>
          </cell>
          <cell r="B3735" t="str">
            <v>Reggie Theus</v>
          </cell>
          <cell r="D3735" t="str">
            <v>NJN</v>
          </cell>
          <cell r="F3735">
            <v>14.2</v>
          </cell>
          <cell r="G3735">
            <v>765000</v>
          </cell>
          <cell r="H3735">
            <v>2956.5</v>
          </cell>
        </row>
        <row r="3736">
          <cell r="A3736">
            <v>1991</v>
          </cell>
          <cell r="B3736" t="str">
            <v>Chris Morris</v>
          </cell>
          <cell r="D3736" t="str">
            <v>NJN</v>
          </cell>
          <cell r="F3736">
            <v>14.7</v>
          </cell>
          <cell r="G3736">
            <v>750000</v>
          </cell>
          <cell r="H3736">
            <v>2551.6999999999998</v>
          </cell>
        </row>
        <row r="3737">
          <cell r="A3737">
            <v>1991</v>
          </cell>
          <cell r="B3737" t="str">
            <v>Mookie Blaylock</v>
          </cell>
          <cell r="D3737" t="str">
            <v>NJN</v>
          </cell>
          <cell r="F3737">
            <v>13.1</v>
          </cell>
          <cell r="G3737">
            <v>525000</v>
          </cell>
          <cell r="H3737">
            <v>2584.7999999999997</v>
          </cell>
        </row>
        <row r="3738">
          <cell r="A3738">
            <v>1991</v>
          </cell>
          <cell r="B3738" t="str">
            <v>Tate George</v>
          </cell>
          <cell r="D3738" t="str">
            <v>NJN</v>
          </cell>
          <cell r="F3738">
            <v>10.5</v>
          </cell>
          <cell r="G3738">
            <v>410000</v>
          </cell>
          <cell r="H3738">
            <v>593.6</v>
          </cell>
        </row>
        <row r="3739">
          <cell r="A3739">
            <v>1991</v>
          </cell>
          <cell r="B3739" t="str">
            <v>Jack Haley</v>
          </cell>
          <cell r="D3739" t="str">
            <v>NJN</v>
          </cell>
          <cell r="F3739">
            <v>11.8</v>
          </cell>
          <cell r="G3739">
            <v>360000</v>
          </cell>
          <cell r="H3739">
            <v>1177.8</v>
          </cell>
        </row>
        <row r="3740">
          <cell r="A3740">
            <v>1991</v>
          </cell>
          <cell r="B3740" t="str">
            <v>Jud Buechler</v>
          </cell>
          <cell r="D3740" t="str">
            <v>NJN</v>
          </cell>
          <cell r="F3740">
            <v>10</v>
          </cell>
          <cell r="G3740">
            <v>225000</v>
          </cell>
          <cell r="H3740">
            <v>858.4</v>
          </cell>
        </row>
        <row r="3741">
          <cell r="A3741">
            <v>1991</v>
          </cell>
          <cell r="B3741" t="str">
            <v>Derrick Gervin</v>
          </cell>
          <cell r="D3741" t="str">
            <v>NJN</v>
          </cell>
          <cell r="F3741">
            <v>13.3</v>
          </cell>
          <cell r="G3741">
            <v>155000</v>
          </cell>
          <cell r="H3741">
            <v>744.80000000000007</v>
          </cell>
        </row>
        <row r="3742">
          <cell r="A3742">
            <v>1991</v>
          </cell>
          <cell r="B3742" t="str">
            <v>Kurk Lee</v>
          </cell>
          <cell r="D3742" t="str">
            <v>NJN</v>
          </cell>
          <cell r="F3742">
            <v>5.6</v>
          </cell>
          <cell r="G3742">
            <v>120000</v>
          </cell>
          <cell r="H3742">
            <v>264</v>
          </cell>
        </row>
        <row r="3743">
          <cell r="A3743">
            <v>1991</v>
          </cell>
          <cell r="B3743" t="str">
            <v>Patrick Ewing</v>
          </cell>
          <cell r="D3743" t="str">
            <v>NYK</v>
          </cell>
          <cell r="F3743">
            <v>23.7</v>
          </cell>
          <cell r="G3743">
            <v>4250000</v>
          </cell>
          <cell r="H3743">
            <v>3102.2999999999997</v>
          </cell>
        </row>
        <row r="3744">
          <cell r="A3744">
            <v>1991</v>
          </cell>
          <cell r="B3744" t="str">
            <v>Mark Jackson</v>
          </cell>
          <cell r="D3744" t="str">
            <v>NYK</v>
          </cell>
          <cell r="F3744">
            <v>18.2</v>
          </cell>
          <cell r="G3744">
            <v>1785000</v>
          </cell>
          <cell r="H3744">
            <v>1598.3999999999999</v>
          </cell>
        </row>
        <row r="3745">
          <cell r="A3745">
            <v>1991</v>
          </cell>
          <cell r="B3745" t="str">
            <v>Charles Oakley</v>
          </cell>
          <cell r="D3745" t="str">
            <v>NYK</v>
          </cell>
          <cell r="F3745">
            <v>13.6</v>
          </cell>
          <cell r="G3745">
            <v>1050000</v>
          </cell>
          <cell r="H3745">
            <v>2736</v>
          </cell>
        </row>
        <row r="3746">
          <cell r="A3746">
            <v>1991</v>
          </cell>
          <cell r="B3746" t="str">
            <v>Kiki Vandeweghe</v>
          </cell>
          <cell r="D3746" t="str">
            <v>NYK</v>
          </cell>
          <cell r="F3746">
            <v>14.4</v>
          </cell>
          <cell r="G3746">
            <v>1025000</v>
          </cell>
          <cell r="H3746">
            <v>2422.5</v>
          </cell>
        </row>
        <row r="3747">
          <cell r="A3747">
            <v>1991</v>
          </cell>
          <cell r="B3747" t="str">
            <v>Maurice Cheeks</v>
          </cell>
          <cell r="D3747" t="str">
            <v>NYK</v>
          </cell>
          <cell r="F3747">
            <v>14.2</v>
          </cell>
          <cell r="G3747">
            <v>1000000</v>
          </cell>
          <cell r="H3747">
            <v>2150.8000000000002</v>
          </cell>
        </row>
        <row r="3748">
          <cell r="A3748">
            <v>1991</v>
          </cell>
          <cell r="B3748" t="str">
            <v>Kenny Walker</v>
          </cell>
          <cell r="D3748" t="str">
            <v>NYK</v>
          </cell>
          <cell r="F3748">
            <v>10.3</v>
          </cell>
          <cell r="G3748">
            <v>875000</v>
          </cell>
          <cell r="H3748">
            <v>772.2</v>
          </cell>
        </row>
        <row r="3749">
          <cell r="A3749">
            <v>1991</v>
          </cell>
          <cell r="B3749" t="str">
            <v>Trent Tucker</v>
          </cell>
          <cell r="D3749" t="str">
            <v>NYK</v>
          </cell>
          <cell r="F3749">
            <v>11.7</v>
          </cell>
          <cell r="G3749">
            <v>835000</v>
          </cell>
          <cell r="H3749">
            <v>1196</v>
          </cell>
        </row>
        <row r="3750">
          <cell r="A3750">
            <v>1991</v>
          </cell>
          <cell r="B3750" t="str">
            <v>Gerald Wilkins</v>
          </cell>
          <cell r="D3750" t="str">
            <v>NYK</v>
          </cell>
          <cell r="F3750">
            <v>13.3</v>
          </cell>
          <cell r="G3750">
            <v>725000</v>
          </cell>
          <cell r="H3750">
            <v>2162.4</v>
          </cell>
        </row>
        <row r="3751">
          <cell r="A3751">
            <v>1991</v>
          </cell>
          <cell r="B3751" t="str">
            <v>Jerrod Mustaf</v>
          </cell>
          <cell r="D3751" t="str">
            <v>NYK</v>
          </cell>
          <cell r="F3751">
            <v>8.3000000000000007</v>
          </cell>
          <cell r="G3751">
            <v>565000</v>
          </cell>
          <cell r="H3751">
            <v>824.6</v>
          </cell>
        </row>
        <row r="3752">
          <cell r="A3752">
            <v>1991</v>
          </cell>
          <cell r="B3752" t="str">
            <v>Brian Quinnett</v>
          </cell>
          <cell r="D3752" t="str">
            <v>NYK</v>
          </cell>
          <cell r="F3752">
            <v>9</v>
          </cell>
          <cell r="G3752">
            <v>360000</v>
          </cell>
          <cell r="H3752">
            <v>1013.2</v>
          </cell>
        </row>
        <row r="3753">
          <cell r="A3753">
            <v>1991</v>
          </cell>
          <cell r="B3753" t="str">
            <v>Greg Grant</v>
          </cell>
          <cell r="D3753" t="str">
            <v>NYK</v>
          </cell>
          <cell r="F3753">
            <v>9.1999999999999993</v>
          </cell>
          <cell r="G3753">
            <v>300000</v>
          </cell>
          <cell r="H3753">
            <v>107.80000000000001</v>
          </cell>
        </row>
        <row r="3754">
          <cell r="A3754">
            <v>1991</v>
          </cell>
          <cell r="B3754" t="str">
            <v>John Starks</v>
          </cell>
          <cell r="D3754" t="str">
            <v>NYK</v>
          </cell>
          <cell r="F3754">
            <v>14.3</v>
          </cell>
          <cell r="G3754">
            <v>120000</v>
          </cell>
          <cell r="H3754">
            <v>1171.2</v>
          </cell>
        </row>
        <row r="3755">
          <cell r="A3755">
            <v>1991</v>
          </cell>
          <cell r="B3755" t="str">
            <v>Stuart Gray</v>
          </cell>
          <cell r="D3755" t="str">
            <v>NYK</v>
          </cell>
          <cell r="F3755">
            <v>5.0999999999999996</v>
          </cell>
          <cell r="H3755">
            <v>36.799999999999997</v>
          </cell>
        </row>
        <row r="3756">
          <cell r="A3756">
            <v>1991</v>
          </cell>
          <cell r="B3756" t="str">
            <v>Eddie Lee</v>
          </cell>
          <cell r="D3756" t="str">
            <v>NYK</v>
          </cell>
          <cell r="F3756">
            <v>10.5</v>
          </cell>
          <cell r="H3756">
            <v>666.40000000000009</v>
          </cell>
        </row>
        <row r="3757">
          <cell r="A3757">
            <v>1991</v>
          </cell>
          <cell r="B3757" t="str">
            <v>Dennis Scott</v>
          </cell>
          <cell r="D3757" t="str">
            <v>ORL</v>
          </cell>
          <cell r="F3757">
            <v>13</v>
          </cell>
          <cell r="G3757">
            <v>1560000</v>
          </cell>
          <cell r="H3757">
            <v>2337</v>
          </cell>
        </row>
        <row r="3758">
          <cell r="A3758">
            <v>1991</v>
          </cell>
          <cell r="B3758" t="str">
            <v>Terry Catledge</v>
          </cell>
          <cell r="D3758" t="str">
            <v>ORL</v>
          </cell>
          <cell r="F3758">
            <v>14.5</v>
          </cell>
          <cell r="G3758">
            <v>1085000</v>
          </cell>
          <cell r="H3758">
            <v>1458.6000000000001</v>
          </cell>
        </row>
        <row r="3759">
          <cell r="A3759">
            <v>1991</v>
          </cell>
          <cell r="B3759" t="str">
            <v>Sam Vincent</v>
          </cell>
          <cell r="D3759" t="str">
            <v>ORL</v>
          </cell>
          <cell r="F3759">
            <v>13.1</v>
          </cell>
          <cell r="G3759">
            <v>980000</v>
          </cell>
          <cell r="H3759">
            <v>975.09999999999991</v>
          </cell>
        </row>
        <row r="3760">
          <cell r="A3760">
            <v>1991</v>
          </cell>
          <cell r="B3760" t="str">
            <v>Nick Anderson</v>
          </cell>
          <cell r="D3760" t="str">
            <v>ORL</v>
          </cell>
          <cell r="F3760">
            <v>15.1</v>
          </cell>
          <cell r="G3760">
            <v>725000</v>
          </cell>
          <cell r="H3760">
            <v>1974</v>
          </cell>
        </row>
        <row r="3761">
          <cell r="A3761">
            <v>1991</v>
          </cell>
          <cell r="B3761" t="str">
            <v>Greg Kite</v>
          </cell>
          <cell r="D3761" t="str">
            <v>ORL</v>
          </cell>
          <cell r="F3761">
            <v>7.4</v>
          </cell>
          <cell r="G3761">
            <v>480000</v>
          </cell>
          <cell r="H3761">
            <v>2222.2000000000003</v>
          </cell>
        </row>
        <row r="3762">
          <cell r="A3762">
            <v>1991</v>
          </cell>
          <cell r="B3762" t="str">
            <v>Jerry Reynolds</v>
          </cell>
          <cell r="D3762" t="str">
            <v>ORL</v>
          </cell>
          <cell r="F3762">
            <v>17.8</v>
          </cell>
          <cell r="G3762">
            <v>450000</v>
          </cell>
          <cell r="H3762">
            <v>1840</v>
          </cell>
        </row>
        <row r="3763">
          <cell r="A3763">
            <v>1991</v>
          </cell>
          <cell r="B3763" t="str">
            <v>Otis Smith</v>
          </cell>
          <cell r="D3763" t="str">
            <v>ORL</v>
          </cell>
          <cell r="F3763">
            <v>17.2</v>
          </cell>
          <cell r="G3763">
            <v>450000</v>
          </cell>
          <cell r="H3763">
            <v>1882.5</v>
          </cell>
        </row>
        <row r="3764">
          <cell r="A3764">
            <v>1991</v>
          </cell>
          <cell r="B3764" t="str">
            <v>Mark Acres</v>
          </cell>
          <cell r="D3764" t="str">
            <v>ORL</v>
          </cell>
          <cell r="F3764">
            <v>9.1999999999999993</v>
          </cell>
          <cell r="G3764">
            <v>437000</v>
          </cell>
          <cell r="H3764">
            <v>1312.4</v>
          </cell>
        </row>
        <row r="3765">
          <cell r="A3765">
            <v>1991</v>
          </cell>
          <cell r="B3765" t="str">
            <v>Jeff Turner</v>
          </cell>
          <cell r="D3765" t="str">
            <v>ORL</v>
          </cell>
          <cell r="F3765">
            <v>9.6999999999999993</v>
          </cell>
          <cell r="G3765">
            <v>410000</v>
          </cell>
          <cell r="H3765">
            <v>1682.7</v>
          </cell>
        </row>
        <row r="3766">
          <cell r="A3766">
            <v>1991</v>
          </cell>
          <cell r="B3766" t="str">
            <v>Scott Skiles</v>
          </cell>
          <cell r="D3766" t="str">
            <v>ORL</v>
          </cell>
          <cell r="F3766">
            <v>17.8</v>
          </cell>
          <cell r="G3766">
            <v>408000</v>
          </cell>
          <cell r="H3766">
            <v>2717.6</v>
          </cell>
        </row>
        <row r="3767">
          <cell r="A3767">
            <v>1991</v>
          </cell>
          <cell r="B3767" t="str">
            <v>Morlon Wiley</v>
          </cell>
          <cell r="D3767" t="str">
            <v>ORL</v>
          </cell>
          <cell r="F3767">
            <v>10.5</v>
          </cell>
          <cell r="G3767">
            <v>347000</v>
          </cell>
          <cell r="H3767">
            <v>350.20000000000005</v>
          </cell>
        </row>
        <row r="3768">
          <cell r="A3768">
            <v>1991</v>
          </cell>
          <cell r="B3768" t="str">
            <v>Michael Ansley</v>
          </cell>
          <cell r="D3768" t="str">
            <v>ORL</v>
          </cell>
          <cell r="F3768">
            <v>16.899999999999999</v>
          </cell>
          <cell r="G3768">
            <v>200000</v>
          </cell>
          <cell r="H3768">
            <v>877.69999999999993</v>
          </cell>
        </row>
        <row r="3769">
          <cell r="A3769">
            <v>1991</v>
          </cell>
          <cell r="B3769" t="str">
            <v>Mark McNamara</v>
          </cell>
          <cell r="D3769" t="str">
            <v>ORL</v>
          </cell>
          <cell r="F3769">
            <v>1</v>
          </cell>
          <cell r="H3769">
            <v>13</v>
          </cell>
        </row>
        <row r="3770">
          <cell r="A3770">
            <v>1991</v>
          </cell>
          <cell r="B3770" t="str">
            <v>Charles Barkley</v>
          </cell>
          <cell r="D3770" t="str">
            <v>PHI</v>
          </cell>
          <cell r="F3770">
            <v>28.9</v>
          </cell>
          <cell r="G3770">
            <v>2900000</v>
          </cell>
          <cell r="H3770">
            <v>2499.1</v>
          </cell>
        </row>
        <row r="3771">
          <cell r="A3771">
            <v>1991</v>
          </cell>
          <cell r="B3771" t="str">
            <v>Johnny Dawkins</v>
          </cell>
          <cell r="D3771" t="str">
            <v>PHI</v>
          </cell>
          <cell r="F3771">
            <v>22.8</v>
          </cell>
          <cell r="G3771">
            <v>1500000</v>
          </cell>
          <cell r="H3771">
            <v>124</v>
          </cell>
        </row>
        <row r="3772">
          <cell r="A3772">
            <v>1991</v>
          </cell>
          <cell r="B3772" t="str">
            <v>Rick Mahorn</v>
          </cell>
          <cell r="D3772" t="str">
            <v>PHI</v>
          </cell>
          <cell r="F3772">
            <v>11.8</v>
          </cell>
          <cell r="G3772">
            <v>1330000</v>
          </cell>
          <cell r="H3772">
            <v>2440</v>
          </cell>
        </row>
        <row r="3773">
          <cell r="A3773">
            <v>1991</v>
          </cell>
          <cell r="B3773" t="str">
            <v>Manute Bol</v>
          </cell>
          <cell r="D3773" t="str">
            <v>PHI</v>
          </cell>
          <cell r="F3773">
            <v>8.4</v>
          </cell>
          <cell r="G3773">
            <v>1300000</v>
          </cell>
          <cell r="H3773">
            <v>1525.2</v>
          </cell>
        </row>
        <row r="3774">
          <cell r="A3774">
            <v>1991</v>
          </cell>
          <cell r="B3774" t="str">
            <v>Hersey Hawkins</v>
          </cell>
          <cell r="D3774" t="str">
            <v>PHI</v>
          </cell>
          <cell r="F3774">
            <v>19.399999999999999</v>
          </cell>
          <cell r="G3774">
            <v>1000000</v>
          </cell>
          <cell r="H3774">
            <v>3112</v>
          </cell>
        </row>
        <row r="3775">
          <cell r="A3775">
            <v>1991</v>
          </cell>
          <cell r="B3775" t="str">
            <v>Jayson Williams</v>
          </cell>
          <cell r="D3775" t="str">
            <v>PHI</v>
          </cell>
          <cell r="F3775">
            <v>8</v>
          </cell>
          <cell r="G3775">
            <v>500000</v>
          </cell>
          <cell r="H3775">
            <v>509.6</v>
          </cell>
        </row>
        <row r="3776">
          <cell r="A3776">
            <v>1991</v>
          </cell>
          <cell r="B3776" t="str">
            <v>Brian Oliver</v>
          </cell>
          <cell r="D3776" t="str">
            <v>PHI</v>
          </cell>
          <cell r="F3776">
            <v>9.9</v>
          </cell>
          <cell r="G3776">
            <v>455000</v>
          </cell>
          <cell r="H3776">
            <v>803</v>
          </cell>
        </row>
        <row r="3777">
          <cell r="A3777">
            <v>1991</v>
          </cell>
          <cell r="B3777" t="str">
            <v>Ron Anderson</v>
          </cell>
          <cell r="D3777" t="str">
            <v>PHI</v>
          </cell>
          <cell r="F3777">
            <v>15.5</v>
          </cell>
          <cell r="G3777">
            <v>425000</v>
          </cell>
          <cell r="H3777">
            <v>2337</v>
          </cell>
        </row>
        <row r="3778">
          <cell r="A3778">
            <v>1991</v>
          </cell>
          <cell r="B3778" t="str">
            <v>Kenny Payne</v>
          </cell>
          <cell r="D3778" t="str">
            <v>PHI</v>
          </cell>
          <cell r="F3778">
            <v>7.5</v>
          </cell>
          <cell r="G3778">
            <v>400000</v>
          </cell>
          <cell r="H3778">
            <v>441.8</v>
          </cell>
        </row>
        <row r="3779">
          <cell r="A3779">
            <v>1991</v>
          </cell>
          <cell r="B3779" t="str">
            <v>Rickey Green</v>
          </cell>
          <cell r="D3779" t="str">
            <v>PHI</v>
          </cell>
          <cell r="F3779">
            <v>13.1</v>
          </cell>
          <cell r="G3779">
            <v>120000</v>
          </cell>
          <cell r="H3779">
            <v>2251.5</v>
          </cell>
        </row>
        <row r="3780">
          <cell r="A3780">
            <v>1991</v>
          </cell>
          <cell r="B3780" t="str">
            <v>Andre Turner</v>
          </cell>
          <cell r="D3780" t="str">
            <v>PHI</v>
          </cell>
          <cell r="F3780">
            <v>12.8</v>
          </cell>
          <cell r="G3780">
            <v>110000</v>
          </cell>
          <cell r="H3780">
            <v>1407</v>
          </cell>
        </row>
        <row r="3781">
          <cell r="A3781">
            <v>1991</v>
          </cell>
          <cell r="B3781" t="str">
            <v>Robert Reid</v>
          </cell>
          <cell r="D3781" t="str">
            <v>PHI</v>
          </cell>
          <cell r="F3781">
            <v>0.3</v>
          </cell>
          <cell r="H3781">
            <v>36.900000000000006</v>
          </cell>
        </row>
        <row r="3782">
          <cell r="A3782">
            <v>1991</v>
          </cell>
          <cell r="B3782" t="str">
            <v>Tom Chambers</v>
          </cell>
          <cell r="D3782" t="str">
            <v>PHO</v>
          </cell>
          <cell r="F3782">
            <v>16.2</v>
          </cell>
          <cell r="G3782">
            <v>2060000</v>
          </cell>
          <cell r="H3782">
            <v>2477.6</v>
          </cell>
        </row>
        <row r="3783">
          <cell r="A3783">
            <v>1991</v>
          </cell>
          <cell r="B3783" t="str">
            <v>Kevin Johnson</v>
          </cell>
          <cell r="D3783" t="str">
            <v>PHO</v>
          </cell>
          <cell r="F3783">
            <v>23.7</v>
          </cell>
          <cell r="G3783">
            <v>1750000</v>
          </cell>
          <cell r="H3783">
            <v>2772</v>
          </cell>
        </row>
        <row r="3784">
          <cell r="A3784">
            <v>1991</v>
          </cell>
          <cell r="B3784" t="str">
            <v>Jeff Hornacek</v>
          </cell>
          <cell r="D3784" t="str">
            <v>PHO</v>
          </cell>
          <cell r="F3784">
            <v>17.8</v>
          </cell>
          <cell r="G3784">
            <v>1100000</v>
          </cell>
          <cell r="H3784">
            <v>2736</v>
          </cell>
        </row>
        <row r="3785">
          <cell r="A3785">
            <v>1991</v>
          </cell>
          <cell r="B3785" t="str">
            <v>Kurt Rambis</v>
          </cell>
          <cell r="D3785" t="str">
            <v>PHO</v>
          </cell>
          <cell r="F3785">
            <v>11.4</v>
          </cell>
          <cell r="G3785">
            <v>900000</v>
          </cell>
          <cell r="H3785">
            <v>899</v>
          </cell>
        </row>
        <row r="3786">
          <cell r="A3786">
            <v>1991</v>
          </cell>
          <cell r="B3786" t="str">
            <v>Mark West</v>
          </cell>
          <cell r="D3786" t="str">
            <v>PHO</v>
          </cell>
          <cell r="F3786">
            <v>14.6</v>
          </cell>
          <cell r="G3786">
            <v>875000</v>
          </cell>
          <cell r="H3786">
            <v>1959.8</v>
          </cell>
        </row>
        <row r="3787">
          <cell r="A3787">
            <v>1991</v>
          </cell>
          <cell r="B3787" t="str">
            <v>Tim Perry</v>
          </cell>
          <cell r="D3787" t="str">
            <v>PHO</v>
          </cell>
          <cell r="F3787">
            <v>13.8</v>
          </cell>
          <cell r="G3787">
            <v>675000</v>
          </cell>
          <cell r="H3787">
            <v>588.80000000000007</v>
          </cell>
        </row>
        <row r="3788">
          <cell r="A3788">
            <v>1991</v>
          </cell>
          <cell r="B3788" t="str">
            <v>Andrew Lang</v>
          </cell>
          <cell r="D3788" t="str">
            <v>PHO</v>
          </cell>
          <cell r="F3788">
            <v>13.6</v>
          </cell>
          <cell r="G3788">
            <v>600000</v>
          </cell>
          <cell r="H3788">
            <v>1152.9000000000001</v>
          </cell>
        </row>
        <row r="3789">
          <cell r="A3789">
            <v>1991</v>
          </cell>
          <cell r="B3789" t="str">
            <v>Ed Nealy</v>
          </cell>
          <cell r="D3789" t="str">
            <v>PHO</v>
          </cell>
          <cell r="F3789">
            <v>11.3</v>
          </cell>
          <cell r="G3789">
            <v>550000</v>
          </cell>
          <cell r="H3789">
            <v>572</v>
          </cell>
        </row>
        <row r="3790">
          <cell r="A3790">
            <v>1991</v>
          </cell>
          <cell r="B3790" t="str">
            <v>Negele Knight</v>
          </cell>
          <cell r="D3790" t="str">
            <v>PHO</v>
          </cell>
          <cell r="F3790">
            <v>12.1</v>
          </cell>
          <cell r="G3790">
            <v>468000</v>
          </cell>
          <cell r="H3790">
            <v>793.6</v>
          </cell>
        </row>
        <row r="3791">
          <cell r="A3791">
            <v>1991</v>
          </cell>
          <cell r="B3791" t="str">
            <v>Dan Majerle</v>
          </cell>
          <cell r="D3791" t="str">
            <v>PHO</v>
          </cell>
          <cell r="F3791">
            <v>16.899999999999999</v>
          </cell>
          <cell r="G3791">
            <v>430000</v>
          </cell>
          <cell r="H3791">
            <v>2279.2000000000003</v>
          </cell>
        </row>
        <row r="3792">
          <cell r="A3792">
            <v>1991</v>
          </cell>
          <cell r="B3792" t="str">
            <v>Cedric Ceballos</v>
          </cell>
          <cell r="D3792" t="str">
            <v>PHO</v>
          </cell>
          <cell r="F3792">
            <v>17.8</v>
          </cell>
          <cell r="G3792">
            <v>175000</v>
          </cell>
          <cell r="H3792">
            <v>730.8</v>
          </cell>
        </row>
        <row r="3793">
          <cell r="A3793">
            <v>1991</v>
          </cell>
          <cell r="B3793" t="str">
            <v>Ian Lockhart</v>
          </cell>
          <cell r="D3793" t="str">
            <v>PHO</v>
          </cell>
          <cell r="F3793">
            <v>76.3</v>
          </cell>
          <cell r="G3793">
            <v>130000</v>
          </cell>
          <cell r="H3793">
            <v>2</v>
          </cell>
        </row>
        <row r="3794">
          <cell r="A3794">
            <v>1991</v>
          </cell>
          <cell r="B3794" t="str">
            <v>Joe Barry</v>
          </cell>
          <cell r="D3794" t="str">
            <v>PHO</v>
          </cell>
          <cell r="F3794">
            <v>8.6</v>
          </cell>
          <cell r="H3794">
            <v>95.699999999999989</v>
          </cell>
        </row>
        <row r="3795">
          <cell r="A3795">
            <v>1991</v>
          </cell>
          <cell r="B3795" t="str">
            <v>Terry Porter</v>
          </cell>
          <cell r="D3795" t="str">
            <v>POR</v>
          </cell>
          <cell r="F3795">
            <v>21.7</v>
          </cell>
          <cell r="G3795">
            <v>2000000</v>
          </cell>
          <cell r="H3795">
            <v>2664.9</v>
          </cell>
        </row>
        <row r="3796">
          <cell r="A3796">
            <v>1991</v>
          </cell>
          <cell r="B3796" t="str">
            <v>Kevin Duckworth</v>
          </cell>
          <cell r="D3796" t="str">
            <v>POR</v>
          </cell>
          <cell r="F3796">
            <v>12.7</v>
          </cell>
          <cell r="G3796">
            <v>1710000</v>
          </cell>
          <cell r="H3796">
            <v>2511</v>
          </cell>
        </row>
        <row r="3797">
          <cell r="A3797">
            <v>1991</v>
          </cell>
          <cell r="B3797" t="str">
            <v>Buck Williams</v>
          </cell>
          <cell r="D3797" t="str">
            <v>POR</v>
          </cell>
          <cell r="F3797">
            <v>14.3</v>
          </cell>
          <cell r="G3797">
            <v>1550000</v>
          </cell>
          <cell r="H3797">
            <v>2584</v>
          </cell>
        </row>
        <row r="3798">
          <cell r="A3798">
            <v>1991</v>
          </cell>
          <cell r="B3798" t="str">
            <v>Clyde Drexler</v>
          </cell>
          <cell r="D3798" t="str">
            <v>POR</v>
          </cell>
          <cell r="F3798">
            <v>22.1</v>
          </cell>
          <cell r="G3798">
            <v>1180000</v>
          </cell>
          <cell r="H3798">
            <v>2853.6</v>
          </cell>
        </row>
        <row r="3799">
          <cell r="A3799">
            <v>1991</v>
          </cell>
          <cell r="B3799" t="str">
            <v>Wayne Cooper</v>
          </cell>
          <cell r="D3799" t="str">
            <v>POR</v>
          </cell>
          <cell r="F3799">
            <v>8.3000000000000007</v>
          </cell>
          <cell r="G3799">
            <v>1100000</v>
          </cell>
          <cell r="H3799">
            <v>743.69999999999993</v>
          </cell>
        </row>
        <row r="3800">
          <cell r="A3800">
            <v>1991</v>
          </cell>
          <cell r="B3800" t="str">
            <v>Danny Ainge</v>
          </cell>
          <cell r="D3800" t="str">
            <v>POR</v>
          </cell>
          <cell r="F3800">
            <v>17</v>
          </cell>
          <cell r="G3800">
            <v>725000</v>
          </cell>
          <cell r="H3800">
            <v>1712</v>
          </cell>
        </row>
        <row r="3801">
          <cell r="A3801">
            <v>1991</v>
          </cell>
          <cell r="B3801" t="str">
            <v>Jerome Kersey</v>
          </cell>
          <cell r="D3801" t="str">
            <v>POR</v>
          </cell>
          <cell r="F3801">
            <v>15.6</v>
          </cell>
          <cell r="G3801">
            <v>550000</v>
          </cell>
          <cell r="H3801">
            <v>2357.8999999999996</v>
          </cell>
        </row>
        <row r="3802">
          <cell r="A3802">
            <v>1991</v>
          </cell>
          <cell r="B3802" t="str">
            <v>Danny Young</v>
          </cell>
          <cell r="D3802" t="str">
            <v>POR</v>
          </cell>
          <cell r="F3802">
            <v>11.7</v>
          </cell>
          <cell r="G3802">
            <v>450000</v>
          </cell>
          <cell r="H3802">
            <v>900</v>
          </cell>
        </row>
        <row r="3803">
          <cell r="A3803">
            <v>1991</v>
          </cell>
          <cell r="B3803" t="str">
            <v>Mark Bryant</v>
          </cell>
          <cell r="D3803" t="str">
            <v>POR</v>
          </cell>
          <cell r="F3803">
            <v>11.2</v>
          </cell>
          <cell r="G3803">
            <v>405000</v>
          </cell>
          <cell r="H3803">
            <v>779.09999999999991</v>
          </cell>
        </row>
        <row r="3804">
          <cell r="A3804">
            <v>1991</v>
          </cell>
          <cell r="B3804" t="str">
            <v>Alaa Abdelnaby</v>
          </cell>
          <cell r="D3804" t="str">
            <v>POR</v>
          </cell>
          <cell r="F3804">
            <v>13.1</v>
          </cell>
          <cell r="G3804">
            <v>395000</v>
          </cell>
          <cell r="H3804">
            <v>288.10000000000002</v>
          </cell>
        </row>
        <row r="3805">
          <cell r="A3805">
            <v>1991</v>
          </cell>
          <cell r="B3805" t="str">
            <v>Clifford Robinson</v>
          </cell>
          <cell r="D3805" t="str">
            <v>POR</v>
          </cell>
          <cell r="F3805">
            <v>14.1</v>
          </cell>
          <cell r="G3805">
            <v>250000</v>
          </cell>
          <cell r="H3805">
            <v>1943.3999999999999</v>
          </cell>
        </row>
        <row r="3806">
          <cell r="A3806">
            <v>1991</v>
          </cell>
          <cell r="B3806" t="str">
            <v>Wayman Tisdale</v>
          </cell>
          <cell r="D3806" t="str">
            <v>SAC</v>
          </cell>
          <cell r="F3806">
            <v>17.600000000000001</v>
          </cell>
          <cell r="G3806">
            <v>2330000</v>
          </cell>
          <cell r="H3806">
            <v>1115.3999999999999</v>
          </cell>
        </row>
        <row r="3807">
          <cell r="A3807">
            <v>1991</v>
          </cell>
          <cell r="B3807" t="str">
            <v>Ralph Sampson</v>
          </cell>
          <cell r="D3807" t="str">
            <v>SAC</v>
          </cell>
          <cell r="F3807">
            <v>7.2</v>
          </cell>
          <cell r="G3807">
            <v>2250000</v>
          </cell>
          <cell r="H3807">
            <v>347.5</v>
          </cell>
        </row>
        <row r="3808">
          <cell r="A3808">
            <v>1991</v>
          </cell>
          <cell r="B3808" t="str">
            <v>Lionel Simmons</v>
          </cell>
          <cell r="D3808" t="str">
            <v>SAC</v>
          </cell>
          <cell r="F3808">
            <v>15.4</v>
          </cell>
          <cell r="G3808">
            <v>930000</v>
          </cell>
          <cell r="H3808">
            <v>2978.3</v>
          </cell>
        </row>
        <row r="3809">
          <cell r="A3809">
            <v>1991</v>
          </cell>
          <cell r="B3809" t="str">
            <v>Travis Mays</v>
          </cell>
          <cell r="D3809" t="str">
            <v>SAC</v>
          </cell>
          <cell r="F3809">
            <v>12.3</v>
          </cell>
          <cell r="G3809">
            <v>800000</v>
          </cell>
          <cell r="H3809">
            <v>2144</v>
          </cell>
        </row>
        <row r="3810">
          <cell r="A3810">
            <v>1991</v>
          </cell>
          <cell r="B3810" t="str">
            <v>Bill Wennington</v>
          </cell>
          <cell r="D3810" t="str">
            <v>SAC</v>
          </cell>
          <cell r="F3810">
            <v>11</v>
          </cell>
          <cell r="G3810">
            <v>700000</v>
          </cell>
          <cell r="H3810">
            <v>1455.3</v>
          </cell>
        </row>
        <row r="3811">
          <cell r="A3811">
            <v>1991</v>
          </cell>
          <cell r="B3811" t="str">
            <v>Duane Causwell</v>
          </cell>
          <cell r="D3811" t="str">
            <v>SAC</v>
          </cell>
          <cell r="F3811">
            <v>13</v>
          </cell>
          <cell r="G3811">
            <v>650000</v>
          </cell>
          <cell r="H3811">
            <v>1717.6000000000001</v>
          </cell>
        </row>
        <row r="3812">
          <cell r="A3812">
            <v>1991</v>
          </cell>
          <cell r="B3812" t="str">
            <v>Antoine Carr</v>
          </cell>
          <cell r="D3812" t="str">
            <v>SAC</v>
          </cell>
          <cell r="F3812">
            <v>18.3</v>
          </cell>
          <cell r="G3812">
            <v>610000</v>
          </cell>
          <cell r="H3812">
            <v>2525.6</v>
          </cell>
        </row>
        <row r="3813">
          <cell r="A3813">
            <v>1991</v>
          </cell>
          <cell r="B3813" t="str">
            <v>Bob Hansen</v>
          </cell>
          <cell r="D3813" t="str">
            <v>SAC</v>
          </cell>
          <cell r="F3813">
            <v>8.1</v>
          </cell>
          <cell r="G3813">
            <v>550000</v>
          </cell>
          <cell r="H3813">
            <v>810</v>
          </cell>
        </row>
        <row r="3814">
          <cell r="A3814">
            <v>1991</v>
          </cell>
          <cell r="B3814" t="str">
            <v>Rory Sparrow</v>
          </cell>
          <cell r="D3814" t="str">
            <v>SAC</v>
          </cell>
          <cell r="F3814">
            <v>12.4</v>
          </cell>
          <cell r="G3814">
            <v>300000</v>
          </cell>
          <cell r="H3814">
            <v>2376</v>
          </cell>
        </row>
        <row r="3815">
          <cell r="A3815">
            <v>1991</v>
          </cell>
          <cell r="B3815" t="str">
            <v>Steve Colter</v>
          </cell>
          <cell r="D3815" t="str">
            <v>SAC</v>
          </cell>
          <cell r="F3815">
            <v>9.5</v>
          </cell>
          <cell r="G3815">
            <v>300000</v>
          </cell>
          <cell r="H3815">
            <v>250.79999999999998</v>
          </cell>
        </row>
        <row r="3816">
          <cell r="A3816">
            <v>1991</v>
          </cell>
          <cell r="B3816" t="str">
            <v>Rick Calloway</v>
          </cell>
          <cell r="D3816" t="str">
            <v>SAC</v>
          </cell>
          <cell r="F3816">
            <v>6.6</v>
          </cell>
          <cell r="G3816">
            <v>125000</v>
          </cell>
          <cell r="H3816">
            <v>678.4</v>
          </cell>
        </row>
        <row r="3817">
          <cell r="A3817">
            <v>1991</v>
          </cell>
          <cell r="B3817" t="str">
            <v>Anthony Frederick</v>
          </cell>
          <cell r="D3817" t="str">
            <v>SAC</v>
          </cell>
          <cell r="F3817">
            <v>11.2</v>
          </cell>
          <cell r="G3817">
            <v>30000</v>
          </cell>
          <cell r="H3817">
            <v>476</v>
          </cell>
        </row>
        <row r="3818">
          <cell r="A3818">
            <v>1991</v>
          </cell>
          <cell r="B3818" t="str">
            <v>Jim Les</v>
          </cell>
          <cell r="D3818" t="str">
            <v>SAC</v>
          </cell>
          <cell r="F3818">
            <v>13.7</v>
          </cell>
          <cell r="G3818">
            <v>30000</v>
          </cell>
          <cell r="H3818">
            <v>1397</v>
          </cell>
        </row>
        <row r="3819">
          <cell r="A3819">
            <v>1991</v>
          </cell>
          <cell r="B3819" t="str">
            <v>Mike Higgins</v>
          </cell>
          <cell r="D3819" t="str">
            <v>SAC</v>
          </cell>
          <cell r="F3819">
            <v>4.0999999999999996</v>
          </cell>
          <cell r="H3819">
            <v>60.899999999999991</v>
          </cell>
        </row>
        <row r="3820">
          <cell r="A3820">
            <v>1991</v>
          </cell>
          <cell r="B3820" t="str">
            <v>Tony Dawson</v>
          </cell>
          <cell r="D3820" t="str">
            <v>SAC</v>
          </cell>
          <cell r="F3820">
            <v>16</v>
          </cell>
          <cell r="H3820">
            <v>17.2</v>
          </cell>
        </row>
        <row r="3821">
          <cell r="A3821">
            <v>1991</v>
          </cell>
          <cell r="B3821" t="str">
            <v>Leon Wood</v>
          </cell>
          <cell r="D3821" t="str">
            <v>SAC</v>
          </cell>
          <cell r="F3821">
            <v>15.4</v>
          </cell>
          <cell r="H3821">
            <v>222</v>
          </cell>
        </row>
        <row r="3822">
          <cell r="A3822">
            <v>1991</v>
          </cell>
          <cell r="B3822" t="str">
            <v>Anthony Bonner</v>
          </cell>
          <cell r="D3822" t="str">
            <v>SAC</v>
          </cell>
          <cell r="F3822">
            <v>12.2</v>
          </cell>
          <cell r="H3822">
            <v>751.40000000000009</v>
          </cell>
        </row>
        <row r="3823">
          <cell r="A3823">
            <v>1991</v>
          </cell>
          <cell r="B3823" t="str">
            <v>David Robinson</v>
          </cell>
          <cell r="D3823" t="str">
            <v>SAS</v>
          </cell>
          <cell r="F3823">
            <v>27.4</v>
          </cell>
          <cell r="G3823">
            <v>2265000</v>
          </cell>
          <cell r="H3823">
            <v>3091.4</v>
          </cell>
        </row>
        <row r="3824">
          <cell r="A3824">
            <v>1991</v>
          </cell>
          <cell r="B3824" t="str">
            <v>Terry Cummings</v>
          </cell>
          <cell r="D3824" t="str">
            <v>SAS</v>
          </cell>
          <cell r="F3824">
            <v>16.3</v>
          </cell>
          <cell r="G3824">
            <v>1860000</v>
          </cell>
          <cell r="H3824">
            <v>2197.6</v>
          </cell>
        </row>
        <row r="3825">
          <cell r="A3825">
            <v>1991</v>
          </cell>
          <cell r="B3825" t="str">
            <v>Sean Elliott</v>
          </cell>
          <cell r="D3825" t="str">
            <v>SAS</v>
          </cell>
          <cell r="F3825">
            <v>14.2</v>
          </cell>
          <cell r="G3825">
            <v>1800000</v>
          </cell>
          <cell r="H3825">
            <v>3042.2000000000003</v>
          </cell>
        </row>
        <row r="3826">
          <cell r="A3826">
            <v>1991</v>
          </cell>
          <cell r="B3826" t="str">
            <v>Paul Pressey</v>
          </cell>
          <cell r="D3826" t="str">
            <v>SAS</v>
          </cell>
          <cell r="F3826">
            <v>11.4</v>
          </cell>
          <cell r="G3826">
            <v>900000</v>
          </cell>
          <cell r="H3826">
            <v>1680</v>
          </cell>
        </row>
        <row r="3827">
          <cell r="A3827">
            <v>1991</v>
          </cell>
          <cell r="B3827" t="str">
            <v>Sidney Green</v>
          </cell>
          <cell r="D3827" t="str">
            <v>SAS</v>
          </cell>
          <cell r="F3827">
            <v>11.6</v>
          </cell>
          <cell r="G3827">
            <v>837000</v>
          </cell>
          <cell r="H3827">
            <v>1102.2</v>
          </cell>
        </row>
        <row r="3828">
          <cell r="A3828">
            <v>1991</v>
          </cell>
          <cell r="B3828" t="str">
            <v>David Wingate</v>
          </cell>
          <cell r="D3828" t="str">
            <v>SAS</v>
          </cell>
          <cell r="F3828">
            <v>5.6</v>
          </cell>
          <cell r="G3828">
            <v>750000</v>
          </cell>
          <cell r="H3828">
            <v>562.5</v>
          </cell>
        </row>
        <row r="3829">
          <cell r="A3829">
            <v>1991</v>
          </cell>
          <cell r="B3829" t="str">
            <v>Willie Anderson</v>
          </cell>
          <cell r="D3829" t="str">
            <v>SAS</v>
          </cell>
          <cell r="F3829">
            <v>13</v>
          </cell>
          <cell r="G3829">
            <v>725000</v>
          </cell>
          <cell r="H3829">
            <v>2595</v>
          </cell>
        </row>
        <row r="3830">
          <cell r="A3830">
            <v>1991</v>
          </cell>
          <cell r="B3830" t="str">
            <v>Dave Greenwood</v>
          </cell>
          <cell r="D3830" t="str">
            <v>SAS</v>
          </cell>
          <cell r="F3830">
            <v>7.8</v>
          </cell>
          <cell r="G3830">
            <v>650000</v>
          </cell>
          <cell r="H3830">
            <v>1020.5999999999999</v>
          </cell>
        </row>
        <row r="3831">
          <cell r="A3831">
            <v>1991</v>
          </cell>
          <cell r="B3831" t="str">
            <v>Dwayne Schintzius</v>
          </cell>
          <cell r="D3831" t="str">
            <v>SAS</v>
          </cell>
          <cell r="F3831">
            <v>10.1</v>
          </cell>
          <cell r="G3831">
            <v>520000</v>
          </cell>
          <cell r="H3831">
            <v>399</v>
          </cell>
        </row>
        <row r="3832">
          <cell r="A3832">
            <v>1991</v>
          </cell>
          <cell r="B3832" t="str">
            <v>Rod Strickland</v>
          </cell>
          <cell r="D3832" t="str">
            <v>SAS</v>
          </cell>
          <cell r="F3832">
            <v>16.2</v>
          </cell>
          <cell r="G3832">
            <v>400000</v>
          </cell>
          <cell r="H3832">
            <v>2076.3999999999996</v>
          </cell>
        </row>
        <row r="3833">
          <cell r="A3833">
            <v>1991</v>
          </cell>
          <cell r="B3833" t="str">
            <v>Tony Massenburg</v>
          </cell>
          <cell r="D3833" t="str">
            <v>SAS</v>
          </cell>
          <cell r="F3833">
            <v>16.3</v>
          </cell>
          <cell r="G3833">
            <v>150000</v>
          </cell>
          <cell r="H3833">
            <v>161</v>
          </cell>
        </row>
        <row r="3834">
          <cell r="A3834">
            <v>1991</v>
          </cell>
          <cell r="B3834" t="str">
            <v>Sean Higgins</v>
          </cell>
          <cell r="D3834" t="str">
            <v>SAS</v>
          </cell>
          <cell r="F3834">
            <v>9.1</v>
          </cell>
          <cell r="G3834">
            <v>150000</v>
          </cell>
          <cell r="H3834">
            <v>465.00000000000006</v>
          </cell>
        </row>
        <row r="3835">
          <cell r="A3835">
            <v>1991</v>
          </cell>
          <cell r="B3835" t="str">
            <v>Pete Myers</v>
          </cell>
          <cell r="D3835" t="str">
            <v>SAS</v>
          </cell>
          <cell r="F3835">
            <v>7.1</v>
          </cell>
          <cell r="H3835">
            <v>103.2</v>
          </cell>
        </row>
        <row r="3836">
          <cell r="A3836">
            <v>1991</v>
          </cell>
          <cell r="B3836" t="str">
            <v>Clifford Lett</v>
          </cell>
          <cell r="D3836" t="str">
            <v>SAS</v>
          </cell>
          <cell r="F3836">
            <v>6.9</v>
          </cell>
          <cell r="H3836">
            <v>98.7</v>
          </cell>
        </row>
        <row r="3837">
          <cell r="A3837">
            <v>1991</v>
          </cell>
          <cell r="B3837" t="str">
            <v>Gary Payton</v>
          </cell>
          <cell r="D3837" t="str">
            <v>SEA</v>
          </cell>
          <cell r="F3837">
            <v>13.2</v>
          </cell>
          <cell r="G3837">
            <v>1685000</v>
          </cell>
          <cell r="H3837">
            <v>2246.7999999999997</v>
          </cell>
        </row>
        <row r="3838">
          <cell r="A3838">
            <v>1991</v>
          </cell>
          <cell r="B3838" t="str">
            <v>Derrick McKey</v>
          </cell>
          <cell r="D3838" t="str">
            <v>SEA</v>
          </cell>
          <cell r="F3838">
            <v>15.7</v>
          </cell>
          <cell r="G3838">
            <v>962000</v>
          </cell>
          <cell r="H3838">
            <v>2503.8999999999996</v>
          </cell>
        </row>
        <row r="3839">
          <cell r="A3839">
            <v>1991</v>
          </cell>
          <cell r="B3839" t="str">
            <v>Michael Cage</v>
          </cell>
          <cell r="D3839" t="str">
            <v>SEA</v>
          </cell>
          <cell r="F3839">
            <v>12</v>
          </cell>
          <cell r="G3839">
            <v>910000</v>
          </cell>
          <cell r="H3839">
            <v>2140.2000000000003</v>
          </cell>
        </row>
        <row r="3840">
          <cell r="A3840">
            <v>1991</v>
          </cell>
          <cell r="B3840" t="str">
            <v>Nate McMillan</v>
          </cell>
          <cell r="D3840" t="str">
            <v>SEA</v>
          </cell>
          <cell r="F3840">
            <v>13.9</v>
          </cell>
          <cell r="G3840">
            <v>658000</v>
          </cell>
          <cell r="H3840">
            <v>1435.1999999999998</v>
          </cell>
        </row>
        <row r="3841">
          <cell r="A3841">
            <v>1991</v>
          </cell>
          <cell r="B3841" t="str">
            <v>Sedale Threatt</v>
          </cell>
          <cell r="D3841" t="str">
            <v>SEA</v>
          </cell>
          <cell r="F3841">
            <v>15.5</v>
          </cell>
          <cell r="G3841">
            <v>650000</v>
          </cell>
          <cell r="H3841">
            <v>2064</v>
          </cell>
        </row>
        <row r="3842">
          <cell r="A3842">
            <v>1991</v>
          </cell>
          <cell r="B3842" t="str">
            <v>Dana Barros</v>
          </cell>
          <cell r="D3842" t="str">
            <v>SEA</v>
          </cell>
          <cell r="F3842">
            <v>18.8</v>
          </cell>
          <cell r="G3842">
            <v>500000</v>
          </cell>
          <cell r="H3842">
            <v>752.4</v>
          </cell>
        </row>
        <row r="3843">
          <cell r="A3843">
            <v>1991</v>
          </cell>
          <cell r="B3843" t="str">
            <v>Quintin Dailey</v>
          </cell>
          <cell r="D3843" t="str">
            <v>SEA</v>
          </cell>
          <cell r="F3843">
            <v>14.5</v>
          </cell>
          <cell r="G3843">
            <v>425000</v>
          </cell>
          <cell r="H3843">
            <v>300</v>
          </cell>
        </row>
        <row r="3844">
          <cell r="A3844">
            <v>1991</v>
          </cell>
          <cell r="B3844" t="str">
            <v>Shawn Kemp</v>
          </cell>
          <cell r="D3844" t="str">
            <v>SEA</v>
          </cell>
          <cell r="F3844">
            <v>17.600000000000001</v>
          </cell>
          <cell r="G3844">
            <v>350000</v>
          </cell>
          <cell r="H3844">
            <v>2438.1</v>
          </cell>
        </row>
        <row r="3845">
          <cell r="A3845">
            <v>1991</v>
          </cell>
          <cell r="B3845" t="str">
            <v>Dave Corzine</v>
          </cell>
          <cell r="D3845" t="str">
            <v>SEA</v>
          </cell>
          <cell r="F3845">
            <v>12.5</v>
          </cell>
          <cell r="G3845">
            <v>300000</v>
          </cell>
          <cell r="H3845">
            <v>148.4</v>
          </cell>
        </row>
        <row r="3846">
          <cell r="A3846">
            <v>1991</v>
          </cell>
          <cell r="B3846" t="str">
            <v>Scott Meents</v>
          </cell>
          <cell r="D3846" t="str">
            <v>SEA</v>
          </cell>
          <cell r="F3846">
            <v>9.4</v>
          </cell>
          <cell r="G3846">
            <v>300000</v>
          </cell>
          <cell r="H3846">
            <v>53.3</v>
          </cell>
        </row>
        <row r="3847">
          <cell r="A3847">
            <v>1991</v>
          </cell>
          <cell r="B3847" t="str">
            <v>Benoit Benjamin</v>
          </cell>
          <cell r="D3847" t="str">
            <v>TOT</v>
          </cell>
          <cell r="F3847">
            <v>15.1</v>
          </cell>
          <cell r="G3847">
            <v>1750000</v>
          </cell>
          <cell r="H3847">
            <v>2233</v>
          </cell>
        </row>
        <row r="3848">
          <cell r="A3848">
            <v>1991</v>
          </cell>
          <cell r="B3848" t="str">
            <v>Mike Gminski</v>
          </cell>
          <cell r="D3848" t="str">
            <v>TOT</v>
          </cell>
          <cell r="F3848">
            <v>14</v>
          </cell>
          <cell r="G3848">
            <v>1650000</v>
          </cell>
          <cell r="H3848">
            <v>2200</v>
          </cell>
        </row>
        <row r="3849">
          <cell r="A3849">
            <v>1991</v>
          </cell>
          <cell r="B3849" t="str">
            <v>Xavier McDaniel</v>
          </cell>
          <cell r="D3849" t="str">
            <v>TOT</v>
          </cell>
          <cell r="F3849">
            <v>15.2</v>
          </cell>
          <cell r="G3849">
            <v>1400000</v>
          </cell>
          <cell r="H3849">
            <v>2632.5</v>
          </cell>
        </row>
        <row r="3850">
          <cell r="A3850">
            <v>1991</v>
          </cell>
          <cell r="B3850" t="str">
            <v>Greg Anderson</v>
          </cell>
          <cell r="D3850" t="str">
            <v>TOT</v>
          </cell>
          <cell r="F3850">
            <v>9.1</v>
          </cell>
          <cell r="G3850">
            <v>1365000</v>
          </cell>
          <cell r="H3850">
            <v>924.8</v>
          </cell>
        </row>
        <row r="3851">
          <cell r="A3851">
            <v>1991</v>
          </cell>
          <cell r="B3851" t="str">
            <v>Dale Ellis</v>
          </cell>
          <cell r="D3851" t="str">
            <v>TOT</v>
          </cell>
          <cell r="F3851">
            <v>17</v>
          </cell>
          <cell r="G3851">
            <v>1250000</v>
          </cell>
          <cell r="H3851">
            <v>1422.8999999999999</v>
          </cell>
        </row>
        <row r="3852">
          <cell r="A3852">
            <v>1991</v>
          </cell>
          <cell r="B3852" t="str">
            <v>Drazen Petrovic</v>
          </cell>
          <cell r="D3852" t="str">
            <v>TOT</v>
          </cell>
          <cell r="F3852">
            <v>16.600000000000001</v>
          </cell>
          <cell r="G3852">
            <v>1200000</v>
          </cell>
          <cell r="H3852">
            <v>1012.6000000000001</v>
          </cell>
        </row>
        <row r="3853">
          <cell r="A3853">
            <v>1991</v>
          </cell>
          <cell r="B3853" t="str">
            <v>Armen Gilliam</v>
          </cell>
          <cell r="D3853" t="str">
            <v>TOT</v>
          </cell>
          <cell r="F3853">
            <v>15.5</v>
          </cell>
          <cell r="G3853">
            <v>1200000</v>
          </cell>
          <cell r="H3853">
            <v>2647.5</v>
          </cell>
        </row>
        <row r="3854">
          <cell r="A3854">
            <v>1991</v>
          </cell>
          <cell r="B3854" t="str">
            <v>Ricky Pierce</v>
          </cell>
          <cell r="D3854" t="str">
            <v>TOT</v>
          </cell>
          <cell r="F3854">
            <v>21</v>
          </cell>
          <cell r="G3854">
            <v>1100000</v>
          </cell>
          <cell r="H3854">
            <v>2168.4</v>
          </cell>
        </row>
        <row r="3855">
          <cell r="A3855">
            <v>1991</v>
          </cell>
          <cell r="B3855" t="str">
            <v>Eddie Johnson</v>
          </cell>
          <cell r="D3855" t="str">
            <v>TOT</v>
          </cell>
          <cell r="F3855">
            <v>17.8</v>
          </cell>
          <cell r="G3855">
            <v>1000000</v>
          </cell>
          <cell r="H3855">
            <v>2081.6999999999998</v>
          </cell>
        </row>
        <row r="3856">
          <cell r="A3856">
            <v>1991</v>
          </cell>
          <cell r="B3856" t="str">
            <v>Walter Davis</v>
          </cell>
          <cell r="D3856" t="str">
            <v>TOT</v>
          </cell>
          <cell r="F3856">
            <v>15.5</v>
          </cell>
          <cell r="G3856">
            <v>900000</v>
          </cell>
          <cell r="H3856">
            <v>1483.8999999999999</v>
          </cell>
        </row>
        <row r="3857">
          <cell r="A3857">
            <v>1991</v>
          </cell>
          <cell r="B3857" t="str">
            <v>Lester Conner</v>
          </cell>
          <cell r="D3857" t="str">
            <v>TOT</v>
          </cell>
          <cell r="F3857">
            <v>13.3</v>
          </cell>
          <cell r="G3857">
            <v>900000</v>
          </cell>
          <cell r="H3857">
            <v>1006.4</v>
          </cell>
        </row>
        <row r="3858">
          <cell r="A3858">
            <v>1991</v>
          </cell>
          <cell r="B3858" t="str">
            <v>Olden Polynice</v>
          </cell>
          <cell r="D3858" t="str">
            <v>TOT</v>
          </cell>
          <cell r="F3858">
            <v>14</v>
          </cell>
          <cell r="G3858">
            <v>600000</v>
          </cell>
          <cell r="H3858">
            <v>2093.5</v>
          </cell>
        </row>
        <row r="3859">
          <cell r="A3859">
            <v>1991</v>
          </cell>
          <cell r="B3859" t="str">
            <v>Terry Mills</v>
          </cell>
          <cell r="D3859" t="str">
            <v>TOT</v>
          </cell>
          <cell r="F3859">
            <v>13.6</v>
          </cell>
          <cell r="G3859">
            <v>600000</v>
          </cell>
          <cell r="H3859">
            <v>819.5</v>
          </cell>
        </row>
        <row r="3860">
          <cell r="A3860">
            <v>1991</v>
          </cell>
          <cell r="B3860" t="str">
            <v>Eric Leckner</v>
          </cell>
          <cell r="D3860" t="str">
            <v>TOT</v>
          </cell>
          <cell r="F3860">
            <v>7.5</v>
          </cell>
          <cell r="G3860">
            <v>485000</v>
          </cell>
          <cell r="H3860">
            <v>1123.2</v>
          </cell>
        </row>
        <row r="3861">
          <cell r="A3861">
            <v>1991</v>
          </cell>
          <cell r="B3861" t="str">
            <v>Dave Hoppen</v>
          </cell>
          <cell r="D3861" t="str">
            <v>TOT</v>
          </cell>
          <cell r="F3861">
            <v>11.7</v>
          </cell>
          <cell r="G3861">
            <v>400000</v>
          </cell>
          <cell r="H3861">
            <v>156</v>
          </cell>
        </row>
        <row r="3862">
          <cell r="A3862">
            <v>1991</v>
          </cell>
          <cell r="B3862" t="str">
            <v>Kenny Battle</v>
          </cell>
          <cell r="D3862" t="str">
            <v>TOT</v>
          </cell>
          <cell r="F3862">
            <v>12.4</v>
          </cell>
          <cell r="G3862">
            <v>350000</v>
          </cell>
          <cell r="H3862">
            <v>946.39999999999986</v>
          </cell>
        </row>
        <row r="3863">
          <cell r="A3863">
            <v>1991</v>
          </cell>
          <cell r="B3863" t="str">
            <v>Mike Smrek</v>
          </cell>
          <cell r="D3863" t="str">
            <v>TOT</v>
          </cell>
          <cell r="F3863">
            <v>5.4</v>
          </cell>
          <cell r="G3863">
            <v>325000</v>
          </cell>
          <cell r="H3863">
            <v>94.5</v>
          </cell>
        </row>
        <row r="3864">
          <cell r="A3864">
            <v>1991</v>
          </cell>
          <cell r="B3864" t="str">
            <v>Mario Elie</v>
          </cell>
          <cell r="D3864" t="str">
            <v>TOT</v>
          </cell>
          <cell r="F3864">
            <v>12.9</v>
          </cell>
          <cell r="G3864">
            <v>50000</v>
          </cell>
          <cell r="H3864">
            <v>643.5</v>
          </cell>
        </row>
        <row r="3865">
          <cell r="A3865">
            <v>1991</v>
          </cell>
          <cell r="B3865" t="str">
            <v>Tony Brown</v>
          </cell>
          <cell r="D3865" t="str">
            <v>TOT</v>
          </cell>
          <cell r="F3865">
            <v>5.9</v>
          </cell>
          <cell r="G3865">
            <v>50000</v>
          </cell>
          <cell r="H3865">
            <v>294</v>
          </cell>
        </row>
        <row r="3866">
          <cell r="A3866">
            <v>1991</v>
          </cell>
          <cell r="B3866" t="str">
            <v>Avery Johnson</v>
          </cell>
          <cell r="D3866" t="str">
            <v>TOT</v>
          </cell>
          <cell r="F3866">
            <v>13.4</v>
          </cell>
          <cell r="G3866">
            <v>50000</v>
          </cell>
          <cell r="H3866">
            <v>958.8</v>
          </cell>
        </row>
        <row r="3867">
          <cell r="A3867">
            <v>1991</v>
          </cell>
          <cell r="B3867" t="str">
            <v>Larry Robinson</v>
          </cell>
          <cell r="D3867" t="str">
            <v>TOT</v>
          </cell>
          <cell r="F3867">
            <v>7.6</v>
          </cell>
          <cell r="H3867">
            <v>424.8</v>
          </cell>
        </row>
        <row r="3868">
          <cell r="A3868">
            <v>1991</v>
          </cell>
          <cell r="B3868" t="str">
            <v>Jim Farmer</v>
          </cell>
          <cell r="D3868" t="str">
            <v>TOT</v>
          </cell>
          <cell r="F3868">
            <v>12.2</v>
          </cell>
          <cell r="H3868">
            <v>456.29999999999995</v>
          </cell>
        </row>
        <row r="3869">
          <cell r="A3869">
            <v>1991</v>
          </cell>
          <cell r="B3869" t="str">
            <v>Mike Woodson</v>
          </cell>
          <cell r="D3869" t="str">
            <v>TOT</v>
          </cell>
          <cell r="F3869">
            <v>5.9</v>
          </cell>
          <cell r="H3869">
            <v>171</v>
          </cell>
        </row>
        <row r="3870">
          <cell r="A3870">
            <v>1991</v>
          </cell>
          <cell r="B3870" t="str">
            <v>Byron Dinkins</v>
          </cell>
          <cell r="D3870" t="str">
            <v>TOT</v>
          </cell>
          <cell r="F3870">
            <v>4.5999999999999996</v>
          </cell>
          <cell r="H3870">
            <v>148.80000000000001</v>
          </cell>
        </row>
        <row r="3871">
          <cell r="A3871">
            <v>1991</v>
          </cell>
          <cell r="B3871" t="str">
            <v>Reggie Williams</v>
          </cell>
          <cell r="D3871" t="str">
            <v>TOT</v>
          </cell>
          <cell r="F3871">
            <v>14.8</v>
          </cell>
          <cell r="H3871">
            <v>1898</v>
          </cell>
        </row>
        <row r="3872">
          <cell r="A3872">
            <v>1991</v>
          </cell>
          <cell r="B3872" t="str">
            <v>Howard Wright</v>
          </cell>
          <cell r="D3872" t="str">
            <v>TOT</v>
          </cell>
          <cell r="F3872">
            <v>8.6999999999999993</v>
          </cell>
          <cell r="H3872">
            <v>163.5</v>
          </cell>
        </row>
        <row r="3873">
          <cell r="A3873">
            <v>1991</v>
          </cell>
          <cell r="B3873" t="str">
            <v>Karl Malone*</v>
          </cell>
          <cell r="D3873" t="str">
            <v>UTA</v>
          </cell>
          <cell r="F3873">
            <v>24.8</v>
          </cell>
          <cell r="G3873">
            <v>2260000</v>
          </cell>
          <cell r="H3873">
            <v>3304.6</v>
          </cell>
        </row>
        <row r="3874">
          <cell r="A3874">
            <v>1991</v>
          </cell>
          <cell r="B3874" t="str">
            <v>Mark Eaton</v>
          </cell>
          <cell r="D3874" t="str">
            <v>UTA</v>
          </cell>
          <cell r="F3874">
            <v>9.5</v>
          </cell>
          <cell r="G3874">
            <v>2000000</v>
          </cell>
          <cell r="H3874">
            <v>2584</v>
          </cell>
        </row>
        <row r="3875">
          <cell r="A3875">
            <v>1991</v>
          </cell>
          <cell r="B3875" t="str">
            <v>John Stockton*</v>
          </cell>
          <cell r="D3875" t="str">
            <v>UTA</v>
          </cell>
          <cell r="F3875">
            <v>23.4</v>
          </cell>
          <cell r="G3875">
            <v>2000000</v>
          </cell>
          <cell r="H3875">
            <v>3099.6</v>
          </cell>
        </row>
        <row r="3876">
          <cell r="A3876">
            <v>1991</v>
          </cell>
          <cell r="B3876" t="str">
            <v>Thurl Bailey</v>
          </cell>
          <cell r="D3876" t="str">
            <v>UTA</v>
          </cell>
          <cell r="F3876">
            <v>12.5</v>
          </cell>
          <cell r="G3876">
            <v>1000000</v>
          </cell>
          <cell r="H3876">
            <v>2484.6</v>
          </cell>
        </row>
        <row r="3877">
          <cell r="A3877">
            <v>1991</v>
          </cell>
          <cell r="B3877" t="str">
            <v>Jeff Malone</v>
          </cell>
          <cell r="D3877" t="str">
            <v>UTA</v>
          </cell>
          <cell r="F3877">
            <v>14.4</v>
          </cell>
          <cell r="G3877">
            <v>915000</v>
          </cell>
          <cell r="H3877">
            <v>2463.3000000000002</v>
          </cell>
        </row>
        <row r="3878">
          <cell r="A3878">
            <v>1991</v>
          </cell>
          <cell r="B3878" t="str">
            <v>Darrell Griffith</v>
          </cell>
          <cell r="D3878" t="str">
            <v>UTA</v>
          </cell>
          <cell r="F3878">
            <v>8.6</v>
          </cell>
          <cell r="G3878">
            <v>850000</v>
          </cell>
          <cell r="H3878">
            <v>1005</v>
          </cell>
        </row>
        <row r="3879">
          <cell r="A3879">
            <v>1991</v>
          </cell>
          <cell r="B3879" t="str">
            <v>Mike Brown</v>
          </cell>
          <cell r="D3879" t="str">
            <v>UTA</v>
          </cell>
          <cell r="F3879">
            <v>9.6</v>
          </cell>
          <cell r="G3879">
            <v>650000</v>
          </cell>
          <cell r="H3879">
            <v>1394</v>
          </cell>
        </row>
        <row r="3880">
          <cell r="A3880">
            <v>1991</v>
          </cell>
          <cell r="B3880" t="str">
            <v>Blue Edwards</v>
          </cell>
          <cell r="D3880" t="str">
            <v>UTA</v>
          </cell>
          <cell r="F3880">
            <v>10.4</v>
          </cell>
          <cell r="G3880">
            <v>360000</v>
          </cell>
          <cell r="H3880">
            <v>1612</v>
          </cell>
        </row>
        <row r="3881">
          <cell r="A3881">
            <v>1991</v>
          </cell>
          <cell r="B3881" t="str">
            <v>Walter Palmer</v>
          </cell>
          <cell r="D3881" t="str">
            <v>UTA</v>
          </cell>
          <cell r="F3881">
            <v>8.5</v>
          </cell>
          <cell r="G3881">
            <v>225000</v>
          </cell>
          <cell r="H3881">
            <v>84</v>
          </cell>
        </row>
        <row r="3882">
          <cell r="A3882">
            <v>1991</v>
          </cell>
          <cell r="B3882" t="str">
            <v>Delaney Rudd</v>
          </cell>
          <cell r="D3882" t="str">
            <v>UTA</v>
          </cell>
          <cell r="F3882">
            <v>11.8</v>
          </cell>
          <cell r="G3882">
            <v>215000</v>
          </cell>
          <cell r="H3882">
            <v>877.4</v>
          </cell>
        </row>
        <row r="3883">
          <cell r="A3883">
            <v>1991</v>
          </cell>
          <cell r="B3883" t="str">
            <v>Andy Toolson</v>
          </cell>
          <cell r="D3883" t="str">
            <v>UTA</v>
          </cell>
          <cell r="F3883">
            <v>8.4</v>
          </cell>
          <cell r="G3883">
            <v>120000</v>
          </cell>
          <cell r="H3883">
            <v>470</v>
          </cell>
        </row>
        <row r="3884">
          <cell r="A3884">
            <v>1991</v>
          </cell>
          <cell r="B3884" t="str">
            <v>Chris Munk</v>
          </cell>
          <cell r="D3884" t="str">
            <v>UTA</v>
          </cell>
          <cell r="F3884">
            <v>14.5</v>
          </cell>
          <cell r="H3884">
            <v>28.6</v>
          </cell>
        </row>
        <row r="3885">
          <cell r="A3885">
            <v>1991</v>
          </cell>
          <cell r="B3885" t="str">
            <v>Dan O'Sullivan</v>
          </cell>
          <cell r="D3885" t="str">
            <v>UTA</v>
          </cell>
          <cell r="F3885">
            <v>6</v>
          </cell>
          <cell r="H3885">
            <v>84</v>
          </cell>
        </row>
        <row r="3886">
          <cell r="A3886">
            <v>1991</v>
          </cell>
          <cell r="B3886" t="str">
            <v>Pat Cummings</v>
          </cell>
          <cell r="D3886" t="str">
            <v>UTA</v>
          </cell>
          <cell r="F3886">
            <v>14.2</v>
          </cell>
          <cell r="H3886">
            <v>26</v>
          </cell>
        </row>
        <row r="3887">
          <cell r="A3887">
            <v>1991</v>
          </cell>
          <cell r="B3887" t="str">
            <v>Pervis Ellison</v>
          </cell>
          <cell r="D3887" t="str">
            <v>WSB</v>
          </cell>
          <cell r="F3887">
            <v>15.9</v>
          </cell>
          <cell r="G3887">
            <v>2300000</v>
          </cell>
          <cell r="H3887">
            <v>1945.6000000000001</v>
          </cell>
        </row>
        <row r="3888">
          <cell r="A3888">
            <v>1991</v>
          </cell>
          <cell r="B3888" t="str">
            <v>Bernard King</v>
          </cell>
          <cell r="D3888" t="str">
            <v>WSB</v>
          </cell>
          <cell r="F3888">
            <v>19.100000000000001</v>
          </cell>
          <cell r="G3888">
            <v>1600000</v>
          </cell>
          <cell r="H3888">
            <v>2400</v>
          </cell>
        </row>
        <row r="3889">
          <cell r="A3889">
            <v>1991</v>
          </cell>
          <cell r="B3889" t="str">
            <v>John Williams</v>
          </cell>
          <cell r="D3889" t="str">
            <v>WSB</v>
          </cell>
          <cell r="F3889">
            <v>14.1</v>
          </cell>
          <cell r="G3889">
            <v>1000000</v>
          </cell>
          <cell r="H3889">
            <v>940.5</v>
          </cell>
        </row>
        <row r="3890">
          <cell r="A3890">
            <v>1991</v>
          </cell>
          <cell r="B3890" t="str">
            <v>Tom Hammonds</v>
          </cell>
          <cell r="D3890" t="str">
            <v>WSB</v>
          </cell>
          <cell r="F3890">
            <v>9.6</v>
          </cell>
          <cell r="G3890">
            <v>800000</v>
          </cell>
          <cell r="H3890">
            <v>1022</v>
          </cell>
        </row>
        <row r="3891">
          <cell r="A3891">
            <v>1991</v>
          </cell>
          <cell r="B3891" t="str">
            <v>Charles Jones</v>
          </cell>
          <cell r="D3891" t="str">
            <v>WSB</v>
          </cell>
          <cell r="F3891">
            <v>9.4</v>
          </cell>
          <cell r="G3891">
            <v>675000</v>
          </cell>
          <cell r="H3891">
            <v>1500.3999999999999</v>
          </cell>
        </row>
        <row r="3892">
          <cell r="A3892">
            <v>1991</v>
          </cell>
          <cell r="B3892" t="str">
            <v>Darrell Walker</v>
          </cell>
          <cell r="D3892" t="str">
            <v>WSB</v>
          </cell>
          <cell r="F3892">
            <v>12.4</v>
          </cell>
          <cell r="G3892">
            <v>610000</v>
          </cell>
          <cell r="H3892">
            <v>2307.5</v>
          </cell>
        </row>
        <row r="3893">
          <cell r="A3893">
            <v>1991</v>
          </cell>
          <cell r="B3893" t="str">
            <v>Ledell Eackles</v>
          </cell>
          <cell r="D3893" t="str">
            <v>WSB</v>
          </cell>
          <cell r="F3893">
            <v>12.9</v>
          </cell>
          <cell r="G3893">
            <v>605000</v>
          </cell>
          <cell r="H3893">
            <v>1614.7</v>
          </cell>
        </row>
        <row r="3894">
          <cell r="A3894">
            <v>1991</v>
          </cell>
          <cell r="B3894" t="str">
            <v>Mark Alarie</v>
          </cell>
          <cell r="D3894" t="str">
            <v>WSB</v>
          </cell>
          <cell r="F3894">
            <v>11.3</v>
          </cell>
          <cell r="G3894">
            <v>500000</v>
          </cell>
          <cell r="H3894">
            <v>588</v>
          </cell>
        </row>
        <row r="3895">
          <cell r="A3895">
            <v>1991</v>
          </cell>
          <cell r="B3895" t="str">
            <v>Harvey Grant</v>
          </cell>
          <cell r="D3895" t="str">
            <v>WSB</v>
          </cell>
          <cell r="F3895">
            <v>16.5</v>
          </cell>
          <cell r="G3895">
            <v>475000</v>
          </cell>
          <cell r="H3895">
            <v>2841.2999999999997</v>
          </cell>
        </row>
        <row r="3896">
          <cell r="A3896">
            <v>1991</v>
          </cell>
          <cell r="B3896" t="str">
            <v>Byron Irvin</v>
          </cell>
          <cell r="D3896" t="str">
            <v>WSB</v>
          </cell>
          <cell r="F3896">
            <v>17.5</v>
          </cell>
          <cell r="G3896">
            <v>375000</v>
          </cell>
          <cell r="H3896">
            <v>316.8</v>
          </cell>
        </row>
        <row r="3897">
          <cell r="A3897">
            <v>1991</v>
          </cell>
          <cell r="B3897" t="str">
            <v>A.J. English</v>
          </cell>
          <cell r="D3897" t="str">
            <v>WSB</v>
          </cell>
          <cell r="F3897">
            <v>10.6</v>
          </cell>
          <cell r="G3897">
            <v>275000</v>
          </cell>
          <cell r="H3897">
            <v>1442</v>
          </cell>
        </row>
        <row r="3898">
          <cell r="A3898">
            <v>1991</v>
          </cell>
          <cell r="B3898" t="str">
            <v>Greg Foster</v>
          </cell>
          <cell r="D3898" t="str">
            <v>WSB</v>
          </cell>
          <cell r="F3898">
            <v>10.9</v>
          </cell>
          <cell r="G3898">
            <v>275000</v>
          </cell>
          <cell r="H3898">
            <v>604.79999999999995</v>
          </cell>
        </row>
        <row r="3899">
          <cell r="A3899">
            <v>1991</v>
          </cell>
          <cell r="B3899" t="str">
            <v>Haywoode Workman</v>
          </cell>
          <cell r="D3899" t="str">
            <v>WSB</v>
          </cell>
          <cell r="F3899">
            <v>11.5</v>
          </cell>
          <cell r="G3899">
            <v>120000</v>
          </cell>
          <cell r="H3899">
            <v>2036.6999999999998</v>
          </cell>
        </row>
        <row r="3900">
          <cell r="A3900">
            <v>1991</v>
          </cell>
          <cell r="B3900" t="str">
            <v>Clinton Smith</v>
          </cell>
          <cell r="D3900" t="str">
            <v>WSB</v>
          </cell>
          <cell r="F3900">
            <v>7.2</v>
          </cell>
          <cell r="H3900">
            <v>45</v>
          </cell>
        </row>
        <row r="3901">
          <cell r="A3901">
            <v>1992</v>
          </cell>
          <cell r="B3901" t="str">
            <v>Dominique Wilkins</v>
          </cell>
          <cell r="D3901" t="str">
            <v>ATL</v>
          </cell>
          <cell r="F3901">
            <v>22.2</v>
          </cell>
          <cell r="G3901">
            <v>3100000</v>
          </cell>
          <cell r="H3901">
            <v>1600.2</v>
          </cell>
        </row>
        <row r="3902">
          <cell r="A3902">
            <v>1992</v>
          </cell>
          <cell r="B3902" t="str">
            <v>Jon Koncak</v>
          </cell>
          <cell r="D3902" t="str">
            <v>ATL</v>
          </cell>
          <cell r="F3902">
            <v>7.4</v>
          </cell>
          <cell r="G3902">
            <v>2000000</v>
          </cell>
          <cell r="H3902">
            <v>1486.1000000000001</v>
          </cell>
        </row>
        <row r="3903">
          <cell r="A3903">
            <v>1992</v>
          </cell>
          <cell r="B3903" t="str">
            <v>Blair Rasmussen</v>
          </cell>
          <cell r="D3903" t="str">
            <v>ATL</v>
          </cell>
          <cell r="F3903">
            <v>11.6</v>
          </cell>
          <cell r="G3903">
            <v>1558000</v>
          </cell>
          <cell r="H3903">
            <v>1968.3</v>
          </cell>
        </row>
        <row r="3904">
          <cell r="A3904">
            <v>1992</v>
          </cell>
          <cell r="B3904" t="str">
            <v>Rumeal Robinson</v>
          </cell>
          <cell r="D3904" t="str">
            <v>ATL</v>
          </cell>
          <cell r="F3904">
            <v>14.9</v>
          </cell>
          <cell r="G3904">
            <v>1025000</v>
          </cell>
          <cell r="H3904">
            <v>2219.4</v>
          </cell>
        </row>
        <row r="3905">
          <cell r="A3905">
            <v>1992</v>
          </cell>
          <cell r="B3905" t="str">
            <v>Travis Mays</v>
          </cell>
          <cell r="D3905" t="str">
            <v>ATL</v>
          </cell>
          <cell r="F3905">
            <v>8.6</v>
          </cell>
          <cell r="G3905">
            <v>1000000</v>
          </cell>
          <cell r="H3905">
            <v>32</v>
          </cell>
        </row>
        <row r="3906">
          <cell r="A3906">
            <v>1992</v>
          </cell>
          <cell r="B3906" t="str">
            <v>Maurice Cheeks</v>
          </cell>
          <cell r="D3906" t="str">
            <v>ATL</v>
          </cell>
          <cell r="F3906">
            <v>12.6</v>
          </cell>
          <cell r="G3906">
            <v>1000000</v>
          </cell>
          <cell r="H3906">
            <v>1086.3999999999999</v>
          </cell>
        </row>
        <row r="3907">
          <cell r="A3907">
            <v>1992</v>
          </cell>
          <cell r="B3907" t="str">
            <v>Stacey Augmon</v>
          </cell>
          <cell r="D3907" t="str">
            <v>ATL</v>
          </cell>
          <cell r="F3907">
            <v>14.4</v>
          </cell>
          <cell r="G3907">
            <v>875000</v>
          </cell>
          <cell r="H3907">
            <v>2501</v>
          </cell>
        </row>
        <row r="3908">
          <cell r="A3908">
            <v>1992</v>
          </cell>
          <cell r="B3908" t="str">
            <v>Kevin Willis</v>
          </cell>
          <cell r="D3908" t="str">
            <v>ATL</v>
          </cell>
          <cell r="F3908">
            <v>19.7</v>
          </cell>
          <cell r="G3908">
            <v>725000</v>
          </cell>
          <cell r="H3908">
            <v>2964.6</v>
          </cell>
        </row>
        <row r="3909">
          <cell r="A3909">
            <v>1992</v>
          </cell>
          <cell r="B3909" t="str">
            <v>Alexander Volkov</v>
          </cell>
          <cell r="D3909" t="str">
            <v>ATL</v>
          </cell>
          <cell r="F3909">
            <v>15.5</v>
          </cell>
          <cell r="G3909">
            <v>675000</v>
          </cell>
          <cell r="H3909">
            <v>1516.8999999999999</v>
          </cell>
        </row>
        <row r="3910">
          <cell r="A3910">
            <v>1992</v>
          </cell>
          <cell r="B3910" t="str">
            <v>Duane Ferrell</v>
          </cell>
          <cell r="D3910" t="str">
            <v>ATL</v>
          </cell>
          <cell r="F3910">
            <v>15.6</v>
          </cell>
          <cell r="G3910">
            <v>500000</v>
          </cell>
          <cell r="H3910">
            <v>1597.2</v>
          </cell>
        </row>
        <row r="3911">
          <cell r="A3911">
            <v>1992</v>
          </cell>
          <cell r="B3911" t="str">
            <v>Jeff Sanders</v>
          </cell>
          <cell r="D3911" t="str">
            <v>ATL</v>
          </cell>
          <cell r="F3911">
            <v>13.8</v>
          </cell>
          <cell r="G3911">
            <v>385000</v>
          </cell>
          <cell r="H3911">
            <v>117.60000000000001</v>
          </cell>
        </row>
        <row r="3912">
          <cell r="A3912">
            <v>1992</v>
          </cell>
          <cell r="B3912" t="str">
            <v>Rodney Monroe</v>
          </cell>
          <cell r="D3912" t="str">
            <v>ATL</v>
          </cell>
          <cell r="F3912">
            <v>8.8000000000000007</v>
          </cell>
          <cell r="G3912">
            <v>217000</v>
          </cell>
          <cell r="H3912">
            <v>311.59999999999997</v>
          </cell>
        </row>
        <row r="3913">
          <cell r="A3913">
            <v>1992</v>
          </cell>
          <cell r="B3913" t="str">
            <v>Gary Leonard</v>
          </cell>
          <cell r="D3913" t="str">
            <v>ATL</v>
          </cell>
          <cell r="F3913">
            <v>32.4</v>
          </cell>
          <cell r="G3913">
            <v>130000</v>
          </cell>
          <cell r="H3913">
            <v>13</v>
          </cell>
        </row>
        <row r="3914">
          <cell r="A3914">
            <v>1992</v>
          </cell>
          <cell r="B3914" t="str">
            <v>Paul Graham</v>
          </cell>
          <cell r="D3914" t="str">
            <v>ATL</v>
          </cell>
          <cell r="F3914">
            <v>14.7</v>
          </cell>
          <cell r="G3914">
            <v>125000</v>
          </cell>
          <cell r="H3914">
            <v>1716</v>
          </cell>
        </row>
        <row r="3915">
          <cell r="A3915">
            <v>1992</v>
          </cell>
          <cell r="B3915" t="str">
            <v>Larry Bird</v>
          </cell>
          <cell r="D3915" t="str">
            <v>BOS</v>
          </cell>
          <cell r="F3915">
            <v>21</v>
          </cell>
          <cell r="G3915">
            <v>7070000</v>
          </cell>
          <cell r="H3915">
            <v>1660.5</v>
          </cell>
        </row>
        <row r="3916">
          <cell r="A3916">
            <v>1992</v>
          </cell>
          <cell r="B3916" t="str">
            <v>Kevin McHale</v>
          </cell>
          <cell r="D3916" t="str">
            <v>BOS</v>
          </cell>
          <cell r="F3916">
            <v>18.5</v>
          </cell>
          <cell r="G3916">
            <v>3500000</v>
          </cell>
          <cell r="H3916">
            <v>1400</v>
          </cell>
        </row>
        <row r="3917">
          <cell r="A3917">
            <v>1992</v>
          </cell>
          <cell r="B3917" t="str">
            <v>Reggie Lewis</v>
          </cell>
          <cell r="D3917" t="str">
            <v>BOS</v>
          </cell>
          <cell r="F3917">
            <v>17.899999999999999</v>
          </cell>
          <cell r="G3917">
            <v>3340000</v>
          </cell>
          <cell r="H3917">
            <v>3066.7999999999997</v>
          </cell>
        </row>
        <row r="3918">
          <cell r="A3918">
            <v>1992</v>
          </cell>
          <cell r="B3918" t="str">
            <v>Robert Parish</v>
          </cell>
          <cell r="D3918" t="str">
            <v>BOS</v>
          </cell>
          <cell r="F3918">
            <v>18.899999999999999</v>
          </cell>
          <cell r="G3918">
            <v>3000000</v>
          </cell>
          <cell r="H3918">
            <v>2283.1</v>
          </cell>
        </row>
        <row r="3919">
          <cell r="A3919">
            <v>1992</v>
          </cell>
          <cell r="B3919" t="str">
            <v>Kevin Gamble</v>
          </cell>
          <cell r="D3919" t="str">
            <v>BOS</v>
          </cell>
          <cell r="F3919">
            <v>15.2</v>
          </cell>
          <cell r="G3919">
            <v>1400000</v>
          </cell>
          <cell r="H3919">
            <v>2492.7999999999997</v>
          </cell>
        </row>
        <row r="3920">
          <cell r="A3920">
            <v>1992</v>
          </cell>
          <cell r="B3920" t="str">
            <v>Joe Kleine</v>
          </cell>
          <cell r="D3920" t="str">
            <v>BOS</v>
          </cell>
          <cell r="F3920">
            <v>13.5</v>
          </cell>
          <cell r="G3920">
            <v>950000</v>
          </cell>
          <cell r="H3920">
            <v>994</v>
          </cell>
        </row>
        <row r="3921">
          <cell r="A3921">
            <v>1992</v>
          </cell>
          <cell r="B3921" t="str">
            <v>Ed Pinckney</v>
          </cell>
          <cell r="D3921" t="str">
            <v>BOS</v>
          </cell>
          <cell r="F3921">
            <v>16.5</v>
          </cell>
          <cell r="G3921">
            <v>900000</v>
          </cell>
          <cell r="H3921">
            <v>1919.7</v>
          </cell>
        </row>
        <row r="3922">
          <cell r="A3922">
            <v>1992</v>
          </cell>
          <cell r="B3922" t="str">
            <v>Dee Brown</v>
          </cell>
          <cell r="D3922" t="str">
            <v>BOS</v>
          </cell>
          <cell r="F3922">
            <v>13</v>
          </cell>
          <cell r="G3922">
            <v>705000</v>
          </cell>
          <cell r="H3922">
            <v>883.5</v>
          </cell>
        </row>
        <row r="3923">
          <cell r="A3923">
            <v>1992</v>
          </cell>
          <cell r="B3923" t="str">
            <v>Stojko Vrankovic</v>
          </cell>
          <cell r="D3923" t="str">
            <v>BOS</v>
          </cell>
          <cell r="F3923">
            <v>11.2</v>
          </cell>
          <cell r="G3923">
            <v>665000</v>
          </cell>
          <cell r="H3923">
            <v>110.2</v>
          </cell>
        </row>
        <row r="3924">
          <cell r="A3924">
            <v>1992</v>
          </cell>
          <cell r="B3924" t="str">
            <v>John Bagley</v>
          </cell>
          <cell r="D3924" t="str">
            <v>BOS</v>
          </cell>
          <cell r="F3924">
            <v>12.7</v>
          </cell>
          <cell r="G3924">
            <v>550000</v>
          </cell>
          <cell r="H3924">
            <v>1744.6999999999998</v>
          </cell>
        </row>
        <row r="3925">
          <cell r="A3925">
            <v>1992</v>
          </cell>
          <cell r="B3925" t="str">
            <v>Rick Fox</v>
          </cell>
          <cell r="D3925" t="str">
            <v>BOS</v>
          </cell>
          <cell r="F3925">
            <v>12.2</v>
          </cell>
          <cell r="G3925">
            <v>525000</v>
          </cell>
          <cell r="H3925">
            <v>1539</v>
          </cell>
        </row>
        <row r="3926">
          <cell r="A3926">
            <v>1992</v>
          </cell>
          <cell r="B3926" t="str">
            <v>Rickey Green</v>
          </cell>
          <cell r="D3926" t="str">
            <v>BOS</v>
          </cell>
          <cell r="F3926">
            <v>11.4</v>
          </cell>
          <cell r="G3926">
            <v>315000</v>
          </cell>
          <cell r="H3926">
            <v>366.59999999999997</v>
          </cell>
        </row>
        <row r="3927">
          <cell r="A3927">
            <v>1992</v>
          </cell>
          <cell r="B3927" t="str">
            <v>Kevin Pritchard</v>
          </cell>
          <cell r="D3927" t="str">
            <v>BOS</v>
          </cell>
          <cell r="F3927">
            <v>12.6</v>
          </cell>
          <cell r="G3927">
            <v>158000</v>
          </cell>
          <cell r="H3927">
            <v>136.4</v>
          </cell>
        </row>
        <row r="3928">
          <cell r="A3928">
            <v>1992</v>
          </cell>
          <cell r="B3928" t="str">
            <v>Larry Johnson</v>
          </cell>
          <cell r="D3928" t="str">
            <v>CHH</v>
          </cell>
          <cell r="F3928">
            <v>18.899999999999999</v>
          </cell>
          <cell r="G3928">
            <v>1955000</v>
          </cell>
          <cell r="H3928">
            <v>3050.4</v>
          </cell>
        </row>
        <row r="3929">
          <cell r="A3929">
            <v>1992</v>
          </cell>
          <cell r="B3929" t="str">
            <v>Kendall Gill</v>
          </cell>
          <cell r="D3929" t="str">
            <v>CHH</v>
          </cell>
          <cell r="F3929">
            <v>16.5</v>
          </cell>
          <cell r="G3929">
            <v>1908000</v>
          </cell>
          <cell r="H3929">
            <v>2907.2</v>
          </cell>
        </row>
        <row r="3930">
          <cell r="A3930">
            <v>1992</v>
          </cell>
          <cell r="B3930" t="str">
            <v>Mike Gminski</v>
          </cell>
          <cell r="D3930" t="str">
            <v>CHH</v>
          </cell>
          <cell r="F3930">
            <v>13</v>
          </cell>
          <cell r="G3930">
            <v>1850000</v>
          </cell>
          <cell r="H3930">
            <v>500.5</v>
          </cell>
        </row>
        <row r="3931">
          <cell r="A3931">
            <v>1992</v>
          </cell>
          <cell r="B3931" t="str">
            <v>J.R. Reid</v>
          </cell>
          <cell r="D3931" t="str">
            <v>CHH</v>
          </cell>
          <cell r="F3931">
            <v>14.1</v>
          </cell>
          <cell r="G3931">
            <v>1250000</v>
          </cell>
          <cell r="H3931">
            <v>1254.6000000000001</v>
          </cell>
        </row>
        <row r="3932">
          <cell r="A3932">
            <v>1992</v>
          </cell>
          <cell r="B3932" t="str">
            <v>Johnny Newman</v>
          </cell>
          <cell r="D3932" t="str">
            <v>CHH</v>
          </cell>
          <cell r="F3932">
            <v>13.6</v>
          </cell>
          <cell r="G3932">
            <v>1206000</v>
          </cell>
          <cell r="H3932">
            <v>1650</v>
          </cell>
        </row>
        <row r="3933">
          <cell r="A3933">
            <v>1992</v>
          </cell>
          <cell r="B3933" t="str">
            <v>Dell Curry</v>
          </cell>
          <cell r="D3933" t="str">
            <v>CHH</v>
          </cell>
          <cell r="F3933">
            <v>16.399999999999999</v>
          </cell>
          <cell r="G3933">
            <v>1006000</v>
          </cell>
          <cell r="H3933">
            <v>2017.3999999999999</v>
          </cell>
        </row>
        <row r="3934">
          <cell r="A3934">
            <v>1992</v>
          </cell>
          <cell r="B3934" t="str">
            <v>Muggsy Bogues</v>
          </cell>
          <cell r="D3934" t="str">
            <v>CHH</v>
          </cell>
          <cell r="F3934">
            <v>14</v>
          </cell>
          <cell r="G3934">
            <v>906000</v>
          </cell>
          <cell r="H3934">
            <v>2788</v>
          </cell>
        </row>
        <row r="3935">
          <cell r="A3935">
            <v>1992</v>
          </cell>
          <cell r="B3935" t="str">
            <v>Eric Leckner</v>
          </cell>
          <cell r="D3935" t="str">
            <v>CHH</v>
          </cell>
          <cell r="F3935">
            <v>9.4</v>
          </cell>
          <cell r="G3935">
            <v>618000</v>
          </cell>
          <cell r="H3935">
            <v>713.9</v>
          </cell>
        </row>
        <row r="3936">
          <cell r="A3936">
            <v>1992</v>
          </cell>
          <cell r="B3936" t="str">
            <v>Kenny Gattison</v>
          </cell>
          <cell r="D3936" t="str">
            <v>CHH</v>
          </cell>
          <cell r="F3936">
            <v>15.3</v>
          </cell>
          <cell r="G3936">
            <v>456000</v>
          </cell>
          <cell r="H3936">
            <v>2222.2000000000003</v>
          </cell>
        </row>
        <row r="3937">
          <cell r="A3937">
            <v>1992</v>
          </cell>
          <cell r="B3937" t="str">
            <v>Anthony Frederick</v>
          </cell>
          <cell r="D3937" t="str">
            <v>CHH</v>
          </cell>
          <cell r="F3937">
            <v>13</v>
          </cell>
          <cell r="G3937">
            <v>130000</v>
          </cell>
          <cell r="H3937">
            <v>851.4</v>
          </cell>
        </row>
        <row r="3938">
          <cell r="A3938">
            <v>1992</v>
          </cell>
          <cell r="B3938" t="str">
            <v>Ron Grandison</v>
          </cell>
          <cell r="D3938" t="str">
            <v>CHH</v>
          </cell>
          <cell r="F3938">
            <v>14.6</v>
          </cell>
          <cell r="H3938">
            <v>24.900000000000002</v>
          </cell>
        </row>
        <row r="3939">
          <cell r="A3939">
            <v>1992</v>
          </cell>
          <cell r="B3939" t="str">
            <v>Kevin Lynch</v>
          </cell>
          <cell r="D3939" t="str">
            <v>CHH</v>
          </cell>
          <cell r="F3939">
            <v>7.7</v>
          </cell>
          <cell r="H3939">
            <v>819.5</v>
          </cell>
        </row>
        <row r="3940">
          <cell r="A3940">
            <v>1992</v>
          </cell>
          <cell r="B3940" t="str">
            <v>Michael Jordan</v>
          </cell>
          <cell r="D3940" t="str">
            <v>CHI</v>
          </cell>
          <cell r="F3940">
            <v>27.7</v>
          </cell>
          <cell r="G3940">
            <v>3250000</v>
          </cell>
          <cell r="H3940">
            <v>3104</v>
          </cell>
        </row>
        <row r="3941">
          <cell r="A3941">
            <v>1992</v>
          </cell>
          <cell r="B3941" t="str">
            <v>Scottie Pippen</v>
          </cell>
          <cell r="D3941" t="str">
            <v>CHI</v>
          </cell>
          <cell r="F3941">
            <v>21.5</v>
          </cell>
          <cell r="G3941">
            <v>2770000</v>
          </cell>
          <cell r="H3941">
            <v>3165.2000000000003</v>
          </cell>
        </row>
        <row r="3942">
          <cell r="A3942">
            <v>1992</v>
          </cell>
          <cell r="B3942" t="str">
            <v>Bill Cartwright</v>
          </cell>
          <cell r="D3942" t="str">
            <v>CHI</v>
          </cell>
          <cell r="F3942">
            <v>10.9</v>
          </cell>
          <cell r="G3942">
            <v>2000000</v>
          </cell>
          <cell r="H3942">
            <v>1472</v>
          </cell>
        </row>
        <row r="3943">
          <cell r="A3943">
            <v>1992</v>
          </cell>
          <cell r="B3943" t="str">
            <v>Horace Grant</v>
          </cell>
          <cell r="D3943" t="str">
            <v>CHI</v>
          </cell>
          <cell r="F3943">
            <v>20.6</v>
          </cell>
          <cell r="G3943">
            <v>1750000</v>
          </cell>
          <cell r="H3943">
            <v>2859.2999999999997</v>
          </cell>
        </row>
        <row r="3944">
          <cell r="A3944">
            <v>1992</v>
          </cell>
          <cell r="B3944" t="str">
            <v>John Paxson</v>
          </cell>
          <cell r="D3944" t="str">
            <v>CHI</v>
          </cell>
          <cell r="F3944">
            <v>10.9</v>
          </cell>
          <cell r="G3944">
            <v>1600000</v>
          </cell>
          <cell r="H3944">
            <v>1943.4</v>
          </cell>
        </row>
        <row r="3945">
          <cell r="A3945">
            <v>1992</v>
          </cell>
          <cell r="B3945" t="str">
            <v>Cliff Levingston</v>
          </cell>
          <cell r="D3945" t="str">
            <v>CHI</v>
          </cell>
          <cell r="F3945">
            <v>13.1</v>
          </cell>
          <cell r="G3945">
            <v>1350000</v>
          </cell>
          <cell r="H3945">
            <v>1019.1</v>
          </cell>
        </row>
        <row r="3946">
          <cell r="A3946">
            <v>1992</v>
          </cell>
          <cell r="B3946" t="str">
            <v>Stacey King</v>
          </cell>
          <cell r="D3946" t="str">
            <v>CHI</v>
          </cell>
          <cell r="F3946">
            <v>13.4</v>
          </cell>
          <cell r="G3946">
            <v>1100000</v>
          </cell>
          <cell r="H3946">
            <v>1271.9000000000001</v>
          </cell>
        </row>
        <row r="3947">
          <cell r="A3947">
            <v>1992</v>
          </cell>
          <cell r="B3947" t="str">
            <v>Craig Hodges</v>
          </cell>
          <cell r="D3947" t="str">
            <v>CHI</v>
          </cell>
          <cell r="F3947">
            <v>10.4</v>
          </cell>
          <cell r="G3947">
            <v>700000</v>
          </cell>
          <cell r="H3947">
            <v>554.4</v>
          </cell>
        </row>
        <row r="3948">
          <cell r="A3948">
            <v>1992</v>
          </cell>
          <cell r="B3948" t="str">
            <v>Will Perdue</v>
          </cell>
          <cell r="D3948" t="str">
            <v>CHI</v>
          </cell>
          <cell r="F3948">
            <v>14.2</v>
          </cell>
          <cell r="G3948">
            <v>500000</v>
          </cell>
          <cell r="H3948">
            <v>1008.6999999999999</v>
          </cell>
        </row>
        <row r="3949">
          <cell r="A3949">
            <v>1992</v>
          </cell>
          <cell r="B3949" t="str">
            <v>B.J. Armstrong</v>
          </cell>
          <cell r="D3949" t="str">
            <v>CHI</v>
          </cell>
          <cell r="F3949">
            <v>14.1</v>
          </cell>
          <cell r="G3949">
            <v>435000</v>
          </cell>
          <cell r="H3949">
            <v>1877.8</v>
          </cell>
        </row>
        <row r="3950">
          <cell r="A3950">
            <v>1992</v>
          </cell>
          <cell r="B3950" t="str">
            <v>Scott Williams</v>
          </cell>
          <cell r="D3950" t="str">
            <v>CHI</v>
          </cell>
          <cell r="F3950">
            <v>14.6</v>
          </cell>
          <cell r="G3950">
            <v>350000</v>
          </cell>
          <cell r="H3950">
            <v>693</v>
          </cell>
        </row>
        <row r="3951">
          <cell r="A3951">
            <v>1992</v>
          </cell>
          <cell r="B3951" t="str">
            <v>Danny Ferry</v>
          </cell>
          <cell r="D3951" t="str">
            <v>CLE</v>
          </cell>
          <cell r="F3951">
            <v>11.2</v>
          </cell>
          <cell r="G3951">
            <v>2843000</v>
          </cell>
          <cell r="H3951">
            <v>938.40000000000009</v>
          </cell>
        </row>
        <row r="3952">
          <cell r="A3952">
            <v>1992</v>
          </cell>
          <cell r="B3952" t="str">
            <v>Brad Daugherty</v>
          </cell>
          <cell r="D3952" t="str">
            <v>CLE</v>
          </cell>
          <cell r="F3952">
            <v>23</v>
          </cell>
          <cell r="G3952">
            <v>2245000</v>
          </cell>
          <cell r="H3952">
            <v>2642.6000000000004</v>
          </cell>
        </row>
        <row r="3953">
          <cell r="A3953">
            <v>1992</v>
          </cell>
          <cell r="B3953" t="str">
            <v>Mark Price</v>
          </cell>
          <cell r="D3953" t="str">
            <v>CLE</v>
          </cell>
          <cell r="F3953">
            <v>22.7</v>
          </cell>
          <cell r="G3953">
            <v>1520000</v>
          </cell>
          <cell r="H3953">
            <v>2138.4</v>
          </cell>
        </row>
        <row r="3954">
          <cell r="A3954">
            <v>1992</v>
          </cell>
          <cell r="B3954" t="str">
            <v>Larry Nance</v>
          </cell>
          <cell r="D3954" t="str">
            <v>CLE</v>
          </cell>
          <cell r="F3954">
            <v>21.4</v>
          </cell>
          <cell r="G3954">
            <v>1363000</v>
          </cell>
          <cell r="H3954">
            <v>2883.6</v>
          </cell>
        </row>
        <row r="3955">
          <cell r="A3955">
            <v>1992</v>
          </cell>
          <cell r="B3955" t="str">
            <v>Craig Ehlo</v>
          </cell>
          <cell r="D3955" t="str">
            <v>CLE</v>
          </cell>
          <cell r="F3955">
            <v>13.8</v>
          </cell>
          <cell r="G3955">
            <v>925000</v>
          </cell>
          <cell r="H3955">
            <v>2016</v>
          </cell>
        </row>
        <row r="3956">
          <cell r="A3956">
            <v>1992</v>
          </cell>
          <cell r="B3956" t="str">
            <v>John Battle</v>
          </cell>
          <cell r="D3956" t="str">
            <v>CLE</v>
          </cell>
          <cell r="F3956">
            <v>12.6</v>
          </cell>
          <cell r="G3956">
            <v>700000</v>
          </cell>
          <cell r="H3956">
            <v>1634</v>
          </cell>
        </row>
        <row r="3957">
          <cell r="A3957">
            <v>1992</v>
          </cell>
          <cell r="B3957" t="str">
            <v>Steve Kerr</v>
          </cell>
          <cell r="D3957" t="str">
            <v>CLE</v>
          </cell>
          <cell r="F3957">
            <v>15.3</v>
          </cell>
          <cell r="G3957">
            <v>553000</v>
          </cell>
          <cell r="H3957">
            <v>844.80000000000007</v>
          </cell>
        </row>
        <row r="3958">
          <cell r="A3958">
            <v>1992</v>
          </cell>
          <cell r="B3958" t="str">
            <v>Terrell Brandon</v>
          </cell>
          <cell r="D3958" t="str">
            <v>CLE</v>
          </cell>
          <cell r="F3958">
            <v>12.8</v>
          </cell>
          <cell r="G3958">
            <v>525000</v>
          </cell>
          <cell r="H3958">
            <v>1607.2</v>
          </cell>
        </row>
        <row r="3959">
          <cell r="A3959">
            <v>1992</v>
          </cell>
          <cell r="B3959" t="str">
            <v>Henry James</v>
          </cell>
          <cell r="D3959" t="str">
            <v>CLE</v>
          </cell>
          <cell r="F3959">
            <v>10</v>
          </cell>
          <cell r="G3959">
            <v>477000</v>
          </cell>
          <cell r="H3959">
            <v>864.5</v>
          </cell>
        </row>
        <row r="3960">
          <cell r="A3960">
            <v>1992</v>
          </cell>
          <cell r="B3960" t="str">
            <v>Jimmy Oliver</v>
          </cell>
          <cell r="D3960" t="str">
            <v>CLE</v>
          </cell>
          <cell r="F3960">
            <v>10.1</v>
          </cell>
          <cell r="G3960">
            <v>200000</v>
          </cell>
          <cell r="H3960">
            <v>251.10000000000002</v>
          </cell>
        </row>
        <row r="3961">
          <cell r="A3961">
            <v>1992</v>
          </cell>
          <cell r="B3961" t="str">
            <v>Bobby Phills</v>
          </cell>
          <cell r="D3961" t="str">
            <v>CLE</v>
          </cell>
          <cell r="F3961">
            <v>10</v>
          </cell>
          <cell r="G3961">
            <v>130000</v>
          </cell>
          <cell r="H3961">
            <v>65</v>
          </cell>
        </row>
        <row r="3962">
          <cell r="A3962">
            <v>1992</v>
          </cell>
          <cell r="B3962" t="str">
            <v>Hot Rod</v>
          </cell>
          <cell r="D3962" t="str">
            <v>CLE</v>
          </cell>
          <cell r="F3962">
            <v>18.600000000000001</v>
          </cell>
          <cell r="H3962">
            <v>2432</v>
          </cell>
        </row>
        <row r="3963">
          <cell r="A3963">
            <v>1992</v>
          </cell>
          <cell r="B3963" t="str">
            <v>Rolando Blackman</v>
          </cell>
          <cell r="D3963" t="str">
            <v>DAL</v>
          </cell>
          <cell r="F3963">
            <v>15.6</v>
          </cell>
          <cell r="G3963">
            <v>1920000</v>
          </cell>
          <cell r="H3963">
            <v>2527.5</v>
          </cell>
        </row>
        <row r="3964">
          <cell r="A3964">
            <v>1992</v>
          </cell>
          <cell r="B3964" t="str">
            <v>Derek Harper</v>
          </cell>
          <cell r="D3964" t="str">
            <v>DAL</v>
          </cell>
          <cell r="F3964">
            <v>16.7</v>
          </cell>
          <cell r="G3964">
            <v>1725000</v>
          </cell>
          <cell r="H3964">
            <v>2249</v>
          </cell>
        </row>
        <row r="3965">
          <cell r="A3965">
            <v>1992</v>
          </cell>
          <cell r="B3965" t="str">
            <v>Fat Lever</v>
          </cell>
          <cell r="D3965" t="str">
            <v>DAL</v>
          </cell>
          <cell r="F3965">
            <v>14.9</v>
          </cell>
          <cell r="G3965">
            <v>1619000</v>
          </cell>
          <cell r="H3965">
            <v>883.5</v>
          </cell>
        </row>
        <row r="3966">
          <cell r="A3966">
            <v>1992</v>
          </cell>
          <cell r="B3966" t="str">
            <v>Doug Smith</v>
          </cell>
          <cell r="D3966" t="str">
            <v>DAL</v>
          </cell>
          <cell r="F3966">
            <v>11.9</v>
          </cell>
          <cell r="G3966">
            <v>1500000</v>
          </cell>
          <cell r="H3966">
            <v>1710</v>
          </cell>
        </row>
        <row r="3967">
          <cell r="A3967">
            <v>1992</v>
          </cell>
          <cell r="B3967" t="str">
            <v>Herb Williams</v>
          </cell>
          <cell r="D3967" t="str">
            <v>DAL</v>
          </cell>
          <cell r="F3967">
            <v>12.6</v>
          </cell>
          <cell r="G3967">
            <v>1183000</v>
          </cell>
          <cell r="H3967">
            <v>2040</v>
          </cell>
        </row>
        <row r="3968">
          <cell r="A3968">
            <v>1992</v>
          </cell>
          <cell r="B3968" t="str">
            <v>Rodney McCray</v>
          </cell>
          <cell r="D3968" t="str">
            <v>DAL</v>
          </cell>
          <cell r="F3968">
            <v>12.6</v>
          </cell>
          <cell r="G3968">
            <v>1025000</v>
          </cell>
          <cell r="H3968">
            <v>2107.5</v>
          </cell>
        </row>
        <row r="3969">
          <cell r="A3969">
            <v>1992</v>
          </cell>
          <cell r="B3969" t="str">
            <v>Randy White</v>
          </cell>
          <cell r="D3969" t="str">
            <v>DAL</v>
          </cell>
          <cell r="F3969">
            <v>10.9</v>
          </cell>
          <cell r="G3969">
            <v>855000</v>
          </cell>
          <cell r="H3969">
            <v>1020.5</v>
          </cell>
        </row>
        <row r="3970">
          <cell r="A3970">
            <v>1992</v>
          </cell>
          <cell r="B3970" t="str">
            <v>Brad Davis</v>
          </cell>
          <cell r="D3970" t="str">
            <v>DAL</v>
          </cell>
          <cell r="F3970">
            <v>7.2</v>
          </cell>
          <cell r="G3970">
            <v>600000</v>
          </cell>
          <cell r="H3970">
            <v>429</v>
          </cell>
        </row>
        <row r="3971">
          <cell r="A3971">
            <v>1992</v>
          </cell>
          <cell r="B3971" t="str">
            <v>Terry Davis</v>
          </cell>
          <cell r="D3971" t="str">
            <v>DAL</v>
          </cell>
          <cell r="F3971">
            <v>12.4</v>
          </cell>
          <cell r="G3971">
            <v>382000</v>
          </cell>
          <cell r="H3971">
            <v>2148.8000000000002</v>
          </cell>
        </row>
        <row r="3972">
          <cell r="A3972">
            <v>1992</v>
          </cell>
          <cell r="B3972" t="str">
            <v>Mike Iuzzolino</v>
          </cell>
          <cell r="D3972" t="str">
            <v>DAL</v>
          </cell>
          <cell r="F3972">
            <v>13.3</v>
          </cell>
          <cell r="G3972">
            <v>185000</v>
          </cell>
          <cell r="H3972">
            <v>1279.2</v>
          </cell>
        </row>
        <row r="3973">
          <cell r="A3973">
            <v>1992</v>
          </cell>
          <cell r="B3973" t="str">
            <v>Donald Hodge</v>
          </cell>
          <cell r="D3973" t="str">
            <v>DAL</v>
          </cell>
          <cell r="F3973">
            <v>13.8</v>
          </cell>
          <cell r="G3973">
            <v>130000</v>
          </cell>
          <cell r="H3973">
            <v>1055.7</v>
          </cell>
        </row>
        <row r="3974">
          <cell r="A3974">
            <v>1992</v>
          </cell>
          <cell r="B3974" t="str">
            <v>Brian Howard</v>
          </cell>
          <cell r="D3974" t="str">
            <v>DAL</v>
          </cell>
          <cell r="F3974">
            <v>13</v>
          </cell>
          <cell r="H3974">
            <v>318.60000000000002</v>
          </cell>
        </row>
        <row r="3975">
          <cell r="A3975">
            <v>1992</v>
          </cell>
          <cell r="B3975" t="str">
            <v>Joao Vianna</v>
          </cell>
          <cell r="D3975" t="str">
            <v>DAL</v>
          </cell>
          <cell r="F3975">
            <v>1</v>
          </cell>
          <cell r="H3975">
            <v>9</v>
          </cell>
        </row>
        <row r="3976">
          <cell r="A3976">
            <v>1992</v>
          </cell>
          <cell r="B3976" t="str">
            <v>Tracy Moore</v>
          </cell>
          <cell r="D3976" t="str">
            <v>DAL</v>
          </cell>
          <cell r="F3976">
            <v>11.6</v>
          </cell>
          <cell r="H3976">
            <v>781.2</v>
          </cell>
        </row>
        <row r="3977">
          <cell r="A3977">
            <v>1992</v>
          </cell>
          <cell r="B3977" t="str">
            <v>Mahmoud Abdul-Rauf</v>
          </cell>
          <cell r="D3977" t="str">
            <v>DEN</v>
          </cell>
          <cell r="F3977">
            <v>12.6</v>
          </cell>
          <cell r="G3977">
            <v>2008000</v>
          </cell>
          <cell r="H3977">
            <v>1539</v>
          </cell>
        </row>
        <row r="3978">
          <cell r="A3978">
            <v>1992</v>
          </cell>
          <cell r="B3978" t="str">
            <v>Dikembe Mutombo</v>
          </cell>
          <cell r="D3978" t="str">
            <v>DEN</v>
          </cell>
          <cell r="F3978">
            <v>16.5</v>
          </cell>
          <cell r="G3978">
            <v>2005000</v>
          </cell>
          <cell r="H3978">
            <v>2719.2999999999997</v>
          </cell>
        </row>
        <row r="3979">
          <cell r="A3979">
            <v>1992</v>
          </cell>
          <cell r="B3979" t="str">
            <v>Greg Anderson</v>
          </cell>
          <cell r="D3979" t="str">
            <v>DEN</v>
          </cell>
          <cell r="F3979">
            <v>12.6</v>
          </cell>
          <cell r="G3979">
            <v>1465000</v>
          </cell>
          <cell r="H3979">
            <v>2796.2000000000003</v>
          </cell>
        </row>
        <row r="3980">
          <cell r="A3980">
            <v>1992</v>
          </cell>
          <cell r="B3980" t="str">
            <v>Walter Davis</v>
          </cell>
          <cell r="D3980" t="str">
            <v>DEN</v>
          </cell>
          <cell r="F3980">
            <v>16.600000000000001</v>
          </cell>
          <cell r="G3980">
            <v>1000000</v>
          </cell>
          <cell r="H3980">
            <v>740.6</v>
          </cell>
        </row>
        <row r="3981">
          <cell r="A3981">
            <v>1992</v>
          </cell>
          <cell r="B3981" t="str">
            <v>Mark Macon</v>
          </cell>
          <cell r="D3981" t="str">
            <v>DEN</v>
          </cell>
          <cell r="F3981">
            <v>8.3000000000000007</v>
          </cell>
          <cell r="G3981">
            <v>970000</v>
          </cell>
          <cell r="H3981">
            <v>2302.8000000000002</v>
          </cell>
        </row>
        <row r="3982">
          <cell r="A3982">
            <v>1992</v>
          </cell>
          <cell r="B3982" t="str">
            <v>Joe Wolf</v>
          </cell>
          <cell r="D3982" t="str">
            <v>DEN</v>
          </cell>
          <cell r="F3982">
            <v>7.2</v>
          </cell>
          <cell r="G3982">
            <v>763000</v>
          </cell>
          <cell r="H3982">
            <v>1159.1000000000001</v>
          </cell>
        </row>
        <row r="3983">
          <cell r="A3983">
            <v>1992</v>
          </cell>
          <cell r="B3983" t="str">
            <v>Kevin Brooks</v>
          </cell>
          <cell r="D3983" t="str">
            <v>DEN</v>
          </cell>
          <cell r="F3983">
            <v>10.199999999999999</v>
          </cell>
          <cell r="G3983">
            <v>625000</v>
          </cell>
          <cell r="H3983">
            <v>270.09999999999997</v>
          </cell>
        </row>
        <row r="3984">
          <cell r="A3984">
            <v>1992</v>
          </cell>
          <cell r="B3984" t="str">
            <v>Todd Lichti</v>
          </cell>
          <cell r="D3984" t="str">
            <v>DEN</v>
          </cell>
          <cell r="F3984">
            <v>10.4</v>
          </cell>
          <cell r="G3984">
            <v>565000</v>
          </cell>
          <cell r="H3984">
            <v>1176.4000000000001</v>
          </cell>
        </row>
        <row r="3985">
          <cell r="A3985">
            <v>1992</v>
          </cell>
          <cell r="B3985" t="str">
            <v>Scott Hastings</v>
          </cell>
          <cell r="D3985" t="str">
            <v>DEN</v>
          </cell>
          <cell r="F3985">
            <v>7.1</v>
          </cell>
          <cell r="G3985">
            <v>500000</v>
          </cell>
          <cell r="H3985">
            <v>420</v>
          </cell>
        </row>
        <row r="3986">
          <cell r="A3986">
            <v>1992</v>
          </cell>
          <cell r="B3986" t="str">
            <v>Anthony Cook</v>
          </cell>
          <cell r="D3986" t="str">
            <v>DEN</v>
          </cell>
          <cell r="F3986">
            <v>15.8</v>
          </cell>
          <cell r="G3986">
            <v>480000</v>
          </cell>
          <cell r="H3986">
            <v>114.4</v>
          </cell>
        </row>
        <row r="3987">
          <cell r="A3987">
            <v>1992</v>
          </cell>
          <cell r="B3987" t="str">
            <v>Winston Garland</v>
          </cell>
          <cell r="D3987" t="str">
            <v>DEN</v>
          </cell>
          <cell r="F3987">
            <v>13.3</v>
          </cell>
          <cell r="G3987">
            <v>450000</v>
          </cell>
          <cell r="H3987">
            <v>2207.4</v>
          </cell>
        </row>
        <row r="3988">
          <cell r="A3988">
            <v>1992</v>
          </cell>
          <cell r="B3988" t="str">
            <v>Reggie Williams</v>
          </cell>
          <cell r="D3988" t="str">
            <v>DEN</v>
          </cell>
          <cell r="F3988">
            <v>18.100000000000001</v>
          </cell>
          <cell r="G3988">
            <v>425000</v>
          </cell>
          <cell r="H3988">
            <v>2624.4</v>
          </cell>
        </row>
        <row r="3989">
          <cell r="A3989">
            <v>1992</v>
          </cell>
          <cell r="B3989" t="str">
            <v>Marcus Liberty</v>
          </cell>
          <cell r="D3989" t="str">
            <v>DEN</v>
          </cell>
          <cell r="F3989">
            <v>14.1</v>
          </cell>
          <cell r="G3989">
            <v>260000</v>
          </cell>
          <cell r="H3989">
            <v>1530</v>
          </cell>
        </row>
        <row r="3990">
          <cell r="A3990">
            <v>1992</v>
          </cell>
          <cell r="B3990" t="str">
            <v>Brad Sellers</v>
          </cell>
          <cell r="D3990" t="str">
            <v>DET</v>
          </cell>
          <cell r="F3990">
            <v>13.7</v>
          </cell>
          <cell r="H3990">
            <v>227.9</v>
          </cell>
        </row>
        <row r="3991">
          <cell r="A3991">
            <v>1992</v>
          </cell>
          <cell r="B3991" t="str">
            <v>Isiah Thomas</v>
          </cell>
          <cell r="D3991" t="str">
            <v>DET</v>
          </cell>
          <cell r="F3991">
            <v>16</v>
          </cell>
          <cell r="H3991">
            <v>2917.2</v>
          </cell>
        </row>
        <row r="3992">
          <cell r="A3992">
            <v>1992</v>
          </cell>
          <cell r="B3992" t="str">
            <v>Darrell Walker</v>
          </cell>
          <cell r="D3992" t="str">
            <v>DET</v>
          </cell>
          <cell r="F3992">
            <v>10.9</v>
          </cell>
          <cell r="H3992">
            <v>1539.2</v>
          </cell>
        </row>
        <row r="3993">
          <cell r="A3993">
            <v>1992</v>
          </cell>
          <cell r="B3993" t="str">
            <v>Dennis Rodman</v>
          </cell>
          <cell r="D3993" t="str">
            <v>DET</v>
          </cell>
          <cell r="F3993">
            <v>17</v>
          </cell>
          <cell r="H3993">
            <v>3304.6</v>
          </cell>
        </row>
        <row r="3994">
          <cell r="A3994">
            <v>1992</v>
          </cell>
          <cell r="B3994" t="str">
            <v>Mark Aguirre</v>
          </cell>
          <cell r="D3994" t="str">
            <v>DET</v>
          </cell>
          <cell r="F3994">
            <v>13.7</v>
          </cell>
          <cell r="H3994">
            <v>1582.5</v>
          </cell>
        </row>
        <row r="3995">
          <cell r="A3995">
            <v>1992</v>
          </cell>
          <cell r="B3995" t="str">
            <v>Bob McCann</v>
          </cell>
          <cell r="D3995" t="str">
            <v>DET</v>
          </cell>
          <cell r="F3995">
            <v>7.3</v>
          </cell>
          <cell r="H3995">
            <v>130</v>
          </cell>
        </row>
        <row r="3996">
          <cell r="A3996">
            <v>1992</v>
          </cell>
          <cell r="B3996" t="str">
            <v>Orlando Woolridge</v>
          </cell>
          <cell r="D3996" t="str">
            <v>DET</v>
          </cell>
          <cell r="F3996">
            <v>14.9</v>
          </cell>
          <cell r="H3996">
            <v>2115.6</v>
          </cell>
        </row>
        <row r="3997">
          <cell r="A3997">
            <v>1992</v>
          </cell>
          <cell r="B3997" t="str">
            <v>Bill Laimbeer</v>
          </cell>
          <cell r="D3997" t="str">
            <v>DET</v>
          </cell>
          <cell r="F3997">
            <v>12.6</v>
          </cell>
          <cell r="H3997">
            <v>2235.6</v>
          </cell>
        </row>
        <row r="3998">
          <cell r="A3998">
            <v>1992</v>
          </cell>
          <cell r="B3998" t="str">
            <v>William Bedford</v>
          </cell>
          <cell r="D3998" t="str">
            <v>DET</v>
          </cell>
          <cell r="F3998">
            <v>8.4</v>
          </cell>
          <cell r="H3998">
            <v>361.6</v>
          </cell>
        </row>
        <row r="3999">
          <cell r="A3999">
            <v>1992</v>
          </cell>
          <cell r="B3999" t="str">
            <v>John Salley</v>
          </cell>
          <cell r="D3999" t="str">
            <v>DET</v>
          </cell>
          <cell r="F3999">
            <v>14.7</v>
          </cell>
          <cell r="H3999">
            <v>1771.2</v>
          </cell>
        </row>
        <row r="4000">
          <cell r="A4000">
            <v>1992</v>
          </cell>
          <cell r="B4000" t="str">
            <v>Joe Dumars</v>
          </cell>
          <cell r="D4000" t="str">
            <v>DET</v>
          </cell>
          <cell r="F4000">
            <v>15.4</v>
          </cell>
          <cell r="H4000">
            <v>3189.7999999999997</v>
          </cell>
        </row>
        <row r="4001">
          <cell r="A4001">
            <v>1992</v>
          </cell>
          <cell r="B4001" t="str">
            <v>Charles Thomas</v>
          </cell>
          <cell r="D4001" t="str">
            <v>DET</v>
          </cell>
          <cell r="F4001">
            <v>6.1</v>
          </cell>
          <cell r="H4001">
            <v>154.79999999999998</v>
          </cell>
        </row>
        <row r="4002">
          <cell r="A4002">
            <v>1992</v>
          </cell>
          <cell r="B4002" t="str">
            <v>Lance Blanks</v>
          </cell>
          <cell r="D4002" t="str">
            <v>DET</v>
          </cell>
          <cell r="F4002">
            <v>11.9</v>
          </cell>
          <cell r="H4002">
            <v>189.20000000000002</v>
          </cell>
        </row>
        <row r="4003">
          <cell r="A4003">
            <v>1992</v>
          </cell>
          <cell r="B4003" t="str">
            <v>Chris Mullin</v>
          </cell>
          <cell r="D4003" t="str">
            <v>GSW</v>
          </cell>
          <cell r="F4003">
            <v>19.899999999999999</v>
          </cell>
          <cell r="G4003">
            <v>2844000</v>
          </cell>
          <cell r="H4003">
            <v>3345.2999999999997</v>
          </cell>
        </row>
        <row r="4004">
          <cell r="A4004">
            <v>1992</v>
          </cell>
          <cell r="B4004" t="str">
            <v>Billy Owens</v>
          </cell>
          <cell r="D4004" t="str">
            <v>GSW</v>
          </cell>
          <cell r="F4004">
            <v>15.6</v>
          </cell>
          <cell r="G4004">
            <v>1509000</v>
          </cell>
          <cell r="H4004">
            <v>2512</v>
          </cell>
        </row>
        <row r="4005">
          <cell r="A4005">
            <v>1992</v>
          </cell>
          <cell r="B4005" t="str">
            <v>Alton Lister</v>
          </cell>
          <cell r="D4005" t="str">
            <v>GSW</v>
          </cell>
          <cell r="F4005">
            <v>11.2</v>
          </cell>
          <cell r="G4005">
            <v>1333000</v>
          </cell>
          <cell r="H4005">
            <v>293.8</v>
          </cell>
        </row>
        <row r="4006">
          <cell r="A4006">
            <v>1992</v>
          </cell>
          <cell r="B4006" t="str">
            <v>Sarunas Marciulionis</v>
          </cell>
          <cell r="D4006" t="str">
            <v>GSW</v>
          </cell>
          <cell r="F4006">
            <v>18.8</v>
          </cell>
          <cell r="G4006">
            <v>1267000</v>
          </cell>
          <cell r="H4006">
            <v>2116.7999999999997</v>
          </cell>
        </row>
        <row r="4007">
          <cell r="A4007">
            <v>1992</v>
          </cell>
          <cell r="B4007" t="str">
            <v>Tyrone Hill</v>
          </cell>
          <cell r="D4007" t="str">
            <v>GSW</v>
          </cell>
          <cell r="F4007">
            <v>12.8</v>
          </cell>
          <cell r="G4007">
            <v>1200000</v>
          </cell>
          <cell r="H4007">
            <v>1886</v>
          </cell>
        </row>
        <row r="4008">
          <cell r="A4008">
            <v>1992</v>
          </cell>
          <cell r="B4008" t="str">
            <v>Jim Petersen</v>
          </cell>
          <cell r="D4008" t="str">
            <v>GSW</v>
          </cell>
          <cell r="F4008">
            <v>9.5</v>
          </cell>
          <cell r="G4008">
            <v>936000</v>
          </cell>
          <cell r="H4008">
            <v>170.1</v>
          </cell>
        </row>
        <row r="4009">
          <cell r="A4009">
            <v>1992</v>
          </cell>
          <cell r="B4009" t="str">
            <v>Victor Alexander</v>
          </cell>
          <cell r="D4009" t="str">
            <v>GSW</v>
          </cell>
          <cell r="F4009">
            <v>13.9</v>
          </cell>
          <cell r="G4009">
            <v>750000</v>
          </cell>
          <cell r="H4009">
            <v>1352</v>
          </cell>
        </row>
        <row r="4010">
          <cell r="A4010">
            <v>1992</v>
          </cell>
          <cell r="B4010" t="str">
            <v>Chris Gatling</v>
          </cell>
          <cell r="D4010" t="str">
            <v>GSW</v>
          </cell>
          <cell r="F4010">
            <v>18.2</v>
          </cell>
          <cell r="G4010">
            <v>700000</v>
          </cell>
          <cell r="H4010">
            <v>610.20000000000005</v>
          </cell>
        </row>
        <row r="4011">
          <cell r="A4011">
            <v>1992</v>
          </cell>
          <cell r="B4011" t="str">
            <v>Tim Hardaway</v>
          </cell>
          <cell r="D4011" t="str">
            <v>GSW</v>
          </cell>
          <cell r="F4011">
            <v>19.100000000000001</v>
          </cell>
          <cell r="G4011">
            <v>640000</v>
          </cell>
          <cell r="H4011">
            <v>3329.1</v>
          </cell>
        </row>
        <row r="4012">
          <cell r="A4012">
            <v>1992</v>
          </cell>
          <cell r="B4012" t="str">
            <v>Rod Higgins</v>
          </cell>
          <cell r="D4012" t="str">
            <v>GSW</v>
          </cell>
          <cell r="F4012">
            <v>13.4</v>
          </cell>
          <cell r="G4012">
            <v>550000</v>
          </cell>
          <cell r="H4012">
            <v>535</v>
          </cell>
        </row>
        <row r="4013">
          <cell r="A4013">
            <v>1992</v>
          </cell>
          <cell r="B4013" t="str">
            <v>Tom Tolbert</v>
          </cell>
          <cell r="D4013" t="str">
            <v>GSW</v>
          </cell>
          <cell r="F4013">
            <v>5.3</v>
          </cell>
          <cell r="G4013">
            <v>506000</v>
          </cell>
          <cell r="H4013">
            <v>311.5</v>
          </cell>
        </row>
        <row r="4014">
          <cell r="A4014">
            <v>1992</v>
          </cell>
          <cell r="B4014" t="str">
            <v>Vincent Askew</v>
          </cell>
          <cell r="D4014" t="str">
            <v>GSW</v>
          </cell>
          <cell r="F4014">
            <v>12.7</v>
          </cell>
          <cell r="G4014">
            <v>135000</v>
          </cell>
          <cell r="H4014">
            <v>1496</v>
          </cell>
        </row>
        <row r="4015">
          <cell r="A4015">
            <v>1992</v>
          </cell>
          <cell r="B4015" t="str">
            <v>Mario Elie</v>
          </cell>
          <cell r="D4015" t="str">
            <v>GSW</v>
          </cell>
          <cell r="F4015">
            <v>13.7</v>
          </cell>
          <cell r="G4015">
            <v>130000</v>
          </cell>
          <cell r="H4015">
            <v>1674.8</v>
          </cell>
        </row>
        <row r="4016">
          <cell r="A4016">
            <v>1992</v>
          </cell>
          <cell r="B4016" t="str">
            <v>Jaren Jackson</v>
          </cell>
          <cell r="D4016" t="str">
            <v>GSW</v>
          </cell>
          <cell r="F4016">
            <v>12.2</v>
          </cell>
          <cell r="H4016">
            <v>54</v>
          </cell>
        </row>
        <row r="4017">
          <cell r="A4017">
            <v>1992</v>
          </cell>
          <cell r="B4017" t="str">
            <v>Mike Smrek</v>
          </cell>
          <cell r="D4017" t="str">
            <v>GSW</v>
          </cell>
          <cell r="F4017">
            <v>4.9000000000000004</v>
          </cell>
          <cell r="H4017">
            <v>3</v>
          </cell>
        </row>
        <row r="4018">
          <cell r="A4018">
            <v>1992</v>
          </cell>
          <cell r="B4018" t="str">
            <v>Hakeem Olajuwon</v>
          </cell>
          <cell r="D4018" t="str">
            <v>HOU</v>
          </cell>
          <cell r="F4018">
            <v>23.7</v>
          </cell>
          <cell r="G4018">
            <v>3170000</v>
          </cell>
          <cell r="H4018">
            <v>2639</v>
          </cell>
        </row>
        <row r="4019">
          <cell r="A4019">
            <v>1992</v>
          </cell>
          <cell r="B4019" t="str">
            <v>Otis Thorpe</v>
          </cell>
          <cell r="D4019" t="str">
            <v>HOU</v>
          </cell>
          <cell r="F4019">
            <v>17.2</v>
          </cell>
          <cell r="G4019">
            <v>1786000</v>
          </cell>
          <cell r="H4019">
            <v>3058.6</v>
          </cell>
        </row>
        <row r="4020">
          <cell r="A4020">
            <v>1992</v>
          </cell>
          <cell r="B4020" t="str">
            <v>Kenny Smith</v>
          </cell>
          <cell r="D4020" t="str">
            <v>HOU</v>
          </cell>
          <cell r="F4020">
            <v>15</v>
          </cell>
          <cell r="G4020">
            <v>1633000</v>
          </cell>
          <cell r="H4020">
            <v>2737.7999999999997</v>
          </cell>
        </row>
        <row r="4021">
          <cell r="A4021">
            <v>1992</v>
          </cell>
          <cell r="B4021" t="str">
            <v>Sleepy Floyd</v>
          </cell>
          <cell r="D4021" t="str">
            <v>HOU</v>
          </cell>
          <cell r="F4021">
            <v>12.1</v>
          </cell>
          <cell r="G4021">
            <v>1500000</v>
          </cell>
          <cell r="H4021">
            <v>1664.6000000000001</v>
          </cell>
        </row>
        <row r="4022">
          <cell r="A4022">
            <v>1992</v>
          </cell>
          <cell r="B4022" t="str">
            <v>Larry Smith</v>
          </cell>
          <cell r="D4022" t="str">
            <v>HOU</v>
          </cell>
          <cell r="F4022">
            <v>8.1</v>
          </cell>
          <cell r="G4022">
            <v>997000</v>
          </cell>
          <cell r="H4022">
            <v>801</v>
          </cell>
        </row>
        <row r="4023">
          <cell r="A4023">
            <v>1992</v>
          </cell>
          <cell r="B4023" t="str">
            <v>Dave Jamerson</v>
          </cell>
          <cell r="D4023" t="str">
            <v>HOU</v>
          </cell>
          <cell r="F4023">
            <v>12.6</v>
          </cell>
          <cell r="G4023">
            <v>840000</v>
          </cell>
          <cell r="H4023">
            <v>379.20000000000005</v>
          </cell>
        </row>
        <row r="4024">
          <cell r="A4024">
            <v>1992</v>
          </cell>
          <cell r="B4024" t="str">
            <v>Buck Johnson</v>
          </cell>
          <cell r="D4024" t="str">
            <v>HOU</v>
          </cell>
          <cell r="F4024">
            <v>10</v>
          </cell>
          <cell r="G4024">
            <v>775000</v>
          </cell>
          <cell r="H4024">
            <v>2200</v>
          </cell>
        </row>
        <row r="4025">
          <cell r="A4025">
            <v>1992</v>
          </cell>
          <cell r="B4025" t="str">
            <v>John Turner</v>
          </cell>
          <cell r="D4025" t="str">
            <v>HOU</v>
          </cell>
          <cell r="F4025">
            <v>7.8</v>
          </cell>
          <cell r="G4025">
            <v>615000</v>
          </cell>
          <cell r="H4025">
            <v>344.4</v>
          </cell>
        </row>
        <row r="4026">
          <cell r="A4026">
            <v>1992</v>
          </cell>
          <cell r="B4026" t="str">
            <v>Tree Rollins</v>
          </cell>
          <cell r="D4026" t="str">
            <v>HOU</v>
          </cell>
          <cell r="F4026">
            <v>11.2</v>
          </cell>
          <cell r="G4026">
            <v>375000</v>
          </cell>
          <cell r="H4026">
            <v>696.2</v>
          </cell>
        </row>
        <row r="4027">
          <cell r="A4027">
            <v>1992</v>
          </cell>
          <cell r="B4027" t="str">
            <v>Vernon Maxwell</v>
          </cell>
          <cell r="D4027" t="str">
            <v>HOU</v>
          </cell>
          <cell r="F4027">
            <v>14.1</v>
          </cell>
          <cell r="G4027">
            <v>325000</v>
          </cell>
          <cell r="H4027">
            <v>2704</v>
          </cell>
        </row>
        <row r="4028">
          <cell r="A4028">
            <v>1992</v>
          </cell>
          <cell r="B4028" t="str">
            <v>Carl Herrera</v>
          </cell>
          <cell r="D4028" t="str">
            <v>HOU</v>
          </cell>
          <cell r="F4028">
            <v>10.9</v>
          </cell>
          <cell r="G4028">
            <v>325000</v>
          </cell>
          <cell r="H4028">
            <v>567.6</v>
          </cell>
        </row>
        <row r="4029">
          <cell r="A4029">
            <v>1992</v>
          </cell>
          <cell r="B4029" t="str">
            <v>Matt Bullard</v>
          </cell>
          <cell r="D4029" t="str">
            <v>HOU</v>
          </cell>
          <cell r="F4029">
            <v>12.6</v>
          </cell>
          <cell r="G4029">
            <v>275000</v>
          </cell>
          <cell r="H4029">
            <v>1280</v>
          </cell>
        </row>
        <row r="4030">
          <cell r="A4030">
            <v>1992</v>
          </cell>
          <cell r="B4030" t="str">
            <v>Dan Godfread</v>
          </cell>
          <cell r="D4030" t="str">
            <v>HOU</v>
          </cell>
          <cell r="F4030">
            <v>0</v>
          </cell>
          <cell r="G4030">
            <v>100000</v>
          </cell>
          <cell r="H4030">
            <v>2</v>
          </cell>
        </row>
        <row r="4031">
          <cell r="A4031">
            <v>1992</v>
          </cell>
          <cell r="B4031" t="str">
            <v>Dan Godfread</v>
          </cell>
          <cell r="D4031" t="str">
            <v>HOU</v>
          </cell>
          <cell r="F4031">
            <v>0</v>
          </cell>
          <cell r="G4031">
            <v>100000</v>
          </cell>
          <cell r="H4031">
            <v>2</v>
          </cell>
        </row>
        <row r="4032">
          <cell r="A4032">
            <v>1992</v>
          </cell>
          <cell r="B4032" t="str">
            <v>Dan Godfread</v>
          </cell>
          <cell r="D4032" t="str">
            <v>HOU</v>
          </cell>
          <cell r="F4032">
            <v>0</v>
          </cell>
          <cell r="G4032">
            <v>100000</v>
          </cell>
          <cell r="H4032">
            <v>2</v>
          </cell>
        </row>
        <row r="4033">
          <cell r="A4033">
            <v>1992</v>
          </cell>
          <cell r="B4033" t="str">
            <v>Dan Godfread</v>
          </cell>
          <cell r="D4033" t="str">
            <v>HOU</v>
          </cell>
          <cell r="F4033">
            <v>0</v>
          </cell>
          <cell r="G4033">
            <v>100000</v>
          </cell>
          <cell r="H4033">
            <v>2</v>
          </cell>
        </row>
        <row r="4034">
          <cell r="A4034">
            <v>1992</v>
          </cell>
          <cell r="B4034" t="str">
            <v>Reggie Miller</v>
          </cell>
          <cell r="D4034" t="str">
            <v>IND</v>
          </cell>
          <cell r="F4034">
            <v>17.600000000000001</v>
          </cell>
          <cell r="G4034">
            <v>3211000</v>
          </cell>
          <cell r="H4034">
            <v>3116</v>
          </cell>
        </row>
        <row r="4035">
          <cell r="A4035">
            <v>1992</v>
          </cell>
          <cell r="B4035" t="str">
            <v>Chuck Person</v>
          </cell>
          <cell r="D4035" t="str">
            <v>IND</v>
          </cell>
          <cell r="F4035">
            <v>14.5</v>
          </cell>
          <cell r="G4035">
            <v>2156000</v>
          </cell>
          <cell r="H4035">
            <v>2924.1</v>
          </cell>
        </row>
        <row r="4036">
          <cell r="A4036">
            <v>1992</v>
          </cell>
          <cell r="B4036" t="str">
            <v>LaSalle Thompson</v>
          </cell>
          <cell r="D4036" t="str">
            <v>IND</v>
          </cell>
          <cell r="F4036">
            <v>10.9</v>
          </cell>
          <cell r="G4036">
            <v>2000000</v>
          </cell>
          <cell r="H4036">
            <v>1296</v>
          </cell>
        </row>
        <row r="4037">
          <cell r="A4037">
            <v>1992</v>
          </cell>
          <cell r="B4037" t="str">
            <v>Rik Smits</v>
          </cell>
          <cell r="D4037" t="str">
            <v>IND</v>
          </cell>
          <cell r="F4037">
            <v>16.8</v>
          </cell>
          <cell r="G4037">
            <v>1350000</v>
          </cell>
          <cell r="H4037">
            <v>1768.6</v>
          </cell>
        </row>
        <row r="4038">
          <cell r="A4038">
            <v>1992</v>
          </cell>
          <cell r="B4038" t="str">
            <v>Detlef Schrempf</v>
          </cell>
          <cell r="D4038" t="str">
            <v>IND</v>
          </cell>
          <cell r="F4038">
            <v>19.5</v>
          </cell>
          <cell r="G4038">
            <v>1278000</v>
          </cell>
          <cell r="H4038">
            <v>2608</v>
          </cell>
        </row>
        <row r="4039">
          <cell r="A4039">
            <v>1992</v>
          </cell>
          <cell r="B4039" t="str">
            <v>George McCloud</v>
          </cell>
          <cell r="D4039" t="str">
            <v>IND</v>
          </cell>
          <cell r="F4039">
            <v>11</v>
          </cell>
          <cell r="G4039">
            <v>990000</v>
          </cell>
          <cell r="H4039">
            <v>892.5</v>
          </cell>
        </row>
        <row r="4040">
          <cell r="A4040">
            <v>1992</v>
          </cell>
          <cell r="B4040" t="str">
            <v>Vern Fleming</v>
          </cell>
          <cell r="D4040" t="str">
            <v>IND</v>
          </cell>
          <cell r="F4040">
            <v>12.7</v>
          </cell>
          <cell r="G4040">
            <v>760000</v>
          </cell>
          <cell r="H4040">
            <v>1738.3999999999999</v>
          </cell>
        </row>
        <row r="4041">
          <cell r="A4041">
            <v>1992</v>
          </cell>
          <cell r="B4041" t="str">
            <v>Greg Dreiling</v>
          </cell>
          <cell r="D4041" t="str">
            <v>IND</v>
          </cell>
          <cell r="F4041">
            <v>5.6</v>
          </cell>
          <cell r="G4041">
            <v>600000</v>
          </cell>
          <cell r="H4041">
            <v>510</v>
          </cell>
        </row>
        <row r="4042">
          <cell r="A4042">
            <v>1992</v>
          </cell>
          <cell r="B4042" t="str">
            <v>Randy Wittman</v>
          </cell>
          <cell r="D4042" t="str">
            <v>IND</v>
          </cell>
          <cell r="F4042">
            <v>5.4</v>
          </cell>
          <cell r="G4042">
            <v>550000</v>
          </cell>
          <cell r="H4042">
            <v>115.19999999999999</v>
          </cell>
        </row>
        <row r="4043">
          <cell r="A4043">
            <v>1992</v>
          </cell>
          <cell r="B4043" t="str">
            <v>Micheal Williams</v>
          </cell>
          <cell r="D4043" t="str">
            <v>IND</v>
          </cell>
          <cell r="F4043">
            <v>18.399999999999999</v>
          </cell>
          <cell r="G4043">
            <v>500000</v>
          </cell>
          <cell r="H4043">
            <v>2749.2</v>
          </cell>
        </row>
        <row r="4044">
          <cell r="A4044">
            <v>1992</v>
          </cell>
          <cell r="B4044" t="str">
            <v>Dale Davis</v>
          </cell>
          <cell r="D4044" t="str">
            <v>IND</v>
          </cell>
          <cell r="F4044">
            <v>13.3</v>
          </cell>
          <cell r="G4044">
            <v>430000</v>
          </cell>
          <cell r="H4044">
            <v>1299.2</v>
          </cell>
        </row>
        <row r="4045">
          <cell r="A4045">
            <v>1992</v>
          </cell>
          <cell r="B4045" t="str">
            <v>Kenny Williams</v>
          </cell>
          <cell r="D4045" t="str">
            <v>IND</v>
          </cell>
          <cell r="F4045">
            <v>16.399999999999999</v>
          </cell>
          <cell r="G4045">
            <v>275000</v>
          </cell>
          <cell r="H4045">
            <v>564</v>
          </cell>
        </row>
        <row r="4046">
          <cell r="A4046">
            <v>1992</v>
          </cell>
          <cell r="B4046" t="str">
            <v>Sean Green</v>
          </cell>
          <cell r="D4046" t="str">
            <v>IND</v>
          </cell>
          <cell r="F4046">
            <v>9.9</v>
          </cell>
          <cell r="G4046">
            <v>130000</v>
          </cell>
          <cell r="H4046">
            <v>255.5</v>
          </cell>
        </row>
        <row r="4047">
          <cell r="A4047">
            <v>1992</v>
          </cell>
          <cell r="B4047" t="str">
            <v>Danny Manning</v>
          </cell>
          <cell r="D4047" t="str">
            <v>LAC</v>
          </cell>
          <cell r="F4047">
            <v>19.7</v>
          </cell>
          <cell r="G4047">
            <v>2300000</v>
          </cell>
          <cell r="H4047">
            <v>2902.7999999999997</v>
          </cell>
        </row>
        <row r="4048">
          <cell r="A4048">
            <v>1992</v>
          </cell>
          <cell r="B4048" t="str">
            <v>Ron Harper</v>
          </cell>
          <cell r="D4048" t="str">
            <v>LAC</v>
          </cell>
          <cell r="F4048">
            <v>15.4</v>
          </cell>
          <cell r="G4048">
            <v>1650000</v>
          </cell>
          <cell r="H4048">
            <v>3140.6</v>
          </cell>
        </row>
        <row r="4049">
          <cell r="A4049">
            <v>1992</v>
          </cell>
          <cell r="B4049" t="str">
            <v>Doc Rivers</v>
          </cell>
          <cell r="D4049" t="str">
            <v>LAC</v>
          </cell>
          <cell r="F4049">
            <v>13.8</v>
          </cell>
          <cell r="G4049">
            <v>1195000</v>
          </cell>
          <cell r="H4049">
            <v>1657.9</v>
          </cell>
        </row>
        <row r="4050">
          <cell r="A4050">
            <v>1992</v>
          </cell>
          <cell r="B4050" t="str">
            <v>Ken Norman</v>
          </cell>
          <cell r="D4050" t="str">
            <v>LAC</v>
          </cell>
          <cell r="F4050">
            <v>15.3</v>
          </cell>
          <cell r="G4050">
            <v>1150000</v>
          </cell>
          <cell r="H4050">
            <v>2009.7</v>
          </cell>
        </row>
        <row r="4051">
          <cell r="A4051">
            <v>1992</v>
          </cell>
          <cell r="B4051" t="str">
            <v>Bo Kimble</v>
          </cell>
          <cell r="D4051" t="str">
            <v>LAC</v>
          </cell>
          <cell r="F4051">
            <v>9.1</v>
          </cell>
          <cell r="G4051">
            <v>1150000</v>
          </cell>
          <cell r="H4051">
            <v>275.39999999999998</v>
          </cell>
        </row>
        <row r="4052">
          <cell r="A4052">
            <v>1992</v>
          </cell>
          <cell r="B4052" t="str">
            <v>Charles Smith</v>
          </cell>
          <cell r="D4052" t="str">
            <v>LAC</v>
          </cell>
          <cell r="F4052">
            <v>18.600000000000001</v>
          </cell>
          <cell r="G4052">
            <v>1050000</v>
          </cell>
          <cell r="H4052">
            <v>1308.3</v>
          </cell>
        </row>
        <row r="4053">
          <cell r="A4053">
            <v>1992</v>
          </cell>
          <cell r="B4053" t="str">
            <v>Loy Vaught</v>
          </cell>
          <cell r="D4053" t="str">
            <v>LAC</v>
          </cell>
          <cell r="F4053">
            <v>13.7</v>
          </cell>
          <cell r="G4053">
            <v>1000000</v>
          </cell>
          <cell r="H4053">
            <v>1690.6</v>
          </cell>
        </row>
        <row r="4054">
          <cell r="A4054">
            <v>1992</v>
          </cell>
          <cell r="B4054" t="str">
            <v>James Edwards</v>
          </cell>
          <cell r="D4054" t="str">
            <v>LAC</v>
          </cell>
          <cell r="F4054">
            <v>11.7</v>
          </cell>
          <cell r="G4054">
            <v>933000</v>
          </cell>
          <cell r="H4054">
            <v>1440</v>
          </cell>
        </row>
        <row r="4055">
          <cell r="A4055">
            <v>1992</v>
          </cell>
          <cell r="B4055" t="str">
            <v>Gary Grant</v>
          </cell>
          <cell r="D4055" t="str">
            <v>LAC</v>
          </cell>
          <cell r="F4055">
            <v>13.4</v>
          </cell>
          <cell r="G4055">
            <v>928000</v>
          </cell>
          <cell r="H4055">
            <v>2051.4</v>
          </cell>
        </row>
        <row r="4056">
          <cell r="A4056">
            <v>1992</v>
          </cell>
          <cell r="B4056" t="str">
            <v>Olden Polynice</v>
          </cell>
          <cell r="D4056" t="str">
            <v>LAC</v>
          </cell>
          <cell r="F4056">
            <v>13.1</v>
          </cell>
          <cell r="G4056">
            <v>750000</v>
          </cell>
          <cell r="H4056">
            <v>1831.6000000000001</v>
          </cell>
        </row>
        <row r="4057">
          <cell r="A4057">
            <v>1992</v>
          </cell>
          <cell r="B4057" t="str">
            <v>LeRon Ellis</v>
          </cell>
          <cell r="D4057" t="str">
            <v>LAC</v>
          </cell>
          <cell r="F4057">
            <v>8.6</v>
          </cell>
          <cell r="G4057">
            <v>180000</v>
          </cell>
          <cell r="H4057">
            <v>104.4</v>
          </cell>
        </row>
        <row r="4058">
          <cell r="A4058">
            <v>1992</v>
          </cell>
          <cell r="B4058" t="str">
            <v>Lanard Copeland</v>
          </cell>
          <cell r="D4058" t="str">
            <v>LAC</v>
          </cell>
          <cell r="F4058">
            <v>4</v>
          </cell>
          <cell r="G4058">
            <v>130000</v>
          </cell>
          <cell r="H4058">
            <v>48</v>
          </cell>
        </row>
        <row r="4059">
          <cell r="A4059">
            <v>1992</v>
          </cell>
          <cell r="B4059" t="str">
            <v>David Rivers</v>
          </cell>
          <cell r="D4059" t="str">
            <v>LAC</v>
          </cell>
          <cell r="F4059">
            <v>7.6</v>
          </cell>
          <cell r="H4059">
            <v>121.5</v>
          </cell>
        </row>
        <row r="4060">
          <cell r="A4060">
            <v>1992</v>
          </cell>
          <cell r="B4060" t="str">
            <v>Sam Perkins</v>
          </cell>
          <cell r="D4060" t="str">
            <v>LAL</v>
          </cell>
          <cell r="F4060">
            <v>17.600000000000001</v>
          </cell>
          <cell r="G4060">
            <v>2507000</v>
          </cell>
          <cell r="H4060">
            <v>2331</v>
          </cell>
        </row>
        <row r="4061">
          <cell r="A4061">
            <v>1992</v>
          </cell>
          <cell r="B4061" t="str">
            <v>James Worthy</v>
          </cell>
          <cell r="D4061" t="str">
            <v>LAL</v>
          </cell>
          <cell r="F4061">
            <v>16.7</v>
          </cell>
          <cell r="G4061">
            <v>1750000</v>
          </cell>
          <cell r="H4061">
            <v>2106</v>
          </cell>
        </row>
        <row r="4062">
          <cell r="A4062">
            <v>1992</v>
          </cell>
          <cell r="B4062" t="str">
            <v>A.C. Green</v>
          </cell>
          <cell r="D4062" t="str">
            <v>LAL</v>
          </cell>
          <cell r="F4062">
            <v>16.7</v>
          </cell>
          <cell r="G4062">
            <v>1750000</v>
          </cell>
          <cell r="H4062">
            <v>2902.7999999999997</v>
          </cell>
        </row>
        <row r="4063">
          <cell r="A4063">
            <v>1992</v>
          </cell>
          <cell r="B4063" t="str">
            <v>Byron Scott</v>
          </cell>
          <cell r="D4063" t="str">
            <v>LAL</v>
          </cell>
          <cell r="F4063">
            <v>15.5</v>
          </cell>
          <cell r="G4063">
            <v>1100000</v>
          </cell>
          <cell r="H4063">
            <v>2681.4</v>
          </cell>
        </row>
        <row r="4064">
          <cell r="A4064">
            <v>1992</v>
          </cell>
          <cell r="B4064" t="str">
            <v>Vlade Divac</v>
          </cell>
          <cell r="D4064" t="str">
            <v>LAL</v>
          </cell>
          <cell r="F4064">
            <v>15.9</v>
          </cell>
          <cell r="G4064">
            <v>942000</v>
          </cell>
          <cell r="H4064">
            <v>979.19999999999993</v>
          </cell>
        </row>
        <row r="4065">
          <cell r="A4065">
            <v>1992</v>
          </cell>
          <cell r="B4065" t="str">
            <v>Terry Teagle</v>
          </cell>
          <cell r="D4065" t="str">
            <v>LAL</v>
          </cell>
          <cell r="F4065">
            <v>14.5</v>
          </cell>
          <cell r="G4065">
            <v>700000</v>
          </cell>
          <cell r="H4065">
            <v>1599</v>
          </cell>
        </row>
        <row r="4066">
          <cell r="A4066">
            <v>1992</v>
          </cell>
          <cell r="B4066" t="str">
            <v>Sedale Threatt</v>
          </cell>
          <cell r="D4066" t="str">
            <v>LAL</v>
          </cell>
          <cell r="F4066">
            <v>16.600000000000001</v>
          </cell>
          <cell r="G4066">
            <v>612000</v>
          </cell>
          <cell r="H4066">
            <v>3066.7999999999997</v>
          </cell>
        </row>
        <row r="4067">
          <cell r="A4067">
            <v>1992</v>
          </cell>
          <cell r="B4067" t="str">
            <v>Elden Campbell</v>
          </cell>
          <cell r="D4067" t="str">
            <v>LAL</v>
          </cell>
          <cell r="F4067">
            <v>13.3</v>
          </cell>
          <cell r="G4067">
            <v>575000</v>
          </cell>
          <cell r="H4067">
            <v>1879.2</v>
          </cell>
        </row>
        <row r="4068">
          <cell r="A4068">
            <v>1992</v>
          </cell>
          <cell r="B4068" t="str">
            <v>Tony Smith</v>
          </cell>
          <cell r="D4068" t="str">
            <v>LAL</v>
          </cell>
          <cell r="F4068">
            <v>10.1</v>
          </cell>
          <cell r="G4068">
            <v>400000</v>
          </cell>
          <cell r="H4068">
            <v>819</v>
          </cell>
        </row>
        <row r="4069">
          <cell r="A4069">
            <v>1992</v>
          </cell>
          <cell r="B4069" t="str">
            <v>Jack Haley</v>
          </cell>
          <cell r="D4069" t="str">
            <v>LAL</v>
          </cell>
          <cell r="F4069">
            <v>3.6</v>
          </cell>
          <cell r="G4069">
            <v>300000</v>
          </cell>
          <cell r="H4069">
            <v>392</v>
          </cell>
        </row>
        <row r="4070">
          <cell r="A4070">
            <v>1992</v>
          </cell>
          <cell r="B4070" t="str">
            <v>Keith Owens</v>
          </cell>
          <cell r="D4070" t="str">
            <v>LAL</v>
          </cell>
          <cell r="F4070">
            <v>10.3</v>
          </cell>
          <cell r="G4070">
            <v>130000</v>
          </cell>
          <cell r="H4070">
            <v>80</v>
          </cell>
        </row>
        <row r="4071">
          <cell r="A4071">
            <v>1992</v>
          </cell>
          <cell r="B4071" t="str">
            <v>Cliff Robinson</v>
          </cell>
          <cell r="D4071" t="str">
            <v>LAL</v>
          </cell>
          <cell r="F4071">
            <v>14.9</v>
          </cell>
          <cell r="H4071">
            <v>78.3</v>
          </cell>
        </row>
        <row r="4072">
          <cell r="A4072">
            <v>1992</v>
          </cell>
          <cell r="B4072" t="str">
            <v>Demetrius Calip</v>
          </cell>
          <cell r="D4072" t="str">
            <v>LAL</v>
          </cell>
          <cell r="F4072">
            <v>1.8</v>
          </cell>
          <cell r="H4072">
            <v>58.100000000000009</v>
          </cell>
        </row>
        <row r="4073">
          <cell r="A4073">
            <v>1992</v>
          </cell>
          <cell r="B4073" t="str">
            <v>Steve Smith</v>
          </cell>
          <cell r="D4073" t="str">
            <v>MIA</v>
          </cell>
          <cell r="F4073">
            <v>12.5</v>
          </cell>
          <cell r="G4073">
            <v>2250000</v>
          </cell>
          <cell r="H4073">
            <v>1805.6000000000001</v>
          </cell>
        </row>
        <row r="4074">
          <cell r="A4074">
            <v>1992</v>
          </cell>
          <cell r="B4074" t="str">
            <v>Rony Seikaly</v>
          </cell>
          <cell r="D4074" t="str">
            <v>MIA</v>
          </cell>
          <cell r="F4074">
            <v>16.600000000000001</v>
          </cell>
          <cell r="G4074">
            <v>2002000</v>
          </cell>
          <cell r="H4074">
            <v>2796.6</v>
          </cell>
        </row>
        <row r="4075">
          <cell r="A4075">
            <v>1992</v>
          </cell>
          <cell r="B4075" t="str">
            <v>Willie Burton</v>
          </cell>
          <cell r="D4075" t="str">
            <v>MIA</v>
          </cell>
          <cell r="F4075">
            <v>13.5</v>
          </cell>
          <cell r="G4075">
            <v>1402000</v>
          </cell>
          <cell r="H4075">
            <v>1584.4</v>
          </cell>
        </row>
        <row r="4076">
          <cell r="A4076">
            <v>1992</v>
          </cell>
          <cell r="B4076" t="str">
            <v>Glen Rice</v>
          </cell>
          <cell r="D4076" t="str">
            <v>MIA</v>
          </cell>
          <cell r="F4076">
            <v>17.5</v>
          </cell>
          <cell r="G4076">
            <v>1302000</v>
          </cell>
          <cell r="H4076">
            <v>3009.9</v>
          </cell>
        </row>
        <row r="4077">
          <cell r="A4077">
            <v>1992</v>
          </cell>
          <cell r="B4077" t="str">
            <v>Alec Kessler</v>
          </cell>
          <cell r="D4077" t="str">
            <v>MIA</v>
          </cell>
          <cell r="F4077">
            <v>10.199999999999999</v>
          </cell>
          <cell r="G4077">
            <v>1122000</v>
          </cell>
          <cell r="H4077">
            <v>1193.5</v>
          </cell>
        </row>
        <row r="4078">
          <cell r="A4078">
            <v>1992</v>
          </cell>
          <cell r="B4078" t="str">
            <v>Kevin Edwards</v>
          </cell>
          <cell r="D4078" t="str">
            <v>MIA</v>
          </cell>
          <cell r="F4078">
            <v>13.8</v>
          </cell>
          <cell r="G4078">
            <v>600000</v>
          </cell>
          <cell r="H4078">
            <v>1838.7</v>
          </cell>
        </row>
        <row r="4079">
          <cell r="A4079">
            <v>1992</v>
          </cell>
          <cell r="B4079" t="str">
            <v>Jon Sundvold</v>
          </cell>
          <cell r="D4079" t="str">
            <v>MIA</v>
          </cell>
          <cell r="F4079">
            <v>10.7</v>
          </cell>
          <cell r="G4079">
            <v>333000</v>
          </cell>
          <cell r="H4079">
            <v>8.1000000000000014</v>
          </cell>
        </row>
        <row r="4080">
          <cell r="A4080">
            <v>1992</v>
          </cell>
          <cell r="B4080" t="str">
            <v>Grant Long</v>
          </cell>
          <cell r="D4080" t="str">
            <v>MIA</v>
          </cell>
          <cell r="F4080">
            <v>15.8</v>
          </cell>
          <cell r="G4080">
            <v>252000</v>
          </cell>
          <cell r="H4080">
            <v>3066.7999999999997</v>
          </cell>
        </row>
        <row r="4081">
          <cell r="A4081">
            <v>1992</v>
          </cell>
          <cell r="B4081" t="str">
            <v>Bimbo Coles</v>
          </cell>
          <cell r="D4081" t="str">
            <v>MIA</v>
          </cell>
          <cell r="F4081">
            <v>14.3</v>
          </cell>
          <cell r="G4081">
            <v>212000</v>
          </cell>
          <cell r="H4081">
            <v>1976.3999999999999</v>
          </cell>
        </row>
        <row r="4082">
          <cell r="A4082">
            <v>1992</v>
          </cell>
          <cell r="B4082" t="str">
            <v>Keith Askins</v>
          </cell>
          <cell r="D4082" t="str">
            <v>MIA</v>
          </cell>
          <cell r="F4082">
            <v>8.6999999999999993</v>
          </cell>
          <cell r="G4082">
            <v>202000</v>
          </cell>
          <cell r="H4082">
            <v>843.7</v>
          </cell>
        </row>
        <row r="4083">
          <cell r="A4083">
            <v>1992</v>
          </cell>
          <cell r="B4083" t="str">
            <v>Alan Ogg</v>
          </cell>
          <cell r="D4083" t="str">
            <v>MIA</v>
          </cell>
          <cell r="F4083">
            <v>9.8000000000000007</v>
          </cell>
          <cell r="G4083">
            <v>202000</v>
          </cell>
          <cell r="H4083">
            <v>365.5</v>
          </cell>
        </row>
        <row r="4084">
          <cell r="A4084">
            <v>1992</v>
          </cell>
          <cell r="B4084" t="str">
            <v>Milos Babic</v>
          </cell>
          <cell r="D4084" t="str">
            <v>MIA</v>
          </cell>
          <cell r="F4084">
            <v>18.3</v>
          </cell>
          <cell r="H4084">
            <v>35.1</v>
          </cell>
        </row>
        <row r="4085">
          <cell r="A4085">
            <v>1992</v>
          </cell>
          <cell r="B4085" t="str">
            <v>Moses Malone</v>
          </cell>
          <cell r="D4085" t="str">
            <v>MIL</v>
          </cell>
          <cell r="F4085">
            <v>19.2</v>
          </cell>
          <cell r="G4085">
            <v>1600000</v>
          </cell>
          <cell r="H4085">
            <v>2509.2000000000003</v>
          </cell>
        </row>
        <row r="4086">
          <cell r="A4086">
            <v>1992</v>
          </cell>
          <cell r="B4086" t="str">
            <v>Danny Schayes</v>
          </cell>
          <cell r="D4086" t="str">
            <v>MIL</v>
          </cell>
          <cell r="F4086">
            <v>10.7</v>
          </cell>
          <cell r="G4086">
            <v>1600000</v>
          </cell>
          <cell r="H4086">
            <v>726.69999999999993</v>
          </cell>
        </row>
        <row r="4087">
          <cell r="A4087">
            <v>1992</v>
          </cell>
          <cell r="B4087" t="str">
            <v>Brad Lohaus</v>
          </cell>
          <cell r="D4087" t="str">
            <v>MIL</v>
          </cell>
          <cell r="F4087">
            <v>15</v>
          </cell>
          <cell r="G4087">
            <v>1377000</v>
          </cell>
          <cell r="H4087">
            <v>1078</v>
          </cell>
        </row>
        <row r="4088">
          <cell r="A4088">
            <v>1992</v>
          </cell>
          <cell r="B4088" t="str">
            <v>Dale Ellis</v>
          </cell>
          <cell r="D4088" t="str">
            <v>MIL</v>
          </cell>
          <cell r="F4088">
            <v>15.9</v>
          </cell>
          <cell r="G4088">
            <v>1300000</v>
          </cell>
          <cell r="H4088">
            <v>2187</v>
          </cell>
        </row>
        <row r="4089">
          <cell r="A4089">
            <v>1992</v>
          </cell>
          <cell r="B4089" t="str">
            <v>Frank Brickowski</v>
          </cell>
          <cell r="D4089" t="str">
            <v>MIL</v>
          </cell>
          <cell r="F4089">
            <v>15.5</v>
          </cell>
          <cell r="G4089">
            <v>1055000</v>
          </cell>
          <cell r="H4089">
            <v>1553.5</v>
          </cell>
        </row>
        <row r="4090">
          <cell r="A4090">
            <v>1992</v>
          </cell>
          <cell r="B4090" t="str">
            <v>Alvin Robertson</v>
          </cell>
          <cell r="D4090" t="str">
            <v>MIL</v>
          </cell>
          <cell r="F4090">
            <v>15</v>
          </cell>
          <cell r="G4090">
            <v>1033000</v>
          </cell>
          <cell r="H4090">
            <v>2460</v>
          </cell>
        </row>
        <row r="4091">
          <cell r="A4091">
            <v>1992</v>
          </cell>
          <cell r="B4091" t="str">
            <v>Jeff Grayer</v>
          </cell>
          <cell r="D4091" t="str">
            <v>MIL</v>
          </cell>
          <cell r="F4091">
            <v>13.3</v>
          </cell>
          <cell r="G4091">
            <v>950000</v>
          </cell>
          <cell r="H4091">
            <v>1656.3999999999999</v>
          </cell>
        </row>
        <row r="4092">
          <cell r="A4092">
            <v>1992</v>
          </cell>
          <cell r="B4092" t="str">
            <v>Lester Conner</v>
          </cell>
          <cell r="D4092" t="str">
            <v>MIL</v>
          </cell>
          <cell r="F4092">
            <v>13.3</v>
          </cell>
          <cell r="G4092">
            <v>900000</v>
          </cell>
          <cell r="H4092">
            <v>1417.5</v>
          </cell>
        </row>
        <row r="4093">
          <cell r="A4093">
            <v>1992</v>
          </cell>
          <cell r="B4093" t="str">
            <v>Fred Roberts</v>
          </cell>
          <cell r="D4093" t="str">
            <v>MIL</v>
          </cell>
          <cell r="F4093">
            <v>12.9</v>
          </cell>
          <cell r="G4093">
            <v>791000</v>
          </cell>
          <cell r="H4093">
            <v>1744</v>
          </cell>
        </row>
        <row r="4094">
          <cell r="A4094">
            <v>1992</v>
          </cell>
          <cell r="B4094" t="str">
            <v>Jay Humphries</v>
          </cell>
          <cell r="D4094" t="str">
            <v>MIL</v>
          </cell>
          <cell r="F4094">
            <v>16.5</v>
          </cell>
          <cell r="G4094">
            <v>760000</v>
          </cell>
          <cell r="H4094">
            <v>2257.8000000000002</v>
          </cell>
        </row>
        <row r="4095">
          <cell r="A4095">
            <v>1992</v>
          </cell>
          <cell r="B4095" t="str">
            <v>Larry Krystkowiak</v>
          </cell>
          <cell r="D4095" t="str">
            <v>MIL</v>
          </cell>
          <cell r="F4095">
            <v>11.4</v>
          </cell>
          <cell r="G4095">
            <v>605000</v>
          </cell>
          <cell r="H4095">
            <v>1848.6</v>
          </cell>
        </row>
        <row r="4096">
          <cell r="A4096">
            <v>1992</v>
          </cell>
          <cell r="B4096" t="str">
            <v>Steve Henson</v>
          </cell>
          <cell r="D4096" t="str">
            <v>MIL</v>
          </cell>
          <cell r="F4096">
            <v>11.1</v>
          </cell>
          <cell r="G4096">
            <v>350000</v>
          </cell>
          <cell r="H4096">
            <v>385</v>
          </cell>
        </row>
        <row r="4097">
          <cell r="A4097">
            <v>1992</v>
          </cell>
          <cell r="B4097" t="str">
            <v>Dave Popson</v>
          </cell>
          <cell r="D4097" t="str">
            <v>MIL</v>
          </cell>
          <cell r="F4097">
            <v>6.9</v>
          </cell>
          <cell r="H4097">
            <v>26</v>
          </cell>
        </row>
        <row r="4098">
          <cell r="A4098">
            <v>1992</v>
          </cell>
          <cell r="B4098" t="str">
            <v>Luc Longley</v>
          </cell>
          <cell r="D4098" t="str">
            <v>MIN</v>
          </cell>
          <cell r="F4098">
            <v>10.1</v>
          </cell>
          <cell r="G4098">
            <v>1590000</v>
          </cell>
          <cell r="H4098">
            <v>990</v>
          </cell>
        </row>
        <row r="4099">
          <cell r="A4099">
            <v>1992</v>
          </cell>
          <cell r="B4099" t="str">
            <v>Felton Spencer</v>
          </cell>
          <cell r="D4099" t="str">
            <v>MIN</v>
          </cell>
          <cell r="F4099">
            <v>11.2</v>
          </cell>
          <cell r="G4099">
            <v>1340000</v>
          </cell>
          <cell r="H4099">
            <v>1482.3</v>
          </cell>
        </row>
        <row r="4100">
          <cell r="A4100">
            <v>1992</v>
          </cell>
          <cell r="B4100" t="str">
            <v>Randy Breuer</v>
          </cell>
          <cell r="D4100" t="str">
            <v>MIN</v>
          </cell>
          <cell r="F4100">
            <v>14.3</v>
          </cell>
          <cell r="G4100">
            <v>1250000</v>
          </cell>
          <cell r="H4100">
            <v>1179.2</v>
          </cell>
        </row>
        <row r="4101">
          <cell r="A4101">
            <v>1992</v>
          </cell>
          <cell r="B4101" t="str">
            <v>Tony Campbell</v>
          </cell>
          <cell r="D4101" t="str">
            <v>MIN</v>
          </cell>
          <cell r="F4101">
            <v>15.3</v>
          </cell>
          <cell r="G4101">
            <v>1183000</v>
          </cell>
          <cell r="H4101">
            <v>2441.4</v>
          </cell>
        </row>
        <row r="4102">
          <cell r="A4102">
            <v>1992</v>
          </cell>
          <cell r="B4102" t="str">
            <v>Pooh Richardson</v>
          </cell>
          <cell r="D4102" t="str">
            <v>MIN</v>
          </cell>
          <cell r="F4102">
            <v>17.399999999999999</v>
          </cell>
          <cell r="G4102">
            <v>760000</v>
          </cell>
          <cell r="H4102">
            <v>2919.2000000000003</v>
          </cell>
        </row>
        <row r="4103">
          <cell r="A4103">
            <v>1992</v>
          </cell>
          <cell r="B4103" t="str">
            <v>Tod Murphy</v>
          </cell>
          <cell r="D4103" t="str">
            <v>MIN</v>
          </cell>
          <cell r="F4103">
            <v>9.5</v>
          </cell>
          <cell r="G4103">
            <v>760000</v>
          </cell>
          <cell r="H4103">
            <v>427.7</v>
          </cell>
        </row>
        <row r="4104">
          <cell r="A4104">
            <v>1992</v>
          </cell>
          <cell r="B4104" t="str">
            <v>Gerald Glass</v>
          </cell>
          <cell r="D4104" t="str">
            <v>MIN</v>
          </cell>
          <cell r="F4104">
            <v>13.2</v>
          </cell>
          <cell r="G4104">
            <v>705000</v>
          </cell>
          <cell r="H4104">
            <v>1822.5</v>
          </cell>
        </row>
        <row r="4105">
          <cell r="A4105">
            <v>1992</v>
          </cell>
          <cell r="B4105" t="str">
            <v>Sam Mitchell</v>
          </cell>
          <cell r="D4105" t="str">
            <v>MIN</v>
          </cell>
          <cell r="F4105">
            <v>12</v>
          </cell>
          <cell r="G4105">
            <v>630000</v>
          </cell>
          <cell r="H4105">
            <v>2148.4</v>
          </cell>
        </row>
        <row r="4106">
          <cell r="A4106">
            <v>1992</v>
          </cell>
          <cell r="B4106" t="str">
            <v>Scott Brooks</v>
          </cell>
          <cell r="D4106" t="str">
            <v>MIN</v>
          </cell>
          <cell r="F4106">
            <v>16</v>
          </cell>
          <cell r="G4106">
            <v>400000</v>
          </cell>
          <cell r="H4106">
            <v>1082.3999999999999</v>
          </cell>
        </row>
        <row r="4107">
          <cell r="A4107">
            <v>1992</v>
          </cell>
          <cell r="B4107" t="str">
            <v>Doug West</v>
          </cell>
          <cell r="D4107" t="str">
            <v>MIN</v>
          </cell>
          <cell r="F4107">
            <v>14.6</v>
          </cell>
          <cell r="G4107">
            <v>310000</v>
          </cell>
          <cell r="H4107">
            <v>2544</v>
          </cell>
        </row>
        <row r="4108">
          <cell r="A4108">
            <v>1992</v>
          </cell>
          <cell r="B4108" t="str">
            <v>Myron Brown</v>
          </cell>
          <cell r="D4108" t="str">
            <v>MIN</v>
          </cell>
          <cell r="F4108">
            <v>14.7</v>
          </cell>
          <cell r="G4108">
            <v>200000</v>
          </cell>
          <cell r="H4108">
            <v>23.2</v>
          </cell>
        </row>
        <row r="4109">
          <cell r="A4109">
            <v>1992</v>
          </cell>
          <cell r="B4109" t="str">
            <v>Tellis Frank</v>
          </cell>
          <cell r="D4109" t="str">
            <v>MIN</v>
          </cell>
          <cell r="F4109">
            <v>12.4</v>
          </cell>
          <cell r="H4109">
            <v>140</v>
          </cell>
        </row>
        <row r="4110">
          <cell r="A4110">
            <v>1992</v>
          </cell>
          <cell r="B4110" t="str">
            <v>Derrick Coleman</v>
          </cell>
          <cell r="D4110" t="str">
            <v>NJN</v>
          </cell>
          <cell r="F4110">
            <v>19.5</v>
          </cell>
          <cell r="G4110">
            <v>2300000</v>
          </cell>
          <cell r="H4110">
            <v>2210</v>
          </cell>
        </row>
        <row r="4111">
          <cell r="A4111">
            <v>1992</v>
          </cell>
          <cell r="B4111" t="str">
            <v>Sam Bowie</v>
          </cell>
          <cell r="D4111" t="str">
            <v>NJN</v>
          </cell>
          <cell r="F4111">
            <v>16.399999999999999</v>
          </cell>
          <cell r="G4111">
            <v>2000000</v>
          </cell>
          <cell r="H4111">
            <v>2179.6999999999998</v>
          </cell>
        </row>
        <row r="4112">
          <cell r="A4112">
            <v>1992</v>
          </cell>
          <cell r="B4112" t="str">
            <v>Kenny Anderson</v>
          </cell>
          <cell r="D4112" t="str">
            <v>NJN</v>
          </cell>
          <cell r="F4112">
            <v>12.8</v>
          </cell>
          <cell r="G4112">
            <v>1828000</v>
          </cell>
          <cell r="H4112">
            <v>1088</v>
          </cell>
        </row>
        <row r="4113">
          <cell r="A4113">
            <v>1992</v>
          </cell>
          <cell r="B4113" t="str">
            <v>Drazen Petrovic</v>
          </cell>
          <cell r="D4113" t="str">
            <v>NJN</v>
          </cell>
          <cell r="F4113">
            <v>15.8</v>
          </cell>
          <cell r="G4113">
            <v>1375000</v>
          </cell>
          <cell r="H4113">
            <v>3025.7999999999997</v>
          </cell>
        </row>
        <row r="4114">
          <cell r="A4114">
            <v>1992</v>
          </cell>
          <cell r="B4114" t="str">
            <v>Chris Dudley</v>
          </cell>
          <cell r="D4114" t="str">
            <v>NJN</v>
          </cell>
          <cell r="F4114">
            <v>13.2</v>
          </cell>
          <cell r="G4114">
            <v>1000000</v>
          </cell>
          <cell r="H4114">
            <v>1902.3999999999999</v>
          </cell>
        </row>
        <row r="4115">
          <cell r="A4115">
            <v>1992</v>
          </cell>
          <cell r="B4115" t="str">
            <v>Terry Mills</v>
          </cell>
          <cell r="D4115" t="str">
            <v>NJN</v>
          </cell>
          <cell r="F4115">
            <v>14.7</v>
          </cell>
          <cell r="G4115">
            <v>850000</v>
          </cell>
          <cell r="H4115">
            <v>1713.8</v>
          </cell>
        </row>
        <row r="4116">
          <cell r="A4116">
            <v>1992</v>
          </cell>
          <cell r="B4116" t="str">
            <v>Chris Morris</v>
          </cell>
          <cell r="D4116" t="str">
            <v>NJN</v>
          </cell>
          <cell r="F4116">
            <v>14.4</v>
          </cell>
          <cell r="G4116">
            <v>650000</v>
          </cell>
          <cell r="H4116">
            <v>2394.7000000000003</v>
          </cell>
        </row>
        <row r="4117">
          <cell r="A4117">
            <v>1992</v>
          </cell>
          <cell r="B4117" t="str">
            <v>Mookie Blaylock</v>
          </cell>
          <cell r="D4117" t="str">
            <v>NJN</v>
          </cell>
          <cell r="F4117">
            <v>15.2</v>
          </cell>
          <cell r="G4117">
            <v>575000</v>
          </cell>
          <cell r="H4117">
            <v>2548.7999999999997</v>
          </cell>
        </row>
        <row r="4118">
          <cell r="A4118">
            <v>1992</v>
          </cell>
          <cell r="B4118" t="str">
            <v>Tate George</v>
          </cell>
          <cell r="D4118" t="str">
            <v>NJN</v>
          </cell>
          <cell r="F4118">
            <v>11.8</v>
          </cell>
          <cell r="G4118">
            <v>481000</v>
          </cell>
          <cell r="H4118">
            <v>1036</v>
          </cell>
        </row>
        <row r="4119">
          <cell r="A4119">
            <v>1992</v>
          </cell>
          <cell r="B4119" t="str">
            <v>Rafael Addison</v>
          </cell>
          <cell r="D4119" t="str">
            <v>NJN</v>
          </cell>
          <cell r="F4119">
            <v>10.9</v>
          </cell>
          <cell r="G4119">
            <v>311000</v>
          </cell>
          <cell r="H4119">
            <v>1178</v>
          </cell>
        </row>
        <row r="4120">
          <cell r="A4120">
            <v>1992</v>
          </cell>
          <cell r="B4120" t="str">
            <v>Doug Lee</v>
          </cell>
          <cell r="D4120" t="str">
            <v>NJN</v>
          </cell>
          <cell r="F4120">
            <v>10.4</v>
          </cell>
          <cell r="G4120">
            <v>150000</v>
          </cell>
          <cell r="H4120">
            <v>308.2</v>
          </cell>
        </row>
        <row r="4121">
          <cell r="A4121">
            <v>1992</v>
          </cell>
          <cell r="B4121" t="str">
            <v>Dave Feitl</v>
          </cell>
          <cell r="D4121" t="str">
            <v>NJN</v>
          </cell>
          <cell r="F4121">
            <v>11.9</v>
          </cell>
          <cell r="G4121">
            <v>135000</v>
          </cell>
          <cell r="H4121">
            <v>173.39999999999998</v>
          </cell>
        </row>
        <row r="4122">
          <cell r="A4122">
            <v>1992</v>
          </cell>
          <cell r="B4122" t="str">
            <v>Patrick Ewing</v>
          </cell>
          <cell r="D4122" t="str">
            <v>NYK</v>
          </cell>
          <cell r="F4122">
            <v>22.8</v>
          </cell>
          <cell r="G4122">
            <v>3139000</v>
          </cell>
          <cell r="H4122">
            <v>3148.7999999999997</v>
          </cell>
        </row>
        <row r="4123">
          <cell r="A4123">
            <v>1992</v>
          </cell>
          <cell r="B4123" t="str">
            <v>Xavier McDaniel</v>
          </cell>
          <cell r="D4123" t="str">
            <v>NYK</v>
          </cell>
          <cell r="F4123">
            <v>13.9</v>
          </cell>
          <cell r="G4123">
            <v>1625000</v>
          </cell>
          <cell r="H4123">
            <v>2345.2000000000003</v>
          </cell>
        </row>
        <row r="4124">
          <cell r="A4124">
            <v>1992</v>
          </cell>
          <cell r="B4124" t="str">
            <v>Mark Jackson</v>
          </cell>
          <cell r="D4124" t="str">
            <v>NYK</v>
          </cell>
          <cell r="F4124">
            <v>17.8</v>
          </cell>
          <cell r="G4124">
            <v>1250000</v>
          </cell>
          <cell r="H4124">
            <v>2462.4</v>
          </cell>
        </row>
        <row r="4125">
          <cell r="A4125">
            <v>1992</v>
          </cell>
          <cell r="B4125" t="str">
            <v>Charles Oakley</v>
          </cell>
          <cell r="D4125" t="str">
            <v>NYK</v>
          </cell>
          <cell r="F4125">
            <v>11.3</v>
          </cell>
          <cell r="G4125">
            <v>1050000</v>
          </cell>
          <cell r="H4125">
            <v>2312.4</v>
          </cell>
        </row>
        <row r="4126">
          <cell r="A4126">
            <v>1992</v>
          </cell>
          <cell r="B4126" t="str">
            <v>Kiki Vandeweghe</v>
          </cell>
          <cell r="D4126" t="str">
            <v>NYK</v>
          </cell>
          <cell r="F4126">
            <v>14.2</v>
          </cell>
          <cell r="G4126">
            <v>1020000</v>
          </cell>
          <cell r="H4126">
            <v>958.1</v>
          </cell>
        </row>
        <row r="4127">
          <cell r="A4127">
            <v>1992</v>
          </cell>
          <cell r="B4127" t="str">
            <v>Greg Anthony</v>
          </cell>
          <cell r="D4127" t="str">
            <v>NYK</v>
          </cell>
          <cell r="F4127">
            <v>10.6</v>
          </cell>
          <cell r="G4127">
            <v>865000</v>
          </cell>
          <cell r="H4127">
            <v>1508.8</v>
          </cell>
        </row>
        <row r="4128">
          <cell r="A4128">
            <v>1992</v>
          </cell>
          <cell r="B4128" t="str">
            <v>Tim McCormick</v>
          </cell>
          <cell r="D4128" t="str">
            <v>NYK</v>
          </cell>
          <cell r="F4128">
            <v>12.8</v>
          </cell>
          <cell r="G4128">
            <v>825000</v>
          </cell>
          <cell r="H4128">
            <v>107.80000000000001</v>
          </cell>
        </row>
        <row r="4129">
          <cell r="A4129">
            <v>1992</v>
          </cell>
          <cell r="B4129" t="str">
            <v>Gerald Wilkins</v>
          </cell>
          <cell r="D4129" t="str">
            <v>NYK</v>
          </cell>
          <cell r="F4129">
            <v>12</v>
          </cell>
          <cell r="G4129">
            <v>795000</v>
          </cell>
          <cell r="H4129">
            <v>2345.2000000000003</v>
          </cell>
        </row>
        <row r="4130">
          <cell r="A4130">
            <v>1992</v>
          </cell>
          <cell r="B4130" t="str">
            <v>John Starks</v>
          </cell>
          <cell r="D4130" t="str">
            <v>NYK</v>
          </cell>
          <cell r="F4130">
            <v>16.399999999999999</v>
          </cell>
          <cell r="G4130">
            <v>400000</v>
          </cell>
          <cell r="H4130">
            <v>2115.6</v>
          </cell>
        </row>
        <row r="4131">
          <cell r="A4131">
            <v>1992</v>
          </cell>
          <cell r="B4131" t="str">
            <v>Anthony Mason</v>
          </cell>
          <cell r="D4131" t="str">
            <v>NYK</v>
          </cell>
          <cell r="F4131">
            <v>11.3</v>
          </cell>
          <cell r="G4131">
            <v>210000</v>
          </cell>
          <cell r="H4131">
            <v>2197.6</v>
          </cell>
        </row>
        <row r="4132">
          <cell r="A4132">
            <v>1992</v>
          </cell>
          <cell r="B4132" t="str">
            <v>Dennis Scott</v>
          </cell>
          <cell r="D4132" t="str">
            <v>ORL</v>
          </cell>
          <cell r="F4132">
            <v>14.4</v>
          </cell>
          <cell r="G4132">
            <v>1980000</v>
          </cell>
          <cell r="H4132">
            <v>608.4</v>
          </cell>
        </row>
        <row r="4133">
          <cell r="A4133">
            <v>1992</v>
          </cell>
          <cell r="B4133" t="str">
            <v>Scott Skiles</v>
          </cell>
          <cell r="D4133" t="str">
            <v>ORL</v>
          </cell>
          <cell r="F4133">
            <v>14.4</v>
          </cell>
          <cell r="G4133">
            <v>1925000</v>
          </cell>
          <cell r="H4133">
            <v>2377.5</v>
          </cell>
        </row>
        <row r="4134">
          <cell r="A4134">
            <v>1992</v>
          </cell>
          <cell r="B4134" t="str">
            <v>Terry Catledge</v>
          </cell>
          <cell r="D4134" t="str">
            <v>ORL</v>
          </cell>
          <cell r="F4134">
            <v>15.2</v>
          </cell>
          <cell r="G4134">
            <v>1386000</v>
          </cell>
          <cell r="H4134">
            <v>2433.6</v>
          </cell>
        </row>
        <row r="4135">
          <cell r="A4135">
            <v>1992</v>
          </cell>
          <cell r="B4135" t="str">
            <v>Jerry Reynolds</v>
          </cell>
          <cell r="D4135" t="str">
            <v>ORL</v>
          </cell>
          <cell r="F4135">
            <v>13.9</v>
          </cell>
          <cell r="G4135">
            <v>1300000</v>
          </cell>
          <cell r="H4135">
            <v>1159.2</v>
          </cell>
        </row>
        <row r="4136">
          <cell r="A4136">
            <v>1992</v>
          </cell>
          <cell r="B4136" t="str">
            <v>Sam Vincent</v>
          </cell>
          <cell r="D4136" t="str">
            <v>ORL</v>
          </cell>
          <cell r="F4136">
            <v>14.6</v>
          </cell>
          <cell r="G4136">
            <v>1260000</v>
          </cell>
          <cell r="H4136">
            <v>885.3</v>
          </cell>
        </row>
        <row r="4137">
          <cell r="A4137">
            <v>1992</v>
          </cell>
          <cell r="B4137" t="str">
            <v>Bison Dele</v>
          </cell>
          <cell r="D4137" t="str">
            <v>ORL</v>
          </cell>
          <cell r="F4137">
            <v>17.100000000000001</v>
          </cell>
          <cell r="G4137">
            <v>777000</v>
          </cell>
          <cell r="H4137">
            <v>907.19999999999993</v>
          </cell>
        </row>
        <row r="4138">
          <cell r="A4138">
            <v>1992</v>
          </cell>
          <cell r="B4138" t="str">
            <v>Nick Anderson</v>
          </cell>
          <cell r="D4138" t="str">
            <v>ORL</v>
          </cell>
          <cell r="F4138">
            <v>16.399999999999999</v>
          </cell>
          <cell r="G4138">
            <v>750000</v>
          </cell>
          <cell r="H4138">
            <v>2202</v>
          </cell>
        </row>
        <row r="4139">
          <cell r="A4139">
            <v>1992</v>
          </cell>
          <cell r="B4139" t="str">
            <v>Greg Kite</v>
          </cell>
          <cell r="D4139" t="str">
            <v>ORL</v>
          </cell>
          <cell r="F4139">
            <v>7.7</v>
          </cell>
          <cell r="G4139">
            <v>700000</v>
          </cell>
          <cell r="H4139">
            <v>1476</v>
          </cell>
        </row>
        <row r="4140">
          <cell r="A4140">
            <v>1992</v>
          </cell>
          <cell r="B4140" t="str">
            <v>Jeff Turner</v>
          </cell>
          <cell r="D4140" t="str">
            <v>ORL</v>
          </cell>
          <cell r="F4140">
            <v>7.2</v>
          </cell>
          <cell r="G4140">
            <v>550000</v>
          </cell>
          <cell r="H4140">
            <v>1590</v>
          </cell>
        </row>
        <row r="4141">
          <cell r="A4141">
            <v>1992</v>
          </cell>
          <cell r="B4141" t="str">
            <v>Stanley Roberts</v>
          </cell>
          <cell r="D4141" t="str">
            <v>ORL</v>
          </cell>
          <cell r="F4141">
            <v>16.3</v>
          </cell>
          <cell r="G4141">
            <v>550000</v>
          </cell>
          <cell r="H4141">
            <v>1116.5</v>
          </cell>
        </row>
        <row r="4142">
          <cell r="A4142">
            <v>1992</v>
          </cell>
          <cell r="B4142" t="str">
            <v>Mark Acres</v>
          </cell>
          <cell r="D4142" t="str">
            <v>ORL</v>
          </cell>
          <cell r="F4142">
            <v>10.1</v>
          </cell>
          <cell r="G4142">
            <v>547000</v>
          </cell>
          <cell r="H4142">
            <v>924.8</v>
          </cell>
        </row>
        <row r="4143">
          <cell r="A4143">
            <v>1992</v>
          </cell>
          <cell r="B4143" t="str">
            <v>Otis Smith</v>
          </cell>
          <cell r="D4143" t="str">
            <v>ORL</v>
          </cell>
          <cell r="F4143">
            <v>8.1</v>
          </cell>
          <cell r="G4143">
            <v>525000</v>
          </cell>
          <cell r="H4143">
            <v>874.5</v>
          </cell>
        </row>
        <row r="4144">
          <cell r="A4144">
            <v>1992</v>
          </cell>
          <cell r="B4144" t="str">
            <v>Chris Corchiani</v>
          </cell>
          <cell r="D4144" t="str">
            <v>ORL</v>
          </cell>
          <cell r="F4144">
            <v>12.1</v>
          </cell>
          <cell r="H4144">
            <v>739.5</v>
          </cell>
        </row>
        <row r="4145">
          <cell r="A4145">
            <v>1992</v>
          </cell>
          <cell r="B4145" t="str">
            <v>Anthony Bowie</v>
          </cell>
          <cell r="D4145" t="str">
            <v>ORL</v>
          </cell>
          <cell r="F4145">
            <v>14.7</v>
          </cell>
          <cell r="H4145">
            <v>1721.2</v>
          </cell>
        </row>
        <row r="4146">
          <cell r="A4146">
            <v>1992</v>
          </cell>
          <cell r="B4146" t="str">
            <v>Charles Barkley</v>
          </cell>
          <cell r="D4146" t="str">
            <v>PHI</v>
          </cell>
          <cell r="F4146">
            <v>24.5</v>
          </cell>
          <cell r="G4146">
            <v>3200000</v>
          </cell>
          <cell r="H4146">
            <v>2880</v>
          </cell>
        </row>
        <row r="4147">
          <cell r="A4147">
            <v>1992</v>
          </cell>
          <cell r="B4147" t="str">
            <v>Johnny Dawkins</v>
          </cell>
          <cell r="D4147" t="str">
            <v>PHI</v>
          </cell>
          <cell r="F4147">
            <v>13.3</v>
          </cell>
          <cell r="G4147">
            <v>1700000</v>
          </cell>
          <cell r="H4147">
            <v>2812.6</v>
          </cell>
        </row>
        <row r="4148">
          <cell r="A4148">
            <v>1992</v>
          </cell>
          <cell r="B4148" t="str">
            <v>Armen Gilliam</v>
          </cell>
          <cell r="D4148" t="str">
            <v>PHI</v>
          </cell>
          <cell r="F4148">
            <v>18</v>
          </cell>
          <cell r="G4148">
            <v>1350000</v>
          </cell>
          <cell r="H4148">
            <v>2770.2000000000003</v>
          </cell>
        </row>
        <row r="4149">
          <cell r="A4149">
            <v>1992</v>
          </cell>
          <cell r="B4149" t="str">
            <v>Manute Bol</v>
          </cell>
          <cell r="D4149" t="str">
            <v>PHI</v>
          </cell>
          <cell r="F4149">
            <v>7.7</v>
          </cell>
          <cell r="G4149">
            <v>1350000</v>
          </cell>
          <cell r="H4149">
            <v>1263.8</v>
          </cell>
        </row>
        <row r="4150">
          <cell r="A4150">
            <v>1992</v>
          </cell>
          <cell r="B4150" t="str">
            <v>Charles Shackleford</v>
          </cell>
          <cell r="D4150" t="str">
            <v>PHI</v>
          </cell>
          <cell r="F4150">
            <v>13.4</v>
          </cell>
          <cell r="G4150">
            <v>1332000</v>
          </cell>
          <cell r="H4150">
            <v>1396.8</v>
          </cell>
        </row>
        <row r="4151">
          <cell r="A4151">
            <v>1992</v>
          </cell>
          <cell r="B4151" t="str">
            <v>Ron Anderson</v>
          </cell>
          <cell r="D4151" t="str">
            <v>PHI</v>
          </cell>
          <cell r="F4151">
            <v>14.1</v>
          </cell>
          <cell r="G4151">
            <v>1000000</v>
          </cell>
          <cell r="H4151">
            <v>2435.4</v>
          </cell>
        </row>
        <row r="4152">
          <cell r="A4152">
            <v>1992</v>
          </cell>
          <cell r="B4152" t="str">
            <v>Hersey Hawkins</v>
          </cell>
          <cell r="D4152" t="str">
            <v>PHI</v>
          </cell>
          <cell r="F4152">
            <v>17</v>
          </cell>
          <cell r="G4152">
            <v>805000</v>
          </cell>
          <cell r="H4152">
            <v>3013.2000000000003</v>
          </cell>
        </row>
        <row r="4153">
          <cell r="A4153">
            <v>1992</v>
          </cell>
          <cell r="B4153" t="str">
            <v>Jayson Williams</v>
          </cell>
          <cell r="D4153" t="str">
            <v>PHI</v>
          </cell>
          <cell r="F4153">
            <v>7.4</v>
          </cell>
          <cell r="G4153">
            <v>650000</v>
          </cell>
          <cell r="H4153">
            <v>645</v>
          </cell>
        </row>
        <row r="4154">
          <cell r="A4154">
            <v>1992</v>
          </cell>
          <cell r="B4154" t="str">
            <v>Dave Hoppen</v>
          </cell>
          <cell r="D4154" t="str">
            <v>PHI</v>
          </cell>
          <cell r="F4154">
            <v>2.7</v>
          </cell>
          <cell r="G4154">
            <v>500000</v>
          </cell>
          <cell r="H4154">
            <v>39.6</v>
          </cell>
        </row>
        <row r="4155">
          <cell r="A4155">
            <v>1992</v>
          </cell>
          <cell r="B4155" t="str">
            <v>Brian Oliver</v>
          </cell>
          <cell r="D4155" t="str">
            <v>PHI</v>
          </cell>
          <cell r="F4155">
            <v>3.6</v>
          </cell>
          <cell r="G4155">
            <v>456000</v>
          </cell>
          <cell r="H4155">
            <v>278.79999999999995</v>
          </cell>
        </row>
        <row r="4156">
          <cell r="A4156">
            <v>1992</v>
          </cell>
          <cell r="B4156" t="str">
            <v>Kenny Payne</v>
          </cell>
          <cell r="D4156" t="str">
            <v>PHI</v>
          </cell>
          <cell r="F4156">
            <v>11.9</v>
          </cell>
          <cell r="G4156">
            <v>410000</v>
          </cell>
          <cell r="H4156">
            <v>352.8</v>
          </cell>
        </row>
        <row r="4157">
          <cell r="A4157">
            <v>1992</v>
          </cell>
          <cell r="B4157" t="str">
            <v>Mitchell Wiggins</v>
          </cell>
          <cell r="D4157" t="str">
            <v>PHI</v>
          </cell>
          <cell r="F4157">
            <v>8.9</v>
          </cell>
          <cell r="G4157">
            <v>335000</v>
          </cell>
          <cell r="H4157">
            <v>568.4</v>
          </cell>
        </row>
        <row r="4158">
          <cell r="A4158">
            <v>1992</v>
          </cell>
          <cell r="B4158" t="str">
            <v>Jeff Ruland</v>
          </cell>
          <cell r="D4158" t="str">
            <v>PHI</v>
          </cell>
          <cell r="F4158">
            <v>6.1</v>
          </cell>
          <cell r="H4158">
            <v>209.3</v>
          </cell>
        </row>
        <row r="4159">
          <cell r="A4159">
            <v>1992</v>
          </cell>
          <cell r="B4159" t="str">
            <v>Tom Chambers</v>
          </cell>
          <cell r="D4159" t="str">
            <v>PHO</v>
          </cell>
          <cell r="F4159">
            <v>15.9</v>
          </cell>
          <cell r="G4159">
            <v>2275000</v>
          </cell>
          <cell r="H4159">
            <v>1945.8</v>
          </cell>
        </row>
        <row r="4160">
          <cell r="A4160">
            <v>1992</v>
          </cell>
          <cell r="B4160" t="str">
            <v>Kevin Johnson</v>
          </cell>
          <cell r="D4160" t="str">
            <v>PHO</v>
          </cell>
          <cell r="F4160">
            <v>19.899999999999999</v>
          </cell>
          <cell r="G4160">
            <v>1950000</v>
          </cell>
          <cell r="H4160">
            <v>2901.6000000000004</v>
          </cell>
        </row>
        <row r="4161">
          <cell r="A4161">
            <v>1992</v>
          </cell>
          <cell r="B4161" t="str">
            <v>Jeff Hornacek</v>
          </cell>
          <cell r="D4161" t="str">
            <v>PHO</v>
          </cell>
          <cell r="F4161">
            <v>18.899999999999999</v>
          </cell>
          <cell r="G4161">
            <v>1428000</v>
          </cell>
          <cell r="H4161">
            <v>3078</v>
          </cell>
        </row>
        <row r="4162">
          <cell r="A4162">
            <v>1992</v>
          </cell>
          <cell r="B4162" t="str">
            <v>Mark West</v>
          </cell>
          <cell r="D4162" t="str">
            <v>PHO</v>
          </cell>
          <cell r="F4162">
            <v>12.5</v>
          </cell>
          <cell r="G4162">
            <v>975000</v>
          </cell>
          <cell r="H4162">
            <v>1435</v>
          </cell>
        </row>
        <row r="4163">
          <cell r="A4163">
            <v>1992</v>
          </cell>
          <cell r="B4163" t="str">
            <v>Kurt Rambis</v>
          </cell>
          <cell r="D4163" t="str">
            <v>PHO</v>
          </cell>
          <cell r="F4163">
            <v>10.6</v>
          </cell>
          <cell r="G4163">
            <v>950000</v>
          </cell>
          <cell r="H4163">
            <v>380.8</v>
          </cell>
        </row>
        <row r="4164">
          <cell r="A4164">
            <v>1992</v>
          </cell>
          <cell r="B4164" t="str">
            <v>Jerrod Mustaf</v>
          </cell>
          <cell r="D4164" t="str">
            <v>PHO</v>
          </cell>
          <cell r="F4164">
            <v>13.8</v>
          </cell>
          <cell r="G4164">
            <v>735000</v>
          </cell>
          <cell r="H4164">
            <v>546</v>
          </cell>
        </row>
        <row r="4165">
          <cell r="A4165">
            <v>1992</v>
          </cell>
          <cell r="B4165" t="str">
            <v>Andrew Lang</v>
          </cell>
          <cell r="D4165" t="str">
            <v>PHO</v>
          </cell>
          <cell r="F4165">
            <v>13.8</v>
          </cell>
          <cell r="G4165">
            <v>700000</v>
          </cell>
          <cell r="H4165">
            <v>1968.3</v>
          </cell>
        </row>
        <row r="4166">
          <cell r="A4166">
            <v>1992</v>
          </cell>
          <cell r="B4166" t="str">
            <v>Tim Perry</v>
          </cell>
          <cell r="D4166" t="str">
            <v>PHO</v>
          </cell>
          <cell r="F4166">
            <v>13.8</v>
          </cell>
          <cell r="G4166">
            <v>675000</v>
          </cell>
          <cell r="H4166">
            <v>2480</v>
          </cell>
        </row>
        <row r="4167">
          <cell r="A4167">
            <v>1992</v>
          </cell>
          <cell r="B4167" t="str">
            <v>Ed Nealy</v>
          </cell>
          <cell r="D4167" t="str">
            <v>PHO</v>
          </cell>
          <cell r="F4167">
            <v>12.9</v>
          </cell>
          <cell r="G4167">
            <v>650000</v>
          </cell>
          <cell r="H4167">
            <v>504.4</v>
          </cell>
        </row>
        <row r="4168">
          <cell r="A4168">
            <v>1992</v>
          </cell>
          <cell r="B4168" t="str">
            <v>Dan Majerle</v>
          </cell>
          <cell r="D4168" t="str">
            <v>PHO</v>
          </cell>
          <cell r="F4168">
            <v>17.8</v>
          </cell>
          <cell r="G4168">
            <v>535000</v>
          </cell>
          <cell r="H4168">
            <v>2853.6</v>
          </cell>
        </row>
        <row r="4169">
          <cell r="A4169">
            <v>1992</v>
          </cell>
          <cell r="B4169" t="str">
            <v>Negele Knight</v>
          </cell>
          <cell r="D4169" t="str">
            <v>PHO</v>
          </cell>
          <cell r="F4169">
            <v>11.1</v>
          </cell>
          <cell r="G4169">
            <v>469000</v>
          </cell>
          <cell r="H4169">
            <v>630</v>
          </cell>
        </row>
        <row r="4170">
          <cell r="A4170">
            <v>1992</v>
          </cell>
          <cell r="B4170" t="str">
            <v>Cedric Ceballos</v>
          </cell>
          <cell r="D4170" t="str">
            <v>PHO</v>
          </cell>
          <cell r="F4170">
            <v>16.899999999999999</v>
          </cell>
          <cell r="G4170">
            <v>250000</v>
          </cell>
          <cell r="H4170">
            <v>723.2</v>
          </cell>
        </row>
        <row r="4171">
          <cell r="A4171">
            <v>1992</v>
          </cell>
          <cell r="B4171" t="str">
            <v>Steve Burtt</v>
          </cell>
          <cell r="D4171" t="str">
            <v>PHO</v>
          </cell>
          <cell r="F4171">
            <v>13.4</v>
          </cell>
          <cell r="H4171">
            <v>356.5</v>
          </cell>
        </row>
        <row r="4172">
          <cell r="A4172">
            <v>1992</v>
          </cell>
          <cell r="B4172" t="str">
            <v>Kevin Duckworth</v>
          </cell>
          <cell r="D4172" t="str">
            <v>POR</v>
          </cell>
          <cell r="F4172">
            <v>10.5</v>
          </cell>
          <cell r="G4172">
            <v>2013000</v>
          </cell>
          <cell r="H4172">
            <v>2222.2000000000003</v>
          </cell>
        </row>
        <row r="4173">
          <cell r="A4173">
            <v>1992</v>
          </cell>
          <cell r="B4173" t="str">
            <v>Terry Porter</v>
          </cell>
          <cell r="D4173" t="str">
            <v>POR</v>
          </cell>
          <cell r="F4173">
            <v>18.100000000000001</v>
          </cell>
          <cell r="G4173">
            <v>1787000</v>
          </cell>
          <cell r="H4173">
            <v>2788</v>
          </cell>
        </row>
        <row r="4174">
          <cell r="A4174">
            <v>1992</v>
          </cell>
          <cell r="B4174" t="str">
            <v>Buck Williams</v>
          </cell>
          <cell r="D4174" t="str">
            <v>POR</v>
          </cell>
          <cell r="F4174">
            <v>15</v>
          </cell>
          <cell r="G4174">
            <v>1700000</v>
          </cell>
          <cell r="H4174">
            <v>2520</v>
          </cell>
        </row>
        <row r="4175">
          <cell r="A4175">
            <v>1992</v>
          </cell>
          <cell r="B4175" t="str">
            <v>Clyde Drexler</v>
          </cell>
          <cell r="D4175" t="str">
            <v>POR</v>
          </cell>
          <cell r="F4175">
            <v>23.6</v>
          </cell>
          <cell r="G4175">
            <v>1378000</v>
          </cell>
          <cell r="H4175">
            <v>2751.2000000000003</v>
          </cell>
        </row>
        <row r="4176">
          <cell r="A4176">
            <v>1992</v>
          </cell>
          <cell r="B4176" t="str">
            <v>Wayne Cooper</v>
          </cell>
          <cell r="D4176" t="str">
            <v>POR</v>
          </cell>
          <cell r="F4176">
            <v>10.199999999999999</v>
          </cell>
          <cell r="G4176">
            <v>1200000</v>
          </cell>
          <cell r="H4176">
            <v>343</v>
          </cell>
        </row>
        <row r="4177">
          <cell r="A4177">
            <v>1992</v>
          </cell>
          <cell r="B4177" t="str">
            <v>Danny Ainge</v>
          </cell>
          <cell r="D4177" t="str">
            <v>POR</v>
          </cell>
          <cell r="F4177">
            <v>15.4</v>
          </cell>
          <cell r="G4177">
            <v>725000</v>
          </cell>
          <cell r="H4177">
            <v>1595.7</v>
          </cell>
        </row>
        <row r="4178">
          <cell r="A4178">
            <v>1992</v>
          </cell>
          <cell r="B4178" t="str">
            <v>Jerome Kersey</v>
          </cell>
          <cell r="D4178" t="str">
            <v>POR</v>
          </cell>
          <cell r="F4178">
            <v>14.7</v>
          </cell>
          <cell r="G4178">
            <v>561000</v>
          </cell>
          <cell r="H4178">
            <v>2556.4</v>
          </cell>
        </row>
        <row r="4179">
          <cell r="A4179">
            <v>1992</v>
          </cell>
          <cell r="B4179" t="str">
            <v>Alaa Abdelnaby</v>
          </cell>
          <cell r="D4179" t="str">
            <v>POR</v>
          </cell>
          <cell r="F4179">
            <v>13.5</v>
          </cell>
          <cell r="G4179">
            <v>494000</v>
          </cell>
          <cell r="H4179">
            <v>937.19999999999993</v>
          </cell>
        </row>
        <row r="4180">
          <cell r="A4180">
            <v>1992</v>
          </cell>
          <cell r="B4180" t="str">
            <v>Clifford Robinson</v>
          </cell>
          <cell r="D4180" t="str">
            <v>POR</v>
          </cell>
          <cell r="F4180">
            <v>14.2</v>
          </cell>
          <cell r="G4180">
            <v>474000</v>
          </cell>
          <cell r="H4180">
            <v>2123.7999999999997</v>
          </cell>
        </row>
        <row r="4181">
          <cell r="A4181">
            <v>1992</v>
          </cell>
          <cell r="B4181" t="str">
            <v>Mark Bryant</v>
          </cell>
          <cell r="D4181" t="str">
            <v>POR</v>
          </cell>
          <cell r="F4181">
            <v>11.3</v>
          </cell>
          <cell r="G4181">
            <v>450000</v>
          </cell>
          <cell r="H4181">
            <v>800.80000000000007</v>
          </cell>
        </row>
        <row r="4182">
          <cell r="A4182">
            <v>1992</v>
          </cell>
          <cell r="B4182" t="str">
            <v>Lamont Strothers</v>
          </cell>
          <cell r="D4182" t="str">
            <v>POR</v>
          </cell>
          <cell r="F4182">
            <v>6</v>
          </cell>
          <cell r="G4182">
            <v>150000</v>
          </cell>
          <cell r="H4182">
            <v>17.2</v>
          </cell>
        </row>
        <row r="4183">
          <cell r="A4183">
            <v>1992</v>
          </cell>
          <cell r="B4183" t="str">
            <v>Robert Pack</v>
          </cell>
          <cell r="D4183" t="str">
            <v>POR</v>
          </cell>
          <cell r="F4183">
            <v>10.5</v>
          </cell>
          <cell r="G4183">
            <v>130000</v>
          </cell>
          <cell r="H4183">
            <v>892.80000000000007</v>
          </cell>
        </row>
        <row r="4184">
          <cell r="A4184">
            <v>1992</v>
          </cell>
          <cell r="B4184" t="str">
            <v>Ennis Whatley</v>
          </cell>
          <cell r="D4184" t="str">
            <v>POR</v>
          </cell>
          <cell r="F4184">
            <v>14</v>
          </cell>
          <cell r="G4184">
            <v>130000</v>
          </cell>
          <cell r="H4184">
            <v>209.29999999999998</v>
          </cell>
        </row>
        <row r="4185">
          <cell r="A4185">
            <v>1992</v>
          </cell>
          <cell r="B4185" t="str">
            <v>Wayman Tisdale</v>
          </cell>
          <cell r="D4185" t="str">
            <v>SAC</v>
          </cell>
          <cell r="F4185">
            <v>13.9</v>
          </cell>
          <cell r="G4185">
            <v>2333000</v>
          </cell>
          <cell r="H4185">
            <v>2520</v>
          </cell>
        </row>
        <row r="4186">
          <cell r="A4186">
            <v>1992</v>
          </cell>
          <cell r="B4186" t="str">
            <v>Lionel Simmons</v>
          </cell>
          <cell r="D4186" t="str">
            <v>SAC</v>
          </cell>
          <cell r="F4186">
            <v>16.5</v>
          </cell>
          <cell r="G4186">
            <v>1289000</v>
          </cell>
          <cell r="H4186">
            <v>2893.8</v>
          </cell>
        </row>
        <row r="4187">
          <cell r="A4187">
            <v>1992</v>
          </cell>
          <cell r="B4187" t="str">
            <v>Mitch Richmond</v>
          </cell>
          <cell r="D4187" t="str">
            <v>SAC</v>
          </cell>
          <cell r="F4187">
            <v>16.3</v>
          </cell>
          <cell r="G4187">
            <v>950000</v>
          </cell>
          <cell r="H4187">
            <v>3096</v>
          </cell>
        </row>
        <row r="4188">
          <cell r="A4188">
            <v>1992</v>
          </cell>
          <cell r="B4188" t="str">
            <v>Duane Causwell</v>
          </cell>
          <cell r="D4188" t="str">
            <v>SAC</v>
          </cell>
          <cell r="F4188">
            <v>12.4</v>
          </cell>
          <cell r="G4188">
            <v>820000</v>
          </cell>
          <cell r="H4188">
            <v>2288</v>
          </cell>
        </row>
        <row r="4189">
          <cell r="A4189">
            <v>1992</v>
          </cell>
          <cell r="B4189" t="str">
            <v>Dwayne Schintzius</v>
          </cell>
          <cell r="D4189" t="str">
            <v>SAC</v>
          </cell>
          <cell r="F4189">
            <v>10.6</v>
          </cell>
          <cell r="G4189">
            <v>650000</v>
          </cell>
          <cell r="H4189">
            <v>399.3</v>
          </cell>
        </row>
        <row r="4190">
          <cell r="A4190">
            <v>1992</v>
          </cell>
          <cell r="B4190" t="str">
            <v>Anthony Bonner</v>
          </cell>
          <cell r="D4190" t="str">
            <v>SAC</v>
          </cell>
          <cell r="F4190">
            <v>10.9</v>
          </cell>
          <cell r="G4190">
            <v>568000</v>
          </cell>
          <cell r="H4190">
            <v>2283.1</v>
          </cell>
        </row>
        <row r="4191">
          <cell r="A4191">
            <v>1992</v>
          </cell>
          <cell r="B4191" t="str">
            <v>Spud Webb</v>
          </cell>
          <cell r="D4191" t="str">
            <v>SAC</v>
          </cell>
          <cell r="F4191">
            <v>15.1</v>
          </cell>
          <cell r="G4191">
            <v>560000</v>
          </cell>
          <cell r="H4191">
            <v>2725.7999999999997</v>
          </cell>
        </row>
        <row r="4192">
          <cell r="A4192">
            <v>1992</v>
          </cell>
          <cell r="B4192" t="str">
            <v>Les Jepsen</v>
          </cell>
          <cell r="D4192" t="str">
            <v>SAC</v>
          </cell>
          <cell r="F4192">
            <v>10.1</v>
          </cell>
          <cell r="G4192">
            <v>504000</v>
          </cell>
          <cell r="H4192">
            <v>86.8</v>
          </cell>
        </row>
        <row r="4193">
          <cell r="A4193">
            <v>1992</v>
          </cell>
          <cell r="B4193" t="str">
            <v>Pete Chilcutt</v>
          </cell>
          <cell r="D4193" t="str">
            <v>SAC</v>
          </cell>
          <cell r="F4193">
            <v>11.2</v>
          </cell>
          <cell r="G4193">
            <v>475000</v>
          </cell>
          <cell r="H4193">
            <v>814.2</v>
          </cell>
        </row>
        <row r="4194">
          <cell r="A4194">
            <v>1992</v>
          </cell>
          <cell r="B4194" t="str">
            <v>Jim Les</v>
          </cell>
          <cell r="D4194" t="str">
            <v>SAC</v>
          </cell>
          <cell r="F4194">
            <v>12.8</v>
          </cell>
          <cell r="G4194">
            <v>323000</v>
          </cell>
          <cell r="H4194">
            <v>713</v>
          </cell>
        </row>
        <row r="4195">
          <cell r="A4195">
            <v>1992</v>
          </cell>
          <cell r="B4195" t="str">
            <v>Randy Brown</v>
          </cell>
          <cell r="D4195" t="str">
            <v>SAC</v>
          </cell>
          <cell r="F4195">
            <v>11.5</v>
          </cell>
          <cell r="G4195">
            <v>210000</v>
          </cell>
          <cell r="H4195">
            <v>537.6</v>
          </cell>
        </row>
        <row r="4196">
          <cell r="A4196">
            <v>1992</v>
          </cell>
          <cell r="B4196" t="str">
            <v>Carl Thomas</v>
          </cell>
          <cell r="D4196" t="str">
            <v>SAC</v>
          </cell>
          <cell r="F4196">
            <v>6.4</v>
          </cell>
          <cell r="H4196">
            <v>31</v>
          </cell>
        </row>
        <row r="4197">
          <cell r="A4197">
            <v>1992</v>
          </cell>
          <cell r="B4197" t="str">
            <v>David Robinson</v>
          </cell>
          <cell r="D4197" t="str">
            <v>SAS</v>
          </cell>
          <cell r="F4197">
            <v>27.5</v>
          </cell>
          <cell r="G4197">
            <v>2240000</v>
          </cell>
          <cell r="H4197">
            <v>2563.6000000000004</v>
          </cell>
        </row>
        <row r="4198">
          <cell r="A4198">
            <v>1992</v>
          </cell>
          <cell r="B4198" t="str">
            <v>Terry Cummings</v>
          </cell>
          <cell r="D4198" t="str">
            <v>SAS</v>
          </cell>
          <cell r="F4198">
            <v>18.5</v>
          </cell>
          <cell r="G4198">
            <v>1861000</v>
          </cell>
          <cell r="H4198">
            <v>2149</v>
          </cell>
        </row>
        <row r="4199">
          <cell r="A4199">
            <v>1992</v>
          </cell>
          <cell r="B4199" t="str">
            <v>Sean Elliott</v>
          </cell>
          <cell r="D4199" t="str">
            <v>SAS</v>
          </cell>
          <cell r="F4199">
            <v>14.4</v>
          </cell>
          <cell r="G4199">
            <v>1802000</v>
          </cell>
          <cell r="H4199">
            <v>3116</v>
          </cell>
        </row>
        <row r="4200">
          <cell r="A4200">
            <v>1992</v>
          </cell>
          <cell r="B4200" t="str">
            <v>Antoine Carr</v>
          </cell>
          <cell r="D4200" t="str">
            <v>SAS</v>
          </cell>
          <cell r="F4200">
            <v>13.5</v>
          </cell>
          <cell r="G4200">
            <v>1263000</v>
          </cell>
          <cell r="H4200">
            <v>1863</v>
          </cell>
        </row>
        <row r="4201">
          <cell r="A4201">
            <v>1992</v>
          </cell>
          <cell r="B4201" t="str">
            <v>Sidney Green</v>
          </cell>
          <cell r="D4201" t="str">
            <v>SAS</v>
          </cell>
          <cell r="F4201">
            <v>10.5</v>
          </cell>
          <cell r="G4201">
            <v>1063000</v>
          </cell>
          <cell r="H4201">
            <v>1128</v>
          </cell>
        </row>
        <row r="4202">
          <cell r="A4202">
            <v>1992</v>
          </cell>
          <cell r="B4202" t="str">
            <v>Paul Pressey</v>
          </cell>
          <cell r="D4202" t="str">
            <v>SAS</v>
          </cell>
          <cell r="F4202">
            <v>8</v>
          </cell>
          <cell r="G4202">
            <v>1000000</v>
          </cell>
          <cell r="H4202">
            <v>761.6</v>
          </cell>
        </row>
        <row r="4203">
          <cell r="A4203">
            <v>1992</v>
          </cell>
          <cell r="B4203" t="str">
            <v>Trent Tucker</v>
          </cell>
          <cell r="D4203" t="str">
            <v>SAS</v>
          </cell>
          <cell r="F4203">
            <v>12.3</v>
          </cell>
          <cell r="G4203">
            <v>813000</v>
          </cell>
          <cell r="H4203">
            <v>415.20000000000005</v>
          </cell>
        </row>
        <row r="4204">
          <cell r="A4204">
            <v>1992</v>
          </cell>
          <cell r="B4204" t="str">
            <v>Willie Anderson</v>
          </cell>
          <cell r="D4204" t="str">
            <v>SAS</v>
          </cell>
          <cell r="F4204">
            <v>13.8</v>
          </cell>
          <cell r="G4204">
            <v>775000</v>
          </cell>
          <cell r="H4204">
            <v>1886.7</v>
          </cell>
        </row>
        <row r="4205">
          <cell r="A4205">
            <v>1992</v>
          </cell>
          <cell r="B4205" t="str">
            <v>Rod Strickland</v>
          </cell>
          <cell r="D4205" t="str">
            <v>SAS</v>
          </cell>
          <cell r="F4205">
            <v>16.899999999999999</v>
          </cell>
          <cell r="G4205">
            <v>400000</v>
          </cell>
          <cell r="H4205">
            <v>2052</v>
          </cell>
        </row>
        <row r="4206">
          <cell r="A4206">
            <v>1992</v>
          </cell>
          <cell r="B4206" t="str">
            <v>Greg Sutton</v>
          </cell>
          <cell r="D4206" t="str">
            <v>SAS</v>
          </cell>
          <cell r="F4206">
            <v>7.8</v>
          </cell>
          <cell r="G4206">
            <v>175000</v>
          </cell>
          <cell r="H4206">
            <v>603</v>
          </cell>
        </row>
        <row r="4207">
          <cell r="A4207">
            <v>1992</v>
          </cell>
          <cell r="B4207" t="str">
            <v>Tom Copa</v>
          </cell>
          <cell r="D4207" t="str">
            <v>SAS</v>
          </cell>
          <cell r="F4207">
            <v>10.7</v>
          </cell>
          <cell r="G4207">
            <v>160000</v>
          </cell>
          <cell r="H4207">
            <v>132</v>
          </cell>
        </row>
        <row r="4208">
          <cell r="A4208">
            <v>1992</v>
          </cell>
          <cell r="B4208" t="str">
            <v>Vinnie Johnson</v>
          </cell>
          <cell r="D4208" t="str">
            <v>SAS</v>
          </cell>
          <cell r="F4208">
            <v>10.4</v>
          </cell>
          <cell r="G4208">
            <v>130000</v>
          </cell>
          <cell r="H4208">
            <v>1350</v>
          </cell>
        </row>
        <row r="4209">
          <cell r="A4209">
            <v>1992</v>
          </cell>
          <cell r="B4209" t="str">
            <v>Donald Royal</v>
          </cell>
          <cell r="D4209" t="str">
            <v>SAS</v>
          </cell>
          <cell r="F4209">
            <v>11.7</v>
          </cell>
          <cell r="G4209">
            <v>130000</v>
          </cell>
          <cell r="H4209">
            <v>720</v>
          </cell>
        </row>
        <row r="4210">
          <cell r="A4210">
            <v>1992</v>
          </cell>
          <cell r="B4210" t="str">
            <v>Steve Bardo</v>
          </cell>
          <cell r="D4210" t="str">
            <v>SAS</v>
          </cell>
          <cell r="F4210">
            <v>32.299999999999997</v>
          </cell>
          <cell r="H4210">
            <v>1</v>
          </cell>
        </row>
        <row r="4211">
          <cell r="A4211">
            <v>1992</v>
          </cell>
          <cell r="B4211" t="str">
            <v>Steve Bardo</v>
          </cell>
          <cell r="D4211" t="str">
            <v>SAS</v>
          </cell>
          <cell r="F4211">
            <v>32.299999999999997</v>
          </cell>
          <cell r="H4211">
            <v>1</v>
          </cell>
        </row>
        <row r="4212">
          <cell r="A4212">
            <v>1992</v>
          </cell>
          <cell r="B4212" t="str">
            <v>Steve Bardo</v>
          </cell>
          <cell r="D4212" t="str">
            <v>SAS</v>
          </cell>
          <cell r="F4212">
            <v>32.299999999999997</v>
          </cell>
          <cell r="H4212">
            <v>1</v>
          </cell>
        </row>
        <row r="4213">
          <cell r="A4213">
            <v>1992</v>
          </cell>
          <cell r="B4213" t="str">
            <v>Benoit Benjamin</v>
          </cell>
          <cell r="D4213" t="str">
            <v>SEA</v>
          </cell>
          <cell r="F4213">
            <v>14.1</v>
          </cell>
          <cell r="G4213">
            <v>2875000</v>
          </cell>
          <cell r="H4213">
            <v>1940.4</v>
          </cell>
        </row>
        <row r="4214">
          <cell r="A4214">
            <v>1992</v>
          </cell>
          <cell r="B4214" t="str">
            <v>Gary Payton</v>
          </cell>
          <cell r="D4214" t="str">
            <v>SEA</v>
          </cell>
          <cell r="F4214">
            <v>13.1</v>
          </cell>
          <cell r="G4214">
            <v>1883000</v>
          </cell>
          <cell r="H4214">
            <v>2551.5</v>
          </cell>
        </row>
        <row r="4215">
          <cell r="A4215">
            <v>1992</v>
          </cell>
          <cell r="B4215" t="str">
            <v>Ricky Pierce</v>
          </cell>
          <cell r="D4215" t="str">
            <v>SEA</v>
          </cell>
          <cell r="F4215">
            <v>18.2</v>
          </cell>
          <cell r="G4215">
            <v>1750000</v>
          </cell>
          <cell r="H4215">
            <v>2659.8</v>
          </cell>
        </row>
        <row r="4216">
          <cell r="A4216">
            <v>1992</v>
          </cell>
          <cell r="B4216" t="str">
            <v>Michael Cage</v>
          </cell>
          <cell r="D4216" t="str">
            <v>SEA</v>
          </cell>
          <cell r="F4216">
            <v>15</v>
          </cell>
          <cell r="G4216">
            <v>1390000</v>
          </cell>
          <cell r="H4216">
            <v>2460</v>
          </cell>
        </row>
        <row r="4217">
          <cell r="A4217">
            <v>1992</v>
          </cell>
          <cell r="B4217" t="str">
            <v>Derrick McKey</v>
          </cell>
          <cell r="D4217" t="str">
            <v>SEA</v>
          </cell>
          <cell r="F4217">
            <v>14.7</v>
          </cell>
          <cell r="G4217">
            <v>1112000</v>
          </cell>
          <cell r="H4217">
            <v>1757.6</v>
          </cell>
        </row>
        <row r="4218">
          <cell r="A4218">
            <v>1992</v>
          </cell>
          <cell r="B4218" t="str">
            <v>Eddie Johnson</v>
          </cell>
          <cell r="D4218" t="str">
            <v>SEA</v>
          </cell>
          <cell r="F4218">
            <v>16.100000000000001</v>
          </cell>
          <cell r="G4218">
            <v>1050000</v>
          </cell>
          <cell r="H4218">
            <v>2365.1999999999998</v>
          </cell>
        </row>
        <row r="4219">
          <cell r="A4219">
            <v>1992</v>
          </cell>
          <cell r="B4219" t="str">
            <v>Nate McMillan</v>
          </cell>
          <cell r="D4219" t="str">
            <v>SEA</v>
          </cell>
          <cell r="F4219">
            <v>14.5</v>
          </cell>
          <cell r="G4219">
            <v>733000</v>
          </cell>
          <cell r="H4219">
            <v>1648.8</v>
          </cell>
        </row>
        <row r="4220">
          <cell r="A4220">
            <v>1992</v>
          </cell>
          <cell r="B4220" t="str">
            <v>Rich King</v>
          </cell>
          <cell r="D4220" t="str">
            <v>SEA</v>
          </cell>
          <cell r="F4220">
            <v>10.1</v>
          </cell>
          <cell r="G4220">
            <v>600000</v>
          </cell>
          <cell r="H4220">
            <v>212</v>
          </cell>
        </row>
        <row r="4221">
          <cell r="A4221">
            <v>1992</v>
          </cell>
          <cell r="B4221" t="str">
            <v>Dana Barros</v>
          </cell>
          <cell r="D4221" t="str">
            <v>SEA</v>
          </cell>
          <cell r="F4221">
            <v>15</v>
          </cell>
          <cell r="G4221">
            <v>500000</v>
          </cell>
          <cell r="H4221">
            <v>1327.5</v>
          </cell>
        </row>
        <row r="4222">
          <cell r="A4222">
            <v>1992</v>
          </cell>
          <cell r="B4222" t="str">
            <v>Shawn Kemp</v>
          </cell>
          <cell r="D4222" t="str">
            <v>SEA</v>
          </cell>
          <cell r="F4222">
            <v>21.6</v>
          </cell>
          <cell r="G4222">
            <v>430000</v>
          </cell>
          <cell r="H4222">
            <v>1811.2</v>
          </cell>
        </row>
        <row r="4223">
          <cell r="A4223">
            <v>1992</v>
          </cell>
          <cell r="B4223" t="str">
            <v>Quintin Dailey</v>
          </cell>
          <cell r="D4223" t="str">
            <v>SEA</v>
          </cell>
          <cell r="F4223">
            <v>3.2</v>
          </cell>
          <cell r="G4223">
            <v>425000</v>
          </cell>
          <cell r="H4223">
            <v>97.9</v>
          </cell>
        </row>
        <row r="4224">
          <cell r="A4224">
            <v>1992</v>
          </cell>
          <cell r="B4224" t="str">
            <v>Bart Kofoed</v>
          </cell>
          <cell r="D4224" t="str">
            <v>SEA</v>
          </cell>
          <cell r="F4224">
            <v>9.8000000000000007</v>
          </cell>
          <cell r="G4224">
            <v>130000</v>
          </cell>
          <cell r="H4224">
            <v>237.60000000000002</v>
          </cell>
        </row>
        <row r="4225">
          <cell r="A4225">
            <v>1992</v>
          </cell>
          <cell r="B4225" t="str">
            <v>Marty Conlon</v>
          </cell>
          <cell r="D4225" t="str">
            <v>SEA</v>
          </cell>
          <cell r="F4225">
            <v>9.3000000000000007</v>
          </cell>
          <cell r="G4225">
            <v>130000</v>
          </cell>
          <cell r="H4225">
            <v>382.5</v>
          </cell>
        </row>
        <row r="4226">
          <cell r="A4226">
            <v>1992</v>
          </cell>
          <cell r="B4226" t="str">
            <v>Brian Shaw</v>
          </cell>
          <cell r="D4226" t="str">
            <v>TOT</v>
          </cell>
          <cell r="F4226">
            <v>12.3</v>
          </cell>
          <cell r="G4226">
            <v>1313000</v>
          </cell>
          <cell r="H4226">
            <v>1423.8000000000002</v>
          </cell>
        </row>
        <row r="4227">
          <cell r="A4227">
            <v>1992</v>
          </cell>
          <cell r="B4227" t="str">
            <v>Sherman Douglas</v>
          </cell>
          <cell r="D4227" t="str">
            <v>TOT</v>
          </cell>
          <cell r="F4227">
            <v>13.8</v>
          </cell>
          <cell r="G4227">
            <v>1250000</v>
          </cell>
          <cell r="H4227">
            <v>751.8</v>
          </cell>
        </row>
        <row r="4228">
          <cell r="A4228">
            <v>1992</v>
          </cell>
          <cell r="B4228" t="str">
            <v>Thurl Bailey</v>
          </cell>
          <cell r="D4228" t="str">
            <v>TOT</v>
          </cell>
          <cell r="F4228">
            <v>14.5</v>
          </cell>
          <cell r="G4228">
            <v>1000000</v>
          </cell>
          <cell r="H4228">
            <v>2100</v>
          </cell>
        </row>
        <row r="4229">
          <cell r="A4229">
            <v>1992</v>
          </cell>
          <cell r="B4229" t="str">
            <v>Dennis Hopson</v>
          </cell>
          <cell r="D4229" t="str">
            <v>CHI</v>
          </cell>
          <cell r="F4229">
            <v>17.100000000000001</v>
          </cell>
          <cell r="G4229">
            <v>950000</v>
          </cell>
          <cell r="H4229">
            <v>1313.5</v>
          </cell>
        </row>
        <row r="4230">
          <cell r="A4230">
            <v>1992</v>
          </cell>
          <cell r="B4230" t="str">
            <v>Rex Chapman</v>
          </cell>
          <cell r="D4230" t="str">
            <v>TOT</v>
          </cell>
          <cell r="F4230">
            <v>12.1</v>
          </cell>
          <cell r="G4230">
            <v>940000</v>
          </cell>
          <cell r="H4230">
            <v>567.6</v>
          </cell>
        </row>
        <row r="4231">
          <cell r="A4231">
            <v>1992</v>
          </cell>
          <cell r="B4231" t="str">
            <v>Tyrone Corbin</v>
          </cell>
          <cell r="D4231" t="str">
            <v>TOT</v>
          </cell>
          <cell r="F4231">
            <v>13.6</v>
          </cell>
          <cell r="G4231">
            <v>922000</v>
          </cell>
          <cell r="H4231">
            <v>2208</v>
          </cell>
        </row>
        <row r="4232">
          <cell r="A4232">
            <v>1992</v>
          </cell>
          <cell r="B4232" t="str">
            <v>James Donaldson</v>
          </cell>
          <cell r="D4232" t="str">
            <v>TOT</v>
          </cell>
          <cell r="F4232">
            <v>11.1</v>
          </cell>
          <cell r="G4232">
            <v>880000</v>
          </cell>
          <cell r="H4232">
            <v>1073</v>
          </cell>
        </row>
        <row r="4233">
          <cell r="A4233">
            <v>1992</v>
          </cell>
          <cell r="B4233" t="str">
            <v>Mike Sanders</v>
          </cell>
          <cell r="D4233" t="str">
            <v>TOT</v>
          </cell>
          <cell r="F4233">
            <v>13.6</v>
          </cell>
          <cell r="G4233">
            <v>860000</v>
          </cell>
          <cell r="H4233">
            <v>632.4</v>
          </cell>
        </row>
        <row r="4234">
          <cell r="A4234">
            <v>1992</v>
          </cell>
          <cell r="B4234" t="str">
            <v>Jerome Lane</v>
          </cell>
          <cell r="D4234" t="str">
            <v>TOT</v>
          </cell>
          <cell r="F4234">
            <v>6.6</v>
          </cell>
          <cell r="G4234">
            <v>640000</v>
          </cell>
          <cell r="H4234">
            <v>176.4</v>
          </cell>
        </row>
        <row r="4235">
          <cell r="A4235">
            <v>1992</v>
          </cell>
          <cell r="B4235" t="str">
            <v>Chucky Brown</v>
          </cell>
          <cell r="D4235" t="str">
            <v>TOT</v>
          </cell>
          <cell r="F4235">
            <v>10.8</v>
          </cell>
          <cell r="G4235">
            <v>640000</v>
          </cell>
          <cell r="H4235">
            <v>432.6</v>
          </cell>
        </row>
        <row r="4236">
          <cell r="A4236">
            <v>1992</v>
          </cell>
          <cell r="B4236" t="str">
            <v>Bob Hansen</v>
          </cell>
          <cell r="D4236" t="str">
            <v>TOT</v>
          </cell>
          <cell r="F4236">
            <v>5.7</v>
          </cell>
          <cell r="G4236">
            <v>600000</v>
          </cell>
          <cell r="H4236">
            <v>809.2</v>
          </cell>
        </row>
        <row r="4237">
          <cell r="A4237">
            <v>1992</v>
          </cell>
          <cell r="B4237" t="str">
            <v>Danny Young</v>
          </cell>
          <cell r="D4237" t="str">
            <v>TOT</v>
          </cell>
          <cell r="F4237">
            <v>11.3</v>
          </cell>
          <cell r="G4237">
            <v>550000</v>
          </cell>
          <cell r="H4237">
            <v>1023</v>
          </cell>
        </row>
        <row r="4238">
          <cell r="A4238">
            <v>1992</v>
          </cell>
          <cell r="B4238" t="str">
            <v>Winston Bennett</v>
          </cell>
          <cell r="D4238" t="str">
            <v>TOT</v>
          </cell>
          <cell r="F4238">
            <v>6.3</v>
          </cell>
          <cell r="G4238">
            <v>525000</v>
          </cell>
          <cell r="H4238">
            <v>831.6</v>
          </cell>
        </row>
        <row r="4239">
          <cell r="A4239">
            <v>1992</v>
          </cell>
          <cell r="B4239" t="str">
            <v>Brian Quinnett</v>
          </cell>
          <cell r="D4239" t="str">
            <v>TOT</v>
          </cell>
          <cell r="F4239">
            <v>9.1</v>
          </cell>
          <cell r="G4239">
            <v>450000</v>
          </cell>
          <cell r="H4239">
            <v>327.60000000000002</v>
          </cell>
        </row>
        <row r="4240">
          <cell r="A4240">
            <v>1992</v>
          </cell>
          <cell r="B4240" t="str">
            <v>John Morton</v>
          </cell>
          <cell r="D4240" t="str">
            <v>TOT</v>
          </cell>
          <cell r="F4240">
            <v>9.6999999999999993</v>
          </cell>
          <cell r="G4240">
            <v>450000</v>
          </cell>
          <cell r="H4240">
            <v>270</v>
          </cell>
        </row>
        <row r="4241">
          <cell r="A4241">
            <v>1992</v>
          </cell>
          <cell r="B4241" t="str">
            <v>Tony Massenburg</v>
          </cell>
          <cell r="D4241" t="str">
            <v>TOT</v>
          </cell>
          <cell r="F4241">
            <v>3.8</v>
          </cell>
          <cell r="G4241">
            <v>200000</v>
          </cell>
          <cell r="H4241">
            <v>90</v>
          </cell>
        </row>
        <row r="4242">
          <cell r="A4242">
            <v>1992</v>
          </cell>
          <cell r="B4242" t="str">
            <v>Tom Garrick</v>
          </cell>
          <cell r="D4242" t="str">
            <v>TOT</v>
          </cell>
          <cell r="F4242">
            <v>9.8000000000000007</v>
          </cell>
          <cell r="G4242">
            <v>200000</v>
          </cell>
          <cell r="H4242">
            <v>548</v>
          </cell>
        </row>
        <row r="4243">
          <cell r="A4243">
            <v>1992</v>
          </cell>
          <cell r="B4243" t="str">
            <v>Mark Randall</v>
          </cell>
          <cell r="D4243" t="str">
            <v>TOT</v>
          </cell>
          <cell r="F4243">
            <v>12.3</v>
          </cell>
          <cell r="G4243">
            <v>180000</v>
          </cell>
          <cell r="H4243">
            <v>442.79999999999995</v>
          </cell>
        </row>
        <row r="4244">
          <cell r="A4244">
            <v>1992</v>
          </cell>
          <cell r="B4244" t="str">
            <v>Tharon Mayes</v>
          </cell>
          <cell r="D4244" t="str">
            <v>TOT</v>
          </cell>
          <cell r="F4244">
            <v>6.4</v>
          </cell>
          <cell r="G4244">
            <v>130000</v>
          </cell>
          <cell r="H4244">
            <v>254.39999999999998</v>
          </cell>
        </row>
        <row r="4245">
          <cell r="A4245">
            <v>1992</v>
          </cell>
          <cell r="B4245" t="str">
            <v>Tony Brown</v>
          </cell>
          <cell r="D4245" t="str">
            <v>TOT</v>
          </cell>
          <cell r="F4245">
            <v>11.4</v>
          </cell>
          <cell r="G4245">
            <v>130000</v>
          </cell>
          <cell r="H4245">
            <v>655.5</v>
          </cell>
        </row>
        <row r="4246">
          <cell r="A4246">
            <v>1992</v>
          </cell>
          <cell r="B4246" t="str">
            <v>Elliot Perry</v>
          </cell>
          <cell r="D4246" t="str">
            <v>TOT</v>
          </cell>
          <cell r="F4246">
            <v>8.6</v>
          </cell>
          <cell r="G4246">
            <v>130000</v>
          </cell>
          <cell r="H4246">
            <v>434.99999999999994</v>
          </cell>
        </row>
        <row r="4247">
          <cell r="A4247">
            <v>1992</v>
          </cell>
          <cell r="B4247" t="str">
            <v>Morlon Wiley</v>
          </cell>
          <cell r="D4247" t="str">
            <v>TOT</v>
          </cell>
          <cell r="F4247">
            <v>10.6</v>
          </cell>
          <cell r="G4247">
            <v>130000</v>
          </cell>
          <cell r="H4247">
            <v>869.19999999999993</v>
          </cell>
        </row>
        <row r="4248">
          <cell r="A4248">
            <v>1992</v>
          </cell>
          <cell r="B4248" t="str">
            <v>Rory Sparrow</v>
          </cell>
          <cell r="D4248" t="str">
            <v>TOT</v>
          </cell>
          <cell r="F4248">
            <v>6.5</v>
          </cell>
          <cell r="G4248">
            <v>126000</v>
          </cell>
          <cell r="H4248">
            <v>487.59999999999997</v>
          </cell>
        </row>
        <row r="4249">
          <cell r="A4249">
            <v>1992</v>
          </cell>
          <cell r="B4249" t="str">
            <v>Kennard Winchester</v>
          </cell>
          <cell r="D4249" t="str">
            <v>TOT</v>
          </cell>
          <cell r="F4249">
            <v>16.8</v>
          </cell>
          <cell r="G4249">
            <v>120000</v>
          </cell>
          <cell r="H4249">
            <v>81.7</v>
          </cell>
        </row>
        <row r="4250">
          <cell r="A4250">
            <v>1992</v>
          </cell>
          <cell r="B4250" t="str">
            <v>Kenny Battle</v>
          </cell>
          <cell r="D4250" t="str">
            <v>TOT</v>
          </cell>
          <cell r="F4250">
            <v>13.4</v>
          </cell>
          <cell r="H4250">
            <v>92.8</v>
          </cell>
        </row>
        <row r="4251">
          <cell r="A4251">
            <v>1992</v>
          </cell>
          <cell r="B4251" t="str">
            <v>Gerald Henderson</v>
          </cell>
          <cell r="D4251" t="str">
            <v>TOT</v>
          </cell>
          <cell r="F4251">
            <v>8</v>
          </cell>
          <cell r="H4251">
            <v>96</v>
          </cell>
        </row>
        <row r="4252">
          <cell r="A4252">
            <v>1992</v>
          </cell>
          <cell r="B4252" t="str">
            <v>Sean Higgins</v>
          </cell>
          <cell r="D4252" t="str">
            <v>TOT</v>
          </cell>
          <cell r="F4252">
            <v>12.3</v>
          </cell>
          <cell r="H4252">
            <v>615.6</v>
          </cell>
        </row>
        <row r="4253">
          <cell r="A4253">
            <v>1992</v>
          </cell>
          <cell r="B4253" t="str">
            <v>Jud Buechler</v>
          </cell>
          <cell r="D4253" t="str">
            <v>TOT</v>
          </cell>
          <cell r="F4253">
            <v>10.1</v>
          </cell>
          <cell r="H4253">
            <v>291.2</v>
          </cell>
        </row>
        <row r="4254">
          <cell r="A4254">
            <v>1992</v>
          </cell>
          <cell r="B4254" t="str">
            <v>Michael Ansley</v>
          </cell>
          <cell r="D4254" t="str">
            <v>TOT</v>
          </cell>
          <cell r="F4254">
            <v>9</v>
          </cell>
          <cell r="H4254">
            <v>45</v>
          </cell>
        </row>
        <row r="4255">
          <cell r="A4255">
            <v>1992</v>
          </cell>
          <cell r="B4255" t="str">
            <v>Greg Grant</v>
          </cell>
          <cell r="D4255" t="str">
            <v>TOT</v>
          </cell>
          <cell r="F4255">
            <v>13</v>
          </cell>
          <cell r="H4255">
            <v>890.8</v>
          </cell>
        </row>
        <row r="4256">
          <cell r="A4256">
            <v>1992</v>
          </cell>
          <cell r="B4256" t="str">
            <v>Stephen Thompson</v>
          </cell>
          <cell r="D4256" t="str">
            <v>TOT</v>
          </cell>
          <cell r="F4256">
            <v>11.5</v>
          </cell>
          <cell r="H4256">
            <v>91.2</v>
          </cell>
        </row>
        <row r="4257">
          <cell r="A4257">
            <v>1992</v>
          </cell>
          <cell r="B4257" t="str">
            <v>Steve Scheffler</v>
          </cell>
          <cell r="D4257" t="str">
            <v>TOT</v>
          </cell>
          <cell r="F4257">
            <v>16.600000000000001</v>
          </cell>
          <cell r="H4257">
            <v>60.5</v>
          </cell>
        </row>
        <row r="4258">
          <cell r="A4258">
            <v>1992</v>
          </cell>
          <cell r="B4258" t="str">
            <v>Avery Johnson</v>
          </cell>
          <cell r="D4258" t="str">
            <v>TOT</v>
          </cell>
          <cell r="F4258">
            <v>11.9</v>
          </cell>
          <cell r="H4258">
            <v>1235.0999999999999</v>
          </cell>
        </row>
        <row r="4259">
          <cell r="A4259">
            <v>1992</v>
          </cell>
          <cell r="B4259" t="str">
            <v>Karl Malone*</v>
          </cell>
          <cell r="D4259" t="str">
            <v>UTA</v>
          </cell>
          <cell r="F4259">
            <v>25.4</v>
          </cell>
          <cell r="G4259">
            <v>2556000</v>
          </cell>
          <cell r="H4259">
            <v>3053.7000000000003</v>
          </cell>
        </row>
        <row r="4260">
          <cell r="A4260">
            <v>1992</v>
          </cell>
          <cell r="B4260" t="str">
            <v>John Stockton*</v>
          </cell>
          <cell r="D4260" t="str">
            <v>UTA</v>
          </cell>
          <cell r="F4260">
            <v>22.8</v>
          </cell>
          <cell r="G4260">
            <v>2100000</v>
          </cell>
          <cell r="H4260">
            <v>3001.2000000000003</v>
          </cell>
        </row>
        <row r="4261">
          <cell r="A4261">
            <v>1992</v>
          </cell>
          <cell r="B4261" t="str">
            <v>Jeff Malone</v>
          </cell>
          <cell r="D4261" t="str">
            <v>UTA</v>
          </cell>
          <cell r="F4261">
            <v>15.1</v>
          </cell>
          <cell r="G4261">
            <v>1580000</v>
          </cell>
          <cell r="H4261">
            <v>2924.1</v>
          </cell>
        </row>
        <row r="4262">
          <cell r="A4262">
            <v>1992</v>
          </cell>
          <cell r="B4262" t="str">
            <v>Mark Eaton</v>
          </cell>
          <cell r="D4262" t="str">
            <v>UTA</v>
          </cell>
          <cell r="F4262">
            <v>9.1</v>
          </cell>
          <cell r="G4262">
            <v>1333000</v>
          </cell>
          <cell r="H4262">
            <v>2025</v>
          </cell>
        </row>
        <row r="4263">
          <cell r="A4263">
            <v>1992</v>
          </cell>
          <cell r="B4263" t="str">
            <v>Mike Brown</v>
          </cell>
          <cell r="D4263" t="str">
            <v>UTA</v>
          </cell>
          <cell r="F4263">
            <v>12.3</v>
          </cell>
          <cell r="G4263">
            <v>1175000</v>
          </cell>
          <cell r="H4263">
            <v>1779.3999999999999</v>
          </cell>
        </row>
        <row r="4264">
          <cell r="A4264">
            <v>1992</v>
          </cell>
          <cell r="B4264" t="str">
            <v>Eric Murdock</v>
          </cell>
          <cell r="D4264" t="str">
            <v>UTA</v>
          </cell>
          <cell r="F4264">
            <v>13.6</v>
          </cell>
          <cell r="G4264">
            <v>600000</v>
          </cell>
          <cell r="H4264">
            <v>480</v>
          </cell>
        </row>
        <row r="4265">
          <cell r="A4265">
            <v>1992</v>
          </cell>
          <cell r="B4265" t="str">
            <v>Blue Edwards</v>
          </cell>
          <cell r="D4265" t="str">
            <v>UTA</v>
          </cell>
          <cell r="F4265">
            <v>13.7</v>
          </cell>
          <cell r="G4265">
            <v>390000</v>
          </cell>
          <cell r="H4265">
            <v>2284.1999999999998</v>
          </cell>
        </row>
        <row r="4266">
          <cell r="A4266">
            <v>1992</v>
          </cell>
          <cell r="B4266" t="str">
            <v>Bob Thornton</v>
          </cell>
          <cell r="D4266" t="str">
            <v>UTA</v>
          </cell>
          <cell r="F4266">
            <v>1.7</v>
          </cell>
          <cell r="G4266">
            <v>335000</v>
          </cell>
          <cell r="H4266">
            <v>6</v>
          </cell>
        </row>
        <row r="4267">
          <cell r="A4267">
            <v>1992</v>
          </cell>
          <cell r="B4267" t="str">
            <v>Delaney Rudd</v>
          </cell>
          <cell r="D4267" t="str">
            <v>UTA</v>
          </cell>
          <cell r="F4267">
            <v>10</v>
          </cell>
          <cell r="G4267">
            <v>240000</v>
          </cell>
          <cell r="H4267">
            <v>539.5</v>
          </cell>
        </row>
        <row r="4268">
          <cell r="A4268">
            <v>1992</v>
          </cell>
          <cell r="B4268" t="str">
            <v>David Benoit</v>
          </cell>
          <cell r="D4268" t="str">
            <v>UTA</v>
          </cell>
          <cell r="F4268">
            <v>12.1</v>
          </cell>
          <cell r="G4268">
            <v>230000</v>
          </cell>
          <cell r="H4268">
            <v>1162.7</v>
          </cell>
        </row>
        <row r="4269">
          <cell r="A4269">
            <v>1992</v>
          </cell>
          <cell r="B4269" t="str">
            <v>Corey Crowder</v>
          </cell>
          <cell r="D4269" t="str">
            <v>UTA</v>
          </cell>
          <cell r="F4269">
            <v>8.4</v>
          </cell>
          <cell r="G4269">
            <v>130000</v>
          </cell>
          <cell r="H4269">
            <v>326.40000000000003</v>
          </cell>
        </row>
        <row r="4270">
          <cell r="A4270">
            <v>1992</v>
          </cell>
          <cell r="B4270" t="str">
            <v>Isaac Austin</v>
          </cell>
          <cell r="D4270" t="str">
            <v>UTA</v>
          </cell>
          <cell r="F4270">
            <v>15</v>
          </cell>
          <cell r="G4270">
            <v>130000</v>
          </cell>
          <cell r="H4270">
            <v>111.60000000000001</v>
          </cell>
        </row>
        <row r="4271">
          <cell r="A4271">
            <v>1992</v>
          </cell>
          <cell r="B4271" t="str">
            <v>Ralph Sampson</v>
          </cell>
          <cell r="D4271" t="str">
            <v>WSB</v>
          </cell>
          <cell r="F4271">
            <v>5.8</v>
          </cell>
          <cell r="G4271">
            <v>2685000</v>
          </cell>
          <cell r="H4271">
            <v>108</v>
          </cell>
        </row>
        <row r="4272">
          <cell r="A4272">
            <v>1992</v>
          </cell>
          <cell r="B4272" t="str">
            <v>Pervis Ellison</v>
          </cell>
          <cell r="D4272" t="str">
            <v>WSB</v>
          </cell>
          <cell r="F4272">
            <v>19.899999999999999</v>
          </cell>
          <cell r="G4272">
            <v>2300000</v>
          </cell>
          <cell r="H4272">
            <v>2508</v>
          </cell>
        </row>
        <row r="4273">
          <cell r="A4273">
            <v>1992</v>
          </cell>
          <cell r="B4273" t="str">
            <v>Michael Adams</v>
          </cell>
          <cell r="D4273" t="str">
            <v>WSB</v>
          </cell>
          <cell r="F4273">
            <v>17.100000000000001</v>
          </cell>
          <cell r="G4273">
            <v>1309000</v>
          </cell>
          <cell r="H4273">
            <v>2792.3999999999996</v>
          </cell>
        </row>
        <row r="4274">
          <cell r="A4274">
            <v>1992</v>
          </cell>
          <cell r="B4274" t="str">
            <v>Tom Hammonds</v>
          </cell>
          <cell r="D4274" t="str">
            <v>WSB</v>
          </cell>
          <cell r="F4274">
            <v>11.2</v>
          </cell>
          <cell r="G4274">
            <v>825000</v>
          </cell>
          <cell r="H4274">
            <v>984.2</v>
          </cell>
        </row>
        <row r="4275">
          <cell r="A4275">
            <v>1992</v>
          </cell>
          <cell r="B4275" t="str">
            <v>Ledell Eackles</v>
          </cell>
          <cell r="D4275" t="str">
            <v>WSB</v>
          </cell>
          <cell r="F4275">
            <v>15.3</v>
          </cell>
          <cell r="G4275">
            <v>780000</v>
          </cell>
          <cell r="H4275">
            <v>1462.5</v>
          </cell>
        </row>
        <row r="4276">
          <cell r="A4276">
            <v>1992</v>
          </cell>
          <cell r="B4276" t="str">
            <v>Charles Jones</v>
          </cell>
          <cell r="D4276" t="str">
            <v>WSB</v>
          </cell>
          <cell r="F4276">
            <v>6.8</v>
          </cell>
          <cell r="G4276">
            <v>750000</v>
          </cell>
          <cell r="H4276">
            <v>1365</v>
          </cell>
        </row>
        <row r="4277">
          <cell r="A4277">
            <v>1992</v>
          </cell>
          <cell r="B4277" t="str">
            <v>LaBradford Smith</v>
          </cell>
          <cell r="D4277" t="str">
            <v>WSB</v>
          </cell>
          <cell r="F4277">
            <v>9.6</v>
          </cell>
          <cell r="G4277">
            <v>620000</v>
          </cell>
          <cell r="H4277">
            <v>710.40000000000009</v>
          </cell>
        </row>
        <row r="4278">
          <cell r="A4278">
            <v>1992</v>
          </cell>
          <cell r="B4278" t="str">
            <v>Harvey Grant</v>
          </cell>
          <cell r="D4278" t="str">
            <v>WSB</v>
          </cell>
          <cell r="F4278">
            <v>15.3</v>
          </cell>
          <cell r="G4278">
            <v>450000</v>
          </cell>
          <cell r="H4278">
            <v>2387.1999999999998</v>
          </cell>
        </row>
        <row r="4279">
          <cell r="A4279">
            <v>1992</v>
          </cell>
          <cell r="B4279" t="str">
            <v>Greg Foster</v>
          </cell>
          <cell r="D4279" t="str">
            <v>WSB</v>
          </cell>
          <cell r="F4279">
            <v>11.2</v>
          </cell>
          <cell r="G4279">
            <v>339000</v>
          </cell>
          <cell r="H4279">
            <v>548.79999999999995</v>
          </cell>
        </row>
        <row r="4280">
          <cell r="A4280">
            <v>1992</v>
          </cell>
          <cell r="B4280" t="str">
            <v>A.J. English</v>
          </cell>
          <cell r="D4280" t="str">
            <v>WSB</v>
          </cell>
          <cell r="F4280">
            <v>12.5</v>
          </cell>
          <cell r="G4280">
            <v>325000</v>
          </cell>
          <cell r="H4280">
            <v>1668.6000000000001</v>
          </cell>
        </row>
        <row r="4281">
          <cell r="A4281">
            <v>1992</v>
          </cell>
          <cell r="B4281" t="str">
            <v>David Wingate</v>
          </cell>
          <cell r="D4281" t="str">
            <v>WSB</v>
          </cell>
          <cell r="F4281">
            <v>11.5</v>
          </cell>
          <cell r="G4281">
            <v>250000</v>
          </cell>
          <cell r="H4281">
            <v>2130.3000000000002</v>
          </cell>
        </row>
        <row r="4282">
          <cell r="A4282">
            <v>1992</v>
          </cell>
          <cell r="B4282" t="str">
            <v>Larry Stewart</v>
          </cell>
          <cell r="D4282" t="str">
            <v>WSB</v>
          </cell>
          <cell r="F4282">
            <v>12.9</v>
          </cell>
          <cell r="G4282">
            <v>130000</v>
          </cell>
          <cell r="H4282">
            <v>2226.8000000000002</v>
          </cell>
        </row>
        <row r="4283">
          <cell r="A4283">
            <v>1992</v>
          </cell>
          <cell r="B4283" t="str">
            <v>Andre Turner</v>
          </cell>
          <cell r="D4283" t="str">
            <v>WSB</v>
          </cell>
          <cell r="F4283">
            <v>12.1</v>
          </cell>
          <cell r="G4283">
            <v>130000</v>
          </cell>
          <cell r="H4283">
            <v>868</v>
          </cell>
        </row>
        <row r="4284">
          <cell r="A4284">
            <v>1992</v>
          </cell>
          <cell r="B4284" t="str">
            <v>Derek Strong</v>
          </cell>
          <cell r="D4284" t="str">
            <v>WSB</v>
          </cell>
          <cell r="F4284">
            <v>3.2</v>
          </cell>
          <cell r="G4284">
            <v>130000</v>
          </cell>
          <cell r="H4284">
            <v>12</v>
          </cell>
        </row>
        <row r="4285">
          <cell r="A4285">
            <v>1992</v>
          </cell>
          <cell r="B4285" t="str">
            <v>Albert King</v>
          </cell>
          <cell r="D4285" t="str">
            <v>WSB</v>
          </cell>
          <cell r="F4285">
            <v>14.3</v>
          </cell>
          <cell r="H4285">
            <v>58.800000000000004</v>
          </cell>
        </row>
        <row r="4286">
          <cell r="A4286">
            <v>1993</v>
          </cell>
          <cell r="B4286" t="str">
            <v>Dominique Wilkins</v>
          </cell>
          <cell r="D4286" t="str">
            <v>ATL</v>
          </cell>
          <cell r="F4286">
            <v>24.3</v>
          </cell>
          <cell r="G4286">
            <v>3500000</v>
          </cell>
          <cell r="H4286">
            <v>2648.2999999999997</v>
          </cell>
        </row>
        <row r="4287">
          <cell r="A4287">
            <v>1993</v>
          </cell>
          <cell r="B4287" t="str">
            <v>Jon Koncak</v>
          </cell>
          <cell r="D4287" t="str">
            <v>ATL</v>
          </cell>
          <cell r="F4287">
            <v>9.1999999999999993</v>
          </cell>
          <cell r="G4287">
            <v>2450000</v>
          </cell>
          <cell r="H4287">
            <v>1973.4</v>
          </cell>
        </row>
        <row r="4288">
          <cell r="A4288">
            <v>1993</v>
          </cell>
          <cell r="B4288" t="str">
            <v>Kevin Willis</v>
          </cell>
          <cell r="D4288" t="str">
            <v>ATL</v>
          </cell>
          <cell r="F4288">
            <v>17.399999999999999</v>
          </cell>
          <cell r="G4288">
            <v>2425000</v>
          </cell>
          <cell r="H4288">
            <v>2880</v>
          </cell>
        </row>
        <row r="4289">
          <cell r="A4289">
            <v>1993</v>
          </cell>
          <cell r="B4289" t="str">
            <v>Blair Rasmussen</v>
          </cell>
          <cell r="D4289" t="str">
            <v>ATL</v>
          </cell>
          <cell r="F4289">
            <v>4.8</v>
          </cell>
          <cell r="G4289">
            <v>1988000</v>
          </cell>
          <cell r="H4289">
            <v>283.8</v>
          </cell>
        </row>
        <row r="4290">
          <cell r="A4290">
            <v>1993</v>
          </cell>
          <cell r="B4290" t="str">
            <v>Travis Mays</v>
          </cell>
          <cell r="D4290" t="str">
            <v>ATL</v>
          </cell>
          <cell r="F4290">
            <v>10.1</v>
          </cell>
          <cell r="G4290">
            <v>1200000</v>
          </cell>
          <cell r="H4290">
            <v>788.90000000000009</v>
          </cell>
        </row>
        <row r="4291">
          <cell r="A4291">
            <v>1993</v>
          </cell>
          <cell r="B4291" t="str">
            <v>Stacey Augmon</v>
          </cell>
          <cell r="D4291" t="str">
            <v>ATL</v>
          </cell>
          <cell r="F4291">
            <v>15.2</v>
          </cell>
          <cell r="G4291">
            <v>1138000</v>
          </cell>
          <cell r="H4291">
            <v>2109.6999999999998</v>
          </cell>
        </row>
        <row r="4292">
          <cell r="A4292">
            <v>1993</v>
          </cell>
          <cell r="B4292" t="str">
            <v>Adam Keefe</v>
          </cell>
          <cell r="D4292" t="str">
            <v>ATL</v>
          </cell>
          <cell r="F4292">
            <v>13.6</v>
          </cell>
          <cell r="G4292">
            <v>1000000</v>
          </cell>
          <cell r="H4292">
            <v>1549.8</v>
          </cell>
        </row>
        <row r="4293">
          <cell r="A4293">
            <v>1993</v>
          </cell>
          <cell r="B4293" t="str">
            <v>Duane Ferrell</v>
          </cell>
          <cell r="D4293" t="str">
            <v>ATL</v>
          </cell>
          <cell r="F4293">
            <v>13.7</v>
          </cell>
          <cell r="G4293">
            <v>825000</v>
          </cell>
          <cell r="H4293">
            <v>1738.3999999999999</v>
          </cell>
        </row>
        <row r="4294">
          <cell r="A4294">
            <v>1993</v>
          </cell>
          <cell r="B4294" t="str">
            <v>Mookie Blaylock</v>
          </cell>
          <cell r="D4294" t="str">
            <v>ATL</v>
          </cell>
          <cell r="F4294">
            <v>17.100000000000001</v>
          </cell>
          <cell r="G4294">
            <v>660000</v>
          </cell>
          <cell r="H4294">
            <v>2824</v>
          </cell>
        </row>
        <row r="4295">
          <cell r="A4295">
            <v>1993</v>
          </cell>
          <cell r="B4295" t="str">
            <v>Paul Graham</v>
          </cell>
          <cell r="D4295" t="str">
            <v>ATL</v>
          </cell>
          <cell r="F4295">
            <v>12.7</v>
          </cell>
          <cell r="G4295">
            <v>500000</v>
          </cell>
          <cell r="H4295">
            <v>1512</v>
          </cell>
        </row>
        <row r="4296">
          <cell r="A4296">
            <v>1993</v>
          </cell>
          <cell r="B4296" t="str">
            <v>Jeff Sanders</v>
          </cell>
          <cell r="D4296" t="str">
            <v>ATL</v>
          </cell>
          <cell r="F4296">
            <v>6.9</v>
          </cell>
          <cell r="G4296">
            <v>250000</v>
          </cell>
          <cell r="H4296">
            <v>119.7</v>
          </cell>
        </row>
        <row r="4297">
          <cell r="A4297">
            <v>1993</v>
          </cell>
          <cell r="B4297" t="str">
            <v>Steve Henson</v>
          </cell>
          <cell r="D4297" t="str">
            <v>ATL</v>
          </cell>
          <cell r="F4297">
            <v>11.3</v>
          </cell>
          <cell r="H4297">
            <v>720.8</v>
          </cell>
        </row>
        <row r="4298">
          <cell r="A4298">
            <v>1993</v>
          </cell>
          <cell r="B4298" t="str">
            <v>Randy Breuer</v>
          </cell>
          <cell r="D4298" t="str">
            <v>ATL</v>
          </cell>
          <cell r="F4298">
            <v>11.1</v>
          </cell>
          <cell r="H4298">
            <v>106.80000000000001</v>
          </cell>
        </row>
        <row r="4299">
          <cell r="A4299">
            <v>1993</v>
          </cell>
          <cell r="B4299" t="str">
            <v>Robert Parish</v>
          </cell>
          <cell r="D4299" t="str">
            <v>BOS</v>
          </cell>
          <cell r="F4299">
            <v>19.2</v>
          </cell>
          <cell r="G4299">
            <v>3513000</v>
          </cell>
          <cell r="H4299">
            <v>2148.7999999999997</v>
          </cell>
        </row>
        <row r="4300">
          <cell r="A4300">
            <v>1993</v>
          </cell>
          <cell r="B4300" t="str">
            <v>Kevin McHale</v>
          </cell>
          <cell r="D4300" t="str">
            <v>BOS</v>
          </cell>
          <cell r="F4300">
            <v>14.4</v>
          </cell>
          <cell r="G4300">
            <v>3500000</v>
          </cell>
          <cell r="H4300">
            <v>1654.3</v>
          </cell>
        </row>
        <row r="4301">
          <cell r="A4301">
            <v>1993</v>
          </cell>
          <cell r="B4301" t="str">
            <v>Reggie Lewis</v>
          </cell>
          <cell r="D4301" t="str">
            <v>BOS</v>
          </cell>
          <cell r="F4301">
            <v>17.399999999999999</v>
          </cell>
          <cell r="G4301">
            <v>3320000</v>
          </cell>
          <cell r="H4301">
            <v>3144</v>
          </cell>
        </row>
        <row r="4302">
          <cell r="A4302">
            <v>1993</v>
          </cell>
          <cell r="B4302" t="str">
            <v>Xavier McDaniel</v>
          </cell>
          <cell r="D4302" t="str">
            <v>BOS</v>
          </cell>
          <cell r="F4302">
            <v>16.3</v>
          </cell>
          <cell r="G4302">
            <v>1869000</v>
          </cell>
          <cell r="H4302">
            <v>2214</v>
          </cell>
        </row>
        <row r="4303">
          <cell r="A4303">
            <v>1993</v>
          </cell>
          <cell r="B4303" t="str">
            <v>Sherman Douglas</v>
          </cell>
          <cell r="D4303" t="str">
            <v>BOS</v>
          </cell>
          <cell r="F4303">
            <v>13.5</v>
          </cell>
          <cell r="G4303">
            <v>1869000</v>
          </cell>
          <cell r="H4303">
            <v>1935.5</v>
          </cell>
        </row>
        <row r="4304">
          <cell r="A4304">
            <v>1993</v>
          </cell>
          <cell r="B4304" t="str">
            <v>Kevin Gamble</v>
          </cell>
          <cell r="D4304" t="str">
            <v>BOS</v>
          </cell>
          <cell r="F4304">
            <v>15.1</v>
          </cell>
          <cell r="G4304">
            <v>1200000</v>
          </cell>
          <cell r="H4304">
            <v>2542</v>
          </cell>
        </row>
        <row r="4305">
          <cell r="A4305">
            <v>1993</v>
          </cell>
          <cell r="B4305" t="str">
            <v>Joe Kleine</v>
          </cell>
          <cell r="D4305" t="str">
            <v>BOS</v>
          </cell>
          <cell r="F4305">
            <v>9.6</v>
          </cell>
          <cell r="G4305">
            <v>1150000</v>
          </cell>
          <cell r="H4305">
            <v>1131</v>
          </cell>
        </row>
        <row r="4306">
          <cell r="A4306">
            <v>1993</v>
          </cell>
          <cell r="B4306" t="str">
            <v>Ed Pinckney</v>
          </cell>
          <cell r="D4306" t="str">
            <v>BOS</v>
          </cell>
          <cell r="F4306">
            <v>10.5</v>
          </cell>
          <cell r="G4306">
            <v>1150000</v>
          </cell>
          <cell r="H4306">
            <v>151.20000000000002</v>
          </cell>
        </row>
        <row r="4307">
          <cell r="A4307">
            <v>1993</v>
          </cell>
          <cell r="B4307" t="str">
            <v>Dee Brown</v>
          </cell>
          <cell r="D4307" t="str">
            <v>BOS</v>
          </cell>
          <cell r="F4307">
            <v>17.2</v>
          </cell>
          <cell r="G4307">
            <v>865000</v>
          </cell>
          <cell r="H4307">
            <v>2256</v>
          </cell>
        </row>
        <row r="4308">
          <cell r="A4308">
            <v>1993</v>
          </cell>
          <cell r="B4308" t="str">
            <v>Rick Fox</v>
          </cell>
          <cell r="D4308" t="str">
            <v>BOS</v>
          </cell>
          <cell r="F4308">
            <v>14.7</v>
          </cell>
          <cell r="G4308">
            <v>650000</v>
          </cell>
          <cell r="H4308">
            <v>1079.2</v>
          </cell>
        </row>
        <row r="4309">
          <cell r="A4309">
            <v>1993</v>
          </cell>
          <cell r="B4309" t="str">
            <v>John Bagley</v>
          </cell>
          <cell r="D4309" t="str">
            <v>BOS</v>
          </cell>
          <cell r="F4309">
            <v>2</v>
          </cell>
          <cell r="G4309">
            <v>550000</v>
          </cell>
          <cell r="H4309">
            <v>97</v>
          </cell>
        </row>
        <row r="4310">
          <cell r="A4310">
            <v>1993</v>
          </cell>
          <cell r="B4310" t="str">
            <v>Bart Kofoed</v>
          </cell>
          <cell r="D4310" t="str">
            <v>BOS</v>
          </cell>
          <cell r="F4310">
            <v>14.9</v>
          </cell>
          <cell r="G4310">
            <v>140000</v>
          </cell>
          <cell r="H4310">
            <v>41.300000000000004</v>
          </cell>
        </row>
        <row r="4311">
          <cell r="A4311">
            <v>1993</v>
          </cell>
          <cell r="B4311" t="str">
            <v>Marcus Webb</v>
          </cell>
          <cell r="D4311" t="str">
            <v>BOS</v>
          </cell>
          <cell r="F4311">
            <v>20.100000000000001</v>
          </cell>
          <cell r="G4311">
            <v>140000</v>
          </cell>
          <cell r="H4311">
            <v>51.300000000000004</v>
          </cell>
        </row>
        <row r="4312">
          <cell r="A4312">
            <v>1993</v>
          </cell>
          <cell r="B4312" t="str">
            <v>Kenny Battle</v>
          </cell>
          <cell r="D4312" t="str">
            <v>BOS</v>
          </cell>
          <cell r="F4312">
            <v>20.7</v>
          </cell>
          <cell r="G4312">
            <v>140000</v>
          </cell>
          <cell r="H4312">
            <v>29.099999999999998</v>
          </cell>
        </row>
        <row r="4313">
          <cell r="A4313">
            <v>1993</v>
          </cell>
          <cell r="B4313" t="str">
            <v>Larry Johnson</v>
          </cell>
          <cell r="D4313" t="str">
            <v>CHH</v>
          </cell>
          <cell r="F4313">
            <v>18.899999999999999</v>
          </cell>
          <cell r="G4313">
            <v>2540000</v>
          </cell>
          <cell r="H4313">
            <v>3321</v>
          </cell>
        </row>
        <row r="4314">
          <cell r="A4314">
            <v>1993</v>
          </cell>
          <cell r="B4314" t="str">
            <v>Alonzo Mourning</v>
          </cell>
          <cell r="D4314" t="str">
            <v>CHH</v>
          </cell>
          <cell r="F4314">
            <v>20.8</v>
          </cell>
          <cell r="G4314">
            <v>2400000</v>
          </cell>
          <cell r="H4314">
            <v>2644.2</v>
          </cell>
        </row>
        <row r="4315">
          <cell r="A4315">
            <v>1993</v>
          </cell>
          <cell r="B4315" t="str">
            <v>Kendall Gill</v>
          </cell>
          <cell r="D4315" t="str">
            <v>CHH</v>
          </cell>
          <cell r="F4315">
            <v>14</v>
          </cell>
          <cell r="G4315">
            <v>1908000</v>
          </cell>
          <cell r="H4315">
            <v>2428.8000000000002</v>
          </cell>
        </row>
        <row r="4316">
          <cell r="A4316">
            <v>1993</v>
          </cell>
          <cell r="B4316" t="str">
            <v>Mike Gminski</v>
          </cell>
          <cell r="D4316" t="str">
            <v>CHH</v>
          </cell>
          <cell r="F4316">
            <v>14.1</v>
          </cell>
          <cell r="G4316">
            <v>1415000</v>
          </cell>
          <cell r="H4316">
            <v>251.60000000000002</v>
          </cell>
        </row>
        <row r="4317">
          <cell r="A4317">
            <v>1993</v>
          </cell>
          <cell r="B4317" t="str">
            <v>Johnny Newman</v>
          </cell>
          <cell r="D4317" t="str">
            <v>CHH</v>
          </cell>
          <cell r="F4317">
            <v>15.5</v>
          </cell>
          <cell r="G4317">
            <v>1175000</v>
          </cell>
          <cell r="H4317">
            <v>1472</v>
          </cell>
        </row>
        <row r="4318">
          <cell r="A4318">
            <v>1993</v>
          </cell>
          <cell r="B4318" t="str">
            <v>Dell Curry</v>
          </cell>
          <cell r="D4318" t="str">
            <v>CHH</v>
          </cell>
          <cell r="F4318">
            <v>16</v>
          </cell>
          <cell r="G4318">
            <v>750000</v>
          </cell>
          <cell r="H4318">
            <v>2096</v>
          </cell>
        </row>
        <row r="4319">
          <cell r="A4319">
            <v>1993</v>
          </cell>
          <cell r="B4319" t="str">
            <v>Muggsy Bogues</v>
          </cell>
          <cell r="D4319" t="str">
            <v>CHH</v>
          </cell>
          <cell r="F4319">
            <v>14.5</v>
          </cell>
          <cell r="G4319">
            <v>700000</v>
          </cell>
          <cell r="H4319">
            <v>2835</v>
          </cell>
        </row>
        <row r="4320">
          <cell r="A4320">
            <v>1993</v>
          </cell>
          <cell r="B4320" t="str">
            <v>Kenny Gattison</v>
          </cell>
          <cell r="D4320" t="str">
            <v>CHH</v>
          </cell>
          <cell r="F4320">
            <v>12.5</v>
          </cell>
          <cell r="G4320">
            <v>598000</v>
          </cell>
          <cell r="H4320">
            <v>1477.5</v>
          </cell>
        </row>
        <row r="4321">
          <cell r="A4321">
            <v>1993</v>
          </cell>
          <cell r="B4321" t="str">
            <v>Kevin Lynch</v>
          </cell>
          <cell r="D4321" t="str">
            <v>CHH</v>
          </cell>
          <cell r="F4321">
            <v>7.6</v>
          </cell>
          <cell r="G4321">
            <v>250000</v>
          </cell>
          <cell r="H4321">
            <v>324</v>
          </cell>
        </row>
        <row r="4322">
          <cell r="A4322">
            <v>1993</v>
          </cell>
          <cell r="B4322" t="str">
            <v>Tony Bennett</v>
          </cell>
          <cell r="D4322" t="str">
            <v>CHH</v>
          </cell>
          <cell r="F4322">
            <v>9.3000000000000007</v>
          </cell>
          <cell r="G4322">
            <v>140000</v>
          </cell>
          <cell r="H4322">
            <v>855</v>
          </cell>
        </row>
        <row r="4323">
          <cell r="A4323">
            <v>1993</v>
          </cell>
          <cell r="B4323" t="str">
            <v>David Wingate</v>
          </cell>
          <cell r="D4323" t="str">
            <v>CHH</v>
          </cell>
          <cell r="F4323">
            <v>11.5</v>
          </cell>
          <cell r="G4323">
            <v>129000</v>
          </cell>
          <cell r="H4323">
            <v>1468.8</v>
          </cell>
        </row>
        <row r="4324">
          <cell r="A4324">
            <v>1993</v>
          </cell>
          <cell r="B4324" t="str">
            <v>Michael Jordan</v>
          </cell>
          <cell r="D4324" t="str">
            <v>CHI</v>
          </cell>
          <cell r="F4324">
            <v>29.7</v>
          </cell>
          <cell r="G4324">
            <v>4000000</v>
          </cell>
          <cell r="H4324">
            <v>3065.3999999999996</v>
          </cell>
        </row>
        <row r="4325">
          <cell r="A4325">
            <v>1993</v>
          </cell>
          <cell r="B4325" t="str">
            <v>Scottie Pippen</v>
          </cell>
          <cell r="D4325" t="str">
            <v>CHI</v>
          </cell>
          <cell r="F4325">
            <v>19.2</v>
          </cell>
          <cell r="G4325">
            <v>3425000</v>
          </cell>
          <cell r="H4325">
            <v>3126.6</v>
          </cell>
        </row>
        <row r="4326">
          <cell r="A4326">
            <v>1993</v>
          </cell>
          <cell r="B4326" t="str">
            <v>Bill Cartwright</v>
          </cell>
          <cell r="D4326" t="str">
            <v>CHI</v>
          </cell>
          <cell r="F4326">
            <v>8.3000000000000007</v>
          </cell>
          <cell r="G4326">
            <v>2200000</v>
          </cell>
          <cell r="H4326">
            <v>1253.6999999999998</v>
          </cell>
        </row>
        <row r="4327">
          <cell r="A4327">
            <v>1993</v>
          </cell>
          <cell r="B4327" t="str">
            <v>Horace Grant</v>
          </cell>
          <cell r="D4327" t="str">
            <v>CHI</v>
          </cell>
          <cell r="F4327">
            <v>17.5</v>
          </cell>
          <cell r="G4327">
            <v>1900000</v>
          </cell>
          <cell r="H4327">
            <v>2741.2000000000003</v>
          </cell>
        </row>
        <row r="4328">
          <cell r="A4328">
            <v>1993</v>
          </cell>
          <cell r="B4328" t="str">
            <v>Stacey King</v>
          </cell>
          <cell r="D4328" t="str">
            <v>CHI</v>
          </cell>
          <cell r="F4328">
            <v>12.8</v>
          </cell>
          <cell r="G4328">
            <v>1400000</v>
          </cell>
          <cell r="H4328">
            <v>1056.4000000000001</v>
          </cell>
        </row>
        <row r="4329">
          <cell r="A4329">
            <v>1993</v>
          </cell>
          <cell r="B4329" t="str">
            <v>John Paxson</v>
          </cell>
          <cell r="D4329" t="str">
            <v>CHI</v>
          </cell>
          <cell r="F4329">
            <v>9.3000000000000007</v>
          </cell>
          <cell r="G4329">
            <v>1200000</v>
          </cell>
          <cell r="H4329">
            <v>1032.5</v>
          </cell>
        </row>
        <row r="4330">
          <cell r="A4330">
            <v>1993</v>
          </cell>
          <cell r="B4330" t="str">
            <v>Rodney McCray</v>
          </cell>
          <cell r="D4330" t="str">
            <v>CHI</v>
          </cell>
          <cell r="F4330">
            <v>7.6</v>
          </cell>
          <cell r="G4330">
            <v>1075000</v>
          </cell>
          <cell r="H4330">
            <v>1017.6</v>
          </cell>
        </row>
        <row r="4331">
          <cell r="A4331">
            <v>1993</v>
          </cell>
          <cell r="B4331" t="str">
            <v>Will Perdue</v>
          </cell>
          <cell r="D4331" t="str">
            <v>CHI</v>
          </cell>
          <cell r="F4331">
            <v>14.8</v>
          </cell>
          <cell r="G4331">
            <v>625000</v>
          </cell>
          <cell r="H4331">
            <v>1000.8000000000001</v>
          </cell>
        </row>
        <row r="4332">
          <cell r="A4332">
            <v>1993</v>
          </cell>
          <cell r="B4332" t="str">
            <v>Scott Williams</v>
          </cell>
          <cell r="D4332" t="str">
            <v>CHI</v>
          </cell>
          <cell r="F4332">
            <v>14.6</v>
          </cell>
          <cell r="G4332">
            <v>613000</v>
          </cell>
          <cell r="H4332">
            <v>1370.3</v>
          </cell>
        </row>
        <row r="4333">
          <cell r="A4333">
            <v>1993</v>
          </cell>
          <cell r="B4333" t="str">
            <v>B.J. Armstrong</v>
          </cell>
          <cell r="D4333" t="str">
            <v>CHI</v>
          </cell>
          <cell r="F4333">
            <v>14.7</v>
          </cell>
          <cell r="G4333">
            <v>540000</v>
          </cell>
          <cell r="H4333">
            <v>2492.7999999999997</v>
          </cell>
        </row>
        <row r="4334">
          <cell r="A4334">
            <v>1993</v>
          </cell>
          <cell r="B4334" t="str">
            <v>Trent Tucker</v>
          </cell>
          <cell r="D4334" t="str">
            <v>CHI</v>
          </cell>
          <cell r="F4334">
            <v>14.1</v>
          </cell>
          <cell r="G4334">
            <v>350000</v>
          </cell>
          <cell r="H4334">
            <v>910.8</v>
          </cell>
        </row>
        <row r="4335">
          <cell r="A4335">
            <v>1993</v>
          </cell>
          <cell r="B4335" t="str">
            <v>Corey Williams</v>
          </cell>
          <cell r="D4335" t="str">
            <v>CHI</v>
          </cell>
          <cell r="F4335">
            <v>9.3000000000000007</v>
          </cell>
          <cell r="G4335">
            <v>200000</v>
          </cell>
          <cell r="H4335">
            <v>241.5</v>
          </cell>
        </row>
        <row r="4336">
          <cell r="A4336">
            <v>1993</v>
          </cell>
          <cell r="B4336" t="str">
            <v>Ricky Blanton</v>
          </cell>
          <cell r="D4336" t="str">
            <v>CHI</v>
          </cell>
          <cell r="F4336">
            <v>19.3</v>
          </cell>
          <cell r="G4336">
            <v>8000</v>
          </cell>
          <cell r="H4336">
            <v>13</v>
          </cell>
        </row>
        <row r="4337">
          <cell r="A4337">
            <v>1993</v>
          </cell>
          <cell r="B4337" t="str">
            <v>Jo Jo English</v>
          </cell>
          <cell r="D4337" t="str">
            <v>CHI</v>
          </cell>
          <cell r="F4337">
            <v>1.9</v>
          </cell>
          <cell r="H4337">
            <v>31.200000000000003</v>
          </cell>
        </row>
        <row r="4338">
          <cell r="A4338">
            <v>1993</v>
          </cell>
          <cell r="B4338" t="str">
            <v>Danny Ferry</v>
          </cell>
          <cell r="D4338" t="str">
            <v>CLE</v>
          </cell>
          <cell r="F4338">
            <v>14</v>
          </cell>
          <cell r="G4338">
            <v>3143000</v>
          </cell>
          <cell r="H4338">
            <v>1459.2</v>
          </cell>
        </row>
        <row r="4339">
          <cell r="A4339">
            <v>1993</v>
          </cell>
          <cell r="B4339" t="str">
            <v>Brad Daugherty</v>
          </cell>
          <cell r="D4339" t="str">
            <v>CLE</v>
          </cell>
          <cell r="F4339">
            <v>22</v>
          </cell>
          <cell r="G4339">
            <v>2923000</v>
          </cell>
          <cell r="H4339">
            <v>2690.9</v>
          </cell>
        </row>
        <row r="4340">
          <cell r="A4340">
            <v>1993</v>
          </cell>
          <cell r="B4340" t="str">
            <v>Larry Nance</v>
          </cell>
          <cell r="D4340" t="str">
            <v>CLE</v>
          </cell>
          <cell r="F4340">
            <v>19.8</v>
          </cell>
          <cell r="G4340">
            <v>2775000</v>
          </cell>
          <cell r="H4340">
            <v>2756.6</v>
          </cell>
        </row>
        <row r="4341">
          <cell r="A4341">
            <v>1993</v>
          </cell>
          <cell r="B4341" t="str">
            <v>Mark Price</v>
          </cell>
          <cell r="D4341" t="str">
            <v>CLE</v>
          </cell>
          <cell r="F4341">
            <v>22.1</v>
          </cell>
          <cell r="G4341">
            <v>1690000</v>
          </cell>
          <cell r="H4341">
            <v>2377.5</v>
          </cell>
        </row>
        <row r="4342">
          <cell r="A4342">
            <v>1993</v>
          </cell>
          <cell r="B4342" t="str">
            <v>Mike Sanders</v>
          </cell>
          <cell r="D4342" t="str">
            <v>CLE</v>
          </cell>
          <cell r="F4342">
            <v>11.8</v>
          </cell>
          <cell r="G4342">
            <v>1100000</v>
          </cell>
          <cell r="H4342">
            <v>1187.1999999999998</v>
          </cell>
        </row>
        <row r="4343">
          <cell r="A4343">
            <v>1993</v>
          </cell>
          <cell r="B4343" t="str">
            <v>Craig Ehlo</v>
          </cell>
          <cell r="D4343" t="str">
            <v>CLE</v>
          </cell>
          <cell r="F4343">
            <v>14.2</v>
          </cell>
          <cell r="G4343">
            <v>1075000</v>
          </cell>
          <cell r="H4343">
            <v>2558.4</v>
          </cell>
        </row>
        <row r="4344">
          <cell r="A4344">
            <v>1993</v>
          </cell>
          <cell r="B4344" t="str">
            <v>John Battle</v>
          </cell>
          <cell r="D4344" t="str">
            <v>CLE</v>
          </cell>
          <cell r="F4344">
            <v>11.1</v>
          </cell>
          <cell r="G4344">
            <v>910000</v>
          </cell>
          <cell r="H4344">
            <v>496.09999999999997</v>
          </cell>
        </row>
        <row r="4345">
          <cell r="A4345">
            <v>1993</v>
          </cell>
          <cell r="B4345" t="str">
            <v>Terrell Brandon</v>
          </cell>
          <cell r="D4345" t="str">
            <v>CLE</v>
          </cell>
          <cell r="F4345">
            <v>16.7</v>
          </cell>
          <cell r="G4345">
            <v>682000</v>
          </cell>
          <cell r="H4345">
            <v>1623.6000000000001</v>
          </cell>
        </row>
        <row r="4346">
          <cell r="A4346">
            <v>1993</v>
          </cell>
          <cell r="B4346" t="str">
            <v>Gerald Wilkins</v>
          </cell>
          <cell r="D4346" t="str">
            <v>CLE</v>
          </cell>
          <cell r="F4346">
            <v>12.9</v>
          </cell>
          <cell r="G4346">
            <v>500000</v>
          </cell>
          <cell r="H4346">
            <v>2080</v>
          </cell>
        </row>
        <row r="4347">
          <cell r="A4347">
            <v>1993</v>
          </cell>
          <cell r="B4347" t="str">
            <v>Bobby Phills</v>
          </cell>
          <cell r="D4347" t="str">
            <v>CLE</v>
          </cell>
          <cell r="F4347">
            <v>14.2</v>
          </cell>
          <cell r="G4347">
            <v>250000</v>
          </cell>
          <cell r="H4347">
            <v>139.5</v>
          </cell>
        </row>
        <row r="4348">
          <cell r="A4348">
            <v>1993</v>
          </cell>
          <cell r="B4348" t="str">
            <v>Jerome Lane</v>
          </cell>
          <cell r="D4348" t="str">
            <v>CLE</v>
          </cell>
          <cell r="F4348">
            <v>18.100000000000001</v>
          </cell>
          <cell r="G4348">
            <v>225000</v>
          </cell>
          <cell r="H4348">
            <v>149.1</v>
          </cell>
        </row>
        <row r="4349">
          <cell r="A4349">
            <v>1993</v>
          </cell>
          <cell r="B4349" t="str">
            <v>Jay Guidinger</v>
          </cell>
          <cell r="D4349" t="str">
            <v>CLE</v>
          </cell>
          <cell r="F4349">
            <v>9.6</v>
          </cell>
          <cell r="G4349">
            <v>140000</v>
          </cell>
          <cell r="H4349">
            <v>214.4</v>
          </cell>
        </row>
        <row r="4350">
          <cell r="A4350">
            <v>1993</v>
          </cell>
          <cell r="B4350" t="str">
            <v>Hot Rod</v>
          </cell>
          <cell r="D4350" t="str">
            <v>CLE</v>
          </cell>
          <cell r="F4350">
            <v>13.7</v>
          </cell>
          <cell r="H4350">
            <v>2056.9</v>
          </cell>
        </row>
        <row r="4351">
          <cell r="A4351">
            <v>1993</v>
          </cell>
          <cell r="B4351" t="str">
            <v>Derek Harper</v>
          </cell>
          <cell r="D4351" t="str">
            <v>DAL</v>
          </cell>
          <cell r="F4351">
            <v>15.9</v>
          </cell>
          <cell r="G4351">
            <v>2069000</v>
          </cell>
          <cell r="H4351">
            <v>2108</v>
          </cell>
        </row>
        <row r="4352">
          <cell r="A4352">
            <v>1993</v>
          </cell>
          <cell r="B4352" t="str">
            <v>Doug Smith</v>
          </cell>
          <cell r="D4352" t="str">
            <v>DAL</v>
          </cell>
          <cell r="F4352">
            <v>10.3</v>
          </cell>
          <cell r="G4352">
            <v>1845000</v>
          </cell>
          <cell r="H4352">
            <v>1525</v>
          </cell>
        </row>
        <row r="4353">
          <cell r="A4353">
            <v>1993</v>
          </cell>
          <cell r="B4353" t="str">
            <v>Terry Davis</v>
          </cell>
          <cell r="D4353" t="str">
            <v>DAL</v>
          </cell>
          <cell r="F4353">
            <v>11.7</v>
          </cell>
          <cell r="G4353">
            <v>1537000</v>
          </cell>
          <cell r="H4353">
            <v>2460</v>
          </cell>
        </row>
        <row r="4354">
          <cell r="A4354">
            <v>1993</v>
          </cell>
          <cell r="B4354" t="str">
            <v>Randy White</v>
          </cell>
          <cell r="D4354" t="str">
            <v>DAL</v>
          </cell>
          <cell r="F4354">
            <v>13.2</v>
          </cell>
          <cell r="G4354">
            <v>930000</v>
          </cell>
          <cell r="H4354">
            <v>1433.6</v>
          </cell>
        </row>
        <row r="4355">
          <cell r="A4355">
            <v>1993</v>
          </cell>
          <cell r="B4355" t="str">
            <v>Donald Hodge</v>
          </cell>
          <cell r="D4355" t="str">
            <v>DAL</v>
          </cell>
          <cell r="F4355">
            <v>8.3000000000000007</v>
          </cell>
          <cell r="G4355">
            <v>650000</v>
          </cell>
          <cell r="H4355">
            <v>1264</v>
          </cell>
        </row>
        <row r="4356">
          <cell r="A4356">
            <v>1993</v>
          </cell>
          <cell r="B4356" t="str">
            <v>Sean Rooks</v>
          </cell>
          <cell r="D4356" t="str">
            <v>DAL</v>
          </cell>
          <cell r="F4356">
            <v>14.7</v>
          </cell>
          <cell r="G4356">
            <v>375000</v>
          </cell>
          <cell r="H4356">
            <v>2088</v>
          </cell>
        </row>
        <row r="4357">
          <cell r="A4357">
            <v>1993</v>
          </cell>
          <cell r="B4357" t="str">
            <v>Tracy Moore</v>
          </cell>
          <cell r="D4357" t="str">
            <v>DAL</v>
          </cell>
          <cell r="F4357">
            <v>14.8</v>
          </cell>
          <cell r="G4357">
            <v>250000</v>
          </cell>
          <cell r="H4357">
            <v>510.9</v>
          </cell>
        </row>
        <row r="4358">
          <cell r="A4358">
            <v>1993</v>
          </cell>
          <cell r="B4358" t="str">
            <v>Mike Iuzzolino</v>
          </cell>
          <cell r="D4358" t="str">
            <v>DAL</v>
          </cell>
          <cell r="F4358">
            <v>12.7</v>
          </cell>
          <cell r="G4358">
            <v>241000</v>
          </cell>
          <cell r="H4358">
            <v>1771</v>
          </cell>
        </row>
        <row r="4359">
          <cell r="A4359">
            <v>1993</v>
          </cell>
          <cell r="B4359" t="str">
            <v>Brian Howard</v>
          </cell>
          <cell r="D4359" t="str">
            <v>DAL</v>
          </cell>
          <cell r="F4359">
            <v>9.6999999999999993</v>
          </cell>
          <cell r="G4359">
            <v>200000</v>
          </cell>
          <cell r="H4359">
            <v>1292</v>
          </cell>
        </row>
        <row r="4360">
          <cell r="A4360">
            <v>1993</v>
          </cell>
          <cell r="B4360" t="str">
            <v>Dexter Cambridge</v>
          </cell>
          <cell r="D4360" t="str">
            <v>DAL</v>
          </cell>
          <cell r="F4360">
            <v>12.1</v>
          </cell>
          <cell r="G4360">
            <v>150000</v>
          </cell>
          <cell r="H4360">
            <v>885.09999999999991</v>
          </cell>
        </row>
        <row r="4361">
          <cell r="A4361">
            <v>1993</v>
          </cell>
          <cell r="B4361" t="str">
            <v>Walter Bond</v>
          </cell>
          <cell r="D4361" t="str">
            <v>DAL</v>
          </cell>
          <cell r="F4361">
            <v>9</v>
          </cell>
          <cell r="G4361">
            <v>150000</v>
          </cell>
          <cell r="H4361">
            <v>1576.2</v>
          </cell>
        </row>
        <row r="4362">
          <cell r="A4362">
            <v>1993</v>
          </cell>
          <cell r="B4362" t="str">
            <v>Steve Bardo</v>
          </cell>
          <cell r="D4362" t="str">
            <v>DAL</v>
          </cell>
          <cell r="F4362">
            <v>7.7</v>
          </cell>
          <cell r="G4362">
            <v>150000</v>
          </cell>
          <cell r="H4362">
            <v>174.79999999999998</v>
          </cell>
        </row>
        <row r="4363">
          <cell r="A4363">
            <v>1993</v>
          </cell>
          <cell r="B4363" t="str">
            <v>Walter Palmer</v>
          </cell>
          <cell r="D4363" t="str">
            <v>DAL</v>
          </cell>
          <cell r="F4363">
            <v>12.8</v>
          </cell>
          <cell r="G4363">
            <v>140000</v>
          </cell>
          <cell r="H4363">
            <v>124</v>
          </cell>
        </row>
        <row r="4364">
          <cell r="A4364">
            <v>1993</v>
          </cell>
          <cell r="B4364" t="str">
            <v>Radisav Curcic</v>
          </cell>
          <cell r="D4364" t="str">
            <v>DAL</v>
          </cell>
          <cell r="F4364">
            <v>13.5</v>
          </cell>
          <cell r="G4364">
            <v>140000</v>
          </cell>
          <cell r="H4364">
            <v>166</v>
          </cell>
        </row>
        <row r="4365">
          <cell r="A4365">
            <v>1993</v>
          </cell>
          <cell r="B4365" t="str">
            <v>Lamont Strothers</v>
          </cell>
          <cell r="D4365" t="str">
            <v>DAL</v>
          </cell>
          <cell r="F4365">
            <v>5.7</v>
          </cell>
          <cell r="H4365">
            <v>137.70000000000002</v>
          </cell>
        </row>
        <row r="4366">
          <cell r="A4366">
            <v>1993</v>
          </cell>
          <cell r="B4366" t="str">
            <v>Jim Jackson</v>
          </cell>
          <cell r="D4366" t="str">
            <v>DAL</v>
          </cell>
          <cell r="F4366">
            <v>11</v>
          </cell>
          <cell r="H4366">
            <v>938</v>
          </cell>
        </row>
        <row r="4367">
          <cell r="A4367">
            <v>1993</v>
          </cell>
          <cell r="B4367" t="str">
            <v>Dikembe Mutombo</v>
          </cell>
          <cell r="D4367" t="str">
            <v>DEN</v>
          </cell>
          <cell r="F4367">
            <v>17.2</v>
          </cell>
          <cell r="G4367">
            <v>2400000</v>
          </cell>
          <cell r="H4367">
            <v>3025.7999999999997</v>
          </cell>
        </row>
        <row r="4368">
          <cell r="A4368">
            <v>1993</v>
          </cell>
          <cell r="B4368" t="str">
            <v>Mahmoud Abdul-Rauf</v>
          </cell>
          <cell r="D4368" t="str">
            <v>DEN</v>
          </cell>
          <cell r="F4368">
            <v>15.6</v>
          </cell>
          <cell r="G4368">
            <v>2358000</v>
          </cell>
          <cell r="H4368">
            <v>2713.5</v>
          </cell>
        </row>
        <row r="4369">
          <cell r="A4369">
            <v>1993</v>
          </cell>
          <cell r="B4369" t="str">
            <v>LaPhonso Ellis</v>
          </cell>
          <cell r="D4369" t="str">
            <v>DEN</v>
          </cell>
          <cell r="F4369">
            <v>16.600000000000001</v>
          </cell>
          <cell r="G4369">
            <v>1900000</v>
          </cell>
          <cell r="H4369">
            <v>2747</v>
          </cell>
        </row>
        <row r="4370">
          <cell r="A4370">
            <v>1993</v>
          </cell>
          <cell r="B4370" t="str">
            <v>Mark Macon</v>
          </cell>
          <cell r="D4370" t="str">
            <v>DEN</v>
          </cell>
          <cell r="F4370">
            <v>8.8000000000000007</v>
          </cell>
          <cell r="G4370">
            <v>1228000</v>
          </cell>
          <cell r="H4370">
            <v>1142.4000000000001</v>
          </cell>
        </row>
        <row r="4371">
          <cell r="A4371">
            <v>1993</v>
          </cell>
          <cell r="B4371" t="str">
            <v>Reggie Williams</v>
          </cell>
          <cell r="D4371" t="str">
            <v>DEN</v>
          </cell>
          <cell r="F4371">
            <v>15.8</v>
          </cell>
          <cell r="G4371">
            <v>985000</v>
          </cell>
          <cell r="H4371">
            <v>2725.5</v>
          </cell>
        </row>
        <row r="4372">
          <cell r="A4372">
            <v>1993</v>
          </cell>
          <cell r="B4372" t="str">
            <v>Bryant Stith</v>
          </cell>
          <cell r="D4372" t="str">
            <v>DEN</v>
          </cell>
          <cell r="F4372">
            <v>11.7</v>
          </cell>
          <cell r="G4372">
            <v>850000</v>
          </cell>
          <cell r="H4372">
            <v>865.8</v>
          </cell>
        </row>
        <row r="4373">
          <cell r="A4373">
            <v>1993</v>
          </cell>
          <cell r="B4373" t="str">
            <v>Kevin Brooks</v>
          </cell>
          <cell r="D4373" t="str">
            <v>DEN</v>
          </cell>
          <cell r="F4373">
            <v>8.4</v>
          </cell>
          <cell r="G4373">
            <v>800000</v>
          </cell>
          <cell r="H4373">
            <v>572</v>
          </cell>
        </row>
        <row r="4374">
          <cell r="A4374">
            <v>1993</v>
          </cell>
          <cell r="B4374" t="str">
            <v>Scott Hastings</v>
          </cell>
          <cell r="D4374" t="str">
            <v>DEN</v>
          </cell>
          <cell r="F4374">
            <v>8.3000000000000007</v>
          </cell>
          <cell r="G4374">
            <v>600000</v>
          </cell>
          <cell r="H4374">
            <v>668.80000000000007</v>
          </cell>
        </row>
        <row r="4375">
          <cell r="A4375">
            <v>1993</v>
          </cell>
          <cell r="B4375" t="str">
            <v>Todd Lichti</v>
          </cell>
          <cell r="D4375" t="str">
            <v>DEN</v>
          </cell>
          <cell r="F4375">
            <v>12.9</v>
          </cell>
          <cell r="G4375">
            <v>565180</v>
          </cell>
          <cell r="H4375">
            <v>753.59999999999991</v>
          </cell>
        </row>
        <row r="4376">
          <cell r="A4376">
            <v>1993</v>
          </cell>
          <cell r="B4376" t="str">
            <v>Marcus Liberty</v>
          </cell>
          <cell r="D4376" t="str">
            <v>DEN</v>
          </cell>
          <cell r="F4376">
            <v>12.5</v>
          </cell>
          <cell r="G4376">
            <v>360000</v>
          </cell>
          <cell r="H4376">
            <v>1583.4</v>
          </cell>
        </row>
        <row r="4377">
          <cell r="A4377">
            <v>1993</v>
          </cell>
          <cell r="B4377" t="str">
            <v>Robert Pack</v>
          </cell>
          <cell r="D4377" t="str">
            <v>DEN</v>
          </cell>
          <cell r="F4377">
            <v>16.399999999999999</v>
          </cell>
          <cell r="G4377">
            <v>250000</v>
          </cell>
          <cell r="H4377">
            <v>1578.5</v>
          </cell>
        </row>
        <row r="4378">
          <cell r="A4378">
            <v>1993</v>
          </cell>
          <cell r="B4378" t="str">
            <v>Robert Werdann</v>
          </cell>
          <cell r="D4378" t="str">
            <v>DEN</v>
          </cell>
          <cell r="F4378">
            <v>7.7</v>
          </cell>
          <cell r="G4378">
            <v>145000</v>
          </cell>
          <cell r="H4378">
            <v>148.4</v>
          </cell>
        </row>
        <row r="4379">
          <cell r="A4379">
            <v>1993</v>
          </cell>
          <cell r="B4379" t="str">
            <v>Gary Plummer</v>
          </cell>
          <cell r="D4379" t="str">
            <v>DEN</v>
          </cell>
          <cell r="F4379">
            <v>8.6</v>
          </cell>
          <cell r="G4379">
            <v>140000</v>
          </cell>
          <cell r="H4379">
            <v>738</v>
          </cell>
        </row>
        <row r="4380">
          <cell r="A4380">
            <v>1993</v>
          </cell>
          <cell r="B4380" t="str">
            <v>Dennis Rodman</v>
          </cell>
          <cell r="D4380" t="str">
            <v>DET</v>
          </cell>
          <cell r="F4380">
            <v>13.6</v>
          </cell>
          <cell r="G4380">
            <v>2350000</v>
          </cell>
          <cell r="H4380">
            <v>2411.7999999999997</v>
          </cell>
        </row>
        <row r="4381">
          <cell r="A4381">
            <v>1993</v>
          </cell>
          <cell r="B4381" t="str">
            <v>Isiah Thomas</v>
          </cell>
          <cell r="D4381" t="str">
            <v>DET</v>
          </cell>
          <cell r="F4381">
            <v>15.4</v>
          </cell>
          <cell r="G4381">
            <v>2272000</v>
          </cell>
          <cell r="H4381">
            <v>2923</v>
          </cell>
        </row>
        <row r="4382">
          <cell r="A4382">
            <v>1993</v>
          </cell>
          <cell r="B4382" t="str">
            <v>Mark Aguirre</v>
          </cell>
          <cell r="D4382" t="str">
            <v>DET</v>
          </cell>
          <cell r="F4382">
            <v>13.7</v>
          </cell>
          <cell r="G4382">
            <v>1351000</v>
          </cell>
          <cell r="H4382">
            <v>1055.7</v>
          </cell>
        </row>
        <row r="4383">
          <cell r="A4383">
            <v>1993</v>
          </cell>
          <cell r="B4383" t="str">
            <v>Joe Dumars</v>
          </cell>
          <cell r="D4383" t="str">
            <v>DET</v>
          </cell>
          <cell r="F4383">
            <v>17.600000000000001</v>
          </cell>
          <cell r="G4383">
            <v>1339000</v>
          </cell>
          <cell r="H4383">
            <v>3095.4</v>
          </cell>
        </row>
        <row r="4384">
          <cell r="A4384">
            <v>1993</v>
          </cell>
          <cell r="B4384" t="str">
            <v>Terry Mills</v>
          </cell>
          <cell r="D4384" t="str">
            <v>DET</v>
          </cell>
          <cell r="F4384">
            <v>15.5</v>
          </cell>
          <cell r="G4384">
            <v>1337000</v>
          </cell>
          <cell r="H4384">
            <v>2187</v>
          </cell>
        </row>
        <row r="4385">
          <cell r="A4385">
            <v>1993</v>
          </cell>
          <cell r="B4385" t="str">
            <v>Bill Laimbeer</v>
          </cell>
          <cell r="D4385" t="str">
            <v>DET</v>
          </cell>
          <cell r="F4385">
            <v>14.3</v>
          </cell>
          <cell r="G4385">
            <v>1319000</v>
          </cell>
          <cell r="H4385">
            <v>1935.5</v>
          </cell>
        </row>
        <row r="4386">
          <cell r="A4386">
            <v>1993</v>
          </cell>
          <cell r="B4386" t="str">
            <v>Olden Polynice</v>
          </cell>
          <cell r="D4386" t="str">
            <v>DET</v>
          </cell>
          <cell r="F4386">
            <v>14.6</v>
          </cell>
          <cell r="G4386">
            <v>850000</v>
          </cell>
          <cell r="H4386">
            <v>1299.8</v>
          </cell>
        </row>
        <row r="4387">
          <cell r="A4387">
            <v>1993</v>
          </cell>
          <cell r="B4387" t="str">
            <v>Isaiah Morris</v>
          </cell>
          <cell r="D4387" t="str">
            <v>DET</v>
          </cell>
          <cell r="F4387">
            <v>10.6</v>
          </cell>
          <cell r="G4387">
            <v>140000</v>
          </cell>
          <cell r="H4387">
            <v>102.49999999999999</v>
          </cell>
        </row>
        <row r="4388">
          <cell r="A4388">
            <v>1993</v>
          </cell>
          <cell r="B4388" t="str">
            <v>Danny Young</v>
          </cell>
          <cell r="D4388" t="str">
            <v>DET</v>
          </cell>
          <cell r="F4388">
            <v>10.4</v>
          </cell>
          <cell r="H4388">
            <v>838.5</v>
          </cell>
        </row>
        <row r="4389">
          <cell r="A4389">
            <v>1993</v>
          </cell>
          <cell r="B4389" t="str">
            <v>Melvin Newbern</v>
          </cell>
          <cell r="D4389" t="str">
            <v>DET</v>
          </cell>
          <cell r="F4389">
            <v>11.5</v>
          </cell>
          <cell r="H4389">
            <v>310.2</v>
          </cell>
        </row>
        <row r="4390">
          <cell r="A4390">
            <v>1993</v>
          </cell>
          <cell r="B4390" t="str">
            <v>Jeff Ruland</v>
          </cell>
          <cell r="D4390" t="str">
            <v>DET</v>
          </cell>
          <cell r="F4390">
            <v>5.2</v>
          </cell>
          <cell r="H4390">
            <v>55</v>
          </cell>
        </row>
        <row r="4391">
          <cell r="A4391">
            <v>1993</v>
          </cell>
          <cell r="B4391" t="str">
            <v>Chris Mullin</v>
          </cell>
          <cell r="D4391" t="str">
            <v>GSW</v>
          </cell>
          <cell r="F4391">
            <v>19</v>
          </cell>
          <cell r="G4391">
            <v>2844000</v>
          </cell>
          <cell r="H4391">
            <v>1899.8</v>
          </cell>
        </row>
        <row r="4392">
          <cell r="A4392">
            <v>1993</v>
          </cell>
          <cell r="B4392" t="str">
            <v>Billy Owens</v>
          </cell>
          <cell r="D4392" t="str">
            <v>GSW</v>
          </cell>
          <cell r="F4392">
            <v>16.899999999999999</v>
          </cell>
          <cell r="G4392">
            <v>1962000</v>
          </cell>
          <cell r="H4392">
            <v>1202.5</v>
          </cell>
        </row>
        <row r="4393">
          <cell r="A4393">
            <v>1993</v>
          </cell>
          <cell r="B4393" t="str">
            <v>Sarunas Marciulionis</v>
          </cell>
          <cell r="D4393" t="str">
            <v>GSW</v>
          </cell>
          <cell r="F4393">
            <v>20.399999999999999</v>
          </cell>
          <cell r="G4393">
            <v>1500000</v>
          </cell>
          <cell r="H4393">
            <v>837</v>
          </cell>
        </row>
        <row r="4394">
          <cell r="A4394">
            <v>1993</v>
          </cell>
          <cell r="B4394" t="str">
            <v>Tyrone Hill</v>
          </cell>
          <cell r="D4394" t="str">
            <v>GSW</v>
          </cell>
          <cell r="F4394">
            <v>12.9</v>
          </cell>
          <cell r="G4394">
            <v>1400000</v>
          </cell>
          <cell r="H4394">
            <v>2072</v>
          </cell>
        </row>
        <row r="4395">
          <cell r="A4395">
            <v>1993</v>
          </cell>
          <cell r="B4395" t="str">
            <v>Alton Lister</v>
          </cell>
          <cell r="D4395" t="str">
            <v>GSW</v>
          </cell>
          <cell r="F4395">
            <v>4.3</v>
          </cell>
          <cell r="G4395">
            <v>1283000</v>
          </cell>
          <cell r="H4395">
            <v>174</v>
          </cell>
        </row>
        <row r="4396">
          <cell r="A4396">
            <v>1993</v>
          </cell>
          <cell r="B4396" t="str">
            <v>Victor Alexander</v>
          </cell>
          <cell r="D4396" t="str">
            <v>GSW</v>
          </cell>
          <cell r="F4396">
            <v>14.3</v>
          </cell>
          <cell r="G4396">
            <v>942000</v>
          </cell>
          <cell r="H4396">
            <v>1749.6000000000001</v>
          </cell>
        </row>
        <row r="4397">
          <cell r="A4397">
            <v>1993</v>
          </cell>
          <cell r="B4397" t="str">
            <v>Chris Gatling</v>
          </cell>
          <cell r="D4397" t="str">
            <v>GSW</v>
          </cell>
          <cell r="F4397">
            <v>16.8</v>
          </cell>
          <cell r="G4397">
            <v>910000</v>
          </cell>
          <cell r="H4397">
            <v>1246</v>
          </cell>
        </row>
        <row r="4398">
          <cell r="A4398">
            <v>1993</v>
          </cell>
          <cell r="B4398" t="str">
            <v>Tim Hardaway</v>
          </cell>
          <cell r="D4398" t="str">
            <v>GSW</v>
          </cell>
          <cell r="F4398">
            <v>19.7</v>
          </cell>
          <cell r="G4398">
            <v>690000</v>
          </cell>
          <cell r="H4398">
            <v>2607</v>
          </cell>
        </row>
        <row r="4399">
          <cell r="A4399">
            <v>1993</v>
          </cell>
          <cell r="B4399" t="str">
            <v>Latrell Sprewell</v>
          </cell>
          <cell r="D4399" t="str">
            <v>GSW</v>
          </cell>
          <cell r="F4399">
            <v>13.6</v>
          </cell>
          <cell r="G4399">
            <v>550000</v>
          </cell>
          <cell r="H4399">
            <v>2741.2000000000003</v>
          </cell>
        </row>
        <row r="4400">
          <cell r="A4400">
            <v>1993</v>
          </cell>
          <cell r="B4400" t="str">
            <v>Jeff Grayer</v>
          </cell>
          <cell r="D4400" t="str">
            <v>GSW</v>
          </cell>
          <cell r="F4400">
            <v>12</v>
          </cell>
          <cell r="G4400">
            <v>550000</v>
          </cell>
          <cell r="H4400">
            <v>1027.1999999999998</v>
          </cell>
        </row>
        <row r="4401">
          <cell r="A4401">
            <v>1993</v>
          </cell>
          <cell r="B4401" t="str">
            <v>Byron Houston</v>
          </cell>
          <cell r="D4401" t="str">
            <v>GSW</v>
          </cell>
          <cell r="F4401">
            <v>10.6</v>
          </cell>
          <cell r="G4401">
            <v>500000</v>
          </cell>
          <cell r="H4401">
            <v>1271.9000000000001</v>
          </cell>
        </row>
        <row r="4402">
          <cell r="A4402">
            <v>1993</v>
          </cell>
          <cell r="B4402" t="str">
            <v>Jud Buechler</v>
          </cell>
          <cell r="D4402" t="str">
            <v>GSW</v>
          </cell>
          <cell r="F4402">
            <v>11.5</v>
          </cell>
          <cell r="G4402">
            <v>375000</v>
          </cell>
          <cell r="H4402">
            <v>1288</v>
          </cell>
        </row>
        <row r="4403">
          <cell r="A4403">
            <v>1993</v>
          </cell>
          <cell r="B4403" t="str">
            <v>Sean Higgins</v>
          </cell>
          <cell r="D4403" t="str">
            <v>GSW</v>
          </cell>
          <cell r="F4403">
            <v>9.1999999999999993</v>
          </cell>
          <cell r="G4403">
            <v>250000</v>
          </cell>
          <cell r="H4403">
            <v>591.59999999999991</v>
          </cell>
        </row>
        <row r="4404">
          <cell r="A4404">
            <v>1993</v>
          </cell>
          <cell r="B4404" t="str">
            <v>Keith Jennings</v>
          </cell>
          <cell r="D4404" t="str">
            <v>GSW</v>
          </cell>
          <cell r="F4404">
            <v>18.5</v>
          </cell>
          <cell r="G4404">
            <v>140000</v>
          </cell>
          <cell r="H4404">
            <v>136</v>
          </cell>
        </row>
        <row r="4405">
          <cell r="A4405">
            <v>1993</v>
          </cell>
          <cell r="B4405" t="str">
            <v>Paul Pressey</v>
          </cell>
          <cell r="D4405" t="str">
            <v>GSW</v>
          </cell>
          <cell r="F4405">
            <v>8.4</v>
          </cell>
          <cell r="H4405">
            <v>268.2</v>
          </cell>
        </row>
        <row r="4406">
          <cell r="A4406">
            <v>1993</v>
          </cell>
          <cell r="B4406" t="str">
            <v>Pat Durham</v>
          </cell>
          <cell r="D4406" t="str">
            <v>GSW</v>
          </cell>
          <cell r="F4406">
            <v>2.9</v>
          </cell>
          <cell r="H4406">
            <v>78</v>
          </cell>
        </row>
        <row r="4407">
          <cell r="A4407">
            <v>1993</v>
          </cell>
          <cell r="B4407" t="str">
            <v>Barry Stevens</v>
          </cell>
          <cell r="D4407" t="str">
            <v>GSW</v>
          </cell>
          <cell r="F4407">
            <v>15.2</v>
          </cell>
          <cell r="H4407">
            <v>6</v>
          </cell>
        </row>
        <row r="4408">
          <cell r="A4408">
            <v>1993</v>
          </cell>
          <cell r="B4408" t="str">
            <v>Winston Garland</v>
          </cell>
          <cell r="D4408" t="str">
            <v>HOU</v>
          </cell>
          <cell r="F4408">
            <v>12.2</v>
          </cell>
          <cell r="G4408">
            <v>625000</v>
          </cell>
          <cell r="H4408">
            <v>1003.1999999999999</v>
          </cell>
        </row>
        <row r="4409">
          <cell r="A4409">
            <v>1993</v>
          </cell>
          <cell r="B4409" t="str">
            <v>Otis Thorpe</v>
          </cell>
          <cell r="D4409" t="str">
            <v>HOU</v>
          </cell>
          <cell r="F4409">
            <v>14.6</v>
          </cell>
          <cell r="H4409">
            <v>2354.4</v>
          </cell>
        </row>
        <row r="4410">
          <cell r="A4410">
            <v>1993</v>
          </cell>
          <cell r="B4410" t="str">
            <v>Hakeem Olajuwon</v>
          </cell>
          <cell r="D4410" t="str">
            <v>HOU</v>
          </cell>
          <cell r="F4410">
            <v>27.3</v>
          </cell>
          <cell r="H4410">
            <v>3239</v>
          </cell>
        </row>
        <row r="4411">
          <cell r="A4411">
            <v>1993</v>
          </cell>
          <cell r="B4411" t="str">
            <v>Kennard Winchester</v>
          </cell>
          <cell r="D4411" t="str">
            <v>HOU</v>
          </cell>
          <cell r="F4411">
            <v>11.2</v>
          </cell>
          <cell r="H4411">
            <v>339.29999999999995</v>
          </cell>
        </row>
        <row r="4412">
          <cell r="A4412">
            <v>1993</v>
          </cell>
          <cell r="B4412" t="str">
            <v>Kenny Smith</v>
          </cell>
          <cell r="D4412" t="str">
            <v>HOU</v>
          </cell>
          <cell r="F4412">
            <v>17.100000000000001</v>
          </cell>
          <cell r="H4412">
            <v>2419</v>
          </cell>
        </row>
        <row r="4413">
          <cell r="A4413">
            <v>1993</v>
          </cell>
          <cell r="B4413" t="str">
            <v>Carl Herrera</v>
          </cell>
          <cell r="D4413" t="str">
            <v>HOU</v>
          </cell>
          <cell r="F4413">
            <v>13.1</v>
          </cell>
          <cell r="H4413">
            <v>1798.2</v>
          </cell>
        </row>
        <row r="4414">
          <cell r="A4414">
            <v>1993</v>
          </cell>
          <cell r="B4414" t="str">
            <v>Matt Bullard</v>
          </cell>
          <cell r="D4414" t="str">
            <v>HOU</v>
          </cell>
          <cell r="F4414">
            <v>13.6</v>
          </cell>
          <cell r="H4414">
            <v>1358.8</v>
          </cell>
        </row>
        <row r="4415">
          <cell r="A4415">
            <v>1993</v>
          </cell>
          <cell r="B4415" t="str">
            <v>Robert Horry</v>
          </cell>
          <cell r="D4415" t="str">
            <v>HOU</v>
          </cell>
          <cell r="F4415">
            <v>12.1</v>
          </cell>
          <cell r="H4415">
            <v>2330.5</v>
          </cell>
        </row>
        <row r="4416">
          <cell r="A4416">
            <v>1993</v>
          </cell>
          <cell r="B4416" t="str">
            <v>Terry Teagle</v>
          </cell>
          <cell r="D4416" t="str">
            <v>HOU</v>
          </cell>
          <cell r="F4416">
            <v>2.1</v>
          </cell>
          <cell r="H4416">
            <v>25</v>
          </cell>
        </row>
        <row r="4417">
          <cell r="A4417">
            <v>1993</v>
          </cell>
          <cell r="B4417" t="str">
            <v>Tree Rollins</v>
          </cell>
          <cell r="D4417" t="str">
            <v>HOU</v>
          </cell>
          <cell r="F4417">
            <v>5.2</v>
          </cell>
          <cell r="H4417">
            <v>247.8</v>
          </cell>
        </row>
        <row r="4418">
          <cell r="A4418">
            <v>1993</v>
          </cell>
          <cell r="B4418" t="str">
            <v>Vernon Maxwell</v>
          </cell>
          <cell r="D4418" t="str">
            <v>HOU</v>
          </cell>
          <cell r="F4418">
            <v>13.4</v>
          </cell>
          <cell r="H4418">
            <v>2250.6999999999998</v>
          </cell>
        </row>
        <row r="4419">
          <cell r="A4419">
            <v>1993</v>
          </cell>
          <cell r="B4419" t="str">
            <v>Sleepy Floyd</v>
          </cell>
          <cell r="D4419" t="str">
            <v>HOU</v>
          </cell>
          <cell r="F4419">
            <v>12.1</v>
          </cell>
          <cell r="H4419">
            <v>868.4</v>
          </cell>
        </row>
        <row r="4420">
          <cell r="A4420">
            <v>1993</v>
          </cell>
          <cell r="B4420" t="str">
            <v>Scott Brooks</v>
          </cell>
          <cell r="D4420" t="str">
            <v>HOU</v>
          </cell>
          <cell r="F4420">
            <v>14.1</v>
          </cell>
          <cell r="H4420">
            <v>1517</v>
          </cell>
        </row>
        <row r="4421">
          <cell r="A4421">
            <v>1993</v>
          </cell>
          <cell r="B4421" t="str">
            <v>Reggie Miller</v>
          </cell>
          <cell r="D4421" t="str">
            <v>IND</v>
          </cell>
          <cell r="F4421">
            <v>19.399999999999999</v>
          </cell>
          <cell r="G4421">
            <v>3211000</v>
          </cell>
          <cell r="H4421">
            <v>2952</v>
          </cell>
        </row>
        <row r="4422">
          <cell r="A4422">
            <v>1993</v>
          </cell>
          <cell r="B4422" t="str">
            <v>Rik Smits</v>
          </cell>
          <cell r="D4422" t="str">
            <v>IND</v>
          </cell>
          <cell r="F4422">
            <v>14.8</v>
          </cell>
          <cell r="G4422">
            <v>2000000</v>
          </cell>
          <cell r="H4422">
            <v>2073.6</v>
          </cell>
        </row>
        <row r="4423">
          <cell r="A4423">
            <v>1993</v>
          </cell>
          <cell r="B4423" t="str">
            <v>LaSalle Thompson</v>
          </cell>
          <cell r="D4423" t="str">
            <v>IND</v>
          </cell>
          <cell r="F4423">
            <v>10.7</v>
          </cell>
          <cell r="G4423">
            <v>2000000</v>
          </cell>
          <cell r="H4423">
            <v>730.8</v>
          </cell>
        </row>
        <row r="4424">
          <cell r="A4424">
            <v>1993</v>
          </cell>
          <cell r="B4424" t="str">
            <v>Detlef Schrempf</v>
          </cell>
          <cell r="D4424" t="str">
            <v>IND</v>
          </cell>
          <cell r="F4424">
            <v>19.2</v>
          </cell>
          <cell r="G4424">
            <v>1393000</v>
          </cell>
          <cell r="H4424">
            <v>3099.6</v>
          </cell>
        </row>
        <row r="4425">
          <cell r="A4425">
            <v>1993</v>
          </cell>
          <cell r="B4425" t="str">
            <v>Vern Fleming</v>
          </cell>
          <cell r="D4425" t="str">
            <v>IND</v>
          </cell>
          <cell r="F4425">
            <v>15.7</v>
          </cell>
          <cell r="G4425">
            <v>1360000</v>
          </cell>
          <cell r="H4425">
            <v>1500</v>
          </cell>
        </row>
        <row r="4426">
          <cell r="A4426">
            <v>1993</v>
          </cell>
          <cell r="B4426" t="str">
            <v>George McCloud</v>
          </cell>
          <cell r="D4426" t="str">
            <v>IND</v>
          </cell>
          <cell r="F4426">
            <v>11.2</v>
          </cell>
          <cell r="G4426">
            <v>1040000</v>
          </cell>
          <cell r="H4426">
            <v>1497.6</v>
          </cell>
        </row>
        <row r="4427">
          <cell r="A4427">
            <v>1993</v>
          </cell>
          <cell r="B4427" t="str">
            <v>Pooh Richardson</v>
          </cell>
          <cell r="D4427" t="str">
            <v>IND</v>
          </cell>
          <cell r="F4427">
            <v>14.5</v>
          </cell>
          <cell r="G4427">
            <v>800000</v>
          </cell>
          <cell r="H4427">
            <v>2397.6</v>
          </cell>
        </row>
        <row r="4428">
          <cell r="A4428">
            <v>1993</v>
          </cell>
          <cell r="B4428" t="str">
            <v>Malik Sealy</v>
          </cell>
          <cell r="D4428" t="str">
            <v>IND</v>
          </cell>
          <cell r="F4428">
            <v>12.7</v>
          </cell>
          <cell r="G4428">
            <v>790000</v>
          </cell>
          <cell r="H4428">
            <v>672.8</v>
          </cell>
        </row>
        <row r="4429">
          <cell r="A4429">
            <v>1993</v>
          </cell>
          <cell r="B4429" t="str">
            <v>Greg Dreiling</v>
          </cell>
          <cell r="D4429" t="str">
            <v>IND</v>
          </cell>
          <cell r="F4429">
            <v>5</v>
          </cell>
          <cell r="G4429">
            <v>650000</v>
          </cell>
          <cell r="H4429">
            <v>240.79999999999998</v>
          </cell>
        </row>
        <row r="4430">
          <cell r="A4430">
            <v>1993</v>
          </cell>
          <cell r="B4430" t="str">
            <v>Sam Mitchell</v>
          </cell>
          <cell r="D4430" t="str">
            <v>IND</v>
          </cell>
          <cell r="F4430">
            <v>11.9</v>
          </cell>
          <cell r="G4430">
            <v>575000</v>
          </cell>
          <cell r="H4430">
            <v>1401.3</v>
          </cell>
        </row>
        <row r="4431">
          <cell r="A4431">
            <v>1993</v>
          </cell>
          <cell r="B4431" t="str">
            <v>Dale Davis</v>
          </cell>
          <cell r="D4431" t="str">
            <v>IND</v>
          </cell>
          <cell r="F4431">
            <v>16.3</v>
          </cell>
          <cell r="G4431">
            <v>559000</v>
          </cell>
          <cell r="H4431">
            <v>2263.2000000000003</v>
          </cell>
        </row>
        <row r="4432">
          <cell r="A4432">
            <v>1993</v>
          </cell>
          <cell r="B4432" t="str">
            <v>Sean Green</v>
          </cell>
          <cell r="D4432" t="str">
            <v>IND</v>
          </cell>
          <cell r="F4432">
            <v>17.5</v>
          </cell>
          <cell r="G4432">
            <v>355000</v>
          </cell>
          <cell r="H4432">
            <v>80.600000000000009</v>
          </cell>
        </row>
        <row r="4433">
          <cell r="A4433">
            <v>1993</v>
          </cell>
          <cell r="B4433" t="str">
            <v>Kenny Williams</v>
          </cell>
          <cell r="D4433" t="str">
            <v>IND</v>
          </cell>
          <cell r="F4433">
            <v>17.7</v>
          </cell>
          <cell r="G4433">
            <v>325000</v>
          </cell>
          <cell r="H4433">
            <v>843.6</v>
          </cell>
        </row>
        <row r="4434">
          <cell r="A4434">
            <v>1993</v>
          </cell>
          <cell r="B4434" t="str">
            <v>Danny Manning</v>
          </cell>
          <cell r="D4434" t="str">
            <v>LAC</v>
          </cell>
          <cell r="F4434">
            <v>19.600000000000001</v>
          </cell>
          <cell r="G4434">
            <v>2600000</v>
          </cell>
          <cell r="H4434">
            <v>2757.1</v>
          </cell>
        </row>
        <row r="4435">
          <cell r="A4435">
            <v>1993</v>
          </cell>
          <cell r="B4435" t="str">
            <v>Ron Harper</v>
          </cell>
          <cell r="D4435" t="str">
            <v>LAC</v>
          </cell>
          <cell r="F4435">
            <v>16.100000000000001</v>
          </cell>
          <cell r="G4435">
            <v>2220000</v>
          </cell>
          <cell r="H4435">
            <v>2968</v>
          </cell>
        </row>
        <row r="4436">
          <cell r="A4436">
            <v>1993</v>
          </cell>
          <cell r="B4436" t="str">
            <v>Stanley Roberts</v>
          </cell>
          <cell r="D4436" t="str">
            <v>LAC</v>
          </cell>
          <cell r="F4436">
            <v>14.7</v>
          </cell>
          <cell r="G4436">
            <v>1900000</v>
          </cell>
          <cell r="H4436">
            <v>1817.2</v>
          </cell>
        </row>
        <row r="4437">
          <cell r="A4437">
            <v>1993</v>
          </cell>
          <cell r="B4437" t="str">
            <v>Mark Jackson</v>
          </cell>
          <cell r="D4437" t="str">
            <v>LAC</v>
          </cell>
          <cell r="F4437">
            <v>16.600000000000001</v>
          </cell>
          <cell r="G4437">
            <v>1790000</v>
          </cell>
          <cell r="H4437">
            <v>3116</v>
          </cell>
        </row>
        <row r="4438">
          <cell r="A4438">
            <v>1993</v>
          </cell>
          <cell r="B4438" t="str">
            <v>Ken Norman</v>
          </cell>
          <cell r="D4438" t="str">
            <v>LAC</v>
          </cell>
          <cell r="F4438">
            <v>15.7</v>
          </cell>
          <cell r="G4438">
            <v>1275000</v>
          </cell>
          <cell r="H4438">
            <v>2477.6</v>
          </cell>
        </row>
        <row r="4439">
          <cell r="A4439">
            <v>1993</v>
          </cell>
          <cell r="B4439" t="str">
            <v>Gary Grant</v>
          </cell>
          <cell r="D4439" t="str">
            <v>LAC</v>
          </cell>
          <cell r="F4439">
            <v>11.7</v>
          </cell>
          <cell r="G4439">
            <v>1128000</v>
          </cell>
          <cell r="H4439">
            <v>1620.6</v>
          </cell>
        </row>
        <row r="4440">
          <cell r="A4440">
            <v>1993</v>
          </cell>
          <cell r="B4440" t="str">
            <v>Loy Vaught</v>
          </cell>
          <cell r="D4440" t="str">
            <v>LAC</v>
          </cell>
          <cell r="F4440">
            <v>16</v>
          </cell>
          <cell r="G4440">
            <v>1100000</v>
          </cell>
          <cell r="H4440">
            <v>1651.1</v>
          </cell>
        </row>
        <row r="4441">
          <cell r="A4441">
            <v>1993</v>
          </cell>
          <cell r="B4441" t="str">
            <v>Lester Conner</v>
          </cell>
          <cell r="D4441" t="str">
            <v>LAC</v>
          </cell>
          <cell r="F4441">
            <v>11.3</v>
          </cell>
          <cell r="G4441">
            <v>890000</v>
          </cell>
          <cell r="H4441">
            <v>421.59999999999997</v>
          </cell>
        </row>
        <row r="4442">
          <cell r="A4442">
            <v>1993</v>
          </cell>
          <cell r="B4442" t="str">
            <v>John Williams</v>
          </cell>
          <cell r="D4442" t="str">
            <v>LAC</v>
          </cell>
          <cell r="F4442">
            <v>10.5</v>
          </cell>
          <cell r="G4442">
            <v>800000</v>
          </cell>
          <cell r="H4442">
            <v>1635.4</v>
          </cell>
        </row>
        <row r="4443">
          <cell r="A4443">
            <v>1993</v>
          </cell>
          <cell r="B4443" t="str">
            <v>Randy Woods</v>
          </cell>
          <cell r="D4443" t="str">
            <v>LAC</v>
          </cell>
          <cell r="F4443">
            <v>12.3</v>
          </cell>
          <cell r="G4443">
            <v>500000</v>
          </cell>
          <cell r="H4443">
            <v>172.20000000000002</v>
          </cell>
        </row>
        <row r="4444">
          <cell r="A4444">
            <v>1993</v>
          </cell>
          <cell r="B4444" t="str">
            <v>Elmore Spencer</v>
          </cell>
          <cell r="D4444" t="str">
            <v>LAC</v>
          </cell>
          <cell r="F4444">
            <v>9.6999999999999993</v>
          </cell>
          <cell r="G4444">
            <v>438000</v>
          </cell>
          <cell r="H4444">
            <v>281.60000000000002</v>
          </cell>
        </row>
        <row r="4445">
          <cell r="A4445">
            <v>1993</v>
          </cell>
          <cell r="B4445" t="str">
            <v>Jaren Jackson</v>
          </cell>
          <cell r="D4445" t="str">
            <v>LAC</v>
          </cell>
          <cell r="F4445">
            <v>11.3</v>
          </cell>
          <cell r="G4445">
            <v>140000</v>
          </cell>
          <cell r="H4445">
            <v>350.20000000000005</v>
          </cell>
        </row>
        <row r="4446">
          <cell r="A4446">
            <v>1993</v>
          </cell>
          <cell r="B4446" t="str">
            <v>Kiki Vandeweghe</v>
          </cell>
          <cell r="D4446" t="str">
            <v>LAC</v>
          </cell>
          <cell r="F4446">
            <v>13.8</v>
          </cell>
          <cell r="G4446">
            <v>140000</v>
          </cell>
          <cell r="H4446">
            <v>492</v>
          </cell>
        </row>
        <row r="4447">
          <cell r="A4447">
            <v>1993</v>
          </cell>
          <cell r="B4447" t="str">
            <v>Vlade Divac</v>
          </cell>
          <cell r="D4447" t="str">
            <v>LAL</v>
          </cell>
          <cell r="F4447">
            <v>17.100000000000001</v>
          </cell>
          <cell r="G4447">
            <v>3633000</v>
          </cell>
          <cell r="H4447">
            <v>2525.6</v>
          </cell>
        </row>
        <row r="4448">
          <cell r="A4448">
            <v>1993</v>
          </cell>
          <cell r="B4448" t="str">
            <v>James Worthy</v>
          </cell>
          <cell r="D4448" t="str">
            <v>LAL</v>
          </cell>
          <cell r="F4448">
            <v>15.6</v>
          </cell>
          <cell r="G4448">
            <v>1850000</v>
          </cell>
          <cell r="H4448">
            <v>2361.6</v>
          </cell>
        </row>
        <row r="4449">
          <cell r="A4449">
            <v>1993</v>
          </cell>
          <cell r="B4449" t="str">
            <v>A.C. Green</v>
          </cell>
          <cell r="D4449" t="str">
            <v>LAL</v>
          </cell>
          <cell r="F4449">
            <v>16.3</v>
          </cell>
          <cell r="G4449">
            <v>1750000</v>
          </cell>
          <cell r="H4449">
            <v>2820.7999999999997</v>
          </cell>
        </row>
        <row r="4450">
          <cell r="A4450">
            <v>1993</v>
          </cell>
          <cell r="B4450" t="str">
            <v>Byron Scott</v>
          </cell>
          <cell r="D4450" t="str">
            <v>LAL</v>
          </cell>
          <cell r="F4450">
            <v>14.4</v>
          </cell>
          <cell r="G4450">
            <v>1100000</v>
          </cell>
          <cell r="H4450">
            <v>1676.1999999999998</v>
          </cell>
        </row>
        <row r="4451">
          <cell r="A4451">
            <v>1993</v>
          </cell>
          <cell r="B4451" t="str">
            <v>James Edwards</v>
          </cell>
          <cell r="D4451" t="str">
            <v>LAL</v>
          </cell>
          <cell r="F4451">
            <v>11.2</v>
          </cell>
          <cell r="G4451">
            <v>1000000</v>
          </cell>
          <cell r="H4451">
            <v>618.80000000000007</v>
          </cell>
        </row>
        <row r="4452">
          <cell r="A4452">
            <v>1993</v>
          </cell>
          <cell r="B4452" t="str">
            <v>Sedale Threatt</v>
          </cell>
          <cell r="D4452" t="str">
            <v>LAL</v>
          </cell>
          <cell r="F4452">
            <v>16.5</v>
          </cell>
          <cell r="G4452">
            <v>796000</v>
          </cell>
          <cell r="H4452">
            <v>2894.6</v>
          </cell>
        </row>
        <row r="4453">
          <cell r="A4453">
            <v>1993</v>
          </cell>
          <cell r="B4453" t="str">
            <v>Anthony Peeler</v>
          </cell>
          <cell r="D4453" t="str">
            <v>LAL</v>
          </cell>
          <cell r="F4453">
            <v>13.9</v>
          </cell>
          <cell r="G4453">
            <v>700000</v>
          </cell>
          <cell r="H4453">
            <v>1655.5</v>
          </cell>
        </row>
        <row r="4454">
          <cell r="A4454">
            <v>1993</v>
          </cell>
          <cell r="B4454" t="str">
            <v>Elden Campbell</v>
          </cell>
          <cell r="D4454" t="str">
            <v>LAL</v>
          </cell>
          <cell r="F4454">
            <v>14.2</v>
          </cell>
          <cell r="G4454">
            <v>575000</v>
          </cell>
          <cell r="H4454">
            <v>1548.4</v>
          </cell>
        </row>
        <row r="4455">
          <cell r="A4455">
            <v>1993</v>
          </cell>
          <cell r="B4455" t="str">
            <v>Tony Smith</v>
          </cell>
          <cell r="D4455" t="str">
            <v>LAL</v>
          </cell>
          <cell r="F4455">
            <v>15.2</v>
          </cell>
          <cell r="G4455">
            <v>450000</v>
          </cell>
          <cell r="H4455">
            <v>753.5</v>
          </cell>
        </row>
        <row r="4456">
          <cell r="A4456">
            <v>1993</v>
          </cell>
          <cell r="B4456" t="str">
            <v>Alex Blackwell</v>
          </cell>
          <cell r="D4456" t="str">
            <v>LAL</v>
          </cell>
          <cell r="F4456">
            <v>8.1999999999999993</v>
          </cell>
          <cell r="G4456">
            <v>140000</v>
          </cell>
          <cell r="H4456">
            <v>108</v>
          </cell>
        </row>
        <row r="4457">
          <cell r="A4457">
            <v>1993</v>
          </cell>
          <cell r="B4457" t="str">
            <v>Duane Cooper</v>
          </cell>
          <cell r="D4457" t="str">
            <v>LAL</v>
          </cell>
          <cell r="F4457">
            <v>7.6</v>
          </cell>
          <cell r="G4457">
            <v>140000</v>
          </cell>
          <cell r="H4457">
            <v>643.5</v>
          </cell>
        </row>
        <row r="4458">
          <cell r="A4458">
            <v>1993</v>
          </cell>
          <cell r="B4458" t="str">
            <v>Doug Christie</v>
          </cell>
          <cell r="D4458" t="str">
            <v>LAL</v>
          </cell>
          <cell r="F4458">
            <v>12.4</v>
          </cell>
          <cell r="H4458">
            <v>331.2</v>
          </cell>
        </row>
        <row r="4459">
          <cell r="A4459">
            <v>1993</v>
          </cell>
          <cell r="B4459" t="str">
            <v>Rony Seikaly</v>
          </cell>
          <cell r="D4459" t="str">
            <v>MIA</v>
          </cell>
          <cell r="F4459">
            <v>18</v>
          </cell>
          <cell r="G4459">
            <v>2382000</v>
          </cell>
          <cell r="H4459">
            <v>2455.2000000000003</v>
          </cell>
        </row>
        <row r="4460">
          <cell r="A4460">
            <v>1993</v>
          </cell>
          <cell r="B4460" t="str">
            <v>Steve Smith</v>
          </cell>
          <cell r="D4460" t="str">
            <v>MIA</v>
          </cell>
          <cell r="F4460">
            <v>16.100000000000001</v>
          </cell>
          <cell r="G4460">
            <v>2252000</v>
          </cell>
          <cell r="H4460">
            <v>1608</v>
          </cell>
        </row>
        <row r="4461">
          <cell r="A4461">
            <v>1993</v>
          </cell>
          <cell r="B4461" t="str">
            <v>John Salley</v>
          </cell>
          <cell r="D4461" t="str">
            <v>MIA</v>
          </cell>
          <cell r="F4461">
            <v>11.9</v>
          </cell>
          <cell r="G4461">
            <v>2002000</v>
          </cell>
          <cell r="H4461">
            <v>1422.8999999999999</v>
          </cell>
        </row>
        <row r="4462">
          <cell r="A4462">
            <v>1993</v>
          </cell>
          <cell r="B4462" t="str">
            <v>Glen Rice</v>
          </cell>
          <cell r="D4462" t="str">
            <v>MIA</v>
          </cell>
          <cell r="F4462">
            <v>15</v>
          </cell>
          <cell r="G4462">
            <v>1552000</v>
          </cell>
          <cell r="H4462">
            <v>3083.2000000000003</v>
          </cell>
        </row>
        <row r="4463">
          <cell r="A4463">
            <v>1993</v>
          </cell>
          <cell r="B4463" t="str">
            <v>Brian Shaw</v>
          </cell>
          <cell r="D4463" t="str">
            <v>MIA</v>
          </cell>
          <cell r="F4463">
            <v>11.3</v>
          </cell>
          <cell r="G4463">
            <v>1413000</v>
          </cell>
          <cell r="H4463">
            <v>1604.8000000000002</v>
          </cell>
        </row>
        <row r="4464">
          <cell r="A4464">
            <v>1993</v>
          </cell>
          <cell r="B4464" t="str">
            <v>Grant Long</v>
          </cell>
          <cell r="D4464" t="str">
            <v>MIA</v>
          </cell>
          <cell r="F4464">
            <v>14.7</v>
          </cell>
          <cell r="G4464">
            <v>1258000</v>
          </cell>
          <cell r="H4464">
            <v>2728.4</v>
          </cell>
        </row>
        <row r="4465">
          <cell r="A4465">
            <v>1993</v>
          </cell>
          <cell r="B4465" t="str">
            <v>Harold Miner</v>
          </cell>
          <cell r="D4465" t="str">
            <v>MIA</v>
          </cell>
          <cell r="F4465">
            <v>14.3</v>
          </cell>
          <cell r="G4465">
            <v>912000</v>
          </cell>
          <cell r="H4465">
            <v>1379.6999999999998</v>
          </cell>
        </row>
        <row r="4466">
          <cell r="A4466">
            <v>1993</v>
          </cell>
          <cell r="B4466" t="str">
            <v>Willie Burton</v>
          </cell>
          <cell r="D4466" t="str">
            <v>MIA</v>
          </cell>
          <cell r="F4466">
            <v>10.3</v>
          </cell>
          <cell r="G4466">
            <v>802000</v>
          </cell>
          <cell r="H4466">
            <v>449.8</v>
          </cell>
        </row>
        <row r="4467">
          <cell r="A4467">
            <v>1993</v>
          </cell>
          <cell r="B4467" t="str">
            <v>Alec Kessler</v>
          </cell>
          <cell r="D4467" t="str">
            <v>MIA</v>
          </cell>
          <cell r="F4467">
            <v>11.5</v>
          </cell>
          <cell r="G4467">
            <v>762000</v>
          </cell>
          <cell r="H4467">
            <v>416</v>
          </cell>
        </row>
        <row r="4468">
          <cell r="A4468">
            <v>1993</v>
          </cell>
          <cell r="B4468" t="str">
            <v>Kevin Edwards</v>
          </cell>
          <cell r="D4468" t="str">
            <v>MIA</v>
          </cell>
          <cell r="F4468">
            <v>17.100000000000001</v>
          </cell>
          <cell r="G4468">
            <v>750000</v>
          </cell>
          <cell r="H4468">
            <v>1136</v>
          </cell>
        </row>
        <row r="4469">
          <cell r="A4469">
            <v>1993</v>
          </cell>
          <cell r="B4469" t="str">
            <v>Bimbo Coles</v>
          </cell>
          <cell r="D4469" t="str">
            <v>MIA</v>
          </cell>
          <cell r="F4469">
            <v>14.7</v>
          </cell>
          <cell r="G4469">
            <v>650000</v>
          </cell>
          <cell r="H4469">
            <v>2235.6</v>
          </cell>
        </row>
        <row r="4470">
          <cell r="A4470">
            <v>1993</v>
          </cell>
          <cell r="B4470" t="str">
            <v>Keith Askins</v>
          </cell>
          <cell r="D4470" t="str">
            <v>MIA</v>
          </cell>
          <cell r="F4470">
            <v>9.3000000000000007</v>
          </cell>
          <cell r="G4470">
            <v>250000</v>
          </cell>
          <cell r="H4470">
            <v>938.4</v>
          </cell>
        </row>
        <row r="4471">
          <cell r="A4471">
            <v>1993</v>
          </cell>
          <cell r="B4471" t="str">
            <v>Matt Geiger</v>
          </cell>
          <cell r="D4471" t="str">
            <v>MIA</v>
          </cell>
          <cell r="F4471">
            <v>11.8</v>
          </cell>
          <cell r="G4471">
            <v>140000</v>
          </cell>
          <cell r="H4471">
            <v>552</v>
          </cell>
        </row>
        <row r="4472">
          <cell r="A4472">
            <v>1993</v>
          </cell>
          <cell r="B4472" t="str">
            <v>Moses Malone</v>
          </cell>
          <cell r="D4472" t="str">
            <v>MIL</v>
          </cell>
          <cell r="F4472">
            <v>18.7</v>
          </cell>
          <cell r="G4472">
            <v>2230000</v>
          </cell>
          <cell r="H4472">
            <v>104.5</v>
          </cell>
        </row>
        <row r="4473">
          <cell r="A4473">
            <v>1993</v>
          </cell>
          <cell r="B4473" t="str">
            <v>Frank Brickowski</v>
          </cell>
          <cell r="D4473" t="str">
            <v>MIL</v>
          </cell>
          <cell r="F4473">
            <v>17</v>
          </cell>
          <cell r="G4473">
            <v>1800000</v>
          </cell>
          <cell r="H4473">
            <v>2072.4</v>
          </cell>
        </row>
        <row r="4474">
          <cell r="A4474">
            <v>1993</v>
          </cell>
          <cell r="B4474" t="str">
            <v>Danny Schayes</v>
          </cell>
          <cell r="D4474" t="str">
            <v>MIL</v>
          </cell>
          <cell r="F4474">
            <v>10.6</v>
          </cell>
          <cell r="G4474">
            <v>1600000</v>
          </cell>
          <cell r="H4474">
            <v>1127</v>
          </cell>
        </row>
        <row r="4475">
          <cell r="A4475">
            <v>1993</v>
          </cell>
          <cell r="B4475" t="str">
            <v>Todd Day</v>
          </cell>
          <cell r="D4475" t="str">
            <v>MIL</v>
          </cell>
          <cell r="F4475">
            <v>14.5</v>
          </cell>
          <cell r="G4475">
            <v>1325000</v>
          </cell>
          <cell r="H4475">
            <v>1931.2</v>
          </cell>
        </row>
        <row r="4476">
          <cell r="A4476">
            <v>1993</v>
          </cell>
          <cell r="B4476" t="str">
            <v>Fred Roberts</v>
          </cell>
          <cell r="D4476" t="str">
            <v>MIL</v>
          </cell>
          <cell r="F4476">
            <v>15.5</v>
          </cell>
          <cell r="G4476">
            <v>866000</v>
          </cell>
          <cell r="H4476">
            <v>1485.2</v>
          </cell>
        </row>
        <row r="4477">
          <cell r="A4477">
            <v>1993</v>
          </cell>
          <cell r="B4477" t="str">
            <v>Eric Murdock</v>
          </cell>
          <cell r="D4477" t="str">
            <v>MIL</v>
          </cell>
          <cell r="F4477">
            <v>19.3</v>
          </cell>
          <cell r="G4477">
            <v>700000</v>
          </cell>
          <cell r="H4477">
            <v>2433.2000000000003</v>
          </cell>
        </row>
        <row r="4478">
          <cell r="A4478">
            <v>1993</v>
          </cell>
          <cell r="B4478" t="str">
            <v>Brad Lohaus</v>
          </cell>
          <cell r="D4478" t="str">
            <v>MIL</v>
          </cell>
          <cell r="F4478">
            <v>13.3</v>
          </cell>
          <cell r="G4478">
            <v>583000</v>
          </cell>
          <cell r="H4478">
            <v>1768</v>
          </cell>
        </row>
        <row r="4479">
          <cell r="A4479">
            <v>1993</v>
          </cell>
          <cell r="B4479" t="str">
            <v>Lee Mayberry</v>
          </cell>
          <cell r="D4479" t="str">
            <v>MIL</v>
          </cell>
          <cell r="F4479">
            <v>11</v>
          </cell>
          <cell r="G4479">
            <v>520000</v>
          </cell>
          <cell r="H4479">
            <v>1500.6000000000001</v>
          </cell>
        </row>
        <row r="4480">
          <cell r="A4480">
            <v>1993</v>
          </cell>
          <cell r="B4480" t="str">
            <v>Jon Barry</v>
          </cell>
          <cell r="D4480" t="str">
            <v>MIL</v>
          </cell>
          <cell r="F4480">
            <v>9.6</v>
          </cell>
          <cell r="G4480">
            <v>500000</v>
          </cell>
          <cell r="H4480">
            <v>549.9</v>
          </cell>
        </row>
        <row r="4481">
          <cell r="A4481">
            <v>1993</v>
          </cell>
          <cell r="B4481" t="str">
            <v>Anthony Avent</v>
          </cell>
          <cell r="D4481" t="str">
            <v>MIL</v>
          </cell>
          <cell r="F4481">
            <v>10.199999999999999</v>
          </cell>
          <cell r="G4481">
            <v>500000</v>
          </cell>
          <cell r="H4481">
            <v>2287.7999999999997</v>
          </cell>
        </row>
        <row r="4482">
          <cell r="A4482">
            <v>1993</v>
          </cell>
          <cell r="B4482" t="str">
            <v>Blue Edwards</v>
          </cell>
          <cell r="D4482" t="str">
            <v>MIL</v>
          </cell>
          <cell r="F4482">
            <v>16.399999999999999</v>
          </cell>
          <cell r="G4482">
            <v>475000</v>
          </cell>
          <cell r="H4482">
            <v>2730.6</v>
          </cell>
        </row>
        <row r="4483">
          <cell r="A4483">
            <v>1993</v>
          </cell>
          <cell r="B4483" t="str">
            <v>Anthony Pullard</v>
          </cell>
          <cell r="D4483" t="str">
            <v>MIL</v>
          </cell>
          <cell r="F4483">
            <v>9.1999999999999993</v>
          </cell>
          <cell r="G4483">
            <v>140000</v>
          </cell>
          <cell r="H4483">
            <v>36.799999999999997</v>
          </cell>
        </row>
        <row r="4484">
          <cell r="A4484">
            <v>1993</v>
          </cell>
          <cell r="B4484" t="str">
            <v>Derek Strong</v>
          </cell>
          <cell r="D4484" t="str">
            <v>MIL</v>
          </cell>
          <cell r="F4484">
            <v>20</v>
          </cell>
          <cell r="H4484">
            <v>338.09999999999997</v>
          </cell>
        </row>
        <row r="4485">
          <cell r="A4485">
            <v>1993</v>
          </cell>
          <cell r="B4485" t="str">
            <v>Lance Blanks</v>
          </cell>
          <cell r="D4485" t="str">
            <v>MIN</v>
          </cell>
          <cell r="F4485">
            <v>8.4</v>
          </cell>
          <cell r="H4485">
            <v>640.5</v>
          </cell>
        </row>
        <row r="4486">
          <cell r="A4486">
            <v>1993</v>
          </cell>
          <cell r="B4486" t="str">
            <v>Felton Spencer</v>
          </cell>
          <cell r="D4486" t="str">
            <v>MIN</v>
          </cell>
          <cell r="F4486">
            <v>8.1999999999999993</v>
          </cell>
          <cell r="H4486">
            <v>1299.3</v>
          </cell>
        </row>
        <row r="4487">
          <cell r="A4487">
            <v>1993</v>
          </cell>
          <cell r="B4487" t="str">
            <v>Brad Sellers</v>
          </cell>
          <cell r="D4487" t="str">
            <v>MIN</v>
          </cell>
          <cell r="F4487">
            <v>8.4</v>
          </cell>
          <cell r="H4487">
            <v>534.6</v>
          </cell>
        </row>
        <row r="4488">
          <cell r="A4488">
            <v>1993</v>
          </cell>
          <cell r="B4488" t="str">
            <v>Christian Laettner</v>
          </cell>
          <cell r="D4488" t="str">
            <v>MIN</v>
          </cell>
          <cell r="F4488">
            <v>17.3</v>
          </cell>
          <cell r="H4488">
            <v>2826.9</v>
          </cell>
        </row>
        <row r="4489">
          <cell r="A4489">
            <v>1993</v>
          </cell>
          <cell r="B4489" t="str">
            <v>Gundars Vetra</v>
          </cell>
          <cell r="D4489" t="str">
            <v>MIN</v>
          </cell>
          <cell r="F4489">
            <v>13.6</v>
          </cell>
          <cell r="H4489">
            <v>88.399999999999991</v>
          </cell>
        </row>
        <row r="4490">
          <cell r="A4490">
            <v>1993</v>
          </cell>
          <cell r="B4490" t="str">
            <v>Luc Longley</v>
          </cell>
          <cell r="D4490" t="str">
            <v>MIN</v>
          </cell>
          <cell r="F4490">
            <v>10.7</v>
          </cell>
          <cell r="H4490">
            <v>1045</v>
          </cell>
        </row>
        <row r="4491">
          <cell r="A4491">
            <v>1993</v>
          </cell>
          <cell r="B4491" t="str">
            <v>Chuck Person</v>
          </cell>
          <cell r="D4491" t="str">
            <v>MIN</v>
          </cell>
          <cell r="F4491">
            <v>12.2</v>
          </cell>
          <cell r="H4491">
            <v>2987.3999999999996</v>
          </cell>
        </row>
        <row r="4492">
          <cell r="A4492">
            <v>1993</v>
          </cell>
          <cell r="B4492" t="str">
            <v>Doug West</v>
          </cell>
          <cell r="D4492" t="str">
            <v>MIN</v>
          </cell>
          <cell r="F4492">
            <v>14.2</v>
          </cell>
          <cell r="H4492">
            <v>3104</v>
          </cell>
        </row>
        <row r="4493">
          <cell r="A4493">
            <v>1993</v>
          </cell>
          <cell r="B4493" t="str">
            <v>Micheal Williams</v>
          </cell>
          <cell r="D4493" t="str">
            <v>MIN</v>
          </cell>
          <cell r="F4493">
            <v>19</v>
          </cell>
          <cell r="H4493">
            <v>2660</v>
          </cell>
        </row>
        <row r="4494">
          <cell r="A4494">
            <v>1993</v>
          </cell>
          <cell r="B4494" t="str">
            <v>Chris Smith</v>
          </cell>
          <cell r="D4494" t="str">
            <v>MIN</v>
          </cell>
          <cell r="F4494">
            <v>11.1</v>
          </cell>
          <cell r="H4494">
            <v>1264</v>
          </cell>
        </row>
        <row r="4495">
          <cell r="A4495">
            <v>1993</v>
          </cell>
          <cell r="B4495" t="str">
            <v>Marlon Maxey</v>
          </cell>
          <cell r="D4495" t="str">
            <v>MIN</v>
          </cell>
          <cell r="F4495">
            <v>15.8</v>
          </cell>
          <cell r="H4495">
            <v>520.29999999999995</v>
          </cell>
        </row>
        <row r="4496">
          <cell r="A4496">
            <v>1993</v>
          </cell>
          <cell r="B4496" t="str">
            <v>Thurl Bailey</v>
          </cell>
          <cell r="D4496" t="str">
            <v>MIN</v>
          </cell>
          <cell r="F4496">
            <v>12.9</v>
          </cell>
          <cell r="H4496">
            <v>1274</v>
          </cell>
        </row>
        <row r="4497">
          <cell r="A4497">
            <v>1993</v>
          </cell>
          <cell r="B4497" t="str">
            <v>Bob McCann</v>
          </cell>
          <cell r="D4497" t="str">
            <v>MIN</v>
          </cell>
          <cell r="F4497">
            <v>10.9</v>
          </cell>
          <cell r="H4497">
            <v>1532.6</v>
          </cell>
        </row>
        <row r="4498">
          <cell r="A4498">
            <v>1993</v>
          </cell>
          <cell r="B4498" t="str">
            <v>Derrick Coleman</v>
          </cell>
          <cell r="D4498" t="str">
            <v>NJN</v>
          </cell>
          <cell r="F4498">
            <v>21.2</v>
          </cell>
          <cell r="G4498">
            <v>2870000</v>
          </cell>
          <cell r="H4498">
            <v>2758.7999999999997</v>
          </cell>
        </row>
        <row r="4499">
          <cell r="A4499">
            <v>1993</v>
          </cell>
          <cell r="B4499" t="str">
            <v>Sam Bowie</v>
          </cell>
          <cell r="D4499" t="str">
            <v>NJN</v>
          </cell>
          <cell r="F4499">
            <v>13.2</v>
          </cell>
          <cell r="G4499">
            <v>2600000</v>
          </cell>
          <cell r="H4499">
            <v>2093.5</v>
          </cell>
        </row>
        <row r="4500">
          <cell r="A4500">
            <v>1993</v>
          </cell>
          <cell r="B4500" t="str">
            <v>Bernard King</v>
          </cell>
          <cell r="D4500" t="str">
            <v>NJN</v>
          </cell>
          <cell r="F4500">
            <v>15.7</v>
          </cell>
          <cell r="G4500">
            <v>2500000</v>
          </cell>
          <cell r="H4500">
            <v>428.8</v>
          </cell>
        </row>
        <row r="4501">
          <cell r="A4501">
            <v>1993</v>
          </cell>
          <cell r="B4501" t="str">
            <v>Kenny Anderson</v>
          </cell>
          <cell r="D4501" t="str">
            <v>NJN</v>
          </cell>
          <cell r="F4501">
            <v>16.600000000000001</v>
          </cell>
          <cell r="G4501">
            <v>2376000</v>
          </cell>
          <cell r="H4501">
            <v>2007.5</v>
          </cell>
        </row>
        <row r="4502">
          <cell r="A4502">
            <v>1993</v>
          </cell>
          <cell r="B4502" t="str">
            <v>Drazen Petrovic</v>
          </cell>
          <cell r="D4502" t="str">
            <v>NJN</v>
          </cell>
          <cell r="F4502">
            <v>17.3</v>
          </cell>
          <cell r="G4502">
            <v>1615000</v>
          </cell>
          <cell r="H4502">
            <v>2660</v>
          </cell>
        </row>
        <row r="4503">
          <cell r="A4503">
            <v>1993</v>
          </cell>
          <cell r="B4503" t="str">
            <v>Chris Morris</v>
          </cell>
          <cell r="D4503" t="str">
            <v>NJN</v>
          </cell>
          <cell r="F4503">
            <v>17.8</v>
          </cell>
          <cell r="G4503">
            <v>1510000</v>
          </cell>
          <cell r="H4503">
            <v>2302.2999999999997</v>
          </cell>
        </row>
        <row r="4504">
          <cell r="A4504">
            <v>1993</v>
          </cell>
          <cell r="B4504" t="str">
            <v>Rumeal Robinson</v>
          </cell>
          <cell r="D4504" t="str">
            <v>NJN</v>
          </cell>
          <cell r="F4504">
            <v>13.7</v>
          </cell>
          <cell r="G4504">
            <v>1225000</v>
          </cell>
          <cell r="H4504">
            <v>1584</v>
          </cell>
        </row>
        <row r="4505">
          <cell r="A4505">
            <v>1993</v>
          </cell>
          <cell r="B4505" t="str">
            <v>Chris Dudley</v>
          </cell>
          <cell r="D4505" t="str">
            <v>NJN</v>
          </cell>
          <cell r="F4505">
            <v>9.9</v>
          </cell>
          <cell r="G4505">
            <v>1200000</v>
          </cell>
          <cell r="H4505">
            <v>1398.7</v>
          </cell>
        </row>
        <row r="4506">
          <cell r="A4506">
            <v>1993</v>
          </cell>
          <cell r="B4506" t="str">
            <v>Jayson Williams</v>
          </cell>
          <cell r="D4506" t="str">
            <v>NJN</v>
          </cell>
          <cell r="F4506">
            <v>10.6</v>
          </cell>
          <cell r="G4506">
            <v>800000</v>
          </cell>
          <cell r="H4506">
            <v>139.19999999999999</v>
          </cell>
        </row>
        <row r="4507">
          <cell r="A4507">
            <v>1993</v>
          </cell>
          <cell r="B4507" t="str">
            <v>Maurice Cheeks</v>
          </cell>
          <cell r="D4507" t="str">
            <v>NJN</v>
          </cell>
          <cell r="F4507">
            <v>13.9</v>
          </cell>
          <cell r="G4507">
            <v>600000</v>
          </cell>
          <cell r="H4507">
            <v>511</v>
          </cell>
        </row>
        <row r="4508">
          <cell r="A4508">
            <v>1993</v>
          </cell>
          <cell r="B4508" t="str">
            <v>Tate George</v>
          </cell>
          <cell r="D4508" t="str">
            <v>NJN</v>
          </cell>
          <cell r="F4508">
            <v>7.9</v>
          </cell>
          <cell r="G4508">
            <v>551000</v>
          </cell>
          <cell r="H4508">
            <v>379.20000000000005</v>
          </cell>
        </row>
        <row r="4509">
          <cell r="A4509">
            <v>1993</v>
          </cell>
          <cell r="B4509" t="str">
            <v>Rafael Addison</v>
          </cell>
          <cell r="D4509" t="str">
            <v>NJN</v>
          </cell>
          <cell r="F4509">
            <v>8.4</v>
          </cell>
          <cell r="G4509">
            <v>522000</v>
          </cell>
          <cell r="H4509">
            <v>1162.8000000000002</v>
          </cell>
        </row>
        <row r="4510">
          <cell r="A4510">
            <v>1993</v>
          </cell>
          <cell r="B4510" t="str">
            <v>Rick Mahorn</v>
          </cell>
          <cell r="D4510" t="str">
            <v>NJN</v>
          </cell>
          <cell r="F4510">
            <v>10.3</v>
          </cell>
          <cell r="G4510">
            <v>500000</v>
          </cell>
          <cell r="H4510">
            <v>1080.3999999999999</v>
          </cell>
        </row>
        <row r="4511">
          <cell r="A4511">
            <v>1993</v>
          </cell>
          <cell r="B4511" t="str">
            <v>Dwayne Schintzius</v>
          </cell>
          <cell r="D4511" t="str">
            <v>NJN</v>
          </cell>
          <cell r="F4511">
            <v>12.5</v>
          </cell>
          <cell r="G4511">
            <v>140000</v>
          </cell>
          <cell r="H4511">
            <v>35</v>
          </cell>
        </row>
        <row r="4512">
          <cell r="A4512">
            <v>1993</v>
          </cell>
          <cell r="B4512" t="str">
            <v>Chucky Brown</v>
          </cell>
          <cell r="D4512" t="str">
            <v>NJN</v>
          </cell>
          <cell r="F4512">
            <v>11.2</v>
          </cell>
          <cell r="G4512">
            <v>140000</v>
          </cell>
          <cell r="H4512">
            <v>1185.8</v>
          </cell>
        </row>
        <row r="4513">
          <cell r="A4513">
            <v>1993</v>
          </cell>
          <cell r="B4513" t="str">
            <v>Doug Lee</v>
          </cell>
          <cell r="D4513" t="str">
            <v>NJN</v>
          </cell>
          <cell r="F4513">
            <v>-0.2</v>
          </cell>
          <cell r="G4513">
            <v>125000</v>
          </cell>
          <cell r="H4513">
            <v>33</v>
          </cell>
        </row>
        <row r="4514">
          <cell r="A4514">
            <v>1993</v>
          </cell>
          <cell r="B4514" t="str">
            <v>Dave Hoppen</v>
          </cell>
          <cell r="D4514" t="str">
            <v>NJN</v>
          </cell>
          <cell r="F4514">
            <v>9</v>
          </cell>
          <cell r="H4514">
            <v>10</v>
          </cell>
        </row>
        <row r="4515">
          <cell r="A4515">
            <v>1993</v>
          </cell>
          <cell r="B4515" t="str">
            <v>Patrick Ewing</v>
          </cell>
          <cell r="D4515" t="str">
            <v>NYK</v>
          </cell>
          <cell r="F4515">
            <v>20.8</v>
          </cell>
          <cell r="G4515">
            <v>3300000</v>
          </cell>
          <cell r="H4515">
            <v>3005.1</v>
          </cell>
        </row>
        <row r="4516">
          <cell r="A4516">
            <v>1993</v>
          </cell>
          <cell r="B4516" t="str">
            <v>Rolando Blackman</v>
          </cell>
          <cell r="D4516" t="str">
            <v>NYK</v>
          </cell>
          <cell r="F4516">
            <v>10.6</v>
          </cell>
          <cell r="G4516">
            <v>1500000</v>
          </cell>
          <cell r="H4516">
            <v>1434</v>
          </cell>
        </row>
        <row r="4517">
          <cell r="A4517">
            <v>1993</v>
          </cell>
          <cell r="B4517" t="str">
            <v>Tony Campbell</v>
          </cell>
          <cell r="D4517" t="str">
            <v>NYK</v>
          </cell>
          <cell r="F4517">
            <v>11.6</v>
          </cell>
          <cell r="G4517">
            <v>1383000</v>
          </cell>
          <cell r="H4517">
            <v>1061.4000000000001</v>
          </cell>
        </row>
        <row r="4518">
          <cell r="A4518">
            <v>1993</v>
          </cell>
          <cell r="B4518" t="str">
            <v>Charles Smith</v>
          </cell>
          <cell r="D4518" t="str">
            <v>NYK</v>
          </cell>
          <cell r="F4518">
            <v>14.9</v>
          </cell>
          <cell r="G4518">
            <v>1250000</v>
          </cell>
          <cell r="H4518">
            <v>2170.8000000000002</v>
          </cell>
        </row>
        <row r="4519">
          <cell r="A4519">
            <v>1993</v>
          </cell>
          <cell r="B4519" t="str">
            <v>Greg Anthony</v>
          </cell>
          <cell r="D4519" t="str">
            <v>NYK</v>
          </cell>
          <cell r="F4519">
            <v>13.7</v>
          </cell>
          <cell r="G4519">
            <v>1067000</v>
          </cell>
          <cell r="H4519">
            <v>1701</v>
          </cell>
        </row>
        <row r="4520">
          <cell r="A4520">
            <v>1993</v>
          </cell>
          <cell r="B4520" t="str">
            <v>Charles Oakley</v>
          </cell>
          <cell r="D4520" t="str">
            <v>NYK</v>
          </cell>
          <cell r="F4520">
            <v>12.6</v>
          </cell>
          <cell r="G4520">
            <v>1050000</v>
          </cell>
          <cell r="H4520">
            <v>2230.4</v>
          </cell>
        </row>
        <row r="4521">
          <cell r="A4521">
            <v>1993</v>
          </cell>
          <cell r="B4521" t="str">
            <v>Doc Rivers</v>
          </cell>
          <cell r="D4521" t="str">
            <v>NYK</v>
          </cell>
          <cell r="F4521">
            <v>14.6</v>
          </cell>
          <cell r="G4521">
            <v>895000</v>
          </cell>
          <cell r="H4521">
            <v>1886.5</v>
          </cell>
        </row>
        <row r="4522">
          <cell r="A4522">
            <v>1993</v>
          </cell>
          <cell r="B4522" t="str">
            <v>Bo Kimble</v>
          </cell>
          <cell r="D4522" t="str">
            <v>NYK</v>
          </cell>
          <cell r="F4522">
            <v>9.6</v>
          </cell>
          <cell r="G4522">
            <v>865000</v>
          </cell>
          <cell r="H4522">
            <v>54.9</v>
          </cell>
        </row>
        <row r="4523">
          <cell r="A4523">
            <v>1993</v>
          </cell>
          <cell r="B4523" t="str">
            <v>John Starks</v>
          </cell>
          <cell r="D4523" t="str">
            <v>NYK</v>
          </cell>
          <cell r="F4523">
            <v>16.3</v>
          </cell>
          <cell r="G4523">
            <v>600000</v>
          </cell>
          <cell r="H4523">
            <v>2480</v>
          </cell>
        </row>
        <row r="4524">
          <cell r="A4524">
            <v>1993</v>
          </cell>
          <cell r="B4524" t="str">
            <v>Hubert Davis</v>
          </cell>
          <cell r="D4524" t="str">
            <v>NYK</v>
          </cell>
          <cell r="F4524">
            <v>8.6999999999999993</v>
          </cell>
          <cell r="G4524">
            <v>588000</v>
          </cell>
          <cell r="H4524">
            <v>815</v>
          </cell>
        </row>
        <row r="4525">
          <cell r="A4525">
            <v>1993</v>
          </cell>
          <cell r="B4525" t="str">
            <v>Herb Williams</v>
          </cell>
          <cell r="D4525" t="str">
            <v>NYK</v>
          </cell>
          <cell r="F4525">
            <v>10.1</v>
          </cell>
          <cell r="G4525">
            <v>430000</v>
          </cell>
          <cell r="H4525">
            <v>572</v>
          </cell>
        </row>
        <row r="4526">
          <cell r="A4526">
            <v>1993</v>
          </cell>
          <cell r="B4526" t="str">
            <v>Anthony Mason</v>
          </cell>
          <cell r="D4526" t="str">
            <v>NYK</v>
          </cell>
          <cell r="F4526">
            <v>12.9</v>
          </cell>
          <cell r="G4526">
            <v>273000</v>
          </cell>
          <cell r="H4526">
            <v>2478.6</v>
          </cell>
        </row>
        <row r="4527">
          <cell r="A4527">
            <v>1993</v>
          </cell>
          <cell r="B4527" t="str">
            <v>Eric Anderson</v>
          </cell>
          <cell r="D4527" t="str">
            <v>NYK</v>
          </cell>
          <cell r="F4527">
            <v>11.3</v>
          </cell>
          <cell r="G4527">
            <v>140000</v>
          </cell>
          <cell r="H4527">
            <v>44.8</v>
          </cell>
        </row>
        <row r="4528">
          <cell r="A4528">
            <v>1993</v>
          </cell>
          <cell r="B4528" t="str">
            <v>Dennis Scott</v>
          </cell>
          <cell r="D4528" t="str">
            <v>ORL</v>
          </cell>
          <cell r="F4528">
            <v>13.2</v>
          </cell>
          <cell r="G4528">
            <v>2400000</v>
          </cell>
          <cell r="H4528">
            <v>1760.4</v>
          </cell>
        </row>
        <row r="4529">
          <cell r="A4529">
            <v>1993</v>
          </cell>
          <cell r="B4529" t="str">
            <v>Scott Skiles</v>
          </cell>
          <cell r="D4529" t="str">
            <v>ORL</v>
          </cell>
          <cell r="F4529">
            <v>15.2</v>
          </cell>
          <cell r="G4529">
            <v>1348000</v>
          </cell>
          <cell r="H4529">
            <v>3088.8</v>
          </cell>
        </row>
        <row r="4530">
          <cell r="A4530">
            <v>1993</v>
          </cell>
          <cell r="B4530" t="str">
            <v>Terry Catledge</v>
          </cell>
          <cell r="D4530" t="str">
            <v>ORL</v>
          </cell>
          <cell r="F4530">
            <v>8.5</v>
          </cell>
          <cell r="G4530">
            <v>1086000</v>
          </cell>
          <cell r="H4530">
            <v>262.5</v>
          </cell>
        </row>
        <row r="4531">
          <cell r="A4531">
            <v>1993</v>
          </cell>
          <cell r="B4531" t="str">
            <v>Bison Dele</v>
          </cell>
          <cell r="D4531" t="str">
            <v>ORL</v>
          </cell>
          <cell r="F4531">
            <v>12.9</v>
          </cell>
          <cell r="G4531">
            <v>1011000</v>
          </cell>
          <cell r="H4531">
            <v>239.4</v>
          </cell>
        </row>
        <row r="4532">
          <cell r="A4532">
            <v>1993</v>
          </cell>
          <cell r="B4532" t="str">
            <v>Anthony Bowie</v>
          </cell>
          <cell r="D4532" t="str">
            <v>ORL</v>
          </cell>
          <cell r="F4532">
            <v>11.2</v>
          </cell>
          <cell r="G4532">
            <v>900000</v>
          </cell>
          <cell r="H4532">
            <v>1763.3</v>
          </cell>
        </row>
        <row r="4533">
          <cell r="A4533">
            <v>1993</v>
          </cell>
          <cell r="B4533" t="str">
            <v>Nick Anderson</v>
          </cell>
          <cell r="D4533" t="str">
            <v>ORL</v>
          </cell>
          <cell r="F4533">
            <v>17.3</v>
          </cell>
          <cell r="G4533">
            <v>800000</v>
          </cell>
          <cell r="H4533">
            <v>2923</v>
          </cell>
        </row>
        <row r="4534">
          <cell r="A4534">
            <v>1993</v>
          </cell>
          <cell r="B4534" t="str">
            <v>Greg Kite</v>
          </cell>
          <cell r="D4534" t="str">
            <v>ORL</v>
          </cell>
          <cell r="F4534">
            <v>5.3</v>
          </cell>
          <cell r="G4534">
            <v>775000</v>
          </cell>
          <cell r="H4534">
            <v>640</v>
          </cell>
        </row>
        <row r="4535">
          <cell r="A4535">
            <v>1993</v>
          </cell>
          <cell r="B4535" t="str">
            <v>Jeff Turner</v>
          </cell>
          <cell r="D4535" t="str">
            <v>ORL</v>
          </cell>
          <cell r="F4535">
            <v>11.4</v>
          </cell>
          <cell r="G4535">
            <v>700000</v>
          </cell>
          <cell r="H4535">
            <v>1477.5</v>
          </cell>
        </row>
        <row r="4536">
          <cell r="A4536">
            <v>1993</v>
          </cell>
          <cell r="B4536" t="str">
            <v>Tom Tolbert</v>
          </cell>
          <cell r="D4536" t="str">
            <v>ORL</v>
          </cell>
          <cell r="F4536">
            <v>10.4</v>
          </cell>
          <cell r="G4536">
            <v>606000</v>
          </cell>
          <cell r="H4536">
            <v>1836</v>
          </cell>
        </row>
        <row r="4537">
          <cell r="A4537">
            <v>1993</v>
          </cell>
          <cell r="B4537" t="str">
            <v>Donald Royal</v>
          </cell>
          <cell r="D4537" t="str">
            <v>ORL</v>
          </cell>
          <cell r="F4537">
            <v>14.5</v>
          </cell>
          <cell r="G4537">
            <v>140000</v>
          </cell>
          <cell r="H4537">
            <v>1632.3999999999999</v>
          </cell>
        </row>
        <row r="4538">
          <cell r="A4538">
            <v>1993</v>
          </cell>
          <cell r="B4538" t="str">
            <v>Litterial Green</v>
          </cell>
          <cell r="D4538" t="str">
            <v>ORL</v>
          </cell>
          <cell r="F4538">
            <v>11.6</v>
          </cell>
          <cell r="G4538">
            <v>140000</v>
          </cell>
          <cell r="H4538">
            <v>624</v>
          </cell>
        </row>
        <row r="4539">
          <cell r="A4539">
            <v>1993</v>
          </cell>
          <cell r="B4539" t="str">
            <v>Howard Wright</v>
          </cell>
          <cell r="D4539" t="str">
            <v>ORL</v>
          </cell>
          <cell r="F4539">
            <v>28.7</v>
          </cell>
          <cell r="G4539">
            <v>5000</v>
          </cell>
          <cell r="H4539">
            <v>10</v>
          </cell>
        </row>
        <row r="4540">
          <cell r="A4540">
            <v>1993</v>
          </cell>
          <cell r="B4540" t="str">
            <v>Shaquille O'Neal</v>
          </cell>
          <cell r="D4540" t="str">
            <v>ORL</v>
          </cell>
          <cell r="F4540">
            <v>22.9</v>
          </cell>
          <cell r="H4540">
            <v>3069.9</v>
          </cell>
        </row>
        <row r="4541">
          <cell r="A4541">
            <v>1993</v>
          </cell>
          <cell r="B4541" t="str">
            <v>Hersey Hawkins</v>
          </cell>
          <cell r="D4541" t="str">
            <v>PHI</v>
          </cell>
          <cell r="F4541">
            <v>18.3</v>
          </cell>
          <cell r="G4541">
            <v>2400000</v>
          </cell>
          <cell r="H4541">
            <v>2980.7999999999997</v>
          </cell>
        </row>
        <row r="4542">
          <cell r="A4542">
            <v>1993</v>
          </cell>
          <cell r="B4542" t="str">
            <v>Armen Gilliam</v>
          </cell>
          <cell r="D4542" t="str">
            <v>PHI</v>
          </cell>
          <cell r="F4542">
            <v>17.5</v>
          </cell>
          <cell r="G4542">
            <v>2300000</v>
          </cell>
          <cell r="H4542">
            <v>1744</v>
          </cell>
        </row>
        <row r="4543">
          <cell r="A4543">
            <v>1993</v>
          </cell>
          <cell r="B4543" t="str">
            <v>Johnny Dawkins</v>
          </cell>
          <cell r="D4543" t="str">
            <v>PHI</v>
          </cell>
          <cell r="F4543">
            <v>14.6</v>
          </cell>
          <cell r="G4543">
            <v>1900000</v>
          </cell>
          <cell r="H4543">
            <v>1598.4</v>
          </cell>
        </row>
        <row r="4544">
          <cell r="A4544">
            <v>1993</v>
          </cell>
          <cell r="B4544" t="str">
            <v>Charles Shackleford</v>
          </cell>
          <cell r="D4544" t="str">
            <v>PHI</v>
          </cell>
          <cell r="F4544">
            <v>13.1</v>
          </cell>
          <cell r="G4544">
            <v>1720000</v>
          </cell>
          <cell r="H4544">
            <v>566.40000000000009</v>
          </cell>
        </row>
        <row r="4545">
          <cell r="A4545">
            <v>1993</v>
          </cell>
          <cell r="B4545" t="str">
            <v>Manute Bol</v>
          </cell>
          <cell r="D4545" t="str">
            <v>PHI</v>
          </cell>
          <cell r="F4545">
            <v>8.5</v>
          </cell>
          <cell r="G4545">
            <v>1650000</v>
          </cell>
          <cell r="H4545">
            <v>852.59999999999991</v>
          </cell>
        </row>
        <row r="4546">
          <cell r="A4546">
            <v>1993</v>
          </cell>
          <cell r="B4546" t="str">
            <v>Jeff Hornacek</v>
          </cell>
          <cell r="D4546" t="str">
            <v>PHI</v>
          </cell>
          <cell r="F4546">
            <v>18.2</v>
          </cell>
          <cell r="G4546">
            <v>1646000</v>
          </cell>
          <cell r="H4546">
            <v>2859.8</v>
          </cell>
        </row>
        <row r="4547">
          <cell r="A4547">
            <v>1993</v>
          </cell>
          <cell r="B4547" t="str">
            <v>Andrew Lang</v>
          </cell>
          <cell r="D4547" t="str">
            <v>PHI</v>
          </cell>
          <cell r="F4547">
            <v>9.3000000000000007</v>
          </cell>
          <cell r="G4547">
            <v>1040000</v>
          </cell>
          <cell r="H4547">
            <v>1861.5</v>
          </cell>
        </row>
        <row r="4548">
          <cell r="A4548">
            <v>1993</v>
          </cell>
          <cell r="B4548" t="str">
            <v>Ron Anderson</v>
          </cell>
          <cell r="D4548" t="str">
            <v>PHI</v>
          </cell>
          <cell r="F4548">
            <v>11.8</v>
          </cell>
          <cell r="G4548">
            <v>950000</v>
          </cell>
          <cell r="H4548">
            <v>1262.7</v>
          </cell>
        </row>
        <row r="4549">
          <cell r="A4549">
            <v>1993</v>
          </cell>
          <cell r="B4549" t="str">
            <v>Tim Perry</v>
          </cell>
          <cell r="D4549" t="str">
            <v>PHI</v>
          </cell>
          <cell r="F4549">
            <v>12</v>
          </cell>
          <cell r="G4549">
            <v>900000</v>
          </cell>
          <cell r="H4549">
            <v>2106</v>
          </cell>
        </row>
        <row r="4550">
          <cell r="A4550">
            <v>1993</v>
          </cell>
          <cell r="B4550" t="str">
            <v>Clarence Weatherspoon</v>
          </cell>
          <cell r="D4550" t="str">
            <v>PHI</v>
          </cell>
          <cell r="F4550">
            <v>15</v>
          </cell>
          <cell r="G4550">
            <v>800000</v>
          </cell>
          <cell r="H4550">
            <v>2656.7999999999997</v>
          </cell>
        </row>
        <row r="4551">
          <cell r="A4551">
            <v>1993</v>
          </cell>
          <cell r="B4551" t="str">
            <v>Kenny Payne</v>
          </cell>
          <cell r="D4551" t="str">
            <v>PHI</v>
          </cell>
          <cell r="F4551">
            <v>14.2</v>
          </cell>
          <cell r="G4551">
            <v>500000</v>
          </cell>
          <cell r="H4551">
            <v>153.4</v>
          </cell>
        </row>
        <row r="4552">
          <cell r="A4552">
            <v>1993</v>
          </cell>
          <cell r="B4552" t="str">
            <v>Greg Grant</v>
          </cell>
          <cell r="D4552" t="str">
            <v>PHI</v>
          </cell>
          <cell r="F4552">
            <v>8.6999999999999993</v>
          </cell>
          <cell r="G4552">
            <v>270000</v>
          </cell>
          <cell r="H4552">
            <v>993.6</v>
          </cell>
        </row>
        <row r="4553">
          <cell r="A4553">
            <v>1993</v>
          </cell>
          <cell r="B4553" t="str">
            <v>Eddie Lee</v>
          </cell>
          <cell r="D4553" t="str">
            <v>PHI</v>
          </cell>
          <cell r="F4553">
            <v>21.2</v>
          </cell>
          <cell r="H4553">
            <v>192.4</v>
          </cell>
        </row>
        <row r="4554">
          <cell r="A4554">
            <v>1993</v>
          </cell>
          <cell r="B4554" t="str">
            <v>Thomas Jordan</v>
          </cell>
          <cell r="D4554" t="str">
            <v>PHI</v>
          </cell>
          <cell r="F4554">
            <v>6.9</v>
          </cell>
          <cell r="H4554">
            <v>106</v>
          </cell>
        </row>
        <row r="4555">
          <cell r="A4555">
            <v>1993</v>
          </cell>
          <cell r="B4555" t="str">
            <v>Charles Barkley</v>
          </cell>
          <cell r="D4555" t="str">
            <v>PHO</v>
          </cell>
          <cell r="F4555">
            <v>25.9</v>
          </cell>
          <cell r="G4555">
            <v>2420000</v>
          </cell>
          <cell r="H4555">
            <v>2857.6</v>
          </cell>
        </row>
        <row r="4556">
          <cell r="A4556">
            <v>1993</v>
          </cell>
          <cell r="B4556" t="str">
            <v>Tom Chambers</v>
          </cell>
          <cell r="D4556" t="str">
            <v>PHO</v>
          </cell>
          <cell r="F4556">
            <v>14.7</v>
          </cell>
          <cell r="G4556">
            <v>1885000</v>
          </cell>
          <cell r="H4556">
            <v>1722.8000000000002</v>
          </cell>
        </row>
        <row r="4557">
          <cell r="A4557">
            <v>1993</v>
          </cell>
          <cell r="B4557" t="str">
            <v>Kevin Johnson</v>
          </cell>
          <cell r="D4557" t="str">
            <v>PHO</v>
          </cell>
          <cell r="F4557">
            <v>18.100000000000001</v>
          </cell>
          <cell r="G4557">
            <v>1850000</v>
          </cell>
          <cell r="H4557">
            <v>1641.5</v>
          </cell>
        </row>
        <row r="4558">
          <cell r="A4558">
            <v>1993</v>
          </cell>
          <cell r="B4558" t="str">
            <v>Danny Ainge</v>
          </cell>
          <cell r="D4558" t="str">
            <v>PHO</v>
          </cell>
          <cell r="F4558">
            <v>14.3</v>
          </cell>
          <cell r="G4558">
            <v>1330000</v>
          </cell>
          <cell r="H4558">
            <v>2160</v>
          </cell>
        </row>
        <row r="4559">
          <cell r="A4559">
            <v>1993</v>
          </cell>
          <cell r="B4559" t="str">
            <v>Mark West</v>
          </cell>
          <cell r="D4559" t="str">
            <v>PHO</v>
          </cell>
          <cell r="F4559">
            <v>11.4</v>
          </cell>
          <cell r="G4559">
            <v>1000000</v>
          </cell>
          <cell r="H4559">
            <v>1558</v>
          </cell>
        </row>
        <row r="4560">
          <cell r="A4560">
            <v>1993</v>
          </cell>
          <cell r="B4560" t="str">
            <v>Jerrod Mustaf</v>
          </cell>
          <cell r="D4560" t="str">
            <v>PHO</v>
          </cell>
          <cell r="F4560">
            <v>12.7</v>
          </cell>
          <cell r="G4560">
            <v>904000</v>
          </cell>
          <cell r="H4560">
            <v>336</v>
          </cell>
        </row>
        <row r="4561">
          <cell r="A4561">
            <v>1993</v>
          </cell>
          <cell r="B4561" t="str">
            <v>Dan Majerle</v>
          </cell>
          <cell r="D4561" t="str">
            <v>PHO</v>
          </cell>
          <cell r="F4561">
            <v>15.4</v>
          </cell>
          <cell r="G4561">
            <v>735000</v>
          </cell>
          <cell r="H4561">
            <v>3198</v>
          </cell>
        </row>
        <row r="4562">
          <cell r="A4562">
            <v>1993</v>
          </cell>
          <cell r="B4562" t="str">
            <v>Oliver Miller</v>
          </cell>
          <cell r="D4562" t="str">
            <v>PHO</v>
          </cell>
          <cell r="F4562">
            <v>12.7</v>
          </cell>
          <cell r="G4562">
            <v>517000</v>
          </cell>
          <cell r="H4562">
            <v>1069.6000000000001</v>
          </cell>
        </row>
        <row r="4563">
          <cell r="A4563">
            <v>1993</v>
          </cell>
          <cell r="B4563" t="str">
            <v>Tim Kempton</v>
          </cell>
          <cell r="D4563" t="str">
            <v>PHO</v>
          </cell>
          <cell r="F4563">
            <v>8.6</v>
          </cell>
          <cell r="G4563">
            <v>500000</v>
          </cell>
          <cell r="H4563">
            <v>168</v>
          </cell>
        </row>
        <row r="4564">
          <cell r="A4564">
            <v>1993</v>
          </cell>
          <cell r="B4564" t="str">
            <v>Negele Knight</v>
          </cell>
          <cell r="D4564" t="str">
            <v>PHO</v>
          </cell>
          <cell r="F4564">
            <v>8.9</v>
          </cell>
          <cell r="G4564">
            <v>469000</v>
          </cell>
          <cell r="H4564">
            <v>889.2</v>
          </cell>
        </row>
        <row r="4565">
          <cell r="A4565">
            <v>1993</v>
          </cell>
          <cell r="B4565" t="str">
            <v>Cedric Ceballos</v>
          </cell>
          <cell r="D4565" t="str">
            <v>PHO</v>
          </cell>
          <cell r="F4565">
            <v>21</v>
          </cell>
          <cell r="G4565">
            <v>350000</v>
          </cell>
          <cell r="H4565">
            <v>1605.8</v>
          </cell>
        </row>
        <row r="4566">
          <cell r="A4566">
            <v>1993</v>
          </cell>
          <cell r="B4566" t="str">
            <v>Frank Johnson</v>
          </cell>
          <cell r="D4566" t="str">
            <v>PHO</v>
          </cell>
          <cell r="F4566">
            <v>10.8</v>
          </cell>
          <cell r="G4566">
            <v>140000</v>
          </cell>
          <cell r="H4566">
            <v>1124.2</v>
          </cell>
        </row>
        <row r="4567">
          <cell r="A4567">
            <v>1993</v>
          </cell>
          <cell r="B4567" t="str">
            <v>Richard Dumas</v>
          </cell>
          <cell r="D4567" t="str">
            <v>PHO</v>
          </cell>
          <cell r="F4567">
            <v>18.600000000000001</v>
          </cell>
          <cell r="G4567">
            <v>140000</v>
          </cell>
          <cell r="H4567">
            <v>1320</v>
          </cell>
        </row>
        <row r="4568">
          <cell r="A4568">
            <v>1993</v>
          </cell>
          <cell r="B4568" t="str">
            <v>Jerome Kersey</v>
          </cell>
          <cell r="D4568" t="str">
            <v>POR</v>
          </cell>
          <cell r="F4568">
            <v>13.7</v>
          </cell>
          <cell r="G4568">
            <v>2655000</v>
          </cell>
          <cell r="H4568">
            <v>1716</v>
          </cell>
        </row>
        <row r="4569">
          <cell r="A4569">
            <v>1993</v>
          </cell>
          <cell r="B4569" t="str">
            <v>Kevin Duckworth</v>
          </cell>
          <cell r="D4569" t="str">
            <v>POR</v>
          </cell>
          <cell r="F4569">
            <v>11.4</v>
          </cell>
          <cell r="G4569">
            <v>2213000</v>
          </cell>
          <cell r="H4569">
            <v>1761.2</v>
          </cell>
        </row>
        <row r="4570">
          <cell r="A4570">
            <v>1993</v>
          </cell>
          <cell r="B4570" t="str">
            <v>Terry Porter</v>
          </cell>
          <cell r="D4570" t="str">
            <v>POR</v>
          </cell>
          <cell r="F4570">
            <v>17</v>
          </cell>
          <cell r="G4570">
            <v>2200000</v>
          </cell>
          <cell r="H4570">
            <v>2883.6</v>
          </cell>
        </row>
        <row r="4571">
          <cell r="A4571">
            <v>1993</v>
          </cell>
          <cell r="B4571" t="str">
            <v>Buck Williams</v>
          </cell>
          <cell r="D4571" t="str">
            <v>POR</v>
          </cell>
          <cell r="F4571">
            <v>11.9</v>
          </cell>
          <cell r="G4571">
            <v>1850000</v>
          </cell>
          <cell r="H4571">
            <v>2501</v>
          </cell>
        </row>
        <row r="4572">
          <cell r="A4572">
            <v>1993</v>
          </cell>
          <cell r="B4572" t="str">
            <v>Clifford Robinson</v>
          </cell>
          <cell r="D4572" t="str">
            <v>POR</v>
          </cell>
          <cell r="F4572">
            <v>18.8</v>
          </cell>
          <cell r="G4572">
            <v>1665000</v>
          </cell>
          <cell r="H4572">
            <v>2574.7999999999997</v>
          </cell>
        </row>
        <row r="4573">
          <cell r="A4573">
            <v>1993</v>
          </cell>
          <cell r="B4573" t="str">
            <v>Clyde Drexler</v>
          </cell>
          <cell r="D4573" t="str">
            <v>POR</v>
          </cell>
          <cell r="F4573">
            <v>20.7</v>
          </cell>
          <cell r="G4573">
            <v>1378000</v>
          </cell>
          <cell r="H4573">
            <v>1670.9</v>
          </cell>
        </row>
        <row r="4574">
          <cell r="A4574">
            <v>1993</v>
          </cell>
          <cell r="B4574" t="str">
            <v>Rod Strickland</v>
          </cell>
          <cell r="D4574" t="str">
            <v>POR</v>
          </cell>
          <cell r="F4574">
            <v>18</v>
          </cell>
          <cell r="G4574">
            <v>1200000</v>
          </cell>
          <cell r="H4574">
            <v>2472.6</v>
          </cell>
        </row>
        <row r="4575">
          <cell r="A4575">
            <v>1993</v>
          </cell>
          <cell r="B4575" t="str">
            <v>Mark Bryant</v>
          </cell>
          <cell r="D4575" t="str">
            <v>POR</v>
          </cell>
          <cell r="F4575">
            <v>11.2</v>
          </cell>
          <cell r="G4575">
            <v>1100000</v>
          </cell>
          <cell r="H4575">
            <v>1400</v>
          </cell>
        </row>
        <row r="4576">
          <cell r="A4576">
            <v>1993</v>
          </cell>
          <cell r="B4576" t="str">
            <v>Tracy Murray</v>
          </cell>
          <cell r="D4576" t="str">
            <v>POR</v>
          </cell>
          <cell r="F4576">
            <v>11.9</v>
          </cell>
          <cell r="G4576">
            <v>725000</v>
          </cell>
          <cell r="H4576">
            <v>494.40000000000003</v>
          </cell>
        </row>
        <row r="4577">
          <cell r="A4577">
            <v>1993</v>
          </cell>
          <cell r="B4577" t="str">
            <v>Mario Elie</v>
          </cell>
          <cell r="D4577" t="str">
            <v>POR</v>
          </cell>
          <cell r="F4577">
            <v>14.2</v>
          </cell>
          <cell r="G4577">
            <v>608000</v>
          </cell>
          <cell r="H4577">
            <v>1754.8</v>
          </cell>
        </row>
        <row r="4578">
          <cell r="A4578">
            <v>1993</v>
          </cell>
          <cell r="B4578" t="str">
            <v>Dave Johnson</v>
          </cell>
          <cell r="D4578" t="str">
            <v>POR</v>
          </cell>
          <cell r="F4578">
            <v>8.1</v>
          </cell>
          <cell r="G4578">
            <v>500000</v>
          </cell>
          <cell r="H4578">
            <v>357</v>
          </cell>
        </row>
        <row r="4579">
          <cell r="A4579">
            <v>1993</v>
          </cell>
          <cell r="B4579" t="str">
            <v>Reggie Smith</v>
          </cell>
          <cell r="D4579" t="str">
            <v>POR</v>
          </cell>
          <cell r="F4579">
            <v>7.6</v>
          </cell>
          <cell r="G4579">
            <v>275000</v>
          </cell>
          <cell r="H4579">
            <v>69</v>
          </cell>
        </row>
        <row r="4580">
          <cell r="A4580">
            <v>1993</v>
          </cell>
          <cell r="B4580" t="str">
            <v>Delaney Rudd</v>
          </cell>
          <cell r="D4580" t="str">
            <v>POR</v>
          </cell>
          <cell r="F4580">
            <v>1.7</v>
          </cell>
          <cell r="H4580">
            <v>94.5</v>
          </cell>
        </row>
        <row r="4581">
          <cell r="A4581">
            <v>1993</v>
          </cell>
          <cell r="B4581" t="str">
            <v>Wayman Tisdale</v>
          </cell>
          <cell r="D4581" t="str">
            <v>SAC</v>
          </cell>
          <cell r="F4581">
            <v>15.7</v>
          </cell>
          <cell r="G4581">
            <v>2333000</v>
          </cell>
          <cell r="H4581">
            <v>2280</v>
          </cell>
        </row>
        <row r="4582">
          <cell r="A4582">
            <v>1993</v>
          </cell>
          <cell r="B4582" t="str">
            <v>Lionel Simmons</v>
          </cell>
          <cell r="D4582" t="str">
            <v>SAC</v>
          </cell>
          <cell r="F4582">
            <v>15.5</v>
          </cell>
          <cell r="G4582">
            <v>1464000</v>
          </cell>
          <cell r="H4582">
            <v>2504.6999999999998</v>
          </cell>
        </row>
        <row r="4583">
          <cell r="A4583">
            <v>1993</v>
          </cell>
          <cell r="B4583" t="str">
            <v>Spud Webb</v>
          </cell>
          <cell r="D4583" t="str">
            <v>SAC</v>
          </cell>
          <cell r="F4583">
            <v>14.4</v>
          </cell>
          <cell r="G4583">
            <v>1317000</v>
          </cell>
          <cell r="H4583">
            <v>2332.1999999999998</v>
          </cell>
        </row>
        <row r="4584">
          <cell r="A4584">
            <v>1993</v>
          </cell>
          <cell r="B4584" t="str">
            <v>Walt Williams</v>
          </cell>
          <cell r="D4584" t="str">
            <v>SAC</v>
          </cell>
          <cell r="F4584">
            <v>15</v>
          </cell>
          <cell r="G4584">
            <v>1275000</v>
          </cell>
          <cell r="H4584">
            <v>1675.6</v>
          </cell>
        </row>
        <row r="4585">
          <cell r="A4585">
            <v>1993</v>
          </cell>
          <cell r="B4585" t="str">
            <v>Mitch Richmond</v>
          </cell>
          <cell r="D4585" t="str">
            <v>SAC</v>
          </cell>
          <cell r="F4585">
            <v>15.6</v>
          </cell>
          <cell r="G4585">
            <v>1036000</v>
          </cell>
          <cell r="H4585">
            <v>1728</v>
          </cell>
        </row>
        <row r="4586">
          <cell r="A4586">
            <v>1993</v>
          </cell>
          <cell r="B4586" t="str">
            <v>Duane Causwell</v>
          </cell>
          <cell r="D4586" t="str">
            <v>SAC</v>
          </cell>
          <cell r="F4586">
            <v>14.2</v>
          </cell>
          <cell r="G4586">
            <v>950000</v>
          </cell>
          <cell r="H4586">
            <v>1210</v>
          </cell>
        </row>
        <row r="4587">
          <cell r="A4587">
            <v>1993</v>
          </cell>
          <cell r="B4587" t="str">
            <v>Anthony Bonner</v>
          </cell>
          <cell r="D4587" t="str">
            <v>SAC</v>
          </cell>
          <cell r="F4587">
            <v>12.3</v>
          </cell>
          <cell r="G4587">
            <v>763000</v>
          </cell>
          <cell r="H4587">
            <v>1764</v>
          </cell>
        </row>
        <row r="4588">
          <cell r="A4588">
            <v>1993</v>
          </cell>
          <cell r="B4588" t="str">
            <v>Pete Chilcutt</v>
          </cell>
          <cell r="D4588" t="str">
            <v>SAC</v>
          </cell>
          <cell r="F4588">
            <v>13.4</v>
          </cell>
          <cell r="G4588">
            <v>630000</v>
          </cell>
          <cell r="H4588">
            <v>831.9</v>
          </cell>
        </row>
        <row r="4589">
          <cell r="A4589">
            <v>1993</v>
          </cell>
          <cell r="B4589" t="str">
            <v>Jim Les</v>
          </cell>
          <cell r="D4589" t="str">
            <v>SAC</v>
          </cell>
          <cell r="F4589">
            <v>14.7</v>
          </cell>
          <cell r="G4589">
            <v>413000</v>
          </cell>
          <cell r="H4589">
            <v>883.3</v>
          </cell>
        </row>
        <row r="4590">
          <cell r="A4590">
            <v>1993</v>
          </cell>
          <cell r="B4590" t="str">
            <v>Randy Brown</v>
          </cell>
          <cell r="D4590" t="str">
            <v>SAC</v>
          </cell>
          <cell r="F4590">
            <v>11.3</v>
          </cell>
          <cell r="G4590">
            <v>250000</v>
          </cell>
          <cell r="H4590">
            <v>1725</v>
          </cell>
        </row>
        <row r="4591">
          <cell r="A4591">
            <v>1993</v>
          </cell>
          <cell r="B4591" t="str">
            <v>Marty Conlon</v>
          </cell>
          <cell r="D4591" t="str">
            <v>SAC</v>
          </cell>
          <cell r="F4591">
            <v>15.9</v>
          </cell>
          <cell r="G4591">
            <v>200000</v>
          </cell>
          <cell r="H4591">
            <v>469.2</v>
          </cell>
        </row>
        <row r="4592">
          <cell r="A4592">
            <v>1993</v>
          </cell>
          <cell r="B4592" t="str">
            <v>Stan Kimbrough</v>
          </cell>
          <cell r="D4592" t="str">
            <v>SAC</v>
          </cell>
          <cell r="F4592">
            <v>8.1999999999999993</v>
          </cell>
          <cell r="G4592">
            <v>133000</v>
          </cell>
          <cell r="H4592">
            <v>15</v>
          </cell>
        </row>
        <row r="4593">
          <cell r="A4593">
            <v>1993</v>
          </cell>
          <cell r="B4593" t="str">
            <v>Rod Higgins</v>
          </cell>
          <cell r="D4593" t="str">
            <v>SAC</v>
          </cell>
          <cell r="F4593">
            <v>12.5</v>
          </cell>
          <cell r="H4593">
            <v>1428.3</v>
          </cell>
        </row>
        <row r="4594">
          <cell r="A4594">
            <v>1993</v>
          </cell>
          <cell r="B4594" t="str">
            <v>David Robinson</v>
          </cell>
          <cell r="D4594" t="str">
            <v>SAS</v>
          </cell>
          <cell r="F4594">
            <v>24.2</v>
          </cell>
          <cell r="G4594">
            <v>5720000</v>
          </cell>
          <cell r="H4594">
            <v>3214.4</v>
          </cell>
        </row>
        <row r="4595">
          <cell r="A4595">
            <v>1993</v>
          </cell>
          <cell r="B4595" t="str">
            <v>Terry Cummings</v>
          </cell>
          <cell r="D4595" t="str">
            <v>SAS</v>
          </cell>
          <cell r="F4595">
            <v>7.9</v>
          </cell>
          <cell r="G4595">
            <v>2407000</v>
          </cell>
          <cell r="H4595">
            <v>76</v>
          </cell>
        </row>
        <row r="4596">
          <cell r="A4596">
            <v>1993</v>
          </cell>
          <cell r="B4596" t="str">
            <v>Willie Anderson</v>
          </cell>
          <cell r="D4596" t="str">
            <v>SAS</v>
          </cell>
          <cell r="F4596">
            <v>8.6999999999999993</v>
          </cell>
          <cell r="G4596">
            <v>2075000</v>
          </cell>
          <cell r="H4596">
            <v>558.6</v>
          </cell>
        </row>
        <row r="4597">
          <cell r="A4597">
            <v>1993</v>
          </cell>
          <cell r="B4597" t="str">
            <v>Sean Elliott</v>
          </cell>
          <cell r="D4597" t="str">
            <v>SAS</v>
          </cell>
          <cell r="F4597">
            <v>15.5</v>
          </cell>
          <cell r="G4597">
            <v>1802000</v>
          </cell>
          <cell r="H4597">
            <v>2604</v>
          </cell>
        </row>
        <row r="4598">
          <cell r="A4598">
            <v>1993</v>
          </cell>
          <cell r="B4598" t="str">
            <v>Antoine Carr</v>
          </cell>
          <cell r="D4598" t="str">
            <v>SAS</v>
          </cell>
          <cell r="F4598">
            <v>16.100000000000001</v>
          </cell>
          <cell r="G4598">
            <v>1233000</v>
          </cell>
          <cell r="H4598">
            <v>1945.3999999999999</v>
          </cell>
        </row>
        <row r="4599">
          <cell r="A4599">
            <v>1993</v>
          </cell>
          <cell r="B4599" t="str">
            <v>Dale Ellis</v>
          </cell>
          <cell r="D4599" t="str">
            <v>SAS</v>
          </cell>
          <cell r="F4599">
            <v>15</v>
          </cell>
          <cell r="G4599">
            <v>1000000</v>
          </cell>
          <cell r="H4599">
            <v>2730.6</v>
          </cell>
        </row>
        <row r="4600">
          <cell r="A4600">
            <v>1993</v>
          </cell>
          <cell r="B4600" t="str">
            <v>William Bedford</v>
          </cell>
          <cell r="D4600" t="str">
            <v>SAS</v>
          </cell>
          <cell r="F4600">
            <v>3</v>
          </cell>
          <cell r="G4600">
            <v>925000</v>
          </cell>
          <cell r="H4600">
            <v>65.599999999999994</v>
          </cell>
        </row>
        <row r="4601">
          <cell r="A4601">
            <v>1993</v>
          </cell>
          <cell r="B4601" t="str">
            <v>Larry Smith</v>
          </cell>
          <cell r="D4601" t="str">
            <v>SAS</v>
          </cell>
          <cell r="F4601">
            <v>7.1</v>
          </cell>
          <cell r="G4601">
            <v>500000</v>
          </cell>
          <cell r="H4601">
            <v>831.6</v>
          </cell>
        </row>
        <row r="4602">
          <cell r="A4602">
            <v>1993</v>
          </cell>
          <cell r="B4602" t="str">
            <v>David Wood</v>
          </cell>
          <cell r="D4602" t="str">
            <v>SAS</v>
          </cell>
          <cell r="F4602">
            <v>8.6999999999999993</v>
          </cell>
          <cell r="G4602">
            <v>375000</v>
          </cell>
          <cell r="H4602">
            <v>595.20000000000005</v>
          </cell>
        </row>
        <row r="4603">
          <cell r="A4603">
            <v>1993</v>
          </cell>
          <cell r="B4603" t="str">
            <v>Lloyd Daniels</v>
          </cell>
          <cell r="D4603" t="str">
            <v>SAS</v>
          </cell>
          <cell r="F4603">
            <v>12.9</v>
          </cell>
          <cell r="G4603">
            <v>140000</v>
          </cell>
          <cell r="H4603">
            <v>1570.8</v>
          </cell>
        </row>
        <row r="4604">
          <cell r="A4604">
            <v>1993</v>
          </cell>
          <cell r="B4604" t="str">
            <v>Avery Johnson</v>
          </cell>
          <cell r="D4604" t="str">
            <v>SAS</v>
          </cell>
          <cell r="F4604">
            <v>15.8</v>
          </cell>
          <cell r="G4604">
            <v>140000</v>
          </cell>
          <cell r="H4604">
            <v>2032.5</v>
          </cell>
        </row>
        <row r="4605">
          <cell r="A4605">
            <v>1993</v>
          </cell>
          <cell r="B4605" t="str">
            <v>Sam Mack</v>
          </cell>
          <cell r="D4605" t="str">
            <v>SAS</v>
          </cell>
          <cell r="F4605">
            <v>13.7</v>
          </cell>
          <cell r="G4605">
            <v>140000</v>
          </cell>
          <cell r="H4605">
            <v>268</v>
          </cell>
        </row>
        <row r="4606">
          <cell r="A4606">
            <v>1993</v>
          </cell>
          <cell r="B4606" t="str">
            <v>Matt Othick</v>
          </cell>
          <cell r="D4606" t="str">
            <v>SAS</v>
          </cell>
          <cell r="F4606">
            <v>5.9</v>
          </cell>
          <cell r="G4606">
            <v>13000</v>
          </cell>
          <cell r="H4606">
            <v>39.200000000000003</v>
          </cell>
        </row>
        <row r="4607">
          <cell r="A4607">
            <v>1993</v>
          </cell>
          <cell r="B4607" t="str">
            <v>Vinny Del</v>
          </cell>
          <cell r="D4607" t="str">
            <v>SAS</v>
          </cell>
          <cell r="F4607">
            <v>13.9</v>
          </cell>
          <cell r="H4607">
            <v>1525.6999999999998</v>
          </cell>
        </row>
        <row r="4608">
          <cell r="A4608">
            <v>1993</v>
          </cell>
          <cell r="B4608" t="str">
            <v>Gary Payton</v>
          </cell>
          <cell r="D4608" t="str">
            <v>SEA</v>
          </cell>
          <cell r="F4608">
            <v>17</v>
          </cell>
          <cell r="G4608">
            <v>2183000</v>
          </cell>
          <cell r="H4608">
            <v>2550.2000000000003</v>
          </cell>
        </row>
        <row r="4609">
          <cell r="A4609">
            <v>1993</v>
          </cell>
          <cell r="B4609" t="str">
            <v>Ricky Pierce</v>
          </cell>
          <cell r="D4609" t="str">
            <v>SEA</v>
          </cell>
          <cell r="F4609">
            <v>19.2</v>
          </cell>
          <cell r="G4609">
            <v>2000000</v>
          </cell>
          <cell r="H4609">
            <v>2217.6</v>
          </cell>
        </row>
        <row r="4610">
          <cell r="A4610">
            <v>1993</v>
          </cell>
          <cell r="B4610" t="str">
            <v>Michael Cage</v>
          </cell>
          <cell r="D4610" t="str">
            <v>SEA</v>
          </cell>
          <cell r="F4610">
            <v>13.2</v>
          </cell>
          <cell r="G4610">
            <v>1390000</v>
          </cell>
          <cell r="H4610">
            <v>2156.6</v>
          </cell>
        </row>
        <row r="4611">
          <cell r="A4611">
            <v>1993</v>
          </cell>
          <cell r="B4611" t="str">
            <v>Derrick McKey</v>
          </cell>
          <cell r="D4611" t="str">
            <v>SEA</v>
          </cell>
          <cell r="F4611">
            <v>15</v>
          </cell>
          <cell r="G4611">
            <v>1162000</v>
          </cell>
          <cell r="H4611">
            <v>2440.9</v>
          </cell>
        </row>
        <row r="4612">
          <cell r="A4612">
            <v>1993</v>
          </cell>
          <cell r="B4612" t="str">
            <v>Eddie Johnson</v>
          </cell>
          <cell r="D4612" t="str">
            <v>SEA</v>
          </cell>
          <cell r="F4612">
            <v>17.100000000000001</v>
          </cell>
          <cell r="G4612">
            <v>1100000</v>
          </cell>
          <cell r="H4612">
            <v>1869.6000000000001</v>
          </cell>
        </row>
        <row r="4613">
          <cell r="A4613">
            <v>1993</v>
          </cell>
          <cell r="B4613" t="str">
            <v>Nate McMillan</v>
          </cell>
          <cell r="D4613" t="str">
            <v>SEA</v>
          </cell>
          <cell r="F4613">
            <v>15.1</v>
          </cell>
          <cell r="G4613">
            <v>750000</v>
          </cell>
          <cell r="H4613">
            <v>1978.3000000000002</v>
          </cell>
        </row>
        <row r="4614">
          <cell r="A4614">
            <v>1993</v>
          </cell>
          <cell r="B4614" t="str">
            <v>Shawn Kemp</v>
          </cell>
          <cell r="D4614" t="str">
            <v>SEA</v>
          </cell>
          <cell r="F4614">
            <v>20.399999999999999</v>
          </cell>
          <cell r="G4614">
            <v>650000</v>
          </cell>
          <cell r="H4614">
            <v>2581.8000000000002</v>
          </cell>
        </row>
        <row r="4615">
          <cell r="A4615">
            <v>1993</v>
          </cell>
          <cell r="B4615" t="str">
            <v>Rich King</v>
          </cell>
          <cell r="D4615" t="str">
            <v>SEA</v>
          </cell>
          <cell r="F4615">
            <v>8.6999999999999993</v>
          </cell>
          <cell r="G4615">
            <v>600000</v>
          </cell>
          <cell r="H4615">
            <v>12</v>
          </cell>
        </row>
        <row r="4616">
          <cell r="A4616">
            <v>1993</v>
          </cell>
          <cell r="B4616" t="str">
            <v>Dana Barros</v>
          </cell>
          <cell r="D4616" t="str">
            <v>SEA</v>
          </cell>
          <cell r="F4616">
            <v>15</v>
          </cell>
          <cell r="G4616">
            <v>500000</v>
          </cell>
          <cell r="H4616">
            <v>1242</v>
          </cell>
        </row>
        <row r="4617">
          <cell r="A4617">
            <v>1993</v>
          </cell>
          <cell r="B4617" t="str">
            <v>Gerald Paddio</v>
          </cell>
          <cell r="D4617" t="str">
            <v>SEA</v>
          </cell>
          <cell r="F4617">
            <v>16.3</v>
          </cell>
          <cell r="G4617">
            <v>190000</v>
          </cell>
          <cell r="H4617">
            <v>307.5</v>
          </cell>
        </row>
        <row r="4618">
          <cell r="A4618">
            <v>1993</v>
          </cell>
          <cell r="B4618" t="str">
            <v>Steve Scheffler</v>
          </cell>
          <cell r="D4618" t="str">
            <v>SEA</v>
          </cell>
          <cell r="F4618">
            <v>13.1</v>
          </cell>
          <cell r="G4618">
            <v>140000</v>
          </cell>
          <cell r="H4618">
            <v>165.3</v>
          </cell>
        </row>
        <row r="4619">
          <cell r="A4619">
            <v>1993</v>
          </cell>
          <cell r="B4619" t="str">
            <v>Benoit Benjamin</v>
          </cell>
          <cell r="D4619" t="str">
            <v>TOT</v>
          </cell>
          <cell r="F4619">
            <v>13.2</v>
          </cell>
          <cell r="G4619">
            <v>3175000</v>
          </cell>
          <cell r="H4619">
            <v>755.2</v>
          </cell>
        </row>
        <row r="4620">
          <cell r="A4620">
            <v>1993</v>
          </cell>
          <cell r="B4620" t="str">
            <v>Sam Perkins</v>
          </cell>
          <cell r="D4620" t="str">
            <v>TOT</v>
          </cell>
          <cell r="F4620">
            <v>16.5</v>
          </cell>
          <cell r="G4620">
            <v>3047000</v>
          </cell>
          <cell r="H4620">
            <v>2354.2000000000003</v>
          </cell>
        </row>
        <row r="4621">
          <cell r="A4621">
            <v>1993</v>
          </cell>
          <cell r="B4621" t="str">
            <v>Sidney Green</v>
          </cell>
          <cell r="D4621" t="str">
            <v>TOT</v>
          </cell>
          <cell r="F4621">
            <v>11.3</v>
          </cell>
          <cell r="G4621">
            <v>1288000</v>
          </cell>
          <cell r="H4621">
            <v>327.60000000000002</v>
          </cell>
        </row>
        <row r="4622">
          <cell r="A4622">
            <v>1993</v>
          </cell>
          <cell r="B4622" t="str">
            <v>Alvin Robertson</v>
          </cell>
          <cell r="D4622" t="str">
            <v>TOT</v>
          </cell>
          <cell r="F4622">
            <v>13.2</v>
          </cell>
          <cell r="G4622">
            <v>1283000</v>
          </cell>
          <cell r="H4622">
            <v>2007.9</v>
          </cell>
        </row>
        <row r="4623">
          <cell r="A4623">
            <v>1993</v>
          </cell>
          <cell r="B4623" t="str">
            <v>J.R. Reid</v>
          </cell>
          <cell r="D4623" t="str">
            <v>TOT</v>
          </cell>
          <cell r="F4623">
            <v>12.5</v>
          </cell>
          <cell r="G4623">
            <v>1250000</v>
          </cell>
          <cell r="H4623">
            <v>1884.1</v>
          </cell>
        </row>
        <row r="4624">
          <cell r="A4624">
            <v>1993</v>
          </cell>
          <cell r="B4624" t="str">
            <v>Orlando Woolridge</v>
          </cell>
          <cell r="D4624" t="str">
            <v>TOT</v>
          </cell>
          <cell r="F4624">
            <v>13.4</v>
          </cell>
          <cell r="G4624">
            <v>1108000</v>
          </cell>
          <cell r="H4624">
            <v>1554.4</v>
          </cell>
        </row>
        <row r="4625">
          <cell r="A4625">
            <v>1993</v>
          </cell>
          <cell r="B4625" t="str">
            <v>Kurt Rambis</v>
          </cell>
          <cell r="D4625" t="str">
            <v>TOT</v>
          </cell>
          <cell r="F4625">
            <v>11.2</v>
          </cell>
          <cell r="G4625">
            <v>1100000</v>
          </cell>
          <cell r="H4625">
            <v>820.80000000000007</v>
          </cell>
        </row>
        <row r="4626">
          <cell r="A4626">
            <v>1993</v>
          </cell>
          <cell r="B4626" t="str">
            <v>Gerald Glass</v>
          </cell>
          <cell r="D4626" t="str">
            <v>TOT</v>
          </cell>
          <cell r="F4626">
            <v>12.1</v>
          </cell>
          <cell r="G4626">
            <v>903000</v>
          </cell>
          <cell r="H4626">
            <v>846</v>
          </cell>
        </row>
        <row r="4627">
          <cell r="A4627">
            <v>1993</v>
          </cell>
          <cell r="B4627" t="str">
            <v>Tom Hammonds</v>
          </cell>
          <cell r="D4627" t="str">
            <v>TOT</v>
          </cell>
          <cell r="F4627">
            <v>9.9</v>
          </cell>
          <cell r="G4627">
            <v>850000</v>
          </cell>
          <cell r="H4627">
            <v>712.8</v>
          </cell>
        </row>
        <row r="4628">
          <cell r="A4628">
            <v>1993</v>
          </cell>
          <cell r="B4628" t="str">
            <v>Ed Nealy</v>
          </cell>
          <cell r="D4628" t="str">
            <v>CHI</v>
          </cell>
          <cell r="F4628">
            <v>8.3000000000000007</v>
          </cell>
          <cell r="G4628">
            <v>800000</v>
          </cell>
          <cell r="H4628">
            <v>307.5</v>
          </cell>
        </row>
        <row r="4629">
          <cell r="A4629">
            <v>1993</v>
          </cell>
          <cell r="B4629" t="str">
            <v>Darrell Walker</v>
          </cell>
          <cell r="D4629" t="str">
            <v>CHI</v>
          </cell>
          <cell r="F4629">
            <v>6.4</v>
          </cell>
          <cell r="G4629">
            <v>735000</v>
          </cell>
          <cell r="H4629">
            <v>510.6</v>
          </cell>
        </row>
        <row r="4630">
          <cell r="A4630">
            <v>1993</v>
          </cell>
          <cell r="B4630" t="str">
            <v>Steve Kerr</v>
          </cell>
          <cell r="D4630" t="str">
            <v>TOT</v>
          </cell>
          <cell r="F4630">
            <v>9.4</v>
          </cell>
          <cell r="G4630">
            <v>550000</v>
          </cell>
          <cell r="H4630">
            <v>483.6</v>
          </cell>
        </row>
        <row r="4631">
          <cell r="A4631">
            <v>1993</v>
          </cell>
          <cell r="B4631" t="str">
            <v>Alaa Abdelnaby</v>
          </cell>
          <cell r="D4631" t="str">
            <v>TOT</v>
          </cell>
          <cell r="F4631">
            <v>13.2</v>
          </cell>
          <cell r="G4631">
            <v>500000</v>
          </cell>
          <cell r="H4631">
            <v>1312.5</v>
          </cell>
        </row>
        <row r="4632">
          <cell r="A4632">
            <v>1993</v>
          </cell>
          <cell r="B4632" t="str">
            <v>Henry James</v>
          </cell>
          <cell r="D4632" t="str">
            <v>TOT</v>
          </cell>
          <cell r="F4632">
            <v>17.100000000000001</v>
          </cell>
          <cell r="G4632">
            <v>477000</v>
          </cell>
          <cell r="H4632">
            <v>88</v>
          </cell>
        </row>
        <row r="4633">
          <cell r="A4633">
            <v>1993</v>
          </cell>
          <cell r="B4633" t="str">
            <v>Greg Foster</v>
          </cell>
          <cell r="D4633" t="str">
            <v>TOT</v>
          </cell>
          <cell r="F4633">
            <v>11.6</v>
          </cell>
          <cell r="G4633">
            <v>439000</v>
          </cell>
          <cell r="H4633">
            <v>296.7</v>
          </cell>
        </row>
        <row r="4634">
          <cell r="A4634">
            <v>1993</v>
          </cell>
          <cell r="B4634" t="str">
            <v>Chris Corchiani</v>
          </cell>
          <cell r="D4634" t="str">
            <v>TOT</v>
          </cell>
          <cell r="F4634">
            <v>14.8</v>
          </cell>
          <cell r="G4634">
            <v>300000</v>
          </cell>
          <cell r="H4634">
            <v>105</v>
          </cell>
        </row>
        <row r="4635">
          <cell r="A4635">
            <v>1993</v>
          </cell>
          <cell r="B4635" t="str">
            <v>Morlon Wiley</v>
          </cell>
          <cell r="D4635" t="str">
            <v>TOT</v>
          </cell>
          <cell r="F4635">
            <v>9.9</v>
          </cell>
          <cell r="G4635">
            <v>250000</v>
          </cell>
          <cell r="H4635">
            <v>997.59999999999991</v>
          </cell>
        </row>
        <row r="4636">
          <cell r="A4636">
            <v>1993</v>
          </cell>
          <cell r="B4636" t="str">
            <v>Mark Randall</v>
          </cell>
          <cell r="D4636" t="str">
            <v>TOT</v>
          </cell>
          <cell r="F4636">
            <v>11.9</v>
          </cell>
          <cell r="G4636">
            <v>250000</v>
          </cell>
          <cell r="H4636">
            <v>247.9</v>
          </cell>
        </row>
        <row r="4637">
          <cell r="A4637">
            <v>1993</v>
          </cell>
          <cell r="B4637" t="str">
            <v>Vincent Askew</v>
          </cell>
          <cell r="D4637" t="str">
            <v>TOT</v>
          </cell>
          <cell r="F4637">
            <v>13.1</v>
          </cell>
          <cell r="G4637">
            <v>180000</v>
          </cell>
          <cell r="H4637">
            <v>1131.5</v>
          </cell>
        </row>
        <row r="4638">
          <cell r="A4638">
            <v>1993</v>
          </cell>
          <cell r="B4638" t="str">
            <v>Tim Legler</v>
          </cell>
          <cell r="D4638" t="str">
            <v>TOT</v>
          </cell>
          <cell r="F4638">
            <v>13.3</v>
          </cell>
          <cell r="G4638">
            <v>140000</v>
          </cell>
          <cell r="H4638">
            <v>633.6</v>
          </cell>
        </row>
        <row r="4639">
          <cell r="A4639">
            <v>1993</v>
          </cell>
          <cell r="B4639" t="str">
            <v>Alex Stivrins</v>
          </cell>
          <cell r="D4639" t="str">
            <v>TOT</v>
          </cell>
          <cell r="F4639">
            <v>13.5</v>
          </cell>
          <cell r="G4639">
            <v>140000</v>
          </cell>
          <cell r="H4639">
            <v>76</v>
          </cell>
        </row>
        <row r="4640">
          <cell r="A4640">
            <v>1993</v>
          </cell>
          <cell r="B4640" t="str">
            <v>Joe Wolf</v>
          </cell>
          <cell r="D4640" t="str">
            <v>TOT</v>
          </cell>
          <cell r="F4640">
            <v>11.9</v>
          </cell>
          <cell r="G4640">
            <v>29000</v>
          </cell>
          <cell r="H4640">
            <v>165.6</v>
          </cell>
        </row>
        <row r="4641">
          <cell r="A4641">
            <v>1993</v>
          </cell>
          <cell r="B4641" t="str">
            <v>Lorenzo Williams</v>
          </cell>
          <cell r="D4641" t="str">
            <v>TOT</v>
          </cell>
          <cell r="F4641">
            <v>10.9</v>
          </cell>
          <cell r="G4641">
            <v>7000</v>
          </cell>
          <cell r="H4641">
            <v>178.2</v>
          </cell>
        </row>
        <row r="4642">
          <cell r="A4642">
            <v>1993</v>
          </cell>
          <cell r="B4642" t="str">
            <v>Mark Acres</v>
          </cell>
          <cell r="D4642" t="str">
            <v>TOT</v>
          </cell>
          <cell r="F4642">
            <v>8.9</v>
          </cell>
          <cell r="H4642">
            <v>268.2</v>
          </cell>
        </row>
        <row r="4643">
          <cell r="A4643">
            <v>1993</v>
          </cell>
          <cell r="B4643" t="str">
            <v>Alan Ogg</v>
          </cell>
          <cell r="D4643" t="str">
            <v>TOT</v>
          </cell>
          <cell r="F4643">
            <v>15.7</v>
          </cell>
          <cell r="H4643">
            <v>28.799999999999997</v>
          </cell>
        </row>
        <row r="4644">
          <cell r="A4644">
            <v>1993</v>
          </cell>
          <cell r="B4644" t="str">
            <v>Andre Spencer</v>
          </cell>
          <cell r="D4644" t="str">
            <v>TOT</v>
          </cell>
          <cell r="F4644">
            <v>12.8</v>
          </cell>
          <cell r="H4644">
            <v>422</v>
          </cell>
        </row>
        <row r="4645">
          <cell r="A4645">
            <v>1993</v>
          </cell>
          <cell r="B4645" t="str">
            <v>Joe Courtney</v>
          </cell>
          <cell r="D4645" t="str">
            <v>TOT</v>
          </cell>
          <cell r="F4645">
            <v>8.8000000000000007</v>
          </cell>
          <cell r="H4645">
            <v>104.39999999999999</v>
          </cell>
        </row>
        <row r="4646">
          <cell r="A4646">
            <v>1993</v>
          </cell>
          <cell r="B4646" t="str">
            <v>Dan O'Sullivan</v>
          </cell>
          <cell r="D4646" t="str">
            <v>TOT</v>
          </cell>
          <cell r="F4646">
            <v>24.4</v>
          </cell>
          <cell r="H4646">
            <v>16.799999999999997</v>
          </cell>
        </row>
        <row r="4647">
          <cell r="A4647">
            <v>1993</v>
          </cell>
          <cell r="B4647" t="str">
            <v>Karl Malone*</v>
          </cell>
          <cell r="D4647" t="str">
            <v>UTA</v>
          </cell>
          <cell r="F4647">
            <v>26.2</v>
          </cell>
          <cell r="G4647">
            <v>2854000</v>
          </cell>
          <cell r="H4647">
            <v>3099.6</v>
          </cell>
        </row>
        <row r="4648">
          <cell r="A4648">
            <v>1993</v>
          </cell>
          <cell r="B4648" t="str">
            <v>John Stockton*</v>
          </cell>
          <cell r="D4648" t="str">
            <v>UTA</v>
          </cell>
          <cell r="F4648">
            <v>21.3</v>
          </cell>
          <cell r="G4648">
            <v>2200000</v>
          </cell>
          <cell r="H4648">
            <v>2861.7999999999997</v>
          </cell>
        </row>
        <row r="4649">
          <cell r="A4649">
            <v>1993</v>
          </cell>
          <cell r="B4649" t="str">
            <v>Jeff Malone</v>
          </cell>
          <cell r="D4649" t="str">
            <v>UTA</v>
          </cell>
          <cell r="F4649">
            <v>13.7</v>
          </cell>
          <cell r="G4649">
            <v>1980000</v>
          </cell>
          <cell r="H4649">
            <v>2559.6</v>
          </cell>
        </row>
        <row r="4650">
          <cell r="A4650">
            <v>1993</v>
          </cell>
          <cell r="B4650" t="str">
            <v>Jay Humphries</v>
          </cell>
          <cell r="D4650" t="str">
            <v>UTA</v>
          </cell>
          <cell r="F4650">
            <v>10.5</v>
          </cell>
          <cell r="G4650">
            <v>1800000</v>
          </cell>
          <cell r="H4650">
            <v>2035.8000000000002</v>
          </cell>
        </row>
        <row r="4651">
          <cell r="A4651">
            <v>1993</v>
          </cell>
          <cell r="B4651" t="str">
            <v>Mark Eaton</v>
          </cell>
          <cell r="D4651" t="str">
            <v>UTA</v>
          </cell>
          <cell r="F4651">
            <v>8.6999999999999993</v>
          </cell>
          <cell r="G4651">
            <v>1333000</v>
          </cell>
          <cell r="H4651">
            <v>1107.2</v>
          </cell>
        </row>
        <row r="4652">
          <cell r="A4652">
            <v>1993</v>
          </cell>
          <cell r="B4652" t="str">
            <v>Mike Brown</v>
          </cell>
          <cell r="D4652" t="str">
            <v>UTA</v>
          </cell>
          <cell r="F4652">
            <v>9.4</v>
          </cell>
          <cell r="G4652">
            <v>1275000</v>
          </cell>
          <cell r="H4652">
            <v>1549.8</v>
          </cell>
        </row>
        <row r="4653">
          <cell r="A4653">
            <v>1993</v>
          </cell>
          <cell r="B4653" t="str">
            <v>Tyrone Corbin</v>
          </cell>
          <cell r="D4653" t="str">
            <v>UTA</v>
          </cell>
          <cell r="F4653">
            <v>14.4</v>
          </cell>
          <cell r="G4653">
            <v>1100000</v>
          </cell>
          <cell r="H4653">
            <v>2558.4</v>
          </cell>
        </row>
        <row r="4654">
          <cell r="A4654">
            <v>1993</v>
          </cell>
          <cell r="B4654" t="str">
            <v>Larry Krystkowiak</v>
          </cell>
          <cell r="D4654" t="str">
            <v>UTA</v>
          </cell>
          <cell r="F4654">
            <v>11.7</v>
          </cell>
          <cell r="G4654">
            <v>605000</v>
          </cell>
          <cell r="H4654">
            <v>1363.2</v>
          </cell>
        </row>
        <row r="4655">
          <cell r="A4655">
            <v>1993</v>
          </cell>
          <cell r="B4655" t="str">
            <v>Isaac Austin</v>
          </cell>
          <cell r="D4655" t="str">
            <v>UTA</v>
          </cell>
          <cell r="F4655">
            <v>11.4</v>
          </cell>
          <cell r="G4655">
            <v>400000</v>
          </cell>
          <cell r="H4655">
            <v>308.2</v>
          </cell>
        </row>
        <row r="4656">
          <cell r="A4656">
            <v>1993</v>
          </cell>
          <cell r="B4656" t="str">
            <v>David Benoit</v>
          </cell>
          <cell r="D4656" t="str">
            <v>UTA</v>
          </cell>
          <cell r="F4656">
            <v>11.3</v>
          </cell>
          <cell r="G4656">
            <v>300000</v>
          </cell>
          <cell r="H4656">
            <v>1713.8</v>
          </cell>
        </row>
        <row r="4657">
          <cell r="A4657">
            <v>1993</v>
          </cell>
          <cell r="B4657" t="str">
            <v>John Crotty</v>
          </cell>
          <cell r="D4657" t="str">
            <v>UTA</v>
          </cell>
          <cell r="F4657">
            <v>13.2</v>
          </cell>
          <cell r="G4657">
            <v>140000</v>
          </cell>
          <cell r="H4657">
            <v>244</v>
          </cell>
        </row>
        <row r="4658">
          <cell r="A4658">
            <v>1993</v>
          </cell>
          <cell r="B4658" t="str">
            <v>Stephen Howard</v>
          </cell>
          <cell r="D4658" t="str">
            <v>UTA</v>
          </cell>
          <cell r="F4658">
            <v>9.8000000000000007</v>
          </cell>
          <cell r="G4658">
            <v>140000</v>
          </cell>
          <cell r="H4658">
            <v>259.7</v>
          </cell>
        </row>
        <row r="4659">
          <cell r="A4659">
            <v>1993</v>
          </cell>
          <cell r="B4659" t="str">
            <v>James Donaldson</v>
          </cell>
          <cell r="D4659" t="str">
            <v>UTA</v>
          </cell>
          <cell r="F4659">
            <v>10.7</v>
          </cell>
          <cell r="H4659">
            <v>94.199999999999989</v>
          </cell>
        </row>
        <row r="4660">
          <cell r="A4660">
            <v>1993</v>
          </cell>
          <cell r="B4660" t="str">
            <v>Pervis Ellison</v>
          </cell>
          <cell r="D4660" t="str">
            <v>WSB</v>
          </cell>
          <cell r="F4660">
            <v>18.5</v>
          </cell>
          <cell r="G4660">
            <v>2300000</v>
          </cell>
          <cell r="H4660">
            <v>1700.3000000000002</v>
          </cell>
        </row>
        <row r="4661">
          <cell r="A4661">
            <v>1993</v>
          </cell>
          <cell r="B4661" t="str">
            <v>Rex Chapman</v>
          </cell>
          <cell r="D4661" t="str">
            <v>WSB</v>
          </cell>
          <cell r="F4661">
            <v>15.1</v>
          </cell>
          <cell r="G4661">
            <v>2004000</v>
          </cell>
          <cell r="H4661">
            <v>1302</v>
          </cell>
        </row>
        <row r="4662">
          <cell r="A4662">
            <v>1993</v>
          </cell>
          <cell r="B4662" t="str">
            <v>Harvey Grant</v>
          </cell>
          <cell r="D4662" t="str">
            <v>WSB</v>
          </cell>
          <cell r="F4662">
            <v>16.100000000000001</v>
          </cell>
          <cell r="G4662">
            <v>1625000</v>
          </cell>
          <cell r="H4662">
            <v>2664</v>
          </cell>
        </row>
        <row r="4663">
          <cell r="A4663">
            <v>1993</v>
          </cell>
          <cell r="B4663" t="str">
            <v>Michael Adams</v>
          </cell>
          <cell r="D4663" t="str">
            <v>WSB</v>
          </cell>
          <cell r="F4663">
            <v>15.6</v>
          </cell>
          <cell r="G4663">
            <v>1309000</v>
          </cell>
          <cell r="H4663">
            <v>2499</v>
          </cell>
        </row>
        <row r="4664">
          <cell r="A4664">
            <v>1993</v>
          </cell>
          <cell r="B4664" t="str">
            <v>Tom Gugliotta</v>
          </cell>
          <cell r="D4664" t="str">
            <v>WSB</v>
          </cell>
          <cell r="F4664">
            <v>14.6</v>
          </cell>
          <cell r="G4664">
            <v>1250000</v>
          </cell>
          <cell r="H4664">
            <v>2794.5</v>
          </cell>
        </row>
        <row r="4665">
          <cell r="A4665">
            <v>1993</v>
          </cell>
          <cell r="B4665" t="str">
            <v>Charles Jones</v>
          </cell>
          <cell r="D4665" t="str">
            <v>WSB</v>
          </cell>
          <cell r="F4665">
            <v>7.8</v>
          </cell>
          <cell r="G4665">
            <v>875000</v>
          </cell>
          <cell r="H4665">
            <v>1206</v>
          </cell>
        </row>
        <row r="4666">
          <cell r="A4666">
            <v>1993</v>
          </cell>
          <cell r="B4666" t="str">
            <v>LaBradford Smith</v>
          </cell>
          <cell r="D4666" t="str">
            <v>WSB</v>
          </cell>
          <cell r="F4666">
            <v>10.9</v>
          </cell>
          <cell r="G4666">
            <v>760000</v>
          </cell>
          <cell r="H4666">
            <v>1545.6</v>
          </cell>
        </row>
        <row r="4667">
          <cell r="A4667">
            <v>1993</v>
          </cell>
          <cell r="B4667" t="str">
            <v>Buck Johnson</v>
          </cell>
          <cell r="D4667" t="str">
            <v>WSB</v>
          </cell>
          <cell r="F4667">
            <v>10.7</v>
          </cell>
          <cell r="G4667">
            <v>550000</v>
          </cell>
          <cell r="H4667">
            <v>1284.8000000000002</v>
          </cell>
        </row>
        <row r="4668">
          <cell r="A4668">
            <v>1993</v>
          </cell>
          <cell r="B4668" t="str">
            <v>Larry Stewart</v>
          </cell>
          <cell r="D4668" t="str">
            <v>WSB</v>
          </cell>
          <cell r="F4668">
            <v>14.5</v>
          </cell>
          <cell r="G4668">
            <v>500000</v>
          </cell>
          <cell r="H4668">
            <v>1822.5</v>
          </cell>
        </row>
        <row r="4669">
          <cell r="A4669">
            <v>1993</v>
          </cell>
          <cell r="B4669" t="str">
            <v>Don MacLean</v>
          </cell>
          <cell r="D4669" t="str">
            <v>WSB</v>
          </cell>
          <cell r="F4669">
            <v>14</v>
          </cell>
          <cell r="G4669">
            <v>463000</v>
          </cell>
          <cell r="H4669">
            <v>675.80000000000007</v>
          </cell>
        </row>
        <row r="4670">
          <cell r="A4670">
            <v>1993</v>
          </cell>
          <cell r="B4670" t="str">
            <v>Brent Price</v>
          </cell>
          <cell r="D4670" t="str">
            <v>WSB</v>
          </cell>
          <cell r="F4670">
            <v>9.3000000000000007</v>
          </cell>
          <cell r="G4670">
            <v>283000</v>
          </cell>
          <cell r="H4670">
            <v>856.8</v>
          </cell>
        </row>
        <row r="4671">
          <cell r="A4671">
            <v>1993</v>
          </cell>
          <cell r="B4671" t="str">
            <v>Doug Overton</v>
          </cell>
          <cell r="D4671" t="str">
            <v>WSB</v>
          </cell>
          <cell r="F4671">
            <v>11.8</v>
          </cell>
          <cell r="G4671">
            <v>140000</v>
          </cell>
          <cell r="H4671">
            <v>990</v>
          </cell>
        </row>
        <row r="4672">
          <cell r="A4672">
            <v>1993</v>
          </cell>
          <cell r="B4672" t="str">
            <v>Byron Irvin</v>
          </cell>
          <cell r="D4672" t="str">
            <v>WSB</v>
          </cell>
          <cell r="F4672">
            <v>9.5</v>
          </cell>
          <cell r="H4672">
            <v>45.2</v>
          </cell>
        </row>
        <row r="4673">
          <cell r="A4673">
            <v>1993</v>
          </cell>
          <cell r="B4673" t="str">
            <v>Larry Robinson</v>
          </cell>
          <cell r="D4673" t="str">
            <v>WSB</v>
          </cell>
          <cell r="F4673">
            <v>12</v>
          </cell>
          <cell r="H4673">
            <v>33.200000000000003</v>
          </cell>
        </row>
        <row r="4674">
          <cell r="A4674">
            <v>1993</v>
          </cell>
          <cell r="B4674" t="str">
            <v>Steve Burtt</v>
          </cell>
          <cell r="D4674" t="str">
            <v>WSB</v>
          </cell>
          <cell r="F4674">
            <v>18.5</v>
          </cell>
          <cell r="H4674">
            <v>35.200000000000003</v>
          </cell>
        </row>
        <row r="4675">
          <cell r="A4675">
            <v>1994</v>
          </cell>
          <cell r="B4675" t="str">
            <v>Jon Koncak</v>
          </cell>
          <cell r="D4675" t="str">
            <v>ATL</v>
          </cell>
          <cell r="F4675">
            <v>9.9</v>
          </cell>
          <cell r="G4675">
            <v>2900000</v>
          </cell>
          <cell r="H4675">
            <v>1820.3999999999999</v>
          </cell>
        </row>
        <row r="4676">
          <cell r="A4676">
            <v>1994</v>
          </cell>
          <cell r="B4676" t="str">
            <v>Kevin Willis</v>
          </cell>
          <cell r="D4676" t="str">
            <v>ATL</v>
          </cell>
          <cell r="F4676">
            <v>19.399999999999999</v>
          </cell>
          <cell r="G4676">
            <v>2625000</v>
          </cell>
          <cell r="H4676">
            <v>2864</v>
          </cell>
        </row>
        <row r="4677">
          <cell r="A4677">
            <v>1994</v>
          </cell>
          <cell r="B4677" t="str">
            <v>Mookie Blaylock</v>
          </cell>
          <cell r="D4677" t="str">
            <v>ATL</v>
          </cell>
          <cell r="F4677">
            <v>19.600000000000001</v>
          </cell>
          <cell r="G4677">
            <v>1630000</v>
          </cell>
          <cell r="H4677">
            <v>2916</v>
          </cell>
        </row>
        <row r="4678">
          <cell r="A4678">
            <v>1994</v>
          </cell>
          <cell r="B4678" t="str">
            <v>Stacey Augmon</v>
          </cell>
          <cell r="D4678" t="str">
            <v>ATL</v>
          </cell>
          <cell r="F4678">
            <v>17.899999999999999</v>
          </cell>
          <cell r="G4678">
            <v>1400000</v>
          </cell>
          <cell r="H4678">
            <v>2607.6</v>
          </cell>
        </row>
        <row r="4679">
          <cell r="A4679">
            <v>1994</v>
          </cell>
          <cell r="B4679" t="str">
            <v>Andrew Lang</v>
          </cell>
          <cell r="D4679" t="str">
            <v>ATL</v>
          </cell>
          <cell r="F4679">
            <v>11</v>
          </cell>
          <cell r="G4679">
            <v>1228000</v>
          </cell>
          <cell r="H4679">
            <v>1607.2</v>
          </cell>
        </row>
        <row r="4680">
          <cell r="A4680">
            <v>1994</v>
          </cell>
          <cell r="B4680" t="str">
            <v>Craig Ehlo</v>
          </cell>
          <cell r="D4680" t="str">
            <v>ATL</v>
          </cell>
          <cell r="F4680">
            <v>15</v>
          </cell>
          <cell r="G4680">
            <v>1200000</v>
          </cell>
          <cell r="H4680">
            <v>2148.4</v>
          </cell>
        </row>
        <row r="4681">
          <cell r="A4681">
            <v>1994</v>
          </cell>
          <cell r="B4681" t="str">
            <v>Adam Keefe</v>
          </cell>
          <cell r="D4681" t="str">
            <v>ATL</v>
          </cell>
          <cell r="F4681">
            <v>12</v>
          </cell>
          <cell r="G4681">
            <v>1200000</v>
          </cell>
          <cell r="H4681">
            <v>762.3</v>
          </cell>
        </row>
        <row r="4682">
          <cell r="A4682">
            <v>1994</v>
          </cell>
          <cell r="B4682" t="str">
            <v>Duane Ferrell</v>
          </cell>
          <cell r="D4682" t="str">
            <v>ATL</v>
          </cell>
          <cell r="F4682">
            <v>14.5</v>
          </cell>
          <cell r="G4682">
            <v>1025000</v>
          </cell>
          <cell r="H4682">
            <v>1152</v>
          </cell>
        </row>
        <row r="4683">
          <cell r="A4683">
            <v>1994</v>
          </cell>
          <cell r="B4683" t="str">
            <v>Doug Edwards</v>
          </cell>
          <cell r="D4683" t="str">
            <v>ATL</v>
          </cell>
          <cell r="F4683">
            <v>9.4</v>
          </cell>
          <cell r="G4683">
            <v>650000</v>
          </cell>
          <cell r="H4683">
            <v>107.2</v>
          </cell>
        </row>
        <row r="4684">
          <cell r="A4684">
            <v>1994</v>
          </cell>
          <cell r="B4684" t="str">
            <v>John Bagley</v>
          </cell>
          <cell r="D4684" t="str">
            <v>ATL</v>
          </cell>
          <cell r="F4684">
            <v>7.6</v>
          </cell>
          <cell r="G4684">
            <v>600000</v>
          </cell>
          <cell r="H4684">
            <v>12.899999999999999</v>
          </cell>
        </row>
        <row r="4685">
          <cell r="A4685">
            <v>1994</v>
          </cell>
          <cell r="B4685" t="str">
            <v>Paul Graham</v>
          </cell>
          <cell r="D4685" t="str">
            <v>ATL</v>
          </cell>
          <cell r="F4685">
            <v>13.1</v>
          </cell>
          <cell r="G4685">
            <v>600000</v>
          </cell>
          <cell r="H4685">
            <v>128.1</v>
          </cell>
        </row>
        <row r="4686">
          <cell r="A4686">
            <v>1994</v>
          </cell>
          <cell r="B4686" t="str">
            <v>Ennis Whatley</v>
          </cell>
          <cell r="D4686" t="str">
            <v>ATL</v>
          </cell>
          <cell r="F4686">
            <v>12.8</v>
          </cell>
          <cell r="G4686">
            <v>150000</v>
          </cell>
          <cell r="H4686">
            <v>1000.4</v>
          </cell>
        </row>
        <row r="4687">
          <cell r="A4687">
            <v>1994</v>
          </cell>
          <cell r="B4687" t="str">
            <v>Ricky Grace</v>
          </cell>
          <cell r="D4687" t="str">
            <v>ATL</v>
          </cell>
          <cell r="F4687">
            <v>10.8</v>
          </cell>
          <cell r="H4687">
            <v>8.1000000000000014</v>
          </cell>
        </row>
        <row r="4688">
          <cell r="A4688">
            <v>1994</v>
          </cell>
          <cell r="B4688" t="str">
            <v>Robert Parish</v>
          </cell>
          <cell r="D4688" t="str">
            <v>BOS</v>
          </cell>
          <cell r="F4688">
            <v>16.100000000000001</v>
          </cell>
          <cell r="G4688">
            <v>4000000</v>
          </cell>
          <cell r="H4688">
            <v>1990.6</v>
          </cell>
        </row>
        <row r="4689">
          <cell r="A4689">
            <v>1994</v>
          </cell>
          <cell r="B4689" t="str">
            <v>Sherman Douglas</v>
          </cell>
          <cell r="D4689" t="str">
            <v>BOS</v>
          </cell>
          <cell r="F4689">
            <v>14.3</v>
          </cell>
          <cell r="G4689">
            <v>2300000</v>
          </cell>
          <cell r="H4689">
            <v>2792.3999999999996</v>
          </cell>
        </row>
        <row r="4690">
          <cell r="A4690">
            <v>1994</v>
          </cell>
          <cell r="B4690" t="str">
            <v>Xavier McDaniel</v>
          </cell>
          <cell r="D4690" t="str">
            <v>BOS</v>
          </cell>
          <cell r="F4690">
            <v>14.5</v>
          </cell>
          <cell r="G4690">
            <v>2145000</v>
          </cell>
          <cell r="H4690">
            <v>1968</v>
          </cell>
        </row>
        <row r="4691">
          <cell r="A4691">
            <v>1994</v>
          </cell>
          <cell r="B4691" t="str">
            <v>Dino Radja</v>
          </cell>
          <cell r="D4691" t="str">
            <v>BOS</v>
          </cell>
          <cell r="F4691">
            <v>18.2</v>
          </cell>
          <cell r="G4691">
            <v>1650000</v>
          </cell>
          <cell r="H4691">
            <v>2304</v>
          </cell>
        </row>
        <row r="4692">
          <cell r="A4692">
            <v>1994</v>
          </cell>
          <cell r="B4692" t="str">
            <v>Ed Pinckney</v>
          </cell>
          <cell r="D4692" t="str">
            <v>BOS</v>
          </cell>
          <cell r="F4692">
            <v>14.5</v>
          </cell>
          <cell r="G4692">
            <v>1470000</v>
          </cell>
          <cell r="H4692">
            <v>1527.6000000000001</v>
          </cell>
        </row>
        <row r="4693">
          <cell r="A4693">
            <v>1994</v>
          </cell>
          <cell r="B4693" t="str">
            <v>Kevin Gamble</v>
          </cell>
          <cell r="D4693" t="str">
            <v>BOS</v>
          </cell>
          <cell r="F4693">
            <v>13.4</v>
          </cell>
          <cell r="G4693">
            <v>1100000</v>
          </cell>
          <cell r="H4693">
            <v>1882.5</v>
          </cell>
        </row>
        <row r="4694">
          <cell r="A4694">
            <v>1994</v>
          </cell>
          <cell r="B4694" t="str">
            <v>Dee Brown</v>
          </cell>
          <cell r="D4694" t="str">
            <v>BOS</v>
          </cell>
          <cell r="F4694">
            <v>16</v>
          </cell>
          <cell r="G4694">
            <v>1025000</v>
          </cell>
          <cell r="H4694">
            <v>2864.4</v>
          </cell>
        </row>
        <row r="4695">
          <cell r="A4695">
            <v>1994</v>
          </cell>
          <cell r="B4695" t="str">
            <v>Alaa Abdelnaby</v>
          </cell>
          <cell r="D4695" t="str">
            <v>BOS</v>
          </cell>
          <cell r="F4695">
            <v>9.1999999999999993</v>
          </cell>
          <cell r="G4695">
            <v>805000</v>
          </cell>
          <cell r="H4695">
            <v>158.6</v>
          </cell>
        </row>
        <row r="4696">
          <cell r="A4696">
            <v>1994</v>
          </cell>
          <cell r="B4696" t="str">
            <v>Rick Fox</v>
          </cell>
          <cell r="D4696" t="str">
            <v>BOS</v>
          </cell>
          <cell r="F4696">
            <v>14.4</v>
          </cell>
          <cell r="G4696">
            <v>755000</v>
          </cell>
          <cell r="H4696">
            <v>2099.2000000000003</v>
          </cell>
        </row>
        <row r="4697">
          <cell r="A4697">
            <v>1994</v>
          </cell>
          <cell r="B4697" t="str">
            <v>Acie Earl</v>
          </cell>
          <cell r="D4697" t="str">
            <v>BOS</v>
          </cell>
          <cell r="F4697">
            <v>9.1999999999999993</v>
          </cell>
          <cell r="G4697">
            <v>650000</v>
          </cell>
          <cell r="H4697">
            <v>1147</v>
          </cell>
        </row>
        <row r="4698">
          <cell r="A4698">
            <v>1994</v>
          </cell>
          <cell r="B4698" t="str">
            <v>Chris Corchiani</v>
          </cell>
          <cell r="D4698" t="str">
            <v>BOS</v>
          </cell>
          <cell r="F4698">
            <v>10.4</v>
          </cell>
          <cell r="G4698">
            <v>150000</v>
          </cell>
          <cell r="H4698">
            <v>469.2</v>
          </cell>
        </row>
        <row r="4699">
          <cell r="A4699">
            <v>1994</v>
          </cell>
          <cell r="B4699" t="str">
            <v>Matt Wenstrom</v>
          </cell>
          <cell r="D4699" t="str">
            <v>BOS</v>
          </cell>
          <cell r="F4699">
            <v>15.6</v>
          </cell>
          <cell r="G4699">
            <v>150000</v>
          </cell>
          <cell r="H4699">
            <v>37.4</v>
          </cell>
        </row>
        <row r="4700">
          <cell r="A4700">
            <v>1994</v>
          </cell>
          <cell r="B4700" t="str">
            <v>Jimmy Oliver</v>
          </cell>
          <cell r="D4700" t="str">
            <v>BOS</v>
          </cell>
          <cell r="F4700">
            <v>10.1</v>
          </cell>
          <cell r="H4700">
            <v>541.20000000000005</v>
          </cell>
        </row>
        <row r="4701">
          <cell r="A4701">
            <v>1994</v>
          </cell>
          <cell r="B4701" t="str">
            <v>Tony Harris</v>
          </cell>
          <cell r="D4701" t="str">
            <v>BOS</v>
          </cell>
          <cell r="F4701">
            <v>14.9</v>
          </cell>
          <cell r="H4701">
            <v>88</v>
          </cell>
        </row>
        <row r="4702">
          <cell r="A4702">
            <v>1994</v>
          </cell>
          <cell r="B4702" t="str">
            <v>Larry Johnson</v>
          </cell>
          <cell r="D4702" t="str">
            <v>CHH</v>
          </cell>
          <cell r="F4702">
            <v>16.8</v>
          </cell>
          <cell r="G4702">
            <v>3125000</v>
          </cell>
          <cell r="H4702">
            <v>1759.5</v>
          </cell>
        </row>
        <row r="4703">
          <cell r="A4703">
            <v>1994</v>
          </cell>
          <cell r="B4703" t="str">
            <v>Alonzo Mourning</v>
          </cell>
          <cell r="D4703" t="str">
            <v>CHH</v>
          </cell>
          <cell r="F4703">
            <v>21.7</v>
          </cell>
          <cell r="G4703">
            <v>3120000</v>
          </cell>
          <cell r="H4703">
            <v>2016</v>
          </cell>
        </row>
        <row r="4704">
          <cell r="A4704">
            <v>1994</v>
          </cell>
          <cell r="B4704" t="str">
            <v>Hersey Hawkins</v>
          </cell>
          <cell r="D4704" t="str">
            <v>CHH</v>
          </cell>
          <cell r="F4704">
            <v>15.6</v>
          </cell>
          <cell r="G4704">
            <v>2400000</v>
          </cell>
          <cell r="H4704">
            <v>2648.6</v>
          </cell>
        </row>
        <row r="4705">
          <cell r="A4705">
            <v>1994</v>
          </cell>
          <cell r="B4705" t="str">
            <v>Kenny Gattison</v>
          </cell>
          <cell r="D4705" t="str">
            <v>CHH</v>
          </cell>
          <cell r="F4705">
            <v>13.3</v>
          </cell>
          <cell r="G4705">
            <v>1250000</v>
          </cell>
          <cell r="H4705">
            <v>1647.8</v>
          </cell>
        </row>
        <row r="4706">
          <cell r="A4706">
            <v>1994</v>
          </cell>
          <cell r="B4706" t="str">
            <v>Eddie Johnson</v>
          </cell>
          <cell r="D4706" t="str">
            <v>CHH</v>
          </cell>
          <cell r="F4706">
            <v>15.9</v>
          </cell>
          <cell r="G4706">
            <v>1150000</v>
          </cell>
          <cell r="H4706">
            <v>1460</v>
          </cell>
        </row>
        <row r="4707">
          <cell r="A4707">
            <v>1994</v>
          </cell>
          <cell r="B4707" t="str">
            <v>Dell Curry</v>
          </cell>
          <cell r="D4707" t="str">
            <v>CHH</v>
          </cell>
          <cell r="F4707">
            <v>18.5</v>
          </cell>
          <cell r="G4707">
            <v>1040000</v>
          </cell>
          <cell r="H4707">
            <v>2173</v>
          </cell>
        </row>
        <row r="4708">
          <cell r="A4708">
            <v>1994</v>
          </cell>
          <cell r="B4708" t="str">
            <v>Muggsy Bogues</v>
          </cell>
          <cell r="D4708" t="str">
            <v>CHH</v>
          </cell>
          <cell r="F4708">
            <v>16.2</v>
          </cell>
          <cell r="G4708">
            <v>900000</v>
          </cell>
          <cell r="H4708">
            <v>2748.9</v>
          </cell>
        </row>
        <row r="4709">
          <cell r="A4709">
            <v>1994</v>
          </cell>
          <cell r="B4709" t="str">
            <v>Scott Burrell</v>
          </cell>
          <cell r="D4709" t="str">
            <v>CHH</v>
          </cell>
          <cell r="F4709">
            <v>10.4</v>
          </cell>
          <cell r="G4709">
            <v>650000</v>
          </cell>
          <cell r="H4709">
            <v>765</v>
          </cell>
        </row>
        <row r="4710">
          <cell r="A4710">
            <v>1994</v>
          </cell>
          <cell r="B4710" t="str">
            <v>David Wingate</v>
          </cell>
          <cell r="D4710" t="str">
            <v>CHH</v>
          </cell>
          <cell r="F4710">
            <v>10.8</v>
          </cell>
          <cell r="G4710">
            <v>570000</v>
          </cell>
          <cell r="H4710">
            <v>1005.0000000000001</v>
          </cell>
        </row>
        <row r="4711">
          <cell r="A4711">
            <v>1994</v>
          </cell>
          <cell r="B4711" t="str">
            <v>Steve Henson</v>
          </cell>
          <cell r="D4711" t="str">
            <v>CHH</v>
          </cell>
          <cell r="F4711">
            <v>9.6999999999999993</v>
          </cell>
          <cell r="G4711">
            <v>250000</v>
          </cell>
          <cell r="H4711">
            <v>17.100000000000001</v>
          </cell>
        </row>
        <row r="4712">
          <cell r="A4712">
            <v>1994</v>
          </cell>
          <cell r="B4712" t="str">
            <v>Tony Bennett</v>
          </cell>
          <cell r="D4712" t="str">
            <v>CHH</v>
          </cell>
          <cell r="F4712">
            <v>9.9</v>
          </cell>
          <cell r="G4712">
            <v>182000</v>
          </cell>
          <cell r="H4712">
            <v>984.2</v>
          </cell>
        </row>
        <row r="4713">
          <cell r="A4713">
            <v>1994</v>
          </cell>
          <cell r="B4713" t="str">
            <v>LeRon Ellis</v>
          </cell>
          <cell r="D4713" t="str">
            <v>CHH</v>
          </cell>
          <cell r="F4713">
            <v>13.5</v>
          </cell>
          <cell r="G4713">
            <v>150000</v>
          </cell>
          <cell r="H4713">
            <v>680</v>
          </cell>
        </row>
        <row r="4714">
          <cell r="A4714">
            <v>1994</v>
          </cell>
          <cell r="B4714" t="str">
            <v>Scottie Pippen</v>
          </cell>
          <cell r="D4714" t="str">
            <v>CHI</v>
          </cell>
          <cell r="F4714">
            <v>23.2</v>
          </cell>
          <cell r="G4714">
            <v>3075000</v>
          </cell>
          <cell r="H4714">
            <v>2757.6</v>
          </cell>
        </row>
        <row r="4715">
          <cell r="A4715">
            <v>1994</v>
          </cell>
          <cell r="B4715" t="str">
            <v>Bill Cartwright</v>
          </cell>
          <cell r="D4715" t="str">
            <v>CHI</v>
          </cell>
          <cell r="F4715">
            <v>10.1</v>
          </cell>
          <cell r="G4715">
            <v>2400000</v>
          </cell>
          <cell r="H4715">
            <v>781.2</v>
          </cell>
        </row>
        <row r="4716">
          <cell r="A4716">
            <v>1994</v>
          </cell>
          <cell r="B4716" t="str">
            <v>Horace Grant</v>
          </cell>
          <cell r="D4716" t="str">
            <v>CHI</v>
          </cell>
          <cell r="F4716">
            <v>19.8</v>
          </cell>
          <cell r="G4716">
            <v>1950000</v>
          </cell>
          <cell r="H4716">
            <v>2569</v>
          </cell>
        </row>
        <row r="4717">
          <cell r="A4717">
            <v>1994</v>
          </cell>
          <cell r="B4717" t="str">
            <v>Will Perdue</v>
          </cell>
          <cell r="D4717" t="str">
            <v>CHI</v>
          </cell>
          <cell r="F4717">
            <v>9.8000000000000007</v>
          </cell>
          <cell r="G4717">
            <v>1200000</v>
          </cell>
          <cell r="H4717">
            <v>395.59999999999997</v>
          </cell>
        </row>
        <row r="4718">
          <cell r="A4718">
            <v>1994</v>
          </cell>
          <cell r="B4718" t="str">
            <v>Toni Kukoč</v>
          </cell>
          <cell r="D4718" t="str">
            <v>CHI</v>
          </cell>
          <cell r="F4718">
            <v>15.4</v>
          </cell>
          <cell r="G4718">
            <v>1025000</v>
          </cell>
          <cell r="H4718">
            <v>1807.5</v>
          </cell>
        </row>
        <row r="4719">
          <cell r="A4719">
            <v>1994</v>
          </cell>
          <cell r="B4719" t="str">
            <v>John Paxson</v>
          </cell>
          <cell r="D4719" t="str">
            <v>CHI</v>
          </cell>
          <cell r="F4719">
            <v>8.3000000000000007</v>
          </cell>
          <cell r="G4719">
            <v>800000</v>
          </cell>
          <cell r="H4719">
            <v>342.9</v>
          </cell>
        </row>
        <row r="4720">
          <cell r="A4720">
            <v>1994</v>
          </cell>
          <cell r="B4720" t="str">
            <v>Dave Johnson</v>
          </cell>
          <cell r="D4720" t="str">
            <v>CHI</v>
          </cell>
          <cell r="F4720">
            <v>5.8</v>
          </cell>
          <cell r="G4720">
            <v>650000</v>
          </cell>
          <cell r="H4720">
            <v>119</v>
          </cell>
        </row>
        <row r="4721">
          <cell r="A4721">
            <v>1994</v>
          </cell>
          <cell r="B4721" t="str">
            <v>Scott Williams</v>
          </cell>
          <cell r="D4721" t="str">
            <v>CHI</v>
          </cell>
          <cell r="F4721">
            <v>15.4</v>
          </cell>
          <cell r="G4721">
            <v>641000</v>
          </cell>
          <cell r="H4721">
            <v>638.4</v>
          </cell>
        </row>
        <row r="4722">
          <cell r="A4722">
            <v>1994</v>
          </cell>
          <cell r="B4722" t="str">
            <v>B.J. Armstrong</v>
          </cell>
          <cell r="D4722" t="str">
            <v>CHI</v>
          </cell>
          <cell r="F4722">
            <v>14.5</v>
          </cell>
          <cell r="G4722">
            <v>620000</v>
          </cell>
          <cell r="H4722">
            <v>2771.6</v>
          </cell>
        </row>
        <row r="4723">
          <cell r="A4723">
            <v>1994</v>
          </cell>
          <cell r="B4723" t="str">
            <v>Corie Blount</v>
          </cell>
          <cell r="D4723" t="str">
            <v>CHI</v>
          </cell>
          <cell r="F4723">
            <v>12.3</v>
          </cell>
          <cell r="G4723">
            <v>620000</v>
          </cell>
          <cell r="H4723">
            <v>690.1</v>
          </cell>
        </row>
        <row r="4724">
          <cell r="A4724">
            <v>1994</v>
          </cell>
          <cell r="B4724" t="str">
            <v>Bill Wennington</v>
          </cell>
          <cell r="D4724" t="str">
            <v>CHI</v>
          </cell>
          <cell r="F4724">
            <v>14</v>
          </cell>
          <cell r="G4724">
            <v>150000</v>
          </cell>
          <cell r="H4724">
            <v>1368</v>
          </cell>
        </row>
        <row r="4725">
          <cell r="A4725">
            <v>1994</v>
          </cell>
          <cell r="B4725" t="str">
            <v>Pete Myers</v>
          </cell>
          <cell r="D4725" t="str">
            <v>CHI</v>
          </cell>
          <cell r="F4725">
            <v>10.6</v>
          </cell>
          <cell r="G4725">
            <v>150000</v>
          </cell>
          <cell r="H4725">
            <v>2033.6000000000001</v>
          </cell>
        </row>
        <row r="4726">
          <cell r="A4726">
            <v>1994</v>
          </cell>
          <cell r="B4726" t="str">
            <v>Steve Kerr</v>
          </cell>
          <cell r="D4726" t="str">
            <v>CHI</v>
          </cell>
          <cell r="F4726">
            <v>13.7</v>
          </cell>
          <cell r="G4726">
            <v>150000</v>
          </cell>
          <cell r="H4726">
            <v>2033.6000000000001</v>
          </cell>
        </row>
        <row r="4727">
          <cell r="A4727">
            <v>1994</v>
          </cell>
          <cell r="B4727" t="str">
            <v>Jo Jo English</v>
          </cell>
          <cell r="D4727" t="str">
            <v>CHI</v>
          </cell>
          <cell r="F4727">
            <v>6.3</v>
          </cell>
          <cell r="H4727">
            <v>417.59999999999997</v>
          </cell>
        </row>
        <row r="4728">
          <cell r="A4728">
            <v>1994</v>
          </cell>
          <cell r="B4728" t="str">
            <v>Danny Ferry</v>
          </cell>
          <cell r="D4728" t="str">
            <v>CLE</v>
          </cell>
          <cell r="F4728">
            <v>12</v>
          </cell>
          <cell r="G4728">
            <v>3543000</v>
          </cell>
          <cell r="H4728">
            <v>966</v>
          </cell>
        </row>
        <row r="4729">
          <cell r="A4729">
            <v>1994</v>
          </cell>
          <cell r="B4729" t="str">
            <v>Brad Daugherty</v>
          </cell>
          <cell r="D4729" t="str">
            <v>CLE</v>
          </cell>
          <cell r="F4729">
            <v>18.399999999999999</v>
          </cell>
          <cell r="G4729">
            <v>3541000</v>
          </cell>
          <cell r="H4729">
            <v>1839.9999999999998</v>
          </cell>
        </row>
        <row r="4730">
          <cell r="A4730">
            <v>1994</v>
          </cell>
          <cell r="B4730" t="str">
            <v>Mark Price</v>
          </cell>
          <cell r="D4730" t="str">
            <v>CLE</v>
          </cell>
          <cell r="F4730">
            <v>22.7</v>
          </cell>
          <cell r="G4730">
            <v>2850000</v>
          </cell>
          <cell r="H4730">
            <v>2386.4</v>
          </cell>
        </row>
        <row r="4731">
          <cell r="A4731">
            <v>1994</v>
          </cell>
          <cell r="B4731" t="str">
            <v>Larry Nance</v>
          </cell>
          <cell r="D4731" t="str">
            <v>CLE</v>
          </cell>
          <cell r="F4731">
            <v>17.100000000000001</v>
          </cell>
          <cell r="G4731">
            <v>2840000</v>
          </cell>
          <cell r="H4731">
            <v>907.5</v>
          </cell>
        </row>
        <row r="4732">
          <cell r="A4732">
            <v>1994</v>
          </cell>
          <cell r="B4732" t="str">
            <v>Gerald Wilkins</v>
          </cell>
          <cell r="D4732" t="str">
            <v>CLE</v>
          </cell>
          <cell r="F4732">
            <v>14.9</v>
          </cell>
          <cell r="G4732">
            <v>2278000</v>
          </cell>
          <cell r="H4732">
            <v>2771.6</v>
          </cell>
        </row>
        <row r="4733">
          <cell r="A4733">
            <v>1994</v>
          </cell>
          <cell r="B4733" t="str">
            <v>John Battle</v>
          </cell>
          <cell r="D4733" t="str">
            <v>CLE</v>
          </cell>
          <cell r="F4733">
            <v>12.2</v>
          </cell>
          <cell r="G4733">
            <v>1120000</v>
          </cell>
          <cell r="H4733">
            <v>816</v>
          </cell>
        </row>
        <row r="4734">
          <cell r="A4734">
            <v>1994</v>
          </cell>
          <cell r="B4734" t="str">
            <v>Tyrone Hill</v>
          </cell>
          <cell r="D4734" t="str">
            <v>CLE</v>
          </cell>
          <cell r="F4734">
            <v>18.399999999999999</v>
          </cell>
          <cell r="G4734">
            <v>1075000</v>
          </cell>
          <cell r="H4734">
            <v>1447.8</v>
          </cell>
        </row>
        <row r="4735">
          <cell r="A4735">
            <v>1994</v>
          </cell>
          <cell r="B4735" t="str">
            <v>Terrell Brandon</v>
          </cell>
          <cell r="D4735" t="str">
            <v>CLE</v>
          </cell>
          <cell r="F4735">
            <v>15</v>
          </cell>
          <cell r="G4735">
            <v>840000</v>
          </cell>
          <cell r="H4735">
            <v>1547.6</v>
          </cell>
        </row>
        <row r="4736">
          <cell r="A4736">
            <v>1994</v>
          </cell>
          <cell r="B4736" t="str">
            <v>Chris Mills</v>
          </cell>
          <cell r="D4736" t="str">
            <v>CLE</v>
          </cell>
          <cell r="F4736">
            <v>12.6</v>
          </cell>
          <cell r="G4736">
            <v>650000</v>
          </cell>
          <cell r="H4736">
            <v>2022.4</v>
          </cell>
        </row>
        <row r="4737">
          <cell r="A4737">
            <v>1994</v>
          </cell>
          <cell r="B4737" t="str">
            <v>Gerald Madkins</v>
          </cell>
          <cell r="D4737" t="str">
            <v>CLE</v>
          </cell>
          <cell r="F4737">
            <v>7.4</v>
          </cell>
          <cell r="G4737">
            <v>475000</v>
          </cell>
          <cell r="H4737">
            <v>149.6</v>
          </cell>
        </row>
        <row r="4738">
          <cell r="A4738">
            <v>1994</v>
          </cell>
          <cell r="B4738" t="str">
            <v>Bobby Phills</v>
          </cell>
          <cell r="D4738" t="str">
            <v>CLE</v>
          </cell>
          <cell r="F4738">
            <v>14.1</v>
          </cell>
          <cell r="G4738">
            <v>313000</v>
          </cell>
          <cell r="H4738">
            <v>1533.6000000000001</v>
          </cell>
        </row>
        <row r="4739">
          <cell r="A4739">
            <v>1994</v>
          </cell>
          <cell r="B4739" t="str">
            <v>Jay Guidinger</v>
          </cell>
          <cell r="D4739" t="str">
            <v>CLE</v>
          </cell>
          <cell r="F4739">
            <v>10.4</v>
          </cell>
          <cell r="G4739">
            <v>250000</v>
          </cell>
          <cell r="H4739">
            <v>131.19999999999999</v>
          </cell>
        </row>
        <row r="4740">
          <cell r="A4740">
            <v>1994</v>
          </cell>
          <cell r="B4740" t="str">
            <v>Rod Higgins</v>
          </cell>
          <cell r="D4740" t="str">
            <v>CLE</v>
          </cell>
          <cell r="F4740">
            <v>13.7</v>
          </cell>
          <cell r="G4740">
            <v>150000</v>
          </cell>
          <cell r="H4740">
            <v>547.19999999999993</v>
          </cell>
        </row>
        <row r="4741">
          <cell r="A4741">
            <v>1994</v>
          </cell>
          <cell r="B4741" t="str">
            <v>Hot Rod</v>
          </cell>
          <cell r="D4741" t="str">
            <v>CLE</v>
          </cell>
          <cell r="F4741">
            <v>16.2</v>
          </cell>
          <cell r="H4741">
            <v>2660</v>
          </cell>
        </row>
        <row r="4742">
          <cell r="A4742">
            <v>1994</v>
          </cell>
          <cell r="B4742" t="str">
            <v>Fat Lever</v>
          </cell>
          <cell r="D4742" t="str">
            <v>DAL</v>
          </cell>
          <cell r="F4742">
            <v>13.2</v>
          </cell>
          <cell r="G4742">
            <v>2203000</v>
          </cell>
          <cell r="H4742">
            <v>1944</v>
          </cell>
        </row>
        <row r="4743">
          <cell r="A4743">
            <v>1994</v>
          </cell>
          <cell r="B4743" t="str">
            <v>Jamal Mashburn</v>
          </cell>
          <cell r="D4743" t="str">
            <v>DAL</v>
          </cell>
          <cell r="F4743">
            <v>13.2</v>
          </cell>
          <cell r="G4743">
            <v>2033000</v>
          </cell>
          <cell r="H4743">
            <v>2899.3</v>
          </cell>
        </row>
        <row r="4744">
          <cell r="A4744">
            <v>1994</v>
          </cell>
          <cell r="B4744" t="str">
            <v>Jim Jackson</v>
          </cell>
          <cell r="D4744" t="str">
            <v>DAL</v>
          </cell>
          <cell r="F4744">
            <v>14.4</v>
          </cell>
          <cell r="G4744">
            <v>2000000</v>
          </cell>
          <cell r="H4744">
            <v>3066.7999999999997</v>
          </cell>
        </row>
        <row r="4745">
          <cell r="A4745">
            <v>1994</v>
          </cell>
          <cell r="B4745" t="str">
            <v>Doug Smith</v>
          </cell>
          <cell r="D4745" t="str">
            <v>DAL</v>
          </cell>
          <cell r="F4745">
            <v>13.5</v>
          </cell>
          <cell r="G4745">
            <v>1650000</v>
          </cell>
          <cell r="H4745">
            <v>1682.7</v>
          </cell>
        </row>
        <row r="4746">
          <cell r="A4746">
            <v>1994</v>
          </cell>
          <cell r="B4746" t="str">
            <v>Terry Davis</v>
          </cell>
          <cell r="D4746" t="str">
            <v>DAL</v>
          </cell>
          <cell r="F4746">
            <v>9.6</v>
          </cell>
          <cell r="G4746">
            <v>1200000</v>
          </cell>
          <cell r="H4746">
            <v>286.5</v>
          </cell>
        </row>
        <row r="4747">
          <cell r="A4747">
            <v>1994</v>
          </cell>
          <cell r="B4747" t="str">
            <v>Randy White</v>
          </cell>
          <cell r="D4747" t="str">
            <v>DAL</v>
          </cell>
          <cell r="F4747">
            <v>11.4</v>
          </cell>
          <cell r="G4747">
            <v>922000</v>
          </cell>
          <cell r="H4747">
            <v>320.40000000000003</v>
          </cell>
        </row>
        <row r="4748">
          <cell r="A4748">
            <v>1994</v>
          </cell>
          <cell r="B4748" t="str">
            <v>Donald Hodge</v>
          </cell>
          <cell r="D4748" t="str">
            <v>DAL</v>
          </cell>
          <cell r="F4748">
            <v>13.1</v>
          </cell>
          <cell r="G4748">
            <v>845000</v>
          </cell>
          <cell r="H4748">
            <v>430</v>
          </cell>
        </row>
        <row r="4749">
          <cell r="A4749">
            <v>1994</v>
          </cell>
          <cell r="B4749" t="str">
            <v>Sean Rooks</v>
          </cell>
          <cell r="D4749" t="str">
            <v>DAL</v>
          </cell>
          <cell r="F4749">
            <v>14.6</v>
          </cell>
          <cell r="G4749">
            <v>488000</v>
          </cell>
          <cell r="H4749">
            <v>1254.8999999999999</v>
          </cell>
        </row>
        <row r="4750">
          <cell r="A4750">
            <v>1994</v>
          </cell>
          <cell r="B4750" t="str">
            <v>Lucious Harris</v>
          </cell>
          <cell r="D4750" t="str">
            <v>DAL</v>
          </cell>
          <cell r="F4750">
            <v>11</v>
          </cell>
          <cell r="G4750">
            <v>350000</v>
          </cell>
          <cell r="H4750">
            <v>1162.7</v>
          </cell>
        </row>
        <row r="4751">
          <cell r="A4751">
            <v>1994</v>
          </cell>
          <cell r="B4751" t="str">
            <v>Greg Dreiling</v>
          </cell>
          <cell r="D4751" t="str">
            <v>DAL</v>
          </cell>
          <cell r="F4751">
            <v>7.2</v>
          </cell>
          <cell r="G4751">
            <v>300000</v>
          </cell>
          <cell r="H4751">
            <v>685.8</v>
          </cell>
        </row>
        <row r="4752">
          <cell r="A4752">
            <v>1994</v>
          </cell>
          <cell r="B4752" t="str">
            <v>Popeye Jones</v>
          </cell>
          <cell r="D4752" t="str">
            <v>DAL</v>
          </cell>
          <cell r="F4752">
            <v>14.1</v>
          </cell>
          <cell r="G4752">
            <v>275000</v>
          </cell>
          <cell r="H4752">
            <v>1773.8999999999999</v>
          </cell>
        </row>
        <row r="4753">
          <cell r="A4753">
            <v>1994</v>
          </cell>
          <cell r="B4753" t="str">
            <v>Tim Legler</v>
          </cell>
          <cell r="D4753" t="str">
            <v>DAL</v>
          </cell>
          <cell r="F4753">
            <v>16.100000000000001</v>
          </cell>
          <cell r="G4753">
            <v>250000</v>
          </cell>
          <cell r="H4753">
            <v>1319.3</v>
          </cell>
        </row>
        <row r="4754">
          <cell r="A4754">
            <v>1994</v>
          </cell>
          <cell r="B4754" t="str">
            <v>Chucky Brown</v>
          </cell>
          <cell r="D4754" t="str">
            <v>DAL</v>
          </cell>
          <cell r="F4754">
            <v>10.8</v>
          </cell>
          <cell r="H4754">
            <v>10</v>
          </cell>
        </row>
        <row r="4755">
          <cell r="A4755">
            <v>1994</v>
          </cell>
          <cell r="B4755" t="str">
            <v>Dikembe Mutombo</v>
          </cell>
          <cell r="D4755" t="str">
            <v>DEN</v>
          </cell>
          <cell r="F4755">
            <v>17.899999999999999</v>
          </cell>
          <cell r="G4755">
            <v>3000000</v>
          </cell>
          <cell r="H4755">
            <v>2853.6</v>
          </cell>
        </row>
        <row r="4756">
          <cell r="A4756">
            <v>1994</v>
          </cell>
          <cell r="B4756" t="str">
            <v>LaPhonso Ellis</v>
          </cell>
          <cell r="D4756" t="str">
            <v>DEN</v>
          </cell>
          <cell r="F4756">
            <v>15.9</v>
          </cell>
          <cell r="G4756">
            <v>2350000</v>
          </cell>
          <cell r="H4756">
            <v>2701.8</v>
          </cell>
        </row>
        <row r="4757">
          <cell r="A4757">
            <v>1994</v>
          </cell>
          <cell r="B4757" t="str">
            <v>Mahmoud Abdul-Rauf</v>
          </cell>
          <cell r="D4757" t="str">
            <v>DEN</v>
          </cell>
          <cell r="F4757">
            <v>16.7</v>
          </cell>
          <cell r="G4757">
            <v>1825000</v>
          </cell>
          <cell r="H4757">
            <v>2616</v>
          </cell>
        </row>
        <row r="4758">
          <cell r="A4758">
            <v>1994</v>
          </cell>
          <cell r="B4758" t="str">
            <v>Reggie Williams</v>
          </cell>
          <cell r="D4758" t="str">
            <v>DEN</v>
          </cell>
          <cell r="F4758">
            <v>13.1</v>
          </cell>
          <cell r="G4758">
            <v>1258000</v>
          </cell>
          <cell r="H4758">
            <v>2656.7999999999997</v>
          </cell>
        </row>
        <row r="4759">
          <cell r="A4759">
            <v>1994</v>
          </cell>
          <cell r="B4759" t="str">
            <v>Bison Dele</v>
          </cell>
          <cell r="D4759" t="str">
            <v>DEN</v>
          </cell>
          <cell r="F4759">
            <v>16.5</v>
          </cell>
          <cell r="G4759">
            <v>1244000</v>
          </cell>
          <cell r="H4759">
            <v>1504</v>
          </cell>
        </row>
        <row r="4760">
          <cell r="A4760">
            <v>1994</v>
          </cell>
          <cell r="B4760" t="str">
            <v>Mark Randall</v>
          </cell>
          <cell r="D4760" t="str">
            <v>DEN</v>
          </cell>
          <cell r="F4760">
            <v>11.2</v>
          </cell>
          <cell r="G4760">
            <v>1200000</v>
          </cell>
          <cell r="H4760">
            <v>154</v>
          </cell>
        </row>
        <row r="4761">
          <cell r="A4761">
            <v>1994</v>
          </cell>
          <cell r="B4761" t="str">
            <v>Bryant Stith</v>
          </cell>
          <cell r="D4761" t="str">
            <v>DEN</v>
          </cell>
          <cell r="F4761">
            <v>12.7</v>
          </cell>
          <cell r="G4761">
            <v>1100000</v>
          </cell>
          <cell r="H4761">
            <v>2853.6</v>
          </cell>
        </row>
        <row r="4762">
          <cell r="A4762">
            <v>1994</v>
          </cell>
          <cell r="B4762" t="str">
            <v>Kevin Brooks</v>
          </cell>
          <cell r="D4762" t="str">
            <v>DEN</v>
          </cell>
          <cell r="F4762">
            <v>5.3</v>
          </cell>
          <cell r="G4762">
            <v>975000</v>
          </cell>
          <cell r="H4762">
            <v>190.39999999999998</v>
          </cell>
        </row>
        <row r="4763">
          <cell r="A4763">
            <v>1994</v>
          </cell>
          <cell r="B4763" t="str">
            <v>Tom Hammonds</v>
          </cell>
          <cell r="D4763" t="str">
            <v>DEN</v>
          </cell>
          <cell r="F4763">
            <v>12.4</v>
          </cell>
          <cell r="G4763">
            <v>800000</v>
          </cell>
          <cell r="H4763">
            <v>880.6</v>
          </cell>
        </row>
        <row r="4764">
          <cell r="A4764">
            <v>1994</v>
          </cell>
          <cell r="B4764" t="str">
            <v>Robert Pack</v>
          </cell>
          <cell r="D4764" t="str">
            <v>DEN</v>
          </cell>
          <cell r="F4764">
            <v>15</v>
          </cell>
          <cell r="G4764">
            <v>400000</v>
          </cell>
          <cell r="H4764">
            <v>1379.3999999999999</v>
          </cell>
        </row>
        <row r="4765">
          <cell r="A4765">
            <v>1994</v>
          </cell>
          <cell r="B4765" t="str">
            <v>Darnell Mee</v>
          </cell>
          <cell r="D4765" t="str">
            <v>DEN</v>
          </cell>
          <cell r="F4765">
            <v>6.3</v>
          </cell>
          <cell r="G4765">
            <v>150000</v>
          </cell>
          <cell r="H4765">
            <v>285</v>
          </cell>
        </row>
        <row r="4766">
          <cell r="A4766">
            <v>1994</v>
          </cell>
          <cell r="B4766" t="str">
            <v>Rodney Rogers</v>
          </cell>
          <cell r="D4766" t="str">
            <v>DEN</v>
          </cell>
          <cell r="F4766">
            <v>12.9</v>
          </cell>
          <cell r="G4766">
            <v>150000</v>
          </cell>
          <cell r="H4766">
            <v>1406.2</v>
          </cell>
        </row>
        <row r="4767">
          <cell r="A4767">
            <v>1994</v>
          </cell>
          <cell r="B4767" t="str">
            <v>Adonis Jordan</v>
          </cell>
          <cell r="D4767" t="str">
            <v>DEN</v>
          </cell>
          <cell r="F4767">
            <v>5.6</v>
          </cell>
          <cell r="H4767">
            <v>79.199999999999989</v>
          </cell>
        </row>
        <row r="4768">
          <cell r="A4768">
            <v>1994</v>
          </cell>
          <cell r="B4768" t="str">
            <v>Isiah Thomas</v>
          </cell>
          <cell r="D4768" t="str">
            <v>DET</v>
          </cell>
          <cell r="F4768">
            <v>15.2</v>
          </cell>
          <cell r="G4768">
            <v>2520000</v>
          </cell>
          <cell r="H4768">
            <v>1751.6</v>
          </cell>
        </row>
        <row r="4769">
          <cell r="A4769">
            <v>1994</v>
          </cell>
          <cell r="B4769" t="str">
            <v>Sean Elliott</v>
          </cell>
          <cell r="D4769" t="str">
            <v>DET</v>
          </cell>
          <cell r="F4769">
            <v>11.3</v>
          </cell>
          <cell r="G4769">
            <v>1807000</v>
          </cell>
          <cell r="H4769">
            <v>2409</v>
          </cell>
        </row>
        <row r="4770">
          <cell r="A4770">
            <v>1994</v>
          </cell>
          <cell r="B4770" t="str">
            <v>Terry Mills</v>
          </cell>
          <cell r="D4770" t="str">
            <v>DET</v>
          </cell>
          <cell r="F4770">
            <v>17.7</v>
          </cell>
          <cell r="G4770">
            <v>1614000</v>
          </cell>
          <cell r="H4770">
            <v>2776</v>
          </cell>
        </row>
        <row r="4771">
          <cell r="A4771">
            <v>1994</v>
          </cell>
          <cell r="B4771" t="str">
            <v>Bill Laimbeer</v>
          </cell>
          <cell r="D4771" t="str">
            <v>DET</v>
          </cell>
          <cell r="F4771">
            <v>15.6</v>
          </cell>
          <cell r="G4771">
            <v>1300000</v>
          </cell>
          <cell r="H4771">
            <v>247.5</v>
          </cell>
        </row>
        <row r="4772">
          <cell r="A4772">
            <v>1994</v>
          </cell>
          <cell r="B4772" t="str">
            <v>Joe Dumars</v>
          </cell>
          <cell r="D4772" t="str">
            <v>DET</v>
          </cell>
          <cell r="F4772">
            <v>16.2</v>
          </cell>
          <cell r="G4772">
            <v>1280000</v>
          </cell>
          <cell r="H4772">
            <v>2594.4</v>
          </cell>
        </row>
        <row r="4773">
          <cell r="A4773">
            <v>1994</v>
          </cell>
          <cell r="B4773" t="str">
            <v>Lindsey Hunter</v>
          </cell>
          <cell r="D4773" t="str">
            <v>DET</v>
          </cell>
          <cell r="F4773">
            <v>12</v>
          </cell>
          <cell r="G4773">
            <v>902000</v>
          </cell>
          <cell r="H4773">
            <v>2173</v>
          </cell>
        </row>
        <row r="4774">
          <cell r="A4774">
            <v>1994</v>
          </cell>
          <cell r="B4774" t="str">
            <v>Allan Houston</v>
          </cell>
          <cell r="D4774" t="str">
            <v>DET</v>
          </cell>
          <cell r="F4774">
            <v>9</v>
          </cell>
          <cell r="G4774">
            <v>736000</v>
          </cell>
          <cell r="H4774">
            <v>1516.8</v>
          </cell>
        </row>
        <row r="4775">
          <cell r="A4775">
            <v>1994</v>
          </cell>
          <cell r="B4775" t="str">
            <v>Greg Anderson</v>
          </cell>
          <cell r="D4775" t="str">
            <v>DET</v>
          </cell>
          <cell r="F4775">
            <v>14.6</v>
          </cell>
          <cell r="G4775">
            <v>650000</v>
          </cell>
          <cell r="H4775">
            <v>1624.7</v>
          </cell>
        </row>
        <row r="4776">
          <cell r="A4776">
            <v>1994</v>
          </cell>
          <cell r="B4776" t="str">
            <v>David Wood</v>
          </cell>
          <cell r="D4776" t="str">
            <v>DET</v>
          </cell>
          <cell r="F4776">
            <v>11.1</v>
          </cell>
          <cell r="G4776">
            <v>488000</v>
          </cell>
          <cell r="H4776">
            <v>1185.5999999999999</v>
          </cell>
        </row>
        <row r="4777">
          <cell r="A4777">
            <v>1994</v>
          </cell>
          <cell r="B4777" t="str">
            <v>Tracy Moore</v>
          </cell>
          <cell r="D4777" t="str">
            <v>DET</v>
          </cell>
          <cell r="F4777">
            <v>33</v>
          </cell>
          <cell r="G4777">
            <v>40000</v>
          </cell>
          <cell r="H4777">
            <v>9.8999999999999986</v>
          </cell>
        </row>
        <row r="4778">
          <cell r="A4778">
            <v>1994</v>
          </cell>
          <cell r="B4778" t="str">
            <v>Dan O'Sullivan</v>
          </cell>
          <cell r="D4778" t="str">
            <v>DET</v>
          </cell>
          <cell r="F4778">
            <v>6.6</v>
          </cell>
          <cell r="H4778">
            <v>55.9</v>
          </cell>
        </row>
        <row r="4779">
          <cell r="A4779">
            <v>1994</v>
          </cell>
          <cell r="B4779" t="str">
            <v>Charles Jones</v>
          </cell>
          <cell r="D4779" t="str">
            <v>DET</v>
          </cell>
          <cell r="F4779">
            <v>8.6999999999999993</v>
          </cell>
          <cell r="H4779">
            <v>877.8</v>
          </cell>
        </row>
        <row r="4780">
          <cell r="A4780">
            <v>1994</v>
          </cell>
          <cell r="B4780" t="str">
            <v>Ben Coleman</v>
          </cell>
          <cell r="D4780" t="str">
            <v>DET</v>
          </cell>
          <cell r="F4780">
            <v>11.6</v>
          </cell>
          <cell r="H4780">
            <v>77.399999999999991</v>
          </cell>
        </row>
        <row r="4781">
          <cell r="A4781">
            <v>1994</v>
          </cell>
          <cell r="B4781" t="str">
            <v>Chris Mullin</v>
          </cell>
          <cell r="D4781" t="str">
            <v>GSW</v>
          </cell>
          <cell r="F4781">
            <v>15.8</v>
          </cell>
          <cell r="G4781">
            <v>2844000</v>
          </cell>
          <cell r="H4781">
            <v>2325</v>
          </cell>
        </row>
        <row r="4782">
          <cell r="A4782">
            <v>1994</v>
          </cell>
          <cell r="B4782" t="str">
            <v>Billy Owens</v>
          </cell>
          <cell r="D4782" t="str">
            <v>GSW</v>
          </cell>
          <cell r="F4782">
            <v>15.6</v>
          </cell>
          <cell r="G4782">
            <v>2414000</v>
          </cell>
          <cell r="H4782">
            <v>2741.3</v>
          </cell>
        </row>
        <row r="4783">
          <cell r="A4783">
            <v>1994</v>
          </cell>
          <cell r="B4783" t="str">
            <v>Chris Webber</v>
          </cell>
          <cell r="D4783" t="str">
            <v>GSW</v>
          </cell>
          <cell r="F4783">
            <v>21.7</v>
          </cell>
          <cell r="G4783">
            <v>1600000</v>
          </cell>
          <cell r="H4783">
            <v>2439.6</v>
          </cell>
        </row>
        <row r="4784">
          <cell r="A4784">
            <v>1994</v>
          </cell>
          <cell r="B4784" t="str">
            <v>Victor Alexander</v>
          </cell>
          <cell r="D4784" t="str">
            <v>GSW</v>
          </cell>
          <cell r="F4784">
            <v>14</v>
          </cell>
          <cell r="G4784">
            <v>1160000</v>
          </cell>
          <cell r="H4784">
            <v>1317.9</v>
          </cell>
        </row>
        <row r="4785">
          <cell r="A4785">
            <v>1994</v>
          </cell>
          <cell r="B4785" t="str">
            <v>Chris Gatling</v>
          </cell>
          <cell r="D4785" t="str">
            <v>GSW</v>
          </cell>
          <cell r="F4785">
            <v>18.7</v>
          </cell>
          <cell r="G4785">
            <v>1120000</v>
          </cell>
          <cell r="H4785">
            <v>1295.6000000000001</v>
          </cell>
        </row>
        <row r="4786">
          <cell r="A4786">
            <v>1994</v>
          </cell>
          <cell r="B4786" t="str">
            <v>Jeff Grayer</v>
          </cell>
          <cell r="D4786" t="str">
            <v>GSW</v>
          </cell>
          <cell r="F4786">
            <v>13.2</v>
          </cell>
          <cell r="G4786">
            <v>715000</v>
          </cell>
          <cell r="H4786">
            <v>1098.8</v>
          </cell>
        </row>
        <row r="4787">
          <cell r="A4787">
            <v>1994</v>
          </cell>
          <cell r="B4787" t="str">
            <v>Latrell Sprewell</v>
          </cell>
          <cell r="D4787" t="str">
            <v>GSW</v>
          </cell>
          <cell r="F4787">
            <v>15.9</v>
          </cell>
          <cell r="G4787">
            <v>700000</v>
          </cell>
          <cell r="H4787">
            <v>3534.2000000000003</v>
          </cell>
        </row>
        <row r="4788">
          <cell r="A4788">
            <v>1994</v>
          </cell>
          <cell r="B4788" t="str">
            <v>Byron Houston</v>
          </cell>
          <cell r="D4788" t="str">
            <v>GSW</v>
          </cell>
          <cell r="F4788">
            <v>7.5</v>
          </cell>
          <cell r="G4788">
            <v>600000</v>
          </cell>
          <cell r="H4788">
            <v>866.19999999999993</v>
          </cell>
        </row>
        <row r="4789">
          <cell r="A4789">
            <v>1994</v>
          </cell>
          <cell r="B4789" t="str">
            <v>Jud Buechler</v>
          </cell>
          <cell r="D4789" t="str">
            <v>GSW</v>
          </cell>
          <cell r="F4789">
            <v>14.9</v>
          </cell>
          <cell r="G4789">
            <v>375000</v>
          </cell>
          <cell r="H4789">
            <v>219.6</v>
          </cell>
        </row>
        <row r="4790">
          <cell r="A4790">
            <v>1994</v>
          </cell>
          <cell r="B4790" t="str">
            <v>Avery Johnson</v>
          </cell>
          <cell r="D4790" t="str">
            <v>GSW</v>
          </cell>
          <cell r="F4790">
            <v>13.9</v>
          </cell>
          <cell r="G4790">
            <v>300000</v>
          </cell>
          <cell r="H4790">
            <v>2328.7999999999997</v>
          </cell>
        </row>
        <row r="4791">
          <cell r="A4791">
            <v>1994</v>
          </cell>
          <cell r="B4791" t="str">
            <v>Keith Jennings</v>
          </cell>
          <cell r="D4791" t="str">
            <v>GSW</v>
          </cell>
          <cell r="F4791">
            <v>15.5</v>
          </cell>
          <cell r="G4791">
            <v>250000</v>
          </cell>
          <cell r="H4791">
            <v>1094.4000000000001</v>
          </cell>
        </row>
        <row r="4792">
          <cell r="A4792">
            <v>1994</v>
          </cell>
          <cell r="B4792" t="str">
            <v>Josh Grant</v>
          </cell>
          <cell r="D4792" t="str">
            <v>GSW</v>
          </cell>
          <cell r="F4792">
            <v>11.7</v>
          </cell>
          <cell r="G4792">
            <v>150000</v>
          </cell>
          <cell r="H4792">
            <v>381.6</v>
          </cell>
        </row>
        <row r="4793">
          <cell r="A4793">
            <v>1994</v>
          </cell>
          <cell r="B4793" t="str">
            <v>Dell Demps</v>
          </cell>
          <cell r="D4793" t="str">
            <v>GSW</v>
          </cell>
          <cell r="F4793">
            <v>4.5</v>
          </cell>
          <cell r="H4793">
            <v>11</v>
          </cell>
        </row>
        <row r="4794">
          <cell r="A4794">
            <v>1994</v>
          </cell>
          <cell r="B4794" t="str">
            <v>Hakeem Olajuwon</v>
          </cell>
          <cell r="D4794" t="str">
            <v>HOU</v>
          </cell>
          <cell r="F4794">
            <v>25.3</v>
          </cell>
          <cell r="G4794">
            <v>3170000</v>
          </cell>
          <cell r="H4794">
            <v>3280</v>
          </cell>
        </row>
        <row r="4795">
          <cell r="A4795">
            <v>1994</v>
          </cell>
          <cell r="B4795" t="str">
            <v>Otis Thorpe</v>
          </cell>
          <cell r="D4795" t="str">
            <v>HOU</v>
          </cell>
          <cell r="F4795">
            <v>16.100000000000001</v>
          </cell>
          <cell r="G4795">
            <v>2418000</v>
          </cell>
          <cell r="H4795">
            <v>2911</v>
          </cell>
        </row>
        <row r="4796">
          <cell r="A4796">
            <v>1994</v>
          </cell>
          <cell r="B4796" t="str">
            <v>Kenny Smith</v>
          </cell>
          <cell r="D4796" t="str">
            <v>HOU</v>
          </cell>
          <cell r="F4796">
            <v>14.2</v>
          </cell>
          <cell r="G4796">
            <v>2150000</v>
          </cell>
          <cell r="H4796">
            <v>2207.4</v>
          </cell>
        </row>
        <row r="4797">
          <cell r="A4797">
            <v>1994</v>
          </cell>
          <cell r="B4797" t="str">
            <v>Vernon Maxwell</v>
          </cell>
          <cell r="D4797" t="str">
            <v>HOU</v>
          </cell>
          <cell r="F4797">
            <v>12.5</v>
          </cell>
          <cell r="G4797">
            <v>1424000</v>
          </cell>
          <cell r="H4797">
            <v>2572.5</v>
          </cell>
        </row>
        <row r="4798">
          <cell r="A4798">
            <v>1994</v>
          </cell>
          <cell r="B4798" t="str">
            <v>Robert Horry</v>
          </cell>
          <cell r="D4798" t="str">
            <v>HOU</v>
          </cell>
          <cell r="F4798">
            <v>14.2</v>
          </cell>
          <cell r="G4798">
            <v>1200000</v>
          </cell>
          <cell r="H4798">
            <v>2373.3000000000002</v>
          </cell>
        </row>
        <row r="4799">
          <cell r="A4799">
            <v>1994</v>
          </cell>
          <cell r="B4799" t="str">
            <v>Carl Herrera</v>
          </cell>
          <cell r="D4799" t="str">
            <v>HOU</v>
          </cell>
          <cell r="F4799">
            <v>9.1</v>
          </cell>
          <cell r="G4799">
            <v>1000000</v>
          </cell>
          <cell r="H4799">
            <v>1290</v>
          </cell>
        </row>
        <row r="4800">
          <cell r="A4800">
            <v>1994</v>
          </cell>
          <cell r="B4800" t="str">
            <v>Mario Elie</v>
          </cell>
          <cell r="D4800" t="str">
            <v>HOU</v>
          </cell>
          <cell r="F4800">
            <v>13.4</v>
          </cell>
          <cell r="G4800">
            <v>790000</v>
          </cell>
          <cell r="H4800">
            <v>1608</v>
          </cell>
        </row>
        <row r="4801">
          <cell r="A4801">
            <v>1994</v>
          </cell>
          <cell r="B4801" t="str">
            <v>Sam Cassell</v>
          </cell>
          <cell r="D4801" t="str">
            <v>HOU</v>
          </cell>
          <cell r="F4801">
            <v>13.1</v>
          </cell>
          <cell r="G4801">
            <v>650000</v>
          </cell>
          <cell r="H4801">
            <v>1122</v>
          </cell>
        </row>
        <row r="4802">
          <cell r="A4802">
            <v>1994</v>
          </cell>
          <cell r="B4802" t="str">
            <v>Matt Bullard</v>
          </cell>
          <cell r="D4802" t="str">
            <v>HOU</v>
          </cell>
          <cell r="F4802">
            <v>8.8000000000000007</v>
          </cell>
          <cell r="G4802">
            <v>650000</v>
          </cell>
          <cell r="H4802">
            <v>728</v>
          </cell>
        </row>
        <row r="4803">
          <cell r="A4803">
            <v>1994</v>
          </cell>
          <cell r="B4803" t="str">
            <v>Scott Brooks</v>
          </cell>
          <cell r="D4803" t="str">
            <v>HOU</v>
          </cell>
          <cell r="F4803">
            <v>12.2</v>
          </cell>
          <cell r="G4803">
            <v>525000</v>
          </cell>
          <cell r="H4803">
            <v>1226.4000000000001</v>
          </cell>
        </row>
        <row r="4804">
          <cell r="A4804">
            <v>1994</v>
          </cell>
          <cell r="B4804" t="str">
            <v>Eric Riley</v>
          </cell>
          <cell r="D4804" t="str">
            <v>HOU</v>
          </cell>
          <cell r="F4804">
            <v>13.4</v>
          </cell>
          <cell r="G4804">
            <v>150000</v>
          </cell>
          <cell r="H4804">
            <v>220.9</v>
          </cell>
        </row>
        <row r="4805">
          <cell r="A4805">
            <v>1994</v>
          </cell>
          <cell r="B4805" t="str">
            <v>Richard Petruška</v>
          </cell>
          <cell r="D4805" t="str">
            <v>HOU</v>
          </cell>
          <cell r="F4805">
            <v>12.3</v>
          </cell>
          <cell r="G4805">
            <v>150000</v>
          </cell>
          <cell r="H4805">
            <v>92.4</v>
          </cell>
        </row>
        <row r="4806">
          <cell r="A4806">
            <v>1994</v>
          </cell>
          <cell r="B4806" t="str">
            <v>Chris Jent</v>
          </cell>
          <cell r="D4806" t="str">
            <v>HOU</v>
          </cell>
          <cell r="F4806">
            <v>11</v>
          </cell>
          <cell r="H4806">
            <v>78</v>
          </cell>
        </row>
        <row r="4807">
          <cell r="A4807">
            <v>1994</v>
          </cell>
          <cell r="B4807" t="str">
            <v>Earl Cureton</v>
          </cell>
          <cell r="D4807" t="str">
            <v>HOU</v>
          </cell>
          <cell r="F4807">
            <v>2.2000000000000002</v>
          </cell>
          <cell r="H4807">
            <v>30</v>
          </cell>
        </row>
        <row r="4808">
          <cell r="A4808">
            <v>1994</v>
          </cell>
          <cell r="B4808" t="str">
            <v>Larry Robinson</v>
          </cell>
          <cell r="D4808" t="str">
            <v>HOU</v>
          </cell>
          <cell r="F4808">
            <v>13</v>
          </cell>
          <cell r="H4808">
            <v>55.199999999999996</v>
          </cell>
        </row>
        <row r="4809">
          <cell r="A4809">
            <v>1994</v>
          </cell>
          <cell r="B4809" t="str">
            <v>Reggie Miller</v>
          </cell>
          <cell r="D4809" t="str">
            <v>IND</v>
          </cell>
          <cell r="F4809">
            <v>20.2</v>
          </cell>
          <cell r="G4809">
            <v>3011000</v>
          </cell>
          <cell r="H4809">
            <v>2638.6</v>
          </cell>
        </row>
        <row r="4810">
          <cell r="A4810">
            <v>1994</v>
          </cell>
          <cell r="B4810" t="str">
            <v>Rik Smits</v>
          </cell>
          <cell r="D4810" t="str">
            <v>IND</v>
          </cell>
          <cell r="F4810">
            <v>19.7</v>
          </cell>
          <cell r="G4810">
            <v>2500000</v>
          </cell>
          <cell r="H4810">
            <v>2113.8000000000002</v>
          </cell>
        </row>
        <row r="4811">
          <cell r="A4811">
            <v>1994</v>
          </cell>
          <cell r="B4811" t="str">
            <v>LaSalle Thompson</v>
          </cell>
          <cell r="D4811" t="str">
            <v>IND</v>
          </cell>
          <cell r="F4811">
            <v>6.1</v>
          </cell>
          <cell r="G4811">
            <v>2000000</v>
          </cell>
          <cell r="H4811">
            <v>282</v>
          </cell>
        </row>
        <row r="4812">
          <cell r="A4812">
            <v>1994</v>
          </cell>
          <cell r="B4812" t="str">
            <v>Pooh Richardson</v>
          </cell>
          <cell r="D4812" t="str">
            <v>IND</v>
          </cell>
          <cell r="F4812">
            <v>13.3</v>
          </cell>
          <cell r="G4812">
            <v>1694000</v>
          </cell>
          <cell r="H4812">
            <v>1021.2</v>
          </cell>
        </row>
        <row r="4813">
          <cell r="A4813">
            <v>1994</v>
          </cell>
          <cell r="B4813" t="str">
            <v>Vern Fleming</v>
          </cell>
          <cell r="D4813" t="str">
            <v>IND</v>
          </cell>
          <cell r="F4813">
            <v>11.8</v>
          </cell>
          <cell r="G4813">
            <v>1560000</v>
          </cell>
          <cell r="H4813">
            <v>1050.5</v>
          </cell>
        </row>
        <row r="4814">
          <cell r="A4814">
            <v>1994</v>
          </cell>
          <cell r="B4814" t="str">
            <v>Derrick McKey</v>
          </cell>
          <cell r="D4814" t="str">
            <v>IND</v>
          </cell>
          <cell r="F4814">
            <v>13.3</v>
          </cell>
          <cell r="G4814">
            <v>1262000</v>
          </cell>
          <cell r="H4814">
            <v>2614.4</v>
          </cell>
        </row>
        <row r="4815">
          <cell r="A4815">
            <v>1994</v>
          </cell>
          <cell r="B4815" t="str">
            <v>Malik Sealy</v>
          </cell>
          <cell r="D4815" t="str">
            <v>IND</v>
          </cell>
          <cell r="F4815">
            <v>12.1</v>
          </cell>
          <cell r="G4815">
            <v>1023000</v>
          </cell>
          <cell r="H4815">
            <v>623.5</v>
          </cell>
        </row>
        <row r="4816">
          <cell r="A4816">
            <v>1994</v>
          </cell>
          <cell r="B4816" t="str">
            <v>Scott Haskin</v>
          </cell>
          <cell r="D4816" t="str">
            <v>IND</v>
          </cell>
          <cell r="F4816">
            <v>11.3</v>
          </cell>
          <cell r="G4816">
            <v>833000</v>
          </cell>
          <cell r="H4816">
            <v>186.3</v>
          </cell>
        </row>
        <row r="4817">
          <cell r="A4817">
            <v>1994</v>
          </cell>
          <cell r="B4817" t="str">
            <v>Sam Mitchell</v>
          </cell>
          <cell r="D4817" t="str">
            <v>IND</v>
          </cell>
          <cell r="F4817">
            <v>10.9</v>
          </cell>
          <cell r="G4817">
            <v>715000</v>
          </cell>
          <cell r="H4817">
            <v>1087.5</v>
          </cell>
        </row>
        <row r="4818">
          <cell r="A4818">
            <v>1994</v>
          </cell>
          <cell r="B4818" t="str">
            <v>Dale Davis</v>
          </cell>
          <cell r="D4818" t="str">
            <v>IND</v>
          </cell>
          <cell r="F4818">
            <v>15.9</v>
          </cell>
          <cell r="G4818">
            <v>688000</v>
          </cell>
          <cell r="H4818">
            <v>2290.2000000000003</v>
          </cell>
        </row>
        <row r="4819">
          <cell r="A4819">
            <v>1994</v>
          </cell>
          <cell r="B4819" t="str">
            <v>Byron Scott</v>
          </cell>
          <cell r="D4819" t="str">
            <v>IND</v>
          </cell>
          <cell r="F4819">
            <v>17.600000000000001</v>
          </cell>
          <cell r="G4819">
            <v>650000</v>
          </cell>
          <cell r="H4819">
            <v>1199.3</v>
          </cell>
        </row>
        <row r="4820">
          <cell r="A4820">
            <v>1994</v>
          </cell>
          <cell r="B4820" t="str">
            <v>Antonio Davis</v>
          </cell>
          <cell r="D4820" t="str">
            <v>IND</v>
          </cell>
          <cell r="F4820">
            <v>15.2</v>
          </cell>
          <cell r="G4820">
            <v>565000</v>
          </cell>
          <cell r="H4820">
            <v>1733.3999999999999</v>
          </cell>
        </row>
        <row r="4821">
          <cell r="A4821">
            <v>1994</v>
          </cell>
          <cell r="B4821" t="str">
            <v>Kenny Williams</v>
          </cell>
          <cell r="D4821" t="str">
            <v>IND</v>
          </cell>
          <cell r="F4821">
            <v>15.8</v>
          </cell>
          <cell r="G4821">
            <v>375000</v>
          </cell>
          <cell r="H4821">
            <v>979.2</v>
          </cell>
        </row>
        <row r="4822">
          <cell r="A4822">
            <v>1994</v>
          </cell>
          <cell r="B4822" t="str">
            <v>Haywoode Workman</v>
          </cell>
          <cell r="D4822" t="str">
            <v>IND</v>
          </cell>
          <cell r="F4822">
            <v>12.9</v>
          </cell>
          <cell r="G4822">
            <v>320000</v>
          </cell>
          <cell r="H4822">
            <v>1716</v>
          </cell>
        </row>
        <row r="4823">
          <cell r="A4823">
            <v>1994</v>
          </cell>
          <cell r="B4823" t="str">
            <v>Lester Conner</v>
          </cell>
          <cell r="D4823" t="str">
            <v>IND</v>
          </cell>
          <cell r="F4823">
            <v>12</v>
          </cell>
          <cell r="G4823">
            <v>25000</v>
          </cell>
          <cell r="H4823">
            <v>169.4</v>
          </cell>
        </row>
        <row r="4824">
          <cell r="A4824">
            <v>1994</v>
          </cell>
          <cell r="B4824" t="str">
            <v>Ron Harper</v>
          </cell>
          <cell r="D4824" t="str">
            <v>LAC</v>
          </cell>
          <cell r="F4824">
            <v>15.7</v>
          </cell>
          <cell r="G4824">
            <v>4000000</v>
          </cell>
          <cell r="H4824">
            <v>2857.5</v>
          </cell>
        </row>
        <row r="4825">
          <cell r="A4825">
            <v>1994</v>
          </cell>
          <cell r="B4825" t="str">
            <v>Stanley Roberts</v>
          </cell>
          <cell r="D4825" t="str">
            <v>LAC</v>
          </cell>
          <cell r="F4825">
            <v>8.5</v>
          </cell>
          <cell r="G4825">
            <v>2841000</v>
          </cell>
          <cell r="H4825">
            <v>350</v>
          </cell>
        </row>
        <row r="4826">
          <cell r="A4826">
            <v>1994</v>
          </cell>
          <cell r="B4826" t="str">
            <v>Mark Jackson</v>
          </cell>
          <cell r="D4826" t="str">
            <v>LAC</v>
          </cell>
          <cell r="F4826">
            <v>14.8</v>
          </cell>
          <cell r="G4826">
            <v>2000000</v>
          </cell>
          <cell r="H4826">
            <v>2709.7</v>
          </cell>
        </row>
        <row r="4827">
          <cell r="A4827">
            <v>1994</v>
          </cell>
          <cell r="B4827" t="str">
            <v>Mark Aguirre</v>
          </cell>
          <cell r="D4827" t="str">
            <v>LAC</v>
          </cell>
          <cell r="F4827">
            <v>13.1</v>
          </cell>
          <cell r="G4827">
            <v>1471000</v>
          </cell>
          <cell r="H4827">
            <v>858</v>
          </cell>
        </row>
        <row r="4828">
          <cell r="A4828">
            <v>1994</v>
          </cell>
          <cell r="B4828" t="str">
            <v>Loy Vaught</v>
          </cell>
          <cell r="D4828" t="str">
            <v>LAC</v>
          </cell>
          <cell r="F4828">
            <v>16</v>
          </cell>
          <cell r="G4828">
            <v>1225000</v>
          </cell>
          <cell r="H4828">
            <v>2115</v>
          </cell>
        </row>
        <row r="4829">
          <cell r="A4829">
            <v>1994</v>
          </cell>
          <cell r="B4829" t="str">
            <v>Gary Grant</v>
          </cell>
          <cell r="D4829" t="str">
            <v>LAC</v>
          </cell>
          <cell r="F4829">
            <v>13.8</v>
          </cell>
          <cell r="G4829">
            <v>1128000</v>
          </cell>
          <cell r="H4829">
            <v>1536.6</v>
          </cell>
        </row>
        <row r="4830">
          <cell r="A4830">
            <v>1994</v>
          </cell>
          <cell r="B4830" t="str">
            <v>John Williams</v>
          </cell>
          <cell r="D4830" t="str">
            <v>LAC</v>
          </cell>
          <cell r="F4830">
            <v>10.5</v>
          </cell>
          <cell r="G4830">
            <v>1100000</v>
          </cell>
          <cell r="H4830">
            <v>724.2</v>
          </cell>
        </row>
        <row r="4831">
          <cell r="A4831">
            <v>1994</v>
          </cell>
          <cell r="B4831" t="str">
            <v>Terry Dehere</v>
          </cell>
          <cell r="D4831" t="str">
            <v>LAC</v>
          </cell>
          <cell r="F4831">
            <v>9.5</v>
          </cell>
          <cell r="G4831">
            <v>1050000</v>
          </cell>
          <cell r="H4831">
            <v>761.6</v>
          </cell>
        </row>
        <row r="4832">
          <cell r="A4832">
            <v>1994</v>
          </cell>
          <cell r="B4832" t="str">
            <v>Randy Woods</v>
          </cell>
          <cell r="D4832" t="str">
            <v>LAC</v>
          </cell>
          <cell r="F4832">
            <v>12.8</v>
          </cell>
          <cell r="G4832">
            <v>650000</v>
          </cell>
          <cell r="H4832">
            <v>352</v>
          </cell>
        </row>
        <row r="4833">
          <cell r="A4833">
            <v>1994</v>
          </cell>
          <cell r="B4833" t="str">
            <v>Tom Tolbert</v>
          </cell>
          <cell r="D4833" t="str">
            <v>LAC</v>
          </cell>
          <cell r="F4833">
            <v>7.9</v>
          </cell>
          <cell r="G4833">
            <v>650000</v>
          </cell>
          <cell r="H4833">
            <v>641.9</v>
          </cell>
        </row>
        <row r="4834">
          <cell r="A4834">
            <v>1994</v>
          </cell>
          <cell r="B4834" t="str">
            <v>Elmore Spencer</v>
          </cell>
          <cell r="D4834" t="str">
            <v>LAC</v>
          </cell>
          <cell r="F4834">
            <v>10.7</v>
          </cell>
          <cell r="G4834">
            <v>569000</v>
          </cell>
          <cell r="H4834">
            <v>1930.3999999999999</v>
          </cell>
        </row>
        <row r="4835">
          <cell r="A4835">
            <v>1994</v>
          </cell>
          <cell r="B4835" t="str">
            <v>Henry James</v>
          </cell>
          <cell r="D4835" t="str">
            <v>LAC</v>
          </cell>
          <cell r="F4835">
            <v>12.5</v>
          </cell>
          <cell r="G4835">
            <v>150000</v>
          </cell>
          <cell r="H4835">
            <v>75.599999999999994</v>
          </cell>
        </row>
        <row r="4836">
          <cell r="A4836">
            <v>1994</v>
          </cell>
          <cell r="B4836" t="str">
            <v>Bob Martin</v>
          </cell>
          <cell r="D4836" t="str">
            <v>LAC</v>
          </cell>
          <cell r="F4836">
            <v>6.9</v>
          </cell>
          <cell r="H4836">
            <v>535.29999999999995</v>
          </cell>
        </row>
        <row r="4837">
          <cell r="A4837">
            <v>1994</v>
          </cell>
          <cell r="B4837" t="str">
            <v>Bo Outlaw</v>
          </cell>
          <cell r="D4837" t="str">
            <v>LAC</v>
          </cell>
          <cell r="F4837">
            <v>14.3</v>
          </cell>
          <cell r="H4837">
            <v>869.5</v>
          </cell>
        </row>
        <row r="4838">
          <cell r="A4838">
            <v>1994</v>
          </cell>
          <cell r="B4838" t="str">
            <v>Harold Ellis</v>
          </cell>
          <cell r="D4838" t="str">
            <v>LAC</v>
          </cell>
          <cell r="F4838">
            <v>17.2</v>
          </cell>
          <cell r="H4838">
            <v>921.2</v>
          </cell>
        </row>
        <row r="4839">
          <cell r="A4839">
            <v>1994</v>
          </cell>
          <cell r="B4839" t="str">
            <v>Vlade Divac</v>
          </cell>
          <cell r="D4839" t="str">
            <v>LAL</v>
          </cell>
          <cell r="F4839">
            <v>18.8</v>
          </cell>
          <cell r="G4839">
            <v>4133000</v>
          </cell>
          <cell r="H4839">
            <v>2686</v>
          </cell>
        </row>
        <row r="4840">
          <cell r="A4840">
            <v>1994</v>
          </cell>
          <cell r="B4840" t="str">
            <v>Sam Bowie</v>
          </cell>
          <cell r="D4840" t="str">
            <v>LAL</v>
          </cell>
          <cell r="F4840">
            <v>13.6</v>
          </cell>
          <cell r="G4840">
            <v>3200000</v>
          </cell>
          <cell r="H4840">
            <v>555</v>
          </cell>
        </row>
        <row r="4841">
          <cell r="A4841">
            <v>1994</v>
          </cell>
          <cell r="B4841" t="str">
            <v>Sedale Threatt</v>
          </cell>
          <cell r="D4841" t="str">
            <v>LAL</v>
          </cell>
          <cell r="F4841">
            <v>15.3</v>
          </cell>
          <cell r="G4841">
            <v>2400000</v>
          </cell>
          <cell r="H4841">
            <v>2276.1</v>
          </cell>
        </row>
        <row r="4842">
          <cell r="A4842">
            <v>1994</v>
          </cell>
          <cell r="B4842" t="str">
            <v>James Worthy</v>
          </cell>
          <cell r="D4842" t="str">
            <v>LAL</v>
          </cell>
          <cell r="F4842">
            <v>12.8</v>
          </cell>
          <cell r="G4842">
            <v>1800000</v>
          </cell>
          <cell r="H4842">
            <v>1600</v>
          </cell>
        </row>
        <row r="4843">
          <cell r="A4843">
            <v>1994</v>
          </cell>
          <cell r="B4843" t="str">
            <v>Elden Campbell</v>
          </cell>
          <cell r="D4843" t="str">
            <v>LAL</v>
          </cell>
          <cell r="F4843">
            <v>15.2</v>
          </cell>
          <cell r="G4843">
            <v>1700000</v>
          </cell>
          <cell r="H4843">
            <v>2249.6</v>
          </cell>
        </row>
        <row r="4844">
          <cell r="A4844">
            <v>1994</v>
          </cell>
          <cell r="B4844" t="str">
            <v>Doug Christie</v>
          </cell>
          <cell r="D4844" t="str">
            <v>LAL</v>
          </cell>
          <cell r="F4844">
            <v>13.5</v>
          </cell>
          <cell r="G4844">
            <v>1445000</v>
          </cell>
          <cell r="H4844">
            <v>1514.5</v>
          </cell>
        </row>
        <row r="4845">
          <cell r="A4845">
            <v>1994</v>
          </cell>
          <cell r="B4845" t="str">
            <v>James Edwards</v>
          </cell>
          <cell r="D4845" t="str">
            <v>LAL</v>
          </cell>
          <cell r="F4845">
            <v>9.1</v>
          </cell>
          <cell r="G4845">
            <v>1300000</v>
          </cell>
          <cell r="H4845">
            <v>468</v>
          </cell>
        </row>
        <row r="4846">
          <cell r="A4846">
            <v>1994</v>
          </cell>
          <cell r="B4846" t="str">
            <v>George Lynch</v>
          </cell>
          <cell r="D4846" t="str">
            <v>LAL</v>
          </cell>
          <cell r="F4846">
            <v>16.100000000000001</v>
          </cell>
          <cell r="G4846">
            <v>1100000</v>
          </cell>
          <cell r="H4846">
            <v>1760.8</v>
          </cell>
        </row>
        <row r="4847">
          <cell r="A4847">
            <v>1994</v>
          </cell>
          <cell r="B4847" t="str">
            <v>Anthony Peeler</v>
          </cell>
          <cell r="D4847" t="str">
            <v>LAL</v>
          </cell>
          <cell r="F4847">
            <v>13.4</v>
          </cell>
          <cell r="G4847">
            <v>910000</v>
          </cell>
          <cell r="H4847">
            <v>924</v>
          </cell>
        </row>
        <row r="4848">
          <cell r="A4848">
            <v>1994</v>
          </cell>
          <cell r="B4848" t="str">
            <v>Tony Smith</v>
          </cell>
          <cell r="D4848" t="str">
            <v>LAL</v>
          </cell>
          <cell r="F4848">
            <v>12.8</v>
          </cell>
          <cell r="G4848">
            <v>800000</v>
          </cell>
          <cell r="H4848">
            <v>1620.6</v>
          </cell>
        </row>
        <row r="4849">
          <cell r="A4849">
            <v>1994</v>
          </cell>
          <cell r="B4849" t="str">
            <v>Kurt Rambis</v>
          </cell>
          <cell r="D4849" t="str">
            <v>LAL</v>
          </cell>
          <cell r="F4849">
            <v>14</v>
          </cell>
          <cell r="G4849">
            <v>400000</v>
          </cell>
          <cell r="H4849">
            <v>635</v>
          </cell>
        </row>
        <row r="4850">
          <cell r="A4850">
            <v>1994</v>
          </cell>
          <cell r="B4850" t="str">
            <v>Antonio Harvey</v>
          </cell>
          <cell r="D4850" t="str">
            <v>LAL</v>
          </cell>
          <cell r="F4850">
            <v>8</v>
          </cell>
          <cell r="G4850">
            <v>150000</v>
          </cell>
          <cell r="H4850">
            <v>245.7</v>
          </cell>
        </row>
        <row r="4851">
          <cell r="A4851">
            <v>1994</v>
          </cell>
          <cell r="B4851" t="str">
            <v>Nick Van</v>
          </cell>
          <cell r="D4851" t="str">
            <v>LAL</v>
          </cell>
          <cell r="F4851">
            <v>13.6</v>
          </cell>
          <cell r="H4851">
            <v>2697.2999999999997</v>
          </cell>
        </row>
        <row r="4852">
          <cell r="A4852">
            <v>1994</v>
          </cell>
          <cell r="B4852" t="str">
            <v>Reggie Jordan</v>
          </cell>
          <cell r="D4852" t="str">
            <v>LAL</v>
          </cell>
          <cell r="F4852">
            <v>20.100000000000001</v>
          </cell>
          <cell r="H4852">
            <v>259.90000000000003</v>
          </cell>
        </row>
        <row r="4853">
          <cell r="A4853">
            <v>1994</v>
          </cell>
          <cell r="B4853" t="str">
            <v>Rony Seikaly</v>
          </cell>
          <cell r="D4853" t="str">
            <v>MIA</v>
          </cell>
          <cell r="F4853">
            <v>17.100000000000001</v>
          </cell>
          <cell r="G4853">
            <v>3057000</v>
          </cell>
          <cell r="H4853">
            <v>2412</v>
          </cell>
        </row>
        <row r="4854">
          <cell r="A4854">
            <v>1994</v>
          </cell>
          <cell r="B4854" t="str">
            <v>John Salley</v>
          </cell>
          <cell r="D4854" t="str">
            <v>MIA</v>
          </cell>
          <cell r="F4854">
            <v>13</v>
          </cell>
          <cell r="G4854">
            <v>2452000</v>
          </cell>
          <cell r="H4854">
            <v>1907.6000000000001</v>
          </cell>
        </row>
        <row r="4855">
          <cell r="A4855">
            <v>1994</v>
          </cell>
          <cell r="B4855" t="str">
            <v>Steve Smith</v>
          </cell>
          <cell r="D4855" t="str">
            <v>MIA</v>
          </cell>
          <cell r="F4855">
            <v>17.2</v>
          </cell>
          <cell r="G4855">
            <v>2252000</v>
          </cell>
          <cell r="H4855">
            <v>2776.8</v>
          </cell>
        </row>
        <row r="4856">
          <cell r="A4856">
            <v>1994</v>
          </cell>
          <cell r="B4856" t="str">
            <v>Glen Rice</v>
          </cell>
          <cell r="D4856" t="str">
            <v>MIA</v>
          </cell>
          <cell r="F4856">
            <v>18.5</v>
          </cell>
          <cell r="G4856">
            <v>2002000</v>
          </cell>
          <cell r="H4856">
            <v>2997</v>
          </cell>
        </row>
        <row r="4857">
          <cell r="A4857">
            <v>1994</v>
          </cell>
          <cell r="B4857" t="str">
            <v>Brian Shaw</v>
          </cell>
          <cell r="D4857" t="str">
            <v>MIA</v>
          </cell>
          <cell r="F4857">
            <v>13.4</v>
          </cell>
          <cell r="G4857">
            <v>1513000</v>
          </cell>
          <cell r="H4857">
            <v>2040.5</v>
          </cell>
        </row>
        <row r="4858">
          <cell r="A4858">
            <v>1994</v>
          </cell>
          <cell r="B4858" t="str">
            <v>Grant Long</v>
          </cell>
          <cell r="D4858" t="str">
            <v>MIA</v>
          </cell>
          <cell r="F4858">
            <v>13.9</v>
          </cell>
          <cell r="G4858">
            <v>1410000</v>
          </cell>
          <cell r="H4858">
            <v>2201.1</v>
          </cell>
        </row>
        <row r="4859">
          <cell r="A4859">
            <v>1994</v>
          </cell>
          <cell r="B4859" t="str">
            <v>Harold Miner</v>
          </cell>
          <cell r="D4859" t="str">
            <v>MIA</v>
          </cell>
          <cell r="F4859">
            <v>14</v>
          </cell>
          <cell r="G4859">
            <v>1186000</v>
          </cell>
          <cell r="H4859">
            <v>1360.8000000000002</v>
          </cell>
        </row>
        <row r="4860">
          <cell r="A4860">
            <v>1994</v>
          </cell>
          <cell r="B4860" t="str">
            <v>Willie Burton</v>
          </cell>
          <cell r="D4860" t="str">
            <v>MIA</v>
          </cell>
          <cell r="F4860">
            <v>15.6</v>
          </cell>
          <cell r="G4860">
            <v>1002000</v>
          </cell>
          <cell r="H4860">
            <v>699.59999999999991</v>
          </cell>
        </row>
        <row r="4861">
          <cell r="A4861">
            <v>1994</v>
          </cell>
          <cell r="B4861" t="str">
            <v>Alec Kessler</v>
          </cell>
          <cell r="D4861" t="str">
            <v>MIA</v>
          </cell>
          <cell r="F4861">
            <v>11.8</v>
          </cell>
          <cell r="G4861">
            <v>922000</v>
          </cell>
          <cell r="H4861">
            <v>66</v>
          </cell>
        </row>
        <row r="4862">
          <cell r="A4862">
            <v>1994</v>
          </cell>
          <cell r="B4862" t="str">
            <v>Bimbo Coles</v>
          </cell>
          <cell r="D4862" t="str">
            <v>MIA</v>
          </cell>
          <cell r="F4862">
            <v>13</v>
          </cell>
          <cell r="G4862">
            <v>802000</v>
          </cell>
          <cell r="H4862">
            <v>1725.2</v>
          </cell>
        </row>
        <row r="4863">
          <cell r="A4863">
            <v>1994</v>
          </cell>
          <cell r="B4863" t="str">
            <v>Keith Askins</v>
          </cell>
          <cell r="D4863" t="str">
            <v>MIA</v>
          </cell>
          <cell r="F4863">
            <v>8.1999999999999993</v>
          </cell>
          <cell r="G4863">
            <v>313000</v>
          </cell>
          <cell r="H4863">
            <v>318.2</v>
          </cell>
        </row>
        <row r="4864">
          <cell r="A4864">
            <v>1994</v>
          </cell>
          <cell r="B4864" t="str">
            <v>Matt Geiger</v>
          </cell>
          <cell r="D4864" t="str">
            <v>MIA</v>
          </cell>
          <cell r="F4864">
            <v>16.7</v>
          </cell>
          <cell r="G4864">
            <v>250000</v>
          </cell>
          <cell r="H4864">
            <v>1202.3999999999999</v>
          </cell>
        </row>
        <row r="4865">
          <cell r="A4865">
            <v>1994</v>
          </cell>
          <cell r="B4865" t="str">
            <v>Todd Day</v>
          </cell>
          <cell r="D4865" t="str">
            <v>MIL</v>
          </cell>
          <cell r="F4865">
            <v>13.5</v>
          </cell>
          <cell r="G4865">
            <v>1723000</v>
          </cell>
          <cell r="H4865">
            <v>2128</v>
          </cell>
        </row>
        <row r="4866">
          <cell r="A4866">
            <v>1994</v>
          </cell>
          <cell r="B4866" t="str">
            <v>Ken Norman</v>
          </cell>
          <cell r="D4866" t="str">
            <v>MIL</v>
          </cell>
          <cell r="F4866">
            <v>12.6</v>
          </cell>
          <cell r="G4866">
            <v>1510000</v>
          </cell>
          <cell r="H4866">
            <v>2542</v>
          </cell>
        </row>
        <row r="4867">
          <cell r="A4867">
            <v>1994</v>
          </cell>
          <cell r="B4867" t="str">
            <v>Blue Edwards</v>
          </cell>
          <cell r="D4867" t="str">
            <v>MIL</v>
          </cell>
          <cell r="F4867">
            <v>12.9</v>
          </cell>
          <cell r="G4867">
            <v>1500000</v>
          </cell>
          <cell r="H4867">
            <v>2320.6</v>
          </cell>
        </row>
        <row r="4868">
          <cell r="A4868">
            <v>1994</v>
          </cell>
          <cell r="B4868" t="str">
            <v>Brad Lohaus</v>
          </cell>
          <cell r="D4868" t="str">
            <v>MIL</v>
          </cell>
          <cell r="F4868">
            <v>8.3000000000000007</v>
          </cell>
          <cell r="G4868">
            <v>958000</v>
          </cell>
          <cell r="H4868">
            <v>964.80000000000007</v>
          </cell>
        </row>
        <row r="4869">
          <cell r="A4869">
            <v>1994</v>
          </cell>
          <cell r="B4869" t="str">
            <v>Vin Baker</v>
          </cell>
          <cell r="D4869" t="str">
            <v>MIL</v>
          </cell>
          <cell r="F4869">
            <v>16.100000000000001</v>
          </cell>
          <cell r="G4869">
            <v>866000</v>
          </cell>
          <cell r="H4869">
            <v>2558.4</v>
          </cell>
        </row>
        <row r="4870">
          <cell r="A4870">
            <v>1994</v>
          </cell>
          <cell r="B4870" t="str">
            <v>Eric Murdock</v>
          </cell>
          <cell r="D4870" t="str">
            <v>MIL</v>
          </cell>
          <cell r="F4870">
            <v>20.3</v>
          </cell>
          <cell r="G4870">
            <v>800000</v>
          </cell>
          <cell r="H4870">
            <v>2533.7999999999997</v>
          </cell>
        </row>
        <row r="4871">
          <cell r="A4871">
            <v>1994</v>
          </cell>
          <cell r="B4871" t="str">
            <v>Lee Mayberry</v>
          </cell>
          <cell r="D4871" t="str">
            <v>MIL</v>
          </cell>
          <cell r="F4871">
            <v>9.4</v>
          </cell>
          <cell r="G4871">
            <v>670000</v>
          </cell>
          <cell r="H4871">
            <v>1476</v>
          </cell>
        </row>
        <row r="4872">
          <cell r="A4872">
            <v>1994</v>
          </cell>
          <cell r="B4872" t="str">
            <v>Jon Barry</v>
          </cell>
          <cell r="D4872" t="str">
            <v>MIL</v>
          </cell>
          <cell r="F4872">
            <v>14.6</v>
          </cell>
          <cell r="G4872">
            <v>650000</v>
          </cell>
          <cell r="H4872">
            <v>1245.6000000000001</v>
          </cell>
        </row>
        <row r="4873">
          <cell r="A4873">
            <v>1994</v>
          </cell>
          <cell r="B4873" t="str">
            <v>Derek Strong</v>
          </cell>
          <cell r="D4873" t="str">
            <v>MIL</v>
          </cell>
          <cell r="F4873">
            <v>14.6</v>
          </cell>
          <cell r="G4873">
            <v>420000</v>
          </cell>
          <cell r="H4873">
            <v>1132.3</v>
          </cell>
        </row>
        <row r="4874">
          <cell r="A4874">
            <v>1994</v>
          </cell>
          <cell r="B4874" t="str">
            <v>Greg Foster</v>
          </cell>
          <cell r="D4874" t="str">
            <v>MIL</v>
          </cell>
          <cell r="F4874">
            <v>14.7</v>
          </cell>
          <cell r="G4874">
            <v>250000</v>
          </cell>
          <cell r="H4874">
            <v>18.899999999999999</v>
          </cell>
        </row>
        <row r="4875">
          <cell r="A4875">
            <v>1994</v>
          </cell>
          <cell r="B4875" t="str">
            <v>Christian Laettner</v>
          </cell>
          <cell r="D4875" t="str">
            <v>MIN</v>
          </cell>
          <cell r="F4875">
            <v>16.8</v>
          </cell>
          <cell r="G4875">
            <v>2730000</v>
          </cell>
          <cell r="H4875">
            <v>2429</v>
          </cell>
        </row>
        <row r="4876">
          <cell r="A4876">
            <v>1994</v>
          </cell>
          <cell r="B4876" t="str">
            <v>Chuck Person</v>
          </cell>
          <cell r="D4876" t="str">
            <v>MIN</v>
          </cell>
          <cell r="F4876">
            <v>11.7</v>
          </cell>
          <cell r="G4876">
            <v>2156000</v>
          </cell>
          <cell r="H4876">
            <v>2032.8</v>
          </cell>
        </row>
        <row r="4877">
          <cell r="A4877">
            <v>1994</v>
          </cell>
          <cell r="B4877" t="str">
            <v>Micheal Williams</v>
          </cell>
          <cell r="D4877" t="str">
            <v>MIN</v>
          </cell>
          <cell r="F4877">
            <v>18</v>
          </cell>
          <cell r="G4877">
            <v>2075000</v>
          </cell>
          <cell r="H4877">
            <v>2208.1</v>
          </cell>
        </row>
        <row r="4878">
          <cell r="A4878">
            <v>1994</v>
          </cell>
          <cell r="B4878" t="str">
            <v>Isaiah Rider</v>
          </cell>
          <cell r="D4878" t="str">
            <v>MIN</v>
          </cell>
          <cell r="F4878">
            <v>14.2</v>
          </cell>
          <cell r="G4878">
            <v>2000000</v>
          </cell>
          <cell r="H4878">
            <v>2417.4</v>
          </cell>
        </row>
        <row r="4879">
          <cell r="A4879">
            <v>1994</v>
          </cell>
          <cell r="B4879" t="str">
            <v>Mike Brown</v>
          </cell>
          <cell r="D4879" t="str">
            <v>MIN</v>
          </cell>
          <cell r="F4879">
            <v>7.2</v>
          </cell>
          <cell r="G4879">
            <v>1375000</v>
          </cell>
          <cell r="H4879">
            <v>1918.8</v>
          </cell>
        </row>
        <row r="4880">
          <cell r="A4880">
            <v>1994</v>
          </cell>
          <cell r="B4880" t="str">
            <v>Doug West</v>
          </cell>
          <cell r="D4880" t="str">
            <v>MIN</v>
          </cell>
          <cell r="F4880">
            <v>13.3</v>
          </cell>
          <cell r="G4880">
            <v>1275000</v>
          </cell>
          <cell r="H4880">
            <v>2181.6</v>
          </cell>
        </row>
        <row r="4881">
          <cell r="A4881">
            <v>1994</v>
          </cell>
          <cell r="B4881" t="str">
            <v>Thurl Bailey</v>
          </cell>
          <cell r="D4881" t="str">
            <v>MIN</v>
          </cell>
          <cell r="F4881">
            <v>15.2</v>
          </cell>
          <cell r="G4881">
            <v>1000000</v>
          </cell>
          <cell r="H4881">
            <v>1295.5999999999999</v>
          </cell>
        </row>
        <row r="4882">
          <cell r="A4882">
            <v>1994</v>
          </cell>
          <cell r="B4882" t="str">
            <v>Marlon Maxey</v>
          </cell>
          <cell r="D4882" t="str">
            <v>MIN</v>
          </cell>
          <cell r="F4882">
            <v>15.4</v>
          </cell>
          <cell r="G4882">
            <v>375000</v>
          </cell>
          <cell r="H4882">
            <v>627</v>
          </cell>
        </row>
        <row r="4883">
          <cell r="A4883">
            <v>1994</v>
          </cell>
          <cell r="B4883" t="str">
            <v>Chris Smith</v>
          </cell>
          <cell r="D4883" t="str">
            <v>MIN</v>
          </cell>
          <cell r="F4883">
            <v>10.199999999999999</v>
          </cell>
          <cell r="G4883">
            <v>270000</v>
          </cell>
          <cell r="H4883">
            <v>1616</v>
          </cell>
        </row>
        <row r="4884">
          <cell r="A4884">
            <v>1994</v>
          </cell>
          <cell r="B4884" t="str">
            <v>Tellis Frank</v>
          </cell>
          <cell r="D4884" t="str">
            <v>MIN</v>
          </cell>
          <cell r="F4884">
            <v>8.9</v>
          </cell>
          <cell r="G4884">
            <v>200000</v>
          </cell>
          <cell r="H4884">
            <v>958.1</v>
          </cell>
        </row>
        <row r="4885">
          <cell r="A4885">
            <v>1994</v>
          </cell>
          <cell r="B4885" t="str">
            <v>Brian Davis</v>
          </cell>
          <cell r="D4885" t="str">
            <v>MIN</v>
          </cell>
          <cell r="F4885">
            <v>9.1999999999999993</v>
          </cell>
          <cell r="G4885">
            <v>150000</v>
          </cell>
          <cell r="H4885">
            <v>374</v>
          </cell>
        </row>
        <row r="4886">
          <cell r="A4886">
            <v>1994</v>
          </cell>
          <cell r="B4886" t="str">
            <v>Corey Williams</v>
          </cell>
          <cell r="D4886" t="str">
            <v>MIN</v>
          </cell>
          <cell r="F4886">
            <v>8</v>
          </cell>
          <cell r="H4886">
            <v>46</v>
          </cell>
        </row>
        <row r="4887">
          <cell r="A4887">
            <v>1994</v>
          </cell>
          <cell r="B4887" t="str">
            <v>Andres Guibert</v>
          </cell>
          <cell r="D4887" t="str">
            <v>MIN</v>
          </cell>
          <cell r="F4887">
            <v>6.1</v>
          </cell>
          <cell r="H4887">
            <v>33</v>
          </cell>
        </row>
        <row r="4888">
          <cell r="A4888">
            <v>1994</v>
          </cell>
          <cell r="B4888" t="str">
            <v>Stanley Jackson</v>
          </cell>
          <cell r="D4888" t="str">
            <v>MIN</v>
          </cell>
          <cell r="F4888">
            <v>17.8</v>
          </cell>
          <cell r="H4888">
            <v>91.800000000000011</v>
          </cell>
        </row>
        <row r="4889">
          <cell r="A4889">
            <v>1994</v>
          </cell>
          <cell r="B4889" t="str">
            <v>Benoit Benjamin</v>
          </cell>
          <cell r="D4889" t="str">
            <v>NJN</v>
          </cell>
          <cell r="F4889">
            <v>14.2</v>
          </cell>
          <cell r="G4889">
            <v>3575000</v>
          </cell>
          <cell r="H4889">
            <v>1817.2</v>
          </cell>
        </row>
        <row r="4890">
          <cell r="A4890">
            <v>1994</v>
          </cell>
          <cell r="B4890" t="str">
            <v>Derrick Coleman</v>
          </cell>
          <cell r="D4890" t="str">
            <v>NJN</v>
          </cell>
          <cell r="F4890">
            <v>21.4</v>
          </cell>
          <cell r="G4890">
            <v>3440000</v>
          </cell>
          <cell r="H4890">
            <v>2779.7000000000003</v>
          </cell>
        </row>
        <row r="4891">
          <cell r="A4891">
            <v>1994</v>
          </cell>
          <cell r="B4891" t="str">
            <v>Kenny Anderson</v>
          </cell>
          <cell r="D4891" t="str">
            <v>NJN</v>
          </cell>
          <cell r="F4891">
            <v>18.2</v>
          </cell>
          <cell r="G4891">
            <v>2925000</v>
          </cell>
          <cell r="H4891">
            <v>3132.4</v>
          </cell>
        </row>
        <row r="4892">
          <cell r="A4892">
            <v>1994</v>
          </cell>
          <cell r="B4892" t="str">
            <v>Chris Morris</v>
          </cell>
          <cell r="D4892" t="str">
            <v>NJN</v>
          </cell>
          <cell r="F4892">
            <v>15.4</v>
          </cell>
          <cell r="G4892">
            <v>1785000</v>
          </cell>
          <cell r="H4892">
            <v>1350</v>
          </cell>
        </row>
        <row r="4893">
          <cell r="A4893">
            <v>1994</v>
          </cell>
          <cell r="B4893" t="str">
            <v>Kevin Edwards</v>
          </cell>
          <cell r="D4893" t="str">
            <v>NJN</v>
          </cell>
          <cell r="F4893">
            <v>13.8</v>
          </cell>
          <cell r="G4893">
            <v>1200000</v>
          </cell>
          <cell r="H4893">
            <v>2730.6</v>
          </cell>
        </row>
        <row r="4894">
          <cell r="A4894">
            <v>1994</v>
          </cell>
          <cell r="B4894" t="str">
            <v>Armen Gilliam</v>
          </cell>
          <cell r="D4894" t="str">
            <v>NJN</v>
          </cell>
          <cell r="F4894">
            <v>18.5</v>
          </cell>
          <cell r="G4894">
            <v>1200000</v>
          </cell>
          <cell r="H4894">
            <v>1968</v>
          </cell>
        </row>
        <row r="4895">
          <cell r="A4895">
            <v>1994</v>
          </cell>
          <cell r="B4895" t="str">
            <v>Jayson Williams</v>
          </cell>
          <cell r="D4895" t="str">
            <v>NJN</v>
          </cell>
          <cell r="F4895">
            <v>13</v>
          </cell>
          <cell r="G4895">
            <v>950000</v>
          </cell>
          <cell r="H4895">
            <v>875</v>
          </cell>
        </row>
        <row r="4896">
          <cell r="A4896">
            <v>1994</v>
          </cell>
          <cell r="B4896" t="str">
            <v>Dwayne Schintzius</v>
          </cell>
          <cell r="D4896" t="str">
            <v>NJN</v>
          </cell>
          <cell r="F4896">
            <v>7.8</v>
          </cell>
          <cell r="G4896">
            <v>921000</v>
          </cell>
          <cell r="H4896">
            <v>318</v>
          </cell>
        </row>
        <row r="4897">
          <cell r="A4897">
            <v>1994</v>
          </cell>
          <cell r="B4897" t="str">
            <v>Rick Mahorn</v>
          </cell>
          <cell r="D4897" t="str">
            <v>NJN</v>
          </cell>
          <cell r="F4897">
            <v>9.1999999999999993</v>
          </cell>
          <cell r="G4897">
            <v>650000</v>
          </cell>
          <cell r="H4897">
            <v>226.79999999999998</v>
          </cell>
        </row>
        <row r="4898">
          <cell r="A4898">
            <v>1994</v>
          </cell>
          <cell r="B4898" t="str">
            <v>Rex Walters</v>
          </cell>
          <cell r="D4898" t="str">
            <v>NJN</v>
          </cell>
          <cell r="F4898">
            <v>16.2</v>
          </cell>
          <cell r="G4898">
            <v>650000</v>
          </cell>
          <cell r="H4898">
            <v>384</v>
          </cell>
        </row>
        <row r="4899">
          <cell r="A4899">
            <v>1994</v>
          </cell>
          <cell r="B4899" t="str">
            <v>P.J. Brown</v>
          </cell>
          <cell r="D4899" t="str">
            <v>NJN</v>
          </cell>
          <cell r="F4899">
            <v>12.2</v>
          </cell>
          <cell r="G4899">
            <v>600000</v>
          </cell>
          <cell r="H4899">
            <v>1951.3</v>
          </cell>
        </row>
        <row r="4900">
          <cell r="A4900">
            <v>1994</v>
          </cell>
          <cell r="B4900" t="str">
            <v>David Wesley</v>
          </cell>
          <cell r="D4900" t="str">
            <v>NJN</v>
          </cell>
          <cell r="F4900">
            <v>13</v>
          </cell>
          <cell r="G4900">
            <v>150000</v>
          </cell>
          <cell r="H4900">
            <v>540</v>
          </cell>
        </row>
        <row r="4901">
          <cell r="A4901">
            <v>1994</v>
          </cell>
          <cell r="B4901" t="str">
            <v>Patrick Ewing</v>
          </cell>
          <cell r="D4901" t="str">
            <v>NYK</v>
          </cell>
          <cell r="F4901">
            <v>22.9</v>
          </cell>
          <cell r="G4901">
            <v>3825000</v>
          </cell>
          <cell r="H4901">
            <v>2970.4</v>
          </cell>
        </row>
        <row r="4902">
          <cell r="A4902">
            <v>1994</v>
          </cell>
          <cell r="B4902" t="str">
            <v>Charles Smith</v>
          </cell>
          <cell r="D4902" t="str">
            <v>NYK</v>
          </cell>
          <cell r="F4902">
            <v>11.3</v>
          </cell>
          <cell r="G4902">
            <v>2557000</v>
          </cell>
          <cell r="H4902">
            <v>1105.0999999999999</v>
          </cell>
        </row>
        <row r="4903">
          <cell r="A4903">
            <v>1994</v>
          </cell>
          <cell r="B4903" t="str">
            <v>Rolando Blackman</v>
          </cell>
          <cell r="D4903" t="str">
            <v>NYK</v>
          </cell>
          <cell r="F4903">
            <v>11.3</v>
          </cell>
          <cell r="G4903">
            <v>1995000</v>
          </cell>
          <cell r="H4903">
            <v>968.00000000000011</v>
          </cell>
        </row>
        <row r="4904">
          <cell r="A4904">
            <v>1994</v>
          </cell>
          <cell r="B4904" t="str">
            <v>Charles Oakley</v>
          </cell>
          <cell r="D4904" t="str">
            <v>NYK</v>
          </cell>
          <cell r="F4904">
            <v>15.3</v>
          </cell>
          <cell r="G4904">
            <v>1950000</v>
          </cell>
          <cell r="H4904">
            <v>2935.6</v>
          </cell>
        </row>
        <row r="4905">
          <cell r="A4905">
            <v>1994</v>
          </cell>
          <cell r="B4905" t="str">
            <v>Herb Williams</v>
          </cell>
          <cell r="D4905" t="str">
            <v>NYK</v>
          </cell>
          <cell r="F4905">
            <v>10.4</v>
          </cell>
          <cell r="G4905">
            <v>1600000</v>
          </cell>
          <cell r="H4905">
            <v>777</v>
          </cell>
        </row>
        <row r="4906">
          <cell r="A4906">
            <v>1994</v>
          </cell>
          <cell r="B4906" t="str">
            <v>Greg Anthony</v>
          </cell>
          <cell r="D4906" t="str">
            <v>NYK</v>
          </cell>
          <cell r="F4906">
            <v>13</v>
          </cell>
          <cell r="G4906">
            <v>1269000</v>
          </cell>
          <cell r="H4906">
            <v>1992</v>
          </cell>
        </row>
        <row r="4907">
          <cell r="A4907">
            <v>1994</v>
          </cell>
          <cell r="B4907" t="str">
            <v>John Starks</v>
          </cell>
          <cell r="D4907" t="str">
            <v>NYK</v>
          </cell>
          <cell r="F4907">
            <v>16</v>
          </cell>
          <cell r="G4907">
            <v>1112000</v>
          </cell>
          <cell r="H4907">
            <v>2059.1</v>
          </cell>
        </row>
        <row r="4908">
          <cell r="A4908">
            <v>1994</v>
          </cell>
          <cell r="B4908" t="str">
            <v>Doc Rivers</v>
          </cell>
          <cell r="D4908" t="str">
            <v>NYK</v>
          </cell>
          <cell r="F4908">
            <v>12.9</v>
          </cell>
          <cell r="G4908">
            <v>1110000</v>
          </cell>
          <cell r="H4908">
            <v>499.7</v>
          </cell>
        </row>
        <row r="4909">
          <cell r="A4909">
            <v>1994</v>
          </cell>
          <cell r="B4909" t="str">
            <v>Anthony Mason</v>
          </cell>
          <cell r="D4909" t="str">
            <v>NYK</v>
          </cell>
          <cell r="F4909">
            <v>10.8</v>
          </cell>
          <cell r="G4909">
            <v>1100000</v>
          </cell>
          <cell r="H4909">
            <v>1905.3000000000002</v>
          </cell>
        </row>
        <row r="4910">
          <cell r="A4910">
            <v>1994</v>
          </cell>
          <cell r="B4910" t="str">
            <v>Hubert Davis</v>
          </cell>
          <cell r="D4910" t="str">
            <v>NYK</v>
          </cell>
          <cell r="F4910">
            <v>14</v>
          </cell>
          <cell r="G4910">
            <v>764000</v>
          </cell>
          <cell r="H4910">
            <v>1332.8</v>
          </cell>
        </row>
        <row r="4911">
          <cell r="A4911">
            <v>1994</v>
          </cell>
          <cell r="B4911" t="str">
            <v>Anthony Bonner</v>
          </cell>
          <cell r="D4911" t="str">
            <v>NYK</v>
          </cell>
          <cell r="F4911">
            <v>12.6</v>
          </cell>
          <cell r="G4911">
            <v>650000</v>
          </cell>
          <cell r="H4911">
            <v>1401.6</v>
          </cell>
        </row>
        <row r="4912">
          <cell r="A4912">
            <v>1994</v>
          </cell>
          <cell r="B4912" t="str">
            <v>Eric Anderson</v>
          </cell>
          <cell r="D4912" t="str">
            <v>NYK</v>
          </cell>
          <cell r="F4912">
            <v>15.2</v>
          </cell>
          <cell r="G4912">
            <v>250000</v>
          </cell>
          <cell r="H4912">
            <v>38.5</v>
          </cell>
        </row>
        <row r="4913">
          <cell r="A4913">
            <v>1994</v>
          </cell>
          <cell r="B4913" t="str">
            <v>Corey Gaines</v>
          </cell>
          <cell r="D4913" t="str">
            <v>NYK</v>
          </cell>
          <cell r="F4913">
            <v>23.7</v>
          </cell>
          <cell r="H4913">
            <v>77.399999999999991</v>
          </cell>
        </row>
        <row r="4914">
          <cell r="A4914">
            <v>1994</v>
          </cell>
          <cell r="B4914" t="str">
            <v>Dennis Scott</v>
          </cell>
          <cell r="D4914" t="str">
            <v>ORL</v>
          </cell>
          <cell r="F4914">
            <v>14.1</v>
          </cell>
          <cell r="G4914">
            <v>2820000</v>
          </cell>
          <cell r="H4914">
            <v>2279.6</v>
          </cell>
        </row>
        <row r="4915">
          <cell r="A4915">
            <v>1994</v>
          </cell>
          <cell r="B4915" t="str">
            <v>Nick Anderson</v>
          </cell>
          <cell r="D4915" t="str">
            <v>ORL</v>
          </cell>
          <cell r="F4915">
            <v>16.899999999999999</v>
          </cell>
          <cell r="G4915">
            <v>2670000</v>
          </cell>
          <cell r="H4915">
            <v>2810.7000000000003</v>
          </cell>
        </row>
        <row r="4916">
          <cell r="A4916">
            <v>1994</v>
          </cell>
          <cell r="B4916" t="str">
            <v>Scott Skiles</v>
          </cell>
          <cell r="D4916" t="str">
            <v>ORL</v>
          </cell>
          <cell r="F4916">
            <v>13.1</v>
          </cell>
          <cell r="G4916">
            <v>1722000</v>
          </cell>
          <cell r="H4916">
            <v>2304.2000000000003</v>
          </cell>
        </row>
        <row r="4917">
          <cell r="A4917">
            <v>1994</v>
          </cell>
          <cell r="B4917" t="str">
            <v>Anfernee Hardaway</v>
          </cell>
          <cell r="D4917" t="str">
            <v>ORL</v>
          </cell>
          <cell r="F4917">
            <v>17.399999999999999</v>
          </cell>
          <cell r="G4917">
            <v>1244000</v>
          </cell>
          <cell r="H4917">
            <v>3017.6</v>
          </cell>
        </row>
        <row r="4918">
          <cell r="A4918">
            <v>1994</v>
          </cell>
          <cell r="B4918" t="str">
            <v>Greg Kite</v>
          </cell>
          <cell r="D4918" t="str">
            <v>ORL</v>
          </cell>
          <cell r="F4918">
            <v>2.2000000000000002</v>
          </cell>
          <cell r="G4918">
            <v>985000</v>
          </cell>
          <cell r="H4918">
            <v>310.29999999999995</v>
          </cell>
        </row>
        <row r="4919">
          <cell r="A4919">
            <v>1994</v>
          </cell>
          <cell r="B4919" t="str">
            <v>Anthony Bowie</v>
          </cell>
          <cell r="D4919" t="str">
            <v>ORL</v>
          </cell>
          <cell r="F4919">
            <v>11.5</v>
          </cell>
          <cell r="G4919">
            <v>900000</v>
          </cell>
          <cell r="H4919">
            <v>945</v>
          </cell>
        </row>
        <row r="4920">
          <cell r="A4920">
            <v>1994</v>
          </cell>
          <cell r="B4920" t="str">
            <v>Donald Royal</v>
          </cell>
          <cell r="D4920" t="str">
            <v>ORL</v>
          </cell>
          <cell r="F4920">
            <v>14.6</v>
          </cell>
          <cell r="G4920">
            <v>890000</v>
          </cell>
          <cell r="H4920">
            <v>1354.2</v>
          </cell>
        </row>
        <row r="4921">
          <cell r="A4921">
            <v>1994</v>
          </cell>
          <cell r="B4921" t="str">
            <v>Larry Krystkowiak</v>
          </cell>
          <cell r="D4921" t="str">
            <v>ORL</v>
          </cell>
          <cell r="F4921">
            <v>8.9</v>
          </cell>
          <cell r="G4921">
            <v>644000</v>
          </cell>
          <cell r="H4921">
            <v>683.40000000000009</v>
          </cell>
        </row>
        <row r="4922">
          <cell r="A4922">
            <v>1994</v>
          </cell>
          <cell r="B4922" t="str">
            <v>Litterial Green</v>
          </cell>
          <cell r="D4922" t="str">
            <v>ORL</v>
          </cell>
          <cell r="F4922">
            <v>13</v>
          </cell>
          <cell r="G4922">
            <v>250000</v>
          </cell>
          <cell r="H4922">
            <v>124.69999999999999</v>
          </cell>
        </row>
        <row r="4923">
          <cell r="A4923">
            <v>1994</v>
          </cell>
          <cell r="B4923" t="str">
            <v>Keith Tower</v>
          </cell>
          <cell r="D4923" t="str">
            <v>ORL</v>
          </cell>
          <cell r="F4923">
            <v>5.5</v>
          </cell>
          <cell r="H4923">
            <v>31.9</v>
          </cell>
        </row>
        <row r="4924">
          <cell r="A4924">
            <v>1994</v>
          </cell>
          <cell r="B4924" t="str">
            <v>Geert Hammink</v>
          </cell>
          <cell r="D4924" t="str">
            <v>ORL</v>
          </cell>
          <cell r="F4924">
            <v>20</v>
          </cell>
          <cell r="H4924">
            <v>3</v>
          </cell>
        </row>
        <row r="4925">
          <cell r="A4925">
            <v>1994</v>
          </cell>
          <cell r="B4925" t="str">
            <v>Tree Rollins</v>
          </cell>
          <cell r="D4925" t="str">
            <v>ORL</v>
          </cell>
          <cell r="F4925">
            <v>11.4</v>
          </cell>
          <cell r="H4925">
            <v>382.5</v>
          </cell>
        </row>
        <row r="4926">
          <cell r="A4926">
            <v>1994</v>
          </cell>
          <cell r="B4926" t="str">
            <v>Shaquille O'Neal</v>
          </cell>
          <cell r="D4926" t="str">
            <v>ORL</v>
          </cell>
          <cell r="F4926">
            <v>28.5</v>
          </cell>
          <cell r="H4926">
            <v>3223.7999999999997</v>
          </cell>
        </row>
        <row r="4927">
          <cell r="A4927">
            <v>1994</v>
          </cell>
          <cell r="B4927" t="str">
            <v>Jeff Turner</v>
          </cell>
          <cell r="D4927" t="str">
            <v>ORL</v>
          </cell>
          <cell r="F4927">
            <v>7.6</v>
          </cell>
          <cell r="H4927">
            <v>1536.8000000000002</v>
          </cell>
        </row>
        <row r="4928">
          <cell r="A4928">
            <v>1994</v>
          </cell>
          <cell r="B4928" t="str">
            <v>Shawn Bradley</v>
          </cell>
          <cell r="D4928" t="str">
            <v>PHI</v>
          </cell>
          <cell r="F4928">
            <v>11.6</v>
          </cell>
          <cell r="G4928">
            <v>2700000</v>
          </cell>
          <cell r="H4928">
            <v>1386.7</v>
          </cell>
        </row>
        <row r="4929">
          <cell r="A4929">
            <v>1994</v>
          </cell>
          <cell r="B4929" t="str">
            <v>Johnny Dawkins</v>
          </cell>
          <cell r="D4929" t="str">
            <v>PHI</v>
          </cell>
          <cell r="F4929">
            <v>13.5</v>
          </cell>
          <cell r="G4929">
            <v>2100000</v>
          </cell>
          <cell r="H4929">
            <v>1346.3999999999999</v>
          </cell>
        </row>
        <row r="4930">
          <cell r="A4930">
            <v>1994</v>
          </cell>
          <cell r="B4930" t="str">
            <v>Tim Perry</v>
          </cell>
          <cell r="D4930" t="str">
            <v>PHI</v>
          </cell>
          <cell r="F4930">
            <v>11.5</v>
          </cell>
          <cell r="G4930">
            <v>1550000</v>
          </cell>
          <cell r="H4930">
            <v>2336</v>
          </cell>
        </row>
        <row r="4931">
          <cell r="A4931">
            <v>1994</v>
          </cell>
          <cell r="B4931" t="str">
            <v>Orlando Woolridge</v>
          </cell>
          <cell r="D4931" t="str">
            <v>PHI</v>
          </cell>
          <cell r="F4931">
            <v>13.9</v>
          </cell>
          <cell r="G4931">
            <v>1542000</v>
          </cell>
          <cell r="H4931">
            <v>1953.6</v>
          </cell>
        </row>
        <row r="4932">
          <cell r="A4932">
            <v>1994</v>
          </cell>
          <cell r="B4932" t="str">
            <v>Moses Malone</v>
          </cell>
          <cell r="D4932" t="str">
            <v>PHI</v>
          </cell>
          <cell r="F4932">
            <v>17.7</v>
          </cell>
          <cell r="G4932">
            <v>1200000</v>
          </cell>
          <cell r="H4932">
            <v>616</v>
          </cell>
        </row>
        <row r="4933">
          <cell r="A4933">
            <v>1994</v>
          </cell>
          <cell r="B4933" t="str">
            <v>Clarence Weatherspoon</v>
          </cell>
          <cell r="D4933" t="str">
            <v>PHI</v>
          </cell>
          <cell r="F4933">
            <v>18.100000000000001</v>
          </cell>
          <cell r="G4933">
            <v>1040000</v>
          </cell>
          <cell r="H4933">
            <v>3148.7999999999997</v>
          </cell>
        </row>
        <row r="4934">
          <cell r="A4934">
            <v>1994</v>
          </cell>
          <cell r="B4934" t="str">
            <v>Dana Barros</v>
          </cell>
          <cell r="D4934" t="str">
            <v>PHI</v>
          </cell>
          <cell r="F4934">
            <v>16</v>
          </cell>
          <cell r="G4934">
            <v>750000</v>
          </cell>
          <cell r="H4934">
            <v>2519.1</v>
          </cell>
        </row>
        <row r="4935">
          <cell r="A4935">
            <v>1994</v>
          </cell>
          <cell r="B4935" t="str">
            <v>Greg Graham</v>
          </cell>
          <cell r="D4935" t="str">
            <v>PHI</v>
          </cell>
          <cell r="F4935">
            <v>11.4</v>
          </cell>
          <cell r="G4935">
            <v>700000</v>
          </cell>
          <cell r="H4935">
            <v>889</v>
          </cell>
        </row>
        <row r="4936">
          <cell r="A4936">
            <v>1994</v>
          </cell>
          <cell r="B4936" t="str">
            <v>Isaac Austin</v>
          </cell>
          <cell r="D4936" t="str">
            <v>PHI</v>
          </cell>
          <cell r="F4936">
            <v>14.1</v>
          </cell>
          <cell r="G4936">
            <v>450000</v>
          </cell>
          <cell r="H4936">
            <v>201.6</v>
          </cell>
        </row>
        <row r="4937">
          <cell r="A4937">
            <v>1994</v>
          </cell>
          <cell r="B4937" t="str">
            <v>Eric Leckner</v>
          </cell>
          <cell r="D4937" t="str">
            <v>PHI</v>
          </cell>
          <cell r="F4937">
            <v>10.4</v>
          </cell>
          <cell r="G4937">
            <v>300000</v>
          </cell>
          <cell r="H4937">
            <v>1164.3999999999999</v>
          </cell>
        </row>
        <row r="4938">
          <cell r="A4938">
            <v>1994</v>
          </cell>
          <cell r="B4938" t="str">
            <v>Warren Kidd</v>
          </cell>
          <cell r="D4938" t="str">
            <v>PHI</v>
          </cell>
          <cell r="F4938">
            <v>11.3</v>
          </cell>
          <cell r="H4938">
            <v>884</v>
          </cell>
        </row>
        <row r="4939">
          <cell r="A4939">
            <v>1994</v>
          </cell>
          <cell r="B4939" t="str">
            <v>Bill Edwards</v>
          </cell>
          <cell r="D4939" t="str">
            <v>PHI</v>
          </cell>
          <cell r="F4939">
            <v>-0.4</v>
          </cell>
          <cell r="H4939">
            <v>44.099999999999994</v>
          </cell>
        </row>
        <row r="4940">
          <cell r="A4940">
            <v>1994</v>
          </cell>
          <cell r="B4940" t="str">
            <v>Charles Barkley</v>
          </cell>
          <cell r="D4940" t="str">
            <v>PHO</v>
          </cell>
          <cell r="F4940">
            <v>22.8</v>
          </cell>
          <cell r="G4940">
            <v>3250000</v>
          </cell>
          <cell r="H4940">
            <v>2301</v>
          </cell>
        </row>
        <row r="4941">
          <cell r="A4941">
            <v>1994</v>
          </cell>
          <cell r="B4941" t="str">
            <v>Dan Majerle</v>
          </cell>
          <cell r="D4941" t="str">
            <v>PHO</v>
          </cell>
          <cell r="F4941">
            <v>13.7</v>
          </cell>
          <cell r="G4941">
            <v>2975000</v>
          </cell>
          <cell r="H4941">
            <v>3208</v>
          </cell>
        </row>
        <row r="4942">
          <cell r="A4942">
            <v>1994</v>
          </cell>
          <cell r="B4942" t="str">
            <v>Kevin Johnson</v>
          </cell>
          <cell r="D4942" t="str">
            <v>PHO</v>
          </cell>
          <cell r="F4942">
            <v>20.6</v>
          </cell>
          <cell r="G4942">
            <v>2300000</v>
          </cell>
          <cell r="H4942">
            <v>2452.2000000000003</v>
          </cell>
        </row>
        <row r="4943">
          <cell r="A4943">
            <v>1994</v>
          </cell>
          <cell r="B4943" t="str">
            <v>Cedric Ceballos</v>
          </cell>
          <cell r="D4943" t="str">
            <v>PHO</v>
          </cell>
          <cell r="F4943">
            <v>20.9</v>
          </cell>
          <cell r="G4943">
            <v>2000000</v>
          </cell>
          <cell r="H4943">
            <v>1600.6</v>
          </cell>
        </row>
        <row r="4944">
          <cell r="A4944">
            <v>1994</v>
          </cell>
          <cell r="B4944" t="str">
            <v>A.C. Green</v>
          </cell>
          <cell r="D4944" t="str">
            <v>PHO</v>
          </cell>
          <cell r="F4944">
            <v>17</v>
          </cell>
          <cell r="G4944">
            <v>1885000</v>
          </cell>
          <cell r="H4944">
            <v>2829</v>
          </cell>
        </row>
        <row r="4945">
          <cell r="A4945">
            <v>1994</v>
          </cell>
          <cell r="B4945" t="str">
            <v>Danny Ainge</v>
          </cell>
          <cell r="D4945" t="str">
            <v>PHO</v>
          </cell>
          <cell r="F4945">
            <v>11.8</v>
          </cell>
          <cell r="G4945">
            <v>1690000</v>
          </cell>
          <cell r="H4945">
            <v>1557.1999999999998</v>
          </cell>
        </row>
        <row r="4946">
          <cell r="A4946">
            <v>1994</v>
          </cell>
          <cell r="B4946" t="str">
            <v>Jerrod Mustaf</v>
          </cell>
          <cell r="D4946" t="str">
            <v>PHO</v>
          </cell>
          <cell r="F4946">
            <v>8.9</v>
          </cell>
          <cell r="G4946">
            <v>1073000</v>
          </cell>
          <cell r="H4946">
            <v>194.70000000000002</v>
          </cell>
        </row>
        <row r="4947">
          <cell r="A4947">
            <v>1994</v>
          </cell>
          <cell r="B4947" t="str">
            <v>Mark West</v>
          </cell>
          <cell r="D4947" t="str">
            <v>PHO</v>
          </cell>
          <cell r="F4947">
            <v>12.3</v>
          </cell>
          <cell r="G4947">
            <v>1000000</v>
          </cell>
          <cell r="H4947">
            <v>1238.2</v>
          </cell>
        </row>
        <row r="4948">
          <cell r="A4948">
            <v>1994</v>
          </cell>
          <cell r="B4948" t="str">
            <v>Oliver Miller</v>
          </cell>
          <cell r="D4948" t="str">
            <v>PHO</v>
          </cell>
          <cell r="F4948">
            <v>18.2</v>
          </cell>
          <cell r="G4948">
            <v>672000</v>
          </cell>
          <cell r="H4948">
            <v>1787.1</v>
          </cell>
        </row>
        <row r="4949">
          <cell r="A4949">
            <v>1994</v>
          </cell>
          <cell r="B4949" t="str">
            <v>Joe Kleine</v>
          </cell>
          <cell r="D4949" t="str">
            <v>PHO</v>
          </cell>
          <cell r="F4949">
            <v>11.2</v>
          </cell>
          <cell r="G4949">
            <v>650000</v>
          </cell>
          <cell r="H4949">
            <v>851</v>
          </cell>
        </row>
        <row r="4950">
          <cell r="A4950">
            <v>1994</v>
          </cell>
          <cell r="B4950" t="str">
            <v>Malcolm Mackey</v>
          </cell>
          <cell r="D4950" t="str">
            <v>PHO</v>
          </cell>
          <cell r="F4950">
            <v>12.6</v>
          </cell>
          <cell r="G4950">
            <v>550000</v>
          </cell>
          <cell r="H4950">
            <v>68.2</v>
          </cell>
        </row>
        <row r="4951">
          <cell r="A4951">
            <v>1994</v>
          </cell>
          <cell r="B4951" t="str">
            <v>Frank Johnson</v>
          </cell>
          <cell r="D4951" t="str">
            <v>PHO</v>
          </cell>
          <cell r="F4951">
            <v>11.6</v>
          </cell>
          <cell r="G4951">
            <v>500000</v>
          </cell>
          <cell r="H4951">
            <v>875</v>
          </cell>
        </row>
        <row r="4952">
          <cell r="A4952">
            <v>1994</v>
          </cell>
          <cell r="B4952" t="str">
            <v>Duane Cooper</v>
          </cell>
          <cell r="D4952" t="str">
            <v>PHO</v>
          </cell>
          <cell r="F4952">
            <v>7.9</v>
          </cell>
          <cell r="G4952">
            <v>150000</v>
          </cell>
          <cell r="H4952">
            <v>135.70000000000002</v>
          </cell>
        </row>
        <row r="4953">
          <cell r="A4953">
            <v>1994</v>
          </cell>
          <cell r="B4953" t="str">
            <v>Elliot Perry</v>
          </cell>
          <cell r="D4953" t="str">
            <v>PHO</v>
          </cell>
          <cell r="F4953">
            <v>11.3</v>
          </cell>
          <cell r="G4953">
            <v>150000</v>
          </cell>
          <cell r="H4953">
            <v>432</v>
          </cell>
        </row>
        <row r="4954">
          <cell r="A4954">
            <v>1994</v>
          </cell>
          <cell r="B4954" t="str">
            <v>Skeeter Henry</v>
          </cell>
          <cell r="D4954" t="str">
            <v>PHO</v>
          </cell>
          <cell r="F4954">
            <v>5.6</v>
          </cell>
          <cell r="H4954">
            <v>15.2</v>
          </cell>
        </row>
        <row r="4955">
          <cell r="A4955">
            <v>1994</v>
          </cell>
          <cell r="B4955" t="str">
            <v>Buck Williams</v>
          </cell>
          <cell r="D4955" t="str">
            <v>POR</v>
          </cell>
          <cell r="F4955">
            <v>14</v>
          </cell>
          <cell r="G4955">
            <v>5050000</v>
          </cell>
          <cell r="H4955">
            <v>2632.5</v>
          </cell>
        </row>
        <row r="4956">
          <cell r="A4956">
            <v>1994</v>
          </cell>
          <cell r="B4956" t="str">
            <v>Jerome Kersey</v>
          </cell>
          <cell r="D4956" t="str">
            <v>POR</v>
          </cell>
          <cell r="F4956">
            <v>14.5</v>
          </cell>
          <cell r="G4956">
            <v>2940000</v>
          </cell>
          <cell r="H4956">
            <v>1279.1999999999998</v>
          </cell>
        </row>
        <row r="4957">
          <cell r="A4957">
            <v>1994</v>
          </cell>
          <cell r="B4957" t="str">
            <v>Terry Porter</v>
          </cell>
          <cell r="D4957" t="str">
            <v>POR</v>
          </cell>
          <cell r="F4957">
            <v>16.399999999999999</v>
          </cell>
          <cell r="G4957">
            <v>2500000</v>
          </cell>
          <cell r="H4957">
            <v>2071.2999999999997</v>
          </cell>
        </row>
        <row r="4958">
          <cell r="A4958">
            <v>1994</v>
          </cell>
          <cell r="B4958" t="str">
            <v>Harvey Grant</v>
          </cell>
          <cell r="D4958" t="str">
            <v>POR</v>
          </cell>
          <cell r="F4958">
            <v>12.3</v>
          </cell>
          <cell r="G4958">
            <v>2429000</v>
          </cell>
          <cell r="H4958">
            <v>2109.7999999999997</v>
          </cell>
        </row>
        <row r="4959">
          <cell r="A4959">
            <v>1994</v>
          </cell>
          <cell r="B4959" t="str">
            <v>Clifford Robinson</v>
          </cell>
          <cell r="D4959" t="str">
            <v>POR</v>
          </cell>
          <cell r="F4959">
            <v>17.399999999999999</v>
          </cell>
          <cell r="G4959">
            <v>2336000</v>
          </cell>
          <cell r="H4959">
            <v>2853.6</v>
          </cell>
        </row>
        <row r="4960">
          <cell r="A4960">
            <v>1994</v>
          </cell>
          <cell r="B4960" t="str">
            <v>Clyde Drexler</v>
          </cell>
          <cell r="D4960" t="str">
            <v>POR</v>
          </cell>
          <cell r="F4960">
            <v>18.399999999999999</v>
          </cell>
          <cell r="G4960">
            <v>1578000</v>
          </cell>
          <cell r="H4960">
            <v>2332.3999999999996</v>
          </cell>
        </row>
        <row r="4961">
          <cell r="A4961">
            <v>1994</v>
          </cell>
          <cell r="B4961" t="str">
            <v>Rod Strickland</v>
          </cell>
          <cell r="D4961" t="str">
            <v>POR</v>
          </cell>
          <cell r="F4961">
            <v>19.8</v>
          </cell>
          <cell r="G4961">
            <v>1560000</v>
          </cell>
          <cell r="H4961">
            <v>2886.4</v>
          </cell>
        </row>
        <row r="4962">
          <cell r="A4962">
            <v>1994</v>
          </cell>
          <cell r="B4962" t="str">
            <v>Mark Bryant</v>
          </cell>
          <cell r="D4962" t="str">
            <v>POR</v>
          </cell>
          <cell r="F4962">
            <v>9.9</v>
          </cell>
          <cell r="G4962">
            <v>1300000</v>
          </cell>
          <cell r="H4962">
            <v>1437.8</v>
          </cell>
        </row>
        <row r="4963">
          <cell r="A4963">
            <v>1994</v>
          </cell>
          <cell r="B4963" t="str">
            <v>Tracy Murray</v>
          </cell>
          <cell r="D4963" t="str">
            <v>POR</v>
          </cell>
          <cell r="F4963">
            <v>15.3</v>
          </cell>
          <cell r="G4963">
            <v>943000</v>
          </cell>
          <cell r="H4963">
            <v>818.4</v>
          </cell>
        </row>
        <row r="4964">
          <cell r="A4964">
            <v>1994</v>
          </cell>
          <cell r="B4964" t="str">
            <v>Chris Dudley</v>
          </cell>
          <cell r="D4964" t="str">
            <v>POR</v>
          </cell>
          <cell r="F4964">
            <v>6.8</v>
          </cell>
          <cell r="G4964">
            <v>790000</v>
          </cell>
          <cell r="H4964">
            <v>85.800000000000011</v>
          </cell>
        </row>
        <row r="4965">
          <cell r="A4965">
            <v>1994</v>
          </cell>
          <cell r="B4965" t="str">
            <v>James Robinson</v>
          </cell>
          <cell r="D4965" t="str">
            <v>POR</v>
          </cell>
          <cell r="F4965">
            <v>10</v>
          </cell>
          <cell r="G4965">
            <v>650000</v>
          </cell>
          <cell r="H4965">
            <v>672.8</v>
          </cell>
        </row>
        <row r="4966">
          <cell r="A4966">
            <v>1994</v>
          </cell>
          <cell r="B4966" t="str">
            <v>Reggie Smith</v>
          </cell>
          <cell r="D4966" t="str">
            <v>POR</v>
          </cell>
          <cell r="F4966">
            <v>9.4</v>
          </cell>
          <cell r="G4966">
            <v>358000</v>
          </cell>
          <cell r="H4966">
            <v>313.89999999999998</v>
          </cell>
        </row>
        <row r="4967">
          <cell r="A4967">
            <v>1994</v>
          </cell>
          <cell r="B4967" t="str">
            <v>Kevin Thompson</v>
          </cell>
          <cell r="D4967" t="str">
            <v>POR</v>
          </cell>
          <cell r="F4967">
            <v>4.9000000000000004</v>
          </cell>
          <cell r="G4967">
            <v>150000</v>
          </cell>
          <cell r="H4967">
            <v>57.399999999999991</v>
          </cell>
        </row>
        <row r="4968">
          <cell r="A4968">
            <v>1994</v>
          </cell>
          <cell r="B4968" t="str">
            <v>Jaren Jackson</v>
          </cell>
          <cell r="D4968" t="str">
            <v>POR</v>
          </cell>
          <cell r="F4968">
            <v>9.5</v>
          </cell>
          <cell r="H4968">
            <v>185.60000000000002</v>
          </cell>
        </row>
        <row r="4969">
          <cell r="A4969">
            <v>1994</v>
          </cell>
          <cell r="B4969" t="str">
            <v>Mitch Richmond</v>
          </cell>
          <cell r="D4969" t="str">
            <v>SAC</v>
          </cell>
          <cell r="F4969">
            <v>17.7</v>
          </cell>
          <cell r="G4969">
            <v>2500000</v>
          </cell>
          <cell r="H4969">
            <v>2893.8</v>
          </cell>
        </row>
        <row r="4970">
          <cell r="A4970">
            <v>1994</v>
          </cell>
          <cell r="B4970" t="str">
            <v>Wayman Tisdale</v>
          </cell>
          <cell r="D4970" t="str">
            <v>SAC</v>
          </cell>
          <cell r="F4970">
            <v>15.8</v>
          </cell>
          <cell r="G4970">
            <v>2333000</v>
          </cell>
          <cell r="H4970">
            <v>2559.6</v>
          </cell>
        </row>
        <row r="4971">
          <cell r="A4971">
            <v>1994</v>
          </cell>
          <cell r="B4971" t="str">
            <v>Lionel Simmons</v>
          </cell>
          <cell r="D4971" t="str">
            <v>SAC</v>
          </cell>
          <cell r="F4971">
            <v>14.8</v>
          </cell>
          <cell r="G4971">
            <v>1743000</v>
          </cell>
          <cell r="H4971">
            <v>2700</v>
          </cell>
        </row>
        <row r="4972">
          <cell r="A4972">
            <v>1994</v>
          </cell>
          <cell r="B4972" t="str">
            <v>Walt Williams</v>
          </cell>
          <cell r="D4972" t="str">
            <v>SAC</v>
          </cell>
          <cell r="F4972">
            <v>10.4</v>
          </cell>
          <cell r="G4972">
            <v>1658000</v>
          </cell>
          <cell r="H4972">
            <v>1356.6000000000001</v>
          </cell>
        </row>
        <row r="4973">
          <cell r="A4973">
            <v>1994</v>
          </cell>
          <cell r="B4973" t="str">
            <v>Bobby Hurley</v>
          </cell>
          <cell r="D4973" t="str">
            <v>SAC</v>
          </cell>
          <cell r="F4973">
            <v>8.4</v>
          </cell>
          <cell r="G4973">
            <v>1616000</v>
          </cell>
          <cell r="H4973">
            <v>499.7</v>
          </cell>
        </row>
        <row r="4974">
          <cell r="A4974">
            <v>1994</v>
          </cell>
          <cell r="B4974" t="str">
            <v>Evers Burns</v>
          </cell>
          <cell r="D4974" t="str">
            <v>SAC</v>
          </cell>
          <cell r="F4974">
            <v>9.6999999999999993</v>
          </cell>
          <cell r="G4974">
            <v>1616000</v>
          </cell>
          <cell r="H4974">
            <v>142.6</v>
          </cell>
        </row>
        <row r="4975">
          <cell r="A4975">
            <v>1994</v>
          </cell>
          <cell r="B4975" t="str">
            <v>Spud Webb</v>
          </cell>
          <cell r="D4975" t="str">
            <v>SAC</v>
          </cell>
          <cell r="F4975">
            <v>15.2</v>
          </cell>
          <cell r="G4975">
            <v>1567000</v>
          </cell>
          <cell r="H4975">
            <v>2567.5</v>
          </cell>
        </row>
        <row r="4976">
          <cell r="A4976">
            <v>1994</v>
          </cell>
          <cell r="B4976" t="str">
            <v>Duane Causwell</v>
          </cell>
          <cell r="D4976" t="str">
            <v>SAC</v>
          </cell>
          <cell r="F4976">
            <v>11.8</v>
          </cell>
          <cell r="G4976">
            <v>1260000</v>
          </cell>
          <cell r="H4976">
            <v>672.4</v>
          </cell>
        </row>
        <row r="4977">
          <cell r="A4977">
            <v>1994</v>
          </cell>
          <cell r="B4977" t="str">
            <v>Randy Brown</v>
          </cell>
          <cell r="D4977" t="str">
            <v>SAC</v>
          </cell>
          <cell r="F4977">
            <v>9.3000000000000007</v>
          </cell>
          <cell r="G4977">
            <v>597000</v>
          </cell>
          <cell r="H4977">
            <v>1043.1000000000001</v>
          </cell>
        </row>
        <row r="4978">
          <cell r="A4978">
            <v>1994</v>
          </cell>
          <cell r="B4978" t="str">
            <v>Jim Les</v>
          </cell>
          <cell r="D4978" t="str">
            <v>SAC</v>
          </cell>
          <cell r="F4978">
            <v>12.9</v>
          </cell>
          <cell r="G4978">
            <v>363000</v>
          </cell>
          <cell r="H4978">
            <v>169.20000000000002</v>
          </cell>
        </row>
        <row r="4979">
          <cell r="A4979">
            <v>1994</v>
          </cell>
          <cell r="B4979" t="str">
            <v>Mike Peplowski</v>
          </cell>
          <cell r="D4979" t="str">
            <v>SAC</v>
          </cell>
          <cell r="F4979">
            <v>9.6</v>
          </cell>
          <cell r="G4979">
            <v>150000</v>
          </cell>
          <cell r="H4979">
            <v>665.5</v>
          </cell>
        </row>
        <row r="4980">
          <cell r="A4980">
            <v>1994</v>
          </cell>
          <cell r="B4980" t="str">
            <v>Randy Breuer</v>
          </cell>
          <cell r="D4980" t="str">
            <v>SAC</v>
          </cell>
          <cell r="F4980">
            <v>5.4</v>
          </cell>
          <cell r="G4980">
            <v>150000</v>
          </cell>
          <cell r="H4980">
            <v>247</v>
          </cell>
        </row>
        <row r="4981">
          <cell r="A4981">
            <v>1994</v>
          </cell>
          <cell r="B4981" t="str">
            <v>David Robinson</v>
          </cell>
          <cell r="D4981" t="str">
            <v>SAS</v>
          </cell>
          <cell r="F4981">
            <v>30.7</v>
          </cell>
          <cell r="G4981">
            <v>5740000</v>
          </cell>
          <cell r="H4981">
            <v>3240</v>
          </cell>
        </row>
        <row r="4982">
          <cell r="A4982">
            <v>1994</v>
          </cell>
          <cell r="B4982" t="str">
            <v>Dennis Rodman</v>
          </cell>
          <cell r="D4982" t="str">
            <v>SAS</v>
          </cell>
          <cell r="F4982">
            <v>13.4</v>
          </cell>
          <cell r="G4982">
            <v>2450000</v>
          </cell>
          <cell r="H4982">
            <v>2986.2</v>
          </cell>
        </row>
        <row r="4983">
          <cell r="A4983">
            <v>1994</v>
          </cell>
          <cell r="B4983" t="str">
            <v>Terry Cummings</v>
          </cell>
          <cell r="D4983" t="str">
            <v>SAS</v>
          </cell>
          <cell r="F4983">
            <v>12.7</v>
          </cell>
          <cell r="G4983">
            <v>2407000</v>
          </cell>
          <cell r="H4983">
            <v>1132.8</v>
          </cell>
        </row>
        <row r="4984">
          <cell r="A4984">
            <v>1994</v>
          </cell>
          <cell r="B4984" t="str">
            <v>Willie Anderson</v>
          </cell>
          <cell r="D4984" t="str">
            <v>SAS</v>
          </cell>
          <cell r="F4984">
            <v>14.2</v>
          </cell>
          <cell r="G4984">
            <v>2075000</v>
          </cell>
          <cell r="H4984">
            <v>2488</v>
          </cell>
        </row>
        <row r="4985">
          <cell r="A4985">
            <v>1994</v>
          </cell>
          <cell r="B4985" t="str">
            <v>J.R. Reid</v>
          </cell>
          <cell r="D4985" t="str">
            <v>SAS</v>
          </cell>
          <cell r="F4985">
            <v>14.7</v>
          </cell>
          <cell r="G4985">
            <v>1818000</v>
          </cell>
          <cell r="H4985">
            <v>1344</v>
          </cell>
        </row>
        <row r="4986">
          <cell r="A4986">
            <v>1994</v>
          </cell>
          <cell r="B4986" t="str">
            <v>Sleepy Floyd</v>
          </cell>
          <cell r="D4986" t="str">
            <v>SAS</v>
          </cell>
          <cell r="F4986">
            <v>6</v>
          </cell>
          <cell r="G4986">
            <v>1700000</v>
          </cell>
          <cell r="H4986">
            <v>736.7</v>
          </cell>
        </row>
        <row r="4987">
          <cell r="A4987">
            <v>1994</v>
          </cell>
          <cell r="B4987" t="str">
            <v>Antoine Carr</v>
          </cell>
          <cell r="D4987" t="str">
            <v>SAS</v>
          </cell>
          <cell r="F4987">
            <v>12.8</v>
          </cell>
          <cell r="G4987">
            <v>1353000</v>
          </cell>
          <cell r="H4987">
            <v>465.79999999999995</v>
          </cell>
        </row>
        <row r="4988">
          <cell r="A4988">
            <v>1994</v>
          </cell>
          <cell r="B4988" t="str">
            <v>Dale Ellis</v>
          </cell>
          <cell r="D4988" t="str">
            <v>SAS</v>
          </cell>
          <cell r="F4988">
            <v>14.7</v>
          </cell>
          <cell r="G4988">
            <v>1300000</v>
          </cell>
          <cell r="H4988">
            <v>2587.2000000000003</v>
          </cell>
        </row>
        <row r="4989">
          <cell r="A4989">
            <v>1994</v>
          </cell>
          <cell r="B4989" t="str">
            <v>Jack Haley</v>
          </cell>
          <cell r="D4989" t="str">
            <v>SAS</v>
          </cell>
          <cell r="F4989">
            <v>12.8</v>
          </cell>
          <cell r="G4989">
            <v>390000</v>
          </cell>
          <cell r="H4989">
            <v>95.2</v>
          </cell>
        </row>
        <row r="4990">
          <cell r="A4990">
            <v>1994</v>
          </cell>
          <cell r="B4990" t="str">
            <v>Lloyd Daniels</v>
          </cell>
          <cell r="D4990" t="str">
            <v>SAS</v>
          </cell>
          <cell r="F4990">
            <v>11.2</v>
          </cell>
          <cell r="G4990">
            <v>182000</v>
          </cell>
          <cell r="H4990">
            <v>981.5</v>
          </cell>
        </row>
        <row r="4991">
          <cell r="A4991">
            <v>1994</v>
          </cell>
          <cell r="B4991" t="str">
            <v>Chris Whitney</v>
          </cell>
          <cell r="D4991" t="str">
            <v>SAS</v>
          </cell>
          <cell r="F4991">
            <v>3.5</v>
          </cell>
          <cell r="G4991">
            <v>150000</v>
          </cell>
          <cell r="H4991">
            <v>340</v>
          </cell>
        </row>
        <row r="4992">
          <cell r="A4992">
            <v>1994</v>
          </cell>
          <cell r="B4992" t="str">
            <v>Vinny Del</v>
          </cell>
          <cell r="D4992" t="str">
            <v>SAS</v>
          </cell>
          <cell r="F4992">
            <v>15.3</v>
          </cell>
          <cell r="H4992">
            <v>1948.1000000000001</v>
          </cell>
        </row>
        <row r="4993">
          <cell r="A4993">
            <v>1994</v>
          </cell>
          <cell r="B4993" t="str">
            <v>Chuck Nevitt</v>
          </cell>
          <cell r="D4993" t="str">
            <v>SAS</v>
          </cell>
          <cell r="F4993">
            <v>46</v>
          </cell>
          <cell r="H4993">
            <v>1</v>
          </cell>
        </row>
        <row r="4994">
          <cell r="A4994">
            <v>1994</v>
          </cell>
          <cell r="B4994" t="str">
            <v>Sam Perkins</v>
          </cell>
          <cell r="D4994" t="str">
            <v>SEA</v>
          </cell>
          <cell r="F4994">
            <v>14.9</v>
          </cell>
          <cell r="G4994">
            <v>3587000</v>
          </cell>
          <cell r="H4994">
            <v>2170.8000000000002</v>
          </cell>
        </row>
        <row r="4995">
          <cell r="A4995">
            <v>1994</v>
          </cell>
          <cell r="B4995" t="str">
            <v>Gary Payton</v>
          </cell>
          <cell r="D4995" t="str">
            <v>SEA</v>
          </cell>
          <cell r="F4995">
            <v>17.8</v>
          </cell>
          <cell r="G4995">
            <v>2383000</v>
          </cell>
          <cell r="H4995">
            <v>2878.2000000000003</v>
          </cell>
        </row>
        <row r="4996">
          <cell r="A4996">
            <v>1994</v>
          </cell>
          <cell r="B4996" t="str">
            <v>Ricky Pierce</v>
          </cell>
          <cell r="D4996" t="str">
            <v>SEA</v>
          </cell>
          <cell r="F4996">
            <v>20.8</v>
          </cell>
          <cell r="G4996">
            <v>2100000</v>
          </cell>
          <cell r="H4996">
            <v>1020</v>
          </cell>
        </row>
        <row r="4997">
          <cell r="A4997">
            <v>1994</v>
          </cell>
          <cell r="B4997" t="str">
            <v>Kendall Gill</v>
          </cell>
          <cell r="D4997" t="str">
            <v>SEA</v>
          </cell>
          <cell r="F4997">
            <v>15.6</v>
          </cell>
          <cell r="G4997">
            <v>2000000</v>
          </cell>
          <cell r="H4997">
            <v>2433.2000000000003</v>
          </cell>
        </row>
        <row r="4998">
          <cell r="A4998">
            <v>1994</v>
          </cell>
          <cell r="B4998" t="str">
            <v>Michael Cage</v>
          </cell>
          <cell r="D4998" t="str">
            <v>SEA</v>
          </cell>
          <cell r="F4998">
            <v>11.9</v>
          </cell>
          <cell r="G4998">
            <v>1502000</v>
          </cell>
          <cell r="H4998">
            <v>1705.6000000000001</v>
          </cell>
        </row>
        <row r="4999">
          <cell r="A4999">
            <v>1994</v>
          </cell>
          <cell r="B4999" t="str">
            <v>Detlef Schrempf</v>
          </cell>
          <cell r="D4999" t="str">
            <v>SEA</v>
          </cell>
          <cell r="F4999">
            <v>14.9</v>
          </cell>
          <cell r="G4999">
            <v>1308000</v>
          </cell>
          <cell r="H4999">
            <v>2729.7000000000003</v>
          </cell>
        </row>
        <row r="5000">
          <cell r="A5000">
            <v>1994</v>
          </cell>
          <cell r="B5000" t="str">
            <v>Nate McMillan</v>
          </cell>
          <cell r="D5000" t="str">
            <v>SEA</v>
          </cell>
          <cell r="F5000">
            <v>15.5</v>
          </cell>
          <cell r="G5000">
            <v>850000</v>
          </cell>
          <cell r="H5000">
            <v>1883.4</v>
          </cell>
        </row>
        <row r="5001">
          <cell r="A5001">
            <v>1994</v>
          </cell>
          <cell r="B5001" t="str">
            <v>Shawn Kemp</v>
          </cell>
          <cell r="D5001" t="str">
            <v>SEA</v>
          </cell>
          <cell r="F5001">
            <v>22.9</v>
          </cell>
          <cell r="G5001">
            <v>750000</v>
          </cell>
          <cell r="H5001">
            <v>2599.1</v>
          </cell>
        </row>
        <row r="5002">
          <cell r="A5002">
            <v>1994</v>
          </cell>
          <cell r="B5002" t="str">
            <v>Rich King</v>
          </cell>
          <cell r="D5002" t="str">
            <v>SEA</v>
          </cell>
          <cell r="F5002">
            <v>12.9</v>
          </cell>
          <cell r="G5002">
            <v>700000</v>
          </cell>
          <cell r="H5002">
            <v>78.3</v>
          </cell>
        </row>
        <row r="5003">
          <cell r="A5003">
            <v>1994</v>
          </cell>
          <cell r="B5003" t="str">
            <v>Ervin Johnson</v>
          </cell>
          <cell r="D5003" t="str">
            <v>SEA</v>
          </cell>
          <cell r="F5003">
            <v>16.100000000000001</v>
          </cell>
          <cell r="G5003">
            <v>617000</v>
          </cell>
          <cell r="H5003">
            <v>279</v>
          </cell>
        </row>
        <row r="5004">
          <cell r="A5004">
            <v>1994</v>
          </cell>
          <cell r="B5004" t="str">
            <v>Steve Scheffler</v>
          </cell>
          <cell r="D5004" t="str">
            <v>SEA</v>
          </cell>
          <cell r="F5004">
            <v>17.7</v>
          </cell>
          <cell r="G5004">
            <v>170000</v>
          </cell>
          <cell r="H5004">
            <v>150.5</v>
          </cell>
        </row>
        <row r="5005">
          <cell r="A5005">
            <v>1994</v>
          </cell>
          <cell r="B5005" t="str">
            <v>Vincent Askew</v>
          </cell>
          <cell r="D5005" t="str">
            <v>SEA</v>
          </cell>
          <cell r="F5005">
            <v>15.9</v>
          </cell>
          <cell r="H5005">
            <v>1688</v>
          </cell>
        </row>
        <row r="5006">
          <cell r="A5006">
            <v>1994</v>
          </cell>
          <cell r="B5006" t="str">
            <v>Alphonso Ford</v>
          </cell>
          <cell r="D5006" t="str">
            <v>SEA</v>
          </cell>
          <cell r="F5006">
            <v>28.9</v>
          </cell>
          <cell r="H5006">
            <v>16.200000000000003</v>
          </cell>
        </row>
        <row r="5007">
          <cell r="A5007">
            <v>1994</v>
          </cell>
          <cell r="B5007" t="str">
            <v>Chris King</v>
          </cell>
          <cell r="D5007" t="str">
            <v>SEA</v>
          </cell>
          <cell r="F5007">
            <v>13.1</v>
          </cell>
          <cell r="H5007">
            <v>85.5</v>
          </cell>
        </row>
        <row r="5008">
          <cell r="A5008">
            <v>1994</v>
          </cell>
          <cell r="B5008" t="str">
            <v>Dominique Wilkins</v>
          </cell>
          <cell r="D5008" t="str">
            <v>TOT</v>
          </cell>
          <cell r="F5008">
            <v>21.4</v>
          </cell>
          <cell r="G5008">
            <v>3500000</v>
          </cell>
          <cell r="H5008">
            <v>2634.4</v>
          </cell>
        </row>
        <row r="5009">
          <cell r="A5009">
            <v>1994</v>
          </cell>
          <cell r="B5009" t="str">
            <v>Danny Manning</v>
          </cell>
          <cell r="D5009" t="str">
            <v>TOT</v>
          </cell>
          <cell r="F5009">
            <v>16.399999999999999</v>
          </cell>
          <cell r="G5009">
            <v>3250000</v>
          </cell>
          <cell r="H5009">
            <v>2522.8000000000002</v>
          </cell>
        </row>
        <row r="5010">
          <cell r="A5010">
            <v>1994</v>
          </cell>
          <cell r="B5010" t="str">
            <v>Jeff Malone</v>
          </cell>
          <cell r="D5010" t="str">
            <v>TOT</v>
          </cell>
          <cell r="F5010">
            <v>13.5</v>
          </cell>
          <cell r="G5010">
            <v>2380000</v>
          </cell>
          <cell r="H5010">
            <v>2556.4</v>
          </cell>
        </row>
        <row r="5011">
          <cell r="A5011">
            <v>1994</v>
          </cell>
          <cell r="B5011" t="str">
            <v>Jeff Hornacek</v>
          </cell>
          <cell r="D5011" t="str">
            <v>TOT</v>
          </cell>
          <cell r="F5011">
            <v>16.7</v>
          </cell>
          <cell r="G5011">
            <v>1946000</v>
          </cell>
          <cell r="H5011">
            <v>2824</v>
          </cell>
        </row>
        <row r="5012">
          <cell r="A5012">
            <v>1994</v>
          </cell>
          <cell r="B5012" t="str">
            <v>Derek Harper</v>
          </cell>
          <cell r="D5012" t="str">
            <v>TOT</v>
          </cell>
          <cell r="F5012">
            <v>12.3</v>
          </cell>
          <cell r="G5012">
            <v>1927000</v>
          </cell>
          <cell r="H5012">
            <v>2205.7999999999997</v>
          </cell>
        </row>
        <row r="5013">
          <cell r="A5013">
            <v>1994</v>
          </cell>
          <cell r="B5013" t="str">
            <v>Frank Brickowski</v>
          </cell>
          <cell r="D5013" t="str">
            <v>TOT</v>
          </cell>
          <cell r="F5013">
            <v>14.3</v>
          </cell>
          <cell r="G5013">
            <v>1850000</v>
          </cell>
          <cell r="H5013">
            <v>2094.5</v>
          </cell>
        </row>
        <row r="5014">
          <cell r="A5014">
            <v>1994</v>
          </cell>
          <cell r="B5014" t="str">
            <v>Mike Gminski</v>
          </cell>
          <cell r="D5014" t="str">
            <v>TOT</v>
          </cell>
          <cell r="F5014">
            <v>9.9</v>
          </cell>
          <cell r="G5014">
            <v>1850000</v>
          </cell>
          <cell r="H5014">
            <v>310.29999999999995</v>
          </cell>
        </row>
        <row r="5015">
          <cell r="A5015">
            <v>1994</v>
          </cell>
          <cell r="B5015" t="str">
            <v>Danny Schayes</v>
          </cell>
          <cell r="D5015" t="str">
            <v>TOT</v>
          </cell>
          <cell r="F5015">
            <v>7.4</v>
          </cell>
          <cell r="G5015">
            <v>1750000</v>
          </cell>
          <cell r="H5015">
            <v>363.59999999999997</v>
          </cell>
        </row>
        <row r="5016">
          <cell r="A5016">
            <v>1994</v>
          </cell>
          <cell r="B5016" t="str">
            <v>Tony Campbell</v>
          </cell>
          <cell r="D5016" t="str">
            <v>TOT</v>
          </cell>
          <cell r="F5016">
            <v>13.3</v>
          </cell>
          <cell r="G5016">
            <v>1682000</v>
          </cell>
          <cell r="H5016">
            <v>1215.9000000000001</v>
          </cell>
        </row>
        <row r="5017">
          <cell r="A5017">
            <v>1994</v>
          </cell>
          <cell r="B5017" t="str">
            <v>Stacey King</v>
          </cell>
          <cell r="D5017" t="str">
            <v>TOT</v>
          </cell>
          <cell r="F5017">
            <v>11.6</v>
          </cell>
          <cell r="G5017">
            <v>1600000</v>
          </cell>
          <cell r="H5017">
            <v>1053.5</v>
          </cell>
        </row>
        <row r="5018">
          <cell r="A5018">
            <v>1994</v>
          </cell>
          <cell r="B5018" t="str">
            <v>Luc Longley</v>
          </cell>
          <cell r="D5018" t="str">
            <v>TOT</v>
          </cell>
          <cell r="F5018">
            <v>13.5</v>
          </cell>
          <cell r="G5018">
            <v>1590000</v>
          </cell>
          <cell r="H5018">
            <v>1504.8</v>
          </cell>
        </row>
        <row r="5019">
          <cell r="A5019">
            <v>1994</v>
          </cell>
          <cell r="B5019" t="str">
            <v>Mark Macon</v>
          </cell>
          <cell r="D5019" t="str">
            <v>TOT</v>
          </cell>
          <cell r="F5019">
            <v>8</v>
          </cell>
          <cell r="G5019">
            <v>1498000</v>
          </cell>
          <cell r="H5019">
            <v>495.6</v>
          </cell>
        </row>
        <row r="5020">
          <cell r="A5020">
            <v>1994</v>
          </cell>
          <cell r="B5020" t="str">
            <v>Johnny Newman</v>
          </cell>
          <cell r="D5020" t="str">
            <v>TOT</v>
          </cell>
          <cell r="F5020">
            <v>14.1</v>
          </cell>
          <cell r="G5020">
            <v>1435000</v>
          </cell>
          <cell r="H5020">
            <v>1701</v>
          </cell>
        </row>
        <row r="5021">
          <cell r="A5021">
            <v>1994</v>
          </cell>
          <cell r="B5021" t="str">
            <v>Rumeal Robinson</v>
          </cell>
          <cell r="D5021" t="str">
            <v>TOT</v>
          </cell>
          <cell r="F5021">
            <v>6.1</v>
          </cell>
          <cell r="G5021">
            <v>1240000</v>
          </cell>
          <cell r="H5021">
            <v>396.8</v>
          </cell>
        </row>
        <row r="5022">
          <cell r="A5022">
            <v>1994</v>
          </cell>
          <cell r="B5022" t="str">
            <v>LaBradford Smith</v>
          </cell>
          <cell r="D5022" t="str">
            <v>TOT</v>
          </cell>
          <cell r="F5022">
            <v>11.6</v>
          </cell>
          <cell r="G5022">
            <v>940000</v>
          </cell>
          <cell r="H5022">
            <v>877.80000000000007</v>
          </cell>
        </row>
        <row r="5023">
          <cell r="A5023">
            <v>1994</v>
          </cell>
          <cell r="B5023" t="str">
            <v>Olden Polynice</v>
          </cell>
          <cell r="D5023" t="str">
            <v>TOT</v>
          </cell>
          <cell r="F5023">
            <v>14.9</v>
          </cell>
          <cell r="G5023">
            <v>850000</v>
          </cell>
          <cell r="H5023">
            <v>2400.3999999999996</v>
          </cell>
        </row>
        <row r="5024">
          <cell r="A5024">
            <v>1994</v>
          </cell>
          <cell r="B5024" t="str">
            <v>Pete Chilcutt</v>
          </cell>
          <cell r="D5024" t="str">
            <v>TOT</v>
          </cell>
          <cell r="F5024">
            <v>12.7</v>
          </cell>
          <cell r="G5024">
            <v>760000</v>
          </cell>
          <cell r="H5024">
            <v>1368</v>
          </cell>
        </row>
        <row r="5025">
          <cell r="A5025">
            <v>1994</v>
          </cell>
          <cell r="B5025" t="str">
            <v>Manute Bol</v>
          </cell>
          <cell r="D5025" t="str">
            <v>TOT</v>
          </cell>
          <cell r="F5025">
            <v>3.1</v>
          </cell>
          <cell r="G5025">
            <v>650000</v>
          </cell>
          <cell r="H5025">
            <v>116.20000000000002</v>
          </cell>
        </row>
        <row r="5026">
          <cell r="A5026">
            <v>1994</v>
          </cell>
          <cell r="B5026" t="str">
            <v>Anthony Cook</v>
          </cell>
          <cell r="D5026" t="str">
            <v>TOT</v>
          </cell>
          <cell r="F5026">
            <v>11.3</v>
          </cell>
          <cell r="G5026">
            <v>650000</v>
          </cell>
          <cell r="H5026">
            <v>202.5</v>
          </cell>
        </row>
        <row r="5027">
          <cell r="A5027">
            <v>1994</v>
          </cell>
          <cell r="B5027" t="str">
            <v>Marcus Liberty</v>
          </cell>
          <cell r="D5027" t="str">
            <v>TOT</v>
          </cell>
          <cell r="F5027">
            <v>8</v>
          </cell>
          <cell r="G5027">
            <v>650000</v>
          </cell>
          <cell r="H5027">
            <v>285</v>
          </cell>
        </row>
        <row r="5028">
          <cell r="A5028">
            <v>1994</v>
          </cell>
          <cell r="B5028" t="str">
            <v>Tim Kempton</v>
          </cell>
          <cell r="D5028" t="str">
            <v>TOT</v>
          </cell>
          <cell r="F5028">
            <v>5.7</v>
          </cell>
          <cell r="G5028">
            <v>650000</v>
          </cell>
          <cell r="H5028">
            <v>136.5</v>
          </cell>
        </row>
        <row r="5029">
          <cell r="A5029">
            <v>1994</v>
          </cell>
          <cell r="B5029" t="str">
            <v>Anthony Avent</v>
          </cell>
          <cell r="D5029" t="str">
            <v>TOT</v>
          </cell>
          <cell r="F5029">
            <v>9.1999999999999993</v>
          </cell>
          <cell r="G5029">
            <v>650000</v>
          </cell>
          <cell r="H5029">
            <v>1369</v>
          </cell>
        </row>
        <row r="5030">
          <cell r="A5030">
            <v>1994</v>
          </cell>
          <cell r="B5030" t="str">
            <v>Todd Lichti</v>
          </cell>
          <cell r="D5030" t="str">
            <v>TOT</v>
          </cell>
          <cell r="F5030">
            <v>14.5</v>
          </cell>
          <cell r="G5030">
            <v>565000</v>
          </cell>
          <cell r="H5030">
            <v>126.1</v>
          </cell>
        </row>
        <row r="5031">
          <cell r="A5031">
            <v>1994</v>
          </cell>
          <cell r="B5031" t="str">
            <v>Negele Knight</v>
          </cell>
          <cell r="D5031" t="str">
            <v>TOT</v>
          </cell>
          <cell r="F5031">
            <v>13.8</v>
          </cell>
          <cell r="G5031">
            <v>496000</v>
          </cell>
          <cell r="H5031">
            <v>1436.5</v>
          </cell>
        </row>
        <row r="5032">
          <cell r="A5032">
            <v>1994</v>
          </cell>
          <cell r="B5032" t="str">
            <v>Sean Green</v>
          </cell>
          <cell r="D5032" t="str">
            <v>TOT</v>
          </cell>
          <cell r="F5032">
            <v>7.6</v>
          </cell>
          <cell r="G5032">
            <v>400000</v>
          </cell>
          <cell r="H5032">
            <v>334.8</v>
          </cell>
        </row>
        <row r="5033">
          <cell r="A5033">
            <v>1994</v>
          </cell>
          <cell r="B5033" t="str">
            <v>Ron Anderson</v>
          </cell>
          <cell r="D5033" t="str">
            <v>TOT</v>
          </cell>
          <cell r="F5033">
            <v>9.9</v>
          </cell>
          <cell r="G5033">
            <v>300000</v>
          </cell>
          <cell r="H5033">
            <v>357</v>
          </cell>
        </row>
        <row r="5034">
          <cell r="A5034">
            <v>1994</v>
          </cell>
          <cell r="B5034" t="str">
            <v>Marty Conlon</v>
          </cell>
          <cell r="D5034" t="str">
            <v>TOT</v>
          </cell>
          <cell r="F5034">
            <v>15</v>
          </cell>
          <cell r="G5034">
            <v>250000</v>
          </cell>
          <cell r="H5034">
            <v>579</v>
          </cell>
        </row>
        <row r="5035">
          <cell r="A5035">
            <v>1994</v>
          </cell>
          <cell r="B5035" t="str">
            <v>Lorenzo Williams</v>
          </cell>
          <cell r="D5035" t="str">
            <v>TOT</v>
          </cell>
          <cell r="F5035">
            <v>11.1</v>
          </cell>
          <cell r="G5035">
            <v>250000</v>
          </cell>
          <cell r="H5035">
            <v>714.4</v>
          </cell>
        </row>
        <row r="5036">
          <cell r="A5036">
            <v>1994</v>
          </cell>
          <cell r="B5036" t="str">
            <v>Andre Spencer</v>
          </cell>
          <cell r="D5036" t="str">
            <v>TOT</v>
          </cell>
          <cell r="F5036">
            <v>15.6</v>
          </cell>
          <cell r="G5036">
            <v>250000</v>
          </cell>
          <cell r="H5036">
            <v>350</v>
          </cell>
        </row>
        <row r="5037">
          <cell r="A5037">
            <v>1994</v>
          </cell>
          <cell r="B5037" t="str">
            <v>Trevor Wilson</v>
          </cell>
          <cell r="D5037" t="str">
            <v>TOT</v>
          </cell>
          <cell r="F5037">
            <v>11.8</v>
          </cell>
          <cell r="G5037">
            <v>150000</v>
          </cell>
          <cell r="H5037">
            <v>1219.8</v>
          </cell>
        </row>
        <row r="5038">
          <cell r="A5038">
            <v>1994</v>
          </cell>
          <cell r="B5038" t="str">
            <v>Joe Courtney</v>
          </cell>
          <cell r="D5038" t="str">
            <v>TOT</v>
          </cell>
          <cell r="F5038">
            <v>13.4</v>
          </cell>
          <cell r="G5038">
            <v>150000</v>
          </cell>
          <cell r="H5038">
            <v>343.2</v>
          </cell>
        </row>
        <row r="5039">
          <cell r="A5039">
            <v>1994</v>
          </cell>
          <cell r="B5039" t="str">
            <v>Darren Morningstar</v>
          </cell>
          <cell r="D5039" t="str">
            <v>TOT</v>
          </cell>
          <cell r="F5039">
            <v>8.9</v>
          </cell>
          <cell r="G5039">
            <v>43000</v>
          </cell>
          <cell r="H5039">
            <v>368</v>
          </cell>
        </row>
        <row r="5040">
          <cell r="A5040">
            <v>1994</v>
          </cell>
          <cell r="B5040" t="str">
            <v>Tod Murphy</v>
          </cell>
          <cell r="D5040" t="str">
            <v>TOT</v>
          </cell>
          <cell r="F5040">
            <v>9</v>
          </cell>
          <cell r="G5040">
            <v>20000</v>
          </cell>
          <cell r="H5040">
            <v>66.600000000000009</v>
          </cell>
        </row>
        <row r="5041">
          <cell r="A5041">
            <v>1994</v>
          </cell>
          <cell r="B5041" t="str">
            <v>Gary Alexander</v>
          </cell>
          <cell r="D5041" t="str">
            <v>TOT</v>
          </cell>
          <cell r="F5041">
            <v>8.6</v>
          </cell>
          <cell r="H5041">
            <v>55</v>
          </cell>
        </row>
        <row r="5042">
          <cell r="A5042">
            <v>1994</v>
          </cell>
          <cell r="B5042" t="str">
            <v>Gerald Paddio</v>
          </cell>
          <cell r="D5042" t="str">
            <v>TOT</v>
          </cell>
          <cell r="F5042">
            <v>8.5</v>
          </cell>
          <cell r="H5042">
            <v>136.79999999999998</v>
          </cell>
        </row>
        <row r="5043">
          <cell r="A5043">
            <v>1994</v>
          </cell>
          <cell r="B5043" t="str">
            <v>Morlon Wiley</v>
          </cell>
          <cell r="D5043" t="str">
            <v>TOT</v>
          </cell>
          <cell r="F5043">
            <v>4.0999999999999996</v>
          </cell>
          <cell r="H5043">
            <v>158.4</v>
          </cell>
        </row>
        <row r="5044">
          <cell r="A5044">
            <v>1994</v>
          </cell>
          <cell r="B5044" t="str">
            <v>Karl Malone*</v>
          </cell>
          <cell r="D5044" t="str">
            <v>UTA</v>
          </cell>
          <cell r="F5044">
            <v>22.9</v>
          </cell>
          <cell r="G5044">
            <v>3081000</v>
          </cell>
          <cell r="H5044">
            <v>3329.2000000000003</v>
          </cell>
        </row>
        <row r="5045">
          <cell r="A5045">
            <v>1994</v>
          </cell>
          <cell r="B5045" t="str">
            <v>John Stockton*</v>
          </cell>
          <cell r="D5045" t="str">
            <v>UTA</v>
          </cell>
          <cell r="F5045">
            <v>22.5</v>
          </cell>
          <cell r="G5045">
            <v>2400000</v>
          </cell>
          <cell r="H5045">
            <v>2968.4</v>
          </cell>
        </row>
        <row r="5046">
          <cell r="A5046">
            <v>1994</v>
          </cell>
          <cell r="B5046" t="str">
            <v>Jay Humphries</v>
          </cell>
          <cell r="D5046" t="str">
            <v>UTA</v>
          </cell>
          <cell r="F5046">
            <v>10.9</v>
          </cell>
          <cell r="G5046">
            <v>1800000</v>
          </cell>
          <cell r="H5046">
            <v>1620</v>
          </cell>
        </row>
        <row r="5047">
          <cell r="A5047">
            <v>1994</v>
          </cell>
          <cell r="B5047" t="str">
            <v>Felton Spencer</v>
          </cell>
          <cell r="D5047" t="str">
            <v>UTA</v>
          </cell>
          <cell r="F5047">
            <v>11.7</v>
          </cell>
          <cell r="G5047">
            <v>1581000</v>
          </cell>
          <cell r="H5047">
            <v>2212</v>
          </cell>
        </row>
        <row r="5048">
          <cell r="A5048">
            <v>1994</v>
          </cell>
          <cell r="B5048" t="str">
            <v>Tyrone Corbin</v>
          </cell>
          <cell r="D5048" t="str">
            <v>UTA</v>
          </cell>
          <cell r="F5048">
            <v>11.8</v>
          </cell>
          <cell r="G5048">
            <v>1400000</v>
          </cell>
          <cell r="H5048">
            <v>2148.4</v>
          </cell>
        </row>
        <row r="5049">
          <cell r="A5049">
            <v>1994</v>
          </cell>
          <cell r="B5049" t="str">
            <v>David Benoit</v>
          </cell>
          <cell r="D5049" t="str">
            <v>UTA</v>
          </cell>
          <cell r="F5049">
            <v>10.9</v>
          </cell>
          <cell r="G5049">
            <v>810000</v>
          </cell>
          <cell r="H5049">
            <v>1072.5</v>
          </cell>
        </row>
        <row r="5050">
          <cell r="A5050">
            <v>1994</v>
          </cell>
          <cell r="B5050" t="str">
            <v>Tom Chambers</v>
          </cell>
          <cell r="D5050" t="str">
            <v>UTA</v>
          </cell>
          <cell r="F5050">
            <v>13.4</v>
          </cell>
          <cell r="G5050">
            <v>690000</v>
          </cell>
          <cell r="H5050">
            <v>1840</v>
          </cell>
        </row>
        <row r="5051">
          <cell r="A5051">
            <v>1994</v>
          </cell>
          <cell r="B5051" t="str">
            <v>Luther Wright</v>
          </cell>
          <cell r="D5051" t="str">
            <v>UTA</v>
          </cell>
          <cell r="F5051">
            <v>-0.4</v>
          </cell>
          <cell r="G5051">
            <v>650000</v>
          </cell>
          <cell r="H5051">
            <v>91.5</v>
          </cell>
        </row>
        <row r="5052">
          <cell r="A5052">
            <v>1994</v>
          </cell>
          <cell r="B5052" t="str">
            <v>John Crotty</v>
          </cell>
          <cell r="D5052" t="str">
            <v>UTA</v>
          </cell>
          <cell r="F5052">
            <v>17.5</v>
          </cell>
          <cell r="G5052">
            <v>200000</v>
          </cell>
          <cell r="H5052">
            <v>315</v>
          </cell>
        </row>
        <row r="5053">
          <cell r="A5053">
            <v>1994</v>
          </cell>
          <cell r="B5053" t="str">
            <v>Walter Bond</v>
          </cell>
          <cell r="D5053" t="str">
            <v>UTA</v>
          </cell>
          <cell r="F5053">
            <v>9.1</v>
          </cell>
          <cell r="G5053">
            <v>150000</v>
          </cell>
          <cell r="H5053">
            <v>560</v>
          </cell>
        </row>
        <row r="5054">
          <cell r="A5054">
            <v>1994</v>
          </cell>
          <cell r="B5054" t="str">
            <v>Bryon Russell</v>
          </cell>
          <cell r="D5054" t="str">
            <v>UTA</v>
          </cell>
          <cell r="F5054">
            <v>11.1</v>
          </cell>
          <cell r="G5054">
            <v>150000</v>
          </cell>
          <cell r="H5054">
            <v>1118.8999999999999</v>
          </cell>
        </row>
        <row r="5055">
          <cell r="A5055">
            <v>1994</v>
          </cell>
          <cell r="B5055" t="str">
            <v>Chad Gallagher</v>
          </cell>
          <cell r="D5055" t="str">
            <v>UTA</v>
          </cell>
          <cell r="F5055">
            <v>66.8</v>
          </cell>
          <cell r="H5055">
            <v>3</v>
          </cell>
        </row>
        <row r="5056">
          <cell r="A5056">
            <v>1994</v>
          </cell>
          <cell r="B5056" t="str">
            <v>Stephen Howard</v>
          </cell>
          <cell r="D5056" t="str">
            <v>UTA</v>
          </cell>
          <cell r="F5056">
            <v>19.399999999999999</v>
          </cell>
          <cell r="H5056">
            <v>53.1</v>
          </cell>
        </row>
        <row r="5057">
          <cell r="A5057">
            <v>1994</v>
          </cell>
          <cell r="B5057" t="str">
            <v>Kevin Duckworth</v>
          </cell>
          <cell r="D5057" t="str">
            <v>WSB</v>
          </cell>
          <cell r="F5057">
            <v>8.1999999999999993</v>
          </cell>
          <cell r="G5057">
            <v>2313000</v>
          </cell>
          <cell r="H5057">
            <v>1483.5</v>
          </cell>
        </row>
        <row r="5058">
          <cell r="A5058">
            <v>1994</v>
          </cell>
          <cell r="B5058" t="str">
            <v>Pervis Ellison</v>
          </cell>
          <cell r="D5058" t="str">
            <v>WSB</v>
          </cell>
          <cell r="F5058">
            <v>10.7</v>
          </cell>
          <cell r="G5058">
            <v>2300000</v>
          </cell>
          <cell r="H5058">
            <v>1179.7</v>
          </cell>
        </row>
        <row r="5059">
          <cell r="A5059">
            <v>1994</v>
          </cell>
          <cell r="B5059" t="str">
            <v>Rex Chapman</v>
          </cell>
          <cell r="D5059" t="str">
            <v>WSB</v>
          </cell>
          <cell r="F5059">
            <v>16.899999999999999</v>
          </cell>
          <cell r="G5059">
            <v>2004000</v>
          </cell>
          <cell r="H5059">
            <v>2027.9999999999998</v>
          </cell>
        </row>
        <row r="5060">
          <cell r="A5060">
            <v>1994</v>
          </cell>
          <cell r="B5060" t="str">
            <v>Calbert Cheaney</v>
          </cell>
          <cell r="D5060" t="str">
            <v>WSB</v>
          </cell>
          <cell r="F5060">
            <v>14</v>
          </cell>
          <cell r="G5060">
            <v>2000000</v>
          </cell>
          <cell r="H5060">
            <v>1605.5</v>
          </cell>
        </row>
        <row r="5061">
          <cell r="A5061">
            <v>1994</v>
          </cell>
          <cell r="B5061" t="str">
            <v>Tom Gugliotta</v>
          </cell>
          <cell r="D5061" t="str">
            <v>WSB</v>
          </cell>
          <cell r="F5061">
            <v>17.899999999999999</v>
          </cell>
          <cell r="G5061">
            <v>1625000</v>
          </cell>
          <cell r="H5061">
            <v>2792.3999999999996</v>
          </cell>
        </row>
        <row r="5062">
          <cell r="A5062">
            <v>1994</v>
          </cell>
          <cell r="B5062" t="str">
            <v>Michael Adams</v>
          </cell>
          <cell r="D5062" t="str">
            <v>WSB</v>
          </cell>
          <cell r="F5062">
            <v>14.2</v>
          </cell>
          <cell r="G5062">
            <v>1309000</v>
          </cell>
          <cell r="H5062">
            <v>2338</v>
          </cell>
        </row>
        <row r="5063">
          <cell r="A5063">
            <v>1994</v>
          </cell>
          <cell r="B5063" t="str">
            <v>Don MacLean</v>
          </cell>
          <cell r="D5063" t="str">
            <v>WSB</v>
          </cell>
          <cell r="F5063">
            <v>17.8</v>
          </cell>
          <cell r="G5063">
            <v>601000</v>
          </cell>
          <cell r="H5063">
            <v>2490</v>
          </cell>
        </row>
        <row r="5064">
          <cell r="A5064">
            <v>1994</v>
          </cell>
          <cell r="B5064" t="str">
            <v>Larry Stewart</v>
          </cell>
          <cell r="D5064" t="str">
            <v>WSB</v>
          </cell>
          <cell r="F5064">
            <v>13.6</v>
          </cell>
          <cell r="G5064">
            <v>600000</v>
          </cell>
          <cell r="H5064">
            <v>35.099999999999994</v>
          </cell>
        </row>
        <row r="5065">
          <cell r="A5065">
            <v>1994</v>
          </cell>
          <cell r="B5065" t="str">
            <v>Gheorghe Muresan</v>
          </cell>
          <cell r="D5065" t="str">
            <v>WSB</v>
          </cell>
          <cell r="F5065">
            <v>17.399999999999999</v>
          </cell>
          <cell r="G5065">
            <v>500000</v>
          </cell>
          <cell r="H5065">
            <v>648</v>
          </cell>
        </row>
        <row r="5066">
          <cell r="A5066">
            <v>1994</v>
          </cell>
          <cell r="B5066" t="str">
            <v>Doug Overton</v>
          </cell>
          <cell r="D5066" t="str">
            <v>WSB</v>
          </cell>
          <cell r="F5066">
            <v>8.4</v>
          </cell>
          <cell r="G5066">
            <v>500000</v>
          </cell>
          <cell r="H5066">
            <v>750.30000000000007</v>
          </cell>
        </row>
        <row r="5067">
          <cell r="A5067">
            <v>1994</v>
          </cell>
          <cell r="B5067" t="str">
            <v>Kenny Walker</v>
          </cell>
          <cell r="D5067" t="str">
            <v>WSB</v>
          </cell>
          <cell r="F5067">
            <v>10.7</v>
          </cell>
          <cell r="G5067">
            <v>400000</v>
          </cell>
          <cell r="H5067">
            <v>1394.3000000000002</v>
          </cell>
        </row>
        <row r="5068">
          <cell r="A5068">
            <v>1994</v>
          </cell>
          <cell r="B5068" t="str">
            <v>Brent Price</v>
          </cell>
          <cell r="D5068" t="str">
            <v>WSB</v>
          </cell>
          <cell r="F5068">
            <v>13.2</v>
          </cell>
          <cell r="G5068">
            <v>283000</v>
          </cell>
          <cell r="H5068">
            <v>1033.5</v>
          </cell>
        </row>
        <row r="5069">
          <cell r="A5069">
            <v>1994</v>
          </cell>
          <cell r="B5069" t="str">
            <v>Mitchell Butler</v>
          </cell>
          <cell r="D5069" t="str">
            <v>WSB</v>
          </cell>
          <cell r="F5069">
            <v>13</v>
          </cell>
          <cell r="G5069">
            <v>150000</v>
          </cell>
          <cell r="H5069">
            <v>1320</v>
          </cell>
        </row>
        <row r="5070">
          <cell r="A5070">
            <v>1994</v>
          </cell>
          <cell r="B5070" t="str">
            <v>Andrew Gaze</v>
          </cell>
          <cell r="D5070" t="str">
            <v>WSB</v>
          </cell>
          <cell r="F5070">
            <v>10.5</v>
          </cell>
          <cell r="H5070">
            <v>70</v>
          </cell>
        </row>
        <row r="5071">
          <cell r="A5071">
            <v>1994</v>
          </cell>
          <cell r="B5071" t="str">
            <v>Tito Horford</v>
          </cell>
          <cell r="D5071" t="str">
            <v>WSB</v>
          </cell>
          <cell r="F5071">
            <v>1.8</v>
          </cell>
          <cell r="H5071">
            <v>27.900000000000002</v>
          </cell>
        </row>
        <row r="5072">
          <cell r="A5072">
            <v>1995</v>
          </cell>
          <cell r="B5072" t="str">
            <v>Craig Ehlo</v>
          </cell>
          <cell r="D5072" t="str">
            <v>ATL</v>
          </cell>
          <cell r="F5072">
            <v>13.9</v>
          </cell>
          <cell r="G5072">
            <v>2650000</v>
          </cell>
          <cell r="H5072">
            <v>1166.2</v>
          </cell>
        </row>
        <row r="5073">
          <cell r="A5073">
            <v>1995</v>
          </cell>
          <cell r="B5073" t="str">
            <v>Jon Koncak</v>
          </cell>
          <cell r="D5073" t="str">
            <v>ATL</v>
          </cell>
          <cell r="F5073">
            <v>9.5</v>
          </cell>
          <cell r="G5073">
            <v>2600000</v>
          </cell>
          <cell r="H5073">
            <v>942.4</v>
          </cell>
        </row>
        <row r="5074">
          <cell r="A5074">
            <v>1995</v>
          </cell>
          <cell r="B5074" t="str">
            <v>Mookie Blaylock</v>
          </cell>
          <cell r="D5074" t="str">
            <v>ATL</v>
          </cell>
          <cell r="F5074">
            <v>19.2</v>
          </cell>
          <cell r="G5074">
            <v>2100000</v>
          </cell>
          <cell r="H5074">
            <v>3072</v>
          </cell>
        </row>
        <row r="5075">
          <cell r="A5075">
            <v>1995</v>
          </cell>
          <cell r="B5075" t="str">
            <v>Ken Norman</v>
          </cell>
          <cell r="D5075" t="str">
            <v>ATL</v>
          </cell>
          <cell r="F5075">
            <v>14.8</v>
          </cell>
          <cell r="G5075">
            <v>1963000</v>
          </cell>
          <cell r="H5075">
            <v>1879.6</v>
          </cell>
        </row>
        <row r="5076">
          <cell r="A5076">
            <v>1995</v>
          </cell>
          <cell r="B5076" t="str">
            <v>Stacey Augmon</v>
          </cell>
          <cell r="D5076" t="str">
            <v>ATL</v>
          </cell>
          <cell r="F5076">
            <v>16</v>
          </cell>
          <cell r="G5076">
            <v>1662500</v>
          </cell>
          <cell r="H5076">
            <v>2363.6</v>
          </cell>
        </row>
        <row r="5077">
          <cell r="A5077">
            <v>1995</v>
          </cell>
          <cell r="B5077" t="str">
            <v>Tyrone Corbin</v>
          </cell>
          <cell r="D5077" t="str">
            <v>ATL</v>
          </cell>
          <cell r="F5077">
            <v>12</v>
          </cell>
          <cell r="G5077">
            <v>1600000</v>
          </cell>
          <cell r="H5077">
            <v>1385.1000000000001</v>
          </cell>
        </row>
        <row r="5078">
          <cell r="A5078">
            <v>1995</v>
          </cell>
          <cell r="B5078" t="str">
            <v>Andrew Lang</v>
          </cell>
          <cell r="D5078" t="str">
            <v>ATL</v>
          </cell>
          <cell r="F5078">
            <v>13.1</v>
          </cell>
          <cell r="G5078">
            <v>1596000</v>
          </cell>
          <cell r="H5078">
            <v>2337</v>
          </cell>
        </row>
        <row r="5079">
          <cell r="A5079">
            <v>1995</v>
          </cell>
          <cell r="B5079" t="str">
            <v>Doug Edwards</v>
          </cell>
          <cell r="D5079" t="str">
            <v>ATL</v>
          </cell>
          <cell r="F5079">
            <v>10.1</v>
          </cell>
          <cell r="G5079">
            <v>845000</v>
          </cell>
          <cell r="H5079">
            <v>212.79999999999998</v>
          </cell>
        </row>
        <row r="5080">
          <cell r="A5080">
            <v>1995</v>
          </cell>
          <cell r="B5080" t="str">
            <v>Greg Anderson</v>
          </cell>
          <cell r="D5080" t="str">
            <v>ATL</v>
          </cell>
          <cell r="F5080">
            <v>12.6</v>
          </cell>
          <cell r="G5080">
            <v>400000</v>
          </cell>
          <cell r="H5080">
            <v>622.19999999999993</v>
          </cell>
        </row>
        <row r="5081">
          <cell r="A5081">
            <v>1995</v>
          </cell>
          <cell r="B5081" t="str">
            <v>Jim Les</v>
          </cell>
          <cell r="D5081" t="str">
            <v>ATL</v>
          </cell>
          <cell r="F5081">
            <v>9.6999999999999993</v>
          </cell>
          <cell r="G5081">
            <v>250000</v>
          </cell>
          <cell r="H5081">
            <v>187.2</v>
          </cell>
        </row>
        <row r="5082">
          <cell r="A5082">
            <v>1995</v>
          </cell>
          <cell r="B5082" t="str">
            <v>Sergei Bazarevich</v>
          </cell>
          <cell r="D5082" t="str">
            <v>ATL</v>
          </cell>
          <cell r="F5082">
            <v>13.6</v>
          </cell>
          <cell r="G5082">
            <v>168000</v>
          </cell>
          <cell r="H5082">
            <v>74</v>
          </cell>
        </row>
        <row r="5083">
          <cell r="A5083">
            <v>1995</v>
          </cell>
          <cell r="B5083" t="str">
            <v>Tom Hovasse</v>
          </cell>
          <cell r="D5083" t="str">
            <v>ATL</v>
          </cell>
          <cell r="F5083">
            <v>0.2</v>
          </cell>
          <cell r="G5083">
            <v>6140</v>
          </cell>
          <cell r="H5083">
            <v>4</v>
          </cell>
        </row>
        <row r="5084">
          <cell r="A5084">
            <v>1995</v>
          </cell>
          <cell r="B5084" t="str">
            <v>Ennis Whatley</v>
          </cell>
          <cell r="D5084" t="str">
            <v>ATL</v>
          </cell>
          <cell r="F5084">
            <v>12.4</v>
          </cell>
          <cell r="H5084">
            <v>291.60000000000002</v>
          </cell>
        </row>
        <row r="5085">
          <cell r="A5085">
            <v>1995</v>
          </cell>
          <cell r="B5085" t="str">
            <v>Dominique Wilkins</v>
          </cell>
          <cell r="D5085" t="str">
            <v>BOS</v>
          </cell>
          <cell r="F5085">
            <v>16.3</v>
          </cell>
          <cell r="G5085">
            <v>2820000</v>
          </cell>
          <cell r="H5085">
            <v>2425.5</v>
          </cell>
        </row>
        <row r="5086">
          <cell r="A5086">
            <v>1995</v>
          </cell>
          <cell r="B5086" t="str">
            <v>Sherman Douglas</v>
          </cell>
          <cell r="D5086" t="str">
            <v>BOS</v>
          </cell>
          <cell r="F5086">
            <v>17</v>
          </cell>
          <cell r="G5086">
            <v>2731000</v>
          </cell>
          <cell r="H5086">
            <v>2047.5</v>
          </cell>
        </row>
        <row r="5087">
          <cell r="A5087">
            <v>1995</v>
          </cell>
          <cell r="B5087" t="str">
            <v>Xavier McDaniel</v>
          </cell>
          <cell r="D5087" t="str">
            <v>BOS</v>
          </cell>
          <cell r="F5087">
            <v>12.8</v>
          </cell>
          <cell r="G5087">
            <v>2640000</v>
          </cell>
          <cell r="H5087">
            <v>1428</v>
          </cell>
        </row>
        <row r="5088">
          <cell r="A5088">
            <v>1995</v>
          </cell>
          <cell r="B5088" t="str">
            <v>Dee Brown</v>
          </cell>
          <cell r="D5088" t="str">
            <v>BOS</v>
          </cell>
          <cell r="F5088">
            <v>15.7</v>
          </cell>
          <cell r="G5088">
            <v>2500000</v>
          </cell>
          <cell r="H5088">
            <v>2788.7</v>
          </cell>
        </row>
        <row r="5089">
          <cell r="A5089">
            <v>1995</v>
          </cell>
          <cell r="B5089" t="str">
            <v>Dino Radja</v>
          </cell>
          <cell r="D5089" t="str">
            <v>BOS</v>
          </cell>
          <cell r="F5089">
            <v>17.899999999999999</v>
          </cell>
          <cell r="G5089">
            <v>2145000</v>
          </cell>
          <cell r="H5089">
            <v>2145</v>
          </cell>
        </row>
        <row r="5090">
          <cell r="A5090">
            <v>1995</v>
          </cell>
          <cell r="B5090" t="str">
            <v>Jay Humphries</v>
          </cell>
          <cell r="D5090" t="str">
            <v>BOS</v>
          </cell>
          <cell r="F5090">
            <v>5.8</v>
          </cell>
          <cell r="G5090">
            <v>1900000</v>
          </cell>
          <cell r="H5090">
            <v>52.199999999999996</v>
          </cell>
        </row>
        <row r="5091">
          <cell r="A5091">
            <v>1995</v>
          </cell>
          <cell r="B5091" t="str">
            <v>Rick Fox</v>
          </cell>
          <cell r="D5091" t="str">
            <v>BOS</v>
          </cell>
          <cell r="F5091">
            <v>16.8</v>
          </cell>
          <cell r="G5091">
            <v>1750000</v>
          </cell>
          <cell r="H5091">
            <v>1038.8000000000002</v>
          </cell>
        </row>
        <row r="5092">
          <cell r="A5092">
            <v>1995</v>
          </cell>
          <cell r="B5092" t="str">
            <v>Pervis Ellison</v>
          </cell>
          <cell r="D5092" t="str">
            <v>BOS</v>
          </cell>
          <cell r="F5092">
            <v>13.3</v>
          </cell>
          <cell r="G5092">
            <v>1100000</v>
          </cell>
          <cell r="H5092">
            <v>1083.5</v>
          </cell>
        </row>
        <row r="5093">
          <cell r="A5093">
            <v>1995</v>
          </cell>
          <cell r="B5093" t="str">
            <v>Acie Earl</v>
          </cell>
          <cell r="D5093" t="str">
            <v>BOS</v>
          </cell>
          <cell r="F5093">
            <v>6.6</v>
          </cell>
          <cell r="G5093">
            <v>845000</v>
          </cell>
          <cell r="H5093">
            <v>207</v>
          </cell>
        </row>
        <row r="5094">
          <cell r="A5094">
            <v>1995</v>
          </cell>
          <cell r="B5094" t="str">
            <v>Eric Montross</v>
          </cell>
          <cell r="D5094" t="str">
            <v>BOS</v>
          </cell>
          <cell r="F5094">
            <v>12.1</v>
          </cell>
          <cell r="G5094">
            <v>800000</v>
          </cell>
          <cell r="H5094">
            <v>2316.6</v>
          </cell>
        </row>
        <row r="5095">
          <cell r="A5095">
            <v>1995</v>
          </cell>
          <cell r="B5095" t="str">
            <v>Derek Strong</v>
          </cell>
          <cell r="D5095" t="str">
            <v>BOS</v>
          </cell>
          <cell r="F5095">
            <v>12.5</v>
          </cell>
          <cell r="G5095">
            <v>500000</v>
          </cell>
          <cell r="H5095">
            <v>1344</v>
          </cell>
        </row>
        <row r="5096">
          <cell r="A5096">
            <v>1995</v>
          </cell>
          <cell r="B5096" t="str">
            <v>Greg Minor</v>
          </cell>
          <cell r="D5096" t="str">
            <v>BOS</v>
          </cell>
          <cell r="F5096">
            <v>14.7</v>
          </cell>
          <cell r="G5096">
            <v>250000</v>
          </cell>
          <cell r="H5096">
            <v>945</v>
          </cell>
        </row>
        <row r="5097">
          <cell r="A5097">
            <v>1995</v>
          </cell>
          <cell r="B5097" t="str">
            <v>David Wesley</v>
          </cell>
          <cell r="D5097" t="str">
            <v>BOS</v>
          </cell>
          <cell r="F5097">
            <v>12.9</v>
          </cell>
          <cell r="G5097">
            <v>250000</v>
          </cell>
          <cell r="H5097">
            <v>1382.1000000000001</v>
          </cell>
        </row>
        <row r="5098">
          <cell r="A5098">
            <v>1995</v>
          </cell>
          <cell r="B5098" t="str">
            <v>Tony Harris</v>
          </cell>
          <cell r="D5098" t="str">
            <v>BOS</v>
          </cell>
          <cell r="F5098">
            <v>17.600000000000001</v>
          </cell>
          <cell r="G5098">
            <v>150000</v>
          </cell>
          <cell r="H5098">
            <v>18</v>
          </cell>
        </row>
        <row r="5099">
          <cell r="A5099">
            <v>1995</v>
          </cell>
          <cell r="B5099" t="str">
            <v>Tony Dawson</v>
          </cell>
          <cell r="D5099" t="str">
            <v>BOS</v>
          </cell>
          <cell r="F5099">
            <v>5.9</v>
          </cell>
          <cell r="H5099">
            <v>13</v>
          </cell>
        </row>
        <row r="5100">
          <cell r="A5100">
            <v>1995</v>
          </cell>
          <cell r="B5100" t="str">
            <v>Alonzo Mourning</v>
          </cell>
          <cell r="D5100" t="str">
            <v>CHH</v>
          </cell>
          <cell r="F5100">
            <v>20.100000000000001</v>
          </cell>
          <cell r="G5100">
            <v>3840000</v>
          </cell>
          <cell r="H5100">
            <v>2941.4</v>
          </cell>
        </row>
        <row r="5101">
          <cell r="A5101">
            <v>1995</v>
          </cell>
          <cell r="B5101" t="str">
            <v>Larry Johnson</v>
          </cell>
          <cell r="D5101" t="str">
            <v>CHH</v>
          </cell>
          <cell r="F5101">
            <v>17.100000000000001</v>
          </cell>
          <cell r="G5101">
            <v>3710000</v>
          </cell>
          <cell r="H5101">
            <v>3231.9</v>
          </cell>
        </row>
        <row r="5102">
          <cell r="A5102">
            <v>1995</v>
          </cell>
          <cell r="B5102" t="str">
            <v>Hersey Hawkins</v>
          </cell>
          <cell r="D5102" t="str">
            <v>CHH</v>
          </cell>
          <cell r="F5102">
            <v>16.3</v>
          </cell>
          <cell r="G5102">
            <v>2500000</v>
          </cell>
          <cell r="H5102">
            <v>2730.6</v>
          </cell>
        </row>
        <row r="5103">
          <cell r="A5103">
            <v>1995</v>
          </cell>
          <cell r="B5103" t="str">
            <v>Robert Parish</v>
          </cell>
          <cell r="D5103" t="str">
            <v>CHH</v>
          </cell>
          <cell r="F5103">
            <v>10.1</v>
          </cell>
          <cell r="G5103">
            <v>1925000</v>
          </cell>
          <cell r="H5103">
            <v>1352.7</v>
          </cell>
        </row>
        <row r="5104">
          <cell r="A5104">
            <v>1995</v>
          </cell>
          <cell r="B5104" t="str">
            <v>Dell Curry</v>
          </cell>
          <cell r="D5104" t="str">
            <v>CHH</v>
          </cell>
          <cell r="F5104">
            <v>15.5</v>
          </cell>
          <cell r="G5104">
            <v>1340000</v>
          </cell>
          <cell r="H5104">
            <v>1718.1</v>
          </cell>
        </row>
        <row r="5105">
          <cell r="A5105">
            <v>1995</v>
          </cell>
          <cell r="B5105" t="str">
            <v>Kenny Gattison</v>
          </cell>
          <cell r="D5105" t="str">
            <v>CHH</v>
          </cell>
          <cell r="F5105">
            <v>9.1999999999999993</v>
          </cell>
          <cell r="G5105">
            <v>1250000</v>
          </cell>
          <cell r="H5105">
            <v>409.5</v>
          </cell>
        </row>
        <row r="5106">
          <cell r="A5106">
            <v>1995</v>
          </cell>
          <cell r="B5106" t="str">
            <v>Michael Adams</v>
          </cell>
          <cell r="D5106" t="str">
            <v>CHH</v>
          </cell>
          <cell r="F5106">
            <v>17.7</v>
          </cell>
          <cell r="G5106">
            <v>1240000</v>
          </cell>
          <cell r="H5106">
            <v>443.70000000000005</v>
          </cell>
        </row>
        <row r="5107">
          <cell r="A5107">
            <v>1995</v>
          </cell>
          <cell r="B5107" t="str">
            <v>Muggsy Bogues</v>
          </cell>
          <cell r="D5107" t="str">
            <v>CHH</v>
          </cell>
          <cell r="F5107">
            <v>16.899999999999999</v>
          </cell>
          <cell r="G5107">
            <v>1125000</v>
          </cell>
          <cell r="H5107">
            <v>2628.6000000000004</v>
          </cell>
        </row>
        <row r="5108">
          <cell r="A5108">
            <v>1995</v>
          </cell>
          <cell r="B5108" t="str">
            <v>Scott Burrell</v>
          </cell>
          <cell r="D5108" t="str">
            <v>CHH</v>
          </cell>
          <cell r="F5108">
            <v>15</v>
          </cell>
          <cell r="G5108">
            <v>845000</v>
          </cell>
          <cell r="H5108">
            <v>2015</v>
          </cell>
        </row>
        <row r="5109">
          <cell r="A5109">
            <v>1995</v>
          </cell>
          <cell r="B5109" t="str">
            <v>David Wingate</v>
          </cell>
          <cell r="D5109" t="str">
            <v>CHH</v>
          </cell>
          <cell r="F5109">
            <v>8.1</v>
          </cell>
          <cell r="G5109">
            <v>570000</v>
          </cell>
          <cell r="H5109">
            <v>514.80000000000007</v>
          </cell>
        </row>
        <row r="5110">
          <cell r="A5110">
            <v>1995</v>
          </cell>
          <cell r="B5110" t="str">
            <v>Tom Tolbert</v>
          </cell>
          <cell r="D5110" t="str">
            <v>CHH</v>
          </cell>
          <cell r="F5110">
            <v>5.6</v>
          </cell>
          <cell r="G5110">
            <v>325000</v>
          </cell>
          <cell r="H5110">
            <v>57</v>
          </cell>
        </row>
        <row r="5111">
          <cell r="A5111">
            <v>1995</v>
          </cell>
          <cell r="B5111" t="str">
            <v>Tony Bennett</v>
          </cell>
          <cell r="D5111" t="str">
            <v>CHH</v>
          </cell>
          <cell r="F5111">
            <v>5.2</v>
          </cell>
          <cell r="G5111">
            <v>224000</v>
          </cell>
          <cell r="H5111">
            <v>45.900000000000006</v>
          </cell>
        </row>
        <row r="5112">
          <cell r="A5112">
            <v>1995</v>
          </cell>
          <cell r="B5112" t="str">
            <v>Darrin Hancock</v>
          </cell>
          <cell r="D5112" t="str">
            <v>CHH</v>
          </cell>
          <cell r="F5112">
            <v>11.2</v>
          </cell>
          <cell r="G5112">
            <v>150000</v>
          </cell>
          <cell r="H5112">
            <v>423.2</v>
          </cell>
        </row>
        <row r="5113">
          <cell r="A5113">
            <v>1995</v>
          </cell>
          <cell r="B5113" t="str">
            <v>Joe Wolf</v>
          </cell>
          <cell r="D5113" t="str">
            <v>CHH</v>
          </cell>
          <cell r="F5113">
            <v>6.8</v>
          </cell>
          <cell r="G5113">
            <v>150000</v>
          </cell>
          <cell r="H5113">
            <v>585.90000000000009</v>
          </cell>
        </row>
        <row r="5114">
          <cell r="A5114">
            <v>1995</v>
          </cell>
          <cell r="B5114" t="str">
            <v>Greg Sutton</v>
          </cell>
          <cell r="D5114" t="str">
            <v>CHH</v>
          </cell>
          <cell r="F5114">
            <v>10.6</v>
          </cell>
          <cell r="G5114">
            <v>139500</v>
          </cell>
          <cell r="H5114">
            <v>689</v>
          </cell>
        </row>
        <row r="5115">
          <cell r="A5115">
            <v>1995</v>
          </cell>
          <cell r="B5115" t="str">
            <v>Pete Myers</v>
          </cell>
          <cell r="D5115" t="str">
            <v>CHI</v>
          </cell>
          <cell r="F5115">
            <v>9.1</v>
          </cell>
          <cell r="H5115">
            <v>1270.8999999999999</v>
          </cell>
        </row>
        <row r="5116">
          <cell r="A5116">
            <v>1995</v>
          </cell>
          <cell r="B5116" t="str">
            <v>Corie Blount</v>
          </cell>
          <cell r="D5116" t="str">
            <v>CHI</v>
          </cell>
          <cell r="F5116">
            <v>11.7</v>
          </cell>
          <cell r="H5116">
            <v>890.8</v>
          </cell>
        </row>
        <row r="5117">
          <cell r="A5117">
            <v>1995</v>
          </cell>
          <cell r="B5117" t="str">
            <v>B.J. Armstrong</v>
          </cell>
          <cell r="D5117" t="str">
            <v>CHI</v>
          </cell>
          <cell r="F5117">
            <v>15.1</v>
          </cell>
          <cell r="H5117">
            <v>2574.7999999999997</v>
          </cell>
        </row>
        <row r="5118">
          <cell r="A5118">
            <v>1995</v>
          </cell>
          <cell r="B5118" t="str">
            <v>Will Perdue</v>
          </cell>
          <cell r="D5118" t="str">
            <v>CHI</v>
          </cell>
          <cell r="F5118">
            <v>16.3</v>
          </cell>
          <cell r="H5118">
            <v>1591.1999999999998</v>
          </cell>
        </row>
        <row r="5119">
          <cell r="A5119">
            <v>1995</v>
          </cell>
          <cell r="B5119" t="str">
            <v>Jo Jo English</v>
          </cell>
          <cell r="D5119" t="str">
            <v>CHI</v>
          </cell>
          <cell r="F5119">
            <v>7.7</v>
          </cell>
          <cell r="H5119">
            <v>127.2</v>
          </cell>
        </row>
        <row r="5120">
          <cell r="A5120">
            <v>1995</v>
          </cell>
          <cell r="B5120" t="str">
            <v>Scottie Pippen</v>
          </cell>
          <cell r="D5120" t="str">
            <v>CHI</v>
          </cell>
          <cell r="F5120">
            <v>22.6</v>
          </cell>
          <cell r="H5120">
            <v>3017.8</v>
          </cell>
        </row>
        <row r="5121">
          <cell r="A5121">
            <v>1995</v>
          </cell>
          <cell r="B5121" t="str">
            <v>Ron Harper</v>
          </cell>
          <cell r="D5121" t="str">
            <v>CHI</v>
          </cell>
          <cell r="F5121">
            <v>12.2</v>
          </cell>
          <cell r="H5121">
            <v>1532.3</v>
          </cell>
        </row>
        <row r="5122">
          <cell r="A5122">
            <v>1995</v>
          </cell>
          <cell r="B5122" t="str">
            <v>Jud Buechler</v>
          </cell>
          <cell r="D5122" t="str">
            <v>CHI</v>
          </cell>
          <cell r="F5122">
            <v>13.8</v>
          </cell>
          <cell r="H5122">
            <v>604.19999999999993</v>
          </cell>
        </row>
        <row r="5123">
          <cell r="A5123">
            <v>1995</v>
          </cell>
          <cell r="B5123" t="str">
            <v>Bill Wennington</v>
          </cell>
          <cell r="D5123" t="str">
            <v>CHI</v>
          </cell>
          <cell r="F5123">
            <v>11.6</v>
          </cell>
          <cell r="H5123">
            <v>956.3</v>
          </cell>
        </row>
        <row r="5124">
          <cell r="A5124">
            <v>1995</v>
          </cell>
          <cell r="B5124" t="str">
            <v>Steve Kerr</v>
          </cell>
          <cell r="D5124" t="str">
            <v>CHI</v>
          </cell>
          <cell r="F5124">
            <v>13.5</v>
          </cell>
          <cell r="H5124">
            <v>1836.8</v>
          </cell>
        </row>
        <row r="5125">
          <cell r="A5125">
            <v>1995</v>
          </cell>
          <cell r="B5125" t="str">
            <v>Toni Kukoč</v>
          </cell>
          <cell r="D5125" t="str">
            <v>CHI</v>
          </cell>
          <cell r="F5125">
            <v>19.8</v>
          </cell>
          <cell r="H5125">
            <v>2583.9</v>
          </cell>
        </row>
        <row r="5126">
          <cell r="A5126">
            <v>1995</v>
          </cell>
          <cell r="B5126" t="str">
            <v>Michael Jordan</v>
          </cell>
          <cell r="D5126" t="str">
            <v>CHI</v>
          </cell>
          <cell r="F5126">
            <v>22.1</v>
          </cell>
          <cell r="H5126">
            <v>668.09999999999991</v>
          </cell>
        </row>
        <row r="5127">
          <cell r="A5127">
            <v>1995</v>
          </cell>
          <cell r="B5127" t="str">
            <v>Dickey Simpkins</v>
          </cell>
          <cell r="D5127" t="str">
            <v>CHI</v>
          </cell>
          <cell r="F5127">
            <v>11</v>
          </cell>
          <cell r="H5127">
            <v>584.1</v>
          </cell>
        </row>
        <row r="5128">
          <cell r="A5128">
            <v>1995</v>
          </cell>
          <cell r="B5128" t="str">
            <v>Luc Longley</v>
          </cell>
          <cell r="D5128" t="str">
            <v>CHI</v>
          </cell>
          <cell r="F5128">
            <v>12.3</v>
          </cell>
          <cell r="H5128">
            <v>1001</v>
          </cell>
        </row>
        <row r="5129">
          <cell r="A5129">
            <v>1995</v>
          </cell>
          <cell r="B5129" t="str">
            <v>Larry Krystkowiak</v>
          </cell>
          <cell r="D5129" t="str">
            <v>CHI</v>
          </cell>
          <cell r="F5129">
            <v>9.5</v>
          </cell>
          <cell r="H5129">
            <v>286.89999999999998</v>
          </cell>
        </row>
        <row r="5130">
          <cell r="A5130">
            <v>1995</v>
          </cell>
          <cell r="B5130" t="str">
            <v>Danny Ferry</v>
          </cell>
          <cell r="D5130" t="str">
            <v>CLE</v>
          </cell>
          <cell r="F5130">
            <v>16</v>
          </cell>
          <cell r="G5130">
            <v>4042000</v>
          </cell>
          <cell r="H5130">
            <v>1287.3999999999999</v>
          </cell>
        </row>
        <row r="5131">
          <cell r="A5131">
            <v>1995</v>
          </cell>
          <cell r="B5131" t="str">
            <v>Mark Price</v>
          </cell>
          <cell r="D5131" t="str">
            <v>CLE</v>
          </cell>
          <cell r="F5131">
            <v>20.6</v>
          </cell>
          <cell r="G5131">
            <v>3200000</v>
          </cell>
          <cell r="H5131">
            <v>1372.8000000000002</v>
          </cell>
        </row>
        <row r="5132">
          <cell r="A5132">
            <v>1995</v>
          </cell>
          <cell r="B5132" t="str">
            <v>Tyrone Hill</v>
          </cell>
          <cell r="D5132" t="str">
            <v>CLE</v>
          </cell>
          <cell r="F5132">
            <v>16.8</v>
          </cell>
          <cell r="G5132">
            <v>2820000</v>
          </cell>
          <cell r="H5132">
            <v>2394</v>
          </cell>
        </row>
        <row r="5133">
          <cell r="A5133">
            <v>1995</v>
          </cell>
          <cell r="B5133" t="str">
            <v>Michael Cage</v>
          </cell>
          <cell r="D5133" t="str">
            <v>CLE</v>
          </cell>
          <cell r="F5133">
            <v>13.5</v>
          </cell>
          <cell r="G5133">
            <v>1635000</v>
          </cell>
          <cell r="H5133">
            <v>2041.8</v>
          </cell>
        </row>
        <row r="5134">
          <cell r="A5134">
            <v>1995</v>
          </cell>
          <cell r="B5134" t="str">
            <v>Bobby Phills</v>
          </cell>
          <cell r="D5134" t="str">
            <v>CLE</v>
          </cell>
          <cell r="F5134">
            <v>12.2</v>
          </cell>
          <cell r="G5134">
            <v>1458000</v>
          </cell>
          <cell r="H5134">
            <v>2504</v>
          </cell>
        </row>
        <row r="5135">
          <cell r="A5135">
            <v>1995</v>
          </cell>
          <cell r="B5135" t="str">
            <v>John Battle</v>
          </cell>
          <cell r="D5135" t="str">
            <v>CLE</v>
          </cell>
          <cell r="F5135">
            <v>10.8</v>
          </cell>
          <cell r="G5135">
            <v>1330000</v>
          </cell>
          <cell r="H5135">
            <v>280</v>
          </cell>
        </row>
        <row r="5136">
          <cell r="A5136">
            <v>1995</v>
          </cell>
          <cell r="B5136" t="str">
            <v>Terrell Brandon</v>
          </cell>
          <cell r="D5136" t="str">
            <v>CLE</v>
          </cell>
          <cell r="F5136">
            <v>18.7</v>
          </cell>
          <cell r="G5136">
            <v>997000</v>
          </cell>
          <cell r="H5136">
            <v>1963.1000000000001</v>
          </cell>
        </row>
        <row r="5137">
          <cell r="A5137">
            <v>1995</v>
          </cell>
          <cell r="B5137" t="str">
            <v>Chris Mills</v>
          </cell>
          <cell r="D5137" t="str">
            <v>CLE</v>
          </cell>
          <cell r="F5137">
            <v>11.6</v>
          </cell>
          <cell r="G5137">
            <v>845000</v>
          </cell>
          <cell r="H5137">
            <v>2816</v>
          </cell>
        </row>
        <row r="5138">
          <cell r="A5138">
            <v>1995</v>
          </cell>
          <cell r="B5138" t="str">
            <v>Tony Campbell</v>
          </cell>
          <cell r="D5138" t="str">
            <v>CLE</v>
          </cell>
          <cell r="F5138">
            <v>12.9</v>
          </cell>
          <cell r="G5138">
            <v>650000</v>
          </cell>
          <cell r="H5138">
            <v>1131</v>
          </cell>
        </row>
        <row r="5139">
          <cell r="A5139">
            <v>1995</v>
          </cell>
          <cell r="B5139" t="str">
            <v>Gerald Madkins</v>
          </cell>
          <cell r="D5139" t="str">
            <v>CLE</v>
          </cell>
          <cell r="F5139">
            <v>5.0999999999999996</v>
          </cell>
          <cell r="G5139">
            <v>615000</v>
          </cell>
          <cell r="H5139">
            <v>28</v>
          </cell>
        </row>
        <row r="5140">
          <cell r="A5140">
            <v>1995</v>
          </cell>
          <cell r="B5140" t="str">
            <v>Steve Colter</v>
          </cell>
          <cell r="D5140" t="str">
            <v>CLE</v>
          </cell>
          <cell r="F5140">
            <v>11.3</v>
          </cell>
          <cell r="G5140">
            <v>150000</v>
          </cell>
          <cell r="H5140">
            <v>752.4</v>
          </cell>
        </row>
        <row r="5141">
          <cell r="A5141">
            <v>1995</v>
          </cell>
          <cell r="B5141" t="str">
            <v>Greg Dreiling</v>
          </cell>
          <cell r="D5141" t="str">
            <v>CLE</v>
          </cell>
          <cell r="F5141">
            <v>7.8</v>
          </cell>
          <cell r="G5141">
            <v>150000</v>
          </cell>
          <cell r="H5141">
            <v>481.40000000000003</v>
          </cell>
        </row>
        <row r="5142">
          <cell r="A5142">
            <v>1995</v>
          </cell>
          <cell r="B5142" t="str">
            <v>Hot Rod</v>
          </cell>
          <cell r="D5142" t="str">
            <v>CLE</v>
          </cell>
          <cell r="F5142">
            <v>14.6</v>
          </cell>
          <cell r="H5142">
            <v>2641.8</v>
          </cell>
        </row>
        <row r="5143">
          <cell r="A5143">
            <v>1995</v>
          </cell>
          <cell r="B5143" t="str">
            <v>Fred Roberts</v>
          </cell>
          <cell r="D5143" t="str">
            <v>CLE</v>
          </cell>
          <cell r="F5143">
            <v>11.6</v>
          </cell>
          <cell r="H5143">
            <v>222.6</v>
          </cell>
        </row>
        <row r="5144">
          <cell r="A5144">
            <v>1995</v>
          </cell>
          <cell r="B5144" t="str">
            <v>Elmer Bennett</v>
          </cell>
          <cell r="D5144" t="str">
            <v>CLE</v>
          </cell>
          <cell r="F5144">
            <v>32.5</v>
          </cell>
          <cell r="H5144">
            <v>18</v>
          </cell>
        </row>
        <row r="5145">
          <cell r="A5145">
            <v>1995</v>
          </cell>
          <cell r="B5145" t="str">
            <v>Roy Tarpley</v>
          </cell>
          <cell r="D5145" t="str">
            <v>DAL</v>
          </cell>
          <cell r="F5145">
            <v>17.8</v>
          </cell>
          <cell r="G5145">
            <v>3000000</v>
          </cell>
          <cell r="H5145">
            <v>1353</v>
          </cell>
        </row>
        <row r="5146">
          <cell r="A5146">
            <v>1995</v>
          </cell>
          <cell r="B5146" t="str">
            <v>Jason Kidd</v>
          </cell>
          <cell r="D5146" t="str">
            <v>DAL</v>
          </cell>
          <cell r="F5146">
            <v>15.1</v>
          </cell>
          <cell r="G5146">
            <v>2770800</v>
          </cell>
          <cell r="H5146">
            <v>2670.2</v>
          </cell>
        </row>
        <row r="5147">
          <cell r="A5147">
            <v>1995</v>
          </cell>
          <cell r="B5147" t="str">
            <v>Jim Jackson</v>
          </cell>
          <cell r="D5147" t="str">
            <v>DAL</v>
          </cell>
          <cell r="F5147">
            <v>18.899999999999999</v>
          </cell>
          <cell r="G5147">
            <v>2700000</v>
          </cell>
          <cell r="H5147">
            <v>1983.8999999999999</v>
          </cell>
        </row>
        <row r="5148">
          <cell r="A5148">
            <v>1995</v>
          </cell>
          <cell r="B5148" t="str">
            <v>Jamal Mashburn</v>
          </cell>
          <cell r="D5148" t="str">
            <v>DAL</v>
          </cell>
          <cell r="F5148">
            <v>17.3</v>
          </cell>
          <cell r="G5148">
            <v>2633300</v>
          </cell>
          <cell r="H5148">
            <v>2984</v>
          </cell>
        </row>
        <row r="5149">
          <cell r="A5149">
            <v>1995</v>
          </cell>
          <cell r="B5149" t="str">
            <v>Doug Smith</v>
          </cell>
          <cell r="D5149" t="str">
            <v>DAL</v>
          </cell>
          <cell r="F5149">
            <v>11</v>
          </cell>
          <cell r="G5149">
            <v>1950000</v>
          </cell>
          <cell r="H5149">
            <v>825.3</v>
          </cell>
        </row>
        <row r="5150">
          <cell r="A5150">
            <v>1995</v>
          </cell>
          <cell r="B5150" t="str">
            <v>Terry Davis</v>
          </cell>
          <cell r="D5150" t="str">
            <v>DAL</v>
          </cell>
          <cell r="F5150">
            <v>8.1</v>
          </cell>
          <cell r="G5150">
            <v>1560000</v>
          </cell>
          <cell r="H5150">
            <v>579.6</v>
          </cell>
        </row>
        <row r="5151">
          <cell r="A5151">
            <v>1995</v>
          </cell>
          <cell r="B5151" t="str">
            <v>Donald Hodge</v>
          </cell>
          <cell r="D5151" t="str">
            <v>DAL</v>
          </cell>
          <cell r="F5151">
            <v>8.5</v>
          </cell>
          <cell r="G5151">
            <v>1005000</v>
          </cell>
          <cell r="H5151">
            <v>631.79999999999995</v>
          </cell>
        </row>
        <row r="5152">
          <cell r="A5152">
            <v>1995</v>
          </cell>
          <cell r="B5152" t="str">
            <v>Popeye Jones</v>
          </cell>
          <cell r="D5152" t="str">
            <v>DAL</v>
          </cell>
          <cell r="F5152">
            <v>13.8</v>
          </cell>
          <cell r="G5152">
            <v>769000</v>
          </cell>
          <cell r="H5152">
            <v>2384</v>
          </cell>
        </row>
        <row r="5153">
          <cell r="A5153">
            <v>1995</v>
          </cell>
          <cell r="B5153" t="str">
            <v>Tony Dumas</v>
          </cell>
          <cell r="D5153" t="str">
            <v>DAL</v>
          </cell>
          <cell r="F5153">
            <v>8.8000000000000007</v>
          </cell>
          <cell r="G5153">
            <v>700000</v>
          </cell>
          <cell r="H5153">
            <v>614.79999999999995</v>
          </cell>
        </row>
        <row r="5154">
          <cell r="A5154">
            <v>1995</v>
          </cell>
          <cell r="B5154" t="str">
            <v>Lucious Harris</v>
          </cell>
          <cell r="D5154" t="str">
            <v>DAL</v>
          </cell>
          <cell r="F5154">
            <v>15.1</v>
          </cell>
          <cell r="G5154">
            <v>455000</v>
          </cell>
          <cell r="H5154">
            <v>1698.5</v>
          </cell>
        </row>
        <row r="5155">
          <cell r="A5155">
            <v>1995</v>
          </cell>
          <cell r="B5155" t="str">
            <v>Lorenzo Williams</v>
          </cell>
          <cell r="D5155" t="str">
            <v>DAL</v>
          </cell>
          <cell r="F5155">
            <v>10.3</v>
          </cell>
          <cell r="G5155">
            <v>200000</v>
          </cell>
          <cell r="H5155">
            <v>2386.2000000000003</v>
          </cell>
        </row>
        <row r="5156">
          <cell r="A5156">
            <v>1995</v>
          </cell>
          <cell r="B5156" t="str">
            <v>George McCloud</v>
          </cell>
          <cell r="D5156" t="str">
            <v>DAL</v>
          </cell>
          <cell r="F5156">
            <v>17</v>
          </cell>
          <cell r="H5156">
            <v>802.2</v>
          </cell>
        </row>
        <row r="5157">
          <cell r="A5157">
            <v>1995</v>
          </cell>
          <cell r="B5157" t="str">
            <v>Dikembe Mutombo</v>
          </cell>
          <cell r="D5157" t="str">
            <v>DEN</v>
          </cell>
          <cell r="F5157">
            <v>17</v>
          </cell>
          <cell r="G5157">
            <v>3100000</v>
          </cell>
          <cell r="H5157">
            <v>3099.6</v>
          </cell>
        </row>
        <row r="5158">
          <cell r="A5158">
            <v>1995</v>
          </cell>
          <cell r="B5158" t="str">
            <v>LaPhonso Ellis</v>
          </cell>
          <cell r="D5158" t="str">
            <v>DEN</v>
          </cell>
          <cell r="F5158">
            <v>13.1</v>
          </cell>
          <cell r="G5158">
            <v>2731000</v>
          </cell>
          <cell r="H5158">
            <v>58.199999999999996</v>
          </cell>
        </row>
        <row r="5159">
          <cell r="A5159">
            <v>1995</v>
          </cell>
          <cell r="B5159" t="str">
            <v>Mahmoud Abdul-Rauf</v>
          </cell>
          <cell r="D5159" t="str">
            <v>DEN</v>
          </cell>
          <cell r="F5159">
            <v>17.8</v>
          </cell>
          <cell r="G5159">
            <v>2200000</v>
          </cell>
          <cell r="H5159">
            <v>2080.5</v>
          </cell>
        </row>
        <row r="5160">
          <cell r="A5160">
            <v>1995</v>
          </cell>
          <cell r="B5160" t="str">
            <v>Bison Dele</v>
          </cell>
          <cell r="D5160" t="str">
            <v>DEN</v>
          </cell>
          <cell r="F5160">
            <v>13.9</v>
          </cell>
          <cell r="G5160">
            <v>2000000</v>
          </cell>
          <cell r="H5160">
            <v>1260</v>
          </cell>
        </row>
        <row r="5161">
          <cell r="A5161">
            <v>1995</v>
          </cell>
          <cell r="B5161" t="str">
            <v>Reggie Williams</v>
          </cell>
          <cell r="D5161" t="str">
            <v>DEN</v>
          </cell>
          <cell r="F5161">
            <v>16.899999999999999</v>
          </cell>
          <cell r="G5161">
            <v>1567500</v>
          </cell>
          <cell r="H5161">
            <v>2197.7999999999997</v>
          </cell>
        </row>
        <row r="5162">
          <cell r="A5162">
            <v>1995</v>
          </cell>
          <cell r="B5162" t="str">
            <v>Rodney Rogers</v>
          </cell>
          <cell r="D5162" t="str">
            <v>DEN</v>
          </cell>
          <cell r="F5162">
            <v>15.2</v>
          </cell>
          <cell r="G5162">
            <v>1560000</v>
          </cell>
          <cell r="H5162">
            <v>2144</v>
          </cell>
        </row>
        <row r="5163">
          <cell r="A5163">
            <v>1995</v>
          </cell>
          <cell r="B5163" t="str">
            <v>Bryant Stith</v>
          </cell>
          <cell r="D5163" t="str">
            <v>DEN</v>
          </cell>
          <cell r="F5163">
            <v>14.4</v>
          </cell>
          <cell r="G5163">
            <v>1375000</v>
          </cell>
          <cell r="H5163">
            <v>2332.8000000000002</v>
          </cell>
        </row>
        <row r="5164">
          <cell r="A5164">
            <v>1995</v>
          </cell>
          <cell r="B5164" t="str">
            <v>Robert Pack</v>
          </cell>
          <cell r="D5164" t="str">
            <v>DEN</v>
          </cell>
          <cell r="F5164">
            <v>16.899999999999999</v>
          </cell>
          <cell r="G5164">
            <v>1059500</v>
          </cell>
          <cell r="H5164">
            <v>1142.3999999999999</v>
          </cell>
        </row>
        <row r="5165">
          <cell r="A5165">
            <v>1995</v>
          </cell>
          <cell r="B5165" t="str">
            <v>Dale Ellis</v>
          </cell>
          <cell r="D5165" t="str">
            <v>DEN</v>
          </cell>
          <cell r="F5165">
            <v>12.9</v>
          </cell>
          <cell r="G5165">
            <v>1007500</v>
          </cell>
          <cell r="H5165">
            <v>1992.6000000000001</v>
          </cell>
        </row>
        <row r="5166">
          <cell r="A5166">
            <v>1995</v>
          </cell>
          <cell r="B5166" t="str">
            <v>Jalen Rose</v>
          </cell>
          <cell r="D5166" t="str">
            <v>DEN</v>
          </cell>
          <cell r="F5166">
            <v>15.1</v>
          </cell>
          <cell r="G5166">
            <v>975000</v>
          </cell>
          <cell r="H5166">
            <v>1798.2</v>
          </cell>
        </row>
        <row r="5167">
          <cell r="A5167">
            <v>1995</v>
          </cell>
          <cell r="B5167" t="str">
            <v>Tom Hammonds</v>
          </cell>
          <cell r="D5167" t="str">
            <v>DEN</v>
          </cell>
          <cell r="F5167">
            <v>14.7</v>
          </cell>
          <cell r="G5167">
            <v>700000</v>
          </cell>
          <cell r="H5167">
            <v>959</v>
          </cell>
        </row>
        <row r="5168">
          <cell r="A5168">
            <v>1995</v>
          </cell>
          <cell r="B5168" t="str">
            <v>Cliff Levingston</v>
          </cell>
          <cell r="D5168" t="str">
            <v>DEN</v>
          </cell>
          <cell r="F5168">
            <v>10.5</v>
          </cell>
          <cell r="G5168">
            <v>650000</v>
          </cell>
          <cell r="H5168">
            <v>467.4</v>
          </cell>
        </row>
        <row r="5169">
          <cell r="A5169">
            <v>1995</v>
          </cell>
          <cell r="B5169" t="str">
            <v>Darnell Mee</v>
          </cell>
          <cell r="D5169" t="str">
            <v>DEN</v>
          </cell>
          <cell r="F5169">
            <v>15.3</v>
          </cell>
          <cell r="G5169">
            <v>250000</v>
          </cell>
          <cell r="H5169">
            <v>8</v>
          </cell>
        </row>
        <row r="5170">
          <cell r="A5170">
            <v>1995</v>
          </cell>
          <cell r="B5170" t="str">
            <v>Reggie Slater</v>
          </cell>
          <cell r="D5170" t="str">
            <v>DEN</v>
          </cell>
          <cell r="F5170">
            <v>14.5</v>
          </cell>
          <cell r="G5170">
            <v>150000</v>
          </cell>
          <cell r="H5170">
            <v>235</v>
          </cell>
        </row>
        <row r="5171">
          <cell r="A5171">
            <v>1995</v>
          </cell>
          <cell r="B5171" t="str">
            <v>Greg Grant</v>
          </cell>
          <cell r="D5171" t="str">
            <v>DEN</v>
          </cell>
          <cell r="F5171">
            <v>9.1</v>
          </cell>
          <cell r="H5171">
            <v>151.20000000000002</v>
          </cell>
        </row>
        <row r="5172">
          <cell r="A5172">
            <v>1995</v>
          </cell>
          <cell r="B5172" t="str">
            <v>Mark Randall</v>
          </cell>
          <cell r="D5172" t="str">
            <v>DEN</v>
          </cell>
          <cell r="F5172">
            <v>4.4000000000000004</v>
          </cell>
          <cell r="H5172">
            <v>39.200000000000003</v>
          </cell>
        </row>
        <row r="5173">
          <cell r="A5173">
            <v>1995</v>
          </cell>
          <cell r="B5173" t="str">
            <v>Eldridge Recasner</v>
          </cell>
          <cell r="D5173" t="str">
            <v>DEN</v>
          </cell>
          <cell r="F5173">
            <v>15.3</v>
          </cell>
          <cell r="H5173">
            <v>12.899999999999999</v>
          </cell>
        </row>
        <row r="5174">
          <cell r="A5174">
            <v>1995</v>
          </cell>
          <cell r="B5174" t="str">
            <v>Grant Hill</v>
          </cell>
          <cell r="D5174" t="str">
            <v>DET</v>
          </cell>
          <cell r="F5174">
            <v>19</v>
          </cell>
          <cell r="G5174">
            <v>2750000</v>
          </cell>
          <cell r="H5174">
            <v>2681</v>
          </cell>
        </row>
        <row r="5175">
          <cell r="A5175">
            <v>1995</v>
          </cell>
          <cell r="B5175" t="str">
            <v>Terry Mills</v>
          </cell>
          <cell r="D5175" t="str">
            <v>DET</v>
          </cell>
          <cell r="F5175">
            <v>14.7</v>
          </cell>
          <cell r="G5175">
            <v>1897000</v>
          </cell>
          <cell r="H5175">
            <v>2512.7999999999997</v>
          </cell>
        </row>
        <row r="5176">
          <cell r="A5176">
            <v>1995</v>
          </cell>
          <cell r="B5176" t="str">
            <v>Mark Macon</v>
          </cell>
          <cell r="D5176" t="str">
            <v>DET</v>
          </cell>
          <cell r="F5176">
            <v>12.5</v>
          </cell>
          <cell r="G5176">
            <v>1767000</v>
          </cell>
          <cell r="H5176">
            <v>720.5</v>
          </cell>
        </row>
        <row r="5177">
          <cell r="A5177">
            <v>1995</v>
          </cell>
          <cell r="B5177" t="str">
            <v>Johnny Dawkins</v>
          </cell>
          <cell r="D5177" t="str">
            <v>DET</v>
          </cell>
          <cell r="F5177">
            <v>12.2</v>
          </cell>
          <cell r="G5177">
            <v>1680000</v>
          </cell>
          <cell r="H5177">
            <v>1170</v>
          </cell>
        </row>
        <row r="5178">
          <cell r="A5178">
            <v>1995</v>
          </cell>
          <cell r="B5178" t="str">
            <v>Oliver Miller</v>
          </cell>
          <cell r="D5178" t="str">
            <v>DET</v>
          </cell>
          <cell r="F5178">
            <v>16.899999999999999</v>
          </cell>
          <cell r="G5178">
            <v>1540000</v>
          </cell>
          <cell r="H5178">
            <v>1555.2</v>
          </cell>
        </row>
        <row r="5179">
          <cell r="A5179">
            <v>1995</v>
          </cell>
          <cell r="B5179" t="str">
            <v>Mark West</v>
          </cell>
          <cell r="D5179" t="str">
            <v>DET</v>
          </cell>
          <cell r="F5179">
            <v>12.8</v>
          </cell>
          <cell r="G5179">
            <v>1500000</v>
          </cell>
          <cell r="H5179">
            <v>1541</v>
          </cell>
        </row>
        <row r="5180">
          <cell r="A5180">
            <v>1995</v>
          </cell>
          <cell r="B5180" t="str">
            <v>Lindsey Hunter</v>
          </cell>
          <cell r="D5180" t="str">
            <v>DET</v>
          </cell>
          <cell r="F5180">
            <v>10.5</v>
          </cell>
          <cell r="G5180">
            <v>1173000</v>
          </cell>
          <cell r="H5180">
            <v>945</v>
          </cell>
        </row>
        <row r="5181">
          <cell r="A5181">
            <v>1995</v>
          </cell>
          <cell r="B5181" t="str">
            <v>Joe Dumars</v>
          </cell>
          <cell r="D5181" t="str">
            <v>DET</v>
          </cell>
          <cell r="F5181">
            <v>13.9</v>
          </cell>
          <cell r="G5181">
            <v>1096700</v>
          </cell>
          <cell r="H5181">
            <v>2546</v>
          </cell>
        </row>
        <row r="5182">
          <cell r="A5182">
            <v>1995</v>
          </cell>
          <cell r="B5182" t="str">
            <v>Allan Houston</v>
          </cell>
          <cell r="D5182" t="str">
            <v>DET</v>
          </cell>
          <cell r="F5182">
            <v>16.399999999999999</v>
          </cell>
          <cell r="G5182">
            <v>956000</v>
          </cell>
          <cell r="H5182">
            <v>1998.8</v>
          </cell>
        </row>
        <row r="5183">
          <cell r="A5183">
            <v>1995</v>
          </cell>
          <cell r="B5183" t="str">
            <v>Bill Curley</v>
          </cell>
          <cell r="D5183" t="str">
            <v>DET</v>
          </cell>
          <cell r="F5183">
            <v>9</v>
          </cell>
          <cell r="G5183">
            <v>702000</v>
          </cell>
          <cell r="H5183">
            <v>593.59999999999991</v>
          </cell>
        </row>
        <row r="5184">
          <cell r="A5184">
            <v>1995</v>
          </cell>
          <cell r="B5184" t="str">
            <v>Eric Leckner</v>
          </cell>
          <cell r="D5184" t="str">
            <v>DET</v>
          </cell>
          <cell r="F5184">
            <v>12.2</v>
          </cell>
          <cell r="G5184">
            <v>350000</v>
          </cell>
          <cell r="H5184">
            <v>621.30000000000007</v>
          </cell>
        </row>
        <row r="5185">
          <cell r="A5185">
            <v>1995</v>
          </cell>
          <cell r="B5185" t="str">
            <v>Rafael Addison</v>
          </cell>
          <cell r="D5185" t="str">
            <v>DET</v>
          </cell>
          <cell r="F5185">
            <v>11.3</v>
          </cell>
          <cell r="G5185">
            <v>250000</v>
          </cell>
          <cell r="H5185">
            <v>1777.5</v>
          </cell>
        </row>
        <row r="5186">
          <cell r="A5186">
            <v>1995</v>
          </cell>
          <cell r="B5186" t="str">
            <v>Ivano Newbill</v>
          </cell>
          <cell r="D5186" t="str">
            <v>DET</v>
          </cell>
          <cell r="F5186">
            <v>7.3</v>
          </cell>
          <cell r="G5186">
            <v>150000</v>
          </cell>
          <cell r="H5186">
            <v>329.79999999999995</v>
          </cell>
        </row>
        <row r="5187">
          <cell r="A5187">
            <v>1995</v>
          </cell>
          <cell r="B5187" t="str">
            <v>Mike Peplowski</v>
          </cell>
          <cell r="D5187" t="str">
            <v>DET</v>
          </cell>
          <cell r="F5187">
            <v>15.2</v>
          </cell>
          <cell r="H5187">
            <v>21</v>
          </cell>
        </row>
        <row r="5188">
          <cell r="A5188">
            <v>1995</v>
          </cell>
          <cell r="B5188" t="str">
            <v>Tim Hardaway</v>
          </cell>
          <cell r="D5188" t="str">
            <v>GSW</v>
          </cell>
          <cell r="F5188">
            <v>18.3</v>
          </cell>
          <cell r="G5188">
            <v>3703000</v>
          </cell>
          <cell r="H5188">
            <v>2318.7999999999997</v>
          </cell>
        </row>
        <row r="5189">
          <cell r="A5189">
            <v>1995</v>
          </cell>
          <cell r="B5189" t="str">
            <v>Rony Seikaly</v>
          </cell>
          <cell r="D5189" t="str">
            <v>GSW</v>
          </cell>
          <cell r="F5189">
            <v>12.7</v>
          </cell>
          <cell r="G5189">
            <v>3297000</v>
          </cell>
          <cell r="H5189">
            <v>1036.8</v>
          </cell>
        </row>
        <row r="5190">
          <cell r="A5190">
            <v>1995</v>
          </cell>
          <cell r="B5190" t="str">
            <v>Chris Mullin</v>
          </cell>
          <cell r="D5190" t="str">
            <v>GSW</v>
          </cell>
          <cell r="F5190">
            <v>17.7</v>
          </cell>
          <cell r="G5190">
            <v>2844000</v>
          </cell>
          <cell r="H5190">
            <v>890</v>
          </cell>
        </row>
        <row r="5191">
          <cell r="A5191">
            <v>1995</v>
          </cell>
          <cell r="B5191" t="str">
            <v>Ricky Pierce</v>
          </cell>
          <cell r="D5191" t="str">
            <v>GSW</v>
          </cell>
          <cell r="F5191">
            <v>15.1</v>
          </cell>
          <cell r="G5191">
            <v>2500000</v>
          </cell>
          <cell r="H5191">
            <v>672.3</v>
          </cell>
        </row>
        <row r="5192">
          <cell r="A5192">
            <v>1995</v>
          </cell>
          <cell r="B5192" t="str">
            <v>Victor Alexander</v>
          </cell>
          <cell r="D5192" t="str">
            <v>GSW</v>
          </cell>
          <cell r="F5192">
            <v>12.8</v>
          </cell>
          <cell r="G5192">
            <v>1377500</v>
          </cell>
          <cell r="H5192">
            <v>1235</v>
          </cell>
        </row>
        <row r="5193">
          <cell r="A5193">
            <v>1995</v>
          </cell>
          <cell r="B5193" t="str">
            <v>Chris Gatling</v>
          </cell>
          <cell r="D5193" t="str">
            <v>GSW</v>
          </cell>
          <cell r="F5193">
            <v>19.5</v>
          </cell>
          <cell r="G5193">
            <v>1330000</v>
          </cell>
          <cell r="H5193">
            <v>1467.4</v>
          </cell>
        </row>
        <row r="5194">
          <cell r="A5194">
            <v>1995</v>
          </cell>
          <cell r="B5194" t="str">
            <v>Latrell Sprewell</v>
          </cell>
          <cell r="D5194" t="str">
            <v>GSW</v>
          </cell>
          <cell r="F5194">
            <v>14.1</v>
          </cell>
          <cell r="G5194">
            <v>890000</v>
          </cell>
          <cell r="H5194">
            <v>2773.8</v>
          </cell>
        </row>
        <row r="5195">
          <cell r="A5195">
            <v>1995</v>
          </cell>
          <cell r="B5195" t="str">
            <v>Carlos Rogers</v>
          </cell>
          <cell r="D5195" t="str">
            <v>GSW</v>
          </cell>
          <cell r="F5195">
            <v>14.3</v>
          </cell>
          <cell r="G5195">
            <v>715000</v>
          </cell>
          <cell r="H5195">
            <v>1019.2</v>
          </cell>
        </row>
        <row r="5196">
          <cell r="A5196">
            <v>1995</v>
          </cell>
          <cell r="B5196" t="str">
            <v>Clifford Rozier</v>
          </cell>
          <cell r="D5196" t="str">
            <v>GSW</v>
          </cell>
          <cell r="F5196">
            <v>11.5</v>
          </cell>
          <cell r="G5196">
            <v>650000</v>
          </cell>
          <cell r="H5196">
            <v>1491.6000000000001</v>
          </cell>
        </row>
        <row r="5197">
          <cell r="A5197">
            <v>1995</v>
          </cell>
          <cell r="B5197" t="str">
            <v>Keith Jennings</v>
          </cell>
          <cell r="D5197" t="str">
            <v>GSW</v>
          </cell>
          <cell r="F5197">
            <v>15.3</v>
          </cell>
          <cell r="G5197">
            <v>350000</v>
          </cell>
          <cell r="H5197">
            <v>1720</v>
          </cell>
        </row>
        <row r="5198">
          <cell r="A5198">
            <v>1995</v>
          </cell>
          <cell r="B5198" t="str">
            <v>Manute Bol</v>
          </cell>
          <cell r="D5198" t="str">
            <v>GSW</v>
          </cell>
          <cell r="F5198">
            <v>9.5</v>
          </cell>
          <cell r="G5198">
            <v>200000</v>
          </cell>
          <cell r="H5198">
            <v>81</v>
          </cell>
        </row>
        <row r="5199">
          <cell r="A5199">
            <v>1995</v>
          </cell>
          <cell r="B5199" t="str">
            <v>Dwayne Morton</v>
          </cell>
          <cell r="D5199" t="str">
            <v>GSW</v>
          </cell>
          <cell r="F5199">
            <v>11</v>
          </cell>
          <cell r="G5199">
            <v>150000</v>
          </cell>
          <cell r="H5199">
            <v>393.59999999999997</v>
          </cell>
        </row>
        <row r="5200">
          <cell r="A5200">
            <v>1995</v>
          </cell>
          <cell r="B5200" t="str">
            <v>David Wood</v>
          </cell>
          <cell r="D5200" t="str">
            <v>GSW</v>
          </cell>
          <cell r="F5200">
            <v>10.3</v>
          </cell>
          <cell r="G5200">
            <v>150000</v>
          </cell>
          <cell r="H5200">
            <v>1333.8000000000002</v>
          </cell>
        </row>
        <row r="5201">
          <cell r="A5201">
            <v>1995</v>
          </cell>
          <cell r="B5201" t="str">
            <v>Rod Higgins</v>
          </cell>
          <cell r="D5201" t="str">
            <v>GSW</v>
          </cell>
          <cell r="F5201">
            <v>6.1</v>
          </cell>
          <cell r="G5201">
            <v>15800</v>
          </cell>
          <cell r="H5201">
            <v>46</v>
          </cell>
        </row>
        <row r="5202">
          <cell r="A5202">
            <v>1995</v>
          </cell>
          <cell r="B5202" t="str">
            <v>Tim Legler</v>
          </cell>
          <cell r="D5202" t="str">
            <v>GSW</v>
          </cell>
          <cell r="F5202">
            <v>15.9</v>
          </cell>
          <cell r="H5202">
            <v>372</v>
          </cell>
        </row>
        <row r="5203">
          <cell r="A5203">
            <v>1995</v>
          </cell>
          <cell r="B5203" t="str">
            <v>Ryan Lorthridge</v>
          </cell>
          <cell r="D5203" t="str">
            <v>GSW</v>
          </cell>
          <cell r="F5203">
            <v>12.9</v>
          </cell>
          <cell r="H5203">
            <v>673.4</v>
          </cell>
        </row>
        <row r="5204">
          <cell r="A5204">
            <v>1995</v>
          </cell>
          <cell r="B5204" t="str">
            <v>Hakeem Olajuwon</v>
          </cell>
          <cell r="D5204" t="str">
            <v>HOU</v>
          </cell>
          <cell r="F5204">
            <v>26</v>
          </cell>
          <cell r="G5204">
            <v>3169900</v>
          </cell>
          <cell r="H5204">
            <v>2851.2000000000003</v>
          </cell>
        </row>
        <row r="5205">
          <cell r="A5205">
            <v>1995</v>
          </cell>
          <cell r="B5205" t="str">
            <v>Kenny Smith</v>
          </cell>
          <cell r="D5205" t="str">
            <v>HOU</v>
          </cell>
          <cell r="F5205">
            <v>16.2</v>
          </cell>
          <cell r="G5205">
            <v>2633000</v>
          </cell>
          <cell r="H5205">
            <v>2033.1000000000001</v>
          </cell>
        </row>
        <row r="5206">
          <cell r="A5206">
            <v>1995</v>
          </cell>
          <cell r="B5206" t="str">
            <v>Vernon Maxwell</v>
          </cell>
          <cell r="D5206" t="str">
            <v>HOU</v>
          </cell>
          <cell r="F5206">
            <v>11.9</v>
          </cell>
          <cell r="G5206">
            <v>1833000</v>
          </cell>
          <cell r="H5206">
            <v>2035.2</v>
          </cell>
        </row>
        <row r="5207">
          <cell r="A5207">
            <v>1995</v>
          </cell>
          <cell r="B5207" t="str">
            <v>Robert Horry</v>
          </cell>
          <cell r="D5207" t="str">
            <v>HOU</v>
          </cell>
          <cell r="F5207">
            <v>13.5</v>
          </cell>
          <cell r="G5207">
            <v>1499000</v>
          </cell>
          <cell r="H5207">
            <v>2073.6</v>
          </cell>
        </row>
        <row r="5208">
          <cell r="A5208">
            <v>1995</v>
          </cell>
          <cell r="B5208" t="str">
            <v>Mario Elie</v>
          </cell>
          <cell r="D5208" t="str">
            <v>HOU</v>
          </cell>
          <cell r="F5208">
            <v>13.7</v>
          </cell>
          <cell r="G5208">
            <v>1450000</v>
          </cell>
          <cell r="H5208">
            <v>1895.3999999999999</v>
          </cell>
        </row>
        <row r="5209">
          <cell r="A5209">
            <v>1995</v>
          </cell>
          <cell r="B5209" t="str">
            <v>Carl Herrera</v>
          </cell>
          <cell r="D5209" t="str">
            <v>HOU</v>
          </cell>
          <cell r="F5209">
            <v>11.7</v>
          </cell>
          <cell r="G5209">
            <v>1350000</v>
          </cell>
          <cell r="H5209">
            <v>1329.8</v>
          </cell>
        </row>
        <row r="5210">
          <cell r="A5210">
            <v>1995</v>
          </cell>
          <cell r="B5210" t="str">
            <v>Sam Cassell</v>
          </cell>
          <cell r="D5210" t="str">
            <v>HOU</v>
          </cell>
          <cell r="F5210">
            <v>15.9</v>
          </cell>
          <cell r="G5210">
            <v>845000</v>
          </cell>
          <cell r="H5210">
            <v>1886</v>
          </cell>
        </row>
        <row r="5211">
          <cell r="A5211">
            <v>1995</v>
          </cell>
          <cell r="B5211" t="str">
            <v>Žan Tabak</v>
          </cell>
          <cell r="D5211" t="str">
            <v>HOU</v>
          </cell>
          <cell r="F5211">
            <v>11.2</v>
          </cell>
          <cell r="G5211">
            <v>500000</v>
          </cell>
          <cell r="H5211">
            <v>181.3</v>
          </cell>
        </row>
        <row r="5212">
          <cell r="A5212">
            <v>1995</v>
          </cell>
          <cell r="B5212" t="str">
            <v>Tim Breaux</v>
          </cell>
          <cell r="D5212" t="str">
            <v>HOU</v>
          </cell>
          <cell r="F5212">
            <v>8.9</v>
          </cell>
          <cell r="G5212">
            <v>150000</v>
          </cell>
          <cell r="H5212">
            <v>340.2</v>
          </cell>
        </row>
        <row r="5213">
          <cell r="A5213">
            <v>1995</v>
          </cell>
          <cell r="B5213" t="str">
            <v>Adrian Caldwell</v>
          </cell>
          <cell r="D5213" t="str">
            <v>HOU</v>
          </cell>
          <cell r="F5213">
            <v>4.4000000000000004</v>
          </cell>
          <cell r="G5213">
            <v>150000</v>
          </cell>
          <cell r="H5213">
            <v>30.099999999999998</v>
          </cell>
        </row>
        <row r="5214">
          <cell r="A5214">
            <v>1995</v>
          </cell>
          <cell r="B5214" t="str">
            <v>Pete Chilcutt</v>
          </cell>
          <cell r="D5214" t="str">
            <v>HOU</v>
          </cell>
          <cell r="F5214">
            <v>11</v>
          </cell>
          <cell r="G5214">
            <v>126300</v>
          </cell>
          <cell r="H5214">
            <v>1346.4</v>
          </cell>
        </row>
        <row r="5215">
          <cell r="A5215">
            <v>1995</v>
          </cell>
          <cell r="B5215" t="str">
            <v>Chucky Brown</v>
          </cell>
          <cell r="D5215" t="str">
            <v>HOU</v>
          </cell>
          <cell r="F5215">
            <v>12.4</v>
          </cell>
          <cell r="H5215">
            <v>815.9</v>
          </cell>
        </row>
        <row r="5216">
          <cell r="A5216">
            <v>1995</v>
          </cell>
          <cell r="B5216" t="str">
            <v>Charles Jones</v>
          </cell>
          <cell r="D5216" t="str">
            <v>HOU</v>
          </cell>
          <cell r="F5216">
            <v>2.6</v>
          </cell>
          <cell r="H5216">
            <v>36</v>
          </cell>
        </row>
        <row r="5217">
          <cell r="A5217">
            <v>1995</v>
          </cell>
          <cell r="B5217" t="str">
            <v>Mark Strickland</v>
          </cell>
          <cell r="D5217" t="str">
            <v>IND</v>
          </cell>
          <cell r="F5217">
            <v>13.8</v>
          </cell>
          <cell r="H5217">
            <v>9.1999999999999993</v>
          </cell>
        </row>
        <row r="5218">
          <cell r="A5218">
            <v>1995</v>
          </cell>
          <cell r="B5218" t="str">
            <v>Duane Ferrell</v>
          </cell>
          <cell r="D5218" t="str">
            <v>IND</v>
          </cell>
          <cell r="F5218">
            <v>12.5</v>
          </cell>
          <cell r="H5218">
            <v>604.80000000000007</v>
          </cell>
        </row>
        <row r="5219">
          <cell r="A5219">
            <v>1995</v>
          </cell>
          <cell r="B5219" t="str">
            <v>Mark Jackson</v>
          </cell>
          <cell r="D5219" t="str">
            <v>IND</v>
          </cell>
          <cell r="F5219">
            <v>14</v>
          </cell>
          <cell r="H5219">
            <v>2402.6</v>
          </cell>
        </row>
        <row r="5220">
          <cell r="A5220">
            <v>1995</v>
          </cell>
          <cell r="B5220" t="str">
            <v>John Williams</v>
          </cell>
          <cell r="D5220" t="str">
            <v>IND</v>
          </cell>
          <cell r="F5220">
            <v>4.2</v>
          </cell>
          <cell r="H5220">
            <v>401.20000000000005</v>
          </cell>
        </row>
        <row r="5221">
          <cell r="A5221">
            <v>1995</v>
          </cell>
          <cell r="B5221" t="str">
            <v>Sam Mitchell</v>
          </cell>
          <cell r="D5221" t="str">
            <v>IND</v>
          </cell>
          <cell r="F5221">
            <v>13.4</v>
          </cell>
          <cell r="H5221">
            <v>1377</v>
          </cell>
        </row>
        <row r="5222">
          <cell r="A5222">
            <v>1995</v>
          </cell>
          <cell r="B5222" t="str">
            <v>LaSalle Thompson</v>
          </cell>
          <cell r="D5222" t="str">
            <v>IND</v>
          </cell>
          <cell r="F5222">
            <v>6.8</v>
          </cell>
          <cell r="H5222">
            <v>452.2</v>
          </cell>
        </row>
        <row r="5223">
          <cell r="A5223">
            <v>1995</v>
          </cell>
          <cell r="B5223" t="str">
            <v>Reggie Miller</v>
          </cell>
          <cell r="D5223" t="str">
            <v>IND</v>
          </cell>
          <cell r="F5223">
            <v>20.100000000000001</v>
          </cell>
          <cell r="H5223">
            <v>2664.9</v>
          </cell>
        </row>
        <row r="5224">
          <cell r="A5224">
            <v>1995</v>
          </cell>
          <cell r="B5224" t="str">
            <v>Byron Scott</v>
          </cell>
          <cell r="D5224" t="str">
            <v>IND</v>
          </cell>
          <cell r="F5224">
            <v>15.8</v>
          </cell>
          <cell r="H5224">
            <v>1528</v>
          </cell>
        </row>
        <row r="5225">
          <cell r="A5225">
            <v>1995</v>
          </cell>
          <cell r="B5225" t="str">
            <v>Derrick McKey</v>
          </cell>
          <cell r="D5225" t="str">
            <v>IND</v>
          </cell>
          <cell r="F5225">
            <v>15</v>
          </cell>
          <cell r="H5225">
            <v>2802.6</v>
          </cell>
        </row>
        <row r="5226">
          <cell r="A5226">
            <v>1995</v>
          </cell>
          <cell r="B5226" t="str">
            <v>Vern Fleming</v>
          </cell>
          <cell r="D5226" t="str">
            <v>IND</v>
          </cell>
          <cell r="F5226">
            <v>14.6</v>
          </cell>
          <cell r="H5226">
            <v>687.5</v>
          </cell>
        </row>
        <row r="5227">
          <cell r="A5227">
            <v>1995</v>
          </cell>
          <cell r="B5227" t="str">
            <v>Antonio Davis</v>
          </cell>
          <cell r="D5227" t="str">
            <v>IND</v>
          </cell>
          <cell r="F5227">
            <v>11.9</v>
          </cell>
          <cell r="H5227">
            <v>1029.5999999999999</v>
          </cell>
        </row>
        <row r="5228">
          <cell r="A5228">
            <v>1995</v>
          </cell>
          <cell r="B5228" t="str">
            <v>Dale Davis</v>
          </cell>
          <cell r="D5228" t="str">
            <v>IND</v>
          </cell>
          <cell r="F5228">
            <v>16.100000000000001</v>
          </cell>
          <cell r="H5228">
            <v>2345.7999999999997</v>
          </cell>
        </row>
        <row r="5229">
          <cell r="A5229">
            <v>1995</v>
          </cell>
          <cell r="B5229" t="str">
            <v>Haywoode Workman</v>
          </cell>
          <cell r="D5229" t="str">
            <v>IND</v>
          </cell>
          <cell r="F5229">
            <v>12.1</v>
          </cell>
          <cell r="H5229">
            <v>1028.1000000000001</v>
          </cell>
        </row>
        <row r="5230">
          <cell r="A5230">
            <v>1995</v>
          </cell>
          <cell r="B5230" t="str">
            <v>Rik Smits</v>
          </cell>
          <cell r="D5230" t="str">
            <v>IND</v>
          </cell>
          <cell r="F5230">
            <v>19.5</v>
          </cell>
          <cell r="H5230">
            <v>2379</v>
          </cell>
        </row>
        <row r="5231">
          <cell r="A5231">
            <v>1995</v>
          </cell>
          <cell r="B5231" t="str">
            <v>Loy Vaught</v>
          </cell>
          <cell r="D5231" t="str">
            <v>LAC</v>
          </cell>
          <cell r="F5231">
            <v>17.100000000000001</v>
          </cell>
          <cell r="G5231">
            <v>2750000</v>
          </cell>
          <cell r="H5231">
            <v>2968</v>
          </cell>
        </row>
        <row r="5232">
          <cell r="A5232">
            <v>1995</v>
          </cell>
          <cell r="B5232" t="str">
            <v>Pooh Richardson</v>
          </cell>
          <cell r="D5232" t="str">
            <v>LAC</v>
          </cell>
          <cell r="F5232">
            <v>12.6</v>
          </cell>
          <cell r="G5232">
            <v>2120700</v>
          </cell>
          <cell r="H5232">
            <v>2864</v>
          </cell>
        </row>
        <row r="5233">
          <cell r="A5233">
            <v>1995</v>
          </cell>
          <cell r="B5233" t="str">
            <v>Lamond Murray</v>
          </cell>
          <cell r="D5233" t="str">
            <v>LAC</v>
          </cell>
          <cell r="F5233">
            <v>11.6</v>
          </cell>
          <cell r="G5233">
            <v>2000000</v>
          </cell>
          <cell r="H5233">
            <v>2559.6</v>
          </cell>
        </row>
        <row r="5234">
          <cell r="A5234">
            <v>1995</v>
          </cell>
          <cell r="B5234" t="str">
            <v>Terry Dehere</v>
          </cell>
          <cell r="D5234" t="str">
            <v>LAC</v>
          </cell>
          <cell r="F5234">
            <v>11.8</v>
          </cell>
          <cell r="G5234">
            <v>1365000</v>
          </cell>
          <cell r="H5234">
            <v>1776</v>
          </cell>
        </row>
        <row r="5235">
          <cell r="A5235">
            <v>1995</v>
          </cell>
          <cell r="B5235" t="str">
            <v>Malik Sealy</v>
          </cell>
          <cell r="D5235" t="str">
            <v>LAC</v>
          </cell>
          <cell r="F5235">
            <v>14.7</v>
          </cell>
          <cell r="G5235">
            <v>1260000</v>
          </cell>
          <cell r="H5235">
            <v>1602</v>
          </cell>
        </row>
        <row r="5236">
          <cell r="A5236">
            <v>1995</v>
          </cell>
          <cell r="B5236" t="str">
            <v>Gary Grant</v>
          </cell>
          <cell r="D5236" t="str">
            <v>LAC</v>
          </cell>
          <cell r="F5236">
            <v>15.1</v>
          </cell>
          <cell r="G5236">
            <v>1100000</v>
          </cell>
          <cell r="H5236">
            <v>468.59999999999997</v>
          </cell>
        </row>
        <row r="5237">
          <cell r="A5237">
            <v>1995</v>
          </cell>
          <cell r="B5237" t="str">
            <v>Eric Piatkowski</v>
          </cell>
          <cell r="D5237" t="str">
            <v>LAC</v>
          </cell>
          <cell r="F5237">
            <v>13.9</v>
          </cell>
          <cell r="G5237">
            <v>962500</v>
          </cell>
          <cell r="H5237">
            <v>1206.9000000000001</v>
          </cell>
        </row>
        <row r="5238">
          <cell r="A5238">
            <v>1995</v>
          </cell>
          <cell r="B5238" t="str">
            <v>Randy Woods</v>
          </cell>
          <cell r="D5238" t="str">
            <v>LAC</v>
          </cell>
          <cell r="F5238">
            <v>10.9</v>
          </cell>
          <cell r="G5238">
            <v>800000</v>
          </cell>
          <cell r="H5238">
            <v>496</v>
          </cell>
        </row>
        <row r="5239">
          <cell r="A5239">
            <v>1995</v>
          </cell>
          <cell r="B5239" t="str">
            <v>Elmore Spencer</v>
          </cell>
          <cell r="D5239" t="str">
            <v>LAC</v>
          </cell>
          <cell r="F5239">
            <v>7.7</v>
          </cell>
          <cell r="G5239">
            <v>700000</v>
          </cell>
          <cell r="H5239">
            <v>368.59999999999997</v>
          </cell>
        </row>
        <row r="5240">
          <cell r="A5240">
            <v>1995</v>
          </cell>
          <cell r="B5240" t="str">
            <v>Tony Massenburg</v>
          </cell>
          <cell r="D5240" t="str">
            <v>LAC</v>
          </cell>
          <cell r="F5240">
            <v>11.7</v>
          </cell>
          <cell r="G5240">
            <v>422500</v>
          </cell>
          <cell r="H5240">
            <v>2128</v>
          </cell>
        </row>
        <row r="5241">
          <cell r="A5241">
            <v>1995</v>
          </cell>
          <cell r="B5241" t="str">
            <v>Eric Riley</v>
          </cell>
          <cell r="D5241" t="str">
            <v>LAC</v>
          </cell>
          <cell r="F5241">
            <v>14.7</v>
          </cell>
          <cell r="G5241">
            <v>305000</v>
          </cell>
          <cell r="H5241">
            <v>436</v>
          </cell>
        </row>
        <row r="5242">
          <cell r="A5242">
            <v>1995</v>
          </cell>
          <cell r="B5242" t="str">
            <v>Bob Martin</v>
          </cell>
          <cell r="D5242" t="str">
            <v>LAC</v>
          </cell>
          <cell r="F5242">
            <v>3.3</v>
          </cell>
          <cell r="G5242">
            <v>250000</v>
          </cell>
          <cell r="H5242">
            <v>14</v>
          </cell>
        </row>
        <row r="5243">
          <cell r="A5243">
            <v>1995</v>
          </cell>
          <cell r="B5243" t="str">
            <v>Harold Ellis</v>
          </cell>
          <cell r="D5243" t="str">
            <v>LAC</v>
          </cell>
          <cell r="F5243">
            <v>14.4</v>
          </cell>
          <cell r="G5243">
            <v>250000</v>
          </cell>
          <cell r="H5243">
            <v>655.5</v>
          </cell>
        </row>
        <row r="5244">
          <cell r="A5244">
            <v>1995</v>
          </cell>
          <cell r="B5244" t="str">
            <v>Bo Outlaw</v>
          </cell>
          <cell r="D5244" t="str">
            <v>LAC</v>
          </cell>
          <cell r="F5244">
            <v>13.3</v>
          </cell>
          <cell r="G5244">
            <v>250000</v>
          </cell>
          <cell r="H5244">
            <v>1652.3999999999999</v>
          </cell>
        </row>
        <row r="5245">
          <cell r="A5245">
            <v>1995</v>
          </cell>
          <cell r="B5245" t="str">
            <v>Michael Smith</v>
          </cell>
          <cell r="D5245" t="str">
            <v>LAC</v>
          </cell>
          <cell r="F5245">
            <v>13.3</v>
          </cell>
          <cell r="G5245">
            <v>150000</v>
          </cell>
          <cell r="H5245">
            <v>319</v>
          </cell>
        </row>
        <row r="5246">
          <cell r="A5246">
            <v>1995</v>
          </cell>
          <cell r="B5246" t="str">
            <v>Matt Fish</v>
          </cell>
          <cell r="D5246" t="str">
            <v>LAC</v>
          </cell>
          <cell r="F5246">
            <v>10.6</v>
          </cell>
          <cell r="G5246">
            <v>150000</v>
          </cell>
          <cell r="H5246">
            <v>369.2</v>
          </cell>
        </row>
        <row r="5247">
          <cell r="A5247">
            <v>1995</v>
          </cell>
          <cell r="B5247" t="str">
            <v>Vlade Divac</v>
          </cell>
          <cell r="D5247" t="str">
            <v>LAL</v>
          </cell>
          <cell r="F5247">
            <v>20.5</v>
          </cell>
          <cell r="G5247">
            <v>3333300</v>
          </cell>
          <cell r="H5247">
            <v>2808</v>
          </cell>
        </row>
        <row r="5248">
          <cell r="A5248">
            <v>1995</v>
          </cell>
          <cell r="B5248" t="str">
            <v>Sam Bowie</v>
          </cell>
          <cell r="D5248" t="str">
            <v>LAL</v>
          </cell>
          <cell r="F5248">
            <v>10.4</v>
          </cell>
          <cell r="G5248">
            <v>3200000</v>
          </cell>
          <cell r="H5248">
            <v>1226.1000000000001</v>
          </cell>
        </row>
        <row r="5249">
          <cell r="A5249">
            <v>1995</v>
          </cell>
          <cell r="B5249" t="str">
            <v>Sedale Threatt</v>
          </cell>
          <cell r="D5249" t="str">
            <v>LAL</v>
          </cell>
          <cell r="F5249">
            <v>15.8</v>
          </cell>
          <cell r="G5249">
            <v>2400000</v>
          </cell>
          <cell r="H5249">
            <v>1386.5</v>
          </cell>
        </row>
        <row r="5250">
          <cell r="A5250">
            <v>1995</v>
          </cell>
          <cell r="B5250" t="str">
            <v>Elden Campbell</v>
          </cell>
          <cell r="D5250" t="str">
            <v>LAL</v>
          </cell>
          <cell r="F5250">
            <v>15.4</v>
          </cell>
          <cell r="G5250">
            <v>2100000</v>
          </cell>
          <cell r="H5250">
            <v>2073.1999999999998</v>
          </cell>
        </row>
        <row r="5251">
          <cell r="A5251">
            <v>1995</v>
          </cell>
          <cell r="B5251" t="str">
            <v>Cedric Ceballos</v>
          </cell>
          <cell r="D5251" t="str">
            <v>LAL</v>
          </cell>
          <cell r="F5251">
            <v>19.899999999999999</v>
          </cell>
          <cell r="G5251">
            <v>1750000</v>
          </cell>
          <cell r="H5251">
            <v>2030</v>
          </cell>
        </row>
        <row r="5252">
          <cell r="A5252">
            <v>1995</v>
          </cell>
          <cell r="B5252" t="str">
            <v>George Lynch</v>
          </cell>
          <cell r="D5252" t="str">
            <v>LAL</v>
          </cell>
          <cell r="F5252">
            <v>12.4</v>
          </cell>
          <cell r="G5252">
            <v>1430000</v>
          </cell>
          <cell r="H5252">
            <v>952</v>
          </cell>
        </row>
        <row r="5253">
          <cell r="A5253">
            <v>1995</v>
          </cell>
          <cell r="B5253" t="str">
            <v>Eddie Jones</v>
          </cell>
          <cell r="D5253" t="str">
            <v>LAL</v>
          </cell>
          <cell r="F5253">
            <v>16.3</v>
          </cell>
          <cell r="G5253">
            <v>1300000</v>
          </cell>
          <cell r="H5253">
            <v>1984</v>
          </cell>
        </row>
        <row r="5254">
          <cell r="A5254">
            <v>1995</v>
          </cell>
          <cell r="B5254" t="str">
            <v>Anthony Peeler</v>
          </cell>
          <cell r="D5254" t="str">
            <v>LAL</v>
          </cell>
          <cell r="F5254">
            <v>13.8</v>
          </cell>
          <cell r="G5254">
            <v>1120000</v>
          </cell>
          <cell r="H5254">
            <v>1562.1999999999998</v>
          </cell>
        </row>
        <row r="5255">
          <cell r="A5255">
            <v>1995</v>
          </cell>
          <cell r="B5255" t="str">
            <v>Tony Smith</v>
          </cell>
          <cell r="D5255" t="str">
            <v>LAL</v>
          </cell>
          <cell r="F5255">
            <v>11</v>
          </cell>
          <cell r="G5255">
            <v>1050000</v>
          </cell>
          <cell r="H5255">
            <v>1024.8</v>
          </cell>
        </row>
        <row r="5256">
          <cell r="A5256">
            <v>1995</v>
          </cell>
          <cell r="B5256" t="str">
            <v>Antonio Harvey</v>
          </cell>
          <cell r="D5256" t="str">
            <v>LAL</v>
          </cell>
          <cell r="F5256">
            <v>10.3</v>
          </cell>
          <cell r="G5256">
            <v>325000</v>
          </cell>
          <cell r="H5256">
            <v>572.29999999999995</v>
          </cell>
        </row>
        <row r="5257">
          <cell r="A5257">
            <v>1995</v>
          </cell>
          <cell r="B5257" t="str">
            <v>Anthony Miller</v>
          </cell>
          <cell r="D5257" t="str">
            <v>LAL</v>
          </cell>
          <cell r="F5257">
            <v>14.7</v>
          </cell>
          <cell r="G5257">
            <v>150000</v>
          </cell>
          <cell r="H5257">
            <v>529</v>
          </cell>
        </row>
        <row r="5258">
          <cell r="A5258">
            <v>1995</v>
          </cell>
          <cell r="B5258" t="str">
            <v>Randolph Keys</v>
          </cell>
          <cell r="D5258" t="str">
            <v>LAL</v>
          </cell>
          <cell r="F5258">
            <v>5</v>
          </cell>
          <cell r="H5258">
            <v>82.800000000000011</v>
          </cell>
        </row>
        <row r="5259">
          <cell r="A5259">
            <v>1995</v>
          </cell>
          <cell r="B5259" t="str">
            <v>Nick Van</v>
          </cell>
          <cell r="D5259" t="str">
            <v>LAL</v>
          </cell>
          <cell r="F5259">
            <v>16.3</v>
          </cell>
          <cell r="H5259">
            <v>2944</v>
          </cell>
        </row>
        <row r="5260">
          <cell r="A5260">
            <v>1995</v>
          </cell>
          <cell r="B5260" t="str">
            <v>Kurt Rambis</v>
          </cell>
          <cell r="D5260" t="str">
            <v>LAL</v>
          </cell>
          <cell r="F5260">
            <v>9.4</v>
          </cell>
          <cell r="H5260">
            <v>195</v>
          </cell>
        </row>
        <row r="5261">
          <cell r="A5261">
            <v>1995</v>
          </cell>
          <cell r="B5261" t="str">
            <v>Lester Conner</v>
          </cell>
          <cell r="D5261" t="str">
            <v>LAL</v>
          </cell>
          <cell r="F5261">
            <v>18</v>
          </cell>
          <cell r="H5261">
            <v>5</v>
          </cell>
        </row>
        <row r="5262">
          <cell r="A5262">
            <v>1995</v>
          </cell>
          <cell r="B5262" t="str">
            <v>Billy Owens</v>
          </cell>
          <cell r="D5262" t="str">
            <v>MIA</v>
          </cell>
          <cell r="F5262">
            <v>15.6</v>
          </cell>
          <cell r="G5262">
            <v>2867000</v>
          </cell>
          <cell r="H5262">
            <v>2296</v>
          </cell>
        </row>
        <row r="5263">
          <cell r="A5263">
            <v>1995</v>
          </cell>
          <cell r="B5263" t="str">
            <v>John Salley</v>
          </cell>
          <cell r="D5263" t="str">
            <v>MIA</v>
          </cell>
          <cell r="F5263">
            <v>11.4</v>
          </cell>
          <cell r="G5263">
            <v>2652000</v>
          </cell>
          <cell r="H5263">
            <v>1957.5</v>
          </cell>
        </row>
        <row r="5264">
          <cell r="A5264">
            <v>1995</v>
          </cell>
          <cell r="B5264" t="str">
            <v>Glen Rice</v>
          </cell>
          <cell r="D5264" t="str">
            <v>MIA</v>
          </cell>
          <cell r="F5264">
            <v>19.7</v>
          </cell>
          <cell r="G5264">
            <v>2600000</v>
          </cell>
          <cell r="H5264">
            <v>3017.6</v>
          </cell>
        </row>
        <row r="5265">
          <cell r="A5265">
            <v>1995</v>
          </cell>
          <cell r="B5265" t="str">
            <v>Harold Miner</v>
          </cell>
          <cell r="D5265" t="str">
            <v>MIA</v>
          </cell>
          <cell r="F5265">
            <v>8.5</v>
          </cell>
          <cell r="G5265">
            <v>1459000</v>
          </cell>
          <cell r="H5265">
            <v>872.99999999999989</v>
          </cell>
        </row>
        <row r="5266">
          <cell r="A5266">
            <v>1995</v>
          </cell>
          <cell r="B5266" t="str">
            <v>Matt Geiger</v>
          </cell>
          <cell r="D5266" t="str">
            <v>MIA</v>
          </cell>
          <cell r="F5266">
            <v>12.9</v>
          </cell>
          <cell r="G5266">
            <v>1402000</v>
          </cell>
          <cell r="H5266">
            <v>1709.4</v>
          </cell>
        </row>
        <row r="5267">
          <cell r="A5267">
            <v>1995</v>
          </cell>
          <cell r="B5267" t="str">
            <v>Khalid Reeves</v>
          </cell>
          <cell r="D5267" t="str">
            <v>MIA</v>
          </cell>
          <cell r="F5267">
            <v>16.899999999999999</v>
          </cell>
          <cell r="G5267">
            <v>1300000</v>
          </cell>
          <cell r="H5267">
            <v>1460.6000000000001</v>
          </cell>
        </row>
        <row r="5268">
          <cell r="A5268">
            <v>1995</v>
          </cell>
          <cell r="B5268" t="str">
            <v>Bimbo Coles</v>
          </cell>
          <cell r="D5268" t="str">
            <v>MIA</v>
          </cell>
          <cell r="F5268">
            <v>12.5</v>
          </cell>
          <cell r="G5268">
            <v>902000</v>
          </cell>
          <cell r="H5268">
            <v>2210</v>
          </cell>
        </row>
        <row r="5269">
          <cell r="A5269">
            <v>1995</v>
          </cell>
          <cell r="B5269" t="str">
            <v>Kevin Gamble</v>
          </cell>
          <cell r="D5269" t="str">
            <v>MIA</v>
          </cell>
          <cell r="F5269">
            <v>16.3</v>
          </cell>
          <cell r="G5269">
            <v>650000</v>
          </cell>
          <cell r="H5269">
            <v>1224.3</v>
          </cell>
        </row>
        <row r="5270">
          <cell r="A5270">
            <v>1995</v>
          </cell>
          <cell r="B5270" t="str">
            <v>Keith Askins</v>
          </cell>
          <cell r="D5270" t="str">
            <v>MIA</v>
          </cell>
          <cell r="F5270">
            <v>12.3</v>
          </cell>
          <cell r="G5270">
            <v>406000</v>
          </cell>
          <cell r="H5270">
            <v>855.00000000000011</v>
          </cell>
        </row>
        <row r="5271">
          <cell r="A5271">
            <v>1995</v>
          </cell>
          <cell r="B5271" t="str">
            <v>Brad Lohaus</v>
          </cell>
          <cell r="D5271" t="str">
            <v>MIA</v>
          </cell>
          <cell r="F5271">
            <v>12.7</v>
          </cell>
          <cell r="G5271">
            <v>325000</v>
          </cell>
          <cell r="H5271">
            <v>732</v>
          </cell>
        </row>
        <row r="5272">
          <cell r="A5272">
            <v>1995</v>
          </cell>
          <cell r="B5272" t="str">
            <v>Ledell Eackles</v>
          </cell>
          <cell r="D5272" t="str">
            <v>MIA</v>
          </cell>
          <cell r="F5272">
            <v>12.1</v>
          </cell>
          <cell r="G5272">
            <v>150000</v>
          </cell>
          <cell r="H5272">
            <v>896.40000000000009</v>
          </cell>
        </row>
        <row r="5273">
          <cell r="A5273">
            <v>1995</v>
          </cell>
          <cell r="B5273" t="str">
            <v>Glenn Robinson</v>
          </cell>
          <cell r="D5273" t="str">
            <v>MIL</v>
          </cell>
          <cell r="F5273">
            <v>16.600000000000001</v>
          </cell>
          <cell r="G5273">
            <v>2900000</v>
          </cell>
          <cell r="H5273">
            <v>2960</v>
          </cell>
        </row>
        <row r="5274">
          <cell r="A5274">
            <v>1995</v>
          </cell>
          <cell r="B5274" t="str">
            <v>Todd Day</v>
          </cell>
          <cell r="D5274" t="str">
            <v>MIL</v>
          </cell>
          <cell r="F5274">
            <v>14.4</v>
          </cell>
          <cell r="G5274">
            <v>2120000</v>
          </cell>
          <cell r="H5274">
            <v>2714.2000000000003</v>
          </cell>
        </row>
        <row r="5275">
          <cell r="A5275">
            <v>1995</v>
          </cell>
          <cell r="B5275" t="str">
            <v>Ed Pinckney</v>
          </cell>
          <cell r="D5275" t="str">
            <v>MIL</v>
          </cell>
          <cell r="F5275">
            <v>10.9</v>
          </cell>
          <cell r="G5275">
            <v>1485000</v>
          </cell>
          <cell r="H5275">
            <v>837</v>
          </cell>
        </row>
        <row r="5276">
          <cell r="A5276">
            <v>1995</v>
          </cell>
          <cell r="B5276" t="str">
            <v>Vin Baker</v>
          </cell>
          <cell r="D5276" t="str">
            <v>MIL</v>
          </cell>
          <cell r="F5276">
            <v>16.600000000000001</v>
          </cell>
          <cell r="G5276">
            <v>1065300</v>
          </cell>
          <cell r="H5276">
            <v>3362</v>
          </cell>
        </row>
        <row r="5277">
          <cell r="A5277">
            <v>1995</v>
          </cell>
          <cell r="B5277" t="str">
            <v>Eric Murdock</v>
          </cell>
          <cell r="D5277" t="str">
            <v>MIL</v>
          </cell>
          <cell r="F5277">
            <v>17.3</v>
          </cell>
          <cell r="G5277">
            <v>1000000</v>
          </cell>
          <cell r="H5277">
            <v>2160</v>
          </cell>
        </row>
        <row r="5278">
          <cell r="A5278">
            <v>1995</v>
          </cell>
          <cell r="B5278" t="str">
            <v>Lee Mayberry</v>
          </cell>
          <cell r="D5278" t="str">
            <v>MIL</v>
          </cell>
          <cell r="F5278">
            <v>9.9</v>
          </cell>
          <cell r="G5278">
            <v>820000</v>
          </cell>
          <cell r="H5278">
            <v>1746.6000000000001</v>
          </cell>
        </row>
        <row r="5279">
          <cell r="A5279">
            <v>1995</v>
          </cell>
          <cell r="B5279" t="str">
            <v>Jon Barry</v>
          </cell>
          <cell r="D5279" t="str">
            <v>MIL</v>
          </cell>
          <cell r="F5279">
            <v>12.6</v>
          </cell>
          <cell r="G5279">
            <v>800000</v>
          </cell>
          <cell r="H5279">
            <v>603.19999999999993</v>
          </cell>
        </row>
        <row r="5280">
          <cell r="A5280">
            <v>1995</v>
          </cell>
          <cell r="B5280" t="str">
            <v>Eric Mobley</v>
          </cell>
          <cell r="D5280" t="str">
            <v>MIL</v>
          </cell>
          <cell r="F5280">
            <v>14.3</v>
          </cell>
          <cell r="G5280">
            <v>620000</v>
          </cell>
          <cell r="H5280">
            <v>588.80000000000007</v>
          </cell>
        </row>
        <row r="5281">
          <cell r="A5281">
            <v>1995</v>
          </cell>
          <cell r="B5281" t="str">
            <v>Johnny Newman</v>
          </cell>
          <cell r="D5281" t="str">
            <v>MIL</v>
          </cell>
          <cell r="F5281">
            <v>10.4</v>
          </cell>
          <cell r="G5281">
            <v>300000</v>
          </cell>
          <cell r="H5281">
            <v>1894.2</v>
          </cell>
        </row>
        <row r="5282">
          <cell r="A5282">
            <v>1995</v>
          </cell>
          <cell r="B5282" t="str">
            <v>Marty Conlon</v>
          </cell>
          <cell r="D5282" t="str">
            <v>MIL</v>
          </cell>
          <cell r="F5282">
            <v>13.6</v>
          </cell>
          <cell r="G5282">
            <v>182500</v>
          </cell>
          <cell r="H5282">
            <v>2066.4</v>
          </cell>
        </row>
        <row r="5283">
          <cell r="A5283">
            <v>1995</v>
          </cell>
          <cell r="B5283" t="str">
            <v>Danny Young</v>
          </cell>
          <cell r="D5283" t="str">
            <v>MIL</v>
          </cell>
          <cell r="F5283">
            <v>14.3</v>
          </cell>
          <cell r="G5283">
            <v>150000</v>
          </cell>
          <cell r="H5283">
            <v>77</v>
          </cell>
        </row>
        <row r="5284">
          <cell r="A5284">
            <v>1995</v>
          </cell>
          <cell r="B5284" t="str">
            <v>Aaron Williams</v>
          </cell>
          <cell r="D5284" t="str">
            <v>MIL</v>
          </cell>
          <cell r="F5284">
            <v>7</v>
          </cell>
          <cell r="G5284">
            <v>150000</v>
          </cell>
          <cell r="H5284">
            <v>72</v>
          </cell>
        </row>
        <row r="5285">
          <cell r="A5285">
            <v>1995</v>
          </cell>
          <cell r="B5285" t="str">
            <v>Alton Lister</v>
          </cell>
          <cell r="D5285" t="str">
            <v>MIL</v>
          </cell>
          <cell r="F5285">
            <v>10.199999999999999</v>
          </cell>
          <cell r="G5285">
            <v>150000</v>
          </cell>
          <cell r="H5285">
            <v>774</v>
          </cell>
        </row>
        <row r="5286">
          <cell r="A5286">
            <v>1995</v>
          </cell>
          <cell r="B5286" t="str">
            <v>Tate George</v>
          </cell>
          <cell r="D5286" t="str">
            <v>MIL</v>
          </cell>
          <cell r="F5286">
            <v>2</v>
          </cell>
          <cell r="G5286">
            <v>5260</v>
          </cell>
          <cell r="H5286">
            <v>8.1000000000000014</v>
          </cell>
        </row>
        <row r="5287">
          <cell r="A5287">
            <v>1995</v>
          </cell>
          <cell r="B5287" t="str">
            <v>Charles Shackleford</v>
          </cell>
          <cell r="D5287" t="str">
            <v>MIN</v>
          </cell>
          <cell r="F5287">
            <v>16.600000000000001</v>
          </cell>
          <cell r="H5287">
            <v>239.4</v>
          </cell>
        </row>
        <row r="5288">
          <cell r="A5288">
            <v>1995</v>
          </cell>
          <cell r="B5288" t="str">
            <v>Christian Laettner</v>
          </cell>
          <cell r="D5288" t="str">
            <v>MIN</v>
          </cell>
          <cell r="F5288">
            <v>17.7</v>
          </cell>
          <cell r="H5288">
            <v>2770.2000000000003</v>
          </cell>
        </row>
        <row r="5289">
          <cell r="A5289">
            <v>1995</v>
          </cell>
          <cell r="B5289" t="str">
            <v>Winston Garland</v>
          </cell>
          <cell r="D5289" t="str">
            <v>MIN</v>
          </cell>
          <cell r="F5289">
            <v>10.1</v>
          </cell>
          <cell r="H5289">
            <v>1934.5</v>
          </cell>
        </row>
        <row r="5290">
          <cell r="A5290">
            <v>1995</v>
          </cell>
          <cell r="B5290" t="str">
            <v>Mike Brown</v>
          </cell>
          <cell r="D5290" t="str">
            <v>MIN</v>
          </cell>
          <cell r="F5290">
            <v>1.8</v>
          </cell>
          <cell r="H5290">
            <v>213.3</v>
          </cell>
        </row>
        <row r="5291">
          <cell r="A5291">
            <v>1995</v>
          </cell>
          <cell r="B5291" t="str">
            <v>Darrick Martin</v>
          </cell>
          <cell r="D5291" t="str">
            <v>MIN</v>
          </cell>
          <cell r="F5291">
            <v>10.3</v>
          </cell>
          <cell r="H5291">
            <v>802.40000000000009</v>
          </cell>
        </row>
        <row r="5292">
          <cell r="A5292">
            <v>1995</v>
          </cell>
          <cell r="B5292" t="str">
            <v>Sean Rooks</v>
          </cell>
          <cell r="D5292" t="str">
            <v>MIN</v>
          </cell>
          <cell r="F5292">
            <v>12.6</v>
          </cell>
          <cell r="H5292">
            <v>2408</v>
          </cell>
        </row>
        <row r="5293">
          <cell r="A5293">
            <v>1995</v>
          </cell>
          <cell r="B5293" t="str">
            <v>Chris Smith</v>
          </cell>
          <cell r="D5293" t="str">
            <v>MIN</v>
          </cell>
          <cell r="F5293">
            <v>11.2</v>
          </cell>
          <cell r="H5293">
            <v>1075.2</v>
          </cell>
        </row>
        <row r="5294">
          <cell r="A5294">
            <v>1995</v>
          </cell>
          <cell r="B5294" t="str">
            <v>Stacey King</v>
          </cell>
          <cell r="D5294" t="str">
            <v>MIN</v>
          </cell>
          <cell r="F5294">
            <v>9.5</v>
          </cell>
          <cell r="H5294">
            <v>790</v>
          </cell>
        </row>
        <row r="5295">
          <cell r="A5295">
            <v>1995</v>
          </cell>
          <cell r="B5295" t="str">
            <v>Micheal Williams</v>
          </cell>
          <cell r="D5295" t="str">
            <v>MIN</v>
          </cell>
          <cell r="F5295">
            <v>5.2</v>
          </cell>
          <cell r="H5295">
            <v>28</v>
          </cell>
        </row>
        <row r="5296">
          <cell r="A5296">
            <v>1995</v>
          </cell>
          <cell r="B5296" t="str">
            <v>Askia Jones</v>
          </cell>
          <cell r="D5296" t="str">
            <v>MIN</v>
          </cell>
          <cell r="F5296">
            <v>8.3000000000000007</v>
          </cell>
          <cell r="H5296">
            <v>138.6</v>
          </cell>
        </row>
        <row r="5297">
          <cell r="A5297">
            <v>1995</v>
          </cell>
          <cell r="B5297" t="str">
            <v>Andres Guibert</v>
          </cell>
          <cell r="D5297" t="str">
            <v>MIN</v>
          </cell>
          <cell r="F5297">
            <v>8.3000000000000007</v>
          </cell>
          <cell r="H5297">
            <v>166.60000000000002</v>
          </cell>
        </row>
        <row r="5298">
          <cell r="A5298">
            <v>1995</v>
          </cell>
          <cell r="B5298" t="str">
            <v>Isaiah Rider</v>
          </cell>
          <cell r="D5298" t="str">
            <v>MIN</v>
          </cell>
          <cell r="F5298">
            <v>15.6</v>
          </cell>
          <cell r="H5298">
            <v>2647.5</v>
          </cell>
        </row>
        <row r="5299">
          <cell r="A5299">
            <v>1995</v>
          </cell>
          <cell r="B5299" t="str">
            <v>Doug West</v>
          </cell>
          <cell r="D5299" t="str">
            <v>MIN</v>
          </cell>
          <cell r="F5299">
            <v>11.6</v>
          </cell>
          <cell r="H5299">
            <v>2328.7999999999997</v>
          </cell>
        </row>
        <row r="5300">
          <cell r="A5300">
            <v>1995</v>
          </cell>
          <cell r="B5300" t="str">
            <v>Pat Durham</v>
          </cell>
          <cell r="D5300" t="str">
            <v>MIN</v>
          </cell>
          <cell r="F5300">
            <v>12.2</v>
          </cell>
          <cell r="H5300">
            <v>849.6</v>
          </cell>
        </row>
        <row r="5301">
          <cell r="A5301">
            <v>1995</v>
          </cell>
          <cell r="B5301" t="str">
            <v>Benoit Benjamin</v>
          </cell>
          <cell r="D5301" t="str">
            <v>NJN</v>
          </cell>
          <cell r="F5301">
            <v>13.9</v>
          </cell>
          <cell r="H5301">
            <v>1598.2</v>
          </cell>
        </row>
        <row r="5302">
          <cell r="A5302">
            <v>1995</v>
          </cell>
          <cell r="B5302" t="str">
            <v>Rick Mahorn</v>
          </cell>
          <cell r="D5302" t="str">
            <v>NJN</v>
          </cell>
          <cell r="F5302">
            <v>11.8</v>
          </cell>
          <cell r="H5302">
            <v>632.20000000000005</v>
          </cell>
        </row>
        <row r="5303">
          <cell r="A5303">
            <v>1995</v>
          </cell>
          <cell r="B5303" t="str">
            <v>Kevin Edwards</v>
          </cell>
          <cell r="D5303" t="str">
            <v>NJN</v>
          </cell>
          <cell r="F5303">
            <v>11.7</v>
          </cell>
          <cell r="H5303">
            <v>466.19999999999993</v>
          </cell>
        </row>
        <row r="5304">
          <cell r="A5304">
            <v>1995</v>
          </cell>
          <cell r="B5304" t="str">
            <v>Chris Morris</v>
          </cell>
          <cell r="D5304" t="str">
            <v>NJN</v>
          </cell>
          <cell r="F5304">
            <v>15.5</v>
          </cell>
          <cell r="H5304">
            <v>2130</v>
          </cell>
        </row>
        <row r="5305">
          <cell r="A5305">
            <v>1995</v>
          </cell>
          <cell r="B5305" t="str">
            <v>Dwayne Schintzius</v>
          </cell>
          <cell r="D5305" t="str">
            <v>NJN</v>
          </cell>
          <cell r="F5305">
            <v>8.1999999999999993</v>
          </cell>
          <cell r="H5305">
            <v>318.2</v>
          </cell>
        </row>
        <row r="5306">
          <cell r="A5306">
            <v>1995</v>
          </cell>
          <cell r="B5306" t="str">
            <v>Armen Gilliam</v>
          </cell>
          <cell r="D5306" t="str">
            <v>NJN</v>
          </cell>
          <cell r="F5306">
            <v>18.100000000000001</v>
          </cell>
          <cell r="H5306">
            <v>2468.2000000000003</v>
          </cell>
        </row>
        <row r="5307">
          <cell r="A5307">
            <v>1995</v>
          </cell>
          <cell r="B5307" t="str">
            <v>Kenny Anderson</v>
          </cell>
          <cell r="D5307" t="str">
            <v>NJN</v>
          </cell>
          <cell r="F5307">
            <v>18</v>
          </cell>
          <cell r="H5307">
            <v>2685.6</v>
          </cell>
        </row>
        <row r="5308">
          <cell r="A5308">
            <v>1995</v>
          </cell>
          <cell r="B5308" t="str">
            <v>Jayson Williams</v>
          </cell>
          <cell r="D5308" t="str">
            <v>NJN</v>
          </cell>
          <cell r="F5308">
            <v>16.2</v>
          </cell>
          <cell r="H5308">
            <v>982.5</v>
          </cell>
        </row>
        <row r="5309">
          <cell r="A5309">
            <v>1995</v>
          </cell>
          <cell r="B5309" t="str">
            <v>Sleepy Floyd</v>
          </cell>
          <cell r="D5309" t="str">
            <v>NJN</v>
          </cell>
          <cell r="F5309">
            <v>6.3</v>
          </cell>
          <cell r="H5309">
            <v>830.40000000000009</v>
          </cell>
        </row>
        <row r="5310">
          <cell r="A5310">
            <v>1995</v>
          </cell>
          <cell r="B5310" t="str">
            <v>Rex Walters</v>
          </cell>
          <cell r="D5310" t="str">
            <v>NJN</v>
          </cell>
          <cell r="F5310">
            <v>10.199999999999999</v>
          </cell>
          <cell r="H5310">
            <v>1432</v>
          </cell>
        </row>
        <row r="5311">
          <cell r="A5311">
            <v>1995</v>
          </cell>
          <cell r="B5311" t="str">
            <v>Sean Higgins</v>
          </cell>
          <cell r="D5311" t="str">
            <v>NJN</v>
          </cell>
          <cell r="F5311">
            <v>7.1</v>
          </cell>
          <cell r="H5311">
            <v>735.30000000000007</v>
          </cell>
        </row>
        <row r="5312">
          <cell r="A5312">
            <v>1995</v>
          </cell>
          <cell r="B5312" t="str">
            <v>Chris Childs</v>
          </cell>
          <cell r="D5312" t="str">
            <v>NJN</v>
          </cell>
          <cell r="F5312">
            <v>11.2</v>
          </cell>
          <cell r="H5312">
            <v>1022.9000000000001</v>
          </cell>
        </row>
        <row r="5313">
          <cell r="A5313">
            <v>1995</v>
          </cell>
          <cell r="B5313" t="str">
            <v>Derrick Coleman</v>
          </cell>
          <cell r="D5313" t="str">
            <v>NJN</v>
          </cell>
          <cell r="F5313">
            <v>19</v>
          </cell>
          <cell r="H5313">
            <v>2105.6</v>
          </cell>
        </row>
        <row r="5314">
          <cell r="A5314">
            <v>1995</v>
          </cell>
          <cell r="B5314" t="str">
            <v>P.J. Brown</v>
          </cell>
          <cell r="D5314" t="str">
            <v>NJN</v>
          </cell>
          <cell r="F5314">
            <v>12.1</v>
          </cell>
          <cell r="H5314">
            <v>2464</v>
          </cell>
        </row>
        <row r="5315">
          <cell r="A5315">
            <v>1995</v>
          </cell>
          <cell r="B5315" t="str">
            <v>Patrick Ewing</v>
          </cell>
          <cell r="D5315" t="str">
            <v>NYK</v>
          </cell>
          <cell r="F5315">
            <v>21.9</v>
          </cell>
          <cell r="G5315">
            <v>4486700</v>
          </cell>
          <cell r="H5315">
            <v>2923</v>
          </cell>
        </row>
        <row r="5316">
          <cell r="A5316">
            <v>1995</v>
          </cell>
          <cell r="B5316" t="str">
            <v>Charles Smith</v>
          </cell>
          <cell r="D5316" t="str">
            <v>NYK</v>
          </cell>
          <cell r="F5316">
            <v>13.9</v>
          </cell>
          <cell r="G5316">
            <v>2857000</v>
          </cell>
          <cell r="H5316">
            <v>2150.8000000000002</v>
          </cell>
        </row>
        <row r="5317">
          <cell r="A5317">
            <v>1995</v>
          </cell>
          <cell r="B5317" t="str">
            <v>Derek Harper</v>
          </cell>
          <cell r="D5317" t="str">
            <v>NYK</v>
          </cell>
          <cell r="F5317">
            <v>12.6</v>
          </cell>
          <cell r="G5317">
            <v>2382700</v>
          </cell>
          <cell r="H5317">
            <v>2720</v>
          </cell>
        </row>
        <row r="5318">
          <cell r="A5318">
            <v>1995</v>
          </cell>
          <cell r="B5318" t="str">
            <v>Charles Oakley</v>
          </cell>
          <cell r="D5318" t="str">
            <v>NYK</v>
          </cell>
          <cell r="F5318">
            <v>14.3</v>
          </cell>
          <cell r="G5318">
            <v>2200000</v>
          </cell>
          <cell r="H5318">
            <v>1565</v>
          </cell>
        </row>
        <row r="5319">
          <cell r="A5319">
            <v>1995</v>
          </cell>
          <cell r="B5319" t="str">
            <v>Greg Anthony</v>
          </cell>
          <cell r="D5319" t="str">
            <v>NYK</v>
          </cell>
          <cell r="F5319">
            <v>15</v>
          </cell>
          <cell r="G5319">
            <v>1471000</v>
          </cell>
          <cell r="H5319">
            <v>945.5</v>
          </cell>
        </row>
        <row r="5320">
          <cell r="A5320">
            <v>1995</v>
          </cell>
          <cell r="B5320" t="str">
            <v>John Starks</v>
          </cell>
          <cell r="D5320" t="str">
            <v>NYK</v>
          </cell>
          <cell r="F5320">
            <v>13.8</v>
          </cell>
          <cell r="G5320">
            <v>1362500</v>
          </cell>
          <cell r="H5320">
            <v>2728</v>
          </cell>
        </row>
        <row r="5321">
          <cell r="A5321">
            <v>1995</v>
          </cell>
          <cell r="B5321" t="str">
            <v>Anthony Mason</v>
          </cell>
          <cell r="D5321" t="str">
            <v>NYK</v>
          </cell>
          <cell r="F5321">
            <v>14.9</v>
          </cell>
          <cell r="G5321">
            <v>1200000</v>
          </cell>
          <cell r="H5321">
            <v>2494.7999999999997</v>
          </cell>
        </row>
        <row r="5322">
          <cell r="A5322">
            <v>1995</v>
          </cell>
          <cell r="B5322" t="str">
            <v>Herb Williams</v>
          </cell>
          <cell r="D5322" t="str">
            <v>NYK</v>
          </cell>
          <cell r="F5322">
            <v>7.7</v>
          </cell>
          <cell r="G5322">
            <v>1000000</v>
          </cell>
          <cell r="H5322">
            <v>744.80000000000007</v>
          </cell>
        </row>
        <row r="5323">
          <cell r="A5323">
            <v>1995</v>
          </cell>
          <cell r="B5323" t="str">
            <v>Hubert Davis</v>
          </cell>
          <cell r="D5323" t="str">
            <v>NYK</v>
          </cell>
          <cell r="F5323">
            <v>14.7</v>
          </cell>
          <cell r="G5323">
            <v>940000</v>
          </cell>
          <cell r="H5323">
            <v>1697.3999999999999</v>
          </cell>
        </row>
        <row r="5324">
          <cell r="A5324">
            <v>1995</v>
          </cell>
          <cell r="B5324" t="str">
            <v>Anthony Bonner</v>
          </cell>
          <cell r="D5324" t="str">
            <v>NYK</v>
          </cell>
          <cell r="F5324">
            <v>9.4</v>
          </cell>
          <cell r="G5324">
            <v>845000</v>
          </cell>
          <cell r="H5324">
            <v>1125.1999999999998</v>
          </cell>
        </row>
        <row r="5325">
          <cell r="A5325">
            <v>1995</v>
          </cell>
          <cell r="B5325" t="str">
            <v>Monty Williams</v>
          </cell>
          <cell r="D5325" t="str">
            <v>NYK</v>
          </cell>
          <cell r="F5325">
            <v>8.4</v>
          </cell>
          <cell r="G5325">
            <v>650000</v>
          </cell>
          <cell r="H5325">
            <v>504.3</v>
          </cell>
        </row>
        <row r="5326">
          <cell r="A5326">
            <v>1995</v>
          </cell>
          <cell r="B5326" t="str">
            <v>Ron Grandison</v>
          </cell>
          <cell r="D5326" t="str">
            <v>NYK</v>
          </cell>
          <cell r="F5326">
            <v>18.3</v>
          </cell>
          <cell r="G5326">
            <v>150000</v>
          </cell>
          <cell r="H5326">
            <v>8</v>
          </cell>
        </row>
        <row r="5327">
          <cell r="A5327">
            <v>1995</v>
          </cell>
          <cell r="B5327" t="str">
            <v>Brian Shaw</v>
          </cell>
          <cell r="D5327" t="str">
            <v>ORL</v>
          </cell>
          <cell r="F5327">
            <v>10.4</v>
          </cell>
          <cell r="H5327">
            <v>1833</v>
          </cell>
        </row>
        <row r="5328">
          <cell r="A5328">
            <v>1995</v>
          </cell>
          <cell r="B5328" t="str">
            <v>Geert Hammink</v>
          </cell>
          <cell r="D5328" t="str">
            <v>ORL</v>
          </cell>
          <cell r="F5328">
            <v>20.100000000000001</v>
          </cell>
          <cell r="H5328">
            <v>7</v>
          </cell>
        </row>
        <row r="5329">
          <cell r="A5329">
            <v>1995</v>
          </cell>
          <cell r="B5329" t="str">
            <v>Shaquille O'Neal</v>
          </cell>
          <cell r="D5329" t="str">
            <v>ORL</v>
          </cell>
          <cell r="F5329">
            <v>28.6</v>
          </cell>
          <cell r="H5329">
            <v>2923</v>
          </cell>
        </row>
        <row r="5330">
          <cell r="A5330">
            <v>1995</v>
          </cell>
          <cell r="B5330" t="str">
            <v>Darrell Armstrong</v>
          </cell>
          <cell r="D5330" t="str">
            <v>ORL</v>
          </cell>
          <cell r="F5330">
            <v>40.200000000000003</v>
          </cell>
          <cell r="H5330">
            <v>8.1000000000000014</v>
          </cell>
        </row>
        <row r="5331">
          <cell r="A5331">
            <v>1995</v>
          </cell>
          <cell r="B5331" t="str">
            <v>Donald Royal</v>
          </cell>
          <cell r="D5331" t="str">
            <v>ORL</v>
          </cell>
          <cell r="F5331">
            <v>12.2</v>
          </cell>
          <cell r="H5331">
            <v>1841</v>
          </cell>
        </row>
        <row r="5332">
          <cell r="A5332">
            <v>1995</v>
          </cell>
          <cell r="B5332" t="str">
            <v>Anthony Bowie</v>
          </cell>
          <cell r="D5332" t="str">
            <v>ORL</v>
          </cell>
          <cell r="F5332">
            <v>11.7</v>
          </cell>
          <cell r="H5332">
            <v>1262.8</v>
          </cell>
        </row>
        <row r="5333">
          <cell r="A5333">
            <v>1995</v>
          </cell>
          <cell r="B5333" t="str">
            <v>Tree Rollins</v>
          </cell>
          <cell r="D5333" t="str">
            <v>ORL</v>
          </cell>
          <cell r="F5333">
            <v>7</v>
          </cell>
          <cell r="H5333">
            <v>479.40000000000003</v>
          </cell>
        </row>
        <row r="5334">
          <cell r="A5334">
            <v>1995</v>
          </cell>
          <cell r="B5334" t="str">
            <v>Anthony Avent</v>
          </cell>
          <cell r="D5334" t="str">
            <v>ORL</v>
          </cell>
          <cell r="F5334">
            <v>9.8000000000000007</v>
          </cell>
          <cell r="H5334">
            <v>1065</v>
          </cell>
        </row>
        <row r="5335">
          <cell r="A5335">
            <v>1995</v>
          </cell>
          <cell r="B5335" t="str">
            <v>Jeff Turner</v>
          </cell>
          <cell r="D5335" t="str">
            <v>ORL</v>
          </cell>
          <cell r="F5335">
            <v>9.6</v>
          </cell>
          <cell r="H5335">
            <v>578.20000000000005</v>
          </cell>
        </row>
        <row r="5336">
          <cell r="A5336">
            <v>1995</v>
          </cell>
          <cell r="B5336" t="str">
            <v>Brooks Thompson</v>
          </cell>
          <cell r="D5336" t="str">
            <v>ORL</v>
          </cell>
          <cell r="F5336">
            <v>10.5</v>
          </cell>
          <cell r="H5336">
            <v>247</v>
          </cell>
        </row>
        <row r="5337">
          <cell r="A5337">
            <v>1995</v>
          </cell>
          <cell r="B5337" t="str">
            <v>Nick Anderson</v>
          </cell>
          <cell r="D5337" t="str">
            <v>ORL</v>
          </cell>
          <cell r="F5337">
            <v>17.5</v>
          </cell>
          <cell r="H5337">
            <v>2591.6</v>
          </cell>
        </row>
        <row r="5338">
          <cell r="A5338">
            <v>1995</v>
          </cell>
          <cell r="B5338" t="str">
            <v>Horace Grant</v>
          </cell>
          <cell r="D5338" t="str">
            <v>ORL</v>
          </cell>
          <cell r="F5338">
            <v>16.899999999999999</v>
          </cell>
          <cell r="H5338">
            <v>2693.6</v>
          </cell>
        </row>
        <row r="5339">
          <cell r="A5339">
            <v>1995</v>
          </cell>
          <cell r="B5339" t="str">
            <v>Dennis Scott</v>
          </cell>
          <cell r="D5339" t="str">
            <v>ORL</v>
          </cell>
          <cell r="F5339">
            <v>16.3</v>
          </cell>
          <cell r="H5339">
            <v>1500.3999999999999</v>
          </cell>
        </row>
        <row r="5340">
          <cell r="A5340">
            <v>1995</v>
          </cell>
          <cell r="B5340" t="str">
            <v>Anfernee Hardaway</v>
          </cell>
          <cell r="D5340" t="str">
            <v>ORL</v>
          </cell>
          <cell r="F5340">
            <v>20.8</v>
          </cell>
          <cell r="H5340">
            <v>2902.9</v>
          </cell>
        </row>
        <row r="5341">
          <cell r="A5341">
            <v>1995</v>
          </cell>
          <cell r="B5341" t="str">
            <v>Clarence Weatherspoon</v>
          </cell>
          <cell r="D5341" t="str">
            <v>PHI</v>
          </cell>
          <cell r="F5341">
            <v>15.2</v>
          </cell>
          <cell r="G5341">
            <v>4000000</v>
          </cell>
          <cell r="H5341">
            <v>2994.4</v>
          </cell>
        </row>
        <row r="5342">
          <cell r="A5342">
            <v>1995</v>
          </cell>
          <cell r="B5342" t="str">
            <v>Shawn Bradley</v>
          </cell>
          <cell r="D5342" t="str">
            <v>PHI</v>
          </cell>
          <cell r="F5342">
            <v>14.8</v>
          </cell>
          <cell r="G5342">
            <v>3510000</v>
          </cell>
          <cell r="H5342">
            <v>2361.6</v>
          </cell>
        </row>
        <row r="5343">
          <cell r="A5343">
            <v>1995</v>
          </cell>
          <cell r="B5343" t="str">
            <v>Sharone Wright</v>
          </cell>
          <cell r="D5343" t="str">
            <v>PHI</v>
          </cell>
          <cell r="F5343">
            <v>14</v>
          </cell>
          <cell r="G5343">
            <v>2020000</v>
          </cell>
          <cell r="H5343">
            <v>2046.1</v>
          </cell>
        </row>
        <row r="5344">
          <cell r="A5344">
            <v>1995</v>
          </cell>
          <cell r="B5344" t="str">
            <v>Jeff Malone</v>
          </cell>
          <cell r="D5344" t="str">
            <v>PHI</v>
          </cell>
          <cell r="F5344">
            <v>15.9</v>
          </cell>
          <cell r="G5344">
            <v>1930000</v>
          </cell>
          <cell r="H5344">
            <v>659.30000000000007</v>
          </cell>
        </row>
        <row r="5345">
          <cell r="A5345">
            <v>1995</v>
          </cell>
          <cell r="B5345" t="str">
            <v>Tim Perry</v>
          </cell>
          <cell r="D5345" t="str">
            <v>PHI</v>
          </cell>
          <cell r="F5345">
            <v>6.4</v>
          </cell>
          <cell r="G5345">
            <v>1750000</v>
          </cell>
          <cell r="H5345">
            <v>445.2</v>
          </cell>
        </row>
        <row r="5346">
          <cell r="A5346">
            <v>1995</v>
          </cell>
          <cell r="B5346" t="str">
            <v>Scott Williams</v>
          </cell>
          <cell r="D5346" t="str">
            <v>PHI</v>
          </cell>
          <cell r="F5346">
            <v>12.6</v>
          </cell>
          <cell r="G5346">
            <v>1500000</v>
          </cell>
          <cell r="H5346">
            <v>1778.7</v>
          </cell>
        </row>
        <row r="5347">
          <cell r="A5347">
            <v>1995</v>
          </cell>
          <cell r="B5347" t="str">
            <v>Willie Burton</v>
          </cell>
          <cell r="D5347" t="str">
            <v>PHI</v>
          </cell>
          <cell r="F5347">
            <v>13.9</v>
          </cell>
          <cell r="G5347">
            <v>1052000</v>
          </cell>
          <cell r="H5347">
            <v>1563.5</v>
          </cell>
        </row>
        <row r="5348">
          <cell r="A5348">
            <v>1995</v>
          </cell>
          <cell r="B5348" t="str">
            <v>Dana Barros</v>
          </cell>
          <cell r="D5348" t="str">
            <v>PHI</v>
          </cell>
          <cell r="F5348">
            <v>20.9</v>
          </cell>
          <cell r="G5348">
            <v>937500</v>
          </cell>
          <cell r="H5348">
            <v>3321</v>
          </cell>
        </row>
        <row r="5349">
          <cell r="A5349">
            <v>1995</v>
          </cell>
          <cell r="B5349" t="str">
            <v>Greg Graham</v>
          </cell>
          <cell r="D5349" t="str">
            <v>PHI</v>
          </cell>
          <cell r="F5349">
            <v>9.5</v>
          </cell>
          <cell r="G5349">
            <v>910000</v>
          </cell>
          <cell r="H5349">
            <v>775</v>
          </cell>
        </row>
        <row r="5350">
          <cell r="A5350">
            <v>1995</v>
          </cell>
          <cell r="B5350" t="str">
            <v>B.J. Tyler</v>
          </cell>
          <cell r="D5350" t="str">
            <v>PHI</v>
          </cell>
          <cell r="F5350">
            <v>8.5</v>
          </cell>
          <cell r="G5350">
            <v>715000</v>
          </cell>
          <cell r="H5350">
            <v>808.5</v>
          </cell>
        </row>
        <row r="5351">
          <cell r="A5351">
            <v>1995</v>
          </cell>
          <cell r="B5351" t="str">
            <v>Derrick Alston</v>
          </cell>
          <cell r="D5351" t="str">
            <v>PHI</v>
          </cell>
          <cell r="F5351">
            <v>11.6</v>
          </cell>
          <cell r="G5351">
            <v>150000</v>
          </cell>
          <cell r="H5351">
            <v>1030.4000000000001</v>
          </cell>
        </row>
        <row r="5352">
          <cell r="A5352">
            <v>1995</v>
          </cell>
          <cell r="B5352" t="str">
            <v>Jaren Jackson</v>
          </cell>
          <cell r="D5352" t="str">
            <v>PHI</v>
          </cell>
          <cell r="F5352">
            <v>8.6999999999999993</v>
          </cell>
          <cell r="G5352">
            <v>140350</v>
          </cell>
          <cell r="H5352">
            <v>256.2</v>
          </cell>
        </row>
        <row r="5353">
          <cell r="A5353">
            <v>1995</v>
          </cell>
          <cell r="B5353" t="str">
            <v>Jeff Grayer</v>
          </cell>
          <cell r="D5353" t="str">
            <v>PHI</v>
          </cell>
          <cell r="F5353">
            <v>10.6</v>
          </cell>
          <cell r="H5353">
            <v>1099.8</v>
          </cell>
        </row>
        <row r="5354">
          <cell r="A5354">
            <v>1995</v>
          </cell>
          <cell r="B5354" t="str">
            <v>Jerome Harmon</v>
          </cell>
          <cell r="D5354" t="str">
            <v>PHI</v>
          </cell>
          <cell r="F5354">
            <v>10.1</v>
          </cell>
          <cell r="H5354">
            <v>158</v>
          </cell>
        </row>
        <row r="5355">
          <cell r="A5355">
            <v>1995</v>
          </cell>
          <cell r="B5355" t="str">
            <v>Corey Gaines</v>
          </cell>
          <cell r="D5355" t="str">
            <v>PHI</v>
          </cell>
          <cell r="F5355">
            <v>7.2</v>
          </cell>
          <cell r="H5355">
            <v>280.5</v>
          </cell>
        </row>
        <row r="5356">
          <cell r="A5356">
            <v>1995</v>
          </cell>
          <cell r="B5356" t="str">
            <v>Alphonso Ford</v>
          </cell>
          <cell r="D5356" t="str">
            <v>PHI</v>
          </cell>
          <cell r="F5356">
            <v>0.4</v>
          </cell>
          <cell r="H5356">
            <v>98</v>
          </cell>
        </row>
        <row r="5357">
          <cell r="A5357">
            <v>1995</v>
          </cell>
          <cell r="B5357" t="str">
            <v>A.C. Green</v>
          </cell>
          <cell r="D5357" t="str">
            <v>PHO</v>
          </cell>
          <cell r="F5357">
            <v>14.2</v>
          </cell>
          <cell r="G5357">
            <v>6472600</v>
          </cell>
          <cell r="H5357">
            <v>2689.6</v>
          </cell>
        </row>
        <row r="5358">
          <cell r="A5358">
            <v>1995</v>
          </cell>
          <cell r="B5358" t="str">
            <v>Charles Barkley</v>
          </cell>
          <cell r="D5358" t="str">
            <v>PHO</v>
          </cell>
          <cell r="F5358">
            <v>25.2</v>
          </cell>
          <cell r="G5358">
            <v>4030000</v>
          </cell>
          <cell r="H5358">
            <v>2380</v>
          </cell>
        </row>
        <row r="5359">
          <cell r="A5359">
            <v>1995</v>
          </cell>
          <cell r="B5359" t="str">
            <v>Dan Majerle</v>
          </cell>
          <cell r="D5359" t="str">
            <v>PHO</v>
          </cell>
          <cell r="F5359">
            <v>15.1</v>
          </cell>
          <cell r="G5359">
            <v>3000000</v>
          </cell>
          <cell r="H5359">
            <v>3091.4</v>
          </cell>
        </row>
        <row r="5360">
          <cell r="A5360">
            <v>1995</v>
          </cell>
          <cell r="B5360" t="str">
            <v>Kevin Johnson</v>
          </cell>
          <cell r="D5360" t="str">
            <v>PHO</v>
          </cell>
          <cell r="F5360">
            <v>21</v>
          </cell>
          <cell r="G5360">
            <v>2750000</v>
          </cell>
          <cell r="H5360">
            <v>1353.6000000000001</v>
          </cell>
        </row>
        <row r="5361">
          <cell r="A5361">
            <v>1995</v>
          </cell>
          <cell r="B5361" t="str">
            <v>Danny Ainge</v>
          </cell>
          <cell r="D5361" t="str">
            <v>PHO</v>
          </cell>
          <cell r="F5361">
            <v>14.3</v>
          </cell>
          <cell r="G5361">
            <v>2080000</v>
          </cell>
          <cell r="H5361">
            <v>1376.4</v>
          </cell>
        </row>
        <row r="5362">
          <cell r="A5362">
            <v>1995</v>
          </cell>
          <cell r="B5362" t="str">
            <v>Danny Manning</v>
          </cell>
          <cell r="D5362" t="str">
            <v>PHO</v>
          </cell>
          <cell r="F5362">
            <v>18.100000000000001</v>
          </cell>
          <cell r="G5362">
            <v>1000000</v>
          </cell>
          <cell r="H5362">
            <v>1508.8</v>
          </cell>
        </row>
        <row r="5363">
          <cell r="A5363">
            <v>1995</v>
          </cell>
          <cell r="B5363" t="str">
            <v>Wayman Tisdale</v>
          </cell>
          <cell r="D5363" t="str">
            <v>PHO</v>
          </cell>
          <cell r="F5363">
            <v>13.8</v>
          </cell>
          <cell r="G5363">
            <v>850000</v>
          </cell>
          <cell r="H5363">
            <v>1274</v>
          </cell>
        </row>
        <row r="5364">
          <cell r="A5364">
            <v>1995</v>
          </cell>
          <cell r="B5364" t="str">
            <v>Joe Kleine</v>
          </cell>
          <cell r="D5364" t="str">
            <v>PHO</v>
          </cell>
          <cell r="F5364">
            <v>9.8000000000000007</v>
          </cell>
          <cell r="G5364">
            <v>845000</v>
          </cell>
          <cell r="H5364">
            <v>967.5</v>
          </cell>
        </row>
        <row r="5365">
          <cell r="A5365">
            <v>1995</v>
          </cell>
          <cell r="B5365" t="str">
            <v>Danny Schayes</v>
          </cell>
          <cell r="D5365" t="str">
            <v>PHO</v>
          </cell>
          <cell r="F5365">
            <v>13.2</v>
          </cell>
          <cell r="G5365">
            <v>672000</v>
          </cell>
          <cell r="H5365">
            <v>821.1</v>
          </cell>
        </row>
        <row r="5366">
          <cell r="A5366">
            <v>1995</v>
          </cell>
          <cell r="B5366" t="str">
            <v>Wesley Person</v>
          </cell>
          <cell r="D5366" t="str">
            <v>PHO</v>
          </cell>
          <cell r="F5366">
            <v>14.2</v>
          </cell>
          <cell r="G5366">
            <v>650000</v>
          </cell>
          <cell r="H5366">
            <v>1801.8000000000002</v>
          </cell>
        </row>
        <row r="5367">
          <cell r="A5367">
            <v>1995</v>
          </cell>
          <cell r="B5367" t="str">
            <v>Antonio Lang</v>
          </cell>
          <cell r="D5367" t="str">
            <v>PHO</v>
          </cell>
          <cell r="F5367">
            <v>0.3</v>
          </cell>
          <cell r="G5367">
            <v>325000</v>
          </cell>
          <cell r="H5367">
            <v>52.800000000000004</v>
          </cell>
        </row>
        <row r="5368">
          <cell r="A5368">
            <v>1995</v>
          </cell>
          <cell r="B5368" t="str">
            <v>Elliot Perry</v>
          </cell>
          <cell r="D5368" t="str">
            <v>PHO</v>
          </cell>
          <cell r="F5368">
            <v>17.3</v>
          </cell>
          <cell r="G5368">
            <v>250000</v>
          </cell>
          <cell r="H5368">
            <v>1976.2</v>
          </cell>
        </row>
        <row r="5369">
          <cell r="A5369">
            <v>1995</v>
          </cell>
          <cell r="B5369" t="str">
            <v>Trevor Ruffin</v>
          </cell>
          <cell r="D5369" t="str">
            <v>PHO</v>
          </cell>
          <cell r="F5369">
            <v>15.5</v>
          </cell>
          <cell r="G5369">
            <v>143860</v>
          </cell>
          <cell r="H5369">
            <v>318.5</v>
          </cell>
        </row>
        <row r="5370">
          <cell r="A5370">
            <v>1995</v>
          </cell>
          <cell r="B5370" t="str">
            <v>Aaron Swinson</v>
          </cell>
          <cell r="D5370" t="str">
            <v>PHO</v>
          </cell>
          <cell r="F5370">
            <v>11.7</v>
          </cell>
          <cell r="G5370">
            <v>102424</v>
          </cell>
          <cell r="H5370">
            <v>51.300000000000004</v>
          </cell>
        </row>
        <row r="5371">
          <cell r="A5371">
            <v>1995</v>
          </cell>
          <cell r="B5371" t="str">
            <v>Richard Dumas</v>
          </cell>
          <cell r="D5371" t="str">
            <v>PHO</v>
          </cell>
          <cell r="F5371">
            <v>15.4</v>
          </cell>
          <cell r="H5371">
            <v>166.5</v>
          </cell>
        </row>
        <row r="5372">
          <cell r="A5372">
            <v>1995</v>
          </cell>
          <cell r="B5372" t="str">
            <v>Jerome Kersey</v>
          </cell>
          <cell r="D5372" t="str">
            <v>POR</v>
          </cell>
          <cell r="F5372">
            <v>14.5</v>
          </cell>
          <cell r="G5372">
            <v>3608000</v>
          </cell>
          <cell r="H5372">
            <v>1140.3000000000002</v>
          </cell>
        </row>
        <row r="5373">
          <cell r="A5373">
            <v>1995</v>
          </cell>
          <cell r="B5373" t="str">
            <v>Chris Dudley</v>
          </cell>
          <cell r="D5373" t="str">
            <v>POR</v>
          </cell>
          <cell r="F5373">
            <v>10.9</v>
          </cell>
          <cell r="G5373">
            <v>3500000</v>
          </cell>
          <cell r="H5373">
            <v>2246.7999999999997</v>
          </cell>
        </row>
        <row r="5374">
          <cell r="A5374">
            <v>1995</v>
          </cell>
          <cell r="B5374" t="str">
            <v>Buck Williams</v>
          </cell>
          <cell r="D5374" t="str">
            <v>POR</v>
          </cell>
          <cell r="F5374">
            <v>13.6</v>
          </cell>
          <cell r="G5374">
            <v>3200000</v>
          </cell>
          <cell r="H5374">
            <v>2419</v>
          </cell>
        </row>
        <row r="5375">
          <cell r="A5375">
            <v>1995</v>
          </cell>
          <cell r="B5375" t="str">
            <v>Harvey Grant</v>
          </cell>
          <cell r="D5375" t="str">
            <v>POR</v>
          </cell>
          <cell r="F5375">
            <v>13.2</v>
          </cell>
          <cell r="G5375">
            <v>2990000</v>
          </cell>
          <cell r="H5375">
            <v>1770</v>
          </cell>
        </row>
        <row r="5376">
          <cell r="A5376">
            <v>1995</v>
          </cell>
          <cell r="B5376" t="str">
            <v>Clifford Robinson</v>
          </cell>
          <cell r="D5376" t="str">
            <v>POR</v>
          </cell>
          <cell r="F5376">
            <v>18.3</v>
          </cell>
          <cell r="G5376">
            <v>2732000</v>
          </cell>
          <cell r="H5376">
            <v>2722.5</v>
          </cell>
        </row>
        <row r="5377">
          <cell r="A5377">
            <v>1995</v>
          </cell>
          <cell r="B5377" t="str">
            <v>Terry Porter</v>
          </cell>
          <cell r="D5377" t="str">
            <v>POR</v>
          </cell>
          <cell r="F5377">
            <v>13.7</v>
          </cell>
          <cell r="G5377">
            <v>2600000</v>
          </cell>
          <cell r="H5377">
            <v>770</v>
          </cell>
        </row>
        <row r="5378">
          <cell r="A5378">
            <v>1995</v>
          </cell>
          <cell r="B5378" t="str">
            <v>Rod Strickland</v>
          </cell>
          <cell r="D5378" t="str">
            <v>POR</v>
          </cell>
          <cell r="F5378">
            <v>21.6</v>
          </cell>
          <cell r="G5378">
            <v>1920000</v>
          </cell>
          <cell r="H5378">
            <v>2265.6</v>
          </cell>
        </row>
        <row r="5379">
          <cell r="A5379">
            <v>1995</v>
          </cell>
          <cell r="B5379" t="str">
            <v>Mark Bryant</v>
          </cell>
          <cell r="D5379" t="str">
            <v>POR</v>
          </cell>
          <cell r="F5379">
            <v>13.2</v>
          </cell>
          <cell r="G5379">
            <v>1400000</v>
          </cell>
          <cell r="H5379">
            <v>656.6</v>
          </cell>
        </row>
        <row r="5380">
          <cell r="A5380">
            <v>1995</v>
          </cell>
          <cell r="B5380" t="str">
            <v>James Robinson</v>
          </cell>
          <cell r="D5380" t="str">
            <v>POR</v>
          </cell>
          <cell r="F5380">
            <v>10.5</v>
          </cell>
          <cell r="G5380">
            <v>845000</v>
          </cell>
          <cell r="H5380">
            <v>1540.7</v>
          </cell>
        </row>
        <row r="5381">
          <cell r="A5381">
            <v>1995</v>
          </cell>
          <cell r="B5381" t="str">
            <v>Aaron McKie</v>
          </cell>
          <cell r="D5381" t="str">
            <v>POR</v>
          </cell>
          <cell r="F5381">
            <v>13.3</v>
          </cell>
          <cell r="G5381">
            <v>650000</v>
          </cell>
          <cell r="H5381">
            <v>827.99999999999989</v>
          </cell>
        </row>
        <row r="5382">
          <cell r="A5382">
            <v>1995</v>
          </cell>
          <cell r="B5382" t="str">
            <v>James Edwards</v>
          </cell>
          <cell r="D5382" t="str">
            <v>POR</v>
          </cell>
          <cell r="F5382">
            <v>5.4</v>
          </cell>
          <cell r="G5382">
            <v>325000</v>
          </cell>
          <cell r="H5382">
            <v>266</v>
          </cell>
        </row>
        <row r="5383">
          <cell r="A5383">
            <v>1995</v>
          </cell>
          <cell r="B5383" t="str">
            <v>Steve Henson</v>
          </cell>
          <cell r="D5383" t="str">
            <v>POR</v>
          </cell>
          <cell r="F5383">
            <v>12.1</v>
          </cell>
          <cell r="H5383">
            <v>381.1</v>
          </cell>
        </row>
        <row r="5384">
          <cell r="A5384">
            <v>1995</v>
          </cell>
          <cell r="B5384" t="str">
            <v>Mitch Richmond</v>
          </cell>
          <cell r="D5384" t="str">
            <v>SAC</v>
          </cell>
          <cell r="F5384">
            <v>17.2</v>
          </cell>
          <cell r="G5384">
            <v>3000000</v>
          </cell>
          <cell r="H5384">
            <v>3173.4</v>
          </cell>
        </row>
        <row r="5385">
          <cell r="A5385">
            <v>1995</v>
          </cell>
          <cell r="B5385" t="str">
            <v>Lionel Simmons</v>
          </cell>
          <cell r="D5385" t="str">
            <v>SAC</v>
          </cell>
          <cell r="F5385">
            <v>10</v>
          </cell>
          <cell r="G5385">
            <v>2181400</v>
          </cell>
          <cell r="H5385">
            <v>1061.4000000000001</v>
          </cell>
        </row>
        <row r="5386">
          <cell r="A5386">
            <v>1995</v>
          </cell>
          <cell r="B5386" t="str">
            <v>Bobby Hurley</v>
          </cell>
          <cell r="D5386" t="str">
            <v>SAC</v>
          </cell>
          <cell r="F5386">
            <v>7.7</v>
          </cell>
          <cell r="G5386">
            <v>2100000</v>
          </cell>
          <cell r="H5386">
            <v>1108.4000000000001</v>
          </cell>
        </row>
        <row r="5387">
          <cell r="A5387">
            <v>1995</v>
          </cell>
          <cell r="B5387" t="str">
            <v>Spud Webb</v>
          </cell>
          <cell r="D5387" t="str">
            <v>SAC</v>
          </cell>
          <cell r="F5387">
            <v>13.7</v>
          </cell>
          <cell r="G5387">
            <v>2071600</v>
          </cell>
          <cell r="H5387">
            <v>2454.7999999999997</v>
          </cell>
        </row>
        <row r="5388">
          <cell r="A5388">
            <v>1995</v>
          </cell>
          <cell r="B5388" t="str">
            <v>Walt Williams</v>
          </cell>
          <cell r="D5388" t="str">
            <v>SAC</v>
          </cell>
          <cell r="F5388">
            <v>15</v>
          </cell>
          <cell r="G5388">
            <v>2040000</v>
          </cell>
          <cell r="H5388">
            <v>2741.2000000000003</v>
          </cell>
        </row>
        <row r="5389">
          <cell r="A5389">
            <v>1995</v>
          </cell>
          <cell r="B5389" t="str">
            <v>Olden Polynice</v>
          </cell>
          <cell r="D5389" t="str">
            <v>SAC</v>
          </cell>
          <cell r="F5389">
            <v>14.7</v>
          </cell>
          <cell r="G5389">
            <v>1900000</v>
          </cell>
          <cell r="H5389">
            <v>2535.3000000000002</v>
          </cell>
        </row>
        <row r="5390">
          <cell r="A5390">
            <v>1995</v>
          </cell>
          <cell r="B5390" t="str">
            <v>Duane Causwell</v>
          </cell>
          <cell r="D5390" t="str">
            <v>SAC</v>
          </cell>
          <cell r="F5390">
            <v>11.4</v>
          </cell>
          <cell r="G5390">
            <v>1545000</v>
          </cell>
          <cell r="H5390">
            <v>817.8</v>
          </cell>
        </row>
        <row r="5391">
          <cell r="A5391">
            <v>1995</v>
          </cell>
          <cell r="B5391" t="str">
            <v>Brian Grant</v>
          </cell>
          <cell r="D5391" t="str">
            <v>SAC</v>
          </cell>
          <cell r="F5391">
            <v>16.5</v>
          </cell>
          <cell r="G5391">
            <v>808000</v>
          </cell>
          <cell r="H5391">
            <v>2288</v>
          </cell>
        </row>
        <row r="5392">
          <cell r="A5392">
            <v>1995</v>
          </cell>
          <cell r="B5392" t="str">
            <v>Randy Brown</v>
          </cell>
          <cell r="D5392" t="str">
            <v>SAC</v>
          </cell>
          <cell r="F5392">
            <v>11.8</v>
          </cell>
          <cell r="G5392">
            <v>700000</v>
          </cell>
          <cell r="H5392">
            <v>1085.3999999999999</v>
          </cell>
        </row>
        <row r="5393">
          <cell r="A5393">
            <v>1995</v>
          </cell>
          <cell r="B5393" t="str">
            <v>Trevor Wilson</v>
          </cell>
          <cell r="D5393" t="str">
            <v>SAC</v>
          </cell>
          <cell r="F5393">
            <v>12.8</v>
          </cell>
          <cell r="G5393">
            <v>500000</v>
          </cell>
          <cell r="H5393">
            <v>147</v>
          </cell>
        </row>
        <row r="5394">
          <cell r="A5394">
            <v>1995</v>
          </cell>
          <cell r="B5394" t="str">
            <v>Henry Turner</v>
          </cell>
          <cell r="D5394" t="str">
            <v>SAC</v>
          </cell>
          <cell r="F5394">
            <v>12.6</v>
          </cell>
          <cell r="G5394">
            <v>180000</v>
          </cell>
          <cell r="H5394">
            <v>150</v>
          </cell>
        </row>
        <row r="5395">
          <cell r="A5395">
            <v>1995</v>
          </cell>
          <cell r="B5395" t="str">
            <v>Doug Lee</v>
          </cell>
          <cell r="D5395" t="str">
            <v>SAC</v>
          </cell>
          <cell r="F5395">
            <v>18.100000000000001</v>
          </cell>
          <cell r="G5395">
            <v>150000</v>
          </cell>
          <cell r="H5395">
            <v>74.8</v>
          </cell>
        </row>
        <row r="5396">
          <cell r="A5396">
            <v>1995</v>
          </cell>
          <cell r="B5396" t="str">
            <v>David Robinson</v>
          </cell>
          <cell r="D5396" t="str">
            <v>SAS</v>
          </cell>
          <cell r="F5396">
            <v>29.1</v>
          </cell>
          <cell r="G5396">
            <v>7300000</v>
          </cell>
          <cell r="H5396">
            <v>3078</v>
          </cell>
        </row>
        <row r="5397">
          <cell r="A5397">
            <v>1995</v>
          </cell>
          <cell r="B5397" t="str">
            <v>Dennis Rodman</v>
          </cell>
          <cell r="D5397" t="str">
            <v>SAS</v>
          </cell>
          <cell r="F5397">
            <v>16.600000000000001</v>
          </cell>
          <cell r="G5397">
            <v>2500000</v>
          </cell>
          <cell r="H5397">
            <v>1568</v>
          </cell>
        </row>
        <row r="5398">
          <cell r="A5398">
            <v>1995</v>
          </cell>
          <cell r="B5398" t="str">
            <v>Terry Cummings</v>
          </cell>
          <cell r="D5398" t="str">
            <v>SAS</v>
          </cell>
          <cell r="F5398">
            <v>13.3</v>
          </cell>
          <cell r="G5398">
            <v>2406600</v>
          </cell>
          <cell r="H5398">
            <v>1276.8</v>
          </cell>
        </row>
        <row r="5399">
          <cell r="A5399">
            <v>1995</v>
          </cell>
          <cell r="B5399" t="str">
            <v>J.R. Reid</v>
          </cell>
          <cell r="D5399" t="str">
            <v>SAS</v>
          </cell>
          <cell r="F5399">
            <v>12.7</v>
          </cell>
          <cell r="G5399">
            <v>2215000</v>
          </cell>
          <cell r="H5399">
            <v>1563.3</v>
          </cell>
        </row>
        <row r="5400">
          <cell r="A5400">
            <v>1995</v>
          </cell>
          <cell r="B5400" t="str">
            <v>Willie Anderson</v>
          </cell>
          <cell r="D5400" t="str">
            <v>SAS</v>
          </cell>
          <cell r="F5400">
            <v>10.3</v>
          </cell>
          <cell r="G5400">
            <v>2075000</v>
          </cell>
          <cell r="H5400">
            <v>554.79999999999995</v>
          </cell>
        </row>
        <row r="5401">
          <cell r="A5401">
            <v>1995</v>
          </cell>
          <cell r="B5401" t="str">
            <v>Sean Elliott</v>
          </cell>
          <cell r="D5401" t="str">
            <v>SAS</v>
          </cell>
          <cell r="F5401">
            <v>16</v>
          </cell>
          <cell r="G5401">
            <v>1350000</v>
          </cell>
          <cell r="H5401">
            <v>2859.2999999999997</v>
          </cell>
        </row>
        <row r="5402">
          <cell r="A5402">
            <v>1995</v>
          </cell>
          <cell r="B5402" t="str">
            <v>Chuck Person</v>
          </cell>
          <cell r="D5402" t="str">
            <v>SAS</v>
          </cell>
          <cell r="F5402">
            <v>11.5</v>
          </cell>
          <cell r="G5402">
            <v>1300000</v>
          </cell>
          <cell r="H5402">
            <v>2033.1000000000001</v>
          </cell>
        </row>
        <row r="5403">
          <cell r="A5403">
            <v>1995</v>
          </cell>
          <cell r="B5403" t="str">
            <v>Avery Johnson</v>
          </cell>
          <cell r="D5403" t="str">
            <v>SAS</v>
          </cell>
          <cell r="F5403">
            <v>15.7</v>
          </cell>
          <cell r="G5403">
            <v>650000</v>
          </cell>
          <cell r="H5403">
            <v>3009.4</v>
          </cell>
        </row>
        <row r="5404">
          <cell r="A5404">
            <v>1995</v>
          </cell>
          <cell r="B5404" t="str">
            <v>Moses Malone</v>
          </cell>
          <cell r="D5404" t="str">
            <v>SAS</v>
          </cell>
          <cell r="F5404">
            <v>12.1</v>
          </cell>
          <cell r="G5404">
            <v>468750</v>
          </cell>
          <cell r="H5404">
            <v>149.60000000000002</v>
          </cell>
        </row>
        <row r="5405">
          <cell r="A5405">
            <v>1995</v>
          </cell>
          <cell r="B5405" t="str">
            <v>Chris Whitney</v>
          </cell>
          <cell r="D5405" t="str">
            <v>SAS</v>
          </cell>
          <cell r="F5405">
            <v>3</v>
          </cell>
          <cell r="G5405">
            <v>182900</v>
          </cell>
          <cell r="H5405">
            <v>180</v>
          </cell>
        </row>
        <row r="5406">
          <cell r="A5406">
            <v>1995</v>
          </cell>
          <cell r="B5406" t="str">
            <v>Jack Haley</v>
          </cell>
          <cell r="D5406" t="str">
            <v>SAS</v>
          </cell>
          <cell r="F5406">
            <v>11.9</v>
          </cell>
          <cell r="G5406">
            <v>150000</v>
          </cell>
          <cell r="H5406">
            <v>117.8</v>
          </cell>
        </row>
        <row r="5407">
          <cell r="A5407">
            <v>1995</v>
          </cell>
          <cell r="B5407" t="str">
            <v>Julius Nwosu</v>
          </cell>
          <cell r="D5407" t="str">
            <v>SAS</v>
          </cell>
          <cell r="F5407">
            <v>6.8</v>
          </cell>
          <cell r="G5407">
            <v>150000</v>
          </cell>
          <cell r="H5407">
            <v>85.100000000000009</v>
          </cell>
        </row>
        <row r="5408">
          <cell r="A5408">
            <v>1995</v>
          </cell>
          <cell r="B5408" t="str">
            <v>Vinny Del</v>
          </cell>
          <cell r="D5408" t="str">
            <v>SAS</v>
          </cell>
          <cell r="F5408">
            <v>13.8</v>
          </cell>
          <cell r="H5408">
            <v>2362.5</v>
          </cell>
        </row>
        <row r="5409">
          <cell r="A5409">
            <v>1995</v>
          </cell>
          <cell r="B5409" t="str">
            <v>Detlef Schrempf</v>
          </cell>
          <cell r="D5409" t="str">
            <v>SEA</v>
          </cell>
          <cell r="F5409">
            <v>20.3</v>
          </cell>
          <cell r="G5409">
            <v>5000000</v>
          </cell>
          <cell r="H5409">
            <v>2886.4</v>
          </cell>
        </row>
        <row r="5410">
          <cell r="A5410">
            <v>1995</v>
          </cell>
          <cell r="B5410" t="str">
            <v>Sam Perkins</v>
          </cell>
          <cell r="D5410" t="str">
            <v>SEA</v>
          </cell>
          <cell r="F5410">
            <v>16.2</v>
          </cell>
          <cell r="G5410">
            <v>4126600</v>
          </cell>
          <cell r="H5410">
            <v>2353.4</v>
          </cell>
        </row>
        <row r="5411">
          <cell r="A5411">
            <v>1995</v>
          </cell>
          <cell r="B5411" t="str">
            <v>Kendall Gill</v>
          </cell>
          <cell r="D5411" t="str">
            <v>SEA</v>
          </cell>
          <cell r="F5411">
            <v>15.2</v>
          </cell>
          <cell r="G5411">
            <v>2600000</v>
          </cell>
          <cell r="H5411">
            <v>2124.3000000000002</v>
          </cell>
        </row>
        <row r="5412">
          <cell r="A5412">
            <v>1995</v>
          </cell>
          <cell r="B5412" t="str">
            <v>Gary Payton</v>
          </cell>
          <cell r="D5412" t="str">
            <v>SEA</v>
          </cell>
          <cell r="F5412">
            <v>21.3</v>
          </cell>
          <cell r="G5412">
            <v>2583300</v>
          </cell>
          <cell r="H5412">
            <v>3017.6</v>
          </cell>
        </row>
        <row r="5413">
          <cell r="A5413">
            <v>1995</v>
          </cell>
          <cell r="B5413" t="str">
            <v>Sarunas Marciulionis</v>
          </cell>
          <cell r="D5413" t="str">
            <v>SEA</v>
          </cell>
          <cell r="F5413">
            <v>14.2</v>
          </cell>
          <cell r="G5413">
            <v>2100000</v>
          </cell>
          <cell r="H5413">
            <v>1194.6000000000001</v>
          </cell>
        </row>
        <row r="5414">
          <cell r="A5414">
            <v>1995</v>
          </cell>
          <cell r="B5414" t="str">
            <v>Bill Cartwright</v>
          </cell>
          <cell r="D5414" t="str">
            <v>SEA</v>
          </cell>
          <cell r="F5414">
            <v>4</v>
          </cell>
          <cell r="G5414">
            <v>1502000</v>
          </cell>
          <cell r="H5414">
            <v>429.20000000000005</v>
          </cell>
        </row>
        <row r="5415">
          <cell r="A5415">
            <v>1995</v>
          </cell>
          <cell r="B5415" t="str">
            <v>Vincent Askew</v>
          </cell>
          <cell r="D5415" t="str">
            <v>SEA</v>
          </cell>
          <cell r="F5415">
            <v>13.6</v>
          </cell>
          <cell r="G5415">
            <v>1460000</v>
          </cell>
          <cell r="H5415">
            <v>1718.2</v>
          </cell>
        </row>
        <row r="5416">
          <cell r="A5416">
            <v>1995</v>
          </cell>
          <cell r="B5416" t="str">
            <v>Nate McMillan</v>
          </cell>
          <cell r="D5416" t="str">
            <v>SEA</v>
          </cell>
          <cell r="F5416">
            <v>13.1</v>
          </cell>
          <cell r="G5416">
            <v>1060000</v>
          </cell>
          <cell r="H5416">
            <v>2072</v>
          </cell>
        </row>
        <row r="5417">
          <cell r="A5417">
            <v>1995</v>
          </cell>
          <cell r="B5417" t="str">
            <v>Shawn Kemp</v>
          </cell>
          <cell r="D5417" t="str">
            <v>SEA</v>
          </cell>
          <cell r="F5417">
            <v>21.7</v>
          </cell>
          <cell r="G5417">
            <v>1000000</v>
          </cell>
          <cell r="H5417">
            <v>2681.4</v>
          </cell>
        </row>
        <row r="5418">
          <cell r="A5418">
            <v>1995</v>
          </cell>
          <cell r="B5418" t="str">
            <v>Ervin Johnson</v>
          </cell>
          <cell r="D5418" t="str">
            <v>SEA</v>
          </cell>
          <cell r="F5418">
            <v>9.6</v>
          </cell>
          <cell r="G5418">
            <v>716600</v>
          </cell>
          <cell r="H5418">
            <v>908.8</v>
          </cell>
        </row>
        <row r="5419">
          <cell r="A5419">
            <v>1995</v>
          </cell>
          <cell r="B5419" t="str">
            <v>Byron Houston</v>
          </cell>
          <cell r="D5419" t="str">
            <v>SEA</v>
          </cell>
          <cell r="F5419">
            <v>13.8</v>
          </cell>
          <cell r="G5419">
            <v>700000</v>
          </cell>
          <cell r="H5419">
            <v>257.39999999999998</v>
          </cell>
        </row>
        <row r="5420">
          <cell r="A5420">
            <v>1995</v>
          </cell>
          <cell r="B5420" t="str">
            <v>Steve Scheffler</v>
          </cell>
          <cell r="D5420" t="str">
            <v>SEA</v>
          </cell>
          <cell r="F5420">
            <v>16.100000000000001</v>
          </cell>
          <cell r="G5420">
            <v>275000</v>
          </cell>
          <cell r="H5420">
            <v>102.60000000000001</v>
          </cell>
        </row>
        <row r="5421">
          <cell r="A5421">
            <v>1995</v>
          </cell>
          <cell r="B5421" t="str">
            <v>Dontonio Wingfield</v>
          </cell>
          <cell r="D5421" t="str">
            <v>SEA</v>
          </cell>
          <cell r="F5421">
            <v>14.2</v>
          </cell>
          <cell r="G5421">
            <v>150000</v>
          </cell>
          <cell r="H5421">
            <v>82</v>
          </cell>
        </row>
        <row r="5422">
          <cell r="A5422">
            <v>1995</v>
          </cell>
          <cell r="B5422" t="str">
            <v>Kevin Willis</v>
          </cell>
          <cell r="D5422" t="str">
            <v>TOT</v>
          </cell>
          <cell r="F5422">
            <v>16.100000000000001</v>
          </cell>
          <cell r="G5422">
            <v>2975000</v>
          </cell>
          <cell r="H5422">
            <v>2391.9</v>
          </cell>
        </row>
        <row r="5423">
          <cell r="A5423">
            <v>1995</v>
          </cell>
          <cell r="B5423" t="str">
            <v>Otis Thorpe</v>
          </cell>
          <cell r="D5423" t="str">
            <v>TOT</v>
          </cell>
          <cell r="F5423">
            <v>16.399999999999999</v>
          </cell>
          <cell r="G5423">
            <v>2578400</v>
          </cell>
          <cell r="H5423">
            <v>2093</v>
          </cell>
        </row>
        <row r="5424">
          <cell r="A5424">
            <v>1995</v>
          </cell>
          <cell r="B5424" t="str">
            <v>Steve Smith</v>
          </cell>
          <cell r="D5424" t="str">
            <v>TOT</v>
          </cell>
          <cell r="F5424">
            <v>16.100000000000001</v>
          </cell>
          <cell r="G5424">
            <v>1935900</v>
          </cell>
          <cell r="H5424">
            <v>2664</v>
          </cell>
        </row>
        <row r="5425">
          <cell r="A5425">
            <v>1995</v>
          </cell>
          <cell r="B5425" t="str">
            <v>Blue Edwards</v>
          </cell>
          <cell r="D5425" t="str">
            <v>TOT</v>
          </cell>
          <cell r="F5425">
            <v>11.6</v>
          </cell>
          <cell r="G5425">
            <v>1700000</v>
          </cell>
          <cell r="H5425">
            <v>1112.2</v>
          </cell>
        </row>
        <row r="5426">
          <cell r="A5426">
            <v>1995</v>
          </cell>
          <cell r="B5426" t="str">
            <v>Tom Gugliotta</v>
          </cell>
          <cell r="D5426" t="str">
            <v>TOT</v>
          </cell>
          <cell r="F5426">
            <v>15.2</v>
          </cell>
          <cell r="G5426">
            <v>1625000</v>
          </cell>
          <cell r="H5426">
            <v>2571.7999999999997</v>
          </cell>
        </row>
        <row r="5427">
          <cell r="A5427">
            <v>1995</v>
          </cell>
          <cell r="B5427" t="str">
            <v>Clyde Drexler</v>
          </cell>
          <cell r="D5427" t="str">
            <v>TOT</v>
          </cell>
          <cell r="F5427">
            <v>22.4</v>
          </cell>
          <cell r="G5427">
            <v>1578000</v>
          </cell>
          <cell r="H5427">
            <v>2728.4</v>
          </cell>
        </row>
        <row r="5428">
          <cell r="A5428">
            <v>1995</v>
          </cell>
          <cell r="B5428" t="str">
            <v>Grant Long</v>
          </cell>
          <cell r="D5428" t="str">
            <v>TOT</v>
          </cell>
          <cell r="F5428">
            <v>14.4</v>
          </cell>
          <cell r="G5428">
            <v>1485300</v>
          </cell>
          <cell r="H5428">
            <v>2640.6</v>
          </cell>
        </row>
        <row r="5429">
          <cell r="A5429">
            <v>1995</v>
          </cell>
          <cell r="B5429" t="str">
            <v>Doc Rivers</v>
          </cell>
          <cell r="D5429" t="str">
            <v>TOT</v>
          </cell>
          <cell r="F5429">
            <v>12.2</v>
          </cell>
          <cell r="G5429">
            <v>1405000</v>
          </cell>
          <cell r="H5429">
            <v>989.09999999999991</v>
          </cell>
        </row>
        <row r="5430">
          <cell r="A5430">
            <v>1995</v>
          </cell>
          <cell r="B5430" t="str">
            <v>Tracy Murray</v>
          </cell>
          <cell r="D5430" t="str">
            <v>TOT</v>
          </cell>
          <cell r="F5430">
            <v>10.8</v>
          </cell>
          <cell r="G5430">
            <v>1160000</v>
          </cell>
          <cell r="H5430">
            <v>518.4</v>
          </cell>
        </row>
        <row r="5431">
          <cell r="A5431">
            <v>1995</v>
          </cell>
          <cell r="B5431" t="str">
            <v>Alaa Abdelnaby</v>
          </cell>
          <cell r="D5431" t="str">
            <v>TOT</v>
          </cell>
          <cell r="F5431">
            <v>12.6</v>
          </cell>
          <cell r="G5431">
            <v>650000</v>
          </cell>
          <cell r="H5431">
            <v>507.6</v>
          </cell>
        </row>
        <row r="5432">
          <cell r="A5432">
            <v>1995</v>
          </cell>
          <cell r="B5432" t="str">
            <v>Scott Brooks</v>
          </cell>
          <cell r="D5432" t="str">
            <v>TOT</v>
          </cell>
          <cell r="F5432">
            <v>14.9</v>
          </cell>
          <cell r="G5432">
            <v>550000</v>
          </cell>
          <cell r="H5432">
            <v>808.3</v>
          </cell>
        </row>
        <row r="5433">
          <cell r="A5433">
            <v>1995</v>
          </cell>
          <cell r="B5433" t="str">
            <v>Morlon Wiley</v>
          </cell>
          <cell r="D5433" t="str">
            <v>TOT</v>
          </cell>
          <cell r="F5433">
            <v>13.8</v>
          </cell>
          <cell r="G5433">
            <v>310000</v>
          </cell>
          <cell r="H5433">
            <v>425.7</v>
          </cell>
        </row>
        <row r="5434">
          <cell r="A5434">
            <v>1995</v>
          </cell>
          <cell r="B5434" t="str">
            <v>Lloyd Daniels</v>
          </cell>
          <cell r="D5434" t="str">
            <v>TOT</v>
          </cell>
          <cell r="F5434">
            <v>9.6999999999999993</v>
          </cell>
          <cell r="G5434">
            <v>250000</v>
          </cell>
          <cell r="H5434">
            <v>603</v>
          </cell>
        </row>
        <row r="5435">
          <cell r="A5435">
            <v>1995</v>
          </cell>
          <cell r="B5435" t="str">
            <v>Negele Knight</v>
          </cell>
          <cell r="D5435" t="str">
            <v>TOT</v>
          </cell>
          <cell r="F5435">
            <v>9.3000000000000007</v>
          </cell>
          <cell r="G5435">
            <v>150000</v>
          </cell>
          <cell r="H5435">
            <v>709.69999999999993</v>
          </cell>
        </row>
        <row r="5436">
          <cell r="A5436">
            <v>1995</v>
          </cell>
          <cell r="B5436" t="str">
            <v>Walter Bond</v>
          </cell>
          <cell r="D5436" t="str">
            <v>TOT</v>
          </cell>
          <cell r="F5436">
            <v>10.3</v>
          </cell>
          <cell r="G5436">
            <v>117000</v>
          </cell>
          <cell r="H5436">
            <v>289.8</v>
          </cell>
        </row>
        <row r="5437">
          <cell r="A5437">
            <v>1995</v>
          </cell>
          <cell r="B5437" t="str">
            <v>Kevin Pritchard</v>
          </cell>
          <cell r="D5437" t="str">
            <v>TOT</v>
          </cell>
          <cell r="F5437">
            <v>8.1</v>
          </cell>
          <cell r="H5437">
            <v>193.79999999999998</v>
          </cell>
        </row>
        <row r="5438">
          <cell r="A5438">
            <v>1995</v>
          </cell>
          <cell r="B5438" t="str">
            <v>James Blackwell</v>
          </cell>
          <cell r="D5438" t="str">
            <v>TOT</v>
          </cell>
          <cell r="F5438">
            <v>11.6</v>
          </cell>
          <cell r="H5438">
            <v>80.600000000000009</v>
          </cell>
        </row>
        <row r="5439">
          <cell r="A5439">
            <v>1995</v>
          </cell>
          <cell r="B5439" t="str">
            <v>Howard Eisley</v>
          </cell>
          <cell r="D5439" t="str">
            <v>TOT</v>
          </cell>
          <cell r="F5439">
            <v>6.1</v>
          </cell>
          <cell r="H5439">
            <v>553.70000000000005</v>
          </cell>
        </row>
        <row r="5440">
          <cell r="A5440">
            <v>1995</v>
          </cell>
          <cell r="B5440" t="str">
            <v>Donyell Marshall</v>
          </cell>
          <cell r="D5440" t="str">
            <v>TOT</v>
          </cell>
          <cell r="F5440">
            <v>12.5</v>
          </cell>
          <cell r="H5440">
            <v>2088</v>
          </cell>
        </row>
        <row r="5441">
          <cell r="A5441">
            <v>1995</v>
          </cell>
          <cell r="B5441" t="str">
            <v>Greg Foster</v>
          </cell>
          <cell r="D5441" t="str">
            <v>TOT</v>
          </cell>
          <cell r="F5441">
            <v>10.1</v>
          </cell>
          <cell r="H5441">
            <v>1146.5999999999999</v>
          </cell>
        </row>
        <row r="5442">
          <cell r="A5442">
            <v>1995</v>
          </cell>
          <cell r="B5442" t="str">
            <v>Karl Malone*</v>
          </cell>
          <cell r="D5442" t="str">
            <v>UTA</v>
          </cell>
          <cell r="F5442">
            <v>25.1</v>
          </cell>
          <cell r="G5442">
            <v>3378800</v>
          </cell>
          <cell r="H5442">
            <v>3124.2000000000003</v>
          </cell>
        </row>
        <row r="5443">
          <cell r="A5443">
            <v>1995</v>
          </cell>
          <cell r="B5443" t="str">
            <v>John Stockton*</v>
          </cell>
          <cell r="D5443" t="str">
            <v>UTA</v>
          </cell>
          <cell r="F5443">
            <v>23.3</v>
          </cell>
          <cell r="G5443">
            <v>2600000</v>
          </cell>
          <cell r="H5443">
            <v>2870</v>
          </cell>
        </row>
        <row r="5444">
          <cell r="A5444">
            <v>1995</v>
          </cell>
          <cell r="B5444" t="str">
            <v>Jeff Hornacek</v>
          </cell>
          <cell r="D5444" t="str">
            <v>UTA</v>
          </cell>
          <cell r="F5444">
            <v>18.600000000000001</v>
          </cell>
          <cell r="G5444">
            <v>2121400</v>
          </cell>
          <cell r="H5444">
            <v>2697.2999999999997</v>
          </cell>
        </row>
        <row r="5445">
          <cell r="A5445">
            <v>1995</v>
          </cell>
          <cell r="B5445" t="str">
            <v>Felton Spencer</v>
          </cell>
          <cell r="D5445" t="str">
            <v>UTA</v>
          </cell>
          <cell r="F5445">
            <v>12.3</v>
          </cell>
          <cell r="G5445">
            <v>1881250</v>
          </cell>
          <cell r="H5445">
            <v>904.40000000000009</v>
          </cell>
        </row>
        <row r="5446">
          <cell r="A5446">
            <v>1995</v>
          </cell>
          <cell r="B5446" t="str">
            <v>Tom Chambers</v>
          </cell>
          <cell r="D5446" t="str">
            <v>UTA</v>
          </cell>
          <cell r="F5446">
            <v>12.5</v>
          </cell>
          <cell r="G5446">
            <v>1700000</v>
          </cell>
          <cell r="H5446">
            <v>1239.3</v>
          </cell>
        </row>
        <row r="5447">
          <cell r="A5447">
            <v>1995</v>
          </cell>
          <cell r="B5447" t="str">
            <v>Adam Keefe</v>
          </cell>
          <cell r="D5447" t="str">
            <v>UTA</v>
          </cell>
          <cell r="F5447">
            <v>15.1</v>
          </cell>
          <cell r="G5447">
            <v>1500000</v>
          </cell>
          <cell r="H5447">
            <v>1267.5</v>
          </cell>
        </row>
        <row r="5448">
          <cell r="A5448">
            <v>1995</v>
          </cell>
          <cell r="B5448" t="str">
            <v>David Benoit</v>
          </cell>
          <cell r="D5448" t="str">
            <v>UTA</v>
          </cell>
          <cell r="F5448">
            <v>13.9</v>
          </cell>
          <cell r="G5448">
            <v>1000000</v>
          </cell>
          <cell r="H5448">
            <v>1838.8999999999999</v>
          </cell>
        </row>
        <row r="5449">
          <cell r="A5449">
            <v>1995</v>
          </cell>
          <cell r="B5449" t="str">
            <v>Antoine Carr</v>
          </cell>
          <cell r="D5449" t="str">
            <v>UTA</v>
          </cell>
          <cell r="F5449">
            <v>13.9</v>
          </cell>
          <cell r="G5449">
            <v>666600</v>
          </cell>
          <cell r="H5449">
            <v>1677</v>
          </cell>
        </row>
        <row r="5450">
          <cell r="A5450">
            <v>1995</v>
          </cell>
          <cell r="B5450" t="str">
            <v>Bryon Russell</v>
          </cell>
          <cell r="D5450" t="str">
            <v>UTA</v>
          </cell>
          <cell r="F5450">
            <v>11</v>
          </cell>
          <cell r="G5450">
            <v>265000</v>
          </cell>
          <cell r="H5450">
            <v>863.09999999999991</v>
          </cell>
        </row>
        <row r="5451">
          <cell r="A5451">
            <v>1995</v>
          </cell>
          <cell r="B5451" t="str">
            <v>John Crotty</v>
          </cell>
          <cell r="D5451" t="str">
            <v>UTA</v>
          </cell>
          <cell r="F5451">
            <v>12.2</v>
          </cell>
          <cell r="G5451">
            <v>250000</v>
          </cell>
          <cell r="H5451">
            <v>1016</v>
          </cell>
        </row>
        <row r="5452">
          <cell r="A5452">
            <v>1995</v>
          </cell>
          <cell r="B5452" t="str">
            <v>Jamie Watson</v>
          </cell>
          <cell r="D5452" t="str">
            <v>UTA</v>
          </cell>
          <cell r="F5452">
            <v>9.6</v>
          </cell>
          <cell r="G5452">
            <v>150000</v>
          </cell>
          <cell r="H5452">
            <v>672</v>
          </cell>
        </row>
        <row r="5453">
          <cell r="A5453">
            <v>1995</v>
          </cell>
          <cell r="B5453" t="str">
            <v>James Donaldson</v>
          </cell>
          <cell r="D5453" t="str">
            <v>UTA</v>
          </cell>
          <cell r="F5453">
            <v>7.9</v>
          </cell>
          <cell r="H5453">
            <v>614.9</v>
          </cell>
        </row>
        <row r="5454">
          <cell r="A5454">
            <v>1995</v>
          </cell>
          <cell r="B5454" t="str">
            <v>Kevin Duckworth</v>
          </cell>
          <cell r="D5454" t="str">
            <v>WSB</v>
          </cell>
          <cell r="F5454">
            <v>9.9</v>
          </cell>
          <cell r="G5454">
            <v>2612500</v>
          </cell>
          <cell r="H5454">
            <v>820</v>
          </cell>
        </row>
        <row r="5455">
          <cell r="A5455">
            <v>1995</v>
          </cell>
          <cell r="B5455" t="str">
            <v>Calbert Cheaney</v>
          </cell>
          <cell r="D5455" t="str">
            <v>WSB</v>
          </cell>
          <cell r="F5455">
            <v>14.2</v>
          </cell>
          <cell r="G5455">
            <v>2400000</v>
          </cell>
          <cell r="H5455">
            <v>2652</v>
          </cell>
        </row>
        <row r="5456">
          <cell r="A5456">
            <v>1995</v>
          </cell>
          <cell r="B5456" t="str">
            <v>Scott Skiles</v>
          </cell>
          <cell r="D5456" t="str">
            <v>WSB</v>
          </cell>
          <cell r="F5456">
            <v>15.7</v>
          </cell>
          <cell r="G5456">
            <v>2125000</v>
          </cell>
          <cell r="H5456">
            <v>2077</v>
          </cell>
        </row>
        <row r="5457">
          <cell r="A5457">
            <v>1995</v>
          </cell>
          <cell r="B5457" t="str">
            <v>Chris Webber</v>
          </cell>
          <cell r="D5457" t="str">
            <v>WSB</v>
          </cell>
          <cell r="F5457">
            <v>20.100000000000001</v>
          </cell>
          <cell r="G5457">
            <v>2080000</v>
          </cell>
          <cell r="H5457">
            <v>2068.1999999999998</v>
          </cell>
        </row>
        <row r="5458">
          <cell r="A5458">
            <v>1995</v>
          </cell>
          <cell r="B5458" t="str">
            <v>Rex Chapman</v>
          </cell>
          <cell r="D5458" t="str">
            <v>WSB</v>
          </cell>
          <cell r="F5458">
            <v>15.3</v>
          </cell>
          <cell r="G5458">
            <v>2004500</v>
          </cell>
          <cell r="H5458">
            <v>1467</v>
          </cell>
        </row>
        <row r="5459">
          <cell r="A5459">
            <v>1995</v>
          </cell>
          <cell r="B5459" t="str">
            <v>Juwan Howard</v>
          </cell>
          <cell r="D5459" t="str">
            <v>WSB</v>
          </cell>
          <cell r="F5459">
            <v>15</v>
          </cell>
          <cell r="G5459">
            <v>1309000</v>
          </cell>
          <cell r="H5459">
            <v>2346.5</v>
          </cell>
        </row>
        <row r="5460">
          <cell r="A5460">
            <v>1995</v>
          </cell>
          <cell r="B5460" t="str">
            <v>Gheorghe Muresan</v>
          </cell>
          <cell r="D5460" t="str">
            <v>WSB</v>
          </cell>
          <cell r="F5460">
            <v>17.399999999999999</v>
          </cell>
          <cell r="G5460">
            <v>1150000</v>
          </cell>
          <cell r="H5460">
            <v>1722.8000000000002</v>
          </cell>
        </row>
        <row r="5461">
          <cell r="A5461">
            <v>1995</v>
          </cell>
          <cell r="B5461" t="str">
            <v>Don MacLean</v>
          </cell>
          <cell r="D5461" t="str">
            <v>WSB</v>
          </cell>
          <cell r="F5461">
            <v>11.7</v>
          </cell>
          <cell r="G5461">
            <v>740000</v>
          </cell>
          <cell r="H5461">
            <v>1053</v>
          </cell>
        </row>
        <row r="5462">
          <cell r="A5462">
            <v>1995</v>
          </cell>
          <cell r="B5462" t="str">
            <v>Larry Stewart</v>
          </cell>
          <cell r="D5462" t="str">
            <v>WSB</v>
          </cell>
          <cell r="F5462">
            <v>11.5</v>
          </cell>
          <cell r="G5462">
            <v>700000</v>
          </cell>
          <cell r="H5462">
            <v>348</v>
          </cell>
        </row>
        <row r="5463">
          <cell r="A5463">
            <v>1995</v>
          </cell>
          <cell r="B5463" t="str">
            <v>Doug Overton</v>
          </cell>
          <cell r="D5463" t="str">
            <v>WSB</v>
          </cell>
          <cell r="F5463">
            <v>11.6</v>
          </cell>
          <cell r="G5463">
            <v>550000</v>
          </cell>
          <cell r="H5463">
            <v>1705.6000000000001</v>
          </cell>
        </row>
        <row r="5464">
          <cell r="A5464">
            <v>1995</v>
          </cell>
          <cell r="B5464" t="str">
            <v>Mitchell Butler</v>
          </cell>
          <cell r="D5464" t="str">
            <v>WSB</v>
          </cell>
          <cell r="F5464">
            <v>10</v>
          </cell>
          <cell r="G5464">
            <v>400000</v>
          </cell>
          <cell r="H5464">
            <v>1550.3999999999999</v>
          </cell>
        </row>
        <row r="5465">
          <cell r="A5465">
            <v>1995</v>
          </cell>
          <cell r="B5465" t="str">
            <v>Jim McIlvaine</v>
          </cell>
          <cell r="D5465" t="str">
            <v>WSB</v>
          </cell>
          <cell r="F5465">
            <v>10</v>
          </cell>
          <cell r="G5465">
            <v>200000</v>
          </cell>
          <cell r="H5465">
            <v>533.5</v>
          </cell>
        </row>
        <row r="5466">
          <cell r="A5466">
            <v>1995</v>
          </cell>
          <cell r="B5466" t="str">
            <v>Anthony Tucker</v>
          </cell>
          <cell r="D5466" t="str">
            <v>WSB</v>
          </cell>
          <cell r="F5466">
            <v>9.1999999999999993</v>
          </cell>
          <cell r="G5466">
            <v>150000</v>
          </cell>
          <cell r="H5466">
            <v>979.6</v>
          </cell>
        </row>
        <row r="5467">
          <cell r="A5467">
            <v>1995</v>
          </cell>
          <cell r="B5467" t="str">
            <v>Brian Oliver</v>
          </cell>
          <cell r="D5467" t="str">
            <v>WSB</v>
          </cell>
          <cell r="F5467">
            <v>6.9</v>
          </cell>
          <cell r="G5467">
            <v>150000</v>
          </cell>
          <cell r="H5467">
            <v>42</v>
          </cell>
        </row>
        <row r="5468">
          <cell r="A5468">
            <v>1995</v>
          </cell>
          <cell r="B5468" t="str">
            <v>Kenny Walker</v>
          </cell>
          <cell r="D5468" t="str">
            <v>WSB</v>
          </cell>
          <cell r="F5468">
            <v>6.6</v>
          </cell>
          <cell r="G5468">
            <v>150000</v>
          </cell>
          <cell r="H5468">
            <v>266.39999999999998</v>
          </cell>
        </row>
        <row r="5469">
          <cell r="A5469">
            <v>1996</v>
          </cell>
          <cell r="B5469" t="str">
            <v>Steve Smith</v>
          </cell>
          <cell r="D5469" t="str">
            <v>ATL</v>
          </cell>
          <cell r="F5469">
            <v>16.600000000000001</v>
          </cell>
          <cell r="G5469">
            <v>2568000</v>
          </cell>
          <cell r="H5469">
            <v>2856</v>
          </cell>
        </row>
        <row r="5470">
          <cell r="A5470">
            <v>1996</v>
          </cell>
          <cell r="B5470" t="str">
            <v>Mookie Blaylock</v>
          </cell>
          <cell r="D5470" t="str">
            <v>ATL</v>
          </cell>
          <cell r="F5470">
            <v>18.899999999999999</v>
          </cell>
          <cell r="G5470">
            <v>2500000</v>
          </cell>
          <cell r="H5470">
            <v>2891.7000000000003</v>
          </cell>
        </row>
        <row r="5471">
          <cell r="A5471">
            <v>1996</v>
          </cell>
          <cell r="B5471" t="str">
            <v>Ken Norman</v>
          </cell>
          <cell r="D5471" t="str">
            <v>ATL</v>
          </cell>
          <cell r="F5471">
            <v>13.4</v>
          </cell>
          <cell r="G5471">
            <v>2416000</v>
          </cell>
          <cell r="H5471">
            <v>768.40000000000009</v>
          </cell>
        </row>
        <row r="5472">
          <cell r="A5472">
            <v>1996</v>
          </cell>
          <cell r="B5472" t="str">
            <v>Stacey Augmon</v>
          </cell>
          <cell r="D5472" t="str">
            <v>ATL</v>
          </cell>
          <cell r="F5472">
            <v>15.9</v>
          </cell>
          <cell r="G5472">
            <v>2160000</v>
          </cell>
          <cell r="H5472">
            <v>2294.6</v>
          </cell>
        </row>
        <row r="5473">
          <cell r="A5473">
            <v>1996</v>
          </cell>
          <cell r="B5473" t="str">
            <v>Grant Long</v>
          </cell>
          <cell r="D5473" t="str">
            <v>ATL</v>
          </cell>
          <cell r="F5473">
            <v>16.2</v>
          </cell>
          <cell r="G5473">
            <v>1860000</v>
          </cell>
          <cell r="H5473">
            <v>3009.4</v>
          </cell>
        </row>
        <row r="5474">
          <cell r="A5474">
            <v>1996</v>
          </cell>
          <cell r="B5474" t="str">
            <v>Craig Ehlo</v>
          </cell>
          <cell r="D5474" t="str">
            <v>ATL</v>
          </cell>
          <cell r="F5474">
            <v>13.7</v>
          </cell>
          <cell r="G5474">
            <v>1855000</v>
          </cell>
          <cell r="H5474">
            <v>1761.7</v>
          </cell>
        </row>
        <row r="5475">
          <cell r="A5475">
            <v>1996</v>
          </cell>
          <cell r="B5475" t="str">
            <v>Alan Henderson</v>
          </cell>
          <cell r="D5475" t="str">
            <v>ATL</v>
          </cell>
          <cell r="F5475">
            <v>12.9</v>
          </cell>
          <cell r="G5475">
            <v>791000</v>
          </cell>
          <cell r="H5475">
            <v>1414.1</v>
          </cell>
        </row>
        <row r="5476">
          <cell r="A5476">
            <v>1996</v>
          </cell>
          <cell r="B5476" t="str">
            <v>Donnie Boyce</v>
          </cell>
          <cell r="D5476" t="str">
            <v>ATL</v>
          </cell>
          <cell r="F5476">
            <v>17.7</v>
          </cell>
          <cell r="G5476">
            <v>250000</v>
          </cell>
          <cell r="H5476">
            <v>40.799999999999997</v>
          </cell>
        </row>
        <row r="5477">
          <cell r="A5477">
            <v>1996</v>
          </cell>
          <cell r="B5477" t="str">
            <v>Matt Bullard</v>
          </cell>
          <cell r="D5477" t="str">
            <v>ATL</v>
          </cell>
          <cell r="F5477">
            <v>11.5</v>
          </cell>
          <cell r="G5477">
            <v>225000</v>
          </cell>
          <cell r="H5477">
            <v>460</v>
          </cell>
        </row>
        <row r="5478">
          <cell r="A5478">
            <v>1996</v>
          </cell>
          <cell r="B5478" t="str">
            <v>Reggie Jordan</v>
          </cell>
          <cell r="D5478" t="str">
            <v>ATL</v>
          </cell>
          <cell r="F5478">
            <v>17.100000000000001</v>
          </cell>
          <cell r="H5478">
            <v>247.20000000000002</v>
          </cell>
        </row>
        <row r="5479">
          <cell r="A5479">
            <v>1996</v>
          </cell>
          <cell r="B5479" t="str">
            <v>Howard Nathan</v>
          </cell>
          <cell r="D5479" t="str">
            <v>ATL</v>
          </cell>
          <cell r="F5479">
            <v>11.3</v>
          </cell>
          <cell r="H5479">
            <v>15</v>
          </cell>
        </row>
        <row r="5480">
          <cell r="A5480">
            <v>1996</v>
          </cell>
          <cell r="B5480" t="str">
            <v>Dana Barros</v>
          </cell>
          <cell r="D5480" t="str">
            <v>BOS</v>
          </cell>
          <cell r="F5480">
            <v>15.6</v>
          </cell>
          <cell r="G5480">
            <v>3300000</v>
          </cell>
          <cell r="H5480">
            <v>2328</v>
          </cell>
        </row>
        <row r="5481">
          <cell r="A5481">
            <v>1996</v>
          </cell>
          <cell r="B5481" t="str">
            <v>Dee Brown</v>
          </cell>
          <cell r="D5481" t="str">
            <v>BOS</v>
          </cell>
          <cell r="F5481">
            <v>13.7</v>
          </cell>
          <cell r="G5481">
            <v>3000000</v>
          </cell>
          <cell r="H5481">
            <v>1592.5</v>
          </cell>
        </row>
        <row r="5482">
          <cell r="A5482">
            <v>1996</v>
          </cell>
          <cell r="B5482" t="str">
            <v>Dino Radja</v>
          </cell>
          <cell r="D5482" t="str">
            <v>BOS</v>
          </cell>
          <cell r="F5482">
            <v>18</v>
          </cell>
          <cell r="G5482">
            <v>2640000</v>
          </cell>
          <cell r="H5482">
            <v>1982.1999999999998</v>
          </cell>
        </row>
        <row r="5483">
          <cell r="A5483">
            <v>1996</v>
          </cell>
          <cell r="B5483" t="str">
            <v>Rick Fox</v>
          </cell>
          <cell r="D5483" t="str">
            <v>BOS</v>
          </cell>
          <cell r="F5483">
            <v>16.100000000000001</v>
          </cell>
          <cell r="G5483">
            <v>1750000</v>
          </cell>
          <cell r="H5483">
            <v>2592</v>
          </cell>
        </row>
        <row r="5484">
          <cell r="A5484">
            <v>1996</v>
          </cell>
          <cell r="B5484" t="str">
            <v>Pervis Ellison</v>
          </cell>
          <cell r="D5484" t="str">
            <v>BOS</v>
          </cell>
          <cell r="F5484">
            <v>13.1</v>
          </cell>
          <cell r="G5484">
            <v>1430000</v>
          </cell>
          <cell r="H5484">
            <v>1428.3</v>
          </cell>
        </row>
        <row r="5485">
          <cell r="A5485">
            <v>1996</v>
          </cell>
          <cell r="B5485" t="str">
            <v>Eric Montross</v>
          </cell>
          <cell r="D5485" t="str">
            <v>BOS</v>
          </cell>
          <cell r="F5485">
            <v>10.6</v>
          </cell>
          <cell r="G5485">
            <v>1040000</v>
          </cell>
          <cell r="H5485">
            <v>1433.5</v>
          </cell>
        </row>
        <row r="5486">
          <cell r="A5486">
            <v>1996</v>
          </cell>
          <cell r="B5486" t="str">
            <v>Eric Williams</v>
          </cell>
          <cell r="D5486" t="str">
            <v>BOS</v>
          </cell>
          <cell r="F5486">
            <v>13.3</v>
          </cell>
          <cell r="G5486">
            <v>876000</v>
          </cell>
          <cell r="H5486">
            <v>1472</v>
          </cell>
        </row>
        <row r="5487">
          <cell r="A5487">
            <v>1996</v>
          </cell>
          <cell r="B5487" t="str">
            <v>Doug Smith</v>
          </cell>
          <cell r="D5487" t="str">
            <v>BOS</v>
          </cell>
          <cell r="F5487">
            <v>4.2</v>
          </cell>
          <cell r="G5487">
            <v>450000</v>
          </cell>
          <cell r="H5487">
            <v>91.800000000000011</v>
          </cell>
        </row>
        <row r="5488">
          <cell r="A5488">
            <v>1996</v>
          </cell>
          <cell r="B5488" t="str">
            <v>Greg Minor</v>
          </cell>
          <cell r="D5488" t="str">
            <v>BOS</v>
          </cell>
          <cell r="F5488">
            <v>14</v>
          </cell>
          <cell r="G5488">
            <v>325000</v>
          </cell>
          <cell r="H5488">
            <v>1762.8000000000002</v>
          </cell>
        </row>
        <row r="5489">
          <cell r="A5489">
            <v>1996</v>
          </cell>
          <cell r="B5489" t="str">
            <v>Junior Burrough</v>
          </cell>
          <cell r="D5489" t="str">
            <v>BOS</v>
          </cell>
          <cell r="F5489">
            <v>9</v>
          </cell>
          <cell r="G5489">
            <v>300000</v>
          </cell>
          <cell r="H5489">
            <v>494.09999999999997</v>
          </cell>
        </row>
        <row r="5490">
          <cell r="A5490">
            <v>1996</v>
          </cell>
          <cell r="B5490" t="str">
            <v>David Wesley</v>
          </cell>
          <cell r="D5490" t="str">
            <v>BOS</v>
          </cell>
          <cell r="F5490">
            <v>18.5</v>
          </cell>
          <cell r="G5490">
            <v>300000</v>
          </cell>
          <cell r="H5490">
            <v>2107.4</v>
          </cell>
        </row>
        <row r="5491">
          <cell r="A5491">
            <v>1996</v>
          </cell>
          <cell r="B5491" t="str">
            <v>Larry Sykes</v>
          </cell>
          <cell r="D5491" t="str">
            <v>BOS</v>
          </cell>
          <cell r="F5491">
            <v>0</v>
          </cell>
          <cell r="H5491">
            <v>2</v>
          </cell>
        </row>
        <row r="5492">
          <cell r="A5492">
            <v>1996</v>
          </cell>
          <cell r="B5492" t="str">
            <v>Thomas Hamilton</v>
          </cell>
          <cell r="D5492" t="str">
            <v>BOS</v>
          </cell>
          <cell r="F5492">
            <v>4.3</v>
          </cell>
          <cell r="H5492">
            <v>70.400000000000006</v>
          </cell>
        </row>
        <row r="5493">
          <cell r="A5493">
            <v>1996</v>
          </cell>
          <cell r="B5493" t="str">
            <v>Charles Claxton</v>
          </cell>
          <cell r="D5493" t="str">
            <v>BOS</v>
          </cell>
          <cell r="F5493">
            <v>0.2</v>
          </cell>
          <cell r="H5493">
            <v>6.8999999999999995</v>
          </cell>
        </row>
        <row r="5494">
          <cell r="A5494">
            <v>1996</v>
          </cell>
          <cell r="B5494" t="str">
            <v>Larry Johnson</v>
          </cell>
          <cell r="D5494" t="str">
            <v>CHH</v>
          </cell>
          <cell r="F5494">
            <v>19.8</v>
          </cell>
          <cell r="G5494">
            <v>4295000</v>
          </cell>
          <cell r="H5494">
            <v>3272.4</v>
          </cell>
        </row>
        <row r="5495">
          <cell r="A5495">
            <v>1996</v>
          </cell>
          <cell r="B5495" t="str">
            <v>Glen Rice</v>
          </cell>
          <cell r="D5495" t="str">
            <v>CHH</v>
          </cell>
          <cell r="F5495">
            <v>17.8</v>
          </cell>
          <cell r="G5495">
            <v>3302000</v>
          </cell>
          <cell r="H5495">
            <v>3144.2</v>
          </cell>
        </row>
        <row r="5496">
          <cell r="A5496">
            <v>1996</v>
          </cell>
          <cell r="B5496" t="str">
            <v>Robert Parish</v>
          </cell>
          <cell r="D5496" t="str">
            <v>CHH</v>
          </cell>
          <cell r="F5496">
            <v>13</v>
          </cell>
          <cell r="G5496">
            <v>2500000</v>
          </cell>
          <cell r="H5496">
            <v>1087.8</v>
          </cell>
        </row>
        <row r="5497">
          <cell r="A5497">
            <v>1996</v>
          </cell>
          <cell r="B5497" t="str">
            <v>Dell Curry</v>
          </cell>
          <cell r="D5497" t="str">
            <v>CHH</v>
          </cell>
          <cell r="F5497">
            <v>16.8</v>
          </cell>
          <cell r="G5497">
            <v>1570000</v>
          </cell>
          <cell r="H5497">
            <v>2369.7999999999997</v>
          </cell>
        </row>
        <row r="5498">
          <cell r="A5498">
            <v>1996</v>
          </cell>
          <cell r="B5498" t="str">
            <v>Matt Geiger</v>
          </cell>
          <cell r="D5498" t="str">
            <v>CHH</v>
          </cell>
          <cell r="F5498">
            <v>14.2</v>
          </cell>
          <cell r="G5498">
            <v>1532000</v>
          </cell>
          <cell r="H5498">
            <v>2348.5</v>
          </cell>
        </row>
        <row r="5499">
          <cell r="A5499">
            <v>1996</v>
          </cell>
          <cell r="B5499" t="str">
            <v>Muggsy Bogues</v>
          </cell>
          <cell r="D5499" t="str">
            <v>CHH</v>
          </cell>
          <cell r="F5499">
            <v>10.6</v>
          </cell>
          <cell r="G5499">
            <v>1350000</v>
          </cell>
          <cell r="H5499">
            <v>76.800000000000011</v>
          </cell>
        </row>
        <row r="5500">
          <cell r="A5500">
            <v>1996</v>
          </cell>
          <cell r="B5500" t="str">
            <v>Scott Burrell</v>
          </cell>
          <cell r="D5500" t="str">
            <v>CHH</v>
          </cell>
          <cell r="F5500">
            <v>13</v>
          </cell>
          <cell r="G5500">
            <v>1040000</v>
          </cell>
          <cell r="H5500">
            <v>694</v>
          </cell>
        </row>
        <row r="5501">
          <cell r="A5501">
            <v>1996</v>
          </cell>
          <cell r="B5501" t="str">
            <v>George Zidek</v>
          </cell>
          <cell r="D5501" t="str">
            <v>CHH</v>
          </cell>
          <cell r="F5501">
            <v>8</v>
          </cell>
          <cell r="G5501">
            <v>603000</v>
          </cell>
          <cell r="H5501">
            <v>887.5</v>
          </cell>
        </row>
        <row r="5502">
          <cell r="A5502">
            <v>1996</v>
          </cell>
          <cell r="B5502" t="str">
            <v>Rafael Addison</v>
          </cell>
          <cell r="D5502" t="str">
            <v>CHH</v>
          </cell>
          <cell r="F5502">
            <v>9.6</v>
          </cell>
          <cell r="G5502">
            <v>360000</v>
          </cell>
          <cell r="H5502">
            <v>514.09999999999991</v>
          </cell>
        </row>
        <row r="5503">
          <cell r="A5503">
            <v>1996</v>
          </cell>
          <cell r="B5503" t="str">
            <v>Darrin Hancock</v>
          </cell>
          <cell r="D5503" t="str">
            <v>CHH</v>
          </cell>
          <cell r="F5503">
            <v>10</v>
          </cell>
          <cell r="G5503">
            <v>225000</v>
          </cell>
          <cell r="H5503">
            <v>837.90000000000009</v>
          </cell>
        </row>
        <row r="5504">
          <cell r="A5504">
            <v>1996</v>
          </cell>
          <cell r="B5504" t="str">
            <v>Anthony Goldwire</v>
          </cell>
          <cell r="D5504" t="str">
            <v>CHH</v>
          </cell>
          <cell r="F5504">
            <v>10.4</v>
          </cell>
          <cell r="H5504">
            <v>621.6</v>
          </cell>
        </row>
        <row r="5505">
          <cell r="A5505">
            <v>1996</v>
          </cell>
          <cell r="B5505" t="str">
            <v>Michael Adams</v>
          </cell>
          <cell r="D5505" t="str">
            <v>CHH</v>
          </cell>
          <cell r="F5505">
            <v>16.100000000000001</v>
          </cell>
          <cell r="H5505">
            <v>329.7</v>
          </cell>
        </row>
        <row r="5506">
          <cell r="A5506">
            <v>1996</v>
          </cell>
          <cell r="B5506" t="str">
            <v>Corey Beck</v>
          </cell>
          <cell r="D5506" t="str">
            <v>CHH</v>
          </cell>
          <cell r="F5506">
            <v>0.8</v>
          </cell>
          <cell r="H5506">
            <v>33</v>
          </cell>
        </row>
        <row r="5507">
          <cell r="A5507">
            <v>1996</v>
          </cell>
          <cell r="B5507" t="str">
            <v>Michael Jordan</v>
          </cell>
          <cell r="D5507" t="str">
            <v>CHI</v>
          </cell>
          <cell r="F5507">
            <v>29.4</v>
          </cell>
          <cell r="G5507">
            <v>3850000</v>
          </cell>
          <cell r="H5507">
            <v>3091.4</v>
          </cell>
        </row>
        <row r="5508">
          <cell r="A5508">
            <v>1996</v>
          </cell>
          <cell r="B5508" t="str">
            <v>Toni Kukoč</v>
          </cell>
          <cell r="D5508" t="str">
            <v>CHI</v>
          </cell>
          <cell r="F5508">
            <v>20.399999999999999</v>
          </cell>
          <cell r="G5508">
            <v>3560000</v>
          </cell>
          <cell r="H5508">
            <v>2106</v>
          </cell>
        </row>
        <row r="5509">
          <cell r="A5509">
            <v>1996</v>
          </cell>
          <cell r="B5509" t="str">
            <v>Ron Harper</v>
          </cell>
          <cell r="D5509" t="str">
            <v>CHI</v>
          </cell>
          <cell r="F5509">
            <v>14.4</v>
          </cell>
          <cell r="G5509">
            <v>3120000</v>
          </cell>
          <cell r="H5509">
            <v>1888</v>
          </cell>
        </row>
        <row r="5510">
          <cell r="A5510">
            <v>1996</v>
          </cell>
          <cell r="B5510" t="str">
            <v>Scottie Pippen</v>
          </cell>
          <cell r="D5510" t="str">
            <v>CHI</v>
          </cell>
          <cell r="F5510">
            <v>21</v>
          </cell>
          <cell r="G5510">
            <v>2925000</v>
          </cell>
          <cell r="H5510">
            <v>2825.9</v>
          </cell>
        </row>
        <row r="5511">
          <cell r="A5511">
            <v>1996</v>
          </cell>
          <cell r="B5511" t="str">
            <v>Dennis Rodman</v>
          </cell>
          <cell r="D5511" t="str">
            <v>CHI</v>
          </cell>
          <cell r="F5511">
            <v>13.6</v>
          </cell>
          <cell r="G5511">
            <v>2500000</v>
          </cell>
          <cell r="H5511">
            <v>2086.4</v>
          </cell>
        </row>
        <row r="5512">
          <cell r="A5512">
            <v>1996</v>
          </cell>
          <cell r="B5512" t="str">
            <v>Luc Longley</v>
          </cell>
          <cell r="D5512" t="str">
            <v>CHI</v>
          </cell>
          <cell r="F5512">
            <v>11.9</v>
          </cell>
          <cell r="G5512">
            <v>2300000</v>
          </cell>
          <cell r="H5512">
            <v>1643</v>
          </cell>
        </row>
        <row r="5513">
          <cell r="A5513">
            <v>1996</v>
          </cell>
          <cell r="B5513" t="str">
            <v>Bill Wennington</v>
          </cell>
          <cell r="D5513" t="str">
            <v>CHI</v>
          </cell>
          <cell r="F5513">
            <v>11</v>
          </cell>
          <cell r="G5513">
            <v>1000000</v>
          </cell>
          <cell r="H5513">
            <v>1065</v>
          </cell>
        </row>
        <row r="5514">
          <cell r="A5514">
            <v>1996</v>
          </cell>
          <cell r="B5514" t="str">
            <v>Randy Brown</v>
          </cell>
          <cell r="D5514" t="str">
            <v>CHI</v>
          </cell>
          <cell r="F5514">
            <v>11.2</v>
          </cell>
          <cell r="G5514">
            <v>900000</v>
          </cell>
          <cell r="H5514">
            <v>673.2</v>
          </cell>
        </row>
        <row r="5515">
          <cell r="A5515">
            <v>1996</v>
          </cell>
          <cell r="B5515" t="str">
            <v>Dickey Simpkins</v>
          </cell>
          <cell r="D5515" t="str">
            <v>CHI</v>
          </cell>
          <cell r="F5515">
            <v>10.4</v>
          </cell>
          <cell r="G5515">
            <v>845000</v>
          </cell>
          <cell r="H5515">
            <v>684</v>
          </cell>
        </row>
        <row r="5516">
          <cell r="A5516">
            <v>1996</v>
          </cell>
          <cell r="B5516" t="str">
            <v>Steve Kerr</v>
          </cell>
          <cell r="D5516" t="str">
            <v>CHI</v>
          </cell>
          <cell r="F5516">
            <v>15.2</v>
          </cell>
          <cell r="G5516">
            <v>800000</v>
          </cell>
          <cell r="H5516">
            <v>1918.8</v>
          </cell>
        </row>
        <row r="5517">
          <cell r="A5517">
            <v>1996</v>
          </cell>
          <cell r="B5517" t="str">
            <v>Jason Caffey</v>
          </cell>
          <cell r="D5517" t="str">
            <v>CHI</v>
          </cell>
          <cell r="F5517">
            <v>7.9</v>
          </cell>
          <cell r="G5517">
            <v>627000</v>
          </cell>
          <cell r="H5517">
            <v>547.19999999999993</v>
          </cell>
        </row>
        <row r="5518">
          <cell r="A5518">
            <v>1996</v>
          </cell>
          <cell r="B5518" t="str">
            <v>Jud Buechler</v>
          </cell>
          <cell r="D5518" t="str">
            <v>CHI</v>
          </cell>
          <cell r="F5518">
            <v>14.1</v>
          </cell>
          <cell r="G5518">
            <v>300000</v>
          </cell>
          <cell r="H5518">
            <v>740</v>
          </cell>
        </row>
        <row r="5519">
          <cell r="A5519">
            <v>1996</v>
          </cell>
          <cell r="B5519" t="str">
            <v>James Edwards</v>
          </cell>
          <cell r="D5519" t="str">
            <v>CHI</v>
          </cell>
          <cell r="F5519">
            <v>3.5</v>
          </cell>
          <cell r="G5519">
            <v>225000</v>
          </cell>
          <cell r="H5519">
            <v>274.40000000000003</v>
          </cell>
        </row>
        <row r="5520">
          <cell r="A5520">
            <v>1996</v>
          </cell>
          <cell r="B5520" t="str">
            <v>Jack Haley</v>
          </cell>
          <cell r="D5520" t="str">
            <v>CHI</v>
          </cell>
          <cell r="F5520">
            <v>1.8</v>
          </cell>
          <cell r="G5520">
            <v>225000</v>
          </cell>
          <cell r="H5520">
            <v>7</v>
          </cell>
        </row>
        <row r="5521">
          <cell r="A5521">
            <v>1996</v>
          </cell>
          <cell r="B5521" t="str">
            <v>Danny Ferry</v>
          </cell>
          <cell r="D5521" t="str">
            <v>CLE</v>
          </cell>
          <cell r="F5521">
            <v>14.2</v>
          </cell>
          <cell r="G5521">
            <v>4643000</v>
          </cell>
          <cell r="H5521">
            <v>2681.4</v>
          </cell>
        </row>
        <row r="5522">
          <cell r="A5522">
            <v>1996</v>
          </cell>
          <cell r="B5522" t="str">
            <v>Tyrone Hill</v>
          </cell>
          <cell r="D5522" t="str">
            <v>CLE</v>
          </cell>
          <cell r="F5522">
            <v>14.6</v>
          </cell>
          <cell r="G5522">
            <v>3425000</v>
          </cell>
          <cell r="H5522">
            <v>928.40000000000009</v>
          </cell>
        </row>
        <row r="5523">
          <cell r="A5523">
            <v>1996</v>
          </cell>
          <cell r="B5523" t="str">
            <v>Dan Majerle</v>
          </cell>
          <cell r="D5523" t="str">
            <v>CLE</v>
          </cell>
          <cell r="F5523">
            <v>15.1</v>
          </cell>
          <cell r="G5523">
            <v>3100000</v>
          </cell>
          <cell r="H5523">
            <v>2369.7999999999997</v>
          </cell>
        </row>
        <row r="5524">
          <cell r="A5524">
            <v>1996</v>
          </cell>
          <cell r="B5524" t="str">
            <v>Michael Cage</v>
          </cell>
          <cell r="D5524" t="str">
            <v>CLE</v>
          </cell>
          <cell r="F5524">
            <v>14.1</v>
          </cell>
          <cell r="G5524">
            <v>2126000</v>
          </cell>
          <cell r="H5524">
            <v>2632.2000000000003</v>
          </cell>
        </row>
        <row r="5525">
          <cell r="A5525">
            <v>1996</v>
          </cell>
          <cell r="B5525" t="str">
            <v>Harold Miner</v>
          </cell>
          <cell r="D5525" t="str">
            <v>CLE</v>
          </cell>
          <cell r="F5525">
            <v>7.6</v>
          </cell>
          <cell r="G5525">
            <v>1733000</v>
          </cell>
          <cell r="H5525">
            <v>136.80000000000001</v>
          </cell>
        </row>
        <row r="5526">
          <cell r="A5526">
            <v>1996</v>
          </cell>
          <cell r="B5526" t="str">
            <v>Bobby Phills</v>
          </cell>
          <cell r="D5526" t="str">
            <v>CLE</v>
          </cell>
          <cell r="F5526">
            <v>16.8</v>
          </cell>
          <cell r="G5526">
            <v>1658000</v>
          </cell>
          <cell r="H5526">
            <v>2527.2000000000003</v>
          </cell>
        </row>
        <row r="5527">
          <cell r="A5527">
            <v>1996</v>
          </cell>
          <cell r="B5527" t="str">
            <v>Terrell Brandon</v>
          </cell>
          <cell r="D5527" t="str">
            <v>CLE</v>
          </cell>
          <cell r="F5527">
            <v>25.2</v>
          </cell>
          <cell r="G5527">
            <v>1155000</v>
          </cell>
          <cell r="H5527">
            <v>2572.5</v>
          </cell>
        </row>
        <row r="5528">
          <cell r="A5528">
            <v>1996</v>
          </cell>
          <cell r="B5528" t="str">
            <v>Chris Mills</v>
          </cell>
          <cell r="D5528" t="str">
            <v>CLE</v>
          </cell>
          <cell r="F5528">
            <v>15.2</v>
          </cell>
          <cell r="G5528">
            <v>1040000</v>
          </cell>
          <cell r="H5528">
            <v>3064</v>
          </cell>
        </row>
        <row r="5529">
          <cell r="A5529">
            <v>1996</v>
          </cell>
          <cell r="B5529" t="str">
            <v>Bob Sura</v>
          </cell>
          <cell r="D5529" t="str">
            <v>CLE</v>
          </cell>
          <cell r="F5529">
            <v>15</v>
          </cell>
          <cell r="G5529">
            <v>752000</v>
          </cell>
          <cell r="H5529">
            <v>1153.3999999999999</v>
          </cell>
        </row>
        <row r="5530">
          <cell r="A5530">
            <v>1996</v>
          </cell>
          <cell r="B5530" t="str">
            <v>Antonio Lang</v>
          </cell>
          <cell r="D5530" t="str">
            <v>CLE</v>
          </cell>
          <cell r="F5530">
            <v>11.5</v>
          </cell>
          <cell r="G5530">
            <v>423000</v>
          </cell>
          <cell r="H5530">
            <v>369</v>
          </cell>
        </row>
        <row r="5531">
          <cell r="A5531">
            <v>1996</v>
          </cell>
          <cell r="B5531" t="str">
            <v>John Crotty</v>
          </cell>
          <cell r="D5531" t="str">
            <v>CLE</v>
          </cell>
          <cell r="F5531">
            <v>13</v>
          </cell>
          <cell r="G5531">
            <v>350000</v>
          </cell>
          <cell r="H5531">
            <v>614.79999999999995</v>
          </cell>
        </row>
        <row r="5532">
          <cell r="A5532">
            <v>1996</v>
          </cell>
          <cell r="B5532" t="str">
            <v>Joe Courtney</v>
          </cell>
          <cell r="D5532" t="str">
            <v>CLE</v>
          </cell>
          <cell r="F5532">
            <v>7</v>
          </cell>
          <cell r="G5532">
            <v>225000</v>
          </cell>
          <cell r="H5532">
            <v>200.1</v>
          </cell>
        </row>
        <row r="5533">
          <cell r="A5533">
            <v>1996</v>
          </cell>
          <cell r="B5533" t="str">
            <v>Donny Marshall</v>
          </cell>
          <cell r="D5533" t="str">
            <v>CLE</v>
          </cell>
          <cell r="F5533">
            <v>10.5</v>
          </cell>
          <cell r="G5533">
            <v>200000</v>
          </cell>
          <cell r="H5533">
            <v>207.39999999999998</v>
          </cell>
        </row>
        <row r="5534">
          <cell r="A5534">
            <v>1996</v>
          </cell>
          <cell r="B5534" t="str">
            <v>John Amaechi</v>
          </cell>
          <cell r="D5534" t="str">
            <v>CLE</v>
          </cell>
          <cell r="F5534">
            <v>3.1</v>
          </cell>
          <cell r="G5534">
            <v>200000</v>
          </cell>
          <cell r="H5534">
            <v>358.40000000000003</v>
          </cell>
        </row>
        <row r="5535">
          <cell r="A5535">
            <v>1996</v>
          </cell>
          <cell r="B5535" t="str">
            <v>Darryl Johnson</v>
          </cell>
          <cell r="D5535" t="str">
            <v>CLE</v>
          </cell>
          <cell r="F5535">
            <v>9.6999999999999993</v>
          </cell>
          <cell r="H5535">
            <v>27.5</v>
          </cell>
        </row>
        <row r="5536">
          <cell r="A5536">
            <v>1996</v>
          </cell>
          <cell r="B5536" t="str">
            <v>Jason Kidd</v>
          </cell>
          <cell r="D5536" t="str">
            <v>DAL</v>
          </cell>
          <cell r="F5536">
            <v>17.8</v>
          </cell>
          <cell r="G5536">
            <v>3588000</v>
          </cell>
          <cell r="H5536">
            <v>3037.5</v>
          </cell>
        </row>
        <row r="5537">
          <cell r="A5537">
            <v>1996</v>
          </cell>
          <cell r="B5537" t="str">
            <v>Jamal Mashburn</v>
          </cell>
          <cell r="D5537" t="str">
            <v>DAL</v>
          </cell>
          <cell r="F5537">
            <v>14.4</v>
          </cell>
          <cell r="G5537">
            <v>3233000</v>
          </cell>
          <cell r="H5537">
            <v>669.6</v>
          </cell>
        </row>
        <row r="5538">
          <cell r="A5538">
            <v>1996</v>
          </cell>
          <cell r="B5538" t="str">
            <v>Jim Jackson</v>
          </cell>
          <cell r="D5538" t="str">
            <v>DAL</v>
          </cell>
          <cell r="F5538">
            <v>16.600000000000001</v>
          </cell>
          <cell r="G5538">
            <v>3200000</v>
          </cell>
          <cell r="H5538">
            <v>2820.7999999999997</v>
          </cell>
        </row>
        <row r="5539">
          <cell r="A5539">
            <v>1996</v>
          </cell>
          <cell r="B5539" t="str">
            <v>Terry Davis</v>
          </cell>
          <cell r="D5539" t="str">
            <v>DAL</v>
          </cell>
          <cell r="F5539">
            <v>10</v>
          </cell>
          <cell r="G5539">
            <v>1920000</v>
          </cell>
          <cell r="H5539">
            <v>501.19999999999993</v>
          </cell>
        </row>
        <row r="5540">
          <cell r="A5540">
            <v>1996</v>
          </cell>
          <cell r="B5540" t="str">
            <v>Lorenzo Williams</v>
          </cell>
          <cell r="D5540" t="str">
            <v>DAL</v>
          </cell>
          <cell r="F5540">
            <v>9.6</v>
          </cell>
          <cell r="G5540">
            <v>1550000</v>
          </cell>
          <cell r="H5540">
            <v>1807</v>
          </cell>
        </row>
        <row r="5541">
          <cell r="A5541">
            <v>1996</v>
          </cell>
          <cell r="B5541" t="str">
            <v>Popeye Jones</v>
          </cell>
          <cell r="D5541" t="str">
            <v>DAL</v>
          </cell>
          <cell r="F5541">
            <v>13.4</v>
          </cell>
          <cell r="G5541">
            <v>1425000</v>
          </cell>
          <cell r="H5541">
            <v>2318.8000000000002</v>
          </cell>
        </row>
        <row r="5542">
          <cell r="A5542">
            <v>1996</v>
          </cell>
          <cell r="B5542" t="str">
            <v>Cherokee Parks</v>
          </cell>
          <cell r="D5542" t="str">
            <v>DAL</v>
          </cell>
          <cell r="F5542">
            <v>10.9</v>
          </cell>
          <cell r="G5542">
            <v>971000</v>
          </cell>
          <cell r="H5542">
            <v>870.4</v>
          </cell>
        </row>
        <row r="5543">
          <cell r="A5543">
            <v>1996</v>
          </cell>
          <cell r="B5543" t="str">
            <v>George McCloud</v>
          </cell>
          <cell r="D5543" t="str">
            <v>DAL</v>
          </cell>
          <cell r="F5543">
            <v>15.9</v>
          </cell>
          <cell r="G5543">
            <v>950000</v>
          </cell>
          <cell r="H5543">
            <v>2844</v>
          </cell>
        </row>
        <row r="5544">
          <cell r="A5544">
            <v>1996</v>
          </cell>
          <cell r="B5544" t="str">
            <v>Tony Dumas</v>
          </cell>
          <cell r="D5544" t="str">
            <v>DAL</v>
          </cell>
          <cell r="F5544">
            <v>15.2</v>
          </cell>
          <cell r="G5544">
            <v>910000</v>
          </cell>
          <cell r="H5544">
            <v>1286.3999999999999</v>
          </cell>
        </row>
        <row r="5545">
          <cell r="A5545">
            <v>1996</v>
          </cell>
          <cell r="B5545" t="str">
            <v>Scott Brooks</v>
          </cell>
          <cell r="D5545" t="str">
            <v>DAL</v>
          </cell>
          <cell r="F5545">
            <v>16.600000000000001</v>
          </cell>
          <cell r="G5545">
            <v>750000</v>
          </cell>
          <cell r="H5545">
            <v>717.6</v>
          </cell>
        </row>
        <row r="5546">
          <cell r="A5546">
            <v>1996</v>
          </cell>
          <cell r="B5546" t="str">
            <v>Lucious Harris</v>
          </cell>
          <cell r="D5546" t="str">
            <v>DAL</v>
          </cell>
          <cell r="F5546">
            <v>15.5</v>
          </cell>
          <cell r="G5546">
            <v>725000</v>
          </cell>
          <cell r="H5546">
            <v>1018.6999999999999</v>
          </cell>
        </row>
        <row r="5547">
          <cell r="A5547">
            <v>1996</v>
          </cell>
          <cell r="B5547" t="str">
            <v>Loren Meyer</v>
          </cell>
          <cell r="D5547" t="str">
            <v>DAL</v>
          </cell>
          <cell r="F5547">
            <v>9.4</v>
          </cell>
          <cell r="G5547">
            <v>556000</v>
          </cell>
          <cell r="H5547">
            <v>1267.2</v>
          </cell>
        </row>
        <row r="5548">
          <cell r="A5548">
            <v>1996</v>
          </cell>
          <cell r="B5548" t="str">
            <v>Dikembe Mutombo</v>
          </cell>
          <cell r="D5548" t="str">
            <v>DEN</v>
          </cell>
          <cell r="F5548">
            <v>17.100000000000001</v>
          </cell>
          <cell r="G5548">
            <v>3250000</v>
          </cell>
          <cell r="H5548">
            <v>2715.8</v>
          </cell>
        </row>
        <row r="5549">
          <cell r="A5549">
            <v>1996</v>
          </cell>
          <cell r="B5549" t="str">
            <v>LaPhonso Ellis</v>
          </cell>
          <cell r="D5549" t="str">
            <v>DEN</v>
          </cell>
          <cell r="F5549">
            <v>12.1</v>
          </cell>
          <cell r="G5549">
            <v>3039000</v>
          </cell>
          <cell r="H5549">
            <v>1269</v>
          </cell>
        </row>
        <row r="5550">
          <cell r="A5550">
            <v>1996</v>
          </cell>
          <cell r="B5550" t="str">
            <v>Mahmoud Abdul-Rauf</v>
          </cell>
          <cell r="D5550" t="str">
            <v>DEN</v>
          </cell>
          <cell r="F5550">
            <v>18.600000000000001</v>
          </cell>
          <cell r="G5550">
            <v>2600000</v>
          </cell>
          <cell r="H5550">
            <v>2029.2</v>
          </cell>
        </row>
        <row r="5551">
          <cell r="A5551">
            <v>1996</v>
          </cell>
          <cell r="B5551" t="str">
            <v>Antonio McDyess</v>
          </cell>
          <cell r="D5551" t="str">
            <v>DEN</v>
          </cell>
          <cell r="F5551">
            <v>15.6</v>
          </cell>
          <cell r="G5551">
            <v>2213000</v>
          </cell>
          <cell r="H5551">
            <v>2280</v>
          </cell>
        </row>
        <row r="5552">
          <cell r="A5552">
            <v>1996</v>
          </cell>
          <cell r="B5552" t="str">
            <v>Reggie Williams</v>
          </cell>
          <cell r="D5552" t="str">
            <v>DEN</v>
          </cell>
          <cell r="F5552">
            <v>8.4</v>
          </cell>
          <cell r="G5552">
            <v>1853000</v>
          </cell>
          <cell r="H5552">
            <v>816.4</v>
          </cell>
        </row>
        <row r="5553">
          <cell r="A5553">
            <v>1996</v>
          </cell>
          <cell r="B5553" t="str">
            <v>Bryant Stith</v>
          </cell>
          <cell r="D5553" t="str">
            <v>DEN</v>
          </cell>
          <cell r="F5553">
            <v>13.9</v>
          </cell>
          <cell r="G5553">
            <v>1550000</v>
          </cell>
          <cell r="H5553">
            <v>2812.6</v>
          </cell>
        </row>
        <row r="5554">
          <cell r="A5554">
            <v>1996</v>
          </cell>
          <cell r="B5554" t="str">
            <v>Dale Ellis</v>
          </cell>
          <cell r="D5554" t="str">
            <v>DEN</v>
          </cell>
          <cell r="F5554">
            <v>14.7</v>
          </cell>
          <cell r="G5554">
            <v>1310000</v>
          </cell>
          <cell r="H5554">
            <v>2624.4</v>
          </cell>
        </row>
        <row r="5555">
          <cell r="A5555">
            <v>1996</v>
          </cell>
          <cell r="B5555" t="str">
            <v>Jalen Rose</v>
          </cell>
          <cell r="D5555" t="str">
            <v>DEN</v>
          </cell>
          <cell r="F5555">
            <v>14.3</v>
          </cell>
          <cell r="G5555">
            <v>1268000</v>
          </cell>
          <cell r="H5555">
            <v>2136</v>
          </cell>
        </row>
        <row r="5556">
          <cell r="A5556">
            <v>1996</v>
          </cell>
          <cell r="B5556" t="str">
            <v>Tom Hammonds</v>
          </cell>
          <cell r="D5556" t="str">
            <v>DEN</v>
          </cell>
          <cell r="F5556">
            <v>11.2</v>
          </cell>
          <cell r="G5556">
            <v>970000</v>
          </cell>
          <cell r="H5556">
            <v>1043.7</v>
          </cell>
        </row>
        <row r="5557">
          <cell r="A5557">
            <v>1996</v>
          </cell>
          <cell r="B5557" t="str">
            <v>Don MacLean</v>
          </cell>
          <cell r="D5557" t="str">
            <v>DEN</v>
          </cell>
          <cell r="F5557">
            <v>15.7</v>
          </cell>
          <cell r="G5557">
            <v>925000</v>
          </cell>
          <cell r="H5557">
            <v>1108.8</v>
          </cell>
        </row>
        <row r="5558">
          <cell r="A5558">
            <v>1996</v>
          </cell>
          <cell r="B5558" t="str">
            <v>Doug Overton</v>
          </cell>
          <cell r="D5558" t="str">
            <v>DEN</v>
          </cell>
          <cell r="F5558">
            <v>9.9</v>
          </cell>
          <cell r="G5558">
            <v>600000</v>
          </cell>
          <cell r="H5558">
            <v>605</v>
          </cell>
        </row>
        <row r="5559">
          <cell r="A5559">
            <v>1996</v>
          </cell>
          <cell r="B5559" t="str">
            <v>Rastko Cvetkovic</v>
          </cell>
          <cell r="D5559" t="str">
            <v>DEN</v>
          </cell>
          <cell r="F5559">
            <v>2.1</v>
          </cell>
          <cell r="G5559">
            <v>200000</v>
          </cell>
          <cell r="H5559">
            <v>47.6</v>
          </cell>
        </row>
        <row r="5560">
          <cell r="A5560">
            <v>1996</v>
          </cell>
          <cell r="B5560" t="str">
            <v>Randy Woods</v>
          </cell>
          <cell r="D5560" t="str">
            <v>DEN</v>
          </cell>
          <cell r="F5560">
            <v>9.5</v>
          </cell>
          <cell r="H5560">
            <v>72</v>
          </cell>
        </row>
        <row r="5561">
          <cell r="A5561">
            <v>1996</v>
          </cell>
          <cell r="B5561" t="str">
            <v>Lou Roe</v>
          </cell>
          <cell r="D5561" t="str">
            <v>DET</v>
          </cell>
          <cell r="F5561">
            <v>9</v>
          </cell>
          <cell r="H5561">
            <v>372.4</v>
          </cell>
        </row>
        <row r="5562">
          <cell r="A5562">
            <v>1996</v>
          </cell>
          <cell r="B5562" t="str">
            <v>Terry Mills</v>
          </cell>
          <cell r="D5562" t="str">
            <v>DET</v>
          </cell>
          <cell r="F5562">
            <v>15.2</v>
          </cell>
          <cell r="H5562">
            <v>1656.3999999999999</v>
          </cell>
        </row>
        <row r="5563">
          <cell r="A5563">
            <v>1996</v>
          </cell>
          <cell r="B5563" t="str">
            <v>Mark West</v>
          </cell>
          <cell r="D5563" t="str">
            <v>DET</v>
          </cell>
          <cell r="F5563">
            <v>7.2</v>
          </cell>
          <cell r="H5563">
            <v>681.5</v>
          </cell>
        </row>
        <row r="5564">
          <cell r="A5564">
            <v>1996</v>
          </cell>
          <cell r="B5564" t="str">
            <v>Allan Houston</v>
          </cell>
          <cell r="D5564" t="str">
            <v>DET</v>
          </cell>
          <cell r="F5564">
            <v>15.7</v>
          </cell>
          <cell r="H5564">
            <v>3075</v>
          </cell>
        </row>
        <row r="5565">
          <cell r="A5565">
            <v>1996</v>
          </cell>
          <cell r="B5565" t="str">
            <v>Theo Ratliff</v>
          </cell>
          <cell r="D5565" t="str">
            <v>DET</v>
          </cell>
          <cell r="F5565">
            <v>14</v>
          </cell>
          <cell r="H5565">
            <v>1305</v>
          </cell>
        </row>
        <row r="5566">
          <cell r="A5566">
            <v>1996</v>
          </cell>
          <cell r="B5566" t="str">
            <v>Lindsey Hunter</v>
          </cell>
          <cell r="D5566" t="str">
            <v>DET</v>
          </cell>
          <cell r="F5566">
            <v>11.2</v>
          </cell>
          <cell r="H5566">
            <v>2136</v>
          </cell>
        </row>
        <row r="5567">
          <cell r="A5567">
            <v>1996</v>
          </cell>
          <cell r="B5567" t="str">
            <v>Steve Bardo</v>
          </cell>
          <cell r="D5567" t="str">
            <v>DET</v>
          </cell>
          <cell r="F5567">
            <v>8.4</v>
          </cell>
          <cell r="H5567">
            <v>123.3</v>
          </cell>
        </row>
        <row r="5568">
          <cell r="A5568">
            <v>1996</v>
          </cell>
          <cell r="B5568" t="str">
            <v>Otis Thorpe</v>
          </cell>
          <cell r="D5568" t="str">
            <v>DET</v>
          </cell>
          <cell r="F5568">
            <v>15.7</v>
          </cell>
          <cell r="H5568">
            <v>2837.2000000000003</v>
          </cell>
        </row>
        <row r="5569">
          <cell r="A5569">
            <v>1996</v>
          </cell>
          <cell r="B5569" t="str">
            <v>Mark Macon</v>
          </cell>
          <cell r="D5569" t="str">
            <v>DET</v>
          </cell>
          <cell r="F5569">
            <v>9.5</v>
          </cell>
          <cell r="H5569">
            <v>287.5</v>
          </cell>
        </row>
        <row r="5570">
          <cell r="A5570">
            <v>1996</v>
          </cell>
          <cell r="B5570" t="str">
            <v>Don Reid</v>
          </cell>
          <cell r="D5570" t="str">
            <v>DET</v>
          </cell>
          <cell r="F5570">
            <v>12.1</v>
          </cell>
          <cell r="H5570">
            <v>993.6</v>
          </cell>
        </row>
        <row r="5571">
          <cell r="A5571">
            <v>1996</v>
          </cell>
          <cell r="B5571" t="str">
            <v>Grant Hill</v>
          </cell>
          <cell r="D5571" t="str">
            <v>DET</v>
          </cell>
          <cell r="F5571">
            <v>20.9</v>
          </cell>
          <cell r="H5571">
            <v>3264</v>
          </cell>
        </row>
        <row r="5572">
          <cell r="A5572">
            <v>1996</v>
          </cell>
          <cell r="B5572" t="str">
            <v>Joe Dumars</v>
          </cell>
          <cell r="D5572" t="str">
            <v>DET</v>
          </cell>
          <cell r="F5572">
            <v>13.7</v>
          </cell>
          <cell r="H5572">
            <v>2190.9</v>
          </cell>
        </row>
        <row r="5573">
          <cell r="A5573">
            <v>1996</v>
          </cell>
          <cell r="B5573" t="str">
            <v>Eric Leckner</v>
          </cell>
          <cell r="D5573" t="str">
            <v>DET</v>
          </cell>
          <cell r="F5573">
            <v>8.8000000000000007</v>
          </cell>
          <cell r="H5573">
            <v>154.79999999999998</v>
          </cell>
        </row>
        <row r="5574">
          <cell r="A5574">
            <v>1996</v>
          </cell>
          <cell r="B5574" t="str">
            <v>Rony Seikaly</v>
          </cell>
          <cell r="D5574" t="str">
            <v>GSW</v>
          </cell>
          <cell r="F5574">
            <v>14.2</v>
          </cell>
          <cell r="G5574">
            <v>3532000</v>
          </cell>
          <cell r="H5574">
            <v>1811.2</v>
          </cell>
        </row>
        <row r="5575">
          <cell r="A5575">
            <v>1996</v>
          </cell>
          <cell r="B5575" t="str">
            <v>Chris Mullin</v>
          </cell>
          <cell r="D5575" t="str">
            <v>GSW</v>
          </cell>
          <cell r="F5575">
            <v>16.7</v>
          </cell>
          <cell r="G5575">
            <v>2844000</v>
          </cell>
          <cell r="H5575">
            <v>1617</v>
          </cell>
        </row>
        <row r="5576">
          <cell r="A5576">
            <v>1996</v>
          </cell>
          <cell r="B5576" t="str">
            <v>Donyell Marshall</v>
          </cell>
          <cell r="D5576" t="str">
            <v>GSW</v>
          </cell>
          <cell r="F5576">
            <v>12.7</v>
          </cell>
          <cell r="G5576">
            <v>2730000</v>
          </cell>
          <cell r="H5576">
            <v>936.19999999999993</v>
          </cell>
        </row>
        <row r="5577">
          <cell r="A5577">
            <v>1996</v>
          </cell>
          <cell r="B5577" t="str">
            <v>Joe Smith</v>
          </cell>
          <cell r="D5577" t="str">
            <v>GSW</v>
          </cell>
          <cell r="F5577">
            <v>17.2</v>
          </cell>
          <cell r="G5577">
            <v>2473000</v>
          </cell>
          <cell r="H5577">
            <v>2820.7999999999997</v>
          </cell>
        </row>
        <row r="5578">
          <cell r="A5578">
            <v>1996</v>
          </cell>
          <cell r="B5578" t="str">
            <v>B.J. Armstrong</v>
          </cell>
          <cell r="D5578" t="str">
            <v>GSW</v>
          </cell>
          <cell r="F5578">
            <v>17.3</v>
          </cell>
          <cell r="G5578">
            <v>2400000</v>
          </cell>
          <cell r="H5578">
            <v>2263.2000000000003</v>
          </cell>
        </row>
        <row r="5579">
          <cell r="A5579">
            <v>1996</v>
          </cell>
          <cell r="B5579" t="str">
            <v>Latrell Sprewell</v>
          </cell>
          <cell r="D5579" t="str">
            <v>GSW</v>
          </cell>
          <cell r="F5579">
            <v>15.9</v>
          </cell>
          <cell r="G5579">
            <v>975000</v>
          </cell>
          <cell r="H5579">
            <v>3065.3999999999996</v>
          </cell>
        </row>
        <row r="5580">
          <cell r="A5580">
            <v>1996</v>
          </cell>
          <cell r="B5580" t="str">
            <v>Clifford Rozier</v>
          </cell>
          <cell r="D5580" t="str">
            <v>GSW</v>
          </cell>
          <cell r="F5580">
            <v>10.6</v>
          </cell>
          <cell r="G5580">
            <v>845000</v>
          </cell>
          <cell r="H5580">
            <v>725.7</v>
          </cell>
        </row>
        <row r="5581">
          <cell r="A5581">
            <v>1996</v>
          </cell>
          <cell r="B5581" t="str">
            <v>Jon Barry</v>
          </cell>
          <cell r="D5581" t="str">
            <v>GSW</v>
          </cell>
          <cell r="F5581">
            <v>14.9</v>
          </cell>
          <cell r="G5581">
            <v>275000</v>
          </cell>
          <cell r="H5581">
            <v>714</v>
          </cell>
        </row>
        <row r="5582">
          <cell r="A5582">
            <v>1996</v>
          </cell>
          <cell r="B5582" t="str">
            <v>Jerome Kersey</v>
          </cell>
          <cell r="D5582" t="str">
            <v>GSW</v>
          </cell>
          <cell r="F5582">
            <v>13.1</v>
          </cell>
          <cell r="G5582">
            <v>255000</v>
          </cell>
          <cell r="H5582">
            <v>1618.8</v>
          </cell>
        </row>
        <row r="5583">
          <cell r="A5583">
            <v>1996</v>
          </cell>
          <cell r="B5583" t="str">
            <v>Andrew DeClercq</v>
          </cell>
          <cell r="D5583" t="str">
            <v>GSW</v>
          </cell>
          <cell r="F5583">
            <v>12.1</v>
          </cell>
          <cell r="G5583">
            <v>230000</v>
          </cell>
          <cell r="H5583">
            <v>202.39999999999998</v>
          </cell>
        </row>
        <row r="5584">
          <cell r="A5584">
            <v>1996</v>
          </cell>
          <cell r="B5584" t="str">
            <v>Robert Churchwell</v>
          </cell>
          <cell r="D5584" t="str">
            <v>GSW</v>
          </cell>
          <cell r="F5584">
            <v>1.2</v>
          </cell>
          <cell r="H5584">
            <v>20</v>
          </cell>
        </row>
        <row r="5585">
          <cell r="A5585">
            <v>1996</v>
          </cell>
          <cell r="B5585" t="str">
            <v>Clyde Drexler</v>
          </cell>
          <cell r="D5585" t="str">
            <v>HOU</v>
          </cell>
          <cell r="F5585">
            <v>20</v>
          </cell>
          <cell r="G5585">
            <v>9810000</v>
          </cell>
          <cell r="H5585">
            <v>1996.8</v>
          </cell>
        </row>
        <row r="5586">
          <cell r="A5586">
            <v>1996</v>
          </cell>
          <cell r="B5586" t="str">
            <v>Hakeem Olajuwon</v>
          </cell>
          <cell r="D5586" t="str">
            <v>HOU</v>
          </cell>
          <cell r="F5586">
            <v>25.5</v>
          </cell>
          <cell r="G5586">
            <v>5305000</v>
          </cell>
          <cell r="H5586">
            <v>2793.6</v>
          </cell>
        </row>
        <row r="5587">
          <cell r="A5587">
            <v>1996</v>
          </cell>
          <cell r="B5587" t="str">
            <v>Kenny Smith</v>
          </cell>
          <cell r="D5587" t="str">
            <v>HOU</v>
          </cell>
          <cell r="F5587">
            <v>12.5</v>
          </cell>
          <cell r="G5587">
            <v>2683000</v>
          </cell>
          <cell r="H5587">
            <v>1618.4</v>
          </cell>
        </row>
        <row r="5588">
          <cell r="A5588">
            <v>1996</v>
          </cell>
          <cell r="B5588" t="str">
            <v>Robert Horry</v>
          </cell>
          <cell r="D5588" t="str">
            <v>HOU</v>
          </cell>
          <cell r="F5588">
            <v>13.7</v>
          </cell>
          <cell r="G5588">
            <v>1601000</v>
          </cell>
          <cell r="H5588">
            <v>2634.1</v>
          </cell>
        </row>
        <row r="5589">
          <cell r="A5589">
            <v>1996</v>
          </cell>
          <cell r="B5589" t="str">
            <v>Mario Elie</v>
          </cell>
          <cell r="D5589" t="str">
            <v>HOU</v>
          </cell>
          <cell r="F5589">
            <v>14.6</v>
          </cell>
          <cell r="G5589">
            <v>1450000</v>
          </cell>
          <cell r="H5589">
            <v>1386</v>
          </cell>
        </row>
        <row r="5590">
          <cell r="A5590">
            <v>1996</v>
          </cell>
          <cell r="B5590" t="str">
            <v>Sam Cassell</v>
          </cell>
          <cell r="D5590" t="str">
            <v>HOU</v>
          </cell>
          <cell r="F5590">
            <v>16.8</v>
          </cell>
          <cell r="G5590">
            <v>1040000</v>
          </cell>
          <cell r="H5590">
            <v>1683.6000000000001</v>
          </cell>
        </row>
        <row r="5591">
          <cell r="A5591">
            <v>1996</v>
          </cell>
          <cell r="B5591" t="str">
            <v>Mark Bryant</v>
          </cell>
          <cell r="D5591" t="str">
            <v>HOU</v>
          </cell>
          <cell r="F5591">
            <v>13.1</v>
          </cell>
          <cell r="G5591">
            <v>1000000</v>
          </cell>
          <cell r="H5591">
            <v>1590.3999999999999</v>
          </cell>
        </row>
        <row r="5592">
          <cell r="A5592">
            <v>1996</v>
          </cell>
          <cell r="B5592" t="str">
            <v>Pete Chilcutt</v>
          </cell>
          <cell r="D5592" t="str">
            <v>HOU</v>
          </cell>
          <cell r="F5592">
            <v>12.5</v>
          </cell>
          <cell r="G5592">
            <v>700000</v>
          </cell>
          <cell r="H5592">
            <v>651.20000000000005</v>
          </cell>
        </row>
        <row r="5593">
          <cell r="A5593">
            <v>1996</v>
          </cell>
          <cell r="B5593" t="str">
            <v>Chucky Brown</v>
          </cell>
          <cell r="D5593" t="str">
            <v>HOU</v>
          </cell>
          <cell r="F5593">
            <v>13.7</v>
          </cell>
          <cell r="G5593">
            <v>425000</v>
          </cell>
          <cell r="H5593">
            <v>2017.2</v>
          </cell>
        </row>
        <row r="5594">
          <cell r="A5594">
            <v>1996</v>
          </cell>
          <cell r="B5594" t="str">
            <v>Charles Jones</v>
          </cell>
          <cell r="D5594" t="str">
            <v>HOU</v>
          </cell>
          <cell r="F5594">
            <v>8.1</v>
          </cell>
          <cell r="G5594">
            <v>350000</v>
          </cell>
          <cell r="H5594">
            <v>299</v>
          </cell>
        </row>
        <row r="5595">
          <cell r="A5595">
            <v>1996</v>
          </cell>
          <cell r="B5595" t="str">
            <v>Eldridge Recasner</v>
          </cell>
          <cell r="D5595" t="str">
            <v>HOU</v>
          </cell>
          <cell r="F5595">
            <v>12.3</v>
          </cell>
          <cell r="G5595">
            <v>225000</v>
          </cell>
          <cell r="H5595">
            <v>1272.5999999999999</v>
          </cell>
        </row>
        <row r="5596">
          <cell r="A5596">
            <v>1996</v>
          </cell>
          <cell r="B5596" t="str">
            <v>Tim Breaux</v>
          </cell>
          <cell r="D5596" t="str">
            <v>HOU</v>
          </cell>
          <cell r="F5596">
            <v>6.2</v>
          </cell>
          <cell r="G5596">
            <v>225000</v>
          </cell>
          <cell r="H5596">
            <v>572.4</v>
          </cell>
        </row>
        <row r="5597">
          <cell r="A5597">
            <v>1996</v>
          </cell>
          <cell r="B5597" t="str">
            <v>Jaren Jackson</v>
          </cell>
          <cell r="D5597" t="str">
            <v>HOU</v>
          </cell>
          <cell r="F5597">
            <v>1.5</v>
          </cell>
          <cell r="H5597">
            <v>33.200000000000003</v>
          </cell>
        </row>
        <row r="5598">
          <cell r="A5598">
            <v>1996</v>
          </cell>
          <cell r="B5598" t="str">
            <v>Henry James</v>
          </cell>
          <cell r="D5598" t="str">
            <v>HOU</v>
          </cell>
          <cell r="F5598">
            <v>9.9</v>
          </cell>
          <cell r="H5598">
            <v>58.100000000000009</v>
          </cell>
        </row>
        <row r="5599">
          <cell r="A5599">
            <v>1996</v>
          </cell>
          <cell r="B5599" t="str">
            <v>Alvin Heggs</v>
          </cell>
          <cell r="D5599" t="str">
            <v>HOU</v>
          </cell>
          <cell r="F5599">
            <v>20.7</v>
          </cell>
          <cell r="H5599">
            <v>14</v>
          </cell>
        </row>
        <row r="5600">
          <cell r="A5600">
            <v>1996</v>
          </cell>
          <cell r="B5600" t="str">
            <v>Melvin Booker</v>
          </cell>
          <cell r="D5600" t="str">
            <v>HOU</v>
          </cell>
          <cell r="F5600">
            <v>6.2</v>
          </cell>
          <cell r="H5600">
            <v>130.9</v>
          </cell>
        </row>
        <row r="5601">
          <cell r="A5601">
            <v>1996</v>
          </cell>
          <cell r="B5601" t="str">
            <v>Sam Mack</v>
          </cell>
          <cell r="D5601" t="str">
            <v>HOU</v>
          </cell>
          <cell r="F5601">
            <v>13.1</v>
          </cell>
          <cell r="H5601">
            <v>868</v>
          </cell>
        </row>
        <row r="5602">
          <cell r="A5602">
            <v>1996</v>
          </cell>
          <cell r="B5602" t="str">
            <v>Tracy Moore</v>
          </cell>
          <cell r="D5602" t="str">
            <v>HOU</v>
          </cell>
          <cell r="F5602">
            <v>12.4</v>
          </cell>
          <cell r="H5602">
            <v>190.4</v>
          </cell>
        </row>
        <row r="5603">
          <cell r="A5603">
            <v>1996</v>
          </cell>
          <cell r="B5603" t="str">
            <v>Dale Davis</v>
          </cell>
          <cell r="D5603" t="str">
            <v>IND</v>
          </cell>
          <cell r="F5603">
            <v>14.3</v>
          </cell>
          <cell r="G5603">
            <v>4050000</v>
          </cell>
          <cell r="H5603">
            <v>2620.8000000000002</v>
          </cell>
        </row>
        <row r="5604">
          <cell r="A5604">
            <v>1996</v>
          </cell>
          <cell r="B5604" t="str">
            <v>Rik Smits</v>
          </cell>
          <cell r="D5604" t="str">
            <v>IND</v>
          </cell>
          <cell r="F5604">
            <v>19</v>
          </cell>
          <cell r="G5604">
            <v>3750000</v>
          </cell>
          <cell r="H5604">
            <v>1902.6</v>
          </cell>
        </row>
        <row r="5605">
          <cell r="A5605">
            <v>1996</v>
          </cell>
          <cell r="B5605" t="str">
            <v>Reggie Miller</v>
          </cell>
          <cell r="D5605" t="str">
            <v>IND</v>
          </cell>
          <cell r="F5605">
            <v>20.100000000000001</v>
          </cell>
          <cell r="G5605">
            <v>3211000</v>
          </cell>
          <cell r="H5605">
            <v>2622</v>
          </cell>
        </row>
        <row r="5606">
          <cell r="A5606">
            <v>1996</v>
          </cell>
          <cell r="B5606" t="str">
            <v>Derrick McKey</v>
          </cell>
          <cell r="D5606" t="str">
            <v>IND</v>
          </cell>
          <cell r="F5606">
            <v>14.2</v>
          </cell>
          <cell r="G5606">
            <v>2800000</v>
          </cell>
          <cell r="H5606">
            <v>2437.5</v>
          </cell>
        </row>
        <row r="5607">
          <cell r="A5607">
            <v>1996</v>
          </cell>
          <cell r="B5607" t="str">
            <v>Mark Jackson</v>
          </cell>
          <cell r="D5607" t="str">
            <v>IND</v>
          </cell>
          <cell r="F5607">
            <v>15.9</v>
          </cell>
          <cell r="G5607">
            <v>2600000</v>
          </cell>
          <cell r="H5607">
            <v>2640.6</v>
          </cell>
        </row>
        <row r="5608">
          <cell r="A5608">
            <v>1996</v>
          </cell>
          <cell r="B5608" t="str">
            <v>Ricky Pierce</v>
          </cell>
          <cell r="D5608" t="str">
            <v>IND</v>
          </cell>
          <cell r="F5608">
            <v>14.8</v>
          </cell>
          <cell r="G5608">
            <v>1000000</v>
          </cell>
          <cell r="H5608">
            <v>1406</v>
          </cell>
        </row>
        <row r="5609">
          <cell r="A5609">
            <v>1996</v>
          </cell>
          <cell r="B5609" t="str">
            <v>Eddie Johnson</v>
          </cell>
          <cell r="D5609" t="str">
            <v>IND</v>
          </cell>
          <cell r="F5609">
            <v>13.1</v>
          </cell>
          <cell r="G5609">
            <v>1000000</v>
          </cell>
          <cell r="H5609">
            <v>1004.4</v>
          </cell>
        </row>
        <row r="5610">
          <cell r="A5610">
            <v>1996</v>
          </cell>
          <cell r="B5610" t="str">
            <v>Haywoode Workman</v>
          </cell>
          <cell r="D5610" t="str">
            <v>IND</v>
          </cell>
          <cell r="F5610">
            <v>10.199999999999999</v>
          </cell>
          <cell r="G5610">
            <v>900000</v>
          </cell>
          <cell r="H5610">
            <v>1162.7</v>
          </cell>
        </row>
        <row r="5611">
          <cell r="A5611">
            <v>1996</v>
          </cell>
          <cell r="B5611" t="str">
            <v>Duane Ferrell</v>
          </cell>
          <cell r="D5611" t="str">
            <v>IND</v>
          </cell>
          <cell r="F5611">
            <v>10.9</v>
          </cell>
          <cell r="G5611">
            <v>845000</v>
          </cell>
          <cell r="H5611">
            <v>588.6</v>
          </cell>
        </row>
        <row r="5612">
          <cell r="A5612">
            <v>1996</v>
          </cell>
          <cell r="B5612" t="str">
            <v>Antonio Davis</v>
          </cell>
          <cell r="D5612" t="str">
            <v>IND</v>
          </cell>
          <cell r="F5612">
            <v>13.9</v>
          </cell>
          <cell r="G5612">
            <v>800000</v>
          </cell>
          <cell r="H5612">
            <v>2091</v>
          </cell>
        </row>
        <row r="5613">
          <cell r="A5613">
            <v>1996</v>
          </cell>
          <cell r="B5613" t="str">
            <v>Travis Best</v>
          </cell>
          <cell r="D5613" t="str">
            <v>IND</v>
          </cell>
          <cell r="F5613">
            <v>11.5</v>
          </cell>
          <cell r="G5613">
            <v>580000</v>
          </cell>
          <cell r="H5613">
            <v>572.29999999999995</v>
          </cell>
        </row>
        <row r="5614">
          <cell r="A5614">
            <v>1996</v>
          </cell>
          <cell r="B5614" t="str">
            <v>Adrian Caldwell</v>
          </cell>
          <cell r="D5614" t="str">
            <v>IND</v>
          </cell>
          <cell r="F5614">
            <v>10.4</v>
          </cell>
          <cell r="G5614">
            <v>225000</v>
          </cell>
          <cell r="H5614">
            <v>326.40000000000003</v>
          </cell>
        </row>
        <row r="5615">
          <cell r="A5615">
            <v>1996</v>
          </cell>
          <cell r="B5615" t="str">
            <v>Dwayne Schintzius</v>
          </cell>
          <cell r="D5615" t="str">
            <v>IND</v>
          </cell>
          <cell r="F5615">
            <v>11.9</v>
          </cell>
          <cell r="G5615">
            <v>225000</v>
          </cell>
          <cell r="H5615">
            <v>297</v>
          </cell>
        </row>
        <row r="5616">
          <cell r="A5616">
            <v>1996</v>
          </cell>
          <cell r="B5616" t="str">
            <v>Fred Hoiberg</v>
          </cell>
          <cell r="D5616" t="str">
            <v>IND</v>
          </cell>
          <cell r="F5616">
            <v>14.4</v>
          </cell>
          <cell r="G5616">
            <v>200000</v>
          </cell>
          <cell r="H5616">
            <v>85.5</v>
          </cell>
        </row>
        <row r="5617">
          <cell r="A5617">
            <v>1996</v>
          </cell>
          <cell r="B5617" t="str">
            <v>Loy Vaught</v>
          </cell>
          <cell r="D5617" t="str">
            <v>LAC</v>
          </cell>
          <cell r="F5617">
            <v>16.7</v>
          </cell>
          <cell r="G5617">
            <v>3000000</v>
          </cell>
          <cell r="H5617">
            <v>2968</v>
          </cell>
        </row>
        <row r="5618">
          <cell r="A5618">
            <v>1996</v>
          </cell>
          <cell r="B5618" t="str">
            <v>Stanley Roberts</v>
          </cell>
          <cell r="D5618" t="str">
            <v>LAC</v>
          </cell>
          <cell r="F5618">
            <v>12.8</v>
          </cell>
          <cell r="G5618">
            <v>3000000</v>
          </cell>
          <cell r="H5618">
            <v>795.6</v>
          </cell>
        </row>
        <row r="5619">
          <cell r="A5619">
            <v>1996</v>
          </cell>
          <cell r="B5619" t="str">
            <v>Pooh Richardson</v>
          </cell>
          <cell r="D5619" t="str">
            <v>LAC</v>
          </cell>
          <cell r="F5619">
            <v>14.5</v>
          </cell>
          <cell r="G5619">
            <v>2521000</v>
          </cell>
          <cell r="H5619">
            <v>2016</v>
          </cell>
        </row>
        <row r="5620">
          <cell r="A5620">
            <v>1996</v>
          </cell>
          <cell r="B5620" t="str">
            <v>Lamond Murray</v>
          </cell>
          <cell r="D5620" t="str">
            <v>LAC</v>
          </cell>
          <cell r="F5620">
            <v>11.1</v>
          </cell>
          <cell r="G5620">
            <v>2400000</v>
          </cell>
          <cell r="H5620">
            <v>1817.2</v>
          </cell>
        </row>
        <row r="5621">
          <cell r="A5621">
            <v>1996</v>
          </cell>
          <cell r="B5621" t="str">
            <v>Bison Dele</v>
          </cell>
          <cell r="D5621" t="str">
            <v>LAC</v>
          </cell>
          <cell r="F5621">
            <v>17</v>
          </cell>
          <cell r="G5621">
            <v>2200000</v>
          </cell>
          <cell r="H5621">
            <v>2158</v>
          </cell>
        </row>
        <row r="5622">
          <cell r="A5622">
            <v>1996</v>
          </cell>
          <cell r="B5622" t="str">
            <v>Rodney Rogers</v>
          </cell>
          <cell r="D5622" t="str">
            <v>LAC</v>
          </cell>
          <cell r="F5622">
            <v>13.5</v>
          </cell>
          <cell r="G5622">
            <v>1920000</v>
          </cell>
          <cell r="H5622">
            <v>1949.7</v>
          </cell>
        </row>
        <row r="5623">
          <cell r="A5623">
            <v>1996</v>
          </cell>
          <cell r="B5623" t="str">
            <v>Terry Dehere</v>
          </cell>
          <cell r="D5623" t="str">
            <v>LAC</v>
          </cell>
          <cell r="F5623">
            <v>16.7</v>
          </cell>
          <cell r="G5623">
            <v>1680000</v>
          </cell>
          <cell r="H5623">
            <v>2017.2</v>
          </cell>
        </row>
        <row r="5624">
          <cell r="A5624">
            <v>1996</v>
          </cell>
          <cell r="B5624" t="str">
            <v>Malik Sealy</v>
          </cell>
          <cell r="D5624" t="str">
            <v>LAC</v>
          </cell>
          <cell r="F5624">
            <v>13.8</v>
          </cell>
          <cell r="G5624">
            <v>1495000</v>
          </cell>
          <cell r="H5624">
            <v>1599.6000000000001</v>
          </cell>
        </row>
        <row r="5625">
          <cell r="A5625">
            <v>1996</v>
          </cell>
          <cell r="B5625" t="str">
            <v>Eric Piatkowski</v>
          </cell>
          <cell r="D5625" t="str">
            <v>LAC</v>
          </cell>
          <cell r="F5625">
            <v>12.2</v>
          </cell>
          <cell r="G5625">
            <v>1138000</v>
          </cell>
          <cell r="H5625">
            <v>786.5</v>
          </cell>
        </row>
        <row r="5626">
          <cell r="A5626">
            <v>1996</v>
          </cell>
          <cell r="B5626" t="str">
            <v>Brent Barry</v>
          </cell>
          <cell r="D5626" t="str">
            <v>LAC</v>
          </cell>
          <cell r="F5626">
            <v>15.9</v>
          </cell>
          <cell r="G5626">
            <v>833000</v>
          </cell>
          <cell r="H5626">
            <v>1896</v>
          </cell>
        </row>
        <row r="5627">
          <cell r="A5627">
            <v>1996</v>
          </cell>
          <cell r="B5627" t="str">
            <v>Bo Outlaw</v>
          </cell>
          <cell r="D5627" t="str">
            <v>LAC</v>
          </cell>
          <cell r="F5627">
            <v>15.6</v>
          </cell>
          <cell r="G5627">
            <v>500000</v>
          </cell>
          <cell r="H5627">
            <v>984</v>
          </cell>
        </row>
        <row r="5628">
          <cell r="A5628">
            <v>1996</v>
          </cell>
          <cell r="B5628" t="str">
            <v>Keith Tower</v>
          </cell>
          <cell r="D5628" t="str">
            <v>LAC</v>
          </cell>
          <cell r="F5628">
            <v>7.5</v>
          </cell>
          <cell r="G5628">
            <v>263000</v>
          </cell>
          <cell r="H5628">
            <v>306</v>
          </cell>
        </row>
        <row r="5629">
          <cell r="A5629">
            <v>1996</v>
          </cell>
          <cell r="B5629" t="str">
            <v>Logan Vander</v>
          </cell>
          <cell r="D5629" t="str">
            <v>LAC</v>
          </cell>
          <cell r="F5629">
            <v>1.8</v>
          </cell>
          <cell r="H5629">
            <v>31.5</v>
          </cell>
        </row>
        <row r="5630">
          <cell r="A5630">
            <v>1996</v>
          </cell>
          <cell r="B5630" t="str">
            <v>Vlade Divac</v>
          </cell>
          <cell r="D5630" t="str">
            <v>LAL</v>
          </cell>
          <cell r="F5630">
            <v>17.399999999999999</v>
          </cell>
          <cell r="G5630">
            <v>3333000</v>
          </cell>
          <cell r="H5630">
            <v>2472.7000000000003</v>
          </cell>
        </row>
        <row r="5631">
          <cell r="A5631">
            <v>1996</v>
          </cell>
          <cell r="B5631" t="str">
            <v>Sedale Threatt</v>
          </cell>
          <cell r="D5631" t="str">
            <v>LAL</v>
          </cell>
          <cell r="F5631">
            <v>13.2</v>
          </cell>
          <cell r="G5631">
            <v>2400000</v>
          </cell>
          <cell r="H5631">
            <v>1689.2</v>
          </cell>
        </row>
        <row r="5632">
          <cell r="A5632">
            <v>1996</v>
          </cell>
          <cell r="B5632" t="str">
            <v>Cedric Ceballos</v>
          </cell>
          <cell r="D5632" t="str">
            <v>LAL</v>
          </cell>
          <cell r="F5632">
            <v>22.1</v>
          </cell>
          <cell r="G5632">
            <v>2245000</v>
          </cell>
          <cell r="H5632">
            <v>2628.6000000000004</v>
          </cell>
        </row>
        <row r="5633">
          <cell r="A5633">
            <v>1996</v>
          </cell>
          <cell r="B5633" t="str">
            <v>Elden Campbell</v>
          </cell>
          <cell r="D5633" t="str">
            <v>LAL</v>
          </cell>
          <cell r="F5633">
            <v>18</v>
          </cell>
          <cell r="G5633">
            <v>2200000</v>
          </cell>
          <cell r="H5633">
            <v>2697.7999999999997</v>
          </cell>
        </row>
        <row r="5634">
          <cell r="A5634">
            <v>1996</v>
          </cell>
          <cell r="B5634" t="str">
            <v>George Lynch</v>
          </cell>
          <cell r="D5634" t="str">
            <v>LAL</v>
          </cell>
          <cell r="F5634">
            <v>11.4</v>
          </cell>
          <cell r="G5634">
            <v>1760000</v>
          </cell>
          <cell r="H5634">
            <v>1010.8000000000001</v>
          </cell>
        </row>
        <row r="5635">
          <cell r="A5635">
            <v>1996</v>
          </cell>
          <cell r="B5635" t="str">
            <v>Eddie Jones</v>
          </cell>
          <cell r="D5635" t="str">
            <v>LAL</v>
          </cell>
          <cell r="F5635">
            <v>17</v>
          </cell>
          <cell r="G5635">
            <v>1600000</v>
          </cell>
          <cell r="H5635">
            <v>2184</v>
          </cell>
        </row>
        <row r="5636">
          <cell r="A5636">
            <v>1996</v>
          </cell>
          <cell r="B5636" t="str">
            <v>Anthony Peeler</v>
          </cell>
          <cell r="D5636" t="str">
            <v>LAL</v>
          </cell>
          <cell r="F5636">
            <v>14.1</v>
          </cell>
          <cell r="G5636">
            <v>1330000</v>
          </cell>
          <cell r="H5636">
            <v>1606</v>
          </cell>
        </row>
        <row r="5637">
          <cell r="A5637">
            <v>1996</v>
          </cell>
          <cell r="B5637" t="str">
            <v>Corie Blount</v>
          </cell>
          <cell r="D5637" t="str">
            <v>LAL</v>
          </cell>
          <cell r="F5637">
            <v>10.9</v>
          </cell>
          <cell r="G5637">
            <v>1040000</v>
          </cell>
          <cell r="H5637">
            <v>712.5</v>
          </cell>
        </row>
        <row r="5638">
          <cell r="A5638">
            <v>1996</v>
          </cell>
          <cell r="B5638" t="str">
            <v>Derek Strong</v>
          </cell>
          <cell r="D5638" t="str">
            <v>LAL</v>
          </cell>
          <cell r="F5638">
            <v>12.4</v>
          </cell>
          <cell r="G5638">
            <v>1000000</v>
          </cell>
          <cell r="H5638">
            <v>743.40000000000009</v>
          </cell>
        </row>
        <row r="5639">
          <cell r="A5639">
            <v>1996</v>
          </cell>
          <cell r="B5639" t="str">
            <v>Anthony Miller</v>
          </cell>
          <cell r="D5639" t="str">
            <v>LAL</v>
          </cell>
          <cell r="F5639">
            <v>7.8</v>
          </cell>
          <cell r="G5639">
            <v>550000</v>
          </cell>
          <cell r="H5639">
            <v>124.19999999999999</v>
          </cell>
        </row>
        <row r="5640">
          <cell r="A5640">
            <v>1996</v>
          </cell>
          <cell r="B5640" t="str">
            <v>Fred Roberts</v>
          </cell>
          <cell r="D5640" t="str">
            <v>LAL</v>
          </cell>
          <cell r="F5640">
            <v>14.1</v>
          </cell>
          <cell r="G5640">
            <v>225000</v>
          </cell>
          <cell r="H5640">
            <v>316.8</v>
          </cell>
        </row>
        <row r="5641">
          <cell r="A5641">
            <v>1996</v>
          </cell>
          <cell r="B5641" t="str">
            <v>Frankie King</v>
          </cell>
          <cell r="D5641" t="str">
            <v>LAL</v>
          </cell>
          <cell r="F5641">
            <v>0.7</v>
          </cell>
          <cell r="G5641">
            <v>200000</v>
          </cell>
          <cell r="H5641">
            <v>19.799999999999997</v>
          </cell>
        </row>
        <row r="5642">
          <cell r="A5642">
            <v>1996</v>
          </cell>
          <cell r="B5642" t="str">
            <v>Magic Johnson</v>
          </cell>
          <cell r="D5642" t="str">
            <v>LAL</v>
          </cell>
          <cell r="F5642">
            <v>21.1</v>
          </cell>
          <cell r="H5642">
            <v>956.8</v>
          </cell>
        </row>
        <row r="5643">
          <cell r="A5643">
            <v>1996</v>
          </cell>
          <cell r="B5643" t="str">
            <v>Nick Van</v>
          </cell>
          <cell r="D5643" t="str">
            <v>LAL</v>
          </cell>
          <cell r="F5643">
            <v>15.9</v>
          </cell>
          <cell r="H5643">
            <v>2516</v>
          </cell>
        </row>
        <row r="5644">
          <cell r="A5644">
            <v>1996</v>
          </cell>
          <cell r="B5644" t="str">
            <v>Alonzo Mourning</v>
          </cell>
          <cell r="D5644" t="str">
            <v>MIA</v>
          </cell>
          <cell r="F5644">
            <v>22.7</v>
          </cell>
          <cell r="G5644">
            <v>4560000</v>
          </cell>
          <cell r="H5644">
            <v>2674</v>
          </cell>
        </row>
        <row r="5645">
          <cell r="A5645">
            <v>1996</v>
          </cell>
          <cell r="B5645" t="str">
            <v>Rex Chapman</v>
          </cell>
          <cell r="D5645" t="str">
            <v>MIA</v>
          </cell>
          <cell r="F5645">
            <v>13</v>
          </cell>
          <cell r="G5645">
            <v>2004000</v>
          </cell>
          <cell r="H5645">
            <v>1864.7999999999997</v>
          </cell>
        </row>
        <row r="5646">
          <cell r="A5646">
            <v>1996</v>
          </cell>
          <cell r="B5646" t="str">
            <v>Sasha Danilovic</v>
          </cell>
          <cell r="D5646" t="str">
            <v>MIA</v>
          </cell>
          <cell r="F5646">
            <v>14.4</v>
          </cell>
          <cell r="G5646">
            <v>1455000</v>
          </cell>
          <cell r="H5646">
            <v>541.5</v>
          </cell>
        </row>
        <row r="5647">
          <cell r="A5647">
            <v>1996</v>
          </cell>
          <cell r="B5647" t="str">
            <v>Kurt Thomas</v>
          </cell>
          <cell r="D5647" t="str">
            <v>MIA</v>
          </cell>
          <cell r="F5647">
            <v>13.5</v>
          </cell>
          <cell r="G5647">
            <v>1071000</v>
          </cell>
          <cell r="H5647">
            <v>1657.6</v>
          </cell>
        </row>
        <row r="5648">
          <cell r="A5648">
            <v>1996</v>
          </cell>
          <cell r="B5648" t="str">
            <v>Stacey King</v>
          </cell>
          <cell r="D5648" t="str">
            <v>MIA</v>
          </cell>
          <cell r="F5648">
            <v>2</v>
          </cell>
          <cell r="G5648">
            <v>600000</v>
          </cell>
          <cell r="H5648">
            <v>156</v>
          </cell>
        </row>
        <row r="5649">
          <cell r="A5649">
            <v>1996</v>
          </cell>
          <cell r="B5649" t="str">
            <v>Keith Askins</v>
          </cell>
          <cell r="D5649" t="str">
            <v>MIA</v>
          </cell>
          <cell r="F5649">
            <v>10</v>
          </cell>
          <cell r="G5649">
            <v>550000</v>
          </cell>
          <cell r="H5649">
            <v>1897.5</v>
          </cell>
        </row>
        <row r="5650">
          <cell r="A5650">
            <v>1996</v>
          </cell>
          <cell r="B5650" t="str">
            <v>LeRon Ellis</v>
          </cell>
          <cell r="D5650" t="str">
            <v>MIA</v>
          </cell>
          <cell r="F5650">
            <v>1.6</v>
          </cell>
          <cell r="G5650">
            <v>400000</v>
          </cell>
          <cell r="H5650">
            <v>74.400000000000006</v>
          </cell>
        </row>
        <row r="5651">
          <cell r="A5651">
            <v>1996</v>
          </cell>
          <cell r="B5651" t="str">
            <v>Voshon Lenard</v>
          </cell>
          <cell r="D5651" t="str">
            <v>MIA</v>
          </cell>
          <cell r="F5651">
            <v>15.9</v>
          </cell>
          <cell r="H5651">
            <v>324</v>
          </cell>
        </row>
        <row r="5652">
          <cell r="A5652">
            <v>1996</v>
          </cell>
          <cell r="B5652" t="str">
            <v>Danny Schayes</v>
          </cell>
          <cell r="D5652" t="str">
            <v>MIA</v>
          </cell>
          <cell r="F5652">
            <v>8.1</v>
          </cell>
          <cell r="H5652">
            <v>400</v>
          </cell>
        </row>
        <row r="5653">
          <cell r="A5653">
            <v>1996</v>
          </cell>
          <cell r="B5653" t="str">
            <v>Glenn Robinson</v>
          </cell>
          <cell r="D5653" t="str">
            <v>MIL</v>
          </cell>
          <cell r="F5653">
            <v>15.9</v>
          </cell>
          <cell r="G5653">
            <v>3770000</v>
          </cell>
          <cell r="H5653">
            <v>3247.2000000000003</v>
          </cell>
        </row>
        <row r="5654">
          <cell r="A5654">
            <v>1996</v>
          </cell>
          <cell r="B5654" t="str">
            <v>Vin Baker</v>
          </cell>
          <cell r="D5654" t="str">
            <v>MIL</v>
          </cell>
          <cell r="F5654">
            <v>18.399999999999999</v>
          </cell>
          <cell r="G5654">
            <v>3765000</v>
          </cell>
          <cell r="H5654">
            <v>3321</v>
          </cell>
        </row>
        <row r="5655">
          <cell r="A5655">
            <v>1996</v>
          </cell>
          <cell r="B5655" t="str">
            <v>Shawn Respert</v>
          </cell>
          <cell r="D5655" t="str">
            <v>MIL</v>
          </cell>
          <cell r="F5655">
            <v>10.8</v>
          </cell>
          <cell r="G5655">
            <v>1232000</v>
          </cell>
          <cell r="H5655">
            <v>843.19999999999993</v>
          </cell>
        </row>
        <row r="5656">
          <cell r="A5656">
            <v>1996</v>
          </cell>
          <cell r="B5656" t="str">
            <v>Marty Conlon</v>
          </cell>
          <cell r="D5656" t="str">
            <v>MIL</v>
          </cell>
          <cell r="F5656">
            <v>12.2</v>
          </cell>
          <cell r="G5656">
            <v>1165000</v>
          </cell>
          <cell r="H5656">
            <v>954.6</v>
          </cell>
        </row>
        <row r="5657">
          <cell r="A5657">
            <v>1996</v>
          </cell>
          <cell r="B5657" t="str">
            <v>Johnny Newman</v>
          </cell>
          <cell r="D5657" t="str">
            <v>MIL</v>
          </cell>
          <cell r="F5657">
            <v>11.5</v>
          </cell>
          <cell r="G5657">
            <v>1100000</v>
          </cell>
          <cell r="H5657">
            <v>2689.6</v>
          </cell>
        </row>
        <row r="5658">
          <cell r="A5658">
            <v>1996</v>
          </cell>
          <cell r="B5658" t="str">
            <v>Lee Mayberry</v>
          </cell>
          <cell r="D5658" t="str">
            <v>MIL</v>
          </cell>
          <cell r="F5658">
            <v>11.2</v>
          </cell>
          <cell r="G5658">
            <v>965000</v>
          </cell>
          <cell r="H5658">
            <v>1705.6000000000001</v>
          </cell>
        </row>
        <row r="5659">
          <cell r="A5659">
            <v>1996</v>
          </cell>
          <cell r="B5659" t="str">
            <v>Terry Cummings</v>
          </cell>
          <cell r="D5659" t="str">
            <v>MIL</v>
          </cell>
          <cell r="F5659">
            <v>13.9</v>
          </cell>
          <cell r="G5659">
            <v>650000</v>
          </cell>
          <cell r="H5659">
            <v>1773.8999999999999</v>
          </cell>
        </row>
        <row r="5660">
          <cell r="A5660">
            <v>1996</v>
          </cell>
          <cell r="B5660" t="str">
            <v>Randolph Keys</v>
          </cell>
          <cell r="D5660" t="str">
            <v>MIL</v>
          </cell>
          <cell r="F5660">
            <v>10.8</v>
          </cell>
          <cell r="G5660">
            <v>363000</v>
          </cell>
          <cell r="H5660">
            <v>814.2</v>
          </cell>
        </row>
        <row r="5661">
          <cell r="A5661">
            <v>1996</v>
          </cell>
          <cell r="B5661" t="str">
            <v>Jerry Reynolds</v>
          </cell>
          <cell r="D5661" t="str">
            <v>MIL</v>
          </cell>
          <cell r="F5661">
            <v>11.2</v>
          </cell>
          <cell r="H5661">
            <v>191.9</v>
          </cell>
        </row>
        <row r="5662">
          <cell r="A5662">
            <v>1996</v>
          </cell>
          <cell r="B5662" t="str">
            <v>Tom Gugliotta</v>
          </cell>
          <cell r="D5662" t="str">
            <v>MIN</v>
          </cell>
          <cell r="F5662">
            <v>16.899999999999999</v>
          </cell>
          <cell r="G5662">
            <v>4500000</v>
          </cell>
          <cell r="H5662">
            <v>2831.3999999999996</v>
          </cell>
        </row>
        <row r="5663">
          <cell r="A5663">
            <v>1996</v>
          </cell>
          <cell r="B5663" t="str">
            <v>Isaiah Rider</v>
          </cell>
          <cell r="D5663" t="str">
            <v>MIN</v>
          </cell>
          <cell r="F5663">
            <v>15.6</v>
          </cell>
          <cell r="G5663">
            <v>3010000</v>
          </cell>
          <cell r="H5663">
            <v>2595</v>
          </cell>
        </row>
        <row r="5664">
          <cell r="A5664">
            <v>1996</v>
          </cell>
          <cell r="B5664" t="str">
            <v>Micheal Williams</v>
          </cell>
          <cell r="D5664" t="str">
            <v>MIN</v>
          </cell>
          <cell r="F5664">
            <v>6.9</v>
          </cell>
          <cell r="G5664">
            <v>2375000</v>
          </cell>
          <cell r="H5664">
            <v>189</v>
          </cell>
        </row>
        <row r="5665">
          <cell r="A5665">
            <v>1996</v>
          </cell>
          <cell r="B5665" t="str">
            <v>Doug West</v>
          </cell>
          <cell r="D5665" t="str">
            <v>MIN</v>
          </cell>
          <cell r="F5665">
            <v>7.6</v>
          </cell>
          <cell r="G5665">
            <v>1900000</v>
          </cell>
          <cell r="H5665">
            <v>1642.5</v>
          </cell>
        </row>
        <row r="5666">
          <cell r="A5666">
            <v>1996</v>
          </cell>
          <cell r="B5666" t="str">
            <v>Kevin Garnett</v>
          </cell>
          <cell r="D5666" t="str">
            <v>MIN</v>
          </cell>
          <cell r="F5666">
            <v>15.8</v>
          </cell>
          <cell r="G5666">
            <v>1622000</v>
          </cell>
          <cell r="H5666">
            <v>2296</v>
          </cell>
        </row>
        <row r="5667">
          <cell r="A5667">
            <v>1996</v>
          </cell>
          <cell r="B5667" t="str">
            <v>Terry Porter</v>
          </cell>
          <cell r="D5667" t="str">
            <v>MIN</v>
          </cell>
          <cell r="F5667">
            <v>15.4</v>
          </cell>
          <cell r="G5667">
            <v>1525000</v>
          </cell>
          <cell r="H5667">
            <v>2074.6</v>
          </cell>
        </row>
        <row r="5668">
          <cell r="A5668">
            <v>1996</v>
          </cell>
          <cell r="B5668" t="str">
            <v>Sam Mitchell</v>
          </cell>
          <cell r="D5668" t="str">
            <v>MIN</v>
          </cell>
          <cell r="F5668">
            <v>13</v>
          </cell>
          <cell r="G5668">
            <v>1000000</v>
          </cell>
          <cell r="H5668">
            <v>2145</v>
          </cell>
        </row>
        <row r="5669">
          <cell r="A5669">
            <v>1996</v>
          </cell>
          <cell r="B5669" t="str">
            <v>Eric Riley</v>
          </cell>
          <cell r="D5669" t="str">
            <v>MIN</v>
          </cell>
          <cell r="F5669">
            <v>12</v>
          </cell>
          <cell r="G5669">
            <v>300000</v>
          </cell>
          <cell r="H5669">
            <v>310</v>
          </cell>
        </row>
        <row r="5670">
          <cell r="A5670">
            <v>1996</v>
          </cell>
          <cell r="B5670" t="str">
            <v>Marques Bragg</v>
          </cell>
          <cell r="D5670" t="str">
            <v>MIN</v>
          </cell>
          <cell r="F5670">
            <v>9.8000000000000007</v>
          </cell>
          <cell r="G5670">
            <v>225000</v>
          </cell>
          <cell r="H5670">
            <v>371</v>
          </cell>
        </row>
        <row r="5671">
          <cell r="A5671">
            <v>1996</v>
          </cell>
          <cell r="B5671" t="str">
            <v>Mark Davis</v>
          </cell>
          <cell r="D5671" t="str">
            <v>MIN</v>
          </cell>
          <cell r="F5671">
            <v>10.9</v>
          </cell>
          <cell r="G5671">
            <v>200000</v>
          </cell>
          <cell r="H5671">
            <v>570</v>
          </cell>
        </row>
        <row r="5672">
          <cell r="A5672">
            <v>1996</v>
          </cell>
          <cell r="B5672" t="str">
            <v>Jerome Allen</v>
          </cell>
          <cell r="D5672" t="str">
            <v>MIN</v>
          </cell>
          <cell r="F5672">
            <v>7.8</v>
          </cell>
          <cell r="G5672">
            <v>200000</v>
          </cell>
          <cell r="H5672">
            <v>360.8</v>
          </cell>
        </row>
        <row r="5673">
          <cell r="A5673">
            <v>1996</v>
          </cell>
          <cell r="B5673" t="str">
            <v>Jayson Williams</v>
          </cell>
          <cell r="D5673" t="str">
            <v>NJN</v>
          </cell>
          <cell r="F5673">
            <v>16.399999999999999</v>
          </cell>
          <cell r="G5673">
            <v>2000000</v>
          </cell>
          <cell r="H5673">
            <v>1856</v>
          </cell>
        </row>
        <row r="5674">
          <cell r="A5674">
            <v>1996</v>
          </cell>
          <cell r="B5674" t="str">
            <v>Armen Gilliam</v>
          </cell>
          <cell r="D5674" t="str">
            <v>NJN</v>
          </cell>
          <cell r="F5674">
            <v>17.600000000000001</v>
          </cell>
          <cell r="G5674">
            <v>1920000</v>
          </cell>
          <cell r="H5674">
            <v>2854.8</v>
          </cell>
        </row>
        <row r="5675">
          <cell r="A5675">
            <v>1996</v>
          </cell>
          <cell r="B5675" t="str">
            <v>Kevin Edwards</v>
          </cell>
          <cell r="D5675" t="str">
            <v>NJN</v>
          </cell>
          <cell r="F5675">
            <v>9.8000000000000007</v>
          </cell>
          <cell r="G5675">
            <v>1920000</v>
          </cell>
          <cell r="H5675">
            <v>1006.4000000000001</v>
          </cell>
        </row>
        <row r="5676">
          <cell r="A5676">
            <v>1996</v>
          </cell>
          <cell r="B5676" t="str">
            <v>Yinka Dare</v>
          </cell>
          <cell r="D5676" t="str">
            <v>NJN</v>
          </cell>
          <cell r="F5676">
            <v>6.1</v>
          </cell>
          <cell r="G5676">
            <v>1184000</v>
          </cell>
          <cell r="H5676">
            <v>626.40000000000009</v>
          </cell>
        </row>
        <row r="5677">
          <cell r="A5677">
            <v>1996</v>
          </cell>
          <cell r="B5677" t="str">
            <v>P.J. Brown</v>
          </cell>
          <cell r="D5677" t="str">
            <v>NJN</v>
          </cell>
          <cell r="F5677">
            <v>12.6</v>
          </cell>
          <cell r="G5677">
            <v>960000</v>
          </cell>
          <cell r="H5677">
            <v>2940.2999999999997</v>
          </cell>
        </row>
        <row r="5678">
          <cell r="A5678">
            <v>1996</v>
          </cell>
          <cell r="B5678" t="str">
            <v>Vern Fleming</v>
          </cell>
          <cell r="D5678" t="str">
            <v>NJN</v>
          </cell>
          <cell r="F5678">
            <v>11.3</v>
          </cell>
          <cell r="G5678">
            <v>700000</v>
          </cell>
          <cell r="H5678">
            <v>1747.8999999999999</v>
          </cell>
        </row>
        <row r="5679">
          <cell r="A5679">
            <v>1996</v>
          </cell>
          <cell r="B5679" t="str">
            <v>Rick Mahorn</v>
          </cell>
          <cell r="D5679" t="str">
            <v>NJN</v>
          </cell>
          <cell r="F5679">
            <v>7.5</v>
          </cell>
          <cell r="G5679">
            <v>400000</v>
          </cell>
          <cell r="H5679">
            <v>450</v>
          </cell>
        </row>
        <row r="5680">
          <cell r="A5680">
            <v>1996</v>
          </cell>
          <cell r="B5680" t="str">
            <v>Chris Childs</v>
          </cell>
          <cell r="D5680" t="str">
            <v>NJN</v>
          </cell>
          <cell r="F5680">
            <v>16.399999999999999</v>
          </cell>
          <cell r="G5680">
            <v>350000</v>
          </cell>
          <cell r="H5680">
            <v>2410.1999999999998</v>
          </cell>
        </row>
        <row r="5681">
          <cell r="A5681">
            <v>1996</v>
          </cell>
          <cell r="B5681" t="str">
            <v>Robert Werdann</v>
          </cell>
          <cell r="D5681" t="str">
            <v>NJN</v>
          </cell>
          <cell r="F5681">
            <v>13.6</v>
          </cell>
          <cell r="G5681">
            <v>225000</v>
          </cell>
          <cell r="H5681">
            <v>93.600000000000009</v>
          </cell>
        </row>
        <row r="5682">
          <cell r="A5682">
            <v>1996</v>
          </cell>
          <cell r="B5682" t="str">
            <v>Ed O'Bannon</v>
          </cell>
          <cell r="D5682" t="str">
            <v>NJN</v>
          </cell>
          <cell r="F5682">
            <v>9.1999999999999993</v>
          </cell>
          <cell r="H5682">
            <v>1254.4000000000001</v>
          </cell>
        </row>
        <row r="5683">
          <cell r="A5683">
            <v>1996</v>
          </cell>
          <cell r="B5683" t="str">
            <v>Patrick Ewing</v>
          </cell>
          <cell r="D5683" t="str">
            <v>NYK</v>
          </cell>
          <cell r="F5683">
            <v>20.9</v>
          </cell>
          <cell r="G5683">
            <v>18724000</v>
          </cell>
          <cell r="H5683">
            <v>2781.6</v>
          </cell>
        </row>
        <row r="5684">
          <cell r="A5684">
            <v>1996</v>
          </cell>
          <cell r="B5684" t="str">
            <v>Anthony Mason</v>
          </cell>
          <cell r="D5684" t="str">
            <v>NYK</v>
          </cell>
          <cell r="F5684">
            <v>15.8</v>
          </cell>
          <cell r="G5684">
            <v>3472000</v>
          </cell>
          <cell r="H5684">
            <v>3460.4</v>
          </cell>
        </row>
        <row r="5685">
          <cell r="A5685">
            <v>1996</v>
          </cell>
          <cell r="B5685" t="str">
            <v>Derek Harper</v>
          </cell>
          <cell r="D5685" t="str">
            <v>NYK</v>
          </cell>
          <cell r="F5685">
            <v>13.9</v>
          </cell>
          <cell r="G5685">
            <v>2837000</v>
          </cell>
          <cell r="H5685">
            <v>2894.6</v>
          </cell>
        </row>
        <row r="5686">
          <cell r="A5686">
            <v>1996</v>
          </cell>
          <cell r="B5686" t="str">
            <v>Charles Oakley</v>
          </cell>
          <cell r="D5686" t="str">
            <v>NYK</v>
          </cell>
          <cell r="F5686">
            <v>15.1</v>
          </cell>
          <cell r="G5686">
            <v>2400000</v>
          </cell>
          <cell r="H5686">
            <v>1775.5</v>
          </cell>
        </row>
        <row r="5687">
          <cell r="A5687">
            <v>1996</v>
          </cell>
          <cell r="B5687" t="str">
            <v>John Starks</v>
          </cell>
          <cell r="D5687" t="str">
            <v>NYK</v>
          </cell>
          <cell r="F5687">
            <v>14.2</v>
          </cell>
          <cell r="G5687">
            <v>1613000</v>
          </cell>
          <cell r="H5687">
            <v>2494.8000000000002</v>
          </cell>
        </row>
        <row r="5688">
          <cell r="A5688">
            <v>1996</v>
          </cell>
          <cell r="B5688" t="str">
            <v>Hubert Davis</v>
          </cell>
          <cell r="D5688" t="str">
            <v>NYK</v>
          </cell>
          <cell r="F5688">
            <v>14.8</v>
          </cell>
          <cell r="G5688">
            <v>1116000</v>
          </cell>
          <cell r="H5688">
            <v>1776</v>
          </cell>
        </row>
        <row r="5689">
          <cell r="A5689">
            <v>1996</v>
          </cell>
          <cell r="B5689" t="str">
            <v>Charlie Ward</v>
          </cell>
          <cell r="D5689" t="str">
            <v>NYK</v>
          </cell>
          <cell r="F5689">
            <v>12</v>
          </cell>
          <cell r="G5689">
            <v>722000</v>
          </cell>
          <cell r="H5689">
            <v>787.4</v>
          </cell>
        </row>
        <row r="5690">
          <cell r="A5690">
            <v>1996</v>
          </cell>
          <cell r="B5690" t="str">
            <v>Gary Grant</v>
          </cell>
          <cell r="D5690" t="str">
            <v>NYK</v>
          </cell>
          <cell r="F5690">
            <v>13.5</v>
          </cell>
          <cell r="G5690">
            <v>500000</v>
          </cell>
          <cell r="H5690">
            <v>596.9</v>
          </cell>
        </row>
        <row r="5691">
          <cell r="A5691">
            <v>1996</v>
          </cell>
          <cell r="B5691" t="str">
            <v>Anfernee Hardaway</v>
          </cell>
          <cell r="D5691" t="str">
            <v>ORL</v>
          </cell>
          <cell r="F5691">
            <v>24.6</v>
          </cell>
          <cell r="G5691">
            <v>5230000</v>
          </cell>
          <cell r="H5691">
            <v>3017.6</v>
          </cell>
        </row>
        <row r="5692">
          <cell r="A5692">
            <v>1996</v>
          </cell>
          <cell r="B5692" t="str">
            <v>Brian Shaw</v>
          </cell>
          <cell r="D5692" t="str">
            <v>ORL</v>
          </cell>
          <cell r="F5692">
            <v>10.199999999999999</v>
          </cell>
          <cell r="G5692">
            <v>4250000</v>
          </cell>
          <cell r="H5692">
            <v>1680</v>
          </cell>
        </row>
        <row r="5693">
          <cell r="A5693">
            <v>1996</v>
          </cell>
          <cell r="B5693" t="str">
            <v>Nick Anderson</v>
          </cell>
          <cell r="D5693" t="str">
            <v>ORL</v>
          </cell>
          <cell r="F5693">
            <v>16.5</v>
          </cell>
          <cell r="G5693">
            <v>3200000</v>
          </cell>
          <cell r="H5693">
            <v>2718.1</v>
          </cell>
        </row>
        <row r="5694">
          <cell r="A5694">
            <v>1996</v>
          </cell>
          <cell r="B5694" t="str">
            <v>Dennis Scott</v>
          </cell>
          <cell r="D5694" t="str">
            <v>ORL</v>
          </cell>
          <cell r="F5694">
            <v>16.100000000000001</v>
          </cell>
          <cell r="G5694">
            <v>3150000</v>
          </cell>
          <cell r="H5694">
            <v>3042.2000000000003</v>
          </cell>
        </row>
        <row r="5695">
          <cell r="A5695">
            <v>1996</v>
          </cell>
          <cell r="B5695" t="str">
            <v>Horace Grant</v>
          </cell>
          <cell r="D5695" t="str">
            <v>ORL</v>
          </cell>
          <cell r="F5695">
            <v>17.899999999999999</v>
          </cell>
          <cell r="G5695">
            <v>2763000</v>
          </cell>
          <cell r="H5695">
            <v>2286.8999999999996</v>
          </cell>
        </row>
        <row r="5696">
          <cell r="A5696">
            <v>1996</v>
          </cell>
          <cell r="B5696" t="str">
            <v>Donald Royal</v>
          </cell>
          <cell r="D5696" t="str">
            <v>ORL</v>
          </cell>
          <cell r="F5696">
            <v>12.7</v>
          </cell>
          <cell r="G5696">
            <v>1500000</v>
          </cell>
          <cell r="H5696">
            <v>960</v>
          </cell>
        </row>
        <row r="5697">
          <cell r="A5697">
            <v>1996</v>
          </cell>
          <cell r="B5697" t="str">
            <v>Jeff Turner</v>
          </cell>
          <cell r="D5697" t="str">
            <v>ORL</v>
          </cell>
          <cell r="F5697">
            <v>3.6</v>
          </cell>
          <cell r="G5697">
            <v>1300000</v>
          </cell>
          <cell r="H5697">
            <v>192.4</v>
          </cell>
        </row>
        <row r="5698">
          <cell r="A5698">
            <v>1996</v>
          </cell>
          <cell r="B5698" t="str">
            <v>Jon Koncak</v>
          </cell>
          <cell r="D5698" t="str">
            <v>ORL</v>
          </cell>
          <cell r="F5698">
            <v>7.1</v>
          </cell>
          <cell r="G5698">
            <v>1000000</v>
          </cell>
          <cell r="H5698">
            <v>1286.3999999999999</v>
          </cell>
        </row>
        <row r="5699">
          <cell r="A5699">
            <v>1996</v>
          </cell>
          <cell r="B5699" t="str">
            <v>Brooks Thompson</v>
          </cell>
          <cell r="D5699" t="str">
            <v>ORL</v>
          </cell>
          <cell r="F5699">
            <v>16.899999999999999</v>
          </cell>
          <cell r="G5699">
            <v>825000</v>
          </cell>
          <cell r="H5699">
            <v>247.5</v>
          </cell>
        </row>
        <row r="5700">
          <cell r="A5700">
            <v>1996</v>
          </cell>
          <cell r="B5700" t="str">
            <v>David Vaughn</v>
          </cell>
          <cell r="D5700" t="str">
            <v>ORL</v>
          </cell>
          <cell r="F5700">
            <v>6</v>
          </cell>
          <cell r="G5700">
            <v>534000</v>
          </cell>
          <cell r="H5700">
            <v>267.3</v>
          </cell>
        </row>
        <row r="5701">
          <cell r="A5701">
            <v>1996</v>
          </cell>
          <cell r="B5701" t="str">
            <v>Anthony Bowie</v>
          </cell>
          <cell r="D5701" t="str">
            <v>ORL</v>
          </cell>
          <cell r="F5701">
            <v>10.4</v>
          </cell>
          <cell r="G5701">
            <v>370000</v>
          </cell>
          <cell r="H5701">
            <v>1080.3999999999999</v>
          </cell>
        </row>
        <row r="5702">
          <cell r="A5702">
            <v>1996</v>
          </cell>
          <cell r="B5702" t="str">
            <v>Darrell Armstrong</v>
          </cell>
          <cell r="D5702" t="str">
            <v>ORL</v>
          </cell>
          <cell r="F5702">
            <v>32.4</v>
          </cell>
          <cell r="G5702">
            <v>350000</v>
          </cell>
          <cell r="H5702">
            <v>41.6</v>
          </cell>
        </row>
        <row r="5703">
          <cell r="A5703">
            <v>1996</v>
          </cell>
          <cell r="B5703" t="str">
            <v>Shaquille O'Neal</v>
          </cell>
          <cell r="D5703" t="str">
            <v>ORL</v>
          </cell>
          <cell r="F5703">
            <v>26.4</v>
          </cell>
          <cell r="H5703">
            <v>1944</v>
          </cell>
        </row>
        <row r="5704">
          <cell r="A5704">
            <v>1996</v>
          </cell>
          <cell r="B5704" t="str">
            <v>Anthony Bonner</v>
          </cell>
          <cell r="D5704" t="str">
            <v>ORL</v>
          </cell>
          <cell r="F5704">
            <v>11.3</v>
          </cell>
          <cell r="H5704">
            <v>43.2</v>
          </cell>
        </row>
        <row r="5705">
          <cell r="A5705">
            <v>1996</v>
          </cell>
          <cell r="B5705" t="str">
            <v>Derrick Coleman</v>
          </cell>
          <cell r="D5705" t="str">
            <v>PHI</v>
          </cell>
          <cell r="F5705">
            <v>12</v>
          </cell>
          <cell r="G5705">
            <v>5476000</v>
          </cell>
          <cell r="H5705">
            <v>293.7</v>
          </cell>
        </row>
        <row r="5706">
          <cell r="A5706">
            <v>1996</v>
          </cell>
          <cell r="B5706" t="str">
            <v>Jerry Stackhouse</v>
          </cell>
          <cell r="D5706" t="str">
            <v>PHI</v>
          </cell>
          <cell r="F5706">
            <v>14.8</v>
          </cell>
          <cell r="G5706">
            <v>1987000</v>
          </cell>
          <cell r="H5706">
            <v>2700</v>
          </cell>
        </row>
        <row r="5707">
          <cell r="A5707">
            <v>1996</v>
          </cell>
          <cell r="B5707" t="str">
            <v>Scott Williams</v>
          </cell>
          <cell r="D5707" t="str">
            <v>PHI</v>
          </cell>
          <cell r="F5707">
            <v>10.5</v>
          </cell>
          <cell r="G5707">
            <v>1950000</v>
          </cell>
          <cell r="H5707">
            <v>192.4</v>
          </cell>
        </row>
        <row r="5708">
          <cell r="A5708">
            <v>1996</v>
          </cell>
          <cell r="B5708" t="str">
            <v>Vernon Maxwell</v>
          </cell>
          <cell r="D5708" t="str">
            <v>PHI</v>
          </cell>
          <cell r="F5708">
            <v>13.9</v>
          </cell>
          <cell r="G5708">
            <v>1000000</v>
          </cell>
          <cell r="H5708">
            <v>2467.5</v>
          </cell>
        </row>
        <row r="5709">
          <cell r="A5709">
            <v>1996</v>
          </cell>
          <cell r="B5709" t="str">
            <v>Sean Higgins</v>
          </cell>
          <cell r="D5709" t="str">
            <v>PHI</v>
          </cell>
          <cell r="F5709">
            <v>10.4</v>
          </cell>
          <cell r="G5709">
            <v>500000</v>
          </cell>
          <cell r="H5709">
            <v>915.2</v>
          </cell>
        </row>
        <row r="5710">
          <cell r="A5710">
            <v>1996</v>
          </cell>
          <cell r="B5710" t="str">
            <v>Derrick Alston</v>
          </cell>
          <cell r="D5710" t="str">
            <v>PHI</v>
          </cell>
          <cell r="F5710">
            <v>11.8</v>
          </cell>
          <cell r="G5710">
            <v>350000</v>
          </cell>
          <cell r="H5710">
            <v>1613.3000000000002</v>
          </cell>
        </row>
        <row r="5711">
          <cell r="A5711">
            <v>1996</v>
          </cell>
          <cell r="B5711" t="str">
            <v>Richard Dumas</v>
          </cell>
          <cell r="D5711" t="str">
            <v>PHI</v>
          </cell>
          <cell r="F5711">
            <v>11.3</v>
          </cell>
          <cell r="G5711">
            <v>225000</v>
          </cell>
          <cell r="H5711">
            <v>737.09999999999991</v>
          </cell>
        </row>
        <row r="5712">
          <cell r="A5712">
            <v>1996</v>
          </cell>
          <cell r="B5712" t="str">
            <v>Scott Skiles</v>
          </cell>
          <cell r="D5712" t="str">
            <v>PHI</v>
          </cell>
          <cell r="F5712">
            <v>9</v>
          </cell>
          <cell r="H5712">
            <v>236</v>
          </cell>
        </row>
        <row r="5713">
          <cell r="A5713">
            <v>1996</v>
          </cell>
          <cell r="B5713" t="str">
            <v>Clarence Weatherspoon</v>
          </cell>
          <cell r="D5713" t="str">
            <v>PHI</v>
          </cell>
          <cell r="F5713">
            <v>17.100000000000001</v>
          </cell>
          <cell r="H5713">
            <v>3096.6000000000004</v>
          </cell>
        </row>
        <row r="5714">
          <cell r="A5714">
            <v>1996</v>
          </cell>
          <cell r="B5714" t="str">
            <v>LaSalle Thompson</v>
          </cell>
          <cell r="D5714" t="str">
            <v>PHI</v>
          </cell>
          <cell r="F5714">
            <v>6.2</v>
          </cell>
          <cell r="H5714">
            <v>774.40000000000009</v>
          </cell>
        </row>
        <row r="5715">
          <cell r="A5715">
            <v>1996</v>
          </cell>
          <cell r="B5715" t="str">
            <v>Trevor Wilson</v>
          </cell>
          <cell r="D5715" t="str">
            <v>PHI</v>
          </cell>
          <cell r="F5715">
            <v>13.2</v>
          </cell>
          <cell r="H5715">
            <v>79.199999999999989</v>
          </cell>
        </row>
        <row r="5716">
          <cell r="A5716">
            <v>1996</v>
          </cell>
          <cell r="B5716" t="str">
            <v>Mike Brown</v>
          </cell>
          <cell r="D5716" t="str">
            <v>PHI</v>
          </cell>
          <cell r="F5716">
            <v>7.3</v>
          </cell>
          <cell r="H5716">
            <v>162</v>
          </cell>
        </row>
        <row r="5717">
          <cell r="A5717">
            <v>1996</v>
          </cell>
          <cell r="B5717" t="str">
            <v>Trevor Ruffin</v>
          </cell>
          <cell r="D5717" t="str">
            <v>PHI</v>
          </cell>
          <cell r="F5717">
            <v>14.8</v>
          </cell>
          <cell r="H5717">
            <v>1549.3999999999999</v>
          </cell>
        </row>
        <row r="5718">
          <cell r="A5718">
            <v>1996</v>
          </cell>
          <cell r="B5718" t="str">
            <v>Danny Manning</v>
          </cell>
          <cell r="D5718" t="str">
            <v>PHO</v>
          </cell>
          <cell r="F5718">
            <v>14.7</v>
          </cell>
          <cell r="G5718">
            <v>6833000</v>
          </cell>
          <cell r="H5718">
            <v>815.1</v>
          </cell>
        </row>
        <row r="5719">
          <cell r="A5719">
            <v>1996</v>
          </cell>
          <cell r="B5719" t="str">
            <v>A.C. Green</v>
          </cell>
          <cell r="D5719" t="str">
            <v>PHO</v>
          </cell>
          <cell r="F5719">
            <v>12.9</v>
          </cell>
          <cell r="G5719">
            <v>6473000</v>
          </cell>
          <cell r="H5719">
            <v>2115.6</v>
          </cell>
        </row>
        <row r="5720">
          <cell r="A5720">
            <v>1996</v>
          </cell>
          <cell r="B5720" t="str">
            <v>Charles Barkley</v>
          </cell>
          <cell r="D5720" t="str">
            <v>PHO</v>
          </cell>
          <cell r="F5720">
            <v>24.8</v>
          </cell>
          <cell r="G5720">
            <v>4760000</v>
          </cell>
          <cell r="H5720">
            <v>2634.1</v>
          </cell>
        </row>
        <row r="5721">
          <cell r="A5721">
            <v>1996</v>
          </cell>
          <cell r="B5721" t="str">
            <v>Wayman Tisdale</v>
          </cell>
          <cell r="D5721" t="str">
            <v>PHO</v>
          </cell>
          <cell r="F5721">
            <v>16.399999999999999</v>
          </cell>
          <cell r="G5721">
            <v>3475000</v>
          </cell>
          <cell r="H5721">
            <v>1152.9000000000001</v>
          </cell>
        </row>
        <row r="5722">
          <cell r="A5722">
            <v>1996</v>
          </cell>
          <cell r="B5722" t="str">
            <v>Kevin Johnson</v>
          </cell>
          <cell r="D5722" t="str">
            <v>PHO</v>
          </cell>
          <cell r="F5722">
            <v>22.8</v>
          </cell>
          <cell r="G5722">
            <v>2900000</v>
          </cell>
          <cell r="H5722">
            <v>2004.7999999999997</v>
          </cell>
        </row>
        <row r="5723">
          <cell r="A5723">
            <v>1996</v>
          </cell>
          <cell r="B5723" t="str">
            <v>Elliot Perry</v>
          </cell>
          <cell r="D5723" t="str">
            <v>PHO</v>
          </cell>
          <cell r="F5723">
            <v>16.2</v>
          </cell>
          <cell r="G5723">
            <v>2025000</v>
          </cell>
          <cell r="H5723">
            <v>1668.6000000000001</v>
          </cell>
        </row>
        <row r="5724">
          <cell r="A5724">
            <v>1996</v>
          </cell>
          <cell r="B5724" t="str">
            <v>Joe Kleine</v>
          </cell>
          <cell r="D5724" t="str">
            <v>PHO</v>
          </cell>
          <cell r="F5724">
            <v>6.8</v>
          </cell>
          <cell r="G5724">
            <v>1040000</v>
          </cell>
          <cell r="H5724">
            <v>660.80000000000007</v>
          </cell>
        </row>
        <row r="5725">
          <cell r="A5725">
            <v>1996</v>
          </cell>
          <cell r="B5725" t="str">
            <v>Wesley Person</v>
          </cell>
          <cell r="D5725" t="str">
            <v>PHO</v>
          </cell>
          <cell r="F5725">
            <v>12.6</v>
          </cell>
          <cell r="G5725">
            <v>845000</v>
          </cell>
          <cell r="H5725">
            <v>2607.6</v>
          </cell>
        </row>
        <row r="5726">
          <cell r="A5726">
            <v>1996</v>
          </cell>
          <cell r="B5726" t="str">
            <v>Michael Finley</v>
          </cell>
          <cell r="D5726" t="str">
            <v>PHO</v>
          </cell>
          <cell r="F5726">
            <v>14</v>
          </cell>
          <cell r="G5726">
            <v>628000</v>
          </cell>
          <cell r="H5726">
            <v>3214.4</v>
          </cell>
        </row>
        <row r="5727">
          <cell r="A5727">
            <v>1996</v>
          </cell>
          <cell r="B5727" t="str">
            <v>Mario Bennett</v>
          </cell>
          <cell r="D5727" t="str">
            <v>PHO</v>
          </cell>
          <cell r="F5727">
            <v>13.3</v>
          </cell>
          <cell r="G5727">
            <v>480000</v>
          </cell>
          <cell r="H5727">
            <v>229.9</v>
          </cell>
        </row>
        <row r="5728">
          <cell r="A5728">
            <v>1996</v>
          </cell>
          <cell r="B5728" t="str">
            <v>Stefano Rusconi</v>
          </cell>
          <cell r="D5728" t="str">
            <v>PHO</v>
          </cell>
          <cell r="F5728">
            <v>2.4</v>
          </cell>
          <cell r="G5728">
            <v>415000</v>
          </cell>
          <cell r="H5728">
            <v>30.099999999999998</v>
          </cell>
        </row>
        <row r="5729">
          <cell r="A5729">
            <v>1996</v>
          </cell>
          <cell r="B5729" t="str">
            <v>Chris Carr</v>
          </cell>
          <cell r="D5729" t="str">
            <v>PHO</v>
          </cell>
          <cell r="F5729">
            <v>10.5</v>
          </cell>
          <cell r="G5729">
            <v>200000</v>
          </cell>
          <cell r="H5729">
            <v>588</v>
          </cell>
        </row>
        <row r="5730">
          <cell r="A5730">
            <v>1996</v>
          </cell>
          <cell r="B5730" t="str">
            <v>John Coker</v>
          </cell>
          <cell r="D5730" t="str">
            <v>PHO</v>
          </cell>
          <cell r="F5730">
            <v>37.299999999999997</v>
          </cell>
          <cell r="G5730">
            <v>200000</v>
          </cell>
          <cell r="H5730">
            <v>11</v>
          </cell>
        </row>
        <row r="5731">
          <cell r="A5731">
            <v>1996</v>
          </cell>
          <cell r="B5731" t="str">
            <v>Hot Rod</v>
          </cell>
          <cell r="D5731" t="str">
            <v>PHO</v>
          </cell>
          <cell r="F5731">
            <v>12.4</v>
          </cell>
          <cell r="H5731">
            <v>1649.2</v>
          </cell>
        </row>
        <row r="5732">
          <cell r="A5732">
            <v>1996</v>
          </cell>
          <cell r="B5732" t="str">
            <v>Chris Dudley</v>
          </cell>
          <cell r="D5732" t="str">
            <v>POR</v>
          </cell>
          <cell r="F5732">
            <v>12.2</v>
          </cell>
          <cell r="G5732">
            <v>3800000</v>
          </cell>
          <cell r="H5732">
            <v>1928</v>
          </cell>
        </row>
        <row r="5733">
          <cell r="A5733">
            <v>1996</v>
          </cell>
          <cell r="B5733" t="str">
            <v>Harvey Grant</v>
          </cell>
          <cell r="D5733" t="str">
            <v>POR</v>
          </cell>
          <cell r="F5733">
            <v>10.4</v>
          </cell>
          <cell r="G5733">
            <v>3551000</v>
          </cell>
          <cell r="H5733">
            <v>2394</v>
          </cell>
        </row>
        <row r="5734">
          <cell r="A5734">
            <v>1996</v>
          </cell>
          <cell r="B5734" t="str">
            <v>Buck Williams</v>
          </cell>
          <cell r="D5734" t="str">
            <v>POR</v>
          </cell>
          <cell r="F5734">
            <v>12.3</v>
          </cell>
          <cell r="G5734">
            <v>3400000</v>
          </cell>
          <cell r="H5734">
            <v>1673</v>
          </cell>
        </row>
        <row r="5735">
          <cell r="A5735">
            <v>1996</v>
          </cell>
          <cell r="B5735" t="str">
            <v>Clifford Robinson</v>
          </cell>
          <cell r="D5735" t="str">
            <v>POR</v>
          </cell>
          <cell r="F5735">
            <v>16.3</v>
          </cell>
          <cell r="G5735">
            <v>3018000</v>
          </cell>
          <cell r="H5735">
            <v>2979.6000000000004</v>
          </cell>
        </row>
        <row r="5736">
          <cell r="A5736">
            <v>1996</v>
          </cell>
          <cell r="B5736" t="str">
            <v>Rod Strickland</v>
          </cell>
          <cell r="D5736" t="str">
            <v>POR</v>
          </cell>
          <cell r="F5736">
            <v>19.100000000000001</v>
          </cell>
          <cell r="G5736">
            <v>2280000</v>
          </cell>
          <cell r="H5736">
            <v>2525.9</v>
          </cell>
        </row>
        <row r="5737">
          <cell r="A5737">
            <v>1996</v>
          </cell>
          <cell r="B5737" t="str">
            <v>Arvydas Sabonis</v>
          </cell>
          <cell r="D5737" t="str">
            <v>POR</v>
          </cell>
          <cell r="F5737">
            <v>24.7</v>
          </cell>
          <cell r="G5737">
            <v>2200000</v>
          </cell>
          <cell r="H5737">
            <v>1737.4</v>
          </cell>
        </row>
        <row r="5738">
          <cell r="A5738">
            <v>1996</v>
          </cell>
          <cell r="B5738" t="str">
            <v>James Robinson</v>
          </cell>
          <cell r="D5738" t="str">
            <v>POR</v>
          </cell>
          <cell r="F5738">
            <v>10.6</v>
          </cell>
          <cell r="G5738">
            <v>1040000</v>
          </cell>
          <cell r="H5738">
            <v>1626.3999999999999</v>
          </cell>
        </row>
        <row r="5739">
          <cell r="A5739">
            <v>1996</v>
          </cell>
          <cell r="B5739" t="str">
            <v>Gary Trent</v>
          </cell>
          <cell r="D5739" t="str">
            <v>POR</v>
          </cell>
          <cell r="F5739">
            <v>12.4</v>
          </cell>
          <cell r="G5739">
            <v>1022000</v>
          </cell>
          <cell r="H5739">
            <v>1221.3</v>
          </cell>
        </row>
        <row r="5740">
          <cell r="A5740">
            <v>1996</v>
          </cell>
          <cell r="B5740" t="str">
            <v>Aaron McKie</v>
          </cell>
          <cell r="D5740" t="str">
            <v>POR</v>
          </cell>
          <cell r="F5740">
            <v>13.4</v>
          </cell>
          <cell r="G5740">
            <v>845000</v>
          </cell>
          <cell r="H5740">
            <v>2259.9</v>
          </cell>
        </row>
        <row r="5741">
          <cell r="A5741">
            <v>1996</v>
          </cell>
          <cell r="B5741" t="str">
            <v>Randolph Childress</v>
          </cell>
          <cell r="D5741" t="str">
            <v>POR</v>
          </cell>
          <cell r="F5741">
            <v>6.7</v>
          </cell>
          <cell r="G5741">
            <v>682000</v>
          </cell>
          <cell r="H5741">
            <v>249.20000000000002</v>
          </cell>
        </row>
        <row r="5742">
          <cell r="A5742">
            <v>1996</v>
          </cell>
          <cell r="B5742" t="str">
            <v>Anthony Cook</v>
          </cell>
          <cell r="D5742" t="str">
            <v>POR</v>
          </cell>
          <cell r="F5742">
            <v>7.6</v>
          </cell>
          <cell r="G5742">
            <v>225000</v>
          </cell>
          <cell r="H5742">
            <v>60.5</v>
          </cell>
        </row>
        <row r="5743">
          <cell r="A5743">
            <v>1996</v>
          </cell>
          <cell r="B5743" t="str">
            <v>Dontonio Wingfield</v>
          </cell>
          <cell r="D5743" t="str">
            <v>POR</v>
          </cell>
          <cell r="F5743">
            <v>11.1</v>
          </cell>
          <cell r="G5743">
            <v>225000</v>
          </cell>
          <cell r="H5743">
            <v>488.4</v>
          </cell>
        </row>
        <row r="5744">
          <cell r="A5744">
            <v>1996</v>
          </cell>
          <cell r="B5744" t="str">
            <v>Rumeal Robinson</v>
          </cell>
          <cell r="D5744" t="str">
            <v>POR</v>
          </cell>
          <cell r="F5744">
            <v>11.8</v>
          </cell>
          <cell r="H5744">
            <v>713.80000000000007</v>
          </cell>
        </row>
        <row r="5745">
          <cell r="A5745">
            <v>1996</v>
          </cell>
          <cell r="B5745" t="str">
            <v>Mitch Richmond</v>
          </cell>
          <cell r="D5745" t="str">
            <v>SAC</v>
          </cell>
          <cell r="F5745">
            <v>19.2</v>
          </cell>
          <cell r="G5745">
            <v>3500000</v>
          </cell>
          <cell r="H5745">
            <v>2948.4</v>
          </cell>
        </row>
        <row r="5746">
          <cell r="A5746">
            <v>1996</v>
          </cell>
          <cell r="B5746" t="str">
            <v>Lionel Simmons</v>
          </cell>
          <cell r="D5746" t="str">
            <v>SAC</v>
          </cell>
          <cell r="F5746">
            <v>11.6</v>
          </cell>
          <cell r="G5746">
            <v>2676000</v>
          </cell>
          <cell r="H5746">
            <v>810</v>
          </cell>
        </row>
        <row r="5747">
          <cell r="A5747">
            <v>1996</v>
          </cell>
          <cell r="B5747" t="str">
            <v>Bobby Hurley</v>
          </cell>
          <cell r="D5747" t="str">
            <v>SAC</v>
          </cell>
          <cell r="F5747">
            <v>6.5</v>
          </cell>
          <cell r="G5747">
            <v>2584000</v>
          </cell>
          <cell r="H5747">
            <v>1058.3999999999999</v>
          </cell>
        </row>
        <row r="5748">
          <cell r="A5748">
            <v>1996</v>
          </cell>
          <cell r="B5748" t="str">
            <v>Olden Polynice</v>
          </cell>
          <cell r="D5748" t="str">
            <v>SAC</v>
          </cell>
          <cell r="F5748">
            <v>15.8</v>
          </cell>
          <cell r="G5748">
            <v>2520000</v>
          </cell>
          <cell r="H5748">
            <v>2438.1</v>
          </cell>
        </row>
        <row r="5749">
          <cell r="A5749">
            <v>1996</v>
          </cell>
          <cell r="B5749" t="str">
            <v>Sarunas Marciulionis</v>
          </cell>
          <cell r="D5749" t="str">
            <v>SAC</v>
          </cell>
          <cell r="F5749">
            <v>16.7</v>
          </cell>
          <cell r="G5749">
            <v>2400000</v>
          </cell>
          <cell r="H5749">
            <v>1038.8000000000002</v>
          </cell>
        </row>
        <row r="5750">
          <cell r="A5750">
            <v>1996</v>
          </cell>
          <cell r="B5750" t="str">
            <v>Duane Causwell</v>
          </cell>
          <cell r="D5750" t="str">
            <v>SAC</v>
          </cell>
          <cell r="F5750">
            <v>9.9</v>
          </cell>
          <cell r="G5750">
            <v>1830000</v>
          </cell>
          <cell r="H5750">
            <v>1043.9000000000001</v>
          </cell>
        </row>
        <row r="5751">
          <cell r="A5751">
            <v>1996</v>
          </cell>
          <cell r="B5751" t="str">
            <v>Michael Smith</v>
          </cell>
          <cell r="D5751" t="str">
            <v>SAC</v>
          </cell>
          <cell r="F5751">
            <v>14.2</v>
          </cell>
          <cell r="G5751">
            <v>1340000</v>
          </cell>
          <cell r="H5751">
            <v>1384.5</v>
          </cell>
        </row>
        <row r="5752">
          <cell r="A5752">
            <v>1996</v>
          </cell>
          <cell r="B5752" t="str">
            <v>Brian Grant</v>
          </cell>
          <cell r="D5752" t="str">
            <v>SAC</v>
          </cell>
          <cell r="F5752">
            <v>15.8</v>
          </cell>
          <cell r="G5752">
            <v>1050000</v>
          </cell>
          <cell r="H5752">
            <v>2394.6</v>
          </cell>
        </row>
        <row r="5753">
          <cell r="A5753">
            <v>1996</v>
          </cell>
          <cell r="B5753" t="str">
            <v>Corliss Williamson</v>
          </cell>
          <cell r="D5753" t="str">
            <v>SAC</v>
          </cell>
          <cell r="F5753">
            <v>8.5</v>
          </cell>
          <cell r="G5753">
            <v>923000</v>
          </cell>
          <cell r="H5753">
            <v>609.5</v>
          </cell>
        </row>
        <row r="5754">
          <cell r="A5754">
            <v>1996</v>
          </cell>
          <cell r="B5754" t="str">
            <v>Byron Houston</v>
          </cell>
          <cell r="D5754" t="str">
            <v>SAC</v>
          </cell>
          <cell r="F5754">
            <v>13.1</v>
          </cell>
          <cell r="G5754">
            <v>800000</v>
          </cell>
          <cell r="H5754">
            <v>275</v>
          </cell>
        </row>
        <row r="5755">
          <cell r="A5755">
            <v>1996</v>
          </cell>
          <cell r="B5755" t="str">
            <v>Tyus Edney</v>
          </cell>
          <cell r="D5755" t="str">
            <v>SAC</v>
          </cell>
          <cell r="F5755">
            <v>12.7</v>
          </cell>
          <cell r="G5755">
            <v>210000</v>
          </cell>
          <cell r="H5755">
            <v>2480</v>
          </cell>
        </row>
        <row r="5756">
          <cell r="A5756">
            <v>1996</v>
          </cell>
          <cell r="B5756" t="str">
            <v>Clint McDaniel</v>
          </cell>
          <cell r="D5756" t="str">
            <v>SAC</v>
          </cell>
          <cell r="F5756">
            <v>15.6</v>
          </cell>
          <cell r="G5756">
            <v>200000</v>
          </cell>
          <cell r="H5756">
            <v>70.800000000000011</v>
          </cell>
        </row>
        <row r="5757">
          <cell r="A5757">
            <v>1996</v>
          </cell>
          <cell r="B5757" t="str">
            <v>David Robinson</v>
          </cell>
          <cell r="D5757" t="str">
            <v>SAS</v>
          </cell>
          <cell r="F5757">
            <v>29.4</v>
          </cell>
          <cell r="G5757">
            <v>7700000</v>
          </cell>
          <cell r="H5757">
            <v>3017.6</v>
          </cell>
        </row>
        <row r="5758">
          <cell r="A5758">
            <v>1996</v>
          </cell>
          <cell r="B5758" t="str">
            <v>Sean Elliott</v>
          </cell>
          <cell r="D5758" t="str">
            <v>SAS</v>
          </cell>
          <cell r="F5758">
            <v>16.3</v>
          </cell>
          <cell r="G5758">
            <v>5333000</v>
          </cell>
          <cell r="H5758">
            <v>2902.9</v>
          </cell>
        </row>
        <row r="5759">
          <cell r="A5759">
            <v>1996</v>
          </cell>
          <cell r="B5759" t="str">
            <v>Chuck Person</v>
          </cell>
          <cell r="D5759" t="str">
            <v>SAS</v>
          </cell>
          <cell r="F5759">
            <v>13.6</v>
          </cell>
          <cell r="G5759">
            <v>1690000</v>
          </cell>
          <cell r="H5759">
            <v>2128</v>
          </cell>
        </row>
        <row r="5760">
          <cell r="A5760">
            <v>1996</v>
          </cell>
          <cell r="B5760" t="str">
            <v>Will Perdue</v>
          </cell>
          <cell r="D5760" t="str">
            <v>SAS</v>
          </cell>
          <cell r="F5760">
            <v>13.7</v>
          </cell>
          <cell r="G5760">
            <v>1340000</v>
          </cell>
          <cell r="H5760">
            <v>1400</v>
          </cell>
        </row>
        <row r="5761">
          <cell r="A5761">
            <v>1996</v>
          </cell>
          <cell r="B5761" t="str">
            <v>Carl Herrera</v>
          </cell>
          <cell r="D5761" t="str">
            <v>SAS</v>
          </cell>
          <cell r="F5761">
            <v>4.7</v>
          </cell>
          <cell r="G5761">
            <v>1300000</v>
          </cell>
          <cell r="H5761">
            <v>391.6</v>
          </cell>
        </row>
        <row r="5762">
          <cell r="A5762">
            <v>1996</v>
          </cell>
          <cell r="B5762" t="str">
            <v>Doc Rivers</v>
          </cell>
          <cell r="D5762" t="str">
            <v>SAS</v>
          </cell>
          <cell r="F5762">
            <v>9.6</v>
          </cell>
          <cell r="G5762">
            <v>1150000</v>
          </cell>
          <cell r="H5762">
            <v>1232.4000000000001</v>
          </cell>
        </row>
        <row r="5763">
          <cell r="A5763">
            <v>1996</v>
          </cell>
          <cell r="B5763" t="str">
            <v>Avery Johnson</v>
          </cell>
          <cell r="D5763" t="str">
            <v>SAS</v>
          </cell>
          <cell r="F5763">
            <v>16.3</v>
          </cell>
          <cell r="G5763">
            <v>845000</v>
          </cell>
          <cell r="H5763">
            <v>3083.2000000000003</v>
          </cell>
        </row>
        <row r="5764">
          <cell r="A5764">
            <v>1996</v>
          </cell>
          <cell r="B5764" t="str">
            <v>Cory Alexander</v>
          </cell>
          <cell r="D5764" t="str">
            <v>SAS</v>
          </cell>
          <cell r="F5764">
            <v>8.6999999999999993</v>
          </cell>
          <cell r="G5764">
            <v>490000</v>
          </cell>
          <cell r="H5764">
            <v>558</v>
          </cell>
        </row>
        <row r="5765">
          <cell r="A5765">
            <v>1996</v>
          </cell>
          <cell r="B5765" t="str">
            <v>Greg Anderson</v>
          </cell>
          <cell r="D5765" t="str">
            <v>SAS</v>
          </cell>
          <cell r="F5765">
            <v>7.7</v>
          </cell>
          <cell r="G5765">
            <v>485000</v>
          </cell>
          <cell r="H5765">
            <v>345</v>
          </cell>
        </row>
        <row r="5766">
          <cell r="A5766">
            <v>1996</v>
          </cell>
          <cell r="B5766" t="str">
            <v>Dell Demps</v>
          </cell>
          <cell r="D5766" t="str">
            <v>SAS</v>
          </cell>
          <cell r="F5766">
            <v>17.100000000000001</v>
          </cell>
          <cell r="G5766">
            <v>225000</v>
          </cell>
          <cell r="H5766">
            <v>86.4</v>
          </cell>
        </row>
        <row r="5767">
          <cell r="A5767">
            <v>1996</v>
          </cell>
          <cell r="B5767" t="str">
            <v>Vinny Del</v>
          </cell>
          <cell r="D5767" t="str">
            <v>SAS</v>
          </cell>
          <cell r="F5767">
            <v>15.6</v>
          </cell>
          <cell r="H5767">
            <v>2763.4</v>
          </cell>
        </row>
        <row r="5768">
          <cell r="A5768">
            <v>1996</v>
          </cell>
          <cell r="B5768" t="str">
            <v>Detlef Schrempf</v>
          </cell>
          <cell r="D5768" t="str">
            <v>SEA</v>
          </cell>
          <cell r="F5768">
            <v>17.3</v>
          </cell>
          <cell r="G5768">
            <v>5000000</v>
          </cell>
          <cell r="H5768">
            <v>2198.6999999999998</v>
          </cell>
        </row>
        <row r="5769">
          <cell r="A5769">
            <v>1996</v>
          </cell>
          <cell r="B5769" t="str">
            <v>Sam Perkins</v>
          </cell>
          <cell r="D5769" t="str">
            <v>SEA</v>
          </cell>
          <cell r="F5769">
            <v>15.4</v>
          </cell>
          <cell r="G5769">
            <v>3967000</v>
          </cell>
          <cell r="H5769">
            <v>2173</v>
          </cell>
        </row>
        <row r="5770">
          <cell r="A5770">
            <v>1996</v>
          </cell>
          <cell r="B5770" t="str">
            <v>Frank Brickowski</v>
          </cell>
          <cell r="D5770" t="str">
            <v>SEA</v>
          </cell>
          <cell r="F5770">
            <v>8.6</v>
          </cell>
          <cell r="G5770">
            <v>3250000</v>
          </cell>
          <cell r="H5770">
            <v>989.09999999999991</v>
          </cell>
        </row>
        <row r="5771">
          <cell r="A5771">
            <v>1996</v>
          </cell>
          <cell r="B5771" t="str">
            <v>Shawn Kemp</v>
          </cell>
          <cell r="D5771" t="str">
            <v>SEA</v>
          </cell>
          <cell r="F5771">
            <v>22.6</v>
          </cell>
          <cell r="G5771">
            <v>3000000</v>
          </cell>
          <cell r="H5771">
            <v>2630.7</v>
          </cell>
        </row>
        <row r="5772">
          <cell r="A5772">
            <v>1996</v>
          </cell>
          <cell r="B5772" t="str">
            <v>Gary Payton</v>
          </cell>
          <cell r="D5772" t="str">
            <v>SEA</v>
          </cell>
          <cell r="F5772">
            <v>19.600000000000001</v>
          </cell>
          <cell r="G5772">
            <v>2783000</v>
          </cell>
          <cell r="H5772">
            <v>3159</v>
          </cell>
        </row>
        <row r="5773">
          <cell r="A5773">
            <v>1996</v>
          </cell>
          <cell r="B5773" t="str">
            <v>Hersey Hawkins</v>
          </cell>
          <cell r="D5773" t="str">
            <v>SEA</v>
          </cell>
          <cell r="F5773">
            <v>16.100000000000001</v>
          </cell>
          <cell r="G5773">
            <v>2500000</v>
          </cell>
          <cell r="H5773">
            <v>2820.7999999999997</v>
          </cell>
        </row>
        <row r="5774">
          <cell r="A5774">
            <v>1996</v>
          </cell>
          <cell r="B5774" t="str">
            <v>Vincent Askew</v>
          </cell>
          <cell r="D5774" t="str">
            <v>SEA</v>
          </cell>
          <cell r="F5774">
            <v>11.9</v>
          </cell>
          <cell r="G5774">
            <v>1810000</v>
          </cell>
          <cell r="H5774">
            <v>1725</v>
          </cell>
        </row>
        <row r="5775">
          <cell r="A5775">
            <v>1996</v>
          </cell>
          <cell r="B5775" t="str">
            <v>Nate McMillan</v>
          </cell>
          <cell r="D5775" t="str">
            <v>SEA</v>
          </cell>
          <cell r="F5775">
            <v>12.9</v>
          </cell>
          <cell r="G5775">
            <v>1265000</v>
          </cell>
          <cell r="H5775">
            <v>1259.5</v>
          </cell>
        </row>
        <row r="5776">
          <cell r="A5776">
            <v>1996</v>
          </cell>
          <cell r="B5776" t="str">
            <v>Ervin Johnson</v>
          </cell>
          <cell r="D5776" t="str">
            <v>SEA</v>
          </cell>
          <cell r="F5776">
            <v>13.1</v>
          </cell>
          <cell r="G5776">
            <v>767000</v>
          </cell>
          <cell r="H5776">
            <v>1522.8</v>
          </cell>
        </row>
        <row r="5777">
          <cell r="A5777">
            <v>1996</v>
          </cell>
          <cell r="B5777" t="str">
            <v>David Wingate</v>
          </cell>
          <cell r="D5777" t="str">
            <v>SEA</v>
          </cell>
          <cell r="F5777">
            <v>8.1</v>
          </cell>
          <cell r="G5777">
            <v>560000</v>
          </cell>
          <cell r="H5777">
            <v>696</v>
          </cell>
        </row>
        <row r="5778">
          <cell r="A5778">
            <v>1996</v>
          </cell>
          <cell r="B5778" t="str">
            <v>Sherell Ford</v>
          </cell>
          <cell r="D5778" t="str">
            <v>SEA</v>
          </cell>
          <cell r="F5778">
            <v>16.399999999999999</v>
          </cell>
          <cell r="G5778">
            <v>500000</v>
          </cell>
          <cell r="H5778">
            <v>140</v>
          </cell>
        </row>
        <row r="5779">
          <cell r="A5779">
            <v>1996</v>
          </cell>
          <cell r="B5779" t="str">
            <v>Steve Scheffler</v>
          </cell>
          <cell r="D5779" t="str">
            <v>SEA</v>
          </cell>
          <cell r="F5779">
            <v>10.3</v>
          </cell>
          <cell r="G5779">
            <v>250000</v>
          </cell>
          <cell r="H5779">
            <v>182</v>
          </cell>
        </row>
        <row r="5780">
          <cell r="A5780">
            <v>1996</v>
          </cell>
          <cell r="B5780" t="str">
            <v>Eric Snow</v>
          </cell>
          <cell r="D5780" t="str">
            <v>SEA</v>
          </cell>
          <cell r="F5780">
            <v>10.7</v>
          </cell>
          <cell r="G5780">
            <v>200000</v>
          </cell>
          <cell r="H5780">
            <v>387</v>
          </cell>
        </row>
        <row r="5781">
          <cell r="A5781">
            <v>1996</v>
          </cell>
          <cell r="B5781" t="str">
            <v>Oliver Miller</v>
          </cell>
          <cell r="D5781" t="str">
            <v>TOR</v>
          </cell>
          <cell r="F5781">
            <v>16.2</v>
          </cell>
          <cell r="G5781">
            <v>2372000</v>
          </cell>
          <cell r="H5781">
            <v>2515.6</v>
          </cell>
        </row>
        <row r="5782">
          <cell r="A5782">
            <v>1996</v>
          </cell>
          <cell r="B5782" t="str">
            <v>Damon Stoudamire</v>
          </cell>
          <cell r="D5782" t="str">
            <v>TOR</v>
          </cell>
          <cell r="F5782">
            <v>16.7</v>
          </cell>
          <cell r="G5782">
            <v>1345000</v>
          </cell>
          <cell r="H5782">
            <v>2863</v>
          </cell>
        </row>
        <row r="5783">
          <cell r="A5783">
            <v>1996</v>
          </cell>
          <cell r="B5783" t="str">
            <v>Acie Earl</v>
          </cell>
          <cell r="D5783" t="str">
            <v>TOR</v>
          </cell>
          <cell r="F5783">
            <v>14.1</v>
          </cell>
          <cell r="G5783">
            <v>1040000</v>
          </cell>
          <cell r="H5783">
            <v>655.19999999999993</v>
          </cell>
        </row>
        <row r="5784">
          <cell r="A5784">
            <v>1996</v>
          </cell>
          <cell r="B5784" t="str">
            <v>Carlos Rogers</v>
          </cell>
          <cell r="D5784" t="str">
            <v>TOR</v>
          </cell>
          <cell r="F5784">
            <v>13.9</v>
          </cell>
          <cell r="G5784">
            <v>930000</v>
          </cell>
          <cell r="H5784">
            <v>1041.6000000000001</v>
          </cell>
        </row>
        <row r="5785">
          <cell r="A5785">
            <v>1996</v>
          </cell>
          <cell r="B5785" t="str">
            <v>Žan Tabak</v>
          </cell>
          <cell r="D5785" t="str">
            <v>TOR</v>
          </cell>
          <cell r="F5785">
            <v>12.4</v>
          </cell>
          <cell r="G5785">
            <v>650000</v>
          </cell>
          <cell r="H5785">
            <v>1333.3</v>
          </cell>
        </row>
        <row r="5786">
          <cell r="A5786">
            <v>1996</v>
          </cell>
          <cell r="B5786" t="str">
            <v>Vincenzo Esposito</v>
          </cell>
          <cell r="D5786" t="str">
            <v>TOR</v>
          </cell>
          <cell r="F5786">
            <v>5.2</v>
          </cell>
          <cell r="G5786">
            <v>500000</v>
          </cell>
          <cell r="H5786">
            <v>282</v>
          </cell>
        </row>
        <row r="5787">
          <cell r="A5787">
            <v>1996</v>
          </cell>
          <cell r="B5787" t="str">
            <v>Jimmy King</v>
          </cell>
          <cell r="D5787" t="str">
            <v>TOR</v>
          </cell>
          <cell r="F5787">
            <v>9.9</v>
          </cell>
          <cell r="G5787">
            <v>300000</v>
          </cell>
          <cell r="H5787">
            <v>868</v>
          </cell>
        </row>
        <row r="5788">
          <cell r="A5788">
            <v>1996</v>
          </cell>
          <cell r="B5788" t="str">
            <v>Tracy Murray</v>
          </cell>
          <cell r="D5788" t="str">
            <v>TOR</v>
          </cell>
          <cell r="F5788">
            <v>16.8</v>
          </cell>
          <cell r="G5788">
            <v>250000</v>
          </cell>
          <cell r="H5788">
            <v>2460</v>
          </cell>
        </row>
        <row r="5789">
          <cell r="A5789">
            <v>1996</v>
          </cell>
          <cell r="B5789" t="str">
            <v>Alvin Robertson</v>
          </cell>
          <cell r="D5789" t="str">
            <v>TOR</v>
          </cell>
          <cell r="F5789">
            <v>12.7</v>
          </cell>
          <cell r="G5789">
            <v>225000</v>
          </cell>
          <cell r="H5789">
            <v>2479.4</v>
          </cell>
        </row>
        <row r="5790">
          <cell r="A5790">
            <v>1996</v>
          </cell>
          <cell r="B5790" t="str">
            <v>Martin Lewis</v>
          </cell>
          <cell r="D5790" t="str">
            <v>TOR</v>
          </cell>
          <cell r="F5790">
            <v>11.2</v>
          </cell>
          <cell r="G5790">
            <v>200000</v>
          </cell>
          <cell r="H5790">
            <v>188.8</v>
          </cell>
        </row>
        <row r="5791">
          <cell r="A5791">
            <v>1996</v>
          </cell>
          <cell r="B5791" t="str">
            <v>Dan O'Sullivan</v>
          </cell>
          <cell r="D5791" t="str">
            <v>TOR</v>
          </cell>
          <cell r="F5791">
            <v>8.4</v>
          </cell>
          <cell r="H5791">
            <v>139</v>
          </cell>
        </row>
        <row r="5792">
          <cell r="A5792">
            <v>1996</v>
          </cell>
          <cell r="B5792" t="str">
            <v>Dwayne Whitfield</v>
          </cell>
          <cell r="D5792" t="str">
            <v>TOR</v>
          </cell>
          <cell r="F5792">
            <v>9.3000000000000007</v>
          </cell>
          <cell r="H5792">
            <v>122.4</v>
          </cell>
        </row>
        <row r="5793">
          <cell r="A5793">
            <v>1996</v>
          </cell>
          <cell r="B5793" t="str">
            <v>Shawn Bradley</v>
          </cell>
          <cell r="D5793" t="str">
            <v>TOT</v>
          </cell>
          <cell r="F5793">
            <v>15.7</v>
          </cell>
          <cell r="G5793">
            <v>4320000</v>
          </cell>
          <cell r="H5793">
            <v>2330.5</v>
          </cell>
        </row>
        <row r="5794">
          <cell r="A5794">
            <v>1996</v>
          </cell>
          <cell r="B5794" t="str">
            <v>Benoit Benjamin</v>
          </cell>
          <cell r="D5794" t="str">
            <v>TOT</v>
          </cell>
          <cell r="F5794">
            <v>14.4</v>
          </cell>
          <cell r="G5794">
            <v>3975000</v>
          </cell>
          <cell r="H5794">
            <v>1892.4</v>
          </cell>
        </row>
        <row r="5795">
          <cell r="A5795">
            <v>1996</v>
          </cell>
          <cell r="B5795" t="str">
            <v>Christian Laettner</v>
          </cell>
          <cell r="D5795" t="str">
            <v>TOT</v>
          </cell>
          <cell r="F5795">
            <v>17.7</v>
          </cell>
          <cell r="G5795">
            <v>3910000</v>
          </cell>
          <cell r="H5795">
            <v>2493.8000000000002</v>
          </cell>
        </row>
        <row r="5796">
          <cell r="A5796">
            <v>1996</v>
          </cell>
          <cell r="B5796" t="str">
            <v>Kenny Anderson</v>
          </cell>
          <cell r="D5796" t="str">
            <v>TOT</v>
          </cell>
          <cell r="F5796">
            <v>19.5</v>
          </cell>
          <cell r="G5796">
            <v>3898000</v>
          </cell>
          <cell r="H5796">
            <v>2346</v>
          </cell>
        </row>
        <row r="5797">
          <cell r="A5797">
            <v>1996</v>
          </cell>
          <cell r="B5797" t="str">
            <v>Tim Hardaway</v>
          </cell>
          <cell r="D5797" t="str">
            <v>TOT</v>
          </cell>
          <cell r="F5797">
            <v>18.7</v>
          </cell>
          <cell r="G5797">
            <v>3728000</v>
          </cell>
          <cell r="H5797">
            <v>2536</v>
          </cell>
        </row>
        <row r="5798">
          <cell r="A5798">
            <v>1996</v>
          </cell>
          <cell r="B5798" t="str">
            <v>Kevin Willis</v>
          </cell>
          <cell r="D5798" t="str">
            <v>TOT</v>
          </cell>
          <cell r="F5798">
            <v>11.7</v>
          </cell>
          <cell r="G5798">
            <v>3650000</v>
          </cell>
          <cell r="H5798">
            <v>2137.5</v>
          </cell>
        </row>
        <row r="5799">
          <cell r="A5799">
            <v>1996</v>
          </cell>
          <cell r="B5799" t="str">
            <v>Charles Smith</v>
          </cell>
          <cell r="D5799" t="str">
            <v>TOT</v>
          </cell>
          <cell r="F5799">
            <v>11.3</v>
          </cell>
          <cell r="G5799">
            <v>3357000</v>
          </cell>
          <cell r="H5799">
            <v>1715.5</v>
          </cell>
        </row>
        <row r="5800">
          <cell r="A5800">
            <v>1996</v>
          </cell>
          <cell r="B5800" t="str">
            <v>Billy Owens</v>
          </cell>
          <cell r="D5800" t="str">
            <v>TOT</v>
          </cell>
          <cell r="F5800">
            <v>14.2</v>
          </cell>
          <cell r="G5800">
            <v>3320000</v>
          </cell>
          <cell r="H5800">
            <v>1984</v>
          </cell>
        </row>
        <row r="5801">
          <cell r="A5801">
            <v>1996</v>
          </cell>
          <cell r="B5801" t="str">
            <v>Kendall Gill</v>
          </cell>
          <cell r="D5801" t="str">
            <v>TOT</v>
          </cell>
          <cell r="F5801">
            <v>15.5</v>
          </cell>
          <cell r="G5801">
            <v>3200000</v>
          </cell>
          <cell r="H5801">
            <v>1682.6</v>
          </cell>
        </row>
        <row r="5802">
          <cell r="A5802">
            <v>1996</v>
          </cell>
          <cell r="B5802" t="str">
            <v>Sherman Douglas</v>
          </cell>
          <cell r="D5802" t="str">
            <v>TOT</v>
          </cell>
          <cell r="F5802">
            <v>14.6</v>
          </cell>
          <cell r="G5802">
            <v>3163000</v>
          </cell>
          <cell r="H5802">
            <v>2338.4</v>
          </cell>
        </row>
        <row r="5803">
          <cell r="A5803">
            <v>1996</v>
          </cell>
          <cell r="B5803" t="str">
            <v>J.R. Reid</v>
          </cell>
          <cell r="D5803" t="str">
            <v>TOT</v>
          </cell>
          <cell r="F5803">
            <v>10.6</v>
          </cell>
          <cell r="G5803">
            <v>2658000</v>
          </cell>
          <cell r="H5803">
            <v>1313</v>
          </cell>
        </row>
        <row r="5804">
          <cell r="A5804">
            <v>1996</v>
          </cell>
          <cell r="B5804" t="str">
            <v>Todd Day</v>
          </cell>
          <cell r="D5804" t="str">
            <v>TOT</v>
          </cell>
          <cell r="F5804">
            <v>13.5</v>
          </cell>
          <cell r="G5804">
            <v>2518000</v>
          </cell>
          <cell r="H5804">
            <v>1809.1</v>
          </cell>
        </row>
        <row r="5805">
          <cell r="A5805">
            <v>1996</v>
          </cell>
          <cell r="B5805" t="str">
            <v>Sharone Wright</v>
          </cell>
          <cell r="D5805" t="str">
            <v>TOT</v>
          </cell>
          <cell r="F5805">
            <v>15.1</v>
          </cell>
          <cell r="G5805">
            <v>2500000</v>
          </cell>
          <cell r="H5805">
            <v>1436.3999999999999</v>
          </cell>
        </row>
        <row r="5806">
          <cell r="A5806">
            <v>1996</v>
          </cell>
          <cell r="B5806" t="str">
            <v>Walt Williams</v>
          </cell>
          <cell r="D5806" t="str">
            <v>TOT</v>
          </cell>
          <cell r="F5806">
            <v>15.8</v>
          </cell>
          <cell r="G5806">
            <v>2423000</v>
          </cell>
          <cell r="H5806">
            <v>2168.1</v>
          </cell>
        </row>
        <row r="5807">
          <cell r="A5807">
            <v>1996</v>
          </cell>
          <cell r="B5807" t="str">
            <v>John Salley</v>
          </cell>
          <cell r="D5807" t="str">
            <v>TOT</v>
          </cell>
          <cell r="F5807">
            <v>10</v>
          </cell>
          <cell r="G5807">
            <v>2402000</v>
          </cell>
          <cell r="H5807">
            <v>672</v>
          </cell>
        </row>
        <row r="5808">
          <cell r="A5808">
            <v>1996</v>
          </cell>
          <cell r="B5808" t="str">
            <v>Jeff Malone</v>
          </cell>
          <cell r="D5808" t="str">
            <v>TOT</v>
          </cell>
          <cell r="F5808">
            <v>8.8000000000000007</v>
          </cell>
          <cell r="G5808">
            <v>2380000</v>
          </cell>
          <cell r="H5808">
            <v>508.8</v>
          </cell>
        </row>
        <row r="5809">
          <cell r="A5809">
            <v>1996</v>
          </cell>
          <cell r="B5809" t="str">
            <v>Willie Anderson</v>
          </cell>
          <cell r="D5809" t="str">
            <v>TOT</v>
          </cell>
          <cell r="F5809">
            <v>11.3</v>
          </cell>
          <cell r="G5809">
            <v>2075000</v>
          </cell>
          <cell r="H5809">
            <v>2059.6</v>
          </cell>
        </row>
        <row r="5810">
          <cell r="A5810">
            <v>1996</v>
          </cell>
          <cell r="B5810" t="str">
            <v>Eric Murdock</v>
          </cell>
          <cell r="D5810" t="str">
            <v>TOT</v>
          </cell>
          <cell r="F5810">
            <v>16.2</v>
          </cell>
          <cell r="G5810">
            <v>2000000</v>
          </cell>
          <cell r="H5810">
            <v>1671.6999999999998</v>
          </cell>
        </row>
        <row r="5811">
          <cell r="A5811">
            <v>1996</v>
          </cell>
          <cell r="B5811" t="str">
            <v>Andrew Lang</v>
          </cell>
          <cell r="D5811" t="str">
            <v>TOT</v>
          </cell>
          <cell r="F5811">
            <v>11.9</v>
          </cell>
          <cell r="G5811">
            <v>1964000</v>
          </cell>
          <cell r="H5811">
            <v>2364.2999999999997</v>
          </cell>
        </row>
        <row r="5812">
          <cell r="A5812">
            <v>1996</v>
          </cell>
          <cell r="B5812" t="str">
            <v>Tim Perry</v>
          </cell>
          <cell r="D5812" t="str">
            <v>TOT</v>
          </cell>
          <cell r="F5812">
            <v>12</v>
          </cell>
          <cell r="G5812">
            <v>1950000</v>
          </cell>
          <cell r="H5812">
            <v>255</v>
          </cell>
        </row>
        <row r="5813">
          <cell r="A5813">
            <v>1996</v>
          </cell>
          <cell r="B5813" t="str">
            <v>Ed Pinckney</v>
          </cell>
          <cell r="D5813" t="str">
            <v>TOT</v>
          </cell>
          <cell r="F5813">
            <v>14.3</v>
          </cell>
          <cell r="G5813">
            <v>1926000</v>
          </cell>
          <cell r="H5813">
            <v>1709.4</v>
          </cell>
        </row>
        <row r="5814">
          <cell r="A5814">
            <v>1996</v>
          </cell>
          <cell r="B5814" t="str">
            <v>Spud Webb</v>
          </cell>
          <cell r="D5814" t="str">
            <v>TOT</v>
          </cell>
          <cell r="F5814">
            <v>14.8</v>
          </cell>
          <cell r="G5814">
            <v>1800000</v>
          </cell>
          <cell r="H5814">
            <v>1463</v>
          </cell>
        </row>
        <row r="5815">
          <cell r="A5815">
            <v>1996</v>
          </cell>
          <cell r="B5815" t="str">
            <v>Tyrone Corbin</v>
          </cell>
          <cell r="D5815" t="str">
            <v>TOT</v>
          </cell>
          <cell r="F5815">
            <v>12.6</v>
          </cell>
          <cell r="G5815">
            <v>1700000</v>
          </cell>
          <cell r="H5815">
            <v>1285.1000000000001</v>
          </cell>
        </row>
        <row r="5816">
          <cell r="A5816">
            <v>1996</v>
          </cell>
          <cell r="B5816" t="str">
            <v>Khalid Reeves</v>
          </cell>
          <cell r="D5816" t="str">
            <v>TOT</v>
          </cell>
          <cell r="F5816">
            <v>11.1</v>
          </cell>
          <cell r="G5816">
            <v>1602000</v>
          </cell>
          <cell r="H5816">
            <v>831.30000000000007</v>
          </cell>
        </row>
        <row r="5817">
          <cell r="A5817">
            <v>1996</v>
          </cell>
          <cell r="B5817" t="str">
            <v>Chris Gatling</v>
          </cell>
          <cell r="D5817" t="str">
            <v>TOT</v>
          </cell>
          <cell r="F5817">
            <v>19.899999999999999</v>
          </cell>
          <cell r="G5817">
            <v>1540000</v>
          </cell>
          <cell r="H5817">
            <v>1427.1000000000001</v>
          </cell>
        </row>
        <row r="5818">
          <cell r="A5818">
            <v>1996</v>
          </cell>
          <cell r="B5818" t="str">
            <v>Doug Christie</v>
          </cell>
          <cell r="D5818" t="str">
            <v>TOT</v>
          </cell>
          <cell r="F5818">
            <v>14</v>
          </cell>
          <cell r="G5818">
            <v>1466000</v>
          </cell>
          <cell r="H5818">
            <v>1034</v>
          </cell>
        </row>
        <row r="5819">
          <cell r="A5819">
            <v>1996</v>
          </cell>
          <cell r="B5819" t="str">
            <v>Eric Mobley</v>
          </cell>
          <cell r="D5819" t="str">
            <v>TOT</v>
          </cell>
          <cell r="F5819">
            <v>9.4</v>
          </cell>
          <cell r="G5819">
            <v>1328000</v>
          </cell>
          <cell r="H5819">
            <v>674.7</v>
          </cell>
        </row>
        <row r="5820">
          <cell r="A5820">
            <v>1996</v>
          </cell>
          <cell r="B5820" t="str">
            <v>Herb Williams</v>
          </cell>
          <cell r="D5820" t="str">
            <v>TOT</v>
          </cell>
          <cell r="F5820">
            <v>8</v>
          </cell>
          <cell r="G5820">
            <v>1300000</v>
          </cell>
          <cell r="H5820">
            <v>572</v>
          </cell>
        </row>
        <row r="5821">
          <cell r="A5821">
            <v>1996</v>
          </cell>
          <cell r="B5821" t="str">
            <v>Donald Hodge</v>
          </cell>
          <cell r="D5821" t="str">
            <v>TOT</v>
          </cell>
          <cell r="F5821">
            <v>5.9</v>
          </cell>
          <cell r="G5821">
            <v>1200000</v>
          </cell>
          <cell r="H5821">
            <v>115.5</v>
          </cell>
        </row>
        <row r="5822">
          <cell r="A5822">
            <v>1996</v>
          </cell>
          <cell r="B5822" t="str">
            <v>Sean Rooks</v>
          </cell>
          <cell r="D5822" t="str">
            <v>TOT</v>
          </cell>
          <cell r="F5822">
            <v>13.4</v>
          </cell>
          <cell r="G5822">
            <v>1200000</v>
          </cell>
          <cell r="H5822">
            <v>1118</v>
          </cell>
        </row>
        <row r="5823">
          <cell r="A5823">
            <v>1996</v>
          </cell>
          <cell r="B5823" t="str">
            <v>Greg Graham</v>
          </cell>
          <cell r="D5823" t="str">
            <v>TOT</v>
          </cell>
          <cell r="F5823">
            <v>11.1</v>
          </cell>
          <cell r="G5823">
            <v>1120000</v>
          </cell>
          <cell r="H5823">
            <v>614.79999999999995</v>
          </cell>
        </row>
        <row r="5824">
          <cell r="A5824">
            <v>1996</v>
          </cell>
          <cell r="B5824" t="str">
            <v>Rex Walters</v>
          </cell>
          <cell r="D5824" t="str">
            <v>TOT</v>
          </cell>
          <cell r="F5824">
            <v>12.8</v>
          </cell>
          <cell r="G5824">
            <v>1040000</v>
          </cell>
          <cell r="H5824">
            <v>611.6</v>
          </cell>
        </row>
        <row r="5825">
          <cell r="A5825">
            <v>1996</v>
          </cell>
          <cell r="B5825" t="str">
            <v>Bimbo Coles</v>
          </cell>
          <cell r="D5825" t="str">
            <v>TOT</v>
          </cell>
          <cell r="F5825">
            <v>12.4</v>
          </cell>
          <cell r="G5825">
            <v>1002000</v>
          </cell>
          <cell r="H5825">
            <v>2616.2999999999997</v>
          </cell>
        </row>
        <row r="5826">
          <cell r="A5826">
            <v>1996</v>
          </cell>
          <cell r="B5826" t="str">
            <v>Monty Williams</v>
          </cell>
          <cell r="D5826" t="str">
            <v>TOT</v>
          </cell>
          <cell r="F5826">
            <v>8.4</v>
          </cell>
          <cell r="G5826">
            <v>845000</v>
          </cell>
          <cell r="H5826">
            <v>182.9</v>
          </cell>
        </row>
        <row r="5827">
          <cell r="A5827">
            <v>1996</v>
          </cell>
          <cell r="B5827" t="str">
            <v>Kevin Gamble</v>
          </cell>
          <cell r="D5827" t="str">
            <v>TOT</v>
          </cell>
          <cell r="F5827">
            <v>8.4</v>
          </cell>
          <cell r="G5827">
            <v>845000</v>
          </cell>
          <cell r="H5827">
            <v>1326</v>
          </cell>
        </row>
        <row r="5828">
          <cell r="A5828">
            <v>1996</v>
          </cell>
          <cell r="B5828" t="str">
            <v>Pete Myers</v>
          </cell>
          <cell r="D5828" t="str">
            <v>TOT</v>
          </cell>
          <cell r="F5828">
            <v>8.4</v>
          </cell>
          <cell r="G5828">
            <v>600000</v>
          </cell>
          <cell r="H5828">
            <v>1093.4000000000001</v>
          </cell>
        </row>
        <row r="5829">
          <cell r="A5829">
            <v>1996</v>
          </cell>
          <cell r="B5829" t="str">
            <v>Tony Massenburg</v>
          </cell>
          <cell r="D5829" t="str">
            <v>TOT</v>
          </cell>
          <cell r="F5829">
            <v>13</v>
          </cell>
          <cell r="G5829">
            <v>550000</v>
          </cell>
          <cell r="H5829">
            <v>1463.4</v>
          </cell>
        </row>
        <row r="5830">
          <cell r="A5830">
            <v>1996</v>
          </cell>
          <cell r="B5830" t="str">
            <v>Tony Smith</v>
          </cell>
          <cell r="D5830" t="str">
            <v>TOT</v>
          </cell>
          <cell r="F5830">
            <v>11.7</v>
          </cell>
          <cell r="G5830">
            <v>500000</v>
          </cell>
          <cell r="H5830">
            <v>938.1</v>
          </cell>
        </row>
        <row r="5831">
          <cell r="A5831">
            <v>1996</v>
          </cell>
          <cell r="B5831" t="str">
            <v>Brad Lohaus</v>
          </cell>
          <cell r="D5831" t="str">
            <v>TOT</v>
          </cell>
          <cell r="F5831">
            <v>10.6</v>
          </cell>
          <cell r="G5831">
            <v>485000</v>
          </cell>
          <cell r="H5831">
            <v>599.5</v>
          </cell>
        </row>
        <row r="5832">
          <cell r="A5832">
            <v>1996</v>
          </cell>
          <cell r="B5832" t="str">
            <v>Gerald Glass</v>
          </cell>
          <cell r="D5832" t="str">
            <v>TOT</v>
          </cell>
          <cell r="F5832">
            <v>10.4</v>
          </cell>
          <cell r="G5832">
            <v>475000</v>
          </cell>
          <cell r="H5832">
            <v>70.5</v>
          </cell>
        </row>
        <row r="5833">
          <cell r="A5833">
            <v>1996</v>
          </cell>
          <cell r="B5833" t="str">
            <v>Darrick Martin</v>
          </cell>
          <cell r="D5833" t="str">
            <v>TOT</v>
          </cell>
          <cell r="F5833">
            <v>11.7</v>
          </cell>
          <cell r="G5833">
            <v>425000</v>
          </cell>
          <cell r="H5833">
            <v>1150.5</v>
          </cell>
        </row>
        <row r="5834">
          <cell r="A5834">
            <v>1996</v>
          </cell>
          <cell r="B5834" t="str">
            <v>Antonio Harvey</v>
          </cell>
          <cell r="D5834" t="str">
            <v>TOT</v>
          </cell>
          <cell r="F5834">
            <v>8.9</v>
          </cell>
          <cell r="G5834">
            <v>400000</v>
          </cell>
          <cell r="H5834">
            <v>819.5</v>
          </cell>
        </row>
        <row r="5835">
          <cell r="A5835">
            <v>1996</v>
          </cell>
          <cell r="B5835" t="str">
            <v>David Wood</v>
          </cell>
          <cell r="D5835" t="str">
            <v>TOT</v>
          </cell>
          <cell r="F5835">
            <v>9.1999999999999993</v>
          </cell>
          <cell r="G5835">
            <v>350000</v>
          </cell>
          <cell r="H5835">
            <v>775</v>
          </cell>
        </row>
        <row r="5836">
          <cell r="A5836">
            <v>1996</v>
          </cell>
          <cell r="B5836" t="str">
            <v>Alton Lister</v>
          </cell>
          <cell r="D5836" t="str">
            <v>TOT</v>
          </cell>
          <cell r="F5836">
            <v>9.6</v>
          </cell>
          <cell r="G5836">
            <v>300000</v>
          </cell>
          <cell r="H5836">
            <v>736</v>
          </cell>
        </row>
        <row r="5837">
          <cell r="A5837">
            <v>1996</v>
          </cell>
          <cell r="B5837" t="str">
            <v>Greg Sutton</v>
          </cell>
          <cell r="D5837" t="str">
            <v>TOT</v>
          </cell>
          <cell r="F5837">
            <v>10.6</v>
          </cell>
          <cell r="G5837">
            <v>250000</v>
          </cell>
          <cell r="H5837">
            <v>652.79999999999995</v>
          </cell>
        </row>
        <row r="5838">
          <cell r="A5838">
            <v>1996</v>
          </cell>
          <cell r="B5838" t="str">
            <v>Todd Mundt</v>
          </cell>
          <cell r="D5838" t="str">
            <v>TOT</v>
          </cell>
          <cell r="F5838">
            <v>7</v>
          </cell>
          <cell r="G5838">
            <v>225000</v>
          </cell>
          <cell r="H5838">
            <v>151.79999999999998</v>
          </cell>
        </row>
        <row r="5839">
          <cell r="A5839">
            <v>1996</v>
          </cell>
          <cell r="B5839" t="str">
            <v>Ron Grandison</v>
          </cell>
          <cell r="D5839" t="str">
            <v>TOT</v>
          </cell>
          <cell r="F5839">
            <v>8.5</v>
          </cell>
          <cell r="G5839">
            <v>225000</v>
          </cell>
          <cell r="H5839">
            <v>310.8</v>
          </cell>
        </row>
        <row r="5840">
          <cell r="A5840">
            <v>1996</v>
          </cell>
          <cell r="B5840" t="str">
            <v>Joe Wolf</v>
          </cell>
          <cell r="D5840" t="str">
            <v>TOT</v>
          </cell>
          <cell r="F5840">
            <v>8.8000000000000007</v>
          </cell>
          <cell r="G5840">
            <v>225000</v>
          </cell>
          <cell r="H5840">
            <v>1062.4000000000001</v>
          </cell>
        </row>
        <row r="5841">
          <cell r="A5841">
            <v>1996</v>
          </cell>
          <cell r="B5841" t="str">
            <v>Terrence Rencher</v>
          </cell>
          <cell r="D5841" t="str">
            <v>TOT</v>
          </cell>
          <cell r="F5841">
            <v>6.5</v>
          </cell>
          <cell r="G5841">
            <v>200000</v>
          </cell>
          <cell r="H5841">
            <v>406.8</v>
          </cell>
        </row>
        <row r="5842">
          <cell r="A5842">
            <v>1996</v>
          </cell>
          <cell r="B5842" t="str">
            <v>Geert Hammink</v>
          </cell>
          <cell r="D5842" t="str">
            <v>TOT</v>
          </cell>
          <cell r="F5842">
            <v>10.5</v>
          </cell>
          <cell r="H5842">
            <v>16.799999999999997</v>
          </cell>
        </row>
        <row r="5843">
          <cell r="A5843">
            <v>1996</v>
          </cell>
          <cell r="B5843" t="str">
            <v>Greg Grant</v>
          </cell>
          <cell r="D5843" t="str">
            <v>TOT</v>
          </cell>
          <cell r="F5843">
            <v>7.7</v>
          </cell>
          <cell r="H5843">
            <v>527</v>
          </cell>
        </row>
        <row r="5844">
          <cell r="A5844">
            <v>1996</v>
          </cell>
          <cell r="B5844" t="str">
            <v>Michael Curry</v>
          </cell>
          <cell r="D5844" t="str">
            <v>TOT</v>
          </cell>
          <cell r="F5844">
            <v>9.4</v>
          </cell>
          <cell r="H5844">
            <v>782</v>
          </cell>
        </row>
        <row r="5845">
          <cell r="A5845">
            <v>1996</v>
          </cell>
          <cell r="B5845" t="str">
            <v>Elmore Spencer</v>
          </cell>
          <cell r="D5845" t="str">
            <v>TOT</v>
          </cell>
          <cell r="F5845">
            <v>2.2999999999999998</v>
          </cell>
          <cell r="H5845">
            <v>57.8</v>
          </cell>
        </row>
        <row r="5846">
          <cell r="A5846">
            <v>1996</v>
          </cell>
          <cell r="B5846" t="str">
            <v>Reggie Slater</v>
          </cell>
          <cell r="D5846" t="str">
            <v>TOT</v>
          </cell>
          <cell r="F5846">
            <v>9.5</v>
          </cell>
          <cell r="H5846">
            <v>71.5</v>
          </cell>
        </row>
        <row r="5847">
          <cell r="A5847">
            <v>1996</v>
          </cell>
          <cell r="B5847" t="str">
            <v>Matt Fish</v>
          </cell>
          <cell r="D5847" t="str">
            <v>TOT</v>
          </cell>
          <cell r="F5847">
            <v>16.5</v>
          </cell>
          <cell r="H5847">
            <v>133.20000000000002</v>
          </cell>
        </row>
        <row r="5848">
          <cell r="A5848">
            <v>1996</v>
          </cell>
          <cell r="B5848" t="str">
            <v>Mike Peplowski</v>
          </cell>
          <cell r="D5848" t="str">
            <v>TOT</v>
          </cell>
          <cell r="F5848">
            <v>9.8000000000000007</v>
          </cell>
          <cell r="H5848">
            <v>16.8</v>
          </cell>
        </row>
        <row r="5849">
          <cell r="A5849">
            <v>1996</v>
          </cell>
          <cell r="B5849" t="str">
            <v>Karl Malone*</v>
          </cell>
          <cell r="D5849" t="str">
            <v>UTA</v>
          </cell>
          <cell r="F5849">
            <v>26</v>
          </cell>
          <cell r="G5849">
            <v>3676000</v>
          </cell>
          <cell r="H5849">
            <v>3116</v>
          </cell>
        </row>
        <row r="5850">
          <cell r="A5850">
            <v>1996</v>
          </cell>
          <cell r="B5850" t="str">
            <v>John Stockton*</v>
          </cell>
          <cell r="D5850" t="str">
            <v>UTA</v>
          </cell>
          <cell r="F5850">
            <v>21.9</v>
          </cell>
          <cell r="G5850">
            <v>2800000</v>
          </cell>
          <cell r="H5850">
            <v>2911</v>
          </cell>
        </row>
        <row r="5851">
          <cell r="A5851">
            <v>1996</v>
          </cell>
          <cell r="B5851" t="str">
            <v>Antoine Carr</v>
          </cell>
          <cell r="D5851" t="str">
            <v>UTA</v>
          </cell>
          <cell r="F5851">
            <v>10.6</v>
          </cell>
          <cell r="G5851">
            <v>2525000</v>
          </cell>
          <cell r="H5851">
            <v>1536</v>
          </cell>
        </row>
        <row r="5852">
          <cell r="A5852">
            <v>1996</v>
          </cell>
          <cell r="B5852" t="str">
            <v>Chris Morris</v>
          </cell>
          <cell r="D5852" t="str">
            <v>UTA</v>
          </cell>
          <cell r="F5852">
            <v>15.8</v>
          </cell>
          <cell r="G5852">
            <v>2500000</v>
          </cell>
          <cell r="H5852">
            <v>1425.6000000000001</v>
          </cell>
        </row>
        <row r="5853">
          <cell r="A5853">
            <v>1996</v>
          </cell>
          <cell r="B5853" t="str">
            <v>Felton Spencer</v>
          </cell>
          <cell r="D5853" t="str">
            <v>UTA</v>
          </cell>
          <cell r="F5853">
            <v>10.4</v>
          </cell>
          <cell r="G5853">
            <v>2181000</v>
          </cell>
          <cell r="H5853">
            <v>1263.8</v>
          </cell>
        </row>
        <row r="5854">
          <cell r="A5854">
            <v>1996</v>
          </cell>
          <cell r="B5854" t="str">
            <v>Jeff Hornacek</v>
          </cell>
          <cell r="D5854" t="str">
            <v>UTA</v>
          </cell>
          <cell r="F5854">
            <v>19.100000000000001</v>
          </cell>
          <cell r="G5854">
            <v>2121000</v>
          </cell>
          <cell r="H5854">
            <v>2591.2000000000003</v>
          </cell>
        </row>
        <row r="5855">
          <cell r="A5855">
            <v>1996</v>
          </cell>
          <cell r="B5855" t="str">
            <v>Adam Keefe</v>
          </cell>
          <cell r="D5855" t="str">
            <v>UTA</v>
          </cell>
          <cell r="F5855">
            <v>13.8</v>
          </cell>
          <cell r="G5855">
            <v>1650000</v>
          </cell>
          <cell r="H5855">
            <v>1705.6000000000001</v>
          </cell>
        </row>
        <row r="5856">
          <cell r="A5856">
            <v>1996</v>
          </cell>
          <cell r="B5856" t="str">
            <v>David Benoit</v>
          </cell>
          <cell r="D5856" t="str">
            <v>UTA</v>
          </cell>
          <cell r="F5856">
            <v>12.2</v>
          </cell>
          <cell r="G5856">
            <v>1200000</v>
          </cell>
          <cell r="H5856">
            <v>1960.2</v>
          </cell>
        </row>
        <row r="5857">
          <cell r="A5857">
            <v>1996</v>
          </cell>
          <cell r="B5857" t="str">
            <v>Jamie Watson</v>
          </cell>
          <cell r="D5857" t="str">
            <v>UTA</v>
          </cell>
          <cell r="F5857">
            <v>6.9</v>
          </cell>
          <cell r="G5857">
            <v>1000000</v>
          </cell>
          <cell r="H5857">
            <v>217.6</v>
          </cell>
        </row>
        <row r="5858">
          <cell r="A5858">
            <v>1996</v>
          </cell>
          <cell r="B5858" t="str">
            <v>Greg Ostertag</v>
          </cell>
          <cell r="D5858" t="str">
            <v>UTA</v>
          </cell>
          <cell r="F5858">
            <v>13.2</v>
          </cell>
          <cell r="G5858">
            <v>498000</v>
          </cell>
          <cell r="H5858">
            <v>661.19999999999993</v>
          </cell>
        </row>
        <row r="5859">
          <cell r="A5859">
            <v>1996</v>
          </cell>
          <cell r="B5859" t="str">
            <v>Greg Foster</v>
          </cell>
          <cell r="D5859" t="str">
            <v>UTA</v>
          </cell>
          <cell r="F5859">
            <v>9</v>
          </cell>
          <cell r="G5859">
            <v>350000</v>
          </cell>
          <cell r="H5859">
            <v>803</v>
          </cell>
        </row>
        <row r="5860">
          <cell r="A5860">
            <v>1996</v>
          </cell>
          <cell r="B5860" t="str">
            <v>Andy Toolson</v>
          </cell>
          <cell r="D5860" t="str">
            <v>UTA</v>
          </cell>
          <cell r="F5860">
            <v>4.4000000000000004</v>
          </cell>
          <cell r="G5860">
            <v>310000</v>
          </cell>
          <cell r="H5860">
            <v>53.3</v>
          </cell>
        </row>
        <row r="5861">
          <cell r="A5861">
            <v>1996</v>
          </cell>
          <cell r="B5861" t="str">
            <v>Bryon Russell</v>
          </cell>
          <cell r="D5861" t="str">
            <v>UTA</v>
          </cell>
          <cell r="F5861">
            <v>10</v>
          </cell>
          <cell r="G5861">
            <v>300000</v>
          </cell>
          <cell r="H5861">
            <v>578.20000000000005</v>
          </cell>
        </row>
        <row r="5862">
          <cell r="A5862">
            <v>1996</v>
          </cell>
          <cell r="B5862" t="str">
            <v>Howard Eisley</v>
          </cell>
          <cell r="D5862" t="str">
            <v>UTA</v>
          </cell>
          <cell r="F5862">
            <v>9.3000000000000007</v>
          </cell>
          <cell r="H5862">
            <v>962</v>
          </cell>
        </row>
        <row r="5863">
          <cell r="A5863">
            <v>1996</v>
          </cell>
          <cell r="B5863" t="str">
            <v>Gerald Wilkins</v>
          </cell>
          <cell r="D5863" t="str">
            <v>VAN</v>
          </cell>
          <cell r="F5863">
            <v>7.3</v>
          </cell>
          <cell r="G5863">
            <v>2478000</v>
          </cell>
          <cell r="H5863">
            <v>739.19999999999993</v>
          </cell>
        </row>
        <row r="5864">
          <cell r="A5864">
            <v>1996</v>
          </cell>
          <cell r="B5864" t="str">
            <v>Blue Edwards</v>
          </cell>
          <cell r="D5864" t="str">
            <v>VAN</v>
          </cell>
          <cell r="F5864">
            <v>11.9</v>
          </cell>
          <cell r="G5864">
            <v>1900000</v>
          </cell>
          <cell r="H5864">
            <v>2771.6</v>
          </cell>
        </row>
        <row r="5865">
          <cell r="A5865">
            <v>1996</v>
          </cell>
          <cell r="B5865" t="str">
            <v>Greg Anthony</v>
          </cell>
          <cell r="D5865" t="str">
            <v>VAN</v>
          </cell>
          <cell r="F5865">
            <v>18.600000000000001</v>
          </cell>
          <cell r="G5865">
            <v>1673000</v>
          </cell>
          <cell r="H5865">
            <v>2097.6</v>
          </cell>
        </row>
        <row r="5866">
          <cell r="A5866">
            <v>1996</v>
          </cell>
          <cell r="B5866" t="str">
            <v>Byron Scott</v>
          </cell>
          <cell r="D5866" t="str">
            <v>VAN</v>
          </cell>
          <cell r="F5866">
            <v>13</v>
          </cell>
          <cell r="G5866">
            <v>1650000</v>
          </cell>
          <cell r="H5866">
            <v>1896</v>
          </cell>
        </row>
        <row r="5867">
          <cell r="A5867">
            <v>1996</v>
          </cell>
          <cell r="B5867" t="str">
            <v>Bryant Reeves</v>
          </cell>
          <cell r="D5867" t="str">
            <v>VAN</v>
          </cell>
          <cell r="F5867">
            <v>13.4</v>
          </cell>
          <cell r="G5867">
            <v>1474000</v>
          </cell>
          <cell r="H5867">
            <v>2456.2999999999997</v>
          </cell>
        </row>
        <row r="5868">
          <cell r="A5868">
            <v>1996</v>
          </cell>
          <cell r="B5868" t="str">
            <v>Kenny Gattison</v>
          </cell>
          <cell r="D5868" t="str">
            <v>VAN</v>
          </cell>
          <cell r="F5868">
            <v>10.7</v>
          </cell>
          <cell r="G5868">
            <v>1450000</v>
          </cell>
          <cell r="H5868">
            <v>570</v>
          </cell>
        </row>
        <row r="5869">
          <cell r="A5869">
            <v>1996</v>
          </cell>
          <cell r="B5869" t="str">
            <v>Doug Edwards</v>
          </cell>
          <cell r="D5869" t="str">
            <v>VAN</v>
          </cell>
          <cell r="F5869">
            <v>7.5</v>
          </cell>
          <cell r="G5869">
            <v>1040000</v>
          </cell>
          <cell r="H5869">
            <v>517.69999999999993</v>
          </cell>
        </row>
        <row r="5870">
          <cell r="A5870">
            <v>1996</v>
          </cell>
          <cell r="B5870" t="str">
            <v>Anthony Avent</v>
          </cell>
          <cell r="D5870" t="str">
            <v>VAN</v>
          </cell>
          <cell r="F5870">
            <v>6.9</v>
          </cell>
          <cell r="G5870">
            <v>950000</v>
          </cell>
          <cell r="H5870">
            <v>1583.3</v>
          </cell>
        </row>
        <row r="5871">
          <cell r="A5871">
            <v>1996</v>
          </cell>
          <cell r="B5871" t="str">
            <v>Lawrence Moten</v>
          </cell>
          <cell r="D5871" t="str">
            <v>VAN</v>
          </cell>
          <cell r="F5871">
            <v>15.7</v>
          </cell>
          <cell r="G5871">
            <v>280000</v>
          </cell>
          <cell r="H5871">
            <v>572</v>
          </cell>
        </row>
        <row r="5872">
          <cell r="A5872">
            <v>1996</v>
          </cell>
          <cell r="B5872" t="str">
            <v>Chris King</v>
          </cell>
          <cell r="D5872" t="str">
            <v>VAN</v>
          </cell>
          <cell r="F5872">
            <v>10.8</v>
          </cell>
          <cell r="G5872">
            <v>225000</v>
          </cell>
          <cell r="H5872">
            <v>1928</v>
          </cell>
        </row>
        <row r="5873">
          <cell r="A5873">
            <v>1996</v>
          </cell>
          <cell r="B5873" t="str">
            <v>Ashraf Amaya</v>
          </cell>
          <cell r="D5873" t="str">
            <v>VAN</v>
          </cell>
          <cell r="F5873">
            <v>11.8</v>
          </cell>
          <cell r="G5873">
            <v>225000</v>
          </cell>
          <cell r="H5873">
            <v>1101.5999999999999</v>
          </cell>
        </row>
        <row r="5874">
          <cell r="A5874">
            <v>1996</v>
          </cell>
          <cell r="B5874" t="str">
            <v>Cuonzo Martin</v>
          </cell>
          <cell r="D5874" t="str">
            <v>VAN</v>
          </cell>
          <cell r="F5874">
            <v>20.6</v>
          </cell>
          <cell r="H5874">
            <v>19.2</v>
          </cell>
        </row>
        <row r="5875">
          <cell r="A5875">
            <v>1996</v>
          </cell>
          <cell r="B5875" t="str">
            <v>Rich Manning</v>
          </cell>
          <cell r="D5875" t="str">
            <v>VAN</v>
          </cell>
          <cell r="F5875">
            <v>7.6</v>
          </cell>
          <cell r="H5875">
            <v>310.29999999999995</v>
          </cell>
        </row>
        <row r="5876">
          <cell r="A5876">
            <v>1996</v>
          </cell>
          <cell r="B5876" t="str">
            <v>Chris Webber</v>
          </cell>
          <cell r="D5876" t="str">
            <v>WSB</v>
          </cell>
          <cell r="F5876">
            <v>23.6</v>
          </cell>
          <cell r="G5876">
            <v>7000000</v>
          </cell>
          <cell r="H5876">
            <v>558</v>
          </cell>
        </row>
        <row r="5877">
          <cell r="A5877">
            <v>1996</v>
          </cell>
          <cell r="B5877" t="str">
            <v>Mark Price</v>
          </cell>
          <cell r="D5877" t="str">
            <v>WSB</v>
          </cell>
          <cell r="F5877">
            <v>10.3</v>
          </cell>
          <cell r="G5877">
            <v>3687000</v>
          </cell>
          <cell r="H5877">
            <v>126.70000000000002</v>
          </cell>
        </row>
        <row r="5878">
          <cell r="A5878">
            <v>1996</v>
          </cell>
          <cell r="B5878" t="str">
            <v>Calbert Cheaney</v>
          </cell>
          <cell r="D5878" t="str">
            <v>WSB</v>
          </cell>
          <cell r="F5878">
            <v>13</v>
          </cell>
          <cell r="G5878">
            <v>2800000</v>
          </cell>
          <cell r="H5878">
            <v>2324</v>
          </cell>
        </row>
        <row r="5879">
          <cell r="A5879">
            <v>1996</v>
          </cell>
          <cell r="B5879" t="str">
            <v>Gheorghe Muresan</v>
          </cell>
          <cell r="D5879" t="str">
            <v>WSB</v>
          </cell>
          <cell r="F5879">
            <v>21</v>
          </cell>
          <cell r="G5879">
            <v>1963000</v>
          </cell>
          <cell r="H5879">
            <v>2242</v>
          </cell>
        </row>
        <row r="5880">
          <cell r="A5880">
            <v>1996</v>
          </cell>
          <cell r="B5880" t="str">
            <v>Juwan Howard</v>
          </cell>
          <cell r="D5880" t="str">
            <v>WSB</v>
          </cell>
          <cell r="F5880">
            <v>17</v>
          </cell>
          <cell r="G5880">
            <v>1702000</v>
          </cell>
          <cell r="H5880">
            <v>3296.7000000000003</v>
          </cell>
        </row>
        <row r="5881">
          <cell r="A5881">
            <v>1996</v>
          </cell>
          <cell r="B5881" t="str">
            <v>Rasheed Wallace</v>
          </cell>
          <cell r="D5881" t="str">
            <v>WSB</v>
          </cell>
          <cell r="F5881">
            <v>11.8</v>
          </cell>
          <cell r="G5881">
            <v>1493000</v>
          </cell>
          <cell r="H5881">
            <v>1787.5</v>
          </cell>
        </row>
        <row r="5882">
          <cell r="A5882">
            <v>1996</v>
          </cell>
          <cell r="B5882" t="str">
            <v>Robert Pack</v>
          </cell>
          <cell r="D5882" t="str">
            <v>WSB</v>
          </cell>
          <cell r="F5882">
            <v>19.3</v>
          </cell>
          <cell r="G5882">
            <v>1304000</v>
          </cell>
          <cell r="H5882">
            <v>1085</v>
          </cell>
        </row>
        <row r="5883">
          <cell r="A5883">
            <v>1996</v>
          </cell>
          <cell r="B5883" t="str">
            <v>Jim McIlvaine</v>
          </cell>
          <cell r="D5883" t="str">
            <v>WSB</v>
          </cell>
          <cell r="F5883">
            <v>9.6999999999999993</v>
          </cell>
          <cell r="G5883">
            <v>525000</v>
          </cell>
          <cell r="H5883">
            <v>1192</v>
          </cell>
        </row>
        <row r="5884">
          <cell r="A5884">
            <v>1996</v>
          </cell>
          <cell r="B5884" t="str">
            <v>Mitchell Butler</v>
          </cell>
          <cell r="D5884" t="str">
            <v>WSB</v>
          </cell>
          <cell r="F5884">
            <v>7.4</v>
          </cell>
          <cell r="G5884">
            <v>500000</v>
          </cell>
          <cell r="H5884">
            <v>860.1</v>
          </cell>
        </row>
        <row r="5885">
          <cell r="A5885">
            <v>1996</v>
          </cell>
          <cell r="B5885" t="str">
            <v>Bob McCann</v>
          </cell>
          <cell r="D5885" t="str">
            <v>WSB</v>
          </cell>
          <cell r="F5885">
            <v>9.1</v>
          </cell>
          <cell r="G5885">
            <v>300000</v>
          </cell>
          <cell r="H5885">
            <v>651</v>
          </cell>
        </row>
        <row r="5886">
          <cell r="A5886">
            <v>1996</v>
          </cell>
          <cell r="B5886" t="str">
            <v>Brent Price</v>
          </cell>
          <cell r="D5886" t="str">
            <v>WSB</v>
          </cell>
          <cell r="F5886">
            <v>17.5</v>
          </cell>
          <cell r="G5886">
            <v>250000</v>
          </cell>
          <cell r="H5886">
            <v>2041.2</v>
          </cell>
        </row>
        <row r="5887">
          <cell r="A5887">
            <v>1996</v>
          </cell>
          <cell r="B5887" t="str">
            <v>Tim Legler</v>
          </cell>
          <cell r="D5887" t="str">
            <v>WSB</v>
          </cell>
          <cell r="F5887">
            <v>15.9</v>
          </cell>
          <cell r="G5887">
            <v>250000</v>
          </cell>
          <cell r="H5887">
            <v>1778.7</v>
          </cell>
        </row>
        <row r="5888">
          <cell r="A5888">
            <v>1996</v>
          </cell>
          <cell r="B5888" t="str">
            <v>Kevin Pritchard</v>
          </cell>
          <cell r="D5888" t="str">
            <v>WSB</v>
          </cell>
          <cell r="F5888">
            <v>25.6</v>
          </cell>
          <cell r="H5888">
            <v>22</v>
          </cell>
        </row>
        <row r="5889">
          <cell r="A5889">
            <v>1996</v>
          </cell>
          <cell r="B5889" t="str">
            <v>Cedric Lewis</v>
          </cell>
          <cell r="D5889" t="str">
            <v>WSB</v>
          </cell>
          <cell r="F5889">
            <v>62.7</v>
          </cell>
          <cell r="H5889">
            <v>3.9000000000000004</v>
          </cell>
        </row>
        <row r="5890">
          <cell r="A5890">
            <v>1996</v>
          </cell>
          <cell r="B5890" t="str">
            <v>Bob Thornton</v>
          </cell>
          <cell r="D5890" t="str">
            <v>WSB</v>
          </cell>
          <cell r="F5890">
            <v>4.0999999999999996</v>
          </cell>
          <cell r="H5890">
            <v>30.800000000000004</v>
          </cell>
        </row>
        <row r="5891">
          <cell r="A5891">
            <v>1996</v>
          </cell>
          <cell r="B5891" t="str">
            <v>Jeff Webster</v>
          </cell>
          <cell r="D5891" t="str">
            <v>WSB</v>
          </cell>
          <cell r="F5891">
            <v>7</v>
          </cell>
          <cell r="H5891">
            <v>58.3</v>
          </cell>
        </row>
        <row r="5892">
          <cell r="A5892">
            <v>1996</v>
          </cell>
          <cell r="B5892" t="str">
            <v>Chris Whitney</v>
          </cell>
          <cell r="D5892" t="str">
            <v>WSB</v>
          </cell>
          <cell r="F5892">
            <v>17.100000000000001</v>
          </cell>
          <cell r="H5892">
            <v>336</v>
          </cell>
        </row>
        <row r="5893">
          <cell r="A5893">
            <v>1996</v>
          </cell>
          <cell r="B5893" t="str">
            <v>Ledell Eackles</v>
          </cell>
          <cell r="D5893" t="str">
            <v>WSB</v>
          </cell>
          <cell r="F5893">
            <v>12.5</v>
          </cell>
          <cell r="H5893">
            <v>1237.5</v>
          </cell>
        </row>
        <row r="5894">
          <cell r="A5894">
            <v>1997</v>
          </cell>
          <cell r="B5894" t="str">
            <v>Dikembe Mutombo</v>
          </cell>
          <cell r="D5894" t="str">
            <v>ATL</v>
          </cell>
          <cell r="F5894">
            <v>19</v>
          </cell>
          <cell r="G5894">
            <v>8013000</v>
          </cell>
          <cell r="H5894">
            <v>2976</v>
          </cell>
        </row>
        <row r="5895">
          <cell r="A5895">
            <v>1997</v>
          </cell>
          <cell r="B5895" t="str">
            <v>Steve Smith</v>
          </cell>
          <cell r="D5895" t="str">
            <v>ATL</v>
          </cell>
          <cell r="F5895">
            <v>17.399999999999999</v>
          </cell>
          <cell r="G5895">
            <v>4500000</v>
          </cell>
          <cell r="H5895">
            <v>2815.2000000000003</v>
          </cell>
        </row>
        <row r="5896">
          <cell r="A5896">
            <v>1997</v>
          </cell>
          <cell r="B5896" t="str">
            <v>Christian Laettner</v>
          </cell>
          <cell r="D5896" t="str">
            <v>ATL</v>
          </cell>
          <cell r="F5896">
            <v>19.100000000000001</v>
          </cell>
          <cell r="G5896">
            <v>4500000</v>
          </cell>
          <cell r="H5896">
            <v>3140.6</v>
          </cell>
        </row>
        <row r="5897">
          <cell r="A5897">
            <v>1997</v>
          </cell>
          <cell r="B5897" t="str">
            <v>Ken Norman</v>
          </cell>
          <cell r="D5897" t="str">
            <v>ATL</v>
          </cell>
          <cell r="F5897">
            <v>3.1</v>
          </cell>
          <cell r="G5897">
            <v>2869000</v>
          </cell>
          <cell r="H5897">
            <v>219.3</v>
          </cell>
        </row>
        <row r="5898">
          <cell r="A5898">
            <v>1997</v>
          </cell>
          <cell r="B5898" t="str">
            <v>Mookie Blaylock</v>
          </cell>
          <cell r="D5898" t="str">
            <v>ATL</v>
          </cell>
          <cell r="F5898">
            <v>20.399999999999999</v>
          </cell>
          <cell r="G5898">
            <v>2800000</v>
          </cell>
          <cell r="H5898">
            <v>3057.6000000000004</v>
          </cell>
        </row>
        <row r="5899">
          <cell r="A5899">
            <v>1997</v>
          </cell>
          <cell r="B5899" t="str">
            <v>Alan Henderson</v>
          </cell>
          <cell r="D5899" t="str">
            <v>ATL</v>
          </cell>
          <cell r="F5899">
            <v>15</v>
          </cell>
          <cell r="G5899">
            <v>910000</v>
          </cell>
          <cell r="H5899">
            <v>501</v>
          </cell>
        </row>
        <row r="5900">
          <cell r="A5900">
            <v>1997</v>
          </cell>
          <cell r="B5900" t="str">
            <v>Priest Lauderdale</v>
          </cell>
          <cell r="D5900" t="str">
            <v>ATL</v>
          </cell>
          <cell r="F5900">
            <v>13.6</v>
          </cell>
          <cell r="G5900">
            <v>548000</v>
          </cell>
          <cell r="H5900">
            <v>178.5</v>
          </cell>
        </row>
        <row r="5901">
          <cell r="A5901">
            <v>1997</v>
          </cell>
          <cell r="B5901" t="str">
            <v>Jon Barry</v>
          </cell>
          <cell r="D5901" t="str">
            <v>ATL</v>
          </cell>
          <cell r="F5901">
            <v>13.2</v>
          </cell>
          <cell r="G5901">
            <v>247500</v>
          </cell>
          <cell r="H5901">
            <v>962.80000000000007</v>
          </cell>
        </row>
        <row r="5902">
          <cell r="A5902">
            <v>1997</v>
          </cell>
          <cell r="B5902" t="str">
            <v>Eldridge Recasner</v>
          </cell>
          <cell r="D5902" t="str">
            <v>ATL</v>
          </cell>
          <cell r="F5902">
            <v>11.5</v>
          </cell>
          <cell r="G5902">
            <v>247500</v>
          </cell>
          <cell r="H5902">
            <v>1207</v>
          </cell>
        </row>
        <row r="5903">
          <cell r="A5903">
            <v>1997</v>
          </cell>
          <cell r="B5903" t="str">
            <v>Donnie Boyce</v>
          </cell>
          <cell r="D5903" t="str">
            <v>ATL</v>
          </cell>
          <cell r="F5903">
            <v>7</v>
          </cell>
          <cell r="G5903">
            <v>247500</v>
          </cell>
          <cell r="H5903">
            <v>154</v>
          </cell>
        </row>
        <row r="5904">
          <cell r="A5904">
            <v>1997</v>
          </cell>
          <cell r="B5904" t="str">
            <v>Tyrone Corbin</v>
          </cell>
          <cell r="D5904" t="str">
            <v>ATL</v>
          </cell>
          <cell r="F5904">
            <v>11</v>
          </cell>
          <cell r="G5904">
            <v>247500</v>
          </cell>
          <cell r="H5904">
            <v>2303</v>
          </cell>
        </row>
        <row r="5905">
          <cell r="A5905">
            <v>1997</v>
          </cell>
          <cell r="B5905" t="str">
            <v>Ivano Newbill</v>
          </cell>
          <cell r="D5905" t="str">
            <v>ATL</v>
          </cell>
          <cell r="F5905">
            <v>6.7</v>
          </cell>
          <cell r="G5905">
            <v>247500</v>
          </cell>
          <cell r="H5905">
            <v>849.6</v>
          </cell>
        </row>
        <row r="5906">
          <cell r="A5906">
            <v>1997</v>
          </cell>
          <cell r="B5906" t="str">
            <v>Willie Burton</v>
          </cell>
          <cell r="D5906" t="str">
            <v>ATL</v>
          </cell>
          <cell r="F5906">
            <v>8.6</v>
          </cell>
          <cell r="G5906">
            <v>247500</v>
          </cell>
          <cell r="H5906">
            <v>379.20000000000005</v>
          </cell>
        </row>
        <row r="5907">
          <cell r="A5907">
            <v>1997</v>
          </cell>
          <cell r="B5907" t="str">
            <v>Henry James</v>
          </cell>
          <cell r="D5907" t="str">
            <v>ATL</v>
          </cell>
          <cell r="F5907">
            <v>10.199999999999999</v>
          </cell>
          <cell r="G5907">
            <v>181100</v>
          </cell>
          <cell r="H5907">
            <v>943.40000000000009</v>
          </cell>
        </row>
        <row r="5908">
          <cell r="A5908">
            <v>1997</v>
          </cell>
          <cell r="B5908" t="str">
            <v>Dino Radja</v>
          </cell>
          <cell r="D5908" t="str">
            <v>BOS</v>
          </cell>
          <cell r="F5908">
            <v>12.6</v>
          </cell>
          <cell r="G5908">
            <v>5313000</v>
          </cell>
          <cell r="H5908">
            <v>875</v>
          </cell>
        </row>
        <row r="5909">
          <cell r="A5909">
            <v>1997</v>
          </cell>
          <cell r="B5909" t="str">
            <v>Dana Barros</v>
          </cell>
          <cell r="D5909" t="str">
            <v>BOS</v>
          </cell>
          <cell r="F5909">
            <v>14</v>
          </cell>
          <cell r="G5909">
            <v>3400000</v>
          </cell>
          <cell r="H5909">
            <v>708</v>
          </cell>
        </row>
        <row r="5910">
          <cell r="A5910">
            <v>1997</v>
          </cell>
          <cell r="B5910" t="str">
            <v>Dee Brown</v>
          </cell>
          <cell r="D5910" t="str">
            <v>BOS</v>
          </cell>
          <cell r="F5910">
            <v>11.3</v>
          </cell>
          <cell r="G5910">
            <v>3250000</v>
          </cell>
          <cell r="H5910">
            <v>522.9</v>
          </cell>
        </row>
        <row r="5911">
          <cell r="A5911">
            <v>1997</v>
          </cell>
          <cell r="B5911" t="str">
            <v>Todd Day</v>
          </cell>
          <cell r="D5911" t="str">
            <v>BOS</v>
          </cell>
          <cell r="F5911">
            <v>15.5</v>
          </cell>
          <cell r="G5911">
            <v>2915000</v>
          </cell>
          <cell r="H5911">
            <v>2276.1</v>
          </cell>
        </row>
        <row r="5912">
          <cell r="A5912">
            <v>1997</v>
          </cell>
          <cell r="B5912" t="str">
            <v>Greg Minor</v>
          </cell>
          <cell r="D5912" t="str">
            <v>BOS</v>
          </cell>
          <cell r="F5912">
            <v>13.2</v>
          </cell>
          <cell r="G5912">
            <v>1800000</v>
          </cell>
          <cell r="H5912">
            <v>547.4</v>
          </cell>
        </row>
        <row r="5913">
          <cell r="A5913">
            <v>1997</v>
          </cell>
          <cell r="B5913" t="str">
            <v>Pervis Ellison</v>
          </cell>
          <cell r="D5913" t="str">
            <v>BOS</v>
          </cell>
          <cell r="F5913">
            <v>6.5</v>
          </cell>
          <cell r="G5913">
            <v>1760000</v>
          </cell>
          <cell r="H5913">
            <v>124.80000000000001</v>
          </cell>
        </row>
        <row r="5914">
          <cell r="A5914">
            <v>1997</v>
          </cell>
          <cell r="B5914" t="str">
            <v>Rick Fox</v>
          </cell>
          <cell r="D5914" t="str">
            <v>BOS</v>
          </cell>
          <cell r="F5914">
            <v>16.5</v>
          </cell>
          <cell r="G5914">
            <v>1750000</v>
          </cell>
          <cell r="H5914">
            <v>2652.4</v>
          </cell>
        </row>
        <row r="5915">
          <cell r="A5915">
            <v>1997</v>
          </cell>
          <cell r="B5915" t="str">
            <v>Antoine Walker</v>
          </cell>
          <cell r="D5915" t="str">
            <v>BOS</v>
          </cell>
          <cell r="F5915">
            <v>15.5</v>
          </cell>
          <cell r="G5915">
            <v>1620000</v>
          </cell>
          <cell r="H5915">
            <v>2968.4</v>
          </cell>
        </row>
        <row r="5916">
          <cell r="A5916">
            <v>1997</v>
          </cell>
          <cell r="B5916" t="str">
            <v>Frank Brickowski</v>
          </cell>
          <cell r="D5916" t="str">
            <v>BOS</v>
          </cell>
          <cell r="F5916">
            <v>6.9</v>
          </cell>
          <cell r="G5916">
            <v>1500000</v>
          </cell>
          <cell r="H5916">
            <v>255</v>
          </cell>
        </row>
        <row r="5917">
          <cell r="A5917">
            <v>1997</v>
          </cell>
          <cell r="B5917" t="str">
            <v>Marty Conlon</v>
          </cell>
          <cell r="D5917" t="str">
            <v>BOS</v>
          </cell>
          <cell r="F5917">
            <v>12.8</v>
          </cell>
          <cell r="G5917">
            <v>1200000</v>
          </cell>
          <cell r="H5917">
            <v>1613.2</v>
          </cell>
        </row>
        <row r="5918">
          <cell r="A5918">
            <v>1997</v>
          </cell>
          <cell r="B5918" t="str">
            <v>Eric Williams</v>
          </cell>
          <cell r="D5918" t="str">
            <v>BOS</v>
          </cell>
          <cell r="F5918">
            <v>13.3</v>
          </cell>
          <cell r="G5918">
            <v>1008000</v>
          </cell>
          <cell r="H5918">
            <v>2433.6</v>
          </cell>
        </row>
        <row r="5919">
          <cell r="A5919">
            <v>1997</v>
          </cell>
          <cell r="B5919" t="str">
            <v>Alton Lister</v>
          </cell>
          <cell r="D5919" t="str">
            <v>BOS</v>
          </cell>
          <cell r="F5919">
            <v>7.8</v>
          </cell>
          <cell r="G5919">
            <v>500000</v>
          </cell>
          <cell r="H5919">
            <v>514.09999999999991</v>
          </cell>
        </row>
        <row r="5920">
          <cell r="A5920">
            <v>1997</v>
          </cell>
          <cell r="B5920" t="str">
            <v>David Wesley</v>
          </cell>
          <cell r="D5920" t="str">
            <v>BOS</v>
          </cell>
          <cell r="F5920">
            <v>16.5</v>
          </cell>
          <cell r="G5920">
            <v>350000</v>
          </cell>
          <cell r="H5920">
            <v>2989.6</v>
          </cell>
        </row>
        <row r="5921">
          <cell r="A5921">
            <v>1997</v>
          </cell>
          <cell r="B5921" t="str">
            <v>Brett Szabo</v>
          </cell>
          <cell r="D5921" t="str">
            <v>BOS</v>
          </cell>
          <cell r="F5921">
            <v>8.8000000000000007</v>
          </cell>
          <cell r="G5921">
            <v>220000</v>
          </cell>
          <cell r="H5921">
            <v>665</v>
          </cell>
        </row>
        <row r="5922">
          <cell r="A5922">
            <v>1997</v>
          </cell>
          <cell r="B5922" t="str">
            <v>Steve Hamer</v>
          </cell>
          <cell r="D5922" t="str">
            <v>BOS</v>
          </cell>
          <cell r="F5922">
            <v>8.9</v>
          </cell>
          <cell r="G5922">
            <v>220000</v>
          </cell>
          <cell r="H5922">
            <v>269.5</v>
          </cell>
        </row>
        <row r="5923">
          <cell r="A5923">
            <v>1997</v>
          </cell>
          <cell r="B5923" t="str">
            <v>Nate Driggers</v>
          </cell>
          <cell r="D5923" t="str">
            <v>BOS</v>
          </cell>
          <cell r="F5923">
            <v>6.8</v>
          </cell>
          <cell r="H5923">
            <v>132</v>
          </cell>
        </row>
        <row r="5924">
          <cell r="A5924">
            <v>1997</v>
          </cell>
          <cell r="B5924" t="str">
            <v>Michael Hawkins</v>
          </cell>
          <cell r="D5924" t="str">
            <v>BOS</v>
          </cell>
          <cell r="F5924">
            <v>10.6</v>
          </cell>
          <cell r="H5924">
            <v>324.79999999999995</v>
          </cell>
        </row>
        <row r="5925">
          <cell r="A5925">
            <v>1997</v>
          </cell>
          <cell r="B5925" t="str">
            <v>Dell Curry</v>
          </cell>
          <cell r="D5925" t="str">
            <v>CHH</v>
          </cell>
          <cell r="F5925">
            <v>15</v>
          </cell>
          <cell r="H5925">
            <v>2080.8000000000002</v>
          </cell>
        </row>
        <row r="5926">
          <cell r="A5926">
            <v>1997</v>
          </cell>
          <cell r="B5926" t="str">
            <v>Vlade Divac</v>
          </cell>
          <cell r="D5926" t="str">
            <v>CHH</v>
          </cell>
          <cell r="F5926">
            <v>17.899999999999999</v>
          </cell>
          <cell r="H5926">
            <v>2843.1</v>
          </cell>
        </row>
        <row r="5927">
          <cell r="A5927">
            <v>1997</v>
          </cell>
          <cell r="B5927" t="str">
            <v>Tony Delk</v>
          </cell>
          <cell r="D5927" t="str">
            <v>CHH</v>
          </cell>
          <cell r="F5927">
            <v>14.2</v>
          </cell>
          <cell r="H5927">
            <v>866.19999999999993</v>
          </cell>
        </row>
        <row r="5928">
          <cell r="A5928">
            <v>1997</v>
          </cell>
          <cell r="B5928" t="str">
            <v>Matt Geiger</v>
          </cell>
          <cell r="D5928" t="str">
            <v>CHH</v>
          </cell>
          <cell r="F5928">
            <v>14.3</v>
          </cell>
          <cell r="H5928">
            <v>1043.7</v>
          </cell>
        </row>
        <row r="5929">
          <cell r="A5929">
            <v>1997</v>
          </cell>
          <cell r="B5929" t="str">
            <v>Anthony Mason</v>
          </cell>
          <cell r="D5929" t="str">
            <v>CHH</v>
          </cell>
          <cell r="F5929">
            <v>18.899999999999999</v>
          </cell>
          <cell r="H5929">
            <v>3146.3</v>
          </cell>
        </row>
        <row r="5930">
          <cell r="A5930">
            <v>1997</v>
          </cell>
          <cell r="B5930" t="str">
            <v>Rafael Addison</v>
          </cell>
          <cell r="D5930" t="str">
            <v>CHH</v>
          </cell>
          <cell r="F5930">
            <v>10.6</v>
          </cell>
          <cell r="H5930">
            <v>356.7</v>
          </cell>
        </row>
        <row r="5931">
          <cell r="A5931">
            <v>1997</v>
          </cell>
          <cell r="B5931" t="str">
            <v>Tony Smith</v>
          </cell>
          <cell r="D5931" t="str">
            <v>CHH</v>
          </cell>
          <cell r="F5931">
            <v>9.4</v>
          </cell>
          <cell r="H5931">
            <v>1290.3</v>
          </cell>
        </row>
        <row r="5932">
          <cell r="A5932">
            <v>1997</v>
          </cell>
          <cell r="B5932" t="str">
            <v>Muggsy Bogues</v>
          </cell>
          <cell r="D5932" t="str">
            <v>CHH</v>
          </cell>
          <cell r="F5932">
            <v>15.7</v>
          </cell>
          <cell r="H5932">
            <v>1878.5</v>
          </cell>
        </row>
        <row r="5933">
          <cell r="A5933">
            <v>1997</v>
          </cell>
          <cell r="B5933" t="str">
            <v>Malik Rose</v>
          </cell>
          <cell r="D5933" t="str">
            <v>CHH</v>
          </cell>
          <cell r="F5933">
            <v>13.7</v>
          </cell>
          <cell r="H5933">
            <v>523.79999999999995</v>
          </cell>
        </row>
        <row r="5934">
          <cell r="A5934">
            <v>1997</v>
          </cell>
          <cell r="B5934" t="str">
            <v>Glen Rice</v>
          </cell>
          <cell r="D5934" t="str">
            <v>CHH</v>
          </cell>
          <cell r="F5934">
            <v>19.7</v>
          </cell>
          <cell r="H5934">
            <v>3365.4</v>
          </cell>
        </row>
        <row r="5935">
          <cell r="A5935">
            <v>1997</v>
          </cell>
          <cell r="B5935" t="str">
            <v>Michael Jordan</v>
          </cell>
          <cell r="D5935" t="str">
            <v>CHI</v>
          </cell>
          <cell r="F5935">
            <v>27.8</v>
          </cell>
          <cell r="G5935">
            <v>30140000</v>
          </cell>
          <cell r="H5935">
            <v>3107.7999999999997</v>
          </cell>
        </row>
        <row r="5936">
          <cell r="A5936">
            <v>1997</v>
          </cell>
          <cell r="B5936" t="str">
            <v>Dennis Rodman</v>
          </cell>
          <cell r="D5936" t="str">
            <v>CHI</v>
          </cell>
          <cell r="F5936">
            <v>13.9</v>
          </cell>
          <cell r="G5936">
            <v>9000000</v>
          </cell>
          <cell r="H5936">
            <v>1947</v>
          </cell>
        </row>
        <row r="5937">
          <cell r="A5937">
            <v>1997</v>
          </cell>
          <cell r="B5937" t="str">
            <v>Toni Kukoč</v>
          </cell>
          <cell r="D5937" t="str">
            <v>CHI</v>
          </cell>
          <cell r="F5937">
            <v>20.2</v>
          </cell>
          <cell r="G5937">
            <v>3960000</v>
          </cell>
          <cell r="H5937">
            <v>1607.3999999999999</v>
          </cell>
        </row>
        <row r="5938">
          <cell r="A5938">
            <v>1997</v>
          </cell>
          <cell r="B5938" t="str">
            <v>Ron Harper</v>
          </cell>
          <cell r="D5938" t="str">
            <v>CHI</v>
          </cell>
          <cell r="F5938">
            <v>13.6</v>
          </cell>
          <cell r="G5938">
            <v>3840000</v>
          </cell>
          <cell r="H5938">
            <v>1740.3999999999999</v>
          </cell>
        </row>
        <row r="5939">
          <cell r="A5939">
            <v>1997</v>
          </cell>
          <cell r="B5939" t="str">
            <v>Luc Longley</v>
          </cell>
          <cell r="D5939" t="str">
            <v>CHI</v>
          </cell>
          <cell r="F5939">
            <v>13.4</v>
          </cell>
          <cell r="G5939">
            <v>2790000</v>
          </cell>
          <cell r="H5939">
            <v>1469.1</v>
          </cell>
        </row>
        <row r="5940">
          <cell r="A5940">
            <v>1997</v>
          </cell>
          <cell r="B5940" t="str">
            <v>Scottie Pippen</v>
          </cell>
          <cell r="D5940" t="str">
            <v>CHI</v>
          </cell>
          <cell r="F5940">
            <v>21.3</v>
          </cell>
          <cell r="G5940">
            <v>2250000</v>
          </cell>
          <cell r="H5940">
            <v>3091.4</v>
          </cell>
        </row>
        <row r="5941">
          <cell r="A5941">
            <v>1997</v>
          </cell>
          <cell r="B5941" t="str">
            <v>Randy Brown</v>
          </cell>
          <cell r="D5941" t="str">
            <v>CHI</v>
          </cell>
          <cell r="F5941">
            <v>13</v>
          </cell>
          <cell r="G5941">
            <v>1300000</v>
          </cell>
          <cell r="H5941">
            <v>1058.3999999999999</v>
          </cell>
        </row>
        <row r="5942">
          <cell r="A5942">
            <v>1997</v>
          </cell>
          <cell r="B5942" t="str">
            <v>Dickey Simpkins</v>
          </cell>
          <cell r="D5942" t="str">
            <v>CHI</v>
          </cell>
          <cell r="F5942">
            <v>6.5</v>
          </cell>
          <cell r="G5942">
            <v>1040000</v>
          </cell>
          <cell r="H5942">
            <v>393.59999999999997</v>
          </cell>
        </row>
        <row r="5943">
          <cell r="A5943">
            <v>1997</v>
          </cell>
          <cell r="B5943" t="str">
            <v>Bill Wennington</v>
          </cell>
          <cell r="D5943" t="str">
            <v>CHI</v>
          </cell>
          <cell r="F5943">
            <v>11.2</v>
          </cell>
          <cell r="G5943">
            <v>1000000</v>
          </cell>
          <cell r="H5943">
            <v>780.80000000000007</v>
          </cell>
        </row>
        <row r="5944">
          <cell r="A5944">
            <v>1997</v>
          </cell>
          <cell r="B5944" t="str">
            <v>Robert Parish</v>
          </cell>
          <cell r="D5944" t="str">
            <v>CHI</v>
          </cell>
          <cell r="F5944">
            <v>14.3</v>
          </cell>
          <cell r="G5944">
            <v>1000000</v>
          </cell>
          <cell r="H5944">
            <v>404.2</v>
          </cell>
        </row>
        <row r="5945">
          <cell r="A5945">
            <v>1997</v>
          </cell>
          <cell r="B5945" t="str">
            <v>Steve Kerr</v>
          </cell>
          <cell r="D5945" t="str">
            <v>CHI</v>
          </cell>
          <cell r="F5945">
            <v>15.6</v>
          </cell>
          <cell r="G5945">
            <v>750000</v>
          </cell>
          <cell r="H5945">
            <v>1861.3999999999999</v>
          </cell>
        </row>
        <row r="5946">
          <cell r="A5946">
            <v>1997</v>
          </cell>
          <cell r="B5946" t="str">
            <v>Jason Caffey</v>
          </cell>
          <cell r="D5946" t="str">
            <v>CHI</v>
          </cell>
          <cell r="F5946">
            <v>14.3</v>
          </cell>
          <cell r="G5946">
            <v>700000</v>
          </cell>
          <cell r="H5946">
            <v>1402.5</v>
          </cell>
        </row>
        <row r="5947">
          <cell r="A5947">
            <v>1997</v>
          </cell>
          <cell r="B5947" t="str">
            <v>Jud Buechler</v>
          </cell>
          <cell r="D5947" t="str">
            <v>CHI</v>
          </cell>
          <cell r="F5947">
            <v>9.8000000000000007</v>
          </cell>
          <cell r="G5947">
            <v>500000</v>
          </cell>
          <cell r="H5947">
            <v>706.80000000000007</v>
          </cell>
        </row>
        <row r="5948">
          <cell r="A5948">
            <v>1997</v>
          </cell>
          <cell r="B5948" t="str">
            <v>Matt Steigenga</v>
          </cell>
          <cell r="D5948" t="str">
            <v>CHI</v>
          </cell>
          <cell r="F5948">
            <v>7</v>
          </cell>
          <cell r="H5948">
            <v>12</v>
          </cell>
        </row>
        <row r="5949">
          <cell r="A5949">
            <v>1997</v>
          </cell>
          <cell r="B5949" t="str">
            <v>Bison Dele</v>
          </cell>
          <cell r="D5949" t="str">
            <v>CHI</v>
          </cell>
          <cell r="F5949">
            <v>13.7</v>
          </cell>
          <cell r="H5949">
            <v>137.70000000000002</v>
          </cell>
        </row>
        <row r="5950">
          <cell r="A5950">
            <v>1997</v>
          </cell>
          <cell r="B5950" t="str">
            <v>Danny Ferry</v>
          </cell>
          <cell r="D5950" t="str">
            <v>CLE</v>
          </cell>
          <cell r="F5950">
            <v>11.7</v>
          </cell>
          <cell r="G5950">
            <v>4643000</v>
          </cell>
          <cell r="H5950">
            <v>2632.2000000000003</v>
          </cell>
        </row>
        <row r="5951">
          <cell r="A5951">
            <v>1997</v>
          </cell>
          <cell r="B5951" t="str">
            <v>Tyrone Hill</v>
          </cell>
          <cell r="D5951" t="str">
            <v>CLE</v>
          </cell>
          <cell r="F5951">
            <v>17.8</v>
          </cell>
          <cell r="G5951">
            <v>3480000</v>
          </cell>
          <cell r="H5951">
            <v>2582.6</v>
          </cell>
        </row>
        <row r="5952">
          <cell r="A5952">
            <v>1997</v>
          </cell>
          <cell r="B5952" t="str">
            <v>Mark West</v>
          </cell>
          <cell r="D5952" t="str">
            <v>CLE</v>
          </cell>
          <cell r="F5952">
            <v>9.9</v>
          </cell>
          <cell r="G5952">
            <v>2000000</v>
          </cell>
          <cell r="H5952">
            <v>959</v>
          </cell>
        </row>
        <row r="5953">
          <cell r="A5953">
            <v>1997</v>
          </cell>
          <cell r="B5953" t="str">
            <v>Bobby Phills</v>
          </cell>
          <cell r="D5953" t="str">
            <v>CLE</v>
          </cell>
          <cell r="F5953">
            <v>13.9</v>
          </cell>
          <cell r="G5953">
            <v>1808000</v>
          </cell>
          <cell r="H5953">
            <v>2373.6</v>
          </cell>
        </row>
        <row r="5954">
          <cell r="A5954">
            <v>1997</v>
          </cell>
          <cell r="B5954" t="str">
            <v>Terrell Brandon</v>
          </cell>
          <cell r="D5954" t="str">
            <v>CLE</v>
          </cell>
          <cell r="F5954">
            <v>21.5</v>
          </cell>
          <cell r="G5954">
            <v>1312000</v>
          </cell>
          <cell r="H5954">
            <v>2870.3999999999996</v>
          </cell>
        </row>
        <row r="5955">
          <cell r="A5955">
            <v>1997</v>
          </cell>
          <cell r="B5955" t="str">
            <v>Chris Mills</v>
          </cell>
          <cell r="D5955" t="str">
            <v>CLE</v>
          </cell>
          <cell r="F5955">
            <v>14.1</v>
          </cell>
          <cell r="G5955">
            <v>1235000</v>
          </cell>
          <cell r="H5955">
            <v>3168</v>
          </cell>
        </row>
        <row r="5956">
          <cell r="A5956">
            <v>1997</v>
          </cell>
          <cell r="B5956" t="str">
            <v>Vitaly Potapenko</v>
          </cell>
          <cell r="D5956" t="str">
            <v>CLE</v>
          </cell>
          <cell r="F5956">
            <v>9.5</v>
          </cell>
          <cell r="G5956">
            <v>1068000</v>
          </cell>
          <cell r="H5956">
            <v>1240</v>
          </cell>
        </row>
        <row r="5957">
          <cell r="A5957">
            <v>1997</v>
          </cell>
          <cell r="B5957" t="str">
            <v>Bob Sura</v>
          </cell>
          <cell r="D5957" t="str">
            <v>CLE</v>
          </cell>
          <cell r="F5957">
            <v>14.8</v>
          </cell>
          <cell r="G5957">
            <v>864000</v>
          </cell>
          <cell r="H5957">
            <v>2271.4</v>
          </cell>
        </row>
        <row r="5958">
          <cell r="A5958">
            <v>1997</v>
          </cell>
          <cell r="B5958" t="str">
            <v>Antonio Lang</v>
          </cell>
          <cell r="D5958" t="str">
            <v>CLE</v>
          </cell>
          <cell r="F5958">
            <v>8</v>
          </cell>
          <cell r="G5958">
            <v>520000</v>
          </cell>
          <cell r="H5958">
            <v>844.8</v>
          </cell>
        </row>
        <row r="5959">
          <cell r="A5959">
            <v>1997</v>
          </cell>
          <cell r="B5959" t="str">
            <v>Donny Marshall</v>
          </cell>
          <cell r="D5959" t="str">
            <v>CLE</v>
          </cell>
          <cell r="F5959">
            <v>9.1</v>
          </cell>
          <cell r="G5959">
            <v>450000</v>
          </cell>
          <cell r="H5959">
            <v>548.80000000000007</v>
          </cell>
        </row>
        <row r="5960">
          <cell r="A5960">
            <v>1997</v>
          </cell>
          <cell r="B5960" t="str">
            <v>Shawnelle Scott</v>
          </cell>
          <cell r="D5960" t="str">
            <v>CLE</v>
          </cell>
          <cell r="F5960">
            <v>18.7</v>
          </cell>
          <cell r="G5960">
            <v>300000</v>
          </cell>
          <cell r="H5960">
            <v>49.6</v>
          </cell>
        </row>
        <row r="5961">
          <cell r="A5961">
            <v>1997</v>
          </cell>
          <cell r="B5961" t="str">
            <v>Carl Thomas</v>
          </cell>
          <cell r="D5961" t="str">
            <v>CLE</v>
          </cell>
          <cell r="F5961">
            <v>8.5</v>
          </cell>
          <cell r="G5961">
            <v>247500</v>
          </cell>
          <cell r="H5961">
            <v>77.899999999999991</v>
          </cell>
        </row>
        <row r="5962">
          <cell r="A5962">
            <v>1997</v>
          </cell>
          <cell r="B5962" t="str">
            <v>Reggie Geary</v>
          </cell>
          <cell r="D5962" t="str">
            <v>CLE</v>
          </cell>
          <cell r="F5962">
            <v>8.6999999999999993</v>
          </cell>
          <cell r="G5962">
            <v>220000</v>
          </cell>
          <cell r="H5962">
            <v>245.7</v>
          </cell>
        </row>
        <row r="5963">
          <cell r="A5963">
            <v>1997</v>
          </cell>
          <cell r="B5963" t="str">
            <v>Derek Harper</v>
          </cell>
          <cell r="D5963" t="str">
            <v>DAL</v>
          </cell>
          <cell r="F5963">
            <v>12.9</v>
          </cell>
          <cell r="G5963">
            <v>1300000</v>
          </cell>
          <cell r="H5963">
            <v>2212.5</v>
          </cell>
        </row>
        <row r="5964">
          <cell r="A5964">
            <v>1997</v>
          </cell>
          <cell r="B5964" t="str">
            <v>Samaki Walker</v>
          </cell>
          <cell r="D5964" t="str">
            <v>DAL</v>
          </cell>
          <cell r="F5964">
            <v>12.2</v>
          </cell>
          <cell r="G5964">
            <v>1246000</v>
          </cell>
          <cell r="H5964">
            <v>602</v>
          </cell>
        </row>
        <row r="5965">
          <cell r="A5965">
            <v>1997</v>
          </cell>
          <cell r="B5965" t="str">
            <v>Fred Roberts</v>
          </cell>
          <cell r="D5965" t="str">
            <v>DAL</v>
          </cell>
          <cell r="F5965">
            <v>12.8</v>
          </cell>
          <cell r="G5965">
            <v>247500</v>
          </cell>
          <cell r="H5965">
            <v>39.599999999999994</v>
          </cell>
        </row>
        <row r="5966">
          <cell r="A5966">
            <v>1997</v>
          </cell>
          <cell r="B5966" t="str">
            <v>Greg Dreiling</v>
          </cell>
          <cell r="D5966" t="str">
            <v>DAL</v>
          </cell>
          <cell r="F5966">
            <v>7.3</v>
          </cell>
          <cell r="G5966">
            <v>247500</v>
          </cell>
          <cell r="H5966">
            <v>388</v>
          </cell>
        </row>
        <row r="5967">
          <cell r="A5967">
            <v>1997</v>
          </cell>
          <cell r="B5967" t="str">
            <v>Erick Strickland</v>
          </cell>
          <cell r="D5967" t="str">
            <v>DAL</v>
          </cell>
          <cell r="F5967">
            <v>11</v>
          </cell>
          <cell r="G5967">
            <v>220000</v>
          </cell>
          <cell r="H5967">
            <v>758.80000000000007</v>
          </cell>
        </row>
        <row r="5968">
          <cell r="A5968">
            <v>1997</v>
          </cell>
          <cell r="B5968" t="str">
            <v>Stevin Smith</v>
          </cell>
          <cell r="D5968" t="str">
            <v>DAL</v>
          </cell>
          <cell r="F5968">
            <v>3.3</v>
          </cell>
          <cell r="H5968">
            <v>60</v>
          </cell>
        </row>
        <row r="5969">
          <cell r="A5969">
            <v>1997</v>
          </cell>
          <cell r="B5969" t="str">
            <v>Bryant Stith</v>
          </cell>
          <cell r="D5969" t="str">
            <v>DEN</v>
          </cell>
          <cell r="F5969">
            <v>14.4</v>
          </cell>
          <cell r="G5969">
            <v>3400000</v>
          </cell>
          <cell r="H5969">
            <v>1788.8</v>
          </cell>
        </row>
        <row r="5970">
          <cell r="A5970">
            <v>1997</v>
          </cell>
          <cell r="B5970" t="str">
            <v>LaPhonso Ellis</v>
          </cell>
          <cell r="D5970" t="str">
            <v>DEN</v>
          </cell>
          <cell r="F5970">
            <v>18.2</v>
          </cell>
          <cell r="G5970">
            <v>3294000</v>
          </cell>
          <cell r="H5970">
            <v>2002</v>
          </cell>
        </row>
        <row r="5971">
          <cell r="A5971">
            <v>1997</v>
          </cell>
          <cell r="B5971" t="str">
            <v>Antonio McDyess</v>
          </cell>
          <cell r="D5971" t="str">
            <v>DEN</v>
          </cell>
          <cell r="F5971">
            <v>15.5</v>
          </cell>
          <cell r="G5971">
            <v>2545000</v>
          </cell>
          <cell r="H5971">
            <v>2567.8000000000002</v>
          </cell>
        </row>
        <row r="5972">
          <cell r="A5972">
            <v>1997</v>
          </cell>
          <cell r="B5972" t="str">
            <v>Sarunas Marciulionis</v>
          </cell>
          <cell r="D5972" t="str">
            <v>DEN</v>
          </cell>
          <cell r="F5972">
            <v>8.1</v>
          </cell>
          <cell r="G5972">
            <v>2500000</v>
          </cell>
          <cell r="H5972">
            <v>255</v>
          </cell>
        </row>
        <row r="5973">
          <cell r="A5973">
            <v>1997</v>
          </cell>
          <cell r="B5973" t="str">
            <v>Ervin Johnson</v>
          </cell>
          <cell r="D5973" t="str">
            <v>DEN</v>
          </cell>
          <cell r="F5973">
            <v>14.3</v>
          </cell>
          <cell r="G5973">
            <v>1636000</v>
          </cell>
          <cell r="H5973">
            <v>2599.4</v>
          </cell>
        </row>
        <row r="5974">
          <cell r="A5974">
            <v>1997</v>
          </cell>
          <cell r="B5974" t="str">
            <v>Dale Ellis</v>
          </cell>
          <cell r="D5974" t="str">
            <v>DEN</v>
          </cell>
          <cell r="F5974">
            <v>12.9</v>
          </cell>
          <cell r="G5974">
            <v>1600000</v>
          </cell>
          <cell r="H5974">
            <v>2943.7999999999997</v>
          </cell>
        </row>
        <row r="5975">
          <cell r="A5975">
            <v>1997</v>
          </cell>
          <cell r="B5975" t="str">
            <v>Tom Hammonds</v>
          </cell>
          <cell r="D5975" t="str">
            <v>DEN</v>
          </cell>
          <cell r="F5975">
            <v>10.1</v>
          </cell>
          <cell r="G5975">
            <v>1070000</v>
          </cell>
          <cell r="H5975">
            <v>1757.7</v>
          </cell>
        </row>
        <row r="5976">
          <cell r="A5976">
            <v>1997</v>
          </cell>
          <cell r="B5976" t="str">
            <v>Jimmy King</v>
          </cell>
          <cell r="D5976" t="str">
            <v>DEN</v>
          </cell>
          <cell r="F5976">
            <v>12.7</v>
          </cell>
          <cell r="G5976">
            <v>330000</v>
          </cell>
          <cell r="H5976">
            <v>22</v>
          </cell>
        </row>
        <row r="5977">
          <cell r="A5977">
            <v>1997</v>
          </cell>
          <cell r="B5977" t="str">
            <v>Eric Murdock</v>
          </cell>
          <cell r="D5977" t="str">
            <v>DEN</v>
          </cell>
          <cell r="F5977">
            <v>18.100000000000001</v>
          </cell>
          <cell r="H5977">
            <v>114</v>
          </cell>
        </row>
        <row r="5978">
          <cell r="A5978">
            <v>1997</v>
          </cell>
          <cell r="B5978" t="str">
            <v>Jeff McInnis</v>
          </cell>
          <cell r="D5978" t="str">
            <v>DEN</v>
          </cell>
          <cell r="F5978">
            <v>14.8</v>
          </cell>
          <cell r="H5978">
            <v>117</v>
          </cell>
        </row>
        <row r="5979">
          <cell r="A5979">
            <v>1997</v>
          </cell>
          <cell r="B5979" t="str">
            <v>Otis Thorpe</v>
          </cell>
          <cell r="D5979" t="str">
            <v>DET</v>
          </cell>
          <cell r="F5979">
            <v>16.100000000000001</v>
          </cell>
          <cell r="G5979">
            <v>7000000</v>
          </cell>
          <cell r="H5979">
            <v>2662.3</v>
          </cell>
        </row>
        <row r="5980">
          <cell r="A5980">
            <v>1997</v>
          </cell>
          <cell r="B5980" t="str">
            <v>Grant Hill</v>
          </cell>
          <cell r="D5980" t="str">
            <v>DET</v>
          </cell>
          <cell r="F5980">
            <v>25.5</v>
          </cell>
          <cell r="G5980">
            <v>5025000</v>
          </cell>
          <cell r="H5980">
            <v>3144</v>
          </cell>
        </row>
        <row r="5981">
          <cell r="A5981">
            <v>1997</v>
          </cell>
          <cell r="B5981" t="str">
            <v>Joe Dumars</v>
          </cell>
          <cell r="D5981" t="str">
            <v>DET</v>
          </cell>
          <cell r="F5981">
            <v>15.6</v>
          </cell>
          <cell r="G5981">
            <v>3075000</v>
          </cell>
          <cell r="H5981">
            <v>2923</v>
          </cell>
        </row>
        <row r="5982">
          <cell r="A5982">
            <v>1997</v>
          </cell>
          <cell r="B5982" t="str">
            <v>Terry Mills</v>
          </cell>
          <cell r="D5982" t="str">
            <v>DET</v>
          </cell>
          <cell r="F5982">
            <v>16.399999999999999</v>
          </cell>
          <cell r="G5982">
            <v>2457000</v>
          </cell>
          <cell r="H5982">
            <v>1998.7</v>
          </cell>
        </row>
        <row r="5983">
          <cell r="A5983">
            <v>1997</v>
          </cell>
          <cell r="B5983" t="str">
            <v>Grant Long</v>
          </cell>
          <cell r="D5983" t="str">
            <v>DET</v>
          </cell>
          <cell r="F5983">
            <v>12.2</v>
          </cell>
          <cell r="G5983">
            <v>2260000</v>
          </cell>
          <cell r="H5983">
            <v>1163.5</v>
          </cell>
        </row>
        <row r="5984">
          <cell r="A5984">
            <v>1997</v>
          </cell>
          <cell r="B5984" t="str">
            <v>Lindsey Hunter</v>
          </cell>
          <cell r="D5984" t="str">
            <v>DET</v>
          </cell>
          <cell r="F5984">
            <v>13.4</v>
          </cell>
          <cell r="G5984">
            <v>1715000</v>
          </cell>
          <cell r="H5984">
            <v>3025.7999999999997</v>
          </cell>
        </row>
        <row r="5985">
          <cell r="A5985">
            <v>1997</v>
          </cell>
          <cell r="B5985" t="str">
            <v>Theo Ratliff</v>
          </cell>
          <cell r="D5985" t="str">
            <v>DET</v>
          </cell>
          <cell r="F5985">
            <v>15.9</v>
          </cell>
          <cell r="G5985">
            <v>821000</v>
          </cell>
          <cell r="H5985">
            <v>1292</v>
          </cell>
        </row>
        <row r="5986">
          <cell r="A5986">
            <v>1997</v>
          </cell>
          <cell r="B5986" t="str">
            <v>Jerome Williams</v>
          </cell>
          <cell r="D5986" t="str">
            <v>DET</v>
          </cell>
          <cell r="F5986">
            <v>12.6</v>
          </cell>
          <cell r="G5986">
            <v>568000</v>
          </cell>
          <cell r="H5986">
            <v>178.20000000000002</v>
          </cell>
        </row>
        <row r="5987">
          <cell r="A5987">
            <v>1997</v>
          </cell>
          <cell r="B5987" t="str">
            <v>Michael Curry</v>
          </cell>
          <cell r="D5987" t="str">
            <v>DET</v>
          </cell>
          <cell r="F5987">
            <v>10.4</v>
          </cell>
          <cell r="G5987">
            <v>400000</v>
          </cell>
          <cell r="H5987">
            <v>1215</v>
          </cell>
        </row>
        <row r="5988">
          <cell r="A5988">
            <v>1997</v>
          </cell>
          <cell r="B5988" t="str">
            <v>Don Reid</v>
          </cell>
          <cell r="D5988" t="str">
            <v>DET</v>
          </cell>
          <cell r="F5988">
            <v>11.1</v>
          </cell>
          <cell r="G5988">
            <v>400000</v>
          </cell>
          <cell r="H5988">
            <v>460.6</v>
          </cell>
        </row>
        <row r="5989">
          <cell r="A5989">
            <v>1997</v>
          </cell>
          <cell r="B5989" t="str">
            <v>Rick Mahorn</v>
          </cell>
          <cell r="D5989" t="str">
            <v>DET</v>
          </cell>
          <cell r="F5989">
            <v>8.8000000000000007</v>
          </cell>
          <cell r="G5989">
            <v>400000</v>
          </cell>
          <cell r="H5989">
            <v>217.8</v>
          </cell>
        </row>
        <row r="5990">
          <cell r="A5990">
            <v>1997</v>
          </cell>
          <cell r="B5990" t="str">
            <v>Litterial Green</v>
          </cell>
          <cell r="D5990" t="str">
            <v>DET</v>
          </cell>
          <cell r="F5990">
            <v>13.5</v>
          </cell>
          <cell r="G5990">
            <v>247500</v>
          </cell>
          <cell r="H5990">
            <v>310.5</v>
          </cell>
        </row>
        <row r="5991">
          <cell r="A5991">
            <v>1997</v>
          </cell>
          <cell r="B5991" t="str">
            <v>Latrell Sprewell</v>
          </cell>
          <cell r="D5991" t="str">
            <v>GSW</v>
          </cell>
          <cell r="F5991">
            <v>19.7</v>
          </cell>
          <cell r="G5991">
            <v>7000000</v>
          </cell>
          <cell r="H5991">
            <v>3352</v>
          </cell>
        </row>
        <row r="5992">
          <cell r="A5992">
            <v>1997</v>
          </cell>
          <cell r="B5992" t="str">
            <v>Mark Price</v>
          </cell>
          <cell r="D5992" t="str">
            <v>GSW</v>
          </cell>
          <cell r="F5992">
            <v>16.5</v>
          </cell>
          <cell r="G5992">
            <v>3409000</v>
          </cell>
          <cell r="H5992">
            <v>1876</v>
          </cell>
        </row>
        <row r="5993">
          <cell r="A5993">
            <v>1997</v>
          </cell>
          <cell r="B5993" t="str">
            <v>Donyell Marshall</v>
          </cell>
          <cell r="D5993" t="str">
            <v>GSW</v>
          </cell>
          <cell r="F5993">
            <v>15.6</v>
          </cell>
          <cell r="G5993">
            <v>3360000</v>
          </cell>
          <cell r="H5993">
            <v>1024.8</v>
          </cell>
        </row>
        <row r="5994">
          <cell r="A5994">
            <v>1997</v>
          </cell>
          <cell r="B5994" t="str">
            <v>Chris Mullin</v>
          </cell>
          <cell r="D5994" t="str">
            <v>GSW</v>
          </cell>
          <cell r="F5994">
            <v>17.600000000000001</v>
          </cell>
          <cell r="G5994">
            <v>2844000</v>
          </cell>
          <cell r="H5994">
            <v>2733.4</v>
          </cell>
        </row>
        <row r="5995">
          <cell r="A5995">
            <v>1997</v>
          </cell>
          <cell r="B5995" t="str">
            <v>Joe Smith</v>
          </cell>
          <cell r="D5995" t="str">
            <v>GSW</v>
          </cell>
          <cell r="F5995">
            <v>16</v>
          </cell>
          <cell r="G5995">
            <v>2794000</v>
          </cell>
          <cell r="H5995">
            <v>3088</v>
          </cell>
        </row>
        <row r="5996">
          <cell r="A5996">
            <v>1997</v>
          </cell>
          <cell r="B5996" t="str">
            <v>B.J. Armstrong</v>
          </cell>
          <cell r="D5996" t="str">
            <v>GSW</v>
          </cell>
          <cell r="F5996">
            <v>12.9</v>
          </cell>
          <cell r="G5996">
            <v>2400000</v>
          </cell>
          <cell r="H5996">
            <v>1019.2</v>
          </cell>
        </row>
        <row r="5997">
          <cell r="A5997">
            <v>1997</v>
          </cell>
          <cell r="B5997" t="str">
            <v>Bimbo Coles</v>
          </cell>
          <cell r="D5997" t="str">
            <v>GSW</v>
          </cell>
          <cell r="F5997">
            <v>9.5</v>
          </cell>
          <cell r="G5997">
            <v>1400000</v>
          </cell>
          <cell r="H5997">
            <v>1183.2</v>
          </cell>
        </row>
        <row r="5998">
          <cell r="A5998">
            <v>1997</v>
          </cell>
          <cell r="B5998" t="str">
            <v>Todd Fuller</v>
          </cell>
          <cell r="D5998" t="str">
            <v>GSW</v>
          </cell>
          <cell r="F5998">
            <v>10.4</v>
          </cell>
          <cell r="G5998">
            <v>1125000</v>
          </cell>
          <cell r="H5998">
            <v>952.5</v>
          </cell>
        </row>
        <row r="5999">
          <cell r="A5999">
            <v>1997</v>
          </cell>
          <cell r="B5999" t="str">
            <v>Andrew DeClercq</v>
          </cell>
          <cell r="D5999" t="str">
            <v>GSW</v>
          </cell>
          <cell r="F5999">
            <v>12.5</v>
          </cell>
          <cell r="G5999">
            <v>276000</v>
          </cell>
          <cell r="H5999">
            <v>1065</v>
          </cell>
        </row>
        <row r="6000">
          <cell r="A6000">
            <v>1997</v>
          </cell>
          <cell r="B6000" t="str">
            <v>Lou Roe</v>
          </cell>
          <cell r="D6000" t="str">
            <v>GSW</v>
          </cell>
          <cell r="F6000">
            <v>3</v>
          </cell>
          <cell r="G6000">
            <v>247500</v>
          </cell>
          <cell r="H6000">
            <v>107.1</v>
          </cell>
        </row>
        <row r="6001">
          <cell r="A6001">
            <v>1997</v>
          </cell>
          <cell r="B6001" t="str">
            <v>Ray Owes</v>
          </cell>
          <cell r="D6001" t="str">
            <v>GSW</v>
          </cell>
          <cell r="F6001">
            <v>11.1</v>
          </cell>
          <cell r="G6001">
            <v>220000</v>
          </cell>
          <cell r="H6001">
            <v>592.80000000000007</v>
          </cell>
        </row>
        <row r="6002">
          <cell r="A6002">
            <v>1997</v>
          </cell>
          <cell r="B6002" t="str">
            <v>Hakeem Olajuwon</v>
          </cell>
          <cell r="D6002" t="str">
            <v>HOU</v>
          </cell>
          <cell r="F6002">
            <v>22.7</v>
          </cell>
          <cell r="G6002">
            <v>9655000</v>
          </cell>
          <cell r="H6002">
            <v>2854.8</v>
          </cell>
        </row>
        <row r="6003">
          <cell r="A6003">
            <v>1997</v>
          </cell>
          <cell r="B6003" t="str">
            <v>Clyde Drexler</v>
          </cell>
          <cell r="D6003" t="str">
            <v>HOU</v>
          </cell>
          <cell r="F6003">
            <v>19.899999999999999</v>
          </cell>
          <cell r="G6003">
            <v>5500000</v>
          </cell>
          <cell r="H6003">
            <v>2269.2000000000003</v>
          </cell>
        </row>
        <row r="6004">
          <cell r="A6004">
            <v>1997</v>
          </cell>
          <cell r="B6004" t="str">
            <v>Charles Barkley</v>
          </cell>
          <cell r="D6004" t="str">
            <v>HOU</v>
          </cell>
          <cell r="F6004">
            <v>23</v>
          </cell>
          <cell r="G6004">
            <v>4695000</v>
          </cell>
          <cell r="H6004">
            <v>2008.6999999999998</v>
          </cell>
        </row>
        <row r="6005">
          <cell r="A6005">
            <v>1997</v>
          </cell>
          <cell r="B6005" t="str">
            <v>Brent Price</v>
          </cell>
          <cell r="D6005" t="str">
            <v>HOU</v>
          </cell>
          <cell r="F6005">
            <v>12</v>
          </cell>
          <cell r="G6005">
            <v>1600000</v>
          </cell>
          <cell r="H6005">
            <v>390</v>
          </cell>
        </row>
        <row r="6006">
          <cell r="A6006">
            <v>1997</v>
          </cell>
          <cell r="B6006" t="str">
            <v>Kevin Willis</v>
          </cell>
          <cell r="D6006" t="str">
            <v>HOU</v>
          </cell>
          <cell r="F6006">
            <v>14.3</v>
          </cell>
          <cell r="G6006">
            <v>1500000</v>
          </cell>
          <cell r="H6006">
            <v>1965</v>
          </cell>
        </row>
        <row r="6007">
          <cell r="A6007">
            <v>1997</v>
          </cell>
          <cell r="B6007" t="str">
            <v>Mario Elie</v>
          </cell>
          <cell r="D6007" t="str">
            <v>HOU</v>
          </cell>
          <cell r="F6007">
            <v>14.3</v>
          </cell>
          <cell r="G6007">
            <v>1400000</v>
          </cell>
          <cell r="H6007">
            <v>2683.2</v>
          </cell>
        </row>
        <row r="6008">
          <cell r="A6008">
            <v>1997</v>
          </cell>
          <cell r="B6008" t="str">
            <v>Matt Bullard</v>
          </cell>
          <cell r="D6008" t="str">
            <v>HOU</v>
          </cell>
          <cell r="F6008">
            <v>10.3</v>
          </cell>
          <cell r="G6008">
            <v>247500</v>
          </cell>
          <cell r="H6008">
            <v>1022.4</v>
          </cell>
        </row>
        <row r="6009">
          <cell r="A6009">
            <v>1997</v>
          </cell>
          <cell r="B6009" t="str">
            <v>Sam Mack</v>
          </cell>
          <cell r="D6009" t="str">
            <v>HOU</v>
          </cell>
          <cell r="F6009">
            <v>10.199999999999999</v>
          </cell>
          <cell r="G6009">
            <v>247500</v>
          </cell>
          <cell r="H6009">
            <v>904.8</v>
          </cell>
        </row>
        <row r="6010">
          <cell r="A6010">
            <v>1997</v>
          </cell>
          <cell r="B6010" t="str">
            <v>Charles Jones</v>
          </cell>
          <cell r="D6010" t="str">
            <v>HOU</v>
          </cell>
          <cell r="F6010">
            <v>6.3</v>
          </cell>
          <cell r="G6010">
            <v>247500</v>
          </cell>
          <cell r="H6010">
            <v>93.6</v>
          </cell>
        </row>
        <row r="6011">
          <cell r="A6011">
            <v>1997</v>
          </cell>
          <cell r="B6011" t="str">
            <v>Matt Maloney</v>
          </cell>
          <cell r="D6011" t="str">
            <v>HOU</v>
          </cell>
          <cell r="F6011">
            <v>12.3</v>
          </cell>
          <cell r="G6011">
            <v>247500</v>
          </cell>
          <cell r="H6011">
            <v>2386.2000000000003</v>
          </cell>
        </row>
        <row r="6012">
          <cell r="A6012">
            <v>1997</v>
          </cell>
          <cell r="B6012" t="str">
            <v>Othella Harrington</v>
          </cell>
          <cell r="D6012" t="str">
            <v>HOU</v>
          </cell>
          <cell r="F6012">
            <v>10.8</v>
          </cell>
          <cell r="G6012">
            <v>247500</v>
          </cell>
          <cell r="H6012">
            <v>860.69999999999993</v>
          </cell>
        </row>
        <row r="6013">
          <cell r="A6013">
            <v>1997</v>
          </cell>
          <cell r="B6013" t="str">
            <v>Tracy Moore</v>
          </cell>
          <cell r="D6013" t="str">
            <v>HOU</v>
          </cell>
          <cell r="F6013">
            <v>11.4</v>
          </cell>
          <cell r="G6013">
            <v>247500</v>
          </cell>
          <cell r="H6013">
            <v>237.60000000000002</v>
          </cell>
        </row>
        <row r="6014">
          <cell r="A6014">
            <v>1997</v>
          </cell>
          <cell r="B6014" t="str">
            <v>Emanual Davis</v>
          </cell>
          <cell r="D6014" t="str">
            <v>HOU</v>
          </cell>
          <cell r="F6014">
            <v>9.6999999999999993</v>
          </cell>
          <cell r="G6014">
            <v>220000</v>
          </cell>
          <cell r="H6014">
            <v>230.1</v>
          </cell>
        </row>
        <row r="6015">
          <cell r="A6015">
            <v>1997</v>
          </cell>
          <cell r="B6015" t="str">
            <v>Randy Livingston</v>
          </cell>
          <cell r="D6015" t="str">
            <v>HOU</v>
          </cell>
          <cell r="F6015">
            <v>8.3000000000000007</v>
          </cell>
          <cell r="G6015">
            <v>220000</v>
          </cell>
          <cell r="H6015">
            <v>979.2</v>
          </cell>
        </row>
        <row r="6016">
          <cell r="A6016">
            <v>1997</v>
          </cell>
          <cell r="B6016" t="str">
            <v>Joe Stephens</v>
          </cell>
          <cell r="D6016" t="str">
            <v>HOU</v>
          </cell>
          <cell r="F6016">
            <v>3</v>
          </cell>
          <cell r="H6016">
            <v>9</v>
          </cell>
        </row>
        <row r="6017">
          <cell r="A6017">
            <v>1997</v>
          </cell>
          <cell r="B6017" t="str">
            <v>Sedale Threatt</v>
          </cell>
          <cell r="D6017" t="str">
            <v>HOU</v>
          </cell>
          <cell r="F6017">
            <v>8.5</v>
          </cell>
          <cell r="H6017">
            <v>333.90000000000003</v>
          </cell>
        </row>
        <row r="6018">
          <cell r="A6018">
            <v>1997</v>
          </cell>
          <cell r="B6018" t="str">
            <v>Reggie Miller</v>
          </cell>
          <cell r="D6018" t="str">
            <v>IND</v>
          </cell>
          <cell r="F6018">
            <v>20.2</v>
          </cell>
          <cell r="G6018">
            <v>11250000</v>
          </cell>
          <cell r="H6018">
            <v>2964.6</v>
          </cell>
        </row>
        <row r="6019">
          <cell r="A6019">
            <v>1997</v>
          </cell>
          <cell r="B6019" t="str">
            <v>Dale Davis</v>
          </cell>
          <cell r="D6019" t="str">
            <v>IND</v>
          </cell>
          <cell r="F6019">
            <v>15.1</v>
          </cell>
          <cell r="G6019">
            <v>6508000</v>
          </cell>
          <cell r="H6019">
            <v>2592</v>
          </cell>
        </row>
        <row r="6020">
          <cell r="A6020">
            <v>1997</v>
          </cell>
          <cell r="B6020" t="str">
            <v>Antonio Davis</v>
          </cell>
          <cell r="D6020" t="str">
            <v>IND</v>
          </cell>
          <cell r="F6020">
            <v>13.8</v>
          </cell>
          <cell r="G6020">
            <v>5200000</v>
          </cell>
          <cell r="H6020">
            <v>2337</v>
          </cell>
        </row>
        <row r="6021">
          <cell r="A6021">
            <v>1997</v>
          </cell>
          <cell r="B6021" t="str">
            <v>Rik Smits</v>
          </cell>
          <cell r="D6021" t="str">
            <v>IND</v>
          </cell>
          <cell r="F6021">
            <v>18.3</v>
          </cell>
          <cell r="G6021">
            <v>4000000</v>
          </cell>
          <cell r="H6021">
            <v>1518.3999999999999</v>
          </cell>
        </row>
        <row r="6022">
          <cell r="A6022">
            <v>1997</v>
          </cell>
          <cell r="B6022" t="str">
            <v>Derrick McKey</v>
          </cell>
          <cell r="D6022" t="str">
            <v>IND</v>
          </cell>
          <cell r="F6022">
            <v>10.6</v>
          </cell>
          <cell r="G6022">
            <v>3000000</v>
          </cell>
          <cell r="H6022">
            <v>1450</v>
          </cell>
        </row>
        <row r="6023">
          <cell r="A6023">
            <v>1997</v>
          </cell>
          <cell r="B6023" t="str">
            <v>Jalen Rose</v>
          </cell>
          <cell r="D6023" t="str">
            <v>IND</v>
          </cell>
          <cell r="F6023">
            <v>13.8</v>
          </cell>
          <cell r="G6023">
            <v>1560000</v>
          </cell>
          <cell r="H6023">
            <v>1188</v>
          </cell>
        </row>
        <row r="6024">
          <cell r="A6024">
            <v>1997</v>
          </cell>
          <cell r="B6024" t="str">
            <v>Erick Dampier</v>
          </cell>
          <cell r="D6024" t="str">
            <v>IND</v>
          </cell>
          <cell r="F6024">
            <v>11.8</v>
          </cell>
          <cell r="G6024">
            <v>1184000</v>
          </cell>
          <cell r="H6024">
            <v>1051.2</v>
          </cell>
        </row>
        <row r="6025">
          <cell r="A6025">
            <v>1997</v>
          </cell>
          <cell r="B6025" t="str">
            <v>Haywoode Workman</v>
          </cell>
          <cell r="D6025" t="str">
            <v>IND</v>
          </cell>
          <cell r="F6025">
            <v>11</v>
          </cell>
          <cell r="G6025">
            <v>1080000</v>
          </cell>
          <cell r="H6025">
            <v>81.2</v>
          </cell>
        </row>
        <row r="6026">
          <cell r="A6026">
            <v>1997</v>
          </cell>
          <cell r="B6026" t="str">
            <v>Duane Ferrell</v>
          </cell>
          <cell r="D6026" t="str">
            <v>IND</v>
          </cell>
          <cell r="F6026">
            <v>11.6</v>
          </cell>
          <cell r="G6026">
            <v>1040000</v>
          </cell>
          <cell r="H6026">
            <v>1116</v>
          </cell>
        </row>
        <row r="6027">
          <cell r="A6027">
            <v>1997</v>
          </cell>
          <cell r="B6027" t="str">
            <v>Travis Best</v>
          </cell>
          <cell r="D6027" t="str">
            <v>IND</v>
          </cell>
          <cell r="F6027">
            <v>13.3</v>
          </cell>
          <cell r="G6027">
            <v>666000</v>
          </cell>
          <cell r="H6027">
            <v>2067.1999999999998</v>
          </cell>
        </row>
        <row r="6028">
          <cell r="A6028">
            <v>1997</v>
          </cell>
          <cell r="B6028" t="str">
            <v>Fred Hoiberg</v>
          </cell>
          <cell r="D6028" t="str">
            <v>IND</v>
          </cell>
          <cell r="F6028">
            <v>15.9</v>
          </cell>
          <cell r="G6028">
            <v>297000</v>
          </cell>
          <cell r="H6028">
            <v>573.4</v>
          </cell>
        </row>
        <row r="6029">
          <cell r="A6029">
            <v>1997</v>
          </cell>
          <cell r="B6029" t="str">
            <v>LaSalle Thompson</v>
          </cell>
          <cell r="D6029" t="str">
            <v>IND</v>
          </cell>
          <cell r="F6029">
            <v>0.8</v>
          </cell>
          <cell r="G6029">
            <v>247500</v>
          </cell>
          <cell r="H6029">
            <v>35.1</v>
          </cell>
        </row>
        <row r="6030">
          <cell r="A6030">
            <v>1997</v>
          </cell>
          <cell r="B6030" t="str">
            <v>Brent Scott</v>
          </cell>
          <cell r="D6030" t="str">
            <v>IND</v>
          </cell>
          <cell r="F6030">
            <v>7</v>
          </cell>
          <cell r="G6030">
            <v>247500</v>
          </cell>
          <cell r="H6030">
            <v>54.4</v>
          </cell>
        </row>
        <row r="6031">
          <cell r="A6031">
            <v>1997</v>
          </cell>
          <cell r="B6031" t="str">
            <v>Stanley Roberts</v>
          </cell>
          <cell r="D6031" t="str">
            <v>LAC</v>
          </cell>
          <cell r="F6031">
            <v>14.1</v>
          </cell>
          <cell r="G6031">
            <v>3250000</v>
          </cell>
          <cell r="H6031">
            <v>378</v>
          </cell>
        </row>
        <row r="6032">
          <cell r="A6032">
            <v>1997</v>
          </cell>
          <cell r="B6032" t="str">
            <v>Loy Vaught</v>
          </cell>
          <cell r="D6032" t="str">
            <v>LAC</v>
          </cell>
          <cell r="F6032">
            <v>16.600000000000001</v>
          </cell>
          <cell r="G6032">
            <v>3100000</v>
          </cell>
          <cell r="H6032">
            <v>2837.2000000000003</v>
          </cell>
        </row>
        <row r="6033">
          <cell r="A6033">
            <v>1997</v>
          </cell>
          <cell r="B6033" t="str">
            <v>Pooh Richardson</v>
          </cell>
          <cell r="D6033" t="str">
            <v>LAC</v>
          </cell>
          <cell r="F6033">
            <v>11.8</v>
          </cell>
          <cell r="G6033">
            <v>2721000</v>
          </cell>
          <cell r="H6033">
            <v>1067.9000000000001</v>
          </cell>
        </row>
        <row r="6034">
          <cell r="A6034">
            <v>1997</v>
          </cell>
          <cell r="B6034" t="str">
            <v>Lamond Murray</v>
          </cell>
          <cell r="D6034" t="str">
            <v>LAC</v>
          </cell>
          <cell r="F6034">
            <v>14.4</v>
          </cell>
          <cell r="G6034">
            <v>2700000</v>
          </cell>
          <cell r="H6034">
            <v>1295</v>
          </cell>
        </row>
        <row r="6035">
          <cell r="A6035">
            <v>1997</v>
          </cell>
          <cell r="B6035" t="str">
            <v>Rodney Rogers</v>
          </cell>
          <cell r="D6035" t="str">
            <v>LAC</v>
          </cell>
          <cell r="F6035">
            <v>14.2</v>
          </cell>
          <cell r="G6035">
            <v>2280000</v>
          </cell>
          <cell r="H6035">
            <v>2478.6</v>
          </cell>
        </row>
        <row r="6036">
          <cell r="A6036">
            <v>1997</v>
          </cell>
          <cell r="B6036" t="str">
            <v>Terry Dehere</v>
          </cell>
          <cell r="D6036" t="str">
            <v>LAC</v>
          </cell>
          <cell r="F6036">
            <v>12.4</v>
          </cell>
          <cell r="G6036">
            <v>1905000</v>
          </cell>
          <cell r="H6036">
            <v>1051.2</v>
          </cell>
        </row>
        <row r="6037">
          <cell r="A6037">
            <v>1997</v>
          </cell>
          <cell r="B6037" t="str">
            <v>Malik Sealy</v>
          </cell>
          <cell r="D6037" t="str">
            <v>LAC</v>
          </cell>
          <cell r="F6037">
            <v>13.7</v>
          </cell>
          <cell r="G6037">
            <v>1732000</v>
          </cell>
          <cell r="H6037">
            <v>2456</v>
          </cell>
        </row>
        <row r="6038">
          <cell r="A6038">
            <v>1997</v>
          </cell>
          <cell r="B6038" t="str">
            <v>Lorenzen Wright</v>
          </cell>
          <cell r="D6038" t="str">
            <v>LAC</v>
          </cell>
          <cell r="F6038">
            <v>12.5</v>
          </cell>
          <cell r="G6038">
            <v>1480000</v>
          </cell>
          <cell r="H6038">
            <v>1932.7</v>
          </cell>
        </row>
        <row r="6039">
          <cell r="A6039">
            <v>1997</v>
          </cell>
          <cell r="B6039" t="str">
            <v>Eric Piatkowski</v>
          </cell>
          <cell r="D6039" t="str">
            <v>LAC</v>
          </cell>
          <cell r="F6039">
            <v>18.2</v>
          </cell>
          <cell r="G6039">
            <v>1363000</v>
          </cell>
          <cell r="H6039">
            <v>747.5</v>
          </cell>
        </row>
        <row r="6040">
          <cell r="A6040">
            <v>1997</v>
          </cell>
          <cell r="B6040" t="str">
            <v>Brent Barry</v>
          </cell>
          <cell r="D6040" t="str">
            <v>LAC</v>
          </cell>
          <cell r="F6040">
            <v>15</v>
          </cell>
          <cell r="G6040">
            <v>958000</v>
          </cell>
          <cell r="H6040">
            <v>1091.5</v>
          </cell>
        </row>
        <row r="6041">
          <cell r="A6041">
            <v>1997</v>
          </cell>
          <cell r="B6041" t="str">
            <v>Dwayne Schintzius</v>
          </cell>
          <cell r="D6041" t="str">
            <v>LAC</v>
          </cell>
          <cell r="F6041">
            <v>8.1</v>
          </cell>
          <cell r="G6041">
            <v>625000</v>
          </cell>
          <cell r="H6041">
            <v>115.5</v>
          </cell>
        </row>
        <row r="6042">
          <cell r="A6042">
            <v>1997</v>
          </cell>
          <cell r="B6042" t="str">
            <v>Bo Outlaw</v>
          </cell>
          <cell r="D6042" t="str">
            <v>LAC</v>
          </cell>
          <cell r="F6042">
            <v>16.3</v>
          </cell>
          <cell r="G6042">
            <v>600000</v>
          </cell>
          <cell r="H6042">
            <v>2197.6</v>
          </cell>
        </row>
        <row r="6043">
          <cell r="A6043">
            <v>1997</v>
          </cell>
          <cell r="B6043" t="str">
            <v>Darrick Martin</v>
          </cell>
          <cell r="D6043" t="str">
            <v>LAC</v>
          </cell>
          <cell r="F6043">
            <v>16.899999999999999</v>
          </cell>
          <cell r="G6043">
            <v>375000</v>
          </cell>
          <cell r="H6043">
            <v>1820.3999999999999</v>
          </cell>
        </row>
        <row r="6044">
          <cell r="A6044">
            <v>1997</v>
          </cell>
          <cell r="B6044" t="str">
            <v>Kevin Duckworth</v>
          </cell>
          <cell r="D6044" t="str">
            <v>LAC</v>
          </cell>
          <cell r="F6044">
            <v>6.1</v>
          </cell>
          <cell r="G6044">
            <v>247500</v>
          </cell>
          <cell r="H6044">
            <v>384.8</v>
          </cell>
        </row>
        <row r="6045">
          <cell r="A6045">
            <v>1997</v>
          </cell>
          <cell r="B6045" t="str">
            <v>Elden Campbell</v>
          </cell>
          <cell r="D6045" t="str">
            <v>LAL</v>
          </cell>
          <cell r="F6045">
            <v>16.8</v>
          </cell>
          <cell r="G6045">
            <v>7000000</v>
          </cell>
          <cell r="H6045">
            <v>2517.9</v>
          </cell>
        </row>
        <row r="6046">
          <cell r="A6046">
            <v>1997</v>
          </cell>
          <cell r="B6046" t="str">
            <v>Eddie Jones</v>
          </cell>
          <cell r="D6046" t="str">
            <v>LAL</v>
          </cell>
          <cell r="F6046">
            <v>17.3</v>
          </cell>
          <cell r="G6046">
            <v>1800000</v>
          </cell>
          <cell r="H6046">
            <v>3000</v>
          </cell>
        </row>
        <row r="6047">
          <cell r="A6047">
            <v>1997</v>
          </cell>
          <cell r="B6047" t="str">
            <v>Corie Blount</v>
          </cell>
          <cell r="D6047" t="str">
            <v>LAL</v>
          </cell>
          <cell r="F6047">
            <v>11.9</v>
          </cell>
          <cell r="G6047">
            <v>1235000</v>
          </cell>
          <cell r="H6047">
            <v>1009.1999999999999</v>
          </cell>
        </row>
        <row r="6048">
          <cell r="A6048">
            <v>1997</v>
          </cell>
          <cell r="B6048" t="str">
            <v>Sean Rooks</v>
          </cell>
          <cell r="D6048" t="str">
            <v>LAL</v>
          </cell>
          <cell r="F6048">
            <v>13.4</v>
          </cell>
          <cell r="G6048">
            <v>1200000</v>
          </cell>
          <cell r="H6048">
            <v>738.3</v>
          </cell>
        </row>
        <row r="6049">
          <cell r="A6049">
            <v>1997</v>
          </cell>
          <cell r="B6049" t="str">
            <v>Kobe Bryant</v>
          </cell>
          <cell r="D6049" t="str">
            <v>LAL</v>
          </cell>
          <cell r="F6049">
            <v>14.4</v>
          </cell>
          <cell r="G6049">
            <v>1015000</v>
          </cell>
          <cell r="H6049">
            <v>1100.5</v>
          </cell>
        </row>
        <row r="6050">
          <cell r="A6050">
            <v>1997</v>
          </cell>
          <cell r="B6050" t="str">
            <v>Derek Fisher</v>
          </cell>
          <cell r="D6050" t="str">
            <v>LAL</v>
          </cell>
          <cell r="F6050">
            <v>11</v>
          </cell>
          <cell r="G6050">
            <v>612000</v>
          </cell>
          <cell r="H6050">
            <v>920</v>
          </cell>
        </row>
        <row r="6051">
          <cell r="A6051">
            <v>1997</v>
          </cell>
          <cell r="B6051" t="str">
            <v>Byron Scott</v>
          </cell>
          <cell r="D6051" t="str">
            <v>LAL</v>
          </cell>
          <cell r="F6051">
            <v>13.5</v>
          </cell>
          <cell r="G6051">
            <v>247500</v>
          </cell>
          <cell r="H6051">
            <v>1437.8</v>
          </cell>
        </row>
        <row r="6052">
          <cell r="A6052">
            <v>1997</v>
          </cell>
          <cell r="B6052" t="str">
            <v>Jerome Kersey</v>
          </cell>
          <cell r="D6052" t="str">
            <v>LAL</v>
          </cell>
          <cell r="F6052">
            <v>12.3</v>
          </cell>
          <cell r="G6052">
            <v>247500</v>
          </cell>
          <cell r="H6052">
            <v>1764</v>
          </cell>
        </row>
        <row r="6053">
          <cell r="A6053">
            <v>1997</v>
          </cell>
          <cell r="B6053" t="str">
            <v>Travis Knight</v>
          </cell>
          <cell r="D6053" t="str">
            <v>LAL</v>
          </cell>
          <cell r="F6053">
            <v>14.1</v>
          </cell>
          <cell r="G6053">
            <v>220000</v>
          </cell>
          <cell r="H6053">
            <v>1157.3</v>
          </cell>
        </row>
        <row r="6054">
          <cell r="A6054">
            <v>1997</v>
          </cell>
          <cell r="B6054" t="str">
            <v>Larry Krystkowiak</v>
          </cell>
          <cell r="D6054" t="str">
            <v>LAL</v>
          </cell>
          <cell r="F6054">
            <v>27.2</v>
          </cell>
          <cell r="H6054">
            <v>11.100000000000001</v>
          </cell>
        </row>
        <row r="6055">
          <cell r="A6055">
            <v>1997</v>
          </cell>
          <cell r="B6055" t="str">
            <v>Nick Van</v>
          </cell>
          <cell r="D6055" t="str">
            <v>LAL</v>
          </cell>
          <cell r="F6055">
            <v>16</v>
          </cell>
          <cell r="H6055">
            <v>2938.8</v>
          </cell>
        </row>
        <row r="6056">
          <cell r="A6056">
            <v>1997</v>
          </cell>
          <cell r="B6056" t="str">
            <v>Shaquille O'Neal</v>
          </cell>
          <cell r="D6056" t="str">
            <v>LAL</v>
          </cell>
          <cell r="F6056">
            <v>27.1</v>
          </cell>
          <cell r="H6056">
            <v>1943.1000000000001</v>
          </cell>
        </row>
        <row r="6057">
          <cell r="A6057">
            <v>1997</v>
          </cell>
          <cell r="B6057" t="str">
            <v>Alonzo Mourning</v>
          </cell>
          <cell r="D6057" t="str">
            <v>MIA</v>
          </cell>
          <cell r="F6057">
            <v>21.6</v>
          </cell>
          <cell r="G6057">
            <v>9380000</v>
          </cell>
          <cell r="H6057">
            <v>2323.2000000000003</v>
          </cell>
        </row>
        <row r="6058">
          <cell r="A6058">
            <v>1997</v>
          </cell>
          <cell r="B6058" t="str">
            <v>Tim Hardaway</v>
          </cell>
          <cell r="D6058" t="str">
            <v>MIA</v>
          </cell>
          <cell r="F6058">
            <v>20.8</v>
          </cell>
          <cell r="G6058">
            <v>2500000</v>
          </cell>
          <cell r="H6058">
            <v>3134.7000000000003</v>
          </cell>
        </row>
        <row r="6059">
          <cell r="A6059">
            <v>1997</v>
          </cell>
          <cell r="B6059" t="str">
            <v>Dan Majerle</v>
          </cell>
          <cell r="D6059" t="str">
            <v>MIA</v>
          </cell>
          <cell r="F6059">
            <v>13.2</v>
          </cell>
          <cell r="G6059">
            <v>2350000</v>
          </cell>
          <cell r="H6059">
            <v>1263.6000000000001</v>
          </cell>
        </row>
        <row r="6060">
          <cell r="A6060">
            <v>1997</v>
          </cell>
          <cell r="B6060" t="str">
            <v>P.J. Brown</v>
          </cell>
          <cell r="D6060" t="str">
            <v>MIA</v>
          </cell>
          <cell r="F6060">
            <v>13.8</v>
          </cell>
          <cell r="G6060">
            <v>2000000</v>
          </cell>
          <cell r="H6060">
            <v>2592</v>
          </cell>
        </row>
        <row r="6061">
          <cell r="A6061">
            <v>1997</v>
          </cell>
          <cell r="B6061" t="str">
            <v>Kurt Thomas</v>
          </cell>
          <cell r="D6061" t="str">
            <v>MIA</v>
          </cell>
          <cell r="F6061">
            <v>9.5</v>
          </cell>
          <cell r="G6061">
            <v>1238000</v>
          </cell>
          <cell r="H6061">
            <v>374.40000000000003</v>
          </cell>
        </row>
        <row r="6062">
          <cell r="A6062">
            <v>1997</v>
          </cell>
          <cell r="B6062" t="str">
            <v>Keith Askins</v>
          </cell>
          <cell r="D6062" t="str">
            <v>MIA</v>
          </cell>
          <cell r="F6062">
            <v>9.1</v>
          </cell>
          <cell r="G6062">
            <v>650000</v>
          </cell>
          <cell r="H6062">
            <v>1770.6</v>
          </cell>
        </row>
        <row r="6063">
          <cell r="A6063">
            <v>1997</v>
          </cell>
          <cell r="B6063" t="str">
            <v>Gary Grant</v>
          </cell>
          <cell r="D6063" t="str">
            <v>MIA</v>
          </cell>
          <cell r="F6063">
            <v>9.1</v>
          </cell>
          <cell r="G6063">
            <v>500000</v>
          </cell>
          <cell r="H6063">
            <v>364</v>
          </cell>
        </row>
        <row r="6064">
          <cell r="A6064">
            <v>1997</v>
          </cell>
          <cell r="B6064" t="str">
            <v>Ed Pinckney</v>
          </cell>
          <cell r="D6064" t="str">
            <v>MIA</v>
          </cell>
          <cell r="F6064">
            <v>11.4</v>
          </cell>
          <cell r="G6064">
            <v>300000</v>
          </cell>
          <cell r="H6064">
            <v>272.7</v>
          </cell>
        </row>
        <row r="6065">
          <cell r="A6065">
            <v>1997</v>
          </cell>
          <cell r="B6065" t="str">
            <v>Isaac Austin</v>
          </cell>
          <cell r="D6065" t="str">
            <v>MIA</v>
          </cell>
          <cell r="F6065">
            <v>14.2</v>
          </cell>
          <cell r="G6065">
            <v>247500</v>
          </cell>
          <cell r="H6065">
            <v>1877.8</v>
          </cell>
        </row>
        <row r="6066">
          <cell r="A6066">
            <v>1997</v>
          </cell>
          <cell r="B6066" t="str">
            <v>Voshon Lenard</v>
          </cell>
          <cell r="D6066" t="str">
            <v>MIA</v>
          </cell>
          <cell r="F6066">
            <v>14.7</v>
          </cell>
          <cell r="G6066">
            <v>247500</v>
          </cell>
          <cell r="H6066">
            <v>2109.6999999999998</v>
          </cell>
        </row>
        <row r="6067">
          <cell r="A6067">
            <v>1997</v>
          </cell>
          <cell r="B6067" t="str">
            <v>Mark Strickland</v>
          </cell>
          <cell r="D6067" t="str">
            <v>MIA</v>
          </cell>
          <cell r="F6067">
            <v>11.1</v>
          </cell>
          <cell r="G6067">
            <v>247500</v>
          </cell>
          <cell r="H6067">
            <v>151.9</v>
          </cell>
        </row>
        <row r="6068">
          <cell r="A6068">
            <v>1997</v>
          </cell>
          <cell r="B6068" t="str">
            <v>Bruce Bowen</v>
          </cell>
          <cell r="D6068" t="str">
            <v>MIA</v>
          </cell>
          <cell r="F6068">
            <v>37.700000000000003</v>
          </cell>
          <cell r="H6068">
            <v>1</v>
          </cell>
        </row>
        <row r="6069">
          <cell r="A6069">
            <v>1997</v>
          </cell>
          <cell r="B6069" t="str">
            <v>Willie Anderson</v>
          </cell>
          <cell r="D6069" t="str">
            <v>MIA</v>
          </cell>
          <cell r="F6069">
            <v>12.6</v>
          </cell>
          <cell r="H6069">
            <v>302.40000000000003</v>
          </cell>
        </row>
        <row r="6070">
          <cell r="A6070">
            <v>1997</v>
          </cell>
          <cell r="B6070" t="str">
            <v>John Crotty</v>
          </cell>
          <cell r="D6070" t="str">
            <v>MIA</v>
          </cell>
          <cell r="F6070">
            <v>14.3</v>
          </cell>
          <cell r="H6070">
            <v>657.59999999999991</v>
          </cell>
        </row>
        <row r="6071">
          <cell r="A6071">
            <v>1997</v>
          </cell>
          <cell r="B6071" t="str">
            <v>Glenn Robinson</v>
          </cell>
          <cell r="D6071" t="str">
            <v>MIL</v>
          </cell>
          <cell r="F6071">
            <v>17.5</v>
          </cell>
          <cell r="G6071">
            <v>4640000</v>
          </cell>
          <cell r="H6071">
            <v>3112</v>
          </cell>
        </row>
        <row r="6072">
          <cell r="A6072">
            <v>1997</v>
          </cell>
          <cell r="B6072" t="str">
            <v>Vin Baker</v>
          </cell>
          <cell r="D6072" t="str">
            <v>MIL</v>
          </cell>
          <cell r="F6072">
            <v>20.100000000000001</v>
          </cell>
          <cell r="G6072">
            <v>3765000</v>
          </cell>
          <cell r="H6072">
            <v>3159</v>
          </cell>
        </row>
        <row r="6073">
          <cell r="A6073">
            <v>1997</v>
          </cell>
          <cell r="B6073" t="str">
            <v>Sherman Douglas</v>
          </cell>
          <cell r="D6073" t="str">
            <v>MIL</v>
          </cell>
          <cell r="F6073">
            <v>14.6</v>
          </cell>
          <cell r="G6073">
            <v>3594000</v>
          </cell>
          <cell r="H6073">
            <v>2314.7000000000003</v>
          </cell>
        </row>
        <row r="6074">
          <cell r="A6074">
            <v>1997</v>
          </cell>
          <cell r="B6074" t="str">
            <v>Andrew Lang</v>
          </cell>
          <cell r="D6074" t="str">
            <v>MIL</v>
          </cell>
          <cell r="F6074">
            <v>10.8</v>
          </cell>
          <cell r="G6074">
            <v>2332000</v>
          </cell>
          <cell r="H6074">
            <v>1196</v>
          </cell>
        </row>
        <row r="6075">
          <cell r="A6075">
            <v>1997</v>
          </cell>
          <cell r="B6075" t="str">
            <v>Armen Gilliam</v>
          </cell>
          <cell r="D6075" t="str">
            <v>MIL</v>
          </cell>
          <cell r="F6075">
            <v>13.6</v>
          </cell>
          <cell r="G6075">
            <v>2317000</v>
          </cell>
          <cell r="H6075">
            <v>2048</v>
          </cell>
        </row>
        <row r="6076">
          <cell r="A6076">
            <v>1997</v>
          </cell>
          <cell r="B6076" t="str">
            <v>Elliot Perry</v>
          </cell>
          <cell r="D6076" t="str">
            <v>MIL</v>
          </cell>
          <cell r="F6076">
            <v>15.2</v>
          </cell>
          <cell r="G6076">
            <v>2000000</v>
          </cell>
          <cell r="H6076">
            <v>1599</v>
          </cell>
        </row>
        <row r="6077">
          <cell r="A6077">
            <v>1997</v>
          </cell>
          <cell r="B6077" t="str">
            <v>Ray Allen</v>
          </cell>
          <cell r="D6077" t="str">
            <v>MIL</v>
          </cell>
          <cell r="F6077">
            <v>14.6</v>
          </cell>
          <cell r="G6077">
            <v>1785000</v>
          </cell>
          <cell r="H6077">
            <v>2533.7999999999997</v>
          </cell>
        </row>
        <row r="6078">
          <cell r="A6078">
            <v>1997</v>
          </cell>
          <cell r="B6078" t="str">
            <v>Johnny Newman</v>
          </cell>
          <cell r="D6078" t="str">
            <v>MIL</v>
          </cell>
          <cell r="F6078">
            <v>10.8</v>
          </cell>
          <cell r="G6078">
            <v>1225000</v>
          </cell>
          <cell r="H6078">
            <v>2058.2000000000003</v>
          </cell>
        </row>
        <row r="6079">
          <cell r="A6079">
            <v>1997</v>
          </cell>
          <cell r="B6079" t="str">
            <v>Joe Wolf</v>
          </cell>
          <cell r="D6079" t="str">
            <v>MIL</v>
          </cell>
          <cell r="F6079">
            <v>7.9</v>
          </cell>
          <cell r="G6079">
            <v>400000</v>
          </cell>
          <cell r="H6079">
            <v>526.4</v>
          </cell>
        </row>
        <row r="6080">
          <cell r="A6080">
            <v>1997</v>
          </cell>
          <cell r="B6080" t="str">
            <v>David Wood</v>
          </cell>
          <cell r="D6080" t="str">
            <v>MIL</v>
          </cell>
          <cell r="F6080">
            <v>10.199999999999999</v>
          </cell>
          <cell r="G6080">
            <v>247500</v>
          </cell>
          <cell r="H6080">
            <v>239.20000000000002</v>
          </cell>
        </row>
        <row r="6081">
          <cell r="A6081">
            <v>1997</v>
          </cell>
          <cell r="B6081" t="str">
            <v>Keith Tower</v>
          </cell>
          <cell r="D6081" t="str">
            <v>MIL</v>
          </cell>
          <cell r="F6081">
            <v>0.6</v>
          </cell>
          <cell r="H6081">
            <v>72</v>
          </cell>
        </row>
        <row r="6082">
          <cell r="A6082">
            <v>1997</v>
          </cell>
          <cell r="B6082" t="str">
            <v>Jimmy Carruth</v>
          </cell>
          <cell r="D6082" t="str">
            <v>MIL</v>
          </cell>
          <cell r="F6082">
            <v>9.6999999999999993</v>
          </cell>
          <cell r="H6082">
            <v>21.2</v>
          </cell>
        </row>
        <row r="6083">
          <cell r="A6083">
            <v>1997</v>
          </cell>
          <cell r="B6083" t="str">
            <v>Dean Garrett</v>
          </cell>
          <cell r="D6083" t="str">
            <v>MIN</v>
          </cell>
          <cell r="F6083">
            <v>17.7</v>
          </cell>
          <cell r="H6083">
            <v>1666</v>
          </cell>
        </row>
        <row r="6084">
          <cell r="A6084">
            <v>1997</v>
          </cell>
          <cell r="B6084" t="str">
            <v>James Robinson</v>
          </cell>
          <cell r="D6084" t="str">
            <v>MIN</v>
          </cell>
          <cell r="F6084">
            <v>12.7</v>
          </cell>
          <cell r="H6084">
            <v>1311</v>
          </cell>
        </row>
        <row r="6085">
          <cell r="A6085">
            <v>1997</v>
          </cell>
          <cell r="B6085" t="str">
            <v>Chris Carr</v>
          </cell>
          <cell r="D6085" t="str">
            <v>MIN</v>
          </cell>
          <cell r="F6085">
            <v>13.3</v>
          </cell>
          <cell r="H6085">
            <v>830.5</v>
          </cell>
        </row>
        <row r="6086">
          <cell r="A6086">
            <v>1997</v>
          </cell>
          <cell r="B6086" t="str">
            <v>Tom Gugliotta</v>
          </cell>
          <cell r="D6086" t="str">
            <v>MIN</v>
          </cell>
          <cell r="F6086">
            <v>19</v>
          </cell>
          <cell r="H6086">
            <v>3134.7000000000003</v>
          </cell>
        </row>
        <row r="6087">
          <cell r="A6087">
            <v>1997</v>
          </cell>
          <cell r="B6087" t="str">
            <v>Stephon Marbury</v>
          </cell>
          <cell r="D6087" t="str">
            <v>MIN</v>
          </cell>
          <cell r="F6087">
            <v>16.100000000000001</v>
          </cell>
          <cell r="H6087">
            <v>2324.9</v>
          </cell>
        </row>
        <row r="6088">
          <cell r="A6088">
            <v>1997</v>
          </cell>
          <cell r="B6088" t="str">
            <v>Doug West</v>
          </cell>
          <cell r="D6088" t="str">
            <v>MIN</v>
          </cell>
          <cell r="F6088">
            <v>8.5</v>
          </cell>
          <cell r="H6088">
            <v>1917.6</v>
          </cell>
        </row>
        <row r="6089">
          <cell r="A6089">
            <v>1997</v>
          </cell>
          <cell r="B6089" t="str">
            <v>Kevin Garnett</v>
          </cell>
          <cell r="D6089" t="str">
            <v>MIN</v>
          </cell>
          <cell r="F6089">
            <v>18.2</v>
          </cell>
          <cell r="H6089">
            <v>2995.2999999999997</v>
          </cell>
        </row>
        <row r="6090">
          <cell r="A6090">
            <v>1997</v>
          </cell>
          <cell r="B6090" t="str">
            <v>Shane Heal</v>
          </cell>
          <cell r="D6090" t="str">
            <v>MIN</v>
          </cell>
          <cell r="F6090">
            <v>5</v>
          </cell>
          <cell r="H6090">
            <v>236.5</v>
          </cell>
        </row>
        <row r="6091">
          <cell r="A6091">
            <v>1997</v>
          </cell>
          <cell r="B6091" t="str">
            <v>Terry Porter</v>
          </cell>
          <cell r="D6091" t="str">
            <v>MIN</v>
          </cell>
          <cell r="F6091">
            <v>14.5</v>
          </cell>
          <cell r="H6091">
            <v>1566.2</v>
          </cell>
        </row>
        <row r="6092">
          <cell r="A6092">
            <v>1997</v>
          </cell>
          <cell r="B6092" t="str">
            <v>Stojko Vrankovic</v>
          </cell>
          <cell r="D6092" t="str">
            <v>MIN</v>
          </cell>
          <cell r="F6092">
            <v>10.1</v>
          </cell>
          <cell r="H6092">
            <v>768.5</v>
          </cell>
        </row>
        <row r="6093">
          <cell r="A6093">
            <v>1997</v>
          </cell>
          <cell r="B6093" t="str">
            <v>Sam Mitchell</v>
          </cell>
          <cell r="D6093" t="str">
            <v>MIN</v>
          </cell>
          <cell r="F6093">
            <v>11.8</v>
          </cell>
          <cell r="H6093">
            <v>2041.8</v>
          </cell>
        </row>
        <row r="6094">
          <cell r="A6094">
            <v>1997</v>
          </cell>
          <cell r="B6094" t="str">
            <v>Cherokee Parks</v>
          </cell>
          <cell r="D6094" t="str">
            <v>MIN</v>
          </cell>
          <cell r="F6094">
            <v>12.7</v>
          </cell>
          <cell r="H6094">
            <v>957.6</v>
          </cell>
        </row>
        <row r="6095">
          <cell r="A6095">
            <v>1997</v>
          </cell>
          <cell r="B6095" t="str">
            <v>Kendall Gill</v>
          </cell>
          <cell r="D6095" t="str">
            <v>NJN</v>
          </cell>
          <cell r="F6095">
            <v>19.600000000000001</v>
          </cell>
          <cell r="G6095">
            <v>3800000</v>
          </cell>
          <cell r="H6095">
            <v>3198</v>
          </cell>
        </row>
        <row r="6096">
          <cell r="A6096">
            <v>1997</v>
          </cell>
          <cell r="B6096" t="str">
            <v>Kevin Edwards</v>
          </cell>
          <cell r="D6096" t="str">
            <v>NJN</v>
          </cell>
          <cell r="F6096">
            <v>9.8000000000000007</v>
          </cell>
          <cell r="G6096">
            <v>2280000</v>
          </cell>
          <cell r="H6096">
            <v>476.8</v>
          </cell>
        </row>
        <row r="6097">
          <cell r="A6097">
            <v>1997</v>
          </cell>
          <cell r="B6097" t="str">
            <v>Jayson Williams</v>
          </cell>
          <cell r="D6097" t="str">
            <v>NJN</v>
          </cell>
          <cell r="F6097">
            <v>15</v>
          </cell>
          <cell r="G6097">
            <v>2250000</v>
          </cell>
          <cell r="H6097">
            <v>1430.8999999999999</v>
          </cell>
        </row>
        <row r="6098">
          <cell r="A6098">
            <v>1997</v>
          </cell>
          <cell r="B6098" t="str">
            <v>Yinka Dare</v>
          </cell>
          <cell r="D6098" t="str">
            <v>NJN</v>
          </cell>
          <cell r="F6098">
            <v>7.2</v>
          </cell>
          <cell r="G6098">
            <v>1448000</v>
          </cell>
          <cell r="H6098">
            <v>311.59999999999997</v>
          </cell>
        </row>
        <row r="6099">
          <cell r="A6099">
            <v>1997</v>
          </cell>
          <cell r="B6099" t="str">
            <v>Kerry Kittles</v>
          </cell>
          <cell r="D6099" t="str">
            <v>NJN</v>
          </cell>
          <cell r="F6099">
            <v>16</v>
          </cell>
          <cell r="G6099">
            <v>1356000</v>
          </cell>
          <cell r="H6099">
            <v>3009.4</v>
          </cell>
        </row>
        <row r="6100">
          <cell r="A6100">
            <v>1997</v>
          </cell>
          <cell r="B6100" t="str">
            <v>Xavier McDaniel</v>
          </cell>
          <cell r="D6100" t="str">
            <v>NJN</v>
          </cell>
          <cell r="F6100">
            <v>10.8</v>
          </cell>
          <cell r="G6100">
            <v>254000</v>
          </cell>
          <cell r="H6100">
            <v>1171.8</v>
          </cell>
        </row>
        <row r="6101">
          <cell r="A6101">
            <v>1997</v>
          </cell>
          <cell r="B6101" t="str">
            <v>Tony Massenburg</v>
          </cell>
          <cell r="D6101" t="str">
            <v>NJN</v>
          </cell>
          <cell r="F6101">
            <v>11.9</v>
          </cell>
          <cell r="G6101">
            <v>247500</v>
          </cell>
          <cell r="H6101">
            <v>1951.3</v>
          </cell>
        </row>
        <row r="6102">
          <cell r="A6102">
            <v>1997</v>
          </cell>
          <cell r="B6102" t="str">
            <v>Robert Werdann</v>
          </cell>
          <cell r="D6102" t="str">
            <v>NJN</v>
          </cell>
          <cell r="F6102">
            <v>8.6999999999999993</v>
          </cell>
          <cell r="G6102">
            <v>166000</v>
          </cell>
          <cell r="H6102">
            <v>31.200000000000003</v>
          </cell>
        </row>
        <row r="6103">
          <cell r="A6103">
            <v>1997</v>
          </cell>
          <cell r="B6103" t="str">
            <v>Jack Haley</v>
          </cell>
          <cell r="D6103" t="str">
            <v>NJN</v>
          </cell>
          <cell r="F6103">
            <v>19.600000000000001</v>
          </cell>
          <cell r="H6103">
            <v>74</v>
          </cell>
        </row>
        <row r="6104">
          <cell r="A6104">
            <v>1997</v>
          </cell>
          <cell r="B6104" t="str">
            <v>Evric Gray</v>
          </cell>
          <cell r="D6104" t="str">
            <v>NJN</v>
          </cell>
          <cell r="F6104">
            <v>2.8</v>
          </cell>
          <cell r="H6104">
            <v>42</v>
          </cell>
        </row>
        <row r="6105">
          <cell r="A6105">
            <v>1997</v>
          </cell>
          <cell r="B6105" t="str">
            <v>Larry Johnson</v>
          </cell>
          <cell r="D6105" t="str">
            <v>NYK</v>
          </cell>
          <cell r="F6105">
            <v>13.8</v>
          </cell>
          <cell r="G6105">
            <v>5004000</v>
          </cell>
          <cell r="H6105">
            <v>2614.4</v>
          </cell>
        </row>
        <row r="6106">
          <cell r="A6106">
            <v>1997</v>
          </cell>
          <cell r="B6106" t="str">
            <v>Allan Houston</v>
          </cell>
          <cell r="D6106" t="str">
            <v>NYK</v>
          </cell>
          <cell r="F6106">
            <v>11.3</v>
          </cell>
          <cell r="G6106">
            <v>5000000</v>
          </cell>
          <cell r="H6106">
            <v>2681.1</v>
          </cell>
        </row>
        <row r="6107">
          <cell r="A6107">
            <v>1997</v>
          </cell>
          <cell r="B6107" t="str">
            <v>Patrick Ewing</v>
          </cell>
          <cell r="D6107" t="str">
            <v>NYK</v>
          </cell>
          <cell r="F6107">
            <v>21.3</v>
          </cell>
          <cell r="G6107">
            <v>3000000</v>
          </cell>
          <cell r="H6107">
            <v>2886</v>
          </cell>
        </row>
        <row r="6108">
          <cell r="A6108">
            <v>1997</v>
          </cell>
          <cell r="B6108" t="str">
            <v>Chris Childs</v>
          </cell>
          <cell r="D6108" t="str">
            <v>NYK</v>
          </cell>
          <cell r="F6108">
            <v>11.2</v>
          </cell>
          <cell r="G6108">
            <v>2600000</v>
          </cell>
          <cell r="H6108">
            <v>2073.5</v>
          </cell>
        </row>
        <row r="6109">
          <cell r="A6109">
            <v>1997</v>
          </cell>
          <cell r="B6109" t="str">
            <v>Charles Oakley</v>
          </cell>
          <cell r="D6109" t="str">
            <v>NYK</v>
          </cell>
          <cell r="F6109">
            <v>14.2</v>
          </cell>
          <cell r="G6109">
            <v>2600000</v>
          </cell>
          <cell r="H6109">
            <v>2872</v>
          </cell>
        </row>
        <row r="6110">
          <cell r="A6110">
            <v>1997</v>
          </cell>
          <cell r="B6110" t="str">
            <v>John Starks</v>
          </cell>
          <cell r="D6110" t="str">
            <v>NYK</v>
          </cell>
          <cell r="F6110">
            <v>15.9</v>
          </cell>
          <cell r="G6110">
            <v>1913000</v>
          </cell>
          <cell r="H6110">
            <v>2040.5</v>
          </cell>
        </row>
        <row r="6111">
          <cell r="A6111">
            <v>1997</v>
          </cell>
          <cell r="B6111" t="str">
            <v>Buck Williams</v>
          </cell>
          <cell r="D6111" t="str">
            <v>NYK</v>
          </cell>
          <cell r="F6111">
            <v>13.9</v>
          </cell>
          <cell r="G6111">
            <v>1193000</v>
          </cell>
          <cell r="H6111">
            <v>1494.8</v>
          </cell>
        </row>
        <row r="6112">
          <cell r="A6112">
            <v>1997</v>
          </cell>
          <cell r="B6112" t="str">
            <v>Charlie Ward</v>
          </cell>
          <cell r="D6112" t="str">
            <v>NYK</v>
          </cell>
          <cell r="F6112">
            <v>11.1</v>
          </cell>
          <cell r="G6112">
            <v>888000</v>
          </cell>
          <cell r="H6112">
            <v>1761.7</v>
          </cell>
        </row>
        <row r="6113">
          <cell r="A6113">
            <v>1997</v>
          </cell>
          <cell r="B6113" t="str">
            <v>John Wallace</v>
          </cell>
          <cell r="D6113" t="str">
            <v>NYK</v>
          </cell>
          <cell r="F6113">
            <v>13</v>
          </cell>
          <cell r="G6113">
            <v>785000</v>
          </cell>
          <cell r="H6113">
            <v>788.8</v>
          </cell>
        </row>
        <row r="6114">
          <cell r="A6114">
            <v>1997</v>
          </cell>
          <cell r="B6114" t="str">
            <v>Herb Williams</v>
          </cell>
          <cell r="D6114" t="str">
            <v>NYK</v>
          </cell>
          <cell r="F6114">
            <v>7</v>
          </cell>
          <cell r="G6114">
            <v>757000</v>
          </cell>
          <cell r="H6114">
            <v>184.8</v>
          </cell>
        </row>
        <row r="6115">
          <cell r="A6115">
            <v>1997</v>
          </cell>
          <cell r="B6115" t="str">
            <v>Walter McCarty</v>
          </cell>
          <cell r="D6115" t="str">
            <v>NYK</v>
          </cell>
          <cell r="F6115">
            <v>6.4</v>
          </cell>
          <cell r="G6115">
            <v>750000</v>
          </cell>
          <cell r="H6115">
            <v>192.5</v>
          </cell>
        </row>
        <row r="6116">
          <cell r="A6116">
            <v>1997</v>
          </cell>
          <cell r="B6116" t="str">
            <v>Scott Brooks</v>
          </cell>
          <cell r="D6116" t="str">
            <v>NYK</v>
          </cell>
          <cell r="F6116">
            <v>11</v>
          </cell>
          <cell r="G6116">
            <v>247500</v>
          </cell>
          <cell r="H6116">
            <v>250.79999999999998</v>
          </cell>
        </row>
        <row r="6117">
          <cell r="A6117">
            <v>1997</v>
          </cell>
          <cell r="B6117" t="str">
            <v>Chris Jent</v>
          </cell>
          <cell r="D6117" t="str">
            <v>NYK</v>
          </cell>
          <cell r="F6117">
            <v>16</v>
          </cell>
          <cell r="G6117">
            <v>247500</v>
          </cell>
          <cell r="H6117">
            <v>9.8999999999999986</v>
          </cell>
        </row>
        <row r="6118">
          <cell r="A6118">
            <v>1997</v>
          </cell>
          <cell r="B6118" t="str">
            <v>Horace Grant</v>
          </cell>
          <cell r="D6118" t="str">
            <v>ORL</v>
          </cell>
          <cell r="F6118">
            <v>17.3</v>
          </cell>
          <cell r="G6118">
            <v>14857000</v>
          </cell>
          <cell r="H6118">
            <v>2499.1</v>
          </cell>
        </row>
        <row r="6119">
          <cell r="A6119">
            <v>1997</v>
          </cell>
          <cell r="B6119" t="str">
            <v>Anfernee Hardaway</v>
          </cell>
          <cell r="D6119" t="str">
            <v>ORL</v>
          </cell>
          <cell r="F6119">
            <v>21.4</v>
          </cell>
          <cell r="G6119">
            <v>6655000</v>
          </cell>
          <cell r="H6119">
            <v>2218.4</v>
          </cell>
        </row>
        <row r="6120">
          <cell r="A6120">
            <v>1997</v>
          </cell>
          <cell r="B6120" t="str">
            <v>Brian Shaw</v>
          </cell>
          <cell r="D6120" t="str">
            <v>ORL</v>
          </cell>
          <cell r="F6120">
            <v>10.4</v>
          </cell>
          <cell r="G6120">
            <v>4000000</v>
          </cell>
          <cell r="H6120">
            <v>1863.3999999999999</v>
          </cell>
        </row>
        <row r="6121">
          <cell r="A6121">
            <v>1997</v>
          </cell>
          <cell r="B6121" t="str">
            <v>Nick Anderson</v>
          </cell>
          <cell r="D6121" t="str">
            <v>ORL</v>
          </cell>
          <cell r="F6121">
            <v>13.8</v>
          </cell>
          <cell r="G6121">
            <v>3790000</v>
          </cell>
          <cell r="H6121">
            <v>2160.8999999999996</v>
          </cell>
        </row>
        <row r="6122">
          <cell r="A6122">
            <v>1997</v>
          </cell>
          <cell r="B6122" t="str">
            <v>Rony Seikaly</v>
          </cell>
          <cell r="D6122" t="str">
            <v>ORL</v>
          </cell>
          <cell r="F6122">
            <v>18.3</v>
          </cell>
          <cell r="G6122">
            <v>3752000</v>
          </cell>
          <cell r="H6122">
            <v>2612.1999999999998</v>
          </cell>
        </row>
        <row r="6123">
          <cell r="A6123">
            <v>1997</v>
          </cell>
          <cell r="B6123" t="str">
            <v>Dennis Scott</v>
          </cell>
          <cell r="D6123" t="str">
            <v>ORL</v>
          </cell>
          <cell r="F6123">
            <v>12.4</v>
          </cell>
          <cell r="G6123">
            <v>3000000</v>
          </cell>
          <cell r="H6123">
            <v>2164.7999999999997</v>
          </cell>
        </row>
        <row r="6124">
          <cell r="A6124">
            <v>1997</v>
          </cell>
          <cell r="B6124" t="str">
            <v>David Vaughn</v>
          </cell>
          <cell r="D6124" t="str">
            <v>ORL</v>
          </cell>
          <cell r="F6124">
            <v>10.3</v>
          </cell>
          <cell r="G6124">
            <v>614000</v>
          </cell>
          <cell r="H6124">
            <v>297.5</v>
          </cell>
        </row>
        <row r="6125">
          <cell r="A6125">
            <v>1997</v>
          </cell>
          <cell r="B6125" t="str">
            <v>Danny Schayes</v>
          </cell>
          <cell r="D6125" t="str">
            <v>ORL</v>
          </cell>
          <cell r="F6125">
            <v>9.3000000000000007</v>
          </cell>
          <cell r="G6125">
            <v>575000</v>
          </cell>
          <cell r="H6125">
            <v>540</v>
          </cell>
        </row>
        <row r="6126">
          <cell r="A6126">
            <v>1997</v>
          </cell>
          <cell r="B6126" t="str">
            <v>Brian Evans</v>
          </cell>
          <cell r="D6126" t="str">
            <v>ORL</v>
          </cell>
          <cell r="F6126">
            <v>11.7</v>
          </cell>
          <cell r="G6126">
            <v>551000</v>
          </cell>
          <cell r="H6126">
            <v>58.800000000000004</v>
          </cell>
        </row>
        <row r="6127">
          <cell r="A6127">
            <v>1997</v>
          </cell>
          <cell r="B6127" t="str">
            <v>Darrell Armstrong</v>
          </cell>
          <cell r="D6127" t="str">
            <v>ORL</v>
          </cell>
          <cell r="F6127">
            <v>14.7</v>
          </cell>
          <cell r="G6127">
            <v>410000</v>
          </cell>
          <cell r="H6127">
            <v>1011.6999999999999</v>
          </cell>
        </row>
        <row r="6128">
          <cell r="A6128">
            <v>1997</v>
          </cell>
          <cell r="B6128" t="str">
            <v>Gerald Wilkins</v>
          </cell>
          <cell r="D6128" t="str">
            <v>ORL</v>
          </cell>
          <cell r="F6128">
            <v>11.2</v>
          </cell>
          <cell r="G6128">
            <v>247500</v>
          </cell>
          <cell r="H6128">
            <v>2200</v>
          </cell>
        </row>
        <row r="6129">
          <cell r="A6129">
            <v>1997</v>
          </cell>
          <cell r="B6129" t="str">
            <v>Derek Strong</v>
          </cell>
          <cell r="D6129" t="str">
            <v>ORL</v>
          </cell>
          <cell r="F6129">
            <v>13.6</v>
          </cell>
          <cell r="G6129">
            <v>247500</v>
          </cell>
          <cell r="H6129">
            <v>2000.8</v>
          </cell>
        </row>
        <row r="6130">
          <cell r="A6130">
            <v>1997</v>
          </cell>
          <cell r="B6130" t="str">
            <v>Amal McCaskill</v>
          </cell>
          <cell r="D6130" t="str">
            <v>ORL</v>
          </cell>
          <cell r="F6130">
            <v>6.1</v>
          </cell>
          <cell r="G6130">
            <v>220000</v>
          </cell>
          <cell r="H6130">
            <v>108.80000000000001</v>
          </cell>
        </row>
        <row r="6131">
          <cell r="A6131">
            <v>1997</v>
          </cell>
          <cell r="B6131" t="str">
            <v>Dell Demps</v>
          </cell>
          <cell r="D6131" t="str">
            <v>ORL</v>
          </cell>
          <cell r="F6131">
            <v>1.9</v>
          </cell>
          <cell r="H6131">
            <v>10</v>
          </cell>
        </row>
        <row r="6132">
          <cell r="A6132">
            <v>1997</v>
          </cell>
          <cell r="B6132" t="str">
            <v>Derrick Coleman</v>
          </cell>
          <cell r="D6132" t="str">
            <v>PHI</v>
          </cell>
          <cell r="F6132">
            <v>17.3</v>
          </cell>
          <cell r="G6132">
            <v>6739000</v>
          </cell>
          <cell r="H6132">
            <v>2103.2999999999997</v>
          </cell>
        </row>
        <row r="6133">
          <cell r="A6133">
            <v>1997</v>
          </cell>
          <cell r="B6133" t="str">
            <v>Scott Williams</v>
          </cell>
          <cell r="D6133" t="str">
            <v>PHI</v>
          </cell>
          <cell r="F6133">
            <v>13.2</v>
          </cell>
          <cell r="G6133">
            <v>2400000</v>
          </cell>
          <cell r="H6133">
            <v>1314.3999999999999</v>
          </cell>
        </row>
        <row r="6134">
          <cell r="A6134">
            <v>1997</v>
          </cell>
          <cell r="B6134" t="str">
            <v>Jerry Stackhouse</v>
          </cell>
          <cell r="D6134" t="str">
            <v>PHI</v>
          </cell>
          <cell r="F6134">
            <v>14.1</v>
          </cell>
          <cell r="G6134">
            <v>2286000</v>
          </cell>
          <cell r="H6134">
            <v>3167.1</v>
          </cell>
        </row>
        <row r="6135">
          <cell r="A6135">
            <v>1997</v>
          </cell>
          <cell r="B6135" t="str">
            <v>Allen Iverson</v>
          </cell>
          <cell r="D6135" t="str">
            <v>PHI</v>
          </cell>
          <cell r="F6135">
            <v>18</v>
          </cell>
          <cell r="G6135">
            <v>2267000</v>
          </cell>
          <cell r="H6135">
            <v>3047.6</v>
          </cell>
        </row>
        <row r="6136">
          <cell r="A6136">
            <v>1997</v>
          </cell>
          <cell r="B6136" t="str">
            <v>Don MacLean</v>
          </cell>
          <cell r="D6136" t="str">
            <v>PHI</v>
          </cell>
          <cell r="F6136">
            <v>14.4</v>
          </cell>
          <cell r="G6136">
            <v>1780000</v>
          </cell>
          <cell r="H6136">
            <v>732.6</v>
          </cell>
        </row>
        <row r="6137">
          <cell r="A6137">
            <v>1997</v>
          </cell>
          <cell r="B6137" t="str">
            <v>Michael Cage</v>
          </cell>
          <cell r="D6137" t="str">
            <v>PHI</v>
          </cell>
          <cell r="F6137">
            <v>10.3</v>
          </cell>
          <cell r="G6137">
            <v>1473000</v>
          </cell>
          <cell r="H6137">
            <v>1246.3999999999999</v>
          </cell>
        </row>
        <row r="6138">
          <cell r="A6138">
            <v>1997</v>
          </cell>
          <cell r="B6138" t="str">
            <v>Rex Walters</v>
          </cell>
          <cell r="D6138" t="str">
            <v>PHI</v>
          </cell>
          <cell r="F6138">
            <v>13</v>
          </cell>
          <cell r="G6138">
            <v>1235000</v>
          </cell>
          <cell r="H6138">
            <v>1038.4000000000001</v>
          </cell>
        </row>
        <row r="6139">
          <cell r="A6139">
            <v>1997</v>
          </cell>
          <cell r="B6139" t="str">
            <v>Lucious Harris</v>
          </cell>
          <cell r="D6139" t="str">
            <v>PHI</v>
          </cell>
          <cell r="F6139">
            <v>10.7</v>
          </cell>
          <cell r="G6139">
            <v>1200000</v>
          </cell>
          <cell r="H6139">
            <v>815.4</v>
          </cell>
        </row>
        <row r="6140">
          <cell r="A6140">
            <v>1997</v>
          </cell>
          <cell r="B6140" t="str">
            <v>Mark Davis</v>
          </cell>
          <cell r="D6140" t="str">
            <v>PHI</v>
          </cell>
          <cell r="F6140">
            <v>13.7</v>
          </cell>
          <cell r="G6140">
            <v>247500</v>
          </cell>
          <cell r="H6140">
            <v>1702.5</v>
          </cell>
        </row>
        <row r="6141">
          <cell r="A6141">
            <v>1997</v>
          </cell>
          <cell r="B6141" t="str">
            <v>Mark Bradtke</v>
          </cell>
          <cell r="D6141" t="str">
            <v>PHI</v>
          </cell>
          <cell r="F6141">
            <v>9.6</v>
          </cell>
          <cell r="G6141">
            <v>247500</v>
          </cell>
          <cell r="H6141">
            <v>252</v>
          </cell>
        </row>
        <row r="6142">
          <cell r="A6142">
            <v>1997</v>
          </cell>
          <cell r="B6142" t="str">
            <v>Doug Overton</v>
          </cell>
          <cell r="D6142" t="str">
            <v>PHI</v>
          </cell>
          <cell r="F6142">
            <v>13.2</v>
          </cell>
          <cell r="G6142">
            <v>247500</v>
          </cell>
          <cell r="H6142">
            <v>634.4</v>
          </cell>
        </row>
        <row r="6143">
          <cell r="A6143">
            <v>1997</v>
          </cell>
          <cell r="B6143" t="str">
            <v>Mark Hendrickson</v>
          </cell>
          <cell r="D6143" t="str">
            <v>PHI</v>
          </cell>
          <cell r="F6143">
            <v>11.5</v>
          </cell>
          <cell r="G6143">
            <v>247000</v>
          </cell>
          <cell r="H6143">
            <v>301.60000000000002</v>
          </cell>
        </row>
        <row r="6144">
          <cell r="A6144">
            <v>1997</v>
          </cell>
          <cell r="B6144" t="str">
            <v>Frankie King</v>
          </cell>
          <cell r="D6144" t="str">
            <v>PHI</v>
          </cell>
          <cell r="F6144">
            <v>15</v>
          </cell>
          <cell r="H6144">
            <v>58.800000000000004</v>
          </cell>
        </row>
        <row r="6145">
          <cell r="A6145">
            <v>1997</v>
          </cell>
          <cell r="B6145" t="str">
            <v>Clarence Weatherspoon</v>
          </cell>
          <cell r="D6145" t="str">
            <v>PHI</v>
          </cell>
          <cell r="F6145">
            <v>14.2</v>
          </cell>
          <cell r="H6145">
            <v>2952</v>
          </cell>
        </row>
        <row r="6146">
          <cell r="A6146">
            <v>1997</v>
          </cell>
          <cell r="B6146" t="str">
            <v>Kevin Johnson</v>
          </cell>
          <cell r="D6146" t="str">
            <v>PHO</v>
          </cell>
          <cell r="F6146">
            <v>22.9</v>
          </cell>
          <cell r="G6146">
            <v>7000000</v>
          </cell>
          <cell r="H6146">
            <v>2660</v>
          </cell>
        </row>
        <row r="6147">
          <cell r="A6147">
            <v>1997</v>
          </cell>
          <cell r="B6147" t="str">
            <v>Danny Manning</v>
          </cell>
          <cell r="D6147" t="str">
            <v>PHO</v>
          </cell>
          <cell r="F6147">
            <v>17.899999999999999</v>
          </cell>
          <cell r="G6147">
            <v>6833000</v>
          </cell>
          <cell r="H6147">
            <v>2132.9</v>
          </cell>
        </row>
        <row r="6148">
          <cell r="A6148">
            <v>1997</v>
          </cell>
          <cell r="B6148" t="str">
            <v>Wayman Tisdale</v>
          </cell>
          <cell r="D6148" t="str">
            <v>PHO</v>
          </cell>
          <cell r="F6148">
            <v>8.8000000000000007</v>
          </cell>
          <cell r="G6148">
            <v>3475000</v>
          </cell>
          <cell r="H6148">
            <v>779.09999999999991</v>
          </cell>
        </row>
        <row r="6149">
          <cell r="A6149">
            <v>1997</v>
          </cell>
          <cell r="B6149" t="str">
            <v>Mark Bryant</v>
          </cell>
          <cell r="D6149" t="str">
            <v>PHO</v>
          </cell>
          <cell r="F6149">
            <v>13.3</v>
          </cell>
          <cell r="G6149">
            <v>1150000</v>
          </cell>
          <cell r="H6149">
            <v>1016.8000000000001</v>
          </cell>
        </row>
        <row r="6150">
          <cell r="A6150">
            <v>1997</v>
          </cell>
          <cell r="B6150" t="str">
            <v>Wesley Person</v>
          </cell>
          <cell r="D6150" t="str">
            <v>PHO</v>
          </cell>
          <cell r="F6150">
            <v>15.9</v>
          </cell>
          <cell r="G6150">
            <v>1040000</v>
          </cell>
          <cell r="H6150">
            <v>2328</v>
          </cell>
        </row>
        <row r="6151">
          <cell r="A6151">
            <v>1997</v>
          </cell>
          <cell r="B6151" t="str">
            <v>Steve Nash</v>
          </cell>
          <cell r="D6151" t="str">
            <v>PHO</v>
          </cell>
          <cell r="F6151">
            <v>10.8</v>
          </cell>
          <cell r="G6151">
            <v>916000</v>
          </cell>
          <cell r="H6151">
            <v>682.5</v>
          </cell>
        </row>
        <row r="6152">
          <cell r="A6152">
            <v>1997</v>
          </cell>
          <cell r="B6152" t="str">
            <v>Rex Chapman</v>
          </cell>
          <cell r="D6152" t="str">
            <v>PHO</v>
          </cell>
          <cell r="F6152">
            <v>15.2</v>
          </cell>
          <cell r="G6152">
            <v>247500</v>
          </cell>
          <cell r="H6152">
            <v>1833</v>
          </cell>
        </row>
        <row r="6153">
          <cell r="A6153">
            <v>1997</v>
          </cell>
          <cell r="B6153" t="str">
            <v>Ben Davis</v>
          </cell>
          <cell r="D6153" t="str">
            <v>PHO</v>
          </cell>
          <cell r="F6153">
            <v>9.4</v>
          </cell>
          <cell r="G6153">
            <v>220000</v>
          </cell>
          <cell r="H6153">
            <v>98</v>
          </cell>
        </row>
        <row r="6154">
          <cell r="A6154">
            <v>1997</v>
          </cell>
          <cell r="B6154" t="str">
            <v>Mike Brown</v>
          </cell>
          <cell r="D6154" t="str">
            <v>PHO</v>
          </cell>
          <cell r="F6154">
            <v>11.1</v>
          </cell>
          <cell r="H6154">
            <v>82.800000000000011</v>
          </cell>
        </row>
        <row r="6155">
          <cell r="A6155">
            <v>1997</v>
          </cell>
          <cell r="B6155" t="str">
            <v>Horacio Llamas</v>
          </cell>
          <cell r="D6155" t="str">
            <v>PHO</v>
          </cell>
          <cell r="F6155">
            <v>10.5</v>
          </cell>
          <cell r="H6155">
            <v>102</v>
          </cell>
        </row>
        <row r="6156">
          <cell r="A6156">
            <v>1997</v>
          </cell>
          <cell r="B6156" t="str">
            <v>Hot Rod</v>
          </cell>
          <cell r="D6156" t="str">
            <v>PHO</v>
          </cell>
          <cell r="F6156">
            <v>13.8</v>
          </cell>
          <cell r="H6156">
            <v>2135.1999999999998</v>
          </cell>
        </row>
        <row r="6157">
          <cell r="A6157">
            <v>1997</v>
          </cell>
          <cell r="B6157" t="str">
            <v>Dexter Boney</v>
          </cell>
          <cell r="D6157" t="str">
            <v>PHO</v>
          </cell>
          <cell r="F6157">
            <v>10.199999999999999</v>
          </cell>
          <cell r="H6157">
            <v>48</v>
          </cell>
        </row>
        <row r="6158">
          <cell r="A6158">
            <v>1997</v>
          </cell>
          <cell r="B6158" t="str">
            <v>Kenny Anderson</v>
          </cell>
          <cell r="D6158" t="str">
            <v>POR</v>
          </cell>
          <cell r="F6158">
            <v>19.5</v>
          </cell>
          <cell r="G6158">
            <v>4175000</v>
          </cell>
          <cell r="H6158">
            <v>3083.2000000000003</v>
          </cell>
        </row>
        <row r="6159">
          <cell r="A6159">
            <v>1997</v>
          </cell>
          <cell r="B6159" t="str">
            <v>Chris Dudley</v>
          </cell>
          <cell r="D6159" t="str">
            <v>POR</v>
          </cell>
          <cell r="F6159">
            <v>10.1</v>
          </cell>
          <cell r="G6159">
            <v>4100000</v>
          </cell>
          <cell r="H6159">
            <v>1838.7</v>
          </cell>
        </row>
        <row r="6160">
          <cell r="A6160">
            <v>1997</v>
          </cell>
          <cell r="B6160" t="str">
            <v>Isaiah Rider</v>
          </cell>
          <cell r="D6160" t="str">
            <v>POR</v>
          </cell>
          <cell r="F6160">
            <v>13.8</v>
          </cell>
          <cell r="G6160">
            <v>3610000</v>
          </cell>
          <cell r="H6160">
            <v>2561.2000000000003</v>
          </cell>
        </row>
        <row r="6161">
          <cell r="A6161">
            <v>1997</v>
          </cell>
          <cell r="B6161" t="str">
            <v>Clifford Robinson</v>
          </cell>
          <cell r="D6161" t="str">
            <v>POR</v>
          </cell>
          <cell r="F6161">
            <v>13.1</v>
          </cell>
          <cell r="G6161">
            <v>2924000</v>
          </cell>
          <cell r="H6161">
            <v>3078</v>
          </cell>
        </row>
        <row r="6162">
          <cell r="A6162">
            <v>1997</v>
          </cell>
          <cell r="B6162" t="str">
            <v>Arvydas Sabonis</v>
          </cell>
          <cell r="D6162" t="str">
            <v>POR</v>
          </cell>
          <cell r="F6162">
            <v>21.8</v>
          </cell>
          <cell r="G6162">
            <v>2640000</v>
          </cell>
          <cell r="H6162">
            <v>1759.5</v>
          </cell>
        </row>
        <row r="6163">
          <cell r="A6163">
            <v>1997</v>
          </cell>
          <cell r="B6163" t="str">
            <v>Rasheed Wallace</v>
          </cell>
          <cell r="D6163" t="str">
            <v>POR</v>
          </cell>
          <cell r="F6163">
            <v>18.399999999999999</v>
          </cell>
          <cell r="G6163">
            <v>2060000</v>
          </cell>
          <cell r="H6163">
            <v>1891</v>
          </cell>
        </row>
        <row r="6164">
          <cell r="A6164">
            <v>1997</v>
          </cell>
          <cell r="B6164" t="str">
            <v>Gary Trent</v>
          </cell>
          <cell r="D6164" t="str">
            <v>POR</v>
          </cell>
          <cell r="F6164">
            <v>16.8</v>
          </cell>
          <cell r="G6164">
            <v>1176000</v>
          </cell>
          <cell r="H6164">
            <v>1918.8</v>
          </cell>
        </row>
        <row r="6165">
          <cell r="A6165">
            <v>1997</v>
          </cell>
          <cell r="B6165" t="str">
            <v>Mitchell Butler</v>
          </cell>
          <cell r="D6165" t="str">
            <v>POR</v>
          </cell>
          <cell r="F6165">
            <v>9</v>
          </cell>
          <cell r="G6165">
            <v>600000</v>
          </cell>
          <cell r="H6165">
            <v>465.5</v>
          </cell>
        </row>
        <row r="6166">
          <cell r="A6166">
            <v>1997</v>
          </cell>
          <cell r="B6166" t="str">
            <v>Dontonio Wingfield</v>
          </cell>
          <cell r="D6166" t="str">
            <v>POR</v>
          </cell>
          <cell r="F6166">
            <v>11.6</v>
          </cell>
          <cell r="G6166">
            <v>500000</v>
          </cell>
          <cell r="H6166">
            <v>568.69999999999993</v>
          </cell>
        </row>
        <row r="6167">
          <cell r="A6167">
            <v>1997</v>
          </cell>
          <cell r="B6167" t="str">
            <v>Marcus Brown</v>
          </cell>
          <cell r="D6167" t="str">
            <v>POR</v>
          </cell>
          <cell r="F6167">
            <v>12.9</v>
          </cell>
          <cell r="G6167">
            <v>220000</v>
          </cell>
          <cell r="H6167">
            <v>184.8</v>
          </cell>
        </row>
        <row r="6168">
          <cell r="A6168">
            <v>1997</v>
          </cell>
          <cell r="B6168" t="str">
            <v>Jermaine O'Neal</v>
          </cell>
          <cell r="D6168" t="str">
            <v>POR</v>
          </cell>
          <cell r="F6168">
            <v>13.7</v>
          </cell>
          <cell r="H6168">
            <v>458.99999999999994</v>
          </cell>
        </row>
        <row r="6169">
          <cell r="A6169">
            <v>1997</v>
          </cell>
          <cell r="B6169" t="str">
            <v>Ennis Whatley</v>
          </cell>
          <cell r="D6169" t="str">
            <v>POR</v>
          </cell>
          <cell r="F6169">
            <v>5.0999999999999996</v>
          </cell>
          <cell r="H6169">
            <v>21.9</v>
          </cell>
        </row>
        <row r="6170">
          <cell r="A6170">
            <v>1997</v>
          </cell>
          <cell r="B6170" t="str">
            <v>Aleksandar Djordjevic</v>
          </cell>
          <cell r="D6170" t="str">
            <v>POR</v>
          </cell>
          <cell r="F6170">
            <v>12.5</v>
          </cell>
          <cell r="H6170">
            <v>60.8</v>
          </cell>
        </row>
        <row r="6171">
          <cell r="A6171">
            <v>1997</v>
          </cell>
          <cell r="B6171" t="str">
            <v>Billy Owens</v>
          </cell>
          <cell r="D6171" t="str">
            <v>SAC</v>
          </cell>
          <cell r="F6171">
            <v>13.6</v>
          </cell>
          <cell r="G6171">
            <v>3773000</v>
          </cell>
          <cell r="H6171">
            <v>1993.2</v>
          </cell>
        </row>
        <row r="6172">
          <cell r="A6172">
            <v>1997</v>
          </cell>
          <cell r="B6172" t="str">
            <v>Mitch Richmond</v>
          </cell>
          <cell r="D6172" t="str">
            <v>SAC</v>
          </cell>
          <cell r="F6172">
            <v>21.6</v>
          </cell>
          <cell r="G6172">
            <v>3575000</v>
          </cell>
          <cell r="H6172">
            <v>3126.6</v>
          </cell>
        </row>
        <row r="6173">
          <cell r="A6173">
            <v>1997</v>
          </cell>
          <cell r="B6173" t="str">
            <v>Lionel Simmons</v>
          </cell>
          <cell r="D6173" t="str">
            <v>SAC</v>
          </cell>
          <cell r="F6173">
            <v>9.4</v>
          </cell>
          <cell r="G6173">
            <v>3194000</v>
          </cell>
          <cell r="H6173">
            <v>520.69999999999993</v>
          </cell>
        </row>
        <row r="6174">
          <cell r="A6174">
            <v>1997</v>
          </cell>
          <cell r="B6174" t="str">
            <v>Olden Polynice</v>
          </cell>
          <cell r="D6174" t="str">
            <v>SAC</v>
          </cell>
          <cell r="F6174">
            <v>13.1</v>
          </cell>
          <cell r="G6174">
            <v>3140000</v>
          </cell>
          <cell r="H6174">
            <v>2894.6</v>
          </cell>
        </row>
        <row r="6175">
          <cell r="A6175">
            <v>1997</v>
          </cell>
          <cell r="B6175" t="str">
            <v>Mahmoud Abdul-Rauf</v>
          </cell>
          <cell r="D6175" t="str">
            <v>SAC</v>
          </cell>
          <cell r="F6175">
            <v>13.2</v>
          </cell>
          <cell r="G6175">
            <v>3100000</v>
          </cell>
          <cell r="H6175">
            <v>2130</v>
          </cell>
        </row>
        <row r="6176">
          <cell r="A6176">
            <v>1997</v>
          </cell>
          <cell r="B6176" t="str">
            <v>Bobby Hurley</v>
          </cell>
          <cell r="D6176" t="str">
            <v>SAC</v>
          </cell>
          <cell r="F6176">
            <v>10.4</v>
          </cell>
          <cell r="G6176">
            <v>3068000</v>
          </cell>
          <cell r="H6176">
            <v>632.1</v>
          </cell>
        </row>
        <row r="6177">
          <cell r="A6177">
            <v>1997</v>
          </cell>
          <cell r="B6177" t="str">
            <v>Duane Causwell</v>
          </cell>
          <cell r="D6177" t="str">
            <v>SAC</v>
          </cell>
          <cell r="F6177">
            <v>8.9</v>
          </cell>
          <cell r="G6177">
            <v>2215000</v>
          </cell>
          <cell r="H6177">
            <v>579.6</v>
          </cell>
        </row>
        <row r="6178">
          <cell r="A6178">
            <v>1997</v>
          </cell>
          <cell r="B6178" t="str">
            <v>Michael Smith</v>
          </cell>
          <cell r="D6178" t="str">
            <v>SAC</v>
          </cell>
          <cell r="F6178">
            <v>13.3</v>
          </cell>
          <cell r="G6178">
            <v>1570000</v>
          </cell>
          <cell r="H6178">
            <v>2527.1999999999998</v>
          </cell>
        </row>
        <row r="6179">
          <cell r="A6179">
            <v>1997</v>
          </cell>
          <cell r="B6179" t="str">
            <v>Brian Grant</v>
          </cell>
          <cell r="D6179" t="str">
            <v>SAC</v>
          </cell>
          <cell r="F6179">
            <v>14.5</v>
          </cell>
          <cell r="G6179">
            <v>1293000</v>
          </cell>
          <cell r="H6179">
            <v>607.20000000000005</v>
          </cell>
        </row>
        <row r="6180">
          <cell r="A6180">
            <v>1997</v>
          </cell>
          <cell r="B6180" t="str">
            <v>Kevin Gamble</v>
          </cell>
          <cell r="D6180" t="str">
            <v>SAC</v>
          </cell>
          <cell r="F6180">
            <v>11.6</v>
          </cell>
          <cell r="G6180">
            <v>1196000</v>
          </cell>
          <cell r="H6180">
            <v>954.80000000000007</v>
          </cell>
        </row>
        <row r="6181">
          <cell r="A6181">
            <v>1997</v>
          </cell>
          <cell r="B6181" t="str">
            <v>Corliss Williamson</v>
          </cell>
          <cell r="D6181" t="str">
            <v>SAC</v>
          </cell>
          <cell r="F6181">
            <v>14.3</v>
          </cell>
          <cell r="G6181">
            <v>1051000</v>
          </cell>
          <cell r="H6181">
            <v>1990.8</v>
          </cell>
        </row>
        <row r="6182">
          <cell r="A6182">
            <v>1997</v>
          </cell>
          <cell r="B6182" t="str">
            <v>Kevin Salvadori</v>
          </cell>
          <cell r="D6182" t="str">
            <v>SAC</v>
          </cell>
          <cell r="F6182">
            <v>8.3000000000000007</v>
          </cell>
          <cell r="G6182">
            <v>247500</v>
          </cell>
          <cell r="H6182">
            <v>154.1</v>
          </cell>
        </row>
        <row r="6183">
          <cell r="A6183">
            <v>1997</v>
          </cell>
          <cell r="B6183" t="str">
            <v>Tyus Edney</v>
          </cell>
          <cell r="D6183" t="str">
            <v>SAC</v>
          </cell>
          <cell r="F6183">
            <v>12.7</v>
          </cell>
          <cell r="G6183">
            <v>247500</v>
          </cell>
          <cell r="H6183">
            <v>1379</v>
          </cell>
        </row>
        <row r="6184">
          <cell r="A6184">
            <v>1997</v>
          </cell>
          <cell r="B6184" t="str">
            <v>Jeff Grayer</v>
          </cell>
          <cell r="D6184" t="str">
            <v>SAC</v>
          </cell>
          <cell r="F6184">
            <v>10</v>
          </cell>
          <cell r="H6184">
            <v>315</v>
          </cell>
        </row>
        <row r="6185">
          <cell r="A6185">
            <v>1997</v>
          </cell>
          <cell r="B6185" t="str">
            <v>David Robinson</v>
          </cell>
          <cell r="D6185" t="str">
            <v>SAS</v>
          </cell>
          <cell r="F6185">
            <v>31</v>
          </cell>
          <cell r="G6185">
            <v>9952000</v>
          </cell>
          <cell r="H6185">
            <v>147</v>
          </cell>
        </row>
        <row r="6186">
          <cell r="A6186">
            <v>1997</v>
          </cell>
          <cell r="B6186" t="str">
            <v>Sean Elliott</v>
          </cell>
          <cell r="D6186" t="str">
            <v>SAS</v>
          </cell>
          <cell r="F6186">
            <v>14</v>
          </cell>
          <cell r="G6186">
            <v>5333000</v>
          </cell>
          <cell r="H6186">
            <v>1392.3000000000002</v>
          </cell>
        </row>
        <row r="6187">
          <cell r="A6187">
            <v>1997</v>
          </cell>
          <cell r="B6187" t="str">
            <v>Charles Smith</v>
          </cell>
          <cell r="D6187" t="str">
            <v>SAS</v>
          </cell>
          <cell r="F6187">
            <v>10.6</v>
          </cell>
          <cell r="G6187">
            <v>3557000</v>
          </cell>
          <cell r="H6187">
            <v>328.7</v>
          </cell>
        </row>
        <row r="6188">
          <cell r="A6188">
            <v>1997</v>
          </cell>
          <cell r="B6188" t="str">
            <v>Carl Herrera</v>
          </cell>
          <cell r="D6188" t="str">
            <v>SAS</v>
          </cell>
          <cell r="F6188">
            <v>10.6</v>
          </cell>
          <cell r="G6188">
            <v>1550000</v>
          </cell>
          <cell r="H6188">
            <v>1837.5</v>
          </cell>
        </row>
        <row r="6189">
          <cell r="A6189">
            <v>1997</v>
          </cell>
          <cell r="B6189" t="str">
            <v>Will Perdue</v>
          </cell>
          <cell r="D6189" t="str">
            <v>SAS</v>
          </cell>
          <cell r="F6189">
            <v>16.7</v>
          </cell>
          <cell r="G6189">
            <v>1544000</v>
          </cell>
          <cell r="H6189">
            <v>1917.5</v>
          </cell>
        </row>
        <row r="6190">
          <cell r="A6190">
            <v>1997</v>
          </cell>
          <cell r="B6190" t="str">
            <v>Monty Williams</v>
          </cell>
          <cell r="D6190" t="str">
            <v>SAS</v>
          </cell>
          <cell r="F6190">
            <v>15.6</v>
          </cell>
          <cell r="G6190">
            <v>1040000</v>
          </cell>
          <cell r="H6190">
            <v>1345.5</v>
          </cell>
        </row>
        <row r="6191">
          <cell r="A6191">
            <v>1997</v>
          </cell>
          <cell r="B6191" t="str">
            <v>Avery Johnson</v>
          </cell>
          <cell r="D6191" t="str">
            <v>SAS</v>
          </cell>
          <cell r="F6191">
            <v>15</v>
          </cell>
          <cell r="G6191">
            <v>1040000</v>
          </cell>
          <cell r="H6191">
            <v>2470</v>
          </cell>
        </row>
        <row r="6192">
          <cell r="A6192">
            <v>1997</v>
          </cell>
          <cell r="B6192" t="str">
            <v>Vernon Maxwell</v>
          </cell>
          <cell r="D6192" t="str">
            <v>SAS</v>
          </cell>
          <cell r="F6192">
            <v>11.8</v>
          </cell>
          <cell r="G6192">
            <v>1000000</v>
          </cell>
          <cell r="H6192">
            <v>2066.4</v>
          </cell>
        </row>
        <row r="6193">
          <cell r="A6193">
            <v>1997</v>
          </cell>
          <cell r="B6193" t="str">
            <v>Greg Anderson</v>
          </cell>
          <cell r="D6193" t="str">
            <v>SAS</v>
          </cell>
          <cell r="F6193">
            <v>11.4</v>
          </cell>
          <cell r="G6193">
            <v>584000</v>
          </cell>
          <cell r="H6193">
            <v>1656.3999999999999</v>
          </cell>
        </row>
        <row r="6194">
          <cell r="A6194">
            <v>1997</v>
          </cell>
          <cell r="B6194" t="str">
            <v>Cory Alexander</v>
          </cell>
          <cell r="D6194" t="str">
            <v>SAS</v>
          </cell>
          <cell r="F6194">
            <v>14.3</v>
          </cell>
          <cell r="G6194">
            <v>521000</v>
          </cell>
          <cell r="H6194">
            <v>1456</v>
          </cell>
        </row>
        <row r="6195">
          <cell r="A6195">
            <v>1997</v>
          </cell>
          <cell r="B6195" t="str">
            <v>Dominique Wilkins</v>
          </cell>
          <cell r="D6195" t="str">
            <v>SAS</v>
          </cell>
          <cell r="F6195">
            <v>19.600000000000001</v>
          </cell>
          <cell r="G6195">
            <v>247500</v>
          </cell>
          <cell r="H6195">
            <v>1946.6999999999998</v>
          </cell>
        </row>
        <row r="6196">
          <cell r="A6196">
            <v>1997</v>
          </cell>
          <cell r="B6196" t="str">
            <v>Vinny Del</v>
          </cell>
          <cell r="D6196" t="str">
            <v>SAS</v>
          </cell>
          <cell r="F6196">
            <v>14.4</v>
          </cell>
          <cell r="H6196">
            <v>2246.4</v>
          </cell>
        </row>
        <row r="6197">
          <cell r="A6197">
            <v>1997</v>
          </cell>
          <cell r="B6197" t="str">
            <v>Gary Payton</v>
          </cell>
          <cell r="D6197" t="str">
            <v>SEA</v>
          </cell>
          <cell r="F6197">
            <v>21.8</v>
          </cell>
          <cell r="G6197">
            <v>10212000</v>
          </cell>
          <cell r="H6197">
            <v>3214.4</v>
          </cell>
        </row>
        <row r="6198">
          <cell r="A6198">
            <v>1997</v>
          </cell>
          <cell r="B6198" t="str">
            <v>Detlef Schrempf</v>
          </cell>
          <cell r="D6198" t="str">
            <v>SEA</v>
          </cell>
          <cell r="F6198">
            <v>18.3</v>
          </cell>
          <cell r="G6198">
            <v>3333000</v>
          </cell>
          <cell r="H6198">
            <v>2189.9</v>
          </cell>
        </row>
        <row r="6199">
          <cell r="A6199">
            <v>1997</v>
          </cell>
          <cell r="B6199" t="str">
            <v>Shawn Kemp</v>
          </cell>
          <cell r="D6199" t="str">
            <v>SEA</v>
          </cell>
          <cell r="F6199">
            <v>20.7</v>
          </cell>
          <cell r="G6199">
            <v>3300000</v>
          </cell>
          <cell r="H6199">
            <v>2754</v>
          </cell>
        </row>
        <row r="6200">
          <cell r="A6200">
            <v>1997</v>
          </cell>
          <cell r="B6200" t="str">
            <v>Jim McIlvaine</v>
          </cell>
          <cell r="D6200" t="str">
            <v>SEA</v>
          </cell>
          <cell r="F6200">
            <v>11.1</v>
          </cell>
          <cell r="G6200">
            <v>3000000</v>
          </cell>
          <cell r="H6200">
            <v>1476</v>
          </cell>
        </row>
        <row r="6201">
          <cell r="A6201">
            <v>1997</v>
          </cell>
          <cell r="B6201" t="str">
            <v>Sam Perkins</v>
          </cell>
          <cell r="D6201" t="str">
            <v>SEA</v>
          </cell>
          <cell r="F6201">
            <v>17</v>
          </cell>
          <cell r="G6201">
            <v>2730000</v>
          </cell>
          <cell r="H6201">
            <v>1976.3999999999999</v>
          </cell>
        </row>
        <row r="6202">
          <cell r="A6202">
            <v>1997</v>
          </cell>
          <cell r="B6202" t="str">
            <v>Hersey Hawkins</v>
          </cell>
          <cell r="D6202" t="str">
            <v>SEA</v>
          </cell>
          <cell r="F6202">
            <v>17.600000000000001</v>
          </cell>
          <cell r="G6202">
            <v>2604000</v>
          </cell>
          <cell r="H6202">
            <v>2755.2000000000003</v>
          </cell>
        </row>
        <row r="6203">
          <cell r="A6203">
            <v>1997</v>
          </cell>
          <cell r="B6203" t="str">
            <v>Nate McMillan</v>
          </cell>
          <cell r="D6203" t="str">
            <v>SEA</v>
          </cell>
          <cell r="F6203">
            <v>14.1</v>
          </cell>
          <cell r="G6203">
            <v>1355000</v>
          </cell>
          <cell r="H6203">
            <v>799.2</v>
          </cell>
        </row>
        <row r="6204">
          <cell r="A6204">
            <v>1997</v>
          </cell>
          <cell r="B6204" t="str">
            <v>Greg Graham</v>
          </cell>
          <cell r="D6204" t="str">
            <v>SEA</v>
          </cell>
          <cell r="F6204">
            <v>12.6</v>
          </cell>
          <cell r="G6204">
            <v>1330000</v>
          </cell>
          <cell r="H6204">
            <v>196</v>
          </cell>
        </row>
        <row r="6205">
          <cell r="A6205">
            <v>1997</v>
          </cell>
          <cell r="B6205" t="str">
            <v>David Wingate</v>
          </cell>
          <cell r="D6205" t="str">
            <v>SEA</v>
          </cell>
          <cell r="F6205">
            <v>9.3000000000000007</v>
          </cell>
          <cell r="G6205">
            <v>560000</v>
          </cell>
          <cell r="H6205">
            <v>929.5</v>
          </cell>
        </row>
        <row r="6206">
          <cell r="A6206">
            <v>1997</v>
          </cell>
          <cell r="B6206" t="str">
            <v>Craig Ehlo</v>
          </cell>
          <cell r="D6206" t="str">
            <v>SEA</v>
          </cell>
          <cell r="F6206">
            <v>7.6</v>
          </cell>
          <cell r="G6206">
            <v>360000</v>
          </cell>
          <cell r="H6206">
            <v>849.4</v>
          </cell>
        </row>
        <row r="6207">
          <cell r="A6207">
            <v>1997</v>
          </cell>
          <cell r="B6207" t="str">
            <v>Steve Scheffler</v>
          </cell>
          <cell r="D6207" t="str">
            <v>SEA</v>
          </cell>
          <cell r="F6207">
            <v>7.2</v>
          </cell>
          <cell r="G6207">
            <v>275000</v>
          </cell>
          <cell r="H6207">
            <v>28.699999999999996</v>
          </cell>
        </row>
        <row r="6208">
          <cell r="A6208">
            <v>1997</v>
          </cell>
          <cell r="B6208" t="str">
            <v>Antonio Harvey</v>
          </cell>
          <cell r="D6208" t="str">
            <v>SEA</v>
          </cell>
          <cell r="F6208">
            <v>23.2</v>
          </cell>
          <cell r="G6208">
            <v>247500</v>
          </cell>
          <cell r="H6208">
            <v>25.799999999999997</v>
          </cell>
        </row>
        <row r="6209">
          <cell r="A6209">
            <v>1997</v>
          </cell>
          <cell r="B6209" t="str">
            <v>Larry Stewart</v>
          </cell>
          <cell r="D6209" t="str">
            <v>SEA</v>
          </cell>
          <cell r="F6209">
            <v>10.8</v>
          </cell>
          <cell r="G6209">
            <v>247500</v>
          </cell>
          <cell r="H6209">
            <v>980</v>
          </cell>
        </row>
        <row r="6210">
          <cell r="A6210">
            <v>1997</v>
          </cell>
          <cell r="B6210" t="str">
            <v>Eric Snow</v>
          </cell>
          <cell r="D6210" t="str">
            <v>SEA</v>
          </cell>
          <cell r="F6210">
            <v>12.5</v>
          </cell>
          <cell r="G6210">
            <v>247500</v>
          </cell>
          <cell r="H6210">
            <v>777.19999999999993</v>
          </cell>
        </row>
        <row r="6211">
          <cell r="A6211">
            <v>1997</v>
          </cell>
          <cell r="B6211" t="str">
            <v>Terry Cummings</v>
          </cell>
          <cell r="D6211" t="str">
            <v>SEA</v>
          </cell>
          <cell r="F6211">
            <v>15.2</v>
          </cell>
          <cell r="H6211">
            <v>827.99999999999989</v>
          </cell>
        </row>
        <row r="6212">
          <cell r="A6212">
            <v>1997</v>
          </cell>
          <cell r="B6212" t="str">
            <v>Sharone Wright</v>
          </cell>
          <cell r="D6212" t="str">
            <v>TOR</v>
          </cell>
          <cell r="F6212">
            <v>7.4</v>
          </cell>
          <cell r="G6212">
            <v>3100000</v>
          </cell>
          <cell r="H6212">
            <v>1008</v>
          </cell>
        </row>
        <row r="6213">
          <cell r="A6213">
            <v>1997</v>
          </cell>
          <cell r="B6213" t="str">
            <v>Marcus Camby</v>
          </cell>
          <cell r="D6213" t="str">
            <v>TOR</v>
          </cell>
          <cell r="F6213">
            <v>17.8</v>
          </cell>
          <cell r="G6213">
            <v>2434000</v>
          </cell>
          <cell r="H6213">
            <v>1896.3000000000002</v>
          </cell>
        </row>
        <row r="6214">
          <cell r="A6214">
            <v>1997</v>
          </cell>
          <cell r="B6214" t="str">
            <v>Popeye Jones</v>
          </cell>
          <cell r="D6214" t="str">
            <v>TOR</v>
          </cell>
          <cell r="F6214">
            <v>12</v>
          </cell>
          <cell r="G6214">
            <v>1581000</v>
          </cell>
          <cell r="H6214">
            <v>2417.4</v>
          </cell>
        </row>
        <row r="6215">
          <cell r="A6215">
            <v>1997</v>
          </cell>
          <cell r="B6215" t="str">
            <v>Damon Stoudamire</v>
          </cell>
          <cell r="D6215" t="str">
            <v>TOR</v>
          </cell>
          <cell r="F6215">
            <v>18.100000000000001</v>
          </cell>
          <cell r="G6215">
            <v>1547000</v>
          </cell>
          <cell r="H6215">
            <v>3312.9</v>
          </cell>
        </row>
        <row r="6216">
          <cell r="A6216">
            <v>1997</v>
          </cell>
          <cell r="B6216" t="str">
            <v>Doug Christie</v>
          </cell>
          <cell r="D6216" t="str">
            <v>TOR</v>
          </cell>
          <cell r="F6216">
            <v>15.1</v>
          </cell>
          <cell r="G6216">
            <v>1355000</v>
          </cell>
          <cell r="H6216">
            <v>3126.6</v>
          </cell>
        </row>
        <row r="6217">
          <cell r="A6217">
            <v>1997</v>
          </cell>
          <cell r="B6217" t="str">
            <v>Hubert Davis</v>
          </cell>
          <cell r="D6217" t="str">
            <v>TOR</v>
          </cell>
          <cell r="F6217">
            <v>7.4</v>
          </cell>
          <cell r="G6217">
            <v>1295000</v>
          </cell>
          <cell r="H6217">
            <v>622.80000000000007</v>
          </cell>
        </row>
        <row r="6218">
          <cell r="A6218">
            <v>1997</v>
          </cell>
          <cell r="B6218" t="str">
            <v>Carlos Rogers</v>
          </cell>
          <cell r="D6218" t="str">
            <v>TOR</v>
          </cell>
          <cell r="F6218">
            <v>17</v>
          </cell>
          <cell r="G6218">
            <v>1144000</v>
          </cell>
          <cell r="H6218">
            <v>1394.3999999999999</v>
          </cell>
        </row>
        <row r="6219">
          <cell r="A6219">
            <v>1997</v>
          </cell>
          <cell r="B6219" t="str">
            <v>Žan Tabak</v>
          </cell>
          <cell r="D6219" t="str">
            <v>TOR</v>
          </cell>
          <cell r="F6219">
            <v>12.5</v>
          </cell>
          <cell r="G6219">
            <v>800000</v>
          </cell>
          <cell r="H6219">
            <v>218.4</v>
          </cell>
        </row>
        <row r="6220">
          <cell r="A6220">
            <v>1997</v>
          </cell>
          <cell r="B6220" t="str">
            <v>Walt Williams</v>
          </cell>
          <cell r="D6220" t="str">
            <v>TOR</v>
          </cell>
          <cell r="F6220">
            <v>14.9</v>
          </cell>
          <cell r="G6220">
            <v>247500</v>
          </cell>
          <cell r="H6220">
            <v>2649.8999999999996</v>
          </cell>
        </row>
        <row r="6221">
          <cell r="A6221">
            <v>1997</v>
          </cell>
          <cell r="B6221" t="str">
            <v>Donald Whiteside</v>
          </cell>
          <cell r="D6221" t="str">
            <v>TOR</v>
          </cell>
          <cell r="F6221">
            <v>7.6</v>
          </cell>
          <cell r="G6221">
            <v>220000</v>
          </cell>
          <cell r="H6221">
            <v>259.2</v>
          </cell>
        </row>
        <row r="6222">
          <cell r="A6222">
            <v>1997</v>
          </cell>
          <cell r="B6222" t="str">
            <v>Earl Cureton</v>
          </cell>
          <cell r="D6222" t="str">
            <v>TOR</v>
          </cell>
          <cell r="F6222">
            <v>4.9000000000000004</v>
          </cell>
          <cell r="G6222">
            <v>205200</v>
          </cell>
          <cell r="H6222">
            <v>45.9</v>
          </cell>
        </row>
        <row r="6223">
          <cell r="A6223">
            <v>1997</v>
          </cell>
          <cell r="B6223" t="str">
            <v>John Long</v>
          </cell>
          <cell r="D6223" t="str">
            <v>TOR</v>
          </cell>
          <cell r="F6223">
            <v>8.9</v>
          </cell>
          <cell r="G6223">
            <v>205200</v>
          </cell>
          <cell r="H6223">
            <v>371.2</v>
          </cell>
        </row>
        <row r="6224">
          <cell r="A6224">
            <v>1997</v>
          </cell>
          <cell r="B6224" t="str">
            <v>Brad Lohaus</v>
          </cell>
          <cell r="D6224" t="str">
            <v>TOR</v>
          </cell>
          <cell r="F6224">
            <v>2.4</v>
          </cell>
          <cell r="H6224">
            <v>45</v>
          </cell>
        </row>
        <row r="6225">
          <cell r="A6225">
            <v>1997</v>
          </cell>
          <cell r="B6225" t="str">
            <v>Benoit Benjamin</v>
          </cell>
          <cell r="D6225" t="str">
            <v>TOR</v>
          </cell>
          <cell r="F6225">
            <v>8.9</v>
          </cell>
          <cell r="H6225">
            <v>44</v>
          </cell>
        </row>
        <row r="6226">
          <cell r="A6226">
            <v>1997</v>
          </cell>
          <cell r="B6226" t="str">
            <v>Reggie Slater</v>
          </cell>
          <cell r="D6226" t="str">
            <v>TOR</v>
          </cell>
          <cell r="F6226">
            <v>17.8</v>
          </cell>
          <cell r="H6226">
            <v>405.59999999999997</v>
          </cell>
        </row>
        <row r="6227">
          <cell r="A6227">
            <v>1997</v>
          </cell>
          <cell r="B6227" t="str">
            <v>Jimmy Oliver</v>
          </cell>
          <cell r="D6227" t="str">
            <v>TOR</v>
          </cell>
          <cell r="F6227">
            <v>4.7</v>
          </cell>
          <cell r="H6227">
            <v>43.2</v>
          </cell>
        </row>
        <row r="6228">
          <cell r="A6228">
            <v>1997</v>
          </cell>
          <cell r="B6228" t="str">
            <v>Martin Lewis</v>
          </cell>
          <cell r="D6228" t="str">
            <v>TOR</v>
          </cell>
          <cell r="F6228">
            <v>10.9</v>
          </cell>
          <cell r="H6228">
            <v>50.4</v>
          </cell>
        </row>
        <row r="6229">
          <cell r="A6229">
            <v>1997</v>
          </cell>
          <cell r="B6229" t="str">
            <v>Shawn Bradley</v>
          </cell>
          <cell r="D6229" t="str">
            <v>TOT</v>
          </cell>
          <cell r="F6229">
            <v>16.5</v>
          </cell>
          <cell r="G6229">
            <v>5130000</v>
          </cell>
          <cell r="H6229">
            <v>2284.9</v>
          </cell>
        </row>
        <row r="6230">
          <cell r="A6230">
            <v>1997</v>
          </cell>
          <cell r="B6230" t="str">
            <v>A.C. Green</v>
          </cell>
          <cell r="D6230" t="str">
            <v>TOT</v>
          </cell>
          <cell r="F6230">
            <v>12.4</v>
          </cell>
          <cell r="G6230">
            <v>4851000</v>
          </cell>
          <cell r="H6230">
            <v>2490</v>
          </cell>
        </row>
        <row r="6231">
          <cell r="A6231">
            <v>1997</v>
          </cell>
          <cell r="B6231" t="str">
            <v>Jason Kidd</v>
          </cell>
          <cell r="D6231" t="str">
            <v>TOT</v>
          </cell>
          <cell r="F6231">
            <v>16.899999999999999</v>
          </cell>
          <cell r="G6231">
            <v>4408000</v>
          </cell>
          <cell r="H6231">
            <v>1963.5000000000002</v>
          </cell>
        </row>
        <row r="6232">
          <cell r="A6232">
            <v>1997</v>
          </cell>
          <cell r="B6232" t="str">
            <v>Jim Jackson</v>
          </cell>
          <cell r="D6232" t="str">
            <v>TOT</v>
          </cell>
          <cell r="F6232">
            <v>15.1</v>
          </cell>
          <cell r="G6232">
            <v>3900000</v>
          </cell>
          <cell r="H6232">
            <v>2833.6</v>
          </cell>
        </row>
        <row r="6233">
          <cell r="A6233">
            <v>1997</v>
          </cell>
          <cell r="B6233" t="str">
            <v>Jamal Mashburn</v>
          </cell>
          <cell r="D6233" t="str">
            <v>TOT</v>
          </cell>
          <cell r="F6233">
            <v>12.6</v>
          </cell>
          <cell r="G6233">
            <v>3833000</v>
          </cell>
          <cell r="H6233">
            <v>2166.6</v>
          </cell>
        </row>
        <row r="6234">
          <cell r="A6234">
            <v>1997</v>
          </cell>
          <cell r="B6234" t="str">
            <v>Chris Gatling</v>
          </cell>
          <cell r="D6234" t="str">
            <v>TOT</v>
          </cell>
          <cell r="F6234">
            <v>23.9</v>
          </cell>
          <cell r="G6234">
            <v>3047000</v>
          </cell>
          <cell r="H6234">
            <v>1283.1000000000001</v>
          </cell>
        </row>
        <row r="6235">
          <cell r="A6235">
            <v>1997</v>
          </cell>
          <cell r="B6235" t="str">
            <v>Mark Jackson</v>
          </cell>
          <cell r="D6235" t="str">
            <v>TOT</v>
          </cell>
          <cell r="F6235">
            <v>15.7</v>
          </cell>
          <cell r="G6235">
            <v>2900000</v>
          </cell>
          <cell r="H6235">
            <v>3050.4</v>
          </cell>
        </row>
        <row r="6236">
          <cell r="A6236">
            <v>1997</v>
          </cell>
          <cell r="B6236" t="str">
            <v>Robert Pack</v>
          </cell>
          <cell r="D6236" t="str">
            <v>TOT</v>
          </cell>
          <cell r="F6236">
            <v>15</v>
          </cell>
          <cell r="G6236">
            <v>2700000</v>
          </cell>
          <cell r="H6236">
            <v>1782</v>
          </cell>
        </row>
        <row r="6237">
          <cell r="A6237">
            <v>1997</v>
          </cell>
          <cell r="B6237" t="str">
            <v>Felton Spencer</v>
          </cell>
          <cell r="D6237" t="str">
            <v>TOT</v>
          </cell>
          <cell r="F6237">
            <v>9.1999999999999993</v>
          </cell>
          <cell r="G6237">
            <v>2694000</v>
          </cell>
          <cell r="H6237">
            <v>1554.9</v>
          </cell>
        </row>
        <row r="6238">
          <cell r="A6238">
            <v>1997</v>
          </cell>
          <cell r="B6238" t="str">
            <v>Stacey Augmon</v>
          </cell>
          <cell r="D6238" t="str">
            <v>TOT</v>
          </cell>
          <cell r="F6238">
            <v>11.3</v>
          </cell>
          <cell r="G6238">
            <v>2480000</v>
          </cell>
          <cell r="H6238">
            <v>942</v>
          </cell>
        </row>
        <row r="6239">
          <cell r="A6239">
            <v>1997</v>
          </cell>
          <cell r="B6239" t="str">
            <v>Cedric Ceballos</v>
          </cell>
          <cell r="D6239" t="str">
            <v>TOT</v>
          </cell>
          <cell r="F6239">
            <v>16.2</v>
          </cell>
          <cell r="G6239">
            <v>2400000</v>
          </cell>
          <cell r="H6239">
            <v>1425</v>
          </cell>
        </row>
        <row r="6240">
          <cell r="A6240">
            <v>1997</v>
          </cell>
          <cell r="B6240" t="str">
            <v>Reggie Williams</v>
          </cell>
          <cell r="D6240" t="str">
            <v>TOT</v>
          </cell>
          <cell r="F6240">
            <v>9.1999999999999993</v>
          </cell>
          <cell r="G6240">
            <v>2048000</v>
          </cell>
          <cell r="H6240">
            <v>200.20000000000002</v>
          </cell>
        </row>
        <row r="6241">
          <cell r="A6241">
            <v>1997</v>
          </cell>
          <cell r="B6241" t="str">
            <v>Vincent Askew</v>
          </cell>
          <cell r="D6241" t="str">
            <v>TOT</v>
          </cell>
          <cell r="F6241">
            <v>9.6999999999999993</v>
          </cell>
          <cell r="G6241">
            <v>2000000</v>
          </cell>
          <cell r="H6241">
            <v>838.5</v>
          </cell>
        </row>
        <row r="6242">
          <cell r="A6242">
            <v>1997</v>
          </cell>
          <cell r="B6242" t="str">
            <v>Sasha Danilovic</v>
          </cell>
          <cell r="D6242" t="str">
            <v>TOT</v>
          </cell>
          <cell r="F6242">
            <v>10.9</v>
          </cell>
          <cell r="G6242">
            <v>1892000</v>
          </cell>
          <cell r="H6242">
            <v>1786.3999999999999</v>
          </cell>
        </row>
        <row r="6243">
          <cell r="A6243">
            <v>1997</v>
          </cell>
          <cell r="B6243" t="str">
            <v>Khalid Reeves</v>
          </cell>
          <cell r="D6243" t="str">
            <v>TOT</v>
          </cell>
          <cell r="F6243">
            <v>11.1</v>
          </cell>
          <cell r="G6243">
            <v>1752000</v>
          </cell>
          <cell r="H6243">
            <v>1430.1</v>
          </cell>
        </row>
        <row r="6244">
          <cell r="A6244">
            <v>1997</v>
          </cell>
          <cell r="B6244" t="str">
            <v>Robert Horry</v>
          </cell>
          <cell r="D6244" t="str">
            <v>TOT</v>
          </cell>
          <cell r="F6244">
            <v>13</v>
          </cell>
          <cell r="G6244">
            <v>1703000</v>
          </cell>
          <cell r="H6244">
            <v>1393.2</v>
          </cell>
        </row>
        <row r="6245">
          <cell r="A6245">
            <v>1997</v>
          </cell>
          <cell r="B6245" t="str">
            <v>Donald Royal</v>
          </cell>
          <cell r="D6245" t="str">
            <v>TOT</v>
          </cell>
          <cell r="F6245">
            <v>9.1</v>
          </cell>
          <cell r="G6245">
            <v>1700000</v>
          </cell>
          <cell r="H6245">
            <v>855.6</v>
          </cell>
        </row>
        <row r="6246">
          <cell r="A6246">
            <v>1997</v>
          </cell>
          <cell r="B6246" t="str">
            <v>Shawn Respert</v>
          </cell>
          <cell r="D6246" t="str">
            <v>TOT</v>
          </cell>
          <cell r="F6246">
            <v>11.5</v>
          </cell>
          <cell r="G6246">
            <v>1417000</v>
          </cell>
          <cell r="H6246">
            <v>496.09999999999997</v>
          </cell>
        </row>
        <row r="6247">
          <cell r="A6247">
            <v>1997</v>
          </cell>
          <cell r="B6247" t="str">
            <v>Eric Montross</v>
          </cell>
          <cell r="D6247" t="str">
            <v>TOT</v>
          </cell>
          <cell r="F6247">
            <v>8.8000000000000007</v>
          </cell>
          <cell r="G6247">
            <v>1280000</v>
          </cell>
          <cell r="H6247">
            <v>1825.1999999999998</v>
          </cell>
        </row>
        <row r="6248">
          <cell r="A6248">
            <v>1997</v>
          </cell>
          <cell r="B6248" t="str">
            <v>Joe Kleine</v>
          </cell>
          <cell r="D6248" t="str">
            <v>TOT</v>
          </cell>
          <cell r="F6248">
            <v>7.6</v>
          </cell>
          <cell r="G6248">
            <v>1235000</v>
          </cell>
          <cell r="H6248">
            <v>849.6</v>
          </cell>
        </row>
        <row r="6249">
          <cell r="A6249">
            <v>1997</v>
          </cell>
          <cell r="B6249" t="str">
            <v>Sam Cassell</v>
          </cell>
          <cell r="D6249" t="str">
            <v>TOT</v>
          </cell>
          <cell r="F6249">
            <v>18.399999999999999</v>
          </cell>
          <cell r="G6249">
            <v>1235000</v>
          </cell>
          <cell r="H6249">
            <v>1714.1000000000001</v>
          </cell>
        </row>
        <row r="6250">
          <cell r="A6250">
            <v>1997</v>
          </cell>
          <cell r="B6250" t="str">
            <v>Acie Earl</v>
          </cell>
          <cell r="D6250" t="str">
            <v>TOT</v>
          </cell>
          <cell r="F6250">
            <v>10.7</v>
          </cell>
          <cell r="G6250">
            <v>1235000</v>
          </cell>
          <cell r="H6250">
            <v>498.2</v>
          </cell>
        </row>
        <row r="6251">
          <cell r="A6251">
            <v>1997</v>
          </cell>
          <cell r="B6251" t="str">
            <v>Ricky Pierce</v>
          </cell>
          <cell r="D6251" t="str">
            <v>TOT</v>
          </cell>
          <cell r="F6251">
            <v>16.399999999999999</v>
          </cell>
          <cell r="G6251">
            <v>1200000</v>
          </cell>
          <cell r="H6251">
            <v>1248</v>
          </cell>
        </row>
        <row r="6252">
          <cell r="A6252">
            <v>1997</v>
          </cell>
          <cell r="B6252" t="str">
            <v>Eddie Johnson</v>
          </cell>
          <cell r="D6252" t="str">
            <v>TOT</v>
          </cell>
          <cell r="F6252">
            <v>13.4</v>
          </cell>
          <cell r="G6252">
            <v>1200000</v>
          </cell>
          <cell r="H6252">
            <v>915.2</v>
          </cell>
        </row>
        <row r="6253">
          <cell r="A6253">
            <v>1997</v>
          </cell>
          <cell r="B6253" t="str">
            <v>Tony Dumas</v>
          </cell>
          <cell r="D6253" t="str">
            <v>TOT</v>
          </cell>
          <cell r="F6253">
            <v>5.2</v>
          </cell>
          <cell r="G6253">
            <v>1120000</v>
          </cell>
          <cell r="H6253">
            <v>278.39999999999998</v>
          </cell>
        </row>
        <row r="6254">
          <cell r="A6254">
            <v>1997</v>
          </cell>
          <cell r="B6254" t="str">
            <v>Brooks Thompson</v>
          </cell>
          <cell r="D6254" t="str">
            <v>TOT</v>
          </cell>
          <cell r="F6254">
            <v>13.6</v>
          </cell>
          <cell r="G6254">
            <v>1118000</v>
          </cell>
          <cell r="H6254">
            <v>1051.8999999999999</v>
          </cell>
        </row>
        <row r="6255">
          <cell r="A6255">
            <v>1997</v>
          </cell>
          <cell r="B6255" t="str">
            <v>George McCloud</v>
          </cell>
          <cell r="D6255" t="str">
            <v>TOT</v>
          </cell>
          <cell r="F6255">
            <v>14.8</v>
          </cell>
          <cell r="G6255">
            <v>1100000</v>
          </cell>
          <cell r="H6255">
            <v>1491.2</v>
          </cell>
        </row>
        <row r="6256">
          <cell r="A6256">
            <v>1997</v>
          </cell>
          <cell r="B6256" t="str">
            <v>Aaron McKie</v>
          </cell>
          <cell r="D6256" t="str">
            <v>TOT</v>
          </cell>
          <cell r="F6256">
            <v>12.1</v>
          </cell>
          <cell r="G6256">
            <v>1040000</v>
          </cell>
          <cell r="H6256">
            <v>1626.8000000000002</v>
          </cell>
        </row>
        <row r="6257">
          <cell r="A6257">
            <v>1997</v>
          </cell>
          <cell r="B6257" t="str">
            <v>Clifford Rozier</v>
          </cell>
          <cell r="D6257" t="str">
            <v>TOT</v>
          </cell>
          <cell r="F6257">
            <v>14.5</v>
          </cell>
          <cell r="G6257">
            <v>1040000</v>
          </cell>
          <cell r="H6257">
            <v>735</v>
          </cell>
        </row>
        <row r="6258">
          <cell r="A6258">
            <v>1997</v>
          </cell>
          <cell r="B6258" t="str">
            <v>Jamie Watson</v>
          </cell>
          <cell r="D6258" t="str">
            <v>TOT</v>
          </cell>
          <cell r="F6258">
            <v>10.4</v>
          </cell>
          <cell r="G6258">
            <v>1000000</v>
          </cell>
          <cell r="H6258">
            <v>340.40000000000003</v>
          </cell>
        </row>
        <row r="6259">
          <cell r="A6259">
            <v>1997</v>
          </cell>
          <cell r="B6259" t="str">
            <v>Randolph Childress</v>
          </cell>
          <cell r="D6259" t="str">
            <v>TOT</v>
          </cell>
          <cell r="F6259">
            <v>4.5</v>
          </cell>
          <cell r="G6259">
            <v>784000</v>
          </cell>
          <cell r="H6259">
            <v>154.1</v>
          </cell>
        </row>
        <row r="6260">
          <cell r="A6260">
            <v>1997</v>
          </cell>
          <cell r="B6260" t="str">
            <v>Michael Finley</v>
          </cell>
          <cell r="D6260" t="str">
            <v>TOT</v>
          </cell>
          <cell r="F6260">
            <v>14.5</v>
          </cell>
          <cell r="G6260">
            <v>723000</v>
          </cell>
          <cell r="H6260">
            <v>2788.8</v>
          </cell>
        </row>
        <row r="6261">
          <cell r="A6261">
            <v>1997</v>
          </cell>
          <cell r="B6261" t="str">
            <v>Loren Meyer</v>
          </cell>
          <cell r="D6261" t="str">
            <v>TOT</v>
          </cell>
          <cell r="F6261">
            <v>8.1</v>
          </cell>
          <cell r="G6261">
            <v>639000</v>
          </cell>
          <cell r="H6261">
            <v>707.4</v>
          </cell>
        </row>
        <row r="6262">
          <cell r="A6262">
            <v>1997</v>
          </cell>
          <cell r="B6262" t="str">
            <v>Chucky Brown</v>
          </cell>
          <cell r="D6262" t="str">
            <v>TOT</v>
          </cell>
          <cell r="F6262">
            <v>11.3</v>
          </cell>
          <cell r="G6262">
            <v>500000</v>
          </cell>
          <cell r="H6262">
            <v>756</v>
          </cell>
        </row>
        <row r="6263">
          <cell r="A6263">
            <v>1997</v>
          </cell>
          <cell r="B6263" t="str">
            <v>Martin Muursepp</v>
          </cell>
          <cell r="D6263" t="str">
            <v>TOT</v>
          </cell>
          <cell r="F6263">
            <v>14.9</v>
          </cell>
          <cell r="G6263">
            <v>401000</v>
          </cell>
          <cell r="H6263">
            <v>348.6</v>
          </cell>
        </row>
        <row r="6264">
          <cell r="A6264">
            <v>1997</v>
          </cell>
          <cell r="B6264" t="str">
            <v>Jerome Allen</v>
          </cell>
          <cell r="D6264" t="str">
            <v>TOT</v>
          </cell>
          <cell r="F6264">
            <v>8.6999999999999993</v>
          </cell>
          <cell r="G6264">
            <v>247500</v>
          </cell>
          <cell r="H6264">
            <v>942.4</v>
          </cell>
        </row>
        <row r="6265">
          <cell r="A6265">
            <v>1997</v>
          </cell>
          <cell r="B6265" t="str">
            <v>Darrin Hancock</v>
          </cell>
          <cell r="D6265" t="str">
            <v>TOT</v>
          </cell>
          <cell r="F6265">
            <v>11.9</v>
          </cell>
          <cell r="G6265">
            <v>247500</v>
          </cell>
          <cell r="H6265">
            <v>132</v>
          </cell>
        </row>
        <row r="6266">
          <cell r="A6266">
            <v>1997</v>
          </cell>
          <cell r="B6266" t="str">
            <v>Rumeal Robinson</v>
          </cell>
          <cell r="D6266" t="str">
            <v>TOT</v>
          </cell>
          <cell r="F6266">
            <v>10.5</v>
          </cell>
          <cell r="G6266">
            <v>247500</v>
          </cell>
          <cell r="H6266">
            <v>507.6</v>
          </cell>
        </row>
        <row r="6267">
          <cell r="A6267">
            <v>1997</v>
          </cell>
          <cell r="B6267" t="str">
            <v>Eric Leckner</v>
          </cell>
          <cell r="D6267" t="str">
            <v>TOT</v>
          </cell>
          <cell r="F6267">
            <v>4.9000000000000004</v>
          </cell>
          <cell r="G6267">
            <v>247500</v>
          </cell>
          <cell r="H6267">
            <v>126</v>
          </cell>
        </row>
        <row r="6268">
          <cell r="A6268">
            <v>1997</v>
          </cell>
          <cell r="B6268" t="str">
            <v>Reggie Jordan</v>
          </cell>
          <cell r="D6268" t="str">
            <v>TOT</v>
          </cell>
          <cell r="F6268">
            <v>15.7</v>
          </cell>
          <cell r="G6268">
            <v>247500</v>
          </cell>
          <cell r="H6268">
            <v>129.19999999999999</v>
          </cell>
        </row>
        <row r="6269">
          <cell r="A6269">
            <v>1997</v>
          </cell>
          <cell r="B6269" t="str">
            <v>Rich Manning</v>
          </cell>
          <cell r="D6269" t="str">
            <v>TOT</v>
          </cell>
          <cell r="F6269">
            <v>8.9</v>
          </cell>
          <cell r="G6269">
            <v>247500</v>
          </cell>
          <cell r="H6269">
            <v>200.20000000000002</v>
          </cell>
        </row>
        <row r="6270">
          <cell r="A6270">
            <v>1997</v>
          </cell>
          <cell r="B6270" t="str">
            <v>Oliver Miller</v>
          </cell>
          <cell r="D6270" t="str">
            <v>TOT</v>
          </cell>
          <cell r="F6270">
            <v>13.1</v>
          </cell>
          <cell r="G6270">
            <v>247500</v>
          </cell>
          <cell r="H6270">
            <v>1152.8999999999999</v>
          </cell>
        </row>
        <row r="6271">
          <cell r="A6271">
            <v>1997</v>
          </cell>
          <cell r="B6271" t="str">
            <v>Darvin Ham</v>
          </cell>
          <cell r="D6271" t="str">
            <v>TOT</v>
          </cell>
          <cell r="F6271">
            <v>8.5</v>
          </cell>
          <cell r="G6271">
            <v>220000</v>
          </cell>
          <cell r="H6271">
            <v>316.8</v>
          </cell>
        </row>
        <row r="6272">
          <cell r="A6272">
            <v>1997</v>
          </cell>
          <cell r="B6272" t="str">
            <v>Kenny Smith</v>
          </cell>
          <cell r="D6272" t="str">
            <v>TOT</v>
          </cell>
          <cell r="F6272">
            <v>12.3</v>
          </cell>
          <cell r="G6272">
            <v>190100</v>
          </cell>
          <cell r="H6272">
            <v>763.2</v>
          </cell>
        </row>
        <row r="6273">
          <cell r="A6273">
            <v>1997</v>
          </cell>
          <cell r="B6273" t="str">
            <v>Lloyd Daniels</v>
          </cell>
          <cell r="D6273" t="str">
            <v>TOT</v>
          </cell>
          <cell r="F6273">
            <v>8.3000000000000007</v>
          </cell>
          <cell r="G6273">
            <v>184100</v>
          </cell>
          <cell r="H6273">
            <v>310.2</v>
          </cell>
        </row>
        <row r="6274">
          <cell r="A6274">
            <v>1997</v>
          </cell>
          <cell r="B6274" t="str">
            <v>Stephen Howard</v>
          </cell>
          <cell r="D6274" t="str">
            <v>TOT</v>
          </cell>
          <cell r="F6274">
            <v>16</v>
          </cell>
          <cell r="G6274">
            <v>181100</v>
          </cell>
          <cell r="H6274">
            <v>416.5</v>
          </cell>
        </row>
        <row r="6275">
          <cell r="A6275">
            <v>1997</v>
          </cell>
          <cell r="B6275" t="str">
            <v>Aaron Williams</v>
          </cell>
          <cell r="D6275" t="str">
            <v>TOT</v>
          </cell>
          <cell r="F6275">
            <v>16.399999999999999</v>
          </cell>
          <cell r="G6275">
            <v>169000</v>
          </cell>
          <cell r="H6275">
            <v>564.30000000000007</v>
          </cell>
        </row>
        <row r="6276">
          <cell r="A6276">
            <v>1997</v>
          </cell>
          <cell r="B6276" t="str">
            <v>Gaylon Nickerson</v>
          </cell>
          <cell r="D6276" t="str">
            <v>TOT</v>
          </cell>
          <cell r="F6276">
            <v>12.9</v>
          </cell>
          <cell r="G6276">
            <v>152900</v>
          </cell>
          <cell r="H6276">
            <v>42</v>
          </cell>
        </row>
        <row r="6277">
          <cell r="A6277">
            <v>1997</v>
          </cell>
          <cell r="B6277" t="str">
            <v>Devin Gray</v>
          </cell>
          <cell r="D6277" t="str">
            <v>TOT</v>
          </cell>
          <cell r="F6277">
            <v>4.5999999999999996</v>
          </cell>
          <cell r="G6277">
            <v>150200</v>
          </cell>
          <cell r="H6277">
            <v>49.199999999999996</v>
          </cell>
        </row>
        <row r="6278">
          <cell r="A6278">
            <v>1997</v>
          </cell>
          <cell r="B6278" t="str">
            <v>Melvin Booker</v>
          </cell>
          <cell r="D6278" t="str">
            <v>TOT</v>
          </cell>
          <cell r="F6278">
            <v>8.8000000000000007</v>
          </cell>
          <cell r="H6278">
            <v>430.5</v>
          </cell>
        </row>
        <row r="6279">
          <cell r="A6279">
            <v>1997</v>
          </cell>
          <cell r="B6279" t="str">
            <v>Ed O'Bannon</v>
          </cell>
          <cell r="D6279" t="str">
            <v>TOT</v>
          </cell>
          <cell r="F6279">
            <v>9</v>
          </cell>
          <cell r="H6279">
            <v>806.4</v>
          </cell>
        </row>
        <row r="6280">
          <cell r="A6280">
            <v>1997</v>
          </cell>
          <cell r="B6280" t="str">
            <v>Scott Burrell</v>
          </cell>
          <cell r="D6280" t="str">
            <v>TOT</v>
          </cell>
          <cell r="F6280">
            <v>10.3</v>
          </cell>
          <cell r="H6280">
            <v>940.5</v>
          </cell>
        </row>
        <row r="6281">
          <cell r="A6281">
            <v>1997</v>
          </cell>
          <cell r="B6281" t="str">
            <v>Jason Sasser</v>
          </cell>
          <cell r="D6281" t="str">
            <v>TOT</v>
          </cell>
          <cell r="F6281">
            <v>5.8</v>
          </cell>
          <cell r="H6281">
            <v>68.8</v>
          </cell>
        </row>
        <row r="6282">
          <cell r="A6282">
            <v>1997</v>
          </cell>
          <cell r="B6282" t="str">
            <v>Jamie Feick</v>
          </cell>
          <cell r="D6282" t="str">
            <v>TOT</v>
          </cell>
          <cell r="F6282">
            <v>11.1</v>
          </cell>
          <cell r="H6282">
            <v>623.19999999999993</v>
          </cell>
        </row>
        <row r="6283">
          <cell r="A6283">
            <v>1997</v>
          </cell>
          <cell r="B6283" t="str">
            <v>Ruben Nembhard</v>
          </cell>
          <cell r="D6283" t="str">
            <v>TOT</v>
          </cell>
          <cell r="F6283">
            <v>13.3</v>
          </cell>
          <cell r="H6283">
            <v>113</v>
          </cell>
        </row>
        <row r="6284">
          <cell r="A6284">
            <v>1997</v>
          </cell>
          <cell r="B6284" t="str">
            <v>Adrian Caldwell</v>
          </cell>
          <cell r="D6284" t="str">
            <v>TOT</v>
          </cell>
          <cell r="F6284">
            <v>7.5</v>
          </cell>
          <cell r="H6284">
            <v>567</v>
          </cell>
        </row>
        <row r="6285">
          <cell r="A6285">
            <v>1997</v>
          </cell>
          <cell r="B6285" t="str">
            <v>George Zidek</v>
          </cell>
          <cell r="D6285" t="str">
            <v>TOT</v>
          </cell>
          <cell r="F6285">
            <v>10.199999999999999</v>
          </cell>
          <cell r="H6285">
            <v>374.40000000000003</v>
          </cell>
        </row>
        <row r="6286">
          <cell r="A6286">
            <v>1997</v>
          </cell>
          <cell r="B6286" t="str">
            <v>Stacey King</v>
          </cell>
          <cell r="D6286" t="str">
            <v>TOT</v>
          </cell>
          <cell r="F6286">
            <v>7.7</v>
          </cell>
          <cell r="H6286">
            <v>103.4</v>
          </cell>
        </row>
        <row r="6287">
          <cell r="A6287">
            <v>1997</v>
          </cell>
          <cell r="B6287" t="str">
            <v>Anthony Goldwire</v>
          </cell>
          <cell r="D6287" t="str">
            <v>TOT</v>
          </cell>
          <cell r="F6287">
            <v>12.1</v>
          </cell>
          <cell r="H6287">
            <v>1188</v>
          </cell>
        </row>
        <row r="6288">
          <cell r="A6288">
            <v>1997</v>
          </cell>
          <cell r="B6288" t="str">
            <v>Joe Courtney</v>
          </cell>
          <cell r="D6288" t="str">
            <v>TOT</v>
          </cell>
          <cell r="F6288">
            <v>3.8</v>
          </cell>
          <cell r="H6288">
            <v>99.899999999999991</v>
          </cell>
        </row>
        <row r="6289">
          <cell r="A6289">
            <v>1997</v>
          </cell>
          <cell r="B6289" t="str">
            <v>Elmer Bennett</v>
          </cell>
          <cell r="D6289" t="str">
            <v>TOT</v>
          </cell>
          <cell r="F6289">
            <v>5.8</v>
          </cell>
          <cell r="H6289">
            <v>74.7</v>
          </cell>
        </row>
        <row r="6290">
          <cell r="A6290">
            <v>1997</v>
          </cell>
          <cell r="B6290" t="str">
            <v>John Stockton*</v>
          </cell>
          <cell r="D6290" t="str">
            <v>UTA</v>
          </cell>
          <cell r="F6290">
            <v>22.1</v>
          </cell>
          <cell r="G6290">
            <v>6000000</v>
          </cell>
          <cell r="H6290">
            <v>2894.6</v>
          </cell>
        </row>
        <row r="6291">
          <cell r="A6291">
            <v>1997</v>
          </cell>
          <cell r="B6291" t="str">
            <v>Karl Malone*</v>
          </cell>
          <cell r="D6291" t="str">
            <v>UTA</v>
          </cell>
          <cell r="F6291">
            <v>28.9</v>
          </cell>
          <cell r="G6291">
            <v>4657000</v>
          </cell>
          <cell r="H6291">
            <v>3001.2000000000003</v>
          </cell>
        </row>
        <row r="6292">
          <cell r="A6292">
            <v>1997</v>
          </cell>
          <cell r="B6292" t="str">
            <v>Chris Morris</v>
          </cell>
          <cell r="D6292" t="str">
            <v>UTA</v>
          </cell>
          <cell r="F6292">
            <v>9.6999999999999993</v>
          </cell>
          <cell r="G6292">
            <v>2500000</v>
          </cell>
          <cell r="H6292">
            <v>978.2</v>
          </cell>
        </row>
        <row r="6293">
          <cell r="A6293">
            <v>1997</v>
          </cell>
          <cell r="B6293" t="str">
            <v>Jeff Hornacek</v>
          </cell>
          <cell r="D6293" t="str">
            <v>UTA</v>
          </cell>
          <cell r="F6293">
            <v>18.8</v>
          </cell>
          <cell r="G6293">
            <v>2396000</v>
          </cell>
          <cell r="H6293">
            <v>2591.2000000000003</v>
          </cell>
        </row>
        <row r="6294">
          <cell r="A6294">
            <v>1997</v>
          </cell>
          <cell r="B6294" t="str">
            <v>Antoine Carr</v>
          </cell>
          <cell r="D6294" t="str">
            <v>UTA</v>
          </cell>
          <cell r="F6294">
            <v>12.1</v>
          </cell>
          <cell r="G6294">
            <v>2300000</v>
          </cell>
          <cell r="H6294">
            <v>1459.6000000000001</v>
          </cell>
        </row>
        <row r="6295">
          <cell r="A6295">
            <v>1997</v>
          </cell>
          <cell r="B6295" t="str">
            <v>Adam Keefe</v>
          </cell>
          <cell r="D6295" t="str">
            <v>UTA</v>
          </cell>
          <cell r="F6295">
            <v>11.7</v>
          </cell>
          <cell r="G6295">
            <v>1950000</v>
          </cell>
          <cell r="H6295">
            <v>917.6</v>
          </cell>
        </row>
        <row r="6296">
          <cell r="A6296">
            <v>1997</v>
          </cell>
          <cell r="B6296" t="str">
            <v>Greg Ostertag</v>
          </cell>
          <cell r="D6296" t="str">
            <v>UTA</v>
          </cell>
          <cell r="F6296">
            <v>15.3</v>
          </cell>
          <cell r="G6296">
            <v>573000</v>
          </cell>
          <cell r="H6296">
            <v>1817.2</v>
          </cell>
        </row>
        <row r="6297">
          <cell r="A6297">
            <v>1997</v>
          </cell>
          <cell r="B6297" t="str">
            <v>Greg Foster</v>
          </cell>
          <cell r="D6297" t="str">
            <v>UTA</v>
          </cell>
          <cell r="F6297">
            <v>8.4</v>
          </cell>
          <cell r="G6297">
            <v>420000</v>
          </cell>
          <cell r="H6297">
            <v>916.4</v>
          </cell>
        </row>
        <row r="6298">
          <cell r="A6298">
            <v>1997</v>
          </cell>
          <cell r="B6298" t="str">
            <v>Bryon Russell</v>
          </cell>
          <cell r="D6298" t="str">
            <v>UTA</v>
          </cell>
          <cell r="F6298">
            <v>13.7</v>
          </cell>
          <cell r="G6298">
            <v>385000</v>
          </cell>
          <cell r="H6298">
            <v>2527.1999999999998</v>
          </cell>
        </row>
        <row r="6299">
          <cell r="A6299">
            <v>1997</v>
          </cell>
          <cell r="B6299" t="str">
            <v>Howard Eisley</v>
          </cell>
          <cell r="D6299" t="str">
            <v>UTA</v>
          </cell>
          <cell r="F6299">
            <v>11.1</v>
          </cell>
          <cell r="G6299">
            <v>298000</v>
          </cell>
          <cell r="H6299">
            <v>1082.3999999999999</v>
          </cell>
        </row>
        <row r="6300">
          <cell r="A6300">
            <v>1997</v>
          </cell>
          <cell r="B6300" t="str">
            <v>Shandon Anderson</v>
          </cell>
          <cell r="D6300" t="str">
            <v>UTA</v>
          </cell>
          <cell r="F6300">
            <v>10.4</v>
          </cell>
          <cell r="G6300">
            <v>220000</v>
          </cell>
          <cell r="H6300">
            <v>1066</v>
          </cell>
        </row>
        <row r="6301">
          <cell r="A6301">
            <v>1997</v>
          </cell>
          <cell r="B6301" t="str">
            <v>Shareef Abdur-Rahim</v>
          </cell>
          <cell r="D6301" t="str">
            <v>VAN</v>
          </cell>
          <cell r="F6301">
            <v>17.399999999999999</v>
          </cell>
          <cell r="G6301">
            <v>2186000</v>
          </cell>
          <cell r="H6301">
            <v>2800</v>
          </cell>
        </row>
        <row r="6302">
          <cell r="A6302">
            <v>1997</v>
          </cell>
          <cell r="B6302" t="str">
            <v>Blue Edwards</v>
          </cell>
          <cell r="D6302" t="str">
            <v>VAN</v>
          </cell>
          <cell r="F6302">
            <v>10</v>
          </cell>
          <cell r="G6302">
            <v>2100000</v>
          </cell>
          <cell r="H6302">
            <v>1439.6000000000001</v>
          </cell>
        </row>
        <row r="6303">
          <cell r="A6303">
            <v>1997</v>
          </cell>
          <cell r="B6303" t="str">
            <v>George Lynch</v>
          </cell>
          <cell r="D6303" t="str">
            <v>VAN</v>
          </cell>
          <cell r="F6303">
            <v>15.4</v>
          </cell>
          <cell r="G6303">
            <v>2090000</v>
          </cell>
          <cell r="H6303">
            <v>1057.8</v>
          </cell>
        </row>
        <row r="6304">
          <cell r="A6304">
            <v>1997</v>
          </cell>
          <cell r="B6304" t="str">
            <v>Greg Anthony</v>
          </cell>
          <cell r="D6304" t="str">
            <v>VAN</v>
          </cell>
          <cell r="F6304">
            <v>16.600000000000001</v>
          </cell>
          <cell r="G6304">
            <v>1875000</v>
          </cell>
          <cell r="H6304">
            <v>1865.5</v>
          </cell>
        </row>
        <row r="6305">
          <cell r="A6305">
            <v>1997</v>
          </cell>
          <cell r="B6305" t="str">
            <v>Bryant Reeves</v>
          </cell>
          <cell r="D6305" t="str">
            <v>VAN</v>
          </cell>
          <cell r="F6305">
            <v>14.4</v>
          </cell>
          <cell r="G6305">
            <v>1695000</v>
          </cell>
          <cell r="H6305">
            <v>2775</v>
          </cell>
        </row>
        <row r="6306">
          <cell r="A6306">
            <v>1997</v>
          </cell>
          <cell r="B6306" t="str">
            <v>Anthony Peeler</v>
          </cell>
          <cell r="D6306" t="str">
            <v>VAN</v>
          </cell>
          <cell r="F6306">
            <v>13.8</v>
          </cell>
          <cell r="G6306">
            <v>1540000</v>
          </cell>
          <cell r="H6306">
            <v>2289.6</v>
          </cell>
        </row>
        <row r="6307">
          <cell r="A6307">
            <v>1997</v>
          </cell>
          <cell r="B6307" t="str">
            <v>Lee Mayberry</v>
          </cell>
          <cell r="D6307" t="str">
            <v>VAN</v>
          </cell>
          <cell r="F6307">
            <v>10.199999999999999</v>
          </cell>
          <cell r="G6307">
            <v>1100000</v>
          </cell>
          <cell r="H6307">
            <v>1952</v>
          </cell>
        </row>
        <row r="6308">
          <cell r="A6308">
            <v>1997</v>
          </cell>
          <cell r="B6308" t="str">
            <v>Eric Mobley</v>
          </cell>
          <cell r="D6308" t="str">
            <v>VAN</v>
          </cell>
          <cell r="F6308">
            <v>6.3</v>
          </cell>
          <cell r="G6308">
            <v>992000</v>
          </cell>
          <cell r="H6308">
            <v>308</v>
          </cell>
        </row>
        <row r="6309">
          <cell r="A6309">
            <v>1997</v>
          </cell>
          <cell r="B6309" t="str">
            <v>Pete Chilcutt</v>
          </cell>
          <cell r="D6309" t="str">
            <v>VAN</v>
          </cell>
          <cell r="F6309">
            <v>14.5</v>
          </cell>
          <cell r="G6309">
            <v>700000</v>
          </cell>
          <cell r="H6309">
            <v>664.2</v>
          </cell>
        </row>
        <row r="6310">
          <cell r="A6310">
            <v>1997</v>
          </cell>
          <cell r="B6310" t="str">
            <v>Roy Rogers</v>
          </cell>
          <cell r="D6310" t="str">
            <v>VAN</v>
          </cell>
          <cell r="F6310">
            <v>12.6</v>
          </cell>
          <cell r="G6310">
            <v>664000</v>
          </cell>
          <cell r="H6310">
            <v>1845</v>
          </cell>
        </row>
        <row r="6311">
          <cell r="A6311">
            <v>1997</v>
          </cell>
          <cell r="B6311" t="str">
            <v>Lawrence Moten</v>
          </cell>
          <cell r="D6311" t="str">
            <v>VAN</v>
          </cell>
          <cell r="F6311">
            <v>11.4</v>
          </cell>
          <cell r="G6311">
            <v>321000</v>
          </cell>
          <cell r="H6311">
            <v>1212.7</v>
          </cell>
        </row>
        <row r="6312">
          <cell r="A6312">
            <v>1997</v>
          </cell>
          <cell r="B6312" t="str">
            <v>Chris Robinson</v>
          </cell>
          <cell r="D6312" t="str">
            <v>VAN</v>
          </cell>
          <cell r="F6312">
            <v>9.4</v>
          </cell>
          <cell r="G6312">
            <v>220000</v>
          </cell>
          <cell r="H6312">
            <v>680.6</v>
          </cell>
        </row>
        <row r="6313">
          <cell r="A6313">
            <v>1997</v>
          </cell>
          <cell r="B6313" t="str">
            <v>Moochie Norris</v>
          </cell>
          <cell r="D6313" t="str">
            <v>VAN</v>
          </cell>
          <cell r="F6313">
            <v>8.1999999999999993</v>
          </cell>
          <cell r="H6313">
            <v>88.8</v>
          </cell>
        </row>
        <row r="6314">
          <cell r="A6314">
            <v>1997</v>
          </cell>
          <cell r="B6314" t="str">
            <v>Juwan Howard</v>
          </cell>
          <cell r="D6314" t="str">
            <v>WSB</v>
          </cell>
          <cell r="F6314">
            <v>16.100000000000001</v>
          </cell>
          <cell r="G6314">
            <v>9750000</v>
          </cell>
          <cell r="H6314">
            <v>3321</v>
          </cell>
        </row>
        <row r="6315">
          <cell r="A6315">
            <v>1997</v>
          </cell>
          <cell r="B6315" t="str">
            <v>Chris Webber</v>
          </cell>
          <cell r="D6315" t="str">
            <v>WSB</v>
          </cell>
          <cell r="F6315">
            <v>21.8</v>
          </cell>
          <cell r="G6315">
            <v>8000000</v>
          </cell>
          <cell r="H6315">
            <v>2808</v>
          </cell>
        </row>
        <row r="6316">
          <cell r="A6316">
            <v>1997</v>
          </cell>
          <cell r="B6316" t="str">
            <v>Harvey Grant</v>
          </cell>
          <cell r="D6316" t="str">
            <v>WSB</v>
          </cell>
          <cell r="F6316">
            <v>8.8000000000000007</v>
          </cell>
          <cell r="G6316">
            <v>4111000</v>
          </cell>
          <cell r="H6316">
            <v>1606.8000000000002</v>
          </cell>
        </row>
        <row r="6317">
          <cell r="A6317">
            <v>1997</v>
          </cell>
          <cell r="B6317" t="str">
            <v>Calbert Cheaney</v>
          </cell>
          <cell r="D6317" t="str">
            <v>WSB</v>
          </cell>
          <cell r="F6317">
            <v>11.1</v>
          </cell>
          <cell r="G6317">
            <v>3200000</v>
          </cell>
          <cell r="H6317">
            <v>2409.5</v>
          </cell>
        </row>
        <row r="6318">
          <cell r="A6318">
            <v>1997</v>
          </cell>
          <cell r="B6318" t="str">
            <v>Rod Strickland</v>
          </cell>
          <cell r="D6318" t="str">
            <v>WSB</v>
          </cell>
          <cell r="F6318">
            <v>19.7</v>
          </cell>
          <cell r="G6318">
            <v>3036000</v>
          </cell>
          <cell r="H6318">
            <v>2993</v>
          </cell>
        </row>
        <row r="6319">
          <cell r="A6319">
            <v>1997</v>
          </cell>
          <cell r="B6319" t="str">
            <v>Gheorghe Muresan</v>
          </cell>
          <cell r="D6319" t="str">
            <v>WSB</v>
          </cell>
          <cell r="F6319">
            <v>16.7</v>
          </cell>
          <cell r="G6319">
            <v>2363000</v>
          </cell>
          <cell r="H6319">
            <v>1846.9</v>
          </cell>
        </row>
        <row r="6320">
          <cell r="A6320">
            <v>1997</v>
          </cell>
          <cell r="B6320" t="str">
            <v>Tracy Murray</v>
          </cell>
          <cell r="D6320" t="str">
            <v>WSB</v>
          </cell>
          <cell r="F6320">
            <v>14.6</v>
          </cell>
          <cell r="G6320">
            <v>1700000</v>
          </cell>
          <cell r="H6320">
            <v>1812.2</v>
          </cell>
        </row>
        <row r="6321">
          <cell r="A6321">
            <v>1997</v>
          </cell>
          <cell r="B6321" t="str">
            <v>Lorenzo Williams</v>
          </cell>
          <cell r="D6321" t="str">
            <v>WSB</v>
          </cell>
          <cell r="F6321">
            <v>8</v>
          </cell>
          <cell r="G6321">
            <v>940000</v>
          </cell>
          <cell r="H6321">
            <v>264.10000000000002</v>
          </cell>
        </row>
        <row r="6322">
          <cell r="A6322">
            <v>1997</v>
          </cell>
          <cell r="B6322" t="str">
            <v>Tim Legler</v>
          </cell>
          <cell r="D6322" t="str">
            <v>WSB</v>
          </cell>
          <cell r="F6322">
            <v>4.4000000000000004</v>
          </cell>
          <cell r="G6322">
            <v>450000</v>
          </cell>
          <cell r="H6322">
            <v>181.5</v>
          </cell>
        </row>
        <row r="6323">
          <cell r="A6323">
            <v>1997</v>
          </cell>
          <cell r="B6323" t="str">
            <v>Chris Whitney</v>
          </cell>
          <cell r="D6323" t="str">
            <v>WSB</v>
          </cell>
          <cell r="F6323">
            <v>15.2</v>
          </cell>
          <cell r="G6323">
            <v>400000</v>
          </cell>
          <cell r="H6323">
            <v>1115.2</v>
          </cell>
        </row>
        <row r="6324">
          <cell r="A6324">
            <v>1997</v>
          </cell>
          <cell r="B6324" t="str">
            <v>Jaren Jackson</v>
          </cell>
          <cell r="D6324" t="str">
            <v>WSB</v>
          </cell>
          <cell r="F6324">
            <v>10.1</v>
          </cell>
          <cell r="G6324">
            <v>247500</v>
          </cell>
          <cell r="H6324">
            <v>1132.5</v>
          </cell>
        </row>
        <row r="6325">
          <cell r="A6325">
            <v>1997</v>
          </cell>
          <cell r="B6325" t="str">
            <v>Ashraf Amaya</v>
          </cell>
          <cell r="D6325" t="str">
            <v>WSB</v>
          </cell>
          <cell r="F6325">
            <v>8.8000000000000007</v>
          </cell>
          <cell r="G6325">
            <v>247500</v>
          </cell>
          <cell r="H6325">
            <v>142.6</v>
          </cell>
        </row>
        <row r="6326">
          <cell r="A6326">
            <v>1997</v>
          </cell>
          <cell r="B6326" t="str">
            <v>Ben Wallace</v>
          </cell>
          <cell r="D6326" t="str">
            <v>WSB</v>
          </cell>
          <cell r="F6326">
            <v>6</v>
          </cell>
          <cell r="G6326">
            <v>247500</v>
          </cell>
          <cell r="H6326">
            <v>197.2</v>
          </cell>
        </row>
        <row r="6327">
          <cell r="A6327">
            <v>1998</v>
          </cell>
          <cell r="B6327" t="str">
            <v>Dikembe Mutombo</v>
          </cell>
          <cell r="D6327" t="str">
            <v>ATL</v>
          </cell>
          <cell r="F6327">
            <v>19.8</v>
          </cell>
          <cell r="G6327">
            <v>9615187</v>
          </cell>
          <cell r="H6327">
            <v>2919.2000000000003</v>
          </cell>
        </row>
        <row r="6328">
          <cell r="A6328">
            <v>1998</v>
          </cell>
          <cell r="B6328" t="str">
            <v>Steve Smith</v>
          </cell>
          <cell r="D6328" t="str">
            <v>ATL</v>
          </cell>
          <cell r="F6328">
            <v>18.8</v>
          </cell>
          <cell r="G6328">
            <v>5400000</v>
          </cell>
          <cell r="H6328">
            <v>2854.3</v>
          </cell>
        </row>
        <row r="6329">
          <cell r="A6329">
            <v>1998</v>
          </cell>
          <cell r="B6329" t="str">
            <v>Christian Laettner</v>
          </cell>
          <cell r="D6329" t="str">
            <v>ATL</v>
          </cell>
          <cell r="F6329">
            <v>18.5</v>
          </cell>
          <cell r="G6329">
            <v>5050000</v>
          </cell>
          <cell r="H6329">
            <v>2279.2000000000003</v>
          </cell>
        </row>
        <row r="6330">
          <cell r="A6330">
            <v>1998</v>
          </cell>
          <cell r="B6330" t="str">
            <v>Mookie Blaylock</v>
          </cell>
          <cell r="D6330" t="str">
            <v>ATL</v>
          </cell>
          <cell r="F6330">
            <v>16.100000000000001</v>
          </cell>
          <cell r="G6330">
            <v>3000000</v>
          </cell>
          <cell r="H6330">
            <v>2702</v>
          </cell>
        </row>
        <row r="6331">
          <cell r="A6331">
            <v>1998</v>
          </cell>
          <cell r="B6331" t="str">
            <v>Alan Henderson</v>
          </cell>
          <cell r="D6331" t="str">
            <v>ATL</v>
          </cell>
          <cell r="F6331">
            <v>18.399999999999999</v>
          </cell>
          <cell r="G6331">
            <v>1028400</v>
          </cell>
          <cell r="H6331">
            <v>2001</v>
          </cell>
        </row>
        <row r="6332">
          <cell r="A6332">
            <v>1998</v>
          </cell>
          <cell r="B6332" t="str">
            <v>Ed Gray</v>
          </cell>
          <cell r="D6332" t="str">
            <v>ATL</v>
          </cell>
          <cell r="F6332">
            <v>13</v>
          </cell>
          <cell r="G6332">
            <v>723840</v>
          </cell>
          <cell r="H6332">
            <v>471</v>
          </cell>
        </row>
        <row r="6333">
          <cell r="A6333">
            <v>1998</v>
          </cell>
          <cell r="B6333" t="str">
            <v>Eldridge Recasner</v>
          </cell>
          <cell r="D6333" t="str">
            <v>ATL</v>
          </cell>
          <cell r="F6333">
            <v>13</v>
          </cell>
          <cell r="G6333">
            <v>326700</v>
          </cell>
          <cell r="H6333">
            <v>1451.4</v>
          </cell>
        </row>
        <row r="6334">
          <cell r="A6334">
            <v>1998</v>
          </cell>
          <cell r="B6334" t="str">
            <v>Tyrone Corbin</v>
          </cell>
          <cell r="D6334" t="str">
            <v>ATL</v>
          </cell>
          <cell r="F6334">
            <v>12</v>
          </cell>
          <cell r="G6334">
            <v>326700</v>
          </cell>
          <cell r="H6334">
            <v>2701.8</v>
          </cell>
        </row>
        <row r="6335">
          <cell r="A6335">
            <v>1998</v>
          </cell>
          <cell r="B6335" t="str">
            <v>Chucky Brown</v>
          </cell>
          <cell r="D6335" t="str">
            <v>ATL</v>
          </cell>
          <cell r="F6335">
            <v>10.5</v>
          </cell>
          <cell r="G6335">
            <v>272250</v>
          </cell>
          <cell r="H6335">
            <v>1201.2</v>
          </cell>
        </row>
        <row r="6336">
          <cell r="A6336">
            <v>1998</v>
          </cell>
          <cell r="B6336" t="str">
            <v>Anthony Miller</v>
          </cell>
          <cell r="D6336" t="str">
            <v>ATL</v>
          </cell>
          <cell r="F6336">
            <v>16.399999999999999</v>
          </cell>
          <cell r="G6336">
            <v>272250</v>
          </cell>
          <cell r="H6336">
            <v>229.4</v>
          </cell>
        </row>
        <row r="6337">
          <cell r="A6337">
            <v>1998</v>
          </cell>
          <cell r="B6337" t="str">
            <v>Donald Whiteside</v>
          </cell>
          <cell r="D6337" t="str">
            <v>ATL</v>
          </cell>
          <cell r="F6337">
            <v>0.7</v>
          </cell>
          <cell r="G6337">
            <v>272250</v>
          </cell>
          <cell r="H6337">
            <v>15.899999999999999</v>
          </cell>
        </row>
        <row r="6338">
          <cell r="A6338">
            <v>1998</v>
          </cell>
          <cell r="B6338" t="str">
            <v>Greg Anderson</v>
          </cell>
          <cell r="D6338" t="str">
            <v>ATL</v>
          </cell>
          <cell r="F6338">
            <v>10.4</v>
          </cell>
          <cell r="G6338">
            <v>272250</v>
          </cell>
          <cell r="H6338">
            <v>400</v>
          </cell>
        </row>
        <row r="6339">
          <cell r="A6339">
            <v>1998</v>
          </cell>
          <cell r="B6339" t="str">
            <v>Chris Crawford</v>
          </cell>
          <cell r="D6339" t="str">
            <v>ATL</v>
          </cell>
          <cell r="F6339">
            <v>20.399999999999999</v>
          </cell>
          <cell r="G6339">
            <v>242000</v>
          </cell>
          <cell r="H6339">
            <v>256</v>
          </cell>
        </row>
        <row r="6340">
          <cell r="A6340">
            <v>1998</v>
          </cell>
          <cell r="B6340" t="str">
            <v>Drew Barry</v>
          </cell>
          <cell r="D6340" t="str">
            <v>ATL</v>
          </cell>
          <cell r="F6340">
            <v>10.7</v>
          </cell>
          <cell r="H6340">
            <v>256.5</v>
          </cell>
        </row>
        <row r="6341">
          <cell r="A6341">
            <v>1998</v>
          </cell>
          <cell r="B6341" t="str">
            <v>Randy Livingston</v>
          </cell>
          <cell r="D6341" t="str">
            <v>ATL</v>
          </cell>
          <cell r="F6341">
            <v>5.2</v>
          </cell>
          <cell r="H6341">
            <v>81.599999999999994</v>
          </cell>
        </row>
        <row r="6342">
          <cell r="A6342">
            <v>1998</v>
          </cell>
          <cell r="B6342" t="str">
            <v>Brian Oliver</v>
          </cell>
          <cell r="D6342" t="str">
            <v>ATL</v>
          </cell>
          <cell r="F6342">
            <v>6.3</v>
          </cell>
          <cell r="H6342">
            <v>61</v>
          </cell>
        </row>
        <row r="6343">
          <cell r="A6343">
            <v>1998</v>
          </cell>
          <cell r="B6343" t="str">
            <v>Dana Barros</v>
          </cell>
          <cell r="D6343" t="str">
            <v>BOS</v>
          </cell>
          <cell r="F6343">
            <v>18.600000000000001</v>
          </cell>
          <cell r="G6343">
            <v>3400000</v>
          </cell>
          <cell r="H6343">
            <v>1688</v>
          </cell>
        </row>
        <row r="6344">
          <cell r="A6344">
            <v>1998</v>
          </cell>
          <cell r="B6344" t="str">
            <v>Greg Minor</v>
          </cell>
          <cell r="D6344" t="str">
            <v>BOS</v>
          </cell>
          <cell r="F6344">
            <v>11.8</v>
          </cell>
          <cell r="G6344">
            <v>2160000</v>
          </cell>
          <cell r="H6344">
            <v>1124.7</v>
          </cell>
        </row>
        <row r="6345">
          <cell r="A6345">
            <v>1998</v>
          </cell>
          <cell r="B6345" t="str">
            <v>Pervis Ellison</v>
          </cell>
          <cell r="D6345" t="str">
            <v>BOS</v>
          </cell>
          <cell r="F6345">
            <v>13.1</v>
          </cell>
          <cell r="G6345">
            <v>2090000</v>
          </cell>
          <cell r="H6345">
            <v>445.5</v>
          </cell>
        </row>
        <row r="6346">
          <cell r="A6346">
            <v>1998</v>
          </cell>
          <cell r="B6346" t="str">
            <v>Travis Knight</v>
          </cell>
          <cell r="D6346" t="str">
            <v>BOS</v>
          </cell>
          <cell r="F6346">
            <v>13.6</v>
          </cell>
          <cell r="G6346">
            <v>2000000</v>
          </cell>
          <cell r="H6346">
            <v>1502.2</v>
          </cell>
        </row>
        <row r="6347">
          <cell r="A6347">
            <v>1998</v>
          </cell>
          <cell r="B6347" t="str">
            <v>Antoine Walker</v>
          </cell>
          <cell r="D6347" t="str">
            <v>BOS</v>
          </cell>
          <cell r="F6347">
            <v>17.8</v>
          </cell>
          <cell r="G6347">
            <v>1864080</v>
          </cell>
          <cell r="H6347">
            <v>3271.7999999999997</v>
          </cell>
        </row>
        <row r="6348">
          <cell r="A6348">
            <v>1998</v>
          </cell>
          <cell r="B6348" t="str">
            <v>Ron Mercer</v>
          </cell>
          <cell r="D6348" t="str">
            <v>BOS</v>
          </cell>
          <cell r="F6348">
            <v>14.1</v>
          </cell>
          <cell r="G6348">
            <v>1768320</v>
          </cell>
          <cell r="H6348">
            <v>2664</v>
          </cell>
        </row>
        <row r="6349">
          <cell r="A6349">
            <v>1998</v>
          </cell>
          <cell r="B6349" t="str">
            <v>Andrew DeClercq</v>
          </cell>
          <cell r="D6349" t="str">
            <v>BOS</v>
          </cell>
          <cell r="F6349">
            <v>13.2</v>
          </cell>
          <cell r="G6349">
            <v>1200000</v>
          </cell>
          <cell r="H6349">
            <v>1522.8</v>
          </cell>
        </row>
        <row r="6350">
          <cell r="A6350">
            <v>1998</v>
          </cell>
          <cell r="B6350" t="str">
            <v>Walter McCarty</v>
          </cell>
          <cell r="D6350" t="str">
            <v>BOS</v>
          </cell>
          <cell r="F6350">
            <v>11.6</v>
          </cell>
          <cell r="G6350">
            <v>862560</v>
          </cell>
          <cell r="H6350">
            <v>2337</v>
          </cell>
        </row>
        <row r="6351">
          <cell r="A6351">
            <v>1998</v>
          </cell>
          <cell r="B6351" t="str">
            <v>Bruce Bowen</v>
          </cell>
          <cell r="D6351" t="str">
            <v>BOS</v>
          </cell>
          <cell r="F6351">
            <v>11</v>
          </cell>
          <cell r="G6351">
            <v>422500</v>
          </cell>
          <cell r="H6351">
            <v>1305.3999999999999</v>
          </cell>
        </row>
        <row r="6352">
          <cell r="A6352">
            <v>1998</v>
          </cell>
          <cell r="B6352" t="str">
            <v>Tyus Edney</v>
          </cell>
          <cell r="D6352" t="str">
            <v>BOS</v>
          </cell>
          <cell r="F6352">
            <v>17.8</v>
          </cell>
          <cell r="G6352">
            <v>400000</v>
          </cell>
          <cell r="H6352">
            <v>624</v>
          </cell>
        </row>
        <row r="6353">
          <cell r="A6353">
            <v>1998</v>
          </cell>
          <cell r="B6353" t="str">
            <v>Dontae' Jones</v>
          </cell>
          <cell r="D6353" t="str">
            <v>BOS</v>
          </cell>
          <cell r="F6353">
            <v>3.8</v>
          </cell>
          <cell r="H6353">
            <v>91.5</v>
          </cell>
        </row>
        <row r="6354">
          <cell r="A6354">
            <v>1998</v>
          </cell>
          <cell r="B6354" t="str">
            <v>Reggie Hanson</v>
          </cell>
          <cell r="D6354" t="str">
            <v>BOS</v>
          </cell>
          <cell r="F6354">
            <v>6.9</v>
          </cell>
          <cell r="H6354">
            <v>26.4</v>
          </cell>
        </row>
        <row r="6355">
          <cell r="A6355">
            <v>1998</v>
          </cell>
          <cell r="B6355" t="str">
            <v>Vlade Divac</v>
          </cell>
          <cell r="D6355" t="str">
            <v>CHH</v>
          </cell>
          <cell r="F6355">
            <v>19.399999999999999</v>
          </cell>
          <cell r="G6355">
            <v>4833333</v>
          </cell>
          <cell r="H6355">
            <v>1804.8</v>
          </cell>
        </row>
        <row r="6356">
          <cell r="A6356">
            <v>1998</v>
          </cell>
          <cell r="B6356" t="str">
            <v>Glen Rice</v>
          </cell>
          <cell r="D6356" t="str">
            <v>CHH</v>
          </cell>
          <cell r="F6356">
            <v>17.399999999999999</v>
          </cell>
          <cell r="G6356">
            <v>4702000</v>
          </cell>
          <cell r="H6356">
            <v>3296.4</v>
          </cell>
        </row>
        <row r="6357">
          <cell r="A6357">
            <v>1998</v>
          </cell>
          <cell r="B6357" t="str">
            <v>Dell Curry</v>
          </cell>
          <cell r="D6357" t="str">
            <v>CHH</v>
          </cell>
          <cell r="F6357">
            <v>15.1</v>
          </cell>
          <cell r="G6357">
            <v>3660000</v>
          </cell>
          <cell r="H6357">
            <v>972.4</v>
          </cell>
        </row>
        <row r="6358">
          <cell r="A6358">
            <v>1998</v>
          </cell>
          <cell r="B6358" t="str">
            <v>Anthony Mason</v>
          </cell>
          <cell r="D6358" t="str">
            <v>CHH</v>
          </cell>
          <cell r="F6358">
            <v>16.399999999999999</v>
          </cell>
          <cell r="G6358">
            <v>3471500</v>
          </cell>
          <cell r="H6358">
            <v>3150.9</v>
          </cell>
        </row>
        <row r="6359">
          <cell r="A6359">
            <v>1998</v>
          </cell>
          <cell r="B6359" t="str">
            <v>Bobby Phills</v>
          </cell>
          <cell r="D6359" t="str">
            <v>CHH</v>
          </cell>
          <cell r="F6359">
            <v>12.5</v>
          </cell>
          <cell r="G6359">
            <v>2900000</v>
          </cell>
          <cell r="H6359">
            <v>1884.8</v>
          </cell>
        </row>
        <row r="6360">
          <cell r="A6360">
            <v>1998</v>
          </cell>
          <cell r="B6360" t="str">
            <v>David Wesley</v>
          </cell>
          <cell r="D6360" t="str">
            <v>CHH</v>
          </cell>
          <cell r="F6360">
            <v>15.2</v>
          </cell>
          <cell r="G6360">
            <v>1800000</v>
          </cell>
          <cell r="H6360">
            <v>2843.1</v>
          </cell>
        </row>
        <row r="6361">
          <cell r="A6361">
            <v>1998</v>
          </cell>
          <cell r="B6361" t="str">
            <v>Matt Geiger</v>
          </cell>
          <cell r="D6361" t="str">
            <v>CHH</v>
          </cell>
          <cell r="F6361">
            <v>20.2</v>
          </cell>
          <cell r="G6361">
            <v>1402000</v>
          </cell>
          <cell r="H6361">
            <v>1840.8000000000002</v>
          </cell>
        </row>
        <row r="6362">
          <cell r="A6362">
            <v>1998</v>
          </cell>
          <cell r="B6362" t="str">
            <v>J.R. Reid</v>
          </cell>
          <cell r="D6362" t="str">
            <v>CHH</v>
          </cell>
          <cell r="F6362">
            <v>11.3</v>
          </cell>
          <cell r="G6362">
            <v>650000</v>
          </cell>
          <cell r="H6362">
            <v>1106</v>
          </cell>
        </row>
        <row r="6363">
          <cell r="A6363">
            <v>1998</v>
          </cell>
          <cell r="B6363" t="str">
            <v>Corey Beck</v>
          </cell>
          <cell r="D6363" t="str">
            <v>CHH</v>
          </cell>
          <cell r="F6363">
            <v>9.3000000000000007</v>
          </cell>
          <cell r="G6363">
            <v>272250</v>
          </cell>
          <cell r="H6363">
            <v>737.5</v>
          </cell>
        </row>
        <row r="6364">
          <cell r="A6364">
            <v>1998</v>
          </cell>
          <cell r="B6364" t="str">
            <v>Tony Farmer</v>
          </cell>
          <cell r="D6364" t="str">
            <v>CHH</v>
          </cell>
          <cell r="F6364">
            <v>13.9</v>
          </cell>
          <cell r="G6364">
            <v>272250</v>
          </cell>
          <cell r="H6364">
            <v>170.1</v>
          </cell>
        </row>
        <row r="6365">
          <cell r="A6365">
            <v>1998</v>
          </cell>
          <cell r="B6365" t="str">
            <v>Travis Williams</v>
          </cell>
          <cell r="D6365" t="str">
            <v>CHH</v>
          </cell>
          <cell r="F6365">
            <v>13.7</v>
          </cell>
          <cell r="G6365">
            <v>242000</v>
          </cell>
          <cell r="H6365">
            <v>366.6</v>
          </cell>
        </row>
        <row r="6366">
          <cell r="A6366">
            <v>1998</v>
          </cell>
          <cell r="B6366" t="str">
            <v>Michael Jordan</v>
          </cell>
          <cell r="D6366" t="str">
            <v>CHI</v>
          </cell>
          <cell r="F6366">
            <v>25.2</v>
          </cell>
          <cell r="G6366">
            <v>33140000</v>
          </cell>
          <cell r="H6366">
            <v>3181.6</v>
          </cell>
        </row>
        <row r="6367">
          <cell r="A6367">
            <v>1998</v>
          </cell>
          <cell r="B6367" t="str">
            <v>Toni Kukoč</v>
          </cell>
          <cell r="D6367" t="str">
            <v>CHI</v>
          </cell>
          <cell r="F6367">
            <v>17.3</v>
          </cell>
          <cell r="G6367">
            <v>4560000</v>
          </cell>
          <cell r="H6367">
            <v>2234.7999999999997</v>
          </cell>
        </row>
        <row r="6368">
          <cell r="A6368">
            <v>1998</v>
          </cell>
          <cell r="B6368" t="str">
            <v>Ron Harper</v>
          </cell>
          <cell r="D6368" t="str">
            <v>CHI</v>
          </cell>
          <cell r="F6368">
            <v>14.7</v>
          </cell>
          <cell r="G6368">
            <v>4560000</v>
          </cell>
          <cell r="H6368">
            <v>2287.7999999999997</v>
          </cell>
        </row>
        <row r="6369">
          <cell r="A6369">
            <v>1998</v>
          </cell>
          <cell r="B6369" t="str">
            <v>Dennis Rodman</v>
          </cell>
          <cell r="D6369" t="str">
            <v>CHI</v>
          </cell>
          <cell r="F6369">
            <v>12.4</v>
          </cell>
          <cell r="G6369">
            <v>4500000</v>
          </cell>
          <cell r="H6369">
            <v>2856</v>
          </cell>
        </row>
        <row r="6370">
          <cell r="A6370">
            <v>1998</v>
          </cell>
          <cell r="B6370" t="str">
            <v>Luc Longley</v>
          </cell>
          <cell r="D6370" t="str">
            <v>CHI</v>
          </cell>
          <cell r="F6370">
            <v>13.5</v>
          </cell>
          <cell r="G6370">
            <v>3184900</v>
          </cell>
          <cell r="H6370">
            <v>1705.1999999999998</v>
          </cell>
        </row>
        <row r="6371">
          <cell r="A6371">
            <v>1998</v>
          </cell>
          <cell r="B6371" t="str">
            <v>Scottie Pippen</v>
          </cell>
          <cell r="D6371" t="str">
            <v>CHI</v>
          </cell>
          <cell r="F6371">
            <v>20.399999999999999</v>
          </cell>
          <cell r="G6371">
            <v>2775000</v>
          </cell>
          <cell r="H6371">
            <v>1650</v>
          </cell>
        </row>
        <row r="6372">
          <cell r="A6372">
            <v>1998</v>
          </cell>
          <cell r="B6372" t="str">
            <v>Bill Wennington</v>
          </cell>
          <cell r="D6372" t="str">
            <v>CHI</v>
          </cell>
          <cell r="F6372">
            <v>9.4</v>
          </cell>
          <cell r="G6372">
            <v>1800000</v>
          </cell>
          <cell r="H6372">
            <v>465.59999999999997</v>
          </cell>
        </row>
        <row r="6373">
          <cell r="A6373">
            <v>1998</v>
          </cell>
          <cell r="B6373" t="str">
            <v>Scott Burrell</v>
          </cell>
          <cell r="D6373" t="str">
            <v>CHI</v>
          </cell>
          <cell r="F6373">
            <v>15.7</v>
          </cell>
          <cell r="G6373">
            <v>1430000</v>
          </cell>
          <cell r="H6373">
            <v>1096</v>
          </cell>
        </row>
        <row r="6374">
          <cell r="A6374">
            <v>1998</v>
          </cell>
          <cell r="B6374" t="str">
            <v>Randy Brown</v>
          </cell>
          <cell r="D6374" t="str">
            <v>CHI</v>
          </cell>
          <cell r="F6374">
            <v>10.1</v>
          </cell>
          <cell r="G6374">
            <v>1260000</v>
          </cell>
          <cell r="H6374">
            <v>1150.2</v>
          </cell>
        </row>
        <row r="6375">
          <cell r="A6375">
            <v>1998</v>
          </cell>
          <cell r="B6375" t="str">
            <v>Steve Kerr</v>
          </cell>
          <cell r="D6375" t="str">
            <v>CHI</v>
          </cell>
          <cell r="F6375">
            <v>12.9</v>
          </cell>
          <cell r="G6375">
            <v>750000</v>
          </cell>
          <cell r="H6375">
            <v>1120</v>
          </cell>
        </row>
        <row r="6376">
          <cell r="A6376">
            <v>1998</v>
          </cell>
          <cell r="B6376" t="str">
            <v>Keith Booth</v>
          </cell>
          <cell r="D6376" t="str">
            <v>CHI</v>
          </cell>
          <cell r="F6376">
            <v>13.8</v>
          </cell>
          <cell r="G6376">
            <v>597600</v>
          </cell>
          <cell r="H6376">
            <v>16.799999999999997</v>
          </cell>
        </row>
        <row r="6377">
          <cell r="A6377">
            <v>1998</v>
          </cell>
          <cell r="B6377" t="str">
            <v>Jud Buechler</v>
          </cell>
          <cell r="D6377" t="str">
            <v>CHI</v>
          </cell>
          <cell r="F6377">
            <v>14.1</v>
          </cell>
          <cell r="G6377">
            <v>500000</v>
          </cell>
          <cell r="H6377">
            <v>606.79999999999995</v>
          </cell>
        </row>
        <row r="6378">
          <cell r="A6378">
            <v>1998</v>
          </cell>
          <cell r="B6378" t="str">
            <v>Joe Kleine</v>
          </cell>
          <cell r="D6378" t="str">
            <v>CHI</v>
          </cell>
          <cell r="F6378">
            <v>5.5</v>
          </cell>
          <cell r="G6378">
            <v>272250</v>
          </cell>
          <cell r="H6378">
            <v>395.59999999999997</v>
          </cell>
        </row>
        <row r="6379">
          <cell r="A6379">
            <v>1998</v>
          </cell>
          <cell r="B6379" t="str">
            <v>Rusty LaRue</v>
          </cell>
          <cell r="D6379" t="str">
            <v>CHI</v>
          </cell>
          <cell r="F6379">
            <v>7.3</v>
          </cell>
          <cell r="H6379">
            <v>140</v>
          </cell>
        </row>
        <row r="6380">
          <cell r="A6380">
            <v>1998</v>
          </cell>
          <cell r="B6380" t="str">
            <v>Shawn Kemp</v>
          </cell>
          <cell r="D6380" t="str">
            <v>CLE</v>
          </cell>
          <cell r="F6380">
            <v>17.5</v>
          </cell>
          <cell r="G6380">
            <v>8600000</v>
          </cell>
          <cell r="H6380">
            <v>2768</v>
          </cell>
        </row>
        <row r="6381">
          <cell r="A6381">
            <v>1998</v>
          </cell>
          <cell r="B6381" t="str">
            <v>Danny Ferry</v>
          </cell>
          <cell r="D6381" t="str">
            <v>CLE</v>
          </cell>
          <cell r="F6381">
            <v>7.5</v>
          </cell>
          <cell r="G6381">
            <v>4000000</v>
          </cell>
          <cell r="H6381">
            <v>1035</v>
          </cell>
        </row>
        <row r="6382">
          <cell r="A6382">
            <v>1998</v>
          </cell>
          <cell r="B6382" t="str">
            <v>Wesley Person</v>
          </cell>
          <cell r="D6382" t="str">
            <v>CLE</v>
          </cell>
          <cell r="F6382">
            <v>15.1</v>
          </cell>
          <cell r="G6382">
            <v>3500000</v>
          </cell>
          <cell r="H6382">
            <v>3198</v>
          </cell>
        </row>
        <row r="6383">
          <cell r="A6383">
            <v>1998</v>
          </cell>
          <cell r="B6383" t="str">
            <v>Greg Graham</v>
          </cell>
          <cell r="D6383" t="str">
            <v>CLE</v>
          </cell>
          <cell r="F6383">
            <v>2.1</v>
          </cell>
          <cell r="G6383">
            <v>1540000</v>
          </cell>
          <cell r="H6383">
            <v>55.800000000000004</v>
          </cell>
        </row>
        <row r="6384">
          <cell r="A6384">
            <v>1998</v>
          </cell>
          <cell r="B6384" t="str">
            <v>Tony Dumas</v>
          </cell>
          <cell r="D6384" t="str">
            <v>CLE</v>
          </cell>
          <cell r="F6384">
            <v>5.4</v>
          </cell>
          <cell r="G6384">
            <v>1330000</v>
          </cell>
          <cell r="H6384">
            <v>46.9</v>
          </cell>
        </row>
        <row r="6385">
          <cell r="A6385">
            <v>1998</v>
          </cell>
          <cell r="B6385" t="str">
            <v>Vitaly Potapenko</v>
          </cell>
          <cell r="D6385" t="str">
            <v>CLE</v>
          </cell>
          <cell r="F6385">
            <v>11</v>
          </cell>
          <cell r="G6385">
            <v>1228560</v>
          </cell>
          <cell r="H6385">
            <v>1416</v>
          </cell>
        </row>
        <row r="6386">
          <cell r="A6386">
            <v>1998</v>
          </cell>
          <cell r="B6386" t="str">
            <v>Derek Anderson</v>
          </cell>
          <cell r="D6386" t="str">
            <v>CLE</v>
          </cell>
          <cell r="F6386">
            <v>15.3</v>
          </cell>
          <cell r="G6386">
            <v>1107240</v>
          </cell>
          <cell r="H6386">
            <v>1841.3999999999999</v>
          </cell>
        </row>
        <row r="6387">
          <cell r="A6387">
            <v>1998</v>
          </cell>
          <cell r="B6387" t="str">
            <v>Henry James</v>
          </cell>
          <cell r="D6387" t="str">
            <v>CLE</v>
          </cell>
          <cell r="F6387">
            <v>10.6</v>
          </cell>
          <cell r="G6387">
            <v>1000000</v>
          </cell>
          <cell r="H6387">
            <v>165.20000000000002</v>
          </cell>
        </row>
        <row r="6388">
          <cell r="A6388">
            <v>1998</v>
          </cell>
          <cell r="B6388" t="str">
            <v>Bob Sura</v>
          </cell>
          <cell r="D6388" t="str">
            <v>CLE</v>
          </cell>
          <cell r="F6388">
            <v>9.6</v>
          </cell>
          <cell r="G6388">
            <v>976920</v>
          </cell>
          <cell r="H6388">
            <v>943</v>
          </cell>
        </row>
        <row r="6389">
          <cell r="A6389">
            <v>1998</v>
          </cell>
          <cell r="B6389" t="str">
            <v>Brevin Knight</v>
          </cell>
          <cell r="D6389" t="str">
            <v>CLE</v>
          </cell>
          <cell r="F6389">
            <v>17.100000000000001</v>
          </cell>
          <cell r="G6389">
            <v>949320</v>
          </cell>
          <cell r="H6389">
            <v>2480</v>
          </cell>
        </row>
        <row r="6390">
          <cell r="A6390">
            <v>1998</v>
          </cell>
          <cell r="B6390" t="str">
            <v>Zydrunas Ilgauskas</v>
          </cell>
          <cell r="D6390" t="str">
            <v>CLE</v>
          </cell>
          <cell r="F6390">
            <v>19.7</v>
          </cell>
          <cell r="G6390">
            <v>828000</v>
          </cell>
          <cell r="H6390">
            <v>2378</v>
          </cell>
        </row>
        <row r="6391">
          <cell r="A6391">
            <v>1998</v>
          </cell>
          <cell r="B6391" t="str">
            <v>Shawnelle Scott</v>
          </cell>
          <cell r="D6391" t="str">
            <v>CLE</v>
          </cell>
          <cell r="F6391">
            <v>10.6</v>
          </cell>
          <cell r="G6391">
            <v>500000</v>
          </cell>
          <cell r="H6391">
            <v>188.6</v>
          </cell>
        </row>
        <row r="6392">
          <cell r="A6392">
            <v>1998</v>
          </cell>
          <cell r="B6392" t="str">
            <v>Mitchell Butler</v>
          </cell>
          <cell r="D6392" t="str">
            <v>CLE</v>
          </cell>
          <cell r="F6392">
            <v>4.8</v>
          </cell>
          <cell r="G6392">
            <v>272250</v>
          </cell>
          <cell r="H6392">
            <v>205.20000000000002</v>
          </cell>
        </row>
        <row r="6393">
          <cell r="A6393">
            <v>1998</v>
          </cell>
          <cell r="B6393" t="str">
            <v>Cedric Henderson</v>
          </cell>
          <cell r="D6393" t="str">
            <v>CLE</v>
          </cell>
          <cell r="F6393">
            <v>10.7</v>
          </cell>
          <cell r="G6393">
            <v>250000</v>
          </cell>
          <cell r="H6393">
            <v>2525.6</v>
          </cell>
        </row>
        <row r="6394">
          <cell r="A6394">
            <v>1998</v>
          </cell>
          <cell r="B6394" t="str">
            <v>Scott Brooks</v>
          </cell>
          <cell r="D6394" t="str">
            <v>CLE</v>
          </cell>
          <cell r="F6394">
            <v>13.9</v>
          </cell>
          <cell r="G6394">
            <v>50000</v>
          </cell>
          <cell r="H6394">
            <v>313.89999999999998</v>
          </cell>
        </row>
        <row r="6395">
          <cell r="A6395">
            <v>1998</v>
          </cell>
          <cell r="B6395" t="str">
            <v>Adrian Caldwell</v>
          </cell>
          <cell r="D6395" t="str">
            <v>DAL</v>
          </cell>
          <cell r="F6395">
            <v>0</v>
          </cell>
          <cell r="G6395">
            <v>20000</v>
          </cell>
          <cell r="H6395">
            <v>3</v>
          </cell>
        </row>
        <row r="6396">
          <cell r="A6396">
            <v>1998</v>
          </cell>
          <cell r="B6396" t="str">
            <v>Adrian Caldwell</v>
          </cell>
          <cell r="D6396" t="str">
            <v>DAL</v>
          </cell>
          <cell r="F6396">
            <v>0</v>
          </cell>
          <cell r="G6396">
            <v>20000</v>
          </cell>
          <cell r="H6396">
            <v>3</v>
          </cell>
        </row>
        <row r="6397">
          <cell r="A6397">
            <v>1998</v>
          </cell>
          <cell r="B6397" t="str">
            <v>Bubba Wells</v>
          </cell>
          <cell r="D6397" t="str">
            <v>DAL</v>
          </cell>
          <cell r="F6397">
            <v>11.1</v>
          </cell>
          <cell r="H6397">
            <v>393.9</v>
          </cell>
        </row>
        <row r="6398">
          <cell r="A6398">
            <v>1998</v>
          </cell>
          <cell r="B6398" t="str">
            <v>A.C. Green</v>
          </cell>
          <cell r="D6398" t="str">
            <v>DAL</v>
          </cell>
          <cell r="F6398">
            <v>12.8</v>
          </cell>
          <cell r="H6398">
            <v>2648.6</v>
          </cell>
        </row>
        <row r="6399">
          <cell r="A6399">
            <v>1998</v>
          </cell>
          <cell r="B6399" t="str">
            <v>Robert Pack</v>
          </cell>
          <cell r="D6399" t="str">
            <v>DAL</v>
          </cell>
          <cell r="F6399">
            <v>9</v>
          </cell>
          <cell r="H6399">
            <v>291.60000000000002</v>
          </cell>
        </row>
        <row r="6400">
          <cell r="A6400">
            <v>1998</v>
          </cell>
          <cell r="B6400" t="str">
            <v>Michael Finley</v>
          </cell>
          <cell r="D6400" t="str">
            <v>DAL</v>
          </cell>
          <cell r="F6400">
            <v>19.3</v>
          </cell>
          <cell r="H6400">
            <v>3394.7999999999997</v>
          </cell>
        </row>
        <row r="6401">
          <cell r="A6401">
            <v>1998</v>
          </cell>
          <cell r="B6401" t="str">
            <v>Shawn Bradley</v>
          </cell>
          <cell r="D6401" t="str">
            <v>DAL</v>
          </cell>
          <cell r="F6401">
            <v>17.7</v>
          </cell>
          <cell r="H6401">
            <v>1824</v>
          </cell>
        </row>
        <row r="6402">
          <cell r="A6402">
            <v>1998</v>
          </cell>
          <cell r="B6402" t="str">
            <v>Erick Strickland</v>
          </cell>
          <cell r="D6402" t="str">
            <v>DAL</v>
          </cell>
          <cell r="F6402">
            <v>9.3000000000000007</v>
          </cell>
          <cell r="H6402">
            <v>1507.5</v>
          </cell>
        </row>
        <row r="6403">
          <cell r="A6403">
            <v>1998</v>
          </cell>
          <cell r="B6403" t="str">
            <v>Hubert Davis</v>
          </cell>
          <cell r="D6403" t="str">
            <v>DAL</v>
          </cell>
          <cell r="F6403">
            <v>12.5</v>
          </cell>
          <cell r="H6403">
            <v>2381.4</v>
          </cell>
        </row>
        <row r="6404">
          <cell r="A6404">
            <v>1998</v>
          </cell>
          <cell r="B6404" t="str">
            <v>Samaki Walker</v>
          </cell>
          <cell r="D6404" t="str">
            <v>DAL</v>
          </cell>
          <cell r="F6404">
            <v>14.4</v>
          </cell>
          <cell r="H6404">
            <v>1025</v>
          </cell>
        </row>
        <row r="6405">
          <cell r="A6405">
            <v>1998</v>
          </cell>
          <cell r="B6405" t="str">
            <v>Kurt Thomas</v>
          </cell>
          <cell r="D6405" t="str">
            <v>DAL</v>
          </cell>
          <cell r="F6405">
            <v>6.4</v>
          </cell>
          <cell r="H6405">
            <v>73</v>
          </cell>
        </row>
        <row r="6406">
          <cell r="A6406">
            <v>1998</v>
          </cell>
          <cell r="B6406" t="str">
            <v>Khalid Reeves</v>
          </cell>
          <cell r="D6406" t="str">
            <v>DAL</v>
          </cell>
          <cell r="F6406">
            <v>13.1</v>
          </cell>
          <cell r="H6406">
            <v>1951.6000000000001</v>
          </cell>
        </row>
        <row r="6407">
          <cell r="A6407">
            <v>1998</v>
          </cell>
          <cell r="B6407" t="str">
            <v>Chris Anstey</v>
          </cell>
          <cell r="D6407" t="str">
            <v>DAL</v>
          </cell>
          <cell r="F6407">
            <v>13.2</v>
          </cell>
          <cell r="H6407">
            <v>680.6</v>
          </cell>
        </row>
        <row r="6408">
          <cell r="A6408">
            <v>1998</v>
          </cell>
          <cell r="B6408" t="str">
            <v>Martin Muursepp</v>
          </cell>
          <cell r="D6408" t="str">
            <v>DAL</v>
          </cell>
          <cell r="F6408">
            <v>14.9</v>
          </cell>
          <cell r="H6408">
            <v>602.69999999999993</v>
          </cell>
        </row>
        <row r="6409">
          <cell r="A6409">
            <v>1998</v>
          </cell>
          <cell r="B6409" t="str">
            <v>Eric Riley</v>
          </cell>
          <cell r="D6409" t="str">
            <v>DAL</v>
          </cell>
          <cell r="F6409">
            <v>11.2</v>
          </cell>
          <cell r="H6409">
            <v>542.1</v>
          </cell>
        </row>
        <row r="6410">
          <cell r="A6410">
            <v>1998</v>
          </cell>
          <cell r="B6410" t="str">
            <v>Bryant Stith</v>
          </cell>
          <cell r="D6410" t="str">
            <v>DEN</v>
          </cell>
          <cell r="F6410">
            <v>9.1999999999999993</v>
          </cell>
          <cell r="G6410">
            <v>4030000</v>
          </cell>
          <cell r="H6410">
            <v>719.19999999999993</v>
          </cell>
        </row>
        <row r="6411">
          <cell r="A6411">
            <v>1998</v>
          </cell>
          <cell r="B6411" t="str">
            <v>LaPhonso Ellis</v>
          </cell>
          <cell r="D6411" t="str">
            <v>DEN</v>
          </cell>
          <cell r="F6411">
            <v>14.4</v>
          </cell>
          <cell r="G6411">
            <v>3650000</v>
          </cell>
          <cell r="H6411">
            <v>2576.4</v>
          </cell>
        </row>
        <row r="6412">
          <cell r="A6412">
            <v>1998</v>
          </cell>
          <cell r="B6412" t="str">
            <v>Tony Battie</v>
          </cell>
          <cell r="D6412" t="str">
            <v>DEN</v>
          </cell>
          <cell r="F6412">
            <v>13.3</v>
          </cell>
          <cell r="G6412">
            <v>1946880</v>
          </cell>
          <cell r="H6412">
            <v>1508</v>
          </cell>
        </row>
        <row r="6413">
          <cell r="A6413">
            <v>1998</v>
          </cell>
          <cell r="B6413" t="str">
            <v>Dean Garrett</v>
          </cell>
          <cell r="D6413" t="str">
            <v>DEN</v>
          </cell>
          <cell r="F6413">
            <v>12.1</v>
          </cell>
          <cell r="G6413">
            <v>1800000</v>
          </cell>
          <cell r="H6413">
            <v>2632.2000000000003</v>
          </cell>
        </row>
        <row r="6414">
          <cell r="A6414">
            <v>1998</v>
          </cell>
          <cell r="B6414" t="str">
            <v>Johnny Newman</v>
          </cell>
          <cell r="D6414" t="str">
            <v>DEN</v>
          </cell>
          <cell r="F6414">
            <v>14.9</v>
          </cell>
          <cell r="G6414">
            <v>1325000</v>
          </cell>
          <cell r="H6414">
            <v>2175.6</v>
          </cell>
        </row>
        <row r="6415">
          <cell r="A6415">
            <v>1998</v>
          </cell>
          <cell r="B6415" t="str">
            <v>Danny Fortson</v>
          </cell>
          <cell r="D6415" t="str">
            <v>DEN</v>
          </cell>
          <cell r="F6415">
            <v>14.3</v>
          </cell>
          <cell r="G6415">
            <v>1291440</v>
          </cell>
          <cell r="H6415">
            <v>1808</v>
          </cell>
        </row>
        <row r="6416">
          <cell r="A6416">
            <v>1998</v>
          </cell>
          <cell r="B6416" t="str">
            <v>Eric Williams</v>
          </cell>
          <cell r="D6416" t="str">
            <v>DEN</v>
          </cell>
          <cell r="F6416">
            <v>17</v>
          </cell>
          <cell r="G6416">
            <v>1139520</v>
          </cell>
          <cell r="H6416">
            <v>145.19999999999999</v>
          </cell>
        </row>
        <row r="6417">
          <cell r="A6417">
            <v>1998</v>
          </cell>
          <cell r="B6417" t="str">
            <v>Bobby Jackson</v>
          </cell>
          <cell r="D6417" t="str">
            <v>DEN</v>
          </cell>
          <cell r="F6417">
            <v>13.6</v>
          </cell>
          <cell r="G6417">
            <v>694920</v>
          </cell>
          <cell r="H6417">
            <v>2040</v>
          </cell>
        </row>
        <row r="6418">
          <cell r="A6418">
            <v>1998</v>
          </cell>
          <cell r="B6418" t="str">
            <v>Priest Lauderdale</v>
          </cell>
          <cell r="D6418" t="str">
            <v>DEN</v>
          </cell>
          <cell r="F6418">
            <v>10</v>
          </cell>
          <cell r="G6418">
            <v>630000</v>
          </cell>
          <cell r="H6418">
            <v>343.20000000000005</v>
          </cell>
        </row>
        <row r="6419">
          <cell r="A6419">
            <v>1998</v>
          </cell>
          <cell r="B6419" t="str">
            <v>Joe Wolf</v>
          </cell>
          <cell r="D6419" t="str">
            <v>DEN</v>
          </cell>
          <cell r="F6419">
            <v>5.0999999999999996</v>
          </cell>
          <cell r="G6419">
            <v>480000</v>
          </cell>
          <cell r="H6419">
            <v>621.30000000000007</v>
          </cell>
        </row>
        <row r="6420">
          <cell r="A6420">
            <v>1998</v>
          </cell>
          <cell r="B6420" t="str">
            <v>Anthony Goldwire</v>
          </cell>
          <cell r="D6420" t="str">
            <v>DEN</v>
          </cell>
          <cell r="F6420">
            <v>13.6</v>
          </cell>
          <cell r="G6420">
            <v>330000</v>
          </cell>
          <cell r="H6420">
            <v>2214</v>
          </cell>
        </row>
        <row r="6421">
          <cell r="A6421">
            <v>1998</v>
          </cell>
          <cell r="B6421" t="str">
            <v>Eric Washington</v>
          </cell>
          <cell r="D6421" t="str">
            <v>DEN</v>
          </cell>
          <cell r="F6421">
            <v>9.6</v>
          </cell>
          <cell r="G6421">
            <v>242000</v>
          </cell>
          <cell r="H6421">
            <v>1537.8</v>
          </cell>
        </row>
        <row r="6422">
          <cell r="A6422">
            <v>1998</v>
          </cell>
          <cell r="B6422" t="str">
            <v>Kiwane Garris</v>
          </cell>
          <cell r="D6422" t="str">
            <v>DEN</v>
          </cell>
          <cell r="F6422">
            <v>8.6999999999999993</v>
          </cell>
          <cell r="H6422">
            <v>224</v>
          </cell>
        </row>
        <row r="6423">
          <cell r="A6423">
            <v>1998</v>
          </cell>
          <cell r="B6423" t="str">
            <v>Harold Ellis</v>
          </cell>
          <cell r="D6423" t="str">
            <v>DEN</v>
          </cell>
          <cell r="F6423">
            <v>18.100000000000001</v>
          </cell>
          <cell r="H6423">
            <v>342.9</v>
          </cell>
        </row>
        <row r="6424">
          <cell r="A6424">
            <v>1998</v>
          </cell>
          <cell r="B6424" t="str">
            <v>Grant Hill</v>
          </cell>
          <cell r="D6424" t="str">
            <v>DET</v>
          </cell>
          <cell r="F6424">
            <v>21.2</v>
          </cell>
          <cell r="G6424">
            <v>5850000</v>
          </cell>
          <cell r="H6424">
            <v>3296.7000000000003</v>
          </cell>
        </row>
        <row r="6425">
          <cell r="A6425">
            <v>1998</v>
          </cell>
          <cell r="B6425" t="str">
            <v>Bison Dele</v>
          </cell>
          <cell r="D6425" t="str">
            <v>DET</v>
          </cell>
          <cell r="F6425">
            <v>18.100000000000001</v>
          </cell>
          <cell r="G6425">
            <v>4050000</v>
          </cell>
          <cell r="H6425">
            <v>2620.8000000000002</v>
          </cell>
        </row>
        <row r="6426">
          <cell r="A6426">
            <v>1998</v>
          </cell>
          <cell r="B6426" t="str">
            <v>Joe Dumars</v>
          </cell>
          <cell r="D6426" t="str">
            <v>DET</v>
          </cell>
          <cell r="F6426">
            <v>14.3</v>
          </cell>
          <cell r="G6426">
            <v>3000000</v>
          </cell>
          <cell r="H6426">
            <v>2325.6</v>
          </cell>
        </row>
        <row r="6427">
          <cell r="A6427">
            <v>1998</v>
          </cell>
          <cell r="B6427" t="str">
            <v>Grant Long</v>
          </cell>
          <cell r="D6427" t="str">
            <v>DET</v>
          </cell>
          <cell r="F6427">
            <v>10</v>
          </cell>
          <cell r="G6427">
            <v>2610335</v>
          </cell>
          <cell r="H6427">
            <v>740</v>
          </cell>
        </row>
        <row r="6428">
          <cell r="A6428">
            <v>1998</v>
          </cell>
          <cell r="B6428" t="str">
            <v>Lindsey Hunter</v>
          </cell>
          <cell r="D6428" t="str">
            <v>DET</v>
          </cell>
          <cell r="F6428">
            <v>12.4</v>
          </cell>
          <cell r="G6428">
            <v>1750000</v>
          </cell>
          <cell r="H6428">
            <v>2506.2999999999997</v>
          </cell>
        </row>
        <row r="6429">
          <cell r="A6429">
            <v>1998</v>
          </cell>
          <cell r="B6429" t="str">
            <v>Malik Sealy</v>
          </cell>
          <cell r="D6429" t="str">
            <v>DET</v>
          </cell>
          <cell r="F6429">
            <v>12.8</v>
          </cell>
          <cell r="G6429">
            <v>1150000</v>
          </cell>
          <cell r="H6429">
            <v>1640.1000000000001</v>
          </cell>
        </row>
        <row r="6430">
          <cell r="A6430">
            <v>1998</v>
          </cell>
          <cell r="B6430" t="str">
            <v>Don Reid</v>
          </cell>
          <cell r="D6430" t="str">
            <v>DET</v>
          </cell>
          <cell r="F6430">
            <v>11.4</v>
          </cell>
          <cell r="G6430">
            <v>1000000</v>
          </cell>
          <cell r="H6430">
            <v>992.8</v>
          </cell>
        </row>
        <row r="6431">
          <cell r="A6431">
            <v>1998</v>
          </cell>
          <cell r="B6431" t="str">
            <v>Scot Pollard</v>
          </cell>
          <cell r="D6431" t="str">
            <v>DET</v>
          </cell>
          <cell r="F6431">
            <v>13.3</v>
          </cell>
          <cell r="G6431">
            <v>818160</v>
          </cell>
          <cell r="H6431">
            <v>316.8</v>
          </cell>
        </row>
        <row r="6432">
          <cell r="A6432">
            <v>1998</v>
          </cell>
          <cell r="B6432" t="str">
            <v>Jerome Williams</v>
          </cell>
          <cell r="D6432" t="str">
            <v>DET</v>
          </cell>
          <cell r="F6432">
            <v>16.3</v>
          </cell>
          <cell r="G6432">
            <v>652800</v>
          </cell>
          <cell r="H6432">
            <v>1301.3</v>
          </cell>
        </row>
        <row r="6433">
          <cell r="A6433">
            <v>1998</v>
          </cell>
          <cell r="B6433" t="str">
            <v>Rick Mahorn</v>
          </cell>
          <cell r="D6433" t="str">
            <v>DET</v>
          </cell>
          <cell r="F6433">
            <v>7.8</v>
          </cell>
          <cell r="G6433">
            <v>480000</v>
          </cell>
          <cell r="H6433">
            <v>708</v>
          </cell>
        </row>
        <row r="6434">
          <cell r="A6434">
            <v>1998</v>
          </cell>
          <cell r="B6434" t="str">
            <v>Steve Henson</v>
          </cell>
          <cell r="D6434" t="str">
            <v>DET</v>
          </cell>
          <cell r="F6434">
            <v>14.1</v>
          </cell>
          <cell r="G6434">
            <v>272250</v>
          </cell>
          <cell r="H6434">
            <v>64.399999999999991</v>
          </cell>
        </row>
        <row r="6435">
          <cell r="A6435">
            <v>1998</v>
          </cell>
          <cell r="B6435" t="str">
            <v>Charles O'Bannon</v>
          </cell>
          <cell r="D6435" t="str">
            <v>DET</v>
          </cell>
          <cell r="F6435">
            <v>10.5</v>
          </cell>
          <cell r="H6435">
            <v>234</v>
          </cell>
        </row>
        <row r="6436">
          <cell r="A6436">
            <v>1998</v>
          </cell>
          <cell r="B6436" t="str">
            <v>Latrell Sprewell</v>
          </cell>
          <cell r="D6436" t="str">
            <v>GSW</v>
          </cell>
          <cell r="F6436">
            <v>15.1</v>
          </cell>
          <cell r="G6436">
            <v>7770000</v>
          </cell>
          <cell r="H6436">
            <v>547.4</v>
          </cell>
        </row>
        <row r="6437">
          <cell r="A6437">
            <v>1998</v>
          </cell>
          <cell r="B6437" t="str">
            <v>Donyell Marshall</v>
          </cell>
          <cell r="D6437" t="str">
            <v>GSW</v>
          </cell>
          <cell r="F6437">
            <v>15.5</v>
          </cell>
          <cell r="G6437">
            <v>3990000</v>
          </cell>
          <cell r="H6437">
            <v>2613.3999999999996</v>
          </cell>
        </row>
        <row r="6438">
          <cell r="A6438">
            <v>1998</v>
          </cell>
          <cell r="B6438" t="str">
            <v>Felton Spencer</v>
          </cell>
          <cell r="D6438" t="str">
            <v>GSW</v>
          </cell>
          <cell r="F6438">
            <v>8.5</v>
          </cell>
          <cell r="G6438">
            <v>2178099</v>
          </cell>
          <cell r="H6438">
            <v>816</v>
          </cell>
        </row>
        <row r="6439">
          <cell r="A6439">
            <v>1998</v>
          </cell>
          <cell r="B6439" t="str">
            <v>Bimbo Coles</v>
          </cell>
          <cell r="D6439" t="str">
            <v>GSW</v>
          </cell>
          <cell r="F6439">
            <v>10.4</v>
          </cell>
          <cell r="G6439">
            <v>1700000</v>
          </cell>
          <cell r="H6439">
            <v>1473.4</v>
          </cell>
        </row>
        <row r="6440">
          <cell r="A6440">
            <v>1998</v>
          </cell>
          <cell r="B6440" t="str">
            <v>Adonal Foyle</v>
          </cell>
          <cell r="D6440" t="str">
            <v>GSW</v>
          </cell>
          <cell r="F6440">
            <v>9.1999999999999993</v>
          </cell>
          <cell r="G6440">
            <v>1495000</v>
          </cell>
          <cell r="H6440">
            <v>654.5</v>
          </cell>
        </row>
        <row r="6441">
          <cell r="A6441">
            <v>1998</v>
          </cell>
          <cell r="B6441" t="str">
            <v>Erick Dampier</v>
          </cell>
          <cell r="D6441" t="str">
            <v>GSW</v>
          </cell>
          <cell r="F6441">
            <v>14</v>
          </cell>
          <cell r="G6441">
            <v>1478880</v>
          </cell>
          <cell r="H6441">
            <v>2656.7999999999997</v>
          </cell>
        </row>
        <row r="6442">
          <cell r="A6442">
            <v>1998</v>
          </cell>
          <cell r="B6442" t="str">
            <v>Todd Fuller</v>
          </cell>
          <cell r="D6442" t="str">
            <v>GSW</v>
          </cell>
          <cell r="F6442">
            <v>11.8</v>
          </cell>
          <cell r="G6442">
            <v>1293240</v>
          </cell>
          <cell r="H6442">
            <v>615.6</v>
          </cell>
        </row>
        <row r="6443">
          <cell r="A6443">
            <v>1998</v>
          </cell>
          <cell r="B6443" t="str">
            <v>Duane Ferrell</v>
          </cell>
          <cell r="D6443" t="str">
            <v>GSW</v>
          </cell>
          <cell r="F6443">
            <v>6.4</v>
          </cell>
          <cell r="G6443">
            <v>1235000</v>
          </cell>
          <cell r="H6443">
            <v>459.99999999999994</v>
          </cell>
        </row>
        <row r="6444">
          <cell r="A6444">
            <v>1998</v>
          </cell>
          <cell r="B6444" t="str">
            <v>Gerald Madkins</v>
          </cell>
          <cell r="D6444" t="str">
            <v>GSW</v>
          </cell>
          <cell r="F6444">
            <v>9.8000000000000007</v>
          </cell>
          <cell r="H6444">
            <v>243.20000000000002</v>
          </cell>
        </row>
        <row r="6445">
          <cell r="A6445">
            <v>1998</v>
          </cell>
          <cell r="B6445" t="str">
            <v>Brandon Williams</v>
          </cell>
          <cell r="D6445" t="str">
            <v>GSW</v>
          </cell>
          <cell r="F6445">
            <v>2.9</v>
          </cell>
          <cell r="H6445">
            <v>140.4</v>
          </cell>
        </row>
        <row r="6446">
          <cell r="A6446">
            <v>1998</v>
          </cell>
          <cell r="B6446" t="str">
            <v>Eddie Johnson</v>
          </cell>
          <cell r="D6446" t="str">
            <v>HOU</v>
          </cell>
          <cell r="F6446">
            <v>13.1</v>
          </cell>
          <cell r="G6446">
            <v>300000</v>
          </cell>
          <cell r="H6446">
            <v>1492.5</v>
          </cell>
        </row>
        <row r="6447">
          <cell r="A6447">
            <v>1998</v>
          </cell>
          <cell r="B6447" t="str">
            <v>Charles Barkley</v>
          </cell>
          <cell r="D6447" t="str">
            <v>HOU</v>
          </cell>
          <cell r="F6447">
            <v>21.6</v>
          </cell>
          <cell r="H6447">
            <v>2244</v>
          </cell>
        </row>
        <row r="6448">
          <cell r="A6448">
            <v>1998</v>
          </cell>
          <cell r="B6448" t="str">
            <v>Hakeem Olajuwon</v>
          </cell>
          <cell r="D6448" t="str">
            <v>HOU</v>
          </cell>
          <cell r="F6448">
            <v>20.8</v>
          </cell>
          <cell r="H6448">
            <v>1630.9</v>
          </cell>
        </row>
        <row r="6449">
          <cell r="A6449">
            <v>1998</v>
          </cell>
          <cell r="B6449" t="str">
            <v>Charles Jones</v>
          </cell>
          <cell r="D6449" t="str">
            <v>HOU</v>
          </cell>
          <cell r="F6449">
            <v>7.8</v>
          </cell>
          <cell r="H6449">
            <v>127.19999999999999</v>
          </cell>
        </row>
        <row r="6450">
          <cell r="A6450">
            <v>1998</v>
          </cell>
          <cell r="B6450" t="str">
            <v>Joe Stephens</v>
          </cell>
          <cell r="D6450" t="str">
            <v>HOU</v>
          </cell>
          <cell r="F6450">
            <v>17.7</v>
          </cell>
          <cell r="H6450">
            <v>37.1</v>
          </cell>
        </row>
        <row r="6451">
          <cell r="A6451">
            <v>1998</v>
          </cell>
          <cell r="B6451" t="str">
            <v>Mario Elie</v>
          </cell>
          <cell r="D6451" t="str">
            <v>HOU</v>
          </cell>
          <cell r="F6451">
            <v>12.9</v>
          </cell>
          <cell r="H6451">
            <v>1985.6</v>
          </cell>
        </row>
        <row r="6452">
          <cell r="A6452">
            <v>1998</v>
          </cell>
          <cell r="B6452" t="str">
            <v>Rodrick Rhodes</v>
          </cell>
          <cell r="D6452" t="str">
            <v>HOU</v>
          </cell>
          <cell r="F6452">
            <v>7.7</v>
          </cell>
          <cell r="H6452">
            <v>1067.1999999999998</v>
          </cell>
        </row>
        <row r="6453">
          <cell r="A6453">
            <v>1998</v>
          </cell>
          <cell r="B6453" t="str">
            <v>Brent Price</v>
          </cell>
          <cell r="D6453" t="str">
            <v>HOU</v>
          </cell>
          <cell r="F6453">
            <v>10.9</v>
          </cell>
          <cell r="H6453">
            <v>1332</v>
          </cell>
        </row>
        <row r="6454">
          <cell r="A6454">
            <v>1998</v>
          </cell>
          <cell r="B6454" t="str">
            <v>Emanual Davis</v>
          </cell>
          <cell r="D6454" t="str">
            <v>HOU</v>
          </cell>
          <cell r="F6454">
            <v>9.1999999999999993</v>
          </cell>
          <cell r="H6454">
            <v>598.5</v>
          </cell>
        </row>
        <row r="6455">
          <cell r="A6455">
            <v>1998</v>
          </cell>
          <cell r="B6455" t="str">
            <v>Kevin Willis</v>
          </cell>
          <cell r="D6455" t="str">
            <v>HOU</v>
          </cell>
          <cell r="F6455">
            <v>18.3</v>
          </cell>
          <cell r="H6455">
            <v>2527.1999999999998</v>
          </cell>
        </row>
        <row r="6456">
          <cell r="A6456">
            <v>1998</v>
          </cell>
          <cell r="B6456" t="str">
            <v>Matt Bullard</v>
          </cell>
          <cell r="D6456" t="str">
            <v>HOU</v>
          </cell>
          <cell r="F6456">
            <v>13.8</v>
          </cell>
          <cell r="H6456">
            <v>1192.6000000000001</v>
          </cell>
        </row>
        <row r="6457">
          <cell r="A6457">
            <v>1998</v>
          </cell>
          <cell r="B6457" t="str">
            <v>Clyde Drexler</v>
          </cell>
          <cell r="D6457" t="str">
            <v>HOU</v>
          </cell>
          <cell r="F6457">
            <v>19.8</v>
          </cell>
          <cell r="H6457">
            <v>2471</v>
          </cell>
        </row>
        <row r="6458">
          <cell r="A6458">
            <v>1998</v>
          </cell>
          <cell r="B6458" t="str">
            <v>Othella Harrington</v>
          </cell>
          <cell r="D6458" t="str">
            <v>HOU</v>
          </cell>
          <cell r="F6458">
            <v>13.7</v>
          </cell>
          <cell r="H6458">
            <v>904.8</v>
          </cell>
        </row>
        <row r="6459">
          <cell r="A6459">
            <v>1998</v>
          </cell>
          <cell r="B6459" t="str">
            <v>Matt Maloney</v>
          </cell>
          <cell r="D6459" t="str">
            <v>HOU</v>
          </cell>
          <cell r="F6459">
            <v>10.5</v>
          </cell>
          <cell r="H6459">
            <v>2215.1999999999998</v>
          </cell>
        </row>
        <row r="6460">
          <cell r="A6460">
            <v>1998</v>
          </cell>
          <cell r="B6460" t="str">
            <v>Mark West</v>
          </cell>
          <cell r="D6460" t="str">
            <v>IND</v>
          </cell>
          <cell r="F6460">
            <v>5.0999999999999996</v>
          </cell>
          <cell r="H6460">
            <v>105</v>
          </cell>
        </row>
        <row r="6461">
          <cell r="A6461">
            <v>1998</v>
          </cell>
          <cell r="B6461" t="str">
            <v>Reggie Miller</v>
          </cell>
          <cell r="D6461" t="str">
            <v>IND</v>
          </cell>
          <cell r="F6461">
            <v>19.8</v>
          </cell>
          <cell r="H6461">
            <v>2794.5</v>
          </cell>
        </row>
        <row r="6462">
          <cell r="A6462">
            <v>1998</v>
          </cell>
          <cell r="B6462" t="str">
            <v>Mark Pope</v>
          </cell>
          <cell r="D6462" t="str">
            <v>IND</v>
          </cell>
          <cell r="F6462">
            <v>3.4</v>
          </cell>
          <cell r="H6462">
            <v>193.20000000000002</v>
          </cell>
        </row>
        <row r="6463">
          <cell r="A6463">
            <v>1998</v>
          </cell>
          <cell r="B6463" t="str">
            <v>Derrick McKey</v>
          </cell>
          <cell r="D6463" t="str">
            <v>IND</v>
          </cell>
          <cell r="F6463">
            <v>10.7</v>
          </cell>
          <cell r="H6463">
            <v>1316.7</v>
          </cell>
        </row>
        <row r="6464">
          <cell r="A6464">
            <v>1998</v>
          </cell>
          <cell r="B6464" t="str">
            <v>Antonio Davis</v>
          </cell>
          <cell r="D6464" t="str">
            <v>IND</v>
          </cell>
          <cell r="F6464">
            <v>15.3</v>
          </cell>
          <cell r="H6464">
            <v>2189.4</v>
          </cell>
        </row>
        <row r="6465">
          <cell r="A6465">
            <v>1998</v>
          </cell>
          <cell r="B6465" t="str">
            <v>Mark Jackson</v>
          </cell>
          <cell r="D6465" t="str">
            <v>IND</v>
          </cell>
          <cell r="F6465">
            <v>17.2</v>
          </cell>
          <cell r="H6465">
            <v>2410.7999999999997</v>
          </cell>
        </row>
        <row r="6466">
          <cell r="A6466">
            <v>1998</v>
          </cell>
          <cell r="B6466" t="str">
            <v>Travis Best</v>
          </cell>
          <cell r="D6466" t="str">
            <v>IND</v>
          </cell>
          <cell r="F6466">
            <v>13.6</v>
          </cell>
          <cell r="H6466">
            <v>1549.8</v>
          </cell>
        </row>
        <row r="6467">
          <cell r="A6467">
            <v>1998</v>
          </cell>
          <cell r="B6467" t="str">
            <v>Fred Hoiberg</v>
          </cell>
          <cell r="D6467" t="str">
            <v>IND</v>
          </cell>
          <cell r="F6467">
            <v>11.2</v>
          </cell>
          <cell r="H6467">
            <v>871</v>
          </cell>
        </row>
        <row r="6468">
          <cell r="A6468">
            <v>1998</v>
          </cell>
          <cell r="B6468" t="str">
            <v>Rik Smits</v>
          </cell>
          <cell r="D6468" t="str">
            <v>IND</v>
          </cell>
          <cell r="F6468">
            <v>19.899999999999999</v>
          </cell>
          <cell r="H6468">
            <v>2087.8000000000002</v>
          </cell>
        </row>
        <row r="6469">
          <cell r="A6469">
            <v>1998</v>
          </cell>
          <cell r="B6469" t="str">
            <v>Dale Davis</v>
          </cell>
          <cell r="D6469" t="str">
            <v>IND</v>
          </cell>
          <cell r="F6469">
            <v>15.2</v>
          </cell>
          <cell r="H6469">
            <v>2176.1999999999998</v>
          </cell>
        </row>
        <row r="6470">
          <cell r="A6470">
            <v>1998</v>
          </cell>
          <cell r="B6470" t="str">
            <v>Chris Mullin</v>
          </cell>
          <cell r="D6470" t="str">
            <v>IND</v>
          </cell>
          <cell r="F6470">
            <v>16.899999999999999</v>
          </cell>
          <cell r="H6470">
            <v>2173</v>
          </cell>
        </row>
        <row r="6471">
          <cell r="A6471">
            <v>1998</v>
          </cell>
          <cell r="B6471" t="str">
            <v>Austin Croshere</v>
          </cell>
          <cell r="D6471" t="str">
            <v>IND</v>
          </cell>
          <cell r="F6471">
            <v>7.7</v>
          </cell>
          <cell r="H6471">
            <v>241.8</v>
          </cell>
        </row>
        <row r="6472">
          <cell r="A6472">
            <v>1998</v>
          </cell>
          <cell r="B6472" t="str">
            <v>Jalen Rose</v>
          </cell>
          <cell r="D6472" t="str">
            <v>IND</v>
          </cell>
          <cell r="F6472">
            <v>14.1</v>
          </cell>
          <cell r="H6472">
            <v>1705.6000000000001</v>
          </cell>
        </row>
        <row r="6473">
          <cell r="A6473">
            <v>1998</v>
          </cell>
          <cell r="B6473" t="str">
            <v>Stojko Vrankovic</v>
          </cell>
          <cell r="D6473" t="str">
            <v>LAC</v>
          </cell>
          <cell r="F6473">
            <v>9.4</v>
          </cell>
          <cell r="G6473">
            <v>3580000</v>
          </cell>
          <cell r="H6473">
            <v>994.5</v>
          </cell>
        </row>
        <row r="6474">
          <cell r="A6474">
            <v>1998</v>
          </cell>
          <cell r="B6474" t="str">
            <v>Loy Vaught</v>
          </cell>
          <cell r="D6474" t="str">
            <v>LAC</v>
          </cell>
          <cell r="F6474">
            <v>7.8</v>
          </cell>
          <cell r="G6474">
            <v>3350000</v>
          </cell>
          <cell r="H6474">
            <v>265</v>
          </cell>
        </row>
        <row r="6475">
          <cell r="A6475">
            <v>1998</v>
          </cell>
          <cell r="B6475" t="str">
            <v>Lamond Murray</v>
          </cell>
          <cell r="D6475" t="str">
            <v>LAC</v>
          </cell>
          <cell r="F6475">
            <v>17.8</v>
          </cell>
          <cell r="G6475">
            <v>2900000</v>
          </cell>
          <cell r="H6475">
            <v>2575.4</v>
          </cell>
        </row>
        <row r="6476">
          <cell r="A6476">
            <v>1998</v>
          </cell>
          <cell r="B6476" t="str">
            <v>Pooh Richardson</v>
          </cell>
          <cell r="D6476" t="str">
            <v>LAC</v>
          </cell>
          <cell r="F6476">
            <v>10.3</v>
          </cell>
          <cell r="G6476">
            <v>2820710</v>
          </cell>
          <cell r="H6476">
            <v>1248.9000000000001</v>
          </cell>
        </row>
        <row r="6477">
          <cell r="A6477">
            <v>1998</v>
          </cell>
          <cell r="B6477" t="str">
            <v>Rodney Rogers</v>
          </cell>
          <cell r="D6477" t="str">
            <v>LAC</v>
          </cell>
          <cell r="F6477">
            <v>15.8</v>
          </cell>
          <cell r="G6477">
            <v>2640000</v>
          </cell>
          <cell r="H6477">
            <v>2500.4</v>
          </cell>
        </row>
        <row r="6478">
          <cell r="A6478">
            <v>1998</v>
          </cell>
          <cell r="B6478" t="str">
            <v>Lorenzen Wright</v>
          </cell>
          <cell r="D6478" t="str">
            <v>LAC</v>
          </cell>
          <cell r="F6478">
            <v>13.6</v>
          </cell>
          <cell r="G6478">
            <v>1701720</v>
          </cell>
          <cell r="H6478">
            <v>2070</v>
          </cell>
        </row>
        <row r="6479">
          <cell r="A6479">
            <v>1998</v>
          </cell>
          <cell r="B6479" t="str">
            <v>Eric Piatkowski</v>
          </cell>
          <cell r="D6479" t="str">
            <v>LAC</v>
          </cell>
          <cell r="F6479">
            <v>15.5</v>
          </cell>
          <cell r="G6479">
            <v>1587500</v>
          </cell>
          <cell r="H6479">
            <v>1742</v>
          </cell>
        </row>
        <row r="6480">
          <cell r="A6480">
            <v>1998</v>
          </cell>
          <cell r="B6480" t="str">
            <v>James Robinson</v>
          </cell>
          <cell r="D6480" t="str">
            <v>LAC</v>
          </cell>
          <cell r="F6480">
            <v>12.4</v>
          </cell>
          <cell r="G6480">
            <v>1500000</v>
          </cell>
          <cell r="H6480">
            <v>1232</v>
          </cell>
        </row>
        <row r="6481">
          <cell r="A6481">
            <v>1998</v>
          </cell>
          <cell r="B6481" t="str">
            <v>Keith Closs</v>
          </cell>
          <cell r="D6481" t="str">
            <v>LAC</v>
          </cell>
          <cell r="F6481">
            <v>14</v>
          </cell>
          <cell r="G6481">
            <v>1200000</v>
          </cell>
          <cell r="H6481">
            <v>742.40000000000009</v>
          </cell>
        </row>
        <row r="6482">
          <cell r="A6482">
            <v>1998</v>
          </cell>
          <cell r="B6482" t="str">
            <v>Maurice Taylor</v>
          </cell>
          <cell r="D6482" t="str">
            <v>LAC</v>
          </cell>
          <cell r="F6482">
            <v>16.100000000000001</v>
          </cell>
          <cell r="G6482">
            <v>1051800</v>
          </cell>
          <cell r="H6482">
            <v>1512.3</v>
          </cell>
        </row>
        <row r="6483">
          <cell r="A6483">
            <v>1998</v>
          </cell>
          <cell r="B6483" t="str">
            <v>Darrick Martin</v>
          </cell>
          <cell r="D6483" t="str">
            <v>LAC</v>
          </cell>
          <cell r="F6483">
            <v>12.3</v>
          </cell>
          <cell r="G6483">
            <v>431250</v>
          </cell>
          <cell r="H6483">
            <v>2296</v>
          </cell>
        </row>
        <row r="6484">
          <cell r="A6484">
            <v>1998</v>
          </cell>
          <cell r="B6484" t="str">
            <v>James Collins</v>
          </cell>
          <cell r="D6484" t="str">
            <v>LAC</v>
          </cell>
          <cell r="F6484">
            <v>15.3</v>
          </cell>
          <cell r="G6484">
            <v>242000</v>
          </cell>
          <cell r="H6484">
            <v>103.5</v>
          </cell>
        </row>
        <row r="6485">
          <cell r="A6485">
            <v>1998</v>
          </cell>
          <cell r="B6485" t="str">
            <v>Elden Campbell</v>
          </cell>
          <cell r="D6485" t="str">
            <v>LAL</v>
          </cell>
          <cell r="F6485">
            <v>16.399999999999999</v>
          </cell>
          <cell r="G6485">
            <v>7000000</v>
          </cell>
          <cell r="H6485">
            <v>1782</v>
          </cell>
        </row>
        <row r="6486">
          <cell r="A6486">
            <v>1998</v>
          </cell>
          <cell r="B6486" t="str">
            <v>Robert Horry</v>
          </cell>
          <cell r="D6486" t="str">
            <v>LAL</v>
          </cell>
          <cell r="F6486">
            <v>14.4</v>
          </cell>
          <cell r="G6486">
            <v>6000000</v>
          </cell>
          <cell r="H6486">
            <v>2188.7999999999997</v>
          </cell>
        </row>
        <row r="6487">
          <cell r="A6487">
            <v>1998</v>
          </cell>
          <cell r="B6487" t="str">
            <v>Eddie Jones</v>
          </cell>
          <cell r="D6487" t="str">
            <v>LAL</v>
          </cell>
          <cell r="F6487">
            <v>18</v>
          </cell>
          <cell r="G6487">
            <v>2000000</v>
          </cell>
          <cell r="H6487">
            <v>2912</v>
          </cell>
        </row>
        <row r="6488">
          <cell r="A6488">
            <v>1998</v>
          </cell>
          <cell r="B6488" t="str">
            <v>Sean Rooks</v>
          </cell>
          <cell r="D6488" t="str">
            <v>LAL</v>
          </cell>
          <cell r="F6488">
            <v>13.4</v>
          </cell>
          <cell r="G6488">
            <v>1440000</v>
          </cell>
          <cell r="H6488">
            <v>426.40000000000003</v>
          </cell>
        </row>
        <row r="6489">
          <cell r="A6489">
            <v>1998</v>
          </cell>
          <cell r="B6489" t="str">
            <v>Corie Blount</v>
          </cell>
          <cell r="D6489" t="str">
            <v>LAL</v>
          </cell>
          <cell r="F6489">
            <v>11.9</v>
          </cell>
          <cell r="G6489">
            <v>1430000</v>
          </cell>
          <cell r="H6489">
            <v>1029</v>
          </cell>
        </row>
        <row r="6490">
          <cell r="A6490">
            <v>1998</v>
          </cell>
          <cell r="B6490" t="str">
            <v>Kobe Bryant</v>
          </cell>
          <cell r="D6490" t="str">
            <v>LAL</v>
          </cell>
          <cell r="F6490">
            <v>18.5</v>
          </cell>
          <cell r="G6490">
            <v>1167240</v>
          </cell>
          <cell r="H6490">
            <v>2054</v>
          </cell>
        </row>
        <row r="6491">
          <cell r="A6491">
            <v>1998</v>
          </cell>
          <cell r="B6491" t="str">
            <v>Rick Fox</v>
          </cell>
          <cell r="D6491" t="str">
            <v>LAL</v>
          </cell>
          <cell r="F6491">
            <v>12.5</v>
          </cell>
          <cell r="G6491">
            <v>1000000</v>
          </cell>
          <cell r="H6491">
            <v>2706</v>
          </cell>
        </row>
        <row r="6492">
          <cell r="A6492">
            <v>1998</v>
          </cell>
          <cell r="B6492" t="str">
            <v>Derek Fisher</v>
          </cell>
          <cell r="D6492" t="str">
            <v>LAL</v>
          </cell>
          <cell r="F6492">
            <v>12.9</v>
          </cell>
          <cell r="G6492">
            <v>703200</v>
          </cell>
          <cell r="H6492">
            <v>1763</v>
          </cell>
        </row>
        <row r="6493">
          <cell r="A6493">
            <v>1998</v>
          </cell>
          <cell r="B6493" t="str">
            <v>Mario Bennett</v>
          </cell>
          <cell r="D6493" t="str">
            <v>LAL</v>
          </cell>
          <cell r="F6493">
            <v>22.2</v>
          </cell>
          <cell r="G6493">
            <v>630000</v>
          </cell>
          <cell r="H6493">
            <v>355.5</v>
          </cell>
        </row>
        <row r="6494">
          <cell r="A6494">
            <v>1998</v>
          </cell>
          <cell r="B6494" t="str">
            <v>Jon Barry</v>
          </cell>
          <cell r="D6494" t="str">
            <v>LAL</v>
          </cell>
          <cell r="F6494">
            <v>13.3</v>
          </cell>
          <cell r="G6494">
            <v>272500</v>
          </cell>
          <cell r="H6494">
            <v>372.4</v>
          </cell>
        </row>
        <row r="6495">
          <cell r="A6495">
            <v>1998</v>
          </cell>
          <cell r="B6495" t="str">
            <v>Shea Seals</v>
          </cell>
          <cell r="D6495" t="str">
            <v>LAL</v>
          </cell>
          <cell r="F6495">
            <v>4.9000000000000004</v>
          </cell>
          <cell r="G6495">
            <v>242000</v>
          </cell>
          <cell r="H6495">
            <v>9.1999999999999993</v>
          </cell>
        </row>
        <row r="6496">
          <cell r="A6496">
            <v>1998</v>
          </cell>
          <cell r="B6496" t="str">
            <v>Shaquille O'Neal</v>
          </cell>
          <cell r="D6496" t="str">
            <v>LAL</v>
          </cell>
          <cell r="F6496">
            <v>28.8</v>
          </cell>
          <cell r="H6496">
            <v>2178</v>
          </cell>
        </row>
        <row r="6497">
          <cell r="A6497">
            <v>1998</v>
          </cell>
          <cell r="B6497" t="str">
            <v>Nick Van</v>
          </cell>
          <cell r="D6497" t="str">
            <v>LAL</v>
          </cell>
          <cell r="F6497">
            <v>17.8</v>
          </cell>
          <cell r="H6497">
            <v>2054.4</v>
          </cell>
        </row>
        <row r="6498">
          <cell r="A6498">
            <v>1998</v>
          </cell>
          <cell r="B6498" t="str">
            <v>P.J. Brown</v>
          </cell>
          <cell r="D6498" t="str">
            <v>MIA</v>
          </cell>
          <cell r="F6498">
            <v>15</v>
          </cell>
          <cell r="H6498">
            <v>2360.6</v>
          </cell>
        </row>
        <row r="6499">
          <cell r="A6499">
            <v>1998</v>
          </cell>
          <cell r="B6499" t="str">
            <v>Duane Causwell</v>
          </cell>
          <cell r="D6499" t="str">
            <v>MIA</v>
          </cell>
          <cell r="F6499">
            <v>9.1999999999999993</v>
          </cell>
          <cell r="H6499">
            <v>362.6</v>
          </cell>
        </row>
        <row r="6500">
          <cell r="A6500">
            <v>1998</v>
          </cell>
          <cell r="B6500" t="str">
            <v>Terry Mills</v>
          </cell>
          <cell r="D6500" t="str">
            <v>MIA</v>
          </cell>
          <cell r="F6500">
            <v>7.7</v>
          </cell>
          <cell r="H6500">
            <v>780</v>
          </cell>
        </row>
        <row r="6501">
          <cell r="A6501">
            <v>1998</v>
          </cell>
          <cell r="B6501" t="str">
            <v>Voshon Lenard</v>
          </cell>
          <cell r="D6501" t="str">
            <v>MIA</v>
          </cell>
          <cell r="F6501">
            <v>13.3</v>
          </cell>
          <cell r="H6501">
            <v>2624.4</v>
          </cell>
        </row>
        <row r="6502">
          <cell r="A6502">
            <v>1998</v>
          </cell>
          <cell r="B6502" t="str">
            <v>Jamal Mashburn</v>
          </cell>
          <cell r="D6502" t="str">
            <v>MIA</v>
          </cell>
          <cell r="F6502">
            <v>14.1</v>
          </cell>
          <cell r="H6502">
            <v>1728</v>
          </cell>
        </row>
        <row r="6503">
          <cell r="A6503">
            <v>1998</v>
          </cell>
          <cell r="B6503" t="str">
            <v>Alonzo Mourning</v>
          </cell>
          <cell r="D6503" t="str">
            <v>MIA</v>
          </cell>
          <cell r="F6503">
            <v>22.4</v>
          </cell>
          <cell r="H6503">
            <v>1937.1999999999998</v>
          </cell>
        </row>
        <row r="6504">
          <cell r="A6504">
            <v>1998</v>
          </cell>
          <cell r="B6504" t="str">
            <v>Tim Hardaway</v>
          </cell>
          <cell r="D6504" t="str">
            <v>MIA</v>
          </cell>
          <cell r="F6504">
            <v>20.6</v>
          </cell>
          <cell r="H6504">
            <v>3029.4</v>
          </cell>
        </row>
        <row r="6505">
          <cell r="A6505">
            <v>1998</v>
          </cell>
          <cell r="B6505" t="str">
            <v>Keith Askins</v>
          </cell>
          <cell r="D6505" t="str">
            <v>MIA</v>
          </cell>
          <cell r="F6505">
            <v>5.5</v>
          </cell>
          <cell r="H6505">
            <v>680.80000000000007</v>
          </cell>
        </row>
        <row r="6506">
          <cell r="A6506">
            <v>1998</v>
          </cell>
          <cell r="B6506" t="str">
            <v>Dan Majerle</v>
          </cell>
          <cell r="D6506" t="str">
            <v>MIA</v>
          </cell>
          <cell r="F6506">
            <v>12.2</v>
          </cell>
          <cell r="H6506">
            <v>1929.6000000000001</v>
          </cell>
        </row>
        <row r="6507">
          <cell r="A6507">
            <v>1998</v>
          </cell>
          <cell r="B6507" t="str">
            <v>Mark Strickland</v>
          </cell>
          <cell r="D6507" t="str">
            <v>MIA</v>
          </cell>
          <cell r="F6507">
            <v>17.399999999999999</v>
          </cell>
          <cell r="H6507">
            <v>846.6</v>
          </cell>
        </row>
        <row r="6508">
          <cell r="A6508">
            <v>1998</v>
          </cell>
          <cell r="B6508" t="str">
            <v>Antonio Lang</v>
          </cell>
          <cell r="D6508" t="str">
            <v>MIA</v>
          </cell>
          <cell r="F6508">
            <v>14.9</v>
          </cell>
          <cell r="H6508">
            <v>28.799999999999997</v>
          </cell>
        </row>
        <row r="6509">
          <cell r="A6509">
            <v>1998</v>
          </cell>
          <cell r="B6509" t="str">
            <v>Eric Murdock</v>
          </cell>
          <cell r="D6509" t="str">
            <v>MIA</v>
          </cell>
          <cell r="F6509">
            <v>15.7</v>
          </cell>
          <cell r="H6509">
            <v>1394</v>
          </cell>
        </row>
        <row r="6510">
          <cell r="A6510">
            <v>1998</v>
          </cell>
          <cell r="B6510" t="str">
            <v>Todd Day</v>
          </cell>
          <cell r="D6510" t="str">
            <v>MIA</v>
          </cell>
          <cell r="F6510">
            <v>14.8</v>
          </cell>
          <cell r="H6510">
            <v>69</v>
          </cell>
        </row>
        <row r="6511">
          <cell r="A6511">
            <v>1998</v>
          </cell>
          <cell r="B6511" t="str">
            <v>Marty Conlon</v>
          </cell>
          <cell r="D6511" t="str">
            <v>MIA</v>
          </cell>
          <cell r="F6511">
            <v>17.2</v>
          </cell>
          <cell r="H6511">
            <v>208.79999999999998</v>
          </cell>
        </row>
        <row r="6512">
          <cell r="A6512">
            <v>1998</v>
          </cell>
          <cell r="B6512" t="str">
            <v>Glenn Robinson</v>
          </cell>
          <cell r="D6512" t="str">
            <v>MIL</v>
          </cell>
          <cell r="F6512">
            <v>16.8</v>
          </cell>
          <cell r="G6512">
            <v>5510000</v>
          </cell>
          <cell r="H6512">
            <v>2296</v>
          </cell>
        </row>
        <row r="6513">
          <cell r="A6513">
            <v>1998</v>
          </cell>
          <cell r="B6513" t="str">
            <v>Tyrone Hill</v>
          </cell>
          <cell r="D6513" t="str">
            <v>MIL</v>
          </cell>
          <cell r="F6513">
            <v>13.6</v>
          </cell>
          <cell r="G6513">
            <v>4110000</v>
          </cell>
          <cell r="H6513">
            <v>2063.4</v>
          </cell>
        </row>
        <row r="6514">
          <cell r="A6514">
            <v>1998</v>
          </cell>
          <cell r="B6514" t="str">
            <v>Armen Gilliam</v>
          </cell>
          <cell r="D6514" t="str">
            <v>MIL</v>
          </cell>
          <cell r="F6514">
            <v>16.399999999999999</v>
          </cell>
          <cell r="G6514">
            <v>2780400</v>
          </cell>
          <cell r="H6514">
            <v>2115.6</v>
          </cell>
        </row>
        <row r="6515">
          <cell r="A6515">
            <v>1998</v>
          </cell>
          <cell r="B6515" t="str">
            <v>Andrew Lang</v>
          </cell>
          <cell r="D6515" t="str">
            <v>MIL</v>
          </cell>
          <cell r="F6515">
            <v>8.5</v>
          </cell>
          <cell r="G6515">
            <v>2700000</v>
          </cell>
          <cell r="H6515">
            <v>689.69999999999993</v>
          </cell>
        </row>
        <row r="6516">
          <cell r="A6516">
            <v>1998</v>
          </cell>
          <cell r="B6516" t="str">
            <v>Ervin Johnson</v>
          </cell>
          <cell r="D6516" t="str">
            <v>MIL</v>
          </cell>
          <cell r="F6516">
            <v>15.6</v>
          </cell>
          <cell r="G6516">
            <v>2281128</v>
          </cell>
          <cell r="H6516">
            <v>2259.9</v>
          </cell>
        </row>
        <row r="6517">
          <cell r="A6517">
            <v>1998</v>
          </cell>
          <cell r="B6517" t="str">
            <v>Ray Allen</v>
          </cell>
          <cell r="D6517" t="str">
            <v>MIL</v>
          </cell>
          <cell r="F6517">
            <v>16.2</v>
          </cell>
          <cell r="G6517">
            <v>2052360</v>
          </cell>
          <cell r="H6517">
            <v>3288.2000000000003</v>
          </cell>
        </row>
        <row r="6518">
          <cell r="A6518">
            <v>1998</v>
          </cell>
          <cell r="B6518" t="str">
            <v>Elliot Perry</v>
          </cell>
          <cell r="D6518" t="str">
            <v>MIL</v>
          </cell>
          <cell r="F6518">
            <v>11.5</v>
          </cell>
          <cell r="G6518">
            <v>2000000</v>
          </cell>
          <cell r="H6518">
            <v>1749.6000000000001</v>
          </cell>
        </row>
        <row r="6519">
          <cell r="A6519">
            <v>1998</v>
          </cell>
          <cell r="B6519" t="str">
            <v>Terrell Brandon</v>
          </cell>
          <cell r="D6519" t="str">
            <v>MIL</v>
          </cell>
          <cell r="F6519">
            <v>20.2</v>
          </cell>
          <cell r="G6519">
            <v>1469440</v>
          </cell>
          <cell r="H6519">
            <v>1785.0000000000002</v>
          </cell>
        </row>
        <row r="6520">
          <cell r="A6520">
            <v>1998</v>
          </cell>
          <cell r="B6520" t="str">
            <v>Michael Curry</v>
          </cell>
          <cell r="D6520" t="str">
            <v>MIL</v>
          </cell>
          <cell r="F6520">
            <v>9.1</v>
          </cell>
          <cell r="G6520">
            <v>500000</v>
          </cell>
          <cell r="H6520">
            <v>1976.2</v>
          </cell>
        </row>
        <row r="6521">
          <cell r="A6521">
            <v>1998</v>
          </cell>
          <cell r="B6521" t="str">
            <v>Jerald Honeycutt</v>
          </cell>
          <cell r="D6521" t="str">
            <v>MIL</v>
          </cell>
          <cell r="F6521">
            <v>11.8</v>
          </cell>
          <cell r="G6521">
            <v>300000</v>
          </cell>
          <cell r="H6521">
            <v>528.20000000000005</v>
          </cell>
        </row>
        <row r="6522">
          <cell r="A6522">
            <v>1998</v>
          </cell>
          <cell r="B6522" t="str">
            <v>Tim Breaux</v>
          </cell>
          <cell r="D6522" t="str">
            <v>MIL</v>
          </cell>
          <cell r="F6522">
            <v>11.6</v>
          </cell>
          <cell r="G6522">
            <v>272250</v>
          </cell>
          <cell r="H6522">
            <v>30</v>
          </cell>
        </row>
        <row r="6523">
          <cell r="A6523">
            <v>1998</v>
          </cell>
          <cell r="B6523" t="str">
            <v>Jamie Feick</v>
          </cell>
          <cell r="D6523" t="str">
            <v>MIL</v>
          </cell>
          <cell r="F6523">
            <v>12.1</v>
          </cell>
          <cell r="G6523">
            <v>272250</v>
          </cell>
          <cell r="H6523">
            <v>450</v>
          </cell>
        </row>
        <row r="6524">
          <cell r="A6524">
            <v>1998</v>
          </cell>
          <cell r="B6524" t="str">
            <v>Jeff Nordgaard</v>
          </cell>
          <cell r="D6524" t="str">
            <v>MIL</v>
          </cell>
          <cell r="F6524">
            <v>11.6</v>
          </cell>
          <cell r="G6524">
            <v>242000</v>
          </cell>
          <cell r="H6524">
            <v>48.1</v>
          </cell>
        </row>
        <row r="6525">
          <cell r="A6525">
            <v>1998</v>
          </cell>
          <cell r="B6525" t="str">
            <v>Litterial Green</v>
          </cell>
          <cell r="D6525" t="str">
            <v>MIL</v>
          </cell>
          <cell r="F6525">
            <v>5.4</v>
          </cell>
          <cell r="H6525">
            <v>123.9</v>
          </cell>
        </row>
        <row r="6526">
          <cell r="A6526">
            <v>1998</v>
          </cell>
          <cell r="B6526" t="str">
            <v>Tony Smith</v>
          </cell>
          <cell r="D6526" t="str">
            <v>MIL</v>
          </cell>
          <cell r="F6526">
            <v>6.4</v>
          </cell>
          <cell r="H6526">
            <v>79.8</v>
          </cell>
        </row>
        <row r="6527">
          <cell r="A6527">
            <v>1998</v>
          </cell>
          <cell r="B6527" t="str">
            <v>Ricky Pierce</v>
          </cell>
          <cell r="D6527" t="str">
            <v>MIL</v>
          </cell>
          <cell r="F6527">
            <v>9.8000000000000007</v>
          </cell>
          <cell r="H6527">
            <v>440.70000000000005</v>
          </cell>
        </row>
        <row r="6528">
          <cell r="A6528">
            <v>1998</v>
          </cell>
          <cell r="B6528" t="str">
            <v>Tom Gugliotta</v>
          </cell>
          <cell r="D6528" t="str">
            <v>MIN</v>
          </cell>
          <cell r="F6528">
            <v>20.5</v>
          </cell>
          <cell r="G6528">
            <v>5500000</v>
          </cell>
          <cell r="H6528">
            <v>1582.6000000000001</v>
          </cell>
        </row>
        <row r="6529">
          <cell r="A6529">
            <v>1998</v>
          </cell>
          <cell r="B6529" t="str">
            <v>Stanley Roberts</v>
          </cell>
          <cell r="D6529" t="str">
            <v>MIN</v>
          </cell>
          <cell r="F6529">
            <v>11.9</v>
          </cell>
          <cell r="G6529">
            <v>3750000</v>
          </cell>
          <cell r="H6529">
            <v>1324.6</v>
          </cell>
        </row>
        <row r="6530">
          <cell r="A6530">
            <v>1998</v>
          </cell>
          <cell r="B6530" t="str">
            <v>Micheal Williams</v>
          </cell>
          <cell r="D6530" t="str">
            <v>MIN</v>
          </cell>
          <cell r="F6530">
            <v>13.9</v>
          </cell>
          <cell r="G6530">
            <v>2775000</v>
          </cell>
          <cell r="H6530">
            <v>160</v>
          </cell>
        </row>
        <row r="6531">
          <cell r="A6531">
            <v>1998</v>
          </cell>
          <cell r="B6531" t="str">
            <v>Doug West</v>
          </cell>
          <cell r="D6531" t="str">
            <v>MIN</v>
          </cell>
          <cell r="F6531">
            <v>5.6</v>
          </cell>
          <cell r="G6531">
            <v>2535000</v>
          </cell>
          <cell r="H6531">
            <v>687.80000000000007</v>
          </cell>
        </row>
        <row r="6532">
          <cell r="A6532">
            <v>1998</v>
          </cell>
          <cell r="B6532" t="str">
            <v>Stephon Marbury</v>
          </cell>
          <cell r="D6532" t="str">
            <v>MIN</v>
          </cell>
          <cell r="F6532">
            <v>16.3</v>
          </cell>
          <cell r="G6532">
            <v>2266320</v>
          </cell>
          <cell r="H6532">
            <v>3116</v>
          </cell>
        </row>
        <row r="6533">
          <cell r="A6533">
            <v>1998</v>
          </cell>
          <cell r="B6533" t="str">
            <v>Kevin Garnett</v>
          </cell>
          <cell r="D6533" t="str">
            <v>MIN</v>
          </cell>
          <cell r="F6533">
            <v>20.399999999999999</v>
          </cell>
          <cell r="G6533">
            <v>2109120</v>
          </cell>
          <cell r="H6533">
            <v>3222.6</v>
          </cell>
        </row>
        <row r="6534">
          <cell r="A6534">
            <v>1998</v>
          </cell>
          <cell r="B6534" t="str">
            <v>Terry Porter</v>
          </cell>
          <cell r="D6534" t="str">
            <v>MIN</v>
          </cell>
          <cell r="F6534">
            <v>17.3</v>
          </cell>
          <cell r="G6534">
            <v>2000000</v>
          </cell>
          <cell r="H6534">
            <v>1787.6000000000001</v>
          </cell>
        </row>
        <row r="6535">
          <cell r="A6535">
            <v>1998</v>
          </cell>
          <cell r="B6535" t="str">
            <v>Sam Mitchell</v>
          </cell>
          <cell r="D6535" t="str">
            <v>MIN</v>
          </cell>
          <cell r="F6535">
            <v>15.8</v>
          </cell>
          <cell r="G6535">
            <v>1400000</v>
          </cell>
          <cell r="H6535">
            <v>2235.6</v>
          </cell>
        </row>
        <row r="6536">
          <cell r="A6536">
            <v>1998</v>
          </cell>
          <cell r="B6536" t="str">
            <v>Bill Curley</v>
          </cell>
          <cell r="D6536" t="str">
            <v>MIN</v>
          </cell>
          <cell r="F6536">
            <v>7.8</v>
          </cell>
          <cell r="G6536">
            <v>1333800</v>
          </cell>
          <cell r="H6536">
            <v>146.30000000000001</v>
          </cell>
        </row>
        <row r="6537">
          <cell r="A6537">
            <v>1998</v>
          </cell>
          <cell r="B6537" t="str">
            <v>Cherokee Parks</v>
          </cell>
          <cell r="D6537" t="str">
            <v>MIN</v>
          </cell>
          <cell r="F6537">
            <v>13.6</v>
          </cell>
          <cell r="G6537">
            <v>1262640</v>
          </cell>
          <cell r="H6537">
            <v>1706.4</v>
          </cell>
        </row>
        <row r="6538">
          <cell r="A6538">
            <v>1998</v>
          </cell>
          <cell r="B6538" t="str">
            <v>Tom Hammonds</v>
          </cell>
          <cell r="D6538" t="str">
            <v>MIN</v>
          </cell>
          <cell r="F6538">
            <v>12.1</v>
          </cell>
          <cell r="G6538">
            <v>970000</v>
          </cell>
          <cell r="H6538">
            <v>1140</v>
          </cell>
        </row>
        <row r="6539">
          <cell r="A6539">
            <v>1998</v>
          </cell>
          <cell r="B6539" t="str">
            <v>Chris Carr</v>
          </cell>
          <cell r="D6539" t="str">
            <v>MIN</v>
          </cell>
          <cell r="F6539">
            <v>11.6</v>
          </cell>
          <cell r="G6539">
            <v>900000</v>
          </cell>
          <cell r="H6539">
            <v>1162.8</v>
          </cell>
        </row>
        <row r="6540">
          <cell r="A6540">
            <v>1998</v>
          </cell>
          <cell r="B6540" t="str">
            <v>Reggie Jordan</v>
          </cell>
          <cell r="D6540" t="str">
            <v>MIN</v>
          </cell>
          <cell r="F6540">
            <v>15.3</v>
          </cell>
          <cell r="G6540">
            <v>272250</v>
          </cell>
          <cell r="H6540">
            <v>484.5</v>
          </cell>
        </row>
        <row r="6541">
          <cell r="A6541">
            <v>1998</v>
          </cell>
          <cell r="B6541" t="str">
            <v>DeJuan Wheat</v>
          </cell>
          <cell r="D6541" t="str">
            <v>MIN</v>
          </cell>
          <cell r="F6541">
            <v>13.5</v>
          </cell>
          <cell r="G6541">
            <v>242000</v>
          </cell>
          <cell r="H6541">
            <v>149.60000000000002</v>
          </cell>
        </row>
        <row r="6542">
          <cell r="A6542">
            <v>1998</v>
          </cell>
          <cell r="B6542" t="str">
            <v>Kendall Gill</v>
          </cell>
          <cell r="D6542" t="str">
            <v>NJN</v>
          </cell>
          <cell r="F6542">
            <v>14.9</v>
          </cell>
          <cell r="G6542">
            <v>4400000</v>
          </cell>
          <cell r="H6542">
            <v>2729.7000000000003</v>
          </cell>
        </row>
        <row r="6543">
          <cell r="A6543">
            <v>1998</v>
          </cell>
          <cell r="B6543" t="str">
            <v>Sherman Douglas</v>
          </cell>
          <cell r="D6543" t="str">
            <v>NJN</v>
          </cell>
          <cell r="F6543">
            <v>15.6</v>
          </cell>
          <cell r="G6543">
            <v>4025000</v>
          </cell>
          <cell r="H6543">
            <v>1696</v>
          </cell>
        </row>
        <row r="6544">
          <cell r="A6544">
            <v>1998</v>
          </cell>
          <cell r="B6544" t="str">
            <v>Chris Gatling</v>
          </cell>
          <cell r="D6544" t="str">
            <v>NJN</v>
          </cell>
          <cell r="F6544">
            <v>16</v>
          </cell>
          <cell r="G6544">
            <v>3656400</v>
          </cell>
          <cell r="H6544">
            <v>1356.6000000000001</v>
          </cell>
        </row>
        <row r="6545">
          <cell r="A6545">
            <v>1998</v>
          </cell>
          <cell r="B6545" t="str">
            <v>Jayson Williams</v>
          </cell>
          <cell r="D6545" t="str">
            <v>NJN</v>
          </cell>
          <cell r="F6545">
            <v>18.7</v>
          </cell>
          <cell r="G6545">
            <v>2500000</v>
          </cell>
          <cell r="H6545">
            <v>2340</v>
          </cell>
        </row>
        <row r="6546">
          <cell r="A6546">
            <v>1998</v>
          </cell>
          <cell r="B6546" t="str">
            <v>Sam Cassell</v>
          </cell>
          <cell r="D6546" t="str">
            <v>NJN</v>
          </cell>
          <cell r="F6546">
            <v>21</v>
          </cell>
          <cell r="G6546">
            <v>2500000</v>
          </cell>
          <cell r="H6546">
            <v>2602.5</v>
          </cell>
        </row>
        <row r="6547">
          <cell r="A6547">
            <v>1998</v>
          </cell>
          <cell r="B6547" t="str">
            <v>Michael Cage</v>
          </cell>
          <cell r="D6547" t="str">
            <v>NJN</v>
          </cell>
          <cell r="F6547">
            <v>10.1</v>
          </cell>
          <cell r="G6547">
            <v>2055421</v>
          </cell>
          <cell r="H6547">
            <v>1200.8</v>
          </cell>
        </row>
        <row r="6548">
          <cell r="A6548">
            <v>1998</v>
          </cell>
          <cell r="B6548" t="str">
            <v>Kerry Kittles</v>
          </cell>
          <cell r="D6548" t="str">
            <v>NJN</v>
          </cell>
          <cell r="F6548">
            <v>17.5</v>
          </cell>
          <cell r="G6548">
            <v>1559040</v>
          </cell>
          <cell r="H6548">
            <v>2810.5</v>
          </cell>
        </row>
        <row r="6549">
          <cell r="A6549">
            <v>1998</v>
          </cell>
          <cell r="B6549" t="str">
            <v>Yinka Dare</v>
          </cell>
          <cell r="D6549" t="str">
            <v>NJN</v>
          </cell>
          <cell r="F6549">
            <v>4.5</v>
          </cell>
          <cell r="G6549">
            <v>1552500</v>
          </cell>
          <cell r="H6549">
            <v>60</v>
          </cell>
        </row>
        <row r="6550">
          <cell r="A6550">
            <v>1998</v>
          </cell>
          <cell r="B6550" t="str">
            <v>Lucious Harris</v>
          </cell>
          <cell r="D6550" t="str">
            <v>NJN</v>
          </cell>
          <cell r="F6550">
            <v>10.4</v>
          </cell>
          <cell r="G6550">
            <v>1440000</v>
          </cell>
          <cell r="H6550">
            <v>670</v>
          </cell>
        </row>
        <row r="6551">
          <cell r="A6551">
            <v>1998</v>
          </cell>
          <cell r="B6551" t="str">
            <v>Jack Haley</v>
          </cell>
          <cell r="D6551" t="str">
            <v>NJN</v>
          </cell>
          <cell r="F6551">
            <v>7.2</v>
          </cell>
          <cell r="G6551">
            <v>272250</v>
          </cell>
          <cell r="H6551">
            <v>51.2</v>
          </cell>
        </row>
        <row r="6552">
          <cell r="A6552">
            <v>1998</v>
          </cell>
          <cell r="B6552" t="str">
            <v>Xavier McDaniel</v>
          </cell>
          <cell r="D6552" t="str">
            <v>NJN</v>
          </cell>
          <cell r="F6552">
            <v>4.3</v>
          </cell>
          <cell r="H6552">
            <v>180</v>
          </cell>
        </row>
        <row r="6553">
          <cell r="A6553">
            <v>1998</v>
          </cell>
          <cell r="B6553" t="str">
            <v>Keith Van</v>
          </cell>
          <cell r="D6553" t="str">
            <v>NJN</v>
          </cell>
          <cell r="F6553">
            <v>15.7</v>
          </cell>
          <cell r="H6553">
            <v>2325</v>
          </cell>
        </row>
        <row r="6554">
          <cell r="A6554">
            <v>1998</v>
          </cell>
          <cell r="B6554" t="str">
            <v>Patrick Ewing</v>
          </cell>
          <cell r="D6554" t="str">
            <v>NYK</v>
          </cell>
          <cell r="F6554">
            <v>23.3</v>
          </cell>
          <cell r="G6554">
            <v>20500000</v>
          </cell>
          <cell r="H6554">
            <v>847.6</v>
          </cell>
        </row>
        <row r="6555">
          <cell r="A6555">
            <v>1998</v>
          </cell>
          <cell r="B6555" t="str">
            <v>Larry Johnson</v>
          </cell>
          <cell r="D6555" t="str">
            <v>NYK</v>
          </cell>
          <cell r="F6555">
            <v>15.8</v>
          </cell>
          <cell r="G6555">
            <v>8460714</v>
          </cell>
          <cell r="H6555">
            <v>2415</v>
          </cell>
        </row>
        <row r="6556">
          <cell r="A6556">
            <v>1998</v>
          </cell>
          <cell r="B6556" t="str">
            <v>Allan Houston</v>
          </cell>
          <cell r="D6556" t="str">
            <v>NYK</v>
          </cell>
          <cell r="F6556">
            <v>15.1</v>
          </cell>
          <cell r="G6556">
            <v>6000000</v>
          </cell>
          <cell r="H6556">
            <v>2845.4</v>
          </cell>
        </row>
        <row r="6557">
          <cell r="A6557">
            <v>1998</v>
          </cell>
          <cell r="B6557" t="str">
            <v>John Starks</v>
          </cell>
          <cell r="D6557" t="str">
            <v>NYK</v>
          </cell>
          <cell r="F6557">
            <v>14.3</v>
          </cell>
          <cell r="G6557">
            <v>5112500</v>
          </cell>
          <cell r="H6557">
            <v>2189.4</v>
          </cell>
        </row>
        <row r="6558">
          <cell r="A6558">
            <v>1998</v>
          </cell>
          <cell r="B6558" t="str">
            <v>Chris Childs</v>
          </cell>
          <cell r="D6558" t="str">
            <v>NYK</v>
          </cell>
          <cell r="F6558">
            <v>11.6</v>
          </cell>
          <cell r="G6558">
            <v>3120000</v>
          </cell>
          <cell r="H6558">
            <v>1598</v>
          </cell>
        </row>
        <row r="6559">
          <cell r="A6559">
            <v>1998</v>
          </cell>
          <cell r="B6559" t="str">
            <v>Chris Mills</v>
          </cell>
          <cell r="D6559" t="str">
            <v>NYK</v>
          </cell>
          <cell r="F6559">
            <v>12.7</v>
          </cell>
          <cell r="G6559">
            <v>3000000</v>
          </cell>
          <cell r="H6559">
            <v>2184</v>
          </cell>
        </row>
        <row r="6560">
          <cell r="A6560">
            <v>1998</v>
          </cell>
          <cell r="B6560" t="str">
            <v>Charles Oakley</v>
          </cell>
          <cell r="D6560" t="str">
            <v>NYK</v>
          </cell>
          <cell r="F6560">
            <v>13.1</v>
          </cell>
          <cell r="G6560">
            <v>2850000</v>
          </cell>
          <cell r="H6560">
            <v>2733.4</v>
          </cell>
        </row>
        <row r="6561">
          <cell r="A6561">
            <v>1998</v>
          </cell>
          <cell r="B6561" t="str">
            <v>Buck Williams</v>
          </cell>
          <cell r="D6561" t="str">
            <v>NYK</v>
          </cell>
          <cell r="F6561">
            <v>12.3</v>
          </cell>
          <cell r="G6561">
            <v>1431000</v>
          </cell>
          <cell r="H6561">
            <v>738</v>
          </cell>
        </row>
        <row r="6562">
          <cell r="A6562">
            <v>1998</v>
          </cell>
          <cell r="B6562" t="str">
            <v>Chris Dudley</v>
          </cell>
          <cell r="D6562" t="str">
            <v>NYK</v>
          </cell>
          <cell r="F6562">
            <v>9.5</v>
          </cell>
          <cell r="G6562">
            <v>1135000</v>
          </cell>
          <cell r="H6562">
            <v>856.80000000000007</v>
          </cell>
        </row>
        <row r="6563">
          <cell r="A6563">
            <v>1998</v>
          </cell>
          <cell r="B6563" t="str">
            <v>Charlie Ward</v>
          </cell>
          <cell r="D6563" t="str">
            <v>NYK</v>
          </cell>
          <cell r="F6563">
            <v>15.6</v>
          </cell>
          <cell r="G6563">
            <v>1054500</v>
          </cell>
          <cell r="H6563">
            <v>2320.6</v>
          </cell>
        </row>
        <row r="6564">
          <cell r="A6564">
            <v>1998</v>
          </cell>
          <cell r="B6564" t="str">
            <v>Herb Williams</v>
          </cell>
          <cell r="D6564" t="str">
            <v>NYK</v>
          </cell>
          <cell r="F6564">
            <v>6.1</v>
          </cell>
          <cell r="G6564">
            <v>766667</v>
          </cell>
          <cell r="H6564">
            <v>178.2</v>
          </cell>
        </row>
        <row r="6565">
          <cell r="A6565">
            <v>1998</v>
          </cell>
          <cell r="B6565" t="str">
            <v>Pete Myers</v>
          </cell>
          <cell r="D6565" t="str">
            <v>NYK</v>
          </cell>
          <cell r="F6565">
            <v>16.3</v>
          </cell>
          <cell r="G6565">
            <v>272250</v>
          </cell>
          <cell r="H6565">
            <v>39.6</v>
          </cell>
        </row>
        <row r="6566">
          <cell r="A6566">
            <v>1998</v>
          </cell>
          <cell r="B6566" t="str">
            <v>Ben Davis</v>
          </cell>
          <cell r="D6566" t="str">
            <v>NYK</v>
          </cell>
          <cell r="F6566">
            <v>7.7</v>
          </cell>
          <cell r="H6566">
            <v>13.299999999999999</v>
          </cell>
        </row>
        <row r="6567">
          <cell r="A6567">
            <v>1998</v>
          </cell>
          <cell r="B6567" t="str">
            <v>Anthony Bowie</v>
          </cell>
          <cell r="D6567" t="str">
            <v>NYK</v>
          </cell>
          <cell r="F6567">
            <v>12.9</v>
          </cell>
          <cell r="H6567">
            <v>224.10000000000002</v>
          </cell>
        </row>
        <row r="6568">
          <cell r="A6568">
            <v>1998</v>
          </cell>
          <cell r="B6568" t="str">
            <v>Horace Grant</v>
          </cell>
          <cell r="D6568" t="str">
            <v>ORL</v>
          </cell>
          <cell r="F6568">
            <v>15.4</v>
          </cell>
          <cell r="G6568">
            <v>14285714</v>
          </cell>
          <cell r="H6568">
            <v>2804.4</v>
          </cell>
        </row>
        <row r="6569">
          <cell r="A6569">
            <v>1998</v>
          </cell>
          <cell r="B6569" t="str">
            <v>Anfernee Hardaway</v>
          </cell>
          <cell r="D6569" t="str">
            <v>ORL</v>
          </cell>
          <cell r="F6569">
            <v>15.9</v>
          </cell>
          <cell r="G6569">
            <v>7580000</v>
          </cell>
          <cell r="H6569">
            <v>625.1</v>
          </cell>
        </row>
        <row r="6570">
          <cell r="A6570">
            <v>1998</v>
          </cell>
          <cell r="B6570" t="str">
            <v>Mark Price</v>
          </cell>
          <cell r="D6570" t="str">
            <v>ORL</v>
          </cell>
          <cell r="F6570">
            <v>14.9</v>
          </cell>
          <cell r="G6570">
            <v>4090920</v>
          </cell>
          <cell r="H6570">
            <v>1430.1</v>
          </cell>
        </row>
        <row r="6571">
          <cell r="A6571">
            <v>1998</v>
          </cell>
          <cell r="B6571" t="str">
            <v>Nick Anderson</v>
          </cell>
          <cell r="D6571" t="str">
            <v>ORL</v>
          </cell>
          <cell r="F6571">
            <v>19.600000000000001</v>
          </cell>
          <cell r="G6571">
            <v>4000000</v>
          </cell>
          <cell r="H6571">
            <v>1699.4</v>
          </cell>
        </row>
        <row r="6572">
          <cell r="A6572">
            <v>1998</v>
          </cell>
          <cell r="B6572" t="str">
            <v>Derek Harper</v>
          </cell>
          <cell r="D6572" t="str">
            <v>ORL</v>
          </cell>
          <cell r="F6572">
            <v>11.5</v>
          </cell>
          <cell r="G6572">
            <v>1560000</v>
          </cell>
          <cell r="H6572">
            <v>1762.2</v>
          </cell>
        </row>
        <row r="6573">
          <cell r="A6573">
            <v>1998</v>
          </cell>
          <cell r="B6573" t="str">
            <v>Bo Outlaw</v>
          </cell>
          <cell r="D6573" t="str">
            <v>ORL</v>
          </cell>
          <cell r="F6573">
            <v>15.5</v>
          </cell>
          <cell r="G6573">
            <v>1000000</v>
          </cell>
          <cell r="H6573">
            <v>2952</v>
          </cell>
        </row>
        <row r="6574">
          <cell r="A6574">
            <v>1998</v>
          </cell>
          <cell r="B6574" t="str">
            <v>Johnny Taylor</v>
          </cell>
          <cell r="D6574" t="str">
            <v>ORL</v>
          </cell>
          <cell r="F6574">
            <v>4.4000000000000004</v>
          </cell>
          <cell r="G6574">
            <v>901880</v>
          </cell>
          <cell r="H6574">
            <v>108</v>
          </cell>
        </row>
        <row r="6575">
          <cell r="A6575">
            <v>1998</v>
          </cell>
          <cell r="B6575" t="str">
            <v>Danny Schayes</v>
          </cell>
          <cell r="D6575" t="str">
            <v>ORL</v>
          </cell>
          <cell r="F6575">
            <v>10.9</v>
          </cell>
          <cell r="G6575">
            <v>690000</v>
          </cell>
          <cell r="H6575">
            <v>1272.8</v>
          </cell>
        </row>
        <row r="6576">
          <cell r="A6576">
            <v>1998</v>
          </cell>
          <cell r="B6576" t="str">
            <v>Darrell Armstrong</v>
          </cell>
          <cell r="D6576" t="str">
            <v>ORL</v>
          </cell>
          <cell r="F6576">
            <v>15.7</v>
          </cell>
          <cell r="G6576">
            <v>350000</v>
          </cell>
          <cell r="H6576">
            <v>1238.4000000000001</v>
          </cell>
        </row>
        <row r="6577">
          <cell r="A6577">
            <v>1998</v>
          </cell>
          <cell r="B6577" t="str">
            <v>Derek Strong</v>
          </cell>
          <cell r="D6577" t="str">
            <v>ORL</v>
          </cell>
          <cell r="F6577">
            <v>16.600000000000001</v>
          </cell>
          <cell r="G6577">
            <v>326700</v>
          </cell>
          <cell r="H6577">
            <v>1635.6</v>
          </cell>
        </row>
        <row r="6578">
          <cell r="A6578">
            <v>1998</v>
          </cell>
          <cell r="B6578" t="str">
            <v>Gerald Wilkins</v>
          </cell>
          <cell r="D6578" t="str">
            <v>ORL</v>
          </cell>
          <cell r="F6578">
            <v>5.4</v>
          </cell>
          <cell r="G6578">
            <v>326700</v>
          </cell>
          <cell r="H6578">
            <v>1252.8</v>
          </cell>
        </row>
        <row r="6579">
          <cell r="A6579">
            <v>1998</v>
          </cell>
          <cell r="B6579" t="str">
            <v>Jason Lawson</v>
          </cell>
          <cell r="D6579" t="str">
            <v>ORL</v>
          </cell>
          <cell r="F6579">
            <v>21.5</v>
          </cell>
          <cell r="G6579">
            <v>242250</v>
          </cell>
          <cell r="H6579">
            <v>79.900000000000006</v>
          </cell>
        </row>
        <row r="6580">
          <cell r="A6580">
            <v>1998</v>
          </cell>
          <cell r="B6580" t="str">
            <v>Spud Webb</v>
          </cell>
          <cell r="D6580" t="str">
            <v>ORL</v>
          </cell>
          <cell r="F6580">
            <v>3.2</v>
          </cell>
          <cell r="H6580">
            <v>34</v>
          </cell>
        </row>
        <row r="6581">
          <cell r="A6581">
            <v>1998</v>
          </cell>
          <cell r="B6581" t="str">
            <v>Derrick Coleman</v>
          </cell>
          <cell r="D6581" t="str">
            <v>PHI</v>
          </cell>
          <cell r="F6581">
            <v>17.5</v>
          </cell>
          <cell r="G6581">
            <v>8002800</v>
          </cell>
          <cell r="H6581">
            <v>2135.8000000000002</v>
          </cell>
        </row>
        <row r="6582">
          <cell r="A6582">
            <v>1998</v>
          </cell>
          <cell r="B6582" t="str">
            <v>Allen Iverson</v>
          </cell>
          <cell r="D6582" t="str">
            <v>PHI</v>
          </cell>
          <cell r="F6582">
            <v>20.399999999999999</v>
          </cell>
          <cell r="G6582">
            <v>3128640</v>
          </cell>
          <cell r="H6582">
            <v>3152</v>
          </cell>
        </row>
        <row r="6583">
          <cell r="A6583">
            <v>1998</v>
          </cell>
          <cell r="B6583" t="str">
            <v>Scott Williams</v>
          </cell>
          <cell r="D6583" t="str">
            <v>PHI</v>
          </cell>
          <cell r="F6583">
            <v>12.1</v>
          </cell>
          <cell r="G6583">
            <v>2850000</v>
          </cell>
          <cell r="H6583">
            <v>800.40000000000009</v>
          </cell>
        </row>
        <row r="6584">
          <cell r="A6584">
            <v>1998</v>
          </cell>
          <cell r="B6584" t="str">
            <v>Tim Thomas</v>
          </cell>
          <cell r="D6584" t="str">
            <v>PHI</v>
          </cell>
          <cell r="F6584">
            <v>14.9</v>
          </cell>
          <cell r="G6584">
            <v>1614240</v>
          </cell>
          <cell r="H6584">
            <v>1778.7</v>
          </cell>
        </row>
        <row r="6585">
          <cell r="A6585">
            <v>1998</v>
          </cell>
          <cell r="B6585" t="str">
            <v>Anthony Parker</v>
          </cell>
          <cell r="D6585" t="str">
            <v>PHI</v>
          </cell>
          <cell r="F6585">
            <v>14</v>
          </cell>
          <cell r="G6585">
            <v>754080</v>
          </cell>
          <cell r="H6585">
            <v>196.1</v>
          </cell>
        </row>
        <row r="6586">
          <cell r="A6586">
            <v>1998</v>
          </cell>
          <cell r="B6586" t="str">
            <v>Mark Davis</v>
          </cell>
          <cell r="D6586" t="str">
            <v>PHI</v>
          </cell>
          <cell r="F6586">
            <v>10.9</v>
          </cell>
          <cell r="G6586">
            <v>326700</v>
          </cell>
          <cell r="H6586">
            <v>908.80000000000007</v>
          </cell>
        </row>
        <row r="6587">
          <cell r="A6587">
            <v>1998</v>
          </cell>
          <cell r="B6587" t="str">
            <v>Doug Overton</v>
          </cell>
          <cell r="D6587" t="str">
            <v>PHI</v>
          </cell>
          <cell r="F6587">
            <v>5.2</v>
          </cell>
          <cell r="G6587">
            <v>326700</v>
          </cell>
          <cell r="H6587">
            <v>276</v>
          </cell>
        </row>
        <row r="6588">
          <cell r="A6588">
            <v>1998</v>
          </cell>
          <cell r="B6588" t="str">
            <v>Tom Chambers</v>
          </cell>
          <cell r="D6588" t="str">
            <v>PHI</v>
          </cell>
          <cell r="F6588">
            <v>31.5</v>
          </cell>
          <cell r="G6588">
            <v>272250</v>
          </cell>
          <cell r="H6588">
            <v>10</v>
          </cell>
        </row>
        <row r="6589">
          <cell r="A6589">
            <v>1998</v>
          </cell>
          <cell r="B6589" t="str">
            <v>Kebu Stewart</v>
          </cell>
          <cell r="D6589" t="str">
            <v>PHI</v>
          </cell>
          <cell r="F6589">
            <v>14</v>
          </cell>
          <cell r="G6589">
            <v>242000</v>
          </cell>
          <cell r="H6589">
            <v>109.5</v>
          </cell>
        </row>
        <row r="6590">
          <cell r="A6590">
            <v>1998</v>
          </cell>
          <cell r="B6590" t="str">
            <v>Benoit Benjamin</v>
          </cell>
          <cell r="D6590" t="str">
            <v>PHI</v>
          </cell>
          <cell r="F6590">
            <v>12.5</v>
          </cell>
          <cell r="H6590">
            <v>197.4</v>
          </cell>
        </row>
        <row r="6591">
          <cell r="A6591">
            <v>1998</v>
          </cell>
          <cell r="B6591" t="str">
            <v>Kevin Johnson</v>
          </cell>
          <cell r="D6591" t="str">
            <v>PHO</v>
          </cell>
          <cell r="F6591">
            <v>15.6</v>
          </cell>
          <cell r="G6591">
            <v>8000000</v>
          </cell>
          <cell r="H6591">
            <v>1290</v>
          </cell>
        </row>
        <row r="6592">
          <cell r="A6592">
            <v>1998</v>
          </cell>
          <cell r="B6592" t="str">
            <v>Danny Manning</v>
          </cell>
          <cell r="D6592" t="str">
            <v>PHO</v>
          </cell>
          <cell r="F6592">
            <v>19.8</v>
          </cell>
          <cell r="G6592">
            <v>6833333</v>
          </cell>
          <cell r="H6592">
            <v>1792</v>
          </cell>
        </row>
        <row r="6593">
          <cell r="A6593">
            <v>1998</v>
          </cell>
          <cell r="B6593" t="str">
            <v>Jason Kidd</v>
          </cell>
          <cell r="D6593" t="str">
            <v>PHO</v>
          </cell>
          <cell r="F6593">
            <v>16.399999999999999</v>
          </cell>
          <cell r="G6593">
            <v>5223333</v>
          </cell>
          <cell r="H6593">
            <v>3116</v>
          </cell>
        </row>
        <row r="6594">
          <cell r="A6594">
            <v>1998</v>
          </cell>
          <cell r="B6594" t="str">
            <v>Antonio McDyess</v>
          </cell>
          <cell r="D6594" t="str">
            <v>PHO</v>
          </cell>
          <cell r="F6594">
            <v>20.3</v>
          </cell>
          <cell r="G6594">
            <v>2876640</v>
          </cell>
          <cell r="H6594">
            <v>2438.1</v>
          </cell>
        </row>
        <row r="6595">
          <cell r="A6595">
            <v>1998</v>
          </cell>
          <cell r="B6595" t="str">
            <v>Mark Bryant</v>
          </cell>
          <cell r="D6595" t="str">
            <v>PHO</v>
          </cell>
          <cell r="F6595">
            <v>10.199999999999999</v>
          </cell>
          <cell r="G6595">
            <v>2250000</v>
          </cell>
          <cell r="H6595">
            <v>1113</v>
          </cell>
        </row>
        <row r="6596">
          <cell r="A6596">
            <v>1998</v>
          </cell>
          <cell r="B6596" t="str">
            <v>Steve Nash</v>
          </cell>
          <cell r="D6596" t="str">
            <v>PHO</v>
          </cell>
          <cell r="F6596">
            <v>15.6</v>
          </cell>
          <cell r="G6596">
            <v>1053360</v>
          </cell>
          <cell r="H6596">
            <v>1664.3999999999999</v>
          </cell>
        </row>
        <row r="6597">
          <cell r="A6597">
            <v>1998</v>
          </cell>
          <cell r="B6597" t="str">
            <v>Clifford Robinson</v>
          </cell>
          <cell r="D6597" t="str">
            <v>PHO</v>
          </cell>
          <cell r="F6597">
            <v>17.399999999999999</v>
          </cell>
          <cell r="G6597">
            <v>1000000</v>
          </cell>
          <cell r="H6597">
            <v>2360</v>
          </cell>
        </row>
        <row r="6598">
          <cell r="A6598">
            <v>1998</v>
          </cell>
          <cell r="B6598" t="str">
            <v>Rex Chapman</v>
          </cell>
          <cell r="D6598" t="str">
            <v>PHO</v>
          </cell>
          <cell r="F6598">
            <v>14.4</v>
          </cell>
          <cell r="G6598">
            <v>326700</v>
          </cell>
          <cell r="H6598">
            <v>2264.3999999999996</v>
          </cell>
        </row>
        <row r="6599">
          <cell r="A6599">
            <v>1998</v>
          </cell>
          <cell r="B6599" t="str">
            <v>George McCloud</v>
          </cell>
          <cell r="D6599" t="str">
            <v>PHO</v>
          </cell>
          <cell r="F6599">
            <v>12.7</v>
          </cell>
          <cell r="G6599">
            <v>272250</v>
          </cell>
          <cell r="H6599">
            <v>1215.9000000000001</v>
          </cell>
        </row>
        <row r="6600">
          <cell r="A6600">
            <v>1998</v>
          </cell>
          <cell r="B6600" t="str">
            <v>Marko Milic</v>
          </cell>
          <cell r="D6600" t="str">
            <v>PHO</v>
          </cell>
          <cell r="F6600">
            <v>18.399999999999999</v>
          </cell>
          <cell r="G6600">
            <v>242000</v>
          </cell>
          <cell r="H6600">
            <v>161.70000000000002</v>
          </cell>
        </row>
        <row r="6601">
          <cell r="A6601">
            <v>1998</v>
          </cell>
          <cell r="B6601" t="str">
            <v>Hot Rod</v>
          </cell>
          <cell r="D6601" t="str">
            <v>PHO</v>
          </cell>
          <cell r="F6601">
            <v>11.5</v>
          </cell>
          <cell r="H6601">
            <v>1334.8</v>
          </cell>
        </row>
        <row r="6602">
          <cell r="A6602">
            <v>1998</v>
          </cell>
          <cell r="B6602" t="str">
            <v>Horacio Llamas</v>
          </cell>
          <cell r="D6602" t="str">
            <v>PHO</v>
          </cell>
          <cell r="F6602">
            <v>8.6</v>
          </cell>
          <cell r="H6602">
            <v>42.4</v>
          </cell>
        </row>
        <row r="6603">
          <cell r="A6603">
            <v>1998</v>
          </cell>
          <cell r="B6603" t="str">
            <v>Brian Grant</v>
          </cell>
          <cell r="D6603" t="str">
            <v>POR</v>
          </cell>
          <cell r="F6603">
            <v>16.7</v>
          </cell>
          <cell r="G6603">
            <v>5000000</v>
          </cell>
          <cell r="H6603">
            <v>1921.5</v>
          </cell>
        </row>
        <row r="6604">
          <cell r="A6604">
            <v>1998</v>
          </cell>
          <cell r="B6604" t="str">
            <v>Isaiah Rider</v>
          </cell>
          <cell r="D6604" t="str">
            <v>POR</v>
          </cell>
          <cell r="F6604">
            <v>15.2</v>
          </cell>
          <cell r="G6604">
            <v>4210000</v>
          </cell>
          <cell r="H6604">
            <v>2782.4</v>
          </cell>
        </row>
        <row r="6605">
          <cell r="A6605">
            <v>1998</v>
          </cell>
          <cell r="B6605" t="str">
            <v>Arvydas Sabonis</v>
          </cell>
          <cell r="D6605" t="str">
            <v>POR</v>
          </cell>
          <cell r="F6605">
            <v>20.9</v>
          </cell>
          <cell r="G6605">
            <v>3080000</v>
          </cell>
          <cell r="H6605">
            <v>2336</v>
          </cell>
        </row>
        <row r="6606">
          <cell r="A6606">
            <v>1998</v>
          </cell>
          <cell r="B6606" t="str">
            <v>Stacey Augmon</v>
          </cell>
          <cell r="D6606" t="str">
            <v>POR</v>
          </cell>
          <cell r="F6606">
            <v>10.3</v>
          </cell>
          <cell r="G6606">
            <v>2800000</v>
          </cell>
          <cell r="H6606">
            <v>1448.3999999999999</v>
          </cell>
        </row>
        <row r="6607">
          <cell r="A6607">
            <v>1998</v>
          </cell>
          <cell r="B6607" t="str">
            <v>Rasheed Wallace</v>
          </cell>
          <cell r="D6607" t="str">
            <v>POR</v>
          </cell>
          <cell r="F6607">
            <v>14.9</v>
          </cell>
          <cell r="G6607">
            <v>2329080</v>
          </cell>
          <cell r="H6607">
            <v>2895.2000000000003</v>
          </cell>
        </row>
        <row r="6608">
          <cell r="A6608">
            <v>1998</v>
          </cell>
          <cell r="B6608" t="str">
            <v>Kelvin Cato</v>
          </cell>
          <cell r="D6608" t="str">
            <v>POR</v>
          </cell>
          <cell r="F6608">
            <v>13.3</v>
          </cell>
          <cell r="G6608">
            <v>999240</v>
          </cell>
          <cell r="H6608">
            <v>1006.4</v>
          </cell>
        </row>
        <row r="6609">
          <cell r="A6609">
            <v>1998</v>
          </cell>
          <cell r="B6609" t="str">
            <v>Gary Grant</v>
          </cell>
          <cell r="D6609" t="str">
            <v>POR</v>
          </cell>
          <cell r="F6609">
            <v>16.100000000000001</v>
          </cell>
          <cell r="G6609">
            <v>600000</v>
          </cell>
          <cell r="H6609">
            <v>358.6</v>
          </cell>
        </row>
        <row r="6610">
          <cell r="A6610">
            <v>1998</v>
          </cell>
          <cell r="B6610" t="str">
            <v>John Crotty</v>
          </cell>
          <cell r="D6610" t="str">
            <v>POR</v>
          </cell>
          <cell r="F6610">
            <v>7</v>
          </cell>
          <cell r="G6610">
            <v>420000</v>
          </cell>
          <cell r="H6610">
            <v>379.59999999999997</v>
          </cell>
        </row>
        <row r="6611">
          <cell r="A6611">
            <v>1998</v>
          </cell>
          <cell r="B6611" t="str">
            <v>Vincent Askew</v>
          </cell>
          <cell r="D6611" t="str">
            <v>POR</v>
          </cell>
          <cell r="F6611">
            <v>6.7</v>
          </cell>
          <cell r="G6611">
            <v>272250</v>
          </cell>
          <cell r="H6611">
            <v>444</v>
          </cell>
        </row>
        <row r="6612">
          <cell r="A6612">
            <v>1998</v>
          </cell>
          <cell r="B6612" t="str">
            <v>Alton Lister</v>
          </cell>
          <cell r="D6612" t="str">
            <v>POR</v>
          </cell>
          <cell r="F6612">
            <v>2.4</v>
          </cell>
          <cell r="G6612">
            <v>272250</v>
          </cell>
          <cell r="H6612">
            <v>44.1</v>
          </cell>
        </row>
        <row r="6613">
          <cell r="A6613">
            <v>1998</v>
          </cell>
          <cell r="B6613" t="str">
            <v>Rick Brunson</v>
          </cell>
          <cell r="D6613" t="str">
            <v>POR</v>
          </cell>
          <cell r="F6613">
            <v>9.6</v>
          </cell>
          <cell r="G6613">
            <v>5000</v>
          </cell>
          <cell r="H6613">
            <v>623.19999999999993</v>
          </cell>
        </row>
        <row r="6614">
          <cell r="A6614">
            <v>1998</v>
          </cell>
          <cell r="B6614" t="str">
            <v>Jermaine O'Neal</v>
          </cell>
          <cell r="D6614" t="str">
            <v>POR</v>
          </cell>
          <cell r="F6614">
            <v>12.7</v>
          </cell>
          <cell r="H6614">
            <v>810</v>
          </cell>
        </row>
        <row r="6615">
          <cell r="A6615">
            <v>1998</v>
          </cell>
          <cell r="B6615" t="str">
            <v>Billy Owens</v>
          </cell>
          <cell r="D6615" t="str">
            <v>SAC</v>
          </cell>
          <cell r="F6615">
            <v>14.4</v>
          </cell>
          <cell r="G6615">
            <v>4225200</v>
          </cell>
          <cell r="H6615">
            <v>2347.8000000000002</v>
          </cell>
        </row>
        <row r="6616">
          <cell r="A6616">
            <v>1998</v>
          </cell>
          <cell r="B6616" t="str">
            <v>Olden Polynice</v>
          </cell>
          <cell r="D6616" t="str">
            <v>SAC</v>
          </cell>
          <cell r="F6616">
            <v>14.7</v>
          </cell>
          <cell r="G6616">
            <v>3610000</v>
          </cell>
          <cell r="H6616">
            <v>1456</v>
          </cell>
        </row>
        <row r="6617">
          <cell r="A6617">
            <v>1998</v>
          </cell>
          <cell r="B6617" t="str">
            <v>Mahmoud Abdul-Rauf</v>
          </cell>
          <cell r="D6617" t="str">
            <v>SAC</v>
          </cell>
          <cell r="F6617">
            <v>10.5</v>
          </cell>
          <cell r="G6617">
            <v>3300000</v>
          </cell>
          <cell r="H6617">
            <v>530.1</v>
          </cell>
        </row>
        <row r="6618">
          <cell r="A6618">
            <v>1998</v>
          </cell>
          <cell r="B6618" t="str">
            <v>Mitch Richmond</v>
          </cell>
          <cell r="D6618" t="str">
            <v>SAC</v>
          </cell>
          <cell r="F6618">
            <v>20.399999999999999</v>
          </cell>
          <cell r="G6618">
            <v>3000000</v>
          </cell>
          <cell r="H6618">
            <v>2569</v>
          </cell>
        </row>
        <row r="6619">
          <cell r="A6619">
            <v>1998</v>
          </cell>
          <cell r="B6619" t="str">
            <v>Tariq Abdul-Wahad</v>
          </cell>
          <cell r="D6619" t="str">
            <v>SAC</v>
          </cell>
          <cell r="F6619">
            <v>10.1</v>
          </cell>
          <cell r="G6619">
            <v>1226880</v>
          </cell>
          <cell r="H6619">
            <v>961.7</v>
          </cell>
        </row>
        <row r="6620">
          <cell r="A6620">
            <v>1998</v>
          </cell>
          <cell r="B6620" t="str">
            <v>Corliss Williamson</v>
          </cell>
          <cell r="D6620" t="str">
            <v>SAC</v>
          </cell>
          <cell r="F6620">
            <v>16</v>
          </cell>
          <cell r="G6620">
            <v>1199520</v>
          </cell>
          <cell r="H6620">
            <v>2820.3</v>
          </cell>
        </row>
        <row r="6621">
          <cell r="A6621">
            <v>1998</v>
          </cell>
          <cell r="B6621" t="str">
            <v>Terry Dehere</v>
          </cell>
          <cell r="D6621" t="str">
            <v>SAC</v>
          </cell>
          <cell r="F6621">
            <v>10.8</v>
          </cell>
          <cell r="G6621">
            <v>500000</v>
          </cell>
          <cell r="H6621">
            <v>1409.1000000000001</v>
          </cell>
        </row>
        <row r="6622">
          <cell r="A6622">
            <v>1998</v>
          </cell>
          <cell r="B6622" t="str">
            <v>Kevin Salvadori</v>
          </cell>
          <cell r="D6622" t="str">
            <v>SAC</v>
          </cell>
          <cell r="F6622">
            <v>2.1</v>
          </cell>
          <cell r="G6622">
            <v>300000</v>
          </cell>
          <cell r="H6622">
            <v>86.4</v>
          </cell>
        </row>
        <row r="6623">
          <cell r="A6623">
            <v>1998</v>
          </cell>
          <cell r="B6623" t="str">
            <v>Michael Stewart</v>
          </cell>
          <cell r="D6623" t="str">
            <v>SAC</v>
          </cell>
          <cell r="F6623">
            <v>12.9</v>
          </cell>
          <cell r="G6623">
            <v>242000</v>
          </cell>
          <cell r="H6623">
            <v>1757.7</v>
          </cell>
        </row>
        <row r="6624">
          <cell r="A6624">
            <v>1998</v>
          </cell>
          <cell r="B6624" t="str">
            <v>Anthony Johnson</v>
          </cell>
          <cell r="D6624" t="str">
            <v>SAC</v>
          </cell>
          <cell r="F6624">
            <v>8.6</v>
          </cell>
          <cell r="G6624">
            <v>242000</v>
          </cell>
          <cell r="H6624">
            <v>2263.7999999999997</v>
          </cell>
        </row>
        <row r="6625">
          <cell r="A6625">
            <v>1998</v>
          </cell>
          <cell r="B6625" t="str">
            <v>Derek Grimm</v>
          </cell>
          <cell r="D6625" t="str">
            <v>SAC</v>
          </cell>
          <cell r="F6625">
            <v>7.9</v>
          </cell>
          <cell r="G6625">
            <v>242000</v>
          </cell>
          <cell r="H6625">
            <v>34.199999999999996</v>
          </cell>
        </row>
        <row r="6626">
          <cell r="A6626">
            <v>1998</v>
          </cell>
          <cell r="B6626" t="str">
            <v>Mark Hendrickson</v>
          </cell>
          <cell r="D6626" t="str">
            <v>SAC</v>
          </cell>
          <cell r="F6626">
            <v>9.4</v>
          </cell>
          <cell r="H6626">
            <v>739.2</v>
          </cell>
        </row>
        <row r="6627">
          <cell r="A6627">
            <v>1998</v>
          </cell>
          <cell r="B6627" t="str">
            <v>Lawrence Funderburke</v>
          </cell>
          <cell r="D6627" t="str">
            <v>SAC</v>
          </cell>
          <cell r="F6627">
            <v>16.2</v>
          </cell>
          <cell r="H6627">
            <v>1092</v>
          </cell>
        </row>
        <row r="6628">
          <cell r="A6628">
            <v>1998</v>
          </cell>
          <cell r="B6628" t="str">
            <v>David Robinson</v>
          </cell>
          <cell r="D6628" t="str">
            <v>SAS</v>
          </cell>
          <cell r="F6628">
            <v>27.8</v>
          </cell>
          <cell r="G6628">
            <v>12397440</v>
          </cell>
          <cell r="H6628">
            <v>2460.1000000000004</v>
          </cell>
        </row>
        <row r="6629">
          <cell r="A6629">
            <v>1998</v>
          </cell>
          <cell r="B6629" t="str">
            <v>Sean Elliott</v>
          </cell>
          <cell r="D6629" t="str">
            <v>SAS</v>
          </cell>
          <cell r="F6629">
            <v>9.5</v>
          </cell>
          <cell r="G6629">
            <v>5333333</v>
          </cell>
          <cell r="H6629">
            <v>1011.6</v>
          </cell>
        </row>
        <row r="6630">
          <cell r="A6630">
            <v>1998</v>
          </cell>
          <cell r="B6630" t="str">
            <v>Avery Johnson</v>
          </cell>
          <cell r="D6630" t="str">
            <v>SAS</v>
          </cell>
          <cell r="F6630">
            <v>14.1</v>
          </cell>
          <cell r="G6630">
            <v>3000000</v>
          </cell>
          <cell r="H6630">
            <v>2677.5</v>
          </cell>
        </row>
        <row r="6631">
          <cell r="A6631">
            <v>1998</v>
          </cell>
          <cell r="B6631" t="str">
            <v>Tim Duncan</v>
          </cell>
          <cell r="D6631" t="str">
            <v>SAS</v>
          </cell>
          <cell r="F6631">
            <v>22.6</v>
          </cell>
          <cell r="G6631">
            <v>2967840</v>
          </cell>
          <cell r="H6631">
            <v>3206.2000000000003</v>
          </cell>
        </row>
        <row r="6632">
          <cell r="A6632">
            <v>1998</v>
          </cell>
          <cell r="B6632" t="str">
            <v>Chuck Person</v>
          </cell>
          <cell r="D6632" t="str">
            <v>SAS</v>
          </cell>
          <cell r="F6632">
            <v>8.3000000000000007</v>
          </cell>
          <cell r="G6632">
            <v>2470000</v>
          </cell>
          <cell r="H6632">
            <v>1457.8999999999999</v>
          </cell>
        </row>
        <row r="6633">
          <cell r="A6633">
            <v>1998</v>
          </cell>
          <cell r="B6633" t="str">
            <v>Will Perdue</v>
          </cell>
          <cell r="D6633" t="str">
            <v>SAS</v>
          </cell>
          <cell r="F6633">
            <v>14.8</v>
          </cell>
          <cell r="G6633">
            <v>1987500</v>
          </cell>
          <cell r="H6633">
            <v>1493.1</v>
          </cell>
        </row>
        <row r="6634">
          <cell r="A6634">
            <v>1998</v>
          </cell>
          <cell r="B6634" t="str">
            <v>Carl Herrera</v>
          </cell>
          <cell r="D6634" t="str">
            <v>SAS</v>
          </cell>
          <cell r="F6634">
            <v>8.1</v>
          </cell>
          <cell r="G6634">
            <v>1820000</v>
          </cell>
          <cell r="H6634">
            <v>516.20000000000005</v>
          </cell>
        </row>
        <row r="6635">
          <cell r="A6635">
            <v>1998</v>
          </cell>
          <cell r="B6635" t="str">
            <v>Monty Williams</v>
          </cell>
          <cell r="D6635" t="str">
            <v>SAS</v>
          </cell>
          <cell r="F6635">
            <v>11.3</v>
          </cell>
          <cell r="G6635">
            <v>1235000</v>
          </cell>
          <cell r="H6635">
            <v>1317.6000000000001</v>
          </cell>
        </row>
        <row r="6636">
          <cell r="A6636">
            <v>1998</v>
          </cell>
          <cell r="B6636" t="str">
            <v>Jaren Jackson</v>
          </cell>
          <cell r="D6636" t="str">
            <v>SAS</v>
          </cell>
          <cell r="F6636">
            <v>9.6999999999999993</v>
          </cell>
          <cell r="G6636">
            <v>272250</v>
          </cell>
          <cell r="H6636">
            <v>2222.2000000000003</v>
          </cell>
        </row>
        <row r="6637">
          <cell r="A6637">
            <v>1998</v>
          </cell>
          <cell r="B6637" t="str">
            <v>Malik Rose</v>
          </cell>
          <cell r="D6637" t="str">
            <v>SAS</v>
          </cell>
          <cell r="F6637">
            <v>10.1</v>
          </cell>
          <cell r="G6637">
            <v>272250</v>
          </cell>
          <cell r="H6637">
            <v>429.29999999999995</v>
          </cell>
        </row>
        <row r="6638">
          <cell r="A6638">
            <v>1998</v>
          </cell>
          <cell r="B6638" t="str">
            <v>Reggie Geary</v>
          </cell>
          <cell r="D6638" t="str">
            <v>SAS</v>
          </cell>
          <cell r="F6638">
            <v>6.8</v>
          </cell>
          <cell r="G6638">
            <v>272250</v>
          </cell>
          <cell r="H6638">
            <v>682</v>
          </cell>
        </row>
        <row r="6639">
          <cell r="A6639">
            <v>1998</v>
          </cell>
          <cell r="B6639" t="str">
            <v>Brad Lohaus</v>
          </cell>
          <cell r="D6639" t="str">
            <v>SAS</v>
          </cell>
          <cell r="F6639">
            <v>5.2</v>
          </cell>
          <cell r="H6639">
            <v>101.7</v>
          </cell>
        </row>
        <row r="6640">
          <cell r="A6640">
            <v>1998</v>
          </cell>
          <cell r="B6640" t="str">
            <v>Willie Burton</v>
          </cell>
          <cell r="D6640" t="str">
            <v>SAS</v>
          </cell>
          <cell r="F6640">
            <v>21.4</v>
          </cell>
          <cell r="H6640">
            <v>42.9</v>
          </cell>
        </row>
        <row r="6641">
          <cell r="A6641">
            <v>1998</v>
          </cell>
          <cell r="B6641" t="str">
            <v>Vinny Del</v>
          </cell>
          <cell r="D6641" t="str">
            <v>SAS</v>
          </cell>
          <cell r="F6641">
            <v>11.1</v>
          </cell>
          <cell r="H6641">
            <v>1722.6</v>
          </cell>
        </row>
        <row r="6642">
          <cell r="A6642">
            <v>1998</v>
          </cell>
          <cell r="B6642" t="str">
            <v>Gary Payton</v>
          </cell>
          <cell r="D6642" t="str">
            <v>SEA</v>
          </cell>
          <cell r="F6642">
            <v>21.6</v>
          </cell>
          <cell r="G6642">
            <v>10514688</v>
          </cell>
          <cell r="H6642">
            <v>3148.7999999999997</v>
          </cell>
        </row>
        <row r="6643">
          <cell r="A6643">
            <v>1998</v>
          </cell>
          <cell r="B6643" t="str">
            <v>Vin Baker</v>
          </cell>
          <cell r="D6643" t="str">
            <v>SEA</v>
          </cell>
          <cell r="F6643">
            <v>20.399999999999999</v>
          </cell>
          <cell r="G6643">
            <v>4064373</v>
          </cell>
          <cell r="H6643">
            <v>2943.7999999999997</v>
          </cell>
        </row>
        <row r="6644">
          <cell r="A6644">
            <v>1998</v>
          </cell>
          <cell r="B6644" t="str">
            <v>Jim McIlvaine</v>
          </cell>
          <cell r="D6644" t="str">
            <v>SEA</v>
          </cell>
          <cell r="F6644">
            <v>9.5</v>
          </cell>
          <cell r="G6644">
            <v>3600000</v>
          </cell>
          <cell r="H6644">
            <v>1209</v>
          </cell>
        </row>
        <row r="6645">
          <cell r="A6645">
            <v>1998</v>
          </cell>
          <cell r="B6645" t="str">
            <v>Nate McMillan</v>
          </cell>
          <cell r="D6645" t="str">
            <v>SEA</v>
          </cell>
          <cell r="F6645">
            <v>12.7</v>
          </cell>
          <cell r="G6645">
            <v>3500000</v>
          </cell>
          <cell r="H6645">
            <v>279</v>
          </cell>
        </row>
        <row r="6646">
          <cell r="A6646">
            <v>1998</v>
          </cell>
          <cell r="B6646" t="str">
            <v>Sam Perkins</v>
          </cell>
          <cell r="D6646" t="str">
            <v>SEA</v>
          </cell>
          <cell r="F6646">
            <v>13.6</v>
          </cell>
          <cell r="G6646">
            <v>3370000</v>
          </cell>
          <cell r="H6646">
            <v>1676.7</v>
          </cell>
        </row>
        <row r="6647">
          <cell r="A6647">
            <v>1998</v>
          </cell>
          <cell r="B6647" t="str">
            <v>Detlef Schrempf</v>
          </cell>
          <cell r="D6647" t="str">
            <v>SEA</v>
          </cell>
          <cell r="F6647">
            <v>18.7</v>
          </cell>
          <cell r="G6647">
            <v>3333333</v>
          </cell>
          <cell r="H6647">
            <v>2745.6000000000004</v>
          </cell>
        </row>
        <row r="6648">
          <cell r="A6648">
            <v>1998</v>
          </cell>
          <cell r="B6648" t="str">
            <v>Hersey Hawkins</v>
          </cell>
          <cell r="D6648" t="str">
            <v>SEA</v>
          </cell>
          <cell r="F6648">
            <v>15.4</v>
          </cell>
          <cell r="G6648">
            <v>3124100</v>
          </cell>
          <cell r="H6648">
            <v>2599.4</v>
          </cell>
        </row>
        <row r="6649">
          <cell r="A6649">
            <v>1998</v>
          </cell>
          <cell r="B6649" t="str">
            <v>Dale Ellis</v>
          </cell>
          <cell r="D6649" t="str">
            <v>SEA</v>
          </cell>
          <cell r="F6649">
            <v>16.600000000000001</v>
          </cell>
          <cell r="G6649">
            <v>1920000</v>
          </cell>
          <cell r="H6649">
            <v>1935.5</v>
          </cell>
        </row>
        <row r="6650">
          <cell r="A6650">
            <v>1998</v>
          </cell>
          <cell r="B6650" t="str">
            <v>David Wingate</v>
          </cell>
          <cell r="D6650" t="str">
            <v>SEA</v>
          </cell>
          <cell r="F6650">
            <v>8.6</v>
          </cell>
          <cell r="G6650">
            <v>570000</v>
          </cell>
          <cell r="H6650">
            <v>545.20000000000005</v>
          </cell>
        </row>
        <row r="6651">
          <cell r="A6651">
            <v>1998</v>
          </cell>
          <cell r="B6651" t="str">
            <v>Jerome Kersey</v>
          </cell>
          <cell r="D6651" t="str">
            <v>SEA</v>
          </cell>
          <cell r="F6651">
            <v>12.6</v>
          </cell>
          <cell r="G6651">
            <v>500000</v>
          </cell>
          <cell r="H6651">
            <v>717.8</v>
          </cell>
        </row>
        <row r="6652">
          <cell r="A6652">
            <v>1998</v>
          </cell>
          <cell r="B6652" t="str">
            <v>Aaron Williams</v>
          </cell>
          <cell r="D6652" t="str">
            <v>SEA</v>
          </cell>
          <cell r="F6652">
            <v>13.4</v>
          </cell>
          <cell r="G6652">
            <v>500000</v>
          </cell>
          <cell r="H6652">
            <v>754</v>
          </cell>
        </row>
        <row r="6653">
          <cell r="A6653">
            <v>1998</v>
          </cell>
          <cell r="B6653" t="str">
            <v>Stephen Howard</v>
          </cell>
          <cell r="D6653" t="str">
            <v>SEA</v>
          </cell>
          <cell r="F6653">
            <v>9.8000000000000007</v>
          </cell>
          <cell r="G6653">
            <v>272250</v>
          </cell>
          <cell r="H6653">
            <v>53.3</v>
          </cell>
        </row>
        <row r="6654">
          <cell r="A6654">
            <v>1998</v>
          </cell>
          <cell r="B6654" t="str">
            <v>Greg Anthony</v>
          </cell>
          <cell r="D6654" t="str">
            <v>SEA</v>
          </cell>
          <cell r="F6654">
            <v>16.8</v>
          </cell>
          <cell r="G6654">
            <v>272250</v>
          </cell>
          <cell r="H6654">
            <v>1024</v>
          </cell>
        </row>
        <row r="6655">
          <cell r="A6655">
            <v>1998</v>
          </cell>
          <cell r="B6655" t="str">
            <v>James Cotton</v>
          </cell>
          <cell r="D6655" t="str">
            <v>SEA</v>
          </cell>
          <cell r="F6655">
            <v>12.5</v>
          </cell>
          <cell r="G6655">
            <v>242000</v>
          </cell>
          <cell r="H6655">
            <v>33.300000000000004</v>
          </cell>
        </row>
        <row r="6656">
          <cell r="A6656">
            <v>1998</v>
          </cell>
          <cell r="B6656" t="str">
            <v>Sharone Wright</v>
          </cell>
          <cell r="D6656" t="str">
            <v>TOR</v>
          </cell>
          <cell r="F6656">
            <v>10.7</v>
          </cell>
          <cell r="G6656">
            <v>3500000</v>
          </cell>
          <cell r="H6656">
            <v>44.1</v>
          </cell>
        </row>
        <row r="6657">
          <cell r="A6657">
            <v>1998</v>
          </cell>
          <cell r="B6657" t="str">
            <v>Marcus Camby</v>
          </cell>
          <cell r="D6657" t="str">
            <v>TOR</v>
          </cell>
          <cell r="F6657">
            <v>15.9</v>
          </cell>
          <cell r="G6657">
            <v>2799240</v>
          </cell>
          <cell r="H6657">
            <v>2003.4</v>
          </cell>
        </row>
        <row r="6658">
          <cell r="A6658">
            <v>1998</v>
          </cell>
          <cell r="B6658" t="str">
            <v>Doug Christie</v>
          </cell>
          <cell r="D6658" t="str">
            <v>TOR</v>
          </cell>
          <cell r="F6658">
            <v>16.2</v>
          </cell>
          <cell r="G6658">
            <v>2012767</v>
          </cell>
          <cell r="H6658">
            <v>2940.6000000000004</v>
          </cell>
        </row>
        <row r="6659">
          <cell r="A6659">
            <v>1998</v>
          </cell>
          <cell r="B6659" t="str">
            <v>Popeye Jones</v>
          </cell>
          <cell r="D6659" t="str">
            <v>TOR</v>
          </cell>
          <cell r="F6659">
            <v>13.4</v>
          </cell>
          <cell r="G6659">
            <v>1886538</v>
          </cell>
          <cell r="H6659">
            <v>351.40000000000003</v>
          </cell>
        </row>
        <row r="6660">
          <cell r="A6660">
            <v>1998</v>
          </cell>
          <cell r="B6660" t="str">
            <v>Tracy McGrady</v>
          </cell>
          <cell r="D6660" t="str">
            <v>TOR</v>
          </cell>
          <cell r="F6660">
            <v>17.399999999999999</v>
          </cell>
          <cell r="G6660">
            <v>1359360</v>
          </cell>
          <cell r="H6660">
            <v>1177.5999999999999</v>
          </cell>
        </row>
        <row r="6661">
          <cell r="A6661">
            <v>1998</v>
          </cell>
          <cell r="B6661" t="str">
            <v>John Wallace</v>
          </cell>
          <cell r="D6661" t="str">
            <v>TOR</v>
          </cell>
          <cell r="F6661">
            <v>14.8</v>
          </cell>
          <cell r="G6661">
            <v>903120</v>
          </cell>
          <cell r="H6661">
            <v>2361.6</v>
          </cell>
        </row>
        <row r="6662">
          <cell r="A6662">
            <v>1998</v>
          </cell>
          <cell r="B6662" t="str">
            <v>Reggie Slater</v>
          </cell>
          <cell r="D6662" t="str">
            <v>TOR</v>
          </cell>
          <cell r="F6662">
            <v>12.4</v>
          </cell>
          <cell r="G6662">
            <v>350000</v>
          </cell>
          <cell r="H6662">
            <v>1661.4</v>
          </cell>
        </row>
        <row r="6663">
          <cell r="A6663">
            <v>1998</v>
          </cell>
          <cell r="B6663" t="str">
            <v>Ed Stokes</v>
          </cell>
          <cell r="D6663" t="str">
            <v>TOR</v>
          </cell>
          <cell r="F6663">
            <v>6.4</v>
          </cell>
          <cell r="G6663">
            <v>272500</v>
          </cell>
          <cell r="H6663">
            <v>17.2</v>
          </cell>
        </row>
        <row r="6664">
          <cell r="A6664">
            <v>1998</v>
          </cell>
          <cell r="B6664" t="str">
            <v>Tim Kempton</v>
          </cell>
          <cell r="D6664" t="str">
            <v>TOR</v>
          </cell>
          <cell r="F6664">
            <v>0.4</v>
          </cell>
          <cell r="G6664">
            <v>272250</v>
          </cell>
          <cell r="H6664">
            <v>32</v>
          </cell>
        </row>
        <row r="6665">
          <cell r="A6665">
            <v>1998</v>
          </cell>
          <cell r="B6665" t="str">
            <v>Chris Garner</v>
          </cell>
          <cell r="D6665" t="str">
            <v>TOR</v>
          </cell>
          <cell r="F6665">
            <v>5.6</v>
          </cell>
          <cell r="G6665">
            <v>242000</v>
          </cell>
          <cell r="H6665">
            <v>292.60000000000002</v>
          </cell>
        </row>
        <row r="6666">
          <cell r="A6666">
            <v>1998</v>
          </cell>
          <cell r="B6666" t="str">
            <v>Oliver Miller</v>
          </cell>
          <cell r="D6666" t="str">
            <v>TOR</v>
          </cell>
          <cell r="F6666">
            <v>12.8</v>
          </cell>
          <cell r="H6666">
            <v>1625.6</v>
          </cell>
        </row>
        <row r="6667">
          <cell r="A6667">
            <v>1998</v>
          </cell>
          <cell r="B6667" t="str">
            <v>Lloyd Daniels</v>
          </cell>
          <cell r="D6667" t="str">
            <v>TOR</v>
          </cell>
          <cell r="F6667">
            <v>13.5</v>
          </cell>
          <cell r="H6667">
            <v>82.199999999999989</v>
          </cell>
        </row>
        <row r="6668">
          <cell r="A6668">
            <v>1998</v>
          </cell>
          <cell r="B6668" t="str">
            <v>Otis Thorpe</v>
          </cell>
          <cell r="D6668" t="str">
            <v>TOT</v>
          </cell>
          <cell r="F6668">
            <v>13.4</v>
          </cell>
          <cell r="G6668">
            <v>5700000</v>
          </cell>
          <cell r="H6668">
            <v>2197.7999999999997</v>
          </cell>
        </row>
        <row r="6669">
          <cell r="A6669">
            <v>1998</v>
          </cell>
          <cell r="B6669" t="str">
            <v>Kenny Anderson</v>
          </cell>
          <cell r="D6669" t="str">
            <v>TOT</v>
          </cell>
          <cell r="F6669">
            <v>14.8</v>
          </cell>
          <cell r="G6669">
            <v>5010000</v>
          </cell>
          <cell r="H6669">
            <v>1860.5</v>
          </cell>
        </row>
        <row r="6670">
          <cell r="A6670">
            <v>1998</v>
          </cell>
          <cell r="B6670" t="str">
            <v>Jim Jackson</v>
          </cell>
          <cell r="D6670" t="str">
            <v>TOT</v>
          </cell>
          <cell r="F6670">
            <v>13.2</v>
          </cell>
          <cell r="G6670">
            <v>4600000</v>
          </cell>
          <cell r="H6670">
            <v>3049.4</v>
          </cell>
        </row>
        <row r="6671">
          <cell r="A6671">
            <v>1998</v>
          </cell>
          <cell r="B6671" t="str">
            <v>Rony Seikaly</v>
          </cell>
          <cell r="D6671" t="str">
            <v>TOT</v>
          </cell>
          <cell r="F6671">
            <v>15</v>
          </cell>
          <cell r="G6671">
            <v>4002000</v>
          </cell>
          <cell r="H6671">
            <v>1635.2</v>
          </cell>
        </row>
        <row r="6672">
          <cell r="A6672">
            <v>1998</v>
          </cell>
          <cell r="B6672" t="str">
            <v>Charles Smith</v>
          </cell>
          <cell r="D6672" t="str">
            <v>TOT</v>
          </cell>
          <cell r="F6672">
            <v>9.8000000000000007</v>
          </cell>
          <cell r="G6672">
            <v>3957143</v>
          </cell>
          <cell r="H6672">
            <v>292.39999999999998</v>
          </cell>
        </row>
        <row r="6673">
          <cell r="A6673">
            <v>1998</v>
          </cell>
          <cell r="B6673" t="str">
            <v>Brian Shaw</v>
          </cell>
          <cell r="D6673" t="str">
            <v>TOT</v>
          </cell>
          <cell r="F6673">
            <v>9.1</v>
          </cell>
          <cell r="G6673">
            <v>3750000</v>
          </cell>
          <cell r="H6673">
            <v>1528.1</v>
          </cell>
        </row>
        <row r="6674">
          <cell r="A6674">
            <v>1998</v>
          </cell>
          <cell r="B6674" t="str">
            <v>Walt Williams</v>
          </cell>
          <cell r="D6674" t="str">
            <v>TOT</v>
          </cell>
          <cell r="F6674">
            <v>13.4</v>
          </cell>
          <cell r="G6674">
            <v>3750000</v>
          </cell>
          <cell r="H6674">
            <v>1469.1</v>
          </cell>
        </row>
        <row r="6675">
          <cell r="A6675">
            <v>1998</v>
          </cell>
          <cell r="B6675" t="str">
            <v>Bobby Hurley</v>
          </cell>
          <cell r="D6675" t="str">
            <v>TOT</v>
          </cell>
          <cell r="F6675">
            <v>9</v>
          </cell>
          <cell r="G6675">
            <v>3552000</v>
          </cell>
          <cell r="H6675">
            <v>872.30000000000007</v>
          </cell>
        </row>
        <row r="6676">
          <cell r="A6676">
            <v>1998</v>
          </cell>
          <cell r="B6676" t="str">
            <v>Dee Brown</v>
          </cell>
          <cell r="D6676" t="str">
            <v>TOT</v>
          </cell>
          <cell r="F6676">
            <v>14.2</v>
          </cell>
          <cell r="G6676">
            <v>3500000</v>
          </cell>
          <cell r="H6676">
            <v>1720.8</v>
          </cell>
        </row>
        <row r="6677">
          <cell r="A6677">
            <v>1998</v>
          </cell>
          <cell r="B6677" t="str">
            <v>Joe Smith</v>
          </cell>
          <cell r="D6677" t="str">
            <v>TOT</v>
          </cell>
          <cell r="F6677">
            <v>14.4</v>
          </cell>
          <cell r="G6677">
            <v>3165160</v>
          </cell>
          <cell r="H6677">
            <v>2346.2999999999997</v>
          </cell>
        </row>
        <row r="6678">
          <cell r="A6678">
            <v>1998</v>
          </cell>
          <cell r="B6678" t="str">
            <v>Kevin Edwards</v>
          </cell>
          <cell r="D6678" t="str">
            <v>TOT</v>
          </cell>
          <cell r="F6678">
            <v>9.5</v>
          </cell>
          <cell r="G6678">
            <v>2640000</v>
          </cell>
          <cell r="H6678">
            <v>487.5</v>
          </cell>
        </row>
        <row r="6679">
          <cell r="A6679">
            <v>1998</v>
          </cell>
          <cell r="B6679" t="str">
            <v>Cedric Ceballos</v>
          </cell>
          <cell r="D6679" t="str">
            <v>TOT</v>
          </cell>
          <cell r="F6679">
            <v>19.3</v>
          </cell>
          <cell r="G6679">
            <v>2605000</v>
          </cell>
          <cell r="H6679">
            <v>991.7</v>
          </cell>
        </row>
        <row r="6680">
          <cell r="A6680">
            <v>1998</v>
          </cell>
          <cell r="B6680" t="str">
            <v>B.J. Armstrong</v>
          </cell>
          <cell r="D6680" t="str">
            <v>TOT</v>
          </cell>
          <cell r="F6680">
            <v>14.6</v>
          </cell>
          <cell r="G6680">
            <v>2600000</v>
          </cell>
          <cell r="H6680">
            <v>831.6</v>
          </cell>
        </row>
        <row r="6681">
          <cell r="A6681">
            <v>1998</v>
          </cell>
          <cell r="B6681" t="str">
            <v>Jerry Stackhouse</v>
          </cell>
          <cell r="D6681" t="str">
            <v>TOT</v>
          </cell>
          <cell r="F6681">
            <v>16.2</v>
          </cell>
          <cell r="G6681">
            <v>2583360</v>
          </cell>
          <cell r="H6681">
            <v>2543.8000000000002</v>
          </cell>
        </row>
        <row r="6682">
          <cell r="A6682">
            <v>1998</v>
          </cell>
          <cell r="B6682" t="str">
            <v>Chauncey Billups</v>
          </cell>
          <cell r="D6682" t="str">
            <v>TOT</v>
          </cell>
          <cell r="F6682">
            <v>13.6</v>
          </cell>
          <cell r="G6682">
            <v>2384640</v>
          </cell>
          <cell r="H6682">
            <v>2216</v>
          </cell>
        </row>
        <row r="6683">
          <cell r="A6683">
            <v>1998</v>
          </cell>
          <cell r="B6683" t="str">
            <v>Anthony Peeler</v>
          </cell>
          <cell r="D6683" t="str">
            <v>TOT</v>
          </cell>
          <cell r="F6683">
            <v>15</v>
          </cell>
          <cell r="G6683">
            <v>2012500</v>
          </cell>
          <cell r="H6683">
            <v>1193.2</v>
          </cell>
        </row>
        <row r="6684">
          <cell r="A6684">
            <v>1998</v>
          </cell>
          <cell r="B6684" t="str">
            <v>Michael Smith</v>
          </cell>
          <cell r="D6684" t="str">
            <v>TOT</v>
          </cell>
          <cell r="F6684">
            <v>14.3</v>
          </cell>
          <cell r="G6684">
            <v>1920000</v>
          </cell>
          <cell r="H6684">
            <v>1051.1999999999998</v>
          </cell>
        </row>
        <row r="6685">
          <cell r="A6685">
            <v>1998</v>
          </cell>
          <cell r="B6685" t="str">
            <v>Carlos Rogers</v>
          </cell>
          <cell r="D6685" t="str">
            <v>TOT</v>
          </cell>
          <cell r="F6685">
            <v>12.7</v>
          </cell>
          <cell r="G6685">
            <v>1900000</v>
          </cell>
          <cell r="H6685">
            <v>375.9</v>
          </cell>
        </row>
        <row r="6686">
          <cell r="A6686">
            <v>1998</v>
          </cell>
          <cell r="B6686" t="str">
            <v>Muggsy Bogues</v>
          </cell>
          <cell r="D6686" t="str">
            <v>TOT</v>
          </cell>
          <cell r="F6686">
            <v>12.4</v>
          </cell>
          <cell r="G6686">
            <v>1800000</v>
          </cell>
          <cell r="H6686">
            <v>1567.7</v>
          </cell>
        </row>
        <row r="6687">
          <cell r="A6687">
            <v>1998</v>
          </cell>
          <cell r="B6687" t="str">
            <v>Damon Stoudamire</v>
          </cell>
          <cell r="D6687" t="str">
            <v>TOT</v>
          </cell>
          <cell r="F6687">
            <v>16.8</v>
          </cell>
          <cell r="G6687">
            <v>1748760</v>
          </cell>
          <cell r="H6687">
            <v>2840</v>
          </cell>
        </row>
        <row r="6688">
          <cell r="A6688">
            <v>1998</v>
          </cell>
          <cell r="B6688" t="str">
            <v>Shawn Respert</v>
          </cell>
          <cell r="D6688" t="str">
            <v>TOT</v>
          </cell>
          <cell r="F6688">
            <v>12.3</v>
          </cell>
          <cell r="G6688">
            <v>1602120</v>
          </cell>
          <cell r="H6688">
            <v>912</v>
          </cell>
        </row>
        <row r="6689">
          <cell r="A6689">
            <v>1998</v>
          </cell>
          <cell r="B6689" t="str">
            <v>Eric Montross</v>
          </cell>
          <cell r="D6689" t="str">
            <v>TOT</v>
          </cell>
          <cell r="F6689">
            <v>8</v>
          </cell>
          <cell r="G6689">
            <v>1520000</v>
          </cell>
          <cell r="H6689">
            <v>691.2</v>
          </cell>
        </row>
        <row r="6690">
          <cell r="A6690">
            <v>1998</v>
          </cell>
          <cell r="B6690" t="str">
            <v>Rex Walters</v>
          </cell>
          <cell r="D6690" t="str">
            <v>TOT</v>
          </cell>
          <cell r="F6690">
            <v>11.8</v>
          </cell>
          <cell r="G6690">
            <v>1430000</v>
          </cell>
          <cell r="H6690">
            <v>235.6</v>
          </cell>
        </row>
        <row r="6691">
          <cell r="A6691">
            <v>1998</v>
          </cell>
          <cell r="B6691" t="str">
            <v>Gary Trent</v>
          </cell>
          <cell r="D6691" t="str">
            <v>TOT</v>
          </cell>
          <cell r="F6691">
            <v>16.2</v>
          </cell>
          <cell r="G6691">
            <v>1329009</v>
          </cell>
          <cell r="H6691">
            <v>1360.8</v>
          </cell>
        </row>
        <row r="6692">
          <cell r="A6692">
            <v>1998</v>
          </cell>
          <cell r="B6692" t="str">
            <v>Dickey Simpkins</v>
          </cell>
          <cell r="D6692" t="str">
            <v>TOT</v>
          </cell>
          <cell r="F6692">
            <v>10.6</v>
          </cell>
          <cell r="G6692">
            <v>1235000</v>
          </cell>
          <cell r="H6692">
            <v>432</v>
          </cell>
        </row>
        <row r="6693">
          <cell r="A6693">
            <v>1998</v>
          </cell>
          <cell r="B6693" t="str">
            <v>Aaron McKie</v>
          </cell>
          <cell r="D6693" t="str">
            <v>TOT</v>
          </cell>
          <cell r="F6693">
            <v>8.6</v>
          </cell>
          <cell r="G6693">
            <v>1235000</v>
          </cell>
          <cell r="H6693">
            <v>1814.3999999999999</v>
          </cell>
        </row>
        <row r="6694">
          <cell r="A6694">
            <v>1998</v>
          </cell>
          <cell r="B6694" t="str">
            <v>Brent Barry</v>
          </cell>
          <cell r="D6694" t="str">
            <v>TOT</v>
          </cell>
          <cell r="F6694">
            <v>14.3</v>
          </cell>
          <cell r="G6694">
            <v>1082520</v>
          </cell>
          <cell r="H6694">
            <v>1600.8000000000002</v>
          </cell>
        </row>
        <row r="6695">
          <cell r="A6695">
            <v>1998</v>
          </cell>
          <cell r="B6695" t="str">
            <v>Tony Delk</v>
          </cell>
          <cell r="D6695" t="str">
            <v>TOT</v>
          </cell>
          <cell r="F6695">
            <v>13.1</v>
          </cell>
          <cell r="G6695">
            <v>1000680</v>
          </cell>
          <cell r="H6695">
            <v>1678.6000000000001</v>
          </cell>
        </row>
        <row r="6696">
          <cell r="A6696">
            <v>1998</v>
          </cell>
          <cell r="B6696" t="str">
            <v>Terry Cummings</v>
          </cell>
          <cell r="D6696" t="str">
            <v>TOT</v>
          </cell>
          <cell r="F6696">
            <v>13.7</v>
          </cell>
          <cell r="G6696">
            <v>1000000</v>
          </cell>
          <cell r="H6696">
            <v>1184</v>
          </cell>
        </row>
        <row r="6697">
          <cell r="A6697">
            <v>1998</v>
          </cell>
          <cell r="B6697" t="str">
            <v>Žan Tabak</v>
          </cell>
          <cell r="D6697" t="str">
            <v>TOT</v>
          </cell>
          <cell r="F6697">
            <v>9.6999999999999993</v>
          </cell>
          <cell r="G6697">
            <v>950000</v>
          </cell>
          <cell r="H6697">
            <v>986.1</v>
          </cell>
        </row>
        <row r="6698">
          <cell r="A6698">
            <v>1998</v>
          </cell>
          <cell r="B6698" t="str">
            <v>Theo Ratliff</v>
          </cell>
          <cell r="D6698" t="str">
            <v>TOT</v>
          </cell>
          <cell r="F6698">
            <v>16.2</v>
          </cell>
          <cell r="G6698">
            <v>928080</v>
          </cell>
          <cell r="H6698">
            <v>2443.6</v>
          </cell>
        </row>
        <row r="6699">
          <cell r="A6699">
            <v>1998</v>
          </cell>
          <cell r="B6699" t="str">
            <v>Jason Caffey</v>
          </cell>
          <cell r="D6699" t="str">
            <v>TOT</v>
          </cell>
          <cell r="F6699">
            <v>13.9</v>
          </cell>
          <cell r="G6699">
            <v>850920</v>
          </cell>
          <cell r="H6699">
            <v>1424</v>
          </cell>
        </row>
        <row r="6700">
          <cell r="A6700">
            <v>1998</v>
          </cell>
          <cell r="B6700" t="str">
            <v>George Zidek</v>
          </cell>
          <cell r="D6700" t="str">
            <v>TOT</v>
          </cell>
          <cell r="F6700">
            <v>9.1</v>
          </cell>
          <cell r="G6700">
            <v>784200</v>
          </cell>
          <cell r="H6700">
            <v>63.599999999999994</v>
          </cell>
        </row>
        <row r="6701">
          <cell r="A6701">
            <v>1998</v>
          </cell>
          <cell r="B6701" t="str">
            <v>Roy Rogers</v>
          </cell>
          <cell r="D6701" t="str">
            <v>TOT</v>
          </cell>
          <cell r="F6701">
            <v>5.4</v>
          </cell>
          <cell r="G6701">
            <v>763080</v>
          </cell>
          <cell r="H6701">
            <v>106.5</v>
          </cell>
        </row>
        <row r="6702">
          <cell r="A6702">
            <v>1998</v>
          </cell>
          <cell r="B6702" t="str">
            <v>Eric Snow</v>
          </cell>
          <cell r="D6702" t="str">
            <v>TOT</v>
          </cell>
          <cell r="F6702">
            <v>11.7</v>
          </cell>
          <cell r="G6702">
            <v>706300</v>
          </cell>
          <cell r="H6702">
            <v>915.2</v>
          </cell>
        </row>
        <row r="6703">
          <cell r="A6703">
            <v>1998</v>
          </cell>
          <cell r="B6703" t="str">
            <v>David Vaughn</v>
          </cell>
          <cell r="D6703" t="str">
            <v>TOT</v>
          </cell>
          <cell r="F6703">
            <v>11.4</v>
          </cell>
          <cell r="G6703">
            <v>693840</v>
          </cell>
          <cell r="H6703">
            <v>488</v>
          </cell>
        </row>
        <row r="6704">
          <cell r="A6704">
            <v>1998</v>
          </cell>
          <cell r="B6704" t="str">
            <v>John Thomas</v>
          </cell>
          <cell r="D6704" t="str">
            <v>TOT</v>
          </cell>
          <cell r="F6704">
            <v>9.1</v>
          </cell>
          <cell r="G6704">
            <v>640440</v>
          </cell>
          <cell r="H6704">
            <v>534.6</v>
          </cell>
        </row>
        <row r="6705">
          <cell r="A6705">
            <v>1998</v>
          </cell>
          <cell r="B6705" t="str">
            <v>David Benoit</v>
          </cell>
          <cell r="D6705" t="str">
            <v>TOT</v>
          </cell>
          <cell r="F6705">
            <v>10.5</v>
          </cell>
          <cell r="G6705">
            <v>609096</v>
          </cell>
          <cell r="H6705">
            <v>1124.2</v>
          </cell>
        </row>
        <row r="6706">
          <cell r="A6706">
            <v>1998</v>
          </cell>
          <cell r="B6706" t="str">
            <v>Brian Evans</v>
          </cell>
          <cell r="D6706" t="str">
            <v>TOT</v>
          </cell>
          <cell r="F6706">
            <v>12</v>
          </cell>
          <cell r="G6706">
            <v>607545</v>
          </cell>
          <cell r="H6706">
            <v>892.80000000000007</v>
          </cell>
        </row>
        <row r="6707">
          <cell r="A6707">
            <v>1998</v>
          </cell>
          <cell r="B6707" t="str">
            <v>Cory Alexander</v>
          </cell>
          <cell r="D6707" t="str">
            <v>TOT</v>
          </cell>
          <cell r="F6707">
            <v>15.2</v>
          </cell>
          <cell r="G6707">
            <v>562380</v>
          </cell>
          <cell r="H6707">
            <v>1296</v>
          </cell>
        </row>
        <row r="6708">
          <cell r="A6708">
            <v>1998</v>
          </cell>
          <cell r="B6708" t="str">
            <v>Chris Robinson</v>
          </cell>
          <cell r="D6708" t="str">
            <v>TOT</v>
          </cell>
          <cell r="F6708">
            <v>9.1</v>
          </cell>
          <cell r="G6708">
            <v>325000</v>
          </cell>
          <cell r="H6708">
            <v>413</v>
          </cell>
        </row>
        <row r="6709">
          <cell r="A6709">
            <v>1998</v>
          </cell>
          <cell r="B6709" t="str">
            <v>Carl Thomas</v>
          </cell>
          <cell r="D6709" t="str">
            <v>TOT</v>
          </cell>
          <cell r="F6709">
            <v>10.9</v>
          </cell>
          <cell r="G6709">
            <v>272250</v>
          </cell>
          <cell r="H6709">
            <v>425.7</v>
          </cell>
        </row>
        <row r="6710">
          <cell r="A6710">
            <v>1998</v>
          </cell>
          <cell r="B6710" t="str">
            <v>Alvin Williams</v>
          </cell>
          <cell r="D6710" t="str">
            <v>TOT</v>
          </cell>
          <cell r="F6710">
            <v>10.3</v>
          </cell>
          <cell r="G6710">
            <v>242000</v>
          </cell>
          <cell r="H6710">
            <v>1069.2</v>
          </cell>
        </row>
        <row r="6711">
          <cell r="A6711">
            <v>1998</v>
          </cell>
          <cell r="B6711" t="str">
            <v>William Cunningham</v>
          </cell>
          <cell r="D6711" t="str">
            <v>TOT</v>
          </cell>
          <cell r="F6711">
            <v>9.3000000000000007</v>
          </cell>
          <cell r="G6711">
            <v>50000</v>
          </cell>
          <cell r="H6711">
            <v>39.199999999999996</v>
          </cell>
        </row>
        <row r="6712">
          <cell r="A6712">
            <v>1998</v>
          </cell>
          <cell r="B6712" t="str">
            <v>Jeff Grayer</v>
          </cell>
          <cell r="D6712" t="str">
            <v>TOT</v>
          </cell>
          <cell r="F6712">
            <v>2.7</v>
          </cell>
          <cell r="H6712">
            <v>34</v>
          </cell>
        </row>
        <row r="6713">
          <cell r="A6713">
            <v>1998</v>
          </cell>
          <cell r="B6713" t="str">
            <v>Brooks Thompson</v>
          </cell>
          <cell r="D6713" t="str">
            <v>TOT</v>
          </cell>
          <cell r="F6713">
            <v>11.2</v>
          </cell>
          <cell r="H6713">
            <v>168</v>
          </cell>
        </row>
        <row r="6714">
          <cell r="A6714">
            <v>1998</v>
          </cell>
          <cell r="B6714" t="str">
            <v>Isaac Austin</v>
          </cell>
          <cell r="D6714" t="str">
            <v>TOT</v>
          </cell>
          <cell r="F6714">
            <v>16.3</v>
          </cell>
          <cell r="H6714">
            <v>2269.8000000000002</v>
          </cell>
        </row>
        <row r="6715">
          <cell r="A6715">
            <v>1998</v>
          </cell>
          <cell r="B6715" t="str">
            <v>Dennis Scott</v>
          </cell>
          <cell r="D6715" t="str">
            <v>TOT</v>
          </cell>
          <cell r="F6715">
            <v>12.1</v>
          </cell>
          <cell r="H6715">
            <v>2292.3000000000002</v>
          </cell>
        </row>
        <row r="6716">
          <cell r="A6716">
            <v>1998</v>
          </cell>
          <cell r="B6716" t="str">
            <v>Vernon Maxwell</v>
          </cell>
          <cell r="D6716" t="str">
            <v>TOT</v>
          </cell>
          <cell r="F6716">
            <v>12.2</v>
          </cell>
          <cell r="H6716">
            <v>634.19999999999993</v>
          </cell>
        </row>
        <row r="6717">
          <cell r="A6717">
            <v>1998</v>
          </cell>
          <cell r="B6717" t="str">
            <v>Kevin Ollie</v>
          </cell>
          <cell r="D6717" t="str">
            <v>TOT</v>
          </cell>
          <cell r="F6717">
            <v>8.9</v>
          </cell>
          <cell r="H6717">
            <v>430.5</v>
          </cell>
        </row>
        <row r="6718">
          <cell r="A6718">
            <v>1998</v>
          </cell>
          <cell r="B6718" t="str">
            <v>Donald Royal</v>
          </cell>
          <cell r="D6718" t="str">
            <v>TOT</v>
          </cell>
          <cell r="F6718">
            <v>8.3000000000000007</v>
          </cell>
          <cell r="H6718">
            <v>322.40000000000003</v>
          </cell>
        </row>
        <row r="6719">
          <cell r="A6719">
            <v>1998</v>
          </cell>
          <cell r="B6719" t="str">
            <v>Clarence Weatherspoon</v>
          </cell>
          <cell r="D6719" t="str">
            <v>TOT</v>
          </cell>
          <cell r="F6719">
            <v>14</v>
          </cell>
          <cell r="H6719">
            <v>2322.6</v>
          </cell>
        </row>
        <row r="6720">
          <cell r="A6720">
            <v>1998</v>
          </cell>
          <cell r="B6720" t="str">
            <v>Karl Malone*</v>
          </cell>
          <cell r="D6720" t="str">
            <v>UTA</v>
          </cell>
          <cell r="F6720">
            <v>27.9</v>
          </cell>
          <cell r="G6720">
            <v>5118578</v>
          </cell>
          <cell r="H6720">
            <v>3029.4</v>
          </cell>
        </row>
        <row r="6721">
          <cell r="A6721">
            <v>1998</v>
          </cell>
          <cell r="B6721" t="str">
            <v>John Stockton*</v>
          </cell>
          <cell r="D6721" t="str">
            <v>UTA</v>
          </cell>
          <cell r="F6721">
            <v>21.8</v>
          </cell>
          <cell r="G6721">
            <v>5000000</v>
          </cell>
          <cell r="H6721">
            <v>1856</v>
          </cell>
        </row>
        <row r="6722">
          <cell r="A6722">
            <v>1998</v>
          </cell>
          <cell r="B6722" t="str">
            <v>Jeff Hornacek</v>
          </cell>
          <cell r="D6722" t="str">
            <v>UTA</v>
          </cell>
          <cell r="F6722">
            <v>19.3</v>
          </cell>
          <cell r="G6722">
            <v>4195000</v>
          </cell>
          <cell r="H6722">
            <v>2464</v>
          </cell>
        </row>
        <row r="6723">
          <cell r="A6723">
            <v>1998</v>
          </cell>
          <cell r="B6723" t="str">
            <v>Chris Morris</v>
          </cell>
          <cell r="D6723" t="str">
            <v>UTA</v>
          </cell>
          <cell r="F6723">
            <v>14.7</v>
          </cell>
          <cell r="G6723">
            <v>3000000</v>
          </cell>
          <cell r="H6723">
            <v>540</v>
          </cell>
        </row>
        <row r="6724">
          <cell r="A6724">
            <v>1998</v>
          </cell>
          <cell r="B6724" t="str">
            <v>Bryon Russell</v>
          </cell>
          <cell r="D6724" t="str">
            <v>UTA</v>
          </cell>
          <cell r="F6724">
            <v>12.9</v>
          </cell>
          <cell r="G6724">
            <v>2857144</v>
          </cell>
          <cell r="H6724">
            <v>2222.2000000000003</v>
          </cell>
        </row>
        <row r="6725">
          <cell r="A6725">
            <v>1998</v>
          </cell>
          <cell r="B6725" t="str">
            <v>Adam Keefe</v>
          </cell>
          <cell r="D6725" t="str">
            <v>UTA</v>
          </cell>
          <cell r="F6725">
            <v>14.5</v>
          </cell>
          <cell r="G6725">
            <v>2300000</v>
          </cell>
          <cell r="H6725">
            <v>2048</v>
          </cell>
        </row>
        <row r="6726">
          <cell r="A6726">
            <v>1998</v>
          </cell>
          <cell r="B6726" t="str">
            <v>Antoine Carr</v>
          </cell>
          <cell r="D6726" t="str">
            <v>UTA</v>
          </cell>
          <cell r="F6726">
            <v>9.8000000000000007</v>
          </cell>
          <cell r="G6726">
            <v>1600000</v>
          </cell>
          <cell r="H6726">
            <v>1089</v>
          </cell>
        </row>
        <row r="6727">
          <cell r="A6727">
            <v>1998</v>
          </cell>
          <cell r="B6727" t="str">
            <v>Howard Eisley</v>
          </cell>
          <cell r="D6727" t="str">
            <v>UTA</v>
          </cell>
          <cell r="F6727">
            <v>13.6</v>
          </cell>
          <cell r="G6727">
            <v>1240000</v>
          </cell>
          <cell r="H6727">
            <v>1722</v>
          </cell>
        </row>
        <row r="6728">
          <cell r="A6728">
            <v>1998</v>
          </cell>
          <cell r="B6728" t="str">
            <v>Shandon Anderson</v>
          </cell>
          <cell r="D6728" t="str">
            <v>UTA</v>
          </cell>
          <cell r="F6728">
            <v>15.7</v>
          </cell>
          <cell r="G6728">
            <v>1200000</v>
          </cell>
          <cell r="H6728">
            <v>1599</v>
          </cell>
        </row>
        <row r="6729">
          <cell r="A6729">
            <v>1998</v>
          </cell>
          <cell r="B6729" t="str">
            <v>Greg Ostertag</v>
          </cell>
          <cell r="D6729" t="str">
            <v>UTA</v>
          </cell>
          <cell r="F6729">
            <v>12.5</v>
          </cell>
          <cell r="G6729">
            <v>647400</v>
          </cell>
          <cell r="H6729">
            <v>1285.1999999999998</v>
          </cell>
        </row>
        <row r="6730">
          <cell r="A6730">
            <v>1998</v>
          </cell>
          <cell r="B6730" t="str">
            <v>Jacque Vaughn</v>
          </cell>
          <cell r="D6730" t="str">
            <v>UTA</v>
          </cell>
          <cell r="F6730">
            <v>6.9</v>
          </cell>
          <cell r="G6730">
            <v>601320</v>
          </cell>
          <cell r="H6730">
            <v>418.50000000000006</v>
          </cell>
        </row>
        <row r="6731">
          <cell r="A6731">
            <v>1998</v>
          </cell>
          <cell r="B6731" t="str">
            <v>Greg Foster</v>
          </cell>
          <cell r="D6731" t="str">
            <v>UTA</v>
          </cell>
          <cell r="F6731">
            <v>8.9</v>
          </cell>
          <cell r="G6731">
            <v>504000</v>
          </cell>
          <cell r="H6731">
            <v>1443</v>
          </cell>
        </row>
        <row r="6732">
          <cell r="A6732">
            <v>1998</v>
          </cell>
          <cell r="B6732" t="str">
            <v>Troy Hudson</v>
          </cell>
          <cell r="D6732" t="str">
            <v>UTA</v>
          </cell>
          <cell r="F6732">
            <v>19.100000000000001</v>
          </cell>
          <cell r="G6732">
            <v>242000</v>
          </cell>
          <cell r="H6732">
            <v>23.2</v>
          </cell>
        </row>
        <row r="6733">
          <cell r="A6733">
            <v>1998</v>
          </cell>
          <cell r="B6733" t="str">
            <v>Blue Edwards</v>
          </cell>
          <cell r="D6733" t="str">
            <v>VAN</v>
          </cell>
          <cell r="F6733">
            <v>14.5</v>
          </cell>
          <cell r="G6733">
            <v>2300000</v>
          </cell>
          <cell r="H6733">
            <v>1968.3</v>
          </cell>
        </row>
        <row r="6734">
          <cell r="A6734">
            <v>1998</v>
          </cell>
          <cell r="B6734" t="str">
            <v>Antonio Daniels</v>
          </cell>
          <cell r="D6734" t="str">
            <v>VAN</v>
          </cell>
          <cell r="F6734">
            <v>9.9</v>
          </cell>
          <cell r="G6734">
            <v>2149920</v>
          </cell>
          <cell r="H6734">
            <v>1953.6</v>
          </cell>
        </row>
        <row r="6735">
          <cell r="A6735">
            <v>1998</v>
          </cell>
          <cell r="B6735" t="str">
            <v>George Lynch</v>
          </cell>
          <cell r="D6735" t="str">
            <v>VAN</v>
          </cell>
          <cell r="F6735">
            <v>16.8</v>
          </cell>
          <cell r="G6735">
            <v>2115000</v>
          </cell>
          <cell r="H6735">
            <v>1492.3999999999999</v>
          </cell>
        </row>
        <row r="6736">
          <cell r="A6736">
            <v>1998</v>
          </cell>
          <cell r="B6736" t="str">
            <v>Bryant Reeves</v>
          </cell>
          <cell r="D6736" t="str">
            <v>VAN</v>
          </cell>
          <cell r="F6736">
            <v>17.3</v>
          </cell>
          <cell r="G6736">
            <v>1915680</v>
          </cell>
          <cell r="H6736">
            <v>2523.4</v>
          </cell>
        </row>
        <row r="6737">
          <cell r="A6737">
            <v>1998</v>
          </cell>
          <cell r="B6737" t="str">
            <v>Lee Mayberry</v>
          </cell>
          <cell r="D6737" t="str">
            <v>VAN</v>
          </cell>
          <cell r="F6737">
            <v>9.1999999999999993</v>
          </cell>
          <cell r="G6737">
            <v>1320000</v>
          </cell>
          <cell r="H6737">
            <v>1832.8</v>
          </cell>
        </row>
        <row r="6738">
          <cell r="A6738">
            <v>1998</v>
          </cell>
          <cell r="B6738" t="str">
            <v>Tony Massenburg</v>
          </cell>
          <cell r="D6738" t="str">
            <v>VAN</v>
          </cell>
          <cell r="F6738">
            <v>14.9</v>
          </cell>
          <cell r="G6738">
            <v>750000</v>
          </cell>
          <cell r="H6738">
            <v>896.69999999999993</v>
          </cell>
        </row>
        <row r="6739">
          <cell r="A6739">
            <v>1998</v>
          </cell>
          <cell r="B6739" t="str">
            <v>Pete Chilcutt</v>
          </cell>
          <cell r="D6739" t="str">
            <v>VAN</v>
          </cell>
          <cell r="F6739">
            <v>12.6</v>
          </cell>
          <cell r="G6739">
            <v>700000</v>
          </cell>
          <cell r="H6739">
            <v>1418.6000000000001</v>
          </cell>
        </row>
        <row r="6740">
          <cell r="A6740">
            <v>1998</v>
          </cell>
          <cell r="B6740" t="str">
            <v>Sam Mack</v>
          </cell>
          <cell r="D6740" t="str">
            <v>VAN</v>
          </cell>
          <cell r="F6740">
            <v>12.4</v>
          </cell>
          <cell r="G6740">
            <v>455000</v>
          </cell>
          <cell r="H6740">
            <v>1413.6000000000001</v>
          </cell>
        </row>
        <row r="6741">
          <cell r="A6741">
            <v>1998</v>
          </cell>
          <cell r="B6741" t="str">
            <v>Ivano Newbill</v>
          </cell>
          <cell r="D6741" t="str">
            <v>VAN</v>
          </cell>
          <cell r="F6741">
            <v>7.6</v>
          </cell>
          <cell r="G6741">
            <v>272250</v>
          </cell>
          <cell r="H6741">
            <v>249.20000000000002</v>
          </cell>
        </row>
        <row r="6742">
          <cell r="A6742">
            <v>1998</v>
          </cell>
          <cell r="B6742" t="str">
            <v>Larry Robinson</v>
          </cell>
          <cell r="D6742" t="str">
            <v>VAN</v>
          </cell>
          <cell r="F6742">
            <v>15.8</v>
          </cell>
          <cell r="H6742">
            <v>40.799999999999997</v>
          </cell>
        </row>
        <row r="6743">
          <cell r="A6743">
            <v>1998</v>
          </cell>
          <cell r="B6743" t="str">
            <v>Shareef Abdur-Rahim</v>
          </cell>
          <cell r="D6743" t="str">
            <v>VAN</v>
          </cell>
          <cell r="F6743">
            <v>21.1</v>
          </cell>
          <cell r="H6743">
            <v>2952</v>
          </cell>
        </row>
        <row r="6744">
          <cell r="A6744">
            <v>1998</v>
          </cell>
          <cell r="B6744" t="str">
            <v>Juwan Howard</v>
          </cell>
          <cell r="D6744" t="str">
            <v>WAS</v>
          </cell>
          <cell r="F6744">
            <v>15.2</v>
          </cell>
          <cell r="G6744">
            <v>11250000</v>
          </cell>
          <cell r="H6744">
            <v>2560</v>
          </cell>
        </row>
        <row r="6745">
          <cell r="A6745">
            <v>1998</v>
          </cell>
          <cell r="B6745" t="str">
            <v>Chris Webber</v>
          </cell>
          <cell r="D6745" t="str">
            <v>WAS</v>
          </cell>
          <cell r="F6745">
            <v>20.9</v>
          </cell>
          <cell r="G6745">
            <v>9000000</v>
          </cell>
          <cell r="H6745">
            <v>2811.6</v>
          </cell>
        </row>
        <row r="6746">
          <cell r="A6746">
            <v>1998</v>
          </cell>
          <cell r="B6746" t="str">
            <v>Harvey Grant</v>
          </cell>
          <cell r="D6746" t="str">
            <v>WAS</v>
          </cell>
          <cell r="F6746">
            <v>7.5</v>
          </cell>
          <cell r="G6746">
            <v>4671875</v>
          </cell>
          <cell r="H6746">
            <v>897</v>
          </cell>
        </row>
        <row r="6747">
          <cell r="A6747">
            <v>1998</v>
          </cell>
          <cell r="B6747" t="str">
            <v>Calbert Cheaney</v>
          </cell>
          <cell r="D6747" t="str">
            <v>WAS</v>
          </cell>
          <cell r="F6747">
            <v>11.7</v>
          </cell>
          <cell r="G6747">
            <v>3600000</v>
          </cell>
          <cell r="H6747">
            <v>2837.2000000000003</v>
          </cell>
        </row>
        <row r="6748">
          <cell r="A6748">
            <v>1998</v>
          </cell>
          <cell r="B6748" t="str">
            <v>Rod Strickland</v>
          </cell>
          <cell r="D6748" t="str">
            <v>WAS</v>
          </cell>
          <cell r="F6748">
            <v>19.600000000000001</v>
          </cell>
          <cell r="G6748">
            <v>3450000</v>
          </cell>
          <cell r="H6748">
            <v>3017.2000000000003</v>
          </cell>
        </row>
        <row r="6749">
          <cell r="A6749">
            <v>1998</v>
          </cell>
          <cell r="B6749" t="str">
            <v>Tracy Murray</v>
          </cell>
          <cell r="D6749" t="str">
            <v>WAS</v>
          </cell>
          <cell r="F6749">
            <v>17.3</v>
          </cell>
          <cell r="G6749">
            <v>2040000</v>
          </cell>
          <cell r="H6749">
            <v>2230.4</v>
          </cell>
        </row>
        <row r="6750">
          <cell r="A6750">
            <v>1998</v>
          </cell>
          <cell r="B6750" t="str">
            <v>Chris Whitney</v>
          </cell>
          <cell r="D6750" t="str">
            <v>WAS</v>
          </cell>
          <cell r="F6750">
            <v>14.8</v>
          </cell>
          <cell r="G6750">
            <v>1200000</v>
          </cell>
          <cell r="H6750">
            <v>1074.2</v>
          </cell>
        </row>
        <row r="6751">
          <cell r="A6751">
            <v>1998</v>
          </cell>
          <cell r="B6751" t="str">
            <v>Lorenzo Williams</v>
          </cell>
          <cell r="D6751" t="str">
            <v>WAS</v>
          </cell>
          <cell r="F6751">
            <v>14.1</v>
          </cell>
          <cell r="G6751">
            <v>1128000</v>
          </cell>
          <cell r="H6751">
            <v>110.60000000000001</v>
          </cell>
        </row>
        <row r="6752">
          <cell r="A6752">
            <v>1998</v>
          </cell>
          <cell r="B6752" t="str">
            <v>Ben Wallace</v>
          </cell>
          <cell r="D6752" t="str">
            <v>WAS</v>
          </cell>
          <cell r="F6752">
            <v>13.4</v>
          </cell>
          <cell r="G6752">
            <v>326700</v>
          </cell>
          <cell r="H6752">
            <v>1125.6000000000001</v>
          </cell>
        </row>
        <row r="6753">
          <cell r="A6753">
            <v>1998</v>
          </cell>
          <cell r="B6753" t="str">
            <v>Terry Davis</v>
          </cell>
          <cell r="D6753" t="str">
            <v>WAS</v>
          </cell>
          <cell r="F6753">
            <v>10.5</v>
          </cell>
          <cell r="G6753">
            <v>272250</v>
          </cell>
          <cell r="H6753">
            <v>1702</v>
          </cell>
        </row>
        <row r="6754">
          <cell r="A6754">
            <v>1998</v>
          </cell>
          <cell r="B6754" t="str">
            <v>Darvin Ham</v>
          </cell>
          <cell r="D6754" t="str">
            <v>WAS</v>
          </cell>
          <cell r="F6754">
            <v>9.1999999999999993</v>
          </cell>
          <cell r="G6754">
            <v>272250</v>
          </cell>
          <cell r="H6754">
            <v>631.9</v>
          </cell>
        </row>
        <row r="6755">
          <cell r="A6755">
            <v>1998</v>
          </cell>
          <cell r="B6755" t="str">
            <v>Jimmy Oliver</v>
          </cell>
          <cell r="D6755" t="str">
            <v>WAS</v>
          </cell>
          <cell r="F6755">
            <v>19.7</v>
          </cell>
          <cell r="G6755">
            <v>272250</v>
          </cell>
          <cell r="H6755">
            <v>10</v>
          </cell>
        </row>
        <row r="6756">
          <cell r="A6756">
            <v>1998</v>
          </cell>
          <cell r="B6756" t="str">
            <v>God Shammgod</v>
          </cell>
          <cell r="D6756" t="str">
            <v>WAS</v>
          </cell>
          <cell r="F6756">
            <v>9.1999999999999993</v>
          </cell>
          <cell r="G6756">
            <v>242250</v>
          </cell>
          <cell r="H6756">
            <v>146</v>
          </cell>
        </row>
        <row r="6757">
          <cell r="A6757">
            <v>1998</v>
          </cell>
          <cell r="B6757" t="str">
            <v>Lawrence Moten</v>
          </cell>
          <cell r="D6757" t="str">
            <v>WAS</v>
          </cell>
          <cell r="F6757">
            <v>-0.2</v>
          </cell>
          <cell r="H6757">
            <v>27.2</v>
          </cell>
        </row>
        <row r="6758">
          <cell r="A6758">
            <v>1998</v>
          </cell>
          <cell r="B6758" t="str">
            <v>Ledell Eackles</v>
          </cell>
          <cell r="D6758" t="str">
            <v>WAS</v>
          </cell>
          <cell r="F6758">
            <v>12.2</v>
          </cell>
          <cell r="H6758">
            <v>546</v>
          </cell>
        </row>
        <row r="6759">
          <cell r="A6759">
            <v>1999</v>
          </cell>
          <cell r="B6759" t="str">
            <v>Dikembe Mutombo</v>
          </cell>
          <cell r="D6759" t="str">
            <v>ATL</v>
          </cell>
          <cell r="F6759">
            <v>18.8</v>
          </cell>
          <cell r="G6759">
            <v>11218000</v>
          </cell>
          <cell r="H6759">
            <v>1830</v>
          </cell>
        </row>
        <row r="6760">
          <cell r="A6760">
            <v>1999</v>
          </cell>
          <cell r="B6760" t="str">
            <v>Steve Smith</v>
          </cell>
          <cell r="D6760" t="str">
            <v>ATL</v>
          </cell>
          <cell r="F6760">
            <v>17.899999999999999</v>
          </cell>
          <cell r="G6760">
            <v>6300000</v>
          </cell>
          <cell r="H6760">
            <v>1314</v>
          </cell>
        </row>
        <row r="6761">
          <cell r="A6761">
            <v>1999</v>
          </cell>
          <cell r="B6761" t="str">
            <v>Alan Henderson</v>
          </cell>
          <cell r="D6761" t="str">
            <v>ATL</v>
          </cell>
          <cell r="F6761">
            <v>16</v>
          </cell>
          <cell r="G6761">
            <v>4725000</v>
          </cell>
          <cell r="H6761">
            <v>1143.8</v>
          </cell>
        </row>
        <row r="6762">
          <cell r="A6762">
            <v>1999</v>
          </cell>
          <cell r="B6762" t="str">
            <v>Mookie Blaylock</v>
          </cell>
          <cell r="D6762" t="str">
            <v>ATL</v>
          </cell>
          <cell r="F6762">
            <v>16.7</v>
          </cell>
          <cell r="G6762">
            <v>3600000</v>
          </cell>
          <cell r="H6762">
            <v>1761.6000000000001</v>
          </cell>
        </row>
        <row r="6763">
          <cell r="A6763">
            <v>1999</v>
          </cell>
          <cell r="B6763" t="str">
            <v>Grant Long</v>
          </cell>
          <cell r="D6763" t="str">
            <v>ATL</v>
          </cell>
          <cell r="F6763">
            <v>15.6</v>
          </cell>
          <cell r="G6763">
            <v>2977000</v>
          </cell>
          <cell r="H6763">
            <v>1380</v>
          </cell>
        </row>
        <row r="6764">
          <cell r="A6764">
            <v>1999</v>
          </cell>
          <cell r="B6764" t="str">
            <v>Tyrone Corbin</v>
          </cell>
          <cell r="D6764" t="str">
            <v>ATL</v>
          </cell>
          <cell r="F6764">
            <v>11.4</v>
          </cell>
          <cell r="G6764">
            <v>2400000</v>
          </cell>
          <cell r="H6764">
            <v>1066.8999999999999</v>
          </cell>
        </row>
        <row r="6765">
          <cell r="A6765">
            <v>1999</v>
          </cell>
          <cell r="B6765" t="str">
            <v>LaPhonso Ellis</v>
          </cell>
          <cell r="D6765" t="str">
            <v>ATL</v>
          </cell>
          <cell r="F6765">
            <v>11.8</v>
          </cell>
          <cell r="G6765">
            <v>1750000</v>
          </cell>
          <cell r="H6765">
            <v>540</v>
          </cell>
        </row>
        <row r="6766">
          <cell r="A6766">
            <v>1999</v>
          </cell>
          <cell r="B6766" t="str">
            <v>Mark West</v>
          </cell>
          <cell r="D6766" t="str">
            <v>ATL</v>
          </cell>
          <cell r="F6766">
            <v>6.5</v>
          </cell>
          <cell r="G6766">
            <v>1000000</v>
          </cell>
          <cell r="H6766">
            <v>499.79999999999995</v>
          </cell>
        </row>
        <row r="6767">
          <cell r="A6767">
            <v>1999</v>
          </cell>
          <cell r="B6767" t="str">
            <v>Anthony Johnson</v>
          </cell>
          <cell r="D6767" t="str">
            <v>ATL</v>
          </cell>
          <cell r="F6767">
            <v>10.6</v>
          </cell>
          <cell r="G6767">
            <v>1000000</v>
          </cell>
          <cell r="H6767">
            <v>886.90000000000009</v>
          </cell>
        </row>
        <row r="6768">
          <cell r="A6768">
            <v>1999</v>
          </cell>
          <cell r="B6768" t="str">
            <v>Ed Gray</v>
          </cell>
          <cell r="D6768" t="str">
            <v>ATL</v>
          </cell>
          <cell r="F6768">
            <v>4.8</v>
          </cell>
          <cell r="G6768">
            <v>832440</v>
          </cell>
          <cell r="H6768">
            <v>336</v>
          </cell>
        </row>
        <row r="6769">
          <cell r="A6769">
            <v>1999</v>
          </cell>
          <cell r="B6769" t="str">
            <v>Roshown McLeod</v>
          </cell>
          <cell r="D6769" t="str">
            <v>ATL</v>
          </cell>
          <cell r="F6769">
            <v>11.3</v>
          </cell>
          <cell r="G6769">
            <v>740000</v>
          </cell>
          <cell r="H6769">
            <v>346.79999999999995</v>
          </cell>
        </row>
        <row r="6770">
          <cell r="A6770">
            <v>1999</v>
          </cell>
          <cell r="B6770" t="str">
            <v>Chris Crawford</v>
          </cell>
          <cell r="D6770" t="str">
            <v>ATL</v>
          </cell>
          <cell r="F6770">
            <v>10.1</v>
          </cell>
          <cell r="G6770">
            <v>350000</v>
          </cell>
          <cell r="H6770">
            <v>785.4</v>
          </cell>
        </row>
        <row r="6771">
          <cell r="A6771">
            <v>1999</v>
          </cell>
          <cell r="B6771" t="str">
            <v>Jeffrey Sheppard</v>
          </cell>
          <cell r="D6771" t="str">
            <v>ATL</v>
          </cell>
          <cell r="F6771">
            <v>8.6999999999999993</v>
          </cell>
          <cell r="G6771">
            <v>287500</v>
          </cell>
          <cell r="H6771">
            <v>185.4</v>
          </cell>
        </row>
        <row r="6772">
          <cell r="A6772">
            <v>1999</v>
          </cell>
          <cell r="B6772" t="str">
            <v>Shammond Williams</v>
          </cell>
          <cell r="D6772" t="str">
            <v>ATL</v>
          </cell>
          <cell r="F6772">
            <v>33.799999999999997</v>
          </cell>
          <cell r="H6772">
            <v>4</v>
          </cell>
        </row>
        <row r="6773">
          <cell r="A6773">
            <v>1999</v>
          </cell>
          <cell r="B6773" t="str">
            <v>Kenny Anderson</v>
          </cell>
          <cell r="D6773" t="str">
            <v>BOS</v>
          </cell>
          <cell r="F6773">
            <v>16.7</v>
          </cell>
          <cell r="G6773">
            <v>5845000</v>
          </cell>
          <cell r="H6773">
            <v>1009.8</v>
          </cell>
        </row>
        <row r="6774">
          <cell r="A6774">
            <v>1999</v>
          </cell>
          <cell r="B6774" t="str">
            <v>Dana Barros</v>
          </cell>
          <cell r="D6774" t="str">
            <v>BOS</v>
          </cell>
          <cell r="F6774">
            <v>17.7</v>
          </cell>
          <cell r="G6774">
            <v>3500000</v>
          </cell>
          <cell r="H6774">
            <v>1155</v>
          </cell>
        </row>
        <row r="6775">
          <cell r="A6775">
            <v>1999</v>
          </cell>
          <cell r="B6775" t="str">
            <v>Greg Minor</v>
          </cell>
          <cell r="D6775" t="str">
            <v>BOS</v>
          </cell>
          <cell r="F6775">
            <v>9.6999999999999993</v>
          </cell>
          <cell r="G6775">
            <v>2520000</v>
          </cell>
          <cell r="H6775">
            <v>765.59999999999991</v>
          </cell>
        </row>
        <row r="6776">
          <cell r="A6776">
            <v>1999</v>
          </cell>
          <cell r="B6776" t="str">
            <v>Popeye Jones</v>
          </cell>
          <cell r="D6776" t="str">
            <v>BOS</v>
          </cell>
          <cell r="F6776">
            <v>12.4</v>
          </cell>
          <cell r="G6776">
            <v>2381000</v>
          </cell>
          <cell r="H6776">
            <v>205.20000000000002</v>
          </cell>
        </row>
        <row r="6777">
          <cell r="A6777">
            <v>1999</v>
          </cell>
          <cell r="B6777" t="str">
            <v>Tony Battie</v>
          </cell>
          <cell r="D6777" t="str">
            <v>BOS</v>
          </cell>
          <cell r="F6777">
            <v>15.5</v>
          </cell>
          <cell r="G6777">
            <v>2238000</v>
          </cell>
          <cell r="H6777">
            <v>1120</v>
          </cell>
        </row>
        <row r="6778">
          <cell r="A6778">
            <v>1999</v>
          </cell>
          <cell r="B6778" t="str">
            <v>Antoine Walker</v>
          </cell>
          <cell r="D6778" t="str">
            <v>BOS</v>
          </cell>
          <cell r="F6778">
            <v>17</v>
          </cell>
          <cell r="G6778">
            <v>2107000</v>
          </cell>
          <cell r="H6778">
            <v>1549.8</v>
          </cell>
        </row>
        <row r="6779">
          <cell r="A6779">
            <v>1999</v>
          </cell>
          <cell r="B6779" t="str">
            <v>Ron Mercer</v>
          </cell>
          <cell r="D6779" t="str">
            <v>BOS</v>
          </cell>
          <cell r="F6779">
            <v>13.5</v>
          </cell>
          <cell r="G6779">
            <v>2033000</v>
          </cell>
          <cell r="H6779">
            <v>1549.8</v>
          </cell>
        </row>
        <row r="6780">
          <cell r="A6780">
            <v>1999</v>
          </cell>
          <cell r="B6780" t="str">
            <v>Paul Pierce</v>
          </cell>
          <cell r="D6780" t="str">
            <v>BOS</v>
          </cell>
          <cell r="F6780">
            <v>19.2</v>
          </cell>
          <cell r="G6780">
            <v>1165000</v>
          </cell>
          <cell r="H6780">
            <v>1632</v>
          </cell>
        </row>
        <row r="6781">
          <cell r="A6781">
            <v>1999</v>
          </cell>
          <cell r="B6781" t="str">
            <v>Walter McCarty</v>
          </cell>
          <cell r="D6781" t="str">
            <v>BOS</v>
          </cell>
          <cell r="F6781">
            <v>8.9</v>
          </cell>
          <cell r="G6781">
            <v>975000</v>
          </cell>
          <cell r="H6781">
            <v>659.2</v>
          </cell>
        </row>
        <row r="6782">
          <cell r="A6782">
            <v>1999</v>
          </cell>
          <cell r="B6782" t="str">
            <v>Dwayne Schintzius</v>
          </cell>
          <cell r="D6782" t="str">
            <v>BOS</v>
          </cell>
          <cell r="F6782">
            <v>0.7</v>
          </cell>
          <cell r="G6782">
            <v>662500</v>
          </cell>
          <cell r="H6782">
            <v>67.2</v>
          </cell>
        </row>
        <row r="6783">
          <cell r="A6783">
            <v>1999</v>
          </cell>
          <cell r="B6783" t="str">
            <v>Eric Riley</v>
          </cell>
          <cell r="D6783" t="str">
            <v>BOS</v>
          </cell>
          <cell r="F6783">
            <v>11.8</v>
          </cell>
          <cell r="G6783">
            <v>537500</v>
          </cell>
          <cell r="H6783">
            <v>336</v>
          </cell>
        </row>
        <row r="6784">
          <cell r="A6784">
            <v>1999</v>
          </cell>
          <cell r="B6784" t="str">
            <v>Bruce Bowen</v>
          </cell>
          <cell r="D6784" t="str">
            <v>BOS</v>
          </cell>
          <cell r="F6784">
            <v>5</v>
          </cell>
          <cell r="G6784">
            <v>507000</v>
          </cell>
          <cell r="H6784">
            <v>495</v>
          </cell>
        </row>
        <row r="6785">
          <cell r="A6785">
            <v>1999</v>
          </cell>
          <cell r="B6785" t="str">
            <v>Marlon Garnett</v>
          </cell>
          <cell r="D6785" t="str">
            <v>BOS</v>
          </cell>
          <cell r="F6785">
            <v>6.5</v>
          </cell>
          <cell r="G6785">
            <v>287500</v>
          </cell>
          <cell r="H6785">
            <v>204</v>
          </cell>
        </row>
        <row r="6786">
          <cell r="A6786">
            <v>1999</v>
          </cell>
          <cell r="B6786" t="str">
            <v>Derrick Coleman</v>
          </cell>
          <cell r="D6786" t="str">
            <v>CHH</v>
          </cell>
          <cell r="F6786">
            <v>15.6</v>
          </cell>
          <cell r="G6786">
            <v>6667000</v>
          </cell>
          <cell r="H6786">
            <v>1176.6000000000001</v>
          </cell>
        </row>
        <row r="6787">
          <cell r="A6787">
            <v>1999</v>
          </cell>
          <cell r="B6787" t="str">
            <v>Bobby Phills</v>
          </cell>
          <cell r="D6787" t="str">
            <v>CHH</v>
          </cell>
          <cell r="F6787">
            <v>14.4</v>
          </cell>
          <cell r="G6787">
            <v>3480000</v>
          </cell>
          <cell r="H6787">
            <v>1573.8</v>
          </cell>
        </row>
        <row r="6788">
          <cell r="A6788">
            <v>1999</v>
          </cell>
          <cell r="B6788" t="str">
            <v>Chuck Person</v>
          </cell>
          <cell r="D6788" t="str">
            <v>CHH</v>
          </cell>
          <cell r="F6788">
            <v>9.6</v>
          </cell>
          <cell r="G6788">
            <v>2860000</v>
          </cell>
          <cell r="H6788">
            <v>990</v>
          </cell>
        </row>
        <row r="6789">
          <cell r="A6789">
            <v>1999</v>
          </cell>
          <cell r="B6789" t="str">
            <v>David Wesley</v>
          </cell>
          <cell r="D6789" t="str">
            <v>CHH</v>
          </cell>
          <cell r="F6789">
            <v>16.899999999999999</v>
          </cell>
          <cell r="G6789">
            <v>2160000</v>
          </cell>
          <cell r="H6789">
            <v>1850</v>
          </cell>
        </row>
        <row r="6790">
          <cell r="A6790">
            <v>1999</v>
          </cell>
          <cell r="B6790" t="str">
            <v>Chucky Brown</v>
          </cell>
          <cell r="D6790" t="str">
            <v>CHH</v>
          </cell>
          <cell r="F6790">
            <v>11.6</v>
          </cell>
          <cell r="G6790">
            <v>850000</v>
          </cell>
          <cell r="H6790">
            <v>1190.4000000000001</v>
          </cell>
        </row>
        <row r="6791">
          <cell r="A6791">
            <v>1999</v>
          </cell>
          <cell r="B6791" t="str">
            <v>Ricky Davis</v>
          </cell>
          <cell r="D6791" t="str">
            <v>CHH</v>
          </cell>
          <cell r="F6791">
            <v>12.9</v>
          </cell>
          <cell r="G6791">
            <v>680000</v>
          </cell>
          <cell r="H6791">
            <v>556.6</v>
          </cell>
        </row>
        <row r="6792">
          <cell r="A6792">
            <v>1999</v>
          </cell>
          <cell r="B6792" t="str">
            <v>Brad Miller</v>
          </cell>
          <cell r="D6792" t="str">
            <v>CHH</v>
          </cell>
          <cell r="F6792">
            <v>21.2</v>
          </cell>
          <cell r="G6792">
            <v>287500</v>
          </cell>
          <cell r="H6792">
            <v>467.40000000000003</v>
          </cell>
        </row>
        <row r="6793">
          <cell r="A6793">
            <v>1999</v>
          </cell>
          <cell r="B6793" t="str">
            <v>Charles Shackleford</v>
          </cell>
          <cell r="D6793" t="str">
            <v>CHH</v>
          </cell>
          <cell r="F6793">
            <v>12.1</v>
          </cell>
          <cell r="H6793">
            <v>368</v>
          </cell>
        </row>
        <row r="6794">
          <cell r="A6794">
            <v>1999</v>
          </cell>
          <cell r="B6794" t="str">
            <v>Eldridge Recasner</v>
          </cell>
          <cell r="D6794" t="str">
            <v>CHH</v>
          </cell>
          <cell r="F6794">
            <v>11.1</v>
          </cell>
          <cell r="H6794">
            <v>708.40000000000009</v>
          </cell>
        </row>
        <row r="6795">
          <cell r="A6795">
            <v>1999</v>
          </cell>
          <cell r="B6795" t="str">
            <v>Willie Burton</v>
          </cell>
          <cell r="D6795" t="str">
            <v>CHH</v>
          </cell>
          <cell r="F6795">
            <v>0.6</v>
          </cell>
          <cell r="H6795">
            <v>18</v>
          </cell>
        </row>
        <row r="6796">
          <cell r="A6796">
            <v>1999</v>
          </cell>
          <cell r="B6796" t="str">
            <v>Travis Williams</v>
          </cell>
          <cell r="D6796" t="str">
            <v>CHH</v>
          </cell>
          <cell r="F6796">
            <v>8.8000000000000007</v>
          </cell>
          <cell r="H6796">
            <v>62.4</v>
          </cell>
        </row>
        <row r="6797">
          <cell r="A6797">
            <v>1999</v>
          </cell>
          <cell r="B6797" t="str">
            <v>Ron Harper</v>
          </cell>
          <cell r="D6797" t="str">
            <v>CHI</v>
          </cell>
          <cell r="F6797">
            <v>14.7</v>
          </cell>
          <cell r="G6797">
            <v>5280000</v>
          </cell>
          <cell r="H6797">
            <v>1106</v>
          </cell>
        </row>
        <row r="6798">
          <cell r="A6798">
            <v>1999</v>
          </cell>
          <cell r="B6798" t="str">
            <v>Toni Kukoč</v>
          </cell>
          <cell r="D6798" t="str">
            <v>CHI</v>
          </cell>
          <cell r="F6798">
            <v>18.600000000000001</v>
          </cell>
          <cell r="G6798">
            <v>4610000</v>
          </cell>
          <cell r="H6798">
            <v>1654.4</v>
          </cell>
        </row>
        <row r="6799">
          <cell r="A6799">
            <v>1999</v>
          </cell>
          <cell r="B6799" t="str">
            <v>Brent Barry</v>
          </cell>
          <cell r="D6799" t="str">
            <v>CHI</v>
          </cell>
          <cell r="F6799">
            <v>12.9</v>
          </cell>
          <cell r="G6799">
            <v>3600000</v>
          </cell>
          <cell r="H6799">
            <v>1180.3</v>
          </cell>
        </row>
        <row r="6800">
          <cell r="A6800">
            <v>1999</v>
          </cell>
          <cell r="B6800" t="str">
            <v>Andrew Lang</v>
          </cell>
          <cell r="D6800" t="str">
            <v>CHI</v>
          </cell>
          <cell r="F6800">
            <v>7</v>
          </cell>
          <cell r="G6800">
            <v>3068000</v>
          </cell>
          <cell r="H6800">
            <v>386.4</v>
          </cell>
        </row>
        <row r="6801">
          <cell r="A6801">
            <v>1999</v>
          </cell>
          <cell r="B6801" t="str">
            <v>Mark Bryant</v>
          </cell>
          <cell r="D6801" t="str">
            <v>CHI</v>
          </cell>
          <cell r="F6801">
            <v>12.1</v>
          </cell>
          <cell r="G6801">
            <v>2050000</v>
          </cell>
          <cell r="H6801">
            <v>1206</v>
          </cell>
        </row>
        <row r="6802">
          <cell r="A6802">
            <v>1999</v>
          </cell>
          <cell r="B6802" t="str">
            <v>Randy Brown</v>
          </cell>
          <cell r="D6802" t="str">
            <v>CHI</v>
          </cell>
          <cell r="F6802">
            <v>12.6</v>
          </cell>
          <cell r="G6802">
            <v>1320000</v>
          </cell>
          <cell r="H6802">
            <v>1138.8</v>
          </cell>
        </row>
        <row r="6803">
          <cell r="A6803">
            <v>1999</v>
          </cell>
          <cell r="B6803" t="str">
            <v>Bill Wennington</v>
          </cell>
          <cell r="D6803" t="str">
            <v>CHI</v>
          </cell>
          <cell r="F6803">
            <v>7</v>
          </cell>
          <cell r="G6803">
            <v>1000000</v>
          </cell>
          <cell r="H6803">
            <v>452.2</v>
          </cell>
        </row>
        <row r="6804">
          <cell r="A6804">
            <v>1999</v>
          </cell>
          <cell r="B6804" t="str">
            <v>Keith Booth</v>
          </cell>
          <cell r="D6804" t="str">
            <v>CHI</v>
          </cell>
          <cell r="F6804">
            <v>7</v>
          </cell>
          <cell r="G6804">
            <v>687240</v>
          </cell>
          <cell r="H6804">
            <v>432.9</v>
          </cell>
        </row>
        <row r="6805">
          <cell r="A6805">
            <v>1999</v>
          </cell>
          <cell r="B6805" t="str">
            <v>Corey Benjamin</v>
          </cell>
          <cell r="D6805" t="str">
            <v>CHI</v>
          </cell>
          <cell r="F6805">
            <v>8.3000000000000007</v>
          </cell>
          <cell r="G6805">
            <v>540000</v>
          </cell>
          <cell r="H6805">
            <v>319.3</v>
          </cell>
        </row>
        <row r="6806">
          <cell r="A6806">
            <v>1999</v>
          </cell>
          <cell r="B6806" t="str">
            <v>Rusty LaRue</v>
          </cell>
          <cell r="D6806" t="str">
            <v>CHI</v>
          </cell>
          <cell r="F6806">
            <v>8.9</v>
          </cell>
          <cell r="G6806">
            <v>350000</v>
          </cell>
          <cell r="H6806">
            <v>731</v>
          </cell>
        </row>
        <row r="6807">
          <cell r="A6807">
            <v>1999</v>
          </cell>
          <cell r="B6807" t="str">
            <v>Charles Jones</v>
          </cell>
          <cell r="D6807" t="str">
            <v>CHI</v>
          </cell>
          <cell r="F6807">
            <v>6.5</v>
          </cell>
          <cell r="G6807">
            <v>287500</v>
          </cell>
          <cell r="H6807">
            <v>475.59999999999997</v>
          </cell>
        </row>
        <row r="6808">
          <cell r="A6808">
            <v>1999</v>
          </cell>
          <cell r="B6808" t="str">
            <v>Kornel David</v>
          </cell>
          <cell r="D6808" t="str">
            <v>CHI</v>
          </cell>
          <cell r="F6808">
            <v>13.6</v>
          </cell>
          <cell r="G6808">
            <v>287500</v>
          </cell>
          <cell r="H6808">
            <v>900</v>
          </cell>
        </row>
        <row r="6809">
          <cell r="A6809">
            <v>1999</v>
          </cell>
          <cell r="B6809" t="str">
            <v>Cory Carr</v>
          </cell>
          <cell r="D6809" t="str">
            <v>CHI</v>
          </cell>
          <cell r="F6809">
            <v>5.0999999999999996</v>
          </cell>
          <cell r="G6809">
            <v>287500</v>
          </cell>
          <cell r="H6809">
            <v>625.80000000000007</v>
          </cell>
        </row>
        <row r="6810">
          <cell r="A6810">
            <v>1999</v>
          </cell>
          <cell r="B6810" t="str">
            <v>Mario Bennett</v>
          </cell>
          <cell r="D6810" t="str">
            <v>CHI</v>
          </cell>
          <cell r="F6810">
            <v>10.9</v>
          </cell>
          <cell r="H6810">
            <v>18.899999999999999</v>
          </cell>
        </row>
        <row r="6811">
          <cell r="A6811">
            <v>1999</v>
          </cell>
          <cell r="B6811" t="str">
            <v>Dickey Simpkins</v>
          </cell>
          <cell r="D6811" t="str">
            <v>CHI</v>
          </cell>
          <cell r="F6811">
            <v>13.4</v>
          </cell>
          <cell r="H6811">
            <v>1450</v>
          </cell>
        </row>
        <row r="6812">
          <cell r="A6812">
            <v>1999</v>
          </cell>
          <cell r="B6812" t="str">
            <v>Shawn Kemp</v>
          </cell>
          <cell r="D6812" t="str">
            <v>CLE</v>
          </cell>
          <cell r="F6812">
            <v>23.6</v>
          </cell>
          <cell r="G6812">
            <v>9740000</v>
          </cell>
          <cell r="H6812">
            <v>1474.2</v>
          </cell>
        </row>
        <row r="6813">
          <cell r="A6813">
            <v>1999</v>
          </cell>
          <cell r="B6813" t="str">
            <v>Wesley Person</v>
          </cell>
          <cell r="D6813" t="str">
            <v>CLE</v>
          </cell>
          <cell r="F6813">
            <v>14.4</v>
          </cell>
          <cell r="G6813">
            <v>4200000</v>
          </cell>
          <cell r="H6813">
            <v>1341</v>
          </cell>
        </row>
        <row r="6814">
          <cell r="A6814">
            <v>1999</v>
          </cell>
          <cell r="B6814" t="str">
            <v>Danny Ferry</v>
          </cell>
          <cell r="D6814" t="str">
            <v>CLE</v>
          </cell>
          <cell r="F6814">
            <v>11</v>
          </cell>
          <cell r="G6814">
            <v>4000000</v>
          </cell>
          <cell r="H6814">
            <v>1060</v>
          </cell>
        </row>
        <row r="6815">
          <cell r="A6815">
            <v>1999</v>
          </cell>
          <cell r="B6815" t="str">
            <v>Bob Sura</v>
          </cell>
          <cell r="D6815" t="str">
            <v>CLE</v>
          </cell>
          <cell r="F6815">
            <v>11</v>
          </cell>
          <cell r="G6815">
            <v>3133000</v>
          </cell>
          <cell r="H6815">
            <v>840</v>
          </cell>
        </row>
        <row r="6816">
          <cell r="A6816">
            <v>1999</v>
          </cell>
          <cell r="B6816" t="str">
            <v>Derek Anderson</v>
          </cell>
          <cell r="D6816" t="str">
            <v>CLE</v>
          </cell>
          <cell r="F6816">
            <v>16.5</v>
          </cell>
          <cell r="G6816">
            <v>1273000</v>
          </cell>
          <cell r="H6816">
            <v>976.6</v>
          </cell>
        </row>
        <row r="6817">
          <cell r="A6817">
            <v>1999</v>
          </cell>
          <cell r="B6817" t="str">
            <v>Brevin Knight</v>
          </cell>
          <cell r="D6817" t="str">
            <v>CLE</v>
          </cell>
          <cell r="F6817">
            <v>16.600000000000001</v>
          </cell>
          <cell r="G6817">
            <v>1092000</v>
          </cell>
          <cell r="H6817">
            <v>1185.5999999999999</v>
          </cell>
        </row>
        <row r="6818">
          <cell r="A6818">
            <v>1999</v>
          </cell>
          <cell r="B6818" t="str">
            <v>Johnny Newman</v>
          </cell>
          <cell r="D6818" t="str">
            <v>CLE</v>
          </cell>
          <cell r="F6818">
            <v>9.1999999999999993</v>
          </cell>
          <cell r="G6818">
            <v>1000000</v>
          </cell>
          <cell r="H6818">
            <v>950</v>
          </cell>
        </row>
        <row r="6819">
          <cell r="A6819">
            <v>1999</v>
          </cell>
          <cell r="B6819" t="str">
            <v>Mitchell Butler</v>
          </cell>
          <cell r="D6819" t="str">
            <v>CLE</v>
          </cell>
          <cell r="F6819">
            <v>12.6</v>
          </cell>
          <cell r="G6819">
            <v>537500</v>
          </cell>
          <cell r="H6819">
            <v>418.5</v>
          </cell>
        </row>
        <row r="6820">
          <cell r="A6820">
            <v>1999</v>
          </cell>
          <cell r="B6820" t="str">
            <v>Ryan Stack</v>
          </cell>
          <cell r="D6820" t="str">
            <v>CLE</v>
          </cell>
          <cell r="F6820">
            <v>9.6999999999999993</v>
          </cell>
          <cell r="G6820">
            <v>287500</v>
          </cell>
          <cell r="H6820">
            <v>199.79999999999998</v>
          </cell>
        </row>
        <row r="6821">
          <cell r="A6821">
            <v>1999</v>
          </cell>
          <cell r="B6821" t="str">
            <v>Cedric Henderson</v>
          </cell>
          <cell r="D6821" t="str">
            <v>CLE</v>
          </cell>
          <cell r="F6821">
            <v>9.9</v>
          </cell>
          <cell r="G6821">
            <v>250000</v>
          </cell>
          <cell r="H6821">
            <v>1515</v>
          </cell>
        </row>
        <row r="6822">
          <cell r="A6822">
            <v>1999</v>
          </cell>
          <cell r="B6822" t="str">
            <v>Antonio Lang</v>
          </cell>
          <cell r="D6822" t="str">
            <v>CLE</v>
          </cell>
          <cell r="F6822">
            <v>8.8000000000000007</v>
          </cell>
          <cell r="H6822">
            <v>65</v>
          </cell>
        </row>
        <row r="6823">
          <cell r="A6823">
            <v>1999</v>
          </cell>
          <cell r="B6823" t="str">
            <v>Zydrunas Ilgauskas</v>
          </cell>
          <cell r="D6823" t="str">
            <v>CLE</v>
          </cell>
          <cell r="F6823">
            <v>17.5</v>
          </cell>
          <cell r="H6823">
            <v>171</v>
          </cell>
        </row>
        <row r="6824">
          <cell r="A6824">
            <v>1999</v>
          </cell>
          <cell r="B6824" t="str">
            <v>Shawn Bradley</v>
          </cell>
          <cell r="D6824" t="str">
            <v>DAL</v>
          </cell>
          <cell r="F6824">
            <v>19.600000000000001</v>
          </cell>
          <cell r="G6824">
            <v>6750000</v>
          </cell>
          <cell r="H6824">
            <v>1293.5999999999999</v>
          </cell>
        </row>
        <row r="6825">
          <cell r="A6825">
            <v>1999</v>
          </cell>
          <cell r="B6825" t="str">
            <v>Michael Finley</v>
          </cell>
          <cell r="D6825" t="str">
            <v>DAL</v>
          </cell>
          <cell r="F6825">
            <v>19.2</v>
          </cell>
          <cell r="G6825">
            <v>6000000</v>
          </cell>
          <cell r="H6825">
            <v>2050</v>
          </cell>
        </row>
        <row r="6826">
          <cell r="A6826">
            <v>1999</v>
          </cell>
          <cell r="B6826" t="str">
            <v>A.C. Green</v>
          </cell>
          <cell r="D6826" t="str">
            <v>DAL</v>
          </cell>
          <cell r="F6826">
            <v>12.5</v>
          </cell>
          <cell r="G6826">
            <v>5125088</v>
          </cell>
          <cell r="H6826">
            <v>925</v>
          </cell>
        </row>
        <row r="6827">
          <cell r="A6827">
            <v>1999</v>
          </cell>
          <cell r="B6827" t="str">
            <v>Robert Pack</v>
          </cell>
          <cell r="D6827" t="str">
            <v>DAL</v>
          </cell>
          <cell r="F6827">
            <v>17.100000000000001</v>
          </cell>
          <cell r="G6827">
            <v>3780000</v>
          </cell>
          <cell r="H6827">
            <v>467.5</v>
          </cell>
        </row>
        <row r="6828">
          <cell r="A6828">
            <v>1999</v>
          </cell>
          <cell r="B6828" t="str">
            <v>Erick Strickland</v>
          </cell>
          <cell r="D6828" t="str">
            <v>DAL</v>
          </cell>
          <cell r="F6828">
            <v>18</v>
          </cell>
          <cell r="G6828">
            <v>1920000</v>
          </cell>
          <cell r="H6828">
            <v>567.6</v>
          </cell>
        </row>
        <row r="6829">
          <cell r="A6829">
            <v>1999</v>
          </cell>
          <cell r="B6829" t="str">
            <v>Samaki Walker</v>
          </cell>
          <cell r="D6829" t="str">
            <v>DAL</v>
          </cell>
          <cell r="F6829">
            <v>12.6</v>
          </cell>
          <cell r="G6829">
            <v>1619880</v>
          </cell>
          <cell r="H6829">
            <v>569.4</v>
          </cell>
        </row>
        <row r="6830">
          <cell r="A6830">
            <v>1999</v>
          </cell>
          <cell r="B6830" t="str">
            <v>Dirk Nowitzki</v>
          </cell>
          <cell r="D6830" t="str">
            <v>DAL</v>
          </cell>
          <cell r="F6830">
            <v>12.8</v>
          </cell>
          <cell r="G6830">
            <v>1472640</v>
          </cell>
          <cell r="H6830">
            <v>958.8</v>
          </cell>
        </row>
        <row r="6831">
          <cell r="A6831">
            <v>1999</v>
          </cell>
          <cell r="B6831" t="str">
            <v>Steve Nash</v>
          </cell>
          <cell r="D6831" t="str">
            <v>DAL</v>
          </cell>
          <cell r="F6831">
            <v>10.9</v>
          </cell>
          <cell r="G6831">
            <v>1190760</v>
          </cell>
          <cell r="H6831">
            <v>1268</v>
          </cell>
        </row>
        <row r="6832">
          <cell r="A6832">
            <v>1999</v>
          </cell>
          <cell r="B6832" t="str">
            <v>Gary Trent</v>
          </cell>
          <cell r="D6832" t="str">
            <v>DAL</v>
          </cell>
          <cell r="F6832">
            <v>20.8</v>
          </cell>
          <cell r="G6832">
            <v>1000000</v>
          </cell>
          <cell r="H6832">
            <v>1363.5</v>
          </cell>
        </row>
        <row r="6833">
          <cell r="A6833">
            <v>1999</v>
          </cell>
          <cell r="B6833" t="str">
            <v>Chris Anstey</v>
          </cell>
          <cell r="D6833" t="str">
            <v>DAL</v>
          </cell>
          <cell r="F6833">
            <v>9.1999999999999993</v>
          </cell>
          <cell r="G6833">
            <v>985200</v>
          </cell>
          <cell r="H6833">
            <v>471.5</v>
          </cell>
        </row>
        <row r="6834">
          <cell r="A6834">
            <v>1999</v>
          </cell>
          <cell r="B6834" t="str">
            <v>Cedric Ceballos</v>
          </cell>
          <cell r="D6834" t="str">
            <v>DAL</v>
          </cell>
          <cell r="F6834">
            <v>15.4</v>
          </cell>
          <cell r="G6834">
            <v>750000</v>
          </cell>
          <cell r="H6834">
            <v>352.3</v>
          </cell>
        </row>
        <row r="6835">
          <cell r="A6835">
            <v>1999</v>
          </cell>
          <cell r="B6835" t="str">
            <v>Hubert Davis</v>
          </cell>
          <cell r="D6835" t="str">
            <v>DAL</v>
          </cell>
          <cell r="F6835">
            <v>10.9</v>
          </cell>
          <cell r="G6835">
            <v>645000</v>
          </cell>
          <cell r="H6835">
            <v>1380</v>
          </cell>
        </row>
        <row r="6836">
          <cell r="A6836">
            <v>1999</v>
          </cell>
          <cell r="B6836" t="str">
            <v>Hot Rod</v>
          </cell>
          <cell r="D6836" t="str">
            <v>DAL</v>
          </cell>
          <cell r="F6836">
            <v>7.4</v>
          </cell>
          <cell r="H6836">
            <v>402.50000000000006</v>
          </cell>
        </row>
        <row r="6837">
          <cell r="A6837">
            <v>1999</v>
          </cell>
          <cell r="B6837" t="str">
            <v>Antonio McDyess</v>
          </cell>
          <cell r="D6837" t="str">
            <v>DEN</v>
          </cell>
          <cell r="F6837">
            <v>21.7</v>
          </cell>
          <cell r="G6837">
            <v>9000000</v>
          </cell>
          <cell r="H6837">
            <v>1935.0000000000002</v>
          </cell>
        </row>
        <row r="6838">
          <cell r="A6838">
            <v>1999</v>
          </cell>
          <cell r="B6838" t="str">
            <v>Bryant Stith</v>
          </cell>
          <cell r="D6838" t="str">
            <v>DEN</v>
          </cell>
          <cell r="F6838">
            <v>10</v>
          </cell>
          <cell r="G6838">
            <v>4666000</v>
          </cell>
          <cell r="H6838">
            <v>1196</v>
          </cell>
        </row>
        <row r="6839">
          <cell r="A6839">
            <v>1999</v>
          </cell>
          <cell r="B6839" t="str">
            <v>Eric Williams</v>
          </cell>
          <cell r="D6839" t="str">
            <v>DEN</v>
          </cell>
          <cell r="F6839">
            <v>10.7</v>
          </cell>
          <cell r="G6839">
            <v>2780000</v>
          </cell>
          <cell r="H6839">
            <v>779</v>
          </cell>
        </row>
        <row r="6840">
          <cell r="A6840">
            <v>1999</v>
          </cell>
          <cell r="B6840" t="str">
            <v>Chauncey Billups</v>
          </cell>
          <cell r="D6840" t="str">
            <v>DEN</v>
          </cell>
          <cell r="F6840">
            <v>15.1</v>
          </cell>
          <cell r="G6840">
            <v>2742000</v>
          </cell>
          <cell r="H6840">
            <v>1489.5</v>
          </cell>
        </row>
        <row r="6841">
          <cell r="A6841">
            <v>1999</v>
          </cell>
          <cell r="B6841" t="str">
            <v>Raef LaFrentz</v>
          </cell>
          <cell r="D6841" t="str">
            <v>DEN</v>
          </cell>
          <cell r="F6841">
            <v>18.899999999999999</v>
          </cell>
          <cell r="G6841">
            <v>2150000</v>
          </cell>
          <cell r="H6841">
            <v>387.59999999999997</v>
          </cell>
        </row>
        <row r="6842">
          <cell r="A6842">
            <v>1999</v>
          </cell>
          <cell r="B6842" t="str">
            <v>Danny Fortson</v>
          </cell>
          <cell r="D6842" t="str">
            <v>DEN</v>
          </cell>
          <cell r="F6842">
            <v>18.7</v>
          </cell>
          <cell r="G6842">
            <v>1485000</v>
          </cell>
          <cell r="H6842">
            <v>1415</v>
          </cell>
        </row>
        <row r="6843">
          <cell r="A6843">
            <v>1999</v>
          </cell>
          <cell r="B6843" t="str">
            <v>Johnny Taylor</v>
          </cell>
          <cell r="D6843" t="str">
            <v>DEN</v>
          </cell>
          <cell r="F6843">
            <v>9.5</v>
          </cell>
          <cell r="G6843">
            <v>1037000</v>
          </cell>
          <cell r="H6843">
            <v>723.6</v>
          </cell>
        </row>
        <row r="6844">
          <cell r="A6844">
            <v>1999</v>
          </cell>
          <cell r="B6844" t="str">
            <v>Keon Clark</v>
          </cell>
          <cell r="D6844" t="str">
            <v>DEN</v>
          </cell>
          <cell r="F6844">
            <v>11.3</v>
          </cell>
          <cell r="G6844">
            <v>1000000</v>
          </cell>
          <cell r="H6844">
            <v>408.8</v>
          </cell>
        </row>
        <row r="6845">
          <cell r="A6845">
            <v>1999</v>
          </cell>
          <cell r="B6845" t="str">
            <v>Eric Washington</v>
          </cell>
          <cell r="D6845" t="str">
            <v>DEN</v>
          </cell>
          <cell r="F6845">
            <v>9.5</v>
          </cell>
          <cell r="G6845">
            <v>520000</v>
          </cell>
          <cell r="H6845">
            <v>760</v>
          </cell>
        </row>
        <row r="6846">
          <cell r="A6846">
            <v>1999</v>
          </cell>
          <cell r="B6846" t="str">
            <v>Kelly McCarty</v>
          </cell>
          <cell r="D6846" t="str">
            <v>DEN</v>
          </cell>
          <cell r="F6846">
            <v>31.7</v>
          </cell>
          <cell r="G6846">
            <v>287500</v>
          </cell>
          <cell r="H6846">
            <v>4</v>
          </cell>
        </row>
        <row r="6847">
          <cell r="A6847">
            <v>1999</v>
          </cell>
          <cell r="B6847" t="str">
            <v>Cory Alexander</v>
          </cell>
          <cell r="D6847" t="str">
            <v>DEN</v>
          </cell>
          <cell r="F6847">
            <v>11</v>
          </cell>
          <cell r="H6847">
            <v>777.6</v>
          </cell>
        </row>
        <row r="6848">
          <cell r="A6848">
            <v>1999</v>
          </cell>
          <cell r="B6848" t="str">
            <v>Tyson Wheeler</v>
          </cell>
          <cell r="D6848" t="str">
            <v>DEN</v>
          </cell>
          <cell r="F6848">
            <v>76.099999999999994</v>
          </cell>
          <cell r="H6848">
            <v>3</v>
          </cell>
        </row>
        <row r="6849">
          <cell r="A6849">
            <v>1999</v>
          </cell>
          <cell r="B6849" t="str">
            <v>Nick Van</v>
          </cell>
          <cell r="D6849" t="str">
            <v>DEN</v>
          </cell>
          <cell r="F6849">
            <v>16.7</v>
          </cell>
          <cell r="H6849">
            <v>1800</v>
          </cell>
        </row>
        <row r="6850">
          <cell r="A6850">
            <v>1999</v>
          </cell>
          <cell r="B6850" t="str">
            <v>Grant Hill</v>
          </cell>
          <cell r="D6850" t="str">
            <v>DET</v>
          </cell>
          <cell r="F6850">
            <v>23.9</v>
          </cell>
          <cell r="G6850">
            <v>6675000</v>
          </cell>
          <cell r="H6850">
            <v>1850</v>
          </cell>
        </row>
        <row r="6851">
          <cell r="A6851">
            <v>1999</v>
          </cell>
          <cell r="B6851" t="str">
            <v>Christian Laettner</v>
          </cell>
          <cell r="D6851" t="str">
            <v>DET</v>
          </cell>
          <cell r="F6851">
            <v>14.6</v>
          </cell>
          <cell r="G6851">
            <v>5360000</v>
          </cell>
          <cell r="H6851">
            <v>337.6</v>
          </cell>
        </row>
        <row r="6852">
          <cell r="A6852">
            <v>1999</v>
          </cell>
          <cell r="B6852" t="str">
            <v>Bison Dele</v>
          </cell>
          <cell r="D6852" t="str">
            <v>DET</v>
          </cell>
          <cell r="F6852">
            <v>15.8</v>
          </cell>
          <cell r="G6852">
            <v>4860000</v>
          </cell>
          <cell r="H6852">
            <v>1176</v>
          </cell>
        </row>
        <row r="6853">
          <cell r="A6853">
            <v>1999</v>
          </cell>
          <cell r="B6853" t="str">
            <v>Jerry Stackhouse</v>
          </cell>
          <cell r="D6853" t="str">
            <v>DET</v>
          </cell>
          <cell r="F6853">
            <v>15.2</v>
          </cell>
          <cell r="G6853">
            <v>3887000</v>
          </cell>
          <cell r="H6853">
            <v>1188.6000000000001</v>
          </cell>
        </row>
        <row r="6854">
          <cell r="A6854">
            <v>1999</v>
          </cell>
          <cell r="B6854" t="str">
            <v>Loy Vaught</v>
          </cell>
          <cell r="D6854" t="str">
            <v>DET</v>
          </cell>
          <cell r="F6854">
            <v>10.199999999999999</v>
          </cell>
          <cell r="G6854">
            <v>3830000</v>
          </cell>
          <cell r="H6854">
            <v>481</v>
          </cell>
        </row>
        <row r="6855">
          <cell r="A6855">
            <v>1999</v>
          </cell>
          <cell r="B6855" t="str">
            <v>Lindsey Hunter</v>
          </cell>
          <cell r="D6855" t="str">
            <v>DET</v>
          </cell>
          <cell r="F6855">
            <v>13.9</v>
          </cell>
          <cell r="G6855">
            <v>2050000</v>
          </cell>
          <cell r="H6855">
            <v>1754.1999999999998</v>
          </cell>
        </row>
        <row r="6856">
          <cell r="A6856">
            <v>1999</v>
          </cell>
          <cell r="B6856" t="str">
            <v>Khalid Reeves</v>
          </cell>
          <cell r="D6856" t="str">
            <v>DET</v>
          </cell>
          <cell r="F6856">
            <v>6.8</v>
          </cell>
          <cell r="G6856">
            <v>2002000</v>
          </cell>
          <cell r="H6856">
            <v>112.19999999999999</v>
          </cell>
        </row>
        <row r="6857">
          <cell r="A6857">
            <v>1999</v>
          </cell>
          <cell r="B6857" t="str">
            <v>Eric Montross</v>
          </cell>
          <cell r="D6857" t="str">
            <v>DET</v>
          </cell>
          <cell r="F6857">
            <v>9.1</v>
          </cell>
          <cell r="G6857">
            <v>1760000</v>
          </cell>
          <cell r="H6857">
            <v>575</v>
          </cell>
        </row>
        <row r="6858">
          <cell r="A6858">
            <v>1999</v>
          </cell>
          <cell r="B6858" t="str">
            <v>Joe Dumars</v>
          </cell>
          <cell r="D6858" t="str">
            <v>DET</v>
          </cell>
          <cell r="F6858">
            <v>15.1</v>
          </cell>
          <cell r="G6858">
            <v>1000000</v>
          </cell>
          <cell r="H6858">
            <v>1117.2</v>
          </cell>
        </row>
        <row r="6859">
          <cell r="A6859">
            <v>1999</v>
          </cell>
          <cell r="B6859" t="str">
            <v>Jud Buechler</v>
          </cell>
          <cell r="D6859" t="str">
            <v>DET</v>
          </cell>
          <cell r="F6859">
            <v>12.2</v>
          </cell>
          <cell r="G6859">
            <v>850000</v>
          </cell>
          <cell r="H6859">
            <v>1055</v>
          </cell>
        </row>
        <row r="6860">
          <cell r="A6860">
            <v>1999</v>
          </cell>
          <cell r="B6860" t="str">
            <v>Don Reid</v>
          </cell>
          <cell r="D6860" t="str">
            <v>DET</v>
          </cell>
          <cell r="F6860">
            <v>12.5</v>
          </cell>
          <cell r="G6860">
            <v>800000</v>
          </cell>
          <cell r="H6860">
            <v>935.3</v>
          </cell>
        </row>
        <row r="6861">
          <cell r="A6861">
            <v>1999</v>
          </cell>
          <cell r="B6861" t="str">
            <v>Jerome Williams</v>
          </cell>
          <cell r="D6861" t="str">
            <v>DET</v>
          </cell>
          <cell r="F6861">
            <v>18.2</v>
          </cell>
          <cell r="G6861">
            <v>737880</v>
          </cell>
          <cell r="H6861">
            <v>1155</v>
          </cell>
        </row>
        <row r="6862">
          <cell r="A6862">
            <v>1999</v>
          </cell>
          <cell r="B6862" t="str">
            <v>Korleone Young</v>
          </cell>
          <cell r="D6862" t="str">
            <v>DET</v>
          </cell>
          <cell r="F6862">
            <v>31.3</v>
          </cell>
          <cell r="G6862">
            <v>287500</v>
          </cell>
          <cell r="H6862">
            <v>15</v>
          </cell>
        </row>
        <row r="6863">
          <cell r="A6863">
            <v>1999</v>
          </cell>
          <cell r="B6863" t="str">
            <v>Steve Henson</v>
          </cell>
          <cell r="D6863" t="str">
            <v>DET</v>
          </cell>
          <cell r="F6863">
            <v>5.6</v>
          </cell>
          <cell r="H6863">
            <v>25.2</v>
          </cell>
        </row>
        <row r="6864">
          <cell r="A6864">
            <v>1999</v>
          </cell>
          <cell r="B6864" t="str">
            <v>Charles O'Bannon</v>
          </cell>
          <cell r="D6864" t="str">
            <v>DET</v>
          </cell>
          <cell r="F6864">
            <v>13.3</v>
          </cell>
          <cell r="H6864">
            <v>165.6</v>
          </cell>
        </row>
        <row r="6865">
          <cell r="A6865">
            <v>1999</v>
          </cell>
          <cell r="B6865" t="str">
            <v>Mikki Moore</v>
          </cell>
          <cell r="D6865" t="str">
            <v>DET</v>
          </cell>
          <cell r="F6865">
            <v>35.700000000000003</v>
          </cell>
          <cell r="H6865">
            <v>6</v>
          </cell>
        </row>
        <row r="6866">
          <cell r="A6866">
            <v>1999</v>
          </cell>
          <cell r="B6866" t="str">
            <v>Mark Macon</v>
          </cell>
          <cell r="D6866" t="str">
            <v>DET</v>
          </cell>
          <cell r="F6866">
            <v>-0.4</v>
          </cell>
          <cell r="H6866">
            <v>69.3</v>
          </cell>
        </row>
        <row r="6867">
          <cell r="A6867">
            <v>1999</v>
          </cell>
          <cell r="B6867" t="str">
            <v>Donyell Marshall</v>
          </cell>
          <cell r="D6867" t="str">
            <v>GSW</v>
          </cell>
          <cell r="F6867">
            <v>16.899999999999999</v>
          </cell>
          <cell r="G6867">
            <v>4370000</v>
          </cell>
          <cell r="H6867">
            <v>1248</v>
          </cell>
        </row>
        <row r="6868">
          <cell r="A6868">
            <v>1999</v>
          </cell>
          <cell r="B6868" t="str">
            <v>John Starks</v>
          </cell>
          <cell r="D6868" t="str">
            <v>GSW</v>
          </cell>
          <cell r="F6868">
            <v>13.9</v>
          </cell>
          <cell r="G6868">
            <v>4000000</v>
          </cell>
          <cell r="H6868">
            <v>1685.0000000000002</v>
          </cell>
        </row>
        <row r="6869">
          <cell r="A6869">
            <v>1999</v>
          </cell>
          <cell r="B6869" t="str">
            <v>Jason Caffey</v>
          </cell>
          <cell r="D6869" t="str">
            <v>GSW</v>
          </cell>
          <cell r="F6869">
            <v>10.199999999999999</v>
          </cell>
          <cell r="G6869">
            <v>3675000</v>
          </cell>
          <cell r="H6869">
            <v>875</v>
          </cell>
        </row>
        <row r="6870">
          <cell r="A6870">
            <v>1999</v>
          </cell>
          <cell r="B6870" t="str">
            <v>Chris Mills</v>
          </cell>
          <cell r="D6870" t="str">
            <v>GSW</v>
          </cell>
          <cell r="F6870">
            <v>13</v>
          </cell>
          <cell r="G6870">
            <v>3600000</v>
          </cell>
          <cell r="H6870">
            <v>1395.8999999999999</v>
          </cell>
        </row>
        <row r="6871">
          <cell r="A6871">
            <v>1999</v>
          </cell>
          <cell r="B6871" t="str">
            <v>Muggsy Bogues</v>
          </cell>
          <cell r="D6871" t="str">
            <v>GSW</v>
          </cell>
          <cell r="F6871">
            <v>15.3</v>
          </cell>
          <cell r="G6871">
            <v>2800000</v>
          </cell>
          <cell r="H6871">
            <v>712.80000000000007</v>
          </cell>
        </row>
        <row r="6872">
          <cell r="A6872">
            <v>1999</v>
          </cell>
          <cell r="B6872" t="str">
            <v>Bimbo Coles</v>
          </cell>
          <cell r="D6872" t="str">
            <v>GSW</v>
          </cell>
          <cell r="F6872">
            <v>14.8</v>
          </cell>
          <cell r="G6872">
            <v>2000000</v>
          </cell>
          <cell r="H6872">
            <v>1272</v>
          </cell>
        </row>
        <row r="6873">
          <cell r="A6873">
            <v>1999</v>
          </cell>
          <cell r="B6873" t="str">
            <v>Antawn Jamison</v>
          </cell>
          <cell r="D6873" t="str">
            <v>GSW</v>
          </cell>
          <cell r="F6873">
            <v>16.600000000000001</v>
          </cell>
          <cell r="G6873">
            <v>1940000</v>
          </cell>
          <cell r="H6873">
            <v>1057.5</v>
          </cell>
        </row>
        <row r="6874">
          <cell r="A6874">
            <v>1999</v>
          </cell>
          <cell r="B6874" t="str">
            <v>Adonal Foyle</v>
          </cell>
          <cell r="D6874" t="str">
            <v>GSW</v>
          </cell>
          <cell r="F6874">
            <v>12.3</v>
          </cell>
          <cell r="G6874">
            <v>1701000</v>
          </cell>
          <cell r="H6874">
            <v>616</v>
          </cell>
        </row>
        <row r="6875">
          <cell r="A6875">
            <v>1999</v>
          </cell>
          <cell r="B6875" t="str">
            <v>Felton Spencer</v>
          </cell>
          <cell r="D6875" t="str">
            <v>GSW</v>
          </cell>
          <cell r="F6875">
            <v>9.8000000000000007</v>
          </cell>
          <cell r="G6875">
            <v>1650000</v>
          </cell>
          <cell r="H6875">
            <v>158.6</v>
          </cell>
        </row>
        <row r="6876">
          <cell r="A6876">
            <v>1999</v>
          </cell>
          <cell r="B6876" t="str">
            <v>Erick Dampier</v>
          </cell>
          <cell r="D6876" t="str">
            <v>GSW</v>
          </cell>
          <cell r="F6876">
            <v>11.8</v>
          </cell>
          <cell r="G6876">
            <v>1538000</v>
          </cell>
          <cell r="H6876">
            <v>1415</v>
          </cell>
        </row>
        <row r="6877">
          <cell r="A6877">
            <v>1999</v>
          </cell>
          <cell r="B6877" t="str">
            <v>Terry Cummings</v>
          </cell>
          <cell r="D6877" t="str">
            <v>GSW</v>
          </cell>
          <cell r="F6877">
            <v>16.2</v>
          </cell>
          <cell r="G6877">
            <v>1150000</v>
          </cell>
          <cell r="H6877">
            <v>1010</v>
          </cell>
        </row>
        <row r="6878">
          <cell r="A6878">
            <v>1999</v>
          </cell>
          <cell r="B6878" t="str">
            <v>Tony Delk</v>
          </cell>
          <cell r="D6878" t="str">
            <v>GSW</v>
          </cell>
          <cell r="F6878">
            <v>11.6</v>
          </cell>
          <cell r="G6878">
            <v>1131000</v>
          </cell>
          <cell r="H6878">
            <v>630</v>
          </cell>
        </row>
        <row r="6879">
          <cell r="A6879">
            <v>1999</v>
          </cell>
          <cell r="B6879" t="str">
            <v>Hakeem Olajuwon</v>
          </cell>
          <cell r="D6879" t="str">
            <v>HOU</v>
          </cell>
          <cell r="F6879">
            <v>23.1</v>
          </cell>
          <cell r="G6879">
            <v>12943000</v>
          </cell>
          <cell r="H6879">
            <v>1785.0000000000002</v>
          </cell>
        </row>
        <row r="6880">
          <cell r="A6880">
            <v>1999</v>
          </cell>
          <cell r="B6880" t="str">
            <v>Scottie Pippen</v>
          </cell>
          <cell r="D6880" t="str">
            <v>HOU</v>
          </cell>
          <cell r="F6880">
            <v>16.8</v>
          </cell>
          <cell r="G6880">
            <v>11000000</v>
          </cell>
          <cell r="H6880">
            <v>2010.0000000000002</v>
          </cell>
        </row>
        <row r="6881">
          <cell r="A6881">
            <v>1999</v>
          </cell>
          <cell r="B6881" t="str">
            <v>Brent Price</v>
          </cell>
          <cell r="D6881" t="str">
            <v>HOU</v>
          </cell>
          <cell r="F6881">
            <v>15</v>
          </cell>
          <cell r="G6881">
            <v>2240000</v>
          </cell>
          <cell r="H6881">
            <v>808</v>
          </cell>
        </row>
        <row r="6882">
          <cell r="A6882">
            <v>1999</v>
          </cell>
          <cell r="B6882" t="str">
            <v>Charles Barkley</v>
          </cell>
          <cell r="D6882" t="str">
            <v>HOU</v>
          </cell>
          <cell r="F6882">
            <v>23.1</v>
          </cell>
          <cell r="G6882">
            <v>1000000</v>
          </cell>
          <cell r="H6882">
            <v>1524.6</v>
          </cell>
        </row>
        <row r="6883">
          <cell r="A6883">
            <v>1999</v>
          </cell>
          <cell r="B6883" t="str">
            <v>Michael Dickerson</v>
          </cell>
          <cell r="D6883" t="str">
            <v>HOU</v>
          </cell>
          <cell r="F6883">
            <v>11.5</v>
          </cell>
          <cell r="G6883">
            <v>949600</v>
          </cell>
          <cell r="H6883">
            <v>1560</v>
          </cell>
        </row>
        <row r="6884">
          <cell r="A6884">
            <v>1999</v>
          </cell>
          <cell r="B6884" t="str">
            <v>Bryce Drew</v>
          </cell>
          <cell r="D6884" t="str">
            <v>HOU</v>
          </cell>
          <cell r="F6884">
            <v>6.6</v>
          </cell>
          <cell r="G6884">
            <v>857000</v>
          </cell>
          <cell r="H6884">
            <v>442</v>
          </cell>
        </row>
        <row r="6885">
          <cell r="A6885">
            <v>1999</v>
          </cell>
          <cell r="B6885" t="str">
            <v>Anthony Miller</v>
          </cell>
          <cell r="D6885" t="str">
            <v>HOU</v>
          </cell>
          <cell r="F6885">
            <v>13.1</v>
          </cell>
          <cell r="G6885">
            <v>475000</v>
          </cell>
          <cell r="H6885">
            <v>249.39999999999998</v>
          </cell>
        </row>
        <row r="6886">
          <cell r="A6886">
            <v>1999</v>
          </cell>
          <cell r="B6886" t="str">
            <v>Cuttino Mobley</v>
          </cell>
          <cell r="D6886" t="str">
            <v>HOU</v>
          </cell>
          <cell r="F6886">
            <v>12.2</v>
          </cell>
          <cell r="G6886">
            <v>287500</v>
          </cell>
          <cell r="H6886">
            <v>1455.3</v>
          </cell>
        </row>
        <row r="6887">
          <cell r="A6887">
            <v>1999</v>
          </cell>
          <cell r="B6887" t="str">
            <v>Antoine Carr</v>
          </cell>
          <cell r="D6887" t="str">
            <v>HOU</v>
          </cell>
          <cell r="F6887">
            <v>8.9</v>
          </cell>
          <cell r="H6887">
            <v>151.20000000000002</v>
          </cell>
        </row>
        <row r="6888">
          <cell r="A6888">
            <v>1999</v>
          </cell>
          <cell r="B6888" t="str">
            <v>Matt Bullard</v>
          </cell>
          <cell r="D6888" t="str">
            <v>HOU</v>
          </cell>
          <cell r="F6888">
            <v>9.6</v>
          </cell>
          <cell r="H6888">
            <v>414.09999999999997</v>
          </cell>
        </row>
        <row r="6889">
          <cell r="A6889">
            <v>1999</v>
          </cell>
          <cell r="B6889" t="str">
            <v>Matt Maloney</v>
          </cell>
          <cell r="D6889" t="str">
            <v>HOU</v>
          </cell>
          <cell r="F6889">
            <v>2.2000000000000002</v>
          </cell>
          <cell r="H6889">
            <v>186</v>
          </cell>
        </row>
        <row r="6890">
          <cell r="A6890">
            <v>1999</v>
          </cell>
          <cell r="B6890" t="str">
            <v>Eddie Johnson</v>
          </cell>
          <cell r="D6890" t="str">
            <v>HOU</v>
          </cell>
          <cell r="F6890">
            <v>10.199999999999999</v>
          </cell>
          <cell r="H6890">
            <v>18</v>
          </cell>
        </row>
        <row r="6891">
          <cell r="A6891">
            <v>1999</v>
          </cell>
          <cell r="B6891" t="str">
            <v>Stanley Roberts</v>
          </cell>
          <cell r="D6891" t="str">
            <v>HOU</v>
          </cell>
          <cell r="F6891">
            <v>9.6999999999999993</v>
          </cell>
          <cell r="H6891">
            <v>33</v>
          </cell>
        </row>
        <row r="6892">
          <cell r="A6892">
            <v>1999</v>
          </cell>
          <cell r="B6892" t="str">
            <v>Othella Harrington</v>
          </cell>
          <cell r="D6892" t="str">
            <v>HOU</v>
          </cell>
          <cell r="F6892">
            <v>16.100000000000001</v>
          </cell>
          <cell r="H6892">
            <v>902</v>
          </cell>
        </row>
        <row r="6893">
          <cell r="A6893">
            <v>1999</v>
          </cell>
          <cell r="B6893" t="str">
            <v>Travis Best</v>
          </cell>
          <cell r="D6893" t="str">
            <v>IND</v>
          </cell>
          <cell r="F6893">
            <v>14.1</v>
          </cell>
          <cell r="H6893">
            <v>1043.7</v>
          </cell>
        </row>
        <row r="6894">
          <cell r="A6894">
            <v>1999</v>
          </cell>
          <cell r="B6894" t="str">
            <v>Al Harrington</v>
          </cell>
          <cell r="D6894" t="str">
            <v>IND</v>
          </cell>
          <cell r="F6894">
            <v>6.4</v>
          </cell>
          <cell r="H6894">
            <v>159.6</v>
          </cell>
        </row>
        <row r="6895">
          <cell r="A6895">
            <v>1999</v>
          </cell>
          <cell r="B6895" t="str">
            <v>Fred Hoiberg</v>
          </cell>
          <cell r="D6895" t="str">
            <v>IND</v>
          </cell>
          <cell r="F6895">
            <v>4</v>
          </cell>
          <cell r="H6895">
            <v>87.6</v>
          </cell>
        </row>
        <row r="6896">
          <cell r="A6896">
            <v>1999</v>
          </cell>
          <cell r="B6896" t="str">
            <v>Jalen Rose</v>
          </cell>
          <cell r="D6896" t="str">
            <v>IND</v>
          </cell>
          <cell r="F6896">
            <v>14.4</v>
          </cell>
          <cell r="H6896">
            <v>1239.7</v>
          </cell>
        </row>
        <row r="6897">
          <cell r="A6897">
            <v>1999</v>
          </cell>
          <cell r="B6897" t="str">
            <v>Mark Jackson</v>
          </cell>
          <cell r="D6897" t="str">
            <v>IND</v>
          </cell>
          <cell r="F6897">
            <v>17.899999999999999</v>
          </cell>
          <cell r="H6897">
            <v>1381.8</v>
          </cell>
        </row>
        <row r="6898">
          <cell r="A6898">
            <v>1999</v>
          </cell>
          <cell r="B6898" t="str">
            <v>Antonio Davis</v>
          </cell>
          <cell r="D6898" t="str">
            <v>IND</v>
          </cell>
          <cell r="F6898">
            <v>16.7</v>
          </cell>
          <cell r="H6898">
            <v>1269.0999999999999</v>
          </cell>
        </row>
        <row r="6899">
          <cell r="A6899">
            <v>1999</v>
          </cell>
          <cell r="B6899" t="str">
            <v>Sam Perkins</v>
          </cell>
          <cell r="D6899" t="str">
            <v>IND</v>
          </cell>
          <cell r="F6899">
            <v>12.1</v>
          </cell>
          <cell r="H6899">
            <v>787.19999999999993</v>
          </cell>
        </row>
        <row r="6900">
          <cell r="A6900">
            <v>1999</v>
          </cell>
          <cell r="B6900" t="str">
            <v>Chris Mullin</v>
          </cell>
          <cell r="D6900" t="str">
            <v>IND</v>
          </cell>
          <cell r="F6900">
            <v>18.100000000000001</v>
          </cell>
          <cell r="H6900">
            <v>1180</v>
          </cell>
        </row>
        <row r="6901">
          <cell r="A6901">
            <v>1999</v>
          </cell>
          <cell r="B6901" t="str">
            <v>Reggie Miller</v>
          </cell>
          <cell r="D6901" t="str">
            <v>IND</v>
          </cell>
          <cell r="F6901">
            <v>18.7</v>
          </cell>
          <cell r="H6901">
            <v>1785.0000000000002</v>
          </cell>
        </row>
        <row r="6902">
          <cell r="A6902">
            <v>1999</v>
          </cell>
          <cell r="B6902" t="str">
            <v>Austin Croshere</v>
          </cell>
          <cell r="D6902" t="str">
            <v>IND</v>
          </cell>
          <cell r="F6902">
            <v>12.3</v>
          </cell>
          <cell r="H6902">
            <v>248.39999999999998</v>
          </cell>
        </row>
        <row r="6903">
          <cell r="A6903">
            <v>1999</v>
          </cell>
          <cell r="B6903" t="str">
            <v>Rik Smits</v>
          </cell>
          <cell r="D6903" t="str">
            <v>IND</v>
          </cell>
          <cell r="F6903">
            <v>20.2</v>
          </cell>
          <cell r="H6903">
            <v>1269.0999999999999</v>
          </cell>
        </row>
        <row r="6904">
          <cell r="A6904">
            <v>1999</v>
          </cell>
          <cell r="B6904" t="str">
            <v>Dale Davis</v>
          </cell>
          <cell r="D6904" t="str">
            <v>IND</v>
          </cell>
          <cell r="F6904">
            <v>16.600000000000001</v>
          </cell>
          <cell r="H6904">
            <v>1375</v>
          </cell>
        </row>
        <row r="6905">
          <cell r="A6905">
            <v>1999</v>
          </cell>
          <cell r="B6905" t="str">
            <v>Derrick McKey</v>
          </cell>
          <cell r="D6905" t="str">
            <v>IND</v>
          </cell>
          <cell r="F6905">
            <v>12.2</v>
          </cell>
          <cell r="H6905">
            <v>244.4</v>
          </cell>
        </row>
        <row r="6906">
          <cell r="A6906">
            <v>1999</v>
          </cell>
          <cell r="B6906" t="str">
            <v>Stojko Vrankovic</v>
          </cell>
          <cell r="D6906" t="str">
            <v>LAC</v>
          </cell>
          <cell r="F6906">
            <v>10.7</v>
          </cell>
          <cell r="G6906">
            <v>4060000</v>
          </cell>
          <cell r="H6906">
            <v>12</v>
          </cell>
        </row>
        <row r="6907">
          <cell r="A6907">
            <v>1999</v>
          </cell>
          <cell r="B6907" t="str">
            <v>Lamond Murray</v>
          </cell>
          <cell r="D6907" t="str">
            <v>LAC</v>
          </cell>
          <cell r="F6907">
            <v>14.3</v>
          </cell>
          <cell r="G6907">
            <v>3500000</v>
          </cell>
          <cell r="H6907">
            <v>1315</v>
          </cell>
        </row>
        <row r="6908">
          <cell r="A6908">
            <v>1999</v>
          </cell>
          <cell r="B6908" t="str">
            <v>Pooh Richardson</v>
          </cell>
          <cell r="D6908" t="str">
            <v>LAC</v>
          </cell>
          <cell r="F6908">
            <v>10.7</v>
          </cell>
          <cell r="G6908">
            <v>3030000</v>
          </cell>
          <cell r="H6908">
            <v>129.80000000000001</v>
          </cell>
        </row>
        <row r="6909">
          <cell r="A6909">
            <v>1999</v>
          </cell>
          <cell r="B6909" t="str">
            <v>Rodney Rogers</v>
          </cell>
          <cell r="D6909" t="str">
            <v>LAC</v>
          </cell>
          <cell r="F6909">
            <v>14.7</v>
          </cell>
          <cell r="G6909">
            <v>3000000</v>
          </cell>
          <cell r="H6909">
            <v>968.2</v>
          </cell>
        </row>
        <row r="6910">
          <cell r="A6910">
            <v>1999</v>
          </cell>
          <cell r="B6910" t="str">
            <v>Michael Olowokandi</v>
          </cell>
          <cell r="D6910" t="str">
            <v>LAC</v>
          </cell>
          <cell r="F6910">
            <v>11.8</v>
          </cell>
          <cell r="G6910">
            <v>2700000</v>
          </cell>
          <cell r="H6910">
            <v>1278</v>
          </cell>
        </row>
        <row r="6911">
          <cell r="A6911">
            <v>1999</v>
          </cell>
          <cell r="B6911" t="str">
            <v>Sherman Douglas</v>
          </cell>
          <cell r="D6911" t="str">
            <v>LAC</v>
          </cell>
          <cell r="F6911">
            <v>11.5</v>
          </cell>
          <cell r="G6911">
            <v>2200000</v>
          </cell>
          <cell r="H6911">
            <v>843</v>
          </cell>
        </row>
        <row r="6912">
          <cell r="A6912">
            <v>1999</v>
          </cell>
          <cell r="B6912" t="str">
            <v>Lorenzen Wright</v>
          </cell>
          <cell r="D6912" t="str">
            <v>LAC</v>
          </cell>
          <cell r="F6912">
            <v>14.7</v>
          </cell>
          <cell r="G6912">
            <v>1923000</v>
          </cell>
          <cell r="H6912">
            <v>1132.8000000000002</v>
          </cell>
        </row>
        <row r="6913">
          <cell r="A6913">
            <v>1999</v>
          </cell>
          <cell r="B6913" t="str">
            <v>Eric Piatkowski</v>
          </cell>
          <cell r="D6913" t="str">
            <v>LAC</v>
          </cell>
          <cell r="F6913">
            <v>15.3</v>
          </cell>
          <cell r="G6913">
            <v>1650000</v>
          </cell>
          <cell r="H6913">
            <v>1239.7</v>
          </cell>
        </row>
        <row r="6914">
          <cell r="A6914">
            <v>1999</v>
          </cell>
          <cell r="B6914" t="str">
            <v>Keith Closs</v>
          </cell>
          <cell r="D6914" t="str">
            <v>LAC</v>
          </cell>
          <cell r="F6914">
            <v>17.5</v>
          </cell>
          <cell r="G6914">
            <v>1440000</v>
          </cell>
          <cell r="H6914">
            <v>87</v>
          </cell>
        </row>
        <row r="6915">
          <cell r="A6915">
            <v>1999</v>
          </cell>
          <cell r="B6915" t="str">
            <v>Maurice Taylor</v>
          </cell>
          <cell r="D6915" t="str">
            <v>LAC</v>
          </cell>
          <cell r="F6915">
            <v>15.2</v>
          </cell>
          <cell r="G6915">
            <v>1209000</v>
          </cell>
          <cell r="H6915">
            <v>1504.2</v>
          </cell>
        </row>
        <row r="6916">
          <cell r="A6916">
            <v>1999</v>
          </cell>
          <cell r="B6916" t="str">
            <v>Charles Smith</v>
          </cell>
          <cell r="D6916" t="str">
            <v>LAC</v>
          </cell>
          <cell r="F6916">
            <v>7.1</v>
          </cell>
          <cell r="G6916">
            <v>677080</v>
          </cell>
          <cell r="H6916">
            <v>317.40000000000003</v>
          </cell>
        </row>
        <row r="6917">
          <cell r="A6917">
            <v>1999</v>
          </cell>
          <cell r="B6917" t="str">
            <v>Brian Skinner</v>
          </cell>
          <cell r="D6917" t="str">
            <v>LAC</v>
          </cell>
          <cell r="F6917">
            <v>13.2</v>
          </cell>
          <cell r="G6917">
            <v>653500</v>
          </cell>
          <cell r="H6917">
            <v>258.3</v>
          </cell>
        </row>
        <row r="6918">
          <cell r="A6918">
            <v>1999</v>
          </cell>
          <cell r="B6918" t="str">
            <v>Troy Hudson</v>
          </cell>
          <cell r="D6918" t="str">
            <v>LAC</v>
          </cell>
          <cell r="F6918">
            <v>14.1</v>
          </cell>
          <cell r="G6918">
            <v>287500</v>
          </cell>
          <cell r="H6918">
            <v>525</v>
          </cell>
        </row>
        <row r="6919">
          <cell r="A6919">
            <v>1999</v>
          </cell>
          <cell r="B6919" t="str">
            <v>Tyrone Nesby</v>
          </cell>
          <cell r="D6919" t="str">
            <v>LAC</v>
          </cell>
          <cell r="F6919">
            <v>17</v>
          </cell>
          <cell r="G6919">
            <v>287500</v>
          </cell>
          <cell r="H6919">
            <v>1290</v>
          </cell>
        </row>
        <row r="6920">
          <cell r="A6920">
            <v>1999</v>
          </cell>
          <cell r="B6920" t="str">
            <v>Darrick Martin</v>
          </cell>
          <cell r="D6920" t="str">
            <v>LAC</v>
          </cell>
          <cell r="F6920">
            <v>11.6</v>
          </cell>
          <cell r="H6920">
            <v>939.8</v>
          </cell>
        </row>
        <row r="6921">
          <cell r="A6921">
            <v>1999</v>
          </cell>
          <cell r="B6921" t="str">
            <v>Glen Rice</v>
          </cell>
          <cell r="D6921" t="str">
            <v>LAL</v>
          </cell>
          <cell r="F6921">
            <v>15.2</v>
          </cell>
          <cell r="G6921">
            <v>5248000</v>
          </cell>
          <cell r="H6921">
            <v>985.5</v>
          </cell>
        </row>
        <row r="6922">
          <cell r="A6922">
            <v>1999</v>
          </cell>
          <cell r="B6922" t="str">
            <v>Robert Horry</v>
          </cell>
          <cell r="D6922" t="str">
            <v>LAL</v>
          </cell>
          <cell r="F6922">
            <v>13.5</v>
          </cell>
          <cell r="G6922">
            <v>5000000</v>
          </cell>
          <cell r="H6922">
            <v>744.80000000000007</v>
          </cell>
        </row>
        <row r="6923">
          <cell r="A6923">
            <v>1999</v>
          </cell>
          <cell r="B6923" t="str">
            <v>Travis Knight</v>
          </cell>
          <cell r="D6923" t="str">
            <v>LAL</v>
          </cell>
          <cell r="F6923">
            <v>12.8</v>
          </cell>
          <cell r="G6923">
            <v>2400000</v>
          </cell>
          <cell r="H6923">
            <v>525.4</v>
          </cell>
        </row>
        <row r="6924">
          <cell r="A6924">
            <v>1999</v>
          </cell>
          <cell r="B6924" t="str">
            <v>Rick Fox</v>
          </cell>
          <cell r="D6924" t="str">
            <v>LAL</v>
          </cell>
          <cell r="F6924">
            <v>13.6</v>
          </cell>
          <cell r="G6924">
            <v>1750000</v>
          </cell>
          <cell r="H6924">
            <v>946</v>
          </cell>
        </row>
        <row r="6925">
          <cell r="A6925">
            <v>1999</v>
          </cell>
          <cell r="B6925" t="str">
            <v>Sean Rooks</v>
          </cell>
          <cell r="D6925" t="str">
            <v>LAL</v>
          </cell>
          <cell r="F6925">
            <v>9.1</v>
          </cell>
          <cell r="G6925">
            <v>1680000</v>
          </cell>
          <cell r="H6925">
            <v>316.8</v>
          </cell>
        </row>
        <row r="6926">
          <cell r="A6926">
            <v>1999</v>
          </cell>
          <cell r="B6926" t="str">
            <v>Kobe Bryant</v>
          </cell>
          <cell r="D6926" t="str">
            <v>LAL</v>
          </cell>
          <cell r="F6926">
            <v>18.899999999999999</v>
          </cell>
          <cell r="G6926">
            <v>1319000</v>
          </cell>
          <cell r="H6926">
            <v>1895</v>
          </cell>
        </row>
        <row r="6927">
          <cell r="A6927">
            <v>1999</v>
          </cell>
          <cell r="B6927" t="str">
            <v>Dennis Rodman</v>
          </cell>
          <cell r="D6927" t="str">
            <v>LAL</v>
          </cell>
          <cell r="F6927">
            <v>8</v>
          </cell>
          <cell r="G6927">
            <v>1000000</v>
          </cell>
          <cell r="H6927">
            <v>657.80000000000007</v>
          </cell>
        </row>
        <row r="6928">
          <cell r="A6928">
            <v>1999</v>
          </cell>
          <cell r="B6928" t="str">
            <v>Derek Harper</v>
          </cell>
          <cell r="D6928" t="str">
            <v>LAL</v>
          </cell>
          <cell r="F6928">
            <v>12.8</v>
          </cell>
          <cell r="G6928">
            <v>1000000</v>
          </cell>
          <cell r="H6928">
            <v>1120.5</v>
          </cell>
        </row>
        <row r="6929">
          <cell r="A6929">
            <v>1999</v>
          </cell>
          <cell r="B6929" t="str">
            <v>Derek Fisher</v>
          </cell>
          <cell r="D6929" t="str">
            <v>LAL</v>
          </cell>
          <cell r="F6929">
            <v>12.1</v>
          </cell>
          <cell r="G6929">
            <v>795000</v>
          </cell>
          <cell r="H6929">
            <v>1130</v>
          </cell>
        </row>
        <row r="6930">
          <cell r="A6930">
            <v>1999</v>
          </cell>
          <cell r="B6930" t="str">
            <v>Ruben Patterson</v>
          </cell>
          <cell r="D6930" t="str">
            <v>LAL</v>
          </cell>
          <cell r="F6930">
            <v>14.3</v>
          </cell>
          <cell r="G6930">
            <v>628500</v>
          </cell>
          <cell r="H6930">
            <v>144</v>
          </cell>
        </row>
        <row r="6931">
          <cell r="A6931">
            <v>1999</v>
          </cell>
          <cell r="B6931" t="str">
            <v>Sam Jacobson</v>
          </cell>
          <cell r="D6931" t="str">
            <v>LAL</v>
          </cell>
          <cell r="F6931">
            <v>20.6</v>
          </cell>
          <cell r="G6931">
            <v>559000</v>
          </cell>
          <cell r="H6931">
            <v>12</v>
          </cell>
        </row>
        <row r="6932">
          <cell r="A6932">
            <v>1999</v>
          </cell>
          <cell r="B6932" t="str">
            <v>Tyronn Lue</v>
          </cell>
          <cell r="D6932" t="str">
            <v>LAL</v>
          </cell>
          <cell r="F6932">
            <v>11.2</v>
          </cell>
          <cell r="G6932">
            <v>287500</v>
          </cell>
          <cell r="H6932">
            <v>187.5</v>
          </cell>
        </row>
        <row r="6933">
          <cell r="A6933">
            <v>1999</v>
          </cell>
          <cell r="B6933" t="str">
            <v>Shaquille O'Neal</v>
          </cell>
          <cell r="D6933" t="str">
            <v>LAL</v>
          </cell>
          <cell r="F6933">
            <v>30.6</v>
          </cell>
          <cell r="H6933">
            <v>1705.1999999999998</v>
          </cell>
        </row>
        <row r="6934">
          <cell r="A6934">
            <v>1999</v>
          </cell>
          <cell r="B6934" t="str">
            <v>Alonzo Mourning</v>
          </cell>
          <cell r="D6934" t="str">
            <v>MIA</v>
          </cell>
          <cell r="F6934">
            <v>24.6</v>
          </cell>
          <cell r="G6934">
            <v>13130000</v>
          </cell>
          <cell r="H6934">
            <v>1752.6000000000001</v>
          </cell>
        </row>
        <row r="6935">
          <cell r="A6935">
            <v>1999</v>
          </cell>
          <cell r="B6935" t="str">
            <v>Tim Hardaway</v>
          </cell>
          <cell r="D6935" t="str">
            <v>MIA</v>
          </cell>
          <cell r="F6935">
            <v>18.8</v>
          </cell>
          <cell r="G6935">
            <v>5600000</v>
          </cell>
          <cell r="H6935">
            <v>1771.1999999999998</v>
          </cell>
        </row>
        <row r="6936">
          <cell r="A6936">
            <v>1999</v>
          </cell>
          <cell r="B6936" t="str">
            <v>Jamal Mashburn</v>
          </cell>
          <cell r="D6936" t="str">
            <v>MIA</v>
          </cell>
          <cell r="F6936">
            <v>15.1</v>
          </cell>
          <cell r="G6936">
            <v>5033000</v>
          </cell>
          <cell r="H6936">
            <v>854.40000000000009</v>
          </cell>
        </row>
        <row r="6937">
          <cell r="A6937">
            <v>1999</v>
          </cell>
          <cell r="B6937" t="str">
            <v>P.J. Brown</v>
          </cell>
          <cell r="D6937" t="str">
            <v>MIA</v>
          </cell>
          <cell r="F6937">
            <v>15.8</v>
          </cell>
          <cell r="G6937">
            <v>4480000</v>
          </cell>
          <cell r="H6937">
            <v>1610.0000000000002</v>
          </cell>
        </row>
        <row r="6938">
          <cell r="A6938">
            <v>1999</v>
          </cell>
          <cell r="B6938" t="str">
            <v>Dan Majerle</v>
          </cell>
          <cell r="D6938" t="str">
            <v>MIA</v>
          </cell>
          <cell r="F6938">
            <v>10.199999999999999</v>
          </cell>
          <cell r="G6938">
            <v>3290000</v>
          </cell>
          <cell r="H6938">
            <v>1622.3999999999999</v>
          </cell>
        </row>
        <row r="6939">
          <cell r="A6939">
            <v>1999</v>
          </cell>
          <cell r="B6939" t="str">
            <v>Voshon Lenard</v>
          </cell>
          <cell r="D6939" t="str">
            <v>MIA</v>
          </cell>
          <cell r="F6939">
            <v>12</v>
          </cell>
          <cell r="G6939">
            <v>2837000</v>
          </cell>
          <cell r="H6939">
            <v>189.60000000000002</v>
          </cell>
        </row>
        <row r="6940">
          <cell r="A6940">
            <v>1999</v>
          </cell>
          <cell r="B6940" t="str">
            <v>Mark Strickland</v>
          </cell>
          <cell r="D6940" t="str">
            <v>MIA</v>
          </cell>
          <cell r="F6940">
            <v>14.7</v>
          </cell>
          <cell r="G6940">
            <v>2100000</v>
          </cell>
          <cell r="H6940">
            <v>358.4</v>
          </cell>
        </row>
        <row r="6941">
          <cell r="A6941">
            <v>1999</v>
          </cell>
          <cell r="B6941" t="str">
            <v>Rex Walters</v>
          </cell>
          <cell r="D6941" t="str">
            <v>MIA</v>
          </cell>
          <cell r="F6941">
            <v>6.9</v>
          </cell>
          <cell r="G6941">
            <v>1625000</v>
          </cell>
          <cell r="H6941">
            <v>504.90000000000003</v>
          </cell>
        </row>
        <row r="6942">
          <cell r="A6942">
            <v>1999</v>
          </cell>
          <cell r="B6942" t="str">
            <v>Duane Causwell</v>
          </cell>
          <cell r="D6942" t="str">
            <v>MIA</v>
          </cell>
          <cell r="F6942">
            <v>8.1</v>
          </cell>
          <cell r="G6942">
            <v>1454000</v>
          </cell>
          <cell r="H6942">
            <v>136.80000000000001</v>
          </cell>
        </row>
        <row r="6943">
          <cell r="A6943">
            <v>1999</v>
          </cell>
          <cell r="B6943" t="str">
            <v>Terry Mills</v>
          </cell>
          <cell r="D6943" t="str">
            <v>MIA</v>
          </cell>
          <cell r="F6943">
            <v>6.7</v>
          </cell>
          <cell r="G6943">
            <v>1145000</v>
          </cell>
          <cell r="H6943">
            <v>29</v>
          </cell>
        </row>
        <row r="6944">
          <cell r="A6944">
            <v>1999</v>
          </cell>
          <cell r="B6944" t="str">
            <v>Terry Porter</v>
          </cell>
          <cell r="D6944" t="str">
            <v>MIA</v>
          </cell>
          <cell r="F6944">
            <v>16.899999999999999</v>
          </cell>
          <cell r="G6944">
            <v>1000000</v>
          </cell>
          <cell r="H6944">
            <v>1365</v>
          </cell>
        </row>
        <row r="6945">
          <cell r="A6945">
            <v>1999</v>
          </cell>
          <cell r="B6945" t="str">
            <v>Blue Edwards</v>
          </cell>
          <cell r="D6945" t="str">
            <v>MIA</v>
          </cell>
          <cell r="F6945">
            <v>12.2</v>
          </cell>
          <cell r="G6945">
            <v>850000</v>
          </cell>
          <cell r="H6945">
            <v>283.20000000000005</v>
          </cell>
        </row>
        <row r="6946">
          <cell r="A6946">
            <v>1999</v>
          </cell>
          <cell r="B6946" t="str">
            <v>Keith Askins</v>
          </cell>
          <cell r="D6946" t="str">
            <v>MIA</v>
          </cell>
          <cell r="F6946">
            <v>3.5</v>
          </cell>
          <cell r="G6946">
            <v>725000</v>
          </cell>
          <cell r="H6946">
            <v>415.8</v>
          </cell>
        </row>
        <row r="6947">
          <cell r="A6947">
            <v>1999</v>
          </cell>
          <cell r="B6947" t="str">
            <v>Jamie Watson</v>
          </cell>
          <cell r="D6947" t="str">
            <v>MIA</v>
          </cell>
          <cell r="F6947">
            <v>1.9</v>
          </cell>
          <cell r="H6947">
            <v>18</v>
          </cell>
        </row>
        <row r="6948">
          <cell r="A6948">
            <v>1999</v>
          </cell>
          <cell r="B6948" t="str">
            <v>Clarence Weatherspoon</v>
          </cell>
          <cell r="D6948" t="str">
            <v>MIA</v>
          </cell>
          <cell r="F6948">
            <v>17</v>
          </cell>
          <cell r="H6948">
            <v>1038.8</v>
          </cell>
        </row>
        <row r="6949">
          <cell r="A6949">
            <v>1999</v>
          </cell>
          <cell r="B6949" t="str">
            <v>Glenn Robinson</v>
          </cell>
          <cell r="D6949" t="str">
            <v>MIL</v>
          </cell>
          <cell r="F6949">
            <v>19.7</v>
          </cell>
          <cell r="G6949">
            <v>6380000</v>
          </cell>
          <cell r="H6949">
            <v>1579.2</v>
          </cell>
        </row>
        <row r="6950">
          <cell r="A6950">
            <v>1999</v>
          </cell>
          <cell r="B6950" t="str">
            <v>Armen Gilliam</v>
          </cell>
          <cell r="D6950" t="str">
            <v>MIL</v>
          </cell>
          <cell r="F6950">
            <v>15.9</v>
          </cell>
          <cell r="G6950">
            <v>3244000</v>
          </cell>
          <cell r="H6950">
            <v>666.40000000000009</v>
          </cell>
        </row>
        <row r="6951">
          <cell r="A6951">
            <v>1999</v>
          </cell>
          <cell r="B6951" t="str">
            <v>Ervin Johnson</v>
          </cell>
          <cell r="D6951" t="str">
            <v>MIL</v>
          </cell>
          <cell r="F6951">
            <v>14.5</v>
          </cell>
          <cell r="G6951">
            <v>2594000</v>
          </cell>
          <cell r="H6951">
            <v>1025</v>
          </cell>
        </row>
        <row r="6952">
          <cell r="A6952">
            <v>1999</v>
          </cell>
          <cell r="B6952" t="str">
            <v>Ray Allen</v>
          </cell>
          <cell r="D6952" t="str">
            <v>MIL</v>
          </cell>
          <cell r="F6952">
            <v>18.899999999999999</v>
          </cell>
          <cell r="G6952">
            <v>2320000</v>
          </cell>
          <cell r="H6952">
            <v>1720</v>
          </cell>
        </row>
        <row r="6953">
          <cell r="A6953">
            <v>1999</v>
          </cell>
          <cell r="B6953" t="str">
            <v>Robert Traylor</v>
          </cell>
          <cell r="D6953" t="str">
            <v>MIL</v>
          </cell>
          <cell r="F6953">
            <v>17</v>
          </cell>
          <cell r="G6953">
            <v>1590000</v>
          </cell>
          <cell r="H6953">
            <v>784</v>
          </cell>
        </row>
        <row r="6954">
          <cell r="A6954">
            <v>1999</v>
          </cell>
          <cell r="B6954" t="str">
            <v>Dell Curry</v>
          </cell>
          <cell r="D6954" t="str">
            <v>MIL</v>
          </cell>
          <cell r="F6954">
            <v>18.7</v>
          </cell>
          <cell r="G6954">
            <v>1000000</v>
          </cell>
          <cell r="H6954">
            <v>865.2</v>
          </cell>
        </row>
        <row r="6955">
          <cell r="A6955">
            <v>1999</v>
          </cell>
          <cell r="B6955" t="str">
            <v>Paul Grant</v>
          </cell>
          <cell r="D6955" t="str">
            <v>MIL</v>
          </cell>
          <cell r="F6955">
            <v>10.9</v>
          </cell>
          <cell r="G6955">
            <v>903240</v>
          </cell>
          <cell r="H6955">
            <v>5</v>
          </cell>
        </row>
        <row r="6956">
          <cell r="A6956">
            <v>1999</v>
          </cell>
          <cell r="B6956" t="str">
            <v>Haywoode Workman</v>
          </cell>
          <cell r="D6956" t="str">
            <v>MIL</v>
          </cell>
          <cell r="F6956">
            <v>14.1</v>
          </cell>
          <cell r="G6956">
            <v>600000</v>
          </cell>
          <cell r="H6956">
            <v>814.90000000000009</v>
          </cell>
        </row>
        <row r="6957">
          <cell r="A6957">
            <v>1999</v>
          </cell>
          <cell r="B6957" t="str">
            <v>Michael Curry</v>
          </cell>
          <cell r="D6957" t="str">
            <v>MIL</v>
          </cell>
          <cell r="F6957">
            <v>8.6999999999999993</v>
          </cell>
          <cell r="G6957">
            <v>550000</v>
          </cell>
          <cell r="H6957">
            <v>1145</v>
          </cell>
        </row>
        <row r="6958">
          <cell r="A6958">
            <v>1999</v>
          </cell>
          <cell r="B6958" t="str">
            <v>Adonis Jordan</v>
          </cell>
          <cell r="D6958" t="str">
            <v>MIL</v>
          </cell>
          <cell r="F6958">
            <v>18.899999999999999</v>
          </cell>
          <cell r="G6958">
            <v>350000</v>
          </cell>
          <cell r="H6958">
            <v>18</v>
          </cell>
        </row>
        <row r="6959">
          <cell r="A6959">
            <v>1999</v>
          </cell>
          <cell r="B6959" t="str">
            <v>Vinny Del</v>
          </cell>
          <cell r="D6959" t="str">
            <v>MIL</v>
          </cell>
          <cell r="F6959">
            <v>12.3</v>
          </cell>
          <cell r="H6959">
            <v>1094.4000000000001</v>
          </cell>
        </row>
        <row r="6960">
          <cell r="A6960">
            <v>1999</v>
          </cell>
          <cell r="B6960" t="str">
            <v>Kevin Garnett</v>
          </cell>
          <cell r="D6960" t="str">
            <v>MIN</v>
          </cell>
          <cell r="F6960">
            <v>22.4</v>
          </cell>
          <cell r="G6960">
            <v>14000000</v>
          </cell>
          <cell r="H6960">
            <v>1781.3</v>
          </cell>
        </row>
        <row r="6961">
          <cell r="A6961">
            <v>1999</v>
          </cell>
          <cell r="B6961" t="str">
            <v>Anthony Peeler</v>
          </cell>
          <cell r="D6961" t="str">
            <v>MIN</v>
          </cell>
          <cell r="F6961">
            <v>11.7</v>
          </cell>
          <cell r="G6961">
            <v>2254000</v>
          </cell>
          <cell r="H6961">
            <v>809.19999999999993</v>
          </cell>
        </row>
        <row r="6962">
          <cell r="A6962">
            <v>1999</v>
          </cell>
          <cell r="B6962" t="str">
            <v>Dean Garrett</v>
          </cell>
          <cell r="D6962" t="str">
            <v>MIN</v>
          </cell>
          <cell r="F6962">
            <v>13.6</v>
          </cell>
          <cell r="G6962">
            <v>2160000</v>
          </cell>
          <cell r="H6962">
            <v>1053.5</v>
          </cell>
        </row>
        <row r="6963">
          <cell r="A6963">
            <v>1999</v>
          </cell>
          <cell r="B6963" t="str">
            <v>Joe Smith</v>
          </cell>
          <cell r="D6963" t="str">
            <v>MIN</v>
          </cell>
          <cell r="F6963">
            <v>16.600000000000001</v>
          </cell>
          <cell r="G6963">
            <v>1750000</v>
          </cell>
          <cell r="H6963">
            <v>1419</v>
          </cell>
        </row>
        <row r="6964">
          <cell r="A6964">
            <v>1999</v>
          </cell>
          <cell r="B6964" t="str">
            <v>Bill Curley</v>
          </cell>
          <cell r="D6964" t="str">
            <v>MIN</v>
          </cell>
          <cell r="F6964">
            <v>7.4</v>
          </cell>
          <cell r="G6964">
            <v>1544000</v>
          </cell>
          <cell r="H6964">
            <v>371</v>
          </cell>
        </row>
        <row r="6965">
          <cell r="A6965">
            <v>1999</v>
          </cell>
          <cell r="B6965" t="str">
            <v>Malik Sealy</v>
          </cell>
          <cell r="D6965" t="str">
            <v>MIN</v>
          </cell>
          <cell r="F6965">
            <v>11.1</v>
          </cell>
          <cell r="G6965">
            <v>1000000</v>
          </cell>
          <cell r="H6965">
            <v>731.6</v>
          </cell>
        </row>
        <row r="6966">
          <cell r="A6966">
            <v>1999</v>
          </cell>
          <cell r="B6966" t="str">
            <v>Bobby Jackson</v>
          </cell>
          <cell r="D6966" t="str">
            <v>MIN</v>
          </cell>
          <cell r="F6966">
            <v>14.4</v>
          </cell>
          <cell r="G6966">
            <v>799200</v>
          </cell>
          <cell r="H6966">
            <v>940</v>
          </cell>
        </row>
        <row r="6967">
          <cell r="A6967">
            <v>1999</v>
          </cell>
          <cell r="B6967" t="str">
            <v>Andrae Patterson</v>
          </cell>
          <cell r="D6967" t="str">
            <v>MIN</v>
          </cell>
          <cell r="F6967">
            <v>14.5</v>
          </cell>
          <cell r="G6967">
            <v>287500</v>
          </cell>
          <cell r="H6967">
            <v>283.5</v>
          </cell>
        </row>
        <row r="6968">
          <cell r="A6968">
            <v>1999</v>
          </cell>
          <cell r="B6968" t="str">
            <v>Sam Mitchell</v>
          </cell>
          <cell r="D6968" t="str">
            <v>MIN</v>
          </cell>
          <cell r="F6968">
            <v>14.1</v>
          </cell>
          <cell r="H6968">
            <v>1345</v>
          </cell>
        </row>
        <row r="6969">
          <cell r="A6969">
            <v>1999</v>
          </cell>
          <cell r="B6969" t="str">
            <v>Reggie Jordan</v>
          </cell>
          <cell r="D6969" t="str">
            <v>MIN</v>
          </cell>
          <cell r="F6969">
            <v>9.8000000000000007</v>
          </cell>
          <cell r="H6969">
            <v>297</v>
          </cell>
        </row>
        <row r="6970">
          <cell r="A6970">
            <v>1999</v>
          </cell>
          <cell r="B6970" t="str">
            <v>Rasho Nesterović</v>
          </cell>
          <cell r="D6970" t="str">
            <v>MIN</v>
          </cell>
          <cell r="F6970">
            <v>3.5</v>
          </cell>
          <cell r="H6970">
            <v>30</v>
          </cell>
        </row>
        <row r="6971">
          <cell r="A6971">
            <v>1999</v>
          </cell>
          <cell r="B6971" t="str">
            <v>Tom Hammonds</v>
          </cell>
          <cell r="D6971" t="str">
            <v>MIN</v>
          </cell>
          <cell r="F6971">
            <v>9.4</v>
          </cell>
          <cell r="H6971">
            <v>715.4</v>
          </cell>
        </row>
        <row r="6972">
          <cell r="A6972">
            <v>1999</v>
          </cell>
          <cell r="B6972" t="str">
            <v>Jayson Williams</v>
          </cell>
          <cell r="D6972" t="str">
            <v>NJN</v>
          </cell>
          <cell r="F6972">
            <v>14.5</v>
          </cell>
          <cell r="G6972">
            <v>11000000</v>
          </cell>
          <cell r="H6972">
            <v>1020</v>
          </cell>
        </row>
        <row r="6973">
          <cell r="A6973">
            <v>1999</v>
          </cell>
          <cell r="B6973" t="str">
            <v>Kendall Gill</v>
          </cell>
          <cell r="D6973" t="str">
            <v>NJN</v>
          </cell>
          <cell r="F6973">
            <v>14.8</v>
          </cell>
          <cell r="G6973">
            <v>5000000</v>
          </cell>
          <cell r="H6973">
            <v>1605</v>
          </cell>
        </row>
        <row r="6974">
          <cell r="A6974">
            <v>1999</v>
          </cell>
          <cell r="B6974" t="str">
            <v>Rony Seikaly</v>
          </cell>
          <cell r="D6974" t="str">
            <v>NJN</v>
          </cell>
          <cell r="F6974">
            <v>0.5</v>
          </cell>
          <cell r="G6974">
            <v>4252000</v>
          </cell>
          <cell r="H6974">
            <v>88.2</v>
          </cell>
        </row>
        <row r="6975">
          <cell r="A6975">
            <v>1999</v>
          </cell>
          <cell r="B6975" t="str">
            <v>Jim McIlvaine</v>
          </cell>
          <cell r="D6975" t="str">
            <v>NJN</v>
          </cell>
          <cell r="F6975">
            <v>9.5</v>
          </cell>
          <cell r="G6975">
            <v>4200000</v>
          </cell>
          <cell r="H6975">
            <v>268.39999999999998</v>
          </cell>
        </row>
        <row r="6976">
          <cell r="A6976">
            <v>1999</v>
          </cell>
          <cell r="B6976" t="str">
            <v>Kerry Kittles</v>
          </cell>
          <cell r="D6976" t="str">
            <v>NJN</v>
          </cell>
          <cell r="F6976">
            <v>13.5</v>
          </cell>
          <cell r="G6976">
            <v>1762000</v>
          </cell>
          <cell r="H6976">
            <v>1568.6000000000001</v>
          </cell>
        </row>
        <row r="6977">
          <cell r="A6977">
            <v>1999</v>
          </cell>
          <cell r="B6977" t="str">
            <v>Eric Murdock</v>
          </cell>
          <cell r="D6977" t="str">
            <v>NJN</v>
          </cell>
          <cell r="F6977">
            <v>12.3</v>
          </cell>
          <cell r="G6977">
            <v>1750000</v>
          </cell>
          <cell r="H6977">
            <v>400.5</v>
          </cell>
        </row>
        <row r="6978">
          <cell r="A6978">
            <v>1999</v>
          </cell>
          <cell r="B6978" t="str">
            <v>Lucious Harris</v>
          </cell>
          <cell r="D6978" t="str">
            <v>NJN</v>
          </cell>
          <cell r="F6978">
            <v>11</v>
          </cell>
          <cell r="G6978">
            <v>1680000</v>
          </cell>
          <cell r="H6978">
            <v>601.19999999999993</v>
          </cell>
        </row>
        <row r="6979">
          <cell r="A6979">
            <v>1999</v>
          </cell>
          <cell r="B6979" t="str">
            <v>Scott Burrell</v>
          </cell>
          <cell r="D6979" t="str">
            <v>NJN</v>
          </cell>
          <cell r="F6979">
            <v>12.6</v>
          </cell>
          <cell r="G6979">
            <v>1000000</v>
          </cell>
          <cell r="H6979">
            <v>707.2</v>
          </cell>
        </row>
        <row r="6980">
          <cell r="A6980">
            <v>1999</v>
          </cell>
          <cell r="B6980" t="str">
            <v>David Vaughn</v>
          </cell>
          <cell r="D6980" t="str">
            <v>NJN</v>
          </cell>
          <cell r="F6980">
            <v>13.5</v>
          </cell>
          <cell r="G6980">
            <v>450000</v>
          </cell>
          <cell r="H6980">
            <v>103</v>
          </cell>
        </row>
        <row r="6981">
          <cell r="A6981">
            <v>1999</v>
          </cell>
          <cell r="B6981" t="str">
            <v>Mark Hendrickson</v>
          </cell>
          <cell r="D6981" t="str">
            <v>NJN</v>
          </cell>
          <cell r="F6981">
            <v>12.3</v>
          </cell>
          <cell r="G6981">
            <v>425000</v>
          </cell>
          <cell r="H6981">
            <v>398.20000000000005</v>
          </cell>
        </row>
        <row r="6982">
          <cell r="A6982">
            <v>1999</v>
          </cell>
          <cell r="B6982" t="str">
            <v>Keith Van</v>
          </cell>
          <cell r="D6982" t="str">
            <v>NJN</v>
          </cell>
          <cell r="F6982">
            <v>19.600000000000001</v>
          </cell>
          <cell r="H6982">
            <v>1575</v>
          </cell>
        </row>
        <row r="6983">
          <cell r="A6983">
            <v>1999</v>
          </cell>
          <cell r="B6983" t="str">
            <v>Patrick Ewing</v>
          </cell>
          <cell r="D6983" t="str">
            <v>NYK</v>
          </cell>
          <cell r="F6983">
            <v>19.399999999999999</v>
          </cell>
          <cell r="G6983">
            <v>18500000</v>
          </cell>
          <cell r="H6983">
            <v>1299.6000000000001</v>
          </cell>
        </row>
        <row r="6984">
          <cell r="A6984">
            <v>1999</v>
          </cell>
          <cell r="B6984" t="str">
            <v>Larry Johnson</v>
          </cell>
          <cell r="D6984" t="str">
            <v>NYK</v>
          </cell>
          <cell r="F6984">
            <v>14.6</v>
          </cell>
          <cell r="G6984">
            <v>10186000</v>
          </cell>
          <cell r="H6984">
            <v>1636.6</v>
          </cell>
        </row>
        <row r="6985">
          <cell r="A6985">
            <v>1999</v>
          </cell>
          <cell r="B6985" t="str">
            <v>Latrell Sprewell</v>
          </cell>
          <cell r="D6985" t="str">
            <v>NYK</v>
          </cell>
          <cell r="F6985">
            <v>16.7</v>
          </cell>
          <cell r="G6985">
            <v>8300000</v>
          </cell>
          <cell r="H6985">
            <v>1232.0999999999999</v>
          </cell>
        </row>
        <row r="6986">
          <cell r="A6986">
            <v>1999</v>
          </cell>
          <cell r="B6986" t="str">
            <v>Allan Houston</v>
          </cell>
          <cell r="D6986" t="str">
            <v>NYK</v>
          </cell>
          <cell r="F6986">
            <v>13.1</v>
          </cell>
          <cell r="G6986">
            <v>7000000</v>
          </cell>
          <cell r="H6986">
            <v>1814.9999999999998</v>
          </cell>
        </row>
        <row r="6987">
          <cell r="A6987">
            <v>1999</v>
          </cell>
          <cell r="B6987" t="str">
            <v>Chris Childs</v>
          </cell>
          <cell r="D6987" t="str">
            <v>NYK</v>
          </cell>
          <cell r="F6987">
            <v>11.1</v>
          </cell>
          <cell r="G6987">
            <v>3640000</v>
          </cell>
          <cell r="H6987">
            <v>1296</v>
          </cell>
        </row>
        <row r="6988">
          <cell r="A6988">
            <v>1999</v>
          </cell>
          <cell r="B6988" t="str">
            <v>Marcus Camby</v>
          </cell>
          <cell r="D6988" t="str">
            <v>NYK</v>
          </cell>
          <cell r="F6988">
            <v>17.600000000000001</v>
          </cell>
          <cell r="G6988">
            <v>3164000</v>
          </cell>
          <cell r="H6988">
            <v>943</v>
          </cell>
        </row>
        <row r="6989">
          <cell r="A6989">
            <v>1999</v>
          </cell>
          <cell r="B6989" t="str">
            <v>Kurt Thomas</v>
          </cell>
          <cell r="D6989" t="str">
            <v>NYK</v>
          </cell>
          <cell r="F6989">
            <v>13.1</v>
          </cell>
          <cell r="G6989">
            <v>1750000</v>
          </cell>
          <cell r="H6989">
            <v>1180</v>
          </cell>
        </row>
        <row r="6990">
          <cell r="A6990">
            <v>1999</v>
          </cell>
          <cell r="B6990" t="str">
            <v>Charlie Ward</v>
          </cell>
          <cell r="D6990" t="str">
            <v>NYK</v>
          </cell>
          <cell r="F6990">
            <v>13.2</v>
          </cell>
          <cell r="G6990">
            <v>1221000</v>
          </cell>
          <cell r="H6990">
            <v>1555</v>
          </cell>
        </row>
        <row r="6991">
          <cell r="A6991">
            <v>1999</v>
          </cell>
          <cell r="B6991" t="str">
            <v>David Wingate</v>
          </cell>
          <cell r="D6991" t="str">
            <v>NYK</v>
          </cell>
          <cell r="F6991">
            <v>4.2</v>
          </cell>
          <cell r="G6991">
            <v>1000000</v>
          </cell>
          <cell r="H6991">
            <v>92</v>
          </cell>
        </row>
        <row r="6992">
          <cell r="A6992">
            <v>1999</v>
          </cell>
          <cell r="B6992" t="str">
            <v>Herb Williams</v>
          </cell>
          <cell r="D6992" t="str">
            <v>NYK</v>
          </cell>
          <cell r="F6992">
            <v>12.2</v>
          </cell>
          <cell r="G6992">
            <v>1000000</v>
          </cell>
          <cell r="H6992">
            <v>34.200000000000003</v>
          </cell>
        </row>
        <row r="6993">
          <cell r="A6993">
            <v>1999</v>
          </cell>
          <cell r="B6993" t="str">
            <v>Ben Davis</v>
          </cell>
          <cell r="D6993" t="str">
            <v>NYK</v>
          </cell>
          <cell r="F6993">
            <v>34.4</v>
          </cell>
          <cell r="G6993">
            <v>425000</v>
          </cell>
          <cell r="H6993">
            <v>20.8</v>
          </cell>
        </row>
        <row r="6994">
          <cell r="A6994">
            <v>1999</v>
          </cell>
          <cell r="B6994" t="str">
            <v>Rick Brunson</v>
          </cell>
          <cell r="D6994" t="str">
            <v>NYK</v>
          </cell>
          <cell r="F6994">
            <v>6.2</v>
          </cell>
          <cell r="G6994">
            <v>350000</v>
          </cell>
          <cell r="H6994">
            <v>95.199999999999989</v>
          </cell>
        </row>
        <row r="6995">
          <cell r="A6995">
            <v>1999</v>
          </cell>
          <cell r="B6995" t="str">
            <v>Chris Dudley</v>
          </cell>
          <cell r="D6995" t="str">
            <v>NYK</v>
          </cell>
          <cell r="F6995">
            <v>9.6</v>
          </cell>
          <cell r="H6995">
            <v>685.4</v>
          </cell>
        </row>
        <row r="6996">
          <cell r="A6996">
            <v>1999</v>
          </cell>
          <cell r="B6996" t="str">
            <v>Anfernee Hardaway</v>
          </cell>
          <cell r="D6996" t="str">
            <v>ORL</v>
          </cell>
          <cell r="F6996">
            <v>16.7</v>
          </cell>
          <cell r="G6996">
            <v>8505000</v>
          </cell>
          <cell r="H6996">
            <v>1945</v>
          </cell>
        </row>
        <row r="6997">
          <cell r="A6997">
            <v>1999</v>
          </cell>
          <cell r="B6997" t="str">
            <v>Horace Grant</v>
          </cell>
          <cell r="D6997" t="str">
            <v>ORL</v>
          </cell>
          <cell r="F6997">
            <v>13.3</v>
          </cell>
          <cell r="G6997">
            <v>7843000</v>
          </cell>
          <cell r="H6997">
            <v>1660.0000000000002</v>
          </cell>
        </row>
        <row r="6998">
          <cell r="A6998">
            <v>1999</v>
          </cell>
          <cell r="B6998" t="str">
            <v>Isaac Austin</v>
          </cell>
          <cell r="D6998" t="str">
            <v>ORL</v>
          </cell>
          <cell r="F6998">
            <v>12</v>
          </cell>
          <cell r="G6998">
            <v>5000000</v>
          </cell>
          <cell r="H6998">
            <v>1259.3</v>
          </cell>
        </row>
        <row r="6999">
          <cell r="A6999">
            <v>1999</v>
          </cell>
          <cell r="B6999" t="str">
            <v>Nick Anderson</v>
          </cell>
          <cell r="D6999" t="str">
            <v>ORL</v>
          </cell>
          <cell r="F6999">
            <v>15.3</v>
          </cell>
          <cell r="G6999">
            <v>3200000</v>
          </cell>
          <cell r="H6999">
            <v>1579.2</v>
          </cell>
        </row>
        <row r="7000">
          <cell r="A7000">
            <v>1999</v>
          </cell>
          <cell r="B7000" t="str">
            <v>Derek Strong</v>
          </cell>
          <cell r="D7000" t="str">
            <v>ORL</v>
          </cell>
          <cell r="F7000">
            <v>12.1</v>
          </cell>
          <cell r="G7000">
            <v>3000000</v>
          </cell>
          <cell r="H7000">
            <v>695.2</v>
          </cell>
        </row>
        <row r="7001">
          <cell r="A7001">
            <v>1999</v>
          </cell>
          <cell r="B7001" t="str">
            <v>Darrell Armstrong</v>
          </cell>
          <cell r="D7001" t="str">
            <v>ORL</v>
          </cell>
          <cell r="F7001">
            <v>22.2</v>
          </cell>
          <cell r="G7001">
            <v>2900000</v>
          </cell>
          <cell r="H7001">
            <v>1500</v>
          </cell>
        </row>
        <row r="7002">
          <cell r="A7002">
            <v>1999</v>
          </cell>
          <cell r="B7002" t="str">
            <v>Bo Outlaw</v>
          </cell>
          <cell r="D7002" t="str">
            <v>ORL</v>
          </cell>
          <cell r="F7002">
            <v>12.8</v>
          </cell>
          <cell r="G7002">
            <v>1150000</v>
          </cell>
          <cell r="H7002">
            <v>852.5</v>
          </cell>
        </row>
        <row r="7003">
          <cell r="A7003">
            <v>1999</v>
          </cell>
          <cell r="B7003" t="str">
            <v>Michael Doleac</v>
          </cell>
          <cell r="D7003" t="str">
            <v>ORL</v>
          </cell>
          <cell r="F7003">
            <v>13.7</v>
          </cell>
          <cell r="G7003">
            <v>1050000</v>
          </cell>
          <cell r="H7003">
            <v>779.1</v>
          </cell>
        </row>
        <row r="7004">
          <cell r="A7004">
            <v>1999</v>
          </cell>
          <cell r="B7004" t="str">
            <v>Danny Schayes</v>
          </cell>
          <cell r="D7004" t="str">
            <v>ORL</v>
          </cell>
          <cell r="F7004">
            <v>1.9</v>
          </cell>
          <cell r="G7004">
            <v>1000000</v>
          </cell>
          <cell r="H7004">
            <v>142.5</v>
          </cell>
        </row>
        <row r="7005">
          <cell r="A7005">
            <v>1999</v>
          </cell>
          <cell r="B7005" t="str">
            <v>Dominique Wilkins</v>
          </cell>
          <cell r="D7005" t="str">
            <v>ORL</v>
          </cell>
          <cell r="F7005">
            <v>15.4</v>
          </cell>
          <cell r="G7005">
            <v>1000000</v>
          </cell>
          <cell r="H7005">
            <v>251.10000000000002</v>
          </cell>
        </row>
        <row r="7006">
          <cell r="A7006">
            <v>1999</v>
          </cell>
          <cell r="B7006" t="str">
            <v>Matt Harpring</v>
          </cell>
          <cell r="D7006" t="str">
            <v>ORL</v>
          </cell>
          <cell r="F7006">
            <v>13</v>
          </cell>
          <cell r="G7006">
            <v>900000</v>
          </cell>
          <cell r="H7006">
            <v>1115</v>
          </cell>
        </row>
        <row r="7007">
          <cell r="A7007">
            <v>1999</v>
          </cell>
          <cell r="B7007" t="str">
            <v>Matt Geiger</v>
          </cell>
          <cell r="D7007" t="str">
            <v>PHI</v>
          </cell>
          <cell r="F7007">
            <v>17.100000000000001</v>
          </cell>
          <cell r="G7007">
            <v>6800000</v>
          </cell>
          <cell r="H7007">
            <v>1540</v>
          </cell>
        </row>
        <row r="7008">
          <cell r="A7008">
            <v>1999</v>
          </cell>
          <cell r="B7008" t="str">
            <v>Theo Ratliff</v>
          </cell>
          <cell r="D7008" t="str">
            <v>PHI</v>
          </cell>
          <cell r="F7008">
            <v>16.899999999999999</v>
          </cell>
          <cell r="G7008">
            <v>6000000</v>
          </cell>
          <cell r="H7008">
            <v>1625</v>
          </cell>
        </row>
        <row r="7009">
          <cell r="A7009">
            <v>1999</v>
          </cell>
          <cell r="B7009" t="str">
            <v>Allen Iverson</v>
          </cell>
          <cell r="D7009" t="str">
            <v>PHI</v>
          </cell>
          <cell r="F7009">
            <v>22.2</v>
          </cell>
          <cell r="G7009">
            <v>3537000</v>
          </cell>
          <cell r="H7009">
            <v>1992</v>
          </cell>
        </row>
        <row r="7010">
          <cell r="A7010">
            <v>1999</v>
          </cell>
          <cell r="B7010" t="str">
            <v>Aaron McKie</v>
          </cell>
          <cell r="D7010" t="str">
            <v>PHI</v>
          </cell>
          <cell r="F7010">
            <v>11.4</v>
          </cell>
          <cell r="G7010">
            <v>1430000</v>
          </cell>
          <cell r="H7010">
            <v>960</v>
          </cell>
        </row>
        <row r="7011">
          <cell r="A7011">
            <v>1999</v>
          </cell>
          <cell r="B7011" t="str">
            <v>Larry Hughes</v>
          </cell>
          <cell r="D7011" t="str">
            <v>PHI</v>
          </cell>
          <cell r="F7011">
            <v>16.7</v>
          </cell>
          <cell r="G7011">
            <v>1330000</v>
          </cell>
          <cell r="H7011">
            <v>990</v>
          </cell>
        </row>
        <row r="7012">
          <cell r="A7012">
            <v>1999</v>
          </cell>
          <cell r="B7012" t="str">
            <v>Harvey Grant</v>
          </cell>
          <cell r="D7012" t="str">
            <v>PHI</v>
          </cell>
          <cell r="F7012">
            <v>6.6</v>
          </cell>
          <cell r="G7012">
            <v>1000000</v>
          </cell>
          <cell r="H7012">
            <v>799</v>
          </cell>
        </row>
        <row r="7013">
          <cell r="A7013">
            <v>1999</v>
          </cell>
          <cell r="B7013" t="str">
            <v>Rick Mahorn</v>
          </cell>
          <cell r="D7013" t="str">
            <v>PHI</v>
          </cell>
          <cell r="F7013">
            <v>1.5</v>
          </cell>
          <cell r="G7013">
            <v>1000000</v>
          </cell>
          <cell r="H7013">
            <v>126.4</v>
          </cell>
        </row>
        <row r="7014">
          <cell r="A7014">
            <v>1999</v>
          </cell>
          <cell r="B7014" t="str">
            <v>George Lynch</v>
          </cell>
          <cell r="D7014" t="str">
            <v>PHI</v>
          </cell>
          <cell r="F7014">
            <v>12.8</v>
          </cell>
          <cell r="G7014">
            <v>1000000</v>
          </cell>
          <cell r="H7014">
            <v>1315.8</v>
          </cell>
        </row>
        <row r="7015">
          <cell r="A7015">
            <v>1999</v>
          </cell>
          <cell r="B7015" t="str">
            <v>Anthony Parker</v>
          </cell>
          <cell r="D7015" t="str">
            <v>PHI</v>
          </cell>
          <cell r="F7015">
            <v>30.9</v>
          </cell>
          <cell r="G7015">
            <v>867120</v>
          </cell>
          <cell r="H7015">
            <v>3</v>
          </cell>
        </row>
        <row r="7016">
          <cell r="A7016">
            <v>1999</v>
          </cell>
          <cell r="B7016" t="str">
            <v>Eric Snow</v>
          </cell>
          <cell r="D7016" t="str">
            <v>PHI</v>
          </cell>
          <cell r="F7016">
            <v>12.9</v>
          </cell>
          <cell r="G7016">
            <v>846300</v>
          </cell>
          <cell r="H7016">
            <v>1718.3999999999999</v>
          </cell>
        </row>
        <row r="7017">
          <cell r="A7017">
            <v>1999</v>
          </cell>
          <cell r="B7017" t="str">
            <v>Nazr Mohammed</v>
          </cell>
          <cell r="D7017" t="str">
            <v>PHI</v>
          </cell>
          <cell r="F7017">
            <v>10</v>
          </cell>
          <cell r="G7017">
            <v>535000</v>
          </cell>
          <cell r="H7017">
            <v>122.2</v>
          </cell>
        </row>
        <row r="7018">
          <cell r="A7018">
            <v>1999</v>
          </cell>
          <cell r="B7018" t="str">
            <v>Tom Gugliotta</v>
          </cell>
          <cell r="D7018" t="str">
            <v>PHO</v>
          </cell>
          <cell r="F7018">
            <v>20</v>
          </cell>
          <cell r="G7018">
            <v>7800000</v>
          </cell>
          <cell r="H7018">
            <v>1560.8999999999999</v>
          </cell>
        </row>
        <row r="7019">
          <cell r="A7019">
            <v>1999</v>
          </cell>
          <cell r="B7019" t="str">
            <v>Danny Manning</v>
          </cell>
          <cell r="D7019" t="str">
            <v>PHO</v>
          </cell>
          <cell r="F7019">
            <v>15.4</v>
          </cell>
          <cell r="G7019">
            <v>6833000</v>
          </cell>
          <cell r="H7019">
            <v>1185</v>
          </cell>
        </row>
        <row r="7020">
          <cell r="A7020">
            <v>1999</v>
          </cell>
          <cell r="B7020" t="str">
            <v>Jason Kidd</v>
          </cell>
          <cell r="D7020" t="str">
            <v>PHO</v>
          </cell>
          <cell r="F7020">
            <v>22.5</v>
          </cell>
          <cell r="G7020">
            <v>6041000</v>
          </cell>
          <cell r="H7020">
            <v>2060</v>
          </cell>
        </row>
        <row r="7021">
          <cell r="A7021">
            <v>1999</v>
          </cell>
          <cell r="B7021" t="str">
            <v>Luc Longley</v>
          </cell>
          <cell r="D7021" t="str">
            <v>PHO</v>
          </cell>
          <cell r="F7021">
            <v>13.5</v>
          </cell>
          <cell r="G7021">
            <v>4000000</v>
          </cell>
          <cell r="H7021">
            <v>932.09999999999991</v>
          </cell>
        </row>
        <row r="7022">
          <cell r="A7022">
            <v>1999</v>
          </cell>
          <cell r="B7022" t="str">
            <v>Clifford Robinson</v>
          </cell>
          <cell r="D7022" t="str">
            <v>PHO</v>
          </cell>
          <cell r="F7022">
            <v>18.3</v>
          </cell>
          <cell r="G7022">
            <v>3500000</v>
          </cell>
          <cell r="H7022">
            <v>1739.9999999999998</v>
          </cell>
        </row>
        <row r="7023">
          <cell r="A7023">
            <v>1999</v>
          </cell>
          <cell r="B7023" t="str">
            <v>Rex Chapman</v>
          </cell>
          <cell r="D7023" t="str">
            <v>PHO</v>
          </cell>
          <cell r="F7023">
            <v>11.8</v>
          </cell>
          <cell r="G7023">
            <v>2800000</v>
          </cell>
          <cell r="H7023">
            <v>1181.8</v>
          </cell>
        </row>
        <row r="7024">
          <cell r="A7024">
            <v>1999</v>
          </cell>
          <cell r="B7024" t="str">
            <v>Chris Morris</v>
          </cell>
          <cell r="D7024" t="str">
            <v>PHO</v>
          </cell>
          <cell r="F7024">
            <v>15.3</v>
          </cell>
          <cell r="G7024">
            <v>1000000</v>
          </cell>
          <cell r="H7024">
            <v>536.79999999999995</v>
          </cell>
        </row>
        <row r="7025">
          <cell r="A7025">
            <v>1999</v>
          </cell>
          <cell r="B7025" t="str">
            <v>Joe Kleine</v>
          </cell>
          <cell r="D7025" t="str">
            <v>PHO</v>
          </cell>
          <cell r="F7025">
            <v>6.6</v>
          </cell>
          <cell r="G7025">
            <v>1000000</v>
          </cell>
          <cell r="H7025">
            <v>375.09999999999997</v>
          </cell>
        </row>
        <row r="7026">
          <cell r="A7026">
            <v>1999</v>
          </cell>
          <cell r="B7026" t="str">
            <v>George McCloud</v>
          </cell>
          <cell r="D7026" t="str">
            <v>PHO</v>
          </cell>
          <cell r="F7026">
            <v>13.6</v>
          </cell>
          <cell r="G7026">
            <v>750000</v>
          </cell>
          <cell r="H7026">
            <v>1243.1999999999998</v>
          </cell>
        </row>
        <row r="7027">
          <cell r="A7027">
            <v>1999</v>
          </cell>
          <cell r="B7027" t="str">
            <v>Pat Garrity</v>
          </cell>
          <cell r="D7027" t="str">
            <v>PHO</v>
          </cell>
          <cell r="F7027">
            <v>13</v>
          </cell>
          <cell r="G7027">
            <v>740000</v>
          </cell>
          <cell r="H7027">
            <v>538.20000000000005</v>
          </cell>
        </row>
        <row r="7028">
          <cell r="A7028">
            <v>1999</v>
          </cell>
          <cell r="B7028" t="str">
            <v>Marko Milic</v>
          </cell>
          <cell r="D7028" t="str">
            <v>PHO</v>
          </cell>
          <cell r="F7028">
            <v>3.9</v>
          </cell>
          <cell r="G7028">
            <v>350000</v>
          </cell>
          <cell r="H7028">
            <v>52.8</v>
          </cell>
        </row>
        <row r="7029">
          <cell r="A7029">
            <v>1999</v>
          </cell>
          <cell r="B7029" t="str">
            <v>Randy Livingston</v>
          </cell>
          <cell r="D7029" t="str">
            <v>PHO</v>
          </cell>
          <cell r="F7029">
            <v>27.2</v>
          </cell>
          <cell r="G7029">
            <v>287500</v>
          </cell>
          <cell r="H7029">
            <v>22</v>
          </cell>
        </row>
        <row r="7030">
          <cell r="A7030">
            <v>1999</v>
          </cell>
          <cell r="B7030" t="str">
            <v>Gerald Brown</v>
          </cell>
          <cell r="D7030" t="str">
            <v>PHO</v>
          </cell>
          <cell r="F7030">
            <v>7.3</v>
          </cell>
          <cell r="G7030">
            <v>287500</v>
          </cell>
          <cell r="H7030">
            <v>237.6</v>
          </cell>
        </row>
        <row r="7031">
          <cell r="A7031">
            <v>1999</v>
          </cell>
          <cell r="B7031" t="str">
            <v>Toby Bailey</v>
          </cell>
          <cell r="D7031" t="str">
            <v>PHO</v>
          </cell>
          <cell r="F7031">
            <v>11.3</v>
          </cell>
          <cell r="G7031">
            <v>287500</v>
          </cell>
          <cell r="H7031">
            <v>248.39999999999998</v>
          </cell>
        </row>
        <row r="7032">
          <cell r="A7032">
            <v>1999</v>
          </cell>
          <cell r="B7032" t="str">
            <v>Alvin Sims</v>
          </cell>
          <cell r="D7032" t="str">
            <v>PHO</v>
          </cell>
          <cell r="F7032">
            <v>10.9</v>
          </cell>
          <cell r="H7032">
            <v>25.2</v>
          </cell>
        </row>
        <row r="7033">
          <cell r="A7033">
            <v>1999</v>
          </cell>
          <cell r="B7033" t="str">
            <v>Jimmy Oliver</v>
          </cell>
          <cell r="D7033" t="str">
            <v>PHO</v>
          </cell>
          <cell r="F7033">
            <v>2.7</v>
          </cell>
          <cell r="H7033">
            <v>11</v>
          </cell>
        </row>
        <row r="7034">
          <cell r="A7034">
            <v>1999</v>
          </cell>
          <cell r="B7034" t="str">
            <v>Shawn Respert</v>
          </cell>
          <cell r="D7034" t="str">
            <v>PHO</v>
          </cell>
          <cell r="F7034">
            <v>11.4</v>
          </cell>
          <cell r="H7034">
            <v>99.600000000000009</v>
          </cell>
        </row>
        <row r="7035">
          <cell r="A7035">
            <v>1999</v>
          </cell>
          <cell r="B7035" t="str">
            <v>Stacey Augmon</v>
          </cell>
          <cell r="D7035" t="str">
            <v>POR</v>
          </cell>
          <cell r="F7035">
            <v>13</v>
          </cell>
          <cell r="H7035">
            <v>873.59999999999991</v>
          </cell>
        </row>
        <row r="7036">
          <cell r="A7036">
            <v>1999</v>
          </cell>
          <cell r="B7036" t="str">
            <v>Carlos Rogers</v>
          </cell>
          <cell r="D7036" t="str">
            <v>POR</v>
          </cell>
          <cell r="F7036">
            <v>23.3</v>
          </cell>
          <cell r="H7036">
            <v>8</v>
          </cell>
        </row>
        <row r="7037">
          <cell r="A7037">
            <v>1999</v>
          </cell>
          <cell r="B7037" t="str">
            <v>Damon Stoudamire</v>
          </cell>
          <cell r="D7037" t="str">
            <v>POR</v>
          </cell>
          <cell r="F7037">
            <v>14.7</v>
          </cell>
          <cell r="H7037">
            <v>1675</v>
          </cell>
        </row>
        <row r="7038">
          <cell r="A7038">
            <v>1999</v>
          </cell>
          <cell r="B7038" t="str">
            <v>Kelvin Cato</v>
          </cell>
          <cell r="D7038" t="str">
            <v>POR</v>
          </cell>
          <cell r="F7038">
            <v>14.5</v>
          </cell>
          <cell r="H7038">
            <v>546.1</v>
          </cell>
        </row>
        <row r="7039">
          <cell r="A7039">
            <v>1999</v>
          </cell>
          <cell r="B7039" t="str">
            <v>Jermaine O'Neal</v>
          </cell>
          <cell r="D7039" t="str">
            <v>POR</v>
          </cell>
          <cell r="F7039">
            <v>13.6</v>
          </cell>
          <cell r="H7039">
            <v>309.59999999999997</v>
          </cell>
        </row>
        <row r="7040">
          <cell r="A7040">
            <v>1999</v>
          </cell>
          <cell r="B7040" t="str">
            <v>Brian Grant</v>
          </cell>
          <cell r="D7040" t="str">
            <v>POR</v>
          </cell>
          <cell r="F7040">
            <v>17</v>
          </cell>
          <cell r="H7040">
            <v>1526.4</v>
          </cell>
        </row>
        <row r="7041">
          <cell r="A7041">
            <v>1999</v>
          </cell>
          <cell r="B7041" t="str">
            <v>Bonzi Wells</v>
          </cell>
          <cell r="D7041" t="str">
            <v>POR</v>
          </cell>
          <cell r="F7041">
            <v>26.3</v>
          </cell>
          <cell r="H7041">
            <v>35</v>
          </cell>
        </row>
        <row r="7042">
          <cell r="A7042">
            <v>1999</v>
          </cell>
          <cell r="B7042" t="str">
            <v>Isaiah Rider</v>
          </cell>
          <cell r="D7042" t="str">
            <v>POR</v>
          </cell>
          <cell r="F7042">
            <v>13.7</v>
          </cell>
          <cell r="H7042">
            <v>1386.5</v>
          </cell>
        </row>
        <row r="7043">
          <cell r="A7043">
            <v>1999</v>
          </cell>
          <cell r="B7043" t="str">
            <v>Walt Williams</v>
          </cell>
          <cell r="D7043" t="str">
            <v>POR</v>
          </cell>
          <cell r="F7043">
            <v>16.3</v>
          </cell>
          <cell r="H7043">
            <v>1046.4000000000001</v>
          </cell>
        </row>
        <row r="7044">
          <cell r="A7044">
            <v>1999</v>
          </cell>
          <cell r="B7044" t="str">
            <v>Gary Grant</v>
          </cell>
          <cell r="D7044" t="str">
            <v>POR</v>
          </cell>
          <cell r="F7044">
            <v>18.100000000000001</v>
          </cell>
          <cell r="H7044">
            <v>7</v>
          </cell>
        </row>
        <row r="7045">
          <cell r="A7045">
            <v>1999</v>
          </cell>
          <cell r="B7045" t="str">
            <v>Arvydas Sabonis</v>
          </cell>
          <cell r="D7045" t="str">
            <v>POR</v>
          </cell>
          <cell r="F7045">
            <v>20.399999999999999</v>
          </cell>
          <cell r="H7045">
            <v>1350</v>
          </cell>
        </row>
        <row r="7046">
          <cell r="A7046">
            <v>1999</v>
          </cell>
          <cell r="B7046" t="str">
            <v>Greg Anthony</v>
          </cell>
          <cell r="D7046" t="str">
            <v>POR</v>
          </cell>
          <cell r="F7046">
            <v>16.600000000000001</v>
          </cell>
          <cell r="H7046">
            <v>805.00000000000011</v>
          </cell>
        </row>
        <row r="7047">
          <cell r="A7047">
            <v>1999</v>
          </cell>
          <cell r="B7047" t="str">
            <v>Rasheed Wallace</v>
          </cell>
          <cell r="D7047" t="str">
            <v>POR</v>
          </cell>
          <cell r="F7047">
            <v>16.7</v>
          </cell>
          <cell r="H7047">
            <v>1416.1</v>
          </cell>
        </row>
        <row r="7048">
          <cell r="A7048">
            <v>1999</v>
          </cell>
          <cell r="B7048" t="str">
            <v>Jim Jackson</v>
          </cell>
          <cell r="D7048" t="str">
            <v>POR</v>
          </cell>
          <cell r="F7048">
            <v>13.1</v>
          </cell>
          <cell r="H7048">
            <v>1176</v>
          </cell>
        </row>
        <row r="7049">
          <cell r="A7049">
            <v>1999</v>
          </cell>
          <cell r="B7049" t="str">
            <v>Chris Webber</v>
          </cell>
          <cell r="D7049" t="str">
            <v>SAC</v>
          </cell>
          <cell r="F7049">
            <v>19.5</v>
          </cell>
          <cell r="G7049">
            <v>10000000</v>
          </cell>
          <cell r="H7049">
            <v>1717.8</v>
          </cell>
        </row>
        <row r="7050">
          <cell r="A7050">
            <v>1999</v>
          </cell>
          <cell r="B7050" t="str">
            <v>Vlade Divac</v>
          </cell>
          <cell r="D7050" t="str">
            <v>SAC</v>
          </cell>
          <cell r="F7050">
            <v>18</v>
          </cell>
          <cell r="G7050">
            <v>8300000</v>
          </cell>
          <cell r="H7050">
            <v>1760.0000000000002</v>
          </cell>
        </row>
        <row r="7051">
          <cell r="A7051">
            <v>1999</v>
          </cell>
          <cell r="B7051" t="str">
            <v>Jason Williams</v>
          </cell>
          <cell r="D7051" t="str">
            <v>SAC</v>
          </cell>
          <cell r="F7051">
            <v>12.8</v>
          </cell>
          <cell r="G7051">
            <v>1460000</v>
          </cell>
          <cell r="H7051">
            <v>1805</v>
          </cell>
        </row>
        <row r="7052">
          <cell r="A7052">
            <v>1999</v>
          </cell>
          <cell r="B7052" t="str">
            <v>Tariq Abdul-Wahad</v>
          </cell>
          <cell r="D7052" t="str">
            <v>SAC</v>
          </cell>
          <cell r="F7052">
            <v>11.8</v>
          </cell>
          <cell r="G7052">
            <v>1411000</v>
          </cell>
          <cell r="H7052">
            <v>1205.4000000000001</v>
          </cell>
        </row>
        <row r="7053">
          <cell r="A7053">
            <v>1999</v>
          </cell>
          <cell r="B7053" t="str">
            <v>Vernon Maxwell</v>
          </cell>
          <cell r="D7053" t="str">
            <v>SAC</v>
          </cell>
          <cell r="F7053">
            <v>12.6</v>
          </cell>
          <cell r="G7053">
            <v>1000000</v>
          </cell>
          <cell r="H7053">
            <v>1007.4</v>
          </cell>
        </row>
        <row r="7054">
          <cell r="A7054">
            <v>1999</v>
          </cell>
          <cell r="B7054" t="str">
            <v>Scot Pollard</v>
          </cell>
          <cell r="D7054" t="str">
            <v>SAC</v>
          </cell>
          <cell r="F7054">
            <v>18</v>
          </cell>
          <cell r="G7054">
            <v>940920</v>
          </cell>
          <cell r="H7054">
            <v>259.2</v>
          </cell>
        </row>
        <row r="7055">
          <cell r="A7055">
            <v>1999</v>
          </cell>
          <cell r="B7055" t="str">
            <v>Oliver Miller</v>
          </cell>
          <cell r="D7055" t="str">
            <v>SAC</v>
          </cell>
          <cell r="F7055">
            <v>8.3000000000000007</v>
          </cell>
          <cell r="G7055">
            <v>600000</v>
          </cell>
          <cell r="H7055">
            <v>35.200000000000003</v>
          </cell>
        </row>
        <row r="7056">
          <cell r="A7056">
            <v>1999</v>
          </cell>
          <cell r="B7056" t="str">
            <v>Jon Barry</v>
          </cell>
          <cell r="D7056" t="str">
            <v>SAC</v>
          </cell>
          <cell r="F7056">
            <v>15.9</v>
          </cell>
          <cell r="G7056">
            <v>600000</v>
          </cell>
          <cell r="H7056">
            <v>735.30000000000007</v>
          </cell>
        </row>
        <row r="7057">
          <cell r="A7057">
            <v>1999</v>
          </cell>
          <cell r="B7057" t="str">
            <v>Corliss Williamson</v>
          </cell>
          <cell r="D7057" t="str">
            <v>SAC</v>
          </cell>
          <cell r="F7057">
            <v>14.7</v>
          </cell>
          <cell r="G7057">
            <v>500000</v>
          </cell>
          <cell r="H7057">
            <v>1375</v>
          </cell>
        </row>
        <row r="7058">
          <cell r="A7058">
            <v>1999</v>
          </cell>
          <cell r="B7058" t="str">
            <v>Michael Hawkins</v>
          </cell>
          <cell r="D7058" t="str">
            <v>SAC</v>
          </cell>
          <cell r="F7058">
            <v>7.2</v>
          </cell>
          <cell r="G7058">
            <v>350000</v>
          </cell>
          <cell r="H7058">
            <v>204</v>
          </cell>
        </row>
        <row r="7059">
          <cell r="A7059">
            <v>1999</v>
          </cell>
          <cell r="B7059" t="str">
            <v>Jerome James</v>
          </cell>
          <cell r="D7059" t="str">
            <v>SAC</v>
          </cell>
          <cell r="F7059">
            <v>11.5</v>
          </cell>
          <cell r="G7059">
            <v>287500</v>
          </cell>
          <cell r="H7059">
            <v>41.6</v>
          </cell>
        </row>
        <row r="7060">
          <cell r="A7060">
            <v>1999</v>
          </cell>
          <cell r="B7060" t="str">
            <v>Peja Stojakovic</v>
          </cell>
          <cell r="D7060" t="str">
            <v>SAC</v>
          </cell>
          <cell r="F7060">
            <v>13.5</v>
          </cell>
          <cell r="H7060">
            <v>1027.1999999999998</v>
          </cell>
        </row>
        <row r="7061">
          <cell r="A7061">
            <v>1999</v>
          </cell>
          <cell r="B7061" t="str">
            <v>Lawrence Funderburke</v>
          </cell>
          <cell r="D7061" t="str">
            <v>SAC</v>
          </cell>
          <cell r="F7061">
            <v>18.5</v>
          </cell>
          <cell r="H7061">
            <v>935.3</v>
          </cell>
        </row>
        <row r="7062">
          <cell r="A7062">
            <v>1999</v>
          </cell>
          <cell r="B7062" t="str">
            <v>Peter Aluma</v>
          </cell>
          <cell r="D7062" t="str">
            <v>SAC</v>
          </cell>
          <cell r="F7062">
            <v>3.1</v>
          </cell>
          <cell r="H7062">
            <v>5</v>
          </cell>
        </row>
        <row r="7063">
          <cell r="A7063">
            <v>1999</v>
          </cell>
          <cell r="B7063" t="str">
            <v>Will Perdue</v>
          </cell>
          <cell r="D7063" t="str">
            <v>SAS</v>
          </cell>
          <cell r="F7063">
            <v>11.7</v>
          </cell>
          <cell r="G7063">
            <v>4373000</v>
          </cell>
          <cell r="H7063">
            <v>444</v>
          </cell>
        </row>
        <row r="7064">
          <cell r="A7064">
            <v>1999</v>
          </cell>
          <cell r="B7064" t="str">
            <v>Tim Duncan</v>
          </cell>
          <cell r="D7064" t="str">
            <v>SAS</v>
          </cell>
          <cell r="F7064">
            <v>23.2</v>
          </cell>
          <cell r="G7064">
            <v>3413000</v>
          </cell>
          <cell r="H7064">
            <v>1964.9999999999998</v>
          </cell>
        </row>
        <row r="7065">
          <cell r="A7065">
            <v>1999</v>
          </cell>
          <cell r="B7065" t="str">
            <v>Gerard King</v>
          </cell>
          <cell r="D7065" t="str">
            <v>SAS</v>
          </cell>
          <cell r="F7065">
            <v>13.6</v>
          </cell>
          <cell r="G7065">
            <v>287500</v>
          </cell>
          <cell r="H7065">
            <v>62.699999999999996</v>
          </cell>
        </row>
        <row r="7066">
          <cell r="A7066">
            <v>1999</v>
          </cell>
          <cell r="B7066" t="str">
            <v>David Robinson</v>
          </cell>
          <cell r="D7066" t="str">
            <v>SAS</v>
          </cell>
          <cell r="F7066">
            <v>24.9</v>
          </cell>
          <cell r="G7066">
            <v>14841000</v>
          </cell>
          <cell r="H7066">
            <v>1553.3</v>
          </cell>
        </row>
        <row r="7067">
          <cell r="A7067">
            <v>1999</v>
          </cell>
          <cell r="B7067" t="str">
            <v>Brandon Williams</v>
          </cell>
          <cell r="D7067" t="str">
            <v>SAS</v>
          </cell>
          <cell r="F7067">
            <v>24.4</v>
          </cell>
          <cell r="G7067">
            <v>287500</v>
          </cell>
          <cell r="H7067">
            <v>3.9000000000000004</v>
          </cell>
        </row>
        <row r="7068">
          <cell r="A7068">
            <v>1999</v>
          </cell>
          <cell r="B7068" t="str">
            <v>Avery Johnson</v>
          </cell>
          <cell r="D7068" t="str">
            <v>SAS</v>
          </cell>
          <cell r="F7068">
            <v>14</v>
          </cell>
          <cell r="G7068">
            <v>3000000</v>
          </cell>
          <cell r="H7068">
            <v>1670</v>
          </cell>
        </row>
        <row r="7069">
          <cell r="A7069">
            <v>1999</v>
          </cell>
          <cell r="B7069" t="str">
            <v>Mario Elie</v>
          </cell>
          <cell r="D7069" t="str">
            <v>SAS</v>
          </cell>
          <cell r="F7069">
            <v>14.5</v>
          </cell>
          <cell r="G7069">
            <v>1750000</v>
          </cell>
          <cell r="H7069">
            <v>1292.5</v>
          </cell>
        </row>
        <row r="7070">
          <cell r="A7070">
            <v>1999</v>
          </cell>
          <cell r="B7070" t="str">
            <v>Steve Kerr</v>
          </cell>
          <cell r="D7070" t="str">
            <v>SAS</v>
          </cell>
          <cell r="F7070">
            <v>9.9</v>
          </cell>
          <cell r="G7070">
            <v>1774000</v>
          </cell>
          <cell r="H7070">
            <v>734.8</v>
          </cell>
        </row>
        <row r="7071">
          <cell r="A7071">
            <v>1999</v>
          </cell>
          <cell r="B7071" t="str">
            <v>Malik Rose</v>
          </cell>
          <cell r="D7071" t="str">
            <v>SAS</v>
          </cell>
          <cell r="F7071">
            <v>19.7</v>
          </cell>
          <cell r="G7071">
            <v>425000</v>
          </cell>
          <cell r="H7071">
            <v>606.30000000000007</v>
          </cell>
        </row>
        <row r="7072">
          <cell r="A7072">
            <v>1999</v>
          </cell>
          <cell r="B7072" t="str">
            <v>Jerome Kersey</v>
          </cell>
          <cell r="D7072" t="str">
            <v>SAS</v>
          </cell>
          <cell r="F7072">
            <v>7.4</v>
          </cell>
          <cell r="G7072">
            <v>1000000</v>
          </cell>
          <cell r="H7072">
            <v>697.5</v>
          </cell>
        </row>
        <row r="7073">
          <cell r="A7073">
            <v>1999</v>
          </cell>
          <cell r="B7073" t="str">
            <v>Andrew Gaze</v>
          </cell>
          <cell r="D7073" t="str">
            <v>SAS</v>
          </cell>
          <cell r="F7073">
            <v>8.5</v>
          </cell>
          <cell r="G7073">
            <v>350000</v>
          </cell>
          <cell r="H7073">
            <v>58.9</v>
          </cell>
        </row>
        <row r="7074">
          <cell r="A7074">
            <v>1999</v>
          </cell>
          <cell r="B7074" t="str">
            <v>Sean Elliott</v>
          </cell>
          <cell r="D7074" t="str">
            <v>SAS</v>
          </cell>
          <cell r="F7074">
            <v>12.6</v>
          </cell>
          <cell r="G7074">
            <v>5333000</v>
          </cell>
          <cell r="H7074">
            <v>1510</v>
          </cell>
        </row>
        <row r="7075">
          <cell r="A7075">
            <v>1999</v>
          </cell>
          <cell r="B7075" t="str">
            <v>Jaren Jackson</v>
          </cell>
          <cell r="D7075" t="str">
            <v>SAS</v>
          </cell>
          <cell r="F7075">
            <v>12.5</v>
          </cell>
          <cell r="G7075">
            <v>4375143</v>
          </cell>
          <cell r="H7075">
            <v>860.1</v>
          </cell>
        </row>
        <row r="7076">
          <cell r="A7076">
            <v>1999</v>
          </cell>
          <cell r="B7076" t="str">
            <v>Antonio Daniels</v>
          </cell>
          <cell r="D7076" t="str">
            <v>SAS</v>
          </cell>
          <cell r="F7076">
            <v>16.100000000000001</v>
          </cell>
          <cell r="G7076">
            <v>2472000</v>
          </cell>
          <cell r="H7076">
            <v>615.69999999999993</v>
          </cell>
        </row>
        <row r="7077">
          <cell r="A7077">
            <v>1999</v>
          </cell>
          <cell r="B7077" t="str">
            <v>Gary Payton</v>
          </cell>
          <cell r="D7077" t="str">
            <v>SEA</v>
          </cell>
          <cell r="F7077">
            <v>23.1</v>
          </cell>
          <cell r="G7077">
            <v>8715000</v>
          </cell>
          <cell r="H7077">
            <v>2010.0000000000002</v>
          </cell>
        </row>
        <row r="7078">
          <cell r="A7078">
            <v>1999</v>
          </cell>
          <cell r="B7078" t="str">
            <v>Vin Baker</v>
          </cell>
          <cell r="D7078" t="str">
            <v>SEA</v>
          </cell>
          <cell r="F7078">
            <v>12.5</v>
          </cell>
          <cell r="G7078">
            <v>4264000</v>
          </cell>
          <cell r="H7078">
            <v>1162.8000000000002</v>
          </cell>
        </row>
        <row r="7079">
          <cell r="A7079">
            <v>1999</v>
          </cell>
          <cell r="B7079" t="str">
            <v>Hersey Hawkins</v>
          </cell>
          <cell r="D7079" t="str">
            <v>SEA</v>
          </cell>
          <cell r="F7079">
            <v>14</v>
          </cell>
          <cell r="G7079">
            <v>3644000</v>
          </cell>
          <cell r="H7079">
            <v>1645</v>
          </cell>
        </row>
        <row r="7080">
          <cell r="A7080">
            <v>1999</v>
          </cell>
          <cell r="B7080" t="str">
            <v>Detlef Schrempf</v>
          </cell>
          <cell r="D7080" t="str">
            <v>SEA</v>
          </cell>
          <cell r="F7080">
            <v>18.399999999999999</v>
          </cell>
          <cell r="G7080">
            <v>3333000</v>
          </cell>
          <cell r="H7080">
            <v>1764.9999999999998</v>
          </cell>
        </row>
        <row r="7081">
          <cell r="A7081">
            <v>1999</v>
          </cell>
          <cell r="B7081" t="str">
            <v>Don MacLean</v>
          </cell>
          <cell r="D7081" t="str">
            <v>SEA</v>
          </cell>
          <cell r="F7081">
            <v>13.4</v>
          </cell>
          <cell r="G7081">
            <v>2460000</v>
          </cell>
          <cell r="H7081">
            <v>365.5</v>
          </cell>
        </row>
        <row r="7082">
          <cell r="A7082">
            <v>1999</v>
          </cell>
          <cell r="B7082" t="str">
            <v>Billy Owens</v>
          </cell>
          <cell r="D7082" t="str">
            <v>SEA</v>
          </cell>
          <cell r="F7082">
            <v>11.9</v>
          </cell>
          <cell r="G7082">
            <v>1750000</v>
          </cell>
          <cell r="H7082">
            <v>451.5</v>
          </cell>
        </row>
        <row r="7083">
          <cell r="A7083">
            <v>1999</v>
          </cell>
          <cell r="B7083" t="str">
            <v>Dale Ellis</v>
          </cell>
          <cell r="D7083" t="str">
            <v>SEA</v>
          </cell>
          <cell r="F7083">
            <v>13.1</v>
          </cell>
          <cell r="G7083">
            <v>1750000</v>
          </cell>
          <cell r="H7083">
            <v>1233.5999999999999</v>
          </cell>
        </row>
        <row r="7084">
          <cell r="A7084">
            <v>1999</v>
          </cell>
          <cell r="B7084" t="str">
            <v>Olden Polynice</v>
          </cell>
          <cell r="D7084" t="str">
            <v>SEA</v>
          </cell>
          <cell r="F7084">
            <v>11.8</v>
          </cell>
          <cell r="G7084">
            <v>1000000</v>
          </cell>
          <cell r="H7084">
            <v>1483.1999999999998</v>
          </cell>
        </row>
        <row r="7085">
          <cell r="A7085">
            <v>1999</v>
          </cell>
          <cell r="B7085" t="str">
            <v>Aaron Williams</v>
          </cell>
          <cell r="D7085" t="str">
            <v>SEA</v>
          </cell>
          <cell r="F7085">
            <v>15.2</v>
          </cell>
          <cell r="G7085">
            <v>575000</v>
          </cell>
          <cell r="H7085">
            <v>460</v>
          </cell>
        </row>
        <row r="7086">
          <cell r="A7086">
            <v>1999</v>
          </cell>
          <cell r="B7086" t="str">
            <v>Vladimir Stepania</v>
          </cell>
          <cell r="D7086" t="str">
            <v>SEA</v>
          </cell>
          <cell r="F7086">
            <v>11.3</v>
          </cell>
          <cell r="G7086">
            <v>543000</v>
          </cell>
          <cell r="H7086">
            <v>312.8</v>
          </cell>
        </row>
        <row r="7087">
          <cell r="A7087">
            <v>1999</v>
          </cell>
          <cell r="B7087" t="str">
            <v>Drew Barry</v>
          </cell>
          <cell r="D7087" t="str">
            <v>SEA</v>
          </cell>
          <cell r="F7087">
            <v>9</v>
          </cell>
          <cell r="G7087">
            <v>350000</v>
          </cell>
          <cell r="H7087">
            <v>183.60000000000002</v>
          </cell>
        </row>
        <row r="7088">
          <cell r="A7088">
            <v>1999</v>
          </cell>
          <cell r="B7088" t="str">
            <v>Moochie Norris</v>
          </cell>
          <cell r="D7088" t="str">
            <v>SEA</v>
          </cell>
          <cell r="F7088">
            <v>7.6</v>
          </cell>
          <cell r="G7088">
            <v>350000</v>
          </cell>
          <cell r="H7088">
            <v>140.39999999999998</v>
          </cell>
        </row>
        <row r="7089">
          <cell r="A7089">
            <v>1999</v>
          </cell>
          <cell r="B7089" t="str">
            <v>Rashard Lewis</v>
          </cell>
          <cell r="D7089" t="str">
            <v>SEA</v>
          </cell>
          <cell r="F7089">
            <v>4.5</v>
          </cell>
          <cell r="G7089">
            <v>287500</v>
          </cell>
          <cell r="H7089">
            <v>146</v>
          </cell>
        </row>
        <row r="7090">
          <cell r="A7090">
            <v>1999</v>
          </cell>
          <cell r="B7090" t="str">
            <v>Jelani McCoy</v>
          </cell>
          <cell r="D7090" t="str">
            <v>SEA</v>
          </cell>
          <cell r="F7090">
            <v>21.1</v>
          </cell>
          <cell r="G7090">
            <v>287500</v>
          </cell>
          <cell r="H7090">
            <v>330.2</v>
          </cell>
        </row>
        <row r="7091">
          <cell r="A7091">
            <v>1999</v>
          </cell>
          <cell r="B7091" t="str">
            <v>James Cotton</v>
          </cell>
          <cell r="D7091" t="str">
            <v>SEA</v>
          </cell>
          <cell r="F7091">
            <v>12.2</v>
          </cell>
          <cell r="H7091">
            <v>59</v>
          </cell>
        </row>
        <row r="7092">
          <cell r="A7092">
            <v>1999</v>
          </cell>
          <cell r="B7092" t="str">
            <v>Tracy McGrady</v>
          </cell>
          <cell r="D7092" t="str">
            <v>TOR</v>
          </cell>
          <cell r="F7092">
            <v>20.6</v>
          </cell>
          <cell r="H7092">
            <v>1107.4000000000001</v>
          </cell>
        </row>
        <row r="7093">
          <cell r="A7093">
            <v>1999</v>
          </cell>
          <cell r="B7093" t="str">
            <v>Reggie Slater</v>
          </cell>
          <cell r="D7093" t="str">
            <v>TOR</v>
          </cell>
          <cell r="F7093">
            <v>11.3</v>
          </cell>
          <cell r="H7093">
            <v>264</v>
          </cell>
        </row>
        <row r="7094">
          <cell r="A7094">
            <v>1999</v>
          </cell>
          <cell r="B7094" t="str">
            <v>John Thomas</v>
          </cell>
          <cell r="D7094" t="str">
            <v>TOR</v>
          </cell>
          <cell r="F7094">
            <v>13.7</v>
          </cell>
          <cell r="H7094">
            <v>592.79999999999995</v>
          </cell>
        </row>
        <row r="7095">
          <cell r="A7095">
            <v>1999</v>
          </cell>
          <cell r="B7095" t="str">
            <v>Kevin Willis</v>
          </cell>
          <cell r="D7095" t="str">
            <v>TOR</v>
          </cell>
          <cell r="F7095">
            <v>15.6</v>
          </cell>
          <cell r="H7095">
            <v>1218</v>
          </cell>
        </row>
        <row r="7096">
          <cell r="A7096">
            <v>1999</v>
          </cell>
          <cell r="B7096" t="str">
            <v>Doug Christie</v>
          </cell>
          <cell r="D7096" t="str">
            <v>TOR</v>
          </cell>
          <cell r="F7096">
            <v>16.899999999999999</v>
          </cell>
          <cell r="H7096">
            <v>1770</v>
          </cell>
        </row>
        <row r="7097">
          <cell r="A7097">
            <v>1999</v>
          </cell>
          <cell r="B7097" t="str">
            <v>Vince Carter</v>
          </cell>
          <cell r="D7097" t="str">
            <v>TOR</v>
          </cell>
          <cell r="F7097">
            <v>19.600000000000001</v>
          </cell>
          <cell r="H7097">
            <v>1760.0000000000002</v>
          </cell>
        </row>
        <row r="7098">
          <cell r="A7098">
            <v>1999</v>
          </cell>
          <cell r="B7098" t="str">
            <v>Michael Stewart</v>
          </cell>
          <cell r="D7098" t="str">
            <v>TOR</v>
          </cell>
          <cell r="F7098">
            <v>8.8000000000000007</v>
          </cell>
          <cell r="H7098">
            <v>394.8</v>
          </cell>
        </row>
        <row r="7099">
          <cell r="A7099">
            <v>1999</v>
          </cell>
          <cell r="B7099" t="str">
            <v>Sean Marks</v>
          </cell>
          <cell r="D7099" t="str">
            <v>TOR</v>
          </cell>
          <cell r="F7099">
            <v>7.8</v>
          </cell>
          <cell r="H7099">
            <v>28</v>
          </cell>
        </row>
        <row r="7100">
          <cell r="A7100">
            <v>1999</v>
          </cell>
          <cell r="B7100" t="str">
            <v>Negele Knight</v>
          </cell>
          <cell r="D7100" t="str">
            <v>TOR</v>
          </cell>
          <cell r="F7100">
            <v>2.4</v>
          </cell>
          <cell r="H7100">
            <v>55.800000000000004</v>
          </cell>
        </row>
        <row r="7101">
          <cell r="A7101">
            <v>1999</v>
          </cell>
          <cell r="B7101" t="str">
            <v>Dee Brown</v>
          </cell>
          <cell r="D7101" t="str">
            <v>TOR</v>
          </cell>
          <cell r="F7101">
            <v>13.9</v>
          </cell>
          <cell r="H7101">
            <v>1376.9</v>
          </cell>
        </row>
        <row r="7102">
          <cell r="A7102">
            <v>1999</v>
          </cell>
          <cell r="B7102" t="str">
            <v>Alvin Williams</v>
          </cell>
          <cell r="D7102" t="str">
            <v>TOR</v>
          </cell>
          <cell r="F7102">
            <v>10.4</v>
          </cell>
          <cell r="H7102">
            <v>1050</v>
          </cell>
        </row>
        <row r="7103">
          <cell r="A7103">
            <v>1999</v>
          </cell>
          <cell r="B7103" t="str">
            <v>John Wallace</v>
          </cell>
          <cell r="D7103" t="str">
            <v>TOR</v>
          </cell>
          <cell r="F7103">
            <v>15.9</v>
          </cell>
          <cell r="H7103">
            <v>811.19999999999993</v>
          </cell>
        </row>
        <row r="7104">
          <cell r="A7104">
            <v>1999</v>
          </cell>
          <cell r="B7104" t="str">
            <v>Charles Oakley</v>
          </cell>
          <cell r="D7104" t="str">
            <v>TOR</v>
          </cell>
          <cell r="F7104">
            <v>10.8</v>
          </cell>
          <cell r="H7104">
            <v>1635.0000000000002</v>
          </cell>
        </row>
        <row r="7105">
          <cell r="A7105">
            <v>1999</v>
          </cell>
          <cell r="B7105" t="str">
            <v>Elden Campbell</v>
          </cell>
          <cell r="D7105" t="str">
            <v>TOT</v>
          </cell>
          <cell r="F7105">
            <v>18.100000000000001</v>
          </cell>
          <cell r="G7105">
            <v>7000000</v>
          </cell>
          <cell r="H7105">
            <v>1460.2</v>
          </cell>
        </row>
        <row r="7106">
          <cell r="A7106">
            <v>1999</v>
          </cell>
          <cell r="B7106" t="str">
            <v>Terrell Brandon</v>
          </cell>
          <cell r="D7106" t="str">
            <v>TOT</v>
          </cell>
          <cell r="F7106">
            <v>19.5</v>
          </cell>
          <cell r="G7106">
            <v>6300000</v>
          </cell>
          <cell r="H7106">
            <v>1216.8</v>
          </cell>
        </row>
        <row r="7107">
          <cell r="A7107">
            <v>1999</v>
          </cell>
          <cell r="B7107" t="str">
            <v>Tyrone Hill</v>
          </cell>
          <cell r="D7107" t="str">
            <v>TOT</v>
          </cell>
          <cell r="F7107">
            <v>12.3</v>
          </cell>
          <cell r="G7107">
            <v>5352000</v>
          </cell>
          <cell r="H7107">
            <v>1105.8</v>
          </cell>
        </row>
        <row r="7108">
          <cell r="A7108">
            <v>1999</v>
          </cell>
          <cell r="B7108" t="str">
            <v>Chris Gatling</v>
          </cell>
          <cell r="D7108" t="str">
            <v>TOT</v>
          </cell>
          <cell r="F7108">
            <v>10.1</v>
          </cell>
          <cell r="G7108">
            <v>4266000</v>
          </cell>
          <cell r="H7108">
            <v>772.80000000000007</v>
          </cell>
        </row>
        <row r="7109">
          <cell r="A7109">
            <v>1999</v>
          </cell>
          <cell r="B7109" t="str">
            <v>Scott Williams</v>
          </cell>
          <cell r="D7109" t="str">
            <v>TOT</v>
          </cell>
          <cell r="F7109">
            <v>7.3</v>
          </cell>
          <cell r="G7109">
            <v>3300000</v>
          </cell>
          <cell r="H7109">
            <v>46.199999999999996</v>
          </cell>
        </row>
        <row r="7110">
          <cell r="A7110">
            <v>1999</v>
          </cell>
          <cell r="B7110" t="str">
            <v>Sam Cassell</v>
          </cell>
          <cell r="D7110" t="str">
            <v>TOT</v>
          </cell>
          <cell r="F7110">
            <v>23.1</v>
          </cell>
          <cell r="G7110">
            <v>3000000</v>
          </cell>
          <cell r="H7110">
            <v>199.2</v>
          </cell>
        </row>
        <row r="7111">
          <cell r="A7111">
            <v>1999</v>
          </cell>
          <cell r="B7111" t="str">
            <v>B.J. Armstrong</v>
          </cell>
          <cell r="D7111" t="str">
            <v>TOT</v>
          </cell>
          <cell r="F7111">
            <v>12.9</v>
          </cell>
          <cell r="G7111">
            <v>2800000</v>
          </cell>
          <cell r="H7111">
            <v>358.4</v>
          </cell>
        </row>
        <row r="7112">
          <cell r="A7112">
            <v>1999</v>
          </cell>
          <cell r="B7112" t="str">
            <v>Stephon Marbury</v>
          </cell>
          <cell r="D7112" t="str">
            <v>TOT</v>
          </cell>
          <cell r="F7112">
            <v>20.8</v>
          </cell>
          <cell r="G7112">
            <v>2562000</v>
          </cell>
          <cell r="H7112">
            <v>1896.3000000000002</v>
          </cell>
        </row>
        <row r="7113">
          <cell r="A7113">
            <v>1999</v>
          </cell>
          <cell r="B7113" t="str">
            <v>Eddie Jones</v>
          </cell>
          <cell r="D7113" t="str">
            <v>TOT</v>
          </cell>
          <cell r="F7113">
            <v>18.5</v>
          </cell>
          <cell r="G7113">
            <v>2200000</v>
          </cell>
          <cell r="H7113">
            <v>1880</v>
          </cell>
        </row>
        <row r="7114">
          <cell r="A7114">
            <v>1999</v>
          </cell>
          <cell r="B7114" t="str">
            <v>Carl Herrera</v>
          </cell>
          <cell r="D7114" t="str">
            <v>TOT</v>
          </cell>
          <cell r="F7114">
            <v>6.8</v>
          </cell>
          <cell r="G7114">
            <v>2080000</v>
          </cell>
          <cell r="H7114">
            <v>308</v>
          </cell>
        </row>
        <row r="7115">
          <cell r="A7115">
            <v>1999</v>
          </cell>
          <cell r="B7115" t="str">
            <v>Elliot Perry</v>
          </cell>
          <cell r="D7115" t="str">
            <v>TOT</v>
          </cell>
          <cell r="F7115">
            <v>11.5</v>
          </cell>
          <cell r="G7115">
            <v>2000000</v>
          </cell>
          <cell r="H7115">
            <v>290.5</v>
          </cell>
        </row>
        <row r="7116">
          <cell r="A7116">
            <v>1999</v>
          </cell>
          <cell r="B7116" t="str">
            <v>Tim Thomas</v>
          </cell>
          <cell r="D7116" t="str">
            <v>TOT</v>
          </cell>
          <cell r="F7116">
            <v>16</v>
          </cell>
          <cell r="G7116">
            <v>1856000</v>
          </cell>
          <cell r="H7116">
            <v>810</v>
          </cell>
        </row>
        <row r="7117">
          <cell r="A7117">
            <v>1999</v>
          </cell>
          <cell r="B7117" t="str">
            <v>James Robinson</v>
          </cell>
          <cell r="D7117" t="str">
            <v>TOT</v>
          </cell>
          <cell r="F7117">
            <v>10.7</v>
          </cell>
          <cell r="G7117">
            <v>1800000</v>
          </cell>
          <cell r="H7117">
            <v>505.3</v>
          </cell>
        </row>
        <row r="7118">
          <cell r="A7118">
            <v>1999</v>
          </cell>
          <cell r="B7118" t="str">
            <v>Corie Blount</v>
          </cell>
          <cell r="D7118" t="str">
            <v>TOT</v>
          </cell>
          <cell r="F7118">
            <v>9.5</v>
          </cell>
          <cell r="G7118">
            <v>1625000</v>
          </cell>
          <cell r="H7118">
            <v>530.4</v>
          </cell>
        </row>
        <row r="7119">
          <cell r="A7119">
            <v>1999</v>
          </cell>
          <cell r="B7119" t="str">
            <v>Andrew DeClercq</v>
          </cell>
          <cell r="D7119" t="str">
            <v>TOT</v>
          </cell>
          <cell r="F7119">
            <v>15</v>
          </cell>
          <cell r="G7119">
            <v>1440000</v>
          </cell>
          <cell r="H7119">
            <v>1099.8</v>
          </cell>
        </row>
        <row r="7120">
          <cell r="A7120">
            <v>1999</v>
          </cell>
          <cell r="B7120" t="str">
            <v>Vitaly Potapenko</v>
          </cell>
          <cell r="D7120" t="str">
            <v>TOT</v>
          </cell>
          <cell r="F7120">
            <v>13.6</v>
          </cell>
          <cell r="G7120">
            <v>1339000</v>
          </cell>
          <cell r="H7120">
            <v>1395</v>
          </cell>
        </row>
        <row r="7121">
          <cell r="A7121">
            <v>1999</v>
          </cell>
          <cell r="B7121" t="str">
            <v>Dennis Scott</v>
          </cell>
          <cell r="D7121" t="str">
            <v>TOT</v>
          </cell>
          <cell r="F7121">
            <v>10.1</v>
          </cell>
          <cell r="G7121">
            <v>1000000</v>
          </cell>
          <cell r="H7121">
            <v>738</v>
          </cell>
        </row>
        <row r="7122">
          <cell r="A7122">
            <v>1999</v>
          </cell>
          <cell r="B7122" t="str">
            <v>Chris Carr</v>
          </cell>
          <cell r="D7122" t="str">
            <v>TOT</v>
          </cell>
          <cell r="F7122">
            <v>11.8</v>
          </cell>
          <cell r="G7122">
            <v>1000000</v>
          </cell>
          <cell r="H7122">
            <v>444.6</v>
          </cell>
        </row>
        <row r="7123">
          <cell r="A7123">
            <v>1999</v>
          </cell>
          <cell r="B7123" t="str">
            <v>J.R. Reid</v>
          </cell>
          <cell r="D7123" t="str">
            <v>TOT</v>
          </cell>
          <cell r="F7123">
            <v>13.7</v>
          </cell>
          <cell r="G7123">
            <v>780000</v>
          </cell>
          <cell r="H7123">
            <v>1029.1000000000001</v>
          </cell>
        </row>
        <row r="7124">
          <cell r="A7124">
            <v>1999</v>
          </cell>
          <cell r="B7124" t="str">
            <v>Brian Evans</v>
          </cell>
          <cell r="D7124" t="str">
            <v>TOT</v>
          </cell>
          <cell r="F7124">
            <v>10.5</v>
          </cell>
          <cell r="G7124">
            <v>686780</v>
          </cell>
          <cell r="H7124">
            <v>145.6</v>
          </cell>
        </row>
        <row r="7125">
          <cell r="A7125">
            <v>1999</v>
          </cell>
          <cell r="B7125" t="str">
            <v>Rodrick Rhodes</v>
          </cell>
          <cell r="D7125" t="str">
            <v>TOT</v>
          </cell>
          <cell r="F7125">
            <v>0.7</v>
          </cell>
          <cell r="G7125">
            <v>639300</v>
          </cell>
          <cell r="H7125">
            <v>156</v>
          </cell>
        </row>
        <row r="7126">
          <cell r="A7126">
            <v>1999</v>
          </cell>
          <cell r="B7126" t="str">
            <v>John Crotty</v>
          </cell>
          <cell r="D7126" t="str">
            <v>TOT</v>
          </cell>
          <cell r="F7126">
            <v>15.1</v>
          </cell>
          <cell r="G7126">
            <v>600000</v>
          </cell>
          <cell r="H7126">
            <v>380.7</v>
          </cell>
        </row>
        <row r="7127">
          <cell r="A7127">
            <v>1999</v>
          </cell>
          <cell r="B7127" t="str">
            <v>Doug Overton</v>
          </cell>
          <cell r="D7127" t="str">
            <v>TOT</v>
          </cell>
          <cell r="F7127">
            <v>10.8</v>
          </cell>
          <cell r="G7127">
            <v>600000</v>
          </cell>
          <cell r="H7127">
            <v>244.79999999999998</v>
          </cell>
        </row>
        <row r="7128">
          <cell r="A7128">
            <v>1999</v>
          </cell>
          <cell r="B7128" t="str">
            <v>Terry Dehere</v>
          </cell>
          <cell r="D7128" t="str">
            <v>TOT</v>
          </cell>
          <cell r="F7128">
            <v>8.5</v>
          </cell>
          <cell r="G7128">
            <v>575000</v>
          </cell>
          <cell r="H7128">
            <v>291.2</v>
          </cell>
        </row>
        <row r="7129">
          <cell r="A7129">
            <v>1999</v>
          </cell>
          <cell r="B7129" t="str">
            <v>Sam Mack</v>
          </cell>
          <cell r="D7129" t="str">
            <v>TOT</v>
          </cell>
          <cell r="F7129">
            <v>15.4</v>
          </cell>
          <cell r="G7129">
            <v>545000</v>
          </cell>
          <cell r="H7129">
            <v>1082.4000000000001</v>
          </cell>
        </row>
        <row r="7130">
          <cell r="A7130">
            <v>1999</v>
          </cell>
          <cell r="B7130" t="str">
            <v>Corey Beck</v>
          </cell>
          <cell r="D7130" t="str">
            <v>TOT</v>
          </cell>
          <cell r="F7130">
            <v>10.1</v>
          </cell>
          <cell r="G7130">
            <v>425000</v>
          </cell>
          <cell r="H7130">
            <v>180</v>
          </cell>
        </row>
        <row r="7131">
          <cell r="A7131">
            <v>1999</v>
          </cell>
          <cell r="B7131" t="str">
            <v>Jamie Feick</v>
          </cell>
          <cell r="D7131" t="str">
            <v>TOT</v>
          </cell>
          <cell r="F7131">
            <v>14.2</v>
          </cell>
          <cell r="G7131">
            <v>425000</v>
          </cell>
          <cell r="H7131">
            <v>851.19999999999993</v>
          </cell>
        </row>
        <row r="7132">
          <cell r="A7132">
            <v>1999</v>
          </cell>
          <cell r="B7132" t="str">
            <v>William Cunningham</v>
          </cell>
          <cell r="D7132" t="str">
            <v>TOT</v>
          </cell>
          <cell r="F7132">
            <v>0.5</v>
          </cell>
          <cell r="G7132">
            <v>350000</v>
          </cell>
          <cell r="H7132">
            <v>161.6</v>
          </cell>
        </row>
        <row r="7133">
          <cell r="A7133">
            <v>1999</v>
          </cell>
          <cell r="B7133" t="str">
            <v>Jerald Honeycutt</v>
          </cell>
          <cell r="D7133" t="str">
            <v>TOT</v>
          </cell>
          <cell r="F7133">
            <v>4.4000000000000004</v>
          </cell>
          <cell r="G7133">
            <v>300000</v>
          </cell>
          <cell r="H7133">
            <v>102.4</v>
          </cell>
        </row>
        <row r="7134">
          <cell r="A7134">
            <v>1999</v>
          </cell>
          <cell r="B7134" t="str">
            <v>Damon Jones</v>
          </cell>
          <cell r="D7134" t="str">
            <v>TOT</v>
          </cell>
          <cell r="F7134">
            <v>13.7</v>
          </cell>
          <cell r="G7134">
            <v>287500</v>
          </cell>
          <cell r="H7134">
            <v>343.20000000000005</v>
          </cell>
        </row>
        <row r="7135">
          <cell r="A7135">
            <v>1999</v>
          </cell>
          <cell r="B7135" t="str">
            <v>Earl Boykins</v>
          </cell>
          <cell r="D7135" t="str">
            <v>TOT</v>
          </cell>
          <cell r="F7135">
            <v>7.2</v>
          </cell>
          <cell r="G7135">
            <v>287500</v>
          </cell>
          <cell r="H7135">
            <v>220</v>
          </cell>
        </row>
        <row r="7136">
          <cell r="A7136">
            <v>1999</v>
          </cell>
          <cell r="B7136" t="str">
            <v>Kevin Ollie</v>
          </cell>
          <cell r="D7136" t="str">
            <v>TOT</v>
          </cell>
          <cell r="F7136">
            <v>3.7</v>
          </cell>
          <cell r="H7136">
            <v>72</v>
          </cell>
        </row>
        <row r="7137">
          <cell r="A7137">
            <v>1999</v>
          </cell>
          <cell r="B7137" t="str">
            <v>Karl Malone*</v>
          </cell>
          <cell r="D7137" t="str">
            <v>UTA</v>
          </cell>
          <cell r="F7137">
            <v>25.6</v>
          </cell>
          <cell r="G7137">
            <v>6142000</v>
          </cell>
          <cell r="H7137">
            <v>1832.6</v>
          </cell>
        </row>
        <row r="7138">
          <cell r="A7138">
            <v>1999</v>
          </cell>
          <cell r="B7138" t="str">
            <v>Greg Ostertag</v>
          </cell>
          <cell r="D7138" t="str">
            <v>UTA</v>
          </cell>
          <cell r="F7138">
            <v>12.8</v>
          </cell>
          <cell r="G7138">
            <v>4333000</v>
          </cell>
          <cell r="H7138">
            <v>1339.1999999999998</v>
          </cell>
        </row>
        <row r="7139">
          <cell r="A7139">
            <v>1999</v>
          </cell>
          <cell r="B7139" t="str">
            <v>John Stockton*</v>
          </cell>
          <cell r="D7139" t="str">
            <v>UTA</v>
          </cell>
          <cell r="F7139">
            <v>21.9</v>
          </cell>
          <cell r="G7139">
            <v>4000000</v>
          </cell>
          <cell r="H7139">
            <v>1410</v>
          </cell>
        </row>
        <row r="7140">
          <cell r="A7140">
            <v>1999</v>
          </cell>
          <cell r="B7140" t="str">
            <v>Jeff Hornacek</v>
          </cell>
          <cell r="D7140" t="str">
            <v>UTA</v>
          </cell>
          <cell r="F7140">
            <v>17.8</v>
          </cell>
          <cell r="G7140">
            <v>3455000</v>
          </cell>
          <cell r="H7140">
            <v>1435.1999999999998</v>
          </cell>
        </row>
        <row r="7141">
          <cell r="A7141">
            <v>1999</v>
          </cell>
          <cell r="B7141" t="str">
            <v>Bryon Russell</v>
          </cell>
          <cell r="D7141" t="str">
            <v>UTA</v>
          </cell>
          <cell r="F7141">
            <v>14.1</v>
          </cell>
          <cell r="G7141">
            <v>3428000</v>
          </cell>
          <cell r="H7141">
            <v>1770</v>
          </cell>
        </row>
        <row r="7142">
          <cell r="A7142">
            <v>1999</v>
          </cell>
          <cell r="B7142" t="str">
            <v>Adam Keefe</v>
          </cell>
          <cell r="D7142" t="str">
            <v>UTA</v>
          </cell>
          <cell r="F7142">
            <v>12.2</v>
          </cell>
          <cell r="G7142">
            <v>2650000</v>
          </cell>
          <cell r="H7142">
            <v>642.4</v>
          </cell>
        </row>
        <row r="7143">
          <cell r="A7143">
            <v>1999</v>
          </cell>
          <cell r="B7143" t="str">
            <v>Todd Fuller</v>
          </cell>
          <cell r="D7143" t="str">
            <v>UTA</v>
          </cell>
          <cell r="F7143">
            <v>9.1</v>
          </cell>
          <cell r="G7143">
            <v>1461000</v>
          </cell>
          <cell r="H7143">
            <v>462</v>
          </cell>
        </row>
        <row r="7144">
          <cell r="A7144">
            <v>1999</v>
          </cell>
          <cell r="B7144" t="str">
            <v>Howard Eisley</v>
          </cell>
          <cell r="D7144" t="str">
            <v>UTA</v>
          </cell>
          <cell r="F7144">
            <v>11.7</v>
          </cell>
          <cell r="G7144">
            <v>1400000</v>
          </cell>
          <cell r="H7144">
            <v>1040</v>
          </cell>
        </row>
        <row r="7145">
          <cell r="A7145">
            <v>1999</v>
          </cell>
          <cell r="B7145" t="str">
            <v>Shandon Anderson</v>
          </cell>
          <cell r="D7145" t="str">
            <v>UTA</v>
          </cell>
          <cell r="F7145">
            <v>12.8</v>
          </cell>
          <cell r="G7145">
            <v>1300000</v>
          </cell>
          <cell r="H7145">
            <v>1070</v>
          </cell>
        </row>
        <row r="7146">
          <cell r="A7146">
            <v>1999</v>
          </cell>
          <cell r="B7146" t="str">
            <v>Thurl Bailey</v>
          </cell>
          <cell r="D7146" t="str">
            <v>UTA</v>
          </cell>
          <cell r="F7146">
            <v>11.5</v>
          </cell>
          <cell r="G7146">
            <v>850000</v>
          </cell>
          <cell r="H7146">
            <v>541.79999999999995</v>
          </cell>
        </row>
        <row r="7147">
          <cell r="A7147">
            <v>1999</v>
          </cell>
          <cell r="B7147" t="str">
            <v>Jacque Vaughn</v>
          </cell>
          <cell r="D7147" t="str">
            <v>UTA</v>
          </cell>
          <cell r="F7147">
            <v>13.3</v>
          </cell>
          <cell r="G7147">
            <v>691560</v>
          </cell>
          <cell r="H7147">
            <v>87.399999999999991</v>
          </cell>
        </row>
        <row r="7148">
          <cell r="A7148">
            <v>1999</v>
          </cell>
          <cell r="B7148" t="str">
            <v>Greg Foster</v>
          </cell>
          <cell r="D7148" t="str">
            <v>UTA</v>
          </cell>
          <cell r="F7148">
            <v>6.3</v>
          </cell>
          <cell r="G7148">
            <v>588000</v>
          </cell>
          <cell r="H7148">
            <v>457.8</v>
          </cell>
        </row>
        <row r="7149">
          <cell r="A7149">
            <v>1999</v>
          </cell>
          <cell r="B7149" t="str">
            <v>Anthony Avent</v>
          </cell>
          <cell r="D7149" t="str">
            <v>UTA</v>
          </cell>
          <cell r="F7149">
            <v>1.3</v>
          </cell>
          <cell r="H7149">
            <v>44</v>
          </cell>
        </row>
        <row r="7150">
          <cell r="A7150">
            <v>1999</v>
          </cell>
          <cell r="B7150" t="str">
            <v>Bryant Reeves</v>
          </cell>
          <cell r="D7150" t="str">
            <v>VAN</v>
          </cell>
          <cell r="F7150">
            <v>10.4</v>
          </cell>
          <cell r="G7150">
            <v>7222000</v>
          </cell>
          <cell r="H7150">
            <v>702.5</v>
          </cell>
        </row>
        <row r="7151">
          <cell r="A7151">
            <v>1999</v>
          </cell>
          <cell r="B7151" t="str">
            <v>Doug West</v>
          </cell>
          <cell r="D7151" t="str">
            <v>VAN</v>
          </cell>
          <cell r="F7151">
            <v>11.5</v>
          </cell>
          <cell r="G7151">
            <v>2915000</v>
          </cell>
          <cell r="H7151">
            <v>294</v>
          </cell>
        </row>
        <row r="7152">
          <cell r="A7152">
            <v>1999</v>
          </cell>
          <cell r="B7152" t="str">
            <v>Mike Bibby</v>
          </cell>
          <cell r="D7152" t="str">
            <v>VAN</v>
          </cell>
          <cell r="F7152">
            <v>14.8</v>
          </cell>
          <cell r="G7152">
            <v>2400000</v>
          </cell>
          <cell r="H7152">
            <v>1760.0000000000002</v>
          </cell>
        </row>
        <row r="7153">
          <cell r="A7153">
            <v>1999</v>
          </cell>
          <cell r="B7153" t="str">
            <v>Michael Smith</v>
          </cell>
          <cell r="D7153" t="str">
            <v>VAN</v>
          </cell>
          <cell r="F7153">
            <v>14.3</v>
          </cell>
          <cell r="G7153">
            <v>2180000</v>
          </cell>
          <cell r="H7153">
            <v>1099.1999999999998</v>
          </cell>
        </row>
        <row r="7154">
          <cell r="A7154">
            <v>1999</v>
          </cell>
          <cell r="B7154" t="str">
            <v>Cherokee Parks</v>
          </cell>
          <cell r="D7154" t="str">
            <v>VAN</v>
          </cell>
          <cell r="F7154">
            <v>9.5</v>
          </cell>
          <cell r="G7154">
            <v>2000000</v>
          </cell>
          <cell r="H7154">
            <v>1118.4000000000001</v>
          </cell>
        </row>
        <row r="7155">
          <cell r="A7155">
            <v>1999</v>
          </cell>
          <cell r="B7155" t="str">
            <v>Lee Mayberry</v>
          </cell>
          <cell r="D7155" t="str">
            <v>VAN</v>
          </cell>
          <cell r="F7155">
            <v>7.2</v>
          </cell>
          <cell r="G7155">
            <v>1540000</v>
          </cell>
          <cell r="H7155">
            <v>126</v>
          </cell>
        </row>
        <row r="7156">
          <cell r="A7156">
            <v>1999</v>
          </cell>
          <cell r="B7156" t="str">
            <v>Tony Massenburg</v>
          </cell>
          <cell r="D7156" t="str">
            <v>VAN</v>
          </cell>
          <cell r="F7156">
            <v>15.9</v>
          </cell>
          <cell r="G7156">
            <v>900000</v>
          </cell>
          <cell r="H7156">
            <v>1143.8</v>
          </cell>
        </row>
        <row r="7157">
          <cell r="A7157">
            <v>1999</v>
          </cell>
          <cell r="B7157" t="str">
            <v>Pete Chilcutt</v>
          </cell>
          <cell r="D7157" t="str">
            <v>VAN</v>
          </cell>
          <cell r="F7157">
            <v>9.4</v>
          </cell>
          <cell r="G7157">
            <v>700000</v>
          </cell>
          <cell r="H7157">
            <v>699.19999999999993</v>
          </cell>
        </row>
        <row r="7158">
          <cell r="A7158">
            <v>1999</v>
          </cell>
          <cell r="B7158" t="str">
            <v>Felipe Lopez</v>
          </cell>
          <cell r="D7158" t="str">
            <v>VAN</v>
          </cell>
          <cell r="F7158">
            <v>11.8</v>
          </cell>
          <cell r="G7158">
            <v>600000</v>
          </cell>
          <cell r="H7158">
            <v>1217.3</v>
          </cell>
        </row>
        <row r="7159">
          <cell r="A7159">
            <v>1999</v>
          </cell>
          <cell r="B7159" t="str">
            <v>DeJuan Wheat</v>
          </cell>
          <cell r="D7159" t="str">
            <v>VAN</v>
          </cell>
          <cell r="F7159">
            <v>12.8</v>
          </cell>
          <cell r="G7159">
            <v>350000</v>
          </cell>
          <cell r="H7159">
            <v>588.80000000000007</v>
          </cell>
        </row>
        <row r="7160">
          <cell r="A7160">
            <v>1999</v>
          </cell>
          <cell r="B7160" t="str">
            <v>J.R. Henderson</v>
          </cell>
          <cell r="D7160" t="str">
            <v>VAN</v>
          </cell>
          <cell r="F7160">
            <v>9</v>
          </cell>
          <cell r="G7160">
            <v>287500</v>
          </cell>
          <cell r="H7160">
            <v>330</v>
          </cell>
        </row>
        <row r="7161">
          <cell r="A7161">
            <v>1999</v>
          </cell>
          <cell r="B7161" t="str">
            <v>Shareef Abdur-Rahim</v>
          </cell>
          <cell r="D7161" t="str">
            <v>VAN</v>
          </cell>
          <cell r="F7161">
            <v>20.7</v>
          </cell>
          <cell r="H7161">
            <v>2020</v>
          </cell>
        </row>
        <row r="7162">
          <cell r="A7162">
            <v>1999</v>
          </cell>
          <cell r="B7162" t="str">
            <v>Jason Sasser</v>
          </cell>
          <cell r="D7162" t="str">
            <v>VAN</v>
          </cell>
          <cell r="F7162">
            <v>10.7</v>
          </cell>
          <cell r="H7162">
            <v>39</v>
          </cell>
        </row>
        <row r="7163">
          <cell r="A7163">
            <v>1999</v>
          </cell>
          <cell r="B7163" t="str">
            <v>Makhtar N'Diaye</v>
          </cell>
          <cell r="D7163" t="str">
            <v>VAN</v>
          </cell>
          <cell r="F7163">
            <v>3.9</v>
          </cell>
          <cell r="H7163">
            <v>27.2</v>
          </cell>
        </row>
        <row r="7164">
          <cell r="A7164">
            <v>1999</v>
          </cell>
          <cell r="B7164" t="str">
            <v>Juwan Howard</v>
          </cell>
          <cell r="D7164" t="str">
            <v>WAS</v>
          </cell>
          <cell r="F7164">
            <v>17.100000000000001</v>
          </cell>
          <cell r="G7164">
            <v>13125000</v>
          </cell>
          <cell r="H7164">
            <v>1429.2</v>
          </cell>
        </row>
        <row r="7165">
          <cell r="A7165">
            <v>1999</v>
          </cell>
          <cell r="B7165" t="str">
            <v>Otis Thorpe</v>
          </cell>
          <cell r="D7165" t="str">
            <v>WAS</v>
          </cell>
          <cell r="F7165">
            <v>15</v>
          </cell>
          <cell r="G7165">
            <v>4400000</v>
          </cell>
          <cell r="H7165">
            <v>1538.6</v>
          </cell>
        </row>
        <row r="7166">
          <cell r="A7166">
            <v>1999</v>
          </cell>
          <cell r="B7166" t="str">
            <v>Calbert Cheaney</v>
          </cell>
          <cell r="D7166" t="str">
            <v>WAS</v>
          </cell>
          <cell r="F7166">
            <v>8.8000000000000007</v>
          </cell>
          <cell r="G7166">
            <v>4000000</v>
          </cell>
          <cell r="H7166">
            <v>1265</v>
          </cell>
        </row>
        <row r="7167">
          <cell r="A7167">
            <v>1999</v>
          </cell>
          <cell r="B7167" t="str">
            <v>Mitch Richmond</v>
          </cell>
          <cell r="D7167" t="str">
            <v>WAS</v>
          </cell>
          <cell r="F7167">
            <v>15.5</v>
          </cell>
          <cell r="G7167">
            <v>2500000</v>
          </cell>
          <cell r="H7167">
            <v>1910.0000000000002</v>
          </cell>
        </row>
        <row r="7168">
          <cell r="A7168">
            <v>1999</v>
          </cell>
          <cell r="B7168" t="str">
            <v>Tracy Murray</v>
          </cell>
          <cell r="D7168" t="str">
            <v>WAS</v>
          </cell>
          <cell r="F7168">
            <v>9.6</v>
          </cell>
          <cell r="G7168">
            <v>2380000</v>
          </cell>
          <cell r="H7168">
            <v>651.6</v>
          </cell>
        </row>
        <row r="7169">
          <cell r="A7169">
            <v>1999</v>
          </cell>
          <cell r="B7169" t="str">
            <v>Terry Davis</v>
          </cell>
          <cell r="D7169" t="str">
            <v>WAS</v>
          </cell>
          <cell r="F7169">
            <v>10.6</v>
          </cell>
          <cell r="G7169">
            <v>1750000</v>
          </cell>
          <cell r="H7169">
            <v>577.19999999999993</v>
          </cell>
        </row>
        <row r="7170">
          <cell r="A7170">
            <v>1999</v>
          </cell>
          <cell r="B7170" t="str">
            <v>Chris Whitney</v>
          </cell>
          <cell r="D7170" t="str">
            <v>WAS</v>
          </cell>
          <cell r="F7170">
            <v>15.8</v>
          </cell>
          <cell r="G7170">
            <v>1440000</v>
          </cell>
          <cell r="H7170">
            <v>440.70000000000005</v>
          </cell>
        </row>
        <row r="7171">
          <cell r="A7171">
            <v>1999</v>
          </cell>
          <cell r="B7171" t="str">
            <v>Tim Legler</v>
          </cell>
          <cell r="D7171" t="str">
            <v>WAS</v>
          </cell>
          <cell r="F7171">
            <v>9.1</v>
          </cell>
          <cell r="G7171">
            <v>1320000</v>
          </cell>
          <cell r="H7171">
            <v>378</v>
          </cell>
        </row>
        <row r="7172">
          <cell r="A7172">
            <v>1999</v>
          </cell>
          <cell r="B7172" t="str">
            <v>Ben Wallace</v>
          </cell>
          <cell r="D7172" t="str">
            <v>WAS</v>
          </cell>
          <cell r="F7172">
            <v>16.2</v>
          </cell>
          <cell r="G7172">
            <v>800000</v>
          </cell>
          <cell r="H7172">
            <v>1232.8</v>
          </cell>
        </row>
        <row r="7173">
          <cell r="A7173">
            <v>1999</v>
          </cell>
          <cell r="B7173" t="str">
            <v>John Coker</v>
          </cell>
          <cell r="D7173" t="str">
            <v>WAS</v>
          </cell>
          <cell r="F7173">
            <v>9.6</v>
          </cell>
          <cell r="G7173">
            <v>350000</v>
          </cell>
          <cell r="H7173">
            <v>98</v>
          </cell>
        </row>
        <row r="7174">
          <cell r="A7174">
            <v>1999</v>
          </cell>
          <cell r="B7174" t="str">
            <v>Jeff McInnis</v>
          </cell>
          <cell r="D7174" t="str">
            <v>WAS</v>
          </cell>
          <cell r="F7174">
            <v>11</v>
          </cell>
          <cell r="G7174">
            <v>350000</v>
          </cell>
          <cell r="H7174">
            <v>427</v>
          </cell>
        </row>
        <row r="7175">
          <cell r="A7175">
            <v>1999</v>
          </cell>
          <cell r="B7175" t="str">
            <v>Randell Jackson</v>
          </cell>
          <cell r="D7175" t="str">
            <v>WAS</v>
          </cell>
          <cell r="F7175">
            <v>11.6</v>
          </cell>
          <cell r="G7175">
            <v>287500</v>
          </cell>
          <cell r="H7175">
            <v>270</v>
          </cell>
        </row>
        <row r="7176">
          <cell r="A7176">
            <v>1999</v>
          </cell>
          <cell r="B7176" t="str">
            <v>Rod Strickland</v>
          </cell>
          <cell r="D7176" t="str">
            <v>WAS</v>
          </cell>
          <cell r="F7176">
            <v>20.2</v>
          </cell>
          <cell r="H7176">
            <v>1632.4</v>
          </cell>
        </row>
        <row r="7177">
          <cell r="A7177">
            <v>1999</v>
          </cell>
          <cell r="B7177" t="str">
            <v>Jahidi White</v>
          </cell>
          <cell r="D7177" t="str">
            <v>WAS</v>
          </cell>
          <cell r="F7177">
            <v>9.4</v>
          </cell>
          <cell r="H7177">
            <v>192</v>
          </cell>
        </row>
        <row r="7178">
          <cell r="A7178">
            <v>2000</v>
          </cell>
          <cell r="B7178" t="str">
            <v>Dikembe Mutombo</v>
          </cell>
          <cell r="D7178" t="str">
            <v>ATL</v>
          </cell>
          <cell r="F7178">
            <v>19.399999999999999</v>
          </cell>
          <cell r="G7178">
            <v>12820249</v>
          </cell>
          <cell r="H7178">
            <v>2984.7999999999997</v>
          </cell>
        </row>
        <row r="7179">
          <cell r="A7179">
            <v>2000</v>
          </cell>
          <cell r="B7179" t="str">
            <v>Isaiah Rider</v>
          </cell>
          <cell r="D7179" t="str">
            <v>ATL</v>
          </cell>
          <cell r="F7179">
            <v>15.7</v>
          </cell>
          <cell r="G7179">
            <v>5410000</v>
          </cell>
          <cell r="H7179">
            <v>2082</v>
          </cell>
        </row>
        <row r="7180">
          <cell r="A7180">
            <v>2000</v>
          </cell>
          <cell r="B7180" t="str">
            <v>Alan Henderson</v>
          </cell>
          <cell r="D7180" t="str">
            <v>ATL</v>
          </cell>
          <cell r="F7180">
            <v>14.7</v>
          </cell>
          <cell r="G7180">
            <v>5318437</v>
          </cell>
          <cell r="H7180">
            <v>2771.6</v>
          </cell>
        </row>
        <row r="7181">
          <cell r="A7181">
            <v>2000</v>
          </cell>
          <cell r="B7181" t="str">
            <v>Lorenzen Wright</v>
          </cell>
          <cell r="D7181" t="str">
            <v>ATL</v>
          </cell>
          <cell r="F7181">
            <v>13.9</v>
          </cell>
          <cell r="G7181">
            <v>4400000</v>
          </cell>
          <cell r="H7181">
            <v>1207.5</v>
          </cell>
        </row>
        <row r="7182">
          <cell r="A7182">
            <v>2000</v>
          </cell>
          <cell r="B7182" t="str">
            <v>Bimbo Coles</v>
          </cell>
          <cell r="D7182" t="str">
            <v>ATL</v>
          </cell>
          <cell r="F7182">
            <v>12.9</v>
          </cell>
          <cell r="G7182">
            <v>2300000</v>
          </cell>
          <cell r="H7182">
            <v>1928</v>
          </cell>
        </row>
        <row r="7183">
          <cell r="A7183">
            <v>2000</v>
          </cell>
          <cell r="B7183" t="str">
            <v>Chris Crawford</v>
          </cell>
          <cell r="D7183" t="str">
            <v>ATL</v>
          </cell>
          <cell r="F7183">
            <v>11.9</v>
          </cell>
          <cell r="G7183">
            <v>2000000</v>
          </cell>
          <cell r="H7183">
            <v>665.5</v>
          </cell>
        </row>
        <row r="7184">
          <cell r="A7184">
            <v>2000</v>
          </cell>
          <cell r="B7184" t="str">
            <v>Jim Jackson</v>
          </cell>
          <cell r="D7184" t="str">
            <v>ATL</v>
          </cell>
          <cell r="F7184">
            <v>14.3</v>
          </cell>
          <cell r="G7184">
            <v>1925000</v>
          </cell>
          <cell r="H7184">
            <v>2765</v>
          </cell>
        </row>
        <row r="7185">
          <cell r="A7185">
            <v>2000</v>
          </cell>
          <cell r="B7185" t="str">
            <v>LaPhonso Ellis</v>
          </cell>
          <cell r="D7185" t="str">
            <v>ATL</v>
          </cell>
          <cell r="F7185">
            <v>13.9</v>
          </cell>
          <cell r="G7185">
            <v>1925000</v>
          </cell>
          <cell r="H7185">
            <v>1310.8000000000002</v>
          </cell>
        </row>
        <row r="7186">
          <cell r="A7186">
            <v>2000</v>
          </cell>
          <cell r="B7186" t="str">
            <v>Jason Terry</v>
          </cell>
          <cell r="D7186" t="str">
            <v>ATL</v>
          </cell>
          <cell r="F7186">
            <v>13.9</v>
          </cell>
          <cell r="G7186">
            <v>1468920</v>
          </cell>
          <cell r="H7186">
            <v>1887.3</v>
          </cell>
        </row>
        <row r="7187">
          <cell r="A7187">
            <v>2000</v>
          </cell>
          <cell r="B7187" t="str">
            <v>Cal Bowdler</v>
          </cell>
          <cell r="D7187" t="str">
            <v>ATL</v>
          </cell>
          <cell r="F7187">
            <v>10</v>
          </cell>
          <cell r="G7187">
            <v>1025880</v>
          </cell>
          <cell r="H7187">
            <v>423.2</v>
          </cell>
        </row>
        <row r="7188">
          <cell r="A7188">
            <v>2000</v>
          </cell>
          <cell r="B7188" t="str">
            <v>Roshown McLeod</v>
          </cell>
          <cell r="D7188" t="str">
            <v>ATL</v>
          </cell>
          <cell r="F7188">
            <v>9.1</v>
          </cell>
          <cell r="G7188">
            <v>914760</v>
          </cell>
          <cell r="H7188">
            <v>858</v>
          </cell>
        </row>
        <row r="7189">
          <cell r="A7189">
            <v>2000</v>
          </cell>
          <cell r="B7189" t="str">
            <v>Dion Glover</v>
          </cell>
          <cell r="D7189" t="str">
            <v>ATL</v>
          </cell>
          <cell r="F7189">
            <v>12.4</v>
          </cell>
          <cell r="G7189">
            <v>893400</v>
          </cell>
          <cell r="H7189">
            <v>447</v>
          </cell>
        </row>
        <row r="7190">
          <cell r="A7190">
            <v>2000</v>
          </cell>
          <cell r="B7190" t="str">
            <v>Antoine Walker</v>
          </cell>
          <cell r="D7190" t="str">
            <v>BOS</v>
          </cell>
          <cell r="F7190">
            <v>17.8</v>
          </cell>
          <cell r="G7190">
            <v>9000000</v>
          </cell>
          <cell r="H7190">
            <v>3001.2000000000003</v>
          </cell>
        </row>
        <row r="7191">
          <cell r="A7191">
            <v>2000</v>
          </cell>
          <cell r="B7191" t="str">
            <v>Kenny Anderson</v>
          </cell>
          <cell r="D7191" t="str">
            <v>BOS</v>
          </cell>
          <cell r="F7191">
            <v>17.399999999999999</v>
          </cell>
          <cell r="G7191">
            <v>6680000</v>
          </cell>
          <cell r="H7191">
            <v>2591.2000000000003</v>
          </cell>
        </row>
        <row r="7192">
          <cell r="A7192">
            <v>2000</v>
          </cell>
          <cell r="B7192" t="str">
            <v>Vitaly Potapenko</v>
          </cell>
          <cell r="D7192" t="str">
            <v>BOS</v>
          </cell>
          <cell r="F7192">
            <v>13.8</v>
          </cell>
          <cell r="G7192">
            <v>3810000</v>
          </cell>
          <cell r="H7192">
            <v>1793.3</v>
          </cell>
        </row>
        <row r="7193">
          <cell r="A7193">
            <v>2000</v>
          </cell>
          <cell r="B7193" t="str">
            <v>Dana Barros</v>
          </cell>
          <cell r="D7193" t="str">
            <v>BOS</v>
          </cell>
          <cell r="F7193">
            <v>15.1</v>
          </cell>
          <cell r="G7193">
            <v>3500000</v>
          </cell>
          <cell r="H7193">
            <v>1137.6000000000001</v>
          </cell>
        </row>
        <row r="7194">
          <cell r="A7194">
            <v>2000</v>
          </cell>
          <cell r="B7194" t="str">
            <v>Eric Williams</v>
          </cell>
          <cell r="D7194" t="str">
            <v>BOS</v>
          </cell>
          <cell r="F7194">
            <v>11.8</v>
          </cell>
          <cell r="G7194">
            <v>3336000</v>
          </cell>
          <cell r="H7194">
            <v>1380.4</v>
          </cell>
        </row>
        <row r="7195">
          <cell r="A7195">
            <v>2000</v>
          </cell>
          <cell r="B7195" t="str">
            <v>Pervis Ellison</v>
          </cell>
          <cell r="D7195" t="str">
            <v>BOS</v>
          </cell>
          <cell r="F7195">
            <v>9</v>
          </cell>
          <cell r="G7195">
            <v>2750000</v>
          </cell>
          <cell r="H7195">
            <v>270</v>
          </cell>
        </row>
        <row r="7196">
          <cell r="A7196">
            <v>2000</v>
          </cell>
          <cell r="B7196" t="str">
            <v>Tony Battie</v>
          </cell>
          <cell r="D7196" t="str">
            <v>BOS</v>
          </cell>
          <cell r="F7196">
            <v>15.1</v>
          </cell>
          <cell r="G7196">
            <v>2530920</v>
          </cell>
          <cell r="H7196">
            <v>1508.8</v>
          </cell>
        </row>
        <row r="7197">
          <cell r="A7197">
            <v>2000</v>
          </cell>
          <cell r="B7197" t="str">
            <v>Walter McCarty</v>
          </cell>
          <cell r="D7197" t="str">
            <v>BOS</v>
          </cell>
          <cell r="F7197">
            <v>7.2</v>
          </cell>
          <cell r="G7197">
            <v>2500000</v>
          </cell>
          <cell r="H7197">
            <v>878.4</v>
          </cell>
        </row>
        <row r="7198">
          <cell r="A7198">
            <v>2000</v>
          </cell>
          <cell r="B7198" t="str">
            <v>Calbert Cheaney</v>
          </cell>
          <cell r="D7198" t="str">
            <v>BOS</v>
          </cell>
          <cell r="F7198">
            <v>6.7</v>
          </cell>
          <cell r="G7198">
            <v>2000000</v>
          </cell>
          <cell r="H7198">
            <v>1306.5</v>
          </cell>
        </row>
        <row r="7199">
          <cell r="A7199">
            <v>2000</v>
          </cell>
          <cell r="B7199" t="str">
            <v>Danny Fortson</v>
          </cell>
          <cell r="D7199" t="str">
            <v>BOS</v>
          </cell>
          <cell r="F7199">
            <v>20.100000000000001</v>
          </cell>
          <cell r="G7199">
            <v>1678800</v>
          </cell>
          <cell r="H7199">
            <v>858</v>
          </cell>
        </row>
        <row r="7200">
          <cell r="A7200">
            <v>2000</v>
          </cell>
          <cell r="B7200" t="str">
            <v>Paul Pierce</v>
          </cell>
          <cell r="D7200" t="str">
            <v>BOS</v>
          </cell>
          <cell r="F7200">
            <v>19.8</v>
          </cell>
          <cell r="G7200">
            <v>1503960</v>
          </cell>
          <cell r="H7200">
            <v>2584.1999999999998</v>
          </cell>
        </row>
        <row r="7201">
          <cell r="A7201">
            <v>2000</v>
          </cell>
          <cell r="B7201" t="str">
            <v>Doug Overton</v>
          </cell>
          <cell r="D7201" t="str">
            <v>BOS</v>
          </cell>
          <cell r="F7201">
            <v>10.5</v>
          </cell>
          <cell r="G7201">
            <v>492000</v>
          </cell>
          <cell r="H7201">
            <v>432</v>
          </cell>
        </row>
        <row r="7202">
          <cell r="A7202">
            <v>2000</v>
          </cell>
          <cell r="B7202" t="str">
            <v>Adrian Griffin</v>
          </cell>
          <cell r="D7202" t="str">
            <v>BOS</v>
          </cell>
          <cell r="F7202">
            <v>12.6</v>
          </cell>
          <cell r="G7202">
            <v>385000</v>
          </cell>
          <cell r="H7202">
            <v>1929.6000000000001</v>
          </cell>
        </row>
        <row r="7203">
          <cell r="A7203">
            <v>2000</v>
          </cell>
          <cell r="B7203" t="str">
            <v>Ricky Davis</v>
          </cell>
          <cell r="D7203" t="str">
            <v>CHH</v>
          </cell>
          <cell r="F7203">
            <v>15.3</v>
          </cell>
          <cell r="H7203">
            <v>571.20000000000005</v>
          </cell>
        </row>
        <row r="7204">
          <cell r="A7204">
            <v>2000</v>
          </cell>
          <cell r="B7204" t="str">
            <v>Bobby Phills</v>
          </cell>
          <cell r="D7204" t="str">
            <v>CHH</v>
          </cell>
          <cell r="F7204">
            <v>14.6</v>
          </cell>
          <cell r="H7204">
            <v>826</v>
          </cell>
        </row>
        <row r="7205">
          <cell r="A7205">
            <v>2000</v>
          </cell>
          <cell r="B7205" t="str">
            <v>Elden Campbell</v>
          </cell>
          <cell r="D7205" t="str">
            <v>CHH</v>
          </cell>
          <cell r="F7205">
            <v>14.6</v>
          </cell>
          <cell r="H7205">
            <v>2535</v>
          </cell>
        </row>
        <row r="7206">
          <cell r="A7206">
            <v>2000</v>
          </cell>
          <cell r="B7206" t="str">
            <v>Michael Hawkins</v>
          </cell>
          <cell r="D7206" t="str">
            <v>CHH</v>
          </cell>
          <cell r="F7206">
            <v>8.8000000000000007</v>
          </cell>
          <cell r="H7206">
            <v>36</v>
          </cell>
        </row>
        <row r="7207">
          <cell r="A7207">
            <v>2000</v>
          </cell>
          <cell r="B7207" t="str">
            <v>Eddie Robinson</v>
          </cell>
          <cell r="D7207" t="str">
            <v>CHH</v>
          </cell>
          <cell r="F7207">
            <v>16.399999999999999</v>
          </cell>
          <cell r="H7207">
            <v>1112.2</v>
          </cell>
        </row>
        <row r="7208">
          <cell r="A7208">
            <v>2000</v>
          </cell>
          <cell r="B7208" t="str">
            <v>Anthony Mason</v>
          </cell>
          <cell r="D7208" t="str">
            <v>CHH</v>
          </cell>
          <cell r="F7208">
            <v>14.4</v>
          </cell>
          <cell r="H7208">
            <v>3132.4</v>
          </cell>
        </row>
        <row r="7209">
          <cell r="A7209">
            <v>2000</v>
          </cell>
          <cell r="B7209" t="str">
            <v>Derrick Coleman</v>
          </cell>
          <cell r="D7209" t="str">
            <v>CHH</v>
          </cell>
          <cell r="F7209">
            <v>18.899999999999999</v>
          </cell>
          <cell r="H7209">
            <v>2345.7999999999997</v>
          </cell>
        </row>
        <row r="7210">
          <cell r="A7210">
            <v>2000</v>
          </cell>
          <cell r="B7210" t="str">
            <v>Brad Miller</v>
          </cell>
          <cell r="D7210" t="str">
            <v>CHH</v>
          </cell>
          <cell r="F7210">
            <v>18.899999999999999</v>
          </cell>
          <cell r="H7210">
            <v>962.5</v>
          </cell>
        </row>
        <row r="7211">
          <cell r="A7211">
            <v>2000</v>
          </cell>
          <cell r="B7211" t="str">
            <v>Eddie Jones</v>
          </cell>
          <cell r="D7211" t="str">
            <v>CHH</v>
          </cell>
          <cell r="F7211">
            <v>19.899999999999999</v>
          </cell>
          <cell r="H7211">
            <v>2808</v>
          </cell>
        </row>
        <row r="7212">
          <cell r="A7212">
            <v>2000</v>
          </cell>
          <cell r="B7212" t="str">
            <v>Baron Davis</v>
          </cell>
          <cell r="D7212" t="str">
            <v>CHH</v>
          </cell>
          <cell r="F7212">
            <v>12.9</v>
          </cell>
          <cell r="H7212">
            <v>1525.2</v>
          </cell>
        </row>
        <row r="7213">
          <cell r="A7213">
            <v>2000</v>
          </cell>
          <cell r="B7213" t="str">
            <v>Todd Fuller</v>
          </cell>
          <cell r="D7213" t="str">
            <v>CHH</v>
          </cell>
          <cell r="F7213">
            <v>9.6</v>
          </cell>
          <cell r="H7213">
            <v>397.7</v>
          </cell>
        </row>
        <row r="7214">
          <cell r="A7214">
            <v>2000</v>
          </cell>
          <cell r="B7214" t="str">
            <v>Eldridge Recasner</v>
          </cell>
          <cell r="D7214" t="str">
            <v>CHH</v>
          </cell>
          <cell r="F7214">
            <v>13.1</v>
          </cell>
          <cell r="H7214">
            <v>28</v>
          </cell>
        </row>
        <row r="7215">
          <cell r="A7215">
            <v>2000</v>
          </cell>
          <cell r="B7215" t="str">
            <v>David Wesley</v>
          </cell>
          <cell r="D7215" t="str">
            <v>CHH</v>
          </cell>
          <cell r="F7215">
            <v>15</v>
          </cell>
          <cell r="H7215">
            <v>2763.4</v>
          </cell>
        </row>
        <row r="7216">
          <cell r="A7216">
            <v>2000</v>
          </cell>
          <cell r="B7216" t="str">
            <v>Matt Maloney</v>
          </cell>
          <cell r="D7216" t="str">
            <v>CHI</v>
          </cell>
          <cell r="F7216">
            <v>9.4</v>
          </cell>
          <cell r="G7216">
            <v>2081250</v>
          </cell>
          <cell r="H7216">
            <v>1173</v>
          </cell>
        </row>
        <row r="7217">
          <cell r="A7217">
            <v>2000</v>
          </cell>
          <cell r="B7217" t="str">
            <v>Elton Brand</v>
          </cell>
          <cell r="D7217" t="str">
            <v>CHI</v>
          </cell>
          <cell r="F7217">
            <v>20.6</v>
          </cell>
          <cell r="H7217">
            <v>2997</v>
          </cell>
        </row>
        <row r="7218">
          <cell r="A7218">
            <v>2000</v>
          </cell>
          <cell r="B7218" t="str">
            <v>Dickey Simpkins</v>
          </cell>
          <cell r="D7218" t="str">
            <v>CHI</v>
          </cell>
          <cell r="F7218">
            <v>5.5</v>
          </cell>
          <cell r="H7218">
            <v>1649.1</v>
          </cell>
        </row>
        <row r="7219">
          <cell r="A7219">
            <v>2000</v>
          </cell>
          <cell r="B7219" t="str">
            <v>Hersey Hawkins</v>
          </cell>
          <cell r="D7219" t="str">
            <v>CHI</v>
          </cell>
          <cell r="F7219">
            <v>11.4</v>
          </cell>
          <cell r="H7219">
            <v>1622.6000000000001</v>
          </cell>
        </row>
        <row r="7220">
          <cell r="A7220">
            <v>2000</v>
          </cell>
          <cell r="B7220" t="str">
            <v>B.J. Armstrong</v>
          </cell>
          <cell r="D7220" t="str">
            <v>CHI</v>
          </cell>
          <cell r="F7220">
            <v>10.7</v>
          </cell>
          <cell r="H7220">
            <v>583.20000000000005</v>
          </cell>
        </row>
        <row r="7221">
          <cell r="A7221">
            <v>2000</v>
          </cell>
          <cell r="B7221" t="str">
            <v>Dedric Willoughby</v>
          </cell>
          <cell r="D7221" t="str">
            <v>CHI</v>
          </cell>
          <cell r="F7221">
            <v>12.2</v>
          </cell>
          <cell r="H7221">
            <v>507.5</v>
          </cell>
        </row>
        <row r="7222">
          <cell r="A7222">
            <v>2000</v>
          </cell>
          <cell r="B7222" t="str">
            <v>Metta World</v>
          </cell>
          <cell r="D7222" t="str">
            <v>CHI</v>
          </cell>
          <cell r="F7222">
            <v>13.4</v>
          </cell>
          <cell r="H7222">
            <v>2239.2000000000003</v>
          </cell>
        </row>
        <row r="7223">
          <cell r="A7223">
            <v>2000</v>
          </cell>
          <cell r="B7223" t="str">
            <v>Michael Ruffin</v>
          </cell>
          <cell r="D7223" t="str">
            <v>CHI</v>
          </cell>
          <cell r="F7223">
            <v>7.8</v>
          </cell>
          <cell r="H7223">
            <v>972.69999999999993</v>
          </cell>
        </row>
        <row r="7224">
          <cell r="A7224">
            <v>2000</v>
          </cell>
          <cell r="B7224" t="str">
            <v>Rusty LaRue</v>
          </cell>
          <cell r="D7224" t="str">
            <v>CHI</v>
          </cell>
          <cell r="F7224">
            <v>7.4</v>
          </cell>
          <cell r="H7224">
            <v>129.19999999999999</v>
          </cell>
        </row>
        <row r="7225">
          <cell r="A7225">
            <v>2000</v>
          </cell>
          <cell r="B7225" t="str">
            <v>Corey Benjamin</v>
          </cell>
          <cell r="D7225" t="str">
            <v>CHI</v>
          </cell>
          <cell r="F7225">
            <v>9.6999999999999993</v>
          </cell>
          <cell r="H7225">
            <v>864</v>
          </cell>
        </row>
        <row r="7226">
          <cell r="A7226">
            <v>2000</v>
          </cell>
          <cell r="B7226" t="str">
            <v>Will Perdue</v>
          </cell>
          <cell r="D7226" t="str">
            <v>CHI</v>
          </cell>
          <cell r="F7226">
            <v>6.6</v>
          </cell>
          <cell r="H7226">
            <v>1011.6999999999999</v>
          </cell>
        </row>
        <row r="7227">
          <cell r="A7227">
            <v>2000</v>
          </cell>
          <cell r="B7227" t="str">
            <v>Khalid Reeves</v>
          </cell>
          <cell r="D7227" t="str">
            <v>CHI</v>
          </cell>
          <cell r="F7227">
            <v>7.8</v>
          </cell>
          <cell r="H7227">
            <v>48</v>
          </cell>
        </row>
        <row r="7228">
          <cell r="A7228">
            <v>2000</v>
          </cell>
          <cell r="B7228" t="str">
            <v>Fred Hoiberg</v>
          </cell>
          <cell r="D7228" t="str">
            <v>CHI</v>
          </cell>
          <cell r="F7228">
            <v>13</v>
          </cell>
          <cell r="H7228">
            <v>846.30000000000007</v>
          </cell>
        </row>
        <row r="7229">
          <cell r="A7229">
            <v>2000</v>
          </cell>
          <cell r="B7229" t="str">
            <v>Chris Anstey</v>
          </cell>
          <cell r="D7229" t="str">
            <v>CHI</v>
          </cell>
          <cell r="F7229">
            <v>15.1</v>
          </cell>
          <cell r="H7229">
            <v>1007.4000000000001</v>
          </cell>
        </row>
        <row r="7230">
          <cell r="A7230">
            <v>2000</v>
          </cell>
          <cell r="B7230" t="str">
            <v>Randy Brown</v>
          </cell>
          <cell r="D7230" t="str">
            <v>CHI</v>
          </cell>
          <cell r="F7230">
            <v>7.3</v>
          </cell>
          <cell r="H7230">
            <v>1622.5</v>
          </cell>
        </row>
        <row r="7231">
          <cell r="A7231">
            <v>2000</v>
          </cell>
          <cell r="B7231" t="str">
            <v>Shawn Kemp</v>
          </cell>
          <cell r="D7231" t="str">
            <v>CLE</v>
          </cell>
          <cell r="F7231">
            <v>17.2</v>
          </cell>
          <cell r="G7231">
            <v>10780000</v>
          </cell>
          <cell r="H7231">
            <v>2492.7999999999997</v>
          </cell>
        </row>
        <row r="7232">
          <cell r="A7232">
            <v>2000</v>
          </cell>
          <cell r="B7232" t="str">
            <v>Wesley Person</v>
          </cell>
          <cell r="D7232" t="str">
            <v>CLE</v>
          </cell>
          <cell r="F7232">
            <v>12</v>
          </cell>
          <cell r="G7232">
            <v>4900000</v>
          </cell>
          <cell r="H7232">
            <v>2054</v>
          </cell>
        </row>
        <row r="7233">
          <cell r="A7233">
            <v>2000</v>
          </cell>
          <cell r="B7233" t="str">
            <v>Danny Ferry</v>
          </cell>
          <cell r="D7233" t="str">
            <v>CLE</v>
          </cell>
          <cell r="F7233">
            <v>11.8</v>
          </cell>
          <cell r="G7233">
            <v>4000000</v>
          </cell>
          <cell r="H7233">
            <v>1323</v>
          </cell>
        </row>
        <row r="7234">
          <cell r="A7234">
            <v>2000</v>
          </cell>
          <cell r="B7234" t="str">
            <v>Bob Sura</v>
          </cell>
          <cell r="D7234" t="str">
            <v>CLE</v>
          </cell>
          <cell r="F7234">
            <v>15.6</v>
          </cell>
          <cell r="G7234">
            <v>3760000</v>
          </cell>
          <cell r="H7234">
            <v>2219.1999999999998</v>
          </cell>
        </row>
        <row r="7235">
          <cell r="A7235">
            <v>2000</v>
          </cell>
          <cell r="B7235" t="str">
            <v>Lamond Murray</v>
          </cell>
          <cell r="D7235" t="str">
            <v>CLE</v>
          </cell>
          <cell r="F7235">
            <v>14.9</v>
          </cell>
          <cell r="G7235">
            <v>3000000</v>
          </cell>
          <cell r="H7235">
            <v>2368</v>
          </cell>
        </row>
        <row r="7236">
          <cell r="A7236">
            <v>2000</v>
          </cell>
          <cell r="B7236" t="str">
            <v>Cedric Henderson</v>
          </cell>
          <cell r="D7236" t="str">
            <v>CLE</v>
          </cell>
          <cell r="F7236">
            <v>7.3</v>
          </cell>
          <cell r="G7236">
            <v>2400000</v>
          </cell>
          <cell r="H7236">
            <v>1104.1000000000001</v>
          </cell>
        </row>
        <row r="7237">
          <cell r="A7237">
            <v>2000</v>
          </cell>
          <cell r="B7237" t="str">
            <v>Mark Bryant</v>
          </cell>
          <cell r="D7237" t="str">
            <v>CLE</v>
          </cell>
          <cell r="F7237">
            <v>8.9</v>
          </cell>
          <cell r="G7237">
            <v>2000000</v>
          </cell>
          <cell r="H7237">
            <v>1710</v>
          </cell>
        </row>
        <row r="7238">
          <cell r="A7238">
            <v>2000</v>
          </cell>
          <cell r="B7238" t="str">
            <v>Andre Miller</v>
          </cell>
          <cell r="D7238" t="str">
            <v>CLE</v>
          </cell>
          <cell r="F7238">
            <v>17.899999999999999</v>
          </cell>
          <cell r="G7238">
            <v>1682280</v>
          </cell>
          <cell r="H7238">
            <v>2091</v>
          </cell>
        </row>
        <row r="7239">
          <cell r="A7239">
            <v>2000</v>
          </cell>
          <cell r="B7239" t="str">
            <v>Andrew DeClercq</v>
          </cell>
          <cell r="D7239" t="str">
            <v>CLE</v>
          </cell>
          <cell r="F7239">
            <v>11.4</v>
          </cell>
          <cell r="G7239">
            <v>1680000</v>
          </cell>
          <cell r="H7239">
            <v>1828.6000000000001</v>
          </cell>
        </row>
        <row r="7240">
          <cell r="A7240">
            <v>2000</v>
          </cell>
          <cell r="B7240" t="str">
            <v>Trajan Langdon</v>
          </cell>
          <cell r="D7240" t="str">
            <v>CLE</v>
          </cell>
          <cell r="F7240">
            <v>10.9</v>
          </cell>
          <cell r="G7240">
            <v>1394280</v>
          </cell>
          <cell r="H7240">
            <v>145</v>
          </cell>
        </row>
        <row r="7241">
          <cell r="A7241">
            <v>2000</v>
          </cell>
          <cell r="B7241" t="str">
            <v>Brevin Knight</v>
          </cell>
          <cell r="D7241" t="str">
            <v>CLE</v>
          </cell>
          <cell r="F7241">
            <v>15.3</v>
          </cell>
          <cell r="G7241">
            <v>1234080</v>
          </cell>
          <cell r="H7241">
            <v>1755</v>
          </cell>
        </row>
        <row r="7242">
          <cell r="A7242">
            <v>2000</v>
          </cell>
          <cell r="B7242" t="str">
            <v>Ryan Stack</v>
          </cell>
          <cell r="D7242" t="str">
            <v>CLE</v>
          </cell>
          <cell r="F7242">
            <v>4.5999999999999996</v>
          </cell>
          <cell r="G7242">
            <v>385000</v>
          </cell>
          <cell r="H7242">
            <v>197.5</v>
          </cell>
        </row>
        <row r="7243">
          <cell r="A7243">
            <v>2000</v>
          </cell>
          <cell r="B7243" t="str">
            <v>Benoit Benjamin</v>
          </cell>
          <cell r="D7243" t="str">
            <v>CLE</v>
          </cell>
          <cell r="F7243">
            <v>5.5</v>
          </cell>
          <cell r="G7243">
            <v>123529</v>
          </cell>
          <cell r="H7243">
            <v>8.1000000000000014</v>
          </cell>
        </row>
        <row r="7244">
          <cell r="A7244">
            <v>2000</v>
          </cell>
          <cell r="B7244" t="str">
            <v>A.J. Bramlett</v>
          </cell>
          <cell r="D7244" t="str">
            <v>CLE</v>
          </cell>
          <cell r="F7244">
            <v>-0.4</v>
          </cell>
          <cell r="G7244">
            <v>118974</v>
          </cell>
          <cell r="H7244">
            <v>60.8</v>
          </cell>
        </row>
        <row r="7245">
          <cell r="A7245">
            <v>2000</v>
          </cell>
          <cell r="B7245" t="str">
            <v>Donny Marshall</v>
          </cell>
          <cell r="D7245" t="str">
            <v>CLE</v>
          </cell>
          <cell r="F7245">
            <v>0.2</v>
          </cell>
          <cell r="H7245">
            <v>39</v>
          </cell>
        </row>
        <row r="7246">
          <cell r="A7246">
            <v>2000</v>
          </cell>
          <cell r="B7246" t="str">
            <v>Shawn Bradley</v>
          </cell>
          <cell r="D7246" t="str">
            <v>DAL</v>
          </cell>
          <cell r="F7246">
            <v>17</v>
          </cell>
          <cell r="G7246">
            <v>7560000</v>
          </cell>
          <cell r="H7246">
            <v>1901.8999999999999</v>
          </cell>
        </row>
        <row r="7247">
          <cell r="A7247">
            <v>2000</v>
          </cell>
          <cell r="B7247" t="str">
            <v>Michael Finley</v>
          </cell>
          <cell r="D7247" t="str">
            <v>DAL</v>
          </cell>
          <cell r="F7247">
            <v>19.2</v>
          </cell>
          <cell r="G7247">
            <v>7200000</v>
          </cell>
          <cell r="H7247">
            <v>3460.4</v>
          </cell>
        </row>
        <row r="7248">
          <cell r="A7248">
            <v>2000</v>
          </cell>
          <cell r="B7248" t="str">
            <v>Steve Nash</v>
          </cell>
          <cell r="D7248" t="str">
            <v>DAL</v>
          </cell>
          <cell r="F7248">
            <v>13.5</v>
          </cell>
          <cell r="G7248">
            <v>5500000</v>
          </cell>
          <cell r="H7248">
            <v>1534.3999999999999</v>
          </cell>
        </row>
        <row r="7249">
          <cell r="A7249">
            <v>2000</v>
          </cell>
          <cell r="B7249" t="str">
            <v>Robert Pack</v>
          </cell>
          <cell r="D7249" t="str">
            <v>DAL</v>
          </cell>
          <cell r="F7249">
            <v>14.6</v>
          </cell>
          <cell r="G7249">
            <v>4050000</v>
          </cell>
          <cell r="H7249">
            <v>664.09999999999991</v>
          </cell>
        </row>
        <row r="7250">
          <cell r="A7250">
            <v>2000</v>
          </cell>
          <cell r="B7250" t="str">
            <v>Cedric Ceballos</v>
          </cell>
          <cell r="D7250" t="str">
            <v>DAL</v>
          </cell>
          <cell r="F7250">
            <v>18.100000000000001</v>
          </cell>
          <cell r="G7250">
            <v>3500000</v>
          </cell>
          <cell r="H7250">
            <v>2063.1</v>
          </cell>
        </row>
        <row r="7251">
          <cell r="A7251">
            <v>2000</v>
          </cell>
          <cell r="B7251" t="str">
            <v>Erick Strickland</v>
          </cell>
          <cell r="D7251" t="str">
            <v>DAL</v>
          </cell>
          <cell r="F7251">
            <v>16.5</v>
          </cell>
          <cell r="G7251">
            <v>2240000</v>
          </cell>
          <cell r="H7251">
            <v>2026.4</v>
          </cell>
        </row>
        <row r="7252">
          <cell r="A7252">
            <v>2000</v>
          </cell>
          <cell r="B7252" t="str">
            <v>Gary Trent</v>
          </cell>
          <cell r="D7252" t="str">
            <v>DAL</v>
          </cell>
          <cell r="F7252">
            <v>14.6</v>
          </cell>
          <cell r="G7252">
            <v>2000000</v>
          </cell>
          <cell r="H7252">
            <v>301.39999999999998</v>
          </cell>
        </row>
        <row r="7253">
          <cell r="A7253">
            <v>2000</v>
          </cell>
          <cell r="B7253" t="str">
            <v>Sean Rooks</v>
          </cell>
          <cell r="D7253" t="str">
            <v>DAL</v>
          </cell>
          <cell r="F7253">
            <v>11.8</v>
          </cell>
          <cell r="G7253">
            <v>1920000</v>
          </cell>
          <cell r="H7253">
            <v>1001.1</v>
          </cell>
        </row>
        <row r="7254">
          <cell r="A7254">
            <v>2000</v>
          </cell>
          <cell r="B7254" t="str">
            <v>Dirk Nowitzki</v>
          </cell>
          <cell r="D7254" t="str">
            <v>DAL</v>
          </cell>
          <cell r="F7254">
            <v>17.5</v>
          </cell>
          <cell r="G7254">
            <v>1583040</v>
          </cell>
          <cell r="H7254">
            <v>2935.6</v>
          </cell>
        </row>
        <row r="7255">
          <cell r="A7255">
            <v>2000</v>
          </cell>
          <cell r="B7255" t="str">
            <v>Hubert Davis</v>
          </cell>
          <cell r="D7255" t="str">
            <v>DAL</v>
          </cell>
          <cell r="F7255">
            <v>10.8</v>
          </cell>
          <cell r="G7255">
            <v>752500</v>
          </cell>
          <cell r="H7255">
            <v>1817</v>
          </cell>
        </row>
        <row r="7256">
          <cell r="A7256">
            <v>2000</v>
          </cell>
          <cell r="B7256" t="str">
            <v>Bruno Sundov</v>
          </cell>
          <cell r="D7256" t="str">
            <v>DAL</v>
          </cell>
          <cell r="F7256">
            <v>7.8</v>
          </cell>
          <cell r="G7256">
            <v>385000</v>
          </cell>
          <cell r="H7256">
            <v>61.600000000000009</v>
          </cell>
        </row>
        <row r="7257">
          <cell r="A7257">
            <v>2000</v>
          </cell>
          <cell r="B7257" t="str">
            <v>Rick Hughes</v>
          </cell>
          <cell r="D7257" t="str">
            <v>DAL</v>
          </cell>
          <cell r="F7257">
            <v>10.9</v>
          </cell>
          <cell r="G7257">
            <v>115423</v>
          </cell>
          <cell r="H7257">
            <v>224.7</v>
          </cell>
        </row>
        <row r="7258">
          <cell r="A7258">
            <v>2000</v>
          </cell>
          <cell r="B7258" t="str">
            <v>Greg Buckner</v>
          </cell>
          <cell r="D7258" t="str">
            <v>DAL</v>
          </cell>
          <cell r="F7258">
            <v>12.1</v>
          </cell>
          <cell r="G7258">
            <v>47647</v>
          </cell>
          <cell r="H7258">
            <v>921.59999999999991</v>
          </cell>
        </row>
        <row r="7259">
          <cell r="A7259">
            <v>2000</v>
          </cell>
          <cell r="B7259" t="str">
            <v>Dennis Rodman</v>
          </cell>
          <cell r="D7259" t="str">
            <v>DAL</v>
          </cell>
          <cell r="F7259">
            <v>8.4</v>
          </cell>
          <cell r="H7259">
            <v>388.79999999999995</v>
          </cell>
        </row>
        <row r="7260">
          <cell r="A7260">
            <v>2000</v>
          </cell>
          <cell r="B7260" t="str">
            <v>Antonio McDyess</v>
          </cell>
          <cell r="D7260" t="str">
            <v>DEN</v>
          </cell>
          <cell r="F7260">
            <v>19.600000000000001</v>
          </cell>
          <cell r="G7260">
            <v>9900000</v>
          </cell>
          <cell r="H7260">
            <v>2697.2999999999997</v>
          </cell>
        </row>
        <row r="7261">
          <cell r="A7261">
            <v>2000</v>
          </cell>
          <cell r="B7261" t="str">
            <v>Bryant Stith</v>
          </cell>
          <cell r="D7261" t="str">
            <v>DEN</v>
          </cell>
          <cell r="F7261">
            <v>13.8</v>
          </cell>
          <cell r="G7261">
            <v>5290000</v>
          </cell>
          <cell r="H7261">
            <v>693</v>
          </cell>
        </row>
        <row r="7262">
          <cell r="A7262">
            <v>2000</v>
          </cell>
          <cell r="B7262" t="str">
            <v>Raef LaFrentz</v>
          </cell>
          <cell r="D7262" t="str">
            <v>DEN</v>
          </cell>
          <cell r="F7262">
            <v>16.3</v>
          </cell>
          <cell r="G7262">
            <v>2777160</v>
          </cell>
          <cell r="H7262">
            <v>2438.1</v>
          </cell>
        </row>
        <row r="7263">
          <cell r="A7263">
            <v>2000</v>
          </cell>
          <cell r="B7263" t="str">
            <v>Popeye Jones</v>
          </cell>
          <cell r="D7263" t="str">
            <v>DEN</v>
          </cell>
          <cell r="F7263">
            <v>12.4</v>
          </cell>
          <cell r="G7263">
            <v>2531250</v>
          </cell>
          <cell r="H7263">
            <v>332</v>
          </cell>
        </row>
        <row r="7264">
          <cell r="A7264">
            <v>2000</v>
          </cell>
          <cell r="B7264" t="str">
            <v>George McCloud</v>
          </cell>
          <cell r="D7264" t="str">
            <v>DEN</v>
          </cell>
          <cell r="F7264">
            <v>13.2</v>
          </cell>
          <cell r="G7264">
            <v>2000000</v>
          </cell>
          <cell r="H7264">
            <v>2121.6</v>
          </cell>
        </row>
        <row r="7265">
          <cell r="A7265">
            <v>2000</v>
          </cell>
          <cell r="B7265" t="str">
            <v>Cory Alexander</v>
          </cell>
          <cell r="D7265" t="str">
            <v>DEN</v>
          </cell>
          <cell r="F7265">
            <v>8.8000000000000007</v>
          </cell>
          <cell r="G7265">
            <v>1980000</v>
          </cell>
          <cell r="H7265">
            <v>327.70000000000005</v>
          </cell>
        </row>
        <row r="7266">
          <cell r="A7266">
            <v>2000</v>
          </cell>
          <cell r="B7266" t="str">
            <v>Keon Clark</v>
          </cell>
          <cell r="D7266" t="str">
            <v>DEN</v>
          </cell>
          <cell r="F7266">
            <v>15.9</v>
          </cell>
          <cell r="G7266">
            <v>1289400</v>
          </cell>
          <cell r="H7266">
            <v>1846.8</v>
          </cell>
        </row>
        <row r="7267">
          <cell r="A7267">
            <v>2000</v>
          </cell>
          <cell r="B7267" t="str">
            <v>James Posey</v>
          </cell>
          <cell r="D7267" t="str">
            <v>DEN</v>
          </cell>
          <cell r="F7267">
            <v>13</v>
          </cell>
          <cell r="G7267">
            <v>974520</v>
          </cell>
          <cell r="H7267">
            <v>2049.3000000000002</v>
          </cell>
        </row>
        <row r="7268">
          <cell r="A7268">
            <v>2000</v>
          </cell>
          <cell r="B7268" t="str">
            <v>Roy Rogers</v>
          </cell>
          <cell r="D7268" t="str">
            <v>DEN</v>
          </cell>
          <cell r="F7268">
            <v>11.4</v>
          </cell>
          <cell r="G7268">
            <v>485000</v>
          </cell>
          <cell r="H7268">
            <v>356</v>
          </cell>
        </row>
        <row r="7269">
          <cell r="A7269">
            <v>2000</v>
          </cell>
          <cell r="B7269" t="str">
            <v>Chris Herren</v>
          </cell>
          <cell r="D7269" t="str">
            <v>DEN</v>
          </cell>
          <cell r="F7269">
            <v>8.9</v>
          </cell>
          <cell r="G7269">
            <v>301875</v>
          </cell>
          <cell r="H7269">
            <v>598.5</v>
          </cell>
        </row>
        <row r="7270">
          <cell r="A7270">
            <v>2000</v>
          </cell>
          <cell r="B7270" t="str">
            <v>Ryan Bowen</v>
          </cell>
          <cell r="D7270" t="str">
            <v>DEN</v>
          </cell>
          <cell r="F7270">
            <v>11.8</v>
          </cell>
          <cell r="G7270">
            <v>301875</v>
          </cell>
          <cell r="H7270">
            <v>587.6</v>
          </cell>
        </row>
        <row r="7271">
          <cell r="A7271">
            <v>2000</v>
          </cell>
          <cell r="B7271" t="str">
            <v>Nick Van</v>
          </cell>
          <cell r="D7271" t="str">
            <v>DEN</v>
          </cell>
          <cell r="F7271">
            <v>16</v>
          </cell>
          <cell r="H7271">
            <v>2946.7</v>
          </cell>
        </row>
        <row r="7272">
          <cell r="A7272">
            <v>2000</v>
          </cell>
          <cell r="B7272" t="str">
            <v>Chauncey Billups</v>
          </cell>
          <cell r="D7272" t="str">
            <v>DEN</v>
          </cell>
          <cell r="F7272">
            <v>10.5</v>
          </cell>
          <cell r="H7272">
            <v>305.5</v>
          </cell>
        </row>
        <row r="7273">
          <cell r="A7273">
            <v>2000</v>
          </cell>
          <cell r="B7273" t="str">
            <v>Grant Hill</v>
          </cell>
          <cell r="D7273" t="str">
            <v>DET</v>
          </cell>
          <cell r="F7273">
            <v>24.5</v>
          </cell>
          <cell r="G7273">
            <v>6939000</v>
          </cell>
          <cell r="H7273">
            <v>2775</v>
          </cell>
        </row>
        <row r="7274">
          <cell r="A7274">
            <v>2000</v>
          </cell>
          <cell r="B7274" t="str">
            <v>Christian Laettner</v>
          </cell>
          <cell r="D7274" t="str">
            <v>DET</v>
          </cell>
          <cell r="F7274">
            <v>14.8</v>
          </cell>
          <cell r="G7274">
            <v>6062500</v>
          </cell>
          <cell r="H7274">
            <v>2443.6</v>
          </cell>
        </row>
        <row r="7275">
          <cell r="A7275">
            <v>2000</v>
          </cell>
          <cell r="B7275" t="str">
            <v>Jerry Stackhouse</v>
          </cell>
          <cell r="D7275" t="str">
            <v>DET</v>
          </cell>
          <cell r="F7275">
            <v>18.899999999999999</v>
          </cell>
          <cell r="G7275">
            <v>4781250</v>
          </cell>
          <cell r="H7275">
            <v>3148.7999999999997</v>
          </cell>
        </row>
        <row r="7276">
          <cell r="A7276">
            <v>2000</v>
          </cell>
          <cell r="B7276" t="str">
            <v>Loy Vaught</v>
          </cell>
          <cell r="D7276" t="str">
            <v>DET</v>
          </cell>
          <cell r="F7276">
            <v>8.5</v>
          </cell>
          <cell r="G7276">
            <v>4180000</v>
          </cell>
          <cell r="H7276">
            <v>292.39999999999998</v>
          </cell>
        </row>
        <row r="7277">
          <cell r="A7277">
            <v>2000</v>
          </cell>
          <cell r="B7277" t="str">
            <v>Jerome Williams</v>
          </cell>
          <cell r="D7277" t="str">
            <v>DET</v>
          </cell>
          <cell r="F7277">
            <v>17.899999999999999</v>
          </cell>
          <cell r="G7277">
            <v>2550000</v>
          </cell>
          <cell r="H7277">
            <v>2099.2000000000003</v>
          </cell>
        </row>
        <row r="7278">
          <cell r="A7278">
            <v>2000</v>
          </cell>
          <cell r="B7278" t="str">
            <v>Lindsey Hunter</v>
          </cell>
          <cell r="D7278" t="str">
            <v>DET</v>
          </cell>
          <cell r="F7278">
            <v>13.2</v>
          </cell>
          <cell r="G7278">
            <v>2350000</v>
          </cell>
          <cell r="H7278">
            <v>2919.2000000000003</v>
          </cell>
        </row>
        <row r="7279">
          <cell r="A7279">
            <v>2000</v>
          </cell>
          <cell r="B7279" t="str">
            <v>Michael Curry</v>
          </cell>
          <cell r="D7279" t="str">
            <v>DET</v>
          </cell>
          <cell r="F7279">
            <v>8.6</v>
          </cell>
          <cell r="G7279">
            <v>2000000</v>
          </cell>
          <cell r="H7279">
            <v>1607.2</v>
          </cell>
        </row>
        <row r="7280">
          <cell r="A7280">
            <v>2000</v>
          </cell>
          <cell r="B7280" t="str">
            <v>Eric Montross</v>
          </cell>
          <cell r="D7280" t="str">
            <v>DET</v>
          </cell>
          <cell r="F7280">
            <v>0.2</v>
          </cell>
          <cell r="G7280">
            <v>2000000</v>
          </cell>
          <cell r="H7280">
            <v>331.5</v>
          </cell>
        </row>
        <row r="7281">
          <cell r="A7281">
            <v>2000</v>
          </cell>
          <cell r="B7281" t="str">
            <v>Jud Buechler</v>
          </cell>
          <cell r="D7281" t="str">
            <v>DET</v>
          </cell>
          <cell r="F7281">
            <v>8.1999999999999993</v>
          </cell>
          <cell r="G7281">
            <v>1100000</v>
          </cell>
          <cell r="H7281">
            <v>655.40000000000009</v>
          </cell>
        </row>
        <row r="7282">
          <cell r="A7282">
            <v>2000</v>
          </cell>
          <cell r="B7282" t="str">
            <v>Terry Mills</v>
          </cell>
          <cell r="D7282" t="str">
            <v>DET</v>
          </cell>
          <cell r="F7282">
            <v>11</v>
          </cell>
          <cell r="G7282">
            <v>510000</v>
          </cell>
          <cell r="H7282">
            <v>1845</v>
          </cell>
        </row>
        <row r="7283">
          <cell r="A7283">
            <v>2000</v>
          </cell>
          <cell r="B7283" t="str">
            <v>John Crotty</v>
          </cell>
          <cell r="D7283" t="str">
            <v>DET</v>
          </cell>
          <cell r="F7283">
            <v>12.5</v>
          </cell>
          <cell r="G7283">
            <v>477000</v>
          </cell>
          <cell r="H7283">
            <v>938.4</v>
          </cell>
        </row>
        <row r="7284">
          <cell r="A7284">
            <v>2000</v>
          </cell>
          <cell r="B7284" t="str">
            <v>Mikki Moore</v>
          </cell>
          <cell r="D7284" t="str">
            <v>DET</v>
          </cell>
          <cell r="F7284">
            <v>19.600000000000001</v>
          </cell>
          <cell r="G7284">
            <v>460000</v>
          </cell>
          <cell r="H7284">
            <v>487.20000000000005</v>
          </cell>
        </row>
        <row r="7285">
          <cell r="A7285">
            <v>2000</v>
          </cell>
          <cell r="B7285" t="str">
            <v>Marcus Brown</v>
          </cell>
          <cell r="D7285" t="str">
            <v>DET</v>
          </cell>
          <cell r="F7285">
            <v>1.1000000000000001</v>
          </cell>
          <cell r="G7285">
            <v>43294</v>
          </cell>
          <cell r="H7285">
            <v>45</v>
          </cell>
        </row>
        <row r="7286">
          <cell r="A7286">
            <v>2000</v>
          </cell>
          <cell r="B7286" t="str">
            <v>Donyell Marshall</v>
          </cell>
          <cell r="D7286" t="str">
            <v>GSW</v>
          </cell>
          <cell r="F7286">
            <v>17.100000000000001</v>
          </cell>
          <cell r="G7286">
            <v>5250000</v>
          </cell>
          <cell r="H7286">
            <v>2073.6</v>
          </cell>
        </row>
        <row r="7287">
          <cell r="A7287">
            <v>2000</v>
          </cell>
          <cell r="B7287" t="str">
            <v>Erick Dampier</v>
          </cell>
          <cell r="D7287" t="str">
            <v>GSW</v>
          </cell>
          <cell r="F7287">
            <v>9.6</v>
          </cell>
          <cell r="G7287">
            <v>4988000</v>
          </cell>
          <cell r="H7287">
            <v>495.6</v>
          </cell>
        </row>
        <row r="7288">
          <cell r="A7288">
            <v>2000</v>
          </cell>
          <cell r="B7288" t="str">
            <v>Chris Mills</v>
          </cell>
          <cell r="D7288" t="str">
            <v>GSW</v>
          </cell>
          <cell r="F7288">
            <v>16.2</v>
          </cell>
          <cell r="G7288">
            <v>4200000</v>
          </cell>
          <cell r="H7288">
            <v>650</v>
          </cell>
        </row>
        <row r="7289">
          <cell r="A7289">
            <v>2000</v>
          </cell>
          <cell r="B7289" t="str">
            <v>Mookie Blaylock</v>
          </cell>
          <cell r="D7289" t="str">
            <v>GSW</v>
          </cell>
          <cell r="F7289">
            <v>15.1</v>
          </cell>
          <cell r="G7289">
            <v>4200000</v>
          </cell>
          <cell r="H7289">
            <v>2460.1000000000004</v>
          </cell>
        </row>
        <row r="7290">
          <cell r="A7290">
            <v>2000</v>
          </cell>
          <cell r="B7290" t="str">
            <v>Jason Caffey</v>
          </cell>
          <cell r="D7290" t="str">
            <v>GSW</v>
          </cell>
          <cell r="F7290">
            <v>12.4</v>
          </cell>
          <cell r="G7290">
            <v>3937500</v>
          </cell>
          <cell r="H7290">
            <v>2158.4</v>
          </cell>
        </row>
        <row r="7291">
          <cell r="A7291">
            <v>2000</v>
          </cell>
          <cell r="B7291" t="str">
            <v>Terry Cummings</v>
          </cell>
          <cell r="D7291" t="str">
            <v>GSW</v>
          </cell>
          <cell r="F7291">
            <v>14</v>
          </cell>
          <cell r="G7291">
            <v>2600000</v>
          </cell>
          <cell r="H7291">
            <v>398.20000000000005</v>
          </cell>
        </row>
        <row r="7292">
          <cell r="A7292">
            <v>2000</v>
          </cell>
          <cell r="B7292" t="str">
            <v>Antawn Jamison</v>
          </cell>
          <cell r="D7292" t="str">
            <v>GSW</v>
          </cell>
          <cell r="F7292">
            <v>16.7</v>
          </cell>
          <cell r="G7292">
            <v>2503800</v>
          </cell>
          <cell r="H7292">
            <v>1556.6000000000001</v>
          </cell>
        </row>
        <row r="7293">
          <cell r="A7293">
            <v>2000</v>
          </cell>
          <cell r="B7293" t="str">
            <v>Adonal Foyle</v>
          </cell>
          <cell r="D7293" t="str">
            <v>GSW</v>
          </cell>
          <cell r="F7293">
            <v>12.3</v>
          </cell>
          <cell r="G7293">
            <v>1922520</v>
          </cell>
          <cell r="H7293">
            <v>1656.8</v>
          </cell>
        </row>
        <row r="7294">
          <cell r="A7294">
            <v>2000</v>
          </cell>
          <cell r="B7294" t="str">
            <v>Vonteego Cummings</v>
          </cell>
          <cell r="D7294" t="str">
            <v>GSW</v>
          </cell>
          <cell r="F7294">
            <v>12.9</v>
          </cell>
          <cell r="G7294">
            <v>704400</v>
          </cell>
          <cell r="H7294">
            <v>1792.5</v>
          </cell>
        </row>
        <row r="7295">
          <cell r="A7295">
            <v>2000</v>
          </cell>
          <cell r="B7295" t="str">
            <v>Tony Farmer</v>
          </cell>
          <cell r="D7295" t="str">
            <v>GSW</v>
          </cell>
          <cell r="F7295">
            <v>15.7</v>
          </cell>
          <cell r="G7295">
            <v>510000</v>
          </cell>
          <cell r="H7295">
            <v>1198.8</v>
          </cell>
        </row>
        <row r="7296">
          <cell r="A7296">
            <v>2000</v>
          </cell>
          <cell r="B7296" t="str">
            <v>Tim Legler</v>
          </cell>
          <cell r="D7296" t="str">
            <v>GSW</v>
          </cell>
          <cell r="F7296">
            <v>7.2</v>
          </cell>
          <cell r="G7296">
            <v>510000</v>
          </cell>
          <cell r="H7296">
            <v>282.90000000000003</v>
          </cell>
        </row>
        <row r="7297">
          <cell r="A7297">
            <v>2000</v>
          </cell>
          <cell r="B7297" t="str">
            <v>Sam Mack</v>
          </cell>
          <cell r="D7297" t="str">
            <v>GSW</v>
          </cell>
          <cell r="F7297">
            <v>8</v>
          </cell>
          <cell r="G7297">
            <v>315000</v>
          </cell>
          <cell r="H7297">
            <v>333.5</v>
          </cell>
        </row>
        <row r="7298">
          <cell r="A7298">
            <v>2000</v>
          </cell>
          <cell r="B7298" t="str">
            <v>Tim Young</v>
          </cell>
          <cell r="D7298" t="str">
            <v>GSW</v>
          </cell>
          <cell r="F7298">
            <v>11.7</v>
          </cell>
          <cell r="G7298">
            <v>301875</v>
          </cell>
          <cell r="H7298">
            <v>137.5</v>
          </cell>
        </row>
        <row r="7299">
          <cell r="A7299">
            <v>2000</v>
          </cell>
          <cell r="B7299" t="str">
            <v>Mark Davis</v>
          </cell>
          <cell r="D7299" t="str">
            <v>GSW</v>
          </cell>
          <cell r="F7299">
            <v>9.8000000000000007</v>
          </cell>
          <cell r="G7299">
            <v>6000</v>
          </cell>
          <cell r="H7299">
            <v>464.59999999999997</v>
          </cell>
        </row>
        <row r="7300">
          <cell r="A7300">
            <v>2000</v>
          </cell>
          <cell r="B7300" t="str">
            <v>Hakeem Olajuwon</v>
          </cell>
          <cell r="D7300" t="str">
            <v>HOU</v>
          </cell>
          <cell r="F7300">
            <v>16.7</v>
          </cell>
          <cell r="G7300">
            <v>14302001</v>
          </cell>
          <cell r="H7300">
            <v>1047.2</v>
          </cell>
        </row>
        <row r="7301">
          <cell r="A7301">
            <v>2000</v>
          </cell>
          <cell r="B7301" t="str">
            <v>Charles Barkley</v>
          </cell>
          <cell r="D7301" t="str">
            <v>HOU</v>
          </cell>
          <cell r="F7301">
            <v>19.8</v>
          </cell>
          <cell r="G7301">
            <v>9000000</v>
          </cell>
          <cell r="H7301">
            <v>620</v>
          </cell>
        </row>
        <row r="7302">
          <cell r="A7302">
            <v>2000</v>
          </cell>
          <cell r="B7302" t="str">
            <v>Walt Williams</v>
          </cell>
          <cell r="D7302" t="str">
            <v>HOU</v>
          </cell>
          <cell r="F7302">
            <v>15.6</v>
          </cell>
          <cell r="G7302">
            <v>3750000</v>
          </cell>
          <cell r="H7302">
            <v>1862</v>
          </cell>
        </row>
        <row r="7303">
          <cell r="A7303">
            <v>2000</v>
          </cell>
          <cell r="B7303" t="str">
            <v>Steve Francis</v>
          </cell>
          <cell r="D7303" t="str">
            <v>HOU</v>
          </cell>
          <cell r="F7303">
            <v>18.399999999999999</v>
          </cell>
          <cell r="G7303">
            <v>3020520</v>
          </cell>
          <cell r="H7303">
            <v>2779.7000000000003</v>
          </cell>
        </row>
        <row r="7304">
          <cell r="A7304">
            <v>2000</v>
          </cell>
          <cell r="B7304" t="str">
            <v>Carlos Rogers</v>
          </cell>
          <cell r="D7304" t="str">
            <v>HOU</v>
          </cell>
          <cell r="F7304">
            <v>15.2</v>
          </cell>
          <cell r="G7304">
            <v>2100000</v>
          </cell>
          <cell r="H7304">
            <v>1102.4000000000001</v>
          </cell>
        </row>
        <row r="7305">
          <cell r="A7305">
            <v>2000</v>
          </cell>
          <cell r="B7305" t="str">
            <v>Shandon Anderson</v>
          </cell>
          <cell r="D7305" t="str">
            <v>HOU</v>
          </cell>
          <cell r="F7305">
            <v>13.8</v>
          </cell>
          <cell r="G7305">
            <v>2000000</v>
          </cell>
          <cell r="H7305">
            <v>2697.7999999999997</v>
          </cell>
        </row>
        <row r="7306">
          <cell r="A7306">
            <v>2000</v>
          </cell>
          <cell r="B7306" t="str">
            <v>Matt Bullard</v>
          </cell>
          <cell r="D7306" t="str">
            <v>HOU</v>
          </cell>
          <cell r="F7306">
            <v>11.9</v>
          </cell>
          <cell r="G7306">
            <v>1333333</v>
          </cell>
          <cell r="H7306">
            <v>1024.8</v>
          </cell>
        </row>
        <row r="7307">
          <cell r="A7307">
            <v>2000</v>
          </cell>
          <cell r="B7307" t="str">
            <v>Kelvin Cato</v>
          </cell>
          <cell r="D7307" t="str">
            <v>HOU</v>
          </cell>
          <cell r="F7307">
            <v>15.9</v>
          </cell>
          <cell r="G7307">
            <v>1299000</v>
          </cell>
          <cell r="H7307">
            <v>1579.5</v>
          </cell>
        </row>
        <row r="7308">
          <cell r="A7308">
            <v>2000</v>
          </cell>
          <cell r="B7308" t="str">
            <v>Tony Massenburg</v>
          </cell>
          <cell r="D7308" t="str">
            <v>HOU</v>
          </cell>
          <cell r="F7308">
            <v>13.8</v>
          </cell>
          <cell r="G7308">
            <v>1150000</v>
          </cell>
          <cell r="H7308">
            <v>109</v>
          </cell>
        </row>
        <row r="7309">
          <cell r="A7309">
            <v>2000</v>
          </cell>
          <cell r="B7309" t="str">
            <v>Bryce Drew</v>
          </cell>
          <cell r="D7309" t="str">
            <v>HOU</v>
          </cell>
          <cell r="F7309">
            <v>10.9</v>
          </cell>
          <cell r="G7309">
            <v>1105560</v>
          </cell>
          <cell r="H7309">
            <v>1296</v>
          </cell>
        </row>
        <row r="7310">
          <cell r="A7310">
            <v>2000</v>
          </cell>
          <cell r="B7310" t="str">
            <v>Kenny Thomas</v>
          </cell>
          <cell r="D7310" t="str">
            <v>HOU</v>
          </cell>
          <cell r="F7310">
            <v>12</v>
          </cell>
          <cell r="G7310">
            <v>823440</v>
          </cell>
          <cell r="H7310">
            <v>1800</v>
          </cell>
        </row>
        <row r="7311">
          <cell r="A7311">
            <v>2000</v>
          </cell>
          <cell r="B7311" t="str">
            <v>Thomas Hamilton</v>
          </cell>
          <cell r="D7311" t="str">
            <v>HOU</v>
          </cell>
          <cell r="F7311">
            <v>11.4</v>
          </cell>
          <cell r="G7311">
            <v>510000</v>
          </cell>
          <cell r="H7311">
            <v>272.8</v>
          </cell>
        </row>
        <row r="7312">
          <cell r="A7312">
            <v>2000</v>
          </cell>
          <cell r="B7312" t="str">
            <v>Cuttino Mobley</v>
          </cell>
          <cell r="D7312" t="str">
            <v>HOU</v>
          </cell>
          <cell r="F7312">
            <v>16</v>
          </cell>
          <cell r="G7312">
            <v>385000</v>
          </cell>
          <cell r="H7312">
            <v>2494.8000000000002</v>
          </cell>
        </row>
        <row r="7313">
          <cell r="A7313">
            <v>2000</v>
          </cell>
          <cell r="B7313" t="str">
            <v>Devin Gray</v>
          </cell>
          <cell r="D7313" t="str">
            <v>HOU</v>
          </cell>
          <cell r="F7313">
            <v>14</v>
          </cell>
          <cell r="G7313">
            <v>88223</v>
          </cell>
          <cell r="H7313">
            <v>123.9</v>
          </cell>
        </row>
        <row r="7314">
          <cell r="A7314">
            <v>2000</v>
          </cell>
          <cell r="B7314" t="str">
            <v>Anthony Miller</v>
          </cell>
          <cell r="D7314" t="str">
            <v>HOU</v>
          </cell>
          <cell r="F7314">
            <v>13.5</v>
          </cell>
          <cell r="G7314">
            <v>30000</v>
          </cell>
          <cell r="H7314">
            <v>476</v>
          </cell>
        </row>
        <row r="7315">
          <cell r="A7315">
            <v>2000</v>
          </cell>
          <cell r="B7315" t="str">
            <v>Moochie Norris</v>
          </cell>
          <cell r="D7315" t="str">
            <v>HOU</v>
          </cell>
          <cell r="F7315">
            <v>18.399999999999999</v>
          </cell>
          <cell r="H7315">
            <v>501</v>
          </cell>
        </row>
        <row r="7316">
          <cell r="A7316">
            <v>2000</v>
          </cell>
          <cell r="B7316" t="str">
            <v>Chris Mullin</v>
          </cell>
          <cell r="D7316" t="str">
            <v>IND</v>
          </cell>
          <cell r="F7316">
            <v>15.4</v>
          </cell>
          <cell r="H7316">
            <v>582.80000000000007</v>
          </cell>
        </row>
        <row r="7317">
          <cell r="A7317">
            <v>2000</v>
          </cell>
          <cell r="B7317" t="str">
            <v>Jalen Rose</v>
          </cell>
          <cell r="D7317" t="str">
            <v>IND</v>
          </cell>
          <cell r="F7317">
            <v>16.7</v>
          </cell>
          <cell r="H7317">
            <v>2976</v>
          </cell>
        </row>
        <row r="7318">
          <cell r="A7318">
            <v>2000</v>
          </cell>
          <cell r="B7318" t="str">
            <v>Žan Tabak</v>
          </cell>
          <cell r="D7318" t="str">
            <v>IND</v>
          </cell>
          <cell r="F7318">
            <v>13.6</v>
          </cell>
          <cell r="H7318">
            <v>113.39999999999999</v>
          </cell>
        </row>
        <row r="7319">
          <cell r="A7319">
            <v>2000</v>
          </cell>
          <cell r="B7319" t="str">
            <v>Dale Davis</v>
          </cell>
          <cell r="D7319" t="str">
            <v>IND</v>
          </cell>
          <cell r="F7319">
            <v>17.399999999999999</v>
          </cell>
          <cell r="H7319">
            <v>2123.7999999999997</v>
          </cell>
        </row>
        <row r="7320">
          <cell r="A7320">
            <v>2000</v>
          </cell>
          <cell r="B7320" t="str">
            <v>Rik Smits</v>
          </cell>
          <cell r="D7320" t="str">
            <v>IND</v>
          </cell>
          <cell r="F7320">
            <v>17.3</v>
          </cell>
          <cell r="H7320">
            <v>1848.6</v>
          </cell>
        </row>
        <row r="7321">
          <cell r="A7321">
            <v>2000</v>
          </cell>
          <cell r="B7321" t="str">
            <v>Reggie Miller</v>
          </cell>
          <cell r="D7321" t="str">
            <v>IND</v>
          </cell>
          <cell r="F7321">
            <v>17.3</v>
          </cell>
          <cell r="H7321">
            <v>2988.9</v>
          </cell>
        </row>
        <row r="7322">
          <cell r="A7322">
            <v>2000</v>
          </cell>
          <cell r="B7322" t="str">
            <v>Austin Croshere</v>
          </cell>
          <cell r="D7322" t="str">
            <v>IND</v>
          </cell>
          <cell r="F7322">
            <v>16.7</v>
          </cell>
          <cell r="H7322">
            <v>1887.3</v>
          </cell>
        </row>
        <row r="7323">
          <cell r="A7323">
            <v>2000</v>
          </cell>
          <cell r="B7323" t="str">
            <v>Jonathan Bender</v>
          </cell>
          <cell r="D7323" t="str">
            <v>IND</v>
          </cell>
          <cell r="F7323">
            <v>7.6</v>
          </cell>
          <cell r="H7323">
            <v>129.60000000000002</v>
          </cell>
        </row>
        <row r="7324">
          <cell r="A7324">
            <v>2000</v>
          </cell>
          <cell r="B7324" t="str">
            <v>Sam Perkins</v>
          </cell>
          <cell r="D7324" t="str">
            <v>IND</v>
          </cell>
          <cell r="F7324">
            <v>12.1</v>
          </cell>
          <cell r="H7324">
            <v>1620</v>
          </cell>
        </row>
        <row r="7325">
          <cell r="A7325">
            <v>2000</v>
          </cell>
          <cell r="B7325" t="str">
            <v>Derrick McKey</v>
          </cell>
          <cell r="D7325" t="str">
            <v>IND</v>
          </cell>
          <cell r="F7325">
            <v>11.2</v>
          </cell>
          <cell r="H7325">
            <v>633.6</v>
          </cell>
        </row>
        <row r="7326">
          <cell r="A7326">
            <v>2000</v>
          </cell>
          <cell r="B7326" t="str">
            <v>Al Harrington</v>
          </cell>
          <cell r="D7326" t="str">
            <v>IND</v>
          </cell>
          <cell r="F7326">
            <v>10.8</v>
          </cell>
          <cell r="H7326">
            <v>855.00000000000011</v>
          </cell>
        </row>
        <row r="7327">
          <cell r="A7327">
            <v>2000</v>
          </cell>
          <cell r="B7327" t="str">
            <v>Jeff Foster</v>
          </cell>
          <cell r="D7327" t="str">
            <v>IND</v>
          </cell>
          <cell r="F7327">
            <v>25.6</v>
          </cell>
          <cell r="H7327">
            <v>85.5</v>
          </cell>
        </row>
        <row r="7328">
          <cell r="A7328">
            <v>2000</v>
          </cell>
          <cell r="B7328" t="str">
            <v>Travis Best</v>
          </cell>
          <cell r="D7328" t="str">
            <v>IND</v>
          </cell>
          <cell r="F7328">
            <v>16.5</v>
          </cell>
          <cell r="H7328">
            <v>1689.2</v>
          </cell>
        </row>
        <row r="7329">
          <cell r="A7329">
            <v>2000</v>
          </cell>
          <cell r="B7329" t="str">
            <v>Mark Jackson</v>
          </cell>
          <cell r="D7329" t="str">
            <v>IND</v>
          </cell>
          <cell r="F7329">
            <v>17.7</v>
          </cell>
          <cell r="H7329">
            <v>2187</v>
          </cell>
        </row>
        <row r="7330">
          <cell r="A7330">
            <v>2000</v>
          </cell>
          <cell r="B7330" t="str">
            <v>Michael Olowokandi</v>
          </cell>
          <cell r="D7330" t="str">
            <v>LAC</v>
          </cell>
          <cell r="F7330">
            <v>10.4</v>
          </cell>
          <cell r="G7330">
            <v>3456240</v>
          </cell>
          <cell r="H7330">
            <v>2496</v>
          </cell>
        </row>
        <row r="7331">
          <cell r="A7331">
            <v>2000</v>
          </cell>
          <cell r="B7331" t="str">
            <v>Tyrone Nesby</v>
          </cell>
          <cell r="D7331" t="str">
            <v>LAC</v>
          </cell>
          <cell r="F7331">
            <v>12.6</v>
          </cell>
          <cell r="G7331">
            <v>2716667</v>
          </cell>
          <cell r="H7331">
            <v>2314.1</v>
          </cell>
        </row>
        <row r="7332">
          <cell r="A7332">
            <v>2000</v>
          </cell>
          <cell r="B7332" t="str">
            <v>Lamar Odom</v>
          </cell>
          <cell r="D7332" t="str">
            <v>LAC</v>
          </cell>
          <cell r="F7332">
            <v>16.8</v>
          </cell>
          <cell r="G7332">
            <v>2445480</v>
          </cell>
          <cell r="H7332">
            <v>2766.4</v>
          </cell>
        </row>
        <row r="7333">
          <cell r="A7333">
            <v>2000</v>
          </cell>
          <cell r="B7333" t="str">
            <v>Eric Piatkowski</v>
          </cell>
          <cell r="D7333" t="str">
            <v>LAC</v>
          </cell>
          <cell r="F7333">
            <v>13</v>
          </cell>
          <cell r="G7333">
            <v>2000000</v>
          </cell>
          <cell r="H7333">
            <v>1710</v>
          </cell>
        </row>
        <row r="7334">
          <cell r="A7334">
            <v>2000</v>
          </cell>
          <cell r="B7334" t="str">
            <v>Eric Murdock</v>
          </cell>
          <cell r="D7334" t="str">
            <v>LAC</v>
          </cell>
          <cell r="F7334">
            <v>12.5</v>
          </cell>
          <cell r="G7334">
            <v>1925000</v>
          </cell>
          <cell r="H7334">
            <v>692</v>
          </cell>
        </row>
        <row r="7335">
          <cell r="A7335">
            <v>2000</v>
          </cell>
          <cell r="B7335" t="str">
            <v>Keith Closs</v>
          </cell>
          <cell r="D7335" t="str">
            <v>LAC</v>
          </cell>
          <cell r="F7335">
            <v>14.1</v>
          </cell>
          <cell r="G7335">
            <v>1680000</v>
          </cell>
          <cell r="H7335">
            <v>820.80000000000007</v>
          </cell>
        </row>
        <row r="7336">
          <cell r="A7336">
            <v>2000</v>
          </cell>
          <cell r="B7336" t="str">
            <v>Derek Anderson</v>
          </cell>
          <cell r="D7336" t="str">
            <v>LAC</v>
          </cell>
          <cell r="F7336">
            <v>16.899999999999999</v>
          </cell>
          <cell r="G7336">
            <v>1439400</v>
          </cell>
          <cell r="H7336">
            <v>2201.6</v>
          </cell>
        </row>
        <row r="7337">
          <cell r="A7337">
            <v>2000</v>
          </cell>
          <cell r="B7337" t="str">
            <v>Maurice Taylor</v>
          </cell>
          <cell r="D7337" t="str">
            <v>LAC</v>
          </cell>
          <cell r="F7337">
            <v>13.4</v>
          </cell>
          <cell r="G7337">
            <v>1367400</v>
          </cell>
          <cell r="H7337">
            <v>2225.7999999999997</v>
          </cell>
        </row>
        <row r="7338">
          <cell r="A7338">
            <v>2000</v>
          </cell>
          <cell r="B7338" t="str">
            <v>Brian Skinner</v>
          </cell>
          <cell r="D7338" t="str">
            <v>LAC</v>
          </cell>
          <cell r="F7338">
            <v>11.9</v>
          </cell>
          <cell r="G7338">
            <v>843000</v>
          </cell>
          <cell r="H7338">
            <v>775.5</v>
          </cell>
        </row>
        <row r="7339">
          <cell r="A7339">
            <v>2000</v>
          </cell>
          <cell r="B7339" t="str">
            <v>Anthony Avent</v>
          </cell>
          <cell r="D7339" t="str">
            <v>LAC</v>
          </cell>
          <cell r="F7339">
            <v>5.5</v>
          </cell>
          <cell r="G7339">
            <v>510000</v>
          </cell>
          <cell r="H7339">
            <v>377.3</v>
          </cell>
        </row>
        <row r="7340">
          <cell r="A7340">
            <v>2000</v>
          </cell>
          <cell r="B7340" t="str">
            <v>Troy Hudson</v>
          </cell>
          <cell r="D7340" t="str">
            <v>LAC</v>
          </cell>
          <cell r="F7340">
            <v>11.6</v>
          </cell>
          <cell r="G7340">
            <v>460000</v>
          </cell>
          <cell r="H7340">
            <v>1593.3999999999999</v>
          </cell>
        </row>
        <row r="7341">
          <cell r="A7341">
            <v>2000</v>
          </cell>
          <cell r="B7341" t="str">
            <v>Charles Jones</v>
          </cell>
          <cell r="D7341" t="str">
            <v>LAC</v>
          </cell>
          <cell r="F7341">
            <v>11.4</v>
          </cell>
          <cell r="G7341">
            <v>385000</v>
          </cell>
          <cell r="H7341">
            <v>660.80000000000007</v>
          </cell>
        </row>
        <row r="7342">
          <cell r="A7342">
            <v>2000</v>
          </cell>
          <cell r="B7342" t="str">
            <v>Marty Conlon</v>
          </cell>
          <cell r="D7342" t="str">
            <v>LAC</v>
          </cell>
          <cell r="F7342">
            <v>9.6</v>
          </cell>
          <cell r="G7342">
            <v>229059</v>
          </cell>
          <cell r="H7342">
            <v>9</v>
          </cell>
        </row>
        <row r="7343">
          <cell r="A7343">
            <v>2000</v>
          </cell>
          <cell r="B7343" t="str">
            <v>Jeff McInnis</v>
          </cell>
          <cell r="D7343" t="str">
            <v>LAC</v>
          </cell>
          <cell r="F7343">
            <v>11.8</v>
          </cell>
          <cell r="H7343">
            <v>597.5</v>
          </cell>
        </row>
        <row r="7344">
          <cell r="A7344">
            <v>2000</v>
          </cell>
          <cell r="B7344" t="str">
            <v>Kobe Bryant</v>
          </cell>
          <cell r="D7344" t="str">
            <v>LAL</v>
          </cell>
          <cell r="F7344">
            <v>21.7</v>
          </cell>
          <cell r="G7344">
            <v>9000000</v>
          </cell>
          <cell r="H7344">
            <v>2521.2000000000003</v>
          </cell>
        </row>
        <row r="7345">
          <cell r="A7345">
            <v>2000</v>
          </cell>
          <cell r="B7345" t="str">
            <v>Glen Rice</v>
          </cell>
          <cell r="D7345" t="str">
            <v>LAL</v>
          </cell>
          <cell r="F7345">
            <v>16.2</v>
          </cell>
          <cell r="G7345">
            <v>7000000</v>
          </cell>
          <cell r="H7345">
            <v>2528</v>
          </cell>
        </row>
        <row r="7346">
          <cell r="A7346">
            <v>2000</v>
          </cell>
          <cell r="B7346" t="str">
            <v>Robert Horry</v>
          </cell>
          <cell r="D7346" t="str">
            <v>LAL</v>
          </cell>
          <cell r="F7346">
            <v>14.3</v>
          </cell>
          <cell r="G7346">
            <v>4800000</v>
          </cell>
          <cell r="H7346">
            <v>1687.2</v>
          </cell>
        </row>
        <row r="7347">
          <cell r="A7347">
            <v>2000</v>
          </cell>
          <cell r="B7347" t="str">
            <v>Rick Fox</v>
          </cell>
          <cell r="D7347" t="str">
            <v>LAL</v>
          </cell>
          <cell r="F7347">
            <v>11.7</v>
          </cell>
          <cell r="G7347">
            <v>3033000</v>
          </cell>
          <cell r="H7347">
            <v>1476</v>
          </cell>
        </row>
        <row r="7348">
          <cell r="A7348">
            <v>2000</v>
          </cell>
          <cell r="B7348" t="str">
            <v>Derek Fisher</v>
          </cell>
          <cell r="D7348" t="str">
            <v>LAL</v>
          </cell>
          <cell r="F7348">
            <v>9.6</v>
          </cell>
          <cell r="G7348">
            <v>3000000</v>
          </cell>
          <cell r="H7348">
            <v>1801.8000000000002</v>
          </cell>
        </row>
        <row r="7349">
          <cell r="A7349">
            <v>2000</v>
          </cell>
          <cell r="B7349" t="str">
            <v>Travis Knight</v>
          </cell>
          <cell r="D7349" t="str">
            <v>LAL</v>
          </cell>
          <cell r="F7349">
            <v>9.5</v>
          </cell>
          <cell r="G7349">
            <v>2800000</v>
          </cell>
          <cell r="H7349">
            <v>409.5</v>
          </cell>
        </row>
        <row r="7350">
          <cell r="A7350">
            <v>2000</v>
          </cell>
          <cell r="B7350" t="str">
            <v>Ron Harper</v>
          </cell>
          <cell r="D7350" t="str">
            <v>LAL</v>
          </cell>
          <cell r="F7350">
            <v>12</v>
          </cell>
          <cell r="G7350">
            <v>2000000</v>
          </cell>
          <cell r="H7350">
            <v>2040</v>
          </cell>
        </row>
        <row r="7351">
          <cell r="A7351">
            <v>2000</v>
          </cell>
          <cell r="B7351" t="str">
            <v>A.C. Green</v>
          </cell>
          <cell r="D7351" t="str">
            <v>LAL</v>
          </cell>
          <cell r="F7351">
            <v>11.2</v>
          </cell>
          <cell r="G7351">
            <v>1700000</v>
          </cell>
          <cell r="H7351">
            <v>1927</v>
          </cell>
        </row>
        <row r="7352">
          <cell r="A7352">
            <v>2000</v>
          </cell>
          <cell r="B7352" t="str">
            <v>Brian Shaw</v>
          </cell>
          <cell r="D7352" t="str">
            <v>LAL</v>
          </cell>
          <cell r="F7352">
            <v>10.9</v>
          </cell>
          <cell r="G7352">
            <v>1100000</v>
          </cell>
          <cell r="H7352">
            <v>1250.5999999999999</v>
          </cell>
        </row>
        <row r="7353">
          <cell r="A7353">
            <v>2000</v>
          </cell>
          <cell r="B7353" t="str">
            <v>Tyronn Lue</v>
          </cell>
          <cell r="D7353" t="str">
            <v>LAL</v>
          </cell>
          <cell r="F7353">
            <v>10.5</v>
          </cell>
          <cell r="G7353">
            <v>809280</v>
          </cell>
          <cell r="H7353">
            <v>146.4</v>
          </cell>
        </row>
        <row r="7354">
          <cell r="A7354">
            <v>2000</v>
          </cell>
          <cell r="B7354" t="str">
            <v>Devean George</v>
          </cell>
          <cell r="D7354" t="str">
            <v>LAL</v>
          </cell>
          <cell r="F7354">
            <v>12.1</v>
          </cell>
          <cell r="G7354">
            <v>790440</v>
          </cell>
          <cell r="H7354">
            <v>343</v>
          </cell>
        </row>
        <row r="7355">
          <cell r="A7355">
            <v>2000</v>
          </cell>
          <cell r="B7355" t="str">
            <v>John Salley</v>
          </cell>
          <cell r="D7355" t="str">
            <v>LAL</v>
          </cell>
          <cell r="F7355">
            <v>8.3000000000000007</v>
          </cell>
          <cell r="G7355">
            <v>510000</v>
          </cell>
          <cell r="H7355">
            <v>301.5</v>
          </cell>
        </row>
        <row r="7356">
          <cell r="A7356">
            <v>2000</v>
          </cell>
          <cell r="B7356" t="str">
            <v>John Celestand</v>
          </cell>
          <cell r="D7356" t="str">
            <v>LAL</v>
          </cell>
          <cell r="F7356">
            <v>2.7</v>
          </cell>
          <cell r="G7356">
            <v>301875</v>
          </cell>
          <cell r="H7356">
            <v>185.6</v>
          </cell>
        </row>
        <row r="7357">
          <cell r="A7357">
            <v>2000</v>
          </cell>
          <cell r="B7357" t="str">
            <v>Shaquille O'Neal</v>
          </cell>
          <cell r="D7357" t="str">
            <v>LAL</v>
          </cell>
          <cell r="F7357">
            <v>30.6</v>
          </cell>
          <cell r="H7357">
            <v>3160</v>
          </cell>
        </row>
        <row r="7358">
          <cell r="A7358">
            <v>2000</v>
          </cell>
          <cell r="B7358" t="str">
            <v>P.J. Brown</v>
          </cell>
          <cell r="D7358" t="str">
            <v>MIA</v>
          </cell>
          <cell r="F7358">
            <v>15.3</v>
          </cell>
          <cell r="H7358">
            <v>2304</v>
          </cell>
        </row>
        <row r="7359">
          <cell r="A7359">
            <v>2000</v>
          </cell>
          <cell r="B7359" t="str">
            <v>Alonzo Mourning</v>
          </cell>
          <cell r="D7359" t="str">
            <v>MIA</v>
          </cell>
          <cell r="F7359">
            <v>25.8</v>
          </cell>
          <cell r="H7359">
            <v>2749.2</v>
          </cell>
        </row>
        <row r="7360">
          <cell r="A7360">
            <v>2000</v>
          </cell>
          <cell r="B7360" t="str">
            <v>Voshon Lenard</v>
          </cell>
          <cell r="D7360" t="str">
            <v>MIA</v>
          </cell>
          <cell r="F7360">
            <v>13.9</v>
          </cell>
          <cell r="H7360">
            <v>1436.3000000000002</v>
          </cell>
        </row>
        <row r="7361">
          <cell r="A7361">
            <v>2000</v>
          </cell>
          <cell r="B7361" t="str">
            <v>Tim James</v>
          </cell>
          <cell r="D7361" t="str">
            <v>MIA</v>
          </cell>
          <cell r="F7361">
            <v>12.6</v>
          </cell>
          <cell r="H7361">
            <v>23.2</v>
          </cell>
        </row>
        <row r="7362">
          <cell r="A7362">
            <v>2000</v>
          </cell>
          <cell r="B7362" t="str">
            <v>Harold Jamison</v>
          </cell>
          <cell r="D7362" t="str">
            <v>MIA</v>
          </cell>
          <cell r="F7362">
            <v>6.6</v>
          </cell>
          <cell r="H7362">
            <v>74.400000000000006</v>
          </cell>
        </row>
        <row r="7363">
          <cell r="A7363">
            <v>2000</v>
          </cell>
          <cell r="B7363" t="str">
            <v>Mark Strickland</v>
          </cell>
          <cell r="D7363" t="str">
            <v>MIA</v>
          </cell>
          <cell r="F7363">
            <v>17.2</v>
          </cell>
          <cell r="H7363">
            <v>661.2</v>
          </cell>
        </row>
        <row r="7364">
          <cell r="A7364">
            <v>2000</v>
          </cell>
          <cell r="B7364" t="str">
            <v>Jamal Mashburn</v>
          </cell>
          <cell r="D7364" t="str">
            <v>MIA</v>
          </cell>
          <cell r="F7364">
            <v>15.4</v>
          </cell>
          <cell r="H7364">
            <v>2827.2000000000003</v>
          </cell>
        </row>
        <row r="7365">
          <cell r="A7365">
            <v>2000</v>
          </cell>
          <cell r="B7365" t="str">
            <v>Rodney Buford</v>
          </cell>
          <cell r="D7365" t="str">
            <v>MIA</v>
          </cell>
          <cell r="F7365">
            <v>11.2</v>
          </cell>
          <cell r="H7365">
            <v>387.6</v>
          </cell>
        </row>
        <row r="7366">
          <cell r="A7366">
            <v>2000</v>
          </cell>
          <cell r="B7366" t="str">
            <v>Anthony Carter</v>
          </cell>
          <cell r="D7366" t="str">
            <v>MIA</v>
          </cell>
          <cell r="F7366">
            <v>11</v>
          </cell>
          <cell r="H7366">
            <v>1856.5</v>
          </cell>
        </row>
        <row r="7367">
          <cell r="A7367">
            <v>2000</v>
          </cell>
          <cell r="B7367" t="str">
            <v>Tim Hardaway</v>
          </cell>
          <cell r="D7367" t="str">
            <v>MIA</v>
          </cell>
          <cell r="F7367">
            <v>16.399999999999999</v>
          </cell>
          <cell r="H7367">
            <v>1674.4</v>
          </cell>
        </row>
        <row r="7368">
          <cell r="A7368">
            <v>2000</v>
          </cell>
          <cell r="B7368" t="str">
            <v>Duane Causwell</v>
          </cell>
          <cell r="D7368" t="str">
            <v>MIA</v>
          </cell>
          <cell r="F7368">
            <v>14.1</v>
          </cell>
          <cell r="H7368">
            <v>185</v>
          </cell>
        </row>
        <row r="7369">
          <cell r="A7369">
            <v>2000</v>
          </cell>
          <cell r="B7369" t="str">
            <v>Rex Walters</v>
          </cell>
          <cell r="D7369" t="str">
            <v>MIA</v>
          </cell>
          <cell r="F7369">
            <v>8</v>
          </cell>
          <cell r="H7369">
            <v>389.40000000000003</v>
          </cell>
        </row>
        <row r="7370">
          <cell r="A7370">
            <v>2000</v>
          </cell>
          <cell r="B7370" t="str">
            <v>Clarence Weatherspoon</v>
          </cell>
          <cell r="D7370" t="str">
            <v>MIA</v>
          </cell>
          <cell r="F7370">
            <v>16.2</v>
          </cell>
          <cell r="H7370">
            <v>1614.6</v>
          </cell>
        </row>
        <row r="7371">
          <cell r="A7371">
            <v>2000</v>
          </cell>
          <cell r="B7371" t="str">
            <v>Otis Thorpe</v>
          </cell>
          <cell r="D7371" t="str">
            <v>MIA</v>
          </cell>
          <cell r="F7371">
            <v>11.1</v>
          </cell>
          <cell r="H7371">
            <v>775.19999999999993</v>
          </cell>
        </row>
        <row r="7372">
          <cell r="A7372">
            <v>2000</v>
          </cell>
          <cell r="B7372" t="str">
            <v>Dan Majerle</v>
          </cell>
          <cell r="D7372" t="str">
            <v>MIA</v>
          </cell>
          <cell r="F7372">
            <v>11.4</v>
          </cell>
          <cell r="H7372">
            <v>2304.6</v>
          </cell>
        </row>
        <row r="7373">
          <cell r="A7373">
            <v>2000</v>
          </cell>
          <cell r="B7373" t="str">
            <v>Ray Allen</v>
          </cell>
          <cell r="D7373" t="str">
            <v>MIL</v>
          </cell>
          <cell r="F7373">
            <v>20.6</v>
          </cell>
          <cell r="G7373">
            <v>9000000</v>
          </cell>
          <cell r="H7373">
            <v>3066.7999999999997</v>
          </cell>
        </row>
        <row r="7374">
          <cell r="A7374">
            <v>2000</v>
          </cell>
          <cell r="B7374" t="str">
            <v>Glenn Robinson</v>
          </cell>
          <cell r="D7374" t="str">
            <v>MIL</v>
          </cell>
          <cell r="F7374">
            <v>17.8</v>
          </cell>
          <cell r="G7374">
            <v>7250000</v>
          </cell>
          <cell r="H7374">
            <v>2907.9</v>
          </cell>
        </row>
        <row r="7375">
          <cell r="A7375">
            <v>2000</v>
          </cell>
          <cell r="B7375" t="str">
            <v>Danny Manning</v>
          </cell>
          <cell r="D7375" t="str">
            <v>MIL</v>
          </cell>
          <cell r="F7375">
            <v>10.1</v>
          </cell>
          <cell r="G7375">
            <v>6833333</v>
          </cell>
          <cell r="H7375">
            <v>1216.8</v>
          </cell>
        </row>
        <row r="7376">
          <cell r="A7376">
            <v>2000</v>
          </cell>
          <cell r="B7376" t="str">
            <v>Scott Williams</v>
          </cell>
          <cell r="D7376" t="str">
            <v>MIL</v>
          </cell>
          <cell r="F7376">
            <v>15.6</v>
          </cell>
          <cell r="G7376">
            <v>3750000</v>
          </cell>
          <cell r="H7376">
            <v>1489.1999999999998</v>
          </cell>
        </row>
        <row r="7377">
          <cell r="A7377">
            <v>2000</v>
          </cell>
          <cell r="B7377" t="str">
            <v>Sam Cassell</v>
          </cell>
          <cell r="D7377" t="str">
            <v>MIL</v>
          </cell>
          <cell r="F7377">
            <v>21.1</v>
          </cell>
          <cell r="G7377">
            <v>3500000</v>
          </cell>
          <cell r="H7377">
            <v>2899.7999999999997</v>
          </cell>
        </row>
        <row r="7378">
          <cell r="A7378">
            <v>2000</v>
          </cell>
          <cell r="B7378" t="str">
            <v>Ervin Johnson</v>
          </cell>
          <cell r="D7378" t="str">
            <v>MIL</v>
          </cell>
          <cell r="F7378">
            <v>12.7</v>
          </cell>
          <cell r="G7378">
            <v>2951029</v>
          </cell>
          <cell r="H7378">
            <v>2128</v>
          </cell>
        </row>
        <row r="7379">
          <cell r="A7379">
            <v>2000</v>
          </cell>
          <cell r="B7379" t="str">
            <v>Tim Thomas</v>
          </cell>
          <cell r="D7379" t="str">
            <v>MIL</v>
          </cell>
          <cell r="F7379">
            <v>14.7</v>
          </cell>
          <cell r="G7379">
            <v>2098560</v>
          </cell>
          <cell r="H7379">
            <v>2096</v>
          </cell>
        </row>
        <row r="7380">
          <cell r="A7380">
            <v>2000</v>
          </cell>
          <cell r="B7380" t="str">
            <v>Robert Traylor</v>
          </cell>
          <cell r="D7380" t="str">
            <v>MIL</v>
          </cell>
          <cell r="F7380">
            <v>15.8</v>
          </cell>
          <cell r="G7380">
            <v>2059320</v>
          </cell>
          <cell r="H7380">
            <v>448.79999999999995</v>
          </cell>
        </row>
        <row r="7381">
          <cell r="A7381">
            <v>2000</v>
          </cell>
          <cell r="B7381" t="str">
            <v>J.R. Reid</v>
          </cell>
          <cell r="D7381" t="str">
            <v>MIL</v>
          </cell>
          <cell r="F7381">
            <v>9</v>
          </cell>
          <cell r="G7381">
            <v>2000000</v>
          </cell>
          <cell r="H7381">
            <v>601.79999999999995</v>
          </cell>
        </row>
        <row r="7382">
          <cell r="A7382">
            <v>2000</v>
          </cell>
          <cell r="B7382" t="str">
            <v>Darvin Ham</v>
          </cell>
          <cell r="D7382" t="str">
            <v>MIL</v>
          </cell>
          <cell r="F7382">
            <v>12.8</v>
          </cell>
          <cell r="G7382">
            <v>460000</v>
          </cell>
          <cell r="H7382">
            <v>791</v>
          </cell>
        </row>
        <row r="7383">
          <cell r="A7383">
            <v>2000</v>
          </cell>
          <cell r="B7383" t="str">
            <v>Rafer Alston</v>
          </cell>
          <cell r="D7383" t="str">
            <v>MIL</v>
          </cell>
          <cell r="F7383">
            <v>4.3</v>
          </cell>
          <cell r="G7383">
            <v>301875</v>
          </cell>
          <cell r="H7383">
            <v>361.8</v>
          </cell>
        </row>
        <row r="7384">
          <cell r="A7384">
            <v>2000</v>
          </cell>
          <cell r="B7384" t="str">
            <v>Vinny Del</v>
          </cell>
          <cell r="D7384" t="str">
            <v>MIL</v>
          </cell>
          <cell r="F7384">
            <v>11.7</v>
          </cell>
          <cell r="H7384">
            <v>1212.7</v>
          </cell>
        </row>
        <row r="7385">
          <cell r="A7385">
            <v>2000</v>
          </cell>
          <cell r="B7385" t="str">
            <v>Kevin Garnett</v>
          </cell>
          <cell r="D7385" t="str">
            <v>MIN</v>
          </cell>
          <cell r="F7385">
            <v>23.6</v>
          </cell>
          <cell r="G7385">
            <v>16806300</v>
          </cell>
          <cell r="H7385">
            <v>3240</v>
          </cell>
        </row>
        <row r="7386">
          <cell r="A7386">
            <v>2000</v>
          </cell>
          <cell r="B7386" t="str">
            <v>Terrell Brandon</v>
          </cell>
          <cell r="D7386" t="str">
            <v>MIN</v>
          </cell>
          <cell r="F7386">
            <v>20.8</v>
          </cell>
          <cell r="G7386">
            <v>7400000</v>
          </cell>
          <cell r="H7386">
            <v>2584.4</v>
          </cell>
        </row>
        <row r="7387">
          <cell r="A7387">
            <v>2000</v>
          </cell>
          <cell r="B7387" t="str">
            <v>Dean Garrett</v>
          </cell>
          <cell r="D7387" t="str">
            <v>MIN</v>
          </cell>
          <cell r="F7387">
            <v>9</v>
          </cell>
          <cell r="G7387">
            <v>2520000</v>
          </cell>
          <cell r="H7387">
            <v>604.80000000000007</v>
          </cell>
        </row>
        <row r="7388">
          <cell r="A7388">
            <v>2000</v>
          </cell>
          <cell r="B7388" t="str">
            <v>Anthony Peeler</v>
          </cell>
          <cell r="D7388" t="str">
            <v>MIN</v>
          </cell>
          <cell r="F7388">
            <v>13.2</v>
          </cell>
          <cell r="G7388">
            <v>2495500</v>
          </cell>
          <cell r="H7388">
            <v>2074.6</v>
          </cell>
        </row>
        <row r="7389">
          <cell r="A7389">
            <v>2000</v>
          </cell>
          <cell r="B7389" t="str">
            <v>Joe Smith</v>
          </cell>
          <cell r="D7389" t="str">
            <v>MIN</v>
          </cell>
          <cell r="F7389">
            <v>14.4</v>
          </cell>
          <cell r="G7389">
            <v>2100000</v>
          </cell>
          <cell r="H7389">
            <v>1973.4</v>
          </cell>
        </row>
        <row r="7390">
          <cell r="A7390">
            <v>2000</v>
          </cell>
          <cell r="B7390" t="str">
            <v>Wally Szczerbiak</v>
          </cell>
          <cell r="D7390" t="str">
            <v>MIN</v>
          </cell>
          <cell r="F7390">
            <v>15.4</v>
          </cell>
          <cell r="G7390">
            <v>2011440</v>
          </cell>
          <cell r="H7390">
            <v>2168.1</v>
          </cell>
        </row>
        <row r="7391">
          <cell r="A7391">
            <v>2000</v>
          </cell>
          <cell r="B7391" t="str">
            <v>Sam Mitchell</v>
          </cell>
          <cell r="D7391" t="str">
            <v>MIN</v>
          </cell>
          <cell r="F7391">
            <v>12</v>
          </cell>
          <cell r="G7391">
            <v>2000000</v>
          </cell>
          <cell r="H7391">
            <v>1227.6000000000001</v>
          </cell>
        </row>
        <row r="7392">
          <cell r="A7392">
            <v>2000</v>
          </cell>
          <cell r="B7392" t="str">
            <v>Tom Hammonds</v>
          </cell>
          <cell r="D7392" t="str">
            <v>MIN</v>
          </cell>
          <cell r="F7392">
            <v>9.9</v>
          </cell>
          <cell r="G7392">
            <v>1800000</v>
          </cell>
          <cell r="H7392">
            <v>369.59999999999997</v>
          </cell>
        </row>
        <row r="7393">
          <cell r="A7393">
            <v>2000</v>
          </cell>
          <cell r="B7393" t="str">
            <v>William Avery</v>
          </cell>
          <cell r="D7393" t="str">
            <v>MIN</v>
          </cell>
          <cell r="F7393">
            <v>6.7</v>
          </cell>
          <cell r="G7393">
            <v>1196520</v>
          </cell>
          <cell r="H7393">
            <v>483.79999999999995</v>
          </cell>
        </row>
        <row r="7394">
          <cell r="A7394">
            <v>2000</v>
          </cell>
          <cell r="B7394" t="str">
            <v>Malik Sealy</v>
          </cell>
          <cell r="D7394" t="str">
            <v>MIN</v>
          </cell>
          <cell r="F7394">
            <v>14.4</v>
          </cell>
          <cell r="G7394">
            <v>1100000</v>
          </cell>
          <cell r="H7394">
            <v>2394.4</v>
          </cell>
        </row>
        <row r="7395">
          <cell r="A7395">
            <v>2000</v>
          </cell>
          <cell r="B7395" t="str">
            <v>Rasho Nesterović</v>
          </cell>
          <cell r="D7395" t="str">
            <v>MIN</v>
          </cell>
          <cell r="F7395">
            <v>11</v>
          </cell>
          <cell r="G7395">
            <v>1050240</v>
          </cell>
          <cell r="H7395">
            <v>1722</v>
          </cell>
        </row>
        <row r="7396">
          <cell r="A7396">
            <v>2000</v>
          </cell>
          <cell r="B7396" t="str">
            <v>Bobby Jackson</v>
          </cell>
          <cell r="D7396" t="str">
            <v>MIN</v>
          </cell>
          <cell r="F7396">
            <v>14.6</v>
          </cell>
          <cell r="G7396">
            <v>903360</v>
          </cell>
          <cell r="H7396">
            <v>1036.5999999999999</v>
          </cell>
        </row>
        <row r="7397">
          <cell r="A7397">
            <v>2000</v>
          </cell>
          <cell r="B7397" t="str">
            <v>Andrae Patterson</v>
          </cell>
          <cell r="D7397" t="str">
            <v>MIN</v>
          </cell>
          <cell r="F7397">
            <v>11.7</v>
          </cell>
          <cell r="G7397">
            <v>385000</v>
          </cell>
          <cell r="H7397">
            <v>20</v>
          </cell>
        </row>
        <row r="7398">
          <cell r="A7398">
            <v>2000</v>
          </cell>
          <cell r="B7398" t="str">
            <v>Stephon Marbury</v>
          </cell>
          <cell r="D7398" t="str">
            <v>NJN</v>
          </cell>
          <cell r="F7398">
            <v>20.7</v>
          </cell>
          <cell r="G7398">
            <v>9000000</v>
          </cell>
          <cell r="H7398">
            <v>2878.6</v>
          </cell>
        </row>
        <row r="7399">
          <cell r="A7399">
            <v>2000</v>
          </cell>
          <cell r="B7399" t="str">
            <v>Kerry Kittles</v>
          </cell>
          <cell r="D7399" t="str">
            <v>NJN</v>
          </cell>
          <cell r="F7399">
            <v>16.100000000000001</v>
          </cell>
          <cell r="G7399">
            <v>7166666</v>
          </cell>
          <cell r="H7399">
            <v>1897.2</v>
          </cell>
        </row>
        <row r="7400">
          <cell r="A7400">
            <v>2000</v>
          </cell>
          <cell r="B7400" t="str">
            <v>Kendall Gill</v>
          </cell>
          <cell r="D7400" t="str">
            <v>NJN</v>
          </cell>
          <cell r="F7400">
            <v>15.2</v>
          </cell>
          <cell r="G7400">
            <v>5600000</v>
          </cell>
          <cell r="H7400">
            <v>2356</v>
          </cell>
        </row>
        <row r="7401">
          <cell r="A7401">
            <v>2000</v>
          </cell>
          <cell r="B7401" t="str">
            <v>Jim McIlvaine</v>
          </cell>
          <cell r="D7401" t="str">
            <v>NJN</v>
          </cell>
          <cell r="F7401">
            <v>10</v>
          </cell>
          <cell r="G7401">
            <v>4800000</v>
          </cell>
          <cell r="H7401">
            <v>1049.4000000000001</v>
          </cell>
        </row>
        <row r="7402">
          <cell r="A7402">
            <v>2000</v>
          </cell>
          <cell r="B7402" t="str">
            <v>Elliot Perry</v>
          </cell>
          <cell r="D7402" t="str">
            <v>NJN</v>
          </cell>
          <cell r="F7402">
            <v>14.8</v>
          </cell>
          <cell r="G7402">
            <v>2000000</v>
          </cell>
          <cell r="H7402">
            <v>804</v>
          </cell>
        </row>
        <row r="7403">
          <cell r="A7403">
            <v>2000</v>
          </cell>
          <cell r="B7403" t="str">
            <v>Jamie Feick</v>
          </cell>
          <cell r="D7403" t="str">
            <v>NJN</v>
          </cell>
          <cell r="F7403">
            <v>12.3</v>
          </cell>
          <cell r="G7403">
            <v>2000000</v>
          </cell>
          <cell r="H7403">
            <v>2243.6999999999998</v>
          </cell>
        </row>
        <row r="7404">
          <cell r="A7404">
            <v>2000</v>
          </cell>
          <cell r="B7404" t="str">
            <v>Lucious Harris</v>
          </cell>
          <cell r="D7404" t="str">
            <v>NJN</v>
          </cell>
          <cell r="F7404">
            <v>13.3</v>
          </cell>
          <cell r="G7404">
            <v>1920000</v>
          </cell>
          <cell r="H7404">
            <v>1509.2</v>
          </cell>
        </row>
        <row r="7405">
          <cell r="A7405">
            <v>2000</v>
          </cell>
          <cell r="B7405" t="str">
            <v>Johnny Newman</v>
          </cell>
          <cell r="D7405" t="str">
            <v>NJN</v>
          </cell>
          <cell r="F7405">
            <v>13.6</v>
          </cell>
          <cell r="G7405">
            <v>1100000</v>
          </cell>
          <cell r="H7405">
            <v>1763</v>
          </cell>
        </row>
        <row r="7406">
          <cell r="A7406">
            <v>2000</v>
          </cell>
          <cell r="B7406" t="str">
            <v>Scott Burrell</v>
          </cell>
          <cell r="D7406" t="str">
            <v>NJN</v>
          </cell>
          <cell r="F7406">
            <v>14.2</v>
          </cell>
          <cell r="G7406">
            <v>1000000</v>
          </cell>
          <cell r="H7406">
            <v>1339.4</v>
          </cell>
        </row>
        <row r="7407">
          <cell r="A7407">
            <v>2000</v>
          </cell>
          <cell r="B7407" t="str">
            <v>Sherman Douglas</v>
          </cell>
          <cell r="D7407" t="str">
            <v>NJN</v>
          </cell>
          <cell r="F7407">
            <v>15.4</v>
          </cell>
          <cell r="G7407">
            <v>1000000</v>
          </cell>
          <cell r="H7407">
            <v>310</v>
          </cell>
        </row>
        <row r="7408">
          <cell r="A7408">
            <v>2000</v>
          </cell>
          <cell r="B7408" t="str">
            <v>Gheorghe Muresan</v>
          </cell>
          <cell r="D7408" t="str">
            <v>NJN</v>
          </cell>
          <cell r="F7408">
            <v>11.8</v>
          </cell>
          <cell r="G7408">
            <v>510000</v>
          </cell>
          <cell r="H7408">
            <v>267</v>
          </cell>
        </row>
        <row r="7409">
          <cell r="A7409">
            <v>2000</v>
          </cell>
          <cell r="B7409" t="str">
            <v>Michael Cage</v>
          </cell>
          <cell r="D7409" t="str">
            <v>NJN</v>
          </cell>
          <cell r="F7409">
            <v>12.6</v>
          </cell>
          <cell r="G7409">
            <v>510000</v>
          </cell>
          <cell r="H7409">
            <v>242</v>
          </cell>
        </row>
        <row r="7410">
          <cell r="A7410">
            <v>2000</v>
          </cell>
          <cell r="B7410" t="str">
            <v>Evan Eschmeyer</v>
          </cell>
          <cell r="D7410" t="str">
            <v>NJN</v>
          </cell>
          <cell r="F7410">
            <v>11.8</v>
          </cell>
          <cell r="G7410">
            <v>301875</v>
          </cell>
          <cell r="H7410">
            <v>372</v>
          </cell>
        </row>
        <row r="7411">
          <cell r="A7411">
            <v>2000</v>
          </cell>
          <cell r="B7411" t="str">
            <v>Keith Van</v>
          </cell>
          <cell r="D7411" t="str">
            <v>NJN</v>
          </cell>
          <cell r="F7411">
            <v>18.100000000000001</v>
          </cell>
          <cell r="H7411">
            <v>2784</v>
          </cell>
        </row>
        <row r="7412">
          <cell r="A7412">
            <v>2000</v>
          </cell>
          <cell r="B7412" t="str">
            <v>Andrew Lang</v>
          </cell>
          <cell r="D7412" t="str">
            <v>NYK</v>
          </cell>
          <cell r="F7412">
            <v>10.3</v>
          </cell>
          <cell r="H7412">
            <v>243.20000000000002</v>
          </cell>
        </row>
        <row r="7413">
          <cell r="A7413">
            <v>2000</v>
          </cell>
          <cell r="B7413" t="str">
            <v>DeMarco Johnson</v>
          </cell>
          <cell r="D7413" t="str">
            <v>NYK</v>
          </cell>
          <cell r="F7413">
            <v>0.5</v>
          </cell>
          <cell r="H7413">
            <v>37</v>
          </cell>
        </row>
        <row r="7414">
          <cell r="A7414">
            <v>2000</v>
          </cell>
          <cell r="B7414" t="str">
            <v>Charlie Ward</v>
          </cell>
          <cell r="D7414" t="str">
            <v>NYK</v>
          </cell>
          <cell r="F7414">
            <v>13.6</v>
          </cell>
          <cell r="H7414">
            <v>1987.2</v>
          </cell>
        </row>
        <row r="7415">
          <cell r="A7415">
            <v>2000</v>
          </cell>
          <cell r="B7415" t="str">
            <v>Rick Brunson</v>
          </cell>
          <cell r="D7415" t="str">
            <v>NYK</v>
          </cell>
          <cell r="F7415">
            <v>7</v>
          </cell>
          <cell r="H7415">
            <v>288.59999999999997</v>
          </cell>
        </row>
        <row r="7416">
          <cell r="A7416">
            <v>2000</v>
          </cell>
          <cell r="B7416" t="str">
            <v>Kurt Thomas</v>
          </cell>
          <cell r="D7416" t="str">
            <v>NYK</v>
          </cell>
          <cell r="F7416">
            <v>13.6</v>
          </cell>
          <cell r="H7416">
            <v>1968</v>
          </cell>
        </row>
        <row r="7417">
          <cell r="A7417">
            <v>2000</v>
          </cell>
          <cell r="B7417" t="str">
            <v>Allan Houston</v>
          </cell>
          <cell r="D7417" t="str">
            <v>NYK</v>
          </cell>
          <cell r="F7417">
            <v>16.5</v>
          </cell>
          <cell r="H7417">
            <v>3165.2000000000003</v>
          </cell>
        </row>
        <row r="7418">
          <cell r="A7418">
            <v>2000</v>
          </cell>
          <cell r="B7418" t="str">
            <v>Marcus Camby</v>
          </cell>
          <cell r="D7418" t="str">
            <v>NYK</v>
          </cell>
          <cell r="F7418">
            <v>19</v>
          </cell>
          <cell r="H7418">
            <v>1545.8</v>
          </cell>
        </row>
        <row r="7419">
          <cell r="A7419">
            <v>2000</v>
          </cell>
          <cell r="B7419" t="str">
            <v>Larry Johnson</v>
          </cell>
          <cell r="D7419" t="str">
            <v>NYK</v>
          </cell>
          <cell r="F7419">
            <v>12.4</v>
          </cell>
          <cell r="H7419">
            <v>2282</v>
          </cell>
        </row>
        <row r="7420">
          <cell r="A7420">
            <v>2000</v>
          </cell>
          <cell r="B7420" t="str">
            <v>Chris Childs</v>
          </cell>
          <cell r="D7420" t="str">
            <v>NYK</v>
          </cell>
          <cell r="F7420">
            <v>8.6</v>
          </cell>
          <cell r="H7420">
            <v>1675.6000000000001</v>
          </cell>
        </row>
        <row r="7421">
          <cell r="A7421">
            <v>2000</v>
          </cell>
          <cell r="B7421" t="str">
            <v>Chris Dudley</v>
          </cell>
          <cell r="D7421" t="str">
            <v>NYK</v>
          </cell>
          <cell r="F7421">
            <v>6.1</v>
          </cell>
          <cell r="H7421">
            <v>460.6</v>
          </cell>
        </row>
        <row r="7422">
          <cell r="A7422">
            <v>2000</v>
          </cell>
          <cell r="B7422" t="str">
            <v>Latrell Sprewell</v>
          </cell>
          <cell r="D7422" t="str">
            <v>NYK</v>
          </cell>
          <cell r="F7422">
            <v>15.7</v>
          </cell>
          <cell r="H7422">
            <v>3280</v>
          </cell>
        </row>
        <row r="7423">
          <cell r="A7423">
            <v>2000</v>
          </cell>
          <cell r="B7423" t="str">
            <v>John Wallace</v>
          </cell>
          <cell r="D7423" t="str">
            <v>NYK</v>
          </cell>
          <cell r="F7423">
            <v>13.3</v>
          </cell>
          <cell r="H7423">
            <v>798</v>
          </cell>
        </row>
        <row r="7424">
          <cell r="A7424">
            <v>2000</v>
          </cell>
          <cell r="B7424" t="str">
            <v>Patrick Ewing</v>
          </cell>
          <cell r="D7424" t="str">
            <v>NYK</v>
          </cell>
          <cell r="F7424">
            <v>16.899999999999999</v>
          </cell>
          <cell r="H7424">
            <v>2033.6</v>
          </cell>
        </row>
        <row r="7425">
          <cell r="A7425">
            <v>2000</v>
          </cell>
          <cell r="B7425" t="str">
            <v>Darrell Armstrong</v>
          </cell>
          <cell r="D7425" t="str">
            <v>ORL</v>
          </cell>
          <cell r="F7425">
            <v>19.5</v>
          </cell>
          <cell r="H7425">
            <v>2591.2000000000003</v>
          </cell>
        </row>
        <row r="7426">
          <cell r="A7426">
            <v>2000</v>
          </cell>
          <cell r="B7426" t="str">
            <v>Corey Maggette</v>
          </cell>
          <cell r="D7426" t="str">
            <v>ORL</v>
          </cell>
          <cell r="F7426">
            <v>14.1</v>
          </cell>
          <cell r="H7426">
            <v>1370.6000000000001</v>
          </cell>
        </row>
        <row r="7427">
          <cell r="A7427">
            <v>2000</v>
          </cell>
          <cell r="B7427" t="str">
            <v>Pat Garrity</v>
          </cell>
          <cell r="D7427" t="str">
            <v>ORL</v>
          </cell>
          <cell r="F7427">
            <v>11.9</v>
          </cell>
          <cell r="H7427">
            <v>1476</v>
          </cell>
        </row>
        <row r="7428">
          <cell r="A7428">
            <v>2000</v>
          </cell>
          <cell r="B7428" t="str">
            <v>Matt Harpring</v>
          </cell>
          <cell r="D7428" t="str">
            <v>ORL</v>
          </cell>
          <cell r="F7428">
            <v>14.2</v>
          </cell>
          <cell r="H7428">
            <v>63.2</v>
          </cell>
        </row>
        <row r="7429">
          <cell r="A7429">
            <v>2000</v>
          </cell>
          <cell r="B7429" t="str">
            <v>Bo Outlaw</v>
          </cell>
          <cell r="D7429" t="str">
            <v>ORL</v>
          </cell>
          <cell r="F7429">
            <v>15.3</v>
          </cell>
          <cell r="H7429">
            <v>2328.7999999999997</v>
          </cell>
        </row>
        <row r="7430">
          <cell r="A7430">
            <v>2000</v>
          </cell>
          <cell r="B7430" t="str">
            <v>Michael Doleac</v>
          </cell>
          <cell r="D7430" t="str">
            <v>ORL</v>
          </cell>
          <cell r="F7430">
            <v>13.3</v>
          </cell>
          <cell r="H7430">
            <v>1336.5</v>
          </cell>
        </row>
        <row r="7431">
          <cell r="A7431">
            <v>2000</v>
          </cell>
          <cell r="B7431" t="str">
            <v>John Amaechi</v>
          </cell>
          <cell r="D7431" t="str">
            <v>ORL</v>
          </cell>
          <cell r="F7431">
            <v>13.2</v>
          </cell>
          <cell r="H7431">
            <v>1688</v>
          </cell>
        </row>
        <row r="7432">
          <cell r="A7432">
            <v>2000</v>
          </cell>
          <cell r="B7432" t="str">
            <v>Anthony Parker</v>
          </cell>
          <cell r="D7432" t="str">
            <v>ORL</v>
          </cell>
          <cell r="F7432">
            <v>9.6999999999999993</v>
          </cell>
          <cell r="H7432">
            <v>185.6</v>
          </cell>
        </row>
        <row r="7433">
          <cell r="A7433">
            <v>2000</v>
          </cell>
          <cell r="B7433" t="str">
            <v>Derek Strong</v>
          </cell>
          <cell r="D7433" t="str">
            <v>ORL</v>
          </cell>
          <cell r="F7433">
            <v>12</v>
          </cell>
          <cell r="H7433">
            <v>148</v>
          </cell>
        </row>
        <row r="7434">
          <cell r="A7434">
            <v>2000</v>
          </cell>
          <cell r="B7434" t="str">
            <v>Ben Wallace</v>
          </cell>
          <cell r="D7434" t="str">
            <v>ORL</v>
          </cell>
          <cell r="F7434">
            <v>14.4</v>
          </cell>
          <cell r="H7434">
            <v>1960.2</v>
          </cell>
        </row>
        <row r="7435">
          <cell r="A7435">
            <v>2000</v>
          </cell>
          <cell r="B7435" t="str">
            <v>Chucky Atkins</v>
          </cell>
          <cell r="D7435" t="str">
            <v>ORL</v>
          </cell>
          <cell r="F7435">
            <v>14.4</v>
          </cell>
          <cell r="H7435">
            <v>1623.6000000000001</v>
          </cell>
        </row>
        <row r="7436">
          <cell r="A7436">
            <v>2000</v>
          </cell>
          <cell r="B7436" t="str">
            <v>Monty Williams</v>
          </cell>
          <cell r="D7436" t="str">
            <v>ORL</v>
          </cell>
          <cell r="F7436">
            <v>13.8</v>
          </cell>
          <cell r="H7436">
            <v>1500</v>
          </cell>
        </row>
        <row r="7437">
          <cell r="A7437">
            <v>2000</v>
          </cell>
          <cell r="B7437" t="str">
            <v>Allen Iverson</v>
          </cell>
          <cell r="D7437" t="str">
            <v>PHI</v>
          </cell>
          <cell r="F7437">
            <v>20</v>
          </cell>
          <cell r="G7437">
            <v>9000000</v>
          </cell>
          <cell r="H7437">
            <v>2856</v>
          </cell>
        </row>
        <row r="7438">
          <cell r="A7438">
            <v>2000</v>
          </cell>
          <cell r="B7438" t="str">
            <v>Theo Ratliff</v>
          </cell>
          <cell r="D7438" t="str">
            <v>PHI</v>
          </cell>
          <cell r="F7438">
            <v>16.7</v>
          </cell>
          <cell r="G7438">
            <v>7031250</v>
          </cell>
          <cell r="H7438">
            <v>1795.5</v>
          </cell>
        </row>
        <row r="7439">
          <cell r="A7439">
            <v>2000</v>
          </cell>
          <cell r="B7439" t="str">
            <v>Matt Geiger</v>
          </cell>
          <cell r="D7439" t="str">
            <v>PHI</v>
          </cell>
          <cell r="F7439">
            <v>13.9</v>
          </cell>
          <cell r="G7439">
            <v>6889520</v>
          </cell>
          <cell r="H7439">
            <v>1404</v>
          </cell>
        </row>
        <row r="7440">
          <cell r="A7440">
            <v>2000</v>
          </cell>
          <cell r="B7440" t="str">
            <v>Tyrone Hill</v>
          </cell>
          <cell r="D7440" t="str">
            <v>PHI</v>
          </cell>
          <cell r="F7440">
            <v>14.6</v>
          </cell>
          <cell r="G7440">
            <v>6422400</v>
          </cell>
          <cell r="H7440">
            <v>2155.6</v>
          </cell>
        </row>
        <row r="7441">
          <cell r="A7441">
            <v>2000</v>
          </cell>
          <cell r="B7441" t="str">
            <v>Eric Snow</v>
          </cell>
          <cell r="D7441" t="str">
            <v>PHI</v>
          </cell>
          <cell r="F7441">
            <v>12.8</v>
          </cell>
          <cell r="G7441">
            <v>3000000</v>
          </cell>
          <cell r="H7441">
            <v>2870</v>
          </cell>
        </row>
        <row r="7442">
          <cell r="A7442">
            <v>2000</v>
          </cell>
          <cell r="B7442" t="str">
            <v>George Lynch</v>
          </cell>
          <cell r="D7442" t="str">
            <v>PHI</v>
          </cell>
          <cell r="F7442">
            <v>13.7</v>
          </cell>
          <cell r="G7442">
            <v>2000000</v>
          </cell>
          <cell r="H7442">
            <v>2415</v>
          </cell>
        </row>
        <row r="7443">
          <cell r="A7443">
            <v>2000</v>
          </cell>
          <cell r="B7443" t="str">
            <v>Aaron McKie</v>
          </cell>
          <cell r="D7443" t="str">
            <v>PHI</v>
          </cell>
          <cell r="F7443">
            <v>13.2</v>
          </cell>
          <cell r="G7443">
            <v>1624000</v>
          </cell>
          <cell r="H7443">
            <v>1951.6000000000001</v>
          </cell>
        </row>
        <row r="7444">
          <cell r="A7444">
            <v>2000</v>
          </cell>
          <cell r="B7444" t="str">
            <v>Nazr Mohammed</v>
          </cell>
          <cell r="D7444" t="str">
            <v>PHI</v>
          </cell>
          <cell r="F7444">
            <v>7</v>
          </cell>
          <cell r="G7444">
            <v>690960</v>
          </cell>
          <cell r="H7444">
            <v>190.4</v>
          </cell>
        </row>
        <row r="7445">
          <cell r="A7445">
            <v>2000</v>
          </cell>
          <cell r="B7445" t="str">
            <v>Jumaine Jones</v>
          </cell>
          <cell r="D7445" t="str">
            <v>PHI</v>
          </cell>
          <cell r="F7445">
            <v>12.6</v>
          </cell>
          <cell r="G7445">
            <v>684000</v>
          </cell>
          <cell r="H7445">
            <v>138.6</v>
          </cell>
        </row>
        <row r="7446">
          <cell r="A7446">
            <v>2000</v>
          </cell>
          <cell r="B7446" t="str">
            <v>Kevin Ollie</v>
          </cell>
          <cell r="D7446" t="str">
            <v>PHI</v>
          </cell>
          <cell r="F7446">
            <v>12.9</v>
          </cell>
          <cell r="G7446">
            <v>422235</v>
          </cell>
          <cell r="H7446">
            <v>292</v>
          </cell>
        </row>
        <row r="7447">
          <cell r="A7447">
            <v>2000</v>
          </cell>
          <cell r="B7447" t="str">
            <v>Todd MacCulloch</v>
          </cell>
          <cell r="D7447" t="str">
            <v>PHI</v>
          </cell>
          <cell r="F7447">
            <v>16.100000000000001</v>
          </cell>
          <cell r="G7447">
            <v>301875</v>
          </cell>
          <cell r="H7447">
            <v>526.4</v>
          </cell>
        </row>
        <row r="7448">
          <cell r="A7448">
            <v>2000</v>
          </cell>
          <cell r="B7448" t="str">
            <v>Stanley Roberts</v>
          </cell>
          <cell r="D7448" t="str">
            <v>PHI</v>
          </cell>
          <cell r="F7448">
            <v>3</v>
          </cell>
          <cell r="G7448">
            <v>102824</v>
          </cell>
          <cell r="H7448">
            <v>51</v>
          </cell>
        </row>
        <row r="7449">
          <cell r="A7449">
            <v>2000</v>
          </cell>
          <cell r="B7449" t="str">
            <v>Ira Bowman</v>
          </cell>
          <cell r="D7449" t="str">
            <v>PHI</v>
          </cell>
          <cell r="F7449">
            <v>13.3</v>
          </cell>
          <cell r="G7449">
            <v>4529</v>
          </cell>
          <cell r="H7449">
            <v>19.8</v>
          </cell>
        </row>
        <row r="7450">
          <cell r="A7450">
            <v>2000</v>
          </cell>
          <cell r="B7450" t="str">
            <v>Don MacLean</v>
          </cell>
          <cell r="D7450" t="str">
            <v>PHO</v>
          </cell>
          <cell r="F7450">
            <v>4.5999999999999996</v>
          </cell>
          <cell r="G7450">
            <v>2800000</v>
          </cell>
          <cell r="H7450">
            <v>142.4</v>
          </cell>
        </row>
        <row r="7451">
          <cell r="A7451">
            <v>2000</v>
          </cell>
          <cell r="B7451" t="str">
            <v>Shawn Marion</v>
          </cell>
          <cell r="D7451" t="str">
            <v>PHO</v>
          </cell>
          <cell r="F7451">
            <v>17.100000000000001</v>
          </cell>
          <cell r="H7451">
            <v>1259.7</v>
          </cell>
        </row>
        <row r="7452">
          <cell r="A7452">
            <v>2000</v>
          </cell>
          <cell r="B7452" t="str">
            <v>Corie Blount</v>
          </cell>
          <cell r="D7452" t="str">
            <v>PHO</v>
          </cell>
          <cell r="F7452">
            <v>9</v>
          </cell>
          <cell r="H7452">
            <v>444.59999999999997</v>
          </cell>
        </row>
        <row r="7453">
          <cell r="A7453">
            <v>2000</v>
          </cell>
          <cell r="B7453" t="str">
            <v>Oliver Miller</v>
          </cell>
          <cell r="D7453" t="str">
            <v>PHO</v>
          </cell>
          <cell r="F7453">
            <v>15.5</v>
          </cell>
          <cell r="H7453">
            <v>1086.3</v>
          </cell>
        </row>
        <row r="7454">
          <cell r="A7454">
            <v>2000</v>
          </cell>
          <cell r="B7454" t="str">
            <v>Jason Kidd</v>
          </cell>
          <cell r="D7454" t="str">
            <v>PHO</v>
          </cell>
          <cell r="F7454">
            <v>18.399999999999999</v>
          </cell>
          <cell r="H7454">
            <v>2613</v>
          </cell>
        </row>
        <row r="7455">
          <cell r="A7455">
            <v>2000</v>
          </cell>
          <cell r="B7455" t="str">
            <v>Kevin Johnson</v>
          </cell>
          <cell r="D7455" t="str">
            <v>PHO</v>
          </cell>
          <cell r="F7455">
            <v>17.3</v>
          </cell>
          <cell r="H7455">
            <v>112.80000000000001</v>
          </cell>
        </row>
        <row r="7456">
          <cell r="A7456">
            <v>2000</v>
          </cell>
          <cell r="B7456" t="str">
            <v>Ben Davis</v>
          </cell>
          <cell r="D7456" t="str">
            <v>PHO</v>
          </cell>
          <cell r="F7456">
            <v>8.5</v>
          </cell>
          <cell r="H7456">
            <v>22</v>
          </cell>
        </row>
        <row r="7457">
          <cell r="A7457">
            <v>2000</v>
          </cell>
          <cell r="B7457" t="str">
            <v>Rodney Rogers</v>
          </cell>
          <cell r="D7457" t="str">
            <v>PHO</v>
          </cell>
          <cell r="F7457">
            <v>17.100000000000001</v>
          </cell>
          <cell r="H7457">
            <v>2287.7999999999997</v>
          </cell>
        </row>
        <row r="7458">
          <cell r="A7458">
            <v>2000</v>
          </cell>
          <cell r="B7458" t="str">
            <v>Toby Bailey</v>
          </cell>
          <cell r="D7458" t="str">
            <v>PHO</v>
          </cell>
          <cell r="F7458">
            <v>10.8</v>
          </cell>
          <cell r="H7458">
            <v>450.8</v>
          </cell>
        </row>
        <row r="7459">
          <cell r="A7459">
            <v>2000</v>
          </cell>
          <cell r="B7459" t="str">
            <v>Rex Chapman</v>
          </cell>
          <cell r="D7459" t="str">
            <v>PHO</v>
          </cell>
          <cell r="F7459">
            <v>9.4</v>
          </cell>
          <cell r="H7459">
            <v>959.30000000000007</v>
          </cell>
        </row>
        <row r="7460">
          <cell r="A7460">
            <v>2000</v>
          </cell>
          <cell r="B7460" t="str">
            <v>Todd Day</v>
          </cell>
          <cell r="D7460" t="str">
            <v>PHO</v>
          </cell>
          <cell r="F7460">
            <v>13.2</v>
          </cell>
          <cell r="H7460">
            <v>939.59999999999991</v>
          </cell>
        </row>
        <row r="7461">
          <cell r="A7461">
            <v>2000</v>
          </cell>
          <cell r="B7461" t="str">
            <v>Luc Longley</v>
          </cell>
          <cell r="D7461" t="str">
            <v>PHO</v>
          </cell>
          <cell r="F7461">
            <v>8.8000000000000007</v>
          </cell>
          <cell r="H7461">
            <v>1418.3999999999999</v>
          </cell>
        </row>
        <row r="7462">
          <cell r="A7462">
            <v>2000</v>
          </cell>
          <cell r="B7462" t="str">
            <v>Tom Gugliotta</v>
          </cell>
          <cell r="D7462" t="str">
            <v>PHO</v>
          </cell>
          <cell r="F7462">
            <v>16.399999999999999</v>
          </cell>
          <cell r="H7462">
            <v>1765.8000000000002</v>
          </cell>
        </row>
        <row r="7463">
          <cell r="A7463">
            <v>2000</v>
          </cell>
          <cell r="B7463" t="str">
            <v>Anfernee Hardaway</v>
          </cell>
          <cell r="D7463" t="str">
            <v>PHO</v>
          </cell>
          <cell r="F7463">
            <v>17.899999999999999</v>
          </cell>
          <cell r="H7463">
            <v>2256</v>
          </cell>
        </row>
        <row r="7464">
          <cell r="A7464">
            <v>2000</v>
          </cell>
          <cell r="B7464" t="str">
            <v>Mark West</v>
          </cell>
          <cell r="D7464" t="str">
            <v>PHO</v>
          </cell>
          <cell r="F7464">
            <v>4.3</v>
          </cell>
          <cell r="H7464">
            <v>127.6</v>
          </cell>
        </row>
        <row r="7465">
          <cell r="A7465">
            <v>2000</v>
          </cell>
          <cell r="B7465" t="str">
            <v>Clifford Robinson</v>
          </cell>
          <cell r="D7465" t="str">
            <v>PHO</v>
          </cell>
          <cell r="F7465">
            <v>17.3</v>
          </cell>
          <cell r="H7465">
            <v>2840</v>
          </cell>
        </row>
        <row r="7466">
          <cell r="A7466">
            <v>2000</v>
          </cell>
          <cell r="B7466" t="str">
            <v>Randy Livingston</v>
          </cell>
          <cell r="D7466" t="str">
            <v>PHO</v>
          </cell>
          <cell r="F7466">
            <v>11.4</v>
          </cell>
          <cell r="H7466">
            <v>1082.3</v>
          </cell>
        </row>
        <row r="7467">
          <cell r="A7467">
            <v>2000</v>
          </cell>
          <cell r="B7467" t="str">
            <v>Stacey Augmon</v>
          </cell>
          <cell r="D7467" t="str">
            <v>POR</v>
          </cell>
          <cell r="F7467">
            <v>12.2</v>
          </cell>
          <cell r="G7467">
            <v>3450000</v>
          </cell>
          <cell r="H7467">
            <v>690.3</v>
          </cell>
        </row>
        <row r="7468">
          <cell r="A7468">
            <v>2000</v>
          </cell>
          <cell r="B7468" t="str">
            <v>Arvydas Sabonis</v>
          </cell>
          <cell r="D7468" t="str">
            <v>POR</v>
          </cell>
          <cell r="F7468">
            <v>20.3</v>
          </cell>
          <cell r="H7468">
            <v>1689.6000000000001</v>
          </cell>
        </row>
        <row r="7469">
          <cell r="A7469">
            <v>2000</v>
          </cell>
          <cell r="B7469" t="str">
            <v>Steve Smith</v>
          </cell>
          <cell r="D7469" t="str">
            <v>POR</v>
          </cell>
          <cell r="F7469">
            <v>17.3</v>
          </cell>
          <cell r="H7469">
            <v>2689.6</v>
          </cell>
        </row>
        <row r="7470">
          <cell r="A7470">
            <v>2000</v>
          </cell>
          <cell r="B7470" t="str">
            <v>Scottie Pippen</v>
          </cell>
          <cell r="D7470" t="str">
            <v>POR</v>
          </cell>
          <cell r="F7470">
            <v>16.399999999999999</v>
          </cell>
          <cell r="H7470">
            <v>2747</v>
          </cell>
        </row>
        <row r="7471">
          <cell r="A7471">
            <v>2000</v>
          </cell>
          <cell r="B7471" t="str">
            <v>Rasheed Wallace</v>
          </cell>
          <cell r="D7471" t="str">
            <v>POR</v>
          </cell>
          <cell r="F7471">
            <v>18.100000000000001</v>
          </cell>
          <cell r="H7471">
            <v>2843.1</v>
          </cell>
        </row>
        <row r="7472">
          <cell r="A7472">
            <v>2000</v>
          </cell>
          <cell r="B7472" t="str">
            <v>Jermaine O'Neal</v>
          </cell>
          <cell r="D7472" t="str">
            <v>POR</v>
          </cell>
          <cell r="F7472">
            <v>13.3</v>
          </cell>
          <cell r="H7472">
            <v>861</v>
          </cell>
        </row>
        <row r="7473">
          <cell r="A7473">
            <v>2000</v>
          </cell>
          <cell r="B7473" t="str">
            <v>Damon Stoudamire</v>
          </cell>
          <cell r="D7473" t="str">
            <v>POR</v>
          </cell>
          <cell r="F7473">
            <v>15.5</v>
          </cell>
          <cell r="H7473">
            <v>2371.1999999999998</v>
          </cell>
        </row>
        <row r="7474">
          <cell r="A7474">
            <v>2000</v>
          </cell>
          <cell r="B7474" t="str">
            <v>Brian Grant</v>
          </cell>
          <cell r="D7474" t="str">
            <v>POR</v>
          </cell>
          <cell r="F7474">
            <v>14</v>
          </cell>
          <cell r="H7474">
            <v>1323</v>
          </cell>
        </row>
        <row r="7475">
          <cell r="A7475">
            <v>2000</v>
          </cell>
          <cell r="B7475" t="str">
            <v>Antonio Harvey</v>
          </cell>
          <cell r="D7475" t="str">
            <v>POR</v>
          </cell>
          <cell r="F7475">
            <v>10.1</v>
          </cell>
          <cell r="H7475">
            <v>136.80000000000001</v>
          </cell>
        </row>
        <row r="7476">
          <cell r="A7476">
            <v>2000</v>
          </cell>
          <cell r="B7476" t="str">
            <v>Greg Anthony</v>
          </cell>
          <cell r="D7476" t="str">
            <v>POR</v>
          </cell>
          <cell r="F7476">
            <v>13</v>
          </cell>
          <cell r="H7476">
            <v>1549.8</v>
          </cell>
        </row>
        <row r="7477">
          <cell r="A7477">
            <v>2000</v>
          </cell>
          <cell r="B7477" t="str">
            <v>Detlef Schrempf</v>
          </cell>
          <cell r="D7477" t="str">
            <v>POR</v>
          </cell>
          <cell r="F7477">
            <v>14.5</v>
          </cell>
          <cell r="H7477">
            <v>1663.2</v>
          </cell>
        </row>
        <row r="7478">
          <cell r="A7478">
            <v>2000</v>
          </cell>
          <cell r="B7478" t="str">
            <v>Bonzi Wells</v>
          </cell>
          <cell r="D7478" t="str">
            <v>POR</v>
          </cell>
          <cell r="F7478">
            <v>17.3</v>
          </cell>
          <cell r="H7478">
            <v>1161.6000000000001</v>
          </cell>
        </row>
        <row r="7479">
          <cell r="A7479">
            <v>2000</v>
          </cell>
          <cell r="B7479" t="str">
            <v>Joe Kleine</v>
          </cell>
          <cell r="D7479" t="str">
            <v>POR</v>
          </cell>
          <cell r="F7479">
            <v>6.8</v>
          </cell>
          <cell r="H7479">
            <v>30.800000000000004</v>
          </cell>
        </row>
        <row r="7480">
          <cell r="A7480">
            <v>2000</v>
          </cell>
          <cell r="B7480" t="str">
            <v>Gary Grant</v>
          </cell>
          <cell r="D7480" t="str">
            <v>POR</v>
          </cell>
          <cell r="F7480">
            <v>8</v>
          </cell>
          <cell r="H7480">
            <v>24</v>
          </cell>
        </row>
        <row r="7481">
          <cell r="A7481">
            <v>2000</v>
          </cell>
          <cell r="B7481" t="str">
            <v>Chris Webber</v>
          </cell>
          <cell r="D7481" t="str">
            <v>SAC</v>
          </cell>
          <cell r="F7481">
            <v>23.4</v>
          </cell>
          <cell r="G7481">
            <v>11000000</v>
          </cell>
          <cell r="H7481">
            <v>2880</v>
          </cell>
        </row>
        <row r="7482">
          <cell r="A7482">
            <v>2000</v>
          </cell>
          <cell r="B7482" t="str">
            <v>Vlade Divac</v>
          </cell>
          <cell r="D7482" t="str">
            <v>SAC</v>
          </cell>
          <cell r="F7482">
            <v>18</v>
          </cell>
          <cell r="G7482">
            <v>8837774</v>
          </cell>
          <cell r="H7482">
            <v>2378</v>
          </cell>
        </row>
        <row r="7483">
          <cell r="A7483">
            <v>2000</v>
          </cell>
          <cell r="B7483" t="str">
            <v>Nick Anderson</v>
          </cell>
          <cell r="D7483" t="str">
            <v>SAC</v>
          </cell>
          <cell r="F7483">
            <v>11.8</v>
          </cell>
          <cell r="G7483">
            <v>5051906</v>
          </cell>
          <cell r="H7483">
            <v>2095.2000000000003</v>
          </cell>
        </row>
        <row r="7484">
          <cell r="A7484">
            <v>2000</v>
          </cell>
          <cell r="B7484" t="str">
            <v>Corliss Williamson</v>
          </cell>
          <cell r="D7484" t="str">
            <v>SAC</v>
          </cell>
          <cell r="F7484">
            <v>14</v>
          </cell>
          <cell r="G7484">
            <v>3560000</v>
          </cell>
          <cell r="H7484">
            <v>1710</v>
          </cell>
        </row>
        <row r="7485">
          <cell r="A7485">
            <v>2000</v>
          </cell>
          <cell r="B7485" t="str">
            <v>Lawrence Funderburke</v>
          </cell>
          <cell r="D7485" t="str">
            <v>SAC</v>
          </cell>
          <cell r="F7485">
            <v>18</v>
          </cell>
          <cell r="G7485">
            <v>2400000</v>
          </cell>
          <cell r="H7485">
            <v>1027.5</v>
          </cell>
        </row>
        <row r="7486">
          <cell r="A7486">
            <v>2000</v>
          </cell>
          <cell r="B7486" t="str">
            <v>Jason Williams</v>
          </cell>
          <cell r="D7486" t="str">
            <v>SAC</v>
          </cell>
          <cell r="F7486">
            <v>11.6</v>
          </cell>
          <cell r="G7486">
            <v>1879920</v>
          </cell>
          <cell r="H7486">
            <v>2762.1</v>
          </cell>
        </row>
        <row r="7487">
          <cell r="A7487">
            <v>2000</v>
          </cell>
          <cell r="B7487" t="str">
            <v>Peja Stojakovic</v>
          </cell>
          <cell r="D7487" t="str">
            <v>SAC</v>
          </cell>
          <cell r="F7487">
            <v>16.3</v>
          </cell>
          <cell r="G7487">
            <v>1310400</v>
          </cell>
          <cell r="H7487">
            <v>1746.4</v>
          </cell>
        </row>
        <row r="7488">
          <cell r="A7488">
            <v>2000</v>
          </cell>
          <cell r="B7488" t="str">
            <v>Scot Pollard</v>
          </cell>
          <cell r="D7488" t="str">
            <v>SAC</v>
          </cell>
          <cell r="F7488">
            <v>15.8</v>
          </cell>
          <cell r="G7488">
            <v>1063680</v>
          </cell>
          <cell r="H7488">
            <v>1337.6000000000001</v>
          </cell>
        </row>
        <row r="7489">
          <cell r="A7489">
            <v>2000</v>
          </cell>
          <cell r="B7489" t="str">
            <v>Jon Barry</v>
          </cell>
          <cell r="D7489" t="str">
            <v>SAC</v>
          </cell>
          <cell r="F7489">
            <v>15.9</v>
          </cell>
          <cell r="G7489">
            <v>800000</v>
          </cell>
          <cell r="H7489">
            <v>1283.3999999999999</v>
          </cell>
        </row>
        <row r="7490">
          <cell r="A7490">
            <v>2000</v>
          </cell>
          <cell r="B7490" t="str">
            <v>Darrick Martin</v>
          </cell>
          <cell r="D7490" t="str">
            <v>SAC</v>
          </cell>
          <cell r="F7490">
            <v>11.9</v>
          </cell>
          <cell r="G7490">
            <v>572500</v>
          </cell>
          <cell r="H7490">
            <v>894.6</v>
          </cell>
        </row>
        <row r="7491">
          <cell r="A7491">
            <v>2000</v>
          </cell>
          <cell r="B7491" t="str">
            <v>Tyrone Corbin</v>
          </cell>
          <cell r="D7491" t="str">
            <v>SAC</v>
          </cell>
          <cell r="F7491">
            <v>7.9</v>
          </cell>
          <cell r="G7491">
            <v>510000</v>
          </cell>
          <cell r="H7491">
            <v>939.59999999999991</v>
          </cell>
        </row>
        <row r="7492">
          <cell r="A7492">
            <v>2000</v>
          </cell>
          <cell r="B7492" t="str">
            <v>Bill Wennington</v>
          </cell>
          <cell r="D7492" t="str">
            <v>SAC</v>
          </cell>
          <cell r="F7492">
            <v>7.6</v>
          </cell>
          <cell r="G7492">
            <v>510000</v>
          </cell>
          <cell r="H7492">
            <v>56.699999999999996</v>
          </cell>
        </row>
        <row r="7493">
          <cell r="A7493">
            <v>2000</v>
          </cell>
          <cell r="B7493" t="str">
            <v>Tony Delk</v>
          </cell>
          <cell r="D7493" t="str">
            <v>SAC</v>
          </cell>
          <cell r="F7493">
            <v>14.1</v>
          </cell>
          <cell r="G7493">
            <v>485000</v>
          </cell>
          <cell r="H7493">
            <v>680.80000000000007</v>
          </cell>
        </row>
        <row r="7494">
          <cell r="A7494">
            <v>2000</v>
          </cell>
          <cell r="B7494" t="str">
            <v>Ryan Robertson</v>
          </cell>
          <cell r="D7494" t="str">
            <v>SAC</v>
          </cell>
          <cell r="F7494">
            <v>2.6</v>
          </cell>
          <cell r="G7494">
            <v>301875</v>
          </cell>
          <cell r="H7494">
            <v>25</v>
          </cell>
        </row>
        <row r="7495">
          <cell r="A7495">
            <v>2000</v>
          </cell>
          <cell r="B7495" t="str">
            <v>David Robinson</v>
          </cell>
          <cell r="D7495" t="str">
            <v>SAS</v>
          </cell>
          <cell r="F7495">
            <v>24.6</v>
          </cell>
          <cell r="G7495">
            <v>11592683</v>
          </cell>
          <cell r="H7495">
            <v>2560</v>
          </cell>
        </row>
        <row r="7496">
          <cell r="A7496">
            <v>2000</v>
          </cell>
          <cell r="B7496" t="str">
            <v>Sean Elliott</v>
          </cell>
          <cell r="D7496" t="str">
            <v>SAS</v>
          </cell>
          <cell r="F7496">
            <v>8.8000000000000007</v>
          </cell>
          <cell r="G7496">
            <v>5433333</v>
          </cell>
          <cell r="H7496">
            <v>391.40000000000003</v>
          </cell>
        </row>
        <row r="7497">
          <cell r="A7497">
            <v>2000</v>
          </cell>
          <cell r="B7497" t="str">
            <v>Tim Duncan</v>
          </cell>
          <cell r="D7497" t="str">
            <v>SAS</v>
          </cell>
          <cell r="F7497">
            <v>24.8</v>
          </cell>
          <cell r="G7497">
            <v>3858240</v>
          </cell>
          <cell r="H7497">
            <v>2878.6</v>
          </cell>
        </row>
        <row r="7498">
          <cell r="A7498">
            <v>2000</v>
          </cell>
          <cell r="B7498" t="str">
            <v>Avery Johnson</v>
          </cell>
          <cell r="D7498" t="str">
            <v>SAS</v>
          </cell>
          <cell r="F7498">
            <v>14.8</v>
          </cell>
          <cell r="G7498">
            <v>3200000</v>
          </cell>
          <cell r="H7498">
            <v>2574.7999999999997</v>
          </cell>
        </row>
        <row r="7499">
          <cell r="A7499">
            <v>2000</v>
          </cell>
          <cell r="B7499" t="str">
            <v>Antonio Daniels</v>
          </cell>
          <cell r="D7499" t="str">
            <v>SAS</v>
          </cell>
          <cell r="F7499">
            <v>15.2</v>
          </cell>
          <cell r="G7499">
            <v>2794920</v>
          </cell>
          <cell r="H7499">
            <v>1196.8000000000002</v>
          </cell>
        </row>
        <row r="7500">
          <cell r="A7500">
            <v>2000</v>
          </cell>
          <cell r="B7500" t="str">
            <v>Samaki Walker</v>
          </cell>
          <cell r="D7500" t="str">
            <v>SAS</v>
          </cell>
          <cell r="F7500">
            <v>13.1</v>
          </cell>
          <cell r="G7500">
            <v>2716667</v>
          </cell>
          <cell r="H7500">
            <v>979.80000000000007</v>
          </cell>
        </row>
        <row r="7501">
          <cell r="A7501">
            <v>2000</v>
          </cell>
          <cell r="B7501" t="str">
            <v>Jaren Jackson</v>
          </cell>
          <cell r="D7501" t="str">
            <v>SAS</v>
          </cell>
          <cell r="F7501">
            <v>9.6999999999999993</v>
          </cell>
          <cell r="G7501">
            <v>2483333</v>
          </cell>
          <cell r="H7501">
            <v>1692.8999999999999</v>
          </cell>
        </row>
        <row r="7502">
          <cell r="A7502">
            <v>2000</v>
          </cell>
          <cell r="B7502" t="str">
            <v>Malik Rose</v>
          </cell>
          <cell r="D7502" t="str">
            <v>SAS</v>
          </cell>
          <cell r="F7502">
            <v>13.2</v>
          </cell>
          <cell r="G7502">
            <v>2285000</v>
          </cell>
          <cell r="H7502">
            <v>1339.4</v>
          </cell>
        </row>
        <row r="7503">
          <cell r="A7503">
            <v>2000</v>
          </cell>
          <cell r="B7503" t="str">
            <v>Terry Porter</v>
          </cell>
          <cell r="D7503" t="str">
            <v>SAS</v>
          </cell>
          <cell r="F7503">
            <v>16.600000000000001</v>
          </cell>
          <cell r="G7503">
            <v>2000000</v>
          </cell>
          <cell r="H7503">
            <v>1611.6</v>
          </cell>
        </row>
        <row r="7504">
          <cell r="A7504">
            <v>2000</v>
          </cell>
          <cell r="B7504" t="str">
            <v>Steve Kerr</v>
          </cell>
          <cell r="D7504" t="str">
            <v>SAS</v>
          </cell>
          <cell r="F7504">
            <v>10.6</v>
          </cell>
          <cell r="G7504">
            <v>1968750</v>
          </cell>
          <cell r="H7504">
            <v>268.8</v>
          </cell>
        </row>
        <row r="7505">
          <cell r="A7505">
            <v>2000</v>
          </cell>
          <cell r="B7505" t="str">
            <v>Mario Elie</v>
          </cell>
          <cell r="D7505" t="str">
            <v>SAS</v>
          </cell>
          <cell r="F7505">
            <v>10.4</v>
          </cell>
          <cell r="G7505">
            <v>1925000</v>
          </cell>
          <cell r="H7505">
            <v>2219.9</v>
          </cell>
        </row>
        <row r="7506">
          <cell r="A7506">
            <v>2000</v>
          </cell>
          <cell r="B7506" t="str">
            <v>Jerome Kersey</v>
          </cell>
          <cell r="D7506" t="str">
            <v>SAS</v>
          </cell>
          <cell r="F7506">
            <v>10</v>
          </cell>
          <cell r="G7506">
            <v>1000000</v>
          </cell>
          <cell r="H7506">
            <v>1310.3999999999999</v>
          </cell>
        </row>
        <row r="7507">
          <cell r="A7507">
            <v>2000</v>
          </cell>
          <cell r="B7507" t="str">
            <v>Felton Spencer</v>
          </cell>
          <cell r="D7507" t="str">
            <v>SAS</v>
          </cell>
          <cell r="F7507">
            <v>13.6</v>
          </cell>
          <cell r="G7507">
            <v>510000</v>
          </cell>
          <cell r="H7507">
            <v>148.20000000000002</v>
          </cell>
        </row>
        <row r="7508">
          <cell r="A7508">
            <v>2000</v>
          </cell>
          <cell r="B7508" t="str">
            <v>Derrick Dial</v>
          </cell>
          <cell r="D7508" t="str">
            <v>SAS</v>
          </cell>
          <cell r="F7508">
            <v>12</v>
          </cell>
          <cell r="G7508">
            <v>301875</v>
          </cell>
          <cell r="H7508">
            <v>95.2</v>
          </cell>
        </row>
        <row r="7509">
          <cell r="A7509">
            <v>2000</v>
          </cell>
          <cell r="B7509" t="str">
            <v>Gary Payton</v>
          </cell>
          <cell r="D7509" t="str">
            <v>SEA</v>
          </cell>
          <cell r="F7509">
            <v>23.6</v>
          </cell>
          <cell r="G7509">
            <v>11020473</v>
          </cell>
          <cell r="H7509">
            <v>3427.6</v>
          </cell>
        </row>
        <row r="7510">
          <cell r="A7510">
            <v>2000</v>
          </cell>
          <cell r="B7510" t="str">
            <v>Vin Baker</v>
          </cell>
          <cell r="D7510" t="str">
            <v>SEA</v>
          </cell>
          <cell r="F7510">
            <v>14</v>
          </cell>
          <cell r="G7510">
            <v>9000000</v>
          </cell>
          <cell r="H7510">
            <v>2851.9</v>
          </cell>
        </row>
        <row r="7511">
          <cell r="A7511">
            <v>2000</v>
          </cell>
          <cell r="B7511" t="str">
            <v>Horace Grant</v>
          </cell>
          <cell r="D7511" t="str">
            <v>SEA</v>
          </cell>
          <cell r="F7511">
            <v>11.7</v>
          </cell>
          <cell r="G7511">
            <v>5952381</v>
          </cell>
          <cell r="H7511">
            <v>2690.4</v>
          </cell>
        </row>
        <row r="7512">
          <cell r="A7512">
            <v>2000</v>
          </cell>
          <cell r="B7512" t="str">
            <v>Brent Barry</v>
          </cell>
          <cell r="D7512" t="str">
            <v>SEA</v>
          </cell>
          <cell r="F7512">
            <v>14.6</v>
          </cell>
          <cell r="G7512">
            <v>3960000</v>
          </cell>
          <cell r="H7512">
            <v>2728</v>
          </cell>
        </row>
        <row r="7513">
          <cell r="A7513">
            <v>2000</v>
          </cell>
          <cell r="B7513" t="str">
            <v>Greg Foster</v>
          </cell>
          <cell r="D7513" t="str">
            <v>SEA</v>
          </cell>
          <cell r="F7513">
            <v>6.9</v>
          </cell>
          <cell r="G7513">
            <v>1603861</v>
          </cell>
          <cell r="H7513">
            <v>720</v>
          </cell>
        </row>
        <row r="7514">
          <cell r="A7514">
            <v>2000</v>
          </cell>
          <cell r="B7514" t="str">
            <v>Vernon Maxwell</v>
          </cell>
          <cell r="D7514" t="str">
            <v>SEA</v>
          </cell>
          <cell r="F7514">
            <v>12.6</v>
          </cell>
          <cell r="G7514">
            <v>1430000</v>
          </cell>
          <cell r="H7514">
            <v>987</v>
          </cell>
        </row>
        <row r="7515">
          <cell r="A7515">
            <v>2000</v>
          </cell>
          <cell r="B7515" t="str">
            <v>Jelani McCoy</v>
          </cell>
          <cell r="D7515" t="str">
            <v>SEA</v>
          </cell>
          <cell r="F7515">
            <v>13.2</v>
          </cell>
          <cell r="G7515">
            <v>1000000</v>
          </cell>
          <cell r="H7515">
            <v>748.2</v>
          </cell>
        </row>
        <row r="7516">
          <cell r="A7516">
            <v>2000</v>
          </cell>
          <cell r="B7516" t="str">
            <v>Ruben Patterson</v>
          </cell>
          <cell r="D7516" t="str">
            <v>SEA</v>
          </cell>
          <cell r="F7516">
            <v>18.8</v>
          </cell>
          <cell r="G7516">
            <v>900000</v>
          </cell>
          <cell r="H7516">
            <v>2097.9</v>
          </cell>
        </row>
        <row r="7517">
          <cell r="A7517">
            <v>2000</v>
          </cell>
          <cell r="B7517" t="str">
            <v>Vladimir Stepania</v>
          </cell>
          <cell r="D7517" t="str">
            <v>SEA</v>
          </cell>
          <cell r="F7517">
            <v>6.7</v>
          </cell>
          <cell r="G7517">
            <v>700320</v>
          </cell>
          <cell r="H7517">
            <v>201</v>
          </cell>
        </row>
        <row r="7518">
          <cell r="A7518">
            <v>2000</v>
          </cell>
          <cell r="B7518" t="str">
            <v>Emanual Davis</v>
          </cell>
          <cell r="D7518" t="str">
            <v>SEA</v>
          </cell>
          <cell r="F7518">
            <v>10.199999999999999</v>
          </cell>
          <cell r="G7518">
            <v>510000</v>
          </cell>
          <cell r="H7518">
            <v>702</v>
          </cell>
        </row>
        <row r="7519">
          <cell r="A7519">
            <v>2000</v>
          </cell>
          <cell r="B7519" t="str">
            <v>Chuck Person</v>
          </cell>
          <cell r="D7519" t="str">
            <v>SEA</v>
          </cell>
          <cell r="F7519">
            <v>5.2</v>
          </cell>
          <cell r="G7519">
            <v>510000</v>
          </cell>
          <cell r="H7519">
            <v>340.4</v>
          </cell>
        </row>
        <row r="7520">
          <cell r="A7520">
            <v>2000</v>
          </cell>
          <cell r="B7520" t="str">
            <v>Shammond Williams</v>
          </cell>
          <cell r="D7520" t="str">
            <v>SEA</v>
          </cell>
          <cell r="F7520">
            <v>12.2</v>
          </cell>
          <cell r="G7520">
            <v>500000</v>
          </cell>
          <cell r="H7520">
            <v>516</v>
          </cell>
        </row>
        <row r="7521">
          <cell r="A7521">
            <v>2000</v>
          </cell>
          <cell r="B7521" t="str">
            <v>Fred Vinson</v>
          </cell>
          <cell r="D7521" t="str">
            <v>SEA</v>
          </cell>
          <cell r="F7521">
            <v>1</v>
          </cell>
          <cell r="G7521">
            <v>485000</v>
          </cell>
          <cell r="H7521">
            <v>40</v>
          </cell>
        </row>
        <row r="7522">
          <cell r="A7522">
            <v>2000</v>
          </cell>
          <cell r="B7522" t="str">
            <v>Rashard Lewis</v>
          </cell>
          <cell r="D7522" t="str">
            <v>SEA</v>
          </cell>
          <cell r="F7522">
            <v>16.5</v>
          </cell>
          <cell r="G7522">
            <v>385000</v>
          </cell>
          <cell r="H7522">
            <v>1574.3999999999999</v>
          </cell>
        </row>
        <row r="7523">
          <cell r="A7523">
            <v>2000</v>
          </cell>
          <cell r="B7523" t="str">
            <v>Lazaro Borrell</v>
          </cell>
          <cell r="D7523" t="str">
            <v>SEA</v>
          </cell>
          <cell r="F7523">
            <v>15</v>
          </cell>
          <cell r="G7523">
            <v>301875</v>
          </cell>
          <cell r="H7523">
            <v>166.60000000000002</v>
          </cell>
        </row>
        <row r="7524">
          <cell r="A7524">
            <v>2000</v>
          </cell>
          <cell r="B7524" t="str">
            <v>Charles Oakley</v>
          </cell>
          <cell r="D7524" t="str">
            <v>TOR</v>
          </cell>
          <cell r="F7524">
            <v>10.1</v>
          </cell>
          <cell r="G7524">
            <v>5236000</v>
          </cell>
          <cell r="H7524">
            <v>2432</v>
          </cell>
        </row>
        <row r="7525">
          <cell r="A7525">
            <v>2000</v>
          </cell>
          <cell r="B7525" t="str">
            <v>Antonio Davis</v>
          </cell>
          <cell r="D7525" t="str">
            <v>TOR</v>
          </cell>
          <cell r="F7525">
            <v>15.1</v>
          </cell>
          <cell r="G7525">
            <v>4200000</v>
          </cell>
          <cell r="H7525">
            <v>2480.6</v>
          </cell>
        </row>
        <row r="7526">
          <cell r="A7526">
            <v>2000</v>
          </cell>
          <cell r="B7526" t="str">
            <v>Dee Brown</v>
          </cell>
          <cell r="D7526" t="str">
            <v>TOR</v>
          </cell>
          <cell r="F7526">
            <v>11.8</v>
          </cell>
          <cell r="G7526">
            <v>4000000</v>
          </cell>
          <cell r="H7526">
            <v>672.6</v>
          </cell>
        </row>
        <row r="7527">
          <cell r="A7527">
            <v>2000</v>
          </cell>
          <cell r="B7527" t="str">
            <v>Michael Stewart</v>
          </cell>
          <cell r="D7527" t="str">
            <v>TOR</v>
          </cell>
          <cell r="F7527">
            <v>5.4</v>
          </cell>
          <cell r="G7527">
            <v>3200000</v>
          </cell>
          <cell r="H7527">
            <v>390.6</v>
          </cell>
        </row>
        <row r="7528">
          <cell r="A7528">
            <v>2000</v>
          </cell>
          <cell r="B7528" t="str">
            <v>Doug Christie</v>
          </cell>
          <cell r="D7528" t="str">
            <v>TOR</v>
          </cell>
          <cell r="F7528">
            <v>15.8</v>
          </cell>
          <cell r="G7528">
            <v>2742600</v>
          </cell>
          <cell r="H7528">
            <v>2263</v>
          </cell>
        </row>
        <row r="7529">
          <cell r="A7529">
            <v>2000</v>
          </cell>
          <cell r="B7529" t="str">
            <v>Kevin Willis</v>
          </cell>
          <cell r="D7529" t="str">
            <v>TOR</v>
          </cell>
          <cell r="F7529">
            <v>12.3</v>
          </cell>
          <cell r="G7529">
            <v>2625000</v>
          </cell>
          <cell r="H7529">
            <v>1682.7</v>
          </cell>
        </row>
        <row r="7530">
          <cell r="A7530">
            <v>2000</v>
          </cell>
          <cell r="B7530" t="str">
            <v>Vince Carter</v>
          </cell>
          <cell r="D7530" t="str">
            <v>TOR</v>
          </cell>
          <cell r="F7530">
            <v>23.4</v>
          </cell>
          <cell r="G7530">
            <v>2267280</v>
          </cell>
          <cell r="H7530">
            <v>3124.2000000000003</v>
          </cell>
        </row>
        <row r="7531">
          <cell r="A7531">
            <v>2000</v>
          </cell>
          <cell r="B7531" t="str">
            <v>Dell Curry</v>
          </cell>
          <cell r="D7531" t="str">
            <v>TOR</v>
          </cell>
          <cell r="F7531">
            <v>14.9</v>
          </cell>
          <cell r="G7531">
            <v>2100000</v>
          </cell>
          <cell r="H7531">
            <v>1092.1000000000001</v>
          </cell>
        </row>
        <row r="7532">
          <cell r="A7532">
            <v>2000</v>
          </cell>
          <cell r="B7532" t="str">
            <v>Alvin Williams</v>
          </cell>
          <cell r="D7532" t="str">
            <v>TOR</v>
          </cell>
          <cell r="F7532">
            <v>13.6</v>
          </cell>
          <cell r="G7532">
            <v>1925000</v>
          </cell>
          <cell r="H7532">
            <v>781</v>
          </cell>
        </row>
        <row r="7533">
          <cell r="A7533">
            <v>2000</v>
          </cell>
          <cell r="B7533" t="str">
            <v>Tracy McGrady</v>
          </cell>
          <cell r="D7533" t="str">
            <v>TOR</v>
          </cell>
          <cell r="F7533">
            <v>20</v>
          </cell>
          <cell r="G7533">
            <v>1767120</v>
          </cell>
          <cell r="H7533">
            <v>2464.7999999999997</v>
          </cell>
        </row>
        <row r="7534">
          <cell r="A7534">
            <v>2000</v>
          </cell>
          <cell r="B7534" t="str">
            <v>Aleksandar Radojevic</v>
          </cell>
          <cell r="D7534" t="str">
            <v>TOR</v>
          </cell>
          <cell r="F7534">
            <v>2.4</v>
          </cell>
          <cell r="G7534">
            <v>1325760</v>
          </cell>
          <cell r="H7534">
            <v>24</v>
          </cell>
        </row>
        <row r="7535">
          <cell r="A7535">
            <v>2000</v>
          </cell>
          <cell r="B7535" t="str">
            <v>John Thomas</v>
          </cell>
          <cell r="D7535" t="str">
            <v>TOR</v>
          </cell>
          <cell r="F7535">
            <v>6.5</v>
          </cell>
          <cell r="G7535">
            <v>832560</v>
          </cell>
          <cell r="H7535">
            <v>478.49999999999994</v>
          </cell>
        </row>
        <row r="7536">
          <cell r="A7536">
            <v>2000</v>
          </cell>
          <cell r="B7536" t="str">
            <v>Muggsy Bogues</v>
          </cell>
          <cell r="D7536" t="str">
            <v>TOR</v>
          </cell>
          <cell r="F7536">
            <v>12.5</v>
          </cell>
          <cell r="G7536">
            <v>510000</v>
          </cell>
          <cell r="H7536">
            <v>1728</v>
          </cell>
        </row>
        <row r="7537">
          <cell r="A7537">
            <v>2000</v>
          </cell>
          <cell r="B7537" t="str">
            <v>Sean Marks</v>
          </cell>
          <cell r="D7537" t="str">
            <v>TOR</v>
          </cell>
          <cell r="F7537">
            <v>9.6999999999999993</v>
          </cell>
          <cell r="G7537">
            <v>385000</v>
          </cell>
          <cell r="H7537">
            <v>12</v>
          </cell>
        </row>
        <row r="7538">
          <cell r="A7538">
            <v>2000</v>
          </cell>
          <cell r="B7538" t="str">
            <v>Chris Gatling</v>
          </cell>
          <cell r="D7538" t="str">
            <v>TOT</v>
          </cell>
          <cell r="F7538">
            <v>17.3</v>
          </cell>
          <cell r="G7538">
            <v>4875200</v>
          </cell>
          <cell r="H7538">
            <v>1810.5</v>
          </cell>
        </row>
        <row r="7539">
          <cell r="A7539">
            <v>2000</v>
          </cell>
          <cell r="B7539" t="str">
            <v>Toni Kukoč</v>
          </cell>
          <cell r="D7539" t="str">
            <v>TOT</v>
          </cell>
          <cell r="F7539">
            <v>16.899999999999999</v>
          </cell>
          <cell r="G7539">
            <v>4500000</v>
          </cell>
          <cell r="H7539">
            <v>1786.3999999999999</v>
          </cell>
        </row>
        <row r="7540">
          <cell r="A7540">
            <v>2000</v>
          </cell>
          <cell r="B7540" t="str">
            <v>Billy Owens</v>
          </cell>
          <cell r="D7540" t="str">
            <v>TOT</v>
          </cell>
          <cell r="F7540">
            <v>10</v>
          </cell>
          <cell r="G7540">
            <v>2090000</v>
          </cell>
          <cell r="H7540">
            <v>1302</v>
          </cell>
        </row>
        <row r="7541">
          <cell r="A7541">
            <v>2000</v>
          </cell>
          <cell r="B7541" t="str">
            <v>Larry Hughes</v>
          </cell>
          <cell r="D7541" t="str">
            <v>TOT</v>
          </cell>
          <cell r="F7541">
            <v>14.7</v>
          </cell>
          <cell r="G7541">
            <v>1722240</v>
          </cell>
          <cell r="H7541">
            <v>2320.6</v>
          </cell>
        </row>
        <row r="7542">
          <cell r="A7542">
            <v>2000</v>
          </cell>
          <cell r="B7542" t="str">
            <v>Tariq Abdul-Wahad</v>
          </cell>
          <cell r="D7542" t="str">
            <v>TOT</v>
          </cell>
          <cell r="F7542">
            <v>13.6</v>
          </cell>
          <cell r="G7542">
            <v>1594920</v>
          </cell>
          <cell r="H7542">
            <v>1579.8999999999999</v>
          </cell>
        </row>
        <row r="7543">
          <cell r="A7543">
            <v>2000</v>
          </cell>
          <cell r="B7543" t="str">
            <v>Don Reid</v>
          </cell>
          <cell r="D7543" t="str">
            <v>TOT</v>
          </cell>
          <cell r="F7543">
            <v>12.1</v>
          </cell>
          <cell r="G7543">
            <v>1000000</v>
          </cell>
          <cell r="H7543">
            <v>497.8</v>
          </cell>
        </row>
        <row r="7544">
          <cell r="A7544">
            <v>2000</v>
          </cell>
          <cell r="B7544" t="str">
            <v>Sam Jacobson</v>
          </cell>
          <cell r="D7544" t="str">
            <v>TOT</v>
          </cell>
          <cell r="F7544">
            <v>11.1</v>
          </cell>
          <cell r="G7544">
            <v>721080</v>
          </cell>
          <cell r="H7544">
            <v>681.19999999999993</v>
          </cell>
        </row>
        <row r="7545">
          <cell r="A7545">
            <v>2000</v>
          </cell>
          <cell r="B7545" t="str">
            <v>Haywoode Workman</v>
          </cell>
          <cell r="D7545" t="str">
            <v>TOT</v>
          </cell>
          <cell r="F7545">
            <v>10.199999999999999</v>
          </cell>
          <cell r="G7545">
            <v>510000</v>
          </cell>
          <cell r="H7545">
            <v>349.2</v>
          </cell>
        </row>
        <row r="7546">
          <cell r="A7546">
            <v>2000</v>
          </cell>
          <cell r="B7546" t="str">
            <v>Bill Curley</v>
          </cell>
          <cell r="D7546" t="str">
            <v>TOT</v>
          </cell>
          <cell r="F7546">
            <v>6.5</v>
          </cell>
          <cell r="G7546">
            <v>117867</v>
          </cell>
          <cell r="H7546">
            <v>308</v>
          </cell>
        </row>
        <row r="7547">
          <cell r="A7547">
            <v>2000</v>
          </cell>
          <cell r="B7547" t="str">
            <v>Damon Jones</v>
          </cell>
          <cell r="D7547" t="str">
            <v>TOT</v>
          </cell>
          <cell r="F7547">
            <v>13.1</v>
          </cell>
          <cell r="G7547">
            <v>106441</v>
          </cell>
          <cell r="H7547">
            <v>610.5</v>
          </cell>
        </row>
        <row r="7548">
          <cell r="A7548">
            <v>2000</v>
          </cell>
          <cell r="B7548" t="str">
            <v>Drew Barry</v>
          </cell>
          <cell r="D7548" t="str">
            <v>TOT</v>
          </cell>
          <cell r="F7548">
            <v>9.5</v>
          </cell>
          <cell r="G7548">
            <v>62765</v>
          </cell>
          <cell r="H7548">
            <v>158.4</v>
          </cell>
        </row>
        <row r="7549">
          <cell r="A7549">
            <v>2000</v>
          </cell>
          <cell r="B7549" t="str">
            <v>Mark Hendrickson</v>
          </cell>
          <cell r="D7549" t="str">
            <v>TOT</v>
          </cell>
          <cell r="F7549">
            <v>10.4</v>
          </cell>
          <cell r="G7549">
            <v>62764</v>
          </cell>
          <cell r="H7549">
            <v>70.5</v>
          </cell>
        </row>
        <row r="7550">
          <cell r="A7550">
            <v>2000</v>
          </cell>
          <cell r="B7550" t="str">
            <v>Chris Carr</v>
          </cell>
          <cell r="D7550" t="str">
            <v>TOT</v>
          </cell>
          <cell r="F7550">
            <v>10.8</v>
          </cell>
          <cell r="G7550">
            <v>60000</v>
          </cell>
          <cell r="H7550">
            <v>1168.5</v>
          </cell>
        </row>
        <row r="7551">
          <cell r="A7551">
            <v>2000</v>
          </cell>
          <cell r="B7551" t="str">
            <v>Jamel Thomas</v>
          </cell>
          <cell r="D7551" t="str">
            <v>TOT</v>
          </cell>
          <cell r="F7551">
            <v>9.1</v>
          </cell>
          <cell r="G7551">
            <v>31963</v>
          </cell>
          <cell r="H7551">
            <v>46.199999999999996</v>
          </cell>
        </row>
        <row r="7552">
          <cell r="A7552">
            <v>2000</v>
          </cell>
          <cell r="B7552" t="str">
            <v>Kornel David</v>
          </cell>
          <cell r="D7552" t="str">
            <v>TOT</v>
          </cell>
          <cell r="F7552">
            <v>10.7</v>
          </cell>
          <cell r="G7552">
            <v>27059</v>
          </cell>
          <cell r="H7552">
            <v>473.6</v>
          </cell>
        </row>
        <row r="7553">
          <cell r="A7553">
            <v>2000</v>
          </cell>
          <cell r="B7553" t="str">
            <v>Lari Ketner</v>
          </cell>
          <cell r="D7553" t="str">
            <v>TOT</v>
          </cell>
          <cell r="F7553">
            <v>7.1</v>
          </cell>
          <cell r="H7553">
            <v>132</v>
          </cell>
        </row>
        <row r="7554">
          <cell r="A7554">
            <v>2000</v>
          </cell>
          <cell r="B7554" t="str">
            <v>Mirsad Turkcan</v>
          </cell>
          <cell r="D7554" t="str">
            <v>TOT</v>
          </cell>
          <cell r="F7554">
            <v>11.1</v>
          </cell>
          <cell r="H7554">
            <v>90.1</v>
          </cell>
        </row>
        <row r="7555">
          <cell r="A7555">
            <v>2000</v>
          </cell>
          <cell r="B7555" t="str">
            <v>John Starks</v>
          </cell>
          <cell r="D7555" t="str">
            <v>TOT</v>
          </cell>
          <cell r="F7555">
            <v>12.4</v>
          </cell>
          <cell r="H7555">
            <v>1191.4000000000001</v>
          </cell>
        </row>
        <row r="7556">
          <cell r="A7556">
            <v>2000</v>
          </cell>
          <cell r="B7556" t="str">
            <v>Chucky Brown</v>
          </cell>
          <cell r="D7556" t="str">
            <v>TOT</v>
          </cell>
          <cell r="F7556">
            <v>9.5</v>
          </cell>
          <cell r="H7556">
            <v>1096.1999999999998</v>
          </cell>
        </row>
        <row r="7557">
          <cell r="A7557">
            <v>2000</v>
          </cell>
          <cell r="B7557" t="str">
            <v>Pete Chilcutt</v>
          </cell>
          <cell r="D7557" t="str">
            <v>TOT</v>
          </cell>
          <cell r="F7557">
            <v>8.9</v>
          </cell>
          <cell r="H7557">
            <v>599.19999999999993</v>
          </cell>
        </row>
        <row r="7558">
          <cell r="A7558">
            <v>2000</v>
          </cell>
          <cell r="B7558" t="str">
            <v>Bruce Bowen</v>
          </cell>
          <cell r="D7558" t="str">
            <v>TOT</v>
          </cell>
          <cell r="F7558">
            <v>6.7</v>
          </cell>
          <cell r="H7558">
            <v>876.3</v>
          </cell>
        </row>
        <row r="7559">
          <cell r="A7559">
            <v>2000</v>
          </cell>
          <cell r="B7559" t="str">
            <v>Ron Mercer</v>
          </cell>
          <cell r="D7559" t="str">
            <v>TOT</v>
          </cell>
          <cell r="F7559">
            <v>12.7</v>
          </cell>
          <cell r="H7559">
            <v>2380</v>
          </cell>
        </row>
        <row r="7560">
          <cell r="A7560">
            <v>2000</v>
          </cell>
          <cell r="B7560" t="str">
            <v>Dale Ellis</v>
          </cell>
          <cell r="D7560" t="str">
            <v>TOT</v>
          </cell>
          <cell r="F7560">
            <v>8.6999999999999993</v>
          </cell>
          <cell r="H7560">
            <v>562.80000000000007</v>
          </cell>
        </row>
        <row r="7561">
          <cell r="A7561">
            <v>2000</v>
          </cell>
          <cell r="B7561" t="str">
            <v>Etdrick Bohannon</v>
          </cell>
          <cell r="D7561" t="str">
            <v>TOT</v>
          </cell>
          <cell r="F7561">
            <v>10.5</v>
          </cell>
          <cell r="H7561">
            <v>118.3</v>
          </cell>
        </row>
        <row r="7562">
          <cell r="A7562">
            <v>2000</v>
          </cell>
          <cell r="B7562" t="str">
            <v>Earl Boykins</v>
          </cell>
          <cell r="D7562" t="str">
            <v>TOT</v>
          </cell>
          <cell r="F7562">
            <v>20</v>
          </cell>
          <cell r="H7562">
            <v>260</v>
          </cell>
        </row>
        <row r="7563">
          <cell r="A7563">
            <v>2000</v>
          </cell>
          <cell r="B7563" t="str">
            <v>Anthony Johnson</v>
          </cell>
          <cell r="D7563" t="str">
            <v>TOT</v>
          </cell>
          <cell r="F7563">
            <v>9.1</v>
          </cell>
          <cell r="H7563">
            <v>638.4</v>
          </cell>
        </row>
        <row r="7564">
          <cell r="A7564">
            <v>2000</v>
          </cell>
          <cell r="B7564" t="str">
            <v>Johnny Taylor</v>
          </cell>
          <cell r="D7564" t="str">
            <v>TOT</v>
          </cell>
          <cell r="F7564">
            <v>6.2</v>
          </cell>
          <cell r="H7564">
            <v>34.200000000000003</v>
          </cell>
        </row>
        <row r="7565">
          <cell r="A7565">
            <v>2000</v>
          </cell>
          <cell r="B7565" t="str">
            <v>Antonio Lang</v>
          </cell>
          <cell r="D7565" t="str">
            <v>TOT</v>
          </cell>
          <cell r="F7565">
            <v>5.7</v>
          </cell>
          <cell r="H7565">
            <v>38</v>
          </cell>
        </row>
        <row r="7566">
          <cell r="A7566">
            <v>2000</v>
          </cell>
          <cell r="B7566" t="str">
            <v>Adam Keefe</v>
          </cell>
          <cell r="D7566" t="str">
            <v>UTA</v>
          </cell>
          <cell r="F7566">
            <v>7.6</v>
          </cell>
          <cell r="H7566">
            <v>601.4</v>
          </cell>
        </row>
        <row r="7567">
          <cell r="A7567">
            <v>2000</v>
          </cell>
          <cell r="B7567" t="str">
            <v>Olden Polynice</v>
          </cell>
          <cell r="D7567" t="str">
            <v>UTA</v>
          </cell>
          <cell r="F7567">
            <v>10.4</v>
          </cell>
          <cell r="H7567">
            <v>1820.3999999999999</v>
          </cell>
        </row>
        <row r="7568">
          <cell r="A7568">
            <v>2000</v>
          </cell>
          <cell r="B7568" t="str">
            <v>Karl Malone*</v>
          </cell>
          <cell r="D7568" t="str">
            <v>UTA</v>
          </cell>
          <cell r="F7568">
            <v>27.1</v>
          </cell>
          <cell r="H7568">
            <v>2943.7999999999997</v>
          </cell>
        </row>
        <row r="7569">
          <cell r="A7569">
            <v>2000</v>
          </cell>
          <cell r="B7569" t="str">
            <v>Greg Ostertag</v>
          </cell>
          <cell r="D7569" t="str">
            <v>UTA</v>
          </cell>
          <cell r="F7569">
            <v>13.5</v>
          </cell>
          <cell r="H7569">
            <v>1603.8</v>
          </cell>
        </row>
        <row r="7570">
          <cell r="A7570">
            <v>2000</v>
          </cell>
          <cell r="B7570" t="str">
            <v>Bryon Russell</v>
          </cell>
          <cell r="D7570" t="str">
            <v>UTA</v>
          </cell>
          <cell r="F7570">
            <v>15.1</v>
          </cell>
          <cell r="H7570">
            <v>2902.7999999999997</v>
          </cell>
        </row>
        <row r="7571">
          <cell r="A7571">
            <v>2000</v>
          </cell>
          <cell r="B7571" t="str">
            <v>Armen Gilliam</v>
          </cell>
          <cell r="D7571" t="str">
            <v>UTA</v>
          </cell>
          <cell r="F7571">
            <v>14</v>
          </cell>
          <cell r="H7571">
            <v>780</v>
          </cell>
        </row>
        <row r="7572">
          <cell r="A7572">
            <v>2000</v>
          </cell>
          <cell r="B7572" t="str">
            <v>Quincy Lewis</v>
          </cell>
          <cell r="D7572" t="str">
            <v>UTA</v>
          </cell>
          <cell r="F7572">
            <v>6.6</v>
          </cell>
          <cell r="H7572">
            <v>895.4</v>
          </cell>
        </row>
        <row r="7573">
          <cell r="A7573">
            <v>2000</v>
          </cell>
          <cell r="B7573" t="str">
            <v>Jeff Hornacek</v>
          </cell>
          <cell r="D7573" t="str">
            <v>UTA</v>
          </cell>
          <cell r="F7573">
            <v>16.3</v>
          </cell>
          <cell r="H7573">
            <v>2132.9</v>
          </cell>
        </row>
        <row r="7574">
          <cell r="A7574">
            <v>2000</v>
          </cell>
          <cell r="B7574" t="str">
            <v>Scott Padgett</v>
          </cell>
          <cell r="D7574" t="str">
            <v>UTA</v>
          </cell>
          <cell r="F7574">
            <v>7.6</v>
          </cell>
          <cell r="H7574">
            <v>432.4</v>
          </cell>
        </row>
        <row r="7575">
          <cell r="A7575">
            <v>2000</v>
          </cell>
          <cell r="B7575" t="str">
            <v>Howard Eisley</v>
          </cell>
          <cell r="D7575" t="str">
            <v>UTA</v>
          </cell>
          <cell r="F7575">
            <v>11.5</v>
          </cell>
          <cell r="H7575">
            <v>2099.2000000000003</v>
          </cell>
        </row>
        <row r="7576">
          <cell r="A7576">
            <v>2000</v>
          </cell>
          <cell r="B7576" t="str">
            <v>John Stockton*</v>
          </cell>
          <cell r="D7576" t="str">
            <v>UTA</v>
          </cell>
          <cell r="F7576">
            <v>22.4</v>
          </cell>
          <cell r="H7576">
            <v>2435.4</v>
          </cell>
        </row>
        <row r="7577">
          <cell r="A7577">
            <v>2000</v>
          </cell>
          <cell r="B7577" t="str">
            <v>Jacque Vaughn</v>
          </cell>
          <cell r="D7577" t="str">
            <v>UTA</v>
          </cell>
          <cell r="F7577">
            <v>9.1999999999999993</v>
          </cell>
          <cell r="H7577">
            <v>881.40000000000009</v>
          </cell>
        </row>
        <row r="7578">
          <cell r="A7578">
            <v>2000</v>
          </cell>
          <cell r="B7578" t="str">
            <v>Shareef Abdur-Rahim</v>
          </cell>
          <cell r="D7578" t="str">
            <v>VAN</v>
          </cell>
          <cell r="F7578">
            <v>20.2</v>
          </cell>
          <cell r="G7578">
            <v>9000000</v>
          </cell>
          <cell r="H7578">
            <v>3222.6</v>
          </cell>
        </row>
        <row r="7579">
          <cell r="A7579">
            <v>2000</v>
          </cell>
          <cell r="B7579" t="str">
            <v>Bryant Reeves</v>
          </cell>
          <cell r="D7579" t="str">
            <v>VAN</v>
          </cell>
          <cell r="F7579">
            <v>10.6</v>
          </cell>
          <cell r="G7579">
            <v>8666666</v>
          </cell>
          <cell r="H7579">
            <v>1773.3</v>
          </cell>
        </row>
        <row r="7580">
          <cell r="A7580">
            <v>2000</v>
          </cell>
          <cell r="B7580" t="str">
            <v>Doug West</v>
          </cell>
          <cell r="D7580" t="str">
            <v>VAN</v>
          </cell>
          <cell r="F7580">
            <v>8.6</v>
          </cell>
          <cell r="G7580">
            <v>3295000</v>
          </cell>
          <cell r="H7580">
            <v>581.4</v>
          </cell>
        </row>
        <row r="7581">
          <cell r="A7581">
            <v>2000</v>
          </cell>
          <cell r="B7581" t="str">
            <v>Mike Bibby</v>
          </cell>
          <cell r="D7581" t="str">
            <v>VAN</v>
          </cell>
          <cell r="F7581">
            <v>16.7</v>
          </cell>
          <cell r="G7581">
            <v>3092400</v>
          </cell>
          <cell r="H7581">
            <v>3157</v>
          </cell>
        </row>
        <row r="7582">
          <cell r="A7582">
            <v>2000</v>
          </cell>
          <cell r="B7582" t="str">
            <v>Brent Price</v>
          </cell>
          <cell r="D7582" t="str">
            <v>VAN</v>
          </cell>
          <cell r="F7582">
            <v>9.5</v>
          </cell>
          <cell r="G7582">
            <v>2944000</v>
          </cell>
          <cell r="H7582">
            <v>422.3</v>
          </cell>
        </row>
        <row r="7583">
          <cell r="A7583">
            <v>2000</v>
          </cell>
          <cell r="B7583" t="str">
            <v>Othella Harrington</v>
          </cell>
          <cell r="D7583" t="str">
            <v>VAN</v>
          </cell>
          <cell r="F7583">
            <v>13.3</v>
          </cell>
          <cell r="G7583">
            <v>2025000</v>
          </cell>
          <cell r="H7583">
            <v>2673.2000000000003</v>
          </cell>
        </row>
        <row r="7584">
          <cell r="A7584">
            <v>2000</v>
          </cell>
          <cell r="B7584" t="str">
            <v>Grant Long</v>
          </cell>
          <cell r="D7584" t="str">
            <v>VAN</v>
          </cell>
          <cell r="F7584">
            <v>11.7</v>
          </cell>
          <cell r="G7584">
            <v>2000000</v>
          </cell>
          <cell r="H7584">
            <v>919.8</v>
          </cell>
        </row>
        <row r="7585">
          <cell r="A7585">
            <v>2000</v>
          </cell>
          <cell r="B7585" t="str">
            <v>Cherokee Parks</v>
          </cell>
          <cell r="D7585" t="str">
            <v>VAN</v>
          </cell>
          <cell r="F7585">
            <v>11.9</v>
          </cell>
          <cell r="G7585">
            <v>1925000</v>
          </cell>
          <cell r="H7585">
            <v>806.4</v>
          </cell>
        </row>
        <row r="7586">
          <cell r="A7586">
            <v>2000</v>
          </cell>
          <cell r="B7586" t="str">
            <v>Michael Dickerson</v>
          </cell>
          <cell r="D7586" t="str">
            <v>VAN</v>
          </cell>
          <cell r="F7586">
            <v>15.6</v>
          </cell>
          <cell r="G7586">
            <v>1224960</v>
          </cell>
          <cell r="H7586">
            <v>3099.6</v>
          </cell>
        </row>
        <row r="7587">
          <cell r="A7587">
            <v>2000</v>
          </cell>
          <cell r="B7587" t="str">
            <v>Dennis Scott</v>
          </cell>
          <cell r="D7587" t="str">
            <v>VAN</v>
          </cell>
          <cell r="F7587">
            <v>9.4</v>
          </cell>
          <cell r="G7587">
            <v>1100000</v>
          </cell>
          <cell r="H7587">
            <v>1260.6000000000001</v>
          </cell>
        </row>
        <row r="7588">
          <cell r="A7588">
            <v>2000</v>
          </cell>
          <cell r="B7588" t="str">
            <v>Antoine Carr</v>
          </cell>
          <cell r="D7588" t="str">
            <v>VAN</v>
          </cell>
          <cell r="F7588">
            <v>7.5</v>
          </cell>
          <cell r="G7588">
            <v>1000000</v>
          </cell>
          <cell r="H7588">
            <v>220.5</v>
          </cell>
        </row>
        <row r="7589">
          <cell r="A7589">
            <v>2000</v>
          </cell>
          <cell r="B7589" t="str">
            <v>Milt Palacio</v>
          </cell>
          <cell r="D7589" t="str">
            <v>VAN</v>
          </cell>
          <cell r="F7589">
            <v>8.8000000000000007</v>
          </cell>
          <cell r="G7589">
            <v>301875</v>
          </cell>
          <cell r="H7589">
            <v>392.20000000000005</v>
          </cell>
        </row>
        <row r="7590">
          <cell r="A7590">
            <v>2000</v>
          </cell>
          <cell r="B7590" t="str">
            <v>Obinna Ekezie</v>
          </cell>
          <cell r="D7590" t="str">
            <v>VAN</v>
          </cell>
          <cell r="F7590">
            <v>11.8</v>
          </cell>
          <cell r="G7590">
            <v>301875</v>
          </cell>
          <cell r="H7590">
            <v>351</v>
          </cell>
        </row>
        <row r="7591">
          <cell r="A7591">
            <v>2000</v>
          </cell>
          <cell r="B7591" t="str">
            <v>Joe Stephens</v>
          </cell>
          <cell r="D7591" t="str">
            <v>VAN</v>
          </cell>
          <cell r="F7591">
            <v>10.199999999999999</v>
          </cell>
          <cell r="G7591">
            <v>88441</v>
          </cell>
          <cell r="H7591">
            <v>180.70000000000002</v>
          </cell>
        </row>
        <row r="7592">
          <cell r="A7592">
            <v>2000</v>
          </cell>
          <cell r="B7592" t="str">
            <v>Felipe Lopez</v>
          </cell>
          <cell r="D7592" t="str">
            <v>VAN</v>
          </cell>
          <cell r="F7592">
            <v>11.9</v>
          </cell>
          <cell r="H7592">
            <v>780</v>
          </cell>
        </row>
        <row r="7593">
          <cell r="A7593">
            <v>2000</v>
          </cell>
          <cell r="B7593" t="str">
            <v>Juwan Howard</v>
          </cell>
          <cell r="D7593" t="str">
            <v>WAS</v>
          </cell>
          <cell r="F7593">
            <v>12.3</v>
          </cell>
          <cell r="G7593">
            <v>15000000</v>
          </cell>
          <cell r="H7593">
            <v>2911</v>
          </cell>
        </row>
        <row r="7594">
          <cell r="A7594">
            <v>2000</v>
          </cell>
          <cell r="B7594" t="str">
            <v>Rod Strickland</v>
          </cell>
          <cell r="D7594" t="str">
            <v>WAS</v>
          </cell>
          <cell r="F7594">
            <v>17.100000000000001</v>
          </cell>
          <cell r="G7594">
            <v>10000000</v>
          </cell>
          <cell r="H7594">
            <v>2187.2999999999997</v>
          </cell>
        </row>
        <row r="7595">
          <cell r="A7595">
            <v>2000</v>
          </cell>
          <cell r="B7595" t="str">
            <v>Mitch Richmond</v>
          </cell>
          <cell r="D7595" t="str">
            <v>WAS</v>
          </cell>
          <cell r="F7595">
            <v>16.5</v>
          </cell>
          <cell r="G7595">
            <v>10000000</v>
          </cell>
          <cell r="H7595">
            <v>2397.6</v>
          </cell>
        </row>
        <row r="7596">
          <cell r="A7596">
            <v>2000</v>
          </cell>
          <cell r="B7596" t="str">
            <v>Isaac Austin</v>
          </cell>
          <cell r="D7596" t="str">
            <v>WAS</v>
          </cell>
          <cell r="F7596">
            <v>10.199999999999999</v>
          </cell>
          <cell r="G7596">
            <v>4819451</v>
          </cell>
          <cell r="H7596">
            <v>1174.0999999999999</v>
          </cell>
        </row>
        <row r="7597">
          <cell r="A7597">
            <v>2000</v>
          </cell>
          <cell r="B7597" t="str">
            <v>Tracy Murray</v>
          </cell>
          <cell r="D7597" t="str">
            <v>WAS</v>
          </cell>
          <cell r="F7597">
            <v>14.1</v>
          </cell>
          <cell r="G7597">
            <v>2720000</v>
          </cell>
          <cell r="H7597">
            <v>1832</v>
          </cell>
        </row>
        <row r="7598">
          <cell r="A7598">
            <v>2000</v>
          </cell>
          <cell r="B7598" t="str">
            <v>Michael Smith</v>
          </cell>
          <cell r="D7598" t="str">
            <v>WAS</v>
          </cell>
          <cell r="F7598">
            <v>14.5</v>
          </cell>
          <cell r="G7598">
            <v>2000000</v>
          </cell>
          <cell r="H7598">
            <v>1145.3999999999999</v>
          </cell>
        </row>
        <row r="7599">
          <cell r="A7599">
            <v>2000</v>
          </cell>
          <cell r="B7599" t="str">
            <v>Richard Hamilton</v>
          </cell>
          <cell r="D7599" t="str">
            <v>WAS</v>
          </cell>
          <cell r="F7599">
            <v>11.6</v>
          </cell>
          <cell r="G7599">
            <v>1836240</v>
          </cell>
          <cell r="H7599">
            <v>1370.3</v>
          </cell>
        </row>
        <row r="7600">
          <cell r="A7600">
            <v>2000</v>
          </cell>
          <cell r="B7600" t="str">
            <v>Chris Whitney</v>
          </cell>
          <cell r="D7600" t="str">
            <v>WAS</v>
          </cell>
          <cell r="F7600">
            <v>15.6</v>
          </cell>
          <cell r="G7600">
            <v>1680000</v>
          </cell>
          <cell r="H7600">
            <v>1623.6000000000001</v>
          </cell>
        </row>
        <row r="7601">
          <cell r="A7601">
            <v>2000</v>
          </cell>
          <cell r="B7601" t="str">
            <v>Lorenzo Williams</v>
          </cell>
          <cell r="D7601" t="str">
            <v>WAS</v>
          </cell>
          <cell r="F7601">
            <v>16.100000000000001</v>
          </cell>
          <cell r="G7601">
            <v>1540000</v>
          </cell>
          <cell r="H7601">
            <v>76</v>
          </cell>
        </row>
        <row r="7602">
          <cell r="A7602">
            <v>2000</v>
          </cell>
          <cell r="B7602" t="str">
            <v>Aaron Williams</v>
          </cell>
          <cell r="D7602" t="str">
            <v>WAS</v>
          </cell>
          <cell r="F7602">
            <v>17.7</v>
          </cell>
          <cell r="G7602">
            <v>1100000</v>
          </cell>
          <cell r="H7602">
            <v>1547.1000000000001</v>
          </cell>
        </row>
        <row r="7603">
          <cell r="A7603">
            <v>2000</v>
          </cell>
          <cell r="B7603" t="str">
            <v>Reggie Jordan</v>
          </cell>
          <cell r="D7603" t="str">
            <v>WAS</v>
          </cell>
          <cell r="F7603">
            <v>6.7</v>
          </cell>
          <cell r="G7603">
            <v>510000</v>
          </cell>
          <cell r="H7603">
            <v>244.79999999999998</v>
          </cell>
        </row>
        <row r="7604">
          <cell r="A7604">
            <v>2000</v>
          </cell>
          <cell r="B7604" t="str">
            <v>Gerard King</v>
          </cell>
          <cell r="D7604" t="str">
            <v>WAS</v>
          </cell>
          <cell r="F7604">
            <v>13.4</v>
          </cell>
          <cell r="G7604">
            <v>460000</v>
          </cell>
          <cell r="H7604">
            <v>1060.2</v>
          </cell>
        </row>
        <row r="7605">
          <cell r="A7605">
            <v>2000</v>
          </cell>
          <cell r="B7605" t="str">
            <v>Jahidi White</v>
          </cell>
          <cell r="D7605" t="str">
            <v>WAS</v>
          </cell>
          <cell r="F7605">
            <v>15.7</v>
          </cell>
          <cell r="G7605">
            <v>385000</v>
          </cell>
          <cell r="H7605">
            <v>1536</v>
          </cell>
        </row>
        <row r="7606">
          <cell r="A7606">
            <v>2000</v>
          </cell>
          <cell r="B7606" t="str">
            <v>Laron Profit</v>
          </cell>
          <cell r="D7606" t="str">
            <v>WAS</v>
          </cell>
          <cell r="F7606">
            <v>4.4000000000000004</v>
          </cell>
          <cell r="G7606">
            <v>301875</v>
          </cell>
          <cell r="H7606">
            <v>224.4</v>
          </cell>
        </row>
        <row r="7607">
          <cell r="A7607">
            <v>2000</v>
          </cell>
          <cell r="B7607" t="str">
            <v>Calvin Booth</v>
          </cell>
          <cell r="D7607" t="str">
            <v>WAS</v>
          </cell>
          <cell r="F7607">
            <v>11.9</v>
          </cell>
          <cell r="G7607">
            <v>301875</v>
          </cell>
          <cell r="H7607">
            <v>143</v>
          </cell>
        </row>
        <row r="7608">
          <cell r="A7608">
            <v>2001</v>
          </cell>
          <cell r="B7608" t="str">
            <v>Alan Henderson</v>
          </cell>
          <cell r="D7608" t="str">
            <v>ATL</v>
          </cell>
          <cell r="F7608">
            <v>14</v>
          </cell>
          <cell r="G7608">
            <v>5910000</v>
          </cell>
          <cell r="H7608">
            <v>1810.4</v>
          </cell>
        </row>
        <row r="7609">
          <cell r="A7609">
            <v>2001</v>
          </cell>
          <cell r="B7609" t="str">
            <v>Lorenzen Wright</v>
          </cell>
          <cell r="D7609" t="str">
            <v>ATL</v>
          </cell>
          <cell r="F7609">
            <v>15.7</v>
          </cell>
          <cell r="G7609">
            <v>4950000</v>
          </cell>
          <cell r="H7609">
            <v>1988</v>
          </cell>
        </row>
        <row r="7610">
          <cell r="A7610">
            <v>2001</v>
          </cell>
          <cell r="B7610" t="str">
            <v>Chris Crawford</v>
          </cell>
          <cell r="D7610" t="str">
            <v>ATL</v>
          </cell>
          <cell r="F7610">
            <v>9.5</v>
          </cell>
          <cell r="G7610">
            <v>2200000</v>
          </cell>
          <cell r="H7610">
            <v>902.4</v>
          </cell>
        </row>
        <row r="7611">
          <cell r="A7611">
            <v>2001</v>
          </cell>
          <cell r="B7611" t="str">
            <v>DerMarr Johnson</v>
          </cell>
          <cell r="D7611" t="str">
            <v>ATL</v>
          </cell>
          <cell r="F7611">
            <v>8.4</v>
          </cell>
          <cell r="G7611">
            <v>2107200</v>
          </cell>
          <cell r="H7611">
            <v>1310.4000000000001</v>
          </cell>
        </row>
        <row r="7612">
          <cell r="A7612">
            <v>2001</v>
          </cell>
          <cell r="B7612" t="str">
            <v>Matt Maloney</v>
          </cell>
          <cell r="D7612" t="str">
            <v>ATL</v>
          </cell>
          <cell r="F7612">
            <v>10.4</v>
          </cell>
          <cell r="G7612">
            <v>1790000</v>
          </cell>
          <cell r="H7612">
            <v>1402.5</v>
          </cell>
        </row>
        <row r="7613">
          <cell r="A7613">
            <v>2001</v>
          </cell>
          <cell r="B7613" t="str">
            <v>Jason Terry</v>
          </cell>
          <cell r="D7613" t="str">
            <v>ATL</v>
          </cell>
          <cell r="F7613">
            <v>17.3</v>
          </cell>
          <cell r="G7613">
            <v>1579080</v>
          </cell>
          <cell r="H7613">
            <v>3091.4</v>
          </cell>
        </row>
        <row r="7614">
          <cell r="A7614">
            <v>2001</v>
          </cell>
          <cell r="B7614" t="str">
            <v>Cal Bowdler</v>
          </cell>
          <cell r="D7614" t="str">
            <v>ATL</v>
          </cell>
          <cell r="F7614">
            <v>15.8</v>
          </cell>
          <cell r="G7614">
            <v>1102800</v>
          </cell>
          <cell r="H7614">
            <v>374</v>
          </cell>
        </row>
        <row r="7615">
          <cell r="A7615">
            <v>2001</v>
          </cell>
          <cell r="B7615" t="str">
            <v>Dion Glover</v>
          </cell>
          <cell r="D7615" t="str">
            <v>ATL</v>
          </cell>
          <cell r="F7615">
            <v>12.3</v>
          </cell>
          <cell r="G7615">
            <v>960480</v>
          </cell>
          <cell r="H7615">
            <v>929.1</v>
          </cell>
        </row>
        <row r="7616">
          <cell r="A7616">
            <v>2001</v>
          </cell>
          <cell r="B7616" t="str">
            <v>Hanno Mottola</v>
          </cell>
          <cell r="D7616" t="str">
            <v>ATL</v>
          </cell>
          <cell r="F7616">
            <v>7.5</v>
          </cell>
          <cell r="G7616">
            <v>316969</v>
          </cell>
          <cell r="H7616">
            <v>985.5</v>
          </cell>
        </row>
        <row r="7617">
          <cell r="A7617">
            <v>2001</v>
          </cell>
          <cell r="B7617" t="str">
            <v>Ira Bowman</v>
          </cell>
          <cell r="D7617" t="str">
            <v>ATL</v>
          </cell>
          <cell r="F7617">
            <v>9.1999999999999993</v>
          </cell>
          <cell r="H7617">
            <v>18.899999999999999</v>
          </cell>
        </row>
        <row r="7618">
          <cell r="A7618">
            <v>2001</v>
          </cell>
          <cell r="B7618" t="str">
            <v>Tony Smith</v>
          </cell>
          <cell r="D7618" t="str">
            <v>ATL</v>
          </cell>
          <cell r="F7618">
            <v>3.8</v>
          </cell>
          <cell r="H7618">
            <v>78</v>
          </cell>
        </row>
        <row r="7619">
          <cell r="A7619">
            <v>2001</v>
          </cell>
          <cell r="B7619" t="str">
            <v>Antoine Walker</v>
          </cell>
          <cell r="D7619" t="str">
            <v>BOS</v>
          </cell>
          <cell r="F7619">
            <v>18.899999999999999</v>
          </cell>
          <cell r="G7619">
            <v>10130000</v>
          </cell>
          <cell r="H7619">
            <v>3393.9</v>
          </cell>
        </row>
        <row r="7620">
          <cell r="A7620">
            <v>2001</v>
          </cell>
          <cell r="B7620" t="str">
            <v>Kenny Anderson</v>
          </cell>
          <cell r="D7620" t="str">
            <v>BOS</v>
          </cell>
          <cell r="F7620">
            <v>12.2</v>
          </cell>
          <cell r="G7620">
            <v>7520000</v>
          </cell>
          <cell r="H7620">
            <v>848.1</v>
          </cell>
        </row>
        <row r="7621">
          <cell r="A7621">
            <v>2001</v>
          </cell>
          <cell r="B7621" t="str">
            <v>Bryant Stith</v>
          </cell>
          <cell r="D7621" t="str">
            <v>BOS</v>
          </cell>
          <cell r="F7621">
            <v>11.7</v>
          </cell>
          <cell r="G7621">
            <v>5920000</v>
          </cell>
          <cell r="H7621">
            <v>2503.8000000000002</v>
          </cell>
        </row>
        <row r="7622">
          <cell r="A7622">
            <v>2001</v>
          </cell>
          <cell r="B7622" t="str">
            <v>Vitaly Potapenko</v>
          </cell>
          <cell r="D7622" t="str">
            <v>BOS</v>
          </cell>
          <cell r="F7622">
            <v>12.8</v>
          </cell>
          <cell r="G7622">
            <v>4290000</v>
          </cell>
          <cell r="H7622">
            <v>1902.3999999999999</v>
          </cell>
        </row>
        <row r="7623">
          <cell r="A7623">
            <v>2001</v>
          </cell>
          <cell r="B7623" t="str">
            <v>Eric Williams</v>
          </cell>
          <cell r="D7623" t="str">
            <v>BOS</v>
          </cell>
          <cell r="F7623">
            <v>10</v>
          </cell>
          <cell r="G7623">
            <v>3890000</v>
          </cell>
          <cell r="H7623">
            <v>1741.5</v>
          </cell>
        </row>
        <row r="7624">
          <cell r="A7624">
            <v>2001</v>
          </cell>
          <cell r="B7624" t="str">
            <v>Tony Battie</v>
          </cell>
          <cell r="D7624" t="str">
            <v>BOS</v>
          </cell>
          <cell r="F7624">
            <v>15.2</v>
          </cell>
          <cell r="G7624">
            <v>3200000</v>
          </cell>
          <cell r="H7624">
            <v>844</v>
          </cell>
        </row>
        <row r="7625">
          <cell r="A7625">
            <v>2001</v>
          </cell>
          <cell r="B7625" t="str">
            <v>Walter McCarty</v>
          </cell>
          <cell r="D7625" t="str">
            <v>BOS</v>
          </cell>
          <cell r="F7625">
            <v>9.1999999999999993</v>
          </cell>
          <cell r="G7625">
            <v>2670000</v>
          </cell>
          <cell r="H7625">
            <v>480</v>
          </cell>
        </row>
        <row r="7626">
          <cell r="A7626">
            <v>2001</v>
          </cell>
          <cell r="B7626" t="str">
            <v>Randy Brown</v>
          </cell>
          <cell r="D7626" t="str">
            <v>BOS</v>
          </cell>
          <cell r="F7626">
            <v>8.1999999999999993</v>
          </cell>
          <cell r="G7626">
            <v>2250000</v>
          </cell>
          <cell r="H7626">
            <v>1236.5999999999999</v>
          </cell>
        </row>
        <row r="7627">
          <cell r="A7627">
            <v>2001</v>
          </cell>
          <cell r="B7627" t="str">
            <v>Paul Pierce</v>
          </cell>
          <cell r="D7627" t="str">
            <v>BOS</v>
          </cell>
          <cell r="F7627">
            <v>22.3</v>
          </cell>
          <cell r="G7627">
            <v>1608840</v>
          </cell>
          <cell r="H7627">
            <v>3116</v>
          </cell>
        </row>
        <row r="7628">
          <cell r="A7628">
            <v>2001</v>
          </cell>
          <cell r="B7628" t="str">
            <v>Jerome Moiso</v>
          </cell>
          <cell r="D7628" t="str">
            <v>BOS</v>
          </cell>
          <cell r="F7628">
            <v>3.2</v>
          </cell>
          <cell r="G7628">
            <v>1461960</v>
          </cell>
          <cell r="H7628">
            <v>134.39999999999998</v>
          </cell>
        </row>
        <row r="7629">
          <cell r="A7629">
            <v>2001</v>
          </cell>
          <cell r="B7629" t="str">
            <v>Chris Carr</v>
          </cell>
          <cell r="D7629" t="str">
            <v>BOS</v>
          </cell>
          <cell r="F7629">
            <v>16.3</v>
          </cell>
          <cell r="G7629">
            <v>1200000</v>
          </cell>
          <cell r="H7629">
            <v>308</v>
          </cell>
        </row>
        <row r="7630">
          <cell r="A7630">
            <v>2001</v>
          </cell>
          <cell r="B7630" t="str">
            <v>Adrian Griffin</v>
          </cell>
          <cell r="D7630" t="str">
            <v>BOS</v>
          </cell>
          <cell r="F7630">
            <v>10.5</v>
          </cell>
          <cell r="G7630">
            <v>498500</v>
          </cell>
          <cell r="H7630">
            <v>378.4</v>
          </cell>
        </row>
        <row r="7631">
          <cell r="A7631">
            <v>2001</v>
          </cell>
          <cell r="B7631" t="str">
            <v>Chris Herren</v>
          </cell>
          <cell r="D7631" t="str">
            <v>BOS</v>
          </cell>
          <cell r="F7631">
            <v>6.1</v>
          </cell>
          <cell r="G7631">
            <v>316969</v>
          </cell>
          <cell r="H7631">
            <v>407.5</v>
          </cell>
        </row>
        <row r="7632">
          <cell r="A7632">
            <v>2001</v>
          </cell>
          <cell r="B7632" t="str">
            <v>Milt Palacio</v>
          </cell>
          <cell r="D7632" t="str">
            <v>BOS</v>
          </cell>
          <cell r="F7632">
            <v>12.3</v>
          </cell>
          <cell r="G7632">
            <v>316969</v>
          </cell>
          <cell r="H7632">
            <v>1142.5999999999999</v>
          </cell>
        </row>
        <row r="7633">
          <cell r="A7633">
            <v>2001</v>
          </cell>
          <cell r="B7633" t="str">
            <v>Mark Blount</v>
          </cell>
          <cell r="D7633" t="str">
            <v>BOS</v>
          </cell>
          <cell r="F7633">
            <v>11.1</v>
          </cell>
          <cell r="G7633">
            <v>316969</v>
          </cell>
          <cell r="H7633">
            <v>1100.8</v>
          </cell>
        </row>
        <row r="7634">
          <cell r="A7634">
            <v>2001</v>
          </cell>
          <cell r="B7634" t="str">
            <v>Elden Campbell</v>
          </cell>
          <cell r="D7634" t="str">
            <v>CHH</v>
          </cell>
          <cell r="F7634">
            <v>16.399999999999999</v>
          </cell>
          <cell r="G7634">
            <v>8050000</v>
          </cell>
          <cell r="H7634">
            <v>2340</v>
          </cell>
        </row>
        <row r="7635">
          <cell r="A7635">
            <v>2001</v>
          </cell>
          <cell r="B7635" t="str">
            <v>Derrick Coleman</v>
          </cell>
          <cell r="D7635" t="str">
            <v>CHH</v>
          </cell>
          <cell r="F7635">
            <v>13.8</v>
          </cell>
          <cell r="G7635">
            <v>8000000</v>
          </cell>
          <cell r="H7635">
            <v>683.40000000000009</v>
          </cell>
        </row>
        <row r="7636">
          <cell r="A7636">
            <v>2001</v>
          </cell>
          <cell r="B7636" t="str">
            <v>Jamal Mashburn</v>
          </cell>
          <cell r="D7636" t="str">
            <v>CHH</v>
          </cell>
          <cell r="F7636">
            <v>17.5</v>
          </cell>
          <cell r="G7636">
            <v>6200000</v>
          </cell>
          <cell r="H7636">
            <v>2986.7999999999997</v>
          </cell>
        </row>
        <row r="7637">
          <cell r="A7637">
            <v>2001</v>
          </cell>
          <cell r="B7637" t="str">
            <v>P.J. Brown</v>
          </cell>
          <cell r="D7637" t="str">
            <v>CHH</v>
          </cell>
          <cell r="F7637">
            <v>13.3</v>
          </cell>
          <cell r="G7637">
            <v>5740000</v>
          </cell>
          <cell r="H7637">
            <v>2808</v>
          </cell>
        </row>
        <row r="7638">
          <cell r="A7638">
            <v>2001</v>
          </cell>
          <cell r="B7638" t="str">
            <v>Hersey Hawkins</v>
          </cell>
          <cell r="D7638" t="str">
            <v>CHH</v>
          </cell>
          <cell r="F7638">
            <v>14.3</v>
          </cell>
          <cell r="G7638">
            <v>3560000</v>
          </cell>
          <cell r="H7638">
            <v>678.5</v>
          </cell>
        </row>
        <row r="7639">
          <cell r="A7639">
            <v>2001</v>
          </cell>
          <cell r="B7639" t="str">
            <v>Baron Davis</v>
          </cell>
          <cell r="D7639" t="str">
            <v>CHH</v>
          </cell>
          <cell r="F7639">
            <v>16.600000000000001</v>
          </cell>
          <cell r="G7639">
            <v>2916000</v>
          </cell>
          <cell r="H7639">
            <v>3189.7999999999997</v>
          </cell>
        </row>
        <row r="7640">
          <cell r="A7640">
            <v>2001</v>
          </cell>
          <cell r="B7640" t="str">
            <v>David Wesley</v>
          </cell>
          <cell r="D7640" t="str">
            <v>CHH</v>
          </cell>
          <cell r="F7640">
            <v>15.3</v>
          </cell>
          <cell r="G7640">
            <v>2880000</v>
          </cell>
          <cell r="H7640">
            <v>3107.7999999999997</v>
          </cell>
        </row>
        <row r="7641">
          <cell r="A7641">
            <v>2001</v>
          </cell>
          <cell r="B7641" t="str">
            <v>Otis Thorpe</v>
          </cell>
          <cell r="D7641" t="str">
            <v>CHH</v>
          </cell>
          <cell r="F7641">
            <v>7.6</v>
          </cell>
          <cell r="G7641">
            <v>2200000</v>
          </cell>
          <cell r="H7641">
            <v>646.79999999999995</v>
          </cell>
        </row>
        <row r="7642">
          <cell r="A7642">
            <v>2001</v>
          </cell>
          <cell r="B7642" t="str">
            <v>Eldridge Recasner</v>
          </cell>
          <cell r="D7642" t="str">
            <v>CHH</v>
          </cell>
          <cell r="F7642">
            <v>6.2</v>
          </cell>
          <cell r="G7642">
            <v>1200000</v>
          </cell>
          <cell r="H7642">
            <v>404.2</v>
          </cell>
        </row>
        <row r="7643">
          <cell r="A7643">
            <v>2001</v>
          </cell>
          <cell r="B7643" t="str">
            <v>Jamaal Magloire</v>
          </cell>
          <cell r="D7643" t="str">
            <v>CHH</v>
          </cell>
          <cell r="F7643">
            <v>13.4</v>
          </cell>
          <cell r="G7643">
            <v>975000</v>
          </cell>
          <cell r="H7643">
            <v>1095.2</v>
          </cell>
        </row>
        <row r="7644">
          <cell r="A7644">
            <v>2001</v>
          </cell>
          <cell r="B7644" t="str">
            <v>Tim James</v>
          </cell>
          <cell r="D7644" t="str">
            <v>CHH</v>
          </cell>
          <cell r="F7644">
            <v>5.8</v>
          </cell>
          <cell r="G7644">
            <v>783120</v>
          </cell>
          <cell r="H7644">
            <v>198</v>
          </cell>
        </row>
        <row r="7645">
          <cell r="A7645">
            <v>2001</v>
          </cell>
          <cell r="B7645" t="str">
            <v>Eddie Robinson</v>
          </cell>
          <cell r="D7645" t="str">
            <v>CHH</v>
          </cell>
          <cell r="F7645">
            <v>17.899999999999999</v>
          </cell>
          <cell r="G7645">
            <v>600000</v>
          </cell>
          <cell r="H7645">
            <v>1199.3</v>
          </cell>
        </row>
        <row r="7646">
          <cell r="A7646">
            <v>2001</v>
          </cell>
          <cell r="B7646" t="str">
            <v>Lee Nailon</v>
          </cell>
          <cell r="D7646" t="str">
            <v>CHH</v>
          </cell>
          <cell r="F7646">
            <v>11.7</v>
          </cell>
          <cell r="G7646">
            <v>316969</v>
          </cell>
          <cell r="H7646">
            <v>470.4</v>
          </cell>
        </row>
        <row r="7647">
          <cell r="A7647">
            <v>2001</v>
          </cell>
          <cell r="B7647" t="str">
            <v>Scott Burrell</v>
          </cell>
          <cell r="D7647" t="str">
            <v>CHH</v>
          </cell>
          <cell r="F7647">
            <v>12.8</v>
          </cell>
          <cell r="H7647">
            <v>41.2</v>
          </cell>
        </row>
        <row r="7648">
          <cell r="A7648">
            <v>2001</v>
          </cell>
          <cell r="B7648" t="str">
            <v>Ron Mercer</v>
          </cell>
          <cell r="D7648" t="str">
            <v>CHI</v>
          </cell>
          <cell r="F7648">
            <v>14.8</v>
          </cell>
          <cell r="G7648">
            <v>5520000</v>
          </cell>
          <cell r="H7648">
            <v>2537.6</v>
          </cell>
        </row>
        <row r="7649">
          <cell r="A7649">
            <v>2001</v>
          </cell>
          <cell r="B7649" t="str">
            <v>Brad Miller</v>
          </cell>
          <cell r="D7649" t="str">
            <v>CHI</v>
          </cell>
          <cell r="F7649">
            <v>16.399999999999999</v>
          </cell>
          <cell r="G7649">
            <v>4000000</v>
          </cell>
          <cell r="H7649">
            <v>1436.3999999999999</v>
          </cell>
        </row>
        <row r="7650">
          <cell r="A7650">
            <v>2001</v>
          </cell>
          <cell r="B7650" t="str">
            <v>Elton Brand</v>
          </cell>
          <cell r="D7650" t="str">
            <v>CHI</v>
          </cell>
          <cell r="F7650">
            <v>20.399999999999999</v>
          </cell>
          <cell r="G7650">
            <v>3629160</v>
          </cell>
          <cell r="H7650">
            <v>2908.2</v>
          </cell>
        </row>
        <row r="7651">
          <cell r="A7651">
            <v>2001</v>
          </cell>
          <cell r="B7651" t="str">
            <v>Marcus Fizer</v>
          </cell>
          <cell r="D7651" t="str">
            <v>CHI</v>
          </cell>
          <cell r="F7651">
            <v>11</v>
          </cell>
          <cell r="G7651">
            <v>2562000</v>
          </cell>
          <cell r="H7651">
            <v>1576.8</v>
          </cell>
        </row>
        <row r="7652">
          <cell r="A7652">
            <v>2001</v>
          </cell>
          <cell r="B7652" t="str">
            <v>Dragan Tarlac</v>
          </cell>
          <cell r="D7652" t="str">
            <v>CHI</v>
          </cell>
          <cell r="F7652">
            <v>5.6</v>
          </cell>
          <cell r="G7652">
            <v>2500000</v>
          </cell>
          <cell r="H7652">
            <v>597.70000000000005</v>
          </cell>
        </row>
        <row r="7653">
          <cell r="A7653">
            <v>2001</v>
          </cell>
          <cell r="B7653" t="str">
            <v>Jamal Crawford</v>
          </cell>
          <cell r="D7653" t="str">
            <v>CHI</v>
          </cell>
          <cell r="F7653">
            <v>8.5</v>
          </cell>
          <cell r="G7653">
            <v>1762320</v>
          </cell>
          <cell r="H7653">
            <v>1049.2</v>
          </cell>
        </row>
        <row r="7654">
          <cell r="A7654">
            <v>2001</v>
          </cell>
          <cell r="B7654" t="str">
            <v>Bryce Drew</v>
          </cell>
          <cell r="D7654" t="str">
            <v>CHI</v>
          </cell>
          <cell r="F7654">
            <v>7.9</v>
          </cell>
          <cell r="G7654">
            <v>1182600</v>
          </cell>
          <cell r="H7654">
            <v>1305.5999999999999</v>
          </cell>
        </row>
        <row r="7655">
          <cell r="A7655">
            <v>2001</v>
          </cell>
          <cell r="B7655" t="str">
            <v>Fred Hoiberg</v>
          </cell>
          <cell r="D7655" t="str">
            <v>CHI</v>
          </cell>
          <cell r="F7655">
            <v>15.3</v>
          </cell>
          <cell r="G7655">
            <v>880000</v>
          </cell>
          <cell r="H7655">
            <v>2249.6</v>
          </cell>
        </row>
        <row r="7656">
          <cell r="A7656">
            <v>2001</v>
          </cell>
          <cell r="B7656" t="str">
            <v>Dalibor Bagaric</v>
          </cell>
          <cell r="D7656" t="str">
            <v>CHI</v>
          </cell>
          <cell r="F7656">
            <v>3.3</v>
          </cell>
          <cell r="G7656">
            <v>795000</v>
          </cell>
          <cell r="H7656">
            <v>259</v>
          </cell>
        </row>
        <row r="7657">
          <cell r="A7657">
            <v>2001</v>
          </cell>
          <cell r="B7657" t="str">
            <v>Corey Benjamin</v>
          </cell>
          <cell r="D7657" t="str">
            <v>CHI</v>
          </cell>
          <cell r="F7657">
            <v>8.8000000000000007</v>
          </cell>
          <cell r="G7657">
            <v>749160</v>
          </cell>
          <cell r="H7657">
            <v>858</v>
          </cell>
        </row>
        <row r="7658">
          <cell r="A7658">
            <v>2001</v>
          </cell>
          <cell r="B7658" t="str">
            <v>Michael Ruffin</v>
          </cell>
          <cell r="D7658" t="str">
            <v>CHI</v>
          </cell>
          <cell r="F7658">
            <v>10.1</v>
          </cell>
          <cell r="G7658">
            <v>440000</v>
          </cell>
          <cell r="H7658">
            <v>877.5</v>
          </cell>
        </row>
        <row r="7659">
          <cell r="A7659">
            <v>2001</v>
          </cell>
          <cell r="B7659" t="str">
            <v>Khalid El-Amin</v>
          </cell>
          <cell r="D7659" t="str">
            <v>CHI</v>
          </cell>
          <cell r="F7659">
            <v>12.2</v>
          </cell>
          <cell r="G7659">
            <v>316969</v>
          </cell>
          <cell r="H7659">
            <v>935</v>
          </cell>
        </row>
        <row r="7660">
          <cell r="A7660">
            <v>2001</v>
          </cell>
          <cell r="B7660" t="str">
            <v>Jake Voskuhl</v>
          </cell>
          <cell r="D7660" t="str">
            <v>CHI</v>
          </cell>
          <cell r="F7660">
            <v>5.8</v>
          </cell>
          <cell r="G7660">
            <v>316969</v>
          </cell>
          <cell r="H7660">
            <v>142.4</v>
          </cell>
        </row>
        <row r="7661">
          <cell r="A7661">
            <v>2001</v>
          </cell>
          <cell r="B7661" t="str">
            <v>A.J. Guyton</v>
          </cell>
          <cell r="D7661" t="str">
            <v>CHI</v>
          </cell>
          <cell r="F7661">
            <v>10.3</v>
          </cell>
          <cell r="G7661">
            <v>316969</v>
          </cell>
          <cell r="H7661">
            <v>630.30000000000007</v>
          </cell>
        </row>
        <row r="7662">
          <cell r="A7662">
            <v>2001</v>
          </cell>
          <cell r="B7662" t="str">
            <v>Metta World</v>
          </cell>
          <cell r="D7662" t="str">
            <v>CHI</v>
          </cell>
          <cell r="F7662">
            <v>13.6</v>
          </cell>
          <cell r="H7662">
            <v>2363.6</v>
          </cell>
        </row>
        <row r="7663">
          <cell r="A7663">
            <v>2001</v>
          </cell>
          <cell r="B7663" t="str">
            <v>Steve Goodrich</v>
          </cell>
          <cell r="D7663" t="str">
            <v>CHI</v>
          </cell>
          <cell r="F7663">
            <v>4.0999999999999996</v>
          </cell>
          <cell r="H7663">
            <v>133.19999999999999</v>
          </cell>
        </row>
        <row r="7664">
          <cell r="A7664">
            <v>2001</v>
          </cell>
          <cell r="B7664" t="str">
            <v>Zydrunas Ilgauskas</v>
          </cell>
          <cell r="D7664" t="str">
            <v>CLE</v>
          </cell>
          <cell r="F7664">
            <v>16</v>
          </cell>
          <cell r="G7664">
            <v>10130000</v>
          </cell>
          <cell r="H7664">
            <v>616.79999999999995</v>
          </cell>
        </row>
        <row r="7665">
          <cell r="A7665">
            <v>2001</v>
          </cell>
          <cell r="B7665" t="str">
            <v>Wesley Person</v>
          </cell>
          <cell r="D7665" t="str">
            <v>CLE</v>
          </cell>
          <cell r="F7665">
            <v>11.6</v>
          </cell>
          <cell r="G7665">
            <v>5600000</v>
          </cell>
          <cell r="H7665">
            <v>959.2</v>
          </cell>
        </row>
        <row r="7666">
          <cell r="A7666">
            <v>2001</v>
          </cell>
          <cell r="B7666" t="str">
            <v>Chris Gatling</v>
          </cell>
          <cell r="D7666" t="str">
            <v>CLE</v>
          </cell>
          <cell r="F7666">
            <v>15.6</v>
          </cell>
          <cell r="G7666">
            <v>5550000</v>
          </cell>
          <cell r="H7666">
            <v>1672.4</v>
          </cell>
        </row>
        <row r="7667">
          <cell r="A7667">
            <v>2001</v>
          </cell>
          <cell r="B7667" t="str">
            <v>Lamond Murray</v>
          </cell>
          <cell r="D7667" t="str">
            <v>CLE</v>
          </cell>
          <cell r="F7667">
            <v>13.9</v>
          </cell>
          <cell r="G7667">
            <v>3380000</v>
          </cell>
          <cell r="H7667">
            <v>2223</v>
          </cell>
        </row>
        <row r="7668">
          <cell r="A7668">
            <v>2001</v>
          </cell>
          <cell r="B7668" t="str">
            <v>Cedric Henderson</v>
          </cell>
          <cell r="D7668" t="str">
            <v>CLE</v>
          </cell>
          <cell r="F7668">
            <v>6.2</v>
          </cell>
          <cell r="G7668">
            <v>2700000</v>
          </cell>
          <cell r="H7668">
            <v>962.5</v>
          </cell>
        </row>
        <row r="7669">
          <cell r="A7669">
            <v>2001</v>
          </cell>
          <cell r="B7669" t="str">
            <v>Bimbo Coles</v>
          </cell>
          <cell r="D7669" t="str">
            <v>CLE</v>
          </cell>
          <cell r="F7669">
            <v>9.3000000000000007</v>
          </cell>
          <cell r="G7669">
            <v>2250000</v>
          </cell>
          <cell r="H7669">
            <v>803.7</v>
          </cell>
        </row>
        <row r="7670">
          <cell r="A7670">
            <v>2001</v>
          </cell>
          <cell r="B7670" t="str">
            <v>Robert Traylor</v>
          </cell>
          <cell r="D7670" t="str">
            <v>CLE</v>
          </cell>
          <cell r="F7670">
            <v>14.1</v>
          </cell>
          <cell r="G7670">
            <v>2203080</v>
          </cell>
          <cell r="H7670">
            <v>1211</v>
          </cell>
        </row>
        <row r="7671">
          <cell r="A7671">
            <v>2001</v>
          </cell>
          <cell r="B7671" t="str">
            <v>J.R. Reid</v>
          </cell>
          <cell r="D7671" t="str">
            <v>CLE</v>
          </cell>
          <cell r="F7671">
            <v>15.7</v>
          </cell>
          <cell r="G7671">
            <v>2200000</v>
          </cell>
          <cell r="H7671">
            <v>39</v>
          </cell>
        </row>
        <row r="7672">
          <cell r="A7672">
            <v>2001</v>
          </cell>
          <cell r="B7672" t="str">
            <v>Clarence Weatherspoon</v>
          </cell>
          <cell r="D7672" t="str">
            <v>CLE</v>
          </cell>
          <cell r="F7672">
            <v>17.399999999999999</v>
          </cell>
          <cell r="G7672">
            <v>2100000</v>
          </cell>
          <cell r="H7672">
            <v>2771.6</v>
          </cell>
        </row>
        <row r="7673">
          <cell r="A7673">
            <v>2001</v>
          </cell>
          <cell r="B7673" t="str">
            <v>Chris Mihm</v>
          </cell>
          <cell r="D7673" t="str">
            <v>CLE</v>
          </cell>
          <cell r="F7673">
            <v>12.6</v>
          </cell>
          <cell r="G7673">
            <v>1923600</v>
          </cell>
          <cell r="H7673">
            <v>1168.2</v>
          </cell>
        </row>
        <row r="7674">
          <cell r="A7674">
            <v>2001</v>
          </cell>
          <cell r="B7674" t="str">
            <v>Andre Miller</v>
          </cell>
          <cell r="D7674" t="str">
            <v>CLE</v>
          </cell>
          <cell r="F7674">
            <v>20.100000000000001</v>
          </cell>
          <cell r="G7674">
            <v>1808400</v>
          </cell>
          <cell r="H7674">
            <v>2845.4</v>
          </cell>
        </row>
        <row r="7675">
          <cell r="A7675">
            <v>2001</v>
          </cell>
          <cell r="B7675" t="str">
            <v>Trajan Langdon</v>
          </cell>
          <cell r="D7675" t="str">
            <v>CLE</v>
          </cell>
          <cell r="F7675">
            <v>11.8</v>
          </cell>
          <cell r="G7675">
            <v>1500120</v>
          </cell>
          <cell r="H7675">
            <v>1118</v>
          </cell>
        </row>
        <row r="7676">
          <cell r="A7676">
            <v>2001</v>
          </cell>
          <cell r="B7676" t="str">
            <v>Matt Harpring</v>
          </cell>
          <cell r="D7676" t="str">
            <v>CLE</v>
          </cell>
          <cell r="F7676">
            <v>13.3</v>
          </cell>
          <cell r="G7676">
            <v>1244880</v>
          </cell>
          <cell r="H7676">
            <v>1612.8</v>
          </cell>
        </row>
        <row r="7677">
          <cell r="A7677">
            <v>2001</v>
          </cell>
          <cell r="B7677" t="str">
            <v>Etdrick Bohannon</v>
          </cell>
          <cell r="D7677" t="str">
            <v>CLE</v>
          </cell>
          <cell r="F7677">
            <v>22.4</v>
          </cell>
          <cell r="G7677">
            <v>523500</v>
          </cell>
          <cell r="H7677">
            <v>19.200000000000003</v>
          </cell>
        </row>
        <row r="7678">
          <cell r="A7678">
            <v>2001</v>
          </cell>
          <cell r="B7678" t="str">
            <v>Michael Hawkins</v>
          </cell>
          <cell r="D7678" t="str">
            <v>CLE</v>
          </cell>
          <cell r="F7678">
            <v>3.7</v>
          </cell>
          <cell r="G7678">
            <v>423500</v>
          </cell>
          <cell r="H7678">
            <v>76</v>
          </cell>
        </row>
        <row r="7679">
          <cell r="A7679">
            <v>2001</v>
          </cell>
          <cell r="B7679" t="str">
            <v>Michael Finley</v>
          </cell>
          <cell r="D7679" t="str">
            <v>DAL</v>
          </cell>
          <cell r="F7679">
            <v>18.2</v>
          </cell>
          <cell r="G7679">
            <v>8400000</v>
          </cell>
          <cell r="H7679">
            <v>3444</v>
          </cell>
        </row>
        <row r="7680">
          <cell r="A7680">
            <v>2001</v>
          </cell>
          <cell r="B7680" t="str">
            <v>Shawn Bradley</v>
          </cell>
          <cell r="D7680" t="str">
            <v>DAL</v>
          </cell>
          <cell r="F7680">
            <v>16.2</v>
          </cell>
          <cell r="G7680">
            <v>8370000</v>
          </cell>
          <cell r="H7680">
            <v>2000.8</v>
          </cell>
        </row>
        <row r="7681">
          <cell r="A7681">
            <v>2001</v>
          </cell>
          <cell r="B7681" t="str">
            <v>Steve Nash</v>
          </cell>
          <cell r="D7681" t="str">
            <v>DAL</v>
          </cell>
          <cell r="F7681">
            <v>19.600000000000001</v>
          </cell>
          <cell r="G7681">
            <v>5500000</v>
          </cell>
          <cell r="H7681">
            <v>2387</v>
          </cell>
        </row>
        <row r="7682">
          <cell r="A7682">
            <v>2001</v>
          </cell>
          <cell r="B7682" t="str">
            <v>Howard Eisley</v>
          </cell>
          <cell r="D7682" t="str">
            <v>DAL</v>
          </cell>
          <cell r="F7682">
            <v>11.7</v>
          </cell>
          <cell r="G7682">
            <v>4250000</v>
          </cell>
          <cell r="H7682">
            <v>2427.2000000000003</v>
          </cell>
        </row>
        <row r="7683">
          <cell r="A7683">
            <v>2001</v>
          </cell>
          <cell r="B7683" t="str">
            <v>Gary Trent</v>
          </cell>
          <cell r="D7683" t="str">
            <v>DAL</v>
          </cell>
          <cell r="F7683">
            <v>13.8</v>
          </cell>
          <cell r="G7683">
            <v>2400000</v>
          </cell>
          <cell r="H7683">
            <v>320.09999999999997</v>
          </cell>
        </row>
        <row r="7684">
          <cell r="A7684">
            <v>2001</v>
          </cell>
          <cell r="B7684" t="str">
            <v>Mark Bryant</v>
          </cell>
          <cell r="D7684" t="str">
            <v>DAL</v>
          </cell>
          <cell r="F7684">
            <v>2.1</v>
          </cell>
          <cell r="G7684">
            <v>2200000</v>
          </cell>
          <cell r="H7684">
            <v>100.8</v>
          </cell>
        </row>
        <row r="7685">
          <cell r="A7685">
            <v>2001</v>
          </cell>
          <cell r="B7685" t="str">
            <v>Dirk Nowitzki</v>
          </cell>
          <cell r="D7685" t="str">
            <v>DAL</v>
          </cell>
          <cell r="F7685">
            <v>22.8</v>
          </cell>
          <cell r="G7685">
            <v>1693560</v>
          </cell>
          <cell r="H7685">
            <v>3124.2000000000003</v>
          </cell>
        </row>
        <row r="7686">
          <cell r="A7686">
            <v>2001</v>
          </cell>
          <cell r="B7686" t="str">
            <v>Greg Buckner</v>
          </cell>
          <cell r="D7686" t="str">
            <v>DAL</v>
          </cell>
          <cell r="F7686">
            <v>12.1</v>
          </cell>
          <cell r="G7686">
            <v>1100000</v>
          </cell>
          <cell r="H7686">
            <v>821.4</v>
          </cell>
        </row>
        <row r="7687">
          <cell r="A7687">
            <v>2001</v>
          </cell>
          <cell r="B7687" t="str">
            <v>Donnell Harvey</v>
          </cell>
          <cell r="D7687" t="str">
            <v>DAL</v>
          </cell>
          <cell r="F7687">
            <v>9.8000000000000007</v>
          </cell>
          <cell r="G7687">
            <v>862560</v>
          </cell>
          <cell r="H7687">
            <v>64.8</v>
          </cell>
        </row>
        <row r="7688">
          <cell r="A7688">
            <v>2001</v>
          </cell>
          <cell r="B7688" t="str">
            <v>Eduardo Najera</v>
          </cell>
          <cell r="D7688" t="str">
            <v>DAL</v>
          </cell>
          <cell r="F7688">
            <v>14</v>
          </cell>
          <cell r="G7688">
            <v>316969</v>
          </cell>
          <cell r="H7688">
            <v>432</v>
          </cell>
        </row>
        <row r="7689">
          <cell r="A7689">
            <v>2001</v>
          </cell>
          <cell r="B7689" t="str">
            <v>Wang Zhizhi</v>
          </cell>
          <cell r="D7689" t="str">
            <v>DAL</v>
          </cell>
          <cell r="F7689">
            <v>14.9</v>
          </cell>
          <cell r="H7689">
            <v>38</v>
          </cell>
        </row>
        <row r="7690">
          <cell r="A7690">
            <v>2001</v>
          </cell>
          <cell r="B7690" t="str">
            <v>Antonio McDyess</v>
          </cell>
          <cell r="D7690" t="str">
            <v>DEN</v>
          </cell>
          <cell r="F7690">
            <v>22</v>
          </cell>
          <cell r="G7690">
            <v>10800000</v>
          </cell>
          <cell r="H7690">
            <v>2555</v>
          </cell>
        </row>
        <row r="7691">
          <cell r="A7691">
            <v>2001</v>
          </cell>
          <cell r="B7691" t="str">
            <v>Tariq Abdul-Wahad</v>
          </cell>
          <cell r="D7691" t="str">
            <v>DEN</v>
          </cell>
          <cell r="F7691">
            <v>5.8</v>
          </cell>
          <cell r="G7691">
            <v>4500000</v>
          </cell>
          <cell r="H7691">
            <v>420.5</v>
          </cell>
        </row>
        <row r="7692">
          <cell r="A7692">
            <v>2001</v>
          </cell>
          <cell r="B7692" t="str">
            <v>Robert Pack</v>
          </cell>
          <cell r="D7692" t="str">
            <v>DEN</v>
          </cell>
          <cell r="F7692">
            <v>14.8</v>
          </cell>
          <cell r="G7692">
            <v>4320000</v>
          </cell>
          <cell r="H7692">
            <v>1258</v>
          </cell>
        </row>
        <row r="7693">
          <cell r="A7693">
            <v>2001</v>
          </cell>
          <cell r="B7693" t="str">
            <v>Voshon Lenard</v>
          </cell>
          <cell r="D7693" t="str">
            <v>DEN</v>
          </cell>
          <cell r="F7693">
            <v>13.2</v>
          </cell>
          <cell r="G7693">
            <v>3780000</v>
          </cell>
          <cell r="H7693">
            <v>2328</v>
          </cell>
        </row>
        <row r="7694">
          <cell r="A7694">
            <v>2001</v>
          </cell>
          <cell r="B7694" t="str">
            <v>Raef LaFrentz</v>
          </cell>
          <cell r="D7694" t="str">
            <v>DEN</v>
          </cell>
          <cell r="F7694">
            <v>17.600000000000001</v>
          </cell>
          <cell r="G7694">
            <v>2970840</v>
          </cell>
          <cell r="H7694">
            <v>2457</v>
          </cell>
        </row>
        <row r="7695">
          <cell r="A7695">
            <v>2001</v>
          </cell>
          <cell r="B7695" t="str">
            <v>George McCloud</v>
          </cell>
          <cell r="D7695" t="str">
            <v>DEN</v>
          </cell>
          <cell r="F7695">
            <v>12.9</v>
          </cell>
          <cell r="G7695">
            <v>2200000</v>
          </cell>
          <cell r="H7695">
            <v>2006.3999999999999</v>
          </cell>
        </row>
        <row r="7696">
          <cell r="A7696">
            <v>2001</v>
          </cell>
          <cell r="B7696" t="str">
            <v>Calbert Cheaney</v>
          </cell>
          <cell r="D7696" t="str">
            <v>DEN</v>
          </cell>
          <cell r="F7696">
            <v>4.0999999999999996</v>
          </cell>
          <cell r="G7696">
            <v>2200000</v>
          </cell>
          <cell r="H7696">
            <v>153</v>
          </cell>
        </row>
        <row r="7697">
          <cell r="A7697">
            <v>2001</v>
          </cell>
          <cell r="B7697" t="str">
            <v>James Posey</v>
          </cell>
          <cell r="D7697" t="str">
            <v>DEN</v>
          </cell>
          <cell r="F7697">
            <v>12.5</v>
          </cell>
          <cell r="G7697">
            <v>1047600</v>
          </cell>
          <cell r="H7697">
            <v>2255</v>
          </cell>
        </row>
        <row r="7698">
          <cell r="A7698">
            <v>2001</v>
          </cell>
          <cell r="B7698" t="str">
            <v>Terry Davis</v>
          </cell>
          <cell r="D7698" t="str">
            <v>DEN</v>
          </cell>
          <cell r="F7698">
            <v>6.7</v>
          </cell>
          <cell r="G7698">
            <v>923500</v>
          </cell>
          <cell r="H7698">
            <v>228</v>
          </cell>
        </row>
        <row r="7699">
          <cell r="A7699">
            <v>2001</v>
          </cell>
          <cell r="B7699" t="str">
            <v>Ryan Bowen</v>
          </cell>
          <cell r="D7699" t="str">
            <v>DEN</v>
          </cell>
          <cell r="F7699">
            <v>13.3</v>
          </cell>
          <cell r="G7699">
            <v>510000</v>
          </cell>
          <cell r="H7699">
            <v>695.4</v>
          </cell>
        </row>
        <row r="7700">
          <cell r="A7700">
            <v>2001</v>
          </cell>
          <cell r="B7700" t="str">
            <v>Anthony Goldwire</v>
          </cell>
          <cell r="D7700" t="str">
            <v>DEN</v>
          </cell>
          <cell r="F7700">
            <v>12.6</v>
          </cell>
          <cell r="H7700">
            <v>202</v>
          </cell>
        </row>
        <row r="7701">
          <cell r="A7701">
            <v>2001</v>
          </cell>
          <cell r="B7701" t="str">
            <v>Nick Van</v>
          </cell>
          <cell r="D7701" t="str">
            <v>DEN</v>
          </cell>
          <cell r="F7701">
            <v>18.5</v>
          </cell>
          <cell r="H7701">
            <v>2690.9</v>
          </cell>
        </row>
        <row r="7702">
          <cell r="A7702">
            <v>2001</v>
          </cell>
          <cell r="B7702" t="str">
            <v>Dan McClintock</v>
          </cell>
          <cell r="D7702" t="str">
            <v>DEN</v>
          </cell>
          <cell r="F7702">
            <v>9.9</v>
          </cell>
          <cell r="H7702">
            <v>58.199999999999996</v>
          </cell>
        </row>
        <row r="7703">
          <cell r="A7703">
            <v>2001</v>
          </cell>
          <cell r="B7703" t="str">
            <v>Jerry Stackhouse</v>
          </cell>
          <cell r="D7703" t="str">
            <v>DET</v>
          </cell>
          <cell r="F7703">
            <v>21.8</v>
          </cell>
          <cell r="G7703">
            <v>5310000</v>
          </cell>
          <cell r="H7703">
            <v>3216</v>
          </cell>
        </row>
        <row r="7704">
          <cell r="A7704">
            <v>2001</v>
          </cell>
          <cell r="B7704" t="str">
            <v>Ben Wallace</v>
          </cell>
          <cell r="D7704" t="str">
            <v>DET</v>
          </cell>
          <cell r="F7704">
            <v>14.8</v>
          </cell>
          <cell r="G7704">
            <v>4000000</v>
          </cell>
          <cell r="H7704">
            <v>2760</v>
          </cell>
        </row>
        <row r="7705">
          <cell r="A7705">
            <v>2001</v>
          </cell>
          <cell r="B7705" t="str">
            <v>Dana Barros</v>
          </cell>
          <cell r="D7705" t="str">
            <v>DET</v>
          </cell>
          <cell r="F7705">
            <v>14.3</v>
          </cell>
          <cell r="G7705">
            <v>3700000</v>
          </cell>
          <cell r="H7705">
            <v>1080</v>
          </cell>
        </row>
        <row r="7706">
          <cell r="A7706">
            <v>2001</v>
          </cell>
          <cell r="B7706" t="str">
            <v>Jud Buechler</v>
          </cell>
          <cell r="D7706" t="str">
            <v>DET</v>
          </cell>
          <cell r="F7706">
            <v>9.9</v>
          </cell>
          <cell r="G7706">
            <v>3260000</v>
          </cell>
          <cell r="H7706">
            <v>735.30000000000007</v>
          </cell>
        </row>
        <row r="7707">
          <cell r="A7707">
            <v>2001</v>
          </cell>
          <cell r="B7707" t="str">
            <v>Chucky Atkins</v>
          </cell>
          <cell r="D7707" t="str">
            <v>DET</v>
          </cell>
          <cell r="F7707">
            <v>12.2</v>
          </cell>
          <cell r="G7707">
            <v>3000000</v>
          </cell>
          <cell r="H7707">
            <v>2365.1999999999998</v>
          </cell>
        </row>
        <row r="7708">
          <cell r="A7708">
            <v>2001</v>
          </cell>
          <cell r="B7708" t="str">
            <v>Mikki Moore</v>
          </cell>
          <cell r="D7708" t="str">
            <v>DET</v>
          </cell>
          <cell r="F7708">
            <v>12.9</v>
          </cell>
          <cell r="G7708">
            <v>2850000</v>
          </cell>
          <cell r="H7708">
            <v>1150.2</v>
          </cell>
        </row>
        <row r="7709">
          <cell r="A7709">
            <v>2001</v>
          </cell>
          <cell r="B7709" t="str">
            <v>Joe Smith</v>
          </cell>
          <cell r="D7709" t="str">
            <v>DET</v>
          </cell>
          <cell r="F7709">
            <v>14.6</v>
          </cell>
          <cell r="G7709">
            <v>2250000</v>
          </cell>
          <cell r="H7709">
            <v>1938.9</v>
          </cell>
        </row>
        <row r="7710">
          <cell r="A7710">
            <v>2001</v>
          </cell>
          <cell r="B7710" t="str">
            <v>Michael Curry</v>
          </cell>
          <cell r="D7710" t="str">
            <v>DET</v>
          </cell>
          <cell r="F7710">
            <v>7.5</v>
          </cell>
          <cell r="G7710">
            <v>2200000</v>
          </cell>
          <cell r="H7710">
            <v>1482.4</v>
          </cell>
        </row>
        <row r="7711">
          <cell r="A7711">
            <v>2001</v>
          </cell>
          <cell r="B7711" t="str">
            <v>John Wallace</v>
          </cell>
          <cell r="D7711" t="str">
            <v>DET</v>
          </cell>
          <cell r="F7711">
            <v>11.2</v>
          </cell>
          <cell r="G7711">
            <v>2200000</v>
          </cell>
          <cell r="H7711">
            <v>528</v>
          </cell>
        </row>
        <row r="7712">
          <cell r="A7712">
            <v>2001</v>
          </cell>
          <cell r="B7712" t="str">
            <v>Billy Owens</v>
          </cell>
          <cell r="D7712" t="str">
            <v>DET</v>
          </cell>
          <cell r="F7712">
            <v>10.5</v>
          </cell>
          <cell r="G7712">
            <v>2100000</v>
          </cell>
          <cell r="H7712">
            <v>792.00000000000011</v>
          </cell>
        </row>
        <row r="7713">
          <cell r="A7713">
            <v>2001</v>
          </cell>
          <cell r="B7713" t="str">
            <v>Mateen Cleaves</v>
          </cell>
          <cell r="D7713" t="str">
            <v>DET</v>
          </cell>
          <cell r="F7713">
            <v>9</v>
          </cell>
          <cell r="G7713">
            <v>1253400</v>
          </cell>
          <cell r="H7713">
            <v>1271.4000000000001</v>
          </cell>
        </row>
        <row r="7714">
          <cell r="A7714">
            <v>2001</v>
          </cell>
          <cell r="B7714" t="str">
            <v>Brian Cardinal</v>
          </cell>
          <cell r="D7714" t="str">
            <v>DET</v>
          </cell>
          <cell r="F7714">
            <v>4.7</v>
          </cell>
          <cell r="G7714">
            <v>316969</v>
          </cell>
          <cell r="H7714">
            <v>126</v>
          </cell>
        </row>
        <row r="7715">
          <cell r="A7715">
            <v>2001</v>
          </cell>
          <cell r="B7715" t="str">
            <v>Erick Dampier</v>
          </cell>
          <cell r="D7715" t="str">
            <v>GSW</v>
          </cell>
          <cell r="F7715">
            <v>10</v>
          </cell>
          <cell r="G7715">
            <v>5610000</v>
          </cell>
          <cell r="H7715">
            <v>1036.3</v>
          </cell>
        </row>
        <row r="7716">
          <cell r="A7716">
            <v>2001</v>
          </cell>
          <cell r="B7716" t="str">
            <v>Chris Mills</v>
          </cell>
          <cell r="D7716" t="str">
            <v>GSW</v>
          </cell>
          <cell r="F7716">
            <v>9.6</v>
          </cell>
          <cell r="G7716">
            <v>4800000</v>
          </cell>
          <cell r="H7716">
            <v>493.5</v>
          </cell>
        </row>
        <row r="7717">
          <cell r="A7717">
            <v>2001</v>
          </cell>
          <cell r="B7717" t="str">
            <v>Mookie Blaylock</v>
          </cell>
          <cell r="D7717" t="str">
            <v>GSW</v>
          </cell>
          <cell r="F7717">
            <v>15.8</v>
          </cell>
          <cell r="G7717">
            <v>4800000</v>
          </cell>
          <cell r="H7717">
            <v>2352.9</v>
          </cell>
        </row>
        <row r="7718">
          <cell r="A7718">
            <v>2001</v>
          </cell>
          <cell r="B7718" t="str">
            <v>Bob Sura</v>
          </cell>
          <cell r="D7718" t="str">
            <v>GSW</v>
          </cell>
          <cell r="F7718">
            <v>11.2</v>
          </cell>
          <cell r="G7718">
            <v>4390000</v>
          </cell>
          <cell r="H7718">
            <v>1685.4</v>
          </cell>
        </row>
        <row r="7719">
          <cell r="A7719">
            <v>2001</v>
          </cell>
          <cell r="B7719" t="str">
            <v>Danny Fortson</v>
          </cell>
          <cell r="D7719" t="str">
            <v>GSW</v>
          </cell>
          <cell r="F7719">
            <v>24.4</v>
          </cell>
          <cell r="G7719">
            <v>3950000</v>
          </cell>
          <cell r="H7719">
            <v>202.79999999999998</v>
          </cell>
        </row>
        <row r="7720">
          <cell r="A7720">
            <v>2001</v>
          </cell>
          <cell r="B7720" t="str">
            <v>Chris Mullin</v>
          </cell>
          <cell r="D7720" t="str">
            <v>GSW</v>
          </cell>
          <cell r="F7720">
            <v>10</v>
          </cell>
          <cell r="G7720">
            <v>3650000</v>
          </cell>
          <cell r="H7720">
            <v>374</v>
          </cell>
        </row>
        <row r="7721">
          <cell r="A7721">
            <v>2001</v>
          </cell>
          <cell r="B7721" t="str">
            <v>Adonal Foyle</v>
          </cell>
          <cell r="D7721" t="str">
            <v>GSW</v>
          </cell>
          <cell r="F7721">
            <v>12.4</v>
          </cell>
          <cell r="G7721">
            <v>3580000</v>
          </cell>
          <cell r="H7721">
            <v>1455.8000000000002</v>
          </cell>
        </row>
        <row r="7722">
          <cell r="A7722">
            <v>2001</v>
          </cell>
          <cell r="B7722" t="str">
            <v>Adam Keefe</v>
          </cell>
          <cell r="D7722" t="str">
            <v>GSW</v>
          </cell>
          <cell r="F7722">
            <v>9.6999999999999993</v>
          </cell>
          <cell r="G7722">
            <v>3390000</v>
          </cell>
          <cell r="H7722">
            <v>837.5</v>
          </cell>
        </row>
        <row r="7723">
          <cell r="A7723">
            <v>2001</v>
          </cell>
          <cell r="B7723" t="str">
            <v>Antawn Jamison</v>
          </cell>
          <cell r="D7723" t="str">
            <v>GSW</v>
          </cell>
          <cell r="F7723">
            <v>19</v>
          </cell>
          <cell r="G7723">
            <v>2678400</v>
          </cell>
          <cell r="H7723">
            <v>3394.7999999999997</v>
          </cell>
        </row>
        <row r="7724">
          <cell r="A7724">
            <v>2001</v>
          </cell>
          <cell r="B7724" t="str">
            <v>Larry Hughes</v>
          </cell>
          <cell r="D7724" t="str">
            <v>GSW</v>
          </cell>
          <cell r="F7724">
            <v>13.9</v>
          </cell>
          <cell r="G7724">
            <v>1842480</v>
          </cell>
          <cell r="H7724">
            <v>1845</v>
          </cell>
        </row>
        <row r="7725">
          <cell r="A7725">
            <v>2001</v>
          </cell>
          <cell r="B7725" t="str">
            <v>Vonteego Cummings</v>
          </cell>
          <cell r="D7725" t="str">
            <v>GSW</v>
          </cell>
          <cell r="F7725">
            <v>10.4</v>
          </cell>
          <cell r="G7725">
            <v>757200</v>
          </cell>
          <cell r="H7725">
            <v>1498.2</v>
          </cell>
        </row>
        <row r="7726">
          <cell r="A7726">
            <v>2001</v>
          </cell>
          <cell r="B7726" t="str">
            <v>Chris Porter</v>
          </cell>
          <cell r="D7726" t="str">
            <v>GSW</v>
          </cell>
          <cell r="F7726">
            <v>11.1</v>
          </cell>
          <cell r="G7726">
            <v>316969</v>
          </cell>
          <cell r="H7726">
            <v>1147.5</v>
          </cell>
        </row>
        <row r="7727">
          <cell r="A7727">
            <v>2001</v>
          </cell>
          <cell r="B7727" t="str">
            <v>Marc Jackson</v>
          </cell>
          <cell r="D7727" t="str">
            <v>GSW</v>
          </cell>
          <cell r="F7727">
            <v>16.100000000000001</v>
          </cell>
          <cell r="G7727">
            <v>316969</v>
          </cell>
          <cell r="H7727">
            <v>1411.1999999999998</v>
          </cell>
        </row>
        <row r="7728">
          <cell r="A7728">
            <v>2001</v>
          </cell>
          <cell r="B7728" t="str">
            <v>Chris Garner</v>
          </cell>
          <cell r="D7728" t="str">
            <v>GSW</v>
          </cell>
          <cell r="F7728">
            <v>1</v>
          </cell>
          <cell r="H7728">
            <v>148.80000000000001</v>
          </cell>
        </row>
        <row r="7729">
          <cell r="A7729">
            <v>2001</v>
          </cell>
          <cell r="B7729" t="str">
            <v>Hakeem Olajuwon</v>
          </cell>
          <cell r="D7729" t="str">
            <v>HOU</v>
          </cell>
          <cell r="F7729">
            <v>20.7</v>
          </cell>
          <cell r="G7729">
            <v>16700000</v>
          </cell>
          <cell r="H7729">
            <v>1542.8000000000002</v>
          </cell>
        </row>
        <row r="7730">
          <cell r="A7730">
            <v>2001</v>
          </cell>
          <cell r="B7730" t="str">
            <v>Kelvin Cato</v>
          </cell>
          <cell r="D7730" t="str">
            <v>HOU</v>
          </cell>
          <cell r="F7730">
            <v>13</v>
          </cell>
          <cell r="G7730">
            <v>5330000</v>
          </cell>
          <cell r="H7730">
            <v>623</v>
          </cell>
        </row>
        <row r="7731">
          <cell r="A7731">
            <v>2001</v>
          </cell>
          <cell r="B7731" t="str">
            <v>Walt Williams</v>
          </cell>
          <cell r="D7731" t="str">
            <v>HOU</v>
          </cell>
          <cell r="F7731">
            <v>12.6</v>
          </cell>
          <cell r="G7731">
            <v>4250000</v>
          </cell>
          <cell r="H7731">
            <v>1584</v>
          </cell>
        </row>
        <row r="7732">
          <cell r="A7732">
            <v>2001</v>
          </cell>
          <cell r="B7732" t="str">
            <v>Cuttino Mobley</v>
          </cell>
          <cell r="D7732" t="str">
            <v>HOU</v>
          </cell>
          <cell r="F7732">
            <v>17.7</v>
          </cell>
          <cell r="G7732">
            <v>3920000</v>
          </cell>
          <cell r="H7732">
            <v>3002</v>
          </cell>
        </row>
        <row r="7733">
          <cell r="A7733">
            <v>2001</v>
          </cell>
          <cell r="B7733" t="str">
            <v>Steve Francis</v>
          </cell>
          <cell r="D7733" t="str">
            <v>HOU</v>
          </cell>
          <cell r="F7733">
            <v>21.6</v>
          </cell>
          <cell r="G7733">
            <v>3246960</v>
          </cell>
          <cell r="H7733">
            <v>3192</v>
          </cell>
        </row>
        <row r="7734">
          <cell r="A7734">
            <v>2001</v>
          </cell>
          <cell r="B7734" t="str">
            <v>Maurice Taylor</v>
          </cell>
          <cell r="D7734" t="str">
            <v>HOU</v>
          </cell>
          <cell r="F7734">
            <v>14.9</v>
          </cell>
          <cell r="G7734">
            <v>2250000</v>
          </cell>
          <cell r="H7734">
            <v>1973.4</v>
          </cell>
        </row>
        <row r="7735">
          <cell r="A7735">
            <v>2001</v>
          </cell>
          <cell r="B7735" t="str">
            <v>Carlos Rogers</v>
          </cell>
          <cell r="D7735" t="str">
            <v>HOU</v>
          </cell>
          <cell r="F7735">
            <v>18.100000000000001</v>
          </cell>
          <cell r="G7735">
            <v>2200000</v>
          </cell>
          <cell r="H7735">
            <v>542.1</v>
          </cell>
        </row>
        <row r="7736">
          <cell r="A7736">
            <v>2001</v>
          </cell>
          <cell r="B7736" t="str">
            <v>Shandon Anderson</v>
          </cell>
          <cell r="D7736" t="str">
            <v>HOU</v>
          </cell>
          <cell r="F7736">
            <v>11.9</v>
          </cell>
          <cell r="G7736">
            <v>2200000</v>
          </cell>
          <cell r="H7736">
            <v>2394.4</v>
          </cell>
        </row>
        <row r="7737">
          <cell r="A7737">
            <v>2001</v>
          </cell>
          <cell r="B7737" t="str">
            <v>Matt Bullard</v>
          </cell>
          <cell r="D7737" t="str">
            <v>HOU</v>
          </cell>
          <cell r="F7737">
            <v>13</v>
          </cell>
          <cell r="G7737">
            <v>2100000</v>
          </cell>
          <cell r="H7737">
            <v>1000.3999999999999</v>
          </cell>
        </row>
        <row r="7738">
          <cell r="A7738">
            <v>2001</v>
          </cell>
          <cell r="B7738" t="str">
            <v>Jason Collier</v>
          </cell>
          <cell r="D7738" t="str">
            <v>HOU</v>
          </cell>
          <cell r="F7738">
            <v>7.4</v>
          </cell>
          <cell r="G7738">
            <v>1190760</v>
          </cell>
          <cell r="H7738">
            <v>223.1</v>
          </cell>
        </row>
        <row r="7739">
          <cell r="A7739">
            <v>2001</v>
          </cell>
          <cell r="B7739" t="str">
            <v>Kenny Thomas</v>
          </cell>
          <cell r="D7739" t="str">
            <v>HOU</v>
          </cell>
          <cell r="F7739">
            <v>11.2</v>
          </cell>
          <cell r="G7739">
            <v>885120</v>
          </cell>
          <cell r="H7739">
            <v>1820.4</v>
          </cell>
        </row>
        <row r="7740">
          <cell r="A7740">
            <v>2001</v>
          </cell>
          <cell r="B7740" t="str">
            <v>Moochie Norris</v>
          </cell>
          <cell r="D7740" t="str">
            <v>HOU</v>
          </cell>
          <cell r="F7740">
            <v>16.2</v>
          </cell>
          <cell r="G7740">
            <v>523500</v>
          </cell>
          <cell r="H7740">
            <v>1656.3999999999999</v>
          </cell>
        </row>
        <row r="7741">
          <cell r="A7741">
            <v>2001</v>
          </cell>
          <cell r="B7741" t="str">
            <v>Dan Langhi</v>
          </cell>
          <cell r="D7741" t="str">
            <v>HOU</v>
          </cell>
          <cell r="F7741">
            <v>9.4</v>
          </cell>
          <cell r="G7741">
            <v>316969</v>
          </cell>
          <cell r="H7741">
            <v>240.9</v>
          </cell>
        </row>
        <row r="7742">
          <cell r="A7742">
            <v>2001</v>
          </cell>
          <cell r="B7742" t="str">
            <v>Reggie Miller</v>
          </cell>
          <cell r="D7742" t="str">
            <v>IND</v>
          </cell>
          <cell r="F7742">
            <v>17.3</v>
          </cell>
          <cell r="G7742">
            <v>10670000</v>
          </cell>
          <cell r="H7742">
            <v>3183.2999999999997</v>
          </cell>
        </row>
        <row r="7743">
          <cell r="A7743">
            <v>2001</v>
          </cell>
          <cell r="B7743" t="str">
            <v>Jalen Rose</v>
          </cell>
          <cell r="D7743" t="str">
            <v>IND</v>
          </cell>
          <cell r="F7743">
            <v>17.8</v>
          </cell>
          <cell r="G7743">
            <v>9660000</v>
          </cell>
          <cell r="H7743">
            <v>2944.7999999999997</v>
          </cell>
        </row>
        <row r="7744">
          <cell r="A7744">
            <v>2001</v>
          </cell>
          <cell r="B7744" t="str">
            <v>Derrick McKey</v>
          </cell>
          <cell r="D7744" t="str">
            <v>IND</v>
          </cell>
          <cell r="F7744">
            <v>8.3000000000000007</v>
          </cell>
          <cell r="G7744">
            <v>5400000</v>
          </cell>
          <cell r="H7744">
            <v>990</v>
          </cell>
        </row>
        <row r="7745">
          <cell r="A7745">
            <v>2001</v>
          </cell>
          <cell r="B7745" t="str">
            <v>Austin Croshere</v>
          </cell>
          <cell r="D7745" t="str">
            <v>IND</v>
          </cell>
          <cell r="F7745">
            <v>14.3</v>
          </cell>
          <cell r="G7745">
            <v>5300000</v>
          </cell>
          <cell r="H7745">
            <v>1871.1000000000001</v>
          </cell>
        </row>
        <row r="7746">
          <cell r="A7746">
            <v>2001</v>
          </cell>
          <cell r="B7746" t="str">
            <v>Travis Best</v>
          </cell>
          <cell r="D7746" t="str">
            <v>IND</v>
          </cell>
          <cell r="F7746">
            <v>16.7</v>
          </cell>
          <cell r="G7746">
            <v>3500000</v>
          </cell>
          <cell r="H7746">
            <v>2456.2999999999997</v>
          </cell>
        </row>
        <row r="7747">
          <cell r="A7747">
            <v>2001</v>
          </cell>
          <cell r="B7747" t="str">
            <v>Jonathan Bender</v>
          </cell>
          <cell r="D7747" t="str">
            <v>IND</v>
          </cell>
          <cell r="F7747">
            <v>7.6</v>
          </cell>
          <cell r="G7747">
            <v>2380680</v>
          </cell>
          <cell r="H7747">
            <v>572.29999999999995</v>
          </cell>
        </row>
        <row r="7748">
          <cell r="A7748">
            <v>2001</v>
          </cell>
          <cell r="B7748" t="str">
            <v>Sam Perkins</v>
          </cell>
          <cell r="D7748" t="str">
            <v>IND</v>
          </cell>
          <cell r="F7748">
            <v>11.1</v>
          </cell>
          <cell r="G7748">
            <v>2250000</v>
          </cell>
          <cell r="H7748">
            <v>998.4</v>
          </cell>
        </row>
        <row r="7749">
          <cell r="A7749">
            <v>2001</v>
          </cell>
          <cell r="B7749" t="str">
            <v>Terry Mills</v>
          </cell>
          <cell r="D7749" t="str">
            <v>IND</v>
          </cell>
          <cell r="F7749">
            <v>1.1000000000000001</v>
          </cell>
          <cell r="G7749">
            <v>1400000</v>
          </cell>
          <cell r="H7749">
            <v>113.39999999999999</v>
          </cell>
        </row>
        <row r="7750">
          <cell r="A7750">
            <v>2001</v>
          </cell>
          <cell r="B7750" t="str">
            <v>Žan Tabak</v>
          </cell>
          <cell r="D7750" t="str">
            <v>IND</v>
          </cell>
          <cell r="F7750">
            <v>10.5</v>
          </cell>
          <cell r="G7750">
            <v>1200000</v>
          </cell>
          <cell r="H7750">
            <v>775.5</v>
          </cell>
        </row>
        <row r="7751">
          <cell r="A7751">
            <v>2001</v>
          </cell>
          <cell r="B7751" t="str">
            <v>Jeff Foster</v>
          </cell>
          <cell r="D7751" t="str">
            <v>IND</v>
          </cell>
          <cell r="F7751">
            <v>12.5</v>
          </cell>
          <cell r="G7751">
            <v>922080</v>
          </cell>
          <cell r="H7751">
            <v>1150.2</v>
          </cell>
        </row>
        <row r="7752">
          <cell r="A7752">
            <v>2001</v>
          </cell>
          <cell r="B7752" t="str">
            <v>Al Harrington</v>
          </cell>
          <cell r="D7752" t="str">
            <v>IND</v>
          </cell>
          <cell r="F7752">
            <v>10.199999999999999</v>
          </cell>
          <cell r="G7752">
            <v>797880</v>
          </cell>
          <cell r="H7752">
            <v>1895.4</v>
          </cell>
        </row>
        <row r="7753">
          <cell r="A7753">
            <v>2001</v>
          </cell>
          <cell r="B7753" t="str">
            <v>Tyus Edney</v>
          </cell>
          <cell r="D7753" t="str">
            <v>IND</v>
          </cell>
          <cell r="F7753">
            <v>16.600000000000001</v>
          </cell>
          <cell r="G7753">
            <v>523500</v>
          </cell>
          <cell r="H7753">
            <v>264</v>
          </cell>
        </row>
        <row r="7754">
          <cell r="A7754">
            <v>2001</v>
          </cell>
          <cell r="B7754" t="str">
            <v>Bruno Sundov</v>
          </cell>
          <cell r="D7754" t="str">
            <v>IND</v>
          </cell>
          <cell r="F7754">
            <v>11</v>
          </cell>
          <cell r="G7754">
            <v>498500</v>
          </cell>
          <cell r="H7754">
            <v>119.9</v>
          </cell>
        </row>
        <row r="7755">
          <cell r="A7755">
            <v>2001</v>
          </cell>
          <cell r="B7755" t="str">
            <v>Jermaine O'Neal</v>
          </cell>
          <cell r="D7755" t="str">
            <v>IND</v>
          </cell>
          <cell r="F7755">
            <v>17.5</v>
          </cell>
          <cell r="H7755">
            <v>2640.6</v>
          </cell>
        </row>
        <row r="7756">
          <cell r="A7756">
            <v>2001</v>
          </cell>
          <cell r="B7756" t="str">
            <v>Michael Olowokandi</v>
          </cell>
          <cell r="D7756" t="str">
            <v>LAC</v>
          </cell>
          <cell r="F7756">
            <v>10</v>
          </cell>
          <cell r="G7756">
            <v>3697440</v>
          </cell>
          <cell r="H7756">
            <v>2123.7999999999997</v>
          </cell>
        </row>
        <row r="7757">
          <cell r="A7757">
            <v>2001</v>
          </cell>
          <cell r="B7757" t="str">
            <v>Derek Strong</v>
          </cell>
          <cell r="D7757" t="str">
            <v>LAC</v>
          </cell>
          <cell r="F7757">
            <v>8.8000000000000007</v>
          </cell>
          <cell r="G7757">
            <v>3510000</v>
          </cell>
          <cell r="H7757">
            <v>490</v>
          </cell>
        </row>
        <row r="7758">
          <cell r="A7758">
            <v>2001</v>
          </cell>
          <cell r="B7758" t="str">
            <v>Darius Miles</v>
          </cell>
          <cell r="D7758" t="str">
            <v>LAC</v>
          </cell>
          <cell r="F7758">
            <v>14.7</v>
          </cell>
          <cell r="G7758">
            <v>2841720</v>
          </cell>
          <cell r="H7758">
            <v>2130.3000000000002</v>
          </cell>
        </row>
        <row r="7759">
          <cell r="A7759">
            <v>2001</v>
          </cell>
          <cell r="B7759" t="str">
            <v>Lamar Odom</v>
          </cell>
          <cell r="D7759" t="str">
            <v>LAC</v>
          </cell>
          <cell r="F7759">
            <v>18.899999999999999</v>
          </cell>
          <cell r="G7759">
            <v>2628960</v>
          </cell>
          <cell r="H7759">
            <v>2834.7999999999997</v>
          </cell>
        </row>
        <row r="7760">
          <cell r="A7760">
            <v>2001</v>
          </cell>
          <cell r="B7760" t="str">
            <v>Eric Piatkowski</v>
          </cell>
          <cell r="D7760" t="str">
            <v>LAC</v>
          </cell>
          <cell r="F7760">
            <v>14.6</v>
          </cell>
          <cell r="G7760">
            <v>2200000</v>
          </cell>
          <cell r="H7760">
            <v>2146.5</v>
          </cell>
        </row>
        <row r="7761">
          <cell r="A7761">
            <v>2001</v>
          </cell>
          <cell r="B7761" t="str">
            <v>Sean Rooks</v>
          </cell>
          <cell r="D7761" t="str">
            <v>LAC</v>
          </cell>
          <cell r="F7761">
            <v>11.5</v>
          </cell>
          <cell r="G7761">
            <v>2160000</v>
          </cell>
          <cell r="H7761">
            <v>1549.8</v>
          </cell>
        </row>
        <row r="7762">
          <cell r="A7762">
            <v>2001</v>
          </cell>
          <cell r="B7762" t="str">
            <v>Keyon Dooling</v>
          </cell>
          <cell r="D7762" t="str">
            <v>LAC</v>
          </cell>
          <cell r="F7762">
            <v>12.6</v>
          </cell>
          <cell r="G7762">
            <v>1538880</v>
          </cell>
          <cell r="H7762">
            <v>1238.8</v>
          </cell>
        </row>
        <row r="7763">
          <cell r="A7763">
            <v>2001</v>
          </cell>
          <cell r="B7763" t="str">
            <v>Corey Maggette</v>
          </cell>
          <cell r="D7763" t="str">
            <v>LAC</v>
          </cell>
          <cell r="F7763">
            <v>18.2</v>
          </cell>
          <cell r="G7763">
            <v>1353960</v>
          </cell>
          <cell r="H7763">
            <v>1359.3</v>
          </cell>
        </row>
        <row r="7764">
          <cell r="A7764">
            <v>2001</v>
          </cell>
          <cell r="B7764" t="str">
            <v>Quentin Richardson</v>
          </cell>
          <cell r="D7764" t="str">
            <v>LAC</v>
          </cell>
          <cell r="F7764">
            <v>16.5</v>
          </cell>
          <cell r="G7764">
            <v>1020960</v>
          </cell>
          <cell r="H7764">
            <v>1360.3999999999999</v>
          </cell>
        </row>
        <row r="7765">
          <cell r="A7765">
            <v>2001</v>
          </cell>
          <cell r="B7765" t="str">
            <v>Brian Skinner</v>
          </cell>
          <cell r="D7765" t="str">
            <v>LAC</v>
          </cell>
          <cell r="F7765">
            <v>10.4</v>
          </cell>
          <cell r="G7765">
            <v>901800</v>
          </cell>
          <cell r="H7765">
            <v>585</v>
          </cell>
        </row>
        <row r="7766">
          <cell r="A7766">
            <v>2001</v>
          </cell>
          <cell r="B7766" t="str">
            <v>Jeff McInnis</v>
          </cell>
          <cell r="D7766" t="str">
            <v>LAC</v>
          </cell>
          <cell r="F7766">
            <v>15.6</v>
          </cell>
          <cell r="G7766">
            <v>523500</v>
          </cell>
          <cell r="H7766">
            <v>2835</v>
          </cell>
        </row>
        <row r="7767">
          <cell r="A7767">
            <v>2001</v>
          </cell>
          <cell r="B7767" t="str">
            <v>Earl Boykins</v>
          </cell>
          <cell r="D7767" t="str">
            <v>LAC</v>
          </cell>
          <cell r="F7767">
            <v>17.2</v>
          </cell>
          <cell r="G7767">
            <v>498500</v>
          </cell>
          <cell r="H7767">
            <v>149</v>
          </cell>
        </row>
        <row r="7768">
          <cell r="A7768">
            <v>2001</v>
          </cell>
          <cell r="B7768" t="str">
            <v>Zendon Hamilton</v>
          </cell>
          <cell r="D7768" t="str">
            <v>LAC</v>
          </cell>
          <cell r="F7768">
            <v>5.7</v>
          </cell>
          <cell r="G7768">
            <v>316969</v>
          </cell>
          <cell r="H7768">
            <v>18.899999999999999</v>
          </cell>
        </row>
        <row r="7769">
          <cell r="A7769">
            <v>2001</v>
          </cell>
          <cell r="B7769" t="str">
            <v>Kobe Bryant</v>
          </cell>
          <cell r="D7769" t="str">
            <v>LAL</v>
          </cell>
          <cell r="F7769">
            <v>24.5</v>
          </cell>
          <cell r="G7769">
            <v>10130000</v>
          </cell>
          <cell r="H7769">
            <v>2781.2</v>
          </cell>
        </row>
        <row r="7770">
          <cell r="A7770">
            <v>2001</v>
          </cell>
          <cell r="B7770" t="str">
            <v>Horace Grant</v>
          </cell>
          <cell r="D7770" t="str">
            <v>LAL</v>
          </cell>
          <cell r="F7770">
            <v>14.3</v>
          </cell>
          <cell r="G7770">
            <v>6500000</v>
          </cell>
          <cell r="H7770">
            <v>2387</v>
          </cell>
        </row>
        <row r="7771">
          <cell r="A7771">
            <v>2001</v>
          </cell>
          <cell r="B7771" t="str">
            <v>Robert Horry</v>
          </cell>
          <cell r="D7771" t="str">
            <v>LAL</v>
          </cell>
          <cell r="F7771">
            <v>11</v>
          </cell>
          <cell r="G7771">
            <v>4800000</v>
          </cell>
          <cell r="H7771">
            <v>1587.9</v>
          </cell>
        </row>
        <row r="7772">
          <cell r="A7772">
            <v>2001</v>
          </cell>
          <cell r="B7772" t="str">
            <v>Rick Fox</v>
          </cell>
          <cell r="D7772" t="str">
            <v>LAL</v>
          </cell>
          <cell r="F7772">
            <v>13.8</v>
          </cell>
          <cell r="G7772">
            <v>3400000</v>
          </cell>
          <cell r="H7772">
            <v>2287.7999999999997</v>
          </cell>
        </row>
        <row r="7773">
          <cell r="A7773">
            <v>2001</v>
          </cell>
          <cell r="B7773" t="str">
            <v>Derek Fisher</v>
          </cell>
          <cell r="D7773" t="str">
            <v>LAL</v>
          </cell>
          <cell r="F7773">
            <v>14</v>
          </cell>
          <cell r="G7773">
            <v>3380000</v>
          </cell>
          <cell r="H7773">
            <v>710</v>
          </cell>
        </row>
        <row r="7774">
          <cell r="A7774">
            <v>2001</v>
          </cell>
          <cell r="B7774" t="str">
            <v>Brian Shaw</v>
          </cell>
          <cell r="D7774" t="str">
            <v>LAL</v>
          </cell>
          <cell r="F7774">
            <v>10.9</v>
          </cell>
          <cell r="G7774">
            <v>2250000</v>
          </cell>
          <cell r="H7774">
            <v>1832</v>
          </cell>
        </row>
        <row r="7775">
          <cell r="A7775">
            <v>2001</v>
          </cell>
          <cell r="B7775" t="str">
            <v>Ron Harper</v>
          </cell>
          <cell r="D7775" t="str">
            <v>LAL</v>
          </cell>
          <cell r="F7775">
            <v>12.5</v>
          </cell>
          <cell r="G7775">
            <v>2200000</v>
          </cell>
          <cell r="H7775">
            <v>1137.3999999999999</v>
          </cell>
        </row>
        <row r="7776">
          <cell r="A7776">
            <v>2001</v>
          </cell>
          <cell r="B7776" t="str">
            <v>Greg Foster</v>
          </cell>
          <cell r="D7776" t="str">
            <v>LAL</v>
          </cell>
          <cell r="F7776">
            <v>9.5</v>
          </cell>
          <cell r="G7776">
            <v>1760000</v>
          </cell>
          <cell r="H7776">
            <v>452.59999999999997</v>
          </cell>
        </row>
        <row r="7777">
          <cell r="A7777">
            <v>2001</v>
          </cell>
          <cell r="B7777" t="str">
            <v>Tyronn Lue</v>
          </cell>
          <cell r="D7777" t="str">
            <v>LAL</v>
          </cell>
          <cell r="F7777">
            <v>8.6999999999999993</v>
          </cell>
          <cell r="G7777">
            <v>865800</v>
          </cell>
          <cell r="H7777">
            <v>467.40000000000003</v>
          </cell>
        </row>
        <row r="7778">
          <cell r="A7778">
            <v>2001</v>
          </cell>
          <cell r="B7778" t="str">
            <v>Devean George</v>
          </cell>
          <cell r="D7778" t="str">
            <v>LAL</v>
          </cell>
          <cell r="F7778">
            <v>6.2</v>
          </cell>
          <cell r="G7778">
            <v>849720</v>
          </cell>
          <cell r="H7778">
            <v>595.9</v>
          </cell>
        </row>
        <row r="7779">
          <cell r="A7779">
            <v>2001</v>
          </cell>
          <cell r="B7779" t="str">
            <v>Isaiah Rider</v>
          </cell>
          <cell r="D7779" t="str">
            <v>LAL</v>
          </cell>
          <cell r="F7779">
            <v>11.8</v>
          </cell>
          <cell r="G7779">
            <v>736000</v>
          </cell>
          <cell r="H7779">
            <v>1206</v>
          </cell>
        </row>
        <row r="7780">
          <cell r="A7780">
            <v>2001</v>
          </cell>
          <cell r="B7780" t="str">
            <v>Mark Madsen</v>
          </cell>
          <cell r="D7780" t="str">
            <v>LAL</v>
          </cell>
          <cell r="F7780">
            <v>9.1999999999999993</v>
          </cell>
          <cell r="G7780">
            <v>707040</v>
          </cell>
          <cell r="H7780">
            <v>644</v>
          </cell>
        </row>
        <row r="7781">
          <cell r="A7781">
            <v>2001</v>
          </cell>
          <cell r="B7781" t="str">
            <v>Mike Penberthy</v>
          </cell>
          <cell r="D7781" t="str">
            <v>LAL</v>
          </cell>
          <cell r="F7781">
            <v>11.2</v>
          </cell>
          <cell r="G7781">
            <v>316969</v>
          </cell>
          <cell r="H7781">
            <v>853.30000000000007</v>
          </cell>
        </row>
        <row r="7782">
          <cell r="A7782">
            <v>2001</v>
          </cell>
          <cell r="B7782" t="str">
            <v>Stanislav Medvedenko</v>
          </cell>
          <cell r="D7782" t="str">
            <v>LAL</v>
          </cell>
          <cell r="F7782">
            <v>21.8</v>
          </cell>
          <cell r="G7782">
            <v>316969</v>
          </cell>
          <cell r="H7782">
            <v>39.199999999999996</v>
          </cell>
        </row>
        <row r="7783">
          <cell r="A7783">
            <v>2001</v>
          </cell>
          <cell r="B7783" t="str">
            <v>Shaquille O'Neal</v>
          </cell>
          <cell r="D7783" t="str">
            <v>LAL</v>
          </cell>
          <cell r="F7783">
            <v>30.2</v>
          </cell>
          <cell r="H7783">
            <v>2923</v>
          </cell>
        </row>
        <row r="7784">
          <cell r="A7784">
            <v>2001</v>
          </cell>
          <cell r="B7784" t="str">
            <v>Alonzo Mourning</v>
          </cell>
          <cell r="D7784" t="str">
            <v>MIA</v>
          </cell>
          <cell r="F7784">
            <v>24.6</v>
          </cell>
          <cell r="G7784">
            <v>16880000</v>
          </cell>
          <cell r="H7784">
            <v>305.5</v>
          </cell>
        </row>
        <row r="7785">
          <cell r="A7785">
            <v>2001</v>
          </cell>
          <cell r="B7785" t="str">
            <v>Tim Hardaway</v>
          </cell>
          <cell r="D7785" t="str">
            <v>MIA</v>
          </cell>
          <cell r="F7785">
            <v>16.7</v>
          </cell>
          <cell r="G7785">
            <v>12000000</v>
          </cell>
          <cell r="H7785">
            <v>2610.2999999999997</v>
          </cell>
        </row>
        <row r="7786">
          <cell r="A7786">
            <v>2001</v>
          </cell>
          <cell r="B7786" t="str">
            <v>Eddie Jones</v>
          </cell>
          <cell r="D7786" t="str">
            <v>MIA</v>
          </cell>
          <cell r="F7786">
            <v>18.8</v>
          </cell>
          <cell r="G7786">
            <v>8960000</v>
          </cell>
          <cell r="H7786">
            <v>2280.6000000000004</v>
          </cell>
        </row>
        <row r="7787">
          <cell r="A7787">
            <v>2001</v>
          </cell>
          <cell r="B7787" t="str">
            <v>Brian Grant</v>
          </cell>
          <cell r="D7787" t="str">
            <v>MIA</v>
          </cell>
          <cell r="F7787">
            <v>17.5</v>
          </cell>
          <cell r="G7787">
            <v>8900000</v>
          </cell>
          <cell r="H7787">
            <v>2771.6</v>
          </cell>
        </row>
        <row r="7788">
          <cell r="A7788">
            <v>2001</v>
          </cell>
          <cell r="B7788" t="str">
            <v>Anthony Mason</v>
          </cell>
          <cell r="D7788" t="str">
            <v>MIA</v>
          </cell>
          <cell r="F7788">
            <v>17.399999999999999</v>
          </cell>
          <cell r="G7788">
            <v>5550000</v>
          </cell>
          <cell r="H7788">
            <v>3256</v>
          </cell>
        </row>
        <row r="7789">
          <cell r="A7789">
            <v>2001</v>
          </cell>
          <cell r="B7789" t="str">
            <v>Dan Majerle</v>
          </cell>
          <cell r="D7789" t="str">
            <v>MIA</v>
          </cell>
          <cell r="F7789">
            <v>9.4</v>
          </cell>
          <cell r="G7789">
            <v>4050000</v>
          </cell>
          <cell r="H7789">
            <v>1303.8000000000002</v>
          </cell>
        </row>
        <row r="7790">
          <cell r="A7790">
            <v>2001</v>
          </cell>
          <cell r="B7790" t="str">
            <v>Duane Causwell</v>
          </cell>
          <cell r="D7790" t="str">
            <v>MIA</v>
          </cell>
          <cell r="F7790">
            <v>4.8</v>
          </cell>
          <cell r="G7790">
            <v>4000000</v>
          </cell>
          <cell r="H7790">
            <v>384.40000000000003</v>
          </cell>
        </row>
        <row r="7791">
          <cell r="A7791">
            <v>2001</v>
          </cell>
          <cell r="B7791" t="str">
            <v>Don MacLean</v>
          </cell>
          <cell r="D7791" t="str">
            <v>MIA</v>
          </cell>
          <cell r="F7791">
            <v>16.3</v>
          </cell>
          <cell r="G7791">
            <v>2380000</v>
          </cell>
          <cell r="H7791">
            <v>76</v>
          </cell>
        </row>
        <row r="7792">
          <cell r="A7792">
            <v>2001</v>
          </cell>
          <cell r="B7792" t="str">
            <v>A.C. Green</v>
          </cell>
          <cell r="D7792" t="str">
            <v>MIA</v>
          </cell>
          <cell r="F7792">
            <v>11.2</v>
          </cell>
          <cell r="G7792">
            <v>2250000</v>
          </cell>
          <cell r="H7792">
            <v>1410.3999999999999</v>
          </cell>
        </row>
        <row r="7793">
          <cell r="A7793">
            <v>2001</v>
          </cell>
          <cell r="B7793" t="str">
            <v>Anthony Carter</v>
          </cell>
          <cell r="D7793" t="str">
            <v>MIA</v>
          </cell>
          <cell r="F7793">
            <v>11.3</v>
          </cell>
          <cell r="G7793">
            <v>1200000</v>
          </cell>
          <cell r="H7793">
            <v>1627.2</v>
          </cell>
        </row>
        <row r="7794">
          <cell r="A7794">
            <v>2001</v>
          </cell>
          <cell r="B7794" t="str">
            <v>Ricky Davis</v>
          </cell>
          <cell r="D7794" t="str">
            <v>MIA</v>
          </cell>
          <cell r="F7794">
            <v>18.899999999999999</v>
          </cell>
          <cell r="G7794">
            <v>939360</v>
          </cell>
          <cell r="H7794">
            <v>70</v>
          </cell>
        </row>
        <row r="7795">
          <cell r="A7795">
            <v>2001</v>
          </cell>
          <cell r="B7795" t="str">
            <v>Bruce Bowen</v>
          </cell>
          <cell r="D7795" t="str">
            <v>MIA</v>
          </cell>
          <cell r="F7795">
            <v>8.1</v>
          </cell>
          <cell r="G7795">
            <v>733000</v>
          </cell>
          <cell r="H7795">
            <v>2681.4</v>
          </cell>
        </row>
        <row r="7796">
          <cell r="A7796">
            <v>2001</v>
          </cell>
          <cell r="B7796" t="str">
            <v>Todd Fuller</v>
          </cell>
          <cell r="D7796" t="str">
            <v>MIA</v>
          </cell>
          <cell r="F7796">
            <v>9.3000000000000007</v>
          </cell>
          <cell r="G7796">
            <v>611000</v>
          </cell>
          <cell r="H7796">
            <v>77</v>
          </cell>
        </row>
        <row r="7797">
          <cell r="A7797">
            <v>2001</v>
          </cell>
          <cell r="B7797" t="str">
            <v>Eddie House</v>
          </cell>
          <cell r="D7797" t="str">
            <v>MIA</v>
          </cell>
          <cell r="F7797">
            <v>11.6</v>
          </cell>
          <cell r="G7797">
            <v>316969</v>
          </cell>
          <cell r="H7797">
            <v>550</v>
          </cell>
        </row>
        <row r="7798">
          <cell r="A7798">
            <v>2001</v>
          </cell>
          <cell r="B7798" t="str">
            <v>Ray Allen</v>
          </cell>
          <cell r="D7798" t="str">
            <v>MIL</v>
          </cell>
          <cell r="F7798">
            <v>22.9</v>
          </cell>
          <cell r="G7798">
            <v>10130000</v>
          </cell>
          <cell r="H7798">
            <v>3132.4</v>
          </cell>
        </row>
        <row r="7799">
          <cell r="A7799">
            <v>2001</v>
          </cell>
          <cell r="B7799" t="str">
            <v>Tim Thomas</v>
          </cell>
          <cell r="D7799" t="str">
            <v>MIL</v>
          </cell>
          <cell r="F7799">
            <v>16.399999999999999</v>
          </cell>
          <cell r="G7799">
            <v>8510000</v>
          </cell>
          <cell r="H7799">
            <v>2082.4</v>
          </cell>
        </row>
        <row r="7800">
          <cell r="A7800">
            <v>2001</v>
          </cell>
          <cell r="B7800" t="str">
            <v>Glenn Robinson</v>
          </cell>
          <cell r="D7800" t="str">
            <v>MIL</v>
          </cell>
          <cell r="F7800">
            <v>20.100000000000001</v>
          </cell>
          <cell r="G7800">
            <v>8120000</v>
          </cell>
          <cell r="H7800">
            <v>2812</v>
          </cell>
        </row>
        <row r="7801">
          <cell r="A7801">
            <v>2001</v>
          </cell>
          <cell r="B7801" t="str">
            <v>Jason Caffey</v>
          </cell>
          <cell r="D7801" t="str">
            <v>MIL</v>
          </cell>
          <cell r="F7801">
            <v>13.7</v>
          </cell>
          <cell r="G7801">
            <v>4380000</v>
          </cell>
          <cell r="H7801">
            <v>1463</v>
          </cell>
        </row>
        <row r="7802">
          <cell r="A7802">
            <v>2001</v>
          </cell>
          <cell r="B7802" t="str">
            <v>Scott Williams</v>
          </cell>
          <cell r="D7802" t="str">
            <v>MIL</v>
          </cell>
          <cell r="F7802">
            <v>14.2</v>
          </cell>
          <cell r="G7802">
            <v>4200000</v>
          </cell>
          <cell r="H7802">
            <v>1273.8</v>
          </cell>
        </row>
        <row r="7803">
          <cell r="A7803">
            <v>2001</v>
          </cell>
          <cell r="B7803" t="str">
            <v>Sam Cassell</v>
          </cell>
          <cell r="D7803" t="str">
            <v>MIL</v>
          </cell>
          <cell r="F7803">
            <v>20.100000000000001</v>
          </cell>
          <cell r="G7803">
            <v>4000000</v>
          </cell>
          <cell r="H7803">
            <v>2705.6</v>
          </cell>
        </row>
        <row r="7804">
          <cell r="A7804">
            <v>2001</v>
          </cell>
          <cell r="B7804" t="str">
            <v>Ervin Johnson</v>
          </cell>
          <cell r="D7804" t="str">
            <v>MIL</v>
          </cell>
          <cell r="F7804">
            <v>11.2</v>
          </cell>
          <cell r="G7804">
            <v>2700000</v>
          </cell>
          <cell r="H7804">
            <v>1984.3999999999999</v>
          </cell>
        </row>
        <row r="7805">
          <cell r="A7805">
            <v>2001</v>
          </cell>
          <cell r="B7805" t="str">
            <v>Lindsey Hunter</v>
          </cell>
          <cell r="D7805" t="str">
            <v>MIL</v>
          </cell>
          <cell r="F7805">
            <v>14.8</v>
          </cell>
          <cell r="G7805">
            <v>2650000</v>
          </cell>
          <cell r="H7805">
            <v>2000.8</v>
          </cell>
        </row>
        <row r="7806">
          <cell r="A7806">
            <v>2001</v>
          </cell>
          <cell r="B7806" t="str">
            <v>Darvin Ham</v>
          </cell>
          <cell r="D7806" t="str">
            <v>MIL</v>
          </cell>
          <cell r="F7806">
            <v>10.1</v>
          </cell>
          <cell r="G7806">
            <v>1700000</v>
          </cell>
          <cell r="H7806">
            <v>539.40000000000009</v>
          </cell>
        </row>
        <row r="7807">
          <cell r="A7807">
            <v>2001</v>
          </cell>
          <cell r="B7807" t="str">
            <v>Joel Przybilla</v>
          </cell>
          <cell r="D7807" t="str">
            <v>MIL</v>
          </cell>
          <cell r="F7807">
            <v>5.9</v>
          </cell>
          <cell r="G7807">
            <v>1619880</v>
          </cell>
          <cell r="H7807">
            <v>270.59999999999997</v>
          </cell>
        </row>
        <row r="7808">
          <cell r="A7808">
            <v>2001</v>
          </cell>
          <cell r="B7808" t="str">
            <v>Jerome Kersey</v>
          </cell>
          <cell r="D7808" t="str">
            <v>MIL</v>
          </cell>
          <cell r="F7808">
            <v>12.9</v>
          </cell>
          <cell r="G7808">
            <v>1000000</v>
          </cell>
          <cell r="H7808">
            <v>242</v>
          </cell>
        </row>
        <row r="7809">
          <cell r="A7809">
            <v>2001</v>
          </cell>
          <cell r="B7809" t="str">
            <v>Mark Pope</v>
          </cell>
          <cell r="D7809" t="str">
            <v>MIL</v>
          </cell>
          <cell r="F7809">
            <v>7.2</v>
          </cell>
          <cell r="G7809">
            <v>498500</v>
          </cell>
          <cell r="H7809">
            <v>945</v>
          </cell>
        </row>
        <row r="7810">
          <cell r="A7810">
            <v>2001</v>
          </cell>
          <cell r="B7810" t="str">
            <v>Rafer Alston</v>
          </cell>
          <cell r="D7810" t="str">
            <v>MIL</v>
          </cell>
          <cell r="F7810">
            <v>12.1</v>
          </cell>
          <cell r="G7810">
            <v>423500</v>
          </cell>
          <cell r="H7810">
            <v>288.59999999999997</v>
          </cell>
        </row>
        <row r="7811">
          <cell r="A7811">
            <v>2001</v>
          </cell>
          <cell r="B7811" t="str">
            <v>Jason Hart</v>
          </cell>
          <cell r="D7811" t="str">
            <v>MIL</v>
          </cell>
          <cell r="F7811">
            <v>1.7</v>
          </cell>
          <cell r="G7811">
            <v>316969</v>
          </cell>
          <cell r="H7811">
            <v>10</v>
          </cell>
        </row>
        <row r="7812">
          <cell r="A7812">
            <v>2001</v>
          </cell>
          <cell r="B7812" t="str">
            <v>Michael Redd</v>
          </cell>
          <cell r="D7812" t="str">
            <v>MIL</v>
          </cell>
          <cell r="F7812">
            <v>3.4</v>
          </cell>
          <cell r="G7812">
            <v>316969</v>
          </cell>
          <cell r="H7812">
            <v>34.799999999999997</v>
          </cell>
        </row>
        <row r="7813">
          <cell r="A7813">
            <v>2001</v>
          </cell>
          <cell r="B7813" t="str">
            <v>Kevin Garnett</v>
          </cell>
          <cell r="D7813" t="str">
            <v>MIN</v>
          </cell>
          <cell r="F7813">
            <v>23.9</v>
          </cell>
          <cell r="G7813">
            <v>19610000</v>
          </cell>
          <cell r="H7813">
            <v>3199.5</v>
          </cell>
        </row>
        <row r="7814">
          <cell r="A7814">
            <v>2001</v>
          </cell>
          <cell r="B7814" t="str">
            <v>Terrell Brandon</v>
          </cell>
          <cell r="D7814" t="str">
            <v>MIN</v>
          </cell>
          <cell r="F7814">
            <v>20</v>
          </cell>
          <cell r="G7814">
            <v>8330000</v>
          </cell>
          <cell r="H7814">
            <v>2823.6000000000004</v>
          </cell>
        </row>
        <row r="7815">
          <cell r="A7815">
            <v>2001</v>
          </cell>
          <cell r="B7815" t="str">
            <v>Dean Garrett</v>
          </cell>
          <cell r="D7815" t="str">
            <v>MIN</v>
          </cell>
          <cell r="F7815">
            <v>12.5</v>
          </cell>
          <cell r="G7815">
            <v>2880000</v>
          </cell>
          <cell r="H7815">
            <v>833</v>
          </cell>
        </row>
        <row r="7816">
          <cell r="A7816">
            <v>2001</v>
          </cell>
          <cell r="B7816" t="str">
            <v>Anthony Peeler</v>
          </cell>
          <cell r="D7816" t="str">
            <v>MIN</v>
          </cell>
          <cell r="F7816">
            <v>12.6</v>
          </cell>
          <cell r="G7816">
            <v>2740000</v>
          </cell>
          <cell r="H7816">
            <v>2122.5</v>
          </cell>
        </row>
        <row r="7817">
          <cell r="A7817">
            <v>2001</v>
          </cell>
          <cell r="B7817" t="str">
            <v>Sam Mitchell</v>
          </cell>
          <cell r="D7817" t="str">
            <v>MIN</v>
          </cell>
          <cell r="F7817">
            <v>8.1999999999999993</v>
          </cell>
          <cell r="G7817">
            <v>2370000</v>
          </cell>
          <cell r="H7817">
            <v>984</v>
          </cell>
        </row>
        <row r="7818">
          <cell r="A7818">
            <v>2001</v>
          </cell>
          <cell r="B7818" t="str">
            <v>Chauncey Billups</v>
          </cell>
          <cell r="D7818" t="str">
            <v>MIN</v>
          </cell>
          <cell r="F7818">
            <v>14.1</v>
          </cell>
          <cell r="G7818">
            <v>2250000</v>
          </cell>
          <cell r="H7818">
            <v>1786.3999999999999</v>
          </cell>
        </row>
        <row r="7819">
          <cell r="A7819">
            <v>2001</v>
          </cell>
          <cell r="B7819" t="str">
            <v>Wally Szczerbiak</v>
          </cell>
          <cell r="D7819" t="str">
            <v>MIN</v>
          </cell>
          <cell r="F7819">
            <v>15.8</v>
          </cell>
          <cell r="G7819">
            <v>2162280</v>
          </cell>
          <cell r="H7819">
            <v>2853.6</v>
          </cell>
        </row>
        <row r="7820">
          <cell r="A7820">
            <v>2001</v>
          </cell>
          <cell r="B7820" t="str">
            <v>William Avery</v>
          </cell>
          <cell r="D7820" t="str">
            <v>MIN</v>
          </cell>
          <cell r="F7820">
            <v>9</v>
          </cell>
          <cell r="G7820">
            <v>1286160</v>
          </cell>
          <cell r="H7820">
            <v>462</v>
          </cell>
        </row>
        <row r="7821">
          <cell r="A7821">
            <v>2001</v>
          </cell>
          <cell r="B7821" t="str">
            <v>LaPhonso Ellis</v>
          </cell>
          <cell r="D7821" t="str">
            <v>MIN</v>
          </cell>
          <cell r="F7821">
            <v>16</v>
          </cell>
          <cell r="G7821">
            <v>1200000</v>
          </cell>
          <cell r="H7821">
            <v>1951.6000000000001</v>
          </cell>
        </row>
        <row r="7822">
          <cell r="A7822">
            <v>2001</v>
          </cell>
          <cell r="B7822" t="str">
            <v>Rasho Nesterović</v>
          </cell>
          <cell r="D7822" t="str">
            <v>MIN</v>
          </cell>
          <cell r="F7822">
            <v>10.4</v>
          </cell>
          <cell r="G7822">
            <v>1123560</v>
          </cell>
          <cell r="H7822">
            <v>1233.6999999999998</v>
          </cell>
        </row>
        <row r="7823">
          <cell r="A7823">
            <v>2001</v>
          </cell>
          <cell r="B7823" t="str">
            <v>Todd Day</v>
          </cell>
          <cell r="D7823" t="str">
            <v>MIN</v>
          </cell>
          <cell r="F7823">
            <v>10.1</v>
          </cell>
          <cell r="G7823">
            <v>736000</v>
          </cell>
          <cell r="H7823">
            <v>344.09999999999997</v>
          </cell>
        </row>
        <row r="7824">
          <cell r="A7824">
            <v>2001</v>
          </cell>
          <cell r="B7824" t="str">
            <v>Reggie Slater</v>
          </cell>
          <cell r="D7824" t="str">
            <v>MIN</v>
          </cell>
          <cell r="F7824">
            <v>14.1</v>
          </cell>
          <cell r="G7824">
            <v>673500</v>
          </cell>
          <cell r="H7824">
            <v>687.5</v>
          </cell>
        </row>
        <row r="7825">
          <cell r="A7825">
            <v>2001</v>
          </cell>
          <cell r="B7825" t="str">
            <v>Sam Jacobson</v>
          </cell>
          <cell r="D7825" t="str">
            <v>MIN</v>
          </cell>
          <cell r="F7825">
            <v>10.7</v>
          </cell>
          <cell r="G7825">
            <v>498500</v>
          </cell>
          <cell r="H7825">
            <v>58.800000000000004</v>
          </cell>
        </row>
        <row r="7826">
          <cell r="A7826">
            <v>2001</v>
          </cell>
          <cell r="B7826" t="str">
            <v>Stephon Marbury</v>
          </cell>
          <cell r="D7826" t="str">
            <v>NJN</v>
          </cell>
          <cell r="F7826">
            <v>22.7</v>
          </cell>
          <cell r="G7826">
            <v>10130000</v>
          </cell>
          <cell r="H7826">
            <v>2559.4</v>
          </cell>
        </row>
        <row r="7827">
          <cell r="A7827">
            <v>2001</v>
          </cell>
          <cell r="B7827" t="str">
            <v>Kendall Gill</v>
          </cell>
          <cell r="D7827" t="str">
            <v>NJN</v>
          </cell>
          <cell r="F7827">
            <v>10.1</v>
          </cell>
          <cell r="G7827">
            <v>7000000</v>
          </cell>
          <cell r="H7827">
            <v>892.80000000000007</v>
          </cell>
        </row>
        <row r="7828">
          <cell r="A7828">
            <v>2001</v>
          </cell>
          <cell r="B7828" t="str">
            <v>Jim McIlvaine</v>
          </cell>
          <cell r="D7828" t="str">
            <v>NJN</v>
          </cell>
          <cell r="F7828">
            <v>6.2</v>
          </cell>
          <cell r="G7828">
            <v>5400000</v>
          </cell>
          <cell r="H7828">
            <v>192.6</v>
          </cell>
        </row>
        <row r="7829">
          <cell r="A7829">
            <v>2001</v>
          </cell>
          <cell r="B7829" t="str">
            <v>Kenyon Martin</v>
          </cell>
          <cell r="D7829" t="str">
            <v>NJN</v>
          </cell>
          <cell r="F7829">
            <v>13.4</v>
          </cell>
          <cell r="G7829">
            <v>3536640</v>
          </cell>
          <cell r="H7829">
            <v>2271.1999999999998</v>
          </cell>
        </row>
        <row r="7830">
          <cell r="A7830">
            <v>2001</v>
          </cell>
          <cell r="B7830" t="str">
            <v>Aaron Williams</v>
          </cell>
          <cell r="D7830" t="str">
            <v>NJN</v>
          </cell>
          <cell r="F7830">
            <v>15.1</v>
          </cell>
          <cell r="G7830">
            <v>2250000</v>
          </cell>
          <cell r="H7830">
            <v>2337</v>
          </cell>
        </row>
        <row r="7831">
          <cell r="A7831">
            <v>2001</v>
          </cell>
          <cell r="B7831" t="str">
            <v>Jamie Feick</v>
          </cell>
          <cell r="D7831" t="str">
            <v>NJN</v>
          </cell>
          <cell r="F7831">
            <v>10.199999999999999</v>
          </cell>
          <cell r="G7831">
            <v>2200000</v>
          </cell>
          <cell r="H7831">
            <v>148.80000000000001</v>
          </cell>
        </row>
        <row r="7832">
          <cell r="A7832">
            <v>2001</v>
          </cell>
          <cell r="B7832" t="str">
            <v>Lucious Harris</v>
          </cell>
          <cell r="D7832" t="str">
            <v>NJN</v>
          </cell>
          <cell r="F7832">
            <v>12.9</v>
          </cell>
          <cell r="G7832">
            <v>2160000</v>
          </cell>
          <cell r="H7832">
            <v>2073.1999999999998</v>
          </cell>
        </row>
        <row r="7833">
          <cell r="A7833">
            <v>2001</v>
          </cell>
          <cell r="B7833" t="str">
            <v>Johnny Newman</v>
          </cell>
          <cell r="D7833" t="str">
            <v>NJN</v>
          </cell>
          <cell r="F7833">
            <v>13</v>
          </cell>
          <cell r="G7833">
            <v>2000000</v>
          </cell>
          <cell r="H7833">
            <v>2050</v>
          </cell>
        </row>
        <row r="7834">
          <cell r="A7834">
            <v>2001</v>
          </cell>
          <cell r="B7834" t="str">
            <v>Sherman Douglas</v>
          </cell>
          <cell r="D7834" t="str">
            <v>NJN</v>
          </cell>
          <cell r="F7834">
            <v>9.9</v>
          </cell>
          <cell r="G7834">
            <v>1100000</v>
          </cell>
          <cell r="H7834">
            <v>1091.5</v>
          </cell>
        </row>
        <row r="7835">
          <cell r="A7835">
            <v>2001</v>
          </cell>
          <cell r="B7835" t="str">
            <v>Vladimir Stepania</v>
          </cell>
          <cell r="D7835" t="str">
            <v>NJN</v>
          </cell>
          <cell r="F7835">
            <v>12.2</v>
          </cell>
          <cell r="G7835">
            <v>749160</v>
          </cell>
          <cell r="H7835">
            <v>281.29999999999995</v>
          </cell>
        </row>
        <row r="7836">
          <cell r="A7836">
            <v>2001</v>
          </cell>
          <cell r="B7836" t="str">
            <v>Evan Eschmeyer</v>
          </cell>
          <cell r="D7836" t="str">
            <v>NJN</v>
          </cell>
          <cell r="F7836">
            <v>10.8</v>
          </cell>
          <cell r="G7836">
            <v>423500</v>
          </cell>
          <cell r="H7836">
            <v>1332</v>
          </cell>
        </row>
        <row r="7837">
          <cell r="A7837">
            <v>2001</v>
          </cell>
          <cell r="B7837" t="str">
            <v>Soumaila Samake</v>
          </cell>
          <cell r="D7837" t="str">
            <v>NJN</v>
          </cell>
          <cell r="F7837">
            <v>9</v>
          </cell>
          <cell r="G7837">
            <v>316969</v>
          </cell>
          <cell r="H7837">
            <v>224.39999999999998</v>
          </cell>
        </row>
        <row r="7838">
          <cell r="A7838">
            <v>2001</v>
          </cell>
          <cell r="B7838" t="str">
            <v>Stephen Jackson</v>
          </cell>
          <cell r="D7838" t="str">
            <v>NJN</v>
          </cell>
          <cell r="F7838">
            <v>12.1</v>
          </cell>
          <cell r="G7838">
            <v>316969</v>
          </cell>
          <cell r="H7838">
            <v>1663.2</v>
          </cell>
        </row>
        <row r="7839">
          <cell r="A7839">
            <v>2001</v>
          </cell>
          <cell r="B7839" t="str">
            <v>Eddie Gill</v>
          </cell>
          <cell r="D7839" t="str">
            <v>NJN</v>
          </cell>
          <cell r="F7839">
            <v>8.9</v>
          </cell>
          <cell r="H7839">
            <v>152</v>
          </cell>
        </row>
        <row r="7840">
          <cell r="A7840">
            <v>2001</v>
          </cell>
          <cell r="B7840" t="str">
            <v>Keith Van</v>
          </cell>
          <cell r="D7840" t="str">
            <v>NJN</v>
          </cell>
          <cell r="F7840">
            <v>15.5</v>
          </cell>
          <cell r="H7840">
            <v>1734.6</v>
          </cell>
        </row>
        <row r="7841">
          <cell r="A7841">
            <v>2001</v>
          </cell>
          <cell r="B7841" t="str">
            <v>Jamel Thomas</v>
          </cell>
          <cell r="D7841" t="str">
            <v>NJN</v>
          </cell>
          <cell r="F7841">
            <v>0.8</v>
          </cell>
          <cell r="H7841">
            <v>56</v>
          </cell>
        </row>
        <row r="7842">
          <cell r="A7842">
            <v>2001</v>
          </cell>
          <cell r="B7842" t="str">
            <v>Allan Houston</v>
          </cell>
          <cell r="D7842" t="str">
            <v>NYK</v>
          </cell>
          <cell r="F7842">
            <v>16.100000000000001</v>
          </cell>
          <cell r="H7842">
            <v>2854.8</v>
          </cell>
        </row>
        <row r="7843">
          <cell r="A7843">
            <v>2001</v>
          </cell>
          <cell r="B7843" t="str">
            <v>Larry Johnson</v>
          </cell>
          <cell r="D7843" t="str">
            <v>NYK</v>
          </cell>
          <cell r="F7843">
            <v>11.2</v>
          </cell>
          <cell r="H7843">
            <v>2106</v>
          </cell>
        </row>
        <row r="7844">
          <cell r="A7844">
            <v>2001</v>
          </cell>
          <cell r="B7844" t="str">
            <v>Charlie Ward</v>
          </cell>
          <cell r="D7844" t="str">
            <v>NYK</v>
          </cell>
          <cell r="F7844">
            <v>14.5</v>
          </cell>
          <cell r="H7844">
            <v>1494.5</v>
          </cell>
        </row>
        <row r="7845">
          <cell r="A7845">
            <v>2001</v>
          </cell>
          <cell r="B7845" t="str">
            <v>Luc Longley</v>
          </cell>
          <cell r="D7845" t="str">
            <v>NYK</v>
          </cell>
          <cell r="F7845">
            <v>3.7</v>
          </cell>
          <cell r="H7845">
            <v>300</v>
          </cell>
        </row>
        <row r="7846">
          <cell r="A7846">
            <v>2001</v>
          </cell>
          <cell r="B7846" t="str">
            <v>Lavor Postell</v>
          </cell>
          <cell r="D7846" t="str">
            <v>NYK</v>
          </cell>
          <cell r="F7846">
            <v>7.2</v>
          </cell>
          <cell r="H7846">
            <v>169</v>
          </cell>
        </row>
        <row r="7847">
          <cell r="A7847">
            <v>2001</v>
          </cell>
          <cell r="B7847" t="str">
            <v>Latrell Sprewell</v>
          </cell>
          <cell r="D7847" t="str">
            <v>NYK</v>
          </cell>
          <cell r="F7847">
            <v>15.1</v>
          </cell>
          <cell r="H7847">
            <v>3018.4</v>
          </cell>
        </row>
        <row r="7848">
          <cell r="A7848">
            <v>2001</v>
          </cell>
          <cell r="B7848" t="str">
            <v>Kurt Thomas</v>
          </cell>
          <cell r="D7848" t="str">
            <v>NYK</v>
          </cell>
          <cell r="F7848">
            <v>16.899999999999999</v>
          </cell>
          <cell r="H7848">
            <v>2125.2000000000003</v>
          </cell>
        </row>
        <row r="7849">
          <cell r="A7849">
            <v>2001</v>
          </cell>
          <cell r="B7849" t="str">
            <v>Glen Rice</v>
          </cell>
          <cell r="D7849" t="str">
            <v>NYK</v>
          </cell>
          <cell r="F7849">
            <v>13.7</v>
          </cell>
          <cell r="H7849">
            <v>2212.5</v>
          </cell>
        </row>
        <row r="7850">
          <cell r="A7850">
            <v>2001</v>
          </cell>
          <cell r="B7850" t="str">
            <v>Marcus Camby</v>
          </cell>
          <cell r="D7850" t="str">
            <v>NYK</v>
          </cell>
          <cell r="F7850">
            <v>20.9</v>
          </cell>
          <cell r="H7850">
            <v>2129.3999999999996</v>
          </cell>
        </row>
        <row r="7851">
          <cell r="A7851">
            <v>2001</v>
          </cell>
          <cell r="B7851" t="str">
            <v>Felton Spencer</v>
          </cell>
          <cell r="D7851" t="str">
            <v>NYK</v>
          </cell>
          <cell r="F7851">
            <v>13.5</v>
          </cell>
          <cell r="H7851">
            <v>113.39999999999999</v>
          </cell>
        </row>
        <row r="7852">
          <cell r="A7852">
            <v>2001</v>
          </cell>
          <cell r="B7852" t="str">
            <v>Travis Knight</v>
          </cell>
          <cell r="D7852" t="str">
            <v>NYK</v>
          </cell>
          <cell r="F7852">
            <v>0.9</v>
          </cell>
          <cell r="H7852">
            <v>256.5</v>
          </cell>
        </row>
        <row r="7853">
          <cell r="A7853">
            <v>2001</v>
          </cell>
          <cell r="B7853" t="str">
            <v>Grant Hill</v>
          </cell>
          <cell r="D7853" t="str">
            <v>ORL</v>
          </cell>
          <cell r="F7853">
            <v>18.100000000000001</v>
          </cell>
          <cell r="G7853">
            <v>9660000</v>
          </cell>
          <cell r="H7853">
            <v>133.19999999999999</v>
          </cell>
        </row>
        <row r="7854">
          <cell r="A7854">
            <v>2001</v>
          </cell>
          <cell r="B7854" t="str">
            <v>Tracy McGrady</v>
          </cell>
          <cell r="D7854" t="str">
            <v>ORL</v>
          </cell>
          <cell r="F7854">
            <v>24.9</v>
          </cell>
          <cell r="G7854">
            <v>9660000</v>
          </cell>
          <cell r="H7854">
            <v>3087.7000000000003</v>
          </cell>
        </row>
        <row r="7855">
          <cell r="A7855">
            <v>2001</v>
          </cell>
          <cell r="B7855" t="str">
            <v>Bo Outlaw</v>
          </cell>
          <cell r="D7855" t="str">
            <v>ORL</v>
          </cell>
          <cell r="F7855">
            <v>15.7</v>
          </cell>
          <cell r="G7855">
            <v>4500000</v>
          </cell>
          <cell r="H7855">
            <v>2536</v>
          </cell>
        </row>
        <row r="7856">
          <cell r="A7856">
            <v>2001</v>
          </cell>
          <cell r="B7856" t="str">
            <v>Darrell Armstrong</v>
          </cell>
          <cell r="D7856" t="str">
            <v>ORL</v>
          </cell>
          <cell r="F7856">
            <v>18.600000000000001</v>
          </cell>
          <cell r="G7856">
            <v>3100000</v>
          </cell>
          <cell r="H7856">
            <v>2767.5</v>
          </cell>
        </row>
        <row r="7857">
          <cell r="A7857">
            <v>2001</v>
          </cell>
          <cell r="B7857" t="str">
            <v>Mike Miller</v>
          </cell>
          <cell r="D7857" t="str">
            <v>ORL</v>
          </cell>
          <cell r="F7857">
            <v>13.2</v>
          </cell>
          <cell r="G7857">
            <v>2320080</v>
          </cell>
          <cell r="H7857">
            <v>2386.2000000000003</v>
          </cell>
        </row>
        <row r="7858">
          <cell r="A7858">
            <v>2001</v>
          </cell>
          <cell r="B7858" t="str">
            <v>Cory Alexander</v>
          </cell>
          <cell r="D7858" t="str">
            <v>ORL</v>
          </cell>
          <cell r="F7858">
            <v>6.3</v>
          </cell>
          <cell r="G7858">
            <v>2160000</v>
          </cell>
          <cell r="H7858">
            <v>226.2</v>
          </cell>
        </row>
        <row r="7859">
          <cell r="A7859">
            <v>2001</v>
          </cell>
          <cell r="B7859" t="str">
            <v>Andrew DeClercq</v>
          </cell>
          <cell r="D7859" t="str">
            <v>ORL</v>
          </cell>
          <cell r="F7859">
            <v>12.8</v>
          </cell>
          <cell r="G7859">
            <v>1920000</v>
          </cell>
          <cell r="H7859">
            <v>904.5</v>
          </cell>
        </row>
        <row r="7860">
          <cell r="A7860">
            <v>2001</v>
          </cell>
          <cell r="B7860" t="str">
            <v>James Robinson</v>
          </cell>
          <cell r="D7860" t="str">
            <v>ORL</v>
          </cell>
          <cell r="F7860">
            <v>5.0999999999999996</v>
          </cell>
          <cell r="G7860">
            <v>1870000</v>
          </cell>
          <cell r="H7860">
            <v>49.800000000000004</v>
          </cell>
        </row>
        <row r="7861">
          <cell r="A7861">
            <v>2001</v>
          </cell>
          <cell r="B7861" t="str">
            <v>Michael Doleac</v>
          </cell>
          <cell r="D7861" t="str">
            <v>ORL</v>
          </cell>
          <cell r="F7861">
            <v>9.9</v>
          </cell>
          <cell r="G7861">
            <v>1452000</v>
          </cell>
          <cell r="H7861">
            <v>1401.3999999999999</v>
          </cell>
        </row>
        <row r="7862">
          <cell r="A7862">
            <v>2001</v>
          </cell>
          <cell r="B7862" t="str">
            <v>Pat Garrity</v>
          </cell>
          <cell r="D7862" t="str">
            <v>ORL</v>
          </cell>
          <cell r="F7862">
            <v>10.1</v>
          </cell>
          <cell r="G7862">
            <v>1019280</v>
          </cell>
          <cell r="H7862">
            <v>1580.8</v>
          </cell>
        </row>
        <row r="7863">
          <cell r="A7863">
            <v>2001</v>
          </cell>
          <cell r="B7863" t="str">
            <v>Monty Williams</v>
          </cell>
          <cell r="D7863" t="str">
            <v>ORL</v>
          </cell>
          <cell r="F7863">
            <v>11</v>
          </cell>
          <cell r="G7863">
            <v>1000000</v>
          </cell>
          <cell r="H7863">
            <v>1213.6000000000001</v>
          </cell>
        </row>
        <row r="7864">
          <cell r="A7864">
            <v>2001</v>
          </cell>
          <cell r="B7864" t="str">
            <v>Dee Brown</v>
          </cell>
          <cell r="D7864" t="str">
            <v>ORL</v>
          </cell>
          <cell r="F7864">
            <v>9</v>
          </cell>
          <cell r="G7864">
            <v>1000000</v>
          </cell>
          <cell r="H7864">
            <v>154.70000000000002</v>
          </cell>
        </row>
        <row r="7865">
          <cell r="A7865">
            <v>2001</v>
          </cell>
          <cell r="B7865" t="str">
            <v>Don Reid</v>
          </cell>
          <cell r="D7865" t="str">
            <v>ORL</v>
          </cell>
          <cell r="F7865">
            <v>13.1</v>
          </cell>
          <cell r="G7865">
            <v>611000</v>
          </cell>
          <cell r="H7865">
            <v>767</v>
          </cell>
        </row>
        <row r="7866">
          <cell r="A7866">
            <v>2001</v>
          </cell>
          <cell r="B7866" t="str">
            <v>John Amaechi</v>
          </cell>
          <cell r="D7866" t="str">
            <v>ORL</v>
          </cell>
          <cell r="F7866">
            <v>8.6999999999999993</v>
          </cell>
          <cell r="G7866">
            <v>600000</v>
          </cell>
          <cell r="H7866">
            <v>1713.8</v>
          </cell>
        </row>
        <row r="7867">
          <cell r="A7867">
            <v>2001</v>
          </cell>
          <cell r="B7867" t="str">
            <v>Troy Hudson</v>
          </cell>
          <cell r="D7867" t="str">
            <v>ORL</v>
          </cell>
          <cell r="F7867">
            <v>10.199999999999999</v>
          </cell>
          <cell r="G7867">
            <v>523500</v>
          </cell>
          <cell r="H7867">
            <v>1005</v>
          </cell>
        </row>
        <row r="7868">
          <cell r="A7868">
            <v>2001</v>
          </cell>
          <cell r="B7868" t="str">
            <v>Rodney Buford</v>
          </cell>
          <cell r="D7868" t="str">
            <v>PHI</v>
          </cell>
          <cell r="F7868">
            <v>11.3</v>
          </cell>
          <cell r="G7868">
            <v>423500</v>
          </cell>
          <cell r="H7868">
            <v>573.4</v>
          </cell>
        </row>
        <row r="7869">
          <cell r="A7869">
            <v>2001</v>
          </cell>
          <cell r="B7869" t="str">
            <v>Theo Ratliff</v>
          </cell>
          <cell r="D7869" t="str">
            <v>PHI</v>
          </cell>
          <cell r="F7869">
            <v>16.3</v>
          </cell>
          <cell r="H7869">
            <v>1800</v>
          </cell>
        </row>
        <row r="7870">
          <cell r="A7870">
            <v>2001</v>
          </cell>
          <cell r="B7870" t="str">
            <v>Todd MacCulloch</v>
          </cell>
          <cell r="D7870" t="str">
            <v>PHI</v>
          </cell>
          <cell r="F7870">
            <v>18.3</v>
          </cell>
          <cell r="H7870">
            <v>598.5</v>
          </cell>
        </row>
        <row r="7871">
          <cell r="A7871">
            <v>2001</v>
          </cell>
          <cell r="B7871" t="str">
            <v>Jumaine Jones</v>
          </cell>
          <cell r="D7871" t="str">
            <v>PHI</v>
          </cell>
          <cell r="F7871">
            <v>14.2</v>
          </cell>
          <cell r="H7871">
            <v>864.5</v>
          </cell>
        </row>
        <row r="7872">
          <cell r="A7872">
            <v>2001</v>
          </cell>
          <cell r="B7872" t="str">
            <v>Aaron McKie</v>
          </cell>
          <cell r="D7872" t="str">
            <v>PHI</v>
          </cell>
          <cell r="F7872">
            <v>15.1</v>
          </cell>
          <cell r="H7872">
            <v>2394</v>
          </cell>
        </row>
        <row r="7873">
          <cell r="A7873">
            <v>2001</v>
          </cell>
          <cell r="B7873" t="str">
            <v>Matt Geiger</v>
          </cell>
          <cell r="D7873" t="str">
            <v>PHI</v>
          </cell>
          <cell r="F7873">
            <v>11.5</v>
          </cell>
          <cell r="H7873">
            <v>542.5</v>
          </cell>
        </row>
        <row r="7874">
          <cell r="A7874">
            <v>2001</v>
          </cell>
          <cell r="B7874" t="str">
            <v>Allen Iverson</v>
          </cell>
          <cell r="D7874" t="str">
            <v>PHI</v>
          </cell>
          <cell r="F7874">
            <v>24</v>
          </cell>
          <cell r="H7874">
            <v>2982</v>
          </cell>
        </row>
        <row r="7875">
          <cell r="A7875">
            <v>2001</v>
          </cell>
          <cell r="B7875" t="str">
            <v>George Lynch</v>
          </cell>
          <cell r="D7875" t="str">
            <v>PHI</v>
          </cell>
          <cell r="F7875">
            <v>12.4</v>
          </cell>
          <cell r="H7875">
            <v>2648.6</v>
          </cell>
        </row>
        <row r="7876">
          <cell r="A7876">
            <v>2001</v>
          </cell>
          <cell r="B7876" t="str">
            <v>Tyrone Hill</v>
          </cell>
          <cell r="D7876" t="str">
            <v>PHI</v>
          </cell>
          <cell r="F7876">
            <v>12.4</v>
          </cell>
          <cell r="H7876">
            <v>2363.6</v>
          </cell>
        </row>
        <row r="7877">
          <cell r="A7877">
            <v>2001</v>
          </cell>
          <cell r="B7877" t="str">
            <v>Eric Snow</v>
          </cell>
          <cell r="D7877" t="str">
            <v>PHI</v>
          </cell>
          <cell r="F7877">
            <v>14</v>
          </cell>
          <cell r="H7877">
            <v>1739.9999999999998</v>
          </cell>
        </row>
        <row r="7878">
          <cell r="A7878">
            <v>2001</v>
          </cell>
          <cell r="B7878" t="str">
            <v>Anfernee Hardaway</v>
          </cell>
          <cell r="D7878" t="str">
            <v>PHO</v>
          </cell>
          <cell r="F7878">
            <v>16.600000000000001</v>
          </cell>
          <cell r="G7878">
            <v>10130000</v>
          </cell>
          <cell r="H7878">
            <v>112</v>
          </cell>
        </row>
        <row r="7879">
          <cell r="A7879">
            <v>2001</v>
          </cell>
          <cell r="B7879" t="str">
            <v>Tom Gugliotta</v>
          </cell>
          <cell r="D7879" t="str">
            <v>PHO</v>
          </cell>
          <cell r="F7879">
            <v>11.1</v>
          </cell>
          <cell r="G7879">
            <v>9360000</v>
          </cell>
          <cell r="H7879">
            <v>1157.1000000000001</v>
          </cell>
        </row>
        <row r="7880">
          <cell r="A7880">
            <v>2001</v>
          </cell>
          <cell r="B7880" t="str">
            <v>Jason Kidd</v>
          </cell>
          <cell r="D7880" t="str">
            <v>PHO</v>
          </cell>
          <cell r="F7880">
            <v>19.399999999999999</v>
          </cell>
          <cell r="G7880">
            <v>7680000</v>
          </cell>
          <cell r="H7880">
            <v>3064.6</v>
          </cell>
        </row>
        <row r="7881">
          <cell r="A7881">
            <v>2001</v>
          </cell>
          <cell r="B7881" t="str">
            <v>Clifford Robinson</v>
          </cell>
          <cell r="D7881" t="str">
            <v>PHO</v>
          </cell>
          <cell r="F7881">
            <v>14.8</v>
          </cell>
          <cell r="G7881">
            <v>6890000</v>
          </cell>
          <cell r="H7881">
            <v>2747</v>
          </cell>
        </row>
        <row r="7882">
          <cell r="A7882">
            <v>2001</v>
          </cell>
          <cell r="B7882" t="str">
            <v>Chris Dudley</v>
          </cell>
          <cell r="D7882" t="str">
            <v>PHO</v>
          </cell>
          <cell r="F7882">
            <v>7.2</v>
          </cell>
          <cell r="G7882">
            <v>6200000</v>
          </cell>
          <cell r="H7882">
            <v>614.79999999999995</v>
          </cell>
        </row>
        <row r="7883">
          <cell r="A7883">
            <v>2001</v>
          </cell>
          <cell r="B7883" t="str">
            <v>Tony Delk</v>
          </cell>
          <cell r="D7883" t="str">
            <v>PHO</v>
          </cell>
          <cell r="F7883">
            <v>13.4</v>
          </cell>
          <cell r="G7883">
            <v>2250000</v>
          </cell>
          <cell r="H7883">
            <v>2287.7999999999997</v>
          </cell>
        </row>
        <row r="7884">
          <cell r="A7884">
            <v>2001</v>
          </cell>
          <cell r="B7884" t="str">
            <v>Rodney Rogers</v>
          </cell>
          <cell r="D7884" t="str">
            <v>PHO</v>
          </cell>
          <cell r="F7884">
            <v>14.6</v>
          </cell>
          <cell r="G7884">
            <v>2200000</v>
          </cell>
          <cell r="H7884">
            <v>2181.2000000000003</v>
          </cell>
        </row>
        <row r="7885">
          <cell r="A7885">
            <v>2001</v>
          </cell>
          <cell r="B7885" t="str">
            <v>Shawn Marion</v>
          </cell>
          <cell r="D7885" t="str">
            <v>PHO</v>
          </cell>
          <cell r="F7885">
            <v>21</v>
          </cell>
          <cell r="G7885">
            <v>1662240</v>
          </cell>
          <cell r="H7885">
            <v>2859.8</v>
          </cell>
        </row>
        <row r="7886">
          <cell r="A7886">
            <v>2001</v>
          </cell>
          <cell r="B7886" t="str">
            <v>Mario Elie</v>
          </cell>
          <cell r="D7886" t="str">
            <v>PHO</v>
          </cell>
          <cell r="F7886">
            <v>9.3000000000000007</v>
          </cell>
          <cell r="G7886">
            <v>1000000</v>
          </cell>
          <cell r="H7886">
            <v>1502.8000000000002</v>
          </cell>
        </row>
        <row r="7887">
          <cell r="A7887">
            <v>2001</v>
          </cell>
          <cell r="B7887" t="str">
            <v>Jake Tsakalidis</v>
          </cell>
          <cell r="D7887" t="str">
            <v>PHO</v>
          </cell>
          <cell r="F7887">
            <v>9.6</v>
          </cell>
          <cell r="G7887">
            <v>763200</v>
          </cell>
          <cell r="H7887">
            <v>946.2</v>
          </cell>
        </row>
        <row r="7888">
          <cell r="A7888">
            <v>2001</v>
          </cell>
          <cell r="B7888" t="str">
            <v>Daniel Santiago</v>
          </cell>
          <cell r="D7888" t="str">
            <v>PHO</v>
          </cell>
          <cell r="F7888">
            <v>7.9</v>
          </cell>
          <cell r="G7888">
            <v>316969</v>
          </cell>
          <cell r="H7888">
            <v>583.20000000000005</v>
          </cell>
        </row>
        <row r="7889">
          <cell r="A7889">
            <v>2001</v>
          </cell>
          <cell r="B7889" t="str">
            <v>Scottie Pippen</v>
          </cell>
          <cell r="D7889" t="str">
            <v>POR</v>
          </cell>
          <cell r="F7889">
            <v>15.3</v>
          </cell>
          <cell r="G7889">
            <v>13750000</v>
          </cell>
          <cell r="H7889">
            <v>2131.1999999999998</v>
          </cell>
        </row>
        <row r="7890">
          <cell r="A7890">
            <v>2001</v>
          </cell>
          <cell r="B7890" t="str">
            <v>Rasheed Wallace</v>
          </cell>
          <cell r="D7890" t="str">
            <v>POR</v>
          </cell>
          <cell r="F7890">
            <v>20.9</v>
          </cell>
          <cell r="G7890">
            <v>12600000</v>
          </cell>
          <cell r="H7890">
            <v>2941.4</v>
          </cell>
        </row>
        <row r="7891">
          <cell r="A7891">
            <v>2001</v>
          </cell>
          <cell r="B7891" t="str">
            <v>Shawn Kemp</v>
          </cell>
          <cell r="D7891" t="str">
            <v>POR</v>
          </cell>
          <cell r="F7891">
            <v>11.4</v>
          </cell>
          <cell r="G7891">
            <v>11720000</v>
          </cell>
          <cell r="H7891">
            <v>1081.2</v>
          </cell>
        </row>
        <row r="7892">
          <cell r="A7892">
            <v>2001</v>
          </cell>
          <cell r="B7892" t="str">
            <v>Damon Stoudamire</v>
          </cell>
          <cell r="D7892" t="str">
            <v>POR</v>
          </cell>
          <cell r="F7892">
            <v>16.3</v>
          </cell>
          <cell r="G7892">
            <v>11250000</v>
          </cell>
          <cell r="H7892">
            <v>2656.7999999999997</v>
          </cell>
        </row>
        <row r="7893">
          <cell r="A7893">
            <v>2001</v>
          </cell>
          <cell r="B7893" t="str">
            <v>Arvydas Sabonis</v>
          </cell>
          <cell r="D7893" t="str">
            <v>POR</v>
          </cell>
          <cell r="F7893">
            <v>18.399999999999999</v>
          </cell>
          <cell r="G7893">
            <v>11250000</v>
          </cell>
          <cell r="H7893">
            <v>1299.3</v>
          </cell>
        </row>
        <row r="7894">
          <cell r="A7894">
            <v>2001</v>
          </cell>
          <cell r="B7894" t="str">
            <v>Steve Smith</v>
          </cell>
          <cell r="D7894" t="str">
            <v>POR</v>
          </cell>
          <cell r="F7894">
            <v>15.9</v>
          </cell>
          <cell r="G7894">
            <v>8100000</v>
          </cell>
          <cell r="H7894">
            <v>2543.4</v>
          </cell>
        </row>
        <row r="7895">
          <cell r="A7895">
            <v>2001</v>
          </cell>
          <cell r="B7895" t="str">
            <v>Dale Davis</v>
          </cell>
          <cell r="D7895" t="str">
            <v>POR</v>
          </cell>
          <cell r="F7895">
            <v>15.1</v>
          </cell>
          <cell r="G7895">
            <v>6000000</v>
          </cell>
          <cell r="H7895">
            <v>2162.6999999999998</v>
          </cell>
        </row>
        <row r="7896">
          <cell r="A7896">
            <v>2001</v>
          </cell>
          <cell r="B7896" t="str">
            <v>Greg Anthony</v>
          </cell>
          <cell r="D7896" t="str">
            <v>POR</v>
          </cell>
          <cell r="F7896">
            <v>12</v>
          </cell>
          <cell r="G7896">
            <v>3500000</v>
          </cell>
          <cell r="H7896">
            <v>858.40000000000009</v>
          </cell>
        </row>
        <row r="7897">
          <cell r="A7897">
            <v>2001</v>
          </cell>
          <cell r="B7897" t="str">
            <v>Will Perdue</v>
          </cell>
          <cell r="D7897" t="str">
            <v>POR</v>
          </cell>
          <cell r="F7897">
            <v>18.5</v>
          </cell>
          <cell r="G7897">
            <v>2250000</v>
          </cell>
          <cell r="H7897">
            <v>58.5</v>
          </cell>
        </row>
        <row r="7898">
          <cell r="A7898">
            <v>2001</v>
          </cell>
          <cell r="B7898" t="str">
            <v>Detlef Schrempf</v>
          </cell>
          <cell r="D7898" t="str">
            <v>POR</v>
          </cell>
          <cell r="F7898">
            <v>9.8000000000000007</v>
          </cell>
          <cell r="G7898">
            <v>2200000</v>
          </cell>
          <cell r="H7898">
            <v>397.8</v>
          </cell>
        </row>
        <row r="7899">
          <cell r="A7899">
            <v>2001</v>
          </cell>
          <cell r="B7899" t="str">
            <v>Bonzi Wells</v>
          </cell>
          <cell r="D7899" t="str">
            <v>POR</v>
          </cell>
          <cell r="F7899">
            <v>18.8</v>
          </cell>
          <cell r="G7899">
            <v>1528440</v>
          </cell>
          <cell r="H7899">
            <v>1995</v>
          </cell>
        </row>
        <row r="7900">
          <cell r="A7900">
            <v>2001</v>
          </cell>
          <cell r="B7900" t="str">
            <v>Gary Grant</v>
          </cell>
          <cell r="D7900" t="str">
            <v>POR</v>
          </cell>
          <cell r="F7900">
            <v>22.8</v>
          </cell>
          <cell r="G7900">
            <v>1000000</v>
          </cell>
          <cell r="H7900">
            <v>17.2</v>
          </cell>
        </row>
        <row r="7901">
          <cell r="A7901">
            <v>2001</v>
          </cell>
          <cell r="B7901" t="str">
            <v>Stacey Augmon</v>
          </cell>
          <cell r="D7901" t="str">
            <v>POR</v>
          </cell>
          <cell r="F7901">
            <v>12.3</v>
          </cell>
          <cell r="G7901">
            <v>923500</v>
          </cell>
          <cell r="H7901">
            <v>1181.3999999999999</v>
          </cell>
        </row>
        <row r="7902">
          <cell r="A7902">
            <v>2001</v>
          </cell>
          <cell r="B7902" t="str">
            <v>Erick Barkley</v>
          </cell>
          <cell r="D7902" t="str">
            <v>POR</v>
          </cell>
          <cell r="F7902">
            <v>10.3</v>
          </cell>
          <cell r="G7902">
            <v>712200</v>
          </cell>
          <cell r="H7902">
            <v>38.4</v>
          </cell>
        </row>
        <row r="7903">
          <cell r="A7903">
            <v>2001</v>
          </cell>
          <cell r="B7903" t="str">
            <v>Antonio Harvey</v>
          </cell>
          <cell r="D7903" t="str">
            <v>POR</v>
          </cell>
          <cell r="F7903">
            <v>17</v>
          </cell>
          <cell r="G7903">
            <v>611000</v>
          </cell>
          <cell r="H7903">
            <v>72</v>
          </cell>
        </row>
        <row r="7904">
          <cell r="A7904">
            <v>2001</v>
          </cell>
          <cell r="B7904" t="str">
            <v>Chris Webber</v>
          </cell>
          <cell r="D7904" t="str">
            <v>SAC</v>
          </cell>
          <cell r="F7904">
            <v>24.7</v>
          </cell>
          <cell r="G7904">
            <v>12000000</v>
          </cell>
          <cell r="H7904">
            <v>2835</v>
          </cell>
        </row>
        <row r="7905">
          <cell r="A7905">
            <v>2001</v>
          </cell>
          <cell r="B7905" t="str">
            <v>Vlade Divac</v>
          </cell>
          <cell r="D7905" t="str">
            <v>SAC</v>
          </cell>
          <cell r="F7905">
            <v>17.7</v>
          </cell>
          <cell r="G7905">
            <v>9640000</v>
          </cell>
          <cell r="H7905">
            <v>2421.9</v>
          </cell>
        </row>
        <row r="7906">
          <cell r="A7906">
            <v>2001</v>
          </cell>
          <cell r="B7906" t="str">
            <v>Scot Pollard</v>
          </cell>
          <cell r="D7906" t="str">
            <v>SAC</v>
          </cell>
          <cell r="F7906">
            <v>15</v>
          </cell>
          <cell r="G7906">
            <v>3920000</v>
          </cell>
          <cell r="H7906">
            <v>1655.5</v>
          </cell>
        </row>
        <row r="7907">
          <cell r="A7907">
            <v>2001</v>
          </cell>
          <cell r="B7907" t="str">
            <v>Nick Anderson</v>
          </cell>
          <cell r="D7907" t="str">
            <v>SAC</v>
          </cell>
          <cell r="F7907">
            <v>6.4</v>
          </cell>
          <cell r="G7907">
            <v>3750000</v>
          </cell>
          <cell r="H7907">
            <v>168</v>
          </cell>
        </row>
        <row r="7908">
          <cell r="A7908">
            <v>2001</v>
          </cell>
          <cell r="B7908" t="str">
            <v>Doug Christie</v>
          </cell>
          <cell r="D7908" t="str">
            <v>SAC</v>
          </cell>
          <cell r="F7908">
            <v>14.8</v>
          </cell>
          <cell r="G7908">
            <v>3140000</v>
          </cell>
          <cell r="H7908">
            <v>2940.2999999999997</v>
          </cell>
        </row>
        <row r="7909">
          <cell r="A7909">
            <v>2001</v>
          </cell>
          <cell r="B7909" t="str">
            <v>Jon Barry</v>
          </cell>
          <cell r="D7909" t="str">
            <v>SAC</v>
          </cell>
          <cell r="F7909">
            <v>12.4</v>
          </cell>
          <cell r="G7909">
            <v>2730000</v>
          </cell>
          <cell r="H7909">
            <v>1010.6</v>
          </cell>
        </row>
        <row r="7910">
          <cell r="A7910">
            <v>2001</v>
          </cell>
          <cell r="B7910" t="str">
            <v>Lawrence Funderburke</v>
          </cell>
          <cell r="D7910" t="str">
            <v>SAC</v>
          </cell>
          <cell r="F7910">
            <v>16.100000000000001</v>
          </cell>
          <cell r="G7910">
            <v>2700000</v>
          </cell>
          <cell r="H7910">
            <v>696.2</v>
          </cell>
        </row>
        <row r="7911">
          <cell r="A7911">
            <v>2001</v>
          </cell>
          <cell r="B7911" t="str">
            <v>Bobby Jackson</v>
          </cell>
          <cell r="D7911" t="str">
            <v>SAC</v>
          </cell>
          <cell r="F7911">
            <v>13.1</v>
          </cell>
          <cell r="G7911">
            <v>2250000</v>
          </cell>
          <cell r="H7911">
            <v>1651.1</v>
          </cell>
        </row>
        <row r="7912">
          <cell r="A7912">
            <v>2001</v>
          </cell>
          <cell r="B7912" t="str">
            <v>Jason Williams</v>
          </cell>
          <cell r="D7912" t="str">
            <v>SAC</v>
          </cell>
          <cell r="F7912">
            <v>12.8</v>
          </cell>
          <cell r="G7912">
            <v>2011080</v>
          </cell>
          <cell r="H7912">
            <v>2286.9</v>
          </cell>
        </row>
        <row r="7913">
          <cell r="A7913">
            <v>2001</v>
          </cell>
          <cell r="B7913" t="str">
            <v>Peja Stojakovic</v>
          </cell>
          <cell r="D7913" t="str">
            <v>SAC</v>
          </cell>
          <cell r="F7913">
            <v>18.399999999999999</v>
          </cell>
          <cell r="G7913">
            <v>1480000</v>
          </cell>
          <cell r="H7913">
            <v>2902.5</v>
          </cell>
        </row>
        <row r="7914">
          <cell r="A7914">
            <v>2001</v>
          </cell>
          <cell r="B7914" t="str">
            <v>Hedo Turkoglu</v>
          </cell>
          <cell r="D7914" t="str">
            <v>SAC</v>
          </cell>
          <cell r="F7914">
            <v>11.7</v>
          </cell>
          <cell r="G7914">
            <v>1131240</v>
          </cell>
          <cell r="H7914">
            <v>1243.2</v>
          </cell>
        </row>
        <row r="7915">
          <cell r="A7915">
            <v>2001</v>
          </cell>
          <cell r="B7915" t="str">
            <v>Darrick Martin</v>
          </cell>
          <cell r="D7915" t="str">
            <v>SAC</v>
          </cell>
          <cell r="F7915">
            <v>17</v>
          </cell>
          <cell r="G7915">
            <v>673500</v>
          </cell>
          <cell r="H7915">
            <v>176.70000000000002</v>
          </cell>
        </row>
        <row r="7916">
          <cell r="A7916">
            <v>2001</v>
          </cell>
          <cell r="B7916" t="str">
            <v>Jabari Smith</v>
          </cell>
          <cell r="D7916" t="str">
            <v>SAC</v>
          </cell>
          <cell r="F7916">
            <v>14.7</v>
          </cell>
          <cell r="G7916">
            <v>316969</v>
          </cell>
          <cell r="H7916">
            <v>65.7</v>
          </cell>
        </row>
        <row r="7917">
          <cell r="A7917">
            <v>2001</v>
          </cell>
          <cell r="B7917" t="str">
            <v>Tim Duncan</v>
          </cell>
          <cell r="D7917" t="str">
            <v>SAS</v>
          </cell>
          <cell r="F7917">
            <v>23.8</v>
          </cell>
          <cell r="H7917">
            <v>3173.4</v>
          </cell>
        </row>
        <row r="7918">
          <cell r="A7918">
            <v>2001</v>
          </cell>
          <cell r="B7918" t="str">
            <v>Derrick Dial</v>
          </cell>
          <cell r="D7918" t="str">
            <v>SAS</v>
          </cell>
          <cell r="F7918">
            <v>14.3</v>
          </cell>
          <cell r="H7918">
            <v>207.9</v>
          </cell>
        </row>
        <row r="7919">
          <cell r="A7919">
            <v>2001</v>
          </cell>
          <cell r="B7919" t="str">
            <v>Danny Ferry</v>
          </cell>
          <cell r="D7919" t="str">
            <v>SAS</v>
          </cell>
          <cell r="F7919">
            <v>10.1</v>
          </cell>
          <cell r="H7919">
            <v>1688</v>
          </cell>
        </row>
        <row r="7920">
          <cell r="A7920">
            <v>2001</v>
          </cell>
          <cell r="B7920" t="str">
            <v>Terry Porter</v>
          </cell>
          <cell r="D7920" t="str">
            <v>SAS</v>
          </cell>
          <cell r="F7920">
            <v>15.5</v>
          </cell>
          <cell r="H7920">
            <v>1680</v>
          </cell>
        </row>
        <row r="7921">
          <cell r="A7921">
            <v>2001</v>
          </cell>
          <cell r="B7921" t="str">
            <v>Malik Rose</v>
          </cell>
          <cell r="D7921" t="str">
            <v>SAS</v>
          </cell>
          <cell r="F7921">
            <v>14.8</v>
          </cell>
          <cell r="H7921">
            <v>1219.8</v>
          </cell>
        </row>
        <row r="7922">
          <cell r="A7922">
            <v>2001</v>
          </cell>
          <cell r="B7922" t="str">
            <v>Antonio Daniels</v>
          </cell>
          <cell r="D7922" t="str">
            <v>SAS</v>
          </cell>
          <cell r="F7922">
            <v>15.5</v>
          </cell>
          <cell r="H7922">
            <v>2061.9</v>
          </cell>
        </row>
        <row r="7923">
          <cell r="A7923">
            <v>2001</v>
          </cell>
          <cell r="B7923" t="str">
            <v>Ira Newble</v>
          </cell>
          <cell r="D7923" t="str">
            <v>SAS</v>
          </cell>
          <cell r="F7923">
            <v>8.9</v>
          </cell>
          <cell r="H7923">
            <v>183.6</v>
          </cell>
        </row>
        <row r="7924">
          <cell r="A7924">
            <v>2001</v>
          </cell>
          <cell r="B7924" t="str">
            <v>David Robinson</v>
          </cell>
          <cell r="D7924" t="str">
            <v>SAS</v>
          </cell>
          <cell r="F7924">
            <v>23.7</v>
          </cell>
          <cell r="H7924">
            <v>2368</v>
          </cell>
        </row>
        <row r="7925">
          <cell r="A7925">
            <v>2001</v>
          </cell>
          <cell r="B7925" t="str">
            <v>Derek Anderson</v>
          </cell>
          <cell r="D7925" t="str">
            <v>SAS</v>
          </cell>
          <cell r="F7925">
            <v>17.100000000000001</v>
          </cell>
          <cell r="H7925">
            <v>2861.7999999999997</v>
          </cell>
        </row>
        <row r="7926">
          <cell r="A7926">
            <v>2001</v>
          </cell>
          <cell r="B7926" t="str">
            <v>Shawnelle Scott</v>
          </cell>
          <cell r="D7926" t="str">
            <v>SAS</v>
          </cell>
          <cell r="F7926">
            <v>12</v>
          </cell>
          <cell r="H7926">
            <v>143.1</v>
          </cell>
        </row>
        <row r="7927">
          <cell r="A7927">
            <v>2001</v>
          </cell>
          <cell r="B7927" t="str">
            <v>Samaki Walker</v>
          </cell>
          <cell r="D7927" t="str">
            <v>SAS</v>
          </cell>
          <cell r="F7927">
            <v>12.2</v>
          </cell>
          <cell r="H7927">
            <v>963.80000000000007</v>
          </cell>
        </row>
        <row r="7928">
          <cell r="A7928">
            <v>2001</v>
          </cell>
          <cell r="B7928" t="str">
            <v>Steve Kerr</v>
          </cell>
          <cell r="D7928" t="str">
            <v>SAS</v>
          </cell>
          <cell r="F7928">
            <v>10.6</v>
          </cell>
          <cell r="H7928">
            <v>649</v>
          </cell>
        </row>
        <row r="7929">
          <cell r="A7929">
            <v>2001</v>
          </cell>
          <cell r="B7929" t="str">
            <v>Jaren Jackson</v>
          </cell>
          <cell r="D7929" t="str">
            <v>SAS</v>
          </cell>
          <cell r="F7929">
            <v>10.4</v>
          </cell>
          <cell r="H7929">
            <v>113.6</v>
          </cell>
        </row>
        <row r="7930">
          <cell r="A7930">
            <v>2001</v>
          </cell>
          <cell r="B7930" t="str">
            <v>Avery Johnson</v>
          </cell>
          <cell r="D7930" t="str">
            <v>SAS</v>
          </cell>
          <cell r="F7930">
            <v>11.5</v>
          </cell>
          <cell r="H7930">
            <v>1292.5</v>
          </cell>
        </row>
        <row r="7931">
          <cell r="A7931">
            <v>2001</v>
          </cell>
          <cell r="B7931" t="str">
            <v>Sean Elliott</v>
          </cell>
          <cell r="D7931" t="str">
            <v>SAS</v>
          </cell>
          <cell r="F7931">
            <v>12.4</v>
          </cell>
          <cell r="H7931">
            <v>1227.2</v>
          </cell>
        </row>
        <row r="7932">
          <cell r="A7932">
            <v>2001</v>
          </cell>
          <cell r="B7932" t="str">
            <v>Patrick Ewing</v>
          </cell>
          <cell r="D7932" t="str">
            <v>SEA</v>
          </cell>
          <cell r="F7932">
            <v>12.9</v>
          </cell>
          <cell r="G7932">
            <v>14000000</v>
          </cell>
          <cell r="H7932">
            <v>2109.2999999999997</v>
          </cell>
        </row>
        <row r="7933">
          <cell r="A7933">
            <v>2001</v>
          </cell>
          <cell r="B7933" t="str">
            <v>Gary Payton</v>
          </cell>
          <cell r="D7933" t="str">
            <v>SEA</v>
          </cell>
          <cell r="F7933">
            <v>22.1</v>
          </cell>
          <cell r="G7933">
            <v>12200000</v>
          </cell>
          <cell r="H7933">
            <v>3246.9</v>
          </cell>
        </row>
        <row r="7934">
          <cell r="A7934">
            <v>2001</v>
          </cell>
          <cell r="B7934" t="str">
            <v>Vin Baker</v>
          </cell>
          <cell r="D7934" t="str">
            <v>SEA</v>
          </cell>
          <cell r="F7934">
            <v>13</v>
          </cell>
          <cell r="G7934">
            <v>10130000</v>
          </cell>
          <cell r="H7934">
            <v>2128</v>
          </cell>
        </row>
        <row r="7935">
          <cell r="A7935">
            <v>2001</v>
          </cell>
          <cell r="B7935" t="str">
            <v>Brent Barry</v>
          </cell>
          <cell r="D7935" t="str">
            <v>SEA</v>
          </cell>
          <cell r="F7935">
            <v>16.600000000000001</v>
          </cell>
          <cell r="G7935">
            <v>4320000</v>
          </cell>
          <cell r="H7935">
            <v>1775.5</v>
          </cell>
        </row>
        <row r="7936">
          <cell r="A7936">
            <v>2001</v>
          </cell>
          <cell r="B7936" t="str">
            <v>Rashard Lewis</v>
          </cell>
          <cell r="D7936" t="str">
            <v>SEA</v>
          </cell>
          <cell r="F7936">
            <v>17.3</v>
          </cell>
          <cell r="G7936">
            <v>3920000</v>
          </cell>
          <cell r="H7936">
            <v>2722.2</v>
          </cell>
        </row>
        <row r="7937">
          <cell r="A7937">
            <v>2001</v>
          </cell>
          <cell r="B7937" t="str">
            <v>Jelani McCoy</v>
          </cell>
          <cell r="D7937" t="str">
            <v>SEA</v>
          </cell>
          <cell r="F7937">
            <v>11.1</v>
          </cell>
          <cell r="G7937">
            <v>1110000</v>
          </cell>
          <cell r="H7937">
            <v>1141</v>
          </cell>
        </row>
        <row r="7938">
          <cell r="A7938">
            <v>2001</v>
          </cell>
          <cell r="B7938" t="str">
            <v>Desmond Mason</v>
          </cell>
          <cell r="D7938" t="str">
            <v>SEA</v>
          </cell>
          <cell r="F7938">
            <v>10.5</v>
          </cell>
          <cell r="G7938">
            <v>1074720</v>
          </cell>
          <cell r="H7938">
            <v>1521</v>
          </cell>
        </row>
        <row r="7939">
          <cell r="A7939">
            <v>2001</v>
          </cell>
          <cell r="B7939" t="str">
            <v>Pervis Ellison</v>
          </cell>
          <cell r="D7939" t="str">
            <v>SEA</v>
          </cell>
          <cell r="F7939">
            <v>2.4</v>
          </cell>
          <cell r="G7939">
            <v>1000000</v>
          </cell>
          <cell r="H7939">
            <v>39.6</v>
          </cell>
        </row>
        <row r="7940">
          <cell r="A7940">
            <v>2001</v>
          </cell>
          <cell r="B7940" t="str">
            <v>David Wingate</v>
          </cell>
          <cell r="D7940" t="str">
            <v>SEA</v>
          </cell>
          <cell r="F7940">
            <v>35.799999999999997</v>
          </cell>
          <cell r="G7940">
            <v>1000000</v>
          </cell>
          <cell r="H7940">
            <v>9</v>
          </cell>
        </row>
        <row r="7941">
          <cell r="A7941">
            <v>2001</v>
          </cell>
          <cell r="B7941" t="str">
            <v>Ruben Patterson</v>
          </cell>
          <cell r="D7941" t="str">
            <v>SEA</v>
          </cell>
          <cell r="F7941">
            <v>19.3</v>
          </cell>
          <cell r="G7941">
            <v>990000</v>
          </cell>
          <cell r="H7941">
            <v>2059.6</v>
          </cell>
        </row>
        <row r="7942">
          <cell r="A7942">
            <v>2001</v>
          </cell>
          <cell r="B7942" t="str">
            <v>Emanual Davis</v>
          </cell>
          <cell r="D7942" t="str">
            <v>SEA</v>
          </cell>
          <cell r="F7942">
            <v>11.8</v>
          </cell>
          <cell r="G7942">
            <v>610000</v>
          </cell>
          <cell r="H7942">
            <v>1289.6000000000001</v>
          </cell>
        </row>
        <row r="7943">
          <cell r="A7943">
            <v>2001</v>
          </cell>
          <cell r="B7943" t="str">
            <v>Shammond Williams</v>
          </cell>
          <cell r="D7943" t="str">
            <v>SEA</v>
          </cell>
          <cell r="F7943">
            <v>15.4</v>
          </cell>
          <cell r="G7943">
            <v>550000</v>
          </cell>
          <cell r="H7943">
            <v>1235.0999999999999</v>
          </cell>
        </row>
        <row r="7944">
          <cell r="A7944">
            <v>2001</v>
          </cell>
          <cell r="B7944" t="str">
            <v>Ruben Wolkowyski</v>
          </cell>
          <cell r="D7944" t="str">
            <v>SEA</v>
          </cell>
          <cell r="F7944">
            <v>6.4</v>
          </cell>
          <cell r="G7944">
            <v>316969</v>
          </cell>
          <cell r="H7944">
            <v>306</v>
          </cell>
        </row>
        <row r="7945">
          <cell r="A7945">
            <v>2001</v>
          </cell>
          <cell r="B7945" t="str">
            <v>Olumide Oyedeji</v>
          </cell>
          <cell r="D7945" t="str">
            <v>SEA</v>
          </cell>
          <cell r="F7945">
            <v>10.6</v>
          </cell>
          <cell r="G7945">
            <v>316969</v>
          </cell>
          <cell r="H7945">
            <v>222</v>
          </cell>
        </row>
        <row r="7946">
          <cell r="A7946">
            <v>2001</v>
          </cell>
          <cell r="B7946" t="str">
            <v>Charles Oakley</v>
          </cell>
          <cell r="D7946" t="str">
            <v>TOR</v>
          </cell>
          <cell r="F7946">
            <v>11.6</v>
          </cell>
          <cell r="G7946">
            <v>5760000</v>
          </cell>
          <cell r="H7946">
            <v>2769</v>
          </cell>
        </row>
        <row r="7947">
          <cell r="A7947">
            <v>2001</v>
          </cell>
          <cell r="B7947" t="str">
            <v>Antonio Davis</v>
          </cell>
          <cell r="D7947" t="str">
            <v>TOR</v>
          </cell>
          <cell r="F7947">
            <v>16.5</v>
          </cell>
          <cell r="G7947">
            <v>5500000</v>
          </cell>
          <cell r="H7947">
            <v>2730</v>
          </cell>
        </row>
        <row r="7948">
          <cell r="A7948">
            <v>2001</v>
          </cell>
          <cell r="B7948" t="str">
            <v>Michael Stewart</v>
          </cell>
          <cell r="D7948" t="str">
            <v>TOR</v>
          </cell>
          <cell r="F7948">
            <v>8.6999999999999993</v>
          </cell>
          <cell r="G7948">
            <v>3520000</v>
          </cell>
          <cell r="H7948">
            <v>122.2</v>
          </cell>
        </row>
        <row r="7949">
          <cell r="A7949">
            <v>2001</v>
          </cell>
          <cell r="B7949" t="str">
            <v>Vince Carter</v>
          </cell>
          <cell r="D7949" t="str">
            <v>TOR</v>
          </cell>
          <cell r="F7949">
            <v>25</v>
          </cell>
          <cell r="G7949">
            <v>2425440</v>
          </cell>
          <cell r="H7949">
            <v>2977.5</v>
          </cell>
        </row>
        <row r="7950">
          <cell r="A7950">
            <v>2001</v>
          </cell>
          <cell r="B7950" t="str">
            <v>Alvin Williams</v>
          </cell>
          <cell r="D7950" t="str">
            <v>TOR</v>
          </cell>
          <cell r="F7950">
            <v>15.2</v>
          </cell>
          <cell r="G7950">
            <v>2100000</v>
          </cell>
          <cell r="H7950">
            <v>2394.4</v>
          </cell>
        </row>
        <row r="7951">
          <cell r="A7951">
            <v>2001</v>
          </cell>
          <cell r="B7951" t="str">
            <v>Dell Curry</v>
          </cell>
          <cell r="D7951" t="str">
            <v>TOR</v>
          </cell>
          <cell r="F7951">
            <v>14.4</v>
          </cell>
          <cell r="G7951">
            <v>2000000</v>
          </cell>
          <cell r="H7951">
            <v>958.5</v>
          </cell>
        </row>
        <row r="7952">
          <cell r="A7952">
            <v>2001</v>
          </cell>
          <cell r="B7952" t="str">
            <v>Morris Peterson</v>
          </cell>
          <cell r="D7952" t="str">
            <v>TOR</v>
          </cell>
          <cell r="F7952">
            <v>14.1</v>
          </cell>
          <cell r="G7952">
            <v>898560</v>
          </cell>
          <cell r="H7952">
            <v>1808</v>
          </cell>
        </row>
        <row r="7953">
          <cell r="A7953">
            <v>2001</v>
          </cell>
          <cell r="B7953" t="str">
            <v>Garth Joseph</v>
          </cell>
          <cell r="D7953" t="str">
            <v>TOR</v>
          </cell>
          <cell r="F7953">
            <v>11.3</v>
          </cell>
          <cell r="G7953">
            <v>316969</v>
          </cell>
          <cell r="H7953">
            <v>8</v>
          </cell>
        </row>
        <row r="7954">
          <cell r="A7954">
            <v>2001</v>
          </cell>
          <cell r="B7954" t="str">
            <v>Mamadou N'Diaye</v>
          </cell>
          <cell r="D7954" t="str">
            <v>TOR</v>
          </cell>
          <cell r="F7954">
            <v>6.6</v>
          </cell>
          <cell r="H7954">
            <v>9.8999999999999986</v>
          </cell>
        </row>
        <row r="7955">
          <cell r="A7955">
            <v>2001</v>
          </cell>
          <cell r="B7955" t="str">
            <v>Juwan Howard</v>
          </cell>
          <cell r="D7955" t="str">
            <v>TOT</v>
          </cell>
          <cell r="F7955">
            <v>16</v>
          </cell>
          <cell r="G7955">
            <v>16875000</v>
          </cell>
          <cell r="H7955">
            <v>2972.7000000000003</v>
          </cell>
        </row>
        <row r="7956">
          <cell r="A7956">
            <v>2001</v>
          </cell>
          <cell r="B7956" t="str">
            <v>Dikembe Mutombo</v>
          </cell>
          <cell r="D7956" t="str">
            <v>TOT</v>
          </cell>
          <cell r="F7956">
            <v>17.5</v>
          </cell>
          <cell r="G7956">
            <v>14400000</v>
          </cell>
          <cell r="H7956">
            <v>2587.5</v>
          </cell>
        </row>
        <row r="7957">
          <cell r="A7957">
            <v>2001</v>
          </cell>
          <cell r="B7957" t="str">
            <v>Rod Strickland</v>
          </cell>
          <cell r="D7957" t="str">
            <v>TOT</v>
          </cell>
          <cell r="F7957">
            <v>16.100000000000001</v>
          </cell>
          <cell r="G7957">
            <v>10000000</v>
          </cell>
          <cell r="H7957">
            <v>1371.6</v>
          </cell>
        </row>
        <row r="7958">
          <cell r="A7958">
            <v>2001</v>
          </cell>
          <cell r="B7958" t="str">
            <v>Christian Laettner</v>
          </cell>
          <cell r="D7958" t="str">
            <v>TOT</v>
          </cell>
          <cell r="F7958">
            <v>17</v>
          </cell>
          <cell r="G7958">
            <v>6625000</v>
          </cell>
          <cell r="H7958">
            <v>1661.4</v>
          </cell>
        </row>
        <row r="7959">
          <cell r="A7959">
            <v>2001</v>
          </cell>
          <cell r="B7959" t="str">
            <v>Loy Vaught</v>
          </cell>
          <cell r="D7959" t="str">
            <v>TOT</v>
          </cell>
          <cell r="F7959">
            <v>13.3</v>
          </cell>
          <cell r="G7959">
            <v>4812025</v>
          </cell>
          <cell r="H7959">
            <v>550.80000000000007</v>
          </cell>
        </row>
        <row r="7960">
          <cell r="A7960">
            <v>2001</v>
          </cell>
          <cell r="B7960" t="str">
            <v>Brevin Knight</v>
          </cell>
          <cell r="D7960" t="str">
            <v>TOT</v>
          </cell>
          <cell r="F7960">
            <v>12.5</v>
          </cell>
          <cell r="G7960">
            <v>4250000</v>
          </cell>
          <cell r="H7960">
            <v>1457.5</v>
          </cell>
        </row>
        <row r="7961">
          <cell r="A7961">
            <v>2001</v>
          </cell>
          <cell r="B7961" t="str">
            <v>Corliss Williamson</v>
          </cell>
          <cell r="D7961" t="str">
            <v>TOT</v>
          </cell>
          <cell r="F7961">
            <v>15.1</v>
          </cell>
          <cell r="G7961">
            <v>3940000</v>
          </cell>
          <cell r="H7961">
            <v>1683.6</v>
          </cell>
        </row>
        <row r="7962">
          <cell r="A7962">
            <v>2001</v>
          </cell>
          <cell r="B7962" t="str">
            <v>Cedric Ceballos</v>
          </cell>
          <cell r="D7962" t="str">
            <v>TOT</v>
          </cell>
          <cell r="F7962">
            <v>15.4</v>
          </cell>
          <cell r="G7962">
            <v>3937500</v>
          </cell>
          <cell r="H7962">
            <v>560</v>
          </cell>
        </row>
        <row r="7963">
          <cell r="A7963">
            <v>2001</v>
          </cell>
          <cell r="B7963" t="str">
            <v>Mark Jackson</v>
          </cell>
          <cell r="D7963" t="str">
            <v>TOT</v>
          </cell>
          <cell r="F7963">
            <v>14.9</v>
          </cell>
          <cell r="G7963">
            <v>3570000</v>
          </cell>
          <cell r="H7963">
            <v>2589.6</v>
          </cell>
        </row>
        <row r="7964">
          <cell r="A7964">
            <v>2001</v>
          </cell>
          <cell r="B7964" t="str">
            <v>Tracy Murray</v>
          </cell>
          <cell r="D7964" t="str">
            <v>TOT</v>
          </cell>
          <cell r="F7964">
            <v>11.4</v>
          </cell>
          <cell r="G7964">
            <v>3060000</v>
          </cell>
          <cell r="H7964">
            <v>586.5</v>
          </cell>
        </row>
        <row r="7965">
          <cell r="A7965">
            <v>2001</v>
          </cell>
          <cell r="B7965" t="str">
            <v>Tyrone Nesby</v>
          </cell>
          <cell r="D7965" t="str">
            <v>TOT</v>
          </cell>
          <cell r="F7965">
            <v>8.9</v>
          </cell>
          <cell r="G7965">
            <v>2990000</v>
          </cell>
          <cell r="H7965">
            <v>1556.2</v>
          </cell>
        </row>
        <row r="7966">
          <cell r="A7966">
            <v>2001</v>
          </cell>
          <cell r="B7966" t="str">
            <v>Kevin Willis</v>
          </cell>
          <cell r="D7966" t="str">
            <v>TOT</v>
          </cell>
          <cell r="F7966">
            <v>14.6</v>
          </cell>
          <cell r="G7966">
            <v>2870000</v>
          </cell>
          <cell r="H7966">
            <v>1833</v>
          </cell>
        </row>
        <row r="7967">
          <cell r="A7967">
            <v>2001</v>
          </cell>
          <cell r="B7967" t="str">
            <v>Jerome Williams</v>
          </cell>
          <cell r="D7967" t="str">
            <v>TOT</v>
          </cell>
          <cell r="F7967">
            <v>15.7</v>
          </cell>
          <cell r="G7967">
            <v>2870000</v>
          </cell>
          <cell r="H7967">
            <v>1180</v>
          </cell>
        </row>
        <row r="7968">
          <cell r="A7968">
            <v>2001</v>
          </cell>
          <cell r="B7968" t="str">
            <v>Mark Strickland</v>
          </cell>
          <cell r="D7968" t="str">
            <v>TOT</v>
          </cell>
          <cell r="F7968">
            <v>11.9</v>
          </cell>
          <cell r="G7968">
            <v>2400000</v>
          </cell>
          <cell r="H7968">
            <v>720.5</v>
          </cell>
        </row>
        <row r="7969">
          <cell r="A7969">
            <v>2001</v>
          </cell>
          <cell r="B7969" t="str">
            <v>Jim Jackson</v>
          </cell>
          <cell r="D7969" t="str">
            <v>TOT</v>
          </cell>
          <cell r="F7969">
            <v>10.7</v>
          </cell>
          <cell r="G7969">
            <v>2330000</v>
          </cell>
          <cell r="H7969">
            <v>1691.2</v>
          </cell>
        </row>
        <row r="7970">
          <cell r="A7970">
            <v>2001</v>
          </cell>
          <cell r="B7970" t="str">
            <v>Othella Harrington</v>
          </cell>
          <cell r="D7970" t="str">
            <v>TOT</v>
          </cell>
          <cell r="F7970">
            <v>12</v>
          </cell>
          <cell r="G7970">
            <v>2250000</v>
          </cell>
          <cell r="H7970">
            <v>1813</v>
          </cell>
        </row>
        <row r="7971">
          <cell r="A7971">
            <v>2001</v>
          </cell>
          <cell r="B7971" t="str">
            <v>Eric Montross</v>
          </cell>
          <cell r="D7971" t="str">
            <v>TOT</v>
          </cell>
          <cell r="F7971">
            <v>5.4</v>
          </cell>
          <cell r="G7971">
            <v>2240000</v>
          </cell>
          <cell r="H7971">
            <v>648</v>
          </cell>
        </row>
        <row r="7972">
          <cell r="A7972">
            <v>2001</v>
          </cell>
          <cell r="B7972" t="str">
            <v>Hubert Davis</v>
          </cell>
          <cell r="D7972" t="str">
            <v>TOT</v>
          </cell>
          <cell r="F7972">
            <v>10</v>
          </cell>
          <cell r="G7972">
            <v>2100000</v>
          </cell>
          <cell r="H7972">
            <v>1689.6000000000001</v>
          </cell>
        </row>
        <row r="7973">
          <cell r="A7973">
            <v>2001</v>
          </cell>
          <cell r="B7973" t="str">
            <v>Cherokee Parks</v>
          </cell>
          <cell r="D7973" t="str">
            <v>TOT</v>
          </cell>
          <cell r="F7973">
            <v>12.6</v>
          </cell>
          <cell r="G7973">
            <v>2100000</v>
          </cell>
          <cell r="H7973">
            <v>1053</v>
          </cell>
        </row>
        <row r="7974">
          <cell r="A7974">
            <v>2001</v>
          </cell>
          <cell r="B7974" t="str">
            <v>Keon Clark</v>
          </cell>
          <cell r="D7974" t="str">
            <v>TOT</v>
          </cell>
          <cell r="F7974">
            <v>15.6</v>
          </cell>
          <cell r="G7974">
            <v>1379400</v>
          </cell>
          <cell r="H7974">
            <v>1717.2</v>
          </cell>
        </row>
        <row r="7975">
          <cell r="A7975">
            <v>2001</v>
          </cell>
          <cell r="B7975" t="str">
            <v>Corie Blount</v>
          </cell>
          <cell r="D7975" t="str">
            <v>TOT</v>
          </cell>
          <cell r="F7975">
            <v>11.8</v>
          </cell>
          <cell r="G7975">
            <v>1320000</v>
          </cell>
          <cell r="H7975">
            <v>1305.5999999999999</v>
          </cell>
        </row>
        <row r="7976">
          <cell r="A7976">
            <v>2001</v>
          </cell>
          <cell r="B7976" t="str">
            <v>Courtney Alexander</v>
          </cell>
          <cell r="D7976" t="str">
            <v>TOT</v>
          </cell>
          <cell r="F7976">
            <v>11.6</v>
          </cell>
          <cell r="G7976">
            <v>1319400</v>
          </cell>
          <cell r="H7976">
            <v>1384.5</v>
          </cell>
        </row>
        <row r="7977">
          <cell r="A7977">
            <v>2001</v>
          </cell>
          <cell r="B7977" t="str">
            <v>Anthony Johnson</v>
          </cell>
          <cell r="D7977" t="str">
            <v>TOT</v>
          </cell>
          <cell r="F7977">
            <v>8.1</v>
          </cell>
          <cell r="G7977">
            <v>1200000</v>
          </cell>
          <cell r="H7977">
            <v>508.79999999999995</v>
          </cell>
        </row>
        <row r="7978">
          <cell r="A7978">
            <v>2001</v>
          </cell>
          <cell r="B7978" t="str">
            <v>Elliot Perry</v>
          </cell>
          <cell r="D7978" t="str">
            <v>TOT</v>
          </cell>
          <cell r="F7978">
            <v>11.6</v>
          </cell>
          <cell r="G7978">
            <v>1050000</v>
          </cell>
          <cell r="H7978">
            <v>499.79999999999995</v>
          </cell>
        </row>
        <row r="7979">
          <cell r="A7979">
            <v>2001</v>
          </cell>
          <cell r="B7979" t="str">
            <v>Roshown McLeod</v>
          </cell>
          <cell r="D7979" t="str">
            <v>TOT</v>
          </cell>
          <cell r="F7979">
            <v>10.5</v>
          </cell>
          <cell r="G7979">
            <v>978600</v>
          </cell>
          <cell r="H7979">
            <v>920.5</v>
          </cell>
        </row>
        <row r="7980">
          <cell r="A7980">
            <v>2001</v>
          </cell>
          <cell r="B7980" t="str">
            <v>Felipe Lopez</v>
          </cell>
          <cell r="D7980" t="str">
            <v>TOT</v>
          </cell>
          <cell r="F7980">
            <v>12.5</v>
          </cell>
          <cell r="G7980">
            <v>831120</v>
          </cell>
          <cell r="H7980">
            <v>1568</v>
          </cell>
        </row>
        <row r="7981">
          <cell r="A7981">
            <v>2001</v>
          </cell>
          <cell r="B7981" t="str">
            <v>Larry Robinson</v>
          </cell>
          <cell r="D7981" t="str">
            <v>TOT</v>
          </cell>
          <cell r="F7981">
            <v>11.8</v>
          </cell>
          <cell r="G7981">
            <v>611000</v>
          </cell>
          <cell r="H7981">
            <v>632.40000000000009</v>
          </cell>
        </row>
        <row r="7982">
          <cell r="A7982">
            <v>2001</v>
          </cell>
          <cell r="B7982" t="str">
            <v>Bill Curley</v>
          </cell>
          <cell r="D7982" t="str">
            <v>TOT</v>
          </cell>
          <cell r="F7982">
            <v>10.5</v>
          </cell>
          <cell r="G7982">
            <v>611000</v>
          </cell>
          <cell r="H7982">
            <v>192</v>
          </cell>
        </row>
        <row r="7983">
          <cell r="A7983">
            <v>2001</v>
          </cell>
          <cell r="B7983" t="str">
            <v>Doug Overton</v>
          </cell>
          <cell r="D7983" t="str">
            <v>TOT</v>
          </cell>
          <cell r="F7983">
            <v>7.5</v>
          </cell>
          <cell r="G7983">
            <v>548500</v>
          </cell>
          <cell r="H7983">
            <v>474.6</v>
          </cell>
        </row>
        <row r="7984">
          <cell r="A7984">
            <v>2001</v>
          </cell>
          <cell r="B7984" t="str">
            <v>Kevin Ollie</v>
          </cell>
          <cell r="D7984" t="str">
            <v>TOT</v>
          </cell>
          <cell r="F7984">
            <v>10.3</v>
          </cell>
          <cell r="G7984">
            <v>523500</v>
          </cell>
          <cell r="H7984">
            <v>924</v>
          </cell>
        </row>
        <row r="7985">
          <cell r="A7985">
            <v>2001</v>
          </cell>
          <cell r="B7985" t="str">
            <v>Kornel David</v>
          </cell>
          <cell r="D7985" t="str">
            <v>TOT</v>
          </cell>
          <cell r="F7985">
            <v>12</v>
          </cell>
          <cell r="G7985">
            <v>498500</v>
          </cell>
          <cell r="H7985">
            <v>207.9</v>
          </cell>
        </row>
        <row r="7986">
          <cell r="A7986">
            <v>2001</v>
          </cell>
          <cell r="B7986" t="str">
            <v>Calvin Booth</v>
          </cell>
          <cell r="D7986" t="str">
            <v>TOT</v>
          </cell>
          <cell r="F7986">
            <v>16.100000000000001</v>
          </cell>
          <cell r="G7986">
            <v>423500</v>
          </cell>
          <cell r="H7986">
            <v>935</v>
          </cell>
        </row>
        <row r="7987">
          <cell r="A7987">
            <v>2001</v>
          </cell>
          <cell r="B7987" t="str">
            <v>Obinna Ekezie</v>
          </cell>
          <cell r="D7987" t="str">
            <v>TOT</v>
          </cell>
          <cell r="F7987">
            <v>12.4</v>
          </cell>
          <cell r="G7987">
            <v>423500</v>
          </cell>
          <cell r="H7987">
            <v>280.5</v>
          </cell>
        </row>
        <row r="7988">
          <cell r="A7988">
            <v>2001</v>
          </cell>
          <cell r="B7988" t="str">
            <v>Paul McPherson</v>
          </cell>
          <cell r="D7988" t="str">
            <v>TOT</v>
          </cell>
          <cell r="F7988">
            <v>13.6</v>
          </cell>
          <cell r="G7988">
            <v>316969</v>
          </cell>
          <cell r="H7988">
            <v>594</v>
          </cell>
        </row>
        <row r="7989">
          <cell r="A7989">
            <v>2001</v>
          </cell>
          <cell r="B7989" t="str">
            <v>Ruben Garces</v>
          </cell>
          <cell r="D7989" t="str">
            <v>TOT</v>
          </cell>
          <cell r="F7989">
            <v>9.6999999999999993</v>
          </cell>
          <cell r="G7989">
            <v>316969</v>
          </cell>
          <cell r="H7989">
            <v>72.8</v>
          </cell>
        </row>
        <row r="7990">
          <cell r="A7990">
            <v>2001</v>
          </cell>
          <cell r="B7990" t="str">
            <v>Anthony Miller</v>
          </cell>
          <cell r="D7990" t="str">
            <v>TOT</v>
          </cell>
          <cell r="F7990">
            <v>0.9</v>
          </cell>
          <cell r="G7990">
            <v>40000</v>
          </cell>
          <cell r="H7990">
            <v>11.2</v>
          </cell>
        </row>
        <row r="7991">
          <cell r="A7991">
            <v>2001</v>
          </cell>
          <cell r="B7991" t="str">
            <v>Rick Brunson</v>
          </cell>
          <cell r="D7991" t="str">
            <v>TOT</v>
          </cell>
          <cell r="F7991">
            <v>6.3</v>
          </cell>
          <cell r="G7991">
            <v>16000</v>
          </cell>
          <cell r="H7991">
            <v>209</v>
          </cell>
        </row>
        <row r="7992">
          <cell r="A7992">
            <v>2001</v>
          </cell>
          <cell r="B7992" t="str">
            <v>Chucky Brown</v>
          </cell>
          <cell r="D7992" t="str">
            <v>TOT</v>
          </cell>
          <cell r="F7992">
            <v>9.6999999999999993</v>
          </cell>
          <cell r="H7992">
            <v>338</v>
          </cell>
        </row>
        <row r="7993">
          <cell r="A7993">
            <v>2001</v>
          </cell>
          <cell r="B7993" t="str">
            <v>Pepe Sanchez</v>
          </cell>
          <cell r="D7993" t="str">
            <v>TOT</v>
          </cell>
          <cell r="F7993">
            <v>12.6</v>
          </cell>
          <cell r="H7993">
            <v>150.80000000000001</v>
          </cell>
        </row>
        <row r="7994">
          <cell r="A7994">
            <v>2001</v>
          </cell>
          <cell r="B7994" t="str">
            <v>Sean Colson</v>
          </cell>
          <cell r="D7994" t="str">
            <v>TOT</v>
          </cell>
          <cell r="F7994">
            <v>6.8</v>
          </cell>
          <cell r="H7994">
            <v>44.199999999999996</v>
          </cell>
        </row>
        <row r="7995">
          <cell r="A7995">
            <v>2001</v>
          </cell>
          <cell r="B7995" t="str">
            <v>Vernon Maxwell</v>
          </cell>
          <cell r="D7995" t="str">
            <v>TOT</v>
          </cell>
          <cell r="F7995">
            <v>6.7</v>
          </cell>
          <cell r="H7995">
            <v>657.9</v>
          </cell>
        </row>
        <row r="7996">
          <cell r="A7996">
            <v>2001</v>
          </cell>
          <cell r="B7996" t="str">
            <v>Nazr Mohammed</v>
          </cell>
          <cell r="D7996" t="str">
            <v>TOT</v>
          </cell>
          <cell r="F7996">
            <v>19.2</v>
          </cell>
          <cell r="H7996">
            <v>910.59999999999991</v>
          </cell>
        </row>
        <row r="7997">
          <cell r="A7997">
            <v>2001</v>
          </cell>
          <cell r="B7997" t="str">
            <v>Chris Childs</v>
          </cell>
          <cell r="D7997" t="str">
            <v>TOT</v>
          </cell>
          <cell r="F7997">
            <v>9</v>
          </cell>
          <cell r="H7997">
            <v>1855.7</v>
          </cell>
        </row>
        <row r="7998">
          <cell r="A7998">
            <v>2001</v>
          </cell>
          <cell r="B7998" t="str">
            <v>Erick Strickland</v>
          </cell>
          <cell r="D7998" t="str">
            <v>TOT</v>
          </cell>
          <cell r="F7998">
            <v>10.7</v>
          </cell>
          <cell r="H7998">
            <v>830.00000000000011</v>
          </cell>
        </row>
        <row r="7999">
          <cell r="A7999">
            <v>2001</v>
          </cell>
          <cell r="B7999" t="str">
            <v>Toni Kukoč</v>
          </cell>
          <cell r="D7999" t="str">
            <v>TOT</v>
          </cell>
          <cell r="F7999">
            <v>17.8</v>
          </cell>
          <cell r="H7999">
            <v>1599</v>
          </cell>
        </row>
        <row r="8000">
          <cell r="A8000">
            <v>2001</v>
          </cell>
          <cell r="B8000" t="str">
            <v>Vinny Del</v>
          </cell>
          <cell r="D8000" t="str">
            <v>TOT</v>
          </cell>
          <cell r="F8000">
            <v>11.3</v>
          </cell>
          <cell r="H8000">
            <v>923</v>
          </cell>
        </row>
        <row r="8001">
          <cell r="A8001">
            <v>2001</v>
          </cell>
          <cell r="B8001" t="str">
            <v>Karl Malone*</v>
          </cell>
          <cell r="D8001" t="str">
            <v>UTA</v>
          </cell>
          <cell r="F8001">
            <v>24.7</v>
          </cell>
          <cell r="G8001">
            <v>15750000</v>
          </cell>
          <cell r="H8001">
            <v>2891.7000000000003</v>
          </cell>
        </row>
        <row r="8002">
          <cell r="A8002">
            <v>2001</v>
          </cell>
          <cell r="B8002" t="str">
            <v>John Stockton*</v>
          </cell>
          <cell r="D8002" t="str">
            <v>UTA</v>
          </cell>
          <cell r="F8002">
            <v>22.3</v>
          </cell>
          <cell r="G8002">
            <v>11000000</v>
          </cell>
          <cell r="H8002">
            <v>2394.4</v>
          </cell>
        </row>
        <row r="8003">
          <cell r="A8003">
            <v>2001</v>
          </cell>
          <cell r="B8003" t="str">
            <v>Danny Manning</v>
          </cell>
          <cell r="D8003" t="str">
            <v>UTA</v>
          </cell>
          <cell r="F8003">
            <v>14.3</v>
          </cell>
          <cell r="G8003">
            <v>6830000</v>
          </cell>
          <cell r="H8003">
            <v>1303.8</v>
          </cell>
        </row>
        <row r="8004">
          <cell r="A8004">
            <v>2001</v>
          </cell>
          <cell r="B8004" t="str">
            <v>Donyell Marshall</v>
          </cell>
          <cell r="D8004" t="str">
            <v>UTA</v>
          </cell>
          <cell r="F8004">
            <v>19.899999999999999</v>
          </cell>
          <cell r="G8004">
            <v>5630000</v>
          </cell>
          <cell r="H8004">
            <v>2324.6999999999998</v>
          </cell>
        </row>
        <row r="8005">
          <cell r="A8005">
            <v>2001</v>
          </cell>
          <cell r="B8005" t="str">
            <v>Greg Ostertag</v>
          </cell>
          <cell r="D8005" t="str">
            <v>UTA</v>
          </cell>
          <cell r="F8005">
            <v>13.3</v>
          </cell>
          <cell r="G8005">
            <v>5200000</v>
          </cell>
          <cell r="H8005">
            <v>1490.3999999999999</v>
          </cell>
        </row>
        <row r="8006">
          <cell r="A8006">
            <v>2001</v>
          </cell>
          <cell r="B8006" t="str">
            <v>Bryon Russell</v>
          </cell>
          <cell r="D8006" t="str">
            <v>UTA</v>
          </cell>
          <cell r="F8006">
            <v>14.1</v>
          </cell>
          <cell r="G8006">
            <v>4570000</v>
          </cell>
          <cell r="H8006">
            <v>2472.6</v>
          </cell>
        </row>
        <row r="8007">
          <cell r="A8007">
            <v>2001</v>
          </cell>
          <cell r="B8007" t="str">
            <v>John Starks</v>
          </cell>
          <cell r="D8007" t="str">
            <v>UTA</v>
          </cell>
          <cell r="F8007">
            <v>9.3000000000000007</v>
          </cell>
          <cell r="G8007">
            <v>2250000</v>
          </cell>
          <cell r="H8007">
            <v>2122.5</v>
          </cell>
        </row>
        <row r="8008">
          <cell r="A8008">
            <v>2001</v>
          </cell>
          <cell r="B8008" t="str">
            <v>Olden Polynice</v>
          </cell>
          <cell r="D8008" t="str">
            <v>UTA</v>
          </cell>
          <cell r="F8008">
            <v>9.9</v>
          </cell>
          <cell r="G8008">
            <v>2200000</v>
          </cell>
          <cell r="H8008">
            <v>1620</v>
          </cell>
        </row>
        <row r="8009">
          <cell r="A8009">
            <v>2001</v>
          </cell>
          <cell r="B8009" t="str">
            <v>Jacque Vaughn</v>
          </cell>
          <cell r="D8009" t="str">
            <v>UTA</v>
          </cell>
          <cell r="F8009">
            <v>12.8</v>
          </cell>
          <cell r="G8009">
            <v>1500000</v>
          </cell>
          <cell r="H8009">
            <v>1623.6000000000001</v>
          </cell>
        </row>
        <row r="8010">
          <cell r="A8010">
            <v>2001</v>
          </cell>
          <cell r="B8010" t="str">
            <v>Quincy Lewis</v>
          </cell>
          <cell r="D8010" t="str">
            <v>UTA</v>
          </cell>
          <cell r="F8010">
            <v>7.1</v>
          </cell>
          <cell r="G8010">
            <v>1000440</v>
          </cell>
          <cell r="H8010">
            <v>402.5</v>
          </cell>
        </row>
        <row r="8011">
          <cell r="A8011">
            <v>2001</v>
          </cell>
          <cell r="B8011" t="str">
            <v>DeShawn Stevenson</v>
          </cell>
          <cell r="D8011" t="str">
            <v>UTA</v>
          </cell>
          <cell r="F8011">
            <v>4.3</v>
          </cell>
          <cell r="G8011">
            <v>828120</v>
          </cell>
          <cell r="H8011">
            <v>292</v>
          </cell>
        </row>
        <row r="8012">
          <cell r="A8012">
            <v>2001</v>
          </cell>
          <cell r="B8012" t="str">
            <v>John Crotty</v>
          </cell>
          <cell r="D8012" t="str">
            <v>UTA</v>
          </cell>
          <cell r="F8012">
            <v>7.2</v>
          </cell>
          <cell r="G8012">
            <v>800000</v>
          </cell>
          <cell r="H8012">
            <v>263.5</v>
          </cell>
        </row>
        <row r="8013">
          <cell r="A8013">
            <v>2001</v>
          </cell>
          <cell r="B8013" t="str">
            <v>David Benoit</v>
          </cell>
          <cell r="D8013" t="str">
            <v>UTA</v>
          </cell>
          <cell r="F8013">
            <v>11.1</v>
          </cell>
          <cell r="G8013">
            <v>736000</v>
          </cell>
          <cell r="H8013">
            <v>445.9</v>
          </cell>
        </row>
        <row r="8014">
          <cell r="A8014">
            <v>2001</v>
          </cell>
          <cell r="B8014" t="str">
            <v>Scott Padgett</v>
          </cell>
          <cell r="D8014" t="str">
            <v>UTA</v>
          </cell>
          <cell r="F8014">
            <v>17.600000000000001</v>
          </cell>
          <cell r="G8014">
            <v>730800</v>
          </cell>
          <cell r="H8014">
            <v>126.9</v>
          </cell>
        </row>
        <row r="8015">
          <cell r="A8015">
            <v>2001</v>
          </cell>
          <cell r="B8015" t="str">
            <v>Shareef Abdur-Rahim</v>
          </cell>
          <cell r="D8015" t="str">
            <v>VAN</v>
          </cell>
          <cell r="F8015">
            <v>19.100000000000001</v>
          </cell>
          <cell r="G8015">
            <v>10130000</v>
          </cell>
          <cell r="H8015">
            <v>3240</v>
          </cell>
        </row>
        <row r="8016">
          <cell r="A8016">
            <v>2001</v>
          </cell>
          <cell r="B8016" t="str">
            <v>Bryant Reeves</v>
          </cell>
          <cell r="D8016" t="str">
            <v>VAN</v>
          </cell>
          <cell r="F8016">
            <v>12.8</v>
          </cell>
          <cell r="G8016">
            <v>10110000</v>
          </cell>
          <cell r="H8016">
            <v>1830</v>
          </cell>
        </row>
        <row r="8017">
          <cell r="A8017">
            <v>2001</v>
          </cell>
          <cell r="B8017" t="str">
            <v>Isaac Austin</v>
          </cell>
          <cell r="D8017" t="str">
            <v>VAN</v>
          </cell>
          <cell r="F8017">
            <v>8.3000000000000007</v>
          </cell>
          <cell r="G8017">
            <v>5500000</v>
          </cell>
          <cell r="H8017">
            <v>847.6</v>
          </cell>
        </row>
        <row r="8018">
          <cell r="A8018">
            <v>2001</v>
          </cell>
          <cell r="B8018" t="str">
            <v>Doug West</v>
          </cell>
          <cell r="D8018" t="str">
            <v>VAN</v>
          </cell>
          <cell r="F8018">
            <v>4.2</v>
          </cell>
          <cell r="G8018">
            <v>3680000</v>
          </cell>
          <cell r="H8018">
            <v>171</v>
          </cell>
        </row>
        <row r="8019">
          <cell r="A8019">
            <v>2001</v>
          </cell>
          <cell r="B8019" t="str">
            <v>Mike Bibby</v>
          </cell>
          <cell r="D8019" t="str">
            <v>VAN</v>
          </cell>
          <cell r="F8019">
            <v>16.8</v>
          </cell>
          <cell r="G8019">
            <v>3308160</v>
          </cell>
          <cell r="H8019">
            <v>3189.7999999999997</v>
          </cell>
        </row>
        <row r="8020">
          <cell r="A8020">
            <v>2001</v>
          </cell>
          <cell r="B8020" t="str">
            <v>Stromile Swift</v>
          </cell>
          <cell r="D8020" t="str">
            <v>VAN</v>
          </cell>
          <cell r="F8020">
            <v>13.1</v>
          </cell>
          <cell r="G8020">
            <v>3164280</v>
          </cell>
          <cell r="H8020">
            <v>1312</v>
          </cell>
        </row>
        <row r="8021">
          <cell r="A8021">
            <v>2001</v>
          </cell>
          <cell r="B8021" t="str">
            <v>Brent Price</v>
          </cell>
          <cell r="D8021" t="str">
            <v>VAN</v>
          </cell>
          <cell r="F8021">
            <v>9.4</v>
          </cell>
          <cell r="G8021">
            <v>2880000</v>
          </cell>
          <cell r="H8021">
            <v>30</v>
          </cell>
        </row>
        <row r="8022">
          <cell r="A8022">
            <v>2001</v>
          </cell>
          <cell r="B8022" t="str">
            <v>Grant Long</v>
          </cell>
          <cell r="D8022" t="str">
            <v>VAN</v>
          </cell>
          <cell r="F8022">
            <v>11.4</v>
          </cell>
          <cell r="G8022">
            <v>2200000</v>
          </cell>
          <cell r="H8022">
            <v>1504.8</v>
          </cell>
        </row>
        <row r="8023">
          <cell r="A8023">
            <v>2001</v>
          </cell>
          <cell r="B8023" t="str">
            <v>Tony Massenburg</v>
          </cell>
          <cell r="D8023" t="str">
            <v>VAN</v>
          </cell>
          <cell r="F8023">
            <v>9.6</v>
          </cell>
          <cell r="G8023">
            <v>1360000</v>
          </cell>
          <cell r="H8023">
            <v>821.6</v>
          </cell>
        </row>
        <row r="8024">
          <cell r="A8024">
            <v>2001</v>
          </cell>
          <cell r="B8024" t="str">
            <v>Michael Dickerson</v>
          </cell>
          <cell r="D8024" t="str">
            <v>VAN</v>
          </cell>
          <cell r="F8024">
            <v>12.4</v>
          </cell>
          <cell r="G8024">
            <v>1310400</v>
          </cell>
          <cell r="H8024">
            <v>2618</v>
          </cell>
        </row>
        <row r="8025">
          <cell r="A8025">
            <v>2001</v>
          </cell>
          <cell r="B8025" t="str">
            <v>Kevin Edwards</v>
          </cell>
          <cell r="D8025" t="str">
            <v>VAN</v>
          </cell>
          <cell r="F8025">
            <v>8.3000000000000007</v>
          </cell>
          <cell r="G8025">
            <v>1000000</v>
          </cell>
          <cell r="H8025">
            <v>634.80000000000007</v>
          </cell>
        </row>
        <row r="8026">
          <cell r="A8026">
            <v>2001</v>
          </cell>
          <cell r="B8026" t="str">
            <v>Mahmoud Abdul-Rauf</v>
          </cell>
          <cell r="D8026" t="str">
            <v>VAN</v>
          </cell>
          <cell r="F8026">
            <v>16.7</v>
          </cell>
          <cell r="G8026">
            <v>798500</v>
          </cell>
          <cell r="H8026">
            <v>487.90000000000003</v>
          </cell>
        </row>
        <row r="8027">
          <cell r="A8027">
            <v>2001</v>
          </cell>
          <cell r="B8027" t="str">
            <v>Damon Jones</v>
          </cell>
          <cell r="D8027" t="str">
            <v>VAN</v>
          </cell>
          <cell r="F8027">
            <v>13</v>
          </cell>
          <cell r="G8027">
            <v>710000</v>
          </cell>
          <cell r="H8027">
            <v>1412.8999999999999</v>
          </cell>
        </row>
        <row r="8028">
          <cell r="A8028">
            <v>2001</v>
          </cell>
          <cell r="B8028" t="str">
            <v>Mitch Richmond</v>
          </cell>
          <cell r="D8028" t="str">
            <v>WAS</v>
          </cell>
          <cell r="F8028">
            <v>14.9</v>
          </cell>
          <cell r="G8028">
            <v>10000000</v>
          </cell>
          <cell r="H8028">
            <v>1217.3</v>
          </cell>
        </row>
        <row r="8029">
          <cell r="A8029">
            <v>2001</v>
          </cell>
          <cell r="B8029" t="str">
            <v>Jahidi White</v>
          </cell>
          <cell r="D8029" t="str">
            <v>WAS</v>
          </cell>
          <cell r="F8029">
            <v>14.7</v>
          </cell>
          <cell r="G8029">
            <v>3922000</v>
          </cell>
          <cell r="H8029">
            <v>1611.6</v>
          </cell>
        </row>
        <row r="8030">
          <cell r="A8030">
            <v>2001</v>
          </cell>
          <cell r="B8030" t="str">
            <v>Popeye Jones</v>
          </cell>
          <cell r="D8030" t="str">
            <v>WAS</v>
          </cell>
          <cell r="F8030">
            <v>13.1</v>
          </cell>
          <cell r="G8030">
            <v>2812500</v>
          </cell>
          <cell r="H8030">
            <v>639</v>
          </cell>
        </row>
        <row r="8031">
          <cell r="A8031">
            <v>2001</v>
          </cell>
          <cell r="B8031" t="str">
            <v>Chris Whitney</v>
          </cell>
          <cell r="D8031" t="str">
            <v>WAS</v>
          </cell>
          <cell r="F8031">
            <v>13.2</v>
          </cell>
          <cell r="G8031">
            <v>2370000</v>
          </cell>
          <cell r="H8031">
            <v>1534</v>
          </cell>
        </row>
        <row r="8032">
          <cell r="A8032">
            <v>2001</v>
          </cell>
          <cell r="B8032" t="str">
            <v>Michael Smith</v>
          </cell>
          <cell r="D8032" t="str">
            <v>WAS</v>
          </cell>
          <cell r="F8032">
            <v>14</v>
          </cell>
          <cell r="G8032">
            <v>2200000</v>
          </cell>
          <cell r="H8032">
            <v>1611.6</v>
          </cell>
        </row>
        <row r="8033">
          <cell r="A8033">
            <v>2001</v>
          </cell>
          <cell r="B8033" t="str">
            <v>Richard Hamilton</v>
          </cell>
          <cell r="D8033" t="str">
            <v>WAS</v>
          </cell>
          <cell r="F8033">
            <v>15.7</v>
          </cell>
          <cell r="G8033">
            <v>1973880</v>
          </cell>
          <cell r="H8033">
            <v>2519.3999999999996</v>
          </cell>
        </row>
        <row r="8034">
          <cell r="A8034">
            <v>2001</v>
          </cell>
          <cell r="B8034" t="str">
            <v>Laron Profit</v>
          </cell>
          <cell r="D8034" t="str">
            <v>WAS</v>
          </cell>
          <cell r="F8034">
            <v>11.7</v>
          </cell>
          <cell r="G8034">
            <v>508000</v>
          </cell>
          <cell r="H8034">
            <v>605.5</v>
          </cell>
        </row>
        <row r="8035">
          <cell r="A8035">
            <v>2001</v>
          </cell>
          <cell r="B8035" t="str">
            <v>Gerard King</v>
          </cell>
          <cell r="D8035" t="str">
            <v>WAS</v>
          </cell>
          <cell r="F8035">
            <v>10.1</v>
          </cell>
          <cell r="G8035">
            <v>489500</v>
          </cell>
          <cell r="H8035">
            <v>706.5</v>
          </cell>
        </row>
        <row r="8036">
          <cell r="A8036">
            <v>2001</v>
          </cell>
          <cell r="B8036" t="str">
            <v>Mike Smith</v>
          </cell>
          <cell r="D8036" t="str">
            <v>WAS</v>
          </cell>
          <cell r="F8036">
            <v>8.1</v>
          </cell>
          <cell r="G8036">
            <v>316969</v>
          </cell>
          <cell r="H8036">
            <v>180.2</v>
          </cell>
        </row>
        <row r="8037">
          <cell r="A8037">
            <v>2001</v>
          </cell>
          <cell r="B8037" t="str">
            <v>David Vanterpool</v>
          </cell>
          <cell r="D8037" t="str">
            <v>WAS</v>
          </cell>
          <cell r="F8037">
            <v>10.9</v>
          </cell>
          <cell r="H8037">
            <v>411.4</v>
          </cell>
        </row>
        <row r="8038">
          <cell r="A8038">
            <v>2002</v>
          </cell>
          <cell r="B8038" t="str">
            <v>Shareef Abdur-Rahim</v>
          </cell>
          <cell r="D8038" t="str">
            <v>ATL</v>
          </cell>
          <cell r="F8038">
            <v>19.8</v>
          </cell>
          <cell r="G8038">
            <v>11250000</v>
          </cell>
          <cell r="H8038">
            <v>2979.9</v>
          </cell>
        </row>
        <row r="8039">
          <cell r="A8039">
            <v>2002</v>
          </cell>
          <cell r="B8039" t="str">
            <v>Theo Ratliff</v>
          </cell>
          <cell r="D8039" t="str">
            <v>ATL</v>
          </cell>
          <cell r="F8039">
            <v>11.1</v>
          </cell>
          <cell r="G8039">
            <v>9667969</v>
          </cell>
          <cell r="H8039">
            <v>81.900000000000006</v>
          </cell>
        </row>
        <row r="8040">
          <cell r="A8040">
            <v>2002</v>
          </cell>
          <cell r="B8040" t="str">
            <v>Toni Kukoč</v>
          </cell>
          <cell r="D8040" t="str">
            <v>ATL</v>
          </cell>
          <cell r="F8040">
            <v>14.4</v>
          </cell>
          <cell r="G8040">
            <v>7906783</v>
          </cell>
          <cell r="H8040">
            <v>1492.7</v>
          </cell>
        </row>
        <row r="8041">
          <cell r="A8041">
            <v>2002</v>
          </cell>
          <cell r="B8041" t="str">
            <v>Alan Henderson</v>
          </cell>
          <cell r="D8041" t="str">
            <v>ATL</v>
          </cell>
          <cell r="F8041">
            <v>13.4</v>
          </cell>
          <cell r="G8041">
            <v>6500312</v>
          </cell>
          <cell r="H8041">
            <v>421.2</v>
          </cell>
        </row>
        <row r="8042">
          <cell r="A8042">
            <v>2002</v>
          </cell>
          <cell r="B8042" t="str">
            <v>Nazr Mohammed</v>
          </cell>
          <cell r="D8042" t="str">
            <v>ATL</v>
          </cell>
          <cell r="F8042">
            <v>14</v>
          </cell>
          <cell r="G8042">
            <v>4500000</v>
          </cell>
          <cell r="H8042">
            <v>2164.7999999999997</v>
          </cell>
        </row>
        <row r="8043">
          <cell r="A8043">
            <v>2002</v>
          </cell>
          <cell r="B8043" t="str">
            <v>Chris Crawford</v>
          </cell>
          <cell r="D8043" t="str">
            <v>ATL</v>
          </cell>
          <cell r="F8043">
            <v>11.5</v>
          </cell>
          <cell r="G8043">
            <v>2500000</v>
          </cell>
          <cell r="H8043">
            <v>130.9</v>
          </cell>
        </row>
        <row r="8044">
          <cell r="A8044">
            <v>2002</v>
          </cell>
          <cell r="B8044" t="str">
            <v>DerMarr Johnson</v>
          </cell>
          <cell r="D8044" t="str">
            <v>ATL</v>
          </cell>
          <cell r="F8044">
            <v>11.3</v>
          </cell>
          <cell r="G8044">
            <v>2265240</v>
          </cell>
          <cell r="H8044">
            <v>1728</v>
          </cell>
        </row>
        <row r="8045">
          <cell r="A8045">
            <v>2002</v>
          </cell>
          <cell r="B8045" t="str">
            <v>Jason Terry</v>
          </cell>
          <cell r="D8045" t="str">
            <v>ATL</v>
          </cell>
          <cell r="F8045">
            <v>19.2</v>
          </cell>
          <cell r="G8045">
            <v>1689360</v>
          </cell>
          <cell r="H8045">
            <v>2964</v>
          </cell>
        </row>
        <row r="8046">
          <cell r="A8046">
            <v>2002</v>
          </cell>
          <cell r="B8046" t="str">
            <v>Cal Bowdler</v>
          </cell>
          <cell r="D8046" t="str">
            <v>ATL</v>
          </cell>
          <cell r="F8046">
            <v>9.4</v>
          </cell>
          <cell r="G8046">
            <v>1179720</v>
          </cell>
          <cell r="H8046">
            <v>587.6</v>
          </cell>
        </row>
        <row r="8047">
          <cell r="A8047">
            <v>2002</v>
          </cell>
          <cell r="B8047" t="str">
            <v>Dion Glover</v>
          </cell>
          <cell r="D8047" t="str">
            <v>ATL</v>
          </cell>
          <cell r="F8047">
            <v>13.1</v>
          </cell>
          <cell r="G8047">
            <v>1027440</v>
          </cell>
          <cell r="H8047">
            <v>1155</v>
          </cell>
        </row>
        <row r="8048">
          <cell r="A8048">
            <v>2002</v>
          </cell>
          <cell r="B8048" t="str">
            <v>Mark Strickland</v>
          </cell>
          <cell r="D8048" t="str">
            <v>ATL</v>
          </cell>
          <cell r="F8048">
            <v>11.4</v>
          </cell>
          <cell r="G8048">
            <v>715850</v>
          </cell>
          <cell r="H8048">
            <v>653.19999999999993</v>
          </cell>
        </row>
        <row r="8049">
          <cell r="A8049">
            <v>2002</v>
          </cell>
          <cell r="B8049" t="str">
            <v>Emanual Davis</v>
          </cell>
          <cell r="D8049" t="str">
            <v>ATL</v>
          </cell>
          <cell r="F8049">
            <v>6.5</v>
          </cell>
          <cell r="G8049">
            <v>715850</v>
          </cell>
          <cell r="H8049">
            <v>772.80000000000007</v>
          </cell>
        </row>
        <row r="8050">
          <cell r="A8050">
            <v>2002</v>
          </cell>
          <cell r="B8050" t="str">
            <v>Jacque Vaughn</v>
          </cell>
          <cell r="D8050" t="str">
            <v>ATL</v>
          </cell>
          <cell r="F8050">
            <v>13.1</v>
          </cell>
          <cell r="G8050">
            <v>590850</v>
          </cell>
          <cell r="H8050">
            <v>1853.2</v>
          </cell>
        </row>
        <row r="8051">
          <cell r="A8051">
            <v>2002</v>
          </cell>
          <cell r="B8051" t="str">
            <v>Leon Smith</v>
          </cell>
          <cell r="D8051" t="str">
            <v>ATL</v>
          </cell>
          <cell r="F8051">
            <v>14</v>
          </cell>
          <cell r="G8051">
            <v>517360</v>
          </cell>
          <cell r="H8051">
            <v>99.399999999999991</v>
          </cell>
        </row>
        <row r="8052">
          <cell r="A8052">
            <v>2002</v>
          </cell>
          <cell r="B8052" t="str">
            <v>Hanno Mottola</v>
          </cell>
          <cell r="D8052" t="str">
            <v>ATL</v>
          </cell>
          <cell r="F8052">
            <v>8.4</v>
          </cell>
          <cell r="G8052">
            <v>465850</v>
          </cell>
          <cell r="H8052">
            <v>1369.3999999999999</v>
          </cell>
        </row>
        <row r="8053">
          <cell r="A8053">
            <v>2002</v>
          </cell>
          <cell r="B8053" t="str">
            <v>Dickey Simpkins</v>
          </cell>
          <cell r="D8053" t="str">
            <v>ATL</v>
          </cell>
          <cell r="F8053">
            <v>11.6</v>
          </cell>
          <cell r="G8053">
            <v>26190</v>
          </cell>
          <cell r="H8053">
            <v>3</v>
          </cell>
        </row>
        <row r="8054">
          <cell r="A8054">
            <v>2002</v>
          </cell>
          <cell r="B8054" t="str">
            <v>Ira Newble</v>
          </cell>
          <cell r="D8054" t="str">
            <v>ATL</v>
          </cell>
          <cell r="F8054">
            <v>11.5</v>
          </cell>
          <cell r="H8054">
            <v>1272.6000000000001</v>
          </cell>
        </row>
        <row r="8055">
          <cell r="A8055">
            <v>2002</v>
          </cell>
          <cell r="B8055" t="str">
            <v>Antoine Walker</v>
          </cell>
          <cell r="D8055" t="str">
            <v>BOS</v>
          </cell>
          <cell r="F8055">
            <v>17.100000000000001</v>
          </cell>
          <cell r="G8055">
            <v>11250000</v>
          </cell>
          <cell r="H8055">
            <v>3402</v>
          </cell>
        </row>
        <row r="8056">
          <cell r="A8056">
            <v>2002</v>
          </cell>
          <cell r="B8056" t="str">
            <v>Kenny Anderson</v>
          </cell>
          <cell r="D8056" t="str">
            <v>BOS</v>
          </cell>
          <cell r="F8056">
            <v>13.6</v>
          </cell>
          <cell r="G8056">
            <v>8350000</v>
          </cell>
          <cell r="H8056">
            <v>2432</v>
          </cell>
        </row>
        <row r="8057">
          <cell r="A8057">
            <v>2002</v>
          </cell>
          <cell r="B8057" t="str">
            <v>Vitaly Potapenko</v>
          </cell>
          <cell r="D8057" t="str">
            <v>BOS</v>
          </cell>
          <cell r="F8057">
            <v>11.4</v>
          </cell>
          <cell r="G8057">
            <v>4762500</v>
          </cell>
          <cell r="H8057">
            <v>1343</v>
          </cell>
        </row>
        <row r="8058">
          <cell r="A8058">
            <v>2002</v>
          </cell>
          <cell r="B8058" t="str">
            <v>Eric Williams</v>
          </cell>
          <cell r="D8058" t="str">
            <v>BOS</v>
          </cell>
          <cell r="F8058">
            <v>8.8000000000000007</v>
          </cell>
          <cell r="G8058">
            <v>4448000</v>
          </cell>
          <cell r="H8058">
            <v>1746.4</v>
          </cell>
        </row>
        <row r="8059">
          <cell r="A8059">
            <v>2002</v>
          </cell>
          <cell r="B8059" t="str">
            <v>Tony Battie</v>
          </cell>
          <cell r="D8059" t="str">
            <v>BOS</v>
          </cell>
          <cell r="F8059">
            <v>14.5</v>
          </cell>
          <cell r="G8059">
            <v>3600000</v>
          </cell>
          <cell r="H8059">
            <v>1820.4</v>
          </cell>
        </row>
        <row r="8060">
          <cell r="A8060">
            <v>2002</v>
          </cell>
          <cell r="B8060" t="str">
            <v>Walter McCarty</v>
          </cell>
          <cell r="D8060" t="str">
            <v>BOS</v>
          </cell>
          <cell r="F8060">
            <v>11.5</v>
          </cell>
          <cell r="G8060">
            <v>3125000</v>
          </cell>
          <cell r="H8060">
            <v>716.80000000000007</v>
          </cell>
        </row>
        <row r="8061">
          <cell r="A8061">
            <v>2002</v>
          </cell>
          <cell r="B8061" t="str">
            <v>Randy Brown</v>
          </cell>
          <cell r="D8061" t="str">
            <v>BOS</v>
          </cell>
          <cell r="F8061">
            <v>8.6</v>
          </cell>
          <cell r="G8061">
            <v>2475000</v>
          </cell>
          <cell r="H8061">
            <v>6</v>
          </cell>
        </row>
        <row r="8062">
          <cell r="A8062">
            <v>2002</v>
          </cell>
          <cell r="B8062" t="str">
            <v>Paul Pierce</v>
          </cell>
          <cell r="D8062" t="str">
            <v>BOS</v>
          </cell>
          <cell r="F8062">
            <v>22.3</v>
          </cell>
          <cell r="G8062">
            <v>2051271</v>
          </cell>
          <cell r="H8062">
            <v>3304.6</v>
          </cell>
        </row>
        <row r="8063">
          <cell r="A8063">
            <v>2002</v>
          </cell>
          <cell r="B8063" t="str">
            <v>Kedrick Brown</v>
          </cell>
          <cell r="D8063" t="str">
            <v>BOS</v>
          </cell>
          <cell r="F8063">
            <v>11.9</v>
          </cell>
          <cell r="G8063">
            <v>1528440</v>
          </cell>
          <cell r="H8063">
            <v>243.60000000000002</v>
          </cell>
        </row>
        <row r="8064">
          <cell r="A8064">
            <v>2002</v>
          </cell>
          <cell r="B8064" t="str">
            <v>Joseph Forte</v>
          </cell>
          <cell r="D8064" t="str">
            <v>BOS</v>
          </cell>
          <cell r="F8064">
            <v>2.8</v>
          </cell>
          <cell r="G8064">
            <v>939360</v>
          </cell>
          <cell r="H8064">
            <v>39.200000000000003</v>
          </cell>
        </row>
        <row r="8065">
          <cell r="A8065">
            <v>2002</v>
          </cell>
          <cell r="B8065" t="str">
            <v>Erick Strickland</v>
          </cell>
          <cell r="D8065" t="str">
            <v>BOS</v>
          </cell>
          <cell r="F8065">
            <v>12.9</v>
          </cell>
          <cell r="G8065">
            <v>637415</v>
          </cell>
          <cell r="H8065">
            <v>1643.2</v>
          </cell>
        </row>
        <row r="8066">
          <cell r="A8066">
            <v>2002</v>
          </cell>
          <cell r="B8066" t="str">
            <v>Mark Blount</v>
          </cell>
          <cell r="D8066" t="str">
            <v>BOS</v>
          </cell>
          <cell r="F8066">
            <v>9.3000000000000007</v>
          </cell>
          <cell r="G8066">
            <v>540850</v>
          </cell>
          <cell r="H8066">
            <v>413.6</v>
          </cell>
        </row>
        <row r="8067">
          <cell r="A8067">
            <v>2002</v>
          </cell>
          <cell r="B8067" t="str">
            <v>Elden Campbell</v>
          </cell>
          <cell r="D8067" t="str">
            <v>CHH</v>
          </cell>
          <cell r="F8067">
            <v>19.5</v>
          </cell>
          <cell r="G8067">
            <v>7975000</v>
          </cell>
          <cell r="H8067">
            <v>2156</v>
          </cell>
        </row>
        <row r="8068">
          <cell r="A8068">
            <v>2002</v>
          </cell>
          <cell r="B8068" t="str">
            <v>Jamal Mashburn</v>
          </cell>
          <cell r="D8068" t="str">
            <v>CHH</v>
          </cell>
          <cell r="F8068">
            <v>16.899999999999999</v>
          </cell>
          <cell r="G8068">
            <v>6975000</v>
          </cell>
          <cell r="H8068">
            <v>1600</v>
          </cell>
        </row>
        <row r="8069">
          <cell r="A8069">
            <v>2002</v>
          </cell>
          <cell r="B8069" t="str">
            <v>P.J. Brown</v>
          </cell>
          <cell r="D8069" t="str">
            <v>CHH</v>
          </cell>
          <cell r="F8069">
            <v>15.1</v>
          </cell>
          <cell r="G8069">
            <v>6404800</v>
          </cell>
          <cell r="H8069">
            <v>2560</v>
          </cell>
        </row>
        <row r="8070">
          <cell r="A8070">
            <v>2002</v>
          </cell>
          <cell r="B8070" t="str">
            <v>David Wesley</v>
          </cell>
          <cell r="D8070" t="str">
            <v>CHH</v>
          </cell>
          <cell r="F8070">
            <v>11.3</v>
          </cell>
          <cell r="G8070">
            <v>3240000</v>
          </cell>
          <cell r="H8070">
            <v>2485.7000000000003</v>
          </cell>
        </row>
        <row r="8071">
          <cell r="A8071">
            <v>2002</v>
          </cell>
          <cell r="B8071" t="str">
            <v>Baron Davis</v>
          </cell>
          <cell r="D8071" t="str">
            <v>CHH</v>
          </cell>
          <cell r="F8071">
            <v>18.2</v>
          </cell>
          <cell r="G8071">
            <v>3119400</v>
          </cell>
          <cell r="H8071">
            <v>3321</v>
          </cell>
        </row>
        <row r="8072">
          <cell r="A8072">
            <v>2002</v>
          </cell>
          <cell r="B8072" t="str">
            <v>Robert Traylor</v>
          </cell>
          <cell r="D8072" t="str">
            <v>CHH</v>
          </cell>
          <cell r="F8072">
            <v>13</v>
          </cell>
          <cell r="G8072">
            <v>2793505</v>
          </cell>
          <cell r="H8072">
            <v>677.1</v>
          </cell>
        </row>
        <row r="8073">
          <cell r="A8073">
            <v>2002</v>
          </cell>
          <cell r="B8073" t="str">
            <v>George Lynch</v>
          </cell>
          <cell r="D8073" t="str">
            <v>CHH</v>
          </cell>
          <cell r="F8073">
            <v>9</v>
          </cell>
          <cell r="G8073">
            <v>2400000</v>
          </cell>
          <cell r="H8073">
            <v>891</v>
          </cell>
        </row>
        <row r="8074">
          <cell r="A8074">
            <v>2002</v>
          </cell>
          <cell r="B8074" t="str">
            <v>Stacey Augmon</v>
          </cell>
          <cell r="D8074" t="str">
            <v>CHH</v>
          </cell>
          <cell r="F8074">
            <v>11.5</v>
          </cell>
          <cell r="G8074">
            <v>2400000</v>
          </cell>
          <cell r="H8074">
            <v>1316.7</v>
          </cell>
        </row>
        <row r="8075">
          <cell r="A8075">
            <v>2002</v>
          </cell>
          <cell r="B8075" t="str">
            <v>Jerome Moiso</v>
          </cell>
          <cell r="D8075" t="str">
            <v>CHH</v>
          </cell>
          <cell r="F8075">
            <v>5.9</v>
          </cell>
          <cell r="G8075">
            <v>1571640</v>
          </cell>
          <cell r="H8075">
            <v>76.5</v>
          </cell>
        </row>
        <row r="8076">
          <cell r="A8076">
            <v>2002</v>
          </cell>
          <cell r="B8076" t="str">
            <v>Bryce Drew</v>
          </cell>
          <cell r="D8076" t="str">
            <v>CHH</v>
          </cell>
          <cell r="F8076">
            <v>12.4</v>
          </cell>
          <cell r="G8076">
            <v>1300000</v>
          </cell>
          <cell r="H8076">
            <v>774.69999999999993</v>
          </cell>
        </row>
        <row r="8077">
          <cell r="A8077">
            <v>2002</v>
          </cell>
          <cell r="B8077" t="str">
            <v>Matt Bullard</v>
          </cell>
          <cell r="D8077" t="str">
            <v>CHH</v>
          </cell>
          <cell r="F8077">
            <v>6.8</v>
          </cell>
          <cell r="G8077">
            <v>1300000</v>
          </cell>
          <cell r="H8077">
            <v>350.3</v>
          </cell>
        </row>
        <row r="8078">
          <cell r="A8078">
            <v>2002</v>
          </cell>
          <cell r="B8078" t="str">
            <v>Kirk Haston</v>
          </cell>
          <cell r="D8078" t="str">
            <v>CHH</v>
          </cell>
          <cell r="F8078">
            <v>4</v>
          </cell>
          <cell r="G8078">
            <v>1182600</v>
          </cell>
          <cell r="H8078">
            <v>76.5</v>
          </cell>
        </row>
        <row r="8079">
          <cell r="A8079">
            <v>2002</v>
          </cell>
          <cell r="B8079" t="str">
            <v>Jamaal Magloire</v>
          </cell>
          <cell r="D8079" t="str">
            <v>CHH</v>
          </cell>
          <cell r="F8079">
            <v>18.8</v>
          </cell>
          <cell r="G8079">
            <v>1048080</v>
          </cell>
          <cell r="H8079">
            <v>1549.8</v>
          </cell>
        </row>
        <row r="8080">
          <cell r="A8080">
            <v>2002</v>
          </cell>
          <cell r="B8080" t="str">
            <v>Lee Nailon</v>
          </cell>
          <cell r="D8080" t="str">
            <v>CHH</v>
          </cell>
          <cell r="F8080">
            <v>14.4</v>
          </cell>
          <cell r="G8080">
            <v>465850</v>
          </cell>
          <cell r="H8080">
            <v>1911.8</v>
          </cell>
        </row>
        <row r="8081">
          <cell r="A8081">
            <v>2002</v>
          </cell>
          <cell r="B8081" t="str">
            <v>Charles Oakley</v>
          </cell>
          <cell r="D8081" t="str">
            <v>CHI</v>
          </cell>
          <cell r="F8081">
            <v>6.6</v>
          </cell>
          <cell r="G8081">
            <v>6545000</v>
          </cell>
          <cell r="H8081">
            <v>1385.1000000000001</v>
          </cell>
        </row>
        <row r="8082">
          <cell r="A8082">
            <v>2002</v>
          </cell>
          <cell r="B8082" t="str">
            <v>Eddie Robinson</v>
          </cell>
          <cell r="D8082" t="str">
            <v>CHI</v>
          </cell>
          <cell r="F8082">
            <v>12.5</v>
          </cell>
          <cell r="G8082">
            <v>5170000</v>
          </cell>
          <cell r="H8082">
            <v>652.5</v>
          </cell>
        </row>
        <row r="8083">
          <cell r="A8083">
            <v>2002</v>
          </cell>
          <cell r="B8083" t="str">
            <v>Tyson Chandler</v>
          </cell>
          <cell r="D8083" t="str">
            <v>CHI</v>
          </cell>
          <cell r="F8083">
            <v>13</v>
          </cell>
          <cell r="G8083">
            <v>3308160</v>
          </cell>
          <cell r="H8083">
            <v>1391.6000000000001</v>
          </cell>
        </row>
        <row r="8084">
          <cell r="A8084">
            <v>2002</v>
          </cell>
          <cell r="B8084" t="str">
            <v>Marcus Fizer</v>
          </cell>
          <cell r="D8084" t="str">
            <v>CHI</v>
          </cell>
          <cell r="F8084">
            <v>14.2</v>
          </cell>
          <cell r="G8084">
            <v>2754120</v>
          </cell>
          <cell r="H8084">
            <v>1960.8</v>
          </cell>
        </row>
        <row r="8085">
          <cell r="A8085">
            <v>2002</v>
          </cell>
          <cell r="B8085" t="str">
            <v>Eddy Curry</v>
          </cell>
          <cell r="D8085" t="str">
            <v>CHI</v>
          </cell>
          <cell r="F8085">
            <v>14.4</v>
          </cell>
          <cell r="G8085">
            <v>2678400</v>
          </cell>
          <cell r="H8085">
            <v>1152</v>
          </cell>
        </row>
        <row r="8086">
          <cell r="A8086">
            <v>2002</v>
          </cell>
          <cell r="B8086" t="str">
            <v>Jamal Crawford</v>
          </cell>
          <cell r="D8086" t="str">
            <v>CHI</v>
          </cell>
          <cell r="F8086">
            <v>15.3</v>
          </cell>
          <cell r="G8086">
            <v>1894560</v>
          </cell>
          <cell r="H8086">
            <v>480.7</v>
          </cell>
        </row>
        <row r="8087">
          <cell r="A8087">
            <v>2002</v>
          </cell>
          <cell r="B8087" t="str">
            <v>Fred Hoiberg</v>
          </cell>
          <cell r="D8087" t="str">
            <v>CHI</v>
          </cell>
          <cell r="F8087">
            <v>12.2</v>
          </cell>
          <cell r="G8087">
            <v>1600000</v>
          </cell>
          <cell r="H8087">
            <v>1406.2</v>
          </cell>
        </row>
        <row r="8088">
          <cell r="A8088">
            <v>2002</v>
          </cell>
          <cell r="B8088" t="str">
            <v>Dalibor Bagaric</v>
          </cell>
          <cell r="D8088" t="str">
            <v>CHI</v>
          </cell>
          <cell r="F8088">
            <v>8.6</v>
          </cell>
          <cell r="G8088">
            <v>854640</v>
          </cell>
          <cell r="H8088">
            <v>640</v>
          </cell>
        </row>
        <row r="8089">
          <cell r="A8089">
            <v>2002</v>
          </cell>
          <cell r="B8089" t="str">
            <v>A.J. Guyton</v>
          </cell>
          <cell r="D8089" t="str">
            <v>CHI</v>
          </cell>
          <cell r="F8089">
            <v>11.8</v>
          </cell>
          <cell r="G8089">
            <v>465850</v>
          </cell>
          <cell r="H8089">
            <v>607.5</v>
          </cell>
        </row>
        <row r="8090">
          <cell r="A8090">
            <v>2002</v>
          </cell>
          <cell r="B8090" t="str">
            <v>Trenton Hassell</v>
          </cell>
          <cell r="D8090" t="str">
            <v>CHI</v>
          </cell>
          <cell r="F8090">
            <v>10.4</v>
          </cell>
          <cell r="G8090">
            <v>332817</v>
          </cell>
          <cell r="H8090">
            <v>2238.6</v>
          </cell>
        </row>
        <row r="8091">
          <cell r="A8091">
            <v>2002</v>
          </cell>
          <cell r="B8091" t="str">
            <v>Zydrunas Ilgauskas</v>
          </cell>
          <cell r="D8091" t="str">
            <v>CLE</v>
          </cell>
          <cell r="F8091">
            <v>17.399999999999999</v>
          </cell>
          <cell r="G8091">
            <v>11250000</v>
          </cell>
          <cell r="H8091">
            <v>1326.8</v>
          </cell>
        </row>
        <row r="8092">
          <cell r="A8092">
            <v>2002</v>
          </cell>
          <cell r="B8092" t="str">
            <v>Tyrone Hill</v>
          </cell>
          <cell r="D8092" t="str">
            <v>CLE</v>
          </cell>
          <cell r="F8092">
            <v>10.1</v>
          </cell>
          <cell r="G8092">
            <v>6600000</v>
          </cell>
          <cell r="H8092">
            <v>811.19999999999993</v>
          </cell>
        </row>
        <row r="8093">
          <cell r="A8093">
            <v>2002</v>
          </cell>
          <cell r="B8093" t="str">
            <v>Wesley Person</v>
          </cell>
          <cell r="D8093" t="str">
            <v>CLE</v>
          </cell>
          <cell r="F8093">
            <v>16.3</v>
          </cell>
          <cell r="G8093">
            <v>6300000</v>
          </cell>
          <cell r="H8093">
            <v>2792.3999999999996</v>
          </cell>
        </row>
        <row r="8094">
          <cell r="A8094">
            <v>2002</v>
          </cell>
          <cell r="B8094" t="str">
            <v>Lamond Murray</v>
          </cell>
          <cell r="D8094" t="str">
            <v>CLE</v>
          </cell>
          <cell r="F8094">
            <v>16.7</v>
          </cell>
          <cell r="G8094">
            <v>3750000</v>
          </cell>
          <cell r="H8094">
            <v>2314.6</v>
          </cell>
        </row>
        <row r="8095">
          <cell r="A8095">
            <v>2002</v>
          </cell>
          <cell r="B8095" t="str">
            <v>Bimbo Coles</v>
          </cell>
          <cell r="D8095" t="str">
            <v>CLE</v>
          </cell>
          <cell r="F8095">
            <v>8.8000000000000007</v>
          </cell>
          <cell r="G8095">
            <v>2200000</v>
          </cell>
          <cell r="H8095">
            <v>690.9</v>
          </cell>
        </row>
        <row r="8096">
          <cell r="A8096">
            <v>2002</v>
          </cell>
          <cell r="B8096" t="str">
            <v>Chris Mihm</v>
          </cell>
          <cell r="D8096" t="str">
            <v>CLE</v>
          </cell>
          <cell r="F8096">
            <v>10</v>
          </cell>
          <cell r="G8096">
            <v>2067960</v>
          </cell>
          <cell r="H8096">
            <v>1657.6</v>
          </cell>
        </row>
        <row r="8097">
          <cell r="A8097">
            <v>2002</v>
          </cell>
          <cell r="B8097" t="str">
            <v>Michael Doleac</v>
          </cell>
          <cell r="D8097" t="str">
            <v>CLE</v>
          </cell>
          <cell r="F8097">
            <v>8.8000000000000007</v>
          </cell>
          <cell r="G8097">
            <v>2000856</v>
          </cell>
          <cell r="H8097">
            <v>705.6</v>
          </cell>
        </row>
        <row r="8098">
          <cell r="A8098">
            <v>2002</v>
          </cell>
          <cell r="B8098" t="str">
            <v>Bryant Stith</v>
          </cell>
          <cell r="D8098" t="str">
            <v>CLE</v>
          </cell>
          <cell r="F8098">
            <v>11.1</v>
          </cell>
          <cell r="G8098">
            <v>2000000</v>
          </cell>
          <cell r="H8098">
            <v>665</v>
          </cell>
        </row>
        <row r="8099">
          <cell r="A8099">
            <v>2002</v>
          </cell>
          <cell r="B8099" t="str">
            <v>Andre Miller</v>
          </cell>
          <cell r="D8099" t="str">
            <v>CLE</v>
          </cell>
          <cell r="F8099">
            <v>21.8</v>
          </cell>
          <cell r="G8099">
            <v>1934520</v>
          </cell>
          <cell r="H8099">
            <v>3021.2999999999997</v>
          </cell>
        </row>
        <row r="8100">
          <cell r="A8100">
            <v>2002</v>
          </cell>
          <cell r="B8100" t="str">
            <v>DeSagana Diop</v>
          </cell>
          <cell r="D8100" t="str">
            <v>CLE</v>
          </cell>
          <cell r="F8100">
            <v>3.2</v>
          </cell>
          <cell r="G8100">
            <v>1842480</v>
          </cell>
          <cell r="H8100">
            <v>109.8</v>
          </cell>
        </row>
        <row r="8101">
          <cell r="A8101">
            <v>2002</v>
          </cell>
          <cell r="B8101" t="str">
            <v>Trajan Langdon</v>
          </cell>
          <cell r="D8101" t="str">
            <v>CLE</v>
          </cell>
          <cell r="F8101">
            <v>13.5</v>
          </cell>
          <cell r="G8101">
            <v>1604880</v>
          </cell>
          <cell r="H8101">
            <v>475.20000000000005</v>
          </cell>
        </row>
        <row r="8102">
          <cell r="A8102">
            <v>2002</v>
          </cell>
          <cell r="B8102" t="str">
            <v>Ricky Davis</v>
          </cell>
          <cell r="D8102" t="str">
            <v>CLE</v>
          </cell>
          <cell r="F8102">
            <v>15.9</v>
          </cell>
          <cell r="G8102">
            <v>1496400</v>
          </cell>
          <cell r="H8102">
            <v>1951.6000000000001</v>
          </cell>
        </row>
        <row r="8103">
          <cell r="A8103">
            <v>2002</v>
          </cell>
          <cell r="B8103" t="str">
            <v>Brian Skinner</v>
          </cell>
          <cell r="D8103" t="str">
            <v>CLE</v>
          </cell>
          <cell r="F8103">
            <v>11.3</v>
          </cell>
          <cell r="G8103">
            <v>1483461</v>
          </cell>
          <cell r="H8103">
            <v>1105</v>
          </cell>
        </row>
        <row r="8104">
          <cell r="A8104">
            <v>2002</v>
          </cell>
          <cell r="B8104" t="str">
            <v>Jumaine Jones</v>
          </cell>
          <cell r="D8104" t="str">
            <v>CLE</v>
          </cell>
          <cell r="F8104">
            <v>13.2</v>
          </cell>
          <cell r="G8104">
            <v>786600</v>
          </cell>
          <cell r="H8104">
            <v>2138.4</v>
          </cell>
        </row>
        <row r="8105">
          <cell r="A8105">
            <v>2002</v>
          </cell>
          <cell r="B8105" t="str">
            <v>Jeff Trepagnier</v>
          </cell>
          <cell r="D8105" t="str">
            <v>CLE</v>
          </cell>
          <cell r="F8105">
            <v>8.4</v>
          </cell>
          <cell r="G8105">
            <v>332817</v>
          </cell>
          <cell r="H8105">
            <v>76.800000000000011</v>
          </cell>
        </row>
        <row r="8106">
          <cell r="A8106">
            <v>2002</v>
          </cell>
          <cell r="B8106" t="str">
            <v>Michael Finley</v>
          </cell>
          <cell r="D8106" t="str">
            <v>DAL</v>
          </cell>
          <cell r="F8106">
            <v>17.600000000000001</v>
          </cell>
          <cell r="G8106">
            <v>10625000</v>
          </cell>
          <cell r="H8106">
            <v>2753.1</v>
          </cell>
        </row>
        <row r="8107">
          <cell r="A8107">
            <v>2002</v>
          </cell>
          <cell r="B8107" t="str">
            <v>Steve Nash</v>
          </cell>
          <cell r="D8107" t="str">
            <v>DAL</v>
          </cell>
          <cell r="F8107">
            <v>20.7</v>
          </cell>
          <cell r="G8107">
            <v>5750000</v>
          </cell>
          <cell r="H8107">
            <v>2837.2000000000003</v>
          </cell>
        </row>
        <row r="8108">
          <cell r="A8108">
            <v>2002</v>
          </cell>
          <cell r="B8108" t="str">
            <v>Shawn Bradley</v>
          </cell>
          <cell r="D8108" t="str">
            <v>DAL</v>
          </cell>
          <cell r="F8108">
            <v>14.6</v>
          </cell>
          <cell r="G8108">
            <v>4500000</v>
          </cell>
          <cell r="H8108">
            <v>757.90000000000009</v>
          </cell>
        </row>
        <row r="8109">
          <cell r="A8109">
            <v>2002</v>
          </cell>
          <cell r="B8109" t="str">
            <v>Evan Eschmeyer</v>
          </cell>
          <cell r="D8109" t="str">
            <v>DAL</v>
          </cell>
          <cell r="F8109">
            <v>9.9</v>
          </cell>
          <cell r="G8109">
            <v>3038000</v>
          </cell>
          <cell r="H8109">
            <v>297.59999999999997</v>
          </cell>
        </row>
        <row r="8110">
          <cell r="A8110">
            <v>2002</v>
          </cell>
          <cell r="B8110" t="str">
            <v>Dirk Nowitzki</v>
          </cell>
          <cell r="D8110" t="str">
            <v>DAL</v>
          </cell>
          <cell r="F8110">
            <v>24.1</v>
          </cell>
          <cell r="G8110">
            <v>2157595</v>
          </cell>
          <cell r="H8110">
            <v>2888</v>
          </cell>
        </row>
        <row r="8111">
          <cell r="A8111">
            <v>2002</v>
          </cell>
          <cell r="B8111" t="str">
            <v>Johnny Newman</v>
          </cell>
          <cell r="D8111" t="str">
            <v>DAL</v>
          </cell>
          <cell r="F8111">
            <v>8.3000000000000007</v>
          </cell>
          <cell r="G8111">
            <v>1675000</v>
          </cell>
          <cell r="H8111">
            <v>723.80000000000007</v>
          </cell>
        </row>
        <row r="8112">
          <cell r="A8112">
            <v>2002</v>
          </cell>
          <cell r="B8112" t="str">
            <v>Danny Manning</v>
          </cell>
          <cell r="D8112" t="str">
            <v>DAL</v>
          </cell>
          <cell r="F8112">
            <v>11.7</v>
          </cell>
          <cell r="G8112">
            <v>1500000</v>
          </cell>
          <cell r="H8112">
            <v>553.5</v>
          </cell>
        </row>
        <row r="8113">
          <cell r="A8113">
            <v>2002</v>
          </cell>
          <cell r="B8113" t="str">
            <v>Greg Buckner</v>
          </cell>
          <cell r="D8113" t="str">
            <v>DAL</v>
          </cell>
          <cell r="F8113">
            <v>13.3</v>
          </cell>
          <cell r="G8113">
            <v>1200000</v>
          </cell>
          <cell r="H8113">
            <v>884.40000000000009</v>
          </cell>
        </row>
        <row r="8114">
          <cell r="A8114">
            <v>2002</v>
          </cell>
          <cell r="B8114" t="str">
            <v>Adrian Griffin</v>
          </cell>
          <cell r="D8114" t="str">
            <v>DAL</v>
          </cell>
          <cell r="F8114">
            <v>14.2</v>
          </cell>
          <cell r="G8114">
            <v>565850</v>
          </cell>
          <cell r="H8114">
            <v>1380.4</v>
          </cell>
        </row>
        <row r="8115">
          <cell r="A8115">
            <v>2002</v>
          </cell>
          <cell r="B8115" t="str">
            <v>Eduardo Najera</v>
          </cell>
          <cell r="D8115" t="str">
            <v>DAL</v>
          </cell>
          <cell r="F8115">
            <v>14.8</v>
          </cell>
          <cell r="G8115">
            <v>465850</v>
          </cell>
          <cell r="H8115">
            <v>1357.8</v>
          </cell>
        </row>
        <row r="8116">
          <cell r="A8116">
            <v>2002</v>
          </cell>
          <cell r="B8116" t="str">
            <v>Wang Zhizhi</v>
          </cell>
          <cell r="D8116" t="str">
            <v>DAL</v>
          </cell>
          <cell r="F8116">
            <v>16.100000000000001</v>
          </cell>
          <cell r="G8116">
            <v>465850</v>
          </cell>
          <cell r="H8116">
            <v>599.5</v>
          </cell>
        </row>
        <row r="8117">
          <cell r="A8117">
            <v>2002</v>
          </cell>
          <cell r="B8117" t="str">
            <v>Charlie Bell</v>
          </cell>
          <cell r="D8117" t="str">
            <v>DAL</v>
          </cell>
          <cell r="F8117">
            <v>7.6</v>
          </cell>
          <cell r="G8117">
            <v>89292</v>
          </cell>
          <cell r="H8117">
            <v>2</v>
          </cell>
        </row>
        <row r="8118">
          <cell r="A8118">
            <v>2002</v>
          </cell>
          <cell r="B8118" t="str">
            <v>Antonio McDyess</v>
          </cell>
          <cell r="D8118" t="str">
            <v>DEN</v>
          </cell>
          <cell r="F8118">
            <v>21</v>
          </cell>
          <cell r="G8118">
            <v>11700000</v>
          </cell>
          <cell r="H8118">
            <v>236</v>
          </cell>
        </row>
        <row r="8119">
          <cell r="A8119">
            <v>2002</v>
          </cell>
          <cell r="B8119" t="str">
            <v>Scott Williams</v>
          </cell>
          <cell r="D8119" t="str">
            <v>DEN</v>
          </cell>
          <cell r="F8119">
            <v>10.5</v>
          </cell>
          <cell r="G8119">
            <v>4650000</v>
          </cell>
          <cell r="H8119">
            <v>738</v>
          </cell>
        </row>
        <row r="8120">
          <cell r="A8120">
            <v>2002</v>
          </cell>
          <cell r="B8120" t="str">
            <v>Voshon Lenard</v>
          </cell>
          <cell r="D8120" t="str">
            <v>DEN</v>
          </cell>
          <cell r="F8120">
            <v>14.5</v>
          </cell>
          <cell r="G8120">
            <v>4252435</v>
          </cell>
          <cell r="H8120">
            <v>1668.5</v>
          </cell>
        </row>
        <row r="8121">
          <cell r="A8121">
            <v>2002</v>
          </cell>
          <cell r="B8121" t="str">
            <v>Calbert Cheaney</v>
          </cell>
          <cell r="D8121" t="str">
            <v>DEN</v>
          </cell>
          <cell r="F8121">
            <v>10.3</v>
          </cell>
          <cell r="G8121">
            <v>2400000</v>
          </cell>
          <cell r="H8121">
            <v>1632</v>
          </cell>
        </row>
        <row r="8122">
          <cell r="A8122">
            <v>2002</v>
          </cell>
          <cell r="B8122" t="str">
            <v>George McCloud</v>
          </cell>
          <cell r="D8122" t="str">
            <v>DEN</v>
          </cell>
          <cell r="F8122">
            <v>9.8000000000000007</v>
          </cell>
          <cell r="G8122">
            <v>2400000</v>
          </cell>
          <cell r="H8122">
            <v>1828.5</v>
          </cell>
        </row>
        <row r="8123">
          <cell r="A8123">
            <v>2002</v>
          </cell>
          <cell r="B8123" t="str">
            <v>James Posey</v>
          </cell>
          <cell r="D8123" t="str">
            <v>DEN</v>
          </cell>
          <cell r="F8123">
            <v>12.9</v>
          </cell>
          <cell r="G8123">
            <v>1120680</v>
          </cell>
          <cell r="H8123">
            <v>2241.1</v>
          </cell>
        </row>
        <row r="8124">
          <cell r="A8124">
            <v>2002</v>
          </cell>
          <cell r="B8124" t="str">
            <v>Ryan Bowen</v>
          </cell>
          <cell r="D8124" t="str">
            <v>DEN</v>
          </cell>
          <cell r="F8124">
            <v>11.4</v>
          </cell>
          <cell r="G8124">
            <v>630850</v>
          </cell>
          <cell r="H8124">
            <v>1687.5</v>
          </cell>
        </row>
        <row r="8125">
          <cell r="A8125">
            <v>2002</v>
          </cell>
          <cell r="B8125" t="str">
            <v>Shawnelle Scott</v>
          </cell>
          <cell r="D8125" t="str">
            <v>DEN</v>
          </cell>
          <cell r="F8125">
            <v>14.5</v>
          </cell>
          <cell r="G8125">
            <v>590850</v>
          </cell>
          <cell r="H8125">
            <v>252</v>
          </cell>
        </row>
        <row r="8126">
          <cell r="A8126">
            <v>2002</v>
          </cell>
          <cell r="B8126" t="str">
            <v>Zendon Hamilton</v>
          </cell>
          <cell r="D8126" t="str">
            <v>DEN</v>
          </cell>
          <cell r="F8126">
            <v>13.5</v>
          </cell>
          <cell r="G8126">
            <v>465850</v>
          </cell>
          <cell r="H8126">
            <v>847.8</v>
          </cell>
        </row>
        <row r="8127">
          <cell r="A8127">
            <v>2002</v>
          </cell>
          <cell r="B8127" t="str">
            <v>Kenny Satterfield</v>
          </cell>
          <cell r="D8127" t="str">
            <v>DEN</v>
          </cell>
          <cell r="F8127">
            <v>11.5</v>
          </cell>
          <cell r="G8127">
            <v>332817</v>
          </cell>
          <cell r="H8127">
            <v>561.6</v>
          </cell>
        </row>
        <row r="8128">
          <cell r="A8128">
            <v>2002</v>
          </cell>
          <cell r="B8128" t="str">
            <v>Chris Andersen</v>
          </cell>
          <cell r="D8128" t="str">
            <v>DEN</v>
          </cell>
          <cell r="F8128">
            <v>13.8</v>
          </cell>
          <cell r="G8128">
            <v>288171</v>
          </cell>
          <cell r="H8128">
            <v>261.60000000000002</v>
          </cell>
        </row>
        <row r="8129">
          <cell r="A8129">
            <v>2002</v>
          </cell>
          <cell r="B8129" t="str">
            <v>Isaiah Rider</v>
          </cell>
          <cell r="D8129" t="str">
            <v>DEN</v>
          </cell>
          <cell r="F8129">
            <v>16.3</v>
          </cell>
          <cell r="G8129">
            <v>112797</v>
          </cell>
          <cell r="H8129">
            <v>173</v>
          </cell>
        </row>
        <row r="8130">
          <cell r="A8130">
            <v>2002</v>
          </cell>
          <cell r="B8130" t="str">
            <v>Mengke Bateer</v>
          </cell>
          <cell r="D8130" t="str">
            <v>DEN</v>
          </cell>
          <cell r="F8130">
            <v>8</v>
          </cell>
          <cell r="H8130">
            <v>407.7</v>
          </cell>
        </row>
        <row r="8131">
          <cell r="A8131">
            <v>2002</v>
          </cell>
          <cell r="B8131" t="str">
            <v>Clifford Robinson</v>
          </cell>
          <cell r="D8131" t="str">
            <v>DET</v>
          </cell>
          <cell r="F8131">
            <v>13.5</v>
          </cell>
          <cell r="G8131">
            <v>7656250</v>
          </cell>
          <cell r="H8131">
            <v>2856</v>
          </cell>
        </row>
        <row r="8132">
          <cell r="A8132">
            <v>2002</v>
          </cell>
          <cell r="B8132" t="str">
            <v>Jerry Stackhouse</v>
          </cell>
          <cell r="D8132" t="str">
            <v>DET</v>
          </cell>
          <cell r="F8132">
            <v>19</v>
          </cell>
          <cell r="G8132">
            <v>5843750</v>
          </cell>
          <cell r="H8132">
            <v>2682.7999999999997</v>
          </cell>
        </row>
        <row r="8133">
          <cell r="A8133">
            <v>2002</v>
          </cell>
          <cell r="B8133" t="str">
            <v>Ben Wallace</v>
          </cell>
          <cell r="D8133" t="str">
            <v>DET</v>
          </cell>
          <cell r="F8133">
            <v>18.600000000000001</v>
          </cell>
          <cell r="G8133">
            <v>4700000</v>
          </cell>
          <cell r="H8133">
            <v>2920</v>
          </cell>
        </row>
        <row r="8134">
          <cell r="A8134">
            <v>2002</v>
          </cell>
          <cell r="B8134" t="str">
            <v>Corliss Williamson</v>
          </cell>
          <cell r="D8134" t="str">
            <v>DET</v>
          </cell>
          <cell r="F8134">
            <v>20</v>
          </cell>
          <cell r="G8134">
            <v>4000000</v>
          </cell>
          <cell r="H8134">
            <v>1700.4</v>
          </cell>
        </row>
        <row r="8135">
          <cell r="A8135">
            <v>2002</v>
          </cell>
          <cell r="B8135" t="str">
            <v>Željko Rebrača</v>
          </cell>
          <cell r="D8135" t="str">
            <v>DET</v>
          </cell>
          <cell r="F8135">
            <v>16.2</v>
          </cell>
          <cell r="G8135">
            <v>3500000</v>
          </cell>
          <cell r="H8135">
            <v>1176.6000000000001</v>
          </cell>
        </row>
        <row r="8136">
          <cell r="A8136">
            <v>2002</v>
          </cell>
          <cell r="B8136" t="str">
            <v>Chucky Atkins</v>
          </cell>
          <cell r="D8136" t="str">
            <v>DET</v>
          </cell>
          <cell r="F8136">
            <v>14.5</v>
          </cell>
          <cell r="G8136">
            <v>3300000</v>
          </cell>
          <cell r="H8136">
            <v>2283.1</v>
          </cell>
        </row>
        <row r="8137">
          <cell r="A8137">
            <v>2002</v>
          </cell>
          <cell r="B8137" t="str">
            <v>Jon Barry</v>
          </cell>
          <cell r="D8137" t="str">
            <v>DET</v>
          </cell>
          <cell r="F8137">
            <v>17.7</v>
          </cell>
          <cell r="G8137">
            <v>3175000</v>
          </cell>
          <cell r="H8137">
            <v>1984.3999999999999</v>
          </cell>
        </row>
        <row r="8138">
          <cell r="A8138">
            <v>2002</v>
          </cell>
          <cell r="B8138" t="str">
            <v>Mikki Moore</v>
          </cell>
          <cell r="D8138" t="str">
            <v>DET</v>
          </cell>
          <cell r="F8138">
            <v>14.9</v>
          </cell>
          <cell r="G8138">
            <v>2531250</v>
          </cell>
          <cell r="H8138">
            <v>216</v>
          </cell>
        </row>
        <row r="8139">
          <cell r="A8139">
            <v>2002</v>
          </cell>
          <cell r="B8139" t="str">
            <v>Michael Curry</v>
          </cell>
          <cell r="D8139" t="str">
            <v>DET</v>
          </cell>
          <cell r="F8139">
            <v>6.2</v>
          </cell>
          <cell r="G8139">
            <v>2400000</v>
          </cell>
          <cell r="H8139">
            <v>1910.6000000000001</v>
          </cell>
        </row>
        <row r="8140">
          <cell r="A8140">
            <v>2002</v>
          </cell>
          <cell r="B8140" t="str">
            <v>Rodney White</v>
          </cell>
          <cell r="D8140" t="str">
            <v>DET</v>
          </cell>
          <cell r="F8140">
            <v>11</v>
          </cell>
          <cell r="G8140">
            <v>1693560</v>
          </cell>
          <cell r="H8140">
            <v>129.6</v>
          </cell>
        </row>
        <row r="8141">
          <cell r="A8141">
            <v>2002</v>
          </cell>
          <cell r="B8141" t="str">
            <v>Dana Barros</v>
          </cell>
          <cell r="D8141" t="str">
            <v>DET</v>
          </cell>
          <cell r="F8141">
            <v>10.5</v>
          </cell>
          <cell r="G8141">
            <v>1600000</v>
          </cell>
          <cell r="H8141">
            <v>582.90000000000009</v>
          </cell>
        </row>
        <row r="8142">
          <cell r="A8142">
            <v>2002</v>
          </cell>
          <cell r="B8142" t="str">
            <v>Victor Alexander</v>
          </cell>
          <cell r="D8142" t="str">
            <v>DET</v>
          </cell>
          <cell r="F8142">
            <v>9.1999999999999993</v>
          </cell>
          <cell r="G8142">
            <v>653350</v>
          </cell>
          <cell r="H8142">
            <v>97.5</v>
          </cell>
        </row>
        <row r="8143">
          <cell r="A8143">
            <v>2002</v>
          </cell>
          <cell r="B8143" t="str">
            <v>Damon Jones</v>
          </cell>
          <cell r="D8143" t="str">
            <v>DET</v>
          </cell>
          <cell r="F8143">
            <v>11.2</v>
          </cell>
          <cell r="G8143">
            <v>565850</v>
          </cell>
          <cell r="H8143">
            <v>1085.3999999999999</v>
          </cell>
        </row>
        <row r="8144">
          <cell r="A8144">
            <v>2002</v>
          </cell>
          <cell r="B8144" t="str">
            <v>Brian Cardinal</v>
          </cell>
          <cell r="D8144" t="str">
            <v>DET</v>
          </cell>
          <cell r="F8144">
            <v>15.9</v>
          </cell>
          <cell r="G8144">
            <v>465850</v>
          </cell>
          <cell r="H8144">
            <v>43.2</v>
          </cell>
        </row>
        <row r="8145">
          <cell r="A8145">
            <v>2002</v>
          </cell>
          <cell r="B8145" t="str">
            <v>Ratko Varda</v>
          </cell>
          <cell r="D8145" t="str">
            <v>DET</v>
          </cell>
          <cell r="F8145">
            <v>15</v>
          </cell>
          <cell r="G8145">
            <v>332817</v>
          </cell>
          <cell r="H8145">
            <v>6</v>
          </cell>
        </row>
        <row r="8146">
          <cell r="A8146">
            <v>2002</v>
          </cell>
          <cell r="B8146" t="str">
            <v>Erick Dampier</v>
          </cell>
          <cell r="D8146" t="str">
            <v>GSW</v>
          </cell>
          <cell r="F8146">
            <v>11.3</v>
          </cell>
          <cell r="G8146">
            <v>6235000</v>
          </cell>
          <cell r="H8146">
            <v>1737.4</v>
          </cell>
        </row>
        <row r="8147">
          <cell r="A8147">
            <v>2002</v>
          </cell>
          <cell r="B8147" t="str">
            <v>Mookie Blaylock</v>
          </cell>
          <cell r="D8147" t="str">
            <v>GSW</v>
          </cell>
          <cell r="F8147">
            <v>9.1999999999999993</v>
          </cell>
          <cell r="G8147">
            <v>5400000</v>
          </cell>
          <cell r="H8147">
            <v>598.5</v>
          </cell>
        </row>
        <row r="8148">
          <cell r="A8148">
            <v>2002</v>
          </cell>
          <cell r="B8148" t="str">
            <v>Chris Mills</v>
          </cell>
          <cell r="D8148" t="str">
            <v>GSW</v>
          </cell>
          <cell r="F8148">
            <v>12.3</v>
          </cell>
          <cell r="G8148">
            <v>5400000</v>
          </cell>
          <cell r="H8148">
            <v>1234.2</v>
          </cell>
        </row>
        <row r="8149">
          <cell r="A8149">
            <v>2002</v>
          </cell>
          <cell r="B8149" t="str">
            <v>Bob Sura</v>
          </cell>
          <cell r="D8149" t="str">
            <v>GSW</v>
          </cell>
          <cell r="F8149">
            <v>17.100000000000001</v>
          </cell>
          <cell r="G8149">
            <v>5213333</v>
          </cell>
          <cell r="H8149">
            <v>1778.4</v>
          </cell>
        </row>
        <row r="8150">
          <cell r="A8150">
            <v>2002</v>
          </cell>
          <cell r="B8150" t="str">
            <v>Danny Fortson</v>
          </cell>
          <cell r="D8150" t="str">
            <v>GSW</v>
          </cell>
          <cell r="F8150">
            <v>15.9</v>
          </cell>
          <cell r="G8150">
            <v>4649534</v>
          </cell>
          <cell r="H8150">
            <v>2217.6</v>
          </cell>
        </row>
        <row r="8151">
          <cell r="A8151">
            <v>2002</v>
          </cell>
          <cell r="B8151" t="str">
            <v>Adonal Foyle</v>
          </cell>
          <cell r="D8151" t="str">
            <v>GSW</v>
          </cell>
          <cell r="F8151">
            <v>12.5</v>
          </cell>
          <cell r="G8151">
            <v>4400000</v>
          </cell>
          <cell r="H8151">
            <v>1485.2</v>
          </cell>
        </row>
        <row r="8152">
          <cell r="A8152">
            <v>2002</v>
          </cell>
          <cell r="B8152" t="str">
            <v>Antawn Jamison</v>
          </cell>
          <cell r="D8152" t="str">
            <v>GSW</v>
          </cell>
          <cell r="F8152">
            <v>17.100000000000001</v>
          </cell>
          <cell r="G8152">
            <v>3388176</v>
          </cell>
          <cell r="H8152">
            <v>3034</v>
          </cell>
        </row>
        <row r="8153">
          <cell r="A8153">
            <v>2002</v>
          </cell>
          <cell r="B8153" t="str">
            <v>Cedric Henderson</v>
          </cell>
          <cell r="D8153" t="str">
            <v>GSW</v>
          </cell>
          <cell r="F8153">
            <v>14.4</v>
          </cell>
          <cell r="G8153">
            <v>3000000</v>
          </cell>
          <cell r="H8153">
            <v>69.599999999999994</v>
          </cell>
        </row>
        <row r="8154">
          <cell r="A8154">
            <v>2002</v>
          </cell>
          <cell r="B8154" t="str">
            <v>Jason Richardson</v>
          </cell>
          <cell r="D8154" t="str">
            <v>GSW</v>
          </cell>
          <cell r="F8154">
            <v>13.8</v>
          </cell>
          <cell r="G8154">
            <v>2425440</v>
          </cell>
          <cell r="H8154">
            <v>2632</v>
          </cell>
        </row>
        <row r="8155">
          <cell r="A8155">
            <v>2002</v>
          </cell>
          <cell r="B8155" t="str">
            <v>Larry Hughes</v>
          </cell>
          <cell r="D8155" t="str">
            <v>GSW</v>
          </cell>
          <cell r="F8155">
            <v>15.4</v>
          </cell>
          <cell r="G8155">
            <v>2343635</v>
          </cell>
          <cell r="H8155">
            <v>2051.3000000000002</v>
          </cell>
        </row>
        <row r="8156">
          <cell r="A8156">
            <v>2002</v>
          </cell>
          <cell r="B8156" t="str">
            <v>Troy Murphy</v>
          </cell>
          <cell r="D8156" t="str">
            <v>GSW</v>
          </cell>
          <cell r="F8156">
            <v>10.3</v>
          </cell>
          <cell r="G8156">
            <v>1310400</v>
          </cell>
          <cell r="H8156">
            <v>1451.3999999999999</v>
          </cell>
        </row>
        <row r="8157">
          <cell r="A8157">
            <v>2002</v>
          </cell>
          <cell r="B8157" t="str">
            <v>Dean Oliver</v>
          </cell>
          <cell r="D8157" t="str">
            <v>GSW</v>
          </cell>
          <cell r="F8157">
            <v>6</v>
          </cell>
          <cell r="G8157">
            <v>332817</v>
          </cell>
          <cell r="H8157">
            <v>140</v>
          </cell>
        </row>
        <row r="8158">
          <cell r="A8158">
            <v>2002</v>
          </cell>
          <cell r="B8158" t="str">
            <v>Gilbert Arenas</v>
          </cell>
          <cell r="D8158" t="str">
            <v>GSW</v>
          </cell>
          <cell r="F8158">
            <v>17</v>
          </cell>
          <cell r="G8158">
            <v>332817</v>
          </cell>
          <cell r="H8158">
            <v>1156.2</v>
          </cell>
        </row>
        <row r="8159">
          <cell r="A8159">
            <v>2002</v>
          </cell>
          <cell r="B8159" t="str">
            <v>Glen Rice</v>
          </cell>
          <cell r="D8159" t="str">
            <v>HOU</v>
          </cell>
          <cell r="F8159">
            <v>8</v>
          </cell>
          <cell r="G8159">
            <v>8800000</v>
          </cell>
          <cell r="H8159">
            <v>606</v>
          </cell>
        </row>
        <row r="8160">
          <cell r="A8160">
            <v>2002</v>
          </cell>
          <cell r="B8160" t="str">
            <v>Kelvin Cato</v>
          </cell>
          <cell r="D8160" t="str">
            <v>HOU</v>
          </cell>
          <cell r="F8160">
            <v>15</v>
          </cell>
          <cell r="G8160">
            <v>6048000</v>
          </cell>
          <cell r="H8160">
            <v>1920</v>
          </cell>
        </row>
        <row r="8161">
          <cell r="A8161">
            <v>2002</v>
          </cell>
          <cell r="B8161" t="str">
            <v>Walt Williams</v>
          </cell>
          <cell r="D8161" t="str">
            <v>HOU</v>
          </cell>
          <cell r="F8161">
            <v>13.1</v>
          </cell>
          <cell r="G8161">
            <v>5000000</v>
          </cell>
          <cell r="H8161">
            <v>1118.4000000000001</v>
          </cell>
        </row>
        <row r="8162">
          <cell r="A8162">
            <v>2002</v>
          </cell>
          <cell r="B8162" t="str">
            <v>Cuttino Mobley</v>
          </cell>
          <cell r="D8162" t="str">
            <v>HOU</v>
          </cell>
          <cell r="F8162">
            <v>16.7</v>
          </cell>
          <cell r="G8162">
            <v>4413375</v>
          </cell>
          <cell r="H8162">
            <v>3115.4</v>
          </cell>
        </row>
        <row r="8163">
          <cell r="A8163">
            <v>2002</v>
          </cell>
          <cell r="B8163" t="str">
            <v>Moochie Norris</v>
          </cell>
          <cell r="D8163" t="str">
            <v>HOU</v>
          </cell>
          <cell r="F8163">
            <v>13.1</v>
          </cell>
          <cell r="G8163">
            <v>3600000</v>
          </cell>
          <cell r="H8163">
            <v>2246.7999999999997</v>
          </cell>
        </row>
        <row r="8164">
          <cell r="A8164">
            <v>2002</v>
          </cell>
          <cell r="B8164" t="str">
            <v>Steve Francis</v>
          </cell>
          <cell r="D8164" t="str">
            <v>HOU</v>
          </cell>
          <cell r="F8164">
            <v>19.100000000000001</v>
          </cell>
          <cell r="G8164">
            <v>3473520</v>
          </cell>
          <cell r="H8164">
            <v>2342.7000000000003</v>
          </cell>
        </row>
        <row r="8165">
          <cell r="A8165">
            <v>2002</v>
          </cell>
          <cell r="B8165" t="str">
            <v>Kevin Willis</v>
          </cell>
          <cell r="D8165" t="str">
            <v>HOU</v>
          </cell>
          <cell r="F8165">
            <v>16.100000000000001</v>
          </cell>
          <cell r="G8165">
            <v>3000000</v>
          </cell>
          <cell r="H8165">
            <v>863.2</v>
          </cell>
        </row>
        <row r="8166">
          <cell r="A8166">
            <v>2002</v>
          </cell>
          <cell r="B8166" t="str">
            <v>Eddie Griffin</v>
          </cell>
          <cell r="D8166" t="str">
            <v>HOU</v>
          </cell>
          <cell r="F8166">
            <v>13.8</v>
          </cell>
          <cell r="G8166">
            <v>2011080</v>
          </cell>
          <cell r="H8166">
            <v>1898</v>
          </cell>
        </row>
        <row r="8167">
          <cell r="A8167">
            <v>2002</v>
          </cell>
          <cell r="B8167" t="str">
            <v>Jason Collier</v>
          </cell>
          <cell r="D8167" t="str">
            <v>HOU</v>
          </cell>
          <cell r="F8167">
            <v>11.1</v>
          </cell>
          <cell r="G8167">
            <v>1280040</v>
          </cell>
          <cell r="H8167">
            <v>365</v>
          </cell>
        </row>
        <row r="8168">
          <cell r="A8168">
            <v>2002</v>
          </cell>
          <cell r="B8168" t="str">
            <v>Kenny Thomas</v>
          </cell>
          <cell r="D8168" t="str">
            <v>HOU</v>
          </cell>
          <cell r="F8168">
            <v>16.399999999999999</v>
          </cell>
          <cell r="G8168">
            <v>946920</v>
          </cell>
          <cell r="H8168">
            <v>2484</v>
          </cell>
        </row>
        <row r="8169">
          <cell r="A8169">
            <v>2002</v>
          </cell>
          <cell r="B8169" t="str">
            <v>Dan Langhi</v>
          </cell>
          <cell r="D8169" t="str">
            <v>HOU</v>
          </cell>
          <cell r="F8169">
            <v>8.5</v>
          </cell>
          <cell r="G8169">
            <v>465850</v>
          </cell>
          <cell r="H8169">
            <v>435.20000000000005</v>
          </cell>
        </row>
        <row r="8170">
          <cell r="A8170">
            <v>2002</v>
          </cell>
          <cell r="B8170" t="str">
            <v>Terence Morris</v>
          </cell>
          <cell r="D8170" t="str">
            <v>HOU</v>
          </cell>
          <cell r="F8170">
            <v>9.5</v>
          </cell>
          <cell r="G8170">
            <v>420000</v>
          </cell>
          <cell r="H8170">
            <v>1108.4000000000001</v>
          </cell>
        </row>
        <row r="8171">
          <cell r="A8171">
            <v>2002</v>
          </cell>
          <cell r="B8171" t="str">
            <v>Tierre Brown</v>
          </cell>
          <cell r="D8171" t="str">
            <v>HOU</v>
          </cell>
          <cell r="F8171">
            <v>12.4</v>
          </cell>
          <cell r="G8171">
            <v>332817</v>
          </cell>
          <cell r="H8171">
            <v>404</v>
          </cell>
        </row>
        <row r="8172">
          <cell r="A8172">
            <v>2002</v>
          </cell>
          <cell r="B8172" t="str">
            <v>Oscar Torres</v>
          </cell>
          <cell r="D8172" t="str">
            <v>HOU</v>
          </cell>
          <cell r="F8172">
            <v>11.4</v>
          </cell>
          <cell r="G8172">
            <v>332817</v>
          </cell>
          <cell r="H8172">
            <v>1072.5</v>
          </cell>
        </row>
        <row r="8173">
          <cell r="A8173">
            <v>2002</v>
          </cell>
          <cell r="B8173" t="str">
            <v>Reggie Miller</v>
          </cell>
          <cell r="D8173" t="str">
            <v>IND</v>
          </cell>
          <cell r="F8173">
            <v>16.5</v>
          </cell>
          <cell r="G8173">
            <v>12045075</v>
          </cell>
          <cell r="H8173">
            <v>2891.4</v>
          </cell>
        </row>
        <row r="8174">
          <cell r="A8174">
            <v>2002</v>
          </cell>
          <cell r="B8174" t="str">
            <v>Austin Croshere</v>
          </cell>
          <cell r="D8174" t="str">
            <v>IND</v>
          </cell>
          <cell r="F8174">
            <v>14.3</v>
          </cell>
          <cell r="G8174">
            <v>6310000</v>
          </cell>
          <cell r="H8174">
            <v>1284.3999999999999</v>
          </cell>
        </row>
        <row r="8175">
          <cell r="A8175">
            <v>2002</v>
          </cell>
          <cell r="B8175" t="str">
            <v>Jonathan Bender</v>
          </cell>
          <cell r="D8175" t="str">
            <v>IND</v>
          </cell>
          <cell r="F8175">
            <v>10.6</v>
          </cell>
          <cell r="G8175">
            <v>2546760</v>
          </cell>
          <cell r="H8175">
            <v>1645.8000000000002</v>
          </cell>
        </row>
        <row r="8176">
          <cell r="A8176">
            <v>2002</v>
          </cell>
          <cell r="B8176" t="str">
            <v>Al Harrington</v>
          </cell>
          <cell r="D8176" t="str">
            <v>IND</v>
          </cell>
          <cell r="F8176">
            <v>14.3</v>
          </cell>
          <cell r="G8176">
            <v>1436982</v>
          </cell>
          <cell r="H8176">
            <v>1311.2</v>
          </cell>
        </row>
        <row r="8177">
          <cell r="A8177">
            <v>2002</v>
          </cell>
          <cell r="B8177" t="str">
            <v>Jeff Foster</v>
          </cell>
          <cell r="D8177" t="str">
            <v>IND</v>
          </cell>
          <cell r="F8177">
            <v>12.9</v>
          </cell>
          <cell r="G8177">
            <v>986400</v>
          </cell>
          <cell r="H8177">
            <v>1787.6000000000001</v>
          </cell>
        </row>
        <row r="8178">
          <cell r="A8178">
            <v>2002</v>
          </cell>
          <cell r="B8178" t="str">
            <v>Carlos Rogers</v>
          </cell>
          <cell r="D8178" t="str">
            <v>IND</v>
          </cell>
          <cell r="F8178">
            <v>15.3</v>
          </cell>
          <cell r="G8178">
            <v>778350</v>
          </cell>
          <cell r="H8178">
            <v>167.2</v>
          </cell>
        </row>
        <row r="8179">
          <cell r="A8179">
            <v>2002</v>
          </cell>
          <cell r="B8179" t="str">
            <v>Jamaal Tinsley</v>
          </cell>
          <cell r="D8179" t="str">
            <v>IND</v>
          </cell>
          <cell r="F8179">
            <v>13.4</v>
          </cell>
          <cell r="G8179">
            <v>749160</v>
          </cell>
          <cell r="H8179">
            <v>2440</v>
          </cell>
        </row>
        <row r="8180">
          <cell r="A8180">
            <v>2002</v>
          </cell>
          <cell r="B8180" t="str">
            <v>Primoz Brezec</v>
          </cell>
          <cell r="D8180" t="str">
            <v>IND</v>
          </cell>
          <cell r="F8180">
            <v>9.8000000000000007</v>
          </cell>
          <cell r="G8180">
            <v>749160</v>
          </cell>
          <cell r="H8180">
            <v>160.6</v>
          </cell>
        </row>
        <row r="8181">
          <cell r="A8181">
            <v>2002</v>
          </cell>
          <cell r="B8181" t="str">
            <v>Bruno Sundov</v>
          </cell>
          <cell r="D8181" t="str">
            <v>IND</v>
          </cell>
          <cell r="F8181">
            <v>8.6999999999999993</v>
          </cell>
          <cell r="G8181">
            <v>565850</v>
          </cell>
          <cell r="H8181">
            <v>88</v>
          </cell>
        </row>
        <row r="8182">
          <cell r="A8182">
            <v>2002</v>
          </cell>
          <cell r="B8182" t="str">
            <v>Jamison Brewer</v>
          </cell>
          <cell r="D8182" t="str">
            <v>IND</v>
          </cell>
          <cell r="F8182">
            <v>10</v>
          </cell>
          <cell r="G8182">
            <v>332817</v>
          </cell>
          <cell r="H8182">
            <v>42.9</v>
          </cell>
        </row>
        <row r="8183">
          <cell r="A8183">
            <v>2002</v>
          </cell>
          <cell r="B8183" t="str">
            <v>Jermaine O'Neal</v>
          </cell>
          <cell r="D8183" t="str">
            <v>IND</v>
          </cell>
          <cell r="F8183">
            <v>18.100000000000001</v>
          </cell>
          <cell r="H8183">
            <v>2707.2000000000003</v>
          </cell>
        </row>
        <row r="8184">
          <cell r="A8184">
            <v>2002</v>
          </cell>
          <cell r="B8184" t="str">
            <v>Michael Olowokandi</v>
          </cell>
          <cell r="D8184" t="str">
            <v>LAC</v>
          </cell>
          <cell r="F8184">
            <v>12.4</v>
          </cell>
          <cell r="G8184">
            <v>4662472</v>
          </cell>
          <cell r="H8184">
            <v>2568</v>
          </cell>
        </row>
        <row r="8185">
          <cell r="A8185">
            <v>2002</v>
          </cell>
          <cell r="B8185" t="str">
            <v>Elton Brand</v>
          </cell>
          <cell r="D8185" t="str">
            <v>LAC</v>
          </cell>
          <cell r="F8185">
            <v>23.6</v>
          </cell>
          <cell r="G8185">
            <v>3882360</v>
          </cell>
          <cell r="H8185">
            <v>3024</v>
          </cell>
        </row>
        <row r="8186">
          <cell r="A8186">
            <v>2002</v>
          </cell>
          <cell r="B8186" t="str">
            <v>Darius Miles</v>
          </cell>
          <cell r="D8186" t="str">
            <v>LAC</v>
          </cell>
          <cell r="F8186">
            <v>14.4</v>
          </cell>
          <cell r="G8186">
            <v>3054840</v>
          </cell>
          <cell r="H8186">
            <v>2230.4</v>
          </cell>
        </row>
        <row r="8187">
          <cell r="A8187">
            <v>2002</v>
          </cell>
          <cell r="B8187" t="str">
            <v>Eric Piatkowski</v>
          </cell>
          <cell r="D8187" t="str">
            <v>LAC</v>
          </cell>
          <cell r="F8187">
            <v>13.8</v>
          </cell>
          <cell r="G8187">
            <v>3000000</v>
          </cell>
          <cell r="H8187">
            <v>1718.2</v>
          </cell>
        </row>
        <row r="8188">
          <cell r="A8188">
            <v>2002</v>
          </cell>
          <cell r="B8188" t="str">
            <v>Lamar Odom</v>
          </cell>
          <cell r="D8188" t="str">
            <v>LAC</v>
          </cell>
          <cell r="F8188">
            <v>13.7</v>
          </cell>
          <cell r="G8188">
            <v>2812320</v>
          </cell>
          <cell r="H8188">
            <v>997.59999999999991</v>
          </cell>
        </row>
        <row r="8189">
          <cell r="A8189">
            <v>2002</v>
          </cell>
          <cell r="B8189" t="str">
            <v>Sean Rooks</v>
          </cell>
          <cell r="D8189" t="str">
            <v>LAC</v>
          </cell>
          <cell r="F8189">
            <v>7.5</v>
          </cell>
          <cell r="G8189">
            <v>2400000</v>
          </cell>
          <cell r="H8189">
            <v>725.9</v>
          </cell>
        </row>
        <row r="8190">
          <cell r="A8190">
            <v>2002</v>
          </cell>
          <cell r="B8190" t="str">
            <v>Keyon Dooling</v>
          </cell>
          <cell r="D8190" t="str">
            <v>LAC</v>
          </cell>
          <cell r="F8190">
            <v>7.4</v>
          </cell>
          <cell r="G8190">
            <v>1654320</v>
          </cell>
          <cell r="H8190">
            <v>155.4</v>
          </cell>
        </row>
        <row r="8191">
          <cell r="A8191">
            <v>2002</v>
          </cell>
          <cell r="B8191" t="str">
            <v>Corey Maggette</v>
          </cell>
          <cell r="D8191" t="str">
            <v>LAC</v>
          </cell>
          <cell r="F8191">
            <v>14.3</v>
          </cell>
          <cell r="G8191">
            <v>1448400</v>
          </cell>
          <cell r="H8191">
            <v>1612.8000000000002</v>
          </cell>
        </row>
        <row r="8192">
          <cell r="A8192">
            <v>2002</v>
          </cell>
          <cell r="B8192" t="str">
            <v>Quentin Richardson</v>
          </cell>
          <cell r="D8192" t="str">
            <v>LAC</v>
          </cell>
          <cell r="F8192">
            <v>17.399999999999999</v>
          </cell>
          <cell r="G8192">
            <v>1097520</v>
          </cell>
          <cell r="H8192">
            <v>2154.6</v>
          </cell>
        </row>
        <row r="8193">
          <cell r="A8193">
            <v>2002</v>
          </cell>
          <cell r="B8193" t="str">
            <v>Earl Boykins</v>
          </cell>
          <cell r="D8193" t="str">
            <v>LAC</v>
          </cell>
          <cell r="F8193">
            <v>13.9</v>
          </cell>
          <cell r="G8193">
            <v>650000</v>
          </cell>
          <cell r="H8193">
            <v>761.59999999999991</v>
          </cell>
        </row>
        <row r="8194">
          <cell r="A8194">
            <v>2002</v>
          </cell>
          <cell r="B8194" t="str">
            <v>Harold Jamison</v>
          </cell>
          <cell r="D8194" t="str">
            <v>LAC</v>
          </cell>
          <cell r="F8194">
            <v>13.9</v>
          </cell>
          <cell r="G8194">
            <v>600000</v>
          </cell>
          <cell r="H8194">
            <v>175</v>
          </cell>
        </row>
        <row r="8195">
          <cell r="A8195">
            <v>2002</v>
          </cell>
          <cell r="B8195" t="str">
            <v>Jeff McInnis</v>
          </cell>
          <cell r="D8195" t="str">
            <v>LAC</v>
          </cell>
          <cell r="F8195">
            <v>13.8</v>
          </cell>
          <cell r="G8195">
            <v>590850</v>
          </cell>
          <cell r="H8195">
            <v>3029.4</v>
          </cell>
        </row>
        <row r="8196">
          <cell r="A8196">
            <v>2002</v>
          </cell>
          <cell r="B8196" t="str">
            <v>Obinna Ekezie</v>
          </cell>
          <cell r="D8196" t="str">
            <v>LAC</v>
          </cell>
          <cell r="F8196">
            <v>11</v>
          </cell>
          <cell r="G8196">
            <v>540850</v>
          </cell>
          <cell r="H8196">
            <v>150.80000000000001</v>
          </cell>
        </row>
        <row r="8197">
          <cell r="A8197">
            <v>2002</v>
          </cell>
          <cell r="B8197" t="str">
            <v>Tremaine Fowlkes</v>
          </cell>
          <cell r="D8197" t="str">
            <v>LAC</v>
          </cell>
          <cell r="F8197">
            <v>9.5</v>
          </cell>
          <cell r="H8197">
            <v>343.2</v>
          </cell>
        </row>
        <row r="8198">
          <cell r="A8198">
            <v>2002</v>
          </cell>
          <cell r="B8198" t="str">
            <v>Doug Overton</v>
          </cell>
          <cell r="D8198" t="str">
            <v>LAC</v>
          </cell>
          <cell r="F8198">
            <v>4.8</v>
          </cell>
          <cell r="H8198">
            <v>129.6</v>
          </cell>
        </row>
        <row r="8199">
          <cell r="A8199">
            <v>2002</v>
          </cell>
          <cell r="B8199" t="str">
            <v>Kobe Bryant</v>
          </cell>
          <cell r="D8199" t="str">
            <v>LAL</v>
          </cell>
          <cell r="F8199">
            <v>23.2</v>
          </cell>
          <cell r="G8199">
            <v>11250000</v>
          </cell>
          <cell r="H8199">
            <v>3064</v>
          </cell>
        </row>
        <row r="8200">
          <cell r="A8200">
            <v>2002</v>
          </cell>
          <cell r="B8200" t="str">
            <v>Mitch Richmond</v>
          </cell>
          <cell r="D8200" t="str">
            <v>LAL</v>
          </cell>
          <cell r="F8200">
            <v>10.7</v>
          </cell>
          <cell r="G8200">
            <v>10000000</v>
          </cell>
          <cell r="H8200">
            <v>710.4</v>
          </cell>
        </row>
        <row r="8201">
          <cell r="A8201">
            <v>2002</v>
          </cell>
          <cell r="B8201" t="str">
            <v>Robert Horry</v>
          </cell>
          <cell r="D8201" t="str">
            <v>LAL</v>
          </cell>
          <cell r="F8201">
            <v>14.5</v>
          </cell>
          <cell r="G8201">
            <v>5300000</v>
          </cell>
          <cell r="H8201">
            <v>2138.4</v>
          </cell>
        </row>
        <row r="8202">
          <cell r="A8202">
            <v>2002</v>
          </cell>
          <cell r="B8202" t="str">
            <v>Rick Fox</v>
          </cell>
          <cell r="D8202" t="str">
            <v>LAL</v>
          </cell>
          <cell r="F8202">
            <v>11.3</v>
          </cell>
          <cell r="G8202">
            <v>3791250</v>
          </cell>
          <cell r="H8202">
            <v>2287.7999999999997</v>
          </cell>
        </row>
        <row r="8203">
          <cell r="A8203">
            <v>2002</v>
          </cell>
          <cell r="B8203" t="str">
            <v>Lindsey Hunter</v>
          </cell>
          <cell r="D8203" t="str">
            <v>LAL</v>
          </cell>
          <cell r="F8203">
            <v>9.4</v>
          </cell>
          <cell r="G8203">
            <v>3425760</v>
          </cell>
          <cell r="H8203">
            <v>1615.3999999999999</v>
          </cell>
        </row>
        <row r="8204">
          <cell r="A8204">
            <v>2002</v>
          </cell>
          <cell r="B8204" t="str">
            <v>Derek Fisher</v>
          </cell>
          <cell r="D8204" t="str">
            <v>LAL</v>
          </cell>
          <cell r="F8204">
            <v>14</v>
          </cell>
          <cell r="G8204">
            <v>3000000</v>
          </cell>
          <cell r="H8204">
            <v>1974</v>
          </cell>
        </row>
        <row r="8205">
          <cell r="A8205">
            <v>2002</v>
          </cell>
          <cell r="B8205" t="str">
            <v>Samaki Walker</v>
          </cell>
          <cell r="D8205" t="str">
            <v>LAL</v>
          </cell>
          <cell r="F8205">
            <v>14.5</v>
          </cell>
          <cell r="G8205">
            <v>1400000</v>
          </cell>
          <cell r="H8205">
            <v>1656</v>
          </cell>
        </row>
        <row r="8206">
          <cell r="A8206">
            <v>2002</v>
          </cell>
          <cell r="B8206" t="str">
            <v>Brian Shaw</v>
          </cell>
          <cell r="D8206" t="str">
            <v>LAL</v>
          </cell>
          <cell r="F8206">
            <v>11.8</v>
          </cell>
          <cell r="G8206">
            <v>963415</v>
          </cell>
          <cell r="H8206">
            <v>632.20000000000005</v>
          </cell>
        </row>
        <row r="8207">
          <cell r="A8207">
            <v>2002</v>
          </cell>
          <cell r="B8207" t="str">
            <v>Devean George</v>
          </cell>
          <cell r="D8207" t="str">
            <v>LAL</v>
          </cell>
          <cell r="F8207">
            <v>12.6</v>
          </cell>
          <cell r="G8207">
            <v>834250</v>
          </cell>
          <cell r="H8207">
            <v>1763</v>
          </cell>
        </row>
        <row r="8208">
          <cell r="A8208">
            <v>2002</v>
          </cell>
          <cell r="B8208" t="str">
            <v>Mark Madsen</v>
          </cell>
          <cell r="D8208" t="str">
            <v>LAL</v>
          </cell>
          <cell r="F8208">
            <v>12.7</v>
          </cell>
          <cell r="G8208">
            <v>759960</v>
          </cell>
          <cell r="H8208">
            <v>649</v>
          </cell>
        </row>
        <row r="8209">
          <cell r="A8209">
            <v>2002</v>
          </cell>
          <cell r="B8209" t="str">
            <v>Jelani McCoy</v>
          </cell>
          <cell r="D8209" t="str">
            <v>LAL</v>
          </cell>
          <cell r="F8209">
            <v>9.5</v>
          </cell>
          <cell r="G8209">
            <v>565850</v>
          </cell>
          <cell r="H8209">
            <v>105</v>
          </cell>
        </row>
        <row r="8210">
          <cell r="A8210">
            <v>2002</v>
          </cell>
          <cell r="B8210" t="str">
            <v>Stanislav Medvedenko</v>
          </cell>
          <cell r="D8210" t="str">
            <v>LAL</v>
          </cell>
          <cell r="F8210">
            <v>15.6</v>
          </cell>
          <cell r="G8210">
            <v>465850</v>
          </cell>
          <cell r="H8210">
            <v>731.30000000000007</v>
          </cell>
        </row>
        <row r="8211">
          <cell r="A8211">
            <v>2002</v>
          </cell>
          <cell r="B8211" t="str">
            <v>Mike Penberthy</v>
          </cell>
          <cell r="D8211" t="str">
            <v>LAL</v>
          </cell>
          <cell r="F8211">
            <v>31.3</v>
          </cell>
          <cell r="G8211">
            <v>28405</v>
          </cell>
          <cell r="H8211">
            <v>12</v>
          </cell>
        </row>
        <row r="8212">
          <cell r="A8212">
            <v>2002</v>
          </cell>
          <cell r="B8212" t="str">
            <v>Shaquille O'Neal</v>
          </cell>
          <cell r="D8212" t="str">
            <v>LAL</v>
          </cell>
          <cell r="F8212">
            <v>29.7</v>
          </cell>
          <cell r="H8212">
            <v>2418.7000000000003</v>
          </cell>
        </row>
        <row r="8213">
          <cell r="A8213">
            <v>2002</v>
          </cell>
          <cell r="B8213" t="str">
            <v>Isaac Austin</v>
          </cell>
          <cell r="D8213" t="str">
            <v>MEM</v>
          </cell>
          <cell r="F8213">
            <v>7.8</v>
          </cell>
          <cell r="G8213">
            <v>5695715</v>
          </cell>
          <cell r="H8213">
            <v>306.59999999999997</v>
          </cell>
        </row>
        <row r="8214">
          <cell r="A8214">
            <v>2002</v>
          </cell>
          <cell r="B8214" t="str">
            <v>Lorenzen Wright</v>
          </cell>
          <cell r="D8214" t="str">
            <v>MEM</v>
          </cell>
          <cell r="F8214">
            <v>14.8</v>
          </cell>
          <cell r="G8214">
            <v>5500000</v>
          </cell>
          <cell r="H8214">
            <v>1251.3</v>
          </cell>
        </row>
        <row r="8215">
          <cell r="A8215">
            <v>2002</v>
          </cell>
          <cell r="B8215" t="str">
            <v>Nick Anderson</v>
          </cell>
          <cell r="D8215" t="str">
            <v>MEM</v>
          </cell>
          <cell r="F8215">
            <v>4.9000000000000004</v>
          </cell>
          <cell r="G8215">
            <v>5401906</v>
          </cell>
          <cell r="H8215">
            <v>219</v>
          </cell>
        </row>
        <row r="8216">
          <cell r="A8216">
            <v>2002</v>
          </cell>
          <cell r="B8216" t="str">
            <v>Brevin Knight</v>
          </cell>
          <cell r="D8216" t="str">
            <v>MEM</v>
          </cell>
          <cell r="F8216">
            <v>14.9</v>
          </cell>
          <cell r="G8216">
            <v>4500000</v>
          </cell>
          <cell r="H8216">
            <v>1150.0999999999999</v>
          </cell>
        </row>
        <row r="8217">
          <cell r="A8217">
            <v>2002</v>
          </cell>
          <cell r="B8217" t="str">
            <v>Stromile Swift</v>
          </cell>
          <cell r="D8217" t="str">
            <v>MEM</v>
          </cell>
          <cell r="F8217">
            <v>17.2</v>
          </cell>
          <cell r="G8217">
            <v>3401640</v>
          </cell>
          <cell r="H8217">
            <v>1802</v>
          </cell>
        </row>
        <row r="8218">
          <cell r="A8218">
            <v>2002</v>
          </cell>
          <cell r="B8218" t="str">
            <v>Pau Gasol</v>
          </cell>
          <cell r="D8218" t="str">
            <v>MEM</v>
          </cell>
          <cell r="F8218">
            <v>19.5</v>
          </cell>
          <cell r="G8218">
            <v>2970840</v>
          </cell>
          <cell r="H8218">
            <v>3009.4</v>
          </cell>
        </row>
        <row r="8219">
          <cell r="A8219">
            <v>2002</v>
          </cell>
          <cell r="B8219" t="str">
            <v>Jason Williams</v>
          </cell>
          <cell r="D8219" t="str">
            <v>MEM</v>
          </cell>
          <cell r="F8219">
            <v>15.1</v>
          </cell>
          <cell r="G8219">
            <v>2554072</v>
          </cell>
          <cell r="H8219">
            <v>2236</v>
          </cell>
        </row>
        <row r="8220">
          <cell r="A8220">
            <v>2002</v>
          </cell>
          <cell r="B8220" t="str">
            <v>Grant Long</v>
          </cell>
          <cell r="D8220" t="str">
            <v>MEM</v>
          </cell>
          <cell r="F8220">
            <v>7.7</v>
          </cell>
          <cell r="G8220">
            <v>2400000</v>
          </cell>
          <cell r="H8220">
            <v>1867.8</v>
          </cell>
        </row>
        <row r="8221">
          <cell r="A8221">
            <v>2002</v>
          </cell>
          <cell r="B8221" t="str">
            <v>Shane Battier</v>
          </cell>
          <cell r="D8221" t="str">
            <v>MEM</v>
          </cell>
          <cell r="F8221">
            <v>13.9</v>
          </cell>
          <cell r="G8221">
            <v>2203080</v>
          </cell>
          <cell r="H8221">
            <v>3096.6000000000004</v>
          </cell>
        </row>
        <row r="8222">
          <cell r="A8222">
            <v>2002</v>
          </cell>
          <cell r="B8222" t="str">
            <v>Michael Dickerson</v>
          </cell>
          <cell r="D8222" t="str">
            <v>MEM</v>
          </cell>
          <cell r="F8222">
            <v>6.4</v>
          </cell>
          <cell r="G8222">
            <v>1940702</v>
          </cell>
          <cell r="H8222">
            <v>124</v>
          </cell>
        </row>
        <row r="8223">
          <cell r="A8223">
            <v>2002</v>
          </cell>
          <cell r="B8223" t="str">
            <v>Tony Massenburg</v>
          </cell>
          <cell r="D8223" t="str">
            <v>MEM</v>
          </cell>
          <cell r="F8223">
            <v>11.4</v>
          </cell>
          <cell r="G8223">
            <v>1650000</v>
          </cell>
          <cell r="H8223">
            <v>1248.3000000000002</v>
          </cell>
        </row>
        <row r="8224">
          <cell r="A8224">
            <v>2002</v>
          </cell>
          <cell r="B8224" t="str">
            <v>Rodney Buford</v>
          </cell>
          <cell r="D8224" t="str">
            <v>MEM</v>
          </cell>
          <cell r="F8224">
            <v>10.1</v>
          </cell>
          <cell r="G8224">
            <v>481488</v>
          </cell>
          <cell r="H8224">
            <v>1770.3000000000002</v>
          </cell>
        </row>
        <row r="8225">
          <cell r="A8225">
            <v>2002</v>
          </cell>
          <cell r="B8225" t="str">
            <v>Antonis Fotsis</v>
          </cell>
          <cell r="D8225" t="str">
            <v>MEM</v>
          </cell>
          <cell r="F8225">
            <v>11.3</v>
          </cell>
          <cell r="G8225">
            <v>332817</v>
          </cell>
          <cell r="H8225">
            <v>319.2</v>
          </cell>
        </row>
        <row r="8226">
          <cell r="A8226">
            <v>2002</v>
          </cell>
          <cell r="B8226" t="str">
            <v>Will Solomon</v>
          </cell>
          <cell r="D8226" t="str">
            <v>MEM</v>
          </cell>
          <cell r="F8226">
            <v>8.8000000000000007</v>
          </cell>
          <cell r="G8226">
            <v>332817</v>
          </cell>
          <cell r="H8226">
            <v>874.19999999999993</v>
          </cell>
        </row>
        <row r="8227">
          <cell r="A8227">
            <v>2002</v>
          </cell>
          <cell r="B8227" t="str">
            <v>Eddie Gill</v>
          </cell>
          <cell r="D8227" t="str">
            <v>MEM</v>
          </cell>
          <cell r="F8227">
            <v>9.1999999999999993</v>
          </cell>
          <cell r="H8227">
            <v>384.09999999999997</v>
          </cell>
        </row>
        <row r="8228">
          <cell r="A8228">
            <v>2002</v>
          </cell>
          <cell r="B8228" t="str">
            <v>Elliot Perry</v>
          </cell>
          <cell r="D8228" t="str">
            <v>MEM</v>
          </cell>
          <cell r="F8228">
            <v>5.3</v>
          </cell>
          <cell r="H8228">
            <v>48</v>
          </cell>
        </row>
        <row r="8229">
          <cell r="A8229">
            <v>2002</v>
          </cell>
          <cell r="B8229" t="str">
            <v>Alonzo Mourning</v>
          </cell>
          <cell r="D8229" t="str">
            <v>MIA</v>
          </cell>
          <cell r="F8229">
            <v>18.899999999999999</v>
          </cell>
          <cell r="G8229">
            <v>18754800</v>
          </cell>
          <cell r="H8229">
            <v>2452.5</v>
          </cell>
        </row>
        <row r="8230">
          <cell r="A8230">
            <v>2002</v>
          </cell>
          <cell r="B8230" t="str">
            <v>Eddie Jones</v>
          </cell>
          <cell r="D8230" t="str">
            <v>MIA</v>
          </cell>
          <cell r="F8230">
            <v>17.5</v>
          </cell>
          <cell r="G8230">
            <v>10091250</v>
          </cell>
          <cell r="H8230">
            <v>3159</v>
          </cell>
        </row>
        <row r="8231">
          <cell r="A8231">
            <v>2002</v>
          </cell>
          <cell r="B8231" t="str">
            <v>Brian Grant</v>
          </cell>
          <cell r="D8231" t="str">
            <v>MIA</v>
          </cell>
          <cell r="F8231">
            <v>12.7</v>
          </cell>
          <cell r="G8231">
            <v>9925076</v>
          </cell>
          <cell r="H8231">
            <v>2253.6</v>
          </cell>
        </row>
        <row r="8232">
          <cell r="A8232">
            <v>2002</v>
          </cell>
          <cell r="B8232" t="str">
            <v>Rod Strickland</v>
          </cell>
          <cell r="D8232" t="str">
            <v>MIA</v>
          </cell>
          <cell r="F8232">
            <v>15.6</v>
          </cell>
          <cell r="G8232">
            <v>3750000</v>
          </cell>
          <cell r="H8232">
            <v>2295.1999999999998</v>
          </cell>
        </row>
        <row r="8233">
          <cell r="A8233">
            <v>2002</v>
          </cell>
          <cell r="B8233" t="str">
            <v>Anthony Carter</v>
          </cell>
          <cell r="D8233" t="str">
            <v>MIA</v>
          </cell>
          <cell r="F8233">
            <v>8.9</v>
          </cell>
          <cell r="G8233">
            <v>3250000</v>
          </cell>
          <cell r="H8233">
            <v>1048.8</v>
          </cell>
        </row>
        <row r="8234">
          <cell r="A8234">
            <v>2002</v>
          </cell>
          <cell r="B8234" t="str">
            <v>LaPhonso Ellis</v>
          </cell>
          <cell r="D8234" t="str">
            <v>MIA</v>
          </cell>
          <cell r="F8234">
            <v>9.1</v>
          </cell>
          <cell r="G8234">
            <v>3000000</v>
          </cell>
          <cell r="H8234">
            <v>1683</v>
          </cell>
        </row>
        <row r="8235">
          <cell r="A8235">
            <v>2002</v>
          </cell>
          <cell r="B8235" t="str">
            <v>Chris Gatling</v>
          </cell>
          <cell r="D8235" t="str">
            <v>MIA</v>
          </cell>
          <cell r="F8235">
            <v>13.4</v>
          </cell>
          <cell r="G8235">
            <v>2504227</v>
          </cell>
          <cell r="H8235">
            <v>810</v>
          </cell>
        </row>
        <row r="8236">
          <cell r="A8236">
            <v>2002</v>
          </cell>
          <cell r="B8236" t="str">
            <v>Kendall Gill</v>
          </cell>
          <cell r="D8236" t="str">
            <v>MIA</v>
          </cell>
          <cell r="F8236">
            <v>7.6</v>
          </cell>
          <cell r="G8236">
            <v>1538000</v>
          </cell>
          <cell r="H8236">
            <v>1410.5</v>
          </cell>
        </row>
        <row r="8237">
          <cell r="A8237">
            <v>2002</v>
          </cell>
          <cell r="B8237" t="str">
            <v>Jim Jackson</v>
          </cell>
          <cell r="D8237" t="str">
            <v>MIA</v>
          </cell>
          <cell r="F8237">
            <v>11.3</v>
          </cell>
          <cell r="G8237">
            <v>789170</v>
          </cell>
          <cell r="H8237">
            <v>1826.0000000000002</v>
          </cell>
        </row>
        <row r="8238">
          <cell r="A8238">
            <v>2002</v>
          </cell>
          <cell r="B8238" t="str">
            <v>Vladimir Stepania</v>
          </cell>
          <cell r="D8238" t="str">
            <v>MIA</v>
          </cell>
          <cell r="F8238">
            <v>13.9</v>
          </cell>
          <cell r="G8238">
            <v>565850</v>
          </cell>
          <cell r="H8238">
            <v>884.4</v>
          </cell>
        </row>
        <row r="8239">
          <cell r="A8239">
            <v>2002</v>
          </cell>
          <cell r="B8239" t="str">
            <v>Sean Marks</v>
          </cell>
          <cell r="D8239" t="str">
            <v>MIA</v>
          </cell>
          <cell r="F8239">
            <v>9.3000000000000007</v>
          </cell>
          <cell r="G8239">
            <v>565850</v>
          </cell>
          <cell r="H8239">
            <v>319.2</v>
          </cell>
        </row>
        <row r="8240">
          <cell r="A8240">
            <v>2002</v>
          </cell>
          <cell r="B8240" t="str">
            <v>Eddie House</v>
          </cell>
          <cell r="D8240" t="str">
            <v>MIA</v>
          </cell>
          <cell r="F8240">
            <v>11.6</v>
          </cell>
          <cell r="G8240">
            <v>465850</v>
          </cell>
          <cell r="H8240">
            <v>1228.8</v>
          </cell>
        </row>
        <row r="8241">
          <cell r="A8241">
            <v>2002</v>
          </cell>
          <cell r="B8241" t="str">
            <v>Malik Allen</v>
          </cell>
          <cell r="D8241" t="str">
            <v>MIA</v>
          </cell>
          <cell r="F8241">
            <v>15</v>
          </cell>
          <cell r="G8241">
            <v>332817</v>
          </cell>
          <cell r="H8241">
            <v>160.80000000000001</v>
          </cell>
        </row>
        <row r="8242">
          <cell r="A8242">
            <v>2002</v>
          </cell>
          <cell r="B8242" t="str">
            <v>Sam Mack</v>
          </cell>
          <cell r="D8242" t="str">
            <v>MIA</v>
          </cell>
          <cell r="F8242">
            <v>3.1</v>
          </cell>
          <cell r="G8242">
            <v>174598</v>
          </cell>
          <cell r="H8242">
            <v>159.60000000000002</v>
          </cell>
        </row>
        <row r="8243">
          <cell r="A8243">
            <v>2002</v>
          </cell>
          <cell r="B8243" t="str">
            <v>Tang Hamilton</v>
          </cell>
          <cell r="D8243" t="str">
            <v>MIA</v>
          </cell>
          <cell r="F8243">
            <v>10.9</v>
          </cell>
          <cell r="G8243">
            <v>60881</v>
          </cell>
          <cell r="H8243">
            <v>98.100000000000009</v>
          </cell>
        </row>
        <row r="8244">
          <cell r="A8244">
            <v>2002</v>
          </cell>
          <cell r="B8244" t="str">
            <v>Mike James</v>
          </cell>
          <cell r="D8244" t="str">
            <v>MIA</v>
          </cell>
          <cell r="F8244">
            <v>9.4</v>
          </cell>
          <cell r="H8244">
            <v>118.5</v>
          </cell>
        </row>
        <row r="8245">
          <cell r="A8245">
            <v>2002</v>
          </cell>
          <cell r="B8245" t="str">
            <v>Ray Allen</v>
          </cell>
          <cell r="D8245" t="str">
            <v>MIL</v>
          </cell>
          <cell r="F8245">
            <v>21.6</v>
          </cell>
          <cell r="G8245">
            <v>11250000</v>
          </cell>
          <cell r="H8245">
            <v>2525.4</v>
          </cell>
        </row>
        <row r="8246">
          <cell r="A8246">
            <v>2002</v>
          </cell>
          <cell r="B8246" t="str">
            <v>Tim Thomas</v>
          </cell>
          <cell r="D8246" t="str">
            <v>MIL</v>
          </cell>
          <cell r="F8246">
            <v>13.1</v>
          </cell>
          <cell r="G8246">
            <v>9675000</v>
          </cell>
          <cell r="H8246">
            <v>1990.6</v>
          </cell>
        </row>
        <row r="8247">
          <cell r="A8247">
            <v>2002</v>
          </cell>
          <cell r="B8247" t="str">
            <v>Glenn Robinson</v>
          </cell>
          <cell r="D8247" t="str">
            <v>MIL</v>
          </cell>
          <cell r="F8247">
            <v>19.100000000000001</v>
          </cell>
          <cell r="G8247">
            <v>8990000</v>
          </cell>
          <cell r="H8247">
            <v>2343</v>
          </cell>
        </row>
        <row r="8248">
          <cell r="A8248">
            <v>2002</v>
          </cell>
          <cell r="B8248" t="str">
            <v>Jason Caffey</v>
          </cell>
          <cell r="D8248" t="str">
            <v>MIL</v>
          </cell>
          <cell r="F8248">
            <v>11.2</v>
          </cell>
          <cell r="G8248">
            <v>4812500</v>
          </cell>
          <cell r="H8248">
            <v>282.90000000000003</v>
          </cell>
        </row>
        <row r="8249">
          <cell r="A8249">
            <v>2002</v>
          </cell>
          <cell r="B8249" t="str">
            <v>Anthony Mason</v>
          </cell>
          <cell r="D8249" t="str">
            <v>MIL</v>
          </cell>
          <cell r="F8249">
            <v>12.9</v>
          </cell>
          <cell r="G8249">
            <v>4538000</v>
          </cell>
          <cell r="H8249">
            <v>3140.6</v>
          </cell>
        </row>
        <row r="8250">
          <cell r="A8250">
            <v>2002</v>
          </cell>
          <cell r="B8250" t="str">
            <v>Sam Cassell</v>
          </cell>
          <cell r="D8250" t="str">
            <v>MIL</v>
          </cell>
          <cell r="F8250">
            <v>21.3</v>
          </cell>
          <cell r="G8250">
            <v>4350000</v>
          </cell>
          <cell r="H8250">
            <v>2604.8000000000002</v>
          </cell>
        </row>
        <row r="8251">
          <cell r="A8251">
            <v>2002</v>
          </cell>
          <cell r="B8251" t="str">
            <v>Ervin Johnson</v>
          </cell>
          <cell r="D8251" t="str">
            <v>MIL</v>
          </cell>
          <cell r="F8251">
            <v>8.6</v>
          </cell>
          <cell r="G8251">
            <v>3670929</v>
          </cell>
          <cell r="H8251">
            <v>1660.5</v>
          </cell>
        </row>
        <row r="8252">
          <cell r="A8252">
            <v>2002</v>
          </cell>
          <cell r="B8252" t="str">
            <v>Greg Foster</v>
          </cell>
          <cell r="D8252" t="str">
            <v>MIL</v>
          </cell>
          <cell r="F8252">
            <v>4.8</v>
          </cell>
          <cell r="G8252">
            <v>1764247</v>
          </cell>
          <cell r="H8252">
            <v>24</v>
          </cell>
        </row>
        <row r="8253">
          <cell r="A8253">
            <v>2002</v>
          </cell>
          <cell r="B8253" t="str">
            <v>Darvin Ham</v>
          </cell>
          <cell r="D8253" t="str">
            <v>MIL</v>
          </cell>
          <cell r="F8253">
            <v>9.6999999999999993</v>
          </cell>
          <cell r="G8253">
            <v>1760000</v>
          </cell>
          <cell r="H8253">
            <v>1211</v>
          </cell>
        </row>
        <row r="8254">
          <cell r="A8254">
            <v>2002</v>
          </cell>
          <cell r="B8254" t="str">
            <v>Joel Przybilla</v>
          </cell>
          <cell r="D8254" t="str">
            <v>MIL</v>
          </cell>
          <cell r="F8254">
            <v>10.199999999999999</v>
          </cell>
          <cell r="G8254">
            <v>1741440</v>
          </cell>
          <cell r="H8254">
            <v>1128.9000000000001</v>
          </cell>
        </row>
        <row r="8255">
          <cell r="A8255">
            <v>2002</v>
          </cell>
          <cell r="B8255" t="str">
            <v>Rafer Alston</v>
          </cell>
          <cell r="D8255" t="str">
            <v>MIL</v>
          </cell>
          <cell r="F8255">
            <v>13.9</v>
          </cell>
          <cell r="G8255">
            <v>625000</v>
          </cell>
          <cell r="H8255">
            <v>600</v>
          </cell>
        </row>
        <row r="8256">
          <cell r="A8256">
            <v>2002</v>
          </cell>
          <cell r="B8256" t="str">
            <v>Mark Pope</v>
          </cell>
          <cell r="D8256" t="str">
            <v>MIL</v>
          </cell>
          <cell r="F8256">
            <v>7.3</v>
          </cell>
          <cell r="G8256">
            <v>590850</v>
          </cell>
          <cell r="H8256">
            <v>427.5</v>
          </cell>
        </row>
        <row r="8257">
          <cell r="A8257">
            <v>2002</v>
          </cell>
          <cell r="B8257" t="str">
            <v>Michael Redd</v>
          </cell>
          <cell r="D8257" t="str">
            <v>MIL</v>
          </cell>
          <cell r="F8257">
            <v>20</v>
          </cell>
          <cell r="G8257">
            <v>465850</v>
          </cell>
          <cell r="H8257">
            <v>1413.7</v>
          </cell>
        </row>
        <row r="8258">
          <cell r="A8258">
            <v>2002</v>
          </cell>
          <cell r="B8258" t="str">
            <v>Kevin Garnett</v>
          </cell>
          <cell r="D8258" t="str">
            <v>MIN</v>
          </cell>
          <cell r="F8258">
            <v>23.8</v>
          </cell>
          <cell r="G8258">
            <v>22400000</v>
          </cell>
          <cell r="H8258">
            <v>3175.2000000000003</v>
          </cell>
        </row>
        <row r="8259">
          <cell r="A8259">
            <v>2002</v>
          </cell>
          <cell r="B8259" t="str">
            <v>Terrell Brandon</v>
          </cell>
          <cell r="D8259" t="str">
            <v>MIN</v>
          </cell>
          <cell r="F8259">
            <v>21.2</v>
          </cell>
          <cell r="G8259">
            <v>9300000</v>
          </cell>
          <cell r="H8259">
            <v>963.2</v>
          </cell>
        </row>
        <row r="8260">
          <cell r="A8260">
            <v>2002</v>
          </cell>
          <cell r="B8260" t="str">
            <v>Joe Smith</v>
          </cell>
          <cell r="D8260" t="str">
            <v>MIN</v>
          </cell>
          <cell r="F8260">
            <v>16</v>
          </cell>
          <cell r="G8260">
            <v>4538000</v>
          </cell>
          <cell r="H8260">
            <v>1922.3999999999999</v>
          </cell>
        </row>
        <row r="8261">
          <cell r="A8261">
            <v>2002</v>
          </cell>
          <cell r="B8261" t="str">
            <v>Anthony Peeler</v>
          </cell>
          <cell r="D8261" t="str">
            <v>MIN</v>
          </cell>
          <cell r="F8261">
            <v>12.2</v>
          </cell>
          <cell r="G8261">
            <v>2978500</v>
          </cell>
          <cell r="H8261">
            <v>2058.2000000000003</v>
          </cell>
        </row>
        <row r="8262">
          <cell r="A8262">
            <v>2002</v>
          </cell>
          <cell r="B8262" t="str">
            <v>Chauncey Billups</v>
          </cell>
          <cell r="D8262" t="str">
            <v>MIN</v>
          </cell>
          <cell r="F8262">
            <v>17.600000000000001</v>
          </cell>
          <cell r="G8262">
            <v>2475000</v>
          </cell>
          <cell r="H8262">
            <v>2353.4</v>
          </cell>
        </row>
        <row r="8263">
          <cell r="A8263">
            <v>2002</v>
          </cell>
          <cell r="B8263" t="str">
            <v>Wally Szczerbiak</v>
          </cell>
          <cell r="D8263" t="str">
            <v>MIN</v>
          </cell>
          <cell r="F8263">
            <v>17.100000000000001</v>
          </cell>
          <cell r="G8263">
            <v>2313240</v>
          </cell>
          <cell r="H8263">
            <v>3116</v>
          </cell>
        </row>
        <row r="8264">
          <cell r="A8264">
            <v>2002</v>
          </cell>
          <cell r="B8264" t="str">
            <v>Rasho Nesterović</v>
          </cell>
          <cell r="D8264" t="str">
            <v>MIN</v>
          </cell>
          <cell r="F8264">
            <v>12.9</v>
          </cell>
          <cell r="G8264">
            <v>1725788</v>
          </cell>
          <cell r="H8264">
            <v>2214</v>
          </cell>
        </row>
        <row r="8265">
          <cell r="A8265">
            <v>2002</v>
          </cell>
          <cell r="B8265" t="str">
            <v>William Avery</v>
          </cell>
          <cell r="D8265" t="str">
            <v>MIN</v>
          </cell>
          <cell r="F8265">
            <v>5.4</v>
          </cell>
          <cell r="G8265">
            <v>1375920</v>
          </cell>
          <cell r="H8265">
            <v>257.59999999999997</v>
          </cell>
        </row>
        <row r="8266">
          <cell r="A8266">
            <v>2002</v>
          </cell>
          <cell r="B8266" t="str">
            <v>Sam Mitchell</v>
          </cell>
          <cell r="D8266" t="str">
            <v>MIN</v>
          </cell>
          <cell r="F8266">
            <v>9.4</v>
          </cell>
          <cell r="G8266">
            <v>1000000</v>
          </cell>
          <cell r="H8266">
            <v>725.2</v>
          </cell>
        </row>
        <row r="8267">
          <cell r="A8267">
            <v>2002</v>
          </cell>
          <cell r="B8267" t="str">
            <v>Gary Trent</v>
          </cell>
          <cell r="D8267" t="str">
            <v>MIN</v>
          </cell>
          <cell r="F8267">
            <v>15.4</v>
          </cell>
          <cell r="G8267">
            <v>715850</v>
          </cell>
          <cell r="H8267">
            <v>1139.2</v>
          </cell>
        </row>
        <row r="8268">
          <cell r="A8268">
            <v>2002</v>
          </cell>
          <cell r="B8268" t="str">
            <v>Felipe Lopez</v>
          </cell>
          <cell r="D8268" t="str">
            <v>MIN</v>
          </cell>
          <cell r="F8268">
            <v>7.8</v>
          </cell>
          <cell r="G8268">
            <v>565850</v>
          </cell>
          <cell r="H8268">
            <v>582.9</v>
          </cell>
        </row>
        <row r="8269">
          <cell r="A8269">
            <v>2002</v>
          </cell>
          <cell r="B8269" t="str">
            <v>Maurice Evans</v>
          </cell>
          <cell r="D8269" t="str">
            <v>MIN</v>
          </cell>
          <cell r="F8269">
            <v>11.5</v>
          </cell>
          <cell r="G8269">
            <v>332817</v>
          </cell>
          <cell r="H8269">
            <v>45</v>
          </cell>
        </row>
        <row r="8270">
          <cell r="A8270">
            <v>2002</v>
          </cell>
          <cell r="B8270" t="str">
            <v>Loren Woods</v>
          </cell>
          <cell r="D8270" t="str">
            <v>MIN</v>
          </cell>
          <cell r="F8270">
            <v>9.9</v>
          </cell>
          <cell r="G8270">
            <v>332817</v>
          </cell>
          <cell r="H8270">
            <v>516</v>
          </cell>
        </row>
        <row r="8271">
          <cell r="A8271">
            <v>2002</v>
          </cell>
          <cell r="B8271" t="str">
            <v>Robert Pack</v>
          </cell>
          <cell r="D8271" t="str">
            <v>MIN</v>
          </cell>
          <cell r="F8271">
            <v>9.1</v>
          </cell>
          <cell r="H8271">
            <v>252.8</v>
          </cell>
        </row>
        <row r="8272">
          <cell r="A8272">
            <v>2002</v>
          </cell>
          <cell r="B8272" t="str">
            <v>Jason Kidd</v>
          </cell>
          <cell r="D8272" t="str">
            <v>NJN</v>
          </cell>
          <cell r="F8272">
            <v>19.100000000000001</v>
          </cell>
          <cell r="G8272">
            <v>8447500</v>
          </cell>
          <cell r="H8272">
            <v>3058.6</v>
          </cell>
        </row>
        <row r="8273">
          <cell r="A8273">
            <v>2002</v>
          </cell>
          <cell r="B8273" t="str">
            <v>Kerry Kittles</v>
          </cell>
          <cell r="D8273" t="str">
            <v>NJN</v>
          </cell>
          <cell r="F8273">
            <v>16.100000000000001</v>
          </cell>
          <cell r="G8273">
            <v>8166667</v>
          </cell>
          <cell r="H8273">
            <v>2599.4</v>
          </cell>
        </row>
        <row r="8274">
          <cell r="A8274">
            <v>2002</v>
          </cell>
          <cell r="B8274" t="str">
            <v>Todd MacCulloch</v>
          </cell>
          <cell r="D8274" t="str">
            <v>NJN</v>
          </cell>
          <cell r="F8274">
            <v>17.7</v>
          </cell>
          <cell r="G8274">
            <v>4538000</v>
          </cell>
          <cell r="H8274">
            <v>1500.3999999999999</v>
          </cell>
        </row>
        <row r="8275">
          <cell r="A8275">
            <v>2002</v>
          </cell>
          <cell r="B8275" t="str">
            <v>Kenyon Martin</v>
          </cell>
          <cell r="D8275" t="str">
            <v>NJN</v>
          </cell>
          <cell r="F8275">
            <v>14.5</v>
          </cell>
          <cell r="G8275">
            <v>3801960</v>
          </cell>
          <cell r="H8275">
            <v>2503.8999999999996</v>
          </cell>
        </row>
        <row r="8276">
          <cell r="A8276">
            <v>2002</v>
          </cell>
          <cell r="B8276" t="str">
            <v>Aaron Williams</v>
          </cell>
          <cell r="D8276" t="str">
            <v>NJN</v>
          </cell>
          <cell r="F8276">
            <v>15.2</v>
          </cell>
          <cell r="G8276">
            <v>2475000</v>
          </cell>
          <cell r="H8276">
            <v>1549.8</v>
          </cell>
        </row>
        <row r="8277">
          <cell r="A8277">
            <v>2002</v>
          </cell>
          <cell r="B8277" t="str">
            <v>Lucious Harris</v>
          </cell>
          <cell r="D8277" t="str">
            <v>NJN</v>
          </cell>
          <cell r="F8277">
            <v>15.7</v>
          </cell>
          <cell r="G8277">
            <v>2400000</v>
          </cell>
          <cell r="H8277">
            <v>1554</v>
          </cell>
        </row>
        <row r="8278">
          <cell r="A8278">
            <v>2002</v>
          </cell>
          <cell r="B8278" t="str">
            <v>Richard Jefferson</v>
          </cell>
          <cell r="D8278" t="str">
            <v>NJN</v>
          </cell>
          <cell r="F8278">
            <v>13.4</v>
          </cell>
          <cell r="G8278">
            <v>1379400</v>
          </cell>
          <cell r="H8278">
            <v>1919.7</v>
          </cell>
        </row>
        <row r="8279">
          <cell r="A8279">
            <v>2002</v>
          </cell>
          <cell r="B8279" t="str">
            <v>Jason Collins</v>
          </cell>
          <cell r="D8279" t="str">
            <v>NJN</v>
          </cell>
          <cell r="F8279">
            <v>10.7</v>
          </cell>
          <cell r="G8279">
            <v>1067400</v>
          </cell>
          <cell r="H8279">
            <v>1409.1000000000001</v>
          </cell>
        </row>
        <row r="8280">
          <cell r="A8280">
            <v>2002</v>
          </cell>
          <cell r="B8280" t="str">
            <v>Brandon Armstrong</v>
          </cell>
          <cell r="D8280" t="str">
            <v>NJN</v>
          </cell>
          <cell r="F8280">
            <v>3.8</v>
          </cell>
          <cell r="G8280">
            <v>865800</v>
          </cell>
          <cell r="H8280">
            <v>196</v>
          </cell>
        </row>
        <row r="8281">
          <cell r="A8281">
            <v>2002</v>
          </cell>
          <cell r="B8281" t="str">
            <v>Brian Scalabrine</v>
          </cell>
          <cell r="D8281" t="str">
            <v>NJN</v>
          </cell>
          <cell r="F8281">
            <v>4.2</v>
          </cell>
          <cell r="G8281">
            <v>332817</v>
          </cell>
          <cell r="H8281">
            <v>291.2</v>
          </cell>
        </row>
        <row r="8282">
          <cell r="A8282">
            <v>2002</v>
          </cell>
          <cell r="B8282" t="str">
            <v>Keith Van</v>
          </cell>
          <cell r="D8282" t="str">
            <v>NJN</v>
          </cell>
          <cell r="F8282">
            <v>16</v>
          </cell>
          <cell r="H8282">
            <v>2462.4</v>
          </cell>
        </row>
        <row r="8283">
          <cell r="A8283">
            <v>2002</v>
          </cell>
          <cell r="B8283" t="str">
            <v>Donny Marshall</v>
          </cell>
          <cell r="D8283" t="str">
            <v>NJN</v>
          </cell>
          <cell r="F8283">
            <v>7.7</v>
          </cell>
          <cell r="H8283">
            <v>118</v>
          </cell>
        </row>
        <row r="8284">
          <cell r="A8284">
            <v>2002</v>
          </cell>
          <cell r="B8284" t="str">
            <v>Anthony Johnson</v>
          </cell>
          <cell r="D8284" t="str">
            <v>NJN</v>
          </cell>
          <cell r="F8284">
            <v>11.8</v>
          </cell>
          <cell r="H8284">
            <v>367.20000000000005</v>
          </cell>
        </row>
        <row r="8285">
          <cell r="A8285">
            <v>2002</v>
          </cell>
          <cell r="B8285" t="str">
            <v>Allan Houston</v>
          </cell>
          <cell r="D8285" t="str">
            <v>NYK</v>
          </cell>
          <cell r="F8285">
            <v>15.2</v>
          </cell>
          <cell r="G8285">
            <v>12750000</v>
          </cell>
          <cell r="H8285">
            <v>2910.6</v>
          </cell>
        </row>
        <row r="8286">
          <cell r="A8286">
            <v>2002</v>
          </cell>
          <cell r="B8286" t="str">
            <v>Latrell Sprewell</v>
          </cell>
          <cell r="D8286" t="str">
            <v>NYK</v>
          </cell>
          <cell r="F8286">
            <v>13.7</v>
          </cell>
          <cell r="G8286">
            <v>11250000</v>
          </cell>
          <cell r="H8286">
            <v>3329.1</v>
          </cell>
        </row>
        <row r="8287">
          <cell r="A8287">
            <v>2002</v>
          </cell>
          <cell r="B8287" t="str">
            <v>Marcus Camby</v>
          </cell>
          <cell r="D8287" t="str">
            <v>NYK</v>
          </cell>
          <cell r="F8287">
            <v>15.1</v>
          </cell>
          <cell r="G8287">
            <v>7300000</v>
          </cell>
          <cell r="H8287">
            <v>1006.3000000000001</v>
          </cell>
        </row>
        <row r="8288">
          <cell r="A8288">
            <v>2002</v>
          </cell>
          <cell r="B8288" t="str">
            <v>Shandon Anderson</v>
          </cell>
          <cell r="D8288" t="str">
            <v>NYK</v>
          </cell>
          <cell r="F8288">
            <v>8</v>
          </cell>
          <cell r="G8288">
            <v>5500000</v>
          </cell>
          <cell r="H8288">
            <v>1599</v>
          </cell>
        </row>
        <row r="8289">
          <cell r="A8289">
            <v>2002</v>
          </cell>
          <cell r="B8289" t="str">
            <v>Charlie Ward</v>
          </cell>
          <cell r="D8289" t="str">
            <v>NYK</v>
          </cell>
          <cell r="F8289">
            <v>14.5</v>
          </cell>
          <cell r="G8289">
            <v>5110000</v>
          </cell>
          <cell r="H8289">
            <v>1058.4000000000001</v>
          </cell>
        </row>
        <row r="8290">
          <cell r="A8290">
            <v>2002</v>
          </cell>
          <cell r="B8290" t="str">
            <v>Howard Eisley</v>
          </cell>
          <cell r="D8290" t="str">
            <v>NYK</v>
          </cell>
          <cell r="F8290">
            <v>8.5</v>
          </cell>
          <cell r="G8290">
            <v>4781250</v>
          </cell>
          <cell r="H8290">
            <v>608.4</v>
          </cell>
        </row>
        <row r="8291">
          <cell r="A8291">
            <v>2002</v>
          </cell>
          <cell r="B8291" t="str">
            <v>Clarence Weatherspoon</v>
          </cell>
          <cell r="D8291" t="str">
            <v>NYK</v>
          </cell>
          <cell r="F8291">
            <v>13.3</v>
          </cell>
          <cell r="G8291">
            <v>4638000</v>
          </cell>
          <cell r="H8291">
            <v>1730.3999999999999</v>
          </cell>
        </row>
        <row r="8292">
          <cell r="A8292">
            <v>2002</v>
          </cell>
          <cell r="B8292" t="str">
            <v>Kurt Thomas</v>
          </cell>
          <cell r="D8292" t="str">
            <v>NYK</v>
          </cell>
          <cell r="F8292">
            <v>15.8</v>
          </cell>
          <cell r="G8292">
            <v>4413375</v>
          </cell>
          <cell r="H8292">
            <v>2771.6</v>
          </cell>
        </row>
        <row r="8293">
          <cell r="A8293">
            <v>2002</v>
          </cell>
          <cell r="B8293" t="str">
            <v>Mark Jackson</v>
          </cell>
          <cell r="D8293" t="str">
            <v>NYK</v>
          </cell>
          <cell r="F8293">
            <v>16.3</v>
          </cell>
          <cell r="G8293">
            <v>3860000</v>
          </cell>
          <cell r="H8293">
            <v>2369.7999999999997</v>
          </cell>
        </row>
        <row r="8294">
          <cell r="A8294">
            <v>2002</v>
          </cell>
          <cell r="B8294" t="str">
            <v>Travis Knight</v>
          </cell>
          <cell r="D8294" t="str">
            <v>NYK</v>
          </cell>
          <cell r="F8294">
            <v>5.3</v>
          </cell>
          <cell r="G8294">
            <v>3600000</v>
          </cell>
          <cell r="H8294">
            <v>431.20000000000005</v>
          </cell>
        </row>
        <row r="8295">
          <cell r="A8295">
            <v>2002</v>
          </cell>
          <cell r="B8295" t="str">
            <v>Othella Harrington</v>
          </cell>
          <cell r="D8295" t="str">
            <v>NYK</v>
          </cell>
          <cell r="F8295">
            <v>13</v>
          </cell>
          <cell r="G8295">
            <v>2475000</v>
          </cell>
          <cell r="H8295">
            <v>1563.1000000000001</v>
          </cell>
        </row>
        <row r="8296">
          <cell r="A8296">
            <v>2002</v>
          </cell>
          <cell r="B8296" t="str">
            <v>Felton Spencer</v>
          </cell>
          <cell r="D8296" t="str">
            <v>NYK</v>
          </cell>
          <cell r="F8296">
            <v>0.8</v>
          </cell>
          <cell r="G8296">
            <v>1000000</v>
          </cell>
          <cell r="H8296">
            <v>249.6</v>
          </cell>
        </row>
        <row r="8297">
          <cell r="A8297">
            <v>2002</v>
          </cell>
          <cell r="B8297" t="str">
            <v>Larry Robinson</v>
          </cell>
          <cell r="D8297" t="str">
            <v>NYK</v>
          </cell>
          <cell r="F8297">
            <v>3.8</v>
          </cell>
          <cell r="G8297">
            <v>715850</v>
          </cell>
          <cell r="H8297">
            <v>10</v>
          </cell>
        </row>
        <row r="8298">
          <cell r="A8298">
            <v>2002</v>
          </cell>
          <cell r="B8298" t="str">
            <v>Lavor Postell</v>
          </cell>
          <cell r="D8298" t="str">
            <v>NYK</v>
          </cell>
          <cell r="F8298">
            <v>11</v>
          </cell>
          <cell r="G8298">
            <v>465850</v>
          </cell>
          <cell r="H8298">
            <v>179.4</v>
          </cell>
        </row>
        <row r="8299">
          <cell r="A8299">
            <v>2002</v>
          </cell>
          <cell r="B8299" t="str">
            <v>Grant Hill</v>
          </cell>
          <cell r="D8299" t="str">
            <v>ORL</v>
          </cell>
          <cell r="F8299">
            <v>16.7</v>
          </cell>
          <cell r="G8299">
            <v>10865250</v>
          </cell>
          <cell r="H8299">
            <v>512.4</v>
          </cell>
        </row>
        <row r="8300">
          <cell r="A8300">
            <v>2002</v>
          </cell>
          <cell r="B8300" t="str">
            <v>Tracy McGrady</v>
          </cell>
          <cell r="D8300" t="str">
            <v>ORL</v>
          </cell>
          <cell r="F8300">
            <v>25.1</v>
          </cell>
          <cell r="G8300">
            <v>10865250</v>
          </cell>
          <cell r="H8300">
            <v>2910.7999999999997</v>
          </cell>
        </row>
        <row r="8301">
          <cell r="A8301">
            <v>2002</v>
          </cell>
          <cell r="B8301" t="str">
            <v>Darrell Armstrong</v>
          </cell>
          <cell r="D8301" t="str">
            <v>ORL</v>
          </cell>
          <cell r="F8301">
            <v>16.7</v>
          </cell>
          <cell r="G8301">
            <v>4005000</v>
          </cell>
          <cell r="H8301">
            <v>2730.6</v>
          </cell>
        </row>
        <row r="8302">
          <cell r="A8302">
            <v>2002</v>
          </cell>
          <cell r="B8302" t="str">
            <v>Jaren Jackson</v>
          </cell>
          <cell r="D8302" t="str">
            <v>ORL</v>
          </cell>
          <cell r="F8302">
            <v>7.2</v>
          </cell>
          <cell r="G8302">
            <v>3020834</v>
          </cell>
          <cell r="H8302">
            <v>144</v>
          </cell>
        </row>
        <row r="8303">
          <cell r="A8303">
            <v>2002</v>
          </cell>
          <cell r="B8303" t="str">
            <v>Andrew DeClercq</v>
          </cell>
          <cell r="D8303" t="str">
            <v>ORL</v>
          </cell>
          <cell r="F8303">
            <v>10.1</v>
          </cell>
          <cell r="G8303">
            <v>2900000</v>
          </cell>
          <cell r="H8303">
            <v>634.4</v>
          </cell>
        </row>
        <row r="8304">
          <cell r="A8304">
            <v>2002</v>
          </cell>
          <cell r="B8304" t="str">
            <v>Mike Miller</v>
          </cell>
          <cell r="D8304" t="str">
            <v>ORL</v>
          </cell>
          <cell r="F8304">
            <v>15</v>
          </cell>
          <cell r="G8304">
            <v>2494080</v>
          </cell>
          <cell r="H8304">
            <v>2123.1000000000004</v>
          </cell>
        </row>
        <row r="8305">
          <cell r="A8305">
            <v>2002</v>
          </cell>
          <cell r="B8305" t="str">
            <v>Horace Grant</v>
          </cell>
          <cell r="D8305" t="str">
            <v>ORL</v>
          </cell>
          <cell r="F8305">
            <v>13.9</v>
          </cell>
          <cell r="G8305">
            <v>2419580</v>
          </cell>
          <cell r="H8305">
            <v>2211.6</v>
          </cell>
        </row>
        <row r="8306">
          <cell r="A8306">
            <v>2002</v>
          </cell>
          <cell r="B8306" t="str">
            <v>Patrick Ewing</v>
          </cell>
          <cell r="D8306" t="str">
            <v>ORL</v>
          </cell>
          <cell r="F8306">
            <v>14.4</v>
          </cell>
          <cell r="G8306">
            <v>2118420</v>
          </cell>
          <cell r="H8306">
            <v>903.5</v>
          </cell>
        </row>
        <row r="8307">
          <cell r="A8307">
            <v>2002</v>
          </cell>
          <cell r="B8307" t="str">
            <v>Pat Garrity</v>
          </cell>
          <cell r="D8307" t="str">
            <v>ORL</v>
          </cell>
          <cell r="F8307">
            <v>12.3</v>
          </cell>
          <cell r="G8307">
            <v>1569691</v>
          </cell>
          <cell r="H8307">
            <v>2408</v>
          </cell>
        </row>
        <row r="8308">
          <cell r="A8308">
            <v>2002</v>
          </cell>
          <cell r="B8308" t="str">
            <v>Steven Hunter</v>
          </cell>
          <cell r="D8308" t="str">
            <v>ORL</v>
          </cell>
          <cell r="F8308">
            <v>12.9</v>
          </cell>
          <cell r="G8308">
            <v>1244880</v>
          </cell>
          <cell r="H8308">
            <v>514.09999999999991</v>
          </cell>
        </row>
        <row r="8309">
          <cell r="A8309">
            <v>2002</v>
          </cell>
          <cell r="B8309" t="str">
            <v>Don Reid</v>
          </cell>
          <cell r="D8309" t="str">
            <v>ORL</v>
          </cell>
          <cell r="F8309">
            <v>10.1</v>
          </cell>
          <cell r="G8309">
            <v>1000000</v>
          </cell>
          <cell r="H8309">
            <v>714</v>
          </cell>
        </row>
        <row r="8310">
          <cell r="A8310">
            <v>2002</v>
          </cell>
          <cell r="B8310" t="str">
            <v>Jeryl Sasser</v>
          </cell>
          <cell r="D8310" t="str">
            <v>ORL</v>
          </cell>
          <cell r="F8310">
            <v>7</v>
          </cell>
          <cell r="G8310">
            <v>901800</v>
          </cell>
          <cell r="H8310">
            <v>35.699999999999996</v>
          </cell>
        </row>
        <row r="8311">
          <cell r="A8311">
            <v>2002</v>
          </cell>
          <cell r="B8311" t="str">
            <v>Monty Williams</v>
          </cell>
          <cell r="D8311" t="str">
            <v>ORL</v>
          </cell>
          <cell r="F8311">
            <v>14.7</v>
          </cell>
          <cell r="G8311">
            <v>778350</v>
          </cell>
          <cell r="H8311">
            <v>1285.1999999999998</v>
          </cell>
        </row>
        <row r="8312">
          <cell r="A8312">
            <v>2002</v>
          </cell>
          <cell r="B8312" t="str">
            <v>Troy Hudson</v>
          </cell>
          <cell r="D8312" t="str">
            <v>ORL</v>
          </cell>
          <cell r="F8312">
            <v>15.3</v>
          </cell>
          <cell r="G8312">
            <v>590850</v>
          </cell>
          <cell r="H8312">
            <v>1854.8999999999999</v>
          </cell>
        </row>
        <row r="8313">
          <cell r="A8313">
            <v>2002</v>
          </cell>
          <cell r="B8313" t="str">
            <v>Dikembe Mutombo</v>
          </cell>
          <cell r="D8313" t="str">
            <v>PHI</v>
          </cell>
          <cell r="F8313">
            <v>16</v>
          </cell>
          <cell r="G8313">
            <v>14315790</v>
          </cell>
          <cell r="H8313">
            <v>2904</v>
          </cell>
        </row>
        <row r="8314">
          <cell r="A8314">
            <v>2002</v>
          </cell>
          <cell r="B8314" t="str">
            <v>Allen Iverson</v>
          </cell>
          <cell r="D8314" t="str">
            <v>PHI</v>
          </cell>
          <cell r="F8314">
            <v>21.9</v>
          </cell>
          <cell r="G8314">
            <v>11250000</v>
          </cell>
          <cell r="H8314">
            <v>2622</v>
          </cell>
        </row>
        <row r="8315">
          <cell r="A8315">
            <v>2002</v>
          </cell>
          <cell r="B8315" t="str">
            <v>Derrick Coleman</v>
          </cell>
          <cell r="D8315" t="str">
            <v>PHI</v>
          </cell>
          <cell r="F8315">
            <v>16.2</v>
          </cell>
          <cell r="G8315">
            <v>8710000</v>
          </cell>
          <cell r="H8315">
            <v>2082.1999999999998</v>
          </cell>
        </row>
        <row r="8316">
          <cell r="A8316">
            <v>2002</v>
          </cell>
          <cell r="B8316" t="str">
            <v>Derrick McKey</v>
          </cell>
          <cell r="D8316" t="str">
            <v>PHI</v>
          </cell>
          <cell r="F8316">
            <v>8.8000000000000007</v>
          </cell>
          <cell r="G8316">
            <v>6000000</v>
          </cell>
          <cell r="H8316">
            <v>783.1</v>
          </cell>
        </row>
        <row r="8317">
          <cell r="A8317">
            <v>2002</v>
          </cell>
          <cell r="B8317" t="str">
            <v>Aaron McKie</v>
          </cell>
          <cell r="D8317" t="str">
            <v>PHI</v>
          </cell>
          <cell r="F8317">
            <v>15.8</v>
          </cell>
          <cell r="G8317">
            <v>4000000</v>
          </cell>
          <cell r="H8317">
            <v>1468.8000000000002</v>
          </cell>
        </row>
        <row r="8318">
          <cell r="A8318">
            <v>2002</v>
          </cell>
          <cell r="B8318" t="str">
            <v>Eric Snow</v>
          </cell>
          <cell r="D8318" t="str">
            <v>PHI</v>
          </cell>
          <cell r="F8318">
            <v>14.7</v>
          </cell>
          <cell r="G8318">
            <v>3750000</v>
          </cell>
          <cell r="H8318">
            <v>2226.5</v>
          </cell>
        </row>
        <row r="8319">
          <cell r="A8319">
            <v>2002</v>
          </cell>
          <cell r="B8319" t="str">
            <v>Matt Harpring</v>
          </cell>
          <cell r="D8319" t="str">
            <v>PHI</v>
          </cell>
          <cell r="F8319">
            <v>14.1</v>
          </cell>
          <cell r="G8319">
            <v>1908401</v>
          </cell>
          <cell r="H8319">
            <v>2543.4</v>
          </cell>
        </row>
        <row r="8320">
          <cell r="A8320">
            <v>2002</v>
          </cell>
          <cell r="B8320" t="str">
            <v>Corie Blount</v>
          </cell>
          <cell r="D8320" t="str">
            <v>PHI</v>
          </cell>
          <cell r="F8320">
            <v>10.199999999999999</v>
          </cell>
          <cell r="G8320">
            <v>1609235</v>
          </cell>
          <cell r="H8320">
            <v>1425.6000000000001</v>
          </cell>
        </row>
        <row r="8321">
          <cell r="A8321">
            <v>2002</v>
          </cell>
          <cell r="B8321" t="str">
            <v>Speedy Claxton</v>
          </cell>
          <cell r="D8321" t="str">
            <v>PHI</v>
          </cell>
          <cell r="F8321">
            <v>12.6</v>
          </cell>
          <cell r="G8321">
            <v>1006200</v>
          </cell>
          <cell r="H8321">
            <v>1527.6000000000001</v>
          </cell>
        </row>
        <row r="8322">
          <cell r="A8322">
            <v>2002</v>
          </cell>
          <cell r="B8322" t="str">
            <v>Tim James</v>
          </cell>
          <cell r="D8322" t="str">
            <v>PHI</v>
          </cell>
          <cell r="F8322">
            <v>4.8</v>
          </cell>
          <cell r="G8322">
            <v>837720</v>
          </cell>
          <cell r="H8322">
            <v>41.4</v>
          </cell>
        </row>
        <row r="8323">
          <cell r="A8323">
            <v>2002</v>
          </cell>
          <cell r="B8323" t="str">
            <v>Vonteego Cummings</v>
          </cell>
          <cell r="D8323" t="str">
            <v>PHI</v>
          </cell>
          <cell r="F8323">
            <v>11.8</v>
          </cell>
          <cell r="G8323">
            <v>810000</v>
          </cell>
          <cell r="H8323">
            <v>498.79999999999995</v>
          </cell>
        </row>
        <row r="8324">
          <cell r="A8324">
            <v>2002</v>
          </cell>
          <cell r="B8324" t="str">
            <v>Samuel Dalembert</v>
          </cell>
          <cell r="D8324" t="str">
            <v>PHI</v>
          </cell>
          <cell r="F8324">
            <v>13.2</v>
          </cell>
          <cell r="G8324">
            <v>771480</v>
          </cell>
          <cell r="H8324">
            <v>176.8</v>
          </cell>
        </row>
        <row r="8325">
          <cell r="A8325">
            <v>2002</v>
          </cell>
          <cell r="B8325" t="str">
            <v>Raja Bell</v>
          </cell>
          <cell r="D8325" t="str">
            <v>PHI</v>
          </cell>
          <cell r="F8325">
            <v>8.6</v>
          </cell>
          <cell r="G8325">
            <v>540850</v>
          </cell>
          <cell r="H8325">
            <v>888</v>
          </cell>
        </row>
        <row r="8326">
          <cell r="A8326">
            <v>2002</v>
          </cell>
          <cell r="B8326" t="str">
            <v>Michael Ruffin</v>
          </cell>
          <cell r="D8326" t="str">
            <v>PHI</v>
          </cell>
          <cell r="F8326">
            <v>5.5</v>
          </cell>
          <cell r="G8326">
            <v>540850</v>
          </cell>
          <cell r="H8326">
            <v>169.5</v>
          </cell>
        </row>
        <row r="8327">
          <cell r="A8327">
            <v>2002</v>
          </cell>
          <cell r="B8327" t="str">
            <v>Alvin Jones</v>
          </cell>
          <cell r="D8327" t="str">
            <v>PHI</v>
          </cell>
          <cell r="F8327">
            <v>6.2</v>
          </cell>
          <cell r="G8327">
            <v>332817</v>
          </cell>
          <cell r="H8327">
            <v>126.5</v>
          </cell>
        </row>
        <row r="8328">
          <cell r="A8328">
            <v>2002</v>
          </cell>
          <cell r="B8328" t="str">
            <v>Damone Brown</v>
          </cell>
          <cell r="D8328" t="str">
            <v>PHI</v>
          </cell>
          <cell r="F8328">
            <v>1.6</v>
          </cell>
          <cell r="G8328">
            <v>332817</v>
          </cell>
          <cell r="H8328">
            <v>66.3</v>
          </cell>
        </row>
        <row r="8329">
          <cell r="A8329">
            <v>2002</v>
          </cell>
          <cell r="B8329" t="str">
            <v>Ira Bowman</v>
          </cell>
          <cell r="D8329" t="str">
            <v>PHI</v>
          </cell>
          <cell r="F8329">
            <v>16.399999999999999</v>
          </cell>
          <cell r="G8329">
            <v>19787</v>
          </cell>
          <cell r="H8329">
            <v>29.099999999999998</v>
          </cell>
        </row>
        <row r="8330">
          <cell r="A8330">
            <v>2002</v>
          </cell>
          <cell r="B8330" t="str">
            <v>Stephon Marbury</v>
          </cell>
          <cell r="D8330" t="str">
            <v>PHO</v>
          </cell>
          <cell r="F8330">
            <v>18.100000000000001</v>
          </cell>
          <cell r="G8330">
            <v>11250000</v>
          </cell>
          <cell r="H8330">
            <v>3189.7999999999997</v>
          </cell>
        </row>
        <row r="8331">
          <cell r="A8331">
            <v>2002</v>
          </cell>
          <cell r="B8331" t="str">
            <v>Anfernee Hardaway</v>
          </cell>
          <cell r="D8331" t="str">
            <v>PHO</v>
          </cell>
          <cell r="F8331">
            <v>13.9</v>
          </cell>
          <cell r="G8331">
            <v>11250000</v>
          </cell>
          <cell r="H8331">
            <v>2464</v>
          </cell>
        </row>
        <row r="8332">
          <cell r="A8332">
            <v>2002</v>
          </cell>
          <cell r="B8332" t="str">
            <v>Tom Gugliotta</v>
          </cell>
          <cell r="D8332" t="str">
            <v>PHO</v>
          </cell>
          <cell r="F8332">
            <v>9.6999999999999993</v>
          </cell>
          <cell r="G8332">
            <v>10114000</v>
          </cell>
          <cell r="H8332">
            <v>1130.8</v>
          </cell>
        </row>
        <row r="8333">
          <cell r="A8333">
            <v>2002</v>
          </cell>
          <cell r="B8333" t="str">
            <v>John Wallace</v>
          </cell>
          <cell r="D8333" t="str">
            <v>PHO</v>
          </cell>
          <cell r="F8333">
            <v>13.7</v>
          </cell>
          <cell r="G8333">
            <v>2630000</v>
          </cell>
          <cell r="H8333">
            <v>492.2</v>
          </cell>
        </row>
        <row r="8334">
          <cell r="A8334">
            <v>2002</v>
          </cell>
          <cell r="B8334" t="str">
            <v>Shawn Marion</v>
          </cell>
          <cell r="D8334" t="str">
            <v>PHO</v>
          </cell>
          <cell r="F8334">
            <v>19.8</v>
          </cell>
          <cell r="G8334">
            <v>1778160</v>
          </cell>
          <cell r="H8334">
            <v>3110.4</v>
          </cell>
        </row>
        <row r="8335">
          <cell r="A8335">
            <v>2002</v>
          </cell>
          <cell r="B8335" t="str">
            <v>Dan Majerle</v>
          </cell>
          <cell r="D8335" t="str">
            <v>PHO</v>
          </cell>
          <cell r="F8335">
            <v>10.3</v>
          </cell>
          <cell r="G8335">
            <v>1000000</v>
          </cell>
          <cell r="H8335">
            <v>1183</v>
          </cell>
        </row>
        <row r="8336">
          <cell r="A8336">
            <v>2002</v>
          </cell>
          <cell r="B8336" t="str">
            <v>Jake Tsakalidis</v>
          </cell>
          <cell r="D8336" t="str">
            <v>PHO</v>
          </cell>
          <cell r="F8336">
            <v>11.7</v>
          </cell>
          <cell r="G8336">
            <v>820400</v>
          </cell>
          <cell r="H8336">
            <v>1581.2</v>
          </cell>
        </row>
        <row r="8337">
          <cell r="A8337">
            <v>2002</v>
          </cell>
          <cell r="B8337" t="str">
            <v>Jake Voskuhl</v>
          </cell>
          <cell r="D8337" t="str">
            <v>PHO</v>
          </cell>
          <cell r="F8337">
            <v>13.9</v>
          </cell>
          <cell r="G8337">
            <v>465850</v>
          </cell>
          <cell r="H8337">
            <v>902.7</v>
          </cell>
        </row>
        <row r="8338">
          <cell r="A8338">
            <v>2002</v>
          </cell>
          <cell r="B8338" t="str">
            <v>Daniel Santiago</v>
          </cell>
          <cell r="D8338" t="str">
            <v>PHO</v>
          </cell>
          <cell r="F8338">
            <v>9.6</v>
          </cell>
          <cell r="G8338">
            <v>465850</v>
          </cell>
          <cell r="H8338">
            <v>24</v>
          </cell>
        </row>
        <row r="8339">
          <cell r="A8339">
            <v>2002</v>
          </cell>
          <cell r="B8339" t="str">
            <v>Alton Ford</v>
          </cell>
          <cell r="D8339" t="str">
            <v>PHO</v>
          </cell>
          <cell r="F8339">
            <v>10</v>
          </cell>
          <cell r="G8339">
            <v>332817</v>
          </cell>
          <cell r="H8339">
            <v>450.5</v>
          </cell>
        </row>
        <row r="8340">
          <cell r="A8340">
            <v>2002</v>
          </cell>
          <cell r="B8340" t="str">
            <v>Vinny Del</v>
          </cell>
          <cell r="D8340" t="str">
            <v>PHO</v>
          </cell>
          <cell r="F8340">
            <v>7.1</v>
          </cell>
          <cell r="H8340">
            <v>6</v>
          </cell>
        </row>
        <row r="8341">
          <cell r="A8341">
            <v>2002</v>
          </cell>
          <cell r="B8341" t="str">
            <v>Scottie Pippen</v>
          </cell>
          <cell r="D8341" t="str">
            <v>POR</v>
          </cell>
          <cell r="F8341">
            <v>14.9</v>
          </cell>
          <cell r="G8341">
            <v>18083564</v>
          </cell>
          <cell r="H8341">
            <v>1996.4</v>
          </cell>
        </row>
        <row r="8342">
          <cell r="A8342">
            <v>2002</v>
          </cell>
          <cell r="B8342" t="str">
            <v>Rasheed Wallace</v>
          </cell>
          <cell r="D8342" t="str">
            <v>POR</v>
          </cell>
          <cell r="F8342">
            <v>19.3</v>
          </cell>
          <cell r="G8342">
            <v>14400000</v>
          </cell>
          <cell r="H8342">
            <v>2962.5</v>
          </cell>
        </row>
        <row r="8343">
          <cell r="A8343">
            <v>2002</v>
          </cell>
          <cell r="B8343" t="str">
            <v>Shawn Kemp</v>
          </cell>
          <cell r="D8343" t="str">
            <v>POR</v>
          </cell>
          <cell r="F8343">
            <v>12.1</v>
          </cell>
          <cell r="G8343">
            <v>12660000</v>
          </cell>
          <cell r="H8343">
            <v>1230</v>
          </cell>
        </row>
        <row r="8344">
          <cell r="A8344">
            <v>2002</v>
          </cell>
          <cell r="B8344" t="str">
            <v>Damon Stoudamire</v>
          </cell>
          <cell r="D8344" t="str">
            <v>POR</v>
          </cell>
          <cell r="F8344">
            <v>14.7</v>
          </cell>
          <cell r="G8344">
            <v>12375000</v>
          </cell>
          <cell r="H8344">
            <v>2797.5</v>
          </cell>
        </row>
        <row r="8345">
          <cell r="A8345">
            <v>2002</v>
          </cell>
          <cell r="B8345" t="str">
            <v>Dale Davis</v>
          </cell>
          <cell r="D8345" t="str">
            <v>POR</v>
          </cell>
          <cell r="F8345">
            <v>16.600000000000001</v>
          </cell>
          <cell r="G8345">
            <v>7010000</v>
          </cell>
          <cell r="H8345">
            <v>2449.1999999999998</v>
          </cell>
        </row>
        <row r="8346">
          <cell r="A8346">
            <v>2002</v>
          </cell>
          <cell r="B8346" t="str">
            <v>Derek Anderson</v>
          </cell>
          <cell r="D8346" t="str">
            <v>POR</v>
          </cell>
          <cell r="F8346">
            <v>15.5</v>
          </cell>
          <cell r="G8346">
            <v>6495000</v>
          </cell>
          <cell r="H8346">
            <v>1862</v>
          </cell>
        </row>
        <row r="8347">
          <cell r="A8347">
            <v>2002</v>
          </cell>
          <cell r="B8347" t="str">
            <v>Chris Dudley</v>
          </cell>
          <cell r="D8347" t="str">
            <v>POR</v>
          </cell>
          <cell r="F8347">
            <v>7.1</v>
          </cell>
          <cell r="G8347">
            <v>6200000</v>
          </cell>
          <cell r="H8347">
            <v>326.8</v>
          </cell>
        </row>
        <row r="8348">
          <cell r="A8348">
            <v>2002</v>
          </cell>
          <cell r="B8348" t="str">
            <v>Ruben Patterson</v>
          </cell>
          <cell r="D8348" t="str">
            <v>POR</v>
          </cell>
          <cell r="F8348">
            <v>18.8</v>
          </cell>
          <cell r="G8348">
            <v>4538000</v>
          </cell>
          <cell r="H8348">
            <v>1762.5</v>
          </cell>
        </row>
        <row r="8349">
          <cell r="A8349">
            <v>2002</v>
          </cell>
          <cell r="B8349" t="str">
            <v>Steve Kerr</v>
          </cell>
          <cell r="D8349" t="str">
            <v>POR</v>
          </cell>
          <cell r="F8349">
            <v>12.3</v>
          </cell>
          <cell r="G8349">
            <v>2406250</v>
          </cell>
          <cell r="H8349">
            <v>773.5</v>
          </cell>
        </row>
        <row r="8350">
          <cell r="A8350">
            <v>2002</v>
          </cell>
          <cell r="B8350" t="str">
            <v>Bonzi Wells</v>
          </cell>
          <cell r="D8350" t="str">
            <v>POR</v>
          </cell>
          <cell r="F8350">
            <v>18.399999999999999</v>
          </cell>
          <cell r="G8350">
            <v>2028239</v>
          </cell>
          <cell r="H8350">
            <v>2345.7999999999997</v>
          </cell>
        </row>
        <row r="8351">
          <cell r="A8351">
            <v>2002</v>
          </cell>
          <cell r="B8351" t="str">
            <v>Zach Randolph</v>
          </cell>
          <cell r="D8351" t="str">
            <v>POR</v>
          </cell>
          <cell r="F8351">
            <v>16.899999999999999</v>
          </cell>
          <cell r="G8351">
            <v>1019280</v>
          </cell>
          <cell r="H8351">
            <v>237.79999999999998</v>
          </cell>
        </row>
        <row r="8352">
          <cell r="A8352">
            <v>2002</v>
          </cell>
          <cell r="B8352" t="str">
            <v>Mitchell Butler</v>
          </cell>
          <cell r="D8352" t="str">
            <v>POR</v>
          </cell>
          <cell r="F8352">
            <v>9.4</v>
          </cell>
          <cell r="G8352">
            <v>715850</v>
          </cell>
          <cell r="H8352">
            <v>90.199999999999989</v>
          </cell>
        </row>
        <row r="8353">
          <cell r="A8353">
            <v>2002</v>
          </cell>
          <cell r="B8353" t="str">
            <v>Erick Barkley</v>
          </cell>
          <cell r="D8353" t="str">
            <v>POR</v>
          </cell>
          <cell r="F8353">
            <v>9.8000000000000007</v>
          </cell>
          <cell r="G8353">
            <v>638000</v>
          </cell>
          <cell r="H8353">
            <v>228</v>
          </cell>
        </row>
        <row r="8354">
          <cell r="A8354">
            <v>2002</v>
          </cell>
          <cell r="B8354" t="str">
            <v>Rick Brunson</v>
          </cell>
          <cell r="D8354" t="str">
            <v>POR</v>
          </cell>
          <cell r="F8354">
            <v>12.2</v>
          </cell>
          <cell r="G8354">
            <v>590850</v>
          </cell>
          <cell r="H8354">
            <v>519.20000000000005</v>
          </cell>
        </row>
        <row r="8355">
          <cell r="A8355">
            <v>2002</v>
          </cell>
          <cell r="B8355" t="str">
            <v>Ruben Boumtje-Boumtje</v>
          </cell>
          <cell r="D8355" t="str">
            <v>POR</v>
          </cell>
          <cell r="F8355">
            <v>6.5</v>
          </cell>
          <cell r="G8355">
            <v>332817</v>
          </cell>
          <cell r="H8355">
            <v>244.20000000000002</v>
          </cell>
        </row>
        <row r="8356">
          <cell r="A8356">
            <v>2002</v>
          </cell>
          <cell r="B8356" t="str">
            <v>Chris Webber</v>
          </cell>
          <cell r="D8356" t="str">
            <v>SAC</v>
          </cell>
          <cell r="F8356">
            <v>24.4</v>
          </cell>
          <cell r="G8356">
            <v>12750000</v>
          </cell>
          <cell r="H8356">
            <v>2073.6</v>
          </cell>
        </row>
        <row r="8357">
          <cell r="A8357">
            <v>2002</v>
          </cell>
          <cell r="B8357" t="str">
            <v>Vlade Divac</v>
          </cell>
          <cell r="D8357" t="str">
            <v>SAC</v>
          </cell>
          <cell r="F8357">
            <v>17</v>
          </cell>
          <cell r="G8357">
            <v>10444642</v>
          </cell>
          <cell r="H8357">
            <v>2424</v>
          </cell>
        </row>
        <row r="8358">
          <cell r="A8358">
            <v>2002</v>
          </cell>
          <cell r="B8358" t="str">
            <v>Doug Christie</v>
          </cell>
          <cell r="D8358" t="str">
            <v>SAC</v>
          </cell>
          <cell r="F8358">
            <v>15.2</v>
          </cell>
          <cell r="G8358">
            <v>5200000</v>
          </cell>
          <cell r="H8358">
            <v>2794.5</v>
          </cell>
        </row>
        <row r="8359">
          <cell r="A8359">
            <v>2002</v>
          </cell>
          <cell r="B8359" t="str">
            <v>Peja Stojakovic</v>
          </cell>
          <cell r="D8359" t="str">
            <v>SAC</v>
          </cell>
          <cell r="F8359">
            <v>19.3</v>
          </cell>
          <cell r="G8359">
            <v>5000000</v>
          </cell>
          <cell r="H8359">
            <v>2648.2999999999997</v>
          </cell>
        </row>
        <row r="8360">
          <cell r="A8360">
            <v>2002</v>
          </cell>
          <cell r="B8360" t="str">
            <v>Scot Pollard</v>
          </cell>
          <cell r="D8360" t="str">
            <v>SAC</v>
          </cell>
          <cell r="F8360">
            <v>15</v>
          </cell>
          <cell r="G8360">
            <v>4344187</v>
          </cell>
          <cell r="H8360">
            <v>1880</v>
          </cell>
        </row>
        <row r="8361">
          <cell r="A8361">
            <v>2002</v>
          </cell>
          <cell r="B8361" t="str">
            <v>Mike Bibby</v>
          </cell>
          <cell r="D8361" t="str">
            <v>SAC</v>
          </cell>
          <cell r="F8361">
            <v>14.9</v>
          </cell>
          <cell r="G8361">
            <v>4174893</v>
          </cell>
          <cell r="H8361">
            <v>2656</v>
          </cell>
        </row>
        <row r="8362">
          <cell r="A8362">
            <v>2002</v>
          </cell>
          <cell r="B8362" t="str">
            <v>Brent Price</v>
          </cell>
          <cell r="D8362" t="str">
            <v>SAC</v>
          </cell>
          <cell r="F8362">
            <v>6.6</v>
          </cell>
          <cell r="G8362">
            <v>3680000</v>
          </cell>
          <cell r="H8362">
            <v>90</v>
          </cell>
        </row>
        <row r="8363">
          <cell r="A8363">
            <v>2002</v>
          </cell>
          <cell r="B8363" t="str">
            <v>Lawrence Funderburke</v>
          </cell>
          <cell r="D8363" t="str">
            <v>SAC</v>
          </cell>
          <cell r="F8363">
            <v>13.8</v>
          </cell>
          <cell r="G8363">
            <v>3025000</v>
          </cell>
          <cell r="H8363">
            <v>722.4</v>
          </cell>
        </row>
        <row r="8364">
          <cell r="A8364">
            <v>2002</v>
          </cell>
          <cell r="B8364" t="str">
            <v>Bobby Jackson</v>
          </cell>
          <cell r="D8364" t="str">
            <v>SAC</v>
          </cell>
          <cell r="F8364">
            <v>17.3</v>
          </cell>
          <cell r="G8364">
            <v>2475000</v>
          </cell>
          <cell r="H8364">
            <v>1749.6000000000001</v>
          </cell>
        </row>
        <row r="8365">
          <cell r="A8365">
            <v>2002</v>
          </cell>
          <cell r="B8365" t="str">
            <v>Mateen Cleaves</v>
          </cell>
          <cell r="D8365" t="str">
            <v>SAC</v>
          </cell>
          <cell r="F8365">
            <v>8.8000000000000007</v>
          </cell>
          <cell r="G8365">
            <v>1347480</v>
          </cell>
          <cell r="H8365">
            <v>153.6</v>
          </cell>
        </row>
        <row r="8366">
          <cell r="A8366">
            <v>2002</v>
          </cell>
          <cell r="B8366" t="str">
            <v>Hedo Turkoglu</v>
          </cell>
          <cell r="D8366" t="str">
            <v>SAC</v>
          </cell>
          <cell r="F8366">
            <v>14.2</v>
          </cell>
          <cell r="G8366">
            <v>1216080</v>
          </cell>
          <cell r="H8366">
            <v>1968</v>
          </cell>
        </row>
        <row r="8367">
          <cell r="A8367">
            <v>2002</v>
          </cell>
          <cell r="B8367" t="str">
            <v>Gerald Wallace</v>
          </cell>
          <cell r="D8367" t="str">
            <v>SAC</v>
          </cell>
          <cell r="F8367">
            <v>13.3</v>
          </cell>
          <cell r="G8367">
            <v>797880</v>
          </cell>
          <cell r="H8367">
            <v>432</v>
          </cell>
        </row>
        <row r="8368">
          <cell r="A8368">
            <v>2002</v>
          </cell>
          <cell r="B8368" t="str">
            <v>Chucky Brown</v>
          </cell>
          <cell r="D8368" t="str">
            <v>SAC</v>
          </cell>
          <cell r="F8368">
            <v>10.1</v>
          </cell>
          <cell r="H8368">
            <v>91.8</v>
          </cell>
        </row>
        <row r="8369">
          <cell r="A8369">
            <v>2002</v>
          </cell>
          <cell r="B8369" t="str">
            <v>Tim Duncan</v>
          </cell>
          <cell r="D8369" t="str">
            <v>SAS</v>
          </cell>
          <cell r="F8369">
            <v>27</v>
          </cell>
          <cell r="G8369">
            <v>10865250</v>
          </cell>
          <cell r="H8369">
            <v>3329.2000000000003</v>
          </cell>
        </row>
        <row r="8370">
          <cell r="A8370">
            <v>2002</v>
          </cell>
          <cell r="B8370" t="str">
            <v>David Robinson</v>
          </cell>
          <cell r="D8370" t="str">
            <v>SAS</v>
          </cell>
          <cell r="F8370">
            <v>20.3</v>
          </cell>
          <cell r="G8370">
            <v>9500000</v>
          </cell>
          <cell r="H8370">
            <v>2301</v>
          </cell>
        </row>
        <row r="8371">
          <cell r="A8371">
            <v>2002</v>
          </cell>
          <cell r="B8371" t="str">
            <v>Steve Smith</v>
          </cell>
          <cell r="D8371" t="str">
            <v>SAS</v>
          </cell>
          <cell r="F8371">
            <v>13.9</v>
          </cell>
          <cell r="G8371">
            <v>9000000</v>
          </cell>
          <cell r="H8371">
            <v>2209.9</v>
          </cell>
        </row>
        <row r="8372">
          <cell r="A8372">
            <v>2002</v>
          </cell>
          <cell r="B8372" t="str">
            <v>Antonio Daniels</v>
          </cell>
          <cell r="D8372" t="str">
            <v>SAS</v>
          </cell>
          <cell r="F8372">
            <v>13.4</v>
          </cell>
          <cell r="G8372">
            <v>3000000</v>
          </cell>
          <cell r="H8372">
            <v>2173</v>
          </cell>
        </row>
        <row r="8373">
          <cell r="A8373">
            <v>2002</v>
          </cell>
          <cell r="B8373" t="str">
            <v>Terry Porter</v>
          </cell>
          <cell r="D8373" t="str">
            <v>SAS</v>
          </cell>
          <cell r="F8373">
            <v>13.9</v>
          </cell>
          <cell r="G8373">
            <v>2400000</v>
          </cell>
          <cell r="H8373">
            <v>1296</v>
          </cell>
        </row>
        <row r="8374">
          <cell r="A8374">
            <v>2002</v>
          </cell>
          <cell r="B8374" t="str">
            <v>Malik Rose</v>
          </cell>
          <cell r="D8374" t="str">
            <v>SAS</v>
          </cell>
          <cell r="F8374">
            <v>16.399999999999999</v>
          </cell>
          <cell r="G8374">
            <v>2285000</v>
          </cell>
          <cell r="H8374">
            <v>1722</v>
          </cell>
        </row>
        <row r="8375">
          <cell r="A8375">
            <v>2002</v>
          </cell>
          <cell r="B8375" t="str">
            <v>Danny Ferry</v>
          </cell>
          <cell r="D8375" t="str">
            <v>SAS</v>
          </cell>
          <cell r="F8375">
            <v>11.2</v>
          </cell>
          <cell r="G8375">
            <v>1000000</v>
          </cell>
          <cell r="H8375">
            <v>800</v>
          </cell>
        </row>
        <row r="8376">
          <cell r="A8376">
            <v>2002</v>
          </cell>
          <cell r="B8376" t="str">
            <v>Mark Bryant</v>
          </cell>
          <cell r="D8376" t="str">
            <v>SAS</v>
          </cell>
          <cell r="F8376">
            <v>11.5</v>
          </cell>
          <cell r="G8376">
            <v>1000000</v>
          </cell>
          <cell r="H8376">
            <v>207</v>
          </cell>
        </row>
        <row r="8377">
          <cell r="A8377">
            <v>2002</v>
          </cell>
          <cell r="B8377" t="str">
            <v>Tony Parker</v>
          </cell>
          <cell r="D8377" t="str">
            <v>SAS</v>
          </cell>
          <cell r="F8377">
            <v>11.7</v>
          </cell>
          <cell r="G8377">
            <v>744480</v>
          </cell>
          <cell r="H8377">
            <v>2263.7999999999997</v>
          </cell>
        </row>
        <row r="8378">
          <cell r="A8378">
            <v>2002</v>
          </cell>
          <cell r="B8378" t="str">
            <v>Bruce Bowen</v>
          </cell>
          <cell r="D8378" t="str">
            <v>SAS</v>
          </cell>
          <cell r="F8378">
            <v>8.1999999999999993</v>
          </cell>
          <cell r="G8378">
            <v>715850</v>
          </cell>
          <cell r="H8378">
            <v>1699.2</v>
          </cell>
        </row>
        <row r="8379">
          <cell r="A8379">
            <v>2002</v>
          </cell>
          <cell r="B8379" t="str">
            <v>Cherokee Parks</v>
          </cell>
          <cell r="D8379" t="str">
            <v>SAS</v>
          </cell>
          <cell r="F8379">
            <v>7.6</v>
          </cell>
          <cell r="G8379">
            <v>715850</v>
          </cell>
          <cell r="H8379">
            <v>235.2</v>
          </cell>
        </row>
        <row r="8380">
          <cell r="A8380">
            <v>2002</v>
          </cell>
          <cell r="B8380" t="str">
            <v>Stephen Jackson</v>
          </cell>
          <cell r="D8380" t="str">
            <v>SAS</v>
          </cell>
          <cell r="F8380">
            <v>7.9</v>
          </cell>
          <cell r="G8380">
            <v>590850</v>
          </cell>
          <cell r="H8380">
            <v>227.70000000000002</v>
          </cell>
        </row>
        <row r="8381">
          <cell r="A8381">
            <v>2002</v>
          </cell>
          <cell r="B8381" t="str">
            <v>Charles Smith</v>
          </cell>
          <cell r="D8381" t="str">
            <v>SAS</v>
          </cell>
          <cell r="F8381">
            <v>13.2</v>
          </cell>
          <cell r="G8381">
            <v>540850</v>
          </cell>
          <cell r="H8381">
            <v>1140</v>
          </cell>
        </row>
        <row r="8382">
          <cell r="A8382">
            <v>2002</v>
          </cell>
          <cell r="B8382" t="str">
            <v>Amal McCaskill</v>
          </cell>
          <cell r="D8382" t="str">
            <v>SAS</v>
          </cell>
          <cell r="F8382">
            <v>10.199999999999999</v>
          </cell>
          <cell r="G8382">
            <v>465850</v>
          </cell>
          <cell r="H8382">
            <v>153.9</v>
          </cell>
        </row>
        <row r="8383">
          <cell r="A8383">
            <v>2002</v>
          </cell>
          <cell r="B8383" t="str">
            <v>Jason Hart</v>
          </cell>
          <cell r="D8383" t="str">
            <v>SAS</v>
          </cell>
          <cell r="F8383">
            <v>13.5</v>
          </cell>
          <cell r="G8383">
            <v>465850</v>
          </cell>
          <cell r="H8383">
            <v>92</v>
          </cell>
        </row>
        <row r="8384">
          <cell r="A8384">
            <v>2002</v>
          </cell>
          <cell r="B8384" t="str">
            <v>Gary Payton</v>
          </cell>
          <cell r="D8384" t="str">
            <v>SEA</v>
          </cell>
          <cell r="F8384">
            <v>22.9</v>
          </cell>
          <cell r="G8384">
            <v>12926493</v>
          </cell>
          <cell r="H8384">
            <v>3304.6</v>
          </cell>
        </row>
        <row r="8385">
          <cell r="A8385">
            <v>2002</v>
          </cell>
          <cell r="B8385" t="str">
            <v>Vin Baker</v>
          </cell>
          <cell r="D8385" t="str">
            <v>SEA</v>
          </cell>
          <cell r="F8385">
            <v>14.1</v>
          </cell>
          <cell r="G8385">
            <v>11250000</v>
          </cell>
          <cell r="H8385">
            <v>1710.5</v>
          </cell>
        </row>
        <row r="8386">
          <cell r="A8386">
            <v>2002</v>
          </cell>
          <cell r="B8386" t="str">
            <v>Brent Barry</v>
          </cell>
          <cell r="D8386" t="str">
            <v>SEA</v>
          </cell>
          <cell r="F8386">
            <v>19.3</v>
          </cell>
          <cell r="G8386">
            <v>4680000</v>
          </cell>
          <cell r="H8386">
            <v>3037.5</v>
          </cell>
        </row>
        <row r="8387">
          <cell r="A8387">
            <v>2002</v>
          </cell>
          <cell r="B8387" t="str">
            <v>Calvin Booth</v>
          </cell>
          <cell r="D8387" t="str">
            <v>SEA</v>
          </cell>
          <cell r="F8387">
            <v>11.9</v>
          </cell>
          <cell r="G8387">
            <v>4539000</v>
          </cell>
          <cell r="H8387">
            <v>279</v>
          </cell>
        </row>
        <row r="8388">
          <cell r="A8388">
            <v>2002</v>
          </cell>
          <cell r="B8388" t="str">
            <v>Rashard Lewis</v>
          </cell>
          <cell r="D8388" t="str">
            <v>SEA</v>
          </cell>
          <cell r="F8388">
            <v>18.5</v>
          </cell>
          <cell r="G8388">
            <v>4413375</v>
          </cell>
          <cell r="H8388">
            <v>2584.4</v>
          </cell>
        </row>
        <row r="8389">
          <cell r="A8389">
            <v>2002</v>
          </cell>
          <cell r="B8389" t="str">
            <v>Shammond Williams</v>
          </cell>
          <cell r="D8389" t="str">
            <v>SEA</v>
          </cell>
          <cell r="F8389">
            <v>14.3</v>
          </cell>
          <cell r="G8389">
            <v>1750000</v>
          </cell>
          <cell r="H8389">
            <v>605</v>
          </cell>
        </row>
        <row r="8390">
          <cell r="A8390">
            <v>2002</v>
          </cell>
          <cell r="B8390" t="str">
            <v>Vladimir Radmanović</v>
          </cell>
          <cell r="D8390" t="str">
            <v>SEA</v>
          </cell>
          <cell r="F8390">
            <v>12.7</v>
          </cell>
          <cell r="G8390">
            <v>1452000</v>
          </cell>
          <cell r="H8390">
            <v>1232.2</v>
          </cell>
        </row>
        <row r="8391">
          <cell r="A8391">
            <v>2002</v>
          </cell>
          <cell r="B8391" t="str">
            <v>Desmond Mason</v>
          </cell>
          <cell r="D8391" t="str">
            <v>SEA</v>
          </cell>
          <cell r="F8391">
            <v>13.4</v>
          </cell>
          <cell r="G8391">
            <v>1155240</v>
          </cell>
          <cell r="H8391">
            <v>2422.5</v>
          </cell>
        </row>
        <row r="8392">
          <cell r="A8392">
            <v>2002</v>
          </cell>
          <cell r="B8392" t="str">
            <v>Antonio Harvey</v>
          </cell>
          <cell r="D8392" t="str">
            <v>SEA</v>
          </cell>
          <cell r="F8392">
            <v>7.8</v>
          </cell>
          <cell r="G8392">
            <v>715850</v>
          </cell>
          <cell r="H8392">
            <v>47</v>
          </cell>
        </row>
        <row r="8393">
          <cell r="A8393">
            <v>2002</v>
          </cell>
          <cell r="B8393" t="str">
            <v>Predrag Drobnjak</v>
          </cell>
          <cell r="D8393" t="str">
            <v>SEA</v>
          </cell>
          <cell r="F8393">
            <v>12.7</v>
          </cell>
          <cell r="G8393">
            <v>478558</v>
          </cell>
          <cell r="H8393">
            <v>1171.2</v>
          </cell>
        </row>
        <row r="8394">
          <cell r="A8394">
            <v>2002</v>
          </cell>
          <cell r="B8394" t="str">
            <v>Jerome James</v>
          </cell>
          <cell r="D8394" t="str">
            <v>SEA</v>
          </cell>
          <cell r="F8394">
            <v>11.9</v>
          </cell>
          <cell r="G8394">
            <v>465850</v>
          </cell>
          <cell r="H8394">
            <v>946.39999999999986</v>
          </cell>
        </row>
        <row r="8395">
          <cell r="A8395">
            <v>2002</v>
          </cell>
          <cell r="B8395" t="str">
            <v>Olumide Oyedeji</v>
          </cell>
          <cell r="D8395" t="str">
            <v>SEA</v>
          </cell>
          <cell r="F8395">
            <v>11.2</v>
          </cell>
          <cell r="G8395">
            <v>465850</v>
          </cell>
          <cell r="H8395">
            <v>219.6</v>
          </cell>
        </row>
        <row r="8396">
          <cell r="A8396">
            <v>2002</v>
          </cell>
          <cell r="B8396" t="str">
            <v>Art Long</v>
          </cell>
          <cell r="D8396" t="str">
            <v>SEA</v>
          </cell>
          <cell r="F8396">
            <v>10.7</v>
          </cell>
          <cell r="G8396">
            <v>465850</v>
          </cell>
          <cell r="H8396">
            <v>989.09999999999991</v>
          </cell>
        </row>
        <row r="8397">
          <cell r="A8397">
            <v>2002</v>
          </cell>
          <cell r="B8397" t="str">
            <v>Earl Watson</v>
          </cell>
          <cell r="D8397" t="str">
            <v>SEA</v>
          </cell>
          <cell r="F8397">
            <v>11.6</v>
          </cell>
          <cell r="G8397">
            <v>332817</v>
          </cell>
          <cell r="H8397">
            <v>966.4</v>
          </cell>
        </row>
        <row r="8398">
          <cell r="A8398">
            <v>2002</v>
          </cell>
          <cell r="B8398" t="str">
            <v>Randy Livingston</v>
          </cell>
          <cell r="D8398" t="str">
            <v>SEA</v>
          </cell>
          <cell r="F8398">
            <v>12</v>
          </cell>
          <cell r="H8398">
            <v>175.5</v>
          </cell>
        </row>
        <row r="8399">
          <cell r="A8399">
            <v>2002</v>
          </cell>
          <cell r="B8399" t="str">
            <v>Ansu Sesay</v>
          </cell>
          <cell r="D8399" t="str">
            <v>SEA</v>
          </cell>
          <cell r="F8399">
            <v>15.5</v>
          </cell>
          <cell r="H8399">
            <v>142.20000000000002</v>
          </cell>
        </row>
        <row r="8400">
          <cell r="A8400">
            <v>2002</v>
          </cell>
          <cell r="B8400" t="str">
            <v>Antonio Davis</v>
          </cell>
          <cell r="D8400" t="str">
            <v>TOR</v>
          </cell>
          <cell r="F8400">
            <v>14.8</v>
          </cell>
          <cell r="G8400">
            <v>11000000</v>
          </cell>
          <cell r="H8400">
            <v>2979.9</v>
          </cell>
        </row>
        <row r="8401">
          <cell r="A8401">
            <v>2002</v>
          </cell>
          <cell r="B8401" t="str">
            <v>Alvin Williams</v>
          </cell>
          <cell r="D8401" t="str">
            <v>TOR</v>
          </cell>
          <cell r="F8401">
            <v>13.8</v>
          </cell>
          <cell r="G8401">
            <v>5350000</v>
          </cell>
          <cell r="H8401">
            <v>2927.4</v>
          </cell>
        </row>
        <row r="8402">
          <cell r="A8402">
            <v>2002</v>
          </cell>
          <cell r="B8402" t="str">
            <v>Chris Childs</v>
          </cell>
          <cell r="D8402" t="str">
            <v>TOR</v>
          </cell>
          <cell r="F8402">
            <v>8.8000000000000007</v>
          </cell>
          <cell r="G8402">
            <v>5200000</v>
          </cell>
          <cell r="H8402">
            <v>1573.2</v>
          </cell>
        </row>
        <row r="8403">
          <cell r="A8403">
            <v>2002</v>
          </cell>
          <cell r="B8403" t="str">
            <v>Hakeem Olajuwon</v>
          </cell>
          <cell r="D8403" t="str">
            <v>TOR</v>
          </cell>
          <cell r="F8403">
            <v>14.4</v>
          </cell>
          <cell r="G8403">
            <v>5061539</v>
          </cell>
          <cell r="H8403">
            <v>1378.6000000000001</v>
          </cell>
        </row>
        <row r="8404">
          <cell r="A8404">
            <v>2002</v>
          </cell>
          <cell r="B8404" t="str">
            <v>Jerome Williams</v>
          </cell>
          <cell r="D8404" t="str">
            <v>TOR</v>
          </cell>
          <cell r="F8404">
            <v>15.7</v>
          </cell>
          <cell r="G8404">
            <v>5000000</v>
          </cell>
          <cell r="H8404">
            <v>1638.8000000000002</v>
          </cell>
        </row>
        <row r="8405">
          <cell r="A8405">
            <v>2002</v>
          </cell>
          <cell r="B8405" t="str">
            <v>Michael Stewart</v>
          </cell>
          <cell r="D8405" t="str">
            <v>TOR</v>
          </cell>
          <cell r="F8405">
            <v>8.6</v>
          </cell>
          <cell r="G8405">
            <v>3840000</v>
          </cell>
          <cell r="H8405">
            <v>93.5</v>
          </cell>
        </row>
        <row r="8406">
          <cell r="A8406">
            <v>2002</v>
          </cell>
          <cell r="B8406" t="str">
            <v>Tracy Murray</v>
          </cell>
          <cell r="D8406" t="str">
            <v>TOR</v>
          </cell>
          <cell r="F8406">
            <v>13.6</v>
          </cell>
          <cell r="G8406">
            <v>3400000</v>
          </cell>
          <cell r="H8406">
            <v>472</v>
          </cell>
        </row>
        <row r="8407">
          <cell r="A8407">
            <v>2002</v>
          </cell>
          <cell r="B8407" t="str">
            <v>Vince Carter</v>
          </cell>
          <cell r="D8407" t="str">
            <v>TOR</v>
          </cell>
          <cell r="F8407">
            <v>20.5</v>
          </cell>
          <cell r="G8407">
            <v>3073032</v>
          </cell>
          <cell r="H8407">
            <v>2388</v>
          </cell>
        </row>
        <row r="8408">
          <cell r="A8408">
            <v>2002</v>
          </cell>
          <cell r="B8408" t="str">
            <v>Eric Montross</v>
          </cell>
          <cell r="D8408" t="str">
            <v>TOR</v>
          </cell>
          <cell r="F8408">
            <v>5.8</v>
          </cell>
          <cell r="G8408">
            <v>2480000</v>
          </cell>
          <cell r="H8408">
            <v>656.6</v>
          </cell>
        </row>
        <row r="8409">
          <cell r="A8409">
            <v>2002</v>
          </cell>
          <cell r="B8409" t="str">
            <v>Dell Curry</v>
          </cell>
          <cell r="D8409" t="str">
            <v>TOR</v>
          </cell>
          <cell r="F8409">
            <v>12</v>
          </cell>
          <cell r="G8409">
            <v>2100000</v>
          </cell>
          <cell r="H8409">
            <v>884.80000000000007</v>
          </cell>
        </row>
        <row r="8410">
          <cell r="A8410">
            <v>2002</v>
          </cell>
          <cell r="B8410" t="str">
            <v>Keon Clark</v>
          </cell>
          <cell r="D8410" t="str">
            <v>TOR</v>
          </cell>
          <cell r="F8410">
            <v>16.7</v>
          </cell>
          <cell r="G8410">
            <v>1971163</v>
          </cell>
          <cell r="H8410">
            <v>2187</v>
          </cell>
        </row>
        <row r="8411">
          <cell r="A8411">
            <v>2002</v>
          </cell>
          <cell r="B8411" t="str">
            <v>Michael Bradley</v>
          </cell>
          <cell r="D8411" t="str">
            <v>TOR</v>
          </cell>
          <cell r="F8411">
            <v>9.9</v>
          </cell>
          <cell r="G8411">
            <v>1123560</v>
          </cell>
          <cell r="H8411">
            <v>117</v>
          </cell>
        </row>
        <row r="8412">
          <cell r="A8412">
            <v>2002</v>
          </cell>
          <cell r="B8412" t="str">
            <v>Morris Peterson</v>
          </cell>
          <cell r="D8412" t="str">
            <v>TOR</v>
          </cell>
          <cell r="F8412">
            <v>15.3</v>
          </cell>
          <cell r="G8412">
            <v>966000</v>
          </cell>
          <cell r="H8412">
            <v>1990.8000000000002</v>
          </cell>
        </row>
        <row r="8413">
          <cell r="A8413">
            <v>2002</v>
          </cell>
          <cell r="B8413" t="str">
            <v>Mamadou N'Diaye</v>
          </cell>
          <cell r="D8413" t="str">
            <v>TOR</v>
          </cell>
          <cell r="F8413">
            <v>20.6</v>
          </cell>
          <cell r="H8413">
            <v>46</v>
          </cell>
        </row>
        <row r="8414">
          <cell r="A8414">
            <v>2002</v>
          </cell>
          <cell r="B8414" t="str">
            <v>Jermaine Jackson</v>
          </cell>
          <cell r="D8414" t="str">
            <v>TOR</v>
          </cell>
          <cell r="F8414">
            <v>12.3</v>
          </cell>
          <cell r="H8414">
            <v>280.79999999999995</v>
          </cell>
        </row>
        <row r="8415">
          <cell r="A8415">
            <v>2002</v>
          </cell>
          <cell r="B8415" t="str">
            <v>Juwan Howard</v>
          </cell>
          <cell r="D8415" t="str">
            <v>TOT</v>
          </cell>
          <cell r="F8415">
            <v>15.8</v>
          </cell>
          <cell r="G8415">
            <v>18750000</v>
          </cell>
          <cell r="H8415">
            <v>2632.5</v>
          </cell>
        </row>
        <row r="8416">
          <cell r="A8416">
            <v>2002</v>
          </cell>
          <cell r="B8416" t="str">
            <v>Jalen Rose</v>
          </cell>
          <cell r="D8416" t="str">
            <v>TOT</v>
          </cell>
          <cell r="F8416">
            <v>16.8</v>
          </cell>
          <cell r="G8416">
            <v>10865250</v>
          </cell>
          <cell r="H8416">
            <v>3154</v>
          </cell>
        </row>
        <row r="8417">
          <cell r="A8417">
            <v>2002</v>
          </cell>
          <cell r="B8417" t="str">
            <v>Ron Mercer</v>
          </cell>
          <cell r="D8417" t="str">
            <v>TOT</v>
          </cell>
          <cell r="F8417">
            <v>10.199999999999999</v>
          </cell>
          <cell r="G8417">
            <v>6750000</v>
          </cell>
          <cell r="H8417">
            <v>1717.1999999999998</v>
          </cell>
        </row>
        <row r="8418">
          <cell r="A8418">
            <v>2002</v>
          </cell>
          <cell r="B8418" t="str">
            <v>Bo Outlaw</v>
          </cell>
          <cell r="D8418" t="str">
            <v>TOT</v>
          </cell>
          <cell r="F8418">
            <v>11.4</v>
          </cell>
          <cell r="G8418">
            <v>6000000</v>
          </cell>
          <cell r="H8418">
            <v>1925.6</v>
          </cell>
        </row>
        <row r="8419">
          <cell r="A8419">
            <v>2002</v>
          </cell>
          <cell r="B8419" t="str">
            <v>Tariq Abdul-Wahad</v>
          </cell>
          <cell r="D8419" t="str">
            <v>TOT</v>
          </cell>
          <cell r="F8419">
            <v>9.8000000000000007</v>
          </cell>
          <cell r="G8419">
            <v>5062500</v>
          </cell>
          <cell r="H8419">
            <v>441.59999999999997</v>
          </cell>
        </row>
        <row r="8420">
          <cell r="A8420">
            <v>2002</v>
          </cell>
          <cell r="B8420" t="str">
            <v>Avery Johnson</v>
          </cell>
          <cell r="D8420" t="str">
            <v>TOT</v>
          </cell>
          <cell r="F8420">
            <v>16.600000000000001</v>
          </cell>
          <cell r="G8420">
            <v>4538000</v>
          </cell>
          <cell r="H8420">
            <v>1353.1999999999998</v>
          </cell>
        </row>
        <row r="8421">
          <cell r="A8421">
            <v>2002</v>
          </cell>
          <cell r="B8421" t="str">
            <v>Brad Miller</v>
          </cell>
          <cell r="D8421" t="str">
            <v>TOT</v>
          </cell>
          <cell r="F8421">
            <v>20.100000000000001</v>
          </cell>
          <cell r="G8421">
            <v>4400000</v>
          </cell>
          <cell r="H8421">
            <v>2264.8000000000002</v>
          </cell>
        </row>
        <row r="8422">
          <cell r="A8422">
            <v>2002</v>
          </cell>
          <cell r="B8422" t="str">
            <v>Raef LaFrentz</v>
          </cell>
          <cell r="D8422" t="str">
            <v>TOT</v>
          </cell>
          <cell r="F8422">
            <v>17.899999999999999</v>
          </cell>
          <cell r="G8422">
            <v>3755142</v>
          </cell>
          <cell r="H8422">
            <v>2457</v>
          </cell>
        </row>
        <row r="8423">
          <cell r="A8423">
            <v>2002</v>
          </cell>
          <cell r="B8423" t="str">
            <v>Jud Buechler</v>
          </cell>
          <cell r="D8423" t="str">
            <v>TOT</v>
          </cell>
          <cell r="F8423">
            <v>7.8</v>
          </cell>
          <cell r="G8423">
            <v>3600000</v>
          </cell>
          <cell r="H8423">
            <v>686.4</v>
          </cell>
        </row>
        <row r="8424">
          <cell r="A8424">
            <v>2002</v>
          </cell>
          <cell r="B8424" t="str">
            <v>Travis Best</v>
          </cell>
          <cell r="D8424" t="str">
            <v>TOT</v>
          </cell>
          <cell r="F8424">
            <v>14.3</v>
          </cell>
          <cell r="G8424">
            <v>3375000</v>
          </cell>
          <cell r="H8424">
            <v>1746.4</v>
          </cell>
        </row>
        <row r="8425">
          <cell r="A8425">
            <v>2002</v>
          </cell>
          <cell r="B8425" t="str">
            <v>Tim Hardaway</v>
          </cell>
          <cell r="D8425" t="str">
            <v>TOT</v>
          </cell>
          <cell r="F8425">
            <v>13.6</v>
          </cell>
          <cell r="G8425">
            <v>3360390</v>
          </cell>
          <cell r="H8425">
            <v>1598</v>
          </cell>
        </row>
        <row r="8426">
          <cell r="A8426">
            <v>2002</v>
          </cell>
          <cell r="B8426" t="str">
            <v>Marc Jackson</v>
          </cell>
          <cell r="D8426" t="str">
            <v>TOT</v>
          </cell>
          <cell r="F8426">
            <v>11.1</v>
          </cell>
          <cell r="G8426">
            <v>3250000</v>
          </cell>
          <cell r="H8426">
            <v>495.29999999999995</v>
          </cell>
        </row>
        <row r="8427">
          <cell r="A8427">
            <v>2002</v>
          </cell>
          <cell r="B8427" t="str">
            <v>Dean Garrett</v>
          </cell>
          <cell r="D8427" t="str">
            <v>TOT</v>
          </cell>
          <cell r="F8427">
            <v>6.3</v>
          </cell>
          <cell r="G8427">
            <v>3240000</v>
          </cell>
          <cell r="H8427">
            <v>183.60000000000002</v>
          </cell>
        </row>
        <row r="8428">
          <cell r="A8428">
            <v>2002</v>
          </cell>
          <cell r="B8428" t="str">
            <v>Greg Anthony</v>
          </cell>
          <cell r="D8428" t="str">
            <v>TOT</v>
          </cell>
          <cell r="F8428">
            <v>12.6</v>
          </cell>
          <cell r="G8428">
            <v>3000000</v>
          </cell>
          <cell r="H8428">
            <v>1512</v>
          </cell>
        </row>
        <row r="8429">
          <cell r="A8429">
            <v>2002</v>
          </cell>
          <cell r="B8429" t="str">
            <v>Tony Delk</v>
          </cell>
          <cell r="D8429" t="str">
            <v>TOT</v>
          </cell>
          <cell r="F8429">
            <v>13.8</v>
          </cell>
          <cell r="G8429">
            <v>2475000</v>
          </cell>
          <cell r="H8429">
            <v>1449</v>
          </cell>
        </row>
        <row r="8430">
          <cell r="A8430">
            <v>2002</v>
          </cell>
          <cell r="B8430" t="str">
            <v>Rodney Rogers</v>
          </cell>
          <cell r="D8430" t="str">
            <v>TOT</v>
          </cell>
          <cell r="F8430">
            <v>17</v>
          </cell>
          <cell r="G8430">
            <v>2400000</v>
          </cell>
          <cell r="H8430">
            <v>1878.8</v>
          </cell>
        </row>
        <row r="8431">
          <cell r="A8431">
            <v>2002</v>
          </cell>
          <cell r="B8431" t="str">
            <v>Joe Johnson</v>
          </cell>
          <cell r="D8431" t="str">
            <v>TOT</v>
          </cell>
          <cell r="F8431">
            <v>11.8</v>
          </cell>
          <cell r="G8431">
            <v>1608840</v>
          </cell>
          <cell r="H8431">
            <v>1917.3</v>
          </cell>
        </row>
        <row r="8432">
          <cell r="A8432">
            <v>2002</v>
          </cell>
          <cell r="B8432" t="str">
            <v>Eldridge Recasner</v>
          </cell>
          <cell r="D8432" t="str">
            <v>TOT</v>
          </cell>
          <cell r="F8432">
            <v>5.3</v>
          </cell>
          <cell r="G8432">
            <v>1300000</v>
          </cell>
          <cell r="H8432">
            <v>33</v>
          </cell>
        </row>
        <row r="8433">
          <cell r="A8433">
            <v>2002</v>
          </cell>
          <cell r="B8433" t="str">
            <v>Donnell Harvey</v>
          </cell>
          <cell r="D8433" t="str">
            <v>TOT</v>
          </cell>
          <cell r="F8433">
            <v>14.1</v>
          </cell>
          <cell r="G8433">
            <v>927360</v>
          </cell>
          <cell r="H8433">
            <v>841.3</v>
          </cell>
        </row>
        <row r="8434">
          <cell r="A8434">
            <v>2002</v>
          </cell>
          <cell r="B8434" t="str">
            <v>Milt Palacio</v>
          </cell>
          <cell r="D8434" t="str">
            <v>TOT</v>
          </cell>
          <cell r="F8434">
            <v>9.6999999999999993</v>
          </cell>
          <cell r="G8434">
            <v>690000</v>
          </cell>
          <cell r="H8434">
            <v>786.6</v>
          </cell>
        </row>
        <row r="8435">
          <cell r="A8435">
            <v>2002</v>
          </cell>
          <cell r="B8435" t="str">
            <v>Kevin Ollie</v>
          </cell>
          <cell r="D8435" t="str">
            <v>TOT</v>
          </cell>
          <cell r="F8435">
            <v>12.3</v>
          </cell>
          <cell r="G8435">
            <v>590850</v>
          </cell>
          <cell r="H8435">
            <v>1725.3</v>
          </cell>
        </row>
        <row r="8436">
          <cell r="A8436">
            <v>2002</v>
          </cell>
          <cell r="B8436" t="str">
            <v>Derrick Dial</v>
          </cell>
          <cell r="D8436" t="str">
            <v>TOT</v>
          </cell>
          <cell r="F8436">
            <v>11</v>
          </cell>
          <cell r="G8436">
            <v>540850</v>
          </cell>
          <cell r="H8436">
            <v>297.60000000000002</v>
          </cell>
        </row>
        <row r="8437">
          <cell r="A8437">
            <v>2002</v>
          </cell>
          <cell r="B8437" t="str">
            <v>Reggie Slater</v>
          </cell>
          <cell r="D8437" t="str">
            <v>TOT</v>
          </cell>
          <cell r="F8437">
            <v>17.899999999999999</v>
          </cell>
          <cell r="G8437">
            <v>523793</v>
          </cell>
          <cell r="H8437">
            <v>47.2</v>
          </cell>
        </row>
        <row r="8438">
          <cell r="A8438">
            <v>2002</v>
          </cell>
          <cell r="B8438" t="str">
            <v>Jabari Smith</v>
          </cell>
          <cell r="D8438" t="str">
            <v>TOT</v>
          </cell>
          <cell r="F8438">
            <v>13.1</v>
          </cell>
          <cell r="G8438">
            <v>465850</v>
          </cell>
          <cell r="H8438">
            <v>181.70000000000002</v>
          </cell>
        </row>
        <row r="8439">
          <cell r="A8439">
            <v>2002</v>
          </cell>
          <cell r="B8439" t="str">
            <v>Norm Richardson</v>
          </cell>
          <cell r="D8439" t="str">
            <v>TOT</v>
          </cell>
          <cell r="F8439">
            <v>10.3</v>
          </cell>
          <cell r="G8439">
            <v>332817</v>
          </cell>
          <cell r="H8439">
            <v>67.099999999999994</v>
          </cell>
        </row>
        <row r="8440">
          <cell r="A8440">
            <v>2002</v>
          </cell>
          <cell r="B8440" t="str">
            <v>Carlos Arroyo</v>
          </cell>
          <cell r="D8440" t="str">
            <v>TOT</v>
          </cell>
          <cell r="F8440">
            <v>12.4</v>
          </cell>
          <cell r="G8440">
            <v>332817</v>
          </cell>
          <cell r="H8440">
            <v>370</v>
          </cell>
        </row>
        <row r="8441">
          <cell r="A8441">
            <v>2002</v>
          </cell>
          <cell r="B8441" t="str">
            <v>Joe Crispin</v>
          </cell>
          <cell r="D8441" t="str">
            <v>TOT</v>
          </cell>
          <cell r="F8441">
            <v>17.100000000000001</v>
          </cell>
          <cell r="G8441">
            <v>48705</v>
          </cell>
          <cell r="H8441">
            <v>155.4</v>
          </cell>
        </row>
        <row r="8442">
          <cell r="A8442">
            <v>2002</v>
          </cell>
          <cell r="B8442" t="str">
            <v>Nick Van</v>
          </cell>
          <cell r="D8442" t="str">
            <v>TOT</v>
          </cell>
          <cell r="F8442">
            <v>17.8</v>
          </cell>
          <cell r="H8442">
            <v>2498.4</v>
          </cell>
        </row>
        <row r="8443">
          <cell r="A8443">
            <v>2002</v>
          </cell>
          <cell r="B8443" t="str">
            <v>Metta World</v>
          </cell>
          <cell r="D8443" t="str">
            <v>TOT</v>
          </cell>
          <cell r="F8443">
            <v>15.8</v>
          </cell>
          <cell r="H8443">
            <v>1644.5</v>
          </cell>
        </row>
        <row r="8444">
          <cell r="A8444">
            <v>2002</v>
          </cell>
          <cell r="B8444" t="str">
            <v>Karl Malone*</v>
          </cell>
          <cell r="D8444" t="str">
            <v>UTA</v>
          </cell>
          <cell r="F8444">
            <v>21.1</v>
          </cell>
          <cell r="G8444">
            <v>17500000</v>
          </cell>
          <cell r="H8444">
            <v>3040</v>
          </cell>
        </row>
        <row r="8445">
          <cell r="A8445">
            <v>2002</v>
          </cell>
          <cell r="B8445" t="str">
            <v>John Stockton*</v>
          </cell>
          <cell r="D8445" t="str">
            <v>UTA</v>
          </cell>
          <cell r="F8445">
            <v>21.9</v>
          </cell>
          <cell r="G8445">
            <v>7000000</v>
          </cell>
          <cell r="H8445">
            <v>2566.6</v>
          </cell>
        </row>
        <row r="8446">
          <cell r="A8446">
            <v>2002</v>
          </cell>
          <cell r="B8446" t="str">
            <v>Greg Ostertag</v>
          </cell>
          <cell r="D8446" t="str">
            <v>UTA</v>
          </cell>
          <cell r="F8446">
            <v>12.7</v>
          </cell>
          <cell r="G8446">
            <v>6933328</v>
          </cell>
          <cell r="H8446">
            <v>1110</v>
          </cell>
        </row>
        <row r="8447">
          <cell r="A8447">
            <v>2002</v>
          </cell>
          <cell r="B8447" t="str">
            <v>Donyell Marshall</v>
          </cell>
          <cell r="D8447" t="str">
            <v>UTA</v>
          </cell>
          <cell r="F8447">
            <v>19.2</v>
          </cell>
          <cell r="G8447">
            <v>6510000</v>
          </cell>
          <cell r="H8447">
            <v>1751.6</v>
          </cell>
        </row>
        <row r="8448">
          <cell r="A8448">
            <v>2002</v>
          </cell>
          <cell r="B8448" t="str">
            <v>Bryon Russell</v>
          </cell>
          <cell r="D8448" t="str">
            <v>UTA</v>
          </cell>
          <cell r="F8448">
            <v>9.8000000000000007</v>
          </cell>
          <cell r="G8448">
            <v>5142857</v>
          </cell>
          <cell r="H8448">
            <v>1999.8</v>
          </cell>
        </row>
        <row r="8449">
          <cell r="A8449">
            <v>2002</v>
          </cell>
          <cell r="B8449" t="str">
            <v>John Starks</v>
          </cell>
          <cell r="D8449" t="str">
            <v>UTA</v>
          </cell>
          <cell r="F8449">
            <v>6</v>
          </cell>
          <cell r="G8449">
            <v>2475000</v>
          </cell>
          <cell r="H8449">
            <v>930.6</v>
          </cell>
        </row>
        <row r="8450">
          <cell r="A8450">
            <v>2002</v>
          </cell>
          <cell r="B8450" t="str">
            <v>John Amaechi</v>
          </cell>
          <cell r="D8450" t="str">
            <v>UTA</v>
          </cell>
          <cell r="F8450">
            <v>5.4</v>
          </cell>
          <cell r="G8450">
            <v>2175000</v>
          </cell>
          <cell r="H8450">
            <v>588.6</v>
          </cell>
        </row>
        <row r="8451">
          <cell r="A8451">
            <v>2002</v>
          </cell>
          <cell r="B8451" t="str">
            <v>Quincy Lewis</v>
          </cell>
          <cell r="D8451" t="str">
            <v>UTA</v>
          </cell>
          <cell r="F8451">
            <v>7</v>
          </cell>
          <cell r="G8451">
            <v>1070280</v>
          </cell>
          <cell r="H8451">
            <v>489.59999999999997</v>
          </cell>
        </row>
        <row r="8452">
          <cell r="A8452">
            <v>2002</v>
          </cell>
          <cell r="B8452" t="str">
            <v>John Crotty</v>
          </cell>
          <cell r="D8452" t="str">
            <v>UTA</v>
          </cell>
          <cell r="F8452">
            <v>14.5</v>
          </cell>
          <cell r="G8452">
            <v>1000000</v>
          </cell>
          <cell r="H8452">
            <v>803.6</v>
          </cell>
        </row>
        <row r="8453">
          <cell r="A8453">
            <v>2002</v>
          </cell>
          <cell r="B8453" t="str">
            <v>DeShawn Stevenson</v>
          </cell>
          <cell r="D8453" t="str">
            <v>UTA</v>
          </cell>
          <cell r="F8453">
            <v>8.1999999999999993</v>
          </cell>
          <cell r="G8453">
            <v>890280</v>
          </cell>
          <cell r="H8453">
            <v>1132.3</v>
          </cell>
        </row>
        <row r="8454">
          <cell r="A8454">
            <v>2002</v>
          </cell>
          <cell r="B8454" t="str">
            <v>Andrei Kirilenko</v>
          </cell>
          <cell r="D8454" t="str">
            <v>UTA</v>
          </cell>
          <cell r="F8454">
            <v>18.8</v>
          </cell>
          <cell r="G8454">
            <v>831120</v>
          </cell>
          <cell r="H8454">
            <v>2148.4</v>
          </cell>
        </row>
        <row r="8455">
          <cell r="A8455">
            <v>2002</v>
          </cell>
          <cell r="B8455" t="str">
            <v>Scott Padgett</v>
          </cell>
          <cell r="D8455" t="str">
            <v>UTA</v>
          </cell>
          <cell r="F8455">
            <v>15.4</v>
          </cell>
          <cell r="G8455">
            <v>781680</v>
          </cell>
          <cell r="H8455">
            <v>1297.5</v>
          </cell>
        </row>
        <row r="8456">
          <cell r="A8456">
            <v>2002</v>
          </cell>
          <cell r="B8456" t="str">
            <v>Jarron Collins</v>
          </cell>
          <cell r="D8456" t="str">
            <v>UTA</v>
          </cell>
          <cell r="F8456">
            <v>11.5</v>
          </cell>
          <cell r="G8456">
            <v>332817</v>
          </cell>
          <cell r="H8456">
            <v>1442</v>
          </cell>
        </row>
        <row r="8457">
          <cell r="A8457">
            <v>2002</v>
          </cell>
          <cell r="B8457" t="str">
            <v>Rusty LaRue</v>
          </cell>
          <cell r="D8457" t="str">
            <v>UTA</v>
          </cell>
          <cell r="F8457">
            <v>10</v>
          </cell>
          <cell r="H8457">
            <v>541.19999999999993</v>
          </cell>
        </row>
        <row r="8458">
          <cell r="A8458">
            <v>2002</v>
          </cell>
          <cell r="B8458" t="str">
            <v>Christian Laettner</v>
          </cell>
          <cell r="D8458" t="str">
            <v>WAS</v>
          </cell>
          <cell r="F8458">
            <v>13.7</v>
          </cell>
          <cell r="G8458">
            <v>4500000</v>
          </cell>
          <cell r="H8458">
            <v>1442.1000000000001</v>
          </cell>
        </row>
        <row r="8459">
          <cell r="A8459">
            <v>2002</v>
          </cell>
          <cell r="B8459" t="str">
            <v>Jahidi White</v>
          </cell>
          <cell r="D8459" t="str">
            <v>WAS</v>
          </cell>
          <cell r="F8459">
            <v>14.9</v>
          </cell>
          <cell r="G8459">
            <v>4413375</v>
          </cell>
          <cell r="H8459">
            <v>1349</v>
          </cell>
        </row>
        <row r="8460">
          <cell r="A8460">
            <v>2002</v>
          </cell>
          <cell r="B8460" t="str">
            <v>Kwame Brown</v>
          </cell>
          <cell r="D8460" t="str">
            <v>WAS</v>
          </cell>
          <cell r="F8460">
            <v>11.2</v>
          </cell>
          <cell r="G8460">
            <v>3697440</v>
          </cell>
          <cell r="H8460">
            <v>815.1</v>
          </cell>
        </row>
        <row r="8461">
          <cell r="A8461">
            <v>2002</v>
          </cell>
          <cell r="B8461" t="str">
            <v>Tyrone Nesby</v>
          </cell>
          <cell r="D8461" t="str">
            <v>WAS</v>
          </cell>
          <cell r="F8461">
            <v>13.1</v>
          </cell>
          <cell r="G8461">
            <v>3260000</v>
          </cell>
          <cell r="H8461">
            <v>1498</v>
          </cell>
        </row>
        <row r="8462">
          <cell r="A8462">
            <v>2002</v>
          </cell>
          <cell r="B8462" t="str">
            <v>Chris Whitney</v>
          </cell>
          <cell r="D8462" t="str">
            <v>WAS</v>
          </cell>
          <cell r="F8462">
            <v>15.6</v>
          </cell>
          <cell r="G8462">
            <v>2700000</v>
          </cell>
          <cell r="H8462">
            <v>2173</v>
          </cell>
        </row>
        <row r="8463">
          <cell r="A8463">
            <v>2002</v>
          </cell>
          <cell r="B8463" t="str">
            <v>Hubert Davis</v>
          </cell>
          <cell r="D8463" t="str">
            <v>WAS</v>
          </cell>
          <cell r="F8463">
            <v>10.7</v>
          </cell>
          <cell r="G8463">
            <v>2418750</v>
          </cell>
          <cell r="H8463">
            <v>1229.1000000000001</v>
          </cell>
        </row>
        <row r="8464">
          <cell r="A8464">
            <v>2002</v>
          </cell>
          <cell r="B8464" t="str">
            <v>Richard Hamilton</v>
          </cell>
          <cell r="D8464" t="str">
            <v>WAS</v>
          </cell>
          <cell r="F8464">
            <v>16.899999999999999</v>
          </cell>
          <cell r="G8464">
            <v>2111640</v>
          </cell>
          <cell r="H8464">
            <v>2205</v>
          </cell>
        </row>
        <row r="8465">
          <cell r="A8465">
            <v>2002</v>
          </cell>
          <cell r="B8465" t="str">
            <v>Tyronn Lue</v>
          </cell>
          <cell r="D8465" t="str">
            <v>WAS</v>
          </cell>
          <cell r="F8465">
            <v>13.7</v>
          </cell>
          <cell r="G8465">
            <v>1700000</v>
          </cell>
          <cell r="H8465">
            <v>1455.5</v>
          </cell>
        </row>
        <row r="8466">
          <cell r="A8466">
            <v>2002</v>
          </cell>
          <cell r="B8466" t="str">
            <v>Popeye Jones</v>
          </cell>
          <cell r="D8466" t="str">
            <v>WAS</v>
          </cell>
          <cell r="F8466">
            <v>14.4</v>
          </cell>
          <cell r="G8466">
            <v>1500000</v>
          </cell>
          <cell r="H8466">
            <v>1919.7</v>
          </cell>
        </row>
        <row r="8467">
          <cell r="A8467">
            <v>2002</v>
          </cell>
          <cell r="B8467" t="str">
            <v>Etan Thomas</v>
          </cell>
          <cell r="D8467" t="str">
            <v>WAS</v>
          </cell>
          <cell r="F8467">
            <v>15.7</v>
          </cell>
          <cell r="G8467">
            <v>1493040</v>
          </cell>
          <cell r="H8467">
            <v>615.69999999999993</v>
          </cell>
        </row>
        <row r="8468">
          <cell r="A8468">
            <v>2002</v>
          </cell>
          <cell r="B8468" t="str">
            <v>Courtney Alexander</v>
          </cell>
          <cell r="D8468" t="str">
            <v>WAS</v>
          </cell>
          <cell r="F8468">
            <v>13.6</v>
          </cell>
          <cell r="G8468">
            <v>1418400</v>
          </cell>
          <cell r="H8468">
            <v>1327.2</v>
          </cell>
        </row>
        <row r="8469">
          <cell r="A8469">
            <v>2002</v>
          </cell>
          <cell r="B8469" t="str">
            <v>Michael Jordan</v>
          </cell>
          <cell r="D8469" t="str">
            <v>WAS</v>
          </cell>
          <cell r="F8469">
            <v>20.7</v>
          </cell>
          <cell r="G8469">
            <v>1000000</v>
          </cell>
          <cell r="H8469">
            <v>2094</v>
          </cell>
        </row>
        <row r="8470">
          <cell r="A8470">
            <v>2002</v>
          </cell>
          <cell r="B8470" t="str">
            <v>Brendan Haywood</v>
          </cell>
          <cell r="D8470" t="str">
            <v>WAS</v>
          </cell>
          <cell r="F8470">
            <v>13.7</v>
          </cell>
          <cell r="G8470">
            <v>978600</v>
          </cell>
          <cell r="H8470">
            <v>1264.8</v>
          </cell>
        </row>
        <row r="8471">
          <cell r="A8471">
            <v>2002</v>
          </cell>
          <cell r="B8471" t="str">
            <v>Bobby Simmons</v>
          </cell>
          <cell r="D8471" t="str">
            <v>WAS</v>
          </cell>
          <cell r="F8471">
            <v>13.2</v>
          </cell>
          <cell r="G8471">
            <v>332817</v>
          </cell>
          <cell r="H8471">
            <v>342</v>
          </cell>
        </row>
        <row r="8472">
          <cell r="A8472">
            <v>2003</v>
          </cell>
          <cell r="B8472" t="str">
            <v>Shareef Abdur-Rahim</v>
          </cell>
          <cell r="D8472" t="str">
            <v>ATL</v>
          </cell>
          <cell r="F8472">
            <v>19.899999999999999</v>
          </cell>
          <cell r="G8472">
            <v>12375000</v>
          </cell>
          <cell r="H8472">
            <v>3086.1</v>
          </cell>
        </row>
        <row r="8473">
          <cell r="A8473">
            <v>2003</v>
          </cell>
          <cell r="B8473" t="str">
            <v>Glenn Robinson</v>
          </cell>
          <cell r="D8473" t="str">
            <v>ATL</v>
          </cell>
          <cell r="F8473">
            <v>16.7</v>
          </cell>
          <cell r="G8473">
            <v>9860000</v>
          </cell>
          <cell r="H8473">
            <v>2594.4</v>
          </cell>
        </row>
        <row r="8474">
          <cell r="A8474">
            <v>2003</v>
          </cell>
          <cell r="B8474" t="str">
            <v>Theo Ratliff</v>
          </cell>
          <cell r="D8474" t="str">
            <v>ATL</v>
          </cell>
          <cell r="F8474">
            <v>13.8</v>
          </cell>
          <cell r="G8474">
            <v>9375000</v>
          </cell>
          <cell r="H8474">
            <v>2519.1</v>
          </cell>
        </row>
        <row r="8475">
          <cell r="A8475">
            <v>2003</v>
          </cell>
          <cell r="B8475" t="str">
            <v>Alan Henderson</v>
          </cell>
          <cell r="D8475" t="str">
            <v>ATL</v>
          </cell>
          <cell r="F8475">
            <v>12.1</v>
          </cell>
          <cell r="G8475">
            <v>7091250</v>
          </cell>
          <cell r="H8475">
            <v>1492.3999999999999</v>
          </cell>
        </row>
        <row r="8476">
          <cell r="A8476">
            <v>2003</v>
          </cell>
          <cell r="B8476" t="str">
            <v>Nazr Mohammed</v>
          </cell>
          <cell r="D8476" t="str">
            <v>ATL</v>
          </cell>
          <cell r="F8476">
            <v>12.4</v>
          </cell>
          <cell r="G8476">
            <v>4750000</v>
          </cell>
          <cell r="H8476">
            <v>444.5</v>
          </cell>
        </row>
        <row r="8477">
          <cell r="A8477">
            <v>2003</v>
          </cell>
          <cell r="B8477" t="str">
            <v>Chris Crawford</v>
          </cell>
          <cell r="D8477" t="str">
            <v>ATL</v>
          </cell>
          <cell r="F8477">
            <v>28.8</v>
          </cell>
          <cell r="G8477">
            <v>2750000</v>
          </cell>
          <cell r="H8477">
            <v>38</v>
          </cell>
        </row>
        <row r="8478">
          <cell r="A8478">
            <v>2003</v>
          </cell>
          <cell r="B8478" t="str">
            <v>Jason Terry</v>
          </cell>
          <cell r="D8478" t="str">
            <v>ATL</v>
          </cell>
          <cell r="F8478">
            <v>18.2</v>
          </cell>
          <cell r="G8478">
            <v>2153934</v>
          </cell>
          <cell r="H8478">
            <v>3078</v>
          </cell>
        </row>
        <row r="8479">
          <cell r="A8479">
            <v>2003</v>
          </cell>
          <cell r="B8479" t="str">
            <v>Dion Glover</v>
          </cell>
          <cell r="D8479" t="str">
            <v>ATL</v>
          </cell>
          <cell r="F8479">
            <v>13.5</v>
          </cell>
          <cell r="G8479">
            <v>1584312</v>
          </cell>
          <cell r="H8479">
            <v>1892.3999999999999</v>
          </cell>
        </row>
        <row r="8480">
          <cell r="A8480">
            <v>2003</v>
          </cell>
          <cell r="B8480" t="str">
            <v>Emanual Davis</v>
          </cell>
          <cell r="D8480" t="str">
            <v>ATL</v>
          </cell>
          <cell r="F8480">
            <v>8</v>
          </cell>
          <cell r="G8480">
            <v>824935</v>
          </cell>
          <cell r="H8480">
            <v>340.79999999999995</v>
          </cell>
        </row>
        <row r="8481">
          <cell r="A8481">
            <v>2003</v>
          </cell>
          <cell r="B8481" t="str">
            <v>Dan Dickau</v>
          </cell>
          <cell r="D8481" t="str">
            <v>ATL</v>
          </cell>
          <cell r="F8481">
            <v>9.9</v>
          </cell>
          <cell r="G8481">
            <v>776880</v>
          </cell>
          <cell r="H8481">
            <v>515</v>
          </cell>
        </row>
        <row r="8482">
          <cell r="A8482">
            <v>2003</v>
          </cell>
          <cell r="B8482" t="str">
            <v>Darvin Ham</v>
          </cell>
          <cell r="D8482" t="str">
            <v>ATL</v>
          </cell>
          <cell r="F8482">
            <v>5.5</v>
          </cell>
          <cell r="G8482">
            <v>699935</v>
          </cell>
          <cell r="H8482">
            <v>922.5</v>
          </cell>
        </row>
        <row r="8483">
          <cell r="A8483">
            <v>2003</v>
          </cell>
          <cell r="B8483" t="str">
            <v>Amal McCaskill</v>
          </cell>
          <cell r="D8483" t="str">
            <v>ATL</v>
          </cell>
          <cell r="F8483">
            <v>7.3</v>
          </cell>
          <cell r="G8483">
            <v>699935</v>
          </cell>
          <cell r="H8483">
            <v>70.400000000000006</v>
          </cell>
        </row>
        <row r="8484">
          <cell r="A8484">
            <v>2003</v>
          </cell>
          <cell r="B8484" t="str">
            <v>Ira Newble</v>
          </cell>
          <cell r="D8484" t="str">
            <v>ATL</v>
          </cell>
          <cell r="F8484">
            <v>11.7</v>
          </cell>
          <cell r="G8484">
            <v>587435</v>
          </cell>
          <cell r="H8484">
            <v>1934.5</v>
          </cell>
        </row>
        <row r="8485">
          <cell r="A8485">
            <v>2003</v>
          </cell>
          <cell r="B8485" t="str">
            <v>Matt Maloney</v>
          </cell>
          <cell r="D8485" t="str">
            <v>ATL</v>
          </cell>
          <cell r="F8485">
            <v>9.1999999999999993</v>
          </cell>
          <cell r="G8485">
            <v>170716</v>
          </cell>
          <cell r="H8485">
            <v>103.60000000000001</v>
          </cell>
        </row>
        <row r="8486">
          <cell r="A8486">
            <v>2003</v>
          </cell>
          <cell r="B8486" t="str">
            <v>Antonio Harvey</v>
          </cell>
          <cell r="D8486" t="str">
            <v>ATL</v>
          </cell>
          <cell r="F8486">
            <v>2.9</v>
          </cell>
          <cell r="G8486">
            <v>60361</v>
          </cell>
          <cell r="H8486">
            <v>32</v>
          </cell>
        </row>
        <row r="8487">
          <cell r="A8487">
            <v>2003</v>
          </cell>
          <cell r="B8487" t="str">
            <v>Corey Benjamin</v>
          </cell>
          <cell r="D8487" t="str">
            <v>ATL</v>
          </cell>
          <cell r="F8487">
            <v>7.3</v>
          </cell>
          <cell r="H8487">
            <v>152.1</v>
          </cell>
        </row>
        <row r="8488">
          <cell r="A8488">
            <v>2003</v>
          </cell>
          <cell r="B8488" t="str">
            <v>Antoine Walker</v>
          </cell>
          <cell r="D8488" t="str">
            <v>BOS</v>
          </cell>
          <cell r="F8488">
            <v>14.6</v>
          </cell>
          <cell r="G8488">
            <v>12375000</v>
          </cell>
          <cell r="H8488">
            <v>3237</v>
          </cell>
        </row>
        <row r="8489">
          <cell r="A8489">
            <v>2003</v>
          </cell>
          <cell r="B8489" t="str">
            <v>Vin Baker</v>
          </cell>
          <cell r="D8489" t="str">
            <v>BOS</v>
          </cell>
          <cell r="F8489">
            <v>10.6</v>
          </cell>
          <cell r="G8489">
            <v>12375000</v>
          </cell>
          <cell r="H8489">
            <v>941.2</v>
          </cell>
        </row>
        <row r="8490">
          <cell r="A8490">
            <v>2003</v>
          </cell>
          <cell r="B8490" t="str">
            <v>Paul Pierce</v>
          </cell>
          <cell r="D8490" t="str">
            <v>BOS</v>
          </cell>
          <cell r="F8490">
            <v>22.7</v>
          </cell>
          <cell r="G8490">
            <v>10067750</v>
          </cell>
          <cell r="H8490">
            <v>3096.8</v>
          </cell>
        </row>
        <row r="8491">
          <cell r="A8491">
            <v>2003</v>
          </cell>
          <cell r="B8491" t="str">
            <v>Eric Williams</v>
          </cell>
          <cell r="D8491" t="str">
            <v>BOS</v>
          </cell>
          <cell r="F8491">
            <v>13.1</v>
          </cell>
          <cell r="G8491">
            <v>5004000</v>
          </cell>
          <cell r="H8491">
            <v>2353.4</v>
          </cell>
        </row>
        <row r="8492">
          <cell r="A8492">
            <v>2003</v>
          </cell>
          <cell r="B8492" t="str">
            <v>Tony Battie</v>
          </cell>
          <cell r="D8492" t="str">
            <v>BOS</v>
          </cell>
          <cell r="F8492">
            <v>15.2</v>
          </cell>
          <cell r="G8492">
            <v>4000000</v>
          </cell>
          <cell r="H8492">
            <v>1681.7</v>
          </cell>
        </row>
        <row r="8493">
          <cell r="A8493">
            <v>2003</v>
          </cell>
          <cell r="B8493" t="str">
            <v>Tony Delk</v>
          </cell>
          <cell r="D8493" t="str">
            <v>BOS</v>
          </cell>
          <cell r="F8493">
            <v>13.7</v>
          </cell>
          <cell r="G8493">
            <v>2700000</v>
          </cell>
          <cell r="H8493">
            <v>1876</v>
          </cell>
        </row>
        <row r="8494">
          <cell r="A8494">
            <v>2003</v>
          </cell>
          <cell r="B8494" t="str">
            <v>Kedrick Brown</v>
          </cell>
          <cell r="D8494" t="str">
            <v>BOS</v>
          </cell>
          <cell r="F8494">
            <v>8.8000000000000007</v>
          </cell>
          <cell r="G8494">
            <v>1643040</v>
          </cell>
          <cell r="H8494">
            <v>668.1</v>
          </cell>
        </row>
        <row r="8495">
          <cell r="A8495">
            <v>2003</v>
          </cell>
          <cell r="B8495" t="str">
            <v>Walter McCarty</v>
          </cell>
          <cell r="D8495" t="str">
            <v>BOS</v>
          </cell>
          <cell r="F8495">
            <v>10.8</v>
          </cell>
          <cell r="G8495">
            <v>762435</v>
          </cell>
          <cell r="H8495">
            <v>1951.6000000000001</v>
          </cell>
        </row>
        <row r="8496">
          <cell r="A8496">
            <v>2003</v>
          </cell>
          <cell r="B8496" t="str">
            <v>Bruno Sundov</v>
          </cell>
          <cell r="D8496" t="str">
            <v>BOS</v>
          </cell>
          <cell r="F8496">
            <v>1.2</v>
          </cell>
          <cell r="G8496">
            <v>637435</v>
          </cell>
          <cell r="H8496">
            <v>137.79999999999998</v>
          </cell>
        </row>
        <row r="8497">
          <cell r="A8497">
            <v>2003</v>
          </cell>
          <cell r="B8497" t="str">
            <v>Ruben Wolkowyski</v>
          </cell>
          <cell r="D8497" t="str">
            <v>BOS</v>
          </cell>
          <cell r="F8497">
            <v>1.2</v>
          </cell>
          <cell r="G8497">
            <v>587435</v>
          </cell>
          <cell r="H8497">
            <v>23.8</v>
          </cell>
        </row>
        <row r="8498">
          <cell r="A8498">
            <v>2003</v>
          </cell>
          <cell r="B8498" t="str">
            <v>J.R. Bremer</v>
          </cell>
          <cell r="D8498" t="str">
            <v>BOS</v>
          </cell>
          <cell r="F8498">
            <v>12.7</v>
          </cell>
          <cell r="G8498">
            <v>349458</v>
          </cell>
          <cell r="H8498">
            <v>1504</v>
          </cell>
        </row>
        <row r="8499">
          <cell r="A8499">
            <v>2003</v>
          </cell>
          <cell r="B8499" t="str">
            <v>Grant Long</v>
          </cell>
          <cell r="D8499" t="str">
            <v>BOS</v>
          </cell>
          <cell r="F8499">
            <v>5.3</v>
          </cell>
          <cell r="H8499">
            <v>487.90000000000003</v>
          </cell>
        </row>
        <row r="8500">
          <cell r="A8500">
            <v>2003</v>
          </cell>
          <cell r="B8500" t="str">
            <v>Jalen Rose</v>
          </cell>
          <cell r="D8500" t="str">
            <v>CHI</v>
          </cell>
          <cell r="F8500">
            <v>14.9</v>
          </cell>
          <cell r="G8500">
            <v>12072500</v>
          </cell>
          <cell r="H8500">
            <v>3353.7999999999997</v>
          </cell>
        </row>
        <row r="8501">
          <cell r="A8501">
            <v>2003</v>
          </cell>
          <cell r="B8501" t="str">
            <v>Eddie Robinson</v>
          </cell>
          <cell r="D8501" t="str">
            <v>CHI</v>
          </cell>
          <cell r="F8501">
            <v>11.5</v>
          </cell>
          <cell r="G8501">
            <v>5687000</v>
          </cell>
          <cell r="H8501">
            <v>1356.8</v>
          </cell>
        </row>
        <row r="8502">
          <cell r="A8502">
            <v>2003</v>
          </cell>
          <cell r="B8502" t="str">
            <v>Donyell Marshall</v>
          </cell>
          <cell r="D8502" t="str">
            <v>CHI</v>
          </cell>
          <cell r="F8502">
            <v>18.399999999999999</v>
          </cell>
          <cell r="G8502">
            <v>4186542</v>
          </cell>
          <cell r="H8502">
            <v>2379</v>
          </cell>
        </row>
        <row r="8503">
          <cell r="A8503">
            <v>2003</v>
          </cell>
          <cell r="B8503" t="str">
            <v>Tyson Chandler</v>
          </cell>
          <cell r="D8503" t="str">
            <v>CHI</v>
          </cell>
          <cell r="F8503">
            <v>15.8</v>
          </cell>
          <cell r="G8503">
            <v>3556200</v>
          </cell>
          <cell r="H8503">
            <v>1830</v>
          </cell>
        </row>
        <row r="8504">
          <cell r="A8504">
            <v>2003</v>
          </cell>
          <cell r="B8504" t="str">
            <v>Jay Williams</v>
          </cell>
          <cell r="D8504" t="str">
            <v>CHI</v>
          </cell>
          <cell r="F8504">
            <v>12.2</v>
          </cell>
          <cell r="G8504">
            <v>3451920</v>
          </cell>
          <cell r="H8504">
            <v>1957.5</v>
          </cell>
        </row>
        <row r="8505">
          <cell r="A8505">
            <v>2003</v>
          </cell>
          <cell r="B8505" t="str">
            <v>Marcus Fizer</v>
          </cell>
          <cell r="D8505" t="str">
            <v>CHI</v>
          </cell>
          <cell r="F8505">
            <v>17.899999999999999</v>
          </cell>
          <cell r="G8505">
            <v>2946240</v>
          </cell>
          <cell r="H8505">
            <v>809.4</v>
          </cell>
        </row>
        <row r="8506">
          <cell r="A8506">
            <v>2003</v>
          </cell>
          <cell r="B8506" t="str">
            <v>Eddy Curry</v>
          </cell>
          <cell r="D8506" t="str">
            <v>CHI</v>
          </cell>
          <cell r="F8506">
            <v>17.5</v>
          </cell>
          <cell r="G8506">
            <v>2879280</v>
          </cell>
          <cell r="H8506">
            <v>1571.3999999999999</v>
          </cell>
        </row>
        <row r="8507">
          <cell r="A8507">
            <v>2003</v>
          </cell>
          <cell r="B8507" t="str">
            <v>Jamal Crawford</v>
          </cell>
          <cell r="D8507" t="str">
            <v>CHI</v>
          </cell>
          <cell r="F8507">
            <v>15.4</v>
          </cell>
          <cell r="G8507">
            <v>2026680</v>
          </cell>
          <cell r="H8507">
            <v>1992</v>
          </cell>
        </row>
        <row r="8508">
          <cell r="A8508">
            <v>2003</v>
          </cell>
          <cell r="B8508" t="str">
            <v>Corie Blount</v>
          </cell>
          <cell r="D8508" t="str">
            <v>CHI</v>
          </cell>
          <cell r="F8508">
            <v>9.6</v>
          </cell>
          <cell r="G8508">
            <v>1400000</v>
          </cell>
          <cell r="H8508">
            <v>835</v>
          </cell>
        </row>
        <row r="8509">
          <cell r="A8509">
            <v>2003</v>
          </cell>
          <cell r="B8509" t="str">
            <v>Fred Hoiberg</v>
          </cell>
          <cell r="D8509" t="str">
            <v>CHI</v>
          </cell>
          <cell r="F8509">
            <v>10.199999999999999</v>
          </cell>
          <cell r="G8509">
            <v>1400000</v>
          </cell>
          <cell r="H8509">
            <v>781.2</v>
          </cell>
        </row>
        <row r="8510">
          <cell r="A8510">
            <v>2003</v>
          </cell>
          <cell r="B8510" t="str">
            <v>Dalibor Bagaric</v>
          </cell>
          <cell r="D8510" t="str">
            <v>CHI</v>
          </cell>
          <cell r="F8510">
            <v>7.1</v>
          </cell>
          <cell r="G8510">
            <v>830947</v>
          </cell>
          <cell r="H8510">
            <v>76</v>
          </cell>
        </row>
        <row r="8511">
          <cell r="A8511">
            <v>2003</v>
          </cell>
          <cell r="B8511" t="str">
            <v>Rick Brunson</v>
          </cell>
          <cell r="D8511" t="str">
            <v>CHI</v>
          </cell>
          <cell r="F8511">
            <v>13.4</v>
          </cell>
          <cell r="G8511">
            <v>699935</v>
          </cell>
          <cell r="H8511">
            <v>195.5</v>
          </cell>
        </row>
        <row r="8512">
          <cell r="A8512">
            <v>2003</v>
          </cell>
          <cell r="B8512" t="str">
            <v>Trenton Hassell</v>
          </cell>
          <cell r="D8512" t="str">
            <v>CHI</v>
          </cell>
          <cell r="F8512">
            <v>6</v>
          </cell>
          <cell r="G8512">
            <v>512435</v>
          </cell>
          <cell r="H8512">
            <v>2000.8</v>
          </cell>
        </row>
        <row r="8513">
          <cell r="A8513">
            <v>2003</v>
          </cell>
          <cell r="B8513" t="str">
            <v>Roger Mason</v>
          </cell>
          <cell r="D8513" t="str">
            <v>CHI</v>
          </cell>
          <cell r="F8513">
            <v>7.4</v>
          </cell>
          <cell r="G8513">
            <v>349458</v>
          </cell>
          <cell r="H8513">
            <v>112.19999999999999</v>
          </cell>
        </row>
        <row r="8514">
          <cell r="A8514">
            <v>2003</v>
          </cell>
          <cell r="B8514" t="str">
            <v>Lonny Baxter</v>
          </cell>
          <cell r="D8514" t="str">
            <v>CHI</v>
          </cell>
          <cell r="F8514">
            <v>11.3</v>
          </cell>
          <cell r="G8514">
            <v>349458</v>
          </cell>
          <cell r="H8514">
            <v>682</v>
          </cell>
        </row>
        <row r="8515">
          <cell r="A8515">
            <v>2003</v>
          </cell>
          <cell r="B8515" t="str">
            <v>Zydrunas Ilgauskas</v>
          </cell>
          <cell r="D8515" t="str">
            <v>CLE</v>
          </cell>
          <cell r="F8515">
            <v>19.399999999999999</v>
          </cell>
          <cell r="G8515">
            <v>12375000</v>
          </cell>
          <cell r="H8515">
            <v>2430</v>
          </cell>
        </row>
        <row r="8516">
          <cell r="A8516">
            <v>2003</v>
          </cell>
          <cell r="B8516" t="str">
            <v>Ricky Davis</v>
          </cell>
          <cell r="D8516" t="str">
            <v>CLE</v>
          </cell>
          <cell r="F8516">
            <v>16.100000000000001</v>
          </cell>
          <cell r="G8516">
            <v>4546000</v>
          </cell>
          <cell r="H8516">
            <v>3128.4</v>
          </cell>
        </row>
        <row r="8517">
          <cell r="A8517">
            <v>2003</v>
          </cell>
          <cell r="B8517" t="str">
            <v>Michael Stewart</v>
          </cell>
          <cell r="D8517" t="str">
            <v>CLE</v>
          </cell>
          <cell r="F8517">
            <v>5.9</v>
          </cell>
          <cell r="G8517">
            <v>4160000</v>
          </cell>
          <cell r="H8517">
            <v>249.1</v>
          </cell>
        </row>
        <row r="8518">
          <cell r="A8518">
            <v>2003</v>
          </cell>
          <cell r="B8518" t="str">
            <v>Darius Miles</v>
          </cell>
          <cell r="D8518" t="str">
            <v>CLE</v>
          </cell>
          <cell r="F8518">
            <v>9.6999999999999993</v>
          </cell>
          <cell r="G8518">
            <v>3267960</v>
          </cell>
          <cell r="H8518">
            <v>2010</v>
          </cell>
        </row>
        <row r="8519">
          <cell r="A8519">
            <v>2003</v>
          </cell>
          <cell r="B8519" t="str">
            <v>Dajuan Wagner</v>
          </cell>
          <cell r="D8519" t="str">
            <v>CLE</v>
          </cell>
          <cell r="F8519">
            <v>10.9</v>
          </cell>
          <cell r="G8519">
            <v>2298840</v>
          </cell>
          <cell r="H8519">
            <v>1386.5</v>
          </cell>
        </row>
        <row r="8520">
          <cell r="A8520">
            <v>2003</v>
          </cell>
          <cell r="B8520" t="str">
            <v>Chris Mihm</v>
          </cell>
          <cell r="D8520" t="str">
            <v>CLE</v>
          </cell>
          <cell r="F8520">
            <v>13.2</v>
          </cell>
          <cell r="G8520">
            <v>2212200</v>
          </cell>
          <cell r="H8520">
            <v>811.19999999999993</v>
          </cell>
        </row>
        <row r="8521">
          <cell r="A8521">
            <v>2003</v>
          </cell>
          <cell r="B8521" t="str">
            <v>DeSagana Diop</v>
          </cell>
          <cell r="D8521" t="str">
            <v>CLE</v>
          </cell>
          <cell r="F8521">
            <v>6.7</v>
          </cell>
          <cell r="G8521">
            <v>1980600</v>
          </cell>
          <cell r="H8521">
            <v>944</v>
          </cell>
        </row>
        <row r="8522">
          <cell r="A8522">
            <v>2003</v>
          </cell>
          <cell r="B8522" t="str">
            <v>Jumaine Jones</v>
          </cell>
          <cell r="D8522" t="str">
            <v>CLE</v>
          </cell>
          <cell r="F8522">
            <v>12.3</v>
          </cell>
          <cell r="G8522">
            <v>1419026</v>
          </cell>
          <cell r="H8522">
            <v>2208</v>
          </cell>
        </row>
        <row r="8523">
          <cell r="A8523">
            <v>2003</v>
          </cell>
          <cell r="B8523" t="str">
            <v>Milt Palacio</v>
          </cell>
          <cell r="D8523" t="str">
            <v>CLE</v>
          </cell>
          <cell r="F8523">
            <v>8.1999999999999993</v>
          </cell>
          <cell r="G8523">
            <v>750000</v>
          </cell>
          <cell r="H8523">
            <v>1976</v>
          </cell>
        </row>
        <row r="8524">
          <cell r="A8524">
            <v>2003</v>
          </cell>
          <cell r="B8524" t="str">
            <v>Smush Parker</v>
          </cell>
          <cell r="D8524" t="str">
            <v>CLE</v>
          </cell>
          <cell r="F8524">
            <v>11.3</v>
          </cell>
          <cell r="G8524">
            <v>349458</v>
          </cell>
          <cell r="H8524">
            <v>1102.2</v>
          </cell>
        </row>
        <row r="8525">
          <cell r="A8525">
            <v>2003</v>
          </cell>
          <cell r="B8525" t="str">
            <v>Carlos Boozer</v>
          </cell>
          <cell r="D8525" t="str">
            <v>CLE</v>
          </cell>
          <cell r="F8525">
            <v>17.899999999999999</v>
          </cell>
          <cell r="G8525">
            <v>349458</v>
          </cell>
          <cell r="H8525">
            <v>2049.3000000000002</v>
          </cell>
        </row>
        <row r="8526">
          <cell r="A8526">
            <v>2003</v>
          </cell>
          <cell r="B8526" t="str">
            <v>Tierre Brown</v>
          </cell>
          <cell r="D8526" t="str">
            <v>CLE</v>
          </cell>
          <cell r="F8526">
            <v>17.399999999999999</v>
          </cell>
          <cell r="H8526">
            <v>168</v>
          </cell>
        </row>
        <row r="8527">
          <cell r="A8527">
            <v>2003</v>
          </cell>
          <cell r="B8527" t="str">
            <v>Michael Finley</v>
          </cell>
          <cell r="D8527" t="str">
            <v>DAL</v>
          </cell>
          <cell r="F8527">
            <v>17.600000000000001</v>
          </cell>
          <cell r="G8527">
            <v>11953125</v>
          </cell>
          <cell r="H8527">
            <v>2642.7</v>
          </cell>
        </row>
        <row r="8528">
          <cell r="A8528">
            <v>2003</v>
          </cell>
          <cell r="B8528" t="str">
            <v>Dirk Nowitzki</v>
          </cell>
          <cell r="D8528" t="str">
            <v>DAL</v>
          </cell>
          <cell r="F8528">
            <v>25.6</v>
          </cell>
          <cell r="G8528">
            <v>10067750</v>
          </cell>
          <cell r="H8528">
            <v>3120</v>
          </cell>
        </row>
        <row r="8529">
          <cell r="A8529">
            <v>2003</v>
          </cell>
          <cell r="B8529" t="str">
            <v>Raef LaFrentz</v>
          </cell>
          <cell r="D8529" t="str">
            <v>DAL</v>
          </cell>
          <cell r="F8529">
            <v>16.5</v>
          </cell>
          <cell r="G8529">
            <v>7270000</v>
          </cell>
          <cell r="H8529">
            <v>1607.7</v>
          </cell>
        </row>
        <row r="8530">
          <cell r="A8530">
            <v>2003</v>
          </cell>
          <cell r="B8530" t="str">
            <v>Steve Nash</v>
          </cell>
          <cell r="D8530" t="str">
            <v>DAL</v>
          </cell>
          <cell r="F8530">
            <v>22.6</v>
          </cell>
          <cell r="G8530">
            <v>5750000</v>
          </cell>
          <cell r="H8530">
            <v>2714.2000000000003</v>
          </cell>
        </row>
        <row r="8531">
          <cell r="A8531">
            <v>2003</v>
          </cell>
          <cell r="B8531" t="str">
            <v>Tariq Abdul-Wahad</v>
          </cell>
          <cell r="D8531" t="str">
            <v>DAL</v>
          </cell>
          <cell r="F8531">
            <v>12.4</v>
          </cell>
          <cell r="G8531">
            <v>5625000</v>
          </cell>
          <cell r="H8531">
            <v>204.4</v>
          </cell>
        </row>
        <row r="8532">
          <cell r="A8532">
            <v>2003</v>
          </cell>
          <cell r="B8532" t="str">
            <v>Avery Johnson</v>
          </cell>
          <cell r="D8532" t="str">
            <v>DAL</v>
          </cell>
          <cell r="F8532">
            <v>12.2</v>
          </cell>
          <cell r="G8532">
            <v>4991800</v>
          </cell>
          <cell r="H8532">
            <v>432</v>
          </cell>
        </row>
        <row r="8533">
          <cell r="A8533">
            <v>2003</v>
          </cell>
          <cell r="B8533" t="str">
            <v>Shawn Bradley</v>
          </cell>
          <cell r="D8533" t="str">
            <v>DAL</v>
          </cell>
          <cell r="F8533">
            <v>18.3</v>
          </cell>
          <cell r="G8533">
            <v>4000000</v>
          </cell>
          <cell r="H8533">
            <v>1733.3999999999999</v>
          </cell>
        </row>
        <row r="8534">
          <cell r="A8534">
            <v>2003</v>
          </cell>
          <cell r="B8534" t="str">
            <v>Evan Eschmeyer</v>
          </cell>
          <cell r="D8534" t="str">
            <v>DAL</v>
          </cell>
          <cell r="F8534">
            <v>7.4</v>
          </cell>
          <cell r="G8534">
            <v>3103800</v>
          </cell>
          <cell r="H8534">
            <v>134.30000000000001</v>
          </cell>
        </row>
        <row r="8535">
          <cell r="A8535">
            <v>2003</v>
          </cell>
          <cell r="B8535" t="str">
            <v>Eduardo Najera</v>
          </cell>
          <cell r="D8535" t="str">
            <v>DAL</v>
          </cell>
          <cell r="F8535">
            <v>14.8</v>
          </cell>
          <cell r="G8535">
            <v>3047620</v>
          </cell>
          <cell r="H8535">
            <v>1104</v>
          </cell>
        </row>
        <row r="8536">
          <cell r="A8536">
            <v>2003</v>
          </cell>
          <cell r="B8536" t="str">
            <v>Popeye Jones</v>
          </cell>
          <cell r="D8536" t="str">
            <v>DAL</v>
          </cell>
          <cell r="F8536">
            <v>7</v>
          </cell>
          <cell r="G8536">
            <v>1030000</v>
          </cell>
          <cell r="H8536">
            <v>221</v>
          </cell>
        </row>
        <row r="8537">
          <cell r="A8537">
            <v>2003</v>
          </cell>
          <cell r="B8537" t="str">
            <v>Walt Williams</v>
          </cell>
          <cell r="D8537" t="str">
            <v>DAL</v>
          </cell>
          <cell r="F8537">
            <v>11.7</v>
          </cell>
          <cell r="G8537">
            <v>1030000</v>
          </cell>
          <cell r="H8537">
            <v>1161.6000000000001</v>
          </cell>
        </row>
        <row r="8538">
          <cell r="A8538">
            <v>2003</v>
          </cell>
          <cell r="B8538" t="str">
            <v>Adrian Griffin</v>
          </cell>
          <cell r="D8538" t="str">
            <v>DAL</v>
          </cell>
          <cell r="F8538">
            <v>11.5</v>
          </cell>
          <cell r="G8538">
            <v>637435</v>
          </cell>
          <cell r="H8538">
            <v>1376.4</v>
          </cell>
        </row>
        <row r="8539">
          <cell r="A8539">
            <v>2003</v>
          </cell>
          <cell r="B8539" t="str">
            <v>Raja Bell</v>
          </cell>
          <cell r="D8539" t="str">
            <v>DAL</v>
          </cell>
          <cell r="F8539">
            <v>7.9</v>
          </cell>
          <cell r="G8539">
            <v>612435</v>
          </cell>
          <cell r="H8539">
            <v>1170</v>
          </cell>
        </row>
        <row r="8540">
          <cell r="A8540">
            <v>2003</v>
          </cell>
          <cell r="B8540" t="str">
            <v>Mark Strickland</v>
          </cell>
          <cell r="D8540" t="str">
            <v>DAL</v>
          </cell>
          <cell r="F8540">
            <v>16.3</v>
          </cell>
          <cell r="G8540">
            <v>60361</v>
          </cell>
          <cell r="H8540">
            <v>13.2</v>
          </cell>
        </row>
        <row r="8541">
          <cell r="A8541">
            <v>2003</v>
          </cell>
          <cell r="B8541" t="str">
            <v>Nick Van</v>
          </cell>
          <cell r="D8541" t="str">
            <v>DAL</v>
          </cell>
          <cell r="F8541">
            <v>15.6</v>
          </cell>
          <cell r="H8541">
            <v>2029.4</v>
          </cell>
        </row>
        <row r="8542">
          <cell r="A8542">
            <v>2003</v>
          </cell>
          <cell r="B8542" t="str">
            <v>Juwan Howard</v>
          </cell>
          <cell r="D8542" t="str">
            <v>DEN</v>
          </cell>
          <cell r="F8542">
            <v>17.2</v>
          </cell>
          <cell r="G8542">
            <v>20625000</v>
          </cell>
          <cell r="H8542">
            <v>2733.5</v>
          </cell>
        </row>
        <row r="8543">
          <cell r="A8543">
            <v>2003</v>
          </cell>
          <cell r="B8543" t="str">
            <v>Marcus Camby</v>
          </cell>
          <cell r="D8543" t="str">
            <v>DEN</v>
          </cell>
          <cell r="F8543">
            <v>17.5</v>
          </cell>
          <cell r="G8543">
            <v>6750000</v>
          </cell>
          <cell r="H8543">
            <v>614.79999999999995</v>
          </cell>
        </row>
        <row r="8544">
          <cell r="A8544">
            <v>2003</v>
          </cell>
          <cell r="B8544" t="str">
            <v>Nikoloz Tskitishvili</v>
          </cell>
          <cell r="D8544" t="str">
            <v>DEN</v>
          </cell>
          <cell r="F8544">
            <v>4.9000000000000004</v>
          </cell>
          <cell r="G8544">
            <v>2530920</v>
          </cell>
          <cell r="H8544">
            <v>1320.3</v>
          </cell>
        </row>
        <row r="8545">
          <cell r="A8545">
            <v>2003</v>
          </cell>
          <cell r="B8545" t="str">
            <v>Rodney White</v>
          </cell>
          <cell r="D8545" t="str">
            <v>DEN</v>
          </cell>
          <cell r="F8545">
            <v>9.8000000000000007</v>
          </cell>
          <cell r="G8545">
            <v>1820520</v>
          </cell>
          <cell r="H8545">
            <v>1562.3999999999999</v>
          </cell>
        </row>
        <row r="8546">
          <cell r="A8546">
            <v>2003</v>
          </cell>
          <cell r="B8546" t="str">
            <v>Ryan Bowen</v>
          </cell>
          <cell r="D8546" t="str">
            <v>DEN</v>
          </cell>
          <cell r="F8546">
            <v>12.7</v>
          </cell>
          <cell r="G8546">
            <v>1111111</v>
          </cell>
          <cell r="H8546">
            <v>998.2</v>
          </cell>
        </row>
        <row r="8547">
          <cell r="A8547">
            <v>2003</v>
          </cell>
          <cell r="B8547" t="str">
            <v>Donnell Harvey</v>
          </cell>
          <cell r="D8547" t="str">
            <v>DEN</v>
          </cell>
          <cell r="F8547">
            <v>12.5</v>
          </cell>
          <cell r="G8547">
            <v>992040</v>
          </cell>
          <cell r="H8547">
            <v>1609.3</v>
          </cell>
        </row>
        <row r="8548">
          <cell r="A8548">
            <v>2003</v>
          </cell>
          <cell r="B8548" t="str">
            <v>Chris Andersen</v>
          </cell>
          <cell r="D8548" t="str">
            <v>DEN</v>
          </cell>
          <cell r="F8548">
            <v>14</v>
          </cell>
          <cell r="G8548">
            <v>512435</v>
          </cell>
          <cell r="H8548">
            <v>908.6</v>
          </cell>
        </row>
        <row r="8549">
          <cell r="A8549">
            <v>2003</v>
          </cell>
          <cell r="B8549" t="str">
            <v>Predrag Savovic</v>
          </cell>
          <cell r="D8549" t="str">
            <v>DEN</v>
          </cell>
          <cell r="F8549">
            <v>6</v>
          </cell>
          <cell r="G8549">
            <v>349458</v>
          </cell>
          <cell r="H8549">
            <v>256.5</v>
          </cell>
        </row>
        <row r="8550">
          <cell r="A8550">
            <v>2003</v>
          </cell>
          <cell r="B8550" t="str">
            <v>Vincent Yarbrough</v>
          </cell>
          <cell r="D8550" t="str">
            <v>DEN</v>
          </cell>
          <cell r="F8550">
            <v>9.5</v>
          </cell>
          <cell r="G8550">
            <v>349458</v>
          </cell>
          <cell r="H8550">
            <v>1380.6</v>
          </cell>
        </row>
        <row r="8551">
          <cell r="A8551">
            <v>2003</v>
          </cell>
          <cell r="B8551" t="str">
            <v>Junior Harrington</v>
          </cell>
          <cell r="D8551" t="str">
            <v>DEN</v>
          </cell>
          <cell r="F8551">
            <v>6.4</v>
          </cell>
          <cell r="G8551">
            <v>349458</v>
          </cell>
          <cell r="H8551">
            <v>2000.8</v>
          </cell>
        </row>
        <row r="8552">
          <cell r="A8552">
            <v>2003</v>
          </cell>
          <cell r="B8552" t="str">
            <v>John Crotty</v>
          </cell>
          <cell r="D8552" t="str">
            <v>DEN</v>
          </cell>
          <cell r="F8552">
            <v>7.6</v>
          </cell>
          <cell r="G8552">
            <v>138171</v>
          </cell>
          <cell r="H8552">
            <v>180</v>
          </cell>
        </row>
        <row r="8553">
          <cell r="A8553">
            <v>2003</v>
          </cell>
          <cell r="B8553" t="str">
            <v>Jeff Trepagnier</v>
          </cell>
          <cell r="D8553" t="str">
            <v>DEN</v>
          </cell>
          <cell r="F8553">
            <v>17.5</v>
          </cell>
          <cell r="H8553">
            <v>96.8</v>
          </cell>
        </row>
        <row r="8554">
          <cell r="A8554">
            <v>2003</v>
          </cell>
          <cell r="B8554" t="str">
            <v>Nene Hilario</v>
          </cell>
          <cell r="D8554" t="str">
            <v>DEN</v>
          </cell>
          <cell r="F8554">
            <v>15.4</v>
          </cell>
          <cell r="H8554">
            <v>2256</v>
          </cell>
        </row>
        <row r="8555">
          <cell r="A8555">
            <v>2003</v>
          </cell>
          <cell r="B8555" t="str">
            <v>Clifford Robinson</v>
          </cell>
          <cell r="D8555" t="str">
            <v>DET</v>
          </cell>
          <cell r="F8555">
            <v>12.4</v>
          </cell>
          <cell r="G8555">
            <v>8421875</v>
          </cell>
          <cell r="H8555">
            <v>2826.9</v>
          </cell>
        </row>
        <row r="8556">
          <cell r="A8556">
            <v>2003</v>
          </cell>
          <cell r="B8556" t="str">
            <v>Ben Wallace</v>
          </cell>
          <cell r="D8556" t="str">
            <v>DET</v>
          </cell>
          <cell r="F8556">
            <v>17.2</v>
          </cell>
          <cell r="G8556">
            <v>5200000</v>
          </cell>
          <cell r="H8556">
            <v>2876.2</v>
          </cell>
        </row>
        <row r="8557">
          <cell r="A8557">
            <v>2003</v>
          </cell>
          <cell r="B8557" t="str">
            <v>Chauncey Billups</v>
          </cell>
          <cell r="D8557" t="str">
            <v>DET</v>
          </cell>
          <cell r="F8557">
            <v>20.399999999999999</v>
          </cell>
          <cell r="G8557">
            <v>4546000</v>
          </cell>
          <cell r="H8557">
            <v>2323.6</v>
          </cell>
        </row>
        <row r="8558">
          <cell r="A8558">
            <v>2003</v>
          </cell>
          <cell r="B8558" t="str">
            <v>Corliss Williamson</v>
          </cell>
          <cell r="D8558" t="str">
            <v>DET</v>
          </cell>
          <cell r="F8558">
            <v>15.7</v>
          </cell>
          <cell r="G8558">
            <v>4500000</v>
          </cell>
          <cell r="H8558">
            <v>2058.2000000000003</v>
          </cell>
        </row>
        <row r="8559">
          <cell r="A8559">
            <v>2003</v>
          </cell>
          <cell r="B8559" t="str">
            <v>Željko Rebrača</v>
          </cell>
          <cell r="D8559" t="str">
            <v>DET</v>
          </cell>
          <cell r="F8559">
            <v>14</v>
          </cell>
          <cell r="G8559">
            <v>3850000</v>
          </cell>
          <cell r="H8559">
            <v>489</v>
          </cell>
        </row>
        <row r="8560">
          <cell r="A8560">
            <v>2003</v>
          </cell>
          <cell r="B8560" t="str">
            <v>Chucky Atkins</v>
          </cell>
          <cell r="D8560" t="str">
            <v>DET</v>
          </cell>
          <cell r="F8560">
            <v>10.1</v>
          </cell>
          <cell r="G8560">
            <v>3600000</v>
          </cell>
          <cell r="H8560">
            <v>1397.5</v>
          </cell>
        </row>
        <row r="8561">
          <cell r="A8561">
            <v>2003</v>
          </cell>
          <cell r="B8561" t="str">
            <v>Jon Barry</v>
          </cell>
          <cell r="D8561" t="str">
            <v>DET</v>
          </cell>
          <cell r="F8561">
            <v>17.899999999999999</v>
          </cell>
          <cell r="G8561">
            <v>3175000</v>
          </cell>
          <cell r="H8561">
            <v>1472</v>
          </cell>
        </row>
        <row r="8562">
          <cell r="A8562">
            <v>2003</v>
          </cell>
          <cell r="B8562" t="str">
            <v>Hubert Davis</v>
          </cell>
          <cell r="D8562" t="str">
            <v>DET</v>
          </cell>
          <cell r="F8562">
            <v>8.8000000000000007</v>
          </cell>
          <cell r="G8562">
            <v>2687500</v>
          </cell>
          <cell r="H8562">
            <v>326.8</v>
          </cell>
        </row>
        <row r="8563">
          <cell r="A8563">
            <v>2003</v>
          </cell>
          <cell r="B8563" t="str">
            <v>Richard Hamilton</v>
          </cell>
          <cell r="D8563" t="str">
            <v>DET</v>
          </cell>
          <cell r="F8563">
            <v>18.7</v>
          </cell>
          <cell r="G8563">
            <v>2681783</v>
          </cell>
          <cell r="H8563">
            <v>2640.4</v>
          </cell>
        </row>
        <row r="8564">
          <cell r="A8564">
            <v>2003</v>
          </cell>
          <cell r="B8564" t="str">
            <v>Michael Curry</v>
          </cell>
          <cell r="D8564" t="str">
            <v>DET</v>
          </cell>
          <cell r="F8564">
            <v>5.7</v>
          </cell>
          <cell r="G8564">
            <v>2600000</v>
          </cell>
          <cell r="H8564">
            <v>1552.1999999999998</v>
          </cell>
        </row>
        <row r="8565">
          <cell r="A8565">
            <v>2003</v>
          </cell>
          <cell r="B8565" t="str">
            <v>Mehmet Okur</v>
          </cell>
          <cell r="D8565" t="str">
            <v>DET</v>
          </cell>
          <cell r="F8565">
            <v>14.8</v>
          </cell>
          <cell r="G8565">
            <v>1000000</v>
          </cell>
          <cell r="H8565">
            <v>1368</v>
          </cell>
        </row>
        <row r="8566">
          <cell r="A8566">
            <v>2003</v>
          </cell>
          <cell r="B8566" t="str">
            <v>Tayshaun Prince</v>
          </cell>
          <cell r="D8566" t="str">
            <v>DET</v>
          </cell>
          <cell r="F8566">
            <v>11.7</v>
          </cell>
          <cell r="G8566">
            <v>903360</v>
          </cell>
          <cell r="H8566">
            <v>436.8</v>
          </cell>
        </row>
        <row r="8567">
          <cell r="A8567">
            <v>2003</v>
          </cell>
          <cell r="B8567" t="str">
            <v>Danny Manning</v>
          </cell>
          <cell r="D8567" t="str">
            <v>DET</v>
          </cell>
          <cell r="F8567">
            <v>17.899999999999999</v>
          </cell>
          <cell r="G8567">
            <v>900000</v>
          </cell>
          <cell r="H8567">
            <v>88.399999999999991</v>
          </cell>
        </row>
        <row r="8568">
          <cell r="A8568">
            <v>2003</v>
          </cell>
          <cell r="B8568" t="str">
            <v>Pepe Sanchez</v>
          </cell>
          <cell r="D8568" t="str">
            <v>DET</v>
          </cell>
          <cell r="F8568">
            <v>11</v>
          </cell>
          <cell r="G8568">
            <v>587435</v>
          </cell>
          <cell r="H8568">
            <v>36.9</v>
          </cell>
        </row>
        <row r="8569">
          <cell r="A8569">
            <v>2003</v>
          </cell>
          <cell r="B8569" t="str">
            <v>Antawn Jamison</v>
          </cell>
          <cell r="D8569" t="str">
            <v>GSW</v>
          </cell>
          <cell r="F8569">
            <v>19</v>
          </cell>
          <cell r="G8569">
            <v>10067750</v>
          </cell>
          <cell r="H8569">
            <v>3222.6</v>
          </cell>
        </row>
        <row r="8570">
          <cell r="A8570">
            <v>2003</v>
          </cell>
          <cell r="B8570" t="str">
            <v>Erick Dampier</v>
          </cell>
          <cell r="D8570" t="str">
            <v>GSW</v>
          </cell>
          <cell r="F8570">
            <v>15.8</v>
          </cell>
          <cell r="G8570">
            <v>6858500</v>
          </cell>
          <cell r="H8570">
            <v>1976.2</v>
          </cell>
        </row>
        <row r="8571">
          <cell r="A8571">
            <v>2003</v>
          </cell>
          <cell r="B8571" t="str">
            <v>Chris Mills</v>
          </cell>
          <cell r="D8571" t="str">
            <v>GSW</v>
          </cell>
          <cell r="F8571">
            <v>12.7</v>
          </cell>
          <cell r="G8571">
            <v>6000000</v>
          </cell>
          <cell r="H8571">
            <v>262.5</v>
          </cell>
        </row>
        <row r="8572">
          <cell r="A8572">
            <v>2003</v>
          </cell>
          <cell r="B8572" t="str">
            <v>Bob Sura</v>
          </cell>
          <cell r="D8572" t="str">
            <v>GSW</v>
          </cell>
          <cell r="F8572">
            <v>14.2</v>
          </cell>
          <cell r="G8572">
            <v>5639999</v>
          </cell>
          <cell r="H8572">
            <v>1127.5</v>
          </cell>
        </row>
        <row r="8573">
          <cell r="A8573">
            <v>2003</v>
          </cell>
          <cell r="B8573" t="str">
            <v>Danny Fortson</v>
          </cell>
          <cell r="D8573" t="str">
            <v>GSW</v>
          </cell>
          <cell r="F8573">
            <v>9.9</v>
          </cell>
          <cell r="G8573">
            <v>5039068</v>
          </cell>
          <cell r="H8573">
            <v>222.7</v>
          </cell>
        </row>
        <row r="8574">
          <cell r="A8574">
            <v>2003</v>
          </cell>
          <cell r="B8574" t="str">
            <v>Adonal Foyle</v>
          </cell>
          <cell r="D8574" t="str">
            <v>GSW</v>
          </cell>
          <cell r="F8574">
            <v>15.3</v>
          </cell>
          <cell r="G8574">
            <v>4400000</v>
          </cell>
          <cell r="H8574">
            <v>1787.6000000000001</v>
          </cell>
        </row>
        <row r="8575">
          <cell r="A8575">
            <v>2003</v>
          </cell>
          <cell r="B8575" t="str">
            <v>Mike Dunleavy</v>
          </cell>
          <cell r="D8575" t="str">
            <v>GSW</v>
          </cell>
          <cell r="F8575">
            <v>12.5</v>
          </cell>
          <cell r="G8575">
            <v>3100080</v>
          </cell>
          <cell r="H8575">
            <v>1303.8</v>
          </cell>
        </row>
        <row r="8576">
          <cell r="A8576">
            <v>2003</v>
          </cell>
          <cell r="B8576" t="str">
            <v>Jason Richardson</v>
          </cell>
          <cell r="D8576" t="str">
            <v>GSW</v>
          </cell>
          <cell r="F8576">
            <v>14.8</v>
          </cell>
          <cell r="G8576">
            <v>2607360</v>
          </cell>
          <cell r="H8576">
            <v>2697.7999999999997</v>
          </cell>
        </row>
        <row r="8577">
          <cell r="A8577">
            <v>2003</v>
          </cell>
          <cell r="B8577" t="str">
            <v>Troy Murphy</v>
          </cell>
          <cell r="D8577" t="str">
            <v>GSW</v>
          </cell>
          <cell r="F8577">
            <v>15.9</v>
          </cell>
          <cell r="G8577">
            <v>1408680</v>
          </cell>
          <cell r="H8577">
            <v>2512.2000000000003</v>
          </cell>
        </row>
        <row r="8578">
          <cell r="A8578">
            <v>2003</v>
          </cell>
          <cell r="B8578" t="str">
            <v>Jiri Welsch</v>
          </cell>
          <cell r="D8578" t="str">
            <v>GSW</v>
          </cell>
          <cell r="F8578">
            <v>4.5</v>
          </cell>
          <cell r="G8578">
            <v>1234080</v>
          </cell>
          <cell r="H8578">
            <v>233.1</v>
          </cell>
        </row>
        <row r="8579">
          <cell r="A8579">
            <v>2003</v>
          </cell>
          <cell r="B8579" t="str">
            <v>Earl Boykins</v>
          </cell>
          <cell r="D8579" t="str">
            <v>GSW</v>
          </cell>
          <cell r="F8579">
            <v>17.600000000000001</v>
          </cell>
          <cell r="G8579">
            <v>715000</v>
          </cell>
          <cell r="H8579">
            <v>1319.1999999999998</v>
          </cell>
        </row>
        <row r="8580">
          <cell r="A8580">
            <v>2003</v>
          </cell>
          <cell r="B8580" t="str">
            <v>Gilbert Arenas</v>
          </cell>
          <cell r="D8580" t="str">
            <v>GSW</v>
          </cell>
          <cell r="F8580">
            <v>18.600000000000001</v>
          </cell>
          <cell r="G8580">
            <v>512435</v>
          </cell>
          <cell r="H8580">
            <v>2870</v>
          </cell>
        </row>
        <row r="8581">
          <cell r="A8581">
            <v>2003</v>
          </cell>
          <cell r="B8581" t="str">
            <v>Oscar Torres</v>
          </cell>
          <cell r="D8581" t="str">
            <v>GSW</v>
          </cell>
          <cell r="F8581">
            <v>14.7</v>
          </cell>
          <cell r="G8581">
            <v>168729</v>
          </cell>
          <cell r="H8581">
            <v>108.80000000000001</v>
          </cell>
        </row>
        <row r="8582">
          <cell r="A8582">
            <v>2003</v>
          </cell>
          <cell r="B8582" t="str">
            <v>Dean Oliver</v>
          </cell>
          <cell r="D8582" t="str">
            <v>GSW</v>
          </cell>
          <cell r="F8582">
            <v>11.2</v>
          </cell>
          <cell r="G8582">
            <v>118735</v>
          </cell>
          <cell r="H8582">
            <v>93</v>
          </cell>
        </row>
        <row r="8583">
          <cell r="A8583">
            <v>2003</v>
          </cell>
          <cell r="B8583" t="str">
            <v>Guy Rucker</v>
          </cell>
          <cell r="D8583" t="str">
            <v>GSW</v>
          </cell>
          <cell r="F8583">
            <v>7.8</v>
          </cell>
          <cell r="G8583">
            <v>34946</v>
          </cell>
          <cell r="H8583">
            <v>3.9000000000000004</v>
          </cell>
        </row>
        <row r="8584">
          <cell r="A8584">
            <v>2003</v>
          </cell>
          <cell r="B8584" t="str">
            <v>Terence Morris</v>
          </cell>
          <cell r="D8584" t="str">
            <v>HOU</v>
          </cell>
          <cell r="F8584">
            <v>11.9</v>
          </cell>
          <cell r="H8584">
            <v>632.1</v>
          </cell>
        </row>
        <row r="8585">
          <cell r="A8585">
            <v>2003</v>
          </cell>
          <cell r="B8585" t="str">
            <v>Eddie Griffin</v>
          </cell>
          <cell r="D8585" t="str">
            <v>HOU</v>
          </cell>
          <cell r="F8585">
            <v>15.4</v>
          </cell>
          <cell r="H8585">
            <v>1886.5</v>
          </cell>
        </row>
        <row r="8586">
          <cell r="A8586">
            <v>2003</v>
          </cell>
          <cell r="B8586" t="str">
            <v>Kelvin Cato</v>
          </cell>
          <cell r="D8586" t="str">
            <v>HOU</v>
          </cell>
          <cell r="F8586">
            <v>15.5</v>
          </cell>
          <cell r="H8586">
            <v>1248.3000000000002</v>
          </cell>
        </row>
        <row r="8587">
          <cell r="A8587">
            <v>2003</v>
          </cell>
          <cell r="B8587" t="str">
            <v>Moochie Norris</v>
          </cell>
          <cell r="D8587" t="str">
            <v>HOU</v>
          </cell>
          <cell r="F8587">
            <v>11.8</v>
          </cell>
          <cell r="H8587">
            <v>1377.6000000000001</v>
          </cell>
        </row>
        <row r="8588">
          <cell r="A8588">
            <v>2003</v>
          </cell>
          <cell r="B8588" t="str">
            <v>Jason Collier</v>
          </cell>
          <cell r="D8588" t="str">
            <v>HOU</v>
          </cell>
          <cell r="F8588">
            <v>15</v>
          </cell>
          <cell r="H8588">
            <v>104</v>
          </cell>
        </row>
        <row r="8589">
          <cell r="A8589">
            <v>2003</v>
          </cell>
          <cell r="B8589" t="str">
            <v>Juaquin Hawkins</v>
          </cell>
          <cell r="D8589" t="str">
            <v>HOU</v>
          </cell>
          <cell r="F8589">
            <v>7.3</v>
          </cell>
          <cell r="H8589">
            <v>684.40000000000009</v>
          </cell>
        </row>
        <row r="8590">
          <cell r="A8590">
            <v>2003</v>
          </cell>
          <cell r="B8590" t="str">
            <v>Steve Francis</v>
          </cell>
          <cell r="D8590" t="str">
            <v>HOU</v>
          </cell>
          <cell r="F8590">
            <v>20.6</v>
          </cell>
          <cell r="H8590">
            <v>3321</v>
          </cell>
        </row>
        <row r="8591">
          <cell r="A8591">
            <v>2003</v>
          </cell>
          <cell r="B8591" t="str">
            <v>Bostjan Nachbar</v>
          </cell>
          <cell r="D8591" t="str">
            <v>HOU</v>
          </cell>
          <cell r="F8591">
            <v>5.8</v>
          </cell>
          <cell r="H8591">
            <v>77</v>
          </cell>
        </row>
        <row r="8592">
          <cell r="A8592">
            <v>2003</v>
          </cell>
          <cell r="B8592" t="str">
            <v>Yao Ming*</v>
          </cell>
          <cell r="D8592" t="str">
            <v>HOU</v>
          </cell>
          <cell r="F8592">
            <v>20.6</v>
          </cell>
          <cell r="H8592">
            <v>2378</v>
          </cell>
        </row>
        <row r="8593">
          <cell r="A8593">
            <v>2003</v>
          </cell>
          <cell r="B8593" t="str">
            <v>Cuttino Mobley</v>
          </cell>
          <cell r="D8593" t="str">
            <v>HOU</v>
          </cell>
          <cell r="F8593">
            <v>14.7</v>
          </cell>
          <cell r="H8593">
            <v>3044.1000000000004</v>
          </cell>
        </row>
        <row r="8594">
          <cell r="A8594">
            <v>2003</v>
          </cell>
          <cell r="B8594" t="str">
            <v>Maurice Taylor</v>
          </cell>
          <cell r="D8594" t="str">
            <v>HOU</v>
          </cell>
          <cell r="F8594">
            <v>11.5</v>
          </cell>
          <cell r="H8594">
            <v>1380.2</v>
          </cell>
        </row>
        <row r="8595">
          <cell r="A8595">
            <v>2003</v>
          </cell>
          <cell r="B8595" t="str">
            <v>Tito Maddox</v>
          </cell>
          <cell r="D8595" t="str">
            <v>HOU</v>
          </cell>
          <cell r="F8595">
            <v>11.2</v>
          </cell>
          <cell r="H8595">
            <v>35.1</v>
          </cell>
        </row>
        <row r="8596">
          <cell r="A8596">
            <v>2003</v>
          </cell>
          <cell r="B8596" t="str">
            <v>Glen Rice</v>
          </cell>
          <cell r="D8596" t="str">
            <v>HOU</v>
          </cell>
          <cell r="F8596">
            <v>11.9</v>
          </cell>
          <cell r="H8596">
            <v>1531.3999999999999</v>
          </cell>
        </row>
        <row r="8597">
          <cell r="A8597">
            <v>2003</v>
          </cell>
          <cell r="B8597" t="str">
            <v>Reggie Miller</v>
          </cell>
          <cell r="D8597" t="str">
            <v>IND</v>
          </cell>
          <cell r="F8597">
            <v>15.9</v>
          </cell>
          <cell r="G8597">
            <v>12046473</v>
          </cell>
          <cell r="H8597">
            <v>2114</v>
          </cell>
        </row>
        <row r="8598">
          <cell r="A8598">
            <v>2003</v>
          </cell>
          <cell r="B8598" t="str">
            <v>Austin Croshere</v>
          </cell>
          <cell r="D8598" t="str">
            <v>IND</v>
          </cell>
          <cell r="F8598">
            <v>16.100000000000001</v>
          </cell>
          <cell r="G8598">
            <v>6960000</v>
          </cell>
          <cell r="H8598">
            <v>632.1</v>
          </cell>
        </row>
        <row r="8599">
          <cell r="A8599">
            <v>2003</v>
          </cell>
          <cell r="B8599" t="str">
            <v>Ron Mercer</v>
          </cell>
          <cell r="D8599" t="str">
            <v>IND</v>
          </cell>
          <cell r="F8599">
            <v>9.3000000000000007</v>
          </cell>
          <cell r="G8599">
            <v>6750000</v>
          </cell>
          <cell r="H8599">
            <v>1670.3999999999999</v>
          </cell>
        </row>
        <row r="8600">
          <cell r="A8600">
            <v>2003</v>
          </cell>
          <cell r="B8600" t="str">
            <v>Al Harrington</v>
          </cell>
          <cell r="D8600" t="str">
            <v>IND</v>
          </cell>
          <cell r="F8600">
            <v>12.4</v>
          </cell>
          <cell r="G8600">
            <v>5060000</v>
          </cell>
          <cell r="H8600">
            <v>2468.2000000000003</v>
          </cell>
        </row>
        <row r="8601">
          <cell r="A8601">
            <v>2003</v>
          </cell>
          <cell r="B8601" t="str">
            <v>Brad Miller</v>
          </cell>
          <cell r="D8601" t="str">
            <v>IND</v>
          </cell>
          <cell r="F8601">
            <v>19.3</v>
          </cell>
          <cell r="G8601">
            <v>4800000</v>
          </cell>
          <cell r="H8601">
            <v>2270.3000000000002</v>
          </cell>
        </row>
        <row r="8602">
          <cell r="A8602">
            <v>2003</v>
          </cell>
          <cell r="B8602" t="str">
            <v>Jonathan Bender</v>
          </cell>
          <cell r="D8602" t="str">
            <v>IND</v>
          </cell>
          <cell r="F8602">
            <v>13.3</v>
          </cell>
          <cell r="G8602">
            <v>3226745</v>
          </cell>
          <cell r="H8602">
            <v>818.80000000000007</v>
          </cell>
        </row>
        <row r="8603">
          <cell r="A8603">
            <v>2003</v>
          </cell>
          <cell r="B8603" t="str">
            <v>Jeff Foster</v>
          </cell>
          <cell r="D8603" t="str">
            <v>IND</v>
          </cell>
          <cell r="F8603">
            <v>12</v>
          </cell>
          <cell r="G8603">
            <v>1571335</v>
          </cell>
          <cell r="H8603">
            <v>800.80000000000007</v>
          </cell>
        </row>
        <row r="8604">
          <cell r="A8604">
            <v>2003</v>
          </cell>
          <cell r="B8604" t="str">
            <v>Fred Jones</v>
          </cell>
          <cell r="D8604" t="str">
            <v>IND</v>
          </cell>
          <cell r="F8604">
            <v>5.5</v>
          </cell>
          <cell r="G8604">
            <v>1367400</v>
          </cell>
          <cell r="H8604">
            <v>115.89999999999999</v>
          </cell>
        </row>
        <row r="8605">
          <cell r="A8605">
            <v>2003</v>
          </cell>
          <cell r="B8605" t="str">
            <v>Tim Hardaway</v>
          </cell>
          <cell r="D8605" t="str">
            <v>IND</v>
          </cell>
          <cell r="F8605">
            <v>14.7</v>
          </cell>
          <cell r="G8605">
            <v>1000000</v>
          </cell>
          <cell r="H8605">
            <v>127</v>
          </cell>
        </row>
        <row r="8606">
          <cell r="A8606">
            <v>2003</v>
          </cell>
          <cell r="B8606" t="str">
            <v>Jamaal Tinsley</v>
          </cell>
          <cell r="D8606" t="str">
            <v>IND</v>
          </cell>
          <cell r="F8606">
            <v>13.4</v>
          </cell>
          <cell r="G8606">
            <v>805320</v>
          </cell>
          <cell r="H8606">
            <v>2233.8000000000002</v>
          </cell>
        </row>
        <row r="8607">
          <cell r="A8607">
            <v>2003</v>
          </cell>
          <cell r="B8607" t="str">
            <v>Primoz Brezec</v>
          </cell>
          <cell r="D8607" t="str">
            <v>IND</v>
          </cell>
          <cell r="F8607">
            <v>10.9</v>
          </cell>
          <cell r="G8607">
            <v>805320</v>
          </cell>
          <cell r="H8607">
            <v>110</v>
          </cell>
        </row>
        <row r="8608">
          <cell r="A8608">
            <v>2003</v>
          </cell>
          <cell r="B8608" t="str">
            <v>Erick Strickland</v>
          </cell>
          <cell r="D8608" t="str">
            <v>IND</v>
          </cell>
          <cell r="F8608">
            <v>13.5</v>
          </cell>
          <cell r="G8608">
            <v>762435</v>
          </cell>
          <cell r="H8608">
            <v>1278</v>
          </cell>
        </row>
        <row r="8609">
          <cell r="A8609">
            <v>2003</v>
          </cell>
          <cell r="B8609" t="str">
            <v>Jamison Brewer</v>
          </cell>
          <cell r="D8609" t="str">
            <v>IND</v>
          </cell>
          <cell r="F8609">
            <v>13.4</v>
          </cell>
          <cell r="G8609">
            <v>512435</v>
          </cell>
          <cell r="H8609">
            <v>80</v>
          </cell>
        </row>
        <row r="8610">
          <cell r="A8610">
            <v>2003</v>
          </cell>
          <cell r="B8610" t="str">
            <v>Metta World</v>
          </cell>
          <cell r="D8610" t="str">
            <v>IND</v>
          </cell>
          <cell r="F8610">
            <v>17.600000000000001</v>
          </cell>
          <cell r="H8610">
            <v>2318.4</v>
          </cell>
        </row>
        <row r="8611">
          <cell r="A8611">
            <v>2003</v>
          </cell>
          <cell r="B8611" t="str">
            <v>Jermaine O'Neal</v>
          </cell>
          <cell r="D8611" t="str">
            <v>IND</v>
          </cell>
          <cell r="F8611">
            <v>21.4</v>
          </cell>
          <cell r="H8611">
            <v>2864.4</v>
          </cell>
        </row>
        <row r="8612">
          <cell r="A8612">
            <v>2003</v>
          </cell>
          <cell r="B8612" t="str">
            <v>Michael Olowokandi</v>
          </cell>
          <cell r="D8612" t="str">
            <v>LAC</v>
          </cell>
          <cell r="F8612">
            <v>10.5</v>
          </cell>
          <cell r="G8612">
            <v>6061213</v>
          </cell>
          <cell r="H8612">
            <v>1368</v>
          </cell>
        </row>
        <row r="8613">
          <cell r="A8613">
            <v>2003</v>
          </cell>
          <cell r="B8613" t="str">
            <v>Elton Brand</v>
          </cell>
          <cell r="D8613" t="str">
            <v>LAC</v>
          </cell>
          <cell r="F8613">
            <v>21.7</v>
          </cell>
          <cell r="G8613">
            <v>4895656</v>
          </cell>
          <cell r="H8613">
            <v>2455.2000000000003</v>
          </cell>
        </row>
        <row r="8614">
          <cell r="A8614">
            <v>2003</v>
          </cell>
          <cell r="B8614" t="str">
            <v>Lamar Odom</v>
          </cell>
          <cell r="D8614" t="str">
            <v>LAC</v>
          </cell>
          <cell r="F8614">
            <v>14.6</v>
          </cell>
          <cell r="G8614">
            <v>3557585</v>
          </cell>
          <cell r="H8614">
            <v>1680.6999999999998</v>
          </cell>
        </row>
        <row r="8615">
          <cell r="A8615">
            <v>2003</v>
          </cell>
          <cell r="B8615" t="str">
            <v>Eric Piatkowski</v>
          </cell>
          <cell r="D8615" t="str">
            <v>LAC</v>
          </cell>
          <cell r="F8615">
            <v>16</v>
          </cell>
          <cell r="G8615">
            <v>3000000</v>
          </cell>
          <cell r="H8615">
            <v>1357.8</v>
          </cell>
        </row>
        <row r="8616">
          <cell r="A8616">
            <v>2003</v>
          </cell>
          <cell r="B8616" t="str">
            <v>Sean Rooks</v>
          </cell>
          <cell r="D8616" t="str">
            <v>LAC</v>
          </cell>
          <cell r="F8616">
            <v>7.7</v>
          </cell>
          <cell r="G8616">
            <v>2640000</v>
          </cell>
          <cell r="H8616">
            <v>1344</v>
          </cell>
        </row>
        <row r="8617">
          <cell r="A8617">
            <v>2003</v>
          </cell>
          <cell r="B8617" t="str">
            <v>Andre Miller</v>
          </cell>
          <cell r="D8617" t="str">
            <v>LAC</v>
          </cell>
          <cell r="F8617">
            <v>15.2</v>
          </cell>
          <cell r="G8617">
            <v>2460709</v>
          </cell>
          <cell r="H8617">
            <v>2912</v>
          </cell>
        </row>
        <row r="8618">
          <cell r="A8618">
            <v>2003</v>
          </cell>
          <cell r="B8618" t="str">
            <v>Corey Maggette</v>
          </cell>
          <cell r="D8618" t="str">
            <v>LAC</v>
          </cell>
          <cell r="F8618">
            <v>17.399999999999999</v>
          </cell>
          <cell r="G8618">
            <v>2069764</v>
          </cell>
          <cell r="H8618">
            <v>2003.2</v>
          </cell>
        </row>
        <row r="8619">
          <cell r="A8619">
            <v>2003</v>
          </cell>
          <cell r="B8619" t="str">
            <v>Chris Wilcox</v>
          </cell>
          <cell r="D8619" t="str">
            <v>LAC</v>
          </cell>
          <cell r="F8619">
            <v>12.5</v>
          </cell>
          <cell r="G8619">
            <v>1922520</v>
          </cell>
          <cell r="H8619">
            <v>478.40000000000003</v>
          </cell>
        </row>
        <row r="8620">
          <cell r="A8620">
            <v>2003</v>
          </cell>
          <cell r="B8620" t="str">
            <v>Wang Zhizhi</v>
          </cell>
          <cell r="D8620" t="str">
            <v>LAC</v>
          </cell>
          <cell r="F8620">
            <v>11.6</v>
          </cell>
          <cell r="G8620">
            <v>1900000</v>
          </cell>
          <cell r="H8620">
            <v>410</v>
          </cell>
        </row>
        <row r="8621">
          <cell r="A8621">
            <v>2003</v>
          </cell>
          <cell r="B8621" t="str">
            <v>Keyon Dooling</v>
          </cell>
          <cell r="D8621" t="str">
            <v>LAC</v>
          </cell>
          <cell r="F8621">
            <v>9.6</v>
          </cell>
          <cell r="G8621">
            <v>1769760</v>
          </cell>
          <cell r="H8621">
            <v>968.00000000000011</v>
          </cell>
        </row>
        <row r="8622">
          <cell r="A8622">
            <v>2003</v>
          </cell>
          <cell r="B8622" t="str">
            <v>Marko Jaric</v>
          </cell>
          <cell r="D8622" t="str">
            <v>LAC</v>
          </cell>
          <cell r="F8622">
            <v>14.4</v>
          </cell>
          <cell r="G8622">
            <v>1750000</v>
          </cell>
          <cell r="H8622">
            <v>1379.3999999999999</v>
          </cell>
        </row>
        <row r="8623">
          <cell r="A8623">
            <v>2003</v>
          </cell>
          <cell r="B8623" t="str">
            <v>Melvin Ely</v>
          </cell>
          <cell r="D8623" t="str">
            <v>LAC</v>
          </cell>
          <cell r="F8623">
            <v>10.8</v>
          </cell>
          <cell r="G8623">
            <v>1490120</v>
          </cell>
          <cell r="H8623">
            <v>800.80000000000007</v>
          </cell>
        </row>
        <row r="8624">
          <cell r="A8624">
            <v>2003</v>
          </cell>
          <cell r="B8624" t="str">
            <v>Quentin Richardson</v>
          </cell>
          <cell r="D8624" t="str">
            <v>LAC</v>
          </cell>
          <cell r="F8624">
            <v>12.5</v>
          </cell>
          <cell r="G8624">
            <v>1174080</v>
          </cell>
          <cell r="H8624">
            <v>1368.8</v>
          </cell>
        </row>
        <row r="8625">
          <cell r="A8625">
            <v>2003</v>
          </cell>
          <cell r="B8625" t="str">
            <v>Cherokee Parks</v>
          </cell>
          <cell r="D8625" t="str">
            <v>LAC</v>
          </cell>
          <cell r="F8625">
            <v>13.3</v>
          </cell>
          <cell r="G8625">
            <v>824935</v>
          </cell>
          <cell r="H8625">
            <v>648</v>
          </cell>
        </row>
        <row r="8626">
          <cell r="A8626">
            <v>2003</v>
          </cell>
          <cell r="B8626" t="str">
            <v>Tremaine Fowlkes</v>
          </cell>
          <cell r="D8626" t="str">
            <v>LAC</v>
          </cell>
          <cell r="F8626">
            <v>12.4</v>
          </cell>
          <cell r="G8626">
            <v>512435</v>
          </cell>
          <cell r="H8626">
            <v>573.5</v>
          </cell>
        </row>
        <row r="8627">
          <cell r="A8627">
            <v>2003</v>
          </cell>
          <cell r="B8627" t="str">
            <v>Kobe Bryant</v>
          </cell>
          <cell r="D8627" t="str">
            <v>LAL</v>
          </cell>
          <cell r="F8627">
            <v>26.2</v>
          </cell>
          <cell r="G8627">
            <v>12375000</v>
          </cell>
          <cell r="H8627">
            <v>3403</v>
          </cell>
        </row>
        <row r="8628">
          <cell r="A8628">
            <v>2003</v>
          </cell>
          <cell r="B8628" t="str">
            <v>Robert Horry</v>
          </cell>
          <cell r="D8628" t="str">
            <v>LAL</v>
          </cell>
          <cell r="F8628">
            <v>12.4</v>
          </cell>
          <cell r="G8628">
            <v>5300000</v>
          </cell>
          <cell r="H8628">
            <v>2344</v>
          </cell>
        </row>
        <row r="8629">
          <cell r="A8629">
            <v>2003</v>
          </cell>
          <cell r="B8629" t="str">
            <v>Devean George</v>
          </cell>
          <cell r="D8629" t="str">
            <v>LAL</v>
          </cell>
          <cell r="F8629">
            <v>11.4</v>
          </cell>
          <cell r="G8629">
            <v>4546000</v>
          </cell>
          <cell r="H8629">
            <v>1611.7</v>
          </cell>
        </row>
        <row r="8630">
          <cell r="A8630">
            <v>2003</v>
          </cell>
          <cell r="B8630" t="str">
            <v>Rick Fox</v>
          </cell>
          <cell r="D8630" t="str">
            <v>LAL</v>
          </cell>
          <cell r="F8630">
            <v>11.9</v>
          </cell>
          <cell r="G8630">
            <v>4340231</v>
          </cell>
          <cell r="H8630">
            <v>2181.1999999999998</v>
          </cell>
        </row>
        <row r="8631">
          <cell r="A8631">
            <v>2003</v>
          </cell>
          <cell r="B8631" t="str">
            <v>Tracy Murray</v>
          </cell>
          <cell r="D8631" t="str">
            <v>LAL</v>
          </cell>
          <cell r="F8631">
            <v>5.2</v>
          </cell>
          <cell r="G8631">
            <v>3740000</v>
          </cell>
          <cell r="H8631">
            <v>192.20000000000002</v>
          </cell>
        </row>
        <row r="8632">
          <cell r="A8632">
            <v>2003</v>
          </cell>
          <cell r="B8632" t="str">
            <v>Derek Fisher</v>
          </cell>
          <cell r="D8632" t="str">
            <v>LAL</v>
          </cell>
          <cell r="F8632">
            <v>11.9</v>
          </cell>
          <cell r="G8632">
            <v>3000000</v>
          </cell>
          <cell r="H8632">
            <v>2829</v>
          </cell>
        </row>
        <row r="8633">
          <cell r="A8633">
            <v>2003</v>
          </cell>
          <cell r="B8633" t="str">
            <v>Samaki Walker</v>
          </cell>
          <cell r="D8633" t="str">
            <v>LAL</v>
          </cell>
          <cell r="F8633">
            <v>11.6</v>
          </cell>
          <cell r="G8633">
            <v>1540000</v>
          </cell>
          <cell r="H8633">
            <v>1246.2</v>
          </cell>
        </row>
        <row r="8634">
          <cell r="A8634">
            <v>2003</v>
          </cell>
          <cell r="B8634" t="str">
            <v>Stanislav Medvedenko</v>
          </cell>
          <cell r="D8634" t="str">
            <v>LAL</v>
          </cell>
          <cell r="F8634">
            <v>10.3</v>
          </cell>
          <cell r="G8634">
            <v>1400000</v>
          </cell>
          <cell r="H8634">
            <v>620.59999999999991</v>
          </cell>
        </row>
        <row r="8635">
          <cell r="A8635">
            <v>2003</v>
          </cell>
          <cell r="B8635" t="str">
            <v>Brian Shaw</v>
          </cell>
          <cell r="D8635" t="str">
            <v>LAL</v>
          </cell>
          <cell r="F8635">
            <v>10.199999999999999</v>
          </cell>
          <cell r="G8635">
            <v>1030000</v>
          </cell>
          <cell r="H8635">
            <v>900</v>
          </cell>
        </row>
        <row r="8636">
          <cell r="A8636">
            <v>2003</v>
          </cell>
          <cell r="B8636" t="str">
            <v>Kareem Rush</v>
          </cell>
          <cell r="D8636" t="str">
            <v>LAL</v>
          </cell>
          <cell r="F8636">
            <v>5.8</v>
          </cell>
          <cell r="G8636">
            <v>1021080</v>
          </cell>
          <cell r="H8636">
            <v>874</v>
          </cell>
        </row>
        <row r="8637">
          <cell r="A8637">
            <v>2003</v>
          </cell>
          <cell r="B8637" t="str">
            <v>Mark Madsen</v>
          </cell>
          <cell r="D8637" t="str">
            <v>LAL</v>
          </cell>
          <cell r="F8637">
            <v>9.3000000000000007</v>
          </cell>
          <cell r="G8637">
            <v>813000</v>
          </cell>
          <cell r="H8637">
            <v>783</v>
          </cell>
        </row>
        <row r="8638">
          <cell r="A8638">
            <v>2003</v>
          </cell>
          <cell r="B8638" t="str">
            <v>Jannero Pargo</v>
          </cell>
          <cell r="D8638" t="str">
            <v>LAL</v>
          </cell>
          <cell r="F8638">
            <v>7.3</v>
          </cell>
          <cell r="G8638">
            <v>349458</v>
          </cell>
          <cell r="H8638">
            <v>343.4</v>
          </cell>
        </row>
        <row r="8639">
          <cell r="A8639">
            <v>2003</v>
          </cell>
          <cell r="B8639" t="str">
            <v>Soumaila Samake</v>
          </cell>
          <cell r="D8639" t="str">
            <v>LAL</v>
          </cell>
          <cell r="F8639">
            <v>12.9</v>
          </cell>
          <cell r="G8639">
            <v>124984</v>
          </cell>
          <cell r="H8639">
            <v>76.7</v>
          </cell>
        </row>
        <row r="8640">
          <cell r="A8640">
            <v>2003</v>
          </cell>
          <cell r="B8640" t="str">
            <v>Shaquille O'Neal</v>
          </cell>
          <cell r="D8640" t="str">
            <v>LAL</v>
          </cell>
          <cell r="F8640">
            <v>29.5</v>
          </cell>
          <cell r="H8640">
            <v>2532.6</v>
          </cell>
        </row>
        <row r="8641">
          <cell r="A8641">
            <v>2003</v>
          </cell>
          <cell r="B8641" t="str">
            <v>Wesley Person</v>
          </cell>
          <cell r="D8641" t="str">
            <v>MEM</v>
          </cell>
          <cell r="F8641">
            <v>13.5</v>
          </cell>
          <cell r="G8641">
            <v>7000000</v>
          </cell>
          <cell r="H8641">
            <v>1940.3999999999999</v>
          </cell>
        </row>
        <row r="8642">
          <cell r="A8642">
            <v>2003</v>
          </cell>
          <cell r="B8642" t="str">
            <v>Lorenzen Wright</v>
          </cell>
          <cell r="D8642" t="str">
            <v>MEM</v>
          </cell>
          <cell r="F8642">
            <v>14.4</v>
          </cell>
          <cell r="G8642">
            <v>6050000</v>
          </cell>
          <cell r="H8642">
            <v>1981</v>
          </cell>
        </row>
        <row r="8643">
          <cell r="A8643">
            <v>2003</v>
          </cell>
          <cell r="B8643" t="str">
            <v>Jason Williams</v>
          </cell>
          <cell r="D8643" t="str">
            <v>MEM</v>
          </cell>
          <cell r="F8643">
            <v>17.100000000000001</v>
          </cell>
          <cell r="G8643">
            <v>5500000</v>
          </cell>
          <cell r="H8643">
            <v>2409.1999999999998</v>
          </cell>
        </row>
        <row r="8644">
          <cell r="A8644">
            <v>2003</v>
          </cell>
          <cell r="B8644" t="str">
            <v>Michael Dickerson</v>
          </cell>
          <cell r="D8644" t="str">
            <v>MEM</v>
          </cell>
          <cell r="F8644">
            <v>10</v>
          </cell>
          <cell r="G8644">
            <v>5500000</v>
          </cell>
          <cell r="H8644">
            <v>87</v>
          </cell>
        </row>
        <row r="8645">
          <cell r="A8645">
            <v>2003</v>
          </cell>
          <cell r="B8645" t="str">
            <v>Brevin Knight</v>
          </cell>
          <cell r="D8645" t="str">
            <v>MEM</v>
          </cell>
          <cell r="F8645">
            <v>11.2</v>
          </cell>
          <cell r="G8645">
            <v>5000000</v>
          </cell>
          <cell r="H8645">
            <v>929.49999999999989</v>
          </cell>
        </row>
        <row r="8646">
          <cell r="A8646">
            <v>2003</v>
          </cell>
          <cell r="B8646" t="str">
            <v>Stromile Swift</v>
          </cell>
          <cell r="D8646" t="str">
            <v>MEM</v>
          </cell>
          <cell r="F8646">
            <v>18</v>
          </cell>
          <cell r="G8646">
            <v>3639000</v>
          </cell>
          <cell r="H8646">
            <v>1480.7</v>
          </cell>
        </row>
        <row r="8647">
          <cell r="A8647">
            <v>2003</v>
          </cell>
          <cell r="B8647" t="str">
            <v>Pau Gasol</v>
          </cell>
          <cell r="D8647" t="str">
            <v>MEM</v>
          </cell>
          <cell r="F8647">
            <v>20.7</v>
          </cell>
          <cell r="G8647">
            <v>3193680</v>
          </cell>
          <cell r="H8647">
            <v>2952</v>
          </cell>
        </row>
        <row r="8648">
          <cell r="A8648">
            <v>2003</v>
          </cell>
          <cell r="B8648" t="str">
            <v>Shane Battier</v>
          </cell>
          <cell r="D8648" t="str">
            <v>MEM</v>
          </cell>
          <cell r="F8648">
            <v>15</v>
          </cell>
          <cell r="G8648">
            <v>2368200</v>
          </cell>
          <cell r="H8648">
            <v>2386.8000000000002</v>
          </cell>
        </row>
        <row r="8649">
          <cell r="A8649">
            <v>2003</v>
          </cell>
          <cell r="B8649" t="str">
            <v>Earl Watson</v>
          </cell>
          <cell r="D8649" t="str">
            <v>MEM</v>
          </cell>
          <cell r="F8649">
            <v>14.6</v>
          </cell>
          <cell r="G8649">
            <v>1215000</v>
          </cell>
          <cell r="H8649">
            <v>1366.7</v>
          </cell>
        </row>
        <row r="8650">
          <cell r="A8650">
            <v>2003</v>
          </cell>
          <cell r="B8650" t="str">
            <v>Robert Archibald</v>
          </cell>
          <cell r="D8650" t="str">
            <v>MEM</v>
          </cell>
          <cell r="F8650">
            <v>2.4</v>
          </cell>
          <cell r="G8650">
            <v>349458</v>
          </cell>
          <cell r="H8650">
            <v>72</v>
          </cell>
        </row>
        <row r="8651">
          <cell r="A8651">
            <v>2003</v>
          </cell>
          <cell r="B8651" t="str">
            <v>Chris Owens</v>
          </cell>
          <cell r="D8651" t="str">
            <v>MEM</v>
          </cell>
          <cell r="F8651">
            <v>20.100000000000001</v>
          </cell>
          <cell r="G8651">
            <v>349458</v>
          </cell>
          <cell r="H8651">
            <v>6</v>
          </cell>
        </row>
        <row r="8652">
          <cell r="A8652">
            <v>2003</v>
          </cell>
          <cell r="B8652" t="str">
            <v>Mike Batiste</v>
          </cell>
          <cell r="D8652" t="str">
            <v>MEM</v>
          </cell>
          <cell r="F8652">
            <v>12.2</v>
          </cell>
          <cell r="G8652">
            <v>349458</v>
          </cell>
          <cell r="H8652">
            <v>1245</v>
          </cell>
        </row>
        <row r="8653">
          <cell r="A8653">
            <v>2003</v>
          </cell>
          <cell r="B8653" t="str">
            <v>Eddie Jones</v>
          </cell>
          <cell r="D8653" t="str">
            <v>MIA</v>
          </cell>
          <cell r="F8653">
            <v>18.899999999999999</v>
          </cell>
          <cell r="G8653">
            <v>11212500</v>
          </cell>
          <cell r="H8653">
            <v>1790.7</v>
          </cell>
        </row>
        <row r="8654">
          <cell r="A8654">
            <v>2003</v>
          </cell>
          <cell r="B8654" t="str">
            <v>Brian Grant</v>
          </cell>
          <cell r="D8654" t="str">
            <v>MIA</v>
          </cell>
          <cell r="F8654">
            <v>15.6</v>
          </cell>
          <cell r="G8654">
            <v>11027862</v>
          </cell>
          <cell r="H8654">
            <v>2640.4</v>
          </cell>
        </row>
        <row r="8655">
          <cell r="A8655">
            <v>2003</v>
          </cell>
          <cell r="B8655" t="str">
            <v>Anthony Carter</v>
          </cell>
          <cell r="D8655" t="str">
            <v>MIA</v>
          </cell>
          <cell r="F8655">
            <v>9.9</v>
          </cell>
          <cell r="G8655">
            <v>3656250</v>
          </cell>
          <cell r="H8655">
            <v>911.40000000000009</v>
          </cell>
        </row>
        <row r="8656">
          <cell r="A8656">
            <v>2003</v>
          </cell>
          <cell r="B8656" t="str">
            <v>LaPhonso Ellis</v>
          </cell>
          <cell r="D8656" t="str">
            <v>MIA</v>
          </cell>
          <cell r="F8656">
            <v>11</v>
          </cell>
          <cell r="G8656">
            <v>3100000</v>
          </cell>
          <cell r="H8656">
            <v>786.5</v>
          </cell>
        </row>
        <row r="8657">
          <cell r="A8657">
            <v>2003</v>
          </cell>
          <cell r="B8657" t="str">
            <v>Caron Butler</v>
          </cell>
          <cell r="D8657" t="str">
            <v>MIA</v>
          </cell>
          <cell r="F8657">
            <v>15.1</v>
          </cell>
          <cell r="G8657">
            <v>1678800</v>
          </cell>
          <cell r="H8657">
            <v>2854.8</v>
          </cell>
        </row>
        <row r="8658">
          <cell r="A8658">
            <v>2003</v>
          </cell>
          <cell r="B8658" t="str">
            <v>Travis Best</v>
          </cell>
          <cell r="D8658" t="str">
            <v>MIA</v>
          </cell>
          <cell r="F8658">
            <v>11.2</v>
          </cell>
          <cell r="G8658">
            <v>1400000</v>
          </cell>
          <cell r="H8658">
            <v>1807.2</v>
          </cell>
        </row>
        <row r="8659">
          <cell r="A8659">
            <v>2003</v>
          </cell>
          <cell r="B8659" t="str">
            <v>Vladimir Stepania</v>
          </cell>
          <cell r="D8659" t="str">
            <v>MIA</v>
          </cell>
          <cell r="F8659">
            <v>13.6</v>
          </cell>
          <cell r="G8659">
            <v>1350000</v>
          </cell>
          <cell r="H8659">
            <v>1595.8</v>
          </cell>
        </row>
        <row r="8660">
          <cell r="A8660">
            <v>2003</v>
          </cell>
          <cell r="B8660" t="str">
            <v>Eddie House</v>
          </cell>
          <cell r="D8660" t="str">
            <v>MIA</v>
          </cell>
          <cell r="F8660">
            <v>12.1</v>
          </cell>
          <cell r="G8660">
            <v>637435</v>
          </cell>
          <cell r="H8660">
            <v>1023.0000000000001</v>
          </cell>
        </row>
        <row r="8661">
          <cell r="A8661">
            <v>2003</v>
          </cell>
          <cell r="B8661" t="str">
            <v>Sean Marks</v>
          </cell>
          <cell r="D8661" t="str">
            <v>MIA</v>
          </cell>
          <cell r="F8661">
            <v>3.8</v>
          </cell>
          <cell r="G8661">
            <v>612435</v>
          </cell>
          <cell r="H8661">
            <v>223.1</v>
          </cell>
        </row>
        <row r="8662">
          <cell r="A8662">
            <v>2003</v>
          </cell>
          <cell r="B8662" t="str">
            <v>Mike James</v>
          </cell>
          <cell r="D8662" t="str">
            <v>MIA</v>
          </cell>
          <cell r="F8662">
            <v>11.8</v>
          </cell>
          <cell r="G8662">
            <v>512435</v>
          </cell>
          <cell r="H8662">
            <v>1723.8000000000002</v>
          </cell>
        </row>
        <row r="8663">
          <cell r="A8663">
            <v>2003</v>
          </cell>
          <cell r="B8663" t="str">
            <v>Malik Allen</v>
          </cell>
          <cell r="D8663" t="str">
            <v>MIA</v>
          </cell>
          <cell r="F8663">
            <v>9.9</v>
          </cell>
          <cell r="G8663">
            <v>512435</v>
          </cell>
          <cell r="H8663">
            <v>2320</v>
          </cell>
        </row>
        <row r="8664">
          <cell r="A8664">
            <v>2003</v>
          </cell>
          <cell r="B8664" t="str">
            <v>Rasual Butler</v>
          </cell>
          <cell r="D8664" t="str">
            <v>MIA</v>
          </cell>
          <cell r="F8664">
            <v>9.5</v>
          </cell>
          <cell r="G8664">
            <v>349458</v>
          </cell>
          <cell r="H8664">
            <v>1512</v>
          </cell>
        </row>
        <row r="8665">
          <cell r="A8665">
            <v>2003</v>
          </cell>
          <cell r="B8665" t="str">
            <v>Sean Lampley</v>
          </cell>
          <cell r="D8665" t="str">
            <v>MIA</v>
          </cell>
          <cell r="F8665">
            <v>12.4</v>
          </cell>
          <cell r="G8665">
            <v>349458</v>
          </cell>
          <cell r="H8665">
            <v>486.5</v>
          </cell>
        </row>
        <row r="8666">
          <cell r="A8666">
            <v>2003</v>
          </cell>
          <cell r="B8666" t="str">
            <v>Ken Johnson</v>
          </cell>
          <cell r="D8666" t="str">
            <v>MIA</v>
          </cell>
          <cell r="F8666">
            <v>6.1</v>
          </cell>
          <cell r="G8666">
            <v>349458</v>
          </cell>
          <cell r="H8666">
            <v>156.80000000000001</v>
          </cell>
        </row>
        <row r="8667">
          <cell r="A8667">
            <v>2003</v>
          </cell>
          <cell r="B8667" t="str">
            <v>Tim Thomas</v>
          </cell>
          <cell r="D8667" t="str">
            <v>MIL</v>
          </cell>
          <cell r="F8667">
            <v>14.3</v>
          </cell>
          <cell r="G8667">
            <v>10750000</v>
          </cell>
          <cell r="H8667">
            <v>2360</v>
          </cell>
        </row>
        <row r="8668">
          <cell r="A8668">
            <v>2003</v>
          </cell>
          <cell r="B8668" t="str">
            <v>Toni Kukoč</v>
          </cell>
          <cell r="D8668" t="str">
            <v>MIL</v>
          </cell>
          <cell r="F8668">
            <v>18</v>
          </cell>
          <cell r="G8668">
            <v>8050000</v>
          </cell>
          <cell r="H8668">
            <v>1701</v>
          </cell>
        </row>
        <row r="8669">
          <cell r="A8669">
            <v>2003</v>
          </cell>
          <cell r="B8669" t="str">
            <v>Jason Caffey</v>
          </cell>
          <cell r="D8669" t="str">
            <v>MIL</v>
          </cell>
          <cell r="F8669">
            <v>10.5</v>
          </cell>
          <cell r="G8669">
            <v>5250000</v>
          </cell>
          <cell r="H8669">
            <v>892.5</v>
          </cell>
        </row>
        <row r="8670">
          <cell r="A8670">
            <v>2003</v>
          </cell>
          <cell r="B8670" t="str">
            <v>Sam Cassell</v>
          </cell>
          <cell r="D8670" t="str">
            <v>MIL</v>
          </cell>
          <cell r="F8670">
            <v>22.3</v>
          </cell>
          <cell r="G8670">
            <v>4850000</v>
          </cell>
          <cell r="H8670">
            <v>2698.8</v>
          </cell>
        </row>
        <row r="8671">
          <cell r="A8671">
            <v>2003</v>
          </cell>
          <cell r="B8671" t="str">
            <v>Anthony Mason</v>
          </cell>
          <cell r="D8671" t="str">
            <v>MIL</v>
          </cell>
          <cell r="F8671">
            <v>11.3</v>
          </cell>
          <cell r="G8671">
            <v>4370819</v>
          </cell>
          <cell r="H8671">
            <v>2119</v>
          </cell>
        </row>
        <row r="8672">
          <cell r="A8672">
            <v>2003</v>
          </cell>
          <cell r="B8672" t="str">
            <v>Ervin Johnson</v>
          </cell>
          <cell r="D8672" t="str">
            <v>MIL</v>
          </cell>
          <cell r="F8672">
            <v>9.4</v>
          </cell>
          <cell r="G8672">
            <v>3998679</v>
          </cell>
          <cell r="H8672">
            <v>1173</v>
          </cell>
        </row>
        <row r="8673">
          <cell r="A8673">
            <v>2003</v>
          </cell>
          <cell r="B8673" t="str">
            <v>Michael Redd</v>
          </cell>
          <cell r="D8673" t="str">
            <v>MIL</v>
          </cell>
          <cell r="F8673">
            <v>21</v>
          </cell>
          <cell r="G8673">
            <v>3000000</v>
          </cell>
          <cell r="H8673">
            <v>2312.4</v>
          </cell>
        </row>
        <row r="8674">
          <cell r="A8674">
            <v>2003</v>
          </cell>
          <cell r="B8674" t="str">
            <v>Joel Przybilla</v>
          </cell>
          <cell r="D8674" t="str">
            <v>MIL</v>
          </cell>
          <cell r="F8674">
            <v>7.9</v>
          </cell>
          <cell r="G8674">
            <v>1862880</v>
          </cell>
          <cell r="H8674">
            <v>547.20000000000005</v>
          </cell>
        </row>
        <row r="8675">
          <cell r="A8675">
            <v>2003</v>
          </cell>
          <cell r="B8675" t="str">
            <v>Marcus Haislip</v>
          </cell>
          <cell r="D8675" t="str">
            <v>MIL</v>
          </cell>
          <cell r="F8675">
            <v>9.6</v>
          </cell>
          <cell r="G8675">
            <v>1439400</v>
          </cell>
          <cell r="H8675">
            <v>440.70000000000005</v>
          </cell>
        </row>
        <row r="8676">
          <cell r="A8676">
            <v>2003</v>
          </cell>
          <cell r="B8676" t="str">
            <v>Dan Gadzuric</v>
          </cell>
          <cell r="D8676" t="str">
            <v>MIL</v>
          </cell>
          <cell r="F8676">
            <v>11.2</v>
          </cell>
          <cell r="G8676">
            <v>349458</v>
          </cell>
          <cell r="H8676">
            <v>759.5</v>
          </cell>
        </row>
        <row r="8677">
          <cell r="A8677">
            <v>2003</v>
          </cell>
          <cell r="B8677" t="str">
            <v>Jamal Sampson</v>
          </cell>
          <cell r="D8677" t="str">
            <v>MIL</v>
          </cell>
          <cell r="F8677">
            <v>8.4</v>
          </cell>
          <cell r="G8677">
            <v>349458</v>
          </cell>
          <cell r="H8677">
            <v>8</v>
          </cell>
        </row>
        <row r="8678">
          <cell r="A8678">
            <v>2003</v>
          </cell>
          <cell r="B8678" t="str">
            <v>Kevin Garnett</v>
          </cell>
          <cell r="D8678" t="str">
            <v>MIN</v>
          </cell>
          <cell r="F8678">
            <v>26.4</v>
          </cell>
          <cell r="G8678">
            <v>25200000</v>
          </cell>
          <cell r="H8678">
            <v>3321</v>
          </cell>
        </row>
        <row r="8679">
          <cell r="A8679">
            <v>2003</v>
          </cell>
          <cell r="B8679" t="str">
            <v>Joe Smith</v>
          </cell>
          <cell r="D8679" t="str">
            <v>MIN</v>
          </cell>
          <cell r="F8679">
            <v>14.3</v>
          </cell>
          <cell r="G8679">
            <v>4991800</v>
          </cell>
          <cell r="H8679">
            <v>1117.8</v>
          </cell>
        </row>
        <row r="8680">
          <cell r="A8680">
            <v>2003</v>
          </cell>
          <cell r="B8680" t="str">
            <v>Marc Jackson</v>
          </cell>
          <cell r="D8680" t="str">
            <v>MIN</v>
          </cell>
          <cell r="F8680">
            <v>13.4</v>
          </cell>
          <cell r="G8680">
            <v>3575000</v>
          </cell>
          <cell r="H8680">
            <v>1039.5</v>
          </cell>
        </row>
        <row r="8681">
          <cell r="A8681">
            <v>2003</v>
          </cell>
          <cell r="B8681" t="str">
            <v>Anthony Peeler</v>
          </cell>
          <cell r="D8681" t="str">
            <v>MIN</v>
          </cell>
          <cell r="F8681">
            <v>11</v>
          </cell>
          <cell r="G8681">
            <v>3350812</v>
          </cell>
          <cell r="H8681">
            <v>2246.7999999999997</v>
          </cell>
        </row>
        <row r="8682">
          <cell r="A8682">
            <v>2003</v>
          </cell>
          <cell r="B8682" t="str">
            <v>Wally Szczerbiak</v>
          </cell>
          <cell r="D8682" t="str">
            <v>MIN</v>
          </cell>
          <cell r="F8682">
            <v>17.3</v>
          </cell>
          <cell r="G8682">
            <v>2933187</v>
          </cell>
          <cell r="H8682">
            <v>1835.6</v>
          </cell>
        </row>
        <row r="8683">
          <cell r="A8683">
            <v>2003</v>
          </cell>
          <cell r="B8683" t="str">
            <v>Rasho Nesterović</v>
          </cell>
          <cell r="D8683" t="str">
            <v>MIN</v>
          </cell>
          <cell r="F8683">
            <v>14.7</v>
          </cell>
          <cell r="G8683">
            <v>2436813</v>
          </cell>
          <cell r="H8683">
            <v>2340.7999999999997</v>
          </cell>
        </row>
        <row r="8684">
          <cell r="A8684">
            <v>2003</v>
          </cell>
          <cell r="B8684" t="str">
            <v>Troy Hudson</v>
          </cell>
          <cell r="D8684" t="str">
            <v>MIN</v>
          </cell>
          <cell r="F8684">
            <v>15.2</v>
          </cell>
          <cell r="G8684">
            <v>2000000</v>
          </cell>
          <cell r="H8684">
            <v>2599.1</v>
          </cell>
        </row>
        <row r="8685">
          <cell r="A8685">
            <v>2003</v>
          </cell>
          <cell r="B8685" t="str">
            <v>Rod Strickland</v>
          </cell>
          <cell r="D8685" t="str">
            <v>MIN</v>
          </cell>
          <cell r="F8685">
            <v>15.4</v>
          </cell>
          <cell r="G8685">
            <v>1030000</v>
          </cell>
          <cell r="H8685">
            <v>954.1</v>
          </cell>
        </row>
        <row r="8686">
          <cell r="A8686">
            <v>2003</v>
          </cell>
          <cell r="B8686" t="str">
            <v>Kendall Gill</v>
          </cell>
          <cell r="D8686" t="str">
            <v>MIN</v>
          </cell>
          <cell r="F8686">
            <v>10.6</v>
          </cell>
          <cell r="G8686">
            <v>1030000</v>
          </cell>
          <cell r="H8686">
            <v>2066.4</v>
          </cell>
        </row>
        <row r="8687">
          <cell r="A8687">
            <v>2003</v>
          </cell>
          <cell r="B8687" t="str">
            <v>Gary Trent</v>
          </cell>
          <cell r="D8687" t="str">
            <v>MIN</v>
          </cell>
          <cell r="F8687">
            <v>15.9</v>
          </cell>
          <cell r="G8687">
            <v>824935</v>
          </cell>
          <cell r="H8687">
            <v>1224</v>
          </cell>
        </row>
        <row r="8688">
          <cell r="A8688">
            <v>2003</v>
          </cell>
          <cell r="B8688" t="str">
            <v>Loren Woods</v>
          </cell>
          <cell r="D8688" t="str">
            <v>MIN</v>
          </cell>
          <cell r="F8688">
            <v>9.9</v>
          </cell>
          <cell r="G8688">
            <v>662435</v>
          </cell>
          <cell r="H8688">
            <v>353.40000000000003</v>
          </cell>
        </row>
        <row r="8689">
          <cell r="A8689">
            <v>2003</v>
          </cell>
          <cell r="B8689" t="str">
            <v>Igor Rakocevic</v>
          </cell>
          <cell r="D8689" t="str">
            <v>MIN</v>
          </cell>
          <cell r="F8689">
            <v>8.4</v>
          </cell>
          <cell r="G8689">
            <v>349458</v>
          </cell>
          <cell r="H8689">
            <v>243.6</v>
          </cell>
        </row>
        <row r="8690">
          <cell r="A8690">
            <v>2003</v>
          </cell>
          <cell r="B8690" t="str">
            <v>Reggie Slater</v>
          </cell>
          <cell r="D8690" t="str">
            <v>MIN</v>
          </cell>
          <cell r="F8690">
            <v>19.2</v>
          </cell>
          <cell r="G8690">
            <v>321926</v>
          </cell>
          <cell r="H8690">
            <v>140.4</v>
          </cell>
        </row>
        <row r="8691">
          <cell r="A8691">
            <v>2003</v>
          </cell>
          <cell r="B8691" t="str">
            <v>Dikembe Mutombo</v>
          </cell>
          <cell r="D8691" t="str">
            <v>NJN</v>
          </cell>
          <cell r="F8691">
            <v>11.2</v>
          </cell>
          <cell r="G8691">
            <v>16105264</v>
          </cell>
          <cell r="H8691">
            <v>513.59999999999991</v>
          </cell>
        </row>
        <row r="8692">
          <cell r="A8692">
            <v>2003</v>
          </cell>
          <cell r="B8692" t="str">
            <v>Jason Kidd</v>
          </cell>
          <cell r="D8692" t="str">
            <v>NJN</v>
          </cell>
          <cell r="F8692">
            <v>22.2</v>
          </cell>
          <cell r="G8692">
            <v>9265000</v>
          </cell>
          <cell r="H8692">
            <v>2992</v>
          </cell>
        </row>
        <row r="8693">
          <cell r="A8693">
            <v>2003</v>
          </cell>
          <cell r="B8693" t="str">
            <v>Kerry Kittles</v>
          </cell>
          <cell r="D8693" t="str">
            <v>NJN</v>
          </cell>
          <cell r="F8693">
            <v>18.3</v>
          </cell>
          <cell r="G8693">
            <v>8966667</v>
          </cell>
          <cell r="H8693">
            <v>1950</v>
          </cell>
        </row>
        <row r="8694">
          <cell r="A8694">
            <v>2003</v>
          </cell>
          <cell r="B8694" t="str">
            <v>Kenyon Martin</v>
          </cell>
          <cell r="D8694" t="str">
            <v>NJN</v>
          </cell>
          <cell r="F8694">
            <v>16.899999999999999</v>
          </cell>
          <cell r="G8694">
            <v>4067160</v>
          </cell>
          <cell r="H8694">
            <v>2625.7000000000003</v>
          </cell>
        </row>
        <row r="8695">
          <cell r="A8695">
            <v>2003</v>
          </cell>
          <cell r="B8695" t="str">
            <v>Rodney Rogers</v>
          </cell>
          <cell r="D8695" t="str">
            <v>NJN</v>
          </cell>
          <cell r="F8695">
            <v>11.7</v>
          </cell>
          <cell r="G8695">
            <v>2796000</v>
          </cell>
          <cell r="H8695">
            <v>1305.5999999999999</v>
          </cell>
        </row>
        <row r="8696">
          <cell r="A8696">
            <v>2003</v>
          </cell>
          <cell r="B8696" t="str">
            <v>Aaron Williams</v>
          </cell>
          <cell r="D8696" t="str">
            <v>NJN</v>
          </cell>
          <cell r="F8696">
            <v>11.9</v>
          </cell>
          <cell r="G8696">
            <v>2700000</v>
          </cell>
          <cell r="H8696">
            <v>1595.7</v>
          </cell>
        </row>
        <row r="8697">
          <cell r="A8697">
            <v>2003</v>
          </cell>
          <cell r="B8697" t="str">
            <v>Lucious Harris</v>
          </cell>
          <cell r="D8697" t="str">
            <v>NJN</v>
          </cell>
          <cell r="F8697">
            <v>13.5</v>
          </cell>
          <cell r="G8697">
            <v>2640000</v>
          </cell>
          <cell r="H8697">
            <v>1971.2</v>
          </cell>
        </row>
        <row r="8698">
          <cell r="A8698">
            <v>2003</v>
          </cell>
          <cell r="B8698" t="str">
            <v>Chris Childs</v>
          </cell>
          <cell r="D8698" t="str">
            <v>NJN</v>
          </cell>
          <cell r="F8698">
            <v>6.2</v>
          </cell>
          <cell r="G8698">
            <v>1750000</v>
          </cell>
          <cell r="H8698">
            <v>105.60000000000001</v>
          </cell>
        </row>
        <row r="8699">
          <cell r="A8699">
            <v>2003</v>
          </cell>
          <cell r="B8699" t="str">
            <v>Richard Jefferson</v>
          </cell>
          <cell r="D8699" t="str">
            <v>NJN</v>
          </cell>
          <cell r="F8699">
            <v>16.600000000000001</v>
          </cell>
          <cell r="G8699">
            <v>1482840</v>
          </cell>
          <cell r="H8699">
            <v>2880</v>
          </cell>
        </row>
        <row r="8700">
          <cell r="A8700">
            <v>2003</v>
          </cell>
          <cell r="B8700" t="str">
            <v>Jason Collins</v>
          </cell>
          <cell r="D8700" t="str">
            <v>NJN</v>
          </cell>
          <cell r="F8700">
            <v>9.9</v>
          </cell>
          <cell r="G8700">
            <v>1147440</v>
          </cell>
          <cell r="H8700">
            <v>1903.5</v>
          </cell>
        </row>
        <row r="8701">
          <cell r="A8701">
            <v>2003</v>
          </cell>
          <cell r="B8701" t="str">
            <v>Brandon Armstrong</v>
          </cell>
          <cell r="D8701" t="str">
            <v>NJN</v>
          </cell>
          <cell r="F8701">
            <v>3.9</v>
          </cell>
          <cell r="G8701">
            <v>930720</v>
          </cell>
          <cell r="H8701">
            <v>69.699999999999989</v>
          </cell>
        </row>
        <row r="8702">
          <cell r="A8702">
            <v>2003</v>
          </cell>
          <cell r="B8702" t="str">
            <v>Anthony Johnson</v>
          </cell>
          <cell r="D8702" t="str">
            <v>NJN</v>
          </cell>
          <cell r="F8702">
            <v>11.3</v>
          </cell>
          <cell r="G8702">
            <v>699935</v>
          </cell>
          <cell r="H8702">
            <v>844.80000000000007</v>
          </cell>
        </row>
        <row r="8703">
          <cell r="A8703">
            <v>2003</v>
          </cell>
          <cell r="B8703" t="str">
            <v>Brian Scalabrine</v>
          </cell>
          <cell r="D8703" t="str">
            <v>NJN</v>
          </cell>
          <cell r="F8703">
            <v>8.9</v>
          </cell>
          <cell r="G8703">
            <v>512435</v>
          </cell>
          <cell r="H8703">
            <v>725.7</v>
          </cell>
        </row>
        <row r="8704">
          <cell r="A8704">
            <v>2003</v>
          </cell>
          <cell r="B8704" t="str">
            <v>Tamar Slay</v>
          </cell>
          <cell r="D8704" t="str">
            <v>NJN</v>
          </cell>
          <cell r="F8704">
            <v>7.1</v>
          </cell>
          <cell r="G8704">
            <v>349458</v>
          </cell>
          <cell r="H8704">
            <v>273.59999999999997</v>
          </cell>
        </row>
        <row r="8705">
          <cell r="A8705">
            <v>2003</v>
          </cell>
          <cell r="B8705" t="str">
            <v>Jamal Mashburn</v>
          </cell>
          <cell r="D8705" t="str">
            <v>NOH</v>
          </cell>
          <cell r="F8705">
            <v>18</v>
          </cell>
          <cell r="G8705">
            <v>7750000</v>
          </cell>
          <cell r="H8705">
            <v>3321</v>
          </cell>
        </row>
        <row r="8706">
          <cell r="A8706">
            <v>2003</v>
          </cell>
          <cell r="B8706" t="str">
            <v>P.J. Brown</v>
          </cell>
          <cell r="D8706" t="str">
            <v>NOH</v>
          </cell>
          <cell r="F8706">
            <v>17.600000000000001</v>
          </cell>
          <cell r="G8706">
            <v>7044800</v>
          </cell>
          <cell r="H8706">
            <v>2605.1999999999998</v>
          </cell>
        </row>
        <row r="8707">
          <cell r="A8707">
            <v>2003</v>
          </cell>
          <cell r="B8707" t="str">
            <v>Baron Davis</v>
          </cell>
          <cell r="D8707" t="str">
            <v>NOH</v>
          </cell>
          <cell r="F8707">
            <v>16.899999999999999</v>
          </cell>
          <cell r="G8707">
            <v>3942922</v>
          </cell>
          <cell r="H8707">
            <v>1889.9999999999998</v>
          </cell>
        </row>
        <row r="8708">
          <cell r="A8708">
            <v>2003</v>
          </cell>
          <cell r="B8708" t="str">
            <v>David Wesley</v>
          </cell>
          <cell r="D8708" t="str">
            <v>NOH</v>
          </cell>
          <cell r="F8708">
            <v>15.1</v>
          </cell>
          <cell r="G8708">
            <v>3600000</v>
          </cell>
          <cell r="H8708">
            <v>2708.3</v>
          </cell>
        </row>
        <row r="8709">
          <cell r="A8709">
            <v>2003</v>
          </cell>
          <cell r="B8709" t="str">
            <v>George Lynch</v>
          </cell>
          <cell r="D8709" t="str">
            <v>NOH</v>
          </cell>
          <cell r="F8709">
            <v>12.9</v>
          </cell>
          <cell r="G8709">
            <v>2600000</v>
          </cell>
          <cell r="H8709">
            <v>1498.5</v>
          </cell>
        </row>
        <row r="8710">
          <cell r="A8710">
            <v>2003</v>
          </cell>
          <cell r="B8710" t="str">
            <v>Stacey Augmon</v>
          </cell>
          <cell r="D8710" t="str">
            <v>NOH</v>
          </cell>
          <cell r="F8710">
            <v>9.3000000000000007</v>
          </cell>
          <cell r="G8710">
            <v>2400000</v>
          </cell>
          <cell r="H8710">
            <v>861</v>
          </cell>
        </row>
        <row r="8711">
          <cell r="A8711">
            <v>2003</v>
          </cell>
          <cell r="B8711" t="str">
            <v>Jerome Moiso</v>
          </cell>
          <cell r="D8711" t="str">
            <v>NOH</v>
          </cell>
          <cell r="F8711">
            <v>14.5</v>
          </cell>
          <cell r="G8711">
            <v>1681200</v>
          </cell>
          <cell r="H8711">
            <v>642.6</v>
          </cell>
        </row>
        <row r="8712">
          <cell r="A8712">
            <v>2003</v>
          </cell>
          <cell r="B8712" t="str">
            <v>Courtney Alexander</v>
          </cell>
          <cell r="D8712" t="str">
            <v>NOH</v>
          </cell>
          <cell r="F8712">
            <v>9.3000000000000007</v>
          </cell>
          <cell r="G8712">
            <v>1517280</v>
          </cell>
          <cell r="H8712">
            <v>1359.6000000000001</v>
          </cell>
        </row>
        <row r="8713">
          <cell r="A8713">
            <v>2003</v>
          </cell>
          <cell r="B8713" t="str">
            <v>Bryce Drew</v>
          </cell>
          <cell r="D8713" t="str">
            <v>NOH</v>
          </cell>
          <cell r="F8713">
            <v>9.4</v>
          </cell>
          <cell r="G8713">
            <v>1300000</v>
          </cell>
          <cell r="H8713">
            <v>79.3</v>
          </cell>
        </row>
        <row r="8714">
          <cell r="A8714">
            <v>2003</v>
          </cell>
          <cell r="B8714" t="str">
            <v>Jamaal Magloire</v>
          </cell>
          <cell r="D8714" t="str">
            <v>NOH</v>
          </cell>
          <cell r="F8714">
            <v>15.4</v>
          </cell>
          <cell r="G8714">
            <v>1121280</v>
          </cell>
          <cell r="H8714">
            <v>2443.6</v>
          </cell>
        </row>
        <row r="8715">
          <cell r="A8715">
            <v>2003</v>
          </cell>
          <cell r="B8715" t="str">
            <v>Robert Traylor</v>
          </cell>
          <cell r="D8715" t="str">
            <v>NOH</v>
          </cell>
          <cell r="F8715">
            <v>15.3</v>
          </cell>
          <cell r="G8715">
            <v>750000</v>
          </cell>
          <cell r="H8715">
            <v>848.7</v>
          </cell>
        </row>
        <row r="8716">
          <cell r="A8716">
            <v>2003</v>
          </cell>
          <cell r="B8716" t="str">
            <v>Robert Pack</v>
          </cell>
          <cell r="D8716" t="str">
            <v>NOH</v>
          </cell>
          <cell r="F8716">
            <v>13.3</v>
          </cell>
          <cell r="H8716">
            <v>439.59999999999997</v>
          </cell>
        </row>
        <row r="8717">
          <cell r="A8717">
            <v>2003</v>
          </cell>
          <cell r="B8717" t="str">
            <v>Randy Livingston</v>
          </cell>
          <cell r="D8717" t="str">
            <v>NOH</v>
          </cell>
          <cell r="F8717">
            <v>19.600000000000001</v>
          </cell>
          <cell r="H8717">
            <v>12</v>
          </cell>
        </row>
        <row r="8718">
          <cell r="A8718">
            <v>2003</v>
          </cell>
          <cell r="B8718" t="str">
            <v>Allan Houston</v>
          </cell>
          <cell r="D8718" t="str">
            <v>NYK</v>
          </cell>
          <cell r="F8718">
            <v>17.7</v>
          </cell>
          <cell r="G8718">
            <v>14343750</v>
          </cell>
          <cell r="H8718">
            <v>3107.7999999999997</v>
          </cell>
        </row>
        <row r="8719">
          <cell r="A8719">
            <v>2003</v>
          </cell>
          <cell r="B8719" t="str">
            <v>Latrell Sprewell</v>
          </cell>
          <cell r="D8719" t="str">
            <v>NYK</v>
          </cell>
          <cell r="F8719">
            <v>14.3</v>
          </cell>
          <cell r="G8719">
            <v>12375000</v>
          </cell>
          <cell r="H8719">
            <v>2856.4</v>
          </cell>
        </row>
        <row r="8720">
          <cell r="A8720">
            <v>2003</v>
          </cell>
          <cell r="B8720" t="str">
            <v>Shandon Anderson</v>
          </cell>
          <cell r="D8720" t="str">
            <v>NYK</v>
          </cell>
          <cell r="F8720">
            <v>13.4</v>
          </cell>
          <cell r="G8720">
            <v>6100000</v>
          </cell>
          <cell r="H8720">
            <v>1730.2</v>
          </cell>
        </row>
        <row r="8721">
          <cell r="A8721">
            <v>2003</v>
          </cell>
          <cell r="B8721" t="str">
            <v>Charlie Ward</v>
          </cell>
          <cell r="D8721" t="str">
            <v>NYK</v>
          </cell>
          <cell r="F8721">
            <v>15.9</v>
          </cell>
          <cell r="G8721">
            <v>5570000</v>
          </cell>
          <cell r="H8721">
            <v>1465.2</v>
          </cell>
        </row>
        <row r="8722">
          <cell r="A8722">
            <v>2003</v>
          </cell>
          <cell r="B8722" t="str">
            <v>Howard Eisley</v>
          </cell>
          <cell r="D8722" t="str">
            <v>NYK</v>
          </cell>
          <cell r="F8722">
            <v>14.1</v>
          </cell>
          <cell r="G8722">
            <v>5312500</v>
          </cell>
          <cell r="H8722">
            <v>2246.7999999999997</v>
          </cell>
        </row>
        <row r="8723">
          <cell r="A8723">
            <v>2003</v>
          </cell>
          <cell r="B8723" t="str">
            <v>Clarence Weatherspoon</v>
          </cell>
          <cell r="D8723" t="str">
            <v>NYK</v>
          </cell>
          <cell r="F8723">
            <v>14.5</v>
          </cell>
          <cell r="G8723">
            <v>4991800</v>
          </cell>
          <cell r="H8723">
            <v>2022.4</v>
          </cell>
        </row>
        <row r="8724">
          <cell r="A8724">
            <v>2003</v>
          </cell>
          <cell r="B8724" t="str">
            <v>Kurt Thomas</v>
          </cell>
          <cell r="D8724" t="str">
            <v>NYK</v>
          </cell>
          <cell r="F8724">
            <v>16.7</v>
          </cell>
          <cell r="G8724">
            <v>4903750</v>
          </cell>
          <cell r="H8724">
            <v>2575.8000000000002</v>
          </cell>
        </row>
        <row r="8725">
          <cell r="A8725">
            <v>2003</v>
          </cell>
          <cell r="B8725" t="str">
            <v>Travis Knight</v>
          </cell>
          <cell r="D8725" t="str">
            <v>NYK</v>
          </cell>
          <cell r="F8725">
            <v>8.3000000000000007</v>
          </cell>
          <cell r="G8725">
            <v>4000000</v>
          </cell>
          <cell r="H8725">
            <v>288</v>
          </cell>
        </row>
        <row r="8726">
          <cell r="A8726">
            <v>2003</v>
          </cell>
          <cell r="B8726" t="str">
            <v>Othella Harrington</v>
          </cell>
          <cell r="D8726" t="str">
            <v>NYK</v>
          </cell>
          <cell r="F8726">
            <v>12.3</v>
          </cell>
          <cell r="G8726">
            <v>2700000</v>
          </cell>
          <cell r="H8726">
            <v>1850</v>
          </cell>
        </row>
        <row r="8727">
          <cell r="A8727">
            <v>2003</v>
          </cell>
          <cell r="B8727" t="str">
            <v>Michael Doleac</v>
          </cell>
          <cell r="D8727" t="str">
            <v>NYK</v>
          </cell>
          <cell r="F8727">
            <v>8.9</v>
          </cell>
          <cell r="G8727">
            <v>1400000</v>
          </cell>
          <cell r="H8727">
            <v>1042.5</v>
          </cell>
        </row>
        <row r="8728">
          <cell r="A8728">
            <v>2003</v>
          </cell>
          <cell r="B8728" t="str">
            <v>Frank Williams</v>
          </cell>
          <cell r="D8728" t="str">
            <v>NYK</v>
          </cell>
          <cell r="F8728">
            <v>6.4</v>
          </cell>
          <cell r="G8728">
            <v>832560</v>
          </cell>
          <cell r="H8728">
            <v>168</v>
          </cell>
        </row>
        <row r="8729">
          <cell r="A8729">
            <v>2003</v>
          </cell>
          <cell r="B8729" t="str">
            <v>Lavor Postell</v>
          </cell>
          <cell r="D8729" t="str">
            <v>NYK</v>
          </cell>
          <cell r="F8729">
            <v>7.8</v>
          </cell>
          <cell r="G8729">
            <v>587435</v>
          </cell>
          <cell r="H8729">
            <v>98.399999999999991</v>
          </cell>
        </row>
        <row r="8730">
          <cell r="A8730">
            <v>2003</v>
          </cell>
          <cell r="B8730" t="str">
            <v>Lee Nailon</v>
          </cell>
          <cell r="D8730" t="str">
            <v>NYK</v>
          </cell>
          <cell r="F8730">
            <v>14.3</v>
          </cell>
          <cell r="G8730">
            <v>587435</v>
          </cell>
          <cell r="H8730">
            <v>406.59999999999997</v>
          </cell>
        </row>
        <row r="8731">
          <cell r="A8731">
            <v>2003</v>
          </cell>
          <cell r="B8731" t="str">
            <v>Shawn Kemp</v>
          </cell>
          <cell r="D8731" t="str">
            <v>ORL</v>
          </cell>
          <cell r="F8731">
            <v>11.7</v>
          </cell>
          <cell r="G8731">
            <v>12621028</v>
          </cell>
          <cell r="H8731">
            <v>1635.3</v>
          </cell>
        </row>
        <row r="8732">
          <cell r="A8732">
            <v>2003</v>
          </cell>
          <cell r="B8732" t="str">
            <v>Tracy McGrady</v>
          </cell>
          <cell r="D8732" t="str">
            <v>ORL</v>
          </cell>
          <cell r="F8732">
            <v>30.3</v>
          </cell>
          <cell r="G8732">
            <v>12072500</v>
          </cell>
          <cell r="H8732">
            <v>2955</v>
          </cell>
        </row>
        <row r="8733">
          <cell r="A8733">
            <v>2003</v>
          </cell>
          <cell r="B8733" t="str">
            <v>Grant Hill</v>
          </cell>
          <cell r="D8733" t="str">
            <v>ORL</v>
          </cell>
          <cell r="F8733">
            <v>20.8</v>
          </cell>
          <cell r="G8733">
            <v>12072500</v>
          </cell>
          <cell r="H8733">
            <v>843.90000000000009</v>
          </cell>
        </row>
        <row r="8734">
          <cell r="A8734">
            <v>2003</v>
          </cell>
          <cell r="B8734" t="str">
            <v>Darrell Armstrong</v>
          </cell>
          <cell r="D8734" t="str">
            <v>ORL</v>
          </cell>
          <cell r="F8734">
            <v>14.6</v>
          </cell>
          <cell r="G8734">
            <v>4010000</v>
          </cell>
          <cell r="H8734">
            <v>2353.4</v>
          </cell>
        </row>
        <row r="8735">
          <cell r="A8735">
            <v>2003</v>
          </cell>
          <cell r="B8735" t="str">
            <v>Andrew DeClercq</v>
          </cell>
          <cell r="D8735" t="str">
            <v>ORL</v>
          </cell>
          <cell r="F8735">
            <v>11.3</v>
          </cell>
          <cell r="G8735">
            <v>3262500</v>
          </cell>
          <cell r="H8735">
            <v>1324.3999999999999</v>
          </cell>
        </row>
        <row r="8736">
          <cell r="A8736">
            <v>2003</v>
          </cell>
          <cell r="B8736" t="str">
            <v>Horace Grant</v>
          </cell>
          <cell r="D8736" t="str">
            <v>ORL</v>
          </cell>
          <cell r="F8736">
            <v>13.1</v>
          </cell>
          <cell r="G8736">
            <v>2661538</v>
          </cell>
          <cell r="H8736">
            <v>85</v>
          </cell>
        </row>
        <row r="8737">
          <cell r="A8737">
            <v>2003</v>
          </cell>
          <cell r="B8737" t="str">
            <v>Pat Garrity</v>
          </cell>
          <cell r="D8737" t="str">
            <v>ORL</v>
          </cell>
          <cell r="F8737">
            <v>11.2</v>
          </cell>
          <cell r="G8737">
            <v>2350000</v>
          </cell>
          <cell r="H8737">
            <v>2583.9</v>
          </cell>
        </row>
        <row r="8738">
          <cell r="A8738">
            <v>2003</v>
          </cell>
          <cell r="B8738" t="str">
            <v>Steven Hunter</v>
          </cell>
          <cell r="D8738" t="str">
            <v>ORL</v>
          </cell>
          <cell r="F8738">
            <v>13.4</v>
          </cell>
          <cell r="G8738">
            <v>1338240</v>
          </cell>
          <cell r="H8738">
            <v>445.5</v>
          </cell>
        </row>
        <row r="8739">
          <cell r="A8739">
            <v>2003</v>
          </cell>
          <cell r="B8739" t="str">
            <v>Jeryl Sasser</v>
          </cell>
          <cell r="D8739" t="str">
            <v>ORL</v>
          </cell>
          <cell r="F8739">
            <v>8.3000000000000007</v>
          </cell>
          <cell r="G8739">
            <v>969480</v>
          </cell>
          <cell r="H8739">
            <v>1027.5</v>
          </cell>
        </row>
        <row r="8740">
          <cell r="A8740">
            <v>2003</v>
          </cell>
          <cell r="B8740" t="str">
            <v>Jacque Vaughn</v>
          </cell>
          <cell r="D8740" t="str">
            <v>ORL</v>
          </cell>
          <cell r="F8740">
            <v>10.5</v>
          </cell>
          <cell r="G8740">
            <v>699935</v>
          </cell>
          <cell r="H8740">
            <v>1688</v>
          </cell>
        </row>
        <row r="8741">
          <cell r="A8741">
            <v>2003</v>
          </cell>
          <cell r="B8741" t="str">
            <v>Olumide Oyedeji</v>
          </cell>
          <cell r="D8741" t="str">
            <v>ORL</v>
          </cell>
          <cell r="F8741">
            <v>9.4</v>
          </cell>
          <cell r="G8741">
            <v>587435</v>
          </cell>
          <cell r="H8741">
            <v>145.80000000000001</v>
          </cell>
        </row>
        <row r="8742">
          <cell r="A8742">
            <v>2003</v>
          </cell>
          <cell r="B8742" t="str">
            <v>Pat Burke</v>
          </cell>
          <cell r="D8742" t="str">
            <v>ORL</v>
          </cell>
          <cell r="F8742">
            <v>8.3000000000000007</v>
          </cell>
          <cell r="G8742">
            <v>349458</v>
          </cell>
          <cell r="H8742">
            <v>781.19999999999993</v>
          </cell>
        </row>
        <row r="8743">
          <cell r="A8743">
            <v>2003</v>
          </cell>
          <cell r="B8743" t="str">
            <v>Brian Skinner</v>
          </cell>
          <cell r="D8743" t="str">
            <v>PHI</v>
          </cell>
          <cell r="F8743">
            <v>15.4</v>
          </cell>
          <cell r="H8743">
            <v>1378.3</v>
          </cell>
        </row>
        <row r="8744">
          <cell r="A8744">
            <v>2003</v>
          </cell>
          <cell r="B8744" t="str">
            <v>Keith Van</v>
          </cell>
          <cell r="D8744" t="str">
            <v>PHI</v>
          </cell>
          <cell r="F8744">
            <v>17.3</v>
          </cell>
          <cell r="H8744">
            <v>2338.4</v>
          </cell>
        </row>
        <row r="8745">
          <cell r="A8745">
            <v>2003</v>
          </cell>
          <cell r="B8745" t="str">
            <v>Aaron McKie</v>
          </cell>
          <cell r="D8745" t="str">
            <v>PHI</v>
          </cell>
          <cell r="F8745">
            <v>13.7</v>
          </cell>
          <cell r="H8745">
            <v>2376</v>
          </cell>
        </row>
        <row r="8746">
          <cell r="A8746">
            <v>2003</v>
          </cell>
          <cell r="B8746" t="str">
            <v>John Salmons</v>
          </cell>
          <cell r="D8746" t="str">
            <v>PHI</v>
          </cell>
          <cell r="F8746">
            <v>9.5</v>
          </cell>
          <cell r="H8746">
            <v>505.6</v>
          </cell>
        </row>
        <row r="8747">
          <cell r="A8747">
            <v>2003</v>
          </cell>
          <cell r="B8747" t="str">
            <v>Efthimi Rentzias</v>
          </cell>
          <cell r="D8747" t="str">
            <v>PHI</v>
          </cell>
          <cell r="F8747">
            <v>10.6</v>
          </cell>
          <cell r="H8747">
            <v>143.5</v>
          </cell>
        </row>
        <row r="8748">
          <cell r="A8748">
            <v>2003</v>
          </cell>
          <cell r="B8748" t="str">
            <v>Todd MacCulloch</v>
          </cell>
          <cell r="D8748" t="str">
            <v>PHI</v>
          </cell>
          <cell r="F8748">
            <v>14.9</v>
          </cell>
          <cell r="H8748">
            <v>810.6</v>
          </cell>
        </row>
        <row r="8749">
          <cell r="A8749">
            <v>2003</v>
          </cell>
          <cell r="B8749" t="str">
            <v>Greg Buckner</v>
          </cell>
          <cell r="D8749" t="str">
            <v>PHI</v>
          </cell>
          <cell r="F8749">
            <v>11.6</v>
          </cell>
          <cell r="H8749">
            <v>1515</v>
          </cell>
        </row>
        <row r="8750">
          <cell r="A8750">
            <v>2003</v>
          </cell>
          <cell r="B8750" t="str">
            <v>Eric Snow</v>
          </cell>
          <cell r="D8750" t="str">
            <v>PHI</v>
          </cell>
          <cell r="F8750">
            <v>15.6</v>
          </cell>
          <cell r="H8750">
            <v>3107.7999999999997</v>
          </cell>
        </row>
        <row r="8751">
          <cell r="A8751">
            <v>2003</v>
          </cell>
          <cell r="B8751" t="str">
            <v>Monty Williams</v>
          </cell>
          <cell r="D8751" t="str">
            <v>PHI</v>
          </cell>
          <cell r="F8751">
            <v>12.5</v>
          </cell>
          <cell r="H8751">
            <v>275.09999999999997</v>
          </cell>
        </row>
        <row r="8752">
          <cell r="A8752">
            <v>2003</v>
          </cell>
          <cell r="B8752" t="str">
            <v>Derrick Coleman</v>
          </cell>
          <cell r="D8752" t="str">
            <v>PHI</v>
          </cell>
          <cell r="F8752">
            <v>15.4</v>
          </cell>
          <cell r="H8752">
            <v>1740.8</v>
          </cell>
        </row>
        <row r="8753">
          <cell r="A8753">
            <v>2003</v>
          </cell>
          <cell r="B8753" t="str">
            <v>Allen Iverson</v>
          </cell>
          <cell r="D8753" t="str">
            <v>PHI</v>
          </cell>
          <cell r="F8753">
            <v>21.2</v>
          </cell>
          <cell r="H8753">
            <v>3485</v>
          </cell>
        </row>
        <row r="8754">
          <cell r="A8754">
            <v>2003</v>
          </cell>
          <cell r="B8754" t="str">
            <v>Stephon Marbury</v>
          </cell>
          <cell r="D8754" t="str">
            <v>PHO</v>
          </cell>
          <cell r="F8754">
            <v>20.100000000000001</v>
          </cell>
          <cell r="G8754">
            <v>12375000</v>
          </cell>
          <cell r="H8754">
            <v>3240</v>
          </cell>
        </row>
        <row r="8755">
          <cell r="A8755">
            <v>2003</v>
          </cell>
          <cell r="B8755" t="str">
            <v>Anfernee Hardaway</v>
          </cell>
          <cell r="D8755" t="str">
            <v>PHO</v>
          </cell>
          <cell r="F8755">
            <v>13</v>
          </cell>
          <cell r="G8755">
            <v>12375000</v>
          </cell>
          <cell r="H8755">
            <v>1774.8000000000002</v>
          </cell>
        </row>
        <row r="8756">
          <cell r="A8756">
            <v>2003</v>
          </cell>
          <cell r="B8756" t="str">
            <v>Tom Gugliotta</v>
          </cell>
          <cell r="D8756" t="str">
            <v>PHO</v>
          </cell>
          <cell r="F8756">
            <v>10.9</v>
          </cell>
          <cell r="G8756">
            <v>10892000</v>
          </cell>
          <cell r="H8756">
            <v>448.20000000000005</v>
          </cell>
        </row>
        <row r="8757">
          <cell r="A8757">
            <v>2003</v>
          </cell>
          <cell r="B8757" t="str">
            <v>Bo Outlaw</v>
          </cell>
          <cell r="D8757" t="str">
            <v>PHO</v>
          </cell>
          <cell r="F8757">
            <v>12.2</v>
          </cell>
          <cell r="G8757">
            <v>6585000</v>
          </cell>
          <cell r="H8757">
            <v>1800</v>
          </cell>
        </row>
        <row r="8758">
          <cell r="A8758">
            <v>2003</v>
          </cell>
          <cell r="B8758" t="str">
            <v>Randy Brown</v>
          </cell>
          <cell r="D8758" t="str">
            <v>PHO</v>
          </cell>
          <cell r="F8758">
            <v>7.2</v>
          </cell>
          <cell r="G8758">
            <v>2700000</v>
          </cell>
          <cell r="H8758">
            <v>262.39999999999998</v>
          </cell>
        </row>
        <row r="8759">
          <cell r="A8759">
            <v>2003</v>
          </cell>
          <cell r="B8759" t="str">
            <v>Shawn Marion</v>
          </cell>
          <cell r="D8759" t="str">
            <v>PHO</v>
          </cell>
          <cell r="F8759">
            <v>21.3</v>
          </cell>
          <cell r="G8759">
            <v>2265375</v>
          </cell>
          <cell r="H8759">
            <v>3369.6</v>
          </cell>
        </row>
        <row r="8760">
          <cell r="A8760">
            <v>2003</v>
          </cell>
          <cell r="B8760" t="str">
            <v>Joe Johnson</v>
          </cell>
          <cell r="D8760" t="str">
            <v>PHO</v>
          </cell>
          <cell r="F8760">
            <v>11.6</v>
          </cell>
          <cell r="G8760">
            <v>1729560</v>
          </cell>
          <cell r="H8760">
            <v>2255</v>
          </cell>
        </row>
        <row r="8761">
          <cell r="A8761">
            <v>2003</v>
          </cell>
          <cell r="B8761" t="str">
            <v>Scott Williams</v>
          </cell>
          <cell r="D8761" t="str">
            <v>PHO</v>
          </cell>
          <cell r="F8761">
            <v>9.6999999999999993</v>
          </cell>
          <cell r="G8761">
            <v>1030000</v>
          </cell>
          <cell r="H8761">
            <v>869.4</v>
          </cell>
        </row>
        <row r="8762">
          <cell r="A8762">
            <v>2003</v>
          </cell>
          <cell r="B8762" t="str">
            <v>Casey Jacobsen</v>
          </cell>
          <cell r="D8762" t="str">
            <v>PHO</v>
          </cell>
          <cell r="F8762">
            <v>9.1999999999999993</v>
          </cell>
          <cell r="G8762">
            <v>941040</v>
          </cell>
          <cell r="H8762">
            <v>1144.8</v>
          </cell>
        </row>
        <row r="8763">
          <cell r="A8763">
            <v>2003</v>
          </cell>
          <cell r="B8763" t="str">
            <v>Jake Tsakalidis</v>
          </cell>
          <cell r="D8763" t="str">
            <v>PHO</v>
          </cell>
          <cell r="F8763">
            <v>10.199999999999999</v>
          </cell>
          <cell r="G8763">
            <v>877680</v>
          </cell>
          <cell r="H8763">
            <v>544.5</v>
          </cell>
        </row>
        <row r="8764">
          <cell r="A8764">
            <v>2003</v>
          </cell>
          <cell r="B8764" t="str">
            <v>Jake Voskuhl</v>
          </cell>
          <cell r="D8764" t="str">
            <v>PHO</v>
          </cell>
          <cell r="F8764">
            <v>11.8</v>
          </cell>
          <cell r="G8764">
            <v>587435</v>
          </cell>
          <cell r="H8764">
            <v>949</v>
          </cell>
        </row>
        <row r="8765">
          <cell r="A8765">
            <v>2003</v>
          </cell>
          <cell r="B8765" t="str">
            <v>Dan Langhi</v>
          </cell>
          <cell r="D8765" t="str">
            <v>PHO</v>
          </cell>
          <cell r="F8765">
            <v>9.4</v>
          </cell>
          <cell r="G8765">
            <v>587435</v>
          </cell>
          <cell r="H8765">
            <v>540</v>
          </cell>
        </row>
        <row r="8766">
          <cell r="A8766">
            <v>2003</v>
          </cell>
          <cell r="B8766" t="str">
            <v>Amar'e Stoudemire</v>
          </cell>
          <cell r="D8766" t="str">
            <v>PHO</v>
          </cell>
          <cell r="F8766">
            <v>16.2</v>
          </cell>
          <cell r="H8766">
            <v>2566.6</v>
          </cell>
        </row>
        <row r="8767">
          <cell r="A8767">
            <v>2003</v>
          </cell>
          <cell r="B8767" t="str">
            <v>Scottie Pippen</v>
          </cell>
          <cell r="D8767" t="str">
            <v>POR</v>
          </cell>
          <cell r="F8767">
            <v>15.3</v>
          </cell>
          <cell r="G8767">
            <v>19727524</v>
          </cell>
          <cell r="H8767">
            <v>1913.6</v>
          </cell>
        </row>
        <row r="8768">
          <cell r="A8768">
            <v>2003</v>
          </cell>
          <cell r="B8768" t="str">
            <v>Rasheed Wallace</v>
          </cell>
          <cell r="D8768" t="str">
            <v>POR</v>
          </cell>
          <cell r="F8768">
            <v>18.5</v>
          </cell>
          <cell r="G8768">
            <v>16200000</v>
          </cell>
          <cell r="H8768">
            <v>2686.2</v>
          </cell>
        </row>
        <row r="8769">
          <cell r="A8769">
            <v>2003</v>
          </cell>
          <cell r="B8769" t="str">
            <v>Damon Stoudamire</v>
          </cell>
          <cell r="D8769" t="str">
            <v>POR</v>
          </cell>
          <cell r="F8769">
            <v>12.1</v>
          </cell>
          <cell r="G8769">
            <v>12375000</v>
          </cell>
          <cell r="H8769">
            <v>1315.7</v>
          </cell>
        </row>
        <row r="8770">
          <cell r="A8770">
            <v>2003</v>
          </cell>
          <cell r="B8770" t="str">
            <v>Dale Davis</v>
          </cell>
          <cell r="D8770" t="str">
            <v>POR</v>
          </cell>
          <cell r="F8770">
            <v>14.5</v>
          </cell>
          <cell r="G8770">
            <v>8055000</v>
          </cell>
          <cell r="H8770">
            <v>2285.4</v>
          </cell>
        </row>
        <row r="8771">
          <cell r="A8771">
            <v>2003</v>
          </cell>
          <cell r="B8771" t="str">
            <v>Derek Anderson</v>
          </cell>
          <cell r="D8771" t="str">
            <v>POR</v>
          </cell>
          <cell r="F8771">
            <v>16.899999999999999</v>
          </cell>
          <cell r="G8771">
            <v>7144500</v>
          </cell>
          <cell r="H8771">
            <v>2553.6</v>
          </cell>
        </row>
        <row r="8772">
          <cell r="A8772">
            <v>2003</v>
          </cell>
          <cell r="B8772" t="str">
            <v>Arvydas Sabonis</v>
          </cell>
          <cell r="D8772" t="str">
            <v>POR</v>
          </cell>
          <cell r="F8772">
            <v>20.5</v>
          </cell>
          <cell r="G8772">
            <v>6850000</v>
          </cell>
          <cell r="H8772">
            <v>1209</v>
          </cell>
        </row>
        <row r="8773">
          <cell r="A8773">
            <v>2003</v>
          </cell>
          <cell r="B8773" t="str">
            <v>Bonzi Wells</v>
          </cell>
          <cell r="D8773" t="str">
            <v>POR</v>
          </cell>
          <cell r="F8773">
            <v>15.7</v>
          </cell>
          <cell r="G8773">
            <v>6300000</v>
          </cell>
          <cell r="H8773">
            <v>2392.5</v>
          </cell>
        </row>
        <row r="8774">
          <cell r="A8774">
            <v>2003</v>
          </cell>
          <cell r="B8774" t="str">
            <v>Ruben Patterson</v>
          </cell>
          <cell r="D8774" t="str">
            <v>POR</v>
          </cell>
          <cell r="F8774">
            <v>14.5</v>
          </cell>
          <cell r="G8774">
            <v>4991800</v>
          </cell>
          <cell r="H8774">
            <v>1653.6</v>
          </cell>
        </row>
        <row r="8775">
          <cell r="A8775">
            <v>2003</v>
          </cell>
          <cell r="B8775" t="str">
            <v>Antonio Daniels</v>
          </cell>
          <cell r="D8775" t="str">
            <v>POR</v>
          </cell>
          <cell r="F8775">
            <v>13.3</v>
          </cell>
          <cell r="G8775">
            <v>3375000</v>
          </cell>
          <cell r="H8775">
            <v>871</v>
          </cell>
        </row>
        <row r="8776">
          <cell r="A8776">
            <v>2003</v>
          </cell>
          <cell r="B8776" t="str">
            <v>Jeff McInnis</v>
          </cell>
          <cell r="D8776" t="str">
            <v>POR</v>
          </cell>
          <cell r="F8776">
            <v>10</v>
          </cell>
          <cell r="G8776">
            <v>3000000</v>
          </cell>
          <cell r="H8776">
            <v>1312.5</v>
          </cell>
        </row>
        <row r="8777">
          <cell r="A8777">
            <v>2003</v>
          </cell>
          <cell r="B8777" t="str">
            <v>Zach Randolph</v>
          </cell>
          <cell r="D8777" t="str">
            <v>POR</v>
          </cell>
          <cell r="F8777">
            <v>19.899999999999999</v>
          </cell>
          <cell r="G8777">
            <v>1095720</v>
          </cell>
          <cell r="H8777">
            <v>1301.3</v>
          </cell>
        </row>
        <row r="8778">
          <cell r="A8778">
            <v>2003</v>
          </cell>
          <cell r="B8778" t="str">
            <v>Qyntel Woods</v>
          </cell>
          <cell r="D8778" t="str">
            <v>POR</v>
          </cell>
          <cell r="F8778">
            <v>11.2</v>
          </cell>
          <cell r="G8778">
            <v>980280</v>
          </cell>
          <cell r="H8778">
            <v>333.9</v>
          </cell>
        </row>
        <row r="8779">
          <cell r="A8779">
            <v>2003</v>
          </cell>
          <cell r="B8779" t="str">
            <v>Charles Smith</v>
          </cell>
          <cell r="D8779" t="str">
            <v>POR</v>
          </cell>
          <cell r="F8779">
            <v>5.9</v>
          </cell>
          <cell r="G8779">
            <v>637435</v>
          </cell>
          <cell r="H8779">
            <v>12.899999999999999</v>
          </cell>
        </row>
        <row r="8780">
          <cell r="A8780">
            <v>2003</v>
          </cell>
          <cell r="B8780" t="str">
            <v>Ruben Boumtje-Boumtje</v>
          </cell>
          <cell r="D8780" t="str">
            <v>POR</v>
          </cell>
          <cell r="F8780">
            <v>18.399999999999999</v>
          </cell>
          <cell r="G8780">
            <v>512435</v>
          </cell>
          <cell r="H8780">
            <v>5</v>
          </cell>
        </row>
        <row r="8781">
          <cell r="A8781">
            <v>2003</v>
          </cell>
          <cell r="B8781" t="str">
            <v>Chris Webber</v>
          </cell>
          <cell r="D8781" t="str">
            <v>SAC</v>
          </cell>
          <cell r="F8781">
            <v>20.9</v>
          </cell>
          <cell r="G8781">
            <v>14343750</v>
          </cell>
          <cell r="H8781">
            <v>2619.7000000000003</v>
          </cell>
        </row>
        <row r="8782">
          <cell r="A8782">
            <v>2003</v>
          </cell>
          <cell r="B8782" t="str">
            <v>Vlade Divac</v>
          </cell>
          <cell r="D8782" t="str">
            <v>SAC</v>
          </cell>
          <cell r="F8782">
            <v>15.6</v>
          </cell>
          <cell r="G8782">
            <v>11248076</v>
          </cell>
          <cell r="H8782">
            <v>2384</v>
          </cell>
        </row>
        <row r="8783">
          <cell r="A8783">
            <v>2003</v>
          </cell>
          <cell r="B8783" t="str">
            <v>Mike Bibby</v>
          </cell>
          <cell r="D8783" t="str">
            <v>SAC</v>
          </cell>
          <cell r="F8783">
            <v>17.600000000000001</v>
          </cell>
          <cell r="G8783">
            <v>8500000</v>
          </cell>
          <cell r="H8783">
            <v>1837</v>
          </cell>
        </row>
        <row r="8784">
          <cell r="A8784">
            <v>2003</v>
          </cell>
          <cell r="B8784" t="str">
            <v>Doug Christie</v>
          </cell>
          <cell r="D8784" t="str">
            <v>SAC</v>
          </cell>
          <cell r="F8784">
            <v>15</v>
          </cell>
          <cell r="G8784">
            <v>6250000</v>
          </cell>
          <cell r="H8784">
            <v>2712</v>
          </cell>
        </row>
        <row r="8785">
          <cell r="A8785">
            <v>2003</v>
          </cell>
          <cell r="B8785" t="str">
            <v>Peja Stojakovic</v>
          </cell>
          <cell r="D8785" t="str">
            <v>SAC</v>
          </cell>
          <cell r="F8785">
            <v>19.600000000000001</v>
          </cell>
          <cell r="G8785">
            <v>5625000</v>
          </cell>
          <cell r="H8785">
            <v>2448</v>
          </cell>
        </row>
        <row r="8786">
          <cell r="A8786">
            <v>2003</v>
          </cell>
          <cell r="B8786" t="str">
            <v>Scot Pollard</v>
          </cell>
          <cell r="D8786" t="str">
            <v>SAC</v>
          </cell>
          <cell r="F8786">
            <v>14.6</v>
          </cell>
          <cell r="G8786">
            <v>4826874</v>
          </cell>
          <cell r="H8786">
            <v>324.3</v>
          </cell>
        </row>
        <row r="8787">
          <cell r="A8787">
            <v>2003</v>
          </cell>
          <cell r="B8787" t="str">
            <v>Keon Clark</v>
          </cell>
          <cell r="D8787" t="str">
            <v>SAC</v>
          </cell>
          <cell r="F8787">
            <v>13.9</v>
          </cell>
          <cell r="G8787">
            <v>4546000</v>
          </cell>
          <cell r="H8787">
            <v>1784</v>
          </cell>
        </row>
        <row r="8788">
          <cell r="A8788">
            <v>2003</v>
          </cell>
          <cell r="B8788" t="str">
            <v>Lawrence Funderburke</v>
          </cell>
          <cell r="D8788" t="str">
            <v>SAC</v>
          </cell>
          <cell r="F8788">
            <v>11.8</v>
          </cell>
          <cell r="G8788">
            <v>3300000</v>
          </cell>
          <cell r="H8788">
            <v>229.5</v>
          </cell>
        </row>
        <row r="8789">
          <cell r="A8789">
            <v>2003</v>
          </cell>
          <cell r="B8789" t="str">
            <v>Bobby Jackson</v>
          </cell>
          <cell r="D8789" t="str">
            <v>SAC</v>
          </cell>
          <cell r="F8789">
            <v>18.399999999999999</v>
          </cell>
          <cell r="G8789">
            <v>2700000</v>
          </cell>
          <cell r="H8789">
            <v>1675.6</v>
          </cell>
        </row>
        <row r="8790">
          <cell r="A8790">
            <v>2003</v>
          </cell>
          <cell r="B8790" t="str">
            <v>Hedo Turkoglu</v>
          </cell>
          <cell r="D8790" t="str">
            <v>SAC</v>
          </cell>
          <cell r="F8790">
            <v>12</v>
          </cell>
          <cell r="G8790">
            <v>1300920</v>
          </cell>
          <cell r="H8790">
            <v>1172.5</v>
          </cell>
        </row>
        <row r="8791">
          <cell r="A8791">
            <v>2003</v>
          </cell>
          <cell r="B8791" t="str">
            <v>Gerald Wallace</v>
          </cell>
          <cell r="D8791" t="str">
            <v>SAC</v>
          </cell>
          <cell r="F8791">
            <v>12.5</v>
          </cell>
          <cell r="G8791">
            <v>857760</v>
          </cell>
          <cell r="H8791">
            <v>568.69999999999993</v>
          </cell>
        </row>
        <row r="8792">
          <cell r="A8792">
            <v>2003</v>
          </cell>
          <cell r="B8792" t="str">
            <v>Jim Jackson</v>
          </cell>
          <cell r="D8792" t="str">
            <v>SAC</v>
          </cell>
          <cell r="F8792">
            <v>12.4</v>
          </cell>
          <cell r="G8792">
            <v>791341</v>
          </cell>
          <cell r="H8792">
            <v>1310.4000000000001</v>
          </cell>
        </row>
        <row r="8793">
          <cell r="A8793">
            <v>2003</v>
          </cell>
          <cell r="B8793" t="str">
            <v>Damon Jones</v>
          </cell>
          <cell r="D8793" t="str">
            <v>SAC</v>
          </cell>
          <cell r="F8793">
            <v>11.5</v>
          </cell>
          <cell r="G8793">
            <v>637435</v>
          </cell>
          <cell r="H8793">
            <v>710.5</v>
          </cell>
        </row>
        <row r="8794">
          <cell r="A8794">
            <v>2003</v>
          </cell>
          <cell r="B8794" t="str">
            <v>Tim Duncan</v>
          </cell>
          <cell r="D8794" t="str">
            <v>SAS</v>
          </cell>
          <cell r="F8794">
            <v>26.9</v>
          </cell>
          <cell r="G8794">
            <v>12072500</v>
          </cell>
          <cell r="H8794">
            <v>3183.2999999999997</v>
          </cell>
        </row>
        <row r="8795">
          <cell r="A8795">
            <v>2003</v>
          </cell>
          <cell r="B8795" t="str">
            <v>David Robinson</v>
          </cell>
          <cell r="D8795" t="str">
            <v>SAS</v>
          </cell>
          <cell r="F8795">
            <v>17.8</v>
          </cell>
          <cell r="G8795">
            <v>10500000</v>
          </cell>
          <cell r="H8795">
            <v>1676.8</v>
          </cell>
        </row>
        <row r="8796">
          <cell r="A8796">
            <v>2003</v>
          </cell>
          <cell r="B8796" t="str">
            <v>Steve Smith</v>
          </cell>
          <cell r="D8796" t="str">
            <v>SAS</v>
          </cell>
          <cell r="F8796">
            <v>12</v>
          </cell>
          <cell r="G8796">
            <v>9900000</v>
          </cell>
          <cell r="H8796">
            <v>1033.5</v>
          </cell>
        </row>
        <row r="8797">
          <cell r="A8797">
            <v>2003</v>
          </cell>
          <cell r="B8797" t="str">
            <v>Danny Ferry</v>
          </cell>
          <cell r="D8797" t="str">
            <v>SAS</v>
          </cell>
          <cell r="F8797">
            <v>5.0999999999999996</v>
          </cell>
          <cell r="G8797">
            <v>4546000</v>
          </cell>
          <cell r="H8797">
            <v>601.6</v>
          </cell>
        </row>
        <row r="8798">
          <cell r="A8798">
            <v>2003</v>
          </cell>
          <cell r="B8798" t="str">
            <v>Malik Rose</v>
          </cell>
          <cell r="D8798" t="str">
            <v>SAS</v>
          </cell>
          <cell r="F8798">
            <v>16.100000000000001</v>
          </cell>
          <cell r="G8798">
            <v>4370000</v>
          </cell>
          <cell r="H8798">
            <v>1935.5</v>
          </cell>
        </row>
        <row r="8799">
          <cell r="A8799">
            <v>2003</v>
          </cell>
          <cell r="B8799" t="str">
            <v>Bruce Bowen</v>
          </cell>
          <cell r="D8799" t="str">
            <v>SAS</v>
          </cell>
          <cell r="F8799">
            <v>9.1</v>
          </cell>
          <cell r="G8799">
            <v>3550000</v>
          </cell>
          <cell r="H8799">
            <v>2566.6</v>
          </cell>
        </row>
        <row r="8800">
          <cell r="A8800">
            <v>2003</v>
          </cell>
          <cell r="B8800" t="str">
            <v>Steve Kerr</v>
          </cell>
          <cell r="D8800" t="str">
            <v>SAS</v>
          </cell>
          <cell r="F8800">
            <v>11.4</v>
          </cell>
          <cell r="G8800">
            <v>2625000</v>
          </cell>
          <cell r="H8800">
            <v>952.5</v>
          </cell>
        </row>
        <row r="8801">
          <cell r="A8801">
            <v>2003</v>
          </cell>
          <cell r="B8801" t="str">
            <v>Manu Ginóbili</v>
          </cell>
          <cell r="D8801" t="str">
            <v>SAS</v>
          </cell>
          <cell r="F8801">
            <v>14.7</v>
          </cell>
          <cell r="G8801">
            <v>1325000</v>
          </cell>
          <cell r="H8801">
            <v>1428.3</v>
          </cell>
        </row>
        <row r="8802">
          <cell r="A8802">
            <v>2003</v>
          </cell>
          <cell r="B8802" t="str">
            <v>Speedy Claxton</v>
          </cell>
          <cell r="D8802" t="str">
            <v>SAS</v>
          </cell>
          <cell r="F8802">
            <v>15.9</v>
          </cell>
          <cell r="G8802">
            <v>1076400</v>
          </cell>
          <cell r="H8802">
            <v>471</v>
          </cell>
        </row>
        <row r="8803">
          <cell r="A8803">
            <v>2003</v>
          </cell>
          <cell r="B8803" t="str">
            <v>Kevin Willis</v>
          </cell>
          <cell r="D8803" t="str">
            <v>SAS</v>
          </cell>
          <cell r="F8803">
            <v>12.5</v>
          </cell>
          <cell r="G8803">
            <v>1030000</v>
          </cell>
          <cell r="H8803">
            <v>837.80000000000007</v>
          </cell>
        </row>
        <row r="8804">
          <cell r="A8804">
            <v>2003</v>
          </cell>
          <cell r="B8804" t="str">
            <v>Tony Parker</v>
          </cell>
          <cell r="D8804" t="str">
            <v>SAS</v>
          </cell>
          <cell r="F8804">
            <v>16.5</v>
          </cell>
          <cell r="G8804">
            <v>800400</v>
          </cell>
          <cell r="H8804">
            <v>2771.6</v>
          </cell>
        </row>
        <row r="8805">
          <cell r="A8805">
            <v>2003</v>
          </cell>
          <cell r="B8805" t="str">
            <v>Stephen Jackson</v>
          </cell>
          <cell r="D8805" t="str">
            <v>SAS</v>
          </cell>
          <cell r="F8805">
            <v>14.5</v>
          </cell>
          <cell r="G8805">
            <v>699935</v>
          </cell>
          <cell r="H8805">
            <v>2256</v>
          </cell>
        </row>
        <row r="8806">
          <cell r="A8806">
            <v>2003</v>
          </cell>
          <cell r="B8806" t="str">
            <v>Rashard Lewis</v>
          </cell>
          <cell r="D8806" t="str">
            <v>SEA</v>
          </cell>
          <cell r="F8806">
            <v>16.7</v>
          </cell>
          <cell r="G8806">
            <v>6233766</v>
          </cell>
          <cell r="H8806">
            <v>3041.5</v>
          </cell>
        </row>
        <row r="8807">
          <cell r="A8807">
            <v>2003</v>
          </cell>
          <cell r="B8807" t="str">
            <v>Vitaly Potapenko</v>
          </cell>
          <cell r="D8807" t="str">
            <v>SEA</v>
          </cell>
          <cell r="F8807">
            <v>8.1999999999999993</v>
          </cell>
          <cell r="G8807">
            <v>5238750</v>
          </cell>
          <cell r="H8807">
            <v>403</v>
          </cell>
        </row>
        <row r="8808">
          <cell r="A8808">
            <v>2003</v>
          </cell>
          <cell r="B8808" t="str">
            <v>Brent Barry</v>
          </cell>
          <cell r="D8808" t="str">
            <v>SEA</v>
          </cell>
          <cell r="F8808">
            <v>15.8</v>
          </cell>
          <cell r="G8808">
            <v>5040000</v>
          </cell>
          <cell r="H8808">
            <v>2482.5</v>
          </cell>
        </row>
        <row r="8809">
          <cell r="A8809">
            <v>2003</v>
          </cell>
          <cell r="B8809" t="str">
            <v>Calvin Booth</v>
          </cell>
          <cell r="D8809" t="str">
            <v>SEA</v>
          </cell>
          <cell r="F8809">
            <v>9.9</v>
          </cell>
          <cell r="G8809">
            <v>4992900</v>
          </cell>
          <cell r="H8809">
            <v>573.4</v>
          </cell>
        </row>
        <row r="8810">
          <cell r="A8810">
            <v>2003</v>
          </cell>
          <cell r="B8810" t="str">
            <v>Jerome James</v>
          </cell>
          <cell r="D8810" t="str">
            <v>SEA</v>
          </cell>
          <cell r="F8810">
            <v>13.1</v>
          </cell>
          <cell r="G8810">
            <v>4546000</v>
          </cell>
          <cell r="H8810">
            <v>765</v>
          </cell>
        </row>
        <row r="8811">
          <cell r="A8811">
            <v>2003</v>
          </cell>
          <cell r="B8811" t="str">
            <v>Vladimir Radmanović</v>
          </cell>
          <cell r="D8811" t="str">
            <v>SEA</v>
          </cell>
          <cell r="F8811">
            <v>13</v>
          </cell>
          <cell r="G8811">
            <v>1560840</v>
          </cell>
          <cell r="H8811">
            <v>1908</v>
          </cell>
        </row>
        <row r="8812">
          <cell r="A8812">
            <v>2003</v>
          </cell>
          <cell r="B8812" t="str">
            <v>Joseph Forte</v>
          </cell>
          <cell r="D8812" t="str">
            <v>SEA</v>
          </cell>
          <cell r="F8812">
            <v>3.4</v>
          </cell>
          <cell r="G8812">
            <v>1009920</v>
          </cell>
          <cell r="H8812">
            <v>86.699999999999989</v>
          </cell>
        </row>
        <row r="8813">
          <cell r="A8813">
            <v>2003</v>
          </cell>
          <cell r="B8813" t="str">
            <v>Ansu Sesay</v>
          </cell>
          <cell r="D8813" t="str">
            <v>SEA</v>
          </cell>
          <cell r="F8813">
            <v>6.1</v>
          </cell>
          <cell r="G8813">
            <v>612435</v>
          </cell>
          <cell r="H8813">
            <v>450</v>
          </cell>
        </row>
        <row r="8814">
          <cell r="A8814">
            <v>2003</v>
          </cell>
          <cell r="B8814" t="str">
            <v>Predrag Drobnjak</v>
          </cell>
          <cell r="D8814" t="str">
            <v>SEA</v>
          </cell>
          <cell r="F8814">
            <v>12.5</v>
          </cell>
          <cell r="G8814">
            <v>526413</v>
          </cell>
          <cell r="H8814">
            <v>1984.3999999999999</v>
          </cell>
        </row>
        <row r="8815">
          <cell r="A8815">
            <v>2003</v>
          </cell>
          <cell r="B8815" t="str">
            <v>Reggie Evans</v>
          </cell>
          <cell r="D8815" t="str">
            <v>SEA</v>
          </cell>
          <cell r="F8815">
            <v>10.4</v>
          </cell>
          <cell r="G8815">
            <v>349458</v>
          </cell>
          <cell r="H8815">
            <v>1366.8</v>
          </cell>
        </row>
        <row r="8816">
          <cell r="A8816">
            <v>2003</v>
          </cell>
          <cell r="B8816" t="str">
            <v>Antonio Davis</v>
          </cell>
          <cell r="D8816" t="str">
            <v>TOR</v>
          </cell>
          <cell r="F8816">
            <v>14.5</v>
          </cell>
          <cell r="G8816">
            <v>12000000</v>
          </cell>
          <cell r="H8816">
            <v>1892.1000000000001</v>
          </cell>
        </row>
        <row r="8817">
          <cell r="A8817">
            <v>2003</v>
          </cell>
          <cell r="B8817" t="str">
            <v>Vince Carter</v>
          </cell>
          <cell r="D8817" t="str">
            <v>TOR</v>
          </cell>
          <cell r="F8817">
            <v>21.9</v>
          </cell>
          <cell r="G8817">
            <v>10067750</v>
          </cell>
          <cell r="H8817">
            <v>1470.6000000000001</v>
          </cell>
        </row>
        <row r="8818">
          <cell r="A8818">
            <v>2003</v>
          </cell>
          <cell r="B8818" t="str">
            <v>Alvin Williams</v>
          </cell>
          <cell r="D8818" t="str">
            <v>TOR</v>
          </cell>
          <cell r="F8818">
            <v>16.7</v>
          </cell>
          <cell r="G8818">
            <v>5350000</v>
          </cell>
          <cell r="H8818">
            <v>2636.3999999999996</v>
          </cell>
        </row>
        <row r="8819">
          <cell r="A8819">
            <v>2003</v>
          </cell>
          <cell r="B8819" t="str">
            <v>Jerome Williams</v>
          </cell>
          <cell r="D8819" t="str">
            <v>TOR</v>
          </cell>
          <cell r="F8819">
            <v>15.6</v>
          </cell>
          <cell r="G8819">
            <v>5250000</v>
          </cell>
          <cell r="H8819">
            <v>2343</v>
          </cell>
        </row>
        <row r="8820">
          <cell r="A8820">
            <v>2003</v>
          </cell>
          <cell r="B8820" t="str">
            <v>Lindsey Hunter</v>
          </cell>
          <cell r="D8820" t="str">
            <v>TOR</v>
          </cell>
          <cell r="F8820">
            <v>10.6</v>
          </cell>
          <cell r="G8820">
            <v>3870912</v>
          </cell>
          <cell r="H8820">
            <v>672.8</v>
          </cell>
        </row>
        <row r="8821">
          <cell r="A8821">
            <v>2003</v>
          </cell>
          <cell r="B8821" t="str">
            <v>Michael Bradley</v>
          </cell>
          <cell r="D8821" t="str">
            <v>TOR</v>
          </cell>
          <cell r="F8821">
            <v>12.8</v>
          </cell>
          <cell r="G8821">
            <v>1207800</v>
          </cell>
          <cell r="H8821">
            <v>1313.2</v>
          </cell>
        </row>
        <row r="8822">
          <cell r="A8822">
            <v>2003</v>
          </cell>
          <cell r="B8822" t="str">
            <v>Morris Peterson</v>
          </cell>
          <cell r="D8822" t="str">
            <v>TOR</v>
          </cell>
          <cell r="F8822">
            <v>12.6</v>
          </cell>
          <cell r="G8822">
            <v>1033320</v>
          </cell>
          <cell r="H8822">
            <v>2952</v>
          </cell>
        </row>
        <row r="8823">
          <cell r="A8823">
            <v>2003</v>
          </cell>
          <cell r="B8823" t="str">
            <v>Voshon Lenard</v>
          </cell>
          <cell r="D8823" t="str">
            <v>TOR</v>
          </cell>
          <cell r="F8823">
            <v>14.4</v>
          </cell>
          <cell r="G8823">
            <v>824935</v>
          </cell>
          <cell r="H8823">
            <v>1927.8000000000002</v>
          </cell>
        </row>
        <row r="8824">
          <cell r="A8824">
            <v>2003</v>
          </cell>
          <cell r="B8824" t="str">
            <v>Chris Jefferies</v>
          </cell>
          <cell r="D8824" t="str">
            <v>TOR</v>
          </cell>
          <cell r="F8824">
            <v>6.8</v>
          </cell>
          <cell r="G8824">
            <v>781800</v>
          </cell>
          <cell r="H8824">
            <v>668.1</v>
          </cell>
        </row>
        <row r="8825">
          <cell r="A8825">
            <v>2003</v>
          </cell>
          <cell r="B8825" t="str">
            <v>Jelani McCoy</v>
          </cell>
          <cell r="D8825" t="str">
            <v>TOR</v>
          </cell>
          <cell r="F8825">
            <v>12.4</v>
          </cell>
          <cell r="G8825">
            <v>637435</v>
          </cell>
          <cell r="H8825">
            <v>1366.8</v>
          </cell>
        </row>
        <row r="8826">
          <cell r="A8826">
            <v>2003</v>
          </cell>
          <cell r="B8826" t="str">
            <v>Greg Foster</v>
          </cell>
          <cell r="D8826" t="str">
            <v>TOR</v>
          </cell>
          <cell r="F8826">
            <v>4.7</v>
          </cell>
          <cell r="G8826">
            <v>401951</v>
          </cell>
          <cell r="H8826">
            <v>539.40000000000009</v>
          </cell>
        </row>
        <row r="8827">
          <cell r="A8827">
            <v>2003</v>
          </cell>
          <cell r="B8827" t="str">
            <v>Nate Huffman</v>
          </cell>
          <cell r="D8827" t="str">
            <v>TOR</v>
          </cell>
          <cell r="F8827">
            <v>11.8</v>
          </cell>
          <cell r="G8827">
            <v>349458</v>
          </cell>
          <cell r="H8827">
            <v>76.3</v>
          </cell>
        </row>
        <row r="8828">
          <cell r="A8828">
            <v>2003</v>
          </cell>
          <cell r="B8828" t="str">
            <v>Rafer Alston</v>
          </cell>
          <cell r="D8828" t="str">
            <v>TOR</v>
          </cell>
          <cell r="F8828">
            <v>14.4</v>
          </cell>
          <cell r="G8828">
            <v>37344</v>
          </cell>
          <cell r="H8828">
            <v>982.3</v>
          </cell>
        </row>
        <row r="8829">
          <cell r="A8829">
            <v>2003</v>
          </cell>
          <cell r="B8829" t="str">
            <v>Damone Brown</v>
          </cell>
          <cell r="D8829" t="str">
            <v>TOR</v>
          </cell>
          <cell r="F8829">
            <v>1.6</v>
          </cell>
          <cell r="H8829">
            <v>115</v>
          </cell>
        </row>
        <row r="8830">
          <cell r="A8830">
            <v>2003</v>
          </cell>
          <cell r="B8830" t="str">
            <v>Maceo Baston</v>
          </cell>
          <cell r="D8830" t="str">
            <v>TOR</v>
          </cell>
          <cell r="F8830">
            <v>18</v>
          </cell>
          <cell r="H8830">
            <v>105.6</v>
          </cell>
        </row>
        <row r="8831">
          <cell r="A8831">
            <v>2003</v>
          </cell>
          <cell r="B8831" t="str">
            <v>Mamadou N'Diaye</v>
          </cell>
          <cell r="D8831" t="str">
            <v>TOR</v>
          </cell>
          <cell r="F8831">
            <v>13.5</v>
          </cell>
          <cell r="H8831">
            <v>363</v>
          </cell>
        </row>
        <row r="8832">
          <cell r="A8832">
            <v>2003</v>
          </cell>
          <cell r="B8832" t="str">
            <v>Zendon Hamilton</v>
          </cell>
          <cell r="D8832" t="str">
            <v>TOR</v>
          </cell>
          <cell r="F8832">
            <v>17.7</v>
          </cell>
          <cell r="H8832">
            <v>12</v>
          </cell>
        </row>
        <row r="8833">
          <cell r="A8833">
            <v>2003</v>
          </cell>
          <cell r="B8833" t="str">
            <v>Gary Payton</v>
          </cell>
          <cell r="D8833" t="str">
            <v>TOT</v>
          </cell>
          <cell r="F8833">
            <v>21.1</v>
          </cell>
          <cell r="G8833">
            <v>12636117</v>
          </cell>
          <cell r="H8833">
            <v>3208</v>
          </cell>
        </row>
        <row r="8834">
          <cell r="A8834">
            <v>2003</v>
          </cell>
          <cell r="B8834" t="str">
            <v>Ray Allen</v>
          </cell>
          <cell r="D8834" t="str">
            <v>TOT</v>
          </cell>
          <cell r="F8834">
            <v>21.3</v>
          </cell>
          <cell r="G8834">
            <v>12375000</v>
          </cell>
          <cell r="H8834">
            <v>2880.4</v>
          </cell>
        </row>
        <row r="8835">
          <cell r="A8835">
            <v>2003</v>
          </cell>
          <cell r="B8835" t="str">
            <v>Kenny Anderson</v>
          </cell>
          <cell r="D8835" t="str">
            <v>TOT</v>
          </cell>
          <cell r="F8835">
            <v>13.6</v>
          </cell>
          <cell r="G8835">
            <v>9185000</v>
          </cell>
          <cell r="H8835">
            <v>1134.6000000000001</v>
          </cell>
        </row>
        <row r="8836">
          <cell r="A8836">
            <v>2003</v>
          </cell>
          <cell r="B8836" t="str">
            <v>Elden Campbell</v>
          </cell>
          <cell r="D8836" t="str">
            <v>TOT</v>
          </cell>
          <cell r="F8836">
            <v>14.1</v>
          </cell>
          <cell r="G8836">
            <v>8050000</v>
          </cell>
          <cell r="H8836">
            <v>868</v>
          </cell>
        </row>
        <row r="8837">
          <cell r="A8837">
            <v>2003</v>
          </cell>
          <cell r="B8837" t="str">
            <v>Tyrone Hill</v>
          </cell>
          <cell r="D8837" t="str">
            <v>TOT</v>
          </cell>
          <cell r="F8837">
            <v>9.9</v>
          </cell>
          <cell r="G8837">
            <v>6600000</v>
          </cell>
          <cell r="H8837">
            <v>1349.6000000000001</v>
          </cell>
        </row>
        <row r="8838">
          <cell r="A8838">
            <v>2003</v>
          </cell>
          <cell r="B8838" t="str">
            <v>Chris Whitney</v>
          </cell>
          <cell r="D8838" t="str">
            <v>TOT</v>
          </cell>
          <cell r="F8838">
            <v>9.1999999999999993</v>
          </cell>
          <cell r="G8838">
            <v>3000000</v>
          </cell>
          <cell r="H8838">
            <v>1050.6000000000001</v>
          </cell>
        </row>
        <row r="8839">
          <cell r="A8839">
            <v>2003</v>
          </cell>
          <cell r="B8839" t="str">
            <v>Drew Gooden</v>
          </cell>
          <cell r="D8839" t="str">
            <v>TOT</v>
          </cell>
          <cell r="F8839">
            <v>15</v>
          </cell>
          <cell r="G8839">
            <v>2794920</v>
          </cell>
          <cell r="H8839">
            <v>1876</v>
          </cell>
        </row>
        <row r="8840">
          <cell r="A8840">
            <v>2003</v>
          </cell>
          <cell r="B8840" t="str">
            <v>Mike Miller</v>
          </cell>
          <cell r="D8840" t="str">
            <v>TOT</v>
          </cell>
          <cell r="F8840">
            <v>14.7</v>
          </cell>
          <cell r="G8840">
            <v>2668080</v>
          </cell>
          <cell r="H8840">
            <v>2184</v>
          </cell>
        </row>
        <row r="8841">
          <cell r="A8841">
            <v>2003</v>
          </cell>
          <cell r="B8841" t="str">
            <v>Mikki Moore</v>
          </cell>
          <cell r="D8841" t="str">
            <v>TOT</v>
          </cell>
          <cell r="F8841">
            <v>17.899999999999999</v>
          </cell>
          <cell r="G8841">
            <v>2412500</v>
          </cell>
          <cell r="H8841">
            <v>43.2</v>
          </cell>
        </row>
        <row r="8842">
          <cell r="A8842">
            <v>2003</v>
          </cell>
          <cell r="B8842" t="str">
            <v>Bimbo Coles</v>
          </cell>
          <cell r="D8842" t="str">
            <v>TOT</v>
          </cell>
          <cell r="F8842">
            <v>6.7</v>
          </cell>
          <cell r="G8842">
            <v>2400000</v>
          </cell>
          <cell r="H8842">
            <v>689.5</v>
          </cell>
        </row>
        <row r="8843">
          <cell r="A8843">
            <v>2003</v>
          </cell>
          <cell r="B8843" t="str">
            <v>Shammond Williams</v>
          </cell>
          <cell r="D8843" t="str">
            <v>TOT</v>
          </cell>
          <cell r="F8843">
            <v>12.4</v>
          </cell>
          <cell r="G8843">
            <v>2000000</v>
          </cell>
          <cell r="H8843">
            <v>1879.8000000000002</v>
          </cell>
        </row>
        <row r="8844">
          <cell r="A8844">
            <v>2003</v>
          </cell>
          <cell r="B8844" t="str">
            <v>Gordan Giricek</v>
          </cell>
          <cell r="D8844" t="str">
            <v>TOT</v>
          </cell>
          <cell r="F8844">
            <v>12.1</v>
          </cell>
          <cell r="G8844">
            <v>1400000</v>
          </cell>
          <cell r="H8844">
            <v>2150.8000000000002</v>
          </cell>
        </row>
        <row r="8845">
          <cell r="A8845">
            <v>2003</v>
          </cell>
          <cell r="B8845" t="str">
            <v>Desmond Mason</v>
          </cell>
          <cell r="D8845" t="str">
            <v>TOT</v>
          </cell>
          <cell r="F8845">
            <v>15.2</v>
          </cell>
          <cell r="G8845">
            <v>1235880</v>
          </cell>
          <cell r="H8845">
            <v>2760</v>
          </cell>
        </row>
        <row r="8846">
          <cell r="A8846">
            <v>2003</v>
          </cell>
          <cell r="B8846" t="str">
            <v>Ryan Humphrey</v>
          </cell>
          <cell r="D8846" t="str">
            <v>TOT</v>
          </cell>
          <cell r="F8846">
            <v>4.0999999999999996</v>
          </cell>
          <cell r="G8846">
            <v>1063680</v>
          </cell>
          <cell r="H8846">
            <v>446.40000000000003</v>
          </cell>
        </row>
        <row r="8847">
          <cell r="A8847">
            <v>2003</v>
          </cell>
          <cell r="B8847" t="str">
            <v>Mark Bryant</v>
          </cell>
          <cell r="D8847" t="str">
            <v>TOT</v>
          </cell>
          <cell r="F8847">
            <v>0.4</v>
          </cell>
          <cell r="G8847">
            <v>1030000</v>
          </cell>
          <cell r="H8847">
            <v>100.8</v>
          </cell>
        </row>
        <row r="8848">
          <cell r="A8848">
            <v>2003</v>
          </cell>
          <cell r="B8848" t="str">
            <v>Kevin Ollie</v>
          </cell>
          <cell r="D8848" t="str">
            <v>TOT</v>
          </cell>
          <cell r="F8848">
            <v>13.7</v>
          </cell>
          <cell r="G8848">
            <v>1000000</v>
          </cell>
          <cell r="H8848">
            <v>1894.2</v>
          </cell>
        </row>
        <row r="8849">
          <cell r="A8849">
            <v>2003</v>
          </cell>
          <cell r="B8849" t="str">
            <v>Mark Blount</v>
          </cell>
          <cell r="D8849" t="str">
            <v>TOT</v>
          </cell>
          <cell r="F8849">
            <v>10.6</v>
          </cell>
          <cell r="G8849">
            <v>762435</v>
          </cell>
          <cell r="H8849">
            <v>1401.3</v>
          </cell>
        </row>
        <row r="8850">
          <cell r="A8850">
            <v>2003</v>
          </cell>
          <cell r="B8850" t="str">
            <v>Ronald Murray</v>
          </cell>
          <cell r="D8850" t="str">
            <v>TOT</v>
          </cell>
          <cell r="F8850">
            <v>6.6</v>
          </cell>
          <cell r="G8850">
            <v>349458</v>
          </cell>
          <cell r="H8850">
            <v>61.600000000000009</v>
          </cell>
        </row>
        <row r="8851">
          <cell r="A8851">
            <v>2003</v>
          </cell>
          <cell r="B8851" t="str">
            <v>Art Long</v>
          </cell>
          <cell r="D8851" t="str">
            <v>TOT</v>
          </cell>
          <cell r="F8851">
            <v>6.2</v>
          </cell>
          <cell r="G8851">
            <v>193424</v>
          </cell>
          <cell r="H8851">
            <v>210.6</v>
          </cell>
        </row>
        <row r="8852">
          <cell r="A8852">
            <v>2003</v>
          </cell>
          <cell r="B8852" t="str">
            <v>Jermaine Jackson</v>
          </cell>
          <cell r="D8852" t="str">
            <v>TOT</v>
          </cell>
          <cell r="F8852">
            <v>9</v>
          </cell>
          <cell r="G8852">
            <v>171932</v>
          </cell>
          <cell r="H8852">
            <v>556.5</v>
          </cell>
        </row>
        <row r="8853">
          <cell r="A8853">
            <v>2003</v>
          </cell>
          <cell r="B8853" t="str">
            <v>Adam Harrington</v>
          </cell>
          <cell r="D8853" t="str">
            <v>TOT</v>
          </cell>
          <cell r="F8853">
            <v>7.4</v>
          </cell>
          <cell r="G8853">
            <v>140636</v>
          </cell>
          <cell r="H8853">
            <v>110.2</v>
          </cell>
        </row>
        <row r="8854">
          <cell r="A8854">
            <v>2003</v>
          </cell>
          <cell r="B8854" t="str">
            <v>Anthony Goldwire</v>
          </cell>
          <cell r="D8854" t="str">
            <v>TOT</v>
          </cell>
          <cell r="F8854">
            <v>5.4</v>
          </cell>
          <cell r="G8854">
            <v>139925</v>
          </cell>
          <cell r="H8854">
            <v>85.5</v>
          </cell>
        </row>
        <row r="8855">
          <cell r="A8855">
            <v>2003</v>
          </cell>
          <cell r="B8855" t="str">
            <v>Mike Wilks</v>
          </cell>
          <cell r="D8855" t="str">
            <v>TOT</v>
          </cell>
          <cell r="F8855">
            <v>9.3000000000000007</v>
          </cell>
          <cell r="G8855">
            <v>55402</v>
          </cell>
          <cell r="H8855">
            <v>690</v>
          </cell>
        </row>
        <row r="8856">
          <cell r="A8856">
            <v>2003</v>
          </cell>
          <cell r="B8856" t="str">
            <v>Devin Brown</v>
          </cell>
          <cell r="D8856" t="str">
            <v>TOT</v>
          </cell>
          <cell r="F8856">
            <v>6.9</v>
          </cell>
          <cell r="G8856">
            <v>34946</v>
          </cell>
          <cell r="H8856">
            <v>93</v>
          </cell>
        </row>
        <row r="8857">
          <cell r="A8857">
            <v>2003</v>
          </cell>
          <cell r="B8857" t="str">
            <v>James Posey</v>
          </cell>
          <cell r="D8857" t="str">
            <v>TOT</v>
          </cell>
          <cell r="F8857">
            <v>13.5</v>
          </cell>
          <cell r="H8857">
            <v>2514.9</v>
          </cell>
        </row>
        <row r="8858">
          <cell r="A8858">
            <v>2003</v>
          </cell>
          <cell r="B8858" t="str">
            <v>Kenny Thomas</v>
          </cell>
          <cell r="D8858" t="str">
            <v>TOT</v>
          </cell>
          <cell r="F8858">
            <v>14.9</v>
          </cell>
          <cell r="H8858">
            <v>1980</v>
          </cell>
        </row>
        <row r="8859">
          <cell r="A8859">
            <v>2003</v>
          </cell>
          <cell r="B8859" t="str">
            <v>Kenny Satterfield</v>
          </cell>
          <cell r="D8859" t="str">
            <v>TOT</v>
          </cell>
          <cell r="F8859">
            <v>4.8</v>
          </cell>
          <cell r="H8859">
            <v>503.1</v>
          </cell>
        </row>
        <row r="8860">
          <cell r="A8860">
            <v>2003</v>
          </cell>
          <cell r="B8860" t="str">
            <v>Karl Malone*</v>
          </cell>
          <cell r="D8860" t="str">
            <v>UTA</v>
          </cell>
          <cell r="F8860">
            <v>21.7</v>
          </cell>
          <cell r="G8860">
            <v>19250000</v>
          </cell>
          <cell r="H8860">
            <v>2932.2000000000003</v>
          </cell>
        </row>
        <row r="8861">
          <cell r="A8861">
            <v>2003</v>
          </cell>
          <cell r="B8861" t="str">
            <v>John Stockton*</v>
          </cell>
          <cell r="D8861" t="str">
            <v>UTA</v>
          </cell>
          <cell r="F8861">
            <v>21</v>
          </cell>
          <cell r="G8861">
            <v>7875000</v>
          </cell>
          <cell r="H8861">
            <v>2271.4</v>
          </cell>
        </row>
        <row r="8862">
          <cell r="A8862">
            <v>2003</v>
          </cell>
          <cell r="B8862" t="str">
            <v>Greg Ostertag</v>
          </cell>
          <cell r="D8862" t="str">
            <v>UTA</v>
          </cell>
          <cell r="F8862">
            <v>11.5</v>
          </cell>
          <cell r="G8862">
            <v>7799996</v>
          </cell>
          <cell r="H8862">
            <v>1927.8</v>
          </cell>
        </row>
        <row r="8863">
          <cell r="A8863">
            <v>2003</v>
          </cell>
          <cell r="B8863" t="str">
            <v>Matt Harpring</v>
          </cell>
          <cell r="D8863" t="str">
            <v>UTA</v>
          </cell>
          <cell r="F8863">
            <v>19.3</v>
          </cell>
          <cell r="G8863">
            <v>4000000</v>
          </cell>
          <cell r="H8863">
            <v>2558.3999999999996</v>
          </cell>
        </row>
        <row r="8864">
          <cell r="A8864">
            <v>2003</v>
          </cell>
          <cell r="B8864" t="str">
            <v>Mark Jackson</v>
          </cell>
          <cell r="D8864" t="str">
            <v>UTA</v>
          </cell>
          <cell r="F8864">
            <v>12.2</v>
          </cell>
          <cell r="G8864">
            <v>3500000</v>
          </cell>
          <cell r="H8864">
            <v>1467.8</v>
          </cell>
        </row>
        <row r="8865">
          <cell r="A8865">
            <v>2003</v>
          </cell>
          <cell r="B8865" t="str">
            <v>John Amaechi</v>
          </cell>
          <cell r="D8865" t="str">
            <v>UTA</v>
          </cell>
          <cell r="F8865">
            <v>3.1</v>
          </cell>
          <cell r="G8865">
            <v>2392500</v>
          </cell>
          <cell r="H8865">
            <v>475</v>
          </cell>
        </row>
        <row r="8866">
          <cell r="A8866">
            <v>2003</v>
          </cell>
          <cell r="B8866" t="str">
            <v>Tony Massenburg</v>
          </cell>
          <cell r="D8866" t="str">
            <v>UTA</v>
          </cell>
          <cell r="F8866">
            <v>9.1999999999999993</v>
          </cell>
          <cell r="G8866">
            <v>1800000</v>
          </cell>
          <cell r="H8866">
            <v>794.59999999999991</v>
          </cell>
        </row>
        <row r="8867">
          <cell r="A8867">
            <v>2003</v>
          </cell>
          <cell r="B8867" t="str">
            <v>Jarron Collins</v>
          </cell>
          <cell r="D8867" t="str">
            <v>UTA</v>
          </cell>
          <cell r="F8867">
            <v>8.1999999999999993</v>
          </cell>
          <cell r="G8867">
            <v>1150000</v>
          </cell>
          <cell r="H8867">
            <v>420.20000000000005</v>
          </cell>
        </row>
        <row r="8868">
          <cell r="A8868">
            <v>2003</v>
          </cell>
          <cell r="B8868" t="str">
            <v>Calbert Cheaney</v>
          </cell>
          <cell r="D8868" t="str">
            <v>UTA</v>
          </cell>
          <cell r="F8868">
            <v>9.8000000000000007</v>
          </cell>
          <cell r="G8868">
            <v>1000000</v>
          </cell>
          <cell r="H8868">
            <v>2349</v>
          </cell>
        </row>
        <row r="8869">
          <cell r="A8869">
            <v>2003</v>
          </cell>
          <cell r="B8869" t="str">
            <v>DeShawn Stevenson</v>
          </cell>
          <cell r="D8869" t="str">
            <v>UTA</v>
          </cell>
          <cell r="F8869">
            <v>8.1999999999999993</v>
          </cell>
          <cell r="G8869">
            <v>952320</v>
          </cell>
          <cell r="H8869">
            <v>762.5</v>
          </cell>
        </row>
        <row r="8870">
          <cell r="A8870">
            <v>2003</v>
          </cell>
          <cell r="B8870" t="str">
            <v>Andrei Kirilenko</v>
          </cell>
          <cell r="D8870" t="str">
            <v>UTA</v>
          </cell>
          <cell r="F8870">
            <v>21.1</v>
          </cell>
          <cell r="G8870">
            <v>893400</v>
          </cell>
          <cell r="H8870">
            <v>2216</v>
          </cell>
        </row>
        <row r="8871">
          <cell r="A8871">
            <v>2003</v>
          </cell>
          <cell r="B8871" t="str">
            <v>Scott Padgett</v>
          </cell>
          <cell r="D8871" t="str">
            <v>UTA</v>
          </cell>
          <cell r="F8871">
            <v>12.4</v>
          </cell>
          <cell r="G8871">
            <v>612435</v>
          </cell>
          <cell r="H8871">
            <v>1320.2</v>
          </cell>
        </row>
        <row r="8872">
          <cell r="A8872">
            <v>2003</v>
          </cell>
          <cell r="B8872" t="str">
            <v>Carlos Arroyo</v>
          </cell>
          <cell r="D8872" t="str">
            <v>UTA</v>
          </cell>
          <cell r="F8872">
            <v>14.1</v>
          </cell>
          <cell r="G8872">
            <v>546000</v>
          </cell>
          <cell r="H8872">
            <v>286</v>
          </cell>
        </row>
        <row r="8873">
          <cell r="A8873">
            <v>2003</v>
          </cell>
          <cell r="B8873" t="str">
            <v>Jerry Stackhouse</v>
          </cell>
          <cell r="D8873" t="str">
            <v>WAS</v>
          </cell>
          <cell r="F8873">
            <v>18.7</v>
          </cell>
          <cell r="G8873">
            <v>6375000</v>
          </cell>
          <cell r="H8873">
            <v>2744</v>
          </cell>
        </row>
        <row r="8874">
          <cell r="A8874">
            <v>2003</v>
          </cell>
          <cell r="B8874" t="str">
            <v>Christian Laettner</v>
          </cell>
          <cell r="D8874" t="str">
            <v>WAS</v>
          </cell>
          <cell r="F8874">
            <v>16.100000000000001</v>
          </cell>
          <cell r="G8874">
            <v>5062500</v>
          </cell>
          <cell r="H8874">
            <v>2211.6</v>
          </cell>
        </row>
        <row r="8875">
          <cell r="A8875">
            <v>2003</v>
          </cell>
          <cell r="B8875" t="str">
            <v>Jahidi White</v>
          </cell>
          <cell r="D8875" t="str">
            <v>WAS</v>
          </cell>
          <cell r="F8875">
            <v>14.8</v>
          </cell>
          <cell r="G8875">
            <v>4903750</v>
          </cell>
          <cell r="H8875">
            <v>230.4</v>
          </cell>
        </row>
        <row r="8876">
          <cell r="A8876">
            <v>2003</v>
          </cell>
          <cell r="B8876" t="str">
            <v>Larry Hughes</v>
          </cell>
          <cell r="D8876" t="str">
            <v>WAS</v>
          </cell>
          <cell r="F8876">
            <v>15.5</v>
          </cell>
          <cell r="G8876">
            <v>4546000</v>
          </cell>
          <cell r="H8876">
            <v>2137.2999999999997</v>
          </cell>
        </row>
        <row r="8877">
          <cell r="A8877">
            <v>2003</v>
          </cell>
          <cell r="B8877" t="str">
            <v>Kwame Brown</v>
          </cell>
          <cell r="D8877" t="str">
            <v>WAS</v>
          </cell>
          <cell r="F8877">
            <v>13.6</v>
          </cell>
          <cell r="G8877">
            <v>3974760</v>
          </cell>
          <cell r="H8877">
            <v>1776</v>
          </cell>
        </row>
        <row r="8878">
          <cell r="A8878">
            <v>2003</v>
          </cell>
          <cell r="B8878" t="str">
            <v>Tyronn Lue</v>
          </cell>
          <cell r="D8878" t="str">
            <v>WAS</v>
          </cell>
          <cell r="F8878">
            <v>12.9</v>
          </cell>
          <cell r="G8878">
            <v>1870000</v>
          </cell>
          <cell r="H8878">
            <v>1987.5</v>
          </cell>
        </row>
        <row r="8879">
          <cell r="A8879">
            <v>2003</v>
          </cell>
          <cell r="B8879" t="str">
            <v>Etan Thomas</v>
          </cell>
          <cell r="D8879" t="str">
            <v>WAS</v>
          </cell>
          <cell r="F8879">
            <v>15.8</v>
          </cell>
          <cell r="G8879">
            <v>1597200</v>
          </cell>
          <cell r="H8879">
            <v>513</v>
          </cell>
        </row>
        <row r="8880">
          <cell r="A8880">
            <v>2003</v>
          </cell>
          <cell r="B8880" t="str">
            <v>Jared Jeffries</v>
          </cell>
          <cell r="D8880" t="str">
            <v>WAS</v>
          </cell>
          <cell r="F8880">
            <v>11.1</v>
          </cell>
          <cell r="G8880">
            <v>1594920</v>
          </cell>
          <cell r="H8880">
            <v>292</v>
          </cell>
        </row>
        <row r="8881">
          <cell r="A8881">
            <v>2003</v>
          </cell>
          <cell r="B8881" t="str">
            <v>Bryon Russell</v>
          </cell>
          <cell r="D8881" t="str">
            <v>WAS</v>
          </cell>
          <cell r="F8881">
            <v>9.1</v>
          </cell>
          <cell r="G8881">
            <v>1400000</v>
          </cell>
          <cell r="H8881">
            <v>1386</v>
          </cell>
        </row>
        <row r="8882">
          <cell r="A8882">
            <v>2003</v>
          </cell>
          <cell r="B8882" t="str">
            <v>Juan Dixon</v>
          </cell>
          <cell r="D8882" t="str">
            <v>WAS</v>
          </cell>
          <cell r="F8882">
            <v>11</v>
          </cell>
          <cell r="G8882">
            <v>1172400</v>
          </cell>
          <cell r="H8882">
            <v>646.80000000000007</v>
          </cell>
        </row>
        <row r="8883">
          <cell r="A8883">
            <v>2003</v>
          </cell>
          <cell r="B8883" t="str">
            <v>Brendan Haywood</v>
          </cell>
          <cell r="D8883" t="str">
            <v>WAS</v>
          </cell>
          <cell r="F8883">
            <v>13.5</v>
          </cell>
          <cell r="G8883">
            <v>1051920</v>
          </cell>
          <cell r="H8883">
            <v>1927.8</v>
          </cell>
        </row>
        <row r="8884">
          <cell r="A8884">
            <v>2003</v>
          </cell>
          <cell r="B8884" t="str">
            <v>Michael Jordan</v>
          </cell>
          <cell r="D8884" t="str">
            <v>WAS</v>
          </cell>
          <cell r="F8884">
            <v>19.3</v>
          </cell>
          <cell r="G8884">
            <v>1030000</v>
          </cell>
          <cell r="H8884">
            <v>3034</v>
          </cell>
        </row>
        <row r="8885">
          <cell r="A8885">
            <v>2003</v>
          </cell>
          <cell r="B8885" t="str">
            <v>Charles Oakley</v>
          </cell>
          <cell r="D8885" t="str">
            <v>WAS</v>
          </cell>
          <cell r="F8885">
            <v>8.3000000000000007</v>
          </cell>
          <cell r="G8885">
            <v>1030000</v>
          </cell>
          <cell r="H8885">
            <v>512.4</v>
          </cell>
        </row>
        <row r="8886">
          <cell r="A8886">
            <v>2003</v>
          </cell>
          <cell r="B8886" t="str">
            <v>Brian Cardinal</v>
          </cell>
          <cell r="D8886" t="str">
            <v>WAS</v>
          </cell>
          <cell r="F8886">
            <v>13.8</v>
          </cell>
          <cell r="G8886">
            <v>587435</v>
          </cell>
          <cell r="H8886">
            <v>15</v>
          </cell>
        </row>
        <row r="8887">
          <cell r="A8887">
            <v>2003</v>
          </cell>
          <cell r="B8887" t="str">
            <v>Bobby Simmons</v>
          </cell>
          <cell r="D8887" t="str">
            <v>WAS</v>
          </cell>
          <cell r="F8887">
            <v>13</v>
          </cell>
          <cell r="G8887">
            <v>512435</v>
          </cell>
          <cell r="H8887">
            <v>378</v>
          </cell>
        </row>
        <row r="8888">
          <cell r="A8888">
            <v>2004</v>
          </cell>
          <cell r="B8888" t="str">
            <v>Jason Terry</v>
          </cell>
          <cell r="D8888" t="str">
            <v>ATL</v>
          </cell>
          <cell r="F8888">
            <v>16.2</v>
          </cell>
          <cell r="G8888">
            <v>8333333</v>
          </cell>
          <cell r="H8888">
            <v>3021.2999999999997</v>
          </cell>
        </row>
        <row r="8889">
          <cell r="A8889">
            <v>2004</v>
          </cell>
          <cell r="B8889" t="str">
            <v>Alan Henderson</v>
          </cell>
          <cell r="D8889" t="str">
            <v>ATL</v>
          </cell>
          <cell r="F8889">
            <v>18.2</v>
          </cell>
          <cell r="G8889">
            <v>7682188</v>
          </cell>
          <cell r="H8889">
            <v>67.800000000000011</v>
          </cell>
        </row>
        <row r="8890">
          <cell r="A8890">
            <v>2004</v>
          </cell>
          <cell r="B8890" t="str">
            <v>Chris Crawford</v>
          </cell>
          <cell r="D8890" t="str">
            <v>ATL</v>
          </cell>
          <cell r="F8890">
            <v>15.8</v>
          </cell>
          <cell r="G8890">
            <v>3000000</v>
          </cell>
          <cell r="H8890">
            <v>1209.6000000000001</v>
          </cell>
        </row>
        <row r="8891">
          <cell r="A8891">
            <v>2004</v>
          </cell>
          <cell r="B8891" t="str">
            <v>Boris Diaw</v>
          </cell>
          <cell r="D8891" t="str">
            <v>ATL</v>
          </cell>
          <cell r="F8891">
            <v>8.8000000000000007</v>
          </cell>
          <cell r="G8891">
            <v>1021080</v>
          </cell>
          <cell r="H8891">
            <v>1922.8</v>
          </cell>
        </row>
        <row r="8892">
          <cell r="A8892">
            <v>2004</v>
          </cell>
          <cell r="B8892" t="str">
            <v>Stephen Jackson</v>
          </cell>
          <cell r="D8892" t="str">
            <v>ATL</v>
          </cell>
          <cell r="F8892">
            <v>16.100000000000001</v>
          </cell>
          <cell r="G8892">
            <v>1000000</v>
          </cell>
          <cell r="H8892">
            <v>2944</v>
          </cell>
        </row>
        <row r="8893">
          <cell r="A8893">
            <v>2004</v>
          </cell>
          <cell r="B8893" t="str">
            <v>Jacque Vaughn</v>
          </cell>
          <cell r="D8893" t="str">
            <v>ATL</v>
          </cell>
          <cell r="F8893">
            <v>8</v>
          </cell>
          <cell r="G8893">
            <v>813679</v>
          </cell>
          <cell r="H8893">
            <v>1270.8999999999999</v>
          </cell>
        </row>
        <row r="8894">
          <cell r="A8894">
            <v>2004</v>
          </cell>
          <cell r="B8894" t="str">
            <v>Travis Hansen</v>
          </cell>
          <cell r="D8894" t="str">
            <v>ATL</v>
          </cell>
          <cell r="F8894">
            <v>7.2</v>
          </cell>
          <cell r="G8894">
            <v>366931</v>
          </cell>
          <cell r="H8894">
            <v>508.40000000000003</v>
          </cell>
        </row>
        <row r="8895">
          <cell r="A8895">
            <v>2004</v>
          </cell>
          <cell r="B8895" t="str">
            <v>Josh Davis</v>
          </cell>
          <cell r="D8895" t="str">
            <v>ATL</v>
          </cell>
          <cell r="F8895">
            <v>2.1</v>
          </cell>
          <cell r="H8895">
            <v>23.2</v>
          </cell>
        </row>
        <row r="8896">
          <cell r="A8896">
            <v>2004</v>
          </cell>
          <cell r="B8896" t="str">
            <v>Jason Collier</v>
          </cell>
          <cell r="D8896" t="str">
            <v>ATL</v>
          </cell>
          <cell r="F8896">
            <v>14.6</v>
          </cell>
          <cell r="H8896">
            <v>546</v>
          </cell>
        </row>
        <row r="8897">
          <cell r="A8897">
            <v>2004</v>
          </cell>
          <cell r="B8897" t="str">
            <v>Hiram Fuller</v>
          </cell>
          <cell r="D8897" t="str">
            <v>ATL</v>
          </cell>
          <cell r="F8897">
            <v>3.6</v>
          </cell>
          <cell r="H8897">
            <v>43.2</v>
          </cell>
        </row>
        <row r="8898">
          <cell r="A8898">
            <v>2004</v>
          </cell>
          <cell r="B8898" t="str">
            <v>Paul Pierce</v>
          </cell>
          <cell r="D8898" t="str">
            <v>BOS</v>
          </cell>
          <cell r="F8898">
            <v>19.399999999999999</v>
          </cell>
          <cell r="G8898">
            <v>11326219</v>
          </cell>
          <cell r="H8898">
            <v>3096</v>
          </cell>
        </row>
        <row r="8899">
          <cell r="A8899">
            <v>2004</v>
          </cell>
          <cell r="B8899" t="str">
            <v>Raef LaFrentz</v>
          </cell>
          <cell r="D8899" t="str">
            <v>BOS</v>
          </cell>
          <cell r="F8899">
            <v>16.8</v>
          </cell>
          <cell r="G8899">
            <v>8178750</v>
          </cell>
          <cell r="H8899">
            <v>328.1</v>
          </cell>
        </row>
        <row r="8900">
          <cell r="A8900">
            <v>2004</v>
          </cell>
          <cell r="B8900" t="str">
            <v>Jumaine Jones</v>
          </cell>
          <cell r="D8900" t="str">
            <v>BOS</v>
          </cell>
          <cell r="F8900">
            <v>7.6</v>
          </cell>
          <cell r="G8900">
            <v>1500000</v>
          </cell>
          <cell r="H8900">
            <v>373.8</v>
          </cell>
        </row>
        <row r="8901">
          <cell r="A8901">
            <v>2004</v>
          </cell>
          <cell r="B8901" t="str">
            <v>Marcus Banks</v>
          </cell>
          <cell r="D8901" t="str">
            <v>BOS</v>
          </cell>
          <cell r="F8901">
            <v>11</v>
          </cell>
          <cell r="G8901">
            <v>1499400</v>
          </cell>
          <cell r="H8901">
            <v>1385.1000000000001</v>
          </cell>
        </row>
        <row r="8902">
          <cell r="A8902">
            <v>2004</v>
          </cell>
          <cell r="B8902" t="str">
            <v>Jiri Welsch</v>
          </cell>
          <cell r="D8902" t="str">
            <v>BOS</v>
          </cell>
          <cell r="F8902">
            <v>12.6</v>
          </cell>
          <cell r="G8902">
            <v>1326600</v>
          </cell>
          <cell r="H8902">
            <v>2178.9</v>
          </cell>
        </row>
        <row r="8903">
          <cell r="A8903">
            <v>2004</v>
          </cell>
          <cell r="B8903" t="str">
            <v>Walter McCarty</v>
          </cell>
          <cell r="D8903" t="str">
            <v>BOS</v>
          </cell>
          <cell r="F8903">
            <v>10.9</v>
          </cell>
          <cell r="G8903">
            <v>1200000</v>
          </cell>
          <cell r="H8903">
            <v>1901.8999999999999</v>
          </cell>
        </row>
        <row r="8904">
          <cell r="A8904">
            <v>2004</v>
          </cell>
          <cell r="B8904" t="str">
            <v>Mark Blount</v>
          </cell>
          <cell r="D8904" t="str">
            <v>BOS</v>
          </cell>
          <cell r="F8904">
            <v>16</v>
          </cell>
          <cell r="G8904">
            <v>944922</v>
          </cell>
          <cell r="H8904">
            <v>2402.6</v>
          </cell>
        </row>
        <row r="8905">
          <cell r="A8905">
            <v>2004</v>
          </cell>
          <cell r="B8905" t="str">
            <v>Kendrick Perkins</v>
          </cell>
          <cell r="D8905" t="str">
            <v>BOS</v>
          </cell>
          <cell r="F8905">
            <v>22.8</v>
          </cell>
          <cell r="G8905">
            <v>814320</v>
          </cell>
          <cell r="H8905">
            <v>35</v>
          </cell>
        </row>
        <row r="8906">
          <cell r="A8906">
            <v>2004</v>
          </cell>
          <cell r="B8906" t="str">
            <v>Brandon Hunter</v>
          </cell>
          <cell r="D8906" t="str">
            <v>BOS</v>
          </cell>
          <cell r="F8906">
            <v>12.6</v>
          </cell>
          <cell r="G8906">
            <v>366931</v>
          </cell>
          <cell r="H8906">
            <v>406.8</v>
          </cell>
        </row>
        <row r="8907">
          <cell r="A8907">
            <v>2004</v>
          </cell>
          <cell r="B8907" t="str">
            <v>Dana Barros</v>
          </cell>
          <cell r="D8907" t="str">
            <v>BOS</v>
          </cell>
          <cell r="F8907">
            <v>17.8</v>
          </cell>
          <cell r="H8907">
            <v>11</v>
          </cell>
        </row>
        <row r="8908">
          <cell r="A8908">
            <v>2004</v>
          </cell>
          <cell r="B8908" t="str">
            <v>Eddie Robinson</v>
          </cell>
          <cell r="D8908" t="str">
            <v>CHI</v>
          </cell>
          <cell r="F8908">
            <v>11</v>
          </cell>
          <cell r="G8908">
            <v>6204000</v>
          </cell>
          <cell r="H8908">
            <v>1025.1000000000001</v>
          </cell>
        </row>
        <row r="8909">
          <cell r="A8909">
            <v>2004</v>
          </cell>
          <cell r="B8909" t="str">
            <v>Scottie Pippen</v>
          </cell>
          <cell r="D8909" t="str">
            <v>CHI</v>
          </cell>
          <cell r="F8909">
            <v>12.4</v>
          </cell>
          <cell r="G8909">
            <v>4917000</v>
          </cell>
          <cell r="H8909">
            <v>411.7</v>
          </cell>
        </row>
        <row r="8910">
          <cell r="A8910">
            <v>2004</v>
          </cell>
          <cell r="B8910" t="str">
            <v>Tyson Chandler</v>
          </cell>
          <cell r="D8910" t="str">
            <v>CHI</v>
          </cell>
          <cell r="F8910">
            <v>14.2</v>
          </cell>
          <cell r="G8910">
            <v>3804360</v>
          </cell>
          <cell r="H8910">
            <v>780.5</v>
          </cell>
        </row>
        <row r="8911">
          <cell r="A8911">
            <v>2004</v>
          </cell>
          <cell r="B8911" t="str">
            <v>Marcus Fizer</v>
          </cell>
          <cell r="D8911" t="str">
            <v>CHI</v>
          </cell>
          <cell r="F8911">
            <v>13.4</v>
          </cell>
          <cell r="G8911">
            <v>3726994</v>
          </cell>
          <cell r="H8911">
            <v>736</v>
          </cell>
        </row>
        <row r="8912">
          <cell r="A8912">
            <v>2004</v>
          </cell>
          <cell r="B8912" t="str">
            <v>Eddy Curry</v>
          </cell>
          <cell r="D8912" t="str">
            <v>CHI</v>
          </cell>
          <cell r="F8912">
            <v>14.8</v>
          </cell>
          <cell r="G8912">
            <v>3080160</v>
          </cell>
          <cell r="H8912">
            <v>2153.5</v>
          </cell>
        </row>
        <row r="8913">
          <cell r="A8913">
            <v>2004</v>
          </cell>
          <cell r="B8913" t="str">
            <v>Jamal Crawford</v>
          </cell>
          <cell r="D8913" t="str">
            <v>CHI</v>
          </cell>
          <cell r="F8913">
            <v>15.9</v>
          </cell>
          <cell r="G8913">
            <v>2577937</v>
          </cell>
          <cell r="H8913">
            <v>2808</v>
          </cell>
        </row>
        <row r="8914">
          <cell r="A8914">
            <v>2004</v>
          </cell>
          <cell r="B8914" t="str">
            <v>Kirk Hinrich</v>
          </cell>
          <cell r="D8914" t="str">
            <v>CHI</v>
          </cell>
          <cell r="F8914">
            <v>13.1</v>
          </cell>
          <cell r="G8914">
            <v>2185920</v>
          </cell>
          <cell r="H8914">
            <v>2705.6</v>
          </cell>
        </row>
        <row r="8915">
          <cell r="A8915">
            <v>2004</v>
          </cell>
          <cell r="B8915" t="str">
            <v>Kendall Gill</v>
          </cell>
          <cell r="D8915" t="str">
            <v>CHI</v>
          </cell>
          <cell r="F8915">
            <v>11.1</v>
          </cell>
          <cell r="G8915">
            <v>1070000</v>
          </cell>
          <cell r="H8915">
            <v>1411.2</v>
          </cell>
        </row>
        <row r="8916">
          <cell r="A8916">
            <v>2004</v>
          </cell>
          <cell r="B8916" t="str">
            <v>Linton Johnson</v>
          </cell>
          <cell r="D8916" t="str">
            <v>CHI</v>
          </cell>
          <cell r="F8916">
            <v>9.6</v>
          </cell>
          <cell r="G8916">
            <v>366931</v>
          </cell>
          <cell r="H8916">
            <v>733.9</v>
          </cell>
        </row>
        <row r="8917">
          <cell r="A8917">
            <v>2004</v>
          </cell>
          <cell r="B8917" t="str">
            <v>Ronald Dupree</v>
          </cell>
          <cell r="D8917" t="str">
            <v>CHI</v>
          </cell>
          <cell r="F8917">
            <v>9.6999999999999993</v>
          </cell>
          <cell r="H8917">
            <v>893</v>
          </cell>
        </row>
        <row r="8918">
          <cell r="A8918">
            <v>2004</v>
          </cell>
          <cell r="B8918" t="str">
            <v>Paul Shirley</v>
          </cell>
          <cell r="D8918" t="str">
            <v>CHI</v>
          </cell>
          <cell r="F8918">
            <v>4.5999999999999996</v>
          </cell>
          <cell r="H8918">
            <v>86.100000000000009</v>
          </cell>
        </row>
        <row r="8919">
          <cell r="A8919">
            <v>2004</v>
          </cell>
          <cell r="B8919" t="str">
            <v>Zydrunas Ilgauskas</v>
          </cell>
          <cell r="D8919" t="str">
            <v>CLE</v>
          </cell>
          <cell r="F8919">
            <v>20.2</v>
          </cell>
          <cell r="G8919">
            <v>13500000</v>
          </cell>
          <cell r="H8919">
            <v>2535.3000000000002</v>
          </cell>
        </row>
        <row r="8920">
          <cell r="A8920">
            <v>2004</v>
          </cell>
          <cell r="B8920" t="str">
            <v>LeBron James</v>
          </cell>
          <cell r="D8920" t="str">
            <v>CLE</v>
          </cell>
          <cell r="F8920">
            <v>18.3</v>
          </cell>
          <cell r="G8920">
            <v>4018920</v>
          </cell>
          <cell r="H8920">
            <v>3120.5</v>
          </cell>
        </row>
        <row r="8921">
          <cell r="A8921">
            <v>2004</v>
          </cell>
          <cell r="B8921" t="str">
            <v>Dajuan Wagner</v>
          </cell>
          <cell r="D8921" t="str">
            <v>CLE</v>
          </cell>
          <cell r="F8921">
            <v>8.6</v>
          </cell>
          <cell r="G8921">
            <v>2471280</v>
          </cell>
          <cell r="H8921">
            <v>708.40000000000009</v>
          </cell>
        </row>
        <row r="8922">
          <cell r="A8922">
            <v>2004</v>
          </cell>
          <cell r="B8922" t="str">
            <v>Kevin Ollie</v>
          </cell>
          <cell r="D8922" t="str">
            <v>CLE</v>
          </cell>
          <cell r="F8922">
            <v>12.2</v>
          </cell>
          <cell r="G8922">
            <v>2458500</v>
          </cell>
          <cell r="H8922">
            <v>1402.2</v>
          </cell>
        </row>
        <row r="8923">
          <cell r="A8923">
            <v>2004</v>
          </cell>
          <cell r="B8923" t="str">
            <v>Ira Newble</v>
          </cell>
          <cell r="D8923" t="str">
            <v>CLE</v>
          </cell>
          <cell r="F8923">
            <v>6.7</v>
          </cell>
          <cell r="G8923">
            <v>2458500</v>
          </cell>
          <cell r="H8923">
            <v>1248</v>
          </cell>
        </row>
        <row r="8924">
          <cell r="A8924">
            <v>2004</v>
          </cell>
          <cell r="B8924" t="str">
            <v>DeSagana Diop</v>
          </cell>
          <cell r="D8924" t="str">
            <v>CLE</v>
          </cell>
          <cell r="F8924">
            <v>10.4</v>
          </cell>
          <cell r="G8924">
            <v>2118840</v>
          </cell>
          <cell r="H8924">
            <v>728</v>
          </cell>
        </row>
        <row r="8925">
          <cell r="A8925">
            <v>2004</v>
          </cell>
          <cell r="B8925" t="str">
            <v>Carlos Boozer</v>
          </cell>
          <cell r="D8925" t="str">
            <v>CLE</v>
          </cell>
          <cell r="F8925">
            <v>20.8</v>
          </cell>
          <cell r="G8925">
            <v>563679</v>
          </cell>
          <cell r="H8925">
            <v>2595</v>
          </cell>
        </row>
        <row r="8926">
          <cell r="A8926">
            <v>2004</v>
          </cell>
          <cell r="B8926" t="str">
            <v>Jason Kapono</v>
          </cell>
          <cell r="D8926" t="str">
            <v>CLE</v>
          </cell>
          <cell r="F8926">
            <v>10.199999999999999</v>
          </cell>
          <cell r="G8926">
            <v>366931</v>
          </cell>
          <cell r="H8926">
            <v>426.40000000000003</v>
          </cell>
        </row>
        <row r="8927">
          <cell r="A8927">
            <v>2004</v>
          </cell>
          <cell r="B8927" t="str">
            <v>Mateen Cleaves</v>
          </cell>
          <cell r="D8927" t="str">
            <v>CLE</v>
          </cell>
          <cell r="F8927">
            <v>6.8</v>
          </cell>
          <cell r="H8927">
            <v>92</v>
          </cell>
        </row>
        <row r="8928">
          <cell r="A8928">
            <v>2004</v>
          </cell>
          <cell r="B8928" t="str">
            <v>Marquis Daniels</v>
          </cell>
          <cell r="D8928" t="str">
            <v>DAL</v>
          </cell>
          <cell r="F8928">
            <v>20.100000000000001</v>
          </cell>
          <cell r="H8928">
            <v>1041.6000000000001</v>
          </cell>
        </row>
        <row r="8929">
          <cell r="A8929">
            <v>2004</v>
          </cell>
          <cell r="B8929" t="str">
            <v>Danny Fortson</v>
          </cell>
          <cell r="D8929" t="str">
            <v>DAL</v>
          </cell>
          <cell r="F8929">
            <v>15.9</v>
          </cell>
          <cell r="H8929">
            <v>627.19999999999993</v>
          </cell>
        </row>
        <row r="8930">
          <cell r="A8930">
            <v>2004</v>
          </cell>
          <cell r="B8930" t="str">
            <v>Josh Howard</v>
          </cell>
          <cell r="D8930" t="str">
            <v>DAL</v>
          </cell>
          <cell r="F8930">
            <v>15.7</v>
          </cell>
          <cell r="H8930">
            <v>1587.8999999999999</v>
          </cell>
        </row>
        <row r="8931">
          <cell r="A8931">
            <v>2004</v>
          </cell>
          <cell r="B8931" t="str">
            <v>Tony Delk</v>
          </cell>
          <cell r="D8931" t="str">
            <v>DAL</v>
          </cell>
          <cell r="F8931">
            <v>13.2</v>
          </cell>
          <cell r="H8931">
            <v>508.2</v>
          </cell>
        </row>
        <row r="8932">
          <cell r="A8932">
            <v>2004</v>
          </cell>
          <cell r="B8932" t="str">
            <v>Michael Finley</v>
          </cell>
          <cell r="D8932" t="str">
            <v>DAL</v>
          </cell>
          <cell r="F8932">
            <v>17.8</v>
          </cell>
          <cell r="H8932">
            <v>2779.2000000000003</v>
          </cell>
        </row>
        <row r="8933">
          <cell r="A8933">
            <v>2004</v>
          </cell>
          <cell r="B8933" t="str">
            <v>Steve Nash</v>
          </cell>
          <cell r="D8933" t="str">
            <v>DAL</v>
          </cell>
          <cell r="F8933">
            <v>20.5</v>
          </cell>
          <cell r="H8933">
            <v>2613</v>
          </cell>
        </row>
        <row r="8934">
          <cell r="A8934">
            <v>2004</v>
          </cell>
          <cell r="B8934" t="str">
            <v>Eduardo Najera</v>
          </cell>
          <cell r="D8934" t="str">
            <v>DAL</v>
          </cell>
          <cell r="F8934">
            <v>11.5</v>
          </cell>
          <cell r="H8934">
            <v>719.2</v>
          </cell>
        </row>
        <row r="8935">
          <cell r="A8935">
            <v>2004</v>
          </cell>
          <cell r="B8935" t="str">
            <v>Travis Best</v>
          </cell>
          <cell r="D8935" t="str">
            <v>DAL</v>
          </cell>
          <cell r="F8935">
            <v>10.1</v>
          </cell>
          <cell r="H8935">
            <v>762.5</v>
          </cell>
        </row>
        <row r="8936">
          <cell r="A8936">
            <v>2004</v>
          </cell>
          <cell r="B8936" t="str">
            <v>Dirk Nowitzki</v>
          </cell>
          <cell r="D8936" t="str">
            <v>DAL</v>
          </cell>
          <cell r="F8936">
            <v>22.5</v>
          </cell>
          <cell r="H8936">
            <v>2918.2999999999997</v>
          </cell>
        </row>
        <row r="8937">
          <cell r="A8937">
            <v>2004</v>
          </cell>
          <cell r="B8937" t="str">
            <v>Antawn Jamison</v>
          </cell>
          <cell r="D8937" t="str">
            <v>DAL</v>
          </cell>
          <cell r="F8937">
            <v>21.2</v>
          </cell>
          <cell r="H8937">
            <v>2378</v>
          </cell>
        </row>
        <row r="8938">
          <cell r="A8938">
            <v>2004</v>
          </cell>
          <cell r="B8938" t="str">
            <v>Antoine Walker</v>
          </cell>
          <cell r="D8938" t="str">
            <v>DAL</v>
          </cell>
          <cell r="F8938">
            <v>15.8</v>
          </cell>
          <cell r="H8938">
            <v>2837.2000000000003</v>
          </cell>
        </row>
        <row r="8939">
          <cell r="A8939">
            <v>2004</v>
          </cell>
          <cell r="B8939" t="str">
            <v>Shawn Bradley</v>
          </cell>
          <cell r="D8939" t="str">
            <v>DAL</v>
          </cell>
          <cell r="F8939">
            <v>15.6</v>
          </cell>
          <cell r="H8939">
            <v>772.19999999999993</v>
          </cell>
        </row>
        <row r="8940">
          <cell r="A8940">
            <v>2004</v>
          </cell>
          <cell r="B8940" t="str">
            <v>Andre Miller</v>
          </cell>
          <cell r="D8940" t="str">
            <v>DEN</v>
          </cell>
          <cell r="F8940">
            <v>18.8</v>
          </cell>
          <cell r="G8940">
            <v>8000000</v>
          </cell>
          <cell r="H8940">
            <v>2837.2000000000003</v>
          </cell>
        </row>
        <row r="8941">
          <cell r="A8941">
            <v>2004</v>
          </cell>
          <cell r="B8941" t="str">
            <v>Marcus Camby</v>
          </cell>
          <cell r="D8941" t="str">
            <v>DEN</v>
          </cell>
          <cell r="F8941">
            <v>17.8</v>
          </cell>
          <cell r="G8941">
            <v>7250000</v>
          </cell>
          <cell r="H8941">
            <v>2160</v>
          </cell>
        </row>
        <row r="8942">
          <cell r="A8942">
            <v>2004</v>
          </cell>
          <cell r="B8942" t="str">
            <v>Carmelo Anthony</v>
          </cell>
          <cell r="D8942" t="str">
            <v>DEN</v>
          </cell>
          <cell r="F8942">
            <v>17.600000000000001</v>
          </cell>
          <cell r="G8942">
            <v>3229200</v>
          </cell>
          <cell r="H8942">
            <v>2993</v>
          </cell>
        </row>
        <row r="8943">
          <cell r="A8943">
            <v>2004</v>
          </cell>
          <cell r="B8943" t="str">
            <v>Jon Barry</v>
          </cell>
          <cell r="D8943" t="str">
            <v>DEN</v>
          </cell>
          <cell r="F8943">
            <v>14.6</v>
          </cell>
          <cell r="G8943">
            <v>3000000</v>
          </cell>
          <cell r="H8943">
            <v>1100.1000000000001</v>
          </cell>
        </row>
        <row r="8944">
          <cell r="A8944">
            <v>2004</v>
          </cell>
          <cell r="B8944" t="str">
            <v>Nikoloz Tskitishvili</v>
          </cell>
          <cell r="D8944" t="str">
            <v>DEN</v>
          </cell>
          <cell r="F8944">
            <v>7.1</v>
          </cell>
          <cell r="G8944">
            <v>2720760</v>
          </cell>
          <cell r="H8944">
            <v>308.10000000000002</v>
          </cell>
        </row>
        <row r="8945">
          <cell r="A8945">
            <v>2004</v>
          </cell>
          <cell r="B8945" t="str">
            <v>Earl Boykins</v>
          </cell>
          <cell r="D8945" t="str">
            <v>DEN</v>
          </cell>
          <cell r="F8945">
            <v>16.2</v>
          </cell>
          <cell r="G8945">
            <v>2500000</v>
          </cell>
          <cell r="H8945">
            <v>1845</v>
          </cell>
        </row>
        <row r="8946">
          <cell r="A8946">
            <v>2004</v>
          </cell>
          <cell r="B8946" t="str">
            <v>Rodney White</v>
          </cell>
          <cell r="D8946" t="str">
            <v>DEN</v>
          </cell>
          <cell r="F8946">
            <v>16.399999999999999</v>
          </cell>
          <cell r="G8946">
            <v>1947600</v>
          </cell>
          <cell r="H8946">
            <v>986.4</v>
          </cell>
        </row>
        <row r="8947">
          <cell r="A8947">
            <v>2004</v>
          </cell>
          <cell r="B8947" t="str">
            <v>Ryan Bowen</v>
          </cell>
          <cell r="D8947" t="str">
            <v>DEN</v>
          </cell>
          <cell r="F8947">
            <v>9.9</v>
          </cell>
          <cell r="G8947">
            <v>1250000</v>
          </cell>
          <cell r="H8947">
            <v>390</v>
          </cell>
        </row>
        <row r="8948">
          <cell r="A8948">
            <v>2004</v>
          </cell>
          <cell r="B8948" t="str">
            <v>Voshon Lenard</v>
          </cell>
          <cell r="D8948" t="str">
            <v>DEN</v>
          </cell>
          <cell r="F8948">
            <v>13.5</v>
          </cell>
          <cell r="G8948">
            <v>1200000</v>
          </cell>
          <cell r="H8948">
            <v>2233.8000000000002</v>
          </cell>
        </row>
        <row r="8949">
          <cell r="A8949">
            <v>2004</v>
          </cell>
          <cell r="B8949" t="str">
            <v>Jeff Trepagnier</v>
          </cell>
          <cell r="D8949" t="str">
            <v>DEN</v>
          </cell>
          <cell r="F8949">
            <v>2.2999999999999998</v>
          </cell>
          <cell r="G8949">
            <v>638679</v>
          </cell>
          <cell r="H8949">
            <v>95.699999999999989</v>
          </cell>
        </row>
        <row r="8950">
          <cell r="A8950">
            <v>2004</v>
          </cell>
          <cell r="B8950" t="str">
            <v>Chris Andersen</v>
          </cell>
          <cell r="D8950" t="str">
            <v>DEN</v>
          </cell>
          <cell r="F8950">
            <v>14.4</v>
          </cell>
          <cell r="G8950">
            <v>638679</v>
          </cell>
          <cell r="H8950">
            <v>1029.5</v>
          </cell>
        </row>
        <row r="8951">
          <cell r="A8951">
            <v>2004</v>
          </cell>
          <cell r="B8951" t="str">
            <v>Francisco Elson</v>
          </cell>
          <cell r="D8951" t="str">
            <v>DEN</v>
          </cell>
          <cell r="F8951">
            <v>11.2</v>
          </cell>
          <cell r="G8951">
            <v>366931</v>
          </cell>
          <cell r="H8951">
            <v>874.19999999999993</v>
          </cell>
        </row>
        <row r="8952">
          <cell r="A8952">
            <v>2004</v>
          </cell>
          <cell r="B8952" t="str">
            <v>Nene Hilario</v>
          </cell>
          <cell r="D8952" t="str">
            <v>DEN</v>
          </cell>
          <cell r="F8952">
            <v>14.8</v>
          </cell>
          <cell r="H8952">
            <v>2502.5</v>
          </cell>
        </row>
        <row r="8953">
          <cell r="A8953">
            <v>2004</v>
          </cell>
          <cell r="B8953" t="str">
            <v>Richard Hamilton</v>
          </cell>
          <cell r="D8953" t="str">
            <v>DET</v>
          </cell>
          <cell r="F8953">
            <v>16.8</v>
          </cell>
          <cell r="G8953">
            <v>6500000</v>
          </cell>
          <cell r="H8953">
            <v>2769</v>
          </cell>
        </row>
        <row r="8954">
          <cell r="A8954">
            <v>2004</v>
          </cell>
          <cell r="B8954" t="str">
            <v>Ben Wallace</v>
          </cell>
          <cell r="D8954" t="str">
            <v>DET</v>
          </cell>
          <cell r="F8954">
            <v>17.3</v>
          </cell>
          <cell r="G8954">
            <v>5500000</v>
          </cell>
          <cell r="H8954">
            <v>3053.7000000000003</v>
          </cell>
        </row>
        <row r="8955">
          <cell r="A8955">
            <v>2004</v>
          </cell>
          <cell r="B8955" t="str">
            <v>Chauncey Billups</v>
          </cell>
          <cell r="D8955" t="str">
            <v>DET</v>
          </cell>
          <cell r="F8955">
            <v>18.600000000000001</v>
          </cell>
          <cell r="G8955">
            <v>5000600</v>
          </cell>
          <cell r="H8955">
            <v>2761.2</v>
          </cell>
        </row>
        <row r="8956">
          <cell r="A8956">
            <v>2004</v>
          </cell>
          <cell r="B8956" t="str">
            <v>Corliss Williamson</v>
          </cell>
          <cell r="D8956" t="str">
            <v>DET</v>
          </cell>
          <cell r="F8956">
            <v>14.4</v>
          </cell>
          <cell r="G8956">
            <v>5000000</v>
          </cell>
          <cell r="H8956">
            <v>1572.1</v>
          </cell>
        </row>
        <row r="8957">
          <cell r="A8957">
            <v>2004</v>
          </cell>
          <cell r="B8957" t="str">
            <v>Elden Campbell</v>
          </cell>
          <cell r="D8957" t="str">
            <v>DET</v>
          </cell>
          <cell r="F8957">
            <v>13.8</v>
          </cell>
          <cell r="G8957">
            <v>4000000</v>
          </cell>
          <cell r="H8957">
            <v>890.5</v>
          </cell>
        </row>
        <row r="8958">
          <cell r="A8958">
            <v>2004</v>
          </cell>
          <cell r="B8958" t="str">
            <v>Darko Miličić</v>
          </cell>
          <cell r="D8958" t="str">
            <v>DET</v>
          </cell>
          <cell r="F8958">
            <v>6.1</v>
          </cell>
          <cell r="G8958">
            <v>3595800</v>
          </cell>
          <cell r="H8958">
            <v>159.80000000000001</v>
          </cell>
        </row>
        <row r="8959">
          <cell r="A8959">
            <v>2004</v>
          </cell>
          <cell r="B8959" t="str">
            <v>Lindsey Hunter</v>
          </cell>
          <cell r="D8959" t="str">
            <v>DET</v>
          </cell>
          <cell r="F8959">
            <v>9</v>
          </cell>
          <cell r="G8959">
            <v>3000000</v>
          </cell>
          <cell r="H8959">
            <v>660</v>
          </cell>
        </row>
        <row r="8960">
          <cell r="A8960">
            <v>2004</v>
          </cell>
          <cell r="B8960" t="str">
            <v>Mehmet Okur</v>
          </cell>
          <cell r="D8960" t="str">
            <v>DET</v>
          </cell>
          <cell r="F8960">
            <v>18.3</v>
          </cell>
          <cell r="G8960">
            <v>1100000</v>
          </cell>
          <cell r="H8960">
            <v>1583.3</v>
          </cell>
        </row>
        <row r="8961">
          <cell r="A8961">
            <v>2004</v>
          </cell>
          <cell r="B8961" t="str">
            <v>Tayshaun Prince</v>
          </cell>
          <cell r="D8961" t="str">
            <v>DET</v>
          </cell>
          <cell r="F8961">
            <v>13.3</v>
          </cell>
          <cell r="G8961">
            <v>971160</v>
          </cell>
          <cell r="H8961">
            <v>2697.7999999999997</v>
          </cell>
        </row>
        <row r="8962">
          <cell r="A8962">
            <v>2004</v>
          </cell>
          <cell r="B8962" t="str">
            <v>Darvin Ham</v>
          </cell>
          <cell r="D8962" t="str">
            <v>DET</v>
          </cell>
          <cell r="F8962">
            <v>8.3000000000000007</v>
          </cell>
          <cell r="G8962">
            <v>813679</v>
          </cell>
          <cell r="H8962">
            <v>486</v>
          </cell>
        </row>
        <row r="8963">
          <cell r="A8963">
            <v>2004</v>
          </cell>
          <cell r="B8963" t="str">
            <v>Tremaine Fowlkes</v>
          </cell>
          <cell r="D8963" t="str">
            <v>DET</v>
          </cell>
          <cell r="F8963">
            <v>6.5</v>
          </cell>
          <cell r="G8963">
            <v>638679</v>
          </cell>
          <cell r="H8963">
            <v>262.8</v>
          </cell>
        </row>
        <row r="8964">
          <cell r="A8964">
            <v>2004</v>
          </cell>
          <cell r="B8964" t="str">
            <v>Erick Dampier</v>
          </cell>
          <cell r="D8964" t="str">
            <v>GSW</v>
          </cell>
          <cell r="F8964">
            <v>20.100000000000001</v>
          </cell>
          <cell r="G8964">
            <v>7842000</v>
          </cell>
          <cell r="H8964">
            <v>2405</v>
          </cell>
        </row>
        <row r="8965">
          <cell r="A8965">
            <v>2004</v>
          </cell>
          <cell r="B8965" t="str">
            <v>Avery Johnson</v>
          </cell>
          <cell r="D8965" t="str">
            <v>GSW</v>
          </cell>
          <cell r="F8965">
            <v>11.7</v>
          </cell>
          <cell r="G8965">
            <v>5445600</v>
          </cell>
          <cell r="H8965">
            <v>634.80000000000007</v>
          </cell>
        </row>
        <row r="8966">
          <cell r="A8966">
            <v>2004</v>
          </cell>
          <cell r="B8966" t="str">
            <v>Clifford Robinson</v>
          </cell>
          <cell r="D8966" t="str">
            <v>GSW</v>
          </cell>
          <cell r="F8966">
            <v>10.8</v>
          </cell>
          <cell r="G8966">
            <v>4700000</v>
          </cell>
          <cell r="H8966">
            <v>2845.4</v>
          </cell>
        </row>
        <row r="8967">
          <cell r="A8967">
            <v>2004</v>
          </cell>
          <cell r="B8967" t="str">
            <v>Adonal Foyle</v>
          </cell>
          <cell r="D8967" t="str">
            <v>GSW</v>
          </cell>
          <cell r="F8967">
            <v>13</v>
          </cell>
          <cell r="G8967">
            <v>4400000</v>
          </cell>
          <cell r="H8967">
            <v>572</v>
          </cell>
        </row>
        <row r="8968">
          <cell r="A8968">
            <v>2004</v>
          </cell>
          <cell r="B8968" t="str">
            <v>Mike Dunleavy</v>
          </cell>
          <cell r="D8968" t="str">
            <v>GSW</v>
          </cell>
          <cell r="F8968">
            <v>15.1</v>
          </cell>
          <cell r="G8968">
            <v>3332520</v>
          </cell>
          <cell r="H8968">
            <v>2332.5</v>
          </cell>
        </row>
        <row r="8969">
          <cell r="A8969">
            <v>2004</v>
          </cell>
          <cell r="B8969" t="str">
            <v>Speedy Claxton</v>
          </cell>
          <cell r="D8969" t="str">
            <v>GSW</v>
          </cell>
          <cell r="F8969">
            <v>17.3</v>
          </cell>
          <cell r="G8969">
            <v>3000000</v>
          </cell>
          <cell r="H8969">
            <v>1596</v>
          </cell>
        </row>
        <row r="8970">
          <cell r="A8970">
            <v>2004</v>
          </cell>
          <cell r="B8970" t="str">
            <v>Jason Richardson</v>
          </cell>
          <cell r="D8970" t="str">
            <v>GSW</v>
          </cell>
          <cell r="F8970">
            <v>16.8</v>
          </cell>
          <cell r="G8970">
            <v>2789280</v>
          </cell>
          <cell r="H8970">
            <v>2932.8</v>
          </cell>
        </row>
        <row r="8971">
          <cell r="A8971">
            <v>2004</v>
          </cell>
          <cell r="B8971" t="str">
            <v>Mickael Pietrus</v>
          </cell>
          <cell r="D8971" t="str">
            <v>GSW</v>
          </cell>
          <cell r="F8971">
            <v>12.9</v>
          </cell>
          <cell r="G8971">
            <v>1527946</v>
          </cell>
          <cell r="H8971">
            <v>747.3</v>
          </cell>
        </row>
        <row r="8972">
          <cell r="A8972">
            <v>2004</v>
          </cell>
          <cell r="B8972" t="str">
            <v>Troy Murphy</v>
          </cell>
          <cell r="D8972" t="str">
            <v>GSW</v>
          </cell>
          <cell r="F8972">
            <v>16.8</v>
          </cell>
          <cell r="G8972">
            <v>1506960</v>
          </cell>
          <cell r="H8972">
            <v>610.4</v>
          </cell>
        </row>
        <row r="8973">
          <cell r="A8973">
            <v>2004</v>
          </cell>
          <cell r="B8973" t="str">
            <v>Calbert Cheaney</v>
          </cell>
          <cell r="D8973" t="str">
            <v>GSW</v>
          </cell>
          <cell r="F8973">
            <v>10.6</v>
          </cell>
          <cell r="G8973">
            <v>1070000</v>
          </cell>
          <cell r="H8973">
            <v>2069.7999999999997</v>
          </cell>
        </row>
        <row r="8974">
          <cell r="A8974">
            <v>2004</v>
          </cell>
          <cell r="B8974" t="str">
            <v>Brian Cardinal</v>
          </cell>
          <cell r="D8974" t="str">
            <v>GSW</v>
          </cell>
          <cell r="F8974">
            <v>19.399999999999999</v>
          </cell>
          <cell r="G8974">
            <v>663679</v>
          </cell>
          <cell r="H8974">
            <v>1634</v>
          </cell>
        </row>
        <row r="8975">
          <cell r="A8975">
            <v>2004</v>
          </cell>
          <cell r="B8975" t="str">
            <v>Cherokee Parks</v>
          </cell>
          <cell r="D8975" t="str">
            <v>GSW</v>
          </cell>
          <cell r="F8975">
            <v>7</v>
          </cell>
          <cell r="G8975">
            <v>228946</v>
          </cell>
          <cell r="H8975">
            <v>63.599999999999994</v>
          </cell>
        </row>
        <row r="8976">
          <cell r="A8976">
            <v>2004</v>
          </cell>
          <cell r="B8976" t="str">
            <v>Sean Lampley</v>
          </cell>
          <cell r="D8976" t="str">
            <v>GSW</v>
          </cell>
          <cell r="F8976">
            <v>21.6</v>
          </cell>
          <cell r="G8976">
            <v>89364</v>
          </cell>
          <cell r="H8976">
            <v>63</v>
          </cell>
        </row>
        <row r="8977">
          <cell r="A8977">
            <v>2004</v>
          </cell>
          <cell r="B8977" t="str">
            <v>Nick Van</v>
          </cell>
          <cell r="D8977" t="str">
            <v>GSW</v>
          </cell>
          <cell r="F8977">
            <v>13.1</v>
          </cell>
          <cell r="H8977">
            <v>1255.8000000000002</v>
          </cell>
        </row>
        <row r="8978">
          <cell r="A8978">
            <v>2004</v>
          </cell>
          <cell r="B8978" t="str">
            <v>Rusty LaRue</v>
          </cell>
          <cell r="D8978" t="str">
            <v>GSW</v>
          </cell>
          <cell r="F8978">
            <v>3.1</v>
          </cell>
          <cell r="H8978">
            <v>22</v>
          </cell>
        </row>
        <row r="8979">
          <cell r="A8979">
            <v>2004</v>
          </cell>
          <cell r="B8979" t="str">
            <v>Steve Francis</v>
          </cell>
          <cell r="D8979" t="str">
            <v>HOU</v>
          </cell>
          <cell r="F8979">
            <v>15.8</v>
          </cell>
          <cell r="G8979">
            <v>10960000</v>
          </cell>
          <cell r="H8979">
            <v>3191.6</v>
          </cell>
        </row>
        <row r="8980">
          <cell r="A8980">
            <v>2004</v>
          </cell>
          <cell r="B8980" t="str">
            <v>Maurice Taylor</v>
          </cell>
          <cell r="D8980" t="str">
            <v>HOU</v>
          </cell>
          <cell r="F8980">
            <v>13.6</v>
          </cell>
          <cell r="G8980">
            <v>7800000</v>
          </cell>
          <cell r="H8980">
            <v>2077.5</v>
          </cell>
        </row>
        <row r="8981">
          <cell r="A8981">
            <v>2004</v>
          </cell>
          <cell r="B8981" t="str">
            <v>Kelvin Cato</v>
          </cell>
          <cell r="D8981" t="str">
            <v>HOU</v>
          </cell>
          <cell r="F8981">
            <v>13.2</v>
          </cell>
          <cell r="G8981">
            <v>7344000</v>
          </cell>
          <cell r="H8981">
            <v>1745.7</v>
          </cell>
        </row>
        <row r="8982">
          <cell r="A8982">
            <v>2004</v>
          </cell>
          <cell r="B8982" t="str">
            <v>Cuttino Mobley</v>
          </cell>
          <cell r="D8982" t="str">
            <v>HOU</v>
          </cell>
          <cell r="F8982">
            <v>14.1</v>
          </cell>
          <cell r="G8982">
            <v>5394125</v>
          </cell>
          <cell r="H8982">
            <v>3232</v>
          </cell>
        </row>
        <row r="8983">
          <cell r="A8983">
            <v>2004</v>
          </cell>
          <cell r="B8983" t="str">
            <v>Yao Ming*</v>
          </cell>
          <cell r="D8983" t="str">
            <v>HOU</v>
          </cell>
          <cell r="F8983">
            <v>21.9</v>
          </cell>
          <cell r="G8983">
            <v>4147560</v>
          </cell>
          <cell r="H8983">
            <v>2689.6</v>
          </cell>
        </row>
        <row r="8984">
          <cell r="A8984">
            <v>2004</v>
          </cell>
          <cell r="B8984" t="str">
            <v>Eric Piatkowski</v>
          </cell>
          <cell r="D8984" t="str">
            <v>HOU</v>
          </cell>
          <cell r="F8984">
            <v>8.6999999999999993</v>
          </cell>
          <cell r="G8984">
            <v>2500000</v>
          </cell>
          <cell r="H8984">
            <v>700.7</v>
          </cell>
        </row>
        <row r="8985">
          <cell r="A8985">
            <v>2004</v>
          </cell>
          <cell r="B8985" t="str">
            <v>Jim Jackson</v>
          </cell>
          <cell r="D8985" t="str">
            <v>HOU</v>
          </cell>
          <cell r="F8985">
            <v>12.2</v>
          </cell>
          <cell r="G8985">
            <v>2200000</v>
          </cell>
          <cell r="H8985">
            <v>3120</v>
          </cell>
        </row>
        <row r="8986">
          <cell r="A8986">
            <v>2004</v>
          </cell>
          <cell r="B8986" t="str">
            <v>Mark Jackson</v>
          </cell>
          <cell r="D8986" t="str">
            <v>HOU</v>
          </cell>
          <cell r="F8986">
            <v>8.9</v>
          </cell>
          <cell r="G8986">
            <v>1500000</v>
          </cell>
          <cell r="H8986">
            <v>575.4</v>
          </cell>
        </row>
        <row r="8987">
          <cell r="A8987">
            <v>2004</v>
          </cell>
          <cell r="B8987" t="str">
            <v>Bostjan Nachbar</v>
          </cell>
          <cell r="D8987" t="str">
            <v>HOU</v>
          </cell>
          <cell r="F8987">
            <v>8.3000000000000007</v>
          </cell>
          <cell r="G8987">
            <v>1396440</v>
          </cell>
          <cell r="H8987">
            <v>517.5</v>
          </cell>
        </row>
        <row r="8988">
          <cell r="A8988">
            <v>2004</v>
          </cell>
          <cell r="B8988" t="str">
            <v>Adrian Griffin</v>
          </cell>
          <cell r="D8988" t="str">
            <v>HOU</v>
          </cell>
          <cell r="F8988">
            <v>4.5</v>
          </cell>
          <cell r="G8988">
            <v>751179</v>
          </cell>
          <cell r="H8988">
            <v>133</v>
          </cell>
        </row>
        <row r="8989">
          <cell r="A8989">
            <v>2004</v>
          </cell>
          <cell r="B8989" t="str">
            <v>Scott Padgett</v>
          </cell>
          <cell r="D8989" t="str">
            <v>HOU</v>
          </cell>
          <cell r="F8989">
            <v>15.6</v>
          </cell>
          <cell r="G8989">
            <v>688679</v>
          </cell>
          <cell r="H8989">
            <v>545.20000000000005</v>
          </cell>
        </row>
        <row r="8990">
          <cell r="A8990">
            <v>2004</v>
          </cell>
          <cell r="B8990" t="str">
            <v>Mike Wilks</v>
          </cell>
          <cell r="D8990" t="str">
            <v>HOU</v>
          </cell>
          <cell r="F8990">
            <v>14.4</v>
          </cell>
          <cell r="G8990">
            <v>638679</v>
          </cell>
          <cell r="H8990">
            <v>145.6</v>
          </cell>
        </row>
        <row r="8991">
          <cell r="A8991">
            <v>2004</v>
          </cell>
          <cell r="B8991" t="str">
            <v>Alton Ford</v>
          </cell>
          <cell r="D8991" t="str">
            <v>HOU</v>
          </cell>
          <cell r="F8991">
            <v>12.4</v>
          </cell>
          <cell r="G8991">
            <v>586082</v>
          </cell>
          <cell r="H8991">
            <v>41.4</v>
          </cell>
        </row>
        <row r="8992">
          <cell r="A8992">
            <v>2004</v>
          </cell>
          <cell r="B8992" t="str">
            <v>Charles Oakley</v>
          </cell>
          <cell r="D8992" t="str">
            <v>HOU</v>
          </cell>
          <cell r="F8992">
            <v>8.1</v>
          </cell>
          <cell r="H8992">
            <v>25.2</v>
          </cell>
        </row>
        <row r="8993">
          <cell r="A8993">
            <v>2004</v>
          </cell>
          <cell r="B8993" t="str">
            <v>Austin Croshere</v>
          </cell>
          <cell r="D8993" t="str">
            <v>IND</v>
          </cell>
          <cell r="F8993">
            <v>14.4</v>
          </cell>
          <cell r="G8993">
            <v>7610000</v>
          </cell>
          <cell r="H8993">
            <v>1047.2</v>
          </cell>
        </row>
        <row r="8994">
          <cell r="A8994">
            <v>2004</v>
          </cell>
          <cell r="B8994" t="str">
            <v>Jonathan Bender</v>
          </cell>
          <cell r="D8994" t="str">
            <v>IND</v>
          </cell>
          <cell r="F8994">
            <v>15.7</v>
          </cell>
          <cell r="G8994">
            <v>5800000</v>
          </cell>
          <cell r="H8994">
            <v>270.90000000000003</v>
          </cell>
        </row>
        <row r="8995">
          <cell r="A8995">
            <v>2004</v>
          </cell>
          <cell r="B8995" t="str">
            <v>Al Harrington</v>
          </cell>
          <cell r="D8995" t="str">
            <v>IND</v>
          </cell>
          <cell r="F8995">
            <v>14.9</v>
          </cell>
          <cell r="G8995">
            <v>5692500</v>
          </cell>
          <cell r="H8995">
            <v>2441.1</v>
          </cell>
        </row>
        <row r="8996">
          <cell r="A8996">
            <v>2004</v>
          </cell>
          <cell r="B8996" t="str">
            <v>Scot Pollard</v>
          </cell>
          <cell r="D8996" t="str">
            <v>IND</v>
          </cell>
          <cell r="F8996">
            <v>8.3000000000000007</v>
          </cell>
          <cell r="G8996">
            <v>5309563</v>
          </cell>
          <cell r="H8996">
            <v>677.1</v>
          </cell>
        </row>
        <row r="8997">
          <cell r="A8997">
            <v>2004</v>
          </cell>
          <cell r="B8997" t="str">
            <v>Reggie Miller</v>
          </cell>
          <cell r="D8997" t="str">
            <v>IND</v>
          </cell>
          <cell r="F8997">
            <v>16.100000000000001</v>
          </cell>
          <cell r="G8997">
            <v>5000000</v>
          </cell>
          <cell r="H8997">
            <v>2256</v>
          </cell>
        </row>
        <row r="8998">
          <cell r="A8998">
            <v>2004</v>
          </cell>
          <cell r="B8998" t="str">
            <v>Jeff Foster</v>
          </cell>
          <cell r="D8998" t="str">
            <v>IND</v>
          </cell>
          <cell r="F8998">
            <v>16.2</v>
          </cell>
          <cell r="G8998">
            <v>4000000</v>
          </cell>
          <cell r="H8998">
            <v>1959.8</v>
          </cell>
        </row>
        <row r="8999">
          <cell r="A8999">
            <v>2004</v>
          </cell>
          <cell r="B8999" t="str">
            <v>Fred Jones</v>
          </cell>
          <cell r="D8999" t="str">
            <v>IND</v>
          </cell>
          <cell r="F8999">
            <v>11.8</v>
          </cell>
          <cell r="G8999">
            <v>1506000</v>
          </cell>
          <cell r="H8999">
            <v>1506.6000000000001</v>
          </cell>
        </row>
        <row r="9000">
          <cell r="A9000">
            <v>2004</v>
          </cell>
          <cell r="B9000" t="str">
            <v>Kenny Anderson</v>
          </cell>
          <cell r="D9000" t="str">
            <v>IND</v>
          </cell>
          <cell r="F9000">
            <v>11.1</v>
          </cell>
          <cell r="G9000">
            <v>1070000</v>
          </cell>
          <cell r="H9000">
            <v>906.40000000000009</v>
          </cell>
        </row>
        <row r="9001">
          <cell r="A9001">
            <v>2004</v>
          </cell>
          <cell r="B9001" t="str">
            <v>Jamaal Tinsley</v>
          </cell>
          <cell r="D9001" t="str">
            <v>IND</v>
          </cell>
          <cell r="F9001">
            <v>16.399999999999999</v>
          </cell>
          <cell r="G9001">
            <v>861600</v>
          </cell>
          <cell r="H9001">
            <v>1378</v>
          </cell>
        </row>
        <row r="9002">
          <cell r="A9002">
            <v>2004</v>
          </cell>
          <cell r="B9002" t="str">
            <v>Primoz Brezec</v>
          </cell>
          <cell r="D9002" t="str">
            <v>IND</v>
          </cell>
          <cell r="F9002">
            <v>9.6999999999999993</v>
          </cell>
          <cell r="G9002">
            <v>861600</v>
          </cell>
          <cell r="H9002">
            <v>72</v>
          </cell>
        </row>
        <row r="9003">
          <cell r="A9003">
            <v>2004</v>
          </cell>
          <cell r="B9003" t="str">
            <v>Anthony Johnson</v>
          </cell>
          <cell r="D9003" t="str">
            <v>IND</v>
          </cell>
          <cell r="F9003">
            <v>11.6</v>
          </cell>
          <cell r="G9003">
            <v>813679</v>
          </cell>
          <cell r="H9003">
            <v>1598.6999999999998</v>
          </cell>
        </row>
        <row r="9004">
          <cell r="A9004">
            <v>2004</v>
          </cell>
          <cell r="B9004" t="str">
            <v>Jamison Brewer</v>
          </cell>
          <cell r="D9004" t="str">
            <v>IND</v>
          </cell>
          <cell r="F9004">
            <v>6.6</v>
          </cell>
          <cell r="G9004">
            <v>638679</v>
          </cell>
          <cell r="H9004">
            <v>159.9</v>
          </cell>
        </row>
        <row r="9005">
          <cell r="A9005">
            <v>2004</v>
          </cell>
          <cell r="B9005" t="str">
            <v>James Jones</v>
          </cell>
          <cell r="D9005" t="str">
            <v>IND</v>
          </cell>
          <cell r="F9005">
            <v>4.9000000000000004</v>
          </cell>
          <cell r="G9005">
            <v>366931</v>
          </cell>
          <cell r="H9005">
            <v>25.799999999999997</v>
          </cell>
        </row>
        <row r="9006">
          <cell r="A9006">
            <v>2004</v>
          </cell>
          <cell r="B9006" t="str">
            <v>Metta World</v>
          </cell>
          <cell r="D9006" t="str">
            <v>IND</v>
          </cell>
          <cell r="F9006">
            <v>18.2</v>
          </cell>
          <cell r="H9006">
            <v>2715.6000000000004</v>
          </cell>
        </row>
        <row r="9007">
          <cell r="A9007">
            <v>2004</v>
          </cell>
          <cell r="B9007" t="str">
            <v>Jermaine O'Neal</v>
          </cell>
          <cell r="D9007" t="str">
            <v>IND</v>
          </cell>
          <cell r="F9007">
            <v>21.1</v>
          </cell>
          <cell r="H9007">
            <v>2784.6000000000004</v>
          </cell>
        </row>
        <row r="9008">
          <cell r="A9008">
            <v>2004</v>
          </cell>
          <cell r="B9008" t="str">
            <v>Glen Rice</v>
          </cell>
          <cell r="D9008" t="str">
            <v>LAC</v>
          </cell>
          <cell r="F9008">
            <v>7.3</v>
          </cell>
          <cell r="G9008">
            <v>6815000</v>
          </cell>
          <cell r="H9008">
            <v>262.8</v>
          </cell>
        </row>
        <row r="9009">
          <cell r="A9009">
            <v>2004</v>
          </cell>
          <cell r="B9009" t="str">
            <v>Corey Maggette</v>
          </cell>
          <cell r="D9009" t="str">
            <v>LAC</v>
          </cell>
          <cell r="F9009">
            <v>20.100000000000001</v>
          </cell>
          <cell r="H9009">
            <v>2628</v>
          </cell>
        </row>
        <row r="9010">
          <cell r="A9010">
            <v>2004</v>
          </cell>
          <cell r="B9010" t="str">
            <v>Elton Brand</v>
          </cell>
          <cell r="D9010" t="str">
            <v>LAC</v>
          </cell>
          <cell r="F9010">
            <v>23.2</v>
          </cell>
          <cell r="H9010">
            <v>2670.3</v>
          </cell>
        </row>
        <row r="9011">
          <cell r="A9011">
            <v>2004</v>
          </cell>
          <cell r="B9011" t="str">
            <v>Melvin Ely</v>
          </cell>
          <cell r="D9011" t="str">
            <v>LAC</v>
          </cell>
          <cell r="F9011">
            <v>11.1</v>
          </cell>
          <cell r="H9011">
            <v>508.2</v>
          </cell>
        </row>
        <row r="9012">
          <cell r="A9012">
            <v>2004</v>
          </cell>
          <cell r="B9012" t="str">
            <v>Keyon Dooling</v>
          </cell>
          <cell r="D9012" t="str">
            <v>LAC</v>
          </cell>
          <cell r="F9012">
            <v>10</v>
          </cell>
          <cell r="H9012">
            <v>1136.8000000000002</v>
          </cell>
        </row>
        <row r="9013">
          <cell r="A9013">
            <v>2004</v>
          </cell>
          <cell r="B9013" t="str">
            <v>Chris Wilcox</v>
          </cell>
          <cell r="D9013" t="str">
            <v>LAC</v>
          </cell>
          <cell r="F9013">
            <v>15.3</v>
          </cell>
          <cell r="H9013">
            <v>1339</v>
          </cell>
        </row>
        <row r="9014">
          <cell r="A9014">
            <v>2004</v>
          </cell>
          <cell r="B9014" t="str">
            <v>Marko Jaric</v>
          </cell>
          <cell r="D9014" t="str">
            <v>LAC</v>
          </cell>
          <cell r="F9014">
            <v>12.6</v>
          </cell>
          <cell r="H9014">
            <v>1757.4</v>
          </cell>
        </row>
        <row r="9015">
          <cell r="A9015">
            <v>2004</v>
          </cell>
          <cell r="B9015" t="str">
            <v>Randy Livingston</v>
          </cell>
          <cell r="D9015" t="str">
            <v>LAC</v>
          </cell>
          <cell r="F9015">
            <v>1.7</v>
          </cell>
          <cell r="H9015">
            <v>48</v>
          </cell>
        </row>
        <row r="9016">
          <cell r="A9016">
            <v>2004</v>
          </cell>
          <cell r="B9016" t="str">
            <v>Eddie House</v>
          </cell>
          <cell r="D9016" t="str">
            <v>LAC</v>
          </cell>
          <cell r="F9016">
            <v>12</v>
          </cell>
          <cell r="H9016">
            <v>1188</v>
          </cell>
        </row>
        <row r="9017">
          <cell r="A9017">
            <v>2004</v>
          </cell>
          <cell r="B9017" t="str">
            <v>Predrag Drobnjak</v>
          </cell>
          <cell r="D9017" t="str">
            <v>LAC</v>
          </cell>
          <cell r="F9017">
            <v>12.6</v>
          </cell>
          <cell r="H9017">
            <v>951.6</v>
          </cell>
        </row>
        <row r="9018">
          <cell r="A9018">
            <v>2004</v>
          </cell>
          <cell r="B9018" t="str">
            <v>Bobby Simmons</v>
          </cell>
          <cell r="D9018" t="str">
            <v>LAC</v>
          </cell>
          <cell r="F9018">
            <v>12.6</v>
          </cell>
          <cell r="H9018">
            <v>1377.6000000000001</v>
          </cell>
        </row>
        <row r="9019">
          <cell r="A9019">
            <v>2004</v>
          </cell>
          <cell r="B9019" t="str">
            <v>Quentin Richardson</v>
          </cell>
          <cell r="D9019" t="str">
            <v>LAC</v>
          </cell>
          <cell r="F9019">
            <v>15.1</v>
          </cell>
          <cell r="H9019">
            <v>2340</v>
          </cell>
        </row>
        <row r="9020">
          <cell r="A9020">
            <v>2004</v>
          </cell>
          <cell r="B9020" t="str">
            <v>Chris Kaman</v>
          </cell>
          <cell r="D9020" t="str">
            <v>LAC</v>
          </cell>
          <cell r="F9020">
            <v>9.6</v>
          </cell>
          <cell r="H9020">
            <v>1845</v>
          </cell>
        </row>
        <row r="9021">
          <cell r="A9021">
            <v>2004</v>
          </cell>
          <cell r="B9021" t="str">
            <v>Matt Barnes</v>
          </cell>
          <cell r="D9021" t="str">
            <v>LAC</v>
          </cell>
          <cell r="F9021">
            <v>10.6</v>
          </cell>
          <cell r="H9021">
            <v>725.80000000000007</v>
          </cell>
        </row>
        <row r="9022">
          <cell r="A9022">
            <v>2004</v>
          </cell>
          <cell r="B9022" t="str">
            <v>Kobe Bryant</v>
          </cell>
          <cell r="D9022" t="str">
            <v>LAL</v>
          </cell>
          <cell r="F9022">
            <v>23.7</v>
          </cell>
          <cell r="G9022">
            <v>13500000</v>
          </cell>
          <cell r="H9022">
            <v>2444</v>
          </cell>
        </row>
        <row r="9023">
          <cell r="A9023">
            <v>2004</v>
          </cell>
          <cell r="B9023" t="str">
            <v>Gary Payton</v>
          </cell>
          <cell r="D9023" t="str">
            <v>LAL</v>
          </cell>
          <cell r="F9023">
            <v>17.3</v>
          </cell>
          <cell r="G9023">
            <v>4917000</v>
          </cell>
          <cell r="H9023">
            <v>2829</v>
          </cell>
        </row>
        <row r="9024">
          <cell r="A9024">
            <v>2004</v>
          </cell>
          <cell r="B9024" t="str">
            <v>Rick Fox</v>
          </cell>
          <cell r="D9024" t="str">
            <v>LAL</v>
          </cell>
          <cell r="F9024">
            <v>8</v>
          </cell>
          <cell r="G9024">
            <v>4734797</v>
          </cell>
          <cell r="H9024">
            <v>847.4</v>
          </cell>
        </row>
        <row r="9025">
          <cell r="A9025">
            <v>2004</v>
          </cell>
          <cell r="B9025" t="str">
            <v>Devean George</v>
          </cell>
          <cell r="D9025" t="str">
            <v>LAL</v>
          </cell>
          <cell r="F9025">
            <v>11.5</v>
          </cell>
          <cell r="G9025">
            <v>4546000</v>
          </cell>
          <cell r="H9025">
            <v>1951.6000000000001</v>
          </cell>
        </row>
        <row r="9026">
          <cell r="A9026">
            <v>2004</v>
          </cell>
          <cell r="B9026" t="str">
            <v>Derek Fisher</v>
          </cell>
          <cell r="D9026" t="str">
            <v>LAL</v>
          </cell>
          <cell r="F9026">
            <v>11.5</v>
          </cell>
          <cell r="G9026">
            <v>3000000</v>
          </cell>
          <cell r="H9026">
            <v>1771.2</v>
          </cell>
        </row>
        <row r="9027">
          <cell r="A9027">
            <v>2004</v>
          </cell>
          <cell r="B9027" t="str">
            <v>Stanislav Medvedenko</v>
          </cell>
          <cell r="D9027" t="str">
            <v>LAL</v>
          </cell>
          <cell r="F9027">
            <v>13.6</v>
          </cell>
          <cell r="G9027">
            <v>1540000</v>
          </cell>
          <cell r="H9027">
            <v>1441.6</v>
          </cell>
        </row>
        <row r="9028">
          <cell r="A9028">
            <v>2004</v>
          </cell>
          <cell r="B9028" t="str">
            <v>Karl Malone*</v>
          </cell>
          <cell r="D9028" t="str">
            <v>LAL</v>
          </cell>
          <cell r="F9028">
            <v>17.8</v>
          </cell>
          <cell r="G9028">
            <v>1500000</v>
          </cell>
          <cell r="H9028">
            <v>1373.4</v>
          </cell>
        </row>
        <row r="9029">
          <cell r="A9029">
            <v>2004</v>
          </cell>
          <cell r="B9029" t="str">
            <v>Kareem Rush</v>
          </cell>
          <cell r="D9029" t="str">
            <v>LAL</v>
          </cell>
          <cell r="F9029">
            <v>10.4</v>
          </cell>
          <cell r="G9029">
            <v>1097640</v>
          </cell>
          <cell r="H9029">
            <v>1245.6000000000001</v>
          </cell>
        </row>
        <row r="9030">
          <cell r="A9030">
            <v>2004</v>
          </cell>
          <cell r="B9030" t="str">
            <v>Bryon Russell</v>
          </cell>
          <cell r="D9030" t="str">
            <v>LAL</v>
          </cell>
          <cell r="F9030">
            <v>11.6</v>
          </cell>
          <cell r="G9030">
            <v>1070000</v>
          </cell>
          <cell r="H9030">
            <v>943.19999999999993</v>
          </cell>
        </row>
        <row r="9031">
          <cell r="A9031">
            <v>2004</v>
          </cell>
          <cell r="B9031" t="str">
            <v>Horace Grant</v>
          </cell>
          <cell r="D9031" t="str">
            <v>LAL</v>
          </cell>
          <cell r="F9031">
            <v>10.6</v>
          </cell>
          <cell r="G9031">
            <v>1070000</v>
          </cell>
          <cell r="H9031">
            <v>1105.5</v>
          </cell>
        </row>
        <row r="9032">
          <cell r="A9032">
            <v>2004</v>
          </cell>
          <cell r="B9032" t="str">
            <v>Brian Cook</v>
          </cell>
          <cell r="D9032" t="str">
            <v>LAL</v>
          </cell>
          <cell r="F9032">
            <v>14</v>
          </cell>
          <cell r="G9032">
            <v>903360</v>
          </cell>
          <cell r="H9032">
            <v>441</v>
          </cell>
        </row>
        <row r="9033">
          <cell r="A9033">
            <v>2004</v>
          </cell>
          <cell r="B9033" t="str">
            <v>Jamal Sampson</v>
          </cell>
          <cell r="D9033" t="str">
            <v>LAL</v>
          </cell>
          <cell r="F9033">
            <v>15</v>
          </cell>
          <cell r="G9033">
            <v>563679</v>
          </cell>
          <cell r="H9033">
            <v>130</v>
          </cell>
        </row>
        <row r="9034">
          <cell r="A9034">
            <v>2004</v>
          </cell>
          <cell r="B9034" t="str">
            <v>Luke Walton</v>
          </cell>
          <cell r="D9034" t="str">
            <v>LAL</v>
          </cell>
          <cell r="F9034">
            <v>12.7</v>
          </cell>
          <cell r="G9034">
            <v>366931</v>
          </cell>
          <cell r="H9034">
            <v>727.19999999999993</v>
          </cell>
        </row>
        <row r="9035">
          <cell r="A9035">
            <v>2004</v>
          </cell>
          <cell r="B9035" t="str">
            <v>Ime Udoka</v>
          </cell>
          <cell r="D9035" t="str">
            <v>LAL</v>
          </cell>
          <cell r="F9035">
            <v>6.7</v>
          </cell>
          <cell r="H9035">
            <v>28</v>
          </cell>
        </row>
        <row r="9036">
          <cell r="A9036">
            <v>2004</v>
          </cell>
          <cell r="B9036" t="str">
            <v>Shaquille O'Neal</v>
          </cell>
          <cell r="D9036" t="str">
            <v>LAL</v>
          </cell>
          <cell r="F9036">
            <v>24.4</v>
          </cell>
          <cell r="H9036">
            <v>2465.6</v>
          </cell>
        </row>
        <row r="9037">
          <cell r="A9037">
            <v>2004</v>
          </cell>
          <cell r="B9037" t="str">
            <v>Lorenzen Wright</v>
          </cell>
          <cell r="D9037" t="str">
            <v>MEM</v>
          </cell>
          <cell r="F9037">
            <v>14</v>
          </cell>
          <cell r="G9037">
            <v>6600000</v>
          </cell>
          <cell r="H9037">
            <v>1677</v>
          </cell>
        </row>
        <row r="9038">
          <cell r="A9038">
            <v>2004</v>
          </cell>
          <cell r="B9038" t="str">
            <v>Bo Outlaw</v>
          </cell>
          <cell r="D9038" t="str">
            <v>MEM</v>
          </cell>
          <cell r="F9038">
            <v>13.1</v>
          </cell>
          <cell r="G9038">
            <v>6585000</v>
          </cell>
          <cell r="H9038">
            <v>1607.2</v>
          </cell>
        </row>
        <row r="9039">
          <cell r="A9039">
            <v>2004</v>
          </cell>
          <cell r="B9039" t="str">
            <v>Jason Williams</v>
          </cell>
          <cell r="D9039" t="str">
            <v>MEM</v>
          </cell>
          <cell r="F9039">
            <v>16.899999999999999</v>
          </cell>
          <cell r="G9039">
            <v>6187500</v>
          </cell>
          <cell r="H9039">
            <v>2116.7999999999997</v>
          </cell>
        </row>
        <row r="9040">
          <cell r="A9040">
            <v>2004</v>
          </cell>
          <cell r="B9040" t="str">
            <v>James Posey</v>
          </cell>
          <cell r="D9040" t="str">
            <v>MEM</v>
          </cell>
          <cell r="F9040">
            <v>18.8</v>
          </cell>
          <cell r="G9040">
            <v>4917000</v>
          </cell>
          <cell r="H9040">
            <v>2451.7999999999997</v>
          </cell>
        </row>
        <row r="9041">
          <cell r="A9041">
            <v>2004</v>
          </cell>
          <cell r="B9041" t="str">
            <v>Stromile Swift</v>
          </cell>
          <cell r="D9041" t="str">
            <v>MEM</v>
          </cell>
          <cell r="F9041">
            <v>19.2</v>
          </cell>
          <cell r="G9041">
            <v>4592418</v>
          </cell>
          <cell r="H9041">
            <v>1524.6000000000001</v>
          </cell>
        </row>
        <row r="9042">
          <cell r="A9042">
            <v>2004</v>
          </cell>
          <cell r="B9042" t="str">
            <v>Pau Gasol</v>
          </cell>
          <cell r="D9042" t="str">
            <v>MEM</v>
          </cell>
          <cell r="F9042">
            <v>21.7</v>
          </cell>
          <cell r="G9042">
            <v>3417000</v>
          </cell>
          <cell r="H9042">
            <v>2457</v>
          </cell>
        </row>
        <row r="9043">
          <cell r="A9043">
            <v>2004</v>
          </cell>
          <cell r="B9043" t="str">
            <v>Mike Miller</v>
          </cell>
          <cell r="D9043" t="str">
            <v>MEM</v>
          </cell>
          <cell r="F9043">
            <v>14.9</v>
          </cell>
          <cell r="G9043">
            <v>3380457</v>
          </cell>
          <cell r="H9043">
            <v>1768</v>
          </cell>
        </row>
        <row r="9044">
          <cell r="A9044">
            <v>2004</v>
          </cell>
          <cell r="B9044" t="str">
            <v>Shane Battier</v>
          </cell>
          <cell r="D9044" t="str">
            <v>MEM</v>
          </cell>
          <cell r="F9044">
            <v>15.3</v>
          </cell>
          <cell r="G9044">
            <v>2533440</v>
          </cell>
          <cell r="H9044">
            <v>1943.4</v>
          </cell>
        </row>
        <row r="9045">
          <cell r="A9045">
            <v>2004</v>
          </cell>
          <cell r="B9045" t="str">
            <v>Jake Tsakalidis</v>
          </cell>
          <cell r="D9045" t="str">
            <v>MEM</v>
          </cell>
          <cell r="F9045">
            <v>12.5</v>
          </cell>
          <cell r="G9045">
            <v>1580702</v>
          </cell>
          <cell r="H9045">
            <v>532</v>
          </cell>
        </row>
        <row r="9046">
          <cell r="A9046">
            <v>2004</v>
          </cell>
          <cell r="B9046" t="str">
            <v>Earl Watson</v>
          </cell>
          <cell r="D9046" t="str">
            <v>MEM</v>
          </cell>
          <cell r="F9046">
            <v>12.8</v>
          </cell>
          <cell r="G9046">
            <v>1336500</v>
          </cell>
          <cell r="H9046">
            <v>1668.6000000000001</v>
          </cell>
        </row>
        <row r="9047">
          <cell r="A9047">
            <v>2004</v>
          </cell>
          <cell r="B9047" t="str">
            <v>Dahntay Jones</v>
          </cell>
          <cell r="D9047" t="str">
            <v>MEM</v>
          </cell>
          <cell r="F9047">
            <v>2.5</v>
          </cell>
          <cell r="G9047">
            <v>1063680</v>
          </cell>
          <cell r="H9047">
            <v>154</v>
          </cell>
        </row>
        <row r="9048">
          <cell r="A9048">
            <v>2004</v>
          </cell>
          <cell r="B9048" t="str">
            <v>Theron Smith</v>
          </cell>
          <cell r="D9048" t="str">
            <v>MEM</v>
          </cell>
          <cell r="F9048">
            <v>8.4</v>
          </cell>
          <cell r="G9048">
            <v>366931</v>
          </cell>
          <cell r="H9048">
            <v>178</v>
          </cell>
        </row>
        <row r="9049">
          <cell r="A9049">
            <v>2004</v>
          </cell>
          <cell r="B9049" t="str">
            <v>Eddie Jones</v>
          </cell>
          <cell r="D9049" t="str">
            <v>MIA</v>
          </cell>
          <cell r="F9049">
            <v>16.7</v>
          </cell>
          <cell r="G9049">
            <v>12333750</v>
          </cell>
          <cell r="H9049">
            <v>2997</v>
          </cell>
        </row>
        <row r="9050">
          <cell r="A9050">
            <v>2004</v>
          </cell>
          <cell r="B9050" t="str">
            <v>Brian Grant</v>
          </cell>
          <cell r="D9050" t="str">
            <v>MIA</v>
          </cell>
          <cell r="F9050">
            <v>12.1</v>
          </cell>
          <cell r="G9050">
            <v>12130648</v>
          </cell>
          <cell r="H9050">
            <v>2302.8000000000002</v>
          </cell>
        </row>
        <row r="9051">
          <cell r="A9051">
            <v>2004</v>
          </cell>
          <cell r="B9051" t="str">
            <v>Lamar Odom</v>
          </cell>
          <cell r="D9051" t="str">
            <v>MIA</v>
          </cell>
          <cell r="F9051">
            <v>18.5</v>
          </cell>
          <cell r="G9051">
            <v>9963596</v>
          </cell>
          <cell r="H9051">
            <v>3000</v>
          </cell>
        </row>
        <row r="9052">
          <cell r="A9052">
            <v>2004</v>
          </cell>
          <cell r="B9052" t="str">
            <v>Dwyane Wade</v>
          </cell>
          <cell r="D9052" t="str">
            <v>MIA</v>
          </cell>
          <cell r="F9052">
            <v>17.600000000000001</v>
          </cell>
          <cell r="G9052">
            <v>2636400</v>
          </cell>
          <cell r="H9052">
            <v>2128.9</v>
          </cell>
        </row>
        <row r="9053">
          <cell r="A9053">
            <v>2004</v>
          </cell>
          <cell r="B9053" t="str">
            <v>Caron Butler</v>
          </cell>
          <cell r="D9053" t="str">
            <v>MIA</v>
          </cell>
          <cell r="F9053">
            <v>10.7</v>
          </cell>
          <cell r="G9053">
            <v>1804680</v>
          </cell>
          <cell r="H9053">
            <v>2033.1999999999998</v>
          </cell>
        </row>
        <row r="9054">
          <cell r="A9054">
            <v>2004</v>
          </cell>
          <cell r="B9054" t="str">
            <v>Samaki Walker</v>
          </cell>
          <cell r="D9054" t="str">
            <v>MIA</v>
          </cell>
          <cell r="F9054">
            <v>10.4</v>
          </cell>
          <cell r="G9054">
            <v>1700000</v>
          </cell>
          <cell r="H9054">
            <v>419.09999999999997</v>
          </cell>
        </row>
        <row r="9055">
          <cell r="A9055">
            <v>2004</v>
          </cell>
          <cell r="B9055" t="str">
            <v>Malik Allen</v>
          </cell>
          <cell r="D9055" t="str">
            <v>MIA</v>
          </cell>
          <cell r="F9055">
            <v>10.5</v>
          </cell>
          <cell r="G9055">
            <v>1510000</v>
          </cell>
          <cell r="H9055">
            <v>616.5</v>
          </cell>
        </row>
        <row r="9056">
          <cell r="A9056">
            <v>2004</v>
          </cell>
          <cell r="B9056" t="str">
            <v>Bimbo Coles</v>
          </cell>
          <cell r="D9056" t="str">
            <v>MIA</v>
          </cell>
          <cell r="F9056">
            <v>1.8</v>
          </cell>
          <cell r="G9056">
            <v>1070000</v>
          </cell>
          <cell r="H9056">
            <v>169.4</v>
          </cell>
        </row>
        <row r="9057">
          <cell r="A9057">
            <v>2004</v>
          </cell>
          <cell r="B9057" t="str">
            <v>John Wallace</v>
          </cell>
          <cell r="D9057" t="str">
            <v>MIA</v>
          </cell>
          <cell r="F9057">
            <v>11.6</v>
          </cell>
          <cell r="G9057">
            <v>813679</v>
          </cell>
          <cell r="H9057">
            <v>366.3</v>
          </cell>
        </row>
        <row r="9058">
          <cell r="A9058">
            <v>2004</v>
          </cell>
          <cell r="B9058" t="str">
            <v>Rafer Alston</v>
          </cell>
          <cell r="D9058" t="str">
            <v>MIA</v>
          </cell>
          <cell r="F9058">
            <v>13.7</v>
          </cell>
          <cell r="G9058">
            <v>688679</v>
          </cell>
          <cell r="H9058">
            <v>2583</v>
          </cell>
        </row>
        <row r="9059">
          <cell r="A9059">
            <v>2004</v>
          </cell>
          <cell r="B9059" t="str">
            <v>Loren Woods</v>
          </cell>
          <cell r="D9059" t="str">
            <v>MIA</v>
          </cell>
          <cell r="F9059">
            <v>12.3</v>
          </cell>
          <cell r="G9059">
            <v>638679</v>
          </cell>
          <cell r="H9059">
            <v>505.40000000000003</v>
          </cell>
        </row>
        <row r="9060">
          <cell r="A9060">
            <v>2004</v>
          </cell>
          <cell r="B9060" t="str">
            <v>Rasual Butler</v>
          </cell>
          <cell r="D9060" t="str">
            <v>MIA</v>
          </cell>
          <cell r="F9060">
            <v>14</v>
          </cell>
          <cell r="G9060">
            <v>563679</v>
          </cell>
          <cell r="H9060">
            <v>675</v>
          </cell>
        </row>
        <row r="9061">
          <cell r="A9061">
            <v>2004</v>
          </cell>
          <cell r="B9061" t="str">
            <v>Udonis Haslem</v>
          </cell>
          <cell r="D9061" t="str">
            <v>MIA</v>
          </cell>
          <cell r="F9061">
            <v>13.7</v>
          </cell>
          <cell r="G9061">
            <v>366931</v>
          </cell>
          <cell r="H9061">
            <v>1792.5</v>
          </cell>
        </row>
        <row r="9062">
          <cell r="A9062">
            <v>2004</v>
          </cell>
          <cell r="B9062" t="str">
            <v>Jerome Beasley</v>
          </cell>
          <cell r="D9062" t="str">
            <v>MIA</v>
          </cell>
          <cell r="F9062">
            <v>5.9</v>
          </cell>
          <cell r="G9062">
            <v>366931</v>
          </cell>
          <cell r="H9062">
            <v>5</v>
          </cell>
        </row>
        <row r="9063">
          <cell r="A9063">
            <v>2004</v>
          </cell>
          <cell r="B9063" t="str">
            <v>Tyrone Hill</v>
          </cell>
          <cell r="D9063" t="str">
            <v>MIA</v>
          </cell>
          <cell r="F9063">
            <v>8.1999999999999993</v>
          </cell>
          <cell r="G9063">
            <v>221829</v>
          </cell>
          <cell r="H9063">
            <v>38</v>
          </cell>
        </row>
        <row r="9064">
          <cell r="A9064">
            <v>2004</v>
          </cell>
          <cell r="B9064" t="str">
            <v>Toni Kukoč</v>
          </cell>
          <cell r="D9064" t="str">
            <v>MIL</v>
          </cell>
          <cell r="F9064">
            <v>16.100000000000001</v>
          </cell>
          <cell r="G9064">
            <v>9056250</v>
          </cell>
          <cell r="H9064">
            <v>1518.4</v>
          </cell>
        </row>
        <row r="9065">
          <cell r="A9065">
            <v>2004</v>
          </cell>
          <cell r="B9065" t="str">
            <v>Joe Smith</v>
          </cell>
          <cell r="D9065" t="str">
            <v>MIL</v>
          </cell>
          <cell r="F9065">
            <v>16.600000000000001</v>
          </cell>
          <cell r="G9065">
            <v>5445600</v>
          </cell>
          <cell r="H9065">
            <v>2257.1999999999998</v>
          </cell>
        </row>
        <row r="9066">
          <cell r="A9066">
            <v>2004</v>
          </cell>
          <cell r="B9066" t="str">
            <v>Michael Redd</v>
          </cell>
          <cell r="D9066" t="str">
            <v>MIL</v>
          </cell>
          <cell r="F9066">
            <v>19.899999999999999</v>
          </cell>
          <cell r="G9066">
            <v>3000000</v>
          </cell>
          <cell r="H9066">
            <v>3017.6</v>
          </cell>
        </row>
        <row r="9067">
          <cell r="A9067">
            <v>2004</v>
          </cell>
          <cell r="B9067" t="str">
            <v>T.J. Ford</v>
          </cell>
          <cell r="D9067" t="str">
            <v>MIL</v>
          </cell>
          <cell r="F9067">
            <v>12.1</v>
          </cell>
          <cell r="G9067">
            <v>2002680</v>
          </cell>
          <cell r="H9067">
            <v>1474</v>
          </cell>
        </row>
        <row r="9068">
          <cell r="A9068">
            <v>2004</v>
          </cell>
          <cell r="B9068" t="str">
            <v>Desmond Mason</v>
          </cell>
          <cell r="D9068" t="str">
            <v>MIL</v>
          </cell>
          <cell r="F9068">
            <v>15.7</v>
          </cell>
          <cell r="G9068">
            <v>1898312</v>
          </cell>
          <cell r="H9068">
            <v>2533.7999999999997</v>
          </cell>
        </row>
        <row r="9069">
          <cell r="A9069">
            <v>2004</v>
          </cell>
          <cell r="B9069" t="str">
            <v>Marcus Haislip</v>
          </cell>
          <cell r="D9069" t="str">
            <v>MIL</v>
          </cell>
          <cell r="F9069">
            <v>14.6</v>
          </cell>
          <cell r="G9069">
            <v>1547280</v>
          </cell>
          <cell r="H9069">
            <v>263.5</v>
          </cell>
        </row>
        <row r="9070">
          <cell r="A9070">
            <v>2004</v>
          </cell>
          <cell r="B9070" t="str">
            <v>Erick Strickland</v>
          </cell>
          <cell r="D9070" t="str">
            <v>MIL</v>
          </cell>
          <cell r="F9070">
            <v>14</v>
          </cell>
          <cell r="G9070">
            <v>1500000</v>
          </cell>
          <cell r="H9070">
            <v>571.9</v>
          </cell>
        </row>
        <row r="9071">
          <cell r="A9071">
            <v>2004</v>
          </cell>
          <cell r="B9071" t="str">
            <v>Brian Skinner</v>
          </cell>
          <cell r="D9071" t="str">
            <v>MIL</v>
          </cell>
          <cell r="F9071">
            <v>14.4</v>
          </cell>
          <cell r="G9071">
            <v>1500000</v>
          </cell>
          <cell r="H9071">
            <v>1579.2</v>
          </cell>
        </row>
        <row r="9072">
          <cell r="A9072">
            <v>2004</v>
          </cell>
          <cell r="B9072" t="str">
            <v>Daniel Santiago</v>
          </cell>
          <cell r="D9072" t="str">
            <v>MIL</v>
          </cell>
          <cell r="F9072">
            <v>11.2</v>
          </cell>
          <cell r="G9072">
            <v>1200000</v>
          </cell>
          <cell r="H9072">
            <v>707.4</v>
          </cell>
        </row>
        <row r="9073">
          <cell r="A9073">
            <v>2004</v>
          </cell>
          <cell r="B9073" t="str">
            <v>Damon Jones</v>
          </cell>
          <cell r="D9073" t="str">
            <v>MIL</v>
          </cell>
          <cell r="F9073">
            <v>14.2</v>
          </cell>
          <cell r="G9073">
            <v>751179</v>
          </cell>
          <cell r="H9073">
            <v>2017.2</v>
          </cell>
        </row>
        <row r="9074">
          <cell r="A9074">
            <v>2004</v>
          </cell>
          <cell r="B9074" t="str">
            <v>Dan Gadzuric</v>
          </cell>
          <cell r="D9074" t="str">
            <v>MIL</v>
          </cell>
          <cell r="F9074">
            <v>17</v>
          </cell>
          <cell r="G9074">
            <v>563679</v>
          </cell>
          <cell r="H9074">
            <v>1260</v>
          </cell>
        </row>
        <row r="9075">
          <cell r="A9075">
            <v>2004</v>
          </cell>
          <cell r="B9075" t="str">
            <v>Kevin Garnett</v>
          </cell>
          <cell r="D9075" t="str">
            <v>MIN</v>
          </cell>
          <cell r="F9075">
            <v>29.4</v>
          </cell>
          <cell r="G9075">
            <v>28000000</v>
          </cell>
          <cell r="H9075">
            <v>3230.7999999999997</v>
          </cell>
        </row>
        <row r="9076">
          <cell r="A9076">
            <v>2004</v>
          </cell>
          <cell r="B9076" t="str">
            <v>Latrell Sprewell</v>
          </cell>
          <cell r="D9076" t="str">
            <v>MIN</v>
          </cell>
          <cell r="F9076">
            <v>14.7</v>
          </cell>
          <cell r="G9076">
            <v>13500000</v>
          </cell>
          <cell r="H9076">
            <v>3099.6</v>
          </cell>
        </row>
        <row r="9077">
          <cell r="A9077">
            <v>2004</v>
          </cell>
          <cell r="B9077" t="str">
            <v>Wally Szczerbiak</v>
          </cell>
          <cell r="D9077" t="str">
            <v>MIN</v>
          </cell>
          <cell r="F9077">
            <v>15.3</v>
          </cell>
          <cell r="G9077">
            <v>8000000</v>
          </cell>
          <cell r="H9077">
            <v>621.6</v>
          </cell>
        </row>
        <row r="9078">
          <cell r="A9078">
            <v>2004</v>
          </cell>
          <cell r="B9078" t="str">
            <v>Sam Cassell</v>
          </cell>
          <cell r="D9078" t="str">
            <v>MIN</v>
          </cell>
          <cell r="F9078">
            <v>22.8</v>
          </cell>
          <cell r="G9078">
            <v>5062500</v>
          </cell>
          <cell r="H9078">
            <v>2835</v>
          </cell>
        </row>
        <row r="9079">
          <cell r="A9079">
            <v>2004</v>
          </cell>
          <cell r="B9079" t="str">
            <v>Michael Olowokandi</v>
          </cell>
          <cell r="D9079" t="str">
            <v>MIN</v>
          </cell>
          <cell r="F9079">
            <v>11.2</v>
          </cell>
          <cell r="G9079">
            <v>4917000</v>
          </cell>
          <cell r="H9079">
            <v>924.5</v>
          </cell>
        </row>
        <row r="9080">
          <cell r="A9080">
            <v>2004</v>
          </cell>
          <cell r="B9080" t="str">
            <v>Ervin Johnson</v>
          </cell>
          <cell r="D9080" t="str">
            <v>MIN</v>
          </cell>
          <cell r="F9080">
            <v>8.5</v>
          </cell>
          <cell r="G9080">
            <v>4418156</v>
          </cell>
          <cell r="H9080">
            <v>963.6</v>
          </cell>
        </row>
        <row r="9081">
          <cell r="A9081">
            <v>2004</v>
          </cell>
          <cell r="B9081" t="str">
            <v>Troy Hudson</v>
          </cell>
          <cell r="D9081" t="str">
            <v>MIN</v>
          </cell>
          <cell r="F9081">
            <v>12.5</v>
          </cell>
          <cell r="G9081">
            <v>2100000</v>
          </cell>
          <cell r="H9081">
            <v>501.70000000000005</v>
          </cell>
        </row>
        <row r="9082">
          <cell r="A9082">
            <v>2004</v>
          </cell>
          <cell r="B9082" t="str">
            <v>Gary Trent</v>
          </cell>
          <cell r="D9082" t="str">
            <v>MIN</v>
          </cell>
          <cell r="F9082">
            <v>12.9</v>
          </cell>
          <cell r="G9082">
            <v>938679</v>
          </cell>
          <cell r="H9082">
            <v>1026.8</v>
          </cell>
        </row>
        <row r="9083">
          <cell r="A9083">
            <v>2004</v>
          </cell>
          <cell r="B9083" t="str">
            <v>Fred Hoiberg</v>
          </cell>
          <cell r="D9083" t="str">
            <v>MIN</v>
          </cell>
          <cell r="F9083">
            <v>13.6</v>
          </cell>
          <cell r="G9083">
            <v>938679</v>
          </cell>
          <cell r="H9083">
            <v>1801.2</v>
          </cell>
        </row>
        <row r="9084">
          <cell r="A9084">
            <v>2004</v>
          </cell>
          <cell r="B9084" t="str">
            <v>Ndudi Ebi</v>
          </cell>
          <cell r="D9084" t="str">
            <v>MIN</v>
          </cell>
          <cell r="F9084">
            <v>9.3000000000000007</v>
          </cell>
          <cell r="G9084">
            <v>838560</v>
          </cell>
          <cell r="H9084">
            <v>32.299999999999997</v>
          </cell>
        </row>
        <row r="9085">
          <cell r="A9085">
            <v>2004</v>
          </cell>
          <cell r="B9085" t="str">
            <v>Oliver Miller</v>
          </cell>
          <cell r="D9085" t="str">
            <v>MIN</v>
          </cell>
          <cell r="F9085">
            <v>12.9</v>
          </cell>
          <cell r="G9085">
            <v>686838</v>
          </cell>
          <cell r="H9085">
            <v>504</v>
          </cell>
        </row>
        <row r="9086">
          <cell r="A9086">
            <v>2004</v>
          </cell>
          <cell r="B9086" t="str">
            <v>Mark Madsen</v>
          </cell>
          <cell r="D9086" t="str">
            <v>MIN</v>
          </cell>
          <cell r="F9086">
            <v>9.4</v>
          </cell>
          <cell r="G9086">
            <v>663679</v>
          </cell>
          <cell r="H9086">
            <v>1245.6000000000001</v>
          </cell>
        </row>
        <row r="9087">
          <cell r="A9087">
            <v>2004</v>
          </cell>
          <cell r="B9087" t="str">
            <v>Trenton Hassell</v>
          </cell>
          <cell r="D9087" t="str">
            <v>MIN</v>
          </cell>
          <cell r="F9087">
            <v>8.1999999999999993</v>
          </cell>
          <cell r="G9087">
            <v>638679</v>
          </cell>
          <cell r="H9087">
            <v>2268</v>
          </cell>
        </row>
        <row r="9088">
          <cell r="A9088">
            <v>2004</v>
          </cell>
          <cell r="B9088" t="str">
            <v>Keith McLeod</v>
          </cell>
          <cell r="D9088" t="str">
            <v>MIN</v>
          </cell>
          <cell r="F9088">
            <v>8.1</v>
          </cell>
          <cell r="G9088">
            <v>366931</v>
          </cell>
          <cell r="H9088">
            <v>389.40000000000003</v>
          </cell>
        </row>
        <row r="9089">
          <cell r="A9089">
            <v>2004</v>
          </cell>
          <cell r="B9089" t="str">
            <v>Quincy Lewis</v>
          </cell>
          <cell r="D9089" t="str">
            <v>MIN</v>
          </cell>
          <cell r="F9089">
            <v>4.0999999999999996</v>
          </cell>
          <cell r="G9089">
            <v>202341</v>
          </cell>
          <cell r="H9089">
            <v>64.399999999999991</v>
          </cell>
        </row>
        <row r="9090">
          <cell r="A9090">
            <v>2004</v>
          </cell>
          <cell r="B9090" t="str">
            <v>Darrick Martin</v>
          </cell>
          <cell r="D9090" t="str">
            <v>MIN</v>
          </cell>
          <cell r="F9090">
            <v>6.1</v>
          </cell>
          <cell r="H9090">
            <v>172.8</v>
          </cell>
        </row>
        <row r="9091">
          <cell r="A9091">
            <v>2004</v>
          </cell>
          <cell r="B9091" t="str">
            <v>Jason Kidd</v>
          </cell>
          <cell r="D9091" t="str">
            <v>NJN</v>
          </cell>
          <cell r="F9091">
            <v>19.7</v>
          </cell>
          <cell r="G9091">
            <v>13152000</v>
          </cell>
          <cell r="H9091">
            <v>2452.2000000000003</v>
          </cell>
        </row>
        <row r="9092">
          <cell r="A9092">
            <v>2004</v>
          </cell>
          <cell r="B9092" t="str">
            <v>Kerry Kittles</v>
          </cell>
          <cell r="D9092" t="str">
            <v>NJN</v>
          </cell>
          <cell r="F9092">
            <v>14.7</v>
          </cell>
          <cell r="G9092">
            <v>9266666</v>
          </cell>
          <cell r="H9092">
            <v>2845.4</v>
          </cell>
        </row>
        <row r="9093">
          <cell r="A9093">
            <v>2004</v>
          </cell>
          <cell r="B9093" t="str">
            <v>Kenyon Martin</v>
          </cell>
          <cell r="D9093" t="str">
            <v>NJN</v>
          </cell>
          <cell r="F9093">
            <v>18.7</v>
          </cell>
          <cell r="G9093">
            <v>5128689</v>
          </cell>
          <cell r="H9093">
            <v>2249</v>
          </cell>
        </row>
        <row r="9094">
          <cell r="A9094">
            <v>2004</v>
          </cell>
          <cell r="B9094" t="str">
            <v>Alonzo Mourning</v>
          </cell>
          <cell r="D9094" t="str">
            <v>NJN</v>
          </cell>
          <cell r="F9094">
            <v>13.3</v>
          </cell>
          <cell r="G9094">
            <v>4917000</v>
          </cell>
          <cell r="H9094">
            <v>214.79999999999998</v>
          </cell>
        </row>
        <row r="9095">
          <cell r="A9095">
            <v>2004</v>
          </cell>
          <cell r="B9095" t="str">
            <v>Rodney Rogers</v>
          </cell>
          <cell r="D9095" t="str">
            <v>NJN</v>
          </cell>
          <cell r="F9095">
            <v>14.2</v>
          </cell>
          <cell r="G9095">
            <v>3075600</v>
          </cell>
          <cell r="H9095">
            <v>1407.6</v>
          </cell>
        </row>
        <row r="9096">
          <cell r="A9096">
            <v>2004</v>
          </cell>
          <cell r="B9096" t="str">
            <v>Hubert Davis</v>
          </cell>
          <cell r="D9096" t="str">
            <v>NJN</v>
          </cell>
          <cell r="F9096">
            <v>0</v>
          </cell>
          <cell r="G9096">
            <v>2956250</v>
          </cell>
          <cell r="H9096">
            <v>54.6</v>
          </cell>
        </row>
        <row r="9097">
          <cell r="A9097">
            <v>2004</v>
          </cell>
          <cell r="B9097" t="str">
            <v>Aaron Williams</v>
          </cell>
          <cell r="D9097" t="str">
            <v>NJN</v>
          </cell>
          <cell r="F9097">
            <v>13.2</v>
          </cell>
          <cell r="G9097">
            <v>2925000</v>
          </cell>
          <cell r="H9097">
            <v>1339.2</v>
          </cell>
        </row>
        <row r="9098">
          <cell r="A9098">
            <v>2004</v>
          </cell>
          <cell r="B9098" t="str">
            <v>Lucious Harris</v>
          </cell>
          <cell r="D9098" t="str">
            <v>NJN</v>
          </cell>
          <cell r="F9098">
            <v>11.1</v>
          </cell>
          <cell r="G9098">
            <v>2500000</v>
          </cell>
          <cell r="H9098">
            <v>1504.2</v>
          </cell>
        </row>
        <row r="9099">
          <cell r="A9099">
            <v>2004</v>
          </cell>
          <cell r="B9099" t="str">
            <v>Richard Jefferson</v>
          </cell>
          <cell r="D9099" t="str">
            <v>NJN</v>
          </cell>
          <cell r="F9099">
            <v>18.100000000000001</v>
          </cell>
          <cell r="G9099">
            <v>1586280</v>
          </cell>
          <cell r="H9099">
            <v>3132.4</v>
          </cell>
        </row>
        <row r="9100">
          <cell r="A9100">
            <v>2004</v>
          </cell>
          <cell r="B9100" t="str">
            <v>Jason Collins</v>
          </cell>
          <cell r="D9100" t="str">
            <v>NJN</v>
          </cell>
          <cell r="F9100">
            <v>10</v>
          </cell>
          <cell r="G9100">
            <v>1227480</v>
          </cell>
          <cell r="H9100">
            <v>2223</v>
          </cell>
        </row>
        <row r="9101">
          <cell r="A9101">
            <v>2004</v>
          </cell>
          <cell r="B9101" t="str">
            <v>Brandon Armstrong</v>
          </cell>
          <cell r="D9101" t="str">
            <v>NJN</v>
          </cell>
          <cell r="F9101">
            <v>5.5</v>
          </cell>
          <cell r="G9101">
            <v>995650</v>
          </cell>
          <cell r="H9101">
            <v>436.8</v>
          </cell>
        </row>
        <row r="9102">
          <cell r="A9102">
            <v>2004</v>
          </cell>
          <cell r="B9102" t="str">
            <v>Zoran Planinic</v>
          </cell>
          <cell r="D9102" t="str">
            <v>NJN</v>
          </cell>
          <cell r="F9102">
            <v>10</v>
          </cell>
          <cell r="G9102">
            <v>980280</v>
          </cell>
          <cell r="H9102">
            <v>475.29999999999995</v>
          </cell>
        </row>
        <row r="9103">
          <cell r="A9103">
            <v>2004</v>
          </cell>
          <cell r="B9103" t="str">
            <v>Robert Pack</v>
          </cell>
          <cell r="D9103" t="str">
            <v>NJN</v>
          </cell>
          <cell r="F9103">
            <v>8</v>
          </cell>
          <cell r="G9103">
            <v>965610</v>
          </cell>
          <cell r="H9103">
            <v>221</v>
          </cell>
        </row>
        <row r="9104">
          <cell r="A9104">
            <v>2004</v>
          </cell>
          <cell r="B9104" t="str">
            <v>Brian Scalabrine</v>
          </cell>
          <cell r="D9104" t="str">
            <v>NJN</v>
          </cell>
          <cell r="F9104">
            <v>9.5</v>
          </cell>
          <cell r="G9104">
            <v>800000</v>
          </cell>
          <cell r="H9104">
            <v>924.6</v>
          </cell>
        </row>
        <row r="9105">
          <cell r="A9105">
            <v>2004</v>
          </cell>
          <cell r="B9105" t="str">
            <v>Tamar Slay</v>
          </cell>
          <cell r="D9105" t="str">
            <v>NJN</v>
          </cell>
          <cell r="F9105">
            <v>7.8</v>
          </cell>
          <cell r="G9105">
            <v>563679</v>
          </cell>
          <cell r="H9105">
            <v>165</v>
          </cell>
        </row>
        <row r="9106">
          <cell r="A9106">
            <v>2004</v>
          </cell>
          <cell r="B9106" t="str">
            <v>Baron Davis</v>
          </cell>
          <cell r="D9106" t="str">
            <v>NOH</v>
          </cell>
          <cell r="F9106">
            <v>20.7</v>
          </cell>
          <cell r="G9106">
            <v>10960000</v>
          </cell>
          <cell r="H9106">
            <v>2686.7000000000003</v>
          </cell>
        </row>
        <row r="9107">
          <cell r="A9107">
            <v>2004</v>
          </cell>
          <cell r="B9107" t="str">
            <v>Jamal Mashburn</v>
          </cell>
          <cell r="D9107" t="str">
            <v>NOH</v>
          </cell>
          <cell r="F9107">
            <v>14.7</v>
          </cell>
          <cell r="G9107">
            <v>8525000</v>
          </cell>
          <cell r="H9107">
            <v>729.6</v>
          </cell>
        </row>
        <row r="9108">
          <cell r="A9108">
            <v>2004</v>
          </cell>
          <cell r="B9108" t="str">
            <v>P.J. Brown</v>
          </cell>
          <cell r="D9108" t="str">
            <v>NOH</v>
          </cell>
          <cell r="F9108">
            <v>15.7</v>
          </cell>
          <cell r="G9108">
            <v>8000000</v>
          </cell>
          <cell r="H9108">
            <v>2752</v>
          </cell>
        </row>
        <row r="9109">
          <cell r="A9109">
            <v>2004</v>
          </cell>
          <cell r="B9109" t="str">
            <v>David Wesley</v>
          </cell>
          <cell r="D9109" t="str">
            <v>NOH</v>
          </cell>
          <cell r="F9109">
            <v>12.6</v>
          </cell>
          <cell r="G9109">
            <v>3960000</v>
          </cell>
          <cell r="H9109">
            <v>2000.7999999999997</v>
          </cell>
        </row>
        <row r="9110">
          <cell r="A9110">
            <v>2004</v>
          </cell>
          <cell r="B9110" t="str">
            <v>George Lynch</v>
          </cell>
          <cell r="D9110" t="str">
            <v>NOH</v>
          </cell>
          <cell r="F9110">
            <v>9.6999999999999993</v>
          </cell>
          <cell r="G9110">
            <v>2800000</v>
          </cell>
          <cell r="H9110">
            <v>1700.4</v>
          </cell>
        </row>
        <row r="9111">
          <cell r="A9111">
            <v>2004</v>
          </cell>
          <cell r="B9111" t="str">
            <v>Darrell Armstrong</v>
          </cell>
          <cell r="D9111" t="str">
            <v>NOH</v>
          </cell>
          <cell r="F9111">
            <v>15.6</v>
          </cell>
          <cell r="G9111">
            <v>2475000</v>
          </cell>
          <cell r="H9111">
            <v>2243.6</v>
          </cell>
        </row>
        <row r="9112">
          <cell r="A9112">
            <v>2004</v>
          </cell>
          <cell r="B9112" t="str">
            <v>Stacey Augmon</v>
          </cell>
          <cell r="D9112" t="str">
            <v>NOH</v>
          </cell>
          <cell r="F9112">
            <v>10</v>
          </cell>
          <cell r="G9112">
            <v>2400000</v>
          </cell>
          <cell r="H9112">
            <v>1414.5</v>
          </cell>
        </row>
        <row r="9113">
          <cell r="A9113">
            <v>2004</v>
          </cell>
          <cell r="B9113" t="str">
            <v>Jamaal Magloire</v>
          </cell>
          <cell r="D9113" t="str">
            <v>NOH</v>
          </cell>
          <cell r="F9113">
            <v>16.5</v>
          </cell>
          <cell r="G9113">
            <v>1726771</v>
          </cell>
          <cell r="H9113">
            <v>2779.7999999999997</v>
          </cell>
        </row>
        <row r="9114">
          <cell r="A9114">
            <v>2004</v>
          </cell>
          <cell r="B9114" t="str">
            <v>Bryce Drew</v>
          </cell>
          <cell r="D9114" t="str">
            <v>NOH</v>
          </cell>
          <cell r="F9114">
            <v>4.5</v>
          </cell>
          <cell r="G9114">
            <v>1300000</v>
          </cell>
          <cell r="H9114">
            <v>78</v>
          </cell>
        </row>
        <row r="9115">
          <cell r="A9115">
            <v>2004</v>
          </cell>
          <cell r="B9115" t="str">
            <v>David West</v>
          </cell>
          <cell r="D9115" t="str">
            <v>NOH</v>
          </cell>
          <cell r="F9115">
            <v>15.9</v>
          </cell>
          <cell r="G9115">
            <v>1160160</v>
          </cell>
          <cell r="H9115">
            <v>930.1</v>
          </cell>
        </row>
        <row r="9116">
          <cell r="A9116">
            <v>2004</v>
          </cell>
          <cell r="B9116" t="str">
            <v>Steve Smith</v>
          </cell>
          <cell r="D9116" t="str">
            <v>NOH</v>
          </cell>
          <cell r="F9116">
            <v>11.8</v>
          </cell>
          <cell r="G9116">
            <v>1070000</v>
          </cell>
          <cell r="H9116">
            <v>930.1</v>
          </cell>
        </row>
        <row r="9117">
          <cell r="A9117">
            <v>2004</v>
          </cell>
          <cell r="B9117" t="str">
            <v>Robert Traylor</v>
          </cell>
          <cell r="D9117" t="str">
            <v>NOH</v>
          </cell>
          <cell r="F9117">
            <v>16.2</v>
          </cell>
          <cell r="G9117">
            <v>825000</v>
          </cell>
          <cell r="H9117">
            <v>944.30000000000007</v>
          </cell>
        </row>
        <row r="9118">
          <cell r="A9118">
            <v>2004</v>
          </cell>
          <cell r="B9118" t="str">
            <v>Allan Houston</v>
          </cell>
          <cell r="D9118" t="str">
            <v>NYK</v>
          </cell>
          <cell r="F9118">
            <v>14.8</v>
          </cell>
          <cell r="G9118">
            <v>15937500</v>
          </cell>
          <cell r="H9118">
            <v>1800</v>
          </cell>
        </row>
        <row r="9119">
          <cell r="A9119">
            <v>2004</v>
          </cell>
          <cell r="B9119" t="str">
            <v>Dikembe Mutombo</v>
          </cell>
          <cell r="D9119" t="str">
            <v>NYK</v>
          </cell>
          <cell r="F9119">
            <v>14.3</v>
          </cell>
          <cell r="G9119">
            <v>13626624</v>
          </cell>
          <cell r="H9119">
            <v>1495</v>
          </cell>
        </row>
        <row r="9120">
          <cell r="A9120">
            <v>2004</v>
          </cell>
          <cell r="B9120" t="str">
            <v>Shandon Anderson</v>
          </cell>
          <cell r="D9120" t="str">
            <v>NYK</v>
          </cell>
          <cell r="F9120">
            <v>10.1</v>
          </cell>
          <cell r="G9120">
            <v>6700000</v>
          </cell>
          <cell r="H9120">
            <v>1976</v>
          </cell>
        </row>
        <row r="9121">
          <cell r="A9121">
            <v>2004</v>
          </cell>
          <cell r="B9121" t="str">
            <v>Kurt Thomas</v>
          </cell>
          <cell r="D9121" t="str">
            <v>NYK</v>
          </cell>
          <cell r="F9121">
            <v>14.1</v>
          </cell>
          <cell r="G9121">
            <v>5394125</v>
          </cell>
          <cell r="H9121">
            <v>2552</v>
          </cell>
        </row>
        <row r="9122">
          <cell r="A9122">
            <v>2004</v>
          </cell>
          <cell r="B9122" t="str">
            <v>Othella Harrington</v>
          </cell>
          <cell r="D9122" t="str">
            <v>NYK</v>
          </cell>
          <cell r="F9122">
            <v>9</v>
          </cell>
          <cell r="G9122">
            <v>2925000</v>
          </cell>
          <cell r="H9122">
            <v>873.6</v>
          </cell>
        </row>
        <row r="9123">
          <cell r="A9123">
            <v>2004</v>
          </cell>
          <cell r="B9123" t="str">
            <v>Mike Sweetney</v>
          </cell>
          <cell r="D9123" t="str">
            <v>NYK</v>
          </cell>
          <cell r="F9123">
            <v>17.2</v>
          </cell>
          <cell r="G9123">
            <v>1840800</v>
          </cell>
          <cell r="H9123">
            <v>495.6</v>
          </cell>
        </row>
        <row r="9124">
          <cell r="A9124">
            <v>2004</v>
          </cell>
          <cell r="B9124" t="str">
            <v>Frank Williams</v>
          </cell>
          <cell r="D9124" t="str">
            <v>NYK</v>
          </cell>
          <cell r="F9124">
            <v>10.7</v>
          </cell>
          <cell r="G9124">
            <v>894960</v>
          </cell>
          <cell r="H9124">
            <v>716.80000000000007</v>
          </cell>
        </row>
        <row r="9125">
          <cell r="A9125">
            <v>2004</v>
          </cell>
          <cell r="B9125" t="str">
            <v>DerMarr Johnson</v>
          </cell>
          <cell r="D9125" t="str">
            <v>NYK</v>
          </cell>
          <cell r="F9125">
            <v>11.5</v>
          </cell>
          <cell r="H9125">
            <v>287.7</v>
          </cell>
        </row>
        <row r="9126">
          <cell r="A9126">
            <v>2004</v>
          </cell>
          <cell r="B9126" t="str">
            <v>Tracy McGrady</v>
          </cell>
          <cell r="D9126" t="str">
            <v>ORL</v>
          </cell>
          <cell r="F9126">
            <v>25.3</v>
          </cell>
          <cell r="G9126">
            <v>13279750</v>
          </cell>
          <cell r="H9126">
            <v>2673.2999999999997</v>
          </cell>
        </row>
        <row r="9127">
          <cell r="A9127">
            <v>2004</v>
          </cell>
          <cell r="B9127" t="str">
            <v>Juwan Howard</v>
          </cell>
          <cell r="D9127" t="str">
            <v>ORL</v>
          </cell>
          <cell r="F9127">
            <v>15.6</v>
          </cell>
          <cell r="G9127">
            <v>4917000</v>
          </cell>
          <cell r="H9127">
            <v>2875.5</v>
          </cell>
        </row>
        <row r="9128">
          <cell r="A9128">
            <v>2004</v>
          </cell>
          <cell r="B9128" t="str">
            <v>Drew Gooden</v>
          </cell>
          <cell r="D9128" t="str">
            <v>ORL</v>
          </cell>
          <cell r="F9128">
            <v>15.6</v>
          </cell>
          <cell r="G9128">
            <v>3004560</v>
          </cell>
          <cell r="H9128">
            <v>2133</v>
          </cell>
        </row>
        <row r="9129">
          <cell r="A9129">
            <v>2004</v>
          </cell>
          <cell r="B9129" t="str">
            <v>Pat Garrity</v>
          </cell>
          <cell r="D9129" t="str">
            <v>ORL</v>
          </cell>
          <cell r="F9129">
            <v>0.5</v>
          </cell>
          <cell r="G9129">
            <v>2643750</v>
          </cell>
          <cell r="H9129">
            <v>22</v>
          </cell>
        </row>
        <row r="9130">
          <cell r="A9130">
            <v>2004</v>
          </cell>
          <cell r="B9130" t="str">
            <v>Andrew DeClercq</v>
          </cell>
          <cell r="D9130" t="str">
            <v>ORL</v>
          </cell>
          <cell r="F9130">
            <v>10.6</v>
          </cell>
          <cell r="G9130">
            <v>2500000</v>
          </cell>
          <cell r="H9130">
            <v>1214.1000000000001</v>
          </cell>
        </row>
        <row r="9131">
          <cell r="A9131">
            <v>2004</v>
          </cell>
          <cell r="B9131" t="str">
            <v>Tyronn Lue</v>
          </cell>
          <cell r="D9131" t="str">
            <v>ORL</v>
          </cell>
          <cell r="F9131">
            <v>12.6</v>
          </cell>
          <cell r="G9131">
            <v>1500000</v>
          </cell>
          <cell r="H9131">
            <v>2333.1999999999998</v>
          </cell>
        </row>
        <row r="9132">
          <cell r="A9132">
            <v>2004</v>
          </cell>
          <cell r="B9132" t="str">
            <v>Steven Hunter</v>
          </cell>
          <cell r="D9132" t="str">
            <v>ORL</v>
          </cell>
          <cell r="F9132">
            <v>11.2</v>
          </cell>
          <cell r="G9132">
            <v>1431600</v>
          </cell>
          <cell r="H9132">
            <v>790.6</v>
          </cell>
        </row>
        <row r="9133">
          <cell r="A9133">
            <v>2004</v>
          </cell>
          <cell r="B9133" t="str">
            <v>Reece Gaines</v>
          </cell>
          <cell r="D9133" t="str">
            <v>ORL</v>
          </cell>
          <cell r="F9133">
            <v>6.1</v>
          </cell>
          <cell r="G9133">
            <v>1353120</v>
          </cell>
          <cell r="H9133">
            <v>364.8</v>
          </cell>
        </row>
        <row r="9134">
          <cell r="A9134">
            <v>2004</v>
          </cell>
          <cell r="B9134" t="str">
            <v>Zaza Pachulia</v>
          </cell>
          <cell r="D9134" t="str">
            <v>ORL</v>
          </cell>
          <cell r="F9134">
            <v>10.8</v>
          </cell>
          <cell r="G9134">
            <v>366931</v>
          </cell>
          <cell r="H9134">
            <v>666.7</v>
          </cell>
        </row>
        <row r="9135">
          <cell r="A9135">
            <v>2004</v>
          </cell>
          <cell r="B9135" t="str">
            <v>Keith Bogans</v>
          </cell>
          <cell r="D9135" t="str">
            <v>ORL</v>
          </cell>
          <cell r="F9135">
            <v>11</v>
          </cell>
          <cell r="G9135">
            <v>366931</v>
          </cell>
          <cell r="H9135">
            <v>1788.5</v>
          </cell>
        </row>
        <row r="9136">
          <cell r="A9136">
            <v>2004</v>
          </cell>
          <cell r="B9136" t="str">
            <v>Britton Johnsen</v>
          </cell>
          <cell r="D9136" t="str">
            <v>ORL</v>
          </cell>
          <cell r="F9136">
            <v>2.6</v>
          </cell>
          <cell r="G9136">
            <v>44748</v>
          </cell>
          <cell r="H9136">
            <v>290</v>
          </cell>
        </row>
        <row r="9137">
          <cell r="A9137">
            <v>2004</v>
          </cell>
          <cell r="B9137" t="str">
            <v>Derrick Dial</v>
          </cell>
          <cell r="D9137" t="str">
            <v>ORL</v>
          </cell>
          <cell r="F9137">
            <v>11.6</v>
          </cell>
          <cell r="G9137">
            <v>32375</v>
          </cell>
          <cell r="H9137">
            <v>86.399999999999991</v>
          </cell>
        </row>
        <row r="9138">
          <cell r="A9138">
            <v>2004</v>
          </cell>
          <cell r="B9138" t="str">
            <v>Desmond Penigar</v>
          </cell>
          <cell r="D9138" t="str">
            <v>ORL</v>
          </cell>
          <cell r="F9138">
            <v>12.9</v>
          </cell>
          <cell r="H9138">
            <v>89</v>
          </cell>
        </row>
        <row r="9139">
          <cell r="A9139">
            <v>2004</v>
          </cell>
          <cell r="B9139" t="str">
            <v>Allen Iverson</v>
          </cell>
          <cell r="D9139" t="str">
            <v>PHI</v>
          </cell>
          <cell r="F9139">
            <v>19.3</v>
          </cell>
          <cell r="H9139">
            <v>2040</v>
          </cell>
        </row>
        <row r="9140">
          <cell r="A9140">
            <v>2004</v>
          </cell>
          <cell r="B9140" t="str">
            <v>John Salmons</v>
          </cell>
          <cell r="D9140" t="str">
            <v>PHI</v>
          </cell>
          <cell r="F9140">
            <v>10.6</v>
          </cell>
          <cell r="H9140">
            <v>1601.6000000000001</v>
          </cell>
        </row>
        <row r="9141">
          <cell r="A9141">
            <v>2004</v>
          </cell>
          <cell r="B9141" t="str">
            <v>Glenn Robinson</v>
          </cell>
          <cell r="D9141" t="str">
            <v>PHI</v>
          </cell>
          <cell r="F9141">
            <v>15</v>
          </cell>
          <cell r="H9141">
            <v>1335.6000000000001</v>
          </cell>
        </row>
        <row r="9142">
          <cell r="A9142">
            <v>2004</v>
          </cell>
          <cell r="B9142" t="str">
            <v>Amal McCaskill</v>
          </cell>
          <cell r="D9142" t="str">
            <v>PHI</v>
          </cell>
          <cell r="F9142">
            <v>7.3</v>
          </cell>
          <cell r="H9142">
            <v>637.20000000000005</v>
          </cell>
        </row>
        <row r="9143">
          <cell r="A9143">
            <v>2004</v>
          </cell>
          <cell r="B9143" t="str">
            <v>Zendon Hamilton</v>
          </cell>
          <cell r="D9143" t="str">
            <v>PHI</v>
          </cell>
          <cell r="F9143">
            <v>15.9</v>
          </cell>
          <cell r="H9143">
            <v>473.8</v>
          </cell>
        </row>
        <row r="9144">
          <cell r="A9144">
            <v>2004</v>
          </cell>
          <cell r="B9144" t="str">
            <v>Samuel Dalembert</v>
          </cell>
          <cell r="D9144" t="str">
            <v>PHI</v>
          </cell>
          <cell r="F9144">
            <v>16.100000000000001</v>
          </cell>
          <cell r="H9144">
            <v>2197.6</v>
          </cell>
        </row>
        <row r="9145">
          <cell r="A9145">
            <v>2004</v>
          </cell>
          <cell r="B9145" t="str">
            <v>Aaron McKie</v>
          </cell>
          <cell r="D9145" t="str">
            <v>PHI</v>
          </cell>
          <cell r="F9145">
            <v>13.9</v>
          </cell>
          <cell r="H9145">
            <v>2115</v>
          </cell>
        </row>
        <row r="9146">
          <cell r="A9146">
            <v>2004</v>
          </cell>
          <cell r="B9146" t="str">
            <v>Kyle Korver</v>
          </cell>
          <cell r="D9146" t="str">
            <v>PHI</v>
          </cell>
          <cell r="F9146">
            <v>10.1</v>
          </cell>
          <cell r="H9146">
            <v>880.6</v>
          </cell>
        </row>
        <row r="9147">
          <cell r="A9147">
            <v>2004</v>
          </cell>
          <cell r="B9147" t="str">
            <v>Eric Snow</v>
          </cell>
          <cell r="D9147" t="str">
            <v>PHI</v>
          </cell>
          <cell r="F9147">
            <v>13.5</v>
          </cell>
          <cell r="H9147">
            <v>2968.4</v>
          </cell>
        </row>
        <row r="9148">
          <cell r="A9148">
            <v>2004</v>
          </cell>
          <cell r="B9148" t="str">
            <v>Marc Jackson</v>
          </cell>
          <cell r="D9148" t="str">
            <v>PHI</v>
          </cell>
          <cell r="F9148">
            <v>13.2</v>
          </cell>
          <cell r="H9148">
            <v>598.4</v>
          </cell>
        </row>
        <row r="9149">
          <cell r="A9149">
            <v>2004</v>
          </cell>
          <cell r="B9149" t="str">
            <v>Kenny Thomas</v>
          </cell>
          <cell r="D9149" t="str">
            <v>PHI</v>
          </cell>
          <cell r="F9149">
            <v>15.9</v>
          </cell>
          <cell r="H9149">
            <v>2701</v>
          </cell>
        </row>
        <row r="9150">
          <cell r="A9150">
            <v>2004</v>
          </cell>
          <cell r="B9150" t="str">
            <v>Willie Green</v>
          </cell>
          <cell r="D9150" t="str">
            <v>PHI</v>
          </cell>
          <cell r="F9150">
            <v>10.8</v>
          </cell>
          <cell r="H9150">
            <v>768.5</v>
          </cell>
        </row>
        <row r="9151">
          <cell r="A9151">
            <v>2004</v>
          </cell>
          <cell r="B9151" t="str">
            <v>Greg Buckner</v>
          </cell>
          <cell r="D9151" t="str">
            <v>PHI</v>
          </cell>
          <cell r="F9151">
            <v>7.4</v>
          </cell>
          <cell r="H9151">
            <v>704.90000000000009</v>
          </cell>
        </row>
        <row r="9152">
          <cell r="A9152">
            <v>2004</v>
          </cell>
          <cell r="B9152" t="str">
            <v>Derrick Coleman</v>
          </cell>
          <cell r="D9152" t="str">
            <v>PHI</v>
          </cell>
          <cell r="F9152">
            <v>11.6</v>
          </cell>
          <cell r="H9152">
            <v>843.2</v>
          </cell>
        </row>
        <row r="9153">
          <cell r="A9153">
            <v>2004</v>
          </cell>
          <cell r="B9153" t="str">
            <v>Shawn Marion</v>
          </cell>
          <cell r="D9153" t="str">
            <v>PHO</v>
          </cell>
          <cell r="F9153">
            <v>19.899999999999999</v>
          </cell>
          <cell r="G9153">
            <v>10960000</v>
          </cell>
          <cell r="H9153">
            <v>3215.3</v>
          </cell>
        </row>
        <row r="9154">
          <cell r="A9154">
            <v>2004</v>
          </cell>
          <cell r="B9154" t="str">
            <v>Joe Johnson</v>
          </cell>
          <cell r="D9154" t="str">
            <v>PHO</v>
          </cell>
          <cell r="F9154">
            <v>13.9</v>
          </cell>
          <cell r="G9154">
            <v>1850160</v>
          </cell>
          <cell r="H9154">
            <v>3329.2000000000003</v>
          </cell>
        </row>
        <row r="9155">
          <cell r="A9155">
            <v>2004</v>
          </cell>
          <cell r="B9155" t="str">
            <v>Jake Voskuhl</v>
          </cell>
          <cell r="D9155" t="str">
            <v>PHO</v>
          </cell>
          <cell r="F9155">
            <v>11.2</v>
          </cell>
          <cell r="G9155">
            <v>1500000</v>
          </cell>
          <cell r="H9155">
            <v>1603.8</v>
          </cell>
        </row>
        <row r="9156">
          <cell r="A9156">
            <v>2004</v>
          </cell>
          <cell r="B9156" t="str">
            <v>Zarko Cabarkapa</v>
          </cell>
          <cell r="D9156" t="str">
            <v>PHO</v>
          </cell>
          <cell r="F9156">
            <v>8.4</v>
          </cell>
          <cell r="G9156">
            <v>1221240</v>
          </cell>
          <cell r="H9156">
            <v>568.4</v>
          </cell>
        </row>
        <row r="9157">
          <cell r="A9157">
            <v>2004</v>
          </cell>
          <cell r="B9157" t="str">
            <v>Casey Jacobsen</v>
          </cell>
          <cell r="D9157" t="str">
            <v>PHO</v>
          </cell>
          <cell r="F9157">
            <v>9.6</v>
          </cell>
          <cell r="G9157">
            <v>1011600</v>
          </cell>
          <cell r="H9157">
            <v>1825.1999999999998</v>
          </cell>
        </row>
        <row r="9158">
          <cell r="A9158">
            <v>2004</v>
          </cell>
          <cell r="B9158" t="str">
            <v>Maciej Lampe</v>
          </cell>
          <cell r="D9158" t="str">
            <v>PHO</v>
          </cell>
          <cell r="F9158">
            <v>12.2</v>
          </cell>
          <cell r="G9158">
            <v>829000</v>
          </cell>
          <cell r="H9158">
            <v>224.7</v>
          </cell>
        </row>
        <row r="9159">
          <cell r="A9159">
            <v>2004</v>
          </cell>
          <cell r="B9159" t="str">
            <v>Leandro Barbosa</v>
          </cell>
          <cell r="D9159" t="str">
            <v>PHO</v>
          </cell>
          <cell r="F9159">
            <v>12.7</v>
          </cell>
          <cell r="G9159">
            <v>809280</v>
          </cell>
          <cell r="H9159">
            <v>1498</v>
          </cell>
        </row>
        <row r="9160">
          <cell r="A9160">
            <v>2004</v>
          </cell>
          <cell r="B9160" t="str">
            <v>Amar'e Stoudemire</v>
          </cell>
          <cell r="D9160" t="str">
            <v>PHO</v>
          </cell>
          <cell r="F9160">
            <v>19.8</v>
          </cell>
          <cell r="H9160">
            <v>2023.9999999999998</v>
          </cell>
        </row>
        <row r="9161">
          <cell r="A9161">
            <v>2004</v>
          </cell>
          <cell r="B9161" t="str">
            <v>Damon Stoudamire</v>
          </cell>
          <cell r="D9161" t="str">
            <v>POR</v>
          </cell>
          <cell r="F9161">
            <v>14.8</v>
          </cell>
          <cell r="G9161">
            <v>12375000</v>
          </cell>
          <cell r="H9161">
            <v>3116</v>
          </cell>
        </row>
        <row r="9162">
          <cell r="A9162">
            <v>2004</v>
          </cell>
          <cell r="B9162" t="str">
            <v>Dale Davis</v>
          </cell>
          <cell r="D9162" t="str">
            <v>POR</v>
          </cell>
          <cell r="F9162">
            <v>12.9</v>
          </cell>
          <cell r="G9162">
            <v>9061875</v>
          </cell>
          <cell r="H9162">
            <v>1679.6000000000001</v>
          </cell>
        </row>
        <row r="9163">
          <cell r="A9163">
            <v>2004</v>
          </cell>
          <cell r="B9163" t="str">
            <v>Derek Anderson</v>
          </cell>
          <cell r="D9163" t="str">
            <v>POR</v>
          </cell>
          <cell r="F9163">
            <v>15.1</v>
          </cell>
          <cell r="G9163">
            <v>7794000</v>
          </cell>
          <cell r="H9163">
            <v>1810.5</v>
          </cell>
        </row>
        <row r="9164">
          <cell r="A9164">
            <v>2004</v>
          </cell>
          <cell r="B9164" t="str">
            <v>Ruben Patterson</v>
          </cell>
          <cell r="D9164" t="str">
            <v>POR</v>
          </cell>
          <cell r="F9164">
            <v>14.6</v>
          </cell>
          <cell r="G9164">
            <v>5445600</v>
          </cell>
          <cell r="H9164">
            <v>1649.8000000000002</v>
          </cell>
        </row>
        <row r="9165">
          <cell r="A9165">
            <v>2004</v>
          </cell>
          <cell r="B9165" t="str">
            <v>Zach Randolph</v>
          </cell>
          <cell r="D9165" t="str">
            <v>POR</v>
          </cell>
          <cell r="F9165">
            <v>19.600000000000001</v>
          </cell>
          <cell r="G9165">
            <v>1172160</v>
          </cell>
          <cell r="H9165">
            <v>3069.9</v>
          </cell>
        </row>
        <row r="9166">
          <cell r="A9166">
            <v>2004</v>
          </cell>
          <cell r="B9166" t="str">
            <v>Qyntel Woods</v>
          </cell>
          <cell r="D9166" t="str">
            <v>POR</v>
          </cell>
          <cell r="F9166">
            <v>9.4</v>
          </cell>
          <cell r="G9166">
            <v>1053720</v>
          </cell>
          <cell r="H9166">
            <v>675.80000000000007</v>
          </cell>
        </row>
        <row r="9167">
          <cell r="A9167">
            <v>2004</v>
          </cell>
          <cell r="B9167" t="str">
            <v>Travis Outlaw</v>
          </cell>
          <cell r="D9167" t="str">
            <v>POR</v>
          </cell>
          <cell r="F9167">
            <v>16.399999999999999</v>
          </cell>
          <cell r="G9167">
            <v>941040</v>
          </cell>
          <cell r="H9167">
            <v>19.2</v>
          </cell>
        </row>
        <row r="9168">
          <cell r="A9168">
            <v>2004</v>
          </cell>
          <cell r="B9168" t="str">
            <v>Vladimir Stepania</v>
          </cell>
          <cell r="D9168" t="str">
            <v>POR</v>
          </cell>
          <cell r="F9168">
            <v>12.2</v>
          </cell>
          <cell r="G9168">
            <v>751179</v>
          </cell>
          <cell r="H9168">
            <v>453.6</v>
          </cell>
        </row>
        <row r="9169">
          <cell r="A9169">
            <v>2004</v>
          </cell>
          <cell r="B9169" t="str">
            <v>Ruben Boumtje-Boumtje</v>
          </cell>
          <cell r="D9169" t="str">
            <v>POR</v>
          </cell>
          <cell r="F9169">
            <v>3.4</v>
          </cell>
          <cell r="G9169">
            <v>663679</v>
          </cell>
          <cell r="H9169">
            <v>26.099999999999998</v>
          </cell>
        </row>
        <row r="9170">
          <cell r="A9170">
            <v>2004</v>
          </cell>
          <cell r="B9170" t="str">
            <v>Kaniel Dickens</v>
          </cell>
          <cell r="D9170" t="str">
            <v>POR</v>
          </cell>
          <cell r="F9170">
            <v>23.1</v>
          </cell>
          <cell r="G9170">
            <v>264011</v>
          </cell>
          <cell r="H9170">
            <v>12</v>
          </cell>
        </row>
        <row r="9171">
          <cell r="A9171">
            <v>2004</v>
          </cell>
          <cell r="B9171" t="str">
            <v>Tracy Murray</v>
          </cell>
          <cell r="D9171" t="str">
            <v>POR</v>
          </cell>
          <cell r="F9171">
            <v>2.4</v>
          </cell>
          <cell r="G9171">
            <v>143537</v>
          </cell>
          <cell r="H9171">
            <v>35</v>
          </cell>
        </row>
        <row r="9172">
          <cell r="A9172">
            <v>2004</v>
          </cell>
          <cell r="B9172" t="str">
            <v>Omar Cook</v>
          </cell>
          <cell r="D9172" t="str">
            <v>POR</v>
          </cell>
          <cell r="F9172">
            <v>4.7</v>
          </cell>
          <cell r="H9172">
            <v>139.39999999999998</v>
          </cell>
        </row>
        <row r="9173">
          <cell r="A9173">
            <v>2004</v>
          </cell>
          <cell r="B9173" t="str">
            <v>Desmond Ferguson</v>
          </cell>
          <cell r="D9173" t="str">
            <v>POR</v>
          </cell>
          <cell r="F9173">
            <v>11.3</v>
          </cell>
          <cell r="H9173">
            <v>32.199999999999996</v>
          </cell>
        </row>
        <row r="9174">
          <cell r="A9174">
            <v>2004</v>
          </cell>
          <cell r="B9174" t="str">
            <v>Eddie Gill</v>
          </cell>
          <cell r="D9174" t="str">
            <v>POR</v>
          </cell>
          <cell r="F9174">
            <v>13.2</v>
          </cell>
          <cell r="H9174">
            <v>156.19999999999999</v>
          </cell>
        </row>
        <row r="9175">
          <cell r="A9175">
            <v>2004</v>
          </cell>
          <cell r="B9175" t="str">
            <v>Chris Webber</v>
          </cell>
          <cell r="D9175" t="str">
            <v>SAC</v>
          </cell>
          <cell r="F9175">
            <v>17.2</v>
          </cell>
          <cell r="G9175">
            <v>15937500</v>
          </cell>
          <cell r="H9175">
            <v>830.30000000000007</v>
          </cell>
        </row>
        <row r="9176">
          <cell r="A9176">
            <v>2004</v>
          </cell>
          <cell r="B9176" t="str">
            <v>Vlade Divac</v>
          </cell>
          <cell r="D9176" t="str">
            <v>SAC</v>
          </cell>
          <cell r="F9176">
            <v>16.3</v>
          </cell>
          <cell r="G9176">
            <v>12051510</v>
          </cell>
          <cell r="H9176">
            <v>2316.6</v>
          </cell>
        </row>
        <row r="9177">
          <cell r="A9177">
            <v>2004</v>
          </cell>
          <cell r="B9177" t="str">
            <v>Mike Bibby</v>
          </cell>
          <cell r="D9177" t="str">
            <v>SAC</v>
          </cell>
          <cell r="F9177">
            <v>19.3</v>
          </cell>
          <cell r="G9177">
            <v>9500000</v>
          </cell>
          <cell r="H9177">
            <v>2976.6</v>
          </cell>
        </row>
        <row r="9178">
          <cell r="A9178">
            <v>2004</v>
          </cell>
          <cell r="B9178" t="str">
            <v>Brad Miller</v>
          </cell>
          <cell r="D9178" t="str">
            <v>SAC</v>
          </cell>
          <cell r="F9178">
            <v>19.399999999999999</v>
          </cell>
          <cell r="G9178">
            <v>7000000</v>
          </cell>
          <cell r="H9178">
            <v>2620.7999999999997</v>
          </cell>
        </row>
        <row r="9179">
          <cell r="A9179">
            <v>2004</v>
          </cell>
          <cell r="B9179" t="str">
            <v>Doug Christie</v>
          </cell>
          <cell r="D9179" t="str">
            <v>SAC</v>
          </cell>
          <cell r="F9179">
            <v>14</v>
          </cell>
          <cell r="G9179">
            <v>6900000</v>
          </cell>
          <cell r="H9179">
            <v>2779.7999999999997</v>
          </cell>
        </row>
        <row r="9180">
          <cell r="A9180">
            <v>2004</v>
          </cell>
          <cell r="B9180" t="str">
            <v>Peja Stojakovic</v>
          </cell>
          <cell r="D9180" t="str">
            <v>SAC</v>
          </cell>
          <cell r="F9180">
            <v>21.8</v>
          </cell>
          <cell r="G9180">
            <v>6250000</v>
          </cell>
          <cell r="H9180">
            <v>3264.2999999999997</v>
          </cell>
        </row>
        <row r="9181">
          <cell r="A9181">
            <v>2004</v>
          </cell>
          <cell r="B9181" t="str">
            <v>Bobby Jackson</v>
          </cell>
          <cell r="D9181" t="str">
            <v>SAC</v>
          </cell>
          <cell r="F9181">
            <v>19.2</v>
          </cell>
          <cell r="G9181">
            <v>2925000</v>
          </cell>
          <cell r="H9181">
            <v>1185</v>
          </cell>
        </row>
        <row r="9182">
          <cell r="A9182">
            <v>2004</v>
          </cell>
          <cell r="B9182" t="str">
            <v>Anthony Peeler</v>
          </cell>
          <cell r="D9182" t="str">
            <v>SAC</v>
          </cell>
          <cell r="F9182">
            <v>11.8</v>
          </cell>
          <cell r="G9182">
            <v>1070000</v>
          </cell>
          <cell r="H9182">
            <v>1387.5</v>
          </cell>
        </row>
        <row r="9183">
          <cell r="A9183">
            <v>2004</v>
          </cell>
          <cell r="B9183" t="str">
            <v>Tony Massenburg</v>
          </cell>
          <cell r="D9183" t="str">
            <v>SAC</v>
          </cell>
          <cell r="F9183">
            <v>9.6999999999999993</v>
          </cell>
          <cell r="G9183">
            <v>1070000</v>
          </cell>
          <cell r="H9183">
            <v>790.6</v>
          </cell>
        </row>
        <row r="9184">
          <cell r="A9184">
            <v>2004</v>
          </cell>
          <cell r="B9184" t="str">
            <v>Gerald Wallace</v>
          </cell>
          <cell r="D9184" t="str">
            <v>SAC</v>
          </cell>
          <cell r="F9184">
            <v>10.6</v>
          </cell>
          <cell r="G9184">
            <v>917520</v>
          </cell>
          <cell r="H9184">
            <v>336.7</v>
          </cell>
        </row>
        <row r="9185">
          <cell r="A9185">
            <v>2004</v>
          </cell>
          <cell r="B9185" t="str">
            <v>Jabari Smith</v>
          </cell>
          <cell r="D9185" t="str">
            <v>SAC</v>
          </cell>
          <cell r="F9185">
            <v>9.1999999999999993</v>
          </cell>
          <cell r="G9185">
            <v>638679</v>
          </cell>
          <cell r="H9185">
            <v>167.4</v>
          </cell>
        </row>
        <row r="9186">
          <cell r="A9186">
            <v>2004</v>
          </cell>
          <cell r="B9186" t="str">
            <v>Darius Songaila</v>
          </cell>
          <cell r="D9186" t="str">
            <v>SAC</v>
          </cell>
          <cell r="F9186">
            <v>14.6</v>
          </cell>
          <cell r="G9186">
            <v>366931</v>
          </cell>
          <cell r="H9186">
            <v>978.2</v>
          </cell>
        </row>
        <row r="9187">
          <cell r="A9187">
            <v>2004</v>
          </cell>
          <cell r="B9187" t="str">
            <v>Rodney Buford</v>
          </cell>
          <cell r="D9187" t="str">
            <v>SAC</v>
          </cell>
          <cell r="F9187">
            <v>6.2</v>
          </cell>
          <cell r="G9187">
            <v>145686</v>
          </cell>
          <cell r="H9187">
            <v>140.80000000000001</v>
          </cell>
        </row>
        <row r="9188">
          <cell r="A9188">
            <v>2004</v>
          </cell>
          <cell r="B9188" t="str">
            <v>Tim Duncan</v>
          </cell>
          <cell r="D9188" t="str">
            <v>SAS</v>
          </cell>
          <cell r="F9188">
            <v>27.1</v>
          </cell>
          <cell r="G9188">
            <v>12676125</v>
          </cell>
          <cell r="H9188">
            <v>2525.4</v>
          </cell>
        </row>
        <row r="9189">
          <cell r="A9189">
            <v>2004</v>
          </cell>
          <cell r="B9189" t="str">
            <v>Ron Mercer</v>
          </cell>
          <cell r="D9189" t="str">
            <v>SAS</v>
          </cell>
          <cell r="F9189">
            <v>9.3000000000000007</v>
          </cell>
          <cell r="G9189">
            <v>6750000</v>
          </cell>
          <cell r="H9189">
            <v>514.79999999999995</v>
          </cell>
        </row>
        <row r="9190">
          <cell r="A9190">
            <v>2004</v>
          </cell>
          <cell r="B9190" t="str">
            <v>Rasho Nesterović</v>
          </cell>
          <cell r="D9190" t="str">
            <v>SAS</v>
          </cell>
          <cell r="F9190">
            <v>15.3</v>
          </cell>
          <cell r="G9190">
            <v>5600000</v>
          </cell>
          <cell r="H9190">
            <v>2353.4</v>
          </cell>
        </row>
        <row r="9191">
          <cell r="A9191">
            <v>2004</v>
          </cell>
          <cell r="B9191" t="str">
            <v>Malik Rose</v>
          </cell>
          <cell r="D9191" t="str">
            <v>SAS</v>
          </cell>
          <cell r="F9191">
            <v>15</v>
          </cell>
          <cell r="G9191">
            <v>4916250</v>
          </cell>
          <cell r="H9191">
            <v>1252.8999999999999</v>
          </cell>
        </row>
        <row r="9192">
          <cell r="A9192">
            <v>2004</v>
          </cell>
          <cell r="B9192" t="str">
            <v>Robert Horry</v>
          </cell>
          <cell r="D9192" t="str">
            <v>SAS</v>
          </cell>
          <cell r="F9192">
            <v>14.5</v>
          </cell>
          <cell r="G9192">
            <v>4500000</v>
          </cell>
          <cell r="H9192">
            <v>1287.9000000000001</v>
          </cell>
        </row>
        <row r="9193">
          <cell r="A9193">
            <v>2004</v>
          </cell>
          <cell r="B9193" t="str">
            <v>Bruce Bowen</v>
          </cell>
          <cell r="D9193" t="str">
            <v>SAS</v>
          </cell>
          <cell r="F9193">
            <v>8.1999999999999993</v>
          </cell>
          <cell r="G9193">
            <v>3650000</v>
          </cell>
          <cell r="H9193">
            <v>2624</v>
          </cell>
        </row>
        <row r="9194">
          <cell r="A9194">
            <v>2004</v>
          </cell>
          <cell r="B9194" t="str">
            <v>Hedo Turkoglu</v>
          </cell>
          <cell r="D9194" t="str">
            <v>SAS</v>
          </cell>
          <cell r="F9194">
            <v>14.1</v>
          </cell>
          <cell r="G9194">
            <v>1995611</v>
          </cell>
          <cell r="H9194">
            <v>2072</v>
          </cell>
        </row>
        <row r="9195">
          <cell r="A9195">
            <v>2004</v>
          </cell>
          <cell r="B9195" t="str">
            <v>Manu Ginóbili</v>
          </cell>
          <cell r="D9195" t="str">
            <v>SAS</v>
          </cell>
          <cell r="F9195">
            <v>18.5</v>
          </cell>
          <cell r="G9195">
            <v>1457500</v>
          </cell>
          <cell r="H9195">
            <v>2263.7999999999997</v>
          </cell>
        </row>
        <row r="9196">
          <cell r="A9196">
            <v>2004</v>
          </cell>
          <cell r="B9196" t="str">
            <v>Kevin Willis</v>
          </cell>
          <cell r="D9196" t="str">
            <v>SAS</v>
          </cell>
          <cell r="F9196">
            <v>14.9</v>
          </cell>
          <cell r="G9196">
            <v>1070000</v>
          </cell>
          <cell r="H9196">
            <v>374.4</v>
          </cell>
        </row>
        <row r="9197">
          <cell r="A9197">
            <v>2004</v>
          </cell>
          <cell r="B9197" t="str">
            <v>Tony Parker</v>
          </cell>
          <cell r="D9197" t="str">
            <v>SAS</v>
          </cell>
          <cell r="F9197">
            <v>15.7</v>
          </cell>
          <cell r="G9197">
            <v>856200</v>
          </cell>
          <cell r="H9197">
            <v>2580</v>
          </cell>
        </row>
        <row r="9198">
          <cell r="A9198">
            <v>2004</v>
          </cell>
          <cell r="B9198" t="str">
            <v>Anthony Carter</v>
          </cell>
          <cell r="D9198" t="str">
            <v>SAS</v>
          </cell>
          <cell r="F9198">
            <v>0.3</v>
          </cell>
          <cell r="G9198">
            <v>751179</v>
          </cell>
          <cell r="H9198">
            <v>87</v>
          </cell>
        </row>
        <row r="9199">
          <cell r="A9199">
            <v>2004</v>
          </cell>
          <cell r="B9199" t="str">
            <v>Jason Hart</v>
          </cell>
          <cell r="D9199" t="str">
            <v>SAS</v>
          </cell>
          <cell r="F9199">
            <v>12.3</v>
          </cell>
          <cell r="G9199">
            <v>638679</v>
          </cell>
          <cell r="H9199">
            <v>662.5</v>
          </cell>
        </row>
        <row r="9200">
          <cell r="A9200">
            <v>2004</v>
          </cell>
          <cell r="B9200" t="str">
            <v>Devin Brown</v>
          </cell>
          <cell r="D9200" t="str">
            <v>SAS</v>
          </cell>
          <cell r="F9200">
            <v>13.1</v>
          </cell>
          <cell r="G9200">
            <v>563679</v>
          </cell>
          <cell r="H9200">
            <v>626.40000000000009</v>
          </cell>
        </row>
        <row r="9201">
          <cell r="A9201">
            <v>2004</v>
          </cell>
          <cell r="B9201" t="str">
            <v>Shane Heal</v>
          </cell>
          <cell r="D9201" t="str">
            <v>SAS</v>
          </cell>
          <cell r="F9201">
            <v>5.3</v>
          </cell>
          <cell r="G9201">
            <v>75615</v>
          </cell>
          <cell r="H9201">
            <v>72</v>
          </cell>
        </row>
        <row r="9202">
          <cell r="A9202">
            <v>2004</v>
          </cell>
          <cell r="B9202" t="str">
            <v>Ray Allen</v>
          </cell>
          <cell r="D9202" t="str">
            <v>SEA</v>
          </cell>
          <cell r="F9202">
            <v>21.7</v>
          </cell>
          <cell r="G9202">
            <v>13500000</v>
          </cell>
          <cell r="H9202">
            <v>2150.4</v>
          </cell>
        </row>
        <row r="9203">
          <cell r="A9203">
            <v>2004</v>
          </cell>
          <cell r="B9203" t="str">
            <v>Rashard Lewis</v>
          </cell>
          <cell r="D9203" t="str">
            <v>SEA</v>
          </cell>
          <cell r="F9203">
            <v>17.5</v>
          </cell>
          <cell r="G9203">
            <v>7012987</v>
          </cell>
          <cell r="H9203">
            <v>2928</v>
          </cell>
        </row>
        <row r="9204">
          <cell r="A9204">
            <v>2004</v>
          </cell>
          <cell r="B9204" t="str">
            <v>Vitaly Potapenko</v>
          </cell>
          <cell r="D9204" t="str">
            <v>SEA</v>
          </cell>
          <cell r="F9204">
            <v>11.2</v>
          </cell>
          <cell r="G9204">
            <v>5715000</v>
          </cell>
          <cell r="H9204">
            <v>1417</v>
          </cell>
        </row>
        <row r="9205">
          <cell r="A9205">
            <v>2004</v>
          </cell>
          <cell r="B9205" t="str">
            <v>Calvin Booth</v>
          </cell>
          <cell r="D9205" t="str">
            <v>SEA</v>
          </cell>
          <cell r="F9205">
            <v>13.6</v>
          </cell>
          <cell r="G9205">
            <v>5446800</v>
          </cell>
          <cell r="H9205">
            <v>1207</v>
          </cell>
        </row>
        <row r="9206">
          <cell r="A9206">
            <v>2004</v>
          </cell>
          <cell r="B9206" t="str">
            <v>Brent Barry</v>
          </cell>
          <cell r="D9206" t="str">
            <v>SEA</v>
          </cell>
          <cell r="F9206">
            <v>18.3</v>
          </cell>
          <cell r="G9206">
            <v>5400000</v>
          </cell>
          <cell r="H9206">
            <v>1805.4</v>
          </cell>
        </row>
        <row r="9207">
          <cell r="A9207">
            <v>2004</v>
          </cell>
          <cell r="B9207" t="str">
            <v>Jerome James</v>
          </cell>
          <cell r="D9207" t="str">
            <v>SEA</v>
          </cell>
          <cell r="F9207">
            <v>11.3</v>
          </cell>
          <cell r="G9207">
            <v>5000600</v>
          </cell>
          <cell r="H9207">
            <v>988</v>
          </cell>
        </row>
        <row r="9208">
          <cell r="A9208">
            <v>2004</v>
          </cell>
          <cell r="B9208" t="str">
            <v>Antonio Daniels</v>
          </cell>
          <cell r="D9208" t="str">
            <v>SEA</v>
          </cell>
          <cell r="F9208">
            <v>19.7</v>
          </cell>
          <cell r="G9208">
            <v>2200000</v>
          </cell>
          <cell r="H9208">
            <v>1512.3</v>
          </cell>
        </row>
        <row r="9209">
          <cell r="A9209">
            <v>2004</v>
          </cell>
          <cell r="B9209" t="str">
            <v>Vladimir Radmanović</v>
          </cell>
          <cell r="D9209" t="str">
            <v>SEA</v>
          </cell>
          <cell r="F9209">
            <v>15.1</v>
          </cell>
          <cell r="G9209">
            <v>1669800</v>
          </cell>
          <cell r="H9209">
            <v>2317.7000000000003</v>
          </cell>
        </row>
        <row r="9210">
          <cell r="A9210">
            <v>2004</v>
          </cell>
          <cell r="B9210" t="str">
            <v>Luke Ridnour</v>
          </cell>
          <cell r="D9210" t="str">
            <v>SEA</v>
          </cell>
          <cell r="F9210">
            <v>13.1</v>
          </cell>
          <cell r="G9210">
            <v>1424400</v>
          </cell>
          <cell r="H9210">
            <v>1110.9000000000001</v>
          </cell>
        </row>
        <row r="9211">
          <cell r="A9211">
            <v>2004</v>
          </cell>
          <cell r="B9211" t="str">
            <v>Reggie Evans</v>
          </cell>
          <cell r="D9211" t="str">
            <v>SEA</v>
          </cell>
          <cell r="F9211">
            <v>9.9</v>
          </cell>
          <cell r="G9211">
            <v>700000</v>
          </cell>
          <cell r="H9211">
            <v>1282.5</v>
          </cell>
        </row>
        <row r="9212">
          <cell r="A9212">
            <v>2004</v>
          </cell>
          <cell r="B9212" t="str">
            <v>Ansu Sesay</v>
          </cell>
          <cell r="D9212" t="str">
            <v>SEA</v>
          </cell>
          <cell r="F9212">
            <v>13</v>
          </cell>
          <cell r="G9212">
            <v>688679</v>
          </cell>
          <cell r="H9212">
            <v>581.4</v>
          </cell>
        </row>
        <row r="9213">
          <cell r="A9213">
            <v>2004</v>
          </cell>
          <cell r="B9213" t="str">
            <v>Ronald Murray</v>
          </cell>
          <cell r="D9213" t="str">
            <v>SEA</v>
          </cell>
          <cell r="F9213">
            <v>15.4</v>
          </cell>
          <cell r="G9213">
            <v>563679</v>
          </cell>
          <cell r="H9213">
            <v>2017.2</v>
          </cell>
        </row>
        <row r="9214">
          <cell r="A9214">
            <v>2004</v>
          </cell>
          <cell r="B9214" t="str">
            <v>Richie Frahm</v>
          </cell>
          <cell r="D9214" t="str">
            <v>SEA</v>
          </cell>
          <cell r="F9214">
            <v>15.7</v>
          </cell>
          <cell r="G9214">
            <v>366931</v>
          </cell>
          <cell r="H9214">
            <v>469.79999999999995</v>
          </cell>
        </row>
        <row r="9215">
          <cell r="A9215">
            <v>2004</v>
          </cell>
          <cell r="B9215" t="str">
            <v>Leon Smith</v>
          </cell>
          <cell r="D9215" t="str">
            <v>SEA</v>
          </cell>
          <cell r="F9215">
            <v>21.7</v>
          </cell>
          <cell r="H9215">
            <v>4</v>
          </cell>
        </row>
        <row r="9216">
          <cell r="A9216">
            <v>2004</v>
          </cell>
          <cell r="B9216" t="str">
            <v>Vince Carter</v>
          </cell>
          <cell r="D9216" t="str">
            <v>TOR</v>
          </cell>
          <cell r="F9216">
            <v>20</v>
          </cell>
          <cell r="G9216">
            <v>11326219</v>
          </cell>
          <cell r="H9216">
            <v>2788.6000000000004</v>
          </cell>
        </row>
        <row r="9217">
          <cell r="A9217">
            <v>2004</v>
          </cell>
          <cell r="B9217" t="str">
            <v>Alvin Williams</v>
          </cell>
          <cell r="D9217" t="str">
            <v>TOR</v>
          </cell>
          <cell r="F9217">
            <v>11.4</v>
          </cell>
          <cell r="G9217">
            <v>5500000</v>
          </cell>
          <cell r="H9217">
            <v>1730.3999999999999</v>
          </cell>
        </row>
        <row r="9218">
          <cell r="A9218">
            <v>2004</v>
          </cell>
          <cell r="B9218" t="str">
            <v>Lamond Murray</v>
          </cell>
          <cell r="D9218" t="str">
            <v>TOR</v>
          </cell>
          <cell r="F9218">
            <v>8.9</v>
          </cell>
          <cell r="G9218">
            <v>4500000</v>
          </cell>
          <cell r="H9218">
            <v>518.1</v>
          </cell>
        </row>
        <row r="9219">
          <cell r="A9219">
            <v>2004</v>
          </cell>
          <cell r="B9219" t="str">
            <v>Chris Bosh</v>
          </cell>
          <cell r="D9219" t="str">
            <v>TOR</v>
          </cell>
          <cell r="F9219">
            <v>15.1</v>
          </cell>
          <cell r="G9219">
            <v>2911320</v>
          </cell>
          <cell r="H9219">
            <v>2512.5</v>
          </cell>
        </row>
        <row r="9220">
          <cell r="A9220">
            <v>2004</v>
          </cell>
          <cell r="B9220" t="str">
            <v>Michael Curry</v>
          </cell>
          <cell r="D9220" t="str">
            <v>TOR</v>
          </cell>
          <cell r="F9220">
            <v>3.6</v>
          </cell>
          <cell r="G9220">
            <v>2800000</v>
          </cell>
          <cell r="H9220">
            <v>1232</v>
          </cell>
        </row>
        <row r="9221">
          <cell r="A9221">
            <v>2004</v>
          </cell>
          <cell r="B9221" t="str">
            <v>Morris Peterson</v>
          </cell>
          <cell r="D9221" t="str">
            <v>TOR</v>
          </cell>
          <cell r="F9221">
            <v>12.1</v>
          </cell>
          <cell r="G9221">
            <v>1646079</v>
          </cell>
          <cell r="H9221">
            <v>2148.4</v>
          </cell>
        </row>
        <row r="9222">
          <cell r="A9222">
            <v>2004</v>
          </cell>
          <cell r="B9222" t="str">
            <v>Jerome Moiso</v>
          </cell>
          <cell r="D9222" t="str">
            <v>TOR</v>
          </cell>
          <cell r="F9222">
            <v>12.3</v>
          </cell>
          <cell r="G9222">
            <v>1600000</v>
          </cell>
          <cell r="H9222">
            <v>416.5</v>
          </cell>
        </row>
        <row r="9223">
          <cell r="A9223">
            <v>2004</v>
          </cell>
          <cell r="B9223" t="str">
            <v>Milt Palacio</v>
          </cell>
          <cell r="D9223" t="str">
            <v>TOR</v>
          </cell>
          <cell r="F9223">
            <v>7.4</v>
          </cell>
          <cell r="G9223">
            <v>688679</v>
          </cell>
          <cell r="H9223">
            <v>1209.5</v>
          </cell>
        </row>
        <row r="9224">
          <cell r="A9224">
            <v>2004</v>
          </cell>
          <cell r="B9224" t="str">
            <v>Mengke Bateer</v>
          </cell>
          <cell r="D9224" t="str">
            <v>TOR</v>
          </cell>
          <cell r="F9224">
            <v>7.2</v>
          </cell>
          <cell r="G9224">
            <v>636679</v>
          </cell>
          <cell r="H9224">
            <v>39.9</v>
          </cell>
        </row>
        <row r="9225">
          <cell r="A9225">
            <v>2004</v>
          </cell>
          <cell r="B9225" t="str">
            <v>Rasheed Wallace</v>
          </cell>
          <cell r="D9225" t="str">
            <v>DET</v>
          </cell>
          <cell r="F9225">
            <v>17.8</v>
          </cell>
          <cell r="G9225">
            <v>17000000</v>
          </cell>
          <cell r="H9225">
            <v>2386.8000000000002</v>
          </cell>
        </row>
        <row r="9226">
          <cell r="A9226">
            <v>2004</v>
          </cell>
          <cell r="B9226" t="str">
            <v>Stephon Marbury</v>
          </cell>
          <cell r="D9226" t="str">
            <v>TOT</v>
          </cell>
          <cell r="F9226">
            <v>20.399999999999999</v>
          </cell>
          <cell r="G9226">
            <v>13500000</v>
          </cell>
          <cell r="H9226">
            <v>3256.2000000000003</v>
          </cell>
        </row>
        <row r="9227">
          <cell r="A9227">
            <v>2004</v>
          </cell>
          <cell r="B9227" t="str">
            <v>Vin Baker</v>
          </cell>
          <cell r="D9227" t="str">
            <v>TOT</v>
          </cell>
          <cell r="F9227">
            <v>14.8</v>
          </cell>
          <cell r="G9227">
            <v>13500000</v>
          </cell>
          <cell r="H9227">
            <v>1312.2</v>
          </cell>
        </row>
        <row r="9228">
          <cell r="A9228">
            <v>2004</v>
          </cell>
          <cell r="B9228" t="str">
            <v>Antonio McDyess</v>
          </cell>
          <cell r="D9228" t="str">
            <v>TOT</v>
          </cell>
          <cell r="F9228">
            <v>12.6</v>
          </cell>
          <cell r="G9228">
            <v>13500000</v>
          </cell>
          <cell r="H9228">
            <v>928.2</v>
          </cell>
        </row>
        <row r="9229">
          <cell r="A9229">
            <v>2004</v>
          </cell>
          <cell r="B9229" t="str">
            <v>Shareef Abdur-Rahim</v>
          </cell>
          <cell r="D9229" t="str">
            <v>TOT</v>
          </cell>
          <cell r="F9229">
            <v>19.899999999999999</v>
          </cell>
          <cell r="G9229">
            <v>13500000</v>
          </cell>
          <cell r="H9229">
            <v>2686</v>
          </cell>
        </row>
        <row r="9230">
          <cell r="A9230">
            <v>2004</v>
          </cell>
          <cell r="B9230" t="str">
            <v>Anfernee Hardaway</v>
          </cell>
          <cell r="D9230" t="str">
            <v>TOT</v>
          </cell>
          <cell r="F9230">
            <v>11.8</v>
          </cell>
          <cell r="G9230">
            <v>13500000</v>
          </cell>
          <cell r="H9230">
            <v>2097.6</v>
          </cell>
        </row>
        <row r="9231">
          <cell r="A9231">
            <v>2004</v>
          </cell>
          <cell r="B9231" t="str">
            <v>Jalen Rose</v>
          </cell>
          <cell r="D9231" t="str">
            <v>TOT</v>
          </cell>
          <cell r="F9231">
            <v>12.4</v>
          </cell>
          <cell r="G9231">
            <v>13279750</v>
          </cell>
          <cell r="H9231">
            <v>2494.7999999999997</v>
          </cell>
        </row>
        <row r="9232">
          <cell r="A9232">
            <v>2004</v>
          </cell>
          <cell r="B9232" t="str">
            <v>Antonio Davis</v>
          </cell>
          <cell r="D9232" t="str">
            <v>TOT</v>
          </cell>
          <cell r="F9232">
            <v>11.8</v>
          </cell>
          <cell r="G9232">
            <v>12925000</v>
          </cell>
          <cell r="H9232">
            <v>2568</v>
          </cell>
        </row>
        <row r="9233">
          <cell r="A9233">
            <v>2004</v>
          </cell>
          <cell r="B9233" t="str">
            <v>Tim Thomas</v>
          </cell>
          <cell r="D9233" t="str">
            <v>TOT</v>
          </cell>
          <cell r="F9233">
            <v>15.1</v>
          </cell>
          <cell r="G9233">
            <v>11825000</v>
          </cell>
          <cell r="H9233">
            <v>2092.1999999999998</v>
          </cell>
        </row>
        <row r="9234">
          <cell r="A9234">
            <v>2004</v>
          </cell>
          <cell r="B9234" t="str">
            <v>Tom Gugliotta</v>
          </cell>
          <cell r="D9234" t="str">
            <v>TOT</v>
          </cell>
          <cell r="F9234">
            <v>9.1</v>
          </cell>
          <cell r="G9234">
            <v>11670000</v>
          </cell>
          <cell r="H9234">
            <v>819.5</v>
          </cell>
        </row>
        <row r="9235">
          <cell r="A9235">
            <v>2004</v>
          </cell>
          <cell r="B9235" t="str">
            <v>Theo Ratliff</v>
          </cell>
          <cell r="D9235" t="str">
            <v>TOT</v>
          </cell>
          <cell r="F9235">
            <v>14.4</v>
          </cell>
          <cell r="G9235">
            <v>10156250</v>
          </cell>
          <cell r="H9235">
            <v>2660.5</v>
          </cell>
        </row>
        <row r="9236">
          <cell r="A9236">
            <v>2004</v>
          </cell>
          <cell r="B9236" t="str">
            <v>Wesley Person</v>
          </cell>
          <cell r="D9236" t="str">
            <v>TOT</v>
          </cell>
          <cell r="F9236">
            <v>11.5</v>
          </cell>
          <cell r="G9236">
            <v>7700000</v>
          </cell>
          <cell r="H9236">
            <v>1038.1999999999998</v>
          </cell>
        </row>
        <row r="9237">
          <cell r="A9237">
            <v>2004</v>
          </cell>
          <cell r="B9237" t="str">
            <v>Bonzi Wells</v>
          </cell>
          <cell r="D9237" t="str">
            <v>TOT</v>
          </cell>
          <cell r="F9237">
            <v>13</v>
          </cell>
          <cell r="G9237">
            <v>7000000</v>
          </cell>
          <cell r="H9237">
            <v>1872</v>
          </cell>
        </row>
        <row r="9238">
          <cell r="A9238">
            <v>2004</v>
          </cell>
          <cell r="B9238" t="str">
            <v>Bob Sura</v>
          </cell>
          <cell r="D9238" t="str">
            <v>TOT</v>
          </cell>
          <cell r="F9238">
            <v>16.2</v>
          </cell>
          <cell r="G9238">
            <v>6266666</v>
          </cell>
          <cell r="H9238">
            <v>1664</v>
          </cell>
        </row>
        <row r="9239">
          <cell r="A9239">
            <v>2004</v>
          </cell>
          <cell r="B9239" t="str">
            <v>Charlie Ward</v>
          </cell>
          <cell r="D9239" t="str">
            <v>TOT</v>
          </cell>
          <cell r="F9239">
            <v>14.5</v>
          </cell>
          <cell r="G9239">
            <v>6030000</v>
          </cell>
          <cell r="H9239">
            <v>1249.6000000000001</v>
          </cell>
        </row>
        <row r="9240">
          <cell r="A9240">
            <v>2004</v>
          </cell>
          <cell r="B9240" t="str">
            <v>Jerome Williams</v>
          </cell>
          <cell r="D9240" t="str">
            <v>TOT</v>
          </cell>
          <cell r="F9240">
            <v>14.7</v>
          </cell>
          <cell r="G9240">
            <v>5987500</v>
          </cell>
          <cell r="H9240">
            <v>1638.8000000000002</v>
          </cell>
        </row>
        <row r="9241">
          <cell r="A9241">
            <v>2004</v>
          </cell>
          <cell r="B9241" t="str">
            <v>Howard Eisley</v>
          </cell>
          <cell r="D9241" t="str">
            <v>TOT</v>
          </cell>
          <cell r="F9241">
            <v>12.4</v>
          </cell>
          <cell r="G9241">
            <v>5843750</v>
          </cell>
          <cell r="H9241">
            <v>1453.8999999999999</v>
          </cell>
        </row>
        <row r="9242">
          <cell r="A9242">
            <v>2004</v>
          </cell>
          <cell r="B9242" t="str">
            <v>Jahidi White</v>
          </cell>
          <cell r="D9242" t="str">
            <v>TOT</v>
          </cell>
          <cell r="F9242">
            <v>11.8</v>
          </cell>
          <cell r="G9242">
            <v>5676091</v>
          </cell>
          <cell r="H9242">
            <v>868</v>
          </cell>
        </row>
        <row r="9243">
          <cell r="A9243">
            <v>2004</v>
          </cell>
          <cell r="B9243" t="str">
            <v>Eric Williams</v>
          </cell>
          <cell r="D9243" t="str">
            <v>TOT</v>
          </cell>
          <cell r="F9243">
            <v>12.5</v>
          </cell>
          <cell r="G9243">
            <v>5540000</v>
          </cell>
          <cell r="H9243">
            <v>1888.6000000000001</v>
          </cell>
        </row>
        <row r="9244">
          <cell r="A9244">
            <v>2004</v>
          </cell>
          <cell r="B9244" t="str">
            <v>Clarence Weatherspoon</v>
          </cell>
          <cell r="D9244" t="str">
            <v>TOT</v>
          </cell>
          <cell r="F9244">
            <v>14.6</v>
          </cell>
          <cell r="G9244">
            <v>5445600</v>
          </cell>
          <cell r="H9244">
            <v>868.4</v>
          </cell>
        </row>
        <row r="9245">
          <cell r="A9245">
            <v>2004</v>
          </cell>
          <cell r="B9245" t="str">
            <v>Ricky Davis</v>
          </cell>
          <cell r="D9245" t="str">
            <v>TOT</v>
          </cell>
          <cell r="F9245">
            <v>16.100000000000001</v>
          </cell>
          <cell r="G9245">
            <v>5000600</v>
          </cell>
          <cell r="H9245">
            <v>2472.7000000000003</v>
          </cell>
        </row>
        <row r="9246">
          <cell r="A9246">
            <v>2004</v>
          </cell>
          <cell r="B9246" t="str">
            <v>Brevin Knight</v>
          </cell>
          <cell r="D9246" t="str">
            <v>TOT</v>
          </cell>
          <cell r="F9246">
            <v>13.6</v>
          </cell>
          <cell r="G9246">
            <v>5000000</v>
          </cell>
          <cell r="H9246">
            <v>1036</v>
          </cell>
        </row>
        <row r="9247">
          <cell r="A9247">
            <v>2004</v>
          </cell>
          <cell r="B9247" t="str">
            <v>Nazr Mohammed</v>
          </cell>
          <cell r="D9247" t="str">
            <v>TOT</v>
          </cell>
          <cell r="F9247">
            <v>16.100000000000001</v>
          </cell>
          <cell r="G9247">
            <v>5000000</v>
          </cell>
          <cell r="H9247">
            <v>1608</v>
          </cell>
        </row>
        <row r="9248">
          <cell r="A9248">
            <v>2004</v>
          </cell>
          <cell r="B9248" t="str">
            <v>Donyell Marshall</v>
          </cell>
          <cell r="D9248" t="str">
            <v>TOT</v>
          </cell>
          <cell r="F9248">
            <v>18.899999999999999</v>
          </cell>
          <cell r="G9248">
            <v>4605196</v>
          </cell>
          <cell r="H9248">
            <v>2984.7999999999997</v>
          </cell>
        </row>
        <row r="9249">
          <cell r="A9249">
            <v>2004</v>
          </cell>
          <cell r="B9249" t="str">
            <v>Michael Stewart</v>
          </cell>
          <cell r="D9249" t="str">
            <v>TOT</v>
          </cell>
          <cell r="F9249">
            <v>4.2</v>
          </cell>
          <cell r="G9249">
            <v>4480000</v>
          </cell>
          <cell r="H9249">
            <v>147.5</v>
          </cell>
        </row>
        <row r="9250">
          <cell r="A9250">
            <v>2004</v>
          </cell>
          <cell r="B9250" t="str">
            <v>Tony Battie</v>
          </cell>
          <cell r="D9250" t="str">
            <v>TOT</v>
          </cell>
          <cell r="F9250">
            <v>11.9</v>
          </cell>
          <cell r="G9250">
            <v>4400000</v>
          </cell>
          <cell r="H9250">
            <v>1474.6</v>
          </cell>
        </row>
        <row r="9251">
          <cell r="A9251">
            <v>2004</v>
          </cell>
          <cell r="B9251" t="str">
            <v>Željko Rebrača</v>
          </cell>
          <cell r="D9251" t="str">
            <v>TOT</v>
          </cell>
          <cell r="F9251">
            <v>10.5</v>
          </cell>
          <cell r="G9251">
            <v>4200000</v>
          </cell>
          <cell r="H9251">
            <v>273.60000000000002</v>
          </cell>
        </row>
        <row r="9252">
          <cell r="A9252">
            <v>2004</v>
          </cell>
          <cell r="B9252" t="str">
            <v>Darius Miles</v>
          </cell>
          <cell r="D9252" t="str">
            <v>TOT</v>
          </cell>
          <cell r="F9252">
            <v>16.100000000000001</v>
          </cell>
          <cell r="G9252">
            <v>4130701</v>
          </cell>
          <cell r="H9252">
            <v>2077.7000000000003</v>
          </cell>
        </row>
        <row r="9253">
          <cell r="A9253">
            <v>2004</v>
          </cell>
          <cell r="B9253" t="str">
            <v>Chucky Atkins</v>
          </cell>
          <cell r="D9253" t="str">
            <v>TOT</v>
          </cell>
          <cell r="F9253">
            <v>12.1</v>
          </cell>
          <cell r="G9253">
            <v>3900000</v>
          </cell>
          <cell r="H9253">
            <v>1542.4</v>
          </cell>
        </row>
        <row r="9254">
          <cell r="A9254">
            <v>2004</v>
          </cell>
          <cell r="B9254" t="str">
            <v>Moochie Norris</v>
          </cell>
          <cell r="D9254" t="str">
            <v>TOT</v>
          </cell>
          <cell r="F9254">
            <v>10.9</v>
          </cell>
          <cell r="G9254">
            <v>3500000</v>
          </cell>
          <cell r="H9254">
            <v>844.80000000000007</v>
          </cell>
        </row>
        <row r="9255">
          <cell r="A9255">
            <v>2004</v>
          </cell>
          <cell r="B9255" t="str">
            <v>Jeff McInnis</v>
          </cell>
          <cell r="D9255" t="str">
            <v>TOT</v>
          </cell>
          <cell r="F9255">
            <v>15.1</v>
          </cell>
          <cell r="G9255">
            <v>3300000</v>
          </cell>
          <cell r="H9255">
            <v>2366</v>
          </cell>
        </row>
        <row r="9256">
          <cell r="A9256">
            <v>2004</v>
          </cell>
          <cell r="B9256" t="str">
            <v>Chris Mihm</v>
          </cell>
          <cell r="D9256" t="str">
            <v>TOT</v>
          </cell>
          <cell r="F9256">
            <v>14.6</v>
          </cell>
          <cell r="G9256">
            <v>2809494</v>
          </cell>
          <cell r="H9256">
            <v>1330</v>
          </cell>
        </row>
        <row r="9257">
          <cell r="A9257">
            <v>2004</v>
          </cell>
          <cell r="B9257" t="str">
            <v>Joel Przybilla</v>
          </cell>
          <cell r="D9257" t="str">
            <v>TOT</v>
          </cell>
          <cell r="F9257">
            <v>6.7</v>
          </cell>
          <cell r="G9257">
            <v>2373309</v>
          </cell>
          <cell r="H9257">
            <v>346.79999999999995</v>
          </cell>
        </row>
        <row r="9258">
          <cell r="A9258">
            <v>2004</v>
          </cell>
          <cell r="B9258" t="str">
            <v>Kedrick Brown</v>
          </cell>
          <cell r="D9258" t="str">
            <v>TOT</v>
          </cell>
          <cell r="F9258">
            <v>12.5</v>
          </cell>
          <cell r="G9258">
            <v>1757640</v>
          </cell>
          <cell r="H9258">
            <v>968.00000000000011</v>
          </cell>
        </row>
        <row r="9259">
          <cell r="A9259">
            <v>2004</v>
          </cell>
          <cell r="B9259" t="str">
            <v>Corie Blount</v>
          </cell>
          <cell r="D9259" t="str">
            <v>TOT</v>
          </cell>
          <cell r="F9259">
            <v>11.9</v>
          </cell>
          <cell r="G9259">
            <v>1680000</v>
          </cell>
          <cell r="H9259">
            <v>1047.8</v>
          </cell>
        </row>
        <row r="9260">
          <cell r="A9260">
            <v>2004</v>
          </cell>
          <cell r="B9260" t="str">
            <v>DeShawn Stevenson</v>
          </cell>
          <cell r="D9260" t="str">
            <v>TOT</v>
          </cell>
          <cell r="F9260">
            <v>11.6</v>
          </cell>
          <cell r="G9260">
            <v>1616087</v>
          </cell>
          <cell r="H9260">
            <v>2448</v>
          </cell>
        </row>
        <row r="9261">
          <cell r="A9261">
            <v>2004</v>
          </cell>
          <cell r="B9261" t="str">
            <v>Gordan Giricek</v>
          </cell>
          <cell r="D9261" t="str">
            <v>TOT</v>
          </cell>
          <cell r="F9261">
            <v>13.2</v>
          </cell>
          <cell r="G9261">
            <v>1540000</v>
          </cell>
          <cell r="H9261">
            <v>2044</v>
          </cell>
        </row>
        <row r="9262">
          <cell r="A9262">
            <v>2004</v>
          </cell>
          <cell r="B9262" t="str">
            <v>Michael Doleac</v>
          </cell>
          <cell r="D9262" t="str">
            <v>TOT</v>
          </cell>
          <cell r="F9262">
            <v>12.4</v>
          </cell>
          <cell r="G9262">
            <v>1540000</v>
          </cell>
          <cell r="H9262">
            <v>1029.6000000000001</v>
          </cell>
        </row>
        <row r="9263">
          <cell r="A9263">
            <v>2004</v>
          </cell>
          <cell r="B9263" t="str">
            <v>Michael Bradley</v>
          </cell>
          <cell r="D9263" t="str">
            <v>TOT</v>
          </cell>
          <cell r="F9263">
            <v>4.0999999999999996</v>
          </cell>
          <cell r="G9263">
            <v>1292040</v>
          </cell>
          <cell r="H9263">
            <v>97.6</v>
          </cell>
        </row>
        <row r="9264">
          <cell r="A9264">
            <v>2004</v>
          </cell>
          <cell r="B9264" t="str">
            <v>Sean Rooks</v>
          </cell>
          <cell r="D9264" t="str">
            <v>TOT</v>
          </cell>
          <cell r="F9264">
            <v>6.8</v>
          </cell>
          <cell r="G9264">
            <v>1070000</v>
          </cell>
          <cell r="H9264">
            <v>594</v>
          </cell>
        </row>
        <row r="9265">
          <cell r="A9265">
            <v>2004</v>
          </cell>
          <cell r="B9265" t="str">
            <v>Scott Williams</v>
          </cell>
          <cell r="D9265" t="str">
            <v>TOT</v>
          </cell>
          <cell r="F9265">
            <v>14.4</v>
          </cell>
          <cell r="G9265">
            <v>1070000</v>
          </cell>
          <cell r="H9265">
            <v>528.9</v>
          </cell>
        </row>
        <row r="9266">
          <cell r="A9266">
            <v>2004</v>
          </cell>
          <cell r="B9266" t="str">
            <v>Dion Glover</v>
          </cell>
          <cell r="D9266" t="str">
            <v>TOT</v>
          </cell>
          <cell r="F9266">
            <v>12.2</v>
          </cell>
          <cell r="G9266">
            <v>1000000</v>
          </cell>
          <cell r="H9266">
            <v>1642.2</v>
          </cell>
        </row>
        <row r="9267">
          <cell r="A9267">
            <v>2004</v>
          </cell>
          <cell r="B9267" t="str">
            <v>Rod Strickland</v>
          </cell>
          <cell r="D9267" t="str">
            <v>TOT</v>
          </cell>
          <cell r="F9267">
            <v>14.9</v>
          </cell>
          <cell r="G9267">
            <v>887317</v>
          </cell>
          <cell r="H9267">
            <v>1195.6000000000001</v>
          </cell>
        </row>
        <row r="9268">
          <cell r="A9268">
            <v>2004</v>
          </cell>
          <cell r="B9268" t="str">
            <v>Chris Jefferies</v>
          </cell>
          <cell r="D9268" t="str">
            <v>TOT</v>
          </cell>
          <cell r="F9268">
            <v>8.4</v>
          </cell>
          <cell r="G9268">
            <v>840360</v>
          </cell>
          <cell r="H9268">
            <v>195.3</v>
          </cell>
        </row>
        <row r="9269">
          <cell r="A9269">
            <v>2004</v>
          </cell>
          <cell r="B9269" t="str">
            <v>Dan Dickau</v>
          </cell>
          <cell r="D9269" t="str">
            <v>TOT</v>
          </cell>
          <cell r="F9269">
            <v>9</v>
          </cell>
          <cell r="G9269">
            <v>835200</v>
          </cell>
          <cell r="H9269">
            <v>292.39999999999998</v>
          </cell>
        </row>
        <row r="9270">
          <cell r="A9270">
            <v>2004</v>
          </cell>
          <cell r="B9270" t="str">
            <v>Rick Brunson</v>
          </cell>
          <cell r="D9270" t="str">
            <v>TOT</v>
          </cell>
          <cell r="F9270">
            <v>13.1</v>
          </cell>
          <cell r="G9270">
            <v>813679</v>
          </cell>
          <cell r="H9270">
            <v>412</v>
          </cell>
        </row>
        <row r="9271">
          <cell r="A9271">
            <v>2004</v>
          </cell>
          <cell r="B9271" t="str">
            <v>Shammond Williams</v>
          </cell>
          <cell r="D9271" t="str">
            <v>TOT</v>
          </cell>
          <cell r="F9271">
            <v>13.1</v>
          </cell>
          <cell r="G9271">
            <v>751179</v>
          </cell>
          <cell r="H9271">
            <v>763.2</v>
          </cell>
        </row>
        <row r="9272">
          <cell r="A9272">
            <v>2004</v>
          </cell>
          <cell r="B9272" t="str">
            <v>Bruno Sundov</v>
          </cell>
          <cell r="D9272" t="str">
            <v>TOT</v>
          </cell>
          <cell r="F9272">
            <v>3.5</v>
          </cell>
          <cell r="G9272">
            <v>751159</v>
          </cell>
          <cell r="H9272">
            <v>33</v>
          </cell>
        </row>
        <row r="9273">
          <cell r="A9273">
            <v>2004</v>
          </cell>
          <cell r="B9273" t="str">
            <v>Donnell Harvey</v>
          </cell>
          <cell r="D9273" t="str">
            <v>TOT</v>
          </cell>
          <cell r="F9273">
            <v>10.4</v>
          </cell>
          <cell r="G9273">
            <v>663679</v>
          </cell>
          <cell r="H9273">
            <v>786</v>
          </cell>
        </row>
        <row r="9274">
          <cell r="A9274">
            <v>2004</v>
          </cell>
          <cell r="B9274" t="str">
            <v>Mike James</v>
          </cell>
          <cell r="D9274" t="str">
            <v>TOT</v>
          </cell>
          <cell r="F9274">
            <v>14.4</v>
          </cell>
          <cell r="G9274">
            <v>638679</v>
          </cell>
          <cell r="H9274">
            <v>2195.1</v>
          </cell>
        </row>
        <row r="9275">
          <cell r="A9275">
            <v>2004</v>
          </cell>
          <cell r="B9275" t="str">
            <v>Lonny Baxter</v>
          </cell>
          <cell r="D9275" t="str">
            <v>TOT</v>
          </cell>
          <cell r="F9275">
            <v>12.6</v>
          </cell>
          <cell r="G9275">
            <v>636679</v>
          </cell>
          <cell r="H9275">
            <v>768.80000000000007</v>
          </cell>
        </row>
        <row r="9276">
          <cell r="A9276">
            <v>2004</v>
          </cell>
          <cell r="B9276" t="str">
            <v>J.R. Bremer</v>
          </cell>
          <cell r="D9276" t="str">
            <v>TOT</v>
          </cell>
          <cell r="F9276">
            <v>6.2</v>
          </cell>
          <cell r="G9276">
            <v>563679</v>
          </cell>
          <cell r="H9276">
            <v>442.8</v>
          </cell>
        </row>
        <row r="9277">
          <cell r="A9277">
            <v>2004</v>
          </cell>
          <cell r="B9277" t="str">
            <v>Robert Archibald</v>
          </cell>
          <cell r="D9277" t="str">
            <v>TOT</v>
          </cell>
          <cell r="F9277">
            <v>5.6</v>
          </cell>
          <cell r="G9277">
            <v>563679</v>
          </cell>
          <cell r="H9277">
            <v>256</v>
          </cell>
        </row>
        <row r="9278">
          <cell r="A9278">
            <v>2004</v>
          </cell>
          <cell r="B9278" t="str">
            <v>Roger Mason</v>
          </cell>
          <cell r="D9278" t="str">
            <v>TOT</v>
          </cell>
          <cell r="F9278">
            <v>7.7</v>
          </cell>
          <cell r="G9278">
            <v>563679</v>
          </cell>
          <cell r="H9278">
            <v>327.59999999999997</v>
          </cell>
        </row>
        <row r="9279">
          <cell r="A9279">
            <v>2004</v>
          </cell>
          <cell r="B9279" t="str">
            <v>Jannero Pargo</v>
          </cell>
          <cell r="D9279" t="str">
            <v>TOT</v>
          </cell>
          <cell r="F9279">
            <v>11.5</v>
          </cell>
          <cell r="G9279">
            <v>563679</v>
          </cell>
          <cell r="H9279">
            <v>480.5</v>
          </cell>
        </row>
        <row r="9280">
          <cell r="A9280">
            <v>2004</v>
          </cell>
          <cell r="B9280" t="str">
            <v>Wang Zhizhi</v>
          </cell>
          <cell r="D9280" t="str">
            <v>TOT</v>
          </cell>
          <cell r="F9280">
            <v>11.5</v>
          </cell>
          <cell r="G9280">
            <v>530943</v>
          </cell>
          <cell r="H9280">
            <v>113.6</v>
          </cell>
        </row>
        <row r="9281">
          <cell r="A9281">
            <v>2004</v>
          </cell>
          <cell r="B9281" t="str">
            <v>Dan Langhi</v>
          </cell>
          <cell r="D9281" t="str">
            <v>TOT</v>
          </cell>
          <cell r="F9281">
            <v>1.8</v>
          </cell>
          <cell r="G9281">
            <v>530943</v>
          </cell>
          <cell r="H9281">
            <v>37.200000000000003</v>
          </cell>
        </row>
        <row r="9282">
          <cell r="A9282">
            <v>2004</v>
          </cell>
          <cell r="B9282" t="str">
            <v>Mikki Moore</v>
          </cell>
          <cell r="D9282" t="str">
            <v>TOT</v>
          </cell>
          <cell r="F9282">
            <v>13.3</v>
          </cell>
          <cell r="G9282">
            <v>513000</v>
          </cell>
          <cell r="H9282">
            <v>393.6</v>
          </cell>
        </row>
        <row r="9283">
          <cell r="A9283">
            <v>2004</v>
          </cell>
          <cell r="B9283" t="str">
            <v>Matt Carroll</v>
          </cell>
          <cell r="D9283" t="str">
            <v>TOT</v>
          </cell>
          <cell r="F9283">
            <v>3.8</v>
          </cell>
          <cell r="G9283">
            <v>349032</v>
          </cell>
          <cell r="H9283">
            <v>70.400000000000006</v>
          </cell>
        </row>
        <row r="9284">
          <cell r="A9284">
            <v>2004</v>
          </cell>
          <cell r="B9284" t="str">
            <v>Doug Overton</v>
          </cell>
          <cell r="D9284" t="str">
            <v>TOT</v>
          </cell>
          <cell r="F9284">
            <v>7.5</v>
          </cell>
          <cell r="G9284">
            <v>104390</v>
          </cell>
          <cell r="H9284">
            <v>1030.8999999999999</v>
          </cell>
        </row>
        <row r="9285">
          <cell r="A9285">
            <v>2004</v>
          </cell>
          <cell r="B9285" t="str">
            <v>Torraye Braggs</v>
          </cell>
          <cell r="D9285" t="str">
            <v>TOT</v>
          </cell>
          <cell r="F9285">
            <v>9.5</v>
          </cell>
          <cell r="G9285">
            <v>53697</v>
          </cell>
          <cell r="H9285">
            <v>154.5</v>
          </cell>
        </row>
        <row r="9286">
          <cell r="A9286">
            <v>2004</v>
          </cell>
          <cell r="B9286" t="str">
            <v>Lee Nailon</v>
          </cell>
          <cell r="D9286" t="str">
            <v>TOT</v>
          </cell>
          <cell r="F9286">
            <v>13.2</v>
          </cell>
          <cell r="H9286">
            <v>780.9</v>
          </cell>
        </row>
        <row r="9287">
          <cell r="A9287">
            <v>2004</v>
          </cell>
          <cell r="B9287" t="str">
            <v>Anthony Goldwire</v>
          </cell>
          <cell r="D9287" t="str">
            <v>TOT</v>
          </cell>
          <cell r="F9287">
            <v>8.8000000000000007</v>
          </cell>
          <cell r="H9287">
            <v>84.7</v>
          </cell>
        </row>
        <row r="9288">
          <cell r="A9288">
            <v>2004</v>
          </cell>
          <cell r="B9288" t="str">
            <v>Mamadou N'Diaye</v>
          </cell>
          <cell r="D9288" t="str">
            <v>TOT</v>
          </cell>
          <cell r="F9288">
            <v>12.9</v>
          </cell>
          <cell r="H9288">
            <v>366.8</v>
          </cell>
        </row>
        <row r="9289">
          <cell r="A9289">
            <v>2004</v>
          </cell>
          <cell r="B9289" t="str">
            <v>Keith Van</v>
          </cell>
          <cell r="D9289" t="str">
            <v>TOT</v>
          </cell>
          <cell r="F9289">
            <v>17.8</v>
          </cell>
          <cell r="H9289">
            <v>2340</v>
          </cell>
        </row>
        <row r="9290">
          <cell r="A9290">
            <v>2004</v>
          </cell>
          <cell r="B9290" t="str">
            <v>Maurice Carter</v>
          </cell>
          <cell r="D9290" t="str">
            <v>TOT</v>
          </cell>
          <cell r="F9290">
            <v>5.8</v>
          </cell>
          <cell r="H9290">
            <v>110</v>
          </cell>
        </row>
        <row r="9291">
          <cell r="A9291">
            <v>2004</v>
          </cell>
          <cell r="B9291" t="str">
            <v>Greg Ostertag</v>
          </cell>
          <cell r="D9291" t="str">
            <v>UTA</v>
          </cell>
          <cell r="F9291">
            <v>14.3</v>
          </cell>
          <cell r="G9291">
            <v>8666666</v>
          </cell>
          <cell r="H9291">
            <v>2152.8000000000002</v>
          </cell>
        </row>
        <row r="9292">
          <cell r="A9292">
            <v>2004</v>
          </cell>
          <cell r="B9292" t="str">
            <v>Keon Clark</v>
          </cell>
          <cell r="D9292" t="str">
            <v>UTA</v>
          </cell>
          <cell r="F9292">
            <v>8.8000000000000007</v>
          </cell>
          <cell r="G9292">
            <v>5000600</v>
          </cell>
          <cell r="H9292">
            <v>27</v>
          </cell>
        </row>
        <row r="9293">
          <cell r="A9293">
            <v>2004</v>
          </cell>
          <cell r="B9293" t="str">
            <v>Matt Harpring</v>
          </cell>
          <cell r="D9293" t="str">
            <v>UTA</v>
          </cell>
          <cell r="F9293">
            <v>16.100000000000001</v>
          </cell>
          <cell r="G9293">
            <v>4290000</v>
          </cell>
          <cell r="H9293">
            <v>1134.6000000000001</v>
          </cell>
        </row>
        <row r="9294">
          <cell r="A9294">
            <v>2004</v>
          </cell>
          <cell r="B9294" t="str">
            <v>Jarron Collins</v>
          </cell>
          <cell r="D9294" t="str">
            <v>UTA</v>
          </cell>
          <cell r="F9294">
            <v>11.1</v>
          </cell>
          <cell r="G9294">
            <v>1250000</v>
          </cell>
          <cell r="H9294">
            <v>1733.3999999999999</v>
          </cell>
        </row>
        <row r="9295">
          <cell r="A9295">
            <v>2004</v>
          </cell>
          <cell r="B9295" t="str">
            <v>Curtis Borchardt</v>
          </cell>
          <cell r="D9295" t="str">
            <v>UTA</v>
          </cell>
          <cell r="F9295">
            <v>7.9</v>
          </cell>
          <cell r="G9295">
            <v>1187240</v>
          </cell>
          <cell r="H9295">
            <v>257.60000000000002</v>
          </cell>
        </row>
        <row r="9296">
          <cell r="A9296">
            <v>2004</v>
          </cell>
          <cell r="B9296" t="str">
            <v>Sasha Pavlović</v>
          </cell>
          <cell r="D9296" t="str">
            <v>UTA</v>
          </cell>
          <cell r="F9296">
            <v>8.6999999999999993</v>
          </cell>
          <cell r="G9296">
            <v>1107960</v>
          </cell>
          <cell r="H9296">
            <v>1145.5</v>
          </cell>
        </row>
        <row r="9297">
          <cell r="A9297">
            <v>2004</v>
          </cell>
          <cell r="B9297" t="str">
            <v>Andrei Kirilenko</v>
          </cell>
          <cell r="D9297" t="str">
            <v>UTA</v>
          </cell>
          <cell r="F9297">
            <v>22.6</v>
          </cell>
          <cell r="G9297">
            <v>955800</v>
          </cell>
          <cell r="H9297">
            <v>2893.8</v>
          </cell>
        </row>
        <row r="9298">
          <cell r="A9298">
            <v>2004</v>
          </cell>
          <cell r="B9298" t="str">
            <v>Carlos Arroyo</v>
          </cell>
          <cell r="D9298" t="str">
            <v>UTA</v>
          </cell>
          <cell r="F9298">
            <v>16.8</v>
          </cell>
          <cell r="G9298">
            <v>800000</v>
          </cell>
          <cell r="H9298">
            <v>2009.3</v>
          </cell>
        </row>
        <row r="9299">
          <cell r="A9299">
            <v>2004</v>
          </cell>
          <cell r="B9299" t="str">
            <v>Raja Bell</v>
          </cell>
          <cell r="D9299" t="str">
            <v>UTA</v>
          </cell>
          <cell r="F9299">
            <v>12.7</v>
          </cell>
          <cell r="G9299">
            <v>688679</v>
          </cell>
          <cell r="H9299">
            <v>2017.2</v>
          </cell>
        </row>
        <row r="9300">
          <cell r="A9300">
            <v>2004</v>
          </cell>
          <cell r="B9300" t="str">
            <v>Michael Ruffin</v>
          </cell>
          <cell r="D9300" t="str">
            <v>UTA</v>
          </cell>
          <cell r="F9300">
            <v>7</v>
          </cell>
          <cell r="G9300">
            <v>663679</v>
          </cell>
          <cell r="H9300">
            <v>733.9</v>
          </cell>
        </row>
        <row r="9301">
          <cell r="A9301">
            <v>2004</v>
          </cell>
          <cell r="B9301" t="str">
            <v>Raul Lopez</v>
          </cell>
          <cell r="D9301" t="str">
            <v>UTA</v>
          </cell>
          <cell r="F9301">
            <v>12</v>
          </cell>
          <cell r="G9301">
            <v>621520</v>
          </cell>
          <cell r="H9301">
            <v>1615.3999999999999</v>
          </cell>
        </row>
        <row r="9302">
          <cell r="A9302">
            <v>2004</v>
          </cell>
          <cell r="B9302" t="str">
            <v>Mo Williams</v>
          </cell>
          <cell r="D9302" t="str">
            <v>UTA</v>
          </cell>
          <cell r="F9302">
            <v>9.4</v>
          </cell>
          <cell r="G9302">
            <v>366931</v>
          </cell>
          <cell r="H9302">
            <v>769.5</v>
          </cell>
        </row>
        <row r="9303">
          <cell r="A9303">
            <v>2004</v>
          </cell>
          <cell r="B9303" t="str">
            <v>Ben Handlogten</v>
          </cell>
          <cell r="D9303" t="str">
            <v>UTA</v>
          </cell>
          <cell r="F9303">
            <v>17.100000000000001</v>
          </cell>
          <cell r="G9303">
            <v>366931</v>
          </cell>
          <cell r="H9303">
            <v>171.7</v>
          </cell>
        </row>
        <row r="9304">
          <cell r="A9304">
            <v>2004</v>
          </cell>
          <cell r="B9304" t="str">
            <v>Paul Grant</v>
          </cell>
          <cell r="D9304" t="str">
            <v>UTA</v>
          </cell>
          <cell r="F9304">
            <v>5.0999999999999996</v>
          </cell>
          <cell r="G9304">
            <v>350581</v>
          </cell>
          <cell r="H9304">
            <v>98</v>
          </cell>
        </row>
        <row r="9305">
          <cell r="A9305">
            <v>2004</v>
          </cell>
          <cell r="B9305" t="str">
            <v>Gilbert Arenas</v>
          </cell>
          <cell r="D9305" t="str">
            <v>WAS</v>
          </cell>
          <cell r="F9305">
            <v>16</v>
          </cell>
          <cell r="G9305">
            <v>8536000</v>
          </cell>
          <cell r="H9305">
            <v>2068</v>
          </cell>
        </row>
        <row r="9306">
          <cell r="A9306">
            <v>2004</v>
          </cell>
          <cell r="B9306" t="str">
            <v>Jerry Stackhouse</v>
          </cell>
          <cell r="D9306" t="str">
            <v>WAS</v>
          </cell>
          <cell r="F9306">
            <v>13.2</v>
          </cell>
          <cell r="G9306">
            <v>6906250</v>
          </cell>
          <cell r="H9306">
            <v>774.80000000000007</v>
          </cell>
        </row>
        <row r="9307">
          <cell r="A9307">
            <v>2004</v>
          </cell>
          <cell r="B9307" t="str">
            <v>Christian Laettner</v>
          </cell>
          <cell r="D9307" t="str">
            <v>WAS</v>
          </cell>
          <cell r="F9307">
            <v>14.5</v>
          </cell>
          <cell r="G9307">
            <v>5625000</v>
          </cell>
          <cell r="H9307">
            <v>984</v>
          </cell>
        </row>
        <row r="9308">
          <cell r="A9308">
            <v>2004</v>
          </cell>
          <cell r="B9308" t="str">
            <v>Larry Hughes</v>
          </cell>
          <cell r="D9308" t="str">
            <v>WAS</v>
          </cell>
          <cell r="F9308">
            <v>17.600000000000001</v>
          </cell>
          <cell r="G9308">
            <v>5000600</v>
          </cell>
          <cell r="H9308">
            <v>2061.7999999999997</v>
          </cell>
        </row>
        <row r="9309">
          <cell r="A9309">
            <v>2004</v>
          </cell>
          <cell r="B9309" t="str">
            <v>Kwame Brown</v>
          </cell>
          <cell r="D9309" t="str">
            <v>WAS</v>
          </cell>
          <cell r="F9309">
            <v>15.7</v>
          </cell>
          <cell r="G9309">
            <v>4252080</v>
          </cell>
          <cell r="H9309">
            <v>2242.2000000000003</v>
          </cell>
        </row>
        <row r="9310">
          <cell r="A9310">
            <v>2004</v>
          </cell>
          <cell r="B9310" t="str">
            <v>Etan Thomas</v>
          </cell>
          <cell r="D9310" t="str">
            <v>WAS</v>
          </cell>
          <cell r="F9310">
            <v>16.399999999999999</v>
          </cell>
          <cell r="G9310">
            <v>2200942</v>
          </cell>
          <cell r="H9310">
            <v>1903.9</v>
          </cell>
        </row>
        <row r="9311">
          <cell r="A9311">
            <v>2004</v>
          </cell>
          <cell r="B9311" t="str">
            <v>Jarvis Hayes</v>
          </cell>
          <cell r="D9311" t="str">
            <v>WAS</v>
          </cell>
          <cell r="F9311">
            <v>9.4</v>
          </cell>
          <cell r="G9311">
            <v>1748760</v>
          </cell>
          <cell r="H9311">
            <v>2044</v>
          </cell>
        </row>
        <row r="9312">
          <cell r="A9312">
            <v>2004</v>
          </cell>
          <cell r="B9312" t="str">
            <v>Jared Jeffries</v>
          </cell>
          <cell r="D9312" t="str">
            <v>WAS</v>
          </cell>
          <cell r="F9312">
            <v>8.6999999999999993</v>
          </cell>
          <cell r="G9312">
            <v>1714440</v>
          </cell>
          <cell r="H9312">
            <v>1910.6000000000001</v>
          </cell>
        </row>
        <row r="9313">
          <cell r="A9313">
            <v>2004</v>
          </cell>
          <cell r="B9313" t="str">
            <v>Juan Dixon</v>
          </cell>
          <cell r="D9313" t="str">
            <v>WAS</v>
          </cell>
          <cell r="F9313">
            <v>13.5</v>
          </cell>
          <cell r="G9313">
            <v>1260360</v>
          </cell>
          <cell r="H9313">
            <v>1476.8</v>
          </cell>
        </row>
        <row r="9314">
          <cell r="A9314">
            <v>2004</v>
          </cell>
          <cell r="B9314" t="str">
            <v>Brendan Haywood</v>
          </cell>
          <cell r="D9314" t="str">
            <v>WAS</v>
          </cell>
          <cell r="F9314">
            <v>17.2</v>
          </cell>
          <cell r="G9314">
            <v>1125360</v>
          </cell>
          <cell r="H9314">
            <v>1486.1000000000001</v>
          </cell>
        </row>
        <row r="9315">
          <cell r="A9315">
            <v>2004</v>
          </cell>
          <cell r="B9315" t="str">
            <v>Chris Whitney</v>
          </cell>
          <cell r="D9315" t="str">
            <v>WAS</v>
          </cell>
          <cell r="F9315">
            <v>10.1</v>
          </cell>
          <cell r="G9315">
            <v>1070000</v>
          </cell>
          <cell r="H9315">
            <v>185.6</v>
          </cell>
        </row>
        <row r="9316">
          <cell r="A9316">
            <v>2004</v>
          </cell>
          <cell r="B9316" t="str">
            <v>Mitchell Butler</v>
          </cell>
          <cell r="D9316" t="str">
            <v>WAS</v>
          </cell>
          <cell r="F9316">
            <v>9.3000000000000007</v>
          </cell>
          <cell r="G9316">
            <v>876179</v>
          </cell>
          <cell r="H9316">
            <v>553.5</v>
          </cell>
        </row>
        <row r="9317">
          <cell r="A9317">
            <v>2004</v>
          </cell>
          <cell r="B9317" t="str">
            <v>Steve Blake</v>
          </cell>
          <cell r="D9317" t="str">
            <v>WAS</v>
          </cell>
          <cell r="F9317">
            <v>10.9</v>
          </cell>
          <cell r="G9317">
            <v>366931</v>
          </cell>
          <cell r="H9317">
            <v>1395</v>
          </cell>
        </row>
        <row r="9318">
          <cell r="A9318">
            <v>2005</v>
          </cell>
          <cell r="B9318" t="str">
            <v>Al Harrington</v>
          </cell>
          <cell r="D9318" t="str">
            <v>ATL</v>
          </cell>
          <cell r="F9318">
            <v>14.4</v>
          </cell>
          <cell r="G9318">
            <v>6325000</v>
          </cell>
          <cell r="H9318">
            <v>2547.6</v>
          </cell>
        </row>
        <row r="9319">
          <cell r="A9319">
            <v>2005</v>
          </cell>
          <cell r="B9319" t="str">
            <v>Michael Stewart</v>
          </cell>
          <cell r="D9319" t="str">
            <v>ATL</v>
          </cell>
          <cell r="F9319">
            <v>10.6</v>
          </cell>
          <cell r="G9319">
            <v>4800000</v>
          </cell>
          <cell r="H9319">
            <v>145.19999999999999</v>
          </cell>
        </row>
        <row r="9320">
          <cell r="A9320">
            <v>2005</v>
          </cell>
          <cell r="B9320" t="str">
            <v>Tony Delk</v>
          </cell>
          <cell r="D9320" t="str">
            <v>ATL</v>
          </cell>
          <cell r="F9320">
            <v>15.1</v>
          </cell>
          <cell r="G9320">
            <v>2700000</v>
          </cell>
          <cell r="H9320">
            <v>1338.3999999999999</v>
          </cell>
        </row>
        <row r="9321">
          <cell r="A9321">
            <v>2005</v>
          </cell>
          <cell r="B9321" t="str">
            <v>Predrag Drobnjak</v>
          </cell>
          <cell r="D9321" t="str">
            <v>ATL</v>
          </cell>
          <cell r="F9321">
            <v>12.7</v>
          </cell>
          <cell r="G9321">
            <v>2550000</v>
          </cell>
          <cell r="H9321">
            <v>1434.2</v>
          </cell>
        </row>
        <row r="9322">
          <cell r="A9322">
            <v>2005</v>
          </cell>
          <cell r="B9322" t="str">
            <v>Josh Childress</v>
          </cell>
          <cell r="D9322" t="str">
            <v>ATL</v>
          </cell>
          <cell r="F9322">
            <v>15.2</v>
          </cell>
          <cell r="G9322">
            <v>2490360</v>
          </cell>
          <cell r="H9322">
            <v>2376</v>
          </cell>
        </row>
        <row r="9323">
          <cell r="A9323">
            <v>2005</v>
          </cell>
          <cell r="B9323" t="str">
            <v>Jason Collier</v>
          </cell>
          <cell r="D9323" t="str">
            <v>ATL</v>
          </cell>
          <cell r="F9323">
            <v>11</v>
          </cell>
          <cell r="G9323">
            <v>1500000</v>
          </cell>
          <cell r="H9323">
            <v>945</v>
          </cell>
        </row>
        <row r="9324">
          <cell r="A9324">
            <v>2005</v>
          </cell>
          <cell r="B9324" t="str">
            <v>Kevin Willis</v>
          </cell>
          <cell r="D9324" t="str">
            <v>ATL</v>
          </cell>
          <cell r="F9324">
            <v>8</v>
          </cell>
          <cell r="G9324">
            <v>1300000</v>
          </cell>
          <cell r="H9324">
            <v>345.1</v>
          </cell>
        </row>
        <row r="9325">
          <cell r="A9325">
            <v>2005</v>
          </cell>
          <cell r="B9325" t="str">
            <v>Josh Smith</v>
          </cell>
          <cell r="D9325" t="str">
            <v>ATL</v>
          </cell>
          <cell r="F9325">
            <v>15.4</v>
          </cell>
          <cell r="G9325">
            <v>1270080</v>
          </cell>
          <cell r="H9325">
            <v>2049.7999999999997</v>
          </cell>
        </row>
        <row r="9326">
          <cell r="A9326">
            <v>2005</v>
          </cell>
          <cell r="B9326" t="str">
            <v>Boris Diaw</v>
          </cell>
          <cell r="D9326" t="str">
            <v>ATL</v>
          </cell>
          <cell r="F9326">
            <v>10</v>
          </cell>
          <cell r="G9326">
            <v>1097640</v>
          </cell>
          <cell r="H9326">
            <v>1201.2</v>
          </cell>
        </row>
        <row r="9327">
          <cell r="A9327">
            <v>2005</v>
          </cell>
          <cell r="B9327" t="str">
            <v>Donta Smith</v>
          </cell>
          <cell r="D9327" t="str">
            <v>ATL</v>
          </cell>
          <cell r="F9327">
            <v>10.6</v>
          </cell>
          <cell r="G9327">
            <v>425000</v>
          </cell>
          <cell r="H9327">
            <v>433.2</v>
          </cell>
        </row>
        <row r="9328">
          <cell r="A9328">
            <v>2005</v>
          </cell>
          <cell r="B9328" t="str">
            <v>Royal Ivey</v>
          </cell>
          <cell r="D9328" t="str">
            <v>ATL</v>
          </cell>
          <cell r="F9328">
            <v>8.9</v>
          </cell>
          <cell r="G9328">
            <v>425000</v>
          </cell>
          <cell r="H9328">
            <v>806</v>
          </cell>
        </row>
        <row r="9329">
          <cell r="A9329">
            <v>2005</v>
          </cell>
          <cell r="B9329" t="str">
            <v>Jelani McCoy</v>
          </cell>
          <cell r="D9329" t="str">
            <v>ATL</v>
          </cell>
          <cell r="F9329">
            <v>6.2</v>
          </cell>
          <cell r="G9329">
            <v>167418</v>
          </cell>
          <cell r="H9329">
            <v>88</v>
          </cell>
        </row>
        <row r="9330">
          <cell r="A9330">
            <v>2005</v>
          </cell>
          <cell r="B9330" t="str">
            <v>Anthony Miller</v>
          </cell>
          <cell r="D9330" t="str">
            <v>ATL</v>
          </cell>
          <cell r="F9330">
            <v>16.899999999999999</v>
          </cell>
          <cell r="G9330">
            <v>34118</v>
          </cell>
          <cell r="H9330">
            <v>9</v>
          </cell>
        </row>
        <row r="9331">
          <cell r="A9331">
            <v>2005</v>
          </cell>
          <cell r="B9331" t="str">
            <v>Obinna Ekezie</v>
          </cell>
          <cell r="D9331" t="str">
            <v>ATL</v>
          </cell>
          <cell r="F9331">
            <v>10.4</v>
          </cell>
          <cell r="H9331">
            <v>730.8</v>
          </cell>
        </row>
        <row r="9332">
          <cell r="A9332">
            <v>2005</v>
          </cell>
          <cell r="B9332" t="str">
            <v>Paul Pierce</v>
          </cell>
          <cell r="D9332" t="str">
            <v>BOS</v>
          </cell>
          <cell r="F9332">
            <v>21.8</v>
          </cell>
          <cell r="G9332">
            <v>12584688</v>
          </cell>
          <cell r="H9332">
            <v>2960.2000000000003</v>
          </cell>
        </row>
        <row r="9333">
          <cell r="A9333">
            <v>2005</v>
          </cell>
          <cell r="B9333" t="str">
            <v>Raef LaFrentz</v>
          </cell>
          <cell r="D9333" t="str">
            <v>BOS</v>
          </cell>
          <cell r="F9333">
            <v>17.3</v>
          </cell>
          <cell r="G9333">
            <v>9714538</v>
          </cell>
          <cell r="H9333">
            <v>2200</v>
          </cell>
        </row>
        <row r="9334">
          <cell r="A9334">
            <v>2005</v>
          </cell>
          <cell r="B9334" t="str">
            <v>Ricky Davis</v>
          </cell>
          <cell r="D9334" t="str">
            <v>BOS</v>
          </cell>
          <cell r="F9334">
            <v>15</v>
          </cell>
          <cell r="G9334">
            <v>5455200</v>
          </cell>
          <cell r="H9334">
            <v>2697.7999999999997</v>
          </cell>
        </row>
        <row r="9335">
          <cell r="A9335">
            <v>2005</v>
          </cell>
          <cell r="B9335" t="str">
            <v>Gary Payton</v>
          </cell>
          <cell r="D9335" t="str">
            <v>BOS</v>
          </cell>
          <cell r="F9335">
            <v>15.1</v>
          </cell>
          <cell r="G9335">
            <v>5408700</v>
          </cell>
          <cell r="H9335">
            <v>2541</v>
          </cell>
        </row>
        <row r="9336">
          <cell r="A9336">
            <v>2005</v>
          </cell>
          <cell r="B9336" t="str">
            <v>Mark Blount</v>
          </cell>
          <cell r="D9336" t="str">
            <v>BOS</v>
          </cell>
          <cell r="F9336">
            <v>12.5</v>
          </cell>
          <cell r="G9336">
            <v>4903000</v>
          </cell>
          <cell r="H9336">
            <v>2132</v>
          </cell>
        </row>
        <row r="9337">
          <cell r="A9337">
            <v>2005</v>
          </cell>
          <cell r="B9337" t="str">
            <v>Marcus Banks</v>
          </cell>
          <cell r="D9337" t="str">
            <v>BOS</v>
          </cell>
          <cell r="F9337">
            <v>12.3</v>
          </cell>
          <cell r="G9337">
            <v>1611840</v>
          </cell>
          <cell r="H9337">
            <v>1142.0999999999999</v>
          </cell>
        </row>
        <row r="9338">
          <cell r="A9338">
            <v>2005</v>
          </cell>
          <cell r="B9338" t="str">
            <v>Al Jefferson</v>
          </cell>
          <cell r="D9338" t="str">
            <v>BOS</v>
          </cell>
          <cell r="F9338">
            <v>16.600000000000001</v>
          </cell>
          <cell r="G9338">
            <v>1407240</v>
          </cell>
          <cell r="H9338">
            <v>1050.8</v>
          </cell>
        </row>
        <row r="9339">
          <cell r="A9339">
            <v>2005</v>
          </cell>
          <cell r="B9339" t="str">
            <v>Delonte West</v>
          </cell>
          <cell r="D9339" t="str">
            <v>BOS</v>
          </cell>
          <cell r="F9339">
            <v>12.3</v>
          </cell>
          <cell r="G9339">
            <v>939480</v>
          </cell>
          <cell r="H9339">
            <v>507</v>
          </cell>
        </row>
        <row r="9340">
          <cell r="A9340">
            <v>2005</v>
          </cell>
          <cell r="B9340" t="str">
            <v>Tony Allen</v>
          </cell>
          <cell r="D9340" t="str">
            <v>BOS</v>
          </cell>
          <cell r="F9340">
            <v>14.7</v>
          </cell>
          <cell r="G9340">
            <v>901920</v>
          </cell>
          <cell r="H9340">
            <v>1262.8</v>
          </cell>
        </row>
        <row r="9341">
          <cell r="A9341">
            <v>2005</v>
          </cell>
          <cell r="B9341" t="str">
            <v>Kendrick Perkins</v>
          </cell>
          <cell r="D9341" t="str">
            <v>BOS</v>
          </cell>
          <cell r="F9341">
            <v>11.2</v>
          </cell>
          <cell r="G9341">
            <v>875400</v>
          </cell>
          <cell r="H9341">
            <v>546</v>
          </cell>
        </row>
        <row r="9342">
          <cell r="A9342">
            <v>2005</v>
          </cell>
          <cell r="B9342" t="str">
            <v>Justin Reed</v>
          </cell>
          <cell r="D9342" t="str">
            <v>BOS</v>
          </cell>
          <cell r="F9342">
            <v>13.7</v>
          </cell>
          <cell r="G9342">
            <v>385277</v>
          </cell>
          <cell r="H9342">
            <v>121.89999999999999</v>
          </cell>
        </row>
        <row r="9343">
          <cell r="A9343">
            <v>2005</v>
          </cell>
          <cell r="B9343" t="str">
            <v>Jason Hart</v>
          </cell>
          <cell r="D9343" t="str">
            <v>CHA</v>
          </cell>
          <cell r="F9343">
            <v>16.899999999999999</v>
          </cell>
          <cell r="H9343">
            <v>1887</v>
          </cell>
        </row>
        <row r="9344">
          <cell r="A9344">
            <v>2005</v>
          </cell>
          <cell r="B9344" t="str">
            <v>Gerald Wallace</v>
          </cell>
          <cell r="D9344" t="str">
            <v>CHA</v>
          </cell>
          <cell r="F9344">
            <v>14.1</v>
          </cell>
          <cell r="H9344">
            <v>2149</v>
          </cell>
        </row>
        <row r="9345">
          <cell r="A9345">
            <v>2005</v>
          </cell>
          <cell r="B9345" t="str">
            <v>Brevin Knight</v>
          </cell>
          <cell r="D9345" t="str">
            <v>CHA</v>
          </cell>
          <cell r="F9345">
            <v>18</v>
          </cell>
          <cell r="H9345">
            <v>1947</v>
          </cell>
        </row>
        <row r="9346">
          <cell r="A9346">
            <v>2005</v>
          </cell>
          <cell r="B9346" t="str">
            <v>Primoz Brezec</v>
          </cell>
          <cell r="D9346" t="str">
            <v>CHA</v>
          </cell>
          <cell r="F9346">
            <v>16.100000000000001</v>
          </cell>
          <cell r="H9346">
            <v>2275.2000000000003</v>
          </cell>
        </row>
        <row r="9347">
          <cell r="A9347">
            <v>2005</v>
          </cell>
          <cell r="B9347" t="str">
            <v>Emeka Okafor</v>
          </cell>
          <cell r="D9347" t="str">
            <v>CHA</v>
          </cell>
          <cell r="F9347">
            <v>16.3</v>
          </cell>
          <cell r="H9347">
            <v>2598.8000000000002</v>
          </cell>
        </row>
        <row r="9348">
          <cell r="A9348">
            <v>2005</v>
          </cell>
          <cell r="B9348" t="str">
            <v>Theron Smith</v>
          </cell>
          <cell r="D9348" t="str">
            <v>CHA</v>
          </cell>
          <cell r="F9348">
            <v>5.2</v>
          </cell>
          <cell r="H9348">
            <v>511.5</v>
          </cell>
        </row>
        <row r="9349">
          <cell r="A9349">
            <v>2005</v>
          </cell>
          <cell r="B9349" t="str">
            <v>Jahidi White</v>
          </cell>
          <cell r="D9349" t="str">
            <v>CHA</v>
          </cell>
          <cell r="F9349">
            <v>6.8</v>
          </cell>
          <cell r="H9349">
            <v>134.30000000000001</v>
          </cell>
        </row>
        <row r="9350">
          <cell r="A9350">
            <v>2005</v>
          </cell>
          <cell r="B9350" t="str">
            <v>Bernard Robinson</v>
          </cell>
          <cell r="D9350" t="str">
            <v>CHA</v>
          </cell>
          <cell r="F9350">
            <v>9.8000000000000007</v>
          </cell>
          <cell r="H9350">
            <v>328.59999999999997</v>
          </cell>
        </row>
        <row r="9351">
          <cell r="A9351">
            <v>2005</v>
          </cell>
          <cell r="B9351" t="str">
            <v>Keith Bogans</v>
          </cell>
          <cell r="D9351" t="str">
            <v>CHA</v>
          </cell>
          <cell r="F9351">
            <v>10.4</v>
          </cell>
          <cell r="H9351">
            <v>1790.8</v>
          </cell>
        </row>
        <row r="9352">
          <cell r="A9352">
            <v>2005</v>
          </cell>
          <cell r="B9352" t="str">
            <v>Melvin Ely</v>
          </cell>
          <cell r="D9352" t="str">
            <v>CHA</v>
          </cell>
          <cell r="F9352">
            <v>10.5</v>
          </cell>
          <cell r="H9352">
            <v>1651.1</v>
          </cell>
        </row>
        <row r="9353">
          <cell r="A9353">
            <v>2005</v>
          </cell>
          <cell r="B9353" t="str">
            <v>Cory Alexander</v>
          </cell>
          <cell r="D9353" t="str">
            <v>CHA</v>
          </cell>
          <cell r="F9353">
            <v>8.8000000000000007</v>
          </cell>
          <cell r="H9353">
            <v>201.6</v>
          </cell>
        </row>
        <row r="9354">
          <cell r="A9354">
            <v>2005</v>
          </cell>
          <cell r="B9354" t="str">
            <v>Jamal Sampson</v>
          </cell>
          <cell r="D9354" t="str">
            <v>CHA</v>
          </cell>
          <cell r="F9354">
            <v>11.6</v>
          </cell>
          <cell r="H9354">
            <v>328.90000000000003</v>
          </cell>
        </row>
        <row r="9355">
          <cell r="A9355">
            <v>2005</v>
          </cell>
          <cell r="B9355" t="str">
            <v>Jason Kapono</v>
          </cell>
          <cell r="D9355" t="str">
            <v>CHA</v>
          </cell>
          <cell r="F9355">
            <v>11.8</v>
          </cell>
          <cell r="H9355">
            <v>1490.3999999999999</v>
          </cell>
        </row>
        <row r="9356">
          <cell r="A9356">
            <v>2005</v>
          </cell>
          <cell r="B9356" t="str">
            <v>Tamar Slay</v>
          </cell>
          <cell r="D9356" t="str">
            <v>CHA</v>
          </cell>
          <cell r="F9356">
            <v>1.5</v>
          </cell>
          <cell r="H9356">
            <v>78.400000000000006</v>
          </cell>
        </row>
        <row r="9357">
          <cell r="A9357">
            <v>2005</v>
          </cell>
          <cell r="B9357" t="str">
            <v>Matt Carroll</v>
          </cell>
          <cell r="D9357" t="str">
            <v>CHA</v>
          </cell>
          <cell r="F9357">
            <v>14.7</v>
          </cell>
          <cell r="H9357">
            <v>430</v>
          </cell>
        </row>
        <row r="9358">
          <cell r="A9358">
            <v>2005</v>
          </cell>
          <cell r="B9358" t="str">
            <v>Lawrence Funderburke</v>
          </cell>
          <cell r="D9358" t="str">
            <v>CHI</v>
          </cell>
          <cell r="F9358">
            <v>13.1</v>
          </cell>
          <cell r="H9358">
            <v>21</v>
          </cell>
        </row>
        <row r="9359">
          <cell r="A9359">
            <v>2005</v>
          </cell>
          <cell r="B9359" t="str">
            <v>Jannero Pargo</v>
          </cell>
          <cell r="D9359" t="str">
            <v>CHI</v>
          </cell>
          <cell r="F9359">
            <v>11.1</v>
          </cell>
          <cell r="H9359">
            <v>454.4</v>
          </cell>
        </row>
        <row r="9360">
          <cell r="A9360">
            <v>2005</v>
          </cell>
          <cell r="B9360" t="str">
            <v>Jared Reiner</v>
          </cell>
          <cell r="D9360" t="str">
            <v>CHI</v>
          </cell>
          <cell r="F9360">
            <v>2.2999999999999998</v>
          </cell>
          <cell r="H9360">
            <v>131.1</v>
          </cell>
        </row>
        <row r="9361">
          <cell r="A9361">
            <v>2005</v>
          </cell>
          <cell r="B9361" t="str">
            <v>Ben Gordon</v>
          </cell>
          <cell r="D9361" t="str">
            <v>CHI</v>
          </cell>
          <cell r="F9361">
            <v>14.9</v>
          </cell>
          <cell r="H9361">
            <v>2000.8</v>
          </cell>
        </row>
        <row r="9362">
          <cell r="A9362">
            <v>2005</v>
          </cell>
          <cell r="B9362" t="str">
            <v>Kirk Hinrich</v>
          </cell>
          <cell r="D9362" t="str">
            <v>CHI</v>
          </cell>
          <cell r="F9362">
            <v>15.3</v>
          </cell>
          <cell r="H9362">
            <v>2802.7999999999997</v>
          </cell>
        </row>
        <row r="9363">
          <cell r="A9363">
            <v>2005</v>
          </cell>
          <cell r="B9363" t="str">
            <v>Chris Duhon</v>
          </cell>
          <cell r="D9363" t="str">
            <v>CHI</v>
          </cell>
          <cell r="F9363">
            <v>9.8000000000000007</v>
          </cell>
          <cell r="H9363">
            <v>2173</v>
          </cell>
        </row>
        <row r="9364">
          <cell r="A9364">
            <v>2005</v>
          </cell>
          <cell r="B9364" t="str">
            <v>Eric Piatkowski</v>
          </cell>
          <cell r="D9364" t="str">
            <v>CHI</v>
          </cell>
          <cell r="F9364">
            <v>12.4</v>
          </cell>
          <cell r="H9364">
            <v>843.2</v>
          </cell>
        </row>
        <row r="9365">
          <cell r="A9365">
            <v>2005</v>
          </cell>
          <cell r="B9365" t="str">
            <v>Adrian Griffin</v>
          </cell>
          <cell r="D9365" t="str">
            <v>CHI</v>
          </cell>
          <cell r="F9365">
            <v>10.7</v>
          </cell>
          <cell r="H9365">
            <v>669.3</v>
          </cell>
        </row>
        <row r="9366">
          <cell r="A9366">
            <v>2005</v>
          </cell>
          <cell r="B9366" t="str">
            <v>Andres Nocioni</v>
          </cell>
          <cell r="D9366" t="str">
            <v>CHI</v>
          </cell>
          <cell r="F9366">
            <v>10.1</v>
          </cell>
          <cell r="H9366">
            <v>1895.3999999999999</v>
          </cell>
        </row>
        <row r="9367">
          <cell r="A9367">
            <v>2005</v>
          </cell>
          <cell r="B9367" t="str">
            <v>Antonio Davis</v>
          </cell>
          <cell r="D9367" t="str">
            <v>CHI</v>
          </cell>
          <cell r="F9367">
            <v>11.1</v>
          </cell>
          <cell r="H9367">
            <v>1843.2</v>
          </cell>
        </row>
        <row r="9368">
          <cell r="A9368">
            <v>2005</v>
          </cell>
          <cell r="B9368" t="str">
            <v>Frank Williams</v>
          </cell>
          <cell r="D9368" t="str">
            <v>CHI</v>
          </cell>
          <cell r="F9368">
            <v>0.3</v>
          </cell>
          <cell r="H9368">
            <v>71.100000000000009</v>
          </cell>
        </row>
        <row r="9369">
          <cell r="A9369">
            <v>2005</v>
          </cell>
          <cell r="B9369" t="str">
            <v>Othella Harrington</v>
          </cell>
          <cell r="D9369" t="str">
            <v>CHI</v>
          </cell>
          <cell r="F9369">
            <v>14.5</v>
          </cell>
          <cell r="H9369">
            <v>1274</v>
          </cell>
        </row>
        <row r="9370">
          <cell r="A9370">
            <v>2005</v>
          </cell>
          <cell r="B9370" t="str">
            <v>Luol Deng</v>
          </cell>
          <cell r="D9370" t="str">
            <v>CHI</v>
          </cell>
          <cell r="F9370">
            <v>14.2</v>
          </cell>
          <cell r="H9370">
            <v>1665.3</v>
          </cell>
        </row>
        <row r="9371">
          <cell r="A9371">
            <v>2005</v>
          </cell>
          <cell r="B9371" t="str">
            <v>Tyson Chandler</v>
          </cell>
          <cell r="D9371" t="str">
            <v>CHI</v>
          </cell>
          <cell r="F9371">
            <v>16.399999999999999</v>
          </cell>
          <cell r="H9371">
            <v>2192</v>
          </cell>
        </row>
        <row r="9372">
          <cell r="A9372">
            <v>2005</v>
          </cell>
          <cell r="B9372" t="str">
            <v>Eddy Curry</v>
          </cell>
          <cell r="D9372" t="str">
            <v>CHI</v>
          </cell>
          <cell r="F9372">
            <v>16.3</v>
          </cell>
          <cell r="H9372">
            <v>1808.1</v>
          </cell>
        </row>
        <row r="9373">
          <cell r="A9373">
            <v>2005</v>
          </cell>
          <cell r="B9373" t="str">
            <v>Zydrunas Ilgauskas</v>
          </cell>
          <cell r="D9373" t="str">
            <v>CLE</v>
          </cell>
          <cell r="F9373">
            <v>19.5</v>
          </cell>
          <cell r="G9373">
            <v>14625000</v>
          </cell>
          <cell r="H9373">
            <v>2613</v>
          </cell>
        </row>
        <row r="9374">
          <cell r="A9374">
            <v>2005</v>
          </cell>
          <cell r="B9374" t="str">
            <v>Eric Snow</v>
          </cell>
          <cell r="D9374" t="str">
            <v>CLE</v>
          </cell>
          <cell r="F9374">
            <v>9</v>
          </cell>
          <cell r="G9374">
            <v>4875000</v>
          </cell>
          <cell r="H9374">
            <v>1846.8</v>
          </cell>
        </row>
        <row r="9375">
          <cell r="A9375">
            <v>2005</v>
          </cell>
          <cell r="B9375" t="str">
            <v>LeBron James</v>
          </cell>
          <cell r="D9375" t="str">
            <v>CLE</v>
          </cell>
          <cell r="F9375">
            <v>25.7</v>
          </cell>
          <cell r="G9375">
            <v>4320360</v>
          </cell>
          <cell r="H9375">
            <v>3392</v>
          </cell>
        </row>
        <row r="9376">
          <cell r="A9376">
            <v>2005</v>
          </cell>
          <cell r="B9376" t="str">
            <v>Jeff McInnis</v>
          </cell>
          <cell r="D9376" t="str">
            <v>CLE</v>
          </cell>
          <cell r="F9376">
            <v>12.4</v>
          </cell>
          <cell r="G9376">
            <v>3600000</v>
          </cell>
          <cell r="H9376">
            <v>2652.4</v>
          </cell>
        </row>
        <row r="9377">
          <cell r="A9377">
            <v>2005</v>
          </cell>
          <cell r="B9377" t="str">
            <v>Drew Gooden</v>
          </cell>
          <cell r="D9377" t="str">
            <v>CLE</v>
          </cell>
          <cell r="F9377">
            <v>19.7</v>
          </cell>
          <cell r="G9377">
            <v>3214080</v>
          </cell>
          <cell r="H9377">
            <v>2525.6</v>
          </cell>
        </row>
        <row r="9378">
          <cell r="A9378">
            <v>2005</v>
          </cell>
          <cell r="B9378" t="str">
            <v>Ira Newble</v>
          </cell>
          <cell r="D9378" t="str">
            <v>CLE</v>
          </cell>
          <cell r="F9378">
            <v>8.6</v>
          </cell>
          <cell r="G9378">
            <v>2704350</v>
          </cell>
          <cell r="H9378">
            <v>1835.2</v>
          </cell>
        </row>
        <row r="9379">
          <cell r="A9379">
            <v>2005</v>
          </cell>
          <cell r="B9379" t="str">
            <v>DeSagana Diop</v>
          </cell>
          <cell r="D9379" t="str">
            <v>CLE</v>
          </cell>
          <cell r="F9379">
            <v>6.3</v>
          </cell>
          <cell r="G9379">
            <v>2695164</v>
          </cell>
          <cell r="H9379">
            <v>304.2</v>
          </cell>
        </row>
        <row r="9380">
          <cell r="A9380">
            <v>2005</v>
          </cell>
          <cell r="B9380" t="str">
            <v>Dajuan Wagner</v>
          </cell>
          <cell r="D9380" t="str">
            <v>CLE</v>
          </cell>
          <cell r="F9380">
            <v>5</v>
          </cell>
          <cell r="G9380">
            <v>2643600</v>
          </cell>
          <cell r="H9380">
            <v>102.30000000000001</v>
          </cell>
        </row>
        <row r="9381">
          <cell r="A9381">
            <v>2005</v>
          </cell>
          <cell r="B9381" t="str">
            <v>Lucious Harris</v>
          </cell>
          <cell r="D9381" t="str">
            <v>CLE</v>
          </cell>
          <cell r="F9381">
            <v>9</v>
          </cell>
          <cell r="G9381">
            <v>2500000</v>
          </cell>
          <cell r="H9381">
            <v>1131.5</v>
          </cell>
        </row>
        <row r="9382">
          <cell r="A9382">
            <v>2005</v>
          </cell>
          <cell r="B9382" t="str">
            <v>Luke Jackson</v>
          </cell>
          <cell r="D9382" t="str">
            <v>CLE</v>
          </cell>
          <cell r="F9382">
            <v>16.3</v>
          </cell>
          <cell r="G9382">
            <v>1818720</v>
          </cell>
          <cell r="H9382">
            <v>43</v>
          </cell>
        </row>
        <row r="9383">
          <cell r="A9383">
            <v>2005</v>
          </cell>
          <cell r="B9383" t="str">
            <v>Robert Traylor</v>
          </cell>
          <cell r="D9383" t="str">
            <v>CLE</v>
          </cell>
          <cell r="F9383">
            <v>12</v>
          </cell>
          <cell r="G9383">
            <v>1600000</v>
          </cell>
          <cell r="H9383">
            <v>1324.6</v>
          </cell>
        </row>
        <row r="9384">
          <cell r="A9384">
            <v>2005</v>
          </cell>
          <cell r="B9384" t="str">
            <v>Scott Williams</v>
          </cell>
          <cell r="D9384" t="str">
            <v>CLE</v>
          </cell>
          <cell r="F9384">
            <v>6.8</v>
          </cell>
          <cell r="G9384">
            <v>1600000</v>
          </cell>
          <cell r="H9384">
            <v>152</v>
          </cell>
        </row>
        <row r="9385">
          <cell r="A9385">
            <v>2005</v>
          </cell>
          <cell r="B9385" t="str">
            <v>Sasha Pavlović</v>
          </cell>
          <cell r="D9385" t="str">
            <v>CLE</v>
          </cell>
          <cell r="F9385">
            <v>9</v>
          </cell>
          <cell r="G9385">
            <v>1191000</v>
          </cell>
          <cell r="H9385">
            <v>864.5</v>
          </cell>
        </row>
        <row r="9386">
          <cell r="A9386">
            <v>2005</v>
          </cell>
          <cell r="B9386" t="str">
            <v>Anderson Varejão</v>
          </cell>
          <cell r="D9386" t="str">
            <v>CLE</v>
          </cell>
          <cell r="F9386">
            <v>17</v>
          </cell>
          <cell r="G9386">
            <v>788000</v>
          </cell>
          <cell r="H9386">
            <v>864</v>
          </cell>
        </row>
        <row r="9387">
          <cell r="A9387">
            <v>2005</v>
          </cell>
          <cell r="B9387" t="str">
            <v>Michael Finley</v>
          </cell>
          <cell r="D9387" t="str">
            <v>DAL</v>
          </cell>
          <cell r="F9387">
            <v>14.3</v>
          </cell>
          <cell r="G9387">
            <v>14609375</v>
          </cell>
          <cell r="H9387">
            <v>2355.1999999999998</v>
          </cell>
        </row>
        <row r="9388">
          <cell r="A9388">
            <v>2005</v>
          </cell>
          <cell r="B9388" t="str">
            <v>Dirk Nowitzki</v>
          </cell>
          <cell r="D9388" t="str">
            <v>DAL</v>
          </cell>
          <cell r="F9388">
            <v>26.1</v>
          </cell>
          <cell r="G9388">
            <v>12584688</v>
          </cell>
          <cell r="H9388">
            <v>3018.6000000000004</v>
          </cell>
        </row>
        <row r="9389">
          <cell r="A9389">
            <v>2005</v>
          </cell>
          <cell r="B9389" t="str">
            <v>Alan Henderson</v>
          </cell>
          <cell r="D9389" t="str">
            <v>DAL</v>
          </cell>
          <cell r="F9389">
            <v>12.4</v>
          </cell>
          <cell r="G9389">
            <v>8273125</v>
          </cell>
          <cell r="H9389">
            <v>1201.2</v>
          </cell>
        </row>
        <row r="9390">
          <cell r="A9390">
            <v>2005</v>
          </cell>
          <cell r="B9390" t="str">
            <v>Erick Dampier</v>
          </cell>
          <cell r="D9390" t="str">
            <v>DAL</v>
          </cell>
          <cell r="F9390">
            <v>15.2</v>
          </cell>
          <cell r="G9390">
            <v>7700000</v>
          </cell>
          <cell r="H9390">
            <v>1610.7</v>
          </cell>
        </row>
        <row r="9391">
          <cell r="A9391">
            <v>2005</v>
          </cell>
          <cell r="B9391" t="str">
            <v>Jason Terry</v>
          </cell>
          <cell r="D9391" t="str">
            <v>DAL</v>
          </cell>
          <cell r="F9391">
            <v>18.399999999999999</v>
          </cell>
          <cell r="G9391">
            <v>7500000</v>
          </cell>
          <cell r="H9391">
            <v>2400</v>
          </cell>
        </row>
        <row r="9392">
          <cell r="A9392">
            <v>2005</v>
          </cell>
          <cell r="B9392" t="str">
            <v>Jerry Stackhouse</v>
          </cell>
          <cell r="D9392" t="str">
            <v>DAL</v>
          </cell>
          <cell r="F9392">
            <v>15.9</v>
          </cell>
          <cell r="G9392">
            <v>7437500</v>
          </cell>
          <cell r="H9392">
            <v>1618.3999999999999</v>
          </cell>
        </row>
        <row r="9393">
          <cell r="A9393">
            <v>2005</v>
          </cell>
          <cell r="B9393" t="str">
            <v>Marquis Daniels</v>
          </cell>
          <cell r="D9393" t="str">
            <v>DAL</v>
          </cell>
          <cell r="F9393">
            <v>14.6</v>
          </cell>
          <cell r="G9393">
            <v>4903000</v>
          </cell>
          <cell r="H9393">
            <v>1410</v>
          </cell>
        </row>
        <row r="9394">
          <cell r="A9394">
            <v>2005</v>
          </cell>
          <cell r="B9394" t="str">
            <v>Shawn Bradley</v>
          </cell>
          <cell r="D9394" t="str">
            <v>DAL</v>
          </cell>
          <cell r="F9394">
            <v>11</v>
          </cell>
          <cell r="G9394">
            <v>4000000</v>
          </cell>
          <cell r="H9394">
            <v>885.5</v>
          </cell>
        </row>
        <row r="9395">
          <cell r="A9395">
            <v>2005</v>
          </cell>
          <cell r="B9395" t="str">
            <v>Devin Harris</v>
          </cell>
          <cell r="D9395" t="str">
            <v>DAL</v>
          </cell>
          <cell r="F9395">
            <v>14.7</v>
          </cell>
          <cell r="G9395">
            <v>2741880</v>
          </cell>
          <cell r="H9395">
            <v>1170.4000000000001</v>
          </cell>
        </row>
        <row r="9396">
          <cell r="A9396">
            <v>2005</v>
          </cell>
          <cell r="B9396" t="str">
            <v>Josh Howard</v>
          </cell>
          <cell r="D9396" t="str">
            <v>DAL</v>
          </cell>
          <cell r="F9396">
            <v>15.8</v>
          </cell>
          <cell r="G9396">
            <v>863640</v>
          </cell>
          <cell r="H9396">
            <v>2447.2000000000003</v>
          </cell>
        </row>
        <row r="9397">
          <cell r="A9397">
            <v>2005</v>
          </cell>
          <cell r="B9397" t="str">
            <v>D.J. Mbenga</v>
          </cell>
          <cell r="D9397" t="str">
            <v>DAL</v>
          </cell>
          <cell r="F9397">
            <v>3.8</v>
          </cell>
          <cell r="G9397">
            <v>800000</v>
          </cell>
          <cell r="H9397">
            <v>58.5</v>
          </cell>
        </row>
        <row r="9398">
          <cell r="A9398">
            <v>2005</v>
          </cell>
          <cell r="B9398" t="str">
            <v>Greg Buckner</v>
          </cell>
          <cell r="D9398" t="str">
            <v>DEN</v>
          </cell>
          <cell r="F9398">
            <v>13.7</v>
          </cell>
          <cell r="G9398">
            <v>1777778</v>
          </cell>
          <cell r="H9398">
            <v>1519</v>
          </cell>
        </row>
        <row r="9399">
          <cell r="A9399">
            <v>2005</v>
          </cell>
          <cell r="B9399" t="str">
            <v>Earl Boykins</v>
          </cell>
          <cell r="D9399" t="str">
            <v>DEN</v>
          </cell>
          <cell r="F9399">
            <v>17.100000000000001</v>
          </cell>
          <cell r="H9399">
            <v>2164.7999999999997</v>
          </cell>
        </row>
        <row r="9400">
          <cell r="A9400">
            <v>2005</v>
          </cell>
          <cell r="B9400" t="str">
            <v>DerMarr Johnson</v>
          </cell>
          <cell r="D9400" t="str">
            <v>DEN</v>
          </cell>
          <cell r="F9400">
            <v>14</v>
          </cell>
          <cell r="H9400">
            <v>1235.3999999999999</v>
          </cell>
        </row>
        <row r="9401">
          <cell r="A9401">
            <v>2005</v>
          </cell>
          <cell r="B9401" t="str">
            <v>Voshon Lenard</v>
          </cell>
          <cell r="D9401" t="str">
            <v>DEN</v>
          </cell>
          <cell r="F9401">
            <v>15.1</v>
          </cell>
          <cell r="H9401">
            <v>54</v>
          </cell>
        </row>
        <row r="9402">
          <cell r="A9402">
            <v>2005</v>
          </cell>
          <cell r="B9402" t="str">
            <v>Marcus Camby</v>
          </cell>
          <cell r="D9402" t="str">
            <v>DEN</v>
          </cell>
          <cell r="F9402">
            <v>18</v>
          </cell>
          <cell r="H9402">
            <v>2013</v>
          </cell>
        </row>
        <row r="9403">
          <cell r="A9403">
            <v>2005</v>
          </cell>
          <cell r="B9403" t="str">
            <v>Nene Hilario</v>
          </cell>
          <cell r="D9403" t="str">
            <v>DEN</v>
          </cell>
          <cell r="F9403">
            <v>15.6</v>
          </cell>
          <cell r="H9403">
            <v>1314.5</v>
          </cell>
        </row>
        <row r="9404">
          <cell r="A9404">
            <v>2005</v>
          </cell>
          <cell r="B9404" t="str">
            <v>Andre Miller</v>
          </cell>
          <cell r="D9404" t="str">
            <v>DEN</v>
          </cell>
          <cell r="F9404">
            <v>16.5</v>
          </cell>
          <cell r="H9404">
            <v>2853.6</v>
          </cell>
        </row>
        <row r="9405">
          <cell r="A9405">
            <v>2005</v>
          </cell>
          <cell r="B9405" t="str">
            <v>Carmelo Anthony</v>
          </cell>
          <cell r="D9405" t="str">
            <v>DEN</v>
          </cell>
          <cell r="F9405">
            <v>16.7</v>
          </cell>
          <cell r="H9405">
            <v>2610</v>
          </cell>
        </row>
        <row r="9406">
          <cell r="A9406">
            <v>2005</v>
          </cell>
          <cell r="B9406" t="str">
            <v>Mark Pope</v>
          </cell>
          <cell r="D9406" t="str">
            <v>DEN</v>
          </cell>
          <cell r="F9406">
            <v>10</v>
          </cell>
          <cell r="H9406">
            <v>27</v>
          </cell>
        </row>
        <row r="9407">
          <cell r="A9407">
            <v>2005</v>
          </cell>
          <cell r="B9407" t="str">
            <v>Kenyon Martin</v>
          </cell>
          <cell r="D9407" t="str">
            <v>DEN</v>
          </cell>
          <cell r="F9407">
            <v>17.5</v>
          </cell>
          <cell r="H9407">
            <v>2275</v>
          </cell>
        </row>
        <row r="9408">
          <cell r="A9408">
            <v>2005</v>
          </cell>
          <cell r="B9408" t="str">
            <v>Bryon Russell</v>
          </cell>
          <cell r="D9408" t="str">
            <v>DEN</v>
          </cell>
          <cell r="F9408">
            <v>11.8</v>
          </cell>
          <cell r="H9408">
            <v>1029</v>
          </cell>
        </row>
        <row r="9409">
          <cell r="A9409">
            <v>2005</v>
          </cell>
          <cell r="B9409" t="str">
            <v>Francisco Elson</v>
          </cell>
          <cell r="D9409" t="str">
            <v>DEN</v>
          </cell>
          <cell r="F9409">
            <v>10.7</v>
          </cell>
          <cell r="H9409">
            <v>938</v>
          </cell>
        </row>
        <row r="9410">
          <cell r="A9410">
            <v>2005</v>
          </cell>
          <cell r="B9410" t="str">
            <v>Rasheed Wallace</v>
          </cell>
          <cell r="D9410" t="str">
            <v>DET</v>
          </cell>
          <cell r="F9410">
            <v>16.399999999999999</v>
          </cell>
          <cell r="G9410">
            <v>9720000</v>
          </cell>
          <cell r="H9410">
            <v>2686</v>
          </cell>
        </row>
        <row r="9411">
          <cell r="A9411">
            <v>2005</v>
          </cell>
          <cell r="B9411" t="str">
            <v>Richard Hamilton</v>
          </cell>
          <cell r="D9411" t="str">
            <v>DET</v>
          </cell>
          <cell r="F9411">
            <v>16</v>
          </cell>
          <cell r="G9411">
            <v>7812500</v>
          </cell>
          <cell r="H9411">
            <v>2926</v>
          </cell>
        </row>
        <row r="9412">
          <cell r="A9412">
            <v>2005</v>
          </cell>
          <cell r="B9412" t="str">
            <v>Ben Wallace</v>
          </cell>
          <cell r="D9412" t="str">
            <v>DET</v>
          </cell>
          <cell r="F9412">
            <v>17.399999999999999</v>
          </cell>
          <cell r="G9412">
            <v>7000000</v>
          </cell>
          <cell r="H9412">
            <v>2671.4</v>
          </cell>
        </row>
        <row r="9413">
          <cell r="A9413">
            <v>2005</v>
          </cell>
          <cell r="B9413" t="str">
            <v>Chauncey Billups</v>
          </cell>
          <cell r="D9413" t="str">
            <v>DET</v>
          </cell>
          <cell r="F9413">
            <v>19</v>
          </cell>
          <cell r="G9413">
            <v>5455200</v>
          </cell>
          <cell r="H9413">
            <v>2864</v>
          </cell>
        </row>
        <row r="9414">
          <cell r="A9414">
            <v>2005</v>
          </cell>
          <cell r="B9414" t="str">
            <v>Antonio McDyess</v>
          </cell>
          <cell r="D9414" t="str">
            <v>DET</v>
          </cell>
          <cell r="F9414">
            <v>17.2</v>
          </cell>
          <cell r="G9414">
            <v>4903000</v>
          </cell>
          <cell r="H9414">
            <v>1794.1000000000001</v>
          </cell>
        </row>
        <row r="9415">
          <cell r="A9415">
            <v>2005</v>
          </cell>
          <cell r="B9415" t="str">
            <v>Derrick Coleman</v>
          </cell>
          <cell r="D9415" t="str">
            <v>DET</v>
          </cell>
          <cell r="F9415">
            <v>1.2</v>
          </cell>
          <cell r="G9415">
            <v>4500000</v>
          </cell>
          <cell r="H9415">
            <v>50</v>
          </cell>
        </row>
        <row r="9416">
          <cell r="A9416">
            <v>2005</v>
          </cell>
          <cell r="B9416" t="str">
            <v>Darko Miličić</v>
          </cell>
          <cell r="D9416" t="str">
            <v>DET</v>
          </cell>
          <cell r="F9416">
            <v>4.7</v>
          </cell>
          <cell r="G9416">
            <v>3865440</v>
          </cell>
          <cell r="H9416">
            <v>255.3</v>
          </cell>
        </row>
        <row r="9417">
          <cell r="A9417">
            <v>2005</v>
          </cell>
          <cell r="B9417" t="str">
            <v>Lindsey Hunter</v>
          </cell>
          <cell r="D9417" t="str">
            <v>DET</v>
          </cell>
          <cell r="F9417">
            <v>9.6</v>
          </cell>
          <cell r="G9417">
            <v>1600000</v>
          </cell>
          <cell r="H9417">
            <v>1147.5999999999999</v>
          </cell>
        </row>
        <row r="9418">
          <cell r="A9418">
            <v>2005</v>
          </cell>
          <cell r="B9418" t="str">
            <v>Tayshaun Prince</v>
          </cell>
          <cell r="D9418" t="str">
            <v>DET</v>
          </cell>
          <cell r="F9418">
            <v>16.2</v>
          </cell>
          <cell r="G9418">
            <v>1038960</v>
          </cell>
          <cell r="H9418">
            <v>3042.2000000000003</v>
          </cell>
        </row>
        <row r="9419">
          <cell r="A9419">
            <v>2005</v>
          </cell>
          <cell r="B9419" t="str">
            <v>Darvin Ham</v>
          </cell>
          <cell r="D9419" t="str">
            <v>DET</v>
          </cell>
          <cell r="F9419">
            <v>5.6</v>
          </cell>
          <cell r="G9419">
            <v>932546</v>
          </cell>
          <cell r="H9419">
            <v>277.3</v>
          </cell>
        </row>
        <row r="9420">
          <cell r="A9420">
            <v>2005</v>
          </cell>
          <cell r="B9420" t="str">
            <v>Carlos Delfino</v>
          </cell>
          <cell r="D9420" t="str">
            <v>DET</v>
          </cell>
          <cell r="F9420">
            <v>8.6</v>
          </cell>
          <cell r="G9420">
            <v>901920</v>
          </cell>
          <cell r="H9420">
            <v>459</v>
          </cell>
        </row>
        <row r="9421">
          <cell r="A9421">
            <v>2005</v>
          </cell>
          <cell r="B9421" t="str">
            <v>Ronald Dupree</v>
          </cell>
          <cell r="D9421" t="str">
            <v>DET</v>
          </cell>
          <cell r="F9421">
            <v>11.8</v>
          </cell>
          <cell r="G9421">
            <v>620046</v>
          </cell>
          <cell r="H9421">
            <v>470</v>
          </cell>
        </row>
        <row r="9422">
          <cell r="A9422">
            <v>2005</v>
          </cell>
          <cell r="B9422" t="str">
            <v>Horace Jenkins</v>
          </cell>
          <cell r="D9422" t="str">
            <v>DET</v>
          </cell>
          <cell r="F9422">
            <v>10.199999999999999</v>
          </cell>
          <cell r="G9422">
            <v>385277</v>
          </cell>
          <cell r="H9422">
            <v>103.5</v>
          </cell>
        </row>
        <row r="9423">
          <cell r="A9423">
            <v>2005</v>
          </cell>
          <cell r="B9423" t="str">
            <v>Adonal Foyle</v>
          </cell>
          <cell r="D9423" t="str">
            <v>GSW</v>
          </cell>
          <cell r="F9423">
            <v>12.7</v>
          </cell>
          <cell r="G9423">
            <v>6500000</v>
          </cell>
          <cell r="H9423">
            <v>1700.4</v>
          </cell>
        </row>
        <row r="9424">
          <cell r="A9424">
            <v>2005</v>
          </cell>
          <cell r="B9424" t="str">
            <v>Derek Fisher</v>
          </cell>
          <cell r="D9424" t="str">
            <v>GSW</v>
          </cell>
          <cell r="F9424">
            <v>13.4</v>
          </cell>
          <cell r="G9424">
            <v>4903000</v>
          </cell>
          <cell r="H9424">
            <v>2220</v>
          </cell>
        </row>
        <row r="9425">
          <cell r="A9425">
            <v>2005</v>
          </cell>
          <cell r="B9425" t="str">
            <v>Mike Dunleavy</v>
          </cell>
          <cell r="D9425" t="str">
            <v>GSW</v>
          </cell>
          <cell r="F9425">
            <v>14.5</v>
          </cell>
          <cell r="G9425">
            <v>3565080</v>
          </cell>
          <cell r="H9425">
            <v>2567.5</v>
          </cell>
        </row>
        <row r="9426">
          <cell r="A9426">
            <v>2005</v>
          </cell>
          <cell r="B9426" t="str">
            <v>Jason Richardson</v>
          </cell>
          <cell r="D9426" t="str">
            <v>GSW</v>
          </cell>
          <cell r="F9426">
            <v>19</v>
          </cell>
          <cell r="G9426">
            <v>3534018</v>
          </cell>
          <cell r="H9426">
            <v>2721.6</v>
          </cell>
        </row>
        <row r="9427">
          <cell r="A9427">
            <v>2005</v>
          </cell>
          <cell r="B9427" t="str">
            <v>Troy Murphy</v>
          </cell>
          <cell r="D9427" t="str">
            <v>GSW</v>
          </cell>
          <cell r="F9427">
            <v>16.8</v>
          </cell>
          <cell r="G9427">
            <v>2231808</v>
          </cell>
          <cell r="H9427">
            <v>2373</v>
          </cell>
        </row>
        <row r="9428">
          <cell r="A9428">
            <v>2005</v>
          </cell>
          <cell r="B9428" t="str">
            <v>Mickael Pietrus</v>
          </cell>
          <cell r="D9428" t="str">
            <v>GSW</v>
          </cell>
          <cell r="F9428">
            <v>14.2</v>
          </cell>
          <cell r="G9428">
            <v>1785960</v>
          </cell>
          <cell r="H9428">
            <v>1340</v>
          </cell>
        </row>
        <row r="9429">
          <cell r="A9429">
            <v>2005</v>
          </cell>
          <cell r="B9429" t="str">
            <v>Andris Biedrins</v>
          </cell>
          <cell r="D9429" t="str">
            <v>GSW</v>
          </cell>
          <cell r="F9429">
            <v>14.8</v>
          </cell>
          <cell r="G9429">
            <v>1727760</v>
          </cell>
          <cell r="H9429">
            <v>384</v>
          </cell>
        </row>
        <row r="9430">
          <cell r="A9430">
            <v>2005</v>
          </cell>
          <cell r="B9430" t="str">
            <v>Calbert Cheaney</v>
          </cell>
          <cell r="D9430" t="str">
            <v>GSW</v>
          </cell>
          <cell r="F9430">
            <v>7.8</v>
          </cell>
          <cell r="G9430">
            <v>1600000</v>
          </cell>
          <cell r="H9430">
            <v>951.5</v>
          </cell>
        </row>
        <row r="9431">
          <cell r="A9431">
            <v>2005</v>
          </cell>
          <cell r="B9431" t="str">
            <v>Ansu Sesay</v>
          </cell>
          <cell r="D9431" t="str">
            <v>GSW</v>
          </cell>
          <cell r="F9431">
            <v>14.8</v>
          </cell>
          <cell r="G9431">
            <v>745046</v>
          </cell>
          <cell r="H9431">
            <v>128</v>
          </cell>
        </row>
        <row r="9432">
          <cell r="A9432">
            <v>2005</v>
          </cell>
          <cell r="B9432" t="str">
            <v>Dikembe Mutombo</v>
          </cell>
          <cell r="D9432" t="str">
            <v>HOU</v>
          </cell>
          <cell r="F9432">
            <v>16.399999999999999</v>
          </cell>
          <cell r="G9432">
            <v>14989285</v>
          </cell>
          <cell r="H9432">
            <v>1216</v>
          </cell>
        </row>
        <row r="9433">
          <cell r="A9433">
            <v>2005</v>
          </cell>
          <cell r="B9433" t="str">
            <v>Tracy McGrady</v>
          </cell>
          <cell r="D9433" t="str">
            <v>HOU</v>
          </cell>
          <cell r="F9433">
            <v>22.9</v>
          </cell>
          <cell r="G9433">
            <v>14487000</v>
          </cell>
          <cell r="H9433">
            <v>3182.3999999999996</v>
          </cell>
        </row>
        <row r="9434">
          <cell r="A9434">
            <v>2005</v>
          </cell>
          <cell r="B9434" t="str">
            <v>Clarence Weatherspoon</v>
          </cell>
          <cell r="D9434" t="str">
            <v>HOU</v>
          </cell>
          <cell r="F9434">
            <v>9</v>
          </cell>
          <cell r="G9434">
            <v>5899400</v>
          </cell>
          <cell r="H9434">
            <v>524</v>
          </cell>
        </row>
        <row r="9435">
          <cell r="A9435">
            <v>2005</v>
          </cell>
          <cell r="B9435" t="str">
            <v>Juwan Howard</v>
          </cell>
          <cell r="D9435" t="str">
            <v>HOU</v>
          </cell>
          <cell r="F9435">
            <v>13</v>
          </cell>
          <cell r="G9435">
            <v>5408700</v>
          </cell>
          <cell r="H9435">
            <v>1622.6000000000001</v>
          </cell>
        </row>
        <row r="9436">
          <cell r="A9436">
            <v>2005</v>
          </cell>
          <cell r="B9436" t="str">
            <v>Yao Ming*</v>
          </cell>
          <cell r="D9436" t="str">
            <v>HOU</v>
          </cell>
          <cell r="F9436">
            <v>23.2</v>
          </cell>
          <cell r="G9436">
            <v>4436880</v>
          </cell>
          <cell r="H9436">
            <v>2448</v>
          </cell>
        </row>
        <row r="9437">
          <cell r="A9437">
            <v>2005</v>
          </cell>
          <cell r="B9437" t="str">
            <v>Bob Sura</v>
          </cell>
          <cell r="D9437" t="str">
            <v>HOU</v>
          </cell>
          <cell r="F9437">
            <v>14.4</v>
          </cell>
          <cell r="G9437">
            <v>3200000</v>
          </cell>
          <cell r="H9437">
            <v>1921.5</v>
          </cell>
        </row>
        <row r="9438">
          <cell r="A9438">
            <v>2005</v>
          </cell>
          <cell r="B9438" t="str">
            <v>Charlie Ward</v>
          </cell>
          <cell r="D9438" t="str">
            <v>HOU</v>
          </cell>
          <cell r="F9438">
            <v>8.6999999999999993</v>
          </cell>
          <cell r="G9438">
            <v>1700000</v>
          </cell>
          <cell r="H9438">
            <v>359.8</v>
          </cell>
        </row>
        <row r="9439">
          <cell r="A9439">
            <v>2005</v>
          </cell>
          <cell r="B9439" t="str">
            <v>Scott Padgett</v>
          </cell>
          <cell r="D9439" t="str">
            <v>HOU</v>
          </cell>
          <cell r="F9439">
            <v>12.3</v>
          </cell>
          <cell r="G9439">
            <v>807546</v>
          </cell>
          <cell r="H9439">
            <v>943.80000000000007</v>
          </cell>
        </row>
        <row r="9440">
          <cell r="A9440">
            <v>2005</v>
          </cell>
          <cell r="B9440" t="str">
            <v>Ryan Bowen</v>
          </cell>
          <cell r="D9440" t="str">
            <v>HOU</v>
          </cell>
          <cell r="F9440">
            <v>7.7</v>
          </cell>
          <cell r="G9440">
            <v>807046</v>
          </cell>
          <cell r="H9440">
            <v>607.19999999999993</v>
          </cell>
        </row>
        <row r="9441">
          <cell r="A9441">
            <v>2005</v>
          </cell>
          <cell r="B9441" t="str">
            <v>Torraye Braggs</v>
          </cell>
          <cell r="D9441" t="str">
            <v>HOU</v>
          </cell>
          <cell r="F9441">
            <v>11.6</v>
          </cell>
          <cell r="H9441">
            <v>23.8</v>
          </cell>
        </row>
        <row r="9442">
          <cell r="A9442">
            <v>2005</v>
          </cell>
          <cell r="B9442" t="str">
            <v>Rod Strickland</v>
          </cell>
          <cell r="D9442" t="str">
            <v>HOU</v>
          </cell>
          <cell r="F9442">
            <v>4.5999999999999996</v>
          </cell>
          <cell r="H9442">
            <v>196.8</v>
          </cell>
        </row>
        <row r="9443">
          <cell r="A9443">
            <v>2005</v>
          </cell>
          <cell r="B9443" t="str">
            <v>Austin Croshere</v>
          </cell>
          <cell r="D9443" t="str">
            <v>IND</v>
          </cell>
          <cell r="F9443">
            <v>13.5</v>
          </cell>
          <cell r="G9443">
            <v>8260000</v>
          </cell>
          <cell r="H9443">
            <v>1825</v>
          </cell>
        </row>
        <row r="9444">
          <cell r="A9444">
            <v>2005</v>
          </cell>
          <cell r="B9444" t="str">
            <v>Jonathan Bender</v>
          </cell>
          <cell r="D9444" t="str">
            <v>IND</v>
          </cell>
          <cell r="F9444">
            <v>5.8</v>
          </cell>
          <cell r="G9444">
            <v>6525000</v>
          </cell>
          <cell r="H9444">
            <v>93.100000000000009</v>
          </cell>
        </row>
        <row r="9445">
          <cell r="A9445">
            <v>2005</v>
          </cell>
          <cell r="B9445" t="str">
            <v>Scot Pollard</v>
          </cell>
          <cell r="D9445" t="str">
            <v>IND</v>
          </cell>
          <cell r="F9445">
            <v>11.2</v>
          </cell>
          <cell r="G9445">
            <v>5792250</v>
          </cell>
          <cell r="H9445">
            <v>867.3</v>
          </cell>
        </row>
        <row r="9446">
          <cell r="A9446">
            <v>2005</v>
          </cell>
          <cell r="B9446" t="str">
            <v>Reggie Miller</v>
          </cell>
          <cell r="D9446" t="str">
            <v>IND</v>
          </cell>
          <cell r="F9446">
            <v>16.600000000000001</v>
          </cell>
          <cell r="G9446">
            <v>5500000</v>
          </cell>
          <cell r="H9446">
            <v>2105.4</v>
          </cell>
        </row>
        <row r="9447">
          <cell r="A9447">
            <v>2005</v>
          </cell>
          <cell r="B9447" t="str">
            <v>Stephen Jackson</v>
          </cell>
          <cell r="D9447" t="str">
            <v>IND</v>
          </cell>
          <cell r="F9447">
            <v>15.9</v>
          </cell>
          <cell r="G9447">
            <v>5100000</v>
          </cell>
          <cell r="H9447">
            <v>1805.3999999999999</v>
          </cell>
        </row>
        <row r="9448">
          <cell r="A9448">
            <v>2005</v>
          </cell>
          <cell r="B9448" t="str">
            <v>Jeff Foster</v>
          </cell>
          <cell r="D9448" t="str">
            <v>IND</v>
          </cell>
          <cell r="F9448">
            <v>15.4</v>
          </cell>
          <cell r="G9448">
            <v>4500000</v>
          </cell>
          <cell r="H9448">
            <v>1592.1000000000001</v>
          </cell>
        </row>
        <row r="9449">
          <cell r="A9449">
            <v>2005</v>
          </cell>
          <cell r="B9449" t="str">
            <v>Anthony Johnson</v>
          </cell>
          <cell r="D9449" t="str">
            <v>IND</v>
          </cell>
          <cell r="F9449">
            <v>14.3</v>
          </cell>
          <cell r="G9449">
            <v>2200000</v>
          </cell>
          <cell r="H9449">
            <v>1745.1</v>
          </cell>
        </row>
        <row r="9450">
          <cell r="A9450">
            <v>2005</v>
          </cell>
          <cell r="B9450" t="str">
            <v>Fred Jones</v>
          </cell>
          <cell r="D9450" t="str">
            <v>IND</v>
          </cell>
          <cell r="F9450">
            <v>13.3</v>
          </cell>
          <cell r="G9450">
            <v>1572480</v>
          </cell>
          <cell r="H9450">
            <v>2271.5</v>
          </cell>
        </row>
        <row r="9451">
          <cell r="A9451">
            <v>2005</v>
          </cell>
          <cell r="B9451" t="str">
            <v>Jamaal Tinsley</v>
          </cell>
          <cell r="D9451" t="str">
            <v>IND</v>
          </cell>
          <cell r="F9451">
            <v>18.600000000000001</v>
          </cell>
          <cell r="G9451">
            <v>1554326</v>
          </cell>
          <cell r="H9451">
            <v>1300</v>
          </cell>
        </row>
        <row r="9452">
          <cell r="A9452">
            <v>2005</v>
          </cell>
          <cell r="B9452" t="str">
            <v>Marcus Haislip</v>
          </cell>
          <cell r="D9452" t="str">
            <v>IND</v>
          </cell>
          <cell r="F9452">
            <v>4</v>
          </cell>
          <cell r="G9452">
            <v>1400000</v>
          </cell>
          <cell r="H9452">
            <v>106.2</v>
          </cell>
        </row>
        <row r="9453">
          <cell r="A9453">
            <v>2005</v>
          </cell>
          <cell r="B9453" t="str">
            <v>Michael Curry</v>
          </cell>
          <cell r="D9453" t="str">
            <v>IND</v>
          </cell>
          <cell r="F9453">
            <v>5.0999999999999996</v>
          </cell>
          <cell r="G9453">
            <v>845122</v>
          </cell>
          <cell r="H9453">
            <v>248.4</v>
          </cell>
        </row>
        <row r="9454">
          <cell r="A9454">
            <v>2005</v>
          </cell>
          <cell r="B9454" t="str">
            <v>David Harrison</v>
          </cell>
          <cell r="D9454" t="str">
            <v>IND</v>
          </cell>
          <cell r="F9454">
            <v>12.9</v>
          </cell>
          <cell r="G9454">
            <v>835560</v>
          </cell>
          <cell r="H9454">
            <v>761.1</v>
          </cell>
        </row>
        <row r="9455">
          <cell r="A9455">
            <v>2005</v>
          </cell>
          <cell r="B9455" t="str">
            <v>Eddie Gill</v>
          </cell>
          <cell r="D9455" t="str">
            <v>IND</v>
          </cell>
          <cell r="F9455">
            <v>9.5</v>
          </cell>
          <cell r="G9455">
            <v>720046</v>
          </cell>
          <cell r="H9455">
            <v>1022</v>
          </cell>
        </row>
        <row r="9456">
          <cell r="A9456">
            <v>2005</v>
          </cell>
          <cell r="B9456" t="str">
            <v>James Jones</v>
          </cell>
          <cell r="D9456" t="str">
            <v>IND</v>
          </cell>
          <cell r="F9456">
            <v>10.5</v>
          </cell>
          <cell r="G9456">
            <v>620046</v>
          </cell>
          <cell r="H9456">
            <v>1327.5</v>
          </cell>
        </row>
        <row r="9457">
          <cell r="A9457">
            <v>2005</v>
          </cell>
          <cell r="B9457" t="str">
            <v>John Edwards</v>
          </cell>
          <cell r="D9457" t="str">
            <v>IND</v>
          </cell>
          <cell r="F9457">
            <v>5.0999999999999996</v>
          </cell>
          <cell r="G9457">
            <v>385277</v>
          </cell>
          <cell r="H9457">
            <v>140</v>
          </cell>
        </row>
        <row r="9458">
          <cell r="A9458">
            <v>2005</v>
          </cell>
          <cell r="B9458" t="str">
            <v>Tremaine Fowlkes</v>
          </cell>
          <cell r="D9458" t="str">
            <v>IND</v>
          </cell>
          <cell r="F9458">
            <v>7.5</v>
          </cell>
          <cell r="G9458">
            <v>79029</v>
          </cell>
          <cell r="H9458">
            <v>56</v>
          </cell>
        </row>
        <row r="9459">
          <cell r="A9459">
            <v>2005</v>
          </cell>
          <cell r="B9459" t="str">
            <v>Britton Johnsen</v>
          </cell>
          <cell r="D9459" t="str">
            <v>IND</v>
          </cell>
          <cell r="F9459">
            <v>0.4</v>
          </cell>
          <cell r="G9459">
            <v>45369</v>
          </cell>
          <cell r="H9459">
            <v>87</v>
          </cell>
        </row>
        <row r="9460">
          <cell r="A9460">
            <v>2005</v>
          </cell>
          <cell r="B9460" t="str">
            <v>Metta World</v>
          </cell>
          <cell r="D9460" t="str">
            <v>IND</v>
          </cell>
          <cell r="F9460">
            <v>23.5</v>
          </cell>
          <cell r="H9460">
            <v>291.2</v>
          </cell>
        </row>
        <row r="9461">
          <cell r="A9461">
            <v>2005</v>
          </cell>
          <cell r="B9461" t="str">
            <v>Jermaine O'Neal</v>
          </cell>
          <cell r="D9461" t="str">
            <v>IND</v>
          </cell>
          <cell r="F9461">
            <v>22.9</v>
          </cell>
          <cell r="H9461">
            <v>1531.1999999999998</v>
          </cell>
        </row>
        <row r="9462">
          <cell r="A9462">
            <v>2005</v>
          </cell>
          <cell r="B9462" t="str">
            <v>Elton Brand</v>
          </cell>
          <cell r="D9462" t="str">
            <v>LAC</v>
          </cell>
          <cell r="F9462">
            <v>22.4</v>
          </cell>
          <cell r="G9462">
            <v>12056000</v>
          </cell>
          <cell r="H9462">
            <v>2997</v>
          </cell>
        </row>
        <row r="9463">
          <cell r="A9463">
            <v>2005</v>
          </cell>
          <cell r="B9463" t="str">
            <v>Kerry Kittles</v>
          </cell>
          <cell r="D9463" t="str">
            <v>LAC</v>
          </cell>
          <cell r="F9463">
            <v>10</v>
          </cell>
          <cell r="G9463">
            <v>9566667</v>
          </cell>
          <cell r="H9463">
            <v>243.10000000000002</v>
          </cell>
        </row>
        <row r="9464">
          <cell r="A9464">
            <v>2005</v>
          </cell>
          <cell r="B9464" t="str">
            <v>Corey Maggette</v>
          </cell>
          <cell r="D9464" t="str">
            <v>LAC</v>
          </cell>
          <cell r="F9464">
            <v>19.899999999999999</v>
          </cell>
          <cell r="G9464">
            <v>7000000</v>
          </cell>
          <cell r="H9464">
            <v>2435.4</v>
          </cell>
        </row>
        <row r="9465">
          <cell r="A9465">
            <v>2005</v>
          </cell>
          <cell r="B9465" t="str">
            <v>Shaun Livingston</v>
          </cell>
          <cell r="D9465" t="str">
            <v>LAC</v>
          </cell>
          <cell r="F9465">
            <v>10.4</v>
          </cell>
          <cell r="G9465">
            <v>3027840</v>
          </cell>
          <cell r="H9465">
            <v>813</v>
          </cell>
        </row>
        <row r="9466">
          <cell r="A9466">
            <v>2005</v>
          </cell>
          <cell r="B9466" t="str">
            <v>Chris Kaman</v>
          </cell>
          <cell r="D9466" t="str">
            <v>LAC</v>
          </cell>
          <cell r="F9466">
            <v>13.1</v>
          </cell>
          <cell r="G9466">
            <v>2574240</v>
          </cell>
          <cell r="H9466">
            <v>1631.6999999999998</v>
          </cell>
        </row>
        <row r="9467">
          <cell r="A9467">
            <v>2005</v>
          </cell>
          <cell r="B9467" t="str">
            <v>Željko Rebrača</v>
          </cell>
          <cell r="D9467" t="str">
            <v>LAC</v>
          </cell>
          <cell r="F9467">
            <v>14</v>
          </cell>
          <cell r="G9467">
            <v>2500000</v>
          </cell>
          <cell r="H9467">
            <v>928</v>
          </cell>
        </row>
        <row r="9468">
          <cell r="A9468">
            <v>2005</v>
          </cell>
          <cell r="B9468" t="str">
            <v>Chris Wilcox</v>
          </cell>
          <cell r="D9468" t="str">
            <v>LAC</v>
          </cell>
          <cell r="F9468">
            <v>13.6</v>
          </cell>
          <cell r="G9468">
            <v>2210880</v>
          </cell>
          <cell r="H9468">
            <v>1004.4000000000001</v>
          </cell>
        </row>
        <row r="9469">
          <cell r="A9469">
            <v>2005</v>
          </cell>
          <cell r="B9469" t="str">
            <v>Marko Jaric</v>
          </cell>
          <cell r="D9469" t="str">
            <v>LAC</v>
          </cell>
          <cell r="F9469">
            <v>13.9</v>
          </cell>
          <cell r="G9469">
            <v>2100000</v>
          </cell>
          <cell r="H9469">
            <v>1655</v>
          </cell>
        </row>
        <row r="9470">
          <cell r="A9470">
            <v>2005</v>
          </cell>
          <cell r="B9470" t="str">
            <v>Rick Brunson</v>
          </cell>
          <cell r="D9470" t="str">
            <v>LAC</v>
          </cell>
          <cell r="F9470">
            <v>11.6</v>
          </cell>
          <cell r="G9470">
            <v>932546</v>
          </cell>
          <cell r="H9470">
            <v>1944</v>
          </cell>
        </row>
        <row r="9471">
          <cell r="A9471">
            <v>2005</v>
          </cell>
          <cell r="B9471" t="str">
            <v>Mikki Moore</v>
          </cell>
          <cell r="D9471" t="str">
            <v>LAC</v>
          </cell>
          <cell r="F9471">
            <v>12.7</v>
          </cell>
          <cell r="G9471">
            <v>870046</v>
          </cell>
          <cell r="H9471">
            <v>1176.6000000000001</v>
          </cell>
        </row>
        <row r="9472">
          <cell r="A9472">
            <v>2005</v>
          </cell>
          <cell r="B9472" t="str">
            <v>Bobby Simmons</v>
          </cell>
          <cell r="D9472" t="str">
            <v>LAC</v>
          </cell>
          <cell r="F9472">
            <v>16.100000000000001</v>
          </cell>
          <cell r="G9472">
            <v>825000</v>
          </cell>
          <cell r="H9472">
            <v>2797.5</v>
          </cell>
        </row>
        <row r="9473">
          <cell r="A9473">
            <v>2005</v>
          </cell>
          <cell r="B9473" t="str">
            <v>Quinton Ross</v>
          </cell>
          <cell r="D9473" t="str">
            <v>LAC</v>
          </cell>
          <cell r="F9473">
            <v>8.9</v>
          </cell>
          <cell r="G9473">
            <v>620046</v>
          </cell>
          <cell r="H9473">
            <v>1661.4</v>
          </cell>
        </row>
        <row r="9474">
          <cell r="A9474">
            <v>2005</v>
          </cell>
          <cell r="B9474" t="str">
            <v>Lionel Chalmers</v>
          </cell>
          <cell r="D9474" t="str">
            <v>LAC</v>
          </cell>
          <cell r="F9474">
            <v>6.5</v>
          </cell>
          <cell r="G9474">
            <v>450000</v>
          </cell>
          <cell r="H9474">
            <v>432</v>
          </cell>
        </row>
        <row r="9475">
          <cell r="A9475">
            <v>2005</v>
          </cell>
          <cell r="B9475" t="str">
            <v>Darrick Martin</v>
          </cell>
          <cell r="D9475" t="str">
            <v>LAC</v>
          </cell>
          <cell r="F9475">
            <v>7.2</v>
          </cell>
          <cell r="H9475">
            <v>190.3</v>
          </cell>
        </row>
        <row r="9476">
          <cell r="A9476">
            <v>2005</v>
          </cell>
          <cell r="B9476" t="str">
            <v>Mamadou N'Diaye</v>
          </cell>
          <cell r="D9476" t="str">
            <v>LAC</v>
          </cell>
          <cell r="F9476">
            <v>10.6</v>
          </cell>
          <cell r="H9476">
            <v>71.5</v>
          </cell>
        </row>
        <row r="9477">
          <cell r="A9477">
            <v>2005</v>
          </cell>
          <cell r="B9477" t="str">
            <v>Kobe Bryant</v>
          </cell>
          <cell r="D9477" t="str">
            <v>LAL</v>
          </cell>
          <cell r="F9477">
            <v>23.3</v>
          </cell>
          <cell r="G9477">
            <v>14175000</v>
          </cell>
          <cell r="H9477">
            <v>2686.2000000000003</v>
          </cell>
        </row>
        <row r="9478">
          <cell r="A9478">
            <v>2005</v>
          </cell>
          <cell r="B9478" t="str">
            <v>Brian Grant</v>
          </cell>
          <cell r="D9478" t="str">
            <v>LAL</v>
          </cell>
          <cell r="F9478">
            <v>10</v>
          </cell>
          <cell r="G9478">
            <v>13233434</v>
          </cell>
          <cell r="H9478">
            <v>1138.5</v>
          </cell>
        </row>
        <row r="9479">
          <cell r="A9479">
            <v>2005</v>
          </cell>
          <cell r="B9479" t="str">
            <v>Lamar Odom</v>
          </cell>
          <cell r="D9479" t="str">
            <v>LAL</v>
          </cell>
          <cell r="F9479">
            <v>17.3</v>
          </cell>
          <cell r="G9479">
            <v>10548596</v>
          </cell>
          <cell r="H9479">
            <v>2323.1999999999998</v>
          </cell>
        </row>
        <row r="9480">
          <cell r="A9480">
            <v>2005</v>
          </cell>
          <cell r="B9480" t="str">
            <v>Vlade Divac</v>
          </cell>
          <cell r="D9480" t="str">
            <v>LAL</v>
          </cell>
          <cell r="F9480">
            <v>10.5</v>
          </cell>
          <cell r="G9480">
            <v>4903000</v>
          </cell>
          <cell r="H9480">
            <v>130.5</v>
          </cell>
        </row>
        <row r="9481">
          <cell r="A9481">
            <v>2005</v>
          </cell>
          <cell r="B9481" t="str">
            <v>Devean George</v>
          </cell>
          <cell r="D9481" t="str">
            <v>LAL</v>
          </cell>
          <cell r="F9481">
            <v>10.7</v>
          </cell>
          <cell r="G9481">
            <v>4546000</v>
          </cell>
          <cell r="H9481">
            <v>306</v>
          </cell>
        </row>
        <row r="9482">
          <cell r="A9482">
            <v>2005</v>
          </cell>
          <cell r="B9482" t="str">
            <v>Chucky Atkins</v>
          </cell>
          <cell r="D9482" t="str">
            <v>LAL</v>
          </cell>
          <cell r="F9482">
            <v>13.4</v>
          </cell>
          <cell r="G9482">
            <v>4200000</v>
          </cell>
          <cell r="H9482">
            <v>2902.7999999999997</v>
          </cell>
        </row>
        <row r="9483">
          <cell r="A9483">
            <v>2005</v>
          </cell>
          <cell r="B9483" t="str">
            <v>Chris Mihm</v>
          </cell>
          <cell r="D9483" t="str">
            <v>LAL</v>
          </cell>
          <cell r="F9483">
            <v>15.7</v>
          </cell>
          <cell r="G9483">
            <v>3371393</v>
          </cell>
          <cell r="H9483">
            <v>1867.5</v>
          </cell>
        </row>
        <row r="9484">
          <cell r="A9484">
            <v>2005</v>
          </cell>
          <cell r="B9484" t="str">
            <v>Stanislav Medvedenko</v>
          </cell>
          <cell r="D9484" t="str">
            <v>LAL</v>
          </cell>
          <cell r="F9484">
            <v>11.9</v>
          </cell>
          <cell r="G9484">
            <v>3000000</v>
          </cell>
          <cell r="H9484">
            <v>421.40000000000003</v>
          </cell>
        </row>
        <row r="9485">
          <cell r="A9485">
            <v>2005</v>
          </cell>
          <cell r="B9485" t="str">
            <v>Caron Butler</v>
          </cell>
          <cell r="D9485" t="str">
            <v>LAL</v>
          </cell>
          <cell r="F9485">
            <v>15.8</v>
          </cell>
          <cell r="G9485">
            <v>1930680</v>
          </cell>
          <cell r="H9485">
            <v>2748.9</v>
          </cell>
        </row>
        <row r="9486">
          <cell r="A9486">
            <v>2005</v>
          </cell>
          <cell r="B9486" t="str">
            <v>Jumaine Jones</v>
          </cell>
          <cell r="D9486" t="str">
            <v>LAL</v>
          </cell>
          <cell r="F9486">
            <v>13.1</v>
          </cell>
          <cell r="G9486">
            <v>1687500</v>
          </cell>
          <cell r="H9486">
            <v>1831.6000000000001</v>
          </cell>
        </row>
        <row r="9487">
          <cell r="A9487">
            <v>2005</v>
          </cell>
          <cell r="B9487" t="str">
            <v>Brian Cook</v>
          </cell>
          <cell r="D9487" t="str">
            <v>LAL</v>
          </cell>
          <cell r="F9487">
            <v>14.1</v>
          </cell>
          <cell r="G9487">
            <v>971160</v>
          </cell>
          <cell r="H9487">
            <v>1087.2</v>
          </cell>
        </row>
        <row r="9488">
          <cell r="A9488">
            <v>2005</v>
          </cell>
          <cell r="B9488" t="str">
            <v>Sasha Vujačić</v>
          </cell>
          <cell r="D9488" t="str">
            <v>LAL</v>
          </cell>
          <cell r="F9488">
            <v>8.9</v>
          </cell>
          <cell r="G9488">
            <v>846840</v>
          </cell>
          <cell r="H9488">
            <v>402.5</v>
          </cell>
        </row>
        <row r="9489">
          <cell r="A9489">
            <v>2005</v>
          </cell>
          <cell r="B9489" t="str">
            <v>Tierre Brown</v>
          </cell>
          <cell r="D9489" t="str">
            <v>LAL</v>
          </cell>
          <cell r="F9489">
            <v>9.5</v>
          </cell>
          <cell r="G9489">
            <v>720046</v>
          </cell>
          <cell r="H9489">
            <v>1064</v>
          </cell>
        </row>
        <row r="9490">
          <cell r="A9490">
            <v>2005</v>
          </cell>
          <cell r="B9490" t="str">
            <v>Luke Walton</v>
          </cell>
          <cell r="D9490" t="str">
            <v>LAL</v>
          </cell>
          <cell r="F9490">
            <v>11.4</v>
          </cell>
          <cell r="G9490">
            <v>620046</v>
          </cell>
          <cell r="H9490">
            <v>768.6</v>
          </cell>
        </row>
        <row r="9491">
          <cell r="A9491">
            <v>2005</v>
          </cell>
          <cell r="B9491" t="str">
            <v>Tony Bobbitt</v>
          </cell>
          <cell r="D9491" t="str">
            <v>LAL</v>
          </cell>
          <cell r="F9491">
            <v>11.7</v>
          </cell>
          <cell r="G9491">
            <v>305403</v>
          </cell>
          <cell r="H9491">
            <v>12</v>
          </cell>
        </row>
        <row r="9492">
          <cell r="A9492">
            <v>2005</v>
          </cell>
          <cell r="B9492" t="str">
            <v>Bonzi Wells</v>
          </cell>
          <cell r="D9492" t="str">
            <v>MEM</v>
          </cell>
          <cell r="F9492">
            <v>15.9</v>
          </cell>
          <cell r="G9492">
            <v>7700000</v>
          </cell>
          <cell r="H9492">
            <v>1490.4</v>
          </cell>
        </row>
        <row r="9493">
          <cell r="A9493">
            <v>2005</v>
          </cell>
          <cell r="B9493" t="str">
            <v>Lorenzen Wright</v>
          </cell>
          <cell r="D9493" t="str">
            <v>MEM</v>
          </cell>
          <cell r="F9493">
            <v>13.9</v>
          </cell>
          <cell r="G9493">
            <v>7150000</v>
          </cell>
          <cell r="H9493">
            <v>2288</v>
          </cell>
        </row>
        <row r="9494">
          <cell r="A9494">
            <v>2005</v>
          </cell>
          <cell r="B9494" t="str">
            <v>Jason Williams</v>
          </cell>
          <cell r="D9494" t="str">
            <v>MEM</v>
          </cell>
          <cell r="F9494">
            <v>15.4</v>
          </cell>
          <cell r="G9494">
            <v>6875000</v>
          </cell>
          <cell r="H9494">
            <v>1952.5</v>
          </cell>
        </row>
        <row r="9495">
          <cell r="A9495">
            <v>2005</v>
          </cell>
          <cell r="B9495" t="str">
            <v>Mike Miller</v>
          </cell>
          <cell r="D9495" t="str">
            <v>MEM</v>
          </cell>
          <cell r="F9495">
            <v>16.7</v>
          </cell>
          <cell r="G9495">
            <v>6000000</v>
          </cell>
          <cell r="H9495">
            <v>2280</v>
          </cell>
        </row>
        <row r="9496">
          <cell r="A9496">
            <v>2005</v>
          </cell>
          <cell r="B9496" t="str">
            <v>Stromile Swift</v>
          </cell>
          <cell r="D9496" t="str">
            <v>MEM</v>
          </cell>
          <cell r="F9496">
            <v>16.7</v>
          </cell>
          <cell r="G9496">
            <v>5993105</v>
          </cell>
          <cell r="H9496">
            <v>1278</v>
          </cell>
        </row>
        <row r="9497">
          <cell r="A9497">
            <v>2005</v>
          </cell>
          <cell r="B9497" t="str">
            <v>James Posey</v>
          </cell>
          <cell r="D9497" t="str">
            <v>MEM</v>
          </cell>
          <cell r="F9497">
            <v>10.5</v>
          </cell>
          <cell r="G9497">
            <v>5408700</v>
          </cell>
          <cell r="H9497">
            <v>1380</v>
          </cell>
        </row>
        <row r="9498">
          <cell r="A9498">
            <v>2005</v>
          </cell>
          <cell r="B9498" t="str">
            <v>Brian Cardinal</v>
          </cell>
          <cell r="D9498" t="str">
            <v>MEM</v>
          </cell>
          <cell r="F9498">
            <v>14</v>
          </cell>
          <cell r="G9498">
            <v>4903000</v>
          </cell>
          <cell r="H9498">
            <v>1432.6</v>
          </cell>
        </row>
        <row r="9499">
          <cell r="A9499">
            <v>2005</v>
          </cell>
          <cell r="B9499" t="str">
            <v>Pau Gasol</v>
          </cell>
          <cell r="D9499" t="str">
            <v>MEM</v>
          </cell>
          <cell r="F9499">
            <v>22.5</v>
          </cell>
          <cell r="G9499">
            <v>4318481</v>
          </cell>
          <cell r="H9499">
            <v>1792</v>
          </cell>
        </row>
        <row r="9500">
          <cell r="A9500">
            <v>2005</v>
          </cell>
          <cell r="B9500" t="str">
            <v>Shane Battier</v>
          </cell>
          <cell r="D9500" t="str">
            <v>MEM</v>
          </cell>
          <cell r="F9500">
            <v>14.8</v>
          </cell>
          <cell r="G9500">
            <v>3212402</v>
          </cell>
          <cell r="H9500">
            <v>2520</v>
          </cell>
        </row>
        <row r="9501">
          <cell r="A9501">
            <v>2005</v>
          </cell>
          <cell r="B9501" t="str">
            <v>Jake Tsakalidis</v>
          </cell>
          <cell r="D9501" t="str">
            <v>MEM</v>
          </cell>
          <cell r="F9501">
            <v>11.8</v>
          </cell>
          <cell r="G9501">
            <v>2900000</v>
          </cell>
          <cell r="H9501">
            <v>279</v>
          </cell>
        </row>
        <row r="9502">
          <cell r="A9502">
            <v>2005</v>
          </cell>
          <cell r="B9502" t="str">
            <v>Earl Watson</v>
          </cell>
          <cell r="D9502" t="str">
            <v>MEM</v>
          </cell>
          <cell r="F9502">
            <v>13.1</v>
          </cell>
          <cell r="G9502">
            <v>1458000</v>
          </cell>
          <cell r="H9502">
            <v>1808</v>
          </cell>
        </row>
        <row r="9503">
          <cell r="A9503">
            <v>2005</v>
          </cell>
          <cell r="B9503" t="str">
            <v>Ryan Humphrey</v>
          </cell>
          <cell r="D9503" t="str">
            <v>MEM</v>
          </cell>
          <cell r="F9503">
            <v>10.199999999999999</v>
          </cell>
          <cell r="G9503">
            <v>1223160</v>
          </cell>
          <cell r="H9503">
            <v>318.5</v>
          </cell>
        </row>
        <row r="9504">
          <cell r="A9504">
            <v>2005</v>
          </cell>
          <cell r="B9504" t="str">
            <v>Dahntay Jones</v>
          </cell>
          <cell r="D9504" t="str">
            <v>MEM</v>
          </cell>
          <cell r="F9504">
            <v>9.6</v>
          </cell>
          <cell r="G9504">
            <v>1143360</v>
          </cell>
          <cell r="H9504">
            <v>650</v>
          </cell>
        </row>
        <row r="9505">
          <cell r="A9505">
            <v>2005</v>
          </cell>
          <cell r="B9505" t="str">
            <v>Antonio Burks</v>
          </cell>
          <cell r="D9505" t="str">
            <v>MEM</v>
          </cell>
          <cell r="F9505">
            <v>12.8</v>
          </cell>
          <cell r="G9505">
            <v>385277</v>
          </cell>
          <cell r="H9505">
            <v>218.39999999999998</v>
          </cell>
        </row>
        <row r="9506">
          <cell r="A9506">
            <v>2005</v>
          </cell>
          <cell r="B9506" t="str">
            <v>Andre Emmett</v>
          </cell>
          <cell r="D9506" t="str">
            <v>MEM</v>
          </cell>
          <cell r="F9506">
            <v>0.9</v>
          </cell>
          <cell r="G9506">
            <v>385277</v>
          </cell>
          <cell r="H9506">
            <v>28</v>
          </cell>
        </row>
        <row r="9507">
          <cell r="A9507">
            <v>2005</v>
          </cell>
          <cell r="B9507" t="str">
            <v>Eddie Jones</v>
          </cell>
          <cell r="D9507" t="str">
            <v>MIA</v>
          </cell>
          <cell r="F9507">
            <v>13.6</v>
          </cell>
          <cell r="G9507">
            <v>13455000</v>
          </cell>
          <cell r="H9507">
            <v>2840</v>
          </cell>
        </row>
        <row r="9508">
          <cell r="A9508">
            <v>2005</v>
          </cell>
          <cell r="B9508" t="str">
            <v>Christian Laettner</v>
          </cell>
          <cell r="D9508" t="str">
            <v>MIA</v>
          </cell>
          <cell r="F9508">
            <v>16.3</v>
          </cell>
          <cell r="G9508">
            <v>5500000</v>
          </cell>
          <cell r="H9508">
            <v>739.9</v>
          </cell>
        </row>
        <row r="9509">
          <cell r="A9509">
            <v>2005</v>
          </cell>
          <cell r="B9509" t="str">
            <v>Dwyane Wade</v>
          </cell>
          <cell r="D9509" t="str">
            <v>MIA</v>
          </cell>
          <cell r="F9509">
            <v>23.1</v>
          </cell>
          <cell r="G9509">
            <v>2834160</v>
          </cell>
          <cell r="H9509">
            <v>2972.2000000000003</v>
          </cell>
        </row>
        <row r="9510">
          <cell r="A9510">
            <v>2005</v>
          </cell>
          <cell r="B9510" t="str">
            <v>Damon Jones</v>
          </cell>
          <cell r="D9510" t="str">
            <v>MIA</v>
          </cell>
          <cell r="F9510">
            <v>15.5</v>
          </cell>
          <cell r="G9510">
            <v>2503000</v>
          </cell>
          <cell r="H9510">
            <v>2574.7999999999997</v>
          </cell>
        </row>
        <row r="9511">
          <cell r="A9511">
            <v>2005</v>
          </cell>
          <cell r="B9511" t="str">
            <v>Michael Doleac</v>
          </cell>
          <cell r="D9511" t="str">
            <v>MIA</v>
          </cell>
          <cell r="F9511">
            <v>9.6999999999999993</v>
          </cell>
          <cell r="G9511">
            <v>2400000</v>
          </cell>
          <cell r="H9511">
            <v>1176</v>
          </cell>
        </row>
        <row r="9512">
          <cell r="A9512">
            <v>2005</v>
          </cell>
          <cell r="B9512" t="str">
            <v>Rasual Butler</v>
          </cell>
          <cell r="D9512" t="str">
            <v>MIA</v>
          </cell>
          <cell r="F9512">
            <v>10.3</v>
          </cell>
          <cell r="G9512">
            <v>1200000</v>
          </cell>
          <cell r="H9512">
            <v>1202.5</v>
          </cell>
        </row>
        <row r="9513">
          <cell r="A9513">
            <v>2005</v>
          </cell>
          <cell r="B9513" t="str">
            <v>Dorell Wright</v>
          </cell>
          <cell r="D9513" t="str">
            <v>MIA</v>
          </cell>
          <cell r="F9513">
            <v>5.2</v>
          </cell>
          <cell r="G9513">
            <v>1152240</v>
          </cell>
          <cell r="H9513">
            <v>27</v>
          </cell>
        </row>
        <row r="9514">
          <cell r="A9514">
            <v>2005</v>
          </cell>
          <cell r="B9514" t="str">
            <v>Qyntel Woods</v>
          </cell>
          <cell r="D9514" t="str">
            <v>MIA</v>
          </cell>
          <cell r="F9514">
            <v>7.7</v>
          </cell>
          <cell r="G9514">
            <v>1127280</v>
          </cell>
          <cell r="H9514">
            <v>39.900000000000006</v>
          </cell>
        </row>
        <row r="9515">
          <cell r="A9515">
            <v>2005</v>
          </cell>
          <cell r="B9515" t="str">
            <v>Keyon Dooling</v>
          </cell>
          <cell r="D9515" t="str">
            <v>MIA</v>
          </cell>
          <cell r="F9515">
            <v>10.1</v>
          </cell>
          <cell r="G9515">
            <v>745046</v>
          </cell>
          <cell r="H9515">
            <v>1184</v>
          </cell>
        </row>
        <row r="9516">
          <cell r="A9516">
            <v>2005</v>
          </cell>
          <cell r="B9516" t="str">
            <v>Wang Zhizhi</v>
          </cell>
          <cell r="D9516" t="str">
            <v>MIA</v>
          </cell>
          <cell r="F9516">
            <v>16.3</v>
          </cell>
          <cell r="G9516">
            <v>745046</v>
          </cell>
          <cell r="H9516">
            <v>92</v>
          </cell>
        </row>
        <row r="9517">
          <cell r="A9517">
            <v>2005</v>
          </cell>
          <cell r="B9517" t="str">
            <v>Udonis Haslem</v>
          </cell>
          <cell r="D9517" t="str">
            <v>MIA</v>
          </cell>
          <cell r="F9517">
            <v>15.5</v>
          </cell>
          <cell r="G9517">
            <v>620046</v>
          </cell>
          <cell r="H9517">
            <v>2672</v>
          </cell>
        </row>
        <row r="9518">
          <cell r="A9518">
            <v>2005</v>
          </cell>
          <cell r="B9518" t="str">
            <v>Shaquille O'Neal</v>
          </cell>
          <cell r="D9518" t="str">
            <v>MIA</v>
          </cell>
          <cell r="F9518">
            <v>27</v>
          </cell>
          <cell r="H9518">
            <v>2489.3000000000002</v>
          </cell>
        </row>
        <row r="9519">
          <cell r="A9519">
            <v>2005</v>
          </cell>
          <cell r="B9519" t="str">
            <v>Desmond Mason</v>
          </cell>
          <cell r="D9519" t="str">
            <v>MIL</v>
          </cell>
          <cell r="F9519">
            <v>14.8</v>
          </cell>
          <cell r="G9519">
            <v>6529630</v>
          </cell>
          <cell r="H9519">
            <v>2896</v>
          </cell>
        </row>
        <row r="9520">
          <cell r="A9520">
            <v>2005</v>
          </cell>
          <cell r="B9520" t="str">
            <v>Joe Smith</v>
          </cell>
          <cell r="D9520" t="str">
            <v>MIL</v>
          </cell>
          <cell r="F9520">
            <v>15</v>
          </cell>
          <cell r="G9520">
            <v>5899400</v>
          </cell>
          <cell r="H9520">
            <v>2264.4</v>
          </cell>
        </row>
        <row r="9521">
          <cell r="A9521">
            <v>2005</v>
          </cell>
          <cell r="B9521" t="str">
            <v>Toni Kukoč</v>
          </cell>
          <cell r="D9521" t="str">
            <v>MIL</v>
          </cell>
          <cell r="F9521">
            <v>12.8</v>
          </cell>
          <cell r="G9521">
            <v>3000000</v>
          </cell>
          <cell r="H9521">
            <v>1097.0999999999999</v>
          </cell>
        </row>
        <row r="9522">
          <cell r="A9522">
            <v>2005</v>
          </cell>
          <cell r="B9522" t="str">
            <v>Michael Redd</v>
          </cell>
          <cell r="D9522" t="str">
            <v>MIL</v>
          </cell>
          <cell r="F9522">
            <v>18.3</v>
          </cell>
          <cell r="G9522">
            <v>3000000</v>
          </cell>
          <cell r="H9522">
            <v>2850</v>
          </cell>
        </row>
        <row r="9523">
          <cell r="A9523">
            <v>2005</v>
          </cell>
          <cell r="B9523" t="str">
            <v>Erick Strickland</v>
          </cell>
          <cell r="D9523" t="str">
            <v>MIL</v>
          </cell>
          <cell r="F9523">
            <v>8.1</v>
          </cell>
          <cell r="G9523">
            <v>1650000</v>
          </cell>
          <cell r="H9523">
            <v>1016.8</v>
          </cell>
        </row>
        <row r="9524">
          <cell r="A9524">
            <v>2005</v>
          </cell>
          <cell r="B9524" t="str">
            <v>Mo Williams</v>
          </cell>
          <cell r="D9524" t="str">
            <v>MIL</v>
          </cell>
          <cell r="F9524">
            <v>14.1</v>
          </cell>
          <cell r="G9524">
            <v>1600000</v>
          </cell>
          <cell r="H9524">
            <v>2256</v>
          </cell>
        </row>
        <row r="9525">
          <cell r="A9525">
            <v>2005</v>
          </cell>
          <cell r="B9525" t="str">
            <v>Daniel Santiago</v>
          </cell>
          <cell r="D9525" t="str">
            <v>MIL</v>
          </cell>
          <cell r="F9525">
            <v>4.3</v>
          </cell>
          <cell r="G9525">
            <v>1320000</v>
          </cell>
          <cell r="H9525">
            <v>104.5</v>
          </cell>
        </row>
        <row r="9526">
          <cell r="A9526">
            <v>2005</v>
          </cell>
          <cell r="B9526" t="str">
            <v>Kendall Gill</v>
          </cell>
          <cell r="D9526" t="str">
            <v>MIL</v>
          </cell>
          <cell r="F9526">
            <v>12.2</v>
          </cell>
          <cell r="G9526">
            <v>912195</v>
          </cell>
          <cell r="H9526">
            <v>284.2</v>
          </cell>
        </row>
        <row r="9527">
          <cell r="A9527">
            <v>2005</v>
          </cell>
          <cell r="B9527" t="str">
            <v>Zendon Hamilton</v>
          </cell>
          <cell r="D9527" t="str">
            <v>MIL</v>
          </cell>
          <cell r="F9527">
            <v>10.4</v>
          </cell>
          <cell r="G9527">
            <v>807546</v>
          </cell>
          <cell r="H9527">
            <v>158.4</v>
          </cell>
        </row>
        <row r="9528">
          <cell r="A9528">
            <v>2005</v>
          </cell>
          <cell r="B9528" t="str">
            <v>Marcus Fizer</v>
          </cell>
          <cell r="D9528" t="str">
            <v>MIL</v>
          </cell>
          <cell r="F9528">
            <v>11.6</v>
          </cell>
          <cell r="G9528">
            <v>735960</v>
          </cell>
          <cell r="H9528">
            <v>901.8</v>
          </cell>
        </row>
        <row r="9529">
          <cell r="A9529">
            <v>2005</v>
          </cell>
          <cell r="B9529" t="str">
            <v>Dan Gadzuric</v>
          </cell>
          <cell r="D9529" t="str">
            <v>MIL</v>
          </cell>
          <cell r="F9529">
            <v>18.100000000000001</v>
          </cell>
          <cell r="G9529">
            <v>695046</v>
          </cell>
          <cell r="H9529">
            <v>1782</v>
          </cell>
        </row>
        <row r="9530">
          <cell r="A9530">
            <v>2005</v>
          </cell>
          <cell r="B9530" t="str">
            <v>Zaza Pachulia</v>
          </cell>
          <cell r="D9530" t="str">
            <v>MIL</v>
          </cell>
          <cell r="F9530">
            <v>14.4</v>
          </cell>
          <cell r="G9530">
            <v>620046</v>
          </cell>
          <cell r="H9530">
            <v>1398.6</v>
          </cell>
        </row>
        <row r="9531">
          <cell r="A9531">
            <v>2005</v>
          </cell>
          <cell r="B9531" t="str">
            <v>Kevin Garnett</v>
          </cell>
          <cell r="D9531" t="str">
            <v>MIN</v>
          </cell>
          <cell r="F9531">
            <v>28.2</v>
          </cell>
          <cell r="G9531">
            <v>16000000</v>
          </cell>
          <cell r="H9531">
            <v>3124.2000000000003</v>
          </cell>
        </row>
        <row r="9532">
          <cell r="A9532">
            <v>2005</v>
          </cell>
          <cell r="B9532" t="str">
            <v>Latrell Sprewell</v>
          </cell>
          <cell r="D9532" t="str">
            <v>MIN</v>
          </cell>
          <cell r="F9532">
            <v>12.1</v>
          </cell>
          <cell r="G9532">
            <v>14625000</v>
          </cell>
          <cell r="H9532">
            <v>2448</v>
          </cell>
        </row>
        <row r="9533">
          <cell r="A9533">
            <v>2005</v>
          </cell>
          <cell r="B9533" t="str">
            <v>Wally Szczerbiak</v>
          </cell>
          <cell r="D9533" t="str">
            <v>MIN</v>
          </cell>
          <cell r="F9533">
            <v>17.100000000000001</v>
          </cell>
          <cell r="G9533">
            <v>9000000</v>
          </cell>
          <cell r="H9533">
            <v>2559.6</v>
          </cell>
        </row>
        <row r="9534">
          <cell r="A9534">
            <v>2005</v>
          </cell>
          <cell r="B9534" t="str">
            <v>Sam Cassell</v>
          </cell>
          <cell r="D9534" t="str">
            <v>MIN</v>
          </cell>
          <cell r="F9534">
            <v>18.600000000000001</v>
          </cell>
          <cell r="G9534">
            <v>6250000</v>
          </cell>
          <cell r="H9534">
            <v>1522.2</v>
          </cell>
        </row>
        <row r="9535">
          <cell r="A9535">
            <v>2005</v>
          </cell>
          <cell r="B9535" t="str">
            <v>Michael Olowokandi</v>
          </cell>
          <cell r="D9535" t="str">
            <v>MIN</v>
          </cell>
          <cell r="F9535">
            <v>10.4</v>
          </cell>
          <cell r="G9535">
            <v>5408700</v>
          </cell>
          <cell r="H9535">
            <v>1215.2</v>
          </cell>
        </row>
        <row r="9536">
          <cell r="A9536">
            <v>2005</v>
          </cell>
          <cell r="B9536" t="str">
            <v>Troy Hudson</v>
          </cell>
          <cell r="D9536" t="str">
            <v>MIN</v>
          </cell>
          <cell r="F9536">
            <v>12.1</v>
          </cell>
          <cell r="G9536">
            <v>4903000</v>
          </cell>
          <cell r="H9536">
            <v>1730.1</v>
          </cell>
        </row>
        <row r="9537">
          <cell r="A9537">
            <v>2005</v>
          </cell>
          <cell r="B9537" t="str">
            <v>Ervin Johnson</v>
          </cell>
          <cell r="D9537" t="str">
            <v>MIN</v>
          </cell>
          <cell r="F9537">
            <v>8.3000000000000007</v>
          </cell>
          <cell r="G9537">
            <v>4837633</v>
          </cell>
          <cell r="H9537">
            <v>409.40000000000003</v>
          </cell>
        </row>
        <row r="9538">
          <cell r="A9538">
            <v>2005</v>
          </cell>
          <cell r="B9538" t="str">
            <v>Trenton Hassell</v>
          </cell>
          <cell r="D9538" t="str">
            <v>MIN</v>
          </cell>
          <cell r="F9538">
            <v>9.3000000000000007</v>
          </cell>
          <cell r="G9538">
            <v>4350000</v>
          </cell>
          <cell r="H9538">
            <v>2066.4</v>
          </cell>
        </row>
        <row r="9539">
          <cell r="A9539">
            <v>2005</v>
          </cell>
          <cell r="B9539" t="str">
            <v>Fred Hoiberg</v>
          </cell>
          <cell r="D9539" t="str">
            <v>MIN</v>
          </cell>
          <cell r="F9539">
            <v>16.7</v>
          </cell>
          <cell r="G9539">
            <v>1600000</v>
          </cell>
          <cell r="H9539">
            <v>1269.2</v>
          </cell>
        </row>
        <row r="9540">
          <cell r="A9540">
            <v>2005</v>
          </cell>
          <cell r="B9540" t="str">
            <v>Ndudi Ebi</v>
          </cell>
          <cell r="D9540" t="str">
            <v>MIN</v>
          </cell>
          <cell r="F9540">
            <v>17.8</v>
          </cell>
          <cell r="G9540">
            <v>901440</v>
          </cell>
          <cell r="H9540">
            <v>54</v>
          </cell>
        </row>
        <row r="9541">
          <cell r="A9541">
            <v>2005</v>
          </cell>
          <cell r="B9541" t="str">
            <v>Anthony Carter</v>
          </cell>
          <cell r="D9541" t="str">
            <v>MIN</v>
          </cell>
          <cell r="F9541">
            <v>11.3</v>
          </cell>
          <cell r="G9541">
            <v>807546</v>
          </cell>
          <cell r="H9541">
            <v>739.19999999999993</v>
          </cell>
        </row>
        <row r="9542">
          <cell r="A9542">
            <v>2005</v>
          </cell>
          <cell r="B9542" t="str">
            <v>Mark Madsen</v>
          </cell>
          <cell r="D9542" t="str">
            <v>MIN</v>
          </cell>
          <cell r="F9542">
            <v>6.9</v>
          </cell>
          <cell r="G9542">
            <v>745046</v>
          </cell>
          <cell r="H9542">
            <v>602.69999999999993</v>
          </cell>
        </row>
        <row r="9543">
          <cell r="A9543">
            <v>2005</v>
          </cell>
          <cell r="B9543" t="str">
            <v>Eddie Griffin</v>
          </cell>
          <cell r="D9543" t="str">
            <v>MIN</v>
          </cell>
          <cell r="F9543">
            <v>15.9</v>
          </cell>
          <cell r="G9543">
            <v>695046</v>
          </cell>
          <cell r="H9543">
            <v>1491</v>
          </cell>
        </row>
        <row r="9544">
          <cell r="A9544">
            <v>2005</v>
          </cell>
          <cell r="B9544" t="str">
            <v>John Thomas</v>
          </cell>
          <cell r="D9544" t="str">
            <v>MIN</v>
          </cell>
          <cell r="F9544">
            <v>9.1</v>
          </cell>
          <cell r="H9544">
            <v>519.20000000000005</v>
          </cell>
        </row>
        <row r="9545">
          <cell r="A9545">
            <v>2005</v>
          </cell>
          <cell r="B9545" t="str">
            <v>Jason Kidd</v>
          </cell>
          <cell r="D9545" t="str">
            <v>NJN</v>
          </cell>
          <cell r="F9545">
            <v>19.5</v>
          </cell>
          <cell r="G9545">
            <v>14796000</v>
          </cell>
          <cell r="H9545">
            <v>2435.4</v>
          </cell>
        </row>
        <row r="9546">
          <cell r="A9546">
            <v>2005</v>
          </cell>
          <cell r="B9546" t="str">
            <v>Richard Jefferson</v>
          </cell>
          <cell r="D9546" t="str">
            <v>NJN</v>
          </cell>
          <cell r="F9546">
            <v>16.600000000000001</v>
          </cell>
          <cell r="G9546">
            <v>2266794</v>
          </cell>
          <cell r="H9546">
            <v>1356.3</v>
          </cell>
        </row>
        <row r="9547">
          <cell r="A9547">
            <v>2005</v>
          </cell>
          <cell r="B9547" t="str">
            <v>Jason Collins</v>
          </cell>
          <cell r="D9547" t="str">
            <v>NJN</v>
          </cell>
          <cell r="F9547">
            <v>8.6</v>
          </cell>
          <cell r="G9547">
            <v>1887864</v>
          </cell>
          <cell r="H9547">
            <v>2544</v>
          </cell>
        </row>
        <row r="9548">
          <cell r="A9548">
            <v>2005</v>
          </cell>
          <cell r="B9548" t="str">
            <v>Ron Mercer</v>
          </cell>
          <cell r="D9548" t="str">
            <v>NJN</v>
          </cell>
          <cell r="F9548">
            <v>9.4</v>
          </cell>
          <cell r="G9548">
            <v>1600000</v>
          </cell>
          <cell r="H9548">
            <v>390.59999999999997</v>
          </cell>
        </row>
        <row r="9549">
          <cell r="A9549">
            <v>2005</v>
          </cell>
          <cell r="B9549" t="str">
            <v>Zoran Planinic</v>
          </cell>
          <cell r="D9549" t="str">
            <v>NJN</v>
          </cell>
          <cell r="F9549">
            <v>12.5</v>
          </cell>
          <cell r="G9549">
            <v>1053720</v>
          </cell>
          <cell r="H9549">
            <v>516</v>
          </cell>
        </row>
        <row r="9550">
          <cell r="A9550">
            <v>2005</v>
          </cell>
          <cell r="B9550" t="str">
            <v>Travis Best</v>
          </cell>
          <cell r="D9550" t="str">
            <v>NJN</v>
          </cell>
          <cell r="F9550">
            <v>11.9</v>
          </cell>
          <cell r="G9550">
            <v>1000000</v>
          </cell>
          <cell r="H9550">
            <v>1459.2</v>
          </cell>
        </row>
        <row r="9551">
          <cell r="A9551">
            <v>2005</v>
          </cell>
          <cell r="B9551" t="str">
            <v>Nenad Krstic</v>
          </cell>
          <cell r="D9551" t="str">
            <v>NJN</v>
          </cell>
          <cell r="F9551">
            <v>13.4</v>
          </cell>
          <cell r="G9551">
            <v>939480</v>
          </cell>
          <cell r="H9551">
            <v>1965</v>
          </cell>
        </row>
        <row r="9552">
          <cell r="A9552">
            <v>2005</v>
          </cell>
          <cell r="B9552" t="str">
            <v>Jacque Vaughn</v>
          </cell>
          <cell r="D9552" t="str">
            <v>NJN</v>
          </cell>
          <cell r="F9552">
            <v>8.9</v>
          </cell>
          <cell r="G9552">
            <v>932546</v>
          </cell>
          <cell r="H9552">
            <v>1412.8999999999999</v>
          </cell>
        </row>
        <row r="9553">
          <cell r="A9553">
            <v>2005</v>
          </cell>
          <cell r="B9553" t="str">
            <v>Brian Scalabrine</v>
          </cell>
          <cell r="D9553" t="str">
            <v>NJN</v>
          </cell>
          <cell r="F9553">
            <v>11</v>
          </cell>
          <cell r="G9553">
            <v>900000</v>
          </cell>
          <cell r="H9553">
            <v>1166.4000000000001</v>
          </cell>
        </row>
        <row r="9554">
          <cell r="A9554">
            <v>2005</v>
          </cell>
          <cell r="B9554" t="str">
            <v>Rodney Buford</v>
          </cell>
          <cell r="D9554" t="str">
            <v>NJN</v>
          </cell>
          <cell r="F9554">
            <v>9.5</v>
          </cell>
          <cell r="G9554">
            <v>745046</v>
          </cell>
          <cell r="H9554">
            <v>1312</v>
          </cell>
        </row>
        <row r="9555">
          <cell r="A9555">
            <v>2005</v>
          </cell>
          <cell r="B9555" t="str">
            <v>Jabari Smith</v>
          </cell>
          <cell r="D9555" t="str">
            <v>NJN</v>
          </cell>
          <cell r="F9555">
            <v>8.4</v>
          </cell>
          <cell r="G9555">
            <v>720046</v>
          </cell>
          <cell r="H9555">
            <v>648</v>
          </cell>
        </row>
        <row r="9556">
          <cell r="A9556">
            <v>2005</v>
          </cell>
          <cell r="B9556" t="str">
            <v>Kaniel Dickens</v>
          </cell>
          <cell r="D9556" t="str">
            <v>NJN</v>
          </cell>
          <cell r="F9556">
            <v>6.7</v>
          </cell>
          <cell r="G9556">
            <v>483938</v>
          </cell>
          <cell r="H9556">
            <v>60.5</v>
          </cell>
        </row>
        <row r="9557">
          <cell r="A9557">
            <v>2005</v>
          </cell>
          <cell r="B9557" t="str">
            <v>Awvee Storey</v>
          </cell>
          <cell r="D9557" t="str">
            <v>NJN</v>
          </cell>
          <cell r="F9557">
            <v>6.9</v>
          </cell>
          <cell r="G9557">
            <v>84573</v>
          </cell>
          <cell r="H9557">
            <v>32.4</v>
          </cell>
        </row>
        <row r="9558">
          <cell r="A9558">
            <v>2005</v>
          </cell>
          <cell r="B9558" t="str">
            <v>Billy Thomas</v>
          </cell>
          <cell r="D9558" t="str">
            <v>NJN</v>
          </cell>
          <cell r="F9558">
            <v>8.1999999999999993</v>
          </cell>
          <cell r="H9558">
            <v>355</v>
          </cell>
        </row>
        <row r="9559">
          <cell r="A9559">
            <v>2005</v>
          </cell>
          <cell r="B9559" t="str">
            <v>Donnell Harvey</v>
          </cell>
          <cell r="D9559" t="str">
            <v>NJN</v>
          </cell>
          <cell r="F9559">
            <v>35.200000000000003</v>
          </cell>
          <cell r="H9559">
            <v>15.899999999999999</v>
          </cell>
        </row>
        <row r="9560">
          <cell r="A9560">
            <v>2005</v>
          </cell>
          <cell r="B9560" t="str">
            <v>Jamaal Magloire</v>
          </cell>
          <cell r="D9560" t="str">
            <v>NOH</v>
          </cell>
          <cell r="F9560">
            <v>12.9</v>
          </cell>
          <cell r="G9560">
            <v>8533333</v>
          </cell>
          <cell r="H9560">
            <v>703.80000000000007</v>
          </cell>
        </row>
        <row r="9561">
          <cell r="A9561">
            <v>2005</v>
          </cell>
          <cell r="B9561" t="str">
            <v>P.J. Brown</v>
          </cell>
          <cell r="D9561" t="str">
            <v>NOH</v>
          </cell>
          <cell r="F9561">
            <v>15.5</v>
          </cell>
          <cell r="G9561">
            <v>8000000</v>
          </cell>
          <cell r="H9561">
            <v>2820.7999999999997</v>
          </cell>
        </row>
        <row r="9562">
          <cell r="A9562">
            <v>2005</v>
          </cell>
          <cell r="B9562" t="str">
            <v>George Lynch</v>
          </cell>
          <cell r="D9562" t="str">
            <v>NOH</v>
          </cell>
          <cell r="F9562">
            <v>7.9</v>
          </cell>
          <cell r="G9562">
            <v>3000000</v>
          </cell>
          <cell r="H9562">
            <v>932.8</v>
          </cell>
        </row>
        <row r="9563">
          <cell r="A9563">
            <v>2005</v>
          </cell>
          <cell r="B9563" t="str">
            <v>Chris Andersen</v>
          </cell>
          <cell r="D9563" t="str">
            <v>NOH</v>
          </cell>
          <cell r="F9563">
            <v>18.5</v>
          </cell>
          <cell r="G9563">
            <v>1600000</v>
          </cell>
          <cell r="H9563">
            <v>1427.1000000000001</v>
          </cell>
        </row>
        <row r="9564">
          <cell r="A9564">
            <v>2005</v>
          </cell>
          <cell r="B9564" t="str">
            <v>David West</v>
          </cell>
          <cell r="D9564" t="str">
            <v>NOH</v>
          </cell>
          <cell r="F9564">
            <v>11.1</v>
          </cell>
          <cell r="G9564">
            <v>1247160</v>
          </cell>
          <cell r="H9564">
            <v>552</v>
          </cell>
        </row>
        <row r="9565">
          <cell r="A9565">
            <v>2005</v>
          </cell>
          <cell r="B9565" t="str">
            <v>J.R. Smith</v>
          </cell>
          <cell r="D9565" t="str">
            <v>NOH</v>
          </cell>
          <cell r="F9565">
            <v>10.9</v>
          </cell>
          <cell r="G9565">
            <v>1206600</v>
          </cell>
          <cell r="H9565">
            <v>1862</v>
          </cell>
        </row>
        <row r="9566">
          <cell r="A9566">
            <v>2005</v>
          </cell>
          <cell r="B9566" t="str">
            <v>Lee Nailon</v>
          </cell>
          <cell r="D9566" t="str">
            <v>NOH</v>
          </cell>
          <cell r="F9566">
            <v>14.5</v>
          </cell>
          <cell r="G9566">
            <v>745046</v>
          </cell>
          <cell r="H9566">
            <v>2019.6</v>
          </cell>
        </row>
        <row r="9567">
          <cell r="A9567">
            <v>2005</v>
          </cell>
          <cell r="B9567" t="str">
            <v>Junior Harrington</v>
          </cell>
          <cell r="D9567" t="str">
            <v>NOH</v>
          </cell>
          <cell r="F9567">
            <v>7.7</v>
          </cell>
          <cell r="G9567">
            <v>695046</v>
          </cell>
          <cell r="H9567">
            <v>551</v>
          </cell>
        </row>
        <row r="9568">
          <cell r="A9568">
            <v>2005</v>
          </cell>
          <cell r="B9568" t="str">
            <v>Alex Garcia</v>
          </cell>
          <cell r="D9568" t="str">
            <v>NOH</v>
          </cell>
          <cell r="F9568">
            <v>8.4</v>
          </cell>
          <cell r="G9568">
            <v>620046</v>
          </cell>
          <cell r="H9568">
            <v>146.4</v>
          </cell>
        </row>
        <row r="9569">
          <cell r="A9569">
            <v>2005</v>
          </cell>
          <cell r="B9569" t="str">
            <v>Matt Freije</v>
          </cell>
          <cell r="D9569" t="str">
            <v>NOH</v>
          </cell>
          <cell r="F9569">
            <v>4.0999999999999996</v>
          </cell>
          <cell r="G9569">
            <v>352388</v>
          </cell>
          <cell r="H9569">
            <v>441.59999999999997</v>
          </cell>
        </row>
        <row r="9570">
          <cell r="A9570">
            <v>2005</v>
          </cell>
          <cell r="B9570" t="str">
            <v>Corsley Edwards</v>
          </cell>
          <cell r="D9570" t="str">
            <v>NOH</v>
          </cell>
          <cell r="F9570">
            <v>8.6</v>
          </cell>
          <cell r="G9570">
            <v>319498</v>
          </cell>
          <cell r="H9570">
            <v>110</v>
          </cell>
        </row>
        <row r="9571">
          <cell r="A9571">
            <v>2005</v>
          </cell>
          <cell r="B9571" t="str">
            <v>Allan Houston</v>
          </cell>
          <cell r="D9571" t="str">
            <v>NYK</v>
          </cell>
          <cell r="F9571">
            <v>12.5</v>
          </cell>
          <cell r="G9571">
            <v>17531250</v>
          </cell>
          <cell r="H9571">
            <v>532</v>
          </cell>
        </row>
        <row r="9572">
          <cell r="A9572">
            <v>2005</v>
          </cell>
          <cell r="B9572" t="str">
            <v>Stephon Marbury</v>
          </cell>
          <cell r="D9572" t="str">
            <v>NYK</v>
          </cell>
          <cell r="F9572">
            <v>21.9</v>
          </cell>
          <cell r="G9572">
            <v>14625000</v>
          </cell>
          <cell r="H9572">
            <v>3280</v>
          </cell>
        </row>
        <row r="9573">
          <cell r="A9573">
            <v>2005</v>
          </cell>
          <cell r="B9573" t="str">
            <v>Anfernee Hardaway</v>
          </cell>
          <cell r="D9573" t="str">
            <v>NYK</v>
          </cell>
          <cell r="F9573">
            <v>9</v>
          </cell>
          <cell r="G9573">
            <v>14625000</v>
          </cell>
          <cell r="H9573">
            <v>895.4</v>
          </cell>
        </row>
        <row r="9574">
          <cell r="A9574">
            <v>2005</v>
          </cell>
          <cell r="B9574" t="str">
            <v>Tim Thomas</v>
          </cell>
          <cell r="D9574" t="str">
            <v>NYK</v>
          </cell>
          <cell r="F9574">
            <v>12.3</v>
          </cell>
          <cell r="G9574">
            <v>12900000</v>
          </cell>
          <cell r="H9574">
            <v>1938.3</v>
          </cell>
        </row>
        <row r="9575">
          <cell r="A9575">
            <v>2005</v>
          </cell>
          <cell r="B9575" t="str">
            <v>Jerome Williams</v>
          </cell>
          <cell r="D9575" t="str">
            <v>NYK</v>
          </cell>
          <cell r="F9575">
            <v>13.2</v>
          </cell>
          <cell r="G9575">
            <v>6187500</v>
          </cell>
          <cell r="H9575">
            <v>1208.7</v>
          </cell>
        </row>
        <row r="9576">
          <cell r="A9576">
            <v>2005</v>
          </cell>
          <cell r="B9576" t="str">
            <v>Kurt Thomas</v>
          </cell>
          <cell r="D9576" t="str">
            <v>NYK</v>
          </cell>
          <cell r="F9576">
            <v>14.1</v>
          </cell>
          <cell r="G9576">
            <v>5884500</v>
          </cell>
          <cell r="H9576">
            <v>2856</v>
          </cell>
        </row>
        <row r="9577">
          <cell r="A9577">
            <v>2005</v>
          </cell>
          <cell r="B9577" t="str">
            <v>Jamal Crawford</v>
          </cell>
          <cell r="D9577" t="str">
            <v>NYK</v>
          </cell>
          <cell r="F9577">
            <v>15.2</v>
          </cell>
          <cell r="G9577">
            <v>5760000</v>
          </cell>
          <cell r="H9577">
            <v>2688</v>
          </cell>
        </row>
        <row r="9578">
          <cell r="A9578">
            <v>2005</v>
          </cell>
          <cell r="B9578" t="str">
            <v>Mike Sweetney</v>
          </cell>
          <cell r="D9578" t="str">
            <v>NYK</v>
          </cell>
          <cell r="F9578">
            <v>16.399999999999999</v>
          </cell>
          <cell r="G9578">
            <v>1978920</v>
          </cell>
          <cell r="H9578">
            <v>1509.2</v>
          </cell>
        </row>
        <row r="9579">
          <cell r="A9579">
            <v>2005</v>
          </cell>
          <cell r="B9579" t="str">
            <v>Bruno Sundov</v>
          </cell>
          <cell r="D9579" t="str">
            <v>NYK</v>
          </cell>
          <cell r="F9579">
            <v>1.2</v>
          </cell>
          <cell r="G9579">
            <v>870046</v>
          </cell>
          <cell r="H9579">
            <v>73.5</v>
          </cell>
        </row>
        <row r="9580">
          <cell r="A9580">
            <v>2005</v>
          </cell>
          <cell r="B9580" t="str">
            <v>Jamison Brewer</v>
          </cell>
          <cell r="D9580" t="str">
            <v>NYK</v>
          </cell>
          <cell r="F9580">
            <v>4</v>
          </cell>
          <cell r="G9580">
            <v>720046</v>
          </cell>
          <cell r="H9580">
            <v>185.4</v>
          </cell>
        </row>
        <row r="9581">
          <cell r="A9581">
            <v>2005</v>
          </cell>
          <cell r="B9581" t="str">
            <v>Trevor Ariza</v>
          </cell>
          <cell r="D9581" t="str">
            <v>NYK</v>
          </cell>
          <cell r="F9581">
            <v>13.3</v>
          </cell>
          <cell r="G9581">
            <v>385277</v>
          </cell>
          <cell r="H9581">
            <v>1384</v>
          </cell>
        </row>
        <row r="9582">
          <cell r="A9582">
            <v>2005</v>
          </cell>
          <cell r="B9582" t="str">
            <v>Jermaine Jackson</v>
          </cell>
          <cell r="D9582" t="str">
            <v>NYK</v>
          </cell>
          <cell r="F9582">
            <v>8</v>
          </cell>
          <cell r="H9582">
            <v>231</v>
          </cell>
        </row>
        <row r="9583">
          <cell r="A9583">
            <v>2005</v>
          </cell>
          <cell r="B9583" t="str">
            <v>Jackie Butler</v>
          </cell>
          <cell r="D9583" t="str">
            <v>NYK</v>
          </cell>
          <cell r="F9583">
            <v>90.3</v>
          </cell>
          <cell r="H9583">
            <v>5.0999999999999996</v>
          </cell>
        </row>
        <row r="9584">
          <cell r="A9584">
            <v>2005</v>
          </cell>
          <cell r="B9584" t="str">
            <v>Grant Hill</v>
          </cell>
          <cell r="D9584" t="str">
            <v>ORL</v>
          </cell>
          <cell r="F9584">
            <v>20</v>
          </cell>
          <cell r="G9584">
            <v>14487000</v>
          </cell>
          <cell r="H9584">
            <v>2338.2999999999997</v>
          </cell>
        </row>
        <row r="9585">
          <cell r="A9585">
            <v>2005</v>
          </cell>
          <cell r="B9585" t="str">
            <v>Steve Francis</v>
          </cell>
          <cell r="D9585" t="str">
            <v>ORL</v>
          </cell>
          <cell r="F9585">
            <v>18.899999999999999</v>
          </cell>
          <cell r="G9585">
            <v>12330000</v>
          </cell>
          <cell r="H9585">
            <v>2979.6000000000004</v>
          </cell>
        </row>
        <row r="9586">
          <cell r="A9586">
            <v>2005</v>
          </cell>
          <cell r="B9586" t="str">
            <v>Kelvin Cato</v>
          </cell>
          <cell r="D9586" t="str">
            <v>ORL</v>
          </cell>
          <cell r="F9586">
            <v>14.9</v>
          </cell>
          <cell r="G9586">
            <v>7992000</v>
          </cell>
          <cell r="H9586">
            <v>1525.2</v>
          </cell>
        </row>
        <row r="9587">
          <cell r="A9587">
            <v>2005</v>
          </cell>
          <cell r="B9587" t="str">
            <v>Hedo Turkoglu</v>
          </cell>
          <cell r="D9587" t="str">
            <v>ORL</v>
          </cell>
          <cell r="F9587">
            <v>16</v>
          </cell>
          <cell r="G9587">
            <v>4903000</v>
          </cell>
          <cell r="H9587">
            <v>1755.3999999999999</v>
          </cell>
        </row>
        <row r="9588">
          <cell r="A9588">
            <v>2005</v>
          </cell>
          <cell r="B9588" t="str">
            <v>Tony Battie</v>
          </cell>
          <cell r="D9588" t="str">
            <v>ORL</v>
          </cell>
          <cell r="F9588">
            <v>8.6</v>
          </cell>
          <cell r="G9588">
            <v>4800000</v>
          </cell>
          <cell r="H9588">
            <v>1895.3999999999999</v>
          </cell>
        </row>
        <row r="9589">
          <cell r="A9589">
            <v>2005</v>
          </cell>
          <cell r="B9589" t="str">
            <v>Dwight Howard</v>
          </cell>
          <cell r="D9589" t="str">
            <v>ORL</v>
          </cell>
          <cell r="F9589">
            <v>17.2</v>
          </cell>
          <cell r="G9589">
            <v>4179720</v>
          </cell>
          <cell r="H9589">
            <v>2673.2000000000003</v>
          </cell>
        </row>
        <row r="9590">
          <cell r="A9590">
            <v>2005</v>
          </cell>
          <cell r="B9590" t="str">
            <v>Pat Garrity</v>
          </cell>
          <cell r="D9590" t="str">
            <v>ORL</v>
          </cell>
          <cell r="F9590">
            <v>9.1</v>
          </cell>
          <cell r="G9590">
            <v>2937500</v>
          </cell>
          <cell r="H9590">
            <v>958.5</v>
          </cell>
        </row>
        <row r="9591">
          <cell r="A9591">
            <v>2005</v>
          </cell>
          <cell r="B9591" t="str">
            <v>DeShawn Stevenson</v>
          </cell>
          <cell r="D9591" t="str">
            <v>ORL</v>
          </cell>
          <cell r="F9591">
            <v>9.3000000000000007</v>
          </cell>
          <cell r="G9591">
            <v>2500000</v>
          </cell>
          <cell r="H9591">
            <v>1089</v>
          </cell>
        </row>
        <row r="9592">
          <cell r="A9592">
            <v>2005</v>
          </cell>
          <cell r="B9592" t="str">
            <v>Andrew DeClercq</v>
          </cell>
          <cell r="D9592" t="str">
            <v>ORL</v>
          </cell>
          <cell r="F9592">
            <v>5.6</v>
          </cell>
          <cell r="G9592">
            <v>2500000</v>
          </cell>
          <cell r="H9592">
            <v>48.8</v>
          </cell>
        </row>
        <row r="9593">
          <cell r="A9593">
            <v>2005</v>
          </cell>
          <cell r="B9593" t="str">
            <v>Jameer Nelson</v>
          </cell>
          <cell r="D9593" t="str">
            <v>ORL</v>
          </cell>
          <cell r="F9593">
            <v>14.5</v>
          </cell>
          <cell r="G9593">
            <v>1106160</v>
          </cell>
          <cell r="H9593">
            <v>1611.6</v>
          </cell>
        </row>
        <row r="9594">
          <cell r="A9594">
            <v>2005</v>
          </cell>
          <cell r="B9594" t="str">
            <v>Stacey Augmon</v>
          </cell>
          <cell r="D9594" t="str">
            <v>ORL</v>
          </cell>
          <cell r="F9594">
            <v>9.8000000000000007</v>
          </cell>
          <cell r="G9594">
            <v>1100000</v>
          </cell>
          <cell r="H9594">
            <v>665.5</v>
          </cell>
        </row>
        <row r="9595">
          <cell r="A9595">
            <v>2005</v>
          </cell>
          <cell r="B9595" t="str">
            <v>Brandon Hunter</v>
          </cell>
          <cell r="D9595" t="str">
            <v>ORL</v>
          </cell>
          <cell r="F9595">
            <v>12.2</v>
          </cell>
          <cell r="G9595">
            <v>620046</v>
          </cell>
          <cell r="H9595">
            <v>223.20000000000002</v>
          </cell>
        </row>
        <row r="9596">
          <cell r="A9596">
            <v>2005</v>
          </cell>
          <cell r="B9596" t="str">
            <v>Mario Kasun</v>
          </cell>
          <cell r="D9596" t="str">
            <v>ORL</v>
          </cell>
          <cell r="F9596">
            <v>12</v>
          </cell>
          <cell r="G9596">
            <v>385277</v>
          </cell>
          <cell r="H9596">
            <v>355.5</v>
          </cell>
        </row>
        <row r="9597">
          <cell r="A9597">
            <v>2005</v>
          </cell>
          <cell r="B9597" t="str">
            <v>Mark Jones</v>
          </cell>
          <cell r="D9597" t="str">
            <v>ORL</v>
          </cell>
          <cell r="F9597">
            <v>4.4000000000000004</v>
          </cell>
          <cell r="H9597">
            <v>116</v>
          </cell>
        </row>
        <row r="9598">
          <cell r="A9598">
            <v>2005</v>
          </cell>
          <cell r="B9598" t="str">
            <v>Allen Iverson</v>
          </cell>
          <cell r="D9598" t="str">
            <v>PHI</v>
          </cell>
          <cell r="F9598">
            <v>23.2</v>
          </cell>
          <cell r="G9598">
            <v>14625000</v>
          </cell>
          <cell r="H9598">
            <v>3172.5</v>
          </cell>
        </row>
        <row r="9599">
          <cell r="A9599">
            <v>2005</v>
          </cell>
          <cell r="B9599" t="str">
            <v>Aaron McKie</v>
          </cell>
          <cell r="D9599" t="str">
            <v>PHI</v>
          </cell>
          <cell r="F9599">
            <v>8.4</v>
          </cell>
          <cell r="G9599">
            <v>5500000</v>
          </cell>
          <cell r="H9599">
            <v>1115.1999999999998</v>
          </cell>
        </row>
        <row r="9600">
          <cell r="A9600">
            <v>2005</v>
          </cell>
          <cell r="B9600" t="str">
            <v>Marc Jackson</v>
          </cell>
          <cell r="D9600" t="str">
            <v>PHI</v>
          </cell>
          <cell r="F9600">
            <v>15.9</v>
          </cell>
          <cell r="G9600">
            <v>4225000</v>
          </cell>
          <cell r="H9600">
            <v>1976.3999999999999</v>
          </cell>
        </row>
        <row r="9601">
          <cell r="A9601">
            <v>2005</v>
          </cell>
          <cell r="B9601" t="str">
            <v>Kevin Ollie</v>
          </cell>
          <cell r="D9601" t="str">
            <v>PHI</v>
          </cell>
          <cell r="F9601">
            <v>6.7</v>
          </cell>
          <cell r="G9601">
            <v>2704350</v>
          </cell>
          <cell r="H9601">
            <v>158.6</v>
          </cell>
        </row>
        <row r="9602">
          <cell r="A9602">
            <v>2005</v>
          </cell>
          <cell r="B9602" t="str">
            <v>Kedrick Brown</v>
          </cell>
          <cell r="D9602" t="str">
            <v>PHI</v>
          </cell>
          <cell r="F9602">
            <v>9.6999999999999993</v>
          </cell>
          <cell r="G9602">
            <v>2332388</v>
          </cell>
          <cell r="H9602">
            <v>55.2</v>
          </cell>
        </row>
        <row r="9603">
          <cell r="A9603">
            <v>2005</v>
          </cell>
          <cell r="B9603" t="str">
            <v>Andre Iguodala</v>
          </cell>
          <cell r="D9603" t="str">
            <v>PHI</v>
          </cell>
          <cell r="F9603">
            <v>13.5</v>
          </cell>
          <cell r="G9603">
            <v>1914480</v>
          </cell>
          <cell r="H9603">
            <v>2689.6</v>
          </cell>
        </row>
        <row r="9604">
          <cell r="A9604">
            <v>2005</v>
          </cell>
          <cell r="B9604" t="str">
            <v>Samuel Dalembert</v>
          </cell>
          <cell r="D9604" t="str">
            <v>PHI</v>
          </cell>
          <cell r="F9604">
            <v>14.4</v>
          </cell>
          <cell r="G9604">
            <v>1599549</v>
          </cell>
          <cell r="H9604">
            <v>1785.6000000000001</v>
          </cell>
        </row>
        <row r="9605">
          <cell r="A9605">
            <v>2005</v>
          </cell>
          <cell r="B9605" t="str">
            <v>John Salmons</v>
          </cell>
          <cell r="D9605" t="str">
            <v>PHI</v>
          </cell>
          <cell r="F9605">
            <v>9.6999999999999993</v>
          </cell>
          <cell r="G9605">
            <v>925680</v>
          </cell>
          <cell r="H9605">
            <v>991.80000000000007</v>
          </cell>
        </row>
        <row r="9606">
          <cell r="A9606">
            <v>2005</v>
          </cell>
          <cell r="B9606" t="str">
            <v>Josh Davis</v>
          </cell>
          <cell r="D9606" t="str">
            <v>PHI</v>
          </cell>
          <cell r="F9606">
            <v>11.4</v>
          </cell>
          <cell r="G9606">
            <v>620046</v>
          </cell>
          <cell r="H9606">
            <v>327.59999999999997</v>
          </cell>
        </row>
        <row r="9607">
          <cell r="A9607">
            <v>2005</v>
          </cell>
          <cell r="B9607" t="str">
            <v>Kyle Korver</v>
          </cell>
          <cell r="D9607" t="str">
            <v>PHI</v>
          </cell>
          <cell r="F9607">
            <v>12.8</v>
          </cell>
          <cell r="G9607">
            <v>620046</v>
          </cell>
          <cell r="H9607">
            <v>2665</v>
          </cell>
        </row>
        <row r="9608">
          <cell r="A9608">
            <v>2005</v>
          </cell>
          <cell r="B9608" t="str">
            <v>Willie Green</v>
          </cell>
          <cell r="D9608" t="str">
            <v>PHI</v>
          </cell>
          <cell r="F9608">
            <v>9.6</v>
          </cell>
          <cell r="G9608">
            <v>620046</v>
          </cell>
          <cell r="H9608">
            <v>1065.8999999999999</v>
          </cell>
        </row>
        <row r="9609">
          <cell r="A9609">
            <v>2005</v>
          </cell>
          <cell r="B9609" t="str">
            <v>Shawn Marion</v>
          </cell>
          <cell r="D9609" t="str">
            <v>PHO</v>
          </cell>
          <cell r="F9609">
            <v>21.7</v>
          </cell>
          <cell r="G9609">
            <v>12330000</v>
          </cell>
          <cell r="H9609">
            <v>3142.7999999999997</v>
          </cell>
        </row>
        <row r="9610">
          <cell r="A9610">
            <v>2005</v>
          </cell>
          <cell r="B9610" t="str">
            <v>Steve Nash</v>
          </cell>
          <cell r="D9610" t="str">
            <v>PHO</v>
          </cell>
          <cell r="F9610">
            <v>22</v>
          </cell>
          <cell r="G9610">
            <v>8750000</v>
          </cell>
          <cell r="H9610">
            <v>2572.5</v>
          </cell>
        </row>
        <row r="9611">
          <cell r="A9611">
            <v>2005</v>
          </cell>
          <cell r="B9611" t="str">
            <v>Bo Outlaw</v>
          </cell>
          <cell r="D9611" t="str">
            <v>PHO</v>
          </cell>
          <cell r="F9611">
            <v>8.1</v>
          </cell>
          <cell r="G9611">
            <v>6573148</v>
          </cell>
          <cell r="H9611">
            <v>214.5</v>
          </cell>
        </row>
        <row r="9612">
          <cell r="A9612">
            <v>2005</v>
          </cell>
          <cell r="B9612" t="str">
            <v>Quentin Richardson</v>
          </cell>
          <cell r="D9612" t="str">
            <v>PHO</v>
          </cell>
          <cell r="F9612">
            <v>13.6</v>
          </cell>
          <cell r="G9612">
            <v>5800000</v>
          </cell>
          <cell r="H9612">
            <v>2836.1</v>
          </cell>
        </row>
        <row r="9613">
          <cell r="A9613">
            <v>2005</v>
          </cell>
          <cell r="B9613" t="str">
            <v>Joe Johnson</v>
          </cell>
          <cell r="D9613" t="str">
            <v>PHO</v>
          </cell>
          <cell r="F9613">
            <v>15.1</v>
          </cell>
          <cell r="G9613">
            <v>2358954</v>
          </cell>
          <cell r="H9613">
            <v>3239</v>
          </cell>
        </row>
        <row r="9614">
          <cell r="A9614">
            <v>2005</v>
          </cell>
          <cell r="B9614" t="str">
            <v>Jake Voskuhl</v>
          </cell>
          <cell r="D9614" t="str">
            <v>PHO</v>
          </cell>
          <cell r="F9614">
            <v>8.6999999999999993</v>
          </cell>
          <cell r="G9614">
            <v>1687500</v>
          </cell>
          <cell r="H9614">
            <v>361</v>
          </cell>
        </row>
        <row r="9615">
          <cell r="A9615">
            <v>2005</v>
          </cell>
          <cell r="B9615" t="str">
            <v>Steven Hunter</v>
          </cell>
          <cell r="D9615" t="str">
            <v>PHO</v>
          </cell>
          <cell r="F9615">
            <v>14.7</v>
          </cell>
          <cell r="G9615">
            <v>1000000</v>
          </cell>
          <cell r="H9615">
            <v>1048.8</v>
          </cell>
        </row>
        <row r="9616">
          <cell r="A9616">
            <v>2005</v>
          </cell>
          <cell r="B9616" t="str">
            <v>Leandro Barbosa</v>
          </cell>
          <cell r="D9616" t="str">
            <v>PHO</v>
          </cell>
          <cell r="F9616">
            <v>12.8</v>
          </cell>
          <cell r="G9616">
            <v>870000</v>
          </cell>
          <cell r="H9616">
            <v>1089.9000000000001</v>
          </cell>
        </row>
        <row r="9617">
          <cell r="A9617">
            <v>2005</v>
          </cell>
          <cell r="B9617" t="str">
            <v>Yuta Tabuse</v>
          </cell>
          <cell r="D9617" t="str">
            <v>PHO</v>
          </cell>
          <cell r="F9617">
            <v>15.6</v>
          </cell>
          <cell r="G9617">
            <v>108066</v>
          </cell>
          <cell r="H9617">
            <v>17.2</v>
          </cell>
        </row>
        <row r="9618">
          <cell r="A9618">
            <v>2005</v>
          </cell>
          <cell r="B9618" t="str">
            <v>Amar'e Stoudemire</v>
          </cell>
          <cell r="D9618" t="str">
            <v>PHO</v>
          </cell>
          <cell r="F9618">
            <v>26.6</v>
          </cell>
          <cell r="H9618">
            <v>2888</v>
          </cell>
        </row>
        <row r="9619">
          <cell r="A9619">
            <v>2005</v>
          </cell>
          <cell r="B9619" t="str">
            <v>Paul Shirley</v>
          </cell>
          <cell r="D9619" t="str">
            <v>PHO</v>
          </cell>
          <cell r="F9619">
            <v>9.9</v>
          </cell>
          <cell r="H9619">
            <v>29.7</v>
          </cell>
        </row>
        <row r="9620">
          <cell r="A9620">
            <v>2005</v>
          </cell>
          <cell r="B9620" t="str">
            <v>Shareef Abdur-Rahim</v>
          </cell>
          <cell r="D9620" t="str">
            <v>POR</v>
          </cell>
          <cell r="F9620">
            <v>18.7</v>
          </cell>
          <cell r="G9620">
            <v>14625000</v>
          </cell>
          <cell r="H9620">
            <v>1868.4</v>
          </cell>
        </row>
        <row r="9621">
          <cell r="A9621">
            <v>2005</v>
          </cell>
          <cell r="B9621" t="str">
            <v>Damon Stoudamire</v>
          </cell>
          <cell r="D9621" t="str">
            <v>POR</v>
          </cell>
          <cell r="F9621">
            <v>16.600000000000001</v>
          </cell>
          <cell r="G9621">
            <v>12500000</v>
          </cell>
          <cell r="H9621">
            <v>2762.1</v>
          </cell>
        </row>
        <row r="9622">
          <cell r="A9622">
            <v>2005</v>
          </cell>
          <cell r="B9622" t="str">
            <v>Theo Ratliff</v>
          </cell>
          <cell r="D9622" t="str">
            <v>POR</v>
          </cell>
          <cell r="F9622">
            <v>10.1</v>
          </cell>
          <cell r="G9622">
            <v>10937500</v>
          </cell>
          <cell r="H9622">
            <v>1732.5</v>
          </cell>
        </row>
        <row r="9623">
          <cell r="A9623">
            <v>2005</v>
          </cell>
          <cell r="B9623" t="str">
            <v>Derek Anderson</v>
          </cell>
          <cell r="D9623" t="str">
            <v>POR</v>
          </cell>
          <cell r="F9623">
            <v>11.7</v>
          </cell>
          <cell r="G9623">
            <v>8443500</v>
          </cell>
          <cell r="H9623">
            <v>1240.8</v>
          </cell>
        </row>
        <row r="9624">
          <cell r="A9624">
            <v>2005</v>
          </cell>
          <cell r="B9624" t="str">
            <v>Darius Miles</v>
          </cell>
          <cell r="D9624" t="str">
            <v>POR</v>
          </cell>
          <cell r="F9624">
            <v>15.5</v>
          </cell>
          <cell r="G9624">
            <v>6750000</v>
          </cell>
          <cell r="H9624">
            <v>1701</v>
          </cell>
        </row>
        <row r="9625">
          <cell r="A9625">
            <v>2005</v>
          </cell>
          <cell r="B9625" t="str">
            <v>Ruben Patterson</v>
          </cell>
          <cell r="D9625" t="str">
            <v>POR</v>
          </cell>
          <cell r="F9625">
            <v>15.8</v>
          </cell>
          <cell r="G9625">
            <v>5899400</v>
          </cell>
          <cell r="H9625">
            <v>1960</v>
          </cell>
        </row>
        <row r="9626">
          <cell r="A9626">
            <v>2005</v>
          </cell>
          <cell r="B9626" t="str">
            <v>Sebastian Telfair</v>
          </cell>
          <cell r="D9626" t="str">
            <v>POR</v>
          </cell>
          <cell r="F9626">
            <v>9.6999999999999993</v>
          </cell>
          <cell r="G9626">
            <v>1559280</v>
          </cell>
          <cell r="H9626">
            <v>1332.8000000000002</v>
          </cell>
        </row>
        <row r="9627">
          <cell r="A9627">
            <v>2005</v>
          </cell>
          <cell r="B9627" t="str">
            <v>Zach Randolph</v>
          </cell>
          <cell r="D9627" t="str">
            <v>POR</v>
          </cell>
          <cell r="F9627">
            <v>18.600000000000001</v>
          </cell>
          <cell r="G9627">
            <v>1504272</v>
          </cell>
          <cell r="H9627">
            <v>1600.8</v>
          </cell>
        </row>
        <row r="9628">
          <cell r="A9628">
            <v>2005</v>
          </cell>
          <cell r="B9628" t="str">
            <v>Joel Przybilla</v>
          </cell>
          <cell r="D9628" t="str">
            <v>POR</v>
          </cell>
          <cell r="F9628">
            <v>15.5</v>
          </cell>
          <cell r="G9628">
            <v>1500000</v>
          </cell>
          <cell r="H9628">
            <v>1854.3999999999999</v>
          </cell>
        </row>
        <row r="9629">
          <cell r="A9629">
            <v>2005</v>
          </cell>
          <cell r="B9629" t="str">
            <v>Viktor Khryapa</v>
          </cell>
          <cell r="D9629" t="str">
            <v>POR</v>
          </cell>
          <cell r="F9629">
            <v>9</v>
          </cell>
          <cell r="G9629">
            <v>1019400</v>
          </cell>
          <cell r="H9629">
            <v>521.6</v>
          </cell>
        </row>
        <row r="9630">
          <cell r="A9630">
            <v>2005</v>
          </cell>
          <cell r="B9630" t="str">
            <v>Travis Outlaw</v>
          </cell>
          <cell r="D9630" t="str">
            <v>POR</v>
          </cell>
          <cell r="F9630">
            <v>15.4</v>
          </cell>
          <cell r="G9630">
            <v>1011600</v>
          </cell>
          <cell r="H9630">
            <v>790.6</v>
          </cell>
        </row>
        <row r="9631">
          <cell r="A9631">
            <v>2005</v>
          </cell>
          <cell r="B9631" t="str">
            <v>Richie Frahm</v>
          </cell>
          <cell r="D9631" t="str">
            <v>POR</v>
          </cell>
          <cell r="F9631">
            <v>12.4</v>
          </cell>
          <cell r="G9631">
            <v>695046</v>
          </cell>
          <cell r="H9631">
            <v>498.8</v>
          </cell>
        </row>
        <row r="9632">
          <cell r="A9632">
            <v>2005</v>
          </cell>
          <cell r="B9632" t="str">
            <v>Geno Carlisle</v>
          </cell>
          <cell r="D9632" t="str">
            <v>POR</v>
          </cell>
          <cell r="F9632">
            <v>18.100000000000001</v>
          </cell>
          <cell r="G9632">
            <v>65779</v>
          </cell>
          <cell r="H9632">
            <v>16.200000000000003</v>
          </cell>
        </row>
        <row r="9633">
          <cell r="A9633">
            <v>2005</v>
          </cell>
          <cell r="B9633" t="str">
            <v>Nick Van</v>
          </cell>
          <cell r="D9633" t="str">
            <v>POR</v>
          </cell>
          <cell r="F9633">
            <v>12.5</v>
          </cell>
          <cell r="H9633">
            <v>1616.5</v>
          </cell>
        </row>
        <row r="9634">
          <cell r="A9634">
            <v>2005</v>
          </cell>
          <cell r="B9634" t="str">
            <v>Ha Seung-Jin</v>
          </cell>
          <cell r="D9634" t="str">
            <v>POR</v>
          </cell>
          <cell r="F9634">
            <v>2.5</v>
          </cell>
          <cell r="H9634">
            <v>104.5</v>
          </cell>
        </row>
        <row r="9635">
          <cell r="A9635">
            <v>2005</v>
          </cell>
          <cell r="B9635" t="str">
            <v>Mike Bibby</v>
          </cell>
          <cell r="D9635" t="str">
            <v>SAC</v>
          </cell>
          <cell r="F9635">
            <v>19.2</v>
          </cell>
          <cell r="G9635">
            <v>10500000</v>
          </cell>
          <cell r="H9635">
            <v>3088</v>
          </cell>
        </row>
        <row r="9636">
          <cell r="A9636">
            <v>2005</v>
          </cell>
          <cell r="B9636" t="str">
            <v>Brad Miller</v>
          </cell>
          <cell r="D9636" t="str">
            <v>SAC</v>
          </cell>
          <cell r="F9636">
            <v>20.7</v>
          </cell>
          <cell r="G9636">
            <v>7875000</v>
          </cell>
          <cell r="H9636">
            <v>2088.7999999999997</v>
          </cell>
        </row>
        <row r="9637">
          <cell r="A9637">
            <v>2005</v>
          </cell>
          <cell r="B9637" t="str">
            <v>Peja Stojakovic</v>
          </cell>
          <cell r="D9637" t="str">
            <v>SAC</v>
          </cell>
          <cell r="F9637">
            <v>17.3</v>
          </cell>
          <cell r="G9637">
            <v>6875000</v>
          </cell>
          <cell r="H9637">
            <v>2534.4</v>
          </cell>
        </row>
        <row r="9638">
          <cell r="A9638">
            <v>2005</v>
          </cell>
          <cell r="B9638" t="str">
            <v>Greg Ostertag</v>
          </cell>
          <cell r="D9638" t="str">
            <v>SAC</v>
          </cell>
          <cell r="F9638">
            <v>10</v>
          </cell>
          <cell r="G9638">
            <v>4000000</v>
          </cell>
          <cell r="H9638">
            <v>554.4</v>
          </cell>
        </row>
        <row r="9639">
          <cell r="A9639">
            <v>2005</v>
          </cell>
          <cell r="B9639" t="str">
            <v>Bobby Jackson</v>
          </cell>
          <cell r="D9639" t="str">
            <v>SAC</v>
          </cell>
          <cell r="F9639">
            <v>18</v>
          </cell>
          <cell r="G9639">
            <v>3150000</v>
          </cell>
          <cell r="H9639">
            <v>535</v>
          </cell>
        </row>
        <row r="9640">
          <cell r="A9640">
            <v>2005</v>
          </cell>
          <cell r="B9640" t="str">
            <v>Darius Songaila</v>
          </cell>
          <cell r="D9640" t="str">
            <v>SAC</v>
          </cell>
          <cell r="F9640">
            <v>14.9</v>
          </cell>
          <cell r="G9640">
            <v>1600000</v>
          </cell>
          <cell r="H9640">
            <v>1668.6000000000001</v>
          </cell>
        </row>
        <row r="9641">
          <cell r="A9641">
            <v>2005</v>
          </cell>
          <cell r="B9641" t="str">
            <v>Kevin Martin</v>
          </cell>
          <cell r="D9641" t="str">
            <v>SAC</v>
          </cell>
          <cell r="F9641">
            <v>8.6999999999999993</v>
          </cell>
          <cell r="G9641">
            <v>872040</v>
          </cell>
          <cell r="H9641">
            <v>454.5</v>
          </cell>
        </row>
        <row r="9642">
          <cell r="A9642">
            <v>2005</v>
          </cell>
          <cell r="B9642" t="str">
            <v>Matt Barnes</v>
          </cell>
          <cell r="D9642" t="str">
            <v>SAC</v>
          </cell>
          <cell r="F9642">
            <v>9</v>
          </cell>
          <cell r="G9642">
            <v>695046</v>
          </cell>
          <cell r="H9642">
            <v>713.80000000000007</v>
          </cell>
        </row>
        <row r="9643">
          <cell r="A9643">
            <v>2005</v>
          </cell>
          <cell r="B9643" t="str">
            <v>Maurice Evans</v>
          </cell>
          <cell r="D9643" t="str">
            <v>SAC</v>
          </cell>
          <cell r="F9643">
            <v>12.1</v>
          </cell>
          <cell r="G9643">
            <v>695046</v>
          </cell>
          <cell r="H9643">
            <v>1235</v>
          </cell>
        </row>
        <row r="9644">
          <cell r="A9644">
            <v>2005</v>
          </cell>
          <cell r="B9644" t="str">
            <v>Erik Daniels</v>
          </cell>
          <cell r="D9644" t="str">
            <v>SAC</v>
          </cell>
          <cell r="F9644">
            <v>4.5999999999999996</v>
          </cell>
          <cell r="G9644">
            <v>385277</v>
          </cell>
          <cell r="H9644">
            <v>71.399999999999991</v>
          </cell>
        </row>
        <row r="9645">
          <cell r="A9645">
            <v>2005</v>
          </cell>
          <cell r="B9645" t="str">
            <v>Glenn Robinson</v>
          </cell>
          <cell r="D9645" t="str">
            <v>SAS</v>
          </cell>
          <cell r="F9645">
            <v>17.2</v>
          </cell>
          <cell r="G9645">
            <v>12071250</v>
          </cell>
          <cell r="H9645">
            <v>156.6</v>
          </cell>
        </row>
        <row r="9646">
          <cell r="A9646">
            <v>2005</v>
          </cell>
          <cell r="B9646" t="str">
            <v>Manu Ginóbili</v>
          </cell>
          <cell r="D9646" t="str">
            <v>SAS</v>
          </cell>
          <cell r="F9646">
            <v>22.3</v>
          </cell>
          <cell r="G9646">
            <v>6603500</v>
          </cell>
          <cell r="H9646">
            <v>2190.4</v>
          </cell>
        </row>
        <row r="9647">
          <cell r="A9647">
            <v>2005</v>
          </cell>
          <cell r="B9647" t="str">
            <v>Dion Glover</v>
          </cell>
          <cell r="D9647" t="str">
            <v>SAS</v>
          </cell>
          <cell r="F9647">
            <v>14</v>
          </cell>
          <cell r="G9647">
            <v>385277</v>
          </cell>
          <cell r="H9647">
            <v>67.899999999999991</v>
          </cell>
        </row>
        <row r="9648">
          <cell r="A9648">
            <v>2005</v>
          </cell>
          <cell r="B9648" t="str">
            <v>Tony Massenburg</v>
          </cell>
          <cell r="D9648" t="str">
            <v>SAS</v>
          </cell>
          <cell r="F9648">
            <v>8.5</v>
          </cell>
          <cell r="G9648">
            <v>1100000</v>
          </cell>
          <cell r="H9648">
            <v>701.5</v>
          </cell>
        </row>
        <row r="9649">
          <cell r="A9649">
            <v>2005</v>
          </cell>
          <cell r="B9649" t="str">
            <v>Mike Wilks</v>
          </cell>
          <cell r="D9649" t="str">
            <v>SAS</v>
          </cell>
          <cell r="F9649">
            <v>11</v>
          </cell>
          <cell r="G9649">
            <v>720046</v>
          </cell>
          <cell r="H9649">
            <v>278.39999999999998</v>
          </cell>
        </row>
        <row r="9650">
          <cell r="A9650">
            <v>2005</v>
          </cell>
          <cell r="B9650" t="str">
            <v>Tony Parker</v>
          </cell>
          <cell r="D9650" t="str">
            <v>SAS</v>
          </cell>
          <cell r="F9650">
            <v>18</v>
          </cell>
          <cell r="G9650">
            <v>1545441</v>
          </cell>
          <cell r="H9650">
            <v>2736</v>
          </cell>
        </row>
        <row r="9651">
          <cell r="A9651">
            <v>2005</v>
          </cell>
          <cell r="B9651" t="str">
            <v>Robert Horry</v>
          </cell>
          <cell r="D9651" t="str">
            <v>SAS</v>
          </cell>
          <cell r="F9651">
            <v>14.9</v>
          </cell>
          <cell r="G9651">
            <v>1100000</v>
          </cell>
          <cell r="H9651">
            <v>1395</v>
          </cell>
        </row>
        <row r="9652">
          <cell r="A9652">
            <v>2005</v>
          </cell>
          <cell r="B9652" t="str">
            <v>Bruce Bowen</v>
          </cell>
          <cell r="D9652" t="str">
            <v>SAS</v>
          </cell>
          <cell r="F9652">
            <v>9.5</v>
          </cell>
          <cell r="G9652">
            <v>3000000</v>
          </cell>
          <cell r="H9652">
            <v>2624</v>
          </cell>
        </row>
        <row r="9653">
          <cell r="A9653">
            <v>2005</v>
          </cell>
          <cell r="B9653" t="str">
            <v>Brent Barry</v>
          </cell>
          <cell r="D9653" t="str">
            <v>SAS</v>
          </cell>
          <cell r="F9653">
            <v>14</v>
          </cell>
          <cell r="G9653">
            <v>4264900</v>
          </cell>
          <cell r="H9653">
            <v>1741.5</v>
          </cell>
        </row>
        <row r="9654">
          <cell r="A9654">
            <v>2005</v>
          </cell>
          <cell r="B9654" t="str">
            <v>Beno Udrih</v>
          </cell>
          <cell r="D9654" t="str">
            <v>SAS</v>
          </cell>
          <cell r="F9654">
            <v>14.3</v>
          </cell>
          <cell r="G9654">
            <v>841680</v>
          </cell>
          <cell r="H9654">
            <v>1152</v>
          </cell>
        </row>
        <row r="9655">
          <cell r="A9655">
            <v>2005</v>
          </cell>
          <cell r="B9655" t="str">
            <v>Rasho Nesterović</v>
          </cell>
          <cell r="D9655" t="str">
            <v>SAS</v>
          </cell>
          <cell r="F9655">
            <v>12</v>
          </cell>
          <cell r="G9655">
            <v>6160000</v>
          </cell>
          <cell r="H9655">
            <v>1785</v>
          </cell>
        </row>
        <row r="9656">
          <cell r="A9656">
            <v>2005</v>
          </cell>
          <cell r="B9656" t="str">
            <v>Devin Brown</v>
          </cell>
          <cell r="D9656" t="str">
            <v>SAS</v>
          </cell>
          <cell r="F9656">
            <v>14.6</v>
          </cell>
          <cell r="G9656">
            <v>695046</v>
          </cell>
          <cell r="H9656">
            <v>1239.5</v>
          </cell>
        </row>
        <row r="9657">
          <cell r="A9657">
            <v>2005</v>
          </cell>
          <cell r="B9657" t="str">
            <v>Sean Marks</v>
          </cell>
          <cell r="D9657" t="str">
            <v>SAS</v>
          </cell>
          <cell r="F9657">
            <v>8.6999999999999993</v>
          </cell>
          <cell r="G9657">
            <v>745046</v>
          </cell>
          <cell r="H9657">
            <v>243.79999999999998</v>
          </cell>
        </row>
        <row r="9658">
          <cell r="A9658">
            <v>2005</v>
          </cell>
          <cell r="B9658" t="str">
            <v>Tim Duncan</v>
          </cell>
          <cell r="D9658" t="str">
            <v>SAS</v>
          </cell>
          <cell r="F9658">
            <v>27</v>
          </cell>
          <cell r="G9658">
            <v>14260641</v>
          </cell>
          <cell r="H9658">
            <v>2204.4</v>
          </cell>
        </row>
        <row r="9659">
          <cell r="A9659">
            <v>2005</v>
          </cell>
          <cell r="B9659" t="str">
            <v>Ray Allen</v>
          </cell>
          <cell r="D9659" t="str">
            <v>SEA</v>
          </cell>
          <cell r="F9659">
            <v>20.9</v>
          </cell>
          <cell r="G9659">
            <v>14625000</v>
          </cell>
          <cell r="H9659">
            <v>3065.3999999999996</v>
          </cell>
        </row>
        <row r="9660">
          <cell r="A9660">
            <v>2005</v>
          </cell>
          <cell r="B9660" t="str">
            <v>Rashard Lewis</v>
          </cell>
          <cell r="D9660" t="str">
            <v>SEA</v>
          </cell>
          <cell r="F9660">
            <v>19.399999999999999</v>
          </cell>
          <cell r="G9660">
            <v>7792208</v>
          </cell>
          <cell r="H9660">
            <v>2698</v>
          </cell>
        </row>
        <row r="9661">
          <cell r="A9661">
            <v>2005</v>
          </cell>
          <cell r="B9661" t="str">
            <v>Vitaly Potapenko</v>
          </cell>
          <cell r="D9661" t="str">
            <v>SEA</v>
          </cell>
          <cell r="F9661">
            <v>14.5</v>
          </cell>
          <cell r="G9661">
            <v>6191250</v>
          </cell>
          <cell r="H9661">
            <v>336.59999999999997</v>
          </cell>
        </row>
        <row r="9662">
          <cell r="A9662">
            <v>2005</v>
          </cell>
          <cell r="B9662" t="str">
            <v>Danny Fortson</v>
          </cell>
          <cell r="D9662" t="str">
            <v>SEA</v>
          </cell>
          <cell r="F9662">
            <v>17</v>
          </cell>
          <cell r="G9662">
            <v>5818136</v>
          </cell>
          <cell r="H9662">
            <v>1047.8</v>
          </cell>
        </row>
        <row r="9663">
          <cell r="A9663">
            <v>2005</v>
          </cell>
          <cell r="B9663" t="str">
            <v>Jerome James</v>
          </cell>
          <cell r="D9663" t="str">
            <v>SEA</v>
          </cell>
          <cell r="F9663">
            <v>10</v>
          </cell>
          <cell r="G9663">
            <v>5455200</v>
          </cell>
          <cell r="H9663">
            <v>1328</v>
          </cell>
        </row>
        <row r="9664">
          <cell r="A9664">
            <v>2005</v>
          </cell>
          <cell r="B9664" t="str">
            <v>Vladimir Radmanović</v>
          </cell>
          <cell r="D9664" t="str">
            <v>SEA</v>
          </cell>
          <cell r="F9664">
            <v>13.7</v>
          </cell>
          <cell r="G9664">
            <v>2300984</v>
          </cell>
          <cell r="H9664">
            <v>1858.5</v>
          </cell>
        </row>
        <row r="9665">
          <cell r="A9665">
            <v>2005</v>
          </cell>
          <cell r="B9665" t="str">
            <v>Antonio Daniels</v>
          </cell>
          <cell r="D9665" t="str">
            <v>SEA</v>
          </cell>
          <cell r="F9665">
            <v>18</v>
          </cell>
          <cell r="G9665">
            <v>2200000</v>
          </cell>
          <cell r="H9665">
            <v>2025</v>
          </cell>
        </row>
        <row r="9666">
          <cell r="A9666">
            <v>2005</v>
          </cell>
          <cell r="B9666" t="str">
            <v>Nick Collison</v>
          </cell>
          <cell r="D9666" t="str">
            <v>SEA</v>
          </cell>
          <cell r="F9666">
            <v>15</v>
          </cell>
          <cell r="G9666">
            <v>1969680</v>
          </cell>
          <cell r="H9666">
            <v>1394</v>
          </cell>
        </row>
        <row r="9667">
          <cell r="A9667">
            <v>2005</v>
          </cell>
          <cell r="B9667" t="str">
            <v>Robert Swift</v>
          </cell>
          <cell r="D9667" t="str">
            <v>SEA</v>
          </cell>
          <cell r="F9667">
            <v>5.2</v>
          </cell>
          <cell r="G9667">
            <v>1641360</v>
          </cell>
          <cell r="H9667">
            <v>72</v>
          </cell>
        </row>
        <row r="9668">
          <cell r="A9668">
            <v>2005</v>
          </cell>
          <cell r="B9668" t="str">
            <v>Luke Ridnour</v>
          </cell>
          <cell r="D9668" t="str">
            <v>SEA</v>
          </cell>
          <cell r="F9668">
            <v>14.6</v>
          </cell>
          <cell r="G9668">
            <v>1531200</v>
          </cell>
          <cell r="H9668">
            <v>2574.7999999999997</v>
          </cell>
        </row>
        <row r="9669">
          <cell r="A9669">
            <v>2005</v>
          </cell>
          <cell r="B9669" t="str">
            <v>Reggie Evans</v>
          </cell>
          <cell r="D9669" t="str">
            <v>SEA</v>
          </cell>
          <cell r="F9669">
            <v>13</v>
          </cell>
          <cell r="G9669">
            <v>880000</v>
          </cell>
          <cell r="H9669">
            <v>1880.2</v>
          </cell>
        </row>
        <row r="9670">
          <cell r="A9670">
            <v>2005</v>
          </cell>
          <cell r="B9670" t="str">
            <v>Mateen Cleaves</v>
          </cell>
          <cell r="D9670" t="str">
            <v>SEA</v>
          </cell>
          <cell r="F9670">
            <v>9.1</v>
          </cell>
          <cell r="G9670">
            <v>735960</v>
          </cell>
          <cell r="H9670">
            <v>64.399999999999991</v>
          </cell>
        </row>
        <row r="9671">
          <cell r="A9671">
            <v>2005</v>
          </cell>
          <cell r="B9671" t="str">
            <v>Ronald Murray</v>
          </cell>
          <cell r="D9671" t="str">
            <v>SEA</v>
          </cell>
          <cell r="F9671">
            <v>9.9</v>
          </cell>
          <cell r="G9671">
            <v>695046</v>
          </cell>
          <cell r="H9671">
            <v>882</v>
          </cell>
        </row>
        <row r="9672">
          <cell r="A9672">
            <v>2005</v>
          </cell>
          <cell r="B9672" t="str">
            <v>Damien Wilkins</v>
          </cell>
          <cell r="D9672" t="str">
            <v>SEA</v>
          </cell>
          <cell r="F9672">
            <v>13.4</v>
          </cell>
          <cell r="G9672">
            <v>385277</v>
          </cell>
          <cell r="H9672">
            <v>519.09999999999991</v>
          </cell>
        </row>
        <row r="9673">
          <cell r="A9673">
            <v>2005</v>
          </cell>
          <cell r="B9673" t="str">
            <v>Jalen Rose</v>
          </cell>
          <cell r="D9673" t="str">
            <v>TOR</v>
          </cell>
          <cell r="F9673">
            <v>16.600000000000001</v>
          </cell>
          <cell r="G9673">
            <v>14487000</v>
          </cell>
          <cell r="H9673">
            <v>2713.5</v>
          </cell>
        </row>
        <row r="9674">
          <cell r="A9674">
            <v>2005</v>
          </cell>
          <cell r="B9674" t="str">
            <v>Donyell Marshall</v>
          </cell>
          <cell r="D9674" t="str">
            <v>TOR</v>
          </cell>
          <cell r="F9674">
            <v>19.899999999999999</v>
          </cell>
          <cell r="G9674">
            <v>5023850</v>
          </cell>
          <cell r="H9674">
            <v>1644.5</v>
          </cell>
        </row>
        <row r="9675">
          <cell r="A9675">
            <v>2005</v>
          </cell>
          <cell r="B9675" t="str">
            <v>Lamond Murray</v>
          </cell>
          <cell r="D9675" t="str">
            <v>TOR</v>
          </cell>
          <cell r="F9675">
            <v>13.7</v>
          </cell>
          <cell r="G9675">
            <v>4875000</v>
          </cell>
          <cell r="H9675">
            <v>917.6</v>
          </cell>
        </row>
        <row r="9676">
          <cell r="A9676">
            <v>2005</v>
          </cell>
          <cell r="B9676" t="str">
            <v>Morris Peterson</v>
          </cell>
          <cell r="D9676" t="str">
            <v>TOR</v>
          </cell>
          <cell r="F9676">
            <v>14.4</v>
          </cell>
          <cell r="G9676">
            <v>4400000</v>
          </cell>
          <cell r="H9676">
            <v>2509.2000000000003</v>
          </cell>
        </row>
        <row r="9677">
          <cell r="A9677">
            <v>2005</v>
          </cell>
          <cell r="B9677" t="str">
            <v>Rafer Alston</v>
          </cell>
          <cell r="D9677" t="str">
            <v>TOR</v>
          </cell>
          <cell r="F9677">
            <v>16.5</v>
          </cell>
          <cell r="G9677">
            <v>3500000</v>
          </cell>
          <cell r="H9677">
            <v>2720</v>
          </cell>
        </row>
        <row r="9678">
          <cell r="A9678">
            <v>2005</v>
          </cell>
          <cell r="B9678" t="str">
            <v>Chris Bosh</v>
          </cell>
          <cell r="D9678" t="str">
            <v>TOR</v>
          </cell>
          <cell r="F9678">
            <v>17.5</v>
          </cell>
          <cell r="G9678">
            <v>3129720</v>
          </cell>
          <cell r="H9678">
            <v>3013.2000000000003</v>
          </cell>
        </row>
        <row r="9679">
          <cell r="A9679">
            <v>2005</v>
          </cell>
          <cell r="B9679" t="str">
            <v>Rafael Araujo</v>
          </cell>
          <cell r="D9679" t="str">
            <v>TOR</v>
          </cell>
          <cell r="F9679">
            <v>7.1</v>
          </cell>
          <cell r="G9679">
            <v>2082720</v>
          </cell>
          <cell r="H9679">
            <v>737.5</v>
          </cell>
        </row>
        <row r="9680">
          <cell r="A9680">
            <v>2005</v>
          </cell>
          <cell r="B9680" t="str">
            <v>Milt Palacio</v>
          </cell>
          <cell r="D9680" t="str">
            <v>TOR</v>
          </cell>
          <cell r="F9680">
            <v>12.5</v>
          </cell>
          <cell r="G9680">
            <v>807546</v>
          </cell>
          <cell r="H9680">
            <v>1536</v>
          </cell>
        </row>
        <row r="9681">
          <cell r="A9681">
            <v>2005</v>
          </cell>
          <cell r="B9681" t="str">
            <v>Loren Woods</v>
          </cell>
          <cell r="D9681" t="str">
            <v>TOR</v>
          </cell>
          <cell r="F9681">
            <v>11.3</v>
          </cell>
          <cell r="G9681">
            <v>755000</v>
          </cell>
          <cell r="H9681">
            <v>711</v>
          </cell>
        </row>
        <row r="9682">
          <cell r="A9682">
            <v>2005</v>
          </cell>
          <cell r="B9682" t="str">
            <v>Matt Bonner</v>
          </cell>
          <cell r="D9682" t="str">
            <v>TOR</v>
          </cell>
          <cell r="F9682">
            <v>14.7</v>
          </cell>
          <cell r="G9682">
            <v>385277</v>
          </cell>
          <cell r="H9682">
            <v>1549.8</v>
          </cell>
        </row>
        <row r="9683">
          <cell r="A9683">
            <v>2005</v>
          </cell>
          <cell r="B9683" t="str">
            <v>Pape Sow</v>
          </cell>
          <cell r="D9683" t="str">
            <v>TOR</v>
          </cell>
          <cell r="F9683">
            <v>7.8</v>
          </cell>
          <cell r="G9683">
            <v>385277</v>
          </cell>
          <cell r="H9683">
            <v>253.8</v>
          </cell>
        </row>
        <row r="9684">
          <cell r="A9684">
            <v>2005</v>
          </cell>
          <cell r="B9684" t="str">
            <v>Omar Cook</v>
          </cell>
          <cell r="D9684" t="str">
            <v>TOR</v>
          </cell>
          <cell r="F9684">
            <v>17</v>
          </cell>
          <cell r="H9684">
            <v>74</v>
          </cell>
        </row>
        <row r="9685">
          <cell r="A9685">
            <v>2005</v>
          </cell>
          <cell r="B9685" t="str">
            <v>Chris Webber</v>
          </cell>
          <cell r="D9685" t="str">
            <v>TOT</v>
          </cell>
          <cell r="F9685">
            <v>18.600000000000001</v>
          </cell>
          <cell r="G9685">
            <v>17531250</v>
          </cell>
          <cell r="H9685">
            <v>2371.7999999999997</v>
          </cell>
        </row>
        <row r="9686">
          <cell r="A9686">
            <v>2005</v>
          </cell>
          <cell r="B9686" t="str">
            <v>Antoine Walker</v>
          </cell>
          <cell r="D9686" t="str">
            <v>TOT</v>
          </cell>
          <cell r="F9686">
            <v>15.5</v>
          </cell>
          <cell r="G9686">
            <v>14625000</v>
          </cell>
          <cell r="H9686">
            <v>2956.7999999999997</v>
          </cell>
        </row>
        <row r="9687">
          <cell r="A9687">
            <v>2005</v>
          </cell>
          <cell r="B9687" t="str">
            <v>Vince Carter</v>
          </cell>
          <cell r="D9687" t="str">
            <v>TOT</v>
          </cell>
          <cell r="F9687">
            <v>22.9</v>
          </cell>
          <cell r="G9687">
            <v>12584688</v>
          </cell>
          <cell r="H9687">
            <v>2825.9</v>
          </cell>
        </row>
        <row r="9688">
          <cell r="A9688">
            <v>2005</v>
          </cell>
          <cell r="B9688" t="str">
            <v>Baron Davis</v>
          </cell>
          <cell r="D9688" t="str">
            <v>TOT</v>
          </cell>
          <cell r="F9688">
            <v>20.8</v>
          </cell>
          <cell r="G9688">
            <v>12330000</v>
          </cell>
          <cell r="H9688">
            <v>1582.3999999999999</v>
          </cell>
        </row>
        <row r="9689">
          <cell r="A9689">
            <v>2005</v>
          </cell>
          <cell r="B9689" t="str">
            <v>Dale Davis</v>
          </cell>
          <cell r="D9689" t="str">
            <v>TOT</v>
          </cell>
          <cell r="F9689">
            <v>13.4</v>
          </cell>
          <cell r="G9689">
            <v>10068750</v>
          </cell>
          <cell r="H9689">
            <v>1305.3999999999999</v>
          </cell>
        </row>
        <row r="9690">
          <cell r="A9690">
            <v>2005</v>
          </cell>
          <cell r="B9690" t="str">
            <v>Maurice Taylor</v>
          </cell>
          <cell r="D9690" t="str">
            <v>TOT</v>
          </cell>
          <cell r="F9690">
            <v>9.4</v>
          </cell>
          <cell r="G9690">
            <v>8450000</v>
          </cell>
          <cell r="H9690">
            <v>1339</v>
          </cell>
        </row>
        <row r="9691">
          <cell r="A9691">
            <v>2005</v>
          </cell>
          <cell r="B9691" t="str">
            <v>Doug Christie</v>
          </cell>
          <cell r="D9691" t="str">
            <v>TOT</v>
          </cell>
          <cell r="F9691">
            <v>9.9</v>
          </cell>
          <cell r="G9691">
            <v>7550000</v>
          </cell>
          <cell r="H9691">
            <v>1523.6000000000001</v>
          </cell>
        </row>
        <row r="9692">
          <cell r="A9692">
            <v>2005</v>
          </cell>
          <cell r="B9692" t="str">
            <v>Shandon Anderson</v>
          </cell>
          <cell r="D9692" t="str">
            <v>TOT</v>
          </cell>
          <cell r="F9692">
            <v>9</v>
          </cell>
          <cell r="G9692">
            <v>7300000</v>
          </cell>
          <cell r="H9692">
            <v>1168.2</v>
          </cell>
        </row>
        <row r="9693">
          <cell r="A9693">
            <v>2005</v>
          </cell>
          <cell r="B9693" t="str">
            <v>Kenny Thomas</v>
          </cell>
          <cell r="D9693" t="str">
            <v>TOT</v>
          </cell>
          <cell r="F9693">
            <v>15.2</v>
          </cell>
          <cell r="G9693">
            <v>6000000</v>
          </cell>
          <cell r="H9693">
            <v>2168.1</v>
          </cell>
        </row>
        <row r="9694">
          <cell r="A9694">
            <v>2005</v>
          </cell>
          <cell r="B9694" t="str">
            <v>Calvin Booth</v>
          </cell>
          <cell r="D9694" t="str">
            <v>TOT</v>
          </cell>
          <cell r="F9694">
            <v>11.9</v>
          </cell>
          <cell r="G9694">
            <v>5900700</v>
          </cell>
          <cell r="H9694">
            <v>448.8</v>
          </cell>
        </row>
        <row r="9695">
          <cell r="A9695">
            <v>2005</v>
          </cell>
          <cell r="B9695" t="str">
            <v>Cuttino Mobley</v>
          </cell>
          <cell r="D9695" t="str">
            <v>TOT</v>
          </cell>
          <cell r="F9695">
            <v>15</v>
          </cell>
          <cell r="G9695">
            <v>5884500</v>
          </cell>
          <cell r="H9695">
            <v>2389.2000000000003</v>
          </cell>
        </row>
        <row r="9696">
          <cell r="A9696">
            <v>2005</v>
          </cell>
          <cell r="B9696" t="str">
            <v>Corliss Williamson</v>
          </cell>
          <cell r="D9696" t="str">
            <v>TOT</v>
          </cell>
          <cell r="F9696">
            <v>14.7</v>
          </cell>
          <cell r="G9696">
            <v>5500000</v>
          </cell>
          <cell r="H9696">
            <v>1526.3999999999999</v>
          </cell>
        </row>
        <row r="9697">
          <cell r="A9697">
            <v>2005</v>
          </cell>
          <cell r="B9697" t="str">
            <v>Alonzo Mourning</v>
          </cell>
          <cell r="D9697" t="str">
            <v>TOT</v>
          </cell>
          <cell r="F9697">
            <v>15.4</v>
          </cell>
          <cell r="G9697">
            <v>5408700</v>
          </cell>
          <cell r="H9697">
            <v>703</v>
          </cell>
        </row>
        <row r="9698">
          <cell r="A9698">
            <v>2005</v>
          </cell>
          <cell r="B9698" t="str">
            <v>Vin Baker</v>
          </cell>
          <cell r="D9698" t="str">
            <v>TOT</v>
          </cell>
          <cell r="F9698">
            <v>1.4</v>
          </cell>
          <cell r="G9698">
            <v>5333333</v>
          </cell>
          <cell r="H9698">
            <v>205.2</v>
          </cell>
        </row>
        <row r="9699">
          <cell r="A9699">
            <v>2005</v>
          </cell>
          <cell r="B9699" t="str">
            <v>Clifford Robinson</v>
          </cell>
          <cell r="D9699" t="str">
            <v>TOT</v>
          </cell>
          <cell r="F9699">
            <v>10.3</v>
          </cell>
          <cell r="G9699">
            <v>5287500</v>
          </cell>
          <cell r="H9699">
            <v>1689.8</v>
          </cell>
        </row>
        <row r="9700">
          <cell r="A9700">
            <v>2005</v>
          </cell>
          <cell r="B9700" t="str">
            <v>Nazr Mohammed</v>
          </cell>
          <cell r="D9700" t="str">
            <v>TOT</v>
          </cell>
          <cell r="F9700">
            <v>16.399999999999999</v>
          </cell>
          <cell r="G9700">
            <v>5250000</v>
          </cell>
          <cell r="H9700">
            <v>1932.7</v>
          </cell>
        </row>
        <row r="9701">
          <cell r="A9701">
            <v>2005</v>
          </cell>
          <cell r="B9701" t="str">
            <v>Brian Skinner</v>
          </cell>
          <cell r="D9701" t="str">
            <v>TOT</v>
          </cell>
          <cell r="F9701">
            <v>13.7</v>
          </cell>
          <cell r="G9701">
            <v>4500000</v>
          </cell>
          <cell r="H9701">
            <v>940.8</v>
          </cell>
        </row>
        <row r="9702">
          <cell r="A9702">
            <v>2005</v>
          </cell>
          <cell r="B9702" t="str">
            <v>David Wesley</v>
          </cell>
          <cell r="D9702" t="str">
            <v>TOT</v>
          </cell>
          <cell r="F9702">
            <v>11.8</v>
          </cell>
          <cell r="G9702">
            <v>4455000</v>
          </cell>
          <cell r="H9702">
            <v>2776</v>
          </cell>
        </row>
        <row r="9703">
          <cell r="A9703">
            <v>2005</v>
          </cell>
          <cell r="B9703" t="str">
            <v>Elden Campbell</v>
          </cell>
          <cell r="D9703" t="str">
            <v>TOT</v>
          </cell>
          <cell r="F9703">
            <v>7.2</v>
          </cell>
          <cell r="G9703">
            <v>4400000</v>
          </cell>
          <cell r="H9703">
            <v>392</v>
          </cell>
        </row>
        <row r="9704">
          <cell r="A9704">
            <v>2005</v>
          </cell>
          <cell r="B9704" t="str">
            <v>Carlos Arroyo</v>
          </cell>
          <cell r="D9704" t="str">
            <v>TOT</v>
          </cell>
          <cell r="F9704">
            <v>11.3</v>
          </cell>
          <cell r="G9704">
            <v>4000000</v>
          </cell>
          <cell r="H9704">
            <v>1449</v>
          </cell>
        </row>
        <row r="9705">
          <cell r="A9705">
            <v>2005</v>
          </cell>
          <cell r="B9705" t="str">
            <v>Moochie Norris</v>
          </cell>
          <cell r="D9705" t="str">
            <v>TOT</v>
          </cell>
          <cell r="F9705">
            <v>6.1</v>
          </cell>
          <cell r="G9705">
            <v>3850000</v>
          </cell>
          <cell r="H9705">
            <v>361</v>
          </cell>
        </row>
        <row r="9706">
          <cell r="A9706">
            <v>2005</v>
          </cell>
          <cell r="B9706" t="str">
            <v>Eduardo Najera</v>
          </cell>
          <cell r="D9706" t="str">
            <v>TOT</v>
          </cell>
          <cell r="F9706">
            <v>11.2</v>
          </cell>
          <cell r="G9706">
            <v>3809524</v>
          </cell>
          <cell r="H9706">
            <v>1183.1999999999998</v>
          </cell>
        </row>
        <row r="9707">
          <cell r="A9707">
            <v>2005</v>
          </cell>
          <cell r="B9707" t="str">
            <v>Aaron Williams</v>
          </cell>
          <cell r="D9707" t="str">
            <v>TOT</v>
          </cell>
          <cell r="F9707">
            <v>5.9</v>
          </cell>
          <cell r="G9707">
            <v>3790257</v>
          </cell>
          <cell r="H9707">
            <v>315</v>
          </cell>
        </row>
        <row r="9708">
          <cell r="A9708">
            <v>2005</v>
          </cell>
          <cell r="B9708" t="str">
            <v>Eric Williams</v>
          </cell>
          <cell r="D9708" t="str">
            <v>TOT</v>
          </cell>
          <cell r="F9708">
            <v>10.7</v>
          </cell>
          <cell r="G9708">
            <v>3580000</v>
          </cell>
          <cell r="H9708">
            <v>1320</v>
          </cell>
        </row>
        <row r="9709">
          <cell r="A9709">
            <v>2005</v>
          </cell>
          <cell r="B9709" t="str">
            <v>Speedy Claxton</v>
          </cell>
          <cell r="D9709" t="str">
            <v>TOT</v>
          </cell>
          <cell r="F9709">
            <v>15.8</v>
          </cell>
          <cell r="G9709">
            <v>3300000</v>
          </cell>
          <cell r="H9709">
            <v>1866.2</v>
          </cell>
        </row>
        <row r="9710">
          <cell r="A9710">
            <v>2005</v>
          </cell>
          <cell r="B9710" t="str">
            <v>Mike James</v>
          </cell>
          <cell r="D9710" t="str">
            <v>TOT</v>
          </cell>
          <cell r="F9710">
            <v>16.600000000000001</v>
          </cell>
          <cell r="G9710">
            <v>3100000</v>
          </cell>
          <cell r="H9710">
            <v>1857.4</v>
          </cell>
        </row>
        <row r="9711">
          <cell r="A9711">
            <v>2005</v>
          </cell>
          <cell r="B9711" t="str">
            <v>Rodney Rogers</v>
          </cell>
          <cell r="D9711" t="str">
            <v>TOT</v>
          </cell>
          <cell r="F9711">
            <v>8.9</v>
          </cell>
          <cell r="G9711">
            <v>2700000</v>
          </cell>
          <cell r="H9711">
            <v>1368.8000000000002</v>
          </cell>
        </row>
        <row r="9712">
          <cell r="A9712">
            <v>2005</v>
          </cell>
          <cell r="B9712" t="str">
            <v>Tom Gugliotta</v>
          </cell>
          <cell r="D9712" t="str">
            <v>TOT</v>
          </cell>
          <cell r="F9712">
            <v>9.9</v>
          </cell>
          <cell r="G9712">
            <v>2700000</v>
          </cell>
          <cell r="H9712">
            <v>968.2</v>
          </cell>
        </row>
        <row r="9713">
          <cell r="A9713">
            <v>2005</v>
          </cell>
          <cell r="B9713" t="str">
            <v>Jim Jackson</v>
          </cell>
          <cell r="D9713" t="str">
            <v>TOT</v>
          </cell>
          <cell r="F9713">
            <v>10.9</v>
          </cell>
          <cell r="G9713">
            <v>2420000</v>
          </cell>
          <cell r="H9713">
            <v>1984</v>
          </cell>
        </row>
        <row r="9714">
          <cell r="A9714">
            <v>2005</v>
          </cell>
          <cell r="B9714" t="str">
            <v>Darrell Armstrong</v>
          </cell>
          <cell r="D9714" t="str">
            <v>TOT</v>
          </cell>
          <cell r="F9714">
            <v>11</v>
          </cell>
          <cell r="G9714">
            <v>2275000</v>
          </cell>
          <cell r="H9714">
            <v>990</v>
          </cell>
        </row>
        <row r="9715">
          <cell r="A9715">
            <v>2005</v>
          </cell>
          <cell r="B9715" t="str">
            <v>Malik Allen</v>
          </cell>
          <cell r="D9715" t="str">
            <v>TOT</v>
          </cell>
          <cell r="F9715">
            <v>14.2</v>
          </cell>
          <cell r="G9715">
            <v>1950625</v>
          </cell>
          <cell r="H9715">
            <v>518.4</v>
          </cell>
        </row>
        <row r="9716">
          <cell r="A9716">
            <v>2005</v>
          </cell>
          <cell r="B9716" t="str">
            <v>Jon Barry</v>
          </cell>
          <cell r="D9716" t="str">
            <v>TOT</v>
          </cell>
          <cell r="F9716">
            <v>13.4</v>
          </cell>
          <cell r="G9716">
            <v>1800000</v>
          </cell>
          <cell r="H9716">
            <v>1504.2</v>
          </cell>
        </row>
        <row r="9717">
          <cell r="A9717">
            <v>2005</v>
          </cell>
          <cell r="B9717" t="str">
            <v>Jerome Moiso</v>
          </cell>
          <cell r="D9717" t="str">
            <v>TOT</v>
          </cell>
          <cell r="F9717">
            <v>12.3</v>
          </cell>
          <cell r="G9717">
            <v>1760000</v>
          </cell>
          <cell r="H9717">
            <v>120</v>
          </cell>
        </row>
        <row r="9718">
          <cell r="A9718">
            <v>2005</v>
          </cell>
          <cell r="B9718" t="str">
            <v>Tyronn Lue</v>
          </cell>
          <cell r="D9718" t="str">
            <v>TOT</v>
          </cell>
          <cell r="F9718">
            <v>14.1</v>
          </cell>
          <cell r="G9718">
            <v>1600000</v>
          </cell>
          <cell r="H9718">
            <v>2009</v>
          </cell>
        </row>
        <row r="9719">
          <cell r="A9719">
            <v>2005</v>
          </cell>
          <cell r="B9719" t="str">
            <v>Wesley Person</v>
          </cell>
          <cell r="D9719" t="str">
            <v>TOT</v>
          </cell>
          <cell r="F9719">
            <v>14.1</v>
          </cell>
          <cell r="G9719">
            <v>1600000</v>
          </cell>
          <cell r="H9719">
            <v>668.30000000000007</v>
          </cell>
        </row>
        <row r="9720">
          <cell r="A9720">
            <v>2005</v>
          </cell>
          <cell r="B9720" t="str">
            <v>Bostjan Nachbar</v>
          </cell>
          <cell r="D9720" t="str">
            <v>TOT</v>
          </cell>
          <cell r="F9720">
            <v>10.1</v>
          </cell>
          <cell r="G9720">
            <v>1493880</v>
          </cell>
          <cell r="H9720">
            <v>1341.8999999999999</v>
          </cell>
        </row>
        <row r="9721">
          <cell r="A9721">
            <v>2005</v>
          </cell>
          <cell r="B9721" t="str">
            <v>Reece Gaines</v>
          </cell>
          <cell r="D9721" t="str">
            <v>TOT</v>
          </cell>
          <cell r="F9721">
            <v>3.5</v>
          </cell>
          <cell r="G9721">
            <v>1454640</v>
          </cell>
          <cell r="H9721">
            <v>186.9</v>
          </cell>
        </row>
        <row r="9722">
          <cell r="A9722">
            <v>2005</v>
          </cell>
          <cell r="B9722" t="str">
            <v>Jiri Welsch</v>
          </cell>
          <cell r="D9722" t="str">
            <v>TOT</v>
          </cell>
          <cell r="F9722">
            <v>10.9</v>
          </cell>
          <cell r="G9722">
            <v>1419240</v>
          </cell>
          <cell r="H9722">
            <v>1313.5</v>
          </cell>
        </row>
        <row r="9723">
          <cell r="A9723">
            <v>2005</v>
          </cell>
          <cell r="B9723" t="str">
            <v>Walter McCarty</v>
          </cell>
          <cell r="D9723" t="str">
            <v>TOT</v>
          </cell>
          <cell r="F9723">
            <v>8.1999999999999993</v>
          </cell>
          <cell r="G9723">
            <v>1337500</v>
          </cell>
          <cell r="H9723">
            <v>907.19999999999993</v>
          </cell>
        </row>
        <row r="9724">
          <cell r="A9724">
            <v>2005</v>
          </cell>
          <cell r="B9724" t="str">
            <v>Zarko Cabarkapa</v>
          </cell>
          <cell r="D9724" t="str">
            <v>TOT</v>
          </cell>
          <cell r="F9724">
            <v>16.899999999999999</v>
          </cell>
          <cell r="G9724">
            <v>1312800</v>
          </cell>
          <cell r="H9724">
            <v>476</v>
          </cell>
        </row>
        <row r="9725">
          <cell r="A9725">
            <v>2005</v>
          </cell>
          <cell r="B9725" t="str">
            <v>Kenny Anderson</v>
          </cell>
          <cell r="D9725" t="str">
            <v>TOT</v>
          </cell>
          <cell r="F9725">
            <v>10.1</v>
          </cell>
          <cell r="G9725">
            <v>1100000</v>
          </cell>
          <cell r="H9725">
            <v>743.9</v>
          </cell>
        </row>
        <row r="9726">
          <cell r="A9726">
            <v>2005</v>
          </cell>
          <cell r="B9726" t="str">
            <v>Casey Jacobsen</v>
          </cell>
          <cell r="D9726" t="str">
            <v>TOT</v>
          </cell>
          <cell r="F9726">
            <v>10.3</v>
          </cell>
          <cell r="G9726">
            <v>1082160</v>
          </cell>
          <cell r="H9726">
            <v>1797.6</v>
          </cell>
        </row>
        <row r="9727">
          <cell r="A9727">
            <v>2005</v>
          </cell>
          <cell r="B9727" t="str">
            <v>Maciej Lampe</v>
          </cell>
          <cell r="D9727" t="str">
            <v>TOT</v>
          </cell>
          <cell r="F9727">
            <v>7.3</v>
          </cell>
          <cell r="G9727">
            <v>900000</v>
          </cell>
          <cell r="H9727">
            <v>381.1</v>
          </cell>
        </row>
        <row r="9728">
          <cell r="A9728">
            <v>2005</v>
          </cell>
          <cell r="B9728" t="str">
            <v>Dan Dickau</v>
          </cell>
          <cell r="D9728" t="str">
            <v>TOT</v>
          </cell>
          <cell r="F9728">
            <v>14.9</v>
          </cell>
          <cell r="G9728">
            <v>893400</v>
          </cell>
          <cell r="H9728">
            <v>2087.4</v>
          </cell>
        </row>
        <row r="9729">
          <cell r="A9729">
            <v>2005</v>
          </cell>
          <cell r="B9729" t="str">
            <v>Michael Bradley</v>
          </cell>
          <cell r="D9729" t="str">
            <v>TOT</v>
          </cell>
          <cell r="F9729">
            <v>11.7</v>
          </cell>
          <cell r="G9729">
            <v>720046</v>
          </cell>
          <cell r="H9729">
            <v>118.8</v>
          </cell>
        </row>
        <row r="9730">
          <cell r="A9730">
            <v>2005</v>
          </cell>
          <cell r="B9730" t="str">
            <v>Smush Parker</v>
          </cell>
          <cell r="D9730" t="str">
            <v>TOT</v>
          </cell>
          <cell r="F9730">
            <v>6</v>
          </cell>
          <cell r="G9730">
            <v>695046</v>
          </cell>
          <cell r="H9730">
            <v>144</v>
          </cell>
        </row>
        <row r="9731">
          <cell r="A9731">
            <v>2005</v>
          </cell>
          <cell r="B9731" t="str">
            <v>Eddie House</v>
          </cell>
          <cell r="D9731" t="str">
            <v>TOT</v>
          </cell>
          <cell r="F9731">
            <v>15.8</v>
          </cell>
          <cell r="G9731">
            <v>563327</v>
          </cell>
          <cell r="H9731">
            <v>890.8</v>
          </cell>
        </row>
        <row r="9732">
          <cell r="A9732">
            <v>2005</v>
          </cell>
          <cell r="B9732" t="str">
            <v>Jackson Vroman</v>
          </cell>
          <cell r="D9732" t="str">
            <v>TOT</v>
          </cell>
          <cell r="F9732">
            <v>9.6</v>
          </cell>
          <cell r="G9732">
            <v>385277</v>
          </cell>
          <cell r="H9732">
            <v>703.80000000000007</v>
          </cell>
        </row>
        <row r="9733">
          <cell r="A9733">
            <v>2005</v>
          </cell>
          <cell r="B9733" t="str">
            <v>Luis Flores</v>
          </cell>
          <cell r="D9733" t="str">
            <v>TOT</v>
          </cell>
          <cell r="F9733">
            <v>10.1</v>
          </cell>
          <cell r="G9733">
            <v>385277</v>
          </cell>
          <cell r="H9733">
            <v>76.8</v>
          </cell>
        </row>
        <row r="9734">
          <cell r="A9734">
            <v>2005</v>
          </cell>
          <cell r="B9734" t="str">
            <v>Andre Barrett</v>
          </cell>
          <cell r="D9734" t="str">
            <v>TOT</v>
          </cell>
          <cell r="F9734">
            <v>8.6</v>
          </cell>
          <cell r="G9734">
            <v>385277</v>
          </cell>
          <cell r="H9734">
            <v>482.59999999999997</v>
          </cell>
        </row>
        <row r="9735">
          <cell r="A9735">
            <v>2005</v>
          </cell>
          <cell r="B9735" t="str">
            <v>Anthony Goldwire</v>
          </cell>
          <cell r="D9735" t="str">
            <v>TOT</v>
          </cell>
          <cell r="F9735">
            <v>15.1</v>
          </cell>
          <cell r="G9735">
            <v>116713</v>
          </cell>
          <cell r="H9735">
            <v>537.9</v>
          </cell>
        </row>
        <row r="9736">
          <cell r="A9736">
            <v>2005</v>
          </cell>
          <cell r="B9736" t="str">
            <v>Steve Smith</v>
          </cell>
          <cell r="D9736" t="str">
            <v>TOT</v>
          </cell>
          <cell r="F9736">
            <v>13.6</v>
          </cell>
          <cell r="H9736">
            <v>750</v>
          </cell>
        </row>
        <row r="9737">
          <cell r="A9737">
            <v>2005</v>
          </cell>
          <cell r="B9737" t="str">
            <v>Malik Rose</v>
          </cell>
          <cell r="D9737" t="str">
            <v>SAS</v>
          </cell>
          <cell r="F9737">
            <v>12.2</v>
          </cell>
          <cell r="G9737">
            <v>5462500</v>
          </cell>
          <cell r="H9737">
            <v>1474.3999999999999</v>
          </cell>
        </row>
        <row r="9738">
          <cell r="A9738">
            <v>2005</v>
          </cell>
          <cell r="B9738" t="str">
            <v>Keith Van</v>
          </cell>
          <cell r="D9738" t="str">
            <v>TOT</v>
          </cell>
          <cell r="F9738">
            <v>15.7</v>
          </cell>
          <cell r="H9738">
            <v>1500.3999999999999</v>
          </cell>
        </row>
        <row r="9739">
          <cell r="A9739">
            <v>2005</v>
          </cell>
          <cell r="B9739" t="str">
            <v>Kareem Rush</v>
          </cell>
          <cell r="D9739" t="str">
            <v>TOT</v>
          </cell>
          <cell r="F9739">
            <v>10.1</v>
          </cell>
          <cell r="H9739">
            <v>969.59999999999991</v>
          </cell>
        </row>
        <row r="9740">
          <cell r="A9740">
            <v>2005</v>
          </cell>
          <cell r="B9740" t="str">
            <v>Rodney White</v>
          </cell>
          <cell r="D9740" t="str">
            <v>TOT</v>
          </cell>
          <cell r="F9740">
            <v>12.3</v>
          </cell>
          <cell r="H9740">
            <v>678.59999999999991</v>
          </cell>
        </row>
        <row r="9741">
          <cell r="A9741">
            <v>2005</v>
          </cell>
          <cell r="B9741" t="str">
            <v>Nikoloz Tskitishvili</v>
          </cell>
          <cell r="D9741" t="str">
            <v>TOT</v>
          </cell>
          <cell r="F9741">
            <v>2.7</v>
          </cell>
          <cell r="H9741">
            <v>220.5</v>
          </cell>
        </row>
        <row r="9742">
          <cell r="A9742">
            <v>2005</v>
          </cell>
          <cell r="B9742" t="str">
            <v>James Thomas</v>
          </cell>
          <cell r="D9742" t="str">
            <v>TOT</v>
          </cell>
          <cell r="F9742">
            <v>14</v>
          </cell>
          <cell r="H9742">
            <v>116.6</v>
          </cell>
        </row>
        <row r="9743">
          <cell r="A9743">
            <v>2005</v>
          </cell>
          <cell r="B9743" t="str">
            <v>Maurice Baker</v>
          </cell>
          <cell r="D9743" t="str">
            <v>TOT</v>
          </cell>
          <cell r="F9743">
            <v>-0.2</v>
          </cell>
          <cell r="H9743">
            <v>19</v>
          </cell>
        </row>
        <row r="9744">
          <cell r="A9744">
            <v>2005</v>
          </cell>
          <cell r="B9744" t="str">
            <v>Carlos Boozer</v>
          </cell>
          <cell r="D9744" t="str">
            <v>UTA</v>
          </cell>
          <cell r="F9744">
            <v>19.2</v>
          </cell>
          <cell r="G9744">
            <v>10967500</v>
          </cell>
          <cell r="H9744">
            <v>1769.7</v>
          </cell>
        </row>
        <row r="9745">
          <cell r="A9745">
            <v>2005</v>
          </cell>
          <cell r="B9745" t="str">
            <v>Mehmet Okur</v>
          </cell>
          <cell r="D9745" t="str">
            <v>UTA</v>
          </cell>
          <cell r="F9745">
            <v>18.899999999999999</v>
          </cell>
          <cell r="G9745">
            <v>7500000</v>
          </cell>
          <cell r="H9745">
            <v>2304.2000000000003</v>
          </cell>
        </row>
        <row r="9746">
          <cell r="A9746">
            <v>2005</v>
          </cell>
          <cell r="B9746" t="str">
            <v>Howard Eisley</v>
          </cell>
          <cell r="D9746" t="str">
            <v>UTA</v>
          </cell>
          <cell r="F9746">
            <v>9.3000000000000007</v>
          </cell>
          <cell r="G9746">
            <v>5201923</v>
          </cell>
          <cell r="H9746">
            <v>1428.2</v>
          </cell>
        </row>
        <row r="9747">
          <cell r="A9747">
            <v>2005</v>
          </cell>
          <cell r="B9747" t="str">
            <v>Matt Harpring</v>
          </cell>
          <cell r="D9747" t="str">
            <v>UTA</v>
          </cell>
          <cell r="F9747">
            <v>15.5</v>
          </cell>
          <cell r="G9747">
            <v>4690000</v>
          </cell>
          <cell r="H9747">
            <v>2581.8000000000002</v>
          </cell>
        </row>
        <row r="9748">
          <cell r="A9748">
            <v>2005</v>
          </cell>
          <cell r="B9748" t="str">
            <v>Gordan Giricek</v>
          </cell>
          <cell r="D9748" t="str">
            <v>UTA</v>
          </cell>
          <cell r="F9748">
            <v>12.9</v>
          </cell>
          <cell r="G9748">
            <v>4000000</v>
          </cell>
          <cell r="H9748">
            <v>1660.5</v>
          </cell>
        </row>
        <row r="9749">
          <cell r="A9749">
            <v>2005</v>
          </cell>
          <cell r="B9749" t="str">
            <v>Jarron Collins</v>
          </cell>
          <cell r="D9749" t="str">
            <v>UTA</v>
          </cell>
          <cell r="F9749">
            <v>8</v>
          </cell>
          <cell r="G9749">
            <v>1700000</v>
          </cell>
          <cell r="H9749">
            <v>960</v>
          </cell>
        </row>
        <row r="9750">
          <cell r="A9750">
            <v>2005</v>
          </cell>
          <cell r="B9750" t="str">
            <v>Andrei Kirilenko</v>
          </cell>
          <cell r="D9750" t="str">
            <v>UTA</v>
          </cell>
          <cell r="F9750">
            <v>24.4</v>
          </cell>
          <cell r="G9750">
            <v>1671694</v>
          </cell>
          <cell r="H9750">
            <v>1348.8999999999999</v>
          </cell>
        </row>
        <row r="9751">
          <cell r="A9751">
            <v>2005</v>
          </cell>
          <cell r="B9751" t="str">
            <v>Kris Humphries</v>
          </cell>
          <cell r="D9751" t="str">
            <v>UTA</v>
          </cell>
          <cell r="F9751">
            <v>9.5</v>
          </cell>
          <cell r="G9751">
            <v>1481400</v>
          </cell>
          <cell r="H9751">
            <v>871</v>
          </cell>
        </row>
        <row r="9752">
          <cell r="A9752">
            <v>2005</v>
          </cell>
          <cell r="B9752" t="str">
            <v>Kirk Snyder</v>
          </cell>
          <cell r="D9752" t="str">
            <v>UTA</v>
          </cell>
          <cell r="F9752">
            <v>8.6</v>
          </cell>
          <cell r="G9752">
            <v>1336920</v>
          </cell>
          <cell r="H9752">
            <v>904.40000000000009</v>
          </cell>
        </row>
        <row r="9753">
          <cell r="A9753">
            <v>2005</v>
          </cell>
          <cell r="B9753" t="str">
            <v>Raja Bell</v>
          </cell>
          <cell r="D9753" t="str">
            <v>UTA</v>
          </cell>
          <cell r="F9753">
            <v>12.2</v>
          </cell>
          <cell r="G9753">
            <v>1320000</v>
          </cell>
          <cell r="H9753">
            <v>1789.1999999999998</v>
          </cell>
        </row>
        <row r="9754">
          <cell r="A9754">
            <v>2005</v>
          </cell>
          <cell r="B9754" t="str">
            <v>Curtis Borchardt</v>
          </cell>
          <cell r="D9754" t="str">
            <v>UTA</v>
          </cell>
          <cell r="F9754">
            <v>9.4</v>
          </cell>
          <cell r="G9754">
            <v>1280880</v>
          </cell>
          <cell r="H9754">
            <v>857.6</v>
          </cell>
        </row>
        <row r="9755">
          <cell r="A9755">
            <v>2005</v>
          </cell>
          <cell r="B9755" t="str">
            <v>Raul Lopez</v>
          </cell>
          <cell r="D9755" t="str">
            <v>UTA</v>
          </cell>
          <cell r="F9755">
            <v>12.9</v>
          </cell>
          <cell r="G9755">
            <v>997320</v>
          </cell>
          <cell r="H9755">
            <v>517.69999999999993</v>
          </cell>
        </row>
        <row r="9756">
          <cell r="A9756">
            <v>2005</v>
          </cell>
          <cell r="B9756" t="str">
            <v>Keith McLeod</v>
          </cell>
          <cell r="D9756" t="str">
            <v>UTA</v>
          </cell>
          <cell r="F9756">
            <v>10.4</v>
          </cell>
          <cell r="G9756">
            <v>750000</v>
          </cell>
          <cell r="H9756">
            <v>1383.3000000000002</v>
          </cell>
        </row>
        <row r="9757">
          <cell r="A9757">
            <v>2005</v>
          </cell>
          <cell r="B9757" t="str">
            <v>Randy Livingston</v>
          </cell>
          <cell r="D9757" t="str">
            <v>UTA</v>
          </cell>
          <cell r="F9757">
            <v>13.3</v>
          </cell>
          <cell r="H9757">
            <v>227.8</v>
          </cell>
        </row>
        <row r="9758">
          <cell r="A9758">
            <v>2005</v>
          </cell>
          <cell r="B9758" t="str">
            <v>Ben Handlogten</v>
          </cell>
          <cell r="D9758" t="str">
            <v>UTA</v>
          </cell>
          <cell r="F9758">
            <v>10.3</v>
          </cell>
          <cell r="H9758">
            <v>296.09999999999997</v>
          </cell>
        </row>
        <row r="9759">
          <cell r="A9759">
            <v>2005</v>
          </cell>
          <cell r="B9759" t="str">
            <v>Antawn Jamison</v>
          </cell>
          <cell r="D9759" t="str">
            <v>WAS</v>
          </cell>
          <cell r="F9759">
            <v>16.899999999999999</v>
          </cell>
          <cell r="G9759">
            <v>12584688</v>
          </cell>
          <cell r="H9759">
            <v>2604.3999999999996</v>
          </cell>
        </row>
        <row r="9760">
          <cell r="A9760">
            <v>2005</v>
          </cell>
          <cell r="B9760" t="str">
            <v>Gilbert Arenas</v>
          </cell>
          <cell r="D9760" t="str">
            <v>WAS</v>
          </cell>
          <cell r="F9760">
            <v>21.3</v>
          </cell>
          <cell r="G9760">
            <v>9389600</v>
          </cell>
          <cell r="H9760">
            <v>3272</v>
          </cell>
        </row>
        <row r="9761">
          <cell r="A9761">
            <v>2005</v>
          </cell>
          <cell r="B9761" t="str">
            <v>Larry Hughes</v>
          </cell>
          <cell r="D9761" t="str">
            <v>WAS</v>
          </cell>
          <cell r="F9761">
            <v>21.6</v>
          </cell>
          <cell r="G9761">
            <v>5455200</v>
          </cell>
          <cell r="H9761">
            <v>2360.7000000000003</v>
          </cell>
        </row>
        <row r="9762">
          <cell r="A9762">
            <v>2005</v>
          </cell>
          <cell r="B9762" t="str">
            <v>Kwame Brown</v>
          </cell>
          <cell r="D9762" t="str">
            <v>WAS</v>
          </cell>
          <cell r="F9762">
            <v>10.4</v>
          </cell>
          <cell r="G9762">
            <v>5361873</v>
          </cell>
          <cell r="H9762">
            <v>907.2</v>
          </cell>
        </row>
        <row r="9763">
          <cell r="A9763">
            <v>2005</v>
          </cell>
          <cell r="B9763" t="str">
            <v>Etan Thomas</v>
          </cell>
          <cell r="D9763" t="str">
            <v>WAS</v>
          </cell>
          <cell r="F9763">
            <v>13</v>
          </cell>
          <cell r="G9763">
            <v>4903000</v>
          </cell>
          <cell r="H9763">
            <v>977.6</v>
          </cell>
        </row>
        <row r="9764">
          <cell r="A9764">
            <v>2005</v>
          </cell>
          <cell r="B9764" t="str">
            <v>Jarvis Hayes</v>
          </cell>
          <cell r="D9764" t="str">
            <v>WAS</v>
          </cell>
          <cell r="F9764">
            <v>11.1</v>
          </cell>
          <cell r="G9764">
            <v>1879920</v>
          </cell>
          <cell r="H9764">
            <v>1560.6</v>
          </cell>
        </row>
        <row r="9765">
          <cell r="A9765">
            <v>2005</v>
          </cell>
          <cell r="B9765" t="str">
            <v>Jared Jeffries</v>
          </cell>
          <cell r="D9765" t="str">
            <v>WAS</v>
          </cell>
          <cell r="F9765">
            <v>11.2</v>
          </cell>
          <cell r="G9765">
            <v>1834080</v>
          </cell>
          <cell r="H9765">
            <v>2009.7</v>
          </cell>
        </row>
        <row r="9766">
          <cell r="A9766">
            <v>2005</v>
          </cell>
          <cell r="B9766" t="str">
            <v>Brendan Haywood</v>
          </cell>
          <cell r="D9766" t="str">
            <v>WAS</v>
          </cell>
          <cell r="F9766">
            <v>16.5</v>
          </cell>
          <cell r="G9766">
            <v>1735305</v>
          </cell>
          <cell r="H9766">
            <v>1863.1999999999998</v>
          </cell>
        </row>
        <row r="9767">
          <cell r="A9767">
            <v>2005</v>
          </cell>
          <cell r="B9767" t="str">
            <v>Anthony Peeler</v>
          </cell>
          <cell r="D9767" t="str">
            <v>WAS</v>
          </cell>
          <cell r="F9767">
            <v>10.199999999999999</v>
          </cell>
          <cell r="G9767">
            <v>1600000</v>
          </cell>
          <cell r="H9767">
            <v>528</v>
          </cell>
        </row>
        <row r="9768">
          <cell r="A9768">
            <v>2005</v>
          </cell>
          <cell r="B9768" t="str">
            <v>Juan Dixon</v>
          </cell>
          <cell r="D9768" t="str">
            <v>WAS</v>
          </cell>
          <cell r="F9768">
            <v>15.2</v>
          </cell>
          <cell r="G9768">
            <v>1348200</v>
          </cell>
          <cell r="H9768">
            <v>1052.0999999999999</v>
          </cell>
        </row>
        <row r="9769">
          <cell r="A9769">
            <v>2005</v>
          </cell>
          <cell r="B9769" t="str">
            <v>Samaki Walker</v>
          </cell>
          <cell r="D9769" t="str">
            <v>WAS</v>
          </cell>
          <cell r="F9769">
            <v>3.1</v>
          </cell>
          <cell r="G9769">
            <v>995046</v>
          </cell>
          <cell r="H9769">
            <v>134.4</v>
          </cell>
        </row>
        <row r="9770">
          <cell r="A9770">
            <v>2005</v>
          </cell>
          <cell r="B9770" t="str">
            <v>Laron Profit</v>
          </cell>
          <cell r="D9770" t="str">
            <v>WAS</v>
          </cell>
          <cell r="F9770">
            <v>11.5</v>
          </cell>
          <cell r="G9770">
            <v>745046</v>
          </cell>
          <cell r="H9770">
            <v>428.4</v>
          </cell>
        </row>
        <row r="9771">
          <cell r="A9771">
            <v>2005</v>
          </cell>
          <cell r="B9771" t="str">
            <v>Michael Ruffin</v>
          </cell>
          <cell r="D9771" t="str">
            <v>WAS</v>
          </cell>
          <cell r="F9771">
            <v>8.6</v>
          </cell>
          <cell r="G9771">
            <v>745046</v>
          </cell>
          <cell r="H9771">
            <v>1264</v>
          </cell>
        </row>
        <row r="9772">
          <cell r="A9772">
            <v>2005</v>
          </cell>
          <cell r="B9772" t="str">
            <v>Steve Blake</v>
          </cell>
          <cell r="D9772" t="str">
            <v>WAS</v>
          </cell>
          <cell r="F9772">
            <v>8.4</v>
          </cell>
          <cell r="G9772">
            <v>620046</v>
          </cell>
          <cell r="H9772">
            <v>646.79999999999995</v>
          </cell>
        </row>
        <row r="9773">
          <cell r="A9773">
            <v>2005</v>
          </cell>
          <cell r="B9773" t="str">
            <v>Damone Brown</v>
          </cell>
          <cell r="D9773" t="str">
            <v>WAS</v>
          </cell>
          <cell r="F9773">
            <v>7.4</v>
          </cell>
          <cell r="H9773">
            <v>152.6</v>
          </cell>
        </row>
        <row r="9774">
          <cell r="A9774">
            <v>2005</v>
          </cell>
          <cell r="B9774" t="str">
            <v>Peter John</v>
          </cell>
          <cell r="D9774" t="str">
            <v>WAS</v>
          </cell>
          <cell r="F9774">
            <v>8.1999999999999993</v>
          </cell>
          <cell r="H9774">
            <v>19.799999999999997</v>
          </cell>
        </row>
        <row r="9775">
          <cell r="A9775">
            <v>2006</v>
          </cell>
          <cell r="B9775" t="str">
            <v>Joe Johnson</v>
          </cell>
          <cell r="D9775" t="str">
            <v>ATL</v>
          </cell>
          <cell r="F9775">
            <v>17.899999999999999</v>
          </cell>
          <cell r="G9775">
            <v>12000000</v>
          </cell>
          <cell r="H9775">
            <v>3337.4</v>
          </cell>
        </row>
        <row r="9776">
          <cell r="A9776">
            <v>2006</v>
          </cell>
          <cell r="B9776" t="str">
            <v>Al Harrington</v>
          </cell>
          <cell r="D9776" t="str">
            <v>ATL</v>
          </cell>
          <cell r="F9776">
            <v>16</v>
          </cell>
          <cell r="G9776">
            <v>6957500</v>
          </cell>
          <cell r="H9776">
            <v>2781.6</v>
          </cell>
        </row>
        <row r="9777">
          <cell r="A9777">
            <v>2006</v>
          </cell>
          <cell r="B9777" t="str">
            <v>Zaza Pachulia</v>
          </cell>
          <cell r="D9777" t="str">
            <v>ATL</v>
          </cell>
          <cell r="F9777">
            <v>15</v>
          </cell>
          <cell r="G9777">
            <v>4000000</v>
          </cell>
          <cell r="H9777">
            <v>2449.1999999999998</v>
          </cell>
        </row>
        <row r="9778">
          <cell r="A9778">
            <v>2006</v>
          </cell>
          <cell r="B9778" t="str">
            <v>Marvin Williams</v>
          </cell>
          <cell r="D9778" t="str">
            <v>ATL</v>
          </cell>
          <cell r="F9778">
            <v>12.2</v>
          </cell>
          <cell r="G9778">
            <v>3883560</v>
          </cell>
          <cell r="H9778">
            <v>1951.3</v>
          </cell>
        </row>
        <row r="9779">
          <cell r="A9779">
            <v>2006</v>
          </cell>
          <cell r="B9779" t="str">
            <v>Tyronn Lue</v>
          </cell>
          <cell r="D9779" t="str">
            <v>ATL</v>
          </cell>
          <cell r="F9779">
            <v>15.5</v>
          </cell>
          <cell r="G9779">
            <v>3500000</v>
          </cell>
          <cell r="H9779">
            <v>1234.2</v>
          </cell>
        </row>
        <row r="9780">
          <cell r="A9780">
            <v>2006</v>
          </cell>
          <cell r="B9780" t="str">
            <v>Josh Childress</v>
          </cell>
          <cell r="D9780" t="str">
            <v>ATL</v>
          </cell>
          <cell r="F9780">
            <v>15.8</v>
          </cell>
          <cell r="G9780">
            <v>2677200</v>
          </cell>
          <cell r="H9780">
            <v>2249.6</v>
          </cell>
        </row>
        <row r="9781">
          <cell r="A9781">
            <v>2006</v>
          </cell>
          <cell r="B9781" t="str">
            <v>Josh Smith</v>
          </cell>
          <cell r="D9781" t="str">
            <v>ATL</v>
          </cell>
          <cell r="F9781">
            <v>15.5</v>
          </cell>
          <cell r="G9781">
            <v>1365360</v>
          </cell>
          <cell r="H9781">
            <v>2560</v>
          </cell>
        </row>
        <row r="9782">
          <cell r="A9782">
            <v>2006</v>
          </cell>
          <cell r="B9782" t="str">
            <v>John Edwards</v>
          </cell>
          <cell r="D9782" t="str">
            <v>ATL</v>
          </cell>
          <cell r="F9782">
            <v>6.4</v>
          </cell>
          <cell r="G9782">
            <v>1000000</v>
          </cell>
          <cell r="H9782">
            <v>296</v>
          </cell>
        </row>
        <row r="9783">
          <cell r="A9783">
            <v>2006</v>
          </cell>
          <cell r="B9783" t="str">
            <v>Salim Stoudamire</v>
          </cell>
          <cell r="D9783" t="str">
            <v>ATL</v>
          </cell>
          <cell r="F9783">
            <v>12.5</v>
          </cell>
          <cell r="G9783">
            <v>675000</v>
          </cell>
          <cell r="H9783">
            <v>1238.3</v>
          </cell>
        </row>
        <row r="9784">
          <cell r="A9784">
            <v>2006</v>
          </cell>
          <cell r="B9784" t="str">
            <v>Royal Ivey</v>
          </cell>
          <cell r="D9784" t="str">
            <v>ATL</v>
          </cell>
          <cell r="F9784">
            <v>8.4</v>
          </cell>
          <cell r="G9784">
            <v>641748</v>
          </cell>
          <cell r="H9784">
            <v>978.2</v>
          </cell>
        </row>
        <row r="9785">
          <cell r="A9785">
            <v>2006</v>
          </cell>
          <cell r="B9785" t="str">
            <v>Donta Smith</v>
          </cell>
          <cell r="D9785" t="str">
            <v>ATL</v>
          </cell>
          <cell r="F9785">
            <v>12.7</v>
          </cell>
          <cell r="G9785">
            <v>641748</v>
          </cell>
          <cell r="H9785">
            <v>126.5</v>
          </cell>
        </row>
        <row r="9786">
          <cell r="A9786">
            <v>2006</v>
          </cell>
          <cell r="B9786" t="str">
            <v>Esteban Batista</v>
          </cell>
          <cell r="D9786" t="str">
            <v>ATL</v>
          </cell>
          <cell r="F9786">
            <v>7.1</v>
          </cell>
          <cell r="G9786">
            <v>398762</v>
          </cell>
          <cell r="H9786">
            <v>495.9</v>
          </cell>
        </row>
        <row r="9787">
          <cell r="A9787">
            <v>2006</v>
          </cell>
          <cell r="B9787" t="str">
            <v>Anthony Grundy</v>
          </cell>
          <cell r="D9787" t="str">
            <v>ATL</v>
          </cell>
          <cell r="F9787">
            <v>16.600000000000001</v>
          </cell>
          <cell r="H9787">
            <v>108</v>
          </cell>
        </row>
        <row r="9788">
          <cell r="A9788">
            <v>2006</v>
          </cell>
          <cell r="B9788" t="str">
            <v>Paul Pierce</v>
          </cell>
          <cell r="D9788" t="str">
            <v>BOS</v>
          </cell>
          <cell r="F9788">
            <v>23.6</v>
          </cell>
          <cell r="G9788">
            <v>13843156</v>
          </cell>
          <cell r="H9788">
            <v>3081</v>
          </cell>
        </row>
        <row r="9789">
          <cell r="A9789">
            <v>2006</v>
          </cell>
          <cell r="B9789" t="str">
            <v>Raef LaFrentz</v>
          </cell>
          <cell r="D9789" t="str">
            <v>BOS</v>
          </cell>
          <cell r="F9789">
            <v>12</v>
          </cell>
          <cell r="G9789">
            <v>10623288</v>
          </cell>
          <cell r="H9789">
            <v>2033.6000000000001</v>
          </cell>
        </row>
        <row r="9790">
          <cell r="A9790">
            <v>2006</v>
          </cell>
          <cell r="B9790" t="str">
            <v>Brian Scalabrine</v>
          </cell>
          <cell r="D9790" t="str">
            <v>BOS</v>
          </cell>
          <cell r="F9790">
            <v>5.9</v>
          </cell>
          <cell r="G9790">
            <v>2586207</v>
          </cell>
          <cell r="H9790">
            <v>937.19999999999993</v>
          </cell>
        </row>
        <row r="9791">
          <cell r="A9791">
            <v>2006</v>
          </cell>
          <cell r="B9791" t="str">
            <v>Dan Dickau</v>
          </cell>
          <cell r="D9791" t="str">
            <v>BOS</v>
          </cell>
          <cell r="F9791">
            <v>10.4</v>
          </cell>
          <cell r="G9791">
            <v>2250000</v>
          </cell>
          <cell r="H9791">
            <v>233.70000000000002</v>
          </cell>
        </row>
        <row r="9792">
          <cell r="A9792">
            <v>2006</v>
          </cell>
          <cell r="B9792" t="str">
            <v>Al Jefferson</v>
          </cell>
          <cell r="D9792" t="str">
            <v>BOS</v>
          </cell>
          <cell r="F9792">
            <v>16.2</v>
          </cell>
          <cell r="G9792">
            <v>1512840</v>
          </cell>
          <cell r="H9792">
            <v>1062</v>
          </cell>
        </row>
        <row r="9793">
          <cell r="A9793">
            <v>2006</v>
          </cell>
          <cell r="B9793" t="str">
            <v>Gerald Green</v>
          </cell>
          <cell r="D9793" t="str">
            <v>BOS</v>
          </cell>
          <cell r="F9793">
            <v>13.1</v>
          </cell>
          <cell r="G9793">
            <v>1253040</v>
          </cell>
          <cell r="H9793">
            <v>374.4</v>
          </cell>
        </row>
        <row r="9794">
          <cell r="A9794">
            <v>2006</v>
          </cell>
          <cell r="B9794" t="str">
            <v>Delonte West</v>
          </cell>
          <cell r="D9794" t="str">
            <v>BOS</v>
          </cell>
          <cell r="F9794">
            <v>15.1</v>
          </cell>
          <cell r="G9794">
            <v>1010040</v>
          </cell>
          <cell r="H9794">
            <v>2421.1</v>
          </cell>
        </row>
        <row r="9795">
          <cell r="A9795">
            <v>2006</v>
          </cell>
          <cell r="B9795" t="str">
            <v>Tony Allen</v>
          </cell>
          <cell r="D9795" t="str">
            <v>BOS</v>
          </cell>
          <cell r="F9795">
            <v>12.9</v>
          </cell>
          <cell r="G9795">
            <v>969696</v>
          </cell>
          <cell r="H9795">
            <v>979.19999999999993</v>
          </cell>
        </row>
        <row r="9796">
          <cell r="A9796">
            <v>2006</v>
          </cell>
          <cell r="B9796" t="str">
            <v>Kendrick Perkins</v>
          </cell>
          <cell r="D9796" t="str">
            <v>BOS</v>
          </cell>
          <cell r="F9796">
            <v>13.2</v>
          </cell>
          <cell r="G9796">
            <v>936480</v>
          </cell>
          <cell r="H9796">
            <v>1332.8000000000002</v>
          </cell>
        </row>
        <row r="9797">
          <cell r="A9797">
            <v>2006</v>
          </cell>
          <cell r="B9797" t="str">
            <v>Ryan Gomes</v>
          </cell>
          <cell r="D9797" t="str">
            <v>BOS</v>
          </cell>
          <cell r="F9797">
            <v>14</v>
          </cell>
          <cell r="G9797">
            <v>428762</v>
          </cell>
          <cell r="H9797">
            <v>1378.6000000000001</v>
          </cell>
        </row>
        <row r="9798">
          <cell r="A9798">
            <v>2006</v>
          </cell>
          <cell r="B9798" t="str">
            <v>Dwayne Jones</v>
          </cell>
          <cell r="D9798" t="str">
            <v>BOS</v>
          </cell>
          <cell r="F9798">
            <v>9.1999999999999993</v>
          </cell>
          <cell r="G9798">
            <v>398762</v>
          </cell>
          <cell r="H9798">
            <v>86.8</v>
          </cell>
        </row>
        <row r="9799">
          <cell r="A9799">
            <v>2006</v>
          </cell>
          <cell r="B9799" t="str">
            <v>Orien Greene</v>
          </cell>
          <cell r="D9799" t="str">
            <v>BOS</v>
          </cell>
          <cell r="F9799">
            <v>6.4</v>
          </cell>
          <cell r="G9799">
            <v>398762</v>
          </cell>
          <cell r="H9799">
            <v>1232</v>
          </cell>
        </row>
        <row r="9800">
          <cell r="A9800">
            <v>2006</v>
          </cell>
          <cell r="B9800" t="str">
            <v>Matt Carroll</v>
          </cell>
          <cell r="D9800" t="str">
            <v>CHA</v>
          </cell>
          <cell r="F9800">
            <v>13.9</v>
          </cell>
          <cell r="H9800">
            <v>1271.4000000000001</v>
          </cell>
        </row>
        <row r="9801">
          <cell r="A9801">
            <v>2006</v>
          </cell>
          <cell r="B9801" t="str">
            <v>Bernard Robinson</v>
          </cell>
          <cell r="D9801" t="str">
            <v>CHA</v>
          </cell>
          <cell r="F9801">
            <v>12</v>
          </cell>
          <cell r="H9801">
            <v>1300.2</v>
          </cell>
        </row>
        <row r="9802">
          <cell r="A9802">
            <v>2006</v>
          </cell>
          <cell r="B9802" t="str">
            <v>Sean May</v>
          </cell>
          <cell r="D9802" t="str">
            <v>CHA</v>
          </cell>
          <cell r="F9802">
            <v>15.3</v>
          </cell>
          <cell r="H9802">
            <v>397.90000000000003</v>
          </cell>
        </row>
        <row r="9803">
          <cell r="A9803">
            <v>2006</v>
          </cell>
          <cell r="B9803" t="str">
            <v>Kareem Rush</v>
          </cell>
          <cell r="D9803" t="str">
            <v>CHA</v>
          </cell>
          <cell r="F9803">
            <v>9.8000000000000007</v>
          </cell>
          <cell r="H9803">
            <v>1109.2</v>
          </cell>
        </row>
        <row r="9804">
          <cell r="A9804">
            <v>2006</v>
          </cell>
          <cell r="B9804" t="str">
            <v>Gerald Wallace</v>
          </cell>
          <cell r="D9804" t="str">
            <v>CHA</v>
          </cell>
          <cell r="F9804">
            <v>21.3</v>
          </cell>
          <cell r="H9804">
            <v>1897.5</v>
          </cell>
        </row>
        <row r="9805">
          <cell r="A9805">
            <v>2006</v>
          </cell>
          <cell r="B9805" t="str">
            <v>Emeka Okafor</v>
          </cell>
          <cell r="D9805" t="str">
            <v>CHA</v>
          </cell>
          <cell r="F9805">
            <v>14.9</v>
          </cell>
          <cell r="H9805">
            <v>873.6</v>
          </cell>
        </row>
        <row r="9806">
          <cell r="A9806">
            <v>2006</v>
          </cell>
          <cell r="B9806" t="str">
            <v>Kevin Burleson</v>
          </cell>
          <cell r="D9806" t="str">
            <v>CHA</v>
          </cell>
          <cell r="F9806">
            <v>5.0999999999999996</v>
          </cell>
          <cell r="H9806">
            <v>339.29999999999995</v>
          </cell>
        </row>
        <row r="9807">
          <cell r="A9807">
            <v>2006</v>
          </cell>
          <cell r="B9807" t="str">
            <v>Melvin Ely</v>
          </cell>
          <cell r="D9807" t="str">
            <v>CHA</v>
          </cell>
          <cell r="F9807">
            <v>14.3</v>
          </cell>
          <cell r="H9807">
            <v>1345.2</v>
          </cell>
        </row>
        <row r="9808">
          <cell r="A9808">
            <v>2006</v>
          </cell>
          <cell r="B9808" t="str">
            <v>Alan Anderson</v>
          </cell>
          <cell r="D9808" t="str">
            <v>CHA</v>
          </cell>
          <cell r="F9808">
            <v>10.4</v>
          </cell>
          <cell r="H9808">
            <v>565.19999999999993</v>
          </cell>
        </row>
        <row r="9809">
          <cell r="A9809">
            <v>2006</v>
          </cell>
          <cell r="B9809" t="str">
            <v>Raymond Felton</v>
          </cell>
          <cell r="D9809" t="str">
            <v>CHA</v>
          </cell>
          <cell r="F9809">
            <v>14.2</v>
          </cell>
          <cell r="H9809">
            <v>2408</v>
          </cell>
        </row>
        <row r="9810">
          <cell r="A9810">
            <v>2006</v>
          </cell>
          <cell r="B9810" t="str">
            <v>Jake Voskuhl</v>
          </cell>
          <cell r="D9810" t="str">
            <v>CHA</v>
          </cell>
          <cell r="F9810">
            <v>11</v>
          </cell>
          <cell r="H9810">
            <v>816</v>
          </cell>
        </row>
        <row r="9811">
          <cell r="A9811">
            <v>2006</v>
          </cell>
          <cell r="B9811" t="str">
            <v>Brevin Knight</v>
          </cell>
          <cell r="D9811" t="str">
            <v>CHA</v>
          </cell>
          <cell r="F9811">
            <v>17.3</v>
          </cell>
          <cell r="H9811">
            <v>2352.9</v>
          </cell>
        </row>
        <row r="9812">
          <cell r="A9812">
            <v>2006</v>
          </cell>
          <cell r="B9812" t="str">
            <v>Jumaine Jones</v>
          </cell>
          <cell r="D9812" t="str">
            <v>CHA</v>
          </cell>
          <cell r="F9812">
            <v>12.1</v>
          </cell>
          <cell r="H9812">
            <v>2090</v>
          </cell>
        </row>
        <row r="9813">
          <cell r="A9813">
            <v>2006</v>
          </cell>
          <cell r="B9813" t="str">
            <v>Primoz Brezec</v>
          </cell>
          <cell r="D9813" t="str">
            <v>CHA</v>
          </cell>
          <cell r="F9813">
            <v>15.3</v>
          </cell>
          <cell r="H9813">
            <v>2164.6</v>
          </cell>
        </row>
        <row r="9814">
          <cell r="A9814">
            <v>2006</v>
          </cell>
          <cell r="B9814" t="str">
            <v>Tyson Chandler</v>
          </cell>
          <cell r="D9814" t="str">
            <v>CHI</v>
          </cell>
          <cell r="F9814">
            <v>12.2</v>
          </cell>
          <cell r="G9814">
            <v>9000000</v>
          </cell>
          <cell r="H9814">
            <v>2117.2000000000003</v>
          </cell>
        </row>
        <row r="9815">
          <cell r="A9815">
            <v>2006</v>
          </cell>
          <cell r="B9815" t="str">
            <v>Ben Gordon</v>
          </cell>
          <cell r="D9815" t="str">
            <v>CHI</v>
          </cell>
          <cell r="F9815">
            <v>14.5</v>
          </cell>
          <cell r="G9815">
            <v>3610200</v>
          </cell>
          <cell r="H9815">
            <v>2480</v>
          </cell>
        </row>
        <row r="9816">
          <cell r="A9816">
            <v>2006</v>
          </cell>
          <cell r="B9816" t="str">
            <v>Othella Harrington</v>
          </cell>
          <cell r="D9816" t="str">
            <v>CHI</v>
          </cell>
          <cell r="F9816">
            <v>11.1</v>
          </cell>
          <cell r="G9816">
            <v>3500000</v>
          </cell>
          <cell r="H9816">
            <v>820.80000000000007</v>
          </cell>
        </row>
        <row r="9817">
          <cell r="A9817">
            <v>2006</v>
          </cell>
          <cell r="B9817" t="str">
            <v>Eric Piatkowski</v>
          </cell>
          <cell r="D9817" t="str">
            <v>CHI</v>
          </cell>
          <cell r="F9817">
            <v>6.2</v>
          </cell>
          <cell r="G9817">
            <v>3000000</v>
          </cell>
          <cell r="H9817">
            <v>229.10000000000002</v>
          </cell>
        </row>
        <row r="9818">
          <cell r="A9818">
            <v>2006</v>
          </cell>
          <cell r="B9818" t="str">
            <v>Chris Duhon</v>
          </cell>
          <cell r="D9818" t="str">
            <v>CHI</v>
          </cell>
          <cell r="F9818">
            <v>12.9</v>
          </cell>
          <cell r="G9818">
            <v>2800000</v>
          </cell>
          <cell r="H9818">
            <v>2153.4</v>
          </cell>
        </row>
        <row r="9819">
          <cell r="A9819">
            <v>2006</v>
          </cell>
          <cell r="B9819" t="str">
            <v>Andres Nocioni</v>
          </cell>
          <cell r="D9819" t="str">
            <v>CHI</v>
          </cell>
          <cell r="F9819">
            <v>16.100000000000001</v>
          </cell>
          <cell r="G9819">
            <v>2775000</v>
          </cell>
          <cell r="H9819">
            <v>2238.6</v>
          </cell>
        </row>
        <row r="9820">
          <cell r="A9820">
            <v>2006</v>
          </cell>
          <cell r="B9820" t="str">
            <v>Kirk Hinrich</v>
          </cell>
          <cell r="D9820" t="str">
            <v>CHI</v>
          </cell>
          <cell r="F9820">
            <v>15.5</v>
          </cell>
          <cell r="G9820">
            <v>2513880</v>
          </cell>
          <cell r="H9820">
            <v>2956.5</v>
          </cell>
        </row>
        <row r="9821">
          <cell r="A9821">
            <v>2006</v>
          </cell>
          <cell r="B9821" t="str">
            <v>Luol Deng</v>
          </cell>
          <cell r="D9821" t="str">
            <v>CHI</v>
          </cell>
          <cell r="F9821">
            <v>15.8</v>
          </cell>
          <cell r="G9821">
            <v>2443920</v>
          </cell>
          <cell r="H9821">
            <v>2605.1999999999998</v>
          </cell>
        </row>
        <row r="9822">
          <cell r="A9822">
            <v>2006</v>
          </cell>
          <cell r="B9822" t="str">
            <v>Darius Songaila</v>
          </cell>
          <cell r="D9822" t="str">
            <v>CHI</v>
          </cell>
          <cell r="F9822">
            <v>13.6</v>
          </cell>
          <cell r="G9822">
            <v>2200000</v>
          </cell>
          <cell r="H9822">
            <v>1326.8</v>
          </cell>
        </row>
        <row r="9823">
          <cell r="A9823">
            <v>2006</v>
          </cell>
          <cell r="B9823" t="str">
            <v>Mike Sweetney</v>
          </cell>
          <cell r="D9823" t="str">
            <v>CHI</v>
          </cell>
          <cell r="F9823">
            <v>13.9</v>
          </cell>
          <cell r="G9823">
            <v>2116920</v>
          </cell>
          <cell r="H9823">
            <v>1221</v>
          </cell>
        </row>
        <row r="9824">
          <cell r="A9824">
            <v>2006</v>
          </cell>
          <cell r="B9824" t="str">
            <v>Malik Allen</v>
          </cell>
          <cell r="D9824" t="str">
            <v>CHI</v>
          </cell>
          <cell r="F9824">
            <v>11.5</v>
          </cell>
          <cell r="G9824">
            <v>1670000</v>
          </cell>
          <cell r="H9824">
            <v>702</v>
          </cell>
        </row>
        <row r="9825">
          <cell r="A9825">
            <v>2006</v>
          </cell>
          <cell r="B9825" t="str">
            <v>Jannero Pargo</v>
          </cell>
          <cell r="D9825" t="str">
            <v>CHI</v>
          </cell>
          <cell r="F9825">
            <v>9.9</v>
          </cell>
          <cell r="G9825">
            <v>895248</v>
          </cell>
          <cell r="H9825">
            <v>644.1</v>
          </cell>
        </row>
        <row r="9826">
          <cell r="A9826">
            <v>2006</v>
          </cell>
          <cell r="B9826" t="str">
            <v>Eddie Basden</v>
          </cell>
          <cell r="D9826" t="str">
            <v>CHI</v>
          </cell>
          <cell r="F9826">
            <v>10.3</v>
          </cell>
          <cell r="G9826">
            <v>398762</v>
          </cell>
          <cell r="H9826">
            <v>140.6</v>
          </cell>
        </row>
        <row r="9827">
          <cell r="A9827">
            <v>2006</v>
          </cell>
          <cell r="B9827" t="str">
            <v>Randy Holcomb</v>
          </cell>
          <cell r="D9827" t="str">
            <v>CHI</v>
          </cell>
          <cell r="F9827">
            <v>8.1999999999999993</v>
          </cell>
          <cell r="G9827">
            <v>52033</v>
          </cell>
          <cell r="H9827">
            <v>11.2</v>
          </cell>
        </row>
        <row r="9828">
          <cell r="A9828">
            <v>2006</v>
          </cell>
          <cell r="B9828" t="str">
            <v>Luke Schenscher</v>
          </cell>
          <cell r="D9828" t="str">
            <v>CHI</v>
          </cell>
          <cell r="F9828">
            <v>9.3000000000000007</v>
          </cell>
          <cell r="H9828">
            <v>150</v>
          </cell>
        </row>
        <row r="9829">
          <cell r="A9829">
            <v>2006</v>
          </cell>
          <cell r="B9829" t="str">
            <v>Larry Hughes</v>
          </cell>
          <cell r="D9829" t="str">
            <v>CLE</v>
          </cell>
          <cell r="F9829">
            <v>14</v>
          </cell>
          <cell r="G9829">
            <v>10344900</v>
          </cell>
          <cell r="H9829">
            <v>1281.6000000000001</v>
          </cell>
        </row>
        <row r="9830">
          <cell r="A9830">
            <v>2006</v>
          </cell>
          <cell r="B9830" t="str">
            <v>Zydrunas Ilgauskas</v>
          </cell>
          <cell r="D9830" t="str">
            <v>CLE</v>
          </cell>
          <cell r="F9830">
            <v>21.9</v>
          </cell>
          <cell r="G9830">
            <v>8740000</v>
          </cell>
          <cell r="H9830">
            <v>2285.4</v>
          </cell>
        </row>
        <row r="9831">
          <cell r="A9831">
            <v>2006</v>
          </cell>
          <cell r="B9831" t="str">
            <v>Eric Snow</v>
          </cell>
          <cell r="D9831" t="str">
            <v>CLE</v>
          </cell>
          <cell r="F9831">
            <v>8.1</v>
          </cell>
          <cell r="G9831">
            <v>5484375</v>
          </cell>
          <cell r="H9831">
            <v>2353.4</v>
          </cell>
        </row>
        <row r="9832">
          <cell r="A9832">
            <v>2006</v>
          </cell>
          <cell r="B9832" t="str">
            <v>Donyell Marshall</v>
          </cell>
          <cell r="D9832" t="str">
            <v>CLE</v>
          </cell>
          <cell r="F9832">
            <v>13.4</v>
          </cell>
          <cell r="G9832">
            <v>4799108</v>
          </cell>
          <cell r="H9832">
            <v>2073.6</v>
          </cell>
        </row>
        <row r="9833">
          <cell r="A9833">
            <v>2006</v>
          </cell>
          <cell r="B9833" t="str">
            <v>LeBron James</v>
          </cell>
          <cell r="D9833" t="str">
            <v>CLE</v>
          </cell>
          <cell r="F9833">
            <v>28.1</v>
          </cell>
          <cell r="G9833">
            <v>4621800</v>
          </cell>
          <cell r="H9833">
            <v>3357.5</v>
          </cell>
        </row>
        <row r="9834">
          <cell r="A9834">
            <v>2006</v>
          </cell>
          <cell r="B9834" t="str">
            <v>Drew Gooden</v>
          </cell>
          <cell r="D9834" t="str">
            <v>CLE</v>
          </cell>
          <cell r="F9834">
            <v>17.600000000000001</v>
          </cell>
          <cell r="G9834">
            <v>4065811</v>
          </cell>
          <cell r="H9834">
            <v>2172.5</v>
          </cell>
        </row>
        <row r="9835">
          <cell r="A9835">
            <v>2006</v>
          </cell>
          <cell r="B9835" t="str">
            <v>Damon Jones</v>
          </cell>
          <cell r="D9835" t="str">
            <v>CLE</v>
          </cell>
          <cell r="F9835">
            <v>9.3000000000000007</v>
          </cell>
          <cell r="G9835">
            <v>3590000</v>
          </cell>
          <cell r="H9835">
            <v>2091</v>
          </cell>
        </row>
        <row r="9836">
          <cell r="A9836">
            <v>2006</v>
          </cell>
          <cell r="B9836" t="str">
            <v>Ira Newble</v>
          </cell>
          <cell r="D9836" t="str">
            <v>CLE</v>
          </cell>
          <cell r="F9836">
            <v>4</v>
          </cell>
          <cell r="G9836">
            <v>2950200</v>
          </cell>
          <cell r="H9836">
            <v>352.8</v>
          </cell>
        </row>
        <row r="9837">
          <cell r="A9837">
            <v>2006</v>
          </cell>
          <cell r="B9837" t="str">
            <v>Luke Jackson</v>
          </cell>
          <cell r="D9837" t="str">
            <v>CLE</v>
          </cell>
          <cell r="F9837">
            <v>7.9</v>
          </cell>
          <cell r="G9837">
            <v>1955160</v>
          </cell>
          <cell r="H9837">
            <v>316.8</v>
          </cell>
        </row>
        <row r="9838">
          <cell r="A9838">
            <v>2006</v>
          </cell>
          <cell r="B9838" t="str">
            <v>Sasha Pavlović</v>
          </cell>
          <cell r="D9838" t="str">
            <v>CLE</v>
          </cell>
          <cell r="F9838">
            <v>6.9</v>
          </cell>
          <cell r="G9838">
            <v>1274160</v>
          </cell>
          <cell r="H9838">
            <v>810.90000000000009</v>
          </cell>
        </row>
        <row r="9839">
          <cell r="A9839">
            <v>2006</v>
          </cell>
          <cell r="B9839" t="str">
            <v>Alan Henderson</v>
          </cell>
          <cell r="D9839" t="str">
            <v>CLE</v>
          </cell>
          <cell r="F9839">
            <v>12.2</v>
          </cell>
          <cell r="G9839">
            <v>1138500</v>
          </cell>
          <cell r="H9839">
            <v>530.4</v>
          </cell>
        </row>
        <row r="9840">
          <cell r="A9840">
            <v>2006</v>
          </cell>
          <cell r="B9840" t="str">
            <v>Anderson Varejão</v>
          </cell>
          <cell r="D9840" t="str">
            <v>CLE</v>
          </cell>
          <cell r="F9840">
            <v>14.8</v>
          </cell>
          <cell r="G9840">
            <v>866800</v>
          </cell>
          <cell r="H9840">
            <v>758.40000000000009</v>
          </cell>
        </row>
        <row r="9841">
          <cell r="A9841">
            <v>2006</v>
          </cell>
          <cell r="B9841" t="str">
            <v>Martynas Andriuskevicius</v>
          </cell>
          <cell r="D9841" t="str">
            <v>CLE</v>
          </cell>
          <cell r="F9841">
            <v>15.5</v>
          </cell>
          <cell r="G9841">
            <v>398762</v>
          </cell>
          <cell r="H9841">
            <v>9</v>
          </cell>
        </row>
        <row r="9842">
          <cell r="A9842">
            <v>2006</v>
          </cell>
          <cell r="B9842" t="str">
            <v>Dirk Nowitzki</v>
          </cell>
          <cell r="D9842" t="str">
            <v>DAL</v>
          </cell>
          <cell r="F9842">
            <v>28.1</v>
          </cell>
          <cell r="G9842">
            <v>13843156</v>
          </cell>
          <cell r="H9842">
            <v>3086.1</v>
          </cell>
        </row>
        <row r="9843">
          <cell r="A9843">
            <v>2006</v>
          </cell>
          <cell r="B9843" t="str">
            <v>Erick Dampier</v>
          </cell>
          <cell r="D9843" t="str">
            <v>DAL</v>
          </cell>
          <cell r="F9843">
            <v>13.9</v>
          </cell>
          <cell r="G9843">
            <v>8662500</v>
          </cell>
          <cell r="H9843">
            <v>1935.2</v>
          </cell>
        </row>
        <row r="9844">
          <cell r="A9844">
            <v>2006</v>
          </cell>
          <cell r="B9844" t="str">
            <v>Jerry Stackhouse</v>
          </cell>
          <cell r="D9844" t="str">
            <v>DAL</v>
          </cell>
          <cell r="F9844">
            <v>14.5</v>
          </cell>
          <cell r="G9844">
            <v>8367187</v>
          </cell>
          <cell r="H9844">
            <v>1523.5</v>
          </cell>
        </row>
        <row r="9845">
          <cell r="A9845">
            <v>2006</v>
          </cell>
          <cell r="B9845" t="str">
            <v>Doug Christie</v>
          </cell>
          <cell r="D9845" t="str">
            <v>DAL</v>
          </cell>
          <cell r="F9845">
            <v>6.8</v>
          </cell>
          <cell r="G9845">
            <v>8200000</v>
          </cell>
          <cell r="H9845">
            <v>184.79999999999998</v>
          </cell>
        </row>
        <row r="9846">
          <cell r="A9846">
            <v>2006</v>
          </cell>
          <cell r="B9846" t="str">
            <v>Jason Terry</v>
          </cell>
          <cell r="D9846" t="str">
            <v>DAL</v>
          </cell>
          <cell r="F9846">
            <v>18.399999999999999</v>
          </cell>
          <cell r="G9846">
            <v>6666667</v>
          </cell>
          <cell r="H9846">
            <v>2800</v>
          </cell>
        </row>
        <row r="9847">
          <cell r="A9847">
            <v>2006</v>
          </cell>
          <cell r="B9847" t="str">
            <v>Marquis Daniels</v>
          </cell>
          <cell r="D9847" t="str">
            <v>DAL</v>
          </cell>
          <cell r="F9847">
            <v>14.9</v>
          </cell>
          <cell r="G9847">
            <v>5393300</v>
          </cell>
          <cell r="H9847">
            <v>1767</v>
          </cell>
        </row>
        <row r="9848">
          <cell r="A9848">
            <v>2006</v>
          </cell>
          <cell r="B9848" t="str">
            <v>Devin Harris</v>
          </cell>
          <cell r="D9848" t="str">
            <v>DAL</v>
          </cell>
          <cell r="F9848">
            <v>17.399999999999999</v>
          </cell>
          <cell r="G9848">
            <v>2947440</v>
          </cell>
          <cell r="H9848">
            <v>1276.8</v>
          </cell>
        </row>
        <row r="9849">
          <cell r="A9849">
            <v>2006</v>
          </cell>
          <cell r="B9849" t="str">
            <v>DeSagana Diop</v>
          </cell>
          <cell r="D9849" t="str">
            <v>DAL</v>
          </cell>
          <cell r="F9849">
            <v>11.5</v>
          </cell>
          <cell r="G9849">
            <v>1850000</v>
          </cell>
          <cell r="H9849">
            <v>1506.6000000000001</v>
          </cell>
        </row>
        <row r="9850">
          <cell r="A9850">
            <v>2006</v>
          </cell>
          <cell r="B9850" t="str">
            <v>Pavel Podkolzin</v>
          </cell>
          <cell r="D9850" t="str">
            <v>DAL</v>
          </cell>
          <cell r="F9850">
            <v>2.2999999999999998</v>
          </cell>
          <cell r="G9850">
            <v>1141560</v>
          </cell>
          <cell r="H9850">
            <v>18</v>
          </cell>
        </row>
        <row r="9851">
          <cell r="A9851">
            <v>2006</v>
          </cell>
          <cell r="B9851" t="str">
            <v>Darrell Armstrong</v>
          </cell>
          <cell r="D9851" t="str">
            <v>DAL</v>
          </cell>
          <cell r="F9851">
            <v>7.3</v>
          </cell>
          <cell r="G9851">
            <v>1138500</v>
          </cell>
          <cell r="H9851">
            <v>620</v>
          </cell>
        </row>
        <row r="9852">
          <cell r="A9852">
            <v>2006</v>
          </cell>
          <cell r="B9852" t="str">
            <v>Josh Howard</v>
          </cell>
          <cell r="D9852" t="str">
            <v>DAL</v>
          </cell>
          <cell r="F9852">
            <v>19.3</v>
          </cell>
          <cell r="G9852">
            <v>923880</v>
          </cell>
          <cell r="H9852">
            <v>1917.5</v>
          </cell>
        </row>
        <row r="9853">
          <cell r="A9853">
            <v>2006</v>
          </cell>
          <cell r="B9853" t="str">
            <v>D.J. Mbenga</v>
          </cell>
          <cell r="D9853" t="str">
            <v>DAL</v>
          </cell>
          <cell r="F9853">
            <v>13.4</v>
          </cell>
          <cell r="G9853">
            <v>880000</v>
          </cell>
          <cell r="H9853">
            <v>236.5</v>
          </cell>
        </row>
        <row r="9854">
          <cell r="A9854">
            <v>2006</v>
          </cell>
          <cell r="B9854" t="str">
            <v>Adrian Griffin</v>
          </cell>
          <cell r="D9854" t="str">
            <v>DAL</v>
          </cell>
          <cell r="F9854">
            <v>11.6</v>
          </cell>
          <cell r="G9854">
            <v>768718</v>
          </cell>
          <cell r="H9854">
            <v>1242.8</v>
          </cell>
        </row>
        <row r="9855">
          <cell r="A9855">
            <v>2006</v>
          </cell>
          <cell r="B9855" t="str">
            <v>Josh Powell</v>
          </cell>
          <cell r="D9855" t="str">
            <v>DAL</v>
          </cell>
          <cell r="F9855">
            <v>9.1999999999999993</v>
          </cell>
          <cell r="G9855">
            <v>398762</v>
          </cell>
          <cell r="H9855">
            <v>429.2</v>
          </cell>
        </row>
        <row r="9856">
          <cell r="A9856">
            <v>2006</v>
          </cell>
          <cell r="B9856" t="str">
            <v>Rawle Marshall</v>
          </cell>
          <cell r="D9856" t="str">
            <v>DAL</v>
          </cell>
          <cell r="F9856">
            <v>10.1</v>
          </cell>
          <cell r="G9856">
            <v>398762</v>
          </cell>
          <cell r="H9856">
            <v>241.5</v>
          </cell>
        </row>
        <row r="9857">
          <cell r="A9857">
            <v>2006</v>
          </cell>
          <cell r="B9857" t="str">
            <v>Keith Van</v>
          </cell>
          <cell r="D9857" t="str">
            <v>DAL</v>
          </cell>
          <cell r="F9857">
            <v>13.8</v>
          </cell>
          <cell r="H9857">
            <v>1091.8000000000002</v>
          </cell>
        </row>
        <row r="9858">
          <cell r="A9858">
            <v>2006</v>
          </cell>
          <cell r="B9858" t="str">
            <v>Kenyon Martin</v>
          </cell>
          <cell r="D9858" t="str">
            <v>DEN</v>
          </cell>
          <cell r="F9858">
            <v>16.7</v>
          </cell>
          <cell r="G9858">
            <v>10636364</v>
          </cell>
          <cell r="H9858">
            <v>1545.6000000000001</v>
          </cell>
        </row>
        <row r="9859">
          <cell r="A9859">
            <v>2006</v>
          </cell>
          <cell r="B9859" t="str">
            <v>Marcus Camby</v>
          </cell>
          <cell r="D9859" t="str">
            <v>DEN</v>
          </cell>
          <cell r="F9859">
            <v>19.899999999999999</v>
          </cell>
          <cell r="G9859">
            <v>9150000</v>
          </cell>
          <cell r="H9859">
            <v>1859.2000000000003</v>
          </cell>
        </row>
        <row r="9860">
          <cell r="A9860">
            <v>2006</v>
          </cell>
          <cell r="B9860" t="str">
            <v>Andre Miller</v>
          </cell>
          <cell r="D9860" t="str">
            <v>DEN</v>
          </cell>
          <cell r="F9860">
            <v>16.399999999999999</v>
          </cell>
          <cell r="G9860">
            <v>8100000</v>
          </cell>
          <cell r="H9860">
            <v>2935.6</v>
          </cell>
        </row>
        <row r="9861">
          <cell r="A9861">
            <v>2006</v>
          </cell>
          <cell r="B9861" t="str">
            <v>Eduardo Najera</v>
          </cell>
          <cell r="D9861" t="str">
            <v>DEN</v>
          </cell>
          <cell r="F9861">
            <v>10.9</v>
          </cell>
          <cell r="G9861">
            <v>4190476</v>
          </cell>
          <cell r="H9861">
            <v>1446.4</v>
          </cell>
        </row>
        <row r="9862">
          <cell r="A9862">
            <v>2006</v>
          </cell>
          <cell r="B9862" t="str">
            <v>Carmelo Anthony</v>
          </cell>
          <cell r="D9862" t="str">
            <v>DEN</v>
          </cell>
          <cell r="F9862">
            <v>22</v>
          </cell>
          <cell r="G9862">
            <v>3713640</v>
          </cell>
          <cell r="H9862">
            <v>2944</v>
          </cell>
        </row>
        <row r="9863">
          <cell r="A9863">
            <v>2006</v>
          </cell>
          <cell r="B9863" t="str">
            <v>Earl Boykins</v>
          </cell>
          <cell r="D9863" t="str">
            <v>DEN</v>
          </cell>
          <cell r="F9863">
            <v>15.7</v>
          </cell>
          <cell r="G9863">
            <v>2750000</v>
          </cell>
          <cell r="H9863">
            <v>1542</v>
          </cell>
        </row>
        <row r="9864">
          <cell r="A9864">
            <v>2006</v>
          </cell>
          <cell r="B9864" t="str">
            <v>Greg Buckner</v>
          </cell>
          <cell r="D9864" t="str">
            <v>DEN</v>
          </cell>
          <cell r="F9864">
            <v>11.4</v>
          </cell>
          <cell r="G9864">
            <v>1925926</v>
          </cell>
          <cell r="H9864">
            <v>1759.3000000000002</v>
          </cell>
        </row>
        <row r="9865">
          <cell r="A9865">
            <v>2006</v>
          </cell>
          <cell r="B9865" t="str">
            <v>Julius Hodge</v>
          </cell>
          <cell r="D9865" t="str">
            <v>DEN</v>
          </cell>
          <cell r="F9865">
            <v>4.2</v>
          </cell>
          <cell r="G9865">
            <v>1148760</v>
          </cell>
          <cell r="H9865">
            <v>33.6</v>
          </cell>
        </row>
        <row r="9866">
          <cell r="A9866">
            <v>2006</v>
          </cell>
          <cell r="B9866" t="str">
            <v>Bryon Russell</v>
          </cell>
          <cell r="D9866" t="str">
            <v>DEN</v>
          </cell>
          <cell r="F9866">
            <v>16.399999999999999</v>
          </cell>
          <cell r="G9866">
            <v>1138500</v>
          </cell>
          <cell r="H9866">
            <v>3</v>
          </cell>
        </row>
        <row r="9867">
          <cell r="A9867">
            <v>2006</v>
          </cell>
          <cell r="B9867" t="str">
            <v>Linas Kleiza</v>
          </cell>
          <cell r="D9867" t="str">
            <v>DEN</v>
          </cell>
          <cell r="F9867">
            <v>13.2</v>
          </cell>
          <cell r="G9867">
            <v>879360</v>
          </cell>
          <cell r="H9867">
            <v>518.5</v>
          </cell>
        </row>
        <row r="9868">
          <cell r="A9868">
            <v>2006</v>
          </cell>
          <cell r="B9868" t="str">
            <v>DerMarr Johnson</v>
          </cell>
          <cell r="D9868" t="str">
            <v>DEN</v>
          </cell>
          <cell r="F9868">
            <v>11.7</v>
          </cell>
          <cell r="G9868">
            <v>835810</v>
          </cell>
          <cell r="H9868">
            <v>922.2</v>
          </cell>
        </row>
        <row r="9869">
          <cell r="A9869">
            <v>2006</v>
          </cell>
          <cell r="B9869" t="str">
            <v>Francisco Elson</v>
          </cell>
          <cell r="D9869" t="str">
            <v>DEN</v>
          </cell>
          <cell r="F9869">
            <v>10.1</v>
          </cell>
          <cell r="G9869">
            <v>719373</v>
          </cell>
          <cell r="H9869">
            <v>1576.8</v>
          </cell>
        </row>
        <row r="9870">
          <cell r="A9870">
            <v>2006</v>
          </cell>
          <cell r="B9870" t="str">
            <v>Rasheed Wallace</v>
          </cell>
          <cell r="D9870" t="str">
            <v>DET</v>
          </cell>
          <cell r="F9870">
            <v>17.600000000000001</v>
          </cell>
          <cell r="G9870">
            <v>10860000</v>
          </cell>
          <cell r="H9870">
            <v>2784</v>
          </cell>
        </row>
        <row r="9871">
          <cell r="A9871">
            <v>2006</v>
          </cell>
          <cell r="B9871" t="str">
            <v>Richard Hamilton</v>
          </cell>
          <cell r="D9871" t="str">
            <v>DET</v>
          </cell>
          <cell r="F9871">
            <v>18.2</v>
          </cell>
          <cell r="G9871">
            <v>8625000</v>
          </cell>
          <cell r="H9871">
            <v>2824</v>
          </cell>
        </row>
        <row r="9872">
          <cell r="A9872">
            <v>2006</v>
          </cell>
          <cell r="B9872" t="str">
            <v>Ben Wallace</v>
          </cell>
          <cell r="D9872" t="str">
            <v>DET</v>
          </cell>
          <cell r="F9872">
            <v>17.5</v>
          </cell>
          <cell r="G9872">
            <v>7500000</v>
          </cell>
          <cell r="H9872">
            <v>2886.4</v>
          </cell>
        </row>
        <row r="9873">
          <cell r="A9873">
            <v>2006</v>
          </cell>
          <cell r="B9873" t="str">
            <v>Chauncey Billups</v>
          </cell>
          <cell r="D9873" t="str">
            <v>DET</v>
          </cell>
          <cell r="F9873">
            <v>23.4</v>
          </cell>
          <cell r="G9873">
            <v>5909800</v>
          </cell>
          <cell r="H9873">
            <v>2924.1</v>
          </cell>
        </row>
        <row r="9874">
          <cell r="A9874">
            <v>2006</v>
          </cell>
          <cell r="B9874" t="str">
            <v>Antonio McDyess</v>
          </cell>
          <cell r="D9874" t="str">
            <v>DET</v>
          </cell>
          <cell r="F9874">
            <v>15.5</v>
          </cell>
          <cell r="G9874">
            <v>5393300</v>
          </cell>
          <cell r="H9874">
            <v>1730.2</v>
          </cell>
        </row>
        <row r="9875">
          <cell r="A9875">
            <v>2006</v>
          </cell>
          <cell r="B9875" t="str">
            <v>Dale Davis</v>
          </cell>
          <cell r="D9875" t="str">
            <v>DET</v>
          </cell>
          <cell r="F9875">
            <v>9.9</v>
          </cell>
          <cell r="G9875">
            <v>3500000</v>
          </cell>
          <cell r="H9875">
            <v>179.20000000000002</v>
          </cell>
        </row>
        <row r="9876">
          <cell r="A9876">
            <v>2006</v>
          </cell>
          <cell r="B9876" t="str">
            <v>Tayshaun Prince</v>
          </cell>
          <cell r="D9876" t="str">
            <v>DET</v>
          </cell>
          <cell r="F9876">
            <v>14.8</v>
          </cell>
          <cell r="G9876">
            <v>1763115</v>
          </cell>
          <cell r="H9876">
            <v>2894.6</v>
          </cell>
        </row>
        <row r="9877">
          <cell r="A9877">
            <v>2006</v>
          </cell>
          <cell r="B9877" t="str">
            <v>Lindsey Hunter</v>
          </cell>
          <cell r="D9877" t="str">
            <v>DET</v>
          </cell>
          <cell r="F9877">
            <v>10.5</v>
          </cell>
          <cell r="G9877">
            <v>1760000</v>
          </cell>
          <cell r="H9877">
            <v>354</v>
          </cell>
        </row>
        <row r="9878">
          <cell r="A9878">
            <v>2006</v>
          </cell>
          <cell r="B9878" t="str">
            <v>Maurice Evans</v>
          </cell>
          <cell r="D9878" t="str">
            <v>DET</v>
          </cell>
          <cell r="F9878">
            <v>14</v>
          </cell>
          <cell r="G9878">
            <v>1500000</v>
          </cell>
          <cell r="H9878">
            <v>1136</v>
          </cell>
        </row>
        <row r="9879">
          <cell r="A9879">
            <v>2006</v>
          </cell>
          <cell r="B9879" t="str">
            <v>Carlos Delfino</v>
          </cell>
          <cell r="D9879" t="str">
            <v>DET</v>
          </cell>
          <cell r="F9879">
            <v>10.6</v>
          </cell>
          <cell r="G9879">
            <v>969696</v>
          </cell>
          <cell r="H9879">
            <v>727.59999999999991</v>
          </cell>
        </row>
        <row r="9880">
          <cell r="A9880">
            <v>2006</v>
          </cell>
          <cell r="B9880" t="str">
            <v>Jason Maxiell</v>
          </cell>
          <cell r="D9880" t="str">
            <v>DET</v>
          </cell>
          <cell r="F9880">
            <v>8</v>
          </cell>
          <cell r="G9880">
            <v>905640</v>
          </cell>
          <cell r="H9880">
            <v>158.6</v>
          </cell>
        </row>
        <row r="9881">
          <cell r="A9881">
            <v>2006</v>
          </cell>
          <cell r="B9881" t="str">
            <v>Amir Johnson</v>
          </cell>
          <cell r="D9881" t="str">
            <v>DET</v>
          </cell>
          <cell r="F9881">
            <v>20.3</v>
          </cell>
          <cell r="G9881">
            <v>398762</v>
          </cell>
          <cell r="H9881">
            <v>39</v>
          </cell>
        </row>
        <row r="9882">
          <cell r="A9882">
            <v>2006</v>
          </cell>
          <cell r="B9882" t="str">
            <v>Baron Davis</v>
          </cell>
          <cell r="D9882" t="str">
            <v>GSW</v>
          </cell>
          <cell r="F9882">
            <v>18.3</v>
          </cell>
          <cell r="G9882">
            <v>13700000</v>
          </cell>
          <cell r="H9882">
            <v>1971</v>
          </cell>
        </row>
        <row r="9883">
          <cell r="A9883">
            <v>2006</v>
          </cell>
          <cell r="B9883" t="str">
            <v>Jason Richardson</v>
          </cell>
          <cell r="D9883" t="str">
            <v>GSW</v>
          </cell>
          <cell r="F9883">
            <v>19.2</v>
          </cell>
          <cell r="G9883">
            <v>8888888</v>
          </cell>
          <cell r="H9883">
            <v>2880</v>
          </cell>
        </row>
        <row r="9884">
          <cell r="A9884">
            <v>2006</v>
          </cell>
          <cell r="B9884" t="str">
            <v>Troy Murphy</v>
          </cell>
          <cell r="D9884" t="str">
            <v>GSW</v>
          </cell>
          <cell r="F9884">
            <v>15.9</v>
          </cell>
          <cell r="G9884">
            <v>7365079</v>
          </cell>
          <cell r="H9884">
            <v>2516</v>
          </cell>
        </row>
        <row r="9885">
          <cell r="A9885">
            <v>2006</v>
          </cell>
          <cell r="B9885" t="str">
            <v>Adonal Foyle</v>
          </cell>
          <cell r="D9885" t="str">
            <v>GSW</v>
          </cell>
          <cell r="F9885">
            <v>10.3</v>
          </cell>
          <cell r="G9885">
            <v>7312500</v>
          </cell>
          <cell r="H9885">
            <v>1824.8999999999999</v>
          </cell>
        </row>
        <row r="9886">
          <cell r="A9886">
            <v>2006</v>
          </cell>
          <cell r="B9886" t="str">
            <v>Derek Fisher</v>
          </cell>
          <cell r="D9886" t="str">
            <v>GSW</v>
          </cell>
          <cell r="F9886">
            <v>14.8</v>
          </cell>
          <cell r="G9886">
            <v>5393300</v>
          </cell>
          <cell r="H9886">
            <v>2591.2000000000003</v>
          </cell>
        </row>
        <row r="9887">
          <cell r="A9887">
            <v>2006</v>
          </cell>
          <cell r="B9887" t="str">
            <v>Mike Dunleavy</v>
          </cell>
          <cell r="D9887" t="str">
            <v>GSW</v>
          </cell>
          <cell r="F9887">
            <v>12.5</v>
          </cell>
          <cell r="G9887">
            <v>4506261</v>
          </cell>
          <cell r="H9887">
            <v>2575.8000000000002</v>
          </cell>
        </row>
        <row r="9888">
          <cell r="A9888">
            <v>2006</v>
          </cell>
          <cell r="B9888" t="str">
            <v>Ike Diogu</v>
          </cell>
          <cell r="D9888" t="str">
            <v>GSW</v>
          </cell>
          <cell r="F9888">
            <v>15.8</v>
          </cell>
          <cell r="G9888">
            <v>1988160</v>
          </cell>
          <cell r="H9888">
            <v>1028.1000000000001</v>
          </cell>
        </row>
        <row r="9889">
          <cell r="A9889">
            <v>2006</v>
          </cell>
          <cell r="B9889" t="str">
            <v>Mickael Pietrus</v>
          </cell>
          <cell r="D9889" t="str">
            <v>GSW</v>
          </cell>
          <cell r="F9889">
            <v>10</v>
          </cell>
          <cell r="G9889">
            <v>1910520</v>
          </cell>
          <cell r="H9889">
            <v>1180.3999999999999</v>
          </cell>
        </row>
        <row r="9890">
          <cell r="A9890">
            <v>2006</v>
          </cell>
          <cell r="B9890" t="str">
            <v>Andris Biedrins</v>
          </cell>
          <cell r="D9890" t="str">
            <v>GSW</v>
          </cell>
          <cell r="F9890">
            <v>13.6</v>
          </cell>
          <cell r="G9890">
            <v>1857360</v>
          </cell>
          <cell r="H9890">
            <v>999.59999999999991</v>
          </cell>
        </row>
        <row r="9891">
          <cell r="A9891">
            <v>2006</v>
          </cell>
          <cell r="B9891" t="str">
            <v>Calbert Cheaney</v>
          </cell>
          <cell r="D9891" t="str">
            <v>GSW</v>
          </cell>
          <cell r="F9891">
            <v>6</v>
          </cell>
          <cell r="G9891">
            <v>1760000</v>
          </cell>
          <cell r="H9891">
            <v>449.4</v>
          </cell>
        </row>
        <row r="9892">
          <cell r="A9892">
            <v>2006</v>
          </cell>
          <cell r="B9892" t="str">
            <v>Zarko Cabarkapa</v>
          </cell>
          <cell r="D9892" t="str">
            <v>GSW</v>
          </cell>
          <cell r="F9892">
            <v>9.9</v>
          </cell>
          <cell r="G9892">
            <v>1404360</v>
          </cell>
          <cell r="H9892">
            <v>506.30000000000007</v>
          </cell>
        </row>
        <row r="9893">
          <cell r="A9893">
            <v>2006</v>
          </cell>
          <cell r="B9893" t="str">
            <v>Monta Ellis</v>
          </cell>
          <cell r="D9893" t="str">
            <v>GSW</v>
          </cell>
          <cell r="F9893">
            <v>11.1</v>
          </cell>
          <cell r="G9893">
            <v>448762</v>
          </cell>
          <cell r="H9893">
            <v>886.90000000000009</v>
          </cell>
        </row>
        <row r="9894">
          <cell r="A9894">
            <v>2006</v>
          </cell>
          <cell r="B9894" t="str">
            <v>Chris Taft</v>
          </cell>
          <cell r="D9894" t="str">
            <v>GSW</v>
          </cell>
          <cell r="F9894">
            <v>15.6</v>
          </cell>
          <cell r="G9894">
            <v>423762</v>
          </cell>
          <cell r="H9894">
            <v>144.5</v>
          </cell>
        </row>
        <row r="9895">
          <cell r="A9895">
            <v>2006</v>
          </cell>
          <cell r="B9895" t="str">
            <v>Aaron Miles</v>
          </cell>
          <cell r="D9895" t="str">
            <v>GSW</v>
          </cell>
          <cell r="F9895">
            <v>6</v>
          </cell>
          <cell r="G9895">
            <v>155614</v>
          </cell>
          <cell r="H9895">
            <v>117.8</v>
          </cell>
        </row>
        <row r="9896">
          <cell r="A9896">
            <v>2006</v>
          </cell>
          <cell r="B9896" t="str">
            <v>Will Bynum</v>
          </cell>
          <cell r="D9896" t="str">
            <v>GSW</v>
          </cell>
          <cell r="F9896">
            <v>8.6999999999999993</v>
          </cell>
          <cell r="H9896">
            <v>162</v>
          </cell>
        </row>
        <row r="9897">
          <cell r="A9897">
            <v>2006</v>
          </cell>
          <cell r="B9897" t="str">
            <v>Tracy McGrady</v>
          </cell>
          <cell r="D9897" t="str">
            <v>HOU</v>
          </cell>
          <cell r="F9897">
            <v>21.9</v>
          </cell>
          <cell r="G9897">
            <v>15694250</v>
          </cell>
          <cell r="H9897">
            <v>1743.7</v>
          </cell>
        </row>
        <row r="9898">
          <cell r="A9898">
            <v>2006</v>
          </cell>
          <cell r="B9898" t="str">
            <v>Juwan Howard</v>
          </cell>
          <cell r="D9898" t="str">
            <v>HOU</v>
          </cell>
          <cell r="F9898">
            <v>12.5</v>
          </cell>
          <cell r="G9898">
            <v>5900400</v>
          </cell>
          <cell r="H9898">
            <v>2536</v>
          </cell>
        </row>
        <row r="9899">
          <cell r="A9899">
            <v>2006</v>
          </cell>
          <cell r="B9899" t="str">
            <v>Yao Ming*</v>
          </cell>
          <cell r="D9899" t="str">
            <v>HOU</v>
          </cell>
          <cell r="F9899">
            <v>25.6</v>
          </cell>
          <cell r="G9899">
            <v>5594906</v>
          </cell>
          <cell r="H9899">
            <v>1949.4</v>
          </cell>
        </row>
        <row r="9900">
          <cell r="A9900">
            <v>2006</v>
          </cell>
          <cell r="B9900" t="str">
            <v>David Wesley</v>
          </cell>
          <cell r="D9900" t="str">
            <v>HOU</v>
          </cell>
          <cell r="F9900">
            <v>9.6</v>
          </cell>
          <cell r="G9900">
            <v>5070000</v>
          </cell>
          <cell r="H9900">
            <v>2371.4</v>
          </cell>
        </row>
        <row r="9901">
          <cell r="A9901">
            <v>2006</v>
          </cell>
          <cell r="B9901" t="str">
            <v>Stromile Swift</v>
          </cell>
          <cell r="D9901" t="str">
            <v>HOU</v>
          </cell>
          <cell r="F9901">
            <v>14.6</v>
          </cell>
          <cell r="G9901">
            <v>5000000</v>
          </cell>
          <cell r="H9901">
            <v>1346.3999999999999</v>
          </cell>
        </row>
        <row r="9902">
          <cell r="A9902">
            <v>2006</v>
          </cell>
          <cell r="B9902" t="str">
            <v>Rafer Alston</v>
          </cell>
          <cell r="D9902" t="str">
            <v>HOU</v>
          </cell>
          <cell r="F9902">
            <v>12.6</v>
          </cell>
          <cell r="G9902">
            <v>3850000</v>
          </cell>
          <cell r="H9902">
            <v>2431.8000000000002</v>
          </cell>
        </row>
        <row r="9903">
          <cell r="A9903">
            <v>2006</v>
          </cell>
          <cell r="B9903" t="str">
            <v>Dikembe Mutombo</v>
          </cell>
          <cell r="D9903" t="str">
            <v>HOU</v>
          </cell>
          <cell r="F9903">
            <v>12.7</v>
          </cell>
          <cell r="G9903">
            <v>2000000</v>
          </cell>
          <cell r="H9903">
            <v>953.6</v>
          </cell>
        </row>
        <row r="9904">
          <cell r="A9904">
            <v>2006</v>
          </cell>
          <cell r="B9904" t="str">
            <v>Jon Barry</v>
          </cell>
          <cell r="D9904" t="str">
            <v>HOU</v>
          </cell>
          <cell r="F9904">
            <v>8.5</v>
          </cell>
          <cell r="G9904">
            <v>1800000</v>
          </cell>
          <cell r="H9904">
            <v>342</v>
          </cell>
        </row>
        <row r="9905">
          <cell r="A9905">
            <v>2006</v>
          </cell>
          <cell r="B9905" t="str">
            <v>Luther Head</v>
          </cell>
          <cell r="D9905" t="str">
            <v>HOU</v>
          </cell>
          <cell r="F9905">
            <v>11.2</v>
          </cell>
          <cell r="G9905">
            <v>975600</v>
          </cell>
          <cell r="H9905">
            <v>2312</v>
          </cell>
        </row>
        <row r="9906">
          <cell r="A9906">
            <v>2006</v>
          </cell>
          <cell r="B9906" t="str">
            <v>Ryan Bowen</v>
          </cell>
          <cell r="D9906" t="str">
            <v>HOU</v>
          </cell>
          <cell r="F9906">
            <v>4</v>
          </cell>
          <cell r="G9906">
            <v>900498</v>
          </cell>
          <cell r="H9906">
            <v>652.79999999999995</v>
          </cell>
        </row>
        <row r="9907">
          <cell r="A9907">
            <v>2006</v>
          </cell>
          <cell r="B9907" t="str">
            <v>John Lucas</v>
          </cell>
          <cell r="D9907" t="str">
            <v>HOU</v>
          </cell>
          <cell r="F9907">
            <v>7.7</v>
          </cell>
          <cell r="G9907">
            <v>34041</v>
          </cell>
          <cell r="H9907">
            <v>106.6</v>
          </cell>
        </row>
        <row r="9908">
          <cell r="A9908">
            <v>2006</v>
          </cell>
          <cell r="B9908" t="str">
            <v>Chuck Hayes</v>
          </cell>
          <cell r="D9908" t="str">
            <v>HOU</v>
          </cell>
          <cell r="F9908">
            <v>18</v>
          </cell>
          <cell r="H9908">
            <v>536</v>
          </cell>
        </row>
        <row r="9909">
          <cell r="A9909">
            <v>2006</v>
          </cell>
          <cell r="B9909" t="str">
            <v>Austin Croshere</v>
          </cell>
          <cell r="D9909" t="str">
            <v>IND</v>
          </cell>
          <cell r="F9909">
            <v>15.2</v>
          </cell>
          <cell r="G9909">
            <v>7900000</v>
          </cell>
          <cell r="H9909">
            <v>1150</v>
          </cell>
        </row>
        <row r="9910">
          <cell r="A9910">
            <v>2006</v>
          </cell>
          <cell r="B9910" t="str">
            <v>Jonathan Bender</v>
          </cell>
          <cell r="D9910" t="str">
            <v>IND</v>
          </cell>
          <cell r="F9910">
            <v>26.4</v>
          </cell>
          <cell r="G9910">
            <v>7175000</v>
          </cell>
          <cell r="H9910">
            <v>21</v>
          </cell>
        </row>
        <row r="9911">
          <cell r="A9911">
            <v>2006</v>
          </cell>
          <cell r="B9911" t="str">
            <v>Scot Pollard</v>
          </cell>
          <cell r="D9911" t="str">
            <v>IND</v>
          </cell>
          <cell r="F9911">
            <v>12.3</v>
          </cell>
          <cell r="G9911">
            <v>6274937</v>
          </cell>
          <cell r="H9911">
            <v>769.50000000000011</v>
          </cell>
        </row>
        <row r="9912">
          <cell r="A9912">
            <v>2006</v>
          </cell>
          <cell r="B9912" t="str">
            <v>Stephen Jackson</v>
          </cell>
          <cell r="D9912" t="str">
            <v>IND</v>
          </cell>
          <cell r="F9912">
            <v>13.6</v>
          </cell>
          <cell r="G9912">
            <v>5610000</v>
          </cell>
          <cell r="H9912">
            <v>2907.9</v>
          </cell>
        </row>
        <row r="9913">
          <cell r="A9913">
            <v>2006</v>
          </cell>
          <cell r="B9913" t="str">
            <v>Jamaal Tinsley</v>
          </cell>
          <cell r="D9913" t="str">
            <v>IND</v>
          </cell>
          <cell r="F9913">
            <v>12.1</v>
          </cell>
          <cell r="G9913">
            <v>5400000</v>
          </cell>
          <cell r="H9913">
            <v>1121.3999999999999</v>
          </cell>
        </row>
        <row r="9914">
          <cell r="A9914">
            <v>2006</v>
          </cell>
          <cell r="B9914" t="str">
            <v>Jeff Foster</v>
          </cell>
          <cell r="D9914" t="str">
            <v>IND</v>
          </cell>
          <cell r="F9914">
            <v>15.1</v>
          </cell>
          <cell r="G9914">
            <v>5000000</v>
          </cell>
          <cell r="H9914">
            <v>1581.3000000000002</v>
          </cell>
        </row>
        <row r="9915">
          <cell r="A9915">
            <v>2006</v>
          </cell>
          <cell r="B9915" t="str">
            <v>Sarunas Jasikevicius</v>
          </cell>
          <cell r="D9915" t="str">
            <v>IND</v>
          </cell>
          <cell r="F9915">
            <v>12.9</v>
          </cell>
          <cell r="G9915">
            <v>4000000</v>
          </cell>
          <cell r="H9915">
            <v>1560</v>
          </cell>
        </row>
        <row r="9916">
          <cell r="A9916">
            <v>2006</v>
          </cell>
          <cell r="B9916" t="str">
            <v>Anthony Johnson</v>
          </cell>
          <cell r="D9916" t="str">
            <v>IND</v>
          </cell>
          <cell r="F9916">
            <v>14.2</v>
          </cell>
          <cell r="G9916">
            <v>2420000</v>
          </cell>
          <cell r="H9916">
            <v>1980</v>
          </cell>
        </row>
        <row r="9917">
          <cell r="A9917">
            <v>2006</v>
          </cell>
          <cell r="B9917" t="str">
            <v>Fred Jones</v>
          </cell>
          <cell r="D9917" t="str">
            <v>IND</v>
          </cell>
          <cell r="F9917">
            <v>11</v>
          </cell>
          <cell r="G9917">
            <v>2328843</v>
          </cell>
          <cell r="H9917">
            <v>1836</v>
          </cell>
        </row>
        <row r="9918">
          <cell r="A9918">
            <v>2006</v>
          </cell>
          <cell r="B9918" t="str">
            <v>Danny Granger</v>
          </cell>
          <cell r="D9918" t="str">
            <v>IND</v>
          </cell>
          <cell r="F9918">
            <v>14.7</v>
          </cell>
          <cell r="G9918">
            <v>1318920</v>
          </cell>
          <cell r="H9918">
            <v>1762.8000000000002</v>
          </cell>
        </row>
        <row r="9919">
          <cell r="A9919">
            <v>2006</v>
          </cell>
          <cell r="B9919" t="str">
            <v>David Harrison</v>
          </cell>
          <cell r="D9919" t="str">
            <v>IND</v>
          </cell>
          <cell r="F9919">
            <v>11.8</v>
          </cell>
          <cell r="G9919">
            <v>898200</v>
          </cell>
          <cell r="H9919">
            <v>1031.8</v>
          </cell>
        </row>
        <row r="9920">
          <cell r="A9920">
            <v>2006</v>
          </cell>
          <cell r="B9920" t="str">
            <v>Eddie Gill</v>
          </cell>
          <cell r="D9920" t="str">
            <v>IND</v>
          </cell>
          <cell r="F9920">
            <v>9.9</v>
          </cell>
          <cell r="G9920">
            <v>819551</v>
          </cell>
          <cell r="H9920">
            <v>123</v>
          </cell>
        </row>
        <row r="9921">
          <cell r="A9921">
            <v>2006</v>
          </cell>
          <cell r="B9921" t="str">
            <v>Jermaine O'Neal</v>
          </cell>
          <cell r="D9921" t="str">
            <v>IND</v>
          </cell>
          <cell r="F9921">
            <v>20.399999999999999</v>
          </cell>
          <cell r="H9921">
            <v>1800.3</v>
          </cell>
        </row>
        <row r="9922">
          <cell r="A9922">
            <v>2006</v>
          </cell>
          <cell r="B9922" t="str">
            <v>Elton Brand</v>
          </cell>
          <cell r="D9922" t="str">
            <v>LAC</v>
          </cell>
          <cell r="F9922">
            <v>26.5</v>
          </cell>
          <cell r="G9922">
            <v>13152000</v>
          </cell>
          <cell r="H9922">
            <v>3096.8</v>
          </cell>
        </row>
        <row r="9923">
          <cell r="A9923">
            <v>2006</v>
          </cell>
          <cell r="B9923" t="str">
            <v>Cuttino Mobley</v>
          </cell>
          <cell r="D9923" t="str">
            <v>LAC</v>
          </cell>
          <cell r="F9923">
            <v>13.1</v>
          </cell>
          <cell r="G9923">
            <v>7200000</v>
          </cell>
          <cell r="H9923">
            <v>2978.3</v>
          </cell>
        </row>
        <row r="9924">
          <cell r="A9924">
            <v>2006</v>
          </cell>
          <cell r="B9924" t="str">
            <v>Corey Maggette</v>
          </cell>
          <cell r="D9924" t="str">
            <v>LAC</v>
          </cell>
          <cell r="F9924">
            <v>18.899999999999999</v>
          </cell>
          <cell r="G9924">
            <v>7000000</v>
          </cell>
          <cell r="H9924">
            <v>944</v>
          </cell>
        </row>
        <row r="9925">
          <cell r="A9925">
            <v>2006</v>
          </cell>
          <cell r="B9925" t="str">
            <v>Sam Cassell</v>
          </cell>
          <cell r="D9925" t="str">
            <v>LAC</v>
          </cell>
          <cell r="F9925">
            <v>18.5</v>
          </cell>
          <cell r="G9925">
            <v>6875000</v>
          </cell>
          <cell r="H9925">
            <v>2652</v>
          </cell>
        </row>
        <row r="9926">
          <cell r="A9926">
            <v>2006</v>
          </cell>
          <cell r="B9926" t="str">
            <v>Vin Baker</v>
          </cell>
          <cell r="D9926" t="str">
            <v>LAC</v>
          </cell>
          <cell r="F9926">
            <v>11.2</v>
          </cell>
          <cell r="G9926">
            <v>5333333</v>
          </cell>
          <cell r="H9926">
            <v>84.8</v>
          </cell>
        </row>
        <row r="9927">
          <cell r="A9927">
            <v>2006</v>
          </cell>
          <cell r="B9927" t="str">
            <v>Shaun Livingston</v>
          </cell>
          <cell r="D9927" t="str">
            <v>LAC</v>
          </cell>
          <cell r="F9927">
            <v>10.199999999999999</v>
          </cell>
          <cell r="G9927">
            <v>3254880</v>
          </cell>
          <cell r="H9927">
            <v>1525</v>
          </cell>
        </row>
        <row r="9928">
          <cell r="A9928">
            <v>2006</v>
          </cell>
          <cell r="B9928" t="str">
            <v>Željko Rebrača</v>
          </cell>
          <cell r="D9928" t="str">
            <v>LAC</v>
          </cell>
          <cell r="F9928">
            <v>10.7</v>
          </cell>
          <cell r="G9928">
            <v>3000000</v>
          </cell>
          <cell r="H9928">
            <v>411.79999999999995</v>
          </cell>
        </row>
        <row r="9929">
          <cell r="A9929">
            <v>2006</v>
          </cell>
          <cell r="B9929" t="str">
            <v>Chris Kaman</v>
          </cell>
          <cell r="D9929" t="str">
            <v>LAC</v>
          </cell>
          <cell r="F9929">
            <v>15</v>
          </cell>
          <cell r="G9929">
            <v>2753760</v>
          </cell>
          <cell r="H9929">
            <v>2558.3999999999996</v>
          </cell>
        </row>
        <row r="9930">
          <cell r="A9930">
            <v>2006</v>
          </cell>
          <cell r="B9930" t="str">
            <v>Yaroslav Korolev</v>
          </cell>
          <cell r="D9930" t="str">
            <v>LAC</v>
          </cell>
          <cell r="F9930">
            <v>4.8</v>
          </cell>
          <cell r="G9930">
            <v>1704480</v>
          </cell>
          <cell r="H9930">
            <v>127.19999999999999</v>
          </cell>
        </row>
        <row r="9931">
          <cell r="A9931">
            <v>2006</v>
          </cell>
          <cell r="B9931" t="str">
            <v>Walter McCarty</v>
          </cell>
          <cell r="D9931" t="str">
            <v>LAC</v>
          </cell>
          <cell r="F9931">
            <v>5.9</v>
          </cell>
          <cell r="G9931">
            <v>1035000</v>
          </cell>
          <cell r="H9931">
            <v>352.8</v>
          </cell>
        </row>
        <row r="9932">
          <cell r="A9932">
            <v>2006</v>
          </cell>
          <cell r="B9932" t="str">
            <v>Quinton Ross</v>
          </cell>
          <cell r="D9932" t="str">
            <v>LAC</v>
          </cell>
          <cell r="F9932">
            <v>7.4</v>
          </cell>
          <cell r="G9932">
            <v>700000</v>
          </cell>
          <cell r="H9932">
            <v>1514.2</v>
          </cell>
        </row>
        <row r="9933">
          <cell r="A9933">
            <v>2006</v>
          </cell>
          <cell r="B9933" t="str">
            <v>James Singleton</v>
          </cell>
          <cell r="D9933" t="str">
            <v>LAC</v>
          </cell>
          <cell r="F9933">
            <v>13.6</v>
          </cell>
          <cell r="G9933">
            <v>625000</v>
          </cell>
          <cell r="H9933">
            <v>755.2</v>
          </cell>
        </row>
        <row r="9934">
          <cell r="A9934">
            <v>2006</v>
          </cell>
          <cell r="B9934" t="str">
            <v>Daniel Ewing</v>
          </cell>
          <cell r="D9934" t="str">
            <v>LAC</v>
          </cell>
          <cell r="F9934">
            <v>7.6</v>
          </cell>
          <cell r="G9934">
            <v>450000</v>
          </cell>
          <cell r="H9934">
            <v>970.19999999999993</v>
          </cell>
        </row>
        <row r="9935">
          <cell r="A9935">
            <v>2006</v>
          </cell>
          <cell r="B9935" t="str">
            <v>Boniface N'Dong</v>
          </cell>
          <cell r="D9935" t="str">
            <v>LAC</v>
          </cell>
          <cell r="F9935">
            <v>11</v>
          </cell>
          <cell r="H9935">
            <v>151.79999999999998</v>
          </cell>
        </row>
        <row r="9936">
          <cell r="A9936">
            <v>2006</v>
          </cell>
          <cell r="B9936" t="str">
            <v>Kobe Bryant</v>
          </cell>
          <cell r="D9936" t="str">
            <v>LAL</v>
          </cell>
          <cell r="F9936">
            <v>28</v>
          </cell>
          <cell r="G9936">
            <v>15946875</v>
          </cell>
          <cell r="H9936">
            <v>3280</v>
          </cell>
        </row>
        <row r="9937">
          <cell r="A9937">
            <v>2006</v>
          </cell>
          <cell r="B9937" t="str">
            <v>Lamar Odom</v>
          </cell>
          <cell r="D9937" t="str">
            <v>LAL</v>
          </cell>
          <cell r="F9937">
            <v>17</v>
          </cell>
          <cell r="G9937">
            <v>11465333</v>
          </cell>
          <cell r="H9937">
            <v>3224</v>
          </cell>
        </row>
        <row r="9938">
          <cell r="A9938">
            <v>2006</v>
          </cell>
          <cell r="B9938" t="str">
            <v>Kwame Brown</v>
          </cell>
          <cell r="D9938" t="str">
            <v>LAL</v>
          </cell>
          <cell r="F9938">
            <v>11.7</v>
          </cell>
          <cell r="G9938">
            <v>7500000</v>
          </cell>
          <cell r="H9938">
            <v>1980</v>
          </cell>
        </row>
        <row r="9939">
          <cell r="A9939">
            <v>2006</v>
          </cell>
          <cell r="B9939" t="str">
            <v>Aaron McKie</v>
          </cell>
          <cell r="D9939" t="str">
            <v>LAL</v>
          </cell>
          <cell r="F9939">
            <v>6.1</v>
          </cell>
          <cell r="G9939">
            <v>6000000</v>
          </cell>
          <cell r="H9939">
            <v>120.39999999999999</v>
          </cell>
        </row>
        <row r="9940">
          <cell r="A9940">
            <v>2006</v>
          </cell>
          <cell r="B9940" t="str">
            <v>Devean George</v>
          </cell>
          <cell r="D9940" t="str">
            <v>LAL</v>
          </cell>
          <cell r="F9940">
            <v>11.3</v>
          </cell>
          <cell r="G9940">
            <v>5000600</v>
          </cell>
          <cell r="H9940">
            <v>1540.7</v>
          </cell>
        </row>
        <row r="9941">
          <cell r="A9941">
            <v>2006</v>
          </cell>
          <cell r="B9941" t="str">
            <v>Chris Mihm</v>
          </cell>
          <cell r="D9941" t="str">
            <v>LAL</v>
          </cell>
          <cell r="F9941">
            <v>15.3</v>
          </cell>
          <cell r="G9941">
            <v>3792817</v>
          </cell>
          <cell r="H9941">
            <v>1539.9</v>
          </cell>
        </row>
        <row r="9942">
          <cell r="A9942">
            <v>2006</v>
          </cell>
          <cell r="B9942" t="str">
            <v>Stanislav Medvedenko</v>
          </cell>
          <cell r="D9942" t="str">
            <v>LAL</v>
          </cell>
          <cell r="F9942">
            <v>11</v>
          </cell>
          <cell r="G9942">
            <v>3000000</v>
          </cell>
          <cell r="H9942">
            <v>6</v>
          </cell>
        </row>
        <row r="9943">
          <cell r="A9943">
            <v>2006</v>
          </cell>
          <cell r="B9943" t="str">
            <v>Andrew Bynum</v>
          </cell>
          <cell r="D9943" t="str">
            <v>LAL</v>
          </cell>
          <cell r="F9943">
            <v>7.4</v>
          </cell>
          <cell r="G9943">
            <v>1888680</v>
          </cell>
          <cell r="H9943">
            <v>335.8</v>
          </cell>
        </row>
        <row r="9944">
          <cell r="A9944">
            <v>2006</v>
          </cell>
          <cell r="B9944" t="str">
            <v>Luke Walton</v>
          </cell>
          <cell r="D9944" t="str">
            <v>LAL</v>
          </cell>
          <cell r="F9944">
            <v>11.6</v>
          </cell>
          <cell r="G9944">
            <v>1250000</v>
          </cell>
          <cell r="H9944">
            <v>1331.7</v>
          </cell>
        </row>
        <row r="9945">
          <cell r="A9945">
            <v>2006</v>
          </cell>
          <cell r="B9945" t="str">
            <v>Brian Cook</v>
          </cell>
          <cell r="D9945" t="str">
            <v>LAL</v>
          </cell>
          <cell r="F9945">
            <v>15.6</v>
          </cell>
          <cell r="G9945">
            <v>1038960</v>
          </cell>
          <cell r="H9945">
            <v>1539</v>
          </cell>
        </row>
        <row r="9946">
          <cell r="A9946">
            <v>2006</v>
          </cell>
          <cell r="B9946" t="str">
            <v>Sasha Vujačić</v>
          </cell>
          <cell r="D9946" t="str">
            <v>LAL</v>
          </cell>
          <cell r="F9946">
            <v>8.4</v>
          </cell>
          <cell r="G9946">
            <v>910440</v>
          </cell>
          <cell r="H9946">
            <v>1451.3999999999999</v>
          </cell>
        </row>
        <row r="9947">
          <cell r="A9947">
            <v>2006</v>
          </cell>
          <cell r="B9947" t="str">
            <v>Smush Parker</v>
          </cell>
          <cell r="D9947" t="str">
            <v>LAL</v>
          </cell>
          <cell r="F9947">
            <v>13.4</v>
          </cell>
          <cell r="G9947">
            <v>745248</v>
          </cell>
          <cell r="H9947">
            <v>2771.6</v>
          </cell>
        </row>
        <row r="9948">
          <cell r="A9948">
            <v>2006</v>
          </cell>
          <cell r="B9948" t="str">
            <v>Laron Profit</v>
          </cell>
          <cell r="D9948" t="str">
            <v>LAL</v>
          </cell>
          <cell r="F9948">
            <v>11.8</v>
          </cell>
          <cell r="G9948">
            <v>745248</v>
          </cell>
          <cell r="H9948">
            <v>280</v>
          </cell>
        </row>
        <row r="9949">
          <cell r="A9949">
            <v>2006</v>
          </cell>
          <cell r="B9949" t="str">
            <v>Devin Green</v>
          </cell>
          <cell r="D9949" t="str">
            <v>LAL</v>
          </cell>
          <cell r="F9949">
            <v>4.7</v>
          </cell>
          <cell r="G9949">
            <v>398762</v>
          </cell>
          <cell r="H9949">
            <v>135</v>
          </cell>
        </row>
        <row r="9950">
          <cell r="A9950">
            <v>2006</v>
          </cell>
          <cell r="B9950" t="str">
            <v>Ronny Turiaf</v>
          </cell>
          <cell r="D9950" t="str">
            <v>LAL</v>
          </cell>
          <cell r="F9950">
            <v>12.2</v>
          </cell>
          <cell r="H9950">
            <v>161</v>
          </cell>
        </row>
        <row r="9951">
          <cell r="A9951">
            <v>2006</v>
          </cell>
          <cell r="B9951" t="str">
            <v>Eddie Jones</v>
          </cell>
          <cell r="D9951" t="str">
            <v>MEM</v>
          </cell>
          <cell r="F9951">
            <v>14.7</v>
          </cell>
          <cell r="G9951">
            <v>14576250</v>
          </cell>
          <cell r="H9951">
            <v>2437.5</v>
          </cell>
        </row>
        <row r="9952">
          <cell r="A9952">
            <v>2006</v>
          </cell>
          <cell r="B9952" t="str">
            <v>Pau Gasol</v>
          </cell>
          <cell r="D9952" t="str">
            <v>MEM</v>
          </cell>
          <cell r="F9952">
            <v>22.7</v>
          </cell>
          <cell r="G9952">
            <v>10993000</v>
          </cell>
          <cell r="H9952">
            <v>3136</v>
          </cell>
        </row>
        <row r="9953">
          <cell r="A9953">
            <v>2006</v>
          </cell>
          <cell r="B9953" t="str">
            <v>Lorenzen Wright</v>
          </cell>
          <cell r="D9953" t="str">
            <v>MEM</v>
          </cell>
          <cell r="F9953">
            <v>12.2</v>
          </cell>
          <cell r="G9953">
            <v>7700000</v>
          </cell>
          <cell r="H9953">
            <v>1692.6</v>
          </cell>
        </row>
        <row r="9954">
          <cell r="A9954">
            <v>2006</v>
          </cell>
          <cell r="B9954" t="str">
            <v>Mike Miller</v>
          </cell>
          <cell r="D9954" t="str">
            <v>MEM</v>
          </cell>
          <cell r="F9954">
            <v>17.2</v>
          </cell>
          <cell r="G9954">
            <v>6750000</v>
          </cell>
          <cell r="H9954">
            <v>2264.4</v>
          </cell>
        </row>
        <row r="9955">
          <cell r="A9955">
            <v>2006</v>
          </cell>
          <cell r="B9955" t="str">
            <v>Brian Cardinal</v>
          </cell>
          <cell r="D9955" t="str">
            <v>MEM</v>
          </cell>
          <cell r="F9955">
            <v>10</v>
          </cell>
          <cell r="G9955">
            <v>5393300</v>
          </cell>
          <cell r="H9955">
            <v>403.2</v>
          </cell>
        </row>
        <row r="9956">
          <cell r="A9956">
            <v>2006</v>
          </cell>
          <cell r="B9956" t="str">
            <v>Shane Battier</v>
          </cell>
          <cell r="D9956" t="str">
            <v>MEM</v>
          </cell>
          <cell r="F9956">
            <v>14.7</v>
          </cell>
          <cell r="G9956">
            <v>4903000</v>
          </cell>
          <cell r="H9956">
            <v>2835</v>
          </cell>
        </row>
        <row r="9957">
          <cell r="A9957">
            <v>2006</v>
          </cell>
          <cell r="B9957" t="str">
            <v>Damon Stoudamire</v>
          </cell>
          <cell r="D9957" t="str">
            <v>MEM</v>
          </cell>
          <cell r="F9957">
            <v>13.7</v>
          </cell>
          <cell r="G9957">
            <v>3750000</v>
          </cell>
          <cell r="H9957">
            <v>861.3</v>
          </cell>
        </row>
        <row r="9958">
          <cell r="A9958">
            <v>2006</v>
          </cell>
          <cell r="B9958" t="str">
            <v>Bobby Jackson</v>
          </cell>
          <cell r="D9958" t="str">
            <v>MEM</v>
          </cell>
          <cell r="F9958">
            <v>14.6</v>
          </cell>
          <cell r="G9958">
            <v>3375000</v>
          </cell>
          <cell r="H9958">
            <v>1775</v>
          </cell>
        </row>
        <row r="9959">
          <cell r="A9959">
            <v>2006</v>
          </cell>
          <cell r="B9959" t="str">
            <v>Jake Tsakalidis</v>
          </cell>
          <cell r="D9959" t="str">
            <v>MEM</v>
          </cell>
          <cell r="F9959">
            <v>17.3</v>
          </cell>
          <cell r="G9959">
            <v>2900000</v>
          </cell>
          <cell r="H9959">
            <v>734.4</v>
          </cell>
        </row>
        <row r="9960">
          <cell r="A9960">
            <v>2006</v>
          </cell>
          <cell r="B9960" t="str">
            <v>Dahntay Jones</v>
          </cell>
          <cell r="D9960" t="str">
            <v>MEM</v>
          </cell>
          <cell r="F9960">
            <v>8</v>
          </cell>
          <cell r="G9960">
            <v>1223160</v>
          </cell>
          <cell r="H9960">
            <v>965.6</v>
          </cell>
        </row>
        <row r="9961">
          <cell r="A9961">
            <v>2006</v>
          </cell>
          <cell r="B9961" t="str">
            <v>Hakim Warrick</v>
          </cell>
          <cell r="D9961" t="str">
            <v>MEM</v>
          </cell>
          <cell r="F9961">
            <v>11</v>
          </cell>
          <cell r="G9961">
            <v>1196520</v>
          </cell>
          <cell r="H9961">
            <v>720.8</v>
          </cell>
        </row>
        <row r="9962">
          <cell r="A9962">
            <v>2006</v>
          </cell>
          <cell r="B9962" t="str">
            <v>Antonio Burks</v>
          </cell>
          <cell r="D9962" t="str">
            <v>MEM</v>
          </cell>
          <cell r="F9962">
            <v>5.0999999999999996</v>
          </cell>
          <cell r="G9962">
            <v>641748</v>
          </cell>
          <cell r="H9962">
            <v>570</v>
          </cell>
        </row>
        <row r="9963">
          <cell r="A9963">
            <v>2006</v>
          </cell>
          <cell r="B9963" t="str">
            <v>Lawrence Roberts</v>
          </cell>
          <cell r="D9963" t="str">
            <v>MEM</v>
          </cell>
          <cell r="F9963">
            <v>13.8</v>
          </cell>
          <cell r="G9963">
            <v>398762</v>
          </cell>
          <cell r="H9963">
            <v>181.5</v>
          </cell>
        </row>
        <row r="9964">
          <cell r="A9964">
            <v>2006</v>
          </cell>
          <cell r="B9964" t="str">
            <v>Anthony Roberson</v>
          </cell>
          <cell r="D9964" t="str">
            <v>MEM</v>
          </cell>
          <cell r="F9964">
            <v>11.7</v>
          </cell>
          <cell r="G9964">
            <v>398762</v>
          </cell>
          <cell r="H9964">
            <v>88</v>
          </cell>
        </row>
        <row r="9965">
          <cell r="A9965">
            <v>2006</v>
          </cell>
          <cell r="B9965" t="str">
            <v>Shandon Anderson</v>
          </cell>
          <cell r="D9965" t="str">
            <v>MIA</v>
          </cell>
          <cell r="F9965">
            <v>6.2</v>
          </cell>
          <cell r="G9965">
            <v>7900000</v>
          </cell>
          <cell r="H9965">
            <v>638.40000000000009</v>
          </cell>
        </row>
        <row r="9966">
          <cell r="A9966">
            <v>2006</v>
          </cell>
          <cell r="B9966" t="str">
            <v>Jason Williams</v>
          </cell>
          <cell r="D9966" t="str">
            <v>MIA</v>
          </cell>
          <cell r="F9966">
            <v>15</v>
          </cell>
          <cell r="G9966">
            <v>7562500</v>
          </cell>
          <cell r="H9966">
            <v>1876.2</v>
          </cell>
        </row>
        <row r="9967">
          <cell r="A9967">
            <v>2006</v>
          </cell>
          <cell r="B9967" t="str">
            <v>Antoine Walker</v>
          </cell>
          <cell r="D9967" t="str">
            <v>MIA</v>
          </cell>
          <cell r="F9967">
            <v>14.4</v>
          </cell>
          <cell r="G9967">
            <v>6880000</v>
          </cell>
          <cell r="H9967">
            <v>2197.6</v>
          </cell>
        </row>
        <row r="9968">
          <cell r="A9968">
            <v>2006</v>
          </cell>
          <cell r="B9968" t="str">
            <v>James Posey</v>
          </cell>
          <cell r="D9968" t="str">
            <v>MIA</v>
          </cell>
          <cell r="F9968">
            <v>9.8000000000000007</v>
          </cell>
          <cell r="G9968">
            <v>5900400</v>
          </cell>
          <cell r="H9968">
            <v>1916.2</v>
          </cell>
        </row>
        <row r="9969">
          <cell r="A9969">
            <v>2006</v>
          </cell>
          <cell r="B9969" t="str">
            <v>Udonis Haslem</v>
          </cell>
          <cell r="D9969" t="str">
            <v>MIA</v>
          </cell>
          <cell r="F9969">
            <v>13.7</v>
          </cell>
          <cell r="G9969">
            <v>5000000</v>
          </cell>
          <cell r="H9969">
            <v>2494.8000000000002</v>
          </cell>
        </row>
        <row r="9970">
          <cell r="A9970">
            <v>2006</v>
          </cell>
          <cell r="B9970" t="str">
            <v>Alonzo Mourning</v>
          </cell>
          <cell r="D9970" t="str">
            <v>MIA</v>
          </cell>
          <cell r="F9970">
            <v>19.399999999999999</v>
          </cell>
          <cell r="G9970">
            <v>4000000</v>
          </cell>
          <cell r="H9970">
            <v>1300</v>
          </cell>
        </row>
        <row r="9971">
          <cell r="A9971">
            <v>2006</v>
          </cell>
          <cell r="B9971" t="str">
            <v>Dwyane Wade</v>
          </cell>
          <cell r="D9971" t="str">
            <v>MIA</v>
          </cell>
          <cell r="F9971">
            <v>27.6</v>
          </cell>
          <cell r="G9971">
            <v>3031920</v>
          </cell>
          <cell r="H9971">
            <v>2895</v>
          </cell>
        </row>
        <row r="9972">
          <cell r="A9972">
            <v>2006</v>
          </cell>
          <cell r="B9972" t="str">
            <v>Michael Doleac</v>
          </cell>
          <cell r="D9972" t="str">
            <v>MIA</v>
          </cell>
          <cell r="F9972">
            <v>9.9</v>
          </cell>
          <cell r="G9972">
            <v>2640000</v>
          </cell>
          <cell r="H9972">
            <v>372</v>
          </cell>
        </row>
        <row r="9973">
          <cell r="A9973">
            <v>2006</v>
          </cell>
          <cell r="B9973" t="str">
            <v>Dorell Wright</v>
          </cell>
          <cell r="D9973" t="str">
            <v>MIA</v>
          </cell>
          <cell r="F9973">
            <v>13.2</v>
          </cell>
          <cell r="G9973">
            <v>1238640</v>
          </cell>
          <cell r="H9973">
            <v>132</v>
          </cell>
        </row>
        <row r="9974">
          <cell r="A9974">
            <v>2006</v>
          </cell>
          <cell r="B9974" t="str">
            <v>Gary Payton</v>
          </cell>
          <cell r="D9974" t="str">
            <v>MIA</v>
          </cell>
          <cell r="F9974">
            <v>10.7</v>
          </cell>
          <cell r="G9974">
            <v>1138500</v>
          </cell>
          <cell r="H9974">
            <v>2308.5</v>
          </cell>
        </row>
        <row r="9975">
          <cell r="A9975">
            <v>2006</v>
          </cell>
          <cell r="B9975" t="str">
            <v>Jason Kapono</v>
          </cell>
          <cell r="D9975" t="str">
            <v>MIA</v>
          </cell>
          <cell r="F9975">
            <v>9</v>
          </cell>
          <cell r="G9975">
            <v>1100000</v>
          </cell>
          <cell r="H9975">
            <v>663</v>
          </cell>
        </row>
        <row r="9976">
          <cell r="A9976">
            <v>2006</v>
          </cell>
          <cell r="B9976" t="str">
            <v>Wayne Simien</v>
          </cell>
          <cell r="D9976" t="str">
            <v>MIA</v>
          </cell>
          <cell r="F9976">
            <v>11.5</v>
          </cell>
          <cell r="G9976">
            <v>867720</v>
          </cell>
          <cell r="H9976">
            <v>412.8</v>
          </cell>
        </row>
        <row r="9977">
          <cell r="A9977">
            <v>2006</v>
          </cell>
          <cell r="B9977" t="str">
            <v>Gerald Fitch</v>
          </cell>
          <cell r="D9977" t="str">
            <v>MIA</v>
          </cell>
          <cell r="F9977">
            <v>10.199999999999999</v>
          </cell>
          <cell r="G9977">
            <v>359858</v>
          </cell>
          <cell r="H9977">
            <v>239.4</v>
          </cell>
        </row>
        <row r="9978">
          <cell r="A9978">
            <v>2006</v>
          </cell>
          <cell r="B9978" t="str">
            <v>Shaquille O'Neal</v>
          </cell>
          <cell r="D9978" t="str">
            <v>MIA</v>
          </cell>
          <cell r="F9978">
            <v>24.4</v>
          </cell>
          <cell r="G9978">
            <v>20000000</v>
          </cell>
          <cell r="H9978">
            <v>1805.4</v>
          </cell>
        </row>
        <row r="9979">
          <cell r="A9979">
            <v>2006</v>
          </cell>
          <cell r="B9979" t="str">
            <v>Michael Redd</v>
          </cell>
          <cell r="D9979" t="str">
            <v>MIL</v>
          </cell>
          <cell r="F9979">
            <v>21.2</v>
          </cell>
          <cell r="G9979">
            <v>12000000</v>
          </cell>
          <cell r="H9979">
            <v>3128</v>
          </cell>
        </row>
        <row r="9980">
          <cell r="A9980">
            <v>2006</v>
          </cell>
          <cell r="B9980" t="str">
            <v>Jamaal Magloire</v>
          </cell>
          <cell r="D9980" t="str">
            <v>MIL</v>
          </cell>
          <cell r="F9980">
            <v>11.1</v>
          </cell>
          <cell r="G9980">
            <v>8533333</v>
          </cell>
          <cell r="H9980">
            <v>2468.2000000000003</v>
          </cell>
        </row>
        <row r="9981">
          <cell r="A9981">
            <v>2006</v>
          </cell>
          <cell r="B9981" t="str">
            <v>Bobby Simmons</v>
          </cell>
          <cell r="D9981" t="str">
            <v>MIL</v>
          </cell>
          <cell r="F9981">
            <v>13.8</v>
          </cell>
          <cell r="G9981">
            <v>8000000</v>
          </cell>
          <cell r="H9981">
            <v>2535</v>
          </cell>
        </row>
        <row r="9982">
          <cell r="A9982">
            <v>2006</v>
          </cell>
          <cell r="B9982" t="str">
            <v>Joe Smith</v>
          </cell>
          <cell r="D9982" t="str">
            <v>MIL</v>
          </cell>
          <cell r="F9982">
            <v>16.100000000000001</v>
          </cell>
          <cell r="G9982">
            <v>6353200</v>
          </cell>
          <cell r="H9982">
            <v>888.8</v>
          </cell>
        </row>
        <row r="9983">
          <cell r="A9983">
            <v>2006</v>
          </cell>
          <cell r="B9983" t="str">
            <v>Dan Gadzuric</v>
          </cell>
          <cell r="D9983" t="str">
            <v>MIL</v>
          </cell>
          <cell r="F9983">
            <v>17.2</v>
          </cell>
          <cell r="G9983">
            <v>4750000</v>
          </cell>
          <cell r="H9983">
            <v>888</v>
          </cell>
        </row>
        <row r="9984">
          <cell r="A9984">
            <v>2006</v>
          </cell>
          <cell r="B9984" t="str">
            <v>Andrew Bogut</v>
          </cell>
          <cell r="D9984" t="str">
            <v>MIL</v>
          </cell>
          <cell r="F9984">
            <v>15.2</v>
          </cell>
          <cell r="G9984">
            <v>4340520</v>
          </cell>
          <cell r="H9984">
            <v>2345.2000000000003</v>
          </cell>
        </row>
        <row r="9985">
          <cell r="A9985">
            <v>2006</v>
          </cell>
          <cell r="B9985" t="str">
            <v>T.J. Ford</v>
          </cell>
          <cell r="D9985" t="str">
            <v>MIL</v>
          </cell>
          <cell r="F9985">
            <v>13.1</v>
          </cell>
          <cell r="G9985">
            <v>2303040</v>
          </cell>
          <cell r="H9985">
            <v>2556</v>
          </cell>
        </row>
        <row r="9986">
          <cell r="A9986">
            <v>2006</v>
          </cell>
          <cell r="B9986" t="str">
            <v>Jiri Welsch</v>
          </cell>
          <cell r="D9986" t="str">
            <v>MIL</v>
          </cell>
          <cell r="F9986">
            <v>9.8000000000000007</v>
          </cell>
          <cell r="G9986">
            <v>2177114</v>
          </cell>
          <cell r="H9986">
            <v>864.2</v>
          </cell>
        </row>
        <row r="9987">
          <cell r="A9987">
            <v>2006</v>
          </cell>
          <cell r="B9987" t="str">
            <v>Toni Kukoč</v>
          </cell>
          <cell r="D9987" t="str">
            <v>MIL</v>
          </cell>
          <cell r="F9987">
            <v>11.9</v>
          </cell>
          <cell r="G9987">
            <v>2000000</v>
          </cell>
          <cell r="H9987">
            <v>1020.5</v>
          </cell>
        </row>
        <row r="9988">
          <cell r="A9988">
            <v>2006</v>
          </cell>
          <cell r="B9988" t="str">
            <v>Mo Williams</v>
          </cell>
          <cell r="D9988" t="str">
            <v>MIL</v>
          </cell>
          <cell r="F9988">
            <v>15</v>
          </cell>
          <cell r="G9988">
            <v>1760000</v>
          </cell>
          <cell r="H9988">
            <v>1531.1999999999998</v>
          </cell>
        </row>
        <row r="9989">
          <cell r="A9989">
            <v>2006</v>
          </cell>
          <cell r="B9989" t="str">
            <v>Reece Gaines</v>
          </cell>
          <cell r="D9989" t="str">
            <v>MIL</v>
          </cell>
          <cell r="F9989">
            <v>6.7</v>
          </cell>
          <cell r="G9989">
            <v>1556160</v>
          </cell>
          <cell r="H9989">
            <v>54</v>
          </cell>
        </row>
        <row r="9990">
          <cell r="A9990">
            <v>2006</v>
          </cell>
          <cell r="B9990" t="str">
            <v>Ervin Johnson</v>
          </cell>
          <cell r="D9990" t="str">
            <v>MIL</v>
          </cell>
          <cell r="F9990">
            <v>3.1</v>
          </cell>
          <cell r="G9990">
            <v>1138500</v>
          </cell>
          <cell r="H9990">
            <v>81</v>
          </cell>
        </row>
        <row r="9991">
          <cell r="A9991">
            <v>2006</v>
          </cell>
          <cell r="B9991" t="str">
            <v>Jermaine Jackson</v>
          </cell>
          <cell r="D9991" t="str">
            <v>MIL</v>
          </cell>
          <cell r="F9991">
            <v>8.1999999999999993</v>
          </cell>
          <cell r="G9991">
            <v>771123</v>
          </cell>
          <cell r="H9991">
            <v>201</v>
          </cell>
        </row>
        <row r="9992">
          <cell r="A9992">
            <v>2006</v>
          </cell>
          <cell r="B9992" t="str">
            <v>Charlie Bell</v>
          </cell>
          <cell r="D9992" t="str">
            <v>MIL</v>
          </cell>
          <cell r="F9992">
            <v>14.7</v>
          </cell>
          <cell r="G9992">
            <v>641748</v>
          </cell>
          <cell r="H9992">
            <v>1280.3</v>
          </cell>
        </row>
        <row r="9993">
          <cell r="A9993">
            <v>2006</v>
          </cell>
          <cell r="B9993" t="str">
            <v>Kevin Garnett</v>
          </cell>
          <cell r="D9993" t="str">
            <v>MIN</v>
          </cell>
          <cell r="F9993">
            <v>26.8</v>
          </cell>
          <cell r="G9993">
            <v>18000000</v>
          </cell>
          <cell r="H9993">
            <v>2956.4</v>
          </cell>
        </row>
        <row r="9994">
          <cell r="A9994">
            <v>2006</v>
          </cell>
          <cell r="B9994" t="str">
            <v>Troy Hudson</v>
          </cell>
          <cell r="D9994" t="str">
            <v>MIN</v>
          </cell>
          <cell r="F9994">
            <v>12.2</v>
          </cell>
          <cell r="G9994">
            <v>5253000</v>
          </cell>
          <cell r="H9994">
            <v>799.19999999999993</v>
          </cell>
        </row>
        <row r="9995">
          <cell r="A9995">
            <v>2006</v>
          </cell>
          <cell r="B9995" t="str">
            <v>Marko Jaric</v>
          </cell>
          <cell r="D9995" t="str">
            <v>MIN</v>
          </cell>
          <cell r="F9995">
            <v>11.7</v>
          </cell>
          <cell r="G9995">
            <v>5000000</v>
          </cell>
          <cell r="H9995">
            <v>2100</v>
          </cell>
        </row>
        <row r="9996">
          <cell r="A9996">
            <v>2006</v>
          </cell>
          <cell r="B9996" t="str">
            <v>Trenton Hassell</v>
          </cell>
          <cell r="D9996" t="str">
            <v>MIN</v>
          </cell>
          <cell r="F9996">
            <v>9.5</v>
          </cell>
          <cell r="G9996">
            <v>4350000</v>
          </cell>
          <cell r="H9996">
            <v>2510.2000000000003</v>
          </cell>
        </row>
        <row r="9997">
          <cell r="A9997">
            <v>2006</v>
          </cell>
          <cell r="B9997" t="str">
            <v>Eddie Griffin</v>
          </cell>
          <cell r="D9997" t="str">
            <v>MIN</v>
          </cell>
          <cell r="F9997">
            <v>12.2</v>
          </cell>
          <cell r="G9997">
            <v>2500000</v>
          </cell>
          <cell r="H9997">
            <v>1358</v>
          </cell>
        </row>
        <row r="9998">
          <cell r="A9998">
            <v>2006</v>
          </cell>
          <cell r="B9998" t="str">
            <v>Mark Madsen</v>
          </cell>
          <cell r="D9998" t="str">
            <v>MIN</v>
          </cell>
          <cell r="F9998">
            <v>5.3</v>
          </cell>
          <cell r="G9998">
            <v>2000000</v>
          </cell>
          <cell r="H9998">
            <v>675.80000000000007</v>
          </cell>
        </row>
        <row r="9999">
          <cell r="A9999">
            <v>2006</v>
          </cell>
          <cell r="B9999" t="str">
            <v>Rashad McCants</v>
          </cell>
          <cell r="D9999" t="str">
            <v>MIN</v>
          </cell>
          <cell r="F9999">
            <v>12.6</v>
          </cell>
          <cell r="G9999">
            <v>1538400</v>
          </cell>
          <cell r="H9999">
            <v>1358.8</v>
          </cell>
        </row>
        <row r="10000">
          <cell r="A10000">
            <v>2006</v>
          </cell>
          <cell r="B10000" t="str">
            <v>Anthony Carter</v>
          </cell>
          <cell r="D10000" t="str">
            <v>MIN</v>
          </cell>
          <cell r="F10000">
            <v>10.6</v>
          </cell>
          <cell r="G10000">
            <v>900498</v>
          </cell>
          <cell r="H10000">
            <v>589.5</v>
          </cell>
        </row>
        <row r="10001">
          <cell r="A10001">
            <v>2006</v>
          </cell>
          <cell r="B10001" t="str">
            <v>Ronald Dupree</v>
          </cell>
          <cell r="D10001" t="str">
            <v>MIN</v>
          </cell>
          <cell r="F10001">
            <v>10.4</v>
          </cell>
          <cell r="G10001">
            <v>719373</v>
          </cell>
          <cell r="H10001">
            <v>266.40000000000003</v>
          </cell>
        </row>
        <row r="10002">
          <cell r="A10002">
            <v>2006</v>
          </cell>
          <cell r="B10002" t="str">
            <v>Bracey Wright</v>
          </cell>
          <cell r="D10002" t="str">
            <v>MIN</v>
          </cell>
          <cell r="F10002">
            <v>12.1</v>
          </cell>
          <cell r="G10002">
            <v>398762</v>
          </cell>
          <cell r="H10002">
            <v>135.1</v>
          </cell>
        </row>
        <row r="10003">
          <cell r="A10003">
            <v>2006</v>
          </cell>
          <cell r="B10003" t="str">
            <v>Jason Kidd</v>
          </cell>
          <cell r="D10003" t="str">
            <v>NJN</v>
          </cell>
          <cell r="F10003">
            <v>19.2</v>
          </cell>
          <cell r="G10003">
            <v>16440000</v>
          </cell>
          <cell r="H10003">
            <v>2976</v>
          </cell>
        </row>
        <row r="10004">
          <cell r="A10004">
            <v>2006</v>
          </cell>
          <cell r="B10004" t="str">
            <v>Vince Carter</v>
          </cell>
          <cell r="D10004" t="str">
            <v>NJN</v>
          </cell>
          <cell r="F10004">
            <v>21.6</v>
          </cell>
          <cell r="G10004">
            <v>13843156</v>
          </cell>
          <cell r="H10004">
            <v>2907.2</v>
          </cell>
        </row>
        <row r="10005">
          <cell r="A10005">
            <v>2006</v>
          </cell>
          <cell r="B10005" t="str">
            <v>Richard Jefferson</v>
          </cell>
          <cell r="D10005" t="str">
            <v>NJN</v>
          </cell>
          <cell r="F10005">
            <v>18.899999999999999</v>
          </cell>
          <cell r="G10005">
            <v>10200000</v>
          </cell>
          <cell r="H10005">
            <v>3057.6000000000004</v>
          </cell>
        </row>
        <row r="10006">
          <cell r="A10006">
            <v>2006</v>
          </cell>
          <cell r="B10006" t="str">
            <v>Jason Collins</v>
          </cell>
          <cell r="D10006" t="str">
            <v>NJN</v>
          </cell>
          <cell r="F10006">
            <v>5.5</v>
          </cell>
          <cell r="G10006">
            <v>5500000</v>
          </cell>
          <cell r="H10006">
            <v>1895.7</v>
          </cell>
        </row>
        <row r="10007">
          <cell r="A10007">
            <v>2006</v>
          </cell>
          <cell r="B10007" t="str">
            <v>Lamond Murray</v>
          </cell>
          <cell r="D10007" t="str">
            <v>NJN</v>
          </cell>
          <cell r="F10007">
            <v>10.8</v>
          </cell>
          <cell r="G10007">
            <v>5250000</v>
          </cell>
          <cell r="H10007">
            <v>575.69999999999993</v>
          </cell>
        </row>
        <row r="10008">
          <cell r="A10008">
            <v>2006</v>
          </cell>
          <cell r="B10008" t="str">
            <v>Jeff McInnis</v>
          </cell>
          <cell r="D10008" t="str">
            <v>NJN</v>
          </cell>
          <cell r="F10008">
            <v>9.1999999999999993</v>
          </cell>
          <cell r="G10008">
            <v>3400000</v>
          </cell>
          <cell r="H10008">
            <v>487.19999999999993</v>
          </cell>
        </row>
        <row r="10009">
          <cell r="A10009">
            <v>2006</v>
          </cell>
          <cell r="B10009" t="str">
            <v>Clifford Robinson</v>
          </cell>
          <cell r="D10009" t="str">
            <v>NJN</v>
          </cell>
          <cell r="F10009">
            <v>9.6</v>
          </cell>
          <cell r="G10009">
            <v>2500000</v>
          </cell>
          <cell r="H10009">
            <v>1864</v>
          </cell>
        </row>
        <row r="10010">
          <cell r="A10010">
            <v>2006</v>
          </cell>
          <cell r="B10010" t="str">
            <v>Scott Padgett</v>
          </cell>
          <cell r="D10010" t="str">
            <v>NJN</v>
          </cell>
          <cell r="F10010">
            <v>12.5</v>
          </cell>
          <cell r="G10010">
            <v>1670000</v>
          </cell>
          <cell r="H10010">
            <v>719.19999999999993</v>
          </cell>
        </row>
        <row r="10011">
          <cell r="A10011">
            <v>2006</v>
          </cell>
          <cell r="B10011" t="str">
            <v>Antoine Wright</v>
          </cell>
          <cell r="D10011" t="str">
            <v>NJN</v>
          </cell>
          <cell r="F10011">
            <v>0.7</v>
          </cell>
          <cell r="G10011">
            <v>1461360</v>
          </cell>
          <cell r="H10011">
            <v>370.5</v>
          </cell>
        </row>
        <row r="10012">
          <cell r="A10012">
            <v>2006</v>
          </cell>
          <cell r="B10012" t="str">
            <v>Zoran Planinic</v>
          </cell>
          <cell r="D10012" t="str">
            <v>NJN</v>
          </cell>
          <cell r="F10012">
            <v>6.9</v>
          </cell>
          <cell r="G10012">
            <v>1127280</v>
          </cell>
          <cell r="H10012">
            <v>593.6</v>
          </cell>
        </row>
        <row r="10013">
          <cell r="A10013">
            <v>2006</v>
          </cell>
          <cell r="B10013" t="str">
            <v>Jacque Vaughn</v>
          </cell>
          <cell r="D10013" t="str">
            <v>NJN</v>
          </cell>
          <cell r="F10013">
            <v>7.5</v>
          </cell>
          <cell r="G10013">
            <v>1094550</v>
          </cell>
          <cell r="H10013">
            <v>1232</v>
          </cell>
        </row>
        <row r="10014">
          <cell r="A10014">
            <v>2006</v>
          </cell>
          <cell r="B10014" t="str">
            <v>Nenad Krstic</v>
          </cell>
          <cell r="D10014" t="str">
            <v>NJN</v>
          </cell>
          <cell r="F10014">
            <v>14.4</v>
          </cell>
          <cell r="G10014">
            <v>1010040</v>
          </cell>
          <cell r="H10014">
            <v>2472</v>
          </cell>
        </row>
        <row r="10015">
          <cell r="A10015">
            <v>2006</v>
          </cell>
          <cell r="B10015" t="str">
            <v>Derrick Zimmerman</v>
          </cell>
          <cell r="D10015" t="str">
            <v>NJN</v>
          </cell>
          <cell r="F10015">
            <v>5.5</v>
          </cell>
          <cell r="H10015">
            <v>32</v>
          </cell>
        </row>
        <row r="10016">
          <cell r="A10016">
            <v>2006</v>
          </cell>
          <cell r="B10016" t="str">
            <v>P.J. Brown</v>
          </cell>
          <cell r="D10016" t="str">
            <v>NOK</v>
          </cell>
          <cell r="F10016">
            <v>12.7</v>
          </cell>
          <cell r="G10016">
            <v>8000000</v>
          </cell>
          <cell r="H10016">
            <v>2377.5</v>
          </cell>
        </row>
        <row r="10017">
          <cell r="A10017">
            <v>2006</v>
          </cell>
          <cell r="B10017" t="str">
            <v>Desmond Mason</v>
          </cell>
          <cell r="D10017" t="str">
            <v>NOK</v>
          </cell>
          <cell r="F10017">
            <v>9.1999999999999993</v>
          </cell>
          <cell r="G10017">
            <v>7333333</v>
          </cell>
          <cell r="H10017">
            <v>2100</v>
          </cell>
        </row>
        <row r="10018">
          <cell r="A10018">
            <v>2006</v>
          </cell>
          <cell r="B10018" t="str">
            <v>Speedy Claxton</v>
          </cell>
          <cell r="D10018" t="str">
            <v>NOK</v>
          </cell>
          <cell r="F10018">
            <v>16.100000000000001</v>
          </cell>
          <cell r="G10018">
            <v>3600000</v>
          </cell>
          <cell r="H10018">
            <v>2016.3999999999999</v>
          </cell>
        </row>
        <row r="10019">
          <cell r="A10019">
            <v>2006</v>
          </cell>
          <cell r="B10019" t="str">
            <v>Chris Andersen</v>
          </cell>
          <cell r="D10019" t="str">
            <v>NOK</v>
          </cell>
          <cell r="F10019">
            <v>14.1</v>
          </cell>
          <cell r="G10019">
            <v>3500000</v>
          </cell>
          <cell r="H10019">
            <v>569.6</v>
          </cell>
        </row>
        <row r="10020">
          <cell r="A10020">
            <v>2006</v>
          </cell>
          <cell r="B10020" t="str">
            <v>Chris Paul</v>
          </cell>
          <cell r="D10020" t="str">
            <v>NOK</v>
          </cell>
          <cell r="F10020">
            <v>22.1</v>
          </cell>
          <cell r="G10020">
            <v>3144240</v>
          </cell>
          <cell r="H10020">
            <v>2808</v>
          </cell>
        </row>
        <row r="10021">
          <cell r="A10021">
            <v>2006</v>
          </cell>
          <cell r="B10021" t="str">
            <v>Arvydas Macijauskas</v>
          </cell>
          <cell r="D10021" t="str">
            <v>NOK</v>
          </cell>
          <cell r="F10021">
            <v>8.3000000000000007</v>
          </cell>
          <cell r="G10021">
            <v>2500000</v>
          </cell>
          <cell r="H10021">
            <v>134.9</v>
          </cell>
        </row>
        <row r="10022">
          <cell r="A10022">
            <v>2006</v>
          </cell>
          <cell r="B10022" t="str">
            <v>Kirk Snyder</v>
          </cell>
          <cell r="D10022" t="str">
            <v>NOK</v>
          </cell>
          <cell r="F10022">
            <v>14.6</v>
          </cell>
          <cell r="G10022">
            <v>1437240</v>
          </cell>
          <cell r="H10022">
            <v>1312.4</v>
          </cell>
        </row>
        <row r="10023">
          <cell r="A10023">
            <v>2006</v>
          </cell>
          <cell r="B10023" t="str">
            <v>David West</v>
          </cell>
          <cell r="D10023" t="str">
            <v>NOK</v>
          </cell>
          <cell r="F10023">
            <v>19.7</v>
          </cell>
          <cell r="G10023">
            <v>1334160</v>
          </cell>
          <cell r="H10023">
            <v>2523.4</v>
          </cell>
        </row>
        <row r="10024">
          <cell r="A10024">
            <v>2006</v>
          </cell>
          <cell r="B10024" t="str">
            <v>Rasual Butler</v>
          </cell>
          <cell r="D10024" t="str">
            <v>NOK</v>
          </cell>
          <cell r="F10024">
            <v>10.8</v>
          </cell>
          <cell r="G10024">
            <v>1300000</v>
          </cell>
          <cell r="H10024">
            <v>1872.3</v>
          </cell>
        </row>
        <row r="10025">
          <cell r="A10025">
            <v>2006</v>
          </cell>
          <cell r="B10025" t="str">
            <v>J.R. Smith</v>
          </cell>
          <cell r="D10025" t="str">
            <v>NOK</v>
          </cell>
          <cell r="F10025">
            <v>12.7</v>
          </cell>
          <cell r="G10025">
            <v>1297080</v>
          </cell>
          <cell r="H10025">
            <v>990</v>
          </cell>
        </row>
        <row r="10026">
          <cell r="A10026">
            <v>2006</v>
          </cell>
          <cell r="B10026" t="str">
            <v>Jackson Vroman</v>
          </cell>
          <cell r="D10026" t="str">
            <v>NOK</v>
          </cell>
          <cell r="F10026">
            <v>5.9</v>
          </cell>
          <cell r="G10026">
            <v>682051</v>
          </cell>
          <cell r="H10026">
            <v>405.90000000000003</v>
          </cell>
        </row>
        <row r="10027">
          <cell r="A10027">
            <v>2006</v>
          </cell>
          <cell r="B10027" t="str">
            <v>Brandon Bass</v>
          </cell>
          <cell r="D10027" t="str">
            <v>NOK</v>
          </cell>
          <cell r="F10027">
            <v>9.1</v>
          </cell>
          <cell r="G10027">
            <v>398762</v>
          </cell>
          <cell r="H10027">
            <v>266.79999999999995</v>
          </cell>
        </row>
        <row r="10028">
          <cell r="A10028">
            <v>2006</v>
          </cell>
          <cell r="B10028" t="str">
            <v>Marcus Fizer</v>
          </cell>
          <cell r="D10028" t="str">
            <v>NOK</v>
          </cell>
          <cell r="F10028">
            <v>14.1</v>
          </cell>
          <cell r="H10028">
            <v>39</v>
          </cell>
        </row>
        <row r="10029">
          <cell r="A10029">
            <v>2006</v>
          </cell>
          <cell r="B10029" t="str">
            <v>Stephon Marbury</v>
          </cell>
          <cell r="D10029" t="str">
            <v>NYK</v>
          </cell>
          <cell r="F10029">
            <v>16.399999999999999</v>
          </cell>
          <cell r="G10029">
            <v>16453125</v>
          </cell>
          <cell r="H10029">
            <v>2196</v>
          </cell>
        </row>
        <row r="10030">
          <cell r="A10030">
            <v>2006</v>
          </cell>
          <cell r="B10030" t="str">
            <v>Anfernee Hardaway</v>
          </cell>
          <cell r="D10030" t="str">
            <v>NYK</v>
          </cell>
          <cell r="F10030">
            <v>2</v>
          </cell>
          <cell r="G10030">
            <v>15750000</v>
          </cell>
          <cell r="H10030">
            <v>72</v>
          </cell>
        </row>
        <row r="10031">
          <cell r="A10031">
            <v>2006</v>
          </cell>
          <cell r="B10031" t="str">
            <v>Maurice Taylor</v>
          </cell>
          <cell r="D10031" t="str">
            <v>NYK</v>
          </cell>
          <cell r="F10031">
            <v>8.5</v>
          </cell>
          <cell r="G10031">
            <v>9100000</v>
          </cell>
          <cell r="H10031">
            <v>1212.7</v>
          </cell>
        </row>
        <row r="10032">
          <cell r="A10032">
            <v>2006</v>
          </cell>
          <cell r="B10032" t="str">
            <v>Eddy Curry</v>
          </cell>
          <cell r="D10032" t="str">
            <v>NYK</v>
          </cell>
          <cell r="F10032">
            <v>17</v>
          </cell>
          <cell r="G10032">
            <v>7390000</v>
          </cell>
          <cell r="H10032">
            <v>1864.8</v>
          </cell>
        </row>
        <row r="10033">
          <cell r="A10033">
            <v>2006</v>
          </cell>
          <cell r="B10033" t="str">
            <v>Quentin Richardson</v>
          </cell>
          <cell r="D10033" t="str">
            <v>NYK</v>
          </cell>
          <cell r="F10033">
            <v>9.6</v>
          </cell>
          <cell r="G10033">
            <v>6940000</v>
          </cell>
          <cell r="H10033">
            <v>1441</v>
          </cell>
        </row>
        <row r="10034">
          <cell r="A10034">
            <v>2006</v>
          </cell>
          <cell r="B10034" t="str">
            <v>Jamal Crawford</v>
          </cell>
          <cell r="D10034" t="str">
            <v>NYK</v>
          </cell>
          <cell r="F10034">
            <v>15.5</v>
          </cell>
          <cell r="G10034">
            <v>6480000</v>
          </cell>
          <cell r="H10034">
            <v>2551.6999999999998</v>
          </cell>
        </row>
        <row r="10035">
          <cell r="A10035">
            <v>2006</v>
          </cell>
          <cell r="B10035" t="str">
            <v>Malik Rose</v>
          </cell>
          <cell r="D10035" t="str">
            <v>NYK</v>
          </cell>
          <cell r="F10035">
            <v>10.199999999999999</v>
          </cell>
          <cell r="G10035">
            <v>6008750</v>
          </cell>
          <cell r="H10035">
            <v>1116</v>
          </cell>
        </row>
        <row r="10036">
          <cell r="A10036">
            <v>2006</v>
          </cell>
          <cell r="B10036" t="str">
            <v>Jerome James</v>
          </cell>
          <cell r="D10036" t="str">
            <v>NYK</v>
          </cell>
          <cell r="F10036">
            <v>6.3</v>
          </cell>
          <cell r="G10036">
            <v>5000000</v>
          </cell>
          <cell r="H10036">
            <v>405</v>
          </cell>
        </row>
        <row r="10037">
          <cell r="A10037">
            <v>2006</v>
          </cell>
          <cell r="B10037" t="str">
            <v>Channing Frye</v>
          </cell>
          <cell r="D10037" t="str">
            <v>NYK</v>
          </cell>
          <cell r="F10037">
            <v>18.100000000000001</v>
          </cell>
          <cell r="G10037">
            <v>2162880</v>
          </cell>
          <cell r="H10037">
            <v>1573</v>
          </cell>
        </row>
        <row r="10038">
          <cell r="A10038">
            <v>2006</v>
          </cell>
          <cell r="B10038" t="str">
            <v>Nate Robinson</v>
          </cell>
          <cell r="D10038" t="str">
            <v>NYK</v>
          </cell>
          <cell r="F10038">
            <v>12.6</v>
          </cell>
          <cell r="G10038">
            <v>1102680</v>
          </cell>
          <cell r="H10038">
            <v>1540.8</v>
          </cell>
        </row>
        <row r="10039">
          <cell r="A10039">
            <v>2006</v>
          </cell>
          <cell r="B10039" t="str">
            <v>David Lee</v>
          </cell>
          <cell r="D10039" t="str">
            <v>NYK</v>
          </cell>
          <cell r="F10039">
            <v>15.4</v>
          </cell>
          <cell r="G10039">
            <v>861360</v>
          </cell>
          <cell r="H10039">
            <v>1132.3</v>
          </cell>
        </row>
        <row r="10040">
          <cell r="A10040">
            <v>2006</v>
          </cell>
          <cell r="B10040" t="str">
            <v>Qyntel Woods</v>
          </cell>
          <cell r="D10040" t="str">
            <v>NYK</v>
          </cell>
          <cell r="F10040">
            <v>12.4</v>
          </cell>
          <cell r="G10040">
            <v>599834</v>
          </cell>
          <cell r="H10040">
            <v>1014.3</v>
          </cell>
        </row>
        <row r="10041">
          <cell r="A10041">
            <v>2006</v>
          </cell>
          <cell r="B10041" t="str">
            <v>Jackie Butler</v>
          </cell>
          <cell r="D10041" t="str">
            <v>NYK</v>
          </cell>
          <cell r="F10041">
            <v>14.8</v>
          </cell>
          <cell r="G10041">
            <v>398762</v>
          </cell>
          <cell r="H10041">
            <v>742.5</v>
          </cell>
        </row>
        <row r="10042">
          <cell r="A10042">
            <v>2006</v>
          </cell>
          <cell r="B10042" t="str">
            <v>Ime Udoka</v>
          </cell>
          <cell r="D10042" t="str">
            <v>NYK</v>
          </cell>
          <cell r="F10042">
            <v>6.1</v>
          </cell>
          <cell r="H10042">
            <v>114.4</v>
          </cell>
        </row>
        <row r="10043">
          <cell r="A10043">
            <v>2006</v>
          </cell>
          <cell r="B10043" t="str">
            <v>Grant Hill</v>
          </cell>
          <cell r="D10043" t="str">
            <v>ORL</v>
          </cell>
          <cell r="F10043">
            <v>19</v>
          </cell>
          <cell r="G10043">
            <v>15694250</v>
          </cell>
          <cell r="H10043">
            <v>613.19999999999993</v>
          </cell>
        </row>
        <row r="10044">
          <cell r="A10044">
            <v>2006</v>
          </cell>
          <cell r="B10044" t="str">
            <v>Hedo Turkoglu</v>
          </cell>
          <cell r="D10044" t="str">
            <v>ORL</v>
          </cell>
          <cell r="F10044">
            <v>16.7</v>
          </cell>
          <cell r="G10044">
            <v>5393300</v>
          </cell>
          <cell r="H10044">
            <v>2613</v>
          </cell>
        </row>
        <row r="10045">
          <cell r="A10045">
            <v>2006</v>
          </cell>
          <cell r="B10045" t="str">
            <v>Tony Battie</v>
          </cell>
          <cell r="D10045" t="str">
            <v>ORL</v>
          </cell>
          <cell r="F10045">
            <v>12.2</v>
          </cell>
          <cell r="G10045">
            <v>5200000</v>
          </cell>
          <cell r="H10045">
            <v>2214</v>
          </cell>
        </row>
        <row r="10046">
          <cell r="A10046">
            <v>2006</v>
          </cell>
          <cell r="B10046" t="str">
            <v>Dwight Howard</v>
          </cell>
          <cell r="D10046" t="str">
            <v>ORL</v>
          </cell>
          <cell r="F10046">
            <v>19.3</v>
          </cell>
          <cell r="G10046">
            <v>4493160</v>
          </cell>
          <cell r="H10046">
            <v>3017.6</v>
          </cell>
        </row>
        <row r="10047">
          <cell r="A10047">
            <v>2006</v>
          </cell>
          <cell r="B10047" t="str">
            <v>Pat Garrity</v>
          </cell>
          <cell r="D10047" t="str">
            <v>ORL</v>
          </cell>
          <cell r="F10047">
            <v>9.1</v>
          </cell>
          <cell r="G10047">
            <v>3231250</v>
          </cell>
          <cell r="H10047">
            <v>940.5</v>
          </cell>
        </row>
        <row r="10048">
          <cell r="A10048">
            <v>2006</v>
          </cell>
          <cell r="B10048" t="str">
            <v>Keyon Dooling</v>
          </cell>
          <cell r="D10048" t="str">
            <v>ORL</v>
          </cell>
          <cell r="F10048">
            <v>12.6</v>
          </cell>
          <cell r="G10048">
            <v>3100000</v>
          </cell>
          <cell r="H10048">
            <v>1135</v>
          </cell>
        </row>
        <row r="10049">
          <cell r="A10049">
            <v>2006</v>
          </cell>
          <cell r="B10049" t="str">
            <v>DeShawn Stevenson</v>
          </cell>
          <cell r="D10049" t="str">
            <v>ORL</v>
          </cell>
          <cell r="F10049">
            <v>10.9</v>
          </cell>
          <cell r="G10049">
            <v>2750000</v>
          </cell>
          <cell r="H10049">
            <v>2648.6</v>
          </cell>
        </row>
        <row r="10050">
          <cell r="A10050">
            <v>2006</v>
          </cell>
          <cell r="B10050" t="str">
            <v>Jameer Nelson</v>
          </cell>
          <cell r="D10050" t="str">
            <v>ORL</v>
          </cell>
          <cell r="F10050">
            <v>19.5</v>
          </cell>
          <cell r="G10050">
            <v>1189200</v>
          </cell>
          <cell r="H10050">
            <v>1785.6000000000001</v>
          </cell>
        </row>
        <row r="10051">
          <cell r="A10051">
            <v>2006</v>
          </cell>
          <cell r="B10051" t="str">
            <v>Bo Outlaw</v>
          </cell>
          <cell r="D10051" t="str">
            <v>ORL</v>
          </cell>
          <cell r="F10051">
            <v>11.8</v>
          </cell>
          <cell r="G10051">
            <v>1138500</v>
          </cell>
          <cell r="H10051">
            <v>355.2</v>
          </cell>
        </row>
        <row r="10052">
          <cell r="A10052">
            <v>2006</v>
          </cell>
          <cell r="B10052" t="str">
            <v>Stacey Augmon</v>
          </cell>
          <cell r="D10052" t="str">
            <v>ORL</v>
          </cell>
          <cell r="F10052">
            <v>7.6</v>
          </cell>
          <cell r="G10052">
            <v>1138500</v>
          </cell>
          <cell r="H10052">
            <v>385.2</v>
          </cell>
        </row>
        <row r="10053">
          <cell r="A10053">
            <v>2006</v>
          </cell>
          <cell r="B10053" t="str">
            <v>Terence Morris</v>
          </cell>
          <cell r="D10053" t="str">
            <v>ORL</v>
          </cell>
          <cell r="F10053">
            <v>5.0999999999999996</v>
          </cell>
          <cell r="G10053">
            <v>835810</v>
          </cell>
          <cell r="H10053">
            <v>191.39999999999998</v>
          </cell>
        </row>
        <row r="10054">
          <cell r="A10054">
            <v>2006</v>
          </cell>
          <cell r="B10054" t="str">
            <v>Mario Kasun</v>
          </cell>
          <cell r="D10054" t="str">
            <v>ORL</v>
          </cell>
          <cell r="F10054">
            <v>8.9</v>
          </cell>
          <cell r="G10054">
            <v>682050</v>
          </cell>
          <cell r="H10054">
            <v>212.79999999999998</v>
          </cell>
        </row>
        <row r="10055">
          <cell r="A10055">
            <v>2006</v>
          </cell>
          <cell r="B10055" t="str">
            <v>Travis Diener</v>
          </cell>
          <cell r="D10055" t="str">
            <v>ORL</v>
          </cell>
          <cell r="F10055">
            <v>12.6</v>
          </cell>
          <cell r="G10055">
            <v>398762</v>
          </cell>
          <cell r="H10055">
            <v>246.1</v>
          </cell>
        </row>
        <row r="10056">
          <cell r="A10056">
            <v>2006</v>
          </cell>
          <cell r="B10056" t="str">
            <v>Chris Webber</v>
          </cell>
          <cell r="D10056" t="str">
            <v>PHI</v>
          </cell>
          <cell r="F10056">
            <v>18.399999999999999</v>
          </cell>
          <cell r="G10056">
            <v>19125000</v>
          </cell>
          <cell r="H10056">
            <v>2895</v>
          </cell>
        </row>
        <row r="10057">
          <cell r="A10057">
            <v>2006</v>
          </cell>
          <cell r="B10057" t="str">
            <v>Allen Iverson</v>
          </cell>
          <cell r="D10057" t="str">
            <v>PHI</v>
          </cell>
          <cell r="F10057">
            <v>25.9</v>
          </cell>
          <cell r="G10057">
            <v>16453125</v>
          </cell>
          <cell r="H10057">
            <v>3103.2000000000003</v>
          </cell>
        </row>
        <row r="10058">
          <cell r="A10058">
            <v>2006</v>
          </cell>
          <cell r="B10058" t="str">
            <v>Samuel Dalembert</v>
          </cell>
          <cell r="D10058" t="str">
            <v>PHI</v>
          </cell>
          <cell r="F10058">
            <v>14.2</v>
          </cell>
          <cell r="G10058">
            <v>8470000</v>
          </cell>
          <cell r="H10058">
            <v>1762.2</v>
          </cell>
        </row>
        <row r="10059">
          <cell r="A10059">
            <v>2006</v>
          </cell>
          <cell r="B10059" t="str">
            <v>Kyle Korver</v>
          </cell>
          <cell r="D10059" t="str">
            <v>PHI</v>
          </cell>
          <cell r="F10059">
            <v>12.3</v>
          </cell>
          <cell r="G10059">
            <v>3630363</v>
          </cell>
          <cell r="H10059">
            <v>2566.6</v>
          </cell>
        </row>
        <row r="10060">
          <cell r="A10060">
            <v>2006</v>
          </cell>
          <cell r="B10060" t="str">
            <v>Kevin Ollie</v>
          </cell>
          <cell r="D10060" t="str">
            <v>PHI</v>
          </cell>
          <cell r="F10060">
            <v>7.8</v>
          </cell>
          <cell r="G10060">
            <v>2950200</v>
          </cell>
          <cell r="H10060">
            <v>1071</v>
          </cell>
        </row>
        <row r="10061">
          <cell r="A10061">
            <v>2006</v>
          </cell>
          <cell r="B10061" t="str">
            <v>Steven Hunter</v>
          </cell>
          <cell r="D10061" t="str">
            <v>PHI</v>
          </cell>
          <cell r="F10061">
            <v>13.9</v>
          </cell>
          <cell r="G10061">
            <v>2800000</v>
          </cell>
          <cell r="H10061">
            <v>1311</v>
          </cell>
        </row>
        <row r="10062">
          <cell r="A10062">
            <v>2006</v>
          </cell>
          <cell r="B10062" t="str">
            <v>Andre Iguodala</v>
          </cell>
          <cell r="D10062" t="str">
            <v>PHI</v>
          </cell>
          <cell r="F10062">
            <v>14.8</v>
          </cell>
          <cell r="G10062">
            <v>2058000</v>
          </cell>
          <cell r="H10062">
            <v>3083.2000000000003</v>
          </cell>
        </row>
        <row r="10063">
          <cell r="A10063">
            <v>2006</v>
          </cell>
          <cell r="B10063" t="str">
            <v>John Salmons</v>
          </cell>
          <cell r="D10063" t="str">
            <v>PHI</v>
          </cell>
          <cell r="F10063">
            <v>10.7</v>
          </cell>
          <cell r="G10063">
            <v>1669001</v>
          </cell>
          <cell r="H10063">
            <v>2058.2000000000003</v>
          </cell>
        </row>
        <row r="10064">
          <cell r="A10064">
            <v>2006</v>
          </cell>
          <cell r="B10064" t="str">
            <v>Lee Nailon</v>
          </cell>
          <cell r="D10064" t="str">
            <v>PHI</v>
          </cell>
          <cell r="F10064">
            <v>14.5</v>
          </cell>
          <cell r="G10064">
            <v>835810</v>
          </cell>
          <cell r="H10064">
            <v>237.60000000000002</v>
          </cell>
        </row>
        <row r="10065">
          <cell r="A10065">
            <v>2006</v>
          </cell>
          <cell r="B10065" t="str">
            <v>Michael Bradley</v>
          </cell>
          <cell r="D10065" t="str">
            <v>PHI</v>
          </cell>
          <cell r="F10065">
            <v>8.4</v>
          </cell>
          <cell r="G10065">
            <v>819550</v>
          </cell>
          <cell r="H10065">
            <v>368</v>
          </cell>
        </row>
        <row r="10066">
          <cell r="A10066">
            <v>2006</v>
          </cell>
          <cell r="B10066" t="str">
            <v>Shavlik Randolph</v>
          </cell>
          <cell r="D10066" t="str">
            <v>PHI</v>
          </cell>
          <cell r="F10066">
            <v>12.6</v>
          </cell>
          <cell r="G10066">
            <v>398762</v>
          </cell>
          <cell r="H10066">
            <v>484.5</v>
          </cell>
        </row>
        <row r="10067">
          <cell r="A10067">
            <v>2006</v>
          </cell>
          <cell r="B10067" t="str">
            <v>Deng Gai</v>
          </cell>
          <cell r="D10067" t="str">
            <v>PHI</v>
          </cell>
          <cell r="F10067">
            <v>0</v>
          </cell>
          <cell r="G10067">
            <v>92396</v>
          </cell>
          <cell r="H10067">
            <v>5</v>
          </cell>
        </row>
        <row r="10068">
          <cell r="A10068">
            <v>2006</v>
          </cell>
          <cell r="B10068" t="str">
            <v>Lou Williams</v>
          </cell>
          <cell r="D10068" t="str">
            <v>PHI</v>
          </cell>
          <cell r="F10068">
            <v>9</v>
          </cell>
          <cell r="H10068">
            <v>144</v>
          </cell>
        </row>
        <row r="10069">
          <cell r="A10069">
            <v>2006</v>
          </cell>
          <cell r="B10069" t="str">
            <v>Willie Green</v>
          </cell>
          <cell r="D10069" t="str">
            <v>PHI</v>
          </cell>
          <cell r="F10069">
            <v>8.6</v>
          </cell>
          <cell r="H10069">
            <v>153</v>
          </cell>
        </row>
        <row r="10070">
          <cell r="A10070">
            <v>2006</v>
          </cell>
          <cell r="B10070" t="str">
            <v>Brian Grant</v>
          </cell>
          <cell r="D10070" t="str">
            <v>PHO</v>
          </cell>
          <cell r="F10070">
            <v>6.6</v>
          </cell>
          <cell r="G10070">
            <v>14336220</v>
          </cell>
          <cell r="H10070">
            <v>247.8</v>
          </cell>
        </row>
        <row r="10071">
          <cell r="A10071">
            <v>2006</v>
          </cell>
          <cell r="B10071" t="str">
            <v>Boris Diaw</v>
          </cell>
          <cell r="D10071" t="str">
            <v>PHO</v>
          </cell>
          <cell r="F10071">
            <v>17.3</v>
          </cell>
          <cell r="H10071">
            <v>2875.5</v>
          </cell>
        </row>
        <row r="10072">
          <cell r="A10072">
            <v>2006</v>
          </cell>
          <cell r="B10072" t="str">
            <v>Leandro Barbosa</v>
          </cell>
          <cell r="D10072" t="str">
            <v>PHO</v>
          </cell>
          <cell r="F10072">
            <v>15.1</v>
          </cell>
          <cell r="H10072">
            <v>1590.3</v>
          </cell>
        </row>
        <row r="10073">
          <cell r="A10073">
            <v>2006</v>
          </cell>
          <cell r="B10073" t="str">
            <v>Dijon Thompson</v>
          </cell>
          <cell r="D10073" t="str">
            <v>PHO</v>
          </cell>
          <cell r="F10073">
            <v>22</v>
          </cell>
          <cell r="H10073">
            <v>43</v>
          </cell>
        </row>
        <row r="10074">
          <cell r="A10074">
            <v>2006</v>
          </cell>
          <cell r="B10074" t="str">
            <v>Shawn Marion</v>
          </cell>
          <cell r="D10074" t="str">
            <v>PHO</v>
          </cell>
          <cell r="F10074">
            <v>23.6</v>
          </cell>
          <cell r="H10074">
            <v>3264.2999999999997</v>
          </cell>
        </row>
        <row r="10075">
          <cell r="A10075">
            <v>2006</v>
          </cell>
          <cell r="B10075" t="str">
            <v>Kurt Thomas</v>
          </cell>
          <cell r="D10075" t="str">
            <v>PHO</v>
          </cell>
          <cell r="F10075">
            <v>13.1</v>
          </cell>
          <cell r="H10075">
            <v>1409.8000000000002</v>
          </cell>
        </row>
        <row r="10076">
          <cell r="A10076">
            <v>2006</v>
          </cell>
          <cell r="B10076" t="str">
            <v>James Jones</v>
          </cell>
          <cell r="D10076" t="str">
            <v>PHO</v>
          </cell>
          <cell r="F10076">
            <v>13.2</v>
          </cell>
          <cell r="H10076">
            <v>1770</v>
          </cell>
        </row>
        <row r="10077">
          <cell r="A10077">
            <v>2006</v>
          </cell>
          <cell r="B10077" t="str">
            <v>Eddie House</v>
          </cell>
          <cell r="D10077" t="str">
            <v>PHO</v>
          </cell>
          <cell r="F10077">
            <v>15.2</v>
          </cell>
          <cell r="H10077">
            <v>1417.5</v>
          </cell>
        </row>
        <row r="10078">
          <cell r="A10078">
            <v>2006</v>
          </cell>
          <cell r="B10078" t="str">
            <v>Amar'e Stoudemire</v>
          </cell>
          <cell r="D10078" t="str">
            <v>PHO</v>
          </cell>
          <cell r="F10078">
            <v>17.8</v>
          </cell>
          <cell r="H10078">
            <v>50.099999999999994</v>
          </cell>
        </row>
        <row r="10079">
          <cell r="A10079">
            <v>2006</v>
          </cell>
          <cell r="B10079" t="str">
            <v>Pat Burke</v>
          </cell>
          <cell r="D10079" t="str">
            <v>PHO</v>
          </cell>
          <cell r="F10079">
            <v>9.9</v>
          </cell>
          <cell r="H10079">
            <v>344.4</v>
          </cell>
        </row>
        <row r="10080">
          <cell r="A10080">
            <v>2006</v>
          </cell>
          <cell r="B10080" t="str">
            <v>Steve Nash</v>
          </cell>
          <cell r="D10080" t="str">
            <v>PHO</v>
          </cell>
          <cell r="F10080">
            <v>23.3</v>
          </cell>
          <cell r="H10080">
            <v>2796.6</v>
          </cell>
        </row>
        <row r="10081">
          <cell r="A10081">
            <v>2006</v>
          </cell>
          <cell r="B10081" t="str">
            <v>Sharrod Ford</v>
          </cell>
          <cell r="D10081" t="str">
            <v>PHO</v>
          </cell>
          <cell r="F10081">
            <v>0.6</v>
          </cell>
          <cell r="H10081">
            <v>12.899999999999999</v>
          </cell>
        </row>
        <row r="10082">
          <cell r="A10082">
            <v>2006</v>
          </cell>
          <cell r="B10082" t="str">
            <v>Raja Bell</v>
          </cell>
          <cell r="D10082" t="str">
            <v>PHO</v>
          </cell>
          <cell r="F10082">
            <v>12.9</v>
          </cell>
          <cell r="H10082">
            <v>2962.5</v>
          </cell>
        </row>
        <row r="10083">
          <cell r="A10083">
            <v>2006</v>
          </cell>
          <cell r="B10083" t="str">
            <v>Theo Ratliff</v>
          </cell>
          <cell r="D10083" t="str">
            <v>POR</v>
          </cell>
          <cell r="F10083">
            <v>12.2</v>
          </cell>
          <cell r="G10083">
            <v>11666666</v>
          </cell>
          <cell r="H10083">
            <v>1303.5</v>
          </cell>
        </row>
        <row r="10084">
          <cell r="A10084">
            <v>2006</v>
          </cell>
          <cell r="B10084" t="str">
            <v>Zach Randolph</v>
          </cell>
          <cell r="D10084" t="str">
            <v>POR</v>
          </cell>
          <cell r="F10084">
            <v>16.899999999999999</v>
          </cell>
          <cell r="G10084">
            <v>10666667</v>
          </cell>
          <cell r="H10084">
            <v>2545.6</v>
          </cell>
        </row>
        <row r="10085">
          <cell r="A10085">
            <v>2006</v>
          </cell>
          <cell r="B10085" t="str">
            <v>Darius Miles</v>
          </cell>
          <cell r="D10085" t="str">
            <v>POR</v>
          </cell>
          <cell r="F10085">
            <v>12.5</v>
          </cell>
          <cell r="G10085">
            <v>7250000</v>
          </cell>
          <cell r="H10085">
            <v>1288</v>
          </cell>
        </row>
        <row r="10086">
          <cell r="A10086">
            <v>2006</v>
          </cell>
          <cell r="B10086" t="str">
            <v>Martell Webster</v>
          </cell>
          <cell r="D10086" t="str">
            <v>POR</v>
          </cell>
          <cell r="F10086">
            <v>11.6</v>
          </cell>
          <cell r="G10086">
            <v>2586120</v>
          </cell>
          <cell r="H10086">
            <v>1067.5</v>
          </cell>
        </row>
        <row r="10087">
          <cell r="A10087">
            <v>2006</v>
          </cell>
          <cell r="B10087" t="str">
            <v>Juan Dixon</v>
          </cell>
          <cell r="D10087" t="str">
            <v>POR</v>
          </cell>
          <cell r="F10087">
            <v>14.6</v>
          </cell>
          <cell r="G10087">
            <v>2500000</v>
          </cell>
          <cell r="H10087">
            <v>1922.8</v>
          </cell>
        </row>
        <row r="10088">
          <cell r="A10088">
            <v>2006</v>
          </cell>
          <cell r="B10088" t="str">
            <v>Sebastian Telfair</v>
          </cell>
          <cell r="D10088" t="str">
            <v>POR</v>
          </cell>
          <cell r="F10088">
            <v>13</v>
          </cell>
          <cell r="G10088">
            <v>1676280</v>
          </cell>
          <cell r="H10088">
            <v>1638.8000000000002</v>
          </cell>
        </row>
        <row r="10089">
          <cell r="A10089">
            <v>2006</v>
          </cell>
          <cell r="B10089" t="str">
            <v>Joel Przybilla</v>
          </cell>
          <cell r="D10089" t="str">
            <v>POR</v>
          </cell>
          <cell r="F10089">
            <v>15.3</v>
          </cell>
          <cell r="G10089">
            <v>1560000</v>
          </cell>
          <cell r="H10089">
            <v>1394.3999999999999</v>
          </cell>
        </row>
        <row r="10090">
          <cell r="A10090">
            <v>2006</v>
          </cell>
          <cell r="B10090" t="str">
            <v>Viktor Khryapa</v>
          </cell>
          <cell r="D10090" t="str">
            <v>POR</v>
          </cell>
          <cell r="F10090">
            <v>11.5</v>
          </cell>
          <cell r="G10090">
            <v>1095960</v>
          </cell>
          <cell r="H10090">
            <v>1490.4</v>
          </cell>
        </row>
        <row r="10091">
          <cell r="A10091">
            <v>2006</v>
          </cell>
          <cell r="B10091" t="str">
            <v>Travis Outlaw</v>
          </cell>
          <cell r="D10091" t="str">
            <v>POR</v>
          </cell>
          <cell r="F10091">
            <v>12.9</v>
          </cell>
          <cell r="G10091">
            <v>1082160</v>
          </cell>
          <cell r="H10091">
            <v>1152.3</v>
          </cell>
        </row>
        <row r="10092">
          <cell r="A10092">
            <v>2006</v>
          </cell>
          <cell r="B10092" t="str">
            <v>Jarrett Jack</v>
          </cell>
          <cell r="D10092" t="str">
            <v>POR</v>
          </cell>
          <cell r="F10092">
            <v>12.3</v>
          </cell>
          <cell r="G10092">
            <v>1058640</v>
          </cell>
          <cell r="H10092">
            <v>1595.8</v>
          </cell>
        </row>
        <row r="10093">
          <cell r="A10093">
            <v>2006</v>
          </cell>
          <cell r="B10093" t="str">
            <v>Steve Blake</v>
          </cell>
          <cell r="D10093" t="str">
            <v>POR</v>
          </cell>
          <cell r="F10093">
            <v>14.5</v>
          </cell>
          <cell r="G10093">
            <v>1000000</v>
          </cell>
          <cell r="H10093">
            <v>1781.6</v>
          </cell>
        </row>
        <row r="10094">
          <cell r="A10094">
            <v>2006</v>
          </cell>
          <cell r="B10094" t="str">
            <v>Ha Seung-Jin</v>
          </cell>
          <cell r="D10094" t="str">
            <v>POR</v>
          </cell>
          <cell r="F10094">
            <v>6.9</v>
          </cell>
          <cell r="G10094">
            <v>641748</v>
          </cell>
          <cell r="H10094">
            <v>213.3</v>
          </cell>
        </row>
        <row r="10095">
          <cell r="A10095">
            <v>2006</v>
          </cell>
          <cell r="B10095" t="str">
            <v>Mike Bibby</v>
          </cell>
          <cell r="D10095" t="str">
            <v>SAC</v>
          </cell>
          <cell r="F10095">
            <v>17.899999999999999</v>
          </cell>
          <cell r="G10095">
            <v>11500000</v>
          </cell>
          <cell r="H10095">
            <v>3165.2000000000003</v>
          </cell>
        </row>
        <row r="10096">
          <cell r="A10096">
            <v>2006</v>
          </cell>
          <cell r="B10096" t="str">
            <v>Brad Miller</v>
          </cell>
          <cell r="D10096" t="str">
            <v>SAC</v>
          </cell>
          <cell r="F10096">
            <v>17.5</v>
          </cell>
          <cell r="G10096">
            <v>8750000</v>
          </cell>
          <cell r="H10096">
            <v>2923</v>
          </cell>
        </row>
        <row r="10097">
          <cell r="A10097">
            <v>2006</v>
          </cell>
          <cell r="B10097" t="str">
            <v>Bonzi Wells</v>
          </cell>
          <cell r="D10097" t="str">
            <v>SAC</v>
          </cell>
          <cell r="F10097">
            <v>16.600000000000001</v>
          </cell>
          <cell r="G10097">
            <v>8000000</v>
          </cell>
          <cell r="H10097">
            <v>1684.8</v>
          </cell>
        </row>
        <row r="10098">
          <cell r="A10098">
            <v>2006</v>
          </cell>
          <cell r="B10098" t="str">
            <v>Kenny Thomas</v>
          </cell>
          <cell r="D10098" t="str">
            <v>SAC</v>
          </cell>
          <cell r="F10098">
            <v>15</v>
          </cell>
          <cell r="G10098">
            <v>6500000</v>
          </cell>
          <cell r="H10098">
            <v>2296</v>
          </cell>
        </row>
        <row r="10099">
          <cell r="A10099">
            <v>2006</v>
          </cell>
          <cell r="B10099" t="str">
            <v>Corliss Williamson</v>
          </cell>
          <cell r="D10099" t="str">
            <v>SAC</v>
          </cell>
          <cell r="F10099">
            <v>8.1</v>
          </cell>
          <cell r="G10099">
            <v>6000000</v>
          </cell>
          <cell r="H10099">
            <v>362.6</v>
          </cell>
        </row>
        <row r="10100">
          <cell r="A10100">
            <v>2006</v>
          </cell>
          <cell r="B10100" t="str">
            <v>Shareef Abdur-Rahim</v>
          </cell>
          <cell r="D10100" t="str">
            <v>SAC</v>
          </cell>
          <cell r="F10100">
            <v>17.2</v>
          </cell>
          <cell r="G10100">
            <v>5000000</v>
          </cell>
          <cell r="H10100">
            <v>1958.3999999999999</v>
          </cell>
        </row>
        <row r="10101">
          <cell r="A10101">
            <v>2006</v>
          </cell>
          <cell r="B10101" t="str">
            <v>Jason Hart</v>
          </cell>
          <cell r="D10101" t="str">
            <v>SAC</v>
          </cell>
          <cell r="F10101">
            <v>7.1</v>
          </cell>
          <cell r="G10101">
            <v>1540000</v>
          </cell>
          <cell r="H10101">
            <v>818.4</v>
          </cell>
        </row>
        <row r="10102">
          <cell r="A10102">
            <v>2006</v>
          </cell>
          <cell r="B10102" t="str">
            <v>Francisco Garcia</v>
          </cell>
          <cell r="D10102" t="str">
            <v>SAC</v>
          </cell>
          <cell r="F10102">
            <v>10.3</v>
          </cell>
          <cell r="G10102">
            <v>1016400</v>
          </cell>
          <cell r="H10102">
            <v>1299.8</v>
          </cell>
        </row>
        <row r="10103">
          <cell r="A10103">
            <v>2006</v>
          </cell>
          <cell r="B10103" t="str">
            <v>Kevin Martin</v>
          </cell>
          <cell r="D10103" t="str">
            <v>SAC</v>
          </cell>
          <cell r="F10103">
            <v>14.8</v>
          </cell>
          <cell r="G10103">
            <v>937440</v>
          </cell>
          <cell r="H10103">
            <v>1915.2</v>
          </cell>
        </row>
        <row r="10104">
          <cell r="A10104">
            <v>2006</v>
          </cell>
          <cell r="B10104" t="str">
            <v>Jamal Sampson</v>
          </cell>
          <cell r="D10104" t="str">
            <v>SAC</v>
          </cell>
          <cell r="F10104">
            <v>24.4</v>
          </cell>
          <cell r="G10104">
            <v>719373</v>
          </cell>
          <cell r="H10104">
            <v>39.599999999999994</v>
          </cell>
        </row>
        <row r="10105">
          <cell r="A10105">
            <v>2006</v>
          </cell>
          <cell r="B10105" t="str">
            <v>Ronnie Price</v>
          </cell>
          <cell r="D10105" t="str">
            <v>SAC</v>
          </cell>
          <cell r="F10105">
            <v>10.5</v>
          </cell>
          <cell r="G10105">
            <v>398762</v>
          </cell>
          <cell r="H10105">
            <v>150.80000000000001</v>
          </cell>
        </row>
        <row r="10106">
          <cell r="A10106">
            <v>2006</v>
          </cell>
          <cell r="B10106" t="str">
            <v>Michael Finley</v>
          </cell>
          <cell r="D10106" t="str">
            <v>SAS</v>
          </cell>
          <cell r="F10106">
            <v>12.7</v>
          </cell>
          <cell r="G10106">
            <v>15937500</v>
          </cell>
          <cell r="H10106">
            <v>2040.5</v>
          </cell>
        </row>
        <row r="10107">
          <cell r="A10107">
            <v>2006</v>
          </cell>
          <cell r="B10107" t="str">
            <v>Tony Parker</v>
          </cell>
          <cell r="D10107" t="str">
            <v>SAS</v>
          </cell>
          <cell r="F10107">
            <v>20.8</v>
          </cell>
          <cell r="H10107">
            <v>2712</v>
          </cell>
        </row>
        <row r="10108">
          <cell r="A10108">
            <v>2006</v>
          </cell>
          <cell r="B10108" t="str">
            <v>Nick Van</v>
          </cell>
          <cell r="D10108" t="str">
            <v>SAS</v>
          </cell>
          <cell r="F10108">
            <v>11</v>
          </cell>
          <cell r="H10108">
            <v>988</v>
          </cell>
        </row>
        <row r="10109">
          <cell r="A10109">
            <v>2006</v>
          </cell>
          <cell r="B10109" t="str">
            <v>Sean Marks</v>
          </cell>
          <cell r="D10109" t="str">
            <v>SAS</v>
          </cell>
          <cell r="F10109">
            <v>17.899999999999999</v>
          </cell>
          <cell r="H10109">
            <v>180</v>
          </cell>
        </row>
        <row r="10110">
          <cell r="A10110">
            <v>2006</v>
          </cell>
          <cell r="B10110" t="str">
            <v>Fabricio Oberto</v>
          </cell>
          <cell r="D10110" t="str">
            <v>SAS</v>
          </cell>
          <cell r="F10110">
            <v>9.3000000000000007</v>
          </cell>
          <cell r="H10110">
            <v>489.70000000000005</v>
          </cell>
        </row>
        <row r="10111">
          <cell r="A10111">
            <v>2006</v>
          </cell>
          <cell r="B10111" t="str">
            <v>Melvin Sanders</v>
          </cell>
          <cell r="D10111" t="str">
            <v>SAS</v>
          </cell>
          <cell r="F10111">
            <v>10.5</v>
          </cell>
          <cell r="H10111">
            <v>113.6</v>
          </cell>
        </row>
        <row r="10112">
          <cell r="A10112">
            <v>2006</v>
          </cell>
          <cell r="B10112" t="str">
            <v>Alex Scales</v>
          </cell>
          <cell r="D10112" t="str">
            <v>SAS</v>
          </cell>
          <cell r="F10112">
            <v>0</v>
          </cell>
          <cell r="H10112">
            <v>0</v>
          </cell>
        </row>
        <row r="10113">
          <cell r="A10113">
            <v>2006</v>
          </cell>
          <cell r="B10113" t="str">
            <v>Rasho Nesterović</v>
          </cell>
          <cell r="D10113" t="str">
            <v>SAS</v>
          </cell>
          <cell r="F10113">
            <v>11</v>
          </cell>
          <cell r="H10113">
            <v>1512</v>
          </cell>
        </row>
        <row r="10114">
          <cell r="A10114">
            <v>2006</v>
          </cell>
          <cell r="B10114" t="str">
            <v>Tim Duncan</v>
          </cell>
          <cell r="D10114" t="str">
            <v>SAS</v>
          </cell>
          <cell r="F10114">
            <v>23.1</v>
          </cell>
          <cell r="H10114">
            <v>2784</v>
          </cell>
        </row>
        <row r="10115">
          <cell r="A10115">
            <v>2006</v>
          </cell>
          <cell r="B10115" t="str">
            <v>Manu Ginóbili</v>
          </cell>
          <cell r="D10115" t="str">
            <v>SAS</v>
          </cell>
          <cell r="F10115">
            <v>22.4</v>
          </cell>
          <cell r="H10115">
            <v>1813.5</v>
          </cell>
        </row>
        <row r="10116">
          <cell r="A10116">
            <v>2006</v>
          </cell>
          <cell r="B10116" t="str">
            <v>Brent Barry</v>
          </cell>
          <cell r="D10116" t="str">
            <v>SAS</v>
          </cell>
          <cell r="F10116">
            <v>14.8</v>
          </cell>
          <cell r="H10116">
            <v>1258</v>
          </cell>
        </row>
        <row r="10117">
          <cell r="A10117">
            <v>2006</v>
          </cell>
          <cell r="B10117" t="str">
            <v>Nazr Mohammed</v>
          </cell>
          <cell r="D10117" t="str">
            <v>SAS</v>
          </cell>
          <cell r="F10117">
            <v>15</v>
          </cell>
          <cell r="H10117">
            <v>1392</v>
          </cell>
        </row>
        <row r="10118">
          <cell r="A10118">
            <v>2006</v>
          </cell>
          <cell r="B10118" t="str">
            <v>Bruce Bowen</v>
          </cell>
          <cell r="D10118" t="str">
            <v>SAS</v>
          </cell>
          <cell r="F10118">
            <v>9.1</v>
          </cell>
          <cell r="H10118">
            <v>2755.2000000000003</v>
          </cell>
        </row>
        <row r="10119">
          <cell r="A10119">
            <v>2006</v>
          </cell>
          <cell r="B10119" t="str">
            <v>Beno Udrih</v>
          </cell>
          <cell r="D10119" t="str">
            <v>SAS</v>
          </cell>
          <cell r="F10119">
            <v>15.3</v>
          </cell>
          <cell r="H10119">
            <v>588.6</v>
          </cell>
        </row>
        <row r="10120">
          <cell r="A10120">
            <v>2006</v>
          </cell>
          <cell r="B10120" t="str">
            <v>Robert Horry</v>
          </cell>
          <cell r="D10120" t="str">
            <v>SAS</v>
          </cell>
          <cell r="F10120">
            <v>13.5</v>
          </cell>
          <cell r="H10120">
            <v>1184.4000000000001</v>
          </cell>
        </row>
        <row r="10121">
          <cell r="A10121">
            <v>2006</v>
          </cell>
          <cell r="B10121" t="str">
            <v>Alex Scales</v>
          </cell>
          <cell r="D10121" t="str">
            <v>SAS</v>
          </cell>
          <cell r="F10121">
            <v>0</v>
          </cell>
          <cell r="H10121">
            <v>0</v>
          </cell>
        </row>
        <row r="10122">
          <cell r="A10122">
            <v>2006</v>
          </cell>
          <cell r="B10122" t="str">
            <v>Ray Allen</v>
          </cell>
          <cell r="D10122" t="str">
            <v>SEA</v>
          </cell>
          <cell r="F10122">
            <v>22.2</v>
          </cell>
          <cell r="G10122">
            <v>13223140</v>
          </cell>
          <cell r="H10122">
            <v>3018.6000000000004</v>
          </cell>
        </row>
        <row r="10123">
          <cell r="A10123">
            <v>2006</v>
          </cell>
          <cell r="B10123" t="str">
            <v>Rashard Lewis</v>
          </cell>
          <cell r="D10123" t="str">
            <v>SEA</v>
          </cell>
          <cell r="F10123">
            <v>20</v>
          </cell>
          <cell r="G10123">
            <v>8571429</v>
          </cell>
          <cell r="H10123">
            <v>2878.2</v>
          </cell>
        </row>
        <row r="10124">
          <cell r="A10124">
            <v>2006</v>
          </cell>
          <cell r="B10124" t="str">
            <v>Danny Fortson</v>
          </cell>
          <cell r="D10124" t="str">
            <v>SEA</v>
          </cell>
          <cell r="F10124">
            <v>8.5</v>
          </cell>
          <cell r="G10124">
            <v>6207670</v>
          </cell>
          <cell r="H10124">
            <v>276</v>
          </cell>
        </row>
        <row r="10125">
          <cell r="A10125">
            <v>2006</v>
          </cell>
          <cell r="B10125" t="str">
            <v>Damien Wilkins</v>
          </cell>
          <cell r="D10125" t="str">
            <v>SEA</v>
          </cell>
          <cell r="F10125">
            <v>13.1</v>
          </cell>
          <cell r="G10125">
            <v>2500000</v>
          </cell>
          <cell r="H10125">
            <v>1525.2</v>
          </cell>
        </row>
        <row r="10126">
          <cell r="A10126">
            <v>2006</v>
          </cell>
          <cell r="B10126" t="str">
            <v>Nick Collison</v>
          </cell>
          <cell r="D10126" t="str">
            <v>SEA</v>
          </cell>
          <cell r="F10126">
            <v>14</v>
          </cell>
          <cell r="G10126">
            <v>1815000</v>
          </cell>
          <cell r="H10126">
            <v>1445.3999999999999</v>
          </cell>
        </row>
        <row r="10127">
          <cell r="A10127">
            <v>2006</v>
          </cell>
          <cell r="B10127" t="str">
            <v>Robert Swift</v>
          </cell>
          <cell r="D10127" t="str">
            <v>SEA</v>
          </cell>
          <cell r="F10127">
            <v>12.7</v>
          </cell>
          <cell r="G10127">
            <v>1764480</v>
          </cell>
          <cell r="H10127">
            <v>987</v>
          </cell>
        </row>
        <row r="10128">
          <cell r="A10128">
            <v>2006</v>
          </cell>
          <cell r="B10128" t="str">
            <v>Luke Ridnour</v>
          </cell>
          <cell r="D10128" t="str">
            <v>SEA</v>
          </cell>
          <cell r="F10128">
            <v>16</v>
          </cell>
          <cell r="G10128">
            <v>1638000</v>
          </cell>
          <cell r="H10128">
            <v>2622.8</v>
          </cell>
        </row>
        <row r="10129">
          <cell r="A10129">
            <v>2006</v>
          </cell>
          <cell r="B10129" t="str">
            <v>Mikki Moore</v>
          </cell>
          <cell r="D10129" t="str">
            <v>SEA</v>
          </cell>
          <cell r="F10129">
            <v>8.6</v>
          </cell>
          <cell r="G10129">
            <v>1020000</v>
          </cell>
          <cell r="H10129">
            <v>582.80000000000007</v>
          </cell>
        </row>
        <row r="10130">
          <cell r="A10130">
            <v>2006</v>
          </cell>
          <cell r="B10130" t="str">
            <v>Johan Petro</v>
          </cell>
          <cell r="D10130" t="str">
            <v>SEA</v>
          </cell>
          <cell r="F10130">
            <v>10.4</v>
          </cell>
          <cell r="G10130">
            <v>936600</v>
          </cell>
          <cell r="H10130">
            <v>1285.1999999999998</v>
          </cell>
        </row>
        <row r="10131">
          <cell r="A10131">
            <v>2006</v>
          </cell>
          <cell r="B10131" t="str">
            <v>Mateen Cleaves</v>
          </cell>
          <cell r="D10131" t="str">
            <v>SEA</v>
          </cell>
          <cell r="F10131">
            <v>9.1</v>
          </cell>
          <cell r="G10131">
            <v>305784</v>
          </cell>
          <cell r="H10131">
            <v>229.5</v>
          </cell>
        </row>
        <row r="10132">
          <cell r="A10132">
            <v>2006</v>
          </cell>
          <cell r="B10132" t="str">
            <v>Morris Peterson</v>
          </cell>
          <cell r="D10132" t="str">
            <v>TOR</v>
          </cell>
          <cell r="F10132">
            <v>15.3</v>
          </cell>
          <cell r="G10132">
            <v>4550000</v>
          </cell>
          <cell r="H10132">
            <v>3140.6</v>
          </cell>
        </row>
        <row r="10133">
          <cell r="A10133">
            <v>2006</v>
          </cell>
          <cell r="B10133" t="str">
            <v>Eric Williams</v>
          </cell>
          <cell r="D10133" t="str">
            <v>TOR</v>
          </cell>
          <cell r="F10133">
            <v>6.8</v>
          </cell>
          <cell r="G10133">
            <v>3938000</v>
          </cell>
          <cell r="H10133">
            <v>352.8</v>
          </cell>
        </row>
        <row r="10134">
          <cell r="A10134">
            <v>2006</v>
          </cell>
          <cell r="B10134" t="str">
            <v>Mike James</v>
          </cell>
          <cell r="D10134" t="str">
            <v>TOR</v>
          </cell>
          <cell r="F10134">
            <v>19.8</v>
          </cell>
          <cell r="G10134">
            <v>3410000</v>
          </cell>
          <cell r="H10134">
            <v>2923</v>
          </cell>
        </row>
        <row r="10135">
          <cell r="A10135">
            <v>2006</v>
          </cell>
          <cell r="B10135" t="str">
            <v>Chris Bosh</v>
          </cell>
          <cell r="D10135" t="str">
            <v>TOR</v>
          </cell>
          <cell r="F10135">
            <v>23.2</v>
          </cell>
          <cell r="G10135">
            <v>3348000</v>
          </cell>
          <cell r="H10135">
            <v>2751</v>
          </cell>
        </row>
        <row r="10136">
          <cell r="A10136">
            <v>2006</v>
          </cell>
          <cell r="B10136" t="str">
            <v>Charlie Villanueva</v>
          </cell>
          <cell r="D10136" t="str">
            <v>TOR</v>
          </cell>
          <cell r="F10136">
            <v>16.399999999999999</v>
          </cell>
          <cell r="G10136">
            <v>2360880</v>
          </cell>
          <cell r="H10136">
            <v>2357.1</v>
          </cell>
        </row>
        <row r="10137">
          <cell r="A10137">
            <v>2006</v>
          </cell>
          <cell r="B10137" t="str">
            <v>Rafael Araujo</v>
          </cell>
          <cell r="D10137" t="str">
            <v>TOR</v>
          </cell>
          <cell r="F10137">
            <v>4.5</v>
          </cell>
          <cell r="G10137">
            <v>2238960</v>
          </cell>
          <cell r="H10137">
            <v>603.19999999999993</v>
          </cell>
        </row>
        <row r="10138">
          <cell r="A10138">
            <v>2006</v>
          </cell>
          <cell r="B10138" t="str">
            <v>Jose Calderon</v>
          </cell>
          <cell r="D10138" t="str">
            <v>TOR</v>
          </cell>
          <cell r="F10138">
            <v>11.4</v>
          </cell>
          <cell r="G10138">
            <v>2190000</v>
          </cell>
          <cell r="H10138">
            <v>1484.8</v>
          </cell>
        </row>
        <row r="10139">
          <cell r="A10139">
            <v>2006</v>
          </cell>
          <cell r="B10139" t="str">
            <v>Matt Bonner</v>
          </cell>
          <cell r="D10139" t="str">
            <v>TOR</v>
          </cell>
          <cell r="F10139">
            <v>13.7</v>
          </cell>
          <cell r="G10139">
            <v>2000000</v>
          </cell>
          <cell r="H10139">
            <v>1708.1999999999998</v>
          </cell>
        </row>
        <row r="10140">
          <cell r="A10140">
            <v>2006</v>
          </cell>
          <cell r="B10140" t="str">
            <v>Joey Graham</v>
          </cell>
          <cell r="D10140" t="str">
            <v>TOR</v>
          </cell>
          <cell r="F10140">
            <v>10.199999999999999</v>
          </cell>
          <cell r="G10140">
            <v>1388400</v>
          </cell>
          <cell r="H10140">
            <v>1584</v>
          </cell>
        </row>
        <row r="10141">
          <cell r="A10141">
            <v>2006</v>
          </cell>
          <cell r="B10141" t="str">
            <v>Darrick Martin</v>
          </cell>
          <cell r="D10141" t="str">
            <v>TOR</v>
          </cell>
          <cell r="F10141">
            <v>11.5</v>
          </cell>
          <cell r="G10141">
            <v>946646</v>
          </cell>
          <cell r="H10141">
            <v>340</v>
          </cell>
        </row>
        <row r="10142">
          <cell r="A10142">
            <v>2006</v>
          </cell>
          <cell r="B10142" t="str">
            <v>Loren Woods</v>
          </cell>
          <cell r="D10142" t="str">
            <v>TOR</v>
          </cell>
          <cell r="F10142">
            <v>12.3</v>
          </cell>
          <cell r="G10142">
            <v>780000</v>
          </cell>
          <cell r="H10142">
            <v>324</v>
          </cell>
        </row>
        <row r="10143">
          <cell r="A10143">
            <v>2006</v>
          </cell>
          <cell r="B10143" t="str">
            <v>Pape Sow</v>
          </cell>
          <cell r="D10143" t="str">
            <v>TOR</v>
          </cell>
          <cell r="F10143">
            <v>9.5</v>
          </cell>
          <cell r="G10143">
            <v>641748</v>
          </cell>
          <cell r="H10143">
            <v>588</v>
          </cell>
        </row>
        <row r="10144">
          <cell r="A10144">
            <v>2006</v>
          </cell>
          <cell r="B10144" t="str">
            <v>Jalen Rose</v>
          </cell>
          <cell r="D10144" t="str">
            <v>TOT</v>
          </cell>
          <cell r="F10144">
            <v>13.9</v>
          </cell>
          <cell r="G10144">
            <v>15694250</v>
          </cell>
          <cell r="H10144">
            <v>1980</v>
          </cell>
        </row>
        <row r="10145">
          <cell r="A10145">
            <v>2006</v>
          </cell>
          <cell r="B10145" t="str">
            <v>Tim Thomas</v>
          </cell>
          <cell r="D10145" t="str">
            <v>TOT</v>
          </cell>
          <cell r="F10145">
            <v>12.2</v>
          </cell>
          <cell r="G10145">
            <v>13975000</v>
          </cell>
          <cell r="H10145">
            <v>667</v>
          </cell>
        </row>
        <row r="10146">
          <cell r="A10146">
            <v>2006</v>
          </cell>
          <cell r="B10146" t="str">
            <v>Antonio Davis</v>
          </cell>
          <cell r="D10146" t="str">
            <v>TOT</v>
          </cell>
          <cell r="F10146">
            <v>8.3000000000000007</v>
          </cell>
          <cell r="G10146">
            <v>13925000</v>
          </cell>
          <cell r="H10146">
            <v>941.59999999999991</v>
          </cell>
        </row>
        <row r="10147">
          <cell r="A10147">
            <v>2006</v>
          </cell>
          <cell r="B10147" t="str">
            <v>Steve Francis</v>
          </cell>
          <cell r="D10147" t="str">
            <v>TOT</v>
          </cell>
          <cell r="F10147">
            <v>15.2</v>
          </cell>
          <cell r="G10147">
            <v>13700000</v>
          </cell>
          <cell r="H10147">
            <v>2394</v>
          </cell>
        </row>
        <row r="10148">
          <cell r="A10148">
            <v>2006</v>
          </cell>
          <cell r="B10148" t="str">
            <v>Wally Szczerbiak</v>
          </cell>
          <cell r="D10148" t="str">
            <v>TOT</v>
          </cell>
          <cell r="F10148">
            <v>17.7</v>
          </cell>
          <cell r="G10148">
            <v>10000000</v>
          </cell>
          <cell r="H10148">
            <v>2728.7999999999997</v>
          </cell>
        </row>
        <row r="10149">
          <cell r="A10149">
            <v>2006</v>
          </cell>
          <cell r="B10149" t="str">
            <v>Derek Anderson</v>
          </cell>
          <cell r="D10149" t="str">
            <v>TOT</v>
          </cell>
          <cell r="F10149">
            <v>10.8</v>
          </cell>
          <cell r="G10149">
            <v>9093000</v>
          </cell>
          <cell r="H10149">
            <v>1044.9000000000001</v>
          </cell>
        </row>
        <row r="10150">
          <cell r="A10150">
            <v>2006</v>
          </cell>
          <cell r="B10150" t="str">
            <v>Kelvin Cato</v>
          </cell>
          <cell r="D10150" t="str">
            <v>TOT</v>
          </cell>
          <cell r="F10150">
            <v>9.3000000000000007</v>
          </cell>
          <cell r="G10150">
            <v>8640000</v>
          </cell>
          <cell r="H10150">
            <v>332.1</v>
          </cell>
        </row>
        <row r="10151">
          <cell r="A10151">
            <v>2006</v>
          </cell>
          <cell r="B10151" t="str">
            <v>Peja Stojakovic</v>
          </cell>
          <cell r="D10151" t="str">
            <v>TOT</v>
          </cell>
          <cell r="F10151">
            <v>16.7</v>
          </cell>
          <cell r="G10151">
            <v>7500000</v>
          </cell>
          <cell r="H10151">
            <v>2598.6</v>
          </cell>
        </row>
        <row r="10152">
          <cell r="A10152">
            <v>2006</v>
          </cell>
          <cell r="B10152" t="str">
            <v>Ruben Patterson</v>
          </cell>
          <cell r="D10152" t="str">
            <v>TOT</v>
          </cell>
          <cell r="F10152">
            <v>16.399999999999999</v>
          </cell>
          <cell r="G10152">
            <v>6353200</v>
          </cell>
          <cell r="H10152">
            <v>1789.2</v>
          </cell>
        </row>
        <row r="10153">
          <cell r="A10153">
            <v>2006</v>
          </cell>
          <cell r="B10153" t="str">
            <v>Ricky Davis</v>
          </cell>
          <cell r="D10153" t="str">
            <v>TOT</v>
          </cell>
          <cell r="F10153">
            <v>15.6</v>
          </cell>
          <cell r="G10153">
            <v>5909800</v>
          </cell>
          <cell r="H10153">
            <v>3205.8</v>
          </cell>
        </row>
        <row r="10154">
          <cell r="A10154">
            <v>2006</v>
          </cell>
          <cell r="B10154" t="str">
            <v>Michael Olowokandi</v>
          </cell>
          <cell r="D10154" t="str">
            <v>TOT</v>
          </cell>
          <cell r="F10154">
            <v>8.3000000000000007</v>
          </cell>
          <cell r="G10154">
            <v>5900400</v>
          </cell>
          <cell r="H10154">
            <v>916.80000000000007</v>
          </cell>
        </row>
        <row r="10155">
          <cell r="A10155">
            <v>2006</v>
          </cell>
          <cell r="B10155" t="str">
            <v xml:space="preserve"> </v>
          </cell>
          <cell r="D10155" t="str">
            <v>TOT</v>
          </cell>
          <cell r="F10155">
            <v>12.1</v>
          </cell>
          <cell r="G10155">
            <v>5515875</v>
          </cell>
          <cell r="H10155">
            <v>2243.6999999999998</v>
          </cell>
        </row>
        <row r="10156">
          <cell r="A10156">
            <v>2006</v>
          </cell>
          <cell r="B10156" t="str">
            <v>Earl Watson</v>
          </cell>
          <cell r="D10156" t="str">
            <v>TOT</v>
          </cell>
          <cell r="F10156">
            <v>14.6</v>
          </cell>
          <cell r="G10156">
            <v>5000000</v>
          </cell>
          <cell r="H10156">
            <v>1575</v>
          </cell>
        </row>
        <row r="10157">
          <cell r="A10157">
            <v>2006</v>
          </cell>
          <cell r="B10157" t="str">
            <v>Brian Skinner</v>
          </cell>
          <cell r="D10157" t="str">
            <v>TOT</v>
          </cell>
          <cell r="F10157">
            <v>10.5</v>
          </cell>
          <cell r="G10157">
            <v>4950000</v>
          </cell>
          <cell r="H10157">
            <v>942.5</v>
          </cell>
        </row>
        <row r="10158">
          <cell r="A10158">
            <v>2006</v>
          </cell>
          <cell r="B10158" t="str">
            <v>Marc Jackson</v>
          </cell>
          <cell r="D10158" t="str">
            <v>TOT</v>
          </cell>
          <cell r="F10158">
            <v>12.5</v>
          </cell>
          <cell r="G10158">
            <v>4550000</v>
          </cell>
          <cell r="H10158">
            <v>1024</v>
          </cell>
        </row>
        <row r="10159">
          <cell r="A10159">
            <v>2006</v>
          </cell>
          <cell r="B10159" t="str">
            <v>Chucky Atkins</v>
          </cell>
          <cell r="D10159" t="str">
            <v>TOT</v>
          </cell>
          <cell r="F10159">
            <v>12.9</v>
          </cell>
          <cell r="G10159">
            <v>4500000</v>
          </cell>
          <cell r="H10159">
            <v>1711.1000000000001</v>
          </cell>
        </row>
        <row r="10160">
          <cell r="A10160">
            <v>2006</v>
          </cell>
          <cell r="B10160" t="str">
            <v>Moochie Norris</v>
          </cell>
          <cell r="D10160" t="str">
            <v>TOT</v>
          </cell>
          <cell r="F10160">
            <v>10.1</v>
          </cell>
          <cell r="G10160">
            <v>4200000</v>
          </cell>
          <cell r="H10160">
            <v>423</v>
          </cell>
        </row>
        <row r="10161">
          <cell r="A10161">
            <v>2006</v>
          </cell>
          <cell r="B10161" t="str">
            <v>Darko Miličić</v>
          </cell>
          <cell r="D10161" t="str">
            <v>TOT</v>
          </cell>
          <cell r="F10161">
            <v>15.2</v>
          </cell>
          <cell r="G10161">
            <v>4135200</v>
          </cell>
          <cell r="H10161">
            <v>764.5</v>
          </cell>
        </row>
        <row r="10162">
          <cell r="A10162">
            <v>2006</v>
          </cell>
          <cell r="B10162" t="str">
            <v>Carlos Arroyo</v>
          </cell>
          <cell r="D10162" t="str">
            <v>TOT</v>
          </cell>
          <cell r="F10162">
            <v>15.6</v>
          </cell>
          <cell r="G10162">
            <v>4000000</v>
          </cell>
          <cell r="H10162">
            <v>1193.5</v>
          </cell>
        </row>
        <row r="10163">
          <cell r="A10163">
            <v>2006</v>
          </cell>
          <cell r="B10163" t="str">
            <v>Voshon Lenard</v>
          </cell>
          <cell r="D10163" t="str">
            <v>TOT</v>
          </cell>
          <cell r="F10163">
            <v>10.9</v>
          </cell>
          <cell r="G10163">
            <v>3520000</v>
          </cell>
          <cell r="H10163">
            <v>457.6</v>
          </cell>
        </row>
        <row r="10164">
          <cell r="A10164">
            <v>2006</v>
          </cell>
          <cell r="B10164" t="str">
            <v>Tony Delk</v>
          </cell>
          <cell r="D10164" t="str">
            <v>TOT</v>
          </cell>
          <cell r="F10164">
            <v>16.100000000000001</v>
          </cell>
          <cell r="G10164">
            <v>3375000</v>
          </cell>
          <cell r="H10164">
            <v>384</v>
          </cell>
        </row>
        <row r="10165">
          <cell r="A10165">
            <v>2006</v>
          </cell>
          <cell r="B10165" t="str">
            <v>Aaron Williams</v>
          </cell>
          <cell r="D10165" t="str">
            <v>TOT</v>
          </cell>
          <cell r="F10165">
            <v>11.6</v>
          </cell>
          <cell r="G10165">
            <v>3375000</v>
          </cell>
          <cell r="H10165">
            <v>792</v>
          </cell>
        </row>
        <row r="10166">
          <cell r="A10166">
            <v>2006</v>
          </cell>
          <cell r="B10166" t="str">
            <v>Vitaly Potapenko</v>
          </cell>
          <cell r="D10166" t="str">
            <v>TOT</v>
          </cell>
          <cell r="F10166">
            <v>7.4</v>
          </cell>
          <cell r="G10166">
            <v>3320000</v>
          </cell>
          <cell r="H10166">
            <v>353.09999999999997</v>
          </cell>
        </row>
        <row r="10167">
          <cell r="A10167">
            <v>2006</v>
          </cell>
          <cell r="B10167" t="str">
            <v>Vladimir Radmanović</v>
          </cell>
          <cell r="D10167" t="str">
            <v>TOT</v>
          </cell>
          <cell r="F10167">
            <v>13.6</v>
          </cell>
          <cell r="G10167">
            <v>3166155</v>
          </cell>
          <cell r="H10167">
            <v>1971.2</v>
          </cell>
        </row>
        <row r="10168">
          <cell r="A10168">
            <v>2006</v>
          </cell>
          <cell r="B10168" t="str">
            <v>Chris Wilcox</v>
          </cell>
          <cell r="D10168" t="str">
            <v>TOT</v>
          </cell>
          <cell r="F10168">
            <v>17.3</v>
          </cell>
          <cell r="G10168">
            <v>2812239</v>
          </cell>
          <cell r="H10168">
            <v>1532.3</v>
          </cell>
        </row>
        <row r="10169">
          <cell r="A10169">
            <v>2006</v>
          </cell>
          <cell r="B10169" t="str">
            <v>Bostjan Nachbar</v>
          </cell>
          <cell r="D10169" t="str">
            <v>TOT</v>
          </cell>
          <cell r="F10169">
            <v>7.2</v>
          </cell>
          <cell r="G10169">
            <v>2500000</v>
          </cell>
          <cell r="H10169">
            <v>500.40000000000003</v>
          </cell>
        </row>
        <row r="10170">
          <cell r="A10170">
            <v>2006</v>
          </cell>
          <cell r="B10170" t="str">
            <v>Marcus Banks</v>
          </cell>
          <cell r="D10170" t="str">
            <v>TOT</v>
          </cell>
          <cell r="F10170">
            <v>13.6</v>
          </cell>
          <cell r="G10170">
            <v>1724280</v>
          </cell>
          <cell r="H10170">
            <v>1496.4</v>
          </cell>
        </row>
        <row r="10171">
          <cell r="A10171">
            <v>2006</v>
          </cell>
          <cell r="B10171" t="str">
            <v>Reggie Evans</v>
          </cell>
          <cell r="D10171" t="str">
            <v>TOT</v>
          </cell>
          <cell r="F10171">
            <v>12.5</v>
          </cell>
          <cell r="G10171">
            <v>1100000</v>
          </cell>
          <cell r="H10171">
            <v>1393.6000000000001</v>
          </cell>
        </row>
        <row r="10172">
          <cell r="A10172">
            <v>2006</v>
          </cell>
          <cell r="B10172" t="str">
            <v>Rick Brunson</v>
          </cell>
          <cell r="D10172" t="str">
            <v>TOT</v>
          </cell>
          <cell r="F10172">
            <v>6.3</v>
          </cell>
          <cell r="G10172">
            <v>1029873</v>
          </cell>
          <cell r="H10172">
            <v>245.7</v>
          </cell>
        </row>
        <row r="10173">
          <cell r="A10173">
            <v>2006</v>
          </cell>
          <cell r="B10173" t="str">
            <v>Sergei Monia</v>
          </cell>
          <cell r="D10173" t="str">
            <v>TOT</v>
          </cell>
          <cell r="F10173">
            <v>6.3</v>
          </cell>
          <cell r="G10173">
            <v>1016400</v>
          </cell>
          <cell r="H10173">
            <v>343.2</v>
          </cell>
        </row>
        <row r="10174">
          <cell r="A10174">
            <v>2006</v>
          </cell>
          <cell r="B10174" t="str">
            <v>Ronald Murray</v>
          </cell>
          <cell r="D10174" t="str">
            <v>TOT</v>
          </cell>
          <cell r="F10174">
            <v>11.5</v>
          </cell>
          <cell r="G10174">
            <v>895248</v>
          </cell>
          <cell r="H10174">
            <v>2112.8000000000002</v>
          </cell>
        </row>
        <row r="10175">
          <cell r="A10175">
            <v>2006</v>
          </cell>
          <cell r="B10175" t="str">
            <v>Charles Smith</v>
          </cell>
          <cell r="D10175" t="str">
            <v>TOT</v>
          </cell>
          <cell r="F10175">
            <v>12</v>
          </cell>
          <cell r="G10175">
            <v>771123</v>
          </cell>
          <cell r="H10175">
            <v>209</v>
          </cell>
        </row>
        <row r="10176">
          <cell r="A10176">
            <v>2006</v>
          </cell>
          <cell r="B10176" t="str">
            <v>Lonny Baxter</v>
          </cell>
          <cell r="D10176" t="str">
            <v>TOT</v>
          </cell>
          <cell r="F10176">
            <v>11.9</v>
          </cell>
          <cell r="G10176">
            <v>745248</v>
          </cell>
          <cell r="H10176">
            <v>401.8</v>
          </cell>
        </row>
        <row r="10177">
          <cell r="A10177">
            <v>2006</v>
          </cell>
          <cell r="B10177" t="str">
            <v>Nikoloz Tskitishvili</v>
          </cell>
          <cell r="D10177" t="str">
            <v>TOT</v>
          </cell>
          <cell r="F10177">
            <v>8.3000000000000007</v>
          </cell>
          <cell r="G10177">
            <v>745248</v>
          </cell>
          <cell r="H10177">
            <v>98.6</v>
          </cell>
        </row>
        <row r="10178">
          <cell r="A10178">
            <v>2006</v>
          </cell>
          <cell r="B10178" t="str">
            <v>Mike Wilks</v>
          </cell>
          <cell r="D10178" t="str">
            <v>TOT</v>
          </cell>
          <cell r="F10178">
            <v>5.8</v>
          </cell>
          <cell r="G10178">
            <v>745248</v>
          </cell>
          <cell r="H10178">
            <v>347.8</v>
          </cell>
        </row>
        <row r="10179">
          <cell r="A10179">
            <v>2006</v>
          </cell>
          <cell r="B10179" t="str">
            <v>Richie Frahm</v>
          </cell>
          <cell r="D10179" t="str">
            <v>TOT</v>
          </cell>
          <cell r="F10179">
            <v>9.4</v>
          </cell>
          <cell r="G10179">
            <v>719373</v>
          </cell>
          <cell r="H10179">
            <v>343.2</v>
          </cell>
        </row>
        <row r="10180">
          <cell r="A10180">
            <v>2006</v>
          </cell>
          <cell r="B10180" t="str">
            <v>Linton Johnson</v>
          </cell>
          <cell r="D10180" t="str">
            <v>TOT</v>
          </cell>
          <cell r="F10180">
            <v>10.1</v>
          </cell>
          <cell r="G10180">
            <v>719373</v>
          </cell>
          <cell r="H10180">
            <v>525.6</v>
          </cell>
        </row>
        <row r="10181">
          <cell r="A10181">
            <v>2006</v>
          </cell>
          <cell r="B10181" t="str">
            <v>Trevor Ariza</v>
          </cell>
          <cell r="D10181" t="str">
            <v>TOT</v>
          </cell>
          <cell r="F10181">
            <v>11.8</v>
          </cell>
          <cell r="G10181">
            <v>682051</v>
          </cell>
          <cell r="H10181">
            <v>997.5</v>
          </cell>
        </row>
        <row r="10182">
          <cell r="A10182">
            <v>2006</v>
          </cell>
          <cell r="B10182" t="str">
            <v>Justin Reed</v>
          </cell>
          <cell r="D10182" t="str">
            <v>TOT</v>
          </cell>
          <cell r="F10182">
            <v>7.9</v>
          </cell>
          <cell r="G10182">
            <v>641748</v>
          </cell>
          <cell r="H10182">
            <v>993.6</v>
          </cell>
        </row>
        <row r="10183">
          <cell r="A10183">
            <v>2006</v>
          </cell>
          <cell r="B10183" t="str">
            <v>Matt Barnes</v>
          </cell>
          <cell r="D10183" t="str">
            <v>TOT</v>
          </cell>
          <cell r="F10183">
            <v>10.7</v>
          </cell>
          <cell r="G10183">
            <v>552269</v>
          </cell>
          <cell r="H10183">
            <v>632.80000000000007</v>
          </cell>
        </row>
        <row r="10184">
          <cell r="A10184">
            <v>2006</v>
          </cell>
          <cell r="B10184" t="str">
            <v>Zendon Hamilton</v>
          </cell>
          <cell r="D10184" t="str">
            <v>TOT</v>
          </cell>
          <cell r="F10184">
            <v>17.600000000000001</v>
          </cell>
          <cell r="G10184">
            <v>329138</v>
          </cell>
          <cell r="H10184">
            <v>49.199999999999996</v>
          </cell>
        </row>
        <row r="10185">
          <cell r="A10185">
            <v>2006</v>
          </cell>
          <cell r="B10185" t="str">
            <v>Howard Eisley</v>
          </cell>
          <cell r="D10185" t="str">
            <v>TOT</v>
          </cell>
          <cell r="F10185">
            <v>9.1999999999999993</v>
          </cell>
          <cell r="G10185">
            <v>291567</v>
          </cell>
          <cell r="H10185">
            <v>393.6</v>
          </cell>
        </row>
        <row r="10186">
          <cell r="A10186">
            <v>2006</v>
          </cell>
          <cell r="B10186" t="str">
            <v>John Thomas</v>
          </cell>
          <cell r="D10186" t="str">
            <v>TOT</v>
          </cell>
          <cell r="F10186">
            <v>3.4</v>
          </cell>
          <cell r="G10186">
            <v>178675</v>
          </cell>
          <cell r="H10186">
            <v>126.4</v>
          </cell>
        </row>
        <row r="10187">
          <cell r="A10187">
            <v>2006</v>
          </cell>
          <cell r="B10187" t="str">
            <v>James Thomas</v>
          </cell>
          <cell r="D10187" t="str">
            <v>TOT</v>
          </cell>
          <cell r="F10187">
            <v>5.4</v>
          </cell>
          <cell r="G10187">
            <v>148698</v>
          </cell>
          <cell r="H10187">
            <v>149.6</v>
          </cell>
        </row>
        <row r="10188">
          <cell r="A10188">
            <v>2006</v>
          </cell>
          <cell r="B10188" t="str">
            <v>Josh Davis</v>
          </cell>
          <cell r="D10188" t="str">
            <v>TOT</v>
          </cell>
          <cell r="F10188">
            <v>13.6</v>
          </cell>
          <cell r="G10188">
            <v>131593</v>
          </cell>
          <cell r="H10188">
            <v>16.799999999999997</v>
          </cell>
        </row>
        <row r="10189">
          <cell r="A10189">
            <v>2006</v>
          </cell>
          <cell r="B10189" t="str">
            <v>Stephen Graham</v>
          </cell>
          <cell r="D10189" t="str">
            <v>TOT</v>
          </cell>
          <cell r="F10189">
            <v>6.9</v>
          </cell>
          <cell r="G10189">
            <v>48630</v>
          </cell>
          <cell r="H10189">
            <v>176</v>
          </cell>
        </row>
        <row r="10190">
          <cell r="A10190">
            <v>2006</v>
          </cell>
          <cell r="B10190" t="str">
            <v>Metta World</v>
          </cell>
          <cell r="D10190" t="str">
            <v>TOT</v>
          </cell>
          <cell r="F10190">
            <v>15.2</v>
          </cell>
          <cell r="H10190">
            <v>2206.4</v>
          </cell>
        </row>
        <row r="10191">
          <cell r="A10191">
            <v>2006</v>
          </cell>
          <cell r="B10191" t="str">
            <v>Andre Barrett</v>
          </cell>
          <cell r="D10191" t="str">
            <v>TOT</v>
          </cell>
          <cell r="F10191">
            <v>11.3</v>
          </cell>
          <cell r="H10191">
            <v>281.2</v>
          </cell>
        </row>
        <row r="10192">
          <cell r="A10192">
            <v>2006</v>
          </cell>
          <cell r="B10192" t="str">
            <v>Jim Jackson</v>
          </cell>
          <cell r="D10192" t="str">
            <v>TOT</v>
          </cell>
          <cell r="F10192">
            <v>3</v>
          </cell>
          <cell r="H10192">
            <v>512</v>
          </cell>
        </row>
        <row r="10193">
          <cell r="A10193">
            <v>2006</v>
          </cell>
          <cell r="B10193" t="str">
            <v>Keith Bogans</v>
          </cell>
          <cell r="D10193" t="str">
            <v>TOT</v>
          </cell>
          <cell r="F10193">
            <v>10.7</v>
          </cell>
          <cell r="H10193">
            <v>1915.2</v>
          </cell>
        </row>
        <row r="10194">
          <cell r="A10194">
            <v>2006</v>
          </cell>
          <cell r="B10194" t="str">
            <v>Carlos Boozer</v>
          </cell>
          <cell r="D10194" t="str">
            <v>UTA</v>
          </cell>
          <cell r="F10194">
            <v>21.4</v>
          </cell>
          <cell r="G10194">
            <v>11593816</v>
          </cell>
          <cell r="H10194">
            <v>1026.3</v>
          </cell>
        </row>
        <row r="10195">
          <cell r="A10195">
            <v>2006</v>
          </cell>
          <cell r="B10195" t="str">
            <v>Andrei Kirilenko</v>
          </cell>
          <cell r="D10195" t="str">
            <v>UTA</v>
          </cell>
          <cell r="F10195">
            <v>20.7</v>
          </cell>
          <cell r="G10195">
            <v>10983000</v>
          </cell>
          <cell r="H10195">
            <v>2601.3000000000002</v>
          </cell>
        </row>
        <row r="10196">
          <cell r="A10196">
            <v>2006</v>
          </cell>
          <cell r="B10196" t="str">
            <v>Mehmet Okur</v>
          </cell>
          <cell r="D10196" t="str">
            <v>UTA</v>
          </cell>
          <cell r="F10196">
            <v>19</v>
          </cell>
          <cell r="G10196">
            <v>8250000</v>
          </cell>
          <cell r="H10196">
            <v>2943.7999999999997</v>
          </cell>
        </row>
        <row r="10197">
          <cell r="A10197">
            <v>2006</v>
          </cell>
          <cell r="B10197" t="str">
            <v>Matt Harpring</v>
          </cell>
          <cell r="D10197" t="str">
            <v>UTA</v>
          </cell>
          <cell r="F10197">
            <v>16.3</v>
          </cell>
          <cell r="G10197">
            <v>5020000</v>
          </cell>
          <cell r="H10197">
            <v>1945.3999999999999</v>
          </cell>
        </row>
        <row r="10198">
          <cell r="A10198">
            <v>2006</v>
          </cell>
          <cell r="B10198" t="str">
            <v>Greg Ostertag</v>
          </cell>
          <cell r="D10198" t="str">
            <v>UTA</v>
          </cell>
          <cell r="F10198">
            <v>11.6</v>
          </cell>
          <cell r="G10198">
            <v>4400000</v>
          </cell>
          <cell r="H10198">
            <v>810</v>
          </cell>
        </row>
        <row r="10199">
          <cell r="A10199">
            <v>2006</v>
          </cell>
          <cell r="B10199" t="str">
            <v>Gordan Giricek</v>
          </cell>
          <cell r="D10199" t="str">
            <v>UTA</v>
          </cell>
          <cell r="F10199">
            <v>8.6999999999999993</v>
          </cell>
          <cell r="G10199">
            <v>4000000</v>
          </cell>
          <cell r="H10199">
            <v>954.6</v>
          </cell>
        </row>
        <row r="10200">
          <cell r="A10200">
            <v>2006</v>
          </cell>
          <cell r="B10200" t="str">
            <v>Deron Williams</v>
          </cell>
          <cell r="D10200" t="str">
            <v>UTA</v>
          </cell>
          <cell r="F10200">
            <v>12.4</v>
          </cell>
          <cell r="G10200">
            <v>3487400</v>
          </cell>
          <cell r="H10200">
            <v>2304</v>
          </cell>
        </row>
        <row r="10201">
          <cell r="A10201">
            <v>2006</v>
          </cell>
          <cell r="B10201" t="str">
            <v>Devin Brown</v>
          </cell>
          <cell r="D10201" t="str">
            <v>UTA</v>
          </cell>
          <cell r="F10201">
            <v>10.3</v>
          </cell>
          <cell r="G10201">
            <v>2500000</v>
          </cell>
          <cell r="H10201">
            <v>1709.1000000000001</v>
          </cell>
        </row>
        <row r="10202">
          <cell r="A10202">
            <v>2006</v>
          </cell>
          <cell r="B10202" t="str">
            <v>Jarron Collins</v>
          </cell>
          <cell r="D10202" t="str">
            <v>UTA</v>
          </cell>
          <cell r="F10202">
            <v>11</v>
          </cell>
          <cell r="G10202">
            <v>1700000</v>
          </cell>
          <cell r="H10202">
            <v>1730.1</v>
          </cell>
        </row>
        <row r="10203">
          <cell r="A10203">
            <v>2006</v>
          </cell>
          <cell r="B10203" t="str">
            <v>Kris Humphries</v>
          </cell>
          <cell r="D10203" t="str">
            <v>UTA</v>
          </cell>
          <cell r="F10203">
            <v>10.3</v>
          </cell>
          <cell r="G10203">
            <v>1592400</v>
          </cell>
          <cell r="H10203">
            <v>620</v>
          </cell>
        </row>
        <row r="10204">
          <cell r="A10204">
            <v>2006</v>
          </cell>
          <cell r="B10204" t="str">
            <v>Milt Palacio</v>
          </cell>
          <cell r="D10204" t="str">
            <v>UTA</v>
          </cell>
          <cell r="F10204">
            <v>9.9</v>
          </cell>
          <cell r="G10204">
            <v>1400000</v>
          </cell>
          <cell r="H10204">
            <v>1377.3999999999999</v>
          </cell>
        </row>
        <row r="10205">
          <cell r="A10205">
            <v>2006</v>
          </cell>
          <cell r="B10205" t="str">
            <v>Keith McLeod</v>
          </cell>
          <cell r="D10205" t="str">
            <v>UTA</v>
          </cell>
          <cell r="F10205">
            <v>8.6</v>
          </cell>
          <cell r="G10205">
            <v>1250000</v>
          </cell>
          <cell r="H10205">
            <v>1234.2</v>
          </cell>
        </row>
        <row r="10206">
          <cell r="A10206">
            <v>2006</v>
          </cell>
          <cell r="B10206" t="str">
            <v>C.J. Miles</v>
          </cell>
          <cell r="D10206" t="str">
            <v>UTA</v>
          </cell>
          <cell r="F10206">
            <v>13.8</v>
          </cell>
          <cell r="G10206">
            <v>398762</v>
          </cell>
          <cell r="H10206">
            <v>202.4</v>
          </cell>
        </row>
        <row r="10207">
          <cell r="A10207">
            <v>2006</v>
          </cell>
          <cell r="B10207" t="str">
            <v>Robert Whaley</v>
          </cell>
          <cell r="D10207" t="str">
            <v>UTA</v>
          </cell>
          <cell r="F10207">
            <v>7.6</v>
          </cell>
          <cell r="G10207">
            <v>398762</v>
          </cell>
          <cell r="H10207">
            <v>211.6</v>
          </cell>
        </row>
        <row r="10208">
          <cell r="A10208">
            <v>2006</v>
          </cell>
          <cell r="B10208" t="str">
            <v>Andre Owens</v>
          </cell>
          <cell r="D10208" t="str">
            <v>UTA</v>
          </cell>
          <cell r="F10208">
            <v>5.2</v>
          </cell>
          <cell r="G10208">
            <v>398762</v>
          </cell>
          <cell r="H10208">
            <v>209.29999999999998</v>
          </cell>
        </row>
        <row r="10209">
          <cell r="A10209">
            <v>2006</v>
          </cell>
          <cell r="B10209" t="str">
            <v>Antawn Jamison</v>
          </cell>
          <cell r="D10209" t="str">
            <v>WAS</v>
          </cell>
          <cell r="F10209">
            <v>17.7</v>
          </cell>
          <cell r="G10209">
            <v>13843156</v>
          </cell>
          <cell r="H10209">
            <v>3288.2000000000003</v>
          </cell>
        </row>
        <row r="10210">
          <cell r="A10210">
            <v>2006</v>
          </cell>
          <cell r="B10210" t="str">
            <v>Gilbert Arenas</v>
          </cell>
          <cell r="D10210" t="str">
            <v>WAS</v>
          </cell>
          <cell r="F10210">
            <v>23.8</v>
          </cell>
          <cell r="G10210">
            <v>10243200</v>
          </cell>
          <cell r="H10210">
            <v>3384</v>
          </cell>
        </row>
        <row r="10211">
          <cell r="A10211">
            <v>2006</v>
          </cell>
          <cell r="B10211" t="str">
            <v>Calvin Booth</v>
          </cell>
          <cell r="D10211" t="str">
            <v>WAS</v>
          </cell>
          <cell r="F10211">
            <v>8.9</v>
          </cell>
          <cell r="G10211">
            <v>6354600</v>
          </cell>
          <cell r="H10211">
            <v>250.79999999999998</v>
          </cell>
        </row>
        <row r="10212">
          <cell r="A10212">
            <v>2006</v>
          </cell>
          <cell r="B10212" t="str">
            <v>Etan Thomas</v>
          </cell>
          <cell r="D10212" t="str">
            <v>WAS</v>
          </cell>
          <cell r="F10212">
            <v>13.6</v>
          </cell>
          <cell r="G10212">
            <v>5393300</v>
          </cell>
          <cell r="H10212">
            <v>1121.8</v>
          </cell>
        </row>
        <row r="10213">
          <cell r="A10213">
            <v>2006</v>
          </cell>
          <cell r="B10213" t="str">
            <v>Antonio Daniels</v>
          </cell>
          <cell r="D10213" t="str">
            <v>WAS</v>
          </cell>
          <cell r="F10213">
            <v>13.7</v>
          </cell>
          <cell r="G10213">
            <v>5000000</v>
          </cell>
          <cell r="H10213">
            <v>2280</v>
          </cell>
        </row>
        <row r="10214">
          <cell r="A10214">
            <v>2006</v>
          </cell>
          <cell r="B10214" t="str">
            <v>Brendan Haywood</v>
          </cell>
          <cell r="D10214" t="str">
            <v>WAS</v>
          </cell>
          <cell r="F10214">
            <v>13.8</v>
          </cell>
          <cell r="G10214">
            <v>4000000</v>
          </cell>
          <cell r="H10214">
            <v>1880.2</v>
          </cell>
        </row>
        <row r="10215">
          <cell r="A10215">
            <v>2006</v>
          </cell>
          <cell r="B10215" t="str">
            <v>Caron Butler</v>
          </cell>
          <cell r="D10215" t="str">
            <v>WAS</v>
          </cell>
          <cell r="F10215">
            <v>17</v>
          </cell>
          <cell r="G10215">
            <v>2461617</v>
          </cell>
          <cell r="H10215">
            <v>2707.5</v>
          </cell>
        </row>
        <row r="10216">
          <cell r="A10216">
            <v>2006</v>
          </cell>
          <cell r="B10216" t="str">
            <v>Jared Jeffries</v>
          </cell>
          <cell r="D10216" t="str">
            <v>WAS</v>
          </cell>
          <cell r="F10216">
            <v>11.6</v>
          </cell>
          <cell r="G10216">
            <v>2433824</v>
          </cell>
          <cell r="H10216">
            <v>1948.1000000000001</v>
          </cell>
        </row>
        <row r="10217">
          <cell r="A10217">
            <v>2006</v>
          </cell>
          <cell r="B10217" t="str">
            <v>Jarvis Hayes</v>
          </cell>
          <cell r="D10217" t="str">
            <v>WAS</v>
          </cell>
          <cell r="F10217">
            <v>12.2</v>
          </cell>
          <cell r="G10217">
            <v>2011080</v>
          </cell>
          <cell r="H10217">
            <v>516.6</v>
          </cell>
        </row>
        <row r="10218">
          <cell r="A10218">
            <v>2006</v>
          </cell>
          <cell r="B10218" t="str">
            <v>Michael Ruffin</v>
          </cell>
          <cell r="D10218" t="str">
            <v>WAS</v>
          </cell>
          <cell r="F10218">
            <v>8.1</v>
          </cell>
          <cell r="G10218">
            <v>1670000</v>
          </cell>
          <cell r="H10218">
            <v>1010.8000000000001</v>
          </cell>
        </row>
        <row r="10219">
          <cell r="A10219">
            <v>2006</v>
          </cell>
          <cell r="B10219" t="str">
            <v>Awvee Storey</v>
          </cell>
          <cell r="D10219" t="str">
            <v>WAS</v>
          </cell>
          <cell r="F10219">
            <v>9.1999999999999993</v>
          </cell>
          <cell r="G10219">
            <v>641748</v>
          </cell>
          <cell r="H10219">
            <v>114.99999999999999</v>
          </cell>
        </row>
        <row r="10220">
          <cell r="A10220">
            <v>2006</v>
          </cell>
          <cell r="B10220" t="str">
            <v>Andray Blatche</v>
          </cell>
          <cell r="D10220" t="str">
            <v>WAS</v>
          </cell>
          <cell r="F10220">
            <v>10.1</v>
          </cell>
          <cell r="G10220">
            <v>398762</v>
          </cell>
          <cell r="H10220">
            <v>174</v>
          </cell>
        </row>
        <row r="10221">
          <cell r="A10221">
            <v>2006</v>
          </cell>
          <cell r="B10221" t="str">
            <v>Donell Taylor</v>
          </cell>
          <cell r="D10221" t="str">
            <v>WAS</v>
          </cell>
          <cell r="F10221">
            <v>10.1</v>
          </cell>
          <cell r="G10221">
            <v>398762</v>
          </cell>
          <cell r="H10221">
            <v>464.09999999999997</v>
          </cell>
        </row>
        <row r="10222">
          <cell r="A10222">
            <v>2006</v>
          </cell>
          <cell r="B10222" t="str">
            <v>Billy Thomas</v>
          </cell>
          <cell r="D10222" t="str">
            <v>WAS</v>
          </cell>
          <cell r="F10222">
            <v>9.8000000000000007</v>
          </cell>
          <cell r="H10222">
            <v>130.9</v>
          </cell>
        </row>
        <row r="10223">
          <cell r="A10223">
            <v>2007</v>
          </cell>
          <cell r="B10223" t="str">
            <v>Joe Johnson</v>
          </cell>
          <cell r="D10223" t="str">
            <v>ATL</v>
          </cell>
          <cell r="F10223">
            <v>19.5</v>
          </cell>
          <cell r="G10223">
            <v>12744189</v>
          </cell>
          <cell r="H10223">
            <v>2359.7999999999997</v>
          </cell>
        </row>
        <row r="10224">
          <cell r="A10224">
            <v>2007</v>
          </cell>
          <cell r="B10224" t="str">
            <v>Speedy Claxton</v>
          </cell>
          <cell r="D10224" t="str">
            <v>ATL</v>
          </cell>
          <cell r="F10224">
            <v>7.3</v>
          </cell>
          <cell r="G10224">
            <v>6854546</v>
          </cell>
          <cell r="H10224">
            <v>1054.2</v>
          </cell>
        </row>
        <row r="10225">
          <cell r="A10225">
            <v>2007</v>
          </cell>
          <cell r="B10225" t="str">
            <v>Marvin Williams</v>
          </cell>
          <cell r="D10225" t="str">
            <v>ATL</v>
          </cell>
          <cell r="F10225">
            <v>12.2</v>
          </cell>
          <cell r="G10225">
            <v>4174800</v>
          </cell>
          <cell r="H10225">
            <v>2176</v>
          </cell>
        </row>
        <row r="10226">
          <cell r="A10226">
            <v>2007</v>
          </cell>
          <cell r="B10226" t="str">
            <v>Zaza Pachulia</v>
          </cell>
          <cell r="D10226" t="str">
            <v>ATL</v>
          </cell>
          <cell r="F10226">
            <v>16.8</v>
          </cell>
          <cell r="G10226">
            <v>4000000</v>
          </cell>
          <cell r="H10226">
            <v>2023.2</v>
          </cell>
        </row>
        <row r="10227">
          <cell r="A10227">
            <v>2007</v>
          </cell>
          <cell r="B10227" t="str">
            <v>Tyronn Lue</v>
          </cell>
          <cell r="D10227" t="str">
            <v>ATL</v>
          </cell>
          <cell r="F10227">
            <v>14.1</v>
          </cell>
          <cell r="G10227">
            <v>3500000</v>
          </cell>
          <cell r="H10227">
            <v>1489.6000000000001</v>
          </cell>
        </row>
        <row r="10228">
          <cell r="A10228">
            <v>2007</v>
          </cell>
          <cell r="B10228" t="str">
            <v>Lorenzen Wright</v>
          </cell>
          <cell r="D10228" t="str">
            <v>ATL</v>
          </cell>
          <cell r="F10228">
            <v>6.6</v>
          </cell>
          <cell r="G10228">
            <v>3250000</v>
          </cell>
          <cell r="H10228">
            <v>1031.8</v>
          </cell>
        </row>
        <row r="10229">
          <cell r="A10229">
            <v>2007</v>
          </cell>
          <cell r="B10229" t="str">
            <v>Shelden Williams</v>
          </cell>
          <cell r="D10229" t="str">
            <v>ATL</v>
          </cell>
          <cell r="F10229">
            <v>12.3</v>
          </cell>
          <cell r="G10229">
            <v>2952840</v>
          </cell>
          <cell r="H10229">
            <v>1514.7</v>
          </cell>
        </row>
        <row r="10230">
          <cell r="A10230">
            <v>2007</v>
          </cell>
          <cell r="B10230" t="str">
            <v>Josh Childress</v>
          </cell>
          <cell r="D10230" t="str">
            <v>ATL</v>
          </cell>
          <cell r="F10230">
            <v>16.2</v>
          </cell>
          <cell r="G10230">
            <v>2863920</v>
          </cell>
          <cell r="H10230">
            <v>2023.9999999999998</v>
          </cell>
        </row>
        <row r="10231">
          <cell r="A10231">
            <v>2007</v>
          </cell>
          <cell r="B10231" t="str">
            <v>Josh Smith</v>
          </cell>
          <cell r="D10231" t="str">
            <v>ATL</v>
          </cell>
          <cell r="F10231">
            <v>18.3</v>
          </cell>
          <cell r="G10231">
            <v>1460640</v>
          </cell>
          <cell r="H10231">
            <v>2649.6</v>
          </cell>
        </row>
        <row r="10232">
          <cell r="A10232">
            <v>2007</v>
          </cell>
          <cell r="B10232" t="str">
            <v>Royal Ivey</v>
          </cell>
          <cell r="D10232" t="str">
            <v>ATL</v>
          </cell>
          <cell r="F10232">
            <v>9.6</v>
          </cell>
          <cell r="G10232">
            <v>744551</v>
          </cell>
          <cell r="H10232">
            <v>540.59999999999991</v>
          </cell>
        </row>
        <row r="10233">
          <cell r="A10233">
            <v>2007</v>
          </cell>
          <cell r="B10233" t="str">
            <v>Salim Stoudamire</v>
          </cell>
          <cell r="D10233" t="str">
            <v>ATL</v>
          </cell>
          <cell r="F10233">
            <v>11.4</v>
          </cell>
          <cell r="G10233">
            <v>729000</v>
          </cell>
          <cell r="H10233">
            <v>1037</v>
          </cell>
        </row>
        <row r="10234">
          <cell r="A10234">
            <v>2007</v>
          </cell>
          <cell r="B10234" t="str">
            <v>Solomon Jones</v>
          </cell>
          <cell r="D10234" t="str">
            <v>ATL</v>
          </cell>
          <cell r="F10234">
            <v>12.3</v>
          </cell>
          <cell r="G10234">
            <v>675000</v>
          </cell>
          <cell r="H10234">
            <v>667</v>
          </cell>
        </row>
        <row r="10235">
          <cell r="A10235">
            <v>2007</v>
          </cell>
          <cell r="B10235" t="str">
            <v>Esteban Batista</v>
          </cell>
          <cell r="D10235" t="str">
            <v>ATL</v>
          </cell>
          <cell r="F10235">
            <v>12.5</v>
          </cell>
          <cell r="G10235">
            <v>664209</v>
          </cell>
          <cell r="H10235">
            <v>80.600000000000009</v>
          </cell>
        </row>
        <row r="10236">
          <cell r="A10236">
            <v>2007</v>
          </cell>
          <cell r="B10236" t="str">
            <v>Stanislav Medvedenko</v>
          </cell>
          <cell r="D10236" t="str">
            <v>ATL</v>
          </cell>
          <cell r="F10236">
            <v>13.7</v>
          </cell>
          <cell r="G10236">
            <v>625132</v>
          </cell>
          <cell r="H10236">
            <v>81.2</v>
          </cell>
        </row>
        <row r="10237">
          <cell r="A10237">
            <v>2007</v>
          </cell>
          <cell r="B10237" t="str">
            <v>Cedric Bozeman</v>
          </cell>
          <cell r="D10237" t="str">
            <v>ATL</v>
          </cell>
          <cell r="F10237">
            <v>-0.1</v>
          </cell>
          <cell r="G10237">
            <v>412718</v>
          </cell>
          <cell r="H10237">
            <v>200.1</v>
          </cell>
        </row>
        <row r="10238">
          <cell r="A10238">
            <v>2007</v>
          </cell>
          <cell r="B10238" t="str">
            <v>Matt Freije</v>
          </cell>
          <cell r="D10238" t="str">
            <v>ATL</v>
          </cell>
          <cell r="F10238">
            <v>6.1</v>
          </cell>
          <cell r="G10238">
            <v>145961</v>
          </cell>
          <cell r="H10238">
            <v>146.30000000000001</v>
          </cell>
        </row>
        <row r="10239">
          <cell r="A10239">
            <v>2007</v>
          </cell>
          <cell r="B10239" t="str">
            <v>Dijon Thompson</v>
          </cell>
          <cell r="D10239" t="str">
            <v>ATL</v>
          </cell>
          <cell r="F10239">
            <v>11.6</v>
          </cell>
          <cell r="G10239">
            <v>89101</v>
          </cell>
          <cell r="H10239">
            <v>49.800000000000004</v>
          </cell>
        </row>
        <row r="10240">
          <cell r="A10240">
            <v>2007</v>
          </cell>
          <cell r="B10240" t="str">
            <v>Allan Ray</v>
          </cell>
          <cell r="D10240" t="str">
            <v>BOS</v>
          </cell>
          <cell r="F10240">
            <v>10</v>
          </cell>
          <cell r="G10240" t="str">
            <v/>
          </cell>
          <cell r="H10240">
            <v>709.69999999999993</v>
          </cell>
        </row>
        <row r="10241">
          <cell r="A10241">
            <v>2007</v>
          </cell>
          <cell r="B10241" t="str">
            <v>Leon Powe</v>
          </cell>
          <cell r="D10241" t="str">
            <v>BOS</v>
          </cell>
          <cell r="F10241">
            <v>14.6</v>
          </cell>
          <cell r="H10241">
            <v>718.2</v>
          </cell>
        </row>
        <row r="10242">
          <cell r="A10242">
            <v>2007</v>
          </cell>
          <cell r="B10242" t="str">
            <v>Tony Allen</v>
          </cell>
          <cell r="D10242" t="str">
            <v>BOS</v>
          </cell>
          <cell r="F10242">
            <v>17</v>
          </cell>
          <cell r="H10242">
            <v>805.19999999999993</v>
          </cell>
        </row>
        <row r="10243">
          <cell r="A10243">
            <v>2007</v>
          </cell>
          <cell r="B10243" t="str">
            <v>Gerald Green</v>
          </cell>
          <cell r="D10243" t="str">
            <v>BOS</v>
          </cell>
          <cell r="F10243">
            <v>12</v>
          </cell>
          <cell r="H10243">
            <v>1782</v>
          </cell>
        </row>
        <row r="10244">
          <cell r="A10244">
            <v>2007</v>
          </cell>
          <cell r="B10244" t="str">
            <v>Kevinn Pinkney</v>
          </cell>
          <cell r="D10244" t="str">
            <v>BOS</v>
          </cell>
          <cell r="F10244">
            <v>11.6</v>
          </cell>
          <cell r="H10244">
            <v>100.19999999999999</v>
          </cell>
        </row>
        <row r="10245">
          <cell r="A10245">
            <v>2007</v>
          </cell>
          <cell r="B10245" t="str">
            <v>Theo Ratliff</v>
          </cell>
          <cell r="D10245" t="str">
            <v>BOS</v>
          </cell>
          <cell r="F10245">
            <v>6.7</v>
          </cell>
          <cell r="H10245">
            <v>44</v>
          </cell>
        </row>
        <row r="10246">
          <cell r="A10246">
            <v>2007</v>
          </cell>
          <cell r="B10246" t="str">
            <v>Wally Szczerbiak</v>
          </cell>
          <cell r="D10246" t="str">
            <v>BOS</v>
          </cell>
          <cell r="F10246">
            <v>14.8</v>
          </cell>
          <cell r="H10246">
            <v>899.2</v>
          </cell>
        </row>
        <row r="10247">
          <cell r="A10247">
            <v>2007</v>
          </cell>
          <cell r="B10247" t="str">
            <v>Al Jefferson</v>
          </cell>
          <cell r="D10247" t="str">
            <v>BOS</v>
          </cell>
          <cell r="F10247">
            <v>19.8</v>
          </cell>
          <cell r="H10247">
            <v>2318.4</v>
          </cell>
        </row>
        <row r="10248">
          <cell r="A10248">
            <v>2007</v>
          </cell>
          <cell r="B10248" t="str">
            <v>Michael Olowokandi</v>
          </cell>
          <cell r="D10248" t="str">
            <v>BOS</v>
          </cell>
          <cell r="F10248">
            <v>4.5</v>
          </cell>
          <cell r="H10248">
            <v>235.20000000000002</v>
          </cell>
        </row>
        <row r="10249">
          <cell r="A10249">
            <v>2007</v>
          </cell>
          <cell r="B10249" t="str">
            <v>Paul Pierce</v>
          </cell>
          <cell r="D10249" t="str">
            <v>BOS</v>
          </cell>
          <cell r="F10249">
            <v>21.7</v>
          </cell>
          <cell r="H10249">
            <v>1739</v>
          </cell>
        </row>
        <row r="10250">
          <cell r="A10250">
            <v>2007</v>
          </cell>
          <cell r="B10250" t="str">
            <v>Delonte West</v>
          </cell>
          <cell r="D10250" t="str">
            <v>BOS</v>
          </cell>
          <cell r="F10250">
            <v>14</v>
          </cell>
          <cell r="H10250">
            <v>2221.8000000000002</v>
          </cell>
        </row>
        <row r="10251">
          <cell r="A10251">
            <v>2007</v>
          </cell>
          <cell r="B10251" t="str">
            <v>Kendrick Perkins</v>
          </cell>
          <cell r="D10251" t="str">
            <v>BOS</v>
          </cell>
          <cell r="F10251">
            <v>9.5</v>
          </cell>
          <cell r="H10251">
            <v>1576.8</v>
          </cell>
        </row>
        <row r="10252">
          <cell r="A10252">
            <v>2007</v>
          </cell>
          <cell r="B10252" t="str">
            <v>Ryan Gomes</v>
          </cell>
          <cell r="D10252" t="str">
            <v>BOS</v>
          </cell>
          <cell r="F10252">
            <v>13.7</v>
          </cell>
          <cell r="H10252">
            <v>2277.6</v>
          </cell>
        </row>
        <row r="10253">
          <cell r="A10253">
            <v>2007</v>
          </cell>
          <cell r="B10253" t="str">
            <v>Sebastian Telfair</v>
          </cell>
          <cell r="D10253" t="str">
            <v>BOS</v>
          </cell>
          <cell r="F10253">
            <v>8.6</v>
          </cell>
          <cell r="H10253">
            <v>1575.6</v>
          </cell>
        </row>
        <row r="10254">
          <cell r="A10254">
            <v>2007</v>
          </cell>
          <cell r="B10254" t="str">
            <v>Brian Scalabrine</v>
          </cell>
          <cell r="D10254" t="str">
            <v>BOS</v>
          </cell>
          <cell r="F10254">
            <v>6.6</v>
          </cell>
          <cell r="H10254">
            <v>1026</v>
          </cell>
        </row>
        <row r="10255">
          <cell r="A10255">
            <v>2007</v>
          </cell>
          <cell r="B10255" t="str">
            <v>Rajon Rondo</v>
          </cell>
          <cell r="D10255" t="str">
            <v>BOS</v>
          </cell>
          <cell r="F10255">
            <v>13.1</v>
          </cell>
          <cell r="H10255">
            <v>1833</v>
          </cell>
        </row>
        <row r="10256">
          <cell r="A10256">
            <v>2007</v>
          </cell>
          <cell r="B10256" t="str">
            <v>Derek Anderson</v>
          </cell>
          <cell r="D10256" t="str">
            <v>CHA</v>
          </cell>
          <cell r="F10256">
            <v>13.7</v>
          </cell>
          <cell r="G10256">
            <v>9742500</v>
          </cell>
          <cell r="H10256">
            <v>1190</v>
          </cell>
        </row>
        <row r="10257">
          <cell r="A10257">
            <v>2007</v>
          </cell>
          <cell r="B10257" t="str">
            <v>Alan Anderson</v>
          </cell>
          <cell r="D10257" t="str">
            <v>CHA</v>
          </cell>
          <cell r="F10257">
            <v>10.1</v>
          </cell>
          <cell r="H10257">
            <v>256.7</v>
          </cell>
        </row>
        <row r="10258">
          <cell r="A10258">
            <v>2007</v>
          </cell>
          <cell r="B10258" t="str">
            <v>Matt Carroll</v>
          </cell>
          <cell r="D10258" t="str">
            <v>CHA</v>
          </cell>
          <cell r="F10258">
            <v>14.6</v>
          </cell>
          <cell r="H10258">
            <v>1879.2</v>
          </cell>
        </row>
        <row r="10259">
          <cell r="A10259">
            <v>2007</v>
          </cell>
          <cell r="B10259" t="str">
            <v>Walter Herrmann</v>
          </cell>
          <cell r="D10259" t="str">
            <v>CHA</v>
          </cell>
          <cell r="F10259">
            <v>16.100000000000001</v>
          </cell>
          <cell r="H10259">
            <v>936</v>
          </cell>
        </row>
        <row r="10260">
          <cell r="A10260">
            <v>2007</v>
          </cell>
          <cell r="B10260" t="str">
            <v>Gerald Wallace</v>
          </cell>
          <cell r="D10260" t="str">
            <v>CHA</v>
          </cell>
          <cell r="F10260">
            <v>19.8</v>
          </cell>
          <cell r="H10260">
            <v>2642.4</v>
          </cell>
        </row>
        <row r="10261">
          <cell r="A10261">
            <v>2007</v>
          </cell>
          <cell r="B10261" t="str">
            <v>Brevin Knight</v>
          </cell>
          <cell r="D10261" t="str">
            <v>CHA</v>
          </cell>
          <cell r="F10261">
            <v>14.3</v>
          </cell>
          <cell r="H10261">
            <v>1273.5</v>
          </cell>
        </row>
        <row r="10262">
          <cell r="A10262">
            <v>2007</v>
          </cell>
          <cell r="B10262" t="str">
            <v>Ryan Hollins</v>
          </cell>
          <cell r="D10262" t="str">
            <v>CHA</v>
          </cell>
          <cell r="F10262">
            <v>8.5</v>
          </cell>
          <cell r="H10262">
            <v>186.3</v>
          </cell>
        </row>
        <row r="10263">
          <cell r="A10263">
            <v>2007</v>
          </cell>
          <cell r="B10263" t="str">
            <v>Jake Voskuhl</v>
          </cell>
          <cell r="D10263" t="str">
            <v>CHA</v>
          </cell>
          <cell r="F10263">
            <v>10.9</v>
          </cell>
          <cell r="H10263">
            <v>1043.9000000000001</v>
          </cell>
        </row>
        <row r="10264">
          <cell r="A10264">
            <v>2007</v>
          </cell>
          <cell r="B10264" t="str">
            <v>Othella Harrington</v>
          </cell>
          <cell r="D10264" t="str">
            <v>CHA</v>
          </cell>
          <cell r="F10264">
            <v>5</v>
          </cell>
          <cell r="H10264">
            <v>221</v>
          </cell>
        </row>
        <row r="10265">
          <cell r="A10265">
            <v>2007</v>
          </cell>
          <cell r="B10265" t="str">
            <v>Jeff McInnis</v>
          </cell>
          <cell r="D10265" t="str">
            <v>CHA</v>
          </cell>
          <cell r="F10265">
            <v>7.7</v>
          </cell>
          <cell r="H10265">
            <v>703</v>
          </cell>
        </row>
        <row r="10266">
          <cell r="A10266">
            <v>2007</v>
          </cell>
          <cell r="B10266" t="str">
            <v>Primoz Brezec</v>
          </cell>
          <cell r="D10266" t="str">
            <v>CHA</v>
          </cell>
          <cell r="F10266">
            <v>9.6999999999999993</v>
          </cell>
          <cell r="H10266">
            <v>835.2</v>
          </cell>
        </row>
        <row r="10267">
          <cell r="A10267">
            <v>2007</v>
          </cell>
          <cell r="B10267" t="str">
            <v>Raymond Felton</v>
          </cell>
          <cell r="D10267" t="str">
            <v>CHA</v>
          </cell>
          <cell r="F10267">
            <v>13.5</v>
          </cell>
          <cell r="H10267">
            <v>2831.3999999999996</v>
          </cell>
        </row>
        <row r="10268">
          <cell r="A10268">
            <v>2007</v>
          </cell>
          <cell r="B10268" t="str">
            <v>Adam Morrison</v>
          </cell>
          <cell r="D10268" t="str">
            <v>CHA</v>
          </cell>
          <cell r="F10268">
            <v>7.9</v>
          </cell>
          <cell r="H10268">
            <v>2324.4</v>
          </cell>
        </row>
        <row r="10269">
          <cell r="A10269">
            <v>2007</v>
          </cell>
          <cell r="B10269" t="str">
            <v>Sean May</v>
          </cell>
          <cell r="D10269" t="str">
            <v>CHA</v>
          </cell>
          <cell r="F10269">
            <v>19.100000000000001</v>
          </cell>
          <cell r="H10269">
            <v>836.5</v>
          </cell>
        </row>
        <row r="10270">
          <cell r="A10270">
            <v>2007</v>
          </cell>
          <cell r="B10270" t="str">
            <v>Emeka Okafor</v>
          </cell>
          <cell r="D10270" t="str">
            <v>CHA</v>
          </cell>
          <cell r="F10270">
            <v>20.100000000000001</v>
          </cell>
          <cell r="H10270">
            <v>2331.6</v>
          </cell>
        </row>
        <row r="10271">
          <cell r="A10271">
            <v>2007</v>
          </cell>
          <cell r="B10271" t="str">
            <v>Ben Wallace</v>
          </cell>
          <cell r="D10271" t="str">
            <v>CHI</v>
          </cell>
          <cell r="F10271">
            <v>14.6</v>
          </cell>
          <cell r="G10271">
            <v>16000000</v>
          </cell>
          <cell r="H10271">
            <v>2695</v>
          </cell>
        </row>
        <row r="10272">
          <cell r="A10272">
            <v>2007</v>
          </cell>
          <cell r="B10272" t="str">
            <v>P.J. Brown</v>
          </cell>
          <cell r="D10272" t="str">
            <v>CHI</v>
          </cell>
          <cell r="F10272">
            <v>9.6999999999999993</v>
          </cell>
          <cell r="G10272">
            <v>8560000</v>
          </cell>
          <cell r="H10272">
            <v>1454.3999999999999</v>
          </cell>
        </row>
        <row r="10273">
          <cell r="A10273">
            <v>2007</v>
          </cell>
          <cell r="B10273" t="str">
            <v>Andres Nocioni</v>
          </cell>
          <cell r="D10273" t="str">
            <v>CHI</v>
          </cell>
          <cell r="F10273">
            <v>15.6</v>
          </cell>
          <cell r="G10273">
            <v>3950000</v>
          </cell>
          <cell r="H10273">
            <v>1404.5</v>
          </cell>
        </row>
        <row r="10274">
          <cell r="A10274">
            <v>2007</v>
          </cell>
          <cell r="B10274" t="str">
            <v>Ben Gordon</v>
          </cell>
          <cell r="D10274" t="str">
            <v>CHI</v>
          </cell>
          <cell r="F10274">
            <v>18.2</v>
          </cell>
          <cell r="G10274">
            <v>3862080</v>
          </cell>
          <cell r="H10274">
            <v>2706</v>
          </cell>
        </row>
        <row r="10275">
          <cell r="A10275">
            <v>2007</v>
          </cell>
          <cell r="B10275" t="str">
            <v>Tyrus Thomas</v>
          </cell>
          <cell r="D10275" t="str">
            <v>CHI</v>
          </cell>
          <cell r="F10275">
            <v>14.8</v>
          </cell>
          <cell r="G10275">
            <v>3260760</v>
          </cell>
          <cell r="H10275">
            <v>964.80000000000007</v>
          </cell>
        </row>
        <row r="10276">
          <cell r="A10276">
            <v>2007</v>
          </cell>
          <cell r="B10276" t="str">
            <v>Kirk Hinrich</v>
          </cell>
          <cell r="D10276" t="str">
            <v>CHI</v>
          </cell>
          <cell r="F10276">
            <v>17</v>
          </cell>
          <cell r="G10276">
            <v>3192628</v>
          </cell>
          <cell r="H10276">
            <v>2840</v>
          </cell>
        </row>
        <row r="10277">
          <cell r="A10277">
            <v>2007</v>
          </cell>
          <cell r="B10277" t="str">
            <v>Chris Duhon</v>
          </cell>
          <cell r="D10277" t="str">
            <v>CHI</v>
          </cell>
          <cell r="F10277">
            <v>11.9</v>
          </cell>
          <cell r="G10277">
            <v>3024000</v>
          </cell>
          <cell r="H10277">
            <v>1903.1999999999998</v>
          </cell>
        </row>
        <row r="10278">
          <cell r="A10278">
            <v>2007</v>
          </cell>
          <cell r="B10278" t="str">
            <v>Mike Sweetney</v>
          </cell>
          <cell r="D10278" t="str">
            <v>CHI</v>
          </cell>
          <cell r="F10278">
            <v>10.9</v>
          </cell>
          <cell r="G10278">
            <v>2696956</v>
          </cell>
          <cell r="H10278">
            <v>384</v>
          </cell>
        </row>
        <row r="10279">
          <cell r="A10279">
            <v>2007</v>
          </cell>
          <cell r="B10279" t="str">
            <v>Luol Deng</v>
          </cell>
          <cell r="D10279" t="str">
            <v>CHI</v>
          </cell>
          <cell r="F10279">
            <v>18.7</v>
          </cell>
          <cell r="G10279">
            <v>2614440</v>
          </cell>
          <cell r="H10279">
            <v>3075</v>
          </cell>
        </row>
        <row r="10280">
          <cell r="A10280">
            <v>2007</v>
          </cell>
          <cell r="B10280" t="str">
            <v>Malik Allen</v>
          </cell>
          <cell r="D10280" t="str">
            <v>CHI</v>
          </cell>
          <cell r="F10280">
            <v>10.4</v>
          </cell>
          <cell r="G10280">
            <v>1803600</v>
          </cell>
          <cell r="H10280">
            <v>636</v>
          </cell>
        </row>
        <row r="10281">
          <cell r="A10281">
            <v>2007</v>
          </cell>
          <cell r="B10281" t="str">
            <v>Thabo Sefolosha</v>
          </cell>
          <cell r="D10281" t="str">
            <v>CHI</v>
          </cell>
          <cell r="F10281">
            <v>8.5</v>
          </cell>
          <cell r="G10281">
            <v>1679280</v>
          </cell>
          <cell r="H10281">
            <v>866.19999999999993</v>
          </cell>
        </row>
        <row r="10282">
          <cell r="A10282">
            <v>2007</v>
          </cell>
          <cell r="B10282" t="str">
            <v>Adrian Griffin</v>
          </cell>
          <cell r="D10282" t="str">
            <v>CHI</v>
          </cell>
          <cell r="F10282">
            <v>10.7</v>
          </cell>
          <cell r="G10282">
            <v>1475000</v>
          </cell>
          <cell r="H10282">
            <v>583.20000000000005</v>
          </cell>
        </row>
        <row r="10283">
          <cell r="A10283">
            <v>2007</v>
          </cell>
          <cell r="B10283" t="str">
            <v>Viktor Khryapa</v>
          </cell>
          <cell r="D10283" t="str">
            <v>CHI</v>
          </cell>
          <cell r="F10283">
            <v>9.5</v>
          </cell>
          <cell r="G10283">
            <v>1172400</v>
          </cell>
          <cell r="H10283">
            <v>231</v>
          </cell>
        </row>
        <row r="10284">
          <cell r="A10284">
            <v>2007</v>
          </cell>
          <cell r="B10284" t="str">
            <v>Andre Barrett</v>
          </cell>
          <cell r="D10284" t="str">
            <v>CHI</v>
          </cell>
          <cell r="F10284">
            <v>8.1999999999999993</v>
          </cell>
          <cell r="G10284">
            <v>744551</v>
          </cell>
          <cell r="H10284">
            <v>28.799999999999997</v>
          </cell>
        </row>
        <row r="10285">
          <cell r="A10285">
            <v>2007</v>
          </cell>
          <cell r="B10285" t="str">
            <v>Larry Hughes</v>
          </cell>
          <cell r="D10285" t="str">
            <v>CLE</v>
          </cell>
          <cell r="F10285">
            <v>12.1</v>
          </cell>
          <cell r="G10285">
            <v>13363012</v>
          </cell>
          <cell r="H10285">
            <v>2597</v>
          </cell>
        </row>
        <row r="10286">
          <cell r="A10286">
            <v>2007</v>
          </cell>
          <cell r="B10286" t="str">
            <v>Zydrunas Ilgauskas</v>
          </cell>
          <cell r="D10286" t="str">
            <v>CLE</v>
          </cell>
          <cell r="F10286">
            <v>18</v>
          </cell>
          <cell r="G10286">
            <v>9442697</v>
          </cell>
          <cell r="H10286">
            <v>2129.4</v>
          </cell>
        </row>
        <row r="10287">
          <cell r="A10287">
            <v>2007</v>
          </cell>
          <cell r="B10287" t="str">
            <v>Drew Gooden</v>
          </cell>
          <cell r="D10287" t="str">
            <v>CLE</v>
          </cell>
          <cell r="F10287">
            <v>16.5</v>
          </cell>
          <cell r="G10287">
            <v>6645402</v>
          </cell>
          <cell r="H10287">
            <v>2240</v>
          </cell>
        </row>
        <row r="10288">
          <cell r="A10288">
            <v>2007</v>
          </cell>
          <cell r="B10288" t="str">
            <v>Eric Snow</v>
          </cell>
          <cell r="D10288" t="str">
            <v>CLE</v>
          </cell>
          <cell r="F10288">
            <v>8.6</v>
          </cell>
          <cell r="G10288">
            <v>6093750</v>
          </cell>
          <cell r="H10288">
            <v>1927</v>
          </cell>
        </row>
        <row r="10289">
          <cell r="A10289">
            <v>2007</v>
          </cell>
          <cell r="B10289" t="str">
            <v>LeBron James</v>
          </cell>
          <cell r="D10289" t="str">
            <v>CLE</v>
          </cell>
          <cell r="F10289">
            <v>24.5</v>
          </cell>
          <cell r="G10289">
            <v>5828090</v>
          </cell>
          <cell r="H10289">
            <v>3190.2</v>
          </cell>
        </row>
        <row r="10290">
          <cell r="A10290">
            <v>2007</v>
          </cell>
          <cell r="B10290" t="str">
            <v>Donyell Marshall</v>
          </cell>
          <cell r="D10290" t="str">
            <v>CLE</v>
          </cell>
          <cell r="F10290">
            <v>15.3</v>
          </cell>
          <cell r="G10290">
            <v>5633037</v>
          </cell>
          <cell r="H10290">
            <v>1360.8</v>
          </cell>
        </row>
        <row r="10291">
          <cell r="A10291">
            <v>2007</v>
          </cell>
          <cell r="B10291" t="str">
            <v>Damon Jones</v>
          </cell>
          <cell r="D10291" t="str">
            <v>CLE</v>
          </cell>
          <cell r="F10291">
            <v>10.199999999999999</v>
          </cell>
          <cell r="G10291">
            <v>3884678</v>
          </cell>
          <cell r="H10291">
            <v>1176</v>
          </cell>
        </row>
        <row r="10292">
          <cell r="A10292">
            <v>2007</v>
          </cell>
          <cell r="B10292" t="str">
            <v>Ira Newble</v>
          </cell>
          <cell r="D10292" t="str">
            <v>CLE</v>
          </cell>
          <cell r="F10292">
            <v>14.9</v>
          </cell>
          <cell r="G10292">
            <v>3196050</v>
          </cell>
          <cell r="H10292">
            <v>129</v>
          </cell>
        </row>
        <row r="10293">
          <cell r="A10293">
            <v>2007</v>
          </cell>
          <cell r="B10293" t="str">
            <v>Scot Pollard</v>
          </cell>
          <cell r="D10293" t="str">
            <v>CLE</v>
          </cell>
          <cell r="F10293">
            <v>8.5</v>
          </cell>
          <cell r="G10293">
            <v>2200000</v>
          </cell>
          <cell r="H10293">
            <v>108</v>
          </cell>
        </row>
        <row r="10294">
          <cell r="A10294">
            <v>2007</v>
          </cell>
          <cell r="B10294" t="str">
            <v>Sasha Pavlović</v>
          </cell>
          <cell r="D10294" t="str">
            <v>CLE</v>
          </cell>
          <cell r="F10294">
            <v>12.1</v>
          </cell>
          <cell r="G10294">
            <v>1962206</v>
          </cell>
          <cell r="H10294">
            <v>1534.3</v>
          </cell>
        </row>
        <row r="10295">
          <cell r="A10295">
            <v>2007</v>
          </cell>
          <cell r="B10295" t="str">
            <v>David Wesley</v>
          </cell>
          <cell r="D10295" t="str">
            <v>CLE</v>
          </cell>
          <cell r="F10295">
            <v>6.6</v>
          </cell>
          <cell r="G10295">
            <v>1750000</v>
          </cell>
          <cell r="H10295">
            <v>353.5</v>
          </cell>
        </row>
        <row r="10296">
          <cell r="A10296">
            <v>2007</v>
          </cell>
          <cell r="B10296" t="str">
            <v>Shannon Brown</v>
          </cell>
          <cell r="D10296" t="str">
            <v>CLE</v>
          </cell>
          <cell r="F10296">
            <v>7.5</v>
          </cell>
          <cell r="G10296">
            <v>971280</v>
          </cell>
          <cell r="H10296">
            <v>202.4</v>
          </cell>
        </row>
        <row r="10297">
          <cell r="A10297">
            <v>2007</v>
          </cell>
          <cell r="B10297" t="str">
            <v>Anderson Varejão</v>
          </cell>
          <cell r="D10297" t="str">
            <v>CLE</v>
          </cell>
          <cell r="F10297">
            <v>14.4</v>
          </cell>
          <cell r="G10297">
            <v>945600</v>
          </cell>
          <cell r="H10297">
            <v>1935.8999999999999</v>
          </cell>
        </row>
        <row r="10298">
          <cell r="A10298">
            <v>2007</v>
          </cell>
          <cell r="B10298" t="str">
            <v>Daniel Gibson</v>
          </cell>
          <cell r="D10298" t="str">
            <v>CLE</v>
          </cell>
          <cell r="F10298">
            <v>9.4</v>
          </cell>
          <cell r="G10298">
            <v>412718</v>
          </cell>
          <cell r="H10298">
            <v>990</v>
          </cell>
        </row>
        <row r="10299">
          <cell r="A10299">
            <v>2007</v>
          </cell>
          <cell r="B10299" t="str">
            <v>Greg Buckner</v>
          </cell>
          <cell r="D10299" t="str">
            <v>DAL</v>
          </cell>
          <cell r="F10299">
            <v>7.8</v>
          </cell>
          <cell r="G10299">
            <v>1941333</v>
          </cell>
          <cell r="H10299">
            <v>1375.6000000000001</v>
          </cell>
        </row>
        <row r="10300">
          <cell r="A10300">
            <v>2007</v>
          </cell>
          <cell r="B10300" t="str">
            <v>D.J. Mbenga</v>
          </cell>
          <cell r="D10300" t="str">
            <v>DAL</v>
          </cell>
          <cell r="F10300">
            <v>7.2</v>
          </cell>
          <cell r="H10300">
            <v>79.8</v>
          </cell>
        </row>
        <row r="10301">
          <cell r="A10301">
            <v>2007</v>
          </cell>
          <cell r="B10301" t="str">
            <v>DeSagana Diop</v>
          </cell>
          <cell r="D10301" t="str">
            <v>DAL</v>
          </cell>
          <cell r="F10301">
            <v>10.6</v>
          </cell>
          <cell r="H10301">
            <v>1482.3</v>
          </cell>
        </row>
        <row r="10302">
          <cell r="A10302">
            <v>2007</v>
          </cell>
          <cell r="B10302" t="str">
            <v>Jerry Stackhouse</v>
          </cell>
          <cell r="D10302" t="str">
            <v>DAL</v>
          </cell>
          <cell r="F10302">
            <v>16.8</v>
          </cell>
          <cell r="H10302">
            <v>1614.7</v>
          </cell>
        </row>
        <row r="10303">
          <cell r="A10303">
            <v>2007</v>
          </cell>
          <cell r="B10303" t="str">
            <v>Devean George</v>
          </cell>
          <cell r="D10303" t="str">
            <v>DAL</v>
          </cell>
          <cell r="F10303">
            <v>9.6999999999999993</v>
          </cell>
          <cell r="H10303">
            <v>1284</v>
          </cell>
        </row>
        <row r="10304">
          <cell r="A10304">
            <v>2007</v>
          </cell>
          <cell r="B10304" t="str">
            <v>Dirk Nowitzki</v>
          </cell>
          <cell r="D10304" t="str">
            <v>DAL</v>
          </cell>
          <cell r="F10304">
            <v>27.6</v>
          </cell>
          <cell r="H10304">
            <v>2823.6000000000004</v>
          </cell>
        </row>
        <row r="10305">
          <cell r="A10305">
            <v>2007</v>
          </cell>
          <cell r="B10305" t="str">
            <v>Austin Croshere</v>
          </cell>
          <cell r="D10305" t="str">
            <v>DAL</v>
          </cell>
          <cell r="F10305">
            <v>10.9</v>
          </cell>
          <cell r="H10305">
            <v>725.9</v>
          </cell>
        </row>
        <row r="10306">
          <cell r="A10306">
            <v>2007</v>
          </cell>
          <cell r="B10306" t="str">
            <v>Josh Howard</v>
          </cell>
          <cell r="D10306" t="str">
            <v>DAL</v>
          </cell>
          <cell r="F10306">
            <v>20</v>
          </cell>
          <cell r="H10306">
            <v>2457</v>
          </cell>
        </row>
        <row r="10307">
          <cell r="A10307">
            <v>2007</v>
          </cell>
          <cell r="B10307" t="str">
            <v>Jason Terry</v>
          </cell>
          <cell r="D10307" t="str">
            <v>DAL</v>
          </cell>
          <cell r="F10307">
            <v>18.899999999999999</v>
          </cell>
          <cell r="H10307">
            <v>2843.1</v>
          </cell>
        </row>
        <row r="10308">
          <cell r="A10308">
            <v>2007</v>
          </cell>
          <cell r="B10308" t="str">
            <v>Devin Harris</v>
          </cell>
          <cell r="D10308" t="str">
            <v>DAL</v>
          </cell>
          <cell r="F10308">
            <v>16</v>
          </cell>
          <cell r="H10308">
            <v>2080</v>
          </cell>
        </row>
        <row r="10309">
          <cell r="A10309">
            <v>2007</v>
          </cell>
          <cell r="B10309" t="str">
            <v>Maurice Ager</v>
          </cell>
          <cell r="D10309" t="str">
            <v>DAL</v>
          </cell>
          <cell r="F10309">
            <v>2.9</v>
          </cell>
          <cell r="H10309">
            <v>214.4</v>
          </cell>
        </row>
        <row r="10310">
          <cell r="A10310">
            <v>2007</v>
          </cell>
          <cell r="B10310" t="str">
            <v>Kevin Willis</v>
          </cell>
          <cell r="D10310" t="str">
            <v>DAL</v>
          </cell>
          <cell r="F10310">
            <v>6.3</v>
          </cell>
          <cell r="H10310">
            <v>43</v>
          </cell>
        </row>
        <row r="10311">
          <cell r="A10311">
            <v>2007</v>
          </cell>
          <cell r="B10311" t="str">
            <v>Erick Dampier</v>
          </cell>
          <cell r="D10311" t="str">
            <v>DAL</v>
          </cell>
          <cell r="F10311">
            <v>14.9</v>
          </cell>
          <cell r="H10311">
            <v>1915.2</v>
          </cell>
        </row>
        <row r="10312">
          <cell r="A10312">
            <v>2007</v>
          </cell>
          <cell r="B10312" t="str">
            <v>J.J. Barea</v>
          </cell>
          <cell r="D10312" t="str">
            <v>DAL</v>
          </cell>
          <cell r="F10312">
            <v>9.6</v>
          </cell>
          <cell r="H10312">
            <v>191.4</v>
          </cell>
        </row>
        <row r="10313">
          <cell r="A10313">
            <v>2007</v>
          </cell>
          <cell r="B10313" t="str">
            <v>Pops Mensah-Bonsu</v>
          </cell>
          <cell r="D10313" t="str">
            <v>DAL</v>
          </cell>
          <cell r="F10313">
            <v>11.6</v>
          </cell>
          <cell r="H10313">
            <v>70.800000000000011</v>
          </cell>
        </row>
        <row r="10314">
          <cell r="A10314">
            <v>2007</v>
          </cell>
          <cell r="B10314" t="str">
            <v>Jamal Sampson</v>
          </cell>
          <cell r="D10314" t="str">
            <v>DEN</v>
          </cell>
          <cell r="F10314">
            <v>11.3</v>
          </cell>
          <cell r="H10314">
            <v>125.4</v>
          </cell>
        </row>
        <row r="10315">
          <cell r="A10315">
            <v>2007</v>
          </cell>
          <cell r="B10315" t="str">
            <v>Anthony Carter</v>
          </cell>
          <cell r="D10315" t="str">
            <v>DEN</v>
          </cell>
          <cell r="F10315">
            <v>3.3</v>
          </cell>
          <cell r="H10315">
            <v>37</v>
          </cell>
        </row>
        <row r="10316">
          <cell r="A10316">
            <v>2007</v>
          </cell>
          <cell r="B10316" t="str">
            <v>DerMarr Johnson</v>
          </cell>
          <cell r="D10316" t="str">
            <v>DEN</v>
          </cell>
          <cell r="F10316">
            <v>6.1</v>
          </cell>
          <cell r="H10316">
            <v>417.29999999999995</v>
          </cell>
        </row>
        <row r="10317">
          <cell r="A10317">
            <v>2007</v>
          </cell>
          <cell r="B10317" t="str">
            <v>Marcus Camby</v>
          </cell>
          <cell r="D10317" t="str">
            <v>DEN</v>
          </cell>
          <cell r="F10317">
            <v>19.100000000000001</v>
          </cell>
          <cell r="H10317">
            <v>2366</v>
          </cell>
        </row>
        <row r="10318">
          <cell r="A10318">
            <v>2007</v>
          </cell>
          <cell r="B10318" t="str">
            <v>Linas Kleiza</v>
          </cell>
          <cell r="D10318" t="str">
            <v>DEN</v>
          </cell>
          <cell r="F10318">
            <v>11.1</v>
          </cell>
          <cell r="H10318">
            <v>1485.2</v>
          </cell>
        </row>
        <row r="10319">
          <cell r="A10319">
            <v>2007</v>
          </cell>
          <cell r="B10319" t="str">
            <v>Reggie Evans</v>
          </cell>
          <cell r="D10319" t="str">
            <v>DEN</v>
          </cell>
          <cell r="F10319">
            <v>13.5</v>
          </cell>
          <cell r="H10319">
            <v>1128.6000000000001</v>
          </cell>
        </row>
        <row r="10320">
          <cell r="A10320">
            <v>2007</v>
          </cell>
          <cell r="B10320" t="str">
            <v>Yakhouba Diawara</v>
          </cell>
          <cell r="D10320" t="str">
            <v>DEN</v>
          </cell>
          <cell r="F10320">
            <v>5.3</v>
          </cell>
          <cell r="H10320">
            <v>1177.5999999999999</v>
          </cell>
        </row>
        <row r="10321">
          <cell r="A10321">
            <v>2007</v>
          </cell>
          <cell r="B10321" t="str">
            <v>Carmelo Anthony</v>
          </cell>
          <cell r="D10321" t="str">
            <v>DEN</v>
          </cell>
          <cell r="F10321">
            <v>22.1</v>
          </cell>
          <cell r="H10321">
            <v>2483</v>
          </cell>
        </row>
        <row r="10322">
          <cell r="A10322">
            <v>2007</v>
          </cell>
          <cell r="B10322" t="str">
            <v>Kenyon Martin</v>
          </cell>
          <cell r="D10322" t="str">
            <v>DEN</v>
          </cell>
          <cell r="F10322">
            <v>5.4</v>
          </cell>
          <cell r="H10322">
            <v>63</v>
          </cell>
        </row>
        <row r="10323">
          <cell r="A10323">
            <v>2007</v>
          </cell>
          <cell r="B10323" t="str">
            <v>Nene Hilario</v>
          </cell>
          <cell r="D10323" t="str">
            <v>DEN</v>
          </cell>
          <cell r="F10323">
            <v>17.8</v>
          </cell>
          <cell r="H10323">
            <v>1715.2</v>
          </cell>
        </row>
        <row r="10324">
          <cell r="A10324">
            <v>2007</v>
          </cell>
          <cell r="B10324" t="str">
            <v>J.R. Smith</v>
          </cell>
          <cell r="D10324" t="str">
            <v>DEN</v>
          </cell>
          <cell r="F10324">
            <v>15.6</v>
          </cell>
          <cell r="H10324">
            <v>1467.9</v>
          </cell>
        </row>
        <row r="10325">
          <cell r="A10325">
            <v>2007</v>
          </cell>
          <cell r="B10325" t="str">
            <v>Eduardo Najera</v>
          </cell>
          <cell r="D10325" t="str">
            <v>DEN</v>
          </cell>
          <cell r="F10325">
            <v>13.5</v>
          </cell>
          <cell r="H10325">
            <v>1657.5</v>
          </cell>
        </row>
        <row r="10326">
          <cell r="A10326">
            <v>2007</v>
          </cell>
          <cell r="B10326" t="str">
            <v>Rasheed Wallace</v>
          </cell>
          <cell r="D10326" t="str">
            <v>DET</v>
          </cell>
          <cell r="F10326">
            <v>15.7</v>
          </cell>
          <cell r="G10326">
            <v>11650000</v>
          </cell>
          <cell r="H10326">
            <v>2422.5</v>
          </cell>
        </row>
        <row r="10327">
          <cell r="A10327">
            <v>2007</v>
          </cell>
          <cell r="B10327" t="str">
            <v>Richard Hamilton</v>
          </cell>
          <cell r="D10327" t="str">
            <v>DET</v>
          </cell>
          <cell r="F10327">
            <v>18.100000000000001</v>
          </cell>
          <cell r="G10327">
            <v>9187500</v>
          </cell>
          <cell r="H10327">
            <v>2760</v>
          </cell>
        </row>
        <row r="10328">
          <cell r="A10328">
            <v>2007</v>
          </cell>
          <cell r="B10328" t="str">
            <v>Tayshaun Prince</v>
          </cell>
          <cell r="D10328" t="str">
            <v>DET</v>
          </cell>
          <cell r="F10328">
            <v>16</v>
          </cell>
          <cell r="G10328">
            <v>7851240</v>
          </cell>
          <cell r="H10328">
            <v>3001.2000000000003</v>
          </cell>
        </row>
        <row r="10329">
          <cell r="A10329">
            <v>2007</v>
          </cell>
          <cell r="B10329" t="str">
            <v>Chauncey Billups</v>
          </cell>
          <cell r="D10329" t="str">
            <v>DET</v>
          </cell>
          <cell r="F10329">
            <v>21.3</v>
          </cell>
          <cell r="G10329">
            <v>6364400</v>
          </cell>
          <cell r="H10329">
            <v>2534</v>
          </cell>
        </row>
        <row r="10330">
          <cell r="A10330">
            <v>2007</v>
          </cell>
          <cell r="B10330" t="str">
            <v>Antonio McDyess</v>
          </cell>
          <cell r="D10330" t="str">
            <v>DET</v>
          </cell>
          <cell r="F10330">
            <v>18.100000000000001</v>
          </cell>
          <cell r="G10330">
            <v>5883600</v>
          </cell>
          <cell r="H10330">
            <v>1730.2</v>
          </cell>
        </row>
        <row r="10331">
          <cell r="A10331">
            <v>2007</v>
          </cell>
          <cell r="B10331" t="str">
            <v>Nazr Mohammed</v>
          </cell>
          <cell r="D10331" t="str">
            <v>DET</v>
          </cell>
          <cell r="F10331">
            <v>16.5</v>
          </cell>
          <cell r="G10331">
            <v>5215000</v>
          </cell>
          <cell r="H10331">
            <v>775.19999999999993</v>
          </cell>
        </row>
        <row r="10332">
          <cell r="A10332">
            <v>2007</v>
          </cell>
          <cell r="B10332" t="str">
            <v>Dale Davis</v>
          </cell>
          <cell r="D10332" t="str">
            <v>DET</v>
          </cell>
          <cell r="F10332">
            <v>13.2</v>
          </cell>
          <cell r="G10332">
            <v>3500000</v>
          </cell>
          <cell r="H10332">
            <v>464.59999999999997</v>
          </cell>
        </row>
        <row r="10333">
          <cell r="A10333">
            <v>2007</v>
          </cell>
          <cell r="B10333" t="str">
            <v>Lindsey Hunter</v>
          </cell>
          <cell r="D10333" t="str">
            <v>DET</v>
          </cell>
          <cell r="F10333">
            <v>12.7</v>
          </cell>
          <cell r="G10333">
            <v>2250000</v>
          </cell>
          <cell r="H10333">
            <v>743.6</v>
          </cell>
        </row>
        <row r="10334">
          <cell r="A10334">
            <v>2007</v>
          </cell>
          <cell r="B10334" t="str">
            <v>Ronald Murray</v>
          </cell>
          <cell r="D10334" t="str">
            <v>DET</v>
          </cell>
          <cell r="F10334">
            <v>10.8</v>
          </cell>
          <cell r="G10334">
            <v>1750000</v>
          </cell>
          <cell r="H10334">
            <v>1476.6</v>
          </cell>
        </row>
        <row r="10335">
          <cell r="A10335">
            <v>2007</v>
          </cell>
          <cell r="B10335" t="str">
            <v>Carlos Delfino</v>
          </cell>
          <cell r="D10335" t="str">
            <v>DET</v>
          </cell>
          <cell r="F10335">
            <v>12.8</v>
          </cell>
          <cell r="G10335">
            <v>1037280</v>
          </cell>
          <cell r="H10335">
            <v>1369.3999999999999</v>
          </cell>
        </row>
        <row r="10336">
          <cell r="A10336">
            <v>2007</v>
          </cell>
          <cell r="B10336" t="str">
            <v>Jason Maxiell</v>
          </cell>
          <cell r="D10336" t="str">
            <v>DET</v>
          </cell>
          <cell r="F10336">
            <v>14.4</v>
          </cell>
          <cell r="G10336">
            <v>973440</v>
          </cell>
          <cell r="H10336">
            <v>944.69999999999993</v>
          </cell>
        </row>
        <row r="10337">
          <cell r="A10337">
            <v>2007</v>
          </cell>
          <cell r="B10337" t="str">
            <v>Ronald Dupree</v>
          </cell>
          <cell r="D10337" t="str">
            <v>DET</v>
          </cell>
          <cell r="F10337">
            <v>7.4</v>
          </cell>
          <cell r="G10337">
            <v>771331</v>
          </cell>
          <cell r="H10337">
            <v>93.100000000000009</v>
          </cell>
        </row>
        <row r="10338">
          <cell r="A10338">
            <v>2007</v>
          </cell>
          <cell r="B10338" t="str">
            <v>Amir Johnson</v>
          </cell>
          <cell r="D10338" t="str">
            <v>DET</v>
          </cell>
          <cell r="F10338">
            <v>20.6</v>
          </cell>
          <cell r="G10338">
            <v>664209</v>
          </cell>
          <cell r="H10338">
            <v>124</v>
          </cell>
        </row>
        <row r="10339">
          <cell r="A10339">
            <v>2007</v>
          </cell>
          <cell r="B10339" t="str">
            <v>Will Blalock</v>
          </cell>
          <cell r="D10339" t="str">
            <v>DET</v>
          </cell>
          <cell r="F10339">
            <v>4.5</v>
          </cell>
          <cell r="G10339">
            <v>412718</v>
          </cell>
          <cell r="H10339">
            <v>166.6</v>
          </cell>
        </row>
        <row r="10340">
          <cell r="A10340">
            <v>2007</v>
          </cell>
          <cell r="B10340" t="str">
            <v>Baron Davis</v>
          </cell>
          <cell r="D10340" t="str">
            <v>GSW</v>
          </cell>
          <cell r="F10340">
            <v>21</v>
          </cell>
          <cell r="G10340">
            <v>15070000</v>
          </cell>
          <cell r="H10340">
            <v>2223.8999999999996</v>
          </cell>
        </row>
        <row r="10341">
          <cell r="A10341">
            <v>2007</v>
          </cell>
          <cell r="B10341" t="str">
            <v>Jason Richardson</v>
          </cell>
          <cell r="D10341" t="str">
            <v>GSW</v>
          </cell>
          <cell r="F10341">
            <v>15.5</v>
          </cell>
          <cell r="G10341">
            <v>9999999</v>
          </cell>
          <cell r="H10341">
            <v>1672.8</v>
          </cell>
        </row>
        <row r="10342">
          <cell r="A10342">
            <v>2007</v>
          </cell>
          <cell r="B10342" t="str">
            <v>Adonal Foyle</v>
          </cell>
          <cell r="D10342" t="str">
            <v>GSW</v>
          </cell>
          <cell r="F10342">
            <v>13.7</v>
          </cell>
          <cell r="G10342">
            <v>8125000</v>
          </cell>
          <cell r="H10342">
            <v>475.20000000000005</v>
          </cell>
        </row>
        <row r="10343">
          <cell r="A10343">
            <v>2007</v>
          </cell>
          <cell r="B10343" t="str">
            <v>Mickael Pietrus</v>
          </cell>
          <cell r="D10343" t="str">
            <v>GSW</v>
          </cell>
          <cell r="F10343">
            <v>13</v>
          </cell>
          <cell r="G10343">
            <v>2535260</v>
          </cell>
          <cell r="H10343">
            <v>1936.8</v>
          </cell>
        </row>
        <row r="10344">
          <cell r="A10344">
            <v>2007</v>
          </cell>
          <cell r="B10344" t="str">
            <v>Andris Biedrins</v>
          </cell>
          <cell r="D10344" t="str">
            <v>GSW</v>
          </cell>
          <cell r="F10344">
            <v>16.2</v>
          </cell>
          <cell r="G10344">
            <v>1986960</v>
          </cell>
          <cell r="H10344">
            <v>2378</v>
          </cell>
        </row>
        <row r="10345">
          <cell r="A10345">
            <v>2007</v>
          </cell>
          <cell r="B10345" t="str">
            <v>Dajuan Wagner</v>
          </cell>
          <cell r="D10345" t="str">
            <v>GSW</v>
          </cell>
          <cell r="F10345">
            <v>17.2</v>
          </cell>
          <cell r="G10345">
            <v>771331</v>
          </cell>
          <cell r="H10345">
            <v>7</v>
          </cell>
        </row>
        <row r="10346">
          <cell r="A10346">
            <v>2007</v>
          </cell>
          <cell r="B10346" t="str">
            <v>Matt Barnes</v>
          </cell>
          <cell r="D10346" t="str">
            <v>GSW</v>
          </cell>
          <cell r="F10346">
            <v>14.7</v>
          </cell>
          <cell r="G10346">
            <v>771331</v>
          </cell>
          <cell r="H10346">
            <v>1816.3999999999999</v>
          </cell>
        </row>
        <row r="10347">
          <cell r="A10347">
            <v>2007</v>
          </cell>
          <cell r="B10347" t="str">
            <v>Monta Ellis</v>
          </cell>
          <cell r="D10347" t="str">
            <v>GSW</v>
          </cell>
          <cell r="F10347">
            <v>15</v>
          </cell>
          <cell r="G10347">
            <v>664209</v>
          </cell>
          <cell r="H10347">
            <v>2641.1</v>
          </cell>
        </row>
        <row r="10348">
          <cell r="A10348">
            <v>2007</v>
          </cell>
          <cell r="B10348" t="str">
            <v>Anthony Roberson</v>
          </cell>
          <cell r="D10348" t="str">
            <v>GSW</v>
          </cell>
          <cell r="F10348">
            <v>11.4</v>
          </cell>
          <cell r="G10348">
            <v>267111</v>
          </cell>
          <cell r="H10348">
            <v>228</v>
          </cell>
        </row>
        <row r="10349">
          <cell r="A10349">
            <v>2007</v>
          </cell>
          <cell r="B10349" t="str">
            <v>Kelenna Azubuike</v>
          </cell>
          <cell r="D10349" t="str">
            <v>GSW</v>
          </cell>
          <cell r="F10349">
            <v>13.4</v>
          </cell>
          <cell r="G10349">
            <v>251657</v>
          </cell>
          <cell r="H10349">
            <v>668.30000000000007</v>
          </cell>
        </row>
        <row r="10350">
          <cell r="A10350">
            <v>2007</v>
          </cell>
          <cell r="B10350" t="str">
            <v>Patrick O'Bryant</v>
          </cell>
          <cell r="D10350" t="str">
            <v>GSW</v>
          </cell>
          <cell r="F10350">
            <v>7.3</v>
          </cell>
          <cell r="H10350">
            <v>118.4</v>
          </cell>
        </row>
        <row r="10351">
          <cell r="A10351">
            <v>2007</v>
          </cell>
          <cell r="B10351" t="str">
            <v>Tracy McGrady</v>
          </cell>
          <cell r="D10351" t="str">
            <v>HOU</v>
          </cell>
          <cell r="F10351">
            <v>23.2</v>
          </cell>
          <cell r="G10351">
            <v>16901500</v>
          </cell>
          <cell r="H10351">
            <v>2541.7999999999997</v>
          </cell>
        </row>
        <row r="10352">
          <cell r="A10352">
            <v>2007</v>
          </cell>
          <cell r="B10352" t="str">
            <v>Yao Ming*</v>
          </cell>
          <cell r="D10352" t="str">
            <v>HOU</v>
          </cell>
          <cell r="F10352">
            <v>26.5</v>
          </cell>
          <cell r="G10352">
            <v>12455000</v>
          </cell>
          <cell r="H10352">
            <v>1622.3999999999999</v>
          </cell>
        </row>
        <row r="10353">
          <cell r="A10353">
            <v>2007</v>
          </cell>
          <cell r="B10353" t="str">
            <v>Juwan Howard</v>
          </cell>
          <cell r="D10353" t="str">
            <v>HOU</v>
          </cell>
          <cell r="F10353">
            <v>12.8</v>
          </cell>
          <cell r="G10353">
            <v>6392100</v>
          </cell>
          <cell r="H10353">
            <v>2120</v>
          </cell>
        </row>
        <row r="10354">
          <cell r="A10354">
            <v>2007</v>
          </cell>
          <cell r="B10354" t="str">
            <v>Shane Battier</v>
          </cell>
          <cell r="D10354" t="str">
            <v>HOU</v>
          </cell>
          <cell r="F10354">
            <v>12</v>
          </cell>
          <cell r="G10354">
            <v>5393300</v>
          </cell>
          <cell r="H10354">
            <v>2984.7999999999997</v>
          </cell>
        </row>
        <row r="10355">
          <cell r="A10355">
            <v>2007</v>
          </cell>
          <cell r="B10355" t="str">
            <v>Rafer Alston</v>
          </cell>
          <cell r="D10355" t="str">
            <v>HOU</v>
          </cell>
          <cell r="F10355">
            <v>12.9</v>
          </cell>
          <cell r="G10355">
            <v>4200000</v>
          </cell>
          <cell r="H10355">
            <v>3042.2000000000003</v>
          </cell>
        </row>
        <row r="10356">
          <cell r="A10356">
            <v>2007</v>
          </cell>
          <cell r="B10356" t="str">
            <v>Dikembe Mutombo</v>
          </cell>
          <cell r="D10356" t="str">
            <v>HOU</v>
          </cell>
          <cell r="F10356">
            <v>14.4</v>
          </cell>
          <cell r="G10356">
            <v>2210000</v>
          </cell>
          <cell r="H10356">
            <v>1290</v>
          </cell>
        </row>
        <row r="10357">
          <cell r="A10357">
            <v>2007</v>
          </cell>
          <cell r="B10357" t="str">
            <v>Bonzi Wells</v>
          </cell>
          <cell r="D10357" t="str">
            <v>HOU</v>
          </cell>
          <cell r="F10357">
            <v>8.9</v>
          </cell>
          <cell r="G10357">
            <v>2115000</v>
          </cell>
          <cell r="H10357">
            <v>590.80000000000007</v>
          </cell>
        </row>
        <row r="10358">
          <cell r="A10358">
            <v>2007</v>
          </cell>
          <cell r="B10358" t="str">
            <v>Vassilis Spanoulis</v>
          </cell>
          <cell r="D10358" t="str">
            <v>HOU</v>
          </cell>
          <cell r="F10358">
            <v>5.4</v>
          </cell>
          <cell r="G10358">
            <v>1800000</v>
          </cell>
          <cell r="H10358">
            <v>272.8</v>
          </cell>
        </row>
        <row r="10359">
          <cell r="A10359">
            <v>2007</v>
          </cell>
          <cell r="B10359" t="str">
            <v>Kirk Snyder</v>
          </cell>
          <cell r="D10359" t="str">
            <v>HOU</v>
          </cell>
          <cell r="F10359">
            <v>12.2</v>
          </cell>
          <cell r="G10359">
            <v>1537440</v>
          </cell>
          <cell r="H10359">
            <v>561.6</v>
          </cell>
        </row>
        <row r="10360">
          <cell r="A10360">
            <v>2007</v>
          </cell>
          <cell r="B10360" t="str">
            <v>Luther Head</v>
          </cell>
          <cell r="D10360" t="str">
            <v>HOU</v>
          </cell>
          <cell r="F10360">
            <v>13.7</v>
          </cell>
          <cell r="G10360">
            <v>1048800</v>
          </cell>
          <cell r="H10360">
            <v>2208</v>
          </cell>
        </row>
        <row r="10361">
          <cell r="A10361">
            <v>2007</v>
          </cell>
          <cell r="B10361" t="str">
            <v>John Lucas</v>
          </cell>
          <cell r="D10361" t="str">
            <v>HOU</v>
          </cell>
          <cell r="F10361">
            <v>11.8</v>
          </cell>
          <cell r="G10361">
            <v>700000</v>
          </cell>
          <cell r="H10361">
            <v>380.7</v>
          </cell>
        </row>
        <row r="10362">
          <cell r="A10362">
            <v>2007</v>
          </cell>
          <cell r="B10362" t="str">
            <v>Chuck Hayes</v>
          </cell>
          <cell r="D10362" t="str">
            <v>HOU</v>
          </cell>
          <cell r="F10362">
            <v>13.9</v>
          </cell>
          <cell r="G10362">
            <v>664209</v>
          </cell>
          <cell r="H10362">
            <v>1716</v>
          </cell>
        </row>
        <row r="10363">
          <cell r="A10363">
            <v>2007</v>
          </cell>
          <cell r="B10363" t="str">
            <v>Steve Novak</v>
          </cell>
          <cell r="D10363" t="str">
            <v>HOU</v>
          </cell>
          <cell r="F10363">
            <v>7.7</v>
          </cell>
          <cell r="G10363">
            <v>600000</v>
          </cell>
          <cell r="H10363">
            <v>192.5</v>
          </cell>
        </row>
        <row r="10364">
          <cell r="A10364">
            <v>2007</v>
          </cell>
          <cell r="B10364" t="str">
            <v>Darrell Armstrong</v>
          </cell>
          <cell r="D10364" t="str">
            <v>IND</v>
          </cell>
          <cell r="F10364">
            <v>15.1</v>
          </cell>
          <cell r="H10364">
            <v>1271.7</v>
          </cell>
        </row>
        <row r="10365">
          <cell r="A10365">
            <v>2007</v>
          </cell>
          <cell r="B10365" t="str">
            <v>Danny Granger</v>
          </cell>
          <cell r="D10365" t="str">
            <v>IND</v>
          </cell>
          <cell r="F10365">
            <v>13.9</v>
          </cell>
          <cell r="H10365">
            <v>2788</v>
          </cell>
        </row>
        <row r="10366">
          <cell r="A10366">
            <v>2007</v>
          </cell>
          <cell r="B10366" t="str">
            <v>Jamaal Tinsley</v>
          </cell>
          <cell r="D10366" t="str">
            <v>IND</v>
          </cell>
          <cell r="F10366">
            <v>15.2</v>
          </cell>
          <cell r="H10366">
            <v>2246.4</v>
          </cell>
        </row>
        <row r="10367">
          <cell r="A10367">
            <v>2007</v>
          </cell>
          <cell r="B10367" t="str">
            <v>Maceo Baston</v>
          </cell>
          <cell r="D10367" t="str">
            <v>IND</v>
          </cell>
          <cell r="F10367">
            <v>13.7</v>
          </cell>
          <cell r="H10367">
            <v>404.2</v>
          </cell>
        </row>
        <row r="10368">
          <cell r="A10368">
            <v>2007</v>
          </cell>
          <cell r="B10368" t="str">
            <v>David Harrison</v>
          </cell>
          <cell r="D10368" t="str">
            <v>IND</v>
          </cell>
          <cell r="F10368">
            <v>7</v>
          </cell>
          <cell r="H10368">
            <v>189.60000000000002</v>
          </cell>
        </row>
        <row r="10369">
          <cell r="A10369">
            <v>2007</v>
          </cell>
          <cell r="B10369" t="str">
            <v>Rawle Marshall</v>
          </cell>
          <cell r="D10369" t="str">
            <v>IND</v>
          </cell>
          <cell r="F10369">
            <v>6.7</v>
          </cell>
          <cell r="H10369">
            <v>360</v>
          </cell>
        </row>
        <row r="10370">
          <cell r="A10370">
            <v>2007</v>
          </cell>
          <cell r="B10370" t="str">
            <v>Shawne Williams</v>
          </cell>
          <cell r="D10370" t="str">
            <v>IND</v>
          </cell>
          <cell r="F10370">
            <v>9.6999999999999993</v>
          </cell>
          <cell r="H10370">
            <v>556.6</v>
          </cell>
        </row>
        <row r="10371">
          <cell r="A10371">
            <v>2007</v>
          </cell>
          <cell r="B10371" t="str">
            <v>Marquis Daniels</v>
          </cell>
          <cell r="D10371" t="str">
            <v>IND</v>
          </cell>
          <cell r="F10371">
            <v>11.6</v>
          </cell>
          <cell r="H10371">
            <v>801</v>
          </cell>
        </row>
        <row r="10372">
          <cell r="A10372">
            <v>2007</v>
          </cell>
          <cell r="B10372" t="str">
            <v>Jermaine O'Neal</v>
          </cell>
          <cell r="D10372" t="str">
            <v>IND</v>
          </cell>
          <cell r="F10372">
            <v>18.8</v>
          </cell>
          <cell r="H10372">
            <v>2456.4</v>
          </cell>
        </row>
        <row r="10373">
          <cell r="A10373">
            <v>2007</v>
          </cell>
          <cell r="B10373" t="str">
            <v>Jeff Foster</v>
          </cell>
          <cell r="D10373" t="str">
            <v>IND</v>
          </cell>
          <cell r="F10373">
            <v>13</v>
          </cell>
          <cell r="H10373">
            <v>1740</v>
          </cell>
        </row>
        <row r="10374">
          <cell r="A10374">
            <v>2007</v>
          </cell>
          <cell r="B10374" t="str">
            <v>Orien Greene</v>
          </cell>
          <cell r="D10374" t="str">
            <v>IND</v>
          </cell>
          <cell r="F10374">
            <v>6.5</v>
          </cell>
          <cell r="H10374">
            <v>254.20000000000002</v>
          </cell>
        </row>
        <row r="10375">
          <cell r="A10375">
            <v>2007</v>
          </cell>
          <cell r="B10375" t="str">
            <v>Elton Brand</v>
          </cell>
          <cell r="D10375" t="str">
            <v>LAC</v>
          </cell>
          <cell r="F10375">
            <v>23.1</v>
          </cell>
          <cell r="G10375">
            <v>14248000</v>
          </cell>
          <cell r="H10375">
            <v>3080</v>
          </cell>
        </row>
        <row r="10376">
          <cell r="A10376">
            <v>2007</v>
          </cell>
          <cell r="B10376" t="str">
            <v>Cuttino Mobley</v>
          </cell>
          <cell r="D10376" t="str">
            <v>LAC</v>
          </cell>
          <cell r="F10376">
            <v>12.5</v>
          </cell>
          <cell r="G10376">
            <v>8125000</v>
          </cell>
          <cell r="H10376">
            <v>2839.2</v>
          </cell>
        </row>
        <row r="10377">
          <cell r="A10377">
            <v>2007</v>
          </cell>
          <cell r="B10377" t="str">
            <v>Corey Maggette</v>
          </cell>
          <cell r="D10377" t="str">
            <v>LAC</v>
          </cell>
          <cell r="F10377">
            <v>18.600000000000001</v>
          </cell>
          <cell r="G10377">
            <v>7000000</v>
          </cell>
          <cell r="H10377">
            <v>2287.5</v>
          </cell>
        </row>
        <row r="10378">
          <cell r="A10378">
            <v>2007</v>
          </cell>
          <cell r="B10378" t="str">
            <v>Sam Cassell</v>
          </cell>
          <cell r="D10378" t="str">
            <v>LAC</v>
          </cell>
          <cell r="F10378">
            <v>17.100000000000001</v>
          </cell>
          <cell r="G10378">
            <v>6850000</v>
          </cell>
          <cell r="H10378">
            <v>1409.4</v>
          </cell>
        </row>
        <row r="10379">
          <cell r="A10379">
            <v>2007</v>
          </cell>
          <cell r="B10379" t="str">
            <v>Tim Thomas</v>
          </cell>
          <cell r="D10379" t="str">
            <v>LAC</v>
          </cell>
          <cell r="F10379">
            <v>13.6</v>
          </cell>
          <cell r="G10379">
            <v>5215000</v>
          </cell>
          <cell r="H10379">
            <v>2052</v>
          </cell>
        </row>
        <row r="10380">
          <cell r="A10380">
            <v>2007</v>
          </cell>
          <cell r="B10380" t="str">
            <v>Alvin Williams</v>
          </cell>
          <cell r="D10380" t="str">
            <v>LAC</v>
          </cell>
          <cell r="F10380">
            <v>6.6</v>
          </cell>
          <cell r="G10380">
            <v>4483516</v>
          </cell>
          <cell r="H10380">
            <v>10</v>
          </cell>
        </row>
        <row r="10381">
          <cell r="A10381">
            <v>2007</v>
          </cell>
          <cell r="B10381" t="str">
            <v>Chris Kaman</v>
          </cell>
          <cell r="D10381" t="str">
            <v>LAC</v>
          </cell>
          <cell r="F10381">
            <v>12.9</v>
          </cell>
          <cell r="G10381">
            <v>3491768</v>
          </cell>
          <cell r="H10381">
            <v>2175</v>
          </cell>
        </row>
        <row r="10382">
          <cell r="A10382">
            <v>2007</v>
          </cell>
          <cell r="B10382" t="str">
            <v>Shaun Livingston</v>
          </cell>
          <cell r="D10382" t="str">
            <v>LAC</v>
          </cell>
          <cell r="F10382">
            <v>13.7</v>
          </cell>
          <cell r="G10382">
            <v>3481920</v>
          </cell>
          <cell r="H10382">
            <v>1609.2</v>
          </cell>
        </row>
        <row r="10383">
          <cell r="A10383">
            <v>2007</v>
          </cell>
          <cell r="B10383" t="str">
            <v>Yaroslav Korolev</v>
          </cell>
          <cell r="D10383" t="str">
            <v>LAC</v>
          </cell>
          <cell r="F10383">
            <v>8</v>
          </cell>
          <cell r="G10383">
            <v>1832280</v>
          </cell>
          <cell r="H10383">
            <v>41</v>
          </cell>
        </row>
        <row r="10384">
          <cell r="A10384">
            <v>2007</v>
          </cell>
          <cell r="B10384" t="str">
            <v>Aaron Williams</v>
          </cell>
          <cell r="D10384" t="str">
            <v>LAC</v>
          </cell>
          <cell r="F10384">
            <v>9.4</v>
          </cell>
          <cell r="G10384">
            <v>1750000</v>
          </cell>
          <cell r="H10384">
            <v>372.40000000000003</v>
          </cell>
        </row>
        <row r="10385">
          <cell r="A10385">
            <v>2007</v>
          </cell>
          <cell r="B10385" t="str">
            <v>Quinton Ross</v>
          </cell>
          <cell r="D10385" t="str">
            <v>LAC</v>
          </cell>
          <cell r="F10385">
            <v>10.5</v>
          </cell>
          <cell r="G10385">
            <v>771331</v>
          </cell>
          <cell r="H10385">
            <v>1701</v>
          </cell>
        </row>
        <row r="10386">
          <cell r="A10386">
            <v>2007</v>
          </cell>
          <cell r="B10386" t="str">
            <v>James Singleton</v>
          </cell>
          <cell r="D10386" t="str">
            <v>LAC</v>
          </cell>
          <cell r="F10386">
            <v>11.9</v>
          </cell>
          <cell r="G10386">
            <v>675000</v>
          </cell>
          <cell r="H10386">
            <v>376.29999999999995</v>
          </cell>
        </row>
        <row r="10387">
          <cell r="A10387">
            <v>2007</v>
          </cell>
          <cell r="B10387" t="str">
            <v>Daniel Ewing</v>
          </cell>
          <cell r="D10387" t="str">
            <v>LAC</v>
          </cell>
          <cell r="F10387">
            <v>9.3000000000000007</v>
          </cell>
          <cell r="G10387">
            <v>664209</v>
          </cell>
          <cell r="H10387">
            <v>713.69999999999993</v>
          </cell>
        </row>
        <row r="10388">
          <cell r="A10388">
            <v>2007</v>
          </cell>
          <cell r="B10388" t="str">
            <v>Paul Davis</v>
          </cell>
          <cell r="D10388" t="str">
            <v>LAC</v>
          </cell>
          <cell r="F10388">
            <v>11.2</v>
          </cell>
          <cell r="G10388">
            <v>412718</v>
          </cell>
          <cell r="H10388">
            <v>179.79999999999998</v>
          </cell>
        </row>
        <row r="10389">
          <cell r="A10389">
            <v>2007</v>
          </cell>
          <cell r="B10389" t="str">
            <v>Doug Christie</v>
          </cell>
          <cell r="D10389" t="str">
            <v>LAC</v>
          </cell>
          <cell r="F10389">
            <v>4.0999999999999996</v>
          </cell>
          <cell r="G10389">
            <v>158071</v>
          </cell>
          <cell r="H10389">
            <v>81.899999999999991</v>
          </cell>
        </row>
        <row r="10390">
          <cell r="A10390">
            <v>2007</v>
          </cell>
          <cell r="B10390" t="str">
            <v>Kobe Bryant</v>
          </cell>
          <cell r="D10390" t="str">
            <v>LAL</v>
          </cell>
          <cell r="F10390">
            <v>26.1</v>
          </cell>
          <cell r="G10390">
            <v>17718750</v>
          </cell>
          <cell r="H10390">
            <v>3141.6</v>
          </cell>
        </row>
        <row r="10391">
          <cell r="A10391">
            <v>2007</v>
          </cell>
          <cell r="B10391" t="str">
            <v>Lamar Odom</v>
          </cell>
          <cell r="D10391" t="str">
            <v>LAL</v>
          </cell>
          <cell r="F10391">
            <v>16.100000000000001</v>
          </cell>
          <cell r="G10391">
            <v>12348596</v>
          </cell>
          <cell r="H10391">
            <v>2200.7999999999997</v>
          </cell>
        </row>
        <row r="10392">
          <cell r="A10392">
            <v>2007</v>
          </cell>
          <cell r="B10392" t="str">
            <v>Kwame Brown</v>
          </cell>
          <cell r="D10392" t="str">
            <v>LAL</v>
          </cell>
          <cell r="F10392">
            <v>13.7</v>
          </cell>
          <cell r="G10392">
            <v>8287500</v>
          </cell>
          <cell r="H10392">
            <v>1131.6000000000001</v>
          </cell>
        </row>
        <row r="10393">
          <cell r="A10393">
            <v>2007</v>
          </cell>
          <cell r="B10393" t="str">
            <v>Aaron McKie</v>
          </cell>
          <cell r="D10393" t="str">
            <v>LAL</v>
          </cell>
          <cell r="F10393">
            <v>7.5</v>
          </cell>
          <cell r="G10393">
            <v>5570874</v>
          </cell>
          <cell r="H10393">
            <v>131</v>
          </cell>
        </row>
        <row r="10394">
          <cell r="A10394">
            <v>2007</v>
          </cell>
          <cell r="B10394" t="str">
            <v>Vladimir Radmanović</v>
          </cell>
          <cell r="D10394" t="str">
            <v>LAL</v>
          </cell>
          <cell r="F10394">
            <v>11</v>
          </cell>
          <cell r="G10394">
            <v>5215000</v>
          </cell>
          <cell r="H10394">
            <v>984.49999999999989</v>
          </cell>
        </row>
        <row r="10395">
          <cell r="A10395">
            <v>2007</v>
          </cell>
          <cell r="B10395" t="str">
            <v>Andrew Bynum</v>
          </cell>
          <cell r="D10395" t="str">
            <v>LAL</v>
          </cell>
          <cell r="F10395">
            <v>15.4</v>
          </cell>
          <cell r="G10395">
            <v>2030280</v>
          </cell>
          <cell r="H10395">
            <v>1795.8</v>
          </cell>
        </row>
        <row r="10396">
          <cell r="A10396">
            <v>2007</v>
          </cell>
          <cell r="B10396" t="str">
            <v>Brian Cook</v>
          </cell>
          <cell r="D10396" t="str">
            <v>LAL</v>
          </cell>
          <cell r="F10396">
            <v>14.8</v>
          </cell>
          <cell r="G10396">
            <v>1817141</v>
          </cell>
          <cell r="H10396">
            <v>1020.5</v>
          </cell>
        </row>
        <row r="10397">
          <cell r="A10397">
            <v>2007</v>
          </cell>
          <cell r="B10397" t="str">
            <v>Shammond Williams</v>
          </cell>
          <cell r="D10397" t="str">
            <v>LAL</v>
          </cell>
          <cell r="F10397">
            <v>10.8</v>
          </cell>
          <cell r="G10397">
            <v>1750000</v>
          </cell>
          <cell r="H10397">
            <v>345</v>
          </cell>
        </row>
        <row r="10398">
          <cell r="A10398">
            <v>2007</v>
          </cell>
          <cell r="B10398" t="str">
            <v>Maurice Evans</v>
          </cell>
          <cell r="D10398" t="str">
            <v>LAL</v>
          </cell>
          <cell r="F10398">
            <v>12.1</v>
          </cell>
          <cell r="G10398">
            <v>1620000</v>
          </cell>
          <cell r="H10398">
            <v>1732.8</v>
          </cell>
        </row>
        <row r="10399">
          <cell r="A10399">
            <v>2007</v>
          </cell>
          <cell r="B10399" t="str">
            <v>Luke Walton</v>
          </cell>
          <cell r="D10399" t="str">
            <v>LAL</v>
          </cell>
          <cell r="F10399">
            <v>14.7</v>
          </cell>
          <cell r="G10399">
            <v>1375000</v>
          </cell>
          <cell r="H10399">
            <v>1980</v>
          </cell>
        </row>
        <row r="10400">
          <cell r="A10400">
            <v>2007</v>
          </cell>
          <cell r="B10400" t="str">
            <v>Sasha Vujačić</v>
          </cell>
          <cell r="D10400" t="str">
            <v>LAL</v>
          </cell>
          <cell r="F10400">
            <v>11.7</v>
          </cell>
          <cell r="G10400">
            <v>973920</v>
          </cell>
          <cell r="H10400">
            <v>934.40000000000009</v>
          </cell>
        </row>
        <row r="10401">
          <cell r="A10401">
            <v>2007</v>
          </cell>
          <cell r="B10401" t="str">
            <v>Jordan Farmar</v>
          </cell>
          <cell r="D10401" t="str">
            <v>LAL</v>
          </cell>
          <cell r="F10401">
            <v>10.8</v>
          </cell>
          <cell r="G10401">
            <v>939120</v>
          </cell>
          <cell r="H10401">
            <v>1087.2</v>
          </cell>
        </row>
        <row r="10402">
          <cell r="A10402">
            <v>2007</v>
          </cell>
          <cell r="B10402" t="str">
            <v>Smush Parker</v>
          </cell>
          <cell r="D10402" t="str">
            <v>LAL</v>
          </cell>
          <cell r="F10402">
            <v>11.6</v>
          </cell>
          <cell r="G10402">
            <v>798112</v>
          </cell>
          <cell r="H10402">
            <v>2460</v>
          </cell>
        </row>
        <row r="10403">
          <cell r="A10403">
            <v>2007</v>
          </cell>
          <cell r="B10403" t="str">
            <v>Ronny Turiaf</v>
          </cell>
          <cell r="D10403" t="str">
            <v>LAL</v>
          </cell>
          <cell r="F10403">
            <v>15.5</v>
          </cell>
          <cell r="G10403">
            <v>664209</v>
          </cell>
          <cell r="H10403">
            <v>1087.2</v>
          </cell>
        </row>
        <row r="10404">
          <cell r="A10404">
            <v>2007</v>
          </cell>
          <cell r="B10404" t="str">
            <v>Pau Gasol</v>
          </cell>
          <cell r="D10404" t="str">
            <v>MEM</v>
          </cell>
          <cell r="F10404">
            <v>24.1</v>
          </cell>
          <cell r="G10404">
            <v>12364000</v>
          </cell>
          <cell r="H10404">
            <v>2135.8000000000002</v>
          </cell>
        </row>
        <row r="10405">
          <cell r="A10405">
            <v>2007</v>
          </cell>
          <cell r="B10405" t="str">
            <v>Mike Miller</v>
          </cell>
          <cell r="D10405" t="str">
            <v>MEM</v>
          </cell>
          <cell r="F10405">
            <v>16.399999999999999</v>
          </cell>
          <cell r="G10405">
            <v>7623813</v>
          </cell>
          <cell r="H10405">
            <v>2737</v>
          </cell>
        </row>
        <row r="10406">
          <cell r="A10406">
            <v>2007</v>
          </cell>
          <cell r="B10406" t="str">
            <v>Brian Cardinal</v>
          </cell>
          <cell r="D10406" t="str">
            <v>MEM</v>
          </cell>
          <cell r="F10406">
            <v>17.7</v>
          </cell>
          <cell r="G10406">
            <v>5400000</v>
          </cell>
          <cell r="H10406">
            <v>313.59999999999997</v>
          </cell>
        </row>
        <row r="10407">
          <cell r="A10407">
            <v>2007</v>
          </cell>
          <cell r="B10407" t="str">
            <v>Stromile Swift</v>
          </cell>
          <cell r="D10407" t="str">
            <v>MEM</v>
          </cell>
          <cell r="F10407">
            <v>14.2</v>
          </cell>
          <cell r="G10407">
            <v>5400000</v>
          </cell>
          <cell r="H10407">
            <v>1031.4000000000001</v>
          </cell>
        </row>
        <row r="10408">
          <cell r="A10408">
            <v>2007</v>
          </cell>
          <cell r="B10408" t="str">
            <v>Damon Stoudamire</v>
          </cell>
          <cell r="D10408" t="str">
            <v>MEM</v>
          </cell>
          <cell r="F10408">
            <v>12.6</v>
          </cell>
          <cell r="G10408">
            <v>4050000</v>
          </cell>
          <cell r="H10408">
            <v>1500.3999999999999</v>
          </cell>
        </row>
        <row r="10409">
          <cell r="A10409">
            <v>2007</v>
          </cell>
          <cell r="B10409" t="str">
            <v>Chucky Atkins</v>
          </cell>
          <cell r="D10409" t="str">
            <v>MEM</v>
          </cell>
          <cell r="F10409">
            <v>17.399999999999999</v>
          </cell>
          <cell r="G10409">
            <v>3000000</v>
          </cell>
          <cell r="H10409">
            <v>2062.5</v>
          </cell>
        </row>
        <row r="10410">
          <cell r="A10410">
            <v>2007</v>
          </cell>
          <cell r="B10410" t="str">
            <v>Rudy Gay</v>
          </cell>
          <cell r="D10410" t="str">
            <v>MEM</v>
          </cell>
          <cell r="F10410">
            <v>12.4</v>
          </cell>
          <cell r="G10410">
            <v>2242290</v>
          </cell>
          <cell r="H10410">
            <v>2106</v>
          </cell>
        </row>
        <row r="10411">
          <cell r="A10411">
            <v>2007</v>
          </cell>
          <cell r="B10411" t="str">
            <v>Dahntay Jones</v>
          </cell>
          <cell r="D10411" t="str">
            <v>MEM</v>
          </cell>
          <cell r="F10411">
            <v>9.6</v>
          </cell>
          <cell r="G10411">
            <v>1886113</v>
          </cell>
          <cell r="H10411">
            <v>1669.1999999999998</v>
          </cell>
        </row>
        <row r="10412">
          <cell r="A10412">
            <v>2007</v>
          </cell>
          <cell r="B10412" t="str">
            <v>Hakim Warrick</v>
          </cell>
          <cell r="D10412" t="str">
            <v>MEM</v>
          </cell>
          <cell r="F10412">
            <v>15.9</v>
          </cell>
          <cell r="G10412">
            <v>1286280</v>
          </cell>
          <cell r="H10412">
            <v>2148.4</v>
          </cell>
        </row>
        <row r="10413">
          <cell r="A10413">
            <v>2007</v>
          </cell>
          <cell r="B10413" t="str">
            <v>Kyle Lowry</v>
          </cell>
          <cell r="D10413" t="str">
            <v>MEM</v>
          </cell>
          <cell r="F10413">
            <v>18.3</v>
          </cell>
          <cell r="G10413">
            <v>1011720</v>
          </cell>
          <cell r="H10413">
            <v>175</v>
          </cell>
        </row>
        <row r="10414">
          <cell r="A10414">
            <v>2007</v>
          </cell>
          <cell r="B10414" t="str">
            <v>Lawrence Roberts</v>
          </cell>
          <cell r="D10414" t="str">
            <v>MEM</v>
          </cell>
          <cell r="F10414">
            <v>13.4</v>
          </cell>
          <cell r="G10414">
            <v>664209</v>
          </cell>
          <cell r="H10414">
            <v>966.59999999999991</v>
          </cell>
        </row>
        <row r="10415">
          <cell r="A10415">
            <v>2007</v>
          </cell>
          <cell r="B10415" t="str">
            <v>Tarence Kinsey</v>
          </cell>
          <cell r="D10415" t="str">
            <v>MEM</v>
          </cell>
          <cell r="F10415">
            <v>13</v>
          </cell>
          <cell r="G10415">
            <v>412718</v>
          </cell>
          <cell r="H10415">
            <v>964.80000000000007</v>
          </cell>
        </row>
        <row r="10416">
          <cell r="A10416">
            <v>2007</v>
          </cell>
          <cell r="B10416" t="str">
            <v>Alexander Johnson</v>
          </cell>
          <cell r="D10416" t="str">
            <v>MEM</v>
          </cell>
          <cell r="F10416">
            <v>13.2</v>
          </cell>
          <cell r="G10416">
            <v>412718</v>
          </cell>
          <cell r="H10416">
            <v>755.2</v>
          </cell>
        </row>
        <row r="10417">
          <cell r="A10417">
            <v>2007</v>
          </cell>
          <cell r="B10417" t="str">
            <v>Junior Harrington</v>
          </cell>
          <cell r="D10417" t="str">
            <v>MEM</v>
          </cell>
          <cell r="F10417">
            <v>8.9</v>
          </cell>
          <cell r="G10417">
            <v>390556</v>
          </cell>
          <cell r="H10417">
            <v>542.29999999999995</v>
          </cell>
        </row>
        <row r="10418">
          <cell r="A10418">
            <v>2007</v>
          </cell>
          <cell r="B10418" t="str">
            <v>Alonzo Mourning</v>
          </cell>
          <cell r="D10418" t="str">
            <v>MIA</v>
          </cell>
          <cell r="F10418">
            <v>16.7</v>
          </cell>
          <cell r="G10418">
            <v>4225433</v>
          </cell>
          <cell r="H10418">
            <v>1570.8</v>
          </cell>
        </row>
        <row r="10419">
          <cell r="A10419">
            <v>2007</v>
          </cell>
          <cell r="B10419" t="str">
            <v>Dwyane Wade</v>
          </cell>
          <cell r="D10419" t="str">
            <v>MIA</v>
          </cell>
          <cell r="F10419">
            <v>28.9</v>
          </cell>
          <cell r="H10419">
            <v>1932.8999999999999</v>
          </cell>
        </row>
        <row r="10420">
          <cell r="A10420">
            <v>2007</v>
          </cell>
          <cell r="B10420" t="str">
            <v>Jason Kapono</v>
          </cell>
          <cell r="D10420" t="str">
            <v>MIA</v>
          </cell>
          <cell r="F10420">
            <v>13.8</v>
          </cell>
          <cell r="H10420">
            <v>1768.8</v>
          </cell>
        </row>
        <row r="10421">
          <cell r="A10421">
            <v>2007</v>
          </cell>
          <cell r="B10421" t="str">
            <v>Gary Payton</v>
          </cell>
          <cell r="D10421" t="str">
            <v>MIA</v>
          </cell>
          <cell r="F10421">
            <v>9</v>
          </cell>
          <cell r="H10421">
            <v>1502.8000000000002</v>
          </cell>
        </row>
        <row r="10422">
          <cell r="A10422">
            <v>2007</v>
          </cell>
          <cell r="B10422" t="str">
            <v>Dorell Wright</v>
          </cell>
          <cell r="D10422" t="str">
            <v>MIA</v>
          </cell>
          <cell r="F10422">
            <v>12.7</v>
          </cell>
          <cell r="H10422">
            <v>1293.6000000000001</v>
          </cell>
        </row>
        <row r="10423">
          <cell r="A10423">
            <v>2007</v>
          </cell>
          <cell r="B10423" t="str">
            <v>James Posey</v>
          </cell>
          <cell r="D10423" t="str">
            <v>MIA</v>
          </cell>
          <cell r="F10423">
            <v>12.7</v>
          </cell>
          <cell r="H10423">
            <v>1917</v>
          </cell>
        </row>
        <row r="10424">
          <cell r="A10424">
            <v>2007</v>
          </cell>
          <cell r="B10424" t="str">
            <v>Shaquille O'Neal</v>
          </cell>
          <cell r="D10424" t="str">
            <v>MIA</v>
          </cell>
          <cell r="F10424">
            <v>21.7</v>
          </cell>
          <cell r="H10424">
            <v>1136</v>
          </cell>
        </row>
        <row r="10425">
          <cell r="A10425">
            <v>2007</v>
          </cell>
          <cell r="B10425" t="str">
            <v>Wayne Simien</v>
          </cell>
          <cell r="D10425" t="str">
            <v>MIA</v>
          </cell>
          <cell r="F10425">
            <v>6.3</v>
          </cell>
          <cell r="H10425">
            <v>92.8</v>
          </cell>
        </row>
        <row r="10426">
          <cell r="A10426">
            <v>2007</v>
          </cell>
          <cell r="B10426" t="str">
            <v>Michael Doleac</v>
          </cell>
          <cell r="D10426" t="str">
            <v>MIA</v>
          </cell>
          <cell r="F10426">
            <v>11</v>
          </cell>
          <cell r="H10426">
            <v>700</v>
          </cell>
        </row>
        <row r="10427">
          <cell r="A10427">
            <v>2007</v>
          </cell>
          <cell r="B10427" t="str">
            <v>Earl Barron</v>
          </cell>
          <cell r="D10427" t="str">
            <v>MIA</v>
          </cell>
          <cell r="F10427">
            <v>6.6</v>
          </cell>
          <cell r="H10427">
            <v>204.4</v>
          </cell>
        </row>
        <row r="10428">
          <cell r="A10428">
            <v>2007</v>
          </cell>
          <cell r="B10428" t="str">
            <v>Chris Quinn</v>
          </cell>
          <cell r="D10428" t="str">
            <v>MIA</v>
          </cell>
          <cell r="F10428">
            <v>12.3</v>
          </cell>
          <cell r="H10428">
            <v>407.4</v>
          </cell>
        </row>
        <row r="10429">
          <cell r="A10429">
            <v>2007</v>
          </cell>
          <cell r="B10429" t="str">
            <v>Antoine Walker</v>
          </cell>
          <cell r="D10429" t="str">
            <v>MIA</v>
          </cell>
          <cell r="F10429">
            <v>9.6</v>
          </cell>
          <cell r="H10429">
            <v>1817.4</v>
          </cell>
        </row>
        <row r="10430">
          <cell r="A10430">
            <v>2007</v>
          </cell>
          <cell r="B10430" t="str">
            <v>Robert Hite</v>
          </cell>
          <cell r="D10430" t="str">
            <v>MIA</v>
          </cell>
          <cell r="F10430">
            <v>7.4</v>
          </cell>
          <cell r="H10430">
            <v>135.60000000000002</v>
          </cell>
        </row>
        <row r="10431">
          <cell r="A10431">
            <v>2007</v>
          </cell>
          <cell r="B10431" t="str">
            <v>Udonis Haslem</v>
          </cell>
          <cell r="D10431" t="str">
            <v>MIA</v>
          </cell>
          <cell r="F10431">
            <v>13.7</v>
          </cell>
          <cell r="H10431">
            <v>2480.6</v>
          </cell>
        </row>
        <row r="10432">
          <cell r="A10432">
            <v>2007</v>
          </cell>
          <cell r="B10432" t="str">
            <v>Jason Williams</v>
          </cell>
          <cell r="D10432" t="str">
            <v>MIA</v>
          </cell>
          <cell r="F10432">
            <v>15</v>
          </cell>
          <cell r="H10432">
            <v>1866.6000000000001</v>
          </cell>
        </row>
        <row r="10433">
          <cell r="A10433">
            <v>2007</v>
          </cell>
          <cell r="B10433" t="str">
            <v>Michael Redd</v>
          </cell>
          <cell r="D10433" t="str">
            <v>MIL</v>
          </cell>
          <cell r="F10433">
            <v>22.3</v>
          </cell>
          <cell r="G10433">
            <v>13260000</v>
          </cell>
          <cell r="H10433">
            <v>2035.1999999999998</v>
          </cell>
        </row>
        <row r="10434">
          <cell r="A10434">
            <v>2007</v>
          </cell>
          <cell r="B10434" t="str">
            <v>Ruben Patterson</v>
          </cell>
          <cell r="D10434" t="str">
            <v>MIL</v>
          </cell>
          <cell r="F10434">
            <v>18.5</v>
          </cell>
          <cell r="G10434">
            <v>6807000</v>
          </cell>
          <cell r="H10434">
            <v>2511</v>
          </cell>
        </row>
        <row r="10435">
          <cell r="A10435">
            <v>2007</v>
          </cell>
          <cell r="B10435" t="str">
            <v>Brian Skinner</v>
          </cell>
          <cell r="D10435" t="str">
            <v>MIL</v>
          </cell>
          <cell r="F10435">
            <v>8.9</v>
          </cell>
          <cell r="G10435">
            <v>5400000</v>
          </cell>
          <cell r="H10435">
            <v>1520.8999999999999</v>
          </cell>
        </row>
        <row r="10436">
          <cell r="A10436">
            <v>2007</v>
          </cell>
          <cell r="B10436" t="str">
            <v>Dan Gadzuric</v>
          </cell>
          <cell r="D10436" t="str">
            <v>MIL</v>
          </cell>
          <cell r="F10436">
            <v>11.9</v>
          </cell>
          <cell r="G10436">
            <v>5252065</v>
          </cell>
          <cell r="H10436">
            <v>842.4</v>
          </cell>
        </row>
        <row r="10437">
          <cell r="A10437">
            <v>2007</v>
          </cell>
          <cell r="B10437" t="str">
            <v>Andrew Bogut</v>
          </cell>
          <cell r="D10437" t="str">
            <v>MIL</v>
          </cell>
          <cell r="F10437">
            <v>15.5</v>
          </cell>
          <cell r="G10437">
            <v>4665960</v>
          </cell>
          <cell r="H10437">
            <v>2257.2000000000003</v>
          </cell>
        </row>
        <row r="10438">
          <cell r="A10438">
            <v>2007</v>
          </cell>
          <cell r="B10438" t="str">
            <v>Charlie Villanueva</v>
          </cell>
          <cell r="D10438" t="str">
            <v>MIL</v>
          </cell>
          <cell r="F10438">
            <v>15.8</v>
          </cell>
          <cell r="G10438">
            <v>2537880</v>
          </cell>
          <cell r="H10438">
            <v>982.8</v>
          </cell>
        </row>
        <row r="10439">
          <cell r="A10439">
            <v>2007</v>
          </cell>
          <cell r="B10439" t="str">
            <v>Mo Williams</v>
          </cell>
          <cell r="D10439" t="str">
            <v>MIL</v>
          </cell>
          <cell r="F10439">
            <v>16.3</v>
          </cell>
          <cell r="G10439">
            <v>1920000</v>
          </cell>
          <cell r="H10439">
            <v>2475.1999999999998</v>
          </cell>
        </row>
        <row r="10440">
          <cell r="A10440">
            <v>2007</v>
          </cell>
          <cell r="B10440" t="str">
            <v>Charlie Bell</v>
          </cell>
          <cell r="D10440" t="str">
            <v>MIL</v>
          </cell>
          <cell r="F10440">
            <v>13.1</v>
          </cell>
          <cell r="G10440">
            <v>744551</v>
          </cell>
          <cell r="H10440">
            <v>2845.4</v>
          </cell>
        </row>
        <row r="10441">
          <cell r="A10441">
            <v>2007</v>
          </cell>
          <cell r="B10441" t="str">
            <v>Lynn Greer</v>
          </cell>
          <cell r="D10441" t="str">
            <v>MIL</v>
          </cell>
          <cell r="F10441">
            <v>14</v>
          </cell>
          <cell r="G10441">
            <v>664209</v>
          </cell>
          <cell r="H10441">
            <v>430.5</v>
          </cell>
        </row>
        <row r="10442">
          <cell r="A10442">
            <v>2007</v>
          </cell>
          <cell r="B10442" t="str">
            <v>Ersan Ilyasova</v>
          </cell>
          <cell r="D10442" t="str">
            <v>MIL</v>
          </cell>
          <cell r="F10442">
            <v>12.1</v>
          </cell>
          <cell r="G10442">
            <v>664209</v>
          </cell>
          <cell r="H10442">
            <v>970.19999999999993</v>
          </cell>
        </row>
        <row r="10443">
          <cell r="A10443">
            <v>2007</v>
          </cell>
          <cell r="B10443" t="str">
            <v>David Noel</v>
          </cell>
          <cell r="D10443" t="str">
            <v>MIL</v>
          </cell>
          <cell r="F10443">
            <v>9</v>
          </cell>
          <cell r="G10443">
            <v>412718</v>
          </cell>
          <cell r="H10443">
            <v>788.8</v>
          </cell>
        </row>
        <row r="10444">
          <cell r="A10444">
            <v>2007</v>
          </cell>
          <cell r="B10444" t="str">
            <v>Damir Markota</v>
          </cell>
          <cell r="D10444" t="str">
            <v>MIL</v>
          </cell>
          <cell r="F10444">
            <v>5</v>
          </cell>
          <cell r="G10444">
            <v>412718</v>
          </cell>
          <cell r="H10444">
            <v>171</v>
          </cell>
        </row>
        <row r="10445">
          <cell r="A10445">
            <v>2007</v>
          </cell>
          <cell r="B10445" t="str">
            <v>Jared Reiner</v>
          </cell>
          <cell r="D10445" t="str">
            <v>MIL</v>
          </cell>
          <cell r="F10445">
            <v>4.8</v>
          </cell>
          <cell r="G10445">
            <v>396905</v>
          </cell>
          <cell r="H10445">
            <v>243</v>
          </cell>
        </row>
        <row r="10446">
          <cell r="A10446">
            <v>2007</v>
          </cell>
          <cell r="B10446" t="str">
            <v>Kevin Garnett</v>
          </cell>
          <cell r="D10446" t="str">
            <v>MIN</v>
          </cell>
          <cell r="F10446">
            <v>24.1</v>
          </cell>
          <cell r="G10446">
            <v>21000000</v>
          </cell>
          <cell r="H10446">
            <v>2994.4</v>
          </cell>
        </row>
        <row r="10447">
          <cell r="A10447">
            <v>2007</v>
          </cell>
          <cell r="B10447" t="str">
            <v>Mark Blount</v>
          </cell>
          <cell r="D10447" t="str">
            <v>MIN</v>
          </cell>
          <cell r="F10447">
            <v>12.7</v>
          </cell>
          <cell r="G10447">
            <v>7288165</v>
          </cell>
          <cell r="H10447">
            <v>2542</v>
          </cell>
        </row>
        <row r="10448">
          <cell r="A10448">
            <v>2007</v>
          </cell>
          <cell r="B10448" t="str">
            <v>Ricky Davis</v>
          </cell>
          <cell r="D10448" t="str">
            <v>MIN</v>
          </cell>
          <cell r="F10448">
            <v>15.9</v>
          </cell>
          <cell r="G10448">
            <v>6364400</v>
          </cell>
          <cell r="H10448">
            <v>3021.2999999999997</v>
          </cell>
        </row>
        <row r="10449">
          <cell r="A10449">
            <v>2007</v>
          </cell>
          <cell r="B10449" t="str">
            <v>Troy Hudson</v>
          </cell>
          <cell r="D10449" t="str">
            <v>MIN</v>
          </cell>
          <cell r="F10449">
            <v>10.8</v>
          </cell>
          <cell r="G10449">
            <v>5603000</v>
          </cell>
          <cell r="H10449">
            <v>554.20000000000005</v>
          </cell>
        </row>
        <row r="10450">
          <cell r="A10450">
            <v>2007</v>
          </cell>
          <cell r="B10450" t="str">
            <v>Marko Jaric</v>
          </cell>
          <cell r="D10450" t="str">
            <v>MIN</v>
          </cell>
          <cell r="F10450">
            <v>9.6</v>
          </cell>
          <cell r="G10450">
            <v>5525000</v>
          </cell>
          <cell r="H10450">
            <v>1554</v>
          </cell>
        </row>
        <row r="10451">
          <cell r="A10451">
            <v>2007</v>
          </cell>
          <cell r="B10451" t="str">
            <v>Mike James</v>
          </cell>
          <cell r="D10451" t="str">
            <v>MIN</v>
          </cell>
          <cell r="F10451">
            <v>13.3</v>
          </cell>
          <cell r="G10451">
            <v>5215000</v>
          </cell>
          <cell r="H10451">
            <v>2066.4</v>
          </cell>
        </row>
        <row r="10452">
          <cell r="A10452">
            <v>2007</v>
          </cell>
          <cell r="B10452" t="str">
            <v>Trenton Hassell</v>
          </cell>
          <cell r="D10452" t="str">
            <v>MIN</v>
          </cell>
          <cell r="F10452">
            <v>9.6999999999999993</v>
          </cell>
          <cell r="G10452">
            <v>4350000</v>
          </cell>
          <cell r="H10452">
            <v>2226.8000000000002</v>
          </cell>
        </row>
        <row r="10453">
          <cell r="A10453">
            <v>2007</v>
          </cell>
          <cell r="B10453" t="str">
            <v>Eddie Griffin</v>
          </cell>
          <cell r="D10453" t="str">
            <v>MIN</v>
          </cell>
          <cell r="F10453">
            <v>5.2</v>
          </cell>
          <cell r="G10453">
            <v>2700000</v>
          </cell>
          <cell r="H10453">
            <v>92.3</v>
          </cell>
        </row>
        <row r="10454">
          <cell r="A10454">
            <v>2007</v>
          </cell>
          <cell r="B10454" t="str">
            <v>Randy Foye</v>
          </cell>
          <cell r="D10454" t="str">
            <v>MIN</v>
          </cell>
          <cell r="F10454">
            <v>14</v>
          </cell>
          <cell r="G10454">
            <v>2448240</v>
          </cell>
          <cell r="H10454">
            <v>1877.8</v>
          </cell>
        </row>
        <row r="10455">
          <cell r="A10455">
            <v>2007</v>
          </cell>
          <cell r="B10455" t="str">
            <v>Mark Madsen</v>
          </cell>
          <cell r="D10455" t="str">
            <v>MIN</v>
          </cell>
          <cell r="F10455">
            <v>4.5</v>
          </cell>
          <cell r="G10455">
            <v>2210000</v>
          </cell>
          <cell r="H10455">
            <v>470.40000000000003</v>
          </cell>
        </row>
        <row r="10456">
          <cell r="A10456">
            <v>2007</v>
          </cell>
          <cell r="B10456" t="str">
            <v>Rashad McCants</v>
          </cell>
          <cell r="D10456" t="str">
            <v>MIN</v>
          </cell>
          <cell r="F10456">
            <v>7.2</v>
          </cell>
          <cell r="G10456">
            <v>1653720</v>
          </cell>
          <cell r="H10456">
            <v>555</v>
          </cell>
        </row>
        <row r="10457">
          <cell r="A10457">
            <v>2007</v>
          </cell>
          <cell r="B10457" t="str">
            <v>Justin Reed</v>
          </cell>
          <cell r="D10457" t="str">
            <v>MIN</v>
          </cell>
          <cell r="F10457">
            <v>6.3</v>
          </cell>
          <cell r="G10457">
            <v>1300000</v>
          </cell>
          <cell r="H10457">
            <v>319.8</v>
          </cell>
        </row>
        <row r="10458">
          <cell r="A10458">
            <v>2007</v>
          </cell>
          <cell r="B10458" t="str">
            <v>Bracey Wright</v>
          </cell>
          <cell r="D10458" t="str">
            <v>MIN</v>
          </cell>
          <cell r="F10458">
            <v>13.8</v>
          </cell>
          <cell r="G10458">
            <v>664209</v>
          </cell>
          <cell r="H10458">
            <v>190</v>
          </cell>
        </row>
        <row r="10459">
          <cell r="A10459">
            <v>2007</v>
          </cell>
          <cell r="B10459" t="str">
            <v>Craig Smith</v>
          </cell>
          <cell r="D10459" t="str">
            <v>MIN</v>
          </cell>
          <cell r="F10459">
            <v>15.7</v>
          </cell>
          <cell r="G10459">
            <v>412718</v>
          </cell>
          <cell r="H10459">
            <v>1533.3999999999999</v>
          </cell>
        </row>
        <row r="10460">
          <cell r="A10460">
            <v>2007</v>
          </cell>
          <cell r="B10460" t="str">
            <v>Jason Kidd</v>
          </cell>
          <cell r="D10460" t="str">
            <v>NJN</v>
          </cell>
          <cell r="F10460">
            <v>19.399999999999999</v>
          </cell>
          <cell r="G10460">
            <v>18084000</v>
          </cell>
          <cell r="H10460">
            <v>2936</v>
          </cell>
        </row>
        <row r="10461">
          <cell r="A10461">
            <v>2007</v>
          </cell>
          <cell r="B10461" t="str">
            <v>Vince Carter</v>
          </cell>
          <cell r="D10461" t="str">
            <v>NJN</v>
          </cell>
          <cell r="F10461">
            <v>21.8</v>
          </cell>
          <cell r="G10461">
            <v>15101625</v>
          </cell>
          <cell r="H10461">
            <v>3124.2000000000003</v>
          </cell>
        </row>
        <row r="10462">
          <cell r="A10462">
            <v>2007</v>
          </cell>
          <cell r="B10462" t="str">
            <v>Richard Jefferson</v>
          </cell>
          <cell r="D10462" t="str">
            <v>NJN</v>
          </cell>
          <cell r="F10462">
            <v>13.8</v>
          </cell>
          <cell r="G10462">
            <v>11200000</v>
          </cell>
          <cell r="H10462">
            <v>1958</v>
          </cell>
        </row>
        <row r="10463">
          <cell r="A10463">
            <v>2007</v>
          </cell>
          <cell r="B10463" t="str">
            <v>Jason Collins</v>
          </cell>
          <cell r="D10463" t="str">
            <v>NJN</v>
          </cell>
          <cell r="F10463">
            <v>3</v>
          </cell>
          <cell r="G10463">
            <v>5800000</v>
          </cell>
          <cell r="H10463">
            <v>1848</v>
          </cell>
        </row>
        <row r="10464">
          <cell r="A10464">
            <v>2007</v>
          </cell>
          <cell r="B10464" t="str">
            <v>Bostjan Nachbar</v>
          </cell>
          <cell r="D10464" t="str">
            <v>NJN</v>
          </cell>
          <cell r="F10464">
            <v>14.5</v>
          </cell>
          <cell r="G10464">
            <v>2500000</v>
          </cell>
          <cell r="H10464">
            <v>1535.2</v>
          </cell>
        </row>
        <row r="10465">
          <cell r="A10465">
            <v>2007</v>
          </cell>
          <cell r="B10465" t="str">
            <v>Clifford Robinson</v>
          </cell>
          <cell r="D10465" t="str">
            <v>NJN</v>
          </cell>
          <cell r="F10465">
            <v>5.9</v>
          </cell>
          <cell r="G10465">
            <v>1600000</v>
          </cell>
          <cell r="H10465">
            <v>955.00000000000011</v>
          </cell>
        </row>
        <row r="10466">
          <cell r="A10466">
            <v>2007</v>
          </cell>
          <cell r="B10466" t="str">
            <v>Antoine Wright</v>
          </cell>
          <cell r="D10466" t="str">
            <v>NJN</v>
          </cell>
          <cell r="F10466">
            <v>8.1</v>
          </cell>
          <cell r="G10466">
            <v>1570920</v>
          </cell>
          <cell r="H10466">
            <v>1134</v>
          </cell>
        </row>
        <row r="10467">
          <cell r="A10467">
            <v>2007</v>
          </cell>
          <cell r="B10467" t="str">
            <v>Eddie House</v>
          </cell>
          <cell r="D10467" t="str">
            <v>NJN</v>
          </cell>
          <cell r="F10467">
            <v>15</v>
          </cell>
          <cell r="G10467">
            <v>1400000</v>
          </cell>
          <cell r="H10467">
            <v>946.39999999999986</v>
          </cell>
        </row>
        <row r="10468">
          <cell r="A10468">
            <v>2007</v>
          </cell>
          <cell r="B10468" t="str">
            <v>Marcus Williams</v>
          </cell>
          <cell r="D10468" t="str">
            <v>NJN</v>
          </cell>
          <cell r="F10468">
            <v>11.5</v>
          </cell>
          <cell r="G10468">
            <v>1097880</v>
          </cell>
          <cell r="H10468">
            <v>1311.4</v>
          </cell>
        </row>
        <row r="10469">
          <cell r="A10469">
            <v>2007</v>
          </cell>
          <cell r="B10469" t="str">
            <v>Nenad Krstic</v>
          </cell>
          <cell r="D10469" t="str">
            <v>NJN</v>
          </cell>
          <cell r="F10469">
            <v>16.899999999999999</v>
          </cell>
          <cell r="G10469">
            <v>1080480</v>
          </cell>
          <cell r="H10469">
            <v>847.6</v>
          </cell>
        </row>
        <row r="10470">
          <cell r="A10470">
            <v>2007</v>
          </cell>
          <cell r="B10470" t="str">
            <v>Mikki Moore</v>
          </cell>
          <cell r="D10470" t="str">
            <v>NJN</v>
          </cell>
          <cell r="F10470">
            <v>14.8</v>
          </cell>
          <cell r="G10470">
            <v>1071225</v>
          </cell>
          <cell r="H10470">
            <v>2085.6</v>
          </cell>
        </row>
        <row r="10471">
          <cell r="A10471">
            <v>2007</v>
          </cell>
          <cell r="B10471" t="str">
            <v>Josh Boone</v>
          </cell>
          <cell r="D10471" t="str">
            <v>NJN</v>
          </cell>
          <cell r="F10471">
            <v>14.6</v>
          </cell>
          <cell r="G10471">
            <v>1053960</v>
          </cell>
          <cell r="H10471">
            <v>671</v>
          </cell>
        </row>
        <row r="10472">
          <cell r="A10472">
            <v>2007</v>
          </cell>
          <cell r="B10472" t="str">
            <v>Hassan Adams</v>
          </cell>
          <cell r="D10472" t="str">
            <v>NJN</v>
          </cell>
          <cell r="F10472">
            <v>13</v>
          </cell>
          <cell r="G10472">
            <v>412718</v>
          </cell>
          <cell r="H10472">
            <v>494.09999999999997</v>
          </cell>
        </row>
        <row r="10473">
          <cell r="A10473">
            <v>2007</v>
          </cell>
          <cell r="B10473" t="str">
            <v>Peja Stojakovic</v>
          </cell>
          <cell r="D10473" t="str">
            <v>NOK</v>
          </cell>
          <cell r="F10473">
            <v>15.8</v>
          </cell>
          <cell r="G10473">
            <v>10800000</v>
          </cell>
          <cell r="H10473">
            <v>425.1</v>
          </cell>
        </row>
        <row r="10474">
          <cell r="A10474">
            <v>2007</v>
          </cell>
          <cell r="B10474" t="str">
            <v>Tyson Chandler</v>
          </cell>
          <cell r="D10474" t="str">
            <v>NOK</v>
          </cell>
          <cell r="F10474">
            <v>17</v>
          </cell>
          <cell r="G10474">
            <v>9150000</v>
          </cell>
          <cell r="H10474">
            <v>2525.8000000000002</v>
          </cell>
        </row>
        <row r="10475">
          <cell r="A10475">
            <v>2007</v>
          </cell>
          <cell r="B10475" t="str">
            <v>Desmond Mason</v>
          </cell>
          <cell r="D10475" t="str">
            <v>NOK</v>
          </cell>
          <cell r="F10475">
            <v>10.8</v>
          </cell>
          <cell r="G10475">
            <v>8037037</v>
          </cell>
          <cell r="H10475">
            <v>2572.5</v>
          </cell>
        </row>
        <row r="10476">
          <cell r="A10476">
            <v>2007</v>
          </cell>
          <cell r="B10476" t="str">
            <v>Bobby Jackson</v>
          </cell>
          <cell r="D10476" t="str">
            <v>NOK</v>
          </cell>
          <cell r="F10476">
            <v>15.1</v>
          </cell>
          <cell r="G10476">
            <v>5259000</v>
          </cell>
          <cell r="H10476">
            <v>1332.8</v>
          </cell>
        </row>
        <row r="10477">
          <cell r="A10477">
            <v>2007</v>
          </cell>
          <cell r="B10477" t="str">
            <v>Marc Jackson</v>
          </cell>
          <cell r="D10477" t="str">
            <v>NOK</v>
          </cell>
          <cell r="F10477">
            <v>11.9</v>
          </cell>
          <cell r="G10477">
            <v>4875000</v>
          </cell>
          <cell r="H10477">
            <v>1024.8</v>
          </cell>
        </row>
        <row r="10478">
          <cell r="A10478">
            <v>2007</v>
          </cell>
          <cell r="B10478" t="str">
            <v>Chris Paul</v>
          </cell>
          <cell r="D10478" t="str">
            <v>NOK</v>
          </cell>
          <cell r="F10478">
            <v>22</v>
          </cell>
          <cell r="G10478">
            <v>3380160</v>
          </cell>
          <cell r="H10478">
            <v>2355.1999999999998</v>
          </cell>
        </row>
        <row r="10479">
          <cell r="A10479">
            <v>2007</v>
          </cell>
          <cell r="B10479" t="str">
            <v>Rasual Butler</v>
          </cell>
          <cell r="D10479" t="str">
            <v>NOK</v>
          </cell>
          <cell r="F10479">
            <v>10.8</v>
          </cell>
          <cell r="G10479">
            <v>3000000</v>
          </cell>
          <cell r="H10479">
            <v>2219.4</v>
          </cell>
        </row>
        <row r="10480">
          <cell r="A10480">
            <v>2007</v>
          </cell>
          <cell r="B10480" t="str">
            <v>David West</v>
          </cell>
          <cell r="D10480" t="str">
            <v>NOK</v>
          </cell>
          <cell r="F10480">
            <v>18.899999999999999</v>
          </cell>
          <cell r="G10480">
            <v>2051938</v>
          </cell>
          <cell r="H10480">
            <v>1898</v>
          </cell>
        </row>
        <row r="10481">
          <cell r="A10481">
            <v>2007</v>
          </cell>
          <cell r="B10481" t="str">
            <v>Hilton Armstrong</v>
          </cell>
          <cell r="D10481" t="str">
            <v>NOK</v>
          </cell>
          <cell r="F10481">
            <v>12.2</v>
          </cell>
          <cell r="G10481">
            <v>1767600</v>
          </cell>
          <cell r="H10481">
            <v>632.80000000000007</v>
          </cell>
        </row>
        <row r="10482">
          <cell r="A10482">
            <v>2007</v>
          </cell>
          <cell r="B10482" t="str">
            <v>Cedric Simmons</v>
          </cell>
          <cell r="D10482" t="str">
            <v>NOK</v>
          </cell>
          <cell r="F10482">
            <v>8</v>
          </cell>
          <cell r="G10482">
            <v>1515480</v>
          </cell>
          <cell r="H10482">
            <v>533.20000000000005</v>
          </cell>
        </row>
        <row r="10483">
          <cell r="A10483">
            <v>2007</v>
          </cell>
          <cell r="B10483" t="str">
            <v>Jannero Pargo</v>
          </cell>
          <cell r="D10483" t="str">
            <v>NOK</v>
          </cell>
          <cell r="F10483">
            <v>13.4</v>
          </cell>
          <cell r="G10483">
            <v>1000000</v>
          </cell>
          <cell r="H10483">
            <v>1713.8</v>
          </cell>
        </row>
        <row r="10484">
          <cell r="A10484">
            <v>2007</v>
          </cell>
          <cell r="B10484" t="str">
            <v>Linton Johnson</v>
          </cell>
          <cell r="D10484" t="str">
            <v>NOK</v>
          </cell>
          <cell r="F10484">
            <v>14</v>
          </cell>
          <cell r="G10484">
            <v>771331</v>
          </cell>
          <cell r="H10484">
            <v>718.2</v>
          </cell>
        </row>
        <row r="10485">
          <cell r="A10485">
            <v>2007</v>
          </cell>
          <cell r="B10485" t="str">
            <v>Brandon Bass</v>
          </cell>
          <cell r="D10485" t="str">
            <v>NOK</v>
          </cell>
          <cell r="F10485">
            <v>7.2</v>
          </cell>
          <cell r="G10485">
            <v>664209</v>
          </cell>
          <cell r="H10485">
            <v>161.70000000000002</v>
          </cell>
        </row>
        <row r="10486">
          <cell r="A10486">
            <v>2007</v>
          </cell>
          <cell r="B10486" t="str">
            <v>Devin Brown</v>
          </cell>
          <cell r="D10486" t="str">
            <v>NOK</v>
          </cell>
          <cell r="F10486">
            <v>14.3</v>
          </cell>
          <cell r="G10486">
            <v>564518</v>
          </cell>
          <cell r="H10486">
            <v>1664.6</v>
          </cell>
        </row>
        <row r="10487">
          <cell r="A10487">
            <v>2007</v>
          </cell>
          <cell r="B10487" t="str">
            <v>Marcus Vinicius</v>
          </cell>
          <cell r="D10487" t="str">
            <v>NOK</v>
          </cell>
          <cell r="F10487">
            <v>6.9</v>
          </cell>
          <cell r="G10487">
            <v>412718</v>
          </cell>
          <cell r="H10487">
            <v>102.7</v>
          </cell>
        </row>
        <row r="10488">
          <cell r="A10488">
            <v>2007</v>
          </cell>
          <cell r="B10488" t="str">
            <v>Jamal Crawford</v>
          </cell>
          <cell r="D10488" t="str">
            <v>NYK</v>
          </cell>
          <cell r="F10488">
            <v>14.5</v>
          </cell>
          <cell r="H10488">
            <v>2200.6999999999998</v>
          </cell>
        </row>
        <row r="10489">
          <cell r="A10489">
            <v>2007</v>
          </cell>
          <cell r="B10489" t="str">
            <v>Stephon Marbury</v>
          </cell>
          <cell r="D10489" t="str">
            <v>NYK</v>
          </cell>
          <cell r="F10489">
            <v>15.3</v>
          </cell>
          <cell r="H10489">
            <v>2745.4</v>
          </cell>
        </row>
        <row r="10490">
          <cell r="A10490">
            <v>2007</v>
          </cell>
          <cell r="B10490" t="str">
            <v>David Lee</v>
          </cell>
          <cell r="D10490" t="str">
            <v>NYK</v>
          </cell>
          <cell r="F10490">
            <v>20.2</v>
          </cell>
          <cell r="H10490">
            <v>1728.4</v>
          </cell>
        </row>
        <row r="10491">
          <cell r="A10491">
            <v>2007</v>
          </cell>
          <cell r="B10491" t="str">
            <v>Kelvin Cato</v>
          </cell>
          <cell r="D10491" t="str">
            <v>NYK</v>
          </cell>
          <cell r="F10491">
            <v>12.3</v>
          </cell>
          <cell r="H10491">
            <v>95.399999999999991</v>
          </cell>
        </row>
        <row r="10492">
          <cell r="A10492">
            <v>2007</v>
          </cell>
          <cell r="B10492" t="str">
            <v>Quentin Richardson</v>
          </cell>
          <cell r="D10492" t="str">
            <v>NYK</v>
          </cell>
          <cell r="F10492">
            <v>14.3</v>
          </cell>
          <cell r="H10492">
            <v>1621.9</v>
          </cell>
        </row>
        <row r="10493">
          <cell r="A10493">
            <v>2007</v>
          </cell>
          <cell r="B10493" t="str">
            <v>Mardy Collins</v>
          </cell>
          <cell r="D10493" t="str">
            <v>NYK</v>
          </cell>
          <cell r="F10493">
            <v>9.1999999999999993</v>
          </cell>
          <cell r="H10493">
            <v>774.80000000000007</v>
          </cell>
        </row>
        <row r="10494">
          <cell r="A10494">
            <v>2007</v>
          </cell>
          <cell r="B10494" t="str">
            <v>Renaldo Balkman</v>
          </cell>
          <cell r="D10494" t="str">
            <v>NYK</v>
          </cell>
          <cell r="F10494">
            <v>16.100000000000001</v>
          </cell>
          <cell r="H10494">
            <v>1060.8</v>
          </cell>
        </row>
        <row r="10495">
          <cell r="A10495">
            <v>2007</v>
          </cell>
          <cell r="B10495" t="str">
            <v>Nate Robinson</v>
          </cell>
          <cell r="D10495" t="str">
            <v>NYK</v>
          </cell>
          <cell r="F10495">
            <v>15.2</v>
          </cell>
          <cell r="H10495">
            <v>1356.8</v>
          </cell>
        </row>
        <row r="10496">
          <cell r="A10496">
            <v>2007</v>
          </cell>
          <cell r="B10496" t="str">
            <v>Eddy Curry</v>
          </cell>
          <cell r="D10496" t="str">
            <v>NYK</v>
          </cell>
          <cell r="F10496">
            <v>17</v>
          </cell>
          <cell r="H10496">
            <v>2851.2000000000003</v>
          </cell>
        </row>
        <row r="10497">
          <cell r="A10497">
            <v>2007</v>
          </cell>
          <cell r="B10497" t="str">
            <v>Randolph Morris</v>
          </cell>
          <cell r="D10497" t="str">
            <v>NYK</v>
          </cell>
          <cell r="F10497">
            <v>1.5</v>
          </cell>
          <cell r="H10497">
            <v>44</v>
          </cell>
        </row>
        <row r="10498">
          <cell r="A10498">
            <v>2007</v>
          </cell>
          <cell r="B10498" t="str">
            <v>Channing Frye</v>
          </cell>
          <cell r="D10498" t="str">
            <v>NYK</v>
          </cell>
          <cell r="F10498">
            <v>10.5</v>
          </cell>
          <cell r="H10498">
            <v>1893.6000000000001</v>
          </cell>
        </row>
        <row r="10499">
          <cell r="A10499">
            <v>2007</v>
          </cell>
          <cell r="B10499" t="str">
            <v>Jerome James</v>
          </cell>
          <cell r="D10499" t="str">
            <v>NYK</v>
          </cell>
          <cell r="F10499">
            <v>5.0999999999999996</v>
          </cell>
          <cell r="H10499">
            <v>274.7</v>
          </cell>
        </row>
        <row r="10500">
          <cell r="A10500">
            <v>2007</v>
          </cell>
          <cell r="B10500" t="str">
            <v>Steve Francis</v>
          </cell>
          <cell r="D10500" t="str">
            <v>NYK</v>
          </cell>
          <cell r="F10500">
            <v>15.1</v>
          </cell>
          <cell r="H10500">
            <v>1236.4000000000001</v>
          </cell>
        </row>
        <row r="10501">
          <cell r="A10501">
            <v>2007</v>
          </cell>
          <cell r="B10501" t="str">
            <v>Jared Jeffries</v>
          </cell>
          <cell r="D10501" t="str">
            <v>NYK</v>
          </cell>
          <cell r="F10501">
            <v>8.6</v>
          </cell>
          <cell r="H10501">
            <v>1309</v>
          </cell>
        </row>
        <row r="10502">
          <cell r="A10502">
            <v>2007</v>
          </cell>
          <cell r="B10502" t="str">
            <v>Malik Rose</v>
          </cell>
          <cell r="D10502" t="str">
            <v>NYK</v>
          </cell>
          <cell r="F10502">
            <v>7.7</v>
          </cell>
          <cell r="H10502">
            <v>812.5</v>
          </cell>
        </row>
        <row r="10503">
          <cell r="A10503">
            <v>2007</v>
          </cell>
          <cell r="B10503" t="str">
            <v>Grant Hill</v>
          </cell>
          <cell r="D10503" t="str">
            <v>ORL</v>
          </cell>
          <cell r="F10503">
            <v>16.3</v>
          </cell>
          <cell r="G10503">
            <v>16901500</v>
          </cell>
          <cell r="H10503">
            <v>2008.5</v>
          </cell>
        </row>
        <row r="10504">
          <cell r="A10504">
            <v>2007</v>
          </cell>
          <cell r="B10504" t="str">
            <v>Hedo Turkoglu</v>
          </cell>
          <cell r="D10504" t="str">
            <v>ORL</v>
          </cell>
          <cell r="F10504">
            <v>14.2</v>
          </cell>
          <cell r="G10504">
            <v>5883600</v>
          </cell>
          <cell r="H10504">
            <v>2270.3000000000002</v>
          </cell>
        </row>
        <row r="10505">
          <cell r="A10505">
            <v>2007</v>
          </cell>
          <cell r="B10505" t="str">
            <v>Tony Battie</v>
          </cell>
          <cell r="D10505" t="str">
            <v>ORL</v>
          </cell>
          <cell r="F10505">
            <v>9.8000000000000007</v>
          </cell>
          <cell r="G10505">
            <v>5746000</v>
          </cell>
          <cell r="H10505">
            <v>1577.3999999999999</v>
          </cell>
        </row>
        <row r="10506">
          <cell r="A10506">
            <v>2007</v>
          </cell>
          <cell r="B10506" t="str">
            <v>Darko Miličić</v>
          </cell>
          <cell r="D10506" t="str">
            <v>ORL</v>
          </cell>
          <cell r="F10506">
            <v>13.8</v>
          </cell>
          <cell r="G10506">
            <v>5218622</v>
          </cell>
          <cell r="H10506">
            <v>1912</v>
          </cell>
        </row>
        <row r="10507">
          <cell r="A10507">
            <v>2007</v>
          </cell>
          <cell r="B10507" t="str">
            <v>Dwight Howard</v>
          </cell>
          <cell r="D10507" t="str">
            <v>ORL</v>
          </cell>
          <cell r="F10507">
            <v>21.1</v>
          </cell>
          <cell r="G10507">
            <v>4806720</v>
          </cell>
          <cell r="H10507">
            <v>3025.7999999999997</v>
          </cell>
        </row>
        <row r="10508">
          <cell r="A10508">
            <v>2007</v>
          </cell>
          <cell r="B10508" t="str">
            <v>Carlos Arroyo</v>
          </cell>
          <cell r="D10508" t="str">
            <v>ORL</v>
          </cell>
          <cell r="F10508">
            <v>14.4</v>
          </cell>
          <cell r="G10508">
            <v>4100000</v>
          </cell>
          <cell r="H10508">
            <v>1303.2</v>
          </cell>
        </row>
        <row r="10509">
          <cell r="A10509">
            <v>2007</v>
          </cell>
          <cell r="B10509" t="str">
            <v>Pat Garrity</v>
          </cell>
          <cell r="D10509" t="str">
            <v>ORL</v>
          </cell>
          <cell r="F10509">
            <v>6.4</v>
          </cell>
          <cell r="G10509">
            <v>3525000</v>
          </cell>
          <cell r="H10509">
            <v>277.2</v>
          </cell>
        </row>
        <row r="10510">
          <cell r="A10510">
            <v>2007</v>
          </cell>
          <cell r="B10510" t="str">
            <v>Keyon Dooling</v>
          </cell>
          <cell r="D10510" t="str">
            <v>ORL</v>
          </cell>
          <cell r="F10510">
            <v>11.1</v>
          </cell>
          <cell r="G10510">
            <v>3348000</v>
          </cell>
          <cell r="H10510">
            <v>1432.2</v>
          </cell>
        </row>
        <row r="10511">
          <cell r="A10511">
            <v>2007</v>
          </cell>
          <cell r="B10511" t="str">
            <v>Trevor Ariza</v>
          </cell>
          <cell r="D10511" t="str">
            <v>ORL</v>
          </cell>
          <cell r="F10511">
            <v>16.2</v>
          </cell>
          <cell r="G10511">
            <v>3100000</v>
          </cell>
          <cell r="H10511">
            <v>1276.8</v>
          </cell>
        </row>
        <row r="10512">
          <cell r="A10512">
            <v>2007</v>
          </cell>
          <cell r="B10512" t="str">
            <v>Keith Bogans</v>
          </cell>
          <cell r="D10512" t="str">
            <v>ORL</v>
          </cell>
          <cell r="F10512">
            <v>9.1999999999999993</v>
          </cell>
          <cell r="G10512">
            <v>2510000</v>
          </cell>
          <cell r="H10512">
            <v>991.2</v>
          </cell>
        </row>
        <row r="10513">
          <cell r="A10513">
            <v>2007</v>
          </cell>
          <cell r="B10513" t="str">
            <v>J.J. Redick</v>
          </cell>
          <cell r="D10513" t="str">
            <v>ORL</v>
          </cell>
          <cell r="F10513">
            <v>13</v>
          </cell>
          <cell r="G10513">
            <v>1860720</v>
          </cell>
          <cell r="H10513">
            <v>621.6</v>
          </cell>
        </row>
        <row r="10514">
          <cell r="A10514">
            <v>2007</v>
          </cell>
          <cell r="B10514" t="str">
            <v>Jameer Nelson</v>
          </cell>
          <cell r="D10514" t="str">
            <v>ORL</v>
          </cell>
          <cell r="F10514">
            <v>13.9</v>
          </cell>
          <cell r="G10514">
            <v>1272120</v>
          </cell>
          <cell r="H10514">
            <v>2333.1</v>
          </cell>
        </row>
        <row r="10515">
          <cell r="A10515">
            <v>2007</v>
          </cell>
          <cell r="B10515" t="str">
            <v>Bo Outlaw</v>
          </cell>
          <cell r="D10515" t="str">
            <v>ORL</v>
          </cell>
          <cell r="F10515">
            <v>11.4</v>
          </cell>
          <cell r="G10515">
            <v>1178348</v>
          </cell>
          <cell r="H10515">
            <v>459.2</v>
          </cell>
        </row>
        <row r="10516">
          <cell r="A10516">
            <v>2007</v>
          </cell>
          <cell r="B10516" t="str">
            <v>Travis Diener</v>
          </cell>
          <cell r="D10516" t="str">
            <v>ORL</v>
          </cell>
          <cell r="F10516">
            <v>11.6</v>
          </cell>
          <cell r="G10516">
            <v>664209</v>
          </cell>
          <cell r="H10516">
            <v>288.59999999999997</v>
          </cell>
        </row>
        <row r="10517">
          <cell r="A10517">
            <v>2007</v>
          </cell>
          <cell r="B10517" t="str">
            <v>James Augustine</v>
          </cell>
          <cell r="D10517" t="str">
            <v>ORL</v>
          </cell>
          <cell r="F10517">
            <v>16.600000000000001</v>
          </cell>
          <cell r="G10517">
            <v>412718</v>
          </cell>
          <cell r="H10517">
            <v>7</v>
          </cell>
        </row>
        <row r="10518">
          <cell r="A10518">
            <v>2007</v>
          </cell>
          <cell r="B10518" t="str">
            <v>Samuel Dalembert</v>
          </cell>
          <cell r="D10518" t="str">
            <v>PHI</v>
          </cell>
          <cell r="F10518">
            <v>16.100000000000001</v>
          </cell>
          <cell r="G10518">
            <v>9464307</v>
          </cell>
          <cell r="H10518">
            <v>2533.7999999999997</v>
          </cell>
        </row>
        <row r="10519">
          <cell r="A10519">
            <v>2007</v>
          </cell>
          <cell r="B10519" t="str">
            <v>Kyle Korver</v>
          </cell>
          <cell r="D10519" t="str">
            <v>PHI</v>
          </cell>
          <cell r="F10519">
            <v>14.2</v>
          </cell>
          <cell r="G10519">
            <v>4018182</v>
          </cell>
          <cell r="H10519">
            <v>2286.6</v>
          </cell>
        </row>
        <row r="10520">
          <cell r="A10520">
            <v>2007</v>
          </cell>
          <cell r="B10520" t="str">
            <v>Kevin Ollie</v>
          </cell>
          <cell r="D10520" t="str">
            <v>PHI</v>
          </cell>
          <cell r="F10520">
            <v>8.4</v>
          </cell>
          <cell r="G10520">
            <v>3196050</v>
          </cell>
          <cell r="H10520">
            <v>916.90000000000009</v>
          </cell>
        </row>
        <row r="10521">
          <cell r="A10521">
            <v>2007</v>
          </cell>
          <cell r="B10521" t="str">
            <v>Steven Hunter</v>
          </cell>
          <cell r="D10521" t="str">
            <v>PHI</v>
          </cell>
          <cell r="F10521">
            <v>12.3</v>
          </cell>
          <cell r="G10521">
            <v>3024000</v>
          </cell>
          <cell r="H10521">
            <v>1603</v>
          </cell>
        </row>
        <row r="10522">
          <cell r="A10522">
            <v>2007</v>
          </cell>
          <cell r="B10522" t="str">
            <v>Willie Green</v>
          </cell>
          <cell r="D10522" t="str">
            <v>PHI</v>
          </cell>
          <cell r="F10522">
            <v>10.3</v>
          </cell>
          <cell r="G10522">
            <v>2800000</v>
          </cell>
          <cell r="H10522">
            <v>1842.6</v>
          </cell>
        </row>
        <row r="10523">
          <cell r="A10523">
            <v>2007</v>
          </cell>
          <cell r="B10523" t="str">
            <v>Andre Iguodala</v>
          </cell>
          <cell r="D10523" t="str">
            <v>PHI</v>
          </cell>
          <cell r="F10523">
            <v>18.100000000000001</v>
          </cell>
          <cell r="G10523">
            <v>2201640</v>
          </cell>
          <cell r="H10523">
            <v>3062.7999999999997</v>
          </cell>
        </row>
        <row r="10524">
          <cell r="A10524">
            <v>2007</v>
          </cell>
          <cell r="B10524" t="str">
            <v>Rodney Carney</v>
          </cell>
          <cell r="D10524" t="str">
            <v>PHI</v>
          </cell>
          <cell r="F10524">
            <v>11.4</v>
          </cell>
          <cell r="G10524">
            <v>1439760</v>
          </cell>
          <cell r="H10524">
            <v>1165.8</v>
          </cell>
        </row>
        <row r="10525">
          <cell r="A10525">
            <v>2007</v>
          </cell>
          <cell r="B10525" t="str">
            <v>Shavlik Randolph</v>
          </cell>
          <cell r="D10525" t="str">
            <v>PHI</v>
          </cell>
          <cell r="F10525">
            <v>15.3</v>
          </cell>
          <cell r="G10525">
            <v>1000000</v>
          </cell>
          <cell r="H10525">
            <v>179.4</v>
          </cell>
        </row>
        <row r="10526">
          <cell r="A10526">
            <v>2007</v>
          </cell>
          <cell r="B10526" t="str">
            <v>Bobby Jones</v>
          </cell>
          <cell r="D10526" t="str">
            <v>PHI</v>
          </cell>
          <cell r="F10526">
            <v>9.4</v>
          </cell>
          <cell r="G10526">
            <v>412718</v>
          </cell>
          <cell r="H10526">
            <v>334.4</v>
          </cell>
        </row>
        <row r="10527">
          <cell r="A10527">
            <v>2007</v>
          </cell>
          <cell r="B10527" t="str">
            <v>Alan Henderson</v>
          </cell>
          <cell r="D10527" t="str">
            <v>PHI</v>
          </cell>
          <cell r="F10527">
            <v>15.7</v>
          </cell>
          <cell r="H10527">
            <v>418</v>
          </cell>
        </row>
        <row r="10528">
          <cell r="A10528">
            <v>2007</v>
          </cell>
          <cell r="B10528" t="str">
            <v>Lou Williams</v>
          </cell>
          <cell r="D10528" t="str">
            <v>PHI</v>
          </cell>
          <cell r="F10528">
            <v>14.6</v>
          </cell>
          <cell r="H10528">
            <v>689.30000000000007</v>
          </cell>
        </row>
        <row r="10529">
          <cell r="A10529">
            <v>2007</v>
          </cell>
          <cell r="B10529" t="str">
            <v>Ivan McFarlin</v>
          </cell>
          <cell r="D10529" t="str">
            <v>PHI</v>
          </cell>
          <cell r="F10529">
            <v>12.2</v>
          </cell>
          <cell r="H10529">
            <v>40.700000000000003</v>
          </cell>
        </row>
        <row r="10530">
          <cell r="A10530">
            <v>2007</v>
          </cell>
          <cell r="B10530" t="str">
            <v>Shawn Marion</v>
          </cell>
          <cell r="D10530" t="str">
            <v>PHO</v>
          </cell>
          <cell r="F10530">
            <v>20.8</v>
          </cell>
          <cell r="G10530">
            <v>15070000</v>
          </cell>
          <cell r="H10530">
            <v>3008</v>
          </cell>
        </row>
        <row r="10531">
          <cell r="A10531">
            <v>2007</v>
          </cell>
          <cell r="B10531" t="str">
            <v>Steve Nash</v>
          </cell>
          <cell r="D10531" t="str">
            <v>PHO</v>
          </cell>
          <cell r="F10531">
            <v>23.8</v>
          </cell>
          <cell r="G10531">
            <v>10500000</v>
          </cell>
          <cell r="H10531">
            <v>2682.7999999999997</v>
          </cell>
        </row>
        <row r="10532">
          <cell r="A10532">
            <v>2007</v>
          </cell>
          <cell r="B10532" t="str">
            <v>Kurt Thomas</v>
          </cell>
          <cell r="D10532" t="str">
            <v>PHO</v>
          </cell>
          <cell r="F10532">
            <v>11.4</v>
          </cell>
          <cell r="G10532">
            <v>7821482</v>
          </cell>
          <cell r="H10532">
            <v>1206</v>
          </cell>
        </row>
        <row r="10533">
          <cell r="A10533">
            <v>2007</v>
          </cell>
          <cell r="B10533" t="str">
            <v>Raja Bell</v>
          </cell>
          <cell r="D10533" t="str">
            <v>PHO</v>
          </cell>
          <cell r="F10533">
            <v>12</v>
          </cell>
          <cell r="G10533">
            <v>4500000</v>
          </cell>
          <cell r="H10533">
            <v>2917.2</v>
          </cell>
        </row>
        <row r="10534">
          <cell r="A10534">
            <v>2007</v>
          </cell>
          <cell r="B10534" t="str">
            <v>Marcus Banks</v>
          </cell>
          <cell r="D10534" t="str">
            <v>PHO</v>
          </cell>
          <cell r="F10534">
            <v>11.3</v>
          </cell>
          <cell r="G10534">
            <v>3672414</v>
          </cell>
          <cell r="H10534">
            <v>503.99999999999994</v>
          </cell>
        </row>
        <row r="10535">
          <cell r="A10535">
            <v>2007</v>
          </cell>
          <cell r="B10535" t="str">
            <v>James Jones</v>
          </cell>
          <cell r="D10535" t="str">
            <v>PHO</v>
          </cell>
          <cell r="F10535">
            <v>10.8</v>
          </cell>
          <cell r="G10535">
            <v>2650000</v>
          </cell>
          <cell r="H10535">
            <v>1375.6000000000001</v>
          </cell>
        </row>
        <row r="10536">
          <cell r="A10536">
            <v>2007</v>
          </cell>
          <cell r="B10536" t="str">
            <v>Boris Diaw</v>
          </cell>
          <cell r="D10536" t="str">
            <v>PHO</v>
          </cell>
          <cell r="F10536">
            <v>13</v>
          </cell>
          <cell r="G10536">
            <v>1870501</v>
          </cell>
          <cell r="H10536">
            <v>2270.3000000000002</v>
          </cell>
        </row>
        <row r="10537">
          <cell r="A10537">
            <v>2007</v>
          </cell>
          <cell r="B10537" t="str">
            <v>Leandro Barbosa</v>
          </cell>
          <cell r="D10537" t="str">
            <v>PHO</v>
          </cell>
          <cell r="F10537">
            <v>18.399999999999999</v>
          </cell>
          <cell r="G10537">
            <v>1679733</v>
          </cell>
          <cell r="H10537">
            <v>2616</v>
          </cell>
        </row>
        <row r="10538">
          <cell r="A10538">
            <v>2007</v>
          </cell>
          <cell r="B10538" t="str">
            <v>Jalen Rose</v>
          </cell>
          <cell r="D10538" t="str">
            <v>PHO</v>
          </cell>
          <cell r="F10538">
            <v>13.4</v>
          </cell>
          <cell r="G10538">
            <v>1540000</v>
          </cell>
          <cell r="H10538">
            <v>246.5</v>
          </cell>
        </row>
        <row r="10539">
          <cell r="A10539">
            <v>2007</v>
          </cell>
          <cell r="B10539" t="str">
            <v>Eric Piatkowski</v>
          </cell>
          <cell r="D10539" t="str">
            <v>PHO</v>
          </cell>
          <cell r="F10539">
            <v>7.7</v>
          </cell>
          <cell r="G10539">
            <v>1178348</v>
          </cell>
          <cell r="H10539">
            <v>72.599999999999994</v>
          </cell>
        </row>
        <row r="10540">
          <cell r="A10540">
            <v>2007</v>
          </cell>
          <cell r="B10540" t="str">
            <v>Jumaine Jones</v>
          </cell>
          <cell r="D10540" t="str">
            <v>PHO</v>
          </cell>
          <cell r="F10540">
            <v>3.2</v>
          </cell>
          <cell r="G10540">
            <v>998967</v>
          </cell>
          <cell r="H10540">
            <v>138.6</v>
          </cell>
        </row>
        <row r="10541">
          <cell r="A10541">
            <v>2007</v>
          </cell>
          <cell r="B10541" t="str">
            <v>Sean Marks</v>
          </cell>
          <cell r="D10541" t="str">
            <v>PHO</v>
          </cell>
          <cell r="F10541">
            <v>6.7</v>
          </cell>
          <cell r="G10541">
            <v>932015</v>
          </cell>
          <cell r="H10541">
            <v>17.100000000000001</v>
          </cell>
        </row>
        <row r="10542">
          <cell r="A10542">
            <v>2007</v>
          </cell>
          <cell r="B10542" t="str">
            <v>Pat Burke</v>
          </cell>
          <cell r="D10542" t="str">
            <v>PHO</v>
          </cell>
          <cell r="F10542">
            <v>9.3000000000000007</v>
          </cell>
          <cell r="G10542">
            <v>810000</v>
          </cell>
          <cell r="H10542">
            <v>163.29999999999998</v>
          </cell>
        </row>
        <row r="10543">
          <cell r="A10543">
            <v>2007</v>
          </cell>
          <cell r="B10543" t="str">
            <v>Amar'e Stoudemire</v>
          </cell>
          <cell r="D10543" t="str">
            <v>PHO</v>
          </cell>
          <cell r="F10543">
            <v>23.1</v>
          </cell>
          <cell r="H10543">
            <v>2689.6</v>
          </cell>
        </row>
        <row r="10544">
          <cell r="A10544">
            <v>2007</v>
          </cell>
          <cell r="B10544" t="str">
            <v>Zach Randolph</v>
          </cell>
          <cell r="D10544" t="str">
            <v>POR</v>
          </cell>
          <cell r="F10544">
            <v>22.8</v>
          </cell>
          <cell r="G10544">
            <v>12000000</v>
          </cell>
          <cell r="H10544">
            <v>2427.6000000000004</v>
          </cell>
        </row>
        <row r="10545">
          <cell r="A10545">
            <v>2007</v>
          </cell>
          <cell r="B10545" t="str">
            <v>Raef LaFrentz</v>
          </cell>
          <cell r="D10545" t="str">
            <v>POR</v>
          </cell>
          <cell r="F10545">
            <v>8.6999999999999993</v>
          </cell>
          <cell r="G10545">
            <v>11532037</v>
          </cell>
          <cell r="H10545">
            <v>351</v>
          </cell>
        </row>
        <row r="10546">
          <cell r="A10546">
            <v>2007</v>
          </cell>
          <cell r="B10546" t="str">
            <v>Jamaal Magloire</v>
          </cell>
          <cell r="D10546" t="str">
            <v>POR</v>
          </cell>
          <cell r="F10546">
            <v>11.5</v>
          </cell>
          <cell r="G10546">
            <v>8433334</v>
          </cell>
          <cell r="H10546">
            <v>1701</v>
          </cell>
        </row>
        <row r="10547">
          <cell r="A10547">
            <v>2007</v>
          </cell>
          <cell r="B10547" t="str">
            <v>Joel Przybilla</v>
          </cell>
          <cell r="D10547" t="str">
            <v>POR</v>
          </cell>
          <cell r="F10547">
            <v>7.4</v>
          </cell>
          <cell r="G10547">
            <v>5215000</v>
          </cell>
          <cell r="H10547">
            <v>700.9</v>
          </cell>
        </row>
        <row r="10548">
          <cell r="A10548">
            <v>2007</v>
          </cell>
          <cell r="B10548" t="str">
            <v>LaMarcus Aldridge</v>
          </cell>
          <cell r="D10548" t="str">
            <v>POR</v>
          </cell>
          <cell r="F10548">
            <v>17.100000000000001</v>
          </cell>
          <cell r="G10548">
            <v>4027320</v>
          </cell>
          <cell r="H10548">
            <v>1392.3000000000002</v>
          </cell>
        </row>
        <row r="10549">
          <cell r="A10549">
            <v>2007</v>
          </cell>
          <cell r="B10549" t="str">
            <v>Martell Webster</v>
          </cell>
          <cell r="D10549" t="str">
            <v>POR</v>
          </cell>
          <cell r="F10549">
            <v>9.9</v>
          </cell>
          <cell r="G10549">
            <v>2780160</v>
          </cell>
          <cell r="H10549">
            <v>1763</v>
          </cell>
        </row>
        <row r="10550">
          <cell r="A10550">
            <v>2007</v>
          </cell>
          <cell r="B10550" t="str">
            <v>Dan Dickau</v>
          </cell>
          <cell r="D10550" t="str">
            <v>POR</v>
          </cell>
          <cell r="F10550">
            <v>12.2</v>
          </cell>
          <cell r="G10550">
            <v>2753218</v>
          </cell>
          <cell r="H10550">
            <v>445</v>
          </cell>
        </row>
        <row r="10551">
          <cell r="A10551">
            <v>2007</v>
          </cell>
          <cell r="B10551" t="str">
            <v>Brandon Roy</v>
          </cell>
          <cell r="D10551" t="str">
            <v>POR</v>
          </cell>
          <cell r="F10551">
            <v>18</v>
          </cell>
          <cell r="G10551">
            <v>2681880</v>
          </cell>
          <cell r="H10551">
            <v>2017.8</v>
          </cell>
        </row>
        <row r="10552">
          <cell r="A10552">
            <v>2007</v>
          </cell>
          <cell r="B10552" t="str">
            <v>Travis Outlaw</v>
          </cell>
          <cell r="D10552" t="str">
            <v>POR</v>
          </cell>
          <cell r="F10552">
            <v>15.3</v>
          </cell>
          <cell r="G10552">
            <v>1836426</v>
          </cell>
          <cell r="H10552">
            <v>1534.3</v>
          </cell>
        </row>
        <row r="10553">
          <cell r="A10553">
            <v>2007</v>
          </cell>
          <cell r="B10553" t="str">
            <v>Jarrett Jack</v>
          </cell>
          <cell r="D10553" t="str">
            <v>POR</v>
          </cell>
          <cell r="F10553">
            <v>14.5</v>
          </cell>
          <cell r="G10553">
            <v>1137960</v>
          </cell>
          <cell r="H10553">
            <v>2654.4</v>
          </cell>
        </row>
        <row r="10554">
          <cell r="A10554">
            <v>2007</v>
          </cell>
          <cell r="B10554" t="str">
            <v>Sergio Rodriguez</v>
          </cell>
          <cell r="D10554" t="str">
            <v>POR</v>
          </cell>
          <cell r="F10554">
            <v>14.1</v>
          </cell>
          <cell r="G10554">
            <v>912000</v>
          </cell>
          <cell r="H10554">
            <v>864.30000000000007</v>
          </cell>
        </row>
        <row r="10555">
          <cell r="A10555">
            <v>2007</v>
          </cell>
          <cell r="B10555" t="str">
            <v>Ime Udoka</v>
          </cell>
          <cell r="D10555" t="str">
            <v>POR</v>
          </cell>
          <cell r="F10555">
            <v>12.1</v>
          </cell>
          <cell r="G10555">
            <v>744551</v>
          </cell>
          <cell r="H10555">
            <v>2145</v>
          </cell>
        </row>
        <row r="10556">
          <cell r="A10556">
            <v>2007</v>
          </cell>
          <cell r="B10556" t="str">
            <v>Stephen Graham</v>
          </cell>
          <cell r="D10556" t="str">
            <v>POR</v>
          </cell>
          <cell r="F10556">
            <v>5.4</v>
          </cell>
          <cell r="G10556">
            <v>259204</v>
          </cell>
          <cell r="H10556">
            <v>165.20000000000002</v>
          </cell>
        </row>
        <row r="10557">
          <cell r="A10557">
            <v>2007</v>
          </cell>
          <cell r="B10557" t="str">
            <v>Luke Schenscher</v>
          </cell>
          <cell r="D10557" t="str">
            <v>POR</v>
          </cell>
          <cell r="F10557">
            <v>3.9</v>
          </cell>
          <cell r="G10557">
            <v>55000</v>
          </cell>
          <cell r="H10557">
            <v>117.69999999999999</v>
          </cell>
        </row>
        <row r="10558">
          <cell r="A10558">
            <v>2007</v>
          </cell>
          <cell r="B10558" t="str">
            <v>Mike Bibby</v>
          </cell>
          <cell r="D10558" t="str">
            <v>SAC</v>
          </cell>
          <cell r="F10558">
            <v>16</v>
          </cell>
          <cell r="G10558">
            <v>12500000</v>
          </cell>
          <cell r="H10558">
            <v>2788</v>
          </cell>
        </row>
        <row r="10559">
          <cell r="A10559">
            <v>2007</v>
          </cell>
          <cell r="B10559" t="str">
            <v>Brad Miller</v>
          </cell>
          <cell r="D10559" t="str">
            <v>SAC</v>
          </cell>
          <cell r="F10559">
            <v>13.5</v>
          </cell>
          <cell r="G10559">
            <v>9625000</v>
          </cell>
          <cell r="H10559">
            <v>1782.9</v>
          </cell>
        </row>
        <row r="10560">
          <cell r="A10560">
            <v>2007</v>
          </cell>
          <cell r="B10560" t="str">
            <v>Kenny Thomas</v>
          </cell>
          <cell r="D10560" t="str">
            <v>SAC</v>
          </cell>
          <cell r="F10560">
            <v>10.199999999999999</v>
          </cell>
          <cell r="G10560">
            <v>7187500</v>
          </cell>
          <cell r="H10560">
            <v>1413.6000000000001</v>
          </cell>
        </row>
        <row r="10561">
          <cell r="A10561">
            <v>2007</v>
          </cell>
          <cell r="B10561" t="str">
            <v>Corliss Williamson</v>
          </cell>
          <cell r="D10561" t="str">
            <v>SAC</v>
          </cell>
          <cell r="F10561">
            <v>12.7</v>
          </cell>
          <cell r="G10561">
            <v>6500000</v>
          </cell>
          <cell r="H10561">
            <v>1339.6</v>
          </cell>
        </row>
        <row r="10562">
          <cell r="A10562">
            <v>2007</v>
          </cell>
          <cell r="B10562" t="str">
            <v>Shareef Abdur-Rahim</v>
          </cell>
          <cell r="D10562" t="str">
            <v>SAC</v>
          </cell>
          <cell r="F10562">
            <v>13.1</v>
          </cell>
          <cell r="G10562">
            <v>5400000</v>
          </cell>
          <cell r="H10562">
            <v>2016</v>
          </cell>
        </row>
        <row r="10563">
          <cell r="A10563">
            <v>2007</v>
          </cell>
          <cell r="B10563" t="str">
            <v>John Salmons</v>
          </cell>
          <cell r="D10563" t="str">
            <v>SAC</v>
          </cell>
          <cell r="F10563">
            <v>12.7</v>
          </cell>
          <cell r="G10563">
            <v>4400000</v>
          </cell>
          <cell r="H10563">
            <v>2133</v>
          </cell>
        </row>
        <row r="10564">
          <cell r="A10564">
            <v>2007</v>
          </cell>
          <cell r="B10564" t="str">
            <v>Quincy Douby</v>
          </cell>
          <cell r="D10564" t="str">
            <v>SAC</v>
          </cell>
          <cell r="F10564">
            <v>9</v>
          </cell>
          <cell r="G10564">
            <v>1240920</v>
          </cell>
          <cell r="H10564">
            <v>357</v>
          </cell>
        </row>
        <row r="10565">
          <cell r="A10565">
            <v>2007</v>
          </cell>
          <cell r="B10565" t="str">
            <v>Francisco Garcia</v>
          </cell>
          <cell r="D10565" t="str">
            <v>SAC</v>
          </cell>
          <cell r="F10565">
            <v>11.7</v>
          </cell>
          <cell r="G10565">
            <v>1092600</v>
          </cell>
          <cell r="H10565">
            <v>1406.2</v>
          </cell>
        </row>
        <row r="10566">
          <cell r="A10566">
            <v>2007</v>
          </cell>
          <cell r="B10566" t="str">
            <v>Maurice Taylor</v>
          </cell>
          <cell r="D10566" t="str">
            <v>SAC</v>
          </cell>
          <cell r="F10566">
            <v>6.3</v>
          </cell>
          <cell r="G10566">
            <v>1065918</v>
          </cell>
          <cell r="H10566">
            <v>103.19999999999999</v>
          </cell>
        </row>
        <row r="10567">
          <cell r="A10567">
            <v>2007</v>
          </cell>
          <cell r="B10567" t="str">
            <v>Kevin Martin</v>
          </cell>
          <cell r="D10567" t="str">
            <v>SAC</v>
          </cell>
          <cell r="F10567">
            <v>20.100000000000001</v>
          </cell>
          <cell r="G10567">
            <v>1002840</v>
          </cell>
          <cell r="H10567">
            <v>2816</v>
          </cell>
        </row>
        <row r="10568">
          <cell r="A10568">
            <v>2007</v>
          </cell>
          <cell r="B10568" t="str">
            <v>Ronnie Price</v>
          </cell>
          <cell r="D10568" t="str">
            <v>SAC</v>
          </cell>
          <cell r="F10568">
            <v>10.5</v>
          </cell>
          <cell r="G10568">
            <v>664209</v>
          </cell>
          <cell r="H10568">
            <v>562.59999999999991</v>
          </cell>
        </row>
        <row r="10569">
          <cell r="A10569">
            <v>2007</v>
          </cell>
          <cell r="B10569" t="str">
            <v>Justin Williams</v>
          </cell>
          <cell r="D10569" t="str">
            <v>SAC</v>
          </cell>
          <cell r="F10569">
            <v>17.3</v>
          </cell>
          <cell r="G10569">
            <v>261724</v>
          </cell>
          <cell r="H10569">
            <v>332.8</v>
          </cell>
        </row>
        <row r="10570">
          <cell r="A10570">
            <v>2007</v>
          </cell>
          <cell r="B10570" t="str">
            <v>Metta World</v>
          </cell>
          <cell r="D10570" t="str">
            <v>SAC</v>
          </cell>
          <cell r="F10570">
            <v>18.5</v>
          </cell>
          <cell r="H10570">
            <v>2639</v>
          </cell>
        </row>
        <row r="10571">
          <cell r="A10571">
            <v>2007</v>
          </cell>
          <cell r="B10571" t="str">
            <v>Tim Duncan</v>
          </cell>
          <cell r="D10571" t="str">
            <v>SAS</v>
          </cell>
          <cell r="F10571">
            <v>26.1</v>
          </cell>
          <cell r="G10571">
            <v>17429672</v>
          </cell>
          <cell r="H10571">
            <v>2728</v>
          </cell>
        </row>
        <row r="10572">
          <cell r="A10572">
            <v>2007</v>
          </cell>
          <cell r="B10572" t="str">
            <v>Tony Parker</v>
          </cell>
          <cell r="D10572" t="str">
            <v>SAS</v>
          </cell>
          <cell r="F10572">
            <v>21.4</v>
          </cell>
          <cell r="G10572">
            <v>9450000</v>
          </cell>
          <cell r="H10572">
            <v>2502.5</v>
          </cell>
        </row>
        <row r="10573">
          <cell r="A10573">
            <v>2007</v>
          </cell>
          <cell r="B10573" t="str">
            <v>Manu Ginóbili</v>
          </cell>
          <cell r="D10573" t="str">
            <v>SAS</v>
          </cell>
          <cell r="F10573">
            <v>24.1</v>
          </cell>
          <cell r="G10573">
            <v>8254375</v>
          </cell>
          <cell r="H10573">
            <v>2062.5</v>
          </cell>
        </row>
        <row r="10574">
          <cell r="A10574">
            <v>2007</v>
          </cell>
          <cell r="B10574" t="str">
            <v>Brent Barry</v>
          </cell>
          <cell r="D10574" t="str">
            <v>SAS</v>
          </cell>
          <cell r="F10574">
            <v>16.600000000000001</v>
          </cell>
          <cell r="G10574">
            <v>5117880</v>
          </cell>
          <cell r="H10574">
            <v>1627.5</v>
          </cell>
        </row>
        <row r="10575">
          <cell r="A10575">
            <v>2007</v>
          </cell>
          <cell r="B10575" t="str">
            <v>Bruce Bowen</v>
          </cell>
          <cell r="D10575" t="str">
            <v>SAS</v>
          </cell>
          <cell r="F10575">
            <v>7.1</v>
          </cell>
          <cell r="G10575">
            <v>3750000</v>
          </cell>
          <cell r="H10575">
            <v>2460</v>
          </cell>
        </row>
        <row r="10576">
          <cell r="A10576">
            <v>2007</v>
          </cell>
          <cell r="B10576" t="str">
            <v>Robert Horry</v>
          </cell>
          <cell r="D10576" t="str">
            <v>SAS</v>
          </cell>
          <cell r="F10576">
            <v>11.9</v>
          </cell>
          <cell r="G10576">
            <v>3315000</v>
          </cell>
          <cell r="H10576">
            <v>1122</v>
          </cell>
        </row>
        <row r="10577">
          <cell r="A10577">
            <v>2007</v>
          </cell>
          <cell r="B10577" t="str">
            <v>Francisco Elson</v>
          </cell>
          <cell r="D10577" t="str">
            <v>SAS</v>
          </cell>
          <cell r="F10577">
            <v>11.2</v>
          </cell>
          <cell r="G10577">
            <v>3000000</v>
          </cell>
          <cell r="H10577">
            <v>1330</v>
          </cell>
        </row>
        <row r="10578">
          <cell r="A10578">
            <v>2007</v>
          </cell>
          <cell r="B10578" t="str">
            <v>Michael Finley</v>
          </cell>
          <cell r="D10578" t="str">
            <v>SAS</v>
          </cell>
          <cell r="F10578">
            <v>13.7</v>
          </cell>
          <cell r="G10578">
            <v>2889000</v>
          </cell>
          <cell r="H10578">
            <v>1820.3999999999999</v>
          </cell>
        </row>
        <row r="10579">
          <cell r="A10579">
            <v>2007</v>
          </cell>
          <cell r="B10579" t="str">
            <v>Fabricio Oberto</v>
          </cell>
          <cell r="D10579" t="str">
            <v>SAS</v>
          </cell>
          <cell r="F10579">
            <v>11.9</v>
          </cell>
          <cell r="G10579">
            <v>2500000</v>
          </cell>
          <cell r="H10579">
            <v>1366.7</v>
          </cell>
        </row>
        <row r="10580">
          <cell r="A10580">
            <v>2007</v>
          </cell>
          <cell r="B10580" t="str">
            <v>Jackie Butler</v>
          </cell>
          <cell r="D10580" t="str">
            <v>SAS</v>
          </cell>
          <cell r="F10580">
            <v>9.6</v>
          </cell>
          <cell r="G10580">
            <v>2200000</v>
          </cell>
          <cell r="H10580">
            <v>103.4</v>
          </cell>
        </row>
        <row r="10581">
          <cell r="A10581">
            <v>2007</v>
          </cell>
          <cell r="B10581" t="str">
            <v>Matt Bonner</v>
          </cell>
          <cell r="D10581" t="str">
            <v>SAS</v>
          </cell>
          <cell r="F10581">
            <v>16.399999999999999</v>
          </cell>
          <cell r="G10581">
            <v>2000000</v>
          </cell>
          <cell r="H10581">
            <v>655.19999999999993</v>
          </cell>
        </row>
        <row r="10582">
          <cell r="A10582">
            <v>2007</v>
          </cell>
          <cell r="B10582" t="str">
            <v>Jacque Vaughn</v>
          </cell>
          <cell r="D10582" t="str">
            <v>SAS</v>
          </cell>
          <cell r="F10582">
            <v>10.9</v>
          </cell>
          <cell r="G10582">
            <v>1071225</v>
          </cell>
          <cell r="H10582">
            <v>761.6</v>
          </cell>
        </row>
        <row r="10583">
          <cell r="A10583">
            <v>2007</v>
          </cell>
          <cell r="B10583" t="str">
            <v>Beno Udrih</v>
          </cell>
          <cell r="D10583" t="str">
            <v>SAS</v>
          </cell>
          <cell r="F10583">
            <v>10.3</v>
          </cell>
          <cell r="G10583">
            <v>967920</v>
          </cell>
          <cell r="H10583">
            <v>949</v>
          </cell>
        </row>
        <row r="10584">
          <cell r="A10584">
            <v>2007</v>
          </cell>
          <cell r="B10584" t="str">
            <v>James White</v>
          </cell>
          <cell r="D10584" t="str">
            <v>SAS</v>
          </cell>
          <cell r="F10584">
            <v>12.1</v>
          </cell>
          <cell r="G10584">
            <v>405435</v>
          </cell>
          <cell r="H10584">
            <v>136.80000000000001</v>
          </cell>
        </row>
        <row r="10585">
          <cell r="A10585">
            <v>2007</v>
          </cell>
          <cell r="B10585" t="str">
            <v>Ray Allen</v>
          </cell>
          <cell r="D10585" t="str">
            <v>SEA</v>
          </cell>
          <cell r="F10585">
            <v>21.6</v>
          </cell>
          <cell r="G10585">
            <v>14611570</v>
          </cell>
          <cell r="H10585">
            <v>2216.5</v>
          </cell>
        </row>
        <row r="10586">
          <cell r="A10586">
            <v>2007</v>
          </cell>
          <cell r="B10586" t="str">
            <v>Rashard Lewis</v>
          </cell>
          <cell r="D10586" t="str">
            <v>SEA</v>
          </cell>
          <cell r="F10586">
            <v>20.7</v>
          </cell>
          <cell r="G10586">
            <v>9350649</v>
          </cell>
          <cell r="H10586">
            <v>2346</v>
          </cell>
        </row>
        <row r="10587">
          <cell r="A10587">
            <v>2007</v>
          </cell>
          <cell r="B10587" t="str">
            <v>Danny Fortson</v>
          </cell>
          <cell r="D10587" t="str">
            <v>SEA</v>
          </cell>
          <cell r="F10587">
            <v>4.3</v>
          </cell>
          <cell r="G10587">
            <v>6596990</v>
          </cell>
          <cell r="H10587">
            <v>158.20000000000002</v>
          </cell>
        </row>
        <row r="10588">
          <cell r="A10588">
            <v>2007</v>
          </cell>
          <cell r="B10588" t="str">
            <v>Chris Wilcox</v>
          </cell>
          <cell r="D10588" t="str">
            <v>SEA</v>
          </cell>
          <cell r="F10588">
            <v>16.600000000000001</v>
          </cell>
          <cell r="G10588">
            <v>6250000</v>
          </cell>
          <cell r="H10588">
            <v>2583</v>
          </cell>
        </row>
        <row r="10589">
          <cell r="A10589">
            <v>2007</v>
          </cell>
          <cell r="B10589" t="str">
            <v>Earl Watson</v>
          </cell>
          <cell r="D10589" t="str">
            <v>SEA</v>
          </cell>
          <cell r="F10589">
            <v>13.5</v>
          </cell>
          <cell r="G10589">
            <v>5400000</v>
          </cell>
          <cell r="H10589">
            <v>2148.2999999999997</v>
          </cell>
        </row>
        <row r="10590">
          <cell r="A10590">
            <v>2007</v>
          </cell>
          <cell r="B10590" t="str">
            <v>Damien Wilkins</v>
          </cell>
          <cell r="D10590" t="str">
            <v>SEA</v>
          </cell>
          <cell r="F10590">
            <v>13.1</v>
          </cell>
          <cell r="G10590">
            <v>2700000</v>
          </cell>
          <cell r="H10590">
            <v>2033.6000000000001</v>
          </cell>
        </row>
        <row r="10591">
          <cell r="A10591">
            <v>2007</v>
          </cell>
          <cell r="B10591" t="str">
            <v>Nick Collison</v>
          </cell>
          <cell r="D10591" t="str">
            <v>SEA</v>
          </cell>
          <cell r="F10591">
            <v>14.2</v>
          </cell>
          <cell r="G10591">
            <v>2501070</v>
          </cell>
          <cell r="H10591">
            <v>2378</v>
          </cell>
        </row>
        <row r="10592">
          <cell r="A10592">
            <v>2007</v>
          </cell>
          <cell r="B10592" t="str">
            <v>Luke Ridnour</v>
          </cell>
          <cell r="D10592" t="str">
            <v>SEA</v>
          </cell>
          <cell r="F10592">
            <v>13.7</v>
          </cell>
          <cell r="G10592">
            <v>2425878</v>
          </cell>
          <cell r="H10592">
            <v>2094.5</v>
          </cell>
        </row>
        <row r="10593">
          <cell r="A10593">
            <v>2007</v>
          </cell>
          <cell r="B10593" t="str">
            <v>Mouhamed Sene</v>
          </cell>
          <cell r="D10593" t="str">
            <v>SEA</v>
          </cell>
          <cell r="F10593">
            <v>8.5</v>
          </cell>
          <cell r="G10593">
            <v>1958640</v>
          </cell>
          <cell r="H10593">
            <v>168</v>
          </cell>
        </row>
        <row r="10594">
          <cell r="A10594">
            <v>2007</v>
          </cell>
          <cell r="B10594" t="str">
            <v>Johan Petro</v>
          </cell>
          <cell r="D10594" t="str">
            <v>SEA</v>
          </cell>
          <cell r="F10594">
            <v>11.6</v>
          </cell>
          <cell r="G10594">
            <v>1006800</v>
          </cell>
          <cell r="H10594">
            <v>1506.6000000000001</v>
          </cell>
        </row>
        <row r="10595">
          <cell r="A10595">
            <v>2007</v>
          </cell>
          <cell r="B10595" t="str">
            <v>Mickael Gelabale</v>
          </cell>
          <cell r="D10595" t="str">
            <v>SEA</v>
          </cell>
          <cell r="F10595">
            <v>9.8000000000000007</v>
          </cell>
          <cell r="G10595">
            <v>802000</v>
          </cell>
          <cell r="H10595">
            <v>1239</v>
          </cell>
        </row>
        <row r="10596">
          <cell r="A10596">
            <v>2007</v>
          </cell>
          <cell r="B10596" t="str">
            <v>Mike Wilks</v>
          </cell>
          <cell r="D10596" t="str">
            <v>SEA</v>
          </cell>
          <cell r="F10596">
            <v>12.7</v>
          </cell>
          <cell r="G10596">
            <v>798112</v>
          </cell>
          <cell r="H10596">
            <v>535.80000000000007</v>
          </cell>
        </row>
        <row r="10597">
          <cell r="A10597">
            <v>2007</v>
          </cell>
          <cell r="B10597" t="str">
            <v>Desmon Farmer</v>
          </cell>
          <cell r="D10597" t="str">
            <v>SEA</v>
          </cell>
          <cell r="F10597">
            <v>15.4</v>
          </cell>
          <cell r="G10597">
            <v>275404</v>
          </cell>
          <cell r="H10597">
            <v>32</v>
          </cell>
        </row>
        <row r="10598">
          <cell r="A10598">
            <v>2007</v>
          </cell>
          <cell r="B10598" t="str">
            <v>Andre Brown</v>
          </cell>
          <cell r="D10598" t="str">
            <v>SEA</v>
          </cell>
          <cell r="F10598">
            <v>11.1</v>
          </cell>
          <cell r="G10598">
            <v>241591</v>
          </cell>
          <cell r="H10598">
            <v>269.8</v>
          </cell>
        </row>
        <row r="10599">
          <cell r="A10599">
            <v>2007</v>
          </cell>
          <cell r="B10599" t="str">
            <v>Rasho Nesterović</v>
          </cell>
          <cell r="D10599" t="str">
            <v>TOR</v>
          </cell>
          <cell r="F10599">
            <v>13.9</v>
          </cell>
          <cell r="G10599">
            <v>7280000</v>
          </cell>
          <cell r="H10599">
            <v>1680</v>
          </cell>
        </row>
        <row r="10600">
          <cell r="A10600">
            <v>2007</v>
          </cell>
          <cell r="B10600" t="str">
            <v>Morris Peterson</v>
          </cell>
          <cell r="D10600" t="str">
            <v>TOR</v>
          </cell>
          <cell r="F10600">
            <v>13.2</v>
          </cell>
          <cell r="G10600">
            <v>4550000</v>
          </cell>
          <cell r="H10600">
            <v>1512.3</v>
          </cell>
        </row>
        <row r="10601">
          <cell r="A10601">
            <v>2007</v>
          </cell>
          <cell r="B10601" t="str">
            <v>Andrea Bargnani</v>
          </cell>
          <cell r="D10601" t="str">
            <v>TOR</v>
          </cell>
          <cell r="F10601">
            <v>12.8</v>
          </cell>
          <cell r="G10601">
            <v>4501200</v>
          </cell>
          <cell r="H10601">
            <v>1631.5</v>
          </cell>
        </row>
        <row r="10602">
          <cell r="A10602">
            <v>2007</v>
          </cell>
          <cell r="B10602" t="str">
            <v>Chris Bosh</v>
          </cell>
          <cell r="D10602" t="str">
            <v>TOR</v>
          </cell>
          <cell r="F10602">
            <v>22.6</v>
          </cell>
          <cell r="G10602">
            <v>4235220</v>
          </cell>
          <cell r="H10602">
            <v>2656.5</v>
          </cell>
        </row>
        <row r="10603">
          <cell r="A10603">
            <v>2007</v>
          </cell>
          <cell r="B10603" t="str">
            <v>Anthony Parker</v>
          </cell>
          <cell r="D10603" t="str">
            <v>TOR</v>
          </cell>
          <cell r="F10603">
            <v>14.5</v>
          </cell>
          <cell r="G10603">
            <v>4150000</v>
          </cell>
          <cell r="H10603">
            <v>2438.1999999999998</v>
          </cell>
        </row>
        <row r="10604">
          <cell r="A10604">
            <v>2007</v>
          </cell>
          <cell r="B10604" t="str">
            <v>Jorge Garbajosa</v>
          </cell>
          <cell r="D10604" t="str">
            <v>TOR</v>
          </cell>
          <cell r="F10604">
            <v>12.1</v>
          </cell>
          <cell r="G10604">
            <v>3750000</v>
          </cell>
          <cell r="H10604">
            <v>1909.5</v>
          </cell>
        </row>
        <row r="10605">
          <cell r="A10605">
            <v>2007</v>
          </cell>
          <cell r="B10605" t="str">
            <v>T.J. Ford</v>
          </cell>
          <cell r="D10605" t="str">
            <v>TOR</v>
          </cell>
          <cell r="F10605">
            <v>18.2</v>
          </cell>
          <cell r="G10605">
            <v>2929467</v>
          </cell>
          <cell r="H10605">
            <v>2242.5</v>
          </cell>
        </row>
        <row r="10606">
          <cell r="A10606">
            <v>2007</v>
          </cell>
          <cell r="B10606" t="str">
            <v>Jose Calderon</v>
          </cell>
          <cell r="D10606" t="str">
            <v>TOR</v>
          </cell>
          <cell r="F10606">
            <v>19.100000000000001</v>
          </cell>
          <cell r="G10606">
            <v>2333334</v>
          </cell>
          <cell r="H10606">
            <v>1617</v>
          </cell>
        </row>
        <row r="10607">
          <cell r="A10607">
            <v>2007</v>
          </cell>
          <cell r="B10607" t="str">
            <v>Kris Humphries</v>
          </cell>
          <cell r="D10607" t="str">
            <v>TOR</v>
          </cell>
          <cell r="F10607">
            <v>13.5</v>
          </cell>
          <cell r="G10607">
            <v>1703520</v>
          </cell>
          <cell r="H10607">
            <v>672</v>
          </cell>
        </row>
        <row r="10608">
          <cell r="A10608">
            <v>2007</v>
          </cell>
          <cell r="B10608" t="str">
            <v>Joey Graham</v>
          </cell>
          <cell r="D10608" t="str">
            <v>TOR</v>
          </cell>
          <cell r="F10608">
            <v>12.9</v>
          </cell>
          <cell r="G10608">
            <v>1492440</v>
          </cell>
          <cell r="H10608">
            <v>1319.3</v>
          </cell>
        </row>
        <row r="10609">
          <cell r="A10609">
            <v>2007</v>
          </cell>
          <cell r="B10609" t="str">
            <v>Darrick Martin</v>
          </cell>
          <cell r="D10609" t="str">
            <v>TOR</v>
          </cell>
          <cell r="F10609">
            <v>11.6</v>
          </cell>
          <cell r="G10609">
            <v>1178348</v>
          </cell>
          <cell r="H10609">
            <v>220.1</v>
          </cell>
        </row>
        <row r="10610">
          <cell r="A10610">
            <v>2007</v>
          </cell>
          <cell r="B10610" t="str">
            <v>Pape Sow</v>
          </cell>
          <cell r="D10610" t="str">
            <v>TOR</v>
          </cell>
          <cell r="F10610">
            <v>16.399999999999999</v>
          </cell>
          <cell r="G10610">
            <v>744551</v>
          </cell>
          <cell r="H10610">
            <v>34.300000000000004</v>
          </cell>
        </row>
        <row r="10611">
          <cell r="A10611">
            <v>2007</v>
          </cell>
          <cell r="B10611" t="str">
            <v>P.J. Tucker</v>
          </cell>
          <cell r="D10611" t="str">
            <v>TOR</v>
          </cell>
          <cell r="F10611">
            <v>12.8</v>
          </cell>
          <cell r="G10611">
            <v>412718</v>
          </cell>
          <cell r="H10611">
            <v>83.300000000000011</v>
          </cell>
        </row>
        <row r="10612">
          <cell r="A10612">
            <v>2007</v>
          </cell>
          <cell r="B10612" t="str">
            <v>Uros Slokar</v>
          </cell>
          <cell r="D10612" t="str">
            <v>TOR</v>
          </cell>
          <cell r="F10612">
            <v>13.9</v>
          </cell>
          <cell r="G10612">
            <v>412718</v>
          </cell>
          <cell r="H10612">
            <v>72</v>
          </cell>
        </row>
        <row r="10613">
          <cell r="A10613">
            <v>2007</v>
          </cell>
          <cell r="B10613" t="str">
            <v>Chris Webber</v>
          </cell>
          <cell r="D10613" t="str">
            <v>TOT</v>
          </cell>
          <cell r="F10613">
            <v>16</v>
          </cell>
          <cell r="G10613">
            <v>17600000</v>
          </cell>
          <cell r="H10613">
            <v>1823.8999999999999</v>
          </cell>
        </row>
        <row r="10614">
          <cell r="A10614">
            <v>2007</v>
          </cell>
          <cell r="B10614" t="str">
            <v>Eddie Jones</v>
          </cell>
          <cell r="D10614" t="str">
            <v>TOT</v>
          </cell>
          <cell r="F10614">
            <v>12.3</v>
          </cell>
          <cell r="G10614">
            <v>14863778</v>
          </cell>
          <cell r="H10614">
            <v>1593.6</v>
          </cell>
        </row>
        <row r="10615">
          <cell r="A10615">
            <v>2007</v>
          </cell>
          <cell r="B10615" t="str">
            <v>Andre Miller</v>
          </cell>
          <cell r="D10615" t="str">
            <v>TOT</v>
          </cell>
          <cell r="F10615">
            <v>16.100000000000001</v>
          </cell>
          <cell r="G10615">
            <v>8733333</v>
          </cell>
          <cell r="H10615">
            <v>2968</v>
          </cell>
        </row>
        <row r="10616">
          <cell r="A10616">
            <v>2007</v>
          </cell>
          <cell r="B10616" t="str">
            <v>Al Harrington</v>
          </cell>
          <cell r="D10616" t="str">
            <v>TOT</v>
          </cell>
          <cell r="F10616">
            <v>14.8</v>
          </cell>
          <cell r="G10616">
            <v>7625000</v>
          </cell>
          <cell r="H10616">
            <v>2566.1999999999998</v>
          </cell>
        </row>
        <row r="10617">
          <cell r="A10617">
            <v>2007</v>
          </cell>
          <cell r="B10617" t="str">
            <v>Joe Smith</v>
          </cell>
          <cell r="D10617" t="str">
            <v>TOT</v>
          </cell>
          <cell r="F10617">
            <v>13.9</v>
          </cell>
          <cell r="G10617">
            <v>6807000</v>
          </cell>
          <cell r="H10617">
            <v>1501.5</v>
          </cell>
        </row>
        <row r="10618">
          <cell r="A10618">
            <v>2007</v>
          </cell>
          <cell r="B10618" t="str">
            <v>Stephen Jackson</v>
          </cell>
          <cell r="D10618" t="str">
            <v>TOT</v>
          </cell>
          <cell r="F10618">
            <v>14.4</v>
          </cell>
          <cell r="G10618">
            <v>6120000</v>
          </cell>
          <cell r="H10618">
            <v>2482.5</v>
          </cell>
        </row>
        <row r="10619">
          <cell r="A10619">
            <v>2007</v>
          </cell>
          <cell r="B10619" t="str">
            <v>Sarunas Jasikevicius</v>
          </cell>
          <cell r="D10619" t="str">
            <v>TOT</v>
          </cell>
          <cell r="F10619">
            <v>12.4</v>
          </cell>
          <cell r="G10619">
            <v>4000000</v>
          </cell>
          <cell r="H10619">
            <v>970.2</v>
          </cell>
        </row>
        <row r="10620">
          <cell r="A10620">
            <v>2007</v>
          </cell>
          <cell r="B10620" t="str">
            <v>Melvin Ely</v>
          </cell>
          <cell r="D10620" t="str">
            <v>SAS</v>
          </cell>
          <cell r="F10620">
            <v>5.2</v>
          </cell>
          <cell r="G10620">
            <v>3303813</v>
          </cell>
          <cell r="H10620">
            <v>309</v>
          </cell>
        </row>
        <row r="10621">
          <cell r="A10621">
            <v>2007</v>
          </cell>
          <cell r="B10621" t="str">
            <v>Fred Jones</v>
          </cell>
          <cell r="D10621" t="str">
            <v>TOT</v>
          </cell>
          <cell r="F10621">
            <v>10</v>
          </cell>
          <cell r="G10621">
            <v>3100000</v>
          </cell>
          <cell r="H10621">
            <v>1316.6999999999998</v>
          </cell>
        </row>
        <row r="10622">
          <cell r="A10622">
            <v>2007</v>
          </cell>
          <cell r="B10622" t="str">
            <v>Earl Boykins</v>
          </cell>
          <cell r="D10622" t="str">
            <v>TOT</v>
          </cell>
          <cell r="F10622">
            <v>16.2</v>
          </cell>
          <cell r="G10622">
            <v>2950000</v>
          </cell>
          <cell r="H10622">
            <v>2032.8</v>
          </cell>
        </row>
        <row r="10623">
          <cell r="A10623">
            <v>2007</v>
          </cell>
          <cell r="B10623" t="str">
            <v>Jake Tsakalidis</v>
          </cell>
          <cell r="D10623" t="str">
            <v>TOT</v>
          </cell>
          <cell r="F10623">
            <v>8.4</v>
          </cell>
          <cell r="G10623">
            <v>2900000</v>
          </cell>
          <cell r="H10623">
            <v>388.8</v>
          </cell>
        </row>
        <row r="10624">
          <cell r="A10624">
            <v>2007</v>
          </cell>
          <cell r="B10624" t="str">
            <v>Anthony Johnson</v>
          </cell>
          <cell r="D10624" t="str">
            <v>TOT</v>
          </cell>
          <cell r="F10624">
            <v>9.9</v>
          </cell>
          <cell r="G10624">
            <v>2640000</v>
          </cell>
          <cell r="H10624">
            <v>1299.8</v>
          </cell>
        </row>
        <row r="10625">
          <cell r="A10625">
            <v>2007</v>
          </cell>
          <cell r="B10625" t="str">
            <v>Juan Dixon</v>
          </cell>
          <cell r="D10625" t="str">
            <v>TOT</v>
          </cell>
          <cell r="F10625">
            <v>11.8</v>
          </cell>
          <cell r="G10625">
            <v>2550000</v>
          </cell>
          <cell r="H10625">
            <v>1927.8</v>
          </cell>
        </row>
        <row r="10626">
          <cell r="A10626">
            <v>2007</v>
          </cell>
          <cell r="B10626" t="str">
            <v>Jason Hart</v>
          </cell>
          <cell r="D10626" t="str">
            <v>TOT</v>
          </cell>
          <cell r="F10626">
            <v>12.3</v>
          </cell>
          <cell r="G10626">
            <v>1680000</v>
          </cell>
          <cell r="H10626">
            <v>846</v>
          </cell>
        </row>
        <row r="10627">
          <cell r="A10627">
            <v>2007</v>
          </cell>
          <cell r="B10627" t="str">
            <v>Julius Hodge</v>
          </cell>
          <cell r="D10627" t="str">
            <v>TOT</v>
          </cell>
          <cell r="F10627">
            <v>14</v>
          </cell>
          <cell r="G10627">
            <v>1234800</v>
          </cell>
          <cell r="H10627">
            <v>64.8</v>
          </cell>
        </row>
        <row r="10628">
          <cell r="A10628">
            <v>2007</v>
          </cell>
          <cell r="B10628" t="str">
            <v>Bernard Robinson</v>
          </cell>
          <cell r="D10628" t="str">
            <v>TOT</v>
          </cell>
          <cell r="F10628">
            <v>7.6</v>
          </cell>
          <cell r="G10628">
            <v>1000000</v>
          </cell>
          <cell r="H10628">
            <v>279</v>
          </cell>
        </row>
        <row r="10629">
          <cell r="A10629">
            <v>2007</v>
          </cell>
          <cell r="B10629" t="str">
            <v>Scott Padgett</v>
          </cell>
          <cell r="D10629" t="str">
            <v>TOT</v>
          </cell>
          <cell r="F10629">
            <v>4.9000000000000004</v>
          </cell>
          <cell r="G10629">
            <v>932015</v>
          </cell>
          <cell r="H10629">
            <v>232.5</v>
          </cell>
        </row>
        <row r="10630">
          <cell r="A10630">
            <v>2007</v>
          </cell>
          <cell r="B10630" t="str">
            <v>Josh Powell</v>
          </cell>
          <cell r="D10630" t="str">
            <v>TOT</v>
          </cell>
          <cell r="F10630">
            <v>9.6</v>
          </cell>
          <cell r="G10630">
            <v>744551</v>
          </cell>
          <cell r="H10630">
            <v>351.5</v>
          </cell>
        </row>
        <row r="10631">
          <cell r="A10631">
            <v>2007</v>
          </cell>
          <cell r="B10631" t="str">
            <v>Jeremy Richardson</v>
          </cell>
          <cell r="D10631" t="str">
            <v>TOT</v>
          </cell>
          <cell r="F10631">
            <v>13.8</v>
          </cell>
          <cell r="G10631">
            <v>120796</v>
          </cell>
          <cell r="H10631">
            <v>19.799999999999997</v>
          </cell>
        </row>
        <row r="10632">
          <cell r="A10632">
            <v>2007</v>
          </cell>
          <cell r="B10632" t="str">
            <v>Luke Jackson</v>
          </cell>
          <cell r="D10632" t="str">
            <v>TOT</v>
          </cell>
          <cell r="F10632">
            <v>10.3</v>
          </cell>
          <cell r="G10632">
            <v>40501</v>
          </cell>
          <cell r="H10632">
            <v>137.79999999999998</v>
          </cell>
        </row>
        <row r="10633">
          <cell r="A10633">
            <v>2007</v>
          </cell>
          <cell r="B10633" t="str">
            <v>Will Conroy</v>
          </cell>
          <cell r="D10633" t="str">
            <v>TOT</v>
          </cell>
          <cell r="F10633">
            <v>1.1000000000000001</v>
          </cell>
          <cell r="G10633">
            <v>20279</v>
          </cell>
          <cell r="H10633">
            <v>51.800000000000004</v>
          </cell>
        </row>
        <row r="10634">
          <cell r="A10634">
            <v>2007</v>
          </cell>
          <cell r="B10634" t="str">
            <v>Lou Amundson</v>
          </cell>
          <cell r="D10634" t="str">
            <v>TOT</v>
          </cell>
          <cell r="F10634">
            <v>9.6</v>
          </cell>
          <cell r="H10634">
            <v>89.1</v>
          </cell>
        </row>
        <row r="10635">
          <cell r="A10635">
            <v>2007</v>
          </cell>
          <cell r="B10635" t="str">
            <v>Keith McLeod</v>
          </cell>
          <cell r="D10635" t="str">
            <v>TOT</v>
          </cell>
          <cell r="F10635">
            <v>10.199999999999999</v>
          </cell>
          <cell r="H10635">
            <v>720</v>
          </cell>
        </row>
        <row r="10636">
          <cell r="A10636">
            <v>2007</v>
          </cell>
          <cell r="B10636" t="str">
            <v>Ike Diogu</v>
          </cell>
          <cell r="D10636" t="str">
            <v>TOT</v>
          </cell>
          <cell r="F10636">
            <v>14.9</v>
          </cell>
          <cell r="H10636">
            <v>761.1</v>
          </cell>
        </row>
        <row r="10637">
          <cell r="A10637">
            <v>2007</v>
          </cell>
          <cell r="B10637" t="str">
            <v>Eric Williams</v>
          </cell>
          <cell r="D10637" t="str">
            <v>TOT</v>
          </cell>
          <cell r="F10637">
            <v>11.4</v>
          </cell>
          <cell r="H10637">
            <v>121.8</v>
          </cell>
        </row>
        <row r="10638">
          <cell r="A10638">
            <v>2007</v>
          </cell>
          <cell r="B10638" t="str">
            <v>Mike Dunleavy</v>
          </cell>
          <cell r="D10638" t="str">
            <v>TOT</v>
          </cell>
          <cell r="F10638">
            <v>14.1</v>
          </cell>
          <cell r="H10638">
            <v>2583</v>
          </cell>
        </row>
        <row r="10639">
          <cell r="A10639">
            <v>2007</v>
          </cell>
          <cell r="B10639" t="str">
            <v>Troy Murphy</v>
          </cell>
          <cell r="D10639" t="str">
            <v>TOT</v>
          </cell>
          <cell r="F10639">
            <v>14.5</v>
          </cell>
          <cell r="H10639">
            <v>1849.6</v>
          </cell>
        </row>
        <row r="10640">
          <cell r="A10640">
            <v>2007</v>
          </cell>
          <cell r="B10640" t="str">
            <v>Steve Blake</v>
          </cell>
          <cell r="D10640" t="str">
            <v>TOT</v>
          </cell>
          <cell r="F10640">
            <v>9.9</v>
          </cell>
          <cell r="H10640">
            <v>2222.2000000000003</v>
          </cell>
        </row>
        <row r="10641">
          <cell r="A10641">
            <v>2007</v>
          </cell>
          <cell r="B10641" t="str">
            <v>Allen Iverson</v>
          </cell>
          <cell r="D10641" t="str">
            <v>TOT</v>
          </cell>
          <cell r="F10641">
            <v>19.600000000000001</v>
          </cell>
          <cell r="H10641">
            <v>2762.5</v>
          </cell>
        </row>
        <row r="10642">
          <cell r="A10642">
            <v>2007</v>
          </cell>
          <cell r="B10642" t="str">
            <v>Deron Williams</v>
          </cell>
          <cell r="D10642" t="str">
            <v>UTA</v>
          </cell>
          <cell r="F10642">
            <v>17.100000000000001</v>
          </cell>
          <cell r="H10642">
            <v>2952</v>
          </cell>
        </row>
        <row r="10643">
          <cell r="A10643">
            <v>2007</v>
          </cell>
          <cell r="B10643" t="str">
            <v>Ronnie Brewer</v>
          </cell>
          <cell r="D10643" t="str">
            <v>UTA</v>
          </cell>
          <cell r="F10643">
            <v>15.2</v>
          </cell>
          <cell r="H10643">
            <v>677.6</v>
          </cell>
        </row>
        <row r="10644">
          <cell r="A10644">
            <v>2007</v>
          </cell>
          <cell r="B10644" t="str">
            <v>Andrei Kirilenko</v>
          </cell>
          <cell r="D10644" t="str">
            <v>UTA</v>
          </cell>
          <cell r="F10644">
            <v>14.3</v>
          </cell>
          <cell r="H10644">
            <v>2051</v>
          </cell>
        </row>
        <row r="10645">
          <cell r="A10645">
            <v>2007</v>
          </cell>
          <cell r="B10645" t="str">
            <v>Rafael Araujo</v>
          </cell>
          <cell r="D10645" t="str">
            <v>UTA</v>
          </cell>
          <cell r="F10645">
            <v>8.3000000000000007</v>
          </cell>
          <cell r="H10645">
            <v>249.20000000000002</v>
          </cell>
        </row>
        <row r="10646">
          <cell r="A10646">
            <v>2007</v>
          </cell>
          <cell r="B10646" t="str">
            <v>Jarron Collins</v>
          </cell>
          <cell r="D10646" t="str">
            <v>UTA</v>
          </cell>
          <cell r="F10646">
            <v>8</v>
          </cell>
          <cell r="H10646">
            <v>910.19999999999993</v>
          </cell>
        </row>
        <row r="10647">
          <cell r="A10647">
            <v>2007</v>
          </cell>
          <cell r="B10647" t="str">
            <v>Paul Millsap</v>
          </cell>
          <cell r="D10647" t="str">
            <v>UTA</v>
          </cell>
          <cell r="F10647">
            <v>17.600000000000001</v>
          </cell>
          <cell r="H10647">
            <v>1476</v>
          </cell>
        </row>
        <row r="10648">
          <cell r="A10648">
            <v>2007</v>
          </cell>
          <cell r="B10648" t="str">
            <v>Derek Fisher</v>
          </cell>
          <cell r="D10648" t="str">
            <v>UTA</v>
          </cell>
          <cell r="F10648">
            <v>11.4</v>
          </cell>
          <cell r="H10648">
            <v>2287.7999999999997</v>
          </cell>
        </row>
        <row r="10649">
          <cell r="A10649">
            <v>2007</v>
          </cell>
          <cell r="B10649" t="str">
            <v>Gordan Giricek</v>
          </cell>
          <cell r="D10649" t="str">
            <v>UTA</v>
          </cell>
          <cell r="F10649">
            <v>11.3</v>
          </cell>
          <cell r="H10649">
            <v>1189.5</v>
          </cell>
        </row>
        <row r="10650">
          <cell r="A10650">
            <v>2007</v>
          </cell>
          <cell r="B10650" t="str">
            <v>C.J. Miles</v>
          </cell>
          <cell r="D10650" t="str">
            <v>UTA</v>
          </cell>
          <cell r="F10650">
            <v>2.8</v>
          </cell>
          <cell r="H10650">
            <v>373.7</v>
          </cell>
        </row>
        <row r="10651">
          <cell r="A10651">
            <v>2007</v>
          </cell>
          <cell r="B10651" t="str">
            <v>Mehmet Okur</v>
          </cell>
          <cell r="D10651" t="str">
            <v>UTA</v>
          </cell>
          <cell r="F10651">
            <v>18.100000000000001</v>
          </cell>
          <cell r="H10651">
            <v>2664</v>
          </cell>
        </row>
        <row r="10652">
          <cell r="A10652">
            <v>2007</v>
          </cell>
          <cell r="B10652" t="str">
            <v>Dee Brown</v>
          </cell>
          <cell r="D10652" t="str">
            <v>UTA</v>
          </cell>
          <cell r="F10652">
            <v>8.6</v>
          </cell>
          <cell r="H10652">
            <v>450.79999999999995</v>
          </cell>
        </row>
        <row r="10653">
          <cell r="A10653">
            <v>2007</v>
          </cell>
          <cell r="B10653" t="str">
            <v>Matt Harpring</v>
          </cell>
          <cell r="D10653" t="str">
            <v>UTA</v>
          </cell>
          <cell r="F10653">
            <v>14.7</v>
          </cell>
          <cell r="H10653">
            <v>1963.5</v>
          </cell>
        </row>
        <row r="10654">
          <cell r="A10654">
            <v>2007</v>
          </cell>
          <cell r="B10654" t="str">
            <v>Carlos Boozer</v>
          </cell>
          <cell r="D10654" t="str">
            <v>UTA</v>
          </cell>
          <cell r="F10654">
            <v>24.1</v>
          </cell>
          <cell r="H10654">
            <v>2560.4</v>
          </cell>
        </row>
        <row r="10655">
          <cell r="A10655">
            <v>2007</v>
          </cell>
          <cell r="B10655" t="str">
            <v>Antawn Jamison</v>
          </cell>
          <cell r="D10655" t="str">
            <v>WAS</v>
          </cell>
          <cell r="F10655">
            <v>18.399999999999999</v>
          </cell>
          <cell r="G10655">
            <v>15101625</v>
          </cell>
          <cell r="H10655">
            <v>2660</v>
          </cell>
        </row>
        <row r="10656">
          <cell r="A10656">
            <v>2007</v>
          </cell>
          <cell r="B10656" t="str">
            <v>Gilbert Arenas</v>
          </cell>
          <cell r="D10656" t="str">
            <v>WAS</v>
          </cell>
          <cell r="F10656">
            <v>24</v>
          </cell>
          <cell r="G10656">
            <v>11096800</v>
          </cell>
          <cell r="H10656">
            <v>2945.2</v>
          </cell>
        </row>
        <row r="10657">
          <cell r="A10657">
            <v>2007</v>
          </cell>
          <cell r="B10657" t="str">
            <v>Caron Butler</v>
          </cell>
          <cell r="D10657" t="str">
            <v>WAS</v>
          </cell>
          <cell r="F10657">
            <v>18.3</v>
          </cell>
          <cell r="G10657">
            <v>7438000</v>
          </cell>
          <cell r="H10657">
            <v>2475.8999999999996</v>
          </cell>
        </row>
        <row r="10658">
          <cell r="A10658">
            <v>2007</v>
          </cell>
          <cell r="B10658" t="str">
            <v>Calvin Booth</v>
          </cell>
          <cell r="D10658" t="str">
            <v>WAS</v>
          </cell>
          <cell r="F10658">
            <v>9.6</v>
          </cell>
          <cell r="G10658">
            <v>6629891</v>
          </cell>
          <cell r="H10658">
            <v>378.4</v>
          </cell>
        </row>
        <row r="10659">
          <cell r="A10659">
            <v>2007</v>
          </cell>
          <cell r="B10659" t="str">
            <v>Etan Thomas</v>
          </cell>
          <cell r="D10659" t="str">
            <v>WAS</v>
          </cell>
          <cell r="F10659">
            <v>15.6</v>
          </cell>
          <cell r="G10659">
            <v>5883600</v>
          </cell>
          <cell r="H10659">
            <v>1248</v>
          </cell>
        </row>
        <row r="10660">
          <cell r="A10660">
            <v>2007</v>
          </cell>
          <cell r="B10660" t="str">
            <v>Antonio Daniels</v>
          </cell>
          <cell r="D10660" t="str">
            <v>WAS</v>
          </cell>
          <cell r="F10660">
            <v>15</v>
          </cell>
          <cell r="G10660">
            <v>5400000</v>
          </cell>
          <cell r="H10660">
            <v>1760</v>
          </cell>
        </row>
        <row r="10661">
          <cell r="A10661">
            <v>2007</v>
          </cell>
          <cell r="B10661" t="str">
            <v>Brendan Haywood</v>
          </cell>
          <cell r="D10661" t="str">
            <v>WAS</v>
          </cell>
          <cell r="F10661">
            <v>14.2</v>
          </cell>
          <cell r="G10661">
            <v>4500000</v>
          </cell>
          <cell r="H10661">
            <v>1740.2</v>
          </cell>
        </row>
        <row r="10662">
          <cell r="A10662">
            <v>2007</v>
          </cell>
          <cell r="B10662" t="str">
            <v>Darius Songaila</v>
          </cell>
          <cell r="D10662" t="str">
            <v>WAS</v>
          </cell>
          <cell r="F10662">
            <v>13.6</v>
          </cell>
          <cell r="G10662">
            <v>3650000</v>
          </cell>
          <cell r="H10662">
            <v>699.3</v>
          </cell>
        </row>
        <row r="10663">
          <cell r="A10663">
            <v>2007</v>
          </cell>
          <cell r="B10663" t="str">
            <v>Jarvis Hayes</v>
          </cell>
          <cell r="D10663" t="str">
            <v>WAS</v>
          </cell>
          <cell r="F10663">
            <v>10.7</v>
          </cell>
          <cell r="G10663">
            <v>2564127</v>
          </cell>
          <cell r="H10663">
            <v>1628.1000000000001</v>
          </cell>
        </row>
        <row r="10664">
          <cell r="A10664">
            <v>2007</v>
          </cell>
          <cell r="B10664" t="str">
            <v>Michael Ruffin</v>
          </cell>
          <cell r="D10664" t="str">
            <v>WAS</v>
          </cell>
          <cell r="F10664">
            <v>4.4000000000000004</v>
          </cell>
          <cell r="G10664">
            <v>1803600</v>
          </cell>
          <cell r="H10664">
            <v>270</v>
          </cell>
        </row>
        <row r="10665">
          <cell r="A10665">
            <v>2007</v>
          </cell>
          <cell r="B10665" t="str">
            <v>DeShawn Stevenson</v>
          </cell>
          <cell r="D10665" t="str">
            <v>WAS</v>
          </cell>
          <cell r="F10665">
            <v>12.9</v>
          </cell>
          <cell r="G10665">
            <v>932015</v>
          </cell>
          <cell r="H10665">
            <v>2419</v>
          </cell>
        </row>
        <row r="10666">
          <cell r="A10666">
            <v>2007</v>
          </cell>
          <cell r="B10666" t="str">
            <v>James Lang</v>
          </cell>
          <cell r="D10666" t="str">
            <v>WAS</v>
          </cell>
          <cell r="F10666">
            <v>6.6</v>
          </cell>
          <cell r="G10666">
            <v>771331</v>
          </cell>
          <cell r="H10666">
            <v>55</v>
          </cell>
        </row>
        <row r="10667">
          <cell r="A10667">
            <v>2007</v>
          </cell>
          <cell r="B10667" t="str">
            <v>Roger Mason</v>
          </cell>
          <cell r="D10667" t="str">
            <v>WAS</v>
          </cell>
          <cell r="F10667">
            <v>7.2</v>
          </cell>
          <cell r="G10667">
            <v>744551</v>
          </cell>
          <cell r="H10667">
            <v>489.8</v>
          </cell>
        </row>
        <row r="10668">
          <cell r="A10668">
            <v>2007</v>
          </cell>
          <cell r="B10668" t="str">
            <v>Andray Blatche</v>
          </cell>
          <cell r="D10668" t="str">
            <v>WAS</v>
          </cell>
          <cell r="F10668">
            <v>12.1</v>
          </cell>
          <cell r="G10668">
            <v>664209</v>
          </cell>
          <cell r="H10668">
            <v>683.19999999999993</v>
          </cell>
        </row>
        <row r="10669">
          <cell r="A10669">
            <v>2007</v>
          </cell>
          <cell r="B10669" t="str">
            <v>Donell Taylor</v>
          </cell>
          <cell r="D10669" t="str">
            <v>WAS</v>
          </cell>
          <cell r="F10669">
            <v>10.3</v>
          </cell>
          <cell r="G10669">
            <v>664209</v>
          </cell>
          <cell r="H10669">
            <v>371.3</v>
          </cell>
        </row>
        <row r="10670">
          <cell r="A10670">
            <v>2007</v>
          </cell>
          <cell r="B10670" t="str">
            <v>Mike Hall</v>
          </cell>
          <cell r="D10670" t="str">
            <v>WAS</v>
          </cell>
          <cell r="F10670">
            <v>3.1</v>
          </cell>
          <cell r="G10670">
            <v>135895</v>
          </cell>
          <cell r="H10670">
            <v>13</v>
          </cell>
        </row>
        <row r="10671">
          <cell r="A10671">
            <v>2008</v>
          </cell>
          <cell r="B10671" t="str">
            <v>Joe Johnson</v>
          </cell>
          <cell r="D10671" t="str">
            <v>ATL</v>
          </cell>
          <cell r="F10671">
            <v>17.3</v>
          </cell>
          <cell r="G10671">
            <v>13488377</v>
          </cell>
          <cell r="H10671">
            <v>3345.6</v>
          </cell>
        </row>
        <row r="10672">
          <cell r="A10672">
            <v>2008</v>
          </cell>
          <cell r="B10672" t="str">
            <v>Marvin Williams</v>
          </cell>
          <cell r="D10672" t="str">
            <v>ATL</v>
          </cell>
          <cell r="F10672">
            <v>14.5</v>
          </cell>
          <cell r="G10672">
            <v>4466040</v>
          </cell>
          <cell r="H10672">
            <v>2768</v>
          </cell>
        </row>
        <row r="10673">
          <cell r="A10673">
            <v>2008</v>
          </cell>
          <cell r="B10673" t="str">
            <v>Zaza Pachulia</v>
          </cell>
          <cell r="D10673" t="str">
            <v>ATL</v>
          </cell>
          <cell r="F10673">
            <v>11</v>
          </cell>
          <cell r="G10673">
            <v>4000000</v>
          </cell>
          <cell r="H10673">
            <v>942.4</v>
          </cell>
        </row>
        <row r="10674">
          <cell r="A10674">
            <v>2008</v>
          </cell>
          <cell r="B10674" t="str">
            <v>Al Horford</v>
          </cell>
          <cell r="D10674" t="str">
            <v>ATL</v>
          </cell>
          <cell r="F10674">
            <v>14.7</v>
          </cell>
          <cell r="G10674">
            <v>3745800</v>
          </cell>
          <cell r="H10674">
            <v>2543.4</v>
          </cell>
        </row>
        <row r="10675">
          <cell r="A10675">
            <v>2008</v>
          </cell>
          <cell r="B10675" t="str">
            <v>Josh Childress</v>
          </cell>
          <cell r="D10675" t="str">
            <v>ATL</v>
          </cell>
          <cell r="F10675">
            <v>17.8</v>
          </cell>
          <cell r="G10675">
            <v>3631449</v>
          </cell>
          <cell r="H10675">
            <v>2272.4</v>
          </cell>
        </row>
        <row r="10676">
          <cell r="A10676">
            <v>2008</v>
          </cell>
          <cell r="B10676" t="str">
            <v>Josh Smith</v>
          </cell>
          <cell r="D10676" t="str">
            <v>ATL</v>
          </cell>
          <cell r="F10676">
            <v>19</v>
          </cell>
          <cell r="G10676">
            <v>2243543</v>
          </cell>
          <cell r="H10676">
            <v>2875.5</v>
          </cell>
        </row>
        <row r="10677">
          <cell r="A10677">
            <v>2008</v>
          </cell>
          <cell r="B10677" t="str">
            <v>Acie Law</v>
          </cell>
          <cell r="D10677" t="str">
            <v>ATL</v>
          </cell>
          <cell r="F10677">
            <v>7.7</v>
          </cell>
          <cell r="G10677">
            <v>1927080</v>
          </cell>
          <cell r="H10677">
            <v>862.4</v>
          </cell>
        </row>
        <row r="10678">
          <cell r="A10678">
            <v>2008</v>
          </cell>
          <cell r="B10678" t="str">
            <v>Salim Stoudamire</v>
          </cell>
          <cell r="D10678" t="str">
            <v>ATL</v>
          </cell>
          <cell r="F10678">
            <v>11.1</v>
          </cell>
          <cell r="G10678">
            <v>783000</v>
          </cell>
          <cell r="H10678">
            <v>402.5</v>
          </cell>
        </row>
        <row r="10679">
          <cell r="A10679">
            <v>2008</v>
          </cell>
          <cell r="B10679" t="str">
            <v>Solomon Jones</v>
          </cell>
          <cell r="D10679" t="str">
            <v>ATL</v>
          </cell>
          <cell r="F10679">
            <v>6.8</v>
          </cell>
          <cell r="G10679">
            <v>729000</v>
          </cell>
          <cell r="H10679">
            <v>143.5</v>
          </cell>
        </row>
        <row r="10680">
          <cell r="A10680">
            <v>2008</v>
          </cell>
          <cell r="B10680" t="str">
            <v>Mario West</v>
          </cell>
          <cell r="D10680" t="str">
            <v>ATL</v>
          </cell>
          <cell r="F10680">
            <v>8.6</v>
          </cell>
          <cell r="G10680">
            <v>427163</v>
          </cell>
          <cell r="H10680">
            <v>268.8</v>
          </cell>
        </row>
        <row r="10681">
          <cell r="A10681">
            <v>2008</v>
          </cell>
          <cell r="B10681" t="str">
            <v>Brian Scalabrine</v>
          </cell>
          <cell r="D10681" t="str">
            <v>BOS</v>
          </cell>
          <cell r="F10681">
            <v>5.0999999999999996</v>
          </cell>
          <cell r="G10681">
            <v>3000000</v>
          </cell>
          <cell r="H10681">
            <v>513.59999999999991</v>
          </cell>
        </row>
        <row r="10682">
          <cell r="A10682">
            <v>2008</v>
          </cell>
          <cell r="B10682" t="str">
            <v>Kendrick Perkins</v>
          </cell>
          <cell r="D10682" t="str">
            <v>BOS</v>
          </cell>
          <cell r="F10682">
            <v>13.3</v>
          </cell>
          <cell r="G10682">
            <v>4480912</v>
          </cell>
          <cell r="H10682">
            <v>1911</v>
          </cell>
        </row>
        <row r="10683">
          <cell r="A10683">
            <v>2008</v>
          </cell>
          <cell r="B10683" t="str">
            <v>James Posey</v>
          </cell>
          <cell r="D10683" t="str">
            <v>BOS</v>
          </cell>
          <cell r="F10683">
            <v>12</v>
          </cell>
          <cell r="G10683">
            <v>3206000</v>
          </cell>
          <cell r="H10683">
            <v>1820.4</v>
          </cell>
        </row>
        <row r="10684">
          <cell r="A10684">
            <v>2008</v>
          </cell>
          <cell r="B10684" t="str">
            <v>Leon Powe</v>
          </cell>
          <cell r="D10684" t="str">
            <v>BOS</v>
          </cell>
          <cell r="F10684">
            <v>20.9</v>
          </cell>
          <cell r="G10684">
            <v>687456</v>
          </cell>
          <cell r="H10684">
            <v>806.4</v>
          </cell>
        </row>
        <row r="10685">
          <cell r="A10685">
            <v>2008</v>
          </cell>
          <cell r="B10685" t="str">
            <v>Gabe Pruitt</v>
          </cell>
          <cell r="D10685" t="str">
            <v>BOS</v>
          </cell>
          <cell r="F10685">
            <v>8.3000000000000007</v>
          </cell>
          <cell r="G10685">
            <v>650000</v>
          </cell>
          <cell r="H10685">
            <v>94.5</v>
          </cell>
        </row>
        <row r="10686">
          <cell r="A10686">
            <v>2008</v>
          </cell>
          <cell r="B10686" t="str">
            <v>Paul Pierce</v>
          </cell>
          <cell r="D10686" t="str">
            <v>BOS</v>
          </cell>
          <cell r="F10686">
            <v>19.600000000000001</v>
          </cell>
          <cell r="G10686">
            <v>16360094</v>
          </cell>
          <cell r="H10686">
            <v>2872</v>
          </cell>
        </row>
        <row r="10687">
          <cell r="A10687">
            <v>2008</v>
          </cell>
          <cell r="B10687" t="str">
            <v>Ray Allen</v>
          </cell>
          <cell r="D10687" t="str">
            <v>BOS</v>
          </cell>
          <cell r="F10687">
            <v>16.399999999999999</v>
          </cell>
          <cell r="G10687">
            <v>16000000</v>
          </cell>
          <cell r="H10687">
            <v>2620.6999999999998</v>
          </cell>
        </row>
        <row r="10688">
          <cell r="A10688">
            <v>2008</v>
          </cell>
          <cell r="B10688" t="str">
            <v>Scot Pollard</v>
          </cell>
          <cell r="D10688" t="str">
            <v>BOS</v>
          </cell>
          <cell r="F10688">
            <v>8.6999999999999993</v>
          </cell>
          <cell r="G10688">
            <v>1219590</v>
          </cell>
          <cell r="H10688">
            <v>173.8</v>
          </cell>
        </row>
        <row r="10689">
          <cell r="A10689">
            <v>2008</v>
          </cell>
          <cell r="B10689" t="str">
            <v>Kevin Garnett</v>
          </cell>
          <cell r="D10689" t="str">
            <v>BOS</v>
          </cell>
          <cell r="F10689">
            <v>25.3</v>
          </cell>
          <cell r="G10689">
            <v>23750000</v>
          </cell>
          <cell r="H10689">
            <v>2328.7999999999997</v>
          </cell>
        </row>
        <row r="10690">
          <cell r="A10690">
            <v>2008</v>
          </cell>
          <cell r="B10690" t="str">
            <v>Tony Allen</v>
          </cell>
          <cell r="D10690" t="str">
            <v>BOS</v>
          </cell>
          <cell r="F10690">
            <v>10.7</v>
          </cell>
          <cell r="G10690">
            <v>1868141</v>
          </cell>
          <cell r="H10690">
            <v>1372.5</v>
          </cell>
        </row>
        <row r="10691">
          <cell r="A10691">
            <v>2008</v>
          </cell>
          <cell r="B10691" t="str">
            <v>Glen Davis</v>
          </cell>
          <cell r="D10691" t="str">
            <v>BOS</v>
          </cell>
          <cell r="F10691">
            <v>11.3</v>
          </cell>
          <cell r="G10691">
            <v>427163</v>
          </cell>
          <cell r="H10691">
            <v>938.4</v>
          </cell>
        </row>
        <row r="10692">
          <cell r="A10692">
            <v>2008</v>
          </cell>
          <cell r="B10692" t="str">
            <v>Eddie House</v>
          </cell>
          <cell r="D10692" t="str">
            <v>BOS</v>
          </cell>
          <cell r="F10692">
            <v>13</v>
          </cell>
          <cell r="G10692">
            <v>1500000</v>
          </cell>
          <cell r="H10692">
            <v>1482</v>
          </cell>
        </row>
        <row r="10693">
          <cell r="A10693">
            <v>2008</v>
          </cell>
          <cell r="B10693" t="str">
            <v>Rajon Rondo</v>
          </cell>
          <cell r="D10693" t="str">
            <v>BOS</v>
          </cell>
          <cell r="F10693">
            <v>15.6</v>
          </cell>
          <cell r="G10693">
            <v>1229280</v>
          </cell>
          <cell r="H10693">
            <v>2302.2999999999997</v>
          </cell>
        </row>
        <row r="10694">
          <cell r="A10694">
            <v>2008</v>
          </cell>
          <cell r="B10694" t="str">
            <v>P.J. Brown</v>
          </cell>
          <cell r="D10694" t="str">
            <v>BOS</v>
          </cell>
          <cell r="F10694">
            <v>10.199999999999999</v>
          </cell>
          <cell r="G10694" t="str">
            <v/>
          </cell>
          <cell r="H10694">
            <v>208.79999999999998</v>
          </cell>
        </row>
        <row r="10695">
          <cell r="A10695">
            <v>2008</v>
          </cell>
          <cell r="B10695" t="str">
            <v>Jermareo Davidson</v>
          </cell>
          <cell r="D10695" t="str">
            <v>CHA</v>
          </cell>
          <cell r="F10695">
            <v>9.8000000000000007</v>
          </cell>
          <cell r="H10695">
            <v>323</v>
          </cell>
        </row>
        <row r="10696">
          <cell r="A10696">
            <v>2008</v>
          </cell>
          <cell r="B10696" t="str">
            <v>Gerald Wallace</v>
          </cell>
          <cell r="D10696" t="str">
            <v>CHA</v>
          </cell>
          <cell r="F10696">
            <v>17.5</v>
          </cell>
          <cell r="H10696">
            <v>2374.6</v>
          </cell>
        </row>
        <row r="10697">
          <cell r="A10697">
            <v>2008</v>
          </cell>
          <cell r="B10697" t="str">
            <v>Emeka Okafor</v>
          </cell>
          <cell r="D10697" t="str">
            <v>CHA</v>
          </cell>
          <cell r="F10697">
            <v>17.399999999999999</v>
          </cell>
          <cell r="H10697">
            <v>2714.2000000000003</v>
          </cell>
        </row>
        <row r="10698">
          <cell r="A10698">
            <v>2008</v>
          </cell>
          <cell r="B10698" t="str">
            <v>Jason Richardson</v>
          </cell>
          <cell r="D10698" t="str">
            <v>CHA</v>
          </cell>
          <cell r="F10698">
            <v>18.399999999999999</v>
          </cell>
          <cell r="H10698">
            <v>3148.7999999999997</v>
          </cell>
        </row>
        <row r="10699">
          <cell r="A10699">
            <v>2008</v>
          </cell>
          <cell r="B10699" t="str">
            <v>Derek Anderson</v>
          </cell>
          <cell r="D10699" t="str">
            <v>CHA</v>
          </cell>
          <cell r="F10699">
            <v>10</v>
          </cell>
          <cell r="H10699">
            <v>394.8</v>
          </cell>
        </row>
        <row r="10700">
          <cell r="A10700">
            <v>2008</v>
          </cell>
          <cell r="B10700" t="str">
            <v>Raymond Felton</v>
          </cell>
          <cell r="D10700" t="str">
            <v>CHA</v>
          </cell>
          <cell r="F10700">
            <v>13.8</v>
          </cell>
          <cell r="H10700">
            <v>2970.4</v>
          </cell>
        </row>
        <row r="10701">
          <cell r="A10701">
            <v>2008</v>
          </cell>
          <cell r="B10701" t="str">
            <v>Earl Boykins</v>
          </cell>
          <cell r="D10701" t="str">
            <v>CHA</v>
          </cell>
          <cell r="F10701">
            <v>10</v>
          </cell>
          <cell r="H10701">
            <v>576</v>
          </cell>
        </row>
        <row r="10702">
          <cell r="A10702">
            <v>2008</v>
          </cell>
          <cell r="B10702" t="str">
            <v>Jeff McInnis</v>
          </cell>
          <cell r="D10702" t="str">
            <v>CHA</v>
          </cell>
          <cell r="F10702">
            <v>6.5</v>
          </cell>
          <cell r="H10702">
            <v>1409.4</v>
          </cell>
        </row>
        <row r="10703">
          <cell r="A10703">
            <v>2008</v>
          </cell>
          <cell r="B10703" t="str">
            <v>Othella Harrington</v>
          </cell>
          <cell r="D10703" t="str">
            <v>CHA</v>
          </cell>
          <cell r="F10703">
            <v>5.8</v>
          </cell>
          <cell r="H10703">
            <v>165</v>
          </cell>
        </row>
        <row r="10704">
          <cell r="A10704">
            <v>2008</v>
          </cell>
          <cell r="B10704" t="str">
            <v>Matt Carroll</v>
          </cell>
          <cell r="D10704" t="str">
            <v>CHA</v>
          </cell>
          <cell r="F10704">
            <v>10.7</v>
          </cell>
          <cell r="H10704">
            <v>2016</v>
          </cell>
        </row>
        <row r="10705">
          <cell r="A10705">
            <v>2008</v>
          </cell>
          <cell r="B10705" t="str">
            <v>Jared Dudley</v>
          </cell>
          <cell r="D10705" t="str">
            <v>CHA</v>
          </cell>
          <cell r="F10705">
            <v>13.6</v>
          </cell>
          <cell r="H10705">
            <v>1387</v>
          </cell>
        </row>
        <row r="10706">
          <cell r="A10706">
            <v>2008</v>
          </cell>
          <cell r="B10706" t="str">
            <v>Ryan Hollins</v>
          </cell>
          <cell r="D10706" t="str">
            <v>CHA</v>
          </cell>
          <cell r="F10706">
            <v>11.4</v>
          </cell>
          <cell r="H10706">
            <v>534</v>
          </cell>
        </row>
        <row r="10707">
          <cell r="A10707">
            <v>2008</v>
          </cell>
          <cell r="B10707" t="str">
            <v>Kirk Hinrich</v>
          </cell>
          <cell r="D10707" t="str">
            <v>CHI</v>
          </cell>
          <cell r="F10707">
            <v>13.1</v>
          </cell>
          <cell r="G10707">
            <v>11250000</v>
          </cell>
          <cell r="H10707">
            <v>2377.5</v>
          </cell>
        </row>
        <row r="10708">
          <cell r="A10708">
            <v>2008</v>
          </cell>
          <cell r="B10708" t="str">
            <v>Andres Nocioni</v>
          </cell>
          <cell r="D10708" t="str">
            <v>CHI</v>
          </cell>
          <cell r="F10708">
            <v>13.6</v>
          </cell>
          <cell r="G10708">
            <v>8500000</v>
          </cell>
          <cell r="H10708">
            <v>2017.2</v>
          </cell>
        </row>
        <row r="10709">
          <cell r="A10709">
            <v>2008</v>
          </cell>
          <cell r="B10709" t="str">
            <v>Ben Gordon</v>
          </cell>
          <cell r="D10709" t="str">
            <v>CHI</v>
          </cell>
          <cell r="F10709">
            <v>16.399999999999999</v>
          </cell>
          <cell r="G10709">
            <v>4881669</v>
          </cell>
          <cell r="H10709">
            <v>2289.6</v>
          </cell>
        </row>
        <row r="10710">
          <cell r="A10710">
            <v>2008</v>
          </cell>
          <cell r="B10710" t="str">
            <v>Tyrus Thomas</v>
          </cell>
          <cell r="D10710" t="str">
            <v>CHI</v>
          </cell>
          <cell r="F10710">
            <v>14.6</v>
          </cell>
          <cell r="G10710">
            <v>3505320</v>
          </cell>
          <cell r="H10710">
            <v>1332</v>
          </cell>
        </row>
        <row r="10711">
          <cell r="A10711">
            <v>2008</v>
          </cell>
          <cell r="B10711" t="str">
            <v>Luol Deng</v>
          </cell>
          <cell r="D10711" t="str">
            <v>CHI</v>
          </cell>
          <cell r="F10711">
            <v>17</v>
          </cell>
          <cell r="G10711">
            <v>3320339</v>
          </cell>
          <cell r="H10711">
            <v>2129.3999999999996</v>
          </cell>
        </row>
        <row r="10712">
          <cell r="A10712">
            <v>2008</v>
          </cell>
          <cell r="B10712" t="str">
            <v>Chris Duhon</v>
          </cell>
          <cell r="D10712" t="str">
            <v>CHI</v>
          </cell>
          <cell r="F10712">
            <v>11.1</v>
          </cell>
          <cell r="G10712">
            <v>3248000</v>
          </cell>
          <cell r="H10712">
            <v>1491.6000000000001</v>
          </cell>
        </row>
        <row r="10713">
          <cell r="A10713">
            <v>2008</v>
          </cell>
          <cell r="B10713" t="str">
            <v>Joakim Noah</v>
          </cell>
          <cell r="D10713" t="str">
            <v>CHI</v>
          </cell>
          <cell r="F10713">
            <v>15.5</v>
          </cell>
          <cell r="G10713">
            <v>2135400</v>
          </cell>
          <cell r="H10713">
            <v>1531.8</v>
          </cell>
        </row>
        <row r="10714">
          <cell r="A10714">
            <v>2008</v>
          </cell>
          <cell r="B10714" t="str">
            <v>Viktor Khryapa</v>
          </cell>
          <cell r="D10714" t="str">
            <v>CHI</v>
          </cell>
          <cell r="F10714">
            <v>9.6999999999999993</v>
          </cell>
          <cell r="G10714">
            <v>1928598</v>
          </cell>
          <cell r="H10714">
            <v>105.3</v>
          </cell>
        </row>
        <row r="10715">
          <cell r="A10715">
            <v>2008</v>
          </cell>
          <cell r="B10715" t="str">
            <v>Thabo Sefolosha</v>
          </cell>
          <cell r="D10715" t="str">
            <v>CHI</v>
          </cell>
          <cell r="F10715">
            <v>11.4</v>
          </cell>
          <cell r="G10715">
            <v>1805160</v>
          </cell>
          <cell r="H10715">
            <v>1435.2</v>
          </cell>
        </row>
        <row r="10716">
          <cell r="A10716">
            <v>2008</v>
          </cell>
          <cell r="B10716" t="str">
            <v>Aaron Gray</v>
          </cell>
          <cell r="D10716" t="str">
            <v>CHI</v>
          </cell>
          <cell r="F10716">
            <v>13.9</v>
          </cell>
          <cell r="G10716">
            <v>427163</v>
          </cell>
          <cell r="H10716">
            <v>610</v>
          </cell>
        </row>
        <row r="10717">
          <cell r="A10717">
            <v>2008</v>
          </cell>
          <cell r="B10717" t="str">
            <v>Demetris Nichols</v>
          </cell>
          <cell r="D10717" t="str">
            <v>CHI</v>
          </cell>
          <cell r="F10717">
            <v>7</v>
          </cell>
          <cell r="G10717">
            <v>427163</v>
          </cell>
          <cell r="H10717">
            <v>29.700000000000003</v>
          </cell>
        </row>
        <row r="10718">
          <cell r="A10718">
            <v>2008</v>
          </cell>
          <cell r="B10718" t="str">
            <v>Thomas Gardner</v>
          </cell>
          <cell r="D10718" t="str">
            <v>CHI</v>
          </cell>
          <cell r="F10718">
            <v>4.4000000000000004</v>
          </cell>
          <cell r="G10718">
            <v>101451</v>
          </cell>
          <cell r="H10718">
            <v>45.2</v>
          </cell>
        </row>
        <row r="10719">
          <cell r="A10719">
            <v>2008</v>
          </cell>
          <cell r="B10719" t="str">
            <v>LeBron James</v>
          </cell>
          <cell r="D10719" t="str">
            <v>CLE</v>
          </cell>
          <cell r="F10719">
            <v>29.1</v>
          </cell>
          <cell r="G10719">
            <v>13041250</v>
          </cell>
          <cell r="H10719">
            <v>3030</v>
          </cell>
        </row>
        <row r="10720">
          <cell r="A10720">
            <v>2008</v>
          </cell>
          <cell r="B10720" t="str">
            <v>Zydrunas Ilgauskas</v>
          </cell>
          <cell r="D10720" t="str">
            <v>CLE</v>
          </cell>
          <cell r="F10720">
            <v>18.7</v>
          </cell>
          <cell r="G10720">
            <v>10142156</v>
          </cell>
          <cell r="H10720">
            <v>2219.1999999999998</v>
          </cell>
        </row>
        <row r="10721">
          <cell r="A10721">
            <v>2008</v>
          </cell>
          <cell r="B10721" t="str">
            <v>Eric Snow</v>
          </cell>
          <cell r="D10721" t="str">
            <v>CLE</v>
          </cell>
          <cell r="F10721">
            <v>3.1</v>
          </cell>
          <cell r="G10721">
            <v>6703125</v>
          </cell>
          <cell r="H10721">
            <v>305.8</v>
          </cell>
        </row>
        <row r="10722">
          <cell r="A10722">
            <v>2008</v>
          </cell>
          <cell r="B10722" t="str">
            <v>Anderson Varejão</v>
          </cell>
          <cell r="D10722" t="str">
            <v>CLE</v>
          </cell>
          <cell r="F10722">
            <v>12</v>
          </cell>
          <cell r="G10722">
            <v>5356000</v>
          </cell>
          <cell r="H10722">
            <v>1320</v>
          </cell>
        </row>
        <row r="10723">
          <cell r="A10723">
            <v>2008</v>
          </cell>
          <cell r="B10723" t="str">
            <v>Sasha Pavlović</v>
          </cell>
          <cell r="D10723" t="str">
            <v>CLE</v>
          </cell>
          <cell r="F10723">
            <v>7.2</v>
          </cell>
          <cell r="G10723">
            <v>4250000</v>
          </cell>
          <cell r="H10723">
            <v>1188.3</v>
          </cell>
        </row>
        <row r="10724">
          <cell r="A10724">
            <v>2008</v>
          </cell>
          <cell r="B10724" t="str">
            <v>Damon Jones</v>
          </cell>
          <cell r="D10724" t="str">
            <v>CLE</v>
          </cell>
          <cell r="F10724">
            <v>11.3</v>
          </cell>
          <cell r="G10724">
            <v>4172432</v>
          </cell>
          <cell r="H10724">
            <v>1333.3</v>
          </cell>
        </row>
        <row r="10725">
          <cell r="A10725">
            <v>2008</v>
          </cell>
          <cell r="B10725" t="str">
            <v>Devin Brown</v>
          </cell>
          <cell r="D10725" t="str">
            <v>CLE</v>
          </cell>
          <cell r="F10725">
            <v>11.3</v>
          </cell>
          <cell r="G10725">
            <v>1200000</v>
          </cell>
          <cell r="H10725">
            <v>1762.8000000000002</v>
          </cell>
        </row>
        <row r="10726">
          <cell r="A10726">
            <v>2008</v>
          </cell>
          <cell r="B10726" t="str">
            <v>Dwayne Jones</v>
          </cell>
          <cell r="D10726" t="str">
            <v>CLE</v>
          </cell>
          <cell r="F10726">
            <v>11.1</v>
          </cell>
          <cell r="G10726">
            <v>770610</v>
          </cell>
          <cell r="H10726">
            <v>470.40000000000003</v>
          </cell>
        </row>
        <row r="10727">
          <cell r="A10727">
            <v>2008</v>
          </cell>
          <cell r="B10727" t="str">
            <v>Daniel Gibson</v>
          </cell>
          <cell r="D10727" t="str">
            <v>CLE</v>
          </cell>
          <cell r="F10727">
            <v>11.7</v>
          </cell>
          <cell r="G10727">
            <v>687456</v>
          </cell>
          <cell r="H10727">
            <v>1763.1999999999998</v>
          </cell>
        </row>
        <row r="10728">
          <cell r="A10728">
            <v>2008</v>
          </cell>
          <cell r="B10728" t="str">
            <v>Billy Thomas</v>
          </cell>
          <cell r="D10728" t="str">
            <v>CLE</v>
          </cell>
          <cell r="F10728">
            <v>0.1</v>
          </cell>
          <cell r="G10728">
            <v>510529</v>
          </cell>
          <cell r="H10728">
            <v>34.300000000000004</v>
          </cell>
        </row>
        <row r="10729">
          <cell r="A10729">
            <v>2008</v>
          </cell>
          <cell r="B10729" t="str">
            <v>Kaniel Dickens</v>
          </cell>
          <cell r="D10729" t="str">
            <v>CLE</v>
          </cell>
          <cell r="F10729">
            <v>6.6</v>
          </cell>
          <cell r="G10729">
            <v>264897</v>
          </cell>
          <cell r="H10729">
            <v>12</v>
          </cell>
        </row>
        <row r="10730">
          <cell r="A10730">
            <v>2008</v>
          </cell>
          <cell r="B10730" t="str">
            <v>Dirk Nowitzki</v>
          </cell>
          <cell r="D10730" t="str">
            <v>DAL</v>
          </cell>
          <cell r="F10730">
            <v>24.6</v>
          </cell>
          <cell r="G10730">
            <v>16360094</v>
          </cell>
          <cell r="H10730">
            <v>2772</v>
          </cell>
        </row>
        <row r="10731">
          <cell r="A10731">
            <v>2008</v>
          </cell>
          <cell r="B10731" t="str">
            <v>Erick Dampier</v>
          </cell>
          <cell r="D10731" t="str">
            <v>DAL</v>
          </cell>
          <cell r="F10731">
            <v>15.3</v>
          </cell>
          <cell r="G10731">
            <v>10590500</v>
          </cell>
          <cell r="H10731">
            <v>1756.8</v>
          </cell>
        </row>
        <row r="10732">
          <cell r="A10732">
            <v>2008</v>
          </cell>
          <cell r="B10732" t="str">
            <v>Josh Howard</v>
          </cell>
          <cell r="D10732" t="str">
            <v>DAL</v>
          </cell>
          <cell r="F10732">
            <v>18.3</v>
          </cell>
          <cell r="G10732">
            <v>9000000</v>
          </cell>
          <cell r="H10732">
            <v>2758.7999999999997</v>
          </cell>
        </row>
        <row r="10733">
          <cell r="A10733">
            <v>2008</v>
          </cell>
          <cell r="B10733" t="str">
            <v>Jason Terry</v>
          </cell>
          <cell r="D10733" t="str">
            <v>DAL</v>
          </cell>
          <cell r="F10733">
            <v>17.8</v>
          </cell>
          <cell r="G10733">
            <v>8898000</v>
          </cell>
          <cell r="H10733">
            <v>2583</v>
          </cell>
        </row>
        <row r="10734">
          <cell r="A10734">
            <v>2008</v>
          </cell>
          <cell r="B10734" t="str">
            <v>Juwan Howard</v>
          </cell>
          <cell r="D10734" t="str">
            <v>DAL</v>
          </cell>
          <cell r="F10734">
            <v>4.0999999999999996</v>
          </cell>
          <cell r="G10734">
            <v>6883800</v>
          </cell>
          <cell r="H10734">
            <v>355</v>
          </cell>
        </row>
        <row r="10735">
          <cell r="A10735">
            <v>2008</v>
          </cell>
          <cell r="B10735" t="str">
            <v>Jerry Stackhouse</v>
          </cell>
          <cell r="D10735" t="str">
            <v>DAL</v>
          </cell>
          <cell r="F10735">
            <v>13.3</v>
          </cell>
          <cell r="G10735">
            <v>6750000</v>
          </cell>
          <cell r="H10735">
            <v>1409.4</v>
          </cell>
        </row>
        <row r="10736">
          <cell r="A10736">
            <v>2008</v>
          </cell>
          <cell r="B10736" t="str">
            <v>Devean George</v>
          </cell>
          <cell r="D10736" t="str">
            <v>DAL</v>
          </cell>
          <cell r="F10736">
            <v>7</v>
          </cell>
          <cell r="G10736">
            <v>2369111</v>
          </cell>
          <cell r="H10736">
            <v>821.5</v>
          </cell>
        </row>
        <row r="10737">
          <cell r="A10737">
            <v>2008</v>
          </cell>
          <cell r="B10737" t="str">
            <v>Eddie Jones</v>
          </cell>
          <cell r="D10737" t="str">
            <v>DAL</v>
          </cell>
          <cell r="F10737">
            <v>7.6</v>
          </cell>
          <cell r="G10737">
            <v>1830000</v>
          </cell>
          <cell r="H10737">
            <v>921.2</v>
          </cell>
        </row>
        <row r="10738">
          <cell r="A10738">
            <v>2008</v>
          </cell>
          <cell r="B10738" t="str">
            <v>Brandon Bass</v>
          </cell>
          <cell r="D10738" t="str">
            <v>DAL</v>
          </cell>
          <cell r="F10738">
            <v>15.9</v>
          </cell>
          <cell r="G10738">
            <v>770610</v>
          </cell>
          <cell r="H10738">
            <v>1556.3</v>
          </cell>
        </row>
        <row r="10739">
          <cell r="A10739">
            <v>2008</v>
          </cell>
          <cell r="B10739" t="str">
            <v>J.J. Barea</v>
          </cell>
          <cell r="D10739" t="str">
            <v>DAL</v>
          </cell>
          <cell r="F10739">
            <v>11.7</v>
          </cell>
          <cell r="H10739">
            <v>462</v>
          </cell>
        </row>
        <row r="10740">
          <cell r="A10740">
            <v>2008</v>
          </cell>
          <cell r="B10740" t="str">
            <v>Allen Iverson</v>
          </cell>
          <cell r="D10740" t="str">
            <v>DEN</v>
          </cell>
          <cell r="F10740">
            <v>20.9</v>
          </cell>
          <cell r="G10740">
            <v>19012500</v>
          </cell>
          <cell r="H10740">
            <v>3427.6</v>
          </cell>
        </row>
        <row r="10741">
          <cell r="A10741">
            <v>2008</v>
          </cell>
          <cell r="B10741" t="str">
            <v>Kenyon Martin</v>
          </cell>
          <cell r="D10741" t="str">
            <v>DEN</v>
          </cell>
          <cell r="F10741">
            <v>14.7</v>
          </cell>
          <cell r="G10741">
            <v>13250000</v>
          </cell>
          <cell r="H10741">
            <v>2158.4</v>
          </cell>
        </row>
        <row r="10742">
          <cell r="A10742">
            <v>2008</v>
          </cell>
          <cell r="B10742" t="str">
            <v>Carmelo Anthony</v>
          </cell>
          <cell r="D10742" t="str">
            <v>DEN</v>
          </cell>
          <cell r="F10742">
            <v>21.1</v>
          </cell>
          <cell r="G10742">
            <v>13041250</v>
          </cell>
          <cell r="H10742">
            <v>2802.7999999999997</v>
          </cell>
        </row>
        <row r="10743">
          <cell r="A10743">
            <v>2008</v>
          </cell>
          <cell r="B10743" t="str">
            <v>Marcus Camby</v>
          </cell>
          <cell r="D10743" t="str">
            <v>DEN</v>
          </cell>
          <cell r="F10743">
            <v>17.2</v>
          </cell>
          <cell r="G10743">
            <v>11250000</v>
          </cell>
          <cell r="H10743">
            <v>2757.1</v>
          </cell>
        </row>
        <row r="10744">
          <cell r="A10744">
            <v>2008</v>
          </cell>
          <cell r="B10744" t="str">
            <v>Eduardo Najera</v>
          </cell>
          <cell r="D10744" t="str">
            <v>DEN</v>
          </cell>
          <cell r="F10744">
            <v>12.1</v>
          </cell>
          <cell r="G10744">
            <v>4952380</v>
          </cell>
          <cell r="H10744">
            <v>1661.4</v>
          </cell>
        </row>
        <row r="10745">
          <cell r="A10745">
            <v>2008</v>
          </cell>
          <cell r="B10745" t="str">
            <v>Steven Hunter</v>
          </cell>
          <cell r="D10745" t="str">
            <v>DEN</v>
          </cell>
          <cell r="F10745">
            <v>8.6</v>
          </cell>
          <cell r="G10745">
            <v>3248000</v>
          </cell>
          <cell r="H10745">
            <v>119.7</v>
          </cell>
        </row>
        <row r="10746">
          <cell r="A10746">
            <v>2008</v>
          </cell>
          <cell r="B10746" t="str">
            <v>Chucky Atkins</v>
          </cell>
          <cell r="D10746" t="str">
            <v>DEN</v>
          </cell>
          <cell r="F10746">
            <v>8.9</v>
          </cell>
          <cell r="G10746">
            <v>3000000</v>
          </cell>
          <cell r="H10746">
            <v>352.79999999999995</v>
          </cell>
        </row>
        <row r="10747">
          <cell r="A10747">
            <v>2008</v>
          </cell>
          <cell r="B10747" t="str">
            <v>J.R. Smith</v>
          </cell>
          <cell r="D10747" t="str">
            <v>DEN</v>
          </cell>
          <cell r="F10747">
            <v>18.100000000000001</v>
          </cell>
          <cell r="G10747">
            <v>2134067</v>
          </cell>
          <cell r="H10747">
            <v>1420.8</v>
          </cell>
        </row>
        <row r="10748">
          <cell r="A10748">
            <v>2008</v>
          </cell>
          <cell r="B10748" t="str">
            <v>Anthony Carter</v>
          </cell>
          <cell r="D10748" t="str">
            <v>DEN</v>
          </cell>
          <cell r="F10748">
            <v>12.8</v>
          </cell>
          <cell r="G10748">
            <v>1103225</v>
          </cell>
          <cell r="H10748">
            <v>1960</v>
          </cell>
        </row>
        <row r="10749">
          <cell r="A10749">
            <v>2008</v>
          </cell>
          <cell r="B10749" t="str">
            <v>Linas Kleiza</v>
          </cell>
          <cell r="D10749" t="str">
            <v>DEN</v>
          </cell>
          <cell r="F10749">
            <v>14.4</v>
          </cell>
          <cell r="G10749">
            <v>1011360</v>
          </cell>
          <cell r="H10749">
            <v>1888.1</v>
          </cell>
        </row>
        <row r="10750">
          <cell r="A10750">
            <v>2008</v>
          </cell>
          <cell r="B10750" t="str">
            <v>Yakhouba Diawara</v>
          </cell>
          <cell r="D10750" t="str">
            <v>DEN</v>
          </cell>
          <cell r="F10750">
            <v>8.1</v>
          </cell>
          <cell r="G10750">
            <v>687456</v>
          </cell>
          <cell r="H10750">
            <v>540</v>
          </cell>
        </row>
        <row r="10751">
          <cell r="A10751">
            <v>2008</v>
          </cell>
          <cell r="B10751" t="str">
            <v>Jelani McCoy</v>
          </cell>
          <cell r="D10751" t="str">
            <v>DEN</v>
          </cell>
          <cell r="F10751">
            <v>2.6</v>
          </cell>
          <cell r="G10751">
            <v>151089</v>
          </cell>
          <cell r="H10751">
            <v>33</v>
          </cell>
        </row>
        <row r="10752">
          <cell r="A10752">
            <v>2008</v>
          </cell>
          <cell r="B10752" t="str">
            <v>Nene Hilario</v>
          </cell>
          <cell r="D10752" t="str">
            <v>DEN</v>
          </cell>
          <cell r="F10752">
            <v>11.1</v>
          </cell>
          <cell r="H10752">
            <v>265.60000000000002</v>
          </cell>
        </row>
        <row r="10753">
          <cell r="A10753">
            <v>2008</v>
          </cell>
          <cell r="B10753" t="str">
            <v>Rasheed Wallace</v>
          </cell>
          <cell r="D10753" t="str">
            <v>DET</v>
          </cell>
          <cell r="F10753">
            <v>17.2</v>
          </cell>
          <cell r="G10753">
            <v>12540000</v>
          </cell>
          <cell r="H10753">
            <v>2348.5</v>
          </cell>
        </row>
        <row r="10754">
          <cell r="A10754">
            <v>2008</v>
          </cell>
          <cell r="B10754" t="str">
            <v>Chauncey Billups</v>
          </cell>
          <cell r="D10754" t="str">
            <v>DET</v>
          </cell>
          <cell r="F10754">
            <v>23.6</v>
          </cell>
          <cell r="G10754">
            <v>10000000</v>
          </cell>
          <cell r="H10754">
            <v>2519.3999999999996</v>
          </cell>
        </row>
        <row r="10755">
          <cell r="A10755">
            <v>2008</v>
          </cell>
          <cell r="B10755" t="str">
            <v>Richard Hamilton</v>
          </cell>
          <cell r="D10755" t="str">
            <v>DET</v>
          </cell>
          <cell r="F10755">
            <v>18.2</v>
          </cell>
          <cell r="G10755">
            <v>10000000</v>
          </cell>
          <cell r="H10755">
            <v>2426.4</v>
          </cell>
        </row>
        <row r="10756">
          <cell r="A10756">
            <v>2008</v>
          </cell>
          <cell r="B10756" t="str">
            <v>Tayshaun Prince</v>
          </cell>
          <cell r="D10756" t="str">
            <v>DET</v>
          </cell>
          <cell r="F10756">
            <v>15.6</v>
          </cell>
          <cell r="G10756">
            <v>8675620</v>
          </cell>
          <cell r="H10756">
            <v>2697.7999999999997</v>
          </cell>
        </row>
        <row r="10757">
          <cell r="A10757">
            <v>2008</v>
          </cell>
          <cell r="B10757" t="str">
            <v>Antonio McDyess</v>
          </cell>
          <cell r="D10757" t="str">
            <v>DET</v>
          </cell>
          <cell r="F10757">
            <v>14.1</v>
          </cell>
          <cell r="G10757">
            <v>6373900</v>
          </cell>
          <cell r="H10757">
            <v>2285.4</v>
          </cell>
        </row>
        <row r="10758">
          <cell r="A10758">
            <v>2008</v>
          </cell>
          <cell r="B10758" t="str">
            <v>Amir Johnson</v>
          </cell>
          <cell r="D10758" t="str">
            <v>DET</v>
          </cell>
          <cell r="F10758">
            <v>17.5</v>
          </cell>
          <cell r="G10758">
            <v>3666666</v>
          </cell>
          <cell r="H10758">
            <v>762.6</v>
          </cell>
        </row>
        <row r="10759">
          <cell r="A10759">
            <v>2008</v>
          </cell>
          <cell r="B10759" t="str">
            <v>Lindsey Hunter</v>
          </cell>
          <cell r="D10759" t="str">
            <v>DET</v>
          </cell>
          <cell r="F10759">
            <v>8.8000000000000007</v>
          </cell>
          <cell r="G10759">
            <v>2250000</v>
          </cell>
          <cell r="H10759">
            <v>216</v>
          </cell>
        </row>
        <row r="10760">
          <cell r="A10760">
            <v>2008</v>
          </cell>
          <cell r="B10760" t="str">
            <v>Rodney Stuckey</v>
          </cell>
          <cell r="D10760" t="str">
            <v>DET</v>
          </cell>
          <cell r="F10760">
            <v>13.8</v>
          </cell>
          <cell r="G10760">
            <v>1569600</v>
          </cell>
          <cell r="H10760">
            <v>1083</v>
          </cell>
        </row>
        <row r="10761">
          <cell r="A10761">
            <v>2008</v>
          </cell>
          <cell r="B10761" t="str">
            <v>Jarvis Hayes</v>
          </cell>
          <cell r="D10761" t="str">
            <v>DET</v>
          </cell>
          <cell r="F10761">
            <v>13</v>
          </cell>
          <cell r="G10761">
            <v>1200000</v>
          </cell>
          <cell r="H10761">
            <v>1287.3999999999999</v>
          </cell>
        </row>
        <row r="10762">
          <cell r="A10762">
            <v>2008</v>
          </cell>
          <cell r="B10762" t="str">
            <v>Jason Maxiell</v>
          </cell>
          <cell r="D10762" t="str">
            <v>DET</v>
          </cell>
          <cell r="F10762">
            <v>16.7</v>
          </cell>
          <cell r="G10762">
            <v>1041360</v>
          </cell>
          <cell r="H10762">
            <v>1771.2</v>
          </cell>
        </row>
        <row r="10763">
          <cell r="A10763">
            <v>2008</v>
          </cell>
          <cell r="B10763" t="str">
            <v>Arron Afflalo</v>
          </cell>
          <cell r="D10763" t="str">
            <v>DET</v>
          </cell>
          <cell r="F10763">
            <v>10.199999999999999</v>
          </cell>
          <cell r="G10763">
            <v>944520</v>
          </cell>
          <cell r="H10763">
            <v>967.5</v>
          </cell>
        </row>
        <row r="10764">
          <cell r="A10764">
            <v>2008</v>
          </cell>
          <cell r="B10764" t="str">
            <v>Cheikh Samb</v>
          </cell>
          <cell r="D10764" t="str">
            <v>DET</v>
          </cell>
          <cell r="F10764">
            <v>12</v>
          </cell>
          <cell r="G10764">
            <v>427163</v>
          </cell>
          <cell r="H10764">
            <v>31.2</v>
          </cell>
        </row>
        <row r="10765">
          <cell r="A10765">
            <v>2008</v>
          </cell>
          <cell r="B10765" t="str">
            <v>Baron Davis</v>
          </cell>
          <cell r="D10765" t="str">
            <v>GSW</v>
          </cell>
          <cell r="F10765">
            <v>19.8</v>
          </cell>
          <cell r="G10765">
            <v>16440000</v>
          </cell>
          <cell r="H10765">
            <v>3198</v>
          </cell>
        </row>
        <row r="10766">
          <cell r="A10766">
            <v>2008</v>
          </cell>
          <cell r="B10766" t="str">
            <v>Al Harrington</v>
          </cell>
          <cell r="D10766" t="str">
            <v>GSW</v>
          </cell>
          <cell r="F10766">
            <v>15.6</v>
          </cell>
          <cell r="G10766">
            <v>8425625</v>
          </cell>
          <cell r="H10766">
            <v>2187</v>
          </cell>
        </row>
        <row r="10767">
          <cell r="A10767">
            <v>2008</v>
          </cell>
          <cell r="B10767" t="str">
            <v>Stephen Jackson</v>
          </cell>
          <cell r="D10767" t="str">
            <v>GSW</v>
          </cell>
          <cell r="F10767">
            <v>14.9</v>
          </cell>
          <cell r="G10767">
            <v>6630000</v>
          </cell>
          <cell r="H10767">
            <v>2854.3</v>
          </cell>
        </row>
        <row r="10768">
          <cell r="A10768">
            <v>2008</v>
          </cell>
          <cell r="B10768" t="str">
            <v>Troy Hudson</v>
          </cell>
          <cell r="D10768" t="str">
            <v>GSW</v>
          </cell>
          <cell r="F10768">
            <v>5.2</v>
          </cell>
          <cell r="G10768">
            <v>5953000</v>
          </cell>
          <cell r="H10768">
            <v>92.7</v>
          </cell>
        </row>
        <row r="10769">
          <cell r="A10769">
            <v>2008</v>
          </cell>
          <cell r="B10769" t="str">
            <v>Mickael Pietrus</v>
          </cell>
          <cell r="D10769" t="str">
            <v>GSW</v>
          </cell>
          <cell r="F10769">
            <v>12.7</v>
          </cell>
          <cell r="G10769">
            <v>3470770</v>
          </cell>
          <cell r="H10769">
            <v>1313.3999999999999</v>
          </cell>
        </row>
        <row r="10770">
          <cell r="A10770">
            <v>2008</v>
          </cell>
          <cell r="B10770" t="str">
            <v>Matt Barnes</v>
          </cell>
          <cell r="D10770" t="str">
            <v>GSW</v>
          </cell>
          <cell r="F10770">
            <v>12.9</v>
          </cell>
          <cell r="G10770">
            <v>3000000</v>
          </cell>
          <cell r="H10770">
            <v>1416.1999999999998</v>
          </cell>
        </row>
        <row r="10771">
          <cell r="A10771">
            <v>2008</v>
          </cell>
          <cell r="B10771" t="str">
            <v>Andris Biedrins</v>
          </cell>
          <cell r="D10771" t="str">
            <v>GSW</v>
          </cell>
          <cell r="F10771">
            <v>19.2</v>
          </cell>
          <cell r="G10771">
            <v>2636696</v>
          </cell>
          <cell r="H10771">
            <v>2074.8000000000002</v>
          </cell>
        </row>
        <row r="10772">
          <cell r="A10772">
            <v>2008</v>
          </cell>
          <cell r="B10772" t="str">
            <v>Brandan Wright</v>
          </cell>
          <cell r="D10772" t="str">
            <v>GSW</v>
          </cell>
          <cell r="F10772">
            <v>17.2</v>
          </cell>
          <cell r="G10772">
            <v>2323080</v>
          </cell>
          <cell r="H10772">
            <v>376.2</v>
          </cell>
        </row>
        <row r="10773">
          <cell r="A10773">
            <v>2008</v>
          </cell>
          <cell r="B10773" t="str">
            <v>Kosta Perovic</v>
          </cell>
          <cell r="D10773" t="str">
            <v>GSW</v>
          </cell>
          <cell r="F10773">
            <v>10.3</v>
          </cell>
          <cell r="G10773">
            <v>1800000</v>
          </cell>
          <cell r="H10773">
            <v>37.800000000000004</v>
          </cell>
        </row>
        <row r="10774">
          <cell r="A10774">
            <v>2008</v>
          </cell>
          <cell r="B10774" t="str">
            <v>Marco Belinelli</v>
          </cell>
          <cell r="D10774" t="str">
            <v>GSW</v>
          </cell>
          <cell r="F10774">
            <v>8.1999999999999993</v>
          </cell>
          <cell r="G10774">
            <v>1345800</v>
          </cell>
          <cell r="H10774">
            <v>240.9</v>
          </cell>
        </row>
        <row r="10775">
          <cell r="A10775">
            <v>2008</v>
          </cell>
          <cell r="B10775" t="str">
            <v>Austin Croshere</v>
          </cell>
          <cell r="D10775" t="str">
            <v>GSW</v>
          </cell>
          <cell r="F10775">
            <v>13.2</v>
          </cell>
          <cell r="G10775">
            <v>1219590</v>
          </cell>
          <cell r="H10775">
            <v>457.6</v>
          </cell>
        </row>
        <row r="10776">
          <cell r="A10776">
            <v>2008</v>
          </cell>
          <cell r="B10776" t="str">
            <v>Monta Ellis</v>
          </cell>
          <cell r="D10776" t="str">
            <v>GSW</v>
          </cell>
          <cell r="F10776">
            <v>19</v>
          </cell>
          <cell r="G10776">
            <v>770610</v>
          </cell>
          <cell r="H10776">
            <v>3069.9</v>
          </cell>
        </row>
        <row r="10777">
          <cell r="A10777">
            <v>2008</v>
          </cell>
          <cell r="B10777" t="str">
            <v>Kelenna Azubuike</v>
          </cell>
          <cell r="D10777" t="str">
            <v>GSW</v>
          </cell>
          <cell r="F10777">
            <v>13.5</v>
          </cell>
          <cell r="G10777">
            <v>687456</v>
          </cell>
          <cell r="H10777">
            <v>1733.3999999999999</v>
          </cell>
        </row>
        <row r="10778">
          <cell r="A10778">
            <v>2008</v>
          </cell>
          <cell r="B10778" t="str">
            <v>Chris Webber</v>
          </cell>
          <cell r="D10778" t="str">
            <v>GSW</v>
          </cell>
          <cell r="F10778">
            <v>10.7</v>
          </cell>
          <cell r="G10778">
            <v>602173</v>
          </cell>
          <cell r="H10778">
            <v>126</v>
          </cell>
        </row>
        <row r="10779">
          <cell r="A10779">
            <v>2008</v>
          </cell>
          <cell r="B10779" t="str">
            <v>C.J. Watson</v>
          </cell>
          <cell r="D10779" t="str">
            <v>GSW</v>
          </cell>
          <cell r="F10779">
            <v>11</v>
          </cell>
          <cell r="G10779">
            <v>125479</v>
          </cell>
          <cell r="H10779">
            <v>368</v>
          </cell>
        </row>
        <row r="10780">
          <cell r="A10780">
            <v>2008</v>
          </cell>
          <cell r="B10780" t="str">
            <v>Patrick O'Bryant</v>
          </cell>
          <cell r="D10780" t="str">
            <v>GSW</v>
          </cell>
          <cell r="F10780">
            <v>14</v>
          </cell>
          <cell r="H10780">
            <v>98.399999999999991</v>
          </cell>
        </row>
        <row r="10781">
          <cell r="A10781">
            <v>2008</v>
          </cell>
          <cell r="B10781" t="str">
            <v>Steve Francis</v>
          </cell>
          <cell r="D10781" t="str">
            <v>HOU</v>
          </cell>
          <cell r="F10781">
            <v>9.1</v>
          </cell>
          <cell r="G10781">
            <v>15070000</v>
          </cell>
          <cell r="H10781">
            <v>199</v>
          </cell>
        </row>
        <row r="10782">
          <cell r="A10782">
            <v>2008</v>
          </cell>
          <cell r="B10782" t="str">
            <v>Mike Harris</v>
          </cell>
          <cell r="D10782" t="str">
            <v>HOU</v>
          </cell>
          <cell r="F10782">
            <v>17.100000000000001</v>
          </cell>
          <cell r="H10782">
            <v>159.80000000000001</v>
          </cell>
        </row>
        <row r="10783">
          <cell r="A10783">
            <v>2008</v>
          </cell>
          <cell r="B10783" t="str">
            <v>Loren Woods</v>
          </cell>
          <cell r="D10783" t="str">
            <v>HOU</v>
          </cell>
          <cell r="F10783">
            <v>13.4</v>
          </cell>
          <cell r="H10783">
            <v>16.8</v>
          </cell>
        </row>
        <row r="10784">
          <cell r="A10784">
            <v>2008</v>
          </cell>
          <cell r="B10784" t="str">
            <v>Luis Scola</v>
          </cell>
          <cell r="D10784" t="str">
            <v>HOU</v>
          </cell>
          <cell r="F10784">
            <v>16.100000000000001</v>
          </cell>
          <cell r="H10784">
            <v>2025.3999999999999</v>
          </cell>
        </row>
        <row r="10785">
          <cell r="A10785">
            <v>2008</v>
          </cell>
          <cell r="B10785" t="str">
            <v>Luther Head</v>
          </cell>
          <cell r="D10785" t="str">
            <v>HOU</v>
          </cell>
          <cell r="F10785">
            <v>13.6</v>
          </cell>
          <cell r="H10785">
            <v>1379.6999999999998</v>
          </cell>
        </row>
        <row r="10786">
          <cell r="A10786">
            <v>2008</v>
          </cell>
          <cell r="B10786" t="str">
            <v>Dikembe Mutombo</v>
          </cell>
          <cell r="D10786" t="str">
            <v>HOU</v>
          </cell>
          <cell r="F10786">
            <v>14.5</v>
          </cell>
          <cell r="H10786">
            <v>620.1</v>
          </cell>
        </row>
        <row r="10787">
          <cell r="A10787">
            <v>2008</v>
          </cell>
          <cell r="B10787" t="str">
            <v>Chuck Hayes</v>
          </cell>
          <cell r="D10787" t="str">
            <v>HOU</v>
          </cell>
          <cell r="F10787">
            <v>11.2</v>
          </cell>
          <cell r="H10787">
            <v>1572.1</v>
          </cell>
        </row>
        <row r="10788">
          <cell r="A10788">
            <v>2008</v>
          </cell>
          <cell r="B10788" t="str">
            <v>Carl Landry</v>
          </cell>
          <cell r="D10788" t="str">
            <v>HOU</v>
          </cell>
          <cell r="F10788">
            <v>21.4</v>
          </cell>
          <cell r="H10788">
            <v>709.8</v>
          </cell>
        </row>
        <row r="10789">
          <cell r="A10789">
            <v>2008</v>
          </cell>
          <cell r="B10789" t="str">
            <v>Tracy McGrady</v>
          </cell>
          <cell r="D10789" t="str">
            <v>HOU</v>
          </cell>
          <cell r="F10789">
            <v>18.399999999999999</v>
          </cell>
          <cell r="H10789">
            <v>2442</v>
          </cell>
        </row>
        <row r="10790">
          <cell r="A10790">
            <v>2008</v>
          </cell>
          <cell r="B10790" t="str">
            <v>Aaron Brooks</v>
          </cell>
          <cell r="D10790" t="str">
            <v>HOU</v>
          </cell>
          <cell r="F10790">
            <v>13.1</v>
          </cell>
          <cell r="H10790">
            <v>606.9</v>
          </cell>
        </row>
        <row r="10791">
          <cell r="A10791">
            <v>2008</v>
          </cell>
          <cell r="B10791" t="str">
            <v>Rafer Alston</v>
          </cell>
          <cell r="D10791" t="str">
            <v>HOU</v>
          </cell>
          <cell r="F10791">
            <v>13.2</v>
          </cell>
          <cell r="H10791">
            <v>2523.4</v>
          </cell>
        </row>
        <row r="10792">
          <cell r="A10792">
            <v>2008</v>
          </cell>
          <cell r="B10792" t="str">
            <v>Steve Novak</v>
          </cell>
          <cell r="D10792" t="str">
            <v>HOU</v>
          </cell>
          <cell r="F10792">
            <v>17.3</v>
          </cell>
          <cell r="H10792">
            <v>262.5</v>
          </cell>
        </row>
        <row r="10793">
          <cell r="A10793">
            <v>2008</v>
          </cell>
          <cell r="B10793" t="str">
            <v>Yao Ming*</v>
          </cell>
          <cell r="D10793" t="str">
            <v>HOU</v>
          </cell>
          <cell r="F10793">
            <v>22.5</v>
          </cell>
          <cell r="H10793">
            <v>2046.0000000000002</v>
          </cell>
        </row>
        <row r="10794">
          <cell r="A10794">
            <v>2008</v>
          </cell>
          <cell r="B10794" t="str">
            <v>Shane Battier</v>
          </cell>
          <cell r="D10794" t="str">
            <v>HOU</v>
          </cell>
          <cell r="F10794">
            <v>11.7</v>
          </cell>
          <cell r="H10794">
            <v>2904</v>
          </cell>
        </row>
        <row r="10795">
          <cell r="A10795">
            <v>2008</v>
          </cell>
          <cell r="B10795" t="str">
            <v>Troy Murphy</v>
          </cell>
          <cell r="D10795" t="str">
            <v>IND</v>
          </cell>
          <cell r="F10795">
            <v>16</v>
          </cell>
          <cell r="G10795">
            <v>9206349</v>
          </cell>
          <cell r="H10795">
            <v>2107.5</v>
          </cell>
        </row>
        <row r="10796">
          <cell r="A10796">
            <v>2008</v>
          </cell>
          <cell r="B10796" t="str">
            <v>Mike Dunleavy</v>
          </cell>
          <cell r="D10796" t="str">
            <v>IND</v>
          </cell>
          <cell r="F10796">
            <v>17.3</v>
          </cell>
          <cell r="G10796">
            <v>8219008</v>
          </cell>
          <cell r="H10796">
            <v>2952</v>
          </cell>
        </row>
        <row r="10797">
          <cell r="A10797">
            <v>2008</v>
          </cell>
          <cell r="B10797" t="str">
            <v>Marquis Daniels</v>
          </cell>
          <cell r="D10797" t="str">
            <v>IND</v>
          </cell>
          <cell r="F10797">
            <v>11.6</v>
          </cell>
          <cell r="G10797">
            <v>6373900</v>
          </cell>
          <cell r="H10797">
            <v>1546.6</v>
          </cell>
        </row>
        <row r="10798">
          <cell r="A10798">
            <v>2008</v>
          </cell>
          <cell r="B10798" t="str">
            <v>Jamaal Tinsley</v>
          </cell>
          <cell r="D10798" t="str">
            <v>IND</v>
          </cell>
          <cell r="F10798">
            <v>12.8</v>
          </cell>
          <cell r="G10798">
            <v>6300000</v>
          </cell>
          <cell r="H10798">
            <v>1294.8000000000002</v>
          </cell>
        </row>
        <row r="10799">
          <cell r="A10799">
            <v>2008</v>
          </cell>
          <cell r="B10799" t="str">
            <v>Jeff Foster</v>
          </cell>
          <cell r="D10799" t="str">
            <v>IND</v>
          </cell>
          <cell r="F10799">
            <v>15.7</v>
          </cell>
          <cell r="G10799">
            <v>5500000</v>
          </cell>
          <cell r="H10799">
            <v>1886.5</v>
          </cell>
        </row>
        <row r="10800">
          <cell r="A10800">
            <v>2008</v>
          </cell>
          <cell r="B10800" t="str">
            <v>Ike Diogu</v>
          </cell>
          <cell r="D10800" t="str">
            <v>IND</v>
          </cell>
          <cell r="F10800">
            <v>17.2</v>
          </cell>
          <cell r="G10800">
            <v>2286360</v>
          </cell>
          <cell r="H10800">
            <v>306</v>
          </cell>
        </row>
        <row r="10801">
          <cell r="A10801">
            <v>2008</v>
          </cell>
          <cell r="B10801" t="str">
            <v>David Harrison</v>
          </cell>
          <cell r="D10801" t="str">
            <v>IND</v>
          </cell>
          <cell r="F10801">
            <v>8.6</v>
          </cell>
          <cell r="G10801">
            <v>1734316</v>
          </cell>
          <cell r="H10801">
            <v>704</v>
          </cell>
        </row>
        <row r="10802">
          <cell r="A10802">
            <v>2008</v>
          </cell>
          <cell r="B10802" t="str">
            <v>Danny Granger</v>
          </cell>
          <cell r="D10802" t="str">
            <v>IND</v>
          </cell>
          <cell r="F10802">
            <v>16.7</v>
          </cell>
          <cell r="G10802">
            <v>1516800</v>
          </cell>
          <cell r="H10802">
            <v>2880</v>
          </cell>
        </row>
        <row r="10803">
          <cell r="A10803">
            <v>2008</v>
          </cell>
          <cell r="B10803" t="str">
            <v>Travis Diener</v>
          </cell>
          <cell r="D10803" t="str">
            <v>IND</v>
          </cell>
          <cell r="F10803">
            <v>12.2</v>
          </cell>
          <cell r="G10803">
            <v>1500000</v>
          </cell>
          <cell r="H10803">
            <v>1353</v>
          </cell>
        </row>
        <row r="10804">
          <cell r="A10804">
            <v>2008</v>
          </cell>
          <cell r="B10804" t="str">
            <v>Shawne Williams</v>
          </cell>
          <cell r="D10804" t="str">
            <v>IND</v>
          </cell>
          <cell r="F10804">
            <v>12.8</v>
          </cell>
          <cell r="G10804">
            <v>1470360</v>
          </cell>
          <cell r="H10804">
            <v>968.5</v>
          </cell>
        </row>
        <row r="10805">
          <cell r="A10805">
            <v>2008</v>
          </cell>
          <cell r="B10805" t="str">
            <v>Kareem Rush</v>
          </cell>
          <cell r="D10805" t="str">
            <v>IND</v>
          </cell>
          <cell r="F10805">
            <v>10</v>
          </cell>
          <cell r="G10805">
            <v>854957</v>
          </cell>
          <cell r="H10805">
            <v>1505.2</v>
          </cell>
        </row>
        <row r="10806">
          <cell r="A10806">
            <v>2008</v>
          </cell>
          <cell r="B10806" t="str">
            <v>Stephen Graham</v>
          </cell>
          <cell r="D10806" t="str">
            <v>IND</v>
          </cell>
          <cell r="F10806">
            <v>21.9</v>
          </cell>
          <cell r="G10806">
            <v>770610</v>
          </cell>
          <cell r="H10806">
            <v>127.6</v>
          </cell>
        </row>
        <row r="10807">
          <cell r="A10807">
            <v>2008</v>
          </cell>
          <cell r="B10807" t="str">
            <v>Andre Owens</v>
          </cell>
          <cell r="D10807" t="str">
            <v>IND</v>
          </cell>
          <cell r="F10807">
            <v>10</v>
          </cell>
          <cell r="G10807">
            <v>687456</v>
          </cell>
          <cell r="H10807">
            <v>390.59999999999997</v>
          </cell>
        </row>
        <row r="10808">
          <cell r="A10808">
            <v>2008</v>
          </cell>
          <cell r="B10808" t="str">
            <v>Courtney Sims</v>
          </cell>
          <cell r="D10808" t="str">
            <v>IND</v>
          </cell>
          <cell r="F10808">
            <v>1.1000000000000001</v>
          </cell>
          <cell r="G10808">
            <v>112130</v>
          </cell>
          <cell r="H10808">
            <v>11.100000000000001</v>
          </cell>
        </row>
        <row r="10809">
          <cell r="A10809">
            <v>2008</v>
          </cell>
          <cell r="B10809" t="str">
            <v>Jermaine O'Neal</v>
          </cell>
          <cell r="D10809" t="str">
            <v>IND</v>
          </cell>
          <cell r="F10809">
            <v>14.4</v>
          </cell>
          <cell r="H10809">
            <v>1205.3999999999999</v>
          </cell>
        </row>
        <row r="10810">
          <cell r="A10810">
            <v>2008</v>
          </cell>
          <cell r="B10810" t="str">
            <v>Elton Brand</v>
          </cell>
          <cell r="D10810" t="str">
            <v>LAC</v>
          </cell>
          <cell r="F10810">
            <v>18</v>
          </cell>
          <cell r="G10810">
            <v>15344000</v>
          </cell>
          <cell r="H10810">
            <v>274.39999999999998</v>
          </cell>
        </row>
        <row r="10811">
          <cell r="A10811">
            <v>2008</v>
          </cell>
          <cell r="B10811" t="str">
            <v>Chris Kaman</v>
          </cell>
          <cell r="D10811" t="str">
            <v>LAC</v>
          </cell>
          <cell r="F10811">
            <v>17.5</v>
          </cell>
          <cell r="G10811">
            <v>8600000</v>
          </cell>
          <cell r="H10811">
            <v>2083.2000000000003</v>
          </cell>
        </row>
        <row r="10812">
          <cell r="A10812">
            <v>2008</v>
          </cell>
          <cell r="B10812" t="str">
            <v>Cuttino Mobley</v>
          </cell>
          <cell r="D10812" t="str">
            <v>LAC</v>
          </cell>
          <cell r="F10812">
            <v>11.5</v>
          </cell>
          <cell r="G10812">
            <v>8350000</v>
          </cell>
          <cell r="H10812">
            <v>2702.7000000000003</v>
          </cell>
        </row>
        <row r="10813">
          <cell r="A10813">
            <v>2008</v>
          </cell>
          <cell r="B10813" t="str">
            <v>Corey Maggette</v>
          </cell>
          <cell r="D10813" t="str">
            <v>LAC</v>
          </cell>
          <cell r="F10813">
            <v>19.3</v>
          </cell>
          <cell r="G10813">
            <v>7000000</v>
          </cell>
          <cell r="H10813">
            <v>2499</v>
          </cell>
        </row>
        <row r="10814">
          <cell r="A10814">
            <v>2008</v>
          </cell>
          <cell r="B10814" t="str">
            <v>Tim Thomas</v>
          </cell>
          <cell r="D10814" t="str">
            <v>LAC</v>
          </cell>
          <cell r="F10814">
            <v>12.2</v>
          </cell>
          <cell r="G10814">
            <v>5632200</v>
          </cell>
          <cell r="H10814">
            <v>1940.4</v>
          </cell>
        </row>
        <row r="10815">
          <cell r="A10815">
            <v>2008</v>
          </cell>
          <cell r="B10815" t="str">
            <v>Dan Dickau</v>
          </cell>
          <cell r="D10815" t="str">
            <v>LAC</v>
          </cell>
          <cell r="F10815">
            <v>12.5</v>
          </cell>
          <cell r="G10815">
            <v>2990028</v>
          </cell>
          <cell r="H10815">
            <v>1038.5</v>
          </cell>
        </row>
        <row r="10816">
          <cell r="A10816">
            <v>2008</v>
          </cell>
          <cell r="B10816" t="str">
            <v>Aaron Williams</v>
          </cell>
          <cell r="D10816" t="str">
            <v>LAC</v>
          </cell>
          <cell r="F10816">
            <v>10.3</v>
          </cell>
          <cell r="G10816">
            <v>1890000</v>
          </cell>
          <cell r="H10816">
            <v>297</v>
          </cell>
        </row>
        <row r="10817">
          <cell r="A10817">
            <v>2008</v>
          </cell>
          <cell r="B10817" t="str">
            <v>Al Thornton</v>
          </cell>
          <cell r="D10817" t="str">
            <v>LAC</v>
          </cell>
          <cell r="F10817">
            <v>12.7</v>
          </cell>
          <cell r="G10817">
            <v>1652280</v>
          </cell>
          <cell r="H10817">
            <v>2156.7000000000003</v>
          </cell>
        </row>
        <row r="10818">
          <cell r="A10818">
            <v>2008</v>
          </cell>
          <cell r="B10818" t="str">
            <v>Brevin Knight</v>
          </cell>
          <cell r="D10818" t="str">
            <v>LAC</v>
          </cell>
          <cell r="F10818">
            <v>11.4</v>
          </cell>
          <cell r="G10818">
            <v>1600000</v>
          </cell>
          <cell r="H10818">
            <v>1672.4</v>
          </cell>
        </row>
        <row r="10819">
          <cell r="A10819">
            <v>2008</v>
          </cell>
          <cell r="B10819" t="str">
            <v>Quinton Ross</v>
          </cell>
          <cell r="D10819" t="str">
            <v>LAC</v>
          </cell>
          <cell r="F10819">
            <v>7.6</v>
          </cell>
          <cell r="G10819">
            <v>826046</v>
          </cell>
          <cell r="H10819">
            <v>1504.8</v>
          </cell>
        </row>
        <row r="10820">
          <cell r="A10820">
            <v>2008</v>
          </cell>
          <cell r="B10820" t="str">
            <v>Josh Powell</v>
          </cell>
          <cell r="D10820" t="str">
            <v>LAC</v>
          </cell>
          <cell r="F10820">
            <v>10.7</v>
          </cell>
          <cell r="G10820">
            <v>800000</v>
          </cell>
          <cell r="H10820">
            <v>1228.8</v>
          </cell>
        </row>
        <row r="10821">
          <cell r="A10821">
            <v>2008</v>
          </cell>
          <cell r="B10821" t="str">
            <v>Paul Davis</v>
          </cell>
          <cell r="D10821" t="str">
            <v>LAC</v>
          </cell>
          <cell r="F10821">
            <v>9</v>
          </cell>
          <cell r="G10821">
            <v>687456</v>
          </cell>
          <cell r="H10821">
            <v>193.60000000000002</v>
          </cell>
        </row>
        <row r="10822">
          <cell r="A10822">
            <v>2008</v>
          </cell>
          <cell r="B10822" t="str">
            <v>Richie Frahm</v>
          </cell>
          <cell r="D10822" t="str">
            <v>LAC</v>
          </cell>
          <cell r="F10822">
            <v>5.5</v>
          </cell>
          <cell r="G10822">
            <v>623694</v>
          </cell>
          <cell r="H10822">
            <v>163</v>
          </cell>
        </row>
        <row r="10823">
          <cell r="A10823">
            <v>2008</v>
          </cell>
          <cell r="B10823" t="str">
            <v>Ruben Patterson</v>
          </cell>
          <cell r="D10823" t="str">
            <v>LAC</v>
          </cell>
          <cell r="F10823">
            <v>10.9</v>
          </cell>
          <cell r="G10823">
            <v>304897</v>
          </cell>
          <cell r="H10823">
            <v>328</v>
          </cell>
        </row>
        <row r="10824">
          <cell r="A10824">
            <v>2008</v>
          </cell>
          <cell r="B10824" t="str">
            <v>Guillermo Diaz</v>
          </cell>
          <cell r="D10824" t="str">
            <v>LAC</v>
          </cell>
          <cell r="F10824">
            <v>9.9</v>
          </cell>
          <cell r="G10824">
            <v>56065</v>
          </cell>
          <cell r="H10824">
            <v>18</v>
          </cell>
        </row>
        <row r="10825">
          <cell r="A10825">
            <v>2008</v>
          </cell>
          <cell r="B10825" t="str">
            <v>Andre Barrett</v>
          </cell>
          <cell r="D10825" t="str">
            <v>LAC</v>
          </cell>
          <cell r="F10825">
            <v>12.5</v>
          </cell>
          <cell r="H10825">
            <v>25.2</v>
          </cell>
        </row>
        <row r="10826">
          <cell r="A10826">
            <v>2008</v>
          </cell>
          <cell r="B10826" t="str">
            <v>Kobe Bryant</v>
          </cell>
          <cell r="D10826" t="str">
            <v>LAL</v>
          </cell>
          <cell r="F10826">
            <v>24.2</v>
          </cell>
          <cell r="G10826">
            <v>19490625</v>
          </cell>
          <cell r="H10826">
            <v>3189.7999999999997</v>
          </cell>
        </row>
        <row r="10827">
          <cell r="A10827">
            <v>2008</v>
          </cell>
          <cell r="B10827" t="str">
            <v>Lamar Odom</v>
          </cell>
          <cell r="D10827" t="str">
            <v>LAL</v>
          </cell>
          <cell r="F10827">
            <v>16.899999999999999</v>
          </cell>
          <cell r="G10827">
            <v>13248596</v>
          </cell>
          <cell r="H10827">
            <v>2918.2999999999997</v>
          </cell>
        </row>
        <row r="10828">
          <cell r="A10828">
            <v>2008</v>
          </cell>
          <cell r="B10828" t="str">
            <v>Derek Fisher</v>
          </cell>
          <cell r="D10828" t="str">
            <v>LAL</v>
          </cell>
          <cell r="F10828">
            <v>13.8</v>
          </cell>
          <cell r="G10828">
            <v>6373900</v>
          </cell>
          <cell r="H10828">
            <v>2246.7999999999997</v>
          </cell>
        </row>
        <row r="10829">
          <cell r="A10829">
            <v>2008</v>
          </cell>
          <cell r="B10829" t="str">
            <v>Vladimir Radmanović</v>
          </cell>
          <cell r="D10829" t="str">
            <v>LAL</v>
          </cell>
          <cell r="F10829">
            <v>12.6</v>
          </cell>
          <cell r="G10829">
            <v>5632200</v>
          </cell>
          <cell r="H10829">
            <v>1482</v>
          </cell>
        </row>
        <row r="10830">
          <cell r="A10830">
            <v>2008</v>
          </cell>
          <cell r="B10830" t="str">
            <v>Luke Walton</v>
          </cell>
          <cell r="D10830" t="str">
            <v>LAL</v>
          </cell>
          <cell r="F10830">
            <v>12.3</v>
          </cell>
          <cell r="G10830">
            <v>4000000</v>
          </cell>
          <cell r="H10830">
            <v>1731.6</v>
          </cell>
        </row>
        <row r="10831">
          <cell r="A10831">
            <v>2008</v>
          </cell>
          <cell r="B10831" t="str">
            <v>Chris Mihm</v>
          </cell>
          <cell r="D10831" t="str">
            <v>LAL</v>
          </cell>
          <cell r="F10831">
            <v>7.7</v>
          </cell>
          <cell r="G10831">
            <v>2500000</v>
          </cell>
          <cell r="H10831">
            <v>278.3</v>
          </cell>
        </row>
        <row r="10832">
          <cell r="A10832">
            <v>2008</v>
          </cell>
          <cell r="B10832" t="str">
            <v>Andrew Bynum</v>
          </cell>
          <cell r="D10832" t="str">
            <v>LAL</v>
          </cell>
          <cell r="F10832">
            <v>22.6</v>
          </cell>
          <cell r="G10832">
            <v>2172000</v>
          </cell>
          <cell r="H10832">
            <v>1008</v>
          </cell>
        </row>
        <row r="10833">
          <cell r="A10833">
            <v>2008</v>
          </cell>
          <cell r="B10833" t="str">
            <v>Sasha Vujačić</v>
          </cell>
          <cell r="D10833" t="str">
            <v>LAL</v>
          </cell>
          <cell r="F10833">
            <v>15.1</v>
          </cell>
          <cell r="G10833">
            <v>1756951</v>
          </cell>
          <cell r="H10833">
            <v>1281.6000000000001</v>
          </cell>
        </row>
        <row r="10834">
          <cell r="A10834">
            <v>2008</v>
          </cell>
          <cell r="B10834" t="str">
            <v>Jordan Farmar</v>
          </cell>
          <cell r="D10834" t="str">
            <v>LAL</v>
          </cell>
          <cell r="F10834">
            <v>15.4</v>
          </cell>
          <cell r="G10834">
            <v>1009560</v>
          </cell>
          <cell r="H10834">
            <v>1689.2</v>
          </cell>
        </row>
        <row r="10835">
          <cell r="A10835">
            <v>2008</v>
          </cell>
          <cell r="B10835" t="str">
            <v>Ronny Turiaf</v>
          </cell>
          <cell r="D10835" t="str">
            <v>LAL</v>
          </cell>
          <cell r="F10835">
            <v>15</v>
          </cell>
          <cell r="G10835">
            <v>770610</v>
          </cell>
          <cell r="H10835">
            <v>1458.6</v>
          </cell>
        </row>
        <row r="10836">
          <cell r="A10836">
            <v>2008</v>
          </cell>
          <cell r="B10836" t="str">
            <v>Coby Karl</v>
          </cell>
          <cell r="D10836" t="str">
            <v>LAL</v>
          </cell>
          <cell r="F10836">
            <v>15.8</v>
          </cell>
          <cell r="G10836">
            <v>427163</v>
          </cell>
          <cell r="H10836">
            <v>71.400000000000006</v>
          </cell>
        </row>
        <row r="10837">
          <cell r="A10837">
            <v>2008</v>
          </cell>
          <cell r="B10837" t="str">
            <v>Mike Miller</v>
          </cell>
          <cell r="D10837" t="str">
            <v>MEM</v>
          </cell>
          <cell r="F10837">
            <v>16.100000000000001</v>
          </cell>
          <cell r="G10837">
            <v>8376194</v>
          </cell>
          <cell r="H10837">
            <v>2471</v>
          </cell>
        </row>
        <row r="10838">
          <cell r="A10838">
            <v>2008</v>
          </cell>
          <cell r="B10838" t="str">
            <v>Darko Miličić</v>
          </cell>
          <cell r="D10838" t="str">
            <v>MEM</v>
          </cell>
          <cell r="F10838">
            <v>11</v>
          </cell>
          <cell r="G10838">
            <v>6500000</v>
          </cell>
          <cell r="H10838">
            <v>1666</v>
          </cell>
        </row>
        <row r="10839">
          <cell r="A10839">
            <v>2008</v>
          </cell>
          <cell r="B10839" t="str">
            <v>Brian Cardinal</v>
          </cell>
          <cell r="D10839" t="str">
            <v>MEM</v>
          </cell>
          <cell r="F10839">
            <v>7.3</v>
          </cell>
          <cell r="G10839">
            <v>5850000</v>
          </cell>
          <cell r="H10839">
            <v>440.3</v>
          </cell>
        </row>
        <row r="10840">
          <cell r="A10840">
            <v>2008</v>
          </cell>
          <cell r="B10840" t="str">
            <v>Mike Conley</v>
          </cell>
          <cell r="D10840" t="str">
            <v>MEM</v>
          </cell>
          <cell r="F10840">
            <v>12.6</v>
          </cell>
          <cell r="G10840">
            <v>3377160</v>
          </cell>
          <cell r="H10840">
            <v>1383.3000000000002</v>
          </cell>
        </row>
        <row r="10841">
          <cell r="A10841">
            <v>2008</v>
          </cell>
          <cell r="B10841" t="str">
            <v>Rudy Gay</v>
          </cell>
          <cell r="D10841" t="str">
            <v>MEM</v>
          </cell>
          <cell r="F10841">
            <v>17.399999999999999</v>
          </cell>
          <cell r="G10841">
            <v>2411160</v>
          </cell>
          <cell r="H10841">
            <v>2997</v>
          </cell>
        </row>
        <row r="10842">
          <cell r="A10842">
            <v>2008</v>
          </cell>
          <cell r="B10842" t="str">
            <v>Hakim Warrick</v>
          </cell>
          <cell r="D10842" t="str">
            <v>MEM</v>
          </cell>
          <cell r="F10842">
            <v>16.2</v>
          </cell>
          <cell r="G10842">
            <v>1376040</v>
          </cell>
          <cell r="H10842">
            <v>1755</v>
          </cell>
        </row>
        <row r="10843">
          <cell r="A10843">
            <v>2008</v>
          </cell>
          <cell r="B10843" t="str">
            <v>Kyle Lowry</v>
          </cell>
          <cell r="D10843" t="str">
            <v>MEM</v>
          </cell>
          <cell r="F10843">
            <v>14.3</v>
          </cell>
          <cell r="G10843">
            <v>1087680</v>
          </cell>
          <cell r="H10843">
            <v>2091</v>
          </cell>
        </row>
        <row r="10844">
          <cell r="A10844">
            <v>2008</v>
          </cell>
          <cell r="B10844" t="str">
            <v>Casey Jacobsen</v>
          </cell>
          <cell r="D10844" t="str">
            <v>MEM</v>
          </cell>
          <cell r="F10844">
            <v>4.5</v>
          </cell>
          <cell r="G10844">
            <v>826269</v>
          </cell>
          <cell r="H10844">
            <v>545.90000000000009</v>
          </cell>
        </row>
        <row r="10845">
          <cell r="A10845">
            <v>2008</v>
          </cell>
          <cell r="B10845" t="str">
            <v>Andre Brown</v>
          </cell>
          <cell r="D10845" t="str">
            <v>MEM</v>
          </cell>
          <cell r="F10845">
            <v>13.5</v>
          </cell>
          <cell r="G10845">
            <v>711517</v>
          </cell>
          <cell r="H10845">
            <v>287.09999999999997</v>
          </cell>
        </row>
        <row r="10846">
          <cell r="A10846">
            <v>2008</v>
          </cell>
          <cell r="B10846" t="str">
            <v>Tarence Kinsey</v>
          </cell>
          <cell r="D10846" t="str">
            <v>MEM</v>
          </cell>
          <cell r="F10846">
            <v>10.3</v>
          </cell>
          <cell r="G10846">
            <v>219533</v>
          </cell>
          <cell r="H10846">
            <v>95.699999999999989</v>
          </cell>
        </row>
        <row r="10847">
          <cell r="A10847">
            <v>2008</v>
          </cell>
          <cell r="B10847" t="str">
            <v>Juan Carlos</v>
          </cell>
          <cell r="D10847" t="str">
            <v>MEM</v>
          </cell>
          <cell r="F10847">
            <v>11.9</v>
          </cell>
          <cell r="H10847">
            <v>2115.6</v>
          </cell>
        </row>
        <row r="10848">
          <cell r="A10848">
            <v>2008</v>
          </cell>
          <cell r="B10848" t="str">
            <v>Dwyane Wade</v>
          </cell>
          <cell r="D10848" t="str">
            <v>MIA</v>
          </cell>
          <cell r="F10848">
            <v>21.5</v>
          </cell>
          <cell r="G10848">
            <v>13041250</v>
          </cell>
          <cell r="H10848">
            <v>1953.3</v>
          </cell>
        </row>
        <row r="10849">
          <cell r="A10849">
            <v>2008</v>
          </cell>
          <cell r="B10849" t="str">
            <v>Jason Williams</v>
          </cell>
          <cell r="D10849" t="str">
            <v>MIA</v>
          </cell>
          <cell r="F10849">
            <v>12.7</v>
          </cell>
          <cell r="G10849">
            <v>8937500</v>
          </cell>
          <cell r="H10849">
            <v>1882.7</v>
          </cell>
        </row>
        <row r="10850">
          <cell r="A10850">
            <v>2008</v>
          </cell>
          <cell r="B10850" t="str">
            <v>Mark Blount</v>
          </cell>
          <cell r="D10850" t="str">
            <v>MIA</v>
          </cell>
          <cell r="F10850">
            <v>11.4</v>
          </cell>
          <cell r="G10850">
            <v>7901040</v>
          </cell>
          <cell r="H10850">
            <v>1538.7</v>
          </cell>
        </row>
        <row r="10851">
          <cell r="A10851">
            <v>2008</v>
          </cell>
          <cell r="B10851" t="str">
            <v>Ricky Davis</v>
          </cell>
          <cell r="D10851" t="str">
            <v>MIA</v>
          </cell>
          <cell r="F10851">
            <v>12</v>
          </cell>
          <cell r="G10851">
            <v>6819000</v>
          </cell>
          <cell r="H10851">
            <v>2960.2000000000003</v>
          </cell>
        </row>
        <row r="10852">
          <cell r="A10852">
            <v>2008</v>
          </cell>
          <cell r="B10852" t="str">
            <v>Udonis Haslem</v>
          </cell>
          <cell r="D10852" t="str">
            <v>MIA</v>
          </cell>
          <cell r="F10852">
            <v>12.7</v>
          </cell>
          <cell r="G10852">
            <v>6050000</v>
          </cell>
          <cell r="H10852">
            <v>1803.1999999999998</v>
          </cell>
        </row>
        <row r="10853">
          <cell r="A10853">
            <v>2008</v>
          </cell>
          <cell r="B10853" t="str">
            <v>Alonzo Mourning</v>
          </cell>
          <cell r="D10853" t="str">
            <v>MIA</v>
          </cell>
          <cell r="F10853">
            <v>16.2</v>
          </cell>
          <cell r="G10853">
            <v>2762500</v>
          </cell>
          <cell r="H10853">
            <v>390</v>
          </cell>
        </row>
        <row r="10854">
          <cell r="A10854">
            <v>2008</v>
          </cell>
          <cell r="B10854" t="str">
            <v>Dorell Wright</v>
          </cell>
          <cell r="D10854" t="str">
            <v>MIA</v>
          </cell>
          <cell r="F10854">
            <v>14.4</v>
          </cell>
          <cell r="G10854">
            <v>2040746</v>
          </cell>
          <cell r="H10854">
            <v>1104.4000000000001</v>
          </cell>
        </row>
        <row r="10855">
          <cell r="A10855">
            <v>2008</v>
          </cell>
          <cell r="B10855" t="str">
            <v>Daequan Cook</v>
          </cell>
          <cell r="D10855" t="str">
            <v>MIA</v>
          </cell>
          <cell r="F10855">
            <v>7.9</v>
          </cell>
          <cell r="G10855">
            <v>1184400</v>
          </cell>
          <cell r="H10855">
            <v>1439.6</v>
          </cell>
        </row>
        <row r="10856">
          <cell r="A10856">
            <v>2008</v>
          </cell>
          <cell r="B10856" t="str">
            <v>Earl Barron</v>
          </cell>
          <cell r="D10856" t="str">
            <v>MIA</v>
          </cell>
          <cell r="F10856">
            <v>9.4</v>
          </cell>
          <cell r="G10856">
            <v>973328</v>
          </cell>
          <cell r="H10856">
            <v>887.80000000000007</v>
          </cell>
        </row>
        <row r="10857">
          <cell r="A10857">
            <v>2008</v>
          </cell>
          <cell r="B10857" t="str">
            <v>Alexander Johnson</v>
          </cell>
          <cell r="D10857" t="str">
            <v>MIA</v>
          </cell>
          <cell r="F10857">
            <v>8.9</v>
          </cell>
          <cell r="G10857">
            <v>687456</v>
          </cell>
          <cell r="H10857">
            <v>550.4</v>
          </cell>
        </row>
        <row r="10858">
          <cell r="A10858">
            <v>2008</v>
          </cell>
          <cell r="B10858" t="str">
            <v>Chris Quinn</v>
          </cell>
          <cell r="D10858" t="str">
            <v>MIA</v>
          </cell>
          <cell r="F10858">
            <v>13.8</v>
          </cell>
          <cell r="G10858">
            <v>687456</v>
          </cell>
          <cell r="H10858">
            <v>1338</v>
          </cell>
        </row>
        <row r="10859">
          <cell r="A10859">
            <v>2008</v>
          </cell>
          <cell r="B10859" t="str">
            <v>Joel Anthony</v>
          </cell>
          <cell r="D10859" t="str">
            <v>MIA</v>
          </cell>
          <cell r="F10859">
            <v>8.8000000000000007</v>
          </cell>
          <cell r="G10859">
            <v>427163</v>
          </cell>
          <cell r="H10859">
            <v>499.20000000000005</v>
          </cell>
        </row>
        <row r="10860">
          <cell r="A10860">
            <v>2008</v>
          </cell>
          <cell r="B10860" t="str">
            <v>Anfernee Hardaway</v>
          </cell>
          <cell r="D10860" t="str">
            <v>MIA</v>
          </cell>
          <cell r="F10860">
            <v>9</v>
          </cell>
          <cell r="G10860">
            <v>320142</v>
          </cell>
          <cell r="H10860">
            <v>324.8</v>
          </cell>
        </row>
        <row r="10861">
          <cell r="A10861">
            <v>2008</v>
          </cell>
          <cell r="B10861" t="str">
            <v>Luke Jackson</v>
          </cell>
          <cell r="D10861" t="str">
            <v>MIA</v>
          </cell>
          <cell r="F10861">
            <v>9.1</v>
          </cell>
          <cell r="G10861">
            <v>279415</v>
          </cell>
          <cell r="H10861">
            <v>228.20000000000002</v>
          </cell>
        </row>
        <row r="10862">
          <cell r="A10862">
            <v>2008</v>
          </cell>
          <cell r="B10862" t="str">
            <v>Kasib Powell</v>
          </cell>
          <cell r="D10862" t="str">
            <v>MIA</v>
          </cell>
          <cell r="F10862">
            <v>9</v>
          </cell>
          <cell r="H10862">
            <v>303.60000000000002</v>
          </cell>
        </row>
        <row r="10863">
          <cell r="A10863">
            <v>2008</v>
          </cell>
          <cell r="B10863" t="str">
            <v>Blake Ahearn</v>
          </cell>
          <cell r="D10863" t="str">
            <v>MIA</v>
          </cell>
          <cell r="F10863">
            <v>9</v>
          </cell>
          <cell r="H10863">
            <v>177.60000000000002</v>
          </cell>
        </row>
        <row r="10864">
          <cell r="A10864">
            <v>2008</v>
          </cell>
          <cell r="B10864" t="str">
            <v>Michael Redd</v>
          </cell>
          <cell r="D10864" t="str">
            <v>MIL</v>
          </cell>
          <cell r="F10864">
            <v>18.8</v>
          </cell>
          <cell r="G10864">
            <v>14520000</v>
          </cell>
          <cell r="H10864">
            <v>2700</v>
          </cell>
        </row>
        <row r="10865">
          <cell r="A10865">
            <v>2008</v>
          </cell>
          <cell r="B10865" t="str">
            <v>Bobby Simmons</v>
          </cell>
          <cell r="D10865" t="str">
            <v>MIL</v>
          </cell>
          <cell r="F10865">
            <v>10.3</v>
          </cell>
          <cell r="G10865">
            <v>9280000</v>
          </cell>
          <cell r="H10865">
            <v>1519</v>
          </cell>
        </row>
        <row r="10866">
          <cell r="A10866">
            <v>2008</v>
          </cell>
          <cell r="B10866" t="str">
            <v>Mo Williams</v>
          </cell>
          <cell r="D10866" t="str">
            <v>MIL</v>
          </cell>
          <cell r="F10866">
            <v>17</v>
          </cell>
          <cell r="G10866">
            <v>7750000</v>
          </cell>
          <cell r="H10866">
            <v>2409</v>
          </cell>
        </row>
        <row r="10867">
          <cell r="A10867">
            <v>2008</v>
          </cell>
          <cell r="B10867" t="str">
            <v>Dan Gadzuric</v>
          </cell>
          <cell r="D10867" t="str">
            <v>MIL</v>
          </cell>
          <cell r="F10867">
            <v>10.7</v>
          </cell>
          <cell r="G10867">
            <v>5751130</v>
          </cell>
          <cell r="H10867">
            <v>535.5</v>
          </cell>
        </row>
        <row r="10868">
          <cell r="A10868">
            <v>2008</v>
          </cell>
          <cell r="B10868" t="str">
            <v>Desmond Mason</v>
          </cell>
          <cell r="D10868" t="str">
            <v>MIL</v>
          </cell>
          <cell r="F10868">
            <v>12.3</v>
          </cell>
          <cell r="G10868">
            <v>5000000</v>
          </cell>
          <cell r="H10868">
            <v>1699.2</v>
          </cell>
        </row>
        <row r="10869">
          <cell r="A10869">
            <v>2008</v>
          </cell>
          <cell r="B10869" t="str">
            <v>Andrew Bogut</v>
          </cell>
          <cell r="D10869" t="str">
            <v>MIL</v>
          </cell>
          <cell r="F10869">
            <v>17.5</v>
          </cell>
          <cell r="G10869">
            <v>4991520</v>
          </cell>
          <cell r="H10869">
            <v>2722.2</v>
          </cell>
        </row>
        <row r="10870">
          <cell r="A10870">
            <v>2008</v>
          </cell>
          <cell r="B10870" t="str">
            <v>Charlie Bell</v>
          </cell>
          <cell r="D10870" t="str">
            <v>MIL</v>
          </cell>
          <cell r="F10870">
            <v>10.9</v>
          </cell>
          <cell r="G10870">
            <v>3100000</v>
          </cell>
          <cell r="H10870">
            <v>1625.1999999999998</v>
          </cell>
        </row>
        <row r="10871">
          <cell r="A10871">
            <v>2008</v>
          </cell>
          <cell r="B10871" t="str">
            <v>Jake Voskuhl</v>
          </cell>
          <cell r="D10871" t="str">
            <v>MIL</v>
          </cell>
          <cell r="F10871">
            <v>8.6999999999999993</v>
          </cell>
          <cell r="G10871">
            <v>3000000</v>
          </cell>
          <cell r="H10871">
            <v>387.20000000000005</v>
          </cell>
        </row>
        <row r="10872">
          <cell r="A10872">
            <v>2008</v>
          </cell>
          <cell r="B10872" t="str">
            <v>Yi Jianlian</v>
          </cell>
          <cell r="D10872" t="str">
            <v>MIL</v>
          </cell>
          <cell r="F10872">
            <v>11.3</v>
          </cell>
          <cell r="G10872">
            <v>2777760</v>
          </cell>
          <cell r="H10872">
            <v>1650</v>
          </cell>
        </row>
        <row r="10873">
          <cell r="A10873">
            <v>2008</v>
          </cell>
          <cell r="B10873" t="str">
            <v>Charlie Villanueva</v>
          </cell>
          <cell r="D10873" t="str">
            <v>MIL</v>
          </cell>
          <cell r="F10873">
            <v>14.9</v>
          </cell>
          <cell r="G10873">
            <v>2715000</v>
          </cell>
          <cell r="H10873">
            <v>1831.6000000000001</v>
          </cell>
        </row>
        <row r="10874">
          <cell r="A10874">
            <v>2008</v>
          </cell>
          <cell r="B10874" t="str">
            <v>Michael Ruffin</v>
          </cell>
          <cell r="D10874" t="str">
            <v>MIL</v>
          </cell>
          <cell r="F10874">
            <v>12.1</v>
          </cell>
          <cell r="G10874">
            <v>1033930</v>
          </cell>
          <cell r="H10874">
            <v>630.19999999999993</v>
          </cell>
        </row>
        <row r="10875">
          <cell r="A10875">
            <v>2008</v>
          </cell>
          <cell r="B10875" t="str">
            <v>Royal Ivey</v>
          </cell>
          <cell r="D10875" t="str">
            <v>MIL</v>
          </cell>
          <cell r="F10875">
            <v>8.8000000000000007</v>
          </cell>
          <cell r="G10875">
            <v>826046</v>
          </cell>
          <cell r="H10875">
            <v>1440</v>
          </cell>
        </row>
        <row r="10876">
          <cell r="A10876">
            <v>2008</v>
          </cell>
          <cell r="B10876" t="str">
            <v>Awvee Storey</v>
          </cell>
          <cell r="D10876" t="str">
            <v>MIL</v>
          </cell>
          <cell r="F10876">
            <v>11.5</v>
          </cell>
          <cell r="G10876">
            <v>711517</v>
          </cell>
          <cell r="H10876">
            <v>260</v>
          </cell>
        </row>
        <row r="10877">
          <cell r="A10877">
            <v>2008</v>
          </cell>
          <cell r="B10877" t="str">
            <v>Ramon Sessions</v>
          </cell>
          <cell r="D10877" t="str">
            <v>MIL</v>
          </cell>
          <cell r="F10877">
            <v>16.2</v>
          </cell>
          <cell r="G10877">
            <v>427163</v>
          </cell>
          <cell r="H10877">
            <v>450.5</v>
          </cell>
        </row>
        <row r="10878">
          <cell r="A10878">
            <v>2008</v>
          </cell>
          <cell r="B10878" t="str">
            <v>Antoine Walker</v>
          </cell>
          <cell r="D10878" t="str">
            <v>MIN</v>
          </cell>
          <cell r="F10878">
            <v>11.4</v>
          </cell>
          <cell r="G10878">
            <v>8329640</v>
          </cell>
          <cell r="H10878">
            <v>892.4</v>
          </cell>
        </row>
        <row r="10879">
          <cell r="A10879">
            <v>2008</v>
          </cell>
          <cell r="B10879" t="str">
            <v>Marko Jaric</v>
          </cell>
          <cell r="D10879" t="str">
            <v>MIN</v>
          </cell>
          <cell r="F10879">
            <v>12.1</v>
          </cell>
          <cell r="G10879">
            <v>6050000</v>
          </cell>
          <cell r="H10879">
            <v>2190</v>
          </cell>
        </row>
        <row r="10880">
          <cell r="A10880">
            <v>2008</v>
          </cell>
          <cell r="B10880" t="str">
            <v>Greg Buckner</v>
          </cell>
          <cell r="D10880" t="str">
            <v>MIN</v>
          </cell>
          <cell r="F10880">
            <v>7.2</v>
          </cell>
          <cell r="G10880">
            <v>3750000</v>
          </cell>
          <cell r="H10880">
            <v>520.80000000000007</v>
          </cell>
        </row>
        <row r="10881">
          <cell r="A10881">
            <v>2008</v>
          </cell>
          <cell r="B10881" t="str">
            <v>Michael Doleac</v>
          </cell>
          <cell r="D10881" t="str">
            <v>MIN</v>
          </cell>
          <cell r="F10881">
            <v>7.5</v>
          </cell>
          <cell r="G10881">
            <v>3120000</v>
          </cell>
          <cell r="H10881">
            <v>256.79999999999995</v>
          </cell>
        </row>
        <row r="10882">
          <cell r="A10882">
            <v>2008</v>
          </cell>
          <cell r="B10882" t="str">
            <v>Randy Foye</v>
          </cell>
          <cell r="D10882" t="str">
            <v>MIN</v>
          </cell>
          <cell r="F10882">
            <v>12.7</v>
          </cell>
          <cell r="G10882">
            <v>2631840</v>
          </cell>
          <cell r="H10882">
            <v>1259.6999999999998</v>
          </cell>
        </row>
        <row r="10883">
          <cell r="A10883">
            <v>2008</v>
          </cell>
          <cell r="B10883" t="str">
            <v>Sebastian Telfair</v>
          </cell>
          <cell r="D10883" t="str">
            <v>MIN</v>
          </cell>
          <cell r="F10883">
            <v>10.4</v>
          </cell>
          <cell r="G10883">
            <v>2562426</v>
          </cell>
          <cell r="H10883">
            <v>1932.0000000000002</v>
          </cell>
        </row>
        <row r="10884">
          <cell r="A10884">
            <v>2008</v>
          </cell>
          <cell r="B10884" t="str">
            <v>Corey Brewer</v>
          </cell>
          <cell r="D10884" t="str">
            <v>MIN</v>
          </cell>
          <cell r="F10884">
            <v>8.3000000000000007</v>
          </cell>
          <cell r="G10884">
            <v>2535720</v>
          </cell>
          <cell r="H10884">
            <v>1801.2</v>
          </cell>
        </row>
        <row r="10885">
          <cell r="A10885">
            <v>2008</v>
          </cell>
          <cell r="B10885" t="str">
            <v>Al Jefferson</v>
          </cell>
          <cell r="D10885" t="str">
            <v>MIN</v>
          </cell>
          <cell r="F10885">
            <v>22.7</v>
          </cell>
          <cell r="G10885">
            <v>2480885</v>
          </cell>
          <cell r="H10885">
            <v>2919.2000000000003</v>
          </cell>
        </row>
        <row r="10886">
          <cell r="A10886">
            <v>2008</v>
          </cell>
          <cell r="B10886" t="str">
            <v>Mark Madsen</v>
          </cell>
          <cell r="D10886" t="str">
            <v>MIN</v>
          </cell>
          <cell r="F10886">
            <v>0.2</v>
          </cell>
          <cell r="G10886">
            <v>2420000</v>
          </cell>
          <cell r="H10886">
            <v>152</v>
          </cell>
        </row>
        <row r="10887">
          <cell r="A10887">
            <v>2008</v>
          </cell>
          <cell r="B10887" t="str">
            <v>Rashad McCants</v>
          </cell>
          <cell r="D10887" t="str">
            <v>MIN</v>
          </cell>
          <cell r="F10887">
            <v>14.6</v>
          </cell>
          <cell r="G10887">
            <v>1769160</v>
          </cell>
          <cell r="H10887">
            <v>2017.5</v>
          </cell>
        </row>
        <row r="10888">
          <cell r="A10888">
            <v>2008</v>
          </cell>
          <cell r="B10888" t="str">
            <v>Ryan Gomes</v>
          </cell>
          <cell r="D10888" t="str">
            <v>MIN</v>
          </cell>
          <cell r="F10888">
            <v>15.7</v>
          </cell>
          <cell r="G10888">
            <v>770610</v>
          </cell>
          <cell r="H10888">
            <v>2435.4</v>
          </cell>
        </row>
        <row r="10889">
          <cell r="A10889">
            <v>2008</v>
          </cell>
          <cell r="B10889" t="str">
            <v>Craig Smith</v>
          </cell>
          <cell r="D10889" t="str">
            <v>MIN</v>
          </cell>
          <cell r="F10889">
            <v>16.7</v>
          </cell>
          <cell r="G10889">
            <v>687456</v>
          </cell>
          <cell r="H10889">
            <v>1547.7</v>
          </cell>
        </row>
        <row r="10890">
          <cell r="A10890">
            <v>2008</v>
          </cell>
          <cell r="B10890" t="str">
            <v>Chris Richard</v>
          </cell>
          <cell r="D10890" t="str">
            <v>MIN</v>
          </cell>
          <cell r="F10890">
            <v>7.9</v>
          </cell>
          <cell r="G10890">
            <v>427163</v>
          </cell>
          <cell r="H10890">
            <v>556.4</v>
          </cell>
        </row>
        <row r="10891">
          <cell r="A10891">
            <v>2008</v>
          </cell>
          <cell r="B10891" t="str">
            <v>Vince Carter</v>
          </cell>
          <cell r="D10891" t="str">
            <v>NJN</v>
          </cell>
          <cell r="F10891">
            <v>18.8</v>
          </cell>
          <cell r="G10891">
            <v>13320000</v>
          </cell>
          <cell r="H10891">
            <v>2956.4</v>
          </cell>
        </row>
        <row r="10892">
          <cell r="A10892">
            <v>2008</v>
          </cell>
          <cell r="B10892" t="str">
            <v>Richard Jefferson</v>
          </cell>
          <cell r="D10892" t="str">
            <v>NJN</v>
          </cell>
          <cell r="F10892">
            <v>17.399999999999999</v>
          </cell>
          <cell r="G10892">
            <v>12200000</v>
          </cell>
          <cell r="H10892">
            <v>3198</v>
          </cell>
        </row>
        <row r="10893">
          <cell r="A10893">
            <v>2008</v>
          </cell>
          <cell r="B10893" t="str">
            <v>Bostjan Nachbar</v>
          </cell>
          <cell r="D10893" t="str">
            <v>NJN</v>
          </cell>
          <cell r="F10893">
            <v>12.4</v>
          </cell>
          <cell r="G10893">
            <v>2500000</v>
          </cell>
          <cell r="H10893">
            <v>1657.5</v>
          </cell>
        </row>
        <row r="10894">
          <cell r="A10894">
            <v>2008</v>
          </cell>
          <cell r="B10894" t="str">
            <v>Nenad Krstic</v>
          </cell>
          <cell r="D10894" t="str">
            <v>NJN</v>
          </cell>
          <cell r="F10894">
            <v>8.5</v>
          </cell>
          <cell r="G10894">
            <v>1889760</v>
          </cell>
          <cell r="H10894">
            <v>810</v>
          </cell>
        </row>
        <row r="10895">
          <cell r="A10895">
            <v>2008</v>
          </cell>
          <cell r="B10895" t="str">
            <v>Sean Williams</v>
          </cell>
          <cell r="D10895" t="str">
            <v>NJN</v>
          </cell>
          <cell r="F10895">
            <v>13.9</v>
          </cell>
          <cell r="G10895">
            <v>1416600</v>
          </cell>
          <cell r="H10895">
            <v>1277.5</v>
          </cell>
        </row>
        <row r="10896">
          <cell r="A10896">
            <v>2008</v>
          </cell>
          <cell r="B10896" t="str">
            <v>Darrell Armstrong</v>
          </cell>
          <cell r="D10896" t="str">
            <v>NJN</v>
          </cell>
          <cell r="F10896">
            <v>8.6999999999999993</v>
          </cell>
          <cell r="G10896">
            <v>1219590</v>
          </cell>
          <cell r="H10896">
            <v>550</v>
          </cell>
        </row>
        <row r="10897">
          <cell r="A10897">
            <v>2008</v>
          </cell>
          <cell r="B10897" t="str">
            <v>Marcus Williams</v>
          </cell>
          <cell r="D10897" t="str">
            <v>NJN</v>
          </cell>
          <cell r="F10897">
            <v>11</v>
          </cell>
          <cell r="G10897">
            <v>1180200</v>
          </cell>
          <cell r="H10897">
            <v>853.30000000000007</v>
          </cell>
        </row>
        <row r="10898">
          <cell r="A10898">
            <v>2008</v>
          </cell>
          <cell r="B10898" t="str">
            <v>Josh Boone</v>
          </cell>
          <cell r="D10898" t="str">
            <v>NJN</v>
          </cell>
          <cell r="F10898">
            <v>14.8</v>
          </cell>
          <cell r="G10898">
            <v>1133040</v>
          </cell>
          <cell r="H10898">
            <v>1771</v>
          </cell>
        </row>
        <row r="10899">
          <cell r="A10899">
            <v>2008</v>
          </cell>
          <cell r="B10899" t="str">
            <v>Peja Stojakovic</v>
          </cell>
          <cell r="D10899" t="str">
            <v>NOH</v>
          </cell>
          <cell r="F10899">
            <v>15.7</v>
          </cell>
          <cell r="G10899">
            <v>11664000</v>
          </cell>
          <cell r="H10899">
            <v>2710.4</v>
          </cell>
        </row>
        <row r="10900">
          <cell r="A10900">
            <v>2008</v>
          </cell>
          <cell r="B10900" t="str">
            <v>David West</v>
          </cell>
          <cell r="D10900" t="str">
            <v>NOH</v>
          </cell>
          <cell r="F10900">
            <v>19.899999999999999</v>
          </cell>
          <cell r="G10900">
            <v>10650000</v>
          </cell>
          <cell r="H10900">
            <v>2872.7999999999997</v>
          </cell>
        </row>
        <row r="10901">
          <cell r="A10901">
            <v>2008</v>
          </cell>
          <cell r="B10901" t="str">
            <v>Tyson Chandler</v>
          </cell>
          <cell r="D10901" t="str">
            <v>NOH</v>
          </cell>
          <cell r="F10901">
            <v>17.5</v>
          </cell>
          <cell r="G10901">
            <v>10250000</v>
          </cell>
          <cell r="H10901">
            <v>2780.8</v>
          </cell>
        </row>
        <row r="10902">
          <cell r="A10902">
            <v>2008</v>
          </cell>
          <cell r="B10902" t="str">
            <v>Morris Peterson</v>
          </cell>
          <cell r="D10902" t="str">
            <v>NOH</v>
          </cell>
          <cell r="F10902">
            <v>11.2</v>
          </cell>
          <cell r="G10902">
            <v>5356000</v>
          </cell>
          <cell r="H10902">
            <v>1793.6000000000001</v>
          </cell>
        </row>
        <row r="10903">
          <cell r="A10903">
            <v>2008</v>
          </cell>
          <cell r="B10903" t="str">
            <v>Chris Paul</v>
          </cell>
          <cell r="D10903" t="str">
            <v>NOH</v>
          </cell>
          <cell r="F10903">
            <v>28.3</v>
          </cell>
          <cell r="G10903">
            <v>3615960</v>
          </cell>
          <cell r="H10903">
            <v>3008</v>
          </cell>
        </row>
        <row r="10904">
          <cell r="A10904">
            <v>2008</v>
          </cell>
          <cell r="B10904" t="str">
            <v>Rasual Butler</v>
          </cell>
          <cell r="D10904" t="str">
            <v>NOH</v>
          </cell>
          <cell r="F10904">
            <v>8.8000000000000007</v>
          </cell>
          <cell r="G10904">
            <v>3315000</v>
          </cell>
          <cell r="H10904">
            <v>877.19999999999993</v>
          </cell>
        </row>
        <row r="10905">
          <cell r="A10905">
            <v>2008</v>
          </cell>
          <cell r="B10905" t="str">
            <v>Hilton Armstrong</v>
          </cell>
          <cell r="D10905" t="str">
            <v>NOH</v>
          </cell>
          <cell r="F10905">
            <v>7.7</v>
          </cell>
          <cell r="G10905">
            <v>1900200</v>
          </cell>
          <cell r="H10905">
            <v>734.5</v>
          </cell>
        </row>
        <row r="10906">
          <cell r="A10906">
            <v>2008</v>
          </cell>
          <cell r="B10906" t="str">
            <v>Jannero Pargo</v>
          </cell>
          <cell r="D10906" t="str">
            <v>NOH</v>
          </cell>
          <cell r="F10906">
            <v>11.9</v>
          </cell>
          <cell r="G10906">
            <v>1830000</v>
          </cell>
          <cell r="H10906">
            <v>1496</v>
          </cell>
        </row>
        <row r="10907">
          <cell r="A10907">
            <v>2008</v>
          </cell>
          <cell r="B10907" t="str">
            <v>Julian Wright</v>
          </cell>
          <cell r="D10907" t="str">
            <v>NOH</v>
          </cell>
          <cell r="F10907">
            <v>15.4</v>
          </cell>
          <cell r="G10907">
            <v>1739160</v>
          </cell>
          <cell r="H10907">
            <v>638.4</v>
          </cell>
        </row>
        <row r="10908">
          <cell r="A10908">
            <v>2008</v>
          </cell>
          <cell r="B10908" t="str">
            <v>Ryan Bowen</v>
          </cell>
          <cell r="D10908" t="str">
            <v>NOH</v>
          </cell>
          <cell r="F10908">
            <v>9.9</v>
          </cell>
          <cell r="G10908">
            <v>1033930</v>
          </cell>
          <cell r="H10908">
            <v>662.5</v>
          </cell>
        </row>
        <row r="10909">
          <cell r="A10909">
            <v>2008</v>
          </cell>
          <cell r="B10909" t="str">
            <v>Melvin Ely</v>
          </cell>
          <cell r="D10909" t="str">
            <v>NOH</v>
          </cell>
          <cell r="F10909">
            <v>9</v>
          </cell>
          <cell r="G10909">
            <v>895341</v>
          </cell>
          <cell r="H10909">
            <v>618.80000000000007</v>
          </cell>
        </row>
        <row r="10910">
          <cell r="A10910">
            <v>2008</v>
          </cell>
          <cell r="B10910" t="str">
            <v>Marcus Vinicius</v>
          </cell>
          <cell r="D10910" t="str">
            <v>NOH</v>
          </cell>
          <cell r="F10910">
            <v>11.6</v>
          </cell>
          <cell r="G10910">
            <v>687456</v>
          </cell>
          <cell r="H10910">
            <v>68.899999999999991</v>
          </cell>
        </row>
        <row r="10911">
          <cell r="A10911">
            <v>2008</v>
          </cell>
          <cell r="B10911" t="str">
            <v>Chris Andersen</v>
          </cell>
          <cell r="D10911" t="str">
            <v>NOH</v>
          </cell>
          <cell r="F10911">
            <v>6.1</v>
          </cell>
          <cell r="H10911">
            <v>34</v>
          </cell>
        </row>
        <row r="10912">
          <cell r="A10912">
            <v>2008</v>
          </cell>
          <cell r="B10912" t="str">
            <v>Stephon Marbury</v>
          </cell>
          <cell r="D10912" t="str">
            <v>NYK</v>
          </cell>
          <cell r="F10912">
            <v>13.8</v>
          </cell>
          <cell r="G10912">
            <v>19012500</v>
          </cell>
          <cell r="H10912">
            <v>804</v>
          </cell>
        </row>
        <row r="10913">
          <cell r="A10913">
            <v>2008</v>
          </cell>
          <cell r="B10913" t="str">
            <v>Zach Randolph</v>
          </cell>
          <cell r="D10913" t="str">
            <v>NYK</v>
          </cell>
          <cell r="F10913">
            <v>18</v>
          </cell>
          <cell r="G10913">
            <v>13333333</v>
          </cell>
          <cell r="H10913">
            <v>2242.5</v>
          </cell>
        </row>
        <row r="10914">
          <cell r="A10914">
            <v>2008</v>
          </cell>
          <cell r="B10914" t="str">
            <v>Eddy Curry</v>
          </cell>
          <cell r="D10914" t="str">
            <v>NYK</v>
          </cell>
          <cell r="F10914">
            <v>15</v>
          </cell>
          <cell r="G10914">
            <v>8947543</v>
          </cell>
          <cell r="H10914">
            <v>1528.1</v>
          </cell>
        </row>
        <row r="10915">
          <cell r="A10915">
            <v>2008</v>
          </cell>
          <cell r="B10915" t="str">
            <v>Quentin Richardson</v>
          </cell>
          <cell r="D10915" t="str">
            <v>NYK</v>
          </cell>
          <cell r="F10915">
            <v>8.5</v>
          </cell>
          <cell r="G10915">
            <v>8105500</v>
          </cell>
          <cell r="H10915">
            <v>1839.5</v>
          </cell>
        </row>
        <row r="10916">
          <cell r="A10916">
            <v>2008</v>
          </cell>
          <cell r="B10916" t="str">
            <v>Jamal Crawford</v>
          </cell>
          <cell r="D10916" t="str">
            <v>NYK</v>
          </cell>
          <cell r="F10916">
            <v>16</v>
          </cell>
          <cell r="G10916">
            <v>7920000</v>
          </cell>
          <cell r="H10916">
            <v>3192</v>
          </cell>
        </row>
        <row r="10917">
          <cell r="A10917">
            <v>2008</v>
          </cell>
          <cell r="B10917" t="str">
            <v>Malik Rose</v>
          </cell>
          <cell r="D10917" t="str">
            <v>NYK</v>
          </cell>
          <cell r="F10917">
            <v>7.3</v>
          </cell>
          <cell r="G10917">
            <v>7101250</v>
          </cell>
          <cell r="H10917">
            <v>494.9</v>
          </cell>
        </row>
        <row r="10918">
          <cell r="A10918">
            <v>2008</v>
          </cell>
          <cell r="B10918" t="str">
            <v>Jerome James</v>
          </cell>
          <cell r="D10918" t="str">
            <v>NYK</v>
          </cell>
          <cell r="F10918">
            <v>45.3</v>
          </cell>
          <cell r="G10918">
            <v>5800000</v>
          </cell>
          <cell r="H10918">
            <v>5</v>
          </cell>
        </row>
        <row r="10919">
          <cell r="A10919">
            <v>2008</v>
          </cell>
          <cell r="B10919" t="str">
            <v>Jared Jeffries</v>
          </cell>
          <cell r="D10919" t="str">
            <v>NYK</v>
          </cell>
          <cell r="F10919">
            <v>7.9</v>
          </cell>
          <cell r="G10919">
            <v>5632200</v>
          </cell>
          <cell r="H10919">
            <v>1328.6</v>
          </cell>
        </row>
        <row r="10920">
          <cell r="A10920">
            <v>2008</v>
          </cell>
          <cell r="B10920" t="str">
            <v>Fred Jones</v>
          </cell>
          <cell r="D10920" t="str">
            <v>NYK</v>
          </cell>
          <cell r="F10920">
            <v>10.9</v>
          </cell>
          <cell r="G10920">
            <v>3300000</v>
          </cell>
          <cell r="H10920">
            <v>1757</v>
          </cell>
        </row>
        <row r="10921">
          <cell r="A10921">
            <v>2008</v>
          </cell>
          <cell r="B10921" t="str">
            <v>Renaldo Balkman</v>
          </cell>
          <cell r="D10921" t="str">
            <v>NYK</v>
          </cell>
          <cell r="F10921">
            <v>11.5</v>
          </cell>
          <cell r="G10921">
            <v>1280640</v>
          </cell>
          <cell r="H10921">
            <v>949</v>
          </cell>
        </row>
        <row r="10922">
          <cell r="A10922">
            <v>2008</v>
          </cell>
          <cell r="B10922" t="str">
            <v>Nate Robinson</v>
          </cell>
          <cell r="D10922" t="str">
            <v>NYK</v>
          </cell>
          <cell r="F10922">
            <v>15.3</v>
          </cell>
          <cell r="G10922">
            <v>1268160</v>
          </cell>
          <cell r="H10922">
            <v>1886.3999999999999</v>
          </cell>
        </row>
        <row r="10923">
          <cell r="A10923">
            <v>2008</v>
          </cell>
          <cell r="B10923" t="str">
            <v>Wilson Chandler</v>
          </cell>
          <cell r="D10923" t="str">
            <v>NYK</v>
          </cell>
          <cell r="F10923">
            <v>11.7</v>
          </cell>
          <cell r="G10923">
            <v>1091640</v>
          </cell>
          <cell r="H10923">
            <v>686</v>
          </cell>
        </row>
        <row r="10924">
          <cell r="A10924">
            <v>2008</v>
          </cell>
          <cell r="B10924" t="str">
            <v>David Lee</v>
          </cell>
          <cell r="D10924" t="str">
            <v>NYK</v>
          </cell>
          <cell r="F10924">
            <v>18</v>
          </cell>
          <cell r="G10924">
            <v>990600</v>
          </cell>
          <cell r="H10924">
            <v>2357.1</v>
          </cell>
        </row>
        <row r="10925">
          <cell r="A10925">
            <v>2008</v>
          </cell>
          <cell r="B10925" t="str">
            <v>Mardy Collins</v>
          </cell>
          <cell r="D10925" t="str">
            <v>NYK</v>
          </cell>
          <cell r="F10925">
            <v>5.9</v>
          </cell>
          <cell r="G10925">
            <v>967320</v>
          </cell>
          <cell r="H10925">
            <v>634.80000000000007</v>
          </cell>
        </row>
        <row r="10926">
          <cell r="A10926">
            <v>2008</v>
          </cell>
          <cell r="B10926" t="str">
            <v>Randolph Morris</v>
          </cell>
          <cell r="D10926" t="str">
            <v>NYK</v>
          </cell>
          <cell r="F10926">
            <v>4.3</v>
          </cell>
          <cell r="G10926">
            <v>810000</v>
          </cell>
          <cell r="H10926">
            <v>181.79999999999998</v>
          </cell>
        </row>
        <row r="10927">
          <cell r="A10927">
            <v>2008</v>
          </cell>
          <cell r="B10927" t="str">
            <v>Rashard Lewis</v>
          </cell>
          <cell r="D10927" t="str">
            <v>ORL</v>
          </cell>
          <cell r="F10927">
            <v>16.7</v>
          </cell>
          <cell r="G10927">
            <v>14880000</v>
          </cell>
          <cell r="H10927">
            <v>3078</v>
          </cell>
        </row>
        <row r="10928">
          <cell r="A10928">
            <v>2008</v>
          </cell>
          <cell r="B10928" t="str">
            <v>Adonal Foyle</v>
          </cell>
          <cell r="D10928" t="str">
            <v>ORL</v>
          </cell>
          <cell r="F10928">
            <v>9.9</v>
          </cell>
          <cell r="G10928">
            <v>8937500</v>
          </cell>
          <cell r="H10928">
            <v>770.80000000000007</v>
          </cell>
        </row>
        <row r="10929">
          <cell r="A10929">
            <v>2008</v>
          </cell>
          <cell r="B10929" t="str">
            <v>Hedo Turkoglu</v>
          </cell>
          <cell r="D10929" t="str">
            <v>ORL</v>
          </cell>
          <cell r="F10929">
            <v>17.8</v>
          </cell>
          <cell r="G10929">
            <v>6373900</v>
          </cell>
          <cell r="H10929">
            <v>3025.7999999999997</v>
          </cell>
        </row>
        <row r="10930">
          <cell r="A10930">
            <v>2008</v>
          </cell>
          <cell r="B10930" t="str">
            <v>Dwight Howard</v>
          </cell>
          <cell r="D10930" t="str">
            <v>ORL</v>
          </cell>
          <cell r="F10930">
            <v>22.9</v>
          </cell>
          <cell r="G10930">
            <v>6061274</v>
          </cell>
          <cell r="H10930">
            <v>3091.4</v>
          </cell>
        </row>
        <row r="10931">
          <cell r="A10931">
            <v>2008</v>
          </cell>
          <cell r="B10931" t="str">
            <v>Carlos Arroyo</v>
          </cell>
          <cell r="D10931" t="str">
            <v>ORL</v>
          </cell>
          <cell r="F10931">
            <v>12.8</v>
          </cell>
          <cell r="G10931">
            <v>4100000</v>
          </cell>
          <cell r="H10931">
            <v>1271</v>
          </cell>
        </row>
        <row r="10932">
          <cell r="A10932">
            <v>2008</v>
          </cell>
          <cell r="B10932" t="str">
            <v>Pat Garrity</v>
          </cell>
          <cell r="D10932" t="str">
            <v>ORL</v>
          </cell>
          <cell r="F10932">
            <v>3.2</v>
          </cell>
          <cell r="G10932">
            <v>3818750</v>
          </cell>
          <cell r="H10932">
            <v>285.2</v>
          </cell>
        </row>
        <row r="10933">
          <cell r="A10933">
            <v>2008</v>
          </cell>
          <cell r="B10933" t="str">
            <v>Keyon Dooling</v>
          </cell>
          <cell r="D10933" t="str">
            <v>ORL</v>
          </cell>
          <cell r="F10933">
            <v>14.1</v>
          </cell>
          <cell r="G10933">
            <v>3596000</v>
          </cell>
          <cell r="H10933">
            <v>1332</v>
          </cell>
        </row>
        <row r="10934">
          <cell r="A10934">
            <v>2008</v>
          </cell>
          <cell r="B10934" t="str">
            <v>Keith Bogans</v>
          </cell>
          <cell r="D10934" t="str">
            <v>ORL</v>
          </cell>
          <cell r="F10934">
            <v>10.9</v>
          </cell>
          <cell r="G10934">
            <v>2440000</v>
          </cell>
          <cell r="H10934">
            <v>2197.6</v>
          </cell>
        </row>
        <row r="10935">
          <cell r="A10935">
            <v>2008</v>
          </cell>
          <cell r="B10935" t="str">
            <v>J.J. Redick</v>
          </cell>
          <cell r="D10935" t="str">
            <v>ORL</v>
          </cell>
          <cell r="F10935">
            <v>12.7</v>
          </cell>
          <cell r="G10935">
            <v>2000160</v>
          </cell>
          <cell r="H10935">
            <v>275.39999999999998</v>
          </cell>
        </row>
        <row r="10936">
          <cell r="A10936">
            <v>2008</v>
          </cell>
          <cell r="B10936" t="str">
            <v>Jameer Nelson</v>
          </cell>
          <cell r="D10936" t="str">
            <v>ORL</v>
          </cell>
          <cell r="F10936">
            <v>15.5</v>
          </cell>
          <cell r="G10936">
            <v>1961609</v>
          </cell>
          <cell r="H10936">
            <v>1959.6</v>
          </cell>
        </row>
        <row r="10937">
          <cell r="A10937">
            <v>2008</v>
          </cell>
          <cell r="B10937" t="str">
            <v>James Augustine</v>
          </cell>
          <cell r="D10937" t="str">
            <v>ORL</v>
          </cell>
          <cell r="F10937">
            <v>10.8</v>
          </cell>
          <cell r="G10937">
            <v>687456</v>
          </cell>
          <cell r="H10937">
            <v>150</v>
          </cell>
        </row>
        <row r="10938">
          <cell r="A10938">
            <v>2008</v>
          </cell>
          <cell r="B10938" t="str">
            <v>Marcin Gortat</v>
          </cell>
          <cell r="D10938" t="str">
            <v>ORL</v>
          </cell>
          <cell r="F10938">
            <v>19.8</v>
          </cell>
          <cell r="G10938">
            <v>427163</v>
          </cell>
          <cell r="H10938">
            <v>40.799999999999997</v>
          </cell>
        </row>
        <row r="10939">
          <cell r="A10939">
            <v>2008</v>
          </cell>
          <cell r="B10939" t="str">
            <v>Bo Outlaw</v>
          </cell>
          <cell r="D10939" t="str">
            <v>ORL</v>
          </cell>
          <cell r="F10939">
            <v>8.6</v>
          </cell>
          <cell r="G10939">
            <v>160071</v>
          </cell>
          <cell r="H10939">
            <v>7</v>
          </cell>
        </row>
        <row r="10940">
          <cell r="A10940">
            <v>2008</v>
          </cell>
          <cell r="B10940" t="str">
            <v>Thaddeus Young</v>
          </cell>
          <cell r="D10940" t="str">
            <v>PHI</v>
          </cell>
          <cell r="F10940">
            <v>16.5</v>
          </cell>
          <cell r="H10940">
            <v>1554</v>
          </cell>
        </row>
        <row r="10941">
          <cell r="A10941">
            <v>2008</v>
          </cell>
          <cell r="B10941" t="str">
            <v>Jason Smith</v>
          </cell>
          <cell r="D10941" t="str">
            <v>PHI</v>
          </cell>
          <cell r="F10941">
            <v>10.7</v>
          </cell>
          <cell r="H10941">
            <v>1109.5999999999999</v>
          </cell>
        </row>
        <row r="10942">
          <cell r="A10942">
            <v>2008</v>
          </cell>
          <cell r="B10942" t="str">
            <v>Andre Miller</v>
          </cell>
          <cell r="D10942" t="str">
            <v>PHI</v>
          </cell>
          <cell r="F10942">
            <v>18.399999999999999</v>
          </cell>
          <cell r="H10942">
            <v>3017.6</v>
          </cell>
        </row>
        <row r="10943">
          <cell r="A10943">
            <v>2008</v>
          </cell>
          <cell r="B10943" t="str">
            <v>Andre Iguodala</v>
          </cell>
          <cell r="D10943" t="str">
            <v>PHI</v>
          </cell>
          <cell r="F10943">
            <v>19</v>
          </cell>
          <cell r="H10943">
            <v>3239</v>
          </cell>
        </row>
        <row r="10944">
          <cell r="A10944">
            <v>2008</v>
          </cell>
          <cell r="B10944" t="str">
            <v>Samuel Dalembert</v>
          </cell>
          <cell r="D10944" t="str">
            <v>PHI</v>
          </cell>
          <cell r="F10944">
            <v>15.6</v>
          </cell>
          <cell r="H10944">
            <v>2722.4</v>
          </cell>
        </row>
        <row r="10945">
          <cell r="A10945">
            <v>2008</v>
          </cell>
          <cell r="B10945" t="str">
            <v>Willie Green</v>
          </cell>
          <cell r="D10945" t="str">
            <v>PHI</v>
          </cell>
          <cell r="F10945">
            <v>12.8</v>
          </cell>
          <cell r="H10945">
            <v>1968.4</v>
          </cell>
        </row>
        <row r="10946">
          <cell r="A10946">
            <v>2008</v>
          </cell>
          <cell r="B10946" t="str">
            <v>Shavlik Randolph</v>
          </cell>
          <cell r="D10946" t="str">
            <v>PHI</v>
          </cell>
          <cell r="F10946">
            <v>15.6</v>
          </cell>
          <cell r="H10946">
            <v>27</v>
          </cell>
        </row>
        <row r="10947">
          <cell r="A10947">
            <v>2008</v>
          </cell>
          <cell r="B10947" t="str">
            <v>Reggie Evans</v>
          </cell>
          <cell r="D10947" t="str">
            <v>PHI</v>
          </cell>
          <cell r="F10947">
            <v>11</v>
          </cell>
          <cell r="H10947">
            <v>1879.2</v>
          </cell>
        </row>
        <row r="10948">
          <cell r="A10948">
            <v>2008</v>
          </cell>
          <cell r="B10948" t="str">
            <v>Kevin Ollie</v>
          </cell>
          <cell r="D10948" t="str">
            <v>PHI</v>
          </cell>
          <cell r="F10948">
            <v>9.6999999999999993</v>
          </cell>
          <cell r="H10948">
            <v>300</v>
          </cell>
        </row>
        <row r="10949">
          <cell r="A10949">
            <v>2008</v>
          </cell>
          <cell r="B10949" t="str">
            <v>Calvin Booth</v>
          </cell>
          <cell r="D10949" t="str">
            <v>PHI</v>
          </cell>
          <cell r="F10949">
            <v>7.1</v>
          </cell>
          <cell r="H10949">
            <v>204.6</v>
          </cell>
        </row>
        <row r="10950">
          <cell r="A10950">
            <v>2008</v>
          </cell>
          <cell r="B10950" t="str">
            <v>Rodney Carney</v>
          </cell>
          <cell r="D10950" t="str">
            <v>PHI</v>
          </cell>
          <cell r="F10950">
            <v>12.1</v>
          </cell>
          <cell r="H10950">
            <v>1036</v>
          </cell>
        </row>
        <row r="10951">
          <cell r="A10951">
            <v>2008</v>
          </cell>
          <cell r="B10951" t="str">
            <v>Lou Amundson</v>
          </cell>
          <cell r="D10951" t="str">
            <v>PHI</v>
          </cell>
          <cell r="F10951">
            <v>7.4</v>
          </cell>
          <cell r="H10951">
            <v>64</v>
          </cell>
        </row>
        <row r="10952">
          <cell r="A10952">
            <v>2008</v>
          </cell>
          <cell r="B10952" t="str">
            <v>Lou Williams</v>
          </cell>
          <cell r="D10952" t="str">
            <v>PHI</v>
          </cell>
          <cell r="F10952">
            <v>16.7</v>
          </cell>
          <cell r="H10952">
            <v>1864</v>
          </cell>
        </row>
        <row r="10953">
          <cell r="A10953">
            <v>2008</v>
          </cell>
          <cell r="B10953" t="str">
            <v>Steve Nash</v>
          </cell>
          <cell r="D10953" t="str">
            <v>PHO</v>
          </cell>
          <cell r="F10953">
            <v>21.1</v>
          </cell>
          <cell r="G10953">
            <v>11375000</v>
          </cell>
          <cell r="H10953">
            <v>2778.2999999999997</v>
          </cell>
        </row>
        <row r="10954">
          <cell r="A10954">
            <v>2008</v>
          </cell>
          <cell r="B10954" t="str">
            <v>Boris Diaw</v>
          </cell>
          <cell r="D10954" t="str">
            <v>PHO</v>
          </cell>
          <cell r="F10954">
            <v>12</v>
          </cell>
          <cell r="G10954">
            <v>9000000</v>
          </cell>
          <cell r="H10954">
            <v>2304.2000000000003</v>
          </cell>
        </row>
        <row r="10955">
          <cell r="A10955">
            <v>2008</v>
          </cell>
          <cell r="B10955" t="str">
            <v>Leandro Barbosa</v>
          </cell>
          <cell r="D10955" t="str">
            <v>PHO</v>
          </cell>
          <cell r="F10955">
            <v>15.8</v>
          </cell>
          <cell r="G10955">
            <v>5600000</v>
          </cell>
          <cell r="H10955">
            <v>2419</v>
          </cell>
        </row>
        <row r="10956">
          <cell r="A10956">
            <v>2008</v>
          </cell>
          <cell r="B10956" t="str">
            <v>Raja Bell</v>
          </cell>
          <cell r="D10956" t="str">
            <v>PHO</v>
          </cell>
          <cell r="F10956">
            <v>10.5</v>
          </cell>
          <cell r="G10956">
            <v>4750000</v>
          </cell>
          <cell r="H10956">
            <v>2647.5</v>
          </cell>
        </row>
        <row r="10957">
          <cell r="A10957">
            <v>2008</v>
          </cell>
          <cell r="B10957" t="str">
            <v>Grant Hill</v>
          </cell>
          <cell r="D10957" t="str">
            <v>PHO</v>
          </cell>
          <cell r="F10957">
            <v>15.7</v>
          </cell>
          <cell r="G10957">
            <v>1830000</v>
          </cell>
          <cell r="H10957">
            <v>2219</v>
          </cell>
        </row>
        <row r="10958">
          <cell r="A10958">
            <v>2008</v>
          </cell>
          <cell r="B10958" t="str">
            <v>Eric Piatkowski</v>
          </cell>
          <cell r="D10958" t="str">
            <v>PHO</v>
          </cell>
          <cell r="F10958">
            <v>8.3000000000000007</v>
          </cell>
          <cell r="G10958">
            <v>1219590</v>
          </cell>
          <cell r="H10958">
            <v>113.6</v>
          </cell>
        </row>
        <row r="10959">
          <cell r="A10959">
            <v>2008</v>
          </cell>
          <cell r="B10959" t="str">
            <v>Brian Skinner</v>
          </cell>
          <cell r="D10959" t="str">
            <v>PHO</v>
          </cell>
          <cell r="F10959">
            <v>11.4</v>
          </cell>
          <cell r="G10959">
            <v>1108718</v>
          </cell>
          <cell r="H10959">
            <v>844.80000000000007</v>
          </cell>
        </row>
        <row r="10960">
          <cell r="A10960">
            <v>2008</v>
          </cell>
          <cell r="B10960" t="str">
            <v>Sean Marks</v>
          </cell>
          <cell r="D10960" t="str">
            <v>PHO</v>
          </cell>
          <cell r="F10960">
            <v>16.100000000000001</v>
          </cell>
          <cell r="G10960">
            <v>1033930</v>
          </cell>
          <cell r="H10960">
            <v>129.19999999999999</v>
          </cell>
        </row>
        <row r="10961">
          <cell r="A10961">
            <v>2008</v>
          </cell>
          <cell r="B10961" t="str">
            <v>Alando Tucker</v>
          </cell>
          <cell r="D10961" t="str">
            <v>PHO</v>
          </cell>
          <cell r="F10961">
            <v>11.8</v>
          </cell>
          <cell r="G10961">
            <v>931920</v>
          </cell>
          <cell r="H10961">
            <v>48</v>
          </cell>
        </row>
        <row r="10962">
          <cell r="A10962">
            <v>2008</v>
          </cell>
          <cell r="B10962" t="str">
            <v>D.J. Strawberry</v>
          </cell>
          <cell r="D10962" t="str">
            <v>PHO</v>
          </cell>
          <cell r="F10962">
            <v>6.2</v>
          </cell>
          <cell r="G10962">
            <v>427163</v>
          </cell>
          <cell r="H10962">
            <v>270.59999999999997</v>
          </cell>
        </row>
        <row r="10963">
          <cell r="A10963">
            <v>2008</v>
          </cell>
          <cell r="B10963" t="str">
            <v>Amar'e Stoudemire</v>
          </cell>
          <cell r="D10963" t="str">
            <v>PHO</v>
          </cell>
          <cell r="F10963">
            <v>27.6</v>
          </cell>
          <cell r="H10963">
            <v>2678.1</v>
          </cell>
        </row>
        <row r="10964">
          <cell r="A10964">
            <v>2008</v>
          </cell>
          <cell r="B10964" t="str">
            <v>Raef LaFrentz</v>
          </cell>
          <cell r="D10964" t="str">
            <v>POR</v>
          </cell>
          <cell r="F10964">
            <v>10.4</v>
          </cell>
          <cell r="G10964">
            <v>12440787</v>
          </cell>
          <cell r="H10964">
            <v>292.5</v>
          </cell>
        </row>
        <row r="10965">
          <cell r="A10965">
            <v>2008</v>
          </cell>
          <cell r="B10965" t="str">
            <v>Joel Przybilla</v>
          </cell>
          <cell r="D10965" t="str">
            <v>POR</v>
          </cell>
          <cell r="F10965">
            <v>12.3</v>
          </cell>
          <cell r="G10965">
            <v>5762575</v>
          </cell>
          <cell r="H10965">
            <v>1817.2</v>
          </cell>
        </row>
        <row r="10966">
          <cell r="A10966">
            <v>2008</v>
          </cell>
          <cell r="B10966" t="str">
            <v>LaMarcus Aldridge</v>
          </cell>
          <cell r="D10966" t="str">
            <v>POR</v>
          </cell>
          <cell r="F10966">
            <v>18.5</v>
          </cell>
          <cell r="G10966">
            <v>4329360</v>
          </cell>
          <cell r="H10966">
            <v>2652.4</v>
          </cell>
        </row>
        <row r="10967">
          <cell r="A10967">
            <v>2008</v>
          </cell>
          <cell r="B10967" t="str">
            <v>Steve Blake</v>
          </cell>
          <cell r="D10967" t="str">
            <v>POR</v>
          </cell>
          <cell r="F10967">
            <v>12</v>
          </cell>
          <cell r="G10967">
            <v>4250000</v>
          </cell>
          <cell r="H10967">
            <v>2421.9</v>
          </cell>
        </row>
        <row r="10968">
          <cell r="A10968">
            <v>2008</v>
          </cell>
          <cell r="B10968" t="str">
            <v>Travis Outlaw</v>
          </cell>
          <cell r="D10968" t="str">
            <v>POR</v>
          </cell>
          <cell r="F10968">
            <v>15.7</v>
          </cell>
          <cell r="G10968">
            <v>4000000</v>
          </cell>
          <cell r="H10968">
            <v>2189.4</v>
          </cell>
        </row>
        <row r="10969">
          <cell r="A10969">
            <v>2008</v>
          </cell>
          <cell r="B10969" t="str">
            <v>Martell Webster</v>
          </cell>
          <cell r="D10969" t="str">
            <v>POR</v>
          </cell>
          <cell r="F10969">
            <v>12</v>
          </cell>
          <cell r="G10969">
            <v>2974080</v>
          </cell>
          <cell r="H10969">
            <v>2130</v>
          </cell>
        </row>
        <row r="10970">
          <cell r="A10970">
            <v>2008</v>
          </cell>
          <cell r="B10970" t="str">
            <v>James Jones</v>
          </cell>
          <cell r="D10970" t="str">
            <v>POR</v>
          </cell>
          <cell r="F10970">
            <v>13.6</v>
          </cell>
          <cell r="G10970">
            <v>2900000</v>
          </cell>
          <cell r="H10970">
            <v>1276</v>
          </cell>
        </row>
        <row r="10971">
          <cell r="A10971">
            <v>2008</v>
          </cell>
          <cell r="B10971" t="str">
            <v>Brandon Roy</v>
          </cell>
          <cell r="D10971" t="str">
            <v>POR</v>
          </cell>
          <cell r="F10971">
            <v>19.399999999999999</v>
          </cell>
          <cell r="G10971">
            <v>2883120</v>
          </cell>
          <cell r="H10971">
            <v>2789.8</v>
          </cell>
        </row>
        <row r="10972">
          <cell r="A10972">
            <v>2008</v>
          </cell>
          <cell r="B10972" t="str">
            <v>Channing Frye</v>
          </cell>
          <cell r="D10972" t="str">
            <v>POR</v>
          </cell>
          <cell r="F10972">
            <v>14.8</v>
          </cell>
          <cell r="G10972">
            <v>2487240</v>
          </cell>
          <cell r="H10972">
            <v>1341.6</v>
          </cell>
        </row>
        <row r="10973">
          <cell r="A10973">
            <v>2008</v>
          </cell>
          <cell r="B10973" t="str">
            <v>Jarrett Jack</v>
          </cell>
          <cell r="D10973" t="str">
            <v>POR</v>
          </cell>
          <cell r="F10973">
            <v>13</v>
          </cell>
          <cell r="G10973">
            <v>1217400</v>
          </cell>
          <cell r="H10973">
            <v>2230.4</v>
          </cell>
        </row>
        <row r="10974">
          <cell r="A10974">
            <v>2008</v>
          </cell>
          <cell r="B10974" t="str">
            <v>Sergio Rodriguez</v>
          </cell>
          <cell r="D10974" t="str">
            <v>POR</v>
          </cell>
          <cell r="F10974">
            <v>9</v>
          </cell>
          <cell r="G10974">
            <v>817000</v>
          </cell>
          <cell r="H10974">
            <v>626.4</v>
          </cell>
        </row>
        <row r="10975">
          <cell r="A10975">
            <v>2008</v>
          </cell>
          <cell r="B10975" t="str">
            <v>Josh McRoberts</v>
          </cell>
          <cell r="D10975" t="str">
            <v>POR</v>
          </cell>
          <cell r="F10975">
            <v>20.3</v>
          </cell>
          <cell r="G10975">
            <v>427163</v>
          </cell>
          <cell r="H10975">
            <v>28</v>
          </cell>
        </row>
        <row r="10976">
          <cell r="A10976">
            <v>2008</v>
          </cell>
          <cell r="B10976" t="str">
            <v>Beno Udrih</v>
          </cell>
          <cell r="D10976" t="str">
            <v>SAC</v>
          </cell>
          <cell r="F10976">
            <v>13.3</v>
          </cell>
          <cell r="G10976">
            <v>1747096</v>
          </cell>
          <cell r="H10976">
            <v>2080</v>
          </cell>
        </row>
        <row r="10977">
          <cell r="A10977">
            <v>2008</v>
          </cell>
          <cell r="B10977" t="str">
            <v>Mikki Moore</v>
          </cell>
          <cell r="D10977" t="str">
            <v>SAC</v>
          </cell>
          <cell r="F10977">
            <v>11.5</v>
          </cell>
          <cell r="H10977">
            <v>2386.2000000000003</v>
          </cell>
        </row>
        <row r="10978">
          <cell r="A10978">
            <v>2008</v>
          </cell>
          <cell r="B10978" t="str">
            <v>Francisco Garcia</v>
          </cell>
          <cell r="D10978" t="str">
            <v>SAC</v>
          </cell>
          <cell r="F10978">
            <v>15.1</v>
          </cell>
          <cell r="H10978">
            <v>2093.5</v>
          </cell>
        </row>
        <row r="10979">
          <cell r="A10979">
            <v>2008</v>
          </cell>
          <cell r="B10979" t="str">
            <v>Quincy Douby</v>
          </cell>
          <cell r="D10979" t="str">
            <v>SAC</v>
          </cell>
          <cell r="F10979">
            <v>9.6999999999999993</v>
          </cell>
          <cell r="H10979">
            <v>873.2</v>
          </cell>
        </row>
        <row r="10980">
          <cell r="A10980">
            <v>2008</v>
          </cell>
          <cell r="B10980" t="str">
            <v>Metta World</v>
          </cell>
          <cell r="D10980" t="str">
            <v>SAC</v>
          </cell>
          <cell r="F10980">
            <v>18.8</v>
          </cell>
          <cell r="H10980">
            <v>2171.7000000000003</v>
          </cell>
        </row>
        <row r="10981">
          <cell r="A10981">
            <v>2008</v>
          </cell>
          <cell r="B10981" t="str">
            <v>Darryl Watkins</v>
          </cell>
          <cell r="D10981" t="str">
            <v>SAC</v>
          </cell>
          <cell r="F10981">
            <v>0.5</v>
          </cell>
          <cell r="H10981">
            <v>71.100000000000009</v>
          </cell>
        </row>
        <row r="10982">
          <cell r="A10982">
            <v>2008</v>
          </cell>
          <cell r="B10982" t="str">
            <v>Shareef Abdur-Rahim</v>
          </cell>
          <cell r="D10982" t="str">
            <v>SAC</v>
          </cell>
          <cell r="F10982">
            <v>5.5</v>
          </cell>
          <cell r="H10982">
            <v>51</v>
          </cell>
        </row>
        <row r="10983">
          <cell r="A10983">
            <v>2008</v>
          </cell>
          <cell r="B10983" t="str">
            <v>Dahntay Jones</v>
          </cell>
          <cell r="D10983" t="str">
            <v>SAC</v>
          </cell>
          <cell r="F10983">
            <v>13.5</v>
          </cell>
          <cell r="H10983">
            <v>204.99999999999997</v>
          </cell>
        </row>
        <row r="10984">
          <cell r="A10984">
            <v>2008</v>
          </cell>
          <cell r="B10984" t="str">
            <v>John Salmons</v>
          </cell>
          <cell r="D10984" t="str">
            <v>SAC</v>
          </cell>
          <cell r="F10984">
            <v>13.9</v>
          </cell>
          <cell r="H10984">
            <v>2519.1</v>
          </cell>
        </row>
        <row r="10985">
          <cell r="A10985">
            <v>2008</v>
          </cell>
          <cell r="B10985" t="str">
            <v>Kevin Martin</v>
          </cell>
          <cell r="D10985" t="str">
            <v>SAC</v>
          </cell>
          <cell r="F10985">
            <v>21</v>
          </cell>
          <cell r="H10985">
            <v>2214.2999999999997</v>
          </cell>
        </row>
        <row r="10986">
          <cell r="A10986">
            <v>2008</v>
          </cell>
          <cell r="B10986" t="str">
            <v>Spencer Hawes</v>
          </cell>
          <cell r="D10986" t="str">
            <v>SAC</v>
          </cell>
          <cell r="F10986">
            <v>11.6</v>
          </cell>
          <cell r="H10986">
            <v>930.1</v>
          </cell>
        </row>
        <row r="10987">
          <cell r="A10987">
            <v>2008</v>
          </cell>
          <cell r="B10987" t="str">
            <v>Kenny Thomas</v>
          </cell>
          <cell r="D10987" t="str">
            <v>SAC</v>
          </cell>
          <cell r="F10987">
            <v>2.6</v>
          </cell>
          <cell r="H10987">
            <v>280.59999999999997</v>
          </cell>
        </row>
        <row r="10988">
          <cell r="A10988">
            <v>2008</v>
          </cell>
          <cell r="B10988" t="str">
            <v>Brad Miller</v>
          </cell>
          <cell r="D10988" t="str">
            <v>SAC</v>
          </cell>
          <cell r="F10988">
            <v>16.8</v>
          </cell>
          <cell r="H10988">
            <v>2512.7999999999997</v>
          </cell>
        </row>
        <row r="10989">
          <cell r="A10989">
            <v>2008</v>
          </cell>
          <cell r="B10989" t="str">
            <v>Tim Duncan</v>
          </cell>
          <cell r="D10989" t="str">
            <v>SAS</v>
          </cell>
          <cell r="F10989">
            <v>24.4</v>
          </cell>
          <cell r="G10989">
            <v>19014188</v>
          </cell>
          <cell r="H10989">
            <v>2652</v>
          </cell>
        </row>
        <row r="10990">
          <cell r="A10990">
            <v>2008</v>
          </cell>
          <cell r="B10990" t="str">
            <v>Michael Finley</v>
          </cell>
          <cell r="D10990" t="str">
            <v>SAS</v>
          </cell>
          <cell r="F10990">
            <v>11.4</v>
          </cell>
          <cell r="G10990">
            <v>18593750</v>
          </cell>
          <cell r="H10990">
            <v>2205.7999999999997</v>
          </cell>
        </row>
        <row r="10991">
          <cell r="A10991">
            <v>2008</v>
          </cell>
          <cell r="B10991" t="str">
            <v>Tony Parker</v>
          </cell>
          <cell r="D10991" t="str">
            <v>SAS</v>
          </cell>
          <cell r="F10991">
            <v>20</v>
          </cell>
          <cell r="G10991">
            <v>10500000</v>
          </cell>
          <cell r="H10991">
            <v>2311.5</v>
          </cell>
        </row>
        <row r="10992">
          <cell r="A10992">
            <v>2008</v>
          </cell>
          <cell r="B10992" t="str">
            <v>Manu Ginóbili</v>
          </cell>
          <cell r="D10992" t="str">
            <v>SAS</v>
          </cell>
          <cell r="F10992">
            <v>24.3</v>
          </cell>
          <cell r="G10992">
            <v>9079811</v>
          </cell>
          <cell r="H10992">
            <v>2301.4</v>
          </cell>
        </row>
        <row r="10993">
          <cell r="A10993">
            <v>2008</v>
          </cell>
          <cell r="B10993" t="str">
            <v>Brent Barry</v>
          </cell>
          <cell r="D10993" t="str">
            <v>SAS</v>
          </cell>
          <cell r="F10993">
            <v>16.7</v>
          </cell>
          <cell r="G10993">
            <v>5544370</v>
          </cell>
          <cell r="H10993">
            <v>554.9</v>
          </cell>
        </row>
        <row r="10994">
          <cell r="A10994">
            <v>2008</v>
          </cell>
          <cell r="B10994" t="str">
            <v>Bruce Bowen</v>
          </cell>
          <cell r="D10994" t="str">
            <v>SAS</v>
          </cell>
          <cell r="F10994">
            <v>7</v>
          </cell>
          <cell r="G10994">
            <v>4125000</v>
          </cell>
          <cell r="H10994">
            <v>2446.1999999999998</v>
          </cell>
        </row>
        <row r="10995">
          <cell r="A10995">
            <v>2008</v>
          </cell>
          <cell r="B10995" t="str">
            <v>Robert Horry</v>
          </cell>
          <cell r="D10995" t="str">
            <v>SAS</v>
          </cell>
          <cell r="F10995">
            <v>9.6</v>
          </cell>
          <cell r="G10995">
            <v>3630000</v>
          </cell>
          <cell r="H10995">
            <v>585</v>
          </cell>
        </row>
        <row r="10996">
          <cell r="A10996">
            <v>2008</v>
          </cell>
          <cell r="B10996" t="str">
            <v>Fabricio Oberto</v>
          </cell>
          <cell r="D10996" t="str">
            <v>SAS</v>
          </cell>
          <cell r="F10996">
            <v>13.8</v>
          </cell>
          <cell r="G10996">
            <v>3600000</v>
          </cell>
          <cell r="H10996">
            <v>1640</v>
          </cell>
        </row>
        <row r="10997">
          <cell r="A10997">
            <v>2008</v>
          </cell>
          <cell r="B10997" t="str">
            <v>Matt Bonner</v>
          </cell>
          <cell r="D10997" t="str">
            <v>SAS</v>
          </cell>
          <cell r="F10997">
            <v>12.4</v>
          </cell>
          <cell r="G10997">
            <v>2678000</v>
          </cell>
          <cell r="H10997">
            <v>850</v>
          </cell>
        </row>
        <row r="10998">
          <cell r="A10998">
            <v>2008</v>
          </cell>
          <cell r="B10998" t="str">
            <v>Jacque Vaughn</v>
          </cell>
          <cell r="D10998" t="str">
            <v>SAS</v>
          </cell>
          <cell r="F10998">
            <v>9.1999999999999993</v>
          </cell>
          <cell r="G10998">
            <v>1219950</v>
          </cell>
          <cell r="H10998">
            <v>1139.6000000000001</v>
          </cell>
        </row>
        <row r="10999">
          <cell r="A10999">
            <v>2008</v>
          </cell>
          <cell r="B10999" t="str">
            <v>Ime Udoka</v>
          </cell>
          <cell r="D10999" t="str">
            <v>SAS</v>
          </cell>
          <cell r="F10999">
            <v>11.5</v>
          </cell>
          <cell r="G10999">
            <v>1000000</v>
          </cell>
          <cell r="H10999">
            <v>1314</v>
          </cell>
        </row>
        <row r="11000">
          <cell r="A11000">
            <v>2008</v>
          </cell>
          <cell r="B11000" t="str">
            <v>Ian Mahinmi</v>
          </cell>
          <cell r="D11000" t="str">
            <v>SAS</v>
          </cell>
          <cell r="F11000">
            <v>35.299999999999997</v>
          </cell>
          <cell r="G11000">
            <v>938760</v>
          </cell>
          <cell r="H11000">
            <v>22.799999999999997</v>
          </cell>
        </row>
        <row r="11001">
          <cell r="A11001">
            <v>2008</v>
          </cell>
          <cell r="B11001" t="str">
            <v>Darius Washington</v>
          </cell>
          <cell r="D11001" t="str">
            <v>SAS</v>
          </cell>
          <cell r="F11001">
            <v>9</v>
          </cell>
          <cell r="G11001">
            <v>154847</v>
          </cell>
          <cell r="H11001">
            <v>145.79999999999998</v>
          </cell>
        </row>
        <row r="11002">
          <cell r="A11002">
            <v>2008</v>
          </cell>
          <cell r="B11002" t="str">
            <v>DerMarr Johnson</v>
          </cell>
          <cell r="D11002" t="str">
            <v>SAS</v>
          </cell>
          <cell r="F11002">
            <v>17.3</v>
          </cell>
          <cell r="G11002">
            <v>42203</v>
          </cell>
          <cell r="H11002">
            <v>28</v>
          </cell>
        </row>
        <row r="11003">
          <cell r="A11003">
            <v>2008</v>
          </cell>
          <cell r="B11003" t="str">
            <v>Luke Ridnour</v>
          </cell>
          <cell r="D11003" t="str">
            <v>SEA</v>
          </cell>
          <cell r="F11003">
            <v>11.3</v>
          </cell>
          <cell r="G11003">
            <v>6500000</v>
          </cell>
          <cell r="H11003">
            <v>1220</v>
          </cell>
        </row>
        <row r="11004">
          <cell r="A11004">
            <v>2008</v>
          </cell>
          <cell r="B11004" t="str">
            <v>Chris Wilcox</v>
          </cell>
          <cell r="D11004" t="str">
            <v>SEA</v>
          </cell>
          <cell r="F11004">
            <v>16.3</v>
          </cell>
          <cell r="G11004">
            <v>6500000</v>
          </cell>
          <cell r="H11004">
            <v>1736</v>
          </cell>
        </row>
        <row r="11005">
          <cell r="A11005">
            <v>2008</v>
          </cell>
          <cell r="B11005" t="str">
            <v>Earl Watson</v>
          </cell>
          <cell r="D11005" t="str">
            <v>SEA</v>
          </cell>
          <cell r="F11005">
            <v>14.6</v>
          </cell>
          <cell r="G11005">
            <v>5800000</v>
          </cell>
          <cell r="H11005">
            <v>2269.8000000000002</v>
          </cell>
        </row>
        <row r="11006">
          <cell r="A11006">
            <v>2008</v>
          </cell>
          <cell r="B11006" t="str">
            <v>Nick Collison</v>
          </cell>
          <cell r="D11006" t="str">
            <v>SEA</v>
          </cell>
          <cell r="F11006">
            <v>15</v>
          </cell>
          <cell r="G11006">
            <v>5750000</v>
          </cell>
          <cell r="H11006">
            <v>2223</v>
          </cell>
        </row>
        <row r="11007">
          <cell r="A11007">
            <v>2008</v>
          </cell>
          <cell r="B11007" t="str">
            <v>Kevin Durant</v>
          </cell>
          <cell r="D11007" t="str">
            <v>SEA</v>
          </cell>
          <cell r="F11007">
            <v>15.8</v>
          </cell>
          <cell r="G11007">
            <v>4171200</v>
          </cell>
          <cell r="H11007">
            <v>2768</v>
          </cell>
        </row>
        <row r="11008">
          <cell r="A11008">
            <v>2008</v>
          </cell>
          <cell r="B11008" t="str">
            <v>Jeff Green</v>
          </cell>
          <cell r="D11008" t="str">
            <v>SEA</v>
          </cell>
          <cell r="F11008">
            <v>9.8000000000000007</v>
          </cell>
          <cell r="G11008">
            <v>3058200</v>
          </cell>
          <cell r="H11008">
            <v>2256</v>
          </cell>
        </row>
        <row r="11009">
          <cell r="A11009">
            <v>2008</v>
          </cell>
          <cell r="B11009" t="str">
            <v>Damien Wilkins</v>
          </cell>
          <cell r="D11009" t="str">
            <v>SEA</v>
          </cell>
          <cell r="F11009">
            <v>11.3</v>
          </cell>
          <cell r="G11009">
            <v>2900000</v>
          </cell>
          <cell r="H11009">
            <v>1846.8</v>
          </cell>
        </row>
        <row r="11010">
          <cell r="A11010">
            <v>2008</v>
          </cell>
          <cell r="B11010" t="str">
            <v>Robert Swift</v>
          </cell>
          <cell r="D11010" t="str">
            <v>SEA</v>
          </cell>
          <cell r="F11010">
            <v>2.9</v>
          </cell>
          <cell r="G11010">
            <v>2601113</v>
          </cell>
          <cell r="H11010">
            <v>98.4</v>
          </cell>
        </row>
        <row r="11011">
          <cell r="A11011">
            <v>2008</v>
          </cell>
          <cell r="B11011" t="str">
            <v>Mouhamed Sene</v>
          </cell>
          <cell r="D11011" t="str">
            <v>SEA</v>
          </cell>
          <cell r="F11011">
            <v>18.2</v>
          </cell>
          <cell r="G11011">
            <v>2105520</v>
          </cell>
          <cell r="H11011">
            <v>62.4</v>
          </cell>
        </row>
        <row r="11012">
          <cell r="A11012">
            <v>2008</v>
          </cell>
          <cell r="B11012" t="str">
            <v>Johan Petro</v>
          </cell>
          <cell r="D11012" t="str">
            <v>SEA</v>
          </cell>
          <cell r="F11012">
            <v>10</v>
          </cell>
          <cell r="G11012">
            <v>1077120</v>
          </cell>
          <cell r="H11012">
            <v>1310.3999999999999</v>
          </cell>
        </row>
        <row r="11013">
          <cell r="A11013">
            <v>2008</v>
          </cell>
          <cell r="B11013" t="str">
            <v>Mickael Gelabale</v>
          </cell>
          <cell r="D11013" t="str">
            <v>SEA</v>
          </cell>
          <cell r="F11013">
            <v>10.5</v>
          </cell>
          <cell r="G11013">
            <v>802000</v>
          </cell>
          <cell r="H11013">
            <v>464.1</v>
          </cell>
        </row>
        <row r="11014">
          <cell r="A11014">
            <v>2008</v>
          </cell>
          <cell r="B11014" t="str">
            <v>Chris Bosh</v>
          </cell>
          <cell r="D11014" t="str">
            <v>TOR</v>
          </cell>
          <cell r="F11014">
            <v>23.8</v>
          </cell>
          <cell r="G11014">
            <v>12455000</v>
          </cell>
          <cell r="H11014">
            <v>2425.4</v>
          </cell>
        </row>
        <row r="11015">
          <cell r="A11015">
            <v>2008</v>
          </cell>
          <cell r="B11015" t="str">
            <v>T.J. Ford</v>
          </cell>
          <cell r="D11015" t="str">
            <v>TOR</v>
          </cell>
          <cell r="F11015">
            <v>20.3</v>
          </cell>
          <cell r="G11015">
            <v>8000000</v>
          </cell>
          <cell r="H11015">
            <v>1198.5</v>
          </cell>
        </row>
        <row r="11016">
          <cell r="A11016">
            <v>2008</v>
          </cell>
          <cell r="B11016" t="str">
            <v>Rasho Nesterović</v>
          </cell>
          <cell r="D11016" t="str">
            <v>TOR</v>
          </cell>
          <cell r="F11016">
            <v>16.100000000000001</v>
          </cell>
          <cell r="G11016">
            <v>7840000</v>
          </cell>
          <cell r="H11016">
            <v>1483.8999999999999</v>
          </cell>
        </row>
        <row r="11017">
          <cell r="A11017">
            <v>2008</v>
          </cell>
          <cell r="B11017" t="str">
            <v>Jason Kapono</v>
          </cell>
          <cell r="D11017" t="str">
            <v>TOR</v>
          </cell>
          <cell r="F11017">
            <v>10.8</v>
          </cell>
          <cell r="G11017">
            <v>5356000</v>
          </cell>
          <cell r="H11017">
            <v>1530.8999999999999</v>
          </cell>
        </row>
        <row r="11018">
          <cell r="A11018">
            <v>2008</v>
          </cell>
          <cell r="B11018" t="str">
            <v>Andrea Bargnani</v>
          </cell>
          <cell r="D11018" t="str">
            <v>TOR</v>
          </cell>
          <cell r="F11018">
            <v>10.6</v>
          </cell>
          <cell r="G11018">
            <v>4838880</v>
          </cell>
          <cell r="H11018">
            <v>1864.1999999999998</v>
          </cell>
        </row>
        <row r="11019">
          <cell r="A11019">
            <v>2008</v>
          </cell>
          <cell r="B11019" t="str">
            <v>Anthony Parker</v>
          </cell>
          <cell r="D11019" t="str">
            <v>TOR</v>
          </cell>
          <cell r="F11019">
            <v>14.4</v>
          </cell>
          <cell r="G11019">
            <v>4350000</v>
          </cell>
          <cell r="H11019">
            <v>2632.2000000000003</v>
          </cell>
        </row>
        <row r="11020">
          <cell r="A11020">
            <v>2008</v>
          </cell>
          <cell r="B11020" t="str">
            <v>Jorge Garbajosa</v>
          </cell>
          <cell r="D11020" t="str">
            <v>TOR</v>
          </cell>
          <cell r="F11020">
            <v>10.4</v>
          </cell>
          <cell r="G11020">
            <v>4000000</v>
          </cell>
          <cell r="H11020">
            <v>74.2</v>
          </cell>
        </row>
        <row r="11021">
          <cell r="A11021">
            <v>2008</v>
          </cell>
          <cell r="B11021" t="str">
            <v>Kris Humphries</v>
          </cell>
          <cell r="D11021" t="str">
            <v>TOR</v>
          </cell>
          <cell r="F11021">
            <v>15.7</v>
          </cell>
          <cell r="G11021">
            <v>2522913</v>
          </cell>
          <cell r="H11021">
            <v>924</v>
          </cell>
        </row>
        <row r="11022">
          <cell r="A11022">
            <v>2008</v>
          </cell>
          <cell r="B11022" t="str">
            <v>Jose Calderon</v>
          </cell>
          <cell r="D11022" t="str">
            <v>TOR</v>
          </cell>
          <cell r="F11022">
            <v>20.5</v>
          </cell>
          <cell r="G11022">
            <v>2471604</v>
          </cell>
          <cell r="H11022">
            <v>2484.6</v>
          </cell>
        </row>
        <row r="11023">
          <cell r="A11023">
            <v>2008</v>
          </cell>
          <cell r="B11023" t="str">
            <v>Carlos Delfino</v>
          </cell>
          <cell r="D11023" t="str">
            <v>TOR</v>
          </cell>
          <cell r="F11023">
            <v>13.6</v>
          </cell>
          <cell r="G11023">
            <v>1868141</v>
          </cell>
          <cell r="H11023">
            <v>1927</v>
          </cell>
        </row>
        <row r="11024">
          <cell r="A11024">
            <v>2008</v>
          </cell>
          <cell r="B11024" t="str">
            <v>Maceo Baston</v>
          </cell>
          <cell r="D11024" t="str">
            <v>TOR</v>
          </cell>
          <cell r="F11024">
            <v>17.600000000000001</v>
          </cell>
          <cell r="G11024">
            <v>1830000</v>
          </cell>
          <cell r="H11024">
            <v>103.5</v>
          </cell>
        </row>
        <row r="11025">
          <cell r="A11025">
            <v>2008</v>
          </cell>
          <cell r="B11025" t="str">
            <v>Joey Graham</v>
          </cell>
          <cell r="D11025" t="str">
            <v>TOR</v>
          </cell>
          <cell r="F11025">
            <v>10.3</v>
          </cell>
          <cell r="G11025">
            <v>1596600</v>
          </cell>
          <cell r="H11025">
            <v>330.59999999999997</v>
          </cell>
        </row>
        <row r="11026">
          <cell r="A11026">
            <v>2008</v>
          </cell>
          <cell r="B11026" t="str">
            <v>Darrick Martin</v>
          </cell>
          <cell r="D11026" t="str">
            <v>TOR</v>
          </cell>
          <cell r="F11026">
            <v>5.8</v>
          </cell>
          <cell r="G11026">
            <v>1219590</v>
          </cell>
          <cell r="H11026">
            <v>141.10000000000002</v>
          </cell>
        </row>
        <row r="11027">
          <cell r="A11027">
            <v>2008</v>
          </cell>
          <cell r="B11027" t="str">
            <v>Jamario Moon</v>
          </cell>
          <cell r="D11027" t="str">
            <v>TOR</v>
          </cell>
          <cell r="F11027">
            <v>15</v>
          </cell>
          <cell r="G11027">
            <v>427163</v>
          </cell>
          <cell r="H11027">
            <v>2168.4</v>
          </cell>
        </row>
        <row r="11028">
          <cell r="A11028">
            <v>2008</v>
          </cell>
          <cell r="B11028" t="str">
            <v>Jason Kidd</v>
          </cell>
          <cell r="D11028" t="str">
            <v>TOT</v>
          </cell>
          <cell r="F11028">
            <v>16.7</v>
          </cell>
          <cell r="G11028">
            <v>19728000</v>
          </cell>
          <cell r="H11028">
            <v>2904</v>
          </cell>
        </row>
        <row r="11029">
          <cell r="A11029">
            <v>2008</v>
          </cell>
          <cell r="B11029" t="str">
            <v>Shawn Marion</v>
          </cell>
          <cell r="D11029" t="str">
            <v>TOT</v>
          </cell>
          <cell r="F11029">
            <v>19.2</v>
          </cell>
          <cell r="G11029">
            <v>16440000</v>
          </cell>
          <cell r="H11029">
            <v>2312.1000000000004</v>
          </cell>
        </row>
        <row r="11030">
          <cell r="A11030">
            <v>2008</v>
          </cell>
          <cell r="B11030" t="str">
            <v>Ben Wallace</v>
          </cell>
          <cell r="D11030" t="str">
            <v>TOT</v>
          </cell>
          <cell r="F11030">
            <v>12</v>
          </cell>
          <cell r="G11030">
            <v>15500000</v>
          </cell>
          <cell r="H11030">
            <v>2203.2000000000003</v>
          </cell>
        </row>
        <row r="11031">
          <cell r="A11031">
            <v>2008</v>
          </cell>
          <cell r="B11031" t="str">
            <v>Pau Gasol</v>
          </cell>
          <cell r="D11031" t="str">
            <v>TOT</v>
          </cell>
          <cell r="F11031">
            <v>21.6</v>
          </cell>
          <cell r="G11031">
            <v>13735000</v>
          </cell>
          <cell r="H11031">
            <v>2349.6</v>
          </cell>
        </row>
        <row r="11032">
          <cell r="A11032">
            <v>2008</v>
          </cell>
          <cell r="B11032" t="str">
            <v>Mike Bibby</v>
          </cell>
          <cell r="D11032" t="str">
            <v>TOT</v>
          </cell>
          <cell r="F11032">
            <v>14.5</v>
          </cell>
          <cell r="G11032">
            <v>13500000</v>
          </cell>
          <cell r="H11032">
            <v>1574.3999999999999</v>
          </cell>
        </row>
        <row r="11033">
          <cell r="A11033">
            <v>2008</v>
          </cell>
          <cell r="B11033" t="str">
            <v>Wally Szczerbiak</v>
          </cell>
          <cell r="D11033" t="str">
            <v>TOT</v>
          </cell>
          <cell r="F11033">
            <v>13.9</v>
          </cell>
          <cell r="G11033">
            <v>12775000</v>
          </cell>
          <cell r="H11033">
            <v>1732.5</v>
          </cell>
        </row>
        <row r="11034">
          <cell r="A11034">
            <v>2008</v>
          </cell>
          <cell r="B11034" t="str">
            <v>Larry Hughes</v>
          </cell>
          <cell r="D11034" t="str">
            <v>TOT</v>
          </cell>
          <cell r="F11034">
            <v>11.9</v>
          </cell>
          <cell r="G11034">
            <v>12000084</v>
          </cell>
          <cell r="H11034">
            <v>2019.6</v>
          </cell>
        </row>
        <row r="11035">
          <cell r="A11035">
            <v>2008</v>
          </cell>
          <cell r="B11035" t="str">
            <v>Theo Ratliff</v>
          </cell>
          <cell r="D11035" t="str">
            <v>TOT</v>
          </cell>
          <cell r="F11035">
            <v>11.9</v>
          </cell>
          <cell r="G11035">
            <v>11666666</v>
          </cell>
          <cell r="H11035">
            <v>436.8</v>
          </cell>
        </row>
        <row r="11036">
          <cell r="A11036">
            <v>2008</v>
          </cell>
          <cell r="B11036" t="str">
            <v>Kwame Brown</v>
          </cell>
          <cell r="D11036" t="str">
            <v>TOT</v>
          </cell>
          <cell r="F11036">
            <v>10.1</v>
          </cell>
          <cell r="G11036">
            <v>9075000</v>
          </cell>
          <cell r="H11036">
            <v>714.4</v>
          </cell>
        </row>
        <row r="11037">
          <cell r="A11037">
            <v>2008</v>
          </cell>
          <cell r="B11037" t="str">
            <v>Kurt Thomas</v>
          </cell>
          <cell r="D11037" t="str">
            <v>TOT</v>
          </cell>
          <cell r="F11037">
            <v>14.2</v>
          </cell>
          <cell r="G11037">
            <v>8091188</v>
          </cell>
          <cell r="H11037">
            <v>1582</v>
          </cell>
        </row>
        <row r="11038">
          <cell r="A11038">
            <v>2008</v>
          </cell>
          <cell r="B11038" t="str">
            <v>Drew Gooden</v>
          </cell>
          <cell r="D11038" t="str">
            <v>TOT</v>
          </cell>
          <cell r="F11038">
            <v>13.8</v>
          </cell>
          <cell r="G11038">
            <v>6453416</v>
          </cell>
          <cell r="H11038">
            <v>2125.2000000000003</v>
          </cell>
        </row>
        <row r="11039">
          <cell r="A11039">
            <v>2008</v>
          </cell>
          <cell r="B11039" t="str">
            <v>Sam Cassell</v>
          </cell>
          <cell r="D11039" t="str">
            <v>TOT</v>
          </cell>
          <cell r="F11039">
            <v>15.4</v>
          </cell>
          <cell r="G11039">
            <v>6150000</v>
          </cell>
          <cell r="H11039">
            <v>1276</v>
          </cell>
        </row>
        <row r="11040">
          <cell r="A11040">
            <v>2008</v>
          </cell>
          <cell r="B11040" t="str">
            <v>Jason Collins</v>
          </cell>
          <cell r="D11040" t="str">
            <v>TOT</v>
          </cell>
          <cell r="F11040">
            <v>3.4</v>
          </cell>
          <cell r="G11040">
            <v>6100000</v>
          </cell>
          <cell r="H11040">
            <v>1169.2</v>
          </cell>
        </row>
        <row r="11041">
          <cell r="A11041">
            <v>2008</v>
          </cell>
          <cell r="B11041" t="str">
            <v>Donyell Marshall</v>
          </cell>
          <cell r="D11041" t="str">
            <v>TOT</v>
          </cell>
          <cell r="F11041">
            <v>9.8000000000000007</v>
          </cell>
          <cell r="G11041">
            <v>6016965</v>
          </cell>
          <cell r="H11041">
            <v>340.59999999999997</v>
          </cell>
        </row>
        <row r="11042">
          <cell r="A11042">
            <v>2008</v>
          </cell>
          <cell r="B11042" t="str">
            <v>Stromile Swift</v>
          </cell>
          <cell r="D11042" t="str">
            <v>TOT</v>
          </cell>
          <cell r="F11042">
            <v>14.8</v>
          </cell>
          <cell r="G11042">
            <v>5800000</v>
          </cell>
          <cell r="H11042">
            <v>845.6</v>
          </cell>
        </row>
        <row r="11043">
          <cell r="A11043">
            <v>2008</v>
          </cell>
          <cell r="B11043" t="str">
            <v>Mike James</v>
          </cell>
          <cell r="D11043" t="str">
            <v>TOT</v>
          </cell>
          <cell r="F11043">
            <v>8.6</v>
          </cell>
          <cell r="G11043">
            <v>5632200</v>
          </cell>
          <cell r="H11043">
            <v>718.2</v>
          </cell>
        </row>
        <row r="11044">
          <cell r="A11044">
            <v>2008</v>
          </cell>
          <cell r="B11044" t="str">
            <v>Joe Smith</v>
          </cell>
          <cell r="D11044" t="str">
            <v>TOT</v>
          </cell>
          <cell r="F11044">
            <v>16.100000000000001</v>
          </cell>
          <cell r="G11044">
            <v>5200000</v>
          </cell>
          <cell r="H11044">
            <v>1724.8</v>
          </cell>
        </row>
        <row r="11045">
          <cell r="A11045">
            <v>2008</v>
          </cell>
          <cell r="B11045" t="str">
            <v>Kyle Korver</v>
          </cell>
          <cell r="D11045" t="str">
            <v>TOT</v>
          </cell>
          <cell r="F11045">
            <v>12.8</v>
          </cell>
          <cell r="G11045">
            <v>4400000</v>
          </cell>
          <cell r="H11045">
            <v>1732.5</v>
          </cell>
        </row>
        <row r="11046">
          <cell r="A11046">
            <v>2008</v>
          </cell>
          <cell r="B11046" t="str">
            <v>Trenton Hassell</v>
          </cell>
          <cell r="D11046" t="str">
            <v>TOT</v>
          </cell>
          <cell r="F11046">
            <v>4.2</v>
          </cell>
          <cell r="G11046">
            <v>4350000</v>
          </cell>
          <cell r="H11046">
            <v>774.90000000000009</v>
          </cell>
        </row>
        <row r="11047">
          <cell r="A11047">
            <v>2008</v>
          </cell>
          <cell r="B11047" t="str">
            <v>Damon Stoudamire</v>
          </cell>
          <cell r="D11047" t="str">
            <v>TOT</v>
          </cell>
          <cell r="F11047">
            <v>8.9</v>
          </cell>
          <cell r="G11047">
            <v>4350000</v>
          </cell>
          <cell r="H11047">
            <v>1038</v>
          </cell>
        </row>
        <row r="11048">
          <cell r="A11048">
            <v>2008</v>
          </cell>
          <cell r="B11048" t="str">
            <v>Jamaal Magloire</v>
          </cell>
          <cell r="D11048" t="str">
            <v>TOT</v>
          </cell>
          <cell r="F11048">
            <v>1.4</v>
          </cell>
          <cell r="G11048">
            <v>4000000</v>
          </cell>
          <cell r="H11048">
            <v>285.2</v>
          </cell>
        </row>
        <row r="11049">
          <cell r="A11049">
            <v>2008</v>
          </cell>
          <cell r="B11049" t="str">
            <v>Devin Harris</v>
          </cell>
          <cell r="D11049" t="str">
            <v>TOT</v>
          </cell>
          <cell r="F11049">
            <v>17.5</v>
          </cell>
          <cell r="G11049">
            <v>3995003</v>
          </cell>
          <cell r="H11049">
            <v>2022.4</v>
          </cell>
        </row>
        <row r="11050">
          <cell r="A11050">
            <v>2008</v>
          </cell>
          <cell r="B11050" t="str">
            <v>Marcus Banks</v>
          </cell>
          <cell r="D11050" t="str">
            <v>TOT</v>
          </cell>
          <cell r="F11050">
            <v>12.6</v>
          </cell>
          <cell r="G11050">
            <v>3966207</v>
          </cell>
          <cell r="H11050">
            <v>568.80000000000007</v>
          </cell>
        </row>
        <row r="11051">
          <cell r="A11051">
            <v>2008</v>
          </cell>
          <cell r="B11051" t="str">
            <v>Brian Cook</v>
          </cell>
          <cell r="D11051" t="str">
            <v>TOT</v>
          </cell>
          <cell r="F11051">
            <v>8.6</v>
          </cell>
          <cell r="G11051">
            <v>3500000</v>
          </cell>
          <cell r="H11051">
            <v>627.30000000000007</v>
          </cell>
        </row>
        <row r="11052">
          <cell r="A11052">
            <v>2008</v>
          </cell>
          <cell r="B11052" t="str">
            <v>Ira Newble</v>
          </cell>
          <cell r="D11052" t="str">
            <v>TOT</v>
          </cell>
          <cell r="F11052">
            <v>9.6999999999999993</v>
          </cell>
          <cell r="G11052">
            <v>3441900</v>
          </cell>
          <cell r="H11052">
            <v>695.8</v>
          </cell>
        </row>
        <row r="11053">
          <cell r="A11053">
            <v>2008</v>
          </cell>
          <cell r="B11053" t="str">
            <v>Trevor Ariza</v>
          </cell>
          <cell r="D11053" t="str">
            <v>TOT</v>
          </cell>
          <cell r="F11053">
            <v>16.100000000000001</v>
          </cell>
          <cell r="G11053">
            <v>3100000</v>
          </cell>
          <cell r="H11053">
            <v>546</v>
          </cell>
        </row>
        <row r="11054">
          <cell r="A11054">
            <v>2008</v>
          </cell>
          <cell r="B11054" t="str">
            <v>Francisco Elson</v>
          </cell>
          <cell r="D11054" t="str">
            <v>TOT</v>
          </cell>
          <cell r="F11054">
            <v>6.9</v>
          </cell>
          <cell r="G11054">
            <v>3000000</v>
          </cell>
          <cell r="H11054">
            <v>812.7</v>
          </cell>
        </row>
        <row r="11055">
          <cell r="A11055">
            <v>2008</v>
          </cell>
          <cell r="B11055" t="str">
            <v>Primoz Brezec</v>
          </cell>
          <cell r="D11055" t="str">
            <v>TOT</v>
          </cell>
          <cell r="F11055">
            <v>5.4</v>
          </cell>
          <cell r="G11055">
            <v>2750000</v>
          </cell>
          <cell r="H11055">
            <v>475</v>
          </cell>
        </row>
        <row r="11056">
          <cell r="A11056">
            <v>2008</v>
          </cell>
          <cell r="B11056" t="str">
            <v>Juan Dixon</v>
          </cell>
          <cell r="D11056" t="str">
            <v>TOT</v>
          </cell>
          <cell r="F11056">
            <v>11.3</v>
          </cell>
          <cell r="G11056">
            <v>2550000</v>
          </cell>
          <cell r="H11056">
            <v>667.8</v>
          </cell>
        </row>
        <row r="11057">
          <cell r="A11057">
            <v>2008</v>
          </cell>
          <cell r="B11057" t="str">
            <v>Kirk Snyder</v>
          </cell>
          <cell r="D11057" t="str">
            <v>TOT</v>
          </cell>
          <cell r="F11057">
            <v>13.3</v>
          </cell>
          <cell r="G11057">
            <v>2358433</v>
          </cell>
          <cell r="H11057">
            <v>759.6</v>
          </cell>
        </row>
        <row r="11058">
          <cell r="A11058">
            <v>2008</v>
          </cell>
          <cell r="B11058" t="str">
            <v>Bonzi Wells</v>
          </cell>
          <cell r="D11058" t="str">
            <v>TOT</v>
          </cell>
          <cell r="F11058">
            <v>14.4</v>
          </cell>
          <cell r="G11058">
            <v>2284200</v>
          </cell>
          <cell r="H11058">
            <v>1562.1999999999998</v>
          </cell>
        </row>
        <row r="11059">
          <cell r="A11059">
            <v>2008</v>
          </cell>
          <cell r="B11059" t="str">
            <v>Smush Parker</v>
          </cell>
          <cell r="D11059" t="str">
            <v>TOT</v>
          </cell>
          <cell r="F11059">
            <v>7</v>
          </cell>
          <cell r="G11059">
            <v>2250000</v>
          </cell>
          <cell r="H11059">
            <v>590.80000000000007</v>
          </cell>
        </row>
        <row r="11060">
          <cell r="A11060">
            <v>2008</v>
          </cell>
          <cell r="B11060" t="str">
            <v>DeSagana Diop</v>
          </cell>
          <cell r="D11060" t="str">
            <v>TOT</v>
          </cell>
          <cell r="F11060">
            <v>12.5</v>
          </cell>
          <cell r="G11060">
            <v>2146000</v>
          </cell>
          <cell r="H11060">
            <v>1295.5999999999999</v>
          </cell>
        </row>
        <row r="11061">
          <cell r="A11061">
            <v>2008</v>
          </cell>
          <cell r="B11061" t="str">
            <v>Walter Herrmann</v>
          </cell>
          <cell r="D11061" t="str">
            <v>TOT</v>
          </cell>
          <cell r="F11061">
            <v>13.2</v>
          </cell>
          <cell r="G11061">
            <v>1944000</v>
          </cell>
          <cell r="H11061">
            <v>373.50000000000006</v>
          </cell>
        </row>
        <row r="11062">
          <cell r="A11062">
            <v>2008</v>
          </cell>
          <cell r="B11062" t="str">
            <v>Ronald Murray</v>
          </cell>
          <cell r="D11062" t="str">
            <v>TOT</v>
          </cell>
          <cell r="F11062">
            <v>13.2</v>
          </cell>
          <cell r="G11062">
            <v>1890000</v>
          </cell>
          <cell r="H11062">
            <v>873.6</v>
          </cell>
        </row>
        <row r="11063">
          <cell r="A11063">
            <v>2008</v>
          </cell>
          <cell r="B11063" t="str">
            <v>Delonte West</v>
          </cell>
          <cell r="D11063" t="str">
            <v>TOT</v>
          </cell>
          <cell r="F11063">
            <v>12.1</v>
          </cell>
          <cell r="G11063">
            <v>1889760</v>
          </cell>
          <cell r="H11063">
            <v>1531.1000000000001</v>
          </cell>
        </row>
        <row r="11064">
          <cell r="A11064">
            <v>2008</v>
          </cell>
          <cell r="B11064" t="str">
            <v>D.J. Mbenga</v>
          </cell>
          <cell r="D11064" t="str">
            <v>TOT</v>
          </cell>
          <cell r="F11064">
            <v>9.4</v>
          </cell>
          <cell r="G11064">
            <v>1800000</v>
          </cell>
          <cell r="H11064">
            <v>327.59999999999997</v>
          </cell>
        </row>
        <row r="11065">
          <cell r="A11065">
            <v>2008</v>
          </cell>
          <cell r="B11065" t="str">
            <v>Maurice Evans</v>
          </cell>
          <cell r="D11065" t="str">
            <v>TOT</v>
          </cell>
          <cell r="F11065">
            <v>13.9</v>
          </cell>
          <cell r="G11065">
            <v>1740000</v>
          </cell>
          <cell r="H11065">
            <v>1717.5</v>
          </cell>
        </row>
        <row r="11066">
          <cell r="A11066">
            <v>2008</v>
          </cell>
          <cell r="B11066" t="str">
            <v>Antoine Wright</v>
          </cell>
          <cell r="D11066" t="str">
            <v>TOT</v>
          </cell>
          <cell r="F11066">
            <v>8.4</v>
          </cell>
          <cell r="G11066">
            <v>1680600</v>
          </cell>
          <cell r="H11066">
            <v>1232</v>
          </cell>
        </row>
        <row r="11067">
          <cell r="A11067">
            <v>2008</v>
          </cell>
          <cell r="B11067" t="str">
            <v>Cedric Simmons</v>
          </cell>
          <cell r="D11067" t="str">
            <v>TOT</v>
          </cell>
          <cell r="F11067">
            <v>0</v>
          </cell>
          <cell r="G11067">
            <v>1629120</v>
          </cell>
          <cell r="H11067">
            <v>86.8</v>
          </cell>
        </row>
        <row r="11068">
          <cell r="A11068">
            <v>2008</v>
          </cell>
          <cell r="B11068" t="str">
            <v>Adrian Griffin</v>
          </cell>
          <cell r="D11068" t="str">
            <v>TOT</v>
          </cell>
          <cell r="F11068">
            <v>8.6999999999999993</v>
          </cell>
          <cell r="G11068">
            <v>1593000</v>
          </cell>
          <cell r="H11068">
            <v>308</v>
          </cell>
        </row>
        <row r="11069">
          <cell r="A11069">
            <v>2008</v>
          </cell>
          <cell r="B11069" t="str">
            <v>Javaris Crittenton</v>
          </cell>
          <cell r="D11069" t="str">
            <v>TOT</v>
          </cell>
          <cell r="F11069">
            <v>11</v>
          </cell>
          <cell r="G11069">
            <v>1285200</v>
          </cell>
          <cell r="H11069">
            <v>680</v>
          </cell>
        </row>
        <row r="11070">
          <cell r="A11070">
            <v>2008</v>
          </cell>
          <cell r="B11070" t="str">
            <v>Shannon Brown</v>
          </cell>
          <cell r="D11070" t="str">
            <v>TOT</v>
          </cell>
          <cell r="F11070">
            <v>6.3</v>
          </cell>
          <cell r="G11070">
            <v>1044120</v>
          </cell>
          <cell r="H11070">
            <v>239.4</v>
          </cell>
        </row>
        <row r="11071">
          <cell r="A11071">
            <v>2008</v>
          </cell>
          <cell r="B11071" t="str">
            <v>Malik Allen</v>
          </cell>
          <cell r="D11071" t="str">
            <v>TOT</v>
          </cell>
          <cell r="F11071">
            <v>9.8000000000000007</v>
          </cell>
          <cell r="G11071">
            <v>998398</v>
          </cell>
          <cell r="H11071">
            <v>1095</v>
          </cell>
        </row>
        <row r="11072">
          <cell r="A11072">
            <v>2008</v>
          </cell>
          <cell r="B11072" t="str">
            <v>Maurice Ager</v>
          </cell>
          <cell r="D11072" t="str">
            <v>TOT</v>
          </cell>
          <cell r="F11072">
            <v>1.8</v>
          </cell>
          <cell r="G11072">
            <v>974400</v>
          </cell>
          <cell r="H11072">
            <v>163.79999999999998</v>
          </cell>
        </row>
        <row r="11073">
          <cell r="A11073">
            <v>2008</v>
          </cell>
          <cell r="B11073" t="str">
            <v>Ronald Dupree</v>
          </cell>
          <cell r="D11073" t="str">
            <v>TOT</v>
          </cell>
          <cell r="F11073">
            <v>15</v>
          </cell>
          <cell r="G11073">
            <v>826046</v>
          </cell>
          <cell r="H11073">
            <v>21</v>
          </cell>
        </row>
        <row r="11074">
          <cell r="A11074">
            <v>2008</v>
          </cell>
          <cell r="B11074" t="str">
            <v>Von Wafer</v>
          </cell>
          <cell r="D11074" t="str">
            <v>TOT</v>
          </cell>
          <cell r="F11074">
            <v>1</v>
          </cell>
          <cell r="G11074">
            <v>770610</v>
          </cell>
          <cell r="H11074">
            <v>153.69999999999999</v>
          </cell>
        </row>
        <row r="11075">
          <cell r="A11075">
            <v>2008</v>
          </cell>
          <cell r="B11075" t="str">
            <v>Bobby Jones</v>
          </cell>
          <cell r="D11075" t="str">
            <v>TOT</v>
          </cell>
          <cell r="F11075">
            <v>9.9</v>
          </cell>
          <cell r="G11075">
            <v>687456</v>
          </cell>
          <cell r="H11075">
            <v>531.1</v>
          </cell>
        </row>
        <row r="11076">
          <cell r="A11076">
            <v>2008</v>
          </cell>
          <cell r="B11076" t="str">
            <v>Jeremy Richardson</v>
          </cell>
          <cell r="D11076" t="str">
            <v>TOT</v>
          </cell>
          <cell r="F11076">
            <v>4.2</v>
          </cell>
          <cell r="G11076">
            <v>511295</v>
          </cell>
          <cell r="H11076">
            <v>132.30000000000001</v>
          </cell>
        </row>
        <row r="11077">
          <cell r="A11077">
            <v>2008</v>
          </cell>
          <cell r="B11077" t="str">
            <v>Nick Fazekas</v>
          </cell>
          <cell r="D11077" t="str">
            <v>TOT</v>
          </cell>
          <cell r="F11077">
            <v>19.600000000000001</v>
          </cell>
          <cell r="G11077">
            <v>427163</v>
          </cell>
          <cell r="H11077">
            <v>267.8</v>
          </cell>
        </row>
        <row r="11078">
          <cell r="A11078">
            <v>2008</v>
          </cell>
          <cell r="B11078" t="str">
            <v>Taurean Green</v>
          </cell>
          <cell r="D11078" t="str">
            <v>TOT</v>
          </cell>
          <cell r="F11078">
            <v>7</v>
          </cell>
          <cell r="G11078">
            <v>427163</v>
          </cell>
          <cell r="H11078">
            <v>74.800000000000011</v>
          </cell>
        </row>
        <row r="11079">
          <cell r="A11079">
            <v>2008</v>
          </cell>
          <cell r="B11079" t="str">
            <v>Linton Johnson</v>
          </cell>
          <cell r="D11079" t="str">
            <v>TOT</v>
          </cell>
          <cell r="F11079">
            <v>8.1999999999999993</v>
          </cell>
          <cell r="G11079">
            <v>283953</v>
          </cell>
          <cell r="H11079">
            <v>63.2</v>
          </cell>
        </row>
        <row r="11080">
          <cell r="A11080">
            <v>2008</v>
          </cell>
          <cell r="B11080" t="str">
            <v>Mike Wilks</v>
          </cell>
          <cell r="D11080" t="str">
            <v>TOT</v>
          </cell>
          <cell r="F11080">
            <v>8.6</v>
          </cell>
          <cell r="G11080">
            <v>162281</v>
          </cell>
          <cell r="H11080">
            <v>187.5</v>
          </cell>
        </row>
        <row r="11081">
          <cell r="A11081">
            <v>2008</v>
          </cell>
          <cell r="B11081" t="str">
            <v>Eddie Gill</v>
          </cell>
          <cell r="D11081" t="str">
            <v>TOT</v>
          </cell>
          <cell r="F11081">
            <v>10.9</v>
          </cell>
          <cell r="G11081">
            <v>151089</v>
          </cell>
          <cell r="H11081">
            <v>154</v>
          </cell>
        </row>
        <row r="11082">
          <cell r="A11082">
            <v>2008</v>
          </cell>
          <cell r="B11082" t="str">
            <v>Stephane Lasme</v>
          </cell>
          <cell r="D11082" t="str">
            <v>TOT</v>
          </cell>
          <cell r="F11082">
            <v>11.7</v>
          </cell>
          <cell r="G11082">
            <v>48056</v>
          </cell>
          <cell r="H11082">
            <v>302.39999999999998</v>
          </cell>
        </row>
        <row r="11083">
          <cell r="A11083">
            <v>2008</v>
          </cell>
          <cell r="B11083" t="str">
            <v>Nazr Mohammed</v>
          </cell>
          <cell r="D11083" t="str">
            <v>TOT</v>
          </cell>
          <cell r="F11083">
            <v>15.8</v>
          </cell>
          <cell r="H11083">
            <v>1648.2</v>
          </cell>
        </row>
        <row r="11084">
          <cell r="A11084">
            <v>2008</v>
          </cell>
          <cell r="B11084" t="str">
            <v>Anthony Johnson</v>
          </cell>
          <cell r="D11084" t="str">
            <v>TOT</v>
          </cell>
          <cell r="F11084">
            <v>11.2</v>
          </cell>
          <cell r="H11084">
            <v>1531.8</v>
          </cell>
        </row>
        <row r="11085">
          <cell r="A11085">
            <v>2008</v>
          </cell>
          <cell r="B11085" t="str">
            <v>Gerald Green</v>
          </cell>
          <cell r="D11085" t="str">
            <v>TOT</v>
          </cell>
          <cell r="F11085">
            <v>8.6999999999999993</v>
          </cell>
          <cell r="H11085">
            <v>363</v>
          </cell>
        </row>
        <row r="11086">
          <cell r="A11086">
            <v>2008</v>
          </cell>
          <cell r="B11086" t="str">
            <v>Tyronn Lue</v>
          </cell>
          <cell r="D11086" t="str">
            <v>TOT</v>
          </cell>
          <cell r="F11086">
            <v>11.9</v>
          </cell>
          <cell r="H11086">
            <v>735</v>
          </cell>
        </row>
        <row r="11087">
          <cell r="A11087">
            <v>2008</v>
          </cell>
          <cell r="B11087" t="str">
            <v>Lorenzen Wright</v>
          </cell>
          <cell r="D11087" t="str">
            <v>TOT</v>
          </cell>
          <cell r="F11087">
            <v>2.5</v>
          </cell>
          <cell r="H11087">
            <v>160.20000000000002</v>
          </cell>
        </row>
        <row r="11088">
          <cell r="A11088">
            <v>2008</v>
          </cell>
          <cell r="B11088" t="str">
            <v>Justin Williams</v>
          </cell>
          <cell r="D11088" t="str">
            <v>TOT</v>
          </cell>
          <cell r="F11088">
            <v>13.2</v>
          </cell>
          <cell r="H11088">
            <v>121.89999999999999</v>
          </cell>
        </row>
        <row r="11089">
          <cell r="A11089">
            <v>2008</v>
          </cell>
          <cell r="B11089" t="str">
            <v>Shelden Williams</v>
          </cell>
          <cell r="D11089" t="str">
            <v>TOT</v>
          </cell>
          <cell r="F11089">
            <v>11.9</v>
          </cell>
          <cell r="H11089">
            <v>774.4</v>
          </cell>
        </row>
        <row r="11090">
          <cell r="A11090">
            <v>2008</v>
          </cell>
          <cell r="B11090" t="str">
            <v>Bobby Jackson</v>
          </cell>
          <cell r="D11090" t="str">
            <v>TOT</v>
          </cell>
          <cell r="F11090">
            <v>13.5</v>
          </cell>
          <cell r="H11090">
            <v>1389.6000000000001</v>
          </cell>
        </row>
        <row r="11091">
          <cell r="A11091">
            <v>2008</v>
          </cell>
          <cell r="B11091" t="str">
            <v>Shaquille O'Neal</v>
          </cell>
          <cell r="D11091" t="str">
            <v>TOT</v>
          </cell>
          <cell r="F11091">
            <v>17.100000000000001</v>
          </cell>
          <cell r="H11091">
            <v>1750.7</v>
          </cell>
        </row>
        <row r="11092">
          <cell r="A11092">
            <v>2008</v>
          </cell>
          <cell r="B11092" t="str">
            <v>Gordan Giricek</v>
          </cell>
          <cell r="D11092" t="str">
            <v>TOT</v>
          </cell>
          <cell r="F11092">
            <v>9.8000000000000007</v>
          </cell>
          <cell r="H11092">
            <v>828.80000000000007</v>
          </cell>
        </row>
        <row r="11093">
          <cell r="A11093">
            <v>2008</v>
          </cell>
          <cell r="B11093" t="str">
            <v>Andrei Kirilenko</v>
          </cell>
          <cell r="D11093" t="str">
            <v>UTA</v>
          </cell>
          <cell r="F11093">
            <v>17.2</v>
          </cell>
          <cell r="G11093">
            <v>13735000</v>
          </cell>
          <cell r="H11093">
            <v>2217.6</v>
          </cell>
        </row>
        <row r="11094">
          <cell r="A11094">
            <v>2008</v>
          </cell>
          <cell r="B11094" t="str">
            <v>Carlos Boozer</v>
          </cell>
          <cell r="D11094" t="str">
            <v>UTA</v>
          </cell>
          <cell r="F11094">
            <v>21.9</v>
          </cell>
          <cell r="G11094">
            <v>11260483</v>
          </cell>
          <cell r="H11094">
            <v>2826.9</v>
          </cell>
        </row>
        <row r="11095">
          <cell r="A11095">
            <v>2008</v>
          </cell>
          <cell r="B11095" t="str">
            <v>Mehmet Okur</v>
          </cell>
          <cell r="D11095" t="str">
            <v>UTA</v>
          </cell>
          <cell r="F11095">
            <v>15.2</v>
          </cell>
          <cell r="G11095">
            <v>8500000</v>
          </cell>
          <cell r="H11095">
            <v>2390.4</v>
          </cell>
        </row>
        <row r="11096">
          <cell r="A11096">
            <v>2008</v>
          </cell>
          <cell r="B11096" t="str">
            <v>Matt Harpring</v>
          </cell>
          <cell r="D11096" t="str">
            <v>UTA</v>
          </cell>
          <cell r="F11096">
            <v>14.1</v>
          </cell>
          <cell r="G11096">
            <v>6000000</v>
          </cell>
          <cell r="H11096">
            <v>1375.6000000000001</v>
          </cell>
        </row>
        <row r="11097">
          <cell r="A11097">
            <v>2008</v>
          </cell>
          <cell r="B11097" t="str">
            <v>Deron Williams</v>
          </cell>
          <cell r="D11097" t="str">
            <v>UTA</v>
          </cell>
          <cell r="F11097">
            <v>20.8</v>
          </cell>
          <cell r="G11097">
            <v>4010640</v>
          </cell>
          <cell r="H11097">
            <v>3058.6</v>
          </cell>
        </row>
        <row r="11098">
          <cell r="A11098">
            <v>2008</v>
          </cell>
          <cell r="B11098" t="str">
            <v>Jarron Collins</v>
          </cell>
          <cell r="D11098" t="str">
            <v>UTA</v>
          </cell>
          <cell r="F11098">
            <v>6.1</v>
          </cell>
          <cell r="G11098">
            <v>2350000</v>
          </cell>
          <cell r="H11098">
            <v>700</v>
          </cell>
        </row>
        <row r="11099">
          <cell r="A11099">
            <v>2008</v>
          </cell>
          <cell r="B11099" t="str">
            <v>Jason Hart</v>
          </cell>
          <cell r="D11099" t="str">
            <v>UTA</v>
          </cell>
          <cell r="F11099">
            <v>8</v>
          </cell>
          <cell r="G11099">
            <v>2300000</v>
          </cell>
          <cell r="H11099">
            <v>604.19999999999993</v>
          </cell>
        </row>
        <row r="11100">
          <cell r="A11100">
            <v>2008</v>
          </cell>
          <cell r="B11100" t="str">
            <v>Ronnie Brewer</v>
          </cell>
          <cell r="D11100" t="str">
            <v>UTA</v>
          </cell>
          <cell r="F11100">
            <v>18.399999999999999</v>
          </cell>
          <cell r="G11100">
            <v>1715040</v>
          </cell>
          <cell r="H11100">
            <v>2090</v>
          </cell>
        </row>
        <row r="11101">
          <cell r="A11101">
            <v>2008</v>
          </cell>
          <cell r="B11101" t="str">
            <v>Ronnie Price</v>
          </cell>
          <cell r="D11101" t="str">
            <v>UTA</v>
          </cell>
          <cell r="F11101">
            <v>12.3</v>
          </cell>
          <cell r="G11101">
            <v>1100000</v>
          </cell>
          <cell r="H11101">
            <v>585.6</v>
          </cell>
        </row>
        <row r="11102">
          <cell r="A11102">
            <v>2008</v>
          </cell>
          <cell r="B11102" t="str">
            <v>Morris Almond</v>
          </cell>
          <cell r="D11102" t="str">
            <v>UTA</v>
          </cell>
          <cell r="F11102">
            <v>2</v>
          </cell>
          <cell r="G11102">
            <v>1005960</v>
          </cell>
          <cell r="H11102">
            <v>38.699999999999996</v>
          </cell>
        </row>
        <row r="11103">
          <cell r="A11103">
            <v>2008</v>
          </cell>
          <cell r="B11103" t="str">
            <v>C.J. Miles</v>
          </cell>
          <cell r="D11103" t="str">
            <v>UTA</v>
          </cell>
          <cell r="F11103">
            <v>14.2</v>
          </cell>
          <cell r="G11103">
            <v>770610</v>
          </cell>
          <cell r="H11103">
            <v>690</v>
          </cell>
        </row>
        <row r="11104">
          <cell r="A11104">
            <v>2008</v>
          </cell>
          <cell r="B11104" t="str">
            <v>Kyrylo Fesenko</v>
          </cell>
          <cell r="D11104" t="str">
            <v>UTA</v>
          </cell>
          <cell r="F11104">
            <v>4</v>
          </cell>
          <cell r="G11104">
            <v>750000</v>
          </cell>
          <cell r="H11104">
            <v>70.2</v>
          </cell>
        </row>
        <row r="11105">
          <cell r="A11105">
            <v>2008</v>
          </cell>
          <cell r="B11105" t="str">
            <v>Paul Millsap</v>
          </cell>
          <cell r="D11105" t="str">
            <v>UTA</v>
          </cell>
          <cell r="F11105">
            <v>16.100000000000001</v>
          </cell>
          <cell r="G11105">
            <v>687456</v>
          </cell>
          <cell r="H11105">
            <v>1705.6000000000001</v>
          </cell>
        </row>
        <row r="11106">
          <cell r="A11106">
            <v>2008</v>
          </cell>
          <cell r="B11106" t="str">
            <v>Antawn Jamison</v>
          </cell>
          <cell r="D11106" t="str">
            <v>WAS</v>
          </cell>
          <cell r="F11106">
            <v>20.3</v>
          </cell>
          <cell r="G11106">
            <v>16360094</v>
          </cell>
          <cell r="H11106">
            <v>3057.3</v>
          </cell>
        </row>
        <row r="11107">
          <cell r="A11107">
            <v>2008</v>
          </cell>
          <cell r="B11107" t="str">
            <v>Gilbert Arenas</v>
          </cell>
          <cell r="D11107" t="str">
            <v>WAS</v>
          </cell>
          <cell r="F11107">
            <v>18.2</v>
          </cell>
          <cell r="G11107">
            <v>11950400</v>
          </cell>
          <cell r="H11107">
            <v>425.1</v>
          </cell>
        </row>
        <row r="11108">
          <cell r="A11108">
            <v>2008</v>
          </cell>
          <cell r="B11108" t="str">
            <v>Caron Butler</v>
          </cell>
          <cell r="D11108" t="str">
            <v>WAS</v>
          </cell>
          <cell r="F11108">
            <v>20.7</v>
          </cell>
          <cell r="G11108">
            <v>8218990</v>
          </cell>
          <cell r="H11108">
            <v>2314.1999999999998</v>
          </cell>
        </row>
        <row r="11109">
          <cell r="A11109">
            <v>2008</v>
          </cell>
          <cell r="B11109" t="str">
            <v>Antonio Daniels</v>
          </cell>
          <cell r="D11109" t="str">
            <v>WAS</v>
          </cell>
          <cell r="F11109">
            <v>13.7</v>
          </cell>
          <cell r="G11109">
            <v>5800000</v>
          </cell>
          <cell r="H11109">
            <v>2158.4</v>
          </cell>
        </row>
        <row r="11110">
          <cell r="A11110">
            <v>2008</v>
          </cell>
          <cell r="B11110" t="str">
            <v>Brendan Haywood</v>
          </cell>
          <cell r="D11110" t="str">
            <v>WAS</v>
          </cell>
          <cell r="F11110">
            <v>18.3</v>
          </cell>
          <cell r="G11110">
            <v>5000000</v>
          </cell>
          <cell r="H11110">
            <v>2232</v>
          </cell>
        </row>
        <row r="11111">
          <cell r="A11111">
            <v>2008</v>
          </cell>
          <cell r="B11111" t="str">
            <v>Darius Songaila</v>
          </cell>
          <cell r="D11111" t="str">
            <v>WAS</v>
          </cell>
          <cell r="F11111">
            <v>11.8</v>
          </cell>
          <cell r="G11111">
            <v>3942000</v>
          </cell>
          <cell r="H11111">
            <v>1552</v>
          </cell>
        </row>
        <row r="11112">
          <cell r="A11112">
            <v>2008</v>
          </cell>
          <cell r="B11112" t="str">
            <v>Andray Blatche</v>
          </cell>
          <cell r="D11112" t="str">
            <v>WAS</v>
          </cell>
          <cell r="F11112">
            <v>15.5</v>
          </cell>
          <cell r="G11112">
            <v>2470000</v>
          </cell>
          <cell r="H11112">
            <v>1672.8</v>
          </cell>
        </row>
        <row r="11113">
          <cell r="A11113">
            <v>2008</v>
          </cell>
          <cell r="B11113" t="str">
            <v>Nick Young</v>
          </cell>
          <cell r="D11113" t="str">
            <v>WAS</v>
          </cell>
          <cell r="F11113">
            <v>11.6</v>
          </cell>
          <cell r="G11113">
            <v>1491240</v>
          </cell>
          <cell r="H11113">
            <v>1155</v>
          </cell>
        </row>
        <row r="11114">
          <cell r="A11114">
            <v>2008</v>
          </cell>
          <cell r="B11114" t="str">
            <v>Oleksiy Pecherov</v>
          </cell>
          <cell r="D11114" t="str">
            <v>WAS</v>
          </cell>
          <cell r="F11114">
            <v>9.6</v>
          </cell>
          <cell r="G11114">
            <v>1345800</v>
          </cell>
          <cell r="H11114">
            <v>318.5</v>
          </cell>
        </row>
        <row r="11115">
          <cell r="A11115">
            <v>2008</v>
          </cell>
          <cell r="B11115" t="str">
            <v>DeShawn Stevenson</v>
          </cell>
          <cell r="D11115" t="str">
            <v>WAS</v>
          </cell>
          <cell r="F11115">
            <v>12.6</v>
          </cell>
          <cell r="G11115">
            <v>1033930</v>
          </cell>
          <cell r="H11115">
            <v>2566.6</v>
          </cell>
        </row>
        <row r="11116">
          <cell r="A11116">
            <v>2008</v>
          </cell>
          <cell r="B11116" t="str">
            <v>Roger Mason</v>
          </cell>
          <cell r="D11116" t="str">
            <v>WAS</v>
          </cell>
          <cell r="F11116">
            <v>13.8</v>
          </cell>
          <cell r="G11116">
            <v>798328</v>
          </cell>
          <cell r="H11116">
            <v>1712</v>
          </cell>
        </row>
        <row r="11117">
          <cell r="A11117">
            <v>2008</v>
          </cell>
          <cell r="B11117" t="str">
            <v>Dominic McGuire</v>
          </cell>
          <cell r="D11117" t="str">
            <v>WAS</v>
          </cell>
          <cell r="F11117">
            <v>6.6</v>
          </cell>
          <cell r="G11117">
            <v>427163</v>
          </cell>
          <cell r="H11117">
            <v>693</v>
          </cell>
        </row>
        <row r="11118">
          <cell r="A11118">
            <v>2009</v>
          </cell>
          <cell r="B11118" t="str">
            <v>Mike Bibby</v>
          </cell>
          <cell r="D11118" t="str">
            <v>ATL</v>
          </cell>
          <cell r="F11118">
            <v>16.3</v>
          </cell>
          <cell r="G11118">
            <v>14983603</v>
          </cell>
          <cell r="H11118">
            <v>2741.3</v>
          </cell>
        </row>
        <row r="11119">
          <cell r="A11119">
            <v>2009</v>
          </cell>
          <cell r="B11119" t="str">
            <v>Joe Johnson</v>
          </cell>
          <cell r="D11119" t="str">
            <v>ATL</v>
          </cell>
          <cell r="F11119">
            <v>18.2</v>
          </cell>
          <cell r="G11119">
            <v>14232567</v>
          </cell>
          <cell r="H11119">
            <v>3120.5</v>
          </cell>
        </row>
        <row r="11120">
          <cell r="A11120">
            <v>2009</v>
          </cell>
          <cell r="B11120" t="str">
            <v>Josh Smith</v>
          </cell>
          <cell r="D11120" t="str">
            <v>ATL</v>
          </cell>
          <cell r="F11120">
            <v>17.2</v>
          </cell>
          <cell r="G11120">
            <v>10000000</v>
          </cell>
          <cell r="H11120">
            <v>2421.9</v>
          </cell>
        </row>
        <row r="11121">
          <cell r="A11121">
            <v>2009</v>
          </cell>
          <cell r="B11121" t="str">
            <v>Speedy Claxton</v>
          </cell>
          <cell r="D11121" t="str">
            <v>ATL</v>
          </cell>
          <cell r="F11121">
            <v>5.7</v>
          </cell>
          <cell r="G11121">
            <v>5757818</v>
          </cell>
          <cell r="H11121">
            <v>15</v>
          </cell>
        </row>
        <row r="11122">
          <cell r="A11122">
            <v>2009</v>
          </cell>
          <cell r="B11122" t="str">
            <v>Marvin Williams</v>
          </cell>
          <cell r="D11122" t="str">
            <v>ATL</v>
          </cell>
          <cell r="F11122">
            <v>16</v>
          </cell>
          <cell r="G11122">
            <v>5636143</v>
          </cell>
          <cell r="H11122">
            <v>2092.2999999999997</v>
          </cell>
        </row>
        <row r="11123">
          <cell r="A11123">
            <v>2009</v>
          </cell>
          <cell r="B11123" t="str">
            <v>Al Horford</v>
          </cell>
          <cell r="D11123" t="str">
            <v>ATL</v>
          </cell>
          <cell r="F11123">
            <v>17</v>
          </cell>
          <cell r="G11123">
            <v>4026720</v>
          </cell>
          <cell r="H11123">
            <v>2244.5</v>
          </cell>
        </row>
        <row r="11124">
          <cell r="A11124">
            <v>2009</v>
          </cell>
          <cell r="B11124" t="str">
            <v>Zaza Pachulia</v>
          </cell>
          <cell r="D11124" t="str">
            <v>ATL</v>
          </cell>
          <cell r="F11124">
            <v>14.1</v>
          </cell>
          <cell r="G11124">
            <v>4000000</v>
          </cell>
          <cell r="H11124">
            <v>1470.7</v>
          </cell>
        </row>
        <row r="11125">
          <cell r="A11125">
            <v>2009</v>
          </cell>
          <cell r="B11125" t="str">
            <v>Maurice Evans</v>
          </cell>
          <cell r="D11125" t="str">
            <v>ATL</v>
          </cell>
          <cell r="F11125">
            <v>11.1</v>
          </cell>
          <cell r="G11125">
            <v>2500000</v>
          </cell>
          <cell r="H11125">
            <v>1840</v>
          </cell>
        </row>
        <row r="11126">
          <cell r="A11126">
            <v>2009</v>
          </cell>
          <cell r="B11126" t="str">
            <v>Acie Law</v>
          </cell>
          <cell r="D11126" t="str">
            <v>ATL</v>
          </cell>
          <cell r="F11126">
            <v>10.6</v>
          </cell>
          <cell r="G11126">
            <v>2071680</v>
          </cell>
          <cell r="H11126">
            <v>561</v>
          </cell>
        </row>
        <row r="11127">
          <cell r="A11127">
            <v>2009</v>
          </cell>
          <cell r="B11127" t="str">
            <v>Ronald Murray</v>
          </cell>
          <cell r="D11127" t="str">
            <v>ATL</v>
          </cell>
          <cell r="F11127">
            <v>14.7</v>
          </cell>
          <cell r="G11127">
            <v>1500000</v>
          </cell>
          <cell r="H11127">
            <v>1976</v>
          </cell>
        </row>
        <row r="11128">
          <cell r="A11128">
            <v>2009</v>
          </cell>
          <cell r="B11128" t="str">
            <v>Solomon Jones</v>
          </cell>
          <cell r="D11128" t="str">
            <v>ATL</v>
          </cell>
          <cell r="F11128">
            <v>12</v>
          </cell>
          <cell r="G11128">
            <v>797581</v>
          </cell>
          <cell r="H11128">
            <v>674.09999999999991</v>
          </cell>
        </row>
        <row r="11129">
          <cell r="A11129">
            <v>2009</v>
          </cell>
          <cell r="B11129" t="str">
            <v>Randolph Morris</v>
          </cell>
          <cell r="D11129" t="str">
            <v>ATL</v>
          </cell>
          <cell r="F11129">
            <v>1.8</v>
          </cell>
          <cell r="G11129">
            <v>797581</v>
          </cell>
          <cell r="H11129">
            <v>89.7</v>
          </cell>
        </row>
        <row r="11130">
          <cell r="A11130">
            <v>2009</v>
          </cell>
          <cell r="B11130" t="str">
            <v>Mario West</v>
          </cell>
          <cell r="D11130" t="str">
            <v>ATL</v>
          </cell>
          <cell r="F11130">
            <v>10</v>
          </cell>
          <cell r="G11130">
            <v>711517</v>
          </cell>
          <cell r="H11130">
            <v>270.29999999999995</v>
          </cell>
        </row>
        <row r="11131">
          <cell r="A11131">
            <v>2009</v>
          </cell>
          <cell r="B11131" t="str">
            <v>Thomas Gardner</v>
          </cell>
          <cell r="D11131" t="str">
            <v>ATL</v>
          </cell>
          <cell r="F11131">
            <v>1.5</v>
          </cell>
          <cell r="G11131">
            <v>711517</v>
          </cell>
          <cell r="H11131">
            <v>97.6</v>
          </cell>
        </row>
        <row r="11132">
          <cell r="A11132">
            <v>2009</v>
          </cell>
          <cell r="B11132" t="str">
            <v>Othello Hunter</v>
          </cell>
          <cell r="D11132" t="str">
            <v>ATL</v>
          </cell>
          <cell r="F11132">
            <v>12.1</v>
          </cell>
          <cell r="G11132">
            <v>442114</v>
          </cell>
          <cell r="H11132">
            <v>92.8</v>
          </cell>
        </row>
        <row r="11133">
          <cell r="A11133">
            <v>2009</v>
          </cell>
          <cell r="B11133" t="str">
            <v>Kevin Garnett</v>
          </cell>
          <cell r="D11133" t="str">
            <v>BOS</v>
          </cell>
          <cell r="F11133">
            <v>21.2</v>
          </cell>
          <cell r="G11133">
            <v>24751934</v>
          </cell>
          <cell r="H11133">
            <v>1772.7</v>
          </cell>
        </row>
        <row r="11134">
          <cell r="A11134">
            <v>2009</v>
          </cell>
          <cell r="B11134" t="str">
            <v>Stephon Marbury</v>
          </cell>
          <cell r="D11134" t="str">
            <v>BOS</v>
          </cell>
          <cell r="F11134">
            <v>4.4000000000000004</v>
          </cell>
          <cell r="G11134">
            <v>20840625</v>
          </cell>
          <cell r="H11134">
            <v>414</v>
          </cell>
        </row>
        <row r="11135">
          <cell r="A11135">
            <v>2009</v>
          </cell>
          <cell r="B11135" t="str">
            <v>Ray Allen</v>
          </cell>
          <cell r="D11135" t="str">
            <v>BOS</v>
          </cell>
          <cell r="F11135">
            <v>17.3</v>
          </cell>
          <cell r="G11135">
            <v>18388430</v>
          </cell>
          <cell r="H11135">
            <v>2875.6</v>
          </cell>
        </row>
        <row r="11136">
          <cell r="A11136">
            <v>2009</v>
          </cell>
          <cell r="B11136" t="str">
            <v>Paul Pierce</v>
          </cell>
          <cell r="D11136" t="str">
            <v>BOS</v>
          </cell>
          <cell r="F11136">
            <v>17.7</v>
          </cell>
          <cell r="G11136">
            <v>18077903</v>
          </cell>
          <cell r="H11136">
            <v>3037.5</v>
          </cell>
        </row>
        <row r="11137">
          <cell r="A11137">
            <v>2009</v>
          </cell>
          <cell r="B11137" t="str">
            <v>Kendrick Perkins</v>
          </cell>
          <cell r="D11137" t="str">
            <v>BOS</v>
          </cell>
          <cell r="F11137">
            <v>13.2</v>
          </cell>
          <cell r="G11137">
            <v>4578880</v>
          </cell>
          <cell r="H11137">
            <v>2249.6</v>
          </cell>
        </row>
        <row r="11138">
          <cell r="A11138">
            <v>2009</v>
          </cell>
          <cell r="B11138" t="str">
            <v>Brian Scalabrine</v>
          </cell>
          <cell r="D11138" t="str">
            <v>BOS</v>
          </cell>
          <cell r="F11138">
            <v>7.4</v>
          </cell>
          <cell r="G11138">
            <v>3206897</v>
          </cell>
          <cell r="H11138">
            <v>503.1</v>
          </cell>
        </row>
        <row r="11139">
          <cell r="A11139">
            <v>2009</v>
          </cell>
          <cell r="B11139" t="str">
            <v>Eddie House</v>
          </cell>
          <cell r="D11139" t="str">
            <v>BOS</v>
          </cell>
          <cell r="F11139">
            <v>15.4</v>
          </cell>
          <cell r="G11139">
            <v>2650000</v>
          </cell>
          <cell r="H11139">
            <v>1482.3</v>
          </cell>
        </row>
        <row r="11140">
          <cell r="A11140">
            <v>2009</v>
          </cell>
          <cell r="B11140" t="str">
            <v>Tony Allen</v>
          </cell>
          <cell r="D11140" t="str">
            <v>BOS</v>
          </cell>
          <cell r="F11140">
            <v>12.9</v>
          </cell>
          <cell r="G11140">
            <v>2500000</v>
          </cell>
          <cell r="H11140">
            <v>887.80000000000007</v>
          </cell>
        </row>
        <row r="11141">
          <cell r="A11141">
            <v>2009</v>
          </cell>
          <cell r="B11141" t="str">
            <v>Rajon Rondo</v>
          </cell>
          <cell r="D11141" t="str">
            <v>BOS</v>
          </cell>
          <cell r="F11141">
            <v>18.8</v>
          </cell>
          <cell r="G11141">
            <v>1315080</v>
          </cell>
          <cell r="H11141">
            <v>2640</v>
          </cell>
        </row>
        <row r="11142">
          <cell r="A11142">
            <v>2009</v>
          </cell>
          <cell r="B11142" t="str">
            <v>J.R. Giddens</v>
          </cell>
          <cell r="D11142" t="str">
            <v>BOS</v>
          </cell>
          <cell r="F11142">
            <v>26</v>
          </cell>
          <cell r="G11142">
            <v>957120</v>
          </cell>
          <cell r="H11142">
            <v>7.8000000000000007</v>
          </cell>
        </row>
        <row r="11143">
          <cell r="A11143">
            <v>2009</v>
          </cell>
          <cell r="B11143" t="str">
            <v>Leon Powe</v>
          </cell>
          <cell r="D11143" t="str">
            <v>BOS</v>
          </cell>
          <cell r="F11143">
            <v>17.2</v>
          </cell>
          <cell r="G11143">
            <v>797581</v>
          </cell>
          <cell r="H11143">
            <v>1225</v>
          </cell>
        </row>
        <row r="11144">
          <cell r="A11144">
            <v>2009</v>
          </cell>
          <cell r="B11144" t="str">
            <v>Gabe Pruitt</v>
          </cell>
          <cell r="D11144" t="str">
            <v>BOS</v>
          </cell>
          <cell r="F11144">
            <v>7.6</v>
          </cell>
          <cell r="G11144">
            <v>711517</v>
          </cell>
          <cell r="H11144">
            <v>366.59999999999997</v>
          </cell>
        </row>
        <row r="11145">
          <cell r="A11145">
            <v>2009</v>
          </cell>
          <cell r="B11145" t="str">
            <v>Glen Davis</v>
          </cell>
          <cell r="D11145" t="str">
            <v>BOS</v>
          </cell>
          <cell r="F11145">
            <v>10.7</v>
          </cell>
          <cell r="G11145">
            <v>711517</v>
          </cell>
          <cell r="H11145">
            <v>1634</v>
          </cell>
        </row>
        <row r="11146">
          <cell r="A11146">
            <v>2009</v>
          </cell>
          <cell r="B11146" t="str">
            <v>Henry Walker</v>
          </cell>
          <cell r="D11146" t="str">
            <v>BOS</v>
          </cell>
          <cell r="F11146">
            <v>10.9</v>
          </cell>
          <cell r="H11146">
            <v>214.60000000000002</v>
          </cell>
        </row>
        <row r="11147">
          <cell r="A11147">
            <v>2009</v>
          </cell>
          <cell r="B11147" t="str">
            <v>Cartier Martin</v>
          </cell>
          <cell r="D11147" t="str">
            <v>CHA</v>
          </cell>
          <cell r="F11147">
            <v>9.1999999999999993</v>
          </cell>
          <cell r="H11147">
            <v>267.3</v>
          </cell>
        </row>
        <row r="11148">
          <cell r="A11148">
            <v>2009</v>
          </cell>
          <cell r="B11148" t="str">
            <v>Dontell Jefferson</v>
          </cell>
          <cell r="D11148" t="str">
            <v>CHA</v>
          </cell>
          <cell r="F11148">
            <v>12.7</v>
          </cell>
          <cell r="H11148">
            <v>84</v>
          </cell>
        </row>
        <row r="11149">
          <cell r="A11149">
            <v>2009</v>
          </cell>
          <cell r="B11149" t="str">
            <v>D.J. Augustin</v>
          </cell>
          <cell r="D11149" t="str">
            <v>CHA</v>
          </cell>
          <cell r="F11149">
            <v>14.9</v>
          </cell>
          <cell r="H11149">
            <v>1908</v>
          </cell>
        </row>
        <row r="11150">
          <cell r="A11150">
            <v>2009</v>
          </cell>
          <cell r="B11150" t="str">
            <v>Emeka Okafor</v>
          </cell>
          <cell r="D11150" t="str">
            <v>CHA</v>
          </cell>
          <cell r="F11150">
            <v>18</v>
          </cell>
          <cell r="H11150">
            <v>2689.6</v>
          </cell>
        </row>
        <row r="11151">
          <cell r="A11151">
            <v>2009</v>
          </cell>
          <cell r="B11151" t="str">
            <v>Raymond Felton</v>
          </cell>
          <cell r="D11151" t="str">
            <v>CHA</v>
          </cell>
          <cell r="F11151">
            <v>13.7</v>
          </cell>
          <cell r="H11151">
            <v>3083.2000000000003</v>
          </cell>
        </row>
        <row r="11152">
          <cell r="A11152">
            <v>2009</v>
          </cell>
          <cell r="B11152" t="str">
            <v>Dwayne Jones</v>
          </cell>
          <cell r="D11152" t="str">
            <v>CHA</v>
          </cell>
          <cell r="F11152">
            <v>8</v>
          </cell>
          <cell r="H11152">
            <v>52.199999999999996</v>
          </cell>
        </row>
        <row r="11153">
          <cell r="A11153">
            <v>2009</v>
          </cell>
          <cell r="B11153" t="str">
            <v>Alexis Ajinça</v>
          </cell>
          <cell r="D11153" t="str">
            <v>CHA</v>
          </cell>
          <cell r="F11153">
            <v>7</v>
          </cell>
          <cell r="H11153">
            <v>182.9</v>
          </cell>
        </row>
        <row r="11154">
          <cell r="A11154">
            <v>2009</v>
          </cell>
          <cell r="B11154" t="str">
            <v>Gerald Wallace</v>
          </cell>
          <cell r="D11154" t="str">
            <v>CHA</v>
          </cell>
          <cell r="F11154">
            <v>18.600000000000001</v>
          </cell>
          <cell r="H11154">
            <v>2669.6</v>
          </cell>
        </row>
        <row r="11155">
          <cell r="A11155">
            <v>2009</v>
          </cell>
          <cell r="B11155" t="str">
            <v>Sean May</v>
          </cell>
          <cell r="D11155" t="str">
            <v>CHA</v>
          </cell>
          <cell r="F11155">
            <v>6.2</v>
          </cell>
          <cell r="H11155">
            <v>300</v>
          </cell>
        </row>
        <row r="11156">
          <cell r="A11156">
            <v>2009</v>
          </cell>
          <cell r="B11156" t="str">
            <v>Nazr Mohammed</v>
          </cell>
          <cell r="D11156" t="str">
            <v>CHA</v>
          </cell>
          <cell r="F11156">
            <v>7.7</v>
          </cell>
          <cell r="H11156">
            <v>339.29999999999995</v>
          </cell>
        </row>
        <row r="11157">
          <cell r="A11157">
            <v>2009</v>
          </cell>
          <cell r="B11157" t="str">
            <v>Kirk Hinrich</v>
          </cell>
          <cell r="D11157" t="str">
            <v>CHI</v>
          </cell>
          <cell r="F11157">
            <v>13.9</v>
          </cell>
          <cell r="G11157">
            <v>10000000</v>
          </cell>
          <cell r="H11157">
            <v>1341.3</v>
          </cell>
        </row>
        <row r="11158">
          <cell r="A11158">
            <v>2009</v>
          </cell>
          <cell r="B11158" t="str">
            <v>Luol Deng</v>
          </cell>
          <cell r="D11158" t="str">
            <v>CHI</v>
          </cell>
          <cell r="F11158">
            <v>14.7</v>
          </cell>
          <cell r="G11158">
            <v>9385000</v>
          </cell>
          <cell r="H11158">
            <v>1666</v>
          </cell>
        </row>
        <row r="11159">
          <cell r="A11159">
            <v>2009</v>
          </cell>
          <cell r="B11159" t="str">
            <v>Ben Gordon</v>
          </cell>
          <cell r="D11159" t="str">
            <v>CHI</v>
          </cell>
          <cell r="F11159">
            <v>17</v>
          </cell>
          <cell r="G11159">
            <v>6404750</v>
          </cell>
          <cell r="H11159">
            <v>3001.2000000000003</v>
          </cell>
        </row>
        <row r="11160">
          <cell r="A11160">
            <v>2009</v>
          </cell>
          <cell r="B11160" t="str">
            <v>Derrick Rose</v>
          </cell>
          <cell r="D11160" t="str">
            <v>CHI</v>
          </cell>
          <cell r="F11160">
            <v>16</v>
          </cell>
          <cell r="G11160">
            <v>4822800</v>
          </cell>
          <cell r="H11160">
            <v>2997</v>
          </cell>
        </row>
        <row r="11161">
          <cell r="A11161">
            <v>2009</v>
          </cell>
          <cell r="B11161" t="str">
            <v>Tyrus Thomas</v>
          </cell>
          <cell r="D11161" t="str">
            <v>CHI</v>
          </cell>
          <cell r="F11161">
            <v>15.9</v>
          </cell>
          <cell r="G11161">
            <v>3749880</v>
          </cell>
          <cell r="H11161">
            <v>2172.5</v>
          </cell>
        </row>
        <row r="11162">
          <cell r="A11162">
            <v>2009</v>
          </cell>
          <cell r="B11162" t="str">
            <v>Joakim Noah</v>
          </cell>
          <cell r="D11162" t="str">
            <v>CHI</v>
          </cell>
          <cell r="F11162">
            <v>16.5</v>
          </cell>
          <cell r="G11162">
            <v>2295480</v>
          </cell>
          <cell r="H11162">
            <v>1936</v>
          </cell>
        </row>
        <row r="11163">
          <cell r="A11163">
            <v>2009</v>
          </cell>
          <cell r="B11163" t="str">
            <v>Lindsey Hunter</v>
          </cell>
          <cell r="D11163" t="str">
            <v>CHI</v>
          </cell>
          <cell r="F11163">
            <v>7.9</v>
          </cell>
          <cell r="G11163">
            <v>1143473</v>
          </cell>
          <cell r="H11163">
            <v>266</v>
          </cell>
        </row>
        <row r="11164">
          <cell r="A11164">
            <v>2009</v>
          </cell>
          <cell r="B11164" t="str">
            <v>Aaron Gray</v>
          </cell>
          <cell r="D11164" t="str">
            <v>CHI</v>
          </cell>
          <cell r="F11164">
            <v>11.5</v>
          </cell>
          <cell r="G11164">
            <v>711517</v>
          </cell>
          <cell r="H11164">
            <v>716.80000000000007</v>
          </cell>
        </row>
        <row r="11165">
          <cell r="A11165">
            <v>2009</v>
          </cell>
          <cell r="B11165" t="str">
            <v>Ben Wallace</v>
          </cell>
          <cell r="D11165" t="str">
            <v>CLE</v>
          </cell>
          <cell r="F11165">
            <v>12.2</v>
          </cell>
          <cell r="G11165">
            <v>14500000</v>
          </cell>
          <cell r="H11165">
            <v>1316</v>
          </cell>
        </row>
        <row r="11166">
          <cell r="A11166">
            <v>2009</v>
          </cell>
          <cell r="B11166" t="str">
            <v>LeBron James</v>
          </cell>
          <cell r="D11166" t="str">
            <v>CLE</v>
          </cell>
          <cell r="F11166">
            <v>31.7</v>
          </cell>
          <cell r="G11166">
            <v>14410581</v>
          </cell>
          <cell r="H11166">
            <v>3053.7000000000003</v>
          </cell>
        </row>
        <row r="11167">
          <cell r="A11167">
            <v>2009</v>
          </cell>
          <cell r="B11167" t="str">
            <v>Wally Szczerbiak</v>
          </cell>
          <cell r="D11167" t="str">
            <v>CLE</v>
          </cell>
          <cell r="F11167">
            <v>12.1</v>
          </cell>
          <cell r="G11167">
            <v>13775000</v>
          </cell>
          <cell r="H11167">
            <v>1524.4</v>
          </cell>
        </row>
        <row r="11168">
          <cell r="A11168">
            <v>2009</v>
          </cell>
          <cell r="B11168" t="str">
            <v>Zydrunas Ilgauskas</v>
          </cell>
          <cell r="D11168" t="str">
            <v>CLE</v>
          </cell>
          <cell r="F11168">
            <v>18</v>
          </cell>
          <cell r="G11168">
            <v>10841615</v>
          </cell>
          <cell r="H11168">
            <v>1768</v>
          </cell>
        </row>
        <row r="11169">
          <cell r="A11169">
            <v>2009</v>
          </cell>
          <cell r="B11169" t="str">
            <v>Mo Williams</v>
          </cell>
          <cell r="D11169" t="str">
            <v>CLE</v>
          </cell>
          <cell r="F11169">
            <v>17.2</v>
          </cell>
          <cell r="G11169">
            <v>8353000</v>
          </cell>
          <cell r="H11169">
            <v>2835</v>
          </cell>
        </row>
        <row r="11170">
          <cell r="A11170">
            <v>2009</v>
          </cell>
          <cell r="B11170" t="str">
            <v>Anderson Varejão</v>
          </cell>
          <cell r="D11170" t="str">
            <v>CLE</v>
          </cell>
          <cell r="F11170">
            <v>14.6</v>
          </cell>
          <cell r="G11170">
            <v>5784480</v>
          </cell>
          <cell r="H11170">
            <v>2308.5</v>
          </cell>
        </row>
        <row r="11171">
          <cell r="A11171">
            <v>2009</v>
          </cell>
          <cell r="B11171" t="str">
            <v>Sasha Pavlović</v>
          </cell>
          <cell r="D11171" t="str">
            <v>CLE</v>
          </cell>
          <cell r="F11171">
            <v>8.6</v>
          </cell>
          <cell r="G11171">
            <v>4500000</v>
          </cell>
          <cell r="H11171">
            <v>1056</v>
          </cell>
        </row>
        <row r="11172">
          <cell r="A11172">
            <v>2009</v>
          </cell>
          <cell r="B11172" t="str">
            <v>Delonte West</v>
          </cell>
          <cell r="D11172" t="str">
            <v>CLE</v>
          </cell>
          <cell r="F11172">
            <v>14.1</v>
          </cell>
          <cell r="G11172">
            <v>3850000</v>
          </cell>
          <cell r="H11172">
            <v>2150.4</v>
          </cell>
        </row>
        <row r="11173">
          <cell r="A11173">
            <v>2009</v>
          </cell>
          <cell r="B11173" t="str">
            <v>Daniel Gibson</v>
          </cell>
          <cell r="D11173" t="str">
            <v>CLE</v>
          </cell>
          <cell r="F11173">
            <v>10.1</v>
          </cell>
          <cell r="G11173">
            <v>3700000</v>
          </cell>
          <cell r="H11173">
            <v>1792.5</v>
          </cell>
        </row>
        <row r="11174">
          <cell r="A11174">
            <v>2009</v>
          </cell>
          <cell r="B11174" t="str">
            <v>J.J. Hickson</v>
          </cell>
          <cell r="D11174" t="str">
            <v>CLE</v>
          </cell>
          <cell r="F11174">
            <v>12.5</v>
          </cell>
          <cell r="G11174">
            <v>1329480</v>
          </cell>
          <cell r="H11174">
            <v>706.80000000000007</v>
          </cell>
        </row>
        <row r="11175">
          <cell r="A11175">
            <v>2009</v>
          </cell>
          <cell r="B11175" t="str">
            <v>Lorenzen Wright</v>
          </cell>
          <cell r="D11175" t="str">
            <v>CLE</v>
          </cell>
          <cell r="F11175">
            <v>4</v>
          </cell>
          <cell r="G11175">
            <v>1262275</v>
          </cell>
          <cell r="H11175">
            <v>125.80000000000001</v>
          </cell>
        </row>
        <row r="11176">
          <cell r="A11176">
            <v>2009</v>
          </cell>
          <cell r="B11176" t="str">
            <v>Tarence Kinsey</v>
          </cell>
          <cell r="D11176" t="str">
            <v>CLE</v>
          </cell>
          <cell r="F11176">
            <v>11</v>
          </cell>
          <cell r="G11176">
            <v>797581</v>
          </cell>
          <cell r="H11176">
            <v>275</v>
          </cell>
        </row>
        <row r="11177">
          <cell r="A11177">
            <v>2009</v>
          </cell>
          <cell r="B11177" t="str">
            <v>Darnell Jackson</v>
          </cell>
          <cell r="D11177" t="str">
            <v>CLE</v>
          </cell>
          <cell r="F11177">
            <v>7.2</v>
          </cell>
          <cell r="G11177">
            <v>450000</v>
          </cell>
          <cell r="H11177">
            <v>428.40000000000003</v>
          </cell>
        </row>
        <row r="11178">
          <cell r="A11178">
            <v>2009</v>
          </cell>
          <cell r="B11178" t="str">
            <v>Jawad Williams</v>
          </cell>
          <cell r="D11178" t="str">
            <v>CLE</v>
          </cell>
          <cell r="F11178">
            <v>14.1</v>
          </cell>
          <cell r="G11178">
            <v>244463</v>
          </cell>
          <cell r="H11178">
            <v>20</v>
          </cell>
        </row>
        <row r="11179">
          <cell r="A11179">
            <v>2009</v>
          </cell>
          <cell r="B11179" t="str">
            <v>Jason Kidd</v>
          </cell>
          <cell r="D11179" t="str">
            <v>DAL</v>
          </cell>
          <cell r="F11179">
            <v>16.899999999999999</v>
          </cell>
          <cell r="G11179">
            <v>21372000</v>
          </cell>
          <cell r="H11179">
            <v>2883.6</v>
          </cell>
        </row>
        <row r="11180">
          <cell r="A11180">
            <v>2009</v>
          </cell>
          <cell r="B11180" t="str">
            <v>Dirk Nowitzki</v>
          </cell>
          <cell r="D11180" t="str">
            <v>DAL</v>
          </cell>
          <cell r="F11180">
            <v>23.1</v>
          </cell>
          <cell r="G11180">
            <v>18077904</v>
          </cell>
          <cell r="H11180">
            <v>3053.7000000000003</v>
          </cell>
        </row>
        <row r="11181">
          <cell r="A11181">
            <v>2009</v>
          </cell>
          <cell r="B11181" t="str">
            <v>Erick Dampier</v>
          </cell>
          <cell r="D11181" t="str">
            <v>DAL</v>
          </cell>
          <cell r="F11181">
            <v>15.7</v>
          </cell>
          <cell r="G11181">
            <v>11553000</v>
          </cell>
          <cell r="H11181">
            <v>1840</v>
          </cell>
        </row>
        <row r="11182">
          <cell r="A11182">
            <v>2009</v>
          </cell>
          <cell r="B11182" t="str">
            <v>Josh Howard</v>
          </cell>
          <cell r="D11182" t="str">
            <v>DAL</v>
          </cell>
          <cell r="F11182">
            <v>17</v>
          </cell>
          <cell r="G11182">
            <v>9945000</v>
          </cell>
          <cell r="H11182">
            <v>1664</v>
          </cell>
        </row>
        <row r="11183">
          <cell r="A11183">
            <v>2009</v>
          </cell>
          <cell r="B11183" t="str">
            <v>Jason Terry</v>
          </cell>
          <cell r="D11183" t="str">
            <v>DAL</v>
          </cell>
          <cell r="F11183">
            <v>19.3</v>
          </cell>
          <cell r="G11183">
            <v>9196000</v>
          </cell>
          <cell r="H11183">
            <v>2493.8000000000002</v>
          </cell>
        </row>
        <row r="11184">
          <cell r="A11184">
            <v>2009</v>
          </cell>
          <cell r="B11184" t="str">
            <v>Jerry Stackhouse</v>
          </cell>
          <cell r="D11184" t="str">
            <v>DAL</v>
          </cell>
          <cell r="F11184">
            <v>3.4</v>
          </cell>
          <cell r="G11184">
            <v>7000000</v>
          </cell>
          <cell r="H11184">
            <v>162</v>
          </cell>
        </row>
        <row r="11185">
          <cell r="A11185">
            <v>2009</v>
          </cell>
          <cell r="B11185" t="str">
            <v>Antoine Wright</v>
          </cell>
          <cell r="D11185" t="str">
            <v>DAL</v>
          </cell>
          <cell r="F11185">
            <v>8.6</v>
          </cell>
          <cell r="G11185">
            <v>1800000</v>
          </cell>
          <cell r="H11185">
            <v>1553.5</v>
          </cell>
        </row>
        <row r="11186">
          <cell r="A11186">
            <v>2009</v>
          </cell>
          <cell r="B11186" t="str">
            <v>Devean George</v>
          </cell>
          <cell r="D11186" t="str">
            <v>DAL</v>
          </cell>
          <cell r="F11186">
            <v>7</v>
          </cell>
          <cell r="G11186">
            <v>1600000</v>
          </cell>
          <cell r="H11186">
            <v>709.5</v>
          </cell>
        </row>
        <row r="11187">
          <cell r="A11187">
            <v>2009</v>
          </cell>
          <cell r="B11187" t="str">
            <v>Shawne Williams</v>
          </cell>
          <cell r="D11187" t="str">
            <v>DAL</v>
          </cell>
          <cell r="F11187">
            <v>7.5</v>
          </cell>
          <cell r="G11187">
            <v>1572960</v>
          </cell>
          <cell r="H11187">
            <v>169.5</v>
          </cell>
        </row>
        <row r="11188">
          <cell r="A11188">
            <v>2009</v>
          </cell>
          <cell r="B11188" t="str">
            <v>Gerald Green</v>
          </cell>
          <cell r="D11188" t="str">
            <v>DAL</v>
          </cell>
          <cell r="F11188">
            <v>11.4</v>
          </cell>
          <cell r="G11188">
            <v>854957</v>
          </cell>
          <cell r="H11188">
            <v>376.2</v>
          </cell>
        </row>
        <row r="11189">
          <cell r="A11189">
            <v>2009</v>
          </cell>
          <cell r="B11189" t="str">
            <v>James Singleton</v>
          </cell>
          <cell r="D11189" t="str">
            <v>DAL</v>
          </cell>
          <cell r="F11189">
            <v>16.399999999999999</v>
          </cell>
          <cell r="G11189">
            <v>826269</v>
          </cell>
          <cell r="H11189">
            <v>886.6</v>
          </cell>
        </row>
        <row r="11190">
          <cell r="A11190">
            <v>2009</v>
          </cell>
          <cell r="B11190" t="str">
            <v>Brandon Bass</v>
          </cell>
          <cell r="D11190" t="str">
            <v>DAL</v>
          </cell>
          <cell r="F11190">
            <v>16.399999999999999</v>
          </cell>
          <cell r="G11190">
            <v>826269</v>
          </cell>
          <cell r="H11190">
            <v>1571.3999999999999</v>
          </cell>
        </row>
        <row r="11191">
          <cell r="A11191">
            <v>2009</v>
          </cell>
          <cell r="B11191" t="str">
            <v>J.J. Barea</v>
          </cell>
          <cell r="D11191" t="str">
            <v>DAL</v>
          </cell>
          <cell r="F11191">
            <v>13.4</v>
          </cell>
          <cell r="H11191">
            <v>1603.7</v>
          </cell>
        </row>
        <row r="11192">
          <cell r="A11192">
            <v>2009</v>
          </cell>
          <cell r="B11192" t="str">
            <v>Kenyon Martin</v>
          </cell>
          <cell r="D11192" t="str">
            <v>DEN</v>
          </cell>
          <cell r="F11192">
            <v>13.6</v>
          </cell>
          <cell r="G11192">
            <v>14431816</v>
          </cell>
          <cell r="H11192">
            <v>2112</v>
          </cell>
        </row>
        <row r="11193">
          <cell r="A11193">
            <v>2009</v>
          </cell>
          <cell r="B11193" t="str">
            <v>Carmelo Anthony</v>
          </cell>
          <cell r="D11193" t="str">
            <v>DEN</v>
          </cell>
          <cell r="F11193">
            <v>19</v>
          </cell>
          <cell r="G11193">
            <v>14410581</v>
          </cell>
          <cell r="H11193">
            <v>2277</v>
          </cell>
        </row>
        <row r="11194">
          <cell r="A11194">
            <v>2009</v>
          </cell>
          <cell r="B11194" t="str">
            <v>J.R. Smith</v>
          </cell>
          <cell r="D11194" t="str">
            <v>DEN</v>
          </cell>
          <cell r="F11194">
            <v>16.8</v>
          </cell>
          <cell r="G11194">
            <v>4985001</v>
          </cell>
          <cell r="H11194">
            <v>2243.6999999999998</v>
          </cell>
        </row>
        <row r="11195">
          <cell r="A11195">
            <v>2009</v>
          </cell>
          <cell r="B11195" t="str">
            <v>Linas Kleiza</v>
          </cell>
          <cell r="D11195" t="str">
            <v>DEN</v>
          </cell>
          <cell r="F11195">
            <v>13.2</v>
          </cell>
          <cell r="G11195">
            <v>1824493</v>
          </cell>
          <cell r="H11195">
            <v>1820.3999999999999</v>
          </cell>
        </row>
        <row r="11196">
          <cell r="A11196">
            <v>2009</v>
          </cell>
          <cell r="B11196" t="str">
            <v>Renaldo Balkman</v>
          </cell>
          <cell r="D11196" t="str">
            <v>DEN</v>
          </cell>
          <cell r="F11196">
            <v>16.8</v>
          </cell>
          <cell r="G11196">
            <v>1369920</v>
          </cell>
          <cell r="H11196">
            <v>779.09999999999991</v>
          </cell>
        </row>
        <row r="11197">
          <cell r="A11197">
            <v>2009</v>
          </cell>
          <cell r="B11197" t="str">
            <v>Anthony Carter</v>
          </cell>
          <cell r="D11197" t="str">
            <v>DEN</v>
          </cell>
          <cell r="F11197">
            <v>10.8</v>
          </cell>
          <cell r="G11197">
            <v>1147533</v>
          </cell>
          <cell r="H11197">
            <v>1786.1999999999998</v>
          </cell>
        </row>
        <row r="11198">
          <cell r="A11198">
            <v>2009</v>
          </cell>
          <cell r="B11198" t="str">
            <v>Chris Andersen</v>
          </cell>
          <cell r="D11198" t="str">
            <v>DEN</v>
          </cell>
          <cell r="F11198">
            <v>18.100000000000001</v>
          </cell>
          <cell r="G11198">
            <v>998398</v>
          </cell>
          <cell r="H11198">
            <v>1462.6000000000001</v>
          </cell>
        </row>
        <row r="11199">
          <cell r="A11199">
            <v>2009</v>
          </cell>
          <cell r="B11199" t="str">
            <v>Dahntay Jones</v>
          </cell>
          <cell r="D11199" t="str">
            <v>DEN</v>
          </cell>
          <cell r="F11199">
            <v>9</v>
          </cell>
          <cell r="G11199">
            <v>926678</v>
          </cell>
          <cell r="H11199">
            <v>1429.9</v>
          </cell>
        </row>
        <row r="11200">
          <cell r="A11200">
            <v>2009</v>
          </cell>
          <cell r="B11200" t="str">
            <v>Nene Hilario</v>
          </cell>
          <cell r="D11200" t="str">
            <v>DEN</v>
          </cell>
          <cell r="F11200">
            <v>18.8</v>
          </cell>
          <cell r="H11200">
            <v>2510.2000000000003</v>
          </cell>
        </row>
        <row r="11201">
          <cell r="A11201">
            <v>2009</v>
          </cell>
          <cell r="B11201" t="str">
            <v>Rasheed Wallace</v>
          </cell>
          <cell r="D11201" t="str">
            <v>DET</v>
          </cell>
          <cell r="F11201">
            <v>14.9</v>
          </cell>
          <cell r="G11201">
            <v>13930000</v>
          </cell>
          <cell r="H11201">
            <v>2125.2000000000003</v>
          </cell>
        </row>
        <row r="11202">
          <cell r="A11202">
            <v>2009</v>
          </cell>
          <cell r="B11202" t="str">
            <v>Richard Hamilton</v>
          </cell>
          <cell r="D11202" t="str">
            <v>DET</v>
          </cell>
          <cell r="F11202">
            <v>16.899999999999999</v>
          </cell>
          <cell r="G11202">
            <v>10812500</v>
          </cell>
          <cell r="H11202">
            <v>2278</v>
          </cell>
        </row>
        <row r="11203">
          <cell r="A11203">
            <v>2009</v>
          </cell>
          <cell r="B11203" t="str">
            <v>Tayshaun Prince</v>
          </cell>
          <cell r="D11203" t="str">
            <v>DET</v>
          </cell>
          <cell r="F11203">
            <v>15</v>
          </cell>
          <cell r="G11203">
            <v>9500000</v>
          </cell>
          <cell r="H11203">
            <v>3058.6</v>
          </cell>
        </row>
        <row r="11204">
          <cell r="A11204">
            <v>2009</v>
          </cell>
          <cell r="B11204" t="str">
            <v>Kwame Brown</v>
          </cell>
          <cell r="D11204" t="str">
            <v>DET</v>
          </cell>
          <cell r="F11204">
            <v>11.5</v>
          </cell>
          <cell r="G11204">
            <v>4000000</v>
          </cell>
          <cell r="H11204">
            <v>997.59999999999991</v>
          </cell>
        </row>
        <row r="11205">
          <cell r="A11205">
            <v>2009</v>
          </cell>
          <cell r="B11205" t="str">
            <v>Amir Johnson</v>
          </cell>
          <cell r="D11205" t="str">
            <v>DET</v>
          </cell>
          <cell r="F11205">
            <v>13.5</v>
          </cell>
          <cell r="G11205">
            <v>3666667</v>
          </cell>
          <cell r="H11205">
            <v>911.4</v>
          </cell>
        </row>
        <row r="11206">
          <cell r="A11206">
            <v>2009</v>
          </cell>
          <cell r="B11206" t="str">
            <v>Antonio McDyess</v>
          </cell>
          <cell r="D11206" t="str">
            <v>DET</v>
          </cell>
          <cell r="F11206">
            <v>16.600000000000001</v>
          </cell>
          <cell r="G11206">
            <v>3000000</v>
          </cell>
          <cell r="H11206">
            <v>1866.2</v>
          </cell>
        </row>
        <row r="11207">
          <cell r="A11207">
            <v>2009</v>
          </cell>
          <cell r="B11207" t="str">
            <v>Walter Herrmann</v>
          </cell>
          <cell r="D11207" t="str">
            <v>DET</v>
          </cell>
          <cell r="F11207">
            <v>11.4</v>
          </cell>
          <cell r="G11207">
            <v>2000000</v>
          </cell>
          <cell r="H11207">
            <v>631.29999999999995</v>
          </cell>
        </row>
        <row r="11208">
          <cell r="A11208">
            <v>2009</v>
          </cell>
          <cell r="B11208" t="str">
            <v>Jason Maxiell</v>
          </cell>
          <cell r="D11208" t="str">
            <v>DET</v>
          </cell>
          <cell r="F11208">
            <v>15.8</v>
          </cell>
          <cell r="G11208">
            <v>1877572</v>
          </cell>
          <cell r="H11208">
            <v>1411.8000000000002</v>
          </cell>
        </row>
        <row r="11209">
          <cell r="A11209">
            <v>2009</v>
          </cell>
          <cell r="B11209" t="str">
            <v>Rodney Stuckey</v>
          </cell>
          <cell r="D11209" t="str">
            <v>DET</v>
          </cell>
          <cell r="F11209">
            <v>14.8</v>
          </cell>
          <cell r="G11209">
            <v>1687320</v>
          </cell>
          <cell r="H11209">
            <v>2520.1</v>
          </cell>
        </row>
        <row r="11210">
          <cell r="A11210">
            <v>2009</v>
          </cell>
          <cell r="B11210" t="str">
            <v>Arron Afflalo</v>
          </cell>
          <cell r="D11210" t="str">
            <v>DET</v>
          </cell>
          <cell r="F11210">
            <v>8.9</v>
          </cell>
          <cell r="G11210">
            <v>1015440</v>
          </cell>
          <cell r="H11210">
            <v>1235.8</v>
          </cell>
        </row>
        <row r="11211">
          <cell r="A11211">
            <v>2009</v>
          </cell>
          <cell r="B11211" t="str">
            <v>Will Bynum</v>
          </cell>
          <cell r="D11211" t="str">
            <v>DET</v>
          </cell>
          <cell r="F11211">
            <v>17.399999999999999</v>
          </cell>
          <cell r="G11211">
            <v>711517</v>
          </cell>
          <cell r="H11211">
            <v>803.69999999999993</v>
          </cell>
        </row>
        <row r="11212">
          <cell r="A11212">
            <v>2009</v>
          </cell>
          <cell r="B11212" t="str">
            <v>Walter Sharpe</v>
          </cell>
          <cell r="D11212" t="str">
            <v>DET</v>
          </cell>
          <cell r="F11212">
            <v>4.8</v>
          </cell>
          <cell r="G11212">
            <v>442114</v>
          </cell>
          <cell r="H11212">
            <v>20</v>
          </cell>
        </row>
        <row r="11213">
          <cell r="A11213">
            <v>2009</v>
          </cell>
          <cell r="B11213" t="str">
            <v>Anthony Morrow</v>
          </cell>
          <cell r="D11213" t="str">
            <v>GSW</v>
          </cell>
          <cell r="F11213">
            <v>14.7</v>
          </cell>
          <cell r="H11213">
            <v>1514.2</v>
          </cell>
        </row>
        <row r="11214">
          <cell r="A11214">
            <v>2009</v>
          </cell>
          <cell r="B11214" t="str">
            <v>Kelenna Azubuike</v>
          </cell>
          <cell r="D11214" t="str">
            <v>GSW</v>
          </cell>
          <cell r="F11214">
            <v>14.7</v>
          </cell>
          <cell r="H11214">
            <v>2375.4</v>
          </cell>
        </row>
        <row r="11215">
          <cell r="A11215">
            <v>2009</v>
          </cell>
          <cell r="B11215" t="str">
            <v>Andris Biedrins</v>
          </cell>
          <cell r="D11215" t="str">
            <v>GSW</v>
          </cell>
          <cell r="F11215">
            <v>19.100000000000001</v>
          </cell>
          <cell r="H11215">
            <v>1860</v>
          </cell>
        </row>
        <row r="11216">
          <cell r="A11216">
            <v>2009</v>
          </cell>
          <cell r="B11216" t="str">
            <v>Marco Belinelli</v>
          </cell>
          <cell r="D11216" t="str">
            <v>GSW</v>
          </cell>
          <cell r="F11216">
            <v>11.8</v>
          </cell>
          <cell r="H11216">
            <v>882</v>
          </cell>
        </row>
        <row r="11217">
          <cell r="A11217">
            <v>2009</v>
          </cell>
          <cell r="B11217" t="str">
            <v>Ronny Turiaf</v>
          </cell>
          <cell r="D11217" t="str">
            <v>GSW</v>
          </cell>
          <cell r="F11217">
            <v>14.5</v>
          </cell>
          <cell r="H11217">
            <v>1698.5</v>
          </cell>
        </row>
        <row r="11218">
          <cell r="A11218">
            <v>2009</v>
          </cell>
          <cell r="B11218" t="str">
            <v>Rob Kurz</v>
          </cell>
          <cell r="D11218" t="str">
            <v>GSW</v>
          </cell>
          <cell r="F11218">
            <v>11.8</v>
          </cell>
          <cell r="H11218">
            <v>444</v>
          </cell>
        </row>
        <row r="11219">
          <cell r="A11219">
            <v>2009</v>
          </cell>
          <cell r="B11219" t="str">
            <v>Anthony Randolph</v>
          </cell>
          <cell r="D11219" t="str">
            <v>GSW</v>
          </cell>
          <cell r="F11219">
            <v>16.899999999999999</v>
          </cell>
          <cell r="H11219">
            <v>1127.6999999999998</v>
          </cell>
        </row>
        <row r="11220">
          <cell r="A11220">
            <v>2009</v>
          </cell>
          <cell r="B11220" t="str">
            <v>Brandan Wright</v>
          </cell>
          <cell r="D11220" t="str">
            <v>GSW</v>
          </cell>
          <cell r="F11220">
            <v>18.7</v>
          </cell>
          <cell r="H11220">
            <v>686.40000000000009</v>
          </cell>
        </row>
        <row r="11221">
          <cell r="A11221">
            <v>2009</v>
          </cell>
          <cell r="B11221" t="str">
            <v>C.J. Watson</v>
          </cell>
          <cell r="D11221" t="str">
            <v>GSW</v>
          </cell>
          <cell r="F11221">
            <v>14.2</v>
          </cell>
          <cell r="H11221">
            <v>1886.5</v>
          </cell>
        </row>
        <row r="11222">
          <cell r="A11222">
            <v>2009</v>
          </cell>
          <cell r="B11222" t="str">
            <v>Corey Maggette</v>
          </cell>
          <cell r="D11222" t="str">
            <v>GSW</v>
          </cell>
          <cell r="F11222">
            <v>16.899999999999999</v>
          </cell>
          <cell r="H11222">
            <v>1586.1000000000001</v>
          </cell>
        </row>
        <row r="11223">
          <cell r="A11223">
            <v>2009</v>
          </cell>
          <cell r="B11223" t="str">
            <v>Stephen Jackson</v>
          </cell>
          <cell r="D11223" t="str">
            <v>GSW</v>
          </cell>
          <cell r="F11223">
            <v>16.100000000000001</v>
          </cell>
          <cell r="H11223">
            <v>2336.4</v>
          </cell>
        </row>
        <row r="11224">
          <cell r="A11224">
            <v>2009</v>
          </cell>
          <cell r="B11224" t="str">
            <v>Jermareo Davidson</v>
          </cell>
          <cell r="D11224" t="str">
            <v>GSW</v>
          </cell>
          <cell r="F11224">
            <v>12.3</v>
          </cell>
          <cell r="H11224">
            <v>110.60000000000001</v>
          </cell>
        </row>
        <row r="11225">
          <cell r="A11225">
            <v>2009</v>
          </cell>
          <cell r="B11225" t="str">
            <v>Monta Ellis</v>
          </cell>
          <cell r="D11225" t="str">
            <v>GSW</v>
          </cell>
          <cell r="F11225">
            <v>14.5</v>
          </cell>
          <cell r="H11225">
            <v>892.50000000000011</v>
          </cell>
        </row>
        <row r="11226">
          <cell r="A11226">
            <v>2009</v>
          </cell>
          <cell r="B11226" t="str">
            <v>Marcus Williams</v>
          </cell>
          <cell r="D11226" t="str">
            <v>GSW</v>
          </cell>
          <cell r="F11226">
            <v>3.7</v>
          </cell>
          <cell r="H11226">
            <v>54</v>
          </cell>
        </row>
        <row r="11227">
          <cell r="A11227">
            <v>2009</v>
          </cell>
          <cell r="B11227" t="str">
            <v>DeMarcus Nelson</v>
          </cell>
          <cell r="D11227" t="str">
            <v>GSW</v>
          </cell>
          <cell r="F11227">
            <v>6.5</v>
          </cell>
          <cell r="H11227">
            <v>171.6</v>
          </cell>
        </row>
        <row r="11228">
          <cell r="A11228">
            <v>2009</v>
          </cell>
          <cell r="B11228" t="str">
            <v>Tracy McGrady</v>
          </cell>
          <cell r="D11228" t="str">
            <v>HOU</v>
          </cell>
          <cell r="F11228">
            <v>16.3</v>
          </cell>
          <cell r="G11228">
            <v>20370437</v>
          </cell>
          <cell r="H11228">
            <v>1179.5</v>
          </cell>
        </row>
        <row r="11229">
          <cell r="A11229">
            <v>2009</v>
          </cell>
          <cell r="B11229" t="str">
            <v>Yao Ming*</v>
          </cell>
          <cell r="D11229" t="str">
            <v>HOU</v>
          </cell>
          <cell r="F11229">
            <v>22.7</v>
          </cell>
          <cell r="G11229">
            <v>15070550</v>
          </cell>
          <cell r="H11229">
            <v>2587.2000000000003</v>
          </cell>
        </row>
        <row r="11230">
          <cell r="A11230">
            <v>2009</v>
          </cell>
          <cell r="B11230" t="str">
            <v>Shane Battier</v>
          </cell>
          <cell r="D11230" t="str">
            <v>HOU</v>
          </cell>
          <cell r="F11230">
            <v>10.7</v>
          </cell>
          <cell r="G11230">
            <v>6448900</v>
          </cell>
          <cell r="H11230">
            <v>2034</v>
          </cell>
        </row>
        <row r="11231">
          <cell r="A11231">
            <v>2009</v>
          </cell>
          <cell r="B11231" t="str">
            <v>Luis Scola</v>
          </cell>
          <cell r="D11231" t="str">
            <v>HOU</v>
          </cell>
          <cell r="F11231">
            <v>17</v>
          </cell>
          <cell r="G11231">
            <v>3100667</v>
          </cell>
          <cell r="H11231">
            <v>2484.6</v>
          </cell>
        </row>
        <row r="11232">
          <cell r="A11232">
            <v>2009</v>
          </cell>
          <cell r="B11232" t="str">
            <v>Carl Landry</v>
          </cell>
          <cell r="D11232" t="str">
            <v>HOU</v>
          </cell>
          <cell r="F11232">
            <v>17.7</v>
          </cell>
          <cell r="G11232">
            <v>3000000</v>
          </cell>
          <cell r="H11232">
            <v>1469.7</v>
          </cell>
        </row>
        <row r="11233">
          <cell r="A11233">
            <v>2009</v>
          </cell>
          <cell r="B11233" t="str">
            <v>Brent Barry</v>
          </cell>
          <cell r="D11233" t="str">
            <v>HOU</v>
          </cell>
          <cell r="F11233">
            <v>9.1999999999999993</v>
          </cell>
          <cell r="G11233">
            <v>1910000</v>
          </cell>
          <cell r="H11233">
            <v>856.80000000000007</v>
          </cell>
        </row>
        <row r="11234">
          <cell r="A11234">
            <v>2009</v>
          </cell>
          <cell r="B11234" t="str">
            <v>Chuck Hayes</v>
          </cell>
          <cell r="D11234" t="str">
            <v>HOU</v>
          </cell>
          <cell r="F11234">
            <v>7.8</v>
          </cell>
          <cell r="G11234">
            <v>1768000</v>
          </cell>
          <cell r="H11234">
            <v>859.1</v>
          </cell>
        </row>
        <row r="11235">
          <cell r="A11235">
            <v>2009</v>
          </cell>
          <cell r="B11235" t="str">
            <v>Aaron Brooks</v>
          </cell>
          <cell r="D11235" t="str">
            <v>HOU</v>
          </cell>
          <cell r="F11235">
            <v>12.9</v>
          </cell>
          <cell r="G11235">
            <v>1045560</v>
          </cell>
          <cell r="H11235">
            <v>2000</v>
          </cell>
        </row>
        <row r="11236">
          <cell r="A11236">
            <v>2009</v>
          </cell>
          <cell r="B11236" t="str">
            <v>Von Wafer</v>
          </cell>
          <cell r="D11236" t="str">
            <v>HOU</v>
          </cell>
          <cell r="F11236">
            <v>14.7</v>
          </cell>
          <cell r="G11236">
            <v>826269</v>
          </cell>
          <cell r="H11236">
            <v>1222.1999999999998</v>
          </cell>
        </row>
        <row r="11237">
          <cell r="A11237">
            <v>2009</v>
          </cell>
          <cell r="B11237" t="str">
            <v>Joey Dorsey</v>
          </cell>
          <cell r="D11237" t="str">
            <v>HOU</v>
          </cell>
          <cell r="F11237">
            <v>16.100000000000001</v>
          </cell>
          <cell r="G11237">
            <v>816500</v>
          </cell>
          <cell r="H11237">
            <v>6</v>
          </cell>
        </row>
        <row r="11238">
          <cell r="A11238">
            <v>2009</v>
          </cell>
          <cell r="B11238" t="str">
            <v>Dikembe Mutombo</v>
          </cell>
          <cell r="D11238" t="str">
            <v>HOU</v>
          </cell>
          <cell r="F11238">
            <v>10.8</v>
          </cell>
          <cell r="G11238">
            <v>794491</v>
          </cell>
          <cell r="H11238">
            <v>96.3</v>
          </cell>
        </row>
        <row r="11239">
          <cell r="A11239">
            <v>2009</v>
          </cell>
          <cell r="B11239" t="str">
            <v>Metta World</v>
          </cell>
          <cell r="D11239" t="str">
            <v>HOU</v>
          </cell>
          <cell r="F11239">
            <v>15.6</v>
          </cell>
          <cell r="H11239">
            <v>2449.5</v>
          </cell>
        </row>
        <row r="11240">
          <cell r="A11240">
            <v>2009</v>
          </cell>
          <cell r="B11240" t="str">
            <v>James White</v>
          </cell>
          <cell r="D11240" t="str">
            <v>HOU</v>
          </cell>
          <cell r="F11240">
            <v>14.6</v>
          </cell>
          <cell r="H11240">
            <v>11.2</v>
          </cell>
        </row>
        <row r="11241">
          <cell r="A11241">
            <v>2009</v>
          </cell>
          <cell r="B11241" t="str">
            <v>Troy Murphy</v>
          </cell>
          <cell r="D11241" t="str">
            <v>IND</v>
          </cell>
          <cell r="F11241">
            <v>17.8</v>
          </cell>
          <cell r="G11241">
            <v>10126984</v>
          </cell>
          <cell r="H11241">
            <v>2482</v>
          </cell>
        </row>
        <row r="11242">
          <cell r="A11242">
            <v>2009</v>
          </cell>
          <cell r="B11242" t="str">
            <v>Mike Dunleavy</v>
          </cell>
          <cell r="D11242" t="str">
            <v>IND</v>
          </cell>
          <cell r="F11242">
            <v>14.4</v>
          </cell>
          <cell r="G11242">
            <v>9000000</v>
          </cell>
          <cell r="H11242">
            <v>495</v>
          </cell>
        </row>
        <row r="11243">
          <cell r="A11243">
            <v>2009</v>
          </cell>
          <cell r="B11243" t="str">
            <v>Rasho Nesterović</v>
          </cell>
          <cell r="D11243" t="str">
            <v>IND</v>
          </cell>
          <cell r="F11243">
            <v>14.1</v>
          </cell>
          <cell r="G11243">
            <v>8400000</v>
          </cell>
          <cell r="H11243">
            <v>1211</v>
          </cell>
        </row>
        <row r="11244">
          <cell r="A11244">
            <v>2009</v>
          </cell>
          <cell r="B11244" t="str">
            <v>T.J. Ford</v>
          </cell>
          <cell r="D11244" t="str">
            <v>IND</v>
          </cell>
          <cell r="F11244">
            <v>16.600000000000001</v>
          </cell>
          <cell r="G11244">
            <v>8000000</v>
          </cell>
          <cell r="H11244">
            <v>2257</v>
          </cell>
        </row>
        <row r="11245">
          <cell r="A11245">
            <v>2009</v>
          </cell>
          <cell r="B11245" t="str">
            <v>Marquis Daniels</v>
          </cell>
          <cell r="D11245" t="str">
            <v>IND</v>
          </cell>
          <cell r="F11245">
            <v>12.8</v>
          </cell>
          <cell r="G11245">
            <v>6864200</v>
          </cell>
          <cell r="H11245">
            <v>1701</v>
          </cell>
        </row>
        <row r="11246">
          <cell r="A11246">
            <v>2009</v>
          </cell>
          <cell r="B11246" t="str">
            <v>Jeff Foster</v>
          </cell>
          <cell r="D11246" t="str">
            <v>IND</v>
          </cell>
          <cell r="F11246">
            <v>13</v>
          </cell>
          <cell r="G11246">
            <v>5500000</v>
          </cell>
          <cell r="H11246">
            <v>1827.8</v>
          </cell>
        </row>
        <row r="11247">
          <cell r="A11247">
            <v>2009</v>
          </cell>
          <cell r="B11247" t="str">
            <v>Danny Granger</v>
          </cell>
          <cell r="D11247" t="str">
            <v>IND</v>
          </cell>
          <cell r="F11247">
            <v>21.8</v>
          </cell>
          <cell r="G11247">
            <v>2329805</v>
          </cell>
          <cell r="H11247">
            <v>2425.4</v>
          </cell>
        </row>
        <row r="11248">
          <cell r="A11248">
            <v>2009</v>
          </cell>
          <cell r="B11248" t="str">
            <v>Maceo Baston</v>
          </cell>
          <cell r="D11248" t="str">
            <v>IND</v>
          </cell>
          <cell r="F11248">
            <v>12.3</v>
          </cell>
          <cell r="G11248">
            <v>2272860</v>
          </cell>
          <cell r="H11248">
            <v>216</v>
          </cell>
        </row>
        <row r="11249">
          <cell r="A11249">
            <v>2009</v>
          </cell>
          <cell r="B11249" t="str">
            <v>Jarrett Jack</v>
          </cell>
          <cell r="D11249" t="str">
            <v>IND</v>
          </cell>
          <cell r="F11249">
            <v>13.1</v>
          </cell>
          <cell r="G11249">
            <v>2002623</v>
          </cell>
          <cell r="H11249">
            <v>2714.2000000000003</v>
          </cell>
        </row>
        <row r="11250">
          <cell r="A11250">
            <v>2009</v>
          </cell>
          <cell r="B11250" t="str">
            <v>Brandon Rush</v>
          </cell>
          <cell r="D11250" t="str">
            <v>IND</v>
          </cell>
          <cell r="F11250">
            <v>9</v>
          </cell>
          <cell r="G11250">
            <v>1799160</v>
          </cell>
          <cell r="H11250">
            <v>1800</v>
          </cell>
        </row>
        <row r="11251">
          <cell r="A11251">
            <v>2009</v>
          </cell>
          <cell r="B11251" t="str">
            <v>Travis Diener</v>
          </cell>
          <cell r="D11251" t="str">
            <v>IND</v>
          </cell>
          <cell r="F11251">
            <v>13.7</v>
          </cell>
          <cell r="G11251">
            <v>1620000</v>
          </cell>
          <cell r="H11251">
            <v>720.5</v>
          </cell>
        </row>
        <row r="11252">
          <cell r="A11252">
            <v>2009</v>
          </cell>
          <cell r="B11252" t="str">
            <v>Roy Hibbert</v>
          </cell>
          <cell r="D11252" t="str">
            <v>IND</v>
          </cell>
          <cell r="F11252">
            <v>16.100000000000001</v>
          </cell>
          <cell r="G11252">
            <v>1465400</v>
          </cell>
          <cell r="H11252">
            <v>1008</v>
          </cell>
        </row>
        <row r="11253">
          <cell r="A11253">
            <v>2009</v>
          </cell>
          <cell r="B11253" t="str">
            <v>Stephen Graham</v>
          </cell>
          <cell r="D11253" t="str">
            <v>IND</v>
          </cell>
          <cell r="F11253">
            <v>8.5</v>
          </cell>
          <cell r="G11253">
            <v>826269</v>
          </cell>
          <cell r="H11253">
            <v>686.4</v>
          </cell>
        </row>
        <row r="11254">
          <cell r="A11254">
            <v>2009</v>
          </cell>
          <cell r="B11254" t="str">
            <v>Josh McRoberts</v>
          </cell>
          <cell r="D11254" t="str">
            <v>IND</v>
          </cell>
          <cell r="F11254">
            <v>12.5</v>
          </cell>
          <cell r="G11254">
            <v>711517</v>
          </cell>
          <cell r="H11254">
            <v>280.5</v>
          </cell>
        </row>
        <row r="11255">
          <cell r="A11255">
            <v>2009</v>
          </cell>
          <cell r="B11255" t="str">
            <v>Baron Davis</v>
          </cell>
          <cell r="D11255" t="str">
            <v>LAC</v>
          </cell>
          <cell r="F11255">
            <v>14.5</v>
          </cell>
          <cell r="G11255">
            <v>11250000</v>
          </cell>
          <cell r="H11255">
            <v>2249</v>
          </cell>
        </row>
        <row r="11256">
          <cell r="A11256">
            <v>2009</v>
          </cell>
          <cell r="B11256" t="str">
            <v>Marcus Camby</v>
          </cell>
          <cell r="D11256" t="str">
            <v>LAC</v>
          </cell>
          <cell r="F11256">
            <v>18.7</v>
          </cell>
          <cell r="G11256">
            <v>10000000</v>
          </cell>
          <cell r="H11256">
            <v>1922</v>
          </cell>
        </row>
        <row r="11257">
          <cell r="A11257">
            <v>2009</v>
          </cell>
          <cell r="B11257" t="str">
            <v>Chris Kaman</v>
          </cell>
          <cell r="D11257" t="str">
            <v>LAC</v>
          </cell>
          <cell r="F11257">
            <v>14.4</v>
          </cell>
          <cell r="G11257">
            <v>9500000</v>
          </cell>
          <cell r="H11257">
            <v>920.69999999999993</v>
          </cell>
        </row>
        <row r="11258">
          <cell r="A11258">
            <v>2009</v>
          </cell>
          <cell r="B11258" t="str">
            <v>Cuttino Mobley</v>
          </cell>
          <cell r="D11258" t="str">
            <v>LAC</v>
          </cell>
          <cell r="F11258">
            <v>10.3</v>
          </cell>
          <cell r="G11258">
            <v>9100000</v>
          </cell>
          <cell r="H11258">
            <v>365.20000000000005</v>
          </cell>
        </row>
        <row r="11259">
          <cell r="A11259">
            <v>2009</v>
          </cell>
          <cell r="B11259" t="str">
            <v>Eric Gordon</v>
          </cell>
          <cell r="D11259" t="str">
            <v>LAC</v>
          </cell>
          <cell r="F11259">
            <v>14.9</v>
          </cell>
          <cell r="G11259">
            <v>2623200</v>
          </cell>
          <cell r="H11259">
            <v>2675.3999999999996</v>
          </cell>
        </row>
        <row r="11260">
          <cell r="A11260">
            <v>2009</v>
          </cell>
          <cell r="B11260" t="str">
            <v>Ricky Davis</v>
          </cell>
          <cell r="D11260" t="str">
            <v>LAC</v>
          </cell>
          <cell r="F11260">
            <v>7.1</v>
          </cell>
          <cell r="G11260">
            <v>2300000</v>
          </cell>
          <cell r="H11260">
            <v>784.80000000000007</v>
          </cell>
        </row>
        <row r="11261">
          <cell r="A11261">
            <v>2009</v>
          </cell>
          <cell r="B11261" t="str">
            <v>Al Thornton</v>
          </cell>
          <cell r="D11261" t="str">
            <v>LAC</v>
          </cell>
          <cell r="F11261">
            <v>12.6</v>
          </cell>
          <cell r="G11261">
            <v>1776240</v>
          </cell>
          <cell r="H11261">
            <v>2655.4</v>
          </cell>
        </row>
        <row r="11262">
          <cell r="A11262">
            <v>2009</v>
          </cell>
          <cell r="B11262" t="str">
            <v>Brian Skinner</v>
          </cell>
          <cell r="D11262" t="str">
            <v>LAC</v>
          </cell>
          <cell r="F11262">
            <v>10.6</v>
          </cell>
          <cell r="G11262">
            <v>1262275</v>
          </cell>
          <cell r="H11262">
            <v>841.5</v>
          </cell>
        </row>
        <row r="11263">
          <cell r="A11263">
            <v>2009</v>
          </cell>
          <cell r="B11263" t="str">
            <v>Steve Novak</v>
          </cell>
          <cell r="D11263" t="str">
            <v>LAC</v>
          </cell>
          <cell r="F11263">
            <v>13.5</v>
          </cell>
          <cell r="G11263">
            <v>797581</v>
          </cell>
          <cell r="H11263">
            <v>1164.3999999999999</v>
          </cell>
        </row>
        <row r="11264">
          <cell r="A11264">
            <v>2009</v>
          </cell>
          <cell r="B11264" t="str">
            <v>Fred Jones</v>
          </cell>
          <cell r="D11264" t="str">
            <v>LAC</v>
          </cell>
          <cell r="F11264">
            <v>10.4</v>
          </cell>
          <cell r="G11264">
            <v>622531</v>
          </cell>
          <cell r="H11264">
            <v>1497.6000000000001</v>
          </cell>
        </row>
        <row r="11265">
          <cell r="A11265">
            <v>2009</v>
          </cell>
          <cell r="B11265" t="str">
            <v>DeAndre Jordan</v>
          </cell>
          <cell r="D11265" t="str">
            <v>LAC</v>
          </cell>
          <cell r="F11265">
            <v>14.1</v>
          </cell>
          <cell r="G11265">
            <v>550000</v>
          </cell>
          <cell r="H11265">
            <v>768.5</v>
          </cell>
        </row>
        <row r="11266">
          <cell r="A11266">
            <v>2009</v>
          </cell>
          <cell r="B11266" t="str">
            <v>Mike Taylor</v>
          </cell>
          <cell r="D11266" t="str">
            <v>LAC</v>
          </cell>
          <cell r="F11266">
            <v>10.1</v>
          </cell>
          <cell r="G11266">
            <v>500000</v>
          </cell>
          <cell r="H11266">
            <v>770.1</v>
          </cell>
        </row>
        <row r="11267">
          <cell r="A11267">
            <v>2009</v>
          </cell>
          <cell r="B11267" t="str">
            <v>Paul Davis</v>
          </cell>
          <cell r="D11267" t="str">
            <v>LAC</v>
          </cell>
          <cell r="F11267">
            <v>10.7</v>
          </cell>
          <cell r="G11267">
            <v>328416</v>
          </cell>
          <cell r="H11267">
            <v>321.3</v>
          </cell>
        </row>
        <row r="11268">
          <cell r="A11268">
            <v>2009</v>
          </cell>
          <cell r="B11268" t="str">
            <v>Kobe Bryant</v>
          </cell>
          <cell r="D11268" t="str">
            <v>LAL</v>
          </cell>
          <cell r="F11268">
            <v>24.4</v>
          </cell>
          <cell r="G11268">
            <v>21262500</v>
          </cell>
          <cell r="H11268">
            <v>2960.2000000000003</v>
          </cell>
        </row>
        <row r="11269">
          <cell r="A11269">
            <v>2009</v>
          </cell>
          <cell r="B11269" t="str">
            <v>Pau Gasol</v>
          </cell>
          <cell r="D11269" t="str">
            <v>LAL</v>
          </cell>
          <cell r="F11269">
            <v>22.2</v>
          </cell>
          <cell r="G11269">
            <v>15106000</v>
          </cell>
          <cell r="H11269">
            <v>2997</v>
          </cell>
        </row>
        <row r="11270">
          <cell r="A11270">
            <v>2009</v>
          </cell>
          <cell r="B11270" t="str">
            <v>Lamar Odom</v>
          </cell>
          <cell r="D11270" t="str">
            <v>LAL</v>
          </cell>
          <cell r="F11270">
            <v>16.600000000000001</v>
          </cell>
          <cell r="G11270">
            <v>14148596</v>
          </cell>
          <cell r="H11270">
            <v>2316.6</v>
          </cell>
        </row>
        <row r="11271">
          <cell r="A11271">
            <v>2009</v>
          </cell>
          <cell r="B11271" t="str">
            <v>Derek Fisher</v>
          </cell>
          <cell r="D11271" t="str">
            <v>LAL</v>
          </cell>
          <cell r="F11271">
            <v>12.1</v>
          </cell>
          <cell r="G11271">
            <v>4700000</v>
          </cell>
          <cell r="H11271">
            <v>2443.6</v>
          </cell>
        </row>
        <row r="11272">
          <cell r="A11272">
            <v>2009</v>
          </cell>
          <cell r="B11272" t="str">
            <v>Sasha Vujačić</v>
          </cell>
          <cell r="D11272" t="str">
            <v>LAL</v>
          </cell>
          <cell r="F11272">
            <v>12.6</v>
          </cell>
          <cell r="G11272">
            <v>4524887</v>
          </cell>
          <cell r="H11272">
            <v>1296</v>
          </cell>
        </row>
        <row r="11273">
          <cell r="A11273">
            <v>2009</v>
          </cell>
          <cell r="B11273" t="str">
            <v>Luke Walton</v>
          </cell>
          <cell r="D11273" t="str">
            <v>LAL</v>
          </cell>
          <cell r="F11273">
            <v>11.3</v>
          </cell>
          <cell r="G11273">
            <v>4420000</v>
          </cell>
          <cell r="H11273">
            <v>1163.5</v>
          </cell>
        </row>
        <row r="11274">
          <cell r="A11274">
            <v>2009</v>
          </cell>
          <cell r="B11274" t="str">
            <v>Trevor Ariza</v>
          </cell>
          <cell r="D11274" t="str">
            <v>LAL</v>
          </cell>
          <cell r="F11274">
            <v>15.5</v>
          </cell>
          <cell r="G11274">
            <v>3100000</v>
          </cell>
          <cell r="H11274">
            <v>2000.8</v>
          </cell>
        </row>
        <row r="11275">
          <cell r="A11275">
            <v>2009</v>
          </cell>
          <cell r="B11275" t="str">
            <v>Andrew Bynum</v>
          </cell>
          <cell r="D11275" t="str">
            <v>LAL</v>
          </cell>
          <cell r="F11275">
            <v>20</v>
          </cell>
          <cell r="G11275">
            <v>2769300</v>
          </cell>
          <cell r="H11275">
            <v>1445</v>
          </cell>
        </row>
        <row r="11276">
          <cell r="A11276">
            <v>2009</v>
          </cell>
          <cell r="B11276" t="str">
            <v>Chris Mihm</v>
          </cell>
          <cell r="D11276" t="str">
            <v>LAL</v>
          </cell>
          <cell r="F11276">
            <v>10</v>
          </cell>
          <cell r="G11276">
            <v>2500000</v>
          </cell>
          <cell r="H11276">
            <v>104.39999999999999</v>
          </cell>
        </row>
        <row r="11277">
          <cell r="A11277">
            <v>2009</v>
          </cell>
          <cell r="B11277" t="str">
            <v>D.J. Mbenga</v>
          </cell>
          <cell r="D11277" t="str">
            <v>LAL</v>
          </cell>
          <cell r="F11277">
            <v>13.9</v>
          </cell>
          <cell r="G11277">
            <v>1971941</v>
          </cell>
          <cell r="H11277">
            <v>181.70000000000002</v>
          </cell>
        </row>
        <row r="11278">
          <cell r="A11278">
            <v>2009</v>
          </cell>
          <cell r="B11278" t="str">
            <v>Jordan Farmar</v>
          </cell>
          <cell r="D11278" t="str">
            <v>LAL</v>
          </cell>
          <cell r="F11278">
            <v>9.9</v>
          </cell>
          <cell r="G11278">
            <v>1080000</v>
          </cell>
          <cell r="H11278">
            <v>1189.5</v>
          </cell>
        </row>
        <row r="11279">
          <cell r="A11279">
            <v>2009</v>
          </cell>
          <cell r="B11279" t="str">
            <v>Josh Powell</v>
          </cell>
          <cell r="D11279" t="str">
            <v>LAL</v>
          </cell>
          <cell r="F11279">
            <v>9.9</v>
          </cell>
          <cell r="G11279">
            <v>854957</v>
          </cell>
          <cell r="H11279">
            <v>702</v>
          </cell>
        </row>
        <row r="11280">
          <cell r="A11280">
            <v>2009</v>
          </cell>
          <cell r="B11280" t="str">
            <v>Darius Miles</v>
          </cell>
          <cell r="D11280" t="str">
            <v>MEM</v>
          </cell>
          <cell r="F11280">
            <v>16.100000000000001</v>
          </cell>
          <cell r="G11280">
            <v>9000000</v>
          </cell>
          <cell r="H11280">
            <v>299.20000000000005</v>
          </cell>
        </row>
        <row r="11281">
          <cell r="A11281">
            <v>2009</v>
          </cell>
          <cell r="B11281" t="str">
            <v>Darko Miličić</v>
          </cell>
          <cell r="D11281" t="str">
            <v>MEM</v>
          </cell>
          <cell r="F11281">
            <v>13.8</v>
          </cell>
          <cell r="G11281">
            <v>7020000</v>
          </cell>
          <cell r="H11281">
            <v>1037</v>
          </cell>
        </row>
        <row r="11282">
          <cell r="A11282">
            <v>2009</v>
          </cell>
          <cell r="B11282" t="str">
            <v>Marko Jaric</v>
          </cell>
          <cell r="D11282" t="str">
            <v>MEM</v>
          </cell>
          <cell r="F11282">
            <v>7.3</v>
          </cell>
          <cell r="G11282">
            <v>6575000</v>
          </cell>
          <cell r="H11282">
            <v>604.20000000000005</v>
          </cell>
        </row>
        <row r="11283">
          <cell r="A11283">
            <v>2009</v>
          </cell>
          <cell r="B11283" t="str">
            <v>Greg Buckner</v>
          </cell>
          <cell r="D11283" t="str">
            <v>MEM</v>
          </cell>
          <cell r="F11283">
            <v>6.3</v>
          </cell>
          <cell r="G11283">
            <v>4010005</v>
          </cell>
          <cell r="H11283">
            <v>875.7</v>
          </cell>
        </row>
        <row r="11284">
          <cell r="A11284">
            <v>2009</v>
          </cell>
          <cell r="B11284" t="str">
            <v>O.J. Mayo</v>
          </cell>
          <cell r="D11284" t="str">
            <v>MEM</v>
          </cell>
          <cell r="F11284">
            <v>14.2</v>
          </cell>
          <cell r="G11284">
            <v>3875040</v>
          </cell>
          <cell r="H11284">
            <v>3116</v>
          </cell>
        </row>
        <row r="11285">
          <cell r="A11285">
            <v>2009</v>
          </cell>
          <cell r="B11285" t="str">
            <v>Mike Conley</v>
          </cell>
          <cell r="D11285" t="str">
            <v>MEM</v>
          </cell>
          <cell r="F11285">
            <v>14.3</v>
          </cell>
          <cell r="G11285">
            <v>3630480</v>
          </cell>
          <cell r="H11285">
            <v>2509.2000000000003</v>
          </cell>
        </row>
        <row r="11286">
          <cell r="A11286">
            <v>2009</v>
          </cell>
          <cell r="B11286" t="str">
            <v>Marc Gasol</v>
          </cell>
          <cell r="D11286" t="str">
            <v>MEM</v>
          </cell>
          <cell r="F11286">
            <v>16.7</v>
          </cell>
          <cell r="G11286">
            <v>3093333</v>
          </cell>
          <cell r="H11286">
            <v>2517.4</v>
          </cell>
        </row>
        <row r="11287">
          <cell r="A11287">
            <v>2009</v>
          </cell>
          <cell r="B11287" t="str">
            <v>Rudy Gay</v>
          </cell>
          <cell r="D11287" t="str">
            <v>MEM</v>
          </cell>
          <cell r="F11287">
            <v>15.3</v>
          </cell>
          <cell r="G11287">
            <v>2579400</v>
          </cell>
          <cell r="H11287">
            <v>2946.7</v>
          </cell>
        </row>
        <row r="11288">
          <cell r="A11288">
            <v>2009</v>
          </cell>
          <cell r="B11288" t="str">
            <v>Hakim Warrick</v>
          </cell>
          <cell r="D11288" t="str">
            <v>MEM</v>
          </cell>
          <cell r="F11288">
            <v>16.899999999999999</v>
          </cell>
          <cell r="G11288">
            <v>2119102</v>
          </cell>
          <cell r="H11288">
            <v>2025.3999999999999</v>
          </cell>
        </row>
        <row r="11289">
          <cell r="A11289">
            <v>2009</v>
          </cell>
          <cell r="B11289" t="str">
            <v>Hamed Haddadi</v>
          </cell>
          <cell r="D11289" t="str">
            <v>MEM</v>
          </cell>
          <cell r="F11289">
            <v>19.7</v>
          </cell>
          <cell r="G11289">
            <v>1572221</v>
          </cell>
          <cell r="H11289">
            <v>119.7</v>
          </cell>
        </row>
        <row r="11290">
          <cell r="A11290">
            <v>2009</v>
          </cell>
          <cell r="B11290" t="str">
            <v>Darrell Arthur</v>
          </cell>
          <cell r="D11290" t="str">
            <v>MEM</v>
          </cell>
          <cell r="F11290">
            <v>11.3</v>
          </cell>
          <cell r="G11290">
            <v>977160</v>
          </cell>
          <cell r="H11290">
            <v>1466.8</v>
          </cell>
        </row>
        <row r="11291">
          <cell r="A11291">
            <v>2009</v>
          </cell>
          <cell r="B11291" t="str">
            <v>Quinton Ross</v>
          </cell>
          <cell r="D11291" t="str">
            <v>MEM</v>
          </cell>
          <cell r="F11291">
            <v>6.9</v>
          </cell>
          <cell r="G11291">
            <v>854957</v>
          </cell>
          <cell r="H11291">
            <v>1162.8000000000002</v>
          </cell>
        </row>
        <row r="11292">
          <cell r="A11292">
            <v>2009</v>
          </cell>
          <cell r="B11292" t="str">
            <v>Chris Quinn</v>
          </cell>
          <cell r="D11292" t="str">
            <v>MIA</v>
          </cell>
          <cell r="F11292">
            <v>12.9</v>
          </cell>
          <cell r="H11292">
            <v>963.6</v>
          </cell>
        </row>
        <row r="11293">
          <cell r="A11293">
            <v>2009</v>
          </cell>
          <cell r="B11293" t="str">
            <v>Michael Beasley</v>
          </cell>
          <cell r="D11293" t="str">
            <v>MIA</v>
          </cell>
          <cell r="F11293">
            <v>17.2</v>
          </cell>
          <cell r="H11293">
            <v>2008.8</v>
          </cell>
        </row>
        <row r="11294">
          <cell r="A11294">
            <v>2009</v>
          </cell>
          <cell r="B11294" t="str">
            <v>Joel Anthony</v>
          </cell>
          <cell r="D11294" t="str">
            <v>MIA</v>
          </cell>
          <cell r="F11294">
            <v>9.3000000000000007</v>
          </cell>
          <cell r="H11294">
            <v>1046.5</v>
          </cell>
        </row>
        <row r="11295">
          <cell r="A11295">
            <v>2009</v>
          </cell>
          <cell r="B11295" t="str">
            <v>James Jones</v>
          </cell>
          <cell r="D11295" t="str">
            <v>MIA</v>
          </cell>
          <cell r="F11295">
            <v>8.4</v>
          </cell>
          <cell r="H11295">
            <v>632</v>
          </cell>
        </row>
        <row r="11296">
          <cell r="A11296">
            <v>2009</v>
          </cell>
          <cell r="B11296" t="str">
            <v>Mario Chalmers</v>
          </cell>
          <cell r="D11296" t="str">
            <v>MIA</v>
          </cell>
          <cell r="F11296">
            <v>13.3</v>
          </cell>
          <cell r="H11296">
            <v>2624</v>
          </cell>
        </row>
        <row r="11297">
          <cell r="A11297">
            <v>2009</v>
          </cell>
          <cell r="B11297" t="str">
            <v>Daequan Cook</v>
          </cell>
          <cell r="D11297" t="str">
            <v>MIA</v>
          </cell>
          <cell r="F11297">
            <v>10.3</v>
          </cell>
          <cell r="H11297">
            <v>1830</v>
          </cell>
        </row>
        <row r="11298">
          <cell r="A11298">
            <v>2009</v>
          </cell>
          <cell r="B11298" t="str">
            <v>Dorell Wright</v>
          </cell>
          <cell r="D11298" t="str">
            <v>MIA</v>
          </cell>
          <cell r="F11298">
            <v>3.7</v>
          </cell>
          <cell r="H11298">
            <v>73.199999999999989</v>
          </cell>
        </row>
        <row r="11299">
          <cell r="A11299">
            <v>2009</v>
          </cell>
          <cell r="B11299" t="str">
            <v>Mark Blount</v>
          </cell>
          <cell r="D11299" t="str">
            <v>MIA</v>
          </cell>
          <cell r="F11299">
            <v>8.6999999999999993</v>
          </cell>
          <cell r="H11299">
            <v>208</v>
          </cell>
        </row>
        <row r="11300">
          <cell r="A11300">
            <v>2009</v>
          </cell>
          <cell r="B11300" t="str">
            <v>Yakhouba Diawara</v>
          </cell>
          <cell r="D11300" t="str">
            <v>MIA</v>
          </cell>
          <cell r="F11300">
            <v>6.4</v>
          </cell>
          <cell r="H11300">
            <v>850.5</v>
          </cell>
        </row>
        <row r="11301">
          <cell r="A11301">
            <v>2009</v>
          </cell>
          <cell r="B11301" t="str">
            <v>Udonis Haslem</v>
          </cell>
          <cell r="D11301" t="str">
            <v>MIA</v>
          </cell>
          <cell r="F11301">
            <v>13.1</v>
          </cell>
          <cell r="H11301">
            <v>2557.5</v>
          </cell>
        </row>
        <row r="11302">
          <cell r="A11302">
            <v>2009</v>
          </cell>
          <cell r="B11302" t="str">
            <v>Jamaal Magloire</v>
          </cell>
          <cell r="D11302" t="str">
            <v>MIA</v>
          </cell>
          <cell r="F11302">
            <v>10.6</v>
          </cell>
          <cell r="H11302">
            <v>709.5</v>
          </cell>
        </row>
        <row r="11303">
          <cell r="A11303">
            <v>2009</v>
          </cell>
          <cell r="B11303" t="str">
            <v>Dwyane Wade</v>
          </cell>
          <cell r="D11303" t="str">
            <v>MIA</v>
          </cell>
          <cell r="F11303">
            <v>30.4</v>
          </cell>
          <cell r="H11303">
            <v>3049.4</v>
          </cell>
        </row>
        <row r="11304">
          <cell r="A11304">
            <v>2009</v>
          </cell>
          <cell r="B11304" t="str">
            <v>Michael Redd</v>
          </cell>
          <cell r="D11304" t="str">
            <v>MIL</v>
          </cell>
          <cell r="F11304">
            <v>17.899999999999999</v>
          </cell>
          <cell r="G11304">
            <v>15780000</v>
          </cell>
          <cell r="H11304">
            <v>1204.5</v>
          </cell>
        </row>
        <row r="11305">
          <cell r="A11305">
            <v>2009</v>
          </cell>
          <cell r="B11305" t="str">
            <v>Richard Jefferson</v>
          </cell>
          <cell r="D11305" t="str">
            <v>MIL</v>
          </cell>
          <cell r="F11305">
            <v>15.4</v>
          </cell>
          <cell r="G11305">
            <v>13200000</v>
          </cell>
          <cell r="H11305">
            <v>2935.6</v>
          </cell>
        </row>
        <row r="11306">
          <cell r="A11306">
            <v>2009</v>
          </cell>
          <cell r="B11306" t="str">
            <v>Luke Ridnour</v>
          </cell>
          <cell r="D11306" t="str">
            <v>MIL</v>
          </cell>
          <cell r="F11306">
            <v>12.9</v>
          </cell>
          <cell r="G11306">
            <v>6500000</v>
          </cell>
          <cell r="H11306">
            <v>2030.3999999999999</v>
          </cell>
        </row>
        <row r="11307">
          <cell r="A11307">
            <v>2009</v>
          </cell>
          <cell r="B11307" t="str">
            <v>Andrew Bogut</v>
          </cell>
          <cell r="D11307" t="str">
            <v>MIL</v>
          </cell>
          <cell r="F11307">
            <v>16.2</v>
          </cell>
          <cell r="G11307">
            <v>6294310</v>
          </cell>
          <cell r="H11307">
            <v>1123.2</v>
          </cell>
        </row>
        <row r="11308">
          <cell r="A11308">
            <v>2009</v>
          </cell>
          <cell r="B11308" t="str">
            <v>Dan Gadzuric</v>
          </cell>
          <cell r="D11308" t="str">
            <v>MIL</v>
          </cell>
          <cell r="F11308">
            <v>12.2</v>
          </cell>
          <cell r="G11308">
            <v>6250195</v>
          </cell>
          <cell r="H11308">
            <v>938</v>
          </cell>
        </row>
        <row r="11309">
          <cell r="A11309">
            <v>2009</v>
          </cell>
          <cell r="B11309" t="str">
            <v>Damon Jones</v>
          </cell>
          <cell r="D11309" t="str">
            <v>MIL</v>
          </cell>
          <cell r="F11309">
            <v>6.2</v>
          </cell>
          <cell r="G11309">
            <v>4460186</v>
          </cell>
          <cell r="H11309">
            <v>108</v>
          </cell>
        </row>
        <row r="11310">
          <cell r="A11310">
            <v>2009</v>
          </cell>
          <cell r="B11310" t="str">
            <v>Charlie Villanueva</v>
          </cell>
          <cell r="D11310" t="str">
            <v>MIL</v>
          </cell>
          <cell r="F11310">
            <v>18.600000000000001</v>
          </cell>
          <cell r="G11310">
            <v>3448050</v>
          </cell>
          <cell r="H11310">
            <v>2098.1999999999998</v>
          </cell>
        </row>
        <row r="11311">
          <cell r="A11311">
            <v>2009</v>
          </cell>
          <cell r="B11311" t="str">
            <v>Charlie Bell</v>
          </cell>
          <cell r="D11311" t="str">
            <v>MIL</v>
          </cell>
          <cell r="F11311">
            <v>9.8000000000000007</v>
          </cell>
          <cell r="G11311">
            <v>3354480</v>
          </cell>
          <cell r="H11311">
            <v>1785</v>
          </cell>
        </row>
        <row r="11312">
          <cell r="A11312">
            <v>2009</v>
          </cell>
          <cell r="B11312" t="str">
            <v>Joe Alexander</v>
          </cell>
          <cell r="D11312" t="str">
            <v>MIL</v>
          </cell>
          <cell r="F11312">
            <v>10.1</v>
          </cell>
          <cell r="G11312">
            <v>2403120</v>
          </cell>
          <cell r="H11312">
            <v>713.9</v>
          </cell>
        </row>
        <row r="11313">
          <cell r="A11313">
            <v>2009</v>
          </cell>
          <cell r="B11313" t="str">
            <v>Francisco Elson</v>
          </cell>
          <cell r="D11313" t="str">
            <v>MIL</v>
          </cell>
          <cell r="F11313">
            <v>10.3</v>
          </cell>
          <cell r="G11313">
            <v>1700000</v>
          </cell>
          <cell r="H11313">
            <v>979.40000000000009</v>
          </cell>
        </row>
        <row r="11314">
          <cell r="A11314">
            <v>2009</v>
          </cell>
          <cell r="B11314" t="str">
            <v>Malik Allen</v>
          </cell>
          <cell r="D11314" t="str">
            <v>MIL</v>
          </cell>
          <cell r="F11314">
            <v>7.3</v>
          </cell>
          <cell r="G11314">
            <v>1300000</v>
          </cell>
          <cell r="H11314">
            <v>578.20000000000005</v>
          </cell>
        </row>
        <row r="11315">
          <cell r="A11315">
            <v>2009</v>
          </cell>
          <cell r="B11315" t="str">
            <v>Ramon Sessions</v>
          </cell>
          <cell r="D11315" t="str">
            <v>MIL</v>
          </cell>
          <cell r="F11315">
            <v>17.600000000000001</v>
          </cell>
          <cell r="G11315">
            <v>722517</v>
          </cell>
          <cell r="H11315">
            <v>2172.5</v>
          </cell>
        </row>
        <row r="11316">
          <cell r="A11316">
            <v>2009</v>
          </cell>
          <cell r="B11316" t="str">
            <v>Eddie Gill</v>
          </cell>
          <cell r="D11316" t="str">
            <v>MIL</v>
          </cell>
          <cell r="F11316">
            <v>15.5</v>
          </cell>
          <cell r="G11316">
            <v>387613</v>
          </cell>
          <cell r="H11316">
            <v>43.2</v>
          </cell>
        </row>
        <row r="11317">
          <cell r="A11317">
            <v>2009</v>
          </cell>
          <cell r="B11317" t="str">
            <v>Luc Mbah</v>
          </cell>
          <cell r="D11317" t="str">
            <v>MIL</v>
          </cell>
          <cell r="F11317">
            <v>12.3</v>
          </cell>
          <cell r="H11317">
            <v>2115.6</v>
          </cell>
        </row>
        <row r="11318">
          <cell r="A11318">
            <v>2009</v>
          </cell>
          <cell r="B11318" t="str">
            <v>Al Jefferson</v>
          </cell>
          <cell r="D11318" t="str">
            <v>MIN</v>
          </cell>
          <cell r="F11318">
            <v>23.1</v>
          </cell>
          <cell r="G11318">
            <v>11000000</v>
          </cell>
          <cell r="H11318">
            <v>1835.0000000000002</v>
          </cell>
        </row>
        <row r="11319">
          <cell r="A11319">
            <v>2009</v>
          </cell>
          <cell r="B11319" t="str">
            <v>Mike Miller</v>
          </cell>
          <cell r="D11319" t="str">
            <v>MIN</v>
          </cell>
          <cell r="F11319">
            <v>13.8</v>
          </cell>
          <cell r="G11319">
            <v>9028575</v>
          </cell>
          <cell r="H11319">
            <v>2357.8999999999996</v>
          </cell>
        </row>
        <row r="11320">
          <cell r="A11320">
            <v>2009</v>
          </cell>
          <cell r="B11320" t="str">
            <v>Brian Cardinal</v>
          </cell>
          <cell r="D11320" t="str">
            <v>MIN</v>
          </cell>
          <cell r="F11320">
            <v>8.1</v>
          </cell>
          <cell r="G11320">
            <v>6300000</v>
          </cell>
          <cell r="H11320">
            <v>908.8</v>
          </cell>
        </row>
        <row r="11321">
          <cell r="A11321">
            <v>2009</v>
          </cell>
          <cell r="B11321" t="str">
            <v>Jason Collins</v>
          </cell>
          <cell r="D11321" t="str">
            <v>MIN</v>
          </cell>
          <cell r="F11321">
            <v>3.3</v>
          </cell>
          <cell r="G11321">
            <v>6200000</v>
          </cell>
          <cell r="H11321">
            <v>421.59999999999997</v>
          </cell>
        </row>
        <row r="11322">
          <cell r="A11322">
            <v>2009</v>
          </cell>
          <cell r="B11322" t="str">
            <v>Ryan Gomes</v>
          </cell>
          <cell r="D11322" t="str">
            <v>MIN</v>
          </cell>
          <cell r="F11322">
            <v>12.5</v>
          </cell>
          <cell r="G11322">
            <v>3650000</v>
          </cell>
          <cell r="H11322">
            <v>2615.7999999999997</v>
          </cell>
        </row>
        <row r="11323">
          <cell r="A11323">
            <v>2009</v>
          </cell>
          <cell r="B11323" t="str">
            <v>Kevin Love</v>
          </cell>
          <cell r="D11323" t="str">
            <v>MIN</v>
          </cell>
          <cell r="F11323">
            <v>18.3</v>
          </cell>
          <cell r="G11323">
            <v>3163680</v>
          </cell>
          <cell r="H11323">
            <v>2049.3000000000002</v>
          </cell>
        </row>
        <row r="11324">
          <cell r="A11324">
            <v>2009</v>
          </cell>
          <cell r="B11324" t="str">
            <v>Randy Foye</v>
          </cell>
          <cell r="D11324" t="str">
            <v>MIN</v>
          </cell>
          <cell r="F11324">
            <v>13.7</v>
          </cell>
          <cell r="G11324">
            <v>2815560</v>
          </cell>
          <cell r="H11324">
            <v>2492</v>
          </cell>
        </row>
        <row r="11325">
          <cell r="A11325">
            <v>2009</v>
          </cell>
          <cell r="B11325" t="str">
            <v>Corey Brewer</v>
          </cell>
          <cell r="D11325" t="str">
            <v>MIN</v>
          </cell>
          <cell r="F11325">
            <v>11.2</v>
          </cell>
          <cell r="G11325">
            <v>2725920</v>
          </cell>
          <cell r="H11325">
            <v>307.5</v>
          </cell>
        </row>
        <row r="11326">
          <cell r="A11326">
            <v>2009</v>
          </cell>
          <cell r="B11326" t="str">
            <v>Mark Madsen</v>
          </cell>
          <cell r="D11326" t="str">
            <v>MIN</v>
          </cell>
          <cell r="F11326">
            <v>-0.1</v>
          </cell>
          <cell r="G11326">
            <v>2630000</v>
          </cell>
          <cell r="H11326">
            <v>115.89999999999999</v>
          </cell>
        </row>
        <row r="11327">
          <cell r="A11327">
            <v>2009</v>
          </cell>
          <cell r="B11327" t="str">
            <v>Craig Smith</v>
          </cell>
          <cell r="D11327" t="str">
            <v>MIN</v>
          </cell>
          <cell r="F11327">
            <v>16.899999999999999</v>
          </cell>
          <cell r="G11327">
            <v>2500000</v>
          </cell>
          <cell r="H11327">
            <v>1457.8</v>
          </cell>
        </row>
        <row r="11328">
          <cell r="A11328">
            <v>2009</v>
          </cell>
          <cell r="B11328" t="str">
            <v>Sebastian Telfair</v>
          </cell>
          <cell r="D11328" t="str">
            <v>MIN</v>
          </cell>
          <cell r="F11328">
            <v>10.8</v>
          </cell>
          <cell r="G11328">
            <v>2300000</v>
          </cell>
          <cell r="H11328">
            <v>2092.5</v>
          </cell>
        </row>
        <row r="11329">
          <cell r="A11329">
            <v>2009</v>
          </cell>
          <cell r="B11329" t="str">
            <v>Rodney Carney</v>
          </cell>
          <cell r="D11329" t="str">
            <v>MIN</v>
          </cell>
          <cell r="F11329">
            <v>12.1</v>
          </cell>
          <cell r="G11329">
            <v>1655760</v>
          </cell>
          <cell r="H11329">
            <v>1199.3</v>
          </cell>
        </row>
        <row r="11330">
          <cell r="A11330">
            <v>2009</v>
          </cell>
          <cell r="B11330" t="str">
            <v>Kevin Ollie</v>
          </cell>
          <cell r="D11330" t="str">
            <v>MIN</v>
          </cell>
          <cell r="F11330">
            <v>9.9</v>
          </cell>
          <cell r="G11330">
            <v>1262275</v>
          </cell>
          <cell r="H11330">
            <v>850</v>
          </cell>
        </row>
        <row r="11331">
          <cell r="A11331">
            <v>2009</v>
          </cell>
          <cell r="B11331" t="str">
            <v>Vince Carter</v>
          </cell>
          <cell r="D11331" t="str">
            <v>NJN</v>
          </cell>
          <cell r="F11331">
            <v>19.3</v>
          </cell>
          <cell r="G11331">
            <v>14724125</v>
          </cell>
          <cell r="H11331">
            <v>2944</v>
          </cell>
        </row>
        <row r="11332">
          <cell r="A11332">
            <v>2009</v>
          </cell>
          <cell r="B11332" t="str">
            <v>Bobby Simmons</v>
          </cell>
          <cell r="D11332" t="str">
            <v>NJN</v>
          </cell>
          <cell r="F11332">
            <v>12</v>
          </cell>
          <cell r="G11332">
            <v>10602667</v>
          </cell>
          <cell r="H11332">
            <v>1732.3999999999999</v>
          </cell>
        </row>
        <row r="11333">
          <cell r="A11333">
            <v>2009</v>
          </cell>
          <cell r="B11333" t="str">
            <v>Devin Harris</v>
          </cell>
          <cell r="D11333" t="str">
            <v>NJN</v>
          </cell>
          <cell r="F11333">
            <v>21.6</v>
          </cell>
          <cell r="G11333">
            <v>7800000</v>
          </cell>
          <cell r="H11333">
            <v>2490.9</v>
          </cell>
        </row>
        <row r="11334">
          <cell r="A11334">
            <v>2009</v>
          </cell>
          <cell r="B11334" t="str">
            <v>Trenton Hassell</v>
          </cell>
          <cell r="D11334" t="str">
            <v>NJN</v>
          </cell>
          <cell r="F11334">
            <v>7.2</v>
          </cell>
          <cell r="G11334">
            <v>4350000</v>
          </cell>
          <cell r="H11334">
            <v>1091.8000000000002</v>
          </cell>
        </row>
        <row r="11335">
          <cell r="A11335">
            <v>2009</v>
          </cell>
          <cell r="B11335" t="str">
            <v>Keyon Dooling</v>
          </cell>
          <cell r="D11335" t="str">
            <v>NJN</v>
          </cell>
          <cell r="F11335">
            <v>13.6</v>
          </cell>
          <cell r="G11335">
            <v>3300000</v>
          </cell>
          <cell r="H11335">
            <v>2071.2999999999997</v>
          </cell>
        </row>
        <row r="11336">
          <cell r="A11336">
            <v>2009</v>
          </cell>
          <cell r="B11336" t="str">
            <v>Eduardo Najera</v>
          </cell>
          <cell r="D11336" t="str">
            <v>NJN</v>
          </cell>
          <cell r="F11336">
            <v>7.7</v>
          </cell>
          <cell r="G11336">
            <v>3250000</v>
          </cell>
          <cell r="H11336">
            <v>318.60000000000002</v>
          </cell>
        </row>
        <row r="11337">
          <cell r="A11337">
            <v>2009</v>
          </cell>
          <cell r="B11337" t="str">
            <v>Yi Jianlian</v>
          </cell>
          <cell r="D11337" t="str">
            <v>NJN</v>
          </cell>
          <cell r="F11337">
            <v>10.9</v>
          </cell>
          <cell r="G11337">
            <v>2986080</v>
          </cell>
          <cell r="H11337">
            <v>1421.3</v>
          </cell>
        </row>
        <row r="11338">
          <cell r="A11338">
            <v>2009</v>
          </cell>
          <cell r="B11338" t="str">
            <v>Brook Lopez</v>
          </cell>
          <cell r="D11338" t="str">
            <v>NJN</v>
          </cell>
          <cell r="F11338">
            <v>17.899999999999999</v>
          </cell>
          <cell r="G11338">
            <v>2098560</v>
          </cell>
          <cell r="H11338">
            <v>2501</v>
          </cell>
        </row>
        <row r="11339">
          <cell r="A11339">
            <v>2009</v>
          </cell>
          <cell r="B11339" t="str">
            <v>Jarvis Hayes</v>
          </cell>
          <cell r="D11339" t="str">
            <v>NJN</v>
          </cell>
          <cell r="F11339">
            <v>10.8</v>
          </cell>
          <cell r="G11339">
            <v>1910000</v>
          </cell>
          <cell r="H11339">
            <v>1835.2</v>
          </cell>
        </row>
        <row r="11340">
          <cell r="A11340">
            <v>2009</v>
          </cell>
          <cell r="B11340" t="str">
            <v>Sean Williams</v>
          </cell>
          <cell r="D11340" t="str">
            <v>NJN</v>
          </cell>
          <cell r="F11340">
            <v>8.8000000000000007</v>
          </cell>
          <cell r="G11340">
            <v>1522920</v>
          </cell>
          <cell r="H11340">
            <v>366.3</v>
          </cell>
        </row>
        <row r="11341">
          <cell r="A11341">
            <v>2009</v>
          </cell>
          <cell r="B11341" t="str">
            <v>Ryan Anderson</v>
          </cell>
          <cell r="D11341" t="str">
            <v>NJN</v>
          </cell>
          <cell r="F11341">
            <v>13.6</v>
          </cell>
          <cell r="G11341">
            <v>1225200</v>
          </cell>
          <cell r="H11341">
            <v>1313.3999999999999</v>
          </cell>
        </row>
        <row r="11342">
          <cell r="A11342">
            <v>2009</v>
          </cell>
          <cell r="B11342" t="str">
            <v>Josh Boone</v>
          </cell>
          <cell r="D11342" t="str">
            <v>NJN</v>
          </cell>
          <cell r="F11342">
            <v>13.3</v>
          </cell>
          <cell r="G11342">
            <v>1212120</v>
          </cell>
          <cell r="H11342">
            <v>992</v>
          </cell>
        </row>
        <row r="11343">
          <cell r="A11343">
            <v>2009</v>
          </cell>
          <cell r="B11343" t="str">
            <v>Maurice Ager</v>
          </cell>
          <cell r="D11343" t="str">
            <v>NJN</v>
          </cell>
          <cell r="F11343">
            <v>2.2000000000000002</v>
          </cell>
          <cell r="G11343">
            <v>1042440</v>
          </cell>
          <cell r="H11343">
            <v>98</v>
          </cell>
        </row>
        <row r="11344">
          <cell r="A11344">
            <v>2009</v>
          </cell>
          <cell r="B11344" t="str">
            <v>Chris Douglas-Roberts</v>
          </cell>
          <cell r="D11344" t="str">
            <v>NJN</v>
          </cell>
          <cell r="F11344">
            <v>12.2</v>
          </cell>
          <cell r="G11344">
            <v>442411</v>
          </cell>
          <cell r="H11344">
            <v>585.20000000000005</v>
          </cell>
        </row>
        <row r="11345">
          <cell r="A11345">
            <v>2009</v>
          </cell>
          <cell r="B11345" t="str">
            <v>Peja Stojakovic</v>
          </cell>
          <cell r="D11345" t="str">
            <v>NOH</v>
          </cell>
          <cell r="F11345">
            <v>12.5</v>
          </cell>
          <cell r="G11345">
            <v>12528000</v>
          </cell>
          <cell r="H11345">
            <v>2086.2000000000003</v>
          </cell>
        </row>
        <row r="11346">
          <cell r="A11346">
            <v>2009</v>
          </cell>
          <cell r="B11346" t="str">
            <v>Tyson Chandler</v>
          </cell>
          <cell r="D11346" t="str">
            <v>NOH</v>
          </cell>
          <cell r="F11346">
            <v>13.4</v>
          </cell>
          <cell r="G11346">
            <v>11350000</v>
          </cell>
          <cell r="H11346">
            <v>1444.5</v>
          </cell>
        </row>
        <row r="11347">
          <cell r="A11347">
            <v>2009</v>
          </cell>
          <cell r="B11347" t="str">
            <v>David West</v>
          </cell>
          <cell r="D11347" t="str">
            <v>NOH</v>
          </cell>
          <cell r="F11347">
            <v>18.899999999999999</v>
          </cell>
          <cell r="G11347">
            <v>9862500</v>
          </cell>
          <cell r="H11347">
            <v>2979.2000000000003</v>
          </cell>
        </row>
        <row r="11348">
          <cell r="A11348">
            <v>2009</v>
          </cell>
          <cell r="B11348" t="str">
            <v>Morris Peterson</v>
          </cell>
          <cell r="D11348" t="str">
            <v>NOH</v>
          </cell>
          <cell r="F11348">
            <v>10.7</v>
          </cell>
          <cell r="G11348">
            <v>5592240</v>
          </cell>
          <cell r="H11348">
            <v>516</v>
          </cell>
        </row>
        <row r="11349">
          <cell r="A11349">
            <v>2009</v>
          </cell>
          <cell r="B11349" t="str">
            <v>James Posey</v>
          </cell>
          <cell r="D11349" t="str">
            <v>NOH</v>
          </cell>
          <cell r="F11349">
            <v>10.8</v>
          </cell>
          <cell r="G11349">
            <v>5585000</v>
          </cell>
          <cell r="H11349">
            <v>2137.5</v>
          </cell>
        </row>
        <row r="11350">
          <cell r="A11350">
            <v>2009</v>
          </cell>
          <cell r="B11350" t="str">
            <v>Chris Paul</v>
          </cell>
          <cell r="D11350" t="str">
            <v>NOH</v>
          </cell>
          <cell r="F11350">
            <v>30</v>
          </cell>
          <cell r="G11350">
            <v>4574189</v>
          </cell>
          <cell r="H11350">
            <v>3003</v>
          </cell>
        </row>
        <row r="11351">
          <cell r="A11351">
            <v>2009</v>
          </cell>
          <cell r="B11351" t="str">
            <v>Rasual Butler</v>
          </cell>
          <cell r="D11351" t="str">
            <v>NOH</v>
          </cell>
          <cell r="F11351">
            <v>11.8</v>
          </cell>
          <cell r="G11351">
            <v>3630000</v>
          </cell>
          <cell r="H11351">
            <v>2615.7999999999997</v>
          </cell>
        </row>
        <row r="11352">
          <cell r="A11352">
            <v>2009</v>
          </cell>
          <cell r="B11352" t="str">
            <v>Hilton Armstrong</v>
          </cell>
          <cell r="D11352" t="str">
            <v>NOH</v>
          </cell>
          <cell r="F11352">
            <v>10.7</v>
          </cell>
          <cell r="G11352">
            <v>2032800</v>
          </cell>
          <cell r="H11352">
            <v>1092</v>
          </cell>
        </row>
        <row r="11353">
          <cell r="A11353">
            <v>2009</v>
          </cell>
          <cell r="B11353" t="str">
            <v>Julian Wright</v>
          </cell>
          <cell r="D11353" t="str">
            <v>NOH</v>
          </cell>
          <cell r="F11353">
            <v>12.6</v>
          </cell>
          <cell r="G11353">
            <v>1869600</v>
          </cell>
          <cell r="H11353">
            <v>772.2</v>
          </cell>
        </row>
        <row r="11354">
          <cell r="A11354">
            <v>2009</v>
          </cell>
          <cell r="B11354" t="str">
            <v>Ryan Bowen</v>
          </cell>
          <cell r="D11354" t="str">
            <v>NOH</v>
          </cell>
          <cell r="F11354">
            <v>10.8</v>
          </cell>
          <cell r="G11354">
            <v>1141838</v>
          </cell>
          <cell r="H11354">
            <v>218.4</v>
          </cell>
        </row>
        <row r="11355">
          <cell r="A11355">
            <v>2009</v>
          </cell>
          <cell r="B11355" t="str">
            <v>Sean Marks</v>
          </cell>
          <cell r="D11355" t="str">
            <v>NOH</v>
          </cell>
          <cell r="F11355">
            <v>8.8000000000000007</v>
          </cell>
          <cell r="G11355">
            <v>1141838</v>
          </cell>
          <cell r="H11355">
            <v>840</v>
          </cell>
        </row>
        <row r="11356">
          <cell r="A11356">
            <v>2009</v>
          </cell>
          <cell r="B11356" t="str">
            <v>Melvin Ely</v>
          </cell>
          <cell r="D11356" t="str">
            <v>NOH</v>
          </cell>
          <cell r="F11356">
            <v>6</v>
          </cell>
          <cell r="G11356">
            <v>998398</v>
          </cell>
          <cell r="H11356">
            <v>372</v>
          </cell>
        </row>
        <row r="11357">
          <cell r="A11357">
            <v>2009</v>
          </cell>
          <cell r="B11357" t="str">
            <v>Devin Brown</v>
          </cell>
          <cell r="D11357" t="str">
            <v>NOH</v>
          </cell>
          <cell r="F11357">
            <v>9.6999999999999993</v>
          </cell>
          <cell r="G11357">
            <v>998398</v>
          </cell>
          <cell r="H11357">
            <v>869.40000000000009</v>
          </cell>
        </row>
        <row r="11358">
          <cell r="A11358">
            <v>2009</v>
          </cell>
          <cell r="B11358" t="str">
            <v>Eddy Curry</v>
          </cell>
          <cell r="D11358" t="str">
            <v>NYK</v>
          </cell>
          <cell r="F11358">
            <v>2.8</v>
          </cell>
          <cell r="G11358">
            <v>9723983</v>
          </cell>
          <cell r="H11358">
            <v>12</v>
          </cell>
        </row>
        <row r="11359">
          <cell r="A11359">
            <v>2009</v>
          </cell>
          <cell r="B11359" t="str">
            <v>Quentin Richardson</v>
          </cell>
          <cell r="D11359" t="str">
            <v>NYK</v>
          </cell>
          <cell r="F11359">
            <v>11.6</v>
          </cell>
          <cell r="G11359">
            <v>8685500</v>
          </cell>
          <cell r="H11359">
            <v>1893.6000000000001</v>
          </cell>
        </row>
        <row r="11360">
          <cell r="A11360">
            <v>2009</v>
          </cell>
          <cell r="B11360" t="str">
            <v>Jerome James</v>
          </cell>
          <cell r="D11360" t="str">
            <v>NYK</v>
          </cell>
          <cell r="F11360">
            <v>12.5</v>
          </cell>
          <cell r="G11360">
            <v>6200000</v>
          </cell>
          <cell r="H11360">
            <v>10</v>
          </cell>
        </row>
        <row r="11361">
          <cell r="A11361">
            <v>2009</v>
          </cell>
          <cell r="B11361" t="str">
            <v>Jared Jeffries</v>
          </cell>
          <cell r="D11361" t="str">
            <v>NYK</v>
          </cell>
          <cell r="F11361">
            <v>9.4</v>
          </cell>
          <cell r="G11361">
            <v>6049400</v>
          </cell>
          <cell r="H11361">
            <v>1310.3999999999999</v>
          </cell>
        </row>
        <row r="11362">
          <cell r="A11362">
            <v>2009</v>
          </cell>
          <cell r="B11362" t="str">
            <v>Chris Duhon</v>
          </cell>
          <cell r="D11362" t="str">
            <v>NYK</v>
          </cell>
          <cell r="F11362">
            <v>12.2</v>
          </cell>
          <cell r="G11362">
            <v>5585000</v>
          </cell>
          <cell r="H11362">
            <v>2907.2</v>
          </cell>
        </row>
        <row r="11363">
          <cell r="A11363">
            <v>2009</v>
          </cell>
          <cell r="B11363" t="str">
            <v>Danilo Gallinari</v>
          </cell>
          <cell r="D11363" t="str">
            <v>NYK</v>
          </cell>
          <cell r="F11363">
            <v>13.4</v>
          </cell>
          <cell r="G11363">
            <v>2873520</v>
          </cell>
          <cell r="H11363">
            <v>411.59999999999997</v>
          </cell>
        </row>
        <row r="11364">
          <cell r="A11364">
            <v>2009</v>
          </cell>
          <cell r="B11364" t="str">
            <v>Nate Robinson</v>
          </cell>
          <cell r="D11364" t="str">
            <v>NYK</v>
          </cell>
          <cell r="F11364">
            <v>18.899999999999999</v>
          </cell>
          <cell r="G11364">
            <v>2020179</v>
          </cell>
          <cell r="H11364">
            <v>2212.6</v>
          </cell>
        </row>
        <row r="11365">
          <cell r="A11365">
            <v>2009</v>
          </cell>
          <cell r="B11365" t="str">
            <v>David Lee</v>
          </cell>
          <cell r="D11365" t="str">
            <v>NYK</v>
          </cell>
          <cell r="F11365">
            <v>19</v>
          </cell>
          <cell r="G11365">
            <v>1788033</v>
          </cell>
          <cell r="H11365">
            <v>2826.9</v>
          </cell>
        </row>
        <row r="11366">
          <cell r="A11366">
            <v>2009</v>
          </cell>
          <cell r="B11366" t="str">
            <v>Wilson Chandler</v>
          </cell>
          <cell r="D11366" t="str">
            <v>NYK</v>
          </cell>
          <cell r="F11366">
            <v>12.9</v>
          </cell>
          <cell r="G11366">
            <v>1173480</v>
          </cell>
          <cell r="H11366">
            <v>2738.7999999999997</v>
          </cell>
        </row>
        <row r="11367">
          <cell r="A11367">
            <v>2009</v>
          </cell>
          <cell r="B11367" t="str">
            <v>Joe Crawford</v>
          </cell>
          <cell r="D11367" t="str">
            <v>NYK</v>
          </cell>
          <cell r="F11367">
            <v>10.8</v>
          </cell>
          <cell r="H11367">
            <v>23</v>
          </cell>
        </row>
        <row r="11368">
          <cell r="A11368">
            <v>2009</v>
          </cell>
          <cell r="B11368" t="str">
            <v>Nick Collison</v>
          </cell>
          <cell r="D11368" t="str">
            <v>OKC</v>
          </cell>
          <cell r="F11368">
            <v>14.8</v>
          </cell>
          <cell r="G11368">
            <v>6350000</v>
          </cell>
          <cell r="H11368">
            <v>1831.8</v>
          </cell>
        </row>
        <row r="11369">
          <cell r="A11369">
            <v>2009</v>
          </cell>
          <cell r="B11369" t="str">
            <v>Earl Watson</v>
          </cell>
          <cell r="D11369" t="str">
            <v>OKC</v>
          </cell>
          <cell r="F11369">
            <v>9.5</v>
          </cell>
          <cell r="G11369">
            <v>6200000</v>
          </cell>
          <cell r="H11369">
            <v>1774.8000000000002</v>
          </cell>
        </row>
        <row r="11370">
          <cell r="A11370">
            <v>2009</v>
          </cell>
          <cell r="B11370" t="str">
            <v>Desmond Mason</v>
          </cell>
          <cell r="D11370" t="str">
            <v>OKC</v>
          </cell>
          <cell r="F11370">
            <v>7.1</v>
          </cell>
          <cell r="G11370">
            <v>5300000</v>
          </cell>
          <cell r="H11370">
            <v>1064.7</v>
          </cell>
        </row>
        <row r="11371">
          <cell r="A11371">
            <v>2009</v>
          </cell>
          <cell r="B11371" t="str">
            <v>Nenad Krstic</v>
          </cell>
          <cell r="D11371" t="str">
            <v>OKC</v>
          </cell>
          <cell r="F11371">
            <v>13.6</v>
          </cell>
          <cell r="G11371">
            <v>4778548</v>
          </cell>
          <cell r="H11371">
            <v>1140.8</v>
          </cell>
        </row>
        <row r="11372">
          <cell r="A11372">
            <v>2009</v>
          </cell>
          <cell r="B11372" t="str">
            <v>Kevin Durant</v>
          </cell>
          <cell r="D11372" t="str">
            <v>OKC</v>
          </cell>
          <cell r="F11372">
            <v>20.8</v>
          </cell>
          <cell r="G11372">
            <v>4484040</v>
          </cell>
          <cell r="H11372">
            <v>2886</v>
          </cell>
        </row>
        <row r="11373">
          <cell r="A11373">
            <v>2009</v>
          </cell>
          <cell r="B11373" t="str">
            <v>Robert Swift</v>
          </cell>
          <cell r="D11373" t="str">
            <v>OKC</v>
          </cell>
          <cell r="F11373">
            <v>11.5</v>
          </cell>
          <cell r="G11373">
            <v>3579131</v>
          </cell>
          <cell r="H11373">
            <v>343.2</v>
          </cell>
        </row>
        <row r="11374">
          <cell r="A11374">
            <v>2009</v>
          </cell>
          <cell r="B11374" t="str">
            <v>Russell Westbrook</v>
          </cell>
          <cell r="D11374" t="str">
            <v>OKC</v>
          </cell>
          <cell r="F11374">
            <v>15.2</v>
          </cell>
          <cell r="G11374">
            <v>3493680</v>
          </cell>
          <cell r="H11374">
            <v>2665</v>
          </cell>
        </row>
        <row r="11375">
          <cell r="A11375">
            <v>2009</v>
          </cell>
          <cell r="B11375" t="str">
            <v>Jeff Green</v>
          </cell>
          <cell r="D11375" t="str">
            <v>OKC</v>
          </cell>
          <cell r="F11375">
            <v>13.9</v>
          </cell>
          <cell r="G11375">
            <v>3287640</v>
          </cell>
          <cell r="H11375">
            <v>2870.3999999999996</v>
          </cell>
        </row>
        <row r="11376">
          <cell r="A11376">
            <v>2009</v>
          </cell>
          <cell r="B11376" t="str">
            <v>Damien Wilkins</v>
          </cell>
          <cell r="D11376" t="str">
            <v>OKC</v>
          </cell>
          <cell r="F11376">
            <v>8.3000000000000007</v>
          </cell>
          <cell r="G11376">
            <v>3100000</v>
          </cell>
          <cell r="H11376">
            <v>635.5</v>
          </cell>
        </row>
        <row r="11377">
          <cell r="A11377">
            <v>2009</v>
          </cell>
          <cell r="B11377" t="str">
            <v>D.J. White</v>
          </cell>
          <cell r="D11377" t="str">
            <v>OKC</v>
          </cell>
          <cell r="F11377">
            <v>19.8</v>
          </cell>
          <cell r="G11377">
            <v>964080</v>
          </cell>
          <cell r="H11377">
            <v>130.20000000000002</v>
          </cell>
        </row>
        <row r="11378">
          <cell r="A11378">
            <v>2009</v>
          </cell>
          <cell r="B11378" t="str">
            <v>Kyle Weaver</v>
          </cell>
          <cell r="D11378" t="str">
            <v>OKC</v>
          </cell>
          <cell r="F11378">
            <v>10.199999999999999</v>
          </cell>
          <cell r="G11378">
            <v>806452</v>
          </cell>
          <cell r="H11378">
            <v>1164.8</v>
          </cell>
        </row>
        <row r="11379">
          <cell r="A11379">
            <v>2009</v>
          </cell>
          <cell r="B11379" t="str">
            <v>Steven Hill</v>
          </cell>
          <cell r="D11379" t="str">
            <v>OKC</v>
          </cell>
          <cell r="F11379">
            <v>88.3</v>
          </cell>
          <cell r="G11379">
            <v>148238</v>
          </cell>
          <cell r="H11379">
            <v>2</v>
          </cell>
        </row>
        <row r="11380">
          <cell r="A11380">
            <v>2009</v>
          </cell>
          <cell r="B11380" t="str">
            <v>Rashard Lewis</v>
          </cell>
          <cell r="D11380" t="str">
            <v>ORL</v>
          </cell>
          <cell r="F11380">
            <v>16.8</v>
          </cell>
          <cell r="G11380">
            <v>16447871</v>
          </cell>
          <cell r="H11380">
            <v>2859.8</v>
          </cell>
        </row>
        <row r="11381">
          <cell r="A11381">
            <v>2009</v>
          </cell>
          <cell r="B11381" t="str">
            <v>Dwight Howard</v>
          </cell>
          <cell r="D11381" t="str">
            <v>ORL</v>
          </cell>
          <cell r="F11381">
            <v>25.4</v>
          </cell>
          <cell r="G11381">
            <v>13758000</v>
          </cell>
          <cell r="H11381">
            <v>2820.3</v>
          </cell>
        </row>
        <row r="11382">
          <cell r="A11382">
            <v>2009</v>
          </cell>
          <cell r="B11382" t="str">
            <v>Jameer Nelson</v>
          </cell>
          <cell r="D11382" t="str">
            <v>ORL</v>
          </cell>
          <cell r="F11382">
            <v>20.6</v>
          </cell>
          <cell r="G11382">
            <v>7700000</v>
          </cell>
          <cell r="H11382">
            <v>1310.3999999999999</v>
          </cell>
        </row>
        <row r="11383">
          <cell r="A11383">
            <v>2009</v>
          </cell>
          <cell r="B11383" t="str">
            <v>Hedo Turkoglu</v>
          </cell>
          <cell r="D11383" t="str">
            <v>ORL</v>
          </cell>
          <cell r="F11383">
            <v>14.8</v>
          </cell>
          <cell r="G11383">
            <v>6864200</v>
          </cell>
          <cell r="H11383">
            <v>2818.2000000000003</v>
          </cell>
        </row>
        <row r="11384">
          <cell r="A11384">
            <v>2009</v>
          </cell>
          <cell r="B11384" t="str">
            <v>Tony Battie</v>
          </cell>
          <cell r="D11384" t="str">
            <v>ORL</v>
          </cell>
          <cell r="F11384">
            <v>11.9</v>
          </cell>
          <cell r="G11384">
            <v>5746000</v>
          </cell>
          <cell r="H11384">
            <v>1201.2</v>
          </cell>
        </row>
        <row r="11385">
          <cell r="A11385">
            <v>2009</v>
          </cell>
          <cell r="B11385" t="str">
            <v>Mickael Pietrus</v>
          </cell>
          <cell r="D11385" t="str">
            <v>ORL</v>
          </cell>
          <cell r="F11385">
            <v>11.6</v>
          </cell>
          <cell r="G11385">
            <v>5300000</v>
          </cell>
          <cell r="H11385">
            <v>1328.4</v>
          </cell>
        </row>
        <row r="11386">
          <cell r="A11386">
            <v>2009</v>
          </cell>
          <cell r="B11386" t="str">
            <v>J.J. Redick</v>
          </cell>
          <cell r="D11386" t="str">
            <v>ORL</v>
          </cell>
          <cell r="F11386">
            <v>9.9</v>
          </cell>
          <cell r="G11386">
            <v>2139720</v>
          </cell>
          <cell r="H11386">
            <v>1113.5999999999999</v>
          </cell>
        </row>
        <row r="11387">
          <cell r="A11387">
            <v>2009</v>
          </cell>
          <cell r="B11387" t="str">
            <v>Anthony Johnson</v>
          </cell>
          <cell r="D11387" t="str">
            <v>ORL</v>
          </cell>
          <cell r="F11387">
            <v>10.3</v>
          </cell>
          <cell r="G11387">
            <v>1910000</v>
          </cell>
          <cell r="H11387">
            <v>1480</v>
          </cell>
        </row>
        <row r="11388">
          <cell r="A11388">
            <v>2009</v>
          </cell>
          <cell r="B11388" t="str">
            <v>Courtney Lee</v>
          </cell>
          <cell r="D11388" t="str">
            <v>ORL</v>
          </cell>
          <cell r="F11388">
            <v>10.7</v>
          </cell>
          <cell r="G11388">
            <v>1176240</v>
          </cell>
          <cell r="H11388">
            <v>1940.3999999999999</v>
          </cell>
        </row>
        <row r="11389">
          <cell r="A11389">
            <v>2009</v>
          </cell>
          <cell r="B11389" t="str">
            <v>Jeremy Richardson</v>
          </cell>
          <cell r="D11389" t="str">
            <v>ORL</v>
          </cell>
          <cell r="F11389">
            <v>2.8</v>
          </cell>
          <cell r="G11389">
            <v>769431</v>
          </cell>
          <cell r="H11389">
            <v>93.6</v>
          </cell>
        </row>
        <row r="11390">
          <cell r="A11390">
            <v>2009</v>
          </cell>
          <cell r="B11390" t="str">
            <v>Marcin Gortat</v>
          </cell>
          <cell r="D11390" t="str">
            <v>ORL</v>
          </cell>
          <cell r="F11390">
            <v>17</v>
          </cell>
          <cell r="G11390">
            <v>711517</v>
          </cell>
          <cell r="H11390">
            <v>793.8</v>
          </cell>
        </row>
        <row r="11391">
          <cell r="A11391">
            <v>2009</v>
          </cell>
          <cell r="B11391" t="str">
            <v>Elton Brand</v>
          </cell>
          <cell r="D11391" t="str">
            <v>PHI</v>
          </cell>
          <cell r="F11391">
            <v>14.6</v>
          </cell>
          <cell r="G11391">
            <v>13757844</v>
          </cell>
          <cell r="H11391">
            <v>919.3</v>
          </cell>
        </row>
        <row r="11392">
          <cell r="A11392">
            <v>2009</v>
          </cell>
          <cell r="B11392" t="str">
            <v>Andre Iguodala</v>
          </cell>
          <cell r="D11392" t="str">
            <v>PHI</v>
          </cell>
          <cell r="F11392">
            <v>18.399999999999999</v>
          </cell>
          <cell r="G11392">
            <v>11300000</v>
          </cell>
          <cell r="H11392">
            <v>3271.7999999999997</v>
          </cell>
        </row>
        <row r="11393">
          <cell r="A11393">
            <v>2009</v>
          </cell>
          <cell r="B11393" t="str">
            <v>Samuel Dalembert</v>
          </cell>
          <cell r="D11393" t="str">
            <v>PHI</v>
          </cell>
          <cell r="F11393">
            <v>13.2</v>
          </cell>
          <cell r="G11393">
            <v>11238564</v>
          </cell>
          <cell r="H11393">
            <v>2033.6000000000001</v>
          </cell>
        </row>
        <row r="11394">
          <cell r="A11394">
            <v>2009</v>
          </cell>
          <cell r="B11394" t="str">
            <v>Andre Miller</v>
          </cell>
          <cell r="D11394" t="str">
            <v>PHI</v>
          </cell>
          <cell r="F11394">
            <v>18.600000000000001</v>
          </cell>
          <cell r="G11394">
            <v>10333334</v>
          </cell>
          <cell r="H11394">
            <v>2976.6</v>
          </cell>
        </row>
        <row r="11395">
          <cell r="A11395">
            <v>2009</v>
          </cell>
          <cell r="B11395" t="str">
            <v>Donyell Marshall</v>
          </cell>
          <cell r="D11395" t="str">
            <v>PHI</v>
          </cell>
          <cell r="F11395">
            <v>18.899999999999999</v>
          </cell>
          <cell r="G11395">
            <v>5950894</v>
          </cell>
          <cell r="H11395">
            <v>190</v>
          </cell>
        </row>
        <row r="11396">
          <cell r="A11396">
            <v>2009</v>
          </cell>
          <cell r="B11396" t="str">
            <v>Reggie Evans</v>
          </cell>
          <cell r="D11396" t="str">
            <v>PHI</v>
          </cell>
          <cell r="F11396">
            <v>10.4</v>
          </cell>
          <cell r="G11396">
            <v>4640000</v>
          </cell>
          <cell r="H11396">
            <v>1137.6000000000001</v>
          </cell>
        </row>
        <row r="11397">
          <cell r="A11397">
            <v>2009</v>
          </cell>
          <cell r="B11397" t="str">
            <v>Willie Green</v>
          </cell>
          <cell r="D11397" t="str">
            <v>PHI</v>
          </cell>
          <cell r="F11397">
            <v>11.1</v>
          </cell>
          <cell r="G11397">
            <v>3388000</v>
          </cell>
          <cell r="H11397">
            <v>1830.6000000000001</v>
          </cell>
        </row>
        <row r="11398">
          <cell r="A11398">
            <v>2009</v>
          </cell>
          <cell r="B11398" t="str">
            <v>Thaddeus Young</v>
          </cell>
          <cell r="D11398" t="str">
            <v>PHI</v>
          </cell>
          <cell r="F11398">
            <v>15.3</v>
          </cell>
          <cell r="G11398">
            <v>1968120</v>
          </cell>
          <cell r="H11398">
            <v>2580</v>
          </cell>
        </row>
        <row r="11399">
          <cell r="A11399">
            <v>2009</v>
          </cell>
          <cell r="B11399" t="str">
            <v>Marreese Speights</v>
          </cell>
          <cell r="D11399" t="str">
            <v>PHI</v>
          </cell>
          <cell r="F11399">
            <v>17.899999999999999</v>
          </cell>
          <cell r="G11399">
            <v>1542600</v>
          </cell>
          <cell r="H11399">
            <v>1264</v>
          </cell>
        </row>
        <row r="11400">
          <cell r="A11400">
            <v>2009</v>
          </cell>
          <cell r="B11400" t="str">
            <v>Theo Ratliff</v>
          </cell>
          <cell r="D11400" t="str">
            <v>PHI</v>
          </cell>
          <cell r="F11400">
            <v>11.2</v>
          </cell>
          <cell r="G11400">
            <v>1262275</v>
          </cell>
          <cell r="H11400">
            <v>579.6</v>
          </cell>
        </row>
        <row r="11401">
          <cell r="A11401">
            <v>2009</v>
          </cell>
          <cell r="B11401" t="str">
            <v>Kareem Rush</v>
          </cell>
          <cell r="D11401" t="str">
            <v>PHI</v>
          </cell>
          <cell r="F11401">
            <v>6.3</v>
          </cell>
          <cell r="G11401">
            <v>926678</v>
          </cell>
          <cell r="H11401">
            <v>200</v>
          </cell>
        </row>
        <row r="11402">
          <cell r="A11402">
            <v>2009</v>
          </cell>
          <cell r="B11402" t="str">
            <v>Royal Ivey</v>
          </cell>
          <cell r="D11402" t="str">
            <v>PHI</v>
          </cell>
          <cell r="F11402">
            <v>7.6</v>
          </cell>
          <cell r="G11402">
            <v>854957</v>
          </cell>
          <cell r="H11402">
            <v>859.1</v>
          </cell>
        </row>
        <row r="11403">
          <cell r="A11403">
            <v>2009</v>
          </cell>
          <cell r="B11403" t="str">
            <v>Lou Williams</v>
          </cell>
          <cell r="D11403" t="str">
            <v>PHI</v>
          </cell>
          <cell r="F11403">
            <v>16.3</v>
          </cell>
          <cell r="H11403">
            <v>1919.7</v>
          </cell>
        </row>
        <row r="11404">
          <cell r="A11404">
            <v>2009</v>
          </cell>
          <cell r="B11404" t="str">
            <v>Steve Nash</v>
          </cell>
          <cell r="D11404" t="str">
            <v>PHO</v>
          </cell>
          <cell r="F11404">
            <v>19.5</v>
          </cell>
          <cell r="G11404">
            <v>12250000</v>
          </cell>
          <cell r="H11404">
            <v>2486.4</v>
          </cell>
        </row>
        <row r="11405">
          <cell r="A11405">
            <v>2009</v>
          </cell>
          <cell r="B11405" t="str">
            <v>Leandro Barbosa</v>
          </cell>
          <cell r="D11405" t="str">
            <v>PHO</v>
          </cell>
          <cell r="F11405">
            <v>19.399999999999999</v>
          </cell>
          <cell r="G11405">
            <v>6100000</v>
          </cell>
          <cell r="H11405">
            <v>1708</v>
          </cell>
        </row>
        <row r="11406">
          <cell r="A11406">
            <v>2009</v>
          </cell>
          <cell r="B11406" t="str">
            <v>Grant Hill</v>
          </cell>
          <cell r="D11406" t="str">
            <v>PHO</v>
          </cell>
          <cell r="F11406">
            <v>15.2</v>
          </cell>
          <cell r="G11406">
            <v>1976400</v>
          </cell>
          <cell r="H11406">
            <v>2443.6</v>
          </cell>
        </row>
        <row r="11407">
          <cell r="A11407">
            <v>2009</v>
          </cell>
          <cell r="B11407" t="str">
            <v>Goran Dragic</v>
          </cell>
          <cell r="D11407" t="str">
            <v>PHO</v>
          </cell>
          <cell r="F11407">
            <v>9.8000000000000007</v>
          </cell>
          <cell r="G11407">
            <v>1700000</v>
          </cell>
          <cell r="H11407">
            <v>726</v>
          </cell>
        </row>
        <row r="11408">
          <cell r="A11408">
            <v>2009</v>
          </cell>
          <cell r="B11408" t="str">
            <v>Robin Lopez</v>
          </cell>
          <cell r="D11408" t="str">
            <v>PHO</v>
          </cell>
          <cell r="F11408">
            <v>11.6</v>
          </cell>
          <cell r="G11408">
            <v>1623720</v>
          </cell>
          <cell r="H11408">
            <v>612</v>
          </cell>
        </row>
        <row r="11409">
          <cell r="A11409">
            <v>2009</v>
          </cell>
          <cell r="B11409" t="str">
            <v>Alando Tucker</v>
          </cell>
          <cell r="D11409" t="str">
            <v>PHO</v>
          </cell>
          <cell r="F11409">
            <v>13</v>
          </cell>
          <cell r="G11409">
            <v>1001880</v>
          </cell>
          <cell r="H11409">
            <v>282</v>
          </cell>
        </row>
        <row r="11410">
          <cell r="A11410">
            <v>2009</v>
          </cell>
          <cell r="B11410" t="str">
            <v>Matt Barnes</v>
          </cell>
          <cell r="D11410" t="str">
            <v>PHO</v>
          </cell>
          <cell r="F11410">
            <v>12.6</v>
          </cell>
          <cell r="G11410">
            <v>926678</v>
          </cell>
          <cell r="H11410">
            <v>2079</v>
          </cell>
        </row>
        <row r="11411">
          <cell r="A11411">
            <v>2009</v>
          </cell>
          <cell r="B11411" t="str">
            <v>Lou Amundson</v>
          </cell>
          <cell r="D11411" t="str">
            <v>PHO</v>
          </cell>
          <cell r="F11411">
            <v>13.3</v>
          </cell>
          <cell r="H11411">
            <v>1041.2</v>
          </cell>
        </row>
        <row r="11412">
          <cell r="A11412">
            <v>2009</v>
          </cell>
          <cell r="B11412" t="str">
            <v>Amar'e Stoudemire</v>
          </cell>
          <cell r="D11412" t="str">
            <v>PHO</v>
          </cell>
          <cell r="F11412">
            <v>20.3</v>
          </cell>
          <cell r="H11412">
            <v>1950.3999999999999</v>
          </cell>
        </row>
        <row r="11413">
          <cell r="A11413">
            <v>2009</v>
          </cell>
          <cell r="B11413" t="str">
            <v>Shaquille O'Neal</v>
          </cell>
          <cell r="D11413" t="str">
            <v>PHO</v>
          </cell>
          <cell r="F11413">
            <v>22.3</v>
          </cell>
          <cell r="H11413">
            <v>2250</v>
          </cell>
        </row>
        <row r="11414">
          <cell r="A11414">
            <v>2009</v>
          </cell>
          <cell r="B11414" t="str">
            <v>Joel Przybilla</v>
          </cell>
          <cell r="D11414" t="str">
            <v>POR</v>
          </cell>
          <cell r="F11414">
            <v>15.4</v>
          </cell>
          <cell r="G11414">
            <v>6310150</v>
          </cell>
          <cell r="H11414">
            <v>1951.6000000000001</v>
          </cell>
        </row>
        <row r="11415">
          <cell r="A11415">
            <v>2009</v>
          </cell>
          <cell r="B11415" t="str">
            <v>Greg Oden</v>
          </cell>
          <cell r="D11415" t="str">
            <v>POR</v>
          </cell>
          <cell r="F11415">
            <v>18.100000000000001</v>
          </cell>
          <cell r="G11415">
            <v>5011680</v>
          </cell>
          <cell r="H11415">
            <v>1311.5</v>
          </cell>
        </row>
        <row r="11416">
          <cell r="A11416">
            <v>2009</v>
          </cell>
          <cell r="B11416" t="str">
            <v>LaMarcus Aldridge</v>
          </cell>
          <cell r="D11416" t="str">
            <v>POR</v>
          </cell>
          <cell r="F11416">
            <v>19.100000000000001</v>
          </cell>
          <cell r="G11416">
            <v>4631400</v>
          </cell>
          <cell r="H11416">
            <v>3005.1</v>
          </cell>
        </row>
        <row r="11417">
          <cell r="A11417">
            <v>2009</v>
          </cell>
          <cell r="B11417" t="str">
            <v>Steve Blake</v>
          </cell>
          <cell r="D11417" t="str">
            <v>POR</v>
          </cell>
          <cell r="F11417">
            <v>14.4</v>
          </cell>
          <cell r="G11417">
            <v>4250000</v>
          </cell>
          <cell r="H11417">
            <v>2187.2999999999997</v>
          </cell>
        </row>
        <row r="11418">
          <cell r="A11418">
            <v>2009</v>
          </cell>
          <cell r="B11418" t="str">
            <v>Travis Outlaw</v>
          </cell>
          <cell r="D11418" t="str">
            <v>POR</v>
          </cell>
          <cell r="F11418">
            <v>15.1</v>
          </cell>
          <cell r="G11418">
            <v>4000000</v>
          </cell>
          <cell r="H11418">
            <v>2243.6999999999998</v>
          </cell>
        </row>
        <row r="11419">
          <cell r="A11419">
            <v>2009</v>
          </cell>
          <cell r="B11419" t="str">
            <v>Channing Frye</v>
          </cell>
          <cell r="D11419" t="str">
            <v>POR</v>
          </cell>
          <cell r="F11419">
            <v>10</v>
          </cell>
          <cell r="G11419">
            <v>3163769</v>
          </cell>
          <cell r="H11419">
            <v>743.40000000000009</v>
          </cell>
        </row>
        <row r="11420">
          <cell r="A11420">
            <v>2009</v>
          </cell>
          <cell r="B11420" t="str">
            <v>Brandon Roy</v>
          </cell>
          <cell r="D11420" t="str">
            <v>POR</v>
          </cell>
          <cell r="F11420">
            <v>24</v>
          </cell>
          <cell r="G11420">
            <v>3084240</v>
          </cell>
          <cell r="H11420">
            <v>2901.6000000000004</v>
          </cell>
        </row>
        <row r="11421">
          <cell r="A11421">
            <v>2009</v>
          </cell>
          <cell r="B11421" t="str">
            <v>Jerryd Bayless</v>
          </cell>
          <cell r="D11421" t="str">
            <v>POR</v>
          </cell>
          <cell r="F11421">
            <v>8.1999999999999993</v>
          </cell>
          <cell r="G11421">
            <v>1993560</v>
          </cell>
          <cell r="H11421">
            <v>657.2</v>
          </cell>
        </row>
        <row r="11422">
          <cell r="A11422">
            <v>2009</v>
          </cell>
          <cell r="B11422" t="str">
            <v>Michael Ruffin</v>
          </cell>
          <cell r="D11422" t="str">
            <v>POR</v>
          </cell>
          <cell r="F11422">
            <v>10.3</v>
          </cell>
          <cell r="G11422">
            <v>1141838</v>
          </cell>
          <cell r="H11422">
            <v>35.200000000000003</v>
          </cell>
        </row>
        <row r="11423">
          <cell r="A11423">
            <v>2009</v>
          </cell>
          <cell r="B11423" t="str">
            <v>Rudy Fernandez</v>
          </cell>
          <cell r="D11423" t="str">
            <v>POR</v>
          </cell>
          <cell r="F11423">
            <v>15.5</v>
          </cell>
          <cell r="G11423">
            <v>1084080</v>
          </cell>
          <cell r="H11423">
            <v>1996.8000000000002</v>
          </cell>
        </row>
        <row r="11424">
          <cell r="A11424">
            <v>2009</v>
          </cell>
          <cell r="B11424" t="str">
            <v>Sergio Rodriguez</v>
          </cell>
          <cell r="D11424" t="str">
            <v>POR</v>
          </cell>
          <cell r="F11424">
            <v>12.5</v>
          </cell>
          <cell r="G11424">
            <v>1048800</v>
          </cell>
          <cell r="H11424">
            <v>1224</v>
          </cell>
        </row>
        <row r="11425">
          <cell r="A11425">
            <v>2009</v>
          </cell>
          <cell r="B11425" t="str">
            <v>Nicolas Batum</v>
          </cell>
          <cell r="D11425" t="str">
            <v>POR</v>
          </cell>
          <cell r="F11425">
            <v>12.9</v>
          </cell>
          <cell r="G11425">
            <v>1040640</v>
          </cell>
          <cell r="H11425">
            <v>1453.6</v>
          </cell>
        </row>
        <row r="11426">
          <cell r="A11426">
            <v>2009</v>
          </cell>
          <cell r="B11426" t="str">
            <v>Shavlik Randolph</v>
          </cell>
          <cell r="D11426" t="str">
            <v>POR</v>
          </cell>
          <cell r="F11426">
            <v>19.399999999999999</v>
          </cell>
          <cell r="G11426">
            <v>826269</v>
          </cell>
          <cell r="H11426">
            <v>37</v>
          </cell>
        </row>
        <row r="11427">
          <cell r="A11427">
            <v>2009</v>
          </cell>
          <cell r="B11427" t="str">
            <v>Kevin Martin</v>
          </cell>
          <cell r="D11427" t="str">
            <v>SAC</v>
          </cell>
          <cell r="F11427">
            <v>19.2</v>
          </cell>
          <cell r="G11427">
            <v>8760335</v>
          </cell>
          <cell r="H11427">
            <v>1948.2</v>
          </cell>
        </row>
        <row r="11428">
          <cell r="A11428">
            <v>2009</v>
          </cell>
          <cell r="B11428" t="str">
            <v>Kenny Thomas</v>
          </cell>
          <cell r="D11428" t="str">
            <v>SAC</v>
          </cell>
          <cell r="F11428">
            <v>8.8000000000000007</v>
          </cell>
          <cell r="G11428">
            <v>8562500</v>
          </cell>
          <cell r="H11428">
            <v>62.4</v>
          </cell>
        </row>
        <row r="11429">
          <cell r="A11429">
            <v>2009</v>
          </cell>
          <cell r="B11429" t="str">
            <v>Bobby Jackson</v>
          </cell>
          <cell r="D11429" t="str">
            <v>SAC</v>
          </cell>
          <cell r="F11429">
            <v>12.4</v>
          </cell>
          <cell r="G11429">
            <v>6487888</v>
          </cell>
          <cell r="H11429">
            <v>1483.8999999999999</v>
          </cell>
        </row>
        <row r="11430">
          <cell r="A11430">
            <v>2009</v>
          </cell>
          <cell r="B11430" t="str">
            <v>Beno Udrih</v>
          </cell>
          <cell r="D11430" t="str">
            <v>SAC</v>
          </cell>
          <cell r="F11430">
            <v>12.3</v>
          </cell>
          <cell r="G11430">
            <v>5585000</v>
          </cell>
          <cell r="H11430">
            <v>2270.3000000000002</v>
          </cell>
        </row>
        <row r="11431">
          <cell r="A11431">
            <v>2009</v>
          </cell>
          <cell r="B11431" t="str">
            <v>Spencer Hawes</v>
          </cell>
          <cell r="D11431" t="str">
            <v>SAC</v>
          </cell>
          <cell r="F11431">
            <v>13</v>
          </cell>
          <cell r="G11431">
            <v>2180760</v>
          </cell>
          <cell r="H11431">
            <v>2256.1</v>
          </cell>
        </row>
        <row r="11432">
          <cell r="A11432">
            <v>2009</v>
          </cell>
          <cell r="B11432" t="str">
            <v>Francisco Garcia</v>
          </cell>
          <cell r="D11432" t="str">
            <v>SAC</v>
          </cell>
          <cell r="F11432">
            <v>14.1</v>
          </cell>
          <cell r="G11432">
            <v>1983454</v>
          </cell>
          <cell r="H11432">
            <v>1976</v>
          </cell>
        </row>
        <row r="11433">
          <cell r="A11433">
            <v>2009</v>
          </cell>
          <cell r="B11433" t="str">
            <v>Jason Thompson</v>
          </cell>
          <cell r="D11433" t="str">
            <v>SAC</v>
          </cell>
          <cell r="F11433">
            <v>13.9</v>
          </cell>
          <cell r="G11433">
            <v>1893840</v>
          </cell>
          <cell r="H11433">
            <v>2304.2000000000003</v>
          </cell>
        </row>
        <row r="11434">
          <cell r="A11434">
            <v>2009</v>
          </cell>
          <cell r="B11434" t="str">
            <v>Donte Greene</v>
          </cell>
          <cell r="D11434" t="str">
            <v>SAC</v>
          </cell>
          <cell r="F11434">
            <v>5.2</v>
          </cell>
          <cell r="G11434">
            <v>971160</v>
          </cell>
          <cell r="H11434">
            <v>726</v>
          </cell>
        </row>
        <row r="11435">
          <cell r="A11435">
            <v>2009</v>
          </cell>
          <cell r="B11435" t="str">
            <v>Tim Duncan</v>
          </cell>
          <cell r="D11435" t="str">
            <v>SAS</v>
          </cell>
          <cell r="F11435">
            <v>24.4</v>
          </cell>
          <cell r="G11435">
            <v>20598704</v>
          </cell>
          <cell r="H11435">
            <v>2527.5</v>
          </cell>
        </row>
        <row r="11436">
          <cell r="A11436">
            <v>2009</v>
          </cell>
          <cell r="B11436" t="str">
            <v>Tony Parker</v>
          </cell>
          <cell r="D11436" t="str">
            <v>SAS</v>
          </cell>
          <cell r="F11436">
            <v>23.4</v>
          </cell>
          <cell r="G11436">
            <v>11550000</v>
          </cell>
          <cell r="H11436">
            <v>2455.2000000000003</v>
          </cell>
        </row>
        <row r="11437">
          <cell r="A11437">
            <v>2009</v>
          </cell>
          <cell r="B11437" t="str">
            <v>Manu Ginóbili</v>
          </cell>
          <cell r="D11437" t="str">
            <v>SAS</v>
          </cell>
          <cell r="F11437">
            <v>22.9</v>
          </cell>
          <cell r="G11437">
            <v>9905248</v>
          </cell>
          <cell r="H11437">
            <v>1179.2</v>
          </cell>
        </row>
        <row r="11438">
          <cell r="A11438">
            <v>2009</v>
          </cell>
          <cell r="B11438" t="str">
            <v>Kurt Thomas</v>
          </cell>
          <cell r="D11438" t="str">
            <v>SAS</v>
          </cell>
          <cell r="F11438">
            <v>14</v>
          </cell>
          <cell r="G11438">
            <v>4200000</v>
          </cell>
          <cell r="H11438">
            <v>1406.2</v>
          </cell>
        </row>
        <row r="11439">
          <cell r="A11439">
            <v>2009</v>
          </cell>
          <cell r="B11439" t="str">
            <v>Bruce Bowen</v>
          </cell>
          <cell r="D11439" t="str">
            <v>SAS</v>
          </cell>
          <cell r="F11439">
            <v>5.4</v>
          </cell>
          <cell r="G11439">
            <v>4000000</v>
          </cell>
          <cell r="H11439">
            <v>1504</v>
          </cell>
        </row>
        <row r="11440">
          <cell r="A11440">
            <v>2009</v>
          </cell>
          <cell r="B11440" t="str">
            <v>Fabricio Oberto</v>
          </cell>
          <cell r="D11440" t="str">
            <v>SAS</v>
          </cell>
          <cell r="F11440">
            <v>10.6</v>
          </cell>
          <cell r="G11440">
            <v>3600000</v>
          </cell>
          <cell r="H11440">
            <v>675</v>
          </cell>
        </row>
        <row r="11441">
          <cell r="A11441">
            <v>2009</v>
          </cell>
          <cell r="B11441" t="str">
            <v>Roger Mason</v>
          </cell>
          <cell r="D11441" t="str">
            <v>SAS</v>
          </cell>
          <cell r="F11441">
            <v>11.9</v>
          </cell>
          <cell r="G11441">
            <v>3500000</v>
          </cell>
          <cell r="H11441">
            <v>2492.7999999999997</v>
          </cell>
        </row>
        <row r="11442">
          <cell r="A11442">
            <v>2009</v>
          </cell>
          <cell r="B11442" t="str">
            <v>Matt Bonner</v>
          </cell>
          <cell r="D11442" t="str">
            <v>SAS</v>
          </cell>
          <cell r="F11442">
            <v>15</v>
          </cell>
          <cell r="G11442">
            <v>2987000</v>
          </cell>
          <cell r="H11442">
            <v>1927.8</v>
          </cell>
        </row>
        <row r="11443">
          <cell r="A11443">
            <v>2009</v>
          </cell>
          <cell r="B11443" t="str">
            <v>Michael Finley</v>
          </cell>
          <cell r="D11443" t="str">
            <v>SAS</v>
          </cell>
          <cell r="F11443">
            <v>11.4</v>
          </cell>
          <cell r="G11443">
            <v>2500000</v>
          </cell>
          <cell r="H11443">
            <v>2332.8000000000002</v>
          </cell>
        </row>
        <row r="11444">
          <cell r="A11444">
            <v>2009</v>
          </cell>
          <cell r="B11444" t="str">
            <v>Jacque Vaughn</v>
          </cell>
          <cell r="D11444" t="str">
            <v>SAS</v>
          </cell>
          <cell r="F11444">
            <v>7.6</v>
          </cell>
          <cell r="G11444">
            <v>1262275</v>
          </cell>
          <cell r="H11444">
            <v>291</v>
          </cell>
        </row>
        <row r="11445">
          <cell r="A11445">
            <v>2009</v>
          </cell>
          <cell r="B11445" t="str">
            <v>Ime Udoka</v>
          </cell>
          <cell r="D11445" t="str">
            <v>SAS</v>
          </cell>
          <cell r="F11445">
            <v>9.5</v>
          </cell>
          <cell r="G11445">
            <v>1080000</v>
          </cell>
          <cell r="H11445">
            <v>1031.8</v>
          </cell>
        </row>
        <row r="11446">
          <cell r="A11446">
            <v>2009</v>
          </cell>
          <cell r="B11446" t="str">
            <v>George Hill</v>
          </cell>
          <cell r="D11446" t="str">
            <v>SAS</v>
          </cell>
          <cell r="F11446">
            <v>11.6</v>
          </cell>
          <cell r="G11446">
            <v>1006200</v>
          </cell>
          <cell r="H11446">
            <v>1270.5</v>
          </cell>
        </row>
        <row r="11447">
          <cell r="A11447">
            <v>2009</v>
          </cell>
          <cell r="B11447" t="str">
            <v>Malik Hairston</v>
          </cell>
          <cell r="D11447" t="str">
            <v>SAS</v>
          </cell>
          <cell r="F11447">
            <v>12</v>
          </cell>
          <cell r="G11447">
            <v>351091</v>
          </cell>
          <cell r="H11447">
            <v>154.5</v>
          </cell>
        </row>
        <row r="11448">
          <cell r="A11448">
            <v>2009</v>
          </cell>
          <cell r="B11448" t="str">
            <v>Anthony Tolliver</v>
          </cell>
          <cell r="D11448" t="str">
            <v>SAS</v>
          </cell>
          <cell r="F11448">
            <v>7.6</v>
          </cell>
          <cell r="G11448">
            <v>187248</v>
          </cell>
          <cell r="H11448">
            <v>207.1</v>
          </cell>
        </row>
        <row r="11449">
          <cell r="A11449">
            <v>2009</v>
          </cell>
          <cell r="B11449" t="str">
            <v>Blake Ahearn</v>
          </cell>
          <cell r="D11449" t="str">
            <v>SAS</v>
          </cell>
          <cell r="F11449">
            <v>12.9</v>
          </cell>
          <cell r="G11449">
            <v>125562</v>
          </cell>
          <cell r="H11449">
            <v>18.899999999999999</v>
          </cell>
        </row>
        <row r="11450">
          <cell r="A11450">
            <v>2009</v>
          </cell>
          <cell r="B11450" t="str">
            <v>Desmon Farmer</v>
          </cell>
          <cell r="D11450" t="str">
            <v>SAS</v>
          </cell>
          <cell r="F11450">
            <v>0.4</v>
          </cell>
          <cell r="G11450">
            <v>83708</v>
          </cell>
          <cell r="H11450">
            <v>54</v>
          </cell>
        </row>
        <row r="11451">
          <cell r="A11451">
            <v>2009</v>
          </cell>
          <cell r="B11451" t="str">
            <v>Chris Bosh</v>
          </cell>
          <cell r="D11451" t="str">
            <v>TOR</v>
          </cell>
          <cell r="F11451">
            <v>22.1</v>
          </cell>
          <cell r="G11451">
            <v>14410581</v>
          </cell>
          <cell r="H11451">
            <v>2926</v>
          </cell>
        </row>
        <row r="11452">
          <cell r="A11452">
            <v>2009</v>
          </cell>
          <cell r="B11452" t="str">
            <v>Jose Calderon</v>
          </cell>
          <cell r="D11452" t="str">
            <v>TOR</v>
          </cell>
          <cell r="F11452">
            <v>18.8</v>
          </cell>
          <cell r="G11452">
            <v>7438018</v>
          </cell>
          <cell r="H11452">
            <v>2332.3999999999996</v>
          </cell>
        </row>
        <row r="11453">
          <cell r="A11453">
            <v>2009</v>
          </cell>
          <cell r="B11453" t="str">
            <v>Jason Kapono</v>
          </cell>
          <cell r="D11453" t="str">
            <v>TOR</v>
          </cell>
          <cell r="F11453">
            <v>8.9</v>
          </cell>
          <cell r="G11453">
            <v>5784480</v>
          </cell>
          <cell r="H11453">
            <v>1832</v>
          </cell>
        </row>
        <row r="11454">
          <cell r="A11454">
            <v>2009</v>
          </cell>
          <cell r="B11454" t="str">
            <v>Andrea Bargnani</v>
          </cell>
          <cell r="D11454" t="str">
            <v>TOR</v>
          </cell>
          <cell r="F11454">
            <v>14.6</v>
          </cell>
          <cell r="G11454">
            <v>5176440</v>
          </cell>
          <cell r="H11454">
            <v>2449.1999999999998</v>
          </cell>
        </row>
        <row r="11455">
          <cell r="A11455">
            <v>2009</v>
          </cell>
          <cell r="B11455" t="str">
            <v>Anthony Parker</v>
          </cell>
          <cell r="D11455" t="str">
            <v>TOR</v>
          </cell>
          <cell r="F11455">
            <v>12.1</v>
          </cell>
          <cell r="G11455">
            <v>4550000</v>
          </cell>
          <cell r="H11455">
            <v>2640</v>
          </cell>
        </row>
        <row r="11456">
          <cell r="A11456">
            <v>2009</v>
          </cell>
          <cell r="B11456" t="str">
            <v>Kris Humphries</v>
          </cell>
          <cell r="D11456" t="str">
            <v>TOR</v>
          </cell>
          <cell r="F11456">
            <v>16.3</v>
          </cell>
          <cell r="G11456">
            <v>3200000</v>
          </cell>
          <cell r="H11456">
            <v>263.89999999999998</v>
          </cell>
        </row>
        <row r="11457">
          <cell r="A11457">
            <v>2009</v>
          </cell>
          <cell r="B11457" t="str">
            <v>Joey Graham</v>
          </cell>
          <cell r="D11457" t="str">
            <v>TOR</v>
          </cell>
          <cell r="F11457">
            <v>11.9</v>
          </cell>
          <cell r="G11457">
            <v>2449184</v>
          </cell>
          <cell r="H11457">
            <v>1544.4</v>
          </cell>
        </row>
        <row r="11458">
          <cell r="A11458">
            <v>2009</v>
          </cell>
          <cell r="B11458" t="str">
            <v>Roko Ukic</v>
          </cell>
          <cell r="D11458" t="str">
            <v>TOR</v>
          </cell>
          <cell r="F11458">
            <v>9.8000000000000007</v>
          </cell>
          <cell r="G11458">
            <v>1250000</v>
          </cell>
          <cell r="H11458">
            <v>892.80000000000007</v>
          </cell>
        </row>
        <row r="11459">
          <cell r="A11459">
            <v>2009</v>
          </cell>
          <cell r="B11459" t="str">
            <v>Jake Voskuhl</v>
          </cell>
          <cell r="D11459" t="str">
            <v>TOR</v>
          </cell>
          <cell r="F11459">
            <v>0.4</v>
          </cell>
          <cell r="G11459">
            <v>826153</v>
          </cell>
          <cell r="H11459">
            <v>239.4</v>
          </cell>
        </row>
        <row r="11460">
          <cell r="A11460">
            <v>2009</v>
          </cell>
          <cell r="B11460" t="str">
            <v>Hassan Adams</v>
          </cell>
          <cell r="D11460" t="str">
            <v>TOR</v>
          </cell>
          <cell r="F11460">
            <v>0.4</v>
          </cell>
          <cell r="G11460">
            <v>297163</v>
          </cell>
          <cell r="H11460">
            <v>51.599999999999994</v>
          </cell>
        </row>
        <row r="11461">
          <cell r="A11461">
            <v>2009</v>
          </cell>
          <cell r="B11461" t="str">
            <v>Allen Iverson</v>
          </cell>
          <cell r="D11461" t="str">
            <v>TOT</v>
          </cell>
          <cell r="F11461">
            <v>15.8</v>
          </cell>
          <cell r="G11461">
            <v>20840625</v>
          </cell>
          <cell r="H11461">
            <v>2091.9</v>
          </cell>
        </row>
        <row r="11462">
          <cell r="A11462">
            <v>2009</v>
          </cell>
          <cell r="B11462" t="str">
            <v>Shawn Marion</v>
          </cell>
          <cell r="D11462" t="str">
            <v>TOT</v>
          </cell>
          <cell r="F11462">
            <v>16</v>
          </cell>
          <cell r="G11462">
            <v>17810000</v>
          </cell>
          <cell r="H11462">
            <v>2470.1999999999998</v>
          </cell>
        </row>
        <row r="11463">
          <cell r="A11463">
            <v>2009</v>
          </cell>
          <cell r="B11463" t="str">
            <v>Zach Randolph</v>
          </cell>
          <cell r="D11463" t="str">
            <v>TOT</v>
          </cell>
          <cell r="F11463">
            <v>19.600000000000001</v>
          </cell>
          <cell r="G11463">
            <v>14666667</v>
          </cell>
          <cell r="H11463">
            <v>1755</v>
          </cell>
        </row>
        <row r="11464">
          <cell r="A11464">
            <v>2009</v>
          </cell>
          <cell r="B11464" t="str">
            <v>Larry Hughes</v>
          </cell>
          <cell r="D11464" t="str">
            <v>TOT</v>
          </cell>
          <cell r="F11464">
            <v>13.4</v>
          </cell>
          <cell r="G11464">
            <v>12827676</v>
          </cell>
          <cell r="H11464">
            <v>1479.5</v>
          </cell>
        </row>
        <row r="11465">
          <cell r="A11465">
            <v>2009</v>
          </cell>
          <cell r="B11465" t="str">
            <v>Jason Richardson</v>
          </cell>
          <cell r="D11465" t="str">
            <v>TOT</v>
          </cell>
          <cell r="F11465">
            <v>16.7</v>
          </cell>
          <cell r="G11465">
            <v>12222221</v>
          </cell>
          <cell r="H11465">
            <v>2412</v>
          </cell>
        </row>
        <row r="11466">
          <cell r="A11466">
            <v>2009</v>
          </cell>
          <cell r="B11466" t="str">
            <v>Brad Miller</v>
          </cell>
          <cell r="D11466" t="str">
            <v>TOT</v>
          </cell>
          <cell r="F11466">
            <v>16.7</v>
          </cell>
          <cell r="G11466">
            <v>11375000</v>
          </cell>
          <cell r="H11466">
            <v>2100</v>
          </cell>
        </row>
        <row r="11467">
          <cell r="A11467">
            <v>2009</v>
          </cell>
          <cell r="B11467" t="str">
            <v>Chauncey Billups</v>
          </cell>
          <cell r="D11467" t="str">
            <v>TOT</v>
          </cell>
          <cell r="F11467">
            <v>18.8</v>
          </cell>
          <cell r="G11467">
            <v>11050000</v>
          </cell>
          <cell r="H11467">
            <v>2788.7</v>
          </cell>
        </row>
        <row r="11468">
          <cell r="A11468">
            <v>2009</v>
          </cell>
          <cell r="B11468" t="str">
            <v>Al Harrington</v>
          </cell>
          <cell r="D11468" t="str">
            <v>TOT</v>
          </cell>
          <cell r="F11468">
            <v>15.9</v>
          </cell>
          <cell r="G11468">
            <v>9226250</v>
          </cell>
          <cell r="H11468">
            <v>2547.6999999999998</v>
          </cell>
        </row>
        <row r="11469">
          <cell r="A11469">
            <v>2009</v>
          </cell>
          <cell r="B11469" t="str">
            <v>Andres Nocioni</v>
          </cell>
          <cell r="D11469" t="str">
            <v>TOT</v>
          </cell>
          <cell r="F11469">
            <v>12.2</v>
          </cell>
          <cell r="G11469">
            <v>8000000</v>
          </cell>
          <cell r="H11469">
            <v>1991.2</v>
          </cell>
        </row>
        <row r="11470">
          <cell r="A11470">
            <v>2009</v>
          </cell>
          <cell r="B11470" t="str">
            <v>Malik Rose</v>
          </cell>
          <cell r="D11470" t="str">
            <v>TOT</v>
          </cell>
          <cell r="F11470">
            <v>5.3</v>
          </cell>
          <cell r="G11470">
            <v>7647500</v>
          </cell>
          <cell r="H11470">
            <v>471.2</v>
          </cell>
        </row>
        <row r="11471">
          <cell r="A11471">
            <v>2009</v>
          </cell>
          <cell r="B11471" t="str">
            <v>Juwan Howard</v>
          </cell>
          <cell r="D11471" t="str">
            <v>TOT</v>
          </cell>
          <cell r="F11471">
            <v>10.9</v>
          </cell>
          <cell r="G11471">
            <v>7375500</v>
          </cell>
          <cell r="H11471">
            <v>470.4</v>
          </cell>
        </row>
        <row r="11472">
          <cell r="A11472">
            <v>2009</v>
          </cell>
          <cell r="B11472" t="str">
            <v>Drew Gooden</v>
          </cell>
          <cell r="D11472" t="str">
            <v>TOT</v>
          </cell>
          <cell r="F11472">
            <v>16.3</v>
          </cell>
          <cell r="G11472">
            <v>7151183</v>
          </cell>
          <cell r="H11472">
            <v>1264.8</v>
          </cell>
        </row>
        <row r="11473">
          <cell r="A11473">
            <v>2009</v>
          </cell>
          <cell r="B11473" t="str">
            <v>Chris Wilcox</v>
          </cell>
          <cell r="D11473" t="str">
            <v>TOT</v>
          </cell>
          <cell r="F11473">
            <v>13.3</v>
          </cell>
          <cell r="G11473">
            <v>6750000</v>
          </cell>
          <cell r="H11473">
            <v>1047.8</v>
          </cell>
        </row>
        <row r="11474">
          <cell r="A11474">
            <v>2009</v>
          </cell>
          <cell r="B11474" t="str">
            <v>Mike James</v>
          </cell>
          <cell r="D11474" t="str">
            <v>TOT</v>
          </cell>
          <cell r="F11474">
            <v>9.6999999999999993</v>
          </cell>
          <cell r="G11474">
            <v>6244093</v>
          </cell>
          <cell r="H11474">
            <v>1647</v>
          </cell>
        </row>
        <row r="11475">
          <cell r="A11475">
            <v>2009</v>
          </cell>
          <cell r="B11475" t="str">
            <v>Antonio Daniels</v>
          </cell>
          <cell r="D11475" t="str">
            <v>TOT</v>
          </cell>
          <cell r="F11475">
            <v>12.1</v>
          </cell>
          <cell r="G11475">
            <v>6200000</v>
          </cell>
          <cell r="H11475">
            <v>1021.2</v>
          </cell>
        </row>
        <row r="11476">
          <cell r="A11476">
            <v>2009</v>
          </cell>
          <cell r="B11476" t="str">
            <v>Stromile Swift</v>
          </cell>
          <cell r="D11476" t="str">
            <v>TOT</v>
          </cell>
          <cell r="F11476">
            <v>6.8</v>
          </cell>
          <cell r="G11476">
            <v>6200000</v>
          </cell>
          <cell r="H11476">
            <v>184.29999999999998</v>
          </cell>
        </row>
        <row r="11477">
          <cell r="A11477">
            <v>2009</v>
          </cell>
          <cell r="B11477" t="str">
            <v>Tim Thomas</v>
          </cell>
          <cell r="D11477" t="str">
            <v>TOT</v>
          </cell>
          <cell r="F11477">
            <v>12.2</v>
          </cell>
          <cell r="G11477">
            <v>6049400</v>
          </cell>
          <cell r="H11477">
            <v>1248</v>
          </cell>
        </row>
        <row r="11478">
          <cell r="A11478">
            <v>2009</v>
          </cell>
          <cell r="B11478" t="str">
            <v>Mikki Moore</v>
          </cell>
          <cell r="D11478" t="str">
            <v>TOT</v>
          </cell>
          <cell r="F11478">
            <v>8.9</v>
          </cell>
          <cell r="G11478">
            <v>5632200</v>
          </cell>
          <cell r="H11478">
            <v>1204</v>
          </cell>
        </row>
        <row r="11479">
          <cell r="A11479">
            <v>2009</v>
          </cell>
          <cell r="B11479" t="str">
            <v>John Salmons</v>
          </cell>
          <cell r="D11479" t="str">
            <v>TOT</v>
          </cell>
          <cell r="F11479">
            <v>16</v>
          </cell>
          <cell r="G11479">
            <v>5104000</v>
          </cell>
          <cell r="H11479">
            <v>2962.5</v>
          </cell>
        </row>
        <row r="11480">
          <cell r="A11480">
            <v>2009</v>
          </cell>
          <cell r="B11480" t="str">
            <v>Matt Carroll</v>
          </cell>
          <cell r="D11480" t="str">
            <v>TOT</v>
          </cell>
          <cell r="F11480">
            <v>5.5</v>
          </cell>
          <cell r="G11480">
            <v>5050000</v>
          </cell>
          <cell r="H11480">
            <v>616</v>
          </cell>
        </row>
        <row r="11481">
          <cell r="A11481">
            <v>2009</v>
          </cell>
          <cell r="B11481" t="str">
            <v>Rafer Alston</v>
          </cell>
          <cell r="D11481" t="str">
            <v>TOT</v>
          </cell>
          <cell r="F11481">
            <v>13.8</v>
          </cell>
          <cell r="G11481">
            <v>4900000</v>
          </cell>
          <cell r="H11481">
            <v>2448.6</v>
          </cell>
        </row>
        <row r="11482">
          <cell r="A11482">
            <v>2009</v>
          </cell>
          <cell r="B11482" t="str">
            <v>Joe Smith</v>
          </cell>
          <cell r="D11482" t="str">
            <v>TOT</v>
          </cell>
          <cell r="F11482">
            <v>13.8</v>
          </cell>
          <cell r="G11482">
            <v>4795000</v>
          </cell>
          <cell r="H11482">
            <v>1100.1000000000001</v>
          </cell>
        </row>
        <row r="11483">
          <cell r="A11483">
            <v>2009</v>
          </cell>
          <cell r="B11483" t="str">
            <v>Marcus Banks</v>
          </cell>
          <cell r="D11483" t="str">
            <v>TOT</v>
          </cell>
          <cell r="F11483">
            <v>7.8</v>
          </cell>
          <cell r="G11483">
            <v>4260000</v>
          </cell>
          <cell r="H11483">
            <v>206.8</v>
          </cell>
        </row>
        <row r="11484">
          <cell r="A11484">
            <v>2009</v>
          </cell>
          <cell r="B11484" t="str">
            <v>Adam Morrison</v>
          </cell>
          <cell r="D11484" t="str">
            <v>TOT</v>
          </cell>
          <cell r="F11484">
            <v>5.7</v>
          </cell>
          <cell r="G11484">
            <v>4159200</v>
          </cell>
          <cell r="H11484">
            <v>712.4</v>
          </cell>
        </row>
        <row r="11485">
          <cell r="A11485">
            <v>2009</v>
          </cell>
          <cell r="B11485" t="str">
            <v>Brian Cook</v>
          </cell>
          <cell r="D11485" t="str">
            <v>TOT</v>
          </cell>
          <cell r="F11485">
            <v>7.6</v>
          </cell>
          <cell r="G11485">
            <v>3500000</v>
          </cell>
          <cell r="H11485">
            <v>171</v>
          </cell>
        </row>
        <row r="11486">
          <cell r="A11486">
            <v>2009</v>
          </cell>
          <cell r="B11486" t="str">
            <v>Shelden Williams</v>
          </cell>
          <cell r="D11486" t="str">
            <v>TOT</v>
          </cell>
          <cell r="F11486">
            <v>13.7</v>
          </cell>
          <cell r="G11486">
            <v>3395760</v>
          </cell>
          <cell r="H11486">
            <v>513</v>
          </cell>
        </row>
        <row r="11487">
          <cell r="A11487">
            <v>2009</v>
          </cell>
          <cell r="B11487" t="str">
            <v>Chucky Atkins</v>
          </cell>
          <cell r="D11487" t="str">
            <v>TOT</v>
          </cell>
          <cell r="F11487">
            <v>6.2</v>
          </cell>
          <cell r="G11487">
            <v>3240000</v>
          </cell>
          <cell r="H11487">
            <v>412.5</v>
          </cell>
        </row>
        <row r="11488">
          <cell r="A11488">
            <v>2009</v>
          </cell>
          <cell r="B11488" t="str">
            <v>Ike Diogu</v>
          </cell>
          <cell r="D11488" t="str">
            <v>TOT</v>
          </cell>
          <cell r="F11488">
            <v>20.3</v>
          </cell>
          <cell r="G11488">
            <v>2912823</v>
          </cell>
          <cell r="H11488">
            <v>214.60000000000002</v>
          </cell>
        </row>
        <row r="11489">
          <cell r="A11489">
            <v>2009</v>
          </cell>
          <cell r="B11489" t="str">
            <v>Rashad McCants</v>
          </cell>
          <cell r="D11489" t="str">
            <v>TOT</v>
          </cell>
          <cell r="F11489">
            <v>13</v>
          </cell>
          <cell r="G11489">
            <v>2620126</v>
          </cell>
          <cell r="H11489">
            <v>1102</v>
          </cell>
        </row>
        <row r="11490">
          <cell r="A11490">
            <v>2009</v>
          </cell>
          <cell r="B11490" t="str">
            <v>Keith Bogans</v>
          </cell>
          <cell r="D11490" t="str">
            <v>TOT</v>
          </cell>
          <cell r="F11490">
            <v>9.6999999999999993</v>
          </cell>
          <cell r="G11490">
            <v>2565000</v>
          </cell>
          <cell r="H11490">
            <v>1274</v>
          </cell>
        </row>
        <row r="11491">
          <cell r="A11491">
            <v>2009</v>
          </cell>
          <cell r="B11491" t="str">
            <v>Jason Hart</v>
          </cell>
          <cell r="D11491" t="str">
            <v>TOT</v>
          </cell>
          <cell r="F11491">
            <v>6.5</v>
          </cell>
          <cell r="G11491">
            <v>2484000</v>
          </cell>
          <cell r="H11491">
            <v>347.1</v>
          </cell>
        </row>
        <row r="11492">
          <cell r="A11492">
            <v>2009</v>
          </cell>
          <cell r="B11492" t="str">
            <v>Mouhamed Sene</v>
          </cell>
          <cell r="D11492" t="str">
            <v>TOT</v>
          </cell>
          <cell r="F11492">
            <v>32.9</v>
          </cell>
          <cell r="G11492">
            <v>2252400</v>
          </cell>
          <cell r="H11492">
            <v>28.799999999999997</v>
          </cell>
        </row>
        <row r="11493">
          <cell r="A11493">
            <v>2009</v>
          </cell>
          <cell r="B11493" t="str">
            <v>Tyronn Lue</v>
          </cell>
          <cell r="D11493" t="str">
            <v>TOT</v>
          </cell>
          <cell r="F11493">
            <v>10.3</v>
          </cell>
          <cell r="G11493">
            <v>2250000</v>
          </cell>
          <cell r="H11493">
            <v>519.20000000000005</v>
          </cell>
        </row>
        <row r="11494">
          <cell r="A11494">
            <v>2009</v>
          </cell>
          <cell r="B11494" t="str">
            <v>Luther Head</v>
          </cell>
          <cell r="D11494" t="str">
            <v>TOT</v>
          </cell>
          <cell r="F11494">
            <v>9.9</v>
          </cell>
          <cell r="G11494">
            <v>1962378</v>
          </cell>
          <cell r="H11494">
            <v>499.2</v>
          </cell>
        </row>
        <row r="11495">
          <cell r="A11495">
            <v>2009</v>
          </cell>
          <cell r="B11495" t="str">
            <v>Johan Petro</v>
          </cell>
          <cell r="D11495" t="str">
            <v>TOT</v>
          </cell>
          <cell r="F11495">
            <v>8.1</v>
          </cell>
          <cell r="G11495">
            <v>1939893</v>
          </cell>
          <cell r="H11495">
            <v>558.6</v>
          </cell>
        </row>
        <row r="11496">
          <cell r="A11496">
            <v>2009</v>
          </cell>
          <cell r="B11496" t="str">
            <v>Thabo Sefolosha</v>
          </cell>
          <cell r="D11496" t="str">
            <v>TOT</v>
          </cell>
          <cell r="F11496">
            <v>12.1</v>
          </cell>
          <cell r="G11496">
            <v>1931160</v>
          </cell>
          <cell r="H11496">
            <v>1452</v>
          </cell>
        </row>
        <row r="11497">
          <cell r="A11497">
            <v>2009</v>
          </cell>
          <cell r="B11497" t="str">
            <v>Cedric Simmons</v>
          </cell>
          <cell r="D11497" t="str">
            <v>TOT</v>
          </cell>
          <cell r="F11497">
            <v>10.8</v>
          </cell>
          <cell r="G11497">
            <v>1742760</v>
          </cell>
          <cell r="H11497">
            <v>84.600000000000009</v>
          </cell>
        </row>
        <row r="11498">
          <cell r="A11498">
            <v>2009</v>
          </cell>
          <cell r="B11498" t="str">
            <v>Quincy Douby</v>
          </cell>
          <cell r="D11498" t="str">
            <v>TOT</v>
          </cell>
          <cell r="F11498">
            <v>10.199999999999999</v>
          </cell>
          <cell r="G11498">
            <v>1427040</v>
          </cell>
          <cell r="H11498">
            <v>299.7</v>
          </cell>
        </row>
        <row r="11499">
          <cell r="A11499">
            <v>2009</v>
          </cell>
          <cell r="B11499" t="str">
            <v>Javaris Crittenton</v>
          </cell>
          <cell r="D11499" t="str">
            <v>TOT</v>
          </cell>
          <cell r="F11499">
            <v>10.4</v>
          </cell>
          <cell r="G11499">
            <v>1381560</v>
          </cell>
          <cell r="H11499">
            <v>1171.8000000000002</v>
          </cell>
        </row>
        <row r="11500">
          <cell r="A11500">
            <v>2009</v>
          </cell>
          <cell r="B11500" t="str">
            <v>Calvin Booth</v>
          </cell>
          <cell r="D11500" t="str">
            <v>TOT</v>
          </cell>
          <cell r="F11500">
            <v>11.4</v>
          </cell>
          <cell r="G11500">
            <v>1319651</v>
          </cell>
          <cell r="H11500">
            <v>56</v>
          </cell>
        </row>
        <row r="11501">
          <cell r="A11501">
            <v>2009</v>
          </cell>
          <cell r="B11501" t="str">
            <v>Adonal Foyle</v>
          </cell>
          <cell r="D11501" t="str">
            <v>TOT</v>
          </cell>
          <cell r="F11501">
            <v>19.7</v>
          </cell>
          <cell r="G11501">
            <v>1262275</v>
          </cell>
          <cell r="H11501">
            <v>62</v>
          </cell>
        </row>
        <row r="11502">
          <cell r="A11502">
            <v>2009</v>
          </cell>
          <cell r="B11502" t="str">
            <v>Jared Dudley</v>
          </cell>
          <cell r="D11502" t="str">
            <v>TOT</v>
          </cell>
          <cell r="F11502">
            <v>13.5</v>
          </cell>
          <cell r="G11502">
            <v>1222320</v>
          </cell>
          <cell r="H11502">
            <v>1156</v>
          </cell>
        </row>
        <row r="11503">
          <cell r="A11503">
            <v>2009</v>
          </cell>
          <cell r="B11503" t="str">
            <v>Kyle Lowry</v>
          </cell>
          <cell r="D11503" t="str">
            <v>TOT</v>
          </cell>
          <cell r="F11503">
            <v>14.4</v>
          </cell>
          <cell r="G11503">
            <v>1163520</v>
          </cell>
          <cell r="H11503">
            <v>1678.6000000000001</v>
          </cell>
        </row>
        <row r="11504">
          <cell r="A11504">
            <v>2009</v>
          </cell>
          <cell r="B11504" t="str">
            <v>Mardy Collins</v>
          </cell>
          <cell r="D11504" t="str">
            <v>TOT</v>
          </cell>
          <cell r="F11504">
            <v>9.5</v>
          </cell>
          <cell r="G11504">
            <v>1034760</v>
          </cell>
          <cell r="H11504">
            <v>888</v>
          </cell>
        </row>
        <row r="11505">
          <cell r="A11505">
            <v>2009</v>
          </cell>
          <cell r="B11505" t="str">
            <v>Ryan Hollins</v>
          </cell>
          <cell r="D11505" t="str">
            <v>TOT</v>
          </cell>
          <cell r="F11505">
            <v>12.9</v>
          </cell>
          <cell r="G11505">
            <v>972581</v>
          </cell>
          <cell r="H11505">
            <v>445.5</v>
          </cell>
        </row>
        <row r="11506">
          <cell r="A11506">
            <v>2009</v>
          </cell>
          <cell r="B11506" t="str">
            <v>Shannon Brown</v>
          </cell>
          <cell r="D11506" t="str">
            <v>TOT</v>
          </cell>
          <cell r="F11506">
            <v>12.9</v>
          </cell>
          <cell r="G11506">
            <v>797581</v>
          </cell>
          <cell r="H11506">
            <v>475.20000000000005</v>
          </cell>
        </row>
        <row r="11507">
          <cell r="A11507">
            <v>2009</v>
          </cell>
          <cell r="B11507" t="str">
            <v>Cheikh Samb</v>
          </cell>
          <cell r="D11507" t="str">
            <v>TOT</v>
          </cell>
          <cell r="F11507">
            <v>5.3</v>
          </cell>
          <cell r="G11507">
            <v>797581</v>
          </cell>
          <cell r="H11507">
            <v>82.8</v>
          </cell>
        </row>
        <row r="11508">
          <cell r="A11508">
            <v>2009</v>
          </cell>
          <cell r="B11508" t="str">
            <v>Anthony Roberson</v>
          </cell>
          <cell r="D11508" t="str">
            <v>TOT</v>
          </cell>
          <cell r="F11508">
            <v>11.4</v>
          </cell>
          <cell r="G11508">
            <v>797581</v>
          </cell>
          <cell r="H11508">
            <v>275.5</v>
          </cell>
        </row>
        <row r="11509">
          <cell r="A11509">
            <v>2009</v>
          </cell>
          <cell r="B11509" t="str">
            <v>Alex Acker</v>
          </cell>
          <cell r="D11509" t="str">
            <v>TOT</v>
          </cell>
          <cell r="F11509">
            <v>10.4</v>
          </cell>
          <cell r="G11509">
            <v>711517</v>
          </cell>
          <cell r="H11509">
            <v>200</v>
          </cell>
        </row>
        <row r="11510">
          <cell r="A11510">
            <v>2009</v>
          </cell>
          <cell r="B11510" t="str">
            <v>Will Solomon</v>
          </cell>
          <cell r="D11510" t="str">
            <v>TOT</v>
          </cell>
          <cell r="F11510">
            <v>12.5</v>
          </cell>
          <cell r="G11510">
            <v>711517</v>
          </cell>
          <cell r="H11510">
            <v>710.2</v>
          </cell>
        </row>
        <row r="11511">
          <cell r="A11511">
            <v>2009</v>
          </cell>
          <cell r="B11511" t="str">
            <v>Austin Croshere</v>
          </cell>
          <cell r="D11511" t="str">
            <v>TOT</v>
          </cell>
          <cell r="F11511">
            <v>14.2</v>
          </cell>
          <cell r="G11511">
            <v>527185</v>
          </cell>
          <cell r="H11511">
            <v>99.399999999999991</v>
          </cell>
        </row>
        <row r="11512">
          <cell r="A11512">
            <v>2009</v>
          </cell>
          <cell r="B11512" t="str">
            <v>Bobby Brown</v>
          </cell>
          <cell r="D11512" t="str">
            <v>TOT</v>
          </cell>
          <cell r="F11512">
            <v>8.9</v>
          </cell>
          <cell r="G11512">
            <v>442114</v>
          </cell>
          <cell r="H11512">
            <v>931.59999999999991</v>
          </cell>
        </row>
        <row r="11513">
          <cell r="A11513">
            <v>2009</v>
          </cell>
          <cell r="B11513" t="str">
            <v>Shaun Livingston</v>
          </cell>
          <cell r="D11513" t="str">
            <v>TOT</v>
          </cell>
          <cell r="F11513">
            <v>12.1</v>
          </cell>
          <cell r="G11513">
            <v>370000</v>
          </cell>
          <cell r="H11513">
            <v>231.60000000000002</v>
          </cell>
        </row>
        <row r="11514">
          <cell r="A11514">
            <v>2009</v>
          </cell>
          <cell r="B11514" t="str">
            <v>Courtney Sims</v>
          </cell>
          <cell r="D11514" t="str">
            <v>TOT</v>
          </cell>
          <cell r="F11514">
            <v>12.8</v>
          </cell>
          <cell r="G11514">
            <v>184648</v>
          </cell>
          <cell r="H11514">
            <v>13</v>
          </cell>
        </row>
        <row r="11515">
          <cell r="A11515">
            <v>2009</v>
          </cell>
          <cell r="B11515" t="str">
            <v>Dee Brown</v>
          </cell>
          <cell r="D11515" t="str">
            <v>TOT</v>
          </cell>
          <cell r="F11515">
            <v>6.6</v>
          </cell>
          <cell r="G11515">
            <v>184157</v>
          </cell>
          <cell r="H11515">
            <v>260.3</v>
          </cell>
        </row>
        <row r="11516">
          <cell r="A11516">
            <v>2009</v>
          </cell>
          <cell r="B11516" t="str">
            <v>Demetris Nichols</v>
          </cell>
          <cell r="D11516" t="str">
            <v>TOT</v>
          </cell>
          <cell r="F11516">
            <v>8.8000000000000007</v>
          </cell>
          <cell r="G11516">
            <v>87893</v>
          </cell>
          <cell r="H11516">
            <v>14</v>
          </cell>
        </row>
        <row r="11517">
          <cell r="A11517">
            <v>2009</v>
          </cell>
          <cell r="B11517" t="str">
            <v>Vladimir Radmanović</v>
          </cell>
          <cell r="D11517" t="str">
            <v>TOT</v>
          </cell>
          <cell r="F11517">
            <v>11</v>
          </cell>
          <cell r="H11517">
            <v>1443</v>
          </cell>
        </row>
        <row r="11518">
          <cell r="A11518">
            <v>2009</v>
          </cell>
          <cell r="B11518" t="str">
            <v>Boris Diaw</v>
          </cell>
          <cell r="D11518" t="str">
            <v>TOT</v>
          </cell>
          <cell r="F11518">
            <v>14.4</v>
          </cell>
          <cell r="H11518">
            <v>2754</v>
          </cell>
        </row>
        <row r="11519">
          <cell r="A11519">
            <v>2009</v>
          </cell>
          <cell r="B11519" t="str">
            <v>Jermaine O'Neal</v>
          </cell>
          <cell r="D11519" t="str">
            <v>TOT</v>
          </cell>
          <cell r="F11519">
            <v>15.4</v>
          </cell>
          <cell r="H11519">
            <v>2026.4</v>
          </cell>
        </row>
        <row r="11520">
          <cell r="A11520">
            <v>2009</v>
          </cell>
          <cell r="B11520" t="str">
            <v>Pops Mensah-Bonsu</v>
          </cell>
          <cell r="D11520" t="str">
            <v>TOT</v>
          </cell>
          <cell r="F11520">
            <v>14.5</v>
          </cell>
          <cell r="H11520">
            <v>283.8</v>
          </cell>
        </row>
        <row r="11521">
          <cell r="A11521">
            <v>2009</v>
          </cell>
          <cell r="B11521" t="str">
            <v>Jamal Crawford</v>
          </cell>
          <cell r="D11521" t="str">
            <v>TOT</v>
          </cell>
          <cell r="F11521">
            <v>15.1</v>
          </cell>
          <cell r="H11521">
            <v>2476.5</v>
          </cell>
        </row>
        <row r="11522">
          <cell r="A11522">
            <v>2009</v>
          </cell>
          <cell r="B11522" t="str">
            <v>DeSagana Diop</v>
          </cell>
          <cell r="D11522" t="str">
            <v>TOT</v>
          </cell>
          <cell r="F11522">
            <v>9.6999999999999993</v>
          </cell>
          <cell r="H11522">
            <v>1035</v>
          </cell>
        </row>
        <row r="11523">
          <cell r="A11523">
            <v>2009</v>
          </cell>
          <cell r="B11523" t="str">
            <v>Linton Johnson</v>
          </cell>
          <cell r="D11523" t="str">
            <v>TOT</v>
          </cell>
          <cell r="F11523">
            <v>3.4</v>
          </cell>
          <cell r="H11523">
            <v>55</v>
          </cell>
        </row>
        <row r="11524">
          <cell r="A11524">
            <v>2009</v>
          </cell>
          <cell r="B11524" t="str">
            <v>Raja Bell</v>
          </cell>
          <cell r="D11524" t="str">
            <v>TOT</v>
          </cell>
          <cell r="F11524">
            <v>10.7</v>
          </cell>
          <cell r="H11524">
            <v>2318.2000000000003</v>
          </cell>
        </row>
        <row r="11525">
          <cell r="A11525">
            <v>2009</v>
          </cell>
          <cell r="B11525" t="str">
            <v>Patrick O'Bryant</v>
          </cell>
          <cell r="D11525" t="str">
            <v>TOT</v>
          </cell>
          <cell r="F11525">
            <v>11.8</v>
          </cell>
          <cell r="H11525">
            <v>253.5</v>
          </cell>
        </row>
        <row r="11526">
          <cell r="A11526">
            <v>2009</v>
          </cell>
          <cell r="B11526" t="str">
            <v>Jamario Moon</v>
          </cell>
          <cell r="D11526" t="str">
            <v>TOT</v>
          </cell>
          <cell r="F11526">
            <v>13.3</v>
          </cell>
          <cell r="H11526">
            <v>2072</v>
          </cell>
        </row>
        <row r="11527">
          <cell r="A11527">
            <v>2009</v>
          </cell>
          <cell r="B11527" t="str">
            <v>Sean Singletary</v>
          </cell>
          <cell r="D11527" t="str">
            <v>TOT</v>
          </cell>
          <cell r="F11527">
            <v>6.7</v>
          </cell>
          <cell r="H11527">
            <v>303.39999999999998</v>
          </cell>
        </row>
        <row r="11528">
          <cell r="A11528">
            <v>2009</v>
          </cell>
          <cell r="B11528" t="str">
            <v>Andrei Kirilenko</v>
          </cell>
          <cell r="D11528" t="str">
            <v>UTA</v>
          </cell>
          <cell r="F11528">
            <v>16.8</v>
          </cell>
          <cell r="G11528">
            <v>15106000</v>
          </cell>
          <cell r="H11528">
            <v>1829.1000000000001</v>
          </cell>
        </row>
        <row r="11529">
          <cell r="A11529">
            <v>2009</v>
          </cell>
          <cell r="B11529" t="str">
            <v>Carlos Boozer</v>
          </cell>
          <cell r="D11529" t="str">
            <v>UTA</v>
          </cell>
          <cell r="F11529">
            <v>17.2</v>
          </cell>
          <cell r="G11529">
            <v>11593817</v>
          </cell>
          <cell r="H11529">
            <v>1198.8</v>
          </cell>
        </row>
        <row r="11530">
          <cell r="A11530">
            <v>2009</v>
          </cell>
          <cell r="B11530" t="str">
            <v>Mehmet Okur</v>
          </cell>
          <cell r="D11530" t="str">
            <v>UTA</v>
          </cell>
          <cell r="F11530">
            <v>17.5</v>
          </cell>
          <cell r="G11530">
            <v>8500000</v>
          </cell>
          <cell r="H11530">
            <v>2412</v>
          </cell>
        </row>
        <row r="11531">
          <cell r="A11531">
            <v>2009</v>
          </cell>
          <cell r="B11531" t="str">
            <v>Matt Harpring</v>
          </cell>
          <cell r="D11531" t="str">
            <v>UTA</v>
          </cell>
          <cell r="F11531">
            <v>12.3</v>
          </cell>
          <cell r="G11531">
            <v>6000000</v>
          </cell>
          <cell r="H11531">
            <v>693</v>
          </cell>
        </row>
        <row r="11532">
          <cell r="A11532">
            <v>2009</v>
          </cell>
          <cell r="B11532" t="str">
            <v>Deron Williams</v>
          </cell>
          <cell r="D11532" t="str">
            <v>UTA</v>
          </cell>
          <cell r="F11532">
            <v>21.1</v>
          </cell>
          <cell r="G11532">
            <v>5069449</v>
          </cell>
          <cell r="H11532">
            <v>2502.3999999999996</v>
          </cell>
        </row>
        <row r="11533">
          <cell r="A11533">
            <v>2009</v>
          </cell>
          <cell r="B11533" t="str">
            <v>Kyle Korver</v>
          </cell>
          <cell r="D11533" t="str">
            <v>UTA</v>
          </cell>
          <cell r="F11533">
            <v>12.1</v>
          </cell>
          <cell r="G11533">
            <v>4956818</v>
          </cell>
          <cell r="H11533">
            <v>1872</v>
          </cell>
        </row>
        <row r="11534">
          <cell r="A11534">
            <v>2009</v>
          </cell>
          <cell r="B11534" t="str">
            <v>C.J. Miles</v>
          </cell>
          <cell r="D11534" t="str">
            <v>UTA</v>
          </cell>
          <cell r="F11534">
            <v>11.8</v>
          </cell>
          <cell r="G11534">
            <v>3700000</v>
          </cell>
          <cell r="H11534">
            <v>1620</v>
          </cell>
        </row>
        <row r="11535">
          <cell r="A11535">
            <v>2009</v>
          </cell>
          <cell r="B11535" t="str">
            <v>Jarron Collins</v>
          </cell>
          <cell r="D11535" t="str">
            <v>UTA</v>
          </cell>
          <cell r="F11535">
            <v>5.8</v>
          </cell>
          <cell r="G11535">
            <v>2074302</v>
          </cell>
          <cell r="H11535">
            <v>200.20000000000002</v>
          </cell>
        </row>
        <row r="11536">
          <cell r="A11536">
            <v>2009</v>
          </cell>
          <cell r="B11536" t="str">
            <v>Brevin Knight</v>
          </cell>
          <cell r="D11536" t="str">
            <v>UTA</v>
          </cell>
          <cell r="F11536">
            <v>9.5</v>
          </cell>
          <cell r="G11536">
            <v>2000000</v>
          </cell>
          <cell r="H11536">
            <v>939.8</v>
          </cell>
        </row>
        <row r="11537">
          <cell r="A11537">
            <v>2009</v>
          </cell>
          <cell r="B11537" t="str">
            <v>Ronnie Brewer</v>
          </cell>
          <cell r="D11537" t="str">
            <v>UTA</v>
          </cell>
          <cell r="F11537">
            <v>16.100000000000001</v>
          </cell>
          <cell r="G11537">
            <v>1834680</v>
          </cell>
          <cell r="H11537">
            <v>2608.2000000000003</v>
          </cell>
        </row>
        <row r="11538">
          <cell r="A11538">
            <v>2009</v>
          </cell>
          <cell r="B11538" t="str">
            <v>Ronnie Price</v>
          </cell>
          <cell r="D11538" t="str">
            <v>UTA</v>
          </cell>
          <cell r="F11538">
            <v>8.5</v>
          </cell>
          <cell r="G11538">
            <v>1188000</v>
          </cell>
          <cell r="H11538">
            <v>738.4</v>
          </cell>
        </row>
        <row r="11539">
          <cell r="A11539">
            <v>2009</v>
          </cell>
          <cell r="B11539" t="str">
            <v>Kosta Koufos</v>
          </cell>
          <cell r="D11539" t="str">
            <v>UTA</v>
          </cell>
          <cell r="F11539">
            <v>15.2</v>
          </cell>
          <cell r="G11539">
            <v>1129320</v>
          </cell>
          <cell r="H11539">
            <v>566.40000000000009</v>
          </cell>
        </row>
        <row r="11540">
          <cell r="A11540">
            <v>2009</v>
          </cell>
          <cell r="B11540" t="str">
            <v>Morris Almond</v>
          </cell>
          <cell r="D11540" t="str">
            <v>UTA</v>
          </cell>
          <cell r="F11540">
            <v>7.3</v>
          </cell>
          <cell r="G11540">
            <v>1081440</v>
          </cell>
          <cell r="H11540">
            <v>254.99999999999997</v>
          </cell>
        </row>
        <row r="11541">
          <cell r="A11541">
            <v>2009</v>
          </cell>
          <cell r="B11541" t="str">
            <v>Kyrylo Fesenko</v>
          </cell>
          <cell r="D11541" t="str">
            <v>UTA</v>
          </cell>
          <cell r="F11541">
            <v>13</v>
          </cell>
          <cell r="G11541">
            <v>810000</v>
          </cell>
          <cell r="H11541">
            <v>155.4</v>
          </cell>
        </row>
        <row r="11542">
          <cell r="A11542">
            <v>2009</v>
          </cell>
          <cell r="B11542" t="str">
            <v>Paul Millsap</v>
          </cell>
          <cell r="D11542" t="str">
            <v>UTA</v>
          </cell>
          <cell r="F11542">
            <v>18.600000000000001</v>
          </cell>
          <cell r="G11542">
            <v>797581</v>
          </cell>
          <cell r="H11542">
            <v>2287.6</v>
          </cell>
        </row>
        <row r="11543">
          <cell r="A11543">
            <v>2009</v>
          </cell>
          <cell r="B11543" t="str">
            <v>Gilbert Arenas</v>
          </cell>
          <cell r="D11543" t="str">
            <v>WAS</v>
          </cell>
          <cell r="F11543">
            <v>18.899999999999999</v>
          </cell>
          <cell r="G11543">
            <v>14653466</v>
          </cell>
          <cell r="H11543">
            <v>63</v>
          </cell>
        </row>
        <row r="11544">
          <cell r="A11544">
            <v>2009</v>
          </cell>
          <cell r="B11544" t="str">
            <v>Antawn Jamison</v>
          </cell>
          <cell r="D11544" t="str">
            <v>WAS</v>
          </cell>
          <cell r="F11544">
            <v>20.6</v>
          </cell>
          <cell r="G11544">
            <v>9923285</v>
          </cell>
          <cell r="H11544">
            <v>3094.2000000000003</v>
          </cell>
        </row>
        <row r="11545">
          <cell r="A11545">
            <v>2009</v>
          </cell>
          <cell r="B11545" t="str">
            <v>Caron Butler</v>
          </cell>
          <cell r="D11545" t="str">
            <v>WAS</v>
          </cell>
          <cell r="F11545">
            <v>18.8</v>
          </cell>
          <cell r="G11545">
            <v>9249980</v>
          </cell>
          <cell r="H11545">
            <v>2586.2000000000003</v>
          </cell>
        </row>
        <row r="11546">
          <cell r="A11546">
            <v>2009</v>
          </cell>
          <cell r="B11546" t="str">
            <v>Etan Thomas</v>
          </cell>
          <cell r="D11546" t="str">
            <v>WAS</v>
          </cell>
          <cell r="F11546">
            <v>10.1</v>
          </cell>
          <cell r="G11546">
            <v>6864200</v>
          </cell>
          <cell r="H11546">
            <v>306.8</v>
          </cell>
        </row>
        <row r="11547">
          <cell r="A11547">
            <v>2009</v>
          </cell>
          <cell r="B11547" t="str">
            <v>Brendan Haywood</v>
          </cell>
          <cell r="D11547" t="str">
            <v>WAS</v>
          </cell>
          <cell r="F11547">
            <v>14.9</v>
          </cell>
          <cell r="G11547">
            <v>5500000</v>
          </cell>
          <cell r="H11547">
            <v>175.2</v>
          </cell>
        </row>
        <row r="11548">
          <cell r="A11548">
            <v>2009</v>
          </cell>
          <cell r="B11548" t="str">
            <v>Darius Songaila</v>
          </cell>
          <cell r="D11548" t="str">
            <v>WAS</v>
          </cell>
          <cell r="F11548">
            <v>13.9</v>
          </cell>
          <cell r="G11548">
            <v>4235000</v>
          </cell>
          <cell r="H11548">
            <v>1524.6000000000001</v>
          </cell>
        </row>
        <row r="11549">
          <cell r="A11549">
            <v>2009</v>
          </cell>
          <cell r="B11549" t="str">
            <v>DeShawn Stevenson</v>
          </cell>
          <cell r="D11549" t="str">
            <v>WAS</v>
          </cell>
          <cell r="F11549">
            <v>6.9</v>
          </cell>
          <cell r="G11549">
            <v>3616072</v>
          </cell>
          <cell r="H11549">
            <v>886.4</v>
          </cell>
        </row>
        <row r="11550">
          <cell r="A11550">
            <v>2009</v>
          </cell>
          <cell r="B11550" t="str">
            <v>Andray Blatche</v>
          </cell>
          <cell r="D11550" t="str">
            <v>WAS</v>
          </cell>
          <cell r="F11550">
            <v>15</v>
          </cell>
          <cell r="G11550">
            <v>2739669</v>
          </cell>
          <cell r="H11550">
            <v>1704</v>
          </cell>
        </row>
        <row r="11551">
          <cell r="A11551">
            <v>2009</v>
          </cell>
          <cell r="B11551" t="str">
            <v>Nick Young</v>
          </cell>
          <cell r="D11551" t="str">
            <v>WAS</v>
          </cell>
          <cell r="F11551">
            <v>13.1</v>
          </cell>
          <cell r="G11551">
            <v>1602960</v>
          </cell>
          <cell r="H11551">
            <v>1836.8</v>
          </cell>
        </row>
        <row r="11552">
          <cell r="A11552">
            <v>2009</v>
          </cell>
          <cell r="B11552" t="str">
            <v>Oleksiy Pecherov</v>
          </cell>
          <cell r="D11552" t="str">
            <v>WAS</v>
          </cell>
          <cell r="F11552">
            <v>14.5</v>
          </cell>
          <cell r="G11552">
            <v>1446720</v>
          </cell>
          <cell r="H11552">
            <v>278.39999999999998</v>
          </cell>
        </row>
        <row r="11553">
          <cell r="A11553">
            <v>2009</v>
          </cell>
          <cell r="B11553" t="str">
            <v>JaVale McGee</v>
          </cell>
          <cell r="D11553" t="str">
            <v>WAS</v>
          </cell>
          <cell r="F11553">
            <v>17</v>
          </cell>
          <cell r="G11553">
            <v>1392240</v>
          </cell>
          <cell r="H11553">
            <v>1140</v>
          </cell>
        </row>
        <row r="11554">
          <cell r="A11554">
            <v>2009</v>
          </cell>
          <cell r="B11554" t="str">
            <v>Juan Dixon</v>
          </cell>
          <cell r="D11554" t="str">
            <v>WAS</v>
          </cell>
          <cell r="F11554">
            <v>9.3000000000000007</v>
          </cell>
          <cell r="G11554">
            <v>998398</v>
          </cell>
          <cell r="H11554">
            <v>815</v>
          </cell>
        </row>
        <row r="11555">
          <cell r="A11555">
            <v>2009</v>
          </cell>
          <cell r="B11555" t="str">
            <v>Dominic McGuire</v>
          </cell>
          <cell r="D11555" t="str">
            <v>WAS</v>
          </cell>
          <cell r="F11555">
            <v>10.8</v>
          </cell>
          <cell r="G11555">
            <v>711517</v>
          </cell>
          <cell r="H11555">
            <v>2069.7999999999997</v>
          </cell>
        </row>
        <row r="11556">
          <cell r="A11556">
            <v>2010</v>
          </cell>
          <cell r="B11556" t="str">
            <v>Joe Johnson</v>
          </cell>
          <cell r="D11556" t="str">
            <v>ATL</v>
          </cell>
          <cell r="F11556">
            <v>19.3</v>
          </cell>
          <cell r="G11556">
            <v>14976754</v>
          </cell>
          <cell r="H11556">
            <v>2888</v>
          </cell>
        </row>
        <row r="11557">
          <cell r="A11557">
            <v>2010</v>
          </cell>
          <cell r="B11557" t="str">
            <v>Josh Smith</v>
          </cell>
          <cell r="D11557" t="str">
            <v>ATL</v>
          </cell>
          <cell r="F11557">
            <v>21</v>
          </cell>
          <cell r="G11557">
            <v>10800000</v>
          </cell>
          <cell r="H11557">
            <v>2867.4</v>
          </cell>
        </row>
        <row r="11558">
          <cell r="A11558">
            <v>2010</v>
          </cell>
          <cell r="B11558" t="str">
            <v>Jamal Crawford</v>
          </cell>
          <cell r="D11558" t="str">
            <v>ATL</v>
          </cell>
          <cell r="F11558">
            <v>18.399999999999999</v>
          </cell>
          <cell r="G11558">
            <v>9360000</v>
          </cell>
          <cell r="H11558">
            <v>2456.9</v>
          </cell>
        </row>
        <row r="11559">
          <cell r="A11559">
            <v>2010</v>
          </cell>
          <cell r="B11559" t="str">
            <v>Marvin Williams</v>
          </cell>
          <cell r="D11559" t="str">
            <v>ATL</v>
          </cell>
          <cell r="F11559">
            <v>13</v>
          </cell>
          <cell r="G11559">
            <v>7500000</v>
          </cell>
          <cell r="H11559">
            <v>2470.5</v>
          </cell>
        </row>
        <row r="11560">
          <cell r="A11560">
            <v>2010</v>
          </cell>
          <cell r="B11560" t="str">
            <v>Mike Bibby</v>
          </cell>
          <cell r="D11560" t="str">
            <v>ATL</v>
          </cell>
          <cell r="F11560">
            <v>12.7</v>
          </cell>
          <cell r="G11560">
            <v>6217617</v>
          </cell>
          <cell r="H11560">
            <v>2192</v>
          </cell>
        </row>
        <row r="11561">
          <cell r="A11561">
            <v>2010</v>
          </cell>
          <cell r="B11561" t="str">
            <v>Zaza Pachulia</v>
          </cell>
          <cell r="D11561" t="str">
            <v>ATL</v>
          </cell>
          <cell r="F11561">
            <v>13.1</v>
          </cell>
          <cell r="G11561">
            <v>4750000</v>
          </cell>
          <cell r="H11561">
            <v>1092</v>
          </cell>
        </row>
        <row r="11562">
          <cell r="A11562">
            <v>2010</v>
          </cell>
          <cell r="B11562" t="str">
            <v>Al Horford</v>
          </cell>
          <cell r="D11562" t="str">
            <v>ATL</v>
          </cell>
          <cell r="F11562">
            <v>19.399999999999999</v>
          </cell>
          <cell r="G11562">
            <v>4307640</v>
          </cell>
          <cell r="H11562">
            <v>2843.1</v>
          </cell>
        </row>
        <row r="11563">
          <cell r="A11563">
            <v>2010</v>
          </cell>
          <cell r="B11563" t="str">
            <v>Maurice Evans</v>
          </cell>
          <cell r="D11563" t="str">
            <v>ATL</v>
          </cell>
          <cell r="F11563">
            <v>12.2</v>
          </cell>
          <cell r="G11563">
            <v>2500000</v>
          </cell>
          <cell r="H11563">
            <v>1319.3</v>
          </cell>
        </row>
        <row r="11564">
          <cell r="A11564">
            <v>2010</v>
          </cell>
          <cell r="B11564" t="str">
            <v>Jeff Teague</v>
          </cell>
          <cell r="D11564" t="str">
            <v>ATL</v>
          </cell>
          <cell r="F11564">
            <v>11</v>
          </cell>
          <cell r="G11564">
            <v>1373880</v>
          </cell>
          <cell r="H11564">
            <v>717.1</v>
          </cell>
        </row>
        <row r="11565">
          <cell r="A11565">
            <v>2010</v>
          </cell>
          <cell r="B11565" t="str">
            <v>Joe Smith</v>
          </cell>
          <cell r="D11565" t="str">
            <v>ATL</v>
          </cell>
          <cell r="F11565">
            <v>11.2</v>
          </cell>
          <cell r="G11565">
            <v>1306455</v>
          </cell>
          <cell r="H11565">
            <v>595.20000000000005</v>
          </cell>
        </row>
        <row r="11566">
          <cell r="A11566">
            <v>2010</v>
          </cell>
          <cell r="B11566" t="str">
            <v>Jason Collins</v>
          </cell>
          <cell r="D11566" t="str">
            <v>ATL</v>
          </cell>
          <cell r="F11566">
            <v>0.9</v>
          </cell>
          <cell r="G11566">
            <v>1181803</v>
          </cell>
          <cell r="H11566">
            <v>115.19999999999999</v>
          </cell>
        </row>
        <row r="11567">
          <cell r="A11567">
            <v>2010</v>
          </cell>
          <cell r="B11567" t="str">
            <v>Randolph Morris</v>
          </cell>
          <cell r="D11567" t="str">
            <v>ATL</v>
          </cell>
          <cell r="F11567">
            <v>14.6</v>
          </cell>
          <cell r="G11567">
            <v>855189</v>
          </cell>
          <cell r="H11567">
            <v>123.20000000000002</v>
          </cell>
        </row>
        <row r="11568">
          <cell r="A11568">
            <v>2010</v>
          </cell>
          <cell r="B11568" t="str">
            <v>Mario West</v>
          </cell>
          <cell r="D11568" t="str">
            <v>ATL</v>
          </cell>
          <cell r="F11568">
            <v>9.9</v>
          </cell>
          <cell r="G11568">
            <v>446740</v>
          </cell>
          <cell r="H11568">
            <v>140.4</v>
          </cell>
        </row>
        <row r="11569">
          <cell r="A11569">
            <v>2010</v>
          </cell>
          <cell r="B11569" t="str">
            <v>Othello Hunter</v>
          </cell>
          <cell r="D11569" t="str">
            <v>ATL</v>
          </cell>
          <cell r="F11569">
            <v>7.9</v>
          </cell>
          <cell r="G11569">
            <v>307564</v>
          </cell>
          <cell r="H11569">
            <v>32.9</v>
          </cell>
        </row>
        <row r="11570">
          <cell r="A11570">
            <v>2010</v>
          </cell>
          <cell r="B11570" t="str">
            <v>Paul Pierce</v>
          </cell>
          <cell r="D11570" t="str">
            <v>BOS</v>
          </cell>
          <cell r="F11570">
            <v>18.2</v>
          </cell>
          <cell r="G11570">
            <v>19795712</v>
          </cell>
          <cell r="H11570">
            <v>2414</v>
          </cell>
        </row>
        <row r="11571">
          <cell r="A11571">
            <v>2010</v>
          </cell>
          <cell r="B11571" t="str">
            <v>Ray Allen</v>
          </cell>
          <cell r="D11571" t="str">
            <v>BOS</v>
          </cell>
          <cell r="F11571">
            <v>15.2</v>
          </cell>
          <cell r="G11571">
            <v>18776860</v>
          </cell>
          <cell r="H11571">
            <v>2816</v>
          </cell>
        </row>
        <row r="11572">
          <cell r="A11572">
            <v>2010</v>
          </cell>
          <cell r="B11572" t="str">
            <v>Kevin Garnett</v>
          </cell>
          <cell r="D11572" t="str">
            <v>BOS</v>
          </cell>
          <cell r="F11572">
            <v>19.399999999999999</v>
          </cell>
          <cell r="G11572">
            <v>16400000</v>
          </cell>
          <cell r="H11572">
            <v>2063.1</v>
          </cell>
        </row>
        <row r="11573">
          <cell r="A11573">
            <v>2010</v>
          </cell>
          <cell r="B11573" t="str">
            <v>Rasheed Wallace</v>
          </cell>
          <cell r="D11573" t="str">
            <v>BOS</v>
          </cell>
          <cell r="F11573">
            <v>13.1</v>
          </cell>
          <cell r="G11573">
            <v>5854000</v>
          </cell>
          <cell r="H11573">
            <v>1777.5</v>
          </cell>
        </row>
        <row r="11574">
          <cell r="A11574">
            <v>2010</v>
          </cell>
          <cell r="B11574" t="str">
            <v>Kendrick Perkins</v>
          </cell>
          <cell r="D11574" t="str">
            <v>BOS</v>
          </cell>
          <cell r="F11574">
            <v>15</v>
          </cell>
          <cell r="G11574">
            <v>4250000</v>
          </cell>
          <cell r="H11574">
            <v>2152.8000000000002</v>
          </cell>
        </row>
        <row r="11575">
          <cell r="A11575">
            <v>2010</v>
          </cell>
          <cell r="B11575" t="str">
            <v>Brian Scalabrine</v>
          </cell>
          <cell r="D11575" t="str">
            <v>BOS</v>
          </cell>
          <cell r="F11575">
            <v>3.6</v>
          </cell>
          <cell r="G11575">
            <v>3413793</v>
          </cell>
          <cell r="H11575">
            <v>473.2</v>
          </cell>
        </row>
        <row r="11576">
          <cell r="A11576">
            <v>2010</v>
          </cell>
          <cell r="B11576" t="str">
            <v>Glen Davis</v>
          </cell>
          <cell r="D11576" t="str">
            <v>BOS</v>
          </cell>
          <cell r="F11576">
            <v>11.5</v>
          </cell>
          <cell r="G11576">
            <v>3000000</v>
          </cell>
          <cell r="H11576">
            <v>934.2</v>
          </cell>
        </row>
        <row r="11577">
          <cell r="A11577">
            <v>2010</v>
          </cell>
          <cell r="B11577" t="str">
            <v>Tony Allen</v>
          </cell>
          <cell r="D11577" t="str">
            <v>BOS</v>
          </cell>
          <cell r="F11577">
            <v>14.2</v>
          </cell>
          <cell r="G11577">
            <v>2500000</v>
          </cell>
          <cell r="H11577">
            <v>891</v>
          </cell>
        </row>
        <row r="11578">
          <cell r="A11578">
            <v>2010</v>
          </cell>
          <cell r="B11578" t="str">
            <v>Rajon Rondo</v>
          </cell>
          <cell r="D11578" t="str">
            <v>BOS</v>
          </cell>
          <cell r="F11578">
            <v>19.100000000000001</v>
          </cell>
          <cell r="G11578">
            <v>2094922</v>
          </cell>
          <cell r="H11578">
            <v>2964.6</v>
          </cell>
        </row>
        <row r="11579">
          <cell r="A11579">
            <v>2010</v>
          </cell>
          <cell r="B11579" t="str">
            <v>Marquis Daniels</v>
          </cell>
          <cell r="D11579" t="str">
            <v>BOS</v>
          </cell>
          <cell r="F11579">
            <v>9.6</v>
          </cell>
          <cell r="G11579">
            <v>1990000</v>
          </cell>
          <cell r="H11579">
            <v>938.4</v>
          </cell>
        </row>
        <row r="11580">
          <cell r="A11580">
            <v>2010</v>
          </cell>
          <cell r="B11580" t="str">
            <v>Shelden Williams</v>
          </cell>
          <cell r="D11580" t="str">
            <v>BOS</v>
          </cell>
          <cell r="F11580">
            <v>14.1</v>
          </cell>
          <cell r="G11580">
            <v>825497</v>
          </cell>
          <cell r="H11580">
            <v>599.4</v>
          </cell>
        </row>
        <row r="11581">
          <cell r="A11581">
            <v>2010</v>
          </cell>
          <cell r="B11581" t="str">
            <v>Oliver Lafayette</v>
          </cell>
          <cell r="D11581" t="str">
            <v>BOS</v>
          </cell>
          <cell r="F11581">
            <v>12.8</v>
          </cell>
          <cell r="H11581">
            <v>22</v>
          </cell>
        </row>
        <row r="11582">
          <cell r="A11582">
            <v>2010</v>
          </cell>
          <cell r="B11582" t="str">
            <v>Stephen Graham</v>
          </cell>
          <cell r="D11582" t="str">
            <v>CHA</v>
          </cell>
          <cell r="F11582">
            <v>11.2</v>
          </cell>
          <cell r="H11582">
            <v>805</v>
          </cell>
        </row>
        <row r="11583">
          <cell r="A11583">
            <v>2010</v>
          </cell>
          <cell r="B11583" t="str">
            <v>D.J. Augustin</v>
          </cell>
          <cell r="D11583" t="str">
            <v>CHA</v>
          </cell>
          <cell r="F11583">
            <v>11.2</v>
          </cell>
          <cell r="H11583">
            <v>1472</v>
          </cell>
        </row>
        <row r="11584">
          <cell r="A11584">
            <v>2010</v>
          </cell>
          <cell r="B11584" t="str">
            <v>Derrick Brown</v>
          </cell>
          <cell r="D11584" t="str">
            <v>CHA</v>
          </cell>
          <cell r="F11584">
            <v>12.6</v>
          </cell>
          <cell r="H11584">
            <v>535.80000000000007</v>
          </cell>
        </row>
        <row r="11585">
          <cell r="A11585">
            <v>2010</v>
          </cell>
          <cell r="B11585" t="str">
            <v>DeSagana Diop</v>
          </cell>
          <cell r="D11585" t="str">
            <v>CHA</v>
          </cell>
          <cell r="F11585">
            <v>7.8</v>
          </cell>
          <cell r="H11585">
            <v>261.89999999999998</v>
          </cell>
        </row>
        <row r="11586">
          <cell r="A11586">
            <v>2010</v>
          </cell>
          <cell r="B11586" t="str">
            <v>Alexis Ajinça</v>
          </cell>
          <cell r="D11586" t="str">
            <v>CHA</v>
          </cell>
          <cell r="F11586">
            <v>6.3</v>
          </cell>
          <cell r="H11586">
            <v>30</v>
          </cell>
        </row>
        <row r="11587">
          <cell r="A11587">
            <v>2010</v>
          </cell>
          <cell r="B11587" t="str">
            <v>Tyson Chandler</v>
          </cell>
          <cell r="D11587" t="str">
            <v>CHA</v>
          </cell>
          <cell r="F11587">
            <v>12.5</v>
          </cell>
          <cell r="H11587">
            <v>1162.8</v>
          </cell>
        </row>
        <row r="11588">
          <cell r="A11588">
            <v>2010</v>
          </cell>
          <cell r="B11588" t="str">
            <v>Raymond Felton</v>
          </cell>
          <cell r="D11588" t="str">
            <v>CHA</v>
          </cell>
          <cell r="F11588">
            <v>15.2</v>
          </cell>
          <cell r="H11588">
            <v>2640</v>
          </cell>
        </row>
        <row r="11589">
          <cell r="A11589">
            <v>2010</v>
          </cell>
          <cell r="B11589" t="str">
            <v>Gerald Henderson</v>
          </cell>
          <cell r="D11589" t="str">
            <v>CHA</v>
          </cell>
          <cell r="F11589">
            <v>9.6999999999999993</v>
          </cell>
          <cell r="H11589">
            <v>356.90000000000003</v>
          </cell>
        </row>
        <row r="11590">
          <cell r="A11590">
            <v>2010</v>
          </cell>
          <cell r="B11590" t="str">
            <v>Gerald Wallace</v>
          </cell>
          <cell r="D11590" t="str">
            <v>CHA</v>
          </cell>
          <cell r="F11590">
            <v>18.3</v>
          </cell>
          <cell r="H11590">
            <v>3116</v>
          </cell>
        </row>
        <row r="11591">
          <cell r="A11591">
            <v>2010</v>
          </cell>
          <cell r="B11591" t="str">
            <v>Boris Diaw</v>
          </cell>
          <cell r="D11591" t="str">
            <v>CHA</v>
          </cell>
          <cell r="F11591">
            <v>12.8</v>
          </cell>
          <cell r="H11591">
            <v>2902.7999999999997</v>
          </cell>
        </row>
        <row r="11592">
          <cell r="A11592">
            <v>2010</v>
          </cell>
          <cell r="B11592" t="str">
            <v>Nazr Mohammed</v>
          </cell>
          <cell r="D11592" t="str">
            <v>CHA</v>
          </cell>
          <cell r="F11592">
            <v>19.600000000000001</v>
          </cell>
          <cell r="H11592">
            <v>986</v>
          </cell>
        </row>
        <row r="11593">
          <cell r="A11593">
            <v>2010</v>
          </cell>
          <cell r="B11593" t="str">
            <v>Brad Miller</v>
          </cell>
          <cell r="D11593" t="str">
            <v>CHI</v>
          </cell>
          <cell r="F11593">
            <v>12.9</v>
          </cell>
          <cell r="G11593">
            <v>12250000</v>
          </cell>
          <cell r="H11593">
            <v>1951.6000000000001</v>
          </cell>
        </row>
        <row r="11594">
          <cell r="A11594">
            <v>2010</v>
          </cell>
          <cell r="B11594" t="str">
            <v>Luol Deng</v>
          </cell>
          <cell r="D11594" t="str">
            <v>CHI</v>
          </cell>
          <cell r="F11594">
            <v>16.100000000000001</v>
          </cell>
          <cell r="G11594">
            <v>10370425</v>
          </cell>
          <cell r="H11594">
            <v>2653</v>
          </cell>
        </row>
        <row r="11595">
          <cell r="A11595">
            <v>2010</v>
          </cell>
          <cell r="B11595" t="str">
            <v>Kirk Hinrich</v>
          </cell>
          <cell r="D11595" t="str">
            <v>CHI</v>
          </cell>
          <cell r="F11595">
            <v>11.6</v>
          </cell>
          <cell r="G11595">
            <v>9500000</v>
          </cell>
          <cell r="H11595">
            <v>2479</v>
          </cell>
        </row>
        <row r="11596">
          <cell r="A11596">
            <v>2010</v>
          </cell>
          <cell r="B11596" t="str">
            <v>Derrick Rose</v>
          </cell>
          <cell r="D11596" t="str">
            <v>CHI</v>
          </cell>
          <cell r="F11596">
            <v>18.600000000000001</v>
          </cell>
          <cell r="G11596">
            <v>5184480</v>
          </cell>
          <cell r="H11596">
            <v>2870.3999999999996</v>
          </cell>
        </row>
        <row r="11597">
          <cell r="A11597">
            <v>2010</v>
          </cell>
          <cell r="B11597" t="str">
            <v>Joe Alexander</v>
          </cell>
          <cell r="D11597" t="str">
            <v>CHI</v>
          </cell>
          <cell r="F11597">
            <v>2.8</v>
          </cell>
          <cell r="G11597">
            <v>2583360</v>
          </cell>
          <cell r="H11597">
            <v>28.8</v>
          </cell>
        </row>
        <row r="11598">
          <cell r="A11598">
            <v>2010</v>
          </cell>
          <cell r="B11598" t="str">
            <v>Joakim Noah</v>
          </cell>
          <cell r="D11598" t="str">
            <v>CHI</v>
          </cell>
          <cell r="F11598">
            <v>17.899999999999999</v>
          </cell>
          <cell r="G11598">
            <v>2455680</v>
          </cell>
          <cell r="H11598">
            <v>1926.4</v>
          </cell>
        </row>
        <row r="11599">
          <cell r="A11599">
            <v>2010</v>
          </cell>
          <cell r="B11599" t="str">
            <v>Jannero Pargo</v>
          </cell>
          <cell r="D11599" t="str">
            <v>CHI</v>
          </cell>
          <cell r="F11599">
            <v>8.9</v>
          </cell>
          <cell r="G11599">
            <v>2000000</v>
          </cell>
          <cell r="H11599">
            <v>831.59999999999991</v>
          </cell>
        </row>
        <row r="11600">
          <cell r="A11600">
            <v>2010</v>
          </cell>
          <cell r="B11600" t="str">
            <v>James Johnson</v>
          </cell>
          <cell r="D11600" t="str">
            <v>CHI</v>
          </cell>
          <cell r="F11600">
            <v>10.4</v>
          </cell>
          <cell r="G11600">
            <v>1594080</v>
          </cell>
          <cell r="H11600">
            <v>754</v>
          </cell>
        </row>
        <row r="11601">
          <cell r="A11601">
            <v>2010</v>
          </cell>
          <cell r="B11601" t="str">
            <v>Taj Gibson</v>
          </cell>
          <cell r="D11601" t="str">
            <v>CHI</v>
          </cell>
          <cell r="F11601">
            <v>13.8</v>
          </cell>
          <cell r="G11601">
            <v>1039800</v>
          </cell>
          <cell r="H11601">
            <v>2205.7999999999997</v>
          </cell>
        </row>
        <row r="11602">
          <cell r="A11602">
            <v>2010</v>
          </cell>
          <cell r="B11602" t="str">
            <v>Chris Richard</v>
          </cell>
          <cell r="D11602" t="str">
            <v>CHI</v>
          </cell>
          <cell r="F11602">
            <v>6.5</v>
          </cell>
          <cell r="G11602">
            <v>43319</v>
          </cell>
          <cell r="H11602">
            <v>223.20000000000002</v>
          </cell>
        </row>
        <row r="11603">
          <cell r="A11603">
            <v>2010</v>
          </cell>
          <cell r="B11603" t="str">
            <v>LeBron James</v>
          </cell>
          <cell r="D11603" t="str">
            <v>CLE</v>
          </cell>
          <cell r="F11603">
            <v>31.1</v>
          </cell>
          <cell r="G11603">
            <v>15779912</v>
          </cell>
          <cell r="H11603">
            <v>2964</v>
          </cell>
        </row>
        <row r="11604">
          <cell r="A11604">
            <v>2010</v>
          </cell>
          <cell r="B11604" t="str">
            <v>Zydrunas Ilgauskas</v>
          </cell>
          <cell r="D11604" t="str">
            <v>CLE</v>
          </cell>
          <cell r="F11604">
            <v>11.9</v>
          </cell>
          <cell r="G11604">
            <v>11541074</v>
          </cell>
          <cell r="H11604">
            <v>1337.6</v>
          </cell>
        </row>
        <row r="11605">
          <cell r="A11605">
            <v>2010</v>
          </cell>
          <cell r="B11605" t="str">
            <v>Mo Williams</v>
          </cell>
          <cell r="D11605" t="str">
            <v>CLE</v>
          </cell>
          <cell r="F11605">
            <v>16.100000000000001</v>
          </cell>
          <cell r="G11605">
            <v>8860000</v>
          </cell>
          <cell r="H11605">
            <v>2359.8000000000002</v>
          </cell>
        </row>
        <row r="11606">
          <cell r="A11606">
            <v>2010</v>
          </cell>
          <cell r="B11606" t="str">
            <v>Anderson Varejão</v>
          </cell>
          <cell r="D11606" t="str">
            <v>CLE</v>
          </cell>
          <cell r="F11606">
            <v>15.8</v>
          </cell>
          <cell r="G11606">
            <v>6300000</v>
          </cell>
          <cell r="H11606">
            <v>2166</v>
          </cell>
        </row>
        <row r="11607">
          <cell r="A11607">
            <v>2010</v>
          </cell>
          <cell r="B11607" t="str">
            <v>Delonte West</v>
          </cell>
          <cell r="D11607" t="str">
            <v>CLE</v>
          </cell>
          <cell r="F11607">
            <v>13.8</v>
          </cell>
          <cell r="G11607">
            <v>4254250</v>
          </cell>
          <cell r="H11607">
            <v>1500</v>
          </cell>
        </row>
        <row r="11608">
          <cell r="A11608">
            <v>2010</v>
          </cell>
          <cell r="B11608" t="str">
            <v>Daniel Gibson</v>
          </cell>
          <cell r="D11608" t="str">
            <v>CLE</v>
          </cell>
          <cell r="F11608">
            <v>11.3</v>
          </cell>
          <cell r="G11608">
            <v>4088500</v>
          </cell>
          <cell r="H11608">
            <v>1069.6000000000001</v>
          </cell>
        </row>
        <row r="11609">
          <cell r="A11609">
            <v>2010</v>
          </cell>
          <cell r="B11609" t="str">
            <v>Jamario Moon</v>
          </cell>
          <cell r="D11609" t="str">
            <v>CLE</v>
          </cell>
          <cell r="F11609">
            <v>12.6</v>
          </cell>
          <cell r="G11609">
            <v>2750000</v>
          </cell>
          <cell r="H11609">
            <v>1049.2</v>
          </cell>
        </row>
        <row r="11610">
          <cell r="A11610">
            <v>2010</v>
          </cell>
          <cell r="B11610" t="str">
            <v>Anthony Parker</v>
          </cell>
          <cell r="D11610" t="str">
            <v>CLE</v>
          </cell>
          <cell r="F11610">
            <v>9.9</v>
          </cell>
          <cell r="G11610">
            <v>2644230</v>
          </cell>
          <cell r="H11610">
            <v>2292.3000000000002</v>
          </cell>
        </row>
        <row r="11611">
          <cell r="A11611">
            <v>2010</v>
          </cell>
          <cell r="B11611" t="str">
            <v>J.J. Hickson</v>
          </cell>
          <cell r="D11611" t="str">
            <v>CLE</v>
          </cell>
          <cell r="F11611">
            <v>15.2</v>
          </cell>
          <cell r="G11611">
            <v>1429200</v>
          </cell>
          <cell r="H11611">
            <v>1692.8999999999999</v>
          </cell>
        </row>
        <row r="11612">
          <cell r="A11612">
            <v>2010</v>
          </cell>
          <cell r="B11612" t="str">
            <v>Leon Powe</v>
          </cell>
          <cell r="D11612" t="str">
            <v>CLE</v>
          </cell>
          <cell r="F11612">
            <v>10.199999999999999</v>
          </cell>
          <cell r="G11612">
            <v>855189</v>
          </cell>
          <cell r="H11612">
            <v>236</v>
          </cell>
        </row>
        <row r="11613">
          <cell r="A11613">
            <v>2010</v>
          </cell>
          <cell r="B11613" t="str">
            <v>Jawad Williams</v>
          </cell>
          <cell r="D11613" t="str">
            <v>CLE</v>
          </cell>
          <cell r="F11613">
            <v>8.1999999999999993</v>
          </cell>
          <cell r="G11613">
            <v>736420</v>
          </cell>
          <cell r="H11613">
            <v>739.8</v>
          </cell>
        </row>
        <row r="11614">
          <cell r="A11614">
            <v>2010</v>
          </cell>
          <cell r="B11614" t="str">
            <v>Danny Green</v>
          </cell>
          <cell r="D11614" t="str">
            <v>CLE</v>
          </cell>
          <cell r="F11614">
            <v>12.3</v>
          </cell>
          <cell r="G11614">
            <v>457588</v>
          </cell>
          <cell r="H11614">
            <v>116</v>
          </cell>
        </row>
        <row r="11615">
          <cell r="A11615">
            <v>2010</v>
          </cell>
          <cell r="B11615" t="str">
            <v>Shaquille O'Neal</v>
          </cell>
          <cell r="D11615" t="str">
            <v>CLE</v>
          </cell>
          <cell r="F11615">
            <v>17.899999999999999</v>
          </cell>
          <cell r="H11615">
            <v>1240.1999999999998</v>
          </cell>
        </row>
        <row r="11616">
          <cell r="A11616">
            <v>2010</v>
          </cell>
          <cell r="B11616" t="str">
            <v>Dirk Nowitzki</v>
          </cell>
          <cell r="D11616" t="str">
            <v>DAL</v>
          </cell>
          <cell r="F11616">
            <v>22.9</v>
          </cell>
          <cell r="G11616">
            <v>19795714</v>
          </cell>
          <cell r="H11616">
            <v>3037.5</v>
          </cell>
        </row>
        <row r="11617">
          <cell r="A11617">
            <v>2010</v>
          </cell>
          <cell r="B11617" t="str">
            <v>Erick Dampier</v>
          </cell>
          <cell r="D11617" t="str">
            <v>DAL</v>
          </cell>
          <cell r="F11617">
            <v>14</v>
          </cell>
          <cell r="G11617">
            <v>12115500</v>
          </cell>
          <cell r="H11617">
            <v>1281.5</v>
          </cell>
        </row>
        <row r="11618">
          <cell r="A11618">
            <v>2010</v>
          </cell>
          <cell r="B11618" t="str">
            <v>Jason Terry</v>
          </cell>
          <cell r="D11618" t="str">
            <v>DAL</v>
          </cell>
          <cell r="F11618">
            <v>16.5</v>
          </cell>
          <cell r="G11618">
            <v>9862500</v>
          </cell>
          <cell r="H11618">
            <v>2541</v>
          </cell>
        </row>
        <row r="11619">
          <cell r="A11619">
            <v>2010</v>
          </cell>
          <cell r="B11619" t="str">
            <v>Jason Kidd</v>
          </cell>
          <cell r="D11619" t="str">
            <v>DAL</v>
          </cell>
          <cell r="F11619">
            <v>17.2</v>
          </cell>
          <cell r="G11619">
            <v>8000000</v>
          </cell>
          <cell r="H11619">
            <v>2880</v>
          </cell>
        </row>
        <row r="11620">
          <cell r="A11620">
            <v>2010</v>
          </cell>
          <cell r="B11620" t="str">
            <v>Shawn Marion</v>
          </cell>
          <cell r="D11620" t="str">
            <v>DAL</v>
          </cell>
          <cell r="F11620">
            <v>14.7</v>
          </cell>
          <cell r="G11620">
            <v>6635068</v>
          </cell>
          <cell r="H11620">
            <v>2385</v>
          </cell>
        </row>
        <row r="11621">
          <cell r="A11621">
            <v>2010</v>
          </cell>
          <cell r="B11621" t="str">
            <v>Tim Thomas</v>
          </cell>
          <cell r="D11621" t="str">
            <v>DAL</v>
          </cell>
          <cell r="F11621">
            <v>15.1</v>
          </cell>
          <cell r="G11621">
            <v>6466600</v>
          </cell>
          <cell r="H11621">
            <v>284.40000000000003</v>
          </cell>
        </row>
        <row r="11622">
          <cell r="A11622">
            <v>2010</v>
          </cell>
          <cell r="B11622" t="str">
            <v>Matt Carroll</v>
          </cell>
          <cell r="D11622" t="str">
            <v>DAL</v>
          </cell>
          <cell r="F11622">
            <v>7.1</v>
          </cell>
          <cell r="G11622">
            <v>4700000</v>
          </cell>
          <cell r="H11622">
            <v>120</v>
          </cell>
        </row>
        <row r="11623">
          <cell r="A11623">
            <v>2010</v>
          </cell>
          <cell r="B11623" t="str">
            <v>Rodrigue Beaubois</v>
          </cell>
          <cell r="D11623" t="str">
            <v>DAL</v>
          </cell>
          <cell r="F11623">
            <v>18.5</v>
          </cell>
          <cell r="G11623">
            <v>1075440</v>
          </cell>
          <cell r="H11623">
            <v>700</v>
          </cell>
        </row>
        <row r="11624">
          <cell r="A11624">
            <v>2010</v>
          </cell>
          <cell r="B11624" t="str">
            <v>J.J. Barea</v>
          </cell>
          <cell r="D11624" t="str">
            <v>DAL</v>
          </cell>
          <cell r="F11624">
            <v>12.8</v>
          </cell>
          <cell r="H11624">
            <v>1544.4</v>
          </cell>
        </row>
        <row r="11625">
          <cell r="A11625">
            <v>2010</v>
          </cell>
          <cell r="B11625" t="str">
            <v>Carmelo Anthony</v>
          </cell>
          <cell r="D11625" t="str">
            <v>DEN</v>
          </cell>
          <cell r="F11625">
            <v>22.2</v>
          </cell>
          <cell r="G11625">
            <v>15779912</v>
          </cell>
          <cell r="H11625">
            <v>2635.8</v>
          </cell>
        </row>
        <row r="11626">
          <cell r="A11626">
            <v>2010</v>
          </cell>
          <cell r="B11626" t="str">
            <v>Kenyon Martin</v>
          </cell>
          <cell r="D11626" t="str">
            <v>DEN</v>
          </cell>
          <cell r="F11626">
            <v>13.4</v>
          </cell>
          <cell r="G11626">
            <v>15363636</v>
          </cell>
          <cell r="H11626">
            <v>1983.6000000000001</v>
          </cell>
        </row>
        <row r="11627">
          <cell r="A11627">
            <v>2010</v>
          </cell>
          <cell r="B11627" t="str">
            <v>Chauncey Billups</v>
          </cell>
          <cell r="D11627" t="str">
            <v>DEN</v>
          </cell>
          <cell r="F11627">
            <v>20.2</v>
          </cell>
          <cell r="G11627">
            <v>12100000</v>
          </cell>
          <cell r="H11627">
            <v>2489.3000000000002</v>
          </cell>
        </row>
        <row r="11628">
          <cell r="A11628">
            <v>2010</v>
          </cell>
          <cell r="B11628" t="str">
            <v>J.R. Smith</v>
          </cell>
          <cell r="D11628" t="str">
            <v>DEN</v>
          </cell>
          <cell r="F11628">
            <v>15</v>
          </cell>
          <cell r="G11628">
            <v>5508426</v>
          </cell>
          <cell r="H11628">
            <v>2085</v>
          </cell>
        </row>
        <row r="11629">
          <cell r="A11629">
            <v>2010</v>
          </cell>
          <cell r="B11629" t="str">
            <v>Chris Andersen</v>
          </cell>
          <cell r="D11629" t="str">
            <v>DEN</v>
          </cell>
          <cell r="F11629">
            <v>15.8</v>
          </cell>
          <cell r="G11629">
            <v>3650000</v>
          </cell>
          <cell r="H11629">
            <v>1694.8</v>
          </cell>
        </row>
        <row r="11630">
          <cell r="A11630">
            <v>2010</v>
          </cell>
          <cell r="B11630" t="str">
            <v>Renaldo Balkman</v>
          </cell>
          <cell r="D11630" t="str">
            <v>DEN</v>
          </cell>
          <cell r="F11630">
            <v>6.6</v>
          </cell>
          <cell r="G11630">
            <v>2112417</v>
          </cell>
          <cell r="H11630">
            <v>91</v>
          </cell>
        </row>
        <row r="11631">
          <cell r="A11631">
            <v>2010</v>
          </cell>
          <cell r="B11631" t="str">
            <v>Ty Lawson</v>
          </cell>
          <cell r="D11631" t="str">
            <v>DEN</v>
          </cell>
          <cell r="F11631">
            <v>16.399999999999999</v>
          </cell>
          <cell r="G11631">
            <v>1438690</v>
          </cell>
          <cell r="H11631">
            <v>1319.5</v>
          </cell>
        </row>
        <row r="11632">
          <cell r="A11632">
            <v>2010</v>
          </cell>
          <cell r="B11632" t="str">
            <v>Anthony Carter</v>
          </cell>
          <cell r="D11632" t="str">
            <v>DEN</v>
          </cell>
          <cell r="F11632">
            <v>10.3</v>
          </cell>
          <cell r="G11632">
            <v>1306455</v>
          </cell>
          <cell r="H11632">
            <v>858.6</v>
          </cell>
        </row>
        <row r="11633">
          <cell r="A11633">
            <v>2010</v>
          </cell>
          <cell r="B11633" t="str">
            <v>Malik Allen</v>
          </cell>
          <cell r="D11633" t="str">
            <v>DEN</v>
          </cell>
          <cell r="F11633">
            <v>5.9</v>
          </cell>
          <cell r="G11633">
            <v>1300000</v>
          </cell>
          <cell r="H11633">
            <v>453.90000000000003</v>
          </cell>
        </row>
        <row r="11634">
          <cell r="A11634">
            <v>2010</v>
          </cell>
          <cell r="B11634" t="str">
            <v>Arron Afflalo</v>
          </cell>
          <cell r="D11634" t="str">
            <v>DEN</v>
          </cell>
          <cell r="F11634">
            <v>10.9</v>
          </cell>
          <cell r="G11634">
            <v>1086240</v>
          </cell>
          <cell r="H11634">
            <v>2222.2000000000003</v>
          </cell>
        </row>
        <row r="11635">
          <cell r="A11635">
            <v>2010</v>
          </cell>
          <cell r="B11635" t="str">
            <v>Johan Petro</v>
          </cell>
          <cell r="D11635" t="str">
            <v>DEN</v>
          </cell>
          <cell r="F11635">
            <v>10.7</v>
          </cell>
          <cell r="G11635">
            <v>884881</v>
          </cell>
          <cell r="H11635">
            <v>435.59999999999997</v>
          </cell>
        </row>
        <row r="11636">
          <cell r="A11636">
            <v>2010</v>
          </cell>
          <cell r="B11636" t="str">
            <v>Joey Graham</v>
          </cell>
          <cell r="D11636" t="str">
            <v>DEN</v>
          </cell>
          <cell r="F11636">
            <v>10.6</v>
          </cell>
          <cell r="G11636">
            <v>884881</v>
          </cell>
          <cell r="H11636">
            <v>756</v>
          </cell>
        </row>
        <row r="11637">
          <cell r="A11637">
            <v>2010</v>
          </cell>
          <cell r="B11637" t="str">
            <v>Nene Hilario</v>
          </cell>
          <cell r="D11637" t="str">
            <v>DEN</v>
          </cell>
          <cell r="F11637">
            <v>18.899999999999999</v>
          </cell>
          <cell r="H11637">
            <v>2755.2000000000003</v>
          </cell>
        </row>
        <row r="11638">
          <cell r="A11638">
            <v>2010</v>
          </cell>
          <cell r="B11638" t="str">
            <v>Richard Hamilton</v>
          </cell>
          <cell r="D11638" t="str">
            <v>DET</v>
          </cell>
          <cell r="F11638">
            <v>14.9</v>
          </cell>
          <cell r="G11638">
            <v>11625000</v>
          </cell>
          <cell r="H11638">
            <v>1550.2</v>
          </cell>
        </row>
        <row r="11639">
          <cell r="A11639">
            <v>2010</v>
          </cell>
          <cell r="B11639" t="str">
            <v>Tayshaun Prince</v>
          </cell>
          <cell r="D11639" t="str">
            <v>DET</v>
          </cell>
          <cell r="F11639">
            <v>16</v>
          </cell>
          <cell r="G11639">
            <v>10324380</v>
          </cell>
          <cell r="H11639">
            <v>1666</v>
          </cell>
        </row>
        <row r="11640">
          <cell r="A11640">
            <v>2010</v>
          </cell>
          <cell r="B11640" t="str">
            <v>Ben Gordon</v>
          </cell>
          <cell r="D11640" t="str">
            <v>DET</v>
          </cell>
          <cell r="F11640">
            <v>14</v>
          </cell>
          <cell r="G11640">
            <v>10000000</v>
          </cell>
          <cell r="H11640">
            <v>1729.8</v>
          </cell>
        </row>
        <row r="11641">
          <cell r="A11641">
            <v>2010</v>
          </cell>
          <cell r="B11641" t="str">
            <v>Charlie Villanueva</v>
          </cell>
          <cell r="D11641" t="str">
            <v>DET</v>
          </cell>
          <cell r="F11641">
            <v>16</v>
          </cell>
          <cell r="G11641">
            <v>6500000</v>
          </cell>
          <cell r="H11641">
            <v>1848.6</v>
          </cell>
        </row>
        <row r="11642">
          <cell r="A11642">
            <v>2010</v>
          </cell>
          <cell r="B11642" t="str">
            <v>Jason Maxiell</v>
          </cell>
          <cell r="D11642" t="str">
            <v>DET</v>
          </cell>
          <cell r="F11642">
            <v>14</v>
          </cell>
          <cell r="G11642">
            <v>5000000</v>
          </cell>
          <cell r="H11642">
            <v>1550.3999999999999</v>
          </cell>
        </row>
        <row r="11643">
          <cell r="A11643">
            <v>2010</v>
          </cell>
          <cell r="B11643" t="str">
            <v>Kwame Brown</v>
          </cell>
          <cell r="D11643" t="str">
            <v>DET</v>
          </cell>
          <cell r="F11643">
            <v>7.9</v>
          </cell>
          <cell r="G11643">
            <v>4100000</v>
          </cell>
          <cell r="H11643">
            <v>662.40000000000009</v>
          </cell>
        </row>
        <row r="11644">
          <cell r="A11644">
            <v>2010</v>
          </cell>
          <cell r="B11644" t="str">
            <v>Chris Wilcox</v>
          </cell>
          <cell r="D11644" t="str">
            <v>DET</v>
          </cell>
          <cell r="F11644">
            <v>12</v>
          </cell>
          <cell r="G11644">
            <v>3000000</v>
          </cell>
          <cell r="H11644">
            <v>442</v>
          </cell>
        </row>
        <row r="11645">
          <cell r="A11645">
            <v>2010</v>
          </cell>
          <cell r="B11645" t="str">
            <v>Rodney Stuckey</v>
          </cell>
          <cell r="D11645" t="str">
            <v>DET</v>
          </cell>
          <cell r="F11645">
            <v>15.6</v>
          </cell>
          <cell r="G11645">
            <v>1805040</v>
          </cell>
          <cell r="H11645">
            <v>2496.6000000000004</v>
          </cell>
        </row>
        <row r="11646">
          <cell r="A11646">
            <v>2010</v>
          </cell>
          <cell r="B11646" t="str">
            <v>Austin Daye</v>
          </cell>
          <cell r="D11646" t="str">
            <v>DET</v>
          </cell>
          <cell r="F11646">
            <v>12.8</v>
          </cell>
          <cell r="G11646">
            <v>1677840</v>
          </cell>
          <cell r="H11646">
            <v>917.7</v>
          </cell>
        </row>
        <row r="11647">
          <cell r="A11647">
            <v>2010</v>
          </cell>
          <cell r="B11647" t="str">
            <v>Chucky Atkins</v>
          </cell>
          <cell r="D11647" t="str">
            <v>DET</v>
          </cell>
          <cell r="F11647">
            <v>8.3000000000000007</v>
          </cell>
          <cell r="G11647">
            <v>1306455</v>
          </cell>
          <cell r="H11647">
            <v>644</v>
          </cell>
        </row>
        <row r="11648">
          <cell r="A11648">
            <v>2010</v>
          </cell>
          <cell r="B11648" t="str">
            <v>Ben Wallace</v>
          </cell>
          <cell r="D11648" t="str">
            <v>DET</v>
          </cell>
          <cell r="F11648">
            <v>15.8</v>
          </cell>
          <cell r="G11648">
            <v>1306445</v>
          </cell>
          <cell r="H11648">
            <v>1973.4</v>
          </cell>
        </row>
        <row r="11649">
          <cell r="A11649">
            <v>2010</v>
          </cell>
          <cell r="B11649" t="str">
            <v>Will Bynum</v>
          </cell>
          <cell r="D11649" t="str">
            <v>DET</v>
          </cell>
          <cell r="F11649">
            <v>13.8</v>
          </cell>
          <cell r="G11649">
            <v>825497</v>
          </cell>
          <cell r="H11649">
            <v>1669.5</v>
          </cell>
        </row>
        <row r="11650">
          <cell r="A11650">
            <v>2010</v>
          </cell>
          <cell r="B11650" t="str">
            <v>Jonas Jerebko</v>
          </cell>
          <cell r="D11650" t="str">
            <v>DET</v>
          </cell>
          <cell r="F11650">
            <v>13.9</v>
          </cell>
          <cell r="G11650">
            <v>457588</v>
          </cell>
          <cell r="H11650">
            <v>2232</v>
          </cell>
        </row>
        <row r="11651">
          <cell r="A11651">
            <v>2010</v>
          </cell>
          <cell r="B11651" t="str">
            <v>DaJuan Summers</v>
          </cell>
          <cell r="D11651" t="str">
            <v>DET</v>
          </cell>
          <cell r="F11651">
            <v>7.5</v>
          </cell>
          <cell r="G11651">
            <v>457588</v>
          </cell>
          <cell r="H11651">
            <v>404.79999999999995</v>
          </cell>
        </row>
        <row r="11652">
          <cell r="A11652">
            <v>2010</v>
          </cell>
          <cell r="B11652" t="str">
            <v>Monta Ellis</v>
          </cell>
          <cell r="D11652" t="str">
            <v>GSW</v>
          </cell>
          <cell r="F11652">
            <v>16.7</v>
          </cell>
          <cell r="G11652">
            <v>11000000</v>
          </cell>
          <cell r="H11652">
            <v>2649.6</v>
          </cell>
        </row>
        <row r="11653">
          <cell r="A11653">
            <v>2010</v>
          </cell>
          <cell r="B11653" t="str">
            <v>Andris Biedrins</v>
          </cell>
          <cell r="D11653" t="str">
            <v>GSW</v>
          </cell>
          <cell r="F11653">
            <v>13</v>
          </cell>
          <cell r="G11653">
            <v>9000000</v>
          </cell>
          <cell r="H11653">
            <v>762.30000000000007</v>
          </cell>
        </row>
        <row r="11654">
          <cell r="A11654">
            <v>2010</v>
          </cell>
          <cell r="B11654" t="str">
            <v>Corey Maggette</v>
          </cell>
          <cell r="D11654" t="str">
            <v>GSW</v>
          </cell>
          <cell r="F11654">
            <v>20.3</v>
          </cell>
          <cell r="G11654">
            <v>8937931</v>
          </cell>
          <cell r="H11654">
            <v>2079</v>
          </cell>
        </row>
        <row r="11655">
          <cell r="A11655">
            <v>2010</v>
          </cell>
          <cell r="B11655" t="str">
            <v>Ronny Turiaf</v>
          </cell>
          <cell r="D11655" t="str">
            <v>GSW</v>
          </cell>
          <cell r="F11655">
            <v>12.6</v>
          </cell>
          <cell r="G11655">
            <v>4140000</v>
          </cell>
          <cell r="H11655">
            <v>873.6</v>
          </cell>
        </row>
        <row r="11656">
          <cell r="A11656">
            <v>2010</v>
          </cell>
          <cell r="B11656" t="str">
            <v>Kelenna Azubuike</v>
          </cell>
          <cell r="D11656" t="str">
            <v>GSW</v>
          </cell>
          <cell r="F11656">
            <v>19.8</v>
          </cell>
          <cell r="G11656">
            <v>3132000</v>
          </cell>
          <cell r="H11656">
            <v>231.29999999999998</v>
          </cell>
        </row>
        <row r="11657">
          <cell r="A11657">
            <v>2010</v>
          </cell>
          <cell r="B11657" t="str">
            <v>Stephen Curry</v>
          </cell>
          <cell r="D11657" t="str">
            <v>GSW</v>
          </cell>
          <cell r="F11657">
            <v>16.3</v>
          </cell>
          <cell r="G11657">
            <v>2710560</v>
          </cell>
          <cell r="H11657">
            <v>2896</v>
          </cell>
        </row>
        <row r="11658">
          <cell r="A11658">
            <v>2010</v>
          </cell>
          <cell r="B11658" t="str">
            <v>Mikki Moore</v>
          </cell>
          <cell r="D11658" t="str">
            <v>GSW</v>
          </cell>
          <cell r="F11658">
            <v>11.2</v>
          </cell>
          <cell r="G11658">
            <v>2000000</v>
          </cell>
          <cell r="H11658">
            <v>407.09999999999997</v>
          </cell>
        </row>
        <row r="11659">
          <cell r="A11659">
            <v>2010</v>
          </cell>
          <cell r="B11659" t="str">
            <v>Anthony Randolph</v>
          </cell>
          <cell r="D11659" t="str">
            <v>GSW</v>
          </cell>
          <cell r="F11659">
            <v>18.7</v>
          </cell>
          <cell r="G11659">
            <v>1837560</v>
          </cell>
          <cell r="H11659">
            <v>749.1</v>
          </cell>
        </row>
        <row r="11660">
          <cell r="A11660">
            <v>2010</v>
          </cell>
          <cell r="B11660" t="str">
            <v>Devean George</v>
          </cell>
          <cell r="D11660" t="str">
            <v>GSW</v>
          </cell>
          <cell r="F11660">
            <v>11.6</v>
          </cell>
          <cell r="G11660">
            <v>1600000</v>
          </cell>
          <cell r="H11660">
            <v>760.49999999999989</v>
          </cell>
        </row>
        <row r="11661">
          <cell r="A11661">
            <v>2010</v>
          </cell>
          <cell r="B11661" t="str">
            <v>C.J. Watson</v>
          </cell>
          <cell r="D11661" t="str">
            <v>GSW</v>
          </cell>
          <cell r="F11661">
            <v>13.8</v>
          </cell>
          <cell r="G11661">
            <v>1000497</v>
          </cell>
          <cell r="H11661">
            <v>1787.5</v>
          </cell>
        </row>
        <row r="11662">
          <cell r="A11662">
            <v>2010</v>
          </cell>
          <cell r="B11662" t="str">
            <v>Anthony Morrow</v>
          </cell>
          <cell r="D11662" t="str">
            <v>GSW</v>
          </cell>
          <cell r="F11662">
            <v>14</v>
          </cell>
          <cell r="G11662">
            <v>736420</v>
          </cell>
          <cell r="H11662">
            <v>2014.8</v>
          </cell>
        </row>
        <row r="11663">
          <cell r="A11663">
            <v>2010</v>
          </cell>
          <cell r="B11663" t="str">
            <v>Chris Hunter</v>
          </cell>
          <cell r="D11663" t="str">
            <v>GSW</v>
          </cell>
          <cell r="F11663">
            <v>12.2</v>
          </cell>
          <cell r="G11663">
            <v>632455</v>
          </cell>
          <cell r="H11663">
            <v>786</v>
          </cell>
        </row>
        <row r="11664">
          <cell r="A11664">
            <v>2010</v>
          </cell>
          <cell r="B11664" t="str">
            <v>Reggie Williams</v>
          </cell>
          <cell r="D11664" t="str">
            <v>GSW</v>
          </cell>
          <cell r="F11664">
            <v>16.100000000000001</v>
          </cell>
          <cell r="H11664">
            <v>782.40000000000009</v>
          </cell>
        </row>
        <row r="11665">
          <cell r="A11665">
            <v>2010</v>
          </cell>
          <cell r="B11665" t="str">
            <v>Shane Battier</v>
          </cell>
          <cell r="D11665" t="str">
            <v>HOU</v>
          </cell>
          <cell r="F11665">
            <v>11.1</v>
          </cell>
          <cell r="G11665">
            <v>6864200</v>
          </cell>
          <cell r="H11665">
            <v>2170.7999999999997</v>
          </cell>
        </row>
        <row r="11666">
          <cell r="A11666">
            <v>2010</v>
          </cell>
          <cell r="B11666" t="str">
            <v>Trevor Ariza</v>
          </cell>
          <cell r="D11666" t="str">
            <v>HOU</v>
          </cell>
          <cell r="F11666">
            <v>13.3</v>
          </cell>
          <cell r="G11666">
            <v>5854000</v>
          </cell>
          <cell r="H11666">
            <v>2628</v>
          </cell>
        </row>
        <row r="11667">
          <cell r="A11667">
            <v>2010</v>
          </cell>
          <cell r="B11667" t="str">
            <v>Brian Cook</v>
          </cell>
          <cell r="D11667" t="str">
            <v>HOU</v>
          </cell>
          <cell r="F11667">
            <v>2.4</v>
          </cell>
          <cell r="G11667">
            <v>3500000</v>
          </cell>
          <cell r="H11667">
            <v>43.5</v>
          </cell>
        </row>
        <row r="11668">
          <cell r="A11668">
            <v>2010</v>
          </cell>
          <cell r="B11668" t="str">
            <v>Luis Scola</v>
          </cell>
          <cell r="D11668" t="str">
            <v>HOU</v>
          </cell>
          <cell r="F11668">
            <v>17.2</v>
          </cell>
          <cell r="G11668">
            <v>3375600</v>
          </cell>
          <cell r="H11668">
            <v>2673.2000000000003</v>
          </cell>
        </row>
        <row r="11669">
          <cell r="A11669">
            <v>2010</v>
          </cell>
          <cell r="B11669" t="str">
            <v>David Andersen</v>
          </cell>
          <cell r="D11669" t="str">
            <v>HOU</v>
          </cell>
          <cell r="F11669">
            <v>12.1</v>
          </cell>
          <cell r="G11669">
            <v>2300000</v>
          </cell>
          <cell r="H11669">
            <v>888.3</v>
          </cell>
        </row>
        <row r="11670">
          <cell r="A11670">
            <v>2010</v>
          </cell>
          <cell r="B11670" t="str">
            <v>Chuck Hayes</v>
          </cell>
          <cell r="D11670" t="str">
            <v>HOU</v>
          </cell>
          <cell r="F11670">
            <v>11.7</v>
          </cell>
          <cell r="G11670">
            <v>2111750</v>
          </cell>
          <cell r="H11670">
            <v>1771.2</v>
          </cell>
        </row>
        <row r="11671">
          <cell r="A11671">
            <v>2010</v>
          </cell>
          <cell r="B11671" t="str">
            <v>Kyle Lowry</v>
          </cell>
          <cell r="D11671" t="str">
            <v>HOU</v>
          </cell>
          <cell r="F11671">
            <v>15.5</v>
          </cell>
          <cell r="G11671">
            <v>2034997</v>
          </cell>
          <cell r="H11671">
            <v>1652.4</v>
          </cell>
        </row>
        <row r="11672">
          <cell r="A11672">
            <v>2010</v>
          </cell>
          <cell r="B11672" t="str">
            <v>Aaron Brooks</v>
          </cell>
          <cell r="D11672" t="str">
            <v>HOU</v>
          </cell>
          <cell r="F11672">
            <v>16</v>
          </cell>
          <cell r="G11672">
            <v>1118520</v>
          </cell>
          <cell r="H11672">
            <v>2919.2000000000003</v>
          </cell>
        </row>
        <row r="11673">
          <cell r="A11673">
            <v>2010</v>
          </cell>
          <cell r="B11673" t="str">
            <v>Jermaine Taylor</v>
          </cell>
          <cell r="D11673" t="str">
            <v>HOU</v>
          </cell>
          <cell r="F11673">
            <v>11.4</v>
          </cell>
          <cell r="G11673">
            <v>725000</v>
          </cell>
          <cell r="H11673">
            <v>303.8</v>
          </cell>
        </row>
        <row r="11674">
          <cell r="A11674">
            <v>2010</v>
          </cell>
          <cell r="B11674" t="str">
            <v>Chase Budinger</v>
          </cell>
          <cell r="D11674" t="str">
            <v>HOU</v>
          </cell>
          <cell r="F11674">
            <v>14.1</v>
          </cell>
          <cell r="G11674">
            <v>457588</v>
          </cell>
          <cell r="H11674">
            <v>1487.4</v>
          </cell>
        </row>
        <row r="11675">
          <cell r="A11675">
            <v>2010</v>
          </cell>
          <cell r="B11675" t="str">
            <v>Troy Murphy</v>
          </cell>
          <cell r="D11675" t="str">
            <v>IND</v>
          </cell>
          <cell r="F11675">
            <v>18</v>
          </cell>
          <cell r="G11675">
            <v>11047619</v>
          </cell>
          <cell r="H11675">
            <v>2347.2000000000003</v>
          </cell>
        </row>
        <row r="11676">
          <cell r="A11676">
            <v>2010</v>
          </cell>
          <cell r="B11676" t="str">
            <v>Danny Granger</v>
          </cell>
          <cell r="D11676" t="str">
            <v>IND</v>
          </cell>
          <cell r="F11676">
            <v>19.8</v>
          </cell>
          <cell r="G11676">
            <v>9930500</v>
          </cell>
          <cell r="H11676">
            <v>2275.4</v>
          </cell>
        </row>
        <row r="11677">
          <cell r="A11677">
            <v>2010</v>
          </cell>
          <cell r="B11677" t="str">
            <v>Mike Dunleavy</v>
          </cell>
          <cell r="D11677" t="str">
            <v>IND</v>
          </cell>
          <cell r="F11677">
            <v>13.1</v>
          </cell>
          <cell r="G11677">
            <v>9780992</v>
          </cell>
          <cell r="H11677">
            <v>1487.3999999999999</v>
          </cell>
        </row>
        <row r="11678">
          <cell r="A11678">
            <v>2010</v>
          </cell>
          <cell r="B11678" t="str">
            <v>T.J. Ford</v>
          </cell>
          <cell r="D11678" t="str">
            <v>IND</v>
          </cell>
          <cell r="F11678">
            <v>13.4</v>
          </cell>
          <cell r="G11678">
            <v>8500000</v>
          </cell>
          <cell r="H11678">
            <v>1189.1000000000001</v>
          </cell>
        </row>
        <row r="11679">
          <cell r="A11679">
            <v>2010</v>
          </cell>
          <cell r="B11679" t="str">
            <v>Earl Watson</v>
          </cell>
          <cell r="D11679" t="str">
            <v>IND</v>
          </cell>
          <cell r="F11679">
            <v>10.9</v>
          </cell>
          <cell r="G11679">
            <v>6600000</v>
          </cell>
          <cell r="H11679">
            <v>2322.6</v>
          </cell>
        </row>
        <row r="11680">
          <cell r="A11680">
            <v>2010</v>
          </cell>
          <cell r="B11680" t="str">
            <v>Jeff Foster</v>
          </cell>
          <cell r="D11680" t="str">
            <v>IND</v>
          </cell>
          <cell r="F11680">
            <v>9.6</v>
          </cell>
          <cell r="G11680">
            <v>6077500</v>
          </cell>
          <cell r="H11680">
            <v>254.4</v>
          </cell>
        </row>
        <row r="11681">
          <cell r="A11681">
            <v>2010</v>
          </cell>
          <cell r="B11681" t="str">
            <v>Dahntay Jones</v>
          </cell>
          <cell r="D11681" t="str">
            <v>IND</v>
          </cell>
          <cell r="F11681">
            <v>10.8</v>
          </cell>
          <cell r="G11681">
            <v>2500000</v>
          </cell>
          <cell r="H11681">
            <v>1892.3999999999999</v>
          </cell>
        </row>
        <row r="11682">
          <cell r="A11682">
            <v>2010</v>
          </cell>
          <cell r="B11682" t="str">
            <v>Brandon Rush</v>
          </cell>
          <cell r="D11682" t="str">
            <v>IND</v>
          </cell>
          <cell r="F11682">
            <v>9.6</v>
          </cell>
          <cell r="G11682">
            <v>1934160</v>
          </cell>
          <cell r="H11682">
            <v>2492.7999999999997</v>
          </cell>
        </row>
        <row r="11683">
          <cell r="A11683">
            <v>2010</v>
          </cell>
          <cell r="B11683" t="str">
            <v>Tyler Hansbrough</v>
          </cell>
          <cell r="D11683" t="str">
            <v>IND</v>
          </cell>
          <cell r="F11683">
            <v>14.6</v>
          </cell>
          <cell r="G11683">
            <v>1859160</v>
          </cell>
          <cell r="H11683">
            <v>510.40000000000003</v>
          </cell>
        </row>
        <row r="11684">
          <cell r="A11684">
            <v>2010</v>
          </cell>
          <cell r="B11684" t="str">
            <v>Solomon Jones</v>
          </cell>
          <cell r="D11684" t="str">
            <v>IND</v>
          </cell>
          <cell r="F11684">
            <v>9.9</v>
          </cell>
          <cell r="G11684">
            <v>1620000</v>
          </cell>
          <cell r="H11684">
            <v>676</v>
          </cell>
        </row>
        <row r="11685">
          <cell r="A11685">
            <v>2010</v>
          </cell>
          <cell r="B11685" t="str">
            <v>Roy Hibbert</v>
          </cell>
          <cell r="D11685" t="str">
            <v>IND</v>
          </cell>
          <cell r="F11685">
            <v>16.2</v>
          </cell>
          <cell r="G11685">
            <v>1575360</v>
          </cell>
          <cell r="H11685">
            <v>2033.1000000000001</v>
          </cell>
        </row>
        <row r="11686">
          <cell r="A11686">
            <v>2010</v>
          </cell>
          <cell r="B11686" t="str">
            <v>Luther Head</v>
          </cell>
          <cell r="D11686" t="str">
            <v>IND</v>
          </cell>
          <cell r="F11686">
            <v>11.5</v>
          </cell>
          <cell r="G11686">
            <v>884881</v>
          </cell>
          <cell r="H11686">
            <v>813.1</v>
          </cell>
        </row>
        <row r="11687">
          <cell r="A11687">
            <v>2010</v>
          </cell>
          <cell r="B11687" t="str">
            <v>Josh McRoberts</v>
          </cell>
          <cell r="D11687" t="str">
            <v>IND</v>
          </cell>
          <cell r="F11687">
            <v>14.8</v>
          </cell>
          <cell r="G11687">
            <v>825497</v>
          </cell>
          <cell r="H11687">
            <v>525</v>
          </cell>
        </row>
        <row r="11688">
          <cell r="A11688">
            <v>2010</v>
          </cell>
          <cell r="B11688" t="str">
            <v>A.J. Price</v>
          </cell>
          <cell r="D11688" t="str">
            <v>IND</v>
          </cell>
          <cell r="F11688">
            <v>14</v>
          </cell>
          <cell r="G11688">
            <v>457588</v>
          </cell>
          <cell r="H11688">
            <v>862.4</v>
          </cell>
        </row>
        <row r="11689">
          <cell r="A11689">
            <v>2010</v>
          </cell>
          <cell r="B11689" t="str">
            <v>Baron Davis</v>
          </cell>
          <cell r="D11689" t="str">
            <v>LAC</v>
          </cell>
          <cell r="F11689">
            <v>17.399999999999999</v>
          </cell>
          <cell r="G11689">
            <v>12150000</v>
          </cell>
          <cell r="H11689">
            <v>2520</v>
          </cell>
        </row>
        <row r="11690">
          <cell r="A11690">
            <v>2010</v>
          </cell>
          <cell r="B11690" t="str">
            <v>Chris Kaman</v>
          </cell>
          <cell r="D11690" t="str">
            <v>LAC</v>
          </cell>
          <cell r="F11690">
            <v>16.5</v>
          </cell>
          <cell r="G11690">
            <v>10400000</v>
          </cell>
          <cell r="H11690">
            <v>2606.7999999999997</v>
          </cell>
        </row>
        <row r="11691">
          <cell r="A11691">
            <v>2010</v>
          </cell>
          <cell r="B11691" t="str">
            <v>Rasual Butler</v>
          </cell>
          <cell r="D11691" t="str">
            <v>LAC</v>
          </cell>
          <cell r="F11691">
            <v>10.7</v>
          </cell>
          <cell r="G11691">
            <v>3945000</v>
          </cell>
          <cell r="H11691">
            <v>2706</v>
          </cell>
        </row>
        <row r="11692">
          <cell r="A11692">
            <v>2010</v>
          </cell>
          <cell r="B11692" t="str">
            <v>Eric Gordon</v>
          </cell>
          <cell r="D11692" t="str">
            <v>LAC</v>
          </cell>
          <cell r="F11692">
            <v>14.1</v>
          </cell>
          <cell r="G11692">
            <v>2819880</v>
          </cell>
          <cell r="H11692">
            <v>2232</v>
          </cell>
        </row>
        <row r="11693">
          <cell r="A11693">
            <v>2010</v>
          </cell>
          <cell r="B11693" t="str">
            <v>Craig Smith</v>
          </cell>
          <cell r="D11693" t="str">
            <v>LAC</v>
          </cell>
          <cell r="F11693">
            <v>16.899999999999999</v>
          </cell>
          <cell r="G11693">
            <v>2500000</v>
          </cell>
          <cell r="H11693">
            <v>1230</v>
          </cell>
        </row>
        <row r="11694">
          <cell r="A11694">
            <v>2010</v>
          </cell>
          <cell r="B11694" t="str">
            <v>Ricky Davis</v>
          </cell>
          <cell r="D11694" t="str">
            <v>LAC</v>
          </cell>
          <cell r="F11694">
            <v>8.5</v>
          </cell>
          <cell r="G11694">
            <v>2484000</v>
          </cell>
          <cell r="H11694">
            <v>500.40000000000003</v>
          </cell>
        </row>
        <row r="11695">
          <cell r="A11695">
            <v>2010</v>
          </cell>
          <cell r="B11695" t="str">
            <v>Mardy Collins</v>
          </cell>
          <cell r="D11695" t="str">
            <v>LAC</v>
          </cell>
          <cell r="F11695">
            <v>5.7</v>
          </cell>
          <cell r="G11695">
            <v>1867742</v>
          </cell>
          <cell r="H11695">
            <v>468.7</v>
          </cell>
        </row>
        <row r="11696">
          <cell r="A11696">
            <v>2010</v>
          </cell>
          <cell r="B11696" t="str">
            <v>Brian Skinner</v>
          </cell>
          <cell r="D11696" t="str">
            <v>LAC</v>
          </cell>
          <cell r="F11696">
            <v>5.5</v>
          </cell>
          <cell r="G11696">
            <v>1306455</v>
          </cell>
          <cell r="H11696">
            <v>123.2</v>
          </cell>
        </row>
        <row r="11697">
          <cell r="A11697">
            <v>2010</v>
          </cell>
          <cell r="B11697" t="str">
            <v>Steve Novak</v>
          </cell>
          <cell r="D11697" t="str">
            <v>LAC</v>
          </cell>
          <cell r="F11697">
            <v>8.3000000000000007</v>
          </cell>
          <cell r="G11697">
            <v>855189</v>
          </cell>
          <cell r="H11697">
            <v>361.8</v>
          </cell>
        </row>
        <row r="11698">
          <cell r="A11698">
            <v>2010</v>
          </cell>
          <cell r="B11698" t="str">
            <v>DeAndre Jordan</v>
          </cell>
          <cell r="D11698" t="str">
            <v>LAC</v>
          </cell>
          <cell r="F11698">
            <v>12.7</v>
          </cell>
          <cell r="G11698">
            <v>736420</v>
          </cell>
          <cell r="H11698">
            <v>1134</v>
          </cell>
        </row>
        <row r="11699">
          <cell r="A11699">
            <v>2010</v>
          </cell>
          <cell r="B11699" t="str">
            <v>Kareem Rush</v>
          </cell>
          <cell r="D11699" t="str">
            <v>LAC</v>
          </cell>
          <cell r="F11699">
            <v>4.8</v>
          </cell>
          <cell r="G11699">
            <v>534906</v>
          </cell>
          <cell r="H11699">
            <v>58.100000000000009</v>
          </cell>
        </row>
        <row r="11700">
          <cell r="A11700">
            <v>2010</v>
          </cell>
          <cell r="B11700" t="str">
            <v>Kobe Bryant</v>
          </cell>
          <cell r="D11700" t="str">
            <v>LAL</v>
          </cell>
          <cell r="F11700">
            <v>21.9</v>
          </cell>
          <cell r="G11700">
            <v>23034375</v>
          </cell>
          <cell r="H11700">
            <v>2832.3999999999996</v>
          </cell>
        </row>
        <row r="11701">
          <cell r="A11701">
            <v>2010</v>
          </cell>
          <cell r="B11701" t="str">
            <v>Pau Gasol</v>
          </cell>
          <cell r="D11701" t="str">
            <v>LAL</v>
          </cell>
          <cell r="F11701">
            <v>22.9</v>
          </cell>
          <cell r="G11701">
            <v>16452000</v>
          </cell>
          <cell r="H11701">
            <v>2405</v>
          </cell>
        </row>
        <row r="11702">
          <cell r="A11702">
            <v>2010</v>
          </cell>
          <cell r="B11702" t="str">
            <v>Andrew Bynum</v>
          </cell>
          <cell r="D11702" t="str">
            <v>LAL</v>
          </cell>
          <cell r="F11702">
            <v>20.2</v>
          </cell>
          <cell r="G11702">
            <v>12526998</v>
          </cell>
          <cell r="H11702">
            <v>1976</v>
          </cell>
        </row>
        <row r="11703">
          <cell r="A11703">
            <v>2010</v>
          </cell>
          <cell r="B11703" t="str">
            <v>Lamar Odom</v>
          </cell>
          <cell r="D11703" t="str">
            <v>LAL</v>
          </cell>
          <cell r="F11703">
            <v>15.9</v>
          </cell>
          <cell r="G11703">
            <v>7500000</v>
          </cell>
          <cell r="H11703">
            <v>2583</v>
          </cell>
        </row>
        <row r="11704">
          <cell r="A11704">
            <v>2010</v>
          </cell>
          <cell r="B11704" t="str">
            <v>Adam Morrison</v>
          </cell>
          <cell r="D11704" t="str">
            <v>LAL</v>
          </cell>
          <cell r="F11704">
            <v>7.4</v>
          </cell>
          <cell r="G11704">
            <v>5257229</v>
          </cell>
          <cell r="H11704">
            <v>241.79999999999998</v>
          </cell>
        </row>
        <row r="11705">
          <cell r="A11705">
            <v>2010</v>
          </cell>
          <cell r="B11705" t="str">
            <v>Derek Fisher</v>
          </cell>
          <cell r="D11705" t="str">
            <v>LAL</v>
          </cell>
          <cell r="F11705">
            <v>9.3000000000000007</v>
          </cell>
          <cell r="G11705">
            <v>5048000</v>
          </cell>
          <cell r="H11705">
            <v>2230.4</v>
          </cell>
        </row>
        <row r="11706">
          <cell r="A11706">
            <v>2010</v>
          </cell>
          <cell r="B11706" t="str">
            <v>Sasha Vujačić</v>
          </cell>
          <cell r="D11706" t="str">
            <v>LAL</v>
          </cell>
          <cell r="F11706">
            <v>11.4</v>
          </cell>
          <cell r="G11706">
            <v>5000000</v>
          </cell>
          <cell r="H11706">
            <v>576.19999999999993</v>
          </cell>
        </row>
        <row r="11707">
          <cell r="A11707">
            <v>2010</v>
          </cell>
          <cell r="B11707" t="str">
            <v>Luke Walton</v>
          </cell>
          <cell r="D11707" t="str">
            <v>LAL</v>
          </cell>
          <cell r="F11707">
            <v>9.6999999999999993</v>
          </cell>
          <cell r="G11707">
            <v>4840000</v>
          </cell>
          <cell r="H11707">
            <v>272.60000000000002</v>
          </cell>
        </row>
        <row r="11708">
          <cell r="A11708">
            <v>2010</v>
          </cell>
          <cell r="B11708" t="str">
            <v>Shannon Brown</v>
          </cell>
          <cell r="D11708" t="str">
            <v>LAL</v>
          </cell>
          <cell r="F11708">
            <v>12.4</v>
          </cell>
          <cell r="G11708">
            <v>2000000</v>
          </cell>
          <cell r="H11708">
            <v>1697.3999999999999</v>
          </cell>
        </row>
        <row r="11709">
          <cell r="A11709">
            <v>2010</v>
          </cell>
          <cell r="B11709" t="str">
            <v>Jordan Farmar</v>
          </cell>
          <cell r="D11709" t="str">
            <v>LAL</v>
          </cell>
          <cell r="F11709">
            <v>12.3</v>
          </cell>
          <cell r="G11709">
            <v>1947240</v>
          </cell>
          <cell r="H11709">
            <v>1476</v>
          </cell>
        </row>
        <row r="11710">
          <cell r="A11710">
            <v>2010</v>
          </cell>
          <cell r="B11710" t="str">
            <v>Josh Powell</v>
          </cell>
          <cell r="D11710" t="str">
            <v>LAL</v>
          </cell>
          <cell r="F11710">
            <v>6.7</v>
          </cell>
          <cell r="G11710">
            <v>959111</v>
          </cell>
          <cell r="H11710">
            <v>579.59999999999991</v>
          </cell>
        </row>
        <row r="11711">
          <cell r="A11711">
            <v>2010</v>
          </cell>
          <cell r="B11711" t="str">
            <v>D.J. Mbenga</v>
          </cell>
          <cell r="D11711" t="str">
            <v>LAL</v>
          </cell>
          <cell r="F11711">
            <v>11.6</v>
          </cell>
          <cell r="G11711">
            <v>959111</v>
          </cell>
          <cell r="H11711">
            <v>352.8</v>
          </cell>
        </row>
        <row r="11712">
          <cell r="A11712">
            <v>2010</v>
          </cell>
          <cell r="B11712" t="str">
            <v>Metta World</v>
          </cell>
          <cell r="D11712" t="str">
            <v>LAL</v>
          </cell>
          <cell r="F11712">
            <v>12.1</v>
          </cell>
          <cell r="H11712">
            <v>2602.6</v>
          </cell>
        </row>
        <row r="11713">
          <cell r="A11713">
            <v>2010</v>
          </cell>
          <cell r="B11713" t="str">
            <v>Zach Randolph</v>
          </cell>
          <cell r="D11713" t="str">
            <v>MEM</v>
          </cell>
          <cell r="F11713">
            <v>21.2</v>
          </cell>
          <cell r="G11713">
            <v>16000000</v>
          </cell>
          <cell r="H11713">
            <v>3053.7000000000003</v>
          </cell>
        </row>
        <row r="11714">
          <cell r="A11714">
            <v>2010</v>
          </cell>
          <cell r="B11714" t="str">
            <v>Jamaal Tinsley</v>
          </cell>
          <cell r="D11714" t="str">
            <v>MEM</v>
          </cell>
          <cell r="F11714">
            <v>7.8</v>
          </cell>
          <cell r="G11714">
            <v>5200000</v>
          </cell>
          <cell r="H11714">
            <v>589</v>
          </cell>
        </row>
        <row r="11715">
          <cell r="A11715">
            <v>2010</v>
          </cell>
          <cell r="B11715" t="str">
            <v>Hasheem Thabeet</v>
          </cell>
          <cell r="D11715" t="str">
            <v>MEM</v>
          </cell>
          <cell r="F11715">
            <v>12.9</v>
          </cell>
          <cell r="G11715">
            <v>4458840</v>
          </cell>
          <cell r="H11715">
            <v>884</v>
          </cell>
        </row>
        <row r="11716">
          <cell r="A11716">
            <v>2010</v>
          </cell>
          <cell r="B11716" t="str">
            <v>O.J. Mayo</v>
          </cell>
          <cell r="D11716" t="str">
            <v>MEM</v>
          </cell>
          <cell r="F11716">
            <v>14.6</v>
          </cell>
          <cell r="G11716">
            <v>4165560</v>
          </cell>
          <cell r="H11716">
            <v>3116</v>
          </cell>
        </row>
        <row r="11717">
          <cell r="A11717">
            <v>2010</v>
          </cell>
          <cell r="B11717" t="str">
            <v>Mike Conley</v>
          </cell>
          <cell r="D11717" t="str">
            <v>MEM</v>
          </cell>
          <cell r="F11717">
            <v>13.9</v>
          </cell>
          <cell r="G11717">
            <v>3883800</v>
          </cell>
          <cell r="H11717">
            <v>2568</v>
          </cell>
        </row>
        <row r="11718">
          <cell r="A11718">
            <v>2010</v>
          </cell>
          <cell r="B11718" t="str">
            <v>Steven Hunter</v>
          </cell>
          <cell r="D11718" t="str">
            <v>MEM</v>
          </cell>
          <cell r="F11718">
            <v>11.6</v>
          </cell>
          <cell r="G11718">
            <v>3696000</v>
          </cell>
          <cell r="H11718">
            <v>157.5</v>
          </cell>
        </row>
        <row r="11719">
          <cell r="A11719">
            <v>2010</v>
          </cell>
          <cell r="B11719" t="str">
            <v>Rudy Gay</v>
          </cell>
          <cell r="D11719" t="str">
            <v>MEM</v>
          </cell>
          <cell r="F11719">
            <v>16.2</v>
          </cell>
          <cell r="G11719">
            <v>3280997</v>
          </cell>
          <cell r="H11719">
            <v>3176</v>
          </cell>
        </row>
        <row r="11720">
          <cell r="A11720">
            <v>2010</v>
          </cell>
          <cell r="B11720" t="str">
            <v>Marc Gasol</v>
          </cell>
          <cell r="D11720" t="str">
            <v>MEM</v>
          </cell>
          <cell r="F11720">
            <v>19.3</v>
          </cell>
          <cell r="G11720">
            <v>3240000</v>
          </cell>
          <cell r="H11720">
            <v>2470.1999999999998</v>
          </cell>
        </row>
        <row r="11721">
          <cell r="A11721">
            <v>2010</v>
          </cell>
          <cell r="B11721" t="str">
            <v>Hamed Haddadi</v>
          </cell>
          <cell r="D11721" t="str">
            <v>MEM</v>
          </cell>
          <cell r="F11721">
            <v>7.2</v>
          </cell>
          <cell r="G11721">
            <v>1627779</v>
          </cell>
          <cell r="H11721">
            <v>241.20000000000002</v>
          </cell>
        </row>
        <row r="11722">
          <cell r="A11722">
            <v>2010</v>
          </cell>
          <cell r="B11722" t="str">
            <v>Darrell Arthur</v>
          </cell>
          <cell r="D11722" t="str">
            <v>MEM</v>
          </cell>
          <cell r="F11722">
            <v>10.5</v>
          </cell>
          <cell r="G11722">
            <v>1050480</v>
          </cell>
          <cell r="H11722">
            <v>457.6</v>
          </cell>
        </row>
        <row r="11723">
          <cell r="A11723">
            <v>2010</v>
          </cell>
          <cell r="B11723" t="str">
            <v>DeMarre Carroll</v>
          </cell>
          <cell r="D11723" t="str">
            <v>MEM</v>
          </cell>
          <cell r="F11723">
            <v>8.5</v>
          </cell>
          <cell r="G11723">
            <v>1009680</v>
          </cell>
          <cell r="H11723">
            <v>795.19999999999993</v>
          </cell>
        </row>
        <row r="11724">
          <cell r="A11724">
            <v>2010</v>
          </cell>
          <cell r="B11724" t="str">
            <v>Marcus Williams</v>
          </cell>
          <cell r="D11724" t="str">
            <v>MEM</v>
          </cell>
          <cell r="F11724">
            <v>10.6</v>
          </cell>
          <cell r="G11724">
            <v>855189</v>
          </cell>
          <cell r="H11724">
            <v>874.19999999999993</v>
          </cell>
        </row>
        <row r="11725">
          <cell r="A11725">
            <v>2010</v>
          </cell>
          <cell r="B11725" t="str">
            <v>Sam Young</v>
          </cell>
          <cell r="D11725" t="str">
            <v>MEM</v>
          </cell>
          <cell r="F11725">
            <v>13</v>
          </cell>
          <cell r="G11725">
            <v>824200</v>
          </cell>
          <cell r="H11725">
            <v>1320</v>
          </cell>
        </row>
        <row r="11726">
          <cell r="A11726">
            <v>2010</v>
          </cell>
          <cell r="B11726" t="str">
            <v>Trey Gilder</v>
          </cell>
          <cell r="D11726" t="str">
            <v>MEM</v>
          </cell>
          <cell r="F11726">
            <v>30.9</v>
          </cell>
          <cell r="G11726">
            <v>26917</v>
          </cell>
          <cell r="H11726">
            <v>5</v>
          </cell>
        </row>
        <row r="11727">
          <cell r="A11727">
            <v>2010</v>
          </cell>
          <cell r="B11727" t="str">
            <v>Dwyane Wade</v>
          </cell>
          <cell r="D11727" t="str">
            <v>MIA</v>
          </cell>
          <cell r="F11727">
            <v>28</v>
          </cell>
          <cell r="G11727">
            <v>15779912</v>
          </cell>
          <cell r="H11727">
            <v>2795.1</v>
          </cell>
        </row>
        <row r="11728">
          <cell r="A11728">
            <v>2010</v>
          </cell>
          <cell r="B11728" t="str">
            <v>Quentin Richardson</v>
          </cell>
          <cell r="D11728" t="str">
            <v>MIA</v>
          </cell>
          <cell r="F11728">
            <v>12.9</v>
          </cell>
          <cell r="G11728">
            <v>9352400</v>
          </cell>
          <cell r="H11728">
            <v>2082.4</v>
          </cell>
        </row>
        <row r="11729">
          <cell r="A11729">
            <v>2010</v>
          </cell>
          <cell r="B11729" t="str">
            <v>Udonis Haslem</v>
          </cell>
          <cell r="D11729" t="str">
            <v>MIA</v>
          </cell>
          <cell r="F11729">
            <v>14.6</v>
          </cell>
          <cell r="G11729">
            <v>7100000</v>
          </cell>
          <cell r="H11729">
            <v>2176.1999999999998</v>
          </cell>
        </row>
        <row r="11730">
          <cell r="A11730">
            <v>2010</v>
          </cell>
          <cell r="B11730" t="str">
            <v>Michael Beasley</v>
          </cell>
          <cell r="D11730" t="str">
            <v>MIA</v>
          </cell>
          <cell r="F11730">
            <v>16.100000000000001</v>
          </cell>
          <cell r="G11730">
            <v>4638600</v>
          </cell>
          <cell r="H11730">
            <v>2324.4</v>
          </cell>
        </row>
        <row r="11731">
          <cell r="A11731">
            <v>2010</v>
          </cell>
          <cell r="B11731" t="str">
            <v>James Jones</v>
          </cell>
          <cell r="D11731" t="str">
            <v>MIA</v>
          </cell>
          <cell r="F11731">
            <v>8.8000000000000007</v>
          </cell>
          <cell r="G11731">
            <v>4320000</v>
          </cell>
          <cell r="H11731">
            <v>504</v>
          </cell>
        </row>
        <row r="11732">
          <cell r="A11732">
            <v>2010</v>
          </cell>
          <cell r="B11732" t="str">
            <v>Dorell Wright</v>
          </cell>
          <cell r="D11732" t="str">
            <v>MIA</v>
          </cell>
          <cell r="F11732">
            <v>14.5</v>
          </cell>
          <cell r="G11732">
            <v>2750000</v>
          </cell>
          <cell r="H11732">
            <v>1497.6000000000001</v>
          </cell>
        </row>
        <row r="11733">
          <cell r="A11733">
            <v>2010</v>
          </cell>
          <cell r="B11733" t="str">
            <v>Daequan Cook</v>
          </cell>
          <cell r="D11733" t="str">
            <v>MIA</v>
          </cell>
          <cell r="F11733">
            <v>7.5</v>
          </cell>
          <cell r="G11733">
            <v>1362120</v>
          </cell>
          <cell r="H11733">
            <v>693</v>
          </cell>
        </row>
        <row r="11734">
          <cell r="A11734">
            <v>2010</v>
          </cell>
          <cell r="B11734" t="str">
            <v>Jamaal Magloire</v>
          </cell>
          <cell r="D11734" t="str">
            <v>MIA</v>
          </cell>
          <cell r="F11734">
            <v>9.4</v>
          </cell>
          <cell r="G11734">
            <v>1229225</v>
          </cell>
          <cell r="H11734">
            <v>360</v>
          </cell>
        </row>
        <row r="11735">
          <cell r="A11735">
            <v>2010</v>
          </cell>
          <cell r="B11735" t="str">
            <v>Carlos Arroyo</v>
          </cell>
          <cell r="D11735" t="str">
            <v>MIA</v>
          </cell>
          <cell r="F11735">
            <v>12.3</v>
          </cell>
          <cell r="G11735">
            <v>1107572</v>
          </cell>
          <cell r="H11735">
            <v>1584</v>
          </cell>
        </row>
        <row r="11736">
          <cell r="A11736">
            <v>2010</v>
          </cell>
          <cell r="B11736" t="str">
            <v>Joel Anthony</v>
          </cell>
          <cell r="D11736" t="str">
            <v>MIA</v>
          </cell>
          <cell r="F11736">
            <v>10.199999999999999</v>
          </cell>
          <cell r="G11736">
            <v>825497</v>
          </cell>
          <cell r="H11736">
            <v>1320</v>
          </cell>
        </row>
        <row r="11737">
          <cell r="A11737">
            <v>2010</v>
          </cell>
          <cell r="B11737" t="str">
            <v>Mario Chalmers</v>
          </cell>
          <cell r="D11737" t="str">
            <v>MIA</v>
          </cell>
          <cell r="F11737">
            <v>10.7</v>
          </cell>
          <cell r="G11737">
            <v>773500</v>
          </cell>
          <cell r="H11737">
            <v>1810.4</v>
          </cell>
        </row>
        <row r="11738">
          <cell r="A11738">
            <v>2010</v>
          </cell>
          <cell r="B11738" t="str">
            <v>Jermaine O'Neal</v>
          </cell>
          <cell r="D11738" t="str">
            <v>MIA</v>
          </cell>
          <cell r="F11738">
            <v>17.899999999999999</v>
          </cell>
          <cell r="H11738">
            <v>1988</v>
          </cell>
        </row>
        <row r="11739">
          <cell r="A11739">
            <v>2010</v>
          </cell>
          <cell r="B11739" t="str">
            <v>Michael Redd</v>
          </cell>
          <cell r="D11739" t="str">
            <v>MIL</v>
          </cell>
          <cell r="F11739">
            <v>12.1</v>
          </cell>
          <cell r="G11739">
            <v>17040000</v>
          </cell>
          <cell r="H11739">
            <v>491.40000000000003</v>
          </cell>
        </row>
        <row r="11740">
          <cell r="A11740">
            <v>2010</v>
          </cell>
          <cell r="B11740" t="str">
            <v>Andrew Bogut</v>
          </cell>
          <cell r="D11740" t="str">
            <v>MIL</v>
          </cell>
          <cell r="F11740">
            <v>20.7</v>
          </cell>
          <cell r="G11740">
            <v>10000000</v>
          </cell>
          <cell r="H11740">
            <v>2228.6999999999998</v>
          </cell>
        </row>
        <row r="11741">
          <cell r="A11741">
            <v>2010</v>
          </cell>
          <cell r="B11741" t="str">
            <v>Dan Gadzuric</v>
          </cell>
          <cell r="D11741" t="str">
            <v>MIL</v>
          </cell>
          <cell r="F11741">
            <v>10.5</v>
          </cell>
          <cell r="G11741">
            <v>6749260</v>
          </cell>
          <cell r="H11741">
            <v>313.60000000000002</v>
          </cell>
        </row>
        <row r="11742">
          <cell r="A11742">
            <v>2010</v>
          </cell>
          <cell r="B11742" t="str">
            <v>Luke Ridnour</v>
          </cell>
          <cell r="D11742" t="str">
            <v>MIL</v>
          </cell>
          <cell r="F11742">
            <v>17.7</v>
          </cell>
          <cell r="G11742">
            <v>6500000</v>
          </cell>
          <cell r="H11742">
            <v>1763</v>
          </cell>
        </row>
        <row r="11743">
          <cell r="A11743">
            <v>2010</v>
          </cell>
          <cell r="B11743" t="str">
            <v>Kurt Thomas</v>
          </cell>
          <cell r="D11743" t="str">
            <v>MIL</v>
          </cell>
          <cell r="F11743">
            <v>9.9</v>
          </cell>
          <cell r="G11743">
            <v>3800000</v>
          </cell>
          <cell r="H11743">
            <v>1050</v>
          </cell>
        </row>
        <row r="11744">
          <cell r="A11744">
            <v>2010</v>
          </cell>
          <cell r="B11744" t="str">
            <v>Charlie Bell</v>
          </cell>
          <cell r="D11744" t="str">
            <v>MIL</v>
          </cell>
          <cell r="F11744">
            <v>7.9</v>
          </cell>
          <cell r="G11744">
            <v>3596000</v>
          </cell>
          <cell r="H11744">
            <v>1611.7</v>
          </cell>
        </row>
        <row r="11745">
          <cell r="A11745">
            <v>2010</v>
          </cell>
          <cell r="B11745" t="str">
            <v>Carlos Delfino</v>
          </cell>
          <cell r="D11745" t="str">
            <v>MIL</v>
          </cell>
          <cell r="F11745">
            <v>12.9</v>
          </cell>
          <cell r="G11745">
            <v>3500000</v>
          </cell>
          <cell r="H11745">
            <v>2280</v>
          </cell>
        </row>
        <row r="11746">
          <cell r="A11746">
            <v>2010</v>
          </cell>
          <cell r="B11746" t="str">
            <v>Brandon Jennings</v>
          </cell>
          <cell r="D11746" t="str">
            <v>MIL</v>
          </cell>
          <cell r="F11746">
            <v>14.5</v>
          </cell>
          <cell r="G11746">
            <v>2168520</v>
          </cell>
          <cell r="H11746">
            <v>2673.2000000000003</v>
          </cell>
        </row>
        <row r="11747">
          <cell r="A11747">
            <v>2010</v>
          </cell>
          <cell r="B11747" t="str">
            <v>Ersan Ilyasova</v>
          </cell>
          <cell r="D11747" t="str">
            <v>MIL</v>
          </cell>
          <cell r="F11747">
            <v>15.7</v>
          </cell>
          <cell r="G11747">
            <v>2100000</v>
          </cell>
          <cell r="H11747">
            <v>1895.3999999999999</v>
          </cell>
        </row>
        <row r="11748">
          <cell r="A11748">
            <v>2010</v>
          </cell>
          <cell r="B11748" t="str">
            <v>Jerry Stackhouse</v>
          </cell>
          <cell r="D11748" t="str">
            <v>MIL</v>
          </cell>
          <cell r="F11748">
            <v>11.1</v>
          </cell>
          <cell r="G11748">
            <v>2000000</v>
          </cell>
          <cell r="H11748">
            <v>856.8</v>
          </cell>
        </row>
        <row r="11749">
          <cell r="A11749">
            <v>2010</v>
          </cell>
          <cell r="B11749" t="str">
            <v>Roko Ukic</v>
          </cell>
          <cell r="D11749" t="str">
            <v>MIL</v>
          </cell>
          <cell r="F11749">
            <v>12.2</v>
          </cell>
          <cell r="G11749">
            <v>303232</v>
          </cell>
          <cell r="H11749">
            <v>97.5</v>
          </cell>
        </row>
        <row r="11750">
          <cell r="A11750">
            <v>2010</v>
          </cell>
          <cell r="B11750" t="str">
            <v>Luc Mbah</v>
          </cell>
          <cell r="D11750" t="str">
            <v>MIL</v>
          </cell>
          <cell r="F11750">
            <v>11.8</v>
          </cell>
          <cell r="H11750">
            <v>1868.8000000000002</v>
          </cell>
        </row>
        <row r="11751">
          <cell r="A11751">
            <v>2010</v>
          </cell>
          <cell r="B11751" t="str">
            <v>Al Jefferson</v>
          </cell>
          <cell r="D11751" t="str">
            <v>MIN</v>
          </cell>
          <cell r="F11751">
            <v>19</v>
          </cell>
          <cell r="G11751">
            <v>12000000</v>
          </cell>
          <cell r="H11751">
            <v>2462.4</v>
          </cell>
        </row>
        <row r="11752">
          <cell r="A11752">
            <v>2010</v>
          </cell>
          <cell r="B11752" t="str">
            <v>Brian Cardinal</v>
          </cell>
          <cell r="D11752" t="str">
            <v>MIN</v>
          </cell>
          <cell r="F11752">
            <v>6.9</v>
          </cell>
          <cell r="G11752">
            <v>6750000</v>
          </cell>
          <cell r="H11752">
            <v>266.79999999999995</v>
          </cell>
        </row>
        <row r="11753">
          <cell r="A11753">
            <v>2010</v>
          </cell>
          <cell r="B11753" t="str">
            <v>Ryan Gomes</v>
          </cell>
          <cell r="D11753" t="str">
            <v>MIN</v>
          </cell>
          <cell r="F11753">
            <v>12.1</v>
          </cell>
          <cell r="G11753">
            <v>3867500</v>
          </cell>
          <cell r="H11753">
            <v>2211.6</v>
          </cell>
        </row>
        <row r="11754">
          <cell r="A11754">
            <v>2010</v>
          </cell>
          <cell r="B11754" t="str">
            <v>Ramon Sessions</v>
          </cell>
          <cell r="D11754" t="str">
            <v>MIN</v>
          </cell>
          <cell r="F11754">
            <v>12.9</v>
          </cell>
          <cell r="G11754">
            <v>3670667</v>
          </cell>
          <cell r="H11754">
            <v>1730.2</v>
          </cell>
        </row>
        <row r="11755">
          <cell r="A11755">
            <v>2010</v>
          </cell>
          <cell r="B11755" t="str">
            <v>Kevin Love</v>
          </cell>
          <cell r="D11755" t="str">
            <v>MIN</v>
          </cell>
          <cell r="F11755">
            <v>20.7</v>
          </cell>
          <cell r="G11755">
            <v>3401040</v>
          </cell>
          <cell r="H11755">
            <v>1716</v>
          </cell>
        </row>
        <row r="11756">
          <cell r="A11756">
            <v>2010</v>
          </cell>
          <cell r="B11756" t="str">
            <v>Damien Wilkins</v>
          </cell>
          <cell r="D11756" t="str">
            <v>MIN</v>
          </cell>
          <cell r="F11756">
            <v>11.5</v>
          </cell>
          <cell r="G11756">
            <v>3300000</v>
          </cell>
          <cell r="H11756">
            <v>1584</v>
          </cell>
        </row>
        <row r="11757">
          <cell r="A11757">
            <v>2010</v>
          </cell>
          <cell r="B11757" t="str">
            <v>Jonny Flynn</v>
          </cell>
          <cell r="D11757" t="str">
            <v>MIN</v>
          </cell>
          <cell r="F11757">
            <v>13</v>
          </cell>
          <cell r="G11757">
            <v>2969280</v>
          </cell>
          <cell r="H11757">
            <v>2340.9</v>
          </cell>
        </row>
        <row r="11758">
          <cell r="A11758">
            <v>2010</v>
          </cell>
          <cell r="B11758" t="str">
            <v>Corey Brewer</v>
          </cell>
          <cell r="D11758" t="str">
            <v>MIN</v>
          </cell>
          <cell r="F11758">
            <v>12.1</v>
          </cell>
          <cell r="G11758">
            <v>2916120</v>
          </cell>
          <cell r="H11758">
            <v>2484.6</v>
          </cell>
        </row>
        <row r="11759">
          <cell r="A11759">
            <v>2010</v>
          </cell>
          <cell r="B11759" t="str">
            <v>Ryan Hollins</v>
          </cell>
          <cell r="D11759" t="str">
            <v>MIN</v>
          </cell>
          <cell r="F11759">
            <v>11</v>
          </cell>
          <cell r="G11759">
            <v>2183333</v>
          </cell>
          <cell r="H11759">
            <v>1226.4000000000001</v>
          </cell>
        </row>
        <row r="11760">
          <cell r="A11760">
            <v>2010</v>
          </cell>
          <cell r="B11760" t="str">
            <v>Oleksiy Pecherov</v>
          </cell>
          <cell r="D11760" t="str">
            <v>MIN</v>
          </cell>
          <cell r="F11760">
            <v>12</v>
          </cell>
          <cell r="G11760">
            <v>1547640</v>
          </cell>
          <cell r="H11760">
            <v>448.79999999999995</v>
          </cell>
        </row>
        <row r="11761">
          <cell r="A11761">
            <v>2010</v>
          </cell>
          <cell r="B11761" t="str">
            <v>Sasha Pavlović</v>
          </cell>
          <cell r="D11761" t="str">
            <v>MIN</v>
          </cell>
          <cell r="F11761">
            <v>5.4</v>
          </cell>
          <cell r="G11761">
            <v>1500000</v>
          </cell>
          <cell r="H11761">
            <v>880.4</v>
          </cell>
        </row>
        <row r="11762">
          <cell r="A11762">
            <v>2010</v>
          </cell>
          <cell r="B11762" t="str">
            <v>Wayne Ellington</v>
          </cell>
          <cell r="D11762" t="str">
            <v>MIN</v>
          </cell>
          <cell r="F11762">
            <v>9.6</v>
          </cell>
          <cell r="G11762">
            <v>1003560</v>
          </cell>
          <cell r="H11762">
            <v>1383.2</v>
          </cell>
        </row>
        <row r="11763">
          <cell r="A11763">
            <v>2010</v>
          </cell>
          <cell r="B11763" t="str">
            <v>Nathan Jawai</v>
          </cell>
          <cell r="D11763" t="str">
            <v>MIN</v>
          </cell>
          <cell r="F11763">
            <v>11</v>
          </cell>
          <cell r="G11763">
            <v>736420</v>
          </cell>
          <cell r="H11763">
            <v>413.4</v>
          </cell>
        </row>
        <row r="11764">
          <cell r="A11764">
            <v>2010</v>
          </cell>
          <cell r="B11764" t="str">
            <v>Bobby Simmons</v>
          </cell>
          <cell r="D11764" t="str">
            <v>NJN</v>
          </cell>
          <cell r="F11764">
            <v>8</v>
          </cell>
          <cell r="G11764">
            <v>10560000</v>
          </cell>
          <cell r="H11764">
            <v>395.59999999999997</v>
          </cell>
        </row>
        <row r="11765">
          <cell r="A11765">
            <v>2010</v>
          </cell>
          <cell r="B11765" t="str">
            <v>Devin Harris</v>
          </cell>
          <cell r="D11765" t="str">
            <v>NJN</v>
          </cell>
          <cell r="F11765">
            <v>16.2</v>
          </cell>
          <cell r="G11765">
            <v>8400000</v>
          </cell>
          <cell r="H11765">
            <v>2220.8000000000002</v>
          </cell>
        </row>
        <row r="11766">
          <cell r="A11766">
            <v>2010</v>
          </cell>
          <cell r="B11766" t="str">
            <v>Tony Battie</v>
          </cell>
          <cell r="D11766" t="str">
            <v>NJN</v>
          </cell>
          <cell r="F11766">
            <v>6.1</v>
          </cell>
          <cell r="G11766">
            <v>6292000</v>
          </cell>
          <cell r="H11766">
            <v>133.5</v>
          </cell>
        </row>
        <row r="11767">
          <cell r="A11767">
            <v>2010</v>
          </cell>
          <cell r="B11767" t="str">
            <v>Trenton Hassell</v>
          </cell>
          <cell r="D11767" t="str">
            <v>NJN</v>
          </cell>
          <cell r="F11767">
            <v>6.5</v>
          </cell>
          <cell r="G11767">
            <v>4350000</v>
          </cell>
          <cell r="H11767">
            <v>1107.6000000000001</v>
          </cell>
        </row>
        <row r="11768">
          <cell r="A11768">
            <v>2010</v>
          </cell>
          <cell r="B11768" t="str">
            <v>Keyon Dooling</v>
          </cell>
          <cell r="D11768" t="str">
            <v>NJN</v>
          </cell>
          <cell r="F11768">
            <v>11.6</v>
          </cell>
          <cell r="G11768">
            <v>3564000</v>
          </cell>
          <cell r="H11768">
            <v>969.90000000000009</v>
          </cell>
        </row>
        <row r="11769">
          <cell r="A11769">
            <v>2010</v>
          </cell>
          <cell r="B11769" t="str">
            <v>Yi Jianlian</v>
          </cell>
          <cell r="D11769" t="str">
            <v>NJN</v>
          </cell>
          <cell r="F11769">
            <v>12.3</v>
          </cell>
          <cell r="G11769">
            <v>3194400</v>
          </cell>
          <cell r="H11769">
            <v>1653.6000000000001</v>
          </cell>
        </row>
        <row r="11770">
          <cell r="A11770">
            <v>2010</v>
          </cell>
          <cell r="B11770" t="str">
            <v>Brook Lopez</v>
          </cell>
          <cell r="D11770" t="str">
            <v>NJN</v>
          </cell>
          <cell r="F11770">
            <v>20.100000000000001</v>
          </cell>
          <cell r="G11770">
            <v>2225880</v>
          </cell>
          <cell r="H11770">
            <v>3025.7999999999997</v>
          </cell>
        </row>
        <row r="11771">
          <cell r="A11771">
            <v>2010</v>
          </cell>
          <cell r="B11771" t="str">
            <v>Jarvis Hayes</v>
          </cell>
          <cell r="D11771" t="str">
            <v>NJN</v>
          </cell>
          <cell r="F11771">
            <v>9.6999999999999993</v>
          </cell>
          <cell r="G11771">
            <v>2062800</v>
          </cell>
          <cell r="H11771">
            <v>1035</v>
          </cell>
        </row>
        <row r="11772">
          <cell r="A11772">
            <v>2010</v>
          </cell>
          <cell r="B11772" t="str">
            <v>Terrence Williams</v>
          </cell>
          <cell r="D11772" t="str">
            <v>NJN</v>
          </cell>
          <cell r="F11772">
            <v>11.5</v>
          </cell>
          <cell r="G11772">
            <v>2060040</v>
          </cell>
          <cell r="H11772">
            <v>1762.8000000000002</v>
          </cell>
        </row>
        <row r="11773">
          <cell r="A11773">
            <v>2010</v>
          </cell>
          <cell r="B11773" t="str">
            <v>Josh Boone</v>
          </cell>
          <cell r="D11773" t="str">
            <v>NJN</v>
          </cell>
          <cell r="F11773">
            <v>13.7</v>
          </cell>
          <cell r="G11773">
            <v>2056968</v>
          </cell>
          <cell r="H11773">
            <v>1045.8000000000002</v>
          </cell>
        </row>
        <row r="11774">
          <cell r="A11774">
            <v>2010</v>
          </cell>
          <cell r="B11774" t="str">
            <v>Sean Williams</v>
          </cell>
          <cell r="D11774" t="str">
            <v>NJN</v>
          </cell>
          <cell r="F11774">
            <v>7</v>
          </cell>
          <cell r="G11774">
            <v>1629120</v>
          </cell>
          <cell r="H11774">
            <v>228</v>
          </cell>
        </row>
        <row r="11775">
          <cell r="A11775">
            <v>2010</v>
          </cell>
          <cell r="B11775" t="str">
            <v>Courtney Lee</v>
          </cell>
          <cell r="D11775" t="str">
            <v>NJN</v>
          </cell>
          <cell r="F11775">
            <v>12.8</v>
          </cell>
          <cell r="G11775">
            <v>1264440</v>
          </cell>
          <cell r="H11775">
            <v>2378.5</v>
          </cell>
        </row>
        <row r="11776">
          <cell r="A11776">
            <v>2010</v>
          </cell>
          <cell r="B11776" t="str">
            <v>Chris Quinn</v>
          </cell>
          <cell r="D11776" t="str">
            <v>NJN</v>
          </cell>
          <cell r="F11776">
            <v>9.3000000000000007</v>
          </cell>
          <cell r="G11776">
            <v>1055000</v>
          </cell>
          <cell r="H11776">
            <v>222.5</v>
          </cell>
        </row>
        <row r="11777">
          <cell r="A11777">
            <v>2010</v>
          </cell>
          <cell r="B11777" t="str">
            <v>Chris Douglas-Roberts</v>
          </cell>
          <cell r="D11777" t="str">
            <v>NJN</v>
          </cell>
          <cell r="F11777">
            <v>11.5</v>
          </cell>
          <cell r="G11777">
            <v>736000</v>
          </cell>
          <cell r="H11777">
            <v>1728.6000000000001</v>
          </cell>
        </row>
        <row r="11778">
          <cell r="A11778">
            <v>2010</v>
          </cell>
          <cell r="B11778" t="str">
            <v>Chris Paul</v>
          </cell>
          <cell r="D11778" t="str">
            <v>NOH</v>
          </cell>
          <cell r="F11778">
            <v>23.7</v>
          </cell>
          <cell r="G11778">
            <v>13520500</v>
          </cell>
          <cell r="H11778">
            <v>1710</v>
          </cell>
        </row>
        <row r="11779">
          <cell r="A11779">
            <v>2010</v>
          </cell>
          <cell r="B11779" t="str">
            <v>Peja Stojakovic</v>
          </cell>
          <cell r="D11779" t="str">
            <v>NOH</v>
          </cell>
          <cell r="F11779">
            <v>12.4</v>
          </cell>
          <cell r="G11779">
            <v>13392000</v>
          </cell>
          <cell r="H11779">
            <v>1946.8</v>
          </cell>
        </row>
        <row r="11780">
          <cell r="A11780">
            <v>2010</v>
          </cell>
          <cell r="B11780" t="str">
            <v>Emeka Okafor</v>
          </cell>
          <cell r="D11780" t="str">
            <v>NOH</v>
          </cell>
          <cell r="F11780">
            <v>16.5</v>
          </cell>
          <cell r="G11780">
            <v>10538937</v>
          </cell>
          <cell r="H11780">
            <v>2369.7999999999997</v>
          </cell>
        </row>
        <row r="11781">
          <cell r="A11781">
            <v>2010</v>
          </cell>
          <cell r="B11781" t="str">
            <v>David West</v>
          </cell>
          <cell r="D11781" t="str">
            <v>NOH</v>
          </cell>
          <cell r="F11781">
            <v>18.899999999999999</v>
          </cell>
          <cell r="G11781">
            <v>9075000</v>
          </cell>
          <cell r="H11781">
            <v>2948.4</v>
          </cell>
        </row>
        <row r="11782">
          <cell r="A11782">
            <v>2010</v>
          </cell>
          <cell r="B11782" t="str">
            <v>Morris Peterson</v>
          </cell>
          <cell r="D11782" t="str">
            <v>NOH</v>
          </cell>
          <cell r="F11782">
            <v>9.3000000000000007</v>
          </cell>
          <cell r="G11782">
            <v>6212960</v>
          </cell>
          <cell r="H11782">
            <v>975.19999999999993</v>
          </cell>
        </row>
        <row r="11783">
          <cell r="A11783">
            <v>2010</v>
          </cell>
          <cell r="B11783" t="str">
            <v>James Posey</v>
          </cell>
          <cell r="D11783" t="str">
            <v>NOH</v>
          </cell>
          <cell r="F11783">
            <v>8.6999999999999993</v>
          </cell>
          <cell r="G11783">
            <v>6031800</v>
          </cell>
          <cell r="H11783">
            <v>1732.5</v>
          </cell>
        </row>
        <row r="11784">
          <cell r="A11784">
            <v>2010</v>
          </cell>
          <cell r="B11784" t="str">
            <v>Darius Songaila</v>
          </cell>
          <cell r="D11784" t="str">
            <v>NOH</v>
          </cell>
          <cell r="F11784">
            <v>11.6</v>
          </cell>
          <cell r="G11784">
            <v>4526000</v>
          </cell>
          <cell r="H11784">
            <v>1410</v>
          </cell>
        </row>
        <row r="11785">
          <cell r="A11785">
            <v>2010</v>
          </cell>
          <cell r="B11785" t="str">
            <v>Julian Wright</v>
          </cell>
          <cell r="D11785" t="str">
            <v>NOH</v>
          </cell>
          <cell r="F11785">
            <v>11.8</v>
          </cell>
          <cell r="G11785">
            <v>2000040</v>
          </cell>
          <cell r="H11785">
            <v>870.40000000000009</v>
          </cell>
        </row>
        <row r="11786">
          <cell r="A11786">
            <v>2010</v>
          </cell>
          <cell r="B11786" t="str">
            <v>Darren Collison</v>
          </cell>
          <cell r="D11786" t="str">
            <v>NOH</v>
          </cell>
          <cell r="F11786">
            <v>16.5</v>
          </cell>
          <cell r="G11786">
            <v>1266120</v>
          </cell>
          <cell r="H11786">
            <v>2112.8000000000002</v>
          </cell>
        </row>
        <row r="11787">
          <cell r="A11787">
            <v>2010</v>
          </cell>
          <cell r="B11787" t="str">
            <v>Sean Marks</v>
          </cell>
          <cell r="D11787" t="str">
            <v>NOH</v>
          </cell>
          <cell r="F11787">
            <v>9</v>
          </cell>
          <cell r="G11787">
            <v>1187686</v>
          </cell>
          <cell r="H11787">
            <v>75.600000000000009</v>
          </cell>
        </row>
        <row r="11788">
          <cell r="A11788">
            <v>2010</v>
          </cell>
          <cell r="B11788" t="str">
            <v>Marcus Thornton</v>
          </cell>
          <cell r="D11788" t="str">
            <v>NOH</v>
          </cell>
          <cell r="F11788">
            <v>17.399999999999999</v>
          </cell>
          <cell r="G11788">
            <v>457888</v>
          </cell>
          <cell r="H11788">
            <v>1868.8000000000002</v>
          </cell>
        </row>
        <row r="11789">
          <cell r="A11789">
            <v>2010</v>
          </cell>
          <cell r="B11789" t="str">
            <v>Al Harrington</v>
          </cell>
          <cell r="D11789" t="str">
            <v>NYK</v>
          </cell>
          <cell r="F11789">
            <v>16.8</v>
          </cell>
          <cell r="G11789">
            <v>10026875</v>
          </cell>
          <cell r="H11789">
            <v>2196</v>
          </cell>
        </row>
        <row r="11790">
          <cell r="A11790">
            <v>2010</v>
          </cell>
          <cell r="B11790" t="str">
            <v>David Lee</v>
          </cell>
          <cell r="D11790" t="str">
            <v>NYK</v>
          </cell>
          <cell r="F11790">
            <v>22.2</v>
          </cell>
          <cell r="G11790">
            <v>7000000</v>
          </cell>
          <cell r="H11790">
            <v>3021.2999999999997</v>
          </cell>
        </row>
        <row r="11791">
          <cell r="A11791">
            <v>2010</v>
          </cell>
          <cell r="B11791" t="str">
            <v>Chris Duhon</v>
          </cell>
          <cell r="D11791" t="str">
            <v>NYK</v>
          </cell>
          <cell r="F11791">
            <v>10.7</v>
          </cell>
          <cell r="G11791">
            <v>6031800</v>
          </cell>
          <cell r="H11791">
            <v>2070.2999999999997</v>
          </cell>
        </row>
        <row r="11792">
          <cell r="A11792">
            <v>2010</v>
          </cell>
          <cell r="B11792" t="str">
            <v>Danilo Gallinari</v>
          </cell>
          <cell r="D11792" t="str">
            <v>NYK</v>
          </cell>
          <cell r="F11792">
            <v>14.8</v>
          </cell>
          <cell r="G11792">
            <v>3089040</v>
          </cell>
          <cell r="H11792">
            <v>2745.9</v>
          </cell>
        </row>
        <row r="11793">
          <cell r="A11793">
            <v>2010</v>
          </cell>
          <cell r="B11793" t="str">
            <v>Wilson Chandler</v>
          </cell>
          <cell r="D11793" t="str">
            <v>NYK</v>
          </cell>
          <cell r="F11793">
            <v>13.7</v>
          </cell>
          <cell r="G11793">
            <v>1255440</v>
          </cell>
          <cell r="H11793">
            <v>2320.5</v>
          </cell>
        </row>
        <row r="11794">
          <cell r="A11794">
            <v>2010</v>
          </cell>
          <cell r="B11794" t="str">
            <v>Toney Douglas</v>
          </cell>
          <cell r="D11794" t="str">
            <v>NYK</v>
          </cell>
          <cell r="F11794">
            <v>14.9</v>
          </cell>
          <cell r="G11794">
            <v>996240</v>
          </cell>
          <cell r="H11794">
            <v>1086.3999999999999</v>
          </cell>
        </row>
        <row r="11795">
          <cell r="A11795">
            <v>2010</v>
          </cell>
          <cell r="B11795" t="str">
            <v>Jonathan Bender</v>
          </cell>
          <cell r="D11795" t="str">
            <v>NYK</v>
          </cell>
          <cell r="F11795">
            <v>10.8</v>
          </cell>
          <cell r="G11795">
            <v>801361</v>
          </cell>
          <cell r="H11795">
            <v>292.5</v>
          </cell>
        </row>
        <row r="11796">
          <cell r="A11796">
            <v>2010</v>
          </cell>
          <cell r="B11796" t="str">
            <v>Earl Barron</v>
          </cell>
          <cell r="D11796" t="str">
            <v>NYK</v>
          </cell>
          <cell r="F11796">
            <v>14.7</v>
          </cell>
          <cell r="H11796">
            <v>231.70000000000002</v>
          </cell>
        </row>
        <row r="11797">
          <cell r="A11797">
            <v>2010</v>
          </cell>
          <cell r="B11797" t="str">
            <v>Etan Thomas</v>
          </cell>
          <cell r="D11797" t="str">
            <v>OKC</v>
          </cell>
          <cell r="F11797">
            <v>6.9</v>
          </cell>
          <cell r="G11797">
            <v>7350000</v>
          </cell>
          <cell r="H11797">
            <v>322</v>
          </cell>
        </row>
        <row r="11798">
          <cell r="A11798">
            <v>2010</v>
          </cell>
          <cell r="B11798" t="str">
            <v>Nick Collison</v>
          </cell>
          <cell r="D11798" t="str">
            <v>OKC</v>
          </cell>
          <cell r="F11798">
            <v>13.1</v>
          </cell>
          <cell r="G11798">
            <v>6250000</v>
          </cell>
          <cell r="H11798">
            <v>1560</v>
          </cell>
        </row>
        <row r="11799">
          <cell r="A11799">
            <v>2010</v>
          </cell>
          <cell r="B11799" t="str">
            <v>Nenad Krstic</v>
          </cell>
          <cell r="D11799" t="str">
            <v>OKC</v>
          </cell>
          <cell r="F11799">
            <v>13.7</v>
          </cell>
          <cell r="G11799">
            <v>5400000</v>
          </cell>
          <cell r="H11799">
            <v>1740.3999999999999</v>
          </cell>
        </row>
        <row r="11800">
          <cell r="A11800">
            <v>2010</v>
          </cell>
          <cell r="B11800" t="str">
            <v>Kevin Durant</v>
          </cell>
          <cell r="D11800" t="str">
            <v>OKC</v>
          </cell>
          <cell r="F11800">
            <v>26.2</v>
          </cell>
          <cell r="G11800">
            <v>4796880</v>
          </cell>
          <cell r="H11800">
            <v>3239</v>
          </cell>
        </row>
        <row r="11801">
          <cell r="A11801">
            <v>2010</v>
          </cell>
          <cell r="B11801" t="str">
            <v>James Harden</v>
          </cell>
          <cell r="D11801" t="str">
            <v>OKC</v>
          </cell>
          <cell r="F11801">
            <v>14</v>
          </cell>
          <cell r="G11801">
            <v>4054160</v>
          </cell>
          <cell r="H11801">
            <v>1740.3999999999999</v>
          </cell>
        </row>
        <row r="11802">
          <cell r="A11802">
            <v>2010</v>
          </cell>
          <cell r="B11802" t="str">
            <v>Russell Westbrook</v>
          </cell>
          <cell r="D11802" t="str">
            <v>OKC</v>
          </cell>
          <cell r="F11802">
            <v>17.8</v>
          </cell>
          <cell r="G11802">
            <v>3755640</v>
          </cell>
          <cell r="H11802">
            <v>2812.6</v>
          </cell>
        </row>
        <row r="11803">
          <cell r="A11803">
            <v>2010</v>
          </cell>
          <cell r="B11803" t="str">
            <v>Jeff Green</v>
          </cell>
          <cell r="D11803" t="str">
            <v>OKC</v>
          </cell>
          <cell r="F11803">
            <v>13.8</v>
          </cell>
          <cell r="G11803">
            <v>3516960</v>
          </cell>
          <cell r="H11803">
            <v>3042.2000000000003</v>
          </cell>
        </row>
        <row r="11804">
          <cell r="A11804">
            <v>2010</v>
          </cell>
          <cell r="B11804" t="str">
            <v>Thabo Sefolosha</v>
          </cell>
          <cell r="D11804" t="str">
            <v>OKC</v>
          </cell>
          <cell r="F11804">
            <v>9.8000000000000007</v>
          </cell>
          <cell r="G11804">
            <v>2759628</v>
          </cell>
          <cell r="H11804">
            <v>2345.2000000000003</v>
          </cell>
        </row>
        <row r="11805">
          <cell r="A11805">
            <v>2010</v>
          </cell>
          <cell r="B11805" t="str">
            <v>Kevin Ollie</v>
          </cell>
          <cell r="D11805" t="str">
            <v>OKC</v>
          </cell>
          <cell r="F11805">
            <v>7</v>
          </cell>
          <cell r="G11805">
            <v>1306455</v>
          </cell>
          <cell r="H11805">
            <v>262.5</v>
          </cell>
        </row>
        <row r="11806">
          <cell r="A11806">
            <v>2010</v>
          </cell>
          <cell r="B11806" t="str">
            <v>Serge Ibaka</v>
          </cell>
          <cell r="D11806" t="str">
            <v>OKC</v>
          </cell>
          <cell r="F11806">
            <v>15.2</v>
          </cell>
          <cell r="G11806">
            <v>1120200</v>
          </cell>
          <cell r="H11806">
            <v>1321.3000000000002</v>
          </cell>
        </row>
        <row r="11807">
          <cell r="A11807">
            <v>2010</v>
          </cell>
          <cell r="B11807" t="str">
            <v>Byron Mullens</v>
          </cell>
          <cell r="D11807" t="str">
            <v>OKC</v>
          </cell>
          <cell r="F11807">
            <v>0.7</v>
          </cell>
          <cell r="G11807">
            <v>1120200</v>
          </cell>
          <cell r="H11807">
            <v>54.6</v>
          </cell>
        </row>
        <row r="11808">
          <cell r="A11808">
            <v>2010</v>
          </cell>
          <cell r="B11808" t="str">
            <v>D.J. White</v>
          </cell>
          <cell r="D11808" t="str">
            <v>OKC</v>
          </cell>
          <cell r="F11808">
            <v>25.9</v>
          </cell>
          <cell r="G11808">
            <v>1036440</v>
          </cell>
          <cell r="H11808">
            <v>102</v>
          </cell>
        </row>
        <row r="11809">
          <cell r="A11809">
            <v>2010</v>
          </cell>
          <cell r="B11809" t="str">
            <v>Kyle Weaver</v>
          </cell>
          <cell r="D11809" t="str">
            <v>OKC</v>
          </cell>
          <cell r="F11809">
            <v>10.7</v>
          </cell>
          <cell r="G11809">
            <v>870968</v>
          </cell>
          <cell r="H11809">
            <v>144</v>
          </cell>
        </row>
        <row r="11810">
          <cell r="A11810">
            <v>2010</v>
          </cell>
          <cell r="B11810" t="str">
            <v>Ryan Bowen</v>
          </cell>
          <cell r="D11810" t="str">
            <v>OKC</v>
          </cell>
          <cell r="F11810">
            <v>31.3</v>
          </cell>
          <cell r="G11810">
            <v>209592</v>
          </cell>
          <cell r="H11810">
            <v>8</v>
          </cell>
        </row>
        <row r="11811">
          <cell r="A11811">
            <v>2010</v>
          </cell>
          <cell r="B11811" t="str">
            <v>Mike Wilks</v>
          </cell>
          <cell r="D11811" t="str">
            <v>OKC</v>
          </cell>
          <cell r="F11811">
            <v>5.9</v>
          </cell>
          <cell r="G11811">
            <v>175908</v>
          </cell>
          <cell r="H11811">
            <v>59.2</v>
          </cell>
        </row>
        <row r="11812">
          <cell r="A11812">
            <v>2010</v>
          </cell>
          <cell r="B11812" t="str">
            <v>Rashard Lewis</v>
          </cell>
          <cell r="D11812" t="str">
            <v>ORL</v>
          </cell>
          <cell r="F11812">
            <v>14</v>
          </cell>
          <cell r="G11812">
            <v>18876000</v>
          </cell>
          <cell r="H11812">
            <v>2368.7999999999997</v>
          </cell>
        </row>
        <row r="11813">
          <cell r="A11813">
            <v>2010</v>
          </cell>
          <cell r="B11813" t="str">
            <v>Vince Carter</v>
          </cell>
          <cell r="D11813" t="str">
            <v>ORL</v>
          </cell>
          <cell r="F11813">
            <v>17.100000000000001</v>
          </cell>
          <cell r="G11813">
            <v>16300000</v>
          </cell>
          <cell r="H11813">
            <v>2310</v>
          </cell>
        </row>
        <row r="11814">
          <cell r="A11814">
            <v>2010</v>
          </cell>
          <cell r="B11814" t="str">
            <v>Dwight Howard</v>
          </cell>
          <cell r="D11814" t="str">
            <v>ORL</v>
          </cell>
          <cell r="F11814">
            <v>24</v>
          </cell>
          <cell r="G11814">
            <v>15202590</v>
          </cell>
          <cell r="H11814">
            <v>2845.4</v>
          </cell>
        </row>
        <row r="11815">
          <cell r="A11815">
            <v>2010</v>
          </cell>
          <cell r="B11815" t="str">
            <v>Jameer Nelson</v>
          </cell>
          <cell r="D11815" t="str">
            <v>ORL</v>
          </cell>
          <cell r="F11815">
            <v>15.5</v>
          </cell>
          <cell r="G11815">
            <v>6138888</v>
          </cell>
          <cell r="H11815">
            <v>1859</v>
          </cell>
        </row>
        <row r="11816">
          <cell r="A11816">
            <v>2010</v>
          </cell>
          <cell r="B11816" t="str">
            <v>Marcin Gortat</v>
          </cell>
          <cell r="D11816" t="str">
            <v>ORL</v>
          </cell>
          <cell r="F11816">
            <v>13.9</v>
          </cell>
          <cell r="G11816">
            <v>5854000</v>
          </cell>
          <cell r="H11816">
            <v>1085.4000000000001</v>
          </cell>
        </row>
        <row r="11817">
          <cell r="A11817">
            <v>2010</v>
          </cell>
          <cell r="B11817" t="str">
            <v>Mickael Pietrus</v>
          </cell>
          <cell r="D11817" t="str">
            <v>ORL</v>
          </cell>
          <cell r="F11817">
            <v>11.9</v>
          </cell>
          <cell r="G11817">
            <v>5300000</v>
          </cell>
          <cell r="H11817">
            <v>1687.5</v>
          </cell>
        </row>
        <row r="11818">
          <cell r="A11818">
            <v>2010</v>
          </cell>
          <cell r="B11818" t="str">
            <v>Brandon Bass</v>
          </cell>
          <cell r="D11818" t="str">
            <v>ORL</v>
          </cell>
          <cell r="F11818">
            <v>16.5</v>
          </cell>
          <cell r="G11818">
            <v>4000000</v>
          </cell>
          <cell r="H11818">
            <v>650</v>
          </cell>
        </row>
        <row r="11819">
          <cell r="A11819">
            <v>2010</v>
          </cell>
          <cell r="B11819" t="str">
            <v>J.J. Redick</v>
          </cell>
          <cell r="D11819" t="str">
            <v>ORL</v>
          </cell>
          <cell r="F11819">
            <v>15</v>
          </cell>
          <cell r="G11819">
            <v>2839408</v>
          </cell>
          <cell r="H11819">
            <v>1804</v>
          </cell>
        </row>
        <row r="11820">
          <cell r="A11820">
            <v>2010</v>
          </cell>
          <cell r="B11820" t="str">
            <v>Anthony Johnson</v>
          </cell>
          <cell r="D11820" t="str">
            <v>ORL</v>
          </cell>
          <cell r="F11820">
            <v>12.4</v>
          </cell>
          <cell r="G11820">
            <v>2160000</v>
          </cell>
          <cell r="H11820">
            <v>406.09999999999997</v>
          </cell>
        </row>
        <row r="11821">
          <cell r="A11821">
            <v>2010</v>
          </cell>
          <cell r="B11821" t="str">
            <v>Matt Barnes</v>
          </cell>
          <cell r="D11821" t="str">
            <v>ORL</v>
          </cell>
          <cell r="F11821">
            <v>13.6</v>
          </cell>
          <cell r="G11821">
            <v>1600000</v>
          </cell>
          <cell r="H11821">
            <v>2097.9</v>
          </cell>
        </row>
        <row r="11822">
          <cell r="A11822">
            <v>2010</v>
          </cell>
          <cell r="B11822" t="str">
            <v>Ryan Anderson</v>
          </cell>
          <cell r="D11822" t="str">
            <v>ORL</v>
          </cell>
          <cell r="F11822">
            <v>18.100000000000001</v>
          </cell>
          <cell r="G11822">
            <v>1317120</v>
          </cell>
          <cell r="H11822">
            <v>913.5</v>
          </cell>
        </row>
        <row r="11823">
          <cell r="A11823">
            <v>2010</v>
          </cell>
          <cell r="B11823" t="str">
            <v>Jason Williams</v>
          </cell>
          <cell r="D11823" t="str">
            <v>ORL</v>
          </cell>
          <cell r="F11823">
            <v>12.9</v>
          </cell>
          <cell r="G11823">
            <v>1306455</v>
          </cell>
          <cell r="H11823">
            <v>1705.6000000000001</v>
          </cell>
        </row>
        <row r="11824">
          <cell r="A11824">
            <v>2010</v>
          </cell>
          <cell r="B11824" t="str">
            <v>Elton Brand</v>
          </cell>
          <cell r="D11824" t="str">
            <v>PHI</v>
          </cell>
          <cell r="F11824">
            <v>15.7</v>
          </cell>
          <cell r="G11824">
            <v>14858471</v>
          </cell>
          <cell r="H11824">
            <v>2295.1999999999998</v>
          </cell>
        </row>
        <row r="11825">
          <cell r="A11825">
            <v>2010</v>
          </cell>
          <cell r="B11825" t="str">
            <v>Andre Iguodala</v>
          </cell>
          <cell r="D11825" t="str">
            <v>PHI</v>
          </cell>
          <cell r="F11825">
            <v>17.8</v>
          </cell>
          <cell r="G11825">
            <v>12200000</v>
          </cell>
          <cell r="H11825">
            <v>3189.7999999999997</v>
          </cell>
        </row>
        <row r="11826">
          <cell r="A11826">
            <v>2010</v>
          </cell>
          <cell r="B11826" t="str">
            <v>Samuel Dalembert</v>
          </cell>
          <cell r="D11826" t="str">
            <v>PHI</v>
          </cell>
          <cell r="F11826">
            <v>16.8</v>
          </cell>
          <cell r="G11826">
            <v>12025694</v>
          </cell>
          <cell r="H11826">
            <v>2123.7999999999997</v>
          </cell>
        </row>
        <row r="11827">
          <cell r="A11827">
            <v>2010</v>
          </cell>
          <cell r="B11827" t="str">
            <v>Jason Kapono</v>
          </cell>
          <cell r="D11827" t="str">
            <v>PHI</v>
          </cell>
          <cell r="F11827">
            <v>8.4</v>
          </cell>
          <cell r="G11827">
            <v>6212960</v>
          </cell>
          <cell r="H11827">
            <v>974.7</v>
          </cell>
        </row>
        <row r="11828">
          <cell r="A11828">
            <v>2010</v>
          </cell>
          <cell r="B11828" t="str">
            <v>Willie Green</v>
          </cell>
          <cell r="D11828" t="str">
            <v>PHI</v>
          </cell>
          <cell r="F11828">
            <v>12.8</v>
          </cell>
          <cell r="G11828">
            <v>3682000</v>
          </cell>
          <cell r="H11828">
            <v>1554.9</v>
          </cell>
        </row>
        <row r="11829">
          <cell r="A11829">
            <v>2010</v>
          </cell>
          <cell r="B11829" t="str">
            <v>Thaddeus Young</v>
          </cell>
          <cell r="D11829" t="str">
            <v>PHI</v>
          </cell>
          <cell r="F11829">
            <v>14</v>
          </cell>
          <cell r="G11829">
            <v>2105400</v>
          </cell>
          <cell r="H11829">
            <v>2144</v>
          </cell>
        </row>
        <row r="11830">
          <cell r="A11830">
            <v>2010</v>
          </cell>
          <cell r="B11830" t="str">
            <v>Marreese Speights</v>
          </cell>
          <cell r="D11830" t="str">
            <v>PHI</v>
          </cell>
          <cell r="F11830">
            <v>17.600000000000001</v>
          </cell>
          <cell r="G11830">
            <v>1658280</v>
          </cell>
          <cell r="H11830">
            <v>1016.8</v>
          </cell>
        </row>
        <row r="11831">
          <cell r="A11831">
            <v>2010</v>
          </cell>
          <cell r="B11831" t="str">
            <v>Jrue Holiday</v>
          </cell>
          <cell r="D11831" t="str">
            <v>PHI</v>
          </cell>
          <cell r="F11831">
            <v>12.3</v>
          </cell>
          <cell r="G11831">
            <v>1514280</v>
          </cell>
          <cell r="H11831">
            <v>1766.6</v>
          </cell>
        </row>
        <row r="11832">
          <cell r="A11832">
            <v>2010</v>
          </cell>
          <cell r="B11832" t="str">
            <v>Jason Smith</v>
          </cell>
          <cell r="D11832" t="str">
            <v>PHI</v>
          </cell>
          <cell r="F11832">
            <v>10.6</v>
          </cell>
          <cell r="G11832">
            <v>1418880</v>
          </cell>
          <cell r="H11832">
            <v>660.80000000000007</v>
          </cell>
        </row>
        <row r="11833">
          <cell r="A11833">
            <v>2010</v>
          </cell>
          <cell r="B11833" t="str">
            <v>Rodney Carney</v>
          </cell>
          <cell r="D11833" t="str">
            <v>PHI</v>
          </cell>
          <cell r="F11833">
            <v>12.7</v>
          </cell>
          <cell r="G11833">
            <v>855189</v>
          </cell>
          <cell r="H11833">
            <v>856.8</v>
          </cell>
        </row>
        <row r="11834">
          <cell r="A11834">
            <v>2010</v>
          </cell>
          <cell r="B11834" t="str">
            <v>Lou Williams</v>
          </cell>
          <cell r="D11834" t="str">
            <v>PHI</v>
          </cell>
          <cell r="F11834">
            <v>18.2</v>
          </cell>
          <cell r="H11834">
            <v>1913.6</v>
          </cell>
        </row>
        <row r="11835">
          <cell r="A11835">
            <v>2010</v>
          </cell>
          <cell r="B11835" t="str">
            <v>Jason Richardson</v>
          </cell>
          <cell r="D11835" t="str">
            <v>PHO</v>
          </cell>
          <cell r="F11835">
            <v>16.600000000000001</v>
          </cell>
          <cell r="G11835">
            <v>13333333</v>
          </cell>
          <cell r="H11835">
            <v>2488.5</v>
          </cell>
        </row>
        <row r="11836">
          <cell r="A11836">
            <v>2010</v>
          </cell>
          <cell r="B11836" t="str">
            <v>Steve Nash</v>
          </cell>
          <cell r="D11836" t="str">
            <v>PHO</v>
          </cell>
          <cell r="F11836">
            <v>21.6</v>
          </cell>
          <cell r="G11836">
            <v>13125000</v>
          </cell>
          <cell r="H11836">
            <v>2656.7999999999997</v>
          </cell>
        </row>
        <row r="11837">
          <cell r="A11837">
            <v>2010</v>
          </cell>
          <cell r="B11837" t="str">
            <v>Leandro Barbosa</v>
          </cell>
          <cell r="D11837" t="str">
            <v>PHO</v>
          </cell>
          <cell r="F11837">
            <v>14</v>
          </cell>
          <cell r="G11837">
            <v>6600000</v>
          </cell>
          <cell r="H11837">
            <v>787.59999999999991</v>
          </cell>
        </row>
        <row r="11838">
          <cell r="A11838">
            <v>2010</v>
          </cell>
          <cell r="B11838" t="str">
            <v>Grant Hill</v>
          </cell>
          <cell r="D11838" t="str">
            <v>PHO</v>
          </cell>
          <cell r="F11838">
            <v>14</v>
          </cell>
          <cell r="G11838">
            <v>3000000</v>
          </cell>
          <cell r="H11838">
            <v>2430</v>
          </cell>
        </row>
        <row r="11839">
          <cell r="A11839">
            <v>2010</v>
          </cell>
          <cell r="B11839" t="str">
            <v>Channing Frye</v>
          </cell>
          <cell r="D11839" t="str">
            <v>PHO</v>
          </cell>
          <cell r="F11839">
            <v>15</v>
          </cell>
          <cell r="G11839">
            <v>2000000</v>
          </cell>
          <cell r="H11839">
            <v>2187</v>
          </cell>
        </row>
        <row r="11840">
          <cell r="A11840">
            <v>2010</v>
          </cell>
          <cell r="B11840" t="str">
            <v>Goran Dragic</v>
          </cell>
          <cell r="D11840" t="str">
            <v>PHO</v>
          </cell>
          <cell r="F11840">
            <v>14.8</v>
          </cell>
          <cell r="G11840">
            <v>1836000</v>
          </cell>
          <cell r="H11840">
            <v>1440</v>
          </cell>
        </row>
        <row r="11841">
          <cell r="A11841">
            <v>2010</v>
          </cell>
          <cell r="B11841" t="str">
            <v>Earl Clark</v>
          </cell>
          <cell r="D11841" t="str">
            <v>PHO</v>
          </cell>
          <cell r="F11841">
            <v>8.5</v>
          </cell>
          <cell r="G11841">
            <v>1766280</v>
          </cell>
          <cell r="H11841">
            <v>382.5</v>
          </cell>
        </row>
        <row r="11842">
          <cell r="A11842">
            <v>2010</v>
          </cell>
          <cell r="B11842" t="str">
            <v>Robin Lopez</v>
          </cell>
          <cell r="D11842" t="str">
            <v>PHO</v>
          </cell>
          <cell r="F11842">
            <v>17.600000000000001</v>
          </cell>
          <cell r="G11842">
            <v>1745520</v>
          </cell>
          <cell r="H11842">
            <v>984.30000000000007</v>
          </cell>
        </row>
        <row r="11843">
          <cell r="A11843">
            <v>2010</v>
          </cell>
          <cell r="B11843" t="str">
            <v>Jared Dudley</v>
          </cell>
          <cell r="D11843" t="str">
            <v>PHO</v>
          </cell>
          <cell r="F11843">
            <v>13.6</v>
          </cell>
          <cell r="G11843">
            <v>1307640</v>
          </cell>
          <cell r="H11843">
            <v>1992.6000000000001</v>
          </cell>
        </row>
        <row r="11844">
          <cell r="A11844">
            <v>2010</v>
          </cell>
          <cell r="B11844" t="str">
            <v>Jarron Collins</v>
          </cell>
          <cell r="D11844" t="str">
            <v>PHO</v>
          </cell>
          <cell r="F11844">
            <v>3.7</v>
          </cell>
          <cell r="G11844">
            <v>1181803</v>
          </cell>
          <cell r="H11844">
            <v>261.8</v>
          </cell>
        </row>
        <row r="11845">
          <cell r="A11845">
            <v>2010</v>
          </cell>
          <cell r="B11845" t="str">
            <v>Taylor Griffin</v>
          </cell>
          <cell r="D11845" t="str">
            <v>PHO</v>
          </cell>
          <cell r="F11845">
            <v>5.2</v>
          </cell>
          <cell r="G11845">
            <v>457588</v>
          </cell>
          <cell r="H11845">
            <v>32</v>
          </cell>
        </row>
        <row r="11846">
          <cell r="A11846">
            <v>2010</v>
          </cell>
          <cell r="B11846" t="str">
            <v>Amar'e Stoudemire</v>
          </cell>
          <cell r="D11846" t="str">
            <v>PHO</v>
          </cell>
          <cell r="F11846">
            <v>22.6</v>
          </cell>
          <cell r="H11846">
            <v>2837.2000000000003</v>
          </cell>
        </row>
        <row r="11847">
          <cell r="A11847">
            <v>2010</v>
          </cell>
          <cell r="B11847" t="str">
            <v>Dwayne Jones</v>
          </cell>
          <cell r="D11847" t="str">
            <v>PHO</v>
          </cell>
          <cell r="F11847">
            <v>1.4</v>
          </cell>
          <cell r="H11847">
            <v>7</v>
          </cell>
        </row>
        <row r="11848">
          <cell r="A11848">
            <v>2010</v>
          </cell>
          <cell r="B11848" t="str">
            <v>Lou Amundson</v>
          </cell>
          <cell r="D11848" t="str">
            <v>PHO</v>
          </cell>
          <cell r="F11848">
            <v>14.4</v>
          </cell>
          <cell r="H11848">
            <v>1169.2</v>
          </cell>
        </row>
        <row r="11849">
          <cell r="A11849">
            <v>2010</v>
          </cell>
          <cell r="B11849" t="str">
            <v>Joel Przybilla</v>
          </cell>
          <cell r="D11849" t="str">
            <v>POR</v>
          </cell>
          <cell r="F11849">
            <v>11.2</v>
          </cell>
          <cell r="G11849">
            <v>6857725</v>
          </cell>
          <cell r="H11849">
            <v>681</v>
          </cell>
        </row>
        <row r="11850">
          <cell r="A11850">
            <v>2010</v>
          </cell>
          <cell r="B11850" t="str">
            <v>Andre Miller</v>
          </cell>
          <cell r="D11850" t="str">
            <v>POR</v>
          </cell>
          <cell r="F11850">
            <v>18.100000000000001</v>
          </cell>
          <cell r="G11850">
            <v>6730800</v>
          </cell>
          <cell r="H11850">
            <v>2501</v>
          </cell>
        </row>
        <row r="11851">
          <cell r="A11851">
            <v>2010</v>
          </cell>
          <cell r="B11851" t="str">
            <v>LaMarcus Aldridge</v>
          </cell>
          <cell r="D11851" t="str">
            <v>POR</v>
          </cell>
          <cell r="F11851">
            <v>18.2</v>
          </cell>
          <cell r="G11851">
            <v>5844827</v>
          </cell>
          <cell r="H11851">
            <v>2925</v>
          </cell>
        </row>
        <row r="11852">
          <cell r="A11852">
            <v>2010</v>
          </cell>
          <cell r="B11852" t="str">
            <v>Greg Oden</v>
          </cell>
          <cell r="D11852" t="str">
            <v>POR</v>
          </cell>
          <cell r="F11852">
            <v>23.1</v>
          </cell>
          <cell r="G11852">
            <v>5361240</v>
          </cell>
          <cell r="H11852">
            <v>501.9</v>
          </cell>
        </row>
        <row r="11853">
          <cell r="A11853">
            <v>2010</v>
          </cell>
          <cell r="B11853" t="str">
            <v>Martell Webster</v>
          </cell>
          <cell r="D11853" t="str">
            <v>POR</v>
          </cell>
          <cell r="F11853">
            <v>12.5</v>
          </cell>
          <cell r="G11853">
            <v>4344000</v>
          </cell>
          <cell r="H11853">
            <v>2009</v>
          </cell>
        </row>
        <row r="11854">
          <cell r="A11854">
            <v>2010</v>
          </cell>
          <cell r="B11854" t="str">
            <v>Brandon Roy</v>
          </cell>
          <cell r="D11854" t="str">
            <v>POR</v>
          </cell>
          <cell r="F11854">
            <v>21.3</v>
          </cell>
          <cell r="G11854">
            <v>3910816</v>
          </cell>
          <cell r="H11854">
            <v>2418</v>
          </cell>
        </row>
        <row r="11855">
          <cell r="A11855">
            <v>2010</v>
          </cell>
          <cell r="B11855" t="str">
            <v>Jerryd Bayless</v>
          </cell>
          <cell r="D11855" t="str">
            <v>POR</v>
          </cell>
          <cell r="F11855">
            <v>14.3</v>
          </cell>
          <cell r="G11855">
            <v>2143080</v>
          </cell>
          <cell r="H11855">
            <v>1302.4000000000001</v>
          </cell>
        </row>
        <row r="11856">
          <cell r="A11856">
            <v>2010</v>
          </cell>
          <cell r="B11856" t="str">
            <v>Juwan Howard</v>
          </cell>
          <cell r="D11856" t="str">
            <v>POR</v>
          </cell>
          <cell r="F11856">
            <v>10</v>
          </cell>
          <cell r="G11856">
            <v>1306455</v>
          </cell>
          <cell r="H11856">
            <v>1635.1999999999998</v>
          </cell>
        </row>
        <row r="11857">
          <cell r="A11857">
            <v>2010</v>
          </cell>
          <cell r="B11857" t="str">
            <v>Rudy Fernandez</v>
          </cell>
          <cell r="D11857" t="str">
            <v>POR</v>
          </cell>
          <cell r="F11857">
            <v>13.1</v>
          </cell>
          <cell r="G11857">
            <v>1165320</v>
          </cell>
          <cell r="H11857">
            <v>1438.3999999999999</v>
          </cell>
        </row>
        <row r="11858">
          <cell r="A11858">
            <v>2010</v>
          </cell>
          <cell r="B11858" t="str">
            <v>Nicolas Batum</v>
          </cell>
          <cell r="D11858" t="str">
            <v>POR</v>
          </cell>
          <cell r="F11858">
            <v>17.3</v>
          </cell>
          <cell r="G11858">
            <v>1118760</v>
          </cell>
          <cell r="H11858">
            <v>917.6</v>
          </cell>
        </row>
        <row r="11859">
          <cell r="A11859">
            <v>2010</v>
          </cell>
          <cell r="B11859" t="str">
            <v>Dante Cunningham</v>
          </cell>
          <cell r="D11859" t="str">
            <v>POR</v>
          </cell>
          <cell r="F11859">
            <v>14.3</v>
          </cell>
          <cell r="G11859">
            <v>457588</v>
          </cell>
          <cell r="H11859">
            <v>705.59999999999991</v>
          </cell>
        </row>
        <row r="11860">
          <cell r="A11860">
            <v>2010</v>
          </cell>
          <cell r="B11860" t="str">
            <v>Jeff Ayres</v>
          </cell>
          <cell r="D11860" t="str">
            <v>POR</v>
          </cell>
          <cell r="F11860">
            <v>12.1</v>
          </cell>
          <cell r="H11860">
            <v>405.6</v>
          </cell>
        </row>
        <row r="11861">
          <cell r="A11861">
            <v>2010</v>
          </cell>
          <cell r="B11861" t="str">
            <v>Patty Mills</v>
          </cell>
          <cell r="D11861" t="str">
            <v>POR</v>
          </cell>
          <cell r="F11861">
            <v>11.9</v>
          </cell>
          <cell r="H11861">
            <v>38</v>
          </cell>
        </row>
        <row r="11862">
          <cell r="A11862">
            <v>2010</v>
          </cell>
          <cell r="B11862" t="str">
            <v>Kenny Thomas</v>
          </cell>
          <cell r="D11862" t="str">
            <v>SAC</v>
          </cell>
          <cell r="F11862">
            <v>9</v>
          </cell>
          <cell r="G11862">
            <v>8775000</v>
          </cell>
          <cell r="H11862">
            <v>312</v>
          </cell>
        </row>
        <row r="11863">
          <cell r="A11863">
            <v>2010</v>
          </cell>
          <cell r="B11863" t="str">
            <v>Andres Nocioni</v>
          </cell>
          <cell r="D11863" t="str">
            <v>SAC</v>
          </cell>
          <cell r="F11863">
            <v>11.1</v>
          </cell>
          <cell r="G11863">
            <v>7500000</v>
          </cell>
          <cell r="H11863">
            <v>1477.5</v>
          </cell>
        </row>
        <row r="11864">
          <cell r="A11864">
            <v>2010</v>
          </cell>
          <cell r="B11864" t="str">
            <v>Beno Udrih</v>
          </cell>
          <cell r="D11864" t="str">
            <v>SAC</v>
          </cell>
          <cell r="F11864">
            <v>15.7</v>
          </cell>
          <cell r="G11864">
            <v>6031800</v>
          </cell>
          <cell r="H11864">
            <v>2480.6</v>
          </cell>
        </row>
        <row r="11865">
          <cell r="A11865">
            <v>2010</v>
          </cell>
          <cell r="B11865" t="str">
            <v>Francisco Garcia</v>
          </cell>
          <cell r="D11865" t="str">
            <v>SAC</v>
          </cell>
          <cell r="F11865">
            <v>12.4</v>
          </cell>
          <cell r="G11865">
            <v>5800000</v>
          </cell>
          <cell r="H11865">
            <v>575</v>
          </cell>
        </row>
        <row r="11866">
          <cell r="A11866">
            <v>2010</v>
          </cell>
          <cell r="B11866" t="str">
            <v>Tyreke Evans</v>
          </cell>
          <cell r="D11866" t="str">
            <v>SAC</v>
          </cell>
          <cell r="F11866">
            <v>18.2</v>
          </cell>
          <cell r="G11866">
            <v>3610080</v>
          </cell>
          <cell r="H11866">
            <v>2678.4</v>
          </cell>
        </row>
        <row r="11867">
          <cell r="A11867">
            <v>2010</v>
          </cell>
          <cell r="B11867" t="str">
            <v>Spencer Hawes</v>
          </cell>
          <cell r="D11867" t="str">
            <v>SAC</v>
          </cell>
          <cell r="F11867">
            <v>13.8</v>
          </cell>
          <cell r="G11867">
            <v>2332800</v>
          </cell>
          <cell r="H11867">
            <v>1900.8</v>
          </cell>
        </row>
        <row r="11868">
          <cell r="A11868">
            <v>2010</v>
          </cell>
          <cell r="B11868" t="str">
            <v>Jason Thompson</v>
          </cell>
          <cell r="D11868" t="str">
            <v>SAC</v>
          </cell>
          <cell r="F11868">
            <v>14.6</v>
          </cell>
          <cell r="G11868">
            <v>2035920</v>
          </cell>
          <cell r="H11868">
            <v>2355</v>
          </cell>
        </row>
        <row r="11869">
          <cell r="A11869">
            <v>2010</v>
          </cell>
          <cell r="B11869" t="str">
            <v>Omri Casspi</v>
          </cell>
          <cell r="D11869" t="str">
            <v>SAC</v>
          </cell>
          <cell r="F11869">
            <v>13</v>
          </cell>
          <cell r="G11869">
            <v>1167000</v>
          </cell>
          <cell r="H11869">
            <v>1932.7</v>
          </cell>
        </row>
        <row r="11870">
          <cell r="A11870">
            <v>2010</v>
          </cell>
          <cell r="B11870" t="str">
            <v>Donte Greene</v>
          </cell>
          <cell r="D11870" t="str">
            <v>SAC</v>
          </cell>
          <cell r="F11870">
            <v>11.6</v>
          </cell>
          <cell r="G11870">
            <v>1044000</v>
          </cell>
          <cell r="H11870">
            <v>1626.3999999999999</v>
          </cell>
        </row>
        <row r="11871">
          <cell r="A11871">
            <v>2010</v>
          </cell>
          <cell r="B11871" t="str">
            <v>Sean May</v>
          </cell>
          <cell r="D11871" t="str">
            <v>SAC</v>
          </cell>
          <cell r="F11871">
            <v>11.7</v>
          </cell>
          <cell r="G11871">
            <v>884881</v>
          </cell>
          <cell r="H11871">
            <v>329.3</v>
          </cell>
        </row>
        <row r="11872">
          <cell r="A11872">
            <v>2010</v>
          </cell>
          <cell r="B11872" t="str">
            <v>Ime Udoka</v>
          </cell>
          <cell r="D11872" t="str">
            <v>SAC</v>
          </cell>
          <cell r="F11872">
            <v>9.6</v>
          </cell>
          <cell r="G11872">
            <v>838034</v>
          </cell>
          <cell r="H11872">
            <v>945.3</v>
          </cell>
        </row>
        <row r="11873">
          <cell r="A11873">
            <v>2010</v>
          </cell>
          <cell r="B11873" t="str">
            <v>Jon Brockman</v>
          </cell>
          <cell r="D11873" t="str">
            <v>SAC</v>
          </cell>
          <cell r="F11873">
            <v>12.4</v>
          </cell>
          <cell r="G11873">
            <v>457588</v>
          </cell>
          <cell r="H11873">
            <v>655.19999999999993</v>
          </cell>
        </row>
        <row r="11874">
          <cell r="A11874">
            <v>2010</v>
          </cell>
          <cell r="B11874" t="str">
            <v>Desmond Mason</v>
          </cell>
          <cell r="D11874" t="str">
            <v>SAC</v>
          </cell>
          <cell r="F11874">
            <v>6.2</v>
          </cell>
          <cell r="G11874">
            <v>76850</v>
          </cell>
          <cell r="H11874">
            <v>66</v>
          </cell>
        </row>
        <row r="11875">
          <cell r="A11875">
            <v>2010</v>
          </cell>
          <cell r="B11875" t="str">
            <v>Tim Duncan</v>
          </cell>
          <cell r="D11875" t="str">
            <v>SAS</v>
          </cell>
          <cell r="F11875">
            <v>24.7</v>
          </cell>
          <cell r="G11875">
            <v>22183220</v>
          </cell>
          <cell r="H11875">
            <v>2441.4</v>
          </cell>
        </row>
        <row r="11876">
          <cell r="A11876">
            <v>2010</v>
          </cell>
          <cell r="B11876" t="str">
            <v>Richard Jefferson</v>
          </cell>
          <cell r="D11876" t="str">
            <v>SAS</v>
          </cell>
          <cell r="F11876">
            <v>13.1</v>
          </cell>
          <cell r="G11876">
            <v>14200000</v>
          </cell>
          <cell r="H11876">
            <v>2519.1</v>
          </cell>
        </row>
        <row r="11877">
          <cell r="A11877">
            <v>2010</v>
          </cell>
          <cell r="B11877" t="str">
            <v>Tony Parker</v>
          </cell>
          <cell r="D11877" t="str">
            <v>SAS</v>
          </cell>
          <cell r="F11877">
            <v>16.399999999999999</v>
          </cell>
          <cell r="G11877">
            <v>12600000</v>
          </cell>
          <cell r="H11877">
            <v>1730.3999999999999</v>
          </cell>
        </row>
        <row r="11878">
          <cell r="A11878">
            <v>2010</v>
          </cell>
          <cell r="B11878" t="str">
            <v>Manu Ginóbili</v>
          </cell>
          <cell r="D11878" t="str">
            <v>SAS</v>
          </cell>
          <cell r="F11878">
            <v>22.5</v>
          </cell>
          <cell r="G11878">
            <v>10728130</v>
          </cell>
          <cell r="H11878">
            <v>2152.5</v>
          </cell>
        </row>
        <row r="11879">
          <cell r="A11879">
            <v>2010</v>
          </cell>
          <cell r="B11879" t="str">
            <v>Antonio McDyess</v>
          </cell>
          <cell r="D11879" t="str">
            <v>SAS</v>
          </cell>
          <cell r="F11879">
            <v>12.2</v>
          </cell>
          <cell r="G11879">
            <v>4500000</v>
          </cell>
          <cell r="H11879">
            <v>1617</v>
          </cell>
        </row>
        <row r="11880">
          <cell r="A11880">
            <v>2010</v>
          </cell>
          <cell r="B11880" t="str">
            <v>Roger Mason</v>
          </cell>
          <cell r="D11880" t="str">
            <v>SAS</v>
          </cell>
          <cell r="F11880">
            <v>9.6999999999999993</v>
          </cell>
          <cell r="G11880">
            <v>3780000</v>
          </cell>
          <cell r="H11880">
            <v>1516.8</v>
          </cell>
        </row>
        <row r="11881">
          <cell r="A11881">
            <v>2010</v>
          </cell>
          <cell r="B11881" t="str">
            <v>Matt Bonner</v>
          </cell>
          <cell r="D11881" t="str">
            <v>SAS</v>
          </cell>
          <cell r="F11881">
            <v>14.9</v>
          </cell>
          <cell r="G11881">
            <v>3240380</v>
          </cell>
          <cell r="H11881">
            <v>1163.5</v>
          </cell>
        </row>
        <row r="11882">
          <cell r="A11882">
            <v>2010</v>
          </cell>
          <cell r="B11882" t="str">
            <v>George Hill</v>
          </cell>
          <cell r="D11882" t="str">
            <v>SAS</v>
          </cell>
          <cell r="F11882">
            <v>14.7</v>
          </cell>
          <cell r="G11882">
            <v>1081680</v>
          </cell>
          <cell r="H11882">
            <v>2277.6</v>
          </cell>
        </row>
        <row r="11883">
          <cell r="A11883">
            <v>2010</v>
          </cell>
          <cell r="B11883" t="str">
            <v>Ian Mahinmi</v>
          </cell>
          <cell r="D11883" t="str">
            <v>SAS</v>
          </cell>
          <cell r="F11883">
            <v>21.6</v>
          </cell>
          <cell r="G11883">
            <v>1079640</v>
          </cell>
          <cell r="H11883">
            <v>163.79999999999998</v>
          </cell>
        </row>
        <row r="11884">
          <cell r="A11884">
            <v>2010</v>
          </cell>
          <cell r="B11884" t="str">
            <v>Keith Bogans</v>
          </cell>
          <cell r="D11884" t="str">
            <v>SAS</v>
          </cell>
          <cell r="F11884">
            <v>7.7</v>
          </cell>
          <cell r="G11884">
            <v>1033342</v>
          </cell>
          <cell r="H11884">
            <v>1556.3</v>
          </cell>
        </row>
        <row r="11885">
          <cell r="A11885">
            <v>2010</v>
          </cell>
          <cell r="B11885" t="str">
            <v>DeJuan Blair</v>
          </cell>
          <cell r="D11885" t="str">
            <v>SAS</v>
          </cell>
          <cell r="F11885">
            <v>17.7</v>
          </cell>
          <cell r="G11885">
            <v>850000</v>
          </cell>
          <cell r="H11885">
            <v>1492.3999999999999</v>
          </cell>
        </row>
        <row r="11886">
          <cell r="A11886">
            <v>2010</v>
          </cell>
          <cell r="B11886" t="str">
            <v>Marcus Haislip</v>
          </cell>
          <cell r="D11886" t="str">
            <v>SAS</v>
          </cell>
          <cell r="F11886">
            <v>15.4</v>
          </cell>
          <cell r="G11886">
            <v>825497</v>
          </cell>
          <cell r="H11886">
            <v>44</v>
          </cell>
        </row>
        <row r="11887">
          <cell r="A11887">
            <v>2010</v>
          </cell>
          <cell r="B11887" t="str">
            <v>Malik Hairston</v>
          </cell>
          <cell r="D11887" t="str">
            <v>SAS</v>
          </cell>
          <cell r="F11887">
            <v>11.6</v>
          </cell>
          <cell r="G11887">
            <v>736420</v>
          </cell>
          <cell r="H11887">
            <v>314.90000000000003</v>
          </cell>
        </row>
        <row r="11888">
          <cell r="A11888">
            <v>2010</v>
          </cell>
          <cell r="B11888" t="str">
            <v>Chris Bosh</v>
          </cell>
          <cell r="D11888" t="str">
            <v>TOR</v>
          </cell>
          <cell r="F11888">
            <v>25</v>
          </cell>
          <cell r="G11888">
            <v>15779912</v>
          </cell>
          <cell r="H11888">
            <v>2527</v>
          </cell>
        </row>
        <row r="11889">
          <cell r="A11889">
            <v>2010</v>
          </cell>
          <cell r="B11889" t="str">
            <v>Hedo Turkoglu</v>
          </cell>
          <cell r="D11889" t="str">
            <v>TOR</v>
          </cell>
          <cell r="F11889">
            <v>13.3</v>
          </cell>
          <cell r="G11889">
            <v>9000000</v>
          </cell>
          <cell r="H11889">
            <v>2271.7999999999997</v>
          </cell>
        </row>
        <row r="11890">
          <cell r="A11890">
            <v>2010</v>
          </cell>
          <cell r="B11890" t="str">
            <v>Jose Calderon</v>
          </cell>
          <cell r="D11890" t="str">
            <v>TOR</v>
          </cell>
          <cell r="F11890">
            <v>16.5</v>
          </cell>
          <cell r="G11890">
            <v>8219009</v>
          </cell>
          <cell r="H11890">
            <v>1815.6</v>
          </cell>
        </row>
        <row r="11891">
          <cell r="A11891">
            <v>2010</v>
          </cell>
          <cell r="B11891" t="str">
            <v>Andrea Bargnani</v>
          </cell>
          <cell r="D11891" t="str">
            <v>TOR</v>
          </cell>
          <cell r="F11891">
            <v>15.5</v>
          </cell>
          <cell r="G11891">
            <v>6527491</v>
          </cell>
          <cell r="H11891">
            <v>2800</v>
          </cell>
        </row>
        <row r="11892">
          <cell r="A11892">
            <v>2010</v>
          </cell>
          <cell r="B11892" t="str">
            <v>Reggie Evans</v>
          </cell>
          <cell r="D11892" t="str">
            <v>TOR</v>
          </cell>
          <cell r="F11892">
            <v>11.4</v>
          </cell>
          <cell r="G11892">
            <v>4960000</v>
          </cell>
          <cell r="H11892">
            <v>310.8</v>
          </cell>
        </row>
        <row r="11893">
          <cell r="A11893">
            <v>2010</v>
          </cell>
          <cell r="B11893" t="str">
            <v>Marcus Banks</v>
          </cell>
          <cell r="D11893" t="str">
            <v>TOR</v>
          </cell>
          <cell r="F11893">
            <v>15.3</v>
          </cell>
          <cell r="G11893">
            <v>4553793</v>
          </cell>
          <cell r="H11893">
            <v>244.2</v>
          </cell>
        </row>
        <row r="11894">
          <cell r="A11894">
            <v>2010</v>
          </cell>
          <cell r="B11894" t="str">
            <v>Jarrett Jack</v>
          </cell>
          <cell r="D11894" t="str">
            <v>TOR</v>
          </cell>
          <cell r="F11894">
            <v>16.3</v>
          </cell>
          <cell r="G11894">
            <v>4500000</v>
          </cell>
          <cell r="H11894">
            <v>2246.7999999999997</v>
          </cell>
        </row>
        <row r="11895">
          <cell r="A11895">
            <v>2010</v>
          </cell>
          <cell r="B11895" t="str">
            <v>Amir Johnson</v>
          </cell>
          <cell r="D11895" t="str">
            <v>TOR</v>
          </cell>
          <cell r="F11895">
            <v>16.7</v>
          </cell>
          <cell r="G11895">
            <v>3666666</v>
          </cell>
          <cell r="H11895">
            <v>1451.3999999999999</v>
          </cell>
        </row>
        <row r="11896">
          <cell r="A11896">
            <v>2010</v>
          </cell>
          <cell r="B11896" t="str">
            <v>DeMar DeRoŽan</v>
          </cell>
          <cell r="D11896" t="str">
            <v>TOR</v>
          </cell>
          <cell r="F11896">
            <v>12.5</v>
          </cell>
          <cell r="G11896">
            <v>2282640</v>
          </cell>
          <cell r="H11896">
            <v>1663.2</v>
          </cell>
        </row>
        <row r="11897">
          <cell r="A11897">
            <v>2010</v>
          </cell>
          <cell r="B11897" t="str">
            <v>Antoine Wright</v>
          </cell>
          <cell r="D11897" t="str">
            <v>TOR</v>
          </cell>
          <cell r="F11897">
            <v>8.6</v>
          </cell>
          <cell r="G11897">
            <v>2110550</v>
          </cell>
          <cell r="H11897">
            <v>1393.6000000000001</v>
          </cell>
        </row>
        <row r="11898">
          <cell r="A11898">
            <v>2010</v>
          </cell>
          <cell r="B11898" t="str">
            <v>Rasho Nesterović</v>
          </cell>
          <cell r="D11898" t="str">
            <v>TOR</v>
          </cell>
          <cell r="F11898">
            <v>16</v>
          </cell>
          <cell r="G11898">
            <v>1990000</v>
          </cell>
          <cell r="H11898">
            <v>411.6</v>
          </cell>
        </row>
        <row r="11899">
          <cell r="A11899">
            <v>2010</v>
          </cell>
          <cell r="B11899" t="str">
            <v>Marco Belinelli</v>
          </cell>
          <cell r="D11899" t="str">
            <v>TOR</v>
          </cell>
          <cell r="F11899">
            <v>12.6</v>
          </cell>
          <cell r="G11899">
            <v>1547640</v>
          </cell>
          <cell r="H11899">
            <v>1122</v>
          </cell>
        </row>
        <row r="11900">
          <cell r="A11900">
            <v>2010</v>
          </cell>
          <cell r="B11900" t="str">
            <v>Sonny Weems</v>
          </cell>
          <cell r="D11900" t="str">
            <v>TOR</v>
          </cell>
          <cell r="F11900">
            <v>12.9</v>
          </cell>
          <cell r="G11900">
            <v>736420</v>
          </cell>
          <cell r="H11900">
            <v>1366.2</v>
          </cell>
        </row>
        <row r="11901">
          <cell r="A11901">
            <v>2010</v>
          </cell>
          <cell r="B11901" t="str">
            <v>Patrick O'Bryant</v>
          </cell>
          <cell r="D11901" t="str">
            <v>TOR</v>
          </cell>
          <cell r="F11901">
            <v>9.9</v>
          </cell>
          <cell r="H11901">
            <v>50.599999999999994</v>
          </cell>
        </row>
        <row r="11902">
          <cell r="A11902">
            <v>2010</v>
          </cell>
          <cell r="B11902" t="str">
            <v>Tracy McGrady</v>
          </cell>
          <cell r="D11902" t="str">
            <v>TOT</v>
          </cell>
          <cell r="F11902">
            <v>12.2</v>
          </cell>
          <cell r="G11902">
            <v>23239562</v>
          </cell>
          <cell r="H11902">
            <v>672</v>
          </cell>
        </row>
        <row r="11903">
          <cell r="A11903">
            <v>2010</v>
          </cell>
          <cell r="B11903" t="str">
            <v>Larry Hughes</v>
          </cell>
          <cell r="D11903" t="str">
            <v>TOT</v>
          </cell>
          <cell r="F11903">
            <v>12</v>
          </cell>
          <cell r="G11903">
            <v>13655268</v>
          </cell>
          <cell r="H11903">
            <v>1116</v>
          </cell>
        </row>
        <row r="11904">
          <cell r="A11904">
            <v>2010</v>
          </cell>
          <cell r="B11904" t="str">
            <v>Antawn Jamison</v>
          </cell>
          <cell r="D11904" t="str">
            <v>TOT</v>
          </cell>
          <cell r="F11904">
            <v>17.3</v>
          </cell>
          <cell r="G11904">
            <v>11641095</v>
          </cell>
          <cell r="H11904">
            <v>2409</v>
          </cell>
        </row>
        <row r="11905">
          <cell r="A11905">
            <v>2010</v>
          </cell>
          <cell r="B11905" t="str">
            <v>Josh Howard</v>
          </cell>
          <cell r="D11905" t="str">
            <v>TOT</v>
          </cell>
          <cell r="F11905">
            <v>12.7</v>
          </cell>
          <cell r="G11905">
            <v>10890000</v>
          </cell>
          <cell r="H11905">
            <v>917</v>
          </cell>
        </row>
        <row r="11906">
          <cell r="A11906">
            <v>2010</v>
          </cell>
          <cell r="B11906" t="str">
            <v>Kevin Martin</v>
          </cell>
          <cell r="D11906" t="str">
            <v>TOT</v>
          </cell>
          <cell r="F11906">
            <v>17</v>
          </cell>
          <cell r="G11906">
            <v>10180170</v>
          </cell>
          <cell r="H11906">
            <v>1633</v>
          </cell>
        </row>
        <row r="11907">
          <cell r="A11907">
            <v>2010</v>
          </cell>
          <cell r="B11907" t="str">
            <v>Caron Butler</v>
          </cell>
          <cell r="D11907" t="str">
            <v>TOT</v>
          </cell>
          <cell r="F11907">
            <v>13.7</v>
          </cell>
          <cell r="G11907">
            <v>9780970</v>
          </cell>
          <cell r="H11907">
            <v>2782.4</v>
          </cell>
        </row>
        <row r="11908">
          <cell r="A11908">
            <v>2010</v>
          </cell>
          <cell r="B11908" t="str">
            <v>Marcus Camby</v>
          </cell>
          <cell r="D11908" t="str">
            <v>TOT</v>
          </cell>
          <cell r="F11908">
            <v>17.899999999999999</v>
          </cell>
          <cell r="G11908">
            <v>7650000</v>
          </cell>
          <cell r="H11908">
            <v>2316.2000000000003</v>
          </cell>
        </row>
        <row r="11909">
          <cell r="A11909">
            <v>2010</v>
          </cell>
          <cell r="B11909" t="str">
            <v>Darko Miličić</v>
          </cell>
          <cell r="D11909" t="str">
            <v>TOT</v>
          </cell>
          <cell r="F11909">
            <v>12.8</v>
          </cell>
          <cell r="G11909">
            <v>7500000</v>
          </cell>
          <cell r="H11909">
            <v>684.8</v>
          </cell>
        </row>
        <row r="11910">
          <cell r="A11910">
            <v>2010</v>
          </cell>
          <cell r="B11910" t="str">
            <v>Jared Jeffries</v>
          </cell>
          <cell r="D11910" t="str">
            <v>TOT</v>
          </cell>
          <cell r="F11910">
            <v>9.8000000000000007</v>
          </cell>
          <cell r="G11910">
            <v>6466600</v>
          </cell>
          <cell r="H11910">
            <v>1792</v>
          </cell>
        </row>
        <row r="11911">
          <cell r="A11911">
            <v>2010</v>
          </cell>
          <cell r="B11911" t="str">
            <v>Vladimir Radmanović</v>
          </cell>
          <cell r="D11911" t="str">
            <v>TOT</v>
          </cell>
          <cell r="F11911">
            <v>7.9</v>
          </cell>
          <cell r="G11911">
            <v>6466600</v>
          </cell>
          <cell r="H11911">
            <v>889.69999999999993</v>
          </cell>
        </row>
        <row r="11912">
          <cell r="A11912">
            <v>2010</v>
          </cell>
          <cell r="B11912" t="str">
            <v>Brendan Haywood</v>
          </cell>
          <cell r="D11912" t="str">
            <v>TOT</v>
          </cell>
          <cell r="F11912">
            <v>16.100000000000001</v>
          </cell>
          <cell r="G11912">
            <v>6000000</v>
          </cell>
          <cell r="H11912">
            <v>2356.2000000000003</v>
          </cell>
        </row>
        <row r="11913">
          <cell r="A11913">
            <v>2010</v>
          </cell>
          <cell r="B11913" t="str">
            <v>John Salmons</v>
          </cell>
          <cell r="D11913" t="str">
            <v>TOT</v>
          </cell>
          <cell r="F11913">
            <v>14.7</v>
          </cell>
          <cell r="G11913">
            <v>5456000</v>
          </cell>
          <cell r="H11913">
            <v>2826.9</v>
          </cell>
        </row>
        <row r="11914">
          <cell r="A11914">
            <v>2010</v>
          </cell>
          <cell r="B11914" t="str">
            <v>Raja Bell</v>
          </cell>
          <cell r="D11914" t="str">
            <v>TOT</v>
          </cell>
          <cell r="F11914">
            <v>13.8</v>
          </cell>
          <cell r="G11914">
            <v>5250000</v>
          </cell>
          <cell r="H11914">
            <v>180</v>
          </cell>
        </row>
        <row r="11915">
          <cell r="A11915">
            <v>2010</v>
          </cell>
          <cell r="B11915" t="str">
            <v>Steve Blake</v>
          </cell>
          <cell r="D11915" t="str">
            <v>TOT</v>
          </cell>
          <cell r="F11915">
            <v>11.6</v>
          </cell>
          <cell r="G11915">
            <v>4930000</v>
          </cell>
          <cell r="H11915">
            <v>2160</v>
          </cell>
        </row>
        <row r="11916">
          <cell r="A11916">
            <v>2010</v>
          </cell>
          <cell r="B11916" t="str">
            <v>Drew Gooden</v>
          </cell>
          <cell r="D11916" t="str">
            <v>TOT</v>
          </cell>
          <cell r="F11916">
            <v>16.899999999999999</v>
          </cell>
          <cell r="G11916">
            <v>4500000</v>
          </cell>
          <cell r="H11916">
            <v>1757</v>
          </cell>
        </row>
        <row r="11917">
          <cell r="A11917">
            <v>2010</v>
          </cell>
          <cell r="B11917" t="str">
            <v>Rafer Alston</v>
          </cell>
          <cell r="D11917" t="str">
            <v>TOT</v>
          </cell>
          <cell r="F11917">
            <v>8.1999999999999993</v>
          </cell>
          <cell r="G11917">
            <v>4300000</v>
          </cell>
          <cell r="H11917">
            <v>1419.6000000000001</v>
          </cell>
        </row>
        <row r="11918">
          <cell r="A11918">
            <v>2010</v>
          </cell>
          <cell r="B11918" t="str">
            <v>Nate Robinson</v>
          </cell>
          <cell r="D11918" t="str">
            <v>TOT</v>
          </cell>
          <cell r="F11918">
            <v>16.3</v>
          </cell>
          <cell r="G11918">
            <v>4000000</v>
          </cell>
          <cell r="H11918">
            <v>1114.3999999999999</v>
          </cell>
        </row>
        <row r="11919">
          <cell r="A11919">
            <v>2010</v>
          </cell>
          <cell r="B11919" t="str">
            <v>Travis Outlaw</v>
          </cell>
          <cell r="D11919" t="str">
            <v>TOT</v>
          </cell>
          <cell r="F11919">
            <v>13.3</v>
          </cell>
          <cell r="G11919">
            <v>4000000</v>
          </cell>
          <cell r="H11919">
            <v>731</v>
          </cell>
        </row>
        <row r="11920">
          <cell r="A11920">
            <v>2010</v>
          </cell>
          <cell r="B11920" t="str">
            <v>DeShawn Stevenson</v>
          </cell>
          <cell r="D11920" t="str">
            <v>TOT</v>
          </cell>
          <cell r="F11920">
            <v>3.3</v>
          </cell>
          <cell r="G11920">
            <v>3886928</v>
          </cell>
          <cell r="H11920">
            <v>883.2</v>
          </cell>
        </row>
        <row r="11921">
          <cell r="A11921">
            <v>2010</v>
          </cell>
          <cell r="B11921" t="str">
            <v>Kris Humphries</v>
          </cell>
          <cell r="D11921" t="str">
            <v>TOT</v>
          </cell>
          <cell r="F11921">
            <v>15.1</v>
          </cell>
          <cell r="G11921">
            <v>3200000</v>
          </cell>
          <cell r="H11921">
            <v>1221.3</v>
          </cell>
        </row>
        <row r="11922">
          <cell r="A11922">
            <v>2010</v>
          </cell>
          <cell r="B11922" t="str">
            <v>Eduardo Najera</v>
          </cell>
          <cell r="D11922" t="str">
            <v>TOT</v>
          </cell>
          <cell r="F11922">
            <v>8.4</v>
          </cell>
          <cell r="G11922">
            <v>3100000</v>
          </cell>
          <cell r="H11922">
            <v>685.4</v>
          </cell>
        </row>
        <row r="11923">
          <cell r="A11923">
            <v>2010</v>
          </cell>
          <cell r="B11923" t="str">
            <v>Hakim Warrick</v>
          </cell>
          <cell r="D11923" t="str">
            <v>TOT</v>
          </cell>
          <cell r="F11923">
            <v>15.6</v>
          </cell>
          <cell r="G11923">
            <v>3000000</v>
          </cell>
          <cell r="H11923">
            <v>1558</v>
          </cell>
        </row>
        <row r="11924">
          <cell r="A11924">
            <v>2010</v>
          </cell>
          <cell r="B11924" t="str">
            <v>Carl Landry</v>
          </cell>
          <cell r="D11924" t="str">
            <v>TOT</v>
          </cell>
          <cell r="F11924">
            <v>19</v>
          </cell>
          <cell r="G11924">
            <v>3000000</v>
          </cell>
          <cell r="H11924">
            <v>2472</v>
          </cell>
        </row>
        <row r="11925">
          <cell r="A11925">
            <v>2010</v>
          </cell>
          <cell r="B11925" t="str">
            <v>Eddie House</v>
          </cell>
          <cell r="D11925" t="str">
            <v>TOT</v>
          </cell>
          <cell r="F11925">
            <v>10.5</v>
          </cell>
          <cell r="G11925">
            <v>2862000</v>
          </cell>
          <cell r="H11925">
            <v>1217.1999999999998</v>
          </cell>
        </row>
        <row r="11926">
          <cell r="A11926">
            <v>2010</v>
          </cell>
          <cell r="B11926" t="str">
            <v>Hilton Armstrong</v>
          </cell>
          <cell r="D11926" t="str">
            <v>TOT</v>
          </cell>
          <cell r="F11926">
            <v>6.9</v>
          </cell>
          <cell r="G11926">
            <v>2801198</v>
          </cell>
          <cell r="H11926">
            <v>336.59999999999997</v>
          </cell>
        </row>
        <row r="11927">
          <cell r="A11927">
            <v>2010</v>
          </cell>
          <cell r="B11927" t="str">
            <v>Ronnie Brewer</v>
          </cell>
          <cell r="D11927" t="str">
            <v>TOT</v>
          </cell>
          <cell r="F11927">
            <v>12.5</v>
          </cell>
          <cell r="G11927">
            <v>2717161</v>
          </cell>
          <cell r="H11927">
            <v>1740</v>
          </cell>
        </row>
        <row r="11928">
          <cell r="A11928">
            <v>2010</v>
          </cell>
          <cell r="B11928" t="str">
            <v>Michael Finley</v>
          </cell>
          <cell r="D11928" t="str">
            <v>TOT</v>
          </cell>
          <cell r="F11928">
            <v>9</v>
          </cell>
          <cell r="G11928">
            <v>2500000</v>
          </cell>
          <cell r="H11928">
            <v>708.4</v>
          </cell>
        </row>
        <row r="11929">
          <cell r="A11929">
            <v>2010</v>
          </cell>
          <cell r="B11929" t="str">
            <v>Sebastian Telfair</v>
          </cell>
          <cell r="D11929" t="str">
            <v>TOT</v>
          </cell>
          <cell r="F11929">
            <v>10.3</v>
          </cell>
          <cell r="G11929">
            <v>2500000</v>
          </cell>
          <cell r="H11929">
            <v>657.9</v>
          </cell>
        </row>
        <row r="11930">
          <cell r="A11930">
            <v>2010</v>
          </cell>
          <cell r="B11930" t="str">
            <v>Jordan Hill</v>
          </cell>
          <cell r="D11930" t="str">
            <v>TOT</v>
          </cell>
          <cell r="F11930">
            <v>15</v>
          </cell>
          <cell r="G11930">
            <v>2483280</v>
          </cell>
          <cell r="H11930">
            <v>625.1</v>
          </cell>
        </row>
        <row r="11931">
          <cell r="A11931">
            <v>2010</v>
          </cell>
          <cell r="B11931" t="str">
            <v>Acie Law</v>
          </cell>
          <cell r="D11931" t="str">
            <v>TOT</v>
          </cell>
          <cell r="F11931">
            <v>16</v>
          </cell>
          <cell r="G11931">
            <v>2216160</v>
          </cell>
          <cell r="H11931">
            <v>234</v>
          </cell>
        </row>
        <row r="11932">
          <cell r="A11932">
            <v>2010</v>
          </cell>
          <cell r="B11932" t="str">
            <v>Ronald Murray</v>
          </cell>
          <cell r="D11932" t="str">
            <v>TOT</v>
          </cell>
          <cell r="F11932">
            <v>11.7</v>
          </cell>
          <cell r="G11932">
            <v>1990000</v>
          </cell>
          <cell r="H11932">
            <v>1672.5</v>
          </cell>
        </row>
        <row r="11933">
          <cell r="A11933">
            <v>2010</v>
          </cell>
          <cell r="B11933" t="str">
            <v>Al Thornton</v>
          </cell>
          <cell r="D11933" t="str">
            <v>TOT</v>
          </cell>
          <cell r="F11933">
            <v>11.8</v>
          </cell>
          <cell r="G11933">
            <v>1900200</v>
          </cell>
          <cell r="H11933">
            <v>2077.5</v>
          </cell>
        </row>
        <row r="11934">
          <cell r="A11934">
            <v>2010</v>
          </cell>
          <cell r="B11934" t="str">
            <v>Sergio Rodriguez</v>
          </cell>
          <cell r="D11934" t="str">
            <v>TOT</v>
          </cell>
          <cell r="F11934">
            <v>14.8</v>
          </cell>
          <cell r="G11934">
            <v>1892035</v>
          </cell>
          <cell r="H11934">
            <v>1049.4000000000001</v>
          </cell>
        </row>
        <row r="11935">
          <cell r="A11935">
            <v>2010</v>
          </cell>
          <cell r="B11935" t="str">
            <v>Travis Diener</v>
          </cell>
          <cell r="D11935" t="str">
            <v>TOT</v>
          </cell>
          <cell r="F11935">
            <v>7.6</v>
          </cell>
          <cell r="G11935">
            <v>1740000</v>
          </cell>
          <cell r="H11935">
            <v>51.300000000000004</v>
          </cell>
        </row>
        <row r="11936">
          <cell r="A11936">
            <v>2010</v>
          </cell>
          <cell r="B11936" t="str">
            <v>Francisco Elson</v>
          </cell>
          <cell r="D11936" t="str">
            <v>TOT</v>
          </cell>
          <cell r="F11936">
            <v>5.5</v>
          </cell>
          <cell r="G11936">
            <v>1700000</v>
          </cell>
          <cell r="H11936">
            <v>66</v>
          </cell>
        </row>
        <row r="11937">
          <cell r="A11937">
            <v>2010</v>
          </cell>
          <cell r="B11937" t="str">
            <v>Eric Maynor</v>
          </cell>
          <cell r="D11937" t="str">
            <v>TOT</v>
          </cell>
          <cell r="F11937">
            <v>11.8</v>
          </cell>
          <cell r="G11937">
            <v>1318920</v>
          </cell>
          <cell r="H11937">
            <v>1271.7</v>
          </cell>
        </row>
        <row r="11938">
          <cell r="A11938">
            <v>2010</v>
          </cell>
          <cell r="B11938" t="str">
            <v>Primoz Brezec</v>
          </cell>
          <cell r="D11938" t="str">
            <v>TOT</v>
          </cell>
          <cell r="F11938">
            <v>4.9000000000000004</v>
          </cell>
          <cell r="G11938">
            <v>1107572</v>
          </cell>
          <cell r="H11938">
            <v>94.5</v>
          </cell>
        </row>
        <row r="11939">
          <cell r="A11939">
            <v>2010</v>
          </cell>
          <cell r="B11939" t="str">
            <v>Devin Brown</v>
          </cell>
          <cell r="D11939" t="str">
            <v>TOT</v>
          </cell>
          <cell r="F11939">
            <v>10</v>
          </cell>
          <cell r="G11939">
            <v>1100000</v>
          </cell>
          <cell r="H11939">
            <v>1060</v>
          </cell>
        </row>
        <row r="11940">
          <cell r="A11940">
            <v>2010</v>
          </cell>
          <cell r="B11940" t="str">
            <v>Alando Tucker</v>
          </cell>
          <cell r="D11940" t="str">
            <v>TOT</v>
          </cell>
          <cell r="F11940">
            <v>13.4</v>
          </cell>
          <cell r="G11940">
            <v>1071720</v>
          </cell>
          <cell r="H11940">
            <v>96</v>
          </cell>
        </row>
        <row r="11941">
          <cell r="A11941">
            <v>2010</v>
          </cell>
          <cell r="B11941" t="str">
            <v>Royal Ivey</v>
          </cell>
          <cell r="D11941" t="str">
            <v>TOT</v>
          </cell>
          <cell r="F11941">
            <v>11</v>
          </cell>
          <cell r="G11941">
            <v>1050000</v>
          </cell>
          <cell r="H11941">
            <v>325.60000000000002</v>
          </cell>
        </row>
        <row r="11942">
          <cell r="A11942">
            <v>2010</v>
          </cell>
          <cell r="B11942" t="str">
            <v>Quinton Ross</v>
          </cell>
          <cell r="D11942" t="str">
            <v>TOT</v>
          </cell>
          <cell r="F11942">
            <v>3</v>
          </cell>
          <cell r="G11942">
            <v>1033342</v>
          </cell>
          <cell r="H11942">
            <v>561.6</v>
          </cell>
        </row>
        <row r="11943">
          <cell r="A11943">
            <v>2010</v>
          </cell>
          <cell r="B11943" t="str">
            <v>James Singleton</v>
          </cell>
          <cell r="D11943" t="str">
            <v>TOT</v>
          </cell>
          <cell r="F11943">
            <v>11.4</v>
          </cell>
          <cell r="G11943">
            <v>1030189</v>
          </cell>
          <cell r="H11943">
            <v>974.7</v>
          </cell>
        </row>
        <row r="11944">
          <cell r="A11944">
            <v>2010</v>
          </cell>
          <cell r="B11944" t="str">
            <v>Allen Iverson</v>
          </cell>
          <cell r="D11944" t="str">
            <v>TOT</v>
          </cell>
          <cell r="F11944">
            <v>13.4</v>
          </cell>
          <cell r="G11944">
            <v>1029794</v>
          </cell>
          <cell r="H11944">
            <v>865.19999999999993</v>
          </cell>
        </row>
        <row r="11945">
          <cell r="A11945">
            <v>2010</v>
          </cell>
          <cell r="B11945" t="str">
            <v>J.R. Giddens</v>
          </cell>
          <cell r="D11945" t="str">
            <v>TOT</v>
          </cell>
          <cell r="F11945">
            <v>9.1999999999999993</v>
          </cell>
          <cell r="G11945">
            <v>1028880</v>
          </cell>
          <cell r="H11945">
            <v>240</v>
          </cell>
        </row>
        <row r="11946">
          <cell r="A11946">
            <v>2010</v>
          </cell>
          <cell r="B11946" t="str">
            <v>Aaron Gray</v>
          </cell>
          <cell r="D11946" t="str">
            <v>TOT</v>
          </cell>
          <cell r="F11946">
            <v>16.600000000000001</v>
          </cell>
          <cell r="G11946">
            <v>1000497</v>
          </cell>
          <cell r="H11946">
            <v>310.39999999999998</v>
          </cell>
        </row>
        <row r="11947">
          <cell r="A11947">
            <v>2010</v>
          </cell>
          <cell r="B11947" t="str">
            <v>Joey Dorsey</v>
          </cell>
          <cell r="D11947" t="str">
            <v>TOT</v>
          </cell>
          <cell r="F11947">
            <v>9.8000000000000007</v>
          </cell>
          <cell r="G11947">
            <v>881000</v>
          </cell>
          <cell r="H11947">
            <v>106.5</v>
          </cell>
        </row>
        <row r="11948">
          <cell r="A11948">
            <v>2010</v>
          </cell>
          <cell r="B11948" t="str">
            <v>Dominic McGuire</v>
          </cell>
          <cell r="D11948" t="str">
            <v>TOT</v>
          </cell>
          <cell r="F11948">
            <v>3.8</v>
          </cell>
          <cell r="G11948">
            <v>825497</v>
          </cell>
          <cell r="H11948">
            <v>306</v>
          </cell>
        </row>
        <row r="11949">
          <cell r="A11949">
            <v>2010</v>
          </cell>
          <cell r="B11949" t="str">
            <v>Bobby Brown</v>
          </cell>
          <cell r="D11949" t="str">
            <v>TOT</v>
          </cell>
          <cell r="F11949">
            <v>9.3000000000000007</v>
          </cell>
          <cell r="G11949">
            <v>736420</v>
          </cell>
          <cell r="H11949">
            <v>517.5</v>
          </cell>
        </row>
        <row r="11950">
          <cell r="A11950">
            <v>2010</v>
          </cell>
          <cell r="B11950" t="str">
            <v>Darnell Jackson</v>
          </cell>
          <cell r="D11950" t="str">
            <v>TOT</v>
          </cell>
          <cell r="F11950">
            <v>-0.1</v>
          </cell>
          <cell r="G11950">
            <v>736420</v>
          </cell>
          <cell r="H11950">
            <v>123.20000000000002</v>
          </cell>
        </row>
        <row r="11951">
          <cell r="A11951">
            <v>2010</v>
          </cell>
          <cell r="B11951" t="str">
            <v>Jodie Meeks</v>
          </cell>
          <cell r="D11951" t="str">
            <v>TOT</v>
          </cell>
          <cell r="F11951">
            <v>10.8</v>
          </cell>
          <cell r="G11951">
            <v>650000</v>
          </cell>
          <cell r="H11951">
            <v>720</v>
          </cell>
        </row>
        <row r="11952">
          <cell r="A11952">
            <v>2010</v>
          </cell>
          <cell r="B11952" t="str">
            <v>Marcus Landry</v>
          </cell>
          <cell r="D11952" t="str">
            <v>TOT</v>
          </cell>
          <cell r="F11952">
            <v>7.2</v>
          </cell>
          <cell r="G11952">
            <v>457588</v>
          </cell>
          <cell r="H11952">
            <v>111.60000000000001</v>
          </cell>
        </row>
        <row r="11953">
          <cell r="A11953">
            <v>2010</v>
          </cell>
          <cell r="B11953" t="str">
            <v>Jason Hart</v>
          </cell>
          <cell r="D11953" t="str">
            <v>TOT</v>
          </cell>
          <cell r="F11953">
            <v>8.6999999999999993</v>
          </cell>
          <cell r="G11953">
            <v>451866</v>
          </cell>
          <cell r="H11953">
            <v>22</v>
          </cell>
        </row>
        <row r="11954">
          <cell r="A11954">
            <v>2010</v>
          </cell>
          <cell r="B11954" t="str">
            <v>Anthony Tolliver</v>
          </cell>
          <cell r="D11954" t="str">
            <v>TOT</v>
          </cell>
          <cell r="F11954">
            <v>13.6</v>
          </cell>
          <cell r="G11954">
            <v>359546</v>
          </cell>
          <cell r="H11954">
            <v>1426</v>
          </cell>
        </row>
        <row r="11955">
          <cell r="A11955">
            <v>2010</v>
          </cell>
          <cell r="B11955" t="str">
            <v>Coby Karl</v>
          </cell>
          <cell r="D11955" t="str">
            <v>TOT</v>
          </cell>
          <cell r="F11955">
            <v>5.0999999999999996</v>
          </cell>
          <cell r="G11955">
            <v>311896</v>
          </cell>
          <cell r="H11955">
            <v>112.70000000000002</v>
          </cell>
        </row>
        <row r="11956">
          <cell r="A11956">
            <v>2010</v>
          </cell>
          <cell r="B11956" t="str">
            <v>Shaun Livingston</v>
          </cell>
          <cell r="D11956" t="str">
            <v>TOT</v>
          </cell>
          <cell r="F11956">
            <v>12.8</v>
          </cell>
          <cell r="G11956">
            <v>296695</v>
          </cell>
          <cell r="H11956">
            <v>795.6</v>
          </cell>
        </row>
        <row r="11957">
          <cell r="A11957">
            <v>2010</v>
          </cell>
          <cell r="B11957" t="str">
            <v>Shavlik Randolph</v>
          </cell>
          <cell r="D11957" t="str">
            <v>TOT</v>
          </cell>
          <cell r="F11957">
            <v>6.2</v>
          </cell>
          <cell r="G11957">
            <v>255054</v>
          </cell>
          <cell r="H11957">
            <v>52.800000000000004</v>
          </cell>
        </row>
        <row r="11958">
          <cell r="A11958">
            <v>2010</v>
          </cell>
          <cell r="B11958" t="str">
            <v>Pops Mensah-Bonsu</v>
          </cell>
          <cell r="D11958" t="str">
            <v>TOT</v>
          </cell>
          <cell r="F11958">
            <v>11.4</v>
          </cell>
          <cell r="G11958">
            <v>242793</v>
          </cell>
          <cell r="H11958">
            <v>120</v>
          </cell>
        </row>
        <row r="11959">
          <cell r="A11959">
            <v>2010</v>
          </cell>
          <cell r="B11959" t="str">
            <v>Lester Hudson</v>
          </cell>
          <cell r="D11959" t="str">
            <v>TOT</v>
          </cell>
          <cell r="F11959">
            <v>13.2</v>
          </cell>
          <cell r="G11959">
            <v>199185</v>
          </cell>
          <cell r="H11959">
            <v>130</v>
          </cell>
        </row>
        <row r="11960">
          <cell r="A11960">
            <v>2010</v>
          </cell>
          <cell r="B11960" t="str">
            <v>Cartier Martin</v>
          </cell>
          <cell r="D11960" t="str">
            <v>TOT</v>
          </cell>
          <cell r="F11960">
            <v>9</v>
          </cell>
          <cell r="G11960">
            <v>86638</v>
          </cell>
          <cell r="H11960">
            <v>390.59999999999997</v>
          </cell>
        </row>
        <row r="11961">
          <cell r="A11961">
            <v>2010</v>
          </cell>
          <cell r="B11961" t="str">
            <v>Mike Harris</v>
          </cell>
          <cell r="D11961" t="str">
            <v>TOT</v>
          </cell>
          <cell r="F11961">
            <v>7.2</v>
          </cell>
          <cell r="G11961">
            <v>64978</v>
          </cell>
          <cell r="H11961">
            <v>96.2</v>
          </cell>
        </row>
        <row r="11962">
          <cell r="A11962">
            <v>2010</v>
          </cell>
          <cell r="B11962" t="str">
            <v>Cedric Jackson</v>
          </cell>
          <cell r="D11962" t="str">
            <v>TOT</v>
          </cell>
          <cell r="F11962">
            <v>5.5</v>
          </cell>
          <cell r="G11962">
            <v>53834</v>
          </cell>
          <cell r="H11962">
            <v>74.400000000000006</v>
          </cell>
        </row>
        <row r="11963">
          <cell r="A11963">
            <v>2010</v>
          </cell>
          <cell r="B11963" t="str">
            <v>Tyrus Thomas</v>
          </cell>
          <cell r="D11963" t="str">
            <v>TOT</v>
          </cell>
          <cell r="F11963">
            <v>16.8</v>
          </cell>
          <cell r="H11963">
            <v>1220.4000000000001</v>
          </cell>
        </row>
        <row r="11964">
          <cell r="A11964">
            <v>2010</v>
          </cell>
          <cell r="B11964" t="str">
            <v>Theo Ratliff</v>
          </cell>
          <cell r="D11964" t="str">
            <v>TOT</v>
          </cell>
          <cell r="F11964">
            <v>10.3</v>
          </cell>
          <cell r="H11964">
            <v>808.5</v>
          </cell>
        </row>
        <row r="11965">
          <cell r="A11965">
            <v>2010</v>
          </cell>
          <cell r="B11965" t="str">
            <v>Garrett Temple</v>
          </cell>
          <cell r="D11965" t="str">
            <v>TOT</v>
          </cell>
          <cell r="F11965">
            <v>10.5</v>
          </cell>
          <cell r="H11965">
            <v>334.8</v>
          </cell>
        </row>
        <row r="11966">
          <cell r="A11966">
            <v>2010</v>
          </cell>
          <cell r="B11966" t="str">
            <v>Stephen Jackson</v>
          </cell>
          <cell r="D11966" t="str">
            <v>TOT</v>
          </cell>
          <cell r="F11966">
            <v>15.6</v>
          </cell>
          <cell r="H11966">
            <v>3126.6</v>
          </cell>
        </row>
        <row r="11967">
          <cell r="A11967">
            <v>2010</v>
          </cell>
          <cell r="B11967" t="str">
            <v>Henry Walker</v>
          </cell>
          <cell r="D11967" t="str">
            <v>TOT</v>
          </cell>
          <cell r="F11967">
            <v>14.6</v>
          </cell>
          <cell r="H11967">
            <v>766.5</v>
          </cell>
        </row>
        <row r="11968">
          <cell r="A11968">
            <v>2010</v>
          </cell>
          <cell r="B11968" t="str">
            <v>Andrei Kirilenko</v>
          </cell>
          <cell r="D11968" t="str">
            <v>UTA</v>
          </cell>
          <cell r="F11968">
            <v>18.2</v>
          </cell>
          <cell r="G11968">
            <v>16452000</v>
          </cell>
          <cell r="H11968">
            <v>1682</v>
          </cell>
        </row>
        <row r="11969">
          <cell r="A11969">
            <v>2010</v>
          </cell>
          <cell r="B11969" t="str">
            <v>Carlos Boozer</v>
          </cell>
          <cell r="D11969" t="str">
            <v>UTA</v>
          </cell>
          <cell r="F11969">
            <v>21.3</v>
          </cell>
          <cell r="G11969">
            <v>13520500</v>
          </cell>
          <cell r="H11969">
            <v>2675.3999999999996</v>
          </cell>
        </row>
        <row r="11970">
          <cell r="A11970">
            <v>2010</v>
          </cell>
          <cell r="B11970" t="str">
            <v>Deron Williams</v>
          </cell>
          <cell r="D11970" t="str">
            <v>UTA</v>
          </cell>
          <cell r="F11970">
            <v>20.6</v>
          </cell>
          <cell r="G11970">
            <v>12323900</v>
          </cell>
          <cell r="H11970">
            <v>2804.4</v>
          </cell>
        </row>
        <row r="11971">
          <cell r="A11971">
            <v>2010</v>
          </cell>
          <cell r="B11971" t="str">
            <v>Mehmet Okur</v>
          </cell>
          <cell r="D11971" t="str">
            <v>UTA</v>
          </cell>
          <cell r="F11971">
            <v>15.6</v>
          </cell>
          <cell r="G11971">
            <v>9000000</v>
          </cell>
          <cell r="H11971">
            <v>2146.1999999999998</v>
          </cell>
        </row>
        <row r="11972">
          <cell r="A11972">
            <v>2010</v>
          </cell>
          <cell r="B11972" t="str">
            <v>Paul Millsap</v>
          </cell>
          <cell r="D11972" t="str">
            <v>UTA</v>
          </cell>
          <cell r="F11972">
            <v>16.7</v>
          </cell>
          <cell r="G11972">
            <v>7692932</v>
          </cell>
          <cell r="H11972">
            <v>2279.6</v>
          </cell>
        </row>
        <row r="11973">
          <cell r="A11973">
            <v>2010</v>
          </cell>
          <cell r="B11973" t="str">
            <v>Kyle Korver</v>
          </cell>
          <cell r="D11973" t="str">
            <v>UTA</v>
          </cell>
          <cell r="F11973">
            <v>13.9</v>
          </cell>
          <cell r="G11973">
            <v>5155115</v>
          </cell>
          <cell r="H11973">
            <v>951.6</v>
          </cell>
        </row>
        <row r="11974">
          <cell r="A11974">
            <v>2010</v>
          </cell>
          <cell r="B11974" t="str">
            <v>C.J. Miles</v>
          </cell>
          <cell r="D11974" t="str">
            <v>UTA</v>
          </cell>
          <cell r="F11974">
            <v>10.8</v>
          </cell>
          <cell r="G11974">
            <v>3700000</v>
          </cell>
          <cell r="H11974">
            <v>1499.4</v>
          </cell>
        </row>
        <row r="11975">
          <cell r="A11975">
            <v>2010</v>
          </cell>
          <cell r="B11975" t="str">
            <v>Ronnie Price</v>
          </cell>
          <cell r="D11975" t="str">
            <v>UTA</v>
          </cell>
          <cell r="F11975">
            <v>10.3</v>
          </cell>
          <cell r="G11975">
            <v>1250000</v>
          </cell>
          <cell r="H11975">
            <v>804</v>
          </cell>
        </row>
        <row r="11976">
          <cell r="A11976">
            <v>2010</v>
          </cell>
          <cell r="B11976" t="str">
            <v>Kosta Koufos</v>
          </cell>
          <cell r="D11976" t="str">
            <v>UTA</v>
          </cell>
          <cell r="F11976">
            <v>7.7</v>
          </cell>
          <cell r="G11976">
            <v>1214040</v>
          </cell>
          <cell r="H11976">
            <v>172.79999999999998</v>
          </cell>
        </row>
        <row r="11977">
          <cell r="A11977">
            <v>2010</v>
          </cell>
          <cell r="B11977" t="str">
            <v>Kyrylo Fesenko</v>
          </cell>
          <cell r="D11977" t="str">
            <v>UTA</v>
          </cell>
          <cell r="F11977">
            <v>9.6999999999999993</v>
          </cell>
          <cell r="G11977">
            <v>870000</v>
          </cell>
          <cell r="H11977">
            <v>406.70000000000005</v>
          </cell>
        </row>
        <row r="11978">
          <cell r="A11978">
            <v>2010</v>
          </cell>
          <cell r="B11978" t="str">
            <v>Wesley Matthews</v>
          </cell>
          <cell r="D11978" t="str">
            <v>UTA</v>
          </cell>
          <cell r="F11978">
            <v>12.3</v>
          </cell>
          <cell r="G11978">
            <v>457588</v>
          </cell>
          <cell r="H11978">
            <v>2025.3999999999999</v>
          </cell>
        </row>
        <row r="11979">
          <cell r="A11979">
            <v>2010</v>
          </cell>
          <cell r="B11979" t="str">
            <v>Sundiata Gaines</v>
          </cell>
          <cell r="D11979" t="str">
            <v>UTA</v>
          </cell>
          <cell r="F11979">
            <v>17.3</v>
          </cell>
          <cell r="G11979">
            <v>269169</v>
          </cell>
          <cell r="H11979">
            <v>217.6</v>
          </cell>
        </row>
        <row r="11980">
          <cell r="A11980">
            <v>2010</v>
          </cell>
          <cell r="B11980" t="str">
            <v>Othyus Jeffers</v>
          </cell>
          <cell r="D11980" t="str">
            <v>UTA</v>
          </cell>
          <cell r="F11980">
            <v>13.6</v>
          </cell>
          <cell r="H11980">
            <v>72.8</v>
          </cell>
        </row>
        <row r="11981">
          <cell r="A11981">
            <v>2010</v>
          </cell>
          <cell r="B11981" t="str">
            <v>Gilbert Arenas</v>
          </cell>
          <cell r="D11981" t="str">
            <v>WAS</v>
          </cell>
          <cell r="F11981">
            <v>18.7</v>
          </cell>
          <cell r="G11981">
            <v>16192080</v>
          </cell>
          <cell r="H11981">
            <v>1168</v>
          </cell>
        </row>
        <row r="11982">
          <cell r="A11982">
            <v>2010</v>
          </cell>
          <cell r="B11982" t="str">
            <v>Mike Miller</v>
          </cell>
          <cell r="D11982" t="str">
            <v>WAS</v>
          </cell>
          <cell r="F11982">
            <v>13.9</v>
          </cell>
          <cell r="G11982">
            <v>9750000</v>
          </cell>
          <cell r="H11982">
            <v>1803.6</v>
          </cell>
        </row>
        <row r="11983">
          <cell r="A11983">
            <v>2010</v>
          </cell>
          <cell r="B11983" t="str">
            <v>Mike James</v>
          </cell>
          <cell r="D11983" t="str">
            <v>WAS</v>
          </cell>
          <cell r="F11983">
            <v>5.5</v>
          </cell>
          <cell r="G11983">
            <v>6466600</v>
          </cell>
          <cell r="H11983">
            <v>46</v>
          </cell>
        </row>
        <row r="11984">
          <cell r="A11984">
            <v>2010</v>
          </cell>
          <cell r="B11984" t="str">
            <v>Randy Foye</v>
          </cell>
          <cell r="D11984" t="str">
            <v>WAS</v>
          </cell>
          <cell r="F11984">
            <v>13.2</v>
          </cell>
          <cell r="G11984">
            <v>3575761</v>
          </cell>
          <cell r="H11984">
            <v>1666</v>
          </cell>
        </row>
        <row r="11985">
          <cell r="A11985">
            <v>2010</v>
          </cell>
          <cell r="B11985" t="str">
            <v>Andray Blatche</v>
          </cell>
          <cell r="D11985" t="str">
            <v>WAS</v>
          </cell>
          <cell r="F11985">
            <v>17.600000000000001</v>
          </cell>
          <cell r="G11985">
            <v>3000000</v>
          </cell>
          <cell r="H11985">
            <v>2259.9</v>
          </cell>
        </row>
        <row r="11986">
          <cell r="A11986">
            <v>2010</v>
          </cell>
          <cell r="B11986" t="str">
            <v>Fabricio Oberto</v>
          </cell>
          <cell r="D11986" t="str">
            <v>WAS</v>
          </cell>
          <cell r="F11986">
            <v>5.7</v>
          </cell>
          <cell r="G11986">
            <v>2100000</v>
          </cell>
          <cell r="H11986">
            <v>649.80000000000007</v>
          </cell>
        </row>
        <row r="11987">
          <cell r="A11987">
            <v>2010</v>
          </cell>
          <cell r="B11987" t="str">
            <v>Nick Young</v>
          </cell>
          <cell r="D11987" t="str">
            <v>WAS</v>
          </cell>
          <cell r="F11987">
            <v>10.7</v>
          </cell>
          <cell r="G11987">
            <v>1714800</v>
          </cell>
          <cell r="H11987">
            <v>1420.8</v>
          </cell>
        </row>
        <row r="11988">
          <cell r="A11988">
            <v>2010</v>
          </cell>
          <cell r="B11988" t="str">
            <v>JaVale McGee</v>
          </cell>
          <cell r="D11988" t="str">
            <v>WAS</v>
          </cell>
          <cell r="F11988">
            <v>17</v>
          </cell>
          <cell r="G11988">
            <v>1496640</v>
          </cell>
          <cell r="H11988">
            <v>966.00000000000011</v>
          </cell>
        </row>
        <row r="11989">
          <cell r="A11989">
            <v>2010</v>
          </cell>
          <cell r="B11989" t="str">
            <v>Earl Boykins</v>
          </cell>
          <cell r="D11989" t="str">
            <v>WAS</v>
          </cell>
          <cell r="F11989">
            <v>12.9</v>
          </cell>
          <cell r="G11989">
            <v>1191180</v>
          </cell>
          <cell r="H11989">
            <v>1118.8999999999999</v>
          </cell>
        </row>
        <row r="11990">
          <cell r="A11990">
            <v>2010</v>
          </cell>
          <cell r="B11990" t="str">
            <v>Paul Davis</v>
          </cell>
          <cell r="D11990" t="str">
            <v>WAS</v>
          </cell>
          <cell r="F11990">
            <v>33.299999999999997</v>
          </cell>
          <cell r="G11990">
            <v>80488</v>
          </cell>
          <cell r="H11990">
            <v>8</v>
          </cell>
        </row>
        <row r="11991">
          <cell r="A11991">
            <v>2010</v>
          </cell>
          <cell r="B11991" t="str">
            <v>Alonzo Gee</v>
          </cell>
          <cell r="D11991" t="str">
            <v>WAS</v>
          </cell>
          <cell r="F11991">
            <v>16.2</v>
          </cell>
          <cell r="H11991">
            <v>181.5</v>
          </cell>
        </row>
        <row r="11992">
          <cell r="A11992">
            <v>2011</v>
          </cell>
          <cell r="B11992" t="str">
            <v>Joe Johnson</v>
          </cell>
          <cell r="D11992" t="str">
            <v>ATL</v>
          </cell>
          <cell r="F11992">
            <v>16.399999999999999</v>
          </cell>
          <cell r="G11992">
            <v>16324500</v>
          </cell>
          <cell r="H11992">
            <v>2556</v>
          </cell>
        </row>
        <row r="11993">
          <cell r="A11993">
            <v>2011</v>
          </cell>
          <cell r="B11993" t="str">
            <v>Josh Smith</v>
          </cell>
          <cell r="D11993" t="str">
            <v>ATL</v>
          </cell>
          <cell r="F11993">
            <v>19.2</v>
          </cell>
          <cell r="G11993">
            <v>11600000</v>
          </cell>
          <cell r="H11993">
            <v>2648.7999999999997</v>
          </cell>
        </row>
        <row r="11994">
          <cell r="A11994">
            <v>2011</v>
          </cell>
          <cell r="B11994" t="str">
            <v>Jamal Crawford</v>
          </cell>
          <cell r="D11994" t="str">
            <v>ATL</v>
          </cell>
          <cell r="F11994">
            <v>14.2</v>
          </cell>
          <cell r="G11994">
            <v>10800000</v>
          </cell>
          <cell r="H11994">
            <v>2295.1999999999998</v>
          </cell>
        </row>
        <row r="11995">
          <cell r="A11995">
            <v>2011</v>
          </cell>
          <cell r="B11995" t="str">
            <v>Marvin Williams</v>
          </cell>
          <cell r="D11995" t="str">
            <v>ATL</v>
          </cell>
          <cell r="F11995">
            <v>13.5</v>
          </cell>
          <cell r="G11995">
            <v>6712500</v>
          </cell>
          <cell r="H11995">
            <v>1865.5</v>
          </cell>
        </row>
        <row r="11996">
          <cell r="A11996">
            <v>2011</v>
          </cell>
          <cell r="B11996" t="str">
            <v>Al Horford</v>
          </cell>
          <cell r="D11996" t="str">
            <v>ATL</v>
          </cell>
          <cell r="F11996">
            <v>20.7</v>
          </cell>
          <cell r="G11996">
            <v>5444857</v>
          </cell>
          <cell r="H11996">
            <v>2702.7000000000003</v>
          </cell>
        </row>
        <row r="11997">
          <cell r="A11997">
            <v>2011</v>
          </cell>
          <cell r="B11997" t="str">
            <v>Zaza Pachulia</v>
          </cell>
          <cell r="D11997" t="str">
            <v>ATL</v>
          </cell>
          <cell r="F11997">
            <v>12.4</v>
          </cell>
          <cell r="G11997">
            <v>4251250</v>
          </cell>
          <cell r="H11997">
            <v>1240.3</v>
          </cell>
        </row>
        <row r="11998">
          <cell r="A11998">
            <v>2011</v>
          </cell>
          <cell r="B11998" t="str">
            <v>Jeff Teague</v>
          </cell>
          <cell r="D11998" t="str">
            <v>ATL</v>
          </cell>
          <cell r="F11998">
            <v>14.6</v>
          </cell>
          <cell r="G11998">
            <v>1476840</v>
          </cell>
          <cell r="H11998">
            <v>966</v>
          </cell>
        </row>
        <row r="11999">
          <cell r="A11999">
            <v>2011</v>
          </cell>
          <cell r="B11999" t="str">
            <v>Jason Collins</v>
          </cell>
          <cell r="D11999" t="str">
            <v>ATL</v>
          </cell>
          <cell r="F11999">
            <v>5.4</v>
          </cell>
          <cell r="G11999">
            <v>1352181</v>
          </cell>
          <cell r="H11999">
            <v>592.9</v>
          </cell>
        </row>
        <row r="12000">
          <cell r="A12000">
            <v>2011</v>
          </cell>
          <cell r="B12000" t="str">
            <v>Etan Thomas</v>
          </cell>
          <cell r="D12000" t="str">
            <v>ATL</v>
          </cell>
          <cell r="F12000">
            <v>15.1</v>
          </cell>
          <cell r="G12000">
            <v>1223166</v>
          </cell>
          <cell r="H12000">
            <v>81.899999999999991</v>
          </cell>
        </row>
        <row r="12001">
          <cell r="A12001">
            <v>2011</v>
          </cell>
          <cell r="B12001" t="str">
            <v>Josh Powell</v>
          </cell>
          <cell r="D12001" t="str">
            <v>ATL</v>
          </cell>
          <cell r="F12001">
            <v>8</v>
          </cell>
          <cell r="G12001">
            <v>1069609</v>
          </cell>
          <cell r="H12001">
            <v>653.4</v>
          </cell>
        </row>
        <row r="12002">
          <cell r="A12002">
            <v>2011</v>
          </cell>
          <cell r="B12002" t="str">
            <v>Damien Wilkins</v>
          </cell>
          <cell r="D12002" t="str">
            <v>ATL</v>
          </cell>
          <cell r="F12002">
            <v>11.4</v>
          </cell>
          <cell r="G12002">
            <v>748656</v>
          </cell>
          <cell r="H12002">
            <v>676</v>
          </cell>
        </row>
        <row r="12003">
          <cell r="A12003">
            <v>2011</v>
          </cell>
          <cell r="B12003" t="str">
            <v>Pape Sy</v>
          </cell>
          <cell r="D12003" t="str">
            <v>ATL</v>
          </cell>
          <cell r="F12003">
            <v>9.1999999999999993</v>
          </cell>
          <cell r="G12003">
            <v>473604</v>
          </cell>
          <cell r="H12003">
            <v>21</v>
          </cell>
        </row>
        <row r="12004">
          <cell r="A12004">
            <v>2011</v>
          </cell>
          <cell r="B12004" t="str">
            <v>Kevin Garnett</v>
          </cell>
          <cell r="D12004" t="str">
            <v>BOS</v>
          </cell>
          <cell r="F12004">
            <v>20.6</v>
          </cell>
          <cell r="G12004">
            <v>18800000</v>
          </cell>
          <cell r="H12004">
            <v>2222.3000000000002</v>
          </cell>
        </row>
        <row r="12005">
          <cell r="A12005">
            <v>2011</v>
          </cell>
          <cell r="B12005" t="str">
            <v>Paul Pierce</v>
          </cell>
          <cell r="D12005" t="str">
            <v>BOS</v>
          </cell>
          <cell r="F12005">
            <v>19.7</v>
          </cell>
          <cell r="G12005">
            <v>13876321</v>
          </cell>
          <cell r="H12005">
            <v>2776</v>
          </cell>
        </row>
        <row r="12006">
          <cell r="A12006">
            <v>2011</v>
          </cell>
          <cell r="B12006" t="str">
            <v>Ray Allen</v>
          </cell>
          <cell r="D12006" t="str">
            <v>BOS</v>
          </cell>
          <cell r="F12006">
            <v>16.399999999999999</v>
          </cell>
          <cell r="G12006">
            <v>10000000</v>
          </cell>
          <cell r="H12006">
            <v>2888</v>
          </cell>
        </row>
        <row r="12007">
          <cell r="A12007">
            <v>2011</v>
          </cell>
          <cell r="B12007" t="str">
            <v>Rajon Rondo</v>
          </cell>
          <cell r="D12007" t="str">
            <v>BOS</v>
          </cell>
          <cell r="F12007">
            <v>17.100000000000001</v>
          </cell>
          <cell r="G12007">
            <v>9090911</v>
          </cell>
          <cell r="H12007">
            <v>2529.6000000000004</v>
          </cell>
        </row>
        <row r="12008">
          <cell r="A12008">
            <v>2011</v>
          </cell>
          <cell r="B12008" t="str">
            <v>Glen Davis</v>
          </cell>
          <cell r="D12008" t="str">
            <v>BOS</v>
          </cell>
          <cell r="F12008">
            <v>12.8</v>
          </cell>
          <cell r="G12008">
            <v>3300000</v>
          </cell>
          <cell r="H12008">
            <v>2301</v>
          </cell>
        </row>
        <row r="12009">
          <cell r="A12009">
            <v>2011</v>
          </cell>
          <cell r="B12009" t="str">
            <v>Marquis Daniels</v>
          </cell>
          <cell r="D12009" t="str">
            <v>BOS</v>
          </cell>
          <cell r="F12009">
            <v>11.7</v>
          </cell>
          <cell r="G12009">
            <v>2470000</v>
          </cell>
          <cell r="H12009">
            <v>935.90000000000009</v>
          </cell>
        </row>
        <row r="12010">
          <cell r="A12010">
            <v>2011</v>
          </cell>
          <cell r="B12010" t="str">
            <v>Avery Bradley</v>
          </cell>
          <cell r="D12010" t="str">
            <v>BOS</v>
          </cell>
          <cell r="F12010">
            <v>2.2000000000000002</v>
          </cell>
          <cell r="G12010">
            <v>1418160</v>
          </cell>
          <cell r="H12010">
            <v>161.20000000000002</v>
          </cell>
        </row>
        <row r="12011">
          <cell r="A12011">
            <v>2011</v>
          </cell>
          <cell r="B12011" t="str">
            <v>Delonte West</v>
          </cell>
          <cell r="D12011" t="str">
            <v>BOS</v>
          </cell>
          <cell r="F12011">
            <v>12.3</v>
          </cell>
          <cell r="G12011">
            <v>1069509</v>
          </cell>
          <cell r="H12011">
            <v>453.59999999999997</v>
          </cell>
        </row>
        <row r="12012">
          <cell r="A12012">
            <v>2011</v>
          </cell>
          <cell r="B12012" t="str">
            <v>Von Wafer</v>
          </cell>
          <cell r="D12012" t="str">
            <v>BOS</v>
          </cell>
          <cell r="F12012">
            <v>10.6</v>
          </cell>
          <cell r="G12012">
            <v>915852</v>
          </cell>
          <cell r="H12012">
            <v>551</v>
          </cell>
        </row>
        <row r="12013">
          <cell r="A12013">
            <v>2011</v>
          </cell>
          <cell r="B12013" t="str">
            <v>Jermaine O'Neal</v>
          </cell>
          <cell r="D12013" t="str">
            <v>BOS</v>
          </cell>
          <cell r="F12013">
            <v>9.1999999999999993</v>
          </cell>
          <cell r="H12013">
            <v>432</v>
          </cell>
        </row>
        <row r="12014">
          <cell r="A12014">
            <v>2011</v>
          </cell>
          <cell r="B12014" t="str">
            <v>Shaquille O'Neal</v>
          </cell>
          <cell r="D12014" t="str">
            <v>BOS</v>
          </cell>
          <cell r="F12014">
            <v>17.399999999999999</v>
          </cell>
          <cell r="H12014">
            <v>751.1</v>
          </cell>
        </row>
        <row r="12015">
          <cell r="A12015">
            <v>2011</v>
          </cell>
          <cell r="B12015" t="str">
            <v>Sherron Collins</v>
          </cell>
          <cell r="D12015" t="str">
            <v>CHA</v>
          </cell>
          <cell r="F12015">
            <v>3.6</v>
          </cell>
          <cell r="H12015">
            <v>66</v>
          </cell>
        </row>
        <row r="12016">
          <cell r="A12016">
            <v>2011</v>
          </cell>
          <cell r="B12016" t="str">
            <v>Dominic McGuire</v>
          </cell>
          <cell r="D12016" t="str">
            <v>CHA</v>
          </cell>
          <cell r="F12016">
            <v>10.4</v>
          </cell>
          <cell r="H12016">
            <v>759.19999999999993</v>
          </cell>
        </row>
        <row r="12017">
          <cell r="A12017">
            <v>2011</v>
          </cell>
          <cell r="B12017" t="str">
            <v>Shaun Livingston</v>
          </cell>
          <cell r="D12017" t="str">
            <v>CHA</v>
          </cell>
          <cell r="F12017">
            <v>14.3</v>
          </cell>
          <cell r="H12017">
            <v>1262.9000000000001</v>
          </cell>
        </row>
        <row r="12018">
          <cell r="A12018">
            <v>2011</v>
          </cell>
          <cell r="B12018" t="str">
            <v>Gerald Henderson</v>
          </cell>
          <cell r="D12018" t="str">
            <v>CHA</v>
          </cell>
          <cell r="F12018">
            <v>13.2</v>
          </cell>
          <cell r="H12018">
            <v>1659.1999999999998</v>
          </cell>
        </row>
        <row r="12019">
          <cell r="A12019">
            <v>2011</v>
          </cell>
          <cell r="B12019" t="str">
            <v>Boris Diaw</v>
          </cell>
          <cell r="D12019" t="str">
            <v>CHA</v>
          </cell>
          <cell r="F12019">
            <v>13.9</v>
          </cell>
          <cell r="H12019">
            <v>2779.7999999999997</v>
          </cell>
        </row>
        <row r="12020">
          <cell r="A12020">
            <v>2011</v>
          </cell>
          <cell r="B12020" t="str">
            <v>Kwame Brown</v>
          </cell>
          <cell r="D12020" t="str">
            <v>CHA</v>
          </cell>
          <cell r="F12020">
            <v>12.8</v>
          </cell>
          <cell r="H12020">
            <v>1716</v>
          </cell>
        </row>
        <row r="12021">
          <cell r="A12021">
            <v>2011</v>
          </cell>
          <cell r="B12021" t="str">
            <v>DeSagana Diop</v>
          </cell>
          <cell r="D12021" t="str">
            <v>CHA</v>
          </cell>
          <cell r="F12021">
            <v>5.4</v>
          </cell>
          <cell r="H12021">
            <v>180.8</v>
          </cell>
        </row>
        <row r="12022">
          <cell r="A12022">
            <v>2011</v>
          </cell>
          <cell r="B12022" t="str">
            <v>Eduardo Najera</v>
          </cell>
          <cell r="D12022" t="str">
            <v>CHA</v>
          </cell>
          <cell r="F12022">
            <v>5.5</v>
          </cell>
          <cell r="H12022">
            <v>372</v>
          </cell>
        </row>
        <row r="12023">
          <cell r="A12023">
            <v>2011</v>
          </cell>
          <cell r="B12023" t="str">
            <v>D.J. Augustin</v>
          </cell>
          <cell r="D12023" t="str">
            <v>CHA</v>
          </cell>
          <cell r="F12023">
            <v>15.9</v>
          </cell>
          <cell r="H12023">
            <v>2755.2000000000003</v>
          </cell>
        </row>
        <row r="12024">
          <cell r="A12024">
            <v>2011</v>
          </cell>
          <cell r="B12024" t="str">
            <v>Tyrus Thomas</v>
          </cell>
          <cell r="D12024" t="str">
            <v>CHA</v>
          </cell>
          <cell r="F12024">
            <v>18.2</v>
          </cell>
          <cell r="H12024">
            <v>861</v>
          </cell>
        </row>
        <row r="12025">
          <cell r="A12025">
            <v>2011</v>
          </cell>
          <cell r="B12025" t="str">
            <v>Matt Carroll</v>
          </cell>
          <cell r="D12025" t="str">
            <v>CHA</v>
          </cell>
          <cell r="F12025">
            <v>12.2</v>
          </cell>
          <cell r="H12025">
            <v>583.20000000000005</v>
          </cell>
        </row>
        <row r="12026">
          <cell r="A12026">
            <v>2011</v>
          </cell>
          <cell r="B12026" t="str">
            <v>Stephen Jackson</v>
          </cell>
          <cell r="D12026" t="str">
            <v>CHA</v>
          </cell>
          <cell r="F12026">
            <v>14.6</v>
          </cell>
          <cell r="H12026">
            <v>2405.2999999999997</v>
          </cell>
        </row>
        <row r="12027">
          <cell r="A12027">
            <v>2011</v>
          </cell>
          <cell r="B12027" t="str">
            <v>Carlos Boozer</v>
          </cell>
          <cell r="D12027" t="str">
            <v>CHI</v>
          </cell>
          <cell r="F12027">
            <v>18.8</v>
          </cell>
          <cell r="G12027">
            <v>14400000</v>
          </cell>
          <cell r="H12027">
            <v>1882.1</v>
          </cell>
        </row>
        <row r="12028">
          <cell r="A12028">
            <v>2011</v>
          </cell>
          <cell r="B12028" t="str">
            <v>Luol Deng</v>
          </cell>
          <cell r="D12028" t="str">
            <v>CHI</v>
          </cell>
          <cell r="F12028">
            <v>15.5</v>
          </cell>
          <cell r="G12028">
            <v>11345000</v>
          </cell>
          <cell r="H12028">
            <v>3206.2000000000003</v>
          </cell>
        </row>
        <row r="12029">
          <cell r="A12029">
            <v>2011</v>
          </cell>
          <cell r="B12029" t="str">
            <v>Derrick Rose</v>
          </cell>
          <cell r="D12029" t="str">
            <v>CHI</v>
          </cell>
          <cell r="F12029">
            <v>23.5</v>
          </cell>
          <cell r="G12029">
            <v>5546160</v>
          </cell>
          <cell r="H12029">
            <v>3029.4</v>
          </cell>
        </row>
        <row r="12030">
          <cell r="A12030">
            <v>2011</v>
          </cell>
          <cell r="B12030" t="str">
            <v>Kyle Korver</v>
          </cell>
          <cell r="D12030" t="str">
            <v>CHI</v>
          </cell>
          <cell r="F12030">
            <v>13</v>
          </cell>
          <cell r="G12030">
            <v>5000000</v>
          </cell>
          <cell r="H12030">
            <v>1648.2</v>
          </cell>
        </row>
        <row r="12031">
          <cell r="A12031">
            <v>2011</v>
          </cell>
          <cell r="B12031" t="str">
            <v>Ronnie Brewer</v>
          </cell>
          <cell r="D12031" t="str">
            <v>CHI</v>
          </cell>
          <cell r="F12031">
            <v>13.8</v>
          </cell>
          <cell r="G12031">
            <v>4790000</v>
          </cell>
          <cell r="H12031">
            <v>1782</v>
          </cell>
        </row>
        <row r="12032">
          <cell r="A12032">
            <v>2011</v>
          </cell>
          <cell r="B12032" t="str">
            <v>Joakim Noah</v>
          </cell>
          <cell r="D12032" t="str">
            <v>CHI</v>
          </cell>
          <cell r="F12032">
            <v>18.8</v>
          </cell>
          <cell r="G12032">
            <v>3128536</v>
          </cell>
          <cell r="H12032">
            <v>1574.3999999999999</v>
          </cell>
        </row>
        <row r="12033">
          <cell r="A12033">
            <v>2011</v>
          </cell>
          <cell r="B12033" t="str">
            <v>C.J. Watson</v>
          </cell>
          <cell r="D12033" t="str">
            <v>CHI</v>
          </cell>
          <cell r="F12033">
            <v>12.8</v>
          </cell>
          <cell r="G12033">
            <v>3100000</v>
          </cell>
          <cell r="H12033">
            <v>1090.6000000000001</v>
          </cell>
        </row>
        <row r="12034">
          <cell r="A12034">
            <v>2011</v>
          </cell>
          <cell r="B12034" t="str">
            <v>Omer Asik</v>
          </cell>
          <cell r="D12034" t="str">
            <v>CHI</v>
          </cell>
          <cell r="F12034">
            <v>11.8</v>
          </cell>
          <cell r="G12034">
            <v>1721000</v>
          </cell>
          <cell r="H12034">
            <v>992.19999999999993</v>
          </cell>
        </row>
        <row r="12035">
          <cell r="A12035">
            <v>2011</v>
          </cell>
          <cell r="B12035" t="str">
            <v>Keith Bogans</v>
          </cell>
          <cell r="D12035" t="str">
            <v>CHI</v>
          </cell>
          <cell r="F12035">
            <v>9</v>
          </cell>
          <cell r="G12035">
            <v>1600000</v>
          </cell>
          <cell r="H12035">
            <v>1459.6000000000001</v>
          </cell>
        </row>
        <row r="12036">
          <cell r="A12036">
            <v>2011</v>
          </cell>
          <cell r="B12036" t="str">
            <v>Kurt Thomas</v>
          </cell>
          <cell r="D12036" t="str">
            <v>CHI</v>
          </cell>
          <cell r="F12036">
            <v>10</v>
          </cell>
          <cell r="G12036">
            <v>1352181</v>
          </cell>
          <cell r="H12036">
            <v>1180.3999999999999</v>
          </cell>
        </row>
        <row r="12037">
          <cell r="A12037">
            <v>2011</v>
          </cell>
          <cell r="B12037" t="str">
            <v>Brian Scalabrine</v>
          </cell>
          <cell r="D12037" t="str">
            <v>CHI</v>
          </cell>
          <cell r="F12037">
            <v>6.5</v>
          </cell>
          <cell r="G12037">
            <v>1229255</v>
          </cell>
          <cell r="H12037">
            <v>88.2</v>
          </cell>
        </row>
        <row r="12038">
          <cell r="A12038">
            <v>2011</v>
          </cell>
          <cell r="B12038" t="str">
            <v>Taj Gibson</v>
          </cell>
          <cell r="D12038" t="str">
            <v>CHI</v>
          </cell>
          <cell r="F12038">
            <v>14.3</v>
          </cell>
          <cell r="G12038">
            <v>1117680</v>
          </cell>
          <cell r="H12038">
            <v>1744</v>
          </cell>
        </row>
        <row r="12039">
          <cell r="A12039">
            <v>2011</v>
          </cell>
          <cell r="B12039" t="str">
            <v>John Lucas</v>
          </cell>
          <cell r="D12039" t="str">
            <v>CHI</v>
          </cell>
          <cell r="F12039">
            <v>-0.1</v>
          </cell>
          <cell r="G12039">
            <v>208264</v>
          </cell>
          <cell r="H12039">
            <v>10</v>
          </cell>
        </row>
        <row r="12040">
          <cell r="A12040">
            <v>2011</v>
          </cell>
          <cell r="B12040" t="str">
            <v>Antawn Jamison</v>
          </cell>
          <cell r="D12040" t="str">
            <v>CLE</v>
          </cell>
          <cell r="F12040">
            <v>16.8</v>
          </cell>
          <cell r="G12040">
            <v>13358905</v>
          </cell>
          <cell r="H12040">
            <v>1842.3999999999999</v>
          </cell>
        </row>
        <row r="12041">
          <cell r="A12041">
            <v>2011</v>
          </cell>
          <cell r="B12041" t="str">
            <v>Anderson Varejão</v>
          </cell>
          <cell r="D12041" t="str">
            <v>CLE</v>
          </cell>
          <cell r="F12041">
            <v>15.2</v>
          </cell>
          <cell r="G12041">
            <v>7281818</v>
          </cell>
          <cell r="H12041">
            <v>995.1</v>
          </cell>
        </row>
        <row r="12042">
          <cell r="A12042">
            <v>2011</v>
          </cell>
          <cell r="B12042" t="str">
            <v>Daniel Gibson</v>
          </cell>
          <cell r="D12042" t="str">
            <v>CLE</v>
          </cell>
          <cell r="F12042">
            <v>13.2</v>
          </cell>
          <cell r="G12042">
            <v>4015334</v>
          </cell>
          <cell r="H12042">
            <v>1862.6000000000001</v>
          </cell>
        </row>
        <row r="12043">
          <cell r="A12043">
            <v>2011</v>
          </cell>
          <cell r="B12043" t="str">
            <v>Ramon Sessions</v>
          </cell>
          <cell r="D12043" t="str">
            <v>CLE</v>
          </cell>
          <cell r="F12043">
            <v>19</v>
          </cell>
          <cell r="G12043">
            <v>3964320</v>
          </cell>
          <cell r="H12043">
            <v>2130.3000000000002</v>
          </cell>
        </row>
        <row r="12044">
          <cell r="A12044">
            <v>2011</v>
          </cell>
          <cell r="B12044" t="str">
            <v>Anthony Parker</v>
          </cell>
          <cell r="D12044" t="str">
            <v>CLE</v>
          </cell>
          <cell r="F12044">
            <v>10.5</v>
          </cell>
          <cell r="G12044">
            <v>2855700</v>
          </cell>
          <cell r="H12044">
            <v>2088</v>
          </cell>
        </row>
        <row r="12045">
          <cell r="A12045">
            <v>2011</v>
          </cell>
          <cell r="B12045" t="str">
            <v>Ryan Hollins</v>
          </cell>
          <cell r="D12045" t="str">
            <v>CLE</v>
          </cell>
          <cell r="F12045">
            <v>10.7</v>
          </cell>
          <cell r="G12045">
            <v>2333333</v>
          </cell>
          <cell r="H12045">
            <v>1183</v>
          </cell>
        </row>
        <row r="12046">
          <cell r="A12046">
            <v>2011</v>
          </cell>
          <cell r="B12046" t="str">
            <v>J.J. Hickson</v>
          </cell>
          <cell r="D12046" t="str">
            <v>CLE</v>
          </cell>
          <cell r="F12046">
            <v>15.6</v>
          </cell>
          <cell r="G12046">
            <v>1528920</v>
          </cell>
          <cell r="H12046">
            <v>2256</v>
          </cell>
        </row>
        <row r="12047">
          <cell r="A12047">
            <v>2011</v>
          </cell>
          <cell r="B12047" t="str">
            <v>Christian Eyenga</v>
          </cell>
          <cell r="D12047" t="str">
            <v>CLE</v>
          </cell>
          <cell r="F12047">
            <v>9</v>
          </cell>
          <cell r="G12047">
            <v>1020960</v>
          </cell>
          <cell r="H12047">
            <v>946</v>
          </cell>
        </row>
        <row r="12048">
          <cell r="A12048">
            <v>2011</v>
          </cell>
          <cell r="B12048" t="str">
            <v>Joey Graham</v>
          </cell>
          <cell r="D12048" t="str">
            <v>CLE</v>
          </cell>
          <cell r="F12048">
            <v>7.7</v>
          </cell>
          <cell r="G12048">
            <v>992680</v>
          </cell>
          <cell r="H12048">
            <v>585</v>
          </cell>
        </row>
        <row r="12049">
          <cell r="A12049">
            <v>2011</v>
          </cell>
          <cell r="B12049" t="str">
            <v>Samardo Samuels</v>
          </cell>
          <cell r="D12049" t="str">
            <v>CLE</v>
          </cell>
          <cell r="F12049">
            <v>11.7</v>
          </cell>
          <cell r="G12049">
            <v>500000</v>
          </cell>
          <cell r="H12049">
            <v>699.3</v>
          </cell>
        </row>
        <row r="12050">
          <cell r="A12050">
            <v>2011</v>
          </cell>
          <cell r="B12050" t="str">
            <v>Manny Harris</v>
          </cell>
          <cell r="D12050" t="str">
            <v>CLE</v>
          </cell>
          <cell r="F12050">
            <v>10.4</v>
          </cell>
          <cell r="G12050">
            <v>473604</v>
          </cell>
          <cell r="H12050">
            <v>934.2</v>
          </cell>
        </row>
        <row r="12051">
          <cell r="A12051">
            <v>2011</v>
          </cell>
          <cell r="B12051" t="str">
            <v>Jawad Williams</v>
          </cell>
          <cell r="D12051" t="str">
            <v>CLE</v>
          </cell>
          <cell r="F12051">
            <v>4.8</v>
          </cell>
          <cell r="G12051">
            <v>321652</v>
          </cell>
          <cell r="H12051">
            <v>390</v>
          </cell>
        </row>
        <row r="12052">
          <cell r="A12052">
            <v>2011</v>
          </cell>
          <cell r="B12052" t="str">
            <v>Dirk Nowitzki</v>
          </cell>
          <cell r="D12052" t="str">
            <v>DAL</v>
          </cell>
          <cell r="F12052">
            <v>23.4</v>
          </cell>
          <cell r="G12052">
            <v>17278618</v>
          </cell>
          <cell r="H12052">
            <v>2503.8999999999996</v>
          </cell>
        </row>
        <row r="12053">
          <cell r="A12053">
            <v>2011</v>
          </cell>
          <cell r="B12053" t="str">
            <v>Tyson Chandler</v>
          </cell>
          <cell r="D12053" t="str">
            <v>DAL</v>
          </cell>
          <cell r="F12053">
            <v>18.399999999999999</v>
          </cell>
          <cell r="G12053">
            <v>12600000</v>
          </cell>
          <cell r="H12053">
            <v>2057.2000000000003</v>
          </cell>
        </row>
        <row r="12054">
          <cell r="A12054">
            <v>2011</v>
          </cell>
          <cell r="B12054" t="str">
            <v>Jason Terry</v>
          </cell>
          <cell r="D12054" t="str">
            <v>DAL</v>
          </cell>
          <cell r="F12054">
            <v>15.9</v>
          </cell>
          <cell r="G12054">
            <v>10650000</v>
          </cell>
          <cell r="H12054">
            <v>2566.6</v>
          </cell>
        </row>
        <row r="12055">
          <cell r="A12055">
            <v>2011</v>
          </cell>
          <cell r="B12055" t="str">
            <v>Caron Butler</v>
          </cell>
          <cell r="D12055" t="str">
            <v>DAL</v>
          </cell>
          <cell r="F12055">
            <v>14.2</v>
          </cell>
          <cell r="G12055">
            <v>10561960</v>
          </cell>
          <cell r="H12055">
            <v>867.09999999999991</v>
          </cell>
        </row>
        <row r="12056">
          <cell r="A12056">
            <v>2011</v>
          </cell>
          <cell r="B12056" t="str">
            <v>Jason Kidd</v>
          </cell>
          <cell r="D12056" t="str">
            <v>DAL</v>
          </cell>
          <cell r="F12056">
            <v>14.4</v>
          </cell>
          <cell r="G12056">
            <v>8610500</v>
          </cell>
          <cell r="H12056">
            <v>2656</v>
          </cell>
        </row>
        <row r="12057">
          <cell r="A12057">
            <v>2011</v>
          </cell>
          <cell r="B12057" t="str">
            <v>Shawn Marion</v>
          </cell>
          <cell r="D12057" t="str">
            <v>DAL</v>
          </cell>
          <cell r="F12057">
            <v>17</v>
          </cell>
          <cell r="G12057">
            <v>7305500</v>
          </cell>
          <cell r="H12057">
            <v>2256</v>
          </cell>
        </row>
        <row r="12058">
          <cell r="A12058">
            <v>2011</v>
          </cell>
          <cell r="B12058" t="str">
            <v>Brendan Haywood</v>
          </cell>
          <cell r="D12058" t="str">
            <v>DAL</v>
          </cell>
          <cell r="F12058">
            <v>11.7</v>
          </cell>
          <cell r="G12058">
            <v>6900000</v>
          </cell>
          <cell r="H12058">
            <v>1332</v>
          </cell>
        </row>
        <row r="12059">
          <cell r="A12059">
            <v>2011</v>
          </cell>
          <cell r="B12059" t="str">
            <v>DeShawn Stevenson</v>
          </cell>
          <cell r="D12059" t="str">
            <v>DAL</v>
          </cell>
          <cell r="F12059">
            <v>9.8000000000000007</v>
          </cell>
          <cell r="G12059">
            <v>4151786</v>
          </cell>
          <cell r="H12059">
            <v>1159.2</v>
          </cell>
        </row>
        <row r="12060">
          <cell r="A12060">
            <v>2011</v>
          </cell>
          <cell r="B12060" t="str">
            <v>Brian Cardinal</v>
          </cell>
          <cell r="D12060" t="str">
            <v>DAL</v>
          </cell>
          <cell r="F12060">
            <v>9.6999999999999993</v>
          </cell>
          <cell r="G12060">
            <v>1352181</v>
          </cell>
          <cell r="H12060">
            <v>616</v>
          </cell>
        </row>
        <row r="12061">
          <cell r="A12061">
            <v>2011</v>
          </cell>
          <cell r="B12061" t="str">
            <v>Rodrigue Beaubois</v>
          </cell>
          <cell r="D12061" t="str">
            <v>DAL</v>
          </cell>
          <cell r="F12061">
            <v>11.4</v>
          </cell>
          <cell r="G12061">
            <v>1156080</v>
          </cell>
          <cell r="H12061">
            <v>495.59999999999997</v>
          </cell>
        </row>
        <row r="12062">
          <cell r="A12062">
            <v>2011</v>
          </cell>
          <cell r="B12062" t="str">
            <v>Dominique Jones</v>
          </cell>
          <cell r="D12062" t="str">
            <v>DAL</v>
          </cell>
          <cell r="F12062">
            <v>10.6</v>
          </cell>
          <cell r="G12062">
            <v>1110120</v>
          </cell>
          <cell r="H12062">
            <v>135</v>
          </cell>
        </row>
        <row r="12063">
          <cell r="A12063">
            <v>2011</v>
          </cell>
          <cell r="B12063" t="str">
            <v>Ian Mahinmi</v>
          </cell>
          <cell r="D12063" t="str">
            <v>DAL</v>
          </cell>
          <cell r="F12063">
            <v>13.7</v>
          </cell>
          <cell r="G12063">
            <v>762196</v>
          </cell>
          <cell r="H12063">
            <v>487.19999999999993</v>
          </cell>
        </row>
        <row r="12064">
          <cell r="A12064">
            <v>2011</v>
          </cell>
          <cell r="B12064" t="str">
            <v>J.J. Barea</v>
          </cell>
          <cell r="D12064" t="str">
            <v>DAL</v>
          </cell>
          <cell r="F12064">
            <v>14.8</v>
          </cell>
          <cell r="H12064">
            <v>1668.6000000000001</v>
          </cell>
        </row>
        <row r="12065">
          <cell r="A12065">
            <v>2011</v>
          </cell>
          <cell r="B12065" t="str">
            <v>Kenyon Martin</v>
          </cell>
          <cell r="D12065" t="str">
            <v>DEN</v>
          </cell>
          <cell r="F12065">
            <v>14.1</v>
          </cell>
          <cell r="G12065">
            <v>16545454</v>
          </cell>
          <cell r="H12065">
            <v>1233.5999999999999</v>
          </cell>
        </row>
        <row r="12066">
          <cell r="A12066">
            <v>2011</v>
          </cell>
          <cell r="B12066" t="str">
            <v>J.R. Smith</v>
          </cell>
          <cell r="D12066" t="str">
            <v>DEN</v>
          </cell>
          <cell r="F12066">
            <v>16.399999999999999</v>
          </cell>
          <cell r="G12066">
            <v>6757851</v>
          </cell>
          <cell r="H12066">
            <v>1967.1</v>
          </cell>
        </row>
        <row r="12067">
          <cell r="A12067">
            <v>2011</v>
          </cell>
          <cell r="B12067" t="str">
            <v>Al Harrington</v>
          </cell>
          <cell r="D12067" t="str">
            <v>DEN</v>
          </cell>
          <cell r="F12067">
            <v>12.3</v>
          </cell>
          <cell r="G12067">
            <v>5765000</v>
          </cell>
          <cell r="H12067">
            <v>1664.4</v>
          </cell>
        </row>
        <row r="12068">
          <cell r="A12068">
            <v>2011</v>
          </cell>
          <cell r="B12068" t="str">
            <v>Chris Andersen</v>
          </cell>
          <cell r="D12068" t="str">
            <v>DEN</v>
          </cell>
          <cell r="F12068">
            <v>19</v>
          </cell>
          <cell r="G12068">
            <v>4533300</v>
          </cell>
          <cell r="H12068">
            <v>733.5</v>
          </cell>
        </row>
        <row r="12069">
          <cell r="A12069">
            <v>2011</v>
          </cell>
          <cell r="B12069" t="str">
            <v>Arron Afflalo</v>
          </cell>
          <cell r="D12069" t="str">
            <v>DEN</v>
          </cell>
          <cell r="F12069">
            <v>13.6</v>
          </cell>
          <cell r="G12069">
            <v>1959577</v>
          </cell>
          <cell r="H12069">
            <v>2325.3000000000002</v>
          </cell>
        </row>
        <row r="12070">
          <cell r="A12070">
            <v>2011</v>
          </cell>
          <cell r="B12070" t="str">
            <v>Ty Lawson</v>
          </cell>
          <cell r="D12070" t="str">
            <v>DEN</v>
          </cell>
          <cell r="F12070">
            <v>17.899999999999999</v>
          </cell>
          <cell r="G12070">
            <v>1546560</v>
          </cell>
          <cell r="H12070">
            <v>2104</v>
          </cell>
        </row>
        <row r="12071">
          <cell r="A12071">
            <v>2011</v>
          </cell>
          <cell r="B12071" t="str">
            <v>Melvin Ely</v>
          </cell>
          <cell r="D12071" t="str">
            <v>DEN</v>
          </cell>
          <cell r="F12071">
            <v>8.3000000000000007</v>
          </cell>
          <cell r="G12071">
            <v>1223166</v>
          </cell>
          <cell r="H12071">
            <v>366</v>
          </cell>
        </row>
        <row r="12072">
          <cell r="A12072">
            <v>2011</v>
          </cell>
          <cell r="B12072" t="str">
            <v>Gary Forbes</v>
          </cell>
          <cell r="D12072" t="str">
            <v>DEN</v>
          </cell>
          <cell r="F12072">
            <v>11.7</v>
          </cell>
          <cell r="G12072">
            <v>473604</v>
          </cell>
          <cell r="H12072">
            <v>793.8</v>
          </cell>
        </row>
        <row r="12073">
          <cell r="A12073">
            <v>2011</v>
          </cell>
          <cell r="B12073" t="str">
            <v>Nene Hilario</v>
          </cell>
          <cell r="D12073" t="str">
            <v>DEN</v>
          </cell>
          <cell r="F12073">
            <v>20.399999999999999</v>
          </cell>
          <cell r="H12073">
            <v>2287.5</v>
          </cell>
        </row>
        <row r="12074">
          <cell r="A12074">
            <v>2011</v>
          </cell>
          <cell r="B12074" t="str">
            <v>Ben Wallace</v>
          </cell>
          <cell r="D12074" t="str">
            <v>DET</v>
          </cell>
          <cell r="F12074">
            <v>12.3</v>
          </cell>
          <cell r="H12074">
            <v>1236.5999999999999</v>
          </cell>
        </row>
        <row r="12075">
          <cell r="A12075">
            <v>2011</v>
          </cell>
          <cell r="B12075" t="str">
            <v>DaJuan Summers</v>
          </cell>
          <cell r="D12075" t="str">
            <v>DET</v>
          </cell>
          <cell r="F12075">
            <v>4.4000000000000004</v>
          </cell>
          <cell r="H12075">
            <v>198</v>
          </cell>
        </row>
        <row r="12076">
          <cell r="A12076">
            <v>2011</v>
          </cell>
          <cell r="B12076" t="str">
            <v>Chris Wilcox</v>
          </cell>
          <cell r="D12076" t="str">
            <v>DET</v>
          </cell>
          <cell r="F12076">
            <v>18</v>
          </cell>
          <cell r="H12076">
            <v>997.5</v>
          </cell>
        </row>
        <row r="12077">
          <cell r="A12077">
            <v>2011</v>
          </cell>
          <cell r="B12077" t="str">
            <v>Tracy McGrady</v>
          </cell>
          <cell r="D12077" t="str">
            <v>DET</v>
          </cell>
          <cell r="F12077">
            <v>14.9</v>
          </cell>
          <cell r="H12077">
            <v>1684.8</v>
          </cell>
        </row>
        <row r="12078">
          <cell r="A12078">
            <v>2011</v>
          </cell>
          <cell r="B12078" t="str">
            <v>Will Bynum</v>
          </cell>
          <cell r="D12078" t="str">
            <v>DET</v>
          </cell>
          <cell r="F12078">
            <v>15.2</v>
          </cell>
          <cell r="H12078">
            <v>1122.3999999999999</v>
          </cell>
        </row>
        <row r="12079">
          <cell r="A12079">
            <v>2011</v>
          </cell>
          <cell r="B12079" t="str">
            <v>Austin Daye</v>
          </cell>
          <cell r="D12079" t="str">
            <v>DET</v>
          </cell>
          <cell r="F12079">
            <v>13</v>
          </cell>
          <cell r="H12079">
            <v>1447.2</v>
          </cell>
        </row>
        <row r="12080">
          <cell r="A12080">
            <v>2011</v>
          </cell>
          <cell r="B12080" t="str">
            <v>Richard Hamilton</v>
          </cell>
          <cell r="D12080" t="str">
            <v>DET</v>
          </cell>
          <cell r="F12080">
            <v>15.8</v>
          </cell>
          <cell r="H12080">
            <v>1496</v>
          </cell>
        </row>
        <row r="12081">
          <cell r="A12081">
            <v>2011</v>
          </cell>
          <cell r="B12081" t="str">
            <v>Rodney Stuckey</v>
          </cell>
          <cell r="D12081" t="str">
            <v>DET</v>
          </cell>
          <cell r="F12081">
            <v>18.399999999999999</v>
          </cell>
          <cell r="H12081">
            <v>2184</v>
          </cell>
        </row>
        <row r="12082">
          <cell r="A12082">
            <v>2011</v>
          </cell>
          <cell r="B12082" t="str">
            <v>Ben Gordon</v>
          </cell>
          <cell r="D12082" t="str">
            <v>DET</v>
          </cell>
          <cell r="F12082">
            <v>12.4</v>
          </cell>
          <cell r="H12082">
            <v>2132</v>
          </cell>
        </row>
        <row r="12083">
          <cell r="A12083">
            <v>2011</v>
          </cell>
          <cell r="B12083" t="str">
            <v>Tayshaun Prince</v>
          </cell>
          <cell r="D12083" t="str">
            <v>DET</v>
          </cell>
          <cell r="F12083">
            <v>15.1</v>
          </cell>
          <cell r="H12083">
            <v>2558.3999999999996</v>
          </cell>
        </row>
        <row r="12084">
          <cell r="A12084">
            <v>2011</v>
          </cell>
          <cell r="B12084" t="str">
            <v>Charlie Villanueva</v>
          </cell>
          <cell r="D12084" t="str">
            <v>DET</v>
          </cell>
          <cell r="F12084">
            <v>15.9</v>
          </cell>
          <cell r="H12084">
            <v>1664.3999999999999</v>
          </cell>
        </row>
        <row r="12085">
          <cell r="A12085">
            <v>2011</v>
          </cell>
          <cell r="B12085" t="str">
            <v>Greg Monroe</v>
          </cell>
          <cell r="D12085" t="str">
            <v>DET</v>
          </cell>
          <cell r="F12085">
            <v>18</v>
          </cell>
          <cell r="H12085">
            <v>2224</v>
          </cell>
        </row>
        <row r="12086">
          <cell r="A12086">
            <v>2011</v>
          </cell>
          <cell r="B12086" t="str">
            <v>Jason Maxiell</v>
          </cell>
          <cell r="D12086" t="str">
            <v>DET</v>
          </cell>
          <cell r="F12086">
            <v>9.4</v>
          </cell>
          <cell r="H12086">
            <v>929.1</v>
          </cell>
        </row>
        <row r="12087">
          <cell r="A12087">
            <v>2011</v>
          </cell>
          <cell r="B12087" t="str">
            <v>Monta Ellis</v>
          </cell>
          <cell r="D12087" t="str">
            <v>GSW</v>
          </cell>
          <cell r="F12087">
            <v>18.600000000000001</v>
          </cell>
          <cell r="G12087">
            <v>11000000</v>
          </cell>
          <cell r="H12087">
            <v>3224</v>
          </cell>
        </row>
        <row r="12088">
          <cell r="A12088">
            <v>2011</v>
          </cell>
          <cell r="B12088" t="str">
            <v>David Lee</v>
          </cell>
          <cell r="D12088" t="str">
            <v>GSW</v>
          </cell>
          <cell r="F12088">
            <v>17.8</v>
          </cell>
          <cell r="G12088">
            <v>10800000</v>
          </cell>
          <cell r="H12088">
            <v>2635.3</v>
          </cell>
        </row>
        <row r="12089">
          <cell r="A12089">
            <v>2011</v>
          </cell>
          <cell r="B12089" t="str">
            <v>Andris Biedrins</v>
          </cell>
          <cell r="D12089" t="str">
            <v>GSW</v>
          </cell>
          <cell r="F12089">
            <v>12.1</v>
          </cell>
          <cell r="G12089">
            <v>9000000</v>
          </cell>
          <cell r="H12089">
            <v>1398.3</v>
          </cell>
        </row>
        <row r="12090">
          <cell r="A12090">
            <v>2011</v>
          </cell>
          <cell r="B12090" t="str">
            <v>Vladimir Radmanović</v>
          </cell>
          <cell r="D12090" t="str">
            <v>GSW</v>
          </cell>
          <cell r="F12090">
            <v>12.6</v>
          </cell>
          <cell r="G12090">
            <v>6883800</v>
          </cell>
          <cell r="H12090">
            <v>1169.2</v>
          </cell>
        </row>
        <row r="12091">
          <cell r="A12091">
            <v>2011</v>
          </cell>
          <cell r="B12091" t="str">
            <v>Charlie Bell</v>
          </cell>
          <cell r="D12091" t="str">
            <v>GSW</v>
          </cell>
          <cell r="F12091">
            <v>4.7</v>
          </cell>
          <cell r="G12091">
            <v>4447792</v>
          </cell>
          <cell r="H12091">
            <v>171</v>
          </cell>
        </row>
        <row r="12092">
          <cell r="A12092">
            <v>2011</v>
          </cell>
          <cell r="B12092" t="str">
            <v>Dorell Wright</v>
          </cell>
          <cell r="D12092" t="str">
            <v>GSW</v>
          </cell>
          <cell r="F12092">
            <v>15</v>
          </cell>
          <cell r="G12092">
            <v>3500000</v>
          </cell>
          <cell r="H12092">
            <v>3148.7999999999997</v>
          </cell>
        </row>
        <row r="12093">
          <cell r="A12093">
            <v>2011</v>
          </cell>
          <cell r="B12093" t="str">
            <v>Ekpe Udoh</v>
          </cell>
          <cell r="D12093" t="str">
            <v>GSW</v>
          </cell>
          <cell r="F12093">
            <v>9.6999999999999993</v>
          </cell>
          <cell r="G12093">
            <v>3065040</v>
          </cell>
          <cell r="H12093">
            <v>1032.4000000000001</v>
          </cell>
        </row>
        <row r="12094">
          <cell r="A12094">
            <v>2011</v>
          </cell>
          <cell r="B12094" t="str">
            <v>Stephen Curry</v>
          </cell>
          <cell r="D12094" t="str">
            <v>GSW</v>
          </cell>
          <cell r="F12094">
            <v>19.399999999999999</v>
          </cell>
          <cell r="G12094">
            <v>2913840</v>
          </cell>
          <cell r="H12094">
            <v>2486.4</v>
          </cell>
        </row>
        <row r="12095">
          <cell r="A12095">
            <v>2011</v>
          </cell>
          <cell r="B12095" t="str">
            <v>Reggie Williams</v>
          </cell>
          <cell r="D12095" t="str">
            <v>GSW</v>
          </cell>
          <cell r="F12095">
            <v>14.9</v>
          </cell>
          <cell r="G12095">
            <v>762195</v>
          </cell>
          <cell r="H12095">
            <v>1624</v>
          </cell>
        </row>
        <row r="12096">
          <cell r="A12096">
            <v>2011</v>
          </cell>
          <cell r="B12096" t="str">
            <v>Jeremy Lin</v>
          </cell>
          <cell r="D12096" t="str">
            <v>GSW</v>
          </cell>
          <cell r="F12096">
            <v>14.8</v>
          </cell>
          <cell r="G12096">
            <v>473604</v>
          </cell>
          <cell r="H12096">
            <v>284.20000000000005</v>
          </cell>
        </row>
        <row r="12097">
          <cell r="A12097">
            <v>2011</v>
          </cell>
          <cell r="B12097" t="str">
            <v>Jeff Adrien</v>
          </cell>
          <cell r="D12097" t="str">
            <v>GSW</v>
          </cell>
          <cell r="F12097">
            <v>11.3</v>
          </cell>
          <cell r="G12097">
            <v>342666</v>
          </cell>
          <cell r="H12097">
            <v>195.5</v>
          </cell>
        </row>
        <row r="12098">
          <cell r="A12098">
            <v>2011</v>
          </cell>
          <cell r="B12098" t="str">
            <v>Lou Amundson</v>
          </cell>
          <cell r="D12098" t="str">
            <v>GSW</v>
          </cell>
          <cell r="F12098">
            <v>11.5</v>
          </cell>
          <cell r="H12098">
            <v>690</v>
          </cell>
        </row>
        <row r="12099">
          <cell r="A12099">
            <v>2011</v>
          </cell>
          <cell r="B12099" t="str">
            <v>Yao Ming*</v>
          </cell>
          <cell r="D12099" t="str">
            <v>HOU</v>
          </cell>
          <cell r="F12099">
            <v>19.8</v>
          </cell>
          <cell r="G12099">
            <v>17686100</v>
          </cell>
          <cell r="H12099">
            <v>91</v>
          </cell>
        </row>
        <row r="12100">
          <cell r="A12100">
            <v>2011</v>
          </cell>
          <cell r="B12100" t="str">
            <v>Kevin Martin</v>
          </cell>
          <cell r="D12100" t="str">
            <v>HOU</v>
          </cell>
          <cell r="F12100">
            <v>21.4</v>
          </cell>
          <cell r="G12100">
            <v>11100005</v>
          </cell>
          <cell r="H12100">
            <v>2600</v>
          </cell>
        </row>
        <row r="12101">
          <cell r="A12101">
            <v>2011</v>
          </cell>
          <cell r="B12101" t="str">
            <v>Luis Scola</v>
          </cell>
          <cell r="D12101" t="str">
            <v>HOU</v>
          </cell>
          <cell r="F12101">
            <v>18.399999999999999</v>
          </cell>
          <cell r="G12101">
            <v>7775378</v>
          </cell>
          <cell r="H12101">
            <v>2412.4</v>
          </cell>
        </row>
        <row r="12102">
          <cell r="A12102">
            <v>2011</v>
          </cell>
          <cell r="B12102" t="str">
            <v>Kyle Lowry</v>
          </cell>
          <cell r="D12102" t="str">
            <v>HOU</v>
          </cell>
          <cell r="F12102">
            <v>16.5</v>
          </cell>
          <cell r="G12102">
            <v>5750000</v>
          </cell>
          <cell r="H12102">
            <v>2565</v>
          </cell>
        </row>
        <row r="12103">
          <cell r="A12103">
            <v>2011</v>
          </cell>
          <cell r="B12103" t="str">
            <v>Brad Miller</v>
          </cell>
          <cell r="D12103" t="str">
            <v>HOU</v>
          </cell>
          <cell r="F12103">
            <v>16.3</v>
          </cell>
          <cell r="G12103">
            <v>4400000</v>
          </cell>
          <cell r="H12103">
            <v>1013.9999999999999</v>
          </cell>
        </row>
        <row r="12104">
          <cell r="A12104">
            <v>2011</v>
          </cell>
          <cell r="B12104" t="str">
            <v>Jordan Hill</v>
          </cell>
          <cell r="D12104" t="str">
            <v>HOU</v>
          </cell>
          <cell r="F12104">
            <v>13</v>
          </cell>
          <cell r="G12104">
            <v>2669520</v>
          </cell>
          <cell r="H12104">
            <v>1123.2</v>
          </cell>
        </row>
        <row r="12105">
          <cell r="A12105">
            <v>2011</v>
          </cell>
          <cell r="B12105" t="str">
            <v>Chuck Hayes</v>
          </cell>
          <cell r="D12105" t="str">
            <v>HOU</v>
          </cell>
          <cell r="F12105">
            <v>16.2</v>
          </cell>
          <cell r="G12105">
            <v>1972500</v>
          </cell>
          <cell r="H12105">
            <v>2079.4</v>
          </cell>
        </row>
        <row r="12106">
          <cell r="A12106">
            <v>2011</v>
          </cell>
          <cell r="B12106" t="str">
            <v>Patrick Patterson</v>
          </cell>
          <cell r="D12106" t="str">
            <v>HOU</v>
          </cell>
          <cell r="F12106">
            <v>16.7</v>
          </cell>
          <cell r="G12106">
            <v>1823280</v>
          </cell>
          <cell r="H12106">
            <v>868.4</v>
          </cell>
        </row>
        <row r="12107">
          <cell r="A12107">
            <v>2011</v>
          </cell>
          <cell r="B12107" t="str">
            <v>Courtney Lee</v>
          </cell>
          <cell r="D12107" t="str">
            <v>HOU</v>
          </cell>
          <cell r="F12107">
            <v>12.6</v>
          </cell>
          <cell r="G12107">
            <v>1409040</v>
          </cell>
          <cell r="H12107">
            <v>1725.3</v>
          </cell>
        </row>
        <row r="12108">
          <cell r="A12108">
            <v>2011</v>
          </cell>
          <cell r="B12108" t="str">
            <v>Chase Budinger</v>
          </cell>
          <cell r="D12108" t="str">
            <v>HOU</v>
          </cell>
          <cell r="F12108">
            <v>14.2</v>
          </cell>
          <cell r="G12108">
            <v>780871</v>
          </cell>
          <cell r="H12108">
            <v>1739.4</v>
          </cell>
        </row>
        <row r="12109">
          <cell r="A12109">
            <v>2011</v>
          </cell>
          <cell r="B12109" t="str">
            <v>Mike Harris</v>
          </cell>
          <cell r="D12109" t="str">
            <v>HOU</v>
          </cell>
          <cell r="F12109">
            <v>17.899999999999999</v>
          </cell>
          <cell r="H12109">
            <v>16</v>
          </cell>
        </row>
        <row r="12110">
          <cell r="A12110">
            <v>2011</v>
          </cell>
          <cell r="B12110" t="str">
            <v>Danny Granger</v>
          </cell>
          <cell r="D12110" t="str">
            <v>IND</v>
          </cell>
          <cell r="F12110">
            <v>17.8</v>
          </cell>
          <cell r="G12110">
            <v>10973202</v>
          </cell>
          <cell r="H12110">
            <v>2765</v>
          </cell>
        </row>
        <row r="12111">
          <cell r="A12111">
            <v>2011</v>
          </cell>
          <cell r="B12111" t="str">
            <v>Mike Dunleavy</v>
          </cell>
          <cell r="D12111" t="str">
            <v>IND</v>
          </cell>
          <cell r="F12111">
            <v>14.6</v>
          </cell>
          <cell r="G12111">
            <v>10561984</v>
          </cell>
          <cell r="H12111">
            <v>1683.6000000000001</v>
          </cell>
        </row>
        <row r="12112">
          <cell r="A12112">
            <v>2011</v>
          </cell>
          <cell r="B12112" t="str">
            <v>T.J. Ford</v>
          </cell>
          <cell r="D12112" t="str">
            <v>IND</v>
          </cell>
          <cell r="F12112">
            <v>9.9</v>
          </cell>
          <cell r="G12112">
            <v>8500000</v>
          </cell>
          <cell r="H12112">
            <v>774.9</v>
          </cell>
        </row>
        <row r="12113">
          <cell r="A12113">
            <v>2011</v>
          </cell>
          <cell r="B12113" t="str">
            <v>James Posey</v>
          </cell>
          <cell r="D12113" t="str">
            <v>IND</v>
          </cell>
          <cell r="F12113">
            <v>7.5</v>
          </cell>
          <cell r="G12113">
            <v>7148800</v>
          </cell>
          <cell r="H12113">
            <v>837.90000000000009</v>
          </cell>
        </row>
        <row r="12114">
          <cell r="A12114">
            <v>2011</v>
          </cell>
          <cell r="B12114" t="str">
            <v>Jeff Foster</v>
          </cell>
          <cell r="D12114" t="str">
            <v>IND</v>
          </cell>
          <cell r="F12114">
            <v>14.3</v>
          </cell>
          <cell r="G12114">
            <v>6655000</v>
          </cell>
          <cell r="H12114">
            <v>940.80000000000007</v>
          </cell>
        </row>
        <row r="12115">
          <cell r="A12115">
            <v>2011</v>
          </cell>
          <cell r="B12115" t="str">
            <v>Dahntay Jones</v>
          </cell>
          <cell r="D12115" t="str">
            <v>IND</v>
          </cell>
          <cell r="F12115">
            <v>13.7</v>
          </cell>
          <cell r="G12115">
            <v>2500000</v>
          </cell>
          <cell r="H12115">
            <v>589.5</v>
          </cell>
        </row>
        <row r="12116">
          <cell r="A12116">
            <v>2011</v>
          </cell>
          <cell r="B12116" t="str">
            <v>Paul George</v>
          </cell>
          <cell r="D12116" t="str">
            <v>IND</v>
          </cell>
          <cell r="F12116">
            <v>13</v>
          </cell>
          <cell r="G12116">
            <v>2238360</v>
          </cell>
          <cell r="H12116">
            <v>1262.7</v>
          </cell>
        </row>
        <row r="12117">
          <cell r="A12117">
            <v>2011</v>
          </cell>
          <cell r="B12117" t="str">
            <v>Brandon Rush</v>
          </cell>
          <cell r="D12117" t="str">
            <v>IND</v>
          </cell>
          <cell r="F12117">
            <v>10.6</v>
          </cell>
          <cell r="G12117">
            <v>2069049</v>
          </cell>
          <cell r="H12117">
            <v>1755.3999999999999</v>
          </cell>
        </row>
        <row r="12118">
          <cell r="A12118">
            <v>2011</v>
          </cell>
          <cell r="B12118" t="str">
            <v>Tyler Hansbrough</v>
          </cell>
          <cell r="D12118" t="str">
            <v>IND</v>
          </cell>
          <cell r="F12118">
            <v>16.399999999999999</v>
          </cell>
          <cell r="G12118">
            <v>1998600</v>
          </cell>
          <cell r="H12118">
            <v>1533</v>
          </cell>
        </row>
        <row r="12119">
          <cell r="A12119">
            <v>2011</v>
          </cell>
          <cell r="B12119" t="str">
            <v>Roy Hibbert</v>
          </cell>
          <cell r="D12119" t="str">
            <v>IND</v>
          </cell>
          <cell r="F12119">
            <v>15.9</v>
          </cell>
          <cell r="G12119">
            <v>1685280</v>
          </cell>
          <cell r="H12119">
            <v>2243.6999999999998</v>
          </cell>
        </row>
        <row r="12120">
          <cell r="A12120">
            <v>2011</v>
          </cell>
          <cell r="B12120" t="str">
            <v>Solomon Jones</v>
          </cell>
          <cell r="D12120" t="str">
            <v>IND</v>
          </cell>
          <cell r="F12120">
            <v>8.5</v>
          </cell>
          <cell r="G12120">
            <v>1500000</v>
          </cell>
          <cell r="H12120">
            <v>526.5</v>
          </cell>
        </row>
        <row r="12121">
          <cell r="A12121">
            <v>2011</v>
          </cell>
          <cell r="B12121" t="str">
            <v>Darren Collison</v>
          </cell>
          <cell r="D12121" t="str">
            <v>IND</v>
          </cell>
          <cell r="F12121">
            <v>15.6</v>
          </cell>
          <cell r="G12121">
            <v>1361040</v>
          </cell>
          <cell r="H12121">
            <v>2362.1</v>
          </cell>
        </row>
        <row r="12122">
          <cell r="A12122">
            <v>2011</v>
          </cell>
          <cell r="B12122" t="str">
            <v>Josh McRoberts</v>
          </cell>
          <cell r="D12122" t="str">
            <v>IND</v>
          </cell>
          <cell r="F12122">
            <v>16</v>
          </cell>
          <cell r="G12122">
            <v>885120</v>
          </cell>
          <cell r="H12122">
            <v>1598.3999999999999</v>
          </cell>
        </row>
        <row r="12123">
          <cell r="A12123">
            <v>2011</v>
          </cell>
          <cell r="B12123" t="str">
            <v>A.J. Price</v>
          </cell>
          <cell r="D12123" t="str">
            <v>IND</v>
          </cell>
          <cell r="F12123">
            <v>10.7</v>
          </cell>
          <cell r="G12123">
            <v>762195</v>
          </cell>
          <cell r="H12123">
            <v>795</v>
          </cell>
        </row>
        <row r="12124">
          <cell r="A12124">
            <v>2011</v>
          </cell>
          <cell r="B12124" t="str">
            <v>Lance Stephenson</v>
          </cell>
          <cell r="D12124" t="str">
            <v>IND</v>
          </cell>
          <cell r="F12124">
            <v>5.5</v>
          </cell>
          <cell r="G12124">
            <v>750000</v>
          </cell>
          <cell r="H12124">
            <v>115.19999999999999</v>
          </cell>
        </row>
        <row r="12125">
          <cell r="A12125">
            <v>2011</v>
          </cell>
          <cell r="B12125" t="str">
            <v>Chris Kaman</v>
          </cell>
          <cell r="D12125" t="str">
            <v>LAC</v>
          </cell>
          <cell r="F12125">
            <v>15.7</v>
          </cell>
          <cell r="G12125">
            <v>11800000</v>
          </cell>
          <cell r="H12125">
            <v>838.4</v>
          </cell>
        </row>
        <row r="12126">
          <cell r="A12126">
            <v>2011</v>
          </cell>
          <cell r="B12126" t="str">
            <v>Blake Griffin</v>
          </cell>
          <cell r="D12126" t="str">
            <v>LAC</v>
          </cell>
          <cell r="F12126">
            <v>21.9</v>
          </cell>
          <cell r="G12126">
            <v>5357280</v>
          </cell>
          <cell r="H12126">
            <v>3116</v>
          </cell>
        </row>
        <row r="12127">
          <cell r="A12127">
            <v>2011</v>
          </cell>
          <cell r="B12127" t="str">
            <v>Randy Foye</v>
          </cell>
          <cell r="D12127" t="str">
            <v>LAC</v>
          </cell>
          <cell r="F12127">
            <v>11.4</v>
          </cell>
          <cell r="G12127">
            <v>4250000</v>
          </cell>
          <cell r="H12127">
            <v>1549.8000000000002</v>
          </cell>
        </row>
        <row r="12128">
          <cell r="A12128">
            <v>2011</v>
          </cell>
          <cell r="B12128" t="str">
            <v>Ryan Gomes</v>
          </cell>
          <cell r="D12128" t="str">
            <v>LAC</v>
          </cell>
          <cell r="F12128">
            <v>9</v>
          </cell>
          <cell r="G12128">
            <v>4000000</v>
          </cell>
          <cell r="H12128">
            <v>2097.6</v>
          </cell>
        </row>
        <row r="12129">
          <cell r="A12129">
            <v>2011</v>
          </cell>
          <cell r="B12129" t="str">
            <v>Eric Gordon</v>
          </cell>
          <cell r="D12129" t="str">
            <v>LAC</v>
          </cell>
          <cell r="F12129">
            <v>18.5</v>
          </cell>
          <cell r="G12129">
            <v>3016680</v>
          </cell>
          <cell r="H12129">
            <v>2111.2000000000003</v>
          </cell>
        </row>
        <row r="12130">
          <cell r="A12130">
            <v>2011</v>
          </cell>
          <cell r="B12130" t="str">
            <v>Al-Farouq Aminu</v>
          </cell>
          <cell r="D12130" t="str">
            <v>LAC</v>
          </cell>
          <cell r="F12130">
            <v>9.6</v>
          </cell>
          <cell r="G12130">
            <v>2563320</v>
          </cell>
          <cell r="H12130">
            <v>1449.8999999999999</v>
          </cell>
        </row>
        <row r="12131">
          <cell r="A12131">
            <v>2011</v>
          </cell>
          <cell r="B12131" t="str">
            <v>Craig Smith</v>
          </cell>
          <cell r="D12131" t="str">
            <v>LAC</v>
          </cell>
          <cell r="F12131">
            <v>15.4</v>
          </cell>
          <cell r="G12131">
            <v>2300000</v>
          </cell>
          <cell r="H12131">
            <v>585.59999999999991</v>
          </cell>
        </row>
        <row r="12132">
          <cell r="A12132">
            <v>2011</v>
          </cell>
          <cell r="B12132" t="str">
            <v>Eric Bledsoe</v>
          </cell>
          <cell r="D12132" t="str">
            <v>LAC</v>
          </cell>
          <cell r="F12132">
            <v>10.8</v>
          </cell>
          <cell r="G12132">
            <v>1485000</v>
          </cell>
          <cell r="H12132">
            <v>1838.7</v>
          </cell>
        </row>
        <row r="12133">
          <cell r="A12133">
            <v>2011</v>
          </cell>
          <cell r="B12133" t="str">
            <v>Brian Cook</v>
          </cell>
          <cell r="D12133" t="str">
            <v>LAC</v>
          </cell>
          <cell r="F12133">
            <v>11.6</v>
          </cell>
          <cell r="G12133">
            <v>1146337</v>
          </cell>
          <cell r="H12133">
            <v>448</v>
          </cell>
        </row>
        <row r="12134">
          <cell r="A12134">
            <v>2011</v>
          </cell>
          <cell r="B12134" t="str">
            <v>DeAndre Jordan</v>
          </cell>
          <cell r="D12134" t="str">
            <v>LAC</v>
          </cell>
          <cell r="F12134">
            <v>14.8</v>
          </cell>
          <cell r="G12134">
            <v>854389</v>
          </cell>
          <cell r="H12134">
            <v>2048</v>
          </cell>
        </row>
        <row r="12135">
          <cell r="A12135">
            <v>2011</v>
          </cell>
          <cell r="B12135" t="str">
            <v>Ike Diogu</v>
          </cell>
          <cell r="D12135" t="str">
            <v>LAC</v>
          </cell>
          <cell r="F12135">
            <v>13.7</v>
          </cell>
          <cell r="G12135">
            <v>608772</v>
          </cell>
          <cell r="H12135">
            <v>471.59999999999997</v>
          </cell>
        </row>
        <row r="12136">
          <cell r="A12136">
            <v>2011</v>
          </cell>
          <cell r="B12136" t="str">
            <v>Willie Warren</v>
          </cell>
          <cell r="D12136" t="str">
            <v>LAC</v>
          </cell>
          <cell r="F12136">
            <v>10.8</v>
          </cell>
          <cell r="G12136">
            <v>500000</v>
          </cell>
          <cell r="H12136">
            <v>134.9</v>
          </cell>
        </row>
        <row r="12137">
          <cell r="A12137">
            <v>2011</v>
          </cell>
          <cell r="B12137" t="str">
            <v>Kobe Bryant</v>
          </cell>
          <cell r="D12137" t="str">
            <v>LAL</v>
          </cell>
          <cell r="F12137">
            <v>23.9</v>
          </cell>
          <cell r="G12137">
            <v>24806250</v>
          </cell>
          <cell r="H12137">
            <v>2779.7999999999997</v>
          </cell>
        </row>
        <row r="12138">
          <cell r="A12138">
            <v>2011</v>
          </cell>
          <cell r="B12138" t="str">
            <v>Pau Gasol</v>
          </cell>
          <cell r="D12138" t="str">
            <v>LAL</v>
          </cell>
          <cell r="F12138">
            <v>23.3</v>
          </cell>
          <cell r="G12138">
            <v>17823000</v>
          </cell>
          <cell r="H12138">
            <v>3034</v>
          </cell>
        </row>
        <row r="12139">
          <cell r="A12139">
            <v>2011</v>
          </cell>
          <cell r="B12139" t="str">
            <v>Andrew Bynum</v>
          </cell>
          <cell r="D12139" t="str">
            <v>LAL</v>
          </cell>
          <cell r="F12139">
            <v>21.1</v>
          </cell>
          <cell r="G12139">
            <v>13700000</v>
          </cell>
          <cell r="H12139">
            <v>1501.2</v>
          </cell>
        </row>
        <row r="12140">
          <cell r="A12140">
            <v>2011</v>
          </cell>
          <cell r="B12140" t="str">
            <v>Lamar Odom</v>
          </cell>
          <cell r="D12140" t="str">
            <v>LAL</v>
          </cell>
          <cell r="F12140">
            <v>19.399999999999999</v>
          </cell>
          <cell r="G12140">
            <v>8200000</v>
          </cell>
          <cell r="H12140">
            <v>2640.4</v>
          </cell>
        </row>
        <row r="12141">
          <cell r="A12141">
            <v>2011</v>
          </cell>
          <cell r="B12141" t="str">
            <v>Luke Walton</v>
          </cell>
          <cell r="D12141" t="str">
            <v>LAL</v>
          </cell>
          <cell r="F12141">
            <v>5.0999999999999996</v>
          </cell>
          <cell r="G12141">
            <v>5260000</v>
          </cell>
          <cell r="H12141">
            <v>486</v>
          </cell>
        </row>
        <row r="12142">
          <cell r="A12142">
            <v>2011</v>
          </cell>
          <cell r="B12142" t="str">
            <v>Steve Blake</v>
          </cell>
          <cell r="D12142" t="str">
            <v>LAL</v>
          </cell>
          <cell r="F12142">
            <v>7.5</v>
          </cell>
          <cell r="G12142">
            <v>4000000</v>
          </cell>
          <cell r="H12142">
            <v>1580</v>
          </cell>
        </row>
        <row r="12143">
          <cell r="A12143">
            <v>2011</v>
          </cell>
          <cell r="B12143" t="str">
            <v>Derek Fisher</v>
          </cell>
          <cell r="D12143" t="str">
            <v>LAL</v>
          </cell>
          <cell r="F12143">
            <v>8.9</v>
          </cell>
          <cell r="G12143">
            <v>3700000</v>
          </cell>
          <cell r="H12143">
            <v>2296</v>
          </cell>
        </row>
        <row r="12144">
          <cell r="A12144">
            <v>2011</v>
          </cell>
          <cell r="B12144" t="str">
            <v>Shannon Brown</v>
          </cell>
          <cell r="D12144" t="str">
            <v>LAL</v>
          </cell>
          <cell r="F12144">
            <v>13.6</v>
          </cell>
          <cell r="G12144">
            <v>2200000</v>
          </cell>
          <cell r="H12144">
            <v>1566.2</v>
          </cell>
        </row>
        <row r="12145">
          <cell r="A12145">
            <v>2011</v>
          </cell>
          <cell r="B12145" t="str">
            <v>Matt Barnes</v>
          </cell>
          <cell r="D12145" t="str">
            <v>LAL</v>
          </cell>
          <cell r="F12145">
            <v>14.6</v>
          </cell>
          <cell r="G12145">
            <v>1765000</v>
          </cell>
          <cell r="H12145">
            <v>1017.5999999999999</v>
          </cell>
        </row>
        <row r="12146">
          <cell r="A12146">
            <v>2011</v>
          </cell>
          <cell r="B12146" t="str">
            <v>Theo Ratliff</v>
          </cell>
          <cell r="D12146" t="str">
            <v>LAL</v>
          </cell>
          <cell r="F12146">
            <v>4.4000000000000004</v>
          </cell>
          <cell r="G12146">
            <v>1352181</v>
          </cell>
          <cell r="H12146">
            <v>71</v>
          </cell>
        </row>
        <row r="12147">
          <cell r="A12147">
            <v>2011</v>
          </cell>
          <cell r="B12147" t="str">
            <v>Devin Ebanks</v>
          </cell>
          <cell r="D12147" t="str">
            <v>LAL</v>
          </cell>
          <cell r="F12147">
            <v>19.399999999999999</v>
          </cell>
          <cell r="G12147">
            <v>473604</v>
          </cell>
          <cell r="H12147">
            <v>118</v>
          </cell>
        </row>
        <row r="12148">
          <cell r="A12148">
            <v>2011</v>
          </cell>
          <cell r="B12148" t="str">
            <v>Derrick Caracter</v>
          </cell>
          <cell r="D12148" t="str">
            <v>LAL</v>
          </cell>
          <cell r="F12148">
            <v>10</v>
          </cell>
          <cell r="G12148">
            <v>473604</v>
          </cell>
          <cell r="H12148">
            <v>213.20000000000002</v>
          </cell>
        </row>
        <row r="12149">
          <cell r="A12149">
            <v>2011</v>
          </cell>
          <cell r="B12149" t="str">
            <v>Metta World</v>
          </cell>
          <cell r="D12149" t="str">
            <v>LAL</v>
          </cell>
          <cell r="F12149">
            <v>11.2</v>
          </cell>
          <cell r="H12149">
            <v>2410.7999999999997</v>
          </cell>
        </row>
        <row r="12150">
          <cell r="A12150">
            <v>2011</v>
          </cell>
          <cell r="B12150" t="str">
            <v>Zach Randolph</v>
          </cell>
          <cell r="D12150" t="str">
            <v>MEM</v>
          </cell>
          <cell r="F12150">
            <v>22.6</v>
          </cell>
          <cell r="G12150">
            <v>17666666</v>
          </cell>
          <cell r="H12150">
            <v>2722.5</v>
          </cell>
        </row>
        <row r="12151">
          <cell r="A12151">
            <v>2011</v>
          </cell>
          <cell r="B12151" t="str">
            <v>Rudy Gay</v>
          </cell>
          <cell r="D12151" t="str">
            <v>MEM</v>
          </cell>
          <cell r="F12151">
            <v>17.8</v>
          </cell>
          <cell r="G12151">
            <v>13603750</v>
          </cell>
          <cell r="H12151">
            <v>2154.6</v>
          </cell>
        </row>
        <row r="12152">
          <cell r="A12152">
            <v>2011</v>
          </cell>
          <cell r="B12152" t="str">
            <v>Mike Conley</v>
          </cell>
          <cell r="D12152" t="str">
            <v>MEM</v>
          </cell>
          <cell r="F12152">
            <v>15.9</v>
          </cell>
          <cell r="G12152">
            <v>4913007</v>
          </cell>
          <cell r="H12152">
            <v>2875.5</v>
          </cell>
        </row>
        <row r="12153">
          <cell r="A12153">
            <v>2011</v>
          </cell>
          <cell r="B12153" t="str">
            <v>O.J. Mayo</v>
          </cell>
          <cell r="D12153" t="str">
            <v>MEM</v>
          </cell>
          <cell r="F12153">
            <v>12.6</v>
          </cell>
          <cell r="G12153">
            <v>4456200</v>
          </cell>
          <cell r="H12153">
            <v>1867.3</v>
          </cell>
        </row>
        <row r="12154">
          <cell r="A12154">
            <v>2011</v>
          </cell>
          <cell r="B12154" t="str">
            <v>Marc Gasol</v>
          </cell>
          <cell r="D12154" t="str">
            <v>MEM</v>
          </cell>
          <cell r="F12154">
            <v>16.8</v>
          </cell>
          <cell r="G12154">
            <v>3480000</v>
          </cell>
          <cell r="H12154">
            <v>2583.9</v>
          </cell>
        </row>
        <row r="12155">
          <cell r="A12155">
            <v>2011</v>
          </cell>
          <cell r="B12155" t="str">
            <v>Tony Allen</v>
          </cell>
          <cell r="D12155" t="str">
            <v>MEM</v>
          </cell>
          <cell r="F12155">
            <v>18.3</v>
          </cell>
          <cell r="G12155">
            <v>3000000</v>
          </cell>
          <cell r="H12155">
            <v>1497.6000000000001</v>
          </cell>
        </row>
        <row r="12156">
          <cell r="A12156">
            <v>2011</v>
          </cell>
          <cell r="B12156" t="str">
            <v>Xavier Henry</v>
          </cell>
          <cell r="D12156" t="str">
            <v>MEM</v>
          </cell>
          <cell r="F12156">
            <v>7</v>
          </cell>
          <cell r="G12156">
            <v>2020200</v>
          </cell>
          <cell r="H12156">
            <v>528.20000000000005</v>
          </cell>
        </row>
        <row r="12157">
          <cell r="A12157">
            <v>2011</v>
          </cell>
          <cell r="B12157" t="str">
            <v>Hamed Haddadi</v>
          </cell>
          <cell r="D12157" t="str">
            <v>MEM</v>
          </cell>
          <cell r="F12157">
            <v>19.7</v>
          </cell>
          <cell r="G12157">
            <v>1600000</v>
          </cell>
          <cell r="H12157">
            <v>167.4</v>
          </cell>
        </row>
        <row r="12158">
          <cell r="A12158">
            <v>2011</v>
          </cell>
          <cell r="B12158" t="str">
            <v>Darrell Arthur</v>
          </cell>
          <cell r="D12158" t="str">
            <v>MEM</v>
          </cell>
          <cell r="F12158">
            <v>15.7</v>
          </cell>
          <cell r="G12158">
            <v>1123680</v>
          </cell>
          <cell r="H12158">
            <v>1608</v>
          </cell>
        </row>
        <row r="12159">
          <cell r="A12159">
            <v>2011</v>
          </cell>
          <cell r="B12159" t="str">
            <v>Greivis Vasquez</v>
          </cell>
          <cell r="D12159" t="str">
            <v>MEM</v>
          </cell>
          <cell r="F12159">
            <v>9.4</v>
          </cell>
          <cell r="G12159">
            <v>1035960</v>
          </cell>
          <cell r="H12159">
            <v>861</v>
          </cell>
        </row>
        <row r="12160">
          <cell r="A12160">
            <v>2011</v>
          </cell>
          <cell r="B12160" t="str">
            <v>Sam Young</v>
          </cell>
          <cell r="D12160" t="str">
            <v>MEM</v>
          </cell>
          <cell r="F12160">
            <v>12.5</v>
          </cell>
          <cell r="G12160">
            <v>886000</v>
          </cell>
          <cell r="H12160">
            <v>1575.6</v>
          </cell>
        </row>
        <row r="12161">
          <cell r="A12161">
            <v>2011</v>
          </cell>
          <cell r="B12161" t="str">
            <v>LeBron James</v>
          </cell>
          <cell r="D12161" t="str">
            <v>MIA</v>
          </cell>
          <cell r="F12161">
            <v>27.3</v>
          </cell>
          <cell r="H12161">
            <v>3065.2</v>
          </cell>
        </row>
        <row r="12162">
          <cell r="A12162">
            <v>2011</v>
          </cell>
          <cell r="B12162" t="str">
            <v>Juwan Howard</v>
          </cell>
          <cell r="D12162" t="str">
            <v>MIA</v>
          </cell>
          <cell r="F12162">
            <v>8.4</v>
          </cell>
          <cell r="H12162">
            <v>592.80000000000007</v>
          </cell>
        </row>
        <row r="12163">
          <cell r="A12163">
            <v>2011</v>
          </cell>
          <cell r="B12163" t="str">
            <v>Jerry Stackhouse</v>
          </cell>
          <cell r="D12163" t="str">
            <v>MIA</v>
          </cell>
          <cell r="F12163">
            <v>6</v>
          </cell>
          <cell r="H12163">
            <v>49.699999999999996</v>
          </cell>
        </row>
        <row r="12164">
          <cell r="A12164">
            <v>2011</v>
          </cell>
          <cell r="B12164" t="str">
            <v>James Jones</v>
          </cell>
          <cell r="D12164" t="str">
            <v>MIA</v>
          </cell>
          <cell r="F12164">
            <v>11.1</v>
          </cell>
          <cell r="H12164">
            <v>1547.1000000000001</v>
          </cell>
        </row>
        <row r="12165">
          <cell r="A12165">
            <v>2011</v>
          </cell>
          <cell r="B12165" t="str">
            <v>Erick Dampier</v>
          </cell>
          <cell r="D12165" t="str">
            <v>MIA</v>
          </cell>
          <cell r="F12165">
            <v>9.6999999999999993</v>
          </cell>
          <cell r="H12165">
            <v>816</v>
          </cell>
        </row>
        <row r="12166">
          <cell r="A12166">
            <v>2011</v>
          </cell>
          <cell r="B12166" t="str">
            <v>Jamaal Magloire</v>
          </cell>
          <cell r="D12166" t="str">
            <v>MIA</v>
          </cell>
          <cell r="F12166">
            <v>12.7</v>
          </cell>
          <cell r="H12166">
            <v>158.4</v>
          </cell>
        </row>
        <row r="12167">
          <cell r="A12167">
            <v>2011</v>
          </cell>
          <cell r="B12167" t="str">
            <v>Zydrunas Ilgauskas</v>
          </cell>
          <cell r="D12167" t="str">
            <v>MIA</v>
          </cell>
          <cell r="F12167">
            <v>12.8</v>
          </cell>
          <cell r="H12167">
            <v>1144.8</v>
          </cell>
        </row>
        <row r="12168">
          <cell r="A12168">
            <v>2011</v>
          </cell>
          <cell r="B12168" t="str">
            <v>Eddie House</v>
          </cell>
          <cell r="D12168" t="str">
            <v>MIA</v>
          </cell>
          <cell r="F12168">
            <v>11.9</v>
          </cell>
          <cell r="H12168">
            <v>980</v>
          </cell>
        </row>
        <row r="12169">
          <cell r="A12169">
            <v>2011</v>
          </cell>
          <cell r="B12169" t="str">
            <v>Mario Chalmers</v>
          </cell>
          <cell r="D12169" t="str">
            <v>MIA</v>
          </cell>
          <cell r="F12169">
            <v>10.3</v>
          </cell>
          <cell r="H12169">
            <v>1582</v>
          </cell>
        </row>
        <row r="12170">
          <cell r="A12170">
            <v>2011</v>
          </cell>
          <cell r="B12170" t="str">
            <v>Joel Anthony</v>
          </cell>
          <cell r="D12170" t="str">
            <v>MIA</v>
          </cell>
          <cell r="F12170">
            <v>7.3</v>
          </cell>
          <cell r="H12170">
            <v>1462.5</v>
          </cell>
        </row>
        <row r="12171">
          <cell r="A12171">
            <v>2011</v>
          </cell>
          <cell r="B12171" t="str">
            <v>Dwyane Wade</v>
          </cell>
          <cell r="D12171" t="str">
            <v>MIA</v>
          </cell>
          <cell r="F12171">
            <v>25.6</v>
          </cell>
          <cell r="H12171">
            <v>2819.6</v>
          </cell>
        </row>
        <row r="12172">
          <cell r="A12172">
            <v>2011</v>
          </cell>
          <cell r="B12172" t="str">
            <v>Chris Bosh</v>
          </cell>
          <cell r="D12172" t="str">
            <v>MIA</v>
          </cell>
          <cell r="F12172">
            <v>19.399999999999999</v>
          </cell>
          <cell r="H12172">
            <v>2795.1</v>
          </cell>
        </row>
        <row r="12173">
          <cell r="A12173">
            <v>2011</v>
          </cell>
          <cell r="B12173" t="str">
            <v>Udonis Haslem</v>
          </cell>
          <cell r="D12173" t="str">
            <v>MIA</v>
          </cell>
          <cell r="F12173">
            <v>12.7</v>
          </cell>
          <cell r="H12173">
            <v>344.5</v>
          </cell>
        </row>
        <row r="12174">
          <cell r="A12174">
            <v>2011</v>
          </cell>
          <cell r="B12174" t="str">
            <v>Mike Miller</v>
          </cell>
          <cell r="D12174" t="str">
            <v>MIA</v>
          </cell>
          <cell r="F12174">
            <v>9.6999999999999993</v>
          </cell>
          <cell r="H12174">
            <v>836.4</v>
          </cell>
        </row>
        <row r="12175">
          <cell r="A12175">
            <v>2011</v>
          </cell>
          <cell r="B12175" t="str">
            <v>Michael Redd</v>
          </cell>
          <cell r="D12175" t="str">
            <v>MIL</v>
          </cell>
          <cell r="F12175">
            <v>9.6999999999999993</v>
          </cell>
          <cell r="G12175">
            <v>18300000</v>
          </cell>
          <cell r="H12175">
            <v>134</v>
          </cell>
        </row>
        <row r="12176">
          <cell r="A12176">
            <v>2011</v>
          </cell>
          <cell r="B12176" t="str">
            <v>Andrew Bogut</v>
          </cell>
          <cell r="D12176" t="str">
            <v>MIL</v>
          </cell>
          <cell r="F12176">
            <v>16.7</v>
          </cell>
          <cell r="G12176">
            <v>11000000</v>
          </cell>
          <cell r="H12176">
            <v>2294.5</v>
          </cell>
        </row>
        <row r="12177">
          <cell r="A12177">
            <v>2011</v>
          </cell>
          <cell r="B12177" t="str">
            <v>Corey Maggette</v>
          </cell>
          <cell r="D12177" t="str">
            <v>MIL</v>
          </cell>
          <cell r="F12177">
            <v>15.8</v>
          </cell>
          <cell r="G12177">
            <v>9600000</v>
          </cell>
          <cell r="H12177">
            <v>1400.3</v>
          </cell>
        </row>
        <row r="12178">
          <cell r="A12178">
            <v>2011</v>
          </cell>
          <cell r="B12178" t="str">
            <v>John Salmons</v>
          </cell>
          <cell r="D12178" t="str">
            <v>MIL</v>
          </cell>
          <cell r="F12178">
            <v>12.8</v>
          </cell>
          <cell r="G12178">
            <v>8000000</v>
          </cell>
          <cell r="H12178">
            <v>2555</v>
          </cell>
        </row>
        <row r="12179">
          <cell r="A12179">
            <v>2011</v>
          </cell>
          <cell r="B12179" t="str">
            <v>Drew Gooden</v>
          </cell>
          <cell r="D12179" t="str">
            <v>MIL</v>
          </cell>
          <cell r="F12179">
            <v>15.9</v>
          </cell>
          <cell r="G12179">
            <v>5760000</v>
          </cell>
          <cell r="H12179">
            <v>861</v>
          </cell>
        </row>
        <row r="12180">
          <cell r="A12180">
            <v>2011</v>
          </cell>
          <cell r="B12180" t="str">
            <v>Carlos Delfino</v>
          </cell>
          <cell r="D12180" t="str">
            <v>MIL</v>
          </cell>
          <cell r="F12180">
            <v>13.1</v>
          </cell>
          <cell r="G12180">
            <v>3500000</v>
          </cell>
          <cell r="H12180">
            <v>1587.6</v>
          </cell>
        </row>
        <row r="12181">
          <cell r="A12181">
            <v>2011</v>
          </cell>
          <cell r="B12181" t="str">
            <v>Brandon Jennings</v>
          </cell>
          <cell r="D12181" t="str">
            <v>MIL</v>
          </cell>
          <cell r="F12181">
            <v>15.6</v>
          </cell>
          <cell r="G12181">
            <v>2331120</v>
          </cell>
          <cell r="H12181">
            <v>2167.1999999999998</v>
          </cell>
        </row>
        <row r="12182">
          <cell r="A12182">
            <v>2011</v>
          </cell>
          <cell r="B12182" t="str">
            <v>Ersan Ilyasova</v>
          </cell>
          <cell r="D12182" t="str">
            <v>MIL</v>
          </cell>
          <cell r="F12182">
            <v>14.3</v>
          </cell>
          <cell r="G12182">
            <v>2320500</v>
          </cell>
          <cell r="H12182">
            <v>1506</v>
          </cell>
        </row>
        <row r="12183">
          <cell r="A12183">
            <v>2011</v>
          </cell>
          <cell r="B12183" t="str">
            <v>Keyon Dooling</v>
          </cell>
          <cell r="D12183" t="str">
            <v>MIL</v>
          </cell>
          <cell r="F12183">
            <v>11.3</v>
          </cell>
          <cell r="G12183">
            <v>2000000</v>
          </cell>
          <cell r="H12183">
            <v>1760</v>
          </cell>
        </row>
        <row r="12184">
          <cell r="A12184">
            <v>2011</v>
          </cell>
          <cell r="B12184" t="str">
            <v>Larry Sanders</v>
          </cell>
          <cell r="D12184" t="str">
            <v>MIL</v>
          </cell>
          <cell r="F12184">
            <v>11</v>
          </cell>
          <cell r="G12184">
            <v>1731960</v>
          </cell>
          <cell r="H12184">
            <v>870</v>
          </cell>
        </row>
        <row r="12185">
          <cell r="A12185">
            <v>2011</v>
          </cell>
          <cell r="B12185" t="str">
            <v>Earl Boykins</v>
          </cell>
          <cell r="D12185" t="str">
            <v>MIL</v>
          </cell>
          <cell r="F12185">
            <v>17.600000000000001</v>
          </cell>
          <cell r="G12185">
            <v>1352181</v>
          </cell>
          <cell r="H12185">
            <v>860.69999999999993</v>
          </cell>
        </row>
        <row r="12186">
          <cell r="A12186">
            <v>2011</v>
          </cell>
          <cell r="B12186" t="str">
            <v>Jon Brockman</v>
          </cell>
          <cell r="D12186" t="str">
            <v>MIL</v>
          </cell>
          <cell r="F12186">
            <v>9.6</v>
          </cell>
          <cell r="G12186">
            <v>1000000</v>
          </cell>
          <cell r="H12186">
            <v>674.09999999999991</v>
          </cell>
        </row>
        <row r="12187">
          <cell r="A12187">
            <v>2011</v>
          </cell>
          <cell r="B12187" t="str">
            <v>Chris Douglas-Roberts</v>
          </cell>
          <cell r="D12187" t="str">
            <v>MIL</v>
          </cell>
          <cell r="F12187">
            <v>11.5</v>
          </cell>
          <cell r="G12187">
            <v>854389</v>
          </cell>
          <cell r="H12187">
            <v>884.40000000000009</v>
          </cell>
        </row>
        <row r="12188">
          <cell r="A12188">
            <v>2011</v>
          </cell>
          <cell r="B12188" t="str">
            <v>Luc Mbah</v>
          </cell>
          <cell r="D12188" t="str">
            <v>MIL</v>
          </cell>
          <cell r="F12188">
            <v>11.5</v>
          </cell>
          <cell r="H12188">
            <v>2093.5</v>
          </cell>
        </row>
        <row r="12189">
          <cell r="A12189">
            <v>2011</v>
          </cell>
          <cell r="B12189" t="str">
            <v>Michael Beasley</v>
          </cell>
          <cell r="D12189" t="str">
            <v>MIN</v>
          </cell>
          <cell r="F12189">
            <v>15.5</v>
          </cell>
          <cell r="G12189">
            <v>4962240</v>
          </cell>
          <cell r="H12189">
            <v>2357.8999999999996</v>
          </cell>
        </row>
        <row r="12190">
          <cell r="A12190">
            <v>2011</v>
          </cell>
          <cell r="B12190" t="str">
            <v>Martell Webster</v>
          </cell>
          <cell r="D12190" t="str">
            <v>MIN</v>
          </cell>
          <cell r="F12190">
            <v>12.4</v>
          </cell>
          <cell r="G12190">
            <v>4800000</v>
          </cell>
          <cell r="H12190">
            <v>1094.8</v>
          </cell>
        </row>
        <row r="12191">
          <cell r="A12191">
            <v>2011</v>
          </cell>
          <cell r="B12191" t="str">
            <v>Darko Miličić</v>
          </cell>
          <cell r="D12191" t="str">
            <v>MIN</v>
          </cell>
          <cell r="F12191">
            <v>12.2</v>
          </cell>
          <cell r="G12191">
            <v>4325000</v>
          </cell>
          <cell r="H12191">
            <v>1683.6</v>
          </cell>
        </row>
        <row r="12192">
          <cell r="A12192">
            <v>2011</v>
          </cell>
          <cell r="B12192" t="str">
            <v>Nikola Pekovic</v>
          </cell>
          <cell r="D12192" t="str">
            <v>MIN</v>
          </cell>
          <cell r="F12192">
            <v>11.2</v>
          </cell>
          <cell r="G12192">
            <v>4000000</v>
          </cell>
          <cell r="H12192">
            <v>884</v>
          </cell>
        </row>
        <row r="12193">
          <cell r="A12193">
            <v>2011</v>
          </cell>
          <cell r="B12193" t="str">
            <v>Luke Ridnour</v>
          </cell>
          <cell r="D12193" t="str">
            <v>MIN</v>
          </cell>
          <cell r="F12193">
            <v>15</v>
          </cell>
          <cell r="G12193">
            <v>4000000</v>
          </cell>
          <cell r="H12193">
            <v>2158.4</v>
          </cell>
        </row>
        <row r="12194">
          <cell r="A12194">
            <v>2011</v>
          </cell>
          <cell r="B12194" t="str">
            <v>Wesley Johnson</v>
          </cell>
          <cell r="D12194" t="str">
            <v>MIN</v>
          </cell>
          <cell r="F12194">
            <v>10.199999999999999</v>
          </cell>
          <cell r="G12194">
            <v>3726600</v>
          </cell>
          <cell r="H12194">
            <v>2069.7999999999997</v>
          </cell>
        </row>
        <row r="12195">
          <cell r="A12195">
            <v>2011</v>
          </cell>
          <cell r="B12195" t="str">
            <v>Kevin Love</v>
          </cell>
          <cell r="D12195" t="str">
            <v>MIN</v>
          </cell>
          <cell r="F12195">
            <v>24.3</v>
          </cell>
          <cell r="G12195">
            <v>3638280</v>
          </cell>
          <cell r="H12195">
            <v>2613.3999999999996</v>
          </cell>
        </row>
        <row r="12196">
          <cell r="A12196">
            <v>2011</v>
          </cell>
          <cell r="B12196" t="str">
            <v>Jonny Flynn</v>
          </cell>
          <cell r="D12196" t="str">
            <v>MIN</v>
          </cell>
          <cell r="F12196">
            <v>7.1</v>
          </cell>
          <cell r="G12196">
            <v>3192000</v>
          </cell>
          <cell r="H12196">
            <v>980.5</v>
          </cell>
        </row>
        <row r="12197">
          <cell r="A12197">
            <v>2011</v>
          </cell>
          <cell r="B12197" t="str">
            <v>Sebastian Telfair</v>
          </cell>
          <cell r="D12197" t="str">
            <v>MIN</v>
          </cell>
          <cell r="F12197">
            <v>10.5</v>
          </cell>
          <cell r="G12197">
            <v>2700000</v>
          </cell>
          <cell r="H12197">
            <v>710.4</v>
          </cell>
        </row>
        <row r="12198">
          <cell r="A12198">
            <v>2011</v>
          </cell>
          <cell r="B12198" t="str">
            <v>Anthony Tolliver</v>
          </cell>
          <cell r="D12198" t="str">
            <v>MIN</v>
          </cell>
          <cell r="F12198">
            <v>13.3</v>
          </cell>
          <cell r="G12198">
            <v>2200000</v>
          </cell>
          <cell r="H12198">
            <v>1365</v>
          </cell>
        </row>
        <row r="12199">
          <cell r="A12199">
            <v>2011</v>
          </cell>
          <cell r="B12199" t="str">
            <v>Wayne Ellington</v>
          </cell>
          <cell r="D12199" t="str">
            <v>MIN</v>
          </cell>
          <cell r="F12199">
            <v>8.6</v>
          </cell>
          <cell r="G12199">
            <v>1078800</v>
          </cell>
          <cell r="H12199">
            <v>1178</v>
          </cell>
        </row>
        <row r="12200">
          <cell r="A12200">
            <v>2011</v>
          </cell>
          <cell r="B12200" t="str">
            <v>Lazar Hayward</v>
          </cell>
          <cell r="D12200" t="str">
            <v>MIN</v>
          </cell>
          <cell r="F12200">
            <v>10.8</v>
          </cell>
          <cell r="G12200">
            <v>1020960</v>
          </cell>
          <cell r="H12200">
            <v>420</v>
          </cell>
        </row>
        <row r="12201">
          <cell r="A12201">
            <v>2011</v>
          </cell>
          <cell r="B12201" t="str">
            <v>Maurice Ager</v>
          </cell>
          <cell r="D12201" t="str">
            <v>MIN</v>
          </cell>
          <cell r="F12201">
            <v>10.1</v>
          </cell>
          <cell r="G12201">
            <v>83305</v>
          </cell>
          <cell r="H12201">
            <v>29.2</v>
          </cell>
        </row>
        <row r="12202">
          <cell r="A12202">
            <v>2011</v>
          </cell>
          <cell r="B12202" t="str">
            <v>Travis Outlaw</v>
          </cell>
          <cell r="D12202" t="str">
            <v>NJN</v>
          </cell>
          <cell r="F12202">
            <v>8.8000000000000007</v>
          </cell>
          <cell r="G12202">
            <v>7000000</v>
          </cell>
          <cell r="H12202">
            <v>2361.6</v>
          </cell>
        </row>
        <row r="12203">
          <cell r="A12203">
            <v>2011</v>
          </cell>
          <cell r="B12203" t="str">
            <v>Anthony Morrow</v>
          </cell>
          <cell r="D12203" t="str">
            <v>NJN</v>
          </cell>
          <cell r="F12203">
            <v>12.1</v>
          </cell>
          <cell r="G12203">
            <v>4000000</v>
          </cell>
          <cell r="H12203">
            <v>1856</v>
          </cell>
        </row>
        <row r="12204">
          <cell r="A12204">
            <v>2011</v>
          </cell>
          <cell r="B12204" t="str">
            <v>Jordan Farmar</v>
          </cell>
          <cell r="D12204" t="str">
            <v>NJN</v>
          </cell>
          <cell r="F12204">
            <v>14.1</v>
          </cell>
          <cell r="G12204">
            <v>3750000</v>
          </cell>
          <cell r="H12204">
            <v>1795.8000000000002</v>
          </cell>
        </row>
        <row r="12205">
          <cell r="A12205">
            <v>2011</v>
          </cell>
          <cell r="B12205" t="str">
            <v>Johan Petro</v>
          </cell>
          <cell r="D12205" t="str">
            <v>NJN</v>
          </cell>
          <cell r="F12205">
            <v>9.9</v>
          </cell>
          <cell r="G12205">
            <v>3250000</v>
          </cell>
          <cell r="H12205">
            <v>893.19999999999993</v>
          </cell>
        </row>
        <row r="12206">
          <cell r="A12206">
            <v>2011</v>
          </cell>
          <cell r="B12206" t="str">
            <v>Kris Humphries</v>
          </cell>
          <cell r="D12206" t="str">
            <v>NJN</v>
          </cell>
          <cell r="F12206">
            <v>17.8</v>
          </cell>
          <cell r="G12206">
            <v>3200000</v>
          </cell>
          <cell r="H12206">
            <v>2064.6</v>
          </cell>
        </row>
        <row r="12207">
          <cell r="A12207">
            <v>2011</v>
          </cell>
          <cell r="B12207" t="str">
            <v>Brook Lopez</v>
          </cell>
          <cell r="D12207" t="str">
            <v>NJN</v>
          </cell>
          <cell r="F12207">
            <v>19.3</v>
          </cell>
          <cell r="G12207">
            <v>2413320</v>
          </cell>
          <cell r="H12207">
            <v>2886.4</v>
          </cell>
        </row>
        <row r="12208">
          <cell r="A12208">
            <v>2011</v>
          </cell>
          <cell r="B12208" t="str">
            <v>Damion James</v>
          </cell>
          <cell r="D12208" t="str">
            <v>NJN</v>
          </cell>
          <cell r="F12208">
            <v>10.1</v>
          </cell>
          <cell r="G12208">
            <v>1156320</v>
          </cell>
          <cell r="H12208">
            <v>402.50000000000006</v>
          </cell>
        </row>
        <row r="12209">
          <cell r="A12209">
            <v>2011</v>
          </cell>
          <cell r="B12209" t="str">
            <v>Quinton Ross</v>
          </cell>
          <cell r="D12209" t="str">
            <v>NJN</v>
          </cell>
          <cell r="F12209">
            <v>3.7</v>
          </cell>
          <cell r="G12209">
            <v>1146337</v>
          </cell>
          <cell r="H12209">
            <v>352.8</v>
          </cell>
        </row>
        <row r="12210">
          <cell r="A12210">
            <v>2011</v>
          </cell>
          <cell r="B12210" t="str">
            <v>Stephen Graham</v>
          </cell>
          <cell r="D12210" t="str">
            <v>NJN</v>
          </cell>
          <cell r="F12210">
            <v>4.4000000000000004</v>
          </cell>
          <cell r="G12210">
            <v>992680</v>
          </cell>
          <cell r="H12210">
            <v>961.7</v>
          </cell>
        </row>
        <row r="12211">
          <cell r="A12211">
            <v>2011</v>
          </cell>
          <cell r="B12211" t="str">
            <v>Ben Uzoh</v>
          </cell>
          <cell r="D12211" t="str">
            <v>NJN</v>
          </cell>
          <cell r="F12211">
            <v>14.7</v>
          </cell>
          <cell r="G12211">
            <v>473604</v>
          </cell>
          <cell r="H12211">
            <v>436.8</v>
          </cell>
        </row>
        <row r="12212">
          <cell r="A12212">
            <v>2011</v>
          </cell>
          <cell r="B12212" t="str">
            <v>Orien Greene</v>
          </cell>
          <cell r="D12212" t="str">
            <v>NJN</v>
          </cell>
          <cell r="F12212">
            <v>33</v>
          </cell>
          <cell r="G12212">
            <v>52066</v>
          </cell>
          <cell r="H12212">
            <v>5.0999999999999996</v>
          </cell>
        </row>
        <row r="12213">
          <cell r="A12213">
            <v>2011</v>
          </cell>
          <cell r="B12213" t="str">
            <v>Mario West</v>
          </cell>
          <cell r="D12213" t="str">
            <v>NJN</v>
          </cell>
          <cell r="F12213">
            <v>9.1</v>
          </cell>
          <cell r="H12213">
            <v>115.80000000000001</v>
          </cell>
        </row>
        <row r="12214">
          <cell r="A12214">
            <v>2011</v>
          </cell>
          <cell r="B12214" t="str">
            <v>Chris Paul</v>
          </cell>
          <cell r="D12214" t="str">
            <v>NOH</v>
          </cell>
          <cell r="F12214">
            <v>23.7</v>
          </cell>
          <cell r="G12214">
            <v>14940153</v>
          </cell>
          <cell r="H12214">
            <v>2880</v>
          </cell>
        </row>
        <row r="12215">
          <cell r="A12215">
            <v>2011</v>
          </cell>
          <cell r="B12215" t="str">
            <v>Emeka Okafor</v>
          </cell>
          <cell r="D12215" t="str">
            <v>NOH</v>
          </cell>
          <cell r="F12215">
            <v>16</v>
          </cell>
          <cell r="G12215">
            <v>11495000</v>
          </cell>
          <cell r="H12215">
            <v>2289.6</v>
          </cell>
        </row>
        <row r="12216">
          <cell r="A12216">
            <v>2011</v>
          </cell>
          <cell r="B12216" t="str">
            <v>David West</v>
          </cell>
          <cell r="D12216" t="str">
            <v>NOH</v>
          </cell>
          <cell r="F12216">
            <v>20.399999999999999</v>
          </cell>
          <cell r="G12216">
            <v>8287500</v>
          </cell>
          <cell r="H12216">
            <v>2450</v>
          </cell>
        </row>
        <row r="12217">
          <cell r="A12217">
            <v>2011</v>
          </cell>
          <cell r="B12217" t="str">
            <v>Trevor Ariza</v>
          </cell>
          <cell r="D12217" t="str">
            <v>NOH</v>
          </cell>
          <cell r="F12217">
            <v>11.3</v>
          </cell>
          <cell r="G12217">
            <v>6322320</v>
          </cell>
          <cell r="H12217">
            <v>2602.5</v>
          </cell>
        </row>
        <row r="12218">
          <cell r="A12218">
            <v>2011</v>
          </cell>
          <cell r="B12218" t="str">
            <v>Willie Green</v>
          </cell>
          <cell r="D12218" t="str">
            <v>NOH</v>
          </cell>
          <cell r="F12218">
            <v>10.8</v>
          </cell>
          <cell r="G12218">
            <v>3976000</v>
          </cell>
          <cell r="H12218">
            <v>1670.8999999999999</v>
          </cell>
        </row>
        <row r="12219">
          <cell r="A12219">
            <v>2011</v>
          </cell>
          <cell r="B12219" t="str">
            <v>Marco Belinelli</v>
          </cell>
          <cell r="D12219" t="str">
            <v>NOH</v>
          </cell>
          <cell r="F12219">
            <v>12.1</v>
          </cell>
          <cell r="G12219">
            <v>2380270</v>
          </cell>
          <cell r="H12219">
            <v>1960</v>
          </cell>
        </row>
        <row r="12220">
          <cell r="A12220">
            <v>2011</v>
          </cell>
          <cell r="B12220" t="str">
            <v>Jason Smith</v>
          </cell>
          <cell r="D12220" t="str">
            <v>NOH</v>
          </cell>
          <cell r="F12220">
            <v>10.8</v>
          </cell>
          <cell r="G12220">
            <v>2187913</v>
          </cell>
          <cell r="H12220">
            <v>1101.1000000000001</v>
          </cell>
        </row>
        <row r="12221">
          <cell r="A12221">
            <v>2011</v>
          </cell>
          <cell r="B12221" t="str">
            <v>Quincy Pondexter</v>
          </cell>
          <cell r="D12221" t="str">
            <v>NOH</v>
          </cell>
          <cell r="F12221">
            <v>8.5</v>
          </cell>
          <cell r="G12221">
            <v>1073280</v>
          </cell>
          <cell r="H12221">
            <v>732.6</v>
          </cell>
        </row>
        <row r="12222">
          <cell r="A12222">
            <v>2011</v>
          </cell>
          <cell r="B12222" t="str">
            <v>D.J. Mbenga</v>
          </cell>
          <cell r="D12222" t="str">
            <v>NOH</v>
          </cell>
          <cell r="F12222">
            <v>9.6999999999999993</v>
          </cell>
          <cell r="G12222">
            <v>1069509</v>
          </cell>
          <cell r="H12222">
            <v>328</v>
          </cell>
        </row>
        <row r="12223">
          <cell r="A12223">
            <v>2011</v>
          </cell>
          <cell r="B12223" t="str">
            <v>Aaron Gray</v>
          </cell>
          <cell r="D12223" t="str">
            <v>NOH</v>
          </cell>
          <cell r="F12223">
            <v>11</v>
          </cell>
          <cell r="G12223">
            <v>1028840</v>
          </cell>
          <cell r="H12223">
            <v>533</v>
          </cell>
        </row>
        <row r="12224">
          <cell r="A12224">
            <v>2011</v>
          </cell>
          <cell r="B12224" t="str">
            <v>Pops Mensah-Bonsu</v>
          </cell>
          <cell r="D12224" t="str">
            <v>NOH</v>
          </cell>
          <cell r="F12224">
            <v>-0.1</v>
          </cell>
          <cell r="G12224">
            <v>364461</v>
          </cell>
          <cell r="H12224">
            <v>35</v>
          </cell>
        </row>
        <row r="12225">
          <cell r="A12225">
            <v>2011</v>
          </cell>
          <cell r="B12225" t="str">
            <v>Patrick Ewing</v>
          </cell>
          <cell r="D12225" t="str">
            <v>NOH</v>
          </cell>
          <cell r="F12225">
            <v>0.6</v>
          </cell>
          <cell r="H12225">
            <v>18.900000000000002</v>
          </cell>
        </row>
        <row r="12226">
          <cell r="A12226">
            <v>2011</v>
          </cell>
          <cell r="B12226" t="str">
            <v>Ronny Turiaf</v>
          </cell>
          <cell r="D12226" t="str">
            <v>NYK</v>
          </cell>
          <cell r="F12226">
            <v>13.6</v>
          </cell>
          <cell r="G12226">
            <v>4000000</v>
          </cell>
          <cell r="H12226">
            <v>1139.2</v>
          </cell>
        </row>
        <row r="12227">
          <cell r="A12227">
            <v>2011</v>
          </cell>
          <cell r="B12227" t="str">
            <v>Roger Mason</v>
          </cell>
          <cell r="D12227" t="str">
            <v>NYK</v>
          </cell>
          <cell r="F12227">
            <v>7.1</v>
          </cell>
          <cell r="G12227">
            <v>1400000</v>
          </cell>
          <cell r="H12227">
            <v>319.8</v>
          </cell>
        </row>
        <row r="12228">
          <cell r="A12228">
            <v>2011</v>
          </cell>
          <cell r="B12228" t="str">
            <v>Toney Douglas</v>
          </cell>
          <cell r="D12228" t="str">
            <v>NYK</v>
          </cell>
          <cell r="F12228">
            <v>15.2</v>
          </cell>
          <cell r="G12228">
            <v>1071000</v>
          </cell>
          <cell r="H12228">
            <v>1968.3</v>
          </cell>
        </row>
        <row r="12229">
          <cell r="A12229">
            <v>2011</v>
          </cell>
          <cell r="B12229" t="str">
            <v>Shawne Williams</v>
          </cell>
          <cell r="D12229" t="str">
            <v>NYK</v>
          </cell>
          <cell r="F12229">
            <v>12.2</v>
          </cell>
          <cell r="G12229">
            <v>885210</v>
          </cell>
          <cell r="H12229">
            <v>1324.8</v>
          </cell>
        </row>
        <row r="12230">
          <cell r="A12230">
            <v>2011</v>
          </cell>
          <cell r="B12230" t="str">
            <v>Landry Fields</v>
          </cell>
          <cell r="D12230" t="str">
            <v>NYK</v>
          </cell>
          <cell r="F12230">
            <v>13.5</v>
          </cell>
          <cell r="G12230">
            <v>473604</v>
          </cell>
          <cell r="H12230">
            <v>2542</v>
          </cell>
        </row>
        <row r="12231">
          <cell r="A12231">
            <v>2011</v>
          </cell>
          <cell r="B12231" t="str">
            <v>Amar'e Stoudemire</v>
          </cell>
          <cell r="D12231" t="str">
            <v>NYK</v>
          </cell>
          <cell r="F12231">
            <v>22.7</v>
          </cell>
          <cell r="H12231">
            <v>2870.3999999999996</v>
          </cell>
        </row>
        <row r="12232">
          <cell r="A12232">
            <v>2011</v>
          </cell>
          <cell r="B12232" t="str">
            <v>Henry Walker</v>
          </cell>
          <cell r="D12232" t="str">
            <v>NYK</v>
          </cell>
          <cell r="F12232">
            <v>11.3</v>
          </cell>
          <cell r="H12232">
            <v>786.9</v>
          </cell>
        </row>
        <row r="12233">
          <cell r="A12233">
            <v>2011</v>
          </cell>
          <cell r="B12233" t="str">
            <v>Nick Collison</v>
          </cell>
          <cell r="D12233" t="str">
            <v>OKC</v>
          </cell>
          <cell r="F12233">
            <v>10.8</v>
          </cell>
          <cell r="G12233">
            <v>13250000</v>
          </cell>
          <cell r="H12233">
            <v>1526.5</v>
          </cell>
        </row>
        <row r="12234">
          <cell r="A12234">
            <v>2011</v>
          </cell>
          <cell r="B12234" t="str">
            <v>Kevin Durant</v>
          </cell>
          <cell r="D12234" t="str">
            <v>OKC</v>
          </cell>
          <cell r="F12234">
            <v>23.6</v>
          </cell>
          <cell r="G12234">
            <v>6053663</v>
          </cell>
          <cell r="H12234">
            <v>3034.2</v>
          </cell>
        </row>
        <row r="12235">
          <cell r="A12235">
            <v>2011</v>
          </cell>
          <cell r="B12235" t="str">
            <v>James Harden</v>
          </cell>
          <cell r="D12235" t="str">
            <v>OKC</v>
          </cell>
          <cell r="F12235">
            <v>16.399999999999999</v>
          </cell>
          <cell r="G12235">
            <v>4304520</v>
          </cell>
          <cell r="H12235">
            <v>2189.4</v>
          </cell>
        </row>
        <row r="12236">
          <cell r="A12236">
            <v>2011</v>
          </cell>
          <cell r="B12236" t="str">
            <v>Russell Westbrook</v>
          </cell>
          <cell r="D12236" t="str">
            <v>OKC</v>
          </cell>
          <cell r="F12236">
            <v>23.6</v>
          </cell>
          <cell r="G12236">
            <v>4017720</v>
          </cell>
          <cell r="H12236">
            <v>2845.4</v>
          </cell>
        </row>
        <row r="12237">
          <cell r="A12237">
            <v>2011</v>
          </cell>
          <cell r="B12237" t="str">
            <v>Thabo Sefolosha</v>
          </cell>
          <cell r="D12237" t="str">
            <v>OKC</v>
          </cell>
          <cell r="F12237">
            <v>10.4</v>
          </cell>
          <cell r="G12237">
            <v>3250000</v>
          </cell>
          <cell r="H12237">
            <v>2046.1</v>
          </cell>
        </row>
        <row r="12238">
          <cell r="A12238">
            <v>2011</v>
          </cell>
          <cell r="B12238" t="str">
            <v>Daequan Cook</v>
          </cell>
          <cell r="D12238" t="str">
            <v>OKC</v>
          </cell>
          <cell r="F12238">
            <v>12.8</v>
          </cell>
          <cell r="G12238">
            <v>2169857</v>
          </cell>
          <cell r="H12238">
            <v>597.70000000000005</v>
          </cell>
        </row>
        <row r="12239">
          <cell r="A12239">
            <v>2011</v>
          </cell>
          <cell r="B12239" t="str">
            <v>Cole Aldrich</v>
          </cell>
          <cell r="D12239" t="str">
            <v>OKC</v>
          </cell>
          <cell r="F12239">
            <v>7</v>
          </cell>
          <cell r="G12239">
            <v>2126520</v>
          </cell>
          <cell r="H12239">
            <v>142.20000000000002</v>
          </cell>
        </row>
        <row r="12240">
          <cell r="A12240">
            <v>2011</v>
          </cell>
          <cell r="B12240" t="str">
            <v>Eric Maynor</v>
          </cell>
          <cell r="D12240" t="str">
            <v>OKC</v>
          </cell>
          <cell r="F12240">
            <v>11.7</v>
          </cell>
          <cell r="G12240">
            <v>1417800</v>
          </cell>
          <cell r="H12240">
            <v>1197.2</v>
          </cell>
        </row>
        <row r="12241">
          <cell r="A12241">
            <v>2011</v>
          </cell>
          <cell r="B12241" t="str">
            <v>Serge Ibaka</v>
          </cell>
          <cell r="D12241" t="str">
            <v>OKC</v>
          </cell>
          <cell r="F12241">
            <v>17.7</v>
          </cell>
          <cell r="G12241">
            <v>1204200</v>
          </cell>
          <cell r="H12241">
            <v>2214</v>
          </cell>
        </row>
        <row r="12242">
          <cell r="A12242">
            <v>2011</v>
          </cell>
          <cell r="B12242" t="str">
            <v>Byron Mullens</v>
          </cell>
          <cell r="D12242" t="str">
            <v>OKC</v>
          </cell>
          <cell r="F12242">
            <v>3.5</v>
          </cell>
          <cell r="G12242">
            <v>1204200</v>
          </cell>
          <cell r="H12242">
            <v>84.5</v>
          </cell>
        </row>
        <row r="12243">
          <cell r="A12243">
            <v>2011</v>
          </cell>
          <cell r="B12243" t="str">
            <v>Royal Ivey</v>
          </cell>
          <cell r="D12243" t="str">
            <v>OKC</v>
          </cell>
          <cell r="F12243">
            <v>8.1999999999999993</v>
          </cell>
          <cell r="G12243">
            <v>1200000</v>
          </cell>
          <cell r="H12243">
            <v>155</v>
          </cell>
        </row>
        <row r="12244">
          <cell r="A12244">
            <v>2011</v>
          </cell>
          <cell r="B12244" t="str">
            <v>Morris Peterson</v>
          </cell>
          <cell r="D12244" t="str">
            <v>OKC</v>
          </cell>
          <cell r="F12244">
            <v>1.7</v>
          </cell>
          <cell r="H12244">
            <v>23.2</v>
          </cell>
        </row>
        <row r="12245">
          <cell r="A12245">
            <v>2011</v>
          </cell>
          <cell r="B12245" t="str">
            <v>Dwight Howard</v>
          </cell>
          <cell r="D12245" t="str">
            <v>ORL</v>
          </cell>
          <cell r="F12245">
            <v>26.1</v>
          </cell>
          <cell r="G12245">
            <v>16647180</v>
          </cell>
          <cell r="H12245">
            <v>2932.8</v>
          </cell>
        </row>
        <row r="12246">
          <cell r="A12246">
            <v>2011</v>
          </cell>
          <cell r="B12246" t="str">
            <v>Jameer Nelson</v>
          </cell>
          <cell r="D12246" t="str">
            <v>ORL</v>
          </cell>
          <cell r="F12246">
            <v>15.4</v>
          </cell>
          <cell r="G12246">
            <v>7800000</v>
          </cell>
          <cell r="H12246">
            <v>2318</v>
          </cell>
        </row>
        <row r="12247">
          <cell r="A12247">
            <v>2011</v>
          </cell>
          <cell r="B12247" t="str">
            <v>J.J. Redick</v>
          </cell>
          <cell r="D12247" t="str">
            <v>ORL</v>
          </cell>
          <cell r="F12247">
            <v>12.8</v>
          </cell>
          <cell r="G12247">
            <v>7250000</v>
          </cell>
          <cell r="H12247">
            <v>1510.4</v>
          </cell>
        </row>
        <row r="12248">
          <cell r="A12248">
            <v>2011</v>
          </cell>
          <cell r="B12248" t="str">
            <v>Brandon Bass</v>
          </cell>
          <cell r="D12248" t="str">
            <v>ORL</v>
          </cell>
          <cell r="F12248">
            <v>15.9</v>
          </cell>
          <cell r="G12248">
            <v>4000000</v>
          </cell>
          <cell r="H12248">
            <v>1983.6000000000001</v>
          </cell>
        </row>
        <row r="12249">
          <cell r="A12249">
            <v>2011</v>
          </cell>
          <cell r="B12249" t="str">
            <v>Chris Duhon</v>
          </cell>
          <cell r="D12249" t="str">
            <v>ORL</v>
          </cell>
          <cell r="F12249">
            <v>5.6</v>
          </cell>
          <cell r="G12249">
            <v>3500000</v>
          </cell>
          <cell r="H12249">
            <v>775.19999999999993</v>
          </cell>
        </row>
        <row r="12250">
          <cell r="A12250">
            <v>2011</v>
          </cell>
          <cell r="B12250" t="str">
            <v>Quentin Richardson</v>
          </cell>
          <cell r="D12250" t="str">
            <v>ORL</v>
          </cell>
          <cell r="F12250">
            <v>8.1</v>
          </cell>
          <cell r="G12250">
            <v>2265000</v>
          </cell>
          <cell r="H12250">
            <v>957.6</v>
          </cell>
        </row>
        <row r="12251">
          <cell r="A12251">
            <v>2011</v>
          </cell>
          <cell r="B12251" t="str">
            <v>Ryan Anderson</v>
          </cell>
          <cell r="D12251" t="str">
            <v>ORL</v>
          </cell>
          <cell r="F12251">
            <v>19</v>
          </cell>
          <cell r="G12251">
            <v>1409040</v>
          </cell>
          <cell r="H12251">
            <v>1427.2</v>
          </cell>
        </row>
        <row r="12252">
          <cell r="A12252">
            <v>2011</v>
          </cell>
          <cell r="B12252" t="str">
            <v>Malik Allen</v>
          </cell>
          <cell r="D12252" t="str">
            <v>ORL</v>
          </cell>
          <cell r="F12252">
            <v>3.3</v>
          </cell>
          <cell r="G12252">
            <v>1229255</v>
          </cell>
          <cell r="H12252">
            <v>178.20000000000002</v>
          </cell>
        </row>
        <row r="12253">
          <cell r="A12253">
            <v>2011</v>
          </cell>
          <cell r="B12253" t="str">
            <v>Elton Brand</v>
          </cell>
          <cell r="D12253" t="str">
            <v>PHI</v>
          </cell>
          <cell r="F12253">
            <v>18.5</v>
          </cell>
          <cell r="G12253">
            <v>15959099</v>
          </cell>
          <cell r="H12253">
            <v>2810.7000000000003</v>
          </cell>
        </row>
        <row r="12254">
          <cell r="A12254">
            <v>2011</v>
          </cell>
          <cell r="B12254" t="str">
            <v>Andre Iguodala</v>
          </cell>
          <cell r="D12254" t="str">
            <v>PHI</v>
          </cell>
          <cell r="F12254">
            <v>17.2</v>
          </cell>
          <cell r="G12254">
            <v>12345250</v>
          </cell>
          <cell r="H12254">
            <v>2472.2999999999997</v>
          </cell>
        </row>
        <row r="12255">
          <cell r="A12255">
            <v>2011</v>
          </cell>
          <cell r="B12255" t="str">
            <v>Andres Nocioni</v>
          </cell>
          <cell r="D12255" t="str">
            <v>PHI</v>
          </cell>
          <cell r="F12255">
            <v>10.1</v>
          </cell>
          <cell r="G12255">
            <v>6850000</v>
          </cell>
          <cell r="H12255">
            <v>928.8</v>
          </cell>
        </row>
        <row r="12256">
          <cell r="A12256">
            <v>2011</v>
          </cell>
          <cell r="B12256" t="str">
            <v>Jason Kapono</v>
          </cell>
          <cell r="D12256" t="str">
            <v>PHI</v>
          </cell>
          <cell r="F12256">
            <v>1.6</v>
          </cell>
          <cell r="G12256">
            <v>6641440</v>
          </cell>
          <cell r="H12256">
            <v>112.80000000000001</v>
          </cell>
        </row>
        <row r="12257">
          <cell r="A12257">
            <v>2011</v>
          </cell>
          <cell r="B12257" t="str">
            <v>Darius Songaila</v>
          </cell>
          <cell r="D12257" t="str">
            <v>PHI</v>
          </cell>
          <cell r="F12257">
            <v>1.2</v>
          </cell>
          <cell r="G12257">
            <v>4818000</v>
          </cell>
          <cell r="H12257">
            <v>71</v>
          </cell>
        </row>
        <row r="12258">
          <cell r="A12258">
            <v>2011</v>
          </cell>
          <cell r="B12258" t="str">
            <v>Evan Turner</v>
          </cell>
          <cell r="D12258" t="str">
            <v>PHI</v>
          </cell>
          <cell r="F12258">
            <v>10.8</v>
          </cell>
          <cell r="G12258">
            <v>4602720</v>
          </cell>
          <cell r="H12258">
            <v>1794</v>
          </cell>
        </row>
        <row r="12259">
          <cell r="A12259">
            <v>2011</v>
          </cell>
          <cell r="B12259" t="str">
            <v>Spencer Hawes</v>
          </cell>
          <cell r="D12259" t="str">
            <v>PHI</v>
          </cell>
          <cell r="F12259">
            <v>12.8</v>
          </cell>
          <cell r="G12259">
            <v>2974320</v>
          </cell>
          <cell r="H12259">
            <v>1717.2</v>
          </cell>
        </row>
        <row r="12260">
          <cell r="A12260">
            <v>2011</v>
          </cell>
          <cell r="B12260" t="str">
            <v>Thaddeus Young</v>
          </cell>
          <cell r="D12260" t="str">
            <v>PHI</v>
          </cell>
          <cell r="F12260">
            <v>18.399999999999999</v>
          </cell>
          <cell r="G12260">
            <v>2901241</v>
          </cell>
          <cell r="H12260">
            <v>2132</v>
          </cell>
        </row>
        <row r="12261">
          <cell r="A12261">
            <v>2011</v>
          </cell>
          <cell r="B12261" t="str">
            <v>Marreese Speights</v>
          </cell>
          <cell r="D12261" t="str">
            <v>PHI</v>
          </cell>
          <cell r="F12261">
            <v>15.3</v>
          </cell>
          <cell r="G12261">
            <v>1773960</v>
          </cell>
          <cell r="H12261">
            <v>736</v>
          </cell>
        </row>
        <row r="12262">
          <cell r="A12262">
            <v>2011</v>
          </cell>
          <cell r="B12262" t="str">
            <v>Jrue Holiday</v>
          </cell>
          <cell r="D12262" t="str">
            <v>PHI</v>
          </cell>
          <cell r="F12262">
            <v>15.4</v>
          </cell>
          <cell r="G12262">
            <v>1627920</v>
          </cell>
          <cell r="H12262">
            <v>2902.7999999999997</v>
          </cell>
        </row>
        <row r="12263">
          <cell r="A12263">
            <v>2011</v>
          </cell>
          <cell r="B12263" t="str">
            <v>Tony Battie</v>
          </cell>
          <cell r="D12263" t="str">
            <v>PHI</v>
          </cell>
          <cell r="F12263">
            <v>9.5</v>
          </cell>
          <cell r="G12263">
            <v>1352181</v>
          </cell>
          <cell r="H12263">
            <v>376.2</v>
          </cell>
        </row>
        <row r="12264">
          <cell r="A12264">
            <v>2011</v>
          </cell>
          <cell r="B12264" t="str">
            <v>Craig Brackins</v>
          </cell>
          <cell r="D12264" t="str">
            <v>PHI</v>
          </cell>
          <cell r="F12264">
            <v>0.1</v>
          </cell>
          <cell r="G12264">
            <v>1306920</v>
          </cell>
          <cell r="H12264">
            <v>33</v>
          </cell>
        </row>
        <row r="12265">
          <cell r="A12265">
            <v>2011</v>
          </cell>
          <cell r="B12265" t="str">
            <v>Jodie Meeks</v>
          </cell>
          <cell r="D12265" t="str">
            <v>PHI</v>
          </cell>
          <cell r="F12265">
            <v>12.6</v>
          </cell>
          <cell r="G12265">
            <v>762195</v>
          </cell>
          <cell r="H12265">
            <v>2064.6</v>
          </cell>
        </row>
        <row r="12266">
          <cell r="A12266">
            <v>2011</v>
          </cell>
          <cell r="B12266" t="str">
            <v>Lou Williams</v>
          </cell>
          <cell r="D12266" t="str">
            <v>PHI</v>
          </cell>
          <cell r="F12266">
            <v>18.899999999999999</v>
          </cell>
          <cell r="H12266">
            <v>1747.5</v>
          </cell>
        </row>
        <row r="12267">
          <cell r="A12267">
            <v>2011</v>
          </cell>
          <cell r="B12267" t="str">
            <v>Antonio Daniels</v>
          </cell>
          <cell r="D12267" t="str">
            <v>PHI</v>
          </cell>
          <cell r="F12267">
            <v>6.7</v>
          </cell>
          <cell r="H12267">
            <v>35.200000000000003</v>
          </cell>
        </row>
        <row r="12268">
          <cell r="A12268">
            <v>2011</v>
          </cell>
          <cell r="B12268" t="str">
            <v>Josh Childress</v>
          </cell>
          <cell r="D12268" t="str">
            <v>PHO</v>
          </cell>
          <cell r="F12268">
            <v>13</v>
          </cell>
          <cell r="H12268">
            <v>896.40000000000009</v>
          </cell>
        </row>
        <row r="12269">
          <cell r="A12269">
            <v>2011</v>
          </cell>
          <cell r="B12269" t="str">
            <v>Grant Hill</v>
          </cell>
          <cell r="D12269" t="str">
            <v>PHO</v>
          </cell>
          <cell r="F12269">
            <v>14.7</v>
          </cell>
          <cell r="H12269">
            <v>2408</v>
          </cell>
        </row>
        <row r="12270">
          <cell r="A12270">
            <v>2011</v>
          </cell>
          <cell r="B12270" t="str">
            <v>Zabian Dowdell</v>
          </cell>
          <cell r="D12270" t="str">
            <v>PHO</v>
          </cell>
          <cell r="F12270">
            <v>11.7</v>
          </cell>
          <cell r="H12270">
            <v>292.79999999999995</v>
          </cell>
        </row>
        <row r="12271">
          <cell r="A12271">
            <v>2011</v>
          </cell>
          <cell r="B12271" t="str">
            <v>Robin Lopez</v>
          </cell>
          <cell r="D12271" t="str">
            <v>PHO</v>
          </cell>
          <cell r="F12271">
            <v>13.9</v>
          </cell>
          <cell r="H12271">
            <v>991.6</v>
          </cell>
        </row>
        <row r="12272">
          <cell r="A12272">
            <v>2011</v>
          </cell>
          <cell r="B12272" t="str">
            <v>Garret Siler</v>
          </cell>
          <cell r="D12272" t="str">
            <v>PHO</v>
          </cell>
          <cell r="F12272">
            <v>13.5</v>
          </cell>
          <cell r="H12272">
            <v>100.8</v>
          </cell>
        </row>
        <row r="12273">
          <cell r="A12273">
            <v>2011</v>
          </cell>
          <cell r="B12273" t="str">
            <v>Jared Dudley</v>
          </cell>
          <cell r="D12273" t="str">
            <v>PHO</v>
          </cell>
          <cell r="F12273">
            <v>15.6</v>
          </cell>
          <cell r="H12273">
            <v>2140.2000000000003</v>
          </cell>
        </row>
        <row r="12274">
          <cell r="A12274">
            <v>2011</v>
          </cell>
          <cell r="B12274" t="str">
            <v>Channing Frye</v>
          </cell>
          <cell r="D12274" t="str">
            <v>PHO</v>
          </cell>
          <cell r="F12274">
            <v>12.8</v>
          </cell>
          <cell r="H12274">
            <v>2541</v>
          </cell>
        </row>
        <row r="12275">
          <cell r="A12275">
            <v>2011</v>
          </cell>
          <cell r="B12275" t="str">
            <v>Hakim Warrick</v>
          </cell>
          <cell r="D12275" t="str">
            <v>PHO</v>
          </cell>
          <cell r="F12275">
            <v>16.5</v>
          </cell>
          <cell r="H12275">
            <v>1416</v>
          </cell>
        </row>
        <row r="12276">
          <cell r="A12276">
            <v>2011</v>
          </cell>
          <cell r="B12276" t="str">
            <v>Steve Nash</v>
          </cell>
          <cell r="D12276" t="str">
            <v>PHO</v>
          </cell>
          <cell r="F12276">
            <v>20.8</v>
          </cell>
          <cell r="H12276">
            <v>2497.5</v>
          </cell>
        </row>
        <row r="12277">
          <cell r="A12277">
            <v>2011</v>
          </cell>
          <cell r="B12277" t="str">
            <v>Brandon Roy</v>
          </cell>
          <cell r="D12277" t="str">
            <v>POR</v>
          </cell>
          <cell r="F12277">
            <v>13.9</v>
          </cell>
          <cell r="G12277">
            <v>13520500</v>
          </cell>
          <cell r="H12277">
            <v>1311.3</v>
          </cell>
        </row>
        <row r="12278">
          <cell r="A12278">
            <v>2011</v>
          </cell>
          <cell r="B12278" t="str">
            <v>Marcus Camby</v>
          </cell>
          <cell r="D12278" t="str">
            <v>POR</v>
          </cell>
          <cell r="F12278">
            <v>14.8</v>
          </cell>
          <cell r="G12278">
            <v>11749832</v>
          </cell>
          <cell r="H12278">
            <v>1539.9</v>
          </cell>
        </row>
        <row r="12279">
          <cell r="A12279">
            <v>2011</v>
          </cell>
          <cell r="B12279" t="str">
            <v>LaMarcus Aldridge</v>
          </cell>
          <cell r="D12279" t="str">
            <v>POR</v>
          </cell>
          <cell r="F12279">
            <v>21.5</v>
          </cell>
          <cell r="G12279">
            <v>11244000</v>
          </cell>
          <cell r="H12279">
            <v>3207.6</v>
          </cell>
        </row>
        <row r="12280">
          <cell r="A12280">
            <v>2011</v>
          </cell>
          <cell r="B12280" t="str">
            <v>Andre Miller</v>
          </cell>
          <cell r="D12280" t="str">
            <v>POR</v>
          </cell>
          <cell r="F12280">
            <v>17.8</v>
          </cell>
          <cell r="G12280">
            <v>7269264</v>
          </cell>
          <cell r="H12280">
            <v>2648.7000000000003</v>
          </cell>
        </row>
        <row r="12281">
          <cell r="A12281">
            <v>2011</v>
          </cell>
          <cell r="B12281" t="str">
            <v>Wesley Matthews</v>
          </cell>
          <cell r="D12281" t="str">
            <v>POR</v>
          </cell>
          <cell r="F12281">
            <v>15.5</v>
          </cell>
          <cell r="G12281">
            <v>5765000</v>
          </cell>
          <cell r="H12281">
            <v>2755.2000000000003</v>
          </cell>
        </row>
        <row r="12282">
          <cell r="A12282">
            <v>2011</v>
          </cell>
          <cell r="B12282" t="str">
            <v>Luke Babbitt</v>
          </cell>
          <cell r="D12282" t="str">
            <v>POR</v>
          </cell>
          <cell r="F12282">
            <v>1</v>
          </cell>
          <cell r="G12282">
            <v>1645440</v>
          </cell>
          <cell r="H12282">
            <v>136.80000000000001</v>
          </cell>
        </row>
        <row r="12283">
          <cell r="A12283">
            <v>2011</v>
          </cell>
          <cell r="B12283" t="str">
            <v>Rudy Fernandez</v>
          </cell>
          <cell r="D12283" t="str">
            <v>POR</v>
          </cell>
          <cell r="F12283">
            <v>13.4</v>
          </cell>
          <cell r="G12283">
            <v>1246680</v>
          </cell>
          <cell r="H12283">
            <v>1817.4</v>
          </cell>
        </row>
        <row r="12284">
          <cell r="A12284">
            <v>2011</v>
          </cell>
          <cell r="B12284" t="str">
            <v>Nicolas Batum</v>
          </cell>
          <cell r="D12284" t="str">
            <v>POR</v>
          </cell>
          <cell r="F12284">
            <v>14.8</v>
          </cell>
          <cell r="G12284">
            <v>1196760</v>
          </cell>
          <cell r="H12284">
            <v>2520</v>
          </cell>
        </row>
        <row r="12285">
          <cell r="A12285">
            <v>2011</v>
          </cell>
          <cell r="B12285" t="str">
            <v>Fabricio Oberto</v>
          </cell>
          <cell r="D12285" t="str">
            <v>POR</v>
          </cell>
          <cell r="F12285">
            <v>0.8</v>
          </cell>
          <cell r="G12285">
            <v>992680</v>
          </cell>
          <cell r="H12285">
            <v>45</v>
          </cell>
        </row>
        <row r="12286">
          <cell r="A12286">
            <v>2011</v>
          </cell>
          <cell r="B12286" t="str">
            <v>Armon Johnson</v>
          </cell>
          <cell r="D12286" t="str">
            <v>POR</v>
          </cell>
          <cell r="F12286">
            <v>9.3000000000000007</v>
          </cell>
          <cell r="G12286">
            <v>473604</v>
          </cell>
          <cell r="H12286">
            <v>277.39999999999998</v>
          </cell>
        </row>
        <row r="12287">
          <cell r="A12287">
            <v>2011</v>
          </cell>
          <cell r="B12287" t="str">
            <v>Patty Mills</v>
          </cell>
          <cell r="D12287" t="str">
            <v>POR</v>
          </cell>
          <cell r="F12287">
            <v>13</v>
          </cell>
          <cell r="H12287">
            <v>780.8</v>
          </cell>
        </row>
        <row r="12288">
          <cell r="A12288">
            <v>2011</v>
          </cell>
          <cell r="B12288" t="str">
            <v>Sean Marks</v>
          </cell>
          <cell r="D12288" t="str">
            <v>POR</v>
          </cell>
          <cell r="F12288">
            <v>4.9000000000000004</v>
          </cell>
          <cell r="H12288">
            <v>208.8</v>
          </cell>
        </row>
        <row r="12289">
          <cell r="A12289">
            <v>2011</v>
          </cell>
          <cell r="B12289" t="str">
            <v>Samuel Dalembert</v>
          </cell>
          <cell r="D12289" t="str">
            <v>SAC</v>
          </cell>
          <cell r="F12289">
            <v>14.1</v>
          </cell>
          <cell r="G12289">
            <v>13428129</v>
          </cell>
          <cell r="H12289">
            <v>1936</v>
          </cell>
        </row>
        <row r="12290">
          <cell r="A12290">
            <v>2011</v>
          </cell>
          <cell r="B12290" t="str">
            <v>Beno Udrih</v>
          </cell>
          <cell r="D12290" t="str">
            <v>SAC</v>
          </cell>
          <cell r="F12290">
            <v>15.7</v>
          </cell>
          <cell r="G12290">
            <v>6478600</v>
          </cell>
          <cell r="H12290">
            <v>2733.4</v>
          </cell>
        </row>
        <row r="12291">
          <cell r="A12291">
            <v>2011</v>
          </cell>
          <cell r="B12291" t="str">
            <v>Francisco Garcia</v>
          </cell>
          <cell r="D12291" t="str">
            <v>SAC</v>
          </cell>
          <cell r="F12291">
            <v>13.5</v>
          </cell>
          <cell r="G12291">
            <v>5500000</v>
          </cell>
          <cell r="H12291">
            <v>1386.1999999999998</v>
          </cell>
        </row>
        <row r="12292">
          <cell r="A12292">
            <v>2011</v>
          </cell>
          <cell r="B12292" t="str">
            <v>Tyreke Evans</v>
          </cell>
          <cell r="D12292" t="str">
            <v>SAC</v>
          </cell>
          <cell r="F12292">
            <v>14.4</v>
          </cell>
          <cell r="G12292">
            <v>3880920</v>
          </cell>
          <cell r="H12292">
            <v>2109</v>
          </cell>
        </row>
        <row r="12293">
          <cell r="A12293">
            <v>2011</v>
          </cell>
          <cell r="B12293" t="str">
            <v>DeMarcus Cousins</v>
          </cell>
          <cell r="D12293" t="str">
            <v>SAC</v>
          </cell>
          <cell r="F12293">
            <v>14.6</v>
          </cell>
          <cell r="G12293">
            <v>3374640</v>
          </cell>
          <cell r="H12293">
            <v>2308.5</v>
          </cell>
        </row>
        <row r="12294">
          <cell r="A12294">
            <v>2011</v>
          </cell>
          <cell r="B12294" t="str">
            <v>Jason Thompson</v>
          </cell>
          <cell r="D12294" t="str">
            <v>SAC</v>
          </cell>
          <cell r="F12294">
            <v>13.6</v>
          </cell>
          <cell r="G12294">
            <v>2178000</v>
          </cell>
          <cell r="H12294">
            <v>1747.5</v>
          </cell>
        </row>
        <row r="12295">
          <cell r="A12295">
            <v>2011</v>
          </cell>
          <cell r="B12295" t="str">
            <v>Omri Casspi</v>
          </cell>
          <cell r="D12295" t="str">
            <v>SAC</v>
          </cell>
          <cell r="F12295">
            <v>11.7</v>
          </cell>
          <cell r="G12295">
            <v>1254480</v>
          </cell>
          <cell r="H12295">
            <v>1704</v>
          </cell>
        </row>
        <row r="12296">
          <cell r="A12296">
            <v>2011</v>
          </cell>
          <cell r="B12296" t="str">
            <v>Donte Greene</v>
          </cell>
          <cell r="D12296" t="str">
            <v>SAC</v>
          </cell>
          <cell r="F12296">
            <v>9.6999999999999993</v>
          </cell>
          <cell r="G12296">
            <v>1116840</v>
          </cell>
          <cell r="H12296">
            <v>1124.7</v>
          </cell>
        </row>
        <row r="12297">
          <cell r="A12297">
            <v>2011</v>
          </cell>
          <cell r="B12297" t="str">
            <v>Luther Head</v>
          </cell>
          <cell r="D12297" t="str">
            <v>SAC</v>
          </cell>
          <cell r="F12297">
            <v>11.7</v>
          </cell>
          <cell r="G12297">
            <v>992680</v>
          </cell>
          <cell r="H12297">
            <v>586.80000000000007</v>
          </cell>
        </row>
        <row r="12298">
          <cell r="A12298">
            <v>2011</v>
          </cell>
          <cell r="B12298" t="str">
            <v>Darnell Jackson</v>
          </cell>
          <cell r="D12298" t="str">
            <v>SAC</v>
          </cell>
          <cell r="F12298">
            <v>12.3</v>
          </cell>
          <cell r="G12298">
            <v>854389</v>
          </cell>
          <cell r="H12298">
            <v>483.79999999999995</v>
          </cell>
        </row>
        <row r="12299">
          <cell r="A12299">
            <v>2011</v>
          </cell>
          <cell r="B12299" t="str">
            <v>Eugene Jeter</v>
          </cell>
          <cell r="D12299" t="str">
            <v>SAC</v>
          </cell>
          <cell r="F12299">
            <v>11.1</v>
          </cell>
          <cell r="G12299">
            <v>473604</v>
          </cell>
          <cell r="H12299">
            <v>855.6</v>
          </cell>
        </row>
        <row r="12300">
          <cell r="A12300">
            <v>2011</v>
          </cell>
          <cell r="B12300" t="str">
            <v>Tim Duncan</v>
          </cell>
          <cell r="D12300" t="str">
            <v>SAS</v>
          </cell>
          <cell r="F12300">
            <v>21.9</v>
          </cell>
          <cell r="G12300">
            <v>18700000</v>
          </cell>
          <cell r="H12300">
            <v>2158.4</v>
          </cell>
        </row>
        <row r="12301">
          <cell r="A12301">
            <v>2011</v>
          </cell>
          <cell r="B12301" t="str">
            <v>Tony Parker</v>
          </cell>
          <cell r="D12301" t="str">
            <v>SAS</v>
          </cell>
          <cell r="F12301">
            <v>20.399999999999999</v>
          </cell>
          <cell r="G12301">
            <v>13500000</v>
          </cell>
          <cell r="H12301">
            <v>2527.1999999999998</v>
          </cell>
        </row>
        <row r="12302">
          <cell r="A12302">
            <v>2011</v>
          </cell>
          <cell r="B12302" t="str">
            <v>Manu Ginóbili</v>
          </cell>
          <cell r="D12302" t="str">
            <v>SAS</v>
          </cell>
          <cell r="F12302">
            <v>21.7</v>
          </cell>
          <cell r="G12302">
            <v>11854584</v>
          </cell>
          <cell r="H12302">
            <v>2424</v>
          </cell>
        </row>
        <row r="12303">
          <cell r="A12303">
            <v>2011</v>
          </cell>
          <cell r="B12303" t="str">
            <v>Richard Jefferson</v>
          </cell>
          <cell r="D12303" t="str">
            <v>SAS</v>
          </cell>
          <cell r="F12303">
            <v>12.4</v>
          </cell>
          <cell r="G12303">
            <v>8400000</v>
          </cell>
          <cell r="H12303">
            <v>2462.4</v>
          </cell>
        </row>
        <row r="12304">
          <cell r="A12304">
            <v>2011</v>
          </cell>
          <cell r="B12304" t="str">
            <v>Antonio McDyess</v>
          </cell>
          <cell r="D12304" t="str">
            <v>SAS</v>
          </cell>
          <cell r="F12304">
            <v>12.8</v>
          </cell>
          <cell r="G12304">
            <v>4860000</v>
          </cell>
          <cell r="H12304">
            <v>1387</v>
          </cell>
        </row>
        <row r="12305">
          <cell r="A12305">
            <v>2011</v>
          </cell>
          <cell r="B12305" t="str">
            <v>Tiago Splitter</v>
          </cell>
          <cell r="D12305" t="str">
            <v>SAS</v>
          </cell>
          <cell r="F12305">
            <v>16</v>
          </cell>
          <cell r="G12305">
            <v>3400000</v>
          </cell>
          <cell r="H12305">
            <v>738</v>
          </cell>
        </row>
        <row r="12306">
          <cell r="A12306">
            <v>2011</v>
          </cell>
          <cell r="B12306" t="str">
            <v>Matt Bonner</v>
          </cell>
          <cell r="D12306" t="str">
            <v>SAS</v>
          </cell>
          <cell r="F12306">
            <v>13.5</v>
          </cell>
          <cell r="G12306">
            <v>3000000</v>
          </cell>
          <cell r="H12306">
            <v>1432.2</v>
          </cell>
        </row>
        <row r="12307">
          <cell r="A12307">
            <v>2011</v>
          </cell>
          <cell r="B12307" t="str">
            <v>James Anderson</v>
          </cell>
          <cell r="D12307" t="str">
            <v>SAS</v>
          </cell>
          <cell r="F12307">
            <v>8.5</v>
          </cell>
          <cell r="G12307">
            <v>1361400</v>
          </cell>
          <cell r="H12307">
            <v>286</v>
          </cell>
        </row>
        <row r="12308">
          <cell r="A12308">
            <v>2011</v>
          </cell>
          <cell r="B12308" t="str">
            <v>George Hill</v>
          </cell>
          <cell r="D12308" t="str">
            <v>SAS</v>
          </cell>
          <cell r="F12308">
            <v>14.6</v>
          </cell>
          <cell r="G12308">
            <v>1157160</v>
          </cell>
          <cell r="H12308">
            <v>2150.8000000000002</v>
          </cell>
        </row>
        <row r="12309">
          <cell r="A12309">
            <v>2011</v>
          </cell>
          <cell r="B12309" t="str">
            <v>DeJuan Blair</v>
          </cell>
          <cell r="D12309" t="str">
            <v>SAS</v>
          </cell>
          <cell r="F12309">
            <v>17.100000000000001</v>
          </cell>
          <cell r="G12309">
            <v>918000</v>
          </cell>
          <cell r="H12309">
            <v>1733.3999999999999</v>
          </cell>
        </row>
        <row r="12310">
          <cell r="A12310">
            <v>2011</v>
          </cell>
          <cell r="B12310" t="str">
            <v>Chris Quinn</v>
          </cell>
          <cell r="D12310" t="str">
            <v>SAS</v>
          </cell>
          <cell r="F12310">
            <v>7.5</v>
          </cell>
          <cell r="G12310">
            <v>861978</v>
          </cell>
          <cell r="H12310">
            <v>291.09999999999997</v>
          </cell>
        </row>
        <row r="12311">
          <cell r="A12311">
            <v>2011</v>
          </cell>
          <cell r="B12311" t="str">
            <v>Gary Neal</v>
          </cell>
          <cell r="D12311" t="str">
            <v>SAS</v>
          </cell>
          <cell r="F12311">
            <v>13.1</v>
          </cell>
          <cell r="G12311">
            <v>525000</v>
          </cell>
          <cell r="H12311">
            <v>1688</v>
          </cell>
        </row>
        <row r="12312">
          <cell r="A12312">
            <v>2011</v>
          </cell>
          <cell r="B12312" t="str">
            <v>Ime Udoka</v>
          </cell>
          <cell r="D12312" t="str">
            <v>SAS</v>
          </cell>
          <cell r="F12312">
            <v>5.3</v>
          </cell>
          <cell r="G12312">
            <v>264232</v>
          </cell>
          <cell r="H12312">
            <v>130</v>
          </cell>
        </row>
        <row r="12313">
          <cell r="A12313">
            <v>2011</v>
          </cell>
          <cell r="B12313" t="str">
            <v>Danny Green</v>
          </cell>
          <cell r="D12313" t="str">
            <v>SAS</v>
          </cell>
          <cell r="F12313">
            <v>13.2</v>
          </cell>
          <cell r="G12313">
            <v>94154</v>
          </cell>
          <cell r="H12313">
            <v>92</v>
          </cell>
        </row>
        <row r="12314">
          <cell r="A12314">
            <v>2011</v>
          </cell>
          <cell r="B12314" t="str">
            <v>Jose Calderon</v>
          </cell>
          <cell r="D12314" t="str">
            <v>TOR</v>
          </cell>
          <cell r="F12314">
            <v>16.3</v>
          </cell>
          <cell r="G12314">
            <v>9000000</v>
          </cell>
          <cell r="H12314">
            <v>2101.1999999999998</v>
          </cell>
        </row>
        <row r="12315">
          <cell r="A12315">
            <v>2011</v>
          </cell>
          <cell r="B12315" t="str">
            <v>Andrea Bargnani</v>
          </cell>
          <cell r="D12315" t="str">
            <v>TOR</v>
          </cell>
          <cell r="F12315">
            <v>16.399999999999999</v>
          </cell>
          <cell r="G12315">
            <v>8500000</v>
          </cell>
          <cell r="H12315">
            <v>2356.2000000000003</v>
          </cell>
        </row>
        <row r="12316">
          <cell r="A12316">
            <v>2011</v>
          </cell>
          <cell r="B12316" t="str">
            <v>Leandro Barbosa</v>
          </cell>
          <cell r="D12316" t="str">
            <v>TOR</v>
          </cell>
          <cell r="F12316">
            <v>15.3</v>
          </cell>
          <cell r="G12316">
            <v>7100000</v>
          </cell>
          <cell r="H12316">
            <v>1397.8000000000002</v>
          </cell>
        </row>
        <row r="12317">
          <cell r="A12317">
            <v>2011</v>
          </cell>
          <cell r="B12317" t="str">
            <v>Reggie Evans</v>
          </cell>
          <cell r="D12317" t="str">
            <v>TOR</v>
          </cell>
          <cell r="F12317">
            <v>12.4</v>
          </cell>
          <cell r="G12317">
            <v>5080000</v>
          </cell>
          <cell r="H12317">
            <v>798</v>
          </cell>
        </row>
        <row r="12318">
          <cell r="A12318">
            <v>2011</v>
          </cell>
          <cell r="B12318" t="str">
            <v>Amir Johnson</v>
          </cell>
          <cell r="D12318" t="str">
            <v>TOR</v>
          </cell>
          <cell r="F12318">
            <v>17.600000000000001</v>
          </cell>
          <cell r="G12318">
            <v>5000000</v>
          </cell>
          <cell r="H12318">
            <v>1850.3999999999999</v>
          </cell>
        </row>
        <row r="12319">
          <cell r="A12319">
            <v>2011</v>
          </cell>
          <cell r="B12319" t="str">
            <v>Linas Kleiza</v>
          </cell>
          <cell r="D12319" t="str">
            <v>TOR</v>
          </cell>
          <cell r="F12319">
            <v>10.1</v>
          </cell>
          <cell r="G12319">
            <v>4995000</v>
          </cell>
          <cell r="H12319">
            <v>1033.5</v>
          </cell>
        </row>
        <row r="12320">
          <cell r="A12320">
            <v>2011</v>
          </cell>
          <cell r="B12320" t="str">
            <v>Marcus Banks</v>
          </cell>
          <cell r="D12320" t="str">
            <v>TOR</v>
          </cell>
          <cell r="F12320">
            <v>6.8</v>
          </cell>
          <cell r="G12320">
            <v>4847586</v>
          </cell>
          <cell r="H12320">
            <v>21.9</v>
          </cell>
        </row>
        <row r="12321">
          <cell r="A12321">
            <v>2011</v>
          </cell>
          <cell r="B12321" t="str">
            <v>Julian Wright</v>
          </cell>
          <cell r="D12321" t="str">
            <v>TOR</v>
          </cell>
          <cell r="F12321">
            <v>12.1</v>
          </cell>
          <cell r="G12321">
            <v>2858057</v>
          </cell>
          <cell r="H12321">
            <v>764.4</v>
          </cell>
        </row>
        <row r="12322">
          <cell r="A12322">
            <v>2011</v>
          </cell>
          <cell r="B12322" t="str">
            <v>DeMar DeRoŽan</v>
          </cell>
          <cell r="D12322" t="str">
            <v>TOR</v>
          </cell>
          <cell r="F12322">
            <v>14.5</v>
          </cell>
          <cell r="G12322">
            <v>2453880</v>
          </cell>
          <cell r="H12322">
            <v>2853.6</v>
          </cell>
        </row>
        <row r="12323">
          <cell r="A12323">
            <v>2011</v>
          </cell>
          <cell r="B12323" t="str">
            <v>Ed Davis</v>
          </cell>
          <cell r="D12323" t="str">
            <v>TOR</v>
          </cell>
          <cell r="F12323">
            <v>15.8</v>
          </cell>
          <cell r="G12323">
            <v>1919160</v>
          </cell>
          <cell r="H12323">
            <v>1599</v>
          </cell>
        </row>
        <row r="12324">
          <cell r="A12324">
            <v>2011</v>
          </cell>
          <cell r="B12324" t="str">
            <v>Sonny Weems</v>
          </cell>
          <cell r="D12324" t="str">
            <v>TOR</v>
          </cell>
          <cell r="F12324">
            <v>10.199999999999999</v>
          </cell>
          <cell r="G12324">
            <v>854389</v>
          </cell>
          <cell r="H12324">
            <v>1410.1</v>
          </cell>
        </row>
        <row r="12325">
          <cell r="A12325">
            <v>2011</v>
          </cell>
          <cell r="B12325" t="str">
            <v>Joey Dorsey</v>
          </cell>
          <cell r="D12325" t="str">
            <v>TOR</v>
          </cell>
          <cell r="F12325">
            <v>14.2</v>
          </cell>
          <cell r="G12325">
            <v>854389</v>
          </cell>
          <cell r="H12325">
            <v>520.29999999999995</v>
          </cell>
        </row>
        <row r="12326">
          <cell r="A12326">
            <v>2011</v>
          </cell>
          <cell r="B12326" t="str">
            <v>Solomon Alabi</v>
          </cell>
          <cell r="D12326" t="str">
            <v>TOR</v>
          </cell>
          <cell r="F12326">
            <v>2</v>
          </cell>
          <cell r="G12326">
            <v>770000</v>
          </cell>
          <cell r="H12326">
            <v>58.800000000000004</v>
          </cell>
        </row>
        <row r="12327">
          <cell r="A12327">
            <v>2011</v>
          </cell>
          <cell r="B12327" t="str">
            <v>Ronald Dupree</v>
          </cell>
          <cell r="D12327" t="str">
            <v>TOR</v>
          </cell>
          <cell r="F12327">
            <v>0.5</v>
          </cell>
          <cell r="G12327">
            <v>58393</v>
          </cell>
          <cell r="H12327">
            <v>12.899999999999999</v>
          </cell>
        </row>
        <row r="12328">
          <cell r="A12328">
            <v>2011</v>
          </cell>
          <cell r="B12328" t="str">
            <v>Rashard Lewis</v>
          </cell>
          <cell r="D12328" t="str">
            <v>TOT</v>
          </cell>
          <cell r="F12328">
            <v>12</v>
          </cell>
          <cell r="G12328">
            <v>19573711</v>
          </cell>
          <cell r="H12328">
            <v>1824</v>
          </cell>
        </row>
        <row r="12329">
          <cell r="A12329">
            <v>2011</v>
          </cell>
          <cell r="B12329" t="str">
            <v>Gilbert Arenas</v>
          </cell>
          <cell r="D12329" t="str">
            <v>TOT</v>
          </cell>
          <cell r="F12329">
            <v>10.8</v>
          </cell>
          <cell r="G12329">
            <v>17730694</v>
          </cell>
          <cell r="H12329">
            <v>1799</v>
          </cell>
        </row>
        <row r="12330">
          <cell r="A12330">
            <v>2011</v>
          </cell>
          <cell r="B12330" t="str">
            <v>Carmelo Anthony</v>
          </cell>
          <cell r="D12330" t="str">
            <v>TOT</v>
          </cell>
          <cell r="F12330">
            <v>21.7</v>
          </cell>
          <cell r="G12330">
            <v>17149243</v>
          </cell>
          <cell r="H12330">
            <v>2748.9</v>
          </cell>
        </row>
        <row r="12331">
          <cell r="A12331">
            <v>2011</v>
          </cell>
          <cell r="B12331" t="str">
            <v>Deron Williams</v>
          </cell>
          <cell r="D12331" t="str">
            <v>TOT</v>
          </cell>
          <cell r="F12331">
            <v>21.1</v>
          </cell>
          <cell r="G12331">
            <v>14940152</v>
          </cell>
          <cell r="H12331">
            <v>2463.5</v>
          </cell>
        </row>
        <row r="12332">
          <cell r="A12332">
            <v>2011</v>
          </cell>
          <cell r="B12332" t="str">
            <v>Peja Stojakovic</v>
          </cell>
          <cell r="D12332" t="str">
            <v>TOT</v>
          </cell>
          <cell r="F12332">
            <v>15.2</v>
          </cell>
          <cell r="G12332">
            <v>14896000</v>
          </cell>
          <cell r="H12332">
            <v>617.1</v>
          </cell>
        </row>
        <row r="12333">
          <cell r="A12333">
            <v>2011</v>
          </cell>
          <cell r="B12333" t="str">
            <v>Jason Richardson</v>
          </cell>
          <cell r="D12333" t="str">
            <v>TOT</v>
          </cell>
          <cell r="F12333">
            <v>15</v>
          </cell>
          <cell r="G12333">
            <v>14444444</v>
          </cell>
          <cell r="H12333">
            <v>2712</v>
          </cell>
        </row>
        <row r="12334">
          <cell r="A12334">
            <v>2011</v>
          </cell>
          <cell r="B12334" t="str">
            <v>Chauncey Billups</v>
          </cell>
          <cell r="D12334" t="str">
            <v>TOT</v>
          </cell>
          <cell r="F12334">
            <v>18.7</v>
          </cell>
          <cell r="G12334">
            <v>13150000</v>
          </cell>
          <cell r="H12334">
            <v>2311.2000000000003</v>
          </cell>
        </row>
        <row r="12335">
          <cell r="A12335">
            <v>2011</v>
          </cell>
          <cell r="B12335" t="str">
            <v>Baron Davis</v>
          </cell>
          <cell r="D12335" t="str">
            <v>TOT</v>
          </cell>
          <cell r="F12335">
            <v>17</v>
          </cell>
          <cell r="G12335">
            <v>13000000</v>
          </cell>
          <cell r="H12335">
            <v>1647.1999999999998</v>
          </cell>
        </row>
        <row r="12336">
          <cell r="A12336">
            <v>2011</v>
          </cell>
          <cell r="B12336" t="str">
            <v>Troy Murphy</v>
          </cell>
          <cell r="D12336" t="str">
            <v>TOT</v>
          </cell>
          <cell r="F12336">
            <v>8</v>
          </cell>
          <cell r="G12336">
            <v>11968253</v>
          </cell>
          <cell r="H12336">
            <v>465.5</v>
          </cell>
        </row>
        <row r="12337">
          <cell r="A12337">
            <v>2011</v>
          </cell>
          <cell r="B12337" t="str">
            <v>Gerald Wallace</v>
          </cell>
          <cell r="D12337" t="str">
            <v>TOT</v>
          </cell>
          <cell r="F12337">
            <v>16.2</v>
          </cell>
          <cell r="G12337">
            <v>10500000</v>
          </cell>
          <cell r="H12337">
            <v>2690.9</v>
          </cell>
        </row>
        <row r="12338">
          <cell r="A12338">
            <v>2011</v>
          </cell>
          <cell r="B12338" t="str">
            <v>Hedo Turkoglu</v>
          </cell>
          <cell r="D12338" t="str">
            <v>TOT</v>
          </cell>
          <cell r="F12338">
            <v>13.4</v>
          </cell>
          <cell r="G12338">
            <v>10215850</v>
          </cell>
          <cell r="H12338">
            <v>2543.4</v>
          </cell>
        </row>
        <row r="12339">
          <cell r="A12339">
            <v>2011</v>
          </cell>
          <cell r="B12339" t="str">
            <v>Mo Williams</v>
          </cell>
          <cell r="D12339" t="str">
            <v>TOT</v>
          </cell>
          <cell r="F12339">
            <v>13.9</v>
          </cell>
          <cell r="G12339">
            <v>9300000</v>
          </cell>
          <cell r="H12339">
            <v>1786.4</v>
          </cell>
        </row>
        <row r="12340">
          <cell r="A12340">
            <v>2011</v>
          </cell>
          <cell r="B12340" t="str">
            <v>Kirk Hinrich</v>
          </cell>
          <cell r="D12340" t="str">
            <v>TOT</v>
          </cell>
          <cell r="F12340">
            <v>12.3</v>
          </cell>
          <cell r="G12340">
            <v>9000000</v>
          </cell>
          <cell r="H12340">
            <v>2160</v>
          </cell>
        </row>
        <row r="12341">
          <cell r="A12341">
            <v>2011</v>
          </cell>
          <cell r="B12341" t="str">
            <v>Devin Harris</v>
          </cell>
          <cell r="D12341" t="str">
            <v>TOT</v>
          </cell>
          <cell r="F12341">
            <v>17.2</v>
          </cell>
          <cell r="G12341">
            <v>8981000</v>
          </cell>
          <cell r="H12341">
            <v>2250.6999999999998</v>
          </cell>
        </row>
        <row r="12342">
          <cell r="A12342">
            <v>2011</v>
          </cell>
          <cell r="B12342" t="str">
            <v>Raymond Felton</v>
          </cell>
          <cell r="D12342" t="str">
            <v>TOT</v>
          </cell>
          <cell r="F12342">
            <v>16.600000000000001</v>
          </cell>
          <cell r="G12342">
            <v>7500000</v>
          </cell>
          <cell r="H12342">
            <v>2737.5</v>
          </cell>
        </row>
        <row r="12343">
          <cell r="A12343">
            <v>2011</v>
          </cell>
          <cell r="B12343" t="str">
            <v>Shane Battier</v>
          </cell>
          <cell r="D12343" t="str">
            <v>TOT</v>
          </cell>
          <cell r="F12343">
            <v>12.3</v>
          </cell>
          <cell r="G12343">
            <v>7354500</v>
          </cell>
          <cell r="H12343">
            <v>2378</v>
          </cell>
        </row>
        <row r="12344">
          <cell r="A12344">
            <v>2011</v>
          </cell>
          <cell r="B12344" t="str">
            <v>Dan Gadzuric</v>
          </cell>
          <cell r="D12344" t="str">
            <v>TOT</v>
          </cell>
          <cell r="F12344">
            <v>9.9</v>
          </cell>
          <cell r="G12344">
            <v>7248325</v>
          </cell>
          <cell r="H12344">
            <v>462</v>
          </cell>
        </row>
        <row r="12345">
          <cell r="A12345">
            <v>2011</v>
          </cell>
          <cell r="B12345" t="str">
            <v>Nazr Mohammed</v>
          </cell>
          <cell r="D12345" t="str">
            <v>TOT</v>
          </cell>
          <cell r="F12345">
            <v>15.9</v>
          </cell>
          <cell r="G12345">
            <v>6883800</v>
          </cell>
          <cell r="H12345">
            <v>1282.5</v>
          </cell>
        </row>
        <row r="12346">
          <cell r="A12346">
            <v>2011</v>
          </cell>
          <cell r="B12346" t="str">
            <v>Jared Jeffries</v>
          </cell>
          <cell r="D12346" t="str">
            <v>TOT</v>
          </cell>
          <cell r="F12346">
            <v>8</v>
          </cell>
          <cell r="G12346">
            <v>6883800</v>
          </cell>
          <cell r="H12346">
            <v>600.6</v>
          </cell>
        </row>
        <row r="12347">
          <cell r="A12347">
            <v>2011</v>
          </cell>
          <cell r="B12347" t="str">
            <v>Mike Bibby</v>
          </cell>
          <cell r="D12347" t="str">
            <v>TOT</v>
          </cell>
          <cell r="F12347">
            <v>10.9</v>
          </cell>
          <cell r="G12347">
            <v>5564767</v>
          </cell>
          <cell r="H12347">
            <v>2288</v>
          </cell>
        </row>
        <row r="12348">
          <cell r="A12348">
            <v>2011</v>
          </cell>
          <cell r="B12348" t="str">
            <v>Nenad Krstic</v>
          </cell>
          <cell r="D12348" t="str">
            <v>TOT</v>
          </cell>
          <cell r="F12348">
            <v>13.1</v>
          </cell>
          <cell r="G12348">
            <v>5543116</v>
          </cell>
          <cell r="H12348">
            <v>1569.1000000000001</v>
          </cell>
        </row>
        <row r="12349">
          <cell r="A12349">
            <v>2011</v>
          </cell>
          <cell r="B12349" t="str">
            <v>Sasha Vujačić</v>
          </cell>
          <cell r="D12349" t="str">
            <v>TOT</v>
          </cell>
          <cell r="F12349">
            <v>12.3</v>
          </cell>
          <cell r="G12349">
            <v>5475113</v>
          </cell>
          <cell r="H12349">
            <v>1648.2</v>
          </cell>
        </row>
        <row r="12350">
          <cell r="A12350">
            <v>2011</v>
          </cell>
          <cell r="B12350" t="str">
            <v>Hasheem Thabeet</v>
          </cell>
          <cell r="D12350" t="str">
            <v>TOT</v>
          </cell>
          <cell r="F12350">
            <v>4.7</v>
          </cell>
          <cell r="G12350">
            <v>4793280</v>
          </cell>
          <cell r="H12350">
            <v>371.3</v>
          </cell>
        </row>
        <row r="12351">
          <cell r="A12351">
            <v>2011</v>
          </cell>
          <cell r="B12351" t="str">
            <v>Kendrick Perkins</v>
          </cell>
          <cell r="D12351" t="str">
            <v>TOT</v>
          </cell>
          <cell r="F12351">
            <v>9.6</v>
          </cell>
          <cell r="G12351">
            <v>4640208</v>
          </cell>
          <cell r="H12351">
            <v>742.40000000000009</v>
          </cell>
        </row>
        <row r="12352">
          <cell r="A12352">
            <v>2011</v>
          </cell>
          <cell r="B12352" t="str">
            <v>Jarrett Jack</v>
          </cell>
          <cell r="D12352" t="str">
            <v>TOT</v>
          </cell>
          <cell r="F12352">
            <v>14.2</v>
          </cell>
          <cell r="G12352">
            <v>4600000</v>
          </cell>
          <cell r="H12352">
            <v>1718.1</v>
          </cell>
        </row>
        <row r="12353">
          <cell r="A12353">
            <v>2011</v>
          </cell>
          <cell r="B12353" t="str">
            <v>Jeff Green</v>
          </cell>
          <cell r="D12353" t="str">
            <v>TOT</v>
          </cell>
          <cell r="F12353">
            <v>12.9</v>
          </cell>
          <cell r="G12353">
            <v>4455988</v>
          </cell>
          <cell r="H12353">
            <v>2430</v>
          </cell>
        </row>
        <row r="12354">
          <cell r="A12354">
            <v>2011</v>
          </cell>
          <cell r="B12354" t="str">
            <v>Nate Robinson</v>
          </cell>
          <cell r="D12354" t="str">
            <v>TOT</v>
          </cell>
          <cell r="F12354">
            <v>10</v>
          </cell>
          <cell r="G12354">
            <v>4200000</v>
          </cell>
          <cell r="H12354">
            <v>1014.8</v>
          </cell>
        </row>
        <row r="12355">
          <cell r="A12355">
            <v>2011</v>
          </cell>
          <cell r="B12355" t="str">
            <v>Derrick Favors</v>
          </cell>
          <cell r="D12355" t="str">
            <v>TOT</v>
          </cell>
          <cell r="F12355">
            <v>13.8</v>
          </cell>
          <cell r="G12355">
            <v>4133280</v>
          </cell>
          <cell r="H12355">
            <v>1536.6</v>
          </cell>
        </row>
        <row r="12356">
          <cell r="A12356">
            <v>2011</v>
          </cell>
          <cell r="B12356" t="str">
            <v>Corey Brewer</v>
          </cell>
          <cell r="D12356" t="str">
            <v>TOT</v>
          </cell>
          <cell r="F12356">
            <v>11</v>
          </cell>
          <cell r="G12356">
            <v>3703472</v>
          </cell>
          <cell r="H12356">
            <v>1511.1</v>
          </cell>
        </row>
        <row r="12357">
          <cell r="A12357">
            <v>2011</v>
          </cell>
          <cell r="B12357" t="str">
            <v>Timofey Mozgov</v>
          </cell>
          <cell r="D12357" t="str">
            <v>TOT</v>
          </cell>
          <cell r="F12357">
            <v>10.8</v>
          </cell>
          <cell r="G12357">
            <v>3567096</v>
          </cell>
          <cell r="H12357">
            <v>522</v>
          </cell>
        </row>
        <row r="12358">
          <cell r="A12358">
            <v>2011</v>
          </cell>
          <cell r="B12358" t="str">
            <v>Brandan Wright</v>
          </cell>
          <cell r="D12358" t="str">
            <v>TOT</v>
          </cell>
          <cell r="F12358">
            <v>15.9</v>
          </cell>
          <cell r="G12358">
            <v>3398072</v>
          </cell>
          <cell r="H12358">
            <v>377.4</v>
          </cell>
        </row>
        <row r="12359">
          <cell r="A12359">
            <v>2011</v>
          </cell>
          <cell r="B12359" t="str">
            <v>Danilo Gallinari</v>
          </cell>
          <cell r="D12359" t="str">
            <v>TOT</v>
          </cell>
          <cell r="F12359">
            <v>15.7</v>
          </cell>
          <cell r="G12359">
            <v>3304560</v>
          </cell>
          <cell r="H12359">
            <v>2101.7999999999997</v>
          </cell>
        </row>
        <row r="12360">
          <cell r="A12360">
            <v>2011</v>
          </cell>
          <cell r="B12360" t="str">
            <v>Jamario Moon</v>
          </cell>
          <cell r="D12360" t="str">
            <v>TOT</v>
          </cell>
          <cell r="F12360">
            <v>10.1</v>
          </cell>
          <cell r="G12360">
            <v>3000000</v>
          </cell>
          <cell r="H12360">
            <v>1044.3</v>
          </cell>
        </row>
        <row r="12361">
          <cell r="A12361">
            <v>2011</v>
          </cell>
          <cell r="B12361" t="str">
            <v>Carl Landry</v>
          </cell>
          <cell r="D12361" t="str">
            <v>TOT</v>
          </cell>
          <cell r="F12361">
            <v>14.8</v>
          </cell>
          <cell r="G12361">
            <v>3000000</v>
          </cell>
          <cell r="H12361">
            <v>2006.3999999999999</v>
          </cell>
        </row>
        <row r="12362">
          <cell r="A12362">
            <v>2011</v>
          </cell>
          <cell r="B12362" t="str">
            <v>Al Thornton</v>
          </cell>
          <cell r="D12362" t="str">
            <v>TOT</v>
          </cell>
          <cell r="F12362">
            <v>11.7</v>
          </cell>
          <cell r="G12362">
            <v>2814196</v>
          </cell>
          <cell r="H12362">
            <v>1384.5</v>
          </cell>
        </row>
        <row r="12363">
          <cell r="A12363">
            <v>2011</v>
          </cell>
          <cell r="B12363" t="str">
            <v>Maurice Evans</v>
          </cell>
          <cell r="D12363" t="str">
            <v>TOT</v>
          </cell>
          <cell r="F12363">
            <v>9.1</v>
          </cell>
          <cell r="G12363">
            <v>2500000</v>
          </cell>
          <cell r="H12363">
            <v>1547.6</v>
          </cell>
        </row>
        <row r="12364">
          <cell r="A12364">
            <v>2011</v>
          </cell>
          <cell r="B12364" t="str">
            <v>David Andersen</v>
          </cell>
          <cell r="D12364" t="str">
            <v>TOT</v>
          </cell>
          <cell r="F12364">
            <v>10.9</v>
          </cell>
          <cell r="G12364">
            <v>2500000</v>
          </cell>
          <cell r="H12364">
            <v>372</v>
          </cell>
        </row>
        <row r="12365">
          <cell r="A12365">
            <v>2011</v>
          </cell>
          <cell r="B12365" t="str">
            <v>Rasual Butler</v>
          </cell>
          <cell r="D12365" t="str">
            <v>TOT</v>
          </cell>
          <cell r="F12365">
            <v>6.2</v>
          </cell>
          <cell r="G12365">
            <v>2400000</v>
          </cell>
          <cell r="H12365">
            <v>770.8</v>
          </cell>
        </row>
        <row r="12366">
          <cell r="A12366">
            <v>2011</v>
          </cell>
          <cell r="B12366" t="str">
            <v>Jerryd Bayless</v>
          </cell>
          <cell r="D12366" t="str">
            <v>TOT</v>
          </cell>
          <cell r="F12366">
            <v>14.1</v>
          </cell>
          <cell r="G12366">
            <v>2292600</v>
          </cell>
          <cell r="H12366">
            <v>1498.1000000000001</v>
          </cell>
        </row>
        <row r="12367">
          <cell r="A12367">
            <v>2011</v>
          </cell>
          <cell r="B12367" t="str">
            <v>Terrence Williams</v>
          </cell>
          <cell r="D12367" t="str">
            <v>TOT</v>
          </cell>
          <cell r="F12367">
            <v>6.9</v>
          </cell>
          <cell r="G12367">
            <v>2214480</v>
          </cell>
          <cell r="H12367">
            <v>289.8</v>
          </cell>
        </row>
        <row r="12368">
          <cell r="A12368">
            <v>2011</v>
          </cell>
          <cell r="B12368" t="str">
            <v>Wilson Chandler</v>
          </cell>
          <cell r="D12368" t="str">
            <v>TOT</v>
          </cell>
          <cell r="F12368">
            <v>14.6</v>
          </cell>
          <cell r="G12368">
            <v>2130482</v>
          </cell>
          <cell r="H12368">
            <v>2397.6</v>
          </cell>
        </row>
        <row r="12369">
          <cell r="A12369">
            <v>2011</v>
          </cell>
          <cell r="B12369" t="str">
            <v>Goran Dragic</v>
          </cell>
          <cell r="D12369" t="str">
            <v>TOT</v>
          </cell>
          <cell r="F12369">
            <v>13.2</v>
          </cell>
          <cell r="G12369">
            <v>1972000</v>
          </cell>
          <cell r="H12369">
            <v>1232</v>
          </cell>
        </row>
        <row r="12370">
          <cell r="A12370">
            <v>2011</v>
          </cell>
          <cell r="B12370" t="str">
            <v>Anthony Randolph</v>
          </cell>
          <cell r="D12370" t="str">
            <v>TOT</v>
          </cell>
          <cell r="F12370">
            <v>16.2</v>
          </cell>
          <cell r="G12370">
            <v>1965720</v>
          </cell>
          <cell r="H12370">
            <v>592</v>
          </cell>
        </row>
        <row r="12371">
          <cell r="A12371">
            <v>2011</v>
          </cell>
          <cell r="B12371" t="str">
            <v>Earl Clark</v>
          </cell>
          <cell r="D12371" t="str">
            <v>TOT</v>
          </cell>
          <cell r="F12371">
            <v>10.1</v>
          </cell>
          <cell r="G12371">
            <v>1898760</v>
          </cell>
          <cell r="H12371">
            <v>462</v>
          </cell>
        </row>
        <row r="12372">
          <cell r="A12372">
            <v>2011</v>
          </cell>
          <cell r="B12372" t="str">
            <v>James Johnson</v>
          </cell>
          <cell r="D12372" t="str">
            <v>TOT</v>
          </cell>
          <cell r="F12372">
            <v>12.6</v>
          </cell>
          <cell r="G12372">
            <v>1713600</v>
          </cell>
          <cell r="H12372">
            <v>820.80000000000007</v>
          </cell>
        </row>
        <row r="12373">
          <cell r="A12373">
            <v>2011</v>
          </cell>
          <cell r="B12373" t="str">
            <v>Renaldo Balkman</v>
          </cell>
          <cell r="D12373" t="str">
            <v>TOT</v>
          </cell>
          <cell r="F12373">
            <v>9.3000000000000007</v>
          </cell>
          <cell r="G12373">
            <v>1675000</v>
          </cell>
          <cell r="H12373">
            <v>62.4</v>
          </cell>
        </row>
        <row r="12374">
          <cell r="A12374">
            <v>2011</v>
          </cell>
          <cell r="B12374" t="str">
            <v>Alexis Ajinça</v>
          </cell>
          <cell r="D12374" t="str">
            <v>TOT</v>
          </cell>
          <cell r="F12374">
            <v>12.2</v>
          </cell>
          <cell r="G12374">
            <v>1467840</v>
          </cell>
          <cell r="H12374">
            <v>340</v>
          </cell>
        </row>
        <row r="12375">
          <cell r="A12375">
            <v>2011</v>
          </cell>
          <cell r="B12375" t="str">
            <v>Kosta Koufos</v>
          </cell>
          <cell r="D12375" t="str">
            <v>TOT</v>
          </cell>
          <cell r="F12375">
            <v>12.6</v>
          </cell>
          <cell r="G12375">
            <v>1352640</v>
          </cell>
          <cell r="H12375">
            <v>434.99999999999994</v>
          </cell>
        </row>
        <row r="12376">
          <cell r="A12376">
            <v>2011</v>
          </cell>
          <cell r="B12376" t="str">
            <v>Jason Williams</v>
          </cell>
          <cell r="D12376" t="str">
            <v>TOT</v>
          </cell>
          <cell r="F12376">
            <v>8.4</v>
          </cell>
          <cell r="G12376">
            <v>1352181</v>
          </cell>
          <cell r="H12376">
            <v>294.3</v>
          </cell>
        </row>
        <row r="12377">
          <cell r="A12377">
            <v>2011</v>
          </cell>
          <cell r="B12377" t="str">
            <v>Anthony Carter</v>
          </cell>
          <cell r="D12377" t="str">
            <v>TOT</v>
          </cell>
          <cell r="F12377">
            <v>9.1999999999999993</v>
          </cell>
          <cell r="G12377">
            <v>1352181</v>
          </cell>
          <cell r="H12377">
            <v>462</v>
          </cell>
        </row>
        <row r="12378">
          <cell r="A12378">
            <v>2011</v>
          </cell>
          <cell r="B12378" t="str">
            <v>Joe Smith</v>
          </cell>
          <cell r="D12378" t="str">
            <v>TOT</v>
          </cell>
          <cell r="F12378">
            <v>-0.1</v>
          </cell>
          <cell r="G12378">
            <v>1352181</v>
          </cell>
          <cell r="H12378">
            <v>68.8</v>
          </cell>
        </row>
        <row r="12379">
          <cell r="A12379">
            <v>2011</v>
          </cell>
          <cell r="B12379" t="str">
            <v>DeMarre Carroll</v>
          </cell>
          <cell r="D12379" t="str">
            <v>TOT</v>
          </cell>
          <cell r="F12379">
            <v>8.6999999999999993</v>
          </cell>
          <cell r="G12379">
            <v>1085400</v>
          </cell>
          <cell r="H12379">
            <v>50.400000000000006</v>
          </cell>
        </row>
        <row r="12380">
          <cell r="A12380">
            <v>2011</v>
          </cell>
          <cell r="B12380" t="str">
            <v>Jordan Crawford</v>
          </cell>
          <cell r="D12380" t="str">
            <v>TOT</v>
          </cell>
          <cell r="F12380">
            <v>11.8</v>
          </cell>
          <cell r="G12380">
            <v>1042320</v>
          </cell>
          <cell r="H12380">
            <v>1029</v>
          </cell>
        </row>
        <row r="12381">
          <cell r="A12381">
            <v>2011</v>
          </cell>
          <cell r="B12381" t="str">
            <v>Hilton Armstrong</v>
          </cell>
          <cell r="D12381" t="str">
            <v>TOT</v>
          </cell>
          <cell r="F12381">
            <v>8.8000000000000007</v>
          </cell>
          <cell r="G12381">
            <v>992680</v>
          </cell>
          <cell r="H12381">
            <v>487.59999999999997</v>
          </cell>
        </row>
        <row r="12382">
          <cell r="A12382">
            <v>2011</v>
          </cell>
          <cell r="B12382" t="str">
            <v>Shelden Williams</v>
          </cell>
          <cell r="D12382" t="str">
            <v>TOT</v>
          </cell>
          <cell r="F12382">
            <v>12.3</v>
          </cell>
          <cell r="G12382">
            <v>915852</v>
          </cell>
          <cell r="H12382">
            <v>908.6</v>
          </cell>
        </row>
        <row r="12383">
          <cell r="A12383">
            <v>2011</v>
          </cell>
          <cell r="B12383" t="str">
            <v>Leon Powe</v>
          </cell>
          <cell r="D12383" t="str">
            <v>TOT</v>
          </cell>
          <cell r="F12383">
            <v>15</v>
          </cell>
          <cell r="G12383">
            <v>915852</v>
          </cell>
          <cell r="H12383">
            <v>327</v>
          </cell>
        </row>
        <row r="12384">
          <cell r="A12384">
            <v>2011</v>
          </cell>
          <cell r="B12384" t="str">
            <v>Jermaine Taylor</v>
          </cell>
          <cell r="D12384" t="str">
            <v>TOT</v>
          </cell>
          <cell r="F12384">
            <v>12.2</v>
          </cell>
          <cell r="G12384">
            <v>780871</v>
          </cell>
          <cell r="H12384">
            <v>482.79999999999995</v>
          </cell>
        </row>
        <row r="12385">
          <cell r="A12385">
            <v>2011</v>
          </cell>
          <cell r="B12385" t="str">
            <v>Marcus Thornton</v>
          </cell>
          <cell r="D12385" t="str">
            <v>TOT</v>
          </cell>
          <cell r="F12385">
            <v>16.5</v>
          </cell>
          <cell r="G12385">
            <v>762195</v>
          </cell>
          <cell r="H12385">
            <v>1773.9</v>
          </cell>
        </row>
        <row r="12386">
          <cell r="A12386">
            <v>2011</v>
          </cell>
          <cell r="B12386" t="str">
            <v>Acie Law</v>
          </cell>
          <cell r="D12386" t="str">
            <v>TOT</v>
          </cell>
          <cell r="F12386">
            <v>9.9</v>
          </cell>
          <cell r="G12386">
            <v>656030</v>
          </cell>
          <cell r="H12386">
            <v>724.19999999999993</v>
          </cell>
        </row>
        <row r="12387">
          <cell r="A12387">
            <v>2011</v>
          </cell>
          <cell r="B12387" t="str">
            <v>Jarron Collins</v>
          </cell>
          <cell r="D12387" t="str">
            <v>TOT</v>
          </cell>
          <cell r="F12387">
            <v>1.6</v>
          </cell>
          <cell r="G12387">
            <v>643551</v>
          </cell>
          <cell r="H12387">
            <v>182</v>
          </cell>
        </row>
        <row r="12388">
          <cell r="A12388">
            <v>2011</v>
          </cell>
          <cell r="B12388" t="str">
            <v>Alonzo Gee</v>
          </cell>
          <cell r="D12388" t="str">
            <v>TOT</v>
          </cell>
          <cell r="F12388">
            <v>10.8</v>
          </cell>
          <cell r="G12388">
            <v>479735</v>
          </cell>
          <cell r="H12388">
            <v>1120</v>
          </cell>
        </row>
        <row r="12389">
          <cell r="A12389">
            <v>2011</v>
          </cell>
          <cell r="B12389" t="str">
            <v>Luke Harangody</v>
          </cell>
          <cell r="D12389" t="str">
            <v>TOT</v>
          </cell>
          <cell r="F12389">
            <v>10.1</v>
          </cell>
          <cell r="G12389">
            <v>473604</v>
          </cell>
          <cell r="H12389">
            <v>641.9</v>
          </cell>
        </row>
        <row r="12390">
          <cell r="A12390">
            <v>2011</v>
          </cell>
          <cell r="B12390" t="str">
            <v>Semih Erden</v>
          </cell>
          <cell r="D12390" t="str">
            <v>TOT</v>
          </cell>
          <cell r="F12390">
            <v>10.3</v>
          </cell>
          <cell r="G12390">
            <v>473604</v>
          </cell>
          <cell r="H12390">
            <v>594.5</v>
          </cell>
        </row>
        <row r="12391">
          <cell r="A12391">
            <v>2011</v>
          </cell>
          <cell r="B12391" t="str">
            <v>Steve Novak</v>
          </cell>
          <cell r="D12391" t="str">
            <v>TOT</v>
          </cell>
          <cell r="F12391">
            <v>17.8</v>
          </cell>
          <cell r="G12391">
            <v>384766</v>
          </cell>
          <cell r="H12391">
            <v>216</v>
          </cell>
        </row>
        <row r="12392">
          <cell r="A12392">
            <v>2011</v>
          </cell>
          <cell r="B12392" t="str">
            <v>Rodney Carney</v>
          </cell>
          <cell r="D12392" t="str">
            <v>TOT</v>
          </cell>
          <cell r="F12392">
            <v>10.8</v>
          </cell>
          <cell r="G12392">
            <v>377116</v>
          </cell>
          <cell r="H12392">
            <v>334.8</v>
          </cell>
        </row>
        <row r="12393">
          <cell r="A12393">
            <v>2011</v>
          </cell>
          <cell r="B12393" t="str">
            <v>Sundiata Gaines</v>
          </cell>
          <cell r="D12393" t="str">
            <v>TOT</v>
          </cell>
          <cell r="F12393">
            <v>11.3</v>
          </cell>
          <cell r="G12393">
            <v>237626</v>
          </cell>
          <cell r="H12393">
            <v>300</v>
          </cell>
        </row>
        <row r="12394">
          <cell r="A12394">
            <v>2011</v>
          </cell>
          <cell r="B12394" t="str">
            <v>Chris Johnson</v>
          </cell>
          <cell r="D12394" t="str">
            <v>TOT</v>
          </cell>
          <cell r="F12394">
            <v>10.199999999999999</v>
          </cell>
          <cell r="G12394">
            <v>136509</v>
          </cell>
          <cell r="H12394">
            <v>138.6</v>
          </cell>
        </row>
        <row r="12395">
          <cell r="A12395">
            <v>2011</v>
          </cell>
          <cell r="B12395" t="str">
            <v>Sasha Pavlović</v>
          </cell>
          <cell r="D12395" t="str">
            <v>TOT</v>
          </cell>
          <cell r="F12395">
            <v>6</v>
          </cell>
          <cell r="G12395">
            <v>134863</v>
          </cell>
          <cell r="H12395">
            <v>362.7</v>
          </cell>
        </row>
        <row r="12396">
          <cell r="A12396">
            <v>2011</v>
          </cell>
          <cell r="B12396" t="str">
            <v>Garrett Temple</v>
          </cell>
          <cell r="D12396" t="str">
            <v>TOT</v>
          </cell>
          <cell r="F12396">
            <v>4.7</v>
          </cell>
          <cell r="G12396">
            <v>98637</v>
          </cell>
          <cell r="H12396">
            <v>230.39999999999998</v>
          </cell>
        </row>
        <row r="12397">
          <cell r="A12397">
            <v>2011</v>
          </cell>
          <cell r="B12397" t="str">
            <v>Trey Johnson</v>
          </cell>
          <cell r="D12397" t="str">
            <v>TOT</v>
          </cell>
          <cell r="F12397">
            <v>8.3000000000000007</v>
          </cell>
          <cell r="G12397">
            <v>89670</v>
          </cell>
          <cell r="H12397">
            <v>94.4</v>
          </cell>
        </row>
        <row r="12398">
          <cell r="A12398">
            <v>2011</v>
          </cell>
          <cell r="B12398" t="str">
            <v>Larry Owens</v>
          </cell>
          <cell r="D12398" t="str">
            <v>TOT</v>
          </cell>
          <cell r="F12398">
            <v>11.2</v>
          </cell>
          <cell r="G12398">
            <v>55718</v>
          </cell>
          <cell r="H12398">
            <v>142.80000000000001</v>
          </cell>
        </row>
        <row r="12399">
          <cell r="A12399">
            <v>2011</v>
          </cell>
          <cell r="B12399" t="str">
            <v>Derrick Brown</v>
          </cell>
          <cell r="D12399" t="str">
            <v>TOT</v>
          </cell>
          <cell r="F12399">
            <v>12.9</v>
          </cell>
          <cell r="H12399">
            <v>578.20000000000005</v>
          </cell>
        </row>
        <row r="12400">
          <cell r="A12400">
            <v>2011</v>
          </cell>
          <cell r="B12400" t="str">
            <v>Earl Barron</v>
          </cell>
          <cell r="D12400" t="str">
            <v>TOT</v>
          </cell>
          <cell r="F12400">
            <v>6.2</v>
          </cell>
          <cell r="H12400">
            <v>304.5</v>
          </cell>
        </row>
        <row r="12401">
          <cell r="A12401">
            <v>2011</v>
          </cell>
          <cell r="B12401" t="str">
            <v>Vince Carter</v>
          </cell>
          <cell r="D12401" t="str">
            <v>TOT</v>
          </cell>
          <cell r="F12401">
            <v>14.8</v>
          </cell>
          <cell r="H12401">
            <v>2051.3000000000002</v>
          </cell>
        </row>
        <row r="12402">
          <cell r="A12402">
            <v>2011</v>
          </cell>
          <cell r="B12402" t="str">
            <v>Aaron Brooks</v>
          </cell>
          <cell r="D12402" t="str">
            <v>TOT</v>
          </cell>
          <cell r="F12402">
            <v>13.1</v>
          </cell>
          <cell r="H12402">
            <v>1286.2</v>
          </cell>
        </row>
        <row r="12403">
          <cell r="A12403">
            <v>2011</v>
          </cell>
          <cell r="B12403" t="str">
            <v>Ish Smith</v>
          </cell>
          <cell r="D12403" t="str">
            <v>TOT</v>
          </cell>
          <cell r="F12403">
            <v>7.6</v>
          </cell>
          <cell r="H12403">
            <v>442.90000000000003</v>
          </cell>
        </row>
        <row r="12404">
          <cell r="A12404">
            <v>2011</v>
          </cell>
          <cell r="B12404" t="str">
            <v>Joel Przybilla</v>
          </cell>
          <cell r="D12404" t="str">
            <v>TOT</v>
          </cell>
          <cell r="F12404">
            <v>6.2</v>
          </cell>
          <cell r="H12404">
            <v>518.4</v>
          </cell>
        </row>
        <row r="12405">
          <cell r="A12405">
            <v>2011</v>
          </cell>
          <cell r="B12405" t="str">
            <v>D.J. White</v>
          </cell>
          <cell r="D12405" t="str">
            <v>TOT</v>
          </cell>
          <cell r="F12405">
            <v>15.3</v>
          </cell>
          <cell r="H12405">
            <v>686.19999999999993</v>
          </cell>
        </row>
        <row r="12406">
          <cell r="A12406">
            <v>2011</v>
          </cell>
          <cell r="B12406" t="str">
            <v>Mickael Pietrus</v>
          </cell>
          <cell r="D12406" t="str">
            <v>TOT</v>
          </cell>
          <cell r="F12406">
            <v>9.8000000000000007</v>
          </cell>
          <cell r="H12406">
            <v>1105.8</v>
          </cell>
        </row>
        <row r="12407">
          <cell r="A12407">
            <v>2011</v>
          </cell>
          <cell r="B12407" t="str">
            <v>Carlos Arroyo</v>
          </cell>
          <cell r="D12407" t="str">
            <v>TOT</v>
          </cell>
          <cell r="F12407">
            <v>9</v>
          </cell>
          <cell r="H12407">
            <v>1184</v>
          </cell>
        </row>
        <row r="12408">
          <cell r="A12408">
            <v>2011</v>
          </cell>
          <cell r="B12408" t="str">
            <v>Othyus Jeffers</v>
          </cell>
          <cell r="D12408" t="str">
            <v>TOT</v>
          </cell>
          <cell r="F12408">
            <v>13.3</v>
          </cell>
          <cell r="H12408">
            <v>321.29999999999995</v>
          </cell>
        </row>
        <row r="12409">
          <cell r="A12409">
            <v>2011</v>
          </cell>
          <cell r="B12409" t="str">
            <v>Dante Cunningham</v>
          </cell>
          <cell r="D12409" t="str">
            <v>TOT</v>
          </cell>
          <cell r="F12409">
            <v>10.7</v>
          </cell>
          <cell r="H12409">
            <v>1638</v>
          </cell>
        </row>
        <row r="12410">
          <cell r="A12410">
            <v>2011</v>
          </cell>
          <cell r="B12410" t="str">
            <v>Marcin Gortat</v>
          </cell>
          <cell r="D12410" t="str">
            <v>TOT</v>
          </cell>
          <cell r="F12410">
            <v>17.8</v>
          </cell>
          <cell r="H12410">
            <v>2032</v>
          </cell>
        </row>
        <row r="12411">
          <cell r="A12411">
            <v>2011</v>
          </cell>
          <cell r="B12411" t="str">
            <v>Andrei Kirilenko</v>
          </cell>
          <cell r="D12411" t="str">
            <v>UTA</v>
          </cell>
          <cell r="F12411">
            <v>16.600000000000001</v>
          </cell>
          <cell r="G12411">
            <v>17823000</v>
          </cell>
          <cell r="H12411">
            <v>1996.8</v>
          </cell>
        </row>
        <row r="12412">
          <cell r="A12412">
            <v>2011</v>
          </cell>
          <cell r="B12412" t="str">
            <v>Al Jefferson</v>
          </cell>
          <cell r="D12412" t="str">
            <v>UTA</v>
          </cell>
          <cell r="F12412">
            <v>20.100000000000001</v>
          </cell>
          <cell r="G12412">
            <v>13000000</v>
          </cell>
          <cell r="H12412">
            <v>2943.7999999999997</v>
          </cell>
        </row>
        <row r="12413">
          <cell r="A12413">
            <v>2011</v>
          </cell>
          <cell r="B12413" t="str">
            <v>Mehmet Okur</v>
          </cell>
          <cell r="D12413" t="str">
            <v>UTA</v>
          </cell>
          <cell r="F12413">
            <v>12.6</v>
          </cell>
          <cell r="G12413">
            <v>9945000</v>
          </cell>
          <cell r="H12413">
            <v>167.70000000000002</v>
          </cell>
        </row>
        <row r="12414">
          <cell r="A12414">
            <v>2011</v>
          </cell>
          <cell r="B12414" t="str">
            <v>Paul Millsap</v>
          </cell>
          <cell r="D12414" t="str">
            <v>UTA</v>
          </cell>
          <cell r="F12414">
            <v>19.8</v>
          </cell>
          <cell r="G12414">
            <v>7600000</v>
          </cell>
          <cell r="H12414">
            <v>2606.7999999999997</v>
          </cell>
        </row>
        <row r="12415">
          <cell r="A12415">
            <v>2011</v>
          </cell>
          <cell r="B12415" t="str">
            <v>C.J. Miles</v>
          </cell>
          <cell r="D12415" t="str">
            <v>UTA</v>
          </cell>
          <cell r="F12415">
            <v>14.4</v>
          </cell>
          <cell r="G12415">
            <v>3700000</v>
          </cell>
          <cell r="H12415">
            <v>1965.6</v>
          </cell>
        </row>
        <row r="12416">
          <cell r="A12416">
            <v>2011</v>
          </cell>
          <cell r="B12416" t="str">
            <v>Raja Bell</v>
          </cell>
          <cell r="D12416" t="str">
            <v>UTA</v>
          </cell>
          <cell r="F12416">
            <v>8.1999999999999993</v>
          </cell>
          <cell r="G12416">
            <v>3000000</v>
          </cell>
          <cell r="H12416">
            <v>2094.4</v>
          </cell>
        </row>
        <row r="12417">
          <cell r="A12417">
            <v>2011</v>
          </cell>
          <cell r="B12417" t="str">
            <v>Gordon Hayward</v>
          </cell>
          <cell r="D12417" t="str">
            <v>UTA</v>
          </cell>
          <cell r="F12417">
            <v>10.7</v>
          </cell>
          <cell r="G12417">
            <v>2356320</v>
          </cell>
          <cell r="H12417">
            <v>1216.8</v>
          </cell>
        </row>
        <row r="12418">
          <cell r="A12418">
            <v>2011</v>
          </cell>
          <cell r="B12418" t="str">
            <v>Ronnie Price</v>
          </cell>
          <cell r="D12418" t="str">
            <v>UTA</v>
          </cell>
          <cell r="F12418">
            <v>5.5</v>
          </cell>
          <cell r="G12418">
            <v>1380000</v>
          </cell>
          <cell r="H12418">
            <v>719.8</v>
          </cell>
        </row>
        <row r="12419">
          <cell r="A12419">
            <v>2011</v>
          </cell>
          <cell r="B12419" t="str">
            <v>Earl Watson</v>
          </cell>
          <cell r="D12419" t="str">
            <v>UTA</v>
          </cell>
          <cell r="F12419">
            <v>10.199999999999999</v>
          </cell>
          <cell r="G12419">
            <v>1229255</v>
          </cell>
          <cell r="H12419">
            <v>1568</v>
          </cell>
        </row>
        <row r="12420">
          <cell r="A12420">
            <v>2011</v>
          </cell>
          <cell r="B12420" t="str">
            <v>Francisco Elson</v>
          </cell>
          <cell r="D12420" t="str">
            <v>UTA</v>
          </cell>
          <cell r="F12420">
            <v>8.9</v>
          </cell>
          <cell r="G12420">
            <v>1146337</v>
          </cell>
          <cell r="H12420">
            <v>607.6</v>
          </cell>
        </row>
        <row r="12421">
          <cell r="A12421">
            <v>2011</v>
          </cell>
          <cell r="B12421" t="str">
            <v>Kyrylo Fesenko</v>
          </cell>
          <cell r="D12421" t="str">
            <v>UTA</v>
          </cell>
          <cell r="F12421">
            <v>5.8</v>
          </cell>
          <cell r="G12421">
            <v>1087500</v>
          </cell>
          <cell r="H12421">
            <v>455.79999999999995</v>
          </cell>
        </row>
        <row r="12422">
          <cell r="A12422">
            <v>2011</v>
          </cell>
          <cell r="B12422" t="str">
            <v>Jeremy Evans</v>
          </cell>
          <cell r="D12422" t="str">
            <v>UTA</v>
          </cell>
          <cell r="F12422">
            <v>18.8</v>
          </cell>
          <cell r="G12422">
            <v>473604</v>
          </cell>
          <cell r="H12422">
            <v>460.6</v>
          </cell>
        </row>
        <row r="12423">
          <cell r="A12423">
            <v>2011</v>
          </cell>
          <cell r="B12423" t="str">
            <v>Kyle Weaver</v>
          </cell>
          <cell r="D12423" t="str">
            <v>UTA</v>
          </cell>
          <cell r="F12423">
            <v>11.3</v>
          </cell>
          <cell r="H12423">
            <v>69</v>
          </cell>
        </row>
        <row r="12424">
          <cell r="A12424">
            <v>2011</v>
          </cell>
          <cell r="B12424" t="str">
            <v>Marcus Cousin</v>
          </cell>
          <cell r="D12424" t="str">
            <v>UTA</v>
          </cell>
          <cell r="F12424">
            <v>7.8</v>
          </cell>
          <cell r="H12424">
            <v>18</v>
          </cell>
        </row>
        <row r="12425">
          <cell r="A12425">
            <v>2011</v>
          </cell>
          <cell r="B12425" t="str">
            <v>Andray Blatche</v>
          </cell>
          <cell r="D12425" t="str">
            <v>WAS</v>
          </cell>
          <cell r="F12425">
            <v>16.899999999999999</v>
          </cell>
          <cell r="G12425">
            <v>5900000</v>
          </cell>
          <cell r="H12425">
            <v>2169.6</v>
          </cell>
        </row>
        <row r="12426">
          <cell r="A12426">
            <v>2011</v>
          </cell>
          <cell r="B12426" t="str">
            <v>John Wall</v>
          </cell>
          <cell r="D12426" t="str">
            <v>WAS</v>
          </cell>
          <cell r="F12426">
            <v>15.8</v>
          </cell>
          <cell r="G12426">
            <v>5144280</v>
          </cell>
          <cell r="H12426">
            <v>2608.1999999999998</v>
          </cell>
        </row>
        <row r="12427">
          <cell r="A12427">
            <v>2011</v>
          </cell>
          <cell r="B12427" t="str">
            <v>Yi Jianlian</v>
          </cell>
          <cell r="D12427" t="str">
            <v>WAS</v>
          </cell>
          <cell r="F12427">
            <v>10.1</v>
          </cell>
          <cell r="G12427">
            <v>4050499</v>
          </cell>
          <cell r="H12427">
            <v>1115.0999999999999</v>
          </cell>
        </row>
        <row r="12428">
          <cell r="A12428">
            <v>2011</v>
          </cell>
          <cell r="B12428" t="str">
            <v>Josh Howard</v>
          </cell>
          <cell r="D12428" t="str">
            <v>WAS</v>
          </cell>
          <cell r="F12428">
            <v>9.1999999999999993</v>
          </cell>
          <cell r="G12428">
            <v>3000000</v>
          </cell>
          <cell r="H12428">
            <v>408.59999999999997</v>
          </cell>
        </row>
        <row r="12429">
          <cell r="A12429">
            <v>2011</v>
          </cell>
          <cell r="B12429" t="str">
            <v>Nick Young</v>
          </cell>
          <cell r="D12429" t="str">
            <v>WAS</v>
          </cell>
          <cell r="F12429">
            <v>14.5</v>
          </cell>
          <cell r="G12429">
            <v>2630503</v>
          </cell>
          <cell r="H12429">
            <v>2035.2</v>
          </cell>
        </row>
        <row r="12430">
          <cell r="A12430">
            <v>2011</v>
          </cell>
          <cell r="B12430" t="str">
            <v>JaVale McGee</v>
          </cell>
          <cell r="D12430" t="str">
            <v>WAS</v>
          </cell>
          <cell r="F12430">
            <v>17.399999999999999</v>
          </cell>
          <cell r="G12430">
            <v>1601040</v>
          </cell>
          <cell r="H12430">
            <v>2196.2000000000003</v>
          </cell>
        </row>
        <row r="12431">
          <cell r="A12431">
            <v>2011</v>
          </cell>
          <cell r="B12431" t="str">
            <v>Kevin Seraphin</v>
          </cell>
          <cell r="D12431" t="str">
            <v>WAS</v>
          </cell>
          <cell r="F12431">
            <v>8.4</v>
          </cell>
          <cell r="G12431">
            <v>1563120</v>
          </cell>
          <cell r="H12431">
            <v>632.20000000000005</v>
          </cell>
        </row>
        <row r="12432">
          <cell r="A12432">
            <v>2011</v>
          </cell>
          <cell r="B12432" t="str">
            <v>Trevor Booker</v>
          </cell>
          <cell r="D12432" t="str">
            <v>WAS</v>
          </cell>
          <cell r="F12432">
            <v>15.3</v>
          </cell>
          <cell r="G12432">
            <v>1204560</v>
          </cell>
          <cell r="H12432">
            <v>1066</v>
          </cell>
        </row>
        <row r="12433">
          <cell r="A12433">
            <v>2011</v>
          </cell>
          <cell r="B12433" t="str">
            <v>Cartier Martin</v>
          </cell>
          <cell r="D12433" t="str">
            <v>WAS</v>
          </cell>
          <cell r="F12433">
            <v>11.7</v>
          </cell>
          <cell r="G12433">
            <v>854389</v>
          </cell>
          <cell r="H12433">
            <v>540.80000000000007</v>
          </cell>
        </row>
        <row r="12434">
          <cell r="A12434">
            <v>2011</v>
          </cell>
          <cell r="B12434" t="str">
            <v>Lester Hudson</v>
          </cell>
          <cell r="D12434" t="str">
            <v>WAS</v>
          </cell>
          <cell r="F12434">
            <v>6</v>
          </cell>
          <cell r="G12434">
            <v>192791</v>
          </cell>
          <cell r="H12434">
            <v>72.599999999999994</v>
          </cell>
        </row>
        <row r="12435">
          <cell r="A12435">
            <v>2011</v>
          </cell>
          <cell r="B12435" t="str">
            <v>Mustafa Shakur</v>
          </cell>
          <cell r="D12435" t="str">
            <v>WAS</v>
          </cell>
          <cell r="F12435">
            <v>6.8</v>
          </cell>
          <cell r="G12435">
            <v>89670</v>
          </cell>
          <cell r="H12435">
            <v>158.4</v>
          </cell>
        </row>
        <row r="12436">
          <cell r="A12436">
            <v>2011</v>
          </cell>
          <cell r="B12436" t="str">
            <v>Hamady N'Diaye</v>
          </cell>
          <cell r="D12436" t="str">
            <v>WAS</v>
          </cell>
          <cell r="F12436">
            <v>5.3</v>
          </cell>
          <cell r="H12436">
            <v>80</v>
          </cell>
        </row>
        <row r="12437">
          <cell r="A12437">
            <v>2012</v>
          </cell>
          <cell r="B12437" t="str">
            <v>Joe Johnson</v>
          </cell>
          <cell r="D12437" t="str">
            <v>ATL</v>
          </cell>
          <cell r="F12437">
            <v>18.399999999999999</v>
          </cell>
          <cell r="G12437">
            <v>18038573</v>
          </cell>
          <cell r="H12437">
            <v>2130</v>
          </cell>
        </row>
        <row r="12438">
          <cell r="A12438">
            <v>2012</v>
          </cell>
          <cell r="B12438" t="str">
            <v>Josh Smith</v>
          </cell>
          <cell r="D12438" t="str">
            <v>ATL</v>
          </cell>
          <cell r="F12438">
            <v>21.1</v>
          </cell>
          <cell r="G12438">
            <v>12400000</v>
          </cell>
          <cell r="H12438">
            <v>2329.7999999999997</v>
          </cell>
        </row>
        <row r="12439">
          <cell r="A12439">
            <v>2012</v>
          </cell>
          <cell r="B12439" t="str">
            <v>Al Horford</v>
          </cell>
          <cell r="D12439" t="str">
            <v>ATL</v>
          </cell>
          <cell r="F12439">
            <v>19</v>
          </cell>
          <cell r="G12439">
            <v>12000000</v>
          </cell>
          <cell r="H12439">
            <v>347.6</v>
          </cell>
        </row>
        <row r="12440">
          <cell r="A12440">
            <v>2012</v>
          </cell>
          <cell r="B12440" t="str">
            <v>Kirk Hinrich</v>
          </cell>
          <cell r="D12440" t="str">
            <v>ATL</v>
          </cell>
          <cell r="F12440">
            <v>9.1999999999999993</v>
          </cell>
          <cell r="G12440">
            <v>8100000</v>
          </cell>
          <cell r="H12440">
            <v>1238.4000000000001</v>
          </cell>
        </row>
        <row r="12441">
          <cell r="A12441">
            <v>2012</v>
          </cell>
          <cell r="B12441" t="str">
            <v>Marvin Williams</v>
          </cell>
          <cell r="D12441" t="str">
            <v>ATL</v>
          </cell>
          <cell r="F12441">
            <v>15.8</v>
          </cell>
          <cell r="G12441">
            <v>7500000</v>
          </cell>
          <cell r="H12441">
            <v>1499.1000000000001</v>
          </cell>
        </row>
        <row r="12442">
          <cell r="A12442">
            <v>2012</v>
          </cell>
          <cell r="B12442" t="str">
            <v>Zaza Pachulia</v>
          </cell>
          <cell r="D12442" t="str">
            <v>ATL</v>
          </cell>
          <cell r="F12442">
            <v>14</v>
          </cell>
          <cell r="G12442">
            <v>4750000</v>
          </cell>
          <cell r="H12442">
            <v>1641.4</v>
          </cell>
        </row>
        <row r="12443">
          <cell r="A12443">
            <v>2012</v>
          </cell>
          <cell r="B12443" t="str">
            <v>Jeff Teague</v>
          </cell>
          <cell r="D12443" t="str">
            <v>ATL</v>
          </cell>
          <cell r="F12443">
            <v>15.8</v>
          </cell>
          <cell r="G12443">
            <v>1579920</v>
          </cell>
          <cell r="H12443">
            <v>2184.6</v>
          </cell>
        </row>
        <row r="12444">
          <cell r="A12444">
            <v>2012</v>
          </cell>
          <cell r="B12444" t="str">
            <v>Jerry Stackhouse</v>
          </cell>
          <cell r="D12444" t="str">
            <v>ATL</v>
          </cell>
          <cell r="F12444">
            <v>11.5</v>
          </cell>
          <cell r="G12444">
            <v>1352181</v>
          </cell>
          <cell r="H12444">
            <v>273</v>
          </cell>
        </row>
        <row r="12445">
          <cell r="A12445">
            <v>2012</v>
          </cell>
          <cell r="B12445" t="str">
            <v>Tracy McGrady</v>
          </cell>
          <cell r="D12445" t="str">
            <v>ATL</v>
          </cell>
          <cell r="F12445">
            <v>13.6</v>
          </cell>
          <cell r="G12445">
            <v>1352181</v>
          </cell>
          <cell r="H12445">
            <v>837.2</v>
          </cell>
        </row>
        <row r="12446">
          <cell r="A12446">
            <v>2012</v>
          </cell>
          <cell r="B12446" t="str">
            <v>Vladimir Radmanović</v>
          </cell>
          <cell r="D12446" t="str">
            <v>ATL</v>
          </cell>
          <cell r="F12446">
            <v>11.7</v>
          </cell>
          <cell r="G12446">
            <v>1352181</v>
          </cell>
          <cell r="H12446">
            <v>754.6</v>
          </cell>
        </row>
        <row r="12447">
          <cell r="A12447">
            <v>2012</v>
          </cell>
          <cell r="B12447" t="str">
            <v>Jason Collins</v>
          </cell>
          <cell r="D12447" t="str">
            <v>ATL</v>
          </cell>
          <cell r="F12447">
            <v>3.7</v>
          </cell>
          <cell r="G12447">
            <v>1352181</v>
          </cell>
          <cell r="H12447">
            <v>309</v>
          </cell>
        </row>
        <row r="12448">
          <cell r="A12448">
            <v>2012</v>
          </cell>
          <cell r="B12448" t="str">
            <v>Willie Green</v>
          </cell>
          <cell r="D12448" t="str">
            <v>ATL</v>
          </cell>
          <cell r="F12448">
            <v>13.9</v>
          </cell>
          <cell r="G12448">
            <v>1223166</v>
          </cell>
          <cell r="H12448">
            <v>922.19999999999993</v>
          </cell>
        </row>
        <row r="12449">
          <cell r="A12449">
            <v>2012</v>
          </cell>
          <cell r="B12449" t="str">
            <v>Jannero Pargo</v>
          </cell>
          <cell r="D12449" t="str">
            <v>ATL</v>
          </cell>
          <cell r="F12449">
            <v>13.6</v>
          </cell>
          <cell r="G12449">
            <v>1223166</v>
          </cell>
          <cell r="H12449">
            <v>670</v>
          </cell>
        </row>
        <row r="12450">
          <cell r="A12450">
            <v>2012</v>
          </cell>
          <cell r="B12450" t="str">
            <v>Erick Dampier</v>
          </cell>
          <cell r="D12450" t="str">
            <v>ATL</v>
          </cell>
          <cell r="F12450">
            <v>5.5</v>
          </cell>
          <cell r="G12450">
            <v>850522</v>
          </cell>
          <cell r="H12450">
            <v>82.5</v>
          </cell>
        </row>
        <row r="12451">
          <cell r="A12451">
            <v>2012</v>
          </cell>
          <cell r="B12451" t="str">
            <v>Ivan Johnson</v>
          </cell>
          <cell r="D12451" t="str">
            <v>ATL</v>
          </cell>
          <cell r="F12451">
            <v>14.3</v>
          </cell>
          <cell r="G12451">
            <v>473604</v>
          </cell>
          <cell r="H12451">
            <v>935.19999999999993</v>
          </cell>
        </row>
        <row r="12452">
          <cell r="A12452">
            <v>2012</v>
          </cell>
          <cell r="B12452" t="str">
            <v>Kevin Garnett</v>
          </cell>
          <cell r="D12452" t="str">
            <v>BOS</v>
          </cell>
          <cell r="F12452">
            <v>20.399999999999999</v>
          </cell>
          <cell r="G12452">
            <v>21247044</v>
          </cell>
          <cell r="H12452">
            <v>1866</v>
          </cell>
        </row>
        <row r="12453">
          <cell r="A12453">
            <v>2012</v>
          </cell>
          <cell r="B12453" t="str">
            <v>Paul Pierce</v>
          </cell>
          <cell r="D12453" t="str">
            <v>BOS</v>
          </cell>
          <cell r="F12453">
            <v>19.600000000000001</v>
          </cell>
          <cell r="G12453">
            <v>15333334</v>
          </cell>
          <cell r="H12453">
            <v>2074</v>
          </cell>
        </row>
        <row r="12454">
          <cell r="A12454">
            <v>2012</v>
          </cell>
          <cell r="B12454" t="str">
            <v>Rajon Rondo</v>
          </cell>
          <cell r="D12454" t="str">
            <v>BOS</v>
          </cell>
          <cell r="F12454">
            <v>17.5</v>
          </cell>
          <cell r="G12454">
            <v>10045455</v>
          </cell>
          <cell r="H12454">
            <v>1955.6999999999998</v>
          </cell>
        </row>
        <row r="12455">
          <cell r="A12455">
            <v>2012</v>
          </cell>
          <cell r="B12455" t="str">
            <v>Ray Allen</v>
          </cell>
          <cell r="D12455" t="str">
            <v>BOS</v>
          </cell>
          <cell r="F12455">
            <v>14.8</v>
          </cell>
          <cell r="G12455">
            <v>10000000</v>
          </cell>
          <cell r="H12455">
            <v>1564</v>
          </cell>
        </row>
        <row r="12456">
          <cell r="A12456">
            <v>2012</v>
          </cell>
          <cell r="B12456" t="str">
            <v>Mickael Pietrus</v>
          </cell>
          <cell r="D12456" t="str">
            <v>BOS</v>
          </cell>
          <cell r="F12456">
            <v>8.5</v>
          </cell>
          <cell r="G12456">
            <v>5300000</v>
          </cell>
          <cell r="H12456">
            <v>919.8</v>
          </cell>
        </row>
        <row r="12457">
          <cell r="A12457">
            <v>2012</v>
          </cell>
          <cell r="B12457" t="str">
            <v>Brandon Bass</v>
          </cell>
          <cell r="D12457" t="str">
            <v>BOS</v>
          </cell>
          <cell r="F12457">
            <v>14.1</v>
          </cell>
          <cell r="G12457">
            <v>4250000</v>
          </cell>
          <cell r="H12457">
            <v>1870.3</v>
          </cell>
        </row>
        <row r="12458">
          <cell r="A12458">
            <v>2012</v>
          </cell>
          <cell r="B12458" t="str">
            <v>Chris Wilcox</v>
          </cell>
          <cell r="D12458" t="str">
            <v>BOS</v>
          </cell>
          <cell r="F12458">
            <v>12.4</v>
          </cell>
          <cell r="G12458">
            <v>3000000</v>
          </cell>
          <cell r="H12458">
            <v>481.59999999999997</v>
          </cell>
        </row>
        <row r="12459">
          <cell r="A12459">
            <v>2012</v>
          </cell>
          <cell r="B12459" t="str">
            <v>Keyon Dooling</v>
          </cell>
          <cell r="D12459" t="str">
            <v>BOS</v>
          </cell>
          <cell r="F12459">
            <v>6.9</v>
          </cell>
          <cell r="G12459">
            <v>2246400</v>
          </cell>
          <cell r="H12459">
            <v>662.4</v>
          </cell>
        </row>
        <row r="12460">
          <cell r="A12460">
            <v>2012</v>
          </cell>
          <cell r="B12460" t="str">
            <v>Avery Bradley</v>
          </cell>
          <cell r="D12460" t="str">
            <v>BOS</v>
          </cell>
          <cell r="F12460">
            <v>11.3</v>
          </cell>
          <cell r="G12460">
            <v>1524480</v>
          </cell>
          <cell r="H12460">
            <v>1369.6</v>
          </cell>
        </row>
        <row r="12461">
          <cell r="A12461">
            <v>2012</v>
          </cell>
          <cell r="B12461" t="str">
            <v>Marquis Daniels</v>
          </cell>
          <cell r="D12461" t="str">
            <v>BOS</v>
          </cell>
          <cell r="F12461">
            <v>8.1</v>
          </cell>
          <cell r="G12461">
            <v>1223166</v>
          </cell>
          <cell r="H12461">
            <v>482.59999999999997</v>
          </cell>
        </row>
        <row r="12462">
          <cell r="A12462">
            <v>2012</v>
          </cell>
          <cell r="B12462" t="str">
            <v>Sasha Pavlović</v>
          </cell>
          <cell r="D12462" t="str">
            <v>BOS</v>
          </cell>
          <cell r="F12462">
            <v>6.7</v>
          </cell>
          <cell r="G12462">
            <v>1223166</v>
          </cell>
          <cell r="H12462">
            <v>526.5</v>
          </cell>
        </row>
        <row r="12463">
          <cell r="A12463">
            <v>2012</v>
          </cell>
          <cell r="B12463" t="str">
            <v>JaJuan Johnson</v>
          </cell>
          <cell r="D12463" t="str">
            <v>BOS</v>
          </cell>
          <cell r="F12463">
            <v>11.4</v>
          </cell>
          <cell r="G12463">
            <v>1042320</v>
          </cell>
          <cell r="H12463">
            <v>298.8</v>
          </cell>
        </row>
        <row r="12464">
          <cell r="A12464">
            <v>2012</v>
          </cell>
          <cell r="B12464" t="str">
            <v>Greg Stiemsma</v>
          </cell>
          <cell r="D12464" t="str">
            <v>BOS</v>
          </cell>
          <cell r="F12464">
            <v>13.6</v>
          </cell>
          <cell r="G12464">
            <v>762195</v>
          </cell>
          <cell r="H12464">
            <v>764.5</v>
          </cell>
        </row>
        <row r="12465">
          <cell r="A12465">
            <v>2012</v>
          </cell>
          <cell r="B12465" t="str">
            <v>E'Twaun Moore</v>
          </cell>
          <cell r="D12465" t="str">
            <v>BOS</v>
          </cell>
          <cell r="F12465">
            <v>8.8000000000000007</v>
          </cell>
          <cell r="H12465">
            <v>330.59999999999997</v>
          </cell>
        </row>
        <row r="12466">
          <cell r="A12466">
            <v>2012</v>
          </cell>
          <cell r="B12466" t="str">
            <v>Jermaine O'Neal</v>
          </cell>
          <cell r="D12466" t="str">
            <v>BOS</v>
          </cell>
          <cell r="F12466">
            <v>9.4</v>
          </cell>
          <cell r="H12466">
            <v>570</v>
          </cell>
        </row>
        <row r="12467">
          <cell r="A12467">
            <v>2012</v>
          </cell>
          <cell r="B12467" t="str">
            <v>Tyrus Thomas</v>
          </cell>
          <cell r="D12467" t="str">
            <v>CHA</v>
          </cell>
          <cell r="F12467">
            <v>9</v>
          </cell>
          <cell r="H12467">
            <v>1015.2</v>
          </cell>
        </row>
        <row r="12468">
          <cell r="A12468">
            <v>2012</v>
          </cell>
          <cell r="B12468" t="str">
            <v>Gerald Henderson</v>
          </cell>
          <cell r="D12468" t="str">
            <v>CHA</v>
          </cell>
          <cell r="F12468">
            <v>14</v>
          </cell>
          <cell r="H12468">
            <v>1831.4999999999998</v>
          </cell>
        </row>
        <row r="12469">
          <cell r="A12469">
            <v>2012</v>
          </cell>
          <cell r="B12469" t="str">
            <v>Byron Mullens</v>
          </cell>
          <cell r="D12469" t="str">
            <v>CHA</v>
          </cell>
          <cell r="F12469">
            <v>13</v>
          </cell>
          <cell r="H12469">
            <v>1462.5</v>
          </cell>
        </row>
        <row r="12470">
          <cell r="A12470">
            <v>2012</v>
          </cell>
          <cell r="B12470" t="str">
            <v>Bismack Biyombo</v>
          </cell>
          <cell r="D12470" t="str">
            <v>CHA</v>
          </cell>
          <cell r="F12470">
            <v>10.6</v>
          </cell>
          <cell r="H12470">
            <v>1455.3000000000002</v>
          </cell>
        </row>
        <row r="12471">
          <cell r="A12471">
            <v>2012</v>
          </cell>
          <cell r="B12471" t="str">
            <v>Jamario Moon</v>
          </cell>
          <cell r="D12471" t="str">
            <v>CHA</v>
          </cell>
          <cell r="F12471">
            <v>3.4</v>
          </cell>
          <cell r="H12471">
            <v>123.2</v>
          </cell>
        </row>
        <row r="12472">
          <cell r="A12472">
            <v>2012</v>
          </cell>
          <cell r="B12472" t="str">
            <v>D.J. Augustin</v>
          </cell>
          <cell r="D12472" t="str">
            <v>CHA</v>
          </cell>
          <cell r="F12472">
            <v>14.1</v>
          </cell>
          <cell r="H12472">
            <v>1406.4</v>
          </cell>
        </row>
        <row r="12473">
          <cell r="A12473">
            <v>2012</v>
          </cell>
          <cell r="B12473" t="str">
            <v>Eduardo Najera</v>
          </cell>
          <cell r="D12473" t="str">
            <v>CHA</v>
          </cell>
          <cell r="F12473">
            <v>9.3000000000000007</v>
          </cell>
          <cell r="H12473">
            <v>270.60000000000002</v>
          </cell>
        </row>
        <row r="12474">
          <cell r="A12474">
            <v>2012</v>
          </cell>
          <cell r="B12474" t="str">
            <v>DeSagana Diop</v>
          </cell>
          <cell r="D12474" t="str">
            <v>CHA</v>
          </cell>
          <cell r="F12474">
            <v>6.8</v>
          </cell>
          <cell r="H12474">
            <v>324</v>
          </cell>
        </row>
        <row r="12475">
          <cell r="A12475">
            <v>2012</v>
          </cell>
          <cell r="B12475" t="str">
            <v>Corey Maggette</v>
          </cell>
          <cell r="D12475" t="str">
            <v>CHA</v>
          </cell>
          <cell r="F12475">
            <v>14.1</v>
          </cell>
          <cell r="H12475">
            <v>880</v>
          </cell>
        </row>
        <row r="12476">
          <cell r="A12476">
            <v>2012</v>
          </cell>
          <cell r="B12476" t="str">
            <v>Kemba Walker</v>
          </cell>
          <cell r="D12476" t="str">
            <v>CHA</v>
          </cell>
          <cell r="F12476">
            <v>14.9</v>
          </cell>
          <cell r="H12476">
            <v>1795.2</v>
          </cell>
        </row>
        <row r="12477">
          <cell r="A12477">
            <v>2012</v>
          </cell>
          <cell r="B12477" t="str">
            <v>D.J. White</v>
          </cell>
          <cell r="D12477" t="str">
            <v>CHA</v>
          </cell>
          <cell r="F12477">
            <v>12.4</v>
          </cell>
          <cell r="H12477">
            <v>1096.1999999999998</v>
          </cell>
        </row>
        <row r="12478">
          <cell r="A12478">
            <v>2012</v>
          </cell>
          <cell r="B12478" t="str">
            <v>Reggie Williams</v>
          </cell>
          <cell r="D12478" t="str">
            <v>CHA</v>
          </cell>
          <cell r="F12478">
            <v>12.4</v>
          </cell>
          <cell r="H12478">
            <v>745.80000000000007</v>
          </cell>
        </row>
        <row r="12479">
          <cell r="A12479">
            <v>2012</v>
          </cell>
          <cell r="B12479" t="str">
            <v>Derrick Brown</v>
          </cell>
          <cell r="D12479" t="str">
            <v>CHA</v>
          </cell>
          <cell r="F12479">
            <v>14.7</v>
          </cell>
          <cell r="H12479">
            <v>1443</v>
          </cell>
        </row>
        <row r="12480">
          <cell r="A12480">
            <v>2012</v>
          </cell>
          <cell r="B12480" t="str">
            <v>Cory Higgins</v>
          </cell>
          <cell r="D12480" t="str">
            <v>CHA</v>
          </cell>
          <cell r="F12480">
            <v>4.0999999999999996</v>
          </cell>
          <cell r="H12480">
            <v>421.8</v>
          </cell>
        </row>
        <row r="12481">
          <cell r="A12481">
            <v>2012</v>
          </cell>
          <cell r="B12481" t="str">
            <v>Matt Carroll</v>
          </cell>
          <cell r="D12481" t="str">
            <v>CHA</v>
          </cell>
          <cell r="F12481">
            <v>5.6</v>
          </cell>
          <cell r="H12481">
            <v>593.59999999999991</v>
          </cell>
        </row>
        <row r="12482">
          <cell r="A12482">
            <v>2012</v>
          </cell>
          <cell r="B12482" t="str">
            <v>Carlos Boozer</v>
          </cell>
          <cell r="D12482" t="str">
            <v>CHI</v>
          </cell>
          <cell r="F12482">
            <v>19.7</v>
          </cell>
          <cell r="G12482">
            <v>13500000</v>
          </cell>
          <cell r="H12482">
            <v>1947</v>
          </cell>
        </row>
        <row r="12483">
          <cell r="A12483">
            <v>2012</v>
          </cell>
          <cell r="B12483" t="str">
            <v>Richard Hamilton</v>
          </cell>
          <cell r="D12483" t="str">
            <v>CHI</v>
          </cell>
          <cell r="F12483">
            <v>13.2</v>
          </cell>
          <cell r="G12483">
            <v>12500000</v>
          </cell>
          <cell r="H12483">
            <v>697.19999999999993</v>
          </cell>
        </row>
        <row r="12484">
          <cell r="A12484">
            <v>2012</v>
          </cell>
          <cell r="B12484" t="str">
            <v>Luol Deng</v>
          </cell>
          <cell r="D12484" t="str">
            <v>CHI</v>
          </cell>
          <cell r="F12484">
            <v>14.1</v>
          </cell>
          <cell r="G12484">
            <v>12325000</v>
          </cell>
          <cell r="H12484">
            <v>2127.6</v>
          </cell>
        </row>
        <row r="12485">
          <cell r="A12485">
            <v>2012</v>
          </cell>
          <cell r="B12485" t="str">
            <v>Joakim Noah</v>
          </cell>
          <cell r="D12485" t="str">
            <v>CHI</v>
          </cell>
          <cell r="F12485">
            <v>19.600000000000001</v>
          </cell>
          <cell r="G12485">
            <v>12000000</v>
          </cell>
          <cell r="H12485">
            <v>1945.6</v>
          </cell>
        </row>
        <row r="12486">
          <cell r="A12486">
            <v>2012</v>
          </cell>
          <cell r="B12486" t="str">
            <v>Derrick Rose</v>
          </cell>
          <cell r="D12486" t="str">
            <v>CHI</v>
          </cell>
          <cell r="F12486">
            <v>23</v>
          </cell>
          <cell r="G12486">
            <v>6993708</v>
          </cell>
          <cell r="H12486">
            <v>1376.6999999999998</v>
          </cell>
        </row>
        <row r="12487">
          <cell r="A12487">
            <v>2012</v>
          </cell>
          <cell r="B12487" t="str">
            <v>Kyle Korver</v>
          </cell>
          <cell r="D12487" t="str">
            <v>CHI</v>
          </cell>
          <cell r="F12487">
            <v>13.6</v>
          </cell>
          <cell r="G12487">
            <v>5000000</v>
          </cell>
          <cell r="H12487">
            <v>1469</v>
          </cell>
        </row>
        <row r="12488">
          <cell r="A12488">
            <v>2012</v>
          </cell>
          <cell r="B12488" t="str">
            <v>Ronnie Brewer</v>
          </cell>
          <cell r="D12488" t="str">
            <v>CHI</v>
          </cell>
          <cell r="F12488">
            <v>12.3</v>
          </cell>
          <cell r="G12488">
            <v>4710000</v>
          </cell>
          <cell r="H12488">
            <v>1636.8</v>
          </cell>
        </row>
        <row r="12489">
          <cell r="A12489">
            <v>2012</v>
          </cell>
          <cell r="B12489" t="str">
            <v>C.J. Watson</v>
          </cell>
          <cell r="D12489" t="str">
            <v>CHI</v>
          </cell>
          <cell r="F12489">
            <v>13.3</v>
          </cell>
          <cell r="G12489">
            <v>3400000</v>
          </cell>
          <cell r="H12489">
            <v>1161.3</v>
          </cell>
        </row>
        <row r="12490">
          <cell r="A12490">
            <v>2012</v>
          </cell>
          <cell r="B12490" t="str">
            <v>Omer Asik</v>
          </cell>
          <cell r="D12490" t="str">
            <v>CHI</v>
          </cell>
          <cell r="F12490">
            <v>13.4</v>
          </cell>
          <cell r="G12490">
            <v>1857500</v>
          </cell>
          <cell r="H12490">
            <v>970.19999999999993</v>
          </cell>
        </row>
        <row r="12491">
          <cell r="A12491">
            <v>2012</v>
          </cell>
          <cell r="B12491" t="str">
            <v>Brian Scalabrine</v>
          </cell>
          <cell r="D12491" t="str">
            <v>CHI</v>
          </cell>
          <cell r="F12491">
            <v>13.5</v>
          </cell>
          <cell r="G12491">
            <v>1352181</v>
          </cell>
          <cell r="H12491">
            <v>123.20000000000002</v>
          </cell>
        </row>
        <row r="12492">
          <cell r="A12492">
            <v>2012</v>
          </cell>
          <cell r="B12492" t="str">
            <v>Taj Gibson</v>
          </cell>
          <cell r="D12492" t="str">
            <v>CHI</v>
          </cell>
          <cell r="F12492">
            <v>16.899999999999999</v>
          </cell>
          <cell r="G12492">
            <v>1195680</v>
          </cell>
          <cell r="H12492">
            <v>1285.1999999999998</v>
          </cell>
        </row>
        <row r="12493">
          <cell r="A12493">
            <v>2012</v>
          </cell>
          <cell r="B12493" t="str">
            <v>Jimmy Butler</v>
          </cell>
          <cell r="D12493" t="str">
            <v>CHI</v>
          </cell>
          <cell r="F12493">
            <v>12.5</v>
          </cell>
          <cell r="G12493">
            <v>1020960</v>
          </cell>
          <cell r="H12493">
            <v>357</v>
          </cell>
        </row>
        <row r="12494">
          <cell r="A12494">
            <v>2012</v>
          </cell>
          <cell r="B12494" t="str">
            <v>John Lucas</v>
          </cell>
          <cell r="D12494" t="str">
            <v>CHI</v>
          </cell>
          <cell r="F12494">
            <v>16.3</v>
          </cell>
          <cell r="G12494">
            <v>915852</v>
          </cell>
          <cell r="H12494">
            <v>725.2</v>
          </cell>
        </row>
        <row r="12495">
          <cell r="A12495">
            <v>2012</v>
          </cell>
          <cell r="B12495" t="str">
            <v>Mike James</v>
          </cell>
          <cell r="D12495" t="str">
            <v>CHI</v>
          </cell>
          <cell r="F12495">
            <v>13.7</v>
          </cell>
          <cell r="G12495">
            <v>277566</v>
          </cell>
          <cell r="H12495">
            <v>119.9</v>
          </cell>
        </row>
        <row r="12496">
          <cell r="A12496">
            <v>2012</v>
          </cell>
          <cell r="B12496" t="str">
            <v>Antawn Jamison</v>
          </cell>
          <cell r="D12496" t="str">
            <v>CLE</v>
          </cell>
          <cell r="F12496">
            <v>16.100000000000001</v>
          </cell>
          <cell r="G12496">
            <v>15076715</v>
          </cell>
          <cell r="H12496">
            <v>2151.5</v>
          </cell>
        </row>
        <row r="12497">
          <cell r="A12497">
            <v>2012</v>
          </cell>
          <cell r="B12497" t="str">
            <v>Anderson Varejão</v>
          </cell>
          <cell r="D12497" t="str">
            <v>CLE</v>
          </cell>
          <cell r="F12497">
            <v>18.899999999999999</v>
          </cell>
          <cell r="G12497">
            <v>7700000</v>
          </cell>
          <cell r="H12497">
            <v>785</v>
          </cell>
        </row>
        <row r="12498">
          <cell r="A12498">
            <v>2012</v>
          </cell>
          <cell r="B12498" t="str">
            <v>Kyrie Irving</v>
          </cell>
          <cell r="D12498" t="str">
            <v>CLE</v>
          </cell>
          <cell r="F12498">
            <v>21.4</v>
          </cell>
          <cell r="G12498">
            <v>5144280</v>
          </cell>
          <cell r="H12498">
            <v>1555.5</v>
          </cell>
        </row>
        <row r="12499">
          <cell r="A12499">
            <v>2012</v>
          </cell>
          <cell r="B12499" t="str">
            <v>Daniel Gibson</v>
          </cell>
          <cell r="D12499" t="str">
            <v>CLE</v>
          </cell>
          <cell r="F12499">
            <v>9.1999999999999993</v>
          </cell>
          <cell r="G12499">
            <v>4403834</v>
          </cell>
          <cell r="H12499">
            <v>917</v>
          </cell>
        </row>
        <row r="12500">
          <cell r="A12500">
            <v>2012</v>
          </cell>
          <cell r="B12500" t="str">
            <v>Tristan Thompson</v>
          </cell>
          <cell r="D12500" t="str">
            <v>CLE</v>
          </cell>
          <cell r="F12500">
            <v>13.3</v>
          </cell>
          <cell r="G12500">
            <v>3726600</v>
          </cell>
          <cell r="H12500">
            <v>1422</v>
          </cell>
        </row>
        <row r="12501">
          <cell r="A12501">
            <v>2012</v>
          </cell>
          <cell r="B12501" t="str">
            <v>Anthony Parker</v>
          </cell>
          <cell r="D12501" t="str">
            <v>CLE</v>
          </cell>
          <cell r="F12501">
            <v>10.9</v>
          </cell>
          <cell r="G12501">
            <v>2250000</v>
          </cell>
          <cell r="H12501">
            <v>1280.1000000000001</v>
          </cell>
        </row>
        <row r="12502">
          <cell r="A12502">
            <v>2012</v>
          </cell>
          <cell r="B12502" t="str">
            <v>Omri Casspi</v>
          </cell>
          <cell r="D12502" t="str">
            <v>CLE</v>
          </cell>
          <cell r="F12502">
            <v>11.2</v>
          </cell>
          <cell r="G12502">
            <v>1341960</v>
          </cell>
          <cell r="H12502">
            <v>1339</v>
          </cell>
        </row>
        <row r="12503">
          <cell r="A12503">
            <v>2012</v>
          </cell>
          <cell r="B12503" t="str">
            <v>Alonzo Gee</v>
          </cell>
          <cell r="D12503" t="str">
            <v>CLE</v>
          </cell>
          <cell r="F12503">
            <v>13.2</v>
          </cell>
          <cell r="G12503">
            <v>854389</v>
          </cell>
          <cell r="H12503">
            <v>1827</v>
          </cell>
        </row>
        <row r="12504">
          <cell r="A12504">
            <v>2012</v>
          </cell>
          <cell r="B12504" t="str">
            <v>Luke Harangody</v>
          </cell>
          <cell r="D12504" t="str">
            <v>CLE</v>
          </cell>
          <cell r="F12504">
            <v>10.4</v>
          </cell>
          <cell r="G12504">
            <v>762195</v>
          </cell>
          <cell r="H12504">
            <v>231</v>
          </cell>
        </row>
        <row r="12505">
          <cell r="A12505">
            <v>2012</v>
          </cell>
          <cell r="B12505" t="str">
            <v>Samardo Samuels</v>
          </cell>
          <cell r="D12505" t="str">
            <v>CLE</v>
          </cell>
          <cell r="F12505">
            <v>11.1</v>
          </cell>
          <cell r="G12505">
            <v>762195</v>
          </cell>
          <cell r="H12505">
            <v>826.2</v>
          </cell>
        </row>
        <row r="12506">
          <cell r="A12506">
            <v>2012</v>
          </cell>
          <cell r="B12506" t="str">
            <v>Semih Erden</v>
          </cell>
          <cell r="D12506" t="str">
            <v>CLE</v>
          </cell>
          <cell r="F12506">
            <v>9.9</v>
          </cell>
          <cell r="G12506">
            <v>762195</v>
          </cell>
          <cell r="H12506">
            <v>333.2</v>
          </cell>
        </row>
        <row r="12507">
          <cell r="A12507">
            <v>2012</v>
          </cell>
          <cell r="B12507" t="str">
            <v>Mychel Thompson</v>
          </cell>
          <cell r="D12507" t="str">
            <v>CLE</v>
          </cell>
          <cell r="F12507">
            <v>2.2000000000000002</v>
          </cell>
          <cell r="G12507">
            <v>168035</v>
          </cell>
          <cell r="H12507">
            <v>95</v>
          </cell>
        </row>
        <row r="12508">
          <cell r="A12508">
            <v>2012</v>
          </cell>
          <cell r="B12508" t="str">
            <v>Manny Harris</v>
          </cell>
          <cell r="D12508" t="str">
            <v>CLE</v>
          </cell>
          <cell r="F12508">
            <v>11.7</v>
          </cell>
          <cell r="G12508">
            <v>122942</v>
          </cell>
          <cell r="H12508">
            <v>455</v>
          </cell>
        </row>
        <row r="12509">
          <cell r="A12509">
            <v>2012</v>
          </cell>
          <cell r="B12509" t="str">
            <v>D.J. Kennedy</v>
          </cell>
          <cell r="D12509" t="str">
            <v>CLE</v>
          </cell>
          <cell r="F12509">
            <v>4.7</v>
          </cell>
          <cell r="H12509">
            <v>59</v>
          </cell>
        </row>
        <row r="12510">
          <cell r="A12510">
            <v>2012</v>
          </cell>
          <cell r="B12510" t="str">
            <v>Dirk Nowitzki</v>
          </cell>
          <cell r="D12510" t="str">
            <v>DAL</v>
          </cell>
          <cell r="F12510">
            <v>21.7</v>
          </cell>
          <cell r="G12510">
            <v>19092873</v>
          </cell>
          <cell r="H12510">
            <v>2077</v>
          </cell>
        </row>
        <row r="12511">
          <cell r="A12511">
            <v>2012</v>
          </cell>
          <cell r="B12511" t="str">
            <v>Vince Carter</v>
          </cell>
          <cell r="D12511" t="str">
            <v>DAL</v>
          </cell>
          <cell r="F12511">
            <v>13.6</v>
          </cell>
          <cell r="G12511">
            <v>18300000</v>
          </cell>
          <cell r="H12511">
            <v>1543.3</v>
          </cell>
        </row>
        <row r="12512">
          <cell r="A12512">
            <v>2012</v>
          </cell>
          <cell r="B12512" t="str">
            <v>Jason Terry</v>
          </cell>
          <cell r="D12512" t="str">
            <v>DAL</v>
          </cell>
          <cell r="F12512">
            <v>15.7</v>
          </cell>
          <cell r="G12512">
            <v>11158000</v>
          </cell>
          <cell r="H12512">
            <v>1997.1</v>
          </cell>
        </row>
        <row r="12513">
          <cell r="A12513">
            <v>2012</v>
          </cell>
          <cell r="B12513" t="str">
            <v>Jason Kidd</v>
          </cell>
          <cell r="D12513" t="str">
            <v>DAL</v>
          </cell>
          <cell r="F12513">
            <v>13.1</v>
          </cell>
          <cell r="G12513">
            <v>10121000</v>
          </cell>
          <cell r="H12513">
            <v>1377.6</v>
          </cell>
        </row>
        <row r="12514">
          <cell r="A12514">
            <v>2012</v>
          </cell>
          <cell r="B12514" t="str">
            <v>Lamar Odom</v>
          </cell>
          <cell r="D12514" t="str">
            <v>DAL</v>
          </cell>
          <cell r="F12514">
            <v>9.1999999999999993</v>
          </cell>
          <cell r="G12514">
            <v>8900000</v>
          </cell>
          <cell r="H12514">
            <v>1025</v>
          </cell>
        </row>
        <row r="12515">
          <cell r="A12515">
            <v>2012</v>
          </cell>
          <cell r="B12515" t="str">
            <v>Shawn Marion</v>
          </cell>
          <cell r="D12515" t="str">
            <v>DAL</v>
          </cell>
          <cell r="F12515">
            <v>15</v>
          </cell>
          <cell r="G12515">
            <v>8022449</v>
          </cell>
          <cell r="H12515">
            <v>1921.5</v>
          </cell>
        </row>
        <row r="12516">
          <cell r="A12516">
            <v>2012</v>
          </cell>
          <cell r="B12516" t="str">
            <v>Brendan Haywood</v>
          </cell>
          <cell r="D12516" t="str">
            <v>DAL</v>
          </cell>
          <cell r="F12516">
            <v>12.9</v>
          </cell>
          <cell r="G12516">
            <v>7624500</v>
          </cell>
          <cell r="H12516">
            <v>1144.8</v>
          </cell>
        </row>
        <row r="12517">
          <cell r="A12517">
            <v>2012</v>
          </cell>
          <cell r="B12517" t="str">
            <v>Brian Cardinal</v>
          </cell>
          <cell r="D12517" t="str">
            <v>DAL</v>
          </cell>
          <cell r="F12517">
            <v>3.3</v>
          </cell>
          <cell r="G12517">
            <v>1352181</v>
          </cell>
          <cell r="H12517">
            <v>277.2</v>
          </cell>
        </row>
        <row r="12518">
          <cell r="A12518">
            <v>2012</v>
          </cell>
          <cell r="B12518" t="str">
            <v>Rodrigue Beaubois</v>
          </cell>
          <cell r="D12518" t="str">
            <v>DAL</v>
          </cell>
          <cell r="F12518">
            <v>15.3</v>
          </cell>
          <cell r="G12518">
            <v>1236720</v>
          </cell>
          <cell r="H12518">
            <v>1150.0999999999999</v>
          </cell>
        </row>
        <row r="12519">
          <cell r="A12519">
            <v>2012</v>
          </cell>
          <cell r="B12519" t="str">
            <v>Dominique Jones</v>
          </cell>
          <cell r="D12519" t="str">
            <v>DAL</v>
          </cell>
          <cell r="F12519">
            <v>11.8</v>
          </cell>
          <cell r="G12519">
            <v>1193280</v>
          </cell>
          <cell r="H12519">
            <v>267.3</v>
          </cell>
        </row>
        <row r="12520">
          <cell r="A12520">
            <v>2012</v>
          </cell>
          <cell r="B12520" t="str">
            <v>Delonte West</v>
          </cell>
          <cell r="D12520" t="str">
            <v>DAL</v>
          </cell>
          <cell r="F12520">
            <v>15.3</v>
          </cell>
          <cell r="G12520">
            <v>1146337</v>
          </cell>
          <cell r="H12520">
            <v>1060.4000000000001</v>
          </cell>
        </row>
        <row r="12521">
          <cell r="A12521">
            <v>2012</v>
          </cell>
          <cell r="B12521" t="str">
            <v>Yi Jianlian</v>
          </cell>
          <cell r="D12521" t="str">
            <v>DAL</v>
          </cell>
          <cell r="F12521">
            <v>10.4</v>
          </cell>
          <cell r="G12521">
            <v>827197</v>
          </cell>
          <cell r="H12521">
            <v>204</v>
          </cell>
        </row>
        <row r="12522">
          <cell r="A12522">
            <v>2012</v>
          </cell>
          <cell r="B12522" t="str">
            <v>Brandan Wright</v>
          </cell>
          <cell r="D12522" t="str">
            <v>DAL</v>
          </cell>
          <cell r="F12522">
            <v>21.6</v>
          </cell>
          <cell r="H12522">
            <v>788.90000000000009</v>
          </cell>
        </row>
        <row r="12523">
          <cell r="A12523">
            <v>2012</v>
          </cell>
          <cell r="B12523" t="str">
            <v>Ian Mahinmi</v>
          </cell>
          <cell r="D12523" t="str">
            <v>DAL</v>
          </cell>
          <cell r="F12523">
            <v>13.5</v>
          </cell>
          <cell r="H12523">
            <v>1140.7</v>
          </cell>
        </row>
        <row r="12524">
          <cell r="A12524">
            <v>2012</v>
          </cell>
          <cell r="B12524" t="str">
            <v>Andre Miller</v>
          </cell>
          <cell r="D12524" t="str">
            <v>DEN</v>
          </cell>
          <cell r="F12524">
            <v>14.8</v>
          </cell>
          <cell r="G12524">
            <v>7807728</v>
          </cell>
          <cell r="H12524">
            <v>1808.3999999999999</v>
          </cell>
        </row>
        <row r="12525">
          <cell r="A12525">
            <v>2012</v>
          </cell>
          <cell r="B12525" t="str">
            <v>Arron Afflalo</v>
          </cell>
          <cell r="D12525" t="str">
            <v>DEN</v>
          </cell>
          <cell r="F12525">
            <v>14.7</v>
          </cell>
          <cell r="G12525">
            <v>7562500</v>
          </cell>
          <cell r="H12525">
            <v>2083.2000000000003</v>
          </cell>
        </row>
        <row r="12526">
          <cell r="A12526">
            <v>2012</v>
          </cell>
          <cell r="B12526" t="str">
            <v>Al Harrington</v>
          </cell>
          <cell r="D12526" t="str">
            <v>DEN</v>
          </cell>
          <cell r="F12526">
            <v>15.3</v>
          </cell>
          <cell r="G12526">
            <v>6226200</v>
          </cell>
          <cell r="H12526">
            <v>1760</v>
          </cell>
        </row>
        <row r="12527">
          <cell r="A12527">
            <v>2012</v>
          </cell>
          <cell r="B12527" t="str">
            <v>Chris Andersen</v>
          </cell>
          <cell r="D12527" t="str">
            <v>DEN</v>
          </cell>
          <cell r="F12527">
            <v>18.899999999999999</v>
          </cell>
          <cell r="G12527">
            <v>4234000</v>
          </cell>
          <cell r="H12527">
            <v>486.4</v>
          </cell>
        </row>
        <row r="12528">
          <cell r="A12528">
            <v>2012</v>
          </cell>
          <cell r="B12528" t="str">
            <v>Danilo Gallinari</v>
          </cell>
          <cell r="D12528" t="str">
            <v>DEN</v>
          </cell>
          <cell r="F12528">
            <v>16.5</v>
          </cell>
          <cell r="G12528">
            <v>4190182</v>
          </cell>
          <cell r="H12528">
            <v>1350.2</v>
          </cell>
        </row>
        <row r="12529">
          <cell r="A12529">
            <v>2012</v>
          </cell>
          <cell r="B12529" t="str">
            <v>Timofey Mozgov</v>
          </cell>
          <cell r="D12529" t="str">
            <v>DEN</v>
          </cell>
          <cell r="F12529">
            <v>13.2</v>
          </cell>
          <cell r="G12529">
            <v>3343896</v>
          </cell>
          <cell r="H12529">
            <v>686.4</v>
          </cell>
        </row>
        <row r="12530">
          <cell r="A12530">
            <v>2012</v>
          </cell>
          <cell r="B12530" t="str">
            <v>Corey Brewer</v>
          </cell>
          <cell r="D12530" t="str">
            <v>DEN</v>
          </cell>
          <cell r="F12530">
            <v>13.7</v>
          </cell>
          <cell r="G12530">
            <v>3059000</v>
          </cell>
          <cell r="H12530">
            <v>1286.2</v>
          </cell>
        </row>
        <row r="12531">
          <cell r="A12531">
            <v>2012</v>
          </cell>
          <cell r="B12531" t="str">
            <v>Kosta Koufos</v>
          </cell>
          <cell r="D12531" t="str">
            <v>DEN</v>
          </cell>
          <cell r="F12531">
            <v>17.3</v>
          </cell>
          <cell r="G12531">
            <v>2203792</v>
          </cell>
          <cell r="H12531">
            <v>792</v>
          </cell>
        </row>
        <row r="12532">
          <cell r="A12532">
            <v>2012</v>
          </cell>
          <cell r="B12532" t="str">
            <v>Rudy Fernandez</v>
          </cell>
          <cell r="D12532" t="str">
            <v>DEN</v>
          </cell>
          <cell r="F12532">
            <v>13.3</v>
          </cell>
          <cell r="G12532">
            <v>2180443</v>
          </cell>
          <cell r="H12532">
            <v>709.9</v>
          </cell>
        </row>
        <row r="12533">
          <cell r="A12533">
            <v>2012</v>
          </cell>
          <cell r="B12533" t="str">
            <v>Ty Lawson</v>
          </cell>
          <cell r="D12533" t="str">
            <v>DEN</v>
          </cell>
          <cell r="F12533">
            <v>19.399999999999999</v>
          </cell>
          <cell r="G12533">
            <v>1654440</v>
          </cell>
          <cell r="H12533">
            <v>2122.7999999999997</v>
          </cell>
        </row>
        <row r="12534">
          <cell r="A12534">
            <v>2012</v>
          </cell>
          <cell r="B12534" t="str">
            <v>Kenneth Faried</v>
          </cell>
          <cell r="D12534" t="str">
            <v>DEN</v>
          </cell>
          <cell r="F12534">
            <v>21.9</v>
          </cell>
          <cell r="G12534">
            <v>1254720</v>
          </cell>
          <cell r="H12534">
            <v>1035</v>
          </cell>
        </row>
        <row r="12535">
          <cell r="A12535">
            <v>2012</v>
          </cell>
          <cell r="B12535" t="str">
            <v>Jordan Hamilton</v>
          </cell>
          <cell r="D12535" t="str">
            <v>DEN</v>
          </cell>
          <cell r="F12535">
            <v>13.9</v>
          </cell>
          <cell r="G12535">
            <v>1073286</v>
          </cell>
          <cell r="H12535">
            <v>257.40000000000003</v>
          </cell>
        </row>
        <row r="12536">
          <cell r="A12536">
            <v>2012</v>
          </cell>
          <cell r="B12536" t="str">
            <v>Julyan Stone</v>
          </cell>
          <cell r="D12536" t="str">
            <v>DEN</v>
          </cell>
          <cell r="F12536">
            <v>13</v>
          </cell>
          <cell r="G12536">
            <v>473604</v>
          </cell>
          <cell r="H12536">
            <v>178.2</v>
          </cell>
        </row>
        <row r="12537">
          <cell r="A12537">
            <v>2012</v>
          </cell>
          <cell r="B12537" t="str">
            <v>Wilson Chandler</v>
          </cell>
          <cell r="D12537" t="str">
            <v>DEN</v>
          </cell>
          <cell r="F12537">
            <v>9</v>
          </cell>
          <cell r="H12537">
            <v>215.2</v>
          </cell>
        </row>
        <row r="12538">
          <cell r="A12538">
            <v>2012</v>
          </cell>
          <cell r="B12538" t="str">
            <v>Ben Gordon</v>
          </cell>
          <cell r="D12538" t="str">
            <v>DET</v>
          </cell>
          <cell r="F12538">
            <v>13.5</v>
          </cell>
          <cell r="G12538">
            <v>11600000</v>
          </cell>
          <cell r="H12538">
            <v>1398.8</v>
          </cell>
        </row>
        <row r="12539">
          <cell r="A12539">
            <v>2012</v>
          </cell>
          <cell r="B12539" t="str">
            <v>Rodney Stuckey</v>
          </cell>
          <cell r="D12539" t="str">
            <v>DET</v>
          </cell>
          <cell r="F12539">
            <v>17.600000000000001</v>
          </cell>
          <cell r="G12539">
            <v>8500000</v>
          </cell>
          <cell r="H12539">
            <v>1644.5</v>
          </cell>
        </row>
        <row r="12540">
          <cell r="A12540">
            <v>2012</v>
          </cell>
          <cell r="B12540" t="str">
            <v>Charlie Villanueva</v>
          </cell>
          <cell r="D12540" t="str">
            <v>DET</v>
          </cell>
          <cell r="F12540">
            <v>16.2</v>
          </cell>
          <cell r="G12540">
            <v>7540000</v>
          </cell>
          <cell r="H12540">
            <v>179.4</v>
          </cell>
        </row>
        <row r="12541">
          <cell r="A12541">
            <v>2012</v>
          </cell>
          <cell r="B12541" t="str">
            <v>Tayshaun Prince</v>
          </cell>
          <cell r="D12541" t="str">
            <v>DET</v>
          </cell>
          <cell r="F12541">
            <v>12.8</v>
          </cell>
          <cell r="G12541">
            <v>6292135</v>
          </cell>
          <cell r="H12541">
            <v>2085.3000000000002</v>
          </cell>
        </row>
        <row r="12542">
          <cell r="A12542">
            <v>2012</v>
          </cell>
          <cell r="B12542" t="str">
            <v>Jason Maxiell</v>
          </cell>
          <cell r="D12542" t="str">
            <v>DET</v>
          </cell>
          <cell r="F12542">
            <v>11.7</v>
          </cell>
          <cell r="G12542">
            <v>5000000</v>
          </cell>
          <cell r="H12542">
            <v>1469</v>
          </cell>
        </row>
        <row r="12543">
          <cell r="A12543">
            <v>2012</v>
          </cell>
          <cell r="B12543" t="str">
            <v>Jonas Jerebko</v>
          </cell>
          <cell r="D12543" t="str">
            <v>DET</v>
          </cell>
          <cell r="F12543">
            <v>14.2</v>
          </cell>
          <cell r="G12543">
            <v>4500000</v>
          </cell>
          <cell r="H12543">
            <v>1465.6</v>
          </cell>
        </row>
        <row r="12544">
          <cell r="A12544">
            <v>2012</v>
          </cell>
          <cell r="B12544" t="str">
            <v>Will Bynum</v>
          </cell>
          <cell r="D12544" t="str">
            <v>DET</v>
          </cell>
          <cell r="F12544">
            <v>10</v>
          </cell>
          <cell r="G12544">
            <v>3250000</v>
          </cell>
          <cell r="H12544">
            <v>514.80000000000007</v>
          </cell>
        </row>
        <row r="12545">
          <cell r="A12545">
            <v>2012</v>
          </cell>
          <cell r="B12545" t="str">
            <v>Greg Monroe</v>
          </cell>
          <cell r="D12545" t="str">
            <v>DET</v>
          </cell>
          <cell r="F12545">
            <v>22</v>
          </cell>
          <cell r="G12545">
            <v>3007920</v>
          </cell>
          <cell r="H12545">
            <v>2079</v>
          </cell>
        </row>
        <row r="12546">
          <cell r="A12546">
            <v>2012</v>
          </cell>
          <cell r="B12546" t="str">
            <v>Brandon Knight</v>
          </cell>
          <cell r="D12546" t="str">
            <v>DET</v>
          </cell>
          <cell r="F12546">
            <v>11.7</v>
          </cell>
          <cell r="G12546">
            <v>2563320</v>
          </cell>
          <cell r="H12546">
            <v>2131.7999999999997</v>
          </cell>
        </row>
        <row r="12547">
          <cell r="A12547">
            <v>2012</v>
          </cell>
          <cell r="B12547" t="str">
            <v>Ben Wallace</v>
          </cell>
          <cell r="D12547" t="str">
            <v>DET</v>
          </cell>
          <cell r="F12547">
            <v>10.7</v>
          </cell>
          <cell r="G12547">
            <v>2246400</v>
          </cell>
          <cell r="H12547">
            <v>979.6</v>
          </cell>
        </row>
        <row r="12548">
          <cell r="A12548">
            <v>2012</v>
          </cell>
          <cell r="B12548" t="str">
            <v>Austin Daye</v>
          </cell>
          <cell r="D12548" t="str">
            <v>DET</v>
          </cell>
          <cell r="F12548">
            <v>7.1</v>
          </cell>
          <cell r="G12548">
            <v>1929600</v>
          </cell>
          <cell r="H12548">
            <v>602.69999999999993</v>
          </cell>
        </row>
        <row r="12549">
          <cell r="A12549">
            <v>2012</v>
          </cell>
          <cell r="B12549" t="str">
            <v>Damien Wilkins</v>
          </cell>
          <cell r="D12549" t="str">
            <v>DET</v>
          </cell>
          <cell r="F12549">
            <v>6.9</v>
          </cell>
          <cell r="G12549">
            <v>1146337</v>
          </cell>
          <cell r="H12549">
            <v>924</v>
          </cell>
        </row>
        <row r="12550">
          <cell r="A12550">
            <v>2012</v>
          </cell>
          <cell r="B12550" t="str">
            <v>Vernon Macklin</v>
          </cell>
          <cell r="D12550" t="str">
            <v>DET</v>
          </cell>
          <cell r="F12550">
            <v>18.2</v>
          </cell>
          <cell r="G12550">
            <v>473604</v>
          </cell>
          <cell r="H12550">
            <v>135.70000000000002</v>
          </cell>
        </row>
        <row r="12551">
          <cell r="A12551">
            <v>2012</v>
          </cell>
          <cell r="B12551" t="str">
            <v>Walker Russell</v>
          </cell>
          <cell r="D12551" t="str">
            <v>DET</v>
          </cell>
          <cell r="F12551">
            <v>7.2</v>
          </cell>
          <cell r="G12551">
            <v>374289</v>
          </cell>
          <cell r="H12551">
            <v>358.40000000000003</v>
          </cell>
        </row>
        <row r="12552">
          <cell r="A12552">
            <v>2012</v>
          </cell>
          <cell r="B12552" t="str">
            <v>David Lee</v>
          </cell>
          <cell r="D12552" t="str">
            <v>GSW</v>
          </cell>
          <cell r="F12552">
            <v>19.7</v>
          </cell>
          <cell r="G12552">
            <v>11610000</v>
          </cell>
          <cell r="H12552">
            <v>2120.4</v>
          </cell>
        </row>
        <row r="12553">
          <cell r="A12553">
            <v>2012</v>
          </cell>
          <cell r="B12553" t="str">
            <v>Andris Biedrins</v>
          </cell>
          <cell r="D12553" t="str">
            <v>GSW</v>
          </cell>
          <cell r="F12553">
            <v>8.8000000000000007</v>
          </cell>
          <cell r="G12553">
            <v>9000000</v>
          </cell>
          <cell r="H12553">
            <v>737.9</v>
          </cell>
        </row>
        <row r="12554">
          <cell r="A12554">
            <v>2012</v>
          </cell>
          <cell r="B12554" t="str">
            <v>Kwame Brown</v>
          </cell>
          <cell r="D12554" t="str">
            <v>GSW</v>
          </cell>
          <cell r="F12554">
            <v>11.1</v>
          </cell>
          <cell r="G12554">
            <v>6750000</v>
          </cell>
          <cell r="H12554">
            <v>187.20000000000002</v>
          </cell>
        </row>
        <row r="12555">
          <cell r="A12555">
            <v>2012</v>
          </cell>
          <cell r="B12555" t="str">
            <v>Nate Robinson</v>
          </cell>
          <cell r="D12555" t="str">
            <v>GSW</v>
          </cell>
          <cell r="F12555">
            <v>18</v>
          </cell>
          <cell r="G12555">
            <v>4500000</v>
          </cell>
          <cell r="H12555">
            <v>1193.3999999999999</v>
          </cell>
        </row>
        <row r="12556">
          <cell r="A12556">
            <v>2012</v>
          </cell>
          <cell r="B12556" t="str">
            <v>Dorell Wright</v>
          </cell>
          <cell r="D12556" t="str">
            <v>GSW</v>
          </cell>
          <cell r="F12556">
            <v>15</v>
          </cell>
          <cell r="G12556">
            <v>3823000</v>
          </cell>
          <cell r="H12556">
            <v>1647</v>
          </cell>
        </row>
        <row r="12557">
          <cell r="A12557">
            <v>2012</v>
          </cell>
          <cell r="B12557" t="str">
            <v>Stephen Curry</v>
          </cell>
          <cell r="D12557" t="str">
            <v>GSW</v>
          </cell>
          <cell r="F12557">
            <v>21.2</v>
          </cell>
          <cell r="G12557">
            <v>3117120</v>
          </cell>
          <cell r="H12557">
            <v>733.19999999999993</v>
          </cell>
        </row>
        <row r="12558">
          <cell r="A12558">
            <v>2012</v>
          </cell>
          <cell r="B12558" t="str">
            <v>Brandon Rush</v>
          </cell>
          <cell r="D12558" t="str">
            <v>GSW</v>
          </cell>
          <cell r="F12558">
            <v>15.2</v>
          </cell>
          <cell r="G12558">
            <v>2956658</v>
          </cell>
          <cell r="H12558">
            <v>1716</v>
          </cell>
        </row>
        <row r="12559">
          <cell r="A12559">
            <v>2012</v>
          </cell>
          <cell r="B12559" t="str">
            <v>Klay Thompson</v>
          </cell>
          <cell r="D12559" t="str">
            <v>GSW</v>
          </cell>
          <cell r="F12559">
            <v>14.9</v>
          </cell>
          <cell r="G12559">
            <v>2126520</v>
          </cell>
          <cell r="H12559">
            <v>1610.3999999999999</v>
          </cell>
        </row>
        <row r="12560">
          <cell r="A12560">
            <v>2012</v>
          </cell>
          <cell r="B12560" t="str">
            <v>Dominic McGuire</v>
          </cell>
          <cell r="D12560" t="str">
            <v>GSW</v>
          </cell>
          <cell r="F12560">
            <v>11.8</v>
          </cell>
          <cell r="G12560">
            <v>915852</v>
          </cell>
          <cell r="H12560">
            <v>1126.4000000000001</v>
          </cell>
        </row>
        <row r="12561">
          <cell r="A12561">
            <v>2012</v>
          </cell>
          <cell r="B12561" t="str">
            <v>Jeremy Tyler</v>
          </cell>
          <cell r="D12561" t="str">
            <v>GSW</v>
          </cell>
          <cell r="F12561">
            <v>10.4</v>
          </cell>
          <cell r="G12561">
            <v>650000</v>
          </cell>
          <cell r="H12561">
            <v>567</v>
          </cell>
        </row>
        <row r="12562">
          <cell r="A12562">
            <v>2012</v>
          </cell>
          <cell r="B12562" t="str">
            <v>Chris Wright</v>
          </cell>
          <cell r="D12562" t="str">
            <v>GSW</v>
          </cell>
          <cell r="F12562">
            <v>18.600000000000001</v>
          </cell>
          <cell r="G12562">
            <v>473604</v>
          </cell>
          <cell r="H12562">
            <v>187.2</v>
          </cell>
        </row>
        <row r="12563">
          <cell r="A12563">
            <v>2012</v>
          </cell>
          <cell r="B12563" t="str">
            <v>Charles Jenkins</v>
          </cell>
          <cell r="D12563" t="str">
            <v>GSW</v>
          </cell>
          <cell r="F12563">
            <v>12.4</v>
          </cell>
          <cell r="G12563">
            <v>473604</v>
          </cell>
          <cell r="H12563">
            <v>892.5</v>
          </cell>
        </row>
        <row r="12564">
          <cell r="A12564">
            <v>2012</v>
          </cell>
          <cell r="B12564" t="str">
            <v>Earl Barron</v>
          </cell>
          <cell r="D12564" t="str">
            <v>GSW</v>
          </cell>
          <cell r="F12564">
            <v>4.7</v>
          </cell>
          <cell r="G12564">
            <v>185588</v>
          </cell>
          <cell r="H12564">
            <v>9</v>
          </cell>
        </row>
        <row r="12565">
          <cell r="A12565">
            <v>2012</v>
          </cell>
          <cell r="B12565" t="str">
            <v>Keith Benson</v>
          </cell>
          <cell r="D12565" t="str">
            <v>GSW</v>
          </cell>
          <cell r="F12565">
            <v>6</v>
          </cell>
          <cell r="H12565">
            <v>9</v>
          </cell>
        </row>
        <row r="12566">
          <cell r="A12566">
            <v>2012</v>
          </cell>
          <cell r="B12566" t="str">
            <v>Mikki Moore</v>
          </cell>
          <cell r="D12566" t="str">
            <v>GSW</v>
          </cell>
          <cell r="F12566">
            <v>6.3</v>
          </cell>
          <cell r="H12566">
            <v>118.29999999999998</v>
          </cell>
        </row>
        <row r="12567">
          <cell r="A12567">
            <v>2012</v>
          </cell>
          <cell r="B12567" t="str">
            <v>Kevin Martin</v>
          </cell>
          <cell r="D12567" t="str">
            <v>HOU</v>
          </cell>
          <cell r="F12567">
            <v>16.5</v>
          </cell>
          <cell r="G12567">
            <v>11519840</v>
          </cell>
          <cell r="H12567">
            <v>1264</v>
          </cell>
        </row>
        <row r="12568">
          <cell r="A12568">
            <v>2012</v>
          </cell>
          <cell r="B12568" t="str">
            <v>Luis Scola</v>
          </cell>
          <cell r="D12568" t="str">
            <v>HOU</v>
          </cell>
          <cell r="F12568">
            <v>15.4</v>
          </cell>
          <cell r="G12568">
            <v>8591793</v>
          </cell>
          <cell r="H12568">
            <v>2065.8000000000002</v>
          </cell>
        </row>
        <row r="12569">
          <cell r="A12569">
            <v>2012</v>
          </cell>
          <cell r="B12569" t="str">
            <v>Samuel Dalembert</v>
          </cell>
          <cell r="D12569" t="str">
            <v>HOU</v>
          </cell>
          <cell r="F12569">
            <v>16.899999999999999</v>
          </cell>
          <cell r="G12569">
            <v>7000000</v>
          </cell>
          <cell r="H12569">
            <v>1443</v>
          </cell>
        </row>
        <row r="12570">
          <cell r="A12570">
            <v>2012</v>
          </cell>
          <cell r="B12570" t="str">
            <v>Kyle Lowry</v>
          </cell>
          <cell r="D12570" t="str">
            <v>HOU</v>
          </cell>
          <cell r="F12570">
            <v>18.8</v>
          </cell>
          <cell r="G12570">
            <v>5750000</v>
          </cell>
          <cell r="H12570">
            <v>1508.7</v>
          </cell>
        </row>
        <row r="12571">
          <cell r="A12571">
            <v>2012</v>
          </cell>
          <cell r="B12571" t="str">
            <v>Courtney Lee</v>
          </cell>
          <cell r="D12571" t="str">
            <v>HOU</v>
          </cell>
          <cell r="F12571">
            <v>12.6</v>
          </cell>
          <cell r="G12571">
            <v>2225093</v>
          </cell>
          <cell r="H12571">
            <v>1757.4</v>
          </cell>
        </row>
        <row r="12572">
          <cell r="A12572">
            <v>2012</v>
          </cell>
          <cell r="B12572" t="str">
            <v>Goran Dragic</v>
          </cell>
          <cell r="D12572" t="str">
            <v>HOU</v>
          </cell>
          <cell r="F12572">
            <v>18</v>
          </cell>
          <cell r="G12572">
            <v>2108000</v>
          </cell>
          <cell r="H12572">
            <v>1749</v>
          </cell>
        </row>
        <row r="12573">
          <cell r="A12573">
            <v>2012</v>
          </cell>
          <cell r="B12573" t="str">
            <v>Patrick Patterson</v>
          </cell>
          <cell r="D12573" t="str">
            <v>HOU</v>
          </cell>
          <cell r="F12573">
            <v>11.5</v>
          </cell>
          <cell r="G12573">
            <v>1959960</v>
          </cell>
          <cell r="H12573">
            <v>1484.8</v>
          </cell>
        </row>
        <row r="12574">
          <cell r="A12574">
            <v>2012</v>
          </cell>
          <cell r="B12574" t="str">
            <v>Marcus Morris</v>
          </cell>
          <cell r="D12574" t="str">
            <v>HOU</v>
          </cell>
          <cell r="F12574">
            <v>3.8</v>
          </cell>
          <cell r="G12574">
            <v>1823280</v>
          </cell>
          <cell r="H12574">
            <v>125.80000000000001</v>
          </cell>
        </row>
        <row r="12575">
          <cell r="A12575">
            <v>2012</v>
          </cell>
          <cell r="B12575" t="str">
            <v>Chase Budinger</v>
          </cell>
          <cell r="D12575" t="str">
            <v>HOU</v>
          </cell>
          <cell r="F12575">
            <v>14.9</v>
          </cell>
          <cell r="G12575">
            <v>854389</v>
          </cell>
          <cell r="H12575">
            <v>1299.1999999999998</v>
          </cell>
        </row>
        <row r="12576">
          <cell r="A12576">
            <v>2012</v>
          </cell>
          <cell r="B12576" t="str">
            <v>Chandler Parsons</v>
          </cell>
          <cell r="D12576" t="str">
            <v>HOU</v>
          </cell>
          <cell r="F12576">
            <v>13.3</v>
          </cell>
          <cell r="G12576">
            <v>850000</v>
          </cell>
          <cell r="H12576">
            <v>1801.8000000000002</v>
          </cell>
        </row>
        <row r="12577">
          <cell r="A12577">
            <v>2012</v>
          </cell>
          <cell r="B12577" t="str">
            <v>Greg Smith</v>
          </cell>
          <cell r="D12577" t="str">
            <v>HOU</v>
          </cell>
          <cell r="F12577">
            <v>12.3</v>
          </cell>
          <cell r="G12577">
            <v>301733</v>
          </cell>
          <cell r="H12577">
            <v>68.8</v>
          </cell>
        </row>
        <row r="12578">
          <cell r="A12578">
            <v>2012</v>
          </cell>
          <cell r="B12578" t="str">
            <v>Jeff Adrien</v>
          </cell>
          <cell r="D12578" t="str">
            <v>HOU</v>
          </cell>
          <cell r="F12578">
            <v>11.2</v>
          </cell>
          <cell r="G12578">
            <v>270427</v>
          </cell>
          <cell r="H12578">
            <v>63.2</v>
          </cell>
        </row>
        <row r="12579">
          <cell r="A12579">
            <v>2012</v>
          </cell>
          <cell r="B12579" t="str">
            <v>Earl Boykins</v>
          </cell>
          <cell r="D12579" t="str">
            <v>HOU</v>
          </cell>
          <cell r="F12579">
            <v>10.3</v>
          </cell>
          <cell r="H12579">
            <v>111.2</v>
          </cell>
        </row>
        <row r="12580">
          <cell r="A12580">
            <v>2012</v>
          </cell>
          <cell r="B12580" t="str">
            <v>Danny Granger</v>
          </cell>
          <cell r="D12580" t="str">
            <v>IND</v>
          </cell>
          <cell r="F12580">
            <v>18.600000000000001</v>
          </cell>
          <cell r="G12580">
            <v>12015904</v>
          </cell>
          <cell r="H12580">
            <v>2064.6</v>
          </cell>
        </row>
        <row r="12581">
          <cell r="A12581">
            <v>2012</v>
          </cell>
          <cell r="B12581" t="str">
            <v>David West</v>
          </cell>
          <cell r="D12581" t="str">
            <v>IND</v>
          </cell>
          <cell r="F12581">
            <v>17.8</v>
          </cell>
          <cell r="G12581">
            <v>10000000</v>
          </cell>
          <cell r="H12581">
            <v>1927.2</v>
          </cell>
        </row>
        <row r="12582">
          <cell r="A12582">
            <v>2012</v>
          </cell>
          <cell r="B12582" t="str">
            <v>Jeff Foster</v>
          </cell>
          <cell r="D12582" t="str">
            <v>IND</v>
          </cell>
          <cell r="F12582">
            <v>11.1</v>
          </cell>
          <cell r="G12582">
            <v>3000000</v>
          </cell>
          <cell r="H12582">
            <v>140.80000000000001</v>
          </cell>
        </row>
        <row r="12583">
          <cell r="A12583">
            <v>2012</v>
          </cell>
          <cell r="B12583" t="str">
            <v>Dahntay Jones</v>
          </cell>
          <cell r="D12583" t="str">
            <v>IND</v>
          </cell>
          <cell r="F12583">
            <v>10.3</v>
          </cell>
          <cell r="G12583">
            <v>2700000</v>
          </cell>
          <cell r="H12583">
            <v>1053</v>
          </cell>
        </row>
        <row r="12584">
          <cell r="A12584">
            <v>2012</v>
          </cell>
          <cell r="B12584" t="str">
            <v>Roy Hibbert</v>
          </cell>
          <cell r="D12584" t="str">
            <v>IND</v>
          </cell>
          <cell r="F12584">
            <v>19.3</v>
          </cell>
          <cell r="G12584">
            <v>2588590</v>
          </cell>
          <cell r="H12584">
            <v>1937</v>
          </cell>
        </row>
        <row r="12585">
          <cell r="A12585">
            <v>2012</v>
          </cell>
          <cell r="B12585" t="str">
            <v>Paul George</v>
          </cell>
          <cell r="D12585" t="str">
            <v>IND</v>
          </cell>
          <cell r="F12585">
            <v>16.5</v>
          </cell>
          <cell r="G12585">
            <v>2406240</v>
          </cell>
          <cell r="H12585">
            <v>1960.2</v>
          </cell>
        </row>
        <row r="12586">
          <cell r="A12586">
            <v>2012</v>
          </cell>
          <cell r="B12586" t="str">
            <v>Tyler Hansbrough</v>
          </cell>
          <cell r="D12586" t="str">
            <v>IND</v>
          </cell>
          <cell r="F12586">
            <v>14.7</v>
          </cell>
          <cell r="G12586">
            <v>2138040</v>
          </cell>
          <cell r="H12586">
            <v>1438.8</v>
          </cell>
        </row>
        <row r="12587">
          <cell r="A12587">
            <v>2012</v>
          </cell>
          <cell r="B12587" t="str">
            <v>George Hill</v>
          </cell>
          <cell r="D12587" t="str">
            <v>IND</v>
          </cell>
          <cell r="F12587">
            <v>15.7</v>
          </cell>
          <cell r="G12587">
            <v>2086360</v>
          </cell>
          <cell r="H12587">
            <v>1275</v>
          </cell>
        </row>
        <row r="12588">
          <cell r="A12588">
            <v>2012</v>
          </cell>
          <cell r="B12588" t="str">
            <v>Darren Collison</v>
          </cell>
          <cell r="D12588" t="str">
            <v>IND</v>
          </cell>
          <cell r="F12588">
            <v>13.6</v>
          </cell>
          <cell r="G12588">
            <v>1455960</v>
          </cell>
          <cell r="H12588">
            <v>1878</v>
          </cell>
        </row>
        <row r="12589">
          <cell r="A12589">
            <v>2012</v>
          </cell>
          <cell r="B12589" t="str">
            <v>A.J. Price</v>
          </cell>
          <cell r="D12589" t="str">
            <v>IND</v>
          </cell>
          <cell r="F12589">
            <v>11.5</v>
          </cell>
          <cell r="G12589">
            <v>854389</v>
          </cell>
          <cell r="H12589">
            <v>567.6</v>
          </cell>
        </row>
        <row r="12590">
          <cell r="A12590">
            <v>2012</v>
          </cell>
          <cell r="B12590" t="str">
            <v>Lance Stephenson</v>
          </cell>
          <cell r="D12590" t="str">
            <v>IND</v>
          </cell>
          <cell r="F12590">
            <v>7</v>
          </cell>
          <cell r="G12590">
            <v>810000</v>
          </cell>
          <cell r="H12590">
            <v>441</v>
          </cell>
        </row>
        <row r="12591">
          <cell r="A12591">
            <v>2012</v>
          </cell>
          <cell r="B12591" t="str">
            <v>Lou Amundson</v>
          </cell>
          <cell r="D12591" t="str">
            <v>IND</v>
          </cell>
          <cell r="F12591">
            <v>11.5</v>
          </cell>
          <cell r="H12591">
            <v>756</v>
          </cell>
        </row>
        <row r="12592">
          <cell r="A12592">
            <v>2012</v>
          </cell>
          <cell r="B12592" t="str">
            <v>Jeff Ayres</v>
          </cell>
          <cell r="D12592" t="str">
            <v>IND</v>
          </cell>
          <cell r="F12592">
            <v>13.4</v>
          </cell>
          <cell r="H12592">
            <v>106</v>
          </cell>
        </row>
        <row r="12593">
          <cell r="A12593">
            <v>2012</v>
          </cell>
          <cell r="B12593" t="str">
            <v>Kyrylo Fesenko</v>
          </cell>
          <cell r="D12593" t="str">
            <v>IND</v>
          </cell>
          <cell r="F12593">
            <v>29.8</v>
          </cell>
          <cell r="H12593">
            <v>17.100000000000001</v>
          </cell>
        </row>
        <row r="12594">
          <cell r="A12594">
            <v>2012</v>
          </cell>
          <cell r="B12594" t="str">
            <v>Chris Paul</v>
          </cell>
          <cell r="D12594" t="str">
            <v>LAC</v>
          </cell>
          <cell r="F12594">
            <v>27</v>
          </cell>
          <cell r="G12594">
            <v>16359805</v>
          </cell>
          <cell r="H12594">
            <v>2184</v>
          </cell>
        </row>
        <row r="12595">
          <cell r="A12595">
            <v>2012</v>
          </cell>
          <cell r="B12595" t="str">
            <v>Chauncey Billups</v>
          </cell>
          <cell r="D12595" t="str">
            <v>LAC</v>
          </cell>
          <cell r="F12595">
            <v>16.100000000000001</v>
          </cell>
          <cell r="G12595">
            <v>12199968</v>
          </cell>
          <cell r="H12595">
            <v>608</v>
          </cell>
        </row>
        <row r="12596">
          <cell r="A12596">
            <v>2012</v>
          </cell>
          <cell r="B12596" t="str">
            <v>DeAndre Jordan</v>
          </cell>
          <cell r="D12596" t="str">
            <v>LAC</v>
          </cell>
          <cell r="F12596">
            <v>16.399999999999999</v>
          </cell>
          <cell r="G12596">
            <v>10079404</v>
          </cell>
          <cell r="H12596">
            <v>1795.2</v>
          </cell>
        </row>
        <row r="12597">
          <cell r="A12597">
            <v>2012</v>
          </cell>
          <cell r="B12597" t="str">
            <v>Mo Williams</v>
          </cell>
          <cell r="D12597" t="str">
            <v>LAC</v>
          </cell>
          <cell r="F12597">
            <v>15</v>
          </cell>
          <cell r="G12597">
            <v>8500000</v>
          </cell>
          <cell r="H12597">
            <v>1471.6000000000001</v>
          </cell>
        </row>
        <row r="12598">
          <cell r="A12598">
            <v>2012</v>
          </cell>
          <cell r="B12598" t="str">
            <v>Caron Butler</v>
          </cell>
          <cell r="D12598" t="str">
            <v>LAC</v>
          </cell>
          <cell r="F12598">
            <v>11.7</v>
          </cell>
          <cell r="G12598">
            <v>8000000</v>
          </cell>
          <cell r="H12598">
            <v>1871.1</v>
          </cell>
        </row>
        <row r="12599">
          <cell r="A12599">
            <v>2012</v>
          </cell>
          <cell r="B12599" t="str">
            <v>Blake Griffin</v>
          </cell>
          <cell r="D12599" t="str">
            <v>LAC</v>
          </cell>
          <cell r="F12599">
            <v>23.4</v>
          </cell>
          <cell r="G12599">
            <v>5731080</v>
          </cell>
          <cell r="H12599">
            <v>2389.2000000000003</v>
          </cell>
        </row>
        <row r="12600">
          <cell r="A12600">
            <v>2012</v>
          </cell>
          <cell r="B12600" t="str">
            <v>Randy Foye</v>
          </cell>
          <cell r="D12600" t="str">
            <v>LAC</v>
          </cell>
          <cell r="F12600">
            <v>13.5</v>
          </cell>
          <cell r="G12600">
            <v>4250000</v>
          </cell>
          <cell r="H12600">
            <v>1683.5</v>
          </cell>
        </row>
        <row r="12601">
          <cell r="A12601">
            <v>2012</v>
          </cell>
          <cell r="B12601" t="str">
            <v>Ryan Gomes</v>
          </cell>
          <cell r="D12601" t="str">
            <v>LAC</v>
          </cell>
          <cell r="F12601">
            <v>4.4000000000000004</v>
          </cell>
          <cell r="G12601">
            <v>4000000</v>
          </cell>
          <cell r="H12601">
            <v>425.6</v>
          </cell>
        </row>
        <row r="12602">
          <cell r="A12602">
            <v>2012</v>
          </cell>
          <cell r="B12602" t="str">
            <v>Kenyon Martin</v>
          </cell>
          <cell r="D12602" t="str">
            <v>LAC</v>
          </cell>
          <cell r="F12602">
            <v>9.9</v>
          </cell>
          <cell r="G12602">
            <v>2500000</v>
          </cell>
          <cell r="H12602">
            <v>940.8</v>
          </cell>
        </row>
        <row r="12603">
          <cell r="A12603">
            <v>2012</v>
          </cell>
          <cell r="B12603" t="str">
            <v>Eric Bledsoe</v>
          </cell>
          <cell r="D12603" t="str">
            <v>LAC</v>
          </cell>
          <cell r="F12603">
            <v>11.2</v>
          </cell>
          <cell r="G12603">
            <v>1596360</v>
          </cell>
          <cell r="H12603">
            <v>464</v>
          </cell>
        </row>
        <row r="12604">
          <cell r="A12604">
            <v>2012</v>
          </cell>
          <cell r="B12604" t="str">
            <v>Reggie Evans</v>
          </cell>
          <cell r="D12604" t="str">
            <v>LAC</v>
          </cell>
          <cell r="F12604">
            <v>9.1999999999999993</v>
          </cell>
          <cell r="G12604">
            <v>1229255</v>
          </cell>
          <cell r="H12604">
            <v>772.80000000000007</v>
          </cell>
        </row>
        <row r="12605">
          <cell r="A12605">
            <v>2012</v>
          </cell>
          <cell r="B12605" t="str">
            <v>Bobby Simmons</v>
          </cell>
          <cell r="D12605" t="str">
            <v>LAC</v>
          </cell>
          <cell r="F12605">
            <v>6</v>
          </cell>
          <cell r="G12605">
            <v>594836</v>
          </cell>
          <cell r="H12605">
            <v>417.2</v>
          </cell>
        </row>
        <row r="12606">
          <cell r="A12606">
            <v>2012</v>
          </cell>
          <cell r="B12606" t="str">
            <v>Trey Thompkins</v>
          </cell>
          <cell r="D12606" t="str">
            <v>LAC</v>
          </cell>
          <cell r="F12606">
            <v>12</v>
          </cell>
          <cell r="G12606">
            <v>473604</v>
          </cell>
          <cell r="H12606">
            <v>120</v>
          </cell>
        </row>
        <row r="12607">
          <cell r="A12607">
            <v>2012</v>
          </cell>
          <cell r="B12607" t="str">
            <v>Travis Leslie</v>
          </cell>
          <cell r="D12607" t="str">
            <v>LAC</v>
          </cell>
          <cell r="F12607">
            <v>14.6</v>
          </cell>
          <cell r="G12607">
            <v>473604</v>
          </cell>
          <cell r="H12607">
            <v>45</v>
          </cell>
        </row>
        <row r="12608">
          <cell r="A12608">
            <v>2012</v>
          </cell>
          <cell r="B12608" t="str">
            <v>Kobe Bryant</v>
          </cell>
          <cell r="D12608" t="str">
            <v>LAL</v>
          </cell>
          <cell r="F12608">
            <v>21.9</v>
          </cell>
          <cell r="G12608">
            <v>25244493</v>
          </cell>
          <cell r="H12608">
            <v>2233</v>
          </cell>
        </row>
        <row r="12609">
          <cell r="A12609">
            <v>2012</v>
          </cell>
          <cell r="B12609" t="str">
            <v>Pau Gasol</v>
          </cell>
          <cell r="D12609" t="str">
            <v>LAL</v>
          </cell>
          <cell r="F12609">
            <v>20.399999999999999</v>
          </cell>
          <cell r="G12609">
            <v>18714150</v>
          </cell>
          <cell r="H12609">
            <v>2431</v>
          </cell>
        </row>
        <row r="12610">
          <cell r="A12610">
            <v>2012</v>
          </cell>
          <cell r="B12610" t="str">
            <v>Andrew Bynum</v>
          </cell>
          <cell r="D12610" t="str">
            <v>LAL</v>
          </cell>
          <cell r="F12610">
            <v>22.9</v>
          </cell>
          <cell r="G12610">
            <v>14900000</v>
          </cell>
          <cell r="H12610">
            <v>2112</v>
          </cell>
        </row>
        <row r="12611">
          <cell r="A12611">
            <v>2012</v>
          </cell>
          <cell r="B12611" t="str">
            <v>Steve Blake</v>
          </cell>
          <cell r="D12611" t="str">
            <v>LAL</v>
          </cell>
          <cell r="F12611">
            <v>8.5</v>
          </cell>
          <cell r="G12611">
            <v>4000000</v>
          </cell>
          <cell r="H12611">
            <v>1234.9000000000001</v>
          </cell>
        </row>
        <row r="12612">
          <cell r="A12612">
            <v>2012</v>
          </cell>
          <cell r="B12612" t="str">
            <v>Josh McRoberts</v>
          </cell>
          <cell r="D12612" t="str">
            <v>LAL</v>
          </cell>
          <cell r="F12612">
            <v>10.9</v>
          </cell>
          <cell r="G12612">
            <v>3000000</v>
          </cell>
          <cell r="H12612">
            <v>720</v>
          </cell>
        </row>
        <row r="12613">
          <cell r="A12613">
            <v>2012</v>
          </cell>
          <cell r="B12613" t="str">
            <v>Matt Barnes</v>
          </cell>
          <cell r="D12613" t="str">
            <v>LAL</v>
          </cell>
          <cell r="F12613">
            <v>15.5</v>
          </cell>
          <cell r="G12613">
            <v>1906200</v>
          </cell>
          <cell r="H12613">
            <v>1442.6999999999998</v>
          </cell>
        </row>
        <row r="12614">
          <cell r="A12614">
            <v>2012</v>
          </cell>
          <cell r="B12614" t="str">
            <v>Troy Murphy</v>
          </cell>
          <cell r="D12614" t="str">
            <v>LAL</v>
          </cell>
          <cell r="F12614">
            <v>9</v>
          </cell>
          <cell r="G12614">
            <v>1352181</v>
          </cell>
          <cell r="H12614">
            <v>955.8</v>
          </cell>
        </row>
        <row r="12615">
          <cell r="A12615">
            <v>2012</v>
          </cell>
          <cell r="B12615" t="str">
            <v>Jason Kapono</v>
          </cell>
          <cell r="D12615" t="str">
            <v>LAL</v>
          </cell>
          <cell r="F12615">
            <v>4.5</v>
          </cell>
          <cell r="G12615">
            <v>1223166</v>
          </cell>
          <cell r="H12615">
            <v>270</v>
          </cell>
        </row>
        <row r="12616">
          <cell r="A12616">
            <v>2012</v>
          </cell>
          <cell r="B12616" t="str">
            <v>Devin Ebanks</v>
          </cell>
          <cell r="D12616" t="str">
            <v>LAL</v>
          </cell>
          <cell r="F12616">
            <v>8.3000000000000007</v>
          </cell>
          <cell r="G12616">
            <v>762195</v>
          </cell>
          <cell r="H12616">
            <v>396</v>
          </cell>
        </row>
        <row r="12617">
          <cell r="A12617">
            <v>2012</v>
          </cell>
          <cell r="B12617" t="str">
            <v>Darius Morris</v>
          </cell>
          <cell r="D12617" t="str">
            <v>LAL</v>
          </cell>
          <cell r="F12617">
            <v>5.2</v>
          </cell>
          <cell r="G12617">
            <v>473604</v>
          </cell>
          <cell r="H12617">
            <v>169.1</v>
          </cell>
        </row>
        <row r="12618">
          <cell r="A12618">
            <v>2012</v>
          </cell>
          <cell r="B12618" t="str">
            <v>Andrew Goudelock</v>
          </cell>
          <cell r="D12618" t="str">
            <v>LAL</v>
          </cell>
          <cell r="F12618">
            <v>8.4</v>
          </cell>
          <cell r="G12618">
            <v>473604</v>
          </cell>
          <cell r="H12618">
            <v>420</v>
          </cell>
        </row>
        <row r="12619">
          <cell r="A12619">
            <v>2012</v>
          </cell>
          <cell r="B12619" t="str">
            <v>Metta World</v>
          </cell>
          <cell r="D12619" t="str">
            <v>LAL</v>
          </cell>
          <cell r="F12619">
            <v>11</v>
          </cell>
          <cell r="H12619">
            <v>1721.6</v>
          </cell>
        </row>
        <row r="12620">
          <cell r="A12620">
            <v>2012</v>
          </cell>
          <cell r="B12620" t="str">
            <v>Gilbert Arenas</v>
          </cell>
          <cell r="D12620" t="str">
            <v>MEM</v>
          </cell>
          <cell r="F12620">
            <v>9.9</v>
          </cell>
          <cell r="G12620">
            <v>19269307</v>
          </cell>
          <cell r="H12620">
            <v>210.8</v>
          </cell>
        </row>
        <row r="12621">
          <cell r="A12621">
            <v>2012</v>
          </cell>
          <cell r="B12621" t="str">
            <v>Zach Randolph</v>
          </cell>
          <cell r="D12621" t="str">
            <v>MEM</v>
          </cell>
          <cell r="F12621">
            <v>17.899999999999999</v>
          </cell>
          <cell r="G12621">
            <v>15200000</v>
          </cell>
          <cell r="H12621">
            <v>736.4</v>
          </cell>
        </row>
        <row r="12622">
          <cell r="A12622">
            <v>2012</v>
          </cell>
          <cell r="B12622" t="str">
            <v>Rudy Gay</v>
          </cell>
          <cell r="D12622" t="str">
            <v>MEM</v>
          </cell>
          <cell r="F12622">
            <v>17.8</v>
          </cell>
          <cell r="G12622">
            <v>15032144</v>
          </cell>
          <cell r="H12622">
            <v>2424.5</v>
          </cell>
        </row>
        <row r="12623">
          <cell r="A12623">
            <v>2012</v>
          </cell>
          <cell r="B12623" t="str">
            <v>Marc Gasol</v>
          </cell>
          <cell r="D12623" t="str">
            <v>MEM</v>
          </cell>
          <cell r="F12623">
            <v>18.399999999999999</v>
          </cell>
          <cell r="G12623">
            <v>12922194</v>
          </cell>
          <cell r="H12623">
            <v>2372.5</v>
          </cell>
        </row>
        <row r="12624">
          <cell r="A12624">
            <v>2012</v>
          </cell>
          <cell r="B12624" t="str">
            <v>Mike Conley</v>
          </cell>
          <cell r="D12624" t="str">
            <v>MEM</v>
          </cell>
          <cell r="F12624">
            <v>16.8</v>
          </cell>
          <cell r="G12624">
            <v>6611571</v>
          </cell>
          <cell r="H12624">
            <v>2176.2000000000003</v>
          </cell>
        </row>
        <row r="12625">
          <cell r="A12625">
            <v>2012</v>
          </cell>
          <cell r="B12625" t="str">
            <v>O.J. Mayo</v>
          </cell>
          <cell r="D12625" t="str">
            <v>MEM</v>
          </cell>
          <cell r="F12625">
            <v>14.7</v>
          </cell>
          <cell r="G12625">
            <v>5632637</v>
          </cell>
          <cell r="H12625">
            <v>1768.8</v>
          </cell>
        </row>
        <row r="12626">
          <cell r="A12626">
            <v>2012</v>
          </cell>
          <cell r="B12626" t="str">
            <v>Tony Allen</v>
          </cell>
          <cell r="D12626" t="str">
            <v>MEM</v>
          </cell>
          <cell r="F12626">
            <v>15.7</v>
          </cell>
          <cell r="G12626">
            <v>3150000</v>
          </cell>
          <cell r="H12626">
            <v>1525.4</v>
          </cell>
        </row>
        <row r="12627">
          <cell r="A12627">
            <v>2012</v>
          </cell>
          <cell r="B12627" t="str">
            <v>Marreese Speights</v>
          </cell>
          <cell r="D12627" t="str">
            <v>MEM</v>
          </cell>
          <cell r="F12627">
            <v>14.1</v>
          </cell>
          <cell r="G12627">
            <v>2721255</v>
          </cell>
          <cell r="H12627">
            <v>1344</v>
          </cell>
        </row>
        <row r="12628">
          <cell r="A12628">
            <v>2012</v>
          </cell>
          <cell r="B12628" t="str">
            <v>Dante Cunningham</v>
          </cell>
          <cell r="D12628" t="str">
            <v>MEM</v>
          </cell>
          <cell r="F12628">
            <v>14.9</v>
          </cell>
          <cell r="G12628">
            <v>2000000</v>
          </cell>
          <cell r="H12628">
            <v>1126.4000000000001</v>
          </cell>
        </row>
        <row r="12629">
          <cell r="A12629">
            <v>2012</v>
          </cell>
          <cell r="B12629" t="str">
            <v>Hamed Haddadi</v>
          </cell>
          <cell r="D12629" t="str">
            <v>MEM</v>
          </cell>
          <cell r="F12629">
            <v>16.3</v>
          </cell>
          <cell r="G12629">
            <v>1300000</v>
          </cell>
          <cell r="H12629">
            <v>206.5</v>
          </cell>
        </row>
        <row r="12630">
          <cell r="A12630">
            <v>2012</v>
          </cell>
          <cell r="B12630" t="str">
            <v>Quincy Pondexter</v>
          </cell>
          <cell r="D12630" t="str">
            <v>MEM</v>
          </cell>
          <cell r="F12630">
            <v>9.4</v>
          </cell>
          <cell r="G12630">
            <v>1153800</v>
          </cell>
          <cell r="H12630">
            <v>1004.8</v>
          </cell>
        </row>
        <row r="12631">
          <cell r="A12631">
            <v>2012</v>
          </cell>
          <cell r="B12631" t="str">
            <v>Jeremy Pargo</v>
          </cell>
          <cell r="D12631" t="str">
            <v>MEM</v>
          </cell>
          <cell r="F12631">
            <v>4.4000000000000004</v>
          </cell>
          <cell r="G12631">
            <v>1000000</v>
          </cell>
          <cell r="H12631">
            <v>422.4</v>
          </cell>
        </row>
        <row r="12632">
          <cell r="A12632">
            <v>2012</v>
          </cell>
          <cell r="B12632" t="str">
            <v>Josh Selby</v>
          </cell>
          <cell r="D12632" t="str">
            <v>MEM</v>
          </cell>
          <cell r="F12632">
            <v>3.3</v>
          </cell>
          <cell r="G12632">
            <v>550000</v>
          </cell>
          <cell r="H12632">
            <v>238</v>
          </cell>
        </row>
        <row r="12633">
          <cell r="A12633">
            <v>2012</v>
          </cell>
          <cell r="B12633" t="str">
            <v>Josh Davis</v>
          </cell>
          <cell r="D12633" t="str">
            <v>MEM</v>
          </cell>
          <cell r="F12633">
            <v>11.3</v>
          </cell>
          <cell r="G12633">
            <v>314041</v>
          </cell>
          <cell r="H12633">
            <v>130.5</v>
          </cell>
        </row>
        <row r="12634">
          <cell r="A12634">
            <v>2012</v>
          </cell>
          <cell r="B12634" t="str">
            <v>LeBron James</v>
          </cell>
          <cell r="D12634" t="str">
            <v>MIA</v>
          </cell>
          <cell r="F12634">
            <v>30.7</v>
          </cell>
          <cell r="G12634">
            <v>16022500</v>
          </cell>
          <cell r="H12634">
            <v>2325</v>
          </cell>
        </row>
        <row r="12635">
          <cell r="A12635">
            <v>2012</v>
          </cell>
          <cell r="B12635" t="str">
            <v>Chris Bosh</v>
          </cell>
          <cell r="D12635" t="str">
            <v>MIA</v>
          </cell>
          <cell r="F12635">
            <v>18.899999999999999</v>
          </cell>
          <cell r="G12635">
            <v>16022500</v>
          </cell>
          <cell r="H12635">
            <v>2006.4</v>
          </cell>
        </row>
        <row r="12636">
          <cell r="A12636">
            <v>2012</v>
          </cell>
          <cell r="B12636" t="str">
            <v>Dwyane Wade</v>
          </cell>
          <cell r="D12636" t="str">
            <v>MIA</v>
          </cell>
          <cell r="F12636">
            <v>26.3</v>
          </cell>
          <cell r="G12636">
            <v>15691000</v>
          </cell>
          <cell r="H12636">
            <v>1626.8000000000002</v>
          </cell>
        </row>
        <row r="12637">
          <cell r="A12637">
            <v>2012</v>
          </cell>
          <cell r="B12637" t="str">
            <v>Mike Miller</v>
          </cell>
          <cell r="D12637" t="str">
            <v>MIA</v>
          </cell>
          <cell r="F12637">
            <v>11.4</v>
          </cell>
          <cell r="G12637">
            <v>5400000</v>
          </cell>
          <cell r="H12637">
            <v>752.7</v>
          </cell>
        </row>
        <row r="12638">
          <cell r="A12638">
            <v>2012</v>
          </cell>
          <cell r="B12638" t="str">
            <v>Mario Chalmers</v>
          </cell>
          <cell r="D12638" t="str">
            <v>MIA</v>
          </cell>
          <cell r="F12638">
            <v>13</v>
          </cell>
          <cell r="G12638">
            <v>4000000</v>
          </cell>
          <cell r="H12638">
            <v>1824</v>
          </cell>
        </row>
        <row r="12639">
          <cell r="A12639">
            <v>2012</v>
          </cell>
          <cell r="B12639" t="str">
            <v>Udonis Haslem</v>
          </cell>
          <cell r="D12639" t="str">
            <v>MIA</v>
          </cell>
          <cell r="F12639">
            <v>10.9</v>
          </cell>
          <cell r="G12639">
            <v>3780000</v>
          </cell>
          <cell r="H12639">
            <v>1587.2</v>
          </cell>
        </row>
        <row r="12640">
          <cell r="A12640">
            <v>2012</v>
          </cell>
          <cell r="B12640" t="str">
            <v>Joel Anthony</v>
          </cell>
          <cell r="D12640" t="str">
            <v>MIA</v>
          </cell>
          <cell r="F12640">
            <v>10.3</v>
          </cell>
          <cell r="G12640">
            <v>3600000</v>
          </cell>
          <cell r="H12640">
            <v>1350.4</v>
          </cell>
        </row>
        <row r="12641">
          <cell r="A12641">
            <v>2012</v>
          </cell>
          <cell r="B12641" t="str">
            <v>Shane Battier</v>
          </cell>
          <cell r="D12641" t="str">
            <v>MIA</v>
          </cell>
          <cell r="F12641">
            <v>9.6999999999999993</v>
          </cell>
          <cell r="G12641">
            <v>3000000</v>
          </cell>
          <cell r="H12641">
            <v>1501.5</v>
          </cell>
        </row>
        <row r="12642">
          <cell r="A12642">
            <v>2012</v>
          </cell>
          <cell r="B12642" t="str">
            <v>James Jones</v>
          </cell>
          <cell r="D12642" t="str">
            <v>MIA</v>
          </cell>
          <cell r="F12642">
            <v>9.6999999999999993</v>
          </cell>
          <cell r="G12642">
            <v>1500000</v>
          </cell>
          <cell r="H12642">
            <v>668.1</v>
          </cell>
        </row>
        <row r="12643">
          <cell r="A12643">
            <v>2012</v>
          </cell>
          <cell r="B12643" t="str">
            <v>Juwan Howard</v>
          </cell>
          <cell r="D12643" t="str">
            <v>MIA</v>
          </cell>
          <cell r="F12643">
            <v>3.6</v>
          </cell>
          <cell r="G12643">
            <v>1352181</v>
          </cell>
          <cell r="H12643">
            <v>190.4</v>
          </cell>
        </row>
        <row r="12644">
          <cell r="A12644">
            <v>2012</v>
          </cell>
          <cell r="B12644" t="str">
            <v>Eddy Curry</v>
          </cell>
          <cell r="D12644" t="str">
            <v>MIA</v>
          </cell>
          <cell r="F12644">
            <v>3.6</v>
          </cell>
          <cell r="G12644">
            <v>1229255</v>
          </cell>
          <cell r="H12644">
            <v>82.600000000000009</v>
          </cell>
        </row>
        <row r="12645">
          <cell r="A12645">
            <v>2012</v>
          </cell>
          <cell r="B12645" t="str">
            <v>Norris Cole</v>
          </cell>
          <cell r="D12645" t="str">
            <v>MIA</v>
          </cell>
          <cell r="F12645">
            <v>7.9</v>
          </cell>
          <cell r="G12645">
            <v>1035960</v>
          </cell>
          <cell r="H12645">
            <v>1261</v>
          </cell>
        </row>
        <row r="12646">
          <cell r="A12646">
            <v>2012</v>
          </cell>
          <cell r="B12646" t="str">
            <v>Dexter Pittman</v>
          </cell>
          <cell r="D12646" t="str">
            <v>MIA</v>
          </cell>
          <cell r="F12646">
            <v>10.4</v>
          </cell>
          <cell r="G12646">
            <v>762195</v>
          </cell>
          <cell r="H12646">
            <v>301</v>
          </cell>
        </row>
        <row r="12647">
          <cell r="A12647">
            <v>2012</v>
          </cell>
          <cell r="B12647" t="str">
            <v>Terrel Harris</v>
          </cell>
          <cell r="D12647" t="str">
            <v>MIA</v>
          </cell>
          <cell r="F12647">
            <v>6.7</v>
          </cell>
          <cell r="G12647">
            <v>473604</v>
          </cell>
          <cell r="H12647">
            <v>319</v>
          </cell>
        </row>
        <row r="12648">
          <cell r="A12648">
            <v>2012</v>
          </cell>
          <cell r="B12648" t="str">
            <v>Andrew Bogut</v>
          </cell>
          <cell r="D12648" t="str">
            <v>MIL</v>
          </cell>
          <cell r="F12648">
            <v>14.9</v>
          </cell>
          <cell r="G12648">
            <v>12000000</v>
          </cell>
          <cell r="H12648">
            <v>363.6</v>
          </cell>
        </row>
        <row r="12649">
          <cell r="A12649">
            <v>2012</v>
          </cell>
          <cell r="B12649" t="str">
            <v>Beno Udrih</v>
          </cell>
          <cell r="D12649" t="str">
            <v>MIL</v>
          </cell>
          <cell r="F12649">
            <v>13.1</v>
          </cell>
          <cell r="G12649">
            <v>6925400</v>
          </cell>
          <cell r="H12649">
            <v>1079.7</v>
          </cell>
        </row>
        <row r="12650">
          <cell r="A12650">
            <v>2012</v>
          </cell>
          <cell r="B12650" t="str">
            <v>Drew Gooden</v>
          </cell>
          <cell r="D12650" t="str">
            <v>MIL</v>
          </cell>
          <cell r="F12650">
            <v>18.8</v>
          </cell>
          <cell r="G12650">
            <v>6226200</v>
          </cell>
          <cell r="H12650">
            <v>1467.2</v>
          </cell>
        </row>
        <row r="12651">
          <cell r="A12651">
            <v>2012</v>
          </cell>
          <cell r="B12651" t="str">
            <v>Mike Dunleavy</v>
          </cell>
          <cell r="D12651" t="str">
            <v>MIL</v>
          </cell>
          <cell r="F12651">
            <v>16.600000000000001</v>
          </cell>
          <cell r="G12651">
            <v>3750000</v>
          </cell>
          <cell r="H12651">
            <v>1446.5</v>
          </cell>
        </row>
        <row r="12652">
          <cell r="A12652">
            <v>2012</v>
          </cell>
          <cell r="B12652" t="str">
            <v>Shaun Livingston</v>
          </cell>
          <cell r="D12652" t="str">
            <v>MIL</v>
          </cell>
          <cell r="F12652">
            <v>11</v>
          </cell>
          <cell r="G12652">
            <v>3500000</v>
          </cell>
          <cell r="H12652">
            <v>1090.4000000000001</v>
          </cell>
        </row>
        <row r="12653">
          <cell r="A12653">
            <v>2012</v>
          </cell>
          <cell r="B12653" t="str">
            <v>Carlos Delfino</v>
          </cell>
          <cell r="D12653" t="str">
            <v>MIL</v>
          </cell>
          <cell r="F12653">
            <v>11.7</v>
          </cell>
          <cell r="G12653">
            <v>3500000</v>
          </cell>
          <cell r="H12653">
            <v>1539</v>
          </cell>
        </row>
        <row r="12654">
          <cell r="A12654">
            <v>2012</v>
          </cell>
          <cell r="B12654" t="str">
            <v>Ersan Ilyasova</v>
          </cell>
          <cell r="D12654" t="str">
            <v>MIL</v>
          </cell>
          <cell r="F12654">
            <v>20.5</v>
          </cell>
          <cell r="G12654">
            <v>2541000</v>
          </cell>
          <cell r="H12654">
            <v>1656</v>
          </cell>
        </row>
        <row r="12655">
          <cell r="A12655">
            <v>2012</v>
          </cell>
          <cell r="B12655" t="str">
            <v>Brandon Jennings</v>
          </cell>
          <cell r="D12655" t="str">
            <v>MIL</v>
          </cell>
          <cell r="F12655">
            <v>18.399999999999999</v>
          </cell>
          <cell r="G12655">
            <v>2493720</v>
          </cell>
          <cell r="H12655">
            <v>2329.7999999999997</v>
          </cell>
        </row>
        <row r="12656">
          <cell r="A12656">
            <v>2012</v>
          </cell>
          <cell r="B12656" t="str">
            <v>Larry Sanders</v>
          </cell>
          <cell r="D12656" t="str">
            <v>MIL</v>
          </cell>
          <cell r="F12656">
            <v>13.3</v>
          </cell>
          <cell r="G12656">
            <v>1861920</v>
          </cell>
          <cell r="H12656">
            <v>644.80000000000007</v>
          </cell>
        </row>
        <row r="12657">
          <cell r="A12657">
            <v>2012</v>
          </cell>
          <cell r="B12657" t="str">
            <v>Tobias Harris</v>
          </cell>
          <cell r="D12657" t="str">
            <v>MIL</v>
          </cell>
          <cell r="F12657">
            <v>14.2</v>
          </cell>
          <cell r="G12657">
            <v>1418160</v>
          </cell>
          <cell r="H12657">
            <v>478.8</v>
          </cell>
        </row>
        <row r="12658">
          <cell r="A12658">
            <v>2012</v>
          </cell>
          <cell r="B12658" t="str">
            <v>Jon Brockman</v>
          </cell>
          <cell r="D12658" t="str">
            <v>MIL</v>
          </cell>
          <cell r="F12658">
            <v>6.6</v>
          </cell>
          <cell r="G12658">
            <v>1000000</v>
          </cell>
          <cell r="H12658">
            <v>238</v>
          </cell>
        </row>
        <row r="12659">
          <cell r="A12659">
            <v>2012</v>
          </cell>
          <cell r="B12659" t="str">
            <v>Jon Leuer</v>
          </cell>
          <cell r="D12659" t="str">
            <v>MIL</v>
          </cell>
          <cell r="F12659">
            <v>15.3</v>
          </cell>
          <cell r="G12659">
            <v>473604</v>
          </cell>
          <cell r="H12659">
            <v>556.6</v>
          </cell>
        </row>
        <row r="12660">
          <cell r="A12660">
            <v>2012</v>
          </cell>
          <cell r="B12660" t="str">
            <v>Luc Mbah</v>
          </cell>
          <cell r="D12660" t="str">
            <v>MIL</v>
          </cell>
          <cell r="F12660">
            <v>13.9</v>
          </cell>
          <cell r="H12660">
            <v>1010.5</v>
          </cell>
        </row>
        <row r="12661">
          <cell r="A12661">
            <v>2012</v>
          </cell>
          <cell r="B12661" t="str">
            <v>Michael Beasley</v>
          </cell>
          <cell r="D12661" t="str">
            <v>MIN</v>
          </cell>
          <cell r="F12661">
            <v>13</v>
          </cell>
          <cell r="G12661">
            <v>6262347</v>
          </cell>
          <cell r="H12661">
            <v>1085.7</v>
          </cell>
        </row>
        <row r="12662">
          <cell r="A12662">
            <v>2012</v>
          </cell>
          <cell r="B12662" t="str">
            <v>Martell Webster</v>
          </cell>
          <cell r="D12662" t="str">
            <v>MIN</v>
          </cell>
          <cell r="F12662">
            <v>10</v>
          </cell>
          <cell r="G12662">
            <v>5256000</v>
          </cell>
          <cell r="H12662">
            <v>1142.1000000000001</v>
          </cell>
        </row>
        <row r="12663">
          <cell r="A12663">
            <v>2012</v>
          </cell>
          <cell r="B12663" t="str">
            <v>Darko Miličić</v>
          </cell>
          <cell r="D12663" t="str">
            <v>MIN</v>
          </cell>
          <cell r="F12663">
            <v>9</v>
          </cell>
          <cell r="G12663">
            <v>4776500</v>
          </cell>
          <cell r="H12663">
            <v>472.70000000000005</v>
          </cell>
        </row>
        <row r="12664">
          <cell r="A12664">
            <v>2012</v>
          </cell>
          <cell r="B12664" t="str">
            <v>Brad Miller</v>
          </cell>
          <cell r="D12664" t="str">
            <v>MIN</v>
          </cell>
          <cell r="F12664">
            <v>10.7</v>
          </cell>
          <cell r="G12664">
            <v>4752000</v>
          </cell>
          <cell r="H12664">
            <v>145.5</v>
          </cell>
        </row>
        <row r="12665">
          <cell r="A12665">
            <v>2012</v>
          </cell>
          <cell r="B12665" t="str">
            <v>Kevin Love</v>
          </cell>
          <cell r="D12665" t="str">
            <v>MIN</v>
          </cell>
          <cell r="F12665">
            <v>25.4</v>
          </cell>
          <cell r="G12665">
            <v>4609701</v>
          </cell>
          <cell r="H12665">
            <v>2145</v>
          </cell>
        </row>
        <row r="12666">
          <cell r="A12666">
            <v>2012</v>
          </cell>
          <cell r="B12666" t="str">
            <v>Derrick Williams</v>
          </cell>
          <cell r="D12666" t="str">
            <v>MIN</v>
          </cell>
          <cell r="F12666">
            <v>12.9</v>
          </cell>
          <cell r="G12666">
            <v>4602720</v>
          </cell>
          <cell r="H12666">
            <v>1419</v>
          </cell>
        </row>
        <row r="12667">
          <cell r="A12667">
            <v>2012</v>
          </cell>
          <cell r="B12667" t="str">
            <v>Nikola Pekovic</v>
          </cell>
          <cell r="D12667" t="str">
            <v>MIN</v>
          </cell>
          <cell r="F12667">
            <v>21.4</v>
          </cell>
          <cell r="G12667">
            <v>4503600</v>
          </cell>
          <cell r="H12667">
            <v>1264.3</v>
          </cell>
        </row>
        <row r="12668">
          <cell r="A12668">
            <v>2012</v>
          </cell>
          <cell r="B12668" t="str">
            <v>Wesley Johnson</v>
          </cell>
          <cell r="D12668" t="str">
            <v>MIN</v>
          </cell>
          <cell r="F12668">
            <v>8</v>
          </cell>
          <cell r="G12668">
            <v>4006080</v>
          </cell>
          <cell r="H12668">
            <v>1469</v>
          </cell>
        </row>
        <row r="12669">
          <cell r="A12669">
            <v>2012</v>
          </cell>
          <cell r="B12669" t="str">
            <v>Luke Ridnour</v>
          </cell>
          <cell r="D12669" t="str">
            <v>MIN</v>
          </cell>
          <cell r="F12669">
            <v>13.6</v>
          </cell>
          <cell r="G12669">
            <v>3680000</v>
          </cell>
          <cell r="H12669">
            <v>1749</v>
          </cell>
        </row>
        <row r="12670">
          <cell r="A12670">
            <v>2012</v>
          </cell>
          <cell r="B12670" t="str">
            <v>Ricky Rubio</v>
          </cell>
          <cell r="D12670" t="str">
            <v>MIN</v>
          </cell>
          <cell r="F12670">
            <v>14.6</v>
          </cell>
          <cell r="G12670">
            <v>3480120</v>
          </cell>
          <cell r="H12670">
            <v>1402.2</v>
          </cell>
        </row>
        <row r="12671">
          <cell r="A12671">
            <v>2012</v>
          </cell>
          <cell r="B12671" t="str">
            <v>Anthony Randolph</v>
          </cell>
          <cell r="D12671" t="str">
            <v>MIN</v>
          </cell>
          <cell r="F12671">
            <v>17.600000000000001</v>
          </cell>
          <cell r="G12671">
            <v>2911231</v>
          </cell>
          <cell r="H12671">
            <v>516.79999999999995</v>
          </cell>
        </row>
        <row r="12672">
          <cell r="A12672">
            <v>2012</v>
          </cell>
          <cell r="B12672" t="str">
            <v>Anthony Tolliver</v>
          </cell>
          <cell r="D12672" t="str">
            <v>MIN</v>
          </cell>
          <cell r="F12672">
            <v>8.3000000000000007</v>
          </cell>
          <cell r="G12672">
            <v>2050000</v>
          </cell>
          <cell r="H12672">
            <v>882.30000000000007</v>
          </cell>
        </row>
        <row r="12673">
          <cell r="A12673">
            <v>2012</v>
          </cell>
          <cell r="B12673" t="str">
            <v>Wayne Ellington</v>
          </cell>
          <cell r="D12673" t="str">
            <v>MIN</v>
          </cell>
          <cell r="F12673">
            <v>9.4</v>
          </cell>
          <cell r="G12673">
            <v>1154040</v>
          </cell>
          <cell r="H12673">
            <v>974.1</v>
          </cell>
        </row>
        <row r="12674">
          <cell r="A12674">
            <v>2012</v>
          </cell>
          <cell r="B12674" t="str">
            <v>Malcolm Lee</v>
          </cell>
          <cell r="D12674" t="str">
            <v>MIN</v>
          </cell>
          <cell r="F12674">
            <v>9.3000000000000007</v>
          </cell>
          <cell r="G12674">
            <v>500000</v>
          </cell>
          <cell r="H12674">
            <v>243.20000000000002</v>
          </cell>
        </row>
        <row r="12675">
          <cell r="A12675">
            <v>2012</v>
          </cell>
          <cell r="B12675" t="str">
            <v>J.J. Barea</v>
          </cell>
          <cell r="D12675" t="str">
            <v>MIN</v>
          </cell>
          <cell r="F12675">
            <v>14.9</v>
          </cell>
          <cell r="H12675">
            <v>1033.2</v>
          </cell>
        </row>
        <row r="12676">
          <cell r="A12676">
            <v>2012</v>
          </cell>
          <cell r="B12676" t="str">
            <v>Deron Williams</v>
          </cell>
          <cell r="D12676" t="str">
            <v>NJN</v>
          </cell>
          <cell r="F12676">
            <v>20.3</v>
          </cell>
          <cell r="G12676">
            <v>16359805</v>
          </cell>
          <cell r="H12676">
            <v>1996.4999999999998</v>
          </cell>
        </row>
        <row r="12677">
          <cell r="A12677">
            <v>2012</v>
          </cell>
          <cell r="B12677" t="str">
            <v>Mehmet Okur</v>
          </cell>
          <cell r="D12677" t="str">
            <v>NJN</v>
          </cell>
          <cell r="F12677">
            <v>8.4</v>
          </cell>
          <cell r="G12677">
            <v>10890000</v>
          </cell>
          <cell r="H12677">
            <v>453.9</v>
          </cell>
        </row>
        <row r="12678">
          <cell r="A12678">
            <v>2012</v>
          </cell>
          <cell r="B12678" t="str">
            <v>Kris Humphries</v>
          </cell>
          <cell r="D12678" t="str">
            <v>NJN</v>
          </cell>
          <cell r="F12678">
            <v>17.899999999999999</v>
          </cell>
          <cell r="G12678">
            <v>8000000</v>
          </cell>
          <cell r="H12678">
            <v>2163.7999999999997</v>
          </cell>
        </row>
        <row r="12679">
          <cell r="A12679">
            <v>2012</v>
          </cell>
          <cell r="B12679" t="str">
            <v>Jordan Farmar</v>
          </cell>
          <cell r="D12679" t="str">
            <v>NJN</v>
          </cell>
          <cell r="F12679">
            <v>17.399999999999999</v>
          </cell>
          <cell r="G12679">
            <v>4000000</v>
          </cell>
          <cell r="H12679">
            <v>830.7</v>
          </cell>
        </row>
        <row r="12680">
          <cell r="A12680">
            <v>2012</v>
          </cell>
          <cell r="B12680" t="str">
            <v>Anthony Morrow</v>
          </cell>
          <cell r="D12680" t="str">
            <v>NJN</v>
          </cell>
          <cell r="F12680">
            <v>13.1</v>
          </cell>
          <cell r="G12680">
            <v>4000000</v>
          </cell>
          <cell r="H12680">
            <v>1636.8</v>
          </cell>
        </row>
        <row r="12681">
          <cell r="A12681">
            <v>2012</v>
          </cell>
          <cell r="B12681" t="str">
            <v>Johan Petro</v>
          </cell>
          <cell r="D12681" t="str">
            <v>NJN</v>
          </cell>
          <cell r="F12681">
            <v>10.3</v>
          </cell>
          <cell r="G12681">
            <v>3250000</v>
          </cell>
          <cell r="H12681">
            <v>920.4</v>
          </cell>
        </row>
        <row r="12682">
          <cell r="A12682">
            <v>2012</v>
          </cell>
          <cell r="B12682" t="str">
            <v>Brook Lopez</v>
          </cell>
          <cell r="D12682" t="str">
            <v>NJN</v>
          </cell>
          <cell r="F12682">
            <v>21.9</v>
          </cell>
          <cell r="G12682">
            <v>3076983</v>
          </cell>
          <cell r="H12682">
            <v>136</v>
          </cell>
        </row>
        <row r="12683">
          <cell r="A12683">
            <v>2012</v>
          </cell>
          <cell r="B12683" t="str">
            <v>Shawne Williams</v>
          </cell>
          <cell r="D12683" t="str">
            <v>NJN</v>
          </cell>
          <cell r="F12683">
            <v>4.9000000000000004</v>
          </cell>
          <cell r="G12683">
            <v>3000000</v>
          </cell>
          <cell r="H12683">
            <v>515</v>
          </cell>
        </row>
        <row r="12684">
          <cell r="A12684">
            <v>2012</v>
          </cell>
          <cell r="B12684" t="str">
            <v>DeShawn Stevenson</v>
          </cell>
          <cell r="D12684" t="str">
            <v>NJN</v>
          </cell>
          <cell r="F12684">
            <v>4.3</v>
          </cell>
          <cell r="G12684">
            <v>2500000</v>
          </cell>
          <cell r="H12684">
            <v>958.80000000000007</v>
          </cell>
        </row>
        <row r="12685">
          <cell r="A12685">
            <v>2012</v>
          </cell>
          <cell r="B12685" t="str">
            <v>Damion James</v>
          </cell>
          <cell r="D12685" t="str">
            <v>NJN</v>
          </cell>
          <cell r="F12685">
            <v>6.1</v>
          </cell>
          <cell r="G12685">
            <v>1243080</v>
          </cell>
          <cell r="H12685">
            <v>170.1</v>
          </cell>
        </row>
        <row r="12686">
          <cell r="A12686">
            <v>2012</v>
          </cell>
          <cell r="B12686" t="str">
            <v>MarShon Brooks</v>
          </cell>
          <cell r="D12686" t="str">
            <v>NJN</v>
          </cell>
          <cell r="F12686">
            <v>12.9</v>
          </cell>
          <cell r="G12686">
            <v>1110120</v>
          </cell>
          <cell r="H12686">
            <v>1646.3999999999999</v>
          </cell>
        </row>
        <row r="12687">
          <cell r="A12687">
            <v>2012</v>
          </cell>
          <cell r="B12687" t="str">
            <v>Shelden Williams</v>
          </cell>
          <cell r="D12687" t="str">
            <v>NJN</v>
          </cell>
          <cell r="F12687">
            <v>11.9</v>
          </cell>
          <cell r="G12687">
            <v>992680</v>
          </cell>
          <cell r="H12687">
            <v>1276</v>
          </cell>
        </row>
        <row r="12688">
          <cell r="A12688">
            <v>2012</v>
          </cell>
          <cell r="B12688" t="str">
            <v>Sundiata Gaines</v>
          </cell>
          <cell r="D12688" t="str">
            <v>NJN</v>
          </cell>
          <cell r="F12688">
            <v>15</v>
          </cell>
          <cell r="G12688">
            <v>854389</v>
          </cell>
          <cell r="H12688">
            <v>792.30000000000007</v>
          </cell>
        </row>
        <row r="12689">
          <cell r="A12689">
            <v>2012</v>
          </cell>
          <cell r="B12689" t="str">
            <v>Keith Bogans</v>
          </cell>
          <cell r="D12689" t="str">
            <v>NJN</v>
          </cell>
          <cell r="F12689">
            <v>4.8</v>
          </cell>
          <cell r="G12689">
            <v>848266</v>
          </cell>
          <cell r="H12689">
            <v>94</v>
          </cell>
        </row>
        <row r="12690">
          <cell r="A12690">
            <v>2012</v>
          </cell>
          <cell r="B12690" t="str">
            <v>Jordan Williams</v>
          </cell>
          <cell r="D12690" t="str">
            <v>NJN</v>
          </cell>
          <cell r="F12690">
            <v>14.5</v>
          </cell>
          <cell r="G12690">
            <v>473604</v>
          </cell>
          <cell r="H12690">
            <v>636.4</v>
          </cell>
        </row>
        <row r="12691">
          <cell r="A12691">
            <v>2012</v>
          </cell>
          <cell r="B12691" t="str">
            <v>Gerald Green</v>
          </cell>
          <cell r="D12691" t="str">
            <v>NJN</v>
          </cell>
          <cell r="F12691">
            <v>15.8</v>
          </cell>
          <cell r="G12691">
            <v>443181</v>
          </cell>
          <cell r="H12691">
            <v>781.19999999999993</v>
          </cell>
        </row>
        <row r="12692">
          <cell r="A12692">
            <v>2012</v>
          </cell>
          <cell r="B12692" t="str">
            <v>Dennis Horner</v>
          </cell>
          <cell r="D12692" t="str">
            <v>NJN</v>
          </cell>
          <cell r="F12692">
            <v>6.6</v>
          </cell>
          <cell r="G12692">
            <v>91642</v>
          </cell>
          <cell r="H12692">
            <v>22.4</v>
          </cell>
        </row>
        <row r="12693">
          <cell r="A12693">
            <v>2012</v>
          </cell>
          <cell r="B12693" t="str">
            <v>Larry Owens</v>
          </cell>
          <cell r="D12693" t="str">
            <v>NJN</v>
          </cell>
          <cell r="F12693">
            <v>5.8</v>
          </cell>
          <cell r="G12693">
            <v>86052</v>
          </cell>
          <cell r="H12693">
            <v>74.899999999999991</v>
          </cell>
        </row>
        <row r="12694">
          <cell r="A12694">
            <v>2012</v>
          </cell>
          <cell r="B12694" t="str">
            <v>Andre Emmett</v>
          </cell>
          <cell r="D12694" t="str">
            <v>NJN</v>
          </cell>
          <cell r="F12694">
            <v>13.3</v>
          </cell>
          <cell r="G12694">
            <v>61433</v>
          </cell>
          <cell r="H12694">
            <v>45</v>
          </cell>
        </row>
        <row r="12695">
          <cell r="A12695">
            <v>2012</v>
          </cell>
          <cell r="B12695" t="str">
            <v>Jerry Smith</v>
          </cell>
          <cell r="D12695" t="str">
            <v>NJN</v>
          </cell>
          <cell r="F12695">
            <v>7.8</v>
          </cell>
          <cell r="H12695">
            <v>46</v>
          </cell>
        </row>
        <row r="12696">
          <cell r="A12696">
            <v>2012</v>
          </cell>
          <cell r="B12696" t="str">
            <v>Chris Kaman</v>
          </cell>
          <cell r="D12696" t="str">
            <v>NOH</v>
          </cell>
          <cell r="F12696">
            <v>15.3</v>
          </cell>
          <cell r="G12696">
            <v>14030000</v>
          </cell>
          <cell r="H12696">
            <v>1372.3999999999999</v>
          </cell>
        </row>
        <row r="12697">
          <cell r="A12697">
            <v>2012</v>
          </cell>
          <cell r="B12697" t="str">
            <v>Emeka Okafor</v>
          </cell>
          <cell r="D12697" t="str">
            <v>NOH</v>
          </cell>
          <cell r="F12697">
            <v>15.1</v>
          </cell>
          <cell r="G12697">
            <v>12541812</v>
          </cell>
          <cell r="H12697">
            <v>780.3</v>
          </cell>
        </row>
        <row r="12698">
          <cell r="A12698">
            <v>2012</v>
          </cell>
          <cell r="B12698" t="str">
            <v>Carl Landry</v>
          </cell>
          <cell r="D12698" t="str">
            <v>NOH</v>
          </cell>
          <cell r="F12698">
            <v>18.2</v>
          </cell>
          <cell r="G12698">
            <v>8500000</v>
          </cell>
          <cell r="H12698">
            <v>1000.4</v>
          </cell>
        </row>
        <row r="12699">
          <cell r="A12699">
            <v>2012</v>
          </cell>
          <cell r="B12699" t="str">
            <v>Trevor Ariza</v>
          </cell>
          <cell r="D12699" t="str">
            <v>NOH</v>
          </cell>
          <cell r="F12699">
            <v>14.2</v>
          </cell>
          <cell r="G12699">
            <v>6790640</v>
          </cell>
          <cell r="H12699">
            <v>1348.8999999999999</v>
          </cell>
        </row>
        <row r="12700">
          <cell r="A12700">
            <v>2012</v>
          </cell>
          <cell r="B12700" t="str">
            <v>Jarrett Jack</v>
          </cell>
          <cell r="D12700" t="str">
            <v>NOH</v>
          </cell>
          <cell r="F12700">
            <v>17.899999999999999</v>
          </cell>
          <cell r="G12700">
            <v>5000000</v>
          </cell>
          <cell r="H12700">
            <v>1530</v>
          </cell>
        </row>
        <row r="12701">
          <cell r="A12701">
            <v>2012</v>
          </cell>
          <cell r="B12701" t="str">
            <v>Eric Gordon</v>
          </cell>
          <cell r="D12701" t="str">
            <v>NOH</v>
          </cell>
          <cell r="F12701">
            <v>19.2</v>
          </cell>
          <cell r="G12701">
            <v>3831184</v>
          </cell>
          <cell r="H12701">
            <v>309.59999999999997</v>
          </cell>
        </row>
        <row r="12702">
          <cell r="A12702">
            <v>2012</v>
          </cell>
          <cell r="B12702" t="str">
            <v>Marco Belinelli</v>
          </cell>
          <cell r="D12702" t="str">
            <v>NOH</v>
          </cell>
          <cell r="F12702">
            <v>11.9</v>
          </cell>
          <cell r="G12702">
            <v>3377604</v>
          </cell>
          <cell r="H12702">
            <v>1966.8</v>
          </cell>
        </row>
        <row r="12703">
          <cell r="A12703">
            <v>2012</v>
          </cell>
          <cell r="B12703" t="str">
            <v>Al-Farouq Aminu</v>
          </cell>
          <cell r="D12703" t="str">
            <v>NOH</v>
          </cell>
          <cell r="F12703">
            <v>10.6</v>
          </cell>
          <cell r="G12703">
            <v>2755560</v>
          </cell>
          <cell r="H12703">
            <v>1478.3999999999999</v>
          </cell>
        </row>
        <row r="12704">
          <cell r="A12704">
            <v>2012</v>
          </cell>
          <cell r="B12704" t="str">
            <v>Jason Smith</v>
          </cell>
          <cell r="D12704" t="str">
            <v>NOH</v>
          </cell>
          <cell r="F12704">
            <v>16.600000000000001</v>
          </cell>
          <cell r="G12704">
            <v>2500000</v>
          </cell>
          <cell r="H12704">
            <v>948</v>
          </cell>
        </row>
        <row r="12705">
          <cell r="A12705">
            <v>2012</v>
          </cell>
          <cell r="B12705" t="str">
            <v>Xavier Henry</v>
          </cell>
          <cell r="D12705" t="str">
            <v>NOH</v>
          </cell>
          <cell r="F12705">
            <v>9.1999999999999993</v>
          </cell>
          <cell r="G12705">
            <v>2171640</v>
          </cell>
          <cell r="H12705">
            <v>760.49999999999989</v>
          </cell>
        </row>
        <row r="12706">
          <cell r="A12706">
            <v>2012</v>
          </cell>
          <cell r="B12706" t="str">
            <v>Gustavo Ayon</v>
          </cell>
          <cell r="D12706" t="str">
            <v>NOH</v>
          </cell>
          <cell r="F12706">
            <v>16.7</v>
          </cell>
          <cell r="G12706">
            <v>1567500</v>
          </cell>
          <cell r="H12706">
            <v>1085.4000000000001</v>
          </cell>
        </row>
        <row r="12707">
          <cell r="A12707">
            <v>2012</v>
          </cell>
          <cell r="B12707" t="str">
            <v>Greivis Vasquez</v>
          </cell>
          <cell r="D12707" t="str">
            <v>NOH</v>
          </cell>
          <cell r="F12707">
            <v>14.2</v>
          </cell>
          <cell r="G12707">
            <v>1113600</v>
          </cell>
          <cell r="H12707">
            <v>1702.8</v>
          </cell>
        </row>
        <row r="12708">
          <cell r="A12708">
            <v>2012</v>
          </cell>
          <cell r="B12708" t="str">
            <v>Lance Thomas</v>
          </cell>
          <cell r="D12708" t="str">
            <v>NOH</v>
          </cell>
          <cell r="F12708">
            <v>10.1</v>
          </cell>
          <cell r="G12708">
            <v>328444</v>
          </cell>
          <cell r="H12708">
            <v>630</v>
          </cell>
        </row>
        <row r="12709">
          <cell r="A12709">
            <v>2012</v>
          </cell>
          <cell r="B12709" t="str">
            <v>DaJuan Summers</v>
          </cell>
          <cell r="D12709" t="str">
            <v>NOH</v>
          </cell>
          <cell r="F12709">
            <v>9</v>
          </cell>
          <cell r="G12709">
            <v>303137</v>
          </cell>
          <cell r="H12709">
            <v>208.5</v>
          </cell>
        </row>
        <row r="12710">
          <cell r="A12710">
            <v>2012</v>
          </cell>
          <cell r="B12710" t="str">
            <v>Carldell Johnson</v>
          </cell>
          <cell r="D12710" t="str">
            <v>NOH</v>
          </cell>
          <cell r="F12710">
            <v>8.9</v>
          </cell>
          <cell r="G12710">
            <v>168035</v>
          </cell>
          <cell r="H12710">
            <v>118.5</v>
          </cell>
        </row>
        <row r="12711">
          <cell r="A12711">
            <v>2012</v>
          </cell>
          <cell r="B12711" t="str">
            <v>Jerome Dyson</v>
          </cell>
          <cell r="D12711" t="str">
            <v>NOH</v>
          </cell>
          <cell r="F12711">
            <v>11.3</v>
          </cell>
          <cell r="H12711">
            <v>180</v>
          </cell>
        </row>
        <row r="12712">
          <cell r="A12712">
            <v>2012</v>
          </cell>
          <cell r="B12712" t="str">
            <v>Trey Johnson</v>
          </cell>
          <cell r="D12712" t="str">
            <v>NOH</v>
          </cell>
          <cell r="F12712">
            <v>11.8</v>
          </cell>
          <cell r="H12712">
            <v>60.5</v>
          </cell>
        </row>
        <row r="12713">
          <cell r="A12713">
            <v>2012</v>
          </cell>
          <cell r="B12713" t="str">
            <v>Darryl Watkins</v>
          </cell>
          <cell r="D12713" t="str">
            <v>NOH</v>
          </cell>
          <cell r="F12713">
            <v>10.8</v>
          </cell>
          <cell r="H12713">
            <v>98</v>
          </cell>
        </row>
        <row r="12714">
          <cell r="A12714">
            <v>2012</v>
          </cell>
          <cell r="B12714" t="str">
            <v>Carmelo Anthony</v>
          </cell>
          <cell r="D12714" t="str">
            <v>NYK</v>
          </cell>
          <cell r="F12714">
            <v>21.1</v>
          </cell>
          <cell r="G12714">
            <v>18518574</v>
          </cell>
          <cell r="H12714">
            <v>1875.5</v>
          </cell>
        </row>
        <row r="12715">
          <cell r="A12715">
            <v>2012</v>
          </cell>
          <cell r="B12715" t="str">
            <v>Baron Davis</v>
          </cell>
          <cell r="D12715" t="str">
            <v>NYK</v>
          </cell>
          <cell r="F12715">
            <v>10</v>
          </cell>
          <cell r="G12715">
            <v>13900000</v>
          </cell>
          <cell r="H12715">
            <v>594.5</v>
          </cell>
        </row>
        <row r="12716">
          <cell r="A12716">
            <v>2012</v>
          </cell>
          <cell r="B12716" t="str">
            <v>Tyson Chandler</v>
          </cell>
          <cell r="D12716" t="str">
            <v>NYK</v>
          </cell>
          <cell r="F12716">
            <v>18.7</v>
          </cell>
          <cell r="G12716">
            <v>13107837</v>
          </cell>
          <cell r="H12716">
            <v>2058.4</v>
          </cell>
        </row>
        <row r="12717">
          <cell r="A12717">
            <v>2012</v>
          </cell>
          <cell r="B12717" t="str">
            <v>J.R. Smith</v>
          </cell>
          <cell r="D12717" t="str">
            <v>NYK</v>
          </cell>
          <cell r="F12717">
            <v>15.2</v>
          </cell>
          <cell r="G12717">
            <v>2382353</v>
          </cell>
          <cell r="H12717">
            <v>966</v>
          </cell>
        </row>
        <row r="12718">
          <cell r="A12718">
            <v>2012</v>
          </cell>
          <cell r="B12718" t="str">
            <v>Renaldo Balkman</v>
          </cell>
          <cell r="D12718" t="str">
            <v>NYK</v>
          </cell>
          <cell r="F12718">
            <v>14.3</v>
          </cell>
          <cell r="G12718">
            <v>1675000</v>
          </cell>
          <cell r="H12718">
            <v>114.79999999999998</v>
          </cell>
        </row>
        <row r="12719">
          <cell r="A12719">
            <v>2012</v>
          </cell>
          <cell r="B12719" t="str">
            <v>Iman Shumpert</v>
          </cell>
          <cell r="D12719" t="str">
            <v>NYK</v>
          </cell>
          <cell r="F12719">
            <v>10.8</v>
          </cell>
          <cell r="G12719">
            <v>1563120</v>
          </cell>
          <cell r="H12719">
            <v>1705.1</v>
          </cell>
        </row>
        <row r="12720">
          <cell r="A12720">
            <v>2012</v>
          </cell>
          <cell r="B12720" t="str">
            <v>Mike Bibby</v>
          </cell>
          <cell r="D12720" t="str">
            <v>NYK</v>
          </cell>
          <cell r="F12720">
            <v>7.8</v>
          </cell>
          <cell r="G12720">
            <v>1352181</v>
          </cell>
          <cell r="H12720">
            <v>557.70000000000005</v>
          </cell>
        </row>
        <row r="12721">
          <cell r="A12721">
            <v>2012</v>
          </cell>
          <cell r="B12721" t="str">
            <v>Jared Jeffries</v>
          </cell>
          <cell r="D12721" t="str">
            <v>NYK</v>
          </cell>
          <cell r="F12721">
            <v>10.9</v>
          </cell>
          <cell r="G12721">
            <v>1229255</v>
          </cell>
          <cell r="H12721">
            <v>729.3</v>
          </cell>
        </row>
        <row r="12722">
          <cell r="A12722">
            <v>2012</v>
          </cell>
          <cell r="B12722" t="str">
            <v>Toney Douglas</v>
          </cell>
          <cell r="D12722" t="str">
            <v>NYK</v>
          </cell>
          <cell r="F12722">
            <v>7.1</v>
          </cell>
          <cell r="G12722">
            <v>1145640</v>
          </cell>
          <cell r="H12722">
            <v>657.4</v>
          </cell>
        </row>
        <row r="12723">
          <cell r="A12723">
            <v>2012</v>
          </cell>
          <cell r="B12723" t="str">
            <v>Steve Novak</v>
          </cell>
          <cell r="D12723" t="str">
            <v>NYK</v>
          </cell>
          <cell r="F12723">
            <v>15.9</v>
          </cell>
          <cell r="G12723">
            <v>992680</v>
          </cell>
          <cell r="H12723">
            <v>1020.5999999999999</v>
          </cell>
        </row>
        <row r="12724">
          <cell r="A12724">
            <v>2012</v>
          </cell>
          <cell r="B12724" t="str">
            <v>Jeremy Lin</v>
          </cell>
          <cell r="D12724" t="str">
            <v>NYK</v>
          </cell>
          <cell r="F12724">
            <v>19.899999999999999</v>
          </cell>
          <cell r="G12724">
            <v>762195</v>
          </cell>
          <cell r="H12724">
            <v>941.5</v>
          </cell>
        </row>
        <row r="12725">
          <cell r="A12725">
            <v>2012</v>
          </cell>
          <cell r="B12725" t="str">
            <v>Landry Fields</v>
          </cell>
          <cell r="D12725" t="str">
            <v>NYK</v>
          </cell>
          <cell r="F12725">
            <v>12</v>
          </cell>
          <cell r="G12725">
            <v>762195</v>
          </cell>
          <cell r="H12725">
            <v>1894.2</v>
          </cell>
        </row>
        <row r="12726">
          <cell r="A12726">
            <v>2012</v>
          </cell>
          <cell r="B12726" t="str">
            <v>Jerome Jordan</v>
          </cell>
          <cell r="D12726" t="str">
            <v>NYK</v>
          </cell>
          <cell r="F12726">
            <v>18.3</v>
          </cell>
          <cell r="G12726">
            <v>473604</v>
          </cell>
          <cell r="H12726">
            <v>107.1</v>
          </cell>
        </row>
        <row r="12727">
          <cell r="A12727">
            <v>2012</v>
          </cell>
          <cell r="B12727" t="str">
            <v>Josh Harrellson</v>
          </cell>
          <cell r="D12727" t="str">
            <v>NYK</v>
          </cell>
          <cell r="F12727">
            <v>13.7</v>
          </cell>
          <cell r="G12727">
            <v>473604</v>
          </cell>
          <cell r="H12727">
            <v>540.19999999999993</v>
          </cell>
        </row>
        <row r="12728">
          <cell r="A12728">
            <v>2012</v>
          </cell>
          <cell r="B12728" t="str">
            <v>Henry Walker</v>
          </cell>
          <cell r="D12728" t="str">
            <v>NYK</v>
          </cell>
          <cell r="F12728">
            <v>8.1999999999999993</v>
          </cell>
          <cell r="H12728">
            <v>620.79999999999995</v>
          </cell>
        </row>
        <row r="12729">
          <cell r="A12729">
            <v>2012</v>
          </cell>
          <cell r="B12729" t="str">
            <v>Amar'e Stoudemire</v>
          </cell>
          <cell r="D12729" t="str">
            <v>NYK</v>
          </cell>
          <cell r="F12729">
            <v>17.7</v>
          </cell>
          <cell r="H12729">
            <v>1541.6</v>
          </cell>
        </row>
        <row r="12730">
          <cell r="A12730">
            <v>2012</v>
          </cell>
          <cell r="B12730" t="str">
            <v>Kevin Durant</v>
          </cell>
          <cell r="D12730" t="str">
            <v>OKC</v>
          </cell>
          <cell r="F12730">
            <v>26.2</v>
          </cell>
          <cell r="G12730">
            <v>15506632</v>
          </cell>
          <cell r="H12730">
            <v>2547.6</v>
          </cell>
        </row>
        <row r="12731">
          <cell r="A12731">
            <v>2012</v>
          </cell>
          <cell r="B12731" t="str">
            <v>Kendrick Perkins</v>
          </cell>
          <cell r="D12731" t="str">
            <v>OKC</v>
          </cell>
          <cell r="F12731">
            <v>8.6999999999999993</v>
          </cell>
          <cell r="G12731">
            <v>7123626</v>
          </cell>
          <cell r="H12731">
            <v>1742</v>
          </cell>
        </row>
        <row r="12732">
          <cell r="A12732">
            <v>2012</v>
          </cell>
          <cell r="B12732" t="str">
            <v>Russell Westbrook</v>
          </cell>
          <cell r="D12732" t="str">
            <v>OKC</v>
          </cell>
          <cell r="F12732">
            <v>22.9</v>
          </cell>
          <cell r="G12732">
            <v>5082416</v>
          </cell>
          <cell r="H12732">
            <v>2329.7999999999997</v>
          </cell>
        </row>
        <row r="12733">
          <cell r="A12733">
            <v>2012</v>
          </cell>
          <cell r="B12733" t="str">
            <v>James Harden</v>
          </cell>
          <cell r="D12733" t="str">
            <v>OKC</v>
          </cell>
          <cell r="F12733">
            <v>21.1</v>
          </cell>
          <cell r="G12733">
            <v>4604760</v>
          </cell>
          <cell r="H12733">
            <v>1946.8</v>
          </cell>
        </row>
        <row r="12734">
          <cell r="A12734">
            <v>2012</v>
          </cell>
          <cell r="B12734" t="str">
            <v>Nazr Mohammed</v>
          </cell>
          <cell r="D12734" t="str">
            <v>OKC</v>
          </cell>
          <cell r="F12734">
            <v>11</v>
          </cell>
          <cell r="G12734">
            <v>3750000</v>
          </cell>
          <cell r="H12734">
            <v>693</v>
          </cell>
        </row>
        <row r="12735">
          <cell r="A12735">
            <v>2012</v>
          </cell>
          <cell r="B12735" t="str">
            <v>Daequan Cook</v>
          </cell>
          <cell r="D12735" t="str">
            <v>OKC</v>
          </cell>
          <cell r="F12735">
            <v>9.1999999999999993</v>
          </cell>
          <cell r="G12735">
            <v>3341558</v>
          </cell>
          <cell r="H12735">
            <v>991.8</v>
          </cell>
        </row>
        <row r="12736">
          <cell r="A12736">
            <v>2012</v>
          </cell>
          <cell r="B12736" t="str">
            <v>Thabo Sefolosha</v>
          </cell>
          <cell r="D12736" t="str">
            <v>OKC</v>
          </cell>
          <cell r="F12736">
            <v>9.8000000000000007</v>
          </cell>
          <cell r="G12736">
            <v>3300000</v>
          </cell>
          <cell r="H12736">
            <v>915.6</v>
          </cell>
        </row>
        <row r="12737">
          <cell r="A12737">
            <v>2012</v>
          </cell>
          <cell r="B12737" t="str">
            <v>Nick Collison</v>
          </cell>
          <cell r="D12737" t="str">
            <v>OKC</v>
          </cell>
          <cell r="F12737">
            <v>12.1</v>
          </cell>
          <cell r="G12737">
            <v>3272997</v>
          </cell>
          <cell r="H12737">
            <v>1304.0999999999999</v>
          </cell>
        </row>
        <row r="12738">
          <cell r="A12738">
            <v>2012</v>
          </cell>
          <cell r="B12738" t="str">
            <v>Cole Aldrich</v>
          </cell>
          <cell r="D12738" t="str">
            <v>OKC</v>
          </cell>
          <cell r="F12738">
            <v>17.7</v>
          </cell>
          <cell r="G12738">
            <v>2286000</v>
          </cell>
          <cell r="H12738">
            <v>174.20000000000002</v>
          </cell>
        </row>
        <row r="12739">
          <cell r="A12739">
            <v>2012</v>
          </cell>
          <cell r="B12739" t="str">
            <v>Eric Maynor</v>
          </cell>
          <cell r="D12739" t="str">
            <v>OKC</v>
          </cell>
          <cell r="F12739">
            <v>9.1</v>
          </cell>
          <cell r="G12739">
            <v>1516680</v>
          </cell>
          <cell r="H12739">
            <v>136.79999999999998</v>
          </cell>
        </row>
        <row r="12740">
          <cell r="A12740">
            <v>2012</v>
          </cell>
          <cell r="B12740" t="str">
            <v>Serge Ibaka</v>
          </cell>
          <cell r="D12740" t="str">
            <v>OKC</v>
          </cell>
          <cell r="F12740">
            <v>19</v>
          </cell>
          <cell r="G12740">
            <v>1288200</v>
          </cell>
          <cell r="H12740">
            <v>1795.2</v>
          </cell>
        </row>
        <row r="12741">
          <cell r="A12741">
            <v>2012</v>
          </cell>
          <cell r="B12741" t="str">
            <v>Royal Ivey</v>
          </cell>
          <cell r="D12741" t="str">
            <v>OKC</v>
          </cell>
          <cell r="F12741">
            <v>4.7</v>
          </cell>
          <cell r="G12741">
            <v>1200000</v>
          </cell>
          <cell r="H12741">
            <v>353.6</v>
          </cell>
        </row>
        <row r="12742">
          <cell r="A12742">
            <v>2012</v>
          </cell>
          <cell r="B12742" t="str">
            <v>Reggie Jackson</v>
          </cell>
          <cell r="D12742" t="str">
            <v>OKC</v>
          </cell>
          <cell r="F12742">
            <v>9.1999999999999993</v>
          </cell>
          <cell r="G12742">
            <v>1156320</v>
          </cell>
          <cell r="H12742">
            <v>499.5</v>
          </cell>
        </row>
        <row r="12743">
          <cell r="A12743">
            <v>2012</v>
          </cell>
          <cell r="B12743" t="str">
            <v>Lazar Hayward</v>
          </cell>
          <cell r="D12743" t="str">
            <v>OKC</v>
          </cell>
          <cell r="F12743">
            <v>3.1</v>
          </cell>
          <cell r="G12743">
            <v>1097520</v>
          </cell>
          <cell r="H12743">
            <v>140.4</v>
          </cell>
        </row>
        <row r="12744">
          <cell r="A12744">
            <v>2012</v>
          </cell>
          <cell r="B12744" t="str">
            <v>Ryan Reid</v>
          </cell>
          <cell r="D12744" t="str">
            <v>OKC</v>
          </cell>
          <cell r="F12744">
            <v>17.600000000000001</v>
          </cell>
          <cell r="G12744">
            <v>475000</v>
          </cell>
          <cell r="H12744">
            <v>17</v>
          </cell>
        </row>
        <row r="12745">
          <cell r="A12745">
            <v>2012</v>
          </cell>
          <cell r="B12745" t="str">
            <v>Dwight Howard</v>
          </cell>
          <cell r="D12745" t="str">
            <v>ORL</v>
          </cell>
          <cell r="F12745">
            <v>24.2</v>
          </cell>
          <cell r="G12745">
            <v>18091770</v>
          </cell>
          <cell r="H12745">
            <v>2068.1999999999998</v>
          </cell>
        </row>
        <row r="12746">
          <cell r="A12746">
            <v>2012</v>
          </cell>
          <cell r="B12746" t="str">
            <v>Hedo Turkoglu</v>
          </cell>
          <cell r="D12746" t="str">
            <v>ORL</v>
          </cell>
          <cell r="F12746">
            <v>11.7</v>
          </cell>
          <cell r="G12746">
            <v>11015850</v>
          </cell>
          <cell r="H12746">
            <v>1653.6</v>
          </cell>
        </row>
        <row r="12747">
          <cell r="A12747">
            <v>2012</v>
          </cell>
          <cell r="B12747" t="str">
            <v>Jameer Nelson</v>
          </cell>
          <cell r="D12747" t="str">
            <v>ORL</v>
          </cell>
          <cell r="F12747">
            <v>14.6</v>
          </cell>
          <cell r="G12747">
            <v>7800000</v>
          </cell>
          <cell r="H12747">
            <v>1704.3</v>
          </cell>
        </row>
        <row r="12748">
          <cell r="A12748">
            <v>2012</v>
          </cell>
          <cell r="B12748" t="str">
            <v>J.J. Redick</v>
          </cell>
          <cell r="D12748" t="str">
            <v>ORL</v>
          </cell>
          <cell r="F12748">
            <v>15.1</v>
          </cell>
          <cell r="G12748">
            <v>6750000</v>
          </cell>
          <cell r="H12748">
            <v>1768</v>
          </cell>
        </row>
        <row r="12749">
          <cell r="A12749">
            <v>2012</v>
          </cell>
          <cell r="B12749" t="str">
            <v>Glen Davis</v>
          </cell>
          <cell r="D12749" t="str">
            <v>ORL</v>
          </cell>
          <cell r="F12749">
            <v>13.2</v>
          </cell>
          <cell r="G12749">
            <v>6300000</v>
          </cell>
          <cell r="H12749">
            <v>1427.3999999999999</v>
          </cell>
        </row>
        <row r="12750">
          <cell r="A12750">
            <v>2012</v>
          </cell>
          <cell r="B12750" t="str">
            <v>Jason Richardson</v>
          </cell>
          <cell r="D12750" t="str">
            <v>ORL</v>
          </cell>
          <cell r="F12750">
            <v>13.3</v>
          </cell>
          <cell r="G12750">
            <v>5395000</v>
          </cell>
          <cell r="H12750">
            <v>1593</v>
          </cell>
        </row>
        <row r="12751">
          <cell r="A12751">
            <v>2012</v>
          </cell>
          <cell r="B12751" t="str">
            <v>Chris Duhon</v>
          </cell>
          <cell r="D12751" t="str">
            <v>ORL</v>
          </cell>
          <cell r="F12751">
            <v>8.4</v>
          </cell>
          <cell r="G12751">
            <v>3500000</v>
          </cell>
          <cell r="H12751">
            <v>1228.5</v>
          </cell>
        </row>
        <row r="12752">
          <cell r="A12752">
            <v>2012</v>
          </cell>
          <cell r="B12752" t="str">
            <v>Quentin Richardson</v>
          </cell>
          <cell r="D12752" t="str">
            <v>ORL</v>
          </cell>
          <cell r="F12752">
            <v>8.6999999999999993</v>
          </cell>
          <cell r="G12752">
            <v>2446600</v>
          </cell>
          <cell r="H12752">
            <v>864</v>
          </cell>
        </row>
        <row r="12753">
          <cell r="A12753">
            <v>2012</v>
          </cell>
          <cell r="B12753" t="str">
            <v>Ryan Anderson</v>
          </cell>
          <cell r="D12753" t="str">
            <v>ORL</v>
          </cell>
          <cell r="F12753">
            <v>21.2</v>
          </cell>
          <cell r="G12753">
            <v>2244601</v>
          </cell>
          <cell r="H12753">
            <v>1964.2000000000003</v>
          </cell>
        </row>
        <row r="12754">
          <cell r="A12754">
            <v>2012</v>
          </cell>
          <cell r="B12754" t="str">
            <v>Earl Clark</v>
          </cell>
          <cell r="D12754" t="str">
            <v>ORL</v>
          </cell>
          <cell r="F12754">
            <v>8.1</v>
          </cell>
          <cell r="G12754">
            <v>1160000</v>
          </cell>
          <cell r="H12754">
            <v>558</v>
          </cell>
        </row>
        <row r="12755">
          <cell r="A12755">
            <v>2012</v>
          </cell>
          <cell r="B12755" t="str">
            <v>Daniel Orton</v>
          </cell>
          <cell r="D12755" t="str">
            <v>ORL</v>
          </cell>
          <cell r="F12755">
            <v>12.7</v>
          </cell>
          <cell r="G12755">
            <v>1105560</v>
          </cell>
          <cell r="H12755">
            <v>187.2</v>
          </cell>
        </row>
        <row r="12756">
          <cell r="A12756">
            <v>2012</v>
          </cell>
          <cell r="B12756" t="str">
            <v>Justin Harper</v>
          </cell>
          <cell r="D12756" t="str">
            <v>ORL</v>
          </cell>
          <cell r="F12756">
            <v>1.7</v>
          </cell>
          <cell r="G12756">
            <v>473604</v>
          </cell>
          <cell r="H12756">
            <v>84</v>
          </cell>
        </row>
        <row r="12757">
          <cell r="A12757">
            <v>2012</v>
          </cell>
          <cell r="B12757" t="str">
            <v>DeAndre Liggins</v>
          </cell>
          <cell r="D12757" t="str">
            <v>ORL</v>
          </cell>
          <cell r="F12757">
            <v>8.9</v>
          </cell>
          <cell r="G12757">
            <v>473604</v>
          </cell>
          <cell r="H12757">
            <v>115.6</v>
          </cell>
        </row>
        <row r="12758">
          <cell r="A12758">
            <v>2012</v>
          </cell>
          <cell r="B12758" t="str">
            <v>Von Wafer</v>
          </cell>
          <cell r="D12758" t="str">
            <v>ORL</v>
          </cell>
          <cell r="F12758">
            <v>11.4</v>
          </cell>
          <cell r="H12758">
            <v>468.59999999999997</v>
          </cell>
        </row>
        <row r="12759">
          <cell r="A12759">
            <v>2012</v>
          </cell>
          <cell r="B12759" t="str">
            <v>Elton Brand</v>
          </cell>
          <cell r="D12759" t="str">
            <v>PHI</v>
          </cell>
          <cell r="F12759">
            <v>18</v>
          </cell>
          <cell r="G12759">
            <v>17059727</v>
          </cell>
          <cell r="H12759">
            <v>1734</v>
          </cell>
        </row>
        <row r="12760">
          <cell r="A12760">
            <v>2012</v>
          </cell>
          <cell r="B12760" t="str">
            <v>Andre Iguodala</v>
          </cell>
          <cell r="D12760" t="str">
            <v>PHI</v>
          </cell>
          <cell r="F12760">
            <v>17.600000000000001</v>
          </cell>
          <cell r="G12760">
            <v>13531750</v>
          </cell>
          <cell r="H12760">
            <v>2207.2000000000003</v>
          </cell>
        </row>
        <row r="12761">
          <cell r="A12761">
            <v>2012</v>
          </cell>
          <cell r="B12761" t="str">
            <v>Thaddeus Young</v>
          </cell>
          <cell r="D12761" t="str">
            <v>PHI</v>
          </cell>
          <cell r="F12761">
            <v>18.899999999999999</v>
          </cell>
          <cell r="G12761">
            <v>7478261</v>
          </cell>
          <cell r="H12761">
            <v>1757.6999999999998</v>
          </cell>
        </row>
        <row r="12762">
          <cell r="A12762">
            <v>2012</v>
          </cell>
          <cell r="B12762" t="str">
            <v>Andres Nocioni</v>
          </cell>
          <cell r="D12762" t="str">
            <v>PHI</v>
          </cell>
          <cell r="F12762">
            <v>1.8</v>
          </cell>
          <cell r="G12762">
            <v>6650000</v>
          </cell>
          <cell r="H12762">
            <v>56.099999999999994</v>
          </cell>
        </row>
        <row r="12763">
          <cell r="A12763">
            <v>2012</v>
          </cell>
          <cell r="B12763" t="str">
            <v>Evan Turner</v>
          </cell>
          <cell r="D12763" t="str">
            <v>PHI</v>
          </cell>
          <cell r="F12763">
            <v>12.6</v>
          </cell>
          <cell r="G12763">
            <v>4947840</v>
          </cell>
          <cell r="H12763">
            <v>1716</v>
          </cell>
        </row>
        <row r="12764">
          <cell r="A12764">
            <v>2012</v>
          </cell>
          <cell r="B12764" t="str">
            <v>Spencer Hawes</v>
          </cell>
          <cell r="D12764" t="str">
            <v>PHI</v>
          </cell>
          <cell r="F12764">
            <v>18.100000000000001</v>
          </cell>
          <cell r="G12764">
            <v>4051024</v>
          </cell>
          <cell r="H12764">
            <v>921.3</v>
          </cell>
        </row>
        <row r="12765">
          <cell r="A12765">
            <v>2012</v>
          </cell>
          <cell r="B12765" t="str">
            <v>Jrue Holiday</v>
          </cell>
          <cell r="D12765" t="str">
            <v>PHI</v>
          </cell>
          <cell r="F12765">
            <v>14.7</v>
          </cell>
          <cell r="G12765">
            <v>1741440</v>
          </cell>
          <cell r="H12765">
            <v>2197</v>
          </cell>
        </row>
        <row r="12766">
          <cell r="A12766">
            <v>2012</v>
          </cell>
          <cell r="B12766" t="str">
            <v>Nikola Vucevic</v>
          </cell>
          <cell r="D12766" t="str">
            <v>PHI</v>
          </cell>
          <cell r="F12766">
            <v>14.3</v>
          </cell>
          <cell r="G12766">
            <v>1645400</v>
          </cell>
          <cell r="H12766">
            <v>810.9</v>
          </cell>
        </row>
        <row r="12767">
          <cell r="A12767">
            <v>2012</v>
          </cell>
          <cell r="B12767" t="str">
            <v>Craig Brackins</v>
          </cell>
          <cell r="D12767" t="str">
            <v>PHI</v>
          </cell>
          <cell r="F12767">
            <v>4.3</v>
          </cell>
          <cell r="G12767">
            <v>1404960</v>
          </cell>
          <cell r="H12767">
            <v>88.2</v>
          </cell>
        </row>
        <row r="12768">
          <cell r="A12768">
            <v>2012</v>
          </cell>
          <cell r="B12768" t="str">
            <v>Tony Battie</v>
          </cell>
          <cell r="D12768" t="str">
            <v>PHI</v>
          </cell>
          <cell r="F12768">
            <v>7.3</v>
          </cell>
          <cell r="G12768">
            <v>1352181</v>
          </cell>
          <cell r="H12768">
            <v>294.3</v>
          </cell>
        </row>
        <row r="12769">
          <cell r="A12769">
            <v>2012</v>
          </cell>
          <cell r="B12769" t="str">
            <v>Jodie Meeks</v>
          </cell>
          <cell r="D12769" t="str">
            <v>PHI</v>
          </cell>
          <cell r="F12769">
            <v>11.5</v>
          </cell>
          <cell r="G12769">
            <v>854389</v>
          </cell>
          <cell r="H12769">
            <v>1643.3999999999999</v>
          </cell>
        </row>
        <row r="12770">
          <cell r="A12770">
            <v>2012</v>
          </cell>
          <cell r="B12770" t="str">
            <v>Lavoy Allen</v>
          </cell>
          <cell r="D12770" t="str">
            <v>PHI</v>
          </cell>
          <cell r="F12770">
            <v>12.7</v>
          </cell>
          <cell r="G12770">
            <v>473604</v>
          </cell>
          <cell r="H12770">
            <v>623.19999999999993</v>
          </cell>
        </row>
        <row r="12771">
          <cell r="A12771">
            <v>2012</v>
          </cell>
          <cell r="B12771" t="str">
            <v>Francisco Elson</v>
          </cell>
          <cell r="D12771" t="str">
            <v>PHI</v>
          </cell>
          <cell r="F12771">
            <v>6.3</v>
          </cell>
          <cell r="G12771">
            <v>305792</v>
          </cell>
          <cell r="H12771">
            <v>16</v>
          </cell>
        </row>
        <row r="12772">
          <cell r="A12772">
            <v>2012</v>
          </cell>
          <cell r="B12772" t="str">
            <v>Lou Williams</v>
          </cell>
          <cell r="D12772" t="str">
            <v>PHI</v>
          </cell>
          <cell r="F12772">
            <v>20.2</v>
          </cell>
          <cell r="H12772">
            <v>1683.2</v>
          </cell>
        </row>
        <row r="12773">
          <cell r="A12773">
            <v>2012</v>
          </cell>
          <cell r="B12773" t="str">
            <v>Xavier Silas</v>
          </cell>
          <cell r="D12773" t="str">
            <v>PHI</v>
          </cell>
          <cell r="F12773">
            <v>0.1</v>
          </cell>
          <cell r="H12773">
            <v>39</v>
          </cell>
        </row>
        <row r="12774">
          <cell r="A12774">
            <v>2012</v>
          </cell>
          <cell r="B12774" t="str">
            <v>Steve Nash</v>
          </cell>
          <cell r="D12774" t="str">
            <v>PHO</v>
          </cell>
          <cell r="F12774">
            <v>20.3</v>
          </cell>
          <cell r="G12774">
            <v>11689062</v>
          </cell>
          <cell r="H12774">
            <v>1959.2</v>
          </cell>
        </row>
        <row r="12775">
          <cell r="A12775">
            <v>2012</v>
          </cell>
          <cell r="B12775" t="str">
            <v>Marcin Gortat</v>
          </cell>
          <cell r="D12775" t="str">
            <v>PHO</v>
          </cell>
          <cell r="F12775">
            <v>21.2</v>
          </cell>
          <cell r="G12775">
            <v>6790640</v>
          </cell>
          <cell r="H12775">
            <v>2112</v>
          </cell>
        </row>
        <row r="12776">
          <cell r="A12776">
            <v>2012</v>
          </cell>
          <cell r="B12776" t="str">
            <v>Grant Hill</v>
          </cell>
          <cell r="D12776" t="str">
            <v>PHO</v>
          </cell>
          <cell r="F12776">
            <v>12.3</v>
          </cell>
          <cell r="G12776">
            <v>6500000</v>
          </cell>
          <cell r="H12776">
            <v>1376.9</v>
          </cell>
        </row>
        <row r="12777">
          <cell r="A12777">
            <v>2012</v>
          </cell>
          <cell r="B12777" t="str">
            <v>Josh Childress</v>
          </cell>
          <cell r="D12777" t="str">
            <v>PHO</v>
          </cell>
          <cell r="F12777">
            <v>11.1</v>
          </cell>
          <cell r="G12777">
            <v>6000000</v>
          </cell>
          <cell r="H12777">
            <v>489.6</v>
          </cell>
        </row>
        <row r="12778">
          <cell r="A12778">
            <v>2012</v>
          </cell>
          <cell r="B12778" t="str">
            <v>Channing Frye</v>
          </cell>
          <cell r="D12778" t="str">
            <v>PHO</v>
          </cell>
          <cell r="F12778">
            <v>14.9</v>
          </cell>
          <cell r="G12778">
            <v>5600000</v>
          </cell>
          <cell r="H12778">
            <v>1670.4</v>
          </cell>
        </row>
        <row r="12779">
          <cell r="A12779">
            <v>2012</v>
          </cell>
          <cell r="B12779" t="str">
            <v>Jared Dudley</v>
          </cell>
          <cell r="D12779" t="str">
            <v>PHO</v>
          </cell>
          <cell r="F12779">
            <v>15.4</v>
          </cell>
          <cell r="G12779">
            <v>4250000</v>
          </cell>
          <cell r="H12779">
            <v>2021.5</v>
          </cell>
        </row>
        <row r="12780">
          <cell r="A12780">
            <v>2012</v>
          </cell>
          <cell r="B12780" t="str">
            <v>Hakim Warrick</v>
          </cell>
          <cell r="D12780" t="str">
            <v>PHO</v>
          </cell>
          <cell r="F12780">
            <v>13.1</v>
          </cell>
          <cell r="G12780">
            <v>4000000</v>
          </cell>
          <cell r="H12780">
            <v>504</v>
          </cell>
        </row>
        <row r="12781">
          <cell r="A12781">
            <v>2012</v>
          </cell>
          <cell r="B12781" t="str">
            <v>Shannon Brown</v>
          </cell>
          <cell r="D12781" t="str">
            <v>PHO</v>
          </cell>
          <cell r="F12781">
            <v>13.6</v>
          </cell>
          <cell r="G12781">
            <v>3500000</v>
          </cell>
          <cell r="H12781">
            <v>1398.3</v>
          </cell>
        </row>
        <row r="12782">
          <cell r="A12782">
            <v>2012</v>
          </cell>
          <cell r="B12782" t="str">
            <v>Robin Lopez</v>
          </cell>
          <cell r="D12782" t="str">
            <v>PHO</v>
          </cell>
          <cell r="F12782">
            <v>15.2</v>
          </cell>
          <cell r="G12782">
            <v>2862602</v>
          </cell>
          <cell r="H12782">
            <v>896</v>
          </cell>
        </row>
        <row r="12783">
          <cell r="A12783">
            <v>2012</v>
          </cell>
          <cell r="B12783" t="str">
            <v>Markieff Morris</v>
          </cell>
          <cell r="D12783" t="str">
            <v>PHO</v>
          </cell>
          <cell r="F12783">
            <v>12.1</v>
          </cell>
          <cell r="G12783">
            <v>1919160</v>
          </cell>
          <cell r="H12783">
            <v>1228.5</v>
          </cell>
        </row>
        <row r="12784">
          <cell r="A12784">
            <v>2012</v>
          </cell>
          <cell r="B12784" t="str">
            <v>Sebastian Telfair</v>
          </cell>
          <cell r="D12784" t="str">
            <v>PHO</v>
          </cell>
          <cell r="F12784">
            <v>13.2</v>
          </cell>
          <cell r="G12784">
            <v>1500000</v>
          </cell>
          <cell r="H12784">
            <v>894</v>
          </cell>
        </row>
        <row r="12785">
          <cell r="A12785">
            <v>2012</v>
          </cell>
          <cell r="B12785" t="str">
            <v>Michael Redd</v>
          </cell>
          <cell r="D12785" t="str">
            <v>PHO</v>
          </cell>
          <cell r="F12785">
            <v>13.9</v>
          </cell>
          <cell r="G12785">
            <v>1308506</v>
          </cell>
          <cell r="H12785">
            <v>770.1</v>
          </cell>
        </row>
        <row r="12786">
          <cell r="A12786">
            <v>2012</v>
          </cell>
          <cell r="B12786" t="str">
            <v>Ronnie Price</v>
          </cell>
          <cell r="D12786" t="str">
            <v>PHO</v>
          </cell>
          <cell r="F12786">
            <v>8.4</v>
          </cell>
          <cell r="G12786">
            <v>1069509</v>
          </cell>
          <cell r="H12786">
            <v>518.4</v>
          </cell>
        </row>
        <row r="12787">
          <cell r="A12787">
            <v>2012</v>
          </cell>
          <cell r="B12787" t="str">
            <v>LaMarcus Aldridge</v>
          </cell>
          <cell r="D12787" t="str">
            <v>POR</v>
          </cell>
          <cell r="F12787">
            <v>22.7</v>
          </cell>
          <cell r="G12787">
            <v>12372000</v>
          </cell>
          <cell r="H12787">
            <v>1996.4999999999998</v>
          </cell>
        </row>
        <row r="12788">
          <cell r="A12788">
            <v>2012</v>
          </cell>
          <cell r="B12788" t="str">
            <v>Raymond Felton</v>
          </cell>
          <cell r="D12788" t="str">
            <v>POR</v>
          </cell>
          <cell r="F12788">
            <v>13.4</v>
          </cell>
          <cell r="G12788">
            <v>7560000</v>
          </cell>
          <cell r="H12788">
            <v>1908</v>
          </cell>
        </row>
        <row r="12789">
          <cell r="A12789">
            <v>2012</v>
          </cell>
          <cell r="B12789" t="str">
            <v>Wesley Matthews</v>
          </cell>
          <cell r="D12789" t="str">
            <v>POR</v>
          </cell>
          <cell r="F12789">
            <v>14.1</v>
          </cell>
          <cell r="G12789">
            <v>6135160</v>
          </cell>
          <cell r="H12789">
            <v>2230.7999999999997</v>
          </cell>
        </row>
        <row r="12790">
          <cell r="A12790">
            <v>2012</v>
          </cell>
          <cell r="B12790" t="str">
            <v>Jamal Crawford</v>
          </cell>
          <cell r="D12790" t="str">
            <v>POR</v>
          </cell>
          <cell r="F12790">
            <v>15.7</v>
          </cell>
          <cell r="G12790">
            <v>5000000</v>
          </cell>
          <cell r="H12790">
            <v>1614</v>
          </cell>
        </row>
        <row r="12791">
          <cell r="A12791">
            <v>2012</v>
          </cell>
          <cell r="B12791" t="str">
            <v>Nicolas Batum</v>
          </cell>
          <cell r="D12791" t="str">
            <v>POR</v>
          </cell>
          <cell r="F12791">
            <v>17.3</v>
          </cell>
          <cell r="G12791">
            <v>2155365</v>
          </cell>
          <cell r="H12791">
            <v>1793.6</v>
          </cell>
        </row>
        <row r="12792">
          <cell r="A12792">
            <v>2012</v>
          </cell>
          <cell r="B12792" t="str">
            <v>Luke Babbitt</v>
          </cell>
          <cell r="D12792" t="str">
            <v>POR</v>
          </cell>
          <cell r="F12792">
            <v>11.3</v>
          </cell>
          <cell r="G12792">
            <v>1768800</v>
          </cell>
          <cell r="H12792">
            <v>536</v>
          </cell>
        </row>
        <row r="12793">
          <cell r="A12793">
            <v>2012</v>
          </cell>
          <cell r="B12793" t="str">
            <v>Elliot Williams</v>
          </cell>
          <cell r="D12793" t="str">
            <v>POR</v>
          </cell>
          <cell r="F12793">
            <v>18.8</v>
          </cell>
          <cell r="G12793">
            <v>1348800</v>
          </cell>
          <cell r="H12793">
            <v>148.80000000000001</v>
          </cell>
        </row>
        <row r="12794">
          <cell r="A12794">
            <v>2012</v>
          </cell>
          <cell r="B12794" t="str">
            <v>Nolan Smith</v>
          </cell>
          <cell r="D12794" t="str">
            <v>POR</v>
          </cell>
          <cell r="F12794">
            <v>7.8</v>
          </cell>
          <cell r="G12794">
            <v>1306920</v>
          </cell>
          <cell r="H12794">
            <v>541.20000000000005</v>
          </cell>
        </row>
        <row r="12795">
          <cell r="A12795">
            <v>2012</v>
          </cell>
          <cell r="B12795" t="str">
            <v>Joel Przybilla</v>
          </cell>
          <cell r="D12795" t="str">
            <v>POR</v>
          </cell>
          <cell r="F12795">
            <v>6</v>
          </cell>
          <cell r="G12795">
            <v>1145027</v>
          </cell>
          <cell r="H12795">
            <v>448.20000000000005</v>
          </cell>
        </row>
        <row r="12796">
          <cell r="A12796">
            <v>2012</v>
          </cell>
          <cell r="B12796" t="str">
            <v>Craig Smith</v>
          </cell>
          <cell r="D12796" t="str">
            <v>POR</v>
          </cell>
          <cell r="F12796">
            <v>13.6</v>
          </cell>
          <cell r="G12796">
            <v>992680</v>
          </cell>
          <cell r="H12796">
            <v>465.3</v>
          </cell>
        </row>
        <row r="12797">
          <cell r="A12797">
            <v>2012</v>
          </cell>
          <cell r="B12797" t="str">
            <v>Kurt Thomas</v>
          </cell>
          <cell r="D12797" t="str">
            <v>POR</v>
          </cell>
          <cell r="F12797">
            <v>9.5</v>
          </cell>
          <cell r="H12797">
            <v>805.59999999999991</v>
          </cell>
        </row>
        <row r="12798">
          <cell r="A12798">
            <v>2012</v>
          </cell>
          <cell r="B12798" t="str">
            <v>John Salmons</v>
          </cell>
          <cell r="D12798" t="str">
            <v>SAC</v>
          </cell>
          <cell r="F12798">
            <v>9</v>
          </cell>
          <cell r="G12798">
            <v>8500000</v>
          </cell>
          <cell r="H12798">
            <v>1251.2</v>
          </cell>
        </row>
        <row r="12799">
          <cell r="A12799">
            <v>2012</v>
          </cell>
          <cell r="B12799" t="str">
            <v>Marcus Thornton</v>
          </cell>
          <cell r="D12799" t="str">
            <v>SAC</v>
          </cell>
          <cell r="F12799">
            <v>17.399999999999999</v>
          </cell>
          <cell r="G12799">
            <v>7000000</v>
          </cell>
          <cell r="H12799">
            <v>1779.8999999999999</v>
          </cell>
        </row>
        <row r="12800">
          <cell r="A12800">
            <v>2012</v>
          </cell>
          <cell r="B12800" t="str">
            <v>Francisco Garcia</v>
          </cell>
          <cell r="D12800" t="str">
            <v>SAC</v>
          </cell>
          <cell r="F12800">
            <v>10.7</v>
          </cell>
          <cell r="G12800">
            <v>5800000</v>
          </cell>
          <cell r="H12800">
            <v>798.7</v>
          </cell>
        </row>
        <row r="12801">
          <cell r="A12801">
            <v>2012</v>
          </cell>
          <cell r="B12801" t="str">
            <v>Chuck Hayes</v>
          </cell>
          <cell r="D12801" t="str">
            <v>SAC</v>
          </cell>
          <cell r="F12801">
            <v>8.9</v>
          </cell>
          <cell r="G12801">
            <v>5250000</v>
          </cell>
          <cell r="H12801">
            <v>1036.8</v>
          </cell>
        </row>
        <row r="12802">
          <cell r="A12802">
            <v>2012</v>
          </cell>
          <cell r="B12802" t="str">
            <v>Tyreke Evans</v>
          </cell>
          <cell r="D12802" t="str">
            <v>SAC</v>
          </cell>
          <cell r="F12802">
            <v>16.399999999999999</v>
          </cell>
          <cell r="G12802">
            <v>4151640</v>
          </cell>
          <cell r="H12802">
            <v>2160.8999999999996</v>
          </cell>
        </row>
        <row r="12803">
          <cell r="A12803">
            <v>2012</v>
          </cell>
          <cell r="B12803" t="str">
            <v>Travis Outlaw</v>
          </cell>
          <cell r="D12803" t="str">
            <v>SAC</v>
          </cell>
          <cell r="F12803">
            <v>9.6</v>
          </cell>
          <cell r="G12803">
            <v>4000000</v>
          </cell>
          <cell r="H12803">
            <v>499.20000000000005</v>
          </cell>
        </row>
        <row r="12804">
          <cell r="A12804">
            <v>2012</v>
          </cell>
          <cell r="B12804" t="str">
            <v>DeMarcus Cousins</v>
          </cell>
          <cell r="D12804" t="str">
            <v>SAC</v>
          </cell>
          <cell r="F12804">
            <v>21.7</v>
          </cell>
          <cell r="G12804">
            <v>3627720</v>
          </cell>
          <cell r="H12804">
            <v>1952</v>
          </cell>
        </row>
        <row r="12805">
          <cell r="A12805">
            <v>2012</v>
          </cell>
          <cell r="B12805" t="str">
            <v>Jason Thompson</v>
          </cell>
          <cell r="D12805" t="str">
            <v>SAC</v>
          </cell>
          <cell r="F12805">
            <v>16.399999999999999</v>
          </cell>
          <cell r="G12805">
            <v>3001284</v>
          </cell>
          <cell r="H12805">
            <v>1657.6</v>
          </cell>
        </row>
        <row r="12806">
          <cell r="A12806">
            <v>2012</v>
          </cell>
          <cell r="B12806" t="str">
            <v>Jimmer Fredette</v>
          </cell>
          <cell r="D12806" t="str">
            <v>SAC</v>
          </cell>
          <cell r="F12806">
            <v>10.8</v>
          </cell>
          <cell r="G12806">
            <v>2238360</v>
          </cell>
          <cell r="H12806">
            <v>1134.6000000000001</v>
          </cell>
        </row>
        <row r="12807">
          <cell r="A12807">
            <v>2012</v>
          </cell>
          <cell r="B12807" t="str">
            <v>Donte Greene</v>
          </cell>
          <cell r="D12807" t="str">
            <v>SAC</v>
          </cell>
          <cell r="F12807">
            <v>11.8</v>
          </cell>
          <cell r="G12807">
            <v>2015896</v>
          </cell>
          <cell r="H12807">
            <v>779.09999999999991</v>
          </cell>
        </row>
        <row r="12808">
          <cell r="A12808">
            <v>2012</v>
          </cell>
          <cell r="B12808" t="str">
            <v>Tyler Honeycutt</v>
          </cell>
          <cell r="D12808" t="str">
            <v>SAC</v>
          </cell>
          <cell r="F12808">
            <v>10.4</v>
          </cell>
          <cell r="G12808">
            <v>775000</v>
          </cell>
          <cell r="H12808">
            <v>88.5</v>
          </cell>
        </row>
        <row r="12809">
          <cell r="A12809">
            <v>2012</v>
          </cell>
          <cell r="B12809" t="str">
            <v>Hassan Whiteside</v>
          </cell>
          <cell r="D12809" t="str">
            <v>SAC</v>
          </cell>
          <cell r="F12809">
            <v>16.2</v>
          </cell>
          <cell r="G12809">
            <v>762195</v>
          </cell>
          <cell r="H12809">
            <v>109.8</v>
          </cell>
        </row>
        <row r="12810">
          <cell r="A12810">
            <v>2012</v>
          </cell>
          <cell r="B12810" t="str">
            <v>Isaiah Thomas</v>
          </cell>
          <cell r="D12810" t="str">
            <v>SAC</v>
          </cell>
          <cell r="F12810">
            <v>17.600000000000001</v>
          </cell>
          <cell r="G12810">
            <v>473604</v>
          </cell>
          <cell r="H12810">
            <v>1657.5</v>
          </cell>
        </row>
        <row r="12811">
          <cell r="A12811">
            <v>2012</v>
          </cell>
          <cell r="B12811" t="str">
            <v>Tim Duncan</v>
          </cell>
          <cell r="D12811" t="str">
            <v>SAS</v>
          </cell>
          <cell r="F12811">
            <v>22.5</v>
          </cell>
          <cell r="G12811">
            <v>21164619</v>
          </cell>
          <cell r="H12811">
            <v>1635.6</v>
          </cell>
        </row>
        <row r="12812">
          <cell r="A12812">
            <v>2012</v>
          </cell>
          <cell r="B12812" t="str">
            <v>Manu Ginóbili</v>
          </cell>
          <cell r="D12812" t="str">
            <v>SAS</v>
          </cell>
          <cell r="F12812">
            <v>24.1</v>
          </cell>
          <cell r="G12812">
            <v>12981038</v>
          </cell>
          <cell r="H12812">
            <v>792.2</v>
          </cell>
        </row>
        <row r="12813">
          <cell r="A12813">
            <v>2012</v>
          </cell>
          <cell r="B12813" t="str">
            <v>Tony Parker</v>
          </cell>
          <cell r="D12813" t="str">
            <v>SAS</v>
          </cell>
          <cell r="F12813">
            <v>22</v>
          </cell>
          <cell r="G12813">
            <v>12500000</v>
          </cell>
          <cell r="H12813">
            <v>1926</v>
          </cell>
        </row>
        <row r="12814">
          <cell r="A12814">
            <v>2012</v>
          </cell>
          <cell r="B12814" t="str">
            <v>Tiago Splitter</v>
          </cell>
          <cell r="D12814" t="str">
            <v>SAS</v>
          </cell>
          <cell r="F12814">
            <v>20.5</v>
          </cell>
          <cell r="G12814">
            <v>3672000</v>
          </cell>
          <cell r="H12814">
            <v>1121</v>
          </cell>
        </row>
        <row r="12815">
          <cell r="A12815">
            <v>2012</v>
          </cell>
          <cell r="B12815" t="str">
            <v>Matt Bonner</v>
          </cell>
          <cell r="D12815" t="str">
            <v>SAS</v>
          </cell>
          <cell r="F12815">
            <v>13.2</v>
          </cell>
          <cell r="G12815">
            <v>3315000</v>
          </cell>
          <cell r="H12815">
            <v>1326</v>
          </cell>
        </row>
        <row r="12816">
          <cell r="A12816">
            <v>2012</v>
          </cell>
          <cell r="B12816" t="str">
            <v>Kawhi Leonard</v>
          </cell>
          <cell r="D12816" t="str">
            <v>SAS</v>
          </cell>
          <cell r="F12816">
            <v>16.600000000000001</v>
          </cell>
          <cell r="G12816">
            <v>1731960</v>
          </cell>
          <cell r="H12816">
            <v>1536</v>
          </cell>
        </row>
        <row r="12817">
          <cell r="A12817">
            <v>2012</v>
          </cell>
          <cell r="B12817" t="str">
            <v>James Anderson</v>
          </cell>
          <cell r="D12817" t="str">
            <v>SAS</v>
          </cell>
          <cell r="F12817">
            <v>8.8000000000000007</v>
          </cell>
          <cell r="G12817">
            <v>1463520</v>
          </cell>
          <cell r="H12817">
            <v>601.80000000000007</v>
          </cell>
        </row>
        <row r="12818">
          <cell r="A12818">
            <v>2012</v>
          </cell>
          <cell r="B12818" t="str">
            <v>T.J. Ford</v>
          </cell>
          <cell r="D12818" t="str">
            <v>SAS</v>
          </cell>
          <cell r="F12818">
            <v>11</v>
          </cell>
          <cell r="G12818">
            <v>1146337</v>
          </cell>
          <cell r="H12818">
            <v>190.4</v>
          </cell>
        </row>
        <row r="12819">
          <cell r="A12819">
            <v>2012</v>
          </cell>
          <cell r="B12819" t="str">
            <v>Cory Joseph</v>
          </cell>
          <cell r="D12819" t="str">
            <v>SAS</v>
          </cell>
          <cell r="F12819">
            <v>6.9</v>
          </cell>
          <cell r="G12819">
            <v>1028400</v>
          </cell>
          <cell r="H12819">
            <v>266.79999999999995</v>
          </cell>
        </row>
        <row r="12820">
          <cell r="A12820">
            <v>2012</v>
          </cell>
          <cell r="B12820" t="str">
            <v>DeJuan Blair</v>
          </cell>
          <cell r="D12820" t="str">
            <v>SAS</v>
          </cell>
          <cell r="F12820">
            <v>17.600000000000001</v>
          </cell>
          <cell r="G12820">
            <v>986000</v>
          </cell>
          <cell r="H12820">
            <v>1363.2</v>
          </cell>
        </row>
        <row r="12821">
          <cell r="A12821">
            <v>2012</v>
          </cell>
          <cell r="B12821" t="str">
            <v>Danny Green</v>
          </cell>
          <cell r="D12821" t="str">
            <v>SAS</v>
          </cell>
          <cell r="F12821">
            <v>15.5</v>
          </cell>
          <cell r="G12821">
            <v>854389</v>
          </cell>
          <cell r="H12821">
            <v>1524.6000000000001</v>
          </cell>
        </row>
        <row r="12822">
          <cell r="A12822">
            <v>2012</v>
          </cell>
          <cell r="B12822" t="str">
            <v>Gary Neal</v>
          </cell>
          <cell r="D12822" t="str">
            <v>SAS</v>
          </cell>
          <cell r="F12822">
            <v>14.2</v>
          </cell>
          <cell r="G12822">
            <v>762195</v>
          </cell>
          <cell r="H12822">
            <v>1204</v>
          </cell>
        </row>
        <row r="12823">
          <cell r="A12823">
            <v>2012</v>
          </cell>
          <cell r="B12823" t="str">
            <v>Malcolm Thomas</v>
          </cell>
          <cell r="D12823" t="str">
            <v>SAS</v>
          </cell>
          <cell r="F12823">
            <v>7.1</v>
          </cell>
          <cell r="G12823">
            <v>103104</v>
          </cell>
          <cell r="H12823">
            <v>15</v>
          </cell>
        </row>
        <row r="12824">
          <cell r="A12824">
            <v>2012</v>
          </cell>
          <cell r="B12824" t="str">
            <v>Eric Dawson</v>
          </cell>
          <cell r="D12824" t="str">
            <v>SAS</v>
          </cell>
          <cell r="F12824">
            <v>14.6</v>
          </cell>
          <cell r="G12824">
            <v>38172</v>
          </cell>
          <cell r="H12824">
            <v>39.200000000000003</v>
          </cell>
        </row>
        <row r="12825">
          <cell r="A12825">
            <v>2012</v>
          </cell>
          <cell r="B12825" t="str">
            <v>Derrick Byars</v>
          </cell>
          <cell r="D12825" t="str">
            <v>SAS</v>
          </cell>
          <cell r="F12825">
            <v>14.9</v>
          </cell>
          <cell r="H12825">
            <v>37</v>
          </cell>
        </row>
        <row r="12826">
          <cell r="A12826">
            <v>2012</v>
          </cell>
          <cell r="B12826" t="str">
            <v>Patty Mills</v>
          </cell>
          <cell r="D12826" t="str">
            <v>SAS</v>
          </cell>
          <cell r="F12826">
            <v>21.5</v>
          </cell>
          <cell r="H12826">
            <v>260.8</v>
          </cell>
        </row>
        <row r="12827">
          <cell r="A12827">
            <v>2012</v>
          </cell>
          <cell r="B12827" t="str">
            <v>Jose Calderon</v>
          </cell>
          <cell r="D12827" t="str">
            <v>TOR</v>
          </cell>
          <cell r="F12827">
            <v>16.7</v>
          </cell>
          <cell r="G12827">
            <v>9780992</v>
          </cell>
          <cell r="H12827">
            <v>1796.6999999999998</v>
          </cell>
        </row>
        <row r="12828">
          <cell r="A12828">
            <v>2012</v>
          </cell>
          <cell r="B12828" t="str">
            <v>Andrea Bargnani</v>
          </cell>
          <cell r="D12828" t="str">
            <v>TOR</v>
          </cell>
          <cell r="F12828">
            <v>17.899999999999999</v>
          </cell>
          <cell r="G12828">
            <v>9250000</v>
          </cell>
          <cell r="H12828">
            <v>1032.3</v>
          </cell>
        </row>
        <row r="12829">
          <cell r="A12829">
            <v>2012</v>
          </cell>
          <cell r="B12829" t="str">
            <v>Amir Johnson</v>
          </cell>
          <cell r="D12829" t="str">
            <v>TOR</v>
          </cell>
          <cell r="F12829">
            <v>14.4</v>
          </cell>
          <cell r="G12829">
            <v>5500000</v>
          </cell>
          <cell r="H12829">
            <v>1555.2</v>
          </cell>
        </row>
        <row r="12830">
          <cell r="A12830">
            <v>2012</v>
          </cell>
          <cell r="B12830" t="str">
            <v>Linas Kleiza</v>
          </cell>
          <cell r="D12830" t="str">
            <v>TOR</v>
          </cell>
          <cell r="F12830">
            <v>12.4</v>
          </cell>
          <cell r="G12830">
            <v>4605000</v>
          </cell>
          <cell r="H12830">
            <v>1058.4000000000001</v>
          </cell>
        </row>
        <row r="12831">
          <cell r="A12831">
            <v>2012</v>
          </cell>
          <cell r="B12831" t="str">
            <v>Jerryd Bayless</v>
          </cell>
          <cell r="D12831" t="str">
            <v>TOR</v>
          </cell>
          <cell r="F12831">
            <v>17.7</v>
          </cell>
          <cell r="G12831">
            <v>3042280</v>
          </cell>
          <cell r="H12831">
            <v>703.69999999999993</v>
          </cell>
        </row>
        <row r="12832">
          <cell r="A12832">
            <v>2012</v>
          </cell>
          <cell r="B12832" t="str">
            <v>DeMar DeRoŽan</v>
          </cell>
          <cell r="D12832" t="str">
            <v>TOR</v>
          </cell>
          <cell r="F12832">
            <v>12.8</v>
          </cell>
          <cell r="G12832">
            <v>2625000</v>
          </cell>
          <cell r="H12832">
            <v>2205</v>
          </cell>
        </row>
        <row r="12833">
          <cell r="A12833">
            <v>2012</v>
          </cell>
          <cell r="B12833" t="str">
            <v>Aaron Gray</v>
          </cell>
          <cell r="D12833" t="str">
            <v>TOR</v>
          </cell>
          <cell r="F12833">
            <v>11.1</v>
          </cell>
          <cell r="G12833">
            <v>2500000</v>
          </cell>
          <cell r="H12833">
            <v>813.40000000000009</v>
          </cell>
        </row>
        <row r="12834">
          <cell r="A12834">
            <v>2012</v>
          </cell>
          <cell r="B12834" t="str">
            <v>Ed Davis</v>
          </cell>
          <cell r="D12834" t="str">
            <v>TOR</v>
          </cell>
          <cell r="F12834">
            <v>14.2</v>
          </cell>
          <cell r="G12834">
            <v>2063040</v>
          </cell>
          <cell r="H12834">
            <v>1531.2</v>
          </cell>
        </row>
        <row r="12835">
          <cell r="A12835">
            <v>2012</v>
          </cell>
          <cell r="B12835" t="str">
            <v>James Johnson</v>
          </cell>
          <cell r="D12835" t="str">
            <v>TOR</v>
          </cell>
          <cell r="F12835">
            <v>14.5</v>
          </cell>
          <cell r="G12835">
            <v>1833120</v>
          </cell>
          <cell r="H12835">
            <v>1562.3999999999999</v>
          </cell>
        </row>
        <row r="12836">
          <cell r="A12836">
            <v>2012</v>
          </cell>
          <cell r="B12836" t="str">
            <v>Gary Forbes</v>
          </cell>
          <cell r="D12836" t="str">
            <v>TOR</v>
          </cell>
          <cell r="F12836">
            <v>13.3</v>
          </cell>
          <cell r="G12836">
            <v>1500000</v>
          </cell>
          <cell r="H12836">
            <v>715.2</v>
          </cell>
        </row>
        <row r="12837">
          <cell r="A12837">
            <v>2012</v>
          </cell>
          <cell r="B12837" t="str">
            <v>Anthony Carter</v>
          </cell>
          <cell r="D12837" t="str">
            <v>TOR</v>
          </cell>
          <cell r="F12837">
            <v>8.6999999999999993</v>
          </cell>
          <cell r="G12837">
            <v>1352181</v>
          </cell>
          <cell r="H12837">
            <v>208.79999999999998</v>
          </cell>
        </row>
        <row r="12838">
          <cell r="A12838">
            <v>2012</v>
          </cell>
          <cell r="B12838" t="str">
            <v>Jamaal Magloire</v>
          </cell>
          <cell r="D12838" t="str">
            <v>TOR</v>
          </cell>
          <cell r="F12838">
            <v>2.7</v>
          </cell>
          <cell r="G12838">
            <v>1352181</v>
          </cell>
          <cell r="H12838">
            <v>374</v>
          </cell>
        </row>
        <row r="12839">
          <cell r="A12839">
            <v>2012</v>
          </cell>
          <cell r="B12839" t="str">
            <v>Rasual Butler</v>
          </cell>
          <cell r="D12839" t="str">
            <v>TOR</v>
          </cell>
          <cell r="F12839">
            <v>4.8</v>
          </cell>
          <cell r="G12839">
            <v>1229255</v>
          </cell>
          <cell r="H12839">
            <v>452.20000000000005</v>
          </cell>
        </row>
        <row r="12840">
          <cell r="A12840">
            <v>2012</v>
          </cell>
          <cell r="B12840" t="str">
            <v>Solomon Alabi</v>
          </cell>
          <cell r="D12840" t="str">
            <v>TOR</v>
          </cell>
          <cell r="F12840">
            <v>14.2</v>
          </cell>
          <cell r="G12840">
            <v>830000</v>
          </cell>
          <cell r="H12840">
            <v>121.79999999999998</v>
          </cell>
        </row>
        <row r="12841">
          <cell r="A12841">
            <v>2012</v>
          </cell>
          <cell r="B12841" t="str">
            <v>Alan Anderson</v>
          </cell>
          <cell r="D12841" t="str">
            <v>TOR</v>
          </cell>
          <cell r="F12841">
            <v>8.6999999999999993</v>
          </cell>
          <cell r="H12841">
            <v>460.70000000000005</v>
          </cell>
        </row>
        <row r="12842">
          <cell r="A12842">
            <v>2012</v>
          </cell>
          <cell r="B12842" t="str">
            <v>Marcus Camby</v>
          </cell>
          <cell r="D12842" t="str">
            <v>TOT</v>
          </cell>
          <cell r="F12842">
            <v>16.2</v>
          </cell>
          <cell r="G12842">
            <v>11227250</v>
          </cell>
          <cell r="H12842">
            <v>1351.1</v>
          </cell>
        </row>
        <row r="12843">
          <cell r="A12843">
            <v>2012</v>
          </cell>
          <cell r="B12843" t="str">
            <v>Monta Ellis</v>
          </cell>
          <cell r="D12843" t="str">
            <v>TOT</v>
          </cell>
          <cell r="F12843">
            <v>17.5</v>
          </cell>
          <cell r="G12843">
            <v>11000000</v>
          </cell>
          <cell r="H12843">
            <v>2122.8000000000002</v>
          </cell>
        </row>
        <row r="12844">
          <cell r="A12844">
            <v>2012</v>
          </cell>
          <cell r="B12844" t="str">
            <v>Gerald Wallace</v>
          </cell>
          <cell r="D12844" t="str">
            <v>TOT</v>
          </cell>
          <cell r="F12844">
            <v>15.9</v>
          </cell>
          <cell r="G12844">
            <v>9500000</v>
          </cell>
          <cell r="H12844">
            <v>2076.3999999999996</v>
          </cell>
        </row>
        <row r="12845">
          <cell r="A12845">
            <v>2012</v>
          </cell>
          <cell r="B12845" t="str">
            <v>Richard Jefferson</v>
          </cell>
          <cell r="D12845" t="str">
            <v>TOT</v>
          </cell>
          <cell r="F12845">
            <v>11.1</v>
          </cell>
          <cell r="G12845">
            <v>9282000</v>
          </cell>
          <cell r="H12845">
            <v>1745.1</v>
          </cell>
        </row>
        <row r="12846">
          <cell r="A12846">
            <v>2012</v>
          </cell>
          <cell r="B12846" t="str">
            <v>Stephen Jackson</v>
          </cell>
          <cell r="D12846" t="str">
            <v>TOT</v>
          </cell>
          <cell r="F12846">
            <v>10.7</v>
          </cell>
          <cell r="G12846">
            <v>9256500</v>
          </cell>
          <cell r="H12846">
            <v>1212.6000000000001</v>
          </cell>
        </row>
        <row r="12847">
          <cell r="A12847">
            <v>2012</v>
          </cell>
          <cell r="B12847" t="str">
            <v>Leandro Barbosa</v>
          </cell>
          <cell r="D12847" t="str">
            <v>TOT</v>
          </cell>
          <cell r="F12847">
            <v>14</v>
          </cell>
          <cell r="G12847">
            <v>7600000</v>
          </cell>
          <cell r="H12847">
            <v>1382.4</v>
          </cell>
        </row>
        <row r="12848">
          <cell r="A12848">
            <v>2012</v>
          </cell>
          <cell r="B12848" t="str">
            <v>Luke Walton</v>
          </cell>
          <cell r="D12848" t="str">
            <v>TOT</v>
          </cell>
          <cell r="F12848">
            <v>3.4</v>
          </cell>
          <cell r="G12848">
            <v>5680000</v>
          </cell>
          <cell r="H12848">
            <v>363</v>
          </cell>
        </row>
        <row r="12849">
          <cell r="A12849">
            <v>2012</v>
          </cell>
          <cell r="B12849" t="str">
            <v>Hasheem Thabeet</v>
          </cell>
          <cell r="D12849" t="str">
            <v>TOT</v>
          </cell>
          <cell r="F12849">
            <v>12.4</v>
          </cell>
          <cell r="G12849">
            <v>5127720</v>
          </cell>
          <cell r="H12849">
            <v>140</v>
          </cell>
        </row>
        <row r="12850">
          <cell r="A12850">
            <v>2012</v>
          </cell>
          <cell r="B12850" t="str">
            <v>Ronny Turiaf</v>
          </cell>
          <cell r="D12850" t="str">
            <v>TOT</v>
          </cell>
          <cell r="F12850">
            <v>12.3</v>
          </cell>
          <cell r="G12850">
            <v>4360000</v>
          </cell>
          <cell r="H12850">
            <v>278.79999999999995</v>
          </cell>
        </row>
        <row r="12851">
          <cell r="A12851">
            <v>2012</v>
          </cell>
          <cell r="B12851" t="str">
            <v>Ramon Sessions</v>
          </cell>
          <cell r="D12851" t="str">
            <v>TOT</v>
          </cell>
          <cell r="F12851">
            <v>16.7</v>
          </cell>
          <cell r="G12851">
            <v>4257973</v>
          </cell>
          <cell r="H12851">
            <v>1708.8</v>
          </cell>
        </row>
        <row r="12852">
          <cell r="A12852">
            <v>2012</v>
          </cell>
          <cell r="B12852" t="str">
            <v>Nick Young</v>
          </cell>
          <cell r="D12852" t="str">
            <v>TOT</v>
          </cell>
          <cell r="F12852">
            <v>12.9</v>
          </cell>
          <cell r="G12852">
            <v>3695857</v>
          </cell>
          <cell r="H12852">
            <v>1729.8</v>
          </cell>
        </row>
        <row r="12853">
          <cell r="A12853">
            <v>2012</v>
          </cell>
          <cell r="B12853" t="str">
            <v>Jonny Flynn</v>
          </cell>
          <cell r="D12853" t="str">
            <v>TOT</v>
          </cell>
          <cell r="F12853">
            <v>11.2</v>
          </cell>
          <cell r="G12853">
            <v>3414720</v>
          </cell>
          <cell r="H12853">
            <v>414.70000000000005</v>
          </cell>
        </row>
        <row r="12854">
          <cell r="A12854">
            <v>2012</v>
          </cell>
          <cell r="B12854" t="str">
            <v>Derek Fisher</v>
          </cell>
          <cell r="D12854" t="str">
            <v>TOT</v>
          </cell>
          <cell r="F12854">
            <v>8</v>
          </cell>
          <cell r="G12854">
            <v>3400000</v>
          </cell>
          <cell r="H12854">
            <v>1505.6999999999998</v>
          </cell>
        </row>
        <row r="12855">
          <cell r="A12855">
            <v>2012</v>
          </cell>
          <cell r="B12855" t="str">
            <v>Ekpe Udoh</v>
          </cell>
          <cell r="D12855" t="str">
            <v>TOT</v>
          </cell>
          <cell r="F12855">
            <v>12.5</v>
          </cell>
          <cell r="G12855">
            <v>3294960</v>
          </cell>
          <cell r="H12855">
            <v>1287.1000000000001</v>
          </cell>
        </row>
        <row r="12856">
          <cell r="A12856">
            <v>2012</v>
          </cell>
          <cell r="B12856" t="str">
            <v>Jordan Hill</v>
          </cell>
          <cell r="D12856" t="str">
            <v>TOT</v>
          </cell>
          <cell r="F12856">
            <v>15.8</v>
          </cell>
          <cell r="G12856">
            <v>2855760</v>
          </cell>
          <cell r="H12856">
            <v>549.9</v>
          </cell>
        </row>
        <row r="12857">
          <cell r="A12857">
            <v>2012</v>
          </cell>
          <cell r="B12857" t="str">
            <v>Ryan Hollins</v>
          </cell>
          <cell r="D12857" t="str">
            <v>TOT</v>
          </cell>
          <cell r="F12857">
            <v>6.9</v>
          </cell>
          <cell r="G12857">
            <v>2483333</v>
          </cell>
          <cell r="H12857">
            <v>522.6</v>
          </cell>
        </row>
        <row r="12858">
          <cell r="A12858">
            <v>2012</v>
          </cell>
          <cell r="B12858" t="str">
            <v>JaVale McGee</v>
          </cell>
          <cell r="D12858" t="str">
            <v>TOT</v>
          </cell>
          <cell r="F12858">
            <v>19.899999999999999</v>
          </cell>
          <cell r="G12858">
            <v>2462400</v>
          </cell>
          <cell r="H12858">
            <v>1537.2</v>
          </cell>
        </row>
        <row r="12859">
          <cell r="A12859">
            <v>2012</v>
          </cell>
          <cell r="B12859" t="str">
            <v>Terrence Williams</v>
          </cell>
          <cell r="D12859" t="str">
            <v>TOT</v>
          </cell>
          <cell r="F12859">
            <v>13.1</v>
          </cell>
          <cell r="G12859">
            <v>2369040</v>
          </cell>
          <cell r="H12859">
            <v>549</v>
          </cell>
        </row>
        <row r="12860">
          <cell r="A12860">
            <v>2012</v>
          </cell>
          <cell r="B12860" t="str">
            <v>J.J. Hickson</v>
          </cell>
          <cell r="D12860" t="str">
            <v>TOT</v>
          </cell>
          <cell r="F12860">
            <v>14.9</v>
          </cell>
          <cell r="G12860">
            <v>2354537</v>
          </cell>
          <cell r="H12860">
            <v>1242</v>
          </cell>
        </row>
        <row r="12861">
          <cell r="A12861">
            <v>2012</v>
          </cell>
          <cell r="B12861" t="str">
            <v>Brian Cook</v>
          </cell>
          <cell r="D12861" t="str">
            <v>TOT</v>
          </cell>
          <cell r="F12861">
            <v>5.8</v>
          </cell>
          <cell r="G12861">
            <v>1223166</v>
          </cell>
          <cell r="H12861">
            <v>275.2</v>
          </cell>
        </row>
        <row r="12862">
          <cell r="A12862">
            <v>2012</v>
          </cell>
          <cell r="B12862" t="str">
            <v>Christian Eyenga</v>
          </cell>
          <cell r="D12862" t="str">
            <v>TOT</v>
          </cell>
          <cell r="F12862">
            <v>4.8</v>
          </cell>
          <cell r="G12862">
            <v>1097520</v>
          </cell>
          <cell r="H12862">
            <v>102.2</v>
          </cell>
        </row>
        <row r="12863">
          <cell r="A12863">
            <v>2012</v>
          </cell>
          <cell r="B12863" t="str">
            <v>Sam Young</v>
          </cell>
          <cell r="D12863" t="str">
            <v>TOT</v>
          </cell>
          <cell r="F12863">
            <v>9.6999999999999993</v>
          </cell>
          <cell r="G12863">
            <v>947800</v>
          </cell>
          <cell r="H12863">
            <v>374.5</v>
          </cell>
        </row>
        <row r="12864">
          <cell r="A12864">
            <v>2012</v>
          </cell>
          <cell r="B12864" t="str">
            <v>Armon Johnson</v>
          </cell>
          <cell r="D12864" t="str">
            <v>TOT</v>
          </cell>
          <cell r="F12864">
            <v>12.9</v>
          </cell>
          <cell r="G12864">
            <v>762195</v>
          </cell>
          <cell r="H12864">
            <v>124.2</v>
          </cell>
        </row>
        <row r="12865">
          <cell r="A12865">
            <v>2012</v>
          </cell>
          <cell r="B12865" t="str">
            <v>Chris Johnson</v>
          </cell>
          <cell r="D12865" t="str">
            <v>TOT</v>
          </cell>
          <cell r="F12865">
            <v>10.8</v>
          </cell>
          <cell r="G12865">
            <v>762195</v>
          </cell>
          <cell r="H12865">
            <v>175.5</v>
          </cell>
        </row>
        <row r="12866">
          <cell r="A12866">
            <v>2012</v>
          </cell>
          <cell r="B12866" t="str">
            <v>DeMarre Carroll</v>
          </cell>
          <cell r="D12866" t="str">
            <v>TOT</v>
          </cell>
          <cell r="F12866">
            <v>11.1</v>
          </cell>
          <cell r="G12866">
            <v>544331</v>
          </cell>
          <cell r="H12866">
            <v>348</v>
          </cell>
        </row>
        <row r="12867">
          <cell r="A12867">
            <v>2012</v>
          </cell>
          <cell r="B12867" t="str">
            <v>Solomon Jones</v>
          </cell>
          <cell r="D12867" t="str">
            <v>TOT</v>
          </cell>
          <cell r="F12867">
            <v>9.1</v>
          </cell>
          <cell r="G12867">
            <v>280234</v>
          </cell>
          <cell r="H12867">
            <v>291.90000000000003</v>
          </cell>
        </row>
        <row r="12868">
          <cell r="A12868">
            <v>2012</v>
          </cell>
          <cell r="B12868" t="str">
            <v>Mickell Gladness</v>
          </cell>
          <cell r="D12868" t="str">
            <v>TOT</v>
          </cell>
          <cell r="F12868">
            <v>9.5</v>
          </cell>
          <cell r="G12868">
            <v>248263</v>
          </cell>
          <cell r="H12868">
            <v>252.2</v>
          </cell>
        </row>
        <row r="12869">
          <cell r="A12869">
            <v>2012</v>
          </cell>
          <cell r="B12869" t="str">
            <v>Donald Sloan</v>
          </cell>
          <cell r="D12869" t="str">
            <v>TOT</v>
          </cell>
          <cell r="F12869">
            <v>8.9</v>
          </cell>
          <cell r="G12869">
            <v>122237</v>
          </cell>
          <cell r="H12869">
            <v>669.9</v>
          </cell>
        </row>
        <row r="12870">
          <cell r="A12870">
            <v>2012</v>
          </cell>
          <cell r="B12870" t="str">
            <v>Ben Uzoh</v>
          </cell>
          <cell r="D12870" t="str">
            <v>TOT</v>
          </cell>
          <cell r="F12870">
            <v>10.9</v>
          </cell>
          <cell r="G12870">
            <v>61433</v>
          </cell>
          <cell r="H12870">
            <v>370.8</v>
          </cell>
        </row>
        <row r="12871">
          <cell r="A12871">
            <v>2012</v>
          </cell>
          <cell r="B12871" t="str">
            <v>Courtney Fortson</v>
          </cell>
          <cell r="D12871" t="str">
            <v>TOT</v>
          </cell>
          <cell r="F12871">
            <v>9.9</v>
          </cell>
          <cell r="G12871">
            <v>42009</v>
          </cell>
          <cell r="H12871">
            <v>95</v>
          </cell>
        </row>
        <row r="12872">
          <cell r="A12872">
            <v>2012</v>
          </cell>
          <cell r="B12872" t="str">
            <v>Nene Hilario</v>
          </cell>
          <cell r="D12872" t="str">
            <v>TOT</v>
          </cell>
          <cell r="F12872">
            <v>18.600000000000001</v>
          </cell>
          <cell r="H12872">
            <v>1111.5</v>
          </cell>
        </row>
        <row r="12873">
          <cell r="A12873">
            <v>2012</v>
          </cell>
          <cell r="B12873" t="str">
            <v>Lester Hudson</v>
          </cell>
          <cell r="D12873" t="str">
            <v>TOT</v>
          </cell>
          <cell r="F12873">
            <v>13.9</v>
          </cell>
          <cell r="H12873">
            <v>334.4</v>
          </cell>
        </row>
        <row r="12874">
          <cell r="A12874">
            <v>2012</v>
          </cell>
          <cell r="B12874" t="str">
            <v>Justin Dentmon</v>
          </cell>
          <cell r="D12874" t="str">
            <v>TOT</v>
          </cell>
          <cell r="F12874">
            <v>4.8</v>
          </cell>
          <cell r="H12874">
            <v>91.199999999999989</v>
          </cell>
        </row>
        <row r="12875">
          <cell r="A12875">
            <v>2012</v>
          </cell>
          <cell r="B12875" t="str">
            <v>Ish Smith</v>
          </cell>
          <cell r="D12875" t="str">
            <v>TOT</v>
          </cell>
          <cell r="F12875">
            <v>14.1</v>
          </cell>
          <cell r="H12875">
            <v>234</v>
          </cell>
        </row>
        <row r="12876">
          <cell r="A12876">
            <v>2012</v>
          </cell>
          <cell r="B12876" t="str">
            <v>Sean Williams</v>
          </cell>
          <cell r="D12876" t="str">
            <v>TOT</v>
          </cell>
          <cell r="F12876">
            <v>18.7</v>
          </cell>
          <cell r="H12876">
            <v>106.69999999999999</v>
          </cell>
        </row>
        <row r="12877">
          <cell r="A12877">
            <v>2012</v>
          </cell>
          <cell r="B12877" t="str">
            <v>Boris Diaw</v>
          </cell>
          <cell r="D12877" t="str">
            <v>TOT</v>
          </cell>
          <cell r="F12877">
            <v>11.2</v>
          </cell>
          <cell r="H12877">
            <v>1425</v>
          </cell>
        </row>
        <row r="12878">
          <cell r="A12878">
            <v>2012</v>
          </cell>
          <cell r="B12878" t="str">
            <v>Al Jefferson</v>
          </cell>
          <cell r="D12878" t="str">
            <v>UTA</v>
          </cell>
          <cell r="F12878">
            <v>22.8</v>
          </cell>
          <cell r="G12878">
            <v>14000000</v>
          </cell>
          <cell r="H12878">
            <v>2074</v>
          </cell>
        </row>
        <row r="12879">
          <cell r="A12879">
            <v>2012</v>
          </cell>
          <cell r="B12879" t="str">
            <v>Devin Harris</v>
          </cell>
          <cell r="D12879" t="str">
            <v>UTA</v>
          </cell>
          <cell r="F12879">
            <v>16</v>
          </cell>
          <cell r="G12879">
            <v>9319000</v>
          </cell>
          <cell r="H12879">
            <v>1738.8000000000002</v>
          </cell>
        </row>
        <row r="12880">
          <cell r="A12880">
            <v>2012</v>
          </cell>
          <cell r="B12880" t="str">
            <v>Paul Millsap</v>
          </cell>
          <cell r="D12880" t="str">
            <v>UTA</v>
          </cell>
          <cell r="F12880">
            <v>21.8</v>
          </cell>
          <cell r="G12880">
            <v>8103435</v>
          </cell>
          <cell r="H12880">
            <v>2099.1999999999998</v>
          </cell>
        </row>
        <row r="12881">
          <cell r="A12881">
            <v>2012</v>
          </cell>
          <cell r="B12881" t="str">
            <v>Derrick Favors</v>
          </cell>
          <cell r="D12881" t="str">
            <v>UTA</v>
          </cell>
          <cell r="F12881">
            <v>17.100000000000001</v>
          </cell>
          <cell r="G12881">
            <v>4443360</v>
          </cell>
          <cell r="H12881">
            <v>1378</v>
          </cell>
        </row>
        <row r="12882">
          <cell r="A12882">
            <v>2012</v>
          </cell>
          <cell r="B12882" t="str">
            <v>Enes Kanter</v>
          </cell>
          <cell r="D12882" t="str">
            <v>UTA</v>
          </cell>
          <cell r="F12882">
            <v>14.5</v>
          </cell>
          <cell r="G12882">
            <v>4133280</v>
          </cell>
          <cell r="H12882">
            <v>871.19999999999993</v>
          </cell>
        </row>
        <row r="12883">
          <cell r="A12883">
            <v>2012</v>
          </cell>
          <cell r="B12883" t="str">
            <v>C.J. Miles</v>
          </cell>
          <cell r="D12883" t="str">
            <v>UTA</v>
          </cell>
          <cell r="F12883">
            <v>12.4</v>
          </cell>
          <cell r="G12883">
            <v>3700000</v>
          </cell>
          <cell r="H12883">
            <v>1142.3999999999999</v>
          </cell>
        </row>
        <row r="12884">
          <cell r="A12884">
            <v>2012</v>
          </cell>
          <cell r="B12884" t="str">
            <v>Raja Bell</v>
          </cell>
          <cell r="D12884" t="str">
            <v>UTA</v>
          </cell>
          <cell r="F12884">
            <v>8.3000000000000007</v>
          </cell>
          <cell r="G12884">
            <v>3240000</v>
          </cell>
          <cell r="H12884">
            <v>795.59999999999991</v>
          </cell>
        </row>
        <row r="12885">
          <cell r="A12885">
            <v>2012</v>
          </cell>
          <cell r="B12885" t="str">
            <v>Gordon Hayward</v>
          </cell>
          <cell r="D12885" t="str">
            <v>UTA</v>
          </cell>
          <cell r="F12885">
            <v>15.5</v>
          </cell>
          <cell r="G12885">
            <v>2532960</v>
          </cell>
          <cell r="H12885">
            <v>2013</v>
          </cell>
        </row>
        <row r="12886">
          <cell r="A12886">
            <v>2012</v>
          </cell>
          <cell r="B12886" t="str">
            <v>Josh Howard</v>
          </cell>
          <cell r="D12886" t="str">
            <v>UTA</v>
          </cell>
          <cell r="F12886">
            <v>10.5</v>
          </cell>
          <cell r="G12886">
            <v>2150000</v>
          </cell>
          <cell r="H12886">
            <v>989</v>
          </cell>
        </row>
        <row r="12887">
          <cell r="A12887">
            <v>2012</v>
          </cell>
          <cell r="B12887" t="str">
            <v>Alec Burks</v>
          </cell>
          <cell r="D12887" t="str">
            <v>UTA</v>
          </cell>
          <cell r="F12887">
            <v>14</v>
          </cell>
          <cell r="G12887">
            <v>2020200</v>
          </cell>
          <cell r="H12887">
            <v>938.1</v>
          </cell>
        </row>
        <row r="12888">
          <cell r="A12888">
            <v>2012</v>
          </cell>
          <cell r="B12888" t="str">
            <v>Earl Watson</v>
          </cell>
          <cell r="D12888" t="str">
            <v>UTA</v>
          </cell>
          <cell r="F12888">
            <v>9.5</v>
          </cell>
          <cell r="G12888">
            <v>2000000</v>
          </cell>
          <cell r="H12888">
            <v>1035</v>
          </cell>
        </row>
        <row r="12889">
          <cell r="A12889">
            <v>2012</v>
          </cell>
          <cell r="B12889" t="str">
            <v>Jeremy Evans</v>
          </cell>
          <cell r="D12889" t="str">
            <v>UTA</v>
          </cell>
          <cell r="F12889">
            <v>19.600000000000001</v>
          </cell>
          <cell r="G12889">
            <v>762195</v>
          </cell>
          <cell r="H12889">
            <v>217.5</v>
          </cell>
        </row>
        <row r="12890">
          <cell r="A12890">
            <v>2012</v>
          </cell>
          <cell r="B12890" t="str">
            <v>Jamaal Tinsley</v>
          </cell>
          <cell r="D12890" t="str">
            <v>UTA</v>
          </cell>
          <cell r="F12890">
            <v>10.9</v>
          </cell>
          <cell r="H12890">
            <v>506.9</v>
          </cell>
        </row>
        <row r="12891">
          <cell r="A12891">
            <v>2012</v>
          </cell>
          <cell r="B12891" t="str">
            <v>Rashard Lewis</v>
          </cell>
          <cell r="D12891" t="str">
            <v>WAS</v>
          </cell>
          <cell r="F12891">
            <v>9.3000000000000007</v>
          </cell>
          <cell r="G12891">
            <v>21136631</v>
          </cell>
          <cell r="H12891">
            <v>728</v>
          </cell>
        </row>
        <row r="12892">
          <cell r="A12892">
            <v>2012</v>
          </cell>
          <cell r="B12892" t="str">
            <v>Andray Blatche</v>
          </cell>
          <cell r="D12892" t="str">
            <v>WAS</v>
          </cell>
          <cell r="F12892">
            <v>10.6</v>
          </cell>
          <cell r="G12892">
            <v>6442083</v>
          </cell>
          <cell r="H12892">
            <v>626.6</v>
          </cell>
        </row>
        <row r="12893">
          <cell r="A12893">
            <v>2012</v>
          </cell>
          <cell r="B12893" t="str">
            <v>John Wall</v>
          </cell>
          <cell r="D12893" t="str">
            <v>WAS</v>
          </cell>
          <cell r="F12893">
            <v>17.7</v>
          </cell>
          <cell r="G12893">
            <v>5530080</v>
          </cell>
          <cell r="H12893">
            <v>2389.2000000000003</v>
          </cell>
        </row>
        <row r="12894">
          <cell r="A12894">
            <v>2012</v>
          </cell>
          <cell r="B12894" t="str">
            <v>Jan Vesely</v>
          </cell>
          <cell r="D12894" t="str">
            <v>WAS</v>
          </cell>
          <cell r="F12894">
            <v>11.5</v>
          </cell>
          <cell r="G12894">
            <v>3065040</v>
          </cell>
          <cell r="H12894">
            <v>1077.3</v>
          </cell>
        </row>
        <row r="12895">
          <cell r="A12895">
            <v>2012</v>
          </cell>
          <cell r="B12895" t="str">
            <v>Kevin Seraphin</v>
          </cell>
          <cell r="D12895" t="str">
            <v>WAS</v>
          </cell>
          <cell r="F12895">
            <v>15.8</v>
          </cell>
          <cell r="G12895">
            <v>1680360</v>
          </cell>
          <cell r="H12895">
            <v>1174.2</v>
          </cell>
        </row>
        <row r="12896">
          <cell r="A12896">
            <v>2012</v>
          </cell>
          <cell r="B12896" t="str">
            <v>Chris Singleton</v>
          </cell>
          <cell r="D12896" t="str">
            <v>WAS</v>
          </cell>
          <cell r="F12896">
            <v>8.3000000000000007</v>
          </cell>
          <cell r="G12896">
            <v>1485000</v>
          </cell>
          <cell r="H12896">
            <v>1432.2</v>
          </cell>
        </row>
        <row r="12897">
          <cell r="A12897">
            <v>2012</v>
          </cell>
          <cell r="B12897" t="str">
            <v>Trevor Booker</v>
          </cell>
          <cell r="D12897" t="str">
            <v>WAS</v>
          </cell>
          <cell r="F12897">
            <v>15.4</v>
          </cell>
          <cell r="G12897">
            <v>1294920</v>
          </cell>
          <cell r="H12897">
            <v>1260</v>
          </cell>
        </row>
        <row r="12898">
          <cell r="A12898">
            <v>2012</v>
          </cell>
          <cell r="B12898" t="str">
            <v>Maurice Evans</v>
          </cell>
          <cell r="D12898" t="str">
            <v>WAS</v>
          </cell>
          <cell r="F12898">
            <v>9</v>
          </cell>
          <cell r="G12898">
            <v>1223166</v>
          </cell>
          <cell r="H12898">
            <v>343.20000000000005</v>
          </cell>
        </row>
        <row r="12899">
          <cell r="A12899">
            <v>2012</v>
          </cell>
          <cell r="B12899" t="str">
            <v>Roger Mason</v>
          </cell>
          <cell r="D12899" t="str">
            <v>WAS</v>
          </cell>
          <cell r="F12899">
            <v>12.1</v>
          </cell>
          <cell r="G12899">
            <v>1146337</v>
          </cell>
          <cell r="H12899">
            <v>696.80000000000007</v>
          </cell>
        </row>
        <row r="12900">
          <cell r="A12900">
            <v>2012</v>
          </cell>
          <cell r="B12900" t="str">
            <v>Jordan Crawford</v>
          </cell>
          <cell r="D12900" t="str">
            <v>WAS</v>
          </cell>
          <cell r="F12900">
            <v>14.5</v>
          </cell>
          <cell r="G12900">
            <v>1120440</v>
          </cell>
          <cell r="H12900">
            <v>1753.6</v>
          </cell>
        </row>
        <row r="12901">
          <cell r="A12901">
            <v>2012</v>
          </cell>
          <cell r="B12901" t="str">
            <v>Shelvin Mack</v>
          </cell>
          <cell r="D12901" t="str">
            <v>WAS</v>
          </cell>
          <cell r="F12901">
            <v>11.9</v>
          </cell>
          <cell r="G12901">
            <v>473604</v>
          </cell>
          <cell r="H12901">
            <v>780.8</v>
          </cell>
        </row>
        <row r="12902">
          <cell r="A12902">
            <v>2012</v>
          </cell>
          <cell r="B12902" t="str">
            <v>James Singleton</v>
          </cell>
          <cell r="D12902" t="str">
            <v>WAS</v>
          </cell>
          <cell r="F12902">
            <v>19.600000000000001</v>
          </cell>
          <cell r="H12902">
            <v>261.60000000000002</v>
          </cell>
        </row>
        <row r="12903">
          <cell r="A12903">
            <v>2012</v>
          </cell>
          <cell r="B12903" t="str">
            <v>Edwin Ubiles</v>
          </cell>
          <cell r="D12903" t="str">
            <v>WAS</v>
          </cell>
          <cell r="F12903">
            <v>7.3</v>
          </cell>
          <cell r="H12903">
            <v>52</v>
          </cell>
        </row>
        <row r="12904">
          <cell r="A12904">
            <v>2012</v>
          </cell>
          <cell r="B12904" t="str">
            <v>Cartier Martin</v>
          </cell>
          <cell r="D12904" t="str">
            <v>WAS</v>
          </cell>
          <cell r="F12904">
            <v>12.8</v>
          </cell>
          <cell r="H12904">
            <v>391</v>
          </cell>
        </row>
        <row r="12905">
          <cell r="A12905">
            <v>2012</v>
          </cell>
          <cell r="B12905" t="str">
            <v>Morris Almond</v>
          </cell>
          <cell r="D12905" t="str">
            <v>WAS</v>
          </cell>
          <cell r="F12905">
            <v>8.6999999999999993</v>
          </cell>
          <cell r="H12905">
            <v>67.2</v>
          </cell>
        </row>
        <row r="12906">
          <cell r="A12906">
            <v>2013</v>
          </cell>
          <cell r="B12906" t="str">
            <v>Josh Smith</v>
          </cell>
          <cell r="D12906" t="str">
            <v>ATL</v>
          </cell>
          <cell r="F12906">
            <v>17.7</v>
          </cell>
          <cell r="G12906">
            <v>13200000</v>
          </cell>
          <cell r="H12906">
            <v>2682.7999999999997</v>
          </cell>
        </row>
        <row r="12907">
          <cell r="A12907">
            <v>2013</v>
          </cell>
          <cell r="B12907" t="str">
            <v>Al Horford</v>
          </cell>
          <cell r="D12907" t="str">
            <v>ATL</v>
          </cell>
          <cell r="F12907">
            <v>19.8</v>
          </cell>
          <cell r="G12907">
            <v>12000000</v>
          </cell>
          <cell r="H12907">
            <v>2752.8</v>
          </cell>
        </row>
        <row r="12908">
          <cell r="A12908">
            <v>2013</v>
          </cell>
          <cell r="B12908" t="str">
            <v>Devin Harris</v>
          </cell>
          <cell r="D12908" t="str">
            <v>ATL</v>
          </cell>
          <cell r="F12908">
            <v>14.6</v>
          </cell>
          <cell r="G12908">
            <v>8500000</v>
          </cell>
          <cell r="H12908">
            <v>1421</v>
          </cell>
        </row>
        <row r="12909">
          <cell r="A12909">
            <v>2013</v>
          </cell>
          <cell r="B12909" t="str">
            <v>Zaza Pachulia</v>
          </cell>
          <cell r="D12909" t="str">
            <v>ATL</v>
          </cell>
          <cell r="F12909">
            <v>13.1</v>
          </cell>
          <cell r="G12909">
            <v>5248750</v>
          </cell>
          <cell r="H12909">
            <v>1133.6000000000001</v>
          </cell>
        </row>
        <row r="12910">
          <cell r="A12910">
            <v>2013</v>
          </cell>
          <cell r="B12910" t="str">
            <v>Kyle Korver</v>
          </cell>
          <cell r="D12910" t="str">
            <v>ATL</v>
          </cell>
          <cell r="F12910">
            <v>13.9</v>
          </cell>
          <cell r="G12910">
            <v>5000000</v>
          </cell>
          <cell r="H12910">
            <v>2257</v>
          </cell>
        </row>
        <row r="12911">
          <cell r="A12911">
            <v>2013</v>
          </cell>
          <cell r="B12911" t="str">
            <v>Johan Petro</v>
          </cell>
          <cell r="D12911" t="str">
            <v>ATL</v>
          </cell>
          <cell r="F12911">
            <v>11</v>
          </cell>
          <cell r="G12911">
            <v>3500000</v>
          </cell>
          <cell r="H12911">
            <v>353.40000000000003</v>
          </cell>
        </row>
        <row r="12912">
          <cell r="A12912">
            <v>2013</v>
          </cell>
          <cell r="B12912" t="str">
            <v>Jeff Teague</v>
          </cell>
          <cell r="D12912" t="str">
            <v>ATL</v>
          </cell>
          <cell r="F12912">
            <v>16.8</v>
          </cell>
          <cell r="G12912">
            <v>2433077</v>
          </cell>
          <cell r="H12912">
            <v>2632</v>
          </cell>
        </row>
        <row r="12913">
          <cell r="A12913">
            <v>2013</v>
          </cell>
          <cell r="B12913" t="str">
            <v>DeShawn Stevenson</v>
          </cell>
          <cell r="D12913" t="str">
            <v>ATL</v>
          </cell>
          <cell r="F12913">
            <v>8.1</v>
          </cell>
          <cell r="G12913">
            <v>2240450</v>
          </cell>
          <cell r="H12913">
            <v>1159.2</v>
          </cell>
        </row>
        <row r="12914">
          <cell r="A12914">
            <v>2013</v>
          </cell>
          <cell r="B12914" t="str">
            <v>John Jenkins</v>
          </cell>
          <cell r="D12914" t="str">
            <v>ATL</v>
          </cell>
          <cell r="F12914">
            <v>13</v>
          </cell>
          <cell r="G12914">
            <v>1204560</v>
          </cell>
          <cell r="H12914">
            <v>902.80000000000007</v>
          </cell>
        </row>
        <row r="12915">
          <cell r="A12915">
            <v>2013</v>
          </cell>
          <cell r="B12915" t="str">
            <v>Ivan Johnson</v>
          </cell>
          <cell r="D12915" t="str">
            <v>ATL</v>
          </cell>
          <cell r="F12915">
            <v>15.7</v>
          </cell>
          <cell r="G12915">
            <v>962195</v>
          </cell>
          <cell r="H12915">
            <v>1035</v>
          </cell>
        </row>
        <row r="12916">
          <cell r="A12916">
            <v>2013</v>
          </cell>
          <cell r="B12916" t="str">
            <v>Anthony Tolliver</v>
          </cell>
          <cell r="D12916" t="str">
            <v>ATL</v>
          </cell>
          <cell r="F12916">
            <v>8.4</v>
          </cell>
          <cell r="G12916">
            <v>915852</v>
          </cell>
          <cell r="H12916">
            <v>961</v>
          </cell>
        </row>
        <row r="12917">
          <cell r="A12917">
            <v>2013</v>
          </cell>
          <cell r="B12917" t="str">
            <v>Mike Scott</v>
          </cell>
          <cell r="D12917" t="str">
            <v>ATL</v>
          </cell>
          <cell r="F12917">
            <v>16.3</v>
          </cell>
          <cell r="G12917">
            <v>473604</v>
          </cell>
          <cell r="H12917">
            <v>376</v>
          </cell>
        </row>
        <row r="12918">
          <cell r="A12918">
            <v>2013</v>
          </cell>
          <cell r="B12918" t="str">
            <v>Lou Williams</v>
          </cell>
          <cell r="D12918" t="str">
            <v>ATL</v>
          </cell>
          <cell r="F12918">
            <v>15.9</v>
          </cell>
          <cell r="H12918">
            <v>1119.3</v>
          </cell>
        </row>
        <row r="12919">
          <cell r="A12919">
            <v>2013</v>
          </cell>
          <cell r="B12919" t="str">
            <v>Leandro Barbosa</v>
          </cell>
          <cell r="D12919" t="str">
            <v>BOS</v>
          </cell>
          <cell r="F12919">
            <v>13.5</v>
          </cell>
          <cell r="G12919">
            <v>1229255</v>
          </cell>
          <cell r="H12919">
            <v>512.5</v>
          </cell>
        </row>
        <row r="12920">
          <cell r="A12920">
            <v>2013</v>
          </cell>
          <cell r="B12920" t="str">
            <v>Courtney Lee</v>
          </cell>
          <cell r="D12920" t="str">
            <v>BOS</v>
          </cell>
          <cell r="F12920">
            <v>11.7</v>
          </cell>
          <cell r="H12920">
            <v>1942.1999999999998</v>
          </cell>
        </row>
        <row r="12921">
          <cell r="A12921">
            <v>2013</v>
          </cell>
          <cell r="B12921" t="str">
            <v>Brandon Bass</v>
          </cell>
          <cell r="D12921" t="str">
            <v>BOS</v>
          </cell>
          <cell r="F12921">
            <v>12.3</v>
          </cell>
          <cell r="H12921">
            <v>2235.6</v>
          </cell>
        </row>
        <row r="12922">
          <cell r="A12922">
            <v>2013</v>
          </cell>
          <cell r="B12922" t="str">
            <v>Jeff Green</v>
          </cell>
          <cell r="D12922" t="str">
            <v>BOS</v>
          </cell>
          <cell r="F12922">
            <v>15</v>
          </cell>
          <cell r="H12922">
            <v>2251.8000000000002</v>
          </cell>
        </row>
        <row r="12923">
          <cell r="A12923">
            <v>2013</v>
          </cell>
          <cell r="B12923" t="str">
            <v>Kevin Garnett</v>
          </cell>
          <cell r="D12923" t="str">
            <v>BOS</v>
          </cell>
          <cell r="F12923">
            <v>19.2</v>
          </cell>
          <cell r="H12923">
            <v>2019.6</v>
          </cell>
        </row>
        <row r="12924">
          <cell r="A12924">
            <v>2013</v>
          </cell>
          <cell r="B12924" t="str">
            <v>Jason Terry</v>
          </cell>
          <cell r="D12924" t="str">
            <v>BOS</v>
          </cell>
          <cell r="F12924">
            <v>12.8</v>
          </cell>
          <cell r="H12924">
            <v>2125.1</v>
          </cell>
        </row>
        <row r="12925">
          <cell r="A12925">
            <v>2013</v>
          </cell>
          <cell r="B12925" t="str">
            <v>Shavlik Randolph</v>
          </cell>
          <cell r="D12925" t="str">
            <v>BOS</v>
          </cell>
          <cell r="F12925">
            <v>15.9</v>
          </cell>
          <cell r="H12925">
            <v>198.4</v>
          </cell>
        </row>
        <row r="12926">
          <cell r="A12926">
            <v>2013</v>
          </cell>
          <cell r="B12926" t="str">
            <v>Paul Pierce</v>
          </cell>
          <cell r="D12926" t="str">
            <v>BOS</v>
          </cell>
          <cell r="F12926">
            <v>19.100000000000001</v>
          </cell>
          <cell r="H12926">
            <v>2571.7999999999997</v>
          </cell>
        </row>
        <row r="12927">
          <cell r="A12927">
            <v>2013</v>
          </cell>
          <cell r="B12927" t="str">
            <v>D.J. White</v>
          </cell>
          <cell r="D12927" t="str">
            <v>BOS</v>
          </cell>
          <cell r="F12927">
            <v>14.7</v>
          </cell>
          <cell r="H12927">
            <v>86.4</v>
          </cell>
        </row>
        <row r="12928">
          <cell r="A12928">
            <v>2013</v>
          </cell>
          <cell r="B12928" t="str">
            <v>Fab Melo</v>
          </cell>
          <cell r="D12928" t="str">
            <v>BOS</v>
          </cell>
          <cell r="F12928">
            <v>4.9000000000000004</v>
          </cell>
          <cell r="H12928">
            <v>36</v>
          </cell>
        </row>
        <row r="12929">
          <cell r="A12929">
            <v>2013</v>
          </cell>
          <cell r="B12929" t="str">
            <v>Jared Sullinger</v>
          </cell>
          <cell r="D12929" t="str">
            <v>BOS</v>
          </cell>
          <cell r="F12929">
            <v>13.5</v>
          </cell>
          <cell r="H12929">
            <v>891</v>
          </cell>
        </row>
        <row r="12930">
          <cell r="A12930">
            <v>2013</v>
          </cell>
          <cell r="B12930" t="str">
            <v>Terrence Williams</v>
          </cell>
          <cell r="D12930" t="str">
            <v>BOS</v>
          </cell>
          <cell r="F12930">
            <v>12.3</v>
          </cell>
          <cell r="H12930">
            <v>319.20000000000005</v>
          </cell>
        </row>
        <row r="12931">
          <cell r="A12931">
            <v>2013</v>
          </cell>
          <cell r="B12931" t="str">
            <v>Avery Bradley</v>
          </cell>
          <cell r="D12931" t="str">
            <v>BOS</v>
          </cell>
          <cell r="F12931">
            <v>8.8000000000000007</v>
          </cell>
          <cell r="H12931">
            <v>1435</v>
          </cell>
        </row>
        <row r="12932">
          <cell r="A12932">
            <v>2013</v>
          </cell>
          <cell r="B12932" t="str">
            <v>Rajon Rondo</v>
          </cell>
          <cell r="D12932" t="str">
            <v>BOS</v>
          </cell>
          <cell r="F12932">
            <v>18.100000000000001</v>
          </cell>
          <cell r="H12932">
            <v>1421.2</v>
          </cell>
        </row>
        <row r="12933">
          <cell r="A12933">
            <v>2013</v>
          </cell>
          <cell r="B12933" t="str">
            <v>Chris Wilcox</v>
          </cell>
          <cell r="D12933" t="str">
            <v>BOS</v>
          </cell>
          <cell r="F12933">
            <v>15.3</v>
          </cell>
          <cell r="H12933">
            <v>829.6</v>
          </cell>
        </row>
        <row r="12934">
          <cell r="A12934">
            <v>2013</v>
          </cell>
          <cell r="B12934" t="str">
            <v>Joe Johnson</v>
          </cell>
          <cell r="D12934" t="str">
            <v>BRK</v>
          </cell>
          <cell r="F12934">
            <v>14.1</v>
          </cell>
          <cell r="G12934">
            <v>19752645</v>
          </cell>
          <cell r="H12934">
            <v>2642.4</v>
          </cell>
        </row>
        <row r="12935">
          <cell r="A12935">
            <v>2013</v>
          </cell>
          <cell r="B12935" t="str">
            <v>Deron Williams</v>
          </cell>
          <cell r="D12935" t="str">
            <v>BRK</v>
          </cell>
          <cell r="F12935">
            <v>20.3</v>
          </cell>
          <cell r="G12935">
            <v>17177795</v>
          </cell>
          <cell r="H12935">
            <v>2839.2</v>
          </cell>
        </row>
        <row r="12936">
          <cell r="A12936">
            <v>2013</v>
          </cell>
          <cell r="B12936" t="str">
            <v>Brook Lopez</v>
          </cell>
          <cell r="D12936" t="str">
            <v>BRK</v>
          </cell>
          <cell r="F12936">
            <v>24.7</v>
          </cell>
          <cell r="G12936">
            <v>13668750</v>
          </cell>
          <cell r="H12936">
            <v>2249.6</v>
          </cell>
        </row>
        <row r="12937">
          <cell r="A12937">
            <v>2013</v>
          </cell>
          <cell r="B12937" t="str">
            <v>Kris Humphries</v>
          </cell>
          <cell r="D12937" t="str">
            <v>BRK</v>
          </cell>
          <cell r="F12937">
            <v>13.6</v>
          </cell>
          <cell r="G12937">
            <v>12000000</v>
          </cell>
          <cell r="H12937">
            <v>1189.5</v>
          </cell>
        </row>
        <row r="12938">
          <cell r="A12938">
            <v>2013</v>
          </cell>
          <cell r="B12938" t="str">
            <v>Gerald Wallace</v>
          </cell>
          <cell r="D12938" t="str">
            <v>BRK</v>
          </cell>
          <cell r="F12938">
            <v>11.6</v>
          </cell>
          <cell r="G12938">
            <v>9682435</v>
          </cell>
          <cell r="H12938">
            <v>2076.9</v>
          </cell>
        </row>
        <row r="12939">
          <cell r="A12939">
            <v>2013</v>
          </cell>
          <cell r="B12939" t="str">
            <v>Andray Blatche</v>
          </cell>
          <cell r="D12939" t="str">
            <v>BRK</v>
          </cell>
          <cell r="F12939">
            <v>21.9</v>
          </cell>
          <cell r="G12939">
            <v>7118502</v>
          </cell>
          <cell r="H12939">
            <v>1558</v>
          </cell>
        </row>
        <row r="12940">
          <cell r="A12940">
            <v>2013</v>
          </cell>
          <cell r="B12940" t="str">
            <v>Josh Childress</v>
          </cell>
          <cell r="D12940" t="str">
            <v>BRK</v>
          </cell>
          <cell r="F12940">
            <v>7</v>
          </cell>
          <cell r="G12940">
            <v>7000000</v>
          </cell>
          <cell r="H12940">
            <v>99.399999999999991</v>
          </cell>
        </row>
        <row r="12941">
          <cell r="A12941">
            <v>2013</v>
          </cell>
          <cell r="B12941" t="str">
            <v>Mirza Teletovic</v>
          </cell>
          <cell r="D12941" t="str">
            <v>BRK</v>
          </cell>
          <cell r="F12941">
            <v>12.3</v>
          </cell>
          <cell r="G12941">
            <v>3090000</v>
          </cell>
          <cell r="H12941">
            <v>498.20000000000005</v>
          </cell>
        </row>
        <row r="12942">
          <cell r="A12942">
            <v>2013</v>
          </cell>
          <cell r="B12942" t="str">
            <v>Reggie Evans</v>
          </cell>
          <cell r="D12942" t="str">
            <v>BRK</v>
          </cell>
          <cell r="F12942">
            <v>12.8</v>
          </cell>
          <cell r="G12942">
            <v>1622617</v>
          </cell>
          <cell r="H12942">
            <v>1968</v>
          </cell>
        </row>
        <row r="12943">
          <cell r="A12943">
            <v>2013</v>
          </cell>
          <cell r="B12943" t="str">
            <v>Jerry Stackhouse</v>
          </cell>
          <cell r="D12943" t="str">
            <v>BRK</v>
          </cell>
          <cell r="F12943">
            <v>8.5</v>
          </cell>
          <cell r="G12943">
            <v>1352181</v>
          </cell>
          <cell r="H12943">
            <v>543.9</v>
          </cell>
        </row>
        <row r="12944">
          <cell r="A12944">
            <v>2013</v>
          </cell>
          <cell r="B12944" t="str">
            <v>Keith Bogans</v>
          </cell>
          <cell r="D12944" t="str">
            <v>BRK</v>
          </cell>
          <cell r="F12944">
            <v>6.7</v>
          </cell>
          <cell r="G12944">
            <v>1229225</v>
          </cell>
          <cell r="H12944">
            <v>1406</v>
          </cell>
        </row>
        <row r="12945">
          <cell r="A12945">
            <v>2013</v>
          </cell>
          <cell r="B12945" t="str">
            <v>MarShon Brooks</v>
          </cell>
          <cell r="D12945" t="str">
            <v>BRK</v>
          </cell>
          <cell r="F12945">
            <v>13.5</v>
          </cell>
          <cell r="G12945">
            <v>1193280</v>
          </cell>
          <cell r="H12945">
            <v>912.5</v>
          </cell>
        </row>
        <row r="12946">
          <cell r="A12946">
            <v>2013</v>
          </cell>
          <cell r="B12946" t="str">
            <v>Tyshawn Taylor</v>
          </cell>
          <cell r="D12946" t="str">
            <v>BRK</v>
          </cell>
          <cell r="F12946">
            <v>6.2</v>
          </cell>
          <cell r="G12946">
            <v>473604</v>
          </cell>
          <cell r="H12946">
            <v>220.4</v>
          </cell>
        </row>
        <row r="12947">
          <cell r="A12947">
            <v>2013</v>
          </cell>
          <cell r="B12947" t="str">
            <v>Tornike Shengelia</v>
          </cell>
          <cell r="D12947" t="str">
            <v>BRK</v>
          </cell>
          <cell r="F12947">
            <v>8.5</v>
          </cell>
          <cell r="G12947">
            <v>473604</v>
          </cell>
          <cell r="H12947">
            <v>93.100000000000009</v>
          </cell>
        </row>
        <row r="12948">
          <cell r="A12948">
            <v>2013</v>
          </cell>
          <cell r="B12948" t="str">
            <v>Damion James</v>
          </cell>
          <cell r="D12948" t="str">
            <v>BRK</v>
          </cell>
          <cell r="F12948">
            <v>0</v>
          </cell>
          <cell r="G12948">
            <v>50258</v>
          </cell>
          <cell r="H12948">
            <v>0</v>
          </cell>
        </row>
        <row r="12949">
          <cell r="A12949">
            <v>2013</v>
          </cell>
          <cell r="B12949" t="str">
            <v>C.J. Watson</v>
          </cell>
          <cell r="D12949" t="str">
            <v>BRK</v>
          </cell>
          <cell r="F12949">
            <v>13.9</v>
          </cell>
          <cell r="H12949">
            <v>1520</v>
          </cell>
        </row>
        <row r="12950">
          <cell r="A12950">
            <v>2013</v>
          </cell>
          <cell r="B12950" t="str">
            <v>Brendan Haywood</v>
          </cell>
          <cell r="D12950" t="str">
            <v>CHA</v>
          </cell>
          <cell r="F12950">
            <v>8.6999999999999993</v>
          </cell>
          <cell r="G12950">
            <v>6299000</v>
          </cell>
          <cell r="H12950">
            <v>1159</v>
          </cell>
        </row>
        <row r="12951">
          <cell r="A12951">
            <v>2013</v>
          </cell>
          <cell r="B12951" t="str">
            <v>Matt Carroll</v>
          </cell>
          <cell r="D12951" t="str">
            <v>CHA</v>
          </cell>
          <cell r="F12951">
            <v>2.9</v>
          </cell>
          <cell r="G12951">
            <v>3500000</v>
          </cell>
          <cell r="H12951">
            <v>6</v>
          </cell>
        </row>
        <row r="12952">
          <cell r="A12952">
            <v>2013</v>
          </cell>
          <cell r="B12952" t="str">
            <v>Ramon Sessions</v>
          </cell>
          <cell r="D12952" t="str">
            <v>CHA</v>
          </cell>
          <cell r="F12952">
            <v>17.7</v>
          </cell>
          <cell r="H12952">
            <v>1653.1000000000001</v>
          </cell>
        </row>
        <row r="12953">
          <cell r="A12953">
            <v>2013</v>
          </cell>
          <cell r="B12953" t="str">
            <v>Ben Gordon</v>
          </cell>
          <cell r="D12953" t="str">
            <v>CHA</v>
          </cell>
          <cell r="F12953">
            <v>12.7</v>
          </cell>
          <cell r="H12953">
            <v>1560</v>
          </cell>
        </row>
        <row r="12954">
          <cell r="A12954">
            <v>2013</v>
          </cell>
          <cell r="B12954" t="str">
            <v>Byron Mullens</v>
          </cell>
          <cell r="D12954" t="str">
            <v>CHA</v>
          </cell>
          <cell r="F12954">
            <v>12.3</v>
          </cell>
          <cell r="H12954">
            <v>1425.6999999999998</v>
          </cell>
        </row>
        <row r="12955">
          <cell r="A12955">
            <v>2013</v>
          </cell>
          <cell r="B12955" t="str">
            <v>Reggie Williams</v>
          </cell>
          <cell r="D12955" t="str">
            <v>CHA</v>
          </cell>
          <cell r="F12955">
            <v>13.2</v>
          </cell>
          <cell r="H12955">
            <v>380</v>
          </cell>
        </row>
        <row r="12956">
          <cell r="A12956">
            <v>2013</v>
          </cell>
          <cell r="B12956" t="str">
            <v>Tyrus Thomas</v>
          </cell>
          <cell r="D12956" t="str">
            <v>CHA</v>
          </cell>
          <cell r="F12956">
            <v>9.6</v>
          </cell>
          <cell r="H12956">
            <v>358.8</v>
          </cell>
        </row>
        <row r="12957">
          <cell r="A12957">
            <v>2013</v>
          </cell>
          <cell r="B12957" t="str">
            <v>Bismack Biyombo</v>
          </cell>
          <cell r="D12957" t="str">
            <v>CHA</v>
          </cell>
          <cell r="F12957">
            <v>10.1</v>
          </cell>
          <cell r="H12957">
            <v>2184</v>
          </cell>
        </row>
        <row r="12958">
          <cell r="A12958">
            <v>2013</v>
          </cell>
          <cell r="B12958" t="str">
            <v>Jeff Adrien</v>
          </cell>
          <cell r="D12958" t="str">
            <v>CHA</v>
          </cell>
          <cell r="F12958">
            <v>13.4</v>
          </cell>
          <cell r="H12958">
            <v>712.4</v>
          </cell>
        </row>
        <row r="12959">
          <cell r="A12959">
            <v>2013</v>
          </cell>
          <cell r="B12959" t="str">
            <v>Cory Higgins</v>
          </cell>
          <cell r="D12959" t="str">
            <v>CHA</v>
          </cell>
          <cell r="F12959">
            <v>12.6</v>
          </cell>
          <cell r="H12959">
            <v>31.799999999999997</v>
          </cell>
        </row>
        <row r="12960">
          <cell r="A12960">
            <v>2013</v>
          </cell>
          <cell r="B12960" t="str">
            <v>Kemba Walker</v>
          </cell>
          <cell r="D12960" t="str">
            <v>CHA</v>
          </cell>
          <cell r="F12960">
            <v>18.8</v>
          </cell>
          <cell r="H12960">
            <v>2861.7999999999997</v>
          </cell>
        </row>
        <row r="12961">
          <cell r="A12961">
            <v>2013</v>
          </cell>
          <cell r="B12961" t="str">
            <v>DeSagana Diop</v>
          </cell>
          <cell r="D12961" t="str">
            <v>CHA</v>
          </cell>
          <cell r="F12961">
            <v>6.6</v>
          </cell>
          <cell r="H12961">
            <v>226.60000000000002</v>
          </cell>
        </row>
        <row r="12962">
          <cell r="A12962">
            <v>2013</v>
          </cell>
          <cell r="B12962" t="str">
            <v>Michael Kidd-Gilchrist</v>
          </cell>
          <cell r="D12962" t="str">
            <v>CHA</v>
          </cell>
          <cell r="F12962">
            <v>14</v>
          </cell>
          <cell r="H12962">
            <v>2028</v>
          </cell>
        </row>
        <row r="12963">
          <cell r="A12963">
            <v>2013</v>
          </cell>
          <cell r="B12963" t="str">
            <v>Gerald Henderson</v>
          </cell>
          <cell r="D12963" t="str">
            <v>CHA</v>
          </cell>
          <cell r="F12963">
            <v>16.399999999999999</v>
          </cell>
          <cell r="H12963">
            <v>2135.1999999999998</v>
          </cell>
        </row>
        <row r="12964">
          <cell r="A12964">
            <v>2013</v>
          </cell>
          <cell r="B12964" t="str">
            <v>Jeffery Taylor</v>
          </cell>
          <cell r="D12964" t="str">
            <v>CHA</v>
          </cell>
          <cell r="F12964">
            <v>10.3</v>
          </cell>
          <cell r="H12964">
            <v>1509.2</v>
          </cell>
        </row>
        <row r="12965">
          <cell r="A12965">
            <v>2013</v>
          </cell>
          <cell r="B12965" t="str">
            <v>Carlos Boozer</v>
          </cell>
          <cell r="D12965" t="str">
            <v>CHI</v>
          </cell>
          <cell r="F12965">
            <v>17.100000000000001</v>
          </cell>
          <cell r="G12965">
            <v>15000000</v>
          </cell>
          <cell r="H12965">
            <v>2543.8000000000002</v>
          </cell>
        </row>
        <row r="12966">
          <cell r="A12966">
            <v>2013</v>
          </cell>
          <cell r="B12966" t="str">
            <v>Luol Deng</v>
          </cell>
          <cell r="D12966" t="str">
            <v>CHI</v>
          </cell>
          <cell r="F12966">
            <v>15.1</v>
          </cell>
          <cell r="G12966">
            <v>13305000</v>
          </cell>
          <cell r="H12966">
            <v>2902.5</v>
          </cell>
        </row>
        <row r="12967">
          <cell r="A12967">
            <v>2013</v>
          </cell>
          <cell r="B12967" t="str">
            <v>Joakim Noah</v>
          </cell>
          <cell r="D12967" t="str">
            <v>CHI</v>
          </cell>
          <cell r="F12967">
            <v>18.100000000000001</v>
          </cell>
          <cell r="G12967">
            <v>11300000</v>
          </cell>
          <cell r="H12967">
            <v>2428.7999999999997</v>
          </cell>
        </row>
        <row r="12968">
          <cell r="A12968">
            <v>2013</v>
          </cell>
          <cell r="B12968" t="str">
            <v>Richard Hamilton</v>
          </cell>
          <cell r="D12968" t="str">
            <v>CHI</v>
          </cell>
          <cell r="F12968">
            <v>10.6</v>
          </cell>
          <cell r="G12968">
            <v>5000000</v>
          </cell>
          <cell r="H12968">
            <v>1090</v>
          </cell>
        </row>
        <row r="12969">
          <cell r="A12969">
            <v>2013</v>
          </cell>
          <cell r="B12969" t="str">
            <v>Kirk Hinrich</v>
          </cell>
          <cell r="D12969" t="str">
            <v>CHI</v>
          </cell>
          <cell r="F12969">
            <v>10.8</v>
          </cell>
          <cell r="G12969">
            <v>3941000</v>
          </cell>
          <cell r="H12969">
            <v>1764</v>
          </cell>
        </row>
        <row r="12970">
          <cell r="A12970">
            <v>2013</v>
          </cell>
          <cell r="B12970" t="str">
            <v>Taj Gibson</v>
          </cell>
          <cell r="D12970" t="str">
            <v>CHI</v>
          </cell>
          <cell r="F12970">
            <v>14.4</v>
          </cell>
          <cell r="G12970">
            <v>2155811</v>
          </cell>
          <cell r="H12970">
            <v>1456</v>
          </cell>
        </row>
        <row r="12971">
          <cell r="A12971">
            <v>2013</v>
          </cell>
          <cell r="B12971" t="str">
            <v>Marco Belinelli</v>
          </cell>
          <cell r="D12971" t="str">
            <v>CHI</v>
          </cell>
          <cell r="F12971">
            <v>10.4</v>
          </cell>
          <cell r="G12971">
            <v>1957000</v>
          </cell>
          <cell r="H12971">
            <v>1883.4</v>
          </cell>
        </row>
        <row r="12972">
          <cell r="A12972">
            <v>2013</v>
          </cell>
          <cell r="B12972" t="str">
            <v>Vladimir Radmanović</v>
          </cell>
          <cell r="D12972" t="str">
            <v>CHI</v>
          </cell>
          <cell r="F12972">
            <v>6.3</v>
          </cell>
          <cell r="G12972">
            <v>1352181</v>
          </cell>
          <cell r="H12972">
            <v>145</v>
          </cell>
        </row>
        <row r="12973">
          <cell r="A12973">
            <v>2013</v>
          </cell>
          <cell r="B12973" t="str">
            <v>Nazr Mohammed</v>
          </cell>
          <cell r="D12973" t="str">
            <v>CHI</v>
          </cell>
          <cell r="F12973">
            <v>10.8</v>
          </cell>
          <cell r="G12973">
            <v>1352181</v>
          </cell>
          <cell r="H12973">
            <v>693</v>
          </cell>
        </row>
        <row r="12974">
          <cell r="A12974">
            <v>2013</v>
          </cell>
          <cell r="B12974" t="str">
            <v>Nate Robinson</v>
          </cell>
          <cell r="D12974" t="str">
            <v>CHI</v>
          </cell>
          <cell r="F12974">
            <v>17.399999999999999</v>
          </cell>
          <cell r="G12974">
            <v>1146337</v>
          </cell>
          <cell r="H12974">
            <v>2082.7999999999997</v>
          </cell>
        </row>
        <row r="12975">
          <cell r="A12975">
            <v>2013</v>
          </cell>
          <cell r="B12975" t="str">
            <v>Jimmy Butler</v>
          </cell>
          <cell r="D12975" t="str">
            <v>CHI</v>
          </cell>
          <cell r="F12975">
            <v>15.2</v>
          </cell>
          <cell r="G12975">
            <v>1097520</v>
          </cell>
          <cell r="H12975">
            <v>2132</v>
          </cell>
        </row>
        <row r="12976">
          <cell r="A12976">
            <v>2013</v>
          </cell>
          <cell r="B12976" t="str">
            <v>Marquis Teague</v>
          </cell>
          <cell r="D12976" t="str">
            <v>CHI</v>
          </cell>
          <cell r="F12976">
            <v>6</v>
          </cell>
          <cell r="G12976">
            <v>1028400</v>
          </cell>
          <cell r="H12976">
            <v>393.59999999999997</v>
          </cell>
        </row>
        <row r="12977">
          <cell r="A12977">
            <v>2013</v>
          </cell>
          <cell r="B12977" t="str">
            <v>Anderson Varejão</v>
          </cell>
          <cell r="D12977" t="str">
            <v>CLE</v>
          </cell>
          <cell r="F12977">
            <v>21.7</v>
          </cell>
          <cell r="G12977">
            <v>8368182</v>
          </cell>
          <cell r="H12977">
            <v>900</v>
          </cell>
        </row>
        <row r="12978">
          <cell r="A12978">
            <v>2013</v>
          </cell>
          <cell r="B12978" t="str">
            <v>Luke Walton</v>
          </cell>
          <cell r="D12978" t="str">
            <v>CLE</v>
          </cell>
          <cell r="F12978">
            <v>11.3</v>
          </cell>
          <cell r="G12978">
            <v>6091363</v>
          </cell>
          <cell r="H12978">
            <v>855.00000000000011</v>
          </cell>
        </row>
        <row r="12979">
          <cell r="A12979">
            <v>2013</v>
          </cell>
          <cell r="B12979" t="str">
            <v>Kyrie Irving</v>
          </cell>
          <cell r="D12979" t="str">
            <v>CLE</v>
          </cell>
          <cell r="F12979">
            <v>21.4</v>
          </cell>
          <cell r="G12979">
            <v>5530080</v>
          </cell>
          <cell r="H12979">
            <v>2047.3000000000002</v>
          </cell>
        </row>
        <row r="12980">
          <cell r="A12980">
            <v>2013</v>
          </cell>
          <cell r="B12980" t="str">
            <v>Daniel Gibson</v>
          </cell>
          <cell r="D12980" t="str">
            <v>CLE</v>
          </cell>
          <cell r="F12980">
            <v>7.7</v>
          </cell>
          <cell r="G12980">
            <v>4792332</v>
          </cell>
          <cell r="H12980">
            <v>920</v>
          </cell>
        </row>
        <row r="12981">
          <cell r="A12981">
            <v>2013</v>
          </cell>
          <cell r="B12981" t="str">
            <v>Tristan Thompson</v>
          </cell>
          <cell r="D12981" t="str">
            <v>CLE</v>
          </cell>
          <cell r="F12981">
            <v>16.100000000000001</v>
          </cell>
          <cell r="G12981">
            <v>4006080</v>
          </cell>
          <cell r="H12981">
            <v>2566.6</v>
          </cell>
        </row>
        <row r="12982">
          <cell r="A12982">
            <v>2013</v>
          </cell>
          <cell r="B12982" t="str">
            <v>Dion Waiters</v>
          </cell>
          <cell r="D12982" t="str">
            <v>CLE</v>
          </cell>
          <cell r="F12982">
            <v>13.7</v>
          </cell>
          <cell r="G12982">
            <v>3726600</v>
          </cell>
          <cell r="H12982">
            <v>1756.8</v>
          </cell>
        </row>
        <row r="12983">
          <cell r="A12983">
            <v>2013</v>
          </cell>
          <cell r="B12983" t="str">
            <v>Alonzo Gee</v>
          </cell>
          <cell r="D12983" t="str">
            <v>CLE</v>
          </cell>
          <cell r="F12983">
            <v>10.5</v>
          </cell>
          <cell r="G12983">
            <v>3500000</v>
          </cell>
          <cell r="H12983">
            <v>2542</v>
          </cell>
        </row>
        <row r="12984">
          <cell r="A12984">
            <v>2013</v>
          </cell>
          <cell r="B12984" t="str">
            <v>Omri Casspi</v>
          </cell>
          <cell r="D12984" t="str">
            <v>CLE</v>
          </cell>
          <cell r="F12984">
            <v>12.9</v>
          </cell>
          <cell r="G12984">
            <v>2277306</v>
          </cell>
          <cell r="H12984">
            <v>503.09999999999997</v>
          </cell>
        </row>
        <row r="12985">
          <cell r="A12985">
            <v>2013</v>
          </cell>
          <cell r="B12985" t="str">
            <v>C.J. Miles</v>
          </cell>
          <cell r="D12985" t="str">
            <v>CLE</v>
          </cell>
          <cell r="F12985">
            <v>15.3</v>
          </cell>
          <cell r="G12985">
            <v>2225000</v>
          </cell>
          <cell r="H12985">
            <v>1365</v>
          </cell>
        </row>
        <row r="12986">
          <cell r="A12986">
            <v>2013</v>
          </cell>
          <cell r="B12986" t="str">
            <v>Tyler Zeller</v>
          </cell>
          <cell r="D12986" t="str">
            <v>CLE</v>
          </cell>
          <cell r="F12986">
            <v>11</v>
          </cell>
          <cell r="G12986">
            <v>1563120</v>
          </cell>
          <cell r="H12986">
            <v>2032.8</v>
          </cell>
        </row>
        <row r="12987">
          <cell r="A12987">
            <v>2013</v>
          </cell>
          <cell r="B12987" t="str">
            <v>Kevin Jones</v>
          </cell>
          <cell r="D12987" t="str">
            <v>CLE</v>
          </cell>
          <cell r="F12987">
            <v>11.1</v>
          </cell>
          <cell r="G12987">
            <v>390027</v>
          </cell>
          <cell r="H12987">
            <v>332.8</v>
          </cell>
        </row>
        <row r="12988">
          <cell r="A12988">
            <v>2013</v>
          </cell>
          <cell r="B12988" t="str">
            <v>Samardo Samuels</v>
          </cell>
          <cell r="D12988" t="str">
            <v>CLE</v>
          </cell>
          <cell r="F12988">
            <v>6.2</v>
          </cell>
          <cell r="G12988">
            <v>341756</v>
          </cell>
          <cell r="H12988">
            <v>196.20000000000002</v>
          </cell>
        </row>
        <row r="12989">
          <cell r="A12989">
            <v>2013</v>
          </cell>
          <cell r="B12989" t="str">
            <v>Chris Quinn</v>
          </cell>
          <cell r="D12989" t="str">
            <v>CLE</v>
          </cell>
          <cell r="F12989">
            <v>1.3</v>
          </cell>
          <cell r="H12989">
            <v>77.7</v>
          </cell>
        </row>
        <row r="12990">
          <cell r="A12990">
            <v>2013</v>
          </cell>
          <cell r="B12990" t="str">
            <v>Dirk Nowitzki</v>
          </cell>
          <cell r="D12990" t="str">
            <v>DAL</v>
          </cell>
          <cell r="F12990">
            <v>19.8</v>
          </cell>
          <cell r="G12990">
            <v>20907128</v>
          </cell>
          <cell r="H12990">
            <v>1658.9</v>
          </cell>
        </row>
        <row r="12991">
          <cell r="A12991">
            <v>2013</v>
          </cell>
          <cell r="B12991" t="str">
            <v>Elton Brand</v>
          </cell>
          <cell r="D12991" t="str">
            <v>DAL</v>
          </cell>
          <cell r="F12991">
            <v>15.2</v>
          </cell>
          <cell r="G12991">
            <v>16059854</v>
          </cell>
          <cell r="H12991">
            <v>1526.3999999999999</v>
          </cell>
        </row>
        <row r="12992">
          <cell r="A12992">
            <v>2013</v>
          </cell>
          <cell r="B12992" t="str">
            <v>Shawn Marion</v>
          </cell>
          <cell r="D12992" t="str">
            <v>DAL</v>
          </cell>
          <cell r="F12992">
            <v>18</v>
          </cell>
          <cell r="G12992">
            <v>8646364</v>
          </cell>
          <cell r="H12992">
            <v>2010</v>
          </cell>
        </row>
        <row r="12993">
          <cell r="A12993">
            <v>2013</v>
          </cell>
          <cell r="B12993" t="str">
            <v>Chris Kaman</v>
          </cell>
          <cell r="D12993" t="str">
            <v>DAL</v>
          </cell>
          <cell r="F12993">
            <v>16.3</v>
          </cell>
          <cell r="G12993">
            <v>8000000</v>
          </cell>
          <cell r="H12993">
            <v>1366.2</v>
          </cell>
        </row>
        <row r="12994">
          <cell r="A12994">
            <v>2013</v>
          </cell>
          <cell r="B12994" t="str">
            <v>O.J. Mayo</v>
          </cell>
          <cell r="D12994" t="str">
            <v>DAL</v>
          </cell>
          <cell r="F12994">
            <v>13.9</v>
          </cell>
          <cell r="G12994">
            <v>4020000</v>
          </cell>
          <cell r="H12994">
            <v>2911</v>
          </cell>
        </row>
        <row r="12995">
          <cell r="A12995">
            <v>2013</v>
          </cell>
          <cell r="B12995" t="str">
            <v>Vince Carter</v>
          </cell>
          <cell r="D12995" t="str">
            <v>DAL</v>
          </cell>
          <cell r="F12995">
            <v>17.8</v>
          </cell>
          <cell r="G12995">
            <v>3090000</v>
          </cell>
          <cell r="H12995">
            <v>2089.8000000000002</v>
          </cell>
        </row>
        <row r="12996">
          <cell r="A12996">
            <v>2013</v>
          </cell>
          <cell r="B12996" t="str">
            <v>Darren Collison</v>
          </cell>
          <cell r="D12996" t="str">
            <v>DAL</v>
          </cell>
          <cell r="F12996">
            <v>16.3</v>
          </cell>
          <cell r="G12996">
            <v>2319344</v>
          </cell>
          <cell r="H12996">
            <v>2373.3000000000002</v>
          </cell>
        </row>
        <row r="12997">
          <cell r="A12997">
            <v>2013</v>
          </cell>
          <cell r="B12997" t="str">
            <v>Rodrigue Beaubois</v>
          </cell>
          <cell r="D12997" t="str">
            <v>DAL</v>
          </cell>
          <cell r="F12997">
            <v>10.6</v>
          </cell>
          <cell r="G12997">
            <v>2227333</v>
          </cell>
          <cell r="H12997">
            <v>549</v>
          </cell>
        </row>
        <row r="12998">
          <cell r="A12998">
            <v>2013</v>
          </cell>
          <cell r="B12998" t="str">
            <v>Dominique Jones</v>
          </cell>
          <cell r="D12998" t="str">
            <v>DAL</v>
          </cell>
          <cell r="F12998">
            <v>12.4</v>
          </cell>
          <cell r="G12998">
            <v>1276560</v>
          </cell>
          <cell r="H12998">
            <v>339.29999999999995</v>
          </cell>
        </row>
        <row r="12999">
          <cell r="A12999">
            <v>2013</v>
          </cell>
          <cell r="B12999" t="str">
            <v>Jared Cunningham</v>
          </cell>
          <cell r="D12999" t="str">
            <v>DAL</v>
          </cell>
          <cell r="F12999">
            <v>14.8</v>
          </cell>
          <cell r="G12999">
            <v>1156320</v>
          </cell>
          <cell r="H12999">
            <v>26.4</v>
          </cell>
        </row>
        <row r="13000">
          <cell r="A13000">
            <v>2013</v>
          </cell>
          <cell r="B13000" t="str">
            <v>Mike James</v>
          </cell>
          <cell r="D13000" t="str">
            <v>DAL</v>
          </cell>
          <cell r="F13000">
            <v>9.5</v>
          </cell>
          <cell r="G13000">
            <v>795401</v>
          </cell>
          <cell r="H13000">
            <v>864</v>
          </cell>
        </row>
        <row r="13001">
          <cell r="A13001">
            <v>2013</v>
          </cell>
          <cell r="B13001" t="str">
            <v>Jae Crowder</v>
          </cell>
          <cell r="D13001" t="str">
            <v>DAL</v>
          </cell>
          <cell r="F13001">
            <v>10.199999999999999</v>
          </cell>
          <cell r="G13001">
            <v>600491</v>
          </cell>
          <cell r="H13001">
            <v>1349.4</v>
          </cell>
        </row>
        <row r="13002">
          <cell r="A13002">
            <v>2013</v>
          </cell>
          <cell r="B13002" t="str">
            <v>Bernard James</v>
          </cell>
          <cell r="D13002" t="str">
            <v>DAL</v>
          </cell>
          <cell r="F13002">
            <v>14.7</v>
          </cell>
          <cell r="G13002">
            <v>473604</v>
          </cell>
          <cell r="H13002">
            <v>455.40000000000003</v>
          </cell>
        </row>
        <row r="13003">
          <cell r="A13003">
            <v>2013</v>
          </cell>
          <cell r="B13003" t="str">
            <v>Troy Murphy</v>
          </cell>
          <cell r="D13003" t="str">
            <v>DAL</v>
          </cell>
          <cell r="F13003">
            <v>9.1</v>
          </cell>
          <cell r="G13003">
            <v>214758</v>
          </cell>
          <cell r="H13003">
            <v>256.2</v>
          </cell>
        </row>
        <row r="13004">
          <cell r="A13004">
            <v>2013</v>
          </cell>
          <cell r="B13004" t="str">
            <v>Chris Douglas-Roberts</v>
          </cell>
          <cell r="D13004" t="str">
            <v>DAL</v>
          </cell>
          <cell r="F13004">
            <v>8.3000000000000007</v>
          </cell>
          <cell r="G13004">
            <v>72892</v>
          </cell>
          <cell r="H13004">
            <v>63</v>
          </cell>
        </row>
        <row r="13005">
          <cell r="A13005">
            <v>2013</v>
          </cell>
          <cell r="B13005" t="str">
            <v>Eddy Curry</v>
          </cell>
          <cell r="D13005" t="str">
            <v>DAL</v>
          </cell>
          <cell r="F13005">
            <v>-0.2</v>
          </cell>
          <cell r="G13005">
            <v>23852</v>
          </cell>
          <cell r="H13005">
            <v>25</v>
          </cell>
        </row>
        <row r="13006">
          <cell r="A13006">
            <v>2013</v>
          </cell>
          <cell r="B13006" t="str">
            <v>Brandan Wright</v>
          </cell>
          <cell r="D13006" t="str">
            <v>DAL</v>
          </cell>
          <cell r="F13006">
            <v>21</v>
          </cell>
          <cell r="H13006">
            <v>1152</v>
          </cell>
        </row>
        <row r="13007">
          <cell r="A13007">
            <v>2013</v>
          </cell>
          <cell r="B13007" t="str">
            <v>Josh Akognon</v>
          </cell>
          <cell r="D13007" t="str">
            <v>DAL</v>
          </cell>
          <cell r="F13007">
            <v>15.3</v>
          </cell>
          <cell r="H13007">
            <v>9</v>
          </cell>
        </row>
        <row r="13008">
          <cell r="A13008">
            <v>2013</v>
          </cell>
          <cell r="B13008" t="str">
            <v>Andre Iguodala</v>
          </cell>
          <cell r="D13008" t="str">
            <v>DEN</v>
          </cell>
          <cell r="F13008">
            <v>15.2</v>
          </cell>
          <cell r="G13008">
            <v>14968250</v>
          </cell>
          <cell r="H13008">
            <v>2776</v>
          </cell>
        </row>
        <row r="13009">
          <cell r="A13009">
            <v>2013</v>
          </cell>
          <cell r="B13009" t="str">
            <v>JaVale McGee</v>
          </cell>
          <cell r="D13009" t="str">
            <v>DEN</v>
          </cell>
          <cell r="F13009">
            <v>20.7</v>
          </cell>
          <cell r="G13009">
            <v>10000000</v>
          </cell>
          <cell r="H13009">
            <v>1429.9</v>
          </cell>
        </row>
        <row r="13010">
          <cell r="A13010">
            <v>2013</v>
          </cell>
          <cell r="B13010" t="str">
            <v>Danilo Gallinari</v>
          </cell>
          <cell r="D13010" t="str">
            <v>DEN</v>
          </cell>
          <cell r="F13010">
            <v>16.7</v>
          </cell>
          <cell r="G13010">
            <v>9439000</v>
          </cell>
          <cell r="H13010">
            <v>2307.5</v>
          </cell>
        </row>
        <row r="13011">
          <cell r="A13011">
            <v>2013</v>
          </cell>
          <cell r="B13011" t="str">
            <v>Wilson Chandler</v>
          </cell>
          <cell r="D13011" t="str">
            <v>DEN</v>
          </cell>
          <cell r="F13011">
            <v>16.600000000000001</v>
          </cell>
          <cell r="G13011">
            <v>5930414</v>
          </cell>
          <cell r="H13011">
            <v>1079.3</v>
          </cell>
        </row>
        <row r="13012">
          <cell r="A13012">
            <v>2013</v>
          </cell>
          <cell r="B13012" t="str">
            <v>Andre Miller</v>
          </cell>
          <cell r="D13012" t="str">
            <v>DEN</v>
          </cell>
          <cell r="F13012">
            <v>15.7</v>
          </cell>
          <cell r="G13012">
            <v>5000000</v>
          </cell>
          <cell r="H13012">
            <v>2148.4</v>
          </cell>
        </row>
        <row r="13013">
          <cell r="A13013">
            <v>2013</v>
          </cell>
          <cell r="B13013" t="str">
            <v>Corey Brewer</v>
          </cell>
          <cell r="D13013" t="str">
            <v>DEN</v>
          </cell>
          <cell r="F13013">
            <v>14.7</v>
          </cell>
          <cell r="G13013">
            <v>3243000</v>
          </cell>
          <cell r="H13013">
            <v>2000.8</v>
          </cell>
        </row>
        <row r="13014">
          <cell r="A13014">
            <v>2013</v>
          </cell>
          <cell r="B13014" t="str">
            <v>Timofey Mozgov</v>
          </cell>
          <cell r="D13014" t="str">
            <v>DEN</v>
          </cell>
          <cell r="F13014">
            <v>12.3</v>
          </cell>
          <cell r="G13014">
            <v>3140429</v>
          </cell>
          <cell r="H13014">
            <v>364.90000000000003</v>
          </cell>
        </row>
        <row r="13015">
          <cell r="A13015">
            <v>2013</v>
          </cell>
          <cell r="B13015" t="str">
            <v>Kosta Koufos</v>
          </cell>
          <cell r="D13015" t="str">
            <v>DEN</v>
          </cell>
          <cell r="F13015">
            <v>17.2</v>
          </cell>
          <cell r="G13015">
            <v>3000000</v>
          </cell>
          <cell r="H13015">
            <v>1814.3999999999999</v>
          </cell>
        </row>
        <row r="13016">
          <cell r="A13016">
            <v>2013</v>
          </cell>
          <cell r="B13016" t="str">
            <v>Ty Lawson</v>
          </cell>
          <cell r="D13016" t="str">
            <v>DEN</v>
          </cell>
          <cell r="F13016">
            <v>17.899999999999999</v>
          </cell>
          <cell r="G13016">
            <v>2544529</v>
          </cell>
          <cell r="H13016">
            <v>2511.1999999999998</v>
          </cell>
        </row>
        <row r="13017">
          <cell r="A13017">
            <v>2013</v>
          </cell>
          <cell r="B13017" t="str">
            <v>Anthony Randolph</v>
          </cell>
          <cell r="D13017" t="str">
            <v>DEN</v>
          </cell>
          <cell r="F13017">
            <v>15.6</v>
          </cell>
          <cell r="G13017">
            <v>1674641</v>
          </cell>
          <cell r="H13017">
            <v>327.60000000000002</v>
          </cell>
        </row>
        <row r="13018">
          <cell r="A13018">
            <v>2013</v>
          </cell>
          <cell r="B13018" t="str">
            <v>Evan Fournier</v>
          </cell>
          <cell r="D13018" t="str">
            <v>DEN</v>
          </cell>
          <cell r="F13018">
            <v>13.8</v>
          </cell>
          <cell r="G13018">
            <v>1361400</v>
          </cell>
          <cell r="H13018">
            <v>429.40000000000003</v>
          </cell>
        </row>
        <row r="13019">
          <cell r="A13019">
            <v>2013</v>
          </cell>
          <cell r="B13019" t="str">
            <v>Kenneth Faried</v>
          </cell>
          <cell r="D13019" t="str">
            <v>DEN</v>
          </cell>
          <cell r="F13019">
            <v>18.5</v>
          </cell>
          <cell r="G13019">
            <v>1348800</v>
          </cell>
          <cell r="H13019">
            <v>2248</v>
          </cell>
        </row>
        <row r="13020">
          <cell r="A13020">
            <v>2013</v>
          </cell>
          <cell r="B13020" t="str">
            <v>Jordan Hamilton</v>
          </cell>
          <cell r="D13020" t="str">
            <v>DEN</v>
          </cell>
          <cell r="F13020">
            <v>16.899999999999999</v>
          </cell>
          <cell r="G13020">
            <v>1153800</v>
          </cell>
          <cell r="H13020">
            <v>396</v>
          </cell>
        </row>
        <row r="13021">
          <cell r="A13021">
            <v>2013</v>
          </cell>
          <cell r="B13021" t="str">
            <v>Julyan Stone</v>
          </cell>
          <cell r="D13021" t="str">
            <v>DEN</v>
          </cell>
          <cell r="F13021">
            <v>11.4</v>
          </cell>
          <cell r="G13021">
            <v>762195</v>
          </cell>
          <cell r="H13021">
            <v>28</v>
          </cell>
        </row>
        <row r="13022">
          <cell r="A13022">
            <v>2013</v>
          </cell>
          <cell r="B13022" t="str">
            <v>Quincy Miller</v>
          </cell>
          <cell r="D13022" t="str">
            <v>DEN</v>
          </cell>
          <cell r="F13022">
            <v>5.9</v>
          </cell>
          <cell r="G13022">
            <v>473604</v>
          </cell>
          <cell r="H13022">
            <v>25.900000000000002</v>
          </cell>
        </row>
        <row r="13023">
          <cell r="A13023">
            <v>2013</v>
          </cell>
          <cell r="B13023" t="str">
            <v>Viacheslav Kravtsov</v>
          </cell>
          <cell r="D13023" t="str">
            <v>DET</v>
          </cell>
          <cell r="F13023">
            <v>14.4</v>
          </cell>
          <cell r="H13023">
            <v>225</v>
          </cell>
        </row>
        <row r="13024">
          <cell r="A13024">
            <v>2013</v>
          </cell>
          <cell r="B13024" t="str">
            <v>Charlie Villanueva</v>
          </cell>
          <cell r="D13024" t="str">
            <v>DET</v>
          </cell>
          <cell r="F13024">
            <v>14</v>
          </cell>
          <cell r="H13024">
            <v>1090.2</v>
          </cell>
        </row>
        <row r="13025">
          <cell r="A13025">
            <v>2013</v>
          </cell>
          <cell r="B13025" t="str">
            <v>Kim English</v>
          </cell>
          <cell r="D13025" t="str">
            <v>DET</v>
          </cell>
          <cell r="F13025">
            <v>7.9</v>
          </cell>
          <cell r="H13025">
            <v>405.90000000000003</v>
          </cell>
        </row>
        <row r="13026">
          <cell r="A13026">
            <v>2013</v>
          </cell>
          <cell r="B13026" t="str">
            <v>Kyle Singler</v>
          </cell>
          <cell r="D13026" t="str">
            <v>DET</v>
          </cell>
          <cell r="F13026">
            <v>10</v>
          </cell>
          <cell r="H13026">
            <v>2296</v>
          </cell>
        </row>
        <row r="13027">
          <cell r="A13027">
            <v>2013</v>
          </cell>
          <cell r="B13027" t="str">
            <v>Corey Maggette</v>
          </cell>
          <cell r="D13027" t="str">
            <v>DET</v>
          </cell>
          <cell r="F13027">
            <v>7.9</v>
          </cell>
          <cell r="H13027">
            <v>257.40000000000003</v>
          </cell>
        </row>
        <row r="13028">
          <cell r="A13028">
            <v>2013</v>
          </cell>
          <cell r="B13028" t="str">
            <v>Rodney Stuckey</v>
          </cell>
          <cell r="D13028" t="str">
            <v>DET</v>
          </cell>
          <cell r="F13028">
            <v>13</v>
          </cell>
          <cell r="H13028">
            <v>2173.6</v>
          </cell>
        </row>
        <row r="13029">
          <cell r="A13029">
            <v>2013</v>
          </cell>
          <cell r="B13029" t="str">
            <v>Andre Drummond</v>
          </cell>
          <cell r="D13029" t="str">
            <v>DET</v>
          </cell>
          <cell r="F13029">
            <v>21.6</v>
          </cell>
          <cell r="H13029">
            <v>1242</v>
          </cell>
        </row>
        <row r="13030">
          <cell r="A13030">
            <v>2013</v>
          </cell>
          <cell r="B13030" t="str">
            <v>Jason Maxiell</v>
          </cell>
          <cell r="D13030" t="str">
            <v>DET</v>
          </cell>
          <cell r="F13030">
            <v>11.3</v>
          </cell>
          <cell r="H13030">
            <v>1785.6000000000001</v>
          </cell>
        </row>
        <row r="13031">
          <cell r="A13031">
            <v>2013</v>
          </cell>
          <cell r="B13031" t="str">
            <v>Greg Monroe</v>
          </cell>
          <cell r="D13031" t="str">
            <v>DET</v>
          </cell>
          <cell r="F13031">
            <v>19.5</v>
          </cell>
          <cell r="H13031">
            <v>2689.2000000000003</v>
          </cell>
        </row>
        <row r="13032">
          <cell r="A13032">
            <v>2013</v>
          </cell>
          <cell r="B13032" t="str">
            <v>Brandon Knight</v>
          </cell>
          <cell r="D13032" t="str">
            <v>DET</v>
          </cell>
          <cell r="F13032">
            <v>12</v>
          </cell>
          <cell r="H13032">
            <v>2362.5</v>
          </cell>
        </row>
        <row r="13033">
          <cell r="A13033">
            <v>2013</v>
          </cell>
          <cell r="B13033" t="str">
            <v>Khris Middleton</v>
          </cell>
          <cell r="D13033" t="str">
            <v>DET</v>
          </cell>
          <cell r="F13033">
            <v>11.4</v>
          </cell>
          <cell r="H13033">
            <v>475.20000000000005</v>
          </cell>
        </row>
        <row r="13034">
          <cell r="A13034">
            <v>2013</v>
          </cell>
          <cell r="B13034" t="str">
            <v>Jonas Jerebko</v>
          </cell>
          <cell r="D13034" t="str">
            <v>DET</v>
          </cell>
          <cell r="F13034">
            <v>15.7</v>
          </cell>
          <cell r="H13034">
            <v>891.8</v>
          </cell>
        </row>
        <row r="13035">
          <cell r="A13035">
            <v>2013</v>
          </cell>
          <cell r="B13035" t="str">
            <v>Will Bynum</v>
          </cell>
          <cell r="D13035" t="str">
            <v>DET</v>
          </cell>
          <cell r="F13035">
            <v>16.600000000000001</v>
          </cell>
          <cell r="H13035">
            <v>1222</v>
          </cell>
        </row>
        <row r="13036">
          <cell r="A13036">
            <v>2013</v>
          </cell>
          <cell r="B13036" t="str">
            <v>Andrew Bogut</v>
          </cell>
          <cell r="D13036" t="str">
            <v>GSW</v>
          </cell>
          <cell r="F13036">
            <v>13.8</v>
          </cell>
          <cell r="G13036">
            <v>13000000</v>
          </cell>
          <cell r="H13036">
            <v>787.2</v>
          </cell>
        </row>
        <row r="13037">
          <cell r="A13037">
            <v>2013</v>
          </cell>
          <cell r="B13037" t="str">
            <v>David Lee</v>
          </cell>
          <cell r="D13037" t="str">
            <v>GSW</v>
          </cell>
          <cell r="F13037">
            <v>19.2</v>
          </cell>
          <cell r="G13037">
            <v>12744000</v>
          </cell>
          <cell r="H13037">
            <v>2907.2</v>
          </cell>
        </row>
        <row r="13038">
          <cell r="A13038">
            <v>2013</v>
          </cell>
          <cell r="B13038" t="str">
            <v>Richard Jefferson</v>
          </cell>
          <cell r="D13038" t="str">
            <v>GSW</v>
          </cell>
          <cell r="F13038">
            <v>10.3</v>
          </cell>
          <cell r="G13038">
            <v>10164000</v>
          </cell>
          <cell r="H13038">
            <v>565.6</v>
          </cell>
        </row>
        <row r="13039">
          <cell r="A13039">
            <v>2013</v>
          </cell>
          <cell r="B13039" t="str">
            <v>Andris Biedrins</v>
          </cell>
          <cell r="D13039" t="str">
            <v>GSW</v>
          </cell>
          <cell r="F13039">
            <v>7.7</v>
          </cell>
          <cell r="G13039">
            <v>9000000</v>
          </cell>
          <cell r="H13039">
            <v>492.90000000000003</v>
          </cell>
        </row>
        <row r="13040">
          <cell r="A13040">
            <v>2013</v>
          </cell>
          <cell r="B13040" t="str">
            <v>Jarrett Jack</v>
          </cell>
          <cell r="D13040" t="str">
            <v>GSW</v>
          </cell>
          <cell r="F13040">
            <v>15.9</v>
          </cell>
          <cell r="G13040">
            <v>5400000</v>
          </cell>
          <cell r="H13040">
            <v>2346.2999999999997</v>
          </cell>
        </row>
        <row r="13041">
          <cell r="A13041">
            <v>2013</v>
          </cell>
          <cell r="B13041" t="str">
            <v>Brandon Rush</v>
          </cell>
          <cell r="D13041" t="str">
            <v>GSW</v>
          </cell>
          <cell r="F13041">
            <v>11.9</v>
          </cell>
          <cell r="G13041">
            <v>4000000</v>
          </cell>
          <cell r="H13041">
            <v>25</v>
          </cell>
        </row>
        <row r="13042">
          <cell r="A13042">
            <v>2013</v>
          </cell>
          <cell r="B13042" t="str">
            <v>Carl Landry</v>
          </cell>
          <cell r="D13042" t="str">
            <v>GSW</v>
          </cell>
          <cell r="F13042">
            <v>17.5</v>
          </cell>
          <cell r="G13042">
            <v>4000000</v>
          </cell>
          <cell r="H13042">
            <v>1879.2</v>
          </cell>
        </row>
        <row r="13043">
          <cell r="A13043">
            <v>2013</v>
          </cell>
          <cell r="B13043" t="str">
            <v>Stephen Curry</v>
          </cell>
          <cell r="D13043" t="str">
            <v>GSW</v>
          </cell>
          <cell r="F13043">
            <v>21.3</v>
          </cell>
          <cell r="G13043">
            <v>3958742</v>
          </cell>
          <cell r="H13043">
            <v>2979.6000000000004</v>
          </cell>
        </row>
        <row r="13044">
          <cell r="A13044">
            <v>2013</v>
          </cell>
          <cell r="B13044" t="str">
            <v>Harrison Barnes</v>
          </cell>
          <cell r="D13044" t="str">
            <v>GSW</v>
          </cell>
          <cell r="F13044">
            <v>11</v>
          </cell>
          <cell r="G13044">
            <v>2798040</v>
          </cell>
          <cell r="H13044">
            <v>2057.4</v>
          </cell>
        </row>
        <row r="13045">
          <cell r="A13045">
            <v>2013</v>
          </cell>
          <cell r="B13045" t="str">
            <v>Klay Thompson</v>
          </cell>
          <cell r="D13045" t="str">
            <v>GSW</v>
          </cell>
          <cell r="F13045">
            <v>12.7</v>
          </cell>
          <cell r="G13045">
            <v>2286000</v>
          </cell>
          <cell r="H13045">
            <v>2935.6</v>
          </cell>
        </row>
        <row r="13046">
          <cell r="A13046">
            <v>2013</v>
          </cell>
          <cell r="B13046" t="str">
            <v>Festus Ezeli</v>
          </cell>
          <cell r="D13046" t="str">
            <v>GSW</v>
          </cell>
          <cell r="F13046">
            <v>9.3000000000000007</v>
          </cell>
          <cell r="G13046">
            <v>1020960</v>
          </cell>
          <cell r="H13046">
            <v>1123.2</v>
          </cell>
        </row>
        <row r="13047">
          <cell r="A13047">
            <v>2013</v>
          </cell>
          <cell r="B13047" t="str">
            <v>Draymond Green</v>
          </cell>
          <cell r="D13047" t="str">
            <v>GSW</v>
          </cell>
          <cell r="F13047">
            <v>7.1</v>
          </cell>
          <cell r="G13047">
            <v>850000</v>
          </cell>
          <cell r="H13047">
            <v>1058.6000000000001</v>
          </cell>
        </row>
        <row r="13048">
          <cell r="A13048">
            <v>2013</v>
          </cell>
          <cell r="B13048" t="str">
            <v>Kent Bazemore</v>
          </cell>
          <cell r="D13048" t="str">
            <v>GSW</v>
          </cell>
          <cell r="F13048">
            <v>11.3</v>
          </cell>
          <cell r="G13048">
            <v>473604</v>
          </cell>
          <cell r="H13048">
            <v>268.40000000000003</v>
          </cell>
        </row>
        <row r="13049">
          <cell r="A13049">
            <v>2013</v>
          </cell>
          <cell r="B13049" t="str">
            <v>Donatas Motiejunas</v>
          </cell>
          <cell r="D13049" t="str">
            <v>HOU</v>
          </cell>
          <cell r="F13049">
            <v>12.2</v>
          </cell>
          <cell r="H13049">
            <v>536.79999999999995</v>
          </cell>
        </row>
        <row r="13050">
          <cell r="A13050">
            <v>2013</v>
          </cell>
          <cell r="B13050" t="str">
            <v>James Harden</v>
          </cell>
          <cell r="D13050" t="str">
            <v>HOU</v>
          </cell>
          <cell r="F13050">
            <v>23</v>
          </cell>
          <cell r="H13050">
            <v>2987.3999999999996</v>
          </cell>
        </row>
        <row r="13051">
          <cell r="A13051">
            <v>2013</v>
          </cell>
          <cell r="B13051" t="str">
            <v>Scott Machado</v>
          </cell>
          <cell r="D13051" t="str">
            <v>HOU</v>
          </cell>
          <cell r="F13051">
            <v>6</v>
          </cell>
          <cell r="H13051">
            <v>21</v>
          </cell>
        </row>
        <row r="13052">
          <cell r="A13052">
            <v>2013</v>
          </cell>
          <cell r="B13052" t="str">
            <v>Terrence Jones</v>
          </cell>
          <cell r="D13052" t="str">
            <v>HOU</v>
          </cell>
          <cell r="F13052">
            <v>17.100000000000001</v>
          </cell>
          <cell r="H13052">
            <v>275.5</v>
          </cell>
        </row>
        <row r="13053">
          <cell r="A13053">
            <v>2013</v>
          </cell>
          <cell r="B13053" t="str">
            <v>Omer Asik</v>
          </cell>
          <cell r="D13053" t="str">
            <v>HOU</v>
          </cell>
          <cell r="F13053">
            <v>14.9</v>
          </cell>
          <cell r="H13053">
            <v>2460</v>
          </cell>
        </row>
        <row r="13054">
          <cell r="A13054">
            <v>2013</v>
          </cell>
          <cell r="B13054" t="str">
            <v>Carlos Delfino</v>
          </cell>
          <cell r="D13054" t="str">
            <v>HOU</v>
          </cell>
          <cell r="F13054">
            <v>13.3</v>
          </cell>
          <cell r="H13054">
            <v>1688.3999999999999</v>
          </cell>
        </row>
        <row r="13055">
          <cell r="A13055">
            <v>2013</v>
          </cell>
          <cell r="B13055" t="str">
            <v>Chandler Parsons</v>
          </cell>
          <cell r="D13055" t="str">
            <v>HOU</v>
          </cell>
          <cell r="F13055">
            <v>15.3</v>
          </cell>
          <cell r="H13055">
            <v>2758.7999999999997</v>
          </cell>
        </row>
        <row r="13056">
          <cell r="A13056">
            <v>2013</v>
          </cell>
          <cell r="B13056" t="str">
            <v>Greg Smith</v>
          </cell>
          <cell r="D13056" t="str">
            <v>HOU</v>
          </cell>
          <cell r="F13056">
            <v>16.100000000000001</v>
          </cell>
          <cell r="H13056">
            <v>1113</v>
          </cell>
        </row>
        <row r="13057">
          <cell r="A13057">
            <v>2013</v>
          </cell>
          <cell r="B13057" t="str">
            <v>Jeremy Lin</v>
          </cell>
          <cell r="D13057" t="str">
            <v>HOU</v>
          </cell>
          <cell r="F13057">
            <v>14.9</v>
          </cell>
          <cell r="H13057">
            <v>2640.4</v>
          </cell>
        </row>
        <row r="13058">
          <cell r="A13058">
            <v>2013</v>
          </cell>
          <cell r="B13058" t="str">
            <v>Patrick Beverley</v>
          </cell>
          <cell r="D13058" t="str">
            <v>HOU</v>
          </cell>
          <cell r="F13058">
            <v>15.4</v>
          </cell>
          <cell r="H13058">
            <v>713.4</v>
          </cell>
        </row>
        <row r="13059">
          <cell r="A13059">
            <v>2013</v>
          </cell>
          <cell r="B13059" t="str">
            <v>Roy Hibbert</v>
          </cell>
          <cell r="D13059" t="str">
            <v>IND</v>
          </cell>
          <cell r="F13059">
            <v>17.3</v>
          </cell>
          <cell r="G13059">
            <v>13686750</v>
          </cell>
          <cell r="H13059">
            <v>2267.2999999999997</v>
          </cell>
        </row>
        <row r="13060">
          <cell r="A13060">
            <v>2013</v>
          </cell>
          <cell r="B13060" t="str">
            <v>Danny Granger</v>
          </cell>
          <cell r="D13060" t="str">
            <v>IND</v>
          </cell>
          <cell r="F13060">
            <v>4</v>
          </cell>
          <cell r="G13060">
            <v>13058606</v>
          </cell>
          <cell r="H13060">
            <v>74</v>
          </cell>
        </row>
        <row r="13061">
          <cell r="A13061">
            <v>2013</v>
          </cell>
          <cell r="B13061" t="str">
            <v>David West</v>
          </cell>
          <cell r="D13061" t="str">
            <v>IND</v>
          </cell>
          <cell r="F13061">
            <v>20.100000000000001</v>
          </cell>
          <cell r="G13061">
            <v>10000000</v>
          </cell>
          <cell r="H13061">
            <v>2438.1999999999998</v>
          </cell>
        </row>
        <row r="13062">
          <cell r="A13062">
            <v>2013</v>
          </cell>
          <cell r="B13062" t="str">
            <v>George Hill</v>
          </cell>
          <cell r="D13062" t="str">
            <v>IND</v>
          </cell>
          <cell r="F13062">
            <v>16.600000000000001</v>
          </cell>
          <cell r="G13062">
            <v>8000000</v>
          </cell>
          <cell r="H13062">
            <v>2622</v>
          </cell>
        </row>
        <row r="13063">
          <cell r="A13063">
            <v>2013</v>
          </cell>
          <cell r="B13063" t="str">
            <v>Ian Mahinmi</v>
          </cell>
          <cell r="D13063" t="str">
            <v>IND</v>
          </cell>
          <cell r="F13063">
            <v>10.6</v>
          </cell>
          <cell r="G13063">
            <v>4000000</v>
          </cell>
          <cell r="H13063">
            <v>1320</v>
          </cell>
        </row>
        <row r="13064">
          <cell r="A13064">
            <v>2013</v>
          </cell>
          <cell r="B13064" t="str">
            <v>D.J. Augustin</v>
          </cell>
          <cell r="D13064" t="str">
            <v>IND</v>
          </cell>
          <cell r="F13064">
            <v>11</v>
          </cell>
          <cell r="G13064">
            <v>3500000</v>
          </cell>
          <cell r="H13064">
            <v>1223.6000000000001</v>
          </cell>
        </row>
        <row r="13065">
          <cell r="A13065">
            <v>2013</v>
          </cell>
          <cell r="B13065" t="str">
            <v>Gerald Green</v>
          </cell>
          <cell r="D13065" t="str">
            <v>IND</v>
          </cell>
          <cell r="F13065">
            <v>9.9</v>
          </cell>
          <cell r="G13065">
            <v>3500000</v>
          </cell>
          <cell r="H13065">
            <v>1080</v>
          </cell>
        </row>
        <row r="13066">
          <cell r="A13066">
            <v>2013</v>
          </cell>
          <cell r="B13066" t="str">
            <v>Tyler Hansbrough</v>
          </cell>
          <cell r="D13066" t="str">
            <v>IND</v>
          </cell>
          <cell r="F13066">
            <v>15.3</v>
          </cell>
          <cell r="G13066">
            <v>3055259</v>
          </cell>
          <cell r="H13066">
            <v>1368.8999999999999</v>
          </cell>
        </row>
        <row r="13067">
          <cell r="A13067">
            <v>2013</v>
          </cell>
          <cell r="B13067" t="str">
            <v>Paul George</v>
          </cell>
          <cell r="D13067" t="str">
            <v>IND</v>
          </cell>
          <cell r="F13067">
            <v>16.8</v>
          </cell>
          <cell r="G13067">
            <v>2574120</v>
          </cell>
          <cell r="H13067">
            <v>2970.4</v>
          </cell>
        </row>
        <row r="13068">
          <cell r="A13068">
            <v>2013</v>
          </cell>
          <cell r="B13068" t="str">
            <v>Miles Plumlee</v>
          </cell>
          <cell r="D13068" t="str">
            <v>IND</v>
          </cell>
          <cell r="F13068">
            <v>8.8000000000000007</v>
          </cell>
          <cell r="G13068">
            <v>1073280</v>
          </cell>
          <cell r="H13068">
            <v>54.6</v>
          </cell>
        </row>
        <row r="13069">
          <cell r="A13069">
            <v>2013</v>
          </cell>
          <cell r="B13069" t="str">
            <v>Lance Stephenson</v>
          </cell>
          <cell r="D13069" t="str">
            <v>IND</v>
          </cell>
          <cell r="F13069">
            <v>11.8</v>
          </cell>
          <cell r="G13069">
            <v>870000</v>
          </cell>
          <cell r="H13069">
            <v>2277.6</v>
          </cell>
        </row>
        <row r="13070">
          <cell r="A13070">
            <v>2013</v>
          </cell>
          <cell r="B13070" t="str">
            <v>Sam Young</v>
          </cell>
          <cell r="D13070" t="str">
            <v>IND</v>
          </cell>
          <cell r="F13070">
            <v>7.5</v>
          </cell>
          <cell r="G13070">
            <v>723716</v>
          </cell>
          <cell r="H13070">
            <v>694.4</v>
          </cell>
        </row>
        <row r="13071">
          <cell r="A13071">
            <v>2013</v>
          </cell>
          <cell r="B13071" t="str">
            <v>Orlando Johnson</v>
          </cell>
          <cell r="D13071" t="str">
            <v>IND</v>
          </cell>
          <cell r="F13071">
            <v>11.4</v>
          </cell>
          <cell r="G13071">
            <v>550000</v>
          </cell>
          <cell r="H13071">
            <v>617.1</v>
          </cell>
        </row>
        <row r="13072">
          <cell r="A13072">
            <v>2013</v>
          </cell>
          <cell r="B13072" t="str">
            <v>Ben Hansbrough</v>
          </cell>
          <cell r="D13072" t="str">
            <v>IND</v>
          </cell>
          <cell r="F13072">
            <v>7.2</v>
          </cell>
          <cell r="G13072">
            <v>473604</v>
          </cell>
          <cell r="H13072">
            <v>198.79999999999998</v>
          </cell>
        </row>
        <row r="13073">
          <cell r="A13073">
            <v>2013</v>
          </cell>
          <cell r="B13073" t="str">
            <v>Jeff Ayres</v>
          </cell>
          <cell r="D13073" t="str">
            <v>IND</v>
          </cell>
          <cell r="F13073">
            <v>14.5</v>
          </cell>
          <cell r="H13073">
            <v>370</v>
          </cell>
        </row>
        <row r="13074">
          <cell r="A13074">
            <v>2013</v>
          </cell>
          <cell r="B13074" t="str">
            <v>Chris Paul</v>
          </cell>
          <cell r="D13074" t="str">
            <v>LAC</v>
          </cell>
          <cell r="F13074">
            <v>26.4</v>
          </cell>
          <cell r="G13074">
            <v>17779458</v>
          </cell>
          <cell r="H13074">
            <v>2338</v>
          </cell>
        </row>
        <row r="13075">
          <cell r="A13075">
            <v>2013</v>
          </cell>
          <cell r="B13075" t="str">
            <v>DeAndre Jordan</v>
          </cell>
          <cell r="D13075" t="str">
            <v>LAC</v>
          </cell>
          <cell r="F13075">
            <v>17.2</v>
          </cell>
          <cell r="G13075">
            <v>10532977</v>
          </cell>
          <cell r="H13075">
            <v>2009</v>
          </cell>
        </row>
        <row r="13076">
          <cell r="A13076">
            <v>2013</v>
          </cell>
          <cell r="B13076" t="str">
            <v>Lamar Odom</v>
          </cell>
          <cell r="D13076" t="str">
            <v>LAC</v>
          </cell>
          <cell r="F13076">
            <v>10.9</v>
          </cell>
          <cell r="G13076">
            <v>8200000</v>
          </cell>
          <cell r="H13076">
            <v>1615.3999999999999</v>
          </cell>
        </row>
        <row r="13077">
          <cell r="A13077">
            <v>2013</v>
          </cell>
          <cell r="B13077" t="str">
            <v>Caron Butler</v>
          </cell>
          <cell r="D13077" t="str">
            <v>LAC</v>
          </cell>
          <cell r="F13077">
            <v>12.4</v>
          </cell>
          <cell r="G13077">
            <v>8000000</v>
          </cell>
          <cell r="H13077">
            <v>1879.8000000000002</v>
          </cell>
        </row>
        <row r="13078">
          <cell r="A13078">
            <v>2013</v>
          </cell>
          <cell r="B13078" t="str">
            <v>Blake Griffin</v>
          </cell>
          <cell r="D13078" t="str">
            <v>LAC</v>
          </cell>
          <cell r="F13078">
            <v>22.4</v>
          </cell>
          <cell r="G13078">
            <v>7226892</v>
          </cell>
          <cell r="H13078">
            <v>2600</v>
          </cell>
        </row>
        <row r="13079">
          <cell r="A13079">
            <v>2013</v>
          </cell>
          <cell r="B13079" t="str">
            <v>Jamal Crawford</v>
          </cell>
          <cell r="D13079" t="str">
            <v>LAC</v>
          </cell>
          <cell r="F13079">
            <v>16.8</v>
          </cell>
          <cell r="G13079">
            <v>5000000</v>
          </cell>
          <cell r="H13079">
            <v>2226.8000000000002</v>
          </cell>
        </row>
        <row r="13080">
          <cell r="A13080">
            <v>2013</v>
          </cell>
          <cell r="B13080" t="str">
            <v>Chauncey Billups</v>
          </cell>
          <cell r="D13080" t="str">
            <v>LAC</v>
          </cell>
          <cell r="F13080">
            <v>15</v>
          </cell>
          <cell r="G13080">
            <v>4000000</v>
          </cell>
          <cell r="H13080">
            <v>418</v>
          </cell>
        </row>
        <row r="13081">
          <cell r="A13081">
            <v>2013</v>
          </cell>
          <cell r="B13081" t="str">
            <v>Grant Hill</v>
          </cell>
          <cell r="D13081" t="str">
            <v>LAC</v>
          </cell>
          <cell r="F13081">
            <v>4.8</v>
          </cell>
          <cell r="G13081">
            <v>1975000</v>
          </cell>
          <cell r="H13081">
            <v>437.9</v>
          </cell>
        </row>
        <row r="13082">
          <cell r="A13082">
            <v>2013</v>
          </cell>
          <cell r="B13082" t="str">
            <v>Eric Bledsoe</v>
          </cell>
          <cell r="D13082" t="str">
            <v>LAC</v>
          </cell>
          <cell r="F13082">
            <v>17.5</v>
          </cell>
          <cell r="G13082">
            <v>1707720</v>
          </cell>
          <cell r="H13082">
            <v>1550.3999999999999</v>
          </cell>
        </row>
        <row r="13083">
          <cell r="A13083">
            <v>2013</v>
          </cell>
          <cell r="B13083" t="str">
            <v>Willie Green</v>
          </cell>
          <cell r="D13083" t="str">
            <v>LAC</v>
          </cell>
          <cell r="F13083">
            <v>11.8</v>
          </cell>
          <cell r="G13083">
            <v>1475106</v>
          </cell>
          <cell r="H13083">
            <v>1188</v>
          </cell>
        </row>
        <row r="13084">
          <cell r="A13084">
            <v>2013</v>
          </cell>
          <cell r="B13084" t="str">
            <v>Matt Barnes</v>
          </cell>
          <cell r="D13084" t="str">
            <v>LAC</v>
          </cell>
          <cell r="F13084">
            <v>15.5</v>
          </cell>
          <cell r="G13084">
            <v>1229255</v>
          </cell>
          <cell r="H13084">
            <v>2056</v>
          </cell>
        </row>
        <row r="13085">
          <cell r="A13085">
            <v>2013</v>
          </cell>
          <cell r="B13085" t="str">
            <v>Ronny Turiaf</v>
          </cell>
          <cell r="D13085" t="str">
            <v>LAC</v>
          </cell>
          <cell r="F13085">
            <v>9.4</v>
          </cell>
          <cell r="G13085">
            <v>1146337</v>
          </cell>
          <cell r="H13085">
            <v>702</v>
          </cell>
        </row>
        <row r="13086">
          <cell r="A13086">
            <v>2013</v>
          </cell>
          <cell r="B13086" t="str">
            <v>Ryan Hollins</v>
          </cell>
          <cell r="D13086" t="str">
            <v>LAC</v>
          </cell>
          <cell r="F13086">
            <v>11.3</v>
          </cell>
          <cell r="G13086">
            <v>1069509</v>
          </cell>
          <cell r="H13086">
            <v>666</v>
          </cell>
        </row>
        <row r="13087">
          <cell r="A13087">
            <v>2013</v>
          </cell>
          <cell r="B13087" t="str">
            <v>DaJuan Summers</v>
          </cell>
          <cell r="D13087" t="str">
            <v>LAC</v>
          </cell>
          <cell r="F13087">
            <v>4.3</v>
          </cell>
          <cell r="H13087">
            <v>7</v>
          </cell>
        </row>
        <row r="13088">
          <cell r="A13088">
            <v>2013</v>
          </cell>
          <cell r="B13088" t="str">
            <v>Kobe Bryant</v>
          </cell>
          <cell r="D13088" t="str">
            <v>LAL</v>
          </cell>
          <cell r="F13088">
            <v>23</v>
          </cell>
          <cell r="G13088">
            <v>27849149</v>
          </cell>
          <cell r="H13088">
            <v>3010.8</v>
          </cell>
        </row>
        <row r="13089">
          <cell r="A13089">
            <v>2013</v>
          </cell>
          <cell r="B13089" t="str">
            <v>Dwight Howard</v>
          </cell>
          <cell r="D13089" t="str">
            <v>LAL</v>
          </cell>
          <cell r="F13089">
            <v>19.399999999999999</v>
          </cell>
          <cell r="G13089">
            <v>19536360</v>
          </cell>
          <cell r="H13089">
            <v>2720.7999999999997</v>
          </cell>
        </row>
        <row r="13090">
          <cell r="A13090">
            <v>2013</v>
          </cell>
          <cell r="B13090" t="str">
            <v>Pau Gasol</v>
          </cell>
          <cell r="D13090" t="str">
            <v>LAL</v>
          </cell>
          <cell r="F13090">
            <v>16.7</v>
          </cell>
          <cell r="G13090">
            <v>19000000</v>
          </cell>
          <cell r="H13090">
            <v>1656.1999999999998</v>
          </cell>
        </row>
        <row r="13091">
          <cell r="A13091">
            <v>2013</v>
          </cell>
          <cell r="B13091" t="str">
            <v>Steve Nash</v>
          </cell>
          <cell r="D13091" t="str">
            <v>LAL</v>
          </cell>
          <cell r="F13091">
            <v>16</v>
          </cell>
          <cell r="G13091">
            <v>8900000</v>
          </cell>
          <cell r="H13091">
            <v>1625</v>
          </cell>
        </row>
        <row r="13092">
          <cell r="A13092">
            <v>2013</v>
          </cell>
          <cell r="B13092" t="str">
            <v>Steve Blake</v>
          </cell>
          <cell r="D13092" t="str">
            <v>LAL</v>
          </cell>
          <cell r="F13092">
            <v>11.7</v>
          </cell>
          <cell r="G13092">
            <v>4000000</v>
          </cell>
          <cell r="H13092">
            <v>1174.5</v>
          </cell>
        </row>
        <row r="13093">
          <cell r="A13093">
            <v>2013</v>
          </cell>
          <cell r="B13093" t="str">
            <v>Jordan Hill</v>
          </cell>
          <cell r="D13093" t="str">
            <v>LAL</v>
          </cell>
          <cell r="F13093">
            <v>18.5</v>
          </cell>
          <cell r="G13093">
            <v>3632527</v>
          </cell>
          <cell r="H13093">
            <v>458.20000000000005</v>
          </cell>
        </row>
        <row r="13094">
          <cell r="A13094">
            <v>2013</v>
          </cell>
          <cell r="B13094" t="str">
            <v>Chris Duhon</v>
          </cell>
          <cell r="D13094" t="str">
            <v>LAL</v>
          </cell>
          <cell r="F13094">
            <v>8</v>
          </cell>
          <cell r="G13094">
            <v>3500000</v>
          </cell>
          <cell r="H13094">
            <v>818.80000000000007</v>
          </cell>
        </row>
        <row r="13095">
          <cell r="A13095">
            <v>2013</v>
          </cell>
          <cell r="B13095" t="str">
            <v>Jodie Meeks</v>
          </cell>
          <cell r="D13095" t="str">
            <v>LAL</v>
          </cell>
          <cell r="F13095">
            <v>11.4</v>
          </cell>
          <cell r="G13095">
            <v>1500000</v>
          </cell>
          <cell r="H13095">
            <v>1661.4</v>
          </cell>
        </row>
        <row r="13096">
          <cell r="A13096">
            <v>2013</v>
          </cell>
          <cell r="B13096" t="str">
            <v>Antawn Jamison</v>
          </cell>
          <cell r="D13096" t="str">
            <v>LAL</v>
          </cell>
          <cell r="F13096">
            <v>15.3</v>
          </cell>
          <cell r="G13096">
            <v>1352181</v>
          </cell>
          <cell r="H13096">
            <v>1634</v>
          </cell>
        </row>
        <row r="13097">
          <cell r="A13097">
            <v>2013</v>
          </cell>
          <cell r="B13097" t="str">
            <v>Earl Clark</v>
          </cell>
          <cell r="D13097" t="str">
            <v>LAL</v>
          </cell>
          <cell r="F13097">
            <v>12.4</v>
          </cell>
          <cell r="G13097">
            <v>1240000</v>
          </cell>
          <cell r="H13097">
            <v>1362.9</v>
          </cell>
        </row>
        <row r="13098">
          <cell r="A13098">
            <v>2013</v>
          </cell>
          <cell r="B13098" t="str">
            <v>Devin Ebanks</v>
          </cell>
          <cell r="D13098" t="str">
            <v>LAL</v>
          </cell>
          <cell r="F13098">
            <v>6.3</v>
          </cell>
          <cell r="G13098">
            <v>1054389</v>
          </cell>
          <cell r="H13098">
            <v>197.6</v>
          </cell>
        </row>
        <row r="13099">
          <cell r="A13099">
            <v>2013</v>
          </cell>
          <cell r="B13099" t="str">
            <v>Darius Morris</v>
          </cell>
          <cell r="D13099" t="str">
            <v>LAL</v>
          </cell>
          <cell r="F13099">
            <v>8.1</v>
          </cell>
          <cell r="G13099">
            <v>962195</v>
          </cell>
          <cell r="H13099">
            <v>681.59999999999991</v>
          </cell>
        </row>
        <row r="13100">
          <cell r="A13100">
            <v>2013</v>
          </cell>
          <cell r="B13100" t="str">
            <v>Robert Sacre</v>
          </cell>
          <cell r="D13100" t="str">
            <v>LAL</v>
          </cell>
          <cell r="F13100">
            <v>3.4</v>
          </cell>
          <cell r="G13100">
            <v>473604</v>
          </cell>
          <cell r="H13100">
            <v>201.6</v>
          </cell>
        </row>
        <row r="13101">
          <cell r="A13101">
            <v>2013</v>
          </cell>
          <cell r="B13101" t="str">
            <v>Metta World</v>
          </cell>
          <cell r="D13101" t="str">
            <v>LAL</v>
          </cell>
          <cell r="F13101">
            <v>12.5</v>
          </cell>
          <cell r="H13101">
            <v>2527.5</v>
          </cell>
        </row>
        <row r="13102">
          <cell r="A13102">
            <v>2013</v>
          </cell>
          <cell r="B13102" t="str">
            <v>Zach Randolph</v>
          </cell>
          <cell r="D13102" t="str">
            <v>MEM</v>
          </cell>
          <cell r="F13102">
            <v>17.899999999999999</v>
          </cell>
          <cell r="G13102">
            <v>16500000</v>
          </cell>
          <cell r="H13102">
            <v>2606.7999999999997</v>
          </cell>
        </row>
        <row r="13103">
          <cell r="A13103">
            <v>2013</v>
          </cell>
          <cell r="B13103" t="str">
            <v>Marc Gasol</v>
          </cell>
          <cell r="D13103" t="str">
            <v>MEM</v>
          </cell>
          <cell r="F13103">
            <v>19.5</v>
          </cell>
          <cell r="G13103">
            <v>13891359</v>
          </cell>
          <cell r="H13103">
            <v>2800</v>
          </cell>
        </row>
        <row r="13104">
          <cell r="A13104">
            <v>2013</v>
          </cell>
          <cell r="B13104" t="str">
            <v>Mike Conley</v>
          </cell>
          <cell r="D13104" t="str">
            <v>MEM</v>
          </cell>
          <cell r="F13104">
            <v>18.3</v>
          </cell>
          <cell r="G13104">
            <v>7305786</v>
          </cell>
          <cell r="H13104">
            <v>2760</v>
          </cell>
        </row>
        <row r="13105">
          <cell r="A13105">
            <v>2013</v>
          </cell>
          <cell r="B13105" t="str">
            <v>Tony Allen</v>
          </cell>
          <cell r="D13105" t="str">
            <v>MEM</v>
          </cell>
          <cell r="F13105">
            <v>13.2</v>
          </cell>
          <cell r="G13105">
            <v>3300000</v>
          </cell>
          <cell r="H13105">
            <v>2109.2999999999997</v>
          </cell>
        </row>
        <row r="13106">
          <cell r="A13106">
            <v>2013</v>
          </cell>
          <cell r="B13106" t="str">
            <v>Darrell Arthur</v>
          </cell>
          <cell r="D13106" t="str">
            <v>MEM</v>
          </cell>
          <cell r="F13106">
            <v>11.8</v>
          </cell>
          <cell r="G13106">
            <v>3006217</v>
          </cell>
          <cell r="H13106">
            <v>967.59999999999991</v>
          </cell>
        </row>
        <row r="13107">
          <cell r="A13107">
            <v>2013</v>
          </cell>
          <cell r="B13107" t="str">
            <v>Jerryd Bayless</v>
          </cell>
          <cell r="D13107" t="str">
            <v>MEM</v>
          </cell>
          <cell r="F13107">
            <v>13.5</v>
          </cell>
          <cell r="G13107">
            <v>3000000</v>
          </cell>
          <cell r="H13107">
            <v>1768</v>
          </cell>
        </row>
        <row r="13108">
          <cell r="A13108">
            <v>2013</v>
          </cell>
          <cell r="B13108" t="str">
            <v>Quincy Pondexter</v>
          </cell>
          <cell r="D13108" t="str">
            <v>MEM</v>
          </cell>
          <cell r="F13108">
            <v>11</v>
          </cell>
          <cell r="G13108">
            <v>1234320</v>
          </cell>
          <cell r="H13108">
            <v>1244.9000000000001</v>
          </cell>
        </row>
        <row r="13109">
          <cell r="A13109">
            <v>2013</v>
          </cell>
          <cell r="B13109" t="str">
            <v>Tony Wroten</v>
          </cell>
          <cell r="D13109" t="str">
            <v>MEM</v>
          </cell>
          <cell r="F13109">
            <v>9.3000000000000007</v>
          </cell>
          <cell r="G13109">
            <v>1110120</v>
          </cell>
          <cell r="H13109">
            <v>273</v>
          </cell>
        </row>
        <row r="13110">
          <cell r="A13110">
            <v>2013</v>
          </cell>
          <cell r="B13110" t="str">
            <v>Josh Selby</v>
          </cell>
          <cell r="D13110" t="str">
            <v>MEM</v>
          </cell>
          <cell r="F13110">
            <v>0.1</v>
          </cell>
          <cell r="G13110">
            <v>762195</v>
          </cell>
          <cell r="H13110">
            <v>59</v>
          </cell>
        </row>
        <row r="13111">
          <cell r="A13111">
            <v>2013</v>
          </cell>
          <cell r="B13111" t="str">
            <v>Keyon Dooling</v>
          </cell>
          <cell r="D13111" t="str">
            <v>MEM</v>
          </cell>
          <cell r="F13111">
            <v>11.2</v>
          </cell>
          <cell r="H13111">
            <v>81.899999999999991</v>
          </cell>
        </row>
        <row r="13112">
          <cell r="A13112">
            <v>2013</v>
          </cell>
          <cell r="B13112" t="str">
            <v>LeBron James</v>
          </cell>
          <cell r="D13112" t="str">
            <v>MIA</v>
          </cell>
          <cell r="F13112">
            <v>31.6</v>
          </cell>
          <cell r="G13112">
            <v>17545000</v>
          </cell>
          <cell r="H13112">
            <v>2880.4</v>
          </cell>
        </row>
        <row r="13113">
          <cell r="A13113">
            <v>2013</v>
          </cell>
          <cell r="B13113" t="str">
            <v>Chris Bosh</v>
          </cell>
          <cell r="D13113" t="str">
            <v>MIA</v>
          </cell>
          <cell r="F13113">
            <v>20</v>
          </cell>
          <cell r="G13113">
            <v>17545000</v>
          </cell>
          <cell r="H13113">
            <v>2456.8000000000002</v>
          </cell>
        </row>
        <row r="13114">
          <cell r="A13114">
            <v>2013</v>
          </cell>
          <cell r="B13114" t="str">
            <v>Dwyane Wade</v>
          </cell>
          <cell r="D13114" t="str">
            <v>MIA</v>
          </cell>
          <cell r="F13114">
            <v>24</v>
          </cell>
          <cell r="G13114">
            <v>17182000</v>
          </cell>
          <cell r="H13114">
            <v>2394.3000000000002</v>
          </cell>
        </row>
        <row r="13115">
          <cell r="A13115">
            <v>2013</v>
          </cell>
          <cell r="B13115" t="str">
            <v>Rashard Lewis</v>
          </cell>
          <cell r="D13115" t="str">
            <v>MIA</v>
          </cell>
          <cell r="F13115">
            <v>11.1</v>
          </cell>
          <cell r="G13115">
            <v>13700000</v>
          </cell>
          <cell r="H13115">
            <v>792</v>
          </cell>
        </row>
        <row r="13116">
          <cell r="A13116">
            <v>2013</v>
          </cell>
          <cell r="B13116" t="str">
            <v>Mike Miller</v>
          </cell>
          <cell r="D13116" t="str">
            <v>MIA</v>
          </cell>
          <cell r="F13116">
            <v>13.5</v>
          </cell>
          <cell r="G13116">
            <v>5800000</v>
          </cell>
          <cell r="H13116">
            <v>902.7</v>
          </cell>
        </row>
        <row r="13117">
          <cell r="A13117">
            <v>2013</v>
          </cell>
          <cell r="B13117" t="str">
            <v>Chris Andersen</v>
          </cell>
          <cell r="D13117" t="str">
            <v>MIA</v>
          </cell>
          <cell r="F13117">
            <v>17.399999999999999</v>
          </cell>
          <cell r="G13117">
            <v>4526000</v>
          </cell>
          <cell r="H13117">
            <v>625.80000000000007</v>
          </cell>
        </row>
        <row r="13118">
          <cell r="A13118">
            <v>2013</v>
          </cell>
          <cell r="B13118" t="str">
            <v>Udonis Haslem</v>
          </cell>
          <cell r="D13118" t="str">
            <v>MIA</v>
          </cell>
          <cell r="F13118">
            <v>9.9</v>
          </cell>
          <cell r="G13118">
            <v>4060000</v>
          </cell>
          <cell r="H13118">
            <v>1417.5</v>
          </cell>
        </row>
        <row r="13119">
          <cell r="A13119">
            <v>2013</v>
          </cell>
          <cell r="B13119" t="str">
            <v>Mario Chalmers</v>
          </cell>
          <cell r="D13119" t="str">
            <v>MIA</v>
          </cell>
          <cell r="F13119">
            <v>13.3</v>
          </cell>
          <cell r="G13119">
            <v>4000000</v>
          </cell>
          <cell r="H13119">
            <v>2071.2999999999997</v>
          </cell>
        </row>
        <row r="13120">
          <cell r="A13120">
            <v>2013</v>
          </cell>
          <cell r="B13120" t="str">
            <v>Joel Anthony</v>
          </cell>
          <cell r="D13120" t="str">
            <v>MIA</v>
          </cell>
          <cell r="F13120">
            <v>10.4</v>
          </cell>
          <cell r="G13120">
            <v>3750000</v>
          </cell>
          <cell r="H13120">
            <v>564.19999999999993</v>
          </cell>
        </row>
        <row r="13121">
          <cell r="A13121">
            <v>2013</v>
          </cell>
          <cell r="B13121" t="str">
            <v>Shane Battier</v>
          </cell>
          <cell r="D13121" t="str">
            <v>MIA</v>
          </cell>
          <cell r="F13121">
            <v>10.7</v>
          </cell>
          <cell r="G13121">
            <v>3135000</v>
          </cell>
          <cell r="H13121">
            <v>1785.6000000000001</v>
          </cell>
        </row>
        <row r="13122">
          <cell r="A13122">
            <v>2013</v>
          </cell>
          <cell r="B13122" t="str">
            <v>Ray Allen</v>
          </cell>
          <cell r="D13122" t="str">
            <v>MIA</v>
          </cell>
          <cell r="F13122">
            <v>14.7</v>
          </cell>
          <cell r="G13122">
            <v>3090000</v>
          </cell>
          <cell r="H13122">
            <v>2038.2</v>
          </cell>
        </row>
        <row r="13123">
          <cell r="A13123">
            <v>2013</v>
          </cell>
          <cell r="B13123" t="str">
            <v>James Jones</v>
          </cell>
          <cell r="D13123" t="str">
            <v>MIA</v>
          </cell>
          <cell r="F13123">
            <v>8.1</v>
          </cell>
          <cell r="G13123">
            <v>1500000</v>
          </cell>
          <cell r="H13123">
            <v>220.4</v>
          </cell>
        </row>
        <row r="13124">
          <cell r="A13124">
            <v>2013</v>
          </cell>
          <cell r="B13124" t="str">
            <v>Norris Cole</v>
          </cell>
          <cell r="D13124" t="str">
            <v>MIA</v>
          </cell>
          <cell r="F13124">
            <v>7.9</v>
          </cell>
          <cell r="G13124">
            <v>1082520</v>
          </cell>
          <cell r="H13124">
            <v>1592</v>
          </cell>
        </row>
        <row r="13125">
          <cell r="A13125">
            <v>2013</v>
          </cell>
          <cell r="B13125" t="str">
            <v>Josh Harrellson</v>
          </cell>
          <cell r="D13125" t="str">
            <v>MIA</v>
          </cell>
          <cell r="F13125">
            <v>8.5</v>
          </cell>
          <cell r="G13125">
            <v>354197</v>
          </cell>
          <cell r="H13125">
            <v>31.200000000000003</v>
          </cell>
        </row>
        <row r="13126">
          <cell r="A13126">
            <v>2013</v>
          </cell>
          <cell r="B13126" t="str">
            <v>Terrel Harris</v>
          </cell>
          <cell r="D13126" t="str">
            <v>MIA</v>
          </cell>
          <cell r="F13126">
            <v>7.2</v>
          </cell>
          <cell r="G13126">
            <v>186656</v>
          </cell>
          <cell r="H13126">
            <v>28.699999999999996</v>
          </cell>
        </row>
        <row r="13127">
          <cell r="A13127">
            <v>2013</v>
          </cell>
          <cell r="B13127" t="str">
            <v>Juwan Howard</v>
          </cell>
          <cell r="D13127" t="str">
            <v>MIA</v>
          </cell>
          <cell r="F13127">
            <v>9.9</v>
          </cell>
          <cell r="H13127">
            <v>51.1</v>
          </cell>
        </row>
        <row r="13128">
          <cell r="A13128">
            <v>2013</v>
          </cell>
          <cell r="B13128" t="str">
            <v>Monta Ellis</v>
          </cell>
          <cell r="D13128" t="str">
            <v>MIL</v>
          </cell>
          <cell r="F13128">
            <v>16.2</v>
          </cell>
          <cell r="G13128">
            <v>11000000</v>
          </cell>
          <cell r="H13128">
            <v>3075</v>
          </cell>
        </row>
        <row r="13129">
          <cell r="A13129">
            <v>2013</v>
          </cell>
          <cell r="B13129" t="str">
            <v>Ersan Ilyasova</v>
          </cell>
          <cell r="D13129" t="str">
            <v>MIL</v>
          </cell>
          <cell r="F13129">
            <v>18.3</v>
          </cell>
          <cell r="G13129">
            <v>7900000</v>
          </cell>
          <cell r="H13129">
            <v>2014.8000000000002</v>
          </cell>
        </row>
        <row r="13130">
          <cell r="A13130">
            <v>2013</v>
          </cell>
          <cell r="B13130" t="str">
            <v>Samuel Dalembert</v>
          </cell>
          <cell r="D13130" t="str">
            <v>MIL</v>
          </cell>
          <cell r="F13130">
            <v>18.600000000000001</v>
          </cell>
          <cell r="G13130">
            <v>6698565</v>
          </cell>
          <cell r="H13130">
            <v>766.1</v>
          </cell>
        </row>
        <row r="13131">
          <cell r="A13131">
            <v>2013</v>
          </cell>
          <cell r="B13131" t="str">
            <v>Drew Gooden</v>
          </cell>
          <cell r="D13131" t="str">
            <v>MIL</v>
          </cell>
          <cell r="F13131">
            <v>7.7</v>
          </cell>
          <cell r="G13131">
            <v>6687400</v>
          </cell>
          <cell r="H13131">
            <v>150.4</v>
          </cell>
        </row>
        <row r="13132">
          <cell r="A13132">
            <v>2013</v>
          </cell>
          <cell r="B13132" t="str">
            <v>Mike Dunleavy</v>
          </cell>
          <cell r="D13132" t="str">
            <v>MIL</v>
          </cell>
          <cell r="F13132">
            <v>13.6</v>
          </cell>
          <cell r="G13132">
            <v>3750000</v>
          </cell>
          <cell r="H13132">
            <v>1942.5</v>
          </cell>
        </row>
        <row r="13133">
          <cell r="A13133">
            <v>2013</v>
          </cell>
          <cell r="B13133" t="str">
            <v>Ekpe Udoh</v>
          </cell>
          <cell r="D13133" t="str">
            <v>MIL</v>
          </cell>
          <cell r="F13133">
            <v>12</v>
          </cell>
          <cell r="G13133">
            <v>3524880</v>
          </cell>
          <cell r="H13133">
            <v>1314.8</v>
          </cell>
        </row>
        <row r="13134">
          <cell r="A13134">
            <v>2013</v>
          </cell>
          <cell r="B13134" t="str">
            <v>Brandon Jennings</v>
          </cell>
          <cell r="D13134" t="str">
            <v>MIL</v>
          </cell>
          <cell r="F13134">
            <v>16.100000000000001</v>
          </cell>
          <cell r="G13134">
            <v>3179493</v>
          </cell>
          <cell r="H13134">
            <v>2896</v>
          </cell>
        </row>
        <row r="13135">
          <cell r="A13135">
            <v>2013</v>
          </cell>
          <cell r="B13135" t="str">
            <v>Larry Sanders</v>
          </cell>
          <cell r="D13135" t="str">
            <v>MIL</v>
          </cell>
          <cell r="F13135">
            <v>18.7</v>
          </cell>
          <cell r="G13135">
            <v>1991760</v>
          </cell>
          <cell r="H13135">
            <v>1938.3</v>
          </cell>
        </row>
        <row r="13136">
          <cell r="A13136">
            <v>2013</v>
          </cell>
          <cell r="B13136" t="str">
            <v>John Henson</v>
          </cell>
          <cell r="D13136" t="str">
            <v>MIL</v>
          </cell>
          <cell r="F13136">
            <v>18.2</v>
          </cell>
          <cell r="G13136">
            <v>1823280</v>
          </cell>
          <cell r="H13136">
            <v>825.3</v>
          </cell>
        </row>
        <row r="13137">
          <cell r="A13137">
            <v>2013</v>
          </cell>
          <cell r="B13137" t="str">
            <v>Joel Przybilla</v>
          </cell>
          <cell r="D13137" t="str">
            <v>MIL</v>
          </cell>
          <cell r="F13137">
            <v>3.3</v>
          </cell>
          <cell r="G13137">
            <v>1352181</v>
          </cell>
          <cell r="H13137">
            <v>68.400000000000006</v>
          </cell>
        </row>
        <row r="13138">
          <cell r="A13138">
            <v>2013</v>
          </cell>
          <cell r="B13138" t="str">
            <v>Marquis Daniels</v>
          </cell>
          <cell r="D13138" t="str">
            <v>MIL</v>
          </cell>
          <cell r="F13138">
            <v>9.1999999999999993</v>
          </cell>
          <cell r="G13138">
            <v>1229255</v>
          </cell>
          <cell r="H13138">
            <v>1085.5999999999999</v>
          </cell>
        </row>
        <row r="13139">
          <cell r="A13139">
            <v>2013</v>
          </cell>
          <cell r="B13139" t="str">
            <v>Luc Mbah</v>
          </cell>
          <cell r="D13139" t="str">
            <v>MIL</v>
          </cell>
          <cell r="F13139">
            <v>9.1</v>
          </cell>
          <cell r="H13139">
            <v>1328.1999999999998</v>
          </cell>
        </row>
        <row r="13140">
          <cell r="A13140">
            <v>2013</v>
          </cell>
          <cell r="B13140" t="str">
            <v>Brandon Roy</v>
          </cell>
          <cell r="D13140" t="str">
            <v>MIN</v>
          </cell>
          <cell r="F13140">
            <v>8.3000000000000007</v>
          </cell>
          <cell r="G13140">
            <v>16359805</v>
          </cell>
          <cell r="H13140">
            <v>122</v>
          </cell>
        </row>
        <row r="13141">
          <cell r="A13141">
            <v>2013</v>
          </cell>
          <cell r="B13141" t="str">
            <v>Kevin Love</v>
          </cell>
          <cell r="D13141" t="str">
            <v>MIN</v>
          </cell>
          <cell r="F13141">
            <v>17.899999999999999</v>
          </cell>
          <cell r="G13141">
            <v>13668750</v>
          </cell>
          <cell r="H13141">
            <v>617.4</v>
          </cell>
        </row>
        <row r="13142">
          <cell r="A13142">
            <v>2013</v>
          </cell>
          <cell r="B13142" t="str">
            <v>Andrei Kirilenko</v>
          </cell>
          <cell r="D13142" t="str">
            <v>MIN</v>
          </cell>
          <cell r="F13142">
            <v>17.600000000000001</v>
          </cell>
          <cell r="G13142">
            <v>9779349</v>
          </cell>
          <cell r="H13142">
            <v>2035.2</v>
          </cell>
        </row>
        <row r="13143">
          <cell r="A13143">
            <v>2013</v>
          </cell>
          <cell r="B13143" t="str">
            <v>Derrick Williams</v>
          </cell>
          <cell r="D13143" t="str">
            <v>MIN</v>
          </cell>
          <cell r="F13143">
            <v>14.5</v>
          </cell>
          <cell r="G13143">
            <v>4947840</v>
          </cell>
          <cell r="H13143">
            <v>1918.8000000000002</v>
          </cell>
        </row>
        <row r="13144">
          <cell r="A13144">
            <v>2013</v>
          </cell>
          <cell r="B13144" t="str">
            <v>Nikola Pekovic</v>
          </cell>
          <cell r="D13144" t="str">
            <v>MIN</v>
          </cell>
          <cell r="F13144">
            <v>20.2</v>
          </cell>
          <cell r="G13144">
            <v>4837200</v>
          </cell>
          <cell r="H13144">
            <v>1959.2</v>
          </cell>
        </row>
        <row r="13145">
          <cell r="A13145">
            <v>2013</v>
          </cell>
          <cell r="B13145" t="str">
            <v>Luke Ridnour</v>
          </cell>
          <cell r="D13145" t="str">
            <v>MIN</v>
          </cell>
          <cell r="F13145">
            <v>13</v>
          </cell>
          <cell r="G13145">
            <v>4000000</v>
          </cell>
          <cell r="H13145">
            <v>2476.4</v>
          </cell>
        </row>
        <row r="13146">
          <cell r="A13146">
            <v>2013</v>
          </cell>
          <cell r="B13146" t="str">
            <v>Ricky Rubio</v>
          </cell>
          <cell r="D13146" t="str">
            <v>MIN</v>
          </cell>
          <cell r="F13146">
            <v>16.2</v>
          </cell>
          <cell r="G13146">
            <v>3741120</v>
          </cell>
          <cell r="H13146">
            <v>1692.8999999999999</v>
          </cell>
        </row>
        <row r="13147">
          <cell r="A13147">
            <v>2013</v>
          </cell>
          <cell r="B13147" t="str">
            <v>Alexey Shved</v>
          </cell>
          <cell r="D13147" t="str">
            <v>MIN</v>
          </cell>
          <cell r="F13147">
            <v>11</v>
          </cell>
          <cell r="G13147">
            <v>2934610</v>
          </cell>
          <cell r="H13147">
            <v>1840.3</v>
          </cell>
        </row>
        <row r="13148">
          <cell r="A13148">
            <v>2013</v>
          </cell>
          <cell r="B13148" t="str">
            <v>Greg Stiemsma</v>
          </cell>
          <cell r="D13148" t="str">
            <v>MIN</v>
          </cell>
          <cell r="F13148">
            <v>10.5</v>
          </cell>
          <cell r="G13148">
            <v>2575000</v>
          </cell>
          <cell r="H13148">
            <v>1208.4000000000001</v>
          </cell>
        </row>
        <row r="13149">
          <cell r="A13149">
            <v>2013</v>
          </cell>
          <cell r="B13149" t="str">
            <v>Dante Cunningham</v>
          </cell>
          <cell r="D13149" t="str">
            <v>MIN</v>
          </cell>
          <cell r="F13149">
            <v>13.3</v>
          </cell>
          <cell r="G13149">
            <v>2090000</v>
          </cell>
          <cell r="H13149">
            <v>2008</v>
          </cell>
        </row>
        <row r="13150">
          <cell r="A13150">
            <v>2013</v>
          </cell>
          <cell r="B13150" t="str">
            <v>Josh Howard</v>
          </cell>
          <cell r="D13150" t="str">
            <v>MIN</v>
          </cell>
          <cell r="F13150">
            <v>9.5</v>
          </cell>
          <cell r="G13150">
            <v>1229255</v>
          </cell>
          <cell r="H13150">
            <v>206.8</v>
          </cell>
        </row>
        <row r="13151">
          <cell r="A13151">
            <v>2013</v>
          </cell>
          <cell r="B13151" t="str">
            <v>Chase Budinger</v>
          </cell>
          <cell r="D13151" t="str">
            <v>MIN</v>
          </cell>
          <cell r="F13151">
            <v>12.6</v>
          </cell>
          <cell r="G13151">
            <v>885120</v>
          </cell>
          <cell r="H13151">
            <v>508.3</v>
          </cell>
        </row>
        <row r="13152">
          <cell r="A13152">
            <v>2013</v>
          </cell>
          <cell r="B13152" t="str">
            <v>Malcolm Lee</v>
          </cell>
          <cell r="D13152" t="str">
            <v>MIN</v>
          </cell>
          <cell r="F13152">
            <v>9.8000000000000007</v>
          </cell>
          <cell r="G13152">
            <v>762195</v>
          </cell>
          <cell r="H13152">
            <v>289.60000000000002</v>
          </cell>
        </row>
        <row r="13153">
          <cell r="A13153">
            <v>2013</v>
          </cell>
          <cell r="B13153" t="str">
            <v>Mickael Gelabale</v>
          </cell>
          <cell r="D13153" t="str">
            <v>MIN</v>
          </cell>
          <cell r="F13153">
            <v>11.8</v>
          </cell>
          <cell r="G13153">
            <v>447298</v>
          </cell>
          <cell r="H13153">
            <v>644.4</v>
          </cell>
        </row>
        <row r="13154">
          <cell r="A13154">
            <v>2013</v>
          </cell>
          <cell r="B13154" t="str">
            <v>Chris Johnson</v>
          </cell>
          <cell r="D13154" t="str">
            <v>MIN</v>
          </cell>
          <cell r="F13154">
            <v>18.399999999999999</v>
          </cell>
          <cell r="G13154">
            <v>447298</v>
          </cell>
          <cell r="H13154">
            <v>285</v>
          </cell>
        </row>
        <row r="13155">
          <cell r="A13155">
            <v>2013</v>
          </cell>
          <cell r="B13155" t="str">
            <v>Lazar Hayward</v>
          </cell>
          <cell r="D13155" t="str">
            <v>MIN</v>
          </cell>
          <cell r="F13155">
            <v>11.2</v>
          </cell>
          <cell r="G13155">
            <v>80413</v>
          </cell>
          <cell r="H13155">
            <v>31.2</v>
          </cell>
        </row>
        <row r="13156">
          <cell r="A13156">
            <v>2013</v>
          </cell>
          <cell r="B13156" t="str">
            <v>J.J. Barea</v>
          </cell>
          <cell r="D13156" t="str">
            <v>MIN</v>
          </cell>
          <cell r="F13156">
            <v>14.1</v>
          </cell>
          <cell r="H13156">
            <v>1709.4</v>
          </cell>
        </row>
        <row r="13157">
          <cell r="A13157">
            <v>2013</v>
          </cell>
          <cell r="B13157" t="str">
            <v>Eric Gordon</v>
          </cell>
          <cell r="D13157" t="str">
            <v>NOH</v>
          </cell>
          <cell r="F13157">
            <v>15.4</v>
          </cell>
          <cell r="G13157">
            <v>13668750</v>
          </cell>
          <cell r="H13157">
            <v>1264.2</v>
          </cell>
        </row>
        <row r="13158">
          <cell r="A13158">
            <v>2013</v>
          </cell>
          <cell r="B13158" t="str">
            <v>Ryan Anderson</v>
          </cell>
          <cell r="D13158" t="str">
            <v>NOH</v>
          </cell>
          <cell r="F13158">
            <v>18.100000000000001</v>
          </cell>
          <cell r="G13158">
            <v>8700000</v>
          </cell>
          <cell r="H13158">
            <v>2502.9</v>
          </cell>
        </row>
        <row r="13159">
          <cell r="A13159">
            <v>2013</v>
          </cell>
          <cell r="B13159" t="str">
            <v>Anthony Davis</v>
          </cell>
          <cell r="D13159" t="str">
            <v>NOH</v>
          </cell>
          <cell r="F13159">
            <v>21.7</v>
          </cell>
          <cell r="G13159">
            <v>5144280</v>
          </cell>
          <cell r="H13159">
            <v>1843.2</v>
          </cell>
        </row>
        <row r="13160">
          <cell r="A13160">
            <v>2013</v>
          </cell>
          <cell r="B13160" t="str">
            <v>Robin Lopez</v>
          </cell>
          <cell r="D13160" t="str">
            <v>NOH</v>
          </cell>
          <cell r="F13160">
            <v>18.899999999999999</v>
          </cell>
          <cell r="G13160">
            <v>4899293</v>
          </cell>
          <cell r="H13160">
            <v>2132</v>
          </cell>
        </row>
        <row r="13161">
          <cell r="A13161">
            <v>2013</v>
          </cell>
          <cell r="B13161" t="str">
            <v>Al-Farouq Aminu</v>
          </cell>
          <cell r="D13161" t="str">
            <v>NOH</v>
          </cell>
          <cell r="F13161">
            <v>13.7</v>
          </cell>
          <cell r="G13161">
            <v>2947800</v>
          </cell>
          <cell r="H13161">
            <v>2067.1999999999998</v>
          </cell>
        </row>
        <row r="13162">
          <cell r="A13162">
            <v>2013</v>
          </cell>
          <cell r="B13162" t="str">
            <v>Jason Smith</v>
          </cell>
          <cell r="D13162" t="str">
            <v>NOH</v>
          </cell>
          <cell r="F13162">
            <v>16.8</v>
          </cell>
          <cell r="G13162">
            <v>2500000</v>
          </cell>
          <cell r="H13162">
            <v>877.19999999999993</v>
          </cell>
        </row>
        <row r="13163">
          <cell r="A13163">
            <v>2013</v>
          </cell>
          <cell r="B13163" t="str">
            <v>Xavier Henry</v>
          </cell>
          <cell r="D13163" t="str">
            <v>NOH</v>
          </cell>
          <cell r="F13163">
            <v>7.6</v>
          </cell>
          <cell r="G13163">
            <v>2323200</v>
          </cell>
          <cell r="H13163">
            <v>625</v>
          </cell>
        </row>
        <row r="13164">
          <cell r="A13164">
            <v>2013</v>
          </cell>
          <cell r="B13164" t="str">
            <v>Austin Rivers</v>
          </cell>
          <cell r="D13164" t="str">
            <v>NOH</v>
          </cell>
          <cell r="F13164">
            <v>5.9</v>
          </cell>
          <cell r="G13164">
            <v>2238360</v>
          </cell>
          <cell r="H13164">
            <v>1415.2</v>
          </cell>
        </row>
        <row r="13165">
          <cell r="A13165">
            <v>2013</v>
          </cell>
          <cell r="B13165" t="str">
            <v>Roger Mason</v>
          </cell>
          <cell r="D13165" t="str">
            <v>NOH</v>
          </cell>
          <cell r="F13165">
            <v>10</v>
          </cell>
          <cell r="G13165">
            <v>1223116</v>
          </cell>
          <cell r="H13165">
            <v>1221.3</v>
          </cell>
        </row>
        <row r="13166">
          <cell r="A13166">
            <v>2013</v>
          </cell>
          <cell r="B13166" t="str">
            <v>Greivis Vasquez</v>
          </cell>
          <cell r="D13166" t="str">
            <v>NOH</v>
          </cell>
          <cell r="F13166">
            <v>16.3</v>
          </cell>
          <cell r="G13166">
            <v>1191240</v>
          </cell>
          <cell r="H13166">
            <v>2683.2</v>
          </cell>
        </row>
        <row r="13167">
          <cell r="A13167">
            <v>2013</v>
          </cell>
          <cell r="B13167" t="str">
            <v>Lance Thomas</v>
          </cell>
          <cell r="D13167" t="str">
            <v>NOH</v>
          </cell>
          <cell r="F13167">
            <v>10.1</v>
          </cell>
          <cell r="G13167">
            <v>762195</v>
          </cell>
          <cell r="H13167">
            <v>643.1</v>
          </cell>
        </row>
        <row r="13168">
          <cell r="A13168">
            <v>2013</v>
          </cell>
          <cell r="B13168" t="str">
            <v>Brian Roberts</v>
          </cell>
          <cell r="D13168" t="str">
            <v>NOH</v>
          </cell>
          <cell r="F13168">
            <v>14.6</v>
          </cell>
          <cell r="G13168">
            <v>473604</v>
          </cell>
          <cell r="H13168">
            <v>1326</v>
          </cell>
        </row>
        <row r="13169">
          <cell r="A13169">
            <v>2013</v>
          </cell>
          <cell r="B13169" t="str">
            <v>Darius Miller</v>
          </cell>
          <cell r="D13169" t="str">
            <v>NOH</v>
          </cell>
          <cell r="F13169">
            <v>6.3</v>
          </cell>
          <cell r="G13169">
            <v>473604</v>
          </cell>
          <cell r="H13169">
            <v>691.6</v>
          </cell>
        </row>
        <row r="13170">
          <cell r="A13170">
            <v>2013</v>
          </cell>
          <cell r="B13170" t="str">
            <v>Henry Sims</v>
          </cell>
          <cell r="D13170" t="str">
            <v>NOH</v>
          </cell>
          <cell r="F13170">
            <v>29.2</v>
          </cell>
          <cell r="H13170">
            <v>5</v>
          </cell>
        </row>
        <row r="13171">
          <cell r="A13171">
            <v>2013</v>
          </cell>
          <cell r="B13171" t="str">
            <v>Carmelo Anthony</v>
          </cell>
          <cell r="D13171" t="str">
            <v>NYK</v>
          </cell>
          <cell r="F13171">
            <v>24.8</v>
          </cell>
          <cell r="G13171">
            <v>19450000</v>
          </cell>
          <cell r="H13171">
            <v>2479</v>
          </cell>
        </row>
        <row r="13172">
          <cell r="A13172">
            <v>2013</v>
          </cell>
          <cell r="B13172" t="str">
            <v>Tyson Chandler</v>
          </cell>
          <cell r="D13172" t="str">
            <v>NYK</v>
          </cell>
          <cell r="F13172">
            <v>18.899999999999999</v>
          </cell>
          <cell r="G13172">
            <v>13604188</v>
          </cell>
          <cell r="H13172">
            <v>2164.7999999999997</v>
          </cell>
        </row>
        <row r="13173">
          <cell r="A13173">
            <v>2013</v>
          </cell>
          <cell r="B13173" t="str">
            <v>Marcus Camby</v>
          </cell>
          <cell r="D13173" t="str">
            <v>NYK</v>
          </cell>
          <cell r="F13173">
            <v>8.6</v>
          </cell>
          <cell r="G13173">
            <v>4590338</v>
          </cell>
          <cell r="H13173">
            <v>249.60000000000002</v>
          </cell>
        </row>
        <row r="13174">
          <cell r="A13174">
            <v>2013</v>
          </cell>
          <cell r="B13174" t="str">
            <v>Steve Novak</v>
          </cell>
          <cell r="D13174" t="str">
            <v>NYK</v>
          </cell>
          <cell r="F13174">
            <v>11.3</v>
          </cell>
          <cell r="G13174">
            <v>4054055</v>
          </cell>
          <cell r="H13174">
            <v>1644.3</v>
          </cell>
        </row>
        <row r="13175">
          <cell r="A13175">
            <v>2013</v>
          </cell>
          <cell r="B13175" t="str">
            <v>Raymond Felton</v>
          </cell>
          <cell r="D13175" t="str">
            <v>NYK</v>
          </cell>
          <cell r="F13175">
            <v>15.2</v>
          </cell>
          <cell r="G13175">
            <v>3480453</v>
          </cell>
          <cell r="H13175">
            <v>2312</v>
          </cell>
        </row>
        <row r="13176">
          <cell r="A13176">
            <v>2013</v>
          </cell>
          <cell r="B13176" t="str">
            <v>Jason Kidd</v>
          </cell>
          <cell r="D13176" t="str">
            <v>NYK</v>
          </cell>
          <cell r="F13176">
            <v>13.5</v>
          </cell>
          <cell r="G13176">
            <v>3090000</v>
          </cell>
          <cell r="H13176">
            <v>2044.3999999999999</v>
          </cell>
        </row>
        <row r="13177">
          <cell r="A13177">
            <v>2013</v>
          </cell>
          <cell r="B13177" t="str">
            <v>J.R. Smith</v>
          </cell>
          <cell r="D13177" t="str">
            <v>NYK</v>
          </cell>
          <cell r="F13177">
            <v>17.600000000000001</v>
          </cell>
          <cell r="G13177">
            <v>2806452</v>
          </cell>
          <cell r="H13177">
            <v>2680</v>
          </cell>
        </row>
        <row r="13178">
          <cell r="A13178">
            <v>2013</v>
          </cell>
          <cell r="B13178" t="str">
            <v>Quentin Richardson</v>
          </cell>
          <cell r="D13178" t="str">
            <v>NYK</v>
          </cell>
          <cell r="F13178">
            <v>0.7</v>
          </cell>
          <cell r="G13178">
            <v>2627400</v>
          </cell>
          <cell r="H13178">
            <v>29</v>
          </cell>
        </row>
        <row r="13179">
          <cell r="A13179">
            <v>2013</v>
          </cell>
          <cell r="B13179" t="str">
            <v>Iman Shumpert</v>
          </cell>
          <cell r="D13179" t="str">
            <v>NYK</v>
          </cell>
          <cell r="F13179">
            <v>11.7</v>
          </cell>
          <cell r="G13179">
            <v>1680360</v>
          </cell>
          <cell r="H13179">
            <v>994.50000000000011</v>
          </cell>
        </row>
        <row r="13180">
          <cell r="A13180">
            <v>2013</v>
          </cell>
          <cell r="B13180" t="str">
            <v>Rasheed Wallace</v>
          </cell>
          <cell r="D13180" t="str">
            <v>NYK</v>
          </cell>
          <cell r="F13180">
            <v>16.7</v>
          </cell>
          <cell r="G13180">
            <v>1352181</v>
          </cell>
          <cell r="H13180">
            <v>296.09999999999997</v>
          </cell>
        </row>
        <row r="13181">
          <cell r="A13181">
            <v>2013</v>
          </cell>
          <cell r="B13181" t="str">
            <v>James White</v>
          </cell>
          <cell r="D13181" t="str">
            <v>NYK</v>
          </cell>
          <cell r="F13181">
            <v>9.1</v>
          </cell>
          <cell r="G13181">
            <v>854389</v>
          </cell>
          <cell r="H13181">
            <v>433.2</v>
          </cell>
        </row>
        <row r="13182">
          <cell r="A13182">
            <v>2013</v>
          </cell>
          <cell r="B13182" t="str">
            <v>Pablo Prigioni</v>
          </cell>
          <cell r="D13182" t="str">
            <v>NYK</v>
          </cell>
          <cell r="F13182">
            <v>13</v>
          </cell>
          <cell r="G13182">
            <v>473604</v>
          </cell>
          <cell r="H13182">
            <v>1263.5999999999999</v>
          </cell>
        </row>
        <row r="13183">
          <cell r="A13183">
            <v>2013</v>
          </cell>
          <cell r="B13183" t="str">
            <v>Chris Copeland</v>
          </cell>
          <cell r="D13183" t="str">
            <v>NYK</v>
          </cell>
          <cell r="F13183">
            <v>16.8</v>
          </cell>
          <cell r="G13183">
            <v>473604</v>
          </cell>
          <cell r="H13183">
            <v>862.4</v>
          </cell>
        </row>
        <row r="13184">
          <cell r="A13184">
            <v>2013</v>
          </cell>
          <cell r="B13184" t="str">
            <v>Kenyon Martin</v>
          </cell>
          <cell r="D13184" t="str">
            <v>NYK</v>
          </cell>
          <cell r="F13184">
            <v>13.9</v>
          </cell>
          <cell r="G13184">
            <v>437470</v>
          </cell>
          <cell r="H13184">
            <v>430.2</v>
          </cell>
        </row>
        <row r="13185">
          <cell r="A13185">
            <v>2013</v>
          </cell>
          <cell r="B13185" t="str">
            <v>Kurt Thomas</v>
          </cell>
          <cell r="D13185" t="str">
            <v>NYK</v>
          </cell>
          <cell r="F13185">
            <v>13.3</v>
          </cell>
          <cell r="H13185">
            <v>393.9</v>
          </cell>
        </row>
        <row r="13186">
          <cell r="A13186">
            <v>2013</v>
          </cell>
          <cell r="B13186" t="str">
            <v>Amar'e Stoudemire</v>
          </cell>
          <cell r="D13186" t="str">
            <v>NYK</v>
          </cell>
          <cell r="F13186">
            <v>22.1</v>
          </cell>
          <cell r="H13186">
            <v>681.5</v>
          </cell>
        </row>
        <row r="13187">
          <cell r="A13187">
            <v>2013</v>
          </cell>
          <cell r="B13187" t="str">
            <v>Kevin Durant</v>
          </cell>
          <cell r="D13187" t="str">
            <v>OKC</v>
          </cell>
          <cell r="F13187">
            <v>28.3</v>
          </cell>
          <cell r="G13187">
            <v>16669630</v>
          </cell>
          <cell r="H13187">
            <v>3118.5</v>
          </cell>
        </row>
        <row r="13188">
          <cell r="A13188">
            <v>2013</v>
          </cell>
          <cell r="B13188" t="str">
            <v>Russell Westbrook</v>
          </cell>
          <cell r="D13188" t="str">
            <v>OKC</v>
          </cell>
          <cell r="F13188">
            <v>23.9</v>
          </cell>
          <cell r="G13188">
            <v>13668750</v>
          </cell>
          <cell r="H13188">
            <v>2861.7999999999997</v>
          </cell>
        </row>
        <row r="13189">
          <cell r="A13189">
            <v>2013</v>
          </cell>
          <cell r="B13189" t="str">
            <v>Kevin Martin</v>
          </cell>
          <cell r="D13189" t="str">
            <v>OKC</v>
          </cell>
          <cell r="F13189">
            <v>16</v>
          </cell>
          <cell r="G13189">
            <v>12439675</v>
          </cell>
          <cell r="H13189">
            <v>2132.9</v>
          </cell>
        </row>
        <row r="13190">
          <cell r="A13190">
            <v>2013</v>
          </cell>
          <cell r="B13190" t="str">
            <v>Kendrick Perkins</v>
          </cell>
          <cell r="D13190" t="str">
            <v>OKC</v>
          </cell>
          <cell r="F13190">
            <v>8.1999999999999993</v>
          </cell>
          <cell r="G13190">
            <v>7800531</v>
          </cell>
          <cell r="H13190">
            <v>1957.8000000000002</v>
          </cell>
        </row>
        <row r="13191">
          <cell r="A13191">
            <v>2013</v>
          </cell>
          <cell r="B13191" t="str">
            <v>Thabo Sefolosha</v>
          </cell>
          <cell r="D13191" t="str">
            <v>OKC</v>
          </cell>
          <cell r="F13191">
            <v>12.8</v>
          </cell>
          <cell r="G13191">
            <v>3600000</v>
          </cell>
          <cell r="H13191">
            <v>2227.5</v>
          </cell>
        </row>
        <row r="13192">
          <cell r="A13192">
            <v>2013</v>
          </cell>
          <cell r="B13192" t="str">
            <v>Nick Collison</v>
          </cell>
          <cell r="D13192" t="str">
            <v>OKC</v>
          </cell>
          <cell r="F13192">
            <v>13.6</v>
          </cell>
          <cell r="G13192">
            <v>2929332</v>
          </cell>
          <cell r="H13192">
            <v>1579.5</v>
          </cell>
        </row>
        <row r="13193">
          <cell r="A13193">
            <v>2013</v>
          </cell>
          <cell r="B13193" t="str">
            <v>Serge Ibaka</v>
          </cell>
          <cell r="D13193" t="str">
            <v>OKC</v>
          </cell>
          <cell r="F13193">
            <v>19.399999999999999</v>
          </cell>
          <cell r="G13193">
            <v>2253062</v>
          </cell>
          <cell r="H13193">
            <v>2488</v>
          </cell>
        </row>
        <row r="13194">
          <cell r="A13194">
            <v>2013</v>
          </cell>
          <cell r="B13194" t="str">
            <v>Jeremy Lamb</v>
          </cell>
          <cell r="D13194" t="str">
            <v>OKC</v>
          </cell>
          <cell r="F13194">
            <v>11.2</v>
          </cell>
          <cell r="G13194">
            <v>2020200</v>
          </cell>
          <cell r="H13194">
            <v>147.20000000000002</v>
          </cell>
        </row>
        <row r="13195">
          <cell r="A13195">
            <v>2013</v>
          </cell>
          <cell r="B13195" t="str">
            <v>Reggie Jackson</v>
          </cell>
          <cell r="D13195" t="str">
            <v>OKC</v>
          </cell>
          <cell r="F13195">
            <v>14.2</v>
          </cell>
          <cell r="G13195">
            <v>1243080</v>
          </cell>
          <cell r="H13195">
            <v>994</v>
          </cell>
        </row>
        <row r="13196">
          <cell r="A13196">
            <v>2013</v>
          </cell>
          <cell r="B13196" t="str">
            <v>Hasheem Thabeet</v>
          </cell>
          <cell r="D13196" t="str">
            <v>OKC</v>
          </cell>
          <cell r="F13196">
            <v>11.6</v>
          </cell>
          <cell r="G13196">
            <v>1200000</v>
          </cell>
          <cell r="H13196">
            <v>772.19999999999993</v>
          </cell>
        </row>
        <row r="13197">
          <cell r="A13197">
            <v>2013</v>
          </cell>
          <cell r="B13197" t="str">
            <v>Perry Jones</v>
          </cell>
          <cell r="D13197" t="str">
            <v>OKC</v>
          </cell>
          <cell r="F13197">
            <v>7.8</v>
          </cell>
          <cell r="G13197">
            <v>1035960</v>
          </cell>
          <cell r="H13197">
            <v>281.2</v>
          </cell>
        </row>
        <row r="13198">
          <cell r="A13198">
            <v>2013</v>
          </cell>
          <cell r="B13198" t="str">
            <v>DeAndre Liggins</v>
          </cell>
          <cell r="D13198" t="str">
            <v>OKC</v>
          </cell>
          <cell r="F13198">
            <v>9.4</v>
          </cell>
          <cell r="G13198">
            <v>762195</v>
          </cell>
          <cell r="H13198">
            <v>288.60000000000002</v>
          </cell>
        </row>
        <row r="13199">
          <cell r="A13199">
            <v>2013</v>
          </cell>
          <cell r="B13199" t="str">
            <v>Daniel Orton</v>
          </cell>
          <cell r="D13199" t="str">
            <v>OKC</v>
          </cell>
          <cell r="F13199">
            <v>14</v>
          </cell>
          <cell r="G13199">
            <v>757712</v>
          </cell>
          <cell r="H13199">
            <v>104</v>
          </cell>
        </row>
        <row r="13200">
          <cell r="A13200">
            <v>2013</v>
          </cell>
          <cell r="B13200" t="str">
            <v>Hedo Turkoglu</v>
          </cell>
          <cell r="D13200" t="str">
            <v>ORL</v>
          </cell>
          <cell r="F13200">
            <v>3.4</v>
          </cell>
          <cell r="G13200">
            <v>11815850</v>
          </cell>
          <cell r="H13200">
            <v>189.2</v>
          </cell>
        </row>
        <row r="13201">
          <cell r="A13201">
            <v>2013</v>
          </cell>
          <cell r="B13201" t="str">
            <v>Jameer Nelson</v>
          </cell>
          <cell r="D13201" t="str">
            <v>ORL</v>
          </cell>
          <cell r="F13201">
            <v>14.4</v>
          </cell>
          <cell r="G13201">
            <v>8600000</v>
          </cell>
          <cell r="H13201">
            <v>1976.7999999999997</v>
          </cell>
        </row>
        <row r="13202">
          <cell r="A13202">
            <v>2013</v>
          </cell>
          <cell r="B13202" t="str">
            <v>Arron Afflalo</v>
          </cell>
          <cell r="D13202" t="str">
            <v>ORL</v>
          </cell>
          <cell r="F13202">
            <v>13</v>
          </cell>
          <cell r="G13202">
            <v>7750000</v>
          </cell>
          <cell r="H13202">
            <v>2304</v>
          </cell>
        </row>
        <row r="13203">
          <cell r="A13203">
            <v>2013</v>
          </cell>
          <cell r="B13203" t="str">
            <v>Al Harrington</v>
          </cell>
          <cell r="D13203" t="str">
            <v>ORL</v>
          </cell>
          <cell r="F13203">
            <v>10.3</v>
          </cell>
          <cell r="G13203">
            <v>6687400</v>
          </cell>
          <cell r="H13203">
            <v>119</v>
          </cell>
        </row>
        <row r="13204">
          <cell r="A13204">
            <v>2013</v>
          </cell>
          <cell r="B13204" t="str">
            <v>Glen Davis</v>
          </cell>
          <cell r="D13204" t="str">
            <v>ORL</v>
          </cell>
          <cell r="F13204">
            <v>15</v>
          </cell>
          <cell r="G13204">
            <v>6400000</v>
          </cell>
          <cell r="H13204">
            <v>1064.2</v>
          </cell>
        </row>
        <row r="13205">
          <cell r="A13205">
            <v>2013</v>
          </cell>
          <cell r="B13205" t="str">
            <v>Nikola Vucevic</v>
          </cell>
          <cell r="D13205" t="str">
            <v>ORL</v>
          </cell>
          <cell r="F13205">
            <v>17.8</v>
          </cell>
          <cell r="G13205">
            <v>1768800</v>
          </cell>
          <cell r="H13205">
            <v>2556.4</v>
          </cell>
        </row>
        <row r="13206">
          <cell r="A13206">
            <v>2013</v>
          </cell>
          <cell r="B13206" t="str">
            <v>Maurice Harkless</v>
          </cell>
          <cell r="D13206" t="str">
            <v>ORL</v>
          </cell>
          <cell r="F13206">
            <v>12.5</v>
          </cell>
          <cell r="G13206">
            <v>1731960</v>
          </cell>
          <cell r="H13206">
            <v>1976</v>
          </cell>
        </row>
        <row r="13207">
          <cell r="A13207">
            <v>2013</v>
          </cell>
          <cell r="B13207" t="str">
            <v>Andrew Nicholson</v>
          </cell>
          <cell r="D13207" t="str">
            <v>ORL</v>
          </cell>
          <cell r="F13207">
            <v>15.1</v>
          </cell>
          <cell r="G13207">
            <v>1418160</v>
          </cell>
          <cell r="H13207">
            <v>1252.5</v>
          </cell>
        </row>
        <row r="13208">
          <cell r="A13208">
            <v>2013</v>
          </cell>
          <cell r="B13208" t="str">
            <v>DeQuan Jones</v>
          </cell>
          <cell r="D13208" t="str">
            <v>ORL</v>
          </cell>
          <cell r="F13208">
            <v>8.4</v>
          </cell>
          <cell r="G13208">
            <v>473504</v>
          </cell>
          <cell r="H13208">
            <v>800.09999999999991</v>
          </cell>
        </row>
        <row r="13209">
          <cell r="A13209">
            <v>2013</v>
          </cell>
          <cell r="B13209" t="str">
            <v>Kyle O'Quinn</v>
          </cell>
          <cell r="D13209" t="str">
            <v>ORL</v>
          </cell>
          <cell r="F13209">
            <v>15.8</v>
          </cell>
          <cell r="H13209">
            <v>638.4</v>
          </cell>
        </row>
        <row r="13210">
          <cell r="A13210">
            <v>2013</v>
          </cell>
          <cell r="B13210" t="str">
            <v>E'Twaun Moore</v>
          </cell>
          <cell r="D13210" t="str">
            <v>ORL</v>
          </cell>
          <cell r="F13210">
            <v>10.7</v>
          </cell>
          <cell r="H13210">
            <v>1680</v>
          </cell>
        </row>
        <row r="13211">
          <cell r="A13211">
            <v>2013</v>
          </cell>
          <cell r="B13211" t="str">
            <v>Spencer Hawes</v>
          </cell>
          <cell r="D13211" t="str">
            <v>PHI</v>
          </cell>
          <cell r="F13211">
            <v>16</v>
          </cell>
          <cell r="G13211">
            <v>8500000</v>
          </cell>
          <cell r="H13211">
            <v>2230.4</v>
          </cell>
        </row>
        <row r="13212">
          <cell r="A13212">
            <v>2013</v>
          </cell>
          <cell r="B13212" t="str">
            <v>Thaddeus Young</v>
          </cell>
          <cell r="D13212" t="str">
            <v>PHI</v>
          </cell>
          <cell r="F13212">
            <v>18.2</v>
          </cell>
          <cell r="G13212">
            <v>8289130</v>
          </cell>
          <cell r="H13212">
            <v>2629.6</v>
          </cell>
        </row>
        <row r="13213">
          <cell r="A13213">
            <v>2013</v>
          </cell>
          <cell r="B13213" t="str">
            <v>Jason Richardson</v>
          </cell>
          <cell r="D13213" t="str">
            <v>PHI</v>
          </cell>
          <cell r="F13213">
            <v>12.6</v>
          </cell>
          <cell r="G13213">
            <v>5799625</v>
          </cell>
          <cell r="H13213">
            <v>937.19999999999993</v>
          </cell>
        </row>
        <row r="13214">
          <cell r="A13214">
            <v>2013</v>
          </cell>
          <cell r="B13214" t="str">
            <v>Nick Young</v>
          </cell>
          <cell r="D13214" t="str">
            <v>PHI</v>
          </cell>
          <cell r="F13214">
            <v>13.3</v>
          </cell>
          <cell r="G13214">
            <v>5600000</v>
          </cell>
          <cell r="H13214">
            <v>1410.1</v>
          </cell>
        </row>
        <row r="13215">
          <cell r="A13215">
            <v>2013</v>
          </cell>
          <cell r="B13215" t="str">
            <v>Evan Turner</v>
          </cell>
          <cell r="D13215" t="str">
            <v>PHI</v>
          </cell>
          <cell r="F13215">
            <v>12.1</v>
          </cell>
          <cell r="G13215">
            <v>5293080</v>
          </cell>
          <cell r="H13215">
            <v>2894.6</v>
          </cell>
        </row>
        <row r="13216">
          <cell r="A13216">
            <v>2013</v>
          </cell>
          <cell r="B13216" t="str">
            <v>Dorell Wright</v>
          </cell>
          <cell r="D13216" t="str">
            <v>PHI</v>
          </cell>
          <cell r="F13216">
            <v>16</v>
          </cell>
          <cell r="G13216">
            <v>4106000</v>
          </cell>
          <cell r="H13216">
            <v>1785.4</v>
          </cell>
        </row>
        <row r="13217">
          <cell r="A13217">
            <v>2013</v>
          </cell>
          <cell r="B13217" t="str">
            <v>Lavoy Allen</v>
          </cell>
          <cell r="D13217" t="str">
            <v>PHI</v>
          </cell>
          <cell r="F13217">
            <v>11.5</v>
          </cell>
          <cell r="G13217">
            <v>3000000</v>
          </cell>
          <cell r="H13217">
            <v>1666.9</v>
          </cell>
        </row>
        <row r="13218">
          <cell r="A13218">
            <v>2013</v>
          </cell>
          <cell r="B13218" t="str">
            <v>Kwame Brown</v>
          </cell>
          <cell r="D13218" t="str">
            <v>PHI</v>
          </cell>
          <cell r="F13218">
            <v>8.8000000000000007</v>
          </cell>
          <cell r="G13218">
            <v>2819044</v>
          </cell>
          <cell r="H13218">
            <v>268.39999999999998</v>
          </cell>
        </row>
        <row r="13219">
          <cell r="A13219">
            <v>2013</v>
          </cell>
          <cell r="B13219" t="str">
            <v>Jrue Holiday</v>
          </cell>
          <cell r="D13219" t="str">
            <v>PHI</v>
          </cell>
          <cell r="F13219">
            <v>16.7</v>
          </cell>
          <cell r="G13219">
            <v>2674852</v>
          </cell>
          <cell r="H13219">
            <v>2925</v>
          </cell>
        </row>
        <row r="13220">
          <cell r="A13220">
            <v>2013</v>
          </cell>
          <cell r="B13220" t="str">
            <v>Damien Wilkins</v>
          </cell>
          <cell r="D13220" t="str">
            <v>PHI</v>
          </cell>
          <cell r="F13220">
            <v>12.5</v>
          </cell>
          <cell r="G13220">
            <v>1223166</v>
          </cell>
          <cell r="H13220">
            <v>1098</v>
          </cell>
        </row>
        <row r="13221">
          <cell r="A13221">
            <v>2013</v>
          </cell>
          <cell r="B13221" t="str">
            <v>Royal Ivey</v>
          </cell>
          <cell r="D13221" t="str">
            <v>PHI</v>
          </cell>
          <cell r="F13221">
            <v>8.1</v>
          </cell>
          <cell r="G13221">
            <v>1223166</v>
          </cell>
          <cell r="H13221">
            <v>699.59999999999991</v>
          </cell>
        </row>
        <row r="13222">
          <cell r="A13222">
            <v>2013</v>
          </cell>
          <cell r="B13222" t="str">
            <v>Arnett Moultrie</v>
          </cell>
          <cell r="D13222" t="str">
            <v>PHI</v>
          </cell>
          <cell r="F13222">
            <v>16.7</v>
          </cell>
          <cell r="G13222">
            <v>1042320</v>
          </cell>
          <cell r="H13222">
            <v>540.5</v>
          </cell>
        </row>
        <row r="13223">
          <cell r="A13223">
            <v>2013</v>
          </cell>
          <cell r="B13223" t="str">
            <v>Justin Holiday</v>
          </cell>
          <cell r="D13223" t="str">
            <v>PHI</v>
          </cell>
          <cell r="F13223">
            <v>7.6</v>
          </cell>
          <cell r="H13223">
            <v>142.20000000000002</v>
          </cell>
        </row>
        <row r="13224">
          <cell r="A13224">
            <v>2013</v>
          </cell>
          <cell r="B13224" t="str">
            <v>Goran Dragic</v>
          </cell>
          <cell r="D13224" t="str">
            <v>PHO</v>
          </cell>
          <cell r="F13224">
            <v>17.5</v>
          </cell>
          <cell r="G13224">
            <v>7500000</v>
          </cell>
          <cell r="H13224">
            <v>2579.5</v>
          </cell>
        </row>
        <row r="13225">
          <cell r="A13225">
            <v>2013</v>
          </cell>
          <cell r="B13225" t="str">
            <v>Marcin Gortat</v>
          </cell>
          <cell r="D13225" t="str">
            <v>PHO</v>
          </cell>
          <cell r="F13225">
            <v>15.4</v>
          </cell>
          <cell r="G13225">
            <v>7258960</v>
          </cell>
          <cell r="H13225">
            <v>1878.8</v>
          </cell>
        </row>
        <row r="13226">
          <cell r="A13226">
            <v>2013</v>
          </cell>
          <cell r="B13226" t="str">
            <v>Michael Beasley</v>
          </cell>
          <cell r="D13226" t="str">
            <v>PHO</v>
          </cell>
          <cell r="F13226">
            <v>10.8</v>
          </cell>
          <cell r="G13226">
            <v>5750000</v>
          </cell>
          <cell r="H13226">
            <v>1552.5</v>
          </cell>
        </row>
        <row r="13227">
          <cell r="A13227">
            <v>2013</v>
          </cell>
          <cell r="B13227" t="str">
            <v>Wesley Johnson</v>
          </cell>
          <cell r="D13227" t="str">
            <v>PHO</v>
          </cell>
          <cell r="F13227">
            <v>10.3</v>
          </cell>
          <cell r="G13227">
            <v>4285560</v>
          </cell>
          <cell r="H13227">
            <v>955.00000000000011</v>
          </cell>
        </row>
        <row r="13228">
          <cell r="A13228">
            <v>2013</v>
          </cell>
          <cell r="B13228" t="str">
            <v>Jared Dudley</v>
          </cell>
          <cell r="D13228" t="str">
            <v>PHO</v>
          </cell>
          <cell r="F13228">
            <v>14.9</v>
          </cell>
          <cell r="G13228">
            <v>4250000</v>
          </cell>
          <cell r="H13228">
            <v>2172.5</v>
          </cell>
        </row>
        <row r="13229">
          <cell r="A13229">
            <v>2013</v>
          </cell>
          <cell r="B13229" t="str">
            <v>Luis Scola</v>
          </cell>
          <cell r="D13229" t="str">
            <v>PHO</v>
          </cell>
          <cell r="F13229">
            <v>16.7</v>
          </cell>
          <cell r="G13229">
            <v>4148510</v>
          </cell>
          <cell r="H13229">
            <v>2181.2000000000003</v>
          </cell>
        </row>
        <row r="13230">
          <cell r="A13230">
            <v>2013</v>
          </cell>
          <cell r="B13230" t="str">
            <v>Shannon Brown</v>
          </cell>
          <cell r="D13230" t="str">
            <v>PHO</v>
          </cell>
          <cell r="F13230">
            <v>13.1</v>
          </cell>
          <cell r="G13230">
            <v>3500000</v>
          </cell>
          <cell r="H13230">
            <v>1404.2</v>
          </cell>
        </row>
        <row r="13231">
          <cell r="A13231">
            <v>2013</v>
          </cell>
          <cell r="B13231" t="str">
            <v>Markieff Morris</v>
          </cell>
          <cell r="D13231" t="str">
            <v>PHO</v>
          </cell>
          <cell r="F13231">
            <v>12.6</v>
          </cell>
          <cell r="G13231">
            <v>2063040</v>
          </cell>
          <cell r="H13231">
            <v>1836.8</v>
          </cell>
        </row>
        <row r="13232">
          <cell r="A13232">
            <v>2013</v>
          </cell>
          <cell r="B13232" t="str">
            <v>Kendall Marshall</v>
          </cell>
          <cell r="D13232" t="str">
            <v>PHO</v>
          </cell>
          <cell r="F13232">
            <v>7.8</v>
          </cell>
          <cell r="G13232">
            <v>1919160</v>
          </cell>
          <cell r="H13232">
            <v>700.8</v>
          </cell>
        </row>
        <row r="13233">
          <cell r="A13233">
            <v>2013</v>
          </cell>
          <cell r="B13233" t="str">
            <v>P.J. Tucker</v>
          </cell>
          <cell r="D13233" t="str">
            <v>PHO</v>
          </cell>
          <cell r="F13233">
            <v>11.6</v>
          </cell>
          <cell r="G13233">
            <v>762195</v>
          </cell>
          <cell r="H13233">
            <v>1911.8</v>
          </cell>
        </row>
        <row r="13234">
          <cell r="A13234">
            <v>2013</v>
          </cell>
          <cell r="B13234" t="str">
            <v>Diante Garrett</v>
          </cell>
          <cell r="D13234" t="str">
            <v>PHO</v>
          </cell>
          <cell r="F13234">
            <v>9</v>
          </cell>
          <cell r="G13234">
            <v>473604</v>
          </cell>
          <cell r="H13234">
            <v>148.19999999999999</v>
          </cell>
        </row>
        <row r="13235">
          <cell r="A13235">
            <v>2013</v>
          </cell>
          <cell r="B13235" t="str">
            <v>Luke Zeller</v>
          </cell>
          <cell r="D13235" t="str">
            <v>PHO</v>
          </cell>
          <cell r="F13235">
            <v>5.6</v>
          </cell>
          <cell r="G13235">
            <v>473604</v>
          </cell>
          <cell r="H13235">
            <v>57.6</v>
          </cell>
        </row>
        <row r="13236">
          <cell r="A13236">
            <v>2013</v>
          </cell>
          <cell r="B13236" t="str">
            <v>Jermaine O'Neal</v>
          </cell>
          <cell r="D13236" t="str">
            <v>PHO</v>
          </cell>
          <cell r="F13236">
            <v>16.7</v>
          </cell>
          <cell r="H13236">
            <v>1028.5</v>
          </cell>
        </row>
        <row r="13237">
          <cell r="A13237">
            <v>2013</v>
          </cell>
          <cell r="B13237" t="str">
            <v>LaMarcus Aldridge</v>
          </cell>
          <cell r="D13237" t="str">
            <v>POR</v>
          </cell>
          <cell r="F13237">
            <v>20.399999999999999</v>
          </cell>
          <cell r="G13237">
            <v>13500000</v>
          </cell>
          <cell r="H13237">
            <v>2789.8</v>
          </cell>
        </row>
        <row r="13238">
          <cell r="A13238">
            <v>2013</v>
          </cell>
          <cell r="B13238" t="str">
            <v>Nicolas Batum</v>
          </cell>
          <cell r="D13238" t="str">
            <v>POR</v>
          </cell>
          <cell r="F13238">
            <v>15.7</v>
          </cell>
          <cell r="G13238">
            <v>10850000</v>
          </cell>
          <cell r="H13238">
            <v>2810.5</v>
          </cell>
        </row>
        <row r="13239">
          <cell r="A13239">
            <v>2013</v>
          </cell>
          <cell r="B13239" t="str">
            <v>Wesley Matthews</v>
          </cell>
          <cell r="D13239" t="str">
            <v>POR</v>
          </cell>
          <cell r="F13239">
            <v>14.1</v>
          </cell>
          <cell r="G13239">
            <v>6505320</v>
          </cell>
          <cell r="H13239">
            <v>2401.1999999999998</v>
          </cell>
        </row>
        <row r="13240">
          <cell r="A13240">
            <v>2013</v>
          </cell>
          <cell r="B13240" t="str">
            <v>J.J. Hickson</v>
          </cell>
          <cell r="D13240" t="str">
            <v>POR</v>
          </cell>
          <cell r="F13240">
            <v>19.7</v>
          </cell>
          <cell r="G13240">
            <v>4000000</v>
          </cell>
          <cell r="H13240">
            <v>2320</v>
          </cell>
        </row>
        <row r="13241">
          <cell r="A13241">
            <v>2013</v>
          </cell>
          <cell r="B13241" t="str">
            <v>Damian Lillard</v>
          </cell>
          <cell r="D13241" t="str">
            <v>POR</v>
          </cell>
          <cell r="F13241">
            <v>16.399999999999999</v>
          </cell>
          <cell r="G13241">
            <v>3065040</v>
          </cell>
          <cell r="H13241">
            <v>3165.2000000000003</v>
          </cell>
        </row>
        <row r="13242">
          <cell r="A13242">
            <v>2013</v>
          </cell>
          <cell r="B13242" t="str">
            <v>Joel Freeland</v>
          </cell>
          <cell r="D13242" t="str">
            <v>POR</v>
          </cell>
          <cell r="F13242">
            <v>9.3000000000000007</v>
          </cell>
          <cell r="G13242">
            <v>3013512</v>
          </cell>
          <cell r="H13242">
            <v>479.40000000000003</v>
          </cell>
        </row>
        <row r="13243">
          <cell r="A13243">
            <v>2013</v>
          </cell>
          <cell r="B13243" t="str">
            <v>Meyers Leonard</v>
          </cell>
          <cell r="D13243" t="str">
            <v>POR</v>
          </cell>
          <cell r="F13243">
            <v>12.1</v>
          </cell>
          <cell r="G13243">
            <v>2126520</v>
          </cell>
          <cell r="H13243">
            <v>1207.5</v>
          </cell>
        </row>
        <row r="13244">
          <cell r="A13244">
            <v>2013</v>
          </cell>
          <cell r="B13244" t="str">
            <v>Luke Babbitt</v>
          </cell>
          <cell r="D13244" t="str">
            <v>POR</v>
          </cell>
          <cell r="F13244">
            <v>9.4</v>
          </cell>
          <cell r="G13244">
            <v>1892280</v>
          </cell>
          <cell r="H13244">
            <v>731.6</v>
          </cell>
        </row>
        <row r="13245">
          <cell r="A13245">
            <v>2013</v>
          </cell>
          <cell r="B13245" t="str">
            <v>Jared Jeffries</v>
          </cell>
          <cell r="D13245" t="str">
            <v>POR</v>
          </cell>
          <cell r="F13245">
            <v>2.4</v>
          </cell>
          <cell r="G13245">
            <v>1475106</v>
          </cell>
          <cell r="H13245">
            <v>349.59999999999997</v>
          </cell>
        </row>
        <row r="13246">
          <cell r="A13246">
            <v>2013</v>
          </cell>
          <cell r="B13246" t="str">
            <v>Nolan Smith</v>
          </cell>
          <cell r="D13246" t="str">
            <v>POR</v>
          </cell>
          <cell r="F13246">
            <v>7.1</v>
          </cell>
          <cell r="G13246">
            <v>1404960</v>
          </cell>
          <cell r="H13246">
            <v>288</v>
          </cell>
        </row>
        <row r="13247">
          <cell r="A13247">
            <v>2013</v>
          </cell>
          <cell r="B13247" t="str">
            <v>Victor Claver</v>
          </cell>
          <cell r="D13247" t="str">
            <v>POR</v>
          </cell>
          <cell r="F13247">
            <v>7</v>
          </cell>
          <cell r="G13247">
            <v>1300000</v>
          </cell>
          <cell r="H13247">
            <v>813.40000000000009</v>
          </cell>
        </row>
        <row r="13248">
          <cell r="A13248">
            <v>2013</v>
          </cell>
          <cell r="B13248" t="str">
            <v>Sasha Pavlović</v>
          </cell>
          <cell r="D13248" t="str">
            <v>POR</v>
          </cell>
          <cell r="F13248">
            <v>6.2</v>
          </cell>
          <cell r="G13248">
            <v>1232713</v>
          </cell>
          <cell r="H13248">
            <v>526.5</v>
          </cell>
        </row>
        <row r="13249">
          <cell r="A13249">
            <v>2013</v>
          </cell>
          <cell r="B13249" t="str">
            <v>Will Barton</v>
          </cell>
          <cell r="D13249" t="str">
            <v>POR</v>
          </cell>
          <cell r="F13249">
            <v>9.1</v>
          </cell>
          <cell r="G13249">
            <v>550000</v>
          </cell>
          <cell r="H13249">
            <v>890.59999999999991</v>
          </cell>
        </row>
        <row r="13250">
          <cell r="A13250">
            <v>2013</v>
          </cell>
          <cell r="B13250" t="str">
            <v>Ronnie Price</v>
          </cell>
          <cell r="D13250" t="str">
            <v>POR</v>
          </cell>
          <cell r="F13250">
            <v>6.8</v>
          </cell>
          <cell r="H13250">
            <v>510.9</v>
          </cell>
        </row>
        <row r="13251">
          <cell r="A13251">
            <v>2013</v>
          </cell>
          <cell r="B13251" t="str">
            <v>John Salmons</v>
          </cell>
          <cell r="D13251" t="str">
            <v>SAC</v>
          </cell>
          <cell r="F13251">
            <v>10.199999999999999</v>
          </cell>
          <cell r="G13251">
            <v>8083000</v>
          </cell>
          <cell r="H13251">
            <v>2280</v>
          </cell>
        </row>
        <row r="13252">
          <cell r="A13252">
            <v>2013</v>
          </cell>
          <cell r="B13252" t="str">
            <v>Marcus Thornton</v>
          </cell>
          <cell r="D13252" t="str">
            <v>SAC</v>
          </cell>
          <cell r="F13252">
            <v>16.3</v>
          </cell>
          <cell r="G13252">
            <v>7525000</v>
          </cell>
          <cell r="H13252">
            <v>1728</v>
          </cell>
        </row>
        <row r="13253">
          <cell r="A13253">
            <v>2013</v>
          </cell>
          <cell r="B13253" t="str">
            <v>Chuck Hayes</v>
          </cell>
          <cell r="D13253" t="str">
            <v>SAC</v>
          </cell>
          <cell r="F13253">
            <v>10.7</v>
          </cell>
          <cell r="G13253">
            <v>5486250</v>
          </cell>
          <cell r="H13253">
            <v>1206.2</v>
          </cell>
        </row>
        <row r="13254">
          <cell r="A13254">
            <v>2013</v>
          </cell>
          <cell r="B13254" t="str">
            <v>Tyreke Evans</v>
          </cell>
          <cell r="D13254" t="str">
            <v>SAC</v>
          </cell>
          <cell r="F13254">
            <v>18.100000000000001</v>
          </cell>
          <cell r="G13254">
            <v>5251825</v>
          </cell>
          <cell r="H13254">
            <v>2015</v>
          </cell>
        </row>
        <row r="13255">
          <cell r="A13255">
            <v>2013</v>
          </cell>
          <cell r="B13255" t="str">
            <v>Jason Thompson</v>
          </cell>
          <cell r="D13255" t="str">
            <v>SAC</v>
          </cell>
          <cell r="F13255">
            <v>14.6</v>
          </cell>
          <cell r="G13255">
            <v>5250000</v>
          </cell>
          <cell r="H13255">
            <v>2287.7999999999997</v>
          </cell>
        </row>
        <row r="13256">
          <cell r="A13256">
            <v>2013</v>
          </cell>
          <cell r="B13256" t="str">
            <v>DeMarcus Cousins</v>
          </cell>
          <cell r="D13256" t="str">
            <v>SAC</v>
          </cell>
          <cell r="F13256">
            <v>20.2</v>
          </cell>
          <cell r="G13256">
            <v>3880800</v>
          </cell>
          <cell r="H13256">
            <v>2287.5</v>
          </cell>
        </row>
        <row r="13257">
          <cell r="A13257">
            <v>2013</v>
          </cell>
          <cell r="B13257" t="str">
            <v>Travis Outlaw</v>
          </cell>
          <cell r="D13257" t="str">
            <v>SAC</v>
          </cell>
          <cell r="F13257">
            <v>13</v>
          </cell>
          <cell r="G13257">
            <v>3000000</v>
          </cell>
          <cell r="H13257">
            <v>444.59999999999997</v>
          </cell>
        </row>
        <row r="13258">
          <cell r="A13258">
            <v>2013</v>
          </cell>
          <cell r="B13258" t="str">
            <v>James Johnson</v>
          </cell>
          <cell r="D13258" t="str">
            <v>SAC</v>
          </cell>
          <cell r="F13258">
            <v>10.199999999999999</v>
          </cell>
          <cell r="G13258">
            <v>2812006</v>
          </cell>
          <cell r="H13258">
            <v>880.2</v>
          </cell>
        </row>
        <row r="13259">
          <cell r="A13259">
            <v>2013</v>
          </cell>
          <cell r="B13259" t="str">
            <v>Jimmer Fredette</v>
          </cell>
          <cell r="D13259" t="str">
            <v>SAC</v>
          </cell>
          <cell r="F13259">
            <v>14.6</v>
          </cell>
          <cell r="G13259">
            <v>2406240</v>
          </cell>
          <cell r="H13259">
            <v>966</v>
          </cell>
        </row>
        <row r="13260">
          <cell r="A13260">
            <v>2013</v>
          </cell>
          <cell r="B13260" t="str">
            <v>Isaiah Thomas</v>
          </cell>
          <cell r="D13260" t="str">
            <v>SAC</v>
          </cell>
          <cell r="F13260">
            <v>17.5</v>
          </cell>
          <cell r="G13260">
            <v>762195</v>
          </cell>
          <cell r="H13260">
            <v>2125.1</v>
          </cell>
        </row>
        <row r="13261">
          <cell r="A13261">
            <v>2013</v>
          </cell>
          <cell r="B13261" t="str">
            <v>Tyler Honeycutt</v>
          </cell>
          <cell r="D13261" t="str">
            <v>SAC</v>
          </cell>
          <cell r="F13261">
            <v>1.9</v>
          </cell>
          <cell r="H13261">
            <v>32.4</v>
          </cell>
        </row>
        <row r="13262">
          <cell r="A13262">
            <v>2013</v>
          </cell>
          <cell r="B13262" t="str">
            <v>Manu Ginóbili</v>
          </cell>
          <cell r="D13262" t="str">
            <v>SAS</v>
          </cell>
          <cell r="F13262">
            <v>19</v>
          </cell>
          <cell r="G13262">
            <v>14107492</v>
          </cell>
          <cell r="H13262">
            <v>1392</v>
          </cell>
        </row>
        <row r="13263">
          <cell r="A13263">
            <v>2013</v>
          </cell>
          <cell r="B13263" t="str">
            <v>Tony Parker</v>
          </cell>
          <cell r="D13263" t="str">
            <v>SAS</v>
          </cell>
          <cell r="F13263">
            <v>23</v>
          </cell>
          <cell r="G13263">
            <v>12500000</v>
          </cell>
          <cell r="H13263">
            <v>2171.4</v>
          </cell>
        </row>
        <row r="13264">
          <cell r="A13264">
            <v>2013</v>
          </cell>
          <cell r="B13264" t="str">
            <v>Stephen Jackson</v>
          </cell>
          <cell r="D13264" t="str">
            <v>SAS</v>
          </cell>
          <cell r="F13264">
            <v>8</v>
          </cell>
          <cell r="G13264">
            <v>10059750</v>
          </cell>
          <cell r="H13264">
            <v>1072.5</v>
          </cell>
        </row>
        <row r="13265">
          <cell r="A13265">
            <v>2013</v>
          </cell>
          <cell r="B13265" t="str">
            <v>Tim Duncan</v>
          </cell>
          <cell r="D13265" t="str">
            <v>SAS</v>
          </cell>
          <cell r="F13265">
            <v>24.4</v>
          </cell>
          <cell r="G13265">
            <v>9638554</v>
          </cell>
          <cell r="H13265">
            <v>2076.9</v>
          </cell>
        </row>
        <row r="13266">
          <cell r="A13266">
            <v>2013</v>
          </cell>
          <cell r="B13266" t="str">
            <v>Boris Diaw</v>
          </cell>
          <cell r="D13266" t="str">
            <v>SAS</v>
          </cell>
          <cell r="F13266">
            <v>11.9</v>
          </cell>
          <cell r="G13266">
            <v>4500000</v>
          </cell>
          <cell r="H13266">
            <v>1710</v>
          </cell>
        </row>
        <row r="13267">
          <cell r="A13267">
            <v>2013</v>
          </cell>
          <cell r="B13267" t="str">
            <v>Tiago Splitter</v>
          </cell>
          <cell r="D13267" t="str">
            <v>SAS</v>
          </cell>
          <cell r="F13267">
            <v>18.7</v>
          </cell>
          <cell r="G13267">
            <v>3944000</v>
          </cell>
          <cell r="H13267">
            <v>2000.7</v>
          </cell>
        </row>
        <row r="13268">
          <cell r="A13268">
            <v>2013</v>
          </cell>
          <cell r="B13268" t="str">
            <v>Matt Bonner</v>
          </cell>
          <cell r="D13268" t="str">
            <v>SAS</v>
          </cell>
          <cell r="F13268">
            <v>11.8</v>
          </cell>
          <cell r="G13268">
            <v>3630000</v>
          </cell>
          <cell r="H13268">
            <v>911.2</v>
          </cell>
        </row>
        <row r="13269">
          <cell r="A13269">
            <v>2013</v>
          </cell>
          <cell r="B13269" t="str">
            <v>Danny Green</v>
          </cell>
          <cell r="D13269" t="str">
            <v>SAS</v>
          </cell>
          <cell r="F13269">
            <v>14.1</v>
          </cell>
          <cell r="G13269">
            <v>3500000</v>
          </cell>
          <cell r="H13269">
            <v>2200</v>
          </cell>
        </row>
        <row r="13270">
          <cell r="A13270">
            <v>2013</v>
          </cell>
          <cell r="B13270" t="str">
            <v>Kawhi Leonard</v>
          </cell>
          <cell r="D13270" t="str">
            <v>SAS</v>
          </cell>
          <cell r="F13270">
            <v>16.399999999999999</v>
          </cell>
          <cell r="G13270">
            <v>1861920</v>
          </cell>
          <cell r="H13270">
            <v>1809.6</v>
          </cell>
        </row>
        <row r="13271">
          <cell r="A13271">
            <v>2013</v>
          </cell>
          <cell r="B13271" t="str">
            <v>Cory Joseph</v>
          </cell>
          <cell r="D13271" t="str">
            <v>SAS</v>
          </cell>
          <cell r="F13271">
            <v>13.5</v>
          </cell>
          <cell r="G13271">
            <v>1105560</v>
          </cell>
          <cell r="H13271">
            <v>389.2</v>
          </cell>
        </row>
        <row r="13272">
          <cell r="A13272">
            <v>2013</v>
          </cell>
          <cell r="B13272" t="str">
            <v>DeJuan Blair</v>
          </cell>
          <cell r="D13272" t="str">
            <v>SAS</v>
          </cell>
          <cell r="F13272">
            <v>14.6</v>
          </cell>
          <cell r="G13272">
            <v>1054000</v>
          </cell>
          <cell r="H13272">
            <v>854</v>
          </cell>
        </row>
        <row r="13273">
          <cell r="A13273">
            <v>2013</v>
          </cell>
          <cell r="B13273" t="str">
            <v>Gary Neal</v>
          </cell>
          <cell r="D13273" t="str">
            <v>SAS</v>
          </cell>
          <cell r="F13273">
            <v>11.5</v>
          </cell>
          <cell r="G13273">
            <v>854389</v>
          </cell>
          <cell r="H13273">
            <v>1482.4</v>
          </cell>
        </row>
        <row r="13274">
          <cell r="A13274">
            <v>2013</v>
          </cell>
          <cell r="B13274" t="str">
            <v>Aron Baynes</v>
          </cell>
          <cell r="D13274" t="str">
            <v>SAS</v>
          </cell>
          <cell r="F13274">
            <v>8.8000000000000007</v>
          </cell>
          <cell r="G13274">
            <v>401170</v>
          </cell>
          <cell r="H13274">
            <v>140.80000000000001</v>
          </cell>
        </row>
        <row r="13275">
          <cell r="A13275">
            <v>2013</v>
          </cell>
          <cell r="B13275" t="str">
            <v>Patty Mills</v>
          </cell>
          <cell r="D13275" t="str">
            <v>SAS</v>
          </cell>
          <cell r="F13275">
            <v>14.1</v>
          </cell>
          <cell r="H13275">
            <v>655.40000000000009</v>
          </cell>
        </row>
        <row r="13276">
          <cell r="A13276">
            <v>2013</v>
          </cell>
          <cell r="B13276" t="str">
            <v>Nando De</v>
          </cell>
          <cell r="D13276" t="str">
            <v>SAS</v>
          </cell>
          <cell r="F13276">
            <v>11.1</v>
          </cell>
          <cell r="H13276">
            <v>921.6</v>
          </cell>
        </row>
        <row r="13277">
          <cell r="A13277">
            <v>2013</v>
          </cell>
          <cell r="B13277" t="str">
            <v>Andrea Bargnani</v>
          </cell>
          <cell r="D13277" t="str">
            <v>TOR</v>
          </cell>
          <cell r="F13277">
            <v>11.2</v>
          </cell>
          <cell r="G13277">
            <v>10000000</v>
          </cell>
          <cell r="H13277">
            <v>1004.5</v>
          </cell>
        </row>
        <row r="13278">
          <cell r="A13278">
            <v>2013</v>
          </cell>
          <cell r="B13278" t="str">
            <v>Landry Fields</v>
          </cell>
          <cell r="D13278" t="str">
            <v>TOR</v>
          </cell>
          <cell r="F13278">
            <v>10.3</v>
          </cell>
          <cell r="G13278">
            <v>6250000</v>
          </cell>
          <cell r="H13278">
            <v>1035.3</v>
          </cell>
        </row>
        <row r="13279">
          <cell r="A13279">
            <v>2013</v>
          </cell>
          <cell r="B13279" t="str">
            <v>Amir Johnson</v>
          </cell>
          <cell r="D13279" t="str">
            <v>TOR</v>
          </cell>
          <cell r="F13279">
            <v>17.3</v>
          </cell>
          <cell r="G13279">
            <v>6000000</v>
          </cell>
          <cell r="H13279">
            <v>2324.6999999999998</v>
          </cell>
        </row>
        <row r="13280">
          <cell r="A13280">
            <v>2013</v>
          </cell>
          <cell r="B13280" t="str">
            <v>Kyle Lowry</v>
          </cell>
          <cell r="D13280" t="str">
            <v>TOR</v>
          </cell>
          <cell r="F13280">
            <v>17.5</v>
          </cell>
          <cell r="G13280">
            <v>5750000</v>
          </cell>
          <cell r="H13280">
            <v>2019.6</v>
          </cell>
        </row>
        <row r="13281">
          <cell r="A13281">
            <v>2013</v>
          </cell>
          <cell r="B13281" t="str">
            <v>Linas Kleiza</v>
          </cell>
          <cell r="D13281" t="str">
            <v>TOR</v>
          </cell>
          <cell r="F13281">
            <v>8.1999999999999993</v>
          </cell>
          <cell r="G13281">
            <v>4600000</v>
          </cell>
          <cell r="H13281">
            <v>376</v>
          </cell>
        </row>
        <row r="13282">
          <cell r="A13282">
            <v>2013</v>
          </cell>
          <cell r="B13282" t="str">
            <v>Jonas Valančiūnas</v>
          </cell>
          <cell r="D13282" t="str">
            <v>TOR</v>
          </cell>
          <cell r="F13282">
            <v>15.6</v>
          </cell>
          <cell r="G13282">
            <v>3627720</v>
          </cell>
          <cell r="H13282">
            <v>1481.8</v>
          </cell>
        </row>
        <row r="13283">
          <cell r="A13283">
            <v>2013</v>
          </cell>
          <cell r="B13283" t="str">
            <v>DeMar DeRoŽan</v>
          </cell>
          <cell r="D13283" t="str">
            <v>TOR</v>
          </cell>
          <cell r="F13283">
            <v>14.7</v>
          </cell>
          <cell r="G13283">
            <v>3344250</v>
          </cell>
          <cell r="H13283">
            <v>3009.4</v>
          </cell>
        </row>
        <row r="13284">
          <cell r="A13284">
            <v>2013</v>
          </cell>
          <cell r="B13284" t="str">
            <v>Aaron Gray</v>
          </cell>
          <cell r="D13284" t="str">
            <v>TOR</v>
          </cell>
          <cell r="F13284">
            <v>9</v>
          </cell>
          <cell r="G13284">
            <v>2575000</v>
          </cell>
          <cell r="H13284">
            <v>512.4</v>
          </cell>
        </row>
        <row r="13285">
          <cell r="A13285">
            <v>2013</v>
          </cell>
          <cell r="B13285" t="str">
            <v>Terrence Ross</v>
          </cell>
          <cell r="D13285" t="str">
            <v>TOR</v>
          </cell>
          <cell r="F13285">
            <v>10.4</v>
          </cell>
          <cell r="G13285">
            <v>2563320</v>
          </cell>
          <cell r="H13285">
            <v>1241</v>
          </cell>
        </row>
        <row r="13286">
          <cell r="A13286">
            <v>2013</v>
          </cell>
          <cell r="B13286" t="str">
            <v>John Lucas</v>
          </cell>
          <cell r="D13286" t="str">
            <v>TOR</v>
          </cell>
          <cell r="F13286">
            <v>12.8</v>
          </cell>
          <cell r="G13286">
            <v>1500000</v>
          </cell>
          <cell r="H13286">
            <v>825.3</v>
          </cell>
        </row>
        <row r="13287">
          <cell r="A13287">
            <v>2013</v>
          </cell>
          <cell r="B13287" t="str">
            <v>Mickael Pietrus</v>
          </cell>
          <cell r="D13287" t="str">
            <v>TOR</v>
          </cell>
          <cell r="F13287">
            <v>6</v>
          </cell>
          <cell r="G13287">
            <v>1005097</v>
          </cell>
          <cell r="H13287">
            <v>385.7</v>
          </cell>
        </row>
        <row r="13288">
          <cell r="A13288">
            <v>2013</v>
          </cell>
          <cell r="B13288" t="str">
            <v>Alan Anderson</v>
          </cell>
          <cell r="D13288" t="str">
            <v>TOR</v>
          </cell>
          <cell r="F13288">
            <v>12.6</v>
          </cell>
          <cell r="G13288">
            <v>885120</v>
          </cell>
          <cell r="H13288">
            <v>1495</v>
          </cell>
        </row>
        <row r="13289">
          <cell r="A13289">
            <v>2013</v>
          </cell>
          <cell r="B13289" t="str">
            <v>Quincy Acy</v>
          </cell>
          <cell r="D13289" t="str">
            <v>TOR</v>
          </cell>
          <cell r="F13289">
            <v>15.9</v>
          </cell>
          <cell r="G13289">
            <v>665000</v>
          </cell>
          <cell r="H13289">
            <v>342.20000000000005</v>
          </cell>
        </row>
        <row r="13290">
          <cell r="A13290">
            <v>2013</v>
          </cell>
          <cell r="B13290" t="str">
            <v>Rudy Gay</v>
          </cell>
          <cell r="D13290" t="str">
            <v>TOT</v>
          </cell>
          <cell r="F13290">
            <v>15.6</v>
          </cell>
          <cell r="G13290">
            <v>16460538</v>
          </cell>
          <cell r="H13290">
            <v>2685</v>
          </cell>
        </row>
        <row r="13291">
          <cell r="A13291">
            <v>2013</v>
          </cell>
          <cell r="B13291" t="str">
            <v>Beno Udrih</v>
          </cell>
          <cell r="D13291" t="str">
            <v>TOT</v>
          </cell>
          <cell r="F13291">
            <v>14.2</v>
          </cell>
          <cell r="G13291">
            <v>7372000</v>
          </cell>
          <cell r="H13291">
            <v>1458.6000000000001</v>
          </cell>
        </row>
        <row r="13292">
          <cell r="A13292">
            <v>2013</v>
          </cell>
          <cell r="B13292" t="str">
            <v>Tayshaun Prince</v>
          </cell>
          <cell r="D13292" t="str">
            <v>TOT</v>
          </cell>
          <cell r="F13292">
            <v>11.5</v>
          </cell>
          <cell r="G13292">
            <v>6764045</v>
          </cell>
          <cell r="H13292">
            <v>2632.2000000000003</v>
          </cell>
        </row>
        <row r="13293">
          <cell r="A13293">
            <v>2013</v>
          </cell>
          <cell r="B13293" t="str">
            <v>J.J. Redick</v>
          </cell>
          <cell r="D13293" t="str">
            <v>TOT</v>
          </cell>
          <cell r="F13293">
            <v>14.7</v>
          </cell>
          <cell r="G13293">
            <v>6190000</v>
          </cell>
          <cell r="H13293">
            <v>2379</v>
          </cell>
        </row>
        <row r="13294">
          <cell r="A13294">
            <v>2013</v>
          </cell>
          <cell r="B13294" t="str">
            <v>Marreese Speights</v>
          </cell>
          <cell r="D13294" t="str">
            <v>TOT</v>
          </cell>
          <cell r="F13294">
            <v>17.3</v>
          </cell>
          <cell r="G13294">
            <v>4200000</v>
          </cell>
          <cell r="H13294">
            <v>1303.5</v>
          </cell>
        </row>
        <row r="13295">
          <cell r="A13295">
            <v>2013</v>
          </cell>
          <cell r="B13295" t="str">
            <v>Hakim Warrick</v>
          </cell>
          <cell r="D13295" t="str">
            <v>TOT</v>
          </cell>
          <cell r="F13295">
            <v>11.5</v>
          </cell>
          <cell r="G13295">
            <v>4000000</v>
          </cell>
          <cell r="H13295">
            <v>490</v>
          </cell>
        </row>
        <row r="13296">
          <cell r="A13296">
            <v>2013</v>
          </cell>
          <cell r="B13296" t="str">
            <v>Anthony Morrow</v>
          </cell>
          <cell r="D13296" t="str">
            <v>TOT</v>
          </cell>
          <cell r="F13296">
            <v>12</v>
          </cell>
          <cell r="G13296">
            <v>4000000</v>
          </cell>
          <cell r="H13296">
            <v>381.3</v>
          </cell>
        </row>
        <row r="13297">
          <cell r="A13297">
            <v>2013</v>
          </cell>
          <cell r="B13297" t="str">
            <v>Aaron Brooks</v>
          </cell>
          <cell r="D13297" t="str">
            <v>TOT</v>
          </cell>
          <cell r="F13297">
            <v>11.8</v>
          </cell>
          <cell r="G13297">
            <v>3250000</v>
          </cell>
          <cell r="H13297">
            <v>996.40000000000009</v>
          </cell>
        </row>
        <row r="13298">
          <cell r="A13298">
            <v>2013</v>
          </cell>
          <cell r="B13298" t="str">
            <v>Austin Daye</v>
          </cell>
          <cell r="D13298" t="str">
            <v>TOT</v>
          </cell>
          <cell r="F13298">
            <v>12.9</v>
          </cell>
          <cell r="G13298">
            <v>2958077</v>
          </cell>
          <cell r="H13298">
            <v>676.5</v>
          </cell>
        </row>
        <row r="13299">
          <cell r="A13299">
            <v>2013</v>
          </cell>
          <cell r="B13299" t="str">
            <v>Dahntay Jones</v>
          </cell>
          <cell r="D13299" t="str">
            <v>TOT</v>
          </cell>
          <cell r="F13299">
            <v>6.4</v>
          </cell>
          <cell r="G13299">
            <v>2900000</v>
          </cell>
          <cell r="H13299">
            <v>1014</v>
          </cell>
        </row>
        <row r="13300">
          <cell r="A13300">
            <v>2013</v>
          </cell>
          <cell r="B13300" t="str">
            <v>Cole Aldrich</v>
          </cell>
          <cell r="D13300" t="str">
            <v>TOT</v>
          </cell>
          <cell r="F13300">
            <v>11.1</v>
          </cell>
          <cell r="G13300">
            <v>2445480</v>
          </cell>
          <cell r="H13300">
            <v>387</v>
          </cell>
        </row>
        <row r="13301">
          <cell r="A13301">
            <v>2013</v>
          </cell>
          <cell r="B13301" t="str">
            <v>Eric Maynor</v>
          </cell>
          <cell r="D13301" t="str">
            <v>TOT</v>
          </cell>
          <cell r="F13301">
            <v>9.3000000000000007</v>
          </cell>
          <cell r="G13301">
            <v>2338721</v>
          </cell>
          <cell r="H13301">
            <v>960</v>
          </cell>
        </row>
        <row r="13302">
          <cell r="A13302">
            <v>2013</v>
          </cell>
          <cell r="B13302" t="str">
            <v>Ed Davis</v>
          </cell>
          <cell r="D13302" t="str">
            <v>TOT</v>
          </cell>
          <cell r="F13302">
            <v>17.8</v>
          </cell>
          <cell r="G13302">
            <v>2207040</v>
          </cell>
          <cell r="H13302">
            <v>1628.1000000000001</v>
          </cell>
        </row>
        <row r="13303">
          <cell r="A13303">
            <v>2013</v>
          </cell>
          <cell r="B13303" t="str">
            <v>Patrick Patterson</v>
          </cell>
          <cell r="D13303" t="str">
            <v>TOT</v>
          </cell>
          <cell r="F13303">
            <v>15.2</v>
          </cell>
          <cell r="G13303">
            <v>2096760</v>
          </cell>
          <cell r="H13303">
            <v>1775</v>
          </cell>
        </row>
        <row r="13304">
          <cell r="A13304">
            <v>2013</v>
          </cell>
          <cell r="B13304" t="str">
            <v>Wayne Ellington</v>
          </cell>
          <cell r="D13304" t="str">
            <v>TOT</v>
          </cell>
          <cell r="F13304">
            <v>12.2</v>
          </cell>
          <cell r="G13304">
            <v>2083042</v>
          </cell>
          <cell r="H13304">
            <v>1661.4</v>
          </cell>
        </row>
        <row r="13305">
          <cell r="A13305">
            <v>2013</v>
          </cell>
          <cell r="B13305" t="str">
            <v>Toney Douglas</v>
          </cell>
          <cell r="D13305" t="str">
            <v>TOT</v>
          </cell>
          <cell r="F13305">
            <v>13.4</v>
          </cell>
          <cell r="G13305">
            <v>2067880</v>
          </cell>
          <cell r="H13305">
            <v>1292.2</v>
          </cell>
        </row>
        <row r="13306">
          <cell r="A13306">
            <v>2013</v>
          </cell>
          <cell r="B13306" t="str">
            <v>Marcus Morris</v>
          </cell>
          <cell r="D13306" t="str">
            <v>TOT</v>
          </cell>
          <cell r="F13306">
            <v>11.3</v>
          </cell>
          <cell r="G13306">
            <v>1959960</v>
          </cell>
          <cell r="H13306">
            <v>1524.6000000000001</v>
          </cell>
        </row>
        <row r="13307">
          <cell r="A13307">
            <v>2013</v>
          </cell>
          <cell r="B13307" t="str">
            <v>Sebastian Telfair</v>
          </cell>
          <cell r="D13307" t="str">
            <v>TOT</v>
          </cell>
          <cell r="F13307">
            <v>10.9</v>
          </cell>
          <cell r="G13307">
            <v>1567500</v>
          </cell>
          <cell r="H13307">
            <v>979.40000000000009</v>
          </cell>
        </row>
        <row r="13308">
          <cell r="A13308">
            <v>2013</v>
          </cell>
          <cell r="B13308" t="str">
            <v>Tobias Harris</v>
          </cell>
          <cell r="D13308" t="str">
            <v>TOT</v>
          </cell>
          <cell r="F13308">
            <v>16</v>
          </cell>
          <cell r="G13308">
            <v>1524480</v>
          </cell>
          <cell r="H13308">
            <v>1298</v>
          </cell>
        </row>
        <row r="13309">
          <cell r="A13309">
            <v>2013</v>
          </cell>
          <cell r="B13309" t="str">
            <v>Gustavo Ayon</v>
          </cell>
          <cell r="D13309" t="str">
            <v>TOT</v>
          </cell>
          <cell r="F13309">
            <v>12.8</v>
          </cell>
          <cell r="G13309">
            <v>1500000</v>
          </cell>
          <cell r="H13309">
            <v>731.5</v>
          </cell>
        </row>
        <row r="13310">
          <cell r="A13310">
            <v>2013</v>
          </cell>
          <cell r="B13310" t="str">
            <v>Jason Collins</v>
          </cell>
          <cell r="D13310" t="str">
            <v>TOT</v>
          </cell>
          <cell r="F13310">
            <v>3</v>
          </cell>
          <cell r="G13310">
            <v>1352181</v>
          </cell>
          <cell r="H13310">
            <v>383.8</v>
          </cell>
        </row>
        <row r="13311">
          <cell r="A13311">
            <v>2013</v>
          </cell>
          <cell r="B13311" t="str">
            <v>Hamed Haddadi</v>
          </cell>
          <cell r="D13311" t="str">
            <v>TOT</v>
          </cell>
          <cell r="F13311">
            <v>10.199999999999999</v>
          </cell>
          <cell r="G13311">
            <v>1300000</v>
          </cell>
          <cell r="H13311">
            <v>321</v>
          </cell>
        </row>
        <row r="13312">
          <cell r="A13312">
            <v>2013</v>
          </cell>
          <cell r="B13312" t="str">
            <v>Ronnie Brewer</v>
          </cell>
          <cell r="D13312" t="str">
            <v>TOT</v>
          </cell>
          <cell r="F13312">
            <v>10</v>
          </cell>
          <cell r="G13312">
            <v>1069509</v>
          </cell>
          <cell r="H13312">
            <v>852</v>
          </cell>
        </row>
        <row r="13313">
          <cell r="A13313">
            <v>2013</v>
          </cell>
          <cell r="B13313" t="str">
            <v>Dexter Pittman</v>
          </cell>
          <cell r="D13313" t="str">
            <v>TOT</v>
          </cell>
          <cell r="F13313">
            <v>1.6</v>
          </cell>
          <cell r="G13313">
            <v>854389</v>
          </cell>
          <cell r="H13313">
            <v>31.9</v>
          </cell>
        </row>
        <row r="13314">
          <cell r="A13314">
            <v>2013</v>
          </cell>
          <cell r="B13314" t="str">
            <v>Shaun Livingston</v>
          </cell>
          <cell r="D13314" t="str">
            <v>TOT</v>
          </cell>
          <cell r="F13314">
            <v>13</v>
          </cell>
          <cell r="G13314">
            <v>768720</v>
          </cell>
          <cell r="H13314">
            <v>1452</v>
          </cell>
        </row>
        <row r="13315">
          <cell r="A13315">
            <v>2013</v>
          </cell>
          <cell r="B13315" t="str">
            <v>Jeremy Tyler</v>
          </cell>
          <cell r="D13315" t="str">
            <v>TOT</v>
          </cell>
          <cell r="F13315">
            <v>6.2</v>
          </cell>
          <cell r="G13315">
            <v>762195</v>
          </cell>
          <cell r="H13315">
            <v>67.2</v>
          </cell>
        </row>
        <row r="13316">
          <cell r="A13316">
            <v>2013</v>
          </cell>
          <cell r="B13316" t="str">
            <v>Jeremy Pargo</v>
          </cell>
          <cell r="D13316" t="str">
            <v>TOT</v>
          </cell>
          <cell r="F13316">
            <v>10.4</v>
          </cell>
          <cell r="G13316">
            <v>762195</v>
          </cell>
          <cell r="H13316">
            <v>655.20000000000005</v>
          </cell>
        </row>
        <row r="13317">
          <cell r="A13317">
            <v>2013</v>
          </cell>
          <cell r="B13317" t="str">
            <v>Charles Jenkins</v>
          </cell>
          <cell r="D13317" t="str">
            <v>TOT</v>
          </cell>
          <cell r="F13317">
            <v>7.5</v>
          </cell>
          <cell r="G13317">
            <v>762195</v>
          </cell>
          <cell r="H13317">
            <v>442.5</v>
          </cell>
        </row>
        <row r="13318">
          <cell r="A13318">
            <v>2013</v>
          </cell>
          <cell r="B13318" t="str">
            <v>Jon Leuer</v>
          </cell>
          <cell r="D13318" t="str">
            <v>TOT</v>
          </cell>
          <cell r="F13318">
            <v>10.4</v>
          </cell>
          <cell r="G13318">
            <v>762195</v>
          </cell>
          <cell r="H13318">
            <v>187.6</v>
          </cell>
        </row>
        <row r="13319">
          <cell r="A13319">
            <v>2013</v>
          </cell>
          <cell r="B13319" t="str">
            <v>Doron Lamb</v>
          </cell>
          <cell r="D13319" t="str">
            <v>TOT</v>
          </cell>
          <cell r="F13319">
            <v>4.8</v>
          </cell>
          <cell r="G13319">
            <v>650000</v>
          </cell>
          <cell r="H13319">
            <v>578.1</v>
          </cell>
        </row>
        <row r="13320">
          <cell r="A13320">
            <v>2013</v>
          </cell>
          <cell r="B13320" t="str">
            <v>Daequan Cook</v>
          </cell>
          <cell r="D13320" t="str">
            <v>TOT</v>
          </cell>
          <cell r="F13320">
            <v>5.8</v>
          </cell>
          <cell r="G13320">
            <v>589769</v>
          </cell>
          <cell r="H13320">
            <v>441</v>
          </cell>
        </row>
        <row r="13321">
          <cell r="A13321">
            <v>2013</v>
          </cell>
          <cell r="B13321" t="str">
            <v>Derek Fisher</v>
          </cell>
          <cell r="D13321" t="str">
            <v>TOT</v>
          </cell>
          <cell r="F13321">
            <v>7.7</v>
          </cell>
          <cell r="G13321">
            <v>413608</v>
          </cell>
          <cell r="H13321">
            <v>574.19999999999993</v>
          </cell>
        </row>
        <row r="13322">
          <cell r="A13322">
            <v>2013</v>
          </cell>
          <cell r="B13322" t="str">
            <v>Earl Barron</v>
          </cell>
          <cell r="D13322" t="str">
            <v>TOT</v>
          </cell>
          <cell r="F13322">
            <v>8.9</v>
          </cell>
          <cell r="G13322">
            <v>358600</v>
          </cell>
          <cell r="H13322">
            <v>159.60000000000002</v>
          </cell>
        </row>
        <row r="13323">
          <cell r="A13323">
            <v>2013</v>
          </cell>
          <cell r="B13323" t="str">
            <v>Jarvis Varnado</v>
          </cell>
          <cell r="D13323" t="str">
            <v>TOT</v>
          </cell>
          <cell r="F13323">
            <v>1.2</v>
          </cell>
          <cell r="G13323">
            <v>275805</v>
          </cell>
          <cell r="H13323">
            <v>58.5</v>
          </cell>
        </row>
        <row r="13324">
          <cell r="A13324">
            <v>2013</v>
          </cell>
          <cell r="B13324" t="str">
            <v>Donald Sloan</v>
          </cell>
          <cell r="D13324" t="str">
            <v>TOT</v>
          </cell>
          <cell r="F13324">
            <v>9.6</v>
          </cell>
          <cell r="G13324">
            <v>251076</v>
          </cell>
          <cell r="H13324">
            <v>262.2</v>
          </cell>
        </row>
        <row r="13325">
          <cell r="A13325">
            <v>2013</v>
          </cell>
          <cell r="B13325" t="str">
            <v>Maalik Wayns</v>
          </cell>
          <cell r="D13325" t="str">
            <v>TOT</v>
          </cell>
          <cell r="F13325">
            <v>5</v>
          </cell>
          <cell r="G13325">
            <v>217301</v>
          </cell>
          <cell r="H13325">
            <v>202.5</v>
          </cell>
        </row>
        <row r="13326">
          <cell r="A13326">
            <v>2013</v>
          </cell>
          <cell r="B13326" t="str">
            <v>Dominic McGuire</v>
          </cell>
          <cell r="D13326" t="str">
            <v>TOT</v>
          </cell>
          <cell r="F13326">
            <v>7.7</v>
          </cell>
          <cell r="G13326">
            <v>181018</v>
          </cell>
          <cell r="H13326">
            <v>387.40000000000003</v>
          </cell>
        </row>
        <row r="13327">
          <cell r="A13327">
            <v>2013</v>
          </cell>
          <cell r="B13327" t="str">
            <v>Jannero Pargo</v>
          </cell>
          <cell r="D13327" t="str">
            <v>TOT</v>
          </cell>
          <cell r="F13327">
            <v>10.3</v>
          </cell>
          <cell r="G13327">
            <v>165487</v>
          </cell>
          <cell r="H13327">
            <v>505.6</v>
          </cell>
        </row>
        <row r="13328">
          <cell r="A13328">
            <v>2013</v>
          </cell>
          <cell r="B13328" t="str">
            <v>James Anderson</v>
          </cell>
          <cell r="D13328" t="str">
            <v>TOT</v>
          </cell>
          <cell r="F13328">
            <v>13.9</v>
          </cell>
          <cell r="G13328">
            <v>145749</v>
          </cell>
          <cell r="H13328">
            <v>401.70000000000005</v>
          </cell>
        </row>
        <row r="13329">
          <cell r="A13329">
            <v>2013</v>
          </cell>
          <cell r="B13329" t="str">
            <v>Shelvin Mack</v>
          </cell>
          <cell r="D13329" t="str">
            <v>TOT</v>
          </cell>
          <cell r="F13329">
            <v>11.3</v>
          </cell>
          <cell r="G13329">
            <v>89670</v>
          </cell>
          <cell r="H13329">
            <v>415.40000000000003</v>
          </cell>
        </row>
        <row r="13330">
          <cell r="A13330">
            <v>2013</v>
          </cell>
          <cell r="B13330" t="str">
            <v>Ish Smith</v>
          </cell>
          <cell r="D13330" t="str">
            <v>TOT</v>
          </cell>
          <cell r="F13330">
            <v>8.5</v>
          </cell>
          <cell r="H13330">
            <v>514.80000000000007</v>
          </cell>
        </row>
        <row r="13331">
          <cell r="A13331">
            <v>2013</v>
          </cell>
          <cell r="B13331" t="str">
            <v>Jose Calderon</v>
          </cell>
          <cell r="D13331" t="str">
            <v>TOT</v>
          </cell>
          <cell r="F13331">
            <v>18.8</v>
          </cell>
          <cell r="H13331">
            <v>2160.8000000000002</v>
          </cell>
        </row>
        <row r="13332">
          <cell r="A13332">
            <v>2013</v>
          </cell>
          <cell r="B13332" t="str">
            <v>Thomas Robinson</v>
          </cell>
          <cell r="D13332" t="str">
            <v>TOT</v>
          </cell>
          <cell r="F13332">
            <v>10.9</v>
          </cell>
          <cell r="H13332">
            <v>1057</v>
          </cell>
        </row>
        <row r="13333">
          <cell r="A13333">
            <v>2013</v>
          </cell>
          <cell r="B13333" t="str">
            <v>Francisco Garcia</v>
          </cell>
          <cell r="D13333" t="str">
            <v>TOT</v>
          </cell>
          <cell r="F13333">
            <v>11</v>
          </cell>
          <cell r="H13333">
            <v>1026.5999999999999</v>
          </cell>
        </row>
        <row r="13334">
          <cell r="A13334">
            <v>2013</v>
          </cell>
          <cell r="B13334" t="str">
            <v>Jordan Crawford</v>
          </cell>
          <cell r="D13334" t="str">
            <v>TOT</v>
          </cell>
          <cell r="F13334">
            <v>13.8</v>
          </cell>
          <cell r="H13334">
            <v>1708</v>
          </cell>
        </row>
        <row r="13335">
          <cell r="A13335">
            <v>2013</v>
          </cell>
          <cell r="B13335" t="str">
            <v>Malcolm Thomas</v>
          </cell>
          <cell r="D13335" t="str">
            <v>TOT</v>
          </cell>
          <cell r="F13335">
            <v>13.8</v>
          </cell>
          <cell r="H13335">
            <v>57.599999999999994</v>
          </cell>
        </row>
        <row r="13336">
          <cell r="A13336">
            <v>2013</v>
          </cell>
          <cell r="B13336" t="str">
            <v>Lou Amundson</v>
          </cell>
          <cell r="D13336" t="str">
            <v>TOT</v>
          </cell>
          <cell r="F13336">
            <v>9.3000000000000007</v>
          </cell>
          <cell r="H13336">
            <v>370.5</v>
          </cell>
        </row>
        <row r="13337">
          <cell r="A13337">
            <v>2013</v>
          </cell>
          <cell r="B13337" t="str">
            <v>Josh McRoberts</v>
          </cell>
          <cell r="D13337" t="str">
            <v>TOT</v>
          </cell>
          <cell r="F13337">
            <v>12.7</v>
          </cell>
          <cell r="H13337">
            <v>1487.3999999999999</v>
          </cell>
        </row>
        <row r="13338">
          <cell r="A13338">
            <v>2013</v>
          </cell>
          <cell r="B13338" t="str">
            <v>Kris Joseph</v>
          </cell>
          <cell r="D13338" t="str">
            <v>TOT</v>
          </cell>
          <cell r="F13338">
            <v>0.6</v>
          </cell>
          <cell r="H13338">
            <v>54</v>
          </cell>
        </row>
        <row r="13339">
          <cell r="A13339">
            <v>2013</v>
          </cell>
          <cell r="B13339" t="str">
            <v>Al Jefferson</v>
          </cell>
          <cell r="D13339" t="str">
            <v>UTA</v>
          </cell>
          <cell r="F13339">
            <v>20.9</v>
          </cell>
          <cell r="G13339">
            <v>15000000</v>
          </cell>
          <cell r="H13339">
            <v>2581.8000000000002</v>
          </cell>
        </row>
        <row r="13340">
          <cell r="A13340">
            <v>2013</v>
          </cell>
          <cell r="B13340" t="str">
            <v>Paul Millsap</v>
          </cell>
          <cell r="D13340" t="str">
            <v>UTA</v>
          </cell>
          <cell r="F13340">
            <v>19.8</v>
          </cell>
          <cell r="G13340">
            <v>8603633</v>
          </cell>
          <cell r="H13340">
            <v>2371.1999999999998</v>
          </cell>
        </row>
        <row r="13341">
          <cell r="A13341">
            <v>2013</v>
          </cell>
          <cell r="B13341" t="str">
            <v>Mo Williams</v>
          </cell>
          <cell r="D13341" t="str">
            <v>UTA</v>
          </cell>
          <cell r="F13341">
            <v>14.4</v>
          </cell>
          <cell r="G13341">
            <v>8500000</v>
          </cell>
          <cell r="H13341">
            <v>1416.8</v>
          </cell>
        </row>
        <row r="13342">
          <cell r="A13342">
            <v>2013</v>
          </cell>
          <cell r="B13342" t="str">
            <v>Marvin Williams</v>
          </cell>
          <cell r="D13342" t="str">
            <v>UTA</v>
          </cell>
          <cell r="F13342">
            <v>10.9</v>
          </cell>
          <cell r="G13342">
            <v>8287500</v>
          </cell>
          <cell r="H13342">
            <v>1730.1</v>
          </cell>
        </row>
        <row r="13343">
          <cell r="A13343">
            <v>2013</v>
          </cell>
          <cell r="B13343" t="str">
            <v>Derrick Favors</v>
          </cell>
          <cell r="D13343" t="str">
            <v>UTA</v>
          </cell>
          <cell r="F13343">
            <v>17.5</v>
          </cell>
          <cell r="G13343">
            <v>4753320</v>
          </cell>
          <cell r="H13343">
            <v>1786.3999999999999</v>
          </cell>
        </row>
        <row r="13344">
          <cell r="A13344">
            <v>2013</v>
          </cell>
          <cell r="B13344" t="str">
            <v>Enes Kanter</v>
          </cell>
          <cell r="D13344" t="str">
            <v>UTA</v>
          </cell>
          <cell r="F13344">
            <v>17.600000000000001</v>
          </cell>
          <cell r="G13344">
            <v>4443360</v>
          </cell>
          <cell r="H13344">
            <v>1078</v>
          </cell>
        </row>
        <row r="13345">
          <cell r="A13345">
            <v>2013</v>
          </cell>
          <cell r="B13345" t="str">
            <v>Gordon Hayward</v>
          </cell>
          <cell r="D13345" t="str">
            <v>UTA</v>
          </cell>
          <cell r="F13345">
            <v>16.8</v>
          </cell>
          <cell r="G13345">
            <v>2709720</v>
          </cell>
          <cell r="H13345">
            <v>2102.4</v>
          </cell>
        </row>
        <row r="13346">
          <cell r="A13346">
            <v>2013</v>
          </cell>
          <cell r="B13346" t="str">
            <v>Randy Foye</v>
          </cell>
          <cell r="D13346" t="str">
            <v>UTA</v>
          </cell>
          <cell r="F13346">
            <v>11.7</v>
          </cell>
          <cell r="G13346">
            <v>2500000</v>
          </cell>
          <cell r="H13346">
            <v>2246.7999999999997</v>
          </cell>
        </row>
        <row r="13347">
          <cell r="A13347">
            <v>2013</v>
          </cell>
          <cell r="B13347" t="str">
            <v>Alec Burks</v>
          </cell>
          <cell r="D13347" t="str">
            <v>UTA</v>
          </cell>
          <cell r="F13347">
            <v>11.5</v>
          </cell>
          <cell r="G13347">
            <v>2171640</v>
          </cell>
          <cell r="H13347">
            <v>1139.2</v>
          </cell>
        </row>
        <row r="13348">
          <cell r="A13348">
            <v>2013</v>
          </cell>
          <cell r="B13348" t="str">
            <v>Earl Watson</v>
          </cell>
          <cell r="D13348" t="str">
            <v>UTA</v>
          </cell>
          <cell r="F13348">
            <v>7.7</v>
          </cell>
          <cell r="G13348">
            <v>2000000</v>
          </cell>
          <cell r="H13348">
            <v>830.40000000000009</v>
          </cell>
        </row>
        <row r="13349">
          <cell r="A13349">
            <v>2013</v>
          </cell>
          <cell r="B13349" t="str">
            <v>Jeremy Evans</v>
          </cell>
          <cell r="D13349" t="str">
            <v>UTA</v>
          </cell>
          <cell r="F13349">
            <v>19.899999999999999</v>
          </cell>
          <cell r="G13349">
            <v>1794872</v>
          </cell>
          <cell r="H13349">
            <v>214.6</v>
          </cell>
        </row>
        <row r="13350">
          <cell r="A13350">
            <v>2013</v>
          </cell>
          <cell r="B13350" t="str">
            <v>DeMarre Carroll</v>
          </cell>
          <cell r="D13350" t="str">
            <v>UTA</v>
          </cell>
          <cell r="F13350">
            <v>15.5</v>
          </cell>
          <cell r="H13350">
            <v>1108.8</v>
          </cell>
        </row>
        <row r="13351">
          <cell r="A13351">
            <v>2013</v>
          </cell>
          <cell r="B13351" t="str">
            <v>Jamaal Tinsley</v>
          </cell>
          <cell r="D13351" t="str">
            <v>UTA</v>
          </cell>
          <cell r="F13351">
            <v>10.6</v>
          </cell>
          <cell r="H13351">
            <v>1221</v>
          </cell>
        </row>
        <row r="13352">
          <cell r="A13352">
            <v>2013</v>
          </cell>
          <cell r="B13352" t="str">
            <v>Emeka Okafor</v>
          </cell>
          <cell r="D13352" t="str">
            <v>WAS</v>
          </cell>
          <cell r="F13352">
            <v>15.8</v>
          </cell>
          <cell r="G13352">
            <v>13490000</v>
          </cell>
          <cell r="H13352">
            <v>2054</v>
          </cell>
        </row>
        <row r="13353">
          <cell r="A13353">
            <v>2013</v>
          </cell>
          <cell r="B13353" t="str">
            <v>Trevor Ariza</v>
          </cell>
          <cell r="D13353" t="str">
            <v>WAS</v>
          </cell>
          <cell r="F13353">
            <v>14</v>
          </cell>
          <cell r="G13353">
            <v>7258960</v>
          </cell>
          <cell r="H13353">
            <v>1472.8</v>
          </cell>
        </row>
        <row r="13354">
          <cell r="A13354">
            <v>2013</v>
          </cell>
          <cell r="B13354" t="str">
            <v>John Wall</v>
          </cell>
          <cell r="D13354" t="str">
            <v>WAS</v>
          </cell>
          <cell r="F13354">
            <v>20.8</v>
          </cell>
          <cell r="G13354">
            <v>5915880</v>
          </cell>
          <cell r="H13354">
            <v>1602.3000000000002</v>
          </cell>
        </row>
        <row r="13355">
          <cell r="A13355">
            <v>2013</v>
          </cell>
          <cell r="B13355" t="str">
            <v>Bradley Beal</v>
          </cell>
          <cell r="D13355" t="str">
            <v>WAS</v>
          </cell>
          <cell r="F13355">
            <v>13.6</v>
          </cell>
          <cell r="G13355">
            <v>4133280</v>
          </cell>
          <cell r="H13355">
            <v>1747.2</v>
          </cell>
        </row>
        <row r="13356">
          <cell r="A13356">
            <v>2013</v>
          </cell>
          <cell r="B13356" t="str">
            <v>Jan Vesely</v>
          </cell>
          <cell r="D13356" t="str">
            <v>WAS</v>
          </cell>
          <cell r="F13356">
            <v>7.6</v>
          </cell>
          <cell r="G13356">
            <v>3294960</v>
          </cell>
          <cell r="H13356">
            <v>601.80000000000007</v>
          </cell>
        </row>
        <row r="13357">
          <cell r="A13357">
            <v>2013</v>
          </cell>
          <cell r="B13357" t="str">
            <v>Kevin Seraphin</v>
          </cell>
          <cell r="D13357" t="str">
            <v>WAS</v>
          </cell>
          <cell r="F13357">
            <v>10.3</v>
          </cell>
          <cell r="G13357">
            <v>1797600</v>
          </cell>
          <cell r="H13357">
            <v>1722.2</v>
          </cell>
        </row>
        <row r="13358">
          <cell r="A13358">
            <v>2013</v>
          </cell>
          <cell r="B13358" t="str">
            <v>Martell Webster</v>
          </cell>
          <cell r="D13358" t="str">
            <v>WAS</v>
          </cell>
          <cell r="F13358">
            <v>13.9</v>
          </cell>
          <cell r="G13358">
            <v>1600000</v>
          </cell>
          <cell r="H13358">
            <v>2196.4</v>
          </cell>
        </row>
        <row r="13359">
          <cell r="A13359">
            <v>2013</v>
          </cell>
          <cell r="B13359" t="str">
            <v>Chris Singleton</v>
          </cell>
          <cell r="D13359" t="str">
            <v>WAS</v>
          </cell>
          <cell r="F13359">
            <v>7.8</v>
          </cell>
          <cell r="G13359">
            <v>1596360</v>
          </cell>
          <cell r="H13359">
            <v>923.4</v>
          </cell>
        </row>
        <row r="13360">
          <cell r="A13360">
            <v>2013</v>
          </cell>
          <cell r="B13360" t="str">
            <v>Trevor Booker</v>
          </cell>
          <cell r="D13360" t="str">
            <v>WAS</v>
          </cell>
          <cell r="F13360">
            <v>13.9</v>
          </cell>
          <cell r="G13360">
            <v>1385280</v>
          </cell>
          <cell r="H13360">
            <v>888</v>
          </cell>
        </row>
        <row r="13361">
          <cell r="A13361">
            <v>2013</v>
          </cell>
          <cell r="B13361" t="str">
            <v>Cartier Martin</v>
          </cell>
          <cell r="D13361" t="str">
            <v>WAS</v>
          </cell>
          <cell r="F13361">
            <v>9.6999999999999993</v>
          </cell>
          <cell r="G13361">
            <v>915852</v>
          </cell>
          <cell r="H13361">
            <v>692.9</v>
          </cell>
        </row>
        <row r="13362">
          <cell r="A13362">
            <v>2013</v>
          </cell>
          <cell r="B13362" t="str">
            <v>A.J. Price</v>
          </cell>
          <cell r="D13362" t="str">
            <v>WAS</v>
          </cell>
          <cell r="F13362">
            <v>12.4</v>
          </cell>
          <cell r="G13362">
            <v>885120</v>
          </cell>
          <cell r="H13362">
            <v>1276.8</v>
          </cell>
        </row>
        <row r="13363">
          <cell r="A13363">
            <v>2013</v>
          </cell>
          <cell r="B13363" t="str">
            <v>Garrett Temple</v>
          </cell>
          <cell r="D13363" t="str">
            <v>WAS</v>
          </cell>
          <cell r="F13363">
            <v>8.8000000000000007</v>
          </cell>
          <cell r="G13363">
            <v>572943</v>
          </cell>
          <cell r="H13363">
            <v>1157.7</v>
          </cell>
        </row>
        <row r="13364">
          <cell r="A13364">
            <v>2013</v>
          </cell>
          <cell r="B13364" t="str">
            <v>Nene Hilario</v>
          </cell>
          <cell r="D13364" t="str">
            <v>WAS</v>
          </cell>
          <cell r="F13364">
            <v>17</v>
          </cell>
          <cell r="H13364">
            <v>1659.2</v>
          </cell>
        </row>
        <row r="13365">
          <cell r="A13365">
            <v>2014</v>
          </cell>
          <cell r="B13365" t="str">
            <v>Al Horford</v>
          </cell>
          <cell r="D13365" t="str">
            <v>ATL</v>
          </cell>
          <cell r="F13365">
            <v>22</v>
          </cell>
          <cell r="G13365">
            <v>12000000</v>
          </cell>
          <cell r="H13365">
            <v>957</v>
          </cell>
        </row>
        <row r="13366">
          <cell r="A13366">
            <v>2014</v>
          </cell>
          <cell r="B13366" t="str">
            <v>Paul Millsap</v>
          </cell>
          <cell r="D13366" t="str">
            <v>ATL</v>
          </cell>
          <cell r="F13366">
            <v>19.8</v>
          </cell>
          <cell r="G13366">
            <v>9500000</v>
          </cell>
          <cell r="H13366">
            <v>2479</v>
          </cell>
        </row>
        <row r="13367">
          <cell r="A13367">
            <v>2014</v>
          </cell>
          <cell r="B13367" t="str">
            <v>Jeff Teague</v>
          </cell>
          <cell r="D13367" t="str">
            <v>ATL</v>
          </cell>
          <cell r="F13367">
            <v>17.100000000000001</v>
          </cell>
          <cell r="G13367">
            <v>8000000</v>
          </cell>
          <cell r="H13367">
            <v>2543.8000000000002</v>
          </cell>
        </row>
        <row r="13368">
          <cell r="A13368">
            <v>2014</v>
          </cell>
          <cell r="B13368" t="str">
            <v>Kyle Korver</v>
          </cell>
          <cell r="D13368" t="str">
            <v>ATL</v>
          </cell>
          <cell r="F13368">
            <v>13.5</v>
          </cell>
          <cell r="G13368">
            <v>6760563</v>
          </cell>
          <cell r="H13368">
            <v>2406.9</v>
          </cell>
        </row>
        <row r="13369">
          <cell r="A13369">
            <v>2014</v>
          </cell>
          <cell r="B13369" t="str">
            <v>Elton Brand</v>
          </cell>
          <cell r="D13369" t="str">
            <v>ATL</v>
          </cell>
          <cell r="F13369">
            <v>14</v>
          </cell>
          <cell r="G13369">
            <v>4000000</v>
          </cell>
          <cell r="H13369">
            <v>1416.1999999999998</v>
          </cell>
        </row>
        <row r="13370">
          <cell r="A13370">
            <v>2014</v>
          </cell>
          <cell r="B13370" t="str">
            <v>DeMarre Carroll</v>
          </cell>
          <cell r="D13370" t="str">
            <v>ATL</v>
          </cell>
          <cell r="F13370">
            <v>13.9</v>
          </cell>
          <cell r="G13370">
            <v>2557545</v>
          </cell>
          <cell r="H13370">
            <v>2343.3000000000002</v>
          </cell>
        </row>
        <row r="13371">
          <cell r="A13371">
            <v>2014</v>
          </cell>
          <cell r="B13371" t="str">
            <v>Gustavo Ayon</v>
          </cell>
          <cell r="D13371" t="str">
            <v>ATL</v>
          </cell>
          <cell r="F13371">
            <v>12.9</v>
          </cell>
          <cell r="G13371">
            <v>1500000</v>
          </cell>
          <cell r="H13371">
            <v>429</v>
          </cell>
        </row>
        <row r="13372">
          <cell r="A13372">
            <v>2014</v>
          </cell>
          <cell r="B13372" t="str">
            <v>John Jenkins</v>
          </cell>
          <cell r="D13372" t="str">
            <v>ATL</v>
          </cell>
          <cell r="F13372">
            <v>4.7</v>
          </cell>
          <cell r="G13372">
            <v>1258800</v>
          </cell>
          <cell r="H13372">
            <v>158.6</v>
          </cell>
        </row>
        <row r="13373">
          <cell r="A13373">
            <v>2014</v>
          </cell>
          <cell r="B13373" t="str">
            <v>Shelvin Mack</v>
          </cell>
          <cell r="D13373" t="str">
            <v>ATL</v>
          </cell>
          <cell r="F13373">
            <v>13.2</v>
          </cell>
          <cell r="G13373">
            <v>884293</v>
          </cell>
          <cell r="H13373">
            <v>1489.1999999999998</v>
          </cell>
        </row>
        <row r="13374">
          <cell r="A13374">
            <v>2014</v>
          </cell>
          <cell r="B13374" t="str">
            <v>Mike Scott</v>
          </cell>
          <cell r="D13374" t="str">
            <v>ATL</v>
          </cell>
          <cell r="F13374">
            <v>15.3</v>
          </cell>
          <cell r="G13374">
            <v>788872</v>
          </cell>
          <cell r="H13374">
            <v>1480</v>
          </cell>
        </row>
        <row r="13375">
          <cell r="A13375">
            <v>2014</v>
          </cell>
          <cell r="B13375" t="str">
            <v>Pero Antic</v>
          </cell>
          <cell r="D13375" t="str">
            <v>ATL</v>
          </cell>
          <cell r="F13375">
            <v>11.7</v>
          </cell>
          <cell r="H13375">
            <v>925</v>
          </cell>
        </row>
        <row r="13376">
          <cell r="A13376">
            <v>2014</v>
          </cell>
          <cell r="B13376" t="str">
            <v>Lou Williams</v>
          </cell>
          <cell r="D13376" t="str">
            <v>ATL</v>
          </cell>
          <cell r="F13376">
            <v>14.2</v>
          </cell>
          <cell r="H13376">
            <v>1446</v>
          </cell>
        </row>
        <row r="13377">
          <cell r="A13377">
            <v>2014</v>
          </cell>
          <cell r="B13377" t="str">
            <v>Dennis Schroder</v>
          </cell>
          <cell r="D13377" t="str">
            <v>ATL</v>
          </cell>
          <cell r="F13377">
            <v>5.8</v>
          </cell>
          <cell r="H13377">
            <v>641.9</v>
          </cell>
        </row>
        <row r="13378">
          <cell r="A13378">
            <v>2014</v>
          </cell>
          <cell r="B13378" t="str">
            <v>Mike Muscala</v>
          </cell>
          <cell r="D13378" t="str">
            <v>ATL</v>
          </cell>
          <cell r="F13378">
            <v>10.8</v>
          </cell>
          <cell r="H13378">
            <v>216</v>
          </cell>
        </row>
        <row r="13379">
          <cell r="A13379">
            <v>2014</v>
          </cell>
          <cell r="B13379" t="str">
            <v>Dexter Pittman</v>
          </cell>
          <cell r="D13379" t="str">
            <v>ATL</v>
          </cell>
          <cell r="F13379">
            <v>13.1</v>
          </cell>
          <cell r="H13379">
            <v>3</v>
          </cell>
        </row>
        <row r="13380">
          <cell r="A13380">
            <v>2014</v>
          </cell>
          <cell r="B13380" t="str">
            <v>Kris Humphries</v>
          </cell>
          <cell r="D13380" t="str">
            <v>BOS</v>
          </cell>
          <cell r="F13380">
            <v>18.2</v>
          </cell>
          <cell r="G13380">
            <v>12000000</v>
          </cell>
          <cell r="H13380">
            <v>1373.1</v>
          </cell>
        </row>
        <row r="13381">
          <cell r="A13381">
            <v>2014</v>
          </cell>
          <cell r="B13381" t="str">
            <v>Rajon Rondo</v>
          </cell>
          <cell r="D13381" t="str">
            <v>BOS</v>
          </cell>
          <cell r="F13381">
            <v>15.3</v>
          </cell>
          <cell r="G13381">
            <v>11954545</v>
          </cell>
          <cell r="H13381">
            <v>998.99999999999989</v>
          </cell>
        </row>
        <row r="13382">
          <cell r="A13382">
            <v>2014</v>
          </cell>
          <cell r="B13382" t="str">
            <v>Gerald Wallace</v>
          </cell>
          <cell r="D13382" t="str">
            <v>BOS</v>
          </cell>
          <cell r="F13382">
            <v>10</v>
          </cell>
          <cell r="G13382">
            <v>10105855</v>
          </cell>
          <cell r="H13382">
            <v>1415.1999999999998</v>
          </cell>
        </row>
        <row r="13383">
          <cell r="A13383">
            <v>2014</v>
          </cell>
          <cell r="B13383" t="str">
            <v>Jeff Green</v>
          </cell>
          <cell r="D13383" t="str">
            <v>BOS</v>
          </cell>
          <cell r="F13383">
            <v>13.1</v>
          </cell>
          <cell r="G13383">
            <v>8965000</v>
          </cell>
          <cell r="H13383">
            <v>2804.4</v>
          </cell>
        </row>
        <row r="13384">
          <cell r="A13384">
            <v>2014</v>
          </cell>
          <cell r="B13384" t="str">
            <v>Brandon Bass</v>
          </cell>
          <cell r="D13384" t="str">
            <v>BOS</v>
          </cell>
          <cell r="F13384">
            <v>15</v>
          </cell>
          <cell r="G13384">
            <v>6450000</v>
          </cell>
          <cell r="H13384">
            <v>2263.2000000000003</v>
          </cell>
        </row>
        <row r="13385">
          <cell r="A13385">
            <v>2014</v>
          </cell>
          <cell r="B13385" t="str">
            <v>Keith Bogans</v>
          </cell>
          <cell r="D13385" t="str">
            <v>BOS</v>
          </cell>
          <cell r="F13385">
            <v>9.9</v>
          </cell>
          <cell r="G13385">
            <v>5058198</v>
          </cell>
          <cell r="H13385">
            <v>55.199999999999996</v>
          </cell>
        </row>
        <row r="13386">
          <cell r="A13386">
            <v>2014</v>
          </cell>
          <cell r="B13386" t="str">
            <v>Avery Bradley</v>
          </cell>
          <cell r="D13386" t="str">
            <v>BOS</v>
          </cell>
          <cell r="F13386">
            <v>12.7</v>
          </cell>
          <cell r="G13386">
            <v>2511432</v>
          </cell>
          <cell r="H13386">
            <v>1854</v>
          </cell>
        </row>
        <row r="13387">
          <cell r="A13387">
            <v>2014</v>
          </cell>
          <cell r="B13387" t="str">
            <v>Kelly Olynyk</v>
          </cell>
          <cell r="D13387" t="str">
            <v>BOS</v>
          </cell>
          <cell r="F13387">
            <v>15.2</v>
          </cell>
          <cell r="G13387">
            <v>1986360</v>
          </cell>
          <cell r="H13387">
            <v>1400</v>
          </cell>
        </row>
        <row r="13388">
          <cell r="A13388">
            <v>2014</v>
          </cell>
          <cell r="B13388" t="str">
            <v>Jared Sullinger</v>
          </cell>
          <cell r="D13388" t="str">
            <v>BOS</v>
          </cell>
          <cell r="F13388">
            <v>16.399999999999999</v>
          </cell>
          <cell r="G13388">
            <v>1365720</v>
          </cell>
          <cell r="H13388">
            <v>2042.4</v>
          </cell>
        </row>
        <row r="13389">
          <cell r="A13389">
            <v>2014</v>
          </cell>
          <cell r="B13389" t="str">
            <v>Chris Johnson</v>
          </cell>
          <cell r="D13389" t="str">
            <v>BOS</v>
          </cell>
          <cell r="F13389">
            <v>10.8</v>
          </cell>
          <cell r="G13389">
            <v>916099</v>
          </cell>
          <cell r="H13389">
            <v>788</v>
          </cell>
        </row>
        <row r="13390">
          <cell r="A13390">
            <v>2014</v>
          </cell>
          <cell r="B13390" t="str">
            <v>Chris Babb</v>
          </cell>
          <cell r="D13390" t="str">
            <v>BOS</v>
          </cell>
          <cell r="F13390">
            <v>3.7</v>
          </cell>
          <cell r="H13390">
            <v>131.6</v>
          </cell>
        </row>
        <row r="13391">
          <cell r="A13391">
            <v>2014</v>
          </cell>
          <cell r="B13391" t="str">
            <v>Phil Pressey</v>
          </cell>
          <cell r="D13391" t="str">
            <v>BOS</v>
          </cell>
          <cell r="F13391">
            <v>8.8000000000000007</v>
          </cell>
          <cell r="H13391">
            <v>1132.5</v>
          </cell>
        </row>
        <row r="13392">
          <cell r="A13392">
            <v>2014</v>
          </cell>
          <cell r="B13392" t="str">
            <v>Vander Blue</v>
          </cell>
          <cell r="D13392" t="str">
            <v>BOS</v>
          </cell>
          <cell r="F13392">
            <v>0.5</v>
          </cell>
          <cell r="H13392">
            <v>15</v>
          </cell>
        </row>
        <row r="13393">
          <cell r="A13393">
            <v>2014</v>
          </cell>
          <cell r="B13393" t="str">
            <v>Vitor Faverani</v>
          </cell>
          <cell r="D13393" t="str">
            <v>BOS</v>
          </cell>
          <cell r="F13393">
            <v>11</v>
          </cell>
          <cell r="H13393">
            <v>488.4</v>
          </cell>
        </row>
        <row r="13394">
          <cell r="A13394">
            <v>2014</v>
          </cell>
          <cell r="B13394" t="str">
            <v>Joe Johnson</v>
          </cell>
          <cell r="D13394" t="str">
            <v>BRK</v>
          </cell>
          <cell r="F13394">
            <v>15.5</v>
          </cell>
          <cell r="G13394">
            <v>21466718</v>
          </cell>
          <cell r="H13394">
            <v>2575.4</v>
          </cell>
        </row>
        <row r="13395">
          <cell r="A13395">
            <v>2014</v>
          </cell>
          <cell r="B13395" t="str">
            <v>Deron Williams</v>
          </cell>
          <cell r="D13395" t="str">
            <v>BRK</v>
          </cell>
          <cell r="F13395">
            <v>17.600000000000001</v>
          </cell>
          <cell r="G13395">
            <v>18466130</v>
          </cell>
          <cell r="H13395">
            <v>2060.8000000000002</v>
          </cell>
        </row>
        <row r="13396">
          <cell r="A13396">
            <v>2014</v>
          </cell>
          <cell r="B13396" t="str">
            <v>Paul Pierce</v>
          </cell>
          <cell r="D13396" t="str">
            <v>BRK</v>
          </cell>
          <cell r="F13396">
            <v>16.8</v>
          </cell>
          <cell r="G13396">
            <v>15333334</v>
          </cell>
          <cell r="H13396">
            <v>2100</v>
          </cell>
        </row>
        <row r="13397">
          <cell r="A13397">
            <v>2014</v>
          </cell>
          <cell r="B13397" t="str">
            <v>Brook Lopez</v>
          </cell>
          <cell r="D13397" t="str">
            <v>BRK</v>
          </cell>
          <cell r="F13397">
            <v>25.4</v>
          </cell>
          <cell r="G13397">
            <v>14693906</v>
          </cell>
          <cell r="H13397">
            <v>533.79999999999995</v>
          </cell>
        </row>
        <row r="13398">
          <cell r="A13398">
            <v>2014</v>
          </cell>
          <cell r="B13398" t="str">
            <v>Kevin Garnett</v>
          </cell>
          <cell r="D13398" t="str">
            <v>BRK</v>
          </cell>
          <cell r="F13398">
            <v>13.3</v>
          </cell>
          <cell r="G13398">
            <v>12443735</v>
          </cell>
          <cell r="H13398">
            <v>1107</v>
          </cell>
        </row>
        <row r="13399">
          <cell r="A13399">
            <v>2014</v>
          </cell>
          <cell r="B13399" t="str">
            <v>Jason Terry</v>
          </cell>
          <cell r="D13399" t="str">
            <v>BRK</v>
          </cell>
          <cell r="F13399">
            <v>7.4</v>
          </cell>
          <cell r="G13399">
            <v>5625313</v>
          </cell>
          <cell r="H13399">
            <v>570.5</v>
          </cell>
        </row>
        <row r="13400">
          <cell r="A13400">
            <v>2014</v>
          </cell>
          <cell r="B13400" t="str">
            <v>Mirza Teletovic</v>
          </cell>
          <cell r="D13400" t="str">
            <v>BRK</v>
          </cell>
          <cell r="F13400">
            <v>14.3</v>
          </cell>
          <cell r="G13400">
            <v>3229050</v>
          </cell>
          <cell r="H13400">
            <v>1396.8</v>
          </cell>
        </row>
        <row r="13401">
          <cell r="A13401">
            <v>2014</v>
          </cell>
          <cell r="B13401" t="str">
            <v>Andrei Kirilenko</v>
          </cell>
          <cell r="D13401" t="str">
            <v>BRK</v>
          </cell>
          <cell r="F13401">
            <v>12.4</v>
          </cell>
          <cell r="G13401">
            <v>3183000</v>
          </cell>
          <cell r="H13401">
            <v>855</v>
          </cell>
        </row>
        <row r="13402">
          <cell r="A13402">
            <v>2014</v>
          </cell>
          <cell r="B13402" t="str">
            <v>Andray Blatche</v>
          </cell>
          <cell r="D13402" t="str">
            <v>BRK</v>
          </cell>
          <cell r="F13402">
            <v>18.8</v>
          </cell>
          <cell r="G13402">
            <v>1375604</v>
          </cell>
          <cell r="H13402">
            <v>1620.6</v>
          </cell>
        </row>
        <row r="13403">
          <cell r="A13403">
            <v>2014</v>
          </cell>
          <cell r="B13403" t="str">
            <v>Mason Plumlee</v>
          </cell>
          <cell r="D13403" t="str">
            <v>BRK</v>
          </cell>
          <cell r="F13403">
            <v>19</v>
          </cell>
          <cell r="G13403">
            <v>1298640</v>
          </cell>
          <cell r="H13403">
            <v>1274</v>
          </cell>
        </row>
        <row r="13404">
          <cell r="A13404">
            <v>2014</v>
          </cell>
          <cell r="B13404" t="str">
            <v>Shaun Livingston</v>
          </cell>
          <cell r="D13404" t="str">
            <v>BRK</v>
          </cell>
          <cell r="F13404">
            <v>14.5</v>
          </cell>
          <cell r="G13404">
            <v>1272279</v>
          </cell>
          <cell r="H13404">
            <v>1976</v>
          </cell>
        </row>
        <row r="13405">
          <cell r="A13405">
            <v>2014</v>
          </cell>
          <cell r="B13405" t="str">
            <v>Alan Anderson</v>
          </cell>
          <cell r="D13405" t="str">
            <v>BRK</v>
          </cell>
          <cell r="F13405">
            <v>9.5</v>
          </cell>
          <cell r="G13405">
            <v>947907</v>
          </cell>
          <cell r="H13405">
            <v>1770.6</v>
          </cell>
        </row>
        <row r="13406">
          <cell r="A13406">
            <v>2014</v>
          </cell>
          <cell r="B13406" t="str">
            <v>Tyshawn Taylor</v>
          </cell>
          <cell r="D13406" t="str">
            <v>BRK</v>
          </cell>
          <cell r="F13406">
            <v>5.4</v>
          </cell>
          <cell r="G13406">
            <v>788872</v>
          </cell>
          <cell r="H13406">
            <v>269.09999999999997</v>
          </cell>
        </row>
        <row r="13407">
          <cell r="A13407">
            <v>2014</v>
          </cell>
          <cell r="B13407" t="str">
            <v>Jorge Gutierrez</v>
          </cell>
          <cell r="D13407" t="str">
            <v>BRK</v>
          </cell>
          <cell r="F13407">
            <v>8.6999999999999993</v>
          </cell>
          <cell r="H13407">
            <v>244.5</v>
          </cell>
        </row>
        <row r="13408">
          <cell r="A13408">
            <v>2014</v>
          </cell>
          <cell r="B13408" t="str">
            <v>Jason Collins</v>
          </cell>
          <cell r="D13408" t="str">
            <v>BRK</v>
          </cell>
          <cell r="F13408">
            <v>4.0999999999999996</v>
          </cell>
          <cell r="H13408">
            <v>171.6</v>
          </cell>
        </row>
        <row r="13409">
          <cell r="A13409">
            <v>2014</v>
          </cell>
          <cell r="B13409" t="str">
            <v>Jannero Pargo</v>
          </cell>
          <cell r="D13409" t="str">
            <v>CHA</v>
          </cell>
          <cell r="F13409">
            <v>18.899999999999999</v>
          </cell>
          <cell r="H13409">
            <v>240.70000000000002</v>
          </cell>
        </row>
        <row r="13410">
          <cell r="A13410">
            <v>2014</v>
          </cell>
          <cell r="B13410" t="str">
            <v>Anthony Tolliver</v>
          </cell>
          <cell r="D13410" t="str">
            <v>CHA</v>
          </cell>
          <cell r="F13410">
            <v>11</v>
          </cell>
          <cell r="H13410">
            <v>1299.2</v>
          </cell>
        </row>
        <row r="13411">
          <cell r="A13411">
            <v>2014</v>
          </cell>
          <cell r="B13411" t="str">
            <v>Michael Kidd-Gilchrist</v>
          </cell>
          <cell r="D13411" t="str">
            <v>CHA</v>
          </cell>
          <cell r="F13411">
            <v>12</v>
          </cell>
          <cell r="H13411">
            <v>1500.3999999999999</v>
          </cell>
        </row>
        <row r="13412">
          <cell r="A13412">
            <v>2014</v>
          </cell>
          <cell r="B13412" t="str">
            <v>Cody Zeller</v>
          </cell>
          <cell r="D13412" t="str">
            <v>CHA</v>
          </cell>
          <cell r="F13412">
            <v>13.1</v>
          </cell>
          <cell r="H13412">
            <v>1418.6000000000001</v>
          </cell>
        </row>
        <row r="13413">
          <cell r="A13413">
            <v>2014</v>
          </cell>
          <cell r="B13413" t="str">
            <v>Jeffery Taylor</v>
          </cell>
          <cell r="D13413" t="str">
            <v>CHA</v>
          </cell>
          <cell r="F13413">
            <v>5.9</v>
          </cell>
          <cell r="H13413">
            <v>629.19999999999993</v>
          </cell>
        </row>
        <row r="13414">
          <cell r="A13414">
            <v>2014</v>
          </cell>
          <cell r="B13414" t="str">
            <v>Gerald Henderson</v>
          </cell>
          <cell r="D13414" t="str">
            <v>CHA</v>
          </cell>
          <cell r="F13414">
            <v>13.1</v>
          </cell>
          <cell r="H13414">
            <v>2464</v>
          </cell>
        </row>
        <row r="13415">
          <cell r="A13415">
            <v>2014</v>
          </cell>
          <cell r="B13415" t="str">
            <v>Kemba Walker</v>
          </cell>
          <cell r="D13415" t="str">
            <v>CHA</v>
          </cell>
          <cell r="F13415">
            <v>16.8</v>
          </cell>
          <cell r="H13415">
            <v>2613.3999999999996</v>
          </cell>
        </row>
        <row r="13416">
          <cell r="A13416">
            <v>2014</v>
          </cell>
          <cell r="B13416" t="str">
            <v>Al Jefferson</v>
          </cell>
          <cell r="D13416" t="str">
            <v>CHA</v>
          </cell>
          <cell r="F13416">
            <v>22.7</v>
          </cell>
          <cell r="H13416">
            <v>2555</v>
          </cell>
        </row>
        <row r="13417">
          <cell r="A13417">
            <v>2014</v>
          </cell>
          <cell r="B13417" t="str">
            <v>D.J. White</v>
          </cell>
          <cell r="D13417" t="str">
            <v>CHA</v>
          </cell>
          <cell r="F13417">
            <v>2.4</v>
          </cell>
          <cell r="H13417">
            <v>10</v>
          </cell>
        </row>
        <row r="13418">
          <cell r="A13418">
            <v>2014</v>
          </cell>
          <cell r="B13418" t="str">
            <v>Bismack Biyombo</v>
          </cell>
          <cell r="D13418" t="str">
            <v>CHA</v>
          </cell>
          <cell r="F13418">
            <v>13.3</v>
          </cell>
          <cell r="H13418">
            <v>1070.3</v>
          </cell>
        </row>
        <row r="13419">
          <cell r="A13419">
            <v>2014</v>
          </cell>
          <cell r="B13419" t="str">
            <v>Josh McRoberts</v>
          </cell>
          <cell r="D13419" t="str">
            <v>CHA</v>
          </cell>
          <cell r="F13419">
            <v>13.8</v>
          </cell>
          <cell r="H13419">
            <v>2363.4</v>
          </cell>
        </row>
        <row r="13420">
          <cell r="A13420">
            <v>2014</v>
          </cell>
          <cell r="B13420" t="str">
            <v>Ben Gordon</v>
          </cell>
          <cell r="D13420" t="str">
            <v>CHA</v>
          </cell>
          <cell r="F13420">
            <v>6.4</v>
          </cell>
          <cell r="H13420">
            <v>279.3</v>
          </cell>
        </row>
        <row r="13421">
          <cell r="A13421">
            <v>2014</v>
          </cell>
          <cell r="B13421" t="str">
            <v>Chris Douglas-Roberts</v>
          </cell>
          <cell r="D13421" t="str">
            <v>CHA</v>
          </cell>
          <cell r="F13421">
            <v>12.2</v>
          </cell>
          <cell r="H13421">
            <v>1014.3</v>
          </cell>
        </row>
        <row r="13422">
          <cell r="A13422">
            <v>2014</v>
          </cell>
          <cell r="B13422" t="str">
            <v>Derrick Rose</v>
          </cell>
          <cell r="D13422" t="str">
            <v>CHI</v>
          </cell>
          <cell r="F13422">
            <v>9.6999999999999993</v>
          </cell>
          <cell r="G13422">
            <v>17632688</v>
          </cell>
          <cell r="H13422">
            <v>311</v>
          </cell>
        </row>
        <row r="13423">
          <cell r="A13423">
            <v>2014</v>
          </cell>
          <cell r="B13423" t="str">
            <v>Carlos Boozer</v>
          </cell>
          <cell r="D13423" t="str">
            <v>CHI</v>
          </cell>
          <cell r="F13423">
            <v>14.4</v>
          </cell>
          <cell r="G13423">
            <v>15300000</v>
          </cell>
          <cell r="H13423">
            <v>2143.1999999999998</v>
          </cell>
        </row>
        <row r="13424">
          <cell r="A13424">
            <v>2014</v>
          </cell>
          <cell r="B13424" t="str">
            <v>Joakim Noah</v>
          </cell>
          <cell r="D13424" t="str">
            <v>CHI</v>
          </cell>
          <cell r="F13424">
            <v>20</v>
          </cell>
          <cell r="G13424">
            <v>11100000</v>
          </cell>
          <cell r="H13424">
            <v>2824</v>
          </cell>
        </row>
        <row r="13425">
          <cell r="A13425">
            <v>2014</v>
          </cell>
          <cell r="B13425" t="str">
            <v>Taj Gibson</v>
          </cell>
          <cell r="D13425" t="str">
            <v>CHI</v>
          </cell>
          <cell r="F13425">
            <v>16</v>
          </cell>
          <cell r="G13425">
            <v>7550000</v>
          </cell>
          <cell r="H13425">
            <v>2353.4</v>
          </cell>
        </row>
        <row r="13426">
          <cell r="A13426">
            <v>2014</v>
          </cell>
          <cell r="B13426" t="str">
            <v>Kirk Hinrich</v>
          </cell>
          <cell r="D13426" t="str">
            <v>CHI</v>
          </cell>
          <cell r="F13426">
            <v>10.8</v>
          </cell>
          <cell r="G13426">
            <v>4059000</v>
          </cell>
          <cell r="H13426">
            <v>2117</v>
          </cell>
        </row>
        <row r="13427">
          <cell r="A13427">
            <v>2014</v>
          </cell>
          <cell r="B13427" t="str">
            <v>Mike Dunleavy</v>
          </cell>
          <cell r="D13427" t="str">
            <v>CHI</v>
          </cell>
          <cell r="F13427">
            <v>12.6</v>
          </cell>
          <cell r="G13427">
            <v>3183000</v>
          </cell>
          <cell r="H13427">
            <v>2583</v>
          </cell>
        </row>
        <row r="13428">
          <cell r="A13428">
            <v>2014</v>
          </cell>
          <cell r="B13428" t="str">
            <v>Tony Snell</v>
          </cell>
          <cell r="D13428" t="str">
            <v>CHI</v>
          </cell>
          <cell r="F13428">
            <v>8</v>
          </cell>
          <cell r="G13428">
            <v>1409040</v>
          </cell>
          <cell r="H13428">
            <v>1232</v>
          </cell>
        </row>
        <row r="13429">
          <cell r="A13429">
            <v>2014</v>
          </cell>
          <cell r="B13429" t="str">
            <v>Nazr Mohammed</v>
          </cell>
          <cell r="D13429" t="str">
            <v>CHI</v>
          </cell>
          <cell r="F13429">
            <v>10.1</v>
          </cell>
          <cell r="G13429">
            <v>1399507</v>
          </cell>
          <cell r="H13429">
            <v>560</v>
          </cell>
        </row>
        <row r="13430">
          <cell r="A13430">
            <v>2014</v>
          </cell>
          <cell r="B13430" t="str">
            <v>Jimmy Butler</v>
          </cell>
          <cell r="D13430" t="str">
            <v>CHI</v>
          </cell>
          <cell r="F13430">
            <v>13.5</v>
          </cell>
          <cell r="G13430">
            <v>1112880</v>
          </cell>
          <cell r="H13430">
            <v>2592.9</v>
          </cell>
        </row>
        <row r="13431">
          <cell r="A13431">
            <v>2014</v>
          </cell>
          <cell r="B13431" t="str">
            <v>Mike James</v>
          </cell>
          <cell r="D13431" t="str">
            <v>CHI</v>
          </cell>
          <cell r="F13431">
            <v>1.5</v>
          </cell>
          <cell r="H13431">
            <v>77</v>
          </cell>
        </row>
        <row r="13432">
          <cell r="A13432">
            <v>2014</v>
          </cell>
          <cell r="B13432" t="str">
            <v>Erik Murphy</v>
          </cell>
          <cell r="D13432" t="str">
            <v>CHI</v>
          </cell>
          <cell r="F13432">
            <v>0.2</v>
          </cell>
          <cell r="H13432">
            <v>62.400000000000006</v>
          </cell>
        </row>
        <row r="13433">
          <cell r="A13433">
            <v>2014</v>
          </cell>
          <cell r="B13433" t="str">
            <v>Anderson Varejão</v>
          </cell>
          <cell r="D13433" t="str">
            <v>CLE</v>
          </cell>
          <cell r="F13433">
            <v>17</v>
          </cell>
          <cell r="G13433">
            <v>9036364</v>
          </cell>
          <cell r="H13433">
            <v>1800.5</v>
          </cell>
        </row>
        <row r="13434">
          <cell r="A13434">
            <v>2014</v>
          </cell>
          <cell r="B13434" t="str">
            <v>Jarrett Jack</v>
          </cell>
          <cell r="D13434" t="str">
            <v>CLE</v>
          </cell>
          <cell r="F13434">
            <v>11.5</v>
          </cell>
          <cell r="G13434">
            <v>6300000</v>
          </cell>
          <cell r="H13434">
            <v>2256</v>
          </cell>
        </row>
        <row r="13435">
          <cell r="A13435">
            <v>2014</v>
          </cell>
          <cell r="B13435" t="str">
            <v>Kyrie Irving</v>
          </cell>
          <cell r="D13435" t="str">
            <v>CLE</v>
          </cell>
          <cell r="F13435">
            <v>20.100000000000001</v>
          </cell>
          <cell r="G13435">
            <v>5607240</v>
          </cell>
          <cell r="H13435">
            <v>2499.2000000000003</v>
          </cell>
        </row>
        <row r="13436">
          <cell r="A13436">
            <v>2014</v>
          </cell>
          <cell r="B13436" t="str">
            <v>Anthony Bennett</v>
          </cell>
          <cell r="D13436" t="str">
            <v>CLE</v>
          </cell>
          <cell r="F13436">
            <v>6.9</v>
          </cell>
          <cell r="G13436">
            <v>5324280</v>
          </cell>
          <cell r="H13436">
            <v>665.6</v>
          </cell>
        </row>
        <row r="13437">
          <cell r="A13437">
            <v>2014</v>
          </cell>
          <cell r="B13437" t="str">
            <v>Tristan Thompson</v>
          </cell>
          <cell r="D13437" t="str">
            <v>CLE</v>
          </cell>
          <cell r="F13437">
            <v>14.9</v>
          </cell>
          <cell r="G13437">
            <v>4062000</v>
          </cell>
          <cell r="H13437">
            <v>2591.2000000000003</v>
          </cell>
        </row>
        <row r="13438">
          <cell r="A13438">
            <v>2014</v>
          </cell>
          <cell r="B13438" t="str">
            <v>Dion Waiters</v>
          </cell>
          <cell r="D13438" t="str">
            <v>CLE</v>
          </cell>
          <cell r="F13438">
            <v>14</v>
          </cell>
          <cell r="G13438">
            <v>3894240</v>
          </cell>
          <cell r="H13438">
            <v>2072</v>
          </cell>
        </row>
        <row r="13439">
          <cell r="A13439">
            <v>2014</v>
          </cell>
          <cell r="B13439" t="str">
            <v>Alonzo Gee</v>
          </cell>
          <cell r="D13439" t="str">
            <v>CLE</v>
          </cell>
          <cell r="F13439">
            <v>8.6</v>
          </cell>
          <cell r="G13439">
            <v>3250000</v>
          </cell>
          <cell r="H13439">
            <v>1020.5</v>
          </cell>
        </row>
        <row r="13440">
          <cell r="A13440">
            <v>2014</v>
          </cell>
          <cell r="B13440" t="str">
            <v>C.J. Miles</v>
          </cell>
          <cell r="D13440" t="str">
            <v>CLE</v>
          </cell>
          <cell r="F13440">
            <v>16</v>
          </cell>
          <cell r="G13440">
            <v>2225000</v>
          </cell>
          <cell r="H13440">
            <v>984.30000000000007</v>
          </cell>
        </row>
        <row r="13441">
          <cell r="A13441">
            <v>2014</v>
          </cell>
          <cell r="B13441" t="str">
            <v>Tyler Zeller</v>
          </cell>
          <cell r="D13441" t="str">
            <v>CLE</v>
          </cell>
          <cell r="F13441">
            <v>15.4</v>
          </cell>
          <cell r="G13441">
            <v>1633440</v>
          </cell>
          <cell r="H13441">
            <v>1050</v>
          </cell>
        </row>
        <row r="13442">
          <cell r="A13442">
            <v>2014</v>
          </cell>
          <cell r="B13442" t="str">
            <v>Sergey Karasev</v>
          </cell>
          <cell r="D13442" t="str">
            <v>CLE</v>
          </cell>
          <cell r="F13442">
            <v>2.2999999999999998</v>
          </cell>
          <cell r="G13442">
            <v>1467840</v>
          </cell>
          <cell r="H13442">
            <v>156.19999999999999</v>
          </cell>
        </row>
        <row r="13443">
          <cell r="A13443">
            <v>2014</v>
          </cell>
          <cell r="B13443" t="str">
            <v>Matthew Dellavedova</v>
          </cell>
          <cell r="D13443" t="str">
            <v>CLE</v>
          </cell>
          <cell r="F13443">
            <v>10.7</v>
          </cell>
          <cell r="H13443">
            <v>1274.3999999999999</v>
          </cell>
        </row>
        <row r="13444">
          <cell r="A13444">
            <v>2014</v>
          </cell>
          <cell r="B13444" t="str">
            <v>Carrick Felix</v>
          </cell>
          <cell r="D13444" t="str">
            <v>CLE</v>
          </cell>
          <cell r="F13444">
            <v>13.3</v>
          </cell>
          <cell r="H13444">
            <v>37.800000000000004</v>
          </cell>
        </row>
        <row r="13445">
          <cell r="A13445">
            <v>2014</v>
          </cell>
          <cell r="B13445" t="str">
            <v>Dirk Nowitzki</v>
          </cell>
          <cell r="D13445" t="str">
            <v>DAL</v>
          </cell>
          <cell r="F13445">
            <v>23.6</v>
          </cell>
          <cell r="G13445">
            <v>22721381</v>
          </cell>
          <cell r="H13445">
            <v>2632</v>
          </cell>
        </row>
        <row r="13446">
          <cell r="A13446">
            <v>2014</v>
          </cell>
          <cell r="B13446" t="str">
            <v>Shawn Marion</v>
          </cell>
          <cell r="D13446" t="str">
            <v>DAL</v>
          </cell>
          <cell r="F13446">
            <v>13.7</v>
          </cell>
          <cell r="G13446">
            <v>9316796</v>
          </cell>
          <cell r="H13446">
            <v>2409.1999999999998</v>
          </cell>
        </row>
        <row r="13447">
          <cell r="A13447">
            <v>2014</v>
          </cell>
          <cell r="B13447" t="str">
            <v>Monta Ellis</v>
          </cell>
          <cell r="D13447" t="str">
            <v>DAL</v>
          </cell>
          <cell r="F13447">
            <v>16.8</v>
          </cell>
          <cell r="G13447">
            <v>8000000</v>
          </cell>
          <cell r="H13447">
            <v>3025.7999999999997</v>
          </cell>
        </row>
        <row r="13448">
          <cell r="A13448">
            <v>2014</v>
          </cell>
          <cell r="B13448" t="str">
            <v>Jose Calderon</v>
          </cell>
          <cell r="D13448" t="str">
            <v>DAL</v>
          </cell>
          <cell r="F13448">
            <v>15.2</v>
          </cell>
          <cell r="G13448">
            <v>6791570</v>
          </cell>
          <cell r="H13448">
            <v>2470.5</v>
          </cell>
        </row>
        <row r="13449">
          <cell r="A13449">
            <v>2014</v>
          </cell>
          <cell r="B13449" t="str">
            <v>Brandan Wright</v>
          </cell>
          <cell r="D13449" t="str">
            <v>DAL</v>
          </cell>
          <cell r="F13449">
            <v>23.5</v>
          </cell>
          <cell r="G13449">
            <v>5000000</v>
          </cell>
          <cell r="H13449">
            <v>1078.8000000000002</v>
          </cell>
        </row>
        <row r="13450">
          <cell r="A13450">
            <v>2014</v>
          </cell>
          <cell r="B13450" t="str">
            <v>Samuel Dalembert</v>
          </cell>
          <cell r="D13450" t="str">
            <v>DAL</v>
          </cell>
          <cell r="F13450">
            <v>16.8</v>
          </cell>
          <cell r="G13450">
            <v>3700748</v>
          </cell>
          <cell r="H13450">
            <v>1616</v>
          </cell>
        </row>
        <row r="13451">
          <cell r="A13451">
            <v>2014</v>
          </cell>
          <cell r="B13451" t="str">
            <v>Vince Carter</v>
          </cell>
          <cell r="D13451" t="str">
            <v>DAL</v>
          </cell>
          <cell r="F13451">
            <v>15.9</v>
          </cell>
          <cell r="G13451">
            <v>3180000</v>
          </cell>
          <cell r="H13451">
            <v>1976.3999999999999</v>
          </cell>
        </row>
        <row r="13452">
          <cell r="A13452">
            <v>2014</v>
          </cell>
          <cell r="B13452" t="str">
            <v>Wayne Ellington</v>
          </cell>
          <cell r="D13452" t="str">
            <v>DAL</v>
          </cell>
          <cell r="F13452">
            <v>12.2</v>
          </cell>
          <cell r="G13452">
            <v>2652000</v>
          </cell>
          <cell r="H13452">
            <v>391.49999999999994</v>
          </cell>
        </row>
        <row r="13453">
          <cell r="A13453">
            <v>2014</v>
          </cell>
          <cell r="B13453" t="str">
            <v>Shane Larkin</v>
          </cell>
          <cell r="D13453" t="str">
            <v>DAL</v>
          </cell>
          <cell r="F13453">
            <v>8.3000000000000007</v>
          </cell>
          <cell r="G13453">
            <v>1536960</v>
          </cell>
          <cell r="H13453">
            <v>489.59999999999997</v>
          </cell>
        </row>
        <row r="13454">
          <cell r="A13454">
            <v>2014</v>
          </cell>
          <cell r="B13454" t="str">
            <v>Devin Harris</v>
          </cell>
          <cell r="D13454" t="str">
            <v>DAL</v>
          </cell>
          <cell r="F13454">
            <v>14.6</v>
          </cell>
          <cell r="G13454">
            <v>1272279</v>
          </cell>
          <cell r="H13454">
            <v>820</v>
          </cell>
        </row>
        <row r="13455">
          <cell r="A13455">
            <v>2014</v>
          </cell>
          <cell r="B13455" t="str">
            <v>DeJuan Blair</v>
          </cell>
          <cell r="D13455" t="str">
            <v>DAL</v>
          </cell>
          <cell r="F13455">
            <v>17.3</v>
          </cell>
          <cell r="G13455">
            <v>947907</v>
          </cell>
          <cell r="H13455">
            <v>1216.8</v>
          </cell>
        </row>
        <row r="13456">
          <cell r="A13456">
            <v>2014</v>
          </cell>
          <cell r="B13456" t="str">
            <v>Bernard James</v>
          </cell>
          <cell r="D13456" t="str">
            <v>DAL</v>
          </cell>
          <cell r="F13456">
            <v>8.5</v>
          </cell>
          <cell r="G13456">
            <v>788872</v>
          </cell>
          <cell r="H13456">
            <v>147</v>
          </cell>
        </row>
        <row r="13457">
          <cell r="A13457">
            <v>2014</v>
          </cell>
          <cell r="B13457" t="str">
            <v>Jae Crowder</v>
          </cell>
          <cell r="D13457" t="str">
            <v>DAL</v>
          </cell>
          <cell r="F13457">
            <v>11.9</v>
          </cell>
          <cell r="G13457">
            <v>788872</v>
          </cell>
          <cell r="H13457">
            <v>1255.8000000000002</v>
          </cell>
        </row>
        <row r="13458">
          <cell r="A13458">
            <v>2014</v>
          </cell>
          <cell r="B13458" t="str">
            <v>Gal Mekel</v>
          </cell>
          <cell r="D13458" t="str">
            <v>DAL</v>
          </cell>
          <cell r="F13458">
            <v>5.4</v>
          </cell>
          <cell r="H13458">
            <v>291.40000000000003</v>
          </cell>
        </row>
        <row r="13459">
          <cell r="A13459">
            <v>2014</v>
          </cell>
          <cell r="B13459" t="str">
            <v>Ricky Ledo</v>
          </cell>
          <cell r="D13459" t="str">
            <v>DAL</v>
          </cell>
          <cell r="F13459">
            <v>12.7</v>
          </cell>
          <cell r="H13459">
            <v>33</v>
          </cell>
        </row>
        <row r="13460">
          <cell r="A13460">
            <v>2014</v>
          </cell>
          <cell r="B13460" t="str">
            <v>Ty Lawson</v>
          </cell>
          <cell r="D13460" t="str">
            <v>DEN</v>
          </cell>
          <cell r="F13460">
            <v>19</v>
          </cell>
          <cell r="G13460">
            <v>10786517</v>
          </cell>
          <cell r="H13460">
            <v>2219.6</v>
          </cell>
        </row>
        <row r="13461">
          <cell r="A13461">
            <v>2014</v>
          </cell>
          <cell r="B13461" t="str">
            <v>JaVale McGee</v>
          </cell>
          <cell r="D13461" t="str">
            <v>DEN</v>
          </cell>
          <cell r="F13461">
            <v>10.199999999999999</v>
          </cell>
          <cell r="G13461">
            <v>10750000</v>
          </cell>
          <cell r="H13461">
            <v>79</v>
          </cell>
        </row>
        <row r="13462">
          <cell r="A13462">
            <v>2014</v>
          </cell>
          <cell r="B13462" t="str">
            <v>Wilson Chandler</v>
          </cell>
          <cell r="D13462" t="str">
            <v>DEN</v>
          </cell>
          <cell r="F13462">
            <v>12.4</v>
          </cell>
          <cell r="G13462">
            <v>6344164</v>
          </cell>
          <cell r="H13462">
            <v>1928.2</v>
          </cell>
        </row>
        <row r="13463">
          <cell r="A13463">
            <v>2014</v>
          </cell>
          <cell r="B13463" t="str">
            <v>J.J. Hickson</v>
          </cell>
          <cell r="D13463" t="str">
            <v>DEN</v>
          </cell>
          <cell r="F13463">
            <v>16.2</v>
          </cell>
          <cell r="G13463">
            <v>5150000</v>
          </cell>
          <cell r="H13463">
            <v>1856.1</v>
          </cell>
        </row>
        <row r="13464">
          <cell r="A13464">
            <v>2014</v>
          </cell>
          <cell r="B13464" t="str">
            <v>Timofey Mozgov</v>
          </cell>
          <cell r="D13464" t="str">
            <v>DEN</v>
          </cell>
          <cell r="F13464">
            <v>16.7</v>
          </cell>
          <cell r="G13464">
            <v>4400000</v>
          </cell>
          <cell r="H13464">
            <v>1771.2</v>
          </cell>
        </row>
        <row r="13465">
          <cell r="A13465">
            <v>2014</v>
          </cell>
          <cell r="B13465" t="str">
            <v>Darrell Arthur</v>
          </cell>
          <cell r="D13465" t="str">
            <v>DEN</v>
          </cell>
          <cell r="F13465">
            <v>9.4</v>
          </cell>
          <cell r="G13465">
            <v>3231683</v>
          </cell>
          <cell r="H13465">
            <v>1162.8000000000002</v>
          </cell>
        </row>
        <row r="13466">
          <cell r="A13466">
            <v>2014</v>
          </cell>
          <cell r="B13466" t="str">
            <v>Randy Foye</v>
          </cell>
          <cell r="D13466" t="str">
            <v>DEN</v>
          </cell>
          <cell r="F13466">
            <v>13.3</v>
          </cell>
          <cell r="G13466">
            <v>3000000</v>
          </cell>
          <cell r="H13466">
            <v>2486.6999999999998</v>
          </cell>
        </row>
        <row r="13467">
          <cell r="A13467">
            <v>2014</v>
          </cell>
          <cell r="B13467" t="str">
            <v>Nate Robinson</v>
          </cell>
          <cell r="D13467" t="str">
            <v>DEN</v>
          </cell>
          <cell r="F13467">
            <v>15.6</v>
          </cell>
          <cell r="G13467">
            <v>2016000</v>
          </cell>
          <cell r="H13467">
            <v>866.8</v>
          </cell>
        </row>
        <row r="13468">
          <cell r="A13468">
            <v>2014</v>
          </cell>
          <cell r="B13468" t="str">
            <v>Anthony Randolph</v>
          </cell>
          <cell r="D13468" t="str">
            <v>DEN</v>
          </cell>
          <cell r="F13468">
            <v>12.2</v>
          </cell>
          <cell r="G13468">
            <v>1750000</v>
          </cell>
          <cell r="H13468">
            <v>528.9</v>
          </cell>
        </row>
        <row r="13469">
          <cell r="A13469">
            <v>2014</v>
          </cell>
          <cell r="B13469" t="str">
            <v>Evan Fournier</v>
          </cell>
          <cell r="D13469" t="str">
            <v>DEN</v>
          </cell>
          <cell r="F13469">
            <v>10.3</v>
          </cell>
          <cell r="G13469">
            <v>1422720</v>
          </cell>
          <cell r="H13469">
            <v>1504.8</v>
          </cell>
        </row>
        <row r="13470">
          <cell r="A13470">
            <v>2014</v>
          </cell>
          <cell r="B13470" t="str">
            <v>Kenneth Faried</v>
          </cell>
          <cell r="D13470" t="str">
            <v>DEN</v>
          </cell>
          <cell r="F13470">
            <v>19.8</v>
          </cell>
          <cell r="G13470">
            <v>1367640</v>
          </cell>
          <cell r="H13470">
            <v>2176</v>
          </cell>
        </row>
        <row r="13471">
          <cell r="A13471">
            <v>2014</v>
          </cell>
          <cell r="B13471" t="str">
            <v>Quincy Miller</v>
          </cell>
          <cell r="D13471" t="str">
            <v>DEN</v>
          </cell>
          <cell r="F13471">
            <v>8.6</v>
          </cell>
          <cell r="G13471">
            <v>788872</v>
          </cell>
          <cell r="H13471">
            <v>790.4</v>
          </cell>
        </row>
        <row r="13472">
          <cell r="A13472">
            <v>2014</v>
          </cell>
          <cell r="B13472" t="str">
            <v>Josh Smith</v>
          </cell>
          <cell r="D13472" t="str">
            <v>DET</v>
          </cell>
          <cell r="F13472">
            <v>14.1</v>
          </cell>
          <cell r="G13472">
            <v>13500000</v>
          </cell>
          <cell r="H13472">
            <v>2733.5</v>
          </cell>
        </row>
        <row r="13473">
          <cell r="A13473">
            <v>2014</v>
          </cell>
          <cell r="B13473" t="str">
            <v>Charlie Villanueva</v>
          </cell>
          <cell r="D13473" t="str">
            <v>DET</v>
          </cell>
          <cell r="F13473">
            <v>12.7</v>
          </cell>
          <cell r="G13473">
            <v>8580000</v>
          </cell>
          <cell r="H13473">
            <v>180</v>
          </cell>
        </row>
        <row r="13474">
          <cell r="A13474">
            <v>2014</v>
          </cell>
          <cell r="B13474" t="str">
            <v>Rodney Stuckey</v>
          </cell>
          <cell r="D13474" t="str">
            <v>DET</v>
          </cell>
          <cell r="F13474">
            <v>14</v>
          </cell>
          <cell r="G13474">
            <v>8500000</v>
          </cell>
          <cell r="H13474">
            <v>1949.1</v>
          </cell>
        </row>
        <row r="13475">
          <cell r="A13475">
            <v>2014</v>
          </cell>
          <cell r="B13475" t="str">
            <v>Brandon Jennings</v>
          </cell>
          <cell r="D13475" t="str">
            <v>DET</v>
          </cell>
          <cell r="F13475">
            <v>15.6</v>
          </cell>
          <cell r="G13475">
            <v>7655503</v>
          </cell>
          <cell r="H13475">
            <v>2728</v>
          </cell>
        </row>
        <row r="13476">
          <cell r="A13476">
            <v>2014</v>
          </cell>
          <cell r="B13476" t="str">
            <v>Jonas Jerebko</v>
          </cell>
          <cell r="D13476" t="str">
            <v>DET</v>
          </cell>
          <cell r="F13476">
            <v>13.4</v>
          </cell>
          <cell r="G13476">
            <v>4500000</v>
          </cell>
          <cell r="H13476">
            <v>742.4</v>
          </cell>
        </row>
        <row r="13477">
          <cell r="A13477">
            <v>2014</v>
          </cell>
          <cell r="B13477" t="str">
            <v>Greg Monroe</v>
          </cell>
          <cell r="D13477" t="str">
            <v>DET</v>
          </cell>
          <cell r="F13477">
            <v>18.100000000000001</v>
          </cell>
          <cell r="G13477">
            <v>4086454</v>
          </cell>
          <cell r="H13477">
            <v>2689.6</v>
          </cell>
        </row>
        <row r="13478">
          <cell r="A13478">
            <v>2014</v>
          </cell>
          <cell r="B13478" t="str">
            <v>Will Bynum</v>
          </cell>
          <cell r="D13478" t="str">
            <v>DET</v>
          </cell>
          <cell r="F13478">
            <v>14.4</v>
          </cell>
          <cell r="G13478">
            <v>2790343</v>
          </cell>
          <cell r="H13478">
            <v>1052.8</v>
          </cell>
        </row>
        <row r="13479">
          <cell r="A13479">
            <v>2014</v>
          </cell>
          <cell r="B13479" t="str">
            <v>Kentavious Caldwell-Pope</v>
          </cell>
          <cell r="D13479" t="str">
            <v>DET</v>
          </cell>
          <cell r="F13479">
            <v>9.4</v>
          </cell>
          <cell r="G13479">
            <v>2653080</v>
          </cell>
          <cell r="H13479">
            <v>1584</v>
          </cell>
        </row>
        <row r="13480">
          <cell r="A13480">
            <v>2014</v>
          </cell>
          <cell r="B13480" t="str">
            <v>Chauncey Billups</v>
          </cell>
          <cell r="D13480" t="str">
            <v>DET</v>
          </cell>
          <cell r="F13480">
            <v>5.3</v>
          </cell>
          <cell r="G13480">
            <v>2500000</v>
          </cell>
          <cell r="H13480">
            <v>309.7</v>
          </cell>
        </row>
        <row r="13481">
          <cell r="A13481">
            <v>2014</v>
          </cell>
          <cell r="B13481" t="str">
            <v>Andre Drummond</v>
          </cell>
          <cell r="D13481" t="str">
            <v>DET</v>
          </cell>
          <cell r="F13481">
            <v>22.6</v>
          </cell>
          <cell r="G13481">
            <v>2462400</v>
          </cell>
          <cell r="H13481">
            <v>2616.2999999999997</v>
          </cell>
        </row>
        <row r="13482">
          <cell r="A13482">
            <v>2014</v>
          </cell>
          <cell r="B13482" t="str">
            <v>Kyle Singler</v>
          </cell>
          <cell r="D13482" t="str">
            <v>DET</v>
          </cell>
          <cell r="F13482">
            <v>11.8</v>
          </cell>
          <cell r="G13482">
            <v>1045000</v>
          </cell>
          <cell r="H13482">
            <v>2337</v>
          </cell>
        </row>
        <row r="13483">
          <cell r="A13483">
            <v>2014</v>
          </cell>
          <cell r="B13483" t="str">
            <v>Josh Harrellson</v>
          </cell>
          <cell r="D13483" t="str">
            <v>DET</v>
          </cell>
          <cell r="F13483">
            <v>13.4</v>
          </cell>
          <cell r="G13483">
            <v>884293</v>
          </cell>
          <cell r="H13483">
            <v>316.8</v>
          </cell>
        </row>
        <row r="13484">
          <cell r="A13484">
            <v>2014</v>
          </cell>
          <cell r="B13484" t="str">
            <v>Luigi Datome</v>
          </cell>
          <cell r="D13484" t="str">
            <v>DET</v>
          </cell>
          <cell r="F13484">
            <v>8</v>
          </cell>
          <cell r="H13484">
            <v>238</v>
          </cell>
        </row>
        <row r="13485">
          <cell r="A13485">
            <v>2014</v>
          </cell>
          <cell r="B13485" t="str">
            <v>Peyton Siva</v>
          </cell>
          <cell r="D13485" t="str">
            <v>DET</v>
          </cell>
          <cell r="F13485">
            <v>5.7</v>
          </cell>
          <cell r="H13485">
            <v>223.20000000000002</v>
          </cell>
        </row>
        <row r="13486">
          <cell r="A13486">
            <v>2014</v>
          </cell>
          <cell r="B13486" t="str">
            <v>Andrew Bogut</v>
          </cell>
          <cell r="D13486" t="str">
            <v>GSW</v>
          </cell>
          <cell r="F13486">
            <v>17</v>
          </cell>
          <cell r="G13486">
            <v>14000000</v>
          </cell>
          <cell r="H13486">
            <v>1768.8</v>
          </cell>
        </row>
        <row r="13487">
          <cell r="A13487">
            <v>2014</v>
          </cell>
          <cell r="B13487" t="str">
            <v>David Lee</v>
          </cell>
          <cell r="D13487" t="str">
            <v>GSW</v>
          </cell>
          <cell r="F13487">
            <v>19.100000000000001</v>
          </cell>
          <cell r="G13487">
            <v>13878000</v>
          </cell>
          <cell r="H13487">
            <v>2290.8000000000002</v>
          </cell>
        </row>
        <row r="13488">
          <cell r="A13488">
            <v>2014</v>
          </cell>
          <cell r="B13488" t="str">
            <v>Andre Iguodala</v>
          </cell>
          <cell r="D13488" t="str">
            <v>GSW</v>
          </cell>
          <cell r="F13488">
            <v>13.7</v>
          </cell>
          <cell r="G13488">
            <v>12868632</v>
          </cell>
          <cell r="H13488">
            <v>2041.1999999999998</v>
          </cell>
        </row>
        <row r="13489">
          <cell r="A13489">
            <v>2014</v>
          </cell>
          <cell r="B13489" t="str">
            <v>Stephen Curry</v>
          </cell>
          <cell r="D13489" t="str">
            <v>GSW</v>
          </cell>
          <cell r="F13489">
            <v>24.1</v>
          </cell>
          <cell r="G13489">
            <v>9887642</v>
          </cell>
          <cell r="H13489">
            <v>2847</v>
          </cell>
        </row>
        <row r="13490">
          <cell r="A13490">
            <v>2014</v>
          </cell>
          <cell r="B13490" t="str">
            <v>Marreese Speights</v>
          </cell>
          <cell r="D13490" t="str">
            <v>GSW</v>
          </cell>
          <cell r="F13490">
            <v>15.2</v>
          </cell>
          <cell r="G13490">
            <v>3500000</v>
          </cell>
          <cell r="H13490">
            <v>979.6</v>
          </cell>
        </row>
        <row r="13491">
          <cell r="A13491">
            <v>2014</v>
          </cell>
          <cell r="B13491" t="str">
            <v>Harrison Barnes</v>
          </cell>
          <cell r="D13491" t="str">
            <v>GSW</v>
          </cell>
          <cell r="F13491">
            <v>9.8000000000000007</v>
          </cell>
          <cell r="G13491">
            <v>2923920</v>
          </cell>
          <cell r="H13491">
            <v>2207.4</v>
          </cell>
        </row>
        <row r="13492">
          <cell r="A13492">
            <v>2014</v>
          </cell>
          <cell r="B13492" t="str">
            <v>Klay Thompson</v>
          </cell>
          <cell r="D13492" t="str">
            <v>GSW</v>
          </cell>
          <cell r="F13492">
            <v>14.3</v>
          </cell>
          <cell r="G13492">
            <v>2317920</v>
          </cell>
          <cell r="H13492">
            <v>2867.4</v>
          </cell>
        </row>
        <row r="13493">
          <cell r="A13493">
            <v>2014</v>
          </cell>
          <cell r="B13493" t="str">
            <v>Draymond Green</v>
          </cell>
          <cell r="D13493" t="str">
            <v>GSW</v>
          </cell>
          <cell r="F13493">
            <v>12.7</v>
          </cell>
          <cell r="G13493">
            <v>875500</v>
          </cell>
          <cell r="H13493">
            <v>1795.8</v>
          </cell>
        </row>
        <row r="13494">
          <cell r="A13494">
            <v>2014</v>
          </cell>
          <cell r="B13494" t="str">
            <v>Hilton Armstrong</v>
          </cell>
          <cell r="D13494" t="str">
            <v>GSW</v>
          </cell>
          <cell r="F13494">
            <v>17</v>
          </cell>
          <cell r="H13494">
            <v>97.5</v>
          </cell>
        </row>
        <row r="13495">
          <cell r="A13495">
            <v>2014</v>
          </cell>
          <cell r="B13495" t="str">
            <v>Jermaine O'Neal</v>
          </cell>
          <cell r="D13495" t="str">
            <v>GSW</v>
          </cell>
          <cell r="F13495">
            <v>15.3</v>
          </cell>
          <cell r="H13495">
            <v>884.40000000000009</v>
          </cell>
        </row>
        <row r="13496">
          <cell r="A13496">
            <v>2014</v>
          </cell>
          <cell r="B13496" t="str">
            <v>Ognjen Kuzmić</v>
          </cell>
          <cell r="D13496" t="str">
            <v>GSW</v>
          </cell>
          <cell r="F13496">
            <v>3.4</v>
          </cell>
          <cell r="H13496">
            <v>92.4</v>
          </cell>
        </row>
        <row r="13497">
          <cell r="A13497">
            <v>2014</v>
          </cell>
          <cell r="B13497" t="str">
            <v>Dwight Howard</v>
          </cell>
          <cell r="D13497" t="str">
            <v>HOU</v>
          </cell>
          <cell r="F13497">
            <v>21.3</v>
          </cell>
          <cell r="G13497">
            <v>20513178</v>
          </cell>
          <cell r="H13497">
            <v>2392.7000000000003</v>
          </cell>
        </row>
        <row r="13498">
          <cell r="A13498">
            <v>2014</v>
          </cell>
          <cell r="B13498" t="str">
            <v>James Harden</v>
          </cell>
          <cell r="D13498" t="str">
            <v>HOU</v>
          </cell>
          <cell r="F13498">
            <v>23.5</v>
          </cell>
          <cell r="G13498">
            <v>13701250</v>
          </cell>
          <cell r="H13498">
            <v>2774</v>
          </cell>
        </row>
        <row r="13499">
          <cell r="A13499">
            <v>2014</v>
          </cell>
          <cell r="B13499" t="str">
            <v>Jeremy Lin</v>
          </cell>
          <cell r="D13499" t="str">
            <v>HOU</v>
          </cell>
          <cell r="F13499">
            <v>14.3</v>
          </cell>
          <cell r="G13499">
            <v>8374646</v>
          </cell>
          <cell r="H13499">
            <v>2051.9</v>
          </cell>
        </row>
        <row r="13500">
          <cell r="A13500">
            <v>2014</v>
          </cell>
          <cell r="B13500" t="str">
            <v>Omer Asik</v>
          </cell>
          <cell r="D13500" t="str">
            <v>HOU</v>
          </cell>
          <cell r="F13500">
            <v>14</v>
          </cell>
          <cell r="G13500">
            <v>8374646</v>
          </cell>
          <cell r="H13500">
            <v>969.59999999999991</v>
          </cell>
        </row>
        <row r="13501">
          <cell r="A13501">
            <v>2014</v>
          </cell>
          <cell r="B13501" t="str">
            <v>Terrence Jones</v>
          </cell>
          <cell r="D13501" t="str">
            <v>HOU</v>
          </cell>
          <cell r="F13501">
            <v>19.100000000000001</v>
          </cell>
          <cell r="G13501">
            <v>1551840</v>
          </cell>
          <cell r="H13501">
            <v>2074.8000000000002</v>
          </cell>
        </row>
        <row r="13502">
          <cell r="A13502">
            <v>2014</v>
          </cell>
          <cell r="B13502" t="str">
            <v>Donatas Motiejunas</v>
          </cell>
          <cell r="D13502" t="str">
            <v>HOU</v>
          </cell>
          <cell r="F13502">
            <v>10.7</v>
          </cell>
          <cell r="G13502">
            <v>1422720</v>
          </cell>
          <cell r="H13502">
            <v>954.80000000000007</v>
          </cell>
        </row>
        <row r="13503">
          <cell r="A13503">
            <v>2014</v>
          </cell>
          <cell r="B13503" t="str">
            <v>Francisco Garcia</v>
          </cell>
          <cell r="D13503" t="str">
            <v>HOU</v>
          </cell>
          <cell r="F13503">
            <v>9.3000000000000007</v>
          </cell>
          <cell r="G13503">
            <v>1265977</v>
          </cell>
          <cell r="H13503">
            <v>1083.5</v>
          </cell>
        </row>
        <row r="13504">
          <cell r="A13504">
            <v>2014</v>
          </cell>
          <cell r="B13504" t="str">
            <v>Omri Casspi</v>
          </cell>
          <cell r="D13504" t="str">
            <v>HOU</v>
          </cell>
          <cell r="F13504">
            <v>12.9</v>
          </cell>
          <cell r="G13504">
            <v>947907</v>
          </cell>
          <cell r="H13504">
            <v>1285.1000000000001</v>
          </cell>
        </row>
        <row r="13505">
          <cell r="A13505">
            <v>2014</v>
          </cell>
          <cell r="B13505" t="str">
            <v>Chandler Parsons</v>
          </cell>
          <cell r="D13505" t="str">
            <v>HOU</v>
          </cell>
          <cell r="F13505">
            <v>15.9</v>
          </cell>
          <cell r="G13505">
            <v>926500</v>
          </cell>
          <cell r="H13505">
            <v>2782.4</v>
          </cell>
        </row>
        <row r="13506">
          <cell r="A13506">
            <v>2014</v>
          </cell>
          <cell r="B13506" t="str">
            <v>Greg Smith</v>
          </cell>
          <cell r="D13506" t="str">
            <v>HOU</v>
          </cell>
          <cell r="F13506">
            <v>13.7</v>
          </cell>
          <cell r="G13506">
            <v>884293</v>
          </cell>
          <cell r="H13506">
            <v>100.1</v>
          </cell>
        </row>
        <row r="13507">
          <cell r="A13507">
            <v>2014</v>
          </cell>
          <cell r="B13507" t="str">
            <v>Patrick Beverley</v>
          </cell>
          <cell r="D13507" t="str">
            <v>HOU</v>
          </cell>
          <cell r="F13507">
            <v>12.4</v>
          </cell>
          <cell r="G13507">
            <v>788872</v>
          </cell>
          <cell r="H13507">
            <v>1752.8</v>
          </cell>
        </row>
        <row r="13508">
          <cell r="A13508">
            <v>2014</v>
          </cell>
          <cell r="B13508" t="str">
            <v>Robert Covington</v>
          </cell>
          <cell r="D13508" t="str">
            <v>HOU</v>
          </cell>
          <cell r="F13508">
            <v>15</v>
          </cell>
          <cell r="H13508">
            <v>34.300000000000004</v>
          </cell>
        </row>
        <row r="13509">
          <cell r="A13509">
            <v>2014</v>
          </cell>
          <cell r="B13509" t="str">
            <v>Josh Powell</v>
          </cell>
          <cell r="D13509" t="str">
            <v>HOU</v>
          </cell>
          <cell r="F13509">
            <v>2.5</v>
          </cell>
          <cell r="H13509">
            <v>19</v>
          </cell>
        </row>
        <row r="13510">
          <cell r="A13510">
            <v>2014</v>
          </cell>
          <cell r="B13510" t="str">
            <v>Troy Daniels</v>
          </cell>
          <cell r="D13510" t="str">
            <v>HOU</v>
          </cell>
          <cell r="F13510">
            <v>16</v>
          </cell>
          <cell r="H13510">
            <v>75</v>
          </cell>
        </row>
        <row r="13511">
          <cell r="A13511">
            <v>2014</v>
          </cell>
          <cell r="B13511" t="str">
            <v>Isaiah Canaan</v>
          </cell>
          <cell r="D13511" t="str">
            <v>HOU</v>
          </cell>
          <cell r="F13511">
            <v>9.5</v>
          </cell>
          <cell r="H13511">
            <v>253</v>
          </cell>
        </row>
        <row r="13512">
          <cell r="A13512">
            <v>2014</v>
          </cell>
          <cell r="B13512" t="str">
            <v>Roy Hibbert</v>
          </cell>
          <cell r="D13512" t="str">
            <v>IND</v>
          </cell>
          <cell r="F13512">
            <v>13.5</v>
          </cell>
          <cell r="G13512">
            <v>14283844</v>
          </cell>
          <cell r="H13512">
            <v>2405.6999999999998</v>
          </cell>
        </row>
        <row r="13513">
          <cell r="A13513">
            <v>2014</v>
          </cell>
          <cell r="B13513" t="str">
            <v>David West</v>
          </cell>
          <cell r="D13513" t="str">
            <v>IND</v>
          </cell>
          <cell r="F13513">
            <v>17.5</v>
          </cell>
          <cell r="G13513">
            <v>12000000</v>
          </cell>
          <cell r="H13513">
            <v>2472</v>
          </cell>
        </row>
        <row r="13514">
          <cell r="A13514">
            <v>2014</v>
          </cell>
          <cell r="B13514" t="str">
            <v>George Hill</v>
          </cell>
          <cell r="D13514" t="str">
            <v>IND</v>
          </cell>
          <cell r="F13514">
            <v>13.4</v>
          </cell>
          <cell r="G13514">
            <v>8000000</v>
          </cell>
          <cell r="H13514">
            <v>2432</v>
          </cell>
        </row>
        <row r="13515">
          <cell r="A13515">
            <v>2014</v>
          </cell>
          <cell r="B13515" t="str">
            <v>Luis Scola</v>
          </cell>
          <cell r="D13515" t="str">
            <v>IND</v>
          </cell>
          <cell r="F13515">
            <v>13.4</v>
          </cell>
          <cell r="G13515">
            <v>4508504</v>
          </cell>
          <cell r="H13515">
            <v>1402.2</v>
          </cell>
        </row>
        <row r="13516">
          <cell r="A13516">
            <v>2014</v>
          </cell>
          <cell r="B13516" t="str">
            <v>Ian Mahinmi</v>
          </cell>
          <cell r="D13516" t="str">
            <v>IND</v>
          </cell>
          <cell r="F13516">
            <v>10.199999999999999</v>
          </cell>
          <cell r="G13516">
            <v>4000000</v>
          </cell>
          <cell r="H13516">
            <v>1247.3999999999999</v>
          </cell>
        </row>
        <row r="13517">
          <cell r="A13517">
            <v>2014</v>
          </cell>
          <cell r="B13517" t="str">
            <v>Paul George</v>
          </cell>
          <cell r="D13517" t="str">
            <v>IND</v>
          </cell>
          <cell r="F13517">
            <v>20.100000000000001</v>
          </cell>
          <cell r="G13517">
            <v>3282003</v>
          </cell>
          <cell r="H13517">
            <v>2896</v>
          </cell>
        </row>
        <row r="13518">
          <cell r="A13518">
            <v>2014</v>
          </cell>
          <cell r="B13518" t="str">
            <v>Chris Copeland</v>
          </cell>
          <cell r="D13518" t="str">
            <v>IND</v>
          </cell>
          <cell r="F13518">
            <v>17.600000000000001</v>
          </cell>
          <cell r="G13518">
            <v>3000000</v>
          </cell>
          <cell r="H13518">
            <v>266.5</v>
          </cell>
        </row>
        <row r="13519">
          <cell r="A13519">
            <v>2014</v>
          </cell>
          <cell r="B13519" t="str">
            <v>C.J. Watson</v>
          </cell>
          <cell r="D13519" t="str">
            <v>IND</v>
          </cell>
          <cell r="F13519">
            <v>13</v>
          </cell>
          <cell r="G13519">
            <v>2016000</v>
          </cell>
          <cell r="H13519">
            <v>1190.6999999999998</v>
          </cell>
        </row>
        <row r="13520">
          <cell r="A13520">
            <v>2014</v>
          </cell>
          <cell r="B13520" t="str">
            <v>Solomon Hill</v>
          </cell>
          <cell r="D13520" t="str">
            <v>IND</v>
          </cell>
          <cell r="F13520">
            <v>7.6</v>
          </cell>
          <cell r="G13520">
            <v>1246680</v>
          </cell>
          <cell r="H13520">
            <v>226.79999999999998</v>
          </cell>
        </row>
        <row r="13521">
          <cell r="A13521">
            <v>2014</v>
          </cell>
          <cell r="B13521" t="str">
            <v>Lance Stephenson</v>
          </cell>
          <cell r="D13521" t="str">
            <v>IND</v>
          </cell>
          <cell r="F13521">
            <v>14.7</v>
          </cell>
          <cell r="G13521">
            <v>1005000</v>
          </cell>
          <cell r="H13521">
            <v>2753.3999999999996</v>
          </cell>
        </row>
        <row r="13522">
          <cell r="A13522">
            <v>2014</v>
          </cell>
          <cell r="B13522" t="str">
            <v>Donald Sloan</v>
          </cell>
          <cell r="D13522" t="str">
            <v>IND</v>
          </cell>
          <cell r="F13522">
            <v>8.5</v>
          </cell>
          <cell r="G13522">
            <v>884293</v>
          </cell>
          <cell r="H13522">
            <v>393.59999999999997</v>
          </cell>
        </row>
        <row r="13523">
          <cell r="A13523">
            <v>2014</v>
          </cell>
          <cell r="B13523" t="str">
            <v>Rasual Butler</v>
          </cell>
          <cell r="D13523" t="str">
            <v>IND</v>
          </cell>
          <cell r="F13523">
            <v>12.2</v>
          </cell>
          <cell r="H13523">
            <v>380</v>
          </cell>
        </row>
        <row r="13524">
          <cell r="A13524">
            <v>2014</v>
          </cell>
          <cell r="B13524" t="str">
            <v>Chris Paul</v>
          </cell>
          <cell r="D13524" t="str">
            <v>LAC</v>
          </cell>
          <cell r="F13524">
            <v>25.9</v>
          </cell>
          <cell r="G13524">
            <v>18668431</v>
          </cell>
          <cell r="H13524">
            <v>2170</v>
          </cell>
        </row>
        <row r="13525">
          <cell r="A13525">
            <v>2014</v>
          </cell>
          <cell r="B13525" t="str">
            <v>Blake Griffin</v>
          </cell>
          <cell r="D13525" t="str">
            <v>LAC</v>
          </cell>
          <cell r="F13525">
            <v>23.9</v>
          </cell>
          <cell r="G13525">
            <v>16441500</v>
          </cell>
          <cell r="H13525">
            <v>2864</v>
          </cell>
        </row>
        <row r="13526">
          <cell r="A13526">
            <v>2014</v>
          </cell>
          <cell r="B13526" t="str">
            <v>Hedo Turkoglu</v>
          </cell>
          <cell r="D13526" t="str">
            <v>LAC</v>
          </cell>
          <cell r="F13526">
            <v>11.3</v>
          </cell>
          <cell r="G13526">
            <v>12000000</v>
          </cell>
          <cell r="H13526">
            <v>391.40000000000003</v>
          </cell>
        </row>
        <row r="13527">
          <cell r="A13527">
            <v>2014</v>
          </cell>
          <cell r="B13527" t="str">
            <v>DeAndre Jordan</v>
          </cell>
          <cell r="D13527" t="str">
            <v>LAC</v>
          </cell>
          <cell r="F13527">
            <v>18.2</v>
          </cell>
          <cell r="G13527">
            <v>10986550</v>
          </cell>
          <cell r="H13527">
            <v>2870</v>
          </cell>
        </row>
        <row r="13528">
          <cell r="A13528">
            <v>2014</v>
          </cell>
          <cell r="B13528" t="str">
            <v>J.J. Redick</v>
          </cell>
          <cell r="D13528" t="str">
            <v>LAC</v>
          </cell>
          <cell r="F13528">
            <v>16.600000000000001</v>
          </cell>
          <cell r="G13528">
            <v>6300000</v>
          </cell>
          <cell r="H13528">
            <v>987</v>
          </cell>
        </row>
        <row r="13529">
          <cell r="A13529">
            <v>2014</v>
          </cell>
          <cell r="B13529" t="str">
            <v>Jamal Crawford</v>
          </cell>
          <cell r="D13529" t="str">
            <v>LAC</v>
          </cell>
          <cell r="F13529">
            <v>17.3</v>
          </cell>
          <cell r="G13529">
            <v>5225000</v>
          </cell>
          <cell r="H13529">
            <v>2090.7000000000003</v>
          </cell>
        </row>
        <row r="13530">
          <cell r="A13530">
            <v>2014</v>
          </cell>
          <cell r="B13530" t="str">
            <v>Jared Dudley</v>
          </cell>
          <cell r="D13530" t="str">
            <v>LAC</v>
          </cell>
          <cell r="F13530">
            <v>8.9</v>
          </cell>
          <cell r="G13530">
            <v>4250000</v>
          </cell>
          <cell r="H13530">
            <v>1731.6</v>
          </cell>
        </row>
        <row r="13531">
          <cell r="A13531">
            <v>2014</v>
          </cell>
          <cell r="B13531" t="str">
            <v>Matt Barnes</v>
          </cell>
          <cell r="D13531" t="str">
            <v>LAC</v>
          </cell>
          <cell r="F13531">
            <v>12</v>
          </cell>
          <cell r="G13531">
            <v>3250000</v>
          </cell>
          <cell r="H13531">
            <v>1732.5</v>
          </cell>
        </row>
        <row r="13532">
          <cell r="A13532">
            <v>2014</v>
          </cell>
          <cell r="B13532" t="str">
            <v>Darren Collison</v>
          </cell>
          <cell r="D13532" t="str">
            <v>LAC</v>
          </cell>
          <cell r="F13532">
            <v>16.2</v>
          </cell>
          <cell r="G13532">
            <v>1900000</v>
          </cell>
          <cell r="H13532">
            <v>2072</v>
          </cell>
        </row>
        <row r="13533">
          <cell r="A13533">
            <v>2014</v>
          </cell>
          <cell r="B13533" t="str">
            <v>Willie Green</v>
          </cell>
          <cell r="D13533" t="str">
            <v>LAC</v>
          </cell>
          <cell r="F13533">
            <v>7.1</v>
          </cell>
          <cell r="G13533">
            <v>1399507</v>
          </cell>
          <cell r="H13533">
            <v>869</v>
          </cell>
        </row>
        <row r="13534">
          <cell r="A13534">
            <v>2014</v>
          </cell>
          <cell r="B13534" t="str">
            <v>Antawn Jamison</v>
          </cell>
          <cell r="D13534" t="str">
            <v>LAC</v>
          </cell>
          <cell r="F13534">
            <v>7.8</v>
          </cell>
          <cell r="G13534">
            <v>1399507</v>
          </cell>
          <cell r="H13534">
            <v>248.60000000000002</v>
          </cell>
        </row>
        <row r="13535">
          <cell r="A13535">
            <v>2014</v>
          </cell>
          <cell r="B13535" t="str">
            <v>Ryan Hollins</v>
          </cell>
          <cell r="D13535" t="str">
            <v>LAC</v>
          </cell>
          <cell r="F13535">
            <v>11.9</v>
          </cell>
          <cell r="G13535">
            <v>1186459</v>
          </cell>
          <cell r="H13535">
            <v>481.90000000000003</v>
          </cell>
        </row>
        <row r="13536">
          <cell r="A13536">
            <v>2014</v>
          </cell>
          <cell r="B13536" t="str">
            <v>Reggie Bullock</v>
          </cell>
          <cell r="D13536" t="str">
            <v>LAC</v>
          </cell>
          <cell r="F13536">
            <v>6.7</v>
          </cell>
          <cell r="G13536">
            <v>1149000</v>
          </cell>
          <cell r="H13536">
            <v>395.59999999999997</v>
          </cell>
        </row>
        <row r="13537">
          <cell r="A13537">
            <v>2014</v>
          </cell>
          <cell r="B13537" t="str">
            <v>Stephen Jackson</v>
          </cell>
          <cell r="D13537" t="str">
            <v>LAC</v>
          </cell>
          <cell r="F13537">
            <v>0.1</v>
          </cell>
          <cell r="H13537">
            <v>107.10000000000001</v>
          </cell>
        </row>
        <row r="13538">
          <cell r="A13538">
            <v>2014</v>
          </cell>
          <cell r="B13538" t="str">
            <v>Sasha Vujačić</v>
          </cell>
          <cell r="D13538" t="str">
            <v>LAC</v>
          </cell>
          <cell r="F13538">
            <v>1.5</v>
          </cell>
          <cell r="H13538">
            <v>10</v>
          </cell>
        </row>
        <row r="13539">
          <cell r="A13539">
            <v>2014</v>
          </cell>
          <cell r="B13539" t="str">
            <v>Maalik Wayns</v>
          </cell>
          <cell r="D13539" t="str">
            <v>LAC</v>
          </cell>
          <cell r="F13539">
            <v>19.3</v>
          </cell>
          <cell r="H13539">
            <v>9</v>
          </cell>
        </row>
        <row r="13540">
          <cell r="A13540">
            <v>2014</v>
          </cell>
          <cell r="B13540" t="str">
            <v>Kobe Bryant</v>
          </cell>
          <cell r="D13540" t="str">
            <v>LAL</v>
          </cell>
          <cell r="F13540">
            <v>10.7</v>
          </cell>
          <cell r="G13540">
            <v>30453805</v>
          </cell>
          <cell r="H13540">
            <v>177</v>
          </cell>
        </row>
        <row r="13541">
          <cell r="A13541">
            <v>2014</v>
          </cell>
          <cell r="B13541" t="str">
            <v>Pau Gasol</v>
          </cell>
          <cell r="D13541" t="str">
            <v>LAL</v>
          </cell>
          <cell r="F13541">
            <v>19.3</v>
          </cell>
          <cell r="G13541">
            <v>19285850</v>
          </cell>
          <cell r="H13541">
            <v>1884</v>
          </cell>
        </row>
        <row r="13542">
          <cell r="A13542">
            <v>2014</v>
          </cell>
          <cell r="B13542" t="str">
            <v>Steve Nash</v>
          </cell>
          <cell r="D13542" t="str">
            <v>LAL</v>
          </cell>
          <cell r="F13542">
            <v>12.2</v>
          </cell>
          <cell r="G13542">
            <v>9300500</v>
          </cell>
          <cell r="H13542">
            <v>313.5</v>
          </cell>
        </row>
        <row r="13543">
          <cell r="A13543">
            <v>2014</v>
          </cell>
          <cell r="B13543" t="str">
            <v>Jordan Hill</v>
          </cell>
          <cell r="D13543" t="str">
            <v>LAL</v>
          </cell>
          <cell r="F13543">
            <v>19.3</v>
          </cell>
          <cell r="G13543">
            <v>3563600</v>
          </cell>
          <cell r="H13543">
            <v>1497.6000000000001</v>
          </cell>
        </row>
        <row r="13544">
          <cell r="A13544">
            <v>2014</v>
          </cell>
          <cell r="B13544" t="str">
            <v>Chris Kaman</v>
          </cell>
          <cell r="D13544" t="str">
            <v>LAL</v>
          </cell>
          <cell r="F13544">
            <v>17</v>
          </cell>
          <cell r="G13544">
            <v>3183000</v>
          </cell>
          <cell r="H13544">
            <v>737.09999999999991</v>
          </cell>
        </row>
        <row r="13545">
          <cell r="A13545">
            <v>2014</v>
          </cell>
          <cell r="B13545" t="str">
            <v>Kendall Marshall</v>
          </cell>
          <cell r="D13545" t="str">
            <v>LAL</v>
          </cell>
          <cell r="F13545">
            <v>12.6</v>
          </cell>
          <cell r="G13545">
            <v>2005560</v>
          </cell>
          <cell r="H13545">
            <v>1566</v>
          </cell>
        </row>
        <row r="13546">
          <cell r="A13546">
            <v>2014</v>
          </cell>
          <cell r="B13546" t="str">
            <v>Jodie Meeks</v>
          </cell>
          <cell r="D13546" t="str">
            <v>LAL</v>
          </cell>
          <cell r="F13546">
            <v>14.7</v>
          </cell>
          <cell r="G13546">
            <v>1550000</v>
          </cell>
          <cell r="H13546">
            <v>2556.4</v>
          </cell>
        </row>
        <row r="13547">
          <cell r="A13547">
            <v>2014</v>
          </cell>
          <cell r="B13547" t="str">
            <v>Nick Young</v>
          </cell>
          <cell r="D13547" t="str">
            <v>LAL</v>
          </cell>
          <cell r="F13547">
            <v>16</v>
          </cell>
          <cell r="G13547">
            <v>1106942</v>
          </cell>
          <cell r="H13547">
            <v>1811.2</v>
          </cell>
        </row>
        <row r="13548">
          <cell r="A13548">
            <v>2014</v>
          </cell>
          <cell r="B13548" t="str">
            <v>Jordan Farmar</v>
          </cell>
          <cell r="D13548" t="str">
            <v>LAL</v>
          </cell>
          <cell r="F13548">
            <v>15</v>
          </cell>
          <cell r="G13548">
            <v>1106941</v>
          </cell>
          <cell r="H13548">
            <v>910.19999999999993</v>
          </cell>
        </row>
        <row r="13549">
          <cell r="A13549">
            <v>2014</v>
          </cell>
          <cell r="B13549" t="str">
            <v>Wesley Johnson</v>
          </cell>
          <cell r="D13549" t="str">
            <v>LAL</v>
          </cell>
          <cell r="F13549">
            <v>11</v>
          </cell>
          <cell r="G13549">
            <v>916099</v>
          </cell>
          <cell r="H13549">
            <v>2243.6</v>
          </cell>
        </row>
        <row r="13550">
          <cell r="A13550">
            <v>2014</v>
          </cell>
          <cell r="B13550" t="str">
            <v>Robert Sacre</v>
          </cell>
          <cell r="D13550" t="str">
            <v>LAL</v>
          </cell>
          <cell r="F13550">
            <v>12.1</v>
          </cell>
          <cell r="G13550">
            <v>788872</v>
          </cell>
          <cell r="H13550">
            <v>1092</v>
          </cell>
        </row>
        <row r="13551">
          <cell r="A13551">
            <v>2014</v>
          </cell>
          <cell r="B13551" t="str">
            <v>Ryan Kelly</v>
          </cell>
          <cell r="D13551" t="str">
            <v>LAL</v>
          </cell>
          <cell r="F13551">
            <v>12.6</v>
          </cell>
          <cell r="H13551">
            <v>1309.8</v>
          </cell>
        </row>
        <row r="13552">
          <cell r="A13552">
            <v>2014</v>
          </cell>
          <cell r="B13552" t="str">
            <v>Elias Harris</v>
          </cell>
          <cell r="D13552" t="str">
            <v>LAL</v>
          </cell>
          <cell r="F13552">
            <v>7.6</v>
          </cell>
          <cell r="H13552">
            <v>11</v>
          </cell>
        </row>
        <row r="13553">
          <cell r="A13553">
            <v>2014</v>
          </cell>
          <cell r="B13553" t="str">
            <v>Manny Harris</v>
          </cell>
          <cell r="D13553" t="str">
            <v>LAL</v>
          </cell>
          <cell r="F13553">
            <v>10.9</v>
          </cell>
          <cell r="H13553">
            <v>180</v>
          </cell>
        </row>
        <row r="13554">
          <cell r="A13554">
            <v>2014</v>
          </cell>
          <cell r="B13554" t="str">
            <v>Shawne Williams</v>
          </cell>
          <cell r="D13554" t="str">
            <v>LAL</v>
          </cell>
          <cell r="F13554">
            <v>9.5</v>
          </cell>
          <cell r="H13554">
            <v>752.4</v>
          </cell>
        </row>
        <row r="13555">
          <cell r="A13555">
            <v>2014</v>
          </cell>
          <cell r="B13555" t="str">
            <v>Xavier Henry</v>
          </cell>
          <cell r="D13555" t="str">
            <v>LAL</v>
          </cell>
          <cell r="F13555">
            <v>12.3</v>
          </cell>
          <cell r="H13555">
            <v>907.30000000000007</v>
          </cell>
        </row>
        <row r="13556">
          <cell r="A13556">
            <v>2014</v>
          </cell>
          <cell r="B13556" t="str">
            <v>Zach Randolph</v>
          </cell>
          <cell r="D13556" t="str">
            <v>MEM</v>
          </cell>
          <cell r="F13556">
            <v>18.3</v>
          </cell>
          <cell r="G13556">
            <v>17800000</v>
          </cell>
          <cell r="H13556">
            <v>2701.8</v>
          </cell>
        </row>
        <row r="13557">
          <cell r="A13557">
            <v>2014</v>
          </cell>
          <cell r="B13557" t="str">
            <v>Marc Gasol</v>
          </cell>
          <cell r="D13557" t="str">
            <v>MEM</v>
          </cell>
          <cell r="F13557">
            <v>18.2</v>
          </cell>
          <cell r="G13557">
            <v>14860523</v>
          </cell>
          <cell r="H13557">
            <v>1970.6</v>
          </cell>
        </row>
        <row r="13558">
          <cell r="A13558">
            <v>2014</v>
          </cell>
          <cell r="B13558" t="str">
            <v>Mike Conley</v>
          </cell>
          <cell r="D13558" t="str">
            <v>MEM</v>
          </cell>
          <cell r="F13558">
            <v>20</v>
          </cell>
          <cell r="G13558">
            <v>8000001</v>
          </cell>
          <cell r="H13558">
            <v>2445.5</v>
          </cell>
        </row>
        <row r="13559">
          <cell r="A13559">
            <v>2014</v>
          </cell>
          <cell r="B13559" t="str">
            <v>Tayshaun Prince</v>
          </cell>
          <cell r="D13559" t="str">
            <v>MEM</v>
          </cell>
          <cell r="F13559">
            <v>8.1999999999999993</v>
          </cell>
          <cell r="G13559">
            <v>7235955</v>
          </cell>
          <cell r="H13559">
            <v>1945.6000000000001</v>
          </cell>
        </row>
        <row r="13560">
          <cell r="A13560">
            <v>2014</v>
          </cell>
          <cell r="B13560" t="str">
            <v>Tony Allen</v>
          </cell>
          <cell r="D13560" t="str">
            <v>MEM</v>
          </cell>
          <cell r="F13560">
            <v>15.6</v>
          </cell>
          <cell r="G13560">
            <v>4494382</v>
          </cell>
          <cell r="H13560">
            <v>1276</v>
          </cell>
        </row>
        <row r="13561">
          <cell r="A13561">
            <v>2014</v>
          </cell>
          <cell r="B13561" t="str">
            <v>Ed Davis</v>
          </cell>
          <cell r="D13561" t="str">
            <v>MEM</v>
          </cell>
          <cell r="F13561">
            <v>15.9</v>
          </cell>
          <cell r="G13561">
            <v>3153860</v>
          </cell>
          <cell r="H13561">
            <v>957.59999999999991</v>
          </cell>
        </row>
        <row r="13562">
          <cell r="A13562">
            <v>2014</v>
          </cell>
          <cell r="B13562" t="str">
            <v>Kosta Koufos</v>
          </cell>
          <cell r="D13562" t="str">
            <v>MEM</v>
          </cell>
          <cell r="F13562">
            <v>16.5</v>
          </cell>
          <cell r="G13562">
            <v>3000000</v>
          </cell>
          <cell r="H13562">
            <v>1352</v>
          </cell>
        </row>
        <row r="13563">
          <cell r="A13563">
            <v>2014</v>
          </cell>
          <cell r="B13563" t="str">
            <v>Quincy Pondexter</v>
          </cell>
          <cell r="D13563" t="str">
            <v>MEM</v>
          </cell>
          <cell r="F13563">
            <v>10.3</v>
          </cell>
          <cell r="G13563">
            <v>2225479</v>
          </cell>
          <cell r="H13563">
            <v>270</v>
          </cell>
        </row>
        <row r="13564">
          <cell r="A13564">
            <v>2014</v>
          </cell>
          <cell r="B13564" t="str">
            <v>Mike Miller</v>
          </cell>
          <cell r="D13564" t="str">
            <v>MEM</v>
          </cell>
          <cell r="F13564">
            <v>12.5</v>
          </cell>
          <cell r="G13564">
            <v>1399507</v>
          </cell>
          <cell r="H13564">
            <v>1705.6000000000001</v>
          </cell>
        </row>
        <row r="13565">
          <cell r="A13565">
            <v>2014</v>
          </cell>
          <cell r="B13565" t="str">
            <v>Jon Leuer</v>
          </cell>
          <cell r="D13565" t="str">
            <v>MEM</v>
          </cell>
          <cell r="F13565">
            <v>17.600000000000001</v>
          </cell>
          <cell r="H13565">
            <v>641.9</v>
          </cell>
        </row>
        <row r="13566">
          <cell r="A13566">
            <v>2014</v>
          </cell>
          <cell r="B13566" t="str">
            <v>James Johnson</v>
          </cell>
          <cell r="D13566" t="str">
            <v>MEM</v>
          </cell>
          <cell r="F13566">
            <v>18.5</v>
          </cell>
          <cell r="H13566">
            <v>956.8</v>
          </cell>
        </row>
        <row r="13567">
          <cell r="A13567">
            <v>2014</v>
          </cell>
          <cell r="B13567" t="str">
            <v>Nick Calathes</v>
          </cell>
          <cell r="D13567" t="str">
            <v>MEM</v>
          </cell>
          <cell r="F13567">
            <v>12.3</v>
          </cell>
          <cell r="H13567">
            <v>1171.5</v>
          </cell>
        </row>
        <row r="13568">
          <cell r="A13568">
            <v>2014</v>
          </cell>
          <cell r="B13568" t="str">
            <v>Jamaal Franklin</v>
          </cell>
          <cell r="D13568" t="str">
            <v>MEM</v>
          </cell>
          <cell r="F13568">
            <v>4.7</v>
          </cell>
          <cell r="H13568">
            <v>161.70000000000002</v>
          </cell>
        </row>
        <row r="13569">
          <cell r="A13569">
            <v>2014</v>
          </cell>
          <cell r="B13569" t="str">
            <v>Chris Bosh</v>
          </cell>
          <cell r="D13569" t="str">
            <v>MIA</v>
          </cell>
          <cell r="F13569">
            <v>19</v>
          </cell>
          <cell r="G13569">
            <v>19067500</v>
          </cell>
          <cell r="H13569">
            <v>2528</v>
          </cell>
        </row>
        <row r="13570">
          <cell r="A13570">
            <v>2014</v>
          </cell>
          <cell r="B13570" t="str">
            <v>LeBron James</v>
          </cell>
          <cell r="D13570" t="str">
            <v>MIA</v>
          </cell>
          <cell r="F13570">
            <v>29.3</v>
          </cell>
          <cell r="G13570">
            <v>19067500</v>
          </cell>
          <cell r="H13570">
            <v>2902.9</v>
          </cell>
        </row>
        <row r="13571">
          <cell r="A13571">
            <v>2014</v>
          </cell>
          <cell r="B13571" t="str">
            <v>Dwyane Wade</v>
          </cell>
          <cell r="D13571" t="str">
            <v>MIA</v>
          </cell>
          <cell r="F13571">
            <v>22</v>
          </cell>
          <cell r="G13571">
            <v>18673000</v>
          </cell>
          <cell r="H13571">
            <v>1776.6</v>
          </cell>
        </row>
        <row r="13572">
          <cell r="A13572">
            <v>2014</v>
          </cell>
          <cell r="B13572" t="str">
            <v>Michael Beasley</v>
          </cell>
          <cell r="D13572" t="str">
            <v>MIA</v>
          </cell>
          <cell r="F13572">
            <v>16.8</v>
          </cell>
          <cell r="G13572">
            <v>4666667</v>
          </cell>
          <cell r="H13572">
            <v>830.5</v>
          </cell>
        </row>
        <row r="13573">
          <cell r="A13573">
            <v>2014</v>
          </cell>
          <cell r="B13573" t="str">
            <v>Udonis Haslem</v>
          </cell>
          <cell r="D13573" t="str">
            <v>MIA</v>
          </cell>
          <cell r="F13573">
            <v>10.5</v>
          </cell>
          <cell r="G13573">
            <v>4340000</v>
          </cell>
          <cell r="H13573">
            <v>653.19999999999993</v>
          </cell>
        </row>
        <row r="13574">
          <cell r="A13574">
            <v>2014</v>
          </cell>
          <cell r="B13574" t="str">
            <v>Mario Chalmers</v>
          </cell>
          <cell r="D13574" t="str">
            <v>MIA</v>
          </cell>
          <cell r="F13574">
            <v>14</v>
          </cell>
          <cell r="G13574">
            <v>4000000</v>
          </cell>
          <cell r="H13574">
            <v>2175.4</v>
          </cell>
        </row>
        <row r="13575">
          <cell r="A13575">
            <v>2014</v>
          </cell>
          <cell r="B13575" t="str">
            <v>Shane Battier</v>
          </cell>
          <cell r="D13575" t="str">
            <v>MIA</v>
          </cell>
          <cell r="F13575">
            <v>8.6999999999999993</v>
          </cell>
          <cell r="G13575">
            <v>3270000</v>
          </cell>
          <cell r="H13575">
            <v>1467.3000000000002</v>
          </cell>
        </row>
        <row r="13576">
          <cell r="A13576">
            <v>2014</v>
          </cell>
          <cell r="B13576" t="str">
            <v>Ray Allen</v>
          </cell>
          <cell r="D13576" t="str">
            <v>MIA</v>
          </cell>
          <cell r="F13576">
            <v>12.8</v>
          </cell>
          <cell r="G13576">
            <v>3229050</v>
          </cell>
          <cell r="H13576">
            <v>1934.5</v>
          </cell>
        </row>
        <row r="13577">
          <cell r="A13577">
            <v>2014</v>
          </cell>
          <cell r="B13577" t="str">
            <v>Chris Andersen</v>
          </cell>
          <cell r="D13577" t="str">
            <v>MIA</v>
          </cell>
          <cell r="F13577">
            <v>18.5</v>
          </cell>
          <cell r="G13577">
            <v>1399507</v>
          </cell>
          <cell r="H13577">
            <v>1396.8</v>
          </cell>
        </row>
        <row r="13578">
          <cell r="A13578">
            <v>2014</v>
          </cell>
          <cell r="B13578" t="str">
            <v>Rashard Lewis</v>
          </cell>
          <cell r="D13578" t="str">
            <v>MIA</v>
          </cell>
          <cell r="F13578">
            <v>10.7</v>
          </cell>
          <cell r="G13578">
            <v>1399507</v>
          </cell>
          <cell r="H13578">
            <v>972</v>
          </cell>
        </row>
        <row r="13579">
          <cell r="A13579">
            <v>2014</v>
          </cell>
          <cell r="B13579" t="str">
            <v>Norris Cole</v>
          </cell>
          <cell r="D13579" t="str">
            <v>MIA</v>
          </cell>
          <cell r="F13579">
            <v>8.8000000000000007</v>
          </cell>
          <cell r="G13579">
            <v>1129200</v>
          </cell>
          <cell r="H13579">
            <v>2017.2</v>
          </cell>
        </row>
        <row r="13580">
          <cell r="A13580">
            <v>2014</v>
          </cell>
          <cell r="B13580" t="str">
            <v>Greg Oden</v>
          </cell>
          <cell r="D13580" t="str">
            <v>MIA</v>
          </cell>
          <cell r="F13580">
            <v>12.4</v>
          </cell>
          <cell r="G13580">
            <v>1027424</v>
          </cell>
          <cell r="H13580">
            <v>211.6</v>
          </cell>
        </row>
        <row r="13581">
          <cell r="A13581">
            <v>2014</v>
          </cell>
          <cell r="B13581" t="str">
            <v>Roger Mason</v>
          </cell>
          <cell r="D13581" t="str">
            <v>MIA</v>
          </cell>
          <cell r="F13581">
            <v>8.1999999999999993</v>
          </cell>
          <cell r="H13581">
            <v>260</v>
          </cell>
        </row>
        <row r="13582">
          <cell r="A13582">
            <v>2014</v>
          </cell>
          <cell r="B13582" t="str">
            <v>James Jones</v>
          </cell>
          <cell r="D13582" t="str">
            <v>MIA</v>
          </cell>
          <cell r="F13582">
            <v>15.4</v>
          </cell>
          <cell r="H13582">
            <v>236</v>
          </cell>
        </row>
        <row r="13583">
          <cell r="A13583">
            <v>2014</v>
          </cell>
          <cell r="B13583" t="str">
            <v>DeAndre Liggins</v>
          </cell>
          <cell r="D13583" t="str">
            <v>MIA</v>
          </cell>
          <cell r="F13583">
            <v>129.1</v>
          </cell>
          <cell r="H13583">
            <v>1</v>
          </cell>
        </row>
        <row r="13584">
          <cell r="A13584">
            <v>2014</v>
          </cell>
          <cell r="B13584" t="str">
            <v>O.J. Mayo</v>
          </cell>
          <cell r="D13584" t="str">
            <v>MIL</v>
          </cell>
          <cell r="F13584">
            <v>11.2</v>
          </cell>
          <cell r="G13584">
            <v>8000000</v>
          </cell>
          <cell r="H13584">
            <v>1346.8</v>
          </cell>
        </row>
        <row r="13585">
          <cell r="A13585">
            <v>2014</v>
          </cell>
          <cell r="B13585" t="str">
            <v>Ersan Ilyasova</v>
          </cell>
          <cell r="D13585" t="str">
            <v>MIL</v>
          </cell>
          <cell r="F13585">
            <v>13.8</v>
          </cell>
          <cell r="G13585">
            <v>7900000</v>
          </cell>
          <cell r="H13585">
            <v>1479.5</v>
          </cell>
        </row>
        <row r="13586">
          <cell r="A13586">
            <v>2014</v>
          </cell>
          <cell r="B13586" t="str">
            <v>Zaza Pachulia</v>
          </cell>
          <cell r="D13586" t="str">
            <v>MIL</v>
          </cell>
          <cell r="F13586">
            <v>14</v>
          </cell>
          <cell r="G13586">
            <v>5200000</v>
          </cell>
          <cell r="H13586">
            <v>1325</v>
          </cell>
        </row>
        <row r="13587">
          <cell r="A13587">
            <v>2014</v>
          </cell>
          <cell r="B13587" t="str">
            <v>Ekpe Udoh</v>
          </cell>
          <cell r="D13587" t="str">
            <v>MIL</v>
          </cell>
          <cell r="F13587">
            <v>7.6</v>
          </cell>
          <cell r="G13587">
            <v>4469548</v>
          </cell>
          <cell r="H13587">
            <v>802.2</v>
          </cell>
        </row>
        <row r="13588">
          <cell r="A13588">
            <v>2014</v>
          </cell>
          <cell r="B13588" t="str">
            <v>Larry Sanders</v>
          </cell>
          <cell r="D13588" t="str">
            <v>MIL</v>
          </cell>
          <cell r="F13588">
            <v>14</v>
          </cell>
          <cell r="G13588">
            <v>3053368</v>
          </cell>
          <cell r="H13588">
            <v>584.19999999999993</v>
          </cell>
        </row>
        <row r="13589">
          <cell r="A13589">
            <v>2014</v>
          </cell>
          <cell r="B13589" t="str">
            <v>Brandon Knight</v>
          </cell>
          <cell r="D13589" t="str">
            <v>MIL</v>
          </cell>
          <cell r="F13589">
            <v>16.5</v>
          </cell>
          <cell r="G13589">
            <v>2793960</v>
          </cell>
          <cell r="H13589">
            <v>2397.6</v>
          </cell>
        </row>
        <row r="13590">
          <cell r="A13590">
            <v>2014</v>
          </cell>
          <cell r="B13590" t="str">
            <v>John Henson</v>
          </cell>
          <cell r="D13590" t="str">
            <v>MIL</v>
          </cell>
          <cell r="F13590">
            <v>17.899999999999999</v>
          </cell>
          <cell r="G13590">
            <v>1905360</v>
          </cell>
          <cell r="H13590">
            <v>1855</v>
          </cell>
        </row>
        <row r="13591">
          <cell r="A13591">
            <v>2014</v>
          </cell>
          <cell r="B13591" t="str">
            <v>Giannis Antetokounmpo</v>
          </cell>
          <cell r="D13591" t="str">
            <v>MIL</v>
          </cell>
          <cell r="F13591">
            <v>10.8</v>
          </cell>
          <cell r="G13591">
            <v>1792560</v>
          </cell>
          <cell r="H13591">
            <v>1894.2</v>
          </cell>
        </row>
        <row r="13592">
          <cell r="A13592">
            <v>2014</v>
          </cell>
          <cell r="B13592" t="str">
            <v>Khris Middleton</v>
          </cell>
          <cell r="D13592" t="str">
            <v>MIL</v>
          </cell>
          <cell r="F13592">
            <v>12.5</v>
          </cell>
          <cell r="G13592">
            <v>788872</v>
          </cell>
          <cell r="H13592">
            <v>2460</v>
          </cell>
        </row>
        <row r="13593">
          <cell r="A13593">
            <v>2014</v>
          </cell>
          <cell r="B13593" t="str">
            <v>Tony Mitchell</v>
          </cell>
          <cell r="D13593" t="str">
            <v>MIL</v>
          </cell>
          <cell r="F13593">
            <v>30.9</v>
          </cell>
          <cell r="H13593">
            <v>9.8999999999999986</v>
          </cell>
        </row>
        <row r="13594">
          <cell r="A13594">
            <v>2014</v>
          </cell>
          <cell r="B13594" t="str">
            <v>Nate Wolters</v>
          </cell>
          <cell r="D13594" t="str">
            <v>MIL</v>
          </cell>
          <cell r="F13594">
            <v>12.7</v>
          </cell>
          <cell r="H13594">
            <v>1310.8000000000002</v>
          </cell>
        </row>
        <row r="13595">
          <cell r="A13595">
            <v>2014</v>
          </cell>
          <cell r="B13595" t="str">
            <v>Chris Wright</v>
          </cell>
          <cell r="D13595" t="str">
            <v>MIL</v>
          </cell>
          <cell r="F13595">
            <v>16.5</v>
          </cell>
          <cell r="H13595">
            <v>126.4</v>
          </cell>
        </row>
        <row r="13596">
          <cell r="A13596">
            <v>2014</v>
          </cell>
          <cell r="B13596" t="str">
            <v>D.J. Stephens</v>
          </cell>
          <cell r="D13596" t="str">
            <v>MIL</v>
          </cell>
          <cell r="F13596">
            <v>16.100000000000001</v>
          </cell>
          <cell r="H13596">
            <v>15</v>
          </cell>
        </row>
        <row r="13597">
          <cell r="A13597">
            <v>2014</v>
          </cell>
          <cell r="B13597" t="str">
            <v>Miroslav Raduljica</v>
          </cell>
          <cell r="D13597" t="str">
            <v>MIL</v>
          </cell>
          <cell r="F13597">
            <v>15.3</v>
          </cell>
          <cell r="H13597">
            <v>465.59999999999997</v>
          </cell>
        </row>
        <row r="13598">
          <cell r="A13598">
            <v>2014</v>
          </cell>
          <cell r="B13598" t="str">
            <v>Kevin Love</v>
          </cell>
          <cell r="D13598" t="str">
            <v>MIN</v>
          </cell>
          <cell r="F13598">
            <v>26.9</v>
          </cell>
          <cell r="G13598">
            <v>14693906</v>
          </cell>
          <cell r="H13598">
            <v>2795.1</v>
          </cell>
        </row>
        <row r="13599">
          <cell r="A13599">
            <v>2014</v>
          </cell>
          <cell r="B13599" t="str">
            <v>Nikola Pekovic</v>
          </cell>
          <cell r="D13599" t="str">
            <v>MIN</v>
          </cell>
          <cell r="F13599">
            <v>20.7</v>
          </cell>
          <cell r="G13599">
            <v>12100000</v>
          </cell>
          <cell r="H13599">
            <v>1663.2</v>
          </cell>
        </row>
        <row r="13600">
          <cell r="A13600">
            <v>2014</v>
          </cell>
          <cell r="B13600" t="str">
            <v>Kevin Martin</v>
          </cell>
          <cell r="D13600" t="str">
            <v>MIN</v>
          </cell>
          <cell r="F13600">
            <v>16.3</v>
          </cell>
          <cell r="G13600">
            <v>6500000</v>
          </cell>
          <cell r="H13600">
            <v>2176</v>
          </cell>
        </row>
        <row r="13601">
          <cell r="A13601">
            <v>2014</v>
          </cell>
          <cell r="B13601" t="str">
            <v>Chase Budinger</v>
          </cell>
          <cell r="D13601" t="str">
            <v>MIN</v>
          </cell>
          <cell r="F13601">
            <v>9.6999999999999993</v>
          </cell>
          <cell r="G13601">
            <v>5000000</v>
          </cell>
          <cell r="H13601">
            <v>750.30000000000007</v>
          </cell>
        </row>
        <row r="13602">
          <cell r="A13602">
            <v>2014</v>
          </cell>
          <cell r="B13602" t="str">
            <v>Corey Brewer</v>
          </cell>
          <cell r="D13602" t="str">
            <v>MIN</v>
          </cell>
          <cell r="F13602">
            <v>12.7</v>
          </cell>
          <cell r="G13602">
            <v>4500000</v>
          </cell>
          <cell r="H13602">
            <v>2608.2000000000003</v>
          </cell>
        </row>
        <row r="13603">
          <cell r="A13603">
            <v>2014</v>
          </cell>
          <cell r="B13603" t="str">
            <v>Ricky Rubio</v>
          </cell>
          <cell r="D13603" t="str">
            <v>MIN</v>
          </cell>
          <cell r="F13603">
            <v>15.4</v>
          </cell>
          <cell r="G13603">
            <v>4002120</v>
          </cell>
          <cell r="H13603">
            <v>2640.4</v>
          </cell>
        </row>
        <row r="13604">
          <cell r="A13604">
            <v>2014</v>
          </cell>
          <cell r="B13604" t="str">
            <v>Alexey Shved</v>
          </cell>
          <cell r="D13604" t="str">
            <v>MIN</v>
          </cell>
          <cell r="F13604">
            <v>10.199999999999999</v>
          </cell>
          <cell r="G13604">
            <v>3150000</v>
          </cell>
          <cell r="H13604">
            <v>661.5</v>
          </cell>
        </row>
        <row r="13605">
          <cell r="A13605">
            <v>2014</v>
          </cell>
          <cell r="B13605" t="str">
            <v>Dante Cunningham</v>
          </cell>
          <cell r="D13605" t="str">
            <v>MIN</v>
          </cell>
          <cell r="F13605">
            <v>12.6</v>
          </cell>
          <cell r="G13605">
            <v>2180000</v>
          </cell>
          <cell r="H13605">
            <v>1636.2</v>
          </cell>
        </row>
        <row r="13606">
          <cell r="A13606">
            <v>2014</v>
          </cell>
          <cell r="B13606" t="str">
            <v>Shabazz Muhammad</v>
          </cell>
          <cell r="D13606" t="str">
            <v>MIN</v>
          </cell>
          <cell r="F13606">
            <v>13.1</v>
          </cell>
          <cell r="G13606">
            <v>1887120</v>
          </cell>
          <cell r="H13606">
            <v>288.59999999999997</v>
          </cell>
        </row>
        <row r="13607">
          <cell r="A13607">
            <v>2014</v>
          </cell>
          <cell r="B13607" t="str">
            <v>Ronny Turiaf</v>
          </cell>
          <cell r="D13607" t="str">
            <v>MIN</v>
          </cell>
          <cell r="F13607">
            <v>13.9</v>
          </cell>
          <cell r="G13607">
            <v>1500000</v>
          </cell>
          <cell r="H13607">
            <v>604.5</v>
          </cell>
        </row>
        <row r="13608">
          <cell r="A13608">
            <v>2014</v>
          </cell>
          <cell r="B13608" t="str">
            <v>Gorgui Dieng</v>
          </cell>
          <cell r="D13608" t="str">
            <v>MIN</v>
          </cell>
          <cell r="F13608">
            <v>16.5</v>
          </cell>
          <cell r="G13608">
            <v>1352640</v>
          </cell>
          <cell r="H13608">
            <v>816</v>
          </cell>
        </row>
        <row r="13609">
          <cell r="A13609">
            <v>2014</v>
          </cell>
          <cell r="B13609" t="str">
            <v>A.J. Price</v>
          </cell>
          <cell r="D13609" t="str">
            <v>MIN</v>
          </cell>
          <cell r="F13609">
            <v>9.6999999999999993</v>
          </cell>
          <cell r="H13609">
            <v>98</v>
          </cell>
        </row>
        <row r="13610">
          <cell r="A13610">
            <v>2014</v>
          </cell>
          <cell r="B13610" t="str">
            <v>Robbie Hummel</v>
          </cell>
          <cell r="D13610" t="str">
            <v>MIN</v>
          </cell>
          <cell r="F13610">
            <v>9.6</v>
          </cell>
          <cell r="H13610">
            <v>657.2</v>
          </cell>
        </row>
        <row r="13611">
          <cell r="A13611">
            <v>2014</v>
          </cell>
          <cell r="B13611" t="str">
            <v>J.J. Barea</v>
          </cell>
          <cell r="D13611" t="str">
            <v>MIN</v>
          </cell>
          <cell r="F13611">
            <v>11.6</v>
          </cell>
          <cell r="H13611">
            <v>1469.4</v>
          </cell>
        </row>
        <row r="13612">
          <cell r="A13612">
            <v>2014</v>
          </cell>
          <cell r="B13612" t="str">
            <v>Eric Gordon</v>
          </cell>
          <cell r="D13612" t="str">
            <v>NOP</v>
          </cell>
          <cell r="F13612">
            <v>14.9</v>
          </cell>
          <cell r="G13612">
            <v>14283844</v>
          </cell>
          <cell r="H13612">
            <v>2054.4</v>
          </cell>
        </row>
        <row r="13613">
          <cell r="A13613">
            <v>2014</v>
          </cell>
          <cell r="B13613" t="str">
            <v>Tyreke Evans</v>
          </cell>
          <cell r="D13613" t="str">
            <v>NOP</v>
          </cell>
          <cell r="F13613">
            <v>18.399999999999999</v>
          </cell>
          <cell r="G13613">
            <v>10300000</v>
          </cell>
          <cell r="H13613">
            <v>2030.3999999999999</v>
          </cell>
        </row>
        <row r="13614">
          <cell r="A13614">
            <v>2014</v>
          </cell>
          <cell r="B13614" t="str">
            <v>Jrue Holiday</v>
          </cell>
          <cell r="D13614" t="str">
            <v>NOP</v>
          </cell>
          <cell r="F13614">
            <v>17.100000000000001</v>
          </cell>
          <cell r="G13614">
            <v>9213484</v>
          </cell>
          <cell r="H13614">
            <v>1142.4000000000001</v>
          </cell>
        </row>
        <row r="13615">
          <cell r="A13615">
            <v>2014</v>
          </cell>
          <cell r="B13615" t="str">
            <v>Ryan Anderson</v>
          </cell>
          <cell r="D13615" t="str">
            <v>NOP</v>
          </cell>
          <cell r="F13615">
            <v>18.8</v>
          </cell>
          <cell r="G13615">
            <v>8308500</v>
          </cell>
          <cell r="H13615">
            <v>794.2</v>
          </cell>
        </row>
        <row r="13616">
          <cell r="A13616">
            <v>2014</v>
          </cell>
          <cell r="B13616" t="str">
            <v>Anthony Davis</v>
          </cell>
          <cell r="D13616" t="str">
            <v>NOP</v>
          </cell>
          <cell r="F13616">
            <v>26.5</v>
          </cell>
          <cell r="G13616">
            <v>5375760</v>
          </cell>
          <cell r="H13616">
            <v>2358.4</v>
          </cell>
        </row>
        <row r="13617">
          <cell r="A13617">
            <v>2014</v>
          </cell>
          <cell r="B13617" t="str">
            <v>Al-Farouq Aminu</v>
          </cell>
          <cell r="D13617" t="str">
            <v>NOP</v>
          </cell>
          <cell r="F13617">
            <v>13.2</v>
          </cell>
          <cell r="G13617">
            <v>3700000</v>
          </cell>
          <cell r="H13617">
            <v>2048</v>
          </cell>
        </row>
        <row r="13618">
          <cell r="A13618">
            <v>2014</v>
          </cell>
          <cell r="B13618" t="str">
            <v>Greg Stiemsma</v>
          </cell>
          <cell r="D13618" t="str">
            <v>NOP</v>
          </cell>
          <cell r="F13618">
            <v>9.6999999999999993</v>
          </cell>
          <cell r="G13618">
            <v>2676000</v>
          </cell>
          <cell r="H13618">
            <v>1006.5</v>
          </cell>
        </row>
        <row r="13619">
          <cell r="A13619">
            <v>2014</v>
          </cell>
          <cell r="B13619" t="str">
            <v>Jason Smith</v>
          </cell>
          <cell r="D13619" t="str">
            <v>NOP</v>
          </cell>
          <cell r="F13619">
            <v>12.4</v>
          </cell>
          <cell r="G13619">
            <v>2500000</v>
          </cell>
          <cell r="H13619">
            <v>830.80000000000007</v>
          </cell>
        </row>
        <row r="13620">
          <cell r="A13620">
            <v>2014</v>
          </cell>
          <cell r="B13620" t="str">
            <v>Austin Rivers</v>
          </cell>
          <cell r="D13620" t="str">
            <v>NOP</v>
          </cell>
          <cell r="F13620">
            <v>11.6</v>
          </cell>
          <cell r="G13620">
            <v>2339040</v>
          </cell>
          <cell r="H13620">
            <v>1338.6</v>
          </cell>
        </row>
        <row r="13621">
          <cell r="A13621">
            <v>2014</v>
          </cell>
          <cell r="B13621" t="str">
            <v>Anthony Morrow</v>
          </cell>
          <cell r="D13621" t="str">
            <v>NOP</v>
          </cell>
          <cell r="F13621">
            <v>13.9</v>
          </cell>
          <cell r="G13621">
            <v>1027424</v>
          </cell>
          <cell r="H13621">
            <v>1428.8</v>
          </cell>
        </row>
        <row r="13622">
          <cell r="A13622">
            <v>2014</v>
          </cell>
          <cell r="B13622" t="str">
            <v>Lance Thomas</v>
          </cell>
          <cell r="D13622" t="str">
            <v>NOP</v>
          </cell>
          <cell r="F13622">
            <v>0.5</v>
          </cell>
          <cell r="G13622">
            <v>884293</v>
          </cell>
          <cell r="H13622">
            <v>42</v>
          </cell>
        </row>
        <row r="13623">
          <cell r="A13623">
            <v>2014</v>
          </cell>
          <cell r="B13623" t="str">
            <v>Brian Roberts</v>
          </cell>
          <cell r="D13623" t="str">
            <v>NOP</v>
          </cell>
          <cell r="F13623">
            <v>13.4</v>
          </cell>
          <cell r="G13623">
            <v>788872</v>
          </cell>
          <cell r="H13623">
            <v>1670.3999999999999</v>
          </cell>
        </row>
        <row r="13624">
          <cell r="A13624">
            <v>2014</v>
          </cell>
          <cell r="B13624" t="str">
            <v>Darius Miller</v>
          </cell>
          <cell r="D13624" t="str">
            <v>NOP</v>
          </cell>
          <cell r="F13624">
            <v>9</v>
          </cell>
          <cell r="G13624">
            <v>788872</v>
          </cell>
          <cell r="H13624">
            <v>724.50000000000011</v>
          </cell>
        </row>
        <row r="13625">
          <cell r="A13625">
            <v>2014</v>
          </cell>
          <cell r="B13625" t="str">
            <v>Josh Childress</v>
          </cell>
          <cell r="D13625" t="str">
            <v>NOP</v>
          </cell>
          <cell r="F13625">
            <v>3.9</v>
          </cell>
          <cell r="H13625">
            <v>24</v>
          </cell>
        </row>
        <row r="13626">
          <cell r="A13626">
            <v>2014</v>
          </cell>
          <cell r="B13626" t="str">
            <v>Melvin Ely</v>
          </cell>
          <cell r="D13626" t="str">
            <v>NOP</v>
          </cell>
          <cell r="F13626">
            <v>3.9</v>
          </cell>
          <cell r="H13626">
            <v>27</v>
          </cell>
        </row>
        <row r="13627">
          <cell r="A13627">
            <v>2014</v>
          </cell>
          <cell r="B13627" t="str">
            <v>Jeff Withey</v>
          </cell>
          <cell r="D13627" t="str">
            <v>NOP</v>
          </cell>
          <cell r="F13627">
            <v>15.2</v>
          </cell>
          <cell r="H13627">
            <v>684.40000000000009</v>
          </cell>
        </row>
        <row r="13628">
          <cell r="A13628">
            <v>2014</v>
          </cell>
          <cell r="B13628" t="str">
            <v>Alexis Ajinça</v>
          </cell>
          <cell r="D13628" t="str">
            <v>NOP</v>
          </cell>
          <cell r="F13628">
            <v>14.6</v>
          </cell>
          <cell r="H13628">
            <v>952</v>
          </cell>
        </row>
        <row r="13629">
          <cell r="A13629">
            <v>2014</v>
          </cell>
          <cell r="B13629" t="str">
            <v>Luke Babbitt</v>
          </cell>
          <cell r="D13629" t="str">
            <v>NOP</v>
          </cell>
          <cell r="F13629">
            <v>12.1</v>
          </cell>
          <cell r="H13629">
            <v>472.5</v>
          </cell>
        </row>
        <row r="13630">
          <cell r="A13630">
            <v>2014</v>
          </cell>
          <cell r="B13630" t="str">
            <v>Carmelo Anthony</v>
          </cell>
          <cell r="D13630" t="str">
            <v>NYK</v>
          </cell>
          <cell r="F13630">
            <v>24.4</v>
          </cell>
          <cell r="G13630">
            <v>22407474</v>
          </cell>
          <cell r="H13630">
            <v>2979.9</v>
          </cell>
        </row>
        <row r="13631">
          <cell r="A13631">
            <v>2014</v>
          </cell>
          <cell r="B13631" t="str">
            <v>Tyson Chandler</v>
          </cell>
          <cell r="D13631" t="str">
            <v>NYK</v>
          </cell>
          <cell r="F13631">
            <v>16.399999999999999</v>
          </cell>
          <cell r="G13631">
            <v>14100538</v>
          </cell>
          <cell r="H13631">
            <v>1661</v>
          </cell>
        </row>
        <row r="13632">
          <cell r="A13632">
            <v>2014</v>
          </cell>
          <cell r="B13632" t="str">
            <v>Andrea Bargnani</v>
          </cell>
          <cell r="D13632" t="str">
            <v>NYK</v>
          </cell>
          <cell r="F13632">
            <v>14.5</v>
          </cell>
          <cell r="G13632">
            <v>11862500</v>
          </cell>
          <cell r="H13632">
            <v>1255.8</v>
          </cell>
        </row>
        <row r="13633">
          <cell r="A13633">
            <v>2014</v>
          </cell>
          <cell r="B13633" t="str">
            <v>J.R. Smith</v>
          </cell>
          <cell r="D13633" t="str">
            <v>NYK</v>
          </cell>
          <cell r="F13633">
            <v>14</v>
          </cell>
          <cell r="G13633">
            <v>5565000</v>
          </cell>
          <cell r="H13633">
            <v>2419.8000000000002</v>
          </cell>
        </row>
        <row r="13634">
          <cell r="A13634">
            <v>2014</v>
          </cell>
          <cell r="B13634" t="str">
            <v>Raymond Felton</v>
          </cell>
          <cell r="D13634" t="str">
            <v>NYK</v>
          </cell>
          <cell r="F13634">
            <v>12.9</v>
          </cell>
          <cell r="G13634">
            <v>3637073</v>
          </cell>
          <cell r="H13634">
            <v>2015</v>
          </cell>
        </row>
        <row r="13635">
          <cell r="A13635">
            <v>2014</v>
          </cell>
          <cell r="B13635" t="str">
            <v>Iman Shumpert</v>
          </cell>
          <cell r="D13635" t="str">
            <v>NYK</v>
          </cell>
          <cell r="F13635">
            <v>9.6</v>
          </cell>
          <cell r="G13635">
            <v>1703760</v>
          </cell>
          <cell r="H13635">
            <v>1961</v>
          </cell>
        </row>
        <row r="13636">
          <cell r="A13636">
            <v>2014</v>
          </cell>
          <cell r="B13636" t="str">
            <v>Pablo Prigioni</v>
          </cell>
          <cell r="D13636" t="str">
            <v>NYK</v>
          </cell>
          <cell r="F13636">
            <v>13</v>
          </cell>
          <cell r="G13636">
            <v>1591350</v>
          </cell>
          <cell r="H13636">
            <v>1280.3999999999999</v>
          </cell>
        </row>
        <row r="13637">
          <cell r="A13637">
            <v>2014</v>
          </cell>
          <cell r="B13637" t="str">
            <v>Kenyon Martin</v>
          </cell>
          <cell r="D13637" t="str">
            <v>NYK</v>
          </cell>
          <cell r="F13637">
            <v>12.2</v>
          </cell>
          <cell r="G13637">
            <v>1399507</v>
          </cell>
          <cell r="H13637">
            <v>633.6</v>
          </cell>
        </row>
        <row r="13638">
          <cell r="A13638">
            <v>2014</v>
          </cell>
          <cell r="B13638" t="str">
            <v>Tim Hardaway</v>
          </cell>
          <cell r="D13638" t="str">
            <v>NYK</v>
          </cell>
          <cell r="F13638">
            <v>12.7</v>
          </cell>
          <cell r="G13638">
            <v>1196760</v>
          </cell>
          <cell r="H13638">
            <v>1871.1000000000001</v>
          </cell>
        </row>
        <row r="13639">
          <cell r="A13639">
            <v>2014</v>
          </cell>
          <cell r="B13639" t="str">
            <v>Jeremy Tyler</v>
          </cell>
          <cell r="D13639" t="str">
            <v>NYK</v>
          </cell>
          <cell r="F13639">
            <v>13</v>
          </cell>
          <cell r="G13639">
            <v>884293</v>
          </cell>
          <cell r="H13639">
            <v>397.7</v>
          </cell>
        </row>
        <row r="13640">
          <cell r="A13640">
            <v>2014</v>
          </cell>
          <cell r="B13640" t="str">
            <v>Toure' Murry</v>
          </cell>
          <cell r="D13640" t="str">
            <v>NYK</v>
          </cell>
          <cell r="F13640">
            <v>11.1</v>
          </cell>
          <cell r="H13640">
            <v>372.3</v>
          </cell>
        </row>
        <row r="13641">
          <cell r="A13641">
            <v>2014</v>
          </cell>
          <cell r="B13641" t="str">
            <v>Metta World</v>
          </cell>
          <cell r="D13641" t="str">
            <v>NYK</v>
          </cell>
          <cell r="F13641">
            <v>11.7</v>
          </cell>
          <cell r="H13641">
            <v>388.6</v>
          </cell>
        </row>
        <row r="13642">
          <cell r="A13642">
            <v>2014</v>
          </cell>
          <cell r="B13642" t="str">
            <v>Cole Aldrich</v>
          </cell>
          <cell r="D13642" t="str">
            <v>NYK</v>
          </cell>
          <cell r="F13642">
            <v>19.100000000000001</v>
          </cell>
          <cell r="H13642">
            <v>331.2</v>
          </cell>
        </row>
        <row r="13643">
          <cell r="A13643">
            <v>2014</v>
          </cell>
          <cell r="B13643" t="str">
            <v>Amar'e Stoudemire</v>
          </cell>
          <cell r="D13643" t="str">
            <v>NYK</v>
          </cell>
          <cell r="F13643">
            <v>18.8</v>
          </cell>
          <cell r="H13643">
            <v>1469</v>
          </cell>
        </row>
        <row r="13644">
          <cell r="A13644">
            <v>2014</v>
          </cell>
          <cell r="B13644" t="str">
            <v>Kevin Durant</v>
          </cell>
          <cell r="D13644" t="str">
            <v>OKC</v>
          </cell>
          <cell r="F13644">
            <v>29.8</v>
          </cell>
          <cell r="G13644">
            <v>17832627</v>
          </cell>
          <cell r="H13644">
            <v>3118.5</v>
          </cell>
        </row>
        <row r="13645">
          <cell r="A13645">
            <v>2014</v>
          </cell>
          <cell r="B13645" t="str">
            <v>Russell Westbrook</v>
          </cell>
          <cell r="D13645" t="str">
            <v>OKC</v>
          </cell>
          <cell r="F13645">
            <v>24.7</v>
          </cell>
          <cell r="G13645">
            <v>14693906</v>
          </cell>
          <cell r="H13645">
            <v>1412.2</v>
          </cell>
        </row>
        <row r="13646">
          <cell r="A13646">
            <v>2014</v>
          </cell>
          <cell r="B13646" t="str">
            <v>Serge Ibaka</v>
          </cell>
          <cell r="D13646" t="str">
            <v>OKC</v>
          </cell>
          <cell r="F13646">
            <v>19.600000000000001</v>
          </cell>
          <cell r="G13646">
            <v>12250000</v>
          </cell>
          <cell r="H13646">
            <v>2664.9</v>
          </cell>
        </row>
        <row r="13647">
          <cell r="A13647">
            <v>2014</v>
          </cell>
          <cell r="B13647" t="str">
            <v>Kendrick Perkins</v>
          </cell>
          <cell r="D13647" t="str">
            <v>OKC</v>
          </cell>
          <cell r="F13647">
            <v>6.3</v>
          </cell>
          <cell r="G13647">
            <v>8477437</v>
          </cell>
          <cell r="H13647">
            <v>1209</v>
          </cell>
        </row>
        <row r="13648">
          <cell r="A13648">
            <v>2014</v>
          </cell>
          <cell r="B13648" t="str">
            <v>Thabo Sefolosha</v>
          </cell>
          <cell r="D13648" t="str">
            <v>OKC</v>
          </cell>
          <cell r="F13648">
            <v>10.4</v>
          </cell>
          <cell r="G13648">
            <v>3900000</v>
          </cell>
          <cell r="H13648">
            <v>1586</v>
          </cell>
        </row>
        <row r="13649">
          <cell r="A13649">
            <v>2014</v>
          </cell>
          <cell r="B13649" t="str">
            <v>Nick Collison</v>
          </cell>
          <cell r="D13649" t="str">
            <v>OKC</v>
          </cell>
          <cell r="F13649">
            <v>11.8</v>
          </cell>
          <cell r="G13649">
            <v>2585668</v>
          </cell>
          <cell r="H13649">
            <v>1352.7</v>
          </cell>
        </row>
        <row r="13650">
          <cell r="A13650">
            <v>2014</v>
          </cell>
          <cell r="B13650" t="str">
            <v>Jeremy Lamb</v>
          </cell>
          <cell r="D13650" t="str">
            <v>OKC</v>
          </cell>
          <cell r="F13650">
            <v>13.4</v>
          </cell>
          <cell r="G13650">
            <v>2111160</v>
          </cell>
          <cell r="H13650">
            <v>1536.6</v>
          </cell>
        </row>
        <row r="13651">
          <cell r="A13651">
            <v>2014</v>
          </cell>
          <cell r="B13651" t="str">
            <v>Steven Adams</v>
          </cell>
          <cell r="D13651" t="str">
            <v>OKC</v>
          </cell>
          <cell r="F13651">
            <v>11.2</v>
          </cell>
          <cell r="G13651">
            <v>2090880</v>
          </cell>
          <cell r="H13651">
            <v>1198.8</v>
          </cell>
        </row>
        <row r="13652">
          <cell r="A13652">
            <v>2014</v>
          </cell>
          <cell r="B13652" t="str">
            <v>Derek Fisher</v>
          </cell>
          <cell r="D13652" t="str">
            <v>OKC</v>
          </cell>
          <cell r="F13652">
            <v>10.1</v>
          </cell>
          <cell r="G13652">
            <v>1399507</v>
          </cell>
          <cell r="H13652">
            <v>1425.6000000000001</v>
          </cell>
        </row>
        <row r="13653">
          <cell r="A13653">
            <v>2014</v>
          </cell>
          <cell r="B13653" t="str">
            <v>Reggie Jackson</v>
          </cell>
          <cell r="D13653" t="str">
            <v>OKC</v>
          </cell>
          <cell r="F13653">
            <v>15.4</v>
          </cell>
          <cell r="G13653">
            <v>1260360</v>
          </cell>
          <cell r="H13653">
            <v>2280</v>
          </cell>
        </row>
        <row r="13654">
          <cell r="A13654">
            <v>2014</v>
          </cell>
          <cell r="B13654" t="str">
            <v>Hasheem Thabeet</v>
          </cell>
          <cell r="D13654" t="str">
            <v>OKC</v>
          </cell>
          <cell r="F13654">
            <v>2.6</v>
          </cell>
          <cell r="G13654">
            <v>1200000</v>
          </cell>
          <cell r="H13654">
            <v>190.9</v>
          </cell>
        </row>
        <row r="13655">
          <cell r="A13655">
            <v>2014</v>
          </cell>
          <cell r="B13655" t="str">
            <v>Ryan Gomes</v>
          </cell>
          <cell r="D13655" t="str">
            <v>OKC</v>
          </cell>
          <cell r="F13655">
            <v>0.2</v>
          </cell>
          <cell r="G13655">
            <v>1186459</v>
          </cell>
          <cell r="H13655">
            <v>34</v>
          </cell>
        </row>
        <row r="13656">
          <cell r="A13656">
            <v>2014</v>
          </cell>
          <cell r="B13656" t="str">
            <v>Andre Roberson</v>
          </cell>
          <cell r="D13656" t="str">
            <v>OKC</v>
          </cell>
          <cell r="F13656">
            <v>9</v>
          </cell>
          <cell r="G13656">
            <v>1110840</v>
          </cell>
          <cell r="H13656">
            <v>400</v>
          </cell>
        </row>
        <row r="13657">
          <cell r="A13657">
            <v>2014</v>
          </cell>
          <cell r="B13657" t="str">
            <v>Perry Jones</v>
          </cell>
          <cell r="D13657" t="str">
            <v>OKC</v>
          </cell>
          <cell r="F13657">
            <v>10.1</v>
          </cell>
          <cell r="G13657">
            <v>1082520</v>
          </cell>
          <cell r="H13657">
            <v>762.6</v>
          </cell>
        </row>
        <row r="13658">
          <cell r="A13658">
            <v>2014</v>
          </cell>
          <cell r="B13658" t="str">
            <v>Reggie Williams</v>
          </cell>
          <cell r="D13658" t="str">
            <v>OKC</v>
          </cell>
          <cell r="F13658">
            <v>16.399999999999999</v>
          </cell>
          <cell r="G13658">
            <v>947907</v>
          </cell>
          <cell r="H13658">
            <v>17.100000000000001</v>
          </cell>
        </row>
        <row r="13659">
          <cell r="A13659">
            <v>2014</v>
          </cell>
          <cell r="B13659" t="str">
            <v>Jameer Nelson</v>
          </cell>
          <cell r="D13659" t="str">
            <v>ORL</v>
          </cell>
          <cell r="F13659">
            <v>13.9</v>
          </cell>
          <cell r="G13659">
            <v>8600000</v>
          </cell>
          <cell r="H13659">
            <v>2176</v>
          </cell>
        </row>
        <row r="13660">
          <cell r="A13660">
            <v>2014</v>
          </cell>
          <cell r="B13660" t="str">
            <v>Arron Afflalo</v>
          </cell>
          <cell r="D13660" t="str">
            <v>ORL</v>
          </cell>
          <cell r="F13660">
            <v>16</v>
          </cell>
          <cell r="G13660">
            <v>7312500</v>
          </cell>
          <cell r="H13660">
            <v>2555</v>
          </cell>
        </row>
        <row r="13661">
          <cell r="A13661">
            <v>2014</v>
          </cell>
          <cell r="B13661" t="str">
            <v>Victor Oladipo</v>
          </cell>
          <cell r="D13661" t="str">
            <v>ORL</v>
          </cell>
          <cell r="F13661">
            <v>13.6</v>
          </cell>
          <cell r="G13661">
            <v>4763760</v>
          </cell>
          <cell r="H13661">
            <v>2488</v>
          </cell>
        </row>
        <row r="13662">
          <cell r="A13662">
            <v>2014</v>
          </cell>
          <cell r="B13662" t="str">
            <v>Jason Maxiell</v>
          </cell>
          <cell r="D13662" t="str">
            <v>ORL</v>
          </cell>
          <cell r="F13662">
            <v>8.1</v>
          </cell>
          <cell r="G13662">
            <v>2500000</v>
          </cell>
          <cell r="H13662">
            <v>489.6</v>
          </cell>
        </row>
        <row r="13663">
          <cell r="A13663">
            <v>2014</v>
          </cell>
          <cell r="B13663" t="str">
            <v>Maurice Harkless</v>
          </cell>
          <cell r="D13663" t="str">
            <v>ORL</v>
          </cell>
          <cell r="F13663">
            <v>11.8</v>
          </cell>
          <cell r="G13663">
            <v>1809840</v>
          </cell>
          <cell r="H13663">
            <v>1952</v>
          </cell>
        </row>
        <row r="13664">
          <cell r="A13664">
            <v>2014</v>
          </cell>
          <cell r="B13664" t="str">
            <v>Nikola Vucevic</v>
          </cell>
          <cell r="D13664" t="str">
            <v>ORL</v>
          </cell>
          <cell r="F13664">
            <v>18.8</v>
          </cell>
          <cell r="G13664">
            <v>1793520</v>
          </cell>
          <cell r="H13664">
            <v>1812.6000000000001</v>
          </cell>
        </row>
        <row r="13665">
          <cell r="A13665">
            <v>2014</v>
          </cell>
          <cell r="B13665" t="str">
            <v>Tobias Harris</v>
          </cell>
          <cell r="D13665" t="str">
            <v>ORL</v>
          </cell>
          <cell r="F13665">
            <v>16.5</v>
          </cell>
          <cell r="G13665">
            <v>1545840</v>
          </cell>
          <cell r="H13665">
            <v>1848.3</v>
          </cell>
        </row>
        <row r="13666">
          <cell r="A13666">
            <v>2014</v>
          </cell>
          <cell r="B13666" t="str">
            <v>Andrew Nicholson</v>
          </cell>
          <cell r="D13666" t="str">
            <v>ORL</v>
          </cell>
          <cell r="F13666">
            <v>9.9</v>
          </cell>
          <cell r="G13666">
            <v>1482000</v>
          </cell>
          <cell r="H13666">
            <v>1170.4000000000001</v>
          </cell>
        </row>
        <row r="13667">
          <cell r="A13667">
            <v>2014</v>
          </cell>
          <cell r="B13667" t="str">
            <v>Ronnie Price</v>
          </cell>
          <cell r="D13667" t="str">
            <v>ORL</v>
          </cell>
          <cell r="F13667">
            <v>7.6</v>
          </cell>
          <cell r="G13667">
            <v>1265977</v>
          </cell>
          <cell r="H13667">
            <v>378.2</v>
          </cell>
        </row>
        <row r="13668">
          <cell r="A13668">
            <v>2014</v>
          </cell>
          <cell r="B13668" t="str">
            <v>Doron Lamb</v>
          </cell>
          <cell r="D13668" t="str">
            <v>ORL</v>
          </cell>
          <cell r="F13668">
            <v>7.5</v>
          </cell>
          <cell r="G13668">
            <v>788872</v>
          </cell>
          <cell r="H13668">
            <v>694.3</v>
          </cell>
        </row>
        <row r="13669">
          <cell r="A13669">
            <v>2014</v>
          </cell>
          <cell r="B13669" t="str">
            <v>Kyle O'Quinn</v>
          </cell>
          <cell r="D13669" t="str">
            <v>ORL</v>
          </cell>
          <cell r="F13669">
            <v>16.5</v>
          </cell>
          <cell r="H13669">
            <v>1186.8</v>
          </cell>
        </row>
        <row r="13670">
          <cell r="A13670">
            <v>2014</v>
          </cell>
          <cell r="B13670" t="str">
            <v>Solomon Jones</v>
          </cell>
          <cell r="D13670" t="str">
            <v>ORL</v>
          </cell>
          <cell r="F13670">
            <v>5.8</v>
          </cell>
          <cell r="H13670">
            <v>84.7</v>
          </cell>
        </row>
        <row r="13671">
          <cell r="A13671">
            <v>2014</v>
          </cell>
          <cell r="B13671" t="str">
            <v>E'Twaun Moore</v>
          </cell>
          <cell r="D13671" t="str">
            <v>ORL</v>
          </cell>
          <cell r="F13671">
            <v>11.1</v>
          </cell>
          <cell r="H13671">
            <v>1508.9</v>
          </cell>
        </row>
        <row r="13672">
          <cell r="A13672">
            <v>2014</v>
          </cell>
          <cell r="B13672" t="str">
            <v>Thaddeus Young</v>
          </cell>
          <cell r="D13672" t="str">
            <v>PHI</v>
          </cell>
          <cell r="F13672">
            <v>16.600000000000001</v>
          </cell>
          <cell r="G13672">
            <v>8600000</v>
          </cell>
          <cell r="H13672">
            <v>2717.6</v>
          </cell>
        </row>
        <row r="13673">
          <cell r="A13673">
            <v>2014</v>
          </cell>
          <cell r="B13673" t="str">
            <v>Michael Carter-Williams</v>
          </cell>
          <cell r="D13673" t="str">
            <v>PHI</v>
          </cell>
          <cell r="F13673">
            <v>15.5</v>
          </cell>
          <cell r="G13673">
            <v>2200920</v>
          </cell>
          <cell r="H13673">
            <v>2415</v>
          </cell>
        </row>
        <row r="13674">
          <cell r="A13674">
            <v>2014</v>
          </cell>
          <cell r="B13674" t="str">
            <v>Tony Wroten</v>
          </cell>
          <cell r="D13674" t="str">
            <v>PHI</v>
          </cell>
          <cell r="F13674">
            <v>12.9</v>
          </cell>
          <cell r="G13674">
            <v>1160040</v>
          </cell>
          <cell r="H13674">
            <v>1764</v>
          </cell>
        </row>
        <row r="13675">
          <cell r="A13675">
            <v>2014</v>
          </cell>
          <cell r="B13675" t="str">
            <v>Arnett Moultrie</v>
          </cell>
          <cell r="D13675" t="str">
            <v>PHI</v>
          </cell>
          <cell r="F13675">
            <v>6.7</v>
          </cell>
          <cell r="G13675">
            <v>1089240</v>
          </cell>
          <cell r="H13675">
            <v>187.2</v>
          </cell>
        </row>
        <row r="13676">
          <cell r="A13676">
            <v>2014</v>
          </cell>
          <cell r="B13676" t="str">
            <v>James Anderson</v>
          </cell>
          <cell r="D13676" t="str">
            <v>PHI</v>
          </cell>
          <cell r="F13676">
            <v>10.9</v>
          </cell>
          <cell r="G13676">
            <v>916099</v>
          </cell>
          <cell r="H13676">
            <v>2312</v>
          </cell>
        </row>
        <row r="13677">
          <cell r="A13677">
            <v>2014</v>
          </cell>
          <cell r="B13677" t="str">
            <v>Casper Ware</v>
          </cell>
          <cell r="D13677" t="str">
            <v>PHI</v>
          </cell>
          <cell r="F13677">
            <v>13</v>
          </cell>
          <cell r="H13677">
            <v>116.10000000000001</v>
          </cell>
        </row>
        <row r="13678">
          <cell r="A13678">
            <v>2014</v>
          </cell>
          <cell r="B13678" t="str">
            <v>Elliot Williams</v>
          </cell>
          <cell r="D13678" t="str">
            <v>PHI</v>
          </cell>
          <cell r="F13678">
            <v>8.6999999999999993</v>
          </cell>
          <cell r="H13678">
            <v>1159.1000000000001</v>
          </cell>
        </row>
        <row r="13679">
          <cell r="A13679">
            <v>2014</v>
          </cell>
          <cell r="B13679" t="str">
            <v>Lorenzo Brown</v>
          </cell>
          <cell r="D13679" t="str">
            <v>PHI</v>
          </cell>
          <cell r="F13679">
            <v>8.1999999999999993</v>
          </cell>
          <cell r="H13679">
            <v>223.6</v>
          </cell>
        </row>
        <row r="13680">
          <cell r="A13680">
            <v>2014</v>
          </cell>
          <cell r="B13680" t="str">
            <v>Brandon Davies</v>
          </cell>
          <cell r="D13680" t="str">
            <v>PHI</v>
          </cell>
          <cell r="F13680">
            <v>7.5</v>
          </cell>
          <cell r="H13680">
            <v>576.30000000000007</v>
          </cell>
        </row>
        <row r="13681">
          <cell r="A13681">
            <v>2014</v>
          </cell>
          <cell r="B13681" t="str">
            <v>Hollis Thompson</v>
          </cell>
          <cell r="D13681" t="str">
            <v>PHI</v>
          </cell>
          <cell r="F13681">
            <v>9.5</v>
          </cell>
          <cell r="H13681">
            <v>1740.2</v>
          </cell>
        </row>
        <row r="13682">
          <cell r="A13682">
            <v>2014</v>
          </cell>
          <cell r="B13682" t="str">
            <v>Daniel Orton</v>
          </cell>
          <cell r="D13682" t="str">
            <v>PHI</v>
          </cell>
          <cell r="F13682">
            <v>10.5</v>
          </cell>
          <cell r="H13682">
            <v>250.8</v>
          </cell>
        </row>
        <row r="13683">
          <cell r="A13683">
            <v>2014</v>
          </cell>
          <cell r="B13683" t="str">
            <v>Goran Dragic</v>
          </cell>
          <cell r="D13683" t="str">
            <v>PHO</v>
          </cell>
          <cell r="F13683">
            <v>21.4</v>
          </cell>
          <cell r="G13683">
            <v>7500000</v>
          </cell>
          <cell r="H13683">
            <v>2667.6</v>
          </cell>
        </row>
        <row r="13684">
          <cell r="A13684">
            <v>2014</v>
          </cell>
          <cell r="B13684" t="str">
            <v>Channing Frye</v>
          </cell>
          <cell r="D13684" t="str">
            <v>PHO</v>
          </cell>
          <cell r="F13684">
            <v>13.2</v>
          </cell>
          <cell r="G13684">
            <v>6400000</v>
          </cell>
          <cell r="H13684">
            <v>2312.4</v>
          </cell>
        </row>
        <row r="13685">
          <cell r="A13685">
            <v>2014</v>
          </cell>
          <cell r="B13685" t="str">
            <v>Gerald Green</v>
          </cell>
          <cell r="D13685" t="str">
            <v>PHO</v>
          </cell>
          <cell r="F13685">
            <v>16.5</v>
          </cell>
          <cell r="G13685">
            <v>3500000</v>
          </cell>
          <cell r="H13685">
            <v>2328.7999999999997</v>
          </cell>
        </row>
        <row r="13686">
          <cell r="A13686">
            <v>2014</v>
          </cell>
          <cell r="B13686" t="str">
            <v>Alex Len</v>
          </cell>
          <cell r="D13686" t="str">
            <v>PHO</v>
          </cell>
          <cell r="F13686">
            <v>7.3</v>
          </cell>
          <cell r="G13686">
            <v>3492720</v>
          </cell>
          <cell r="H13686">
            <v>361.2</v>
          </cell>
        </row>
        <row r="13687">
          <cell r="A13687">
            <v>2014</v>
          </cell>
          <cell r="B13687" t="str">
            <v>Eric Bledsoe</v>
          </cell>
          <cell r="D13687" t="str">
            <v>PHO</v>
          </cell>
          <cell r="F13687">
            <v>19.600000000000001</v>
          </cell>
          <cell r="G13687">
            <v>2626473</v>
          </cell>
          <cell r="H13687">
            <v>1414.7</v>
          </cell>
        </row>
        <row r="13688">
          <cell r="A13688">
            <v>2014</v>
          </cell>
          <cell r="B13688" t="str">
            <v>Markieff Morris</v>
          </cell>
          <cell r="D13688" t="str">
            <v>PHO</v>
          </cell>
          <cell r="F13688">
            <v>18.399999999999999</v>
          </cell>
          <cell r="G13688">
            <v>2091840</v>
          </cell>
          <cell r="H13688">
            <v>2154.6</v>
          </cell>
        </row>
        <row r="13689">
          <cell r="A13689">
            <v>2014</v>
          </cell>
          <cell r="B13689" t="str">
            <v>Marcus Morris</v>
          </cell>
          <cell r="D13689" t="str">
            <v>PHO</v>
          </cell>
          <cell r="F13689">
            <v>14.8</v>
          </cell>
          <cell r="G13689">
            <v>1987320</v>
          </cell>
          <cell r="H13689">
            <v>1804</v>
          </cell>
        </row>
        <row r="13690">
          <cell r="A13690">
            <v>2014</v>
          </cell>
          <cell r="B13690" t="str">
            <v>Viacheslav Kravtsov</v>
          </cell>
          <cell r="D13690" t="str">
            <v>PHO</v>
          </cell>
          <cell r="F13690">
            <v>10.5</v>
          </cell>
          <cell r="G13690">
            <v>1500000</v>
          </cell>
          <cell r="H13690">
            <v>60</v>
          </cell>
        </row>
        <row r="13691">
          <cell r="A13691">
            <v>2014</v>
          </cell>
          <cell r="B13691" t="str">
            <v>Miles Plumlee</v>
          </cell>
          <cell r="D13691" t="str">
            <v>PHO</v>
          </cell>
          <cell r="F13691">
            <v>14.6</v>
          </cell>
          <cell r="G13691">
            <v>1121520</v>
          </cell>
          <cell r="H13691">
            <v>1968</v>
          </cell>
        </row>
        <row r="13692">
          <cell r="A13692">
            <v>2014</v>
          </cell>
          <cell r="B13692" t="str">
            <v>Archie Goodwin</v>
          </cell>
          <cell r="D13692" t="str">
            <v>PHO</v>
          </cell>
          <cell r="F13692">
            <v>10.3</v>
          </cell>
          <cell r="G13692">
            <v>1064400</v>
          </cell>
          <cell r="H13692">
            <v>535.6</v>
          </cell>
        </row>
        <row r="13693">
          <cell r="A13693">
            <v>2014</v>
          </cell>
          <cell r="B13693" t="str">
            <v>P.J. Tucker</v>
          </cell>
          <cell r="D13693" t="str">
            <v>PHO</v>
          </cell>
          <cell r="F13693">
            <v>13.3</v>
          </cell>
          <cell r="G13693">
            <v>884293</v>
          </cell>
          <cell r="H13693">
            <v>2486.6999999999998</v>
          </cell>
        </row>
        <row r="13694">
          <cell r="A13694">
            <v>2014</v>
          </cell>
          <cell r="B13694" t="str">
            <v>Shavlik Randolph</v>
          </cell>
          <cell r="D13694" t="str">
            <v>PHO</v>
          </cell>
          <cell r="F13694">
            <v>7.7</v>
          </cell>
          <cell r="H13694">
            <v>95.2</v>
          </cell>
        </row>
        <row r="13695">
          <cell r="A13695">
            <v>2014</v>
          </cell>
          <cell r="B13695" t="str">
            <v>Ish Smith</v>
          </cell>
          <cell r="D13695" t="str">
            <v>PHO</v>
          </cell>
          <cell r="F13695">
            <v>11.7</v>
          </cell>
          <cell r="H13695">
            <v>1008</v>
          </cell>
        </row>
        <row r="13696">
          <cell r="A13696">
            <v>2014</v>
          </cell>
          <cell r="B13696" t="str">
            <v>Leandro Barbosa</v>
          </cell>
          <cell r="D13696" t="str">
            <v>PHO</v>
          </cell>
          <cell r="F13696">
            <v>11.5</v>
          </cell>
          <cell r="H13696">
            <v>368</v>
          </cell>
        </row>
        <row r="13697">
          <cell r="A13697">
            <v>2014</v>
          </cell>
          <cell r="B13697" t="str">
            <v>Dionte Christmas</v>
          </cell>
          <cell r="D13697" t="str">
            <v>PHO</v>
          </cell>
          <cell r="F13697">
            <v>11.1</v>
          </cell>
          <cell r="H13697">
            <v>198.4</v>
          </cell>
        </row>
        <row r="13698">
          <cell r="A13698">
            <v>2014</v>
          </cell>
          <cell r="B13698" t="str">
            <v>LaMarcus Aldridge</v>
          </cell>
          <cell r="D13698" t="str">
            <v>POR</v>
          </cell>
          <cell r="F13698">
            <v>21.8</v>
          </cell>
          <cell r="G13698">
            <v>14128000</v>
          </cell>
          <cell r="H13698">
            <v>2497.8000000000002</v>
          </cell>
        </row>
        <row r="13699">
          <cell r="A13699">
            <v>2014</v>
          </cell>
          <cell r="B13699" t="str">
            <v>Nicolas Batum</v>
          </cell>
          <cell r="D13699" t="str">
            <v>POR</v>
          </cell>
          <cell r="F13699">
            <v>15.8</v>
          </cell>
          <cell r="G13699">
            <v>11295250</v>
          </cell>
          <cell r="H13699">
            <v>2952</v>
          </cell>
        </row>
        <row r="13700">
          <cell r="A13700">
            <v>2014</v>
          </cell>
          <cell r="B13700" t="str">
            <v>Wesley Matthews</v>
          </cell>
          <cell r="D13700" t="str">
            <v>POR</v>
          </cell>
          <cell r="F13700">
            <v>15.7</v>
          </cell>
          <cell r="G13700">
            <v>6875480</v>
          </cell>
          <cell r="H13700">
            <v>2779.7999999999997</v>
          </cell>
        </row>
        <row r="13701">
          <cell r="A13701">
            <v>2014</v>
          </cell>
          <cell r="B13701" t="str">
            <v>Robin Lopez</v>
          </cell>
          <cell r="D13701" t="str">
            <v>POR</v>
          </cell>
          <cell r="F13701">
            <v>17.7</v>
          </cell>
          <cell r="G13701">
            <v>5904261</v>
          </cell>
          <cell r="H13701">
            <v>2599.4</v>
          </cell>
        </row>
        <row r="13702">
          <cell r="A13702">
            <v>2014</v>
          </cell>
          <cell r="B13702" t="str">
            <v>Thomas Robinson</v>
          </cell>
          <cell r="D13702" t="str">
            <v>POR</v>
          </cell>
          <cell r="F13702">
            <v>14.1</v>
          </cell>
          <cell r="G13702">
            <v>3526440</v>
          </cell>
          <cell r="H13702">
            <v>875</v>
          </cell>
        </row>
        <row r="13703">
          <cell r="A13703">
            <v>2014</v>
          </cell>
          <cell r="B13703" t="str">
            <v>Damian Lillard</v>
          </cell>
          <cell r="D13703" t="str">
            <v>POR</v>
          </cell>
          <cell r="F13703">
            <v>18.600000000000001</v>
          </cell>
          <cell r="G13703">
            <v>3202920</v>
          </cell>
          <cell r="H13703">
            <v>2935.6</v>
          </cell>
        </row>
        <row r="13704">
          <cell r="A13704">
            <v>2014</v>
          </cell>
          <cell r="B13704" t="str">
            <v>Dorell Wright</v>
          </cell>
          <cell r="D13704" t="str">
            <v>POR</v>
          </cell>
          <cell r="F13704">
            <v>11.9</v>
          </cell>
          <cell r="G13704">
            <v>3000000</v>
          </cell>
          <cell r="H13704">
            <v>986</v>
          </cell>
        </row>
        <row r="13705">
          <cell r="A13705">
            <v>2014</v>
          </cell>
          <cell r="B13705" t="str">
            <v>Joel Freeland</v>
          </cell>
          <cell r="D13705" t="str">
            <v>POR</v>
          </cell>
          <cell r="F13705">
            <v>11.3</v>
          </cell>
          <cell r="G13705">
            <v>2897976</v>
          </cell>
          <cell r="H13705">
            <v>728</v>
          </cell>
        </row>
        <row r="13706">
          <cell r="A13706">
            <v>2014</v>
          </cell>
          <cell r="B13706" t="str">
            <v>Mo Williams</v>
          </cell>
          <cell r="D13706" t="str">
            <v>POR</v>
          </cell>
          <cell r="F13706">
            <v>11.8</v>
          </cell>
          <cell r="G13706">
            <v>2652000</v>
          </cell>
          <cell r="H13706">
            <v>1835.2</v>
          </cell>
        </row>
        <row r="13707">
          <cell r="A13707">
            <v>2014</v>
          </cell>
          <cell r="B13707" t="str">
            <v>C.J. McCollum</v>
          </cell>
          <cell r="D13707" t="str">
            <v>POR</v>
          </cell>
          <cell r="F13707">
            <v>9</v>
          </cell>
          <cell r="G13707">
            <v>2316720</v>
          </cell>
          <cell r="H13707">
            <v>475</v>
          </cell>
        </row>
        <row r="13708">
          <cell r="A13708">
            <v>2014</v>
          </cell>
          <cell r="B13708" t="str">
            <v>Meyers Leonard</v>
          </cell>
          <cell r="D13708" t="str">
            <v>POR</v>
          </cell>
          <cell r="F13708">
            <v>9.4</v>
          </cell>
          <cell r="G13708">
            <v>2222160</v>
          </cell>
          <cell r="H13708">
            <v>356</v>
          </cell>
        </row>
        <row r="13709">
          <cell r="A13709">
            <v>2014</v>
          </cell>
          <cell r="B13709" t="str">
            <v>Earl Watson</v>
          </cell>
          <cell r="D13709" t="str">
            <v>POR</v>
          </cell>
          <cell r="F13709">
            <v>2.1</v>
          </cell>
          <cell r="G13709">
            <v>1399507</v>
          </cell>
          <cell r="H13709">
            <v>160.80000000000001</v>
          </cell>
        </row>
        <row r="13710">
          <cell r="A13710">
            <v>2014</v>
          </cell>
          <cell r="B13710" t="str">
            <v>Victor Claver</v>
          </cell>
          <cell r="D13710" t="str">
            <v>POR</v>
          </cell>
          <cell r="F13710">
            <v>8.8000000000000007</v>
          </cell>
          <cell r="G13710">
            <v>1330000</v>
          </cell>
          <cell r="H13710">
            <v>184.8</v>
          </cell>
        </row>
        <row r="13711">
          <cell r="A13711">
            <v>2014</v>
          </cell>
          <cell r="B13711" t="str">
            <v>Will Barton</v>
          </cell>
          <cell r="D13711" t="str">
            <v>POR</v>
          </cell>
          <cell r="F13711">
            <v>13.5</v>
          </cell>
          <cell r="G13711">
            <v>788872</v>
          </cell>
          <cell r="H13711">
            <v>385.40000000000003</v>
          </cell>
        </row>
        <row r="13712">
          <cell r="A13712">
            <v>2014</v>
          </cell>
          <cell r="B13712" t="str">
            <v>Allen Crabbe</v>
          </cell>
          <cell r="D13712" t="str">
            <v>POR</v>
          </cell>
          <cell r="F13712">
            <v>7.7</v>
          </cell>
          <cell r="H13712">
            <v>100.5</v>
          </cell>
        </row>
        <row r="13713">
          <cell r="A13713">
            <v>2014</v>
          </cell>
          <cell r="B13713" t="str">
            <v>Carl Landry</v>
          </cell>
          <cell r="D13713" t="str">
            <v>SAC</v>
          </cell>
          <cell r="F13713">
            <v>11.2</v>
          </cell>
          <cell r="G13713">
            <v>6500000</v>
          </cell>
          <cell r="H13713">
            <v>232.20000000000002</v>
          </cell>
        </row>
        <row r="13714">
          <cell r="A13714">
            <v>2014</v>
          </cell>
          <cell r="B13714" t="str">
            <v>Jason Thompson</v>
          </cell>
          <cell r="D13714" t="str">
            <v>SAC</v>
          </cell>
          <cell r="F13714">
            <v>11.1</v>
          </cell>
          <cell r="G13714">
            <v>5643750</v>
          </cell>
          <cell r="H13714">
            <v>2009</v>
          </cell>
        </row>
        <row r="13715">
          <cell r="A13715">
            <v>2014</v>
          </cell>
          <cell r="B13715" t="str">
            <v>DeMarcus Cousins</v>
          </cell>
          <cell r="D13715" t="str">
            <v>SAC</v>
          </cell>
          <cell r="F13715">
            <v>26.1</v>
          </cell>
          <cell r="G13715">
            <v>4916974</v>
          </cell>
          <cell r="H13715">
            <v>2300.4</v>
          </cell>
        </row>
        <row r="13716">
          <cell r="A13716">
            <v>2014</v>
          </cell>
          <cell r="B13716" t="str">
            <v>Travis Outlaw</v>
          </cell>
          <cell r="D13716" t="str">
            <v>SAC</v>
          </cell>
          <cell r="F13716">
            <v>10.4</v>
          </cell>
          <cell r="G13716">
            <v>3000000</v>
          </cell>
          <cell r="H13716">
            <v>1064.6999999999998</v>
          </cell>
        </row>
        <row r="13717">
          <cell r="A13717">
            <v>2014</v>
          </cell>
          <cell r="B13717" t="str">
            <v>Ben McLemore</v>
          </cell>
          <cell r="D13717" t="str">
            <v>SAC</v>
          </cell>
          <cell r="F13717">
            <v>7.7</v>
          </cell>
          <cell r="G13717">
            <v>2895960</v>
          </cell>
          <cell r="H13717">
            <v>2189.4</v>
          </cell>
        </row>
        <row r="13718">
          <cell r="A13718">
            <v>2014</v>
          </cell>
          <cell r="B13718" t="str">
            <v>Isaiah Thomas</v>
          </cell>
          <cell r="D13718" t="str">
            <v>SAC</v>
          </cell>
          <cell r="F13718">
            <v>20.5</v>
          </cell>
          <cell r="G13718">
            <v>884293</v>
          </cell>
          <cell r="H13718">
            <v>2498.4</v>
          </cell>
        </row>
        <row r="13719">
          <cell r="A13719">
            <v>2014</v>
          </cell>
          <cell r="B13719" t="str">
            <v>Ray McCallum</v>
          </cell>
          <cell r="D13719" t="str">
            <v>SAC</v>
          </cell>
          <cell r="F13719">
            <v>9.6999999999999993</v>
          </cell>
          <cell r="H13719">
            <v>895.49999999999989</v>
          </cell>
        </row>
        <row r="13720">
          <cell r="A13720">
            <v>2014</v>
          </cell>
          <cell r="B13720" t="str">
            <v>Hamady N'Diaye</v>
          </cell>
          <cell r="D13720" t="str">
            <v>SAC</v>
          </cell>
          <cell r="F13720">
            <v>2.9</v>
          </cell>
          <cell r="H13720">
            <v>74.2</v>
          </cell>
        </row>
        <row r="13721">
          <cell r="A13721">
            <v>2014</v>
          </cell>
          <cell r="B13721" t="str">
            <v>Tony Parker</v>
          </cell>
          <cell r="D13721" t="str">
            <v>SAS</v>
          </cell>
          <cell r="F13721">
            <v>18.899999999999999</v>
          </cell>
          <cell r="G13721">
            <v>12500000</v>
          </cell>
          <cell r="H13721">
            <v>1999.1999999999998</v>
          </cell>
        </row>
        <row r="13722">
          <cell r="A13722">
            <v>2014</v>
          </cell>
          <cell r="B13722" t="str">
            <v>Tim Duncan</v>
          </cell>
          <cell r="D13722" t="str">
            <v>SAS</v>
          </cell>
          <cell r="F13722">
            <v>21.3</v>
          </cell>
          <cell r="G13722">
            <v>10361446</v>
          </cell>
          <cell r="H13722">
            <v>2160.7999999999997</v>
          </cell>
        </row>
        <row r="13723">
          <cell r="A13723">
            <v>2014</v>
          </cell>
          <cell r="B13723" t="str">
            <v>Tiago Splitter</v>
          </cell>
          <cell r="D13723" t="str">
            <v>SAS</v>
          </cell>
          <cell r="F13723">
            <v>16.5</v>
          </cell>
          <cell r="G13723">
            <v>10000000</v>
          </cell>
          <cell r="H13723">
            <v>1268.5</v>
          </cell>
        </row>
        <row r="13724">
          <cell r="A13724">
            <v>2014</v>
          </cell>
          <cell r="B13724" t="str">
            <v>Manu Ginóbili</v>
          </cell>
          <cell r="D13724" t="str">
            <v>SAS</v>
          </cell>
          <cell r="F13724">
            <v>20</v>
          </cell>
          <cell r="G13724">
            <v>7500000</v>
          </cell>
          <cell r="H13724">
            <v>1550.4</v>
          </cell>
        </row>
        <row r="13725">
          <cell r="A13725">
            <v>2014</v>
          </cell>
          <cell r="B13725" t="str">
            <v>Boris Diaw</v>
          </cell>
          <cell r="D13725" t="str">
            <v>SAS</v>
          </cell>
          <cell r="F13725">
            <v>14.1</v>
          </cell>
          <cell r="G13725">
            <v>4702500</v>
          </cell>
          <cell r="H13725">
            <v>1975</v>
          </cell>
        </row>
        <row r="13726">
          <cell r="A13726">
            <v>2014</v>
          </cell>
          <cell r="B13726" t="str">
            <v>Matt Bonner</v>
          </cell>
          <cell r="D13726" t="str">
            <v>SAS</v>
          </cell>
          <cell r="F13726">
            <v>11.2</v>
          </cell>
          <cell r="G13726">
            <v>3945000</v>
          </cell>
          <cell r="H13726">
            <v>689.30000000000007</v>
          </cell>
        </row>
        <row r="13727">
          <cell r="A13727">
            <v>2014</v>
          </cell>
          <cell r="B13727" t="str">
            <v>Danny Green</v>
          </cell>
          <cell r="D13727" t="str">
            <v>SAS</v>
          </cell>
          <cell r="F13727">
            <v>13.9</v>
          </cell>
          <cell r="G13727">
            <v>3762500</v>
          </cell>
          <cell r="H13727">
            <v>1652.4</v>
          </cell>
        </row>
        <row r="13728">
          <cell r="A13728">
            <v>2014</v>
          </cell>
          <cell r="B13728" t="str">
            <v>Marco Belinelli</v>
          </cell>
          <cell r="D13728" t="str">
            <v>SAS</v>
          </cell>
          <cell r="F13728">
            <v>15</v>
          </cell>
          <cell r="G13728">
            <v>2750000</v>
          </cell>
          <cell r="H13728">
            <v>2016</v>
          </cell>
        </row>
        <row r="13729">
          <cell r="A13729">
            <v>2014</v>
          </cell>
          <cell r="B13729" t="str">
            <v>Kawhi Leonard</v>
          </cell>
          <cell r="D13729" t="str">
            <v>SAS</v>
          </cell>
          <cell r="F13729">
            <v>19.399999999999999</v>
          </cell>
          <cell r="G13729">
            <v>1887840</v>
          </cell>
          <cell r="H13729">
            <v>1920.6000000000001</v>
          </cell>
        </row>
        <row r="13730">
          <cell r="A13730">
            <v>2014</v>
          </cell>
          <cell r="B13730" t="str">
            <v>Jeff Ayres</v>
          </cell>
          <cell r="D13730" t="str">
            <v>SAS</v>
          </cell>
          <cell r="F13730">
            <v>11.1</v>
          </cell>
          <cell r="G13730">
            <v>1750000</v>
          </cell>
          <cell r="H13730">
            <v>949</v>
          </cell>
        </row>
        <row r="13731">
          <cell r="A13731">
            <v>2014</v>
          </cell>
          <cell r="B13731" t="str">
            <v>Cory Joseph</v>
          </cell>
          <cell r="D13731" t="str">
            <v>SAS</v>
          </cell>
          <cell r="F13731">
            <v>14.7</v>
          </cell>
          <cell r="G13731">
            <v>1120920</v>
          </cell>
          <cell r="H13731">
            <v>938.40000000000009</v>
          </cell>
        </row>
        <row r="13732">
          <cell r="A13732">
            <v>2014</v>
          </cell>
          <cell r="B13732" t="str">
            <v>Aron Baynes</v>
          </cell>
          <cell r="D13732" t="str">
            <v>SAS</v>
          </cell>
          <cell r="F13732">
            <v>9.6999999999999993</v>
          </cell>
          <cell r="G13732">
            <v>788872</v>
          </cell>
          <cell r="H13732">
            <v>492.90000000000003</v>
          </cell>
        </row>
        <row r="13733">
          <cell r="A13733">
            <v>2014</v>
          </cell>
          <cell r="B13733" t="str">
            <v>Damion James</v>
          </cell>
          <cell r="D13733" t="str">
            <v>SAS</v>
          </cell>
          <cell r="F13733">
            <v>4.0999999999999996</v>
          </cell>
          <cell r="H13733">
            <v>50</v>
          </cell>
        </row>
        <row r="13734">
          <cell r="A13734">
            <v>2014</v>
          </cell>
          <cell r="B13734" t="str">
            <v>Patty Mills</v>
          </cell>
          <cell r="D13734" t="str">
            <v>SAS</v>
          </cell>
          <cell r="F13734">
            <v>18.7</v>
          </cell>
          <cell r="H13734">
            <v>1530.8999999999999</v>
          </cell>
        </row>
        <row r="13735">
          <cell r="A13735">
            <v>2014</v>
          </cell>
          <cell r="B13735" t="str">
            <v>DeMar DeRoŽan</v>
          </cell>
          <cell r="D13735" t="str">
            <v>TOR</v>
          </cell>
          <cell r="F13735">
            <v>18.399999999999999</v>
          </cell>
          <cell r="G13735">
            <v>9500000</v>
          </cell>
          <cell r="H13735">
            <v>3017.8</v>
          </cell>
        </row>
        <row r="13736">
          <cell r="A13736">
            <v>2014</v>
          </cell>
          <cell r="B13736" t="str">
            <v>Amir Johnson</v>
          </cell>
          <cell r="D13736" t="str">
            <v>TOR</v>
          </cell>
          <cell r="F13736">
            <v>15.4</v>
          </cell>
          <cell r="G13736">
            <v>6500000</v>
          </cell>
          <cell r="H13736">
            <v>2217.6</v>
          </cell>
        </row>
        <row r="13737">
          <cell r="A13737">
            <v>2014</v>
          </cell>
          <cell r="B13737" t="str">
            <v>Landry Fields</v>
          </cell>
          <cell r="D13737" t="str">
            <v>TOR</v>
          </cell>
          <cell r="F13737">
            <v>8.6</v>
          </cell>
          <cell r="G13737">
            <v>6250000</v>
          </cell>
          <cell r="H13737">
            <v>321</v>
          </cell>
        </row>
        <row r="13738">
          <cell r="A13738">
            <v>2014</v>
          </cell>
          <cell r="B13738" t="str">
            <v>Kyle Lowry</v>
          </cell>
          <cell r="D13738" t="str">
            <v>TOR</v>
          </cell>
          <cell r="F13738">
            <v>20.100000000000001</v>
          </cell>
          <cell r="G13738">
            <v>6210000</v>
          </cell>
          <cell r="H13738">
            <v>2859.8</v>
          </cell>
        </row>
        <row r="13739">
          <cell r="A13739">
            <v>2014</v>
          </cell>
          <cell r="B13739" t="str">
            <v>Steve Novak</v>
          </cell>
          <cell r="D13739" t="str">
            <v>TOR</v>
          </cell>
          <cell r="F13739">
            <v>11.1</v>
          </cell>
          <cell r="G13739">
            <v>3750000</v>
          </cell>
          <cell r="H13739">
            <v>540</v>
          </cell>
        </row>
        <row r="13740">
          <cell r="A13740">
            <v>2014</v>
          </cell>
          <cell r="B13740" t="str">
            <v>Jonas Valančiūnas</v>
          </cell>
          <cell r="D13740" t="str">
            <v>TOR</v>
          </cell>
          <cell r="F13740">
            <v>16.100000000000001</v>
          </cell>
          <cell r="G13740">
            <v>3526440</v>
          </cell>
          <cell r="H13740">
            <v>2284.1999999999998</v>
          </cell>
        </row>
        <row r="13741">
          <cell r="A13741">
            <v>2014</v>
          </cell>
          <cell r="B13741" t="str">
            <v>Tyler Hansbrough</v>
          </cell>
          <cell r="D13741" t="str">
            <v>TOR</v>
          </cell>
          <cell r="F13741">
            <v>14.2</v>
          </cell>
          <cell r="G13741">
            <v>3183000</v>
          </cell>
          <cell r="H13741">
            <v>979.2</v>
          </cell>
        </row>
        <row r="13742">
          <cell r="A13742">
            <v>2014</v>
          </cell>
          <cell r="B13742" t="str">
            <v>Terrence Ross</v>
          </cell>
          <cell r="D13742" t="str">
            <v>TOR</v>
          </cell>
          <cell r="F13742">
            <v>12</v>
          </cell>
          <cell r="G13742">
            <v>2678640</v>
          </cell>
          <cell r="H13742">
            <v>2162.6999999999998</v>
          </cell>
        </row>
        <row r="13743">
          <cell r="A13743">
            <v>2014</v>
          </cell>
          <cell r="B13743" t="str">
            <v>Julyan Stone</v>
          </cell>
          <cell r="D13743" t="str">
            <v>TOR</v>
          </cell>
          <cell r="F13743">
            <v>6.6</v>
          </cell>
          <cell r="H13743">
            <v>119.7</v>
          </cell>
        </row>
        <row r="13744">
          <cell r="A13744">
            <v>2014</v>
          </cell>
          <cell r="B13744" t="str">
            <v>Dwight Buycks</v>
          </cell>
          <cell r="D13744" t="str">
            <v>TOR</v>
          </cell>
          <cell r="F13744">
            <v>7.2</v>
          </cell>
          <cell r="H13744">
            <v>145.6</v>
          </cell>
        </row>
        <row r="13745">
          <cell r="A13745">
            <v>2014</v>
          </cell>
          <cell r="B13745" t="str">
            <v>Rudy Gay</v>
          </cell>
          <cell r="D13745" t="str">
            <v>TOT</v>
          </cell>
          <cell r="F13745">
            <v>18.3</v>
          </cell>
          <cell r="G13745">
            <v>17888931</v>
          </cell>
          <cell r="H13745">
            <v>2533.1000000000004</v>
          </cell>
        </row>
        <row r="13746">
          <cell r="A13746">
            <v>2014</v>
          </cell>
          <cell r="B13746" t="str">
            <v>Luol Deng</v>
          </cell>
          <cell r="D13746" t="str">
            <v>TOT</v>
          </cell>
          <cell r="F13746">
            <v>15.2</v>
          </cell>
          <cell r="G13746">
            <v>14275000</v>
          </cell>
          <cell r="H13746">
            <v>2211.3000000000002</v>
          </cell>
        </row>
        <row r="13747">
          <cell r="A13747">
            <v>2014</v>
          </cell>
          <cell r="B13747" t="str">
            <v>Danny Granger</v>
          </cell>
          <cell r="D13747" t="str">
            <v>TOT</v>
          </cell>
          <cell r="F13747">
            <v>10.9</v>
          </cell>
          <cell r="G13747">
            <v>14021788</v>
          </cell>
          <cell r="H13747">
            <v>848.69999999999993</v>
          </cell>
        </row>
        <row r="13748">
          <cell r="A13748">
            <v>2014</v>
          </cell>
          <cell r="B13748" t="str">
            <v>Marcus Thornton</v>
          </cell>
          <cell r="D13748" t="str">
            <v>TOT</v>
          </cell>
          <cell r="F13748">
            <v>12</v>
          </cell>
          <cell r="G13748">
            <v>8050000</v>
          </cell>
          <cell r="H13748">
            <v>1742.3999999999999</v>
          </cell>
        </row>
        <row r="13749">
          <cell r="A13749">
            <v>2014</v>
          </cell>
          <cell r="B13749" t="str">
            <v>Caron Butler</v>
          </cell>
          <cell r="D13749" t="str">
            <v>TOT</v>
          </cell>
          <cell r="F13749">
            <v>12.2</v>
          </cell>
          <cell r="G13749">
            <v>8000000</v>
          </cell>
          <cell r="H13749">
            <v>1416.8</v>
          </cell>
        </row>
        <row r="13750">
          <cell r="A13750">
            <v>2014</v>
          </cell>
          <cell r="B13750" t="str">
            <v>John Salmons</v>
          </cell>
          <cell r="D13750" t="str">
            <v>TOT</v>
          </cell>
          <cell r="F13750">
            <v>7.8</v>
          </cell>
          <cell r="G13750">
            <v>7583000</v>
          </cell>
          <cell r="H13750">
            <v>1723.8000000000002</v>
          </cell>
        </row>
        <row r="13751">
          <cell r="A13751">
            <v>2014</v>
          </cell>
          <cell r="B13751" t="str">
            <v>Evan Turner</v>
          </cell>
          <cell r="D13751" t="str">
            <v>TOT</v>
          </cell>
          <cell r="F13751">
            <v>12.4</v>
          </cell>
          <cell r="G13751">
            <v>6679867</v>
          </cell>
          <cell r="H13751">
            <v>2454.3000000000002</v>
          </cell>
        </row>
        <row r="13752">
          <cell r="A13752">
            <v>2014</v>
          </cell>
          <cell r="B13752" t="str">
            <v>Spencer Hawes</v>
          </cell>
          <cell r="D13752" t="str">
            <v>TOT</v>
          </cell>
          <cell r="F13752">
            <v>15.7</v>
          </cell>
          <cell r="G13752">
            <v>6500000</v>
          </cell>
          <cell r="H13752">
            <v>2472</v>
          </cell>
        </row>
        <row r="13753">
          <cell r="A13753">
            <v>2014</v>
          </cell>
          <cell r="B13753" t="str">
            <v>Glen Davis</v>
          </cell>
          <cell r="D13753" t="str">
            <v>TOT</v>
          </cell>
          <cell r="F13753">
            <v>13.1</v>
          </cell>
          <cell r="G13753">
            <v>6400000</v>
          </cell>
          <cell r="H13753">
            <v>1659.1999999999998</v>
          </cell>
        </row>
        <row r="13754">
          <cell r="A13754">
            <v>2014</v>
          </cell>
          <cell r="B13754" t="str">
            <v>Andrew Bynum</v>
          </cell>
          <cell r="D13754" t="str">
            <v>TOT</v>
          </cell>
          <cell r="F13754">
            <v>15.2</v>
          </cell>
          <cell r="G13754">
            <v>6000000</v>
          </cell>
          <cell r="H13754">
            <v>514.80000000000007</v>
          </cell>
        </row>
        <row r="13755">
          <cell r="A13755">
            <v>2014</v>
          </cell>
          <cell r="B13755" t="str">
            <v>Chuck Hayes</v>
          </cell>
          <cell r="D13755" t="str">
            <v>TOT</v>
          </cell>
          <cell r="F13755">
            <v>10</v>
          </cell>
          <cell r="G13755">
            <v>5722500</v>
          </cell>
          <cell r="H13755">
            <v>756.4</v>
          </cell>
        </row>
        <row r="13756">
          <cell r="A13756">
            <v>2014</v>
          </cell>
          <cell r="B13756" t="str">
            <v>Courtney Lee</v>
          </cell>
          <cell r="D13756" t="str">
            <v>TOT</v>
          </cell>
          <cell r="F13756">
            <v>13.8</v>
          </cell>
          <cell r="G13756">
            <v>5225000</v>
          </cell>
          <cell r="H13756">
            <v>1975</v>
          </cell>
        </row>
        <row r="13757">
          <cell r="A13757">
            <v>2014</v>
          </cell>
          <cell r="B13757" t="str">
            <v>Derrick Williams</v>
          </cell>
          <cell r="D13757" t="str">
            <v>TOT</v>
          </cell>
          <cell r="F13757">
            <v>11.5</v>
          </cell>
          <cell r="G13757">
            <v>5016960</v>
          </cell>
          <cell r="H13757">
            <v>1817.4</v>
          </cell>
        </row>
        <row r="13758">
          <cell r="A13758">
            <v>2014</v>
          </cell>
          <cell r="B13758" t="str">
            <v>Andre Miller</v>
          </cell>
          <cell r="D13758" t="str">
            <v>TOT</v>
          </cell>
          <cell r="F13758">
            <v>13.9</v>
          </cell>
          <cell r="G13758">
            <v>5000000</v>
          </cell>
          <cell r="H13758">
            <v>980.19999999999993</v>
          </cell>
        </row>
        <row r="13759">
          <cell r="A13759">
            <v>2014</v>
          </cell>
          <cell r="B13759" t="str">
            <v>Luke Ridnour</v>
          </cell>
          <cell r="D13759" t="str">
            <v>TOT</v>
          </cell>
          <cell r="F13759">
            <v>9</v>
          </cell>
          <cell r="G13759">
            <v>4320000</v>
          </cell>
          <cell r="H13759">
            <v>1140.7</v>
          </cell>
        </row>
        <row r="13760">
          <cell r="A13760">
            <v>2014</v>
          </cell>
          <cell r="B13760" t="str">
            <v>Earl Clark</v>
          </cell>
          <cell r="D13760" t="str">
            <v>TOT</v>
          </cell>
          <cell r="F13760">
            <v>9.1</v>
          </cell>
          <cell r="G13760">
            <v>4250000</v>
          </cell>
          <cell r="H13760">
            <v>766.8</v>
          </cell>
        </row>
        <row r="13761">
          <cell r="A13761">
            <v>2014</v>
          </cell>
          <cell r="B13761" t="str">
            <v>Steve Blake</v>
          </cell>
          <cell r="D13761" t="str">
            <v>TOT</v>
          </cell>
          <cell r="F13761">
            <v>11</v>
          </cell>
          <cell r="G13761">
            <v>4000000</v>
          </cell>
          <cell r="H13761">
            <v>1496</v>
          </cell>
        </row>
        <row r="13762">
          <cell r="A13762">
            <v>2014</v>
          </cell>
          <cell r="B13762" t="str">
            <v>Joel Anthony</v>
          </cell>
          <cell r="D13762" t="str">
            <v>TOT</v>
          </cell>
          <cell r="F13762">
            <v>8.1</v>
          </cell>
          <cell r="G13762">
            <v>3800000</v>
          </cell>
          <cell r="H13762">
            <v>184.79999999999998</v>
          </cell>
        </row>
        <row r="13763">
          <cell r="A13763">
            <v>2014</v>
          </cell>
          <cell r="B13763" t="str">
            <v>Shannon Brown</v>
          </cell>
          <cell r="D13763" t="str">
            <v>TOT</v>
          </cell>
          <cell r="F13763">
            <v>4.7</v>
          </cell>
          <cell r="G13763">
            <v>3500000</v>
          </cell>
          <cell r="H13763">
            <v>252.29999999999998</v>
          </cell>
        </row>
        <row r="13764">
          <cell r="A13764">
            <v>2014</v>
          </cell>
          <cell r="B13764" t="str">
            <v>Aaron Brooks</v>
          </cell>
          <cell r="D13764" t="str">
            <v>TOT</v>
          </cell>
          <cell r="F13764">
            <v>12.5</v>
          </cell>
          <cell r="G13764">
            <v>3396250</v>
          </cell>
          <cell r="H13764">
            <v>1555.2</v>
          </cell>
        </row>
        <row r="13765">
          <cell r="A13765">
            <v>2014</v>
          </cell>
          <cell r="B13765" t="str">
            <v>Jan Vesely</v>
          </cell>
          <cell r="D13765" t="str">
            <v>TOT</v>
          </cell>
          <cell r="F13765">
            <v>12.7</v>
          </cell>
          <cell r="G13765">
            <v>3340920</v>
          </cell>
          <cell r="H13765">
            <v>777.6</v>
          </cell>
        </row>
        <row r="13766">
          <cell r="A13766">
            <v>2014</v>
          </cell>
          <cell r="B13766" t="str">
            <v>Gary Neal</v>
          </cell>
          <cell r="D13766" t="str">
            <v>TOT</v>
          </cell>
          <cell r="F13766">
            <v>12.5</v>
          </cell>
          <cell r="G13766">
            <v>3250000</v>
          </cell>
          <cell r="H13766">
            <v>1112.8</v>
          </cell>
        </row>
        <row r="13767">
          <cell r="A13767">
            <v>2014</v>
          </cell>
          <cell r="B13767" t="str">
            <v>Jerryd Bayless</v>
          </cell>
          <cell r="D13767" t="str">
            <v>TOT</v>
          </cell>
          <cell r="F13767">
            <v>12</v>
          </cell>
          <cell r="G13767">
            <v>3135000</v>
          </cell>
          <cell r="H13767">
            <v>1684.8</v>
          </cell>
        </row>
        <row r="13768">
          <cell r="A13768">
            <v>2014</v>
          </cell>
          <cell r="B13768" t="str">
            <v>Patrick Patterson</v>
          </cell>
          <cell r="D13768" t="str">
            <v>TOT</v>
          </cell>
          <cell r="F13768">
            <v>14.6</v>
          </cell>
          <cell r="G13768">
            <v>3105302</v>
          </cell>
          <cell r="H13768">
            <v>1534</v>
          </cell>
        </row>
        <row r="13769">
          <cell r="A13769">
            <v>2014</v>
          </cell>
          <cell r="B13769" t="str">
            <v>Lavoy Allen</v>
          </cell>
          <cell r="D13769" t="str">
            <v>TOT</v>
          </cell>
          <cell r="F13769">
            <v>12.5</v>
          </cell>
          <cell r="G13769">
            <v>3060000</v>
          </cell>
          <cell r="H13769">
            <v>1072.5</v>
          </cell>
        </row>
        <row r="13770">
          <cell r="A13770">
            <v>2014</v>
          </cell>
          <cell r="B13770" t="str">
            <v>Aaron Gray</v>
          </cell>
          <cell r="D13770" t="str">
            <v>TOT</v>
          </cell>
          <cell r="F13770">
            <v>7.8</v>
          </cell>
          <cell r="G13770">
            <v>2690875</v>
          </cell>
          <cell r="H13770">
            <v>355.2</v>
          </cell>
        </row>
        <row r="13771">
          <cell r="A13771">
            <v>2014</v>
          </cell>
          <cell r="B13771" t="str">
            <v>Jimmer Fredette</v>
          </cell>
          <cell r="D13771" t="str">
            <v>TOT</v>
          </cell>
          <cell r="F13771">
            <v>15.8</v>
          </cell>
          <cell r="G13771">
            <v>2439840</v>
          </cell>
          <cell r="H13771">
            <v>519.4</v>
          </cell>
        </row>
        <row r="13772">
          <cell r="A13772">
            <v>2014</v>
          </cell>
          <cell r="B13772" t="str">
            <v>Jordan Crawford</v>
          </cell>
          <cell r="D13772" t="str">
            <v>TOT</v>
          </cell>
          <cell r="F13772">
            <v>14.3</v>
          </cell>
          <cell r="G13772">
            <v>2162419</v>
          </cell>
          <cell r="H13772">
            <v>1863</v>
          </cell>
        </row>
        <row r="13773">
          <cell r="A13773">
            <v>2014</v>
          </cell>
          <cell r="B13773" t="str">
            <v>Greivis Vasquez</v>
          </cell>
          <cell r="D13773" t="str">
            <v>TOT</v>
          </cell>
          <cell r="F13773">
            <v>14.1</v>
          </cell>
          <cell r="G13773">
            <v>2150188</v>
          </cell>
          <cell r="H13773">
            <v>1777.5</v>
          </cell>
        </row>
        <row r="13774">
          <cell r="A13774">
            <v>2014</v>
          </cell>
          <cell r="B13774" t="str">
            <v>Eric Maynor</v>
          </cell>
          <cell r="D13774" t="str">
            <v>TOT</v>
          </cell>
          <cell r="F13774">
            <v>6.2</v>
          </cell>
          <cell r="G13774">
            <v>2016000</v>
          </cell>
          <cell r="H13774">
            <v>325.5</v>
          </cell>
        </row>
        <row r="13775">
          <cell r="A13775">
            <v>2014</v>
          </cell>
          <cell r="B13775" t="str">
            <v>Reggie Evans</v>
          </cell>
          <cell r="D13775" t="str">
            <v>TOT</v>
          </cell>
          <cell r="F13775">
            <v>11.7</v>
          </cell>
          <cell r="G13775">
            <v>1695635</v>
          </cell>
          <cell r="H13775">
            <v>896.40000000000009</v>
          </cell>
        </row>
        <row r="13776">
          <cell r="A13776">
            <v>2014</v>
          </cell>
          <cell r="B13776" t="str">
            <v>Toney Douglas</v>
          </cell>
          <cell r="D13776" t="str">
            <v>TOT</v>
          </cell>
          <cell r="F13776">
            <v>9.1999999999999993</v>
          </cell>
          <cell r="G13776">
            <v>1600000</v>
          </cell>
          <cell r="H13776">
            <v>673.19999999999993</v>
          </cell>
        </row>
        <row r="13777">
          <cell r="A13777">
            <v>2014</v>
          </cell>
          <cell r="B13777" t="str">
            <v>Beno Udrih</v>
          </cell>
          <cell r="D13777" t="str">
            <v>TOT</v>
          </cell>
          <cell r="F13777">
            <v>12.7</v>
          </cell>
          <cell r="G13777">
            <v>1272279</v>
          </cell>
          <cell r="H13777">
            <v>643.69999999999993</v>
          </cell>
        </row>
        <row r="13778">
          <cell r="A13778">
            <v>2014</v>
          </cell>
          <cell r="B13778" t="str">
            <v>D.J. Augustin</v>
          </cell>
          <cell r="D13778" t="str">
            <v>TOT</v>
          </cell>
          <cell r="F13778">
            <v>16.2</v>
          </cell>
          <cell r="G13778">
            <v>1267000</v>
          </cell>
          <cell r="H13778">
            <v>1938.3</v>
          </cell>
        </row>
        <row r="13779">
          <cell r="A13779">
            <v>2014</v>
          </cell>
          <cell r="B13779" t="str">
            <v>MarShon Brooks</v>
          </cell>
          <cell r="D13779" t="str">
            <v>TOT</v>
          </cell>
          <cell r="F13779">
            <v>15.5</v>
          </cell>
          <cell r="G13779">
            <v>1210080</v>
          </cell>
          <cell r="H13779">
            <v>315</v>
          </cell>
        </row>
        <row r="13780">
          <cell r="A13780">
            <v>2014</v>
          </cell>
          <cell r="B13780" t="str">
            <v>Jared Cunningham</v>
          </cell>
          <cell r="D13780" t="str">
            <v>TOT</v>
          </cell>
          <cell r="F13780">
            <v>8.5</v>
          </cell>
          <cell r="G13780">
            <v>1208400</v>
          </cell>
          <cell r="H13780">
            <v>80.600000000000009</v>
          </cell>
        </row>
        <row r="13781">
          <cell r="A13781">
            <v>2014</v>
          </cell>
          <cell r="B13781" t="str">
            <v>Ronnie Brewer</v>
          </cell>
          <cell r="D13781" t="str">
            <v>TOT</v>
          </cell>
          <cell r="F13781">
            <v>3.4</v>
          </cell>
          <cell r="G13781">
            <v>1186459</v>
          </cell>
          <cell r="H13781">
            <v>160.80000000000001</v>
          </cell>
        </row>
        <row r="13782">
          <cell r="A13782">
            <v>2014</v>
          </cell>
          <cell r="B13782" t="str">
            <v>Jordan Hamilton</v>
          </cell>
          <cell r="D13782" t="str">
            <v>TOT</v>
          </cell>
          <cell r="F13782">
            <v>12.7</v>
          </cell>
          <cell r="G13782">
            <v>1169880</v>
          </cell>
          <cell r="H13782">
            <v>1020</v>
          </cell>
        </row>
        <row r="13783">
          <cell r="A13783">
            <v>2014</v>
          </cell>
          <cell r="B13783" t="str">
            <v>Marquis Teague</v>
          </cell>
          <cell r="D13783" t="str">
            <v>TOT</v>
          </cell>
          <cell r="F13783">
            <v>3.8</v>
          </cell>
          <cell r="G13783">
            <v>1074720</v>
          </cell>
          <cell r="H13783">
            <v>444</v>
          </cell>
        </row>
        <row r="13784">
          <cell r="A13784">
            <v>2014</v>
          </cell>
          <cell r="B13784" t="str">
            <v>Darius Morris</v>
          </cell>
          <cell r="D13784" t="str">
            <v>TOT</v>
          </cell>
          <cell r="F13784">
            <v>9.1999999999999993</v>
          </cell>
          <cell r="G13784">
            <v>1046269</v>
          </cell>
          <cell r="H13784">
            <v>313.2</v>
          </cell>
        </row>
        <row r="13785">
          <cell r="A13785">
            <v>2014</v>
          </cell>
          <cell r="B13785" t="str">
            <v>Byron Mullens</v>
          </cell>
          <cell r="D13785" t="str">
            <v>TOT</v>
          </cell>
          <cell r="F13785">
            <v>12.8</v>
          </cell>
          <cell r="G13785">
            <v>947907</v>
          </cell>
          <cell r="H13785">
            <v>413.99999999999994</v>
          </cell>
        </row>
        <row r="13786">
          <cell r="A13786">
            <v>2014</v>
          </cell>
          <cell r="B13786" t="str">
            <v>Austin Daye</v>
          </cell>
          <cell r="D13786" t="str">
            <v>TOT</v>
          </cell>
          <cell r="F13786">
            <v>11</v>
          </cell>
          <cell r="G13786">
            <v>947907</v>
          </cell>
          <cell r="H13786">
            <v>147.4</v>
          </cell>
        </row>
        <row r="13787">
          <cell r="A13787">
            <v>2014</v>
          </cell>
          <cell r="B13787" t="str">
            <v>Jarvis Varnado</v>
          </cell>
          <cell r="D13787" t="str">
            <v>TOT</v>
          </cell>
          <cell r="F13787">
            <v>13.3</v>
          </cell>
          <cell r="G13787">
            <v>788872</v>
          </cell>
          <cell r="H13787">
            <v>338.4</v>
          </cell>
        </row>
        <row r="13788">
          <cell r="A13788">
            <v>2014</v>
          </cell>
          <cell r="B13788" t="str">
            <v>Tornike Shengelia</v>
          </cell>
          <cell r="D13788" t="str">
            <v>TOT</v>
          </cell>
          <cell r="F13788">
            <v>3.9</v>
          </cell>
          <cell r="G13788">
            <v>788872</v>
          </cell>
          <cell r="H13788">
            <v>153.4</v>
          </cell>
        </row>
        <row r="13789">
          <cell r="A13789">
            <v>2014</v>
          </cell>
          <cell r="B13789" t="str">
            <v>Quincy Acy</v>
          </cell>
          <cell r="D13789" t="str">
            <v>TOT</v>
          </cell>
          <cell r="F13789">
            <v>10.1</v>
          </cell>
          <cell r="G13789">
            <v>788872</v>
          </cell>
          <cell r="H13789">
            <v>844.2</v>
          </cell>
        </row>
        <row r="13790">
          <cell r="A13790">
            <v>2014</v>
          </cell>
          <cell r="B13790" t="str">
            <v>Kent Bazemore</v>
          </cell>
          <cell r="D13790" t="str">
            <v>TOT</v>
          </cell>
          <cell r="F13790">
            <v>11.2</v>
          </cell>
          <cell r="G13790">
            <v>788872</v>
          </cell>
          <cell r="H13790">
            <v>911.19999999999993</v>
          </cell>
        </row>
        <row r="13791">
          <cell r="A13791">
            <v>2014</v>
          </cell>
          <cell r="B13791" t="str">
            <v>Orlando Johnson</v>
          </cell>
          <cell r="D13791" t="str">
            <v>TOT</v>
          </cell>
          <cell r="F13791">
            <v>5.3</v>
          </cell>
          <cell r="G13791">
            <v>788872</v>
          </cell>
          <cell r="H13791">
            <v>391.49999999999994</v>
          </cell>
        </row>
        <row r="13792">
          <cell r="A13792">
            <v>2014</v>
          </cell>
          <cell r="B13792" t="str">
            <v>James Southerland</v>
          </cell>
          <cell r="D13792" t="str">
            <v>TOT</v>
          </cell>
          <cell r="F13792">
            <v>11.8</v>
          </cell>
          <cell r="H13792">
            <v>30</v>
          </cell>
        </row>
        <row r="13793">
          <cell r="A13793">
            <v>2014</v>
          </cell>
          <cell r="B13793" t="str">
            <v>Henry Sims</v>
          </cell>
          <cell r="D13793" t="str">
            <v>TOT</v>
          </cell>
          <cell r="F13793">
            <v>16.100000000000001</v>
          </cell>
          <cell r="H13793">
            <v>874</v>
          </cell>
        </row>
        <row r="13794">
          <cell r="A13794">
            <v>2014</v>
          </cell>
          <cell r="B13794" t="str">
            <v>Jeff Adrien</v>
          </cell>
          <cell r="D13794" t="str">
            <v>TOT</v>
          </cell>
          <cell r="F13794">
            <v>17.399999999999999</v>
          </cell>
          <cell r="H13794">
            <v>959.30000000000007</v>
          </cell>
        </row>
        <row r="13795">
          <cell r="A13795">
            <v>2014</v>
          </cell>
          <cell r="B13795" t="str">
            <v>James Nunnally</v>
          </cell>
          <cell r="D13795" t="str">
            <v>TOT</v>
          </cell>
          <cell r="F13795">
            <v>6.1</v>
          </cell>
          <cell r="H13795">
            <v>165.1</v>
          </cell>
        </row>
        <row r="13796">
          <cell r="A13796">
            <v>2014</v>
          </cell>
          <cell r="B13796" t="str">
            <v>Justin Hamilton</v>
          </cell>
          <cell r="D13796" t="str">
            <v>TOT</v>
          </cell>
          <cell r="F13796">
            <v>11.9</v>
          </cell>
          <cell r="H13796">
            <v>72</v>
          </cell>
        </row>
        <row r="13797">
          <cell r="A13797">
            <v>2014</v>
          </cell>
          <cell r="B13797" t="str">
            <v>Malcolm Thomas</v>
          </cell>
          <cell r="D13797" t="str">
            <v>TOT</v>
          </cell>
          <cell r="F13797">
            <v>4.5999999999999996</v>
          </cell>
          <cell r="H13797">
            <v>63.2</v>
          </cell>
        </row>
        <row r="13798">
          <cell r="A13798">
            <v>2014</v>
          </cell>
          <cell r="B13798" t="str">
            <v>Othyus Jeffers</v>
          </cell>
          <cell r="D13798" t="str">
            <v>TOT</v>
          </cell>
          <cell r="F13798">
            <v>6.9</v>
          </cell>
          <cell r="H13798">
            <v>46.8</v>
          </cell>
        </row>
        <row r="13799">
          <cell r="A13799">
            <v>2014</v>
          </cell>
          <cell r="B13799" t="str">
            <v>Lou Amundson</v>
          </cell>
          <cell r="D13799" t="str">
            <v>TOT</v>
          </cell>
          <cell r="F13799">
            <v>9.1</v>
          </cell>
          <cell r="H13799">
            <v>184.29999999999998</v>
          </cell>
        </row>
        <row r="13800">
          <cell r="A13800">
            <v>2014</v>
          </cell>
          <cell r="B13800" t="str">
            <v>Arinze Onuaku</v>
          </cell>
          <cell r="D13800" t="str">
            <v>TOT</v>
          </cell>
          <cell r="F13800">
            <v>3.8</v>
          </cell>
          <cell r="H13800">
            <v>30</v>
          </cell>
        </row>
        <row r="13801">
          <cell r="A13801">
            <v>2014</v>
          </cell>
          <cell r="B13801" t="str">
            <v>Seth Curry</v>
          </cell>
          <cell r="D13801" t="str">
            <v>TOT</v>
          </cell>
          <cell r="F13801">
            <v>13.8</v>
          </cell>
          <cell r="H13801">
            <v>13</v>
          </cell>
        </row>
        <row r="13802">
          <cell r="A13802">
            <v>2014</v>
          </cell>
          <cell r="B13802" t="str">
            <v>Nando De</v>
          </cell>
          <cell r="D13802" t="str">
            <v>TOT</v>
          </cell>
          <cell r="F13802">
            <v>13.1</v>
          </cell>
          <cell r="H13802">
            <v>493.5</v>
          </cell>
        </row>
        <row r="13803">
          <cell r="A13803">
            <v>2014</v>
          </cell>
          <cell r="B13803" t="str">
            <v>Luc Mbah</v>
          </cell>
          <cell r="D13803" t="str">
            <v>TOT</v>
          </cell>
          <cell r="F13803">
            <v>8.3000000000000007</v>
          </cell>
          <cell r="H13803">
            <v>1004.8</v>
          </cell>
        </row>
        <row r="13804">
          <cell r="A13804">
            <v>2014</v>
          </cell>
          <cell r="B13804" t="str">
            <v>Adonis Thomas</v>
          </cell>
          <cell r="D13804" t="str">
            <v>TOT</v>
          </cell>
          <cell r="F13804">
            <v>7.3</v>
          </cell>
          <cell r="H13804">
            <v>37.200000000000003</v>
          </cell>
        </row>
        <row r="13805">
          <cell r="A13805">
            <v>2014</v>
          </cell>
          <cell r="B13805" t="str">
            <v>Ramon Sessions</v>
          </cell>
          <cell r="D13805" t="str">
            <v>TOT</v>
          </cell>
          <cell r="F13805">
            <v>16</v>
          </cell>
          <cell r="H13805">
            <v>2216.1</v>
          </cell>
        </row>
        <row r="13806">
          <cell r="A13806">
            <v>2014</v>
          </cell>
          <cell r="B13806" t="str">
            <v>Dewayne Dedmon</v>
          </cell>
          <cell r="D13806" t="str">
            <v>TOT</v>
          </cell>
          <cell r="F13806">
            <v>10.7</v>
          </cell>
          <cell r="H13806">
            <v>390.59999999999997</v>
          </cell>
        </row>
        <row r="13807">
          <cell r="A13807">
            <v>2014</v>
          </cell>
          <cell r="B13807" t="str">
            <v>Cartier Martin</v>
          </cell>
          <cell r="D13807" t="str">
            <v>TOT</v>
          </cell>
          <cell r="F13807">
            <v>11</v>
          </cell>
          <cell r="H13807">
            <v>867.3</v>
          </cell>
        </row>
        <row r="13808">
          <cell r="A13808">
            <v>2014</v>
          </cell>
          <cell r="B13808" t="str">
            <v>Richard Jefferson</v>
          </cell>
          <cell r="D13808" t="str">
            <v>UTA</v>
          </cell>
          <cell r="F13808">
            <v>11.8</v>
          </cell>
          <cell r="G13808">
            <v>11046000</v>
          </cell>
          <cell r="H13808">
            <v>2214</v>
          </cell>
        </row>
        <row r="13809">
          <cell r="A13809">
            <v>2014</v>
          </cell>
          <cell r="B13809" t="str">
            <v>Andris Biedrins</v>
          </cell>
          <cell r="D13809" t="str">
            <v>UTA</v>
          </cell>
          <cell r="F13809">
            <v>2.4</v>
          </cell>
          <cell r="G13809">
            <v>9000000</v>
          </cell>
          <cell r="H13809">
            <v>45</v>
          </cell>
        </row>
        <row r="13810">
          <cell r="A13810">
            <v>2014</v>
          </cell>
          <cell r="B13810" t="str">
            <v>Marvin Williams</v>
          </cell>
          <cell r="D13810" t="str">
            <v>UTA</v>
          </cell>
          <cell r="F13810">
            <v>14</v>
          </cell>
          <cell r="G13810">
            <v>7500000</v>
          </cell>
          <cell r="H13810">
            <v>1676.3999999999999</v>
          </cell>
        </row>
        <row r="13811">
          <cell r="A13811">
            <v>2014</v>
          </cell>
          <cell r="B13811" t="str">
            <v>Derrick Favors</v>
          </cell>
          <cell r="D13811" t="str">
            <v>UTA</v>
          </cell>
          <cell r="F13811">
            <v>19</v>
          </cell>
          <cell r="G13811">
            <v>6008196</v>
          </cell>
          <cell r="H13811">
            <v>2204.6</v>
          </cell>
        </row>
        <row r="13812">
          <cell r="A13812">
            <v>2014</v>
          </cell>
          <cell r="B13812" t="str">
            <v>Enes Kanter</v>
          </cell>
          <cell r="D13812" t="str">
            <v>UTA</v>
          </cell>
          <cell r="F13812">
            <v>15.6</v>
          </cell>
          <cell r="G13812">
            <v>4505280</v>
          </cell>
          <cell r="H13812">
            <v>2136</v>
          </cell>
        </row>
        <row r="13813">
          <cell r="A13813">
            <v>2014</v>
          </cell>
          <cell r="B13813" t="str">
            <v>Brandon Rush</v>
          </cell>
          <cell r="D13813" t="str">
            <v>UTA</v>
          </cell>
          <cell r="F13813">
            <v>4.0999999999999996</v>
          </cell>
          <cell r="G13813">
            <v>4000000</v>
          </cell>
          <cell r="H13813">
            <v>418</v>
          </cell>
        </row>
        <row r="13814">
          <cell r="A13814">
            <v>2014</v>
          </cell>
          <cell r="B13814" t="str">
            <v>Gordon Hayward</v>
          </cell>
          <cell r="D13814" t="str">
            <v>UTA</v>
          </cell>
          <cell r="F13814">
            <v>16.2</v>
          </cell>
          <cell r="G13814">
            <v>3452183</v>
          </cell>
          <cell r="H13814">
            <v>2802.7999999999997</v>
          </cell>
        </row>
        <row r="13815">
          <cell r="A13815">
            <v>2014</v>
          </cell>
          <cell r="B13815" t="str">
            <v>Trey Burke</v>
          </cell>
          <cell r="D13815" t="str">
            <v>UTA</v>
          </cell>
          <cell r="F13815">
            <v>12.6</v>
          </cell>
          <cell r="G13815">
            <v>2438760</v>
          </cell>
          <cell r="H13815">
            <v>2261</v>
          </cell>
        </row>
        <row r="13816">
          <cell r="A13816">
            <v>2014</v>
          </cell>
          <cell r="B13816" t="str">
            <v>Alec Burks</v>
          </cell>
          <cell r="D13816" t="str">
            <v>UTA</v>
          </cell>
          <cell r="F13816">
            <v>15.8</v>
          </cell>
          <cell r="G13816">
            <v>2202000</v>
          </cell>
          <cell r="H13816">
            <v>2191.8000000000002</v>
          </cell>
        </row>
        <row r="13817">
          <cell r="A13817">
            <v>2014</v>
          </cell>
          <cell r="B13817" t="str">
            <v>Jeremy Evans</v>
          </cell>
          <cell r="D13817" t="str">
            <v>UTA</v>
          </cell>
          <cell r="F13817">
            <v>16.2</v>
          </cell>
          <cell r="G13817">
            <v>1660257</v>
          </cell>
          <cell r="H13817">
            <v>1207.8</v>
          </cell>
        </row>
        <row r="13818">
          <cell r="A13818">
            <v>2014</v>
          </cell>
          <cell r="B13818" t="str">
            <v>John Lucas</v>
          </cell>
          <cell r="D13818" t="str">
            <v>UTA</v>
          </cell>
          <cell r="F13818">
            <v>5.2</v>
          </cell>
          <cell r="G13818">
            <v>1600000</v>
          </cell>
          <cell r="H13818">
            <v>592.19999999999993</v>
          </cell>
        </row>
        <row r="13819">
          <cell r="A13819">
            <v>2014</v>
          </cell>
          <cell r="B13819" t="str">
            <v>Rudy Gobert</v>
          </cell>
          <cell r="D13819" t="str">
            <v>UTA</v>
          </cell>
          <cell r="F13819">
            <v>12.9</v>
          </cell>
          <cell r="G13819">
            <v>1078800</v>
          </cell>
          <cell r="H13819">
            <v>432</v>
          </cell>
        </row>
        <row r="13820">
          <cell r="A13820">
            <v>2014</v>
          </cell>
          <cell r="B13820" t="str">
            <v>Diante Garrett</v>
          </cell>
          <cell r="D13820" t="str">
            <v>UTA</v>
          </cell>
          <cell r="F13820">
            <v>7.1</v>
          </cell>
          <cell r="H13820">
            <v>1050.8</v>
          </cell>
        </row>
        <row r="13821">
          <cell r="A13821">
            <v>2014</v>
          </cell>
          <cell r="B13821" t="str">
            <v>Jamaal Tinsley</v>
          </cell>
          <cell r="D13821" t="str">
            <v>UTA</v>
          </cell>
          <cell r="F13821">
            <v>1.9</v>
          </cell>
          <cell r="H13821">
            <v>110.4</v>
          </cell>
        </row>
        <row r="13822">
          <cell r="A13822">
            <v>2014</v>
          </cell>
          <cell r="B13822" t="str">
            <v>Mike Harris</v>
          </cell>
          <cell r="D13822" t="str">
            <v>UTA</v>
          </cell>
          <cell r="F13822">
            <v>15.3</v>
          </cell>
          <cell r="H13822">
            <v>226</v>
          </cell>
        </row>
        <row r="13823">
          <cell r="A13823">
            <v>2014</v>
          </cell>
          <cell r="B13823" t="str">
            <v>Ian Clark</v>
          </cell>
          <cell r="D13823" t="str">
            <v>UTA</v>
          </cell>
          <cell r="F13823">
            <v>9.1999999999999993</v>
          </cell>
          <cell r="H13823">
            <v>172.5</v>
          </cell>
        </row>
        <row r="13824">
          <cell r="A13824">
            <v>2014</v>
          </cell>
          <cell r="B13824" t="str">
            <v>Marcin Gortat</v>
          </cell>
          <cell r="D13824" t="str">
            <v>WAS</v>
          </cell>
          <cell r="F13824">
            <v>17.600000000000001</v>
          </cell>
          <cell r="G13824">
            <v>7727280</v>
          </cell>
          <cell r="H13824">
            <v>2656.7999999999997</v>
          </cell>
        </row>
        <row r="13825">
          <cell r="A13825">
            <v>2014</v>
          </cell>
          <cell r="B13825" t="str">
            <v>Trevor Ariza</v>
          </cell>
          <cell r="D13825" t="str">
            <v>WAS</v>
          </cell>
          <cell r="F13825">
            <v>15.8</v>
          </cell>
          <cell r="G13825">
            <v>7727280</v>
          </cell>
          <cell r="H13825">
            <v>2725.7999999999997</v>
          </cell>
        </row>
        <row r="13826">
          <cell r="A13826">
            <v>2014</v>
          </cell>
          <cell r="B13826" t="str">
            <v>John Wall</v>
          </cell>
          <cell r="D13826" t="str">
            <v>WAS</v>
          </cell>
          <cell r="F13826">
            <v>19.5</v>
          </cell>
          <cell r="G13826">
            <v>7459925</v>
          </cell>
          <cell r="H13826">
            <v>2976.6</v>
          </cell>
        </row>
        <row r="13827">
          <cell r="A13827">
            <v>2014</v>
          </cell>
          <cell r="B13827" t="str">
            <v>Martell Webster</v>
          </cell>
          <cell r="D13827" t="str">
            <v>WAS</v>
          </cell>
          <cell r="F13827">
            <v>11.5</v>
          </cell>
          <cell r="G13827">
            <v>5150000</v>
          </cell>
          <cell r="H13827">
            <v>2160.6</v>
          </cell>
        </row>
        <row r="13828">
          <cell r="A13828">
            <v>2014</v>
          </cell>
          <cell r="B13828" t="str">
            <v>Bradley Beal</v>
          </cell>
          <cell r="D13828" t="str">
            <v>WAS</v>
          </cell>
          <cell r="F13828">
            <v>14.3</v>
          </cell>
          <cell r="G13828">
            <v>4319280</v>
          </cell>
          <cell r="H13828">
            <v>2533.1000000000004</v>
          </cell>
        </row>
        <row r="13829">
          <cell r="A13829">
            <v>2014</v>
          </cell>
          <cell r="B13829" t="str">
            <v>Otto Porter Jr.</v>
          </cell>
          <cell r="D13829" t="str">
            <v>WAS</v>
          </cell>
          <cell r="F13829">
            <v>6</v>
          </cell>
          <cell r="G13829">
            <v>4278000</v>
          </cell>
          <cell r="H13829">
            <v>318.2</v>
          </cell>
        </row>
        <row r="13830">
          <cell r="A13830">
            <v>2014</v>
          </cell>
          <cell r="B13830" t="str">
            <v>Al Harrington</v>
          </cell>
          <cell r="D13830" t="str">
            <v>WAS</v>
          </cell>
          <cell r="F13830">
            <v>9.6999999999999993</v>
          </cell>
          <cell r="G13830">
            <v>3574300</v>
          </cell>
          <cell r="H13830">
            <v>510</v>
          </cell>
        </row>
        <row r="13831">
          <cell r="A13831">
            <v>2014</v>
          </cell>
          <cell r="B13831" t="str">
            <v>Kevin Seraphin</v>
          </cell>
          <cell r="D13831" t="str">
            <v>WAS</v>
          </cell>
          <cell r="F13831">
            <v>12.5</v>
          </cell>
          <cell r="G13831">
            <v>2761114</v>
          </cell>
          <cell r="H13831">
            <v>577.70000000000005</v>
          </cell>
        </row>
        <row r="13832">
          <cell r="A13832">
            <v>2014</v>
          </cell>
          <cell r="B13832" t="str">
            <v>Trevor Booker</v>
          </cell>
          <cell r="D13832" t="str">
            <v>WAS</v>
          </cell>
          <cell r="F13832">
            <v>15</v>
          </cell>
          <cell r="G13832">
            <v>2350820</v>
          </cell>
          <cell r="H13832">
            <v>1555.2</v>
          </cell>
        </row>
        <row r="13833">
          <cell r="A13833">
            <v>2014</v>
          </cell>
          <cell r="B13833" t="str">
            <v>Chris Singleton</v>
          </cell>
          <cell r="D13833" t="str">
            <v>WAS</v>
          </cell>
          <cell r="F13833">
            <v>8.8000000000000007</v>
          </cell>
          <cell r="G13833">
            <v>1618680</v>
          </cell>
          <cell r="H13833">
            <v>250</v>
          </cell>
        </row>
        <row r="13834">
          <cell r="A13834">
            <v>2014</v>
          </cell>
          <cell r="B13834" t="str">
            <v>Garrett Temple</v>
          </cell>
          <cell r="D13834" t="str">
            <v>WAS</v>
          </cell>
          <cell r="F13834">
            <v>7.8</v>
          </cell>
          <cell r="G13834">
            <v>916099</v>
          </cell>
          <cell r="H13834">
            <v>637.5</v>
          </cell>
        </row>
        <row r="13835">
          <cell r="A13835">
            <v>2014</v>
          </cell>
          <cell r="B13835" t="str">
            <v>Nene Hilario</v>
          </cell>
          <cell r="D13835" t="str">
            <v>WAS</v>
          </cell>
          <cell r="F13835">
            <v>16.600000000000001</v>
          </cell>
          <cell r="H13835">
            <v>1558.1999999999998</v>
          </cell>
        </row>
        <row r="13836">
          <cell r="A13836">
            <v>2014</v>
          </cell>
          <cell r="B13836" t="str">
            <v>Glen Rice</v>
          </cell>
          <cell r="D13836" t="str">
            <v>WAS</v>
          </cell>
          <cell r="F13836">
            <v>6.6</v>
          </cell>
          <cell r="H13836">
            <v>108.9</v>
          </cell>
        </row>
        <row r="13837">
          <cell r="A13837">
            <v>2014</v>
          </cell>
          <cell r="B13837" t="str">
            <v>Drew Gooden</v>
          </cell>
          <cell r="D13837" t="str">
            <v>WAS</v>
          </cell>
          <cell r="F13837">
            <v>18.399999999999999</v>
          </cell>
          <cell r="H13837">
            <v>396</v>
          </cell>
        </row>
        <row r="13838">
          <cell r="A13838">
            <v>2015</v>
          </cell>
          <cell r="B13838" t="str">
            <v>Al Horford</v>
          </cell>
          <cell r="D13838" t="str">
            <v>ATL</v>
          </cell>
          <cell r="F13838">
            <v>21.4</v>
          </cell>
          <cell r="G13838">
            <v>12000000</v>
          </cell>
          <cell r="H13838">
            <v>2318</v>
          </cell>
        </row>
        <row r="13839">
          <cell r="A13839">
            <v>2015</v>
          </cell>
          <cell r="B13839" t="str">
            <v>Paul Millsap</v>
          </cell>
          <cell r="D13839" t="str">
            <v>ATL</v>
          </cell>
          <cell r="F13839">
            <v>20</v>
          </cell>
          <cell r="G13839">
            <v>9500000</v>
          </cell>
          <cell r="H13839">
            <v>2387.1000000000004</v>
          </cell>
        </row>
        <row r="13840">
          <cell r="A13840">
            <v>2015</v>
          </cell>
          <cell r="B13840" t="str">
            <v>Jeff Teague</v>
          </cell>
          <cell r="D13840" t="str">
            <v>ATL</v>
          </cell>
          <cell r="F13840">
            <v>20.6</v>
          </cell>
          <cell r="G13840">
            <v>8000000</v>
          </cell>
          <cell r="H13840">
            <v>2226.5</v>
          </cell>
        </row>
        <row r="13841">
          <cell r="A13841">
            <v>2015</v>
          </cell>
          <cell r="B13841" t="str">
            <v>Kyle Korver</v>
          </cell>
          <cell r="D13841" t="str">
            <v>ATL</v>
          </cell>
          <cell r="F13841">
            <v>14.8</v>
          </cell>
          <cell r="G13841">
            <v>6253521</v>
          </cell>
          <cell r="H13841">
            <v>2415</v>
          </cell>
        </row>
        <row r="13842">
          <cell r="A13842">
            <v>2015</v>
          </cell>
          <cell r="B13842" t="str">
            <v>Thabo Sefolosha</v>
          </cell>
          <cell r="D13842" t="str">
            <v>ATL</v>
          </cell>
          <cell r="F13842">
            <v>13.8</v>
          </cell>
          <cell r="G13842">
            <v>4150000</v>
          </cell>
          <cell r="H13842">
            <v>977.6</v>
          </cell>
        </row>
        <row r="13843">
          <cell r="A13843">
            <v>2015</v>
          </cell>
          <cell r="B13843" t="str">
            <v>Mike Scott</v>
          </cell>
          <cell r="D13843" t="str">
            <v>ATL</v>
          </cell>
          <cell r="F13843">
            <v>15.1</v>
          </cell>
          <cell r="G13843">
            <v>3333333</v>
          </cell>
          <cell r="H13843">
            <v>1122</v>
          </cell>
        </row>
        <row r="13844">
          <cell r="A13844">
            <v>2015</v>
          </cell>
          <cell r="B13844" t="str">
            <v>DeMarre Carroll</v>
          </cell>
          <cell r="D13844" t="str">
            <v>ATL</v>
          </cell>
          <cell r="F13844">
            <v>15.9</v>
          </cell>
          <cell r="G13844">
            <v>2442455</v>
          </cell>
          <cell r="H13844">
            <v>2191</v>
          </cell>
        </row>
        <row r="13845">
          <cell r="A13845">
            <v>2015</v>
          </cell>
          <cell r="B13845" t="str">
            <v>Shelvin Mack</v>
          </cell>
          <cell r="D13845" t="str">
            <v>ATL</v>
          </cell>
          <cell r="F13845">
            <v>13.2</v>
          </cell>
          <cell r="G13845">
            <v>2433333</v>
          </cell>
          <cell r="H13845">
            <v>830.5</v>
          </cell>
        </row>
        <row r="13846">
          <cell r="A13846">
            <v>2015</v>
          </cell>
          <cell r="B13846" t="str">
            <v>Elton Brand</v>
          </cell>
          <cell r="D13846" t="str">
            <v>ATL</v>
          </cell>
          <cell r="F13846">
            <v>9.4</v>
          </cell>
          <cell r="G13846">
            <v>2000000</v>
          </cell>
          <cell r="H13846">
            <v>486</v>
          </cell>
        </row>
        <row r="13847">
          <cell r="A13847">
            <v>2015</v>
          </cell>
          <cell r="B13847" t="str">
            <v>Kent Bazemore</v>
          </cell>
          <cell r="D13847" t="str">
            <v>ATL</v>
          </cell>
          <cell r="F13847">
            <v>9.6999999999999993</v>
          </cell>
          <cell r="G13847">
            <v>2000000</v>
          </cell>
          <cell r="H13847">
            <v>1327.5</v>
          </cell>
        </row>
        <row r="13848">
          <cell r="A13848">
            <v>2015</v>
          </cell>
          <cell r="B13848" t="str">
            <v>Dennis Schroder</v>
          </cell>
          <cell r="D13848" t="str">
            <v>ATL</v>
          </cell>
          <cell r="F13848">
            <v>15.7</v>
          </cell>
          <cell r="G13848">
            <v>1690680</v>
          </cell>
          <cell r="H13848">
            <v>1516.8999999999999</v>
          </cell>
        </row>
        <row r="13849">
          <cell r="A13849">
            <v>2015</v>
          </cell>
          <cell r="B13849" t="str">
            <v>John Jenkins</v>
          </cell>
          <cell r="D13849" t="str">
            <v>ATL</v>
          </cell>
          <cell r="F13849">
            <v>15.9</v>
          </cell>
          <cell r="G13849">
            <v>1312920</v>
          </cell>
          <cell r="H13849">
            <v>297.60000000000002</v>
          </cell>
        </row>
        <row r="13850">
          <cell r="A13850">
            <v>2015</v>
          </cell>
          <cell r="B13850" t="str">
            <v>Pero Antic</v>
          </cell>
          <cell r="D13850" t="str">
            <v>ATL</v>
          </cell>
          <cell r="F13850">
            <v>9.5</v>
          </cell>
          <cell r="G13850">
            <v>1250000</v>
          </cell>
          <cell r="H13850">
            <v>1039.5</v>
          </cell>
        </row>
        <row r="13851">
          <cell r="A13851">
            <v>2015</v>
          </cell>
          <cell r="B13851" t="str">
            <v>Mike Muscala</v>
          </cell>
          <cell r="D13851" t="str">
            <v>ATL</v>
          </cell>
          <cell r="F13851">
            <v>18</v>
          </cell>
          <cell r="G13851">
            <v>816482</v>
          </cell>
          <cell r="H13851">
            <v>504</v>
          </cell>
        </row>
        <row r="13852">
          <cell r="A13852">
            <v>2015</v>
          </cell>
          <cell r="B13852" t="str">
            <v>Gerald Wallace</v>
          </cell>
          <cell r="D13852" t="str">
            <v>BOS</v>
          </cell>
          <cell r="F13852">
            <v>6.2</v>
          </cell>
          <cell r="G13852">
            <v>10105855</v>
          </cell>
          <cell r="H13852">
            <v>284.8</v>
          </cell>
        </row>
        <row r="13853">
          <cell r="A13853">
            <v>2015</v>
          </cell>
          <cell r="B13853" t="str">
            <v>Avery Bradley</v>
          </cell>
          <cell r="D13853" t="str">
            <v>BOS</v>
          </cell>
          <cell r="F13853">
            <v>11.5</v>
          </cell>
          <cell r="G13853">
            <v>7191011</v>
          </cell>
          <cell r="H13853">
            <v>2425.5</v>
          </cell>
        </row>
        <row r="13854">
          <cell r="A13854">
            <v>2015</v>
          </cell>
          <cell r="B13854" t="str">
            <v>Brandon Bass</v>
          </cell>
          <cell r="D13854" t="str">
            <v>BOS</v>
          </cell>
          <cell r="F13854">
            <v>16.3</v>
          </cell>
          <cell r="G13854">
            <v>6900000</v>
          </cell>
          <cell r="H13854">
            <v>1927</v>
          </cell>
        </row>
        <row r="13855">
          <cell r="A13855">
            <v>2015</v>
          </cell>
          <cell r="B13855" t="str">
            <v>Marcus Smart</v>
          </cell>
          <cell r="D13855" t="str">
            <v>BOS</v>
          </cell>
          <cell r="F13855">
            <v>11</v>
          </cell>
          <cell r="G13855">
            <v>3283320</v>
          </cell>
          <cell r="H13855">
            <v>1809</v>
          </cell>
        </row>
        <row r="13856">
          <cell r="A13856">
            <v>2015</v>
          </cell>
          <cell r="B13856" t="str">
            <v>Evan Turner</v>
          </cell>
          <cell r="D13856" t="str">
            <v>BOS</v>
          </cell>
          <cell r="F13856">
            <v>12.8</v>
          </cell>
          <cell r="G13856">
            <v>3278000</v>
          </cell>
          <cell r="H13856">
            <v>2263.2000000000003</v>
          </cell>
        </row>
        <row r="13857">
          <cell r="A13857">
            <v>2015</v>
          </cell>
          <cell r="B13857" t="str">
            <v>Kelly Olynyk</v>
          </cell>
          <cell r="D13857" t="str">
            <v>BOS</v>
          </cell>
          <cell r="F13857">
            <v>15.9</v>
          </cell>
          <cell r="G13857">
            <v>2075760</v>
          </cell>
          <cell r="H13857">
            <v>1420.8</v>
          </cell>
        </row>
        <row r="13858">
          <cell r="A13858">
            <v>2015</v>
          </cell>
          <cell r="B13858" t="str">
            <v>Tyler Zeller</v>
          </cell>
          <cell r="D13858" t="str">
            <v>BOS</v>
          </cell>
          <cell r="F13858">
            <v>18.899999999999999</v>
          </cell>
          <cell r="G13858">
            <v>1703760</v>
          </cell>
          <cell r="H13858">
            <v>1730.2</v>
          </cell>
        </row>
        <row r="13859">
          <cell r="A13859">
            <v>2015</v>
          </cell>
          <cell r="B13859" t="str">
            <v>James Young</v>
          </cell>
          <cell r="D13859" t="str">
            <v>BOS</v>
          </cell>
          <cell r="F13859">
            <v>8.5</v>
          </cell>
          <cell r="G13859">
            <v>1674480</v>
          </cell>
          <cell r="H13859">
            <v>331.7</v>
          </cell>
        </row>
        <row r="13860">
          <cell r="A13860">
            <v>2015</v>
          </cell>
          <cell r="B13860" t="str">
            <v>Jared Sullinger</v>
          </cell>
          <cell r="D13860" t="str">
            <v>BOS</v>
          </cell>
          <cell r="F13860">
            <v>17.899999999999999</v>
          </cell>
          <cell r="G13860">
            <v>1424520</v>
          </cell>
          <cell r="H13860">
            <v>1566</v>
          </cell>
        </row>
        <row r="13861">
          <cell r="A13861">
            <v>2015</v>
          </cell>
          <cell r="B13861" t="str">
            <v>Phil Pressey</v>
          </cell>
          <cell r="D13861" t="str">
            <v>BOS</v>
          </cell>
          <cell r="F13861">
            <v>11.8</v>
          </cell>
          <cell r="G13861">
            <v>816482</v>
          </cell>
          <cell r="H13861">
            <v>600</v>
          </cell>
        </row>
        <row r="13862">
          <cell r="A13862">
            <v>2015</v>
          </cell>
          <cell r="B13862" t="str">
            <v>Joe Johnson</v>
          </cell>
          <cell r="D13862" t="str">
            <v>BRK</v>
          </cell>
          <cell r="F13862">
            <v>14.1</v>
          </cell>
          <cell r="G13862">
            <v>23180790</v>
          </cell>
          <cell r="H13862">
            <v>2792</v>
          </cell>
        </row>
        <row r="13863">
          <cell r="A13863">
            <v>2015</v>
          </cell>
          <cell r="B13863" t="str">
            <v>Deron Williams</v>
          </cell>
          <cell r="D13863" t="str">
            <v>BRK</v>
          </cell>
          <cell r="F13863">
            <v>15.7</v>
          </cell>
          <cell r="G13863">
            <v>19754465</v>
          </cell>
          <cell r="H13863">
            <v>2114.8000000000002</v>
          </cell>
        </row>
        <row r="13864">
          <cell r="A13864">
            <v>2015</v>
          </cell>
          <cell r="B13864" t="str">
            <v>Brook Lopez</v>
          </cell>
          <cell r="D13864" t="str">
            <v>BRK</v>
          </cell>
          <cell r="F13864">
            <v>22.7</v>
          </cell>
          <cell r="G13864">
            <v>15719063</v>
          </cell>
          <cell r="H13864">
            <v>2102.4</v>
          </cell>
        </row>
        <row r="13865">
          <cell r="A13865">
            <v>2015</v>
          </cell>
          <cell r="B13865" t="str">
            <v>Jarrett Jack</v>
          </cell>
          <cell r="D13865" t="str">
            <v>BRK</v>
          </cell>
          <cell r="F13865">
            <v>14.6</v>
          </cell>
          <cell r="G13865">
            <v>6300000</v>
          </cell>
          <cell r="H13865">
            <v>2240</v>
          </cell>
        </row>
        <row r="13866">
          <cell r="A13866">
            <v>2015</v>
          </cell>
          <cell r="B13866" t="str">
            <v>Mirza Teletovic</v>
          </cell>
          <cell r="D13866" t="str">
            <v>BRK</v>
          </cell>
          <cell r="F13866">
            <v>10.7</v>
          </cell>
          <cell r="G13866">
            <v>3368100</v>
          </cell>
          <cell r="H13866">
            <v>892</v>
          </cell>
        </row>
        <row r="13867">
          <cell r="A13867">
            <v>2015</v>
          </cell>
          <cell r="B13867" t="str">
            <v>Andrei Kirilenko</v>
          </cell>
          <cell r="D13867" t="str">
            <v>BRK</v>
          </cell>
          <cell r="F13867">
            <v>2.8</v>
          </cell>
          <cell r="G13867">
            <v>3326235</v>
          </cell>
          <cell r="H13867">
            <v>35.699999999999996</v>
          </cell>
        </row>
        <row r="13868">
          <cell r="A13868">
            <v>2015</v>
          </cell>
          <cell r="B13868" t="str">
            <v>Bojan Bogdanovic</v>
          </cell>
          <cell r="D13868" t="str">
            <v>BRK</v>
          </cell>
          <cell r="F13868">
            <v>11.6</v>
          </cell>
          <cell r="G13868">
            <v>3278000</v>
          </cell>
          <cell r="H13868">
            <v>1856.4</v>
          </cell>
        </row>
        <row r="13869">
          <cell r="A13869">
            <v>2015</v>
          </cell>
          <cell r="B13869" t="str">
            <v>Sergey Karasev</v>
          </cell>
          <cell r="D13869" t="str">
            <v>BRK</v>
          </cell>
          <cell r="F13869">
            <v>10.5</v>
          </cell>
          <cell r="G13869">
            <v>1533840</v>
          </cell>
          <cell r="H13869">
            <v>554.4</v>
          </cell>
        </row>
        <row r="13870">
          <cell r="A13870">
            <v>2015</v>
          </cell>
          <cell r="B13870" t="str">
            <v>Mason Plumlee</v>
          </cell>
          <cell r="D13870" t="str">
            <v>BRK</v>
          </cell>
          <cell r="F13870">
            <v>18</v>
          </cell>
          <cell r="G13870">
            <v>1357080</v>
          </cell>
          <cell r="H13870">
            <v>1746.6000000000001</v>
          </cell>
        </row>
        <row r="13871">
          <cell r="A13871">
            <v>2015</v>
          </cell>
          <cell r="B13871" t="str">
            <v>Alan Anderson</v>
          </cell>
          <cell r="D13871" t="str">
            <v>BRK</v>
          </cell>
          <cell r="F13871">
            <v>10.6</v>
          </cell>
          <cell r="G13871">
            <v>1276061</v>
          </cell>
          <cell r="H13871">
            <v>1746.4</v>
          </cell>
        </row>
        <row r="13872">
          <cell r="A13872">
            <v>2015</v>
          </cell>
          <cell r="B13872" t="str">
            <v>Jerome Jordan</v>
          </cell>
          <cell r="D13872" t="str">
            <v>BRK</v>
          </cell>
          <cell r="F13872">
            <v>16.8</v>
          </cell>
          <cell r="G13872">
            <v>915243</v>
          </cell>
          <cell r="H13872">
            <v>382.79999999999995</v>
          </cell>
        </row>
        <row r="13873">
          <cell r="A13873">
            <v>2015</v>
          </cell>
          <cell r="B13873" t="str">
            <v>Darius Morris</v>
          </cell>
          <cell r="D13873" t="str">
            <v>BRK</v>
          </cell>
          <cell r="F13873">
            <v>6.7</v>
          </cell>
          <cell r="G13873">
            <v>702756</v>
          </cell>
          <cell r="H13873">
            <v>300.2</v>
          </cell>
        </row>
        <row r="13874">
          <cell r="A13874">
            <v>2015</v>
          </cell>
          <cell r="B13874" t="str">
            <v>Cory Jefferson</v>
          </cell>
          <cell r="D13874" t="str">
            <v>BRK</v>
          </cell>
          <cell r="F13874">
            <v>13.2</v>
          </cell>
          <cell r="G13874">
            <v>507336</v>
          </cell>
          <cell r="H13874">
            <v>530</v>
          </cell>
        </row>
        <row r="13875">
          <cell r="A13875">
            <v>2015</v>
          </cell>
          <cell r="B13875" t="str">
            <v>Markel Brown</v>
          </cell>
          <cell r="D13875" t="str">
            <v>BRK</v>
          </cell>
          <cell r="F13875">
            <v>9.1</v>
          </cell>
          <cell r="G13875">
            <v>507336</v>
          </cell>
          <cell r="H13875">
            <v>780.2</v>
          </cell>
        </row>
        <row r="13876">
          <cell r="A13876">
            <v>2015</v>
          </cell>
          <cell r="B13876" t="str">
            <v>Earl Clark</v>
          </cell>
          <cell r="D13876" t="str">
            <v>BRK</v>
          </cell>
          <cell r="F13876">
            <v>6.7</v>
          </cell>
          <cell r="G13876">
            <v>62552</v>
          </cell>
          <cell r="H13876">
            <v>93</v>
          </cell>
        </row>
        <row r="13877">
          <cell r="A13877">
            <v>2015</v>
          </cell>
          <cell r="B13877" t="str">
            <v>Tony Snell</v>
          </cell>
          <cell r="D13877" t="str">
            <v>CHI</v>
          </cell>
          <cell r="F13877">
            <v>10.199999999999999</v>
          </cell>
          <cell r="H13877">
            <v>1411.2</v>
          </cell>
        </row>
        <row r="13878">
          <cell r="A13878">
            <v>2015</v>
          </cell>
          <cell r="B13878" t="str">
            <v>Taj Gibson</v>
          </cell>
          <cell r="D13878" t="str">
            <v>CHI</v>
          </cell>
          <cell r="F13878">
            <v>16.100000000000001</v>
          </cell>
          <cell r="H13878">
            <v>1692.6000000000001</v>
          </cell>
        </row>
        <row r="13879">
          <cell r="A13879">
            <v>2015</v>
          </cell>
          <cell r="B13879" t="str">
            <v>Aaron Brooks</v>
          </cell>
          <cell r="D13879" t="str">
            <v>CHI</v>
          </cell>
          <cell r="F13879">
            <v>14.4</v>
          </cell>
          <cell r="H13879">
            <v>1886</v>
          </cell>
        </row>
        <row r="13880">
          <cell r="A13880">
            <v>2015</v>
          </cell>
          <cell r="B13880" t="str">
            <v>Pau Gasol</v>
          </cell>
          <cell r="D13880" t="str">
            <v>CHI</v>
          </cell>
          <cell r="F13880">
            <v>22.7</v>
          </cell>
          <cell r="H13880">
            <v>2683.2</v>
          </cell>
        </row>
        <row r="13881">
          <cell r="A13881">
            <v>2015</v>
          </cell>
          <cell r="B13881" t="str">
            <v>E'Twaun Moore</v>
          </cell>
          <cell r="D13881" t="str">
            <v>CHI</v>
          </cell>
          <cell r="F13881">
            <v>10.3</v>
          </cell>
          <cell r="H13881">
            <v>504</v>
          </cell>
        </row>
        <row r="13882">
          <cell r="A13882">
            <v>2015</v>
          </cell>
          <cell r="B13882" t="str">
            <v>Joakim Noah</v>
          </cell>
          <cell r="D13882" t="str">
            <v>CHI</v>
          </cell>
          <cell r="F13882">
            <v>15.3</v>
          </cell>
          <cell r="H13882">
            <v>2050.2000000000003</v>
          </cell>
        </row>
        <row r="13883">
          <cell r="A13883">
            <v>2015</v>
          </cell>
          <cell r="B13883" t="str">
            <v>Doug McDermott</v>
          </cell>
          <cell r="D13883" t="str">
            <v>CHI</v>
          </cell>
          <cell r="F13883">
            <v>6.1</v>
          </cell>
          <cell r="H13883">
            <v>320.40000000000003</v>
          </cell>
        </row>
        <row r="13884">
          <cell r="A13884">
            <v>2015</v>
          </cell>
          <cell r="B13884" t="str">
            <v>Mike Dunleavy</v>
          </cell>
          <cell r="D13884" t="str">
            <v>CHI</v>
          </cell>
          <cell r="F13884">
            <v>11.6</v>
          </cell>
          <cell r="H13884">
            <v>1839.6</v>
          </cell>
        </row>
        <row r="13885">
          <cell r="A13885">
            <v>2015</v>
          </cell>
          <cell r="B13885" t="str">
            <v>Cameron Bairstow</v>
          </cell>
          <cell r="D13885" t="str">
            <v>CHI</v>
          </cell>
          <cell r="F13885">
            <v>2.1</v>
          </cell>
          <cell r="H13885">
            <v>64.8</v>
          </cell>
        </row>
        <row r="13886">
          <cell r="A13886">
            <v>2015</v>
          </cell>
          <cell r="B13886" t="str">
            <v>Kirk Hinrich</v>
          </cell>
          <cell r="D13886" t="str">
            <v>CHI</v>
          </cell>
          <cell r="F13886">
            <v>6.8</v>
          </cell>
          <cell r="H13886">
            <v>1610.3999999999999</v>
          </cell>
        </row>
        <row r="13887">
          <cell r="A13887">
            <v>2015</v>
          </cell>
          <cell r="B13887" t="str">
            <v>Nikola Mirotic</v>
          </cell>
          <cell r="D13887" t="str">
            <v>CHI</v>
          </cell>
          <cell r="F13887">
            <v>17.899999999999999</v>
          </cell>
          <cell r="H13887">
            <v>1656.3999999999999</v>
          </cell>
        </row>
        <row r="13888">
          <cell r="A13888">
            <v>2015</v>
          </cell>
          <cell r="B13888" t="str">
            <v>Jimmy Butler</v>
          </cell>
          <cell r="D13888" t="str">
            <v>CHI</v>
          </cell>
          <cell r="F13888">
            <v>21.3</v>
          </cell>
          <cell r="H13888">
            <v>2515.5</v>
          </cell>
        </row>
        <row r="13889">
          <cell r="A13889">
            <v>2015</v>
          </cell>
          <cell r="B13889" t="str">
            <v>Derrick Rose</v>
          </cell>
          <cell r="D13889" t="str">
            <v>CHI</v>
          </cell>
          <cell r="F13889">
            <v>15.9</v>
          </cell>
          <cell r="H13889">
            <v>1530</v>
          </cell>
        </row>
        <row r="13890">
          <cell r="A13890">
            <v>2015</v>
          </cell>
          <cell r="B13890" t="str">
            <v>Nazr Mohammed</v>
          </cell>
          <cell r="D13890" t="str">
            <v>CHI</v>
          </cell>
          <cell r="F13890">
            <v>8.6999999999999993</v>
          </cell>
          <cell r="H13890">
            <v>128.79999999999998</v>
          </cell>
        </row>
        <row r="13891">
          <cell r="A13891">
            <v>2015</v>
          </cell>
          <cell r="B13891" t="str">
            <v>Jannero Pargo</v>
          </cell>
          <cell r="D13891" t="str">
            <v>CHO</v>
          </cell>
          <cell r="F13891">
            <v>14.9</v>
          </cell>
          <cell r="H13891">
            <v>72.899999999999991</v>
          </cell>
        </row>
        <row r="13892">
          <cell r="A13892">
            <v>2015</v>
          </cell>
          <cell r="B13892" t="str">
            <v>Marvin Williams</v>
          </cell>
          <cell r="D13892" t="str">
            <v>CHO</v>
          </cell>
          <cell r="F13892">
            <v>11.8</v>
          </cell>
          <cell r="H13892">
            <v>2035.8000000000002</v>
          </cell>
        </row>
        <row r="13893">
          <cell r="A13893">
            <v>2015</v>
          </cell>
          <cell r="B13893" t="str">
            <v>Noah Vonleh</v>
          </cell>
          <cell r="D13893" t="str">
            <v>CHO</v>
          </cell>
          <cell r="F13893">
            <v>13.2</v>
          </cell>
          <cell r="H13893">
            <v>260</v>
          </cell>
        </row>
        <row r="13894">
          <cell r="A13894">
            <v>2015</v>
          </cell>
          <cell r="B13894" t="str">
            <v>Jeffery Taylor</v>
          </cell>
          <cell r="D13894" t="str">
            <v>CHO</v>
          </cell>
          <cell r="F13894">
            <v>8.1999999999999993</v>
          </cell>
          <cell r="H13894">
            <v>429.20000000000005</v>
          </cell>
        </row>
        <row r="13895">
          <cell r="A13895">
            <v>2015</v>
          </cell>
          <cell r="B13895" t="str">
            <v>Kemba Walker</v>
          </cell>
          <cell r="D13895" t="str">
            <v>CHO</v>
          </cell>
          <cell r="F13895">
            <v>17.600000000000001</v>
          </cell>
          <cell r="H13895">
            <v>2120.4</v>
          </cell>
        </row>
        <row r="13896">
          <cell r="A13896">
            <v>2015</v>
          </cell>
          <cell r="B13896" t="str">
            <v>Brian Roberts</v>
          </cell>
          <cell r="D13896" t="str">
            <v>CHO</v>
          </cell>
          <cell r="F13896">
            <v>11.7</v>
          </cell>
          <cell r="H13896">
            <v>1332</v>
          </cell>
        </row>
        <row r="13897">
          <cell r="A13897">
            <v>2015</v>
          </cell>
          <cell r="B13897" t="str">
            <v>Al Jefferson</v>
          </cell>
          <cell r="D13897" t="str">
            <v>CHO</v>
          </cell>
          <cell r="F13897">
            <v>19.7</v>
          </cell>
          <cell r="H13897">
            <v>1989</v>
          </cell>
        </row>
        <row r="13898">
          <cell r="A13898">
            <v>2015</v>
          </cell>
          <cell r="B13898" t="str">
            <v>Michael Kidd-Gilchrist</v>
          </cell>
          <cell r="D13898" t="str">
            <v>CHO</v>
          </cell>
          <cell r="F13898">
            <v>15.1</v>
          </cell>
          <cell r="H13898">
            <v>1589.5</v>
          </cell>
        </row>
        <row r="13899">
          <cell r="A13899">
            <v>2015</v>
          </cell>
          <cell r="B13899" t="str">
            <v>Lance Stephenson</v>
          </cell>
          <cell r="D13899" t="str">
            <v>CHO</v>
          </cell>
          <cell r="F13899">
            <v>8.8000000000000007</v>
          </cell>
          <cell r="H13899">
            <v>1573.8</v>
          </cell>
        </row>
        <row r="13900">
          <cell r="A13900">
            <v>2015</v>
          </cell>
          <cell r="B13900" t="str">
            <v>Jason Maxiell</v>
          </cell>
          <cell r="D13900" t="str">
            <v>CHO</v>
          </cell>
          <cell r="F13900">
            <v>10.4</v>
          </cell>
          <cell r="H13900">
            <v>878.4</v>
          </cell>
        </row>
        <row r="13901">
          <cell r="A13901">
            <v>2015</v>
          </cell>
          <cell r="B13901" t="str">
            <v>Bismack Biyombo</v>
          </cell>
          <cell r="D13901" t="str">
            <v>CHO</v>
          </cell>
          <cell r="F13901">
            <v>15.2</v>
          </cell>
          <cell r="H13901">
            <v>1241.5999999999999</v>
          </cell>
        </row>
        <row r="13902">
          <cell r="A13902">
            <v>2015</v>
          </cell>
          <cell r="B13902" t="str">
            <v>Gerald Henderson</v>
          </cell>
          <cell r="D13902" t="str">
            <v>CHO</v>
          </cell>
          <cell r="F13902">
            <v>13.2</v>
          </cell>
          <cell r="H13902">
            <v>2312</v>
          </cell>
        </row>
        <row r="13903">
          <cell r="A13903">
            <v>2015</v>
          </cell>
          <cell r="B13903" t="str">
            <v>P.J. Hairston</v>
          </cell>
          <cell r="D13903" t="str">
            <v>CHO</v>
          </cell>
          <cell r="F13903">
            <v>9</v>
          </cell>
          <cell r="H13903">
            <v>688.5</v>
          </cell>
        </row>
        <row r="13904">
          <cell r="A13904">
            <v>2015</v>
          </cell>
          <cell r="B13904" t="str">
            <v>Cody Zeller</v>
          </cell>
          <cell r="D13904" t="str">
            <v>CHO</v>
          </cell>
          <cell r="F13904">
            <v>14.1</v>
          </cell>
          <cell r="H13904">
            <v>1488</v>
          </cell>
        </row>
        <row r="13905">
          <cell r="A13905">
            <v>2015</v>
          </cell>
          <cell r="B13905" t="str">
            <v>LeBron James</v>
          </cell>
          <cell r="D13905" t="str">
            <v>CLE</v>
          </cell>
          <cell r="F13905">
            <v>25.9</v>
          </cell>
          <cell r="G13905">
            <v>20644400</v>
          </cell>
          <cell r="H13905">
            <v>2490.9</v>
          </cell>
        </row>
        <row r="13906">
          <cell r="A13906">
            <v>2015</v>
          </cell>
          <cell r="B13906" t="str">
            <v>Kevin Love</v>
          </cell>
          <cell r="D13906" t="str">
            <v>CLE</v>
          </cell>
          <cell r="F13906">
            <v>18.8</v>
          </cell>
          <cell r="G13906">
            <v>15719062</v>
          </cell>
          <cell r="H13906">
            <v>2535</v>
          </cell>
        </row>
        <row r="13907">
          <cell r="A13907">
            <v>2015</v>
          </cell>
          <cell r="B13907" t="str">
            <v>Anderson Varejão</v>
          </cell>
          <cell r="D13907" t="str">
            <v>CLE</v>
          </cell>
          <cell r="F13907">
            <v>17.7</v>
          </cell>
          <cell r="G13907">
            <v>9704595</v>
          </cell>
          <cell r="H13907">
            <v>637</v>
          </cell>
        </row>
        <row r="13908">
          <cell r="A13908">
            <v>2015</v>
          </cell>
          <cell r="B13908" t="str">
            <v>Brendan Haywood</v>
          </cell>
          <cell r="D13908" t="str">
            <v>CLE</v>
          </cell>
          <cell r="F13908">
            <v>9.1</v>
          </cell>
          <cell r="G13908">
            <v>7798000</v>
          </cell>
          <cell r="H13908">
            <v>118.80000000000001</v>
          </cell>
        </row>
        <row r="13909">
          <cell r="A13909">
            <v>2015</v>
          </cell>
          <cell r="B13909" t="str">
            <v>Kyrie Irving</v>
          </cell>
          <cell r="D13909" t="str">
            <v>CLE</v>
          </cell>
          <cell r="F13909">
            <v>21.5</v>
          </cell>
          <cell r="G13909">
            <v>7070730</v>
          </cell>
          <cell r="H13909">
            <v>2730</v>
          </cell>
        </row>
        <row r="13910">
          <cell r="A13910">
            <v>2015</v>
          </cell>
          <cell r="B13910" t="str">
            <v>Mike Miller</v>
          </cell>
          <cell r="D13910" t="str">
            <v>CLE</v>
          </cell>
          <cell r="F13910">
            <v>4.5999999999999996</v>
          </cell>
          <cell r="G13910">
            <v>6600000</v>
          </cell>
          <cell r="H13910">
            <v>702</v>
          </cell>
        </row>
        <row r="13911">
          <cell r="A13911">
            <v>2015</v>
          </cell>
          <cell r="B13911" t="str">
            <v>Tristan Thompson</v>
          </cell>
          <cell r="D13911" t="str">
            <v>CLE</v>
          </cell>
          <cell r="F13911">
            <v>15.6</v>
          </cell>
          <cell r="G13911">
            <v>5138430</v>
          </cell>
          <cell r="H13911">
            <v>2197.6</v>
          </cell>
        </row>
        <row r="13912">
          <cell r="A13912">
            <v>2015</v>
          </cell>
          <cell r="B13912" t="str">
            <v>James Jones</v>
          </cell>
          <cell r="D13912" t="str">
            <v>CLE</v>
          </cell>
          <cell r="F13912">
            <v>11.1</v>
          </cell>
          <cell r="G13912">
            <v>1448490</v>
          </cell>
          <cell r="H13912">
            <v>666.9</v>
          </cell>
        </row>
        <row r="13913">
          <cell r="A13913">
            <v>2015</v>
          </cell>
          <cell r="B13913" t="str">
            <v>Shawn Marion</v>
          </cell>
          <cell r="D13913" t="str">
            <v>CLE</v>
          </cell>
          <cell r="F13913">
            <v>11</v>
          </cell>
          <cell r="G13913">
            <v>1448490</v>
          </cell>
          <cell r="H13913">
            <v>1100.1000000000001</v>
          </cell>
        </row>
        <row r="13914">
          <cell r="A13914">
            <v>2015</v>
          </cell>
          <cell r="B13914" t="str">
            <v>Joe Harris</v>
          </cell>
          <cell r="D13914" t="str">
            <v>CLE</v>
          </cell>
          <cell r="F13914">
            <v>5.6</v>
          </cell>
          <cell r="G13914">
            <v>884879</v>
          </cell>
          <cell r="H13914">
            <v>494.7</v>
          </cell>
        </row>
        <row r="13915">
          <cell r="A13915">
            <v>2015</v>
          </cell>
          <cell r="B13915" t="str">
            <v>Matthew Dellavedova</v>
          </cell>
          <cell r="D13915" t="str">
            <v>CLE</v>
          </cell>
          <cell r="F13915">
            <v>8.5</v>
          </cell>
          <cell r="G13915">
            <v>816482</v>
          </cell>
          <cell r="H13915">
            <v>1380.2</v>
          </cell>
        </row>
        <row r="13916">
          <cell r="A13916">
            <v>2015</v>
          </cell>
          <cell r="B13916" t="str">
            <v>Alex Kirk</v>
          </cell>
          <cell r="D13916" t="str">
            <v>CLE</v>
          </cell>
          <cell r="F13916">
            <v>8.5</v>
          </cell>
          <cell r="G13916">
            <v>65000</v>
          </cell>
          <cell r="H13916">
            <v>14</v>
          </cell>
        </row>
        <row r="13917">
          <cell r="A13917">
            <v>2015</v>
          </cell>
          <cell r="B13917" t="str">
            <v>Will Cherry</v>
          </cell>
          <cell r="D13917" t="str">
            <v>CLE</v>
          </cell>
          <cell r="F13917">
            <v>5.8</v>
          </cell>
          <cell r="G13917">
            <v>25000</v>
          </cell>
          <cell r="H13917">
            <v>68.8</v>
          </cell>
        </row>
        <row r="13918">
          <cell r="A13918">
            <v>2015</v>
          </cell>
          <cell r="B13918" t="str">
            <v>Chandler Parsons</v>
          </cell>
          <cell r="D13918" t="str">
            <v>DAL</v>
          </cell>
          <cell r="F13918">
            <v>16.3</v>
          </cell>
          <cell r="G13918">
            <v>14700000</v>
          </cell>
          <cell r="H13918">
            <v>2184.6</v>
          </cell>
        </row>
        <row r="13919">
          <cell r="A13919">
            <v>2015</v>
          </cell>
          <cell r="B13919" t="str">
            <v>Tyson Chandler</v>
          </cell>
          <cell r="D13919" t="str">
            <v>DAL</v>
          </cell>
          <cell r="F13919">
            <v>20.100000000000001</v>
          </cell>
          <cell r="G13919">
            <v>14598888</v>
          </cell>
          <cell r="H13919">
            <v>2287.5</v>
          </cell>
        </row>
        <row r="13920">
          <cell r="A13920">
            <v>2015</v>
          </cell>
          <cell r="B13920" t="str">
            <v>Monta Ellis</v>
          </cell>
          <cell r="D13920" t="str">
            <v>DAL</v>
          </cell>
          <cell r="F13920">
            <v>16.5</v>
          </cell>
          <cell r="G13920">
            <v>8360000</v>
          </cell>
          <cell r="H13920">
            <v>2696</v>
          </cell>
        </row>
        <row r="13921">
          <cell r="A13921">
            <v>2015</v>
          </cell>
          <cell r="B13921" t="str">
            <v>Dirk Nowitzki</v>
          </cell>
          <cell r="D13921" t="str">
            <v>DAL</v>
          </cell>
          <cell r="F13921">
            <v>19.2</v>
          </cell>
          <cell r="G13921">
            <v>7974482</v>
          </cell>
          <cell r="H13921">
            <v>2279.2000000000003</v>
          </cell>
        </row>
        <row r="13922">
          <cell r="A13922">
            <v>2015</v>
          </cell>
          <cell r="B13922" t="str">
            <v>Devin Harris</v>
          </cell>
          <cell r="D13922" t="str">
            <v>DAL</v>
          </cell>
          <cell r="F13922">
            <v>14.8</v>
          </cell>
          <cell r="G13922">
            <v>3878000</v>
          </cell>
          <cell r="H13922">
            <v>1687.2</v>
          </cell>
        </row>
        <row r="13923">
          <cell r="A13923">
            <v>2015</v>
          </cell>
          <cell r="B13923" t="str">
            <v>Raymond Felton</v>
          </cell>
          <cell r="D13923" t="str">
            <v>DAL</v>
          </cell>
          <cell r="F13923">
            <v>12.4</v>
          </cell>
          <cell r="G13923">
            <v>3793693</v>
          </cell>
          <cell r="H13923">
            <v>281.29999999999995</v>
          </cell>
        </row>
        <row r="13924">
          <cell r="A13924">
            <v>2015</v>
          </cell>
          <cell r="B13924" t="str">
            <v>Richard Jefferson</v>
          </cell>
          <cell r="D13924" t="str">
            <v>DAL</v>
          </cell>
          <cell r="F13924">
            <v>11.3</v>
          </cell>
          <cell r="G13924">
            <v>1448490</v>
          </cell>
          <cell r="H13924">
            <v>1243.2</v>
          </cell>
        </row>
        <row r="13925">
          <cell r="A13925">
            <v>2015</v>
          </cell>
          <cell r="B13925" t="str">
            <v>Charlie Villanueva</v>
          </cell>
          <cell r="D13925" t="str">
            <v>DAL</v>
          </cell>
          <cell r="F13925">
            <v>17.399999999999999</v>
          </cell>
          <cell r="G13925">
            <v>1316809</v>
          </cell>
          <cell r="H13925">
            <v>678.4</v>
          </cell>
        </row>
        <row r="13926">
          <cell r="A13926">
            <v>2015</v>
          </cell>
          <cell r="B13926" t="str">
            <v>Al-Farouq Aminu</v>
          </cell>
          <cell r="D13926" t="str">
            <v>DAL</v>
          </cell>
          <cell r="F13926">
            <v>14.4</v>
          </cell>
          <cell r="G13926">
            <v>981084</v>
          </cell>
          <cell r="H13926">
            <v>1369</v>
          </cell>
        </row>
        <row r="13927">
          <cell r="A13927">
            <v>2015</v>
          </cell>
          <cell r="B13927" t="str">
            <v>Greg Smith</v>
          </cell>
          <cell r="D13927" t="str">
            <v>DAL</v>
          </cell>
          <cell r="F13927">
            <v>10.199999999999999</v>
          </cell>
          <cell r="G13927">
            <v>948163</v>
          </cell>
          <cell r="H13927">
            <v>361.2</v>
          </cell>
        </row>
        <row r="13928">
          <cell r="A13928">
            <v>2015</v>
          </cell>
          <cell r="B13928" t="str">
            <v>Bernard James</v>
          </cell>
          <cell r="D13928" t="str">
            <v>DAL</v>
          </cell>
          <cell r="F13928">
            <v>16</v>
          </cell>
          <cell r="G13928">
            <v>915243</v>
          </cell>
          <cell r="H13928">
            <v>158.4</v>
          </cell>
        </row>
        <row r="13929">
          <cell r="A13929">
            <v>2015</v>
          </cell>
          <cell r="B13929" t="str">
            <v>J.J. Barea</v>
          </cell>
          <cell r="D13929" t="str">
            <v>DAL</v>
          </cell>
          <cell r="F13929">
            <v>15.1</v>
          </cell>
          <cell r="H13929">
            <v>1362.8999999999999</v>
          </cell>
        </row>
        <row r="13930">
          <cell r="A13930">
            <v>2015</v>
          </cell>
          <cell r="B13930" t="str">
            <v>Ty Lawson</v>
          </cell>
          <cell r="D13930" t="str">
            <v>DEN</v>
          </cell>
          <cell r="F13930">
            <v>18.5</v>
          </cell>
          <cell r="G13930">
            <v>11595506</v>
          </cell>
          <cell r="H13930">
            <v>2662.5</v>
          </cell>
        </row>
        <row r="13931">
          <cell r="A13931">
            <v>2015</v>
          </cell>
          <cell r="B13931" t="str">
            <v>Danilo Gallinari</v>
          </cell>
          <cell r="D13931" t="str">
            <v>DEN</v>
          </cell>
          <cell r="F13931">
            <v>16.8</v>
          </cell>
          <cell r="G13931">
            <v>10854850</v>
          </cell>
          <cell r="H13931">
            <v>1427.8</v>
          </cell>
        </row>
        <row r="13932">
          <cell r="A13932">
            <v>2015</v>
          </cell>
          <cell r="B13932" t="str">
            <v>Wilson Chandler</v>
          </cell>
          <cell r="D13932" t="str">
            <v>DEN</v>
          </cell>
          <cell r="F13932">
            <v>13.2</v>
          </cell>
          <cell r="G13932">
            <v>6757913</v>
          </cell>
          <cell r="H13932">
            <v>2472.6</v>
          </cell>
        </row>
        <row r="13933">
          <cell r="A13933">
            <v>2015</v>
          </cell>
          <cell r="B13933" t="str">
            <v>J.J. Hickson</v>
          </cell>
          <cell r="D13933" t="str">
            <v>DEN</v>
          </cell>
          <cell r="F13933">
            <v>14.3</v>
          </cell>
          <cell r="G13933">
            <v>5381750</v>
          </cell>
          <cell r="H13933">
            <v>1408.9</v>
          </cell>
        </row>
        <row r="13934">
          <cell r="A13934">
            <v>2015</v>
          </cell>
          <cell r="B13934" t="str">
            <v>Darrell Arthur</v>
          </cell>
          <cell r="D13934" t="str">
            <v>DEN</v>
          </cell>
          <cell r="F13934">
            <v>11.5</v>
          </cell>
          <cell r="G13934">
            <v>3457149</v>
          </cell>
          <cell r="H13934">
            <v>986</v>
          </cell>
        </row>
        <row r="13935">
          <cell r="A13935">
            <v>2015</v>
          </cell>
          <cell r="B13935" t="str">
            <v>Randy Foye</v>
          </cell>
          <cell r="D13935" t="str">
            <v>DEN</v>
          </cell>
          <cell r="F13935">
            <v>11</v>
          </cell>
          <cell r="G13935">
            <v>3135000</v>
          </cell>
          <cell r="H13935">
            <v>1085</v>
          </cell>
        </row>
        <row r="13936">
          <cell r="A13936">
            <v>2015</v>
          </cell>
          <cell r="B13936" t="str">
            <v>Kenneth Faried</v>
          </cell>
          <cell r="D13936" t="str">
            <v>DEN</v>
          </cell>
          <cell r="F13936">
            <v>18.399999999999999</v>
          </cell>
          <cell r="G13936">
            <v>2249768</v>
          </cell>
          <cell r="H13936">
            <v>2085</v>
          </cell>
        </row>
        <row r="13937">
          <cell r="A13937">
            <v>2015</v>
          </cell>
          <cell r="B13937" t="str">
            <v>Joffrey Lauvergne</v>
          </cell>
          <cell r="D13937" t="str">
            <v>DEN</v>
          </cell>
          <cell r="F13937">
            <v>10.5</v>
          </cell>
          <cell r="G13937">
            <v>1790280</v>
          </cell>
          <cell r="H13937">
            <v>268.79999999999995</v>
          </cell>
        </row>
        <row r="13938">
          <cell r="A13938">
            <v>2015</v>
          </cell>
          <cell r="B13938" t="str">
            <v>Jusuf Nurkic</v>
          </cell>
          <cell r="D13938" t="str">
            <v>DEN</v>
          </cell>
          <cell r="F13938">
            <v>14.8</v>
          </cell>
          <cell r="G13938">
            <v>1762680</v>
          </cell>
          <cell r="H13938">
            <v>1103.6000000000001</v>
          </cell>
        </row>
        <row r="13939">
          <cell r="A13939">
            <v>2015</v>
          </cell>
          <cell r="B13939" t="str">
            <v>Gary Harris</v>
          </cell>
          <cell r="D13939" t="str">
            <v>DEN</v>
          </cell>
          <cell r="F13939">
            <v>4.9000000000000004</v>
          </cell>
          <cell r="G13939">
            <v>1519200</v>
          </cell>
          <cell r="H13939">
            <v>720.5</v>
          </cell>
        </row>
        <row r="13940">
          <cell r="A13940">
            <v>2015</v>
          </cell>
          <cell r="B13940" t="str">
            <v>Erick Green</v>
          </cell>
          <cell r="D13940" t="str">
            <v>DEN</v>
          </cell>
          <cell r="F13940">
            <v>8.9</v>
          </cell>
          <cell r="G13940">
            <v>507336</v>
          </cell>
          <cell r="H13940">
            <v>408.5</v>
          </cell>
        </row>
        <row r="13941">
          <cell r="A13941">
            <v>2015</v>
          </cell>
          <cell r="B13941" t="str">
            <v>Jamaal Franklin</v>
          </cell>
          <cell r="D13941" t="str">
            <v>DEN</v>
          </cell>
          <cell r="F13941">
            <v>4.9000000000000004</v>
          </cell>
          <cell r="G13941">
            <v>163296</v>
          </cell>
          <cell r="H13941">
            <v>12.899999999999999</v>
          </cell>
        </row>
        <row r="13942">
          <cell r="A13942">
            <v>2015</v>
          </cell>
          <cell r="B13942" t="str">
            <v>Brandon Jennings</v>
          </cell>
          <cell r="D13942" t="str">
            <v>DET</v>
          </cell>
          <cell r="F13942">
            <v>19.7</v>
          </cell>
          <cell r="G13942">
            <v>8000000</v>
          </cell>
          <cell r="H13942">
            <v>1172.6000000000001</v>
          </cell>
        </row>
        <row r="13943">
          <cell r="A13943">
            <v>2015</v>
          </cell>
          <cell r="B13943" t="str">
            <v>Jodie Meeks</v>
          </cell>
          <cell r="D13943" t="str">
            <v>DET</v>
          </cell>
          <cell r="F13943">
            <v>14.1</v>
          </cell>
          <cell r="G13943">
            <v>6000000</v>
          </cell>
          <cell r="H13943">
            <v>1464</v>
          </cell>
        </row>
        <row r="13944">
          <cell r="A13944">
            <v>2015</v>
          </cell>
          <cell r="B13944" t="str">
            <v>Greg Monroe</v>
          </cell>
          <cell r="D13944" t="str">
            <v>DET</v>
          </cell>
          <cell r="F13944">
            <v>21.2</v>
          </cell>
          <cell r="G13944">
            <v>5479934</v>
          </cell>
          <cell r="H13944">
            <v>2139</v>
          </cell>
        </row>
        <row r="13945">
          <cell r="A13945">
            <v>2015</v>
          </cell>
          <cell r="B13945" t="str">
            <v>Caron Butler</v>
          </cell>
          <cell r="D13945" t="str">
            <v>DET</v>
          </cell>
          <cell r="F13945">
            <v>9.3000000000000007</v>
          </cell>
          <cell r="G13945">
            <v>4500000</v>
          </cell>
          <cell r="H13945">
            <v>1622.4</v>
          </cell>
        </row>
        <row r="13946">
          <cell r="A13946">
            <v>2015</v>
          </cell>
          <cell r="B13946" t="str">
            <v>Joel Anthony</v>
          </cell>
          <cell r="D13946" t="str">
            <v>DET</v>
          </cell>
          <cell r="F13946">
            <v>14.7</v>
          </cell>
          <cell r="G13946">
            <v>3800000</v>
          </cell>
          <cell r="H13946">
            <v>406.70000000000005</v>
          </cell>
        </row>
        <row r="13947">
          <cell r="A13947">
            <v>2015</v>
          </cell>
          <cell r="B13947" t="str">
            <v>Kentavious Caldwell-Pope</v>
          </cell>
          <cell r="D13947" t="str">
            <v>DET</v>
          </cell>
          <cell r="F13947">
            <v>11.2</v>
          </cell>
          <cell r="G13947">
            <v>2772480</v>
          </cell>
          <cell r="H13947">
            <v>2583</v>
          </cell>
        </row>
        <row r="13948">
          <cell r="A13948">
            <v>2015</v>
          </cell>
          <cell r="B13948" t="str">
            <v>Andre Drummond</v>
          </cell>
          <cell r="D13948" t="str">
            <v>DET</v>
          </cell>
          <cell r="F13948">
            <v>21.4</v>
          </cell>
          <cell r="G13948">
            <v>2568360</v>
          </cell>
          <cell r="H13948">
            <v>2501</v>
          </cell>
        </row>
        <row r="13949">
          <cell r="A13949">
            <v>2015</v>
          </cell>
          <cell r="B13949" t="str">
            <v>Cartier Martin</v>
          </cell>
          <cell r="D13949" t="str">
            <v>DET</v>
          </cell>
          <cell r="F13949">
            <v>1.6</v>
          </cell>
          <cell r="G13949">
            <v>1145685</v>
          </cell>
          <cell r="H13949">
            <v>197.79999999999998</v>
          </cell>
        </row>
        <row r="13950">
          <cell r="A13950">
            <v>2015</v>
          </cell>
          <cell r="B13950" t="str">
            <v>Spencer Dinwiddie</v>
          </cell>
          <cell r="D13950" t="str">
            <v>DET</v>
          </cell>
          <cell r="F13950">
            <v>10.199999999999999</v>
          </cell>
          <cell r="G13950">
            <v>700000</v>
          </cell>
          <cell r="H13950">
            <v>455.6</v>
          </cell>
        </row>
        <row r="13951">
          <cell r="A13951">
            <v>2015</v>
          </cell>
          <cell r="B13951" t="str">
            <v>John Lucas</v>
          </cell>
          <cell r="D13951" t="str">
            <v>DET</v>
          </cell>
          <cell r="F13951">
            <v>13</v>
          </cell>
          <cell r="G13951">
            <v>123827</v>
          </cell>
          <cell r="H13951">
            <v>273</v>
          </cell>
        </row>
        <row r="13952">
          <cell r="A13952">
            <v>2015</v>
          </cell>
          <cell r="B13952" t="str">
            <v>David Lee</v>
          </cell>
          <cell r="D13952" t="str">
            <v>GSW</v>
          </cell>
          <cell r="F13952">
            <v>17.8</v>
          </cell>
          <cell r="G13952">
            <v>15012000</v>
          </cell>
          <cell r="H13952">
            <v>901.59999999999991</v>
          </cell>
        </row>
        <row r="13953">
          <cell r="A13953">
            <v>2015</v>
          </cell>
          <cell r="B13953" t="str">
            <v>Andrew Bogut</v>
          </cell>
          <cell r="D13953" t="str">
            <v>GSW</v>
          </cell>
          <cell r="F13953">
            <v>15.8</v>
          </cell>
          <cell r="G13953">
            <v>12972973</v>
          </cell>
          <cell r="H13953">
            <v>1581.2</v>
          </cell>
        </row>
        <row r="13954">
          <cell r="A13954">
            <v>2015</v>
          </cell>
          <cell r="B13954" t="str">
            <v>Andre Iguodala</v>
          </cell>
          <cell r="D13954" t="str">
            <v>GSW</v>
          </cell>
          <cell r="F13954">
            <v>12.3</v>
          </cell>
          <cell r="G13954">
            <v>12289544</v>
          </cell>
          <cell r="H13954">
            <v>2071.2999999999997</v>
          </cell>
        </row>
        <row r="13955">
          <cell r="A13955">
            <v>2015</v>
          </cell>
          <cell r="B13955" t="str">
            <v>Stephen Curry</v>
          </cell>
          <cell r="D13955" t="str">
            <v>GSW</v>
          </cell>
          <cell r="F13955">
            <v>28</v>
          </cell>
          <cell r="G13955">
            <v>10629213</v>
          </cell>
          <cell r="H13955">
            <v>2616</v>
          </cell>
        </row>
        <row r="13956">
          <cell r="A13956">
            <v>2015</v>
          </cell>
          <cell r="B13956" t="str">
            <v>Shaun Livingston</v>
          </cell>
          <cell r="D13956" t="str">
            <v>GSW</v>
          </cell>
          <cell r="F13956">
            <v>12.9</v>
          </cell>
          <cell r="G13956">
            <v>5305000</v>
          </cell>
          <cell r="H13956">
            <v>1466.4</v>
          </cell>
        </row>
        <row r="13957">
          <cell r="A13957">
            <v>2015</v>
          </cell>
          <cell r="B13957" t="str">
            <v>Marreese Speights</v>
          </cell>
          <cell r="D13957" t="str">
            <v>GSW</v>
          </cell>
          <cell r="F13957">
            <v>19.5</v>
          </cell>
          <cell r="G13957">
            <v>3657500</v>
          </cell>
          <cell r="H13957">
            <v>1208.4000000000001</v>
          </cell>
        </row>
        <row r="13958">
          <cell r="A13958">
            <v>2015</v>
          </cell>
          <cell r="B13958" t="str">
            <v>Klay Thompson</v>
          </cell>
          <cell r="D13958" t="str">
            <v>GSW</v>
          </cell>
          <cell r="F13958">
            <v>20.8</v>
          </cell>
          <cell r="G13958">
            <v>3075880</v>
          </cell>
          <cell r="H13958">
            <v>2456.2999999999997</v>
          </cell>
        </row>
        <row r="13959">
          <cell r="A13959">
            <v>2015</v>
          </cell>
          <cell r="B13959" t="str">
            <v>Harrison Barnes</v>
          </cell>
          <cell r="D13959" t="str">
            <v>GSW</v>
          </cell>
          <cell r="F13959">
            <v>13.4</v>
          </cell>
          <cell r="G13959">
            <v>3049920</v>
          </cell>
          <cell r="H13959">
            <v>2320.6</v>
          </cell>
        </row>
        <row r="13960">
          <cell r="A13960">
            <v>2015</v>
          </cell>
          <cell r="B13960" t="str">
            <v>Leandro Barbosa</v>
          </cell>
          <cell r="D13960" t="str">
            <v>GSW</v>
          </cell>
          <cell r="F13960">
            <v>15.3</v>
          </cell>
          <cell r="G13960">
            <v>1448490</v>
          </cell>
          <cell r="H13960">
            <v>983.4</v>
          </cell>
        </row>
        <row r="13961">
          <cell r="A13961">
            <v>2015</v>
          </cell>
          <cell r="B13961" t="str">
            <v>Brandon Rush</v>
          </cell>
          <cell r="D13961" t="str">
            <v>GSW</v>
          </cell>
          <cell r="F13961">
            <v>0.8</v>
          </cell>
          <cell r="G13961">
            <v>1145685</v>
          </cell>
          <cell r="H13961">
            <v>270.59999999999997</v>
          </cell>
        </row>
        <row r="13962">
          <cell r="A13962">
            <v>2015</v>
          </cell>
          <cell r="B13962" t="str">
            <v>Festus Ezeli</v>
          </cell>
          <cell r="D13962" t="str">
            <v>GSW</v>
          </cell>
          <cell r="F13962">
            <v>16.2</v>
          </cell>
          <cell r="G13962">
            <v>1112880</v>
          </cell>
          <cell r="H13962">
            <v>506</v>
          </cell>
        </row>
        <row r="13963">
          <cell r="A13963">
            <v>2015</v>
          </cell>
          <cell r="B13963" t="str">
            <v>Draymond Green</v>
          </cell>
          <cell r="D13963" t="str">
            <v>GSW</v>
          </cell>
          <cell r="F13963">
            <v>16.399999999999999</v>
          </cell>
          <cell r="G13963">
            <v>915243</v>
          </cell>
          <cell r="H13963">
            <v>2488.5</v>
          </cell>
        </row>
        <row r="13964">
          <cell r="A13964">
            <v>2015</v>
          </cell>
          <cell r="B13964" t="str">
            <v>Ognjen Kuzmić</v>
          </cell>
          <cell r="D13964" t="str">
            <v>GSW</v>
          </cell>
          <cell r="F13964">
            <v>12.9</v>
          </cell>
          <cell r="G13964">
            <v>816482</v>
          </cell>
          <cell r="H13964">
            <v>72</v>
          </cell>
        </row>
        <row r="13965">
          <cell r="A13965">
            <v>2015</v>
          </cell>
          <cell r="B13965" t="str">
            <v>Justin Holiday</v>
          </cell>
          <cell r="D13965" t="str">
            <v>GSW</v>
          </cell>
          <cell r="F13965">
            <v>12.1</v>
          </cell>
          <cell r="G13965">
            <v>816482</v>
          </cell>
          <cell r="H13965">
            <v>654.9</v>
          </cell>
        </row>
        <row r="13966">
          <cell r="A13966">
            <v>2015</v>
          </cell>
          <cell r="B13966" t="str">
            <v>James Michael</v>
          </cell>
          <cell r="D13966" t="str">
            <v>GSW</v>
          </cell>
          <cell r="F13966">
            <v>17.7</v>
          </cell>
          <cell r="H13966">
            <v>136.5</v>
          </cell>
        </row>
        <row r="13967">
          <cell r="A13967">
            <v>2015</v>
          </cell>
          <cell r="B13967" t="str">
            <v>Dwight Howard</v>
          </cell>
          <cell r="D13967" t="str">
            <v>HOU</v>
          </cell>
          <cell r="F13967">
            <v>19.2</v>
          </cell>
          <cell r="G13967">
            <v>21436271</v>
          </cell>
          <cell r="H13967">
            <v>1221.8</v>
          </cell>
        </row>
        <row r="13968">
          <cell r="A13968">
            <v>2015</v>
          </cell>
          <cell r="B13968" t="str">
            <v>James Harden</v>
          </cell>
          <cell r="D13968" t="str">
            <v>HOU</v>
          </cell>
          <cell r="F13968">
            <v>26.7</v>
          </cell>
          <cell r="G13968">
            <v>14728844</v>
          </cell>
          <cell r="H13968">
            <v>2980.7999999999997</v>
          </cell>
        </row>
        <row r="13969">
          <cell r="A13969">
            <v>2015</v>
          </cell>
          <cell r="B13969" t="str">
            <v>Trevor Ariza</v>
          </cell>
          <cell r="D13969" t="str">
            <v>HOU</v>
          </cell>
          <cell r="F13969">
            <v>12.7</v>
          </cell>
          <cell r="G13969">
            <v>8579089</v>
          </cell>
          <cell r="H13969">
            <v>2927.4</v>
          </cell>
        </row>
        <row r="13970">
          <cell r="A13970">
            <v>2015</v>
          </cell>
          <cell r="B13970" t="str">
            <v>Jason Terry</v>
          </cell>
          <cell r="D13970" t="str">
            <v>HOU</v>
          </cell>
          <cell r="F13970">
            <v>11.4</v>
          </cell>
          <cell r="G13970">
            <v>5850313</v>
          </cell>
          <cell r="H13970">
            <v>1640.1000000000001</v>
          </cell>
        </row>
        <row r="13971">
          <cell r="A13971">
            <v>2015</v>
          </cell>
          <cell r="B13971" t="str">
            <v>Kostas Papanikolaou</v>
          </cell>
          <cell r="D13971" t="str">
            <v>HOU</v>
          </cell>
          <cell r="F13971">
            <v>7.8</v>
          </cell>
          <cell r="G13971">
            <v>4800000</v>
          </cell>
          <cell r="H13971">
            <v>795.5</v>
          </cell>
        </row>
        <row r="13972">
          <cell r="A13972">
            <v>2015</v>
          </cell>
          <cell r="B13972" t="str">
            <v>Terrence Jones</v>
          </cell>
          <cell r="D13972" t="str">
            <v>HOU</v>
          </cell>
          <cell r="F13972">
            <v>18.3</v>
          </cell>
          <cell r="G13972">
            <v>1618680</v>
          </cell>
          <cell r="H13972">
            <v>887.69999999999993</v>
          </cell>
        </row>
        <row r="13973">
          <cell r="A13973">
            <v>2015</v>
          </cell>
          <cell r="B13973" t="str">
            <v>Donatas Motiejunas</v>
          </cell>
          <cell r="D13973" t="str">
            <v>HOU</v>
          </cell>
          <cell r="F13973">
            <v>14.4</v>
          </cell>
          <cell r="G13973">
            <v>1483920</v>
          </cell>
          <cell r="H13973">
            <v>2037.7</v>
          </cell>
        </row>
        <row r="13974">
          <cell r="A13974">
            <v>2015</v>
          </cell>
          <cell r="B13974" t="str">
            <v>Francisco Garcia</v>
          </cell>
          <cell r="D13974" t="str">
            <v>HOU</v>
          </cell>
          <cell r="F13974">
            <v>3.6</v>
          </cell>
          <cell r="G13974">
            <v>1316809</v>
          </cell>
          <cell r="H13974">
            <v>200.20000000000002</v>
          </cell>
        </row>
        <row r="13975">
          <cell r="A13975">
            <v>2015</v>
          </cell>
          <cell r="B13975" t="str">
            <v>Clint Capela</v>
          </cell>
          <cell r="D13975" t="str">
            <v>HOU</v>
          </cell>
          <cell r="F13975">
            <v>12.1</v>
          </cell>
          <cell r="G13975">
            <v>1189200</v>
          </cell>
          <cell r="H13975">
            <v>90</v>
          </cell>
        </row>
        <row r="13976">
          <cell r="A13976">
            <v>2015</v>
          </cell>
          <cell r="B13976" t="str">
            <v>Joey Dorsey</v>
          </cell>
          <cell r="D13976" t="str">
            <v>HOU</v>
          </cell>
          <cell r="F13976">
            <v>11.1</v>
          </cell>
          <cell r="G13976">
            <v>948163</v>
          </cell>
          <cell r="H13976">
            <v>855.6</v>
          </cell>
        </row>
        <row r="13977">
          <cell r="A13977">
            <v>2015</v>
          </cell>
          <cell r="B13977" t="str">
            <v>Patrick Beverley</v>
          </cell>
          <cell r="D13977" t="str">
            <v>HOU</v>
          </cell>
          <cell r="F13977">
            <v>11.3</v>
          </cell>
          <cell r="G13977">
            <v>915243</v>
          </cell>
          <cell r="H13977">
            <v>1724.8</v>
          </cell>
        </row>
        <row r="13978">
          <cell r="A13978">
            <v>2015</v>
          </cell>
          <cell r="B13978" t="str">
            <v>Nick Johnson</v>
          </cell>
          <cell r="D13978" t="str">
            <v>HOU</v>
          </cell>
          <cell r="F13978">
            <v>4.8</v>
          </cell>
          <cell r="G13978">
            <v>507336</v>
          </cell>
          <cell r="H13978">
            <v>263.2</v>
          </cell>
        </row>
        <row r="13979">
          <cell r="A13979">
            <v>2015</v>
          </cell>
          <cell r="B13979" t="str">
            <v>Paul George</v>
          </cell>
          <cell r="D13979" t="str">
            <v>IND</v>
          </cell>
          <cell r="F13979">
            <v>13</v>
          </cell>
          <cell r="G13979">
            <v>15925680</v>
          </cell>
          <cell r="H13979">
            <v>91.199999999999989</v>
          </cell>
        </row>
        <row r="13980">
          <cell r="A13980">
            <v>2015</v>
          </cell>
          <cell r="B13980" t="str">
            <v>Roy Hibbert</v>
          </cell>
          <cell r="D13980" t="str">
            <v>IND</v>
          </cell>
          <cell r="F13980">
            <v>15.4</v>
          </cell>
          <cell r="G13980">
            <v>14898938</v>
          </cell>
          <cell r="H13980">
            <v>1922.8</v>
          </cell>
        </row>
        <row r="13981">
          <cell r="A13981">
            <v>2015</v>
          </cell>
          <cell r="B13981" t="str">
            <v>David West</v>
          </cell>
          <cell r="D13981" t="str">
            <v>IND</v>
          </cell>
          <cell r="F13981">
            <v>16</v>
          </cell>
          <cell r="G13981">
            <v>12000000</v>
          </cell>
          <cell r="H13981">
            <v>1894.2</v>
          </cell>
        </row>
        <row r="13982">
          <cell r="A13982">
            <v>2015</v>
          </cell>
          <cell r="B13982" t="str">
            <v>George Hill</v>
          </cell>
          <cell r="D13982" t="str">
            <v>IND</v>
          </cell>
          <cell r="F13982">
            <v>21.5</v>
          </cell>
          <cell r="G13982">
            <v>8000000</v>
          </cell>
          <cell r="H13982">
            <v>1268.5</v>
          </cell>
        </row>
        <row r="13983">
          <cell r="A13983">
            <v>2015</v>
          </cell>
          <cell r="B13983" t="str">
            <v>Luis Scola</v>
          </cell>
          <cell r="D13983" t="str">
            <v>IND</v>
          </cell>
          <cell r="F13983">
            <v>16.8</v>
          </cell>
          <cell r="G13983">
            <v>6541000</v>
          </cell>
          <cell r="H13983">
            <v>1660.5</v>
          </cell>
        </row>
        <row r="13984">
          <cell r="A13984">
            <v>2015</v>
          </cell>
          <cell r="B13984" t="str">
            <v>C.J. Miles</v>
          </cell>
          <cell r="D13984" t="str">
            <v>IND</v>
          </cell>
          <cell r="F13984">
            <v>14.1</v>
          </cell>
          <cell r="G13984">
            <v>4205000</v>
          </cell>
          <cell r="H13984">
            <v>1841</v>
          </cell>
        </row>
        <row r="13985">
          <cell r="A13985">
            <v>2015</v>
          </cell>
          <cell r="B13985" t="str">
            <v>Ian Mahinmi</v>
          </cell>
          <cell r="D13985" t="str">
            <v>IND</v>
          </cell>
          <cell r="F13985">
            <v>10.8</v>
          </cell>
          <cell r="G13985">
            <v>4000000</v>
          </cell>
          <cell r="H13985">
            <v>1146.8</v>
          </cell>
        </row>
        <row r="13986">
          <cell r="A13986">
            <v>2015</v>
          </cell>
          <cell r="B13986" t="str">
            <v>Chris Copeland</v>
          </cell>
          <cell r="D13986" t="str">
            <v>IND</v>
          </cell>
          <cell r="F13986">
            <v>7.4</v>
          </cell>
          <cell r="G13986">
            <v>3135000</v>
          </cell>
          <cell r="H13986">
            <v>830.00000000000011</v>
          </cell>
        </row>
        <row r="13987">
          <cell r="A13987">
            <v>2015</v>
          </cell>
          <cell r="B13987" t="str">
            <v>C.J. Watson</v>
          </cell>
          <cell r="D13987" t="str">
            <v>IND</v>
          </cell>
          <cell r="F13987">
            <v>15.4</v>
          </cell>
          <cell r="G13987">
            <v>2106720</v>
          </cell>
          <cell r="H13987">
            <v>1419.3</v>
          </cell>
        </row>
        <row r="13988">
          <cell r="A13988">
            <v>2015</v>
          </cell>
          <cell r="B13988" t="str">
            <v>Solomon Hill</v>
          </cell>
          <cell r="D13988" t="str">
            <v>IND</v>
          </cell>
          <cell r="F13988">
            <v>10.199999999999999</v>
          </cell>
          <cell r="G13988">
            <v>1302840</v>
          </cell>
          <cell r="H13988">
            <v>2378</v>
          </cell>
        </row>
        <row r="13989">
          <cell r="A13989">
            <v>2015</v>
          </cell>
          <cell r="B13989" t="str">
            <v>Rodney Stuckey</v>
          </cell>
          <cell r="D13989" t="str">
            <v>IND</v>
          </cell>
          <cell r="F13989">
            <v>15.4</v>
          </cell>
          <cell r="G13989">
            <v>1227985</v>
          </cell>
          <cell r="H13989">
            <v>1874.3999999999999</v>
          </cell>
        </row>
        <row r="13990">
          <cell r="A13990">
            <v>2015</v>
          </cell>
          <cell r="B13990" t="str">
            <v>Damjan Rudez</v>
          </cell>
          <cell r="D13990" t="str">
            <v>IND</v>
          </cell>
          <cell r="F13990">
            <v>8.1999999999999993</v>
          </cell>
          <cell r="G13990">
            <v>1100000</v>
          </cell>
          <cell r="H13990">
            <v>1047.2</v>
          </cell>
        </row>
        <row r="13991">
          <cell r="A13991">
            <v>2015</v>
          </cell>
          <cell r="B13991" t="str">
            <v>Lavoy Allen</v>
          </cell>
          <cell r="D13991" t="str">
            <v>IND</v>
          </cell>
          <cell r="F13991">
            <v>14.9</v>
          </cell>
          <cell r="G13991">
            <v>948163</v>
          </cell>
          <cell r="H13991">
            <v>1071</v>
          </cell>
        </row>
        <row r="13992">
          <cell r="A13992">
            <v>2015</v>
          </cell>
          <cell r="B13992" t="str">
            <v>Donald Sloan</v>
          </cell>
          <cell r="D13992" t="str">
            <v>IND</v>
          </cell>
          <cell r="F13992">
            <v>13.1</v>
          </cell>
          <cell r="G13992">
            <v>948163</v>
          </cell>
          <cell r="H13992">
            <v>1107.6999999999998</v>
          </cell>
        </row>
        <row r="13993">
          <cell r="A13993">
            <v>2015</v>
          </cell>
          <cell r="B13993" t="str">
            <v>Shayne Whittington</v>
          </cell>
          <cell r="D13993" t="str">
            <v>IND</v>
          </cell>
          <cell r="F13993">
            <v>20</v>
          </cell>
          <cell r="G13993">
            <v>507336</v>
          </cell>
          <cell r="H13993">
            <v>108</v>
          </cell>
        </row>
        <row r="13994">
          <cell r="A13994">
            <v>2015</v>
          </cell>
          <cell r="B13994" t="str">
            <v>Chris Paul</v>
          </cell>
          <cell r="D13994" t="str">
            <v>LAC</v>
          </cell>
          <cell r="F13994">
            <v>26</v>
          </cell>
          <cell r="G13994">
            <v>20068563</v>
          </cell>
          <cell r="H13994">
            <v>2853.6</v>
          </cell>
        </row>
        <row r="13995">
          <cell r="A13995">
            <v>2015</v>
          </cell>
          <cell r="B13995" t="str">
            <v>Blake Griffin</v>
          </cell>
          <cell r="D13995" t="str">
            <v>LAC</v>
          </cell>
          <cell r="F13995">
            <v>22.8</v>
          </cell>
          <cell r="G13995">
            <v>17674612</v>
          </cell>
          <cell r="H13995">
            <v>2358.4</v>
          </cell>
        </row>
        <row r="13996">
          <cell r="A13996">
            <v>2015</v>
          </cell>
          <cell r="B13996" t="str">
            <v>DeAndre Jordan</v>
          </cell>
          <cell r="D13996" t="str">
            <v>LAC</v>
          </cell>
          <cell r="F13996">
            <v>21</v>
          </cell>
          <cell r="G13996">
            <v>11440124</v>
          </cell>
          <cell r="H13996">
            <v>2820.7999999999997</v>
          </cell>
        </row>
        <row r="13997">
          <cell r="A13997">
            <v>2015</v>
          </cell>
          <cell r="B13997" t="str">
            <v>Glen Davis</v>
          </cell>
          <cell r="D13997" t="str">
            <v>LAC</v>
          </cell>
          <cell r="F13997">
            <v>10.8</v>
          </cell>
          <cell r="G13997">
            <v>6600000</v>
          </cell>
          <cell r="H13997">
            <v>902.8</v>
          </cell>
        </row>
        <row r="13998">
          <cell r="A13998">
            <v>2015</v>
          </cell>
          <cell r="B13998" t="str">
            <v>J.J. Redick</v>
          </cell>
          <cell r="D13998" t="str">
            <v>LAC</v>
          </cell>
          <cell r="F13998">
            <v>16.2</v>
          </cell>
          <cell r="G13998">
            <v>6583500</v>
          </cell>
          <cell r="H13998">
            <v>2410.1999999999998</v>
          </cell>
        </row>
        <row r="13999">
          <cell r="A13999">
            <v>2015</v>
          </cell>
          <cell r="B13999" t="str">
            <v>Jamal Crawford</v>
          </cell>
          <cell r="D13999" t="str">
            <v>LAC</v>
          </cell>
          <cell r="F13999">
            <v>16.600000000000001</v>
          </cell>
          <cell r="G13999">
            <v>5450000</v>
          </cell>
          <cell r="H13999">
            <v>1702.4</v>
          </cell>
        </row>
        <row r="14000">
          <cell r="A14000">
            <v>2015</v>
          </cell>
          <cell r="B14000" t="str">
            <v>Spencer Hawes</v>
          </cell>
          <cell r="D14000" t="str">
            <v>LAC</v>
          </cell>
          <cell r="F14000">
            <v>9.8000000000000007</v>
          </cell>
          <cell r="G14000">
            <v>5305000</v>
          </cell>
          <cell r="H14000">
            <v>1277.5</v>
          </cell>
        </row>
        <row r="14001">
          <cell r="A14001">
            <v>2015</v>
          </cell>
          <cell r="B14001" t="str">
            <v>Matt Barnes</v>
          </cell>
          <cell r="D14001" t="str">
            <v>LAC</v>
          </cell>
          <cell r="F14001">
            <v>11.3</v>
          </cell>
          <cell r="G14001">
            <v>3396250</v>
          </cell>
          <cell r="H14001">
            <v>2272.4</v>
          </cell>
        </row>
        <row r="14002">
          <cell r="A14002">
            <v>2015</v>
          </cell>
          <cell r="B14002" t="str">
            <v>Jordan Farmar</v>
          </cell>
          <cell r="D14002" t="str">
            <v>LAC</v>
          </cell>
          <cell r="F14002">
            <v>9.9</v>
          </cell>
          <cell r="G14002">
            <v>2077000</v>
          </cell>
          <cell r="H14002">
            <v>529.19999999999993</v>
          </cell>
        </row>
        <row r="14003">
          <cell r="A14003">
            <v>2015</v>
          </cell>
          <cell r="B14003" t="str">
            <v>Hedo Turkoglu</v>
          </cell>
          <cell r="D14003" t="str">
            <v>LAC</v>
          </cell>
          <cell r="F14003">
            <v>10.5</v>
          </cell>
          <cell r="G14003">
            <v>1448490</v>
          </cell>
          <cell r="H14003">
            <v>706.80000000000007</v>
          </cell>
        </row>
        <row r="14004">
          <cell r="A14004">
            <v>2015</v>
          </cell>
          <cell r="B14004" t="str">
            <v>C.J. Wilcox</v>
          </cell>
          <cell r="D14004" t="str">
            <v>LAC</v>
          </cell>
          <cell r="F14004">
            <v>8.5</v>
          </cell>
          <cell r="G14004">
            <v>1109760</v>
          </cell>
          <cell r="H14004">
            <v>100.8</v>
          </cell>
        </row>
        <row r="14005">
          <cell r="A14005">
            <v>2015</v>
          </cell>
          <cell r="B14005" t="str">
            <v>Ekpe Udoh</v>
          </cell>
          <cell r="D14005" t="str">
            <v>LAC</v>
          </cell>
          <cell r="F14005">
            <v>11.6</v>
          </cell>
          <cell r="G14005">
            <v>981084</v>
          </cell>
          <cell r="H14005">
            <v>128.69999999999999</v>
          </cell>
        </row>
        <row r="14006">
          <cell r="A14006">
            <v>2015</v>
          </cell>
          <cell r="B14006" t="str">
            <v>Chris Douglas-Roberts</v>
          </cell>
          <cell r="D14006" t="str">
            <v>LAC</v>
          </cell>
          <cell r="F14006">
            <v>3.3</v>
          </cell>
          <cell r="G14006">
            <v>915243</v>
          </cell>
          <cell r="H14006">
            <v>103.19999999999999</v>
          </cell>
        </row>
        <row r="14007">
          <cell r="A14007">
            <v>2015</v>
          </cell>
          <cell r="B14007" t="str">
            <v>Dahntay Jones</v>
          </cell>
          <cell r="D14007" t="str">
            <v>LAC</v>
          </cell>
          <cell r="F14007">
            <v>1.9</v>
          </cell>
          <cell r="G14007">
            <v>387632</v>
          </cell>
          <cell r="H14007">
            <v>122.10000000000001</v>
          </cell>
        </row>
        <row r="14008">
          <cell r="A14008">
            <v>2015</v>
          </cell>
          <cell r="B14008" t="str">
            <v>Jordan Hamilton</v>
          </cell>
          <cell r="D14008" t="str">
            <v>LAC</v>
          </cell>
          <cell r="F14008">
            <v>8.3000000000000007</v>
          </cell>
          <cell r="G14008">
            <v>150591</v>
          </cell>
          <cell r="H14008">
            <v>121.79999999999998</v>
          </cell>
        </row>
        <row r="14009">
          <cell r="A14009">
            <v>2015</v>
          </cell>
          <cell r="B14009" t="str">
            <v>Lester Hudson</v>
          </cell>
          <cell r="D14009" t="str">
            <v>LAC</v>
          </cell>
          <cell r="F14009">
            <v>16</v>
          </cell>
          <cell r="G14009">
            <v>55774</v>
          </cell>
          <cell r="H14009">
            <v>56</v>
          </cell>
        </row>
        <row r="14010">
          <cell r="A14010">
            <v>2015</v>
          </cell>
          <cell r="B14010" t="str">
            <v>Jared Cunningham</v>
          </cell>
          <cell r="D14010" t="str">
            <v>LAC</v>
          </cell>
          <cell r="F14010">
            <v>7.3</v>
          </cell>
          <cell r="H14010">
            <v>89.3</v>
          </cell>
        </row>
        <row r="14011">
          <cell r="A14011">
            <v>2015</v>
          </cell>
          <cell r="B14011" t="str">
            <v>Kobe Bryant</v>
          </cell>
          <cell r="D14011" t="str">
            <v>LAL</v>
          </cell>
          <cell r="F14011">
            <v>17.600000000000001</v>
          </cell>
          <cell r="G14011">
            <v>23500000</v>
          </cell>
          <cell r="H14011">
            <v>1207.5</v>
          </cell>
        </row>
        <row r="14012">
          <cell r="A14012">
            <v>2015</v>
          </cell>
          <cell r="B14012" t="str">
            <v>Jordan Hill</v>
          </cell>
          <cell r="D14012" t="str">
            <v>LAL</v>
          </cell>
          <cell r="F14012">
            <v>16.2</v>
          </cell>
          <cell r="G14012">
            <v>9000000</v>
          </cell>
          <cell r="H14012">
            <v>1876</v>
          </cell>
        </row>
        <row r="14013">
          <cell r="A14013">
            <v>2015</v>
          </cell>
          <cell r="B14013" t="str">
            <v>Jeremy Lin</v>
          </cell>
          <cell r="D14013" t="str">
            <v>LAL</v>
          </cell>
          <cell r="F14013">
            <v>15.6</v>
          </cell>
          <cell r="G14013">
            <v>8374646</v>
          </cell>
          <cell r="H14013">
            <v>1909.2</v>
          </cell>
        </row>
        <row r="14014">
          <cell r="A14014">
            <v>2015</v>
          </cell>
          <cell r="B14014" t="str">
            <v>Nick Young</v>
          </cell>
          <cell r="D14014" t="str">
            <v>LAL</v>
          </cell>
          <cell r="F14014">
            <v>14.2</v>
          </cell>
          <cell r="G14014">
            <v>4994420</v>
          </cell>
          <cell r="H14014">
            <v>999.6</v>
          </cell>
        </row>
        <row r="14015">
          <cell r="A14015">
            <v>2015</v>
          </cell>
          <cell r="B14015" t="str">
            <v>Carlos Boozer</v>
          </cell>
          <cell r="D14015" t="str">
            <v>LAL</v>
          </cell>
          <cell r="F14015">
            <v>16.399999999999999</v>
          </cell>
          <cell r="G14015">
            <v>3250000</v>
          </cell>
          <cell r="H14015">
            <v>1689.8</v>
          </cell>
        </row>
        <row r="14016">
          <cell r="A14016">
            <v>2015</v>
          </cell>
          <cell r="B14016" t="str">
            <v>Ryan Kelly</v>
          </cell>
          <cell r="D14016" t="str">
            <v>LAL</v>
          </cell>
          <cell r="F14016">
            <v>8.6</v>
          </cell>
          <cell r="G14016">
            <v>1650000</v>
          </cell>
          <cell r="H14016">
            <v>1232.3999999999999</v>
          </cell>
        </row>
        <row r="14017">
          <cell r="A14017">
            <v>2015</v>
          </cell>
          <cell r="B14017" t="str">
            <v>Ronnie Price</v>
          </cell>
          <cell r="D14017" t="str">
            <v>LAL</v>
          </cell>
          <cell r="F14017">
            <v>10.199999999999999</v>
          </cell>
          <cell r="G14017">
            <v>1316809</v>
          </cell>
          <cell r="H14017">
            <v>980.4</v>
          </cell>
        </row>
        <row r="14018">
          <cell r="A14018">
            <v>2015</v>
          </cell>
          <cell r="B14018" t="str">
            <v>Xavier Henry</v>
          </cell>
          <cell r="D14018" t="str">
            <v>LAL</v>
          </cell>
          <cell r="F14018">
            <v>4.9000000000000004</v>
          </cell>
          <cell r="G14018">
            <v>1082000</v>
          </cell>
          <cell r="H14018">
            <v>86.399999999999991</v>
          </cell>
        </row>
        <row r="14019">
          <cell r="A14019">
            <v>2015</v>
          </cell>
          <cell r="B14019" t="str">
            <v>Wayne Ellington</v>
          </cell>
          <cell r="D14019" t="str">
            <v>LAL</v>
          </cell>
          <cell r="F14019">
            <v>11.6</v>
          </cell>
          <cell r="G14019">
            <v>1063384</v>
          </cell>
          <cell r="H14019">
            <v>1677</v>
          </cell>
        </row>
        <row r="14020">
          <cell r="A14020">
            <v>2015</v>
          </cell>
          <cell r="B14020" t="str">
            <v>Ed Davis</v>
          </cell>
          <cell r="D14020" t="str">
            <v>LAL</v>
          </cell>
          <cell r="F14020">
            <v>20</v>
          </cell>
          <cell r="G14020">
            <v>981084</v>
          </cell>
          <cell r="H14020">
            <v>1840.7</v>
          </cell>
        </row>
        <row r="14021">
          <cell r="A14021">
            <v>2015</v>
          </cell>
          <cell r="B14021" t="str">
            <v>Wesley Johnson</v>
          </cell>
          <cell r="D14021" t="str">
            <v>LAL</v>
          </cell>
          <cell r="F14021">
            <v>11.1</v>
          </cell>
          <cell r="G14021">
            <v>981084</v>
          </cell>
          <cell r="H14021">
            <v>2242</v>
          </cell>
        </row>
        <row r="14022">
          <cell r="A14022">
            <v>2015</v>
          </cell>
          <cell r="B14022" t="str">
            <v>Robert Sacre</v>
          </cell>
          <cell r="D14022" t="str">
            <v>LAL</v>
          </cell>
          <cell r="F14022">
            <v>10.9</v>
          </cell>
          <cell r="G14022">
            <v>915243</v>
          </cell>
          <cell r="H14022">
            <v>1132.3</v>
          </cell>
        </row>
        <row r="14023">
          <cell r="A14023">
            <v>2015</v>
          </cell>
          <cell r="B14023" t="str">
            <v>Jordan Clarkson</v>
          </cell>
          <cell r="D14023" t="str">
            <v>LAL</v>
          </cell>
          <cell r="F14023">
            <v>16.899999999999999</v>
          </cell>
          <cell r="G14023">
            <v>507336</v>
          </cell>
          <cell r="H14023">
            <v>1475</v>
          </cell>
        </row>
        <row r="14024">
          <cell r="A14024">
            <v>2015</v>
          </cell>
          <cell r="B14024" t="str">
            <v>Dwight Buycks</v>
          </cell>
          <cell r="D14024" t="str">
            <v>LAL</v>
          </cell>
          <cell r="F14024">
            <v>13.1</v>
          </cell>
          <cell r="G14024">
            <v>48028</v>
          </cell>
          <cell r="H14024">
            <v>123</v>
          </cell>
        </row>
        <row r="14025">
          <cell r="A14025">
            <v>2015</v>
          </cell>
          <cell r="B14025" t="str">
            <v>Jabari Brown</v>
          </cell>
          <cell r="D14025" t="str">
            <v>LAL</v>
          </cell>
          <cell r="F14025">
            <v>11</v>
          </cell>
          <cell r="G14025">
            <v>44765</v>
          </cell>
          <cell r="H14025">
            <v>568.1</v>
          </cell>
        </row>
        <row r="14026">
          <cell r="A14026">
            <v>2015</v>
          </cell>
          <cell r="B14026" t="str">
            <v>Vander Blue</v>
          </cell>
          <cell r="D14026" t="str">
            <v>LAL</v>
          </cell>
          <cell r="F14026">
            <v>4</v>
          </cell>
          <cell r="H14026">
            <v>74</v>
          </cell>
        </row>
        <row r="14027">
          <cell r="A14027">
            <v>2015</v>
          </cell>
          <cell r="B14027" t="str">
            <v>Zach Randolph</v>
          </cell>
          <cell r="D14027" t="str">
            <v>MEM</v>
          </cell>
          <cell r="F14027">
            <v>19.5</v>
          </cell>
          <cell r="G14027">
            <v>16500000</v>
          </cell>
          <cell r="H14027">
            <v>2307.5</v>
          </cell>
        </row>
        <row r="14028">
          <cell r="A14028">
            <v>2015</v>
          </cell>
          <cell r="B14028" t="str">
            <v>Marc Gasol</v>
          </cell>
          <cell r="D14028" t="str">
            <v>MEM</v>
          </cell>
          <cell r="F14028">
            <v>21.7</v>
          </cell>
          <cell r="G14028">
            <v>15829688</v>
          </cell>
          <cell r="H14028">
            <v>2689.2000000000003</v>
          </cell>
        </row>
        <row r="14029">
          <cell r="A14029">
            <v>2015</v>
          </cell>
          <cell r="B14029" t="str">
            <v>Mike Conley</v>
          </cell>
          <cell r="D14029" t="str">
            <v>MEM</v>
          </cell>
          <cell r="F14029">
            <v>18.600000000000001</v>
          </cell>
          <cell r="G14029">
            <v>8894216</v>
          </cell>
          <cell r="H14029">
            <v>2226</v>
          </cell>
        </row>
        <row r="14030">
          <cell r="A14030">
            <v>2015</v>
          </cell>
          <cell r="B14030" t="str">
            <v>Courtney Lee</v>
          </cell>
          <cell r="D14030" t="str">
            <v>MEM</v>
          </cell>
          <cell r="F14030">
            <v>11.5</v>
          </cell>
          <cell r="G14030">
            <v>5450000</v>
          </cell>
          <cell r="H14030">
            <v>2356.2000000000003</v>
          </cell>
        </row>
        <row r="14031">
          <cell r="A14031">
            <v>2015</v>
          </cell>
          <cell r="B14031" t="str">
            <v>Tony Allen</v>
          </cell>
          <cell r="D14031" t="str">
            <v>MEM</v>
          </cell>
          <cell r="F14031">
            <v>14.6</v>
          </cell>
          <cell r="G14031">
            <v>4831461</v>
          </cell>
          <cell r="H14031">
            <v>1650.6</v>
          </cell>
        </row>
        <row r="14032">
          <cell r="A14032">
            <v>2015</v>
          </cell>
          <cell r="B14032" t="str">
            <v>Vince Carter</v>
          </cell>
          <cell r="D14032" t="str">
            <v>MEM</v>
          </cell>
          <cell r="F14032">
            <v>9.6</v>
          </cell>
          <cell r="G14032">
            <v>3911981</v>
          </cell>
          <cell r="H14032">
            <v>1089</v>
          </cell>
        </row>
        <row r="14033">
          <cell r="A14033">
            <v>2015</v>
          </cell>
          <cell r="B14033" t="str">
            <v>Kosta Koufos</v>
          </cell>
          <cell r="D14033" t="str">
            <v>MEM</v>
          </cell>
          <cell r="F14033">
            <v>14.2</v>
          </cell>
          <cell r="G14033">
            <v>3000000</v>
          </cell>
          <cell r="H14033">
            <v>1344.6000000000001</v>
          </cell>
        </row>
        <row r="14034">
          <cell r="A14034">
            <v>2015</v>
          </cell>
          <cell r="B14034" t="str">
            <v>Beno Udrih</v>
          </cell>
          <cell r="D14034" t="str">
            <v>MEM</v>
          </cell>
          <cell r="F14034">
            <v>15.4</v>
          </cell>
          <cell r="G14034">
            <v>2077000</v>
          </cell>
          <cell r="H14034">
            <v>1493.1</v>
          </cell>
        </row>
        <row r="14035">
          <cell r="A14035">
            <v>2015</v>
          </cell>
          <cell r="B14035" t="str">
            <v>Jordan Adams</v>
          </cell>
          <cell r="D14035" t="str">
            <v>MEM</v>
          </cell>
          <cell r="F14035">
            <v>12.8</v>
          </cell>
          <cell r="G14035">
            <v>1344120</v>
          </cell>
          <cell r="H14035">
            <v>249.00000000000003</v>
          </cell>
        </row>
        <row r="14036">
          <cell r="A14036">
            <v>2015</v>
          </cell>
          <cell r="B14036" t="str">
            <v>Jon Leuer</v>
          </cell>
          <cell r="D14036" t="str">
            <v>MEM</v>
          </cell>
          <cell r="F14036">
            <v>11.9</v>
          </cell>
          <cell r="G14036">
            <v>967500</v>
          </cell>
          <cell r="H14036">
            <v>825.3</v>
          </cell>
        </row>
        <row r="14037">
          <cell r="A14037">
            <v>2015</v>
          </cell>
          <cell r="B14037" t="str">
            <v>Nick Calathes</v>
          </cell>
          <cell r="D14037" t="str">
            <v>MEM</v>
          </cell>
          <cell r="F14037">
            <v>12.3</v>
          </cell>
          <cell r="G14037">
            <v>816482</v>
          </cell>
          <cell r="H14037">
            <v>835.2</v>
          </cell>
        </row>
        <row r="14038">
          <cell r="A14038">
            <v>2015</v>
          </cell>
          <cell r="B14038" t="str">
            <v>Jarnell Stokes</v>
          </cell>
          <cell r="D14038" t="str">
            <v>MEM</v>
          </cell>
          <cell r="F14038">
            <v>18.600000000000001</v>
          </cell>
          <cell r="G14038">
            <v>725000</v>
          </cell>
          <cell r="H14038">
            <v>125.39999999999999</v>
          </cell>
        </row>
        <row r="14039">
          <cell r="A14039">
            <v>2015</v>
          </cell>
          <cell r="B14039" t="str">
            <v>Tyrus Thomas</v>
          </cell>
          <cell r="D14039" t="str">
            <v>MEM</v>
          </cell>
          <cell r="F14039">
            <v>31.4</v>
          </cell>
          <cell r="G14039">
            <v>72234</v>
          </cell>
          <cell r="H14039">
            <v>7</v>
          </cell>
        </row>
        <row r="14040">
          <cell r="A14040">
            <v>2015</v>
          </cell>
          <cell r="B14040" t="str">
            <v>Chris Bosh</v>
          </cell>
          <cell r="D14040" t="str">
            <v>MIA</v>
          </cell>
          <cell r="F14040">
            <v>19.8</v>
          </cell>
          <cell r="G14040">
            <v>20644400</v>
          </cell>
          <cell r="H14040">
            <v>1557.6</v>
          </cell>
        </row>
        <row r="14041">
          <cell r="A14041">
            <v>2015</v>
          </cell>
          <cell r="B14041" t="str">
            <v>Dwyane Wade</v>
          </cell>
          <cell r="D14041" t="str">
            <v>MIA</v>
          </cell>
          <cell r="F14041">
            <v>21.4</v>
          </cell>
          <cell r="G14041">
            <v>15000000</v>
          </cell>
          <cell r="H14041">
            <v>1971.6000000000001</v>
          </cell>
        </row>
        <row r="14042">
          <cell r="A14042">
            <v>2015</v>
          </cell>
          <cell r="B14042" t="str">
            <v>Luol Deng</v>
          </cell>
          <cell r="D14042" t="str">
            <v>MIA</v>
          </cell>
          <cell r="F14042">
            <v>15.5</v>
          </cell>
          <cell r="G14042">
            <v>9714461</v>
          </cell>
          <cell r="H14042">
            <v>2419.2000000000003</v>
          </cell>
        </row>
        <row r="14043">
          <cell r="A14043">
            <v>2015</v>
          </cell>
          <cell r="B14043" t="str">
            <v>Chris Andersen</v>
          </cell>
          <cell r="D14043" t="str">
            <v>MIA</v>
          </cell>
          <cell r="F14043">
            <v>16.100000000000001</v>
          </cell>
          <cell r="G14043">
            <v>5375000</v>
          </cell>
          <cell r="H14043">
            <v>1134</v>
          </cell>
        </row>
        <row r="14044">
          <cell r="A14044">
            <v>2015</v>
          </cell>
          <cell r="B14044" t="str">
            <v>Josh McRoberts</v>
          </cell>
          <cell r="D14044" t="str">
            <v>MIA</v>
          </cell>
          <cell r="F14044">
            <v>10.199999999999999</v>
          </cell>
          <cell r="G14044">
            <v>5305000</v>
          </cell>
          <cell r="H14044">
            <v>295.79999999999995</v>
          </cell>
        </row>
        <row r="14045">
          <cell r="A14045">
            <v>2015</v>
          </cell>
          <cell r="B14045" t="str">
            <v>Mario Chalmers</v>
          </cell>
          <cell r="D14045" t="str">
            <v>MIA</v>
          </cell>
          <cell r="F14045">
            <v>11.7</v>
          </cell>
          <cell r="G14045">
            <v>4000000</v>
          </cell>
          <cell r="H14045">
            <v>2368</v>
          </cell>
        </row>
        <row r="14046">
          <cell r="A14046">
            <v>2015</v>
          </cell>
          <cell r="B14046" t="str">
            <v>Udonis Haslem</v>
          </cell>
          <cell r="D14046" t="str">
            <v>MIA</v>
          </cell>
          <cell r="F14046">
            <v>10.6</v>
          </cell>
          <cell r="G14046">
            <v>2732000</v>
          </cell>
          <cell r="H14046">
            <v>992</v>
          </cell>
        </row>
        <row r="14047">
          <cell r="A14047">
            <v>2015</v>
          </cell>
          <cell r="B14047" t="str">
            <v>Danny Granger</v>
          </cell>
          <cell r="D14047" t="str">
            <v>MIA</v>
          </cell>
          <cell r="F14047">
            <v>8.6</v>
          </cell>
          <cell r="G14047">
            <v>2077000</v>
          </cell>
          <cell r="H14047">
            <v>612</v>
          </cell>
        </row>
        <row r="14048">
          <cell r="A14048">
            <v>2015</v>
          </cell>
          <cell r="B14048" t="str">
            <v>Shabazz Napier</v>
          </cell>
          <cell r="D14048" t="str">
            <v>MIA</v>
          </cell>
          <cell r="F14048">
            <v>9.3000000000000007</v>
          </cell>
          <cell r="G14048">
            <v>1238640</v>
          </cell>
          <cell r="H14048">
            <v>1009.8000000000001</v>
          </cell>
        </row>
        <row r="14049">
          <cell r="A14049">
            <v>2015</v>
          </cell>
          <cell r="B14049" t="str">
            <v>Michael Beasley</v>
          </cell>
          <cell r="D14049" t="str">
            <v>MIA</v>
          </cell>
          <cell r="F14049">
            <v>10.6</v>
          </cell>
          <cell r="G14049">
            <v>777778</v>
          </cell>
          <cell r="H14049">
            <v>504</v>
          </cell>
        </row>
        <row r="14050">
          <cell r="A14050">
            <v>2015</v>
          </cell>
          <cell r="B14050" t="str">
            <v>Hassan Whiteside</v>
          </cell>
          <cell r="D14050" t="str">
            <v>MIA</v>
          </cell>
          <cell r="F14050">
            <v>26.2</v>
          </cell>
          <cell r="G14050">
            <v>769881</v>
          </cell>
          <cell r="H14050">
            <v>1142.4000000000001</v>
          </cell>
        </row>
        <row r="14051">
          <cell r="A14051">
            <v>2015</v>
          </cell>
          <cell r="B14051" t="str">
            <v>James Ennis</v>
          </cell>
          <cell r="D14051" t="str">
            <v>MIA</v>
          </cell>
          <cell r="F14051">
            <v>11.5</v>
          </cell>
          <cell r="G14051">
            <v>507336</v>
          </cell>
          <cell r="H14051">
            <v>1054</v>
          </cell>
        </row>
        <row r="14052">
          <cell r="A14052">
            <v>2015</v>
          </cell>
          <cell r="B14052" t="str">
            <v>Tyler Johnson</v>
          </cell>
          <cell r="D14052" t="str">
            <v>MIA</v>
          </cell>
          <cell r="F14052">
            <v>12</v>
          </cell>
          <cell r="G14052">
            <v>507336</v>
          </cell>
          <cell r="H14052">
            <v>601.6</v>
          </cell>
        </row>
        <row r="14053">
          <cell r="A14053">
            <v>2015</v>
          </cell>
          <cell r="B14053" t="str">
            <v>Henry Walker</v>
          </cell>
          <cell r="D14053" t="str">
            <v>MIA</v>
          </cell>
          <cell r="F14053">
            <v>8</v>
          </cell>
          <cell r="G14053">
            <v>115422</v>
          </cell>
          <cell r="H14053">
            <v>628.79999999999995</v>
          </cell>
        </row>
        <row r="14054">
          <cell r="A14054">
            <v>2015</v>
          </cell>
          <cell r="B14054" t="str">
            <v>Shannon Brown</v>
          </cell>
          <cell r="D14054" t="str">
            <v>MIA</v>
          </cell>
          <cell r="F14054">
            <v>4.4000000000000004</v>
          </cell>
          <cell r="H14054">
            <v>89</v>
          </cell>
        </row>
        <row r="14055">
          <cell r="A14055">
            <v>2015</v>
          </cell>
          <cell r="B14055" t="str">
            <v>Larry Sanders</v>
          </cell>
          <cell r="D14055" t="str">
            <v>MIL</v>
          </cell>
          <cell r="F14055">
            <v>15.2</v>
          </cell>
          <cell r="G14055">
            <v>11000000</v>
          </cell>
          <cell r="H14055">
            <v>585.9</v>
          </cell>
        </row>
        <row r="14056">
          <cell r="A14056">
            <v>2015</v>
          </cell>
          <cell r="B14056" t="str">
            <v>O.J. Mayo</v>
          </cell>
          <cell r="D14056" t="str">
            <v>MIL</v>
          </cell>
          <cell r="F14056">
            <v>13.5</v>
          </cell>
          <cell r="G14056">
            <v>8000000</v>
          </cell>
          <cell r="H14056">
            <v>1696.8999999999999</v>
          </cell>
        </row>
        <row r="14057">
          <cell r="A14057">
            <v>2015</v>
          </cell>
          <cell r="B14057" t="str">
            <v>Ersan Ilyasova</v>
          </cell>
          <cell r="D14057" t="str">
            <v>MIL</v>
          </cell>
          <cell r="F14057">
            <v>16.8</v>
          </cell>
          <cell r="G14057">
            <v>7900000</v>
          </cell>
          <cell r="H14057">
            <v>1316.6</v>
          </cell>
        </row>
        <row r="14058">
          <cell r="A14058">
            <v>2015</v>
          </cell>
          <cell r="B14058" t="str">
            <v>Zaza Pachulia</v>
          </cell>
          <cell r="D14058" t="str">
            <v>MIL</v>
          </cell>
          <cell r="F14058">
            <v>15.6</v>
          </cell>
          <cell r="G14058">
            <v>5200000</v>
          </cell>
          <cell r="H14058">
            <v>1730.1</v>
          </cell>
        </row>
        <row r="14059">
          <cell r="A14059">
            <v>2015</v>
          </cell>
          <cell r="B14059" t="str">
            <v>Jabari Parker</v>
          </cell>
          <cell r="D14059" t="str">
            <v>MIL</v>
          </cell>
          <cell r="F14059">
            <v>14.5</v>
          </cell>
          <cell r="G14059">
            <v>4930560</v>
          </cell>
          <cell r="H14059">
            <v>737.5</v>
          </cell>
        </row>
        <row r="14060">
          <cell r="A14060">
            <v>2015</v>
          </cell>
          <cell r="B14060" t="str">
            <v>Jared Dudley</v>
          </cell>
          <cell r="D14060" t="str">
            <v>MIL</v>
          </cell>
          <cell r="F14060">
            <v>12.3</v>
          </cell>
          <cell r="G14060">
            <v>4250000</v>
          </cell>
          <cell r="H14060">
            <v>1713.6000000000001</v>
          </cell>
        </row>
        <row r="14061">
          <cell r="A14061">
            <v>2015</v>
          </cell>
          <cell r="B14061" t="str">
            <v>Jerryd Bayless</v>
          </cell>
          <cell r="D14061" t="str">
            <v>MIL</v>
          </cell>
          <cell r="F14061">
            <v>11.1</v>
          </cell>
          <cell r="G14061">
            <v>3000000</v>
          </cell>
          <cell r="H14061">
            <v>1717.1000000000001</v>
          </cell>
        </row>
        <row r="14062">
          <cell r="A14062">
            <v>2015</v>
          </cell>
          <cell r="B14062" t="str">
            <v>John Henson</v>
          </cell>
          <cell r="D14062" t="str">
            <v>MIL</v>
          </cell>
          <cell r="F14062">
            <v>18</v>
          </cell>
          <cell r="G14062">
            <v>1987320</v>
          </cell>
          <cell r="H14062">
            <v>1226.1000000000001</v>
          </cell>
        </row>
        <row r="14063">
          <cell r="A14063">
            <v>2015</v>
          </cell>
          <cell r="B14063" t="str">
            <v>Giannis Antetokounmpo</v>
          </cell>
          <cell r="D14063" t="str">
            <v>MIL</v>
          </cell>
          <cell r="F14063">
            <v>14.8</v>
          </cell>
          <cell r="G14063">
            <v>1873200</v>
          </cell>
          <cell r="H14063">
            <v>2543.4</v>
          </cell>
        </row>
        <row r="14064">
          <cell r="A14064">
            <v>2015</v>
          </cell>
          <cell r="B14064" t="str">
            <v>Khris Middleton</v>
          </cell>
          <cell r="D14064" t="str">
            <v>MIL</v>
          </cell>
          <cell r="F14064">
            <v>15.6</v>
          </cell>
          <cell r="G14064">
            <v>915243</v>
          </cell>
          <cell r="H14064">
            <v>2377.9</v>
          </cell>
        </row>
        <row r="14065">
          <cell r="A14065">
            <v>2015</v>
          </cell>
          <cell r="B14065" t="str">
            <v>Kendall Marshall</v>
          </cell>
          <cell r="D14065" t="str">
            <v>MIL</v>
          </cell>
          <cell r="F14065">
            <v>12.4</v>
          </cell>
          <cell r="G14065">
            <v>915243</v>
          </cell>
          <cell r="H14065">
            <v>417.2</v>
          </cell>
        </row>
        <row r="14066">
          <cell r="A14066">
            <v>2015</v>
          </cell>
          <cell r="B14066" t="str">
            <v>Kenyon Martin</v>
          </cell>
          <cell r="D14066" t="str">
            <v>MIL</v>
          </cell>
          <cell r="F14066">
            <v>10</v>
          </cell>
          <cell r="G14066">
            <v>414551</v>
          </cell>
          <cell r="H14066">
            <v>104.5</v>
          </cell>
        </row>
        <row r="14067">
          <cell r="A14067">
            <v>2015</v>
          </cell>
          <cell r="B14067" t="str">
            <v>Johnny O'Bryant</v>
          </cell>
          <cell r="D14067" t="str">
            <v>MIL</v>
          </cell>
          <cell r="F14067">
            <v>3.8</v>
          </cell>
          <cell r="H14067">
            <v>367.20000000000005</v>
          </cell>
        </row>
        <row r="14068">
          <cell r="A14068">
            <v>2015</v>
          </cell>
          <cell r="B14068" t="str">
            <v>Nikola Pekovic</v>
          </cell>
          <cell r="D14068" t="str">
            <v>MIN</v>
          </cell>
          <cell r="F14068">
            <v>16.600000000000001</v>
          </cell>
          <cell r="G14068">
            <v>12100000</v>
          </cell>
          <cell r="H14068">
            <v>815.30000000000007</v>
          </cell>
        </row>
        <row r="14069">
          <cell r="A14069">
            <v>2015</v>
          </cell>
          <cell r="B14069" t="str">
            <v>Kevin Martin</v>
          </cell>
          <cell r="D14069" t="str">
            <v>MIN</v>
          </cell>
          <cell r="F14069">
            <v>16.7</v>
          </cell>
          <cell r="G14069">
            <v>6792500</v>
          </cell>
          <cell r="H14069">
            <v>1302.5999999999999</v>
          </cell>
        </row>
        <row r="14070">
          <cell r="A14070">
            <v>2015</v>
          </cell>
          <cell r="B14070" t="str">
            <v>Anthony Bennett</v>
          </cell>
          <cell r="D14070" t="str">
            <v>MIN</v>
          </cell>
          <cell r="F14070">
            <v>11.4</v>
          </cell>
          <cell r="G14070">
            <v>5563920</v>
          </cell>
          <cell r="H14070">
            <v>894.9</v>
          </cell>
        </row>
        <row r="14071">
          <cell r="A14071">
            <v>2015</v>
          </cell>
          <cell r="B14071" t="str">
            <v>Andrew Wiggins</v>
          </cell>
          <cell r="D14071" t="str">
            <v>MIN</v>
          </cell>
          <cell r="F14071">
            <v>13.9</v>
          </cell>
          <cell r="G14071">
            <v>5510640</v>
          </cell>
          <cell r="H14071">
            <v>2968.4</v>
          </cell>
        </row>
        <row r="14072">
          <cell r="A14072">
            <v>2015</v>
          </cell>
          <cell r="B14072" t="str">
            <v>Ricky Rubio</v>
          </cell>
          <cell r="D14072" t="str">
            <v>MIN</v>
          </cell>
          <cell r="F14072">
            <v>15.2</v>
          </cell>
          <cell r="G14072">
            <v>5070686</v>
          </cell>
          <cell r="H14072">
            <v>693</v>
          </cell>
        </row>
        <row r="14073">
          <cell r="A14073">
            <v>2015</v>
          </cell>
          <cell r="B14073" t="str">
            <v>Chase Budinger</v>
          </cell>
          <cell r="D14073" t="str">
            <v>MIN</v>
          </cell>
          <cell r="F14073">
            <v>12.2</v>
          </cell>
          <cell r="G14073">
            <v>5000000</v>
          </cell>
          <cell r="H14073">
            <v>1286.3999999999999</v>
          </cell>
        </row>
        <row r="14074">
          <cell r="A14074">
            <v>2015</v>
          </cell>
          <cell r="B14074" t="str">
            <v>Zach LaVine</v>
          </cell>
          <cell r="D14074" t="str">
            <v>MIN</v>
          </cell>
          <cell r="F14074">
            <v>11.3</v>
          </cell>
          <cell r="G14074">
            <v>2055840</v>
          </cell>
          <cell r="H14074">
            <v>1901.8999999999999</v>
          </cell>
        </row>
        <row r="14075">
          <cell r="A14075">
            <v>2015</v>
          </cell>
          <cell r="B14075" t="str">
            <v>Shabazz Muhammad</v>
          </cell>
          <cell r="D14075" t="str">
            <v>MIN</v>
          </cell>
          <cell r="F14075">
            <v>19.899999999999999</v>
          </cell>
          <cell r="G14075">
            <v>1971960</v>
          </cell>
          <cell r="H14075">
            <v>866.4</v>
          </cell>
        </row>
        <row r="14076">
          <cell r="A14076">
            <v>2015</v>
          </cell>
          <cell r="B14076" t="str">
            <v>Ronny Turiaf</v>
          </cell>
          <cell r="D14076" t="str">
            <v>MIN</v>
          </cell>
          <cell r="F14076">
            <v>4.3</v>
          </cell>
          <cell r="G14076">
            <v>1500000</v>
          </cell>
          <cell r="H14076">
            <v>19</v>
          </cell>
        </row>
        <row r="14077">
          <cell r="A14077">
            <v>2015</v>
          </cell>
          <cell r="B14077" t="str">
            <v>Gorgui Dieng</v>
          </cell>
          <cell r="D14077" t="str">
            <v>MIN</v>
          </cell>
          <cell r="F14077">
            <v>17.2</v>
          </cell>
          <cell r="G14077">
            <v>1413480</v>
          </cell>
          <cell r="H14077">
            <v>2190</v>
          </cell>
        </row>
        <row r="14078">
          <cell r="A14078">
            <v>2015</v>
          </cell>
          <cell r="B14078" t="str">
            <v>Jeff Adrien</v>
          </cell>
          <cell r="D14078" t="str">
            <v>MIN</v>
          </cell>
          <cell r="F14078">
            <v>14.2</v>
          </cell>
          <cell r="G14078">
            <v>981084</v>
          </cell>
          <cell r="H14078">
            <v>214.2</v>
          </cell>
        </row>
        <row r="14079">
          <cell r="A14079">
            <v>2015</v>
          </cell>
          <cell r="B14079" t="str">
            <v>Robbie Hummel</v>
          </cell>
          <cell r="D14079" t="str">
            <v>MIN</v>
          </cell>
          <cell r="F14079">
            <v>9.6999999999999993</v>
          </cell>
          <cell r="G14079">
            <v>880000</v>
          </cell>
          <cell r="H14079">
            <v>742.5</v>
          </cell>
        </row>
        <row r="14080">
          <cell r="A14080">
            <v>2015</v>
          </cell>
          <cell r="B14080" t="str">
            <v>Miroslav Raduljica</v>
          </cell>
          <cell r="D14080" t="str">
            <v>MIN</v>
          </cell>
          <cell r="F14080">
            <v>3.3</v>
          </cell>
          <cell r="G14080">
            <v>300000</v>
          </cell>
          <cell r="H14080">
            <v>23</v>
          </cell>
        </row>
        <row r="14081">
          <cell r="A14081">
            <v>2015</v>
          </cell>
          <cell r="B14081" t="str">
            <v>Lorenzo Brown</v>
          </cell>
          <cell r="D14081" t="str">
            <v>MIN</v>
          </cell>
          <cell r="F14081">
            <v>11</v>
          </cell>
          <cell r="G14081">
            <v>283367</v>
          </cell>
          <cell r="H14081">
            <v>548.09999999999991</v>
          </cell>
        </row>
        <row r="14082">
          <cell r="A14082">
            <v>2015</v>
          </cell>
          <cell r="B14082" t="str">
            <v>Arinze Onuaku</v>
          </cell>
          <cell r="D14082" t="str">
            <v>MIN</v>
          </cell>
          <cell r="F14082">
            <v>22.8</v>
          </cell>
          <cell r="G14082">
            <v>43226</v>
          </cell>
          <cell r="H14082">
            <v>67.800000000000011</v>
          </cell>
        </row>
        <row r="14083">
          <cell r="A14083">
            <v>2015</v>
          </cell>
          <cell r="B14083" t="str">
            <v>Sean Kilpatrick</v>
          </cell>
          <cell r="D14083" t="str">
            <v>MIN</v>
          </cell>
          <cell r="F14083">
            <v>10</v>
          </cell>
          <cell r="G14083">
            <v>35000</v>
          </cell>
          <cell r="H14083">
            <v>72</v>
          </cell>
        </row>
        <row r="14084">
          <cell r="A14084">
            <v>2015</v>
          </cell>
          <cell r="B14084" t="str">
            <v>Eric Gordon</v>
          </cell>
          <cell r="D14084" t="str">
            <v>NOP</v>
          </cell>
          <cell r="F14084">
            <v>12.7</v>
          </cell>
          <cell r="G14084">
            <v>14898938</v>
          </cell>
          <cell r="H14084">
            <v>2019.1000000000001</v>
          </cell>
        </row>
        <row r="14085">
          <cell r="A14085">
            <v>2015</v>
          </cell>
          <cell r="B14085" t="str">
            <v>Tyreke Evans</v>
          </cell>
          <cell r="D14085" t="str">
            <v>NOP</v>
          </cell>
          <cell r="F14085">
            <v>17.7</v>
          </cell>
          <cell r="G14085">
            <v>10763500</v>
          </cell>
          <cell r="H14085">
            <v>2693.9</v>
          </cell>
        </row>
        <row r="14086">
          <cell r="A14086">
            <v>2015</v>
          </cell>
          <cell r="B14086" t="str">
            <v>Jrue Holiday</v>
          </cell>
          <cell r="D14086" t="str">
            <v>NOP</v>
          </cell>
          <cell r="F14086">
            <v>18.8</v>
          </cell>
          <cell r="G14086">
            <v>9904495</v>
          </cell>
          <cell r="H14086">
            <v>1304</v>
          </cell>
        </row>
        <row r="14087">
          <cell r="A14087">
            <v>2015</v>
          </cell>
          <cell r="B14087" t="str">
            <v>Ryan Anderson</v>
          </cell>
          <cell r="D14087" t="str">
            <v>NOP</v>
          </cell>
          <cell r="F14087">
            <v>15.6</v>
          </cell>
          <cell r="G14087">
            <v>8491500</v>
          </cell>
          <cell r="H14087">
            <v>1677.5</v>
          </cell>
        </row>
        <row r="14088">
          <cell r="A14088">
            <v>2015</v>
          </cell>
          <cell r="B14088" t="str">
            <v>Omer Asik</v>
          </cell>
          <cell r="D14088" t="str">
            <v>NOP</v>
          </cell>
          <cell r="F14088">
            <v>15.5</v>
          </cell>
          <cell r="G14088">
            <v>8374646</v>
          </cell>
          <cell r="H14088">
            <v>1983.6000000000001</v>
          </cell>
        </row>
        <row r="14089">
          <cell r="A14089">
            <v>2015</v>
          </cell>
          <cell r="B14089" t="str">
            <v>Anthony Davis</v>
          </cell>
          <cell r="D14089" t="str">
            <v>NOP</v>
          </cell>
          <cell r="F14089">
            <v>30.8</v>
          </cell>
          <cell r="G14089">
            <v>5607240</v>
          </cell>
          <cell r="H14089">
            <v>2454.8000000000002</v>
          </cell>
        </row>
        <row r="14090">
          <cell r="A14090">
            <v>2015</v>
          </cell>
          <cell r="B14090" t="str">
            <v>John Salmons</v>
          </cell>
          <cell r="D14090" t="str">
            <v>NOP</v>
          </cell>
          <cell r="F14090">
            <v>5.0999999999999996</v>
          </cell>
          <cell r="G14090">
            <v>2000000</v>
          </cell>
          <cell r="H14090">
            <v>270.90000000000003</v>
          </cell>
        </row>
        <row r="14091">
          <cell r="A14091">
            <v>2015</v>
          </cell>
          <cell r="B14091" t="str">
            <v>Alexis Ajinça</v>
          </cell>
          <cell r="D14091" t="str">
            <v>NOP</v>
          </cell>
          <cell r="F14091">
            <v>19.899999999999999</v>
          </cell>
          <cell r="G14091">
            <v>981084</v>
          </cell>
          <cell r="H14091">
            <v>958.8</v>
          </cell>
        </row>
        <row r="14092">
          <cell r="A14092">
            <v>2015</v>
          </cell>
          <cell r="B14092" t="str">
            <v>Luke Babbitt</v>
          </cell>
          <cell r="D14092" t="str">
            <v>NOP</v>
          </cell>
          <cell r="F14092">
            <v>11.1</v>
          </cell>
          <cell r="G14092">
            <v>981084</v>
          </cell>
          <cell r="H14092">
            <v>831.59999999999991</v>
          </cell>
        </row>
        <row r="14093">
          <cell r="A14093">
            <v>2015</v>
          </cell>
          <cell r="B14093" t="str">
            <v>Jimmer Fredette</v>
          </cell>
          <cell r="D14093" t="str">
            <v>NOP</v>
          </cell>
          <cell r="F14093">
            <v>9.8000000000000007</v>
          </cell>
          <cell r="G14093">
            <v>948163</v>
          </cell>
          <cell r="H14093">
            <v>509.99999999999994</v>
          </cell>
        </row>
        <row r="14094">
          <cell r="A14094">
            <v>2015</v>
          </cell>
          <cell r="B14094" t="str">
            <v>Dante Cunningham</v>
          </cell>
          <cell r="D14094" t="str">
            <v>NOP</v>
          </cell>
          <cell r="F14094">
            <v>8.9</v>
          </cell>
          <cell r="G14094">
            <v>831942</v>
          </cell>
          <cell r="H14094">
            <v>1650</v>
          </cell>
        </row>
        <row r="14095">
          <cell r="A14095">
            <v>2015</v>
          </cell>
          <cell r="B14095" t="str">
            <v>Gal Mekel</v>
          </cell>
          <cell r="D14095" t="str">
            <v>NOP</v>
          </cell>
          <cell r="F14095">
            <v>0.5</v>
          </cell>
          <cell r="G14095">
            <v>816482</v>
          </cell>
          <cell r="H14095">
            <v>43.2</v>
          </cell>
        </row>
        <row r="14096">
          <cell r="A14096">
            <v>2015</v>
          </cell>
          <cell r="B14096" t="str">
            <v>Jeff Withey</v>
          </cell>
          <cell r="D14096" t="str">
            <v>NOP</v>
          </cell>
          <cell r="F14096">
            <v>17.600000000000001</v>
          </cell>
          <cell r="G14096">
            <v>816482</v>
          </cell>
          <cell r="H14096">
            <v>259</v>
          </cell>
        </row>
        <row r="14097">
          <cell r="A14097">
            <v>2015</v>
          </cell>
          <cell r="B14097" t="str">
            <v>Toney Douglas</v>
          </cell>
          <cell r="D14097" t="str">
            <v>NOP</v>
          </cell>
          <cell r="F14097">
            <v>11.2</v>
          </cell>
          <cell r="G14097">
            <v>268974</v>
          </cell>
          <cell r="H14097">
            <v>177.60000000000002</v>
          </cell>
        </row>
        <row r="14098">
          <cell r="A14098">
            <v>2015</v>
          </cell>
          <cell r="B14098" t="str">
            <v>Carmelo Anthony</v>
          </cell>
          <cell r="D14098" t="str">
            <v>NYK</v>
          </cell>
          <cell r="F14098">
            <v>21.5</v>
          </cell>
          <cell r="G14098">
            <v>22458000</v>
          </cell>
          <cell r="H14098">
            <v>1428</v>
          </cell>
        </row>
        <row r="14099">
          <cell r="A14099">
            <v>2015</v>
          </cell>
          <cell r="B14099" t="str">
            <v>Andrea Bargnani</v>
          </cell>
          <cell r="D14099" t="str">
            <v>NYK</v>
          </cell>
          <cell r="F14099">
            <v>16.600000000000001</v>
          </cell>
          <cell r="G14099">
            <v>11500000</v>
          </cell>
          <cell r="H14099">
            <v>785.90000000000009</v>
          </cell>
        </row>
        <row r="14100">
          <cell r="A14100">
            <v>2015</v>
          </cell>
          <cell r="B14100" t="str">
            <v>Jose Calderon</v>
          </cell>
          <cell r="D14100" t="str">
            <v>NYK</v>
          </cell>
          <cell r="F14100">
            <v>11.3</v>
          </cell>
          <cell r="G14100">
            <v>7097191</v>
          </cell>
          <cell r="H14100">
            <v>1268.3999999999999</v>
          </cell>
        </row>
        <row r="14101">
          <cell r="A14101">
            <v>2015</v>
          </cell>
          <cell r="B14101" t="str">
            <v>Samuel Dalembert</v>
          </cell>
          <cell r="D14101" t="str">
            <v>NYK</v>
          </cell>
          <cell r="F14101">
            <v>11.8</v>
          </cell>
          <cell r="G14101">
            <v>3867282</v>
          </cell>
          <cell r="H14101">
            <v>544</v>
          </cell>
        </row>
        <row r="14102">
          <cell r="A14102">
            <v>2015</v>
          </cell>
          <cell r="B14102" t="str">
            <v>Jason Smith</v>
          </cell>
          <cell r="D14102" t="str">
            <v>NYK</v>
          </cell>
          <cell r="F14102">
            <v>12</v>
          </cell>
          <cell r="G14102">
            <v>3278000</v>
          </cell>
          <cell r="H14102">
            <v>1787.6000000000001</v>
          </cell>
        </row>
        <row r="14103">
          <cell r="A14103">
            <v>2015</v>
          </cell>
          <cell r="B14103" t="str">
            <v>Shane Larkin</v>
          </cell>
          <cell r="D14103" t="str">
            <v>NYK</v>
          </cell>
          <cell r="F14103">
            <v>10.9</v>
          </cell>
          <cell r="G14103">
            <v>1606080</v>
          </cell>
          <cell r="H14103">
            <v>1862</v>
          </cell>
        </row>
        <row r="14104">
          <cell r="A14104">
            <v>2015</v>
          </cell>
          <cell r="B14104" t="str">
            <v>Tim Hardaway</v>
          </cell>
          <cell r="D14104" t="str">
            <v>NYK</v>
          </cell>
          <cell r="F14104">
            <v>12.1</v>
          </cell>
          <cell r="G14104">
            <v>1250640</v>
          </cell>
          <cell r="H14104">
            <v>1680</v>
          </cell>
        </row>
        <row r="14105">
          <cell r="A14105">
            <v>2015</v>
          </cell>
          <cell r="B14105" t="str">
            <v>Cole Aldrich</v>
          </cell>
          <cell r="D14105" t="str">
            <v>NYK</v>
          </cell>
          <cell r="F14105">
            <v>18.100000000000001</v>
          </cell>
          <cell r="G14105">
            <v>981084</v>
          </cell>
          <cell r="H14105">
            <v>976</v>
          </cell>
        </row>
        <row r="14106">
          <cell r="A14106">
            <v>2015</v>
          </cell>
          <cell r="B14106" t="str">
            <v>Quincy Acy</v>
          </cell>
          <cell r="D14106" t="str">
            <v>NYK</v>
          </cell>
          <cell r="F14106">
            <v>11.9</v>
          </cell>
          <cell r="G14106">
            <v>915243</v>
          </cell>
          <cell r="H14106">
            <v>1285.1999999999998</v>
          </cell>
        </row>
        <row r="14107">
          <cell r="A14107">
            <v>2015</v>
          </cell>
          <cell r="B14107" t="str">
            <v>Cleanthony Early</v>
          </cell>
          <cell r="D14107" t="str">
            <v>NYK</v>
          </cell>
          <cell r="F14107">
            <v>8.4</v>
          </cell>
          <cell r="G14107">
            <v>507336</v>
          </cell>
          <cell r="H14107">
            <v>647.40000000000009</v>
          </cell>
        </row>
        <row r="14108">
          <cell r="A14108">
            <v>2015</v>
          </cell>
          <cell r="B14108" t="str">
            <v>Travis Wear</v>
          </cell>
          <cell r="D14108" t="str">
            <v>NYK</v>
          </cell>
          <cell r="F14108">
            <v>8.5</v>
          </cell>
          <cell r="G14108">
            <v>507336</v>
          </cell>
          <cell r="H14108">
            <v>673.19999999999993</v>
          </cell>
        </row>
        <row r="14109">
          <cell r="A14109">
            <v>2015</v>
          </cell>
          <cell r="B14109" t="str">
            <v>Langston Galloway</v>
          </cell>
          <cell r="D14109" t="str">
            <v>NYK</v>
          </cell>
          <cell r="F14109">
            <v>12.3</v>
          </cell>
          <cell r="G14109">
            <v>235762</v>
          </cell>
          <cell r="H14109">
            <v>1458</v>
          </cell>
        </row>
        <row r="14110">
          <cell r="A14110">
            <v>2015</v>
          </cell>
          <cell r="B14110" t="str">
            <v>Kevin Durant</v>
          </cell>
          <cell r="D14110" t="str">
            <v>OKC</v>
          </cell>
          <cell r="F14110">
            <v>27.6</v>
          </cell>
          <cell r="G14110">
            <v>18995624</v>
          </cell>
          <cell r="H14110">
            <v>912.59999999999991</v>
          </cell>
        </row>
        <row r="14111">
          <cell r="A14111">
            <v>2015</v>
          </cell>
          <cell r="B14111" t="str">
            <v>Russell Westbrook</v>
          </cell>
          <cell r="D14111" t="str">
            <v>OKC</v>
          </cell>
          <cell r="F14111">
            <v>29.1</v>
          </cell>
          <cell r="G14111">
            <v>15719062</v>
          </cell>
          <cell r="H14111">
            <v>2304.7999999999997</v>
          </cell>
        </row>
        <row r="14112">
          <cell r="A14112">
            <v>2015</v>
          </cell>
          <cell r="B14112" t="str">
            <v>Serge Ibaka</v>
          </cell>
          <cell r="D14112" t="str">
            <v>OKC</v>
          </cell>
          <cell r="F14112">
            <v>16.600000000000001</v>
          </cell>
          <cell r="G14112">
            <v>12350000</v>
          </cell>
          <cell r="H14112">
            <v>2118.4</v>
          </cell>
        </row>
        <row r="14113">
          <cell r="A14113">
            <v>2015</v>
          </cell>
          <cell r="B14113" t="str">
            <v>Anthony Morrow</v>
          </cell>
          <cell r="D14113" t="str">
            <v>OKC</v>
          </cell>
          <cell r="F14113">
            <v>14.8</v>
          </cell>
          <cell r="G14113">
            <v>3200000</v>
          </cell>
          <cell r="H14113">
            <v>1805.6</v>
          </cell>
        </row>
        <row r="14114">
          <cell r="A14114">
            <v>2015</v>
          </cell>
          <cell r="B14114" t="str">
            <v>Nick Collison</v>
          </cell>
          <cell r="D14114" t="str">
            <v>OKC</v>
          </cell>
          <cell r="F14114">
            <v>11.2</v>
          </cell>
          <cell r="G14114">
            <v>2242003</v>
          </cell>
          <cell r="H14114">
            <v>1102.2</v>
          </cell>
        </row>
        <row r="14115">
          <cell r="A14115">
            <v>2015</v>
          </cell>
          <cell r="B14115" t="str">
            <v>Jeremy Lamb</v>
          </cell>
          <cell r="D14115" t="str">
            <v>OKC</v>
          </cell>
          <cell r="F14115">
            <v>14.9</v>
          </cell>
          <cell r="G14115">
            <v>2202000</v>
          </cell>
          <cell r="H14115">
            <v>634.5</v>
          </cell>
        </row>
        <row r="14116">
          <cell r="A14116">
            <v>2015</v>
          </cell>
          <cell r="B14116" t="str">
            <v>Steven Adams</v>
          </cell>
          <cell r="D14116" t="str">
            <v>OKC</v>
          </cell>
          <cell r="F14116">
            <v>14.1</v>
          </cell>
          <cell r="G14116">
            <v>2184960</v>
          </cell>
          <cell r="H14116">
            <v>1771</v>
          </cell>
        </row>
        <row r="14117">
          <cell r="A14117">
            <v>2015</v>
          </cell>
          <cell r="B14117" t="str">
            <v>Mitch McGary</v>
          </cell>
          <cell r="D14117" t="str">
            <v>OKC</v>
          </cell>
          <cell r="F14117">
            <v>16.600000000000001</v>
          </cell>
          <cell r="G14117">
            <v>1400040</v>
          </cell>
          <cell r="H14117">
            <v>486.4</v>
          </cell>
        </row>
        <row r="14118">
          <cell r="A14118">
            <v>2015</v>
          </cell>
          <cell r="B14118" t="str">
            <v>Andre Roberson</v>
          </cell>
          <cell r="D14118" t="str">
            <v>OKC</v>
          </cell>
          <cell r="F14118">
            <v>9.1</v>
          </cell>
          <cell r="G14118">
            <v>1160880</v>
          </cell>
          <cell r="H14118">
            <v>1286.3999999999999</v>
          </cell>
        </row>
        <row r="14119">
          <cell r="A14119">
            <v>2015</v>
          </cell>
          <cell r="B14119" t="str">
            <v>Perry Jones</v>
          </cell>
          <cell r="D14119" t="str">
            <v>OKC</v>
          </cell>
          <cell r="F14119">
            <v>6.9</v>
          </cell>
          <cell r="G14119">
            <v>1129200</v>
          </cell>
          <cell r="H14119">
            <v>632.1</v>
          </cell>
        </row>
        <row r="14120">
          <cell r="A14120">
            <v>2015</v>
          </cell>
          <cell r="B14120" t="str">
            <v>Sebastian Telfair</v>
          </cell>
          <cell r="D14120" t="str">
            <v>OKC</v>
          </cell>
          <cell r="F14120">
            <v>11.4</v>
          </cell>
          <cell r="G14120">
            <v>915243</v>
          </cell>
          <cell r="H14120">
            <v>326.39999999999998</v>
          </cell>
        </row>
        <row r="14121">
          <cell r="A14121">
            <v>2015</v>
          </cell>
          <cell r="B14121" t="str">
            <v>Channing Frye</v>
          </cell>
          <cell r="D14121" t="str">
            <v>ORL</v>
          </cell>
          <cell r="F14121">
            <v>9.5</v>
          </cell>
          <cell r="G14121">
            <v>8175476</v>
          </cell>
          <cell r="H14121">
            <v>1867.5</v>
          </cell>
        </row>
        <row r="14122">
          <cell r="A14122">
            <v>2015</v>
          </cell>
          <cell r="B14122" t="str">
            <v>Victor Oladipo</v>
          </cell>
          <cell r="D14122" t="str">
            <v>ORL</v>
          </cell>
          <cell r="F14122">
            <v>15.9</v>
          </cell>
          <cell r="G14122">
            <v>4978200</v>
          </cell>
          <cell r="H14122">
            <v>2570.4</v>
          </cell>
        </row>
        <row r="14123">
          <cell r="A14123">
            <v>2015</v>
          </cell>
          <cell r="B14123" t="str">
            <v>Ben Gordon</v>
          </cell>
          <cell r="D14123" t="str">
            <v>ORL</v>
          </cell>
          <cell r="F14123">
            <v>10.6</v>
          </cell>
          <cell r="G14123">
            <v>4500000</v>
          </cell>
          <cell r="H14123">
            <v>789.6</v>
          </cell>
        </row>
        <row r="14124">
          <cell r="A14124">
            <v>2015</v>
          </cell>
          <cell r="B14124" t="str">
            <v>Aaron Gordon</v>
          </cell>
          <cell r="D14124" t="str">
            <v>ORL</v>
          </cell>
          <cell r="F14124">
            <v>11.4</v>
          </cell>
          <cell r="G14124">
            <v>3992040</v>
          </cell>
          <cell r="H14124">
            <v>799</v>
          </cell>
        </row>
        <row r="14125">
          <cell r="A14125">
            <v>2015</v>
          </cell>
          <cell r="B14125" t="str">
            <v>Nikola Vucevic</v>
          </cell>
          <cell r="D14125" t="str">
            <v>ORL</v>
          </cell>
          <cell r="F14125">
            <v>21.5</v>
          </cell>
          <cell r="G14125">
            <v>2751260</v>
          </cell>
          <cell r="H14125">
            <v>2530.8000000000002</v>
          </cell>
        </row>
        <row r="14126">
          <cell r="A14126">
            <v>2015</v>
          </cell>
          <cell r="B14126" t="str">
            <v>Luke Ridnour</v>
          </cell>
          <cell r="D14126" t="str">
            <v>ORL</v>
          </cell>
          <cell r="F14126">
            <v>10</v>
          </cell>
          <cell r="G14126">
            <v>2750000</v>
          </cell>
          <cell r="H14126">
            <v>681.5</v>
          </cell>
        </row>
        <row r="14127">
          <cell r="A14127">
            <v>2015</v>
          </cell>
          <cell r="B14127" t="str">
            <v>Elfrid Payton</v>
          </cell>
          <cell r="D14127" t="str">
            <v>ORL</v>
          </cell>
          <cell r="F14127">
            <v>13.8</v>
          </cell>
          <cell r="G14127">
            <v>2397840</v>
          </cell>
          <cell r="H14127">
            <v>2492.7999999999997</v>
          </cell>
        </row>
        <row r="14128">
          <cell r="A14128">
            <v>2015</v>
          </cell>
          <cell r="B14128" t="str">
            <v>Tobias Harris</v>
          </cell>
          <cell r="D14128" t="str">
            <v>ORL</v>
          </cell>
          <cell r="F14128">
            <v>16.7</v>
          </cell>
          <cell r="G14128">
            <v>2380594</v>
          </cell>
          <cell r="H14128">
            <v>2366.3999999999996</v>
          </cell>
        </row>
        <row r="14129">
          <cell r="A14129">
            <v>2015</v>
          </cell>
          <cell r="B14129" t="str">
            <v>Maurice Harkless</v>
          </cell>
          <cell r="D14129" t="str">
            <v>ORL</v>
          </cell>
          <cell r="F14129">
            <v>8.4</v>
          </cell>
          <cell r="G14129">
            <v>1887840</v>
          </cell>
          <cell r="H14129">
            <v>675</v>
          </cell>
        </row>
        <row r="14130">
          <cell r="A14130">
            <v>2015</v>
          </cell>
          <cell r="B14130" t="str">
            <v>Andrew Nicholson</v>
          </cell>
          <cell r="D14130" t="str">
            <v>ORL</v>
          </cell>
          <cell r="F14130">
            <v>10.3</v>
          </cell>
          <cell r="G14130">
            <v>1545840</v>
          </cell>
          <cell r="H14130">
            <v>492</v>
          </cell>
        </row>
        <row r="14131">
          <cell r="A14131">
            <v>2015</v>
          </cell>
          <cell r="B14131" t="str">
            <v>Evan Fournier</v>
          </cell>
          <cell r="D14131" t="str">
            <v>ORL</v>
          </cell>
          <cell r="F14131">
            <v>12.4</v>
          </cell>
          <cell r="G14131">
            <v>1483920</v>
          </cell>
          <cell r="H14131">
            <v>1658.8000000000002</v>
          </cell>
        </row>
        <row r="14132">
          <cell r="A14132">
            <v>2015</v>
          </cell>
          <cell r="B14132" t="str">
            <v>Willie Green</v>
          </cell>
          <cell r="D14132" t="str">
            <v>ORL</v>
          </cell>
          <cell r="F14132">
            <v>7.9</v>
          </cell>
          <cell r="G14132">
            <v>1448490</v>
          </cell>
          <cell r="H14132">
            <v>951.6</v>
          </cell>
        </row>
        <row r="14133">
          <cell r="A14133">
            <v>2015</v>
          </cell>
          <cell r="B14133" t="str">
            <v>Devyn Marble</v>
          </cell>
          <cell r="D14133" t="str">
            <v>ORL</v>
          </cell>
          <cell r="F14133">
            <v>5.9</v>
          </cell>
          <cell r="G14133">
            <v>884879</v>
          </cell>
          <cell r="H14133">
            <v>208</v>
          </cell>
        </row>
        <row r="14134">
          <cell r="A14134">
            <v>2015</v>
          </cell>
          <cell r="B14134" t="str">
            <v>Dewayne Dedmon</v>
          </cell>
          <cell r="D14134" t="str">
            <v>ORL</v>
          </cell>
          <cell r="F14134">
            <v>13.3</v>
          </cell>
          <cell r="G14134">
            <v>816482</v>
          </cell>
          <cell r="H14134">
            <v>843.7</v>
          </cell>
        </row>
        <row r="14135">
          <cell r="A14135">
            <v>2015</v>
          </cell>
          <cell r="B14135" t="str">
            <v>Kyle O'Quinn</v>
          </cell>
          <cell r="D14135" t="str">
            <v>ORL</v>
          </cell>
          <cell r="F14135">
            <v>14.8</v>
          </cell>
          <cell r="H14135">
            <v>826.19999999999993</v>
          </cell>
        </row>
        <row r="14136">
          <cell r="A14136">
            <v>2015</v>
          </cell>
          <cell r="B14136" t="str">
            <v>Jason Richardson</v>
          </cell>
          <cell r="D14136" t="str">
            <v>PHI</v>
          </cell>
          <cell r="F14136">
            <v>11.7</v>
          </cell>
          <cell r="G14136">
            <v>6601125</v>
          </cell>
          <cell r="H14136">
            <v>416.09999999999997</v>
          </cell>
        </row>
        <row r="14137">
          <cell r="A14137">
            <v>2015</v>
          </cell>
          <cell r="B14137" t="str">
            <v>Nerlens Noel</v>
          </cell>
          <cell r="D14137" t="str">
            <v>PHI</v>
          </cell>
          <cell r="F14137">
            <v>15</v>
          </cell>
          <cell r="G14137">
            <v>3315120</v>
          </cell>
          <cell r="H14137">
            <v>2310</v>
          </cell>
        </row>
        <row r="14138">
          <cell r="A14138">
            <v>2015</v>
          </cell>
          <cell r="B14138" t="str">
            <v>Furkan Aldemir</v>
          </cell>
          <cell r="D14138" t="str">
            <v>PHI</v>
          </cell>
          <cell r="F14138">
            <v>12</v>
          </cell>
          <cell r="G14138">
            <v>3000000</v>
          </cell>
          <cell r="H14138">
            <v>541.19999999999993</v>
          </cell>
        </row>
        <row r="14139">
          <cell r="A14139">
            <v>2015</v>
          </cell>
          <cell r="B14139" t="str">
            <v>Tony Wroten</v>
          </cell>
          <cell r="D14139" t="str">
            <v>PHI</v>
          </cell>
          <cell r="F14139">
            <v>14.9</v>
          </cell>
          <cell r="G14139">
            <v>1210080</v>
          </cell>
          <cell r="H14139">
            <v>894</v>
          </cell>
        </row>
        <row r="14140">
          <cell r="A14140">
            <v>2015</v>
          </cell>
          <cell r="B14140" t="str">
            <v>Robert Covington</v>
          </cell>
          <cell r="D14140" t="str">
            <v>PHI</v>
          </cell>
          <cell r="F14140">
            <v>14.7</v>
          </cell>
          <cell r="G14140">
            <v>1000000</v>
          </cell>
          <cell r="H14140">
            <v>1953</v>
          </cell>
        </row>
        <row r="14141">
          <cell r="A14141">
            <v>2015</v>
          </cell>
          <cell r="B14141" t="str">
            <v>Henry Sims</v>
          </cell>
          <cell r="D14141" t="str">
            <v>PHI</v>
          </cell>
          <cell r="F14141">
            <v>14.5</v>
          </cell>
          <cell r="G14141">
            <v>915243</v>
          </cell>
          <cell r="H14141">
            <v>1401.6</v>
          </cell>
        </row>
        <row r="14142">
          <cell r="A14142">
            <v>2015</v>
          </cell>
          <cell r="B14142" t="str">
            <v>Jerami Grant</v>
          </cell>
          <cell r="D14142" t="str">
            <v>PHI</v>
          </cell>
          <cell r="F14142">
            <v>8.6999999999999993</v>
          </cell>
          <cell r="G14142">
            <v>884879</v>
          </cell>
          <cell r="H14142">
            <v>1378</v>
          </cell>
        </row>
        <row r="14143">
          <cell r="A14143">
            <v>2015</v>
          </cell>
          <cell r="B14143" t="str">
            <v>Hollis Thompson</v>
          </cell>
          <cell r="D14143" t="str">
            <v>PHI</v>
          </cell>
          <cell r="F14143">
            <v>10.9</v>
          </cell>
          <cell r="G14143">
            <v>816482</v>
          </cell>
          <cell r="H14143">
            <v>1775</v>
          </cell>
        </row>
        <row r="14144">
          <cell r="A14144">
            <v>2015</v>
          </cell>
          <cell r="B14144" t="str">
            <v>JaKarr Sampson</v>
          </cell>
          <cell r="D14144" t="str">
            <v>PHI</v>
          </cell>
          <cell r="F14144">
            <v>9.4</v>
          </cell>
          <cell r="G14144">
            <v>507336</v>
          </cell>
          <cell r="H14144">
            <v>1132.2</v>
          </cell>
        </row>
        <row r="14145">
          <cell r="A14145">
            <v>2015</v>
          </cell>
          <cell r="B14145" t="str">
            <v>Malcolm Thomas</v>
          </cell>
          <cell r="D14145" t="str">
            <v>PHI</v>
          </cell>
          <cell r="F14145">
            <v>8.1999999999999993</v>
          </cell>
          <cell r="G14145">
            <v>474000</v>
          </cell>
          <cell r="H14145">
            <v>193.8</v>
          </cell>
        </row>
        <row r="14146">
          <cell r="A14146">
            <v>2015</v>
          </cell>
          <cell r="B14146" t="str">
            <v>Larry Drew</v>
          </cell>
          <cell r="D14146" t="str">
            <v>PHI</v>
          </cell>
          <cell r="F14146">
            <v>4.5</v>
          </cell>
          <cell r="G14146">
            <v>59686</v>
          </cell>
          <cell r="H14146">
            <v>219.60000000000002</v>
          </cell>
        </row>
        <row r="14147">
          <cell r="A14147">
            <v>2015</v>
          </cell>
          <cell r="B14147" t="str">
            <v>Drew Gordon</v>
          </cell>
          <cell r="D14147" t="str">
            <v>PHI</v>
          </cell>
          <cell r="F14147">
            <v>3.7</v>
          </cell>
          <cell r="G14147">
            <v>40000</v>
          </cell>
          <cell r="H14147">
            <v>71.100000000000009</v>
          </cell>
        </row>
        <row r="14148">
          <cell r="A14148">
            <v>2015</v>
          </cell>
          <cell r="B14148" t="str">
            <v>Luc Mbah</v>
          </cell>
          <cell r="D14148" t="str">
            <v>PHI</v>
          </cell>
          <cell r="F14148">
            <v>10.6</v>
          </cell>
          <cell r="H14148">
            <v>1916.2</v>
          </cell>
        </row>
        <row r="14149">
          <cell r="A14149">
            <v>2015</v>
          </cell>
          <cell r="B14149" t="str">
            <v>Eric Bledsoe</v>
          </cell>
          <cell r="D14149" t="str">
            <v>PHO</v>
          </cell>
          <cell r="F14149">
            <v>18.399999999999999</v>
          </cell>
          <cell r="G14149">
            <v>12173913</v>
          </cell>
          <cell r="H14149">
            <v>2802.6</v>
          </cell>
        </row>
        <row r="14150">
          <cell r="A14150">
            <v>2015</v>
          </cell>
          <cell r="B14150" t="str">
            <v>P.J. Tucker</v>
          </cell>
          <cell r="D14150" t="str">
            <v>PHO</v>
          </cell>
          <cell r="F14150">
            <v>12.5</v>
          </cell>
          <cell r="G14150">
            <v>5700000</v>
          </cell>
          <cell r="H14150">
            <v>2386.8000000000002</v>
          </cell>
        </row>
        <row r="14151">
          <cell r="A14151">
            <v>2015</v>
          </cell>
          <cell r="B14151" t="str">
            <v>Alex Len</v>
          </cell>
          <cell r="D14151" t="str">
            <v>PHO</v>
          </cell>
          <cell r="F14151">
            <v>13.5</v>
          </cell>
          <cell r="G14151">
            <v>3649920</v>
          </cell>
          <cell r="H14151">
            <v>1518</v>
          </cell>
        </row>
        <row r="14152">
          <cell r="A14152">
            <v>2015</v>
          </cell>
          <cell r="B14152" t="str">
            <v>Gerald Green</v>
          </cell>
          <cell r="D14152" t="str">
            <v>PHO</v>
          </cell>
          <cell r="F14152">
            <v>15.4</v>
          </cell>
          <cell r="G14152">
            <v>3500000</v>
          </cell>
          <cell r="H14152">
            <v>1443</v>
          </cell>
        </row>
        <row r="14153">
          <cell r="A14153">
            <v>2015</v>
          </cell>
          <cell r="B14153" t="str">
            <v>Markieff Morris</v>
          </cell>
          <cell r="D14153" t="str">
            <v>PHO</v>
          </cell>
          <cell r="F14153">
            <v>15.8</v>
          </cell>
          <cell r="G14153">
            <v>2989239</v>
          </cell>
          <cell r="H14153">
            <v>2583</v>
          </cell>
        </row>
        <row r="14154">
          <cell r="A14154">
            <v>2015</v>
          </cell>
          <cell r="B14154" t="str">
            <v>Marcus Morris</v>
          </cell>
          <cell r="D14154" t="str">
            <v>PHO</v>
          </cell>
          <cell r="F14154">
            <v>13.7</v>
          </cell>
          <cell r="G14154">
            <v>2943221</v>
          </cell>
          <cell r="H14154">
            <v>2041.2</v>
          </cell>
        </row>
        <row r="14155">
          <cell r="A14155">
            <v>2015</v>
          </cell>
          <cell r="B14155" t="str">
            <v>T.J. Warren</v>
          </cell>
          <cell r="D14155" t="str">
            <v>PHO</v>
          </cell>
          <cell r="F14155">
            <v>14</v>
          </cell>
          <cell r="G14155">
            <v>1953120</v>
          </cell>
          <cell r="H14155">
            <v>616</v>
          </cell>
        </row>
        <row r="14156">
          <cell r="A14156">
            <v>2015</v>
          </cell>
          <cell r="B14156" t="str">
            <v>Archie Goodwin</v>
          </cell>
          <cell r="D14156" t="str">
            <v>PHO</v>
          </cell>
          <cell r="F14156">
            <v>11.2</v>
          </cell>
          <cell r="G14156">
            <v>1112280</v>
          </cell>
          <cell r="H14156">
            <v>533</v>
          </cell>
        </row>
        <row r="14157">
          <cell r="A14157">
            <v>2015</v>
          </cell>
          <cell r="B14157" t="str">
            <v>Earl Barron</v>
          </cell>
          <cell r="D14157" t="str">
            <v>PHO</v>
          </cell>
          <cell r="F14157">
            <v>5</v>
          </cell>
          <cell r="G14157">
            <v>107676</v>
          </cell>
          <cell r="H14157">
            <v>142.4</v>
          </cell>
        </row>
        <row r="14158">
          <cell r="A14158">
            <v>2015</v>
          </cell>
          <cell r="B14158" t="str">
            <v>Jerel McNeal</v>
          </cell>
          <cell r="D14158" t="str">
            <v>PHO</v>
          </cell>
          <cell r="F14158">
            <v>1.2</v>
          </cell>
          <cell r="G14158">
            <v>29843</v>
          </cell>
          <cell r="H14158">
            <v>36</v>
          </cell>
        </row>
        <row r="14159">
          <cell r="A14159">
            <v>2015</v>
          </cell>
          <cell r="B14159" t="str">
            <v>LaMarcus Aldridge</v>
          </cell>
          <cell r="D14159" t="str">
            <v>POR</v>
          </cell>
          <cell r="F14159">
            <v>22.8</v>
          </cell>
          <cell r="G14159">
            <v>16006000</v>
          </cell>
          <cell r="H14159">
            <v>2513.4</v>
          </cell>
        </row>
        <row r="14160">
          <cell r="A14160">
            <v>2015</v>
          </cell>
          <cell r="B14160" t="str">
            <v>Nicolas Batum</v>
          </cell>
          <cell r="D14160" t="str">
            <v>POR</v>
          </cell>
          <cell r="F14160">
            <v>13.1</v>
          </cell>
          <cell r="G14160">
            <v>11765500</v>
          </cell>
          <cell r="H14160">
            <v>2378.5</v>
          </cell>
        </row>
        <row r="14161">
          <cell r="A14161">
            <v>2015</v>
          </cell>
          <cell r="B14161" t="str">
            <v>Wesley Matthews</v>
          </cell>
          <cell r="D14161" t="str">
            <v>POR</v>
          </cell>
          <cell r="F14161">
            <v>16.100000000000001</v>
          </cell>
          <cell r="G14161">
            <v>7245640</v>
          </cell>
          <cell r="H14161">
            <v>2022.0000000000002</v>
          </cell>
        </row>
        <row r="14162">
          <cell r="A14162">
            <v>2015</v>
          </cell>
          <cell r="B14162" t="str">
            <v>Robin Lopez</v>
          </cell>
          <cell r="D14162" t="str">
            <v>POR</v>
          </cell>
          <cell r="F14162">
            <v>16.2</v>
          </cell>
          <cell r="G14162">
            <v>6124728</v>
          </cell>
          <cell r="H14162">
            <v>1640.2</v>
          </cell>
        </row>
        <row r="14163">
          <cell r="A14163">
            <v>2015</v>
          </cell>
          <cell r="B14163" t="str">
            <v>Chris Kaman</v>
          </cell>
          <cell r="D14163" t="str">
            <v>POR</v>
          </cell>
          <cell r="F14163">
            <v>17.3</v>
          </cell>
          <cell r="G14163">
            <v>4800000</v>
          </cell>
          <cell r="H14163">
            <v>1398.6</v>
          </cell>
        </row>
        <row r="14164">
          <cell r="A14164">
            <v>2015</v>
          </cell>
          <cell r="B14164" t="str">
            <v>Damian Lillard</v>
          </cell>
          <cell r="D14164" t="str">
            <v>POR</v>
          </cell>
          <cell r="F14164">
            <v>20.7</v>
          </cell>
          <cell r="G14164">
            <v>3340920</v>
          </cell>
          <cell r="H14164">
            <v>2927.4</v>
          </cell>
        </row>
        <row r="14165">
          <cell r="A14165">
            <v>2015</v>
          </cell>
          <cell r="B14165" t="str">
            <v>Dorell Wright</v>
          </cell>
          <cell r="D14165" t="str">
            <v>POR</v>
          </cell>
          <cell r="F14165">
            <v>13.4</v>
          </cell>
          <cell r="G14165">
            <v>3150000</v>
          </cell>
          <cell r="H14165">
            <v>590.40000000000009</v>
          </cell>
        </row>
        <row r="14166">
          <cell r="A14166">
            <v>2015</v>
          </cell>
          <cell r="B14166" t="str">
            <v>Joel Freeland</v>
          </cell>
          <cell r="D14166" t="str">
            <v>POR</v>
          </cell>
          <cell r="F14166">
            <v>12.2</v>
          </cell>
          <cell r="G14166">
            <v>3013512</v>
          </cell>
          <cell r="H14166">
            <v>619.20000000000005</v>
          </cell>
        </row>
        <row r="14167">
          <cell r="A14167">
            <v>2015</v>
          </cell>
          <cell r="B14167" t="str">
            <v>C.J. McCollum</v>
          </cell>
          <cell r="D14167" t="str">
            <v>POR</v>
          </cell>
          <cell r="F14167">
            <v>13.1</v>
          </cell>
          <cell r="G14167">
            <v>2421000</v>
          </cell>
          <cell r="H14167">
            <v>973.4</v>
          </cell>
        </row>
        <row r="14168">
          <cell r="A14168">
            <v>2015</v>
          </cell>
          <cell r="B14168" t="str">
            <v>Meyers Leonard</v>
          </cell>
          <cell r="D14168" t="str">
            <v>POR</v>
          </cell>
          <cell r="F14168">
            <v>14.8</v>
          </cell>
          <cell r="G14168">
            <v>2317920</v>
          </cell>
          <cell r="H14168">
            <v>847</v>
          </cell>
        </row>
        <row r="14169">
          <cell r="A14169">
            <v>2015</v>
          </cell>
          <cell r="B14169" t="str">
            <v>Steve Blake</v>
          </cell>
          <cell r="D14169" t="str">
            <v>POR</v>
          </cell>
          <cell r="F14169">
            <v>9.5</v>
          </cell>
          <cell r="G14169">
            <v>2077000</v>
          </cell>
          <cell r="H14169">
            <v>1530.8999999999999</v>
          </cell>
        </row>
        <row r="14170">
          <cell r="A14170">
            <v>2015</v>
          </cell>
          <cell r="B14170" t="str">
            <v>Victor Claver</v>
          </cell>
          <cell r="D14170" t="str">
            <v>POR</v>
          </cell>
          <cell r="F14170">
            <v>9.1999999999999993</v>
          </cell>
          <cell r="G14170">
            <v>1370000</v>
          </cell>
          <cell r="H14170">
            <v>76</v>
          </cell>
        </row>
        <row r="14171">
          <cell r="A14171">
            <v>2015</v>
          </cell>
          <cell r="B14171" t="str">
            <v>Allen Crabbe</v>
          </cell>
          <cell r="D14171" t="str">
            <v>POR</v>
          </cell>
          <cell r="F14171">
            <v>8.6999999999999993</v>
          </cell>
          <cell r="G14171">
            <v>862000</v>
          </cell>
          <cell r="H14171">
            <v>683.4</v>
          </cell>
        </row>
        <row r="14172">
          <cell r="A14172">
            <v>2015</v>
          </cell>
          <cell r="B14172" t="str">
            <v>Rudy Gay</v>
          </cell>
          <cell r="D14172" t="str">
            <v>SAC</v>
          </cell>
          <cell r="F14172">
            <v>19.7</v>
          </cell>
          <cell r="G14172">
            <v>19317325</v>
          </cell>
          <cell r="H14172">
            <v>2407.1999999999998</v>
          </cell>
        </row>
        <row r="14173">
          <cell r="A14173">
            <v>2015</v>
          </cell>
          <cell r="B14173" t="str">
            <v>DeMarcus Cousins</v>
          </cell>
          <cell r="D14173" t="str">
            <v>SAC</v>
          </cell>
          <cell r="F14173">
            <v>25.2</v>
          </cell>
          <cell r="G14173">
            <v>13701250</v>
          </cell>
          <cell r="H14173">
            <v>2011.9</v>
          </cell>
        </row>
        <row r="14174">
          <cell r="A14174">
            <v>2015</v>
          </cell>
          <cell r="B14174" t="str">
            <v>Carl Landry</v>
          </cell>
          <cell r="D14174" t="str">
            <v>SAC</v>
          </cell>
          <cell r="F14174">
            <v>14.9</v>
          </cell>
          <cell r="G14174">
            <v>6500000</v>
          </cell>
          <cell r="H14174">
            <v>1190</v>
          </cell>
        </row>
        <row r="14175">
          <cell r="A14175">
            <v>2015</v>
          </cell>
          <cell r="B14175" t="str">
            <v>Derrick Williams</v>
          </cell>
          <cell r="D14175" t="str">
            <v>SAC</v>
          </cell>
          <cell r="F14175">
            <v>12.8</v>
          </cell>
          <cell r="G14175">
            <v>6331404</v>
          </cell>
          <cell r="H14175">
            <v>1465.2</v>
          </cell>
        </row>
        <row r="14176">
          <cell r="A14176">
            <v>2015</v>
          </cell>
          <cell r="B14176" t="str">
            <v>Jason Thompson</v>
          </cell>
          <cell r="D14176" t="str">
            <v>SAC</v>
          </cell>
          <cell r="F14176">
            <v>10.199999999999999</v>
          </cell>
          <cell r="G14176">
            <v>6037500</v>
          </cell>
          <cell r="H14176">
            <v>1992.6000000000001</v>
          </cell>
        </row>
        <row r="14177">
          <cell r="A14177">
            <v>2015</v>
          </cell>
          <cell r="B14177" t="str">
            <v>Darren Collison</v>
          </cell>
          <cell r="D14177" t="str">
            <v>SAC</v>
          </cell>
          <cell r="F14177">
            <v>17.5</v>
          </cell>
          <cell r="G14177">
            <v>4797664</v>
          </cell>
          <cell r="H14177">
            <v>1565.9999999999998</v>
          </cell>
        </row>
        <row r="14178">
          <cell r="A14178">
            <v>2015</v>
          </cell>
          <cell r="B14178" t="str">
            <v>Ben McLemore</v>
          </cell>
          <cell r="D14178" t="str">
            <v>SAC</v>
          </cell>
          <cell r="F14178">
            <v>10.4</v>
          </cell>
          <cell r="G14178">
            <v>3026280</v>
          </cell>
          <cell r="H14178">
            <v>2673.2000000000003</v>
          </cell>
        </row>
        <row r="14179">
          <cell r="A14179">
            <v>2015</v>
          </cell>
          <cell r="B14179" t="str">
            <v>Nik Stauskas</v>
          </cell>
          <cell r="D14179" t="str">
            <v>SAC</v>
          </cell>
          <cell r="F14179">
            <v>7.5</v>
          </cell>
          <cell r="G14179">
            <v>2745840</v>
          </cell>
          <cell r="H14179">
            <v>1124.2</v>
          </cell>
        </row>
        <row r="14180">
          <cell r="A14180">
            <v>2015</v>
          </cell>
          <cell r="B14180" t="str">
            <v>Reggie Evans</v>
          </cell>
          <cell r="D14180" t="str">
            <v>SAC</v>
          </cell>
          <cell r="F14180">
            <v>11.7</v>
          </cell>
          <cell r="G14180">
            <v>1768653</v>
          </cell>
          <cell r="H14180">
            <v>766.1</v>
          </cell>
        </row>
        <row r="14181">
          <cell r="A14181">
            <v>2015</v>
          </cell>
          <cell r="B14181" t="str">
            <v>Ryan Hollins</v>
          </cell>
          <cell r="D14181" t="str">
            <v>SAC</v>
          </cell>
          <cell r="F14181">
            <v>13.1</v>
          </cell>
          <cell r="G14181">
            <v>1316809</v>
          </cell>
          <cell r="H14181">
            <v>441.59999999999997</v>
          </cell>
        </row>
        <row r="14182">
          <cell r="A14182">
            <v>2015</v>
          </cell>
          <cell r="B14182" t="str">
            <v>Omri Casspi</v>
          </cell>
          <cell r="D14182" t="str">
            <v>SAC</v>
          </cell>
          <cell r="F14182">
            <v>14.4</v>
          </cell>
          <cell r="G14182">
            <v>1063384</v>
          </cell>
          <cell r="H14182">
            <v>1413.7</v>
          </cell>
        </row>
        <row r="14183">
          <cell r="A14183">
            <v>2015</v>
          </cell>
          <cell r="B14183" t="str">
            <v>Ray McCallum</v>
          </cell>
          <cell r="D14183" t="str">
            <v>SAC</v>
          </cell>
          <cell r="F14183">
            <v>12.5</v>
          </cell>
          <cell r="G14183">
            <v>816482</v>
          </cell>
          <cell r="H14183">
            <v>1434.8000000000002</v>
          </cell>
        </row>
        <row r="14184">
          <cell r="A14184">
            <v>2015</v>
          </cell>
          <cell r="B14184" t="str">
            <v>Eric Moreland</v>
          </cell>
          <cell r="D14184" t="str">
            <v>SAC</v>
          </cell>
          <cell r="F14184">
            <v>40.799999999999997</v>
          </cell>
          <cell r="G14184">
            <v>507336</v>
          </cell>
          <cell r="H14184">
            <v>2.0999999999999996</v>
          </cell>
        </row>
        <row r="14185">
          <cell r="A14185">
            <v>2015</v>
          </cell>
          <cell r="B14185" t="str">
            <v>David Wear</v>
          </cell>
          <cell r="D14185" t="str">
            <v>SAC</v>
          </cell>
          <cell r="F14185">
            <v>2.4</v>
          </cell>
          <cell r="G14185">
            <v>29843</v>
          </cell>
          <cell r="H14185">
            <v>7</v>
          </cell>
        </row>
        <row r="14186">
          <cell r="A14186">
            <v>2015</v>
          </cell>
          <cell r="B14186" t="str">
            <v>David Stockton</v>
          </cell>
          <cell r="D14186" t="str">
            <v>SAC</v>
          </cell>
          <cell r="F14186">
            <v>10.8</v>
          </cell>
          <cell r="G14186">
            <v>29843</v>
          </cell>
          <cell r="H14186">
            <v>33</v>
          </cell>
        </row>
        <row r="14187">
          <cell r="A14187">
            <v>2015</v>
          </cell>
          <cell r="B14187" t="str">
            <v>Sim Bhullar</v>
          </cell>
          <cell r="D14187" t="str">
            <v>SAC</v>
          </cell>
          <cell r="F14187">
            <v>44.3</v>
          </cell>
          <cell r="G14187">
            <v>29843</v>
          </cell>
          <cell r="H14187">
            <v>3</v>
          </cell>
        </row>
        <row r="14188">
          <cell r="A14188">
            <v>2015</v>
          </cell>
          <cell r="B14188" t="str">
            <v>Tony Parker</v>
          </cell>
          <cell r="D14188" t="str">
            <v>SAS</v>
          </cell>
          <cell r="F14188">
            <v>15.9</v>
          </cell>
          <cell r="G14188">
            <v>12500000</v>
          </cell>
          <cell r="H14188">
            <v>1951.6</v>
          </cell>
        </row>
        <row r="14189">
          <cell r="A14189">
            <v>2015</v>
          </cell>
          <cell r="B14189" t="str">
            <v>Tim Duncan</v>
          </cell>
          <cell r="D14189" t="str">
            <v>SAS</v>
          </cell>
          <cell r="F14189">
            <v>22.6</v>
          </cell>
          <cell r="G14189">
            <v>10000000</v>
          </cell>
          <cell r="H14189">
            <v>2225.2999999999997</v>
          </cell>
        </row>
        <row r="14190">
          <cell r="A14190">
            <v>2015</v>
          </cell>
          <cell r="B14190" t="str">
            <v>Tiago Splitter</v>
          </cell>
          <cell r="D14190" t="str">
            <v>SAS</v>
          </cell>
          <cell r="F14190">
            <v>18.899999999999999</v>
          </cell>
          <cell r="G14190">
            <v>9250000</v>
          </cell>
          <cell r="H14190">
            <v>1029.6000000000001</v>
          </cell>
        </row>
        <row r="14191">
          <cell r="A14191">
            <v>2015</v>
          </cell>
          <cell r="B14191" t="str">
            <v>Boris Diaw</v>
          </cell>
          <cell r="D14191" t="str">
            <v>SAS</v>
          </cell>
          <cell r="F14191">
            <v>12.7</v>
          </cell>
          <cell r="G14191">
            <v>7500000</v>
          </cell>
          <cell r="H14191">
            <v>1984.5</v>
          </cell>
        </row>
        <row r="14192">
          <cell r="A14192">
            <v>2015</v>
          </cell>
          <cell r="B14192" t="str">
            <v>Manu Ginóbili</v>
          </cell>
          <cell r="D14192" t="str">
            <v>SAS</v>
          </cell>
          <cell r="F14192">
            <v>16.2</v>
          </cell>
          <cell r="G14192">
            <v>7000000</v>
          </cell>
          <cell r="H14192">
            <v>1589</v>
          </cell>
        </row>
        <row r="14193">
          <cell r="A14193">
            <v>2015</v>
          </cell>
          <cell r="B14193" t="str">
            <v>Danny Green</v>
          </cell>
          <cell r="D14193" t="str">
            <v>SAS</v>
          </cell>
          <cell r="F14193">
            <v>16.5</v>
          </cell>
          <cell r="G14193">
            <v>4025000</v>
          </cell>
          <cell r="H14193">
            <v>2308.5</v>
          </cell>
        </row>
        <row r="14194">
          <cell r="A14194">
            <v>2015</v>
          </cell>
          <cell r="B14194" t="str">
            <v>Kawhi Leonard</v>
          </cell>
          <cell r="D14194" t="str">
            <v>SAS</v>
          </cell>
          <cell r="F14194">
            <v>22</v>
          </cell>
          <cell r="G14194">
            <v>2894059</v>
          </cell>
          <cell r="H14194">
            <v>2035.2</v>
          </cell>
        </row>
        <row r="14195">
          <cell r="A14195">
            <v>2015</v>
          </cell>
          <cell r="B14195" t="str">
            <v>Marco Belinelli</v>
          </cell>
          <cell r="D14195" t="str">
            <v>SAS</v>
          </cell>
          <cell r="F14195">
            <v>12.4</v>
          </cell>
          <cell r="G14195">
            <v>2873750</v>
          </cell>
          <cell r="H14195">
            <v>1388.8</v>
          </cell>
        </row>
        <row r="14196">
          <cell r="A14196">
            <v>2015</v>
          </cell>
          <cell r="B14196" t="str">
            <v>Aron Baynes</v>
          </cell>
          <cell r="D14196" t="str">
            <v>SAS</v>
          </cell>
          <cell r="F14196">
            <v>15.9</v>
          </cell>
          <cell r="G14196">
            <v>2077000</v>
          </cell>
          <cell r="H14196">
            <v>1120</v>
          </cell>
        </row>
        <row r="14197">
          <cell r="A14197">
            <v>2015</v>
          </cell>
          <cell r="B14197" t="str">
            <v>Cory Joseph</v>
          </cell>
          <cell r="D14197" t="str">
            <v>SAS</v>
          </cell>
          <cell r="F14197">
            <v>15.5</v>
          </cell>
          <cell r="G14197">
            <v>2023261</v>
          </cell>
          <cell r="H14197">
            <v>1445.7</v>
          </cell>
        </row>
        <row r="14198">
          <cell r="A14198">
            <v>2015</v>
          </cell>
          <cell r="B14198" t="str">
            <v>Jeff Ayres</v>
          </cell>
          <cell r="D14198" t="str">
            <v>SAS</v>
          </cell>
          <cell r="F14198">
            <v>14.4</v>
          </cell>
          <cell r="G14198">
            <v>1828750</v>
          </cell>
          <cell r="H14198">
            <v>382.5</v>
          </cell>
        </row>
        <row r="14199">
          <cell r="A14199">
            <v>2015</v>
          </cell>
          <cell r="B14199" t="str">
            <v>Matt Bonner</v>
          </cell>
          <cell r="D14199" t="str">
            <v>SAS</v>
          </cell>
          <cell r="F14199">
            <v>10.1</v>
          </cell>
          <cell r="G14199">
            <v>1448490</v>
          </cell>
          <cell r="H14199">
            <v>936</v>
          </cell>
        </row>
        <row r="14200">
          <cell r="A14200">
            <v>2015</v>
          </cell>
          <cell r="B14200" t="str">
            <v>Kyle Anderson</v>
          </cell>
          <cell r="D14200" t="str">
            <v>SAS</v>
          </cell>
          <cell r="F14200">
            <v>8.1999999999999993</v>
          </cell>
          <cell r="G14200">
            <v>1093680</v>
          </cell>
          <cell r="H14200">
            <v>356.40000000000003</v>
          </cell>
        </row>
        <row r="14201">
          <cell r="A14201">
            <v>2015</v>
          </cell>
          <cell r="B14201" t="str">
            <v>Reggie Williams</v>
          </cell>
          <cell r="D14201" t="str">
            <v>SAS</v>
          </cell>
          <cell r="F14201">
            <v>10.5</v>
          </cell>
          <cell r="G14201">
            <v>125104</v>
          </cell>
          <cell r="H14201">
            <v>106</v>
          </cell>
        </row>
        <row r="14202">
          <cell r="A14202">
            <v>2015</v>
          </cell>
          <cell r="B14202" t="str">
            <v>Patty Mills</v>
          </cell>
          <cell r="D14202" t="str">
            <v>SAS</v>
          </cell>
          <cell r="F14202">
            <v>13</v>
          </cell>
          <cell r="H14202">
            <v>800.69999999999993</v>
          </cell>
        </row>
        <row r="14203">
          <cell r="A14203">
            <v>2015</v>
          </cell>
          <cell r="B14203" t="str">
            <v>Kyle Lowry</v>
          </cell>
          <cell r="D14203" t="str">
            <v>TOR</v>
          </cell>
          <cell r="F14203">
            <v>19.3</v>
          </cell>
          <cell r="G14203">
            <v>12000000</v>
          </cell>
          <cell r="H14203">
            <v>2415</v>
          </cell>
        </row>
        <row r="14204">
          <cell r="A14204">
            <v>2015</v>
          </cell>
          <cell r="B14204" t="str">
            <v>DeMar DeRoŽan</v>
          </cell>
          <cell r="D14204" t="str">
            <v>TOR</v>
          </cell>
          <cell r="F14204">
            <v>17.399999999999999</v>
          </cell>
          <cell r="G14204">
            <v>9500000</v>
          </cell>
          <cell r="H14204">
            <v>2100</v>
          </cell>
        </row>
        <row r="14205">
          <cell r="A14205">
            <v>2015</v>
          </cell>
          <cell r="B14205" t="str">
            <v>Amir Johnson</v>
          </cell>
          <cell r="D14205" t="str">
            <v>TOR</v>
          </cell>
          <cell r="F14205">
            <v>15.4</v>
          </cell>
          <cell r="G14205">
            <v>7000000</v>
          </cell>
          <cell r="H14205">
            <v>1980</v>
          </cell>
        </row>
        <row r="14206">
          <cell r="A14206">
            <v>2015</v>
          </cell>
          <cell r="B14206" t="str">
            <v>Greivis Vasquez</v>
          </cell>
          <cell r="D14206" t="str">
            <v>TOR</v>
          </cell>
          <cell r="F14206">
            <v>12.6</v>
          </cell>
          <cell r="G14206">
            <v>6400000</v>
          </cell>
          <cell r="H14206">
            <v>1992.6000000000001</v>
          </cell>
        </row>
        <row r="14207">
          <cell r="A14207">
            <v>2015</v>
          </cell>
          <cell r="B14207" t="str">
            <v>Landry Fields</v>
          </cell>
          <cell r="D14207" t="str">
            <v>TOR</v>
          </cell>
          <cell r="F14207">
            <v>10.8</v>
          </cell>
          <cell r="G14207">
            <v>6250000</v>
          </cell>
          <cell r="H14207">
            <v>215.8</v>
          </cell>
        </row>
        <row r="14208">
          <cell r="A14208">
            <v>2015</v>
          </cell>
          <cell r="B14208" t="str">
            <v>Chuck Hayes</v>
          </cell>
          <cell r="D14208" t="str">
            <v>TOR</v>
          </cell>
          <cell r="F14208">
            <v>10.4</v>
          </cell>
          <cell r="G14208">
            <v>5958750</v>
          </cell>
          <cell r="H14208">
            <v>255.20000000000002</v>
          </cell>
        </row>
        <row r="14209">
          <cell r="A14209">
            <v>2015</v>
          </cell>
          <cell r="B14209" t="str">
            <v>Patrick Patterson</v>
          </cell>
          <cell r="D14209" t="str">
            <v>TOR</v>
          </cell>
          <cell r="F14209">
            <v>14.6</v>
          </cell>
          <cell r="G14209">
            <v>5831326</v>
          </cell>
          <cell r="H14209">
            <v>2154.6</v>
          </cell>
        </row>
        <row r="14210">
          <cell r="A14210">
            <v>2015</v>
          </cell>
          <cell r="B14210" t="str">
            <v>Lou Williams</v>
          </cell>
          <cell r="D14210" t="str">
            <v>TOR</v>
          </cell>
          <cell r="F14210">
            <v>19.899999999999999</v>
          </cell>
          <cell r="G14210">
            <v>5450000</v>
          </cell>
          <cell r="H14210">
            <v>2016</v>
          </cell>
        </row>
        <row r="14211">
          <cell r="A14211">
            <v>2015</v>
          </cell>
          <cell r="B14211" t="str">
            <v>Jonas Valančiūnas</v>
          </cell>
          <cell r="D14211" t="str">
            <v>TOR</v>
          </cell>
          <cell r="F14211">
            <v>20.6</v>
          </cell>
          <cell r="G14211">
            <v>3678360</v>
          </cell>
          <cell r="H14211">
            <v>2096</v>
          </cell>
        </row>
        <row r="14212">
          <cell r="A14212">
            <v>2015</v>
          </cell>
          <cell r="B14212" t="str">
            <v>Tyler Hansbrough</v>
          </cell>
          <cell r="D14212" t="str">
            <v>TOR</v>
          </cell>
          <cell r="F14212">
            <v>13.3</v>
          </cell>
          <cell r="G14212">
            <v>3326235</v>
          </cell>
          <cell r="H14212">
            <v>1058.2</v>
          </cell>
        </row>
        <row r="14213">
          <cell r="A14213">
            <v>2015</v>
          </cell>
          <cell r="B14213" t="str">
            <v>Terrence Ross</v>
          </cell>
          <cell r="D14213" t="str">
            <v>TOR</v>
          </cell>
          <cell r="F14213">
            <v>11.2</v>
          </cell>
          <cell r="G14213">
            <v>2793960</v>
          </cell>
          <cell r="H14213">
            <v>2091</v>
          </cell>
        </row>
        <row r="14214">
          <cell r="A14214">
            <v>2015</v>
          </cell>
          <cell r="B14214" t="str">
            <v>James Johnson</v>
          </cell>
          <cell r="D14214" t="str">
            <v>TOR</v>
          </cell>
          <cell r="F14214">
            <v>17.899999999999999</v>
          </cell>
          <cell r="G14214">
            <v>2500000</v>
          </cell>
          <cell r="H14214">
            <v>1372</v>
          </cell>
        </row>
        <row r="14215">
          <cell r="A14215">
            <v>2015</v>
          </cell>
          <cell r="B14215" t="str">
            <v>Lucas Nogueira</v>
          </cell>
          <cell r="D14215" t="str">
            <v>TOR</v>
          </cell>
          <cell r="F14215">
            <v>5.2</v>
          </cell>
          <cell r="G14215">
            <v>1762680</v>
          </cell>
          <cell r="H14215">
            <v>22.799999999999997</v>
          </cell>
        </row>
        <row r="14216">
          <cell r="A14216">
            <v>2015</v>
          </cell>
          <cell r="B14216" t="str">
            <v>Greg Stiemsma</v>
          </cell>
          <cell r="D14216" t="str">
            <v>TOR</v>
          </cell>
          <cell r="F14216">
            <v>7.8</v>
          </cell>
          <cell r="G14216">
            <v>981084</v>
          </cell>
          <cell r="H14216">
            <v>66.3</v>
          </cell>
        </row>
        <row r="14217">
          <cell r="A14217">
            <v>2015</v>
          </cell>
          <cell r="B14217" t="str">
            <v>Josh Smith</v>
          </cell>
          <cell r="D14217" t="str">
            <v>TOT</v>
          </cell>
          <cell r="F14217">
            <v>14.9</v>
          </cell>
          <cell r="G14217">
            <v>14000000</v>
          </cell>
          <cell r="H14217">
            <v>2299.1</v>
          </cell>
        </row>
        <row r="14218">
          <cell r="A14218">
            <v>2015</v>
          </cell>
          <cell r="B14218" t="str">
            <v>Rajon Rondo</v>
          </cell>
          <cell r="D14218" t="str">
            <v>TOT</v>
          </cell>
          <cell r="F14218">
            <v>13.5</v>
          </cell>
          <cell r="G14218">
            <v>12909091</v>
          </cell>
          <cell r="H14218">
            <v>2019.6</v>
          </cell>
        </row>
        <row r="14219">
          <cell r="A14219">
            <v>2015</v>
          </cell>
          <cell r="B14219" t="str">
            <v>Kevin Garnett</v>
          </cell>
          <cell r="D14219" t="str">
            <v>TOT</v>
          </cell>
          <cell r="F14219">
            <v>15.2</v>
          </cell>
          <cell r="G14219">
            <v>12000000</v>
          </cell>
          <cell r="H14219">
            <v>954.1</v>
          </cell>
        </row>
        <row r="14220">
          <cell r="A14220">
            <v>2015</v>
          </cell>
          <cell r="B14220" t="str">
            <v>JaVale McGee</v>
          </cell>
          <cell r="D14220" t="str">
            <v>TOT</v>
          </cell>
          <cell r="F14220">
            <v>14.4</v>
          </cell>
          <cell r="G14220">
            <v>11250000</v>
          </cell>
          <cell r="H14220">
            <v>255.29999999999998</v>
          </cell>
        </row>
        <row r="14221">
          <cell r="A14221">
            <v>2015</v>
          </cell>
          <cell r="B14221" t="str">
            <v>Kendrick Perkins</v>
          </cell>
          <cell r="D14221" t="str">
            <v>TOT</v>
          </cell>
          <cell r="F14221">
            <v>7</v>
          </cell>
          <cell r="G14221">
            <v>9654342</v>
          </cell>
          <cell r="H14221">
            <v>1149.1999999999998</v>
          </cell>
        </row>
        <row r="14222">
          <cell r="A14222">
            <v>2015</v>
          </cell>
          <cell r="B14222" t="str">
            <v>Jeff Green</v>
          </cell>
          <cell r="D14222" t="str">
            <v>TOT</v>
          </cell>
          <cell r="F14222">
            <v>14.4</v>
          </cell>
          <cell r="G14222">
            <v>9445000</v>
          </cell>
          <cell r="H14222">
            <v>2457</v>
          </cell>
        </row>
        <row r="14223">
          <cell r="A14223">
            <v>2015</v>
          </cell>
          <cell r="B14223" t="str">
            <v>Thaddeus Young</v>
          </cell>
          <cell r="D14223" t="str">
            <v>TOT</v>
          </cell>
          <cell r="F14223">
            <v>15.7</v>
          </cell>
          <cell r="G14223">
            <v>9410870</v>
          </cell>
          <cell r="H14223">
            <v>2432</v>
          </cell>
        </row>
        <row r="14224">
          <cell r="A14224">
            <v>2015</v>
          </cell>
          <cell r="B14224" t="str">
            <v>Marcus Thornton</v>
          </cell>
          <cell r="D14224" t="str">
            <v>TOT</v>
          </cell>
          <cell r="F14224">
            <v>15</v>
          </cell>
          <cell r="G14224">
            <v>8575000</v>
          </cell>
          <cell r="H14224">
            <v>720</v>
          </cell>
        </row>
        <row r="14225">
          <cell r="A14225">
            <v>2015</v>
          </cell>
          <cell r="B14225" t="str">
            <v>Arron Afflalo</v>
          </cell>
          <cell r="D14225" t="str">
            <v>TOT</v>
          </cell>
          <cell r="F14225">
            <v>10.7</v>
          </cell>
          <cell r="G14225">
            <v>7750000</v>
          </cell>
          <cell r="H14225">
            <v>2503.8000000000002</v>
          </cell>
        </row>
        <row r="14226">
          <cell r="A14226">
            <v>2015</v>
          </cell>
          <cell r="B14226" t="str">
            <v>Tayshaun Prince</v>
          </cell>
          <cell r="D14226" t="str">
            <v>TOT</v>
          </cell>
          <cell r="F14226">
            <v>12</v>
          </cell>
          <cell r="G14226">
            <v>7707865</v>
          </cell>
          <cell r="H14226">
            <v>1397.8000000000002</v>
          </cell>
        </row>
        <row r="14227">
          <cell r="A14227">
            <v>2015</v>
          </cell>
          <cell r="B14227" t="str">
            <v>Goran Dragic</v>
          </cell>
          <cell r="D14227" t="str">
            <v>TOT</v>
          </cell>
          <cell r="F14227">
            <v>17.399999999999999</v>
          </cell>
          <cell r="G14227">
            <v>7500000</v>
          </cell>
          <cell r="H14227">
            <v>2636.3999999999996</v>
          </cell>
        </row>
        <row r="14228">
          <cell r="A14228">
            <v>2015</v>
          </cell>
          <cell r="B14228" t="str">
            <v>Isaiah Thomas</v>
          </cell>
          <cell r="D14228" t="str">
            <v>TOT</v>
          </cell>
          <cell r="F14228">
            <v>20.6</v>
          </cell>
          <cell r="G14228">
            <v>7238606</v>
          </cell>
          <cell r="H14228">
            <v>1728.6000000000001</v>
          </cell>
        </row>
        <row r="14229">
          <cell r="A14229">
            <v>2015</v>
          </cell>
          <cell r="B14229" t="str">
            <v>J.R. Smith</v>
          </cell>
          <cell r="D14229" t="str">
            <v>TOT</v>
          </cell>
          <cell r="F14229">
            <v>13.6</v>
          </cell>
          <cell r="G14229">
            <v>6516000</v>
          </cell>
          <cell r="H14229">
            <v>2079</v>
          </cell>
        </row>
        <row r="14230">
          <cell r="A14230">
            <v>2015</v>
          </cell>
          <cell r="B14230" t="str">
            <v>Enes Kanter</v>
          </cell>
          <cell r="D14230" t="str">
            <v>TOT</v>
          </cell>
          <cell r="F14230">
            <v>20.3</v>
          </cell>
          <cell r="G14230">
            <v>5694674</v>
          </cell>
          <cell r="H14230">
            <v>2137.5</v>
          </cell>
        </row>
        <row r="14231">
          <cell r="A14231">
            <v>2015</v>
          </cell>
          <cell r="B14231" t="str">
            <v>Brandan Wright</v>
          </cell>
          <cell r="D14231" t="str">
            <v>TOT</v>
          </cell>
          <cell r="F14231">
            <v>20.399999999999999</v>
          </cell>
          <cell r="G14231">
            <v>5000000</v>
          </cell>
          <cell r="H14231">
            <v>1447.5</v>
          </cell>
        </row>
        <row r="14232">
          <cell r="A14232">
            <v>2015</v>
          </cell>
          <cell r="B14232" t="str">
            <v>Corey Brewer</v>
          </cell>
          <cell r="D14232" t="str">
            <v>TOT</v>
          </cell>
          <cell r="F14232">
            <v>13.9</v>
          </cell>
          <cell r="G14232">
            <v>4702500</v>
          </cell>
          <cell r="H14232">
            <v>2088</v>
          </cell>
        </row>
        <row r="14233">
          <cell r="A14233">
            <v>2015</v>
          </cell>
          <cell r="B14233" t="str">
            <v>Timofey Mozgov</v>
          </cell>
          <cell r="D14233" t="str">
            <v>TOT</v>
          </cell>
          <cell r="F14233">
            <v>16.600000000000001</v>
          </cell>
          <cell r="G14233">
            <v>4650000</v>
          </cell>
          <cell r="H14233">
            <v>2041.2</v>
          </cell>
        </row>
        <row r="14234">
          <cell r="A14234">
            <v>2015</v>
          </cell>
          <cell r="B14234" t="str">
            <v>Andre Miller</v>
          </cell>
          <cell r="D14234" t="str">
            <v>TOT</v>
          </cell>
          <cell r="F14234">
            <v>13.3</v>
          </cell>
          <cell r="G14234">
            <v>4625000</v>
          </cell>
          <cell r="H14234">
            <v>1255.5</v>
          </cell>
        </row>
        <row r="14235">
          <cell r="A14235">
            <v>2015</v>
          </cell>
          <cell r="B14235" t="str">
            <v>Jonas Jerebko</v>
          </cell>
          <cell r="D14235" t="str">
            <v>TOT</v>
          </cell>
          <cell r="F14235">
            <v>15</v>
          </cell>
          <cell r="G14235">
            <v>4500000</v>
          </cell>
          <cell r="H14235">
            <v>1230</v>
          </cell>
        </row>
        <row r="14236">
          <cell r="A14236">
            <v>2015</v>
          </cell>
          <cell r="B14236" t="str">
            <v>Dion Waiters</v>
          </cell>
          <cell r="D14236" t="str">
            <v>TOT</v>
          </cell>
          <cell r="F14236">
            <v>10.9</v>
          </cell>
          <cell r="G14236">
            <v>4062000</v>
          </cell>
          <cell r="H14236">
            <v>2208</v>
          </cell>
        </row>
        <row r="14237">
          <cell r="A14237">
            <v>2015</v>
          </cell>
          <cell r="B14237" t="str">
            <v>Thomas Robinson</v>
          </cell>
          <cell r="D14237" t="str">
            <v>TOT</v>
          </cell>
          <cell r="F14237">
            <v>15.3</v>
          </cell>
          <cell r="G14237">
            <v>3678360</v>
          </cell>
          <cell r="H14237">
            <v>799.2</v>
          </cell>
        </row>
        <row r="14238">
          <cell r="A14238">
            <v>2015</v>
          </cell>
          <cell r="B14238" t="str">
            <v>Brandon Knight</v>
          </cell>
          <cell r="D14238" t="str">
            <v>TOT</v>
          </cell>
          <cell r="F14238">
            <v>17.100000000000001</v>
          </cell>
          <cell r="G14238">
            <v>3553917</v>
          </cell>
          <cell r="H14238">
            <v>2034.8999999999999</v>
          </cell>
        </row>
        <row r="14239">
          <cell r="A14239">
            <v>2015</v>
          </cell>
          <cell r="B14239" t="str">
            <v>Steve Novak</v>
          </cell>
          <cell r="D14239" t="str">
            <v>TOT</v>
          </cell>
          <cell r="F14239">
            <v>8.6</v>
          </cell>
          <cell r="G14239">
            <v>3445946</v>
          </cell>
          <cell r="H14239">
            <v>196</v>
          </cell>
        </row>
        <row r="14240">
          <cell r="A14240">
            <v>2015</v>
          </cell>
          <cell r="B14240" t="str">
            <v>Alexey Shved</v>
          </cell>
          <cell r="D14240" t="str">
            <v>TOT</v>
          </cell>
          <cell r="F14240">
            <v>19.5</v>
          </cell>
          <cell r="G14240">
            <v>3282056</v>
          </cell>
          <cell r="H14240">
            <v>768.6</v>
          </cell>
        </row>
        <row r="14241">
          <cell r="A14241">
            <v>2015</v>
          </cell>
          <cell r="B14241" t="str">
            <v>Gary Neal</v>
          </cell>
          <cell r="D14241" t="str">
            <v>TOT</v>
          </cell>
          <cell r="F14241">
            <v>11.1</v>
          </cell>
          <cell r="G14241">
            <v>3250000</v>
          </cell>
          <cell r="H14241">
            <v>1193.4000000000001</v>
          </cell>
        </row>
        <row r="14242">
          <cell r="A14242">
            <v>2015</v>
          </cell>
          <cell r="B14242" t="str">
            <v>Quincy Pondexter</v>
          </cell>
          <cell r="D14242" t="str">
            <v>TOT</v>
          </cell>
          <cell r="F14242">
            <v>9.9</v>
          </cell>
          <cell r="G14242">
            <v>3146068</v>
          </cell>
          <cell r="H14242">
            <v>1792.5</v>
          </cell>
        </row>
        <row r="14243">
          <cell r="A14243">
            <v>2015</v>
          </cell>
          <cell r="B14243" t="str">
            <v>Anthony Tolliver</v>
          </cell>
          <cell r="D14243" t="str">
            <v>TOT</v>
          </cell>
          <cell r="F14243">
            <v>11.1</v>
          </cell>
          <cell r="G14243">
            <v>3000000</v>
          </cell>
          <cell r="H14243">
            <v>1428.8</v>
          </cell>
        </row>
        <row r="14244">
          <cell r="A14244">
            <v>2015</v>
          </cell>
          <cell r="B14244" t="str">
            <v>D.J. Augustin</v>
          </cell>
          <cell r="D14244" t="str">
            <v>TOT</v>
          </cell>
          <cell r="F14244">
            <v>13.9</v>
          </cell>
          <cell r="G14244">
            <v>3000000</v>
          </cell>
          <cell r="H14244">
            <v>1968</v>
          </cell>
        </row>
        <row r="14245">
          <cell r="A14245">
            <v>2015</v>
          </cell>
          <cell r="B14245" t="str">
            <v>Jameer Nelson</v>
          </cell>
          <cell r="D14245" t="str">
            <v>TOT</v>
          </cell>
          <cell r="F14245">
            <v>12.1</v>
          </cell>
          <cell r="G14245">
            <v>2732000</v>
          </cell>
          <cell r="H14245">
            <v>1404.9</v>
          </cell>
        </row>
        <row r="14246">
          <cell r="A14246">
            <v>2015</v>
          </cell>
          <cell r="B14246" t="str">
            <v>Iman Shumpert</v>
          </cell>
          <cell r="D14246" t="str">
            <v>TOT</v>
          </cell>
          <cell r="F14246">
            <v>11.4</v>
          </cell>
          <cell r="G14246">
            <v>2616975</v>
          </cell>
          <cell r="H14246">
            <v>1543.8</v>
          </cell>
        </row>
        <row r="14247">
          <cell r="A14247">
            <v>2015</v>
          </cell>
          <cell r="B14247" t="str">
            <v>Austin Rivers</v>
          </cell>
          <cell r="D14247" t="str">
            <v>TOT</v>
          </cell>
          <cell r="F14247">
            <v>10.3</v>
          </cell>
          <cell r="G14247">
            <v>2439840</v>
          </cell>
          <cell r="H14247">
            <v>1565.6000000000001</v>
          </cell>
        </row>
        <row r="14248">
          <cell r="A14248">
            <v>2015</v>
          </cell>
          <cell r="B14248" t="str">
            <v>Michael Carter-Williams</v>
          </cell>
          <cell r="D14248" t="str">
            <v>TOT</v>
          </cell>
          <cell r="F14248">
            <v>14.1</v>
          </cell>
          <cell r="G14248">
            <v>2300040</v>
          </cell>
          <cell r="H14248">
            <v>2151.6</v>
          </cell>
        </row>
        <row r="14249">
          <cell r="A14249">
            <v>2015</v>
          </cell>
          <cell r="B14249" t="str">
            <v>Reggie Jackson</v>
          </cell>
          <cell r="D14249" t="str">
            <v>TOT</v>
          </cell>
          <cell r="F14249">
            <v>17.2</v>
          </cell>
          <cell r="G14249">
            <v>2204370</v>
          </cell>
          <cell r="H14249">
            <v>2271.5</v>
          </cell>
        </row>
        <row r="14250">
          <cell r="A14250">
            <v>2015</v>
          </cell>
          <cell r="B14250" t="str">
            <v>Nate Robinson</v>
          </cell>
          <cell r="D14250" t="str">
            <v>TOT</v>
          </cell>
          <cell r="F14250">
            <v>10.6</v>
          </cell>
          <cell r="G14250">
            <v>2106720</v>
          </cell>
          <cell r="H14250">
            <v>592.19999999999993</v>
          </cell>
        </row>
        <row r="14251">
          <cell r="A14251">
            <v>2015</v>
          </cell>
          <cell r="B14251" t="str">
            <v>Ramon Sessions</v>
          </cell>
          <cell r="D14251" t="str">
            <v>TOT</v>
          </cell>
          <cell r="F14251">
            <v>11.1</v>
          </cell>
          <cell r="G14251">
            <v>2077000</v>
          </cell>
          <cell r="H14251">
            <v>1190.4000000000001</v>
          </cell>
        </row>
        <row r="14252">
          <cell r="A14252">
            <v>2015</v>
          </cell>
          <cell r="B14252" t="str">
            <v>Norris Cole</v>
          </cell>
          <cell r="D14252" t="str">
            <v>TOT</v>
          </cell>
          <cell r="F14252">
            <v>10.9</v>
          </cell>
          <cell r="G14252">
            <v>2038206</v>
          </cell>
          <cell r="H14252">
            <v>1830</v>
          </cell>
        </row>
        <row r="14253">
          <cell r="A14253">
            <v>2015</v>
          </cell>
          <cell r="B14253" t="str">
            <v>Zoran Dragic</v>
          </cell>
          <cell r="D14253" t="str">
            <v>TOT</v>
          </cell>
          <cell r="F14253">
            <v>8.1999999999999993</v>
          </cell>
          <cell r="G14253">
            <v>1962103</v>
          </cell>
          <cell r="H14253">
            <v>75.2</v>
          </cell>
        </row>
        <row r="14254">
          <cell r="A14254">
            <v>2015</v>
          </cell>
          <cell r="B14254" t="str">
            <v>Adreian Payne</v>
          </cell>
          <cell r="D14254" t="str">
            <v>TOT</v>
          </cell>
          <cell r="F14254">
            <v>7.7</v>
          </cell>
          <cell r="G14254">
            <v>1855320</v>
          </cell>
          <cell r="H14254">
            <v>739.2</v>
          </cell>
        </row>
        <row r="14255">
          <cell r="A14255">
            <v>2015</v>
          </cell>
          <cell r="B14255" t="str">
            <v>Luigi Datome</v>
          </cell>
          <cell r="D14255" t="str">
            <v>TOT</v>
          </cell>
          <cell r="F14255">
            <v>15.1</v>
          </cell>
          <cell r="G14255">
            <v>1750000</v>
          </cell>
          <cell r="H14255">
            <v>210</v>
          </cell>
        </row>
        <row r="14256">
          <cell r="A14256">
            <v>2015</v>
          </cell>
          <cell r="B14256" t="str">
            <v>Pablo Prigioni</v>
          </cell>
          <cell r="D14256" t="str">
            <v>TOT</v>
          </cell>
          <cell r="F14256">
            <v>12.2</v>
          </cell>
          <cell r="G14256">
            <v>1662961</v>
          </cell>
          <cell r="H14256">
            <v>1199.3</v>
          </cell>
        </row>
        <row r="14257">
          <cell r="A14257">
            <v>2015</v>
          </cell>
          <cell r="B14257" t="str">
            <v>Tyler Ennis</v>
          </cell>
          <cell r="D14257" t="str">
            <v>TOT</v>
          </cell>
          <cell r="F14257">
            <v>7.3</v>
          </cell>
          <cell r="G14257">
            <v>1590720</v>
          </cell>
          <cell r="H14257">
            <v>412.5</v>
          </cell>
        </row>
        <row r="14258">
          <cell r="A14258">
            <v>2015</v>
          </cell>
          <cell r="B14258" t="str">
            <v>Shawne Williams</v>
          </cell>
          <cell r="D14258" t="str">
            <v>TOT</v>
          </cell>
          <cell r="F14258">
            <v>10.5</v>
          </cell>
          <cell r="G14258">
            <v>1227985</v>
          </cell>
          <cell r="H14258">
            <v>1089.9000000000001</v>
          </cell>
        </row>
        <row r="14259">
          <cell r="A14259">
            <v>2015</v>
          </cell>
          <cell r="B14259" t="str">
            <v>Shavlik Randolph</v>
          </cell>
          <cell r="D14259" t="str">
            <v>TOT</v>
          </cell>
          <cell r="F14259">
            <v>7.2</v>
          </cell>
          <cell r="G14259">
            <v>1227985</v>
          </cell>
          <cell r="H14259">
            <v>126</v>
          </cell>
        </row>
        <row r="14260">
          <cell r="A14260">
            <v>2015</v>
          </cell>
          <cell r="B14260" t="str">
            <v>Reggie Bullock</v>
          </cell>
          <cell r="D14260" t="str">
            <v>TOT</v>
          </cell>
          <cell r="F14260">
            <v>6.2</v>
          </cell>
          <cell r="G14260">
            <v>1200720</v>
          </cell>
          <cell r="H14260">
            <v>338.40000000000003</v>
          </cell>
        </row>
        <row r="14261">
          <cell r="A14261">
            <v>2015</v>
          </cell>
          <cell r="B14261" t="str">
            <v>Miles Plumlee</v>
          </cell>
          <cell r="D14261" t="str">
            <v>TOT</v>
          </cell>
          <cell r="F14261">
            <v>13.4</v>
          </cell>
          <cell r="G14261">
            <v>1169880</v>
          </cell>
          <cell r="H14261">
            <v>1197.1999999999998</v>
          </cell>
        </row>
        <row r="14262">
          <cell r="A14262">
            <v>2015</v>
          </cell>
          <cell r="B14262" t="str">
            <v>Kyle Singler</v>
          </cell>
          <cell r="D14262" t="str">
            <v>TOT</v>
          </cell>
          <cell r="F14262">
            <v>8.5</v>
          </cell>
          <cell r="G14262">
            <v>1090000</v>
          </cell>
          <cell r="H14262">
            <v>1744</v>
          </cell>
        </row>
        <row r="14263">
          <cell r="A14263">
            <v>2015</v>
          </cell>
          <cell r="B14263" t="str">
            <v>Austin Daye</v>
          </cell>
          <cell r="D14263" t="str">
            <v>TOT</v>
          </cell>
          <cell r="F14263">
            <v>8.1999999999999993</v>
          </cell>
          <cell r="G14263">
            <v>1063384</v>
          </cell>
          <cell r="H14263">
            <v>343.4</v>
          </cell>
        </row>
        <row r="14264">
          <cell r="A14264">
            <v>2015</v>
          </cell>
          <cell r="B14264" t="str">
            <v>Alonzo Gee</v>
          </cell>
          <cell r="D14264" t="str">
            <v>TOT</v>
          </cell>
          <cell r="F14264">
            <v>13</v>
          </cell>
          <cell r="G14264">
            <v>1063384</v>
          </cell>
          <cell r="H14264">
            <v>664.2</v>
          </cell>
        </row>
        <row r="14265">
          <cell r="A14265">
            <v>2015</v>
          </cell>
          <cell r="B14265" t="str">
            <v>Ish Smith</v>
          </cell>
          <cell r="D14265" t="str">
            <v>TOT</v>
          </cell>
          <cell r="F14265">
            <v>12.3</v>
          </cell>
          <cell r="G14265">
            <v>981084</v>
          </cell>
          <cell r="H14265">
            <v>830.5</v>
          </cell>
        </row>
        <row r="14266">
          <cell r="A14266">
            <v>2015</v>
          </cell>
          <cell r="B14266" t="str">
            <v>Will Barton</v>
          </cell>
          <cell r="D14266" t="str">
            <v>TOT</v>
          </cell>
          <cell r="F14266">
            <v>13.6</v>
          </cell>
          <cell r="G14266">
            <v>915243</v>
          </cell>
          <cell r="H14266">
            <v>980.19999999999993</v>
          </cell>
        </row>
        <row r="14267">
          <cell r="A14267">
            <v>2015</v>
          </cell>
          <cell r="B14267" t="str">
            <v>Jae Crowder</v>
          </cell>
          <cell r="D14267" t="str">
            <v>TOT</v>
          </cell>
          <cell r="F14267">
            <v>13.9</v>
          </cell>
          <cell r="G14267">
            <v>915243</v>
          </cell>
          <cell r="H14267">
            <v>1648.2</v>
          </cell>
        </row>
        <row r="14268">
          <cell r="A14268">
            <v>2015</v>
          </cell>
          <cell r="B14268" t="str">
            <v>Russ Smith</v>
          </cell>
          <cell r="D14268" t="str">
            <v>TOT</v>
          </cell>
          <cell r="F14268">
            <v>5.2</v>
          </cell>
          <cell r="G14268">
            <v>816482</v>
          </cell>
          <cell r="H14268">
            <v>64.800000000000011</v>
          </cell>
        </row>
        <row r="14269">
          <cell r="A14269">
            <v>2015</v>
          </cell>
          <cell r="B14269" t="str">
            <v>Ian Clark</v>
          </cell>
          <cell r="D14269" t="str">
            <v>TOT</v>
          </cell>
          <cell r="F14269">
            <v>8.8000000000000007</v>
          </cell>
          <cell r="G14269">
            <v>816482</v>
          </cell>
          <cell r="H14269">
            <v>192</v>
          </cell>
        </row>
        <row r="14270">
          <cell r="A14270">
            <v>2015</v>
          </cell>
          <cell r="B14270" t="str">
            <v>Nate Wolters</v>
          </cell>
          <cell r="D14270" t="str">
            <v>TOT</v>
          </cell>
          <cell r="F14270">
            <v>4.5999999999999996</v>
          </cell>
          <cell r="G14270">
            <v>816482</v>
          </cell>
          <cell r="H14270">
            <v>247.8</v>
          </cell>
        </row>
        <row r="14271">
          <cell r="A14271">
            <v>2015</v>
          </cell>
          <cell r="B14271" t="str">
            <v>Isaiah Canaan</v>
          </cell>
          <cell r="D14271" t="str">
            <v>TOT</v>
          </cell>
          <cell r="F14271">
            <v>12.4</v>
          </cell>
          <cell r="G14271">
            <v>816482</v>
          </cell>
          <cell r="H14271">
            <v>940</v>
          </cell>
        </row>
        <row r="14272">
          <cell r="A14272">
            <v>2015</v>
          </cell>
          <cell r="B14272" t="str">
            <v>Ricky Ledo</v>
          </cell>
          <cell r="D14272" t="str">
            <v>TOT</v>
          </cell>
          <cell r="F14272">
            <v>6.3</v>
          </cell>
          <cell r="G14272">
            <v>816482</v>
          </cell>
          <cell r="H14272">
            <v>244.8</v>
          </cell>
        </row>
        <row r="14273">
          <cell r="A14273">
            <v>2015</v>
          </cell>
          <cell r="B14273" t="str">
            <v>Justin Hamilton</v>
          </cell>
          <cell r="D14273" t="str">
            <v>TOT</v>
          </cell>
          <cell r="F14273">
            <v>14.6</v>
          </cell>
          <cell r="G14273">
            <v>816482</v>
          </cell>
          <cell r="H14273">
            <v>713.4</v>
          </cell>
        </row>
        <row r="14274">
          <cell r="A14274">
            <v>2015</v>
          </cell>
          <cell r="B14274" t="str">
            <v>Grant Jerrett</v>
          </cell>
          <cell r="D14274" t="str">
            <v>TOT</v>
          </cell>
          <cell r="F14274">
            <v>1.5</v>
          </cell>
          <cell r="G14274">
            <v>816481</v>
          </cell>
          <cell r="H14274">
            <v>51.2</v>
          </cell>
        </row>
        <row r="14275">
          <cell r="A14275">
            <v>2015</v>
          </cell>
          <cell r="B14275" t="str">
            <v>Glenn Robinson</v>
          </cell>
          <cell r="D14275" t="str">
            <v>TOT</v>
          </cell>
          <cell r="F14275">
            <v>8.5</v>
          </cell>
          <cell r="G14275">
            <v>507336</v>
          </cell>
          <cell r="H14275">
            <v>262.5</v>
          </cell>
        </row>
        <row r="14276">
          <cell r="A14276">
            <v>2015</v>
          </cell>
          <cell r="B14276" t="str">
            <v>K.J. McDaniels</v>
          </cell>
          <cell r="D14276" t="str">
            <v>TOT</v>
          </cell>
          <cell r="F14276">
            <v>10.6</v>
          </cell>
          <cell r="G14276">
            <v>507336</v>
          </cell>
          <cell r="H14276">
            <v>1351.6000000000001</v>
          </cell>
        </row>
        <row r="14277">
          <cell r="A14277">
            <v>2015</v>
          </cell>
          <cell r="B14277" t="str">
            <v>Tarik Black</v>
          </cell>
          <cell r="D14277" t="str">
            <v>TOT</v>
          </cell>
          <cell r="F14277">
            <v>14.7</v>
          </cell>
          <cell r="G14277">
            <v>507336</v>
          </cell>
          <cell r="H14277">
            <v>1197</v>
          </cell>
        </row>
        <row r="14278">
          <cell r="A14278">
            <v>2015</v>
          </cell>
          <cell r="B14278" t="str">
            <v>Dwight Powell</v>
          </cell>
          <cell r="D14278" t="str">
            <v>TOT</v>
          </cell>
          <cell r="F14278">
            <v>13.8</v>
          </cell>
          <cell r="G14278">
            <v>507336</v>
          </cell>
          <cell r="H14278">
            <v>234.89999999999998</v>
          </cell>
        </row>
        <row r="14279">
          <cell r="A14279">
            <v>2015</v>
          </cell>
          <cell r="B14279" t="str">
            <v>Lance Thomas</v>
          </cell>
          <cell r="D14279" t="str">
            <v>TOT</v>
          </cell>
          <cell r="F14279">
            <v>8</v>
          </cell>
          <cell r="G14279">
            <v>403784</v>
          </cell>
          <cell r="H14279">
            <v>1488</v>
          </cell>
        </row>
        <row r="14280">
          <cell r="A14280">
            <v>2015</v>
          </cell>
          <cell r="B14280" t="str">
            <v>Chris Johnson</v>
          </cell>
          <cell r="D14280" t="str">
            <v>TOT</v>
          </cell>
          <cell r="F14280">
            <v>10.199999999999999</v>
          </cell>
          <cell r="G14280">
            <v>166897</v>
          </cell>
          <cell r="H14280">
            <v>524.90000000000009</v>
          </cell>
        </row>
        <row r="14281">
          <cell r="A14281">
            <v>2015</v>
          </cell>
          <cell r="B14281" t="str">
            <v>Quincy Miller</v>
          </cell>
          <cell r="D14281" t="str">
            <v>TOT</v>
          </cell>
          <cell r="F14281">
            <v>7.4</v>
          </cell>
          <cell r="G14281">
            <v>150000</v>
          </cell>
          <cell r="H14281">
            <v>119</v>
          </cell>
        </row>
        <row r="14282">
          <cell r="A14282">
            <v>2015</v>
          </cell>
          <cell r="B14282" t="str">
            <v>Elliot Williams</v>
          </cell>
          <cell r="D14282" t="str">
            <v>TOT</v>
          </cell>
          <cell r="F14282">
            <v>8.6999999999999993</v>
          </cell>
          <cell r="G14282">
            <v>107676</v>
          </cell>
          <cell r="H14282">
            <v>119.6</v>
          </cell>
        </row>
        <row r="14283">
          <cell r="A14283">
            <v>2015</v>
          </cell>
          <cell r="B14283" t="str">
            <v>A.J. Price</v>
          </cell>
          <cell r="D14283" t="str">
            <v>TOT</v>
          </cell>
          <cell r="F14283">
            <v>12</v>
          </cell>
          <cell r="G14283">
            <v>62552</v>
          </cell>
          <cell r="H14283">
            <v>325</v>
          </cell>
        </row>
        <row r="14284">
          <cell r="A14284">
            <v>2015</v>
          </cell>
          <cell r="B14284" t="str">
            <v>JaMychal Green</v>
          </cell>
          <cell r="D14284" t="str">
            <v>TOT</v>
          </cell>
          <cell r="F14284">
            <v>14.9</v>
          </cell>
          <cell r="G14284">
            <v>59686</v>
          </cell>
          <cell r="H14284">
            <v>163.19999999999999</v>
          </cell>
        </row>
        <row r="14285">
          <cell r="A14285">
            <v>2015</v>
          </cell>
          <cell r="B14285" t="str">
            <v>Tim Frazier</v>
          </cell>
          <cell r="D14285" t="str">
            <v>TOT</v>
          </cell>
          <cell r="F14285">
            <v>8.1</v>
          </cell>
          <cell r="G14285">
            <v>59686</v>
          </cell>
          <cell r="H14285">
            <v>238.7</v>
          </cell>
        </row>
        <row r="14286">
          <cell r="A14286">
            <v>2015</v>
          </cell>
          <cell r="B14286" t="str">
            <v>Jorge Gutierrez</v>
          </cell>
          <cell r="D14286" t="str">
            <v>TOT</v>
          </cell>
          <cell r="F14286">
            <v>11</v>
          </cell>
          <cell r="G14286">
            <v>59686</v>
          </cell>
          <cell r="H14286">
            <v>176</v>
          </cell>
        </row>
        <row r="14287">
          <cell r="A14287">
            <v>2015</v>
          </cell>
          <cell r="B14287" t="str">
            <v>Amar'e Stoudemire</v>
          </cell>
          <cell r="D14287" t="str">
            <v>TOT</v>
          </cell>
          <cell r="F14287">
            <v>20.3</v>
          </cell>
          <cell r="H14287">
            <v>1244.9000000000001</v>
          </cell>
        </row>
        <row r="14288">
          <cell r="A14288">
            <v>2015</v>
          </cell>
          <cell r="B14288" t="str">
            <v>Lou Amundson</v>
          </cell>
          <cell r="D14288" t="str">
            <v>TOT</v>
          </cell>
          <cell r="F14288">
            <v>11.8</v>
          </cell>
          <cell r="H14288">
            <v>938.09999999999991</v>
          </cell>
        </row>
        <row r="14289">
          <cell r="A14289">
            <v>2015</v>
          </cell>
          <cell r="B14289" t="str">
            <v>Mo Williams</v>
          </cell>
          <cell r="D14289" t="str">
            <v>TOT</v>
          </cell>
          <cell r="F14289">
            <v>15.4</v>
          </cell>
          <cell r="H14289">
            <v>1978.8000000000002</v>
          </cell>
        </row>
        <row r="14290">
          <cell r="A14290">
            <v>2015</v>
          </cell>
          <cell r="B14290" t="str">
            <v>Troy Daniels</v>
          </cell>
          <cell r="D14290" t="str">
            <v>TOT</v>
          </cell>
          <cell r="F14290">
            <v>9.6</v>
          </cell>
          <cell r="H14290">
            <v>394.8</v>
          </cell>
        </row>
        <row r="14291">
          <cell r="A14291">
            <v>2015</v>
          </cell>
          <cell r="B14291" t="str">
            <v>Brandon Davies</v>
          </cell>
          <cell r="D14291" t="str">
            <v>TOT</v>
          </cell>
          <cell r="F14291">
            <v>10.5</v>
          </cell>
          <cell r="H14291">
            <v>423.9</v>
          </cell>
        </row>
        <row r="14292">
          <cell r="A14292">
            <v>2015</v>
          </cell>
          <cell r="B14292" t="str">
            <v>Toure' Murry</v>
          </cell>
          <cell r="D14292" t="str">
            <v>TOT</v>
          </cell>
          <cell r="F14292">
            <v>1.1000000000000001</v>
          </cell>
          <cell r="H14292">
            <v>18</v>
          </cell>
        </row>
        <row r="14293">
          <cell r="A14293">
            <v>2015</v>
          </cell>
          <cell r="B14293" t="str">
            <v>Gordon Hayward</v>
          </cell>
          <cell r="D14293" t="str">
            <v>UTA</v>
          </cell>
          <cell r="F14293">
            <v>20.2</v>
          </cell>
          <cell r="G14293">
            <v>14746000</v>
          </cell>
          <cell r="H14293">
            <v>2614.4</v>
          </cell>
        </row>
        <row r="14294">
          <cell r="A14294">
            <v>2015</v>
          </cell>
          <cell r="B14294" t="str">
            <v>Derrick Favors</v>
          </cell>
          <cell r="D14294" t="str">
            <v>UTA</v>
          </cell>
          <cell r="F14294">
            <v>21.8</v>
          </cell>
          <cell r="G14294">
            <v>12833333</v>
          </cell>
          <cell r="H14294">
            <v>2279.2000000000003</v>
          </cell>
        </row>
        <row r="14295">
          <cell r="A14295">
            <v>2015</v>
          </cell>
          <cell r="B14295" t="str">
            <v>Trevor Booker</v>
          </cell>
          <cell r="D14295" t="str">
            <v>UTA</v>
          </cell>
          <cell r="F14295">
            <v>15.3</v>
          </cell>
          <cell r="G14295">
            <v>5000000</v>
          </cell>
          <cell r="H14295">
            <v>1564.2</v>
          </cell>
        </row>
        <row r="14296">
          <cell r="A14296">
            <v>2015</v>
          </cell>
          <cell r="B14296" t="str">
            <v>Dante Exum</v>
          </cell>
          <cell r="D14296" t="str">
            <v>UTA</v>
          </cell>
          <cell r="F14296">
            <v>5.7</v>
          </cell>
          <cell r="G14296">
            <v>3615000</v>
          </cell>
          <cell r="H14296">
            <v>1820.3999999999999</v>
          </cell>
        </row>
        <row r="14297">
          <cell r="A14297">
            <v>2015</v>
          </cell>
          <cell r="B14297" t="str">
            <v>Alec Burks</v>
          </cell>
          <cell r="D14297" t="str">
            <v>UTA</v>
          </cell>
          <cell r="F14297">
            <v>13</v>
          </cell>
          <cell r="G14297">
            <v>3034356</v>
          </cell>
          <cell r="H14297">
            <v>899.09999999999991</v>
          </cell>
        </row>
        <row r="14298">
          <cell r="A14298">
            <v>2015</v>
          </cell>
          <cell r="B14298" t="str">
            <v>Trey Burke</v>
          </cell>
          <cell r="D14298" t="str">
            <v>UTA</v>
          </cell>
          <cell r="F14298">
            <v>12.6</v>
          </cell>
          <cell r="G14298">
            <v>2548560</v>
          </cell>
          <cell r="H14298">
            <v>2287.6</v>
          </cell>
        </row>
        <row r="14299">
          <cell r="A14299">
            <v>2015</v>
          </cell>
          <cell r="B14299" t="str">
            <v>Jeremy Evans</v>
          </cell>
          <cell r="D14299" t="str">
            <v>UTA</v>
          </cell>
          <cell r="F14299">
            <v>20.5</v>
          </cell>
          <cell r="G14299">
            <v>1794871</v>
          </cell>
          <cell r="H14299">
            <v>266</v>
          </cell>
        </row>
        <row r="14300">
          <cell r="A14300">
            <v>2015</v>
          </cell>
          <cell r="B14300" t="str">
            <v>Rodney Hood</v>
          </cell>
          <cell r="D14300" t="str">
            <v>UTA</v>
          </cell>
          <cell r="F14300">
            <v>12.3</v>
          </cell>
          <cell r="G14300">
            <v>1290360</v>
          </cell>
          <cell r="H14300">
            <v>1065</v>
          </cell>
        </row>
        <row r="14301">
          <cell r="A14301">
            <v>2015</v>
          </cell>
          <cell r="B14301" t="str">
            <v>Rudy Gobert</v>
          </cell>
          <cell r="D14301" t="str">
            <v>UTA</v>
          </cell>
          <cell r="F14301">
            <v>21.6</v>
          </cell>
          <cell r="G14301">
            <v>1127400</v>
          </cell>
          <cell r="H14301">
            <v>2156.6</v>
          </cell>
        </row>
        <row r="14302">
          <cell r="A14302">
            <v>2015</v>
          </cell>
          <cell r="B14302" t="str">
            <v>Joe Ingles</v>
          </cell>
          <cell r="D14302" t="str">
            <v>UTA</v>
          </cell>
          <cell r="F14302">
            <v>9.6</v>
          </cell>
          <cell r="G14302">
            <v>507336</v>
          </cell>
          <cell r="H14302">
            <v>1674.8</v>
          </cell>
        </row>
        <row r="14303">
          <cell r="A14303">
            <v>2015</v>
          </cell>
          <cell r="B14303" t="str">
            <v>Elijah Millsap</v>
          </cell>
          <cell r="D14303" t="str">
            <v>UTA</v>
          </cell>
          <cell r="F14303">
            <v>7.9</v>
          </cell>
          <cell r="G14303">
            <v>241731</v>
          </cell>
          <cell r="H14303">
            <v>925.9</v>
          </cell>
        </row>
        <row r="14304">
          <cell r="A14304">
            <v>2015</v>
          </cell>
          <cell r="B14304" t="str">
            <v>Jack Cooley</v>
          </cell>
          <cell r="D14304" t="str">
            <v>UTA</v>
          </cell>
          <cell r="F14304">
            <v>11.4</v>
          </cell>
          <cell r="G14304">
            <v>187357</v>
          </cell>
          <cell r="H14304">
            <v>86.4</v>
          </cell>
        </row>
        <row r="14305">
          <cell r="A14305">
            <v>2015</v>
          </cell>
          <cell r="B14305" t="str">
            <v>Bryce Cotton</v>
          </cell>
          <cell r="D14305" t="str">
            <v>UTA</v>
          </cell>
          <cell r="F14305">
            <v>14.5</v>
          </cell>
          <cell r="G14305">
            <v>152200</v>
          </cell>
          <cell r="H14305">
            <v>159</v>
          </cell>
        </row>
        <row r="14306">
          <cell r="A14306">
            <v>2015</v>
          </cell>
          <cell r="B14306" t="str">
            <v>Jerrelle Benimon</v>
          </cell>
          <cell r="D14306" t="str">
            <v>UTA</v>
          </cell>
          <cell r="F14306">
            <v>4.7</v>
          </cell>
          <cell r="G14306">
            <v>35000</v>
          </cell>
          <cell r="H14306">
            <v>3</v>
          </cell>
        </row>
        <row r="14307">
          <cell r="A14307">
            <v>2015</v>
          </cell>
          <cell r="B14307" t="str">
            <v>John Wall</v>
          </cell>
          <cell r="D14307" t="str">
            <v>WAS</v>
          </cell>
          <cell r="F14307">
            <v>19.899999999999999</v>
          </cell>
          <cell r="G14307">
            <v>14746000</v>
          </cell>
          <cell r="H14307">
            <v>2836.1</v>
          </cell>
        </row>
        <row r="14308">
          <cell r="A14308">
            <v>2015</v>
          </cell>
          <cell r="B14308" t="str">
            <v>Nene Hilario</v>
          </cell>
          <cell r="D14308" t="str">
            <v>WAS</v>
          </cell>
          <cell r="F14308">
            <v>14.3</v>
          </cell>
          <cell r="G14308">
            <v>13000000</v>
          </cell>
          <cell r="H14308">
            <v>1695.1000000000001</v>
          </cell>
        </row>
        <row r="14309">
          <cell r="A14309">
            <v>2015</v>
          </cell>
          <cell r="B14309" t="str">
            <v>Marcin Gortat</v>
          </cell>
          <cell r="D14309" t="str">
            <v>WAS</v>
          </cell>
          <cell r="F14309">
            <v>18.2</v>
          </cell>
          <cell r="G14309">
            <v>10434782</v>
          </cell>
          <cell r="H14309">
            <v>2451.7999999999997</v>
          </cell>
        </row>
        <row r="14310">
          <cell r="A14310">
            <v>2015</v>
          </cell>
          <cell r="B14310" t="str">
            <v>Drew Gooden</v>
          </cell>
          <cell r="D14310" t="str">
            <v>WAS</v>
          </cell>
          <cell r="F14310">
            <v>11.9</v>
          </cell>
          <cell r="G14310">
            <v>6680000</v>
          </cell>
          <cell r="H14310">
            <v>861.9</v>
          </cell>
        </row>
        <row r="14311">
          <cell r="A14311">
            <v>2015</v>
          </cell>
          <cell r="B14311" t="str">
            <v>Martell Webster</v>
          </cell>
          <cell r="D14311" t="str">
            <v>WAS</v>
          </cell>
          <cell r="F14311">
            <v>5.9</v>
          </cell>
          <cell r="G14311">
            <v>5381750</v>
          </cell>
          <cell r="H14311">
            <v>352</v>
          </cell>
        </row>
        <row r="14312">
          <cell r="A14312">
            <v>2015</v>
          </cell>
          <cell r="B14312" t="str">
            <v>Paul Pierce</v>
          </cell>
          <cell r="D14312" t="str">
            <v>WAS</v>
          </cell>
          <cell r="F14312">
            <v>15.2</v>
          </cell>
          <cell r="G14312">
            <v>5305000</v>
          </cell>
          <cell r="H14312">
            <v>1912.6</v>
          </cell>
        </row>
        <row r="14313">
          <cell r="A14313">
            <v>2015</v>
          </cell>
          <cell r="B14313" t="str">
            <v>Bradley Beal</v>
          </cell>
          <cell r="D14313" t="str">
            <v>WAS</v>
          </cell>
          <cell r="F14313">
            <v>14</v>
          </cell>
          <cell r="G14313">
            <v>4505280</v>
          </cell>
          <cell r="H14313">
            <v>2104.1999999999998</v>
          </cell>
        </row>
        <row r="14314">
          <cell r="A14314">
            <v>2015</v>
          </cell>
          <cell r="B14314" t="str">
            <v>Otto Porter Jr.</v>
          </cell>
          <cell r="D14314" t="str">
            <v>WAS</v>
          </cell>
          <cell r="F14314">
            <v>11.6</v>
          </cell>
          <cell r="G14314">
            <v>4470480</v>
          </cell>
          <cell r="H14314">
            <v>1435.6</v>
          </cell>
        </row>
        <row r="14315">
          <cell r="A14315">
            <v>2015</v>
          </cell>
          <cell r="B14315" t="str">
            <v>Kris Humphries</v>
          </cell>
          <cell r="D14315" t="str">
            <v>WAS</v>
          </cell>
          <cell r="F14315">
            <v>15.4</v>
          </cell>
          <cell r="G14315">
            <v>4300000</v>
          </cell>
          <cell r="H14315">
            <v>1344</v>
          </cell>
        </row>
        <row r="14316">
          <cell r="A14316">
            <v>2015</v>
          </cell>
          <cell r="B14316" t="str">
            <v>Kevin Seraphin</v>
          </cell>
          <cell r="D14316" t="str">
            <v>WAS</v>
          </cell>
          <cell r="F14316">
            <v>12.5</v>
          </cell>
          <cell r="G14316">
            <v>3898692</v>
          </cell>
          <cell r="H14316">
            <v>1232.3999999999999</v>
          </cell>
        </row>
        <row r="14317">
          <cell r="A14317">
            <v>2015</v>
          </cell>
          <cell r="B14317" t="str">
            <v>Will Bynum</v>
          </cell>
          <cell r="D14317" t="str">
            <v>WAS</v>
          </cell>
          <cell r="F14317">
            <v>4.8</v>
          </cell>
          <cell r="G14317">
            <v>2915908</v>
          </cell>
          <cell r="H14317">
            <v>67.2</v>
          </cell>
        </row>
        <row r="14318">
          <cell r="A14318">
            <v>2015</v>
          </cell>
          <cell r="B14318" t="str">
            <v>DeJuan Blair</v>
          </cell>
          <cell r="D14318" t="str">
            <v>WAS</v>
          </cell>
          <cell r="F14318">
            <v>7.7</v>
          </cell>
          <cell r="G14318">
            <v>2000000</v>
          </cell>
          <cell r="H14318">
            <v>179.8</v>
          </cell>
        </row>
        <row r="14319">
          <cell r="A14319">
            <v>2015</v>
          </cell>
          <cell r="B14319" t="str">
            <v>Rasual Butler</v>
          </cell>
          <cell r="D14319" t="str">
            <v>WAS</v>
          </cell>
          <cell r="F14319">
            <v>11.4</v>
          </cell>
          <cell r="G14319">
            <v>1448490</v>
          </cell>
          <cell r="H14319">
            <v>1507.5</v>
          </cell>
        </row>
        <row r="14320">
          <cell r="A14320">
            <v>2015</v>
          </cell>
          <cell r="B14320" t="str">
            <v>Garrett Temple</v>
          </cell>
          <cell r="D14320" t="str">
            <v>WAS</v>
          </cell>
          <cell r="F14320">
            <v>10.9</v>
          </cell>
          <cell r="G14320">
            <v>981084</v>
          </cell>
          <cell r="H14320">
            <v>733.19999999999993</v>
          </cell>
        </row>
        <row r="14321">
          <cell r="A14321">
            <v>2016</v>
          </cell>
          <cell r="B14321" t="str">
            <v>Al Horford</v>
          </cell>
          <cell r="D14321" t="str">
            <v>ATL</v>
          </cell>
          <cell r="F14321">
            <v>19.399999999999999</v>
          </cell>
          <cell r="G14321">
            <v>12000000</v>
          </cell>
          <cell r="H14321">
            <v>2632.2000000000003</v>
          </cell>
        </row>
        <row r="14322">
          <cell r="A14322">
            <v>2016</v>
          </cell>
          <cell r="B14322" t="str">
            <v>Tiago Splitter</v>
          </cell>
          <cell r="D14322" t="str">
            <v>ATL</v>
          </cell>
          <cell r="F14322">
            <v>13.7</v>
          </cell>
          <cell r="G14322">
            <v>8500000</v>
          </cell>
          <cell r="H14322">
            <v>579.6</v>
          </cell>
        </row>
        <row r="14323">
          <cell r="A14323">
            <v>2016</v>
          </cell>
          <cell r="B14323" t="str">
            <v>Jeff Teague</v>
          </cell>
          <cell r="D14323" t="str">
            <v>ATL</v>
          </cell>
          <cell r="F14323">
            <v>17.899999999999999</v>
          </cell>
          <cell r="G14323">
            <v>8000000</v>
          </cell>
          <cell r="H14323">
            <v>2251.5</v>
          </cell>
        </row>
        <row r="14324">
          <cell r="A14324">
            <v>2016</v>
          </cell>
          <cell r="B14324" t="str">
            <v>Kyle Korver</v>
          </cell>
          <cell r="D14324" t="str">
            <v>ATL</v>
          </cell>
          <cell r="F14324">
            <v>9.6999999999999993</v>
          </cell>
          <cell r="G14324">
            <v>5746479</v>
          </cell>
          <cell r="H14324">
            <v>2400</v>
          </cell>
        </row>
        <row r="14325">
          <cell r="A14325">
            <v>2016</v>
          </cell>
          <cell r="B14325" t="str">
            <v>Thabo Sefolosha</v>
          </cell>
          <cell r="D14325" t="str">
            <v>ATL</v>
          </cell>
          <cell r="F14325">
            <v>12.4</v>
          </cell>
          <cell r="G14325">
            <v>4000000</v>
          </cell>
          <cell r="H14325">
            <v>1755</v>
          </cell>
        </row>
        <row r="14326">
          <cell r="A14326">
            <v>2016</v>
          </cell>
          <cell r="B14326" t="str">
            <v>Mike Scott</v>
          </cell>
          <cell r="D14326" t="str">
            <v>ATL</v>
          </cell>
          <cell r="F14326">
            <v>14</v>
          </cell>
          <cell r="G14326">
            <v>3333333</v>
          </cell>
          <cell r="H14326">
            <v>1147.5</v>
          </cell>
        </row>
        <row r="14327">
          <cell r="A14327">
            <v>2016</v>
          </cell>
          <cell r="B14327" t="str">
            <v>Kent Bazemore</v>
          </cell>
          <cell r="D14327" t="str">
            <v>ATL</v>
          </cell>
          <cell r="F14327">
            <v>13.4</v>
          </cell>
          <cell r="G14327">
            <v>2000000</v>
          </cell>
          <cell r="H14327">
            <v>2085</v>
          </cell>
        </row>
        <row r="14328">
          <cell r="A14328">
            <v>2016</v>
          </cell>
          <cell r="B14328" t="str">
            <v>Dennis Schroder</v>
          </cell>
          <cell r="D14328" t="str">
            <v>ATL</v>
          </cell>
          <cell r="F14328">
            <v>15.5</v>
          </cell>
          <cell r="G14328">
            <v>1763400</v>
          </cell>
          <cell r="H14328">
            <v>1624</v>
          </cell>
        </row>
        <row r="14329">
          <cell r="A14329">
            <v>2016</v>
          </cell>
          <cell r="B14329" t="str">
            <v>Tim Hardaway</v>
          </cell>
          <cell r="D14329" t="str">
            <v>ATL</v>
          </cell>
          <cell r="F14329">
            <v>11.7</v>
          </cell>
          <cell r="G14329">
            <v>1304520</v>
          </cell>
          <cell r="H14329">
            <v>861.9</v>
          </cell>
        </row>
        <row r="14330">
          <cell r="A14330">
            <v>2016</v>
          </cell>
          <cell r="B14330" t="str">
            <v>Walter Tavares</v>
          </cell>
          <cell r="D14330" t="str">
            <v>ATL</v>
          </cell>
          <cell r="F14330">
            <v>14.4</v>
          </cell>
          <cell r="G14330">
            <v>1000000</v>
          </cell>
          <cell r="H14330">
            <v>72.599999999999994</v>
          </cell>
        </row>
        <row r="14331">
          <cell r="A14331">
            <v>2016</v>
          </cell>
          <cell r="B14331" t="str">
            <v>Mike Muscala</v>
          </cell>
          <cell r="D14331" t="str">
            <v>ATL</v>
          </cell>
          <cell r="F14331">
            <v>13.6</v>
          </cell>
          <cell r="G14331">
            <v>947276</v>
          </cell>
          <cell r="H14331">
            <v>564</v>
          </cell>
        </row>
        <row r="14332">
          <cell r="A14332">
            <v>2016</v>
          </cell>
          <cell r="B14332" t="str">
            <v>Lamar Patterson</v>
          </cell>
          <cell r="D14332" t="str">
            <v>ATL</v>
          </cell>
          <cell r="F14332">
            <v>5.0999999999999996</v>
          </cell>
          <cell r="G14332">
            <v>525093</v>
          </cell>
          <cell r="H14332">
            <v>395.5</v>
          </cell>
        </row>
        <row r="14333">
          <cell r="A14333">
            <v>2016</v>
          </cell>
          <cell r="B14333" t="str">
            <v>Paul Millsap</v>
          </cell>
          <cell r="D14333" t="str">
            <v>ATL</v>
          </cell>
          <cell r="F14333">
            <v>21.3</v>
          </cell>
          <cell r="H14333">
            <v>2648.7000000000003</v>
          </cell>
        </row>
        <row r="14334">
          <cell r="A14334">
            <v>2016</v>
          </cell>
          <cell r="B14334" t="str">
            <v>Amir Johnson</v>
          </cell>
          <cell r="D14334" t="str">
            <v>BOS</v>
          </cell>
          <cell r="F14334">
            <v>16</v>
          </cell>
          <cell r="G14334">
            <v>12000000</v>
          </cell>
          <cell r="H14334">
            <v>1801.2</v>
          </cell>
        </row>
        <row r="14335">
          <cell r="A14335">
            <v>2016</v>
          </cell>
          <cell r="B14335" t="str">
            <v>Avery Bradley</v>
          </cell>
          <cell r="D14335" t="str">
            <v>BOS</v>
          </cell>
          <cell r="F14335">
            <v>13.2</v>
          </cell>
          <cell r="G14335">
            <v>7730337</v>
          </cell>
          <cell r="H14335">
            <v>2538.4</v>
          </cell>
        </row>
        <row r="14336">
          <cell r="A14336">
            <v>2016</v>
          </cell>
          <cell r="B14336" t="str">
            <v>Isaiah Thomas</v>
          </cell>
          <cell r="D14336" t="str">
            <v>BOS</v>
          </cell>
          <cell r="F14336">
            <v>21.5</v>
          </cell>
          <cell r="G14336">
            <v>6912869</v>
          </cell>
          <cell r="H14336">
            <v>2640.4</v>
          </cell>
        </row>
        <row r="14337">
          <cell r="A14337">
            <v>2016</v>
          </cell>
          <cell r="B14337" t="str">
            <v>Jae Crowder</v>
          </cell>
          <cell r="D14337" t="str">
            <v>BOS</v>
          </cell>
          <cell r="F14337">
            <v>15.8</v>
          </cell>
          <cell r="G14337">
            <v>6000000</v>
          </cell>
          <cell r="H14337">
            <v>2306.8000000000002</v>
          </cell>
        </row>
        <row r="14338">
          <cell r="A14338">
            <v>2016</v>
          </cell>
          <cell r="B14338" t="str">
            <v>Jonas Jerebko</v>
          </cell>
          <cell r="D14338" t="str">
            <v>BOS</v>
          </cell>
          <cell r="F14338">
            <v>10.3</v>
          </cell>
          <cell r="G14338">
            <v>5000000</v>
          </cell>
          <cell r="H14338">
            <v>1177.8</v>
          </cell>
        </row>
        <row r="14339">
          <cell r="A14339">
            <v>2016</v>
          </cell>
          <cell r="B14339" t="str">
            <v>Marcus Smart</v>
          </cell>
          <cell r="D14339" t="str">
            <v>BOS</v>
          </cell>
          <cell r="F14339">
            <v>11.3</v>
          </cell>
          <cell r="G14339">
            <v>3431040</v>
          </cell>
          <cell r="H14339">
            <v>1665.3</v>
          </cell>
        </row>
        <row r="14340">
          <cell r="A14340">
            <v>2016</v>
          </cell>
          <cell r="B14340" t="str">
            <v>Evan Turner</v>
          </cell>
          <cell r="D14340" t="str">
            <v>BOS</v>
          </cell>
          <cell r="F14340">
            <v>13.6</v>
          </cell>
          <cell r="G14340">
            <v>3425510</v>
          </cell>
          <cell r="H14340">
            <v>2268</v>
          </cell>
        </row>
        <row r="14341">
          <cell r="A14341">
            <v>2016</v>
          </cell>
          <cell r="B14341" t="str">
            <v>Tyler Zeller</v>
          </cell>
          <cell r="D14341" t="str">
            <v>BOS</v>
          </cell>
          <cell r="F14341">
            <v>15.4</v>
          </cell>
          <cell r="G14341">
            <v>2616975</v>
          </cell>
          <cell r="H14341">
            <v>708</v>
          </cell>
        </row>
        <row r="14342">
          <cell r="A14342">
            <v>2016</v>
          </cell>
          <cell r="B14342" t="str">
            <v>Jared Sullinger</v>
          </cell>
          <cell r="D14342" t="str">
            <v>BOS</v>
          </cell>
          <cell r="F14342">
            <v>16.7</v>
          </cell>
          <cell r="G14342">
            <v>2269260</v>
          </cell>
          <cell r="H14342">
            <v>1911.6000000000001</v>
          </cell>
        </row>
        <row r="14343">
          <cell r="A14343">
            <v>2016</v>
          </cell>
          <cell r="B14343" t="str">
            <v>Kelly Olynyk</v>
          </cell>
          <cell r="D14343" t="str">
            <v>BOS</v>
          </cell>
          <cell r="F14343">
            <v>16.3</v>
          </cell>
          <cell r="G14343">
            <v>2165160</v>
          </cell>
          <cell r="H14343">
            <v>1393.8</v>
          </cell>
        </row>
        <row r="14344">
          <cell r="A14344">
            <v>2016</v>
          </cell>
          <cell r="B14344" t="str">
            <v>Terry Rozier</v>
          </cell>
          <cell r="D14344" t="str">
            <v>BOS</v>
          </cell>
          <cell r="F14344">
            <v>5</v>
          </cell>
          <cell r="G14344">
            <v>1824360</v>
          </cell>
          <cell r="H14344">
            <v>312</v>
          </cell>
        </row>
        <row r="14345">
          <cell r="A14345">
            <v>2016</v>
          </cell>
          <cell r="B14345" t="str">
            <v>James Young</v>
          </cell>
          <cell r="D14345" t="str">
            <v>BOS</v>
          </cell>
          <cell r="F14345">
            <v>3.6</v>
          </cell>
          <cell r="G14345">
            <v>1749840</v>
          </cell>
          <cell r="H14345">
            <v>200.10000000000002</v>
          </cell>
        </row>
        <row r="14346">
          <cell r="A14346">
            <v>2016</v>
          </cell>
          <cell r="B14346" t="str">
            <v>Jordan Mickey</v>
          </cell>
          <cell r="D14346" t="str">
            <v>BOS</v>
          </cell>
          <cell r="F14346">
            <v>15.3</v>
          </cell>
          <cell r="G14346">
            <v>1200000</v>
          </cell>
          <cell r="H14346">
            <v>57.6</v>
          </cell>
        </row>
        <row r="14347">
          <cell r="A14347">
            <v>2016</v>
          </cell>
          <cell r="B14347" t="str">
            <v>R.J. Hunter</v>
          </cell>
          <cell r="D14347" t="str">
            <v>BOS</v>
          </cell>
          <cell r="F14347">
            <v>7.7</v>
          </cell>
          <cell r="G14347">
            <v>1148640</v>
          </cell>
          <cell r="H14347">
            <v>316.8</v>
          </cell>
        </row>
        <row r="14348">
          <cell r="A14348">
            <v>2016</v>
          </cell>
          <cell r="B14348" t="str">
            <v>Coty Clarke</v>
          </cell>
          <cell r="D14348" t="str">
            <v>BOS</v>
          </cell>
          <cell r="F14348">
            <v>23.9</v>
          </cell>
          <cell r="G14348">
            <v>61776</v>
          </cell>
          <cell r="H14348">
            <v>6</v>
          </cell>
        </row>
        <row r="14349">
          <cell r="A14349">
            <v>2016</v>
          </cell>
          <cell r="B14349" t="str">
            <v>Brook Lopez</v>
          </cell>
          <cell r="D14349" t="str">
            <v>BRK</v>
          </cell>
          <cell r="F14349">
            <v>21.7</v>
          </cell>
          <cell r="G14349">
            <v>20000000</v>
          </cell>
          <cell r="H14349">
            <v>2460.1000000000004</v>
          </cell>
        </row>
        <row r="14350">
          <cell r="A14350">
            <v>2016</v>
          </cell>
          <cell r="B14350" t="str">
            <v>Thaddeus Young</v>
          </cell>
          <cell r="D14350" t="str">
            <v>BRK</v>
          </cell>
          <cell r="F14350">
            <v>17.5</v>
          </cell>
          <cell r="G14350">
            <v>11200000</v>
          </cell>
          <cell r="H14350">
            <v>2409</v>
          </cell>
        </row>
        <row r="14351">
          <cell r="A14351">
            <v>2016</v>
          </cell>
          <cell r="B14351" t="str">
            <v>Jarrett Jack</v>
          </cell>
          <cell r="D14351" t="str">
            <v>BRK</v>
          </cell>
          <cell r="F14351">
            <v>14.5</v>
          </cell>
          <cell r="G14351">
            <v>6300000</v>
          </cell>
          <cell r="H14351">
            <v>1027.2</v>
          </cell>
        </row>
        <row r="14352">
          <cell r="A14352">
            <v>2016</v>
          </cell>
          <cell r="B14352" t="str">
            <v>Bojan Bogdanovic</v>
          </cell>
          <cell r="D14352" t="str">
            <v>BRK</v>
          </cell>
          <cell r="F14352">
            <v>10.7</v>
          </cell>
          <cell r="G14352">
            <v>3425510</v>
          </cell>
          <cell r="H14352">
            <v>2117.2000000000003</v>
          </cell>
        </row>
        <row r="14353">
          <cell r="A14353">
            <v>2016</v>
          </cell>
          <cell r="B14353" t="str">
            <v>Sergey Karasev</v>
          </cell>
          <cell r="D14353" t="str">
            <v>BRK</v>
          </cell>
          <cell r="F14353">
            <v>8.5</v>
          </cell>
          <cell r="G14353">
            <v>1599840</v>
          </cell>
          <cell r="H14353">
            <v>400</v>
          </cell>
        </row>
        <row r="14354">
          <cell r="A14354">
            <v>2016</v>
          </cell>
          <cell r="B14354" t="str">
            <v>Shane Larkin</v>
          </cell>
          <cell r="D14354" t="str">
            <v>BRK</v>
          </cell>
          <cell r="F14354">
            <v>13.3</v>
          </cell>
          <cell r="G14354">
            <v>1500000</v>
          </cell>
          <cell r="H14354">
            <v>1747.1999999999998</v>
          </cell>
        </row>
        <row r="14355">
          <cell r="A14355">
            <v>2016</v>
          </cell>
          <cell r="B14355" t="str">
            <v>Wayne Ellington</v>
          </cell>
          <cell r="D14355" t="str">
            <v>BRK</v>
          </cell>
          <cell r="F14355">
            <v>10.1</v>
          </cell>
          <cell r="G14355">
            <v>1500000</v>
          </cell>
          <cell r="H14355">
            <v>1618.8</v>
          </cell>
        </row>
        <row r="14356">
          <cell r="A14356">
            <v>2016</v>
          </cell>
          <cell r="B14356" t="str">
            <v>Rondae Hollis-Jefferson</v>
          </cell>
          <cell r="D14356" t="str">
            <v>BRK</v>
          </cell>
          <cell r="F14356">
            <v>14.2</v>
          </cell>
          <cell r="G14356">
            <v>1335480</v>
          </cell>
          <cell r="H14356">
            <v>614.79999999999995</v>
          </cell>
        </row>
        <row r="14357">
          <cell r="A14357">
            <v>2016</v>
          </cell>
          <cell r="B14357" t="str">
            <v>Chris McCullough</v>
          </cell>
          <cell r="D14357" t="str">
            <v>BRK</v>
          </cell>
          <cell r="F14357">
            <v>12.2</v>
          </cell>
          <cell r="G14357">
            <v>1140240</v>
          </cell>
          <cell r="H14357">
            <v>362.4</v>
          </cell>
        </row>
        <row r="14358">
          <cell r="A14358">
            <v>2016</v>
          </cell>
          <cell r="B14358" t="str">
            <v>Andrea Bargnani</v>
          </cell>
          <cell r="D14358" t="str">
            <v>BRK</v>
          </cell>
          <cell r="F14358">
            <v>11.8</v>
          </cell>
          <cell r="G14358">
            <v>1039298</v>
          </cell>
          <cell r="H14358">
            <v>634.80000000000007</v>
          </cell>
        </row>
        <row r="14359">
          <cell r="A14359">
            <v>2016</v>
          </cell>
          <cell r="B14359" t="str">
            <v>Donald Sloan</v>
          </cell>
          <cell r="D14359" t="str">
            <v>BRK</v>
          </cell>
          <cell r="F14359">
            <v>13.9</v>
          </cell>
          <cell r="G14359">
            <v>1015421</v>
          </cell>
          <cell r="H14359">
            <v>1317.6000000000001</v>
          </cell>
        </row>
        <row r="14360">
          <cell r="A14360">
            <v>2016</v>
          </cell>
          <cell r="B14360" t="str">
            <v>Thomas Robinson</v>
          </cell>
          <cell r="D14360" t="str">
            <v>BRK</v>
          </cell>
          <cell r="F14360">
            <v>14.5</v>
          </cell>
          <cell r="G14360">
            <v>981300</v>
          </cell>
          <cell r="H14360">
            <v>915.9</v>
          </cell>
        </row>
        <row r="14361">
          <cell r="A14361">
            <v>2016</v>
          </cell>
          <cell r="B14361" t="str">
            <v>Willie Reed</v>
          </cell>
          <cell r="D14361" t="str">
            <v>BRK</v>
          </cell>
          <cell r="F14361">
            <v>19.2</v>
          </cell>
          <cell r="G14361">
            <v>947276</v>
          </cell>
          <cell r="H14361">
            <v>425.1</v>
          </cell>
        </row>
        <row r="14362">
          <cell r="A14362">
            <v>2016</v>
          </cell>
          <cell r="B14362" t="str">
            <v>Markel Brown</v>
          </cell>
          <cell r="D14362" t="str">
            <v>BRK</v>
          </cell>
          <cell r="F14362">
            <v>11.3</v>
          </cell>
          <cell r="G14362">
            <v>845059</v>
          </cell>
          <cell r="H14362">
            <v>979.6</v>
          </cell>
        </row>
        <row r="14363">
          <cell r="A14363">
            <v>2016</v>
          </cell>
          <cell r="B14363" t="str">
            <v>Henry Sims</v>
          </cell>
          <cell r="D14363" t="str">
            <v>BRK</v>
          </cell>
          <cell r="F14363">
            <v>13.9</v>
          </cell>
          <cell r="G14363">
            <v>161622</v>
          </cell>
          <cell r="H14363">
            <v>263.2</v>
          </cell>
        </row>
        <row r="14364">
          <cell r="A14364">
            <v>2016</v>
          </cell>
          <cell r="B14364" t="str">
            <v>Derrick Rose</v>
          </cell>
          <cell r="D14364" t="str">
            <v>CHI</v>
          </cell>
          <cell r="F14364">
            <v>13.5</v>
          </cell>
          <cell r="G14364">
            <v>20093063</v>
          </cell>
          <cell r="H14364">
            <v>2098.8000000000002</v>
          </cell>
        </row>
        <row r="14365">
          <cell r="A14365">
            <v>2016</v>
          </cell>
          <cell r="B14365" t="str">
            <v>Cameron Bairstow</v>
          </cell>
          <cell r="D14365" t="str">
            <v>CHI</v>
          </cell>
          <cell r="F14365">
            <v>6.8</v>
          </cell>
          <cell r="G14365">
            <v>19000000</v>
          </cell>
          <cell r="H14365">
            <v>102.60000000000001</v>
          </cell>
        </row>
        <row r="14366">
          <cell r="A14366">
            <v>2016</v>
          </cell>
          <cell r="B14366" t="str">
            <v>Jimmy Butler</v>
          </cell>
          <cell r="D14366" t="str">
            <v>CHI</v>
          </cell>
          <cell r="F14366">
            <v>21.3</v>
          </cell>
          <cell r="G14366">
            <v>15260000</v>
          </cell>
          <cell r="H14366">
            <v>2472.2999999999997</v>
          </cell>
        </row>
        <row r="14367">
          <cell r="A14367">
            <v>2016</v>
          </cell>
          <cell r="B14367" t="str">
            <v>Joakim Noah</v>
          </cell>
          <cell r="D14367" t="str">
            <v>CHI</v>
          </cell>
          <cell r="F14367">
            <v>14.1</v>
          </cell>
          <cell r="G14367">
            <v>13400000</v>
          </cell>
          <cell r="H14367">
            <v>635.09999999999991</v>
          </cell>
        </row>
        <row r="14368">
          <cell r="A14368">
            <v>2016</v>
          </cell>
          <cell r="B14368" t="str">
            <v>Taj Gibson</v>
          </cell>
          <cell r="D14368" t="str">
            <v>CHI</v>
          </cell>
          <cell r="F14368">
            <v>15.7</v>
          </cell>
          <cell r="G14368">
            <v>8500000</v>
          </cell>
          <cell r="H14368">
            <v>1934.5</v>
          </cell>
        </row>
        <row r="14369">
          <cell r="A14369">
            <v>2016</v>
          </cell>
          <cell r="B14369" t="str">
            <v>Pau Gasol</v>
          </cell>
          <cell r="D14369" t="str">
            <v>CHI</v>
          </cell>
          <cell r="F14369">
            <v>21.7</v>
          </cell>
          <cell r="G14369">
            <v>7448760</v>
          </cell>
          <cell r="H14369">
            <v>2289.6</v>
          </cell>
        </row>
        <row r="14370">
          <cell r="A14370">
            <v>2016</v>
          </cell>
          <cell r="B14370" t="str">
            <v>Nikola Mirotic</v>
          </cell>
          <cell r="D14370" t="str">
            <v>CHI</v>
          </cell>
          <cell r="F14370">
            <v>15.6</v>
          </cell>
          <cell r="G14370">
            <v>5543725</v>
          </cell>
          <cell r="H14370">
            <v>1643.3999999999999</v>
          </cell>
        </row>
        <row r="14371">
          <cell r="A14371">
            <v>2016</v>
          </cell>
          <cell r="B14371" t="str">
            <v>Mike Dunleavy</v>
          </cell>
          <cell r="D14371" t="str">
            <v>CHI</v>
          </cell>
          <cell r="F14371">
            <v>9.1</v>
          </cell>
          <cell r="G14371">
            <v>4500000</v>
          </cell>
          <cell r="H14371">
            <v>703.69999999999993</v>
          </cell>
        </row>
        <row r="14372">
          <cell r="A14372">
            <v>2016</v>
          </cell>
          <cell r="B14372" t="str">
            <v>Doug McDermott</v>
          </cell>
          <cell r="D14372" t="str">
            <v>CHI</v>
          </cell>
          <cell r="F14372">
            <v>10.9</v>
          </cell>
          <cell r="G14372">
            <v>2380440</v>
          </cell>
          <cell r="H14372">
            <v>1863</v>
          </cell>
        </row>
        <row r="14373">
          <cell r="A14373">
            <v>2016</v>
          </cell>
          <cell r="B14373" t="str">
            <v>Aaron Brooks</v>
          </cell>
          <cell r="D14373" t="str">
            <v>CHI</v>
          </cell>
          <cell r="F14373">
            <v>11.8</v>
          </cell>
          <cell r="G14373">
            <v>2000000</v>
          </cell>
          <cell r="H14373">
            <v>1110.9000000000001</v>
          </cell>
        </row>
        <row r="14374">
          <cell r="A14374">
            <v>2016</v>
          </cell>
          <cell r="B14374" t="str">
            <v>Tony Snell</v>
          </cell>
          <cell r="D14374" t="str">
            <v>CHI</v>
          </cell>
          <cell r="F14374">
            <v>6.4</v>
          </cell>
          <cell r="G14374">
            <v>1535880</v>
          </cell>
          <cell r="H14374">
            <v>1299.2</v>
          </cell>
        </row>
        <row r="14375">
          <cell r="A14375">
            <v>2016</v>
          </cell>
          <cell r="B14375" t="str">
            <v>Bobby Portis</v>
          </cell>
          <cell r="D14375" t="str">
            <v>CHI</v>
          </cell>
          <cell r="F14375">
            <v>13.8</v>
          </cell>
          <cell r="G14375">
            <v>1391160</v>
          </cell>
          <cell r="H14375">
            <v>1103.6000000000001</v>
          </cell>
        </row>
        <row r="14376">
          <cell r="A14376">
            <v>2016</v>
          </cell>
          <cell r="B14376" t="str">
            <v>Cristiano Felicio</v>
          </cell>
          <cell r="D14376" t="str">
            <v>CHI</v>
          </cell>
          <cell r="F14376">
            <v>17.600000000000001</v>
          </cell>
          <cell r="G14376">
            <v>525090</v>
          </cell>
          <cell r="H14376">
            <v>322.40000000000003</v>
          </cell>
        </row>
        <row r="14377">
          <cell r="A14377">
            <v>2016</v>
          </cell>
          <cell r="B14377" t="str">
            <v>E'Twaun Moore</v>
          </cell>
          <cell r="D14377" t="str">
            <v>CHI</v>
          </cell>
          <cell r="F14377">
            <v>11.4</v>
          </cell>
          <cell r="H14377">
            <v>1262.5999999999999</v>
          </cell>
        </row>
        <row r="14378">
          <cell r="A14378">
            <v>2016</v>
          </cell>
          <cell r="B14378" t="str">
            <v>Al Jefferson</v>
          </cell>
          <cell r="D14378" t="str">
            <v>CHO</v>
          </cell>
          <cell r="F14378">
            <v>18.2</v>
          </cell>
          <cell r="G14378">
            <v>13833333</v>
          </cell>
          <cell r="H14378">
            <v>1095.1000000000001</v>
          </cell>
        </row>
        <row r="14379">
          <cell r="A14379">
            <v>2016</v>
          </cell>
          <cell r="B14379" t="str">
            <v>Nicolas Batum</v>
          </cell>
          <cell r="D14379" t="str">
            <v>CHO</v>
          </cell>
          <cell r="F14379">
            <v>15.6</v>
          </cell>
          <cell r="G14379">
            <v>12235750</v>
          </cell>
          <cell r="H14379">
            <v>2450</v>
          </cell>
        </row>
        <row r="14380">
          <cell r="A14380">
            <v>2016</v>
          </cell>
          <cell r="B14380" t="str">
            <v>Kemba Walker</v>
          </cell>
          <cell r="D14380" t="str">
            <v>CHO</v>
          </cell>
          <cell r="F14380">
            <v>20.8</v>
          </cell>
          <cell r="G14380">
            <v>12000000</v>
          </cell>
          <cell r="H14380">
            <v>2883.6</v>
          </cell>
        </row>
        <row r="14381">
          <cell r="A14381">
            <v>2016</v>
          </cell>
          <cell r="B14381" t="str">
            <v>Marvin Williams</v>
          </cell>
          <cell r="D14381" t="str">
            <v>CHO</v>
          </cell>
          <cell r="F14381">
            <v>16.8</v>
          </cell>
          <cell r="G14381">
            <v>7000000</v>
          </cell>
          <cell r="H14381">
            <v>2340.9</v>
          </cell>
        </row>
        <row r="14382">
          <cell r="A14382">
            <v>2016</v>
          </cell>
          <cell r="B14382" t="str">
            <v>Michael Kidd-Gilchrist</v>
          </cell>
          <cell r="D14382" t="str">
            <v>CHO</v>
          </cell>
          <cell r="F14382">
            <v>16.899999999999999</v>
          </cell>
          <cell r="G14382">
            <v>6331404</v>
          </cell>
          <cell r="H14382">
            <v>205.1</v>
          </cell>
        </row>
        <row r="14383">
          <cell r="A14383">
            <v>2016</v>
          </cell>
          <cell r="B14383" t="str">
            <v>Spencer Hawes</v>
          </cell>
          <cell r="D14383" t="str">
            <v>CHO</v>
          </cell>
          <cell r="F14383">
            <v>12.4</v>
          </cell>
          <cell r="G14383">
            <v>5543725</v>
          </cell>
          <cell r="H14383">
            <v>1037.3999999999999</v>
          </cell>
        </row>
        <row r="14384">
          <cell r="A14384">
            <v>2016</v>
          </cell>
          <cell r="B14384" t="str">
            <v>Cody Zeller</v>
          </cell>
          <cell r="D14384" t="str">
            <v>CHO</v>
          </cell>
          <cell r="F14384">
            <v>16.100000000000001</v>
          </cell>
          <cell r="G14384">
            <v>4204200</v>
          </cell>
          <cell r="H14384">
            <v>1773.9</v>
          </cell>
        </row>
        <row r="14385">
          <cell r="A14385">
            <v>2016</v>
          </cell>
          <cell r="B14385" t="str">
            <v>Jeremy Lamb</v>
          </cell>
          <cell r="D14385" t="str">
            <v>CHO</v>
          </cell>
          <cell r="F14385">
            <v>15.9</v>
          </cell>
          <cell r="G14385">
            <v>3034356</v>
          </cell>
          <cell r="H14385">
            <v>1227.6000000000001</v>
          </cell>
        </row>
        <row r="14386">
          <cell r="A14386">
            <v>2016</v>
          </cell>
          <cell r="B14386" t="str">
            <v>Frank Kaminsky</v>
          </cell>
          <cell r="D14386" t="str">
            <v>CHO</v>
          </cell>
          <cell r="F14386">
            <v>12.5</v>
          </cell>
          <cell r="G14386">
            <v>2612500</v>
          </cell>
          <cell r="H14386">
            <v>1709.1000000000001</v>
          </cell>
        </row>
        <row r="14387">
          <cell r="A14387">
            <v>2016</v>
          </cell>
          <cell r="B14387" t="str">
            <v>Jeremy Lin</v>
          </cell>
          <cell r="D14387" t="str">
            <v>CHO</v>
          </cell>
          <cell r="F14387">
            <v>13.8</v>
          </cell>
          <cell r="G14387">
            <v>2100000</v>
          </cell>
          <cell r="H14387">
            <v>2051.4</v>
          </cell>
        </row>
        <row r="14388">
          <cell r="A14388">
            <v>2016</v>
          </cell>
          <cell r="B14388" t="str">
            <v>Tyler Hansbrough</v>
          </cell>
          <cell r="D14388" t="str">
            <v>CHO</v>
          </cell>
          <cell r="F14388">
            <v>12.5</v>
          </cell>
          <cell r="G14388">
            <v>1185784</v>
          </cell>
          <cell r="H14388">
            <v>343.2</v>
          </cell>
        </row>
        <row r="14389">
          <cell r="A14389">
            <v>2016</v>
          </cell>
          <cell r="B14389" t="str">
            <v>Troy Daniels</v>
          </cell>
          <cell r="D14389" t="str">
            <v>CHO</v>
          </cell>
          <cell r="F14389">
            <v>14.9</v>
          </cell>
          <cell r="G14389">
            <v>947276</v>
          </cell>
          <cell r="H14389">
            <v>477.3</v>
          </cell>
        </row>
        <row r="14390">
          <cell r="A14390">
            <v>2016</v>
          </cell>
          <cell r="B14390" t="str">
            <v>Aaron Harrison</v>
          </cell>
          <cell r="D14390" t="str">
            <v>CHO</v>
          </cell>
          <cell r="F14390">
            <v>4.3</v>
          </cell>
          <cell r="G14390">
            <v>525093</v>
          </cell>
          <cell r="H14390">
            <v>92.4</v>
          </cell>
        </row>
        <row r="14391">
          <cell r="A14391">
            <v>2016</v>
          </cell>
          <cell r="B14391" t="str">
            <v>Jorge Gutierrez</v>
          </cell>
          <cell r="D14391" t="str">
            <v>CHO</v>
          </cell>
          <cell r="F14391">
            <v>19.100000000000001</v>
          </cell>
          <cell r="G14391">
            <v>301444</v>
          </cell>
          <cell r="H14391">
            <v>63.599999999999994</v>
          </cell>
        </row>
        <row r="14392">
          <cell r="A14392">
            <v>2016</v>
          </cell>
          <cell r="B14392" t="str">
            <v>LeBron James</v>
          </cell>
          <cell r="D14392" t="str">
            <v>CLE</v>
          </cell>
          <cell r="F14392">
            <v>27.5</v>
          </cell>
          <cell r="G14392">
            <v>22971000</v>
          </cell>
          <cell r="H14392">
            <v>2705.6</v>
          </cell>
        </row>
        <row r="14393">
          <cell r="A14393">
            <v>2016</v>
          </cell>
          <cell r="B14393" t="str">
            <v>Kevin Love</v>
          </cell>
          <cell r="D14393" t="str">
            <v>CLE</v>
          </cell>
          <cell r="F14393">
            <v>19</v>
          </cell>
          <cell r="G14393">
            <v>19500000</v>
          </cell>
          <cell r="H14393">
            <v>2425.5</v>
          </cell>
        </row>
        <row r="14394">
          <cell r="A14394">
            <v>2016</v>
          </cell>
          <cell r="B14394" t="str">
            <v>Kyrie Irving</v>
          </cell>
          <cell r="D14394" t="str">
            <v>CLE</v>
          </cell>
          <cell r="F14394">
            <v>19.899999999999999</v>
          </cell>
          <cell r="G14394">
            <v>14746000</v>
          </cell>
          <cell r="H14394">
            <v>1669.5</v>
          </cell>
        </row>
        <row r="14395">
          <cell r="A14395">
            <v>2016</v>
          </cell>
          <cell r="B14395" t="str">
            <v>Tristan Thompson</v>
          </cell>
          <cell r="D14395" t="str">
            <v>CLE</v>
          </cell>
          <cell r="F14395">
            <v>15.9</v>
          </cell>
          <cell r="G14395">
            <v>14260870</v>
          </cell>
          <cell r="H14395">
            <v>2271.4</v>
          </cell>
        </row>
        <row r="14396">
          <cell r="A14396">
            <v>2016</v>
          </cell>
          <cell r="B14396" t="str">
            <v>Iman Shumpert</v>
          </cell>
          <cell r="D14396" t="str">
            <v>CLE</v>
          </cell>
          <cell r="F14396">
            <v>8.4</v>
          </cell>
          <cell r="G14396">
            <v>9000000</v>
          </cell>
          <cell r="H14396">
            <v>1317.6</v>
          </cell>
        </row>
        <row r="14397">
          <cell r="A14397">
            <v>2016</v>
          </cell>
          <cell r="B14397" t="str">
            <v>J.R. Smith</v>
          </cell>
          <cell r="D14397" t="str">
            <v>CLE</v>
          </cell>
          <cell r="F14397">
            <v>12.4</v>
          </cell>
          <cell r="G14397">
            <v>5000000</v>
          </cell>
          <cell r="H14397">
            <v>2363.9</v>
          </cell>
        </row>
        <row r="14398">
          <cell r="A14398">
            <v>2016</v>
          </cell>
          <cell r="B14398" t="str">
            <v>Timofey Mozgov</v>
          </cell>
          <cell r="D14398" t="str">
            <v>CLE</v>
          </cell>
          <cell r="F14398">
            <v>14.6</v>
          </cell>
          <cell r="G14398">
            <v>4950000</v>
          </cell>
          <cell r="H14398">
            <v>1322.3999999999999</v>
          </cell>
        </row>
        <row r="14399">
          <cell r="A14399">
            <v>2016</v>
          </cell>
          <cell r="B14399" t="str">
            <v>Mo Williams</v>
          </cell>
          <cell r="D14399" t="str">
            <v>CLE</v>
          </cell>
          <cell r="F14399">
            <v>12.4</v>
          </cell>
          <cell r="G14399">
            <v>2100000</v>
          </cell>
          <cell r="H14399">
            <v>746.19999999999993</v>
          </cell>
        </row>
        <row r="14400">
          <cell r="A14400">
            <v>2016</v>
          </cell>
          <cell r="B14400" t="str">
            <v>James Jones</v>
          </cell>
          <cell r="D14400" t="str">
            <v>CLE</v>
          </cell>
          <cell r="F14400">
            <v>11.6</v>
          </cell>
          <cell r="G14400">
            <v>1499000</v>
          </cell>
          <cell r="H14400">
            <v>460.79999999999995</v>
          </cell>
        </row>
        <row r="14401">
          <cell r="A14401">
            <v>2016</v>
          </cell>
          <cell r="B14401" t="str">
            <v>Richard Jefferson</v>
          </cell>
          <cell r="D14401" t="str">
            <v>CLE</v>
          </cell>
          <cell r="F14401">
            <v>9.6999999999999993</v>
          </cell>
          <cell r="G14401">
            <v>1499000</v>
          </cell>
          <cell r="H14401">
            <v>1324.6</v>
          </cell>
        </row>
        <row r="14402">
          <cell r="A14402">
            <v>2016</v>
          </cell>
          <cell r="B14402" t="str">
            <v>Sasha Kaun</v>
          </cell>
          <cell r="D14402" t="str">
            <v>CLE</v>
          </cell>
          <cell r="F14402">
            <v>12.5</v>
          </cell>
          <cell r="G14402">
            <v>1300000</v>
          </cell>
          <cell r="H14402">
            <v>95</v>
          </cell>
        </row>
        <row r="14403">
          <cell r="A14403">
            <v>2016</v>
          </cell>
          <cell r="B14403" t="str">
            <v>Matthew Dellavedova</v>
          </cell>
          <cell r="D14403" t="str">
            <v>CLE</v>
          </cell>
          <cell r="F14403">
            <v>11.3</v>
          </cell>
          <cell r="G14403">
            <v>1147280</v>
          </cell>
          <cell r="H14403">
            <v>1869.6000000000001</v>
          </cell>
        </row>
        <row r="14404">
          <cell r="A14404">
            <v>2016</v>
          </cell>
          <cell r="B14404" t="str">
            <v>Joe Harris</v>
          </cell>
          <cell r="D14404" t="str">
            <v>CLE</v>
          </cell>
          <cell r="F14404">
            <v>3.4</v>
          </cell>
          <cell r="G14404">
            <v>845059</v>
          </cell>
          <cell r="H14404">
            <v>15</v>
          </cell>
        </row>
        <row r="14405">
          <cell r="A14405">
            <v>2016</v>
          </cell>
          <cell r="B14405" t="str">
            <v>Dahntay Jones</v>
          </cell>
          <cell r="D14405" t="str">
            <v>CLE</v>
          </cell>
          <cell r="F14405">
            <v>10.3</v>
          </cell>
          <cell r="G14405">
            <v>8819</v>
          </cell>
          <cell r="H14405">
            <v>42</v>
          </cell>
        </row>
        <row r="14406">
          <cell r="A14406">
            <v>2016</v>
          </cell>
          <cell r="B14406" t="str">
            <v>Wesley Matthews</v>
          </cell>
          <cell r="D14406" t="str">
            <v>DAL</v>
          </cell>
          <cell r="F14406">
            <v>10.9</v>
          </cell>
          <cell r="G14406">
            <v>16400000</v>
          </cell>
          <cell r="H14406">
            <v>2644.2</v>
          </cell>
        </row>
        <row r="14407">
          <cell r="A14407">
            <v>2016</v>
          </cell>
          <cell r="B14407" t="str">
            <v>Chandler Parsons</v>
          </cell>
          <cell r="D14407" t="str">
            <v>DAL</v>
          </cell>
          <cell r="F14407">
            <v>16.2</v>
          </cell>
          <cell r="G14407">
            <v>15361500</v>
          </cell>
          <cell r="H14407">
            <v>1799.5</v>
          </cell>
        </row>
        <row r="14408">
          <cell r="A14408">
            <v>2016</v>
          </cell>
          <cell r="B14408" t="str">
            <v>JaVale McGee</v>
          </cell>
          <cell r="D14408" t="str">
            <v>DAL</v>
          </cell>
          <cell r="F14408">
            <v>19.899999999999999</v>
          </cell>
          <cell r="G14408">
            <v>12000000</v>
          </cell>
          <cell r="H14408">
            <v>370.6</v>
          </cell>
        </row>
        <row r="14409">
          <cell r="A14409">
            <v>2016</v>
          </cell>
          <cell r="B14409" t="str">
            <v>Dirk Nowitzki</v>
          </cell>
          <cell r="D14409" t="str">
            <v>DAL</v>
          </cell>
          <cell r="F14409">
            <v>19</v>
          </cell>
          <cell r="G14409">
            <v>8333334</v>
          </cell>
          <cell r="H14409">
            <v>2362.5</v>
          </cell>
        </row>
        <row r="14410">
          <cell r="A14410">
            <v>2016</v>
          </cell>
          <cell r="B14410" t="str">
            <v>Deron Williams</v>
          </cell>
          <cell r="D14410" t="str">
            <v>DAL</v>
          </cell>
          <cell r="F14410">
            <v>14.6</v>
          </cell>
          <cell r="G14410">
            <v>5500000</v>
          </cell>
          <cell r="H14410">
            <v>2106</v>
          </cell>
        </row>
        <row r="14411">
          <cell r="A14411">
            <v>2016</v>
          </cell>
          <cell r="B14411" t="str">
            <v>Zaza Pachulia</v>
          </cell>
          <cell r="D14411" t="str">
            <v>DAL</v>
          </cell>
          <cell r="F14411">
            <v>16.2</v>
          </cell>
          <cell r="G14411">
            <v>5200000</v>
          </cell>
          <cell r="H14411">
            <v>2006.3999999999999</v>
          </cell>
        </row>
        <row r="14412">
          <cell r="A14412">
            <v>2016</v>
          </cell>
          <cell r="B14412" t="str">
            <v>Devin Harris</v>
          </cell>
          <cell r="D14412" t="str">
            <v>DAL</v>
          </cell>
          <cell r="F14412">
            <v>13.1</v>
          </cell>
          <cell r="G14412">
            <v>4053000</v>
          </cell>
          <cell r="H14412">
            <v>1280</v>
          </cell>
        </row>
        <row r="14413">
          <cell r="A14413">
            <v>2016</v>
          </cell>
          <cell r="B14413" t="str">
            <v>J.J. Barea</v>
          </cell>
          <cell r="D14413" t="str">
            <v>DAL</v>
          </cell>
          <cell r="F14413">
            <v>15.4</v>
          </cell>
          <cell r="G14413">
            <v>4000000</v>
          </cell>
          <cell r="H14413">
            <v>1665</v>
          </cell>
        </row>
        <row r="14414">
          <cell r="A14414">
            <v>2016</v>
          </cell>
          <cell r="B14414" t="str">
            <v>Raymond Felton</v>
          </cell>
          <cell r="D14414" t="str">
            <v>DAL</v>
          </cell>
          <cell r="F14414">
            <v>11.9</v>
          </cell>
          <cell r="G14414">
            <v>3950313</v>
          </cell>
          <cell r="H14414">
            <v>2192</v>
          </cell>
        </row>
        <row r="14415">
          <cell r="A14415">
            <v>2016</v>
          </cell>
          <cell r="B14415" t="str">
            <v>Charlie Villanueva</v>
          </cell>
          <cell r="D14415" t="str">
            <v>DAL</v>
          </cell>
          <cell r="F14415">
            <v>11.9</v>
          </cell>
          <cell r="G14415">
            <v>1499187</v>
          </cell>
          <cell r="H14415">
            <v>663.4</v>
          </cell>
        </row>
        <row r="14416">
          <cell r="A14416">
            <v>2016</v>
          </cell>
          <cell r="B14416" t="str">
            <v>Justin Anderson</v>
          </cell>
          <cell r="D14416" t="str">
            <v>DAL</v>
          </cell>
          <cell r="F14416">
            <v>12.3</v>
          </cell>
          <cell r="G14416">
            <v>1449000</v>
          </cell>
          <cell r="H14416">
            <v>649</v>
          </cell>
        </row>
        <row r="14417">
          <cell r="A14417">
            <v>2016</v>
          </cell>
          <cell r="B14417" t="str">
            <v>Jeremy Evans</v>
          </cell>
          <cell r="D14417" t="str">
            <v>DAL</v>
          </cell>
          <cell r="F14417">
            <v>12.6</v>
          </cell>
          <cell r="G14417">
            <v>1100602</v>
          </cell>
          <cell r="H14417">
            <v>252</v>
          </cell>
        </row>
        <row r="14418">
          <cell r="A14418">
            <v>2016</v>
          </cell>
          <cell r="B14418" t="str">
            <v>Dwight Powell</v>
          </cell>
          <cell r="D14418" t="str">
            <v>DAL</v>
          </cell>
          <cell r="F14418">
            <v>16.8</v>
          </cell>
          <cell r="G14418">
            <v>845059</v>
          </cell>
          <cell r="H14418">
            <v>993.6</v>
          </cell>
        </row>
        <row r="14419">
          <cell r="A14419">
            <v>2016</v>
          </cell>
          <cell r="B14419" t="str">
            <v>Salah Mejri</v>
          </cell>
          <cell r="D14419" t="str">
            <v>DAL</v>
          </cell>
          <cell r="F14419">
            <v>16.8</v>
          </cell>
          <cell r="G14419">
            <v>525093</v>
          </cell>
          <cell r="H14419">
            <v>397.79999999999995</v>
          </cell>
        </row>
        <row r="14420">
          <cell r="A14420">
            <v>2016</v>
          </cell>
          <cell r="B14420" t="str">
            <v>Danilo Gallinari</v>
          </cell>
          <cell r="D14420" t="str">
            <v>DEN</v>
          </cell>
          <cell r="F14420">
            <v>19</v>
          </cell>
          <cell r="G14420">
            <v>14000000</v>
          </cell>
          <cell r="H14420">
            <v>1839.1000000000001</v>
          </cell>
        </row>
        <row r="14421">
          <cell r="A14421">
            <v>2016</v>
          </cell>
          <cell r="B14421" t="str">
            <v>Kenneth Faried</v>
          </cell>
          <cell r="D14421" t="str">
            <v>DEN</v>
          </cell>
          <cell r="F14421">
            <v>21</v>
          </cell>
          <cell r="G14421">
            <v>11235955</v>
          </cell>
          <cell r="H14421">
            <v>1695.1000000000001</v>
          </cell>
        </row>
        <row r="14422">
          <cell r="A14422">
            <v>2016</v>
          </cell>
          <cell r="B14422" t="str">
            <v>Jameer Nelson</v>
          </cell>
          <cell r="D14422" t="str">
            <v>DEN</v>
          </cell>
          <cell r="F14422">
            <v>9.5</v>
          </cell>
          <cell r="G14422">
            <v>4500000</v>
          </cell>
          <cell r="H14422">
            <v>1037.4000000000001</v>
          </cell>
        </row>
        <row r="14423">
          <cell r="A14423">
            <v>2016</v>
          </cell>
          <cell r="B14423" t="str">
            <v>Will Barton</v>
          </cell>
          <cell r="D14423" t="str">
            <v>DEN</v>
          </cell>
          <cell r="F14423">
            <v>16</v>
          </cell>
          <cell r="G14423">
            <v>3333333</v>
          </cell>
          <cell r="H14423">
            <v>2353.4</v>
          </cell>
        </row>
        <row r="14424">
          <cell r="A14424">
            <v>2016</v>
          </cell>
          <cell r="B14424" t="str">
            <v>Emmanuel Mudiay</v>
          </cell>
          <cell r="D14424" t="str">
            <v>DEN</v>
          </cell>
          <cell r="F14424">
            <v>9.9</v>
          </cell>
          <cell r="G14424">
            <v>3102240</v>
          </cell>
          <cell r="H14424">
            <v>2067.1999999999998</v>
          </cell>
        </row>
        <row r="14425">
          <cell r="A14425">
            <v>2016</v>
          </cell>
          <cell r="B14425" t="str">
            <v>Mike Miller</v>
          </cell>
          <cell r="D14425" t="str">
            <v>DEN</v>
          </cell>
          <cell r="F14425">
            <v>6.5</v>
          </cell>
          <cell r="G14425">
            <v>2854940</v>
          </cell>
          <cell r="H14425">
            <v>371.3</v>
          </cell>
        </row>
        <row r="14426">
          <cell r="A14426">
            <v>2016</v>
          </cell>
          <cell r="B14426" t="str">
            <v>Darrell Arthur</v>
          </cell>
          <cell r="D14426" t="str">
            <v>DEN</v>
          </cell>
          <cell r="F14426">
            <v>12.5</v>
          </cell>
          <cell r="G14426">
            <v>2814000</v>
          </cell>
          <cell r="H14426">
            <v>1519</v>
          </cell>
        </row>
        <row r="14427">
          <cell r="A14427">
            <v>2016</v>
          </cell>
          <cell r="B14427" t="str">
            <v>Jusuf Nurkic</v>
          </cell>
          <cell r="D14427" t="str">
            <v>DEN</v>
          </cell>
          <cell r="F14427">
            <v>15.9</v>
          </cell>
          <cell r="G14427">
            <v>1842000</v>
          </cell>
          <cell r="H14427">
            <v>547.20000000000005</v>
          </cell>
        </row>
        <row r="14428">
          <cell r="A14428">
            <v>2016</v>
          </cell>
          <cell r="B14428" t="str">
            <v>Joffrey Lauvergne</v>
          </cell>
          <cell r="D14428" t="str">
            <v>DEN</v>
          </cell>
          <cell r="F14428">
            <v>15.7</v>
          </cell>
          <cell r="G14428">
            <v>1709720</v>
          </cell>
          <cell r="H14428">
            <v>1038.4000000000001</v>
          </cell>
        </row>
        <row r="14429">
          <cell r="A14429">
            <v>2016</v>
          </cell>
          <cell r="B14429" t="str">
            <v>Gary Harris</v>
          </cell>
          <cell r="D14429" t="str">
            <v>DEN</v>
          </cell>
          <cell r="F14429">
            <v>12.7</v>
          </cell>
          <cell r="G14429">
            <v>1587480</v>
          </cell>
          <cell r="H14429">
            <v>2439.6</v>
          </cell>
        </row>
        <row r="14430">
          <cell r="A14430">
            <v>2016</v>
          </cell>
          <cell r="B14430" t="str">
            <v>Nikola Jokic</v>
          </cell>
          <cell r="D14430" t="str">
            <v>DEN</v>
          </cell>
          <cell r="F14430">
            <v>21.5</v>
          </cell>
          <cell r="G14430">
            <v>1300000</v>
          </cell>
          <cell r="H14430">
            <v>1736</v>
          </cell>
        </row>
        <row r="14431">
          <cell r="A14431">
            <v>2016</v>
          </cell>
          <cell r="B14431" t="str">
            <v>Kostas Papanikolaou</v>
          </cell>
          <cell r="D14431" t="str">
            <v>DEN</v>
          </cell>
          <cell r="F14431">
            <v>6</v>
          </cell>
          <cell r="G14431">
            <v>350000</v>
          </cell>
          <cell r="H14431">
            <v>293.8</v>
          </cell>
        </row>
        <row r="14432">
          <cell r="A14432">
            <v>2016</v>
          </cell>
          <cell r="B14432" t="str">
            <v>Axel Toupane</v>
          </cell>
          <cell r="D14432" t="str">
            <v>DEN</v>
          </cell>
          <cell r="F14432">
            <v>7.1</v>
          </cell>
          <cell r="G14432">
            <v>123552</v>
          </cell>
          <cell r="H14432">
            <v>304.5</v>
          </cell>
        </row>
        <row r="14433">
          <cell r="A14433">
            <v>2016</v>
          </cell>
          <cell r="B14433" t="str">
            <v>Reggie Jackson</v>
          </cell>
          <cell r="D14433" t="str">
            <v>DET</v>
          </cell>
          <cell r="F14433">
            <v>19.600000000000001</v>
          </cell>
          <cell r="G14433">
            <v>14000000</v>
          </cell>
          <cell r="H14433">
            <v>2425.2999999999997</v>
          </cell>
        </row>
        <row r="14434">
          <cell r="A14434">
            <v>2016</v>
          </cell>
          <cell r="B14434" t="str">
            <v>Aron Baynes</v>
          </cell>
          <cell r="D14434" t="str">
            <v>DET</v>
          </cell>
          <cell r="F14434">
            <v>17.8</v>
          </cell>
          <cell r="G14434">
            <v>6500000</v>
          </cell>
          <cell r="H14434">
            <v>1231.2</v>
          </cell>
        </row>
        <row r="14435">
          <cell r="A14435">
            <v>2016</v>
          </cell>
          <cell r="B14435" t="str">
            <v>Jodie Meeks</v>
          </cell>
          <cell r="D14435" t="str">
            <v>DET</v>
          </cell>
          <cell r="F14435">
            <v>13.5</v>
          </cell>
          <cell r="G14435">
            <v>6270000</v>
          </cell>
          <cell r="H14435">
            <v>42.900000000000006</v>
          </cell>
        </row>
        <row r="14436">
          <cell r="A14436">
            <v>2016</v>
          </cell>
          <cell r="B14436" t="str">
            <v>Marcus Morris</v>
          </cell>
          <cell r="D14436" t="str">
            <v>DET</v>
          </cell>
          <cell r="F14436">
            <v>12.7</v>
          </cell>
          <cell r="G14436">
            <v>5000000</v>
          </cell>
          <cell r="H14436">
            <v>2856</v>
          </cell>
        </row>
        <row r="14437">
          <cell r="A14437">
            <v>2016</v>
          </cell>
          <cell r="B14437" t="str">
            <v>Andre Drummond</v>
          </cell>
          <cell r="D14437" t="str">
            <v>DET</v>
          </cell>
          <cell r="F14437">
            <v>21.2</v>
          </cell>
          <cell r="G14437">
            <v>3272091</v>
          </cell>
          <cell r="H14437">
            <v>2664.9</v>
          </cell>
        </row>
        <row r="14438">
          <cell r="A14438">
            <v>2016</v>
          </cell>
          <cell r="B14438" t="str">
            <v>Anthony Tolliver</v>
          </cell>
          <cell r="D14438" t="str">
            <v>DET</v>
          </cell>
          <cell r="F14438">
            <v>10.199999999999999</v>
          </cell>
          <cell r="G14438">
            <v>3000000</v>
          </cell>
          <cell r="H14438">
            <v>1339.2</v>
          </cell>
        </row>
        <row r="14439">
          <cell r="A14439">
            <v>2016</v>
          </cell>
          <cell r="B14439" t="str">
            <v>Kentavious Caldwell-Pope</v>
          </cell>
          <cell r="D14439" t="str">
            <v>DET</v>
          </cell>
          <cell r="F14439">
            <v>12.4</v>
          </cell>
          <cell r="G14439">
            <v>2891760</v>
          </cell>
          <cell r="H14439">
            <v>2789.2000000000003</v>
          </cell>
        </row>
        <row r="14440">
          <cell r="A14440">
            <v>2016</v>
          </cell>
          <cell r="B14440" t="str">
            <v>Stanley Johnson</v>
          </cell>
          <cell r="D14440" t="str">
            <v>DET</v>
          </cell>
          <cell r="F14440">
            <v>8.6999999999999993</v>
          </cell>
          <cell r="G14440">
            <v>2841960</v>
          </cell>
          <cell r="H14440">
            <v>1686.3000000000002</v>
          </cell>
        </row>
        <row r="14441">
          <cell r="A14441">
            <v>2016</v>
          </cell>
          <cell r="B14441" t="str">
            <v>Joel Anthony</v>
          </cell>
          <cell r="D14441" t="str">
            <v>DET</v>
          </cell>
          <cell r="F14441">
            <v>14.1</v>
          </cell>
          <cell r="G14441">
            <v>2500000</v>
          </cell>
          <cell r="H14441">
            <v>96.899999999999991</v>
          </cell>
        </row>
        <row r="14442">
          <cell r="A14442">
            <v>2016</v>
          </cell>
          <cell r="B14442" t="str">
            <v>Steve Blake</v>
          </cell>
          <cell r="D14442" t="str">
            <v>DET</v>
          </cell>
          <cell r="F14442">
            <v>9.8000000000000007</v>
          </cell>
          <cell r="G14442">
            <v>2170465</v>
          </cell>
          <cell r="H14442">
            <v>986</v>
          </cell>
        </row>
        <row r="14443">
          <cell r="A14443">
            <v>2016</v>
          </cell>
          <cell r="B14443" t="str">
            <v>Reggie Bullock</v>
          </cell>
          <cell r="D14443" t="str">
            <v>DET</v>
          </cell>
          <cell r="F14443">
            <v>12</v>
          </cell>
          <cell r="G14443">
            <v>1252440</v>
          </cell>
          <cell r="H14443">
            <v>429.2</v>
          </cell>
        </row>
        <row r="14444">
          <cell r="A14444">
            <v>2016</v>
          </cell>
          <cell r="B14444" t="str">
            <v>Spencer Dinwiddie</v>
          </cell>
          <cell r="D14444" t="str">
            <v>DET</v>
          </cell>
          <cell r="F14444">
            <v>8.9</v>
          </cell>
          <cell r="G14444">
            <v>845059</v>
          </cell>
          <cell r="H14444">
            <v>159.60000000000002</v>
          </cell>
        </row>
        <row r="14445">
          <cell r="A14445">
            <v>2016</v>
          </cell>
          <cell r="B14445" t="str">
            <v>Darrun Hilliard</v>
          </cell>
          <cell r="D14445" t="str">
            <v>DET</v>
          </cell>
          <cell r="F14445">
            <v>10.7</v>
          </cell>
          <cell r="G14445">
            <v>525093</v>
          </cell>
          <cell r="H14445">
            <v>383.8</v>
          </cell>
        </row>
        <row r="14446">
          <cell r="A14446">
            <v>2016</v>
          </cell>
          <cell r="B14446" t="str">
            <v>Justin Harper</v>
          </cell>
          <cell r="D14446" t="str">
            <v>DET</v>
          </cell>
          <cell r="F14446">
            <v>6.9</v>
          </cell>
          <cell r="G14446">
            <v>99418</v>
          </cell>
          <cell r="H14446">
            <v>35</v>
          </cell>
        </row>
        <row r="14447">
          <cell r="A14447">
            <v>2016</v>
          </cell>
          <cell r="B14447" t="str">
            <v>Klay Thompson</v>
          </cell>
          <cell r="D14447" t="str">
            <v>GSW</v>
          </cell>
          <cell r="F14447">
            <v>18.600000000000001</v>
          </cell>
          <cell r="G14447">
            <v>15500000</v>
          </cell>
          <cell r="H14447">
            <v>2664</v>
          </cell>
        </row>
        <row r="14448">
          <cell r="A14448">
            <v>2016</v>
          </cell>
          <cell r="B14448" t="str">
            <v>Draymond Green</v>
          </cell>
          <cell r="D14448" t="str">
            <v>GSW</v>
          </cell>
          <cell r="F14448">
            <v>19.3</v>
          </cell>
          <cell r="G14448">
            <v>14300000</v>
          </cell>
          <cell r="H14448">
            <v>2810.7000000000003</v>
          </cell>
        </row>
        <row r="14449">
          <cell r="A14449">
            <v>2016</v>
          </cell>
          <cell r="B14449" t="str">
            <v>Andrew Bogut</v>
          </cell>
          <cell r="D14449" t="str">
            <v>GSW</v>
          </cell>
          <cell r="F14449">
            <v>15.9</v>
          </cell>
          <cell r="G14449">
            <v>12000000</v>
          </cell>
          <cell r="H14449">
            <v>1449</v>
          </cell>
        </row>
        <row r="14450">
          <cell r="A14450">
            <v>2016</v>
          </cell>
          <cell r="B14450" t="str">
            <v>Andre Iguodala</v>
          </cell>
          <cell r="D14450" t="str">
            <v>GSW</v>
          </cell>
          <cell r="F14450">
            <v>12.2</v>
          </cell>
          <cell r="G14450">
            <v>11710456</v>
          </cell>
          <cell r="H14450">
            <v>1729</v>
          </cell>
        </row>
        <row r="14451">
          <cell r="A14451">
            <v>2016</v>
          </cell>
          <cell r="B14451" t="str">
            <v>Stephen Curry</v>
          </cell>
          <cell r="D14451" t="str">
            <v>GSW</v>
          </cell>
          <cell r="F14451">
            <v>31.5</v>
          </cell>
          <cell r="G14451">
            <v>11370786</v>
          </cell>
          <cell r="H14451">
            <v>2701.8</v>
          </cell>
        </row>
        <row r="14452">
          <cell r="A14452">
            <v>2016</v>
          </cell>
          <cell r="B14452" t="str">
            <v>Shaun Livingston</v>
          </cell>
          <cell r="D14452" t="str">
            <v>GSW</v>
          </cell>
          <cell r="F14452">
            <v>13.8</v>
          </cell>
          <cell r="G14452">
            <v>5543725</v>
          </cell>
          <cell r="H14452">
            <v>1521</v>
          </cell>
        </row>
        <row r="14453">
          <cell r="A14453">
            <v>2016</v>
          </cell>
          <cell r="B14453" t="str">
            <v>Harrison Barnes</v>
          </cell>
          <cell r="D14453" t="str">
            <v>GSW</v>
          </cell>
          <cell r="F14453">
            <v>12.3</v>
          </cell>
          <cell r="G14453">
            <v>3873398</v>
          </cell>
          <cell r="H14453">
            <v>2039.3999999999999</v>
          </cell>
        </row>
        <row r="14454">
          <cell r="A14454">
            <v>2016</v>
          </cell>
          <cell r="B14454" t="str">
            <v>Marreese Speights</v>
          </cell>
          <cell r="D14454" t="str">
            <v>GSW</v>
          </cell>
          <cell r="F14454">
            <v>17.100000000000001</v>
          </cell>
          <cell r="G14454">
            <v>3815000</v>
          </cell>
          <cell r="H14454">
            <v>835.19999999999993</v>
          </cell>
        </row>
        <row r="14455">
          <cell r="A14455">
            <v>2016</v>
          </cell>
          <cell r="B14455" t="str">
            <v>Leandro Barbosa</v>
          </cell>
          <cell r="D14455" t="str">
            <v>GSW</v>
          </cell>
          <cell r="F14455">
            <v>11.7</v>
          </cell>
          <cell r="G14455">
            <v>2500000</v>
          </cell>
          <cell r="H14455">
            <v>1081.2</v>
          </cell>
        </row>
        <row r="14456">
          <cell r="A14456">
            <v>2016</v>
          </cell>
          <cell r="B14456" t="str">
            <v>Festus Ezeli</v>
          </cell>
          <cell r="D14456" t="str">
            <v>GSW</v>
          </cell>
          <cell r="F14456">
            <v>17.7</v>
          </cell>
          <cell r="G14456">
            <v>2008748</v>
          </cell>
          <cell r="H14456">
            <v>768.19999999999993</v>
          </cell>
        </row>
        <row r="14457">
          <cell r="A14457">
            <v>2016</v>
          </cell>
          <cell r="B14457" t="str">
            <v>Brandon Rush</v>
          </cell>
          <cell r="D14457" t="str">
            <v>GSW</v>
          </cell>
          <cell r="F14457">
            <v>10.1</v>
          </cell>
          <cell r="G14457">
            <v>1270964</v>
          </cell>
          <cell r="H14457">
            <v>1058.3999999999999</v>
          </cell>
        </row>
        <row r="14458">
          <cell r="A14458">
            <v>2016</v>
          </cell>
          <cell r="B14458" t="str">
            <v>Kevon Looney</v>
          </cell>
          <cell r="D14458" t="str">
            <v>GSW</v>
          </cell>
          <cell r="F14458">
            <v>18.600000000000001</v>
          </cell>
          <cell r="G14458">
            <v>1131960</v>
          </cell>
          <cell r="H14458">
            <v>21</v>
          </cell>
        </row>
        <row r="14459">
          <cell r="A14459">
            <v>2016</v>
          </cell>
          <cell r="B14459" t="str">
            <v>Ian Clark</v>
          </cell>
          <cell r="D14459" t="str">
            <v>GSW</v>
          </cell>
          <cell r="F14459">
            <v>11.5</v>
          </cell>
          <cell r="G14459">
            <v>947276</v>
          </cell>
          <cell r="H14459">
            <v>580.80000000000007</v>
          </cell>
        </row>
        <row r="14460">
          <cell r="A14460">
            <v>2016</v>
          </cell>
          <cell r="B14460" t="str">
            <v>James Michael</v>
          </cell>
          <cell r="D14460" t="str">
            <v>GSW</v>
          </cell>
          <cell r="F14460">
            <v>15.9</v>
          </cell>
          <cell r="H14460">
            <v>262.40000000000003</v>
          </cell>
        </row>
        <row r="14461">
          <cell r="A14461">
            <v>2016</v>
          </cell>
          <cell r="B14461" t="str">
            <v>Dwight Howard</v>
          </cell>
          <cell r="D14461" t="str">
            <v>HOU</v>
          </cell>
          <cell r="F14461">
            <v>18.899999999999999</v>
          </cell>
          <cell r="G14461">
            <v>22359364</v>
          </cell>
          <cell r="H14461">
            <v>2279.1</v>
          </cell>
        </row>
        <row r="14462">
          <cell r="A14462">
            <v>2016</v>
          </cell>
          <cell r="B14462" t="str">
            <v>James Harden</v>
          </cell>
          <cell r="D14462" t="str">
            <v>HOU</v>
          </cell>
          <cell r="F14462">
            <v>25.3</v>
          </cell>
          <cell r="G14462">
            <v>15756438</v>
          </cell>
          <cell r="H14462">
            <v>3124.2000000000003</v>
          </cell>
        </row>
        <row r="14463">
          <cell r="A14463">
            <v>2016</v>
          </cell>
          <cell r="B14463" t="str">
            <v>Corey Brewer</v>
          </cell>
          <cell r="D14463" t="str">
            <v>HOU</v>
          </cell>
          <cell r="F14463">
            <v>9.9</v>
          </cell>
          <cell r="G14463">
            <v>8200000</v>
          </cell>
          <cell r="H14463">
            <v>1672.8</v>
          </cell>
        </row>
        <row r="14464">
          <cell r="A14464">
            <v>2016</v>
          </cell>
          <cell r="B14464" t="str">
            <v>Trevor Ariza</v>
          </cell>
          <cell r="D14464" t="str">
            <v>HOU</v>
          </cell>
          <cell r="F14464">
            <v>12.9</v>
          </cell>
          <cell r="G14464">
            <v>8193030</v>
          </cell>
          <cell r="H14464">
            <v>2859.2999999999997</v>
          </cell>
        </row>
        <row r="14465">
          <cell r="A14465">
            <v>2016</v>
          </cell>
          <cell r="B14465" t="str">
            <v>Patrick Beverley</v>
          </cell>
          <cell r="D14465" t="str">
            <v>HOU</v>
          </cell>
          <cell r="F14465">
            <v>13</v>
          </cell>
          <cell r="G14465">
            <v>6500000</v>
          </cell>
          <cell r="H14465">
            <v>2037.7</v>
          </cell>
        </row>
        <row r="14466">
          <cell r="A14466">
            <v>2016</v>
          </cell>
          <cell r="B14466" t="str">
            <v>K.J. McDaniels</v>
          </cell>
          <cell r="D14466" t="str">
            <v>HOU</v>
          </cell>
          <cell r="F14466">
            <v>10.6</v>
          </cell>
          <cell r="G14466">
            <v>3333333</v>
          </cell>
          <cell r="H14466">
            <v>236.8</v>
          </cell>
        </row>
        <row r="14467">
          <cell r="A14467">
            <v>2016</v>
          </cell>
          <cell r="B14467" t="str">
            <v>Terrence Jones</v>
          </cell>
          <cell r="D14467" t="str">
            <v>HOU</v>
          </cell>
          <cell r="F14467">
            <v>13.5</v>
          </cell>
          <cell r="G14467">
            <v>2489530</v>
          </cell>
          <cell r="H14467">
            <v>1045</v>
          </cell>
        </row>
        <row r="14468">
          <cell r="A14468">
            <v>2016</v>
          </cell>
          <cell r="B14468" t="str">
            <v>Donatas Motiejunas</v>
          </cell>
          <cell r="D14468" t="str">
            <v>HOU</v>
          </cell>
          <cell r="F14468">
            <v>11.3</v>
          </cell>
          <cell r="G14468">
            <v>2288205</v>
          </cell>
          <cell r="H14468">
            <v>547.6</v>
          </cell>
        </row>
        <row r="14469">
          <cell r="A14469">
            <v>2016</v>
          </cell>
          <cell r="B14469" t="str">
            <v>Sam Dekker</v>
          </cell>
          <cell r="D14469" t="str">
            <v>HOU</v>
          </cell>
          <cell r="F14469">
            <v>10.8</v>
          </cell>
          <cell r="G14469">
            <v>1646400</v>
          </cell>
          <cell r="H14469">
            <v>6</v>
          </cell>
        </row>
        <row r="14470">
          <cell r="A14470">
            <v>2016</v>
          </cell>
          <cell r="B14470" t="str">
            <v>Jason Terry</v>
          </cell>
          <cell r="D14470" t="str">
            <v>HOU</v>
          </cell>
          <cell r="F14470">
            <v>10.199999999999999</v>
          </cell>
          <cell r="G14470">
            <v>1499187</v>
          </cell>
          <cell r="H14470">
            <v>1260</v>
          </cell>
        </row>
        <row r="14471">
          <cell r="A14471">
            <v>2016</v>
          </cell>
          <cell r="B14471" t="str">
            <v>Clint Capela</v>
          </cell>
          <cell r="D14471" t="str">
            <v>HOU</v>
          </cell>
          <cell r="F14471">
            <v>18.3</v>
          </cell>
          <cell r="G14471">
            <v>1242720</v>
          </cell>
          <cell r="H14471">
            <v>1470.7</v>
          </cell>
        </row>
        <row r="14472">
          <cell r="A14472">
            <v>2016</v>
          </cell>
          <cell r="B14472" t="str">
            <v>Montrezl Harrell</v>
          </cell>
          <cell r="D14472" t="str">
            <v>HOU</v>
          </cell>
          <cell r="F14472">
            <v>14.6</v>
          </cell>
          <cell r="G14472">
            <v>1000000</v>
          </cell>
          <cell r="H14472">
            <v>378.29999999999995</v>
          </cell>
        </row>
        <row r="14473">
          <cell r="A14473">
            <v>2016</v>
          </cell>
          <cell r="B14473" t="str">
            <v>Michael Beasley</v>
          </cell>
          <cell r="D14473" t="str">
            <v>HOU</v>
          </cell>
          <cell r="F14473">
            <v>22.5</v>
          </cell>
          <cell r="G14473">
            <v>306527</v>
          </cell>
          <cell r="H14473">
            <v>364</v>
          </cell>
        </row>
        <row r="14474">
          <cell r="A14474">
            <v>2016</v>
          </cell>
          <cell r="B14474" t="str">
            <v>Andrew Goudelock</v>
          </cell>
          <cell r="D14474" t="str">
            <v>HOU</v>
          </cell>
          <cell r="F14474">
            <v>12.4</v>
          </cell>
          <cell r="G14474">
            <v>200600</v>
          </cell>
          <cell r="H14474">
            <v>50.4</v>
          </cell>
        </row>
        <row r="14475">
          <cell r="A14475">
            <v>2016</v>
          </cell>
          <cell r="B14475" t="str">
            <v>Chuck Hayes</v>
          </cell>
          <cell r="D14475" t="str">
            <v>HOU</v>
          </cell>
          <cell r="F14475">
            <v>1.6</v>
          </cell>
          <cell r="G14475">
            <v>83583</v>
          </cell>
          <cell r="H14475">
            <v>24</v>
          </cell>
        </row>
        <row r="14476">
          <cell r="A14476">
            <v>2016</v>
          </cell>
          <cell r="B14476" t="str">
            <v>Paul George</v>
          </cell>
          <cell r="D14476" t="str">
            <v>IND</v>
          </cell>
          <cell r="F14476">
            <v>20.9</v>
          </cell>
          <cell r="G14476">
            <v>17120106</v>
          </cell>
          <cell r="H14476">
            <v>2818.7999999999997</v>
          </cell>
        </row>
        <row r="14477">
          <cell r="A14477">
            <v>2016</v>
          </cell>
          <cell r="B14477" t="str">
            <v>Monta Ellis</v>
          </cell>
          <cell r="D14477" t="str">
            <v>IND</v>
          </cell>
          <cell r="F14477">
            <v>13.7</v>
          </cell>
          <cell r="G14477">
            <v>10300000</v>
          </cell>
          <cell r="H14477">
            <v>2737.7999999999997</v>
          </cell>
        </row>
        <row r="14478">
          <cell r="A14478">
            <v>2016</v>
          </cell>
          <cell r="B14478" t="str">
            <v>George Hill</v>
          </cell>
          <cell r="D14478" t="str">
            <v>IND</v>
          </cell>
          <cell r="F14478">
            <v>13.2</v>
          </cell>
          <cell r="G14478">
            <v>8000000</v>
          </cell>
          <cell r="H14478">
            <v>2523.4</v>
          </cell>
        </row>
        <row r="14479">
          <cell r="A14479">
            <v>2016</v>
          </cell>
          <cell r="B14479" t="str">
            <v>Rodney Stuckey</v>
          </cell>
          <cell r="D14479" t="str">
            <v>IND</v>
          </cell>
          <cell r="F14479">
            <v>12.6</v>
          </cell>
          <cell r="G14479">
            <v>6500000</v>
          </cell>
          <cell r="H14479">
            <v>1276</v>
          </cell>
        </row>
        <row r="14480">
          <cell r="A14480">
            <v>2016</v>
          </cell>
          <cell r="B14480" t="str">
            <v>C.J. Miles</v>
          </cell>
          <cell r="D14480" t="str">
            <v>IND</v>
          </cell>
          <cell r="F14480">
            <v>14</v>
          </cell>
          <cell r="G14480">
            <v>4394225</v>
          </cell>
          <cell r="H14480">
            <v>1465.6</v>
          </cell>
        </row>
        <row r="14481">
          <cell r="A14481">
            <v>2016</v>
          </cell>
          <cell r="B14481" t="str">
            <v>Ian Mahinmi</v>
          </cell>
          <cell r="D14481" t="str">
            <v>IND</v>
          </cell>
          <cell r="F14481">
            <v>16.600000000000001</v>
          </cell>
          <cell r="G14481">
            <v>4000000</v>
          </cell>
          <cell r="H14481">
            <v>1817.6000000000001</v>
          </cell>
        </row>
        <row r="14482">
          <cell r="A14482">
            <v>2016</v>
          </cell>
          <cell r="B14482" t="str">
            <v>Jordan Hill</v>
          </cell>
          <cell r="D14482" t="str">
            <v>IND</v>
          </cell>
          <cell r="F14482">
            <v>16.399999999999999</v>
          </cell>
          <cell r="G14482">
            <v>4000000</v>
          </cell>
          <cell r="H14482">
            <v>1511.1</v>
          </cell>
        </row>
        <row r="14483">
          <cell r="A14483">
            <v>2016</v>
          </cell>
          <cell r="B14483" t="str">
            <v>Lavoy Allen</v>
          </cell>
          <cell r="D14483" t="str">
            <v>IND</v>
          </cell>
          <cell r="F14483">
            <v>12.4</v>
          </cell>
          <cell r="G14483">
            <v>3700000</v>
          </cell>
          <cell r="H14483">
            <v>1595.8</v>
          </cell>
        </row>
        <row r="14484">
          <cell r="A14484">
            <v>2016</v>
          </cell>
          <cell r="B14484" t="str">
            <v>Myles Turner</v>
          </cell>
          <cell r="D14484" t="str">
            <v>IND</v>
          </cell>
          <cell r="F14484">
            <v>15.4</v>
          </cell>
          <cell r="G14484">
            <v>2357760</v>
          </cell>
          <cell r="H14484">
            <v>1368</v>
          </cell>
        </row>
        <row r="14485">
          <cell r="A14485">
            <v>2016</v>
          </cell>
          <cell r="B14485" t="str">
            <v>Solomon Hill</v>
          </cell>
          <cell r="D14485" t="str">
            <v>IND</v>
          </cell>
          <cell r="F14485">
            <v>12.2</v>
          </cell>
          <cell r="G14485">
            <v>1358880</v>
          </cell>
          <cell r="H14485">
            <v>867.3</v>
          </cell>
        </row>
        <row r="14486">
          <cell r="A14486">
            <v>2016</v>
          </cell>
          <cell r="B14486" t="str">
            <v>Rakeem Christmas</v>
          </cell>
          <cell r="D14486" t="str">
            <v>IND</v>
          </cell>
          <cell r="F14486">
            <v>32</v>
          </cell>
          <cell r="G14486">
            <v>1000000</v>
          </cell>
          <cell r="H14486">
            <v>6</v>
          </cell>
        </row>
        <row r="14487">
          <cell r="A14487">
            <v>2016</v>
          </cell>
          <cell r="B14487" t="str">
            <v>Shayne Whittington</v>
          </cell>
          <cell r="D14487" t="str">
            <v>IND</v>
          </cell>
          <cell r="F14487">
            <v>7.4</v>
          </cell>
          <cell r="G14487">
            <v>845059</v>
          </cell>
          <cell r="H14487">
            <v>41.300000000000004</v>
          </cell>
        </row>
        <row r="14488">
          <cell r="A14488">
            <v>2016</v>
          </cell>
          <cell r="B14488" t="str">
            <v>Glenn Robinson</v>
          </cell>
          <cell r="D14488" t="str">
            <v>IND</v>
          </cell>
          <cell r="F14488">
            <v>11.4</v>
          </cell>
          <cell r="G14488">
            <v>845000</v>
          </cell>
          <cell r="H14488">
            <v>508.50000000000006</v>
          </cell>
        </row>
        <row r="14489">
          <cell r="A14489">
            <v>2016</v>
          </cell>
          <cell r="B14489" t="str">
            <v>Joe Young</v>
          </cell>
          <cell r="D14489" t="str">
            <v>IND</v>
          </cell>
          <cell r="F14489">
            <v>9.9</v>
          </cell>
          <cell r="H14489">
            <v>385.40000000000003</v>
          </cell>
        </row>
        <row r="14490">
          <cell r="A14490">
            <v>2016</v>
          </cell>
          <cell r="B14490" t="str">
            <v>Chris Paul</v>
          </cell>
          <cell r="D14490" t="str">
            <v>LAC</v>
          </cell>
          <cell r="F14490">
            <v>26.2</v>
          </cell>
          <cell r="G14490">
            <v>21468696</v>
          </cell>
          <cell r="H14490">
            <v>2419.8000000000002</v>
          </cell>
        </row>
        <row r="14491">
          <cell r="A14491">
            <v>2016</v>
          </cell>
          <cell r="B14491" t="str">
            <v>DeAndre Jordan</v>
          </cell>
          <cell r="D14491" t="str">
            <v>LAC</v>
          </cell>
          <cell r="F14491">
            <v>20.6</v>
          </cell>
          <cell r="G14491">
            <v>19500000</v>
          </cell>
          <cell r="H14491">
            <v>2594.9</v>
          </cell>
        </row>
        <row r="14492">
          <cell r="A14492">
            <v>2016</v>
          </cell>
          <cell r="B14492" t="str">
            <v>Blake Griffin</v>
          </cell>
          <cell r="D14492" t="str">
            <v>LAC</v>
          </cell>
          <cell r="F14492">
            <v>22.1</v>
          </cell>
          <cell r="G14492">
            <v>18907725</v>
          </cell>
          <cell r="H14492">
            <v>1169</v>
          </cell>
        </row>
        <row r="14493">
          <cell r="A14493">
            <v>2016</v>
          </cell>
          <cell r="B14493" t="str">
            <v>J.J. Redick</v>
          </cell>
          <cell r="D14493" t="str">
            <v>LAC</v>
          </cell>
          <cell r="F14493">
            <v>17.5</v>
          </cell>
          <cell r="G14493">
            <v>6867000</v>
          </cell>
          <cell r="H14493">
            <v>2100</v>
          </cell>
        </row>
        <row r="14494">
          <cell r="A14494">
            <v>2016</v>
          </cell>
          <cell r="B14494" t="str">
            <v>Jamal Crawford</v>
          </cell>
          <cell r="D14494" t="str">
            <v>LAC</v>
          </cell>
          <cell r="F14494">
            <v>14</v>
          </cell>
          <cell r="G14494">
            <v>5675000</v>
          </cell>
          <cell r="H14494">
            <v>2125.1</v>
          </cell>
        </row>
        <row r="14495">
          <cell r="A14495">
            <v>2016</v>
          </cell>
          <cell r="B14495" t="str">
            <v>Paul Pierce</v>
          </cell>
          <cell r="D14495" t="str">
            <v>LAC</v>
          </cell>
          <cell r="F14495">
            <v>8.1999999999999993</v>
          </cell>
          <cell r="G14495">
            <v>3400000</v>
          </cell>
          <cell r="H14495">
            <v>1230.8000000000002</v>
          </cell>
        </row>
        <row r="14496">
          <cell r="A14496">
            <v>2016</v>
          </cell>
          <cell r="B14496" t="str">
            <v>Austin Rivers</v>
          </cell>
          <cell r="D14496" t="str">
            <v>LAC</v>
          </cell>
          <cell r="F14496">
            <v>11.1</v>
          </cell>
          <cell r="G14496">
            <v>3100000</v>
          </cell>
          <cell r="H14496">
            <v>1467.3</v>
          </cell>
        </row>
        <row r="14497">
          <cell r="A14497">
            <v>2016</v>
          </cell>
          <cell r="B14497" t="str">
            <v>C.J. Wilcox</v>
          </cell>
          <cell r="D14497" t="str">
            <v>LAC</v>
          </cell>
          <cell r="F14497">
            <v>12.9</v>
          </cell>
          <cell r="G14497">
            <v>1159680</v>
          </cell>
          <cell r="H14497">
            <v>167.9</v>
          </cell>
        </row>
        <row r="14498">
          <cell r="A14498">
            <v>2016</v>
          </cell>
          <cell r="B14498" t="str">
            <v>Wesley Johnson</v>
          </cell>
          <cell r="D14498" t="str">
            <v>LAC</v>
          </cell>
          <cell r="F14498">
            <v>11</v>
          </cell>
          <cell r="G14498">
            <v>1100600</v>
          </cell>
          <cell r="H14498">
            <v>1664</v>
          </cell>
        </row>
        <row r="14499">
          <cell r="A14499">
            <v>2016</v>
          </cell>
          <cell r="B14499" t="str">
            <v>Cole Aldrich</v>
          </cell>
          <cell r="D14499" t="str">
            <v>LAC</v>
          </cell>
          <cell r="F14499">
            <v>21.3</v>
          </cell>
          <cell r="G14499">
            <v>1100600</v>
          </cell>
          <cell r="H14499">
            <v>798</v>
          </cell>
        </row>
        <row r="14500">
          <cell r="A14500">
            <v>2016</v>
          </cell>
          <cell r="B14500" t="str">
            <v>Pablo Prigioni</v>
          </cell>
          <cell r="D14500" t="str">
            <v>LAC</v>
          </cell>
          <cell r="F14500">
            <v>10.199999999999999</v>
          </cell>
          <cell r="G14500">
            <v>981348</v>
          </cell>
          <cell r="H14500">
            <v>820.1</v>
          </cell>
        </row>
        <row r="14501">
          <cell r="A14501">
            <v>2016</v>
          </cell>
          <cell r="B14501" t="str">
            <v>Branden Dawson</v>
          </cell>
          <cell r="D14501" t="str">
            <v>LAC</v>
          </cell>
          <cell r="F14501">
            <v>7.1</v>
          </cell>
          <cell r="G14501">
            <v>525093</v>
          </cell>
          <cell r="H14501">
            <v>28.799999999999997</v>
          </cell>
        </row>
        <row r="14502">
          <cell r="A14502">
            <v>2016</v>
          </cell>
          <cell r="B14502" t="str">
            <v>Jeff Ayres</v>
          </cell>
          <cell r="D14502" t="str">
            <v>LAC</v>
          </cell>
          <cell r="F14502">
            <v>8.3000000000000007</v>
          </cell>
          <cell r="G14502">
            <v>317232</v>
          </cell>
          <cell r="H14502">
            <v>107.1</v>
          </cell>
        </row>
        <row r="14503">
          <cell r="A14503">
            <v>2016</v>
          </cell>
          <cell r="B14503" t="str">
            <v>Luc Mbah</v>
          </cell>
          <cell r="D14503" t="str">
            <v>LAC</v>
          </cell>
          <cell r="F14503">
            <v>7.3</v>
          </cell>
          <cell r="H14503">
            <v>1275</v>
          </cell>
        </row>
        <row r="14504">
          <cell r="A14504">
            <v>2016</v>
          </cell>
          <cell r="B14504" t="str">
            <v>Kobe Bryant</v>
          </cell>
          <cell r="D14504" t="str">
            <v>LAL</v>
          </cell>
          <cell r="F14504">
            <v>14.9</v>
          </cell>
          <cell r="G14504">
            <v>25000000</v>
          </cell>
          <cell r="H14504">
            <v>1861.2</v>
          </cell>
        </row>
        <row r="14505">
          <cell r="A14505">
            <v>2016</v>
          </cell>
          <cell r="B14505" t="str">
            <v>Roy Hibbert</v>
          </cell>
          <cell r="D14505" t="str">
            <v>LAL</v>
          </cell>
          <cell r="F14505">
            <v>11.2</v>
          </cell>
          <cell r="G14505">
            <v>15500000</v>
          </cell>
          <cell r="H14505">
            <v>1879.2</v>
          </cell>
        </row>
        <row r="14506">
          <cell r="A14506">
            <v>2016</v>
          </cell>
          <cell r="B14506" t="str">
            <v>Lou Williams</v>
          </cell>
          <cell r="D14506" t="str">
            <v>LAL</v>
          </cell>
          <cell r="F14506">
            <v>17.7</v>
          </cell>
          <cell r="G14506">
            <v>7000000</v>
          </cell>
          <cell r="H14506">
            <v>1909.5</v>
          </cell>
        </row>
        <row r="14507">
          <cell r="A14507">
            <v>2016</v>
          </cell>
          <cell r="B14507" t="str">
            <v>Nick Young</v>
          </cell>
          <cell r="D14507" t="str">
            <v>LAL</v>
          </cell>
          <cell r="F14507">
            <v>9.1</v>
          </cell>
          <cell r="G14507">
            <v>5219169</v>
          </cell>
          <cell r="H14507">
            <v>1031.4000000000001</v>
          </cell>
        </row>
        <row r="14508">
          <cell r="A14508">
            <v>2016</v>
          </cell>
          <cell r="B14508" t="str">
            <v>Julius Randle</v>
          </cell>
          <cell r="D14508" t="str">
            <v>LAL</v>
          </cell>
          <cell r="F14508">
            <v>13.9</v>
          </cell>
          <cell r="G14508">
            <v>3132240</v>
          </cell>
          <cell r="H14508">
            <v>2284.1999999999998</v>
          </cell>
        </row>
        <row r="14509">
          <cell r="A14509">
            <v>2016</v>
          </cell>
          <cell r="B14509" t="str">
            <v>Brandon Bass</v>
          </cell>
          <cell r="D14509" t="str">
            <v>LAL</v>
          </cell>
          <cell r="F14509">
            <v>17.399999999999999</v>
          </cell>
          <cell r="G14509">
            <v>3000000</v>
          </cell>
          <cell r="H14509">
            <v>1339.8</v>
          </cell>
        </row>
        <row r="14510">
          <cell r="A14510">
            <v>2016</v>
          </cell>
          <cell r="B14510" t="str">
            <v>Ryan Kelly</v>
          </cell>
          <cell r="D14510" t="str">
            <v>LAL</v>
          </cell>
          <cell r="F14510">
            <v>10.3</v>
          </cell>
          <cell r="G14510">
            <v>1724250</v>
          </cell>
          <cell r="H14510">
            <v>471.59999999999997</v>
          </cell>
        </row>
        <row r="14511">
          <cell r="A14511">
            <v>2016</v>
          </cell>
          <cell r="B14511" t="str">
            <v>Robert Sacre</v>
          </cell>
          <cell r="D14511" t="str">
            <v>LAL</v>
          </cell>
          <cell r="F14511">
            <v>10.4</v>
          </cell>
          <cell r="G14511">
            <v>981348</v>
          </cell>
          <cell r="H14511">
            <v>320</v>
          </cell>
        </row>
        <row r="14512">
          <cell r="A14512">
            <v>2016</v>
          </cell>
          <cell r="B14512" t="str">
            <v>Jordan Clarkson</v>
          </cell>
          <cell r="D14512" t="str">
            <v>LAL</v>
          </cell>
          <cell r="F14512">
            <v>14.3</v>
          </cell>
          <cell r="G14512">
            <v>845059</v>
          </cell>
          <cell r="H14512">
            <v>2551.6999999999998</v>
          </cell>
        </row>
        <row r="14513">
          <cell r="A14513">
            <v>2016</v>
          </cell>
          <cell r="B14513" t="str">
            <v>Tarik Black</v>
          </cell>
          <cell r="D14513" t="str">
            <v>LAL</v>
          </cell>
          <cell r="F14513">
            <v>12.3</v>
          </cell>
          <cell r="G14513">
            <v>845059</v>
          </cell>
          <cell r="H14513">
            <v>495.29999999999995</v>
          </cell>
        </row>
        <row r="14514">
          <cell r="A14514">
            <v>2016</v>
          </cell>
          <cell r="B14514" t="str">
            <v>Anthony Brown</v>
          </cell>
          <cell r="D14514" t="str">
            <v>LAL</v>
          </cell>
          <cell r="F14514">
            <v>4.9000000000000004</v>
          </cell>
          <cell r="G14514">
            <v>700000</v>
          </cell>
          <cell r="H14514">
            <v>600.29999999999995</v>
          </cell>
        </row>
        <row r="14515">
          <cell r="A14515">
            <v>2016</v>
          </cell>
          <cell r="B14515" t="str">
            <v>Marcelo Huertas</v>
          </cell>
          <cell r="D14515" t="str">
            <v>LAL</v>
          </cell>
          <cell r="F14515">
            <v>10.4</v>
          </cell>
          <cell r="G14515">
            <v>525093</v>
          </cell>
          <cell r="H14515">
            <v>869.19999999999993</v>
          </cell>
        </row>
        <row r="14516">
          <cell r="A14516">
            <v>2016</v>
          </cell>
          <cell r="B14516" t="str">
            <v>Metta World</v>
          </cell>
          <cell r="D14516" t="str">
            <v>LAL</v>
          </cell>
          <cell r="F14516">
            <v>8.3000000000000007</v>
          </cell>
          <cell r="H14516">
            <v>591.5</v>
          </cell>
        </row>
        <row r="14517">
          <cell r="A14517">
            <v>2016</v>
          </cell>
          <cell r="B14517" t="str">
            <v>D'Angelo Russell</v>
          </cell>
          <cell r="D14517" t="str">
            <v>LAL</v>
          </cell>
          <cell r="F14517">
            <v>13.2</v>
          </cell>
          <cell r="H14517">
            <v>2256</v>
          </cell>
        </row>
        <row r="14518">
          <cell r="A14518">
            <v>2016</v>
          </cell>
          <cell r="B14518" t="str">
            <v>Larry Nance</v>
          </cell>
          <cell r="D14518" t="str">
            <v>LAL</v>
          </cell>
          <cell r="F14518">
            <v>13.4</v>
          </cell>
          <cell r="H14518">
            <v>1266.3000000000002</v>
          </cell>
        </row>
        <row r="14519">
          <cell r="A14519">
            <v>2016</v>
          </cell>
          <cell r="B14519" t="str">
            <v>Marc Gasol</v>
          </cell>
          <cell r="D14519" t="str">
            <v>MEM</v>
          </cell>
          <cell r="F14519">
            <v>17.7</v>
          </cell>
          <cell r="G14519">
            <v>19700000</v>
          </cell>
          <cell r="H14519">
            <v>1788.8</v>
          </cell>
        </row>
        <row r="14520">
          <cell r="A14520">
            <v>2016</v>
          </cell>
          <cell r="B14520" t="str">
            <v>Zach Randolph</v>
          </cell>
          <cell r="D14520" t="str">
            <v>MEM</v>
          </cell>
          <cell r="F14520">
            <v>18.3</v>
          </cell>
          <cell r="G14520">
            <v>9638555</v>
          </cell>
          <cell r="H14520">
            <v>2012.8000000000002</v>
          </cell>
        </row>
        <row r="14521">
          <cell r="A14521">
            <v>2016</v>
          </cell>
          <cell r="B14521" t="str">
            <v>Mike Conley</v>
          </cell>
          <cell r="D14521" t="str">
            <v>MEM</v>
          </cell>
          <cell r="F14521">
            <v>19.399999999999999</v>
          </cell>
          <cell r="G14521">
            <v>9588426</v>
          </cell>
          <cell r="H14521">
            <v>1758.3999999999999</v>
          </cell>
        </row>
        <row r="14522">
          <cell r="A14522">
            <v>2016</v>
          </cell>
          <cell r="B14522" t="str">
            <v>Brandan Wright</v>
          </cell>
          <cell r="D14522" t="str">
            <v>MEM</v>
          </cell>
          <cell r="F14522">
            <v>18.3</v>
          </cell>
          <cell r="G14522">
            <v>5500000</v>
          </cell>
          <cell r="H14522">
            <v>212.39999999999998</v>
          </cell>
        </row>
        <row r="14523">
          <cell r="A14523">
            <v>2016</v>
          </cell>
          <cell r="B14523" t="str">
            <v>Tony Allen</v>
          </cell>
          <cell r="D14523" t="str">
            <v>MEM</v>
          </cell>
          <cell r="F14523">
            <v>12.9</v>
          </cell>
          <cell r="G14523">
            <v>5168539</v>
          </cell>
          <cell r="H14523">
            <v>1619.2</v>
          </cell>
        </row>
        <row r="14524">
          <cell r="A14524">
            <v>2016</v>
          </cell>
          <cell r="B14524" t="str">
            <v>Vince Carter</v>
          </cell>
          <cell r="D14524" t="str">
            <v>MEM</v>
          </cell>
          <cell r="F14524">
            <v>12.7</v>
          </cell>
          <cell r="G14524">
            <v>4088091</v>
          </cell>
          <cell r="H14524">
            <v>1008</v>
          </cell>
        </row>
        <row r="14525">
          <cell r="A14525">
            <v>2016</v>
          </cell>
          <cell r="B14525" t="str">
            <v>Matt Barnes</v>
          </cell>
          <cell r="D14525" t="str">
            <v>MEM</v>
          </cell>
          <cell r="F14525">
            <v>11.7</v>
          </cell>
          <cell r="G14525">
            <v>3542500</v>
          </cell>
          <cell r="H14525">
            <v>2188.8000000000002</v>
          </cell>
        </row>
        <row r="14526">
          <cell r="A14526">
            <v>2016</v>
          </cell>
          <cell r="B14526" t="str">
            <v>Jordan Adams</v>
          </cell>
          <cell r="D14526" t="str">
            <v>MEM</v>
          </cell>
          <cell r="F14526">
            <v>17.3</v>
          </cell>
          <cell r="G14526">
            <v>1404600</v>
          </cell>
          <cell r="H14526">
            <v>15</v>
          </cell>
        </row>
        <row r="14527">
          <cell r="A14527">
            <v>2016</v>
          </cell>
          <cell r="B14527" t="str">
            <v>Jarell Martin</v>
          </cell>
          <cell r="D14527" t="str">
            <v>MEM</v>
          </cell>
          <cell r="F14527">
            <v>14</v>
          </cell>
          <cell r="G14527">
            <v>1230840</v>
          </cell>
          <cell r="H14527">
            <v>380.7</v>
          </cell>
        </row>
        <row r="14528">
          <cell r="A14528">
            <v>2016</v>
          </cell>
          <cell r="B14528" t="str">
            <v>JaMychal Green</v>
          </cell>
          <cell r="D14528" t="str">
            <v>MEM</v>
          </cell>
          <cell r="F14528">
            <v>14.6</v>
          </cell>
          <cell r="G14528">
            <v>845059</v>
          </cell>
          <cell r="H14528">
            <v>1443</v>
          </cell>
        </row>
        <row r="14529">
          <cell r="A14529">
            <v>2016</v>
          </cell>
          <cell r="B14529" t="str">
            <v>Russ Smith</v>
          </cell>
          <cell r="D14529" t="str">
            <v>MEM</v>
          </cell>
          <cell r="F14529">
            <v>10.5</v>
          </cell>
          <cell r="G14529">
            <v>816482</v>
          </cell>
          <cell r="H14529">
            <v>66</v>
          </cell>
        </row>
        <row r="14530">
          <cell r="A14530">
            <v>2016</v>
          </cell>
          <cell r="B14530" t="str">
            <v>Jordan Farmar</v>
          </cell>
          <cell r="D14530" t="str">
            <v>MEM</v>
          </cell>
          <cell r="F14530">
            <v>13.2</v>
          </cell>
          <cell r="G14530">
            <v>191456</v>
          </cell>
          <cell r="H14530">
            <v>291.60000000000002</v>
          </cell>
        </row>
        <row r="14531">
          <cell r="A14531">
            <v>2016</v>
          </cell>
          <cell r="B14531" t="str">
            <v>Xavier Munford</v>
          </cell>
          <cell r="D14531" t="str">
            <v>MEM</v>
          </cell>
          <cell r="F14531">
            <v>9.9</v>
          </cell>
          <cell r="G14531">
            <v>89588</v>
          </cell>
          <cell r="H14531">
            <v>243.59999999999997</v>
          </cell>
        </row>
        <row r="14532">
          <cell r="A14532">
            <v>2016</v>
          </cell>
          <cell r="B14532" t="str">
            <v>Elliot Williams</v>
          </cell>
          <cell r="D14532" t="str">
            <v>MEM</v>
          </cell>
          <cell r="F14532">
            <v>3.3</v>
          </cell>
          <cell r="G14532">
            <v>80000</v>
          </cell>
          <cell r="H14532">
            <v>45</v>
          </cell>
        </row>
        <row r="14533">
          <cell r="A14533">
            <v>2016</v>
          </cell>
          <cell r="B14533" t="str">
            <v>Chris Bosh</v>
          </cell>
          <cell r="D14533" t="str">
            <v>MIA</v>
          </cell>
          <cell r="F14533">
            <v>20.2</v>
          </cell>
          <cell r="G14533">
            <v>22192730</v>
          </cell>
          <cell r="H14533">
            <v>1775.5</v>
          </cell>
        </row>
        <row r="14534">
          <cell r="A14534">
            <v>2016</v>
          </cell>
          <cell r="B14534" t="str">
            <v>Dwyane Wade</v>
          </cell>
          <cell r="D14534" t="str">
            <v>MIA</v>
          </cell>
          <cell r="F14534">
            <v>20.3</v>
          </cell>
          <cell r="G14534">
            <v>20000000</v>
          </cell>
          <cell r="H14534">
            <v>2257</v>
          </cell>
        </row>
        <row r="14535">
          <cell r="A14535">
            <v>2016</v>
          </cell>
          <cell r="B14535" t="str">
            <v>Goran Dragic</v>
          </cell>
          <cell r="D14535" t="str">
            <v>MIA</v>
          </cell>
          <cell r="F14535">
            <v>15.5</v>
          </cell>
          <cell r="G14535">
            <v>14780000</v>
          </cell>
          <cell r="H14535">
            <v>2361.6</v>
          </cell>
        </row>
        <row r="14536">
          <cell r="A14536">
            <v>2016</v>
          </cell>
          <cell r="B14536" t="str">
            <v>Luol Deng</v>
          </cell>
          <cell r="D14536" t="str">
            <v>MIA</v>
          </cell>
          <cell r="F14536">
            <v>15</v>
          </cell>
          <cell r="G14536">
            <v>10151612</v>
          </cell>
          <cell r="H14536">
            <v>2397.6</v>
          </cell>
        </row>
        <row r="14537">
          <cell r="A14537">
            <v>2016</v>
          </cell>
          <cell r="B14537" t="str">
            <v>Josh McRoberts</v>
          </cell>
          <cell r="D14537" t="str">
            <v>MIA</v>
          </cell>
          <cell r="F14537">
            <v>9.9</v>
          </cell>
          <cell r="G14537">
            <v>5543725</v>
          </cell>
          <cell r="H14537">
            <v>596.4</v>
          </cell>
        </row>
        <row r="14538">
          <cell r="A14538">
            <v>2016</v>
          </cell>
          <cell r="B14538" t="str">
            <v>Udonis Haslem</v>
          </cell>
          <cell r="D14538" t="str">
            <v>MIA</v>
          </cell>
          <cell r="F14538">
            <v>9.1</v>
          </cell>
          <cell r="G14538">
            <v>2854940</v>
          </cell>
          <cell r="H14538">
            <v>259</v>
          </cell>
        </row>
        <row r="14539">
          <cell r="A14539">
            <v>2016</v>
          </cell>
          <cell r="B14539" t="str">
            <v>Justise Winslow</v>
          </cell>
          <cell r="D14539" t="str">
            <v>MIA</v>
          </cell>
          <cell r="F14539">
            <v>8.4</v>
          </cell>
          <cell r="G14539">
            <v>2481720</v>
          </cell>
          <cell r="H14539">
            <v>2230.8000000000002</v>
          </cell>
        </row>
        <row r="14540">
          <cell r="A14540">
            <v>2016</v>
          </cell>
          <cell r="B14540" t="str">
            <v>Gerald Green</v>
          </cell>
          <cell r="D14540" t="str">
            <v>MIA</v>
          </cell>
          <cell r="F14540">
            <v>10.1</v>
          </cell>
          <cell r="G14540">
            <v>1356000</v>
          </cell>
          <cell r="H14540">
            <v>1559.4</v>
          </cell>
        </row>
        <row r="14541">
          <cell r="A14541">
            <v>2016</v>
          </cell>
          <cell r="B14541" t="str">
            <v>Hassan Whiteside</v>
          </cell>
          <cell r="D14541" t="str">
            <v>MIA</v>
          </cell>
          <cell r="F14541">
            <v>25.7</v>
          </cell>
          <cell r="G14541">
            <v>981348</v>
          </cell>
          <cell r="H14541">
            <v>2124.3000000000002</v>
          </cell>
        </row>
        <row r="14542">
          <cell r="A14542">
            <v>2016</v>
          </cell>
          <cell r="B14542" t="str">
            <v>Tyler Johnson</v>
          </cell>
          <cell r="D14542" t="str">
            <v>MIA</v>
          </cell>
          <cell r="F14542">
            <v>13.8</v>
          </cell>
          <cell r="G14542">
            <v>845059</v>
          </cell>
          <cell r="H14542">
            <v>864</v>
          </cell>
        </row>
        <row r="14543">
          <cell r="A14543">
            <v>2016</v>
          </cell>
          <cell r="B14543" t="str">
            <v>Josh Richardson</v>
          </cell>
          <cell r="D14543" t="str">
            <v>MIA</v>
          </cell>
          <cell r="F14543">
            <v>11.4</v>
          </cell>
          <cell r="G14543">
            <v>525093</v>
          </cell>
          <cell r="H14543">
            <v>1107.6000000000001</v>
          </cell>
        </row>
        <row r="14544">
          <cell r="A14544">
            <v>2016</v>
          </cell>
          <cell r="B14544" t="str">
            <v>Amar'e Stoudemire</v>
          </cell>
          <cell r="D14544" t="str">
            <v>MIA</v>
          </cell>
          <cell r="F14544">
            <v>17.3</v>
          </cell>
          <cell r="H14544">
            <v>764.4</v>
          </cell>
        </row>
        <row r="14545">
          <cell r="A14545">
            <v>2016</v>
          </cell>
          <cell r="B14545" t="str">
            <v>Greg Monroe</v>
          </cell>
          <cell r="D14545" t="str">
            <v>MIL</v>
          </cell>
          <cell r="F14545">
            <v>21.8</v>
          </cell>
          <cell r="G14545">
            <v>16400000</v>
          </cell>
          <cell r="H14545">
            <v>2314.7000000000003</v>
          </cell>
        </row>
        <row r="14546">
          <cell r="A14546">
            <v>2016</v>
          </cell>
          <cell r="B14546" t="str">
            <v>Khris Middleton</v>
          </cell>
          <cell r="D14546" t="str">
            <v>MIL</v>
          </cell>
          <cell r="F14546">
            <v>16.8</v>
          </cell>
          <cell r="G14546">
            <v>15000000</v>
          </cell>
          <cell r="H14546">
            <v>2851.9</v>
          </cell>
        </row>
        <row r="14547">
          <cell r="A14547">
            <v>2016</v>
          </cell>
          <cell r="B14547" t="str">
            <v>O.J. Mayo</v>
          </cell>
          <cell r="D14547" t="str">
            <v>MIL</v>
          </cell>
          <cell r="F14547">
            <v>7.7</v>
          </cell>
          <cell r="G14547">
            <v>8000000</v>
          </cell>
          <cell r="H14547">
            <v>1090.6000000000001</v>
          </cell>
        </row>
        <row r="14548">
          <cell r="A14548">
            <v>2016</v>
          </cell>
          <cell r="B14548" t="str">
            <v>Greivis Vasquez</v>
          </cell>
          <cell r="D14548" t="str">
            <v>MIL</v>
          </cell>
          <cell r="F14548">
            <v>7.4</v>
          </cell>
          <cell r="G14548">
            <v>6600000</v>
          </cell>
          <cell r="H14548">
            <v>460</v>
          </cell>
        </row>
        <row r="14549">
          <cell r="A14549">
            <v>2016</v>
          </cell>
          <cell r="B14549" t="str">
            <v>Jabari Parker</v>
          </cell>
          <cell r="D14549" t="str">
            <v>MIL</v>
          </cell>
          <cell r="F14549">
            <v>14.8</v>
          </cell>
          <cell r="G14549">
            <v>5152440</v>
          </cell>
          <cell r="H14549">
            <v>2409.1999999999998</v>
          </cell>
        </row>
        <row r="14550">
          <cell r="A14550">
            <v>2016</v>
          </cell>
          <cell r="B14550" t="str">
            <v>Jerryd Bayless</v>
          </cell>
          <cell r="D14550" t="str">
            <v>MIL</v>
          </cell>
          <cell r="F14550">
            <v>12.4</v>
          </cell>
          <cell r="G14550">
            <v>3000000</v>
          </cell>
          <cell r="H14550">
            <v>1502.8</v>
          </cell>
        </row>
        <row r="14551">
          <cell r="A14551">
            <v>2016</v>
          </cell>
          <cell r="B14551" t="str">
            <v>John Henson</v>
          </cell>
          <cell r="D14551" t="str">
            <v>MIL</v>
          </cell>
          <cell r="F14551">
            <v>18.600000000000001</v>
          </cell>
          <cell r="G14551">
            <v>2943221</v>
          </cell>
          <cell r="H14551">
            <v>957.6</v>
          </cell>
        </row>
        <row r="14552">
          <cell r="A14552">
            <v>2016</v>
          </cell>
          <cell r="B14552" t="str">
            <v>Michael Carter-Williams</v>
          </cell>
          <cell r="D14552" t="str">
            <v>MIL</v>
          </cell>
          <cell r="F14552">
            <v>13.9</v>
          </cell>
          <cell r="G14552">
            <v>2399040</v>
          </cell>
          <cell r="H14552">
            <v>1647</v>
          </cell>
        </row>
        <row r="14553">
          <cell r="A14553">
            <v>2016</v>
          </cell>
          <cell r="B14553" t="str">
            <v>Miles Plumlee</v>
          </cell>
          <cell r="D14553" t="str">
            <v>MIL</v>
          </cell>
          <cell r="F14553">
            <v>17.399999999999999</v>
          </cell>
          <cell r="G14553">
            <v>2109294</v>
          </cell>
          <cell r="H14553">
            <v>872.30000000000007</v>
          </cell>
        </row>
        <row r="14554">
          <cell r="A14554">
            <v>2016</v>
          </cell>
          <cell r="B14554" t="str">
            <v>Giannis Antetokounmpo</v>
          </cell>
          <cell r="D14554" t="str">
            <v>MIL</v>
          </cell>
          <cell r="F14554">
            <v>18.8</v>
          </cell>
          <cell r="G14554">
            <v>1953960</v>
          </cell>
          <cell r="H14554">
            <v>2824</v>
          </cell>
        </row>
        <row r="14555">
          <cell r="A14555">
            <v>2016</v>
          </cell>
          <cell r="B14555" t="str">
            <v>Rashad Vaughn</v>
          </cell>
          <cell r="D14555" t="str">
            <v>MIL</v>
          </cell>
          <cell r="F14555">
            <v>4.2</v>
          </cell>
          <cell r="G14555">
            <v>1733040</v>
          </cell>
          <cell r="H14555">
            <v>1001</v>
          </cell>
        </row>
        <row r="14556">
          <cell r="A14556">
            <v>2016</v>
          </cell>
          <cell r="B14556" t="str">
            <v>Tyler Ennis</v>
          </cell>
          <cell r="D14556" t="str">
            <v>MIL</v>
          </cell>
          <cell r="F14556">
            <v>10.7</v>
          </cell>
          <cell r="G14556">
            <v>1662360</v>
          </cell>
          <cell r="H14556">
            <v>653.19999999999993</v>
          </cell>
        </row>
        <row r="14557">
          <cell r="A14557">
            <v>2016</v>
          </cell>
          <cell r="B14557" t="str">
            <v>Chris Copeland</v>
          </cell>
          <cell r="D14557" t="str">
            <v>MIL</v>
          </cell>
          <cell r="F14557">
            <v>5.4</v>
          </cell>
          <cell r="G14557">
            <v>1100000</v>
          </cell>
          <cell r="H14557">
            <v>156</v>
          </cell>
        </row>
        <row r="14558">
          <cell r="A14558">
            <v>2016</v>
          </cell>
          <cell r="B14558" t="str">
            <v>Damien Inglis</v>
          </cell>
          <cell r="D14558" t="str">
            <v>MIL</v>
          </cell>
          <cell r="F14558">
            <v>6.7</v>
          </cell>
          <cell r="G14558">
            <v>855000</v>
          </cell>
          <cell r="H14558">
            <v>156</v>
          </cell>
        </row>
        <row r="14559">
          <cell r="A14559">
            <v>2016</v>
          </cell>
          <cell r="B14559" t="str">
            <v>Johnny O'Bryant</v>
          </cell>
          <cell r="D14559" t="str">
            <v>MIL</v>
          </cell>
          <cell r="F14559">
            <v>7.4</v>
          </cell>
          <cell r="H14559">
            <v>858</v>
          </cell>
        </row>
        <row r="14560">
          <cell r="A14560">
            <v>2016</v>
          </cell>
          <cell r="B14560" t="str">
            <v>Ricky Rubio</v>
          </cell>
          <cell r="D14560" t="str">
            <v>MIN</v>
          </cell>
          <cell r="F14560">
            <v>17.600000000000001</v>
          </cell>
          <cell r="G14560">
            <v>12365000</v>
          </cell>
          <cell r="H14560">
            <v>2325.6</v>
          </cell>
        </row>
        <row r="14561">
          <cell r="A14561">
            <v>2016</v>
          </cell>
          <cell r="B14561" t="str">
            <v>Nikola Pekovic</v>
          </cell>
          <cell r="D14561" t="str">
            <v>MIN</v>
          </cell>
          <cell r="F14561">
            <v>6.5</v>
          </cell>
          <cell r="G14561">
            <v>12100000</v>
          </cell>
          <cell r="H14561">
            <v>156</v>
          </cell>
        </row>
        <row r="14562">
          <cell r="A14562">
            <v>2016</v>
          </cell>
          <cell r="B14562" t="str">
            <v>Kevin Garnett</v>
          </cell>
          <cell r="D14562" t="str">
            <v>MIN</v>
          </cell>
          <cell r="F14562">
            <v>12.3</v>
          </cell>
          <cell r="G14562">
            <v>8500000</v>
          </cell>
          <cell r="H14562">
            <v>554.79999999999995</v>
          </cell>
        </row>
        <row r="14563">
          <cell r="A14563">
            <v>2016</v>
          </cell>
          <cell r="B14563" t="str">
            <v>Andrew Wiggins</v>
          </cell>
          <cell r="D14563" t="str">
            <v>MIN</v>
          </cell>
          <cell r="F14563">
            <v>16.5</v>
          </cell>
          <cell r="G14563">
            <v>5758680</v>
          </cell>
          <cell r="H14563">
            <v>2843.1</v>
          </cell>
        </row>
        <row r="14564">
          <cell r="A14564">
            <v>2016</v>
          </cell>
          <cell r="B14564" t="str">
            <v>Karl-Anthony Towns</v>
          </cell>
          <cell r="D14564" t="str">
            <v>MIN</v>
          </cell>
          <cell r="F14564">
            <v>22.5</v>
          </cell>
          <cell r="G14564">
            <v>5703600</v>
          </cell>
          <cell r="H14564">
            <v>2624</v>
          </cell>
        </row>
        <row r="14565">
          <cell r="A14565">
            <v>2016</v>
          </cell>
          <cell r="B14565" t="str">
            <v>Nemanja Bjelica</v>
          </cell>
          <cell r="D14565" t="str">
            <v>MIN</v>
          </cell>
          <cell r="F14565">
            <v>11.2</v>
          </cell>
          <cell r="G14565">
            <v>4000000</v>
          </cell>
          <cell r="H14565">
            <v>1074</v>
          </cell>
        </row>
        <row r="14566">
          <cell r="A14566">
            <v>2016</v>
          </cell>
          <cell r="B14566" t="str">
            <v>Zach LaVine</v>
          </cell>
          <cell r="D14566" t="str">
            <v>MIN</v>
          </cell>
          <cell r="F14566">
            <v>14.3</v>
          </cell>
          <cell r="G14566">
            <v>2148360</v>
          </cell>
          <cell r="H14566">
            <v>2296</v>
          </cell>
        </row>
        <row r="14567">
          <cell r="A14567">
            <v>2016</v>
          </cell>
          <cell r="B14567" t="str">
            <v>Shabazz Muhammad</v>
          </cell>
          <cell r="D14567" t="str">
            <v>MIN</v>
          </cell>
          <cell r="F14567">
            <v>15.2</v>
          </cell>
          <cell r="G14567">
            <v>2056920</v>
          </cell>
          <cell r="H14567">
            <v>1681</v>
          </cell>
        </row>
        <row r="14568">
          <cell r="A14568">
            <v>2016</v>
          </cell>
          <cell r="B14568" t="str">
            <v>Adreian Payne</v>
          </cell>
          <cell r="D14568" t="str">
            <v>MIN</v>
          </cell>
          <cell r="F14568">
            <v>5.6</v>
          </cell>
          <cell r="G14568">
            <v>1938840</v>
          </cell>
          <cell r="H14568">
            <v>483.6</v>
          </cell>
        </row>
        <row r="14569">
          <cell r="A14569">
            <v>2016</v>
          </cell>
          <cell r="B14569" t="str">
            <v>Tayshaun Prince</v>
          </cell>
          <cell r="D14569" t="str">
            <v>MIN</v>
          </cell>
          <cell r="F14569">
            <v>6.3</v>
          </cell>
          <cell r="G14569">
            <v>1499187</v>
          </cell>
          <cell r="H14569">
            <v>1463</v>
          </cell>
        </row>
        <row r="14570">
          <cell r="A14570">
            <v>2016</v>
          </cell>
          <cell r="B14570" t="str">
            <v>Gorgui Dieng</v>
          </cell>
          <cell r="D14570" t="str">
            <v>MIN</v>
          </cell>
          <cell r="F14570">
            <v>17.100000000000001</v>
          </cell>
          <cell r="G14570">
            <v>1474440</v>
          </cell>
          <cell r="H14570">
            <v>2222.2000000000003</v>
          </cell>
        </row>
        <row r="14571">
          <cell r="A14571">
            <v>2016</v>
          </cell>
          <cell r="B14571" t="str">
            <v>Tyus Jones</v>
          </cell>
          <cell r="D14571" t="str">
            <v>MIN</v>
          </cell>
          <cell r="F14571">
            <v>11.2</v>
          </cell>
          <cell r="G14571">
            <v>1282080</v>
          </cell>
          <cell r="H14571">
            <v>573.5</v>
          </cell>
        </row>
        <row r="14572">
          <cell r="A14572">
            <v>2016</v>
          </cell>
          <cell r="B14572" t="str">
            <v>Damjan Rudez</v>
          </cell>
          <cell r="D14572" t="str">
            <v>MIN</v>
          </cell>
          <cell r="F14572">
            <v>5.5</v>
          </cell>
          <cell r="G14572">
            <v>1149500</v>
          </cell>
          <cell r="H14572">
            <v>277.2</v>
          </cell>
        </row>
        <row r="14573">
          <cell r="A14573">
            <v>2016</v>
          </cell>
          <cell r="B14573" t="str">
            <v>Greg Smith</v>
          </cell>
          <cell r="D14573" t="str">
            <v>MIN</v>
          </cell>
          <cell r="F14573">
            <v>7.9</v>
          </cell>
          <cell r="G14573">
            <v>247623</v>
          </cell>
          <cell r="H14573">
            <v>192.6</v>
          </cell>
        </row>
        <row r="14574">
          <cell r="A14574">
            <v>2016</v>
          </cell>
          <cell r="B14574" t="str">
            <v>Eric Gordon</v>
          </cell>
          <cell r="D14574" t="str">
            <v>NOP</v>
          </cell>
          <cell r="F14574">
            <v>13.5</v>
          </cell>
          <cell r="G14574">
            <v>15514031</v>
          </cell>
          <cell r="H14574">
            <v>1480.5</v>
          </cell>
        </row>
        <row r="14575">
          <cell r="A14575">
            <v>2016</v>
          </cell>
          <cell r="B14575" t="str">
            <v>Tyreke Evans</v>
          </cell>
          <cell r="D14575" t="str">
            <v>NOP</v>
          </cell>
          <cell r="F14575">
            <v>17.899999999999999</v>
          </cell>
          <cell r="G14575">
            <v>11227000</v>
          </cell>
          <cell r="H14575">
            <v>765</v>
          </cell>
        </row>
        <row r="14576">
          <cell r="A14576">
            <v>2016</v>
          </cell>
          <cell r="B14576" t="str">
            <v>Omer Asik</v>
          </cell>
          <cell r="D14576" t="str">
            <v>NOP</v>
          </cell>
          <cell r="F14576">
            <v>11</v>
          </cell>
          <cell r="G14576">
            <v>11000000</v>
          </cell>
          <cell r="H14576">
            <v>1176.4000000000001</v>
          </cell>
        </row>
        <row r="14577">
          <cell r="A14577">
            <v>2016</v>
          </cell>
          <cell r="B14577" t="str">
            <v>Jrue Holiday</v>
          </cell>
          <cell r="D14577" t="str">
            <v>NOP</v>
          </cell>
          <cell r="F14577">
            <v>19.7</v>
          </cell>
          <cell r="G14577">
            <v>10595507</v>
          </cell>
          <cell r="H14577">
            <v>1833</v>
          </cell>
        </row>
        <row r="14578">
          <cell r="A14578">
            <v>2016</v>
          </cell>
          <cell r="B14578" t="str">
            <v>Ryan Anderson</v>
          </cell>
          <cell r="D14578" t="str">
            <v>NOP</v>
          </cell>
          <cell r="F14578">
            <v>17.2</v>
          </cell>
          <cell r="G14578">
            <v>8500000</v>
          </cell>
          <cell r="H14578">
            <v>2006.3999999999999</v>
          </cell>
        </row>
        <row r="14579">
          <cell r="A14579">
            <v>2016</v>
          </cell>
          <cell r="B14579" t="str">
            <v>Anthony Davis</v>
          </cell>
          <cell r="D14579" t="str">
            <v>NOP</v>
          </cell>
          <cell r="F14579">
            <v>25</v>
          </cell>
          <cell r="G14579">
            <v>7070730</v>
          </cell>
          <cell r="H14579">
            <v>2165.5</v>
          </cell>
        </row>
        <row r="14580">
          <cell r="A14580">
            <v>2016</v>
          </cell>
          <cell r="B14580" t="str">
            <v>Alexis Ajinça</v>
          </cell>
          <cell r="D14580" t="str">
            <v>NOP</v>
          </cell>
          <cell r="F14580">
            <v>13.8</v>
          </cell>
          <cell r="G14580">
            <v>4300000</v>
          </cell>
          <cell r="H14580">
            <v>861.4</v>
          </cell>
        </row>
        <row r="14581">
          <cell r="A14581">
            <v>2016</v>
          </cell>
          <cell r="B14581" t="str">
            <v>Norris Cole</v>
          </cell>
          <cell r="D14581" t="str">
            <v>NOP</v>
          </cell>
          <cell r="F14581">
            <v>10.8</v>
          </cell>
          <cell r="G14581">
            <v>3036927</v>
          </cell>
          <cell r="H14581">
            <v>1197</v>
          </cell>
        </row>
        <row r="14582">
          <cell r="A14582">
            <v>2016</v>
          </cell>
          <cell r="B14582" t="str">
            <v>Dante Cunningham</v>
          </cell>
          <cell r="D14582" t="str">
            <v>NOP</v>
          </cell>
          <cell r="F14582">
            <v>8.6</v>
          </cell>
          <cell r="G14582">
            <v>3000000</v>
          </cell>
          <cell r="H14582">
            <v>1968</v>
          </cell>
        </row>
        <row r="14583">
          <cell r="A14583">
            <v>2016</v>
          </cell>
          <cell r="B14583" t="str">
            <v>Kendrick Perkins</v>
          </cell>
          <cell r="D14583" t="str">
            <v>NOP</v>
          </cell>
          <cell r="F14583">
            <v>6</v>
          </cell>
          <cell r="G14583">
            <v>1499200</v>
          </cell>
          <cell r="H14583">
            <v>540.19999999999993</v>
          </cell>
        </row>
        <row r="14584">
          <cell r="A14584">
            <v>2016</v>
          </cell>
          <cell r="B14584" t="str">
            <v>Alonzo Gee</v>
          </cell>
          <cell r="D14584" t="str">
            <v>NOP</v>
          </cell>
          <cell r="F14584">
            <v>8.4</v>
          </cell>
          <cell r="G14584">
            <v>1375000</v>
          </cell>
          <cell r="H14584">
            <v>1635.1999999999998</v>
          </cell>
        </row>
        <row r="14585">
          <cell r="A14585">
            <v>2016</v>
          </cell>
          <cell r="B14585" t="str">
            <v>Toney Douglas</v>
          </cell>
          <cell r="D14585" t="str">
            <v>NOP</v>
          </cell>
          <cell r="F14585">
            <v>14.7</v>
          </cell>
          <cell r="G14585">
            <v>1164858</v>
          </cell>
          <cell r="H14585">
            <v>1262.7</v>
          </cell>
        </row>
        <row r="14586">
          <cell r="A14586">
            <v>2016</v>
          </cell>
          <cell r="B14586" t="str">
            <v>Luke Babbitt</v>
          </cell>
          <cell r="D14586" t="str">
            <v>NOP</v>
          </cell>
          <cell r="F14586">
            <v>11.6</v>
          </cell>
          <cell r="G14586">
            <v>1100000</v>
          </cell>
          <cell r="H14586">
            <v>846</v>
          </cell>
        </row>
        <row r="14587">
          <cell r="A14587">
            <v>2016</v>
          </cell>
          <cell r="B14587" t="str">
            <v>Bryce Dejean-Jones</v>
          </cell>
          <cell r="D14587" t="str">
            <v>NOP</v>
          </cell>
          <cell r="F14587">
            <v>9.6</v>
          </cell>
          <cell r="G14587">
            <v>281659</v>
          </cell>
          <cell r="H14587">
            <v>278.59999999999997</v>
          </cell>
        </row>
        <row r="14588">
          <cell r="A14588">
            <v>2016</v>
          </cell>
          <cell r="B14588" t="str">
            <v>Jordan Hamilton</v>
          </cell>
          <cell r="D14588" t="str">
            <v>NOP</v>
          </cell>
          <cell r="F14588">
            <v>12.4</v>
          </cell>
          <cell r="G14588">
            <v>119462</v>
          </cell>
          <cell r="H14588">
            <v>303.60000000000002</v>
          </cell>
        </row>
        <row r="14589">
          <cell r="A14589">
            <v>2016</v>
          </cell>
          <cell r="B14589" t="str">
            <v>Nate Robinson</v>
          </cell>
          <cell r="D14589" t="str">
            <v>NOP</v>
          </cell>
          <cell r="F14589">
            <v>2.6</v>
          </cell>
          <cell r="G14589">
            <v>44000</v>
          </cell>
          <cell r="H14589">
            <v>23</v>
          </cell>
        </row>
        <row r="14590">
          <cell r="A14590">
            <v>2016</v>
          </cell>
          <cell r="B14590" t="str">
            <v>Carmelo Anthony</v>
          </cell>
          <cell r="D14590" t="str">
            <v>NYK</v>
          </cell>
          <cell r="F14590">
            <v>20.3</v>
          </cell>
          <cell r="G14590">
            <v>22875000</v>
          </cell>
          <cell r="H14590">
            <v>2527.2000000000003</v>
          </cell>
        </row>
        <row r="14591">
          <cell r="A14591">
            <v>2016</v>
          </cell>
          <cell r="B14591" t="str">
            <v>Robin Lopez</v>
          </cell>
          <cell r="D14591" t="str">
            <v>NYK</v>
          </cell>
          <cell r="F14591">
            <v>17.600000000000001</v>
          </cell>
          <cell r="G14591">
            <v>13000000</v>
          </cell>
          <cell r="H14591">
            <v>2222.2000000000003</v>
          </cell>
        </row>
        <row r="14592">
          <cell r="A14592">
            <v>2016</v>
          </cell>
          <cell r="B14592" t="str">
            <v>Arron Afflalo</v>
          </cell>
          <cell r="D14592" t="str">
            <v>NYK</v>
          </cell>
          <cell r="F14592">
            <v>10.9</v>
          </cell>
          <cell r="G14592">
            <v>8000000</v>
          </cell>
          <cell r="H14592">
            <v>2371.4</v>
          </cell>
        </row>
        <row r="14593">
          <cell r="A14593">
            <v>2016</v>
          </cell>
          <cell r="B14593" t="str">
            <v>Jose Calderon</v>
          </cell>
          <cell r="D14593" t="str">
            <v>NYK</v>
          </cell>
          <cell r="F14593">
            <v>12.3</v>
          </cell>
          <cell r="G14593">
            <v>7402812</v>
          </cell>
          <cell r="H14593">
            <v>2023.2</v>
          </cell>
        </row>
        <row r="14594">
          <cell r="A14594">
            <v>2016</v>
          </cell>
          <cell r="B14594" t="str">
            <v>Derrick Williams</v>
          </cell>
          <cell r="D14594" t="str">
            <v>NYK</v>
          </cell>
          <cell r="F14594">
            <v>17.2</v>
          </cell>
          <cell r="G14594">
            <v>4900000</v>
          </cell>
          <cell r="H14594">
            <v>1432</v>
          </cell>
        </row>
        <row r="14595">
          <cell r="A14595">
            <v>2016</v>
          </cell>
          <cell r="B14595" t="str">
            <v>Kristaps Porzingis</v>
          </cell>
          <cell r="D14595" t="str">
            <v>NYK</v>
          </cell>
          <cell r="F14595">
            <v>17.7</v>
          </cell>
          <cell r="G14595">
            <v>4131720</v>
          </cell>
          <cell r="H14595">
            <v>2044.8</v>
          </cell>
        </row>
        <row r="14596">
          <cell r="A14596">
            <v>2016</v>
          </cell>
          <cell r="B14596" t="str">
            <v>Kevin Seraphin</v>
          </cell>
          <cell r="D14596" t="str">
            <v>NYK</v>
          </cell>
          <cell r="F14596">
            <v>10.8</v>
          </cell>
          <cell r="G14596">
            <v>2800000</v>
          </cell>
          <cell r="H14596">
            <v>528</v>
          </cell>
        </row>
        <row r="14597">
          <cell r="A14597">
            <v>2016</v>
          </cell>
          <cell r="B14597" t="str">
            <v>Lance Thomas</v>
          </cell>
          <cell r="D14597" t="str">
            <v>NYK</v>
          </cell>
          <cell r="F14597">
            <v>10.4</v>
          </cell>
          <cell r="G14597">
            <v>1650000</v>
          </cell>
          <cell r="H14597">
            <v>1315.7</v>
          </cell>
        </row>
        <row r="14598">
          <cell r="A14598">
            <v>2016</v>
          </cell>
          <cell r="B14598" t="str">
            <v>Lou Amundson</v>
          </cell>
          <cell r="D14598" t="str">
            <v>NYK</v>
          </cell>
          <cell r="F14598">
            <v>6.7</v>
          </cell>
          <cell r="G14598">
            <v>1650000</v>
          </cell>
          <cell r="H14598">
            <v>203</v>
          </cell>
        </row>
        <row r="14599">
          <cell r="A14599">
            <v>2016</v>
          </cell>
          <cell r="B14599" t="str">
            <v>Jerian Grant</v>
          </cell>
          <cell r="D14599" t="str">
            <v>NYK</v>
          </cell>
          <cell r="F14599">
            <v>11.2</v>
          </cell>
          <cell r="G14599">
            <v>1572360</v>
          </cell>
          <cell r="H14599">
            <v>1261.6000000000001</v>
          </cell>
        </row>
        <row r="14600">
          <cell r="A14600">
            <v>2016</v>
          </cell>
          <cell r="B14600" t="str">
            <v>Sasha Vujačić</v>
          </cell>
          <cell r="D14600" t="str">
            <v>NYK</v>
          </cell>
          <cell r="F14600">
            <v>11.1</v>
          </cell>
          <cell r="G14600">
            <v>1356146</v>
          </cell>
          <cell r="H14600">
            <v>908.9</v>
          </cell>
        </row>
        <row r="14601">
          <cell r="A14601">
            <v>2016</v>
          </cell>
          <cell r="B14601" t="str">
            <v>Langston Galloway</v>
          </cell>
          <cell r="D14601" t="str">
            <v>NYK</v>
          </cell>
          <cell r="F14601">
            <v>11.7</v>
          </cell>
          <cell r="G14601">
            <v>845059</v>
          </cell>
          <cell r="H14601">
            <v>2033.6000000000001</v>
          </cell>
        </row>
        <row r="14602">
          <cell r="A14602">
            <v>2016</v>
          </cell>
          <cell r="B14602" t="str">
            <v>Cleanthony Early</v>
          </cell>
          <cell r="D14602" t="str">
            <v>NYK</v>
          </cell>
          <cell r="F14602">
            <v>2.2000000000000002</v>
          </cell>
          <cell r="G14602">
            <v>845059</v>
          </cell>
          <cell r="H14602">
            <v>154.69999999999999</v>
          </cell>
        </row>
        <row r="14603">
          <cell r="A14603">
            <v>2016</v>
          </cell>
          <cell r="B14603" t="str">
            <v>Thanasis Antetokounmpo</v>
          </cell>
          <cell r="D14603" t="str">
            <v>NYK</v>
          </cell>
          <cell r="F14603">
            <v>32.9</v>
          </cell>
          <cell r="G14603">
            <v>105888</v>
          </cell>
          <cell r="H14603">
            <v>6</v>
          </cell>
        </row>
        <row r="14604">
          <cell r="A14604">
            <v>2016</v>
          </cell>
          <cell r="B14604" t="str">
            <v>Kyle O'Quinn</v>
          </cell>
          <cell r="D14604" t="str">
            <v>NYK</v>
          </cell>
          <cell r="F14604">
            <v>17.5</v>
          </cell>
          <cell r="H14604">
            <v>767</v>
          </cell>
        </row>
        <row r="14605">
          <cell r="A14605">
            <v>2016</v>
          </cell>
          <cell r="B14605" t="str">
            <v>Kevin Durant</v>
          </cell>
          <cell r="D14605" t="str">
            <v>OKC</v>
          </cell>
          <cell r="F14605">
            <v>28.2</v>
          </cell>
          <cell r="G14605">
            <v>20158622</v>
          </cell>
          <cell r="H14605">
            <v>2577.6</v>
          </cell>
        </row>
        <row r="14606">
          <cell r="A14606">
            <v>2016</v>
          </cell>
          <cell r="B14606" t="str">
            <v>Russell Westbrook</v>
          </cell>
          <cell r="D14606" t="str">
            <v>OKC</v>
          </cell>
          <cell r="F14606">
            <v>27.6</v>
          </cell>
          <cell r="G14606">
            <v>16744218</v>
          </cell>
          <cell r="H14606">
            <v>2752</v>
          </cell>
        </row>
        <row r="14607">
          <cell r="A14607">
            <v>2016</v>
          </cell>
          <cell r="B14607" t="str">
            <v>Enes Kanter</v>
          </cell>
          <cell r="D14607" t="str">
            <v>OKC</v>
          </cell>
          <cell r="F14607">
            <v>24</v>
          </cell>
          <cell r="G14607">
            <v>16400000</v>
          </cell>
          <cell r="H14607">
            <v>1722</v>
          </cell>
        </row>
        <row r="14608">
          <cell r="A14608">
            <v>2016</v>
          </cell>
          <cell r="B14608" t="str">
            <v>Serge Ibaka</v>
          </cell>
          <cell r="D14608" t="str">
            <v>OKC</v>
          </cell>
          <cell r="F14608">
            <v>13.9</v>
          </cell>
          <cell r="G14608">
            <v>12350000</v>
          </cell>
          <cell r="H14608">
            <v>2503.8000000000002</v>
          </cell>
        </row>
        <row r="14609">
          <cell r="A14609">
            <v>2016</v>
          </cell>
          <cell r="B14609" t="str">
            <v>Dion Waiters</v>
          </cell>
          <cell r="D14609" t="str">
            <v>OKC</v>
          </cell>
          <cell r="F14609">
            <v>9.4</v>
          </cell>
          <cell r="G14609">
            <v>5138430</v>
          </cell>
          <cell r="H14609">
            <v>2152.8000000000002</v>
          </cell>
        </row>
        <row r="14610">
          <cell r="A14610">
            <v>2016</v>
          </cell>
          <cell r="B14610" t="str">
            <v>Kyle Singler</v>
          </cell>
          <cell r="D14610" t="str">
            <v>OKC</v>
          </cell>
          <cell r="F14610">
            <v>6.6</v>
          </cell>
          <cell r="G14610">
            <v>5000000</v>
          </cell>
          <cell r="H14610">
            <v>979.2</v>
          </cell>
        </row>
        <row r="14611">
          <cell r="A14611">
            <v>2016</v>
          </cell>
          <cell r="B14611" t="str">
            <v>Nick Collison</v>
          </cell>
          <cell r="D14611" t="str">
            <v>OKC</v>
          </cell>
          <cell r="F14611">
            <v>7.7</v>
          </cell>
          <cell r="G14611">
            <v>3750000</v>
          </cell>
          <cell r="H14611">
            <v>696.2</v>
          </cell>
        </row>
        <row r="14612">
          <cell r="A14612">
            <v>2016</v>
          </cell>
          <cell r="B14612" t="str">
            <v>Anthony Morrow</v>
          </cell>
          <cell r="D14612" t="str">
            <v>OKC</v>
          </cell>
          <cell r="F14612">
            <v>10.7</v>
          </cell>
          <cell r="G14612">
            <v>3344000</v>
          </cell>
          <cell r="H14612">
            <v>924.8</v>
          </cell>
        </row>
        <row r="14613">
          <cell r="A14613">
            <v>2016</v>
          </cell>
          <cell r="B14613" t="str">
            <v>Steven Adams</v>
          </cell>
          <cell r="D14613" t="str">
            <v>OKC</v>
          </cell>
          <cell r="F14613">
            <v>15.5</v>
          </cell>
          <cell r="G14613">
            <v>2279040</v>
          </cell>
          <cell r="H14613">
            <v>2016</v>
          </cell>
        </row>
        <row r="14614">
          <cell r="A14614">
            <v>2016</v>
          </cell>
          <cell r="B14614" t="str">
            <v>Cameron Payne</v>
          </cell>
          <cell r="D14614" t="str">
            <v>OKC</v>
          </cell>
          <cell r="F14614">
            <v>12.9</v>
          </cell>
          <cell r="G14614">
            <v>2021520</v>
          </cell>
          <cell r="H14614">
            <v>695.4</v>
          </cell>
        </row>
        <row r="14615">
          <cell r="A14615">
            <v>2016</v>
          </cell>
          <cell r="B14615" t="str">
            <v>Mitch McGary</v>
          </cell>
          <cell r="D14615" t="str">
            <v>OKC</v>
          </cell>
          <cell r="F14615">
            <v>7.4</v>
          </cell>
          <cell r="G14615">
            <v>1463040</v>
          </cell>
          <cell r="H14615">
            <v>72</v>
          </cell>
        </row>
        <row r="14616">
          <cell r="A14616">
            <v>2016</v>
          </cell>
          <cell r="B14616" t="str">
            <v>Andre Roberson</v>
          </cell>
          <cell r="D14616" t="str">
            <v>OKC</v>
          </cell>
          <cell r="F14616">
            <v>10.199999999999999</v>
          </cell>
          <cell r="G14616">
            <v>1210800</v>
          </cell>
          <cell r="H14616">
            <v>1554</v>
          </cell>
        </row>
        <row r="14617">
          <cell r="A14617">
            <v>2016</v>
          </cell>
          <cell r="B14617" t="str">
            <v>Josh Huestis</v>
          </cell>
          <cell r="D14617" t="str">
            <v>OKC</v>
          </cell>
          <cell r="F14617">
            <v>6.7</v>
          </cell>
          <cell r="G14617">
            <v>1140240</v>
          </cell>
          <cell r="H14617">
            <v>55</v>
          </cell>
        </row>
        <row r="14618">
          <cell r="A14618">
            <v>2016</v>
          </cell>
          <cell r="B14618" t="str">
            <v>Nazr Mohammed</v>
          </cell>
          <cell r="D14618" t="str">
            <v>OKC</v>
          </cell>
          <cell r="F14618">
            <v>6</v>
          </cell>
          <cell r="G14618">
            <v>352750</v>
          </cell>
          <cell r="H14618">
            <v>19</v>
          </cell>
        </row>
        <row r="14619">
          <cell r="A14619">
            <v>2016</v>
          </cell>
          <cell r="B14619" t="str">
            <v>Nikola Vucevic</v>
          </cell>
          <cell r="D14619" t="str">
            <v>ORL</v>
          </cell>
          <cell r="F14619">
            <v>21.1</v>
          </cell>
          <cell r="G14619">
            <v>11250000</v>
          </cell>
          <cell r="H14619">
            <v>2034.5</v>
          </cell>
        </row>
        <row r="14620">
          <cell r="A14620">
            <v>2016</v>
          </cell>
          <cell r="B14620" t="str">
            <v>Victor Oladipo</v>
          </cell>
          <cell r="D14620" t="str">
            <v>ORL</v>
          </cell>
          <cell r="F14620">
            <v>16.7</v>
          </cell>
          <cell r="G14620">
            <v>5192520</v>
          </cell>
          <cell r="H14620">
            <v>2376</v>
          </cell>
        </row>
        <row r="14621">
          <cell r="A14621">
            <v>2016</v>
          </cell>
          <cell r="B14621" t="str">
            <v>C.J. Watson</v>
          </cell>
          <cell r="D14621" t="str">
            <v>ORL</v>
          </cell>
          <cell r="F14621">
            <v>8.6</v>
          </cell>
          <cell r="G14621">
            <v>5000000</v>
          </cell>
          <cell r="H14621">
            <v>656.69999999999993</v>
          </cell>
        </row>
        <row r="14622">
          <cell r="A14622">
            <v>2016</v>
          </cell>
          <cell r="B14622" t="str">
            <v>Jason Smith</v>
          </cell>
          <cell r="D14622" t="str">
            <v>ORL</v>
          </cell>
          <cell r="F14622">
            <v>14.6</v>
          </cell>
          <cell r="G14622">
            <v>4300000</v>
          </cell>
          <cell r="H14622">
            <v>1178</v>
          </cell>
        </row>
        <row r="14623">
          <cell r="A14623">
            <v>2016</v>
          </cell>
          <cell r="B14623" t="str">
            <v>Aaron Gordon</v>
          </cell>
          <cell r="D14623" t="str">
            <v>ORL</v>
          </cell>
          <cell r="F14623">
            <v>17</v>
          </cell>
          <cell r="G14623">
            <v>4171680</v>
          </cell>
          <cell r="H14623">
            <v>1864.1999999999998</v>
          </cell>
        </row>
        <row r="14624">
          <cell r="A14624">
            <v>2016</v>
          </cell>
          <cell r="B14624" t="str">
            <v>Mario Hezonja</v>
          </cell>
          <cell r="D14624" t="str">
            <v>ORL</v>
          </cell>
          <cell r="F14624">
            <v>9.4</v>
          </cell>
          <cell r="G14624">
            <v>3741480</v>
          </cell>
          <cell r="H14624">
            <v>1414.1</v>
          </cell>
        </row>
        <row r="14625">
          <cell r="A14625">
            <v>2016</v>
          </cell>
          <cell r="B14625" t="str">
            <v>Elfrid Payton</v>
          </cell>
          <cell r="D14625" t="str">
            <v>ORL</v>
          </cell>
          <cell r="F14625">
            <v>13.9</v>
          </cell>
          <cell r="G14625">
            <v>2505720</v>
          </cell>
          <cell r="H14625">
            <v>2146.1999999999998</v>
          </cell>
        </row>
        <row r="14626">
          <cell r="A14626">
            <v>2016</v>
          </cell>
          <cell r="B14626" t="str">
            <v>Andrew Nicholson</v>
          </cell>
          <cell r="D14626" t="str">
            <v>ORL</v>
          </cell>
          <cell r="F14626">
            <v>14.8</v>
          </cell>
          <cell r="G14626">
            <v>2380594</v>
          </cell>
          <cell r="H14626">
            <v>823.19999999999993</v>
          </cell>
        </row>
        <row r="14627">
          <cell r="A14627">
            <v>2016</v>
          </cell>
          <cell r="B14627" t="str">
            <v>Evan Fournier</v>
          </cell>
          <cell r="D14627" t="str">
            <v>ORL</v>
          </cell>
          <cell r="F14627">
            <v>14.6</v>
          </cell>
          <cell r="G14627">
            <v>2288205</v>
          </cell>
          <cell r="H14627">
            <v>2567.5</v>
          </cell>
        </row>
        <row r="14628">
          <cell r="A14628">
            <v>2016</v>
          </cell>
          <cell r="B14628" t="str">
            <v>Shabazz Napier</v>
          </cell>
          <cell r="D14628" t="str">
            <v>ORL</v>
          </cell>
          <cell r="F14628">
            <v>9.6</v>
          </cell>
          <cell r="G14628">
            <v>1294440</v>
          </cell>
          <cell r="H14628">
            <v>599.5</v>
          </cell>
        </row>
        <row r="14629">
          <cell r="A14629">
            <v>2016</v>
          </cell>
          <cell r="B14629" t="str">
            <v>Dewayne Dedmon</v>
          </cell>
          <cell r="D14629" t="str">
            <v>ORL</v>
          </cell>
          <cell r="F14629">
            <v>17</v>
          </cell>
          <cell r="G14629">
            <v>947278</v>
          </cell>
          <cell r="H14629">
            <v>707.59999999999991</v>
          </cell>
        </row>
        <row r="14630">
          <cell r="A14630">
            <v>2016</v>
          </cell>
          <cell r="B14630" t="str">
            <v>Devyn Marble</v>
          </cell>
          <cell r="D14630" t="str">
            <v>ORL</v>
          </cell>
          <cell r="F14630">
            <v>5.2</v>
          </cell>
          <cell r="G14630">
            <v>845059</v>
          </cell>
          <cell r="H14630">
            <v>249.20000000000002</v>
          </cell>
        </row>
        <row r="14631">
          <cell r="A14631">
            <v>2016</v>
          </cell>
          <cell r="B14631" t="str">
            <v>Carl Landry</v>
          </cell>
          <cell r="D14631" t="str">
            <v>PHI</v>
          </cell>
          <cell r="F14631">
            <v>22.4</v>
          </cell>
          <cell r="G14631">
            <v>6500000</v>
          </cell>
          <cell r="H14631">
            <v>568.80000000000007</v>
          </cell>
        </row>
        <row r="14632">
          <cell r="A14632">
            <v>2016</v>
          </cell>
          <cell r="B14632" t="str">
            <v>Jahlil Okafor</v>
          </cell>
          <cell r="D14632" t="str">
            <v>PHI</v>
          </cell>
          <cell r="F14632">
            <v>17.100000000000001</v>
          </cell>
          <cell r="G14632">
            <v>4582680</v>
          </cell>
          <cell r="H14632">
            <v>1590</v>
          </cell>
        </row>
        <row r="14633">
          <cell r="A14633">
            <v>2016</v>
          </cell>
          <cell r="B14633" t="str">
            <v>Nerlens Noel</v>
          </cell>
          <cell r="D14633" t="str">
            <v>PHI</v>
          </cell>
          <cell r="F14633">
            <v>16.2</v>
          </cell>
          <cell r="G14633">
            <v>3457800</v>
          </cell>
          <cell r="H14633">
            <v>1963.1000000000001</v>
          </cell>
        </row>
        <row r="14634">
          <cell r="A14634">
            <v>2016</v>
          </cell>
          <cell r="B14634" t="str">
            <v>Nik Stauskas</v>
          </cell>
          <cell r="D14634" t="str">
            <v>PHI</v>
          </cell>
          <cell r="F14634">
            <v>9.1999999999999993</v>
          </cell>
          <cell r="G14634">
            <v>2869440</v>
          </cell>
          <cell r="H14634">
            <v>1810.4</v>
          </cell>
        </row>
        <row r="14635">
          <cell r="A14635">
            <v>2016</v>
          </cell>
          <cell r="B14635" t="str">
            <v>Tony Wroten</v>
          </cell>
          <cell r="D14635" t="str">
            <v>PHI</v>
          </cell>
          <cell r="F14635">
            <v>1.8</v>
          </cell>
          <cell r="G14635">
            <v>2179354</v>
          </cell>
          <cell r="H14635">
            <v>144</v>
          </cell>
        </row>
        <row r="14636">
          <cell r="A14636">
            <v>2016</v>
          </cell>
          <cell r="B14636" t="str">
            <v>Kendall Marshall</v>
          </cell>
          <cell r="D14636" t="str">
            <v>PHI</v>
          </cell>
          <cell r="F14636">
            <v>6.7</v>
          </cell>
          <cell r="G14636">
            <v>2144722</v>
          </cell>
          <cell r="H14636">
            <v>399</v>
          </cell>
        </row>
        <row r="14637">
          <cell r="A14637">
            <v>2016</v>
          </cell>
          <cell r="B14637" t="str">
            <v>Richaun Holmes</v>
          </cell>
          <cell r="D14637" t="str">
            <v>PHI</v>
          </cell>
          <cell r="F14637">
            <v>15.9</v>
          </cell>
          <cell r="G14637">
            <v>1050000</v>
          </cell>
          <cell r="H14637">
            <v>703.80000000000007</v>
          </cell>
        </row>
        <row r="14638">
          <cell r="A14638">
            <v>2016</v>
          </cell>
          <cell r="B14638" t="str">
            <v>Robert Covington</v>
          </cell>
          <cell r="D14638" t="str">
            <v>PHI</v>
          </cell>
          <cell r="F14638">
            <v>13.2</v>
          </cell>
          <cell r="G14638">
            <v>1000000</v>
          </cell>
          <cell r="H14638">
            <v>1902.8</v>
          </cell>
        </row>
        <row r="14639">
          <cell r="A14639">
            <v>2016</v>
          </cell>
          <cell r="B14639" t="str">
            <v>Isaiah Canaan</v>
          </cell>
          <cell r="D14639" t="str">
            <v>PHI</v>
          </cell>
          <cell r="F14639">
            <v>11.1</v>
          </cell>
          <cell r="G14639">
            <v>947276</v>
          </cell>
          <cell r="H14639">
            <v>1963.5</v>
          </cell>
        </row>
        <row r="14640">
          <cell r="A14640">
            <v>2016</v>
          </cell>
          <cell r="B14640" t="str">
            <v>Hollis Thompson</v>
          </cell>
          <cell r="D14640" t="str">
            <v>PHI</v>
          </cell>
          <cell r="F14640">
            <v>9.1999999999999993</v>
          </cell>
          <cell r="G14640">
            <v>947276</v>
          </cell>
          <cell r="H14640">
            <v>2156</v>
          </cell>
        </row>
        <row r="14641">
          <cell r="A14641">
            <v>2016</v>
          </cell>
          <cell r="B14641" t="str">
            <v>Elton Brand</v>
          </cell>
          <cell r="D14641" t="str">
            <v>PHI</v>
          </cell>
          <cell r="F14641">
            <v>11.4</v>
          </cell>
          <cell r="G14641">
            <v>890693</v>
          </cell>
          <cell r="H14641">
            <v>224.39999999999998</v>
          </cell>
        </row>
        <row r="14642">
          <cell r="A14642">
            <v>2016</v>
          </cell>
          <cell r="B14642" t="str">
            <v>Jerami Grant</v>
          </cell>
          <cell r="D14642" t="str">
            <v>PHI</v>
          </cell>
          <cell r="F14642">
            <v>12.6</v>
          </cell>
          <cell r="G14642">
            <v>845059</v>
          </cell>
          <cell r="H14642">
            <v>2063.6</v>
          </cell>
        </row>
        <row r="14643">
          <cell r="A14643">
            <v>2016</v>
          </cell>
          <cell r="B14643" t="str">
            <v>T.J. McConnell</v>
          </cell>
          <cell r="D14643" t="str">
            <v>PHI</v>
          </cell>
          <cell r="F14643">
            <v>14.5</v>
          </cell>
          <cell r="G14643">
            <v>525093</v>
          </cell>
          <cell r="H14643">
            <v>1603.8</v>
          </cell>
        </row>
        <row r="14644">
          <cell r="A14644">
            <v>2016</v>
          </cell>
          <cell r="B14644" t="str">
            <v>Christian Wood</v>
          </cell>
          <cell r="D14644" t="str">
            <v>PHI</v>
          </cell>
          <cell r="F14644">
            <v>16.399999999999999</v>
          </cell>
          <cell r="G14644">
            <v>305789</v>
          </cell>
          <cell r="H14644">
            <v>144.5</v>
          </cell>
        </row>
        <row r="14645">
          <cell r="A14645">
            <v>2016</v>
          </cell>
          <cell r="B14645" t="str">
            <v>Eric Bledsoe</v>
          </cell>
          <cell r="D14645" t="str">
            <v>PHO</v>
          </cell>
          <cell r="F14645">
            <v>20</v>
          </cell>
          <cell r="G14645">
            <v>13086957</v>
          </cell>
          <cell r="H14645">
            <v>1060.2</v>
          </cell>
        </row>
        <row r="14646">
          <cell r="A14646">
            <v>2016</v>
          </cell>
          <cell r="B14646" t="str">
            <v>Tyson Chandler</v>
          </cell>
          <cell r="D14646" t="str">
            <v>PHO</v>
          </cell>
          <cell r="F14646">
            <v>14.7</v>
          </cell>
          <cell r="G14646">
            <v>13000000</v>
          </cell>
          <cell r="H14646">
            <v>1617</v>
          </cell>
        </row>
        <row r="14647">
          <cell r="A14647">
            <v>2016</v>
          </cell>
          <cell r="B14647" t="str">
            <v>Brandon Knight</v>
          </cell>
          <cell r="D14647" t="str">
            <v>PHO</v>
          </cell>
          <cell r="F14647">
            <v>14.7</v>
          </cell>
          <cell r="G14647">
            <v>12000000</v>
          </cell>
          <cell r="H14647">
            <v>1872</v>
          </cell>
        </row>
        <row r="14648">
          <cell r="A14648">
            <v>2016</v>
          </cell>
          <cell r="B14648" t="str">
            <v>Mirza Teletovic</v>
          </cell>
          <cell r="D14648" t="str">
            <v>PHO</v>
          </cell>
          <cell r="F14648">
            <v>16.2</v>
          </cell>
          <cell r="G14648">
            <v>5500000</v>
          </cell>
          <cell r="H14648">
            <v>1682.7</v>
          </cell>
        </row>
        <row r="14649">
          <cell r="A14649">
            <v>2016</v>
          </cell>
          <cell r="B14649" t="str">
            <v>P.J. Tucker</v>
          </cell>
          <cell r="D14649" t="str">
            <v>PHO</v>
          </cell>
          <cell r="F14649">
            <v>10.8</v>
          </cell>
          <cell r="G14649">
            <v>5500000</v>
          </cell>
          <cell r="H14649">
            <v>2542</v>
          </cell>
        </row>
        <row r="14650">
          <cell r="A14650">
            <v>2016</v>
          </cell>
          <cell r="B14650" t="str">
            <v>Alex Len</v>
          </cell>
          <cell r="D14650" t="str">
            <v>PHO</v>
          </cell>
          <cell r="F14650">
            <v>12.4</v>
          </cell>
          <cell r="G14650">
            <v>3807120</v>
          </cell>
          <cell r="H14650">
            <v>1817.4</v>
          </cell>
        </row>
        <row r="14651">
          <cell r="A14651">
            <v>2016</v>
          </cell>
          <cell r="B14651" t="str">
            <v>Devin Booker</v>
          </cell>
          <cell r="D14651" t="str">
            <v>PHO</v>
          </cell>
          <cell r="F14651">
            <v>11.9</v>
          </cell>
          <cell r="G14651">
            <v>2127840</v>
          </cell>
          <cell r="H14651">
            <v>2105.1999999999998</v>
          </cell>
        </row>
        <row r="14652">
          <cell r="A14652">
            <v>2016</v>
          </cell>
          <cell r="B14652" t="str">
            <v>T.J. Warren</v>
          </cell>
          <cell r="D14652" t="str">
            <v>PHO</v>
          </cell>
          <cell r="F14652">
            <v>15.7</v>
          </cell>
          <cell r="G14652">
            <v>2041080</v>
          </cell>
          <cell r="H14652">
            <v>1071.6000000000001</v>
          </cell>
        </row>
        <row r="14653">
          <cell r="A14653">
            <v>2016</v>
          </cell>
          <cell r="B14653" t="str">
            <v>Ronnie Price</v>
          </cell>
          <cell r="D14653" t="str">
            <v>PHO</v>
          </cell>
          <cell r="F14653">
            <v>9.6</v>
          </cell>
          <cell r="G14653">
            <v>1499187</v>
          </cell>
          <cell r="H14653">
            <v>1209</v>
          </cell>
        </row>
        <row r="14654">
          <cell r="A14654">
            <v>2016</v>
          </cell>
          <cell r="B14654" t="str">
            <v>Archie Goodwin</v>
          </cell>
          <cell r="D14654" t="str">
            <v>PHO</v>
          </cell>
          <cell r="F14654">
            <v>11.1</v>
          </cell>
          <cell r="G14654">
            <v>1160160</v>
          </cell>
          <cell r="H14654">
            <v>1111.5</v>
          </cell>
        </row>
        <row r="14655">
          <cell r="A14655">
            <v>2016</v>
          </cell>
          <cell r="B14655" t="str">
            <v>Jon Leuer</v>
          </cell>
          <cell r="D14655" t="str">
            <v>PHO</v>
          </cell>
          <cell r="F14655">
            <v>16.2</v>
          </cell>
          <cell r="G14655">
            <v>1035000</v>
          </cell>
          <cell r="H14655">
            <v>1252.8999999999999</v>
          </cell>
        </row>
        <row r="14656">
          <cell r="A14656">
            <v>2016</v>
          </cell>
          <cell r="B14656" t="str">
            <v>Cory Jefferson</v>
          </cell>
          <cell r="D14656" t="str">
            <v>PHO</v>
          </cell>
          <cell r="F14656">
            <v>12.7</v>
          </cell>
          <cell r="G14656">
            <v>421449</v>
          </cell>
          <cell r="H14656">
            <v>50.4</v>
          </cell>
        </row>
        <row r="14657">
          <cell r="A14657">
            <v>2016</v>
          </cell>
          <cell r="B14657" t="str">
            <v>Lorenzo Brown</v>
          </cell>
          <cell r="D14657" t="str">
            <v>PHO</v>
          </cell>
          <cell r="F14657">
            <v>4.4000000000000004</v>
          </cell>
          <cell r="G14657">
            <v>117016</v>
          </cell>
          <cell r="H14657">
            <v>60.8</v>
          </cell>
        </row>
        <row r="14658">
          <cell r="A14658">
            <v>2016</v>
          </cell>
          <cell r="B14658" t="str">
            <v>Alan Williams</v>
          </cell>
          <cell r="D14658" t="str">
            <v>PHO</v>
          </cell>
          <cell r="F14658">
            <v>21.1</v>
          </cell>
          <cell r="G14658">
            <v>114285</v>
          </cell>
          <cell r="H14658">
            <v>68</v>
          </cell>
        </row>
        <row r="14659">
          <cell r="A14659">
            <v>2016</v>
          </cell>
          <cell r="B14659" t="str">
            <v>Al-Farouq Aminu</v>
          </cell>
          <cell r="D14659" t="str">
            <v>POR</v>
          </cell>
          <cell r="F14659">
            <v>12.7</v>
          </cell>
          <cell r="G14659">
            <v>7500000</v>
          </cell>
          <cell r="H14659">
            <v>2337</v>
          </cell>
        </row>
        <row r="14660">
          <cell r="A14660">
            <v>2016</v>
          </cell>
          <cell r="B14660" t="str">
            <v>Ed Davis</v>
          </cell>
          <cell r="D14660" t="str">
            <v>POR</v>
          </cell>
          <cell r="F14660">
            <v>18.7</v>
          </cell>
          <cell r="G14660">
            <v>7000000</v>
          </cell>
          <cell r="H14660">
            <v>1684.8</v>
          </cell>
        </row>
        <row r="14661">
          <cell r="A14661">
            <v>2016</v>
          </cell>
          <cell r="B14661" t="str">
            <v>Gerald Henderson</v>
          </cell>
          <cell r="D14661" t="str">
            <v>POR</v>
          </cell>
          <cell r="F14661">
            <v>12.9</v>
          </cell>
          <cell r="G14661">
            <v>6000000</v>
          </cell>
          <cell r="H14661">
            <v>1432.8</v>
          </cell>
        </row>
        <row r="14662">
          <cell r="A14662">
            <v>2016</v>
          </cell>
          <cell r="B14662" t="str">
            <v>Chris Kaman</v>
          </cell>
          <cell r="D14662" t="str">
            <v>POR</v>
          </cell>
          <cell r="F14662">
            <v>11.1</v>
          </cell>
          <cell r="G14662">
            <v>5000000</v>
          </cell>
          <cell r="H14662">
            <v>112</v>
          </cell>
        </row>
        <row r="14663">
          <cell r="A14663">
            <v>2016</v>
          </cell>
          <cell r="B14663" t="str">
            <v>Damian Lillard</v>
          </cell>
          <cell r="D14663" t="str">
            <v>POR</v>
          </cell>
          <cell r="F14663">
            <v>22.2</v>
          </cell>
          <cell r="G14663">
            <v>4236287</v>
          </cell>
          <cell r="H14663">
            <v>2677.5</v>
          </cell>
        </row>
        <row r="14664">
          <cell r="A14664">
            <v>2016</v>
          </cell>
          <cell r="B14664" t="str">
            <v>Meyers Leonard</v>
          </cell>
          <cell r="D14664" t="str">
            <v>POR</v>
          </cell>
          <cell r="F14664">
            <v>11.3</v>
          </cell>
          <cell r="G14664">
            <v>3075880</v>
          </cell>
          <cell r="H14664">
            <v>1335.8999999999999</v>
          </cell>
        </row>
        <row r="14665">
          <cell r="A14665">
            <v>2016</v>
          </cell>
          <cell r="B14665" t="str">
            <v>Maurice Harkless</v>
          </cell>
          <cell r="D14665" t="str">
            <v>POR</v>
          </cell>
          <cell r="F14665">
            <v>13.3</v>
          </cell>
          <cell r="G14665">
            <v>2894059</v>
          </cell>
          <cell r="H14665">
            <v>1458.6</v>
          </cell>
        </row>
        <row r="14666">
          <cell r="A14666">
            <v>2016</v>
          </cell>
          <cell r="B14666" t="str">
            <v>Noah Vonleh</v>
          </cell>
          <cell r="D14666" t="str">
            <v>POR</v>
          </cell>
          <cell r="F14666">
            <v>8.6</v>
          </cell>
          <cell r="G14666">
            <v>2637720</v>
          </cell>
          <cell r="H14666">
            <v>1177.8</v>
          </cell>
        </row>
        <row r="14667">
          <cell r="A14667">
            <v>2016</v>
          </cell>
          <cell r="B14667" t="str">
            <v>C.J. McCollum</v>
          </cell>
          <cell r="D14667" t="str">
            <v>POR</v>
          </cell>
          <cell r="F14667">
            <v>17.7</v>
          </cell>
          <cell r="G14667">
            <v>2525160</v>
          </cell>
          <cell r="H14667">
            <v>2784</v>
          </cell>
        </row>
        <row r="14668">
          <cell r="A14668">
            <v>2016</v>
          </cell>
          <cell r="B14668" t="str">
            <v>Mason Plumlee</v>
          </cell>
          <cell r="D14668" t="str">
            <v>POR</v>
          </cell>
          <cell r="F14668">
            <v>17.2</v>
          </cell>
          <cell r="G14668">
            <v>1415520</v>
          </cell>
          <cell r="H14668">
            <v>2082.7999999999997</v>
          </cell>
        </row>
        <row r="14669">
          <cell r="A14669">
            <v>2016</v>
          </cell>
          <cell r="B14669" t="str">
            <v>Allen Crabbe</v>
          </cell>
          <cell r="D14669" t="str">
            <v>POR</v>
          </cell>
          <cell r="F14669">
            <v>12.2</v>
          </cell>
          <cell r="G14669">
            <v>947276</v>
          </cell>
          <cell r="H14669">
            <v>2106</v>
          </cell>
        </row>
        <row r="14670">
          <cell r="A14670">
            <v>2016</v>
          </cell>
          <cell r="B14670" t="str">
            <v>Cliff Alexander</v>
          </cell>
          <cell r="D14670" t="str">
            <v>POR</v>
          </cell>
          <cell r="F14670">
            <v>11.6</v>
          </cell>
          <cell r="G14670">
            <v>525093</v>
          </cell>
          <cell r="H14670">
            <v>36</v>
          </cell>
        </row>
        <row r="14671">
          <cell r="A14671">
            <v>2016</v>
          </cell>
          <cell r="B14671" t="str">
            <v>Pat Connaughton</v>
          </cell>
          <cell r="D14671" t="str">
            <v>POR</v>
          </cell>
          <cell r="F14671">
            <v>4.5999999999999996</v>
          </cell>
          <cell r="G14671">
            <v>525093</v>
          </cell>
          <cell r="H14671">
            <v>142.80000000000001</v>
          </cell>
        </row>
        <row r="14672">
          <cell r="A14672">
            <v>2016</v>
          </cell>
          <cell r="B14672" t="str">
            <v>DeMarcus Cousins</v>
          </cell>
          <cell r="D14672" t="str">
            <v>SAC</v>
          </cell>
          <cell r="F14672">
            <v>23.6</v>
          </cell>
          <cell r="G14672">
            <v>14728844</v>
          </cell>
          <cell r="H14672">
            <v>2249</v>
          </cell>
        </row>
        <row r="14673">
          <cell r="A14673">
            <v>2016</v>
          </cell>
          <cell r="B14673" t="str">
            <v>Rudy Gay</v>
          </cell>
          <cell r="D14673" t="str">
            <v>SAC</v>
          </cell>
          <cell r="F14673">
            <v>15.5</v>
          </cell>
          <cell r="G14673">
            <v>12403101</v>
          </cell>
          <cell r="H14673">
            <v>2380</v>
          </cell>
        </row>
        <row r="14674">
          <cell r="A14674">
            <v>2016</v>
          </cell>
          <cell r="B14674" t="str">
            <v>Rajon Rondo</v>
          </cell>
          <cell r="D14674" t="str">
            <v>SAC</v>
          </cell>
          <cell r="F14674">
            <v>16.899999999999999</v>
          </cell>
          <cell r="G14674">
            <v>9500000</v>
          </cell>
          <cell r="H14674">
            <v>2534.4</v>
          </cell>
        </row>
        <row r="14675">
          <cell r="A14675">
            <v>2016</v>
          </cell>
          <cell r="B14675" t="str">
            <v>Kosta Koufos</v>
          </cell>
          <cell r="D14675" t="str">
            <v>SAC</v>
          </cell>
          <cell r="F14675">
            <v>15.1</v>
          </cell>
          <cell r="G14675">
            <v>7500000</v>
          </cell>
          <cell r="H14675">
            <v>1482</v>
          </cell>
        </row>
        <row r="14676">
          <cell r="A14676">
            <v>2016</v>
          </cell>
          <cell r="B14676" t="str">
            <v>Marco Belinelli</v>
          </cell>
          <cell r="D14676" t="str">
            <v>SAC</v>
          </cell>
          <cell r="F14676">
            <v>9.4</v>
          </cell>
          <cell r="G14676">
            <v>6333333</v>
          </cell>
          <cell r="H14676">
            <v>1672.8000000000002</v>
          </cell>
        </row>
        <row r="14677">
          <cell r="A14677">
            <v>2016</v>
          </cell>
          <cell r="B14677" t="str">
            <v>Darren Collison</v>
          </cell>
          <cell r="D14677" t="str">
            <v>SAC</v>
          </cell>
          <cell r="F14677">
            <v>15.9</v>
          </cell>
          <cell r="G14677">
            <v>5013559</v>
          </cell>
          <cell r="H14677">
            <v>2220</v>
          </cell>
        </row>
        <row r="14678">
          <cell r="A14678">
            <v>2016</v>
          </cell>
          <cell r="B14678" t="str">
            <v>Willie Cauley-Stein</v>
          </cell>
          <cell r="D14678" t="str">
            <v>SAC</v>
          </cell>
          <cell r="F14678">
            <v>15.3</v>
          </cell>
          <cell r="G14678">
            <v>3398280</v>
          </cell>
          <cell r="H14678">
            <v>1412.3999999999999</v>
          </cell>
        </row>
        <row r="14679">
          <cell r="A14679">
            <v>2016</v>
          </cell>
          <cell r="B14679" t="str">
            <v>Ben McLemore</v>
          </cell>
          <cell r="D14679" t="str">
            <v>SAC</v>
          </cell>
          <cell r="F14679">
            <v>8.6</v>
          </cell>
          <cell r="G14679">
            <v>3156600</v>
          </cell>
          <cell r="H14679">
            <v>1441.6</v>
          </cell>
        </row>
        <row r="14680">
          <cell r="A14680">
            <v>2016</v>
          </cell>
          <cell r="B14680" t="str">
            <v>Omri Casspi</v>
          </cell>
          <cell r="D14680" t="str">
            <v>SAC</v>
          </cell>
          <cell r="F14680">
            <v>13.9</v>
          </cell>
          <cell r="G14680">
            <v>3000000</v>
          </cell>
          <cell r="H14680">
            <v>1876.8</v>
          </cell>
        </row>
        <row r="14681">
          <cell r="A14681">
            <v>2016</v>
          </cell>
          <cell r="B14681" t="str">
            <v>Caron Butler</v>
          </cell>
          <cell r="D14681" t="str">
            <v>SAC</v>
          </cell>
          <cell r="F14681">
            <v>11.3</v>
          </cell>
          <cell r="G14681">
            <v>1499187</v>
          </cell>
          <cell r="H14681">
            <v>176.8</v>
          </cell>
        </row>
        <row r="14682">
          <cell r="A14682">
            <v>2016</v>
          </cell>
          <cell r="B14682" t="str">
            <v>James Anderson</v>
          </cell>
          <cell r="D14682" t="str">
            <v>SAC</v>
          </cell>
          <cell r="F14682">
            <v>6</v>
          </cell>
          <cell r="G14682">
            <v>1015421</v>
          </cell>
          <cell r="H14682">
            <v>719.1</v>
          </cell>
        </row>
        <row r="14683">
          <cell r="A14683">
            <v>2016</v>
          </cell>
          <cell r="B14683" t="str">
            <v>Quincy Acy</v>
          </cell>
          <cell r="D14683" t="str">
            <v>SAC</v>
          </cell>
          <cell r="F14683">
            <v>14.7</v>
          </cell>
          <cell r="G14683">
            <v>981348</v>
          </cell>
          <cell r="H14683">
            <v>873.2</v>
          </cell>
        </row>
        <row r="14684">
          <cell r="A14684">
            <v>2016</v>
          </cell>
          <cell r="B14684" t="str">
            <v>Seth Curry</v>
          </cell>
          <cell r="D14684" t="str">
            <v>SAC</v>
          </cell>
          <cell r="F14684">
            <v>13.8</v>
          </cell>
          <cell r="G14684">
            <v>947276</v>
          </cell>
          <cell r="H14684">
            <v>690.8</v>
          </cell>
        </row>
        <row r="14685">
          <cell r="A14685">
            <v>2016</v>
          </cell>
          <cell r="B14685" t="str">
            <v>Eric Moreland</v>
          </cell>
          <cell r="D14685" t="str">
            <v>SAC</v>
          </cell>
          <cell r="F14685">
            <v>7.4</v>
          </cell>
          <cell r="G14685">
            <v>845059</v>
          </cell>
          <cell r="H14685">
            <v>48</v>
          </cell>
        </row>
        <row r="14686">
          <cell r="A14686">
            <v>2016</v>
          </cell>
          <cell r="B14686" t="str">
            <v>Duje Dukan</v>
          </cell>
          <cell r="D14686" t="str">
            <v>SAC</v>
          </cell>
          <cell r="F14686">
            <v>4.2</v>
          </cell>
          <cell r="G14686">
            <v>525093</v>
          </cell>
          <cell r="H14686">
            <v>24</v>
          </cell>
        </row>
        <row r="14687">
          <cell r="A14687">
            <v>2016</v>
          </cell>
          <cell r="B14687" t="str">
            <v>LaMarcus Aldridge</v>
          </cell>
          <cell r="D14687" t="str">
            <v>SAS</v>
          </cell>
          <cell r="F14687">
            <v>22.4</v>
          </cell>
          <cell r="G14687">
            <v>19500000</v>
          </cell>
          <cell r="H14687">
            <v>2264.4</v>
          </cell>
        </row>
        <row r="14688">
          <cell r="A14688">
            <v>2016</v>
          </cell>
          <cell r="B14688" t="str">
            <v>Kawhi Leonard</v>
          </cell>
          <cell r="D14688" t="str">
            <v>SAS</v>
          </cell>
          <cell r="F14688">
            <v>26</v>
          </cell>
          <cell r="G14688">
            <v>16500000</v>
          </cell>
          <cell r="H14688">
            <v>2383.2000000000003</v>
          </cell>
        </row>
        <row r="14689">
          <cell r="A14689">
            <v>2016</v>
          </cell>
          <cell r="B14689" t="str">
            <v>Tony Parker</v>
          </cell>
          <cell r="D14689" t="str">
            <v>SAS</v>
          </cell>
          <cell r="F14689">
            <v>16.2</v>
          </cell>
          <cell r="G14689">
            <v>13437500</v>
          </cell>
          <cell r="H14689">
            <v>1980</v>
          </cell>
        </row>
        <row r="14690">
          <cell r="A14690">
            <v>2016</v>
          </cell>
          <cell r="B14690" t="str">
            <v>Danny Green</v>
          </cell>
          <cell r="D14690" t="str">
            <v>SAS</v>
          </cell>
          <cell r="F14690">
            <v>10.5</v>
          </cell>
          <cell r="G14690">
            <v>10000000</v>
          </cell>
          <cell r="H14690">
            <v>2061.9</v>
          </cell>
        </row>
        <row r="14691">
          <cell r="A14691">
            <v>2016</v>
          </cell>
          <cell r="B14691" t="str">
            <v>Boris Diaw</v>
          </cell>
          <cell r="D14691" t="str">
            <v>SAS</v>
          </cell>
          <cell r="F14691">
            <v>14</v>
          </cell>
          <cell r="G14691">
            <v>7000000</v>
          </cell>
          <cell r="H14691">
            <v>1383.2</v>
          </cell>
        </row>
        <row r="14692">
          <cell r="A14692">
            <v>2016</v>
          </cell>
          <cell r="B14692" t="str">
            <v>Tim Duncan</v>
          </cell>
          <cell r="D14692" t="str">
            <v>SAS</v>
          </cell>
          <cell r="F14692">
            <v>16.899999999999999</v>
          </cell>
          <cell r="G14692">
            <v>5000000</v>
          </cell>
          <cell r="H14692">
            <v>1537.2</v>
          </cell>
        </row>
        <row r="14693">
          <cell r="A14693">
            <v>2016</v>
          </cell>
          <cell r="B14693" t="str">
            <v>Manu Ginóbili</v>
          </cell>
          <cell r="D14693" t="str">
            <v>SAS</v>
          </cell>
          <cell r="F14693">
            <v>17.8</v>
          </cell>
          <cell r="G14693">
            <v>2814000</v>
          </cell>
          <cell r="H14693">
            <v>1136.8000000000002</v>
          </cell>
        </row>
        <row r="14694">
          <cell r="A14694">
            <v>2016</v>
          </cell>
          <cell r="B14694" t="str">
            <v>Matt Bonner</v>
          </cell>
          <cell r="D14694" t="str">
            <v>SAS</v>
          </cell>
          <cell r="F14694">
            <v>14.1</v>
          </cell>
          <cell r="G14694">
            <v>1499187</v>
          </cell>
          <cell r="H14694">
            <v>207</v>
          </cell>
        </row>
        <row r="14695">
          <cell r="A14695">
            <v>2016</v>
          </cell>
          <cell r="B14695" t="str">
            <v>Rasual Butler</v>
          </cell>
          <cell r="D14695" t="str">
            <v>SAS</v>
          </cell>
          <cell r="F14695">
            <v>13.4</v>
          </cell>
          <cell r="G14695">
            <v>1499187</v>
          </cell>
          <cell r="H14695">
            <v>432.40000000000003</v>
          </cell>
        </row>
        <row r="14696">
          <cell r="A14696">
            <v>2016</v>
          </cell>
          <cell r="B14696" t="str">
            <v>David West</v>
          </cell>
          <cell r="D14696" t="str">
            <v>SAS</v>
          </cell>
          <cell r="F14696">
            <v>17.600000000000001</v>
          </cell>
          <cell r="G14696">
            <v>1499000</v>
          </cell>
          <cell r="H14696">
            <v>1404</v>
          </cell>
        </row>
        <row r="14697">
          <cell r="A14697">
            <v>2016</v>
          </cell>
          <cell r="B14697" t="str">
            <v>Boban Marjanovic</v>
          </cell>
          <cell r="D14697" t="str">
            <v>SAS</v>
          </cell>
          <cell r="F14697">
            <v>27.7</v>
          </cell>
          <cell r="G14697">
            <v>1200000</v>
          </cell>
          <cell r="H14697">
            <v>507.6</v>
          </cell>
        </row>
        <row r="14698">
          <cell r="A14698">
            <v>2016</v>
          </cell>
          <cell r="B14698" t="str">
            <v>Kyle Anderson</v>
          </cell>
          <cell r="D14698" t="str">
            <v>SAS</v>
          </cell>
          <cell r="F14698">
            <v>12.9</v>
          </cell>
          <cell r="G14698">
            <v>1142879</v>
          </cell>
          <cell r="H14698">
            <v>1248</v>
          </cell>
        </row>
        <row r="14699">
          <cell r="A14699">
            <v>2016</v>
          </cell>
          <cell r="B14699" t="str">
            <v>Jonathon Simmons</v>
          </cell>
          <cell r="D14699" t="str">
            <v>SAS</v>
          </cell>
          <cell r="F14699">
            <v>11.9</v>
          </cell>
          <cell r="G14699">
            <v>525093</v>
          </cell>
          <cell r="H14699">
            <v>814</v>
          </cell>
        </row>
        <row r="14700">
          <cell r="A14700">
            <v>2016</v>
          </cell>
          <cell r="B14700" t="str">
            <v>Patty Mills</v>
          </cell>
          <cell r="D14700" t="str">
            <v>SAS</v>
          </cell>
          <cell r="F14700">
            <v>14.6</v>
          </cell>
          <cell r="H14700">
            <v>1660.5</v>
          </cell>
        </row>
        <row r="14701">
          <cell r="A14701">
            <v>2016</v>
          </cell>
          <cell r="B14701" t="str">
            <v>DeMarre Carroll</v>
          </cell>
          <cell r="D14701" t="str">
            <v>TOR</v>
          </cell>
          <cell r="F14701">
            <v>11.9</v>
          </cell>
          <cell r="G14701">
            <v>13500000</v>
          </cell>
          <cell r="H14701">
            <v>785.19999999999993</v>
          </cell>
        </row>
        <row r="14702">
          <cell r="A14702">
            <v>2016</v>
          </cell>
          <cell r="B14702" t="str">
            <v>Kyle Lowry</v>
          </cell>
          <cell r="D14702" t="str">
            <v>TOR</v>
          </cell>
          <cell r="F14702">
            <v>22.2</v>
          </cell>
          <cell r="G14702">
            <v>12000000</v>
          </cell>
          <cell r="H14702">
            <v>2849</v>
          </cell>
        </row>
        <row r="14703">
          <cell r="A14703">
            <v>2016</v>
          </cell>
          <cell r="B14703" t="str">
            <v>DeMar DeRoŽan</v>
          </cell>
          <cell r="D14703" t="str">
            <v>TOR</v>
          </cell>
          <cell r="F14703">
            <v>21.5</v>
          </cell>
          <cell r="G14703">
            <v>9500000</v>
          </cell>
          <cell r="H14703">
            <v>2800.2</v>
          </cell>
        </row>
        <row r="14704">
          <cell r="A14704">
            <v>2016</v>
          </cell>
          <cell r="B14704" t="str">
            <v>Cory Joseph</v>
          </cell>
          <cell r="D14704" t="str">
            <v>TOR</v>
          </cell>
          <cell r="F14704">
            <v>12.4</v>
          </cell>
          <cell r="G14704">
            <v>7000000</v>
          </cell>
          <cell r="H14704">
            <v>2048</v>
          </cell>
        </row>
        <row r="14705">
          <cell r="A14705">
            <v>2016</v>
          </cell>
          <cell r="B14705" t="str">
            <v>Patrick Patterson</v>
          </cell>
          <cell r="D14705" t="str">
            <v>TOR</v>
          </cell>
          <cell r="F14705">
            <v>10.6</v>
          </cell>
          <cell r="G14705">
            <v>6268675</v>
          </cell>
          <cell r="H14705">
            <v>2022.4</v>
          </cell>
        </row>
        <row r="14706">
          <cell r="A14706">
            <v>2016</v>
          </cell>
          <cell r="B14706" t="str">
            <v>Jonas Valančiūnas</v>
          </cell>
          <cell r="D14706" t="str">
            <v>TOR</v>
          </cell>
          <cell r="F14706">
            <v>22.6</v>
          </cell>
          <cell r="G14706">
            <v>4660482</v>
          </cell>
          <cell r="H14706">
            <v>1560</v>
          </cell>
        </row>
        <row r="14707">
          <cell r="A14707">
            <v>2016</v>
          </cell>
          <cell r="B14707" t="str">
            <v>Anthony Bennett</v>
          </cell>
          <cell r="D14707" t="str">
            <v>TOR</v>
          </cell>
          <cell r="F14707">
            <v>10.4</v>
          </cell>
          <cell r="G14707">
            <v>3650000</v>
          </cell>
          <cell r="H14707">
            <v>83.600000000000009</v>
          </cell>
        </row>
        <row r="14708">
          <cell r="A14708">
            <v>2016</v>
          </cell>
          <cell r="B14708" t="str">
            <v>Terrence Ross</v>
          </cell>
          <cell r="D14708" t="str">
            <v>TOR</v>
          </cell>
          <cell r="F14708">
            <v>12.9</v>
          </cell>
          <cell r="G14708">
            <v>3553917</v>
          </cell>
          <cell r="H14708">
            <v>1744.6999999999998</v>
          </cell>
        </row>
        <row r="14709">
          <cell r="A14709">
            <v>2016</v>
          </cell>
          <cell r="B14709" t="str">
            <v>Bismack Biyombo</v>
          </cell>
          <cell r="D14709" t="str">
            <v>TOR</v>
          </cell>
          <cell r="F14709">
            <v>14.9</v>
          </cell>
          <cell r="G14709">
            <v>3000000</v>
          </cell>
          <cell r="H14709">
            <v>1804</v>
          </cell>
        </row>
        <row r="14710">
          <cell r="A14710">
            <v>2016</v>
          </cell>
          <cell r="B14710" t="str">
            <v>Luis Scola</v>
          </cell>
          <cell r="D14710" t="str">
            <v>TOR</v>
          </cell>
          <cell r="F14710">
            <v>13.6</v>
          </cell>
          <cell r="G14710">
            <v>3000000</v>
          </cell>
          <cell r="H14710">
            <v>1634</v>
          </cell>
        </row>
        <row r="14711">
          <cell r="A14711">
            <v>2016</v>
          </cell>
          <cell r="B14711" t="str">
            <v>James Johnson</v>
          </cell>
          <cell r="D14711" t="str">
            <v>TOR</v>
          </cell>
          <cell r="F14711">
            <v>11.4</v>
          </cell>
          <cell r="G14711">
            <v>2500000</v>
          </cell>
          <cell r="H14711">
            <v>923.4</v>
          </cell>
        </row>
        <row r="14712">
          <cell r="A14712">
            <v>2016</v>
          </cell>
          <cell r="B14712" t="str">
            <v>Lucas Nogueira</v>
          </cell>
          <cell r="D14712" t="str">
            <v>TOR</v>
          </cell>
          <cell r="F14712">
            <v>15.6</v>
          </cell>
          <cell r="G14712">
            <v>1842000</v>
          </cell>
          <cell r="H14712">
            <v>226.2</v>
          </cell>
        </row>
        <row r="14713">
          <cell r="A14713">
            <v>2016</v>
          </cell>
          <cell r="B14713" t="str">
            <v>Delon Wright</v>
          </cell>
          <cell r="D14713" t="str">
            <v>TOR</v>
          </cell>
          <cell r="F14713">
            <v>17.8</v>
          </cell>
          <cell r="G14713">
            <v>1509360</v>
          </cell>
          <cell r="H14713">
            <v>229.5</v>
          </cell>
        </row>
        <row r="14714">
          <cell r="A14714">
            <v>2016</v>
          </cell>
          <cell r="B14714" t="str">
            <v>Norman Powell</v>
          </cell>
          <cell r="D14714" t="str">
            <v>TOR</v>
          </cell>
          <cell r="F14714">
            <v>13.3</v>
          </cell>
          <cell r="G14714">
            <v>650000</v>
          </cell>
          <cell r="H14714">
            <v>725.2</v>
          </cell>
        </row>
        <row r="14715">
          <cell r="A14715">
            <v>2016</v>
          </cell>
          <cell r="B14715" t="str">
            <v>Joe Johnson</v>
          </cell>
          <cell r="D14715" t="str">
            <v>TOT</v>
          </cell>
          <cell r="F14715">
            <v>12</v>
          </cell>
          <cell r="G14715">
            <v>24894863</v>
          </cell>
          <cell r="H14715">
            <v>2705.4</v>
          </cell>
        </row>
        <row r="14716">
          <cell r="A14716">
            <v>2016</v>
          </cell>
          <cell r="B14716" t="str">
            <v>Tobias Harris</v>
          </cell>
          <cell r="D14716" t="str">
            <v>TOT</v>
          </cell>
          <cell r="F14716">
            <v>16.2</v>
          </cell>
          <cell r="G14716">
            <v>16000000</v>
          </cell>
          <cell r="H14716">
            <v>2515.6</v>
          </cell>
        </row>
        <row r="14717">
          <cell r="A14717">
            <v>2016</v>
          </cell>
          <cell r="B14717" t="str">
            <v>David Lee</v>
          </cell>
          <cell r="D14717" t="str">
            <v>TOT</v>
          </cell>
          <cell r="F14717">
            <v>19.600000000000001</v>
          </cell>
          <cell r="G14717">
            <v>15493680</v>
          </cell>
          <cell r="H14717">
            <v>901.99999999999989</v>
          </cell>
        </row>
        <row r="14718">
          <cell r="A14718">
            <v>2016</v>
          </cell>
          <cell r="B14718" t="str">
            <v>Ty Lawson</v>
          </cell>
          <cell r="D14718" t="str">
            <v>TOT</v>
          </cell>
          <cell r="F14718">
            <v>9.6999999999999993</v>
          </cell>
          <cell r="G14718">
            <v>12404495</v>
          </cell>
          <cell r="H14718">
            <v>1412.3999999999999</v>
          </cell>
        </row>
        <row r="14719">
          <cell r="A14719">
            <v>2016</v>
          </cell>
          <cell r="B14719" t="str">
            <v>Anderson Varejão</v>
          </cell>
          <cell r="D14719" t="str">
            <v>TOT</v>
          </cell>
          <cell r="F14719">
            <v>11.1</v>
          </cell>
          <cell r="G14719">
            <v>9638554</v>
          </cell>
          <cell r="H14719">
            <v>498.20000000000005</v>
          </cell>
        </row>
        <row r="14720">
          <cell r="A14720">
            <v>2016</v>
          </cell>
          <cell r="B14720" t="str">
            <v>Jeff Green</v>
          </cell>
          <cell r="D14720" t="str">
            <v>TOT</v>
          </cell>
          <cell r="F14720">
            <v>13</v>
          </cell>
          <cell r="G14720">
            <v>9200000</v>
          </cell>
          <cell r="H14720">
            <v>2256</v>
          </cell>
        </row>
        <row r="14721">
          <cell r="A14721">
            <v>2016</v>
          </cell>
          <cell r="B14721" t="str">
            <v>Lance Stephenson</v>
          </cell>
          <cell r="D14721" t="str">
            <v>TOT</v>
          </cell>
          <cell r="F14721">
            <v>13.5</v>
          </cell>
          <cell r="G14721">
            <v>9000000</v>
          </cell>
          <cell r="H14721">
            <v>1373.1</v>
          </cell>
        </row>
        <row r="14722">
          <cell r="A14722">
            <v>2016</v>
          </cell>
          <cell r="B14722" t="str">
            <v>Brandon Jennings</v>
          </cell>
          <cell r="D14722" t="str">
            <v>TOT</v>
          </cell>
          <cell r="F14722">
            <v>13.7</v>
          </cell>
          <cell r="G14722">
            <v>8344497</v>
          </cell>
          <cell r="H14722">
            <v>868.80000000000007</v>
          </cell>
        </row>
        <row r="14723">
          <cell r="A14723">
            <v>2016</v>
          </cell>
          <cell r="B14723" t="str">
            <v>Markieff Morris</v>
          </cell>
          <cell r="D14723" t="str">
            <v>TOT</v>
          </cell>
          <cell r="F14723">
            <v>12.2</v>
          </cell>
          <cell r="G14723">
            <v>8000000</v>
          </cell>
          <cell r="H14723">
            <v>1632</v>
          </cell>
        </row>
        <row r="14724">
          <cell r="A14724">
            <v>2016</v>
          </cell>
          <cell r="B14724" t="str">
            <v>Ersan Ilyasova</v>
          </cell>
          <cell r="D14724" t="str">
            <v>TOT</v>
          </cell>
          <cell r="F14724">
            <v>14.2</v>
          </cell>
          <cell r="G14724">
            <v>7900000</v>
          </cell>
          <cell r="H14724">
            <v>1879.6</v>
          </cell>
        </row>
        <row r="14725">
          <cell r="A14725">
            <v>2016</v>
          </cell>
          <cell r="B14725" t="str">
            <v>Channing Frye</v>
          </cell>
          <cell r="D14725" t="str">
            <v>TOT</v>
          </cell>
          <cell r="F14725">
            <v>12.9</v>
          </cell>
          <cell r="G14725">
            <v>7807579</v>
          </cell>
          <cell r="H14725">
            <v>1197</v>
          </cell>
        </row>
        <row r="14726">
          <cell r="A14726">
            <v>2016</v>
          </cell>
          <cell r="B14726" t="str">
            <v>Kevin Martin</v>
          </cell>
          <cell r="D14726" t="str">
            <v>TOT</v>
          </cell>
          <cell r="F14726">
            <v>11.5</v>
          </cell>
          <cell r="G14726">
            <v>7085000</v>
          </cell>
          <cell r="H14726">
            <v>1094.5</v>
          </cell>
        </row>
        <row r="14727">
          <cell r="A14727">
            <v>2016</v>
          </cell>
          <cell r="B14727" t="str">
            <v>Jason Thompson</v>
          </cell>
          <cell r="D14727" t="str">
            <v>TOT</v>
          </cell>
          <cell r="F14727">
            <v>14.2</v>
          </cell>
          <cell r="G14727">
            <v>6431250</v>
          </cell>
          <cell r="H14727">
            <v>470</v>
          </cell>
        </row>
        <row r="14728">
          <cell r="A14728">
            <v>2016</v>
          </cell>
          <cell r="B14728" t="str">
            <v>Courtney Lee</v>
          </cell>
          <cell r="D14728" t="str">
            <v>TOT</v>
          </cell>
          <cell r="F14728">
            <v>11.5</v>
          </cell>
          <cell r="G14728">
            <v>5675000</v>
          </cell>
          <cell r="H14728">
            <v>2330.5</v>
          </cell>
        </row>
        <row r="14729">
          <cell r="A14729">
            <v>2016</v>
          </cell>
          <cell r="B14729" t="str">
            <v>J.J. Hickson</v>
          </cell>
          <cell r="D14729" t="str">
            <v>TOT</v>
          </cell>
          <cell r="F14729">
            <v>16.8</v>
          </cell>
          <cell r="G14729">
            <v>5613500</v>
          </cell>
          <cell r="H14729">
            <v>437.5</v>
          </cell>
        </row>
        <row r="14730">
          <cell r="A14730">
            <v>2016</v>
          </cell>
          <cell r="B14730" t="str">
            <v>Josh Smith</v>
          </cell>
          <cell r="D14730" t="str">
            <v>TOT</v>
          </cell>
          <cell r="F14730">
            <v>10.6</v>
          </cell>
          <cell r="G14730">
            <v>5400000</v>
          </cell>
          <cell r="H14730">
            <v>880</v>
          </cell>
        </row>
        <row r="14731">
          <cell r="A14731">
            <v>2016</v>
          </cell>
          <cell r="B14731" t="str">
            <v>Chase Budinger</v>
          </cell>
          <cell r="D14731" t="str">
            <v>TOT</v>
          </cell>
          <cell r="F14731">
            <v>10.7</v>
          </cell>
          <cell r="G14731">
            <v>5000000</v>
          </cell>
          <cell r="H14731">
            <v>930.6</v>
          </cell>
        </row>
        <row r="14732">
          <cell r="A14732">
            <v>2016</v>
          </cell>
          <cell r="B14732" t="str">
            <v>Chris Andersen</v>
          </cell>
          <cell r="D14732" t="str">
            <v>TOT</v>
          </cell>
          <cell r="F14732">
            <v>15.3</v>
          </cell>
          <cell r="G14732">
            <v>5000000</v>
          </cell>
          <cell r="H14732">
            <v>402.3</v>
          </cell>
        </row>
        <row r="14733">
          <cell r="A14733">
            <v>2016</v>
          </cell>
          <cell r="B14733" t="str">
            <v>Kris Humphries</v>
          </cell>
          <cell r="D14733" t="str">
            <v>TOT</v>
          </cell>
          <cell r="F14733">
            <v>13.1</v>
          </cell>
          <cell r="G14733">
            <v>4600000</v>
          </cell>
          <cell r="H14733">
            <v>837.40000000000009</v>
          </cell>
        </row>
        <row r="14734">
          <cell r="A14734">
            <v>2016</v>
          </cell>
          <cell r="B14734" t="str">
            <v>Mario Chalmers</v>
          </cell>
          <cell r="D14734" t="str">
            <v>TOT</v>
          </cell>
          <cell r="F14734">
            <v>17.3</v>
          </cell>
          <cell r="G14734">
            <v>4300000</v>
          </cell>
          <cell r="H14734">
            <v>1372.5</v>
          </cell>
        </row>
        <row r="14735">
          <cell r="A14735">
            <v>2016</v>
          </cell>
          <cell r="B14735" t="str">
            <v>Steve Novak</v>
          </cell>
          <cell r="D14735" t="str">
            <v>TOT</v>
          </cell>
          <cell r="F14735">
            <v>14.4</v>
          </cell>
          <cell r="G14735">
            <v>3750000</v>
          </cell>
          <cell r="H14735">
            <v>44</v>
          </cell>
        </row>
        <row r="14736">
          <cell r="A14736">
            <v>2016</v>
          </cell>
          <cell r="B14736" t="str">
            <v>Randy Foye</v>
          </cell>
          <cell r="D14736" t="str">
            <v>TOT</v>
          </cell>
          <cell r="F14736">
            <v>7.6</v>
          </cell>
          <cell r="G14736">
            <v>3270000</v>
          </cell>
          <cell r="H14736">
            <v>1644.3</v>
          </cell>
        </row>
        <row r="14737">
          <cell r="A14737">
            <v>2016</v>
          </cell>
          <cell r="B14737" t="str">
            <v>D.J. Augustin</v>
          </cell>
          <cell r="D14737" t="str">
            <v>TOT</v>
          </cell>
          <cell r="F14737">
            <v>13.9</v>
          </cell>
          <cell r="G14737">
            <v>3000000</v>
          </cell>
          <cell r="H14737">
            <v>1178</v>
          </cell>
        </row>
        <row r="14738">
          <cell r="A14738">
            <v>2016</v>
          </cell>
          <cell r="B14738" t="str">
            <v>Kirk Hinrich</v>
          </cell>
          <cell r="D14738" t="str">
            <v>TOT</v>
          </cell>
          <cell r="F14738">
            <v>7.2</v>
          </cell>
          <cell r="G14738">
            <v>2870000</v>
          </cell>
          <cell r="H14738">
            <v>630.19999999999993</v>
          </cell>
        </row>
        <row r="14739">
          <cell r="A14739">
            <v>2016</v>
          </cell>
          <cell r="B14739" t="str">
            <v>Brian Roberts</v>
          </cell>
          <cell r="D14739" t="str">
            <v>TOT</v>
          </cell>
          <cell r="F14739">
            <v>13.8</v>
          </cell>
          <cell r="G14739">
            <v>2854940</v>
          </cell>
          <cell r="H14739">
            <v>469.2</v>
          </cell>
        </row>
        <row r="14740">
          <cell r="A14740">
            <v>2016</v>
          </cell>
          <cell r="B14740" t="str">
            <v>Sonny Weems</v>
          </cell>
          <cell r="D14740" t="str">
            <v>TOT</v>
          </cell>
          <cell r="F14740">
            <v>3.7</v>
          </cell>
          <cell r="G14740">
            <v>2800000</v>
          </cell>
          <cell r="H14740">
            <v>498.8</v>
          </cell>
        </row>
        <row r="14741">
          <cell r="A14741">
            <v>2016</v>
          </cell>
          <cell r="B14741" t="str">
            <v>Shelvin Mack</v>
          </cell>
          <cell r="D14741" t="str">
            <v>TOT</v>
          </cell>
          <cell r="F14741">
            <v>13.6</v>
          </cell>
          <cell r="G14741">
            <v>2433333</v>
          </cell>
          <cell r="H14741">
            <v>1055.6000000000001</v>
          </cell>
        </row>
        <row r="14742">
          <cell r="A14742">
            <v>2016</v>
          </cell>
          <cell r="B14742" t="str">
            <v>Beno Udrih</v>
          </cell>
          <cell r="D14742" t="str">
            <v>TOT</v>
          </cell>
          <cell r="F14742">
            <v>9.5</v>
          </cell>
          <cell r="G14742">
            <v>2170465</v>
          </cell>
          <cell r="H14742">
            <v>708.40000000000009</v>
          </cell>
        </row>
        <row r="14743">
          <cell r="A14743">
            <v>2016</v>
          </cell>
          <cell r="B14743" t="str">
            <v>Andre Miller</v>
          </cell>
          <cell r="D14743" t="str">
            <v>TOT</v>
          </cell>
          <cell r="F14743">
            <v>13.4</v>
          </cell>
          <cell r="G14743">
            <v>1499187</v>
          </cell>
          <cell r="H14743">
            <v>460.20000000000005</v>
          </cell>
        </row>
        <row r="14744">
          <cell r="A14744">
            <v>2016</v>
          </cell>
          <cell r="B14744" t="str">
            <v>P.J. Hairston</v>
          </cell>
          <cell r="D14744" t="str">
            <v>TOT</v>
          </cell>
          <cell r="F14744">
            <v>6.9</v>
          </cell>
          <cell r="G14744">
            <v>1201440</v>
          </cell>
          <cell r="H14744">
            <v>1313.3999999999999</v>
          </cell>
        </row>
        <row r="14745">
          <cell r="A14745">
            <v>2016</v>
          </cell>
          <cell r="B14745" t="str">
            <v>Marcus Thornton</v>
          </cell>
          <cell r="D14745" t="str">
            <v>TOT</v>
          </cell>
          <cell r="F14745">
            <v>14.7</v>
          </cell>
          <cell r="G14745">
            <v>1186000</v>
          </cell>
          <cell r="H14745">
            <v>1110.2</v>
          </cell>
        </row>
        <row r="14746">
          <cell r="A14746">
            <v>2016</v>
          </cell>
          <cell r="B14746" t="str">
            <v>Ish Smith</v>
          </cell>
          <cell r="D14746" t="str">
            <v>TOT</v>
          </cell>
          <cell r="F14746">
            <v>14.9</v>
          </cell>
          <cell r="G14746">
            <v>1100602</v>
          </cell>
          <cell r="H14746">
            <v>2240.7000000000003</v>
          </cell>
        </row>
        <row r="14747">
          <cell r="A14747">
            <v>2016</v>
          </cell>
          <cell r="B14747" t="str">
            <v>Jared Cunningham</v>
          </cell>
          <cell r="D14747" t="str">
            <v>TOT</v>
          </cell>
          <cell r="F14747">
            <v>5.9</v>
          </cell>
          <cell r="G14747">
            <v>981348</v>
          </cell>
          <cell r="H14747">
            <v>409.20000000000005</v>
          </cell>
        </row>
        <row r="14748">
          <cell r="A14748">
            <v>2016</v>
          </cell>
          <cell r="B14748" t="str">
            <v>John Jenkins</v>
          </cell>
          <cell r="D14748" t="str">
            <v>TOT</v>
          </cell>
          <cell r="F14748">
            <v>10</v>
          </cell>
          <cell r="G14748">
            <v>981000</v>
          </cell>
          <cell r="H14748">
            <v>481.59999999999997</v>
          </cell>
        </row>
        <row r="14749">
          <cell r="A14749">
            <v>2016</v>
          </cell>
          <cell r="B14749" t="str">
            <v>Justin Holiday</v>
          </cell>
          <cell r="D14749" t="str">
            <v>TOT</v>
          </cell>
          <cell r="F14749">
            <v>9.4</v>
          </cell>
          <cell r="G14749">
            <v>947300</v>
          </cell>
          <cell r="H14749">
            <v>773.8</v>
          </cell>
        </row>
        <row r="14750">
          <cell r="A14750">
            <v>2016</v>
          </cell>
          <cell r="B14750" t="str">
            <v>Ray McCallum</v>
          </cell>
          <cell r="D14750" t="str">
            <v>TOT</v>
          </cell>
          <cell r="F14750">
            <v>9.1</v>
          </cell>
          <cell r="G14750">
            <v>947276</v>
          </cell>
          <cell r="H14750">
            <v>475.59999999999997</v>
          </cell>
        </row>
        <row r="14751">
          <cell r="A14751">
            <v>2016</v>
          </cell>
          <cell r="B14751" t="str">
            <v>JaKarr Sampson</v>
          </cell>
          <cell r="D14751" t="str">
            <v>TOT</v>
          </cell>
          <cell r="F14751">
            <v>8.3000000000000007</v>
          </cell>
          <cell r="G14751">
            <v>845059</v>
          </cell>
          <cell r="H14751">
            <v>1160.7</v>
          </cell>
        </row>
        <row r="14752">
          <cell r="A14752">
            <v>2016</v>
          </cell>
          <cell r="B14752" t="str">
            <v>Jarnell Stokes</v>
          </cell>
          <cell r="D14752" t="str">
            <v>TOT</v>
          </cell>
          <cell r="F14752">
            <v>20</v>
          </cell>
          <cell r="G14752">
            <v>845059</v>
          </cell>
          <cell r="H14752">
            <v>18.2</v>
          </cell>
        </row>
        <row r="14753">
          <cell r="A14753">
            <v>2016</v>
          </cell>
          <cell r="B14753" t="str">
            <v>James Ennis</v>
          </cell>
          <cell r="D14753" t="str">
            <v>TOT</v>
          </cell>
          <cell r="F14753">
            <v>17.8</v>
          </cell>
          <cell r="G14753">
            <v>845059</v>
          </cell>
          <cell r="H14753">
            <v>330</v>
          </cell>
        </row>
        <row r="14754">
          <cell r="A14754">
            <v>2016</v>
          </cell>
          <cell r="B14754" t="str">
            <v>Tim Frazier</v>
          </cell>
          <cell r="D14754" t="str">
            <v>TOT</v>
          </cell>
          <cell r="F14754">
            <v>13.9</v>
          </cell>
          <cell r="G14754">
            <v>845059</v>
          </cell>
          <cell r="H14754">
            <v>739.5</v>
          </cell>
        </row>
        <row r="14755">
          <cell r="A14755">
            <v>2016</v>
          </cell>
          <cell r="B14755" t="str">
            <v>Ryan Hollins</v>
          </cell>
          <cell r="D14755" t="str">
            <v>TOT</v>
          </cell>
          <cell r="F14755">
            <v>12.3</v>
          </cell>
          <cell r="G14755">
            <v>593056</v>
          </cell>
          <cell r="H14755">
            <v>458.8</v>
          </cell>
        </row>
        <row r="14756">
          <cell r="A14756">
            <v>2016</v>
          </cell>
          <cell r="B14756" t="str">
            <v>Jimmer Fredette</v>
          </cell>
          <cell r="D14756" t="str">
            <v>TOT</v>
          </cell>
          <cell r="F14756">
            <v>12</v>
          </cell>
          <cell r="G14756">
            <v>507711</v>
          </cell>
          <cell r="H14756">
            <v>18</v>
          </cell>
        </row>
        <row r="14757">
          <cell r="A14757">
            <v>2016</v>
          </cell>
          <cell r="B14757" t="str">
            <v>Sean Kilpatrick</v>
          </cell>
          <cell r="D14757" t="str">
            <v>TOT</v>
          </cell>
          <cell r="F14757">
            <v>15.6</v>
          </cell>
          <cell r="G14757">
            <v>320594</v>
          </cell>
          <cell r="H14757">
            <v>616.9</v>
          </cell>
        </row>
        <row r="14758">
          <cell r="A14758">
            <v>2016</v>
          </cell>
          <cell r="B14758" t="str">
            <v>Bryce Cotton</v>
          </cell>
          <cell r="D14758" t="str">
            <v>TOT</v>
          </cell>
          <cell r="F14758">
            <v>1.7</v>
          </cell>
          <cell r="G14758">
            <v>228663</v>
          </cell>
          <cell r="H14758">
            <v>39.200000000000003</v>
          </cell>
        </row>
        <row r="14759">
          <cell r="A14759">
            <v>2016</v>
          </cell>
          <cell r="B14759" t="str">
            <v>Jordan McRae</v>
          </cell>
          <cell r="D14759" t="str">
            <v>TOT</v>
          </cell>
          <cell r="F14759">
            <v>14.2</v>
          </cell>
          <cell r="G14759">
            <v>172972</v>
          </cell>
          <cell r="H14759">
            <v>195.8</v>
          </cell>
        </row>
        <row r="14760">
          <cell r="A14760">
            <v>2016</v>
          </cell>
          <cell r="B14760" t="str">
            <v>Phil Pressey</v>
          </cell>
          <cell r="D14760" t="str">
            <v>TOT</v>
          </cell>
          <cell r="F14760">
            <v>10.6</v>
          </cell>
          <cell r="G14760">
            <v>172739</v>
          </cell>
          <cell r="H14760">
            <v>282.90000000000003</v>
          </cell>
        </row>
        <row r="14761">
          <cell r="A14761">
            <v>2016</v>
          </cell>
          <cell r="B14761" t="str">
            <v>Erick Green</v>
          </cell>
          <cell r="D14761" t="str">
            <v>TOT</v>
          </cell>
          <cell r="F14761">
            <v>12.4</v>
          </cell>
          <cell r="G14761">
            <v>100000</v>
          </cell>
          <cell r="H14761">
            <v>42.300000000000004</v>
          </cell>
        </row>
        <row r="14762">
          <cell r="A14762">
            <v>2016</v>
          </cell>
          <cell r="B14762" t="str">
            <v>Alex Stepheson</v>
          </cell>
          <cell r="D14762" t="str">
            <v>TOT</v>
          </cell>
          <cell r="F14762">
            <v>14.8</v>
          </cell>
          <cell r="G14762">
            <v>61776</v>
          </cell>
          <cell r="H14762">
            <v>72.8</v>
          </cell>
        </row>
        <row r="14763">
          <cell r="A14763">
            <v>2016</v>
          </cell>
          <cell r="B14763" t="str">
            <v>Orlando Johnson</v>
          </cell>
          <cell r="D14763" t="str">
            <v>TOT</v>
          </cell>
          <cell r="F14763">
            <v>3.6</v>
          </cell>
          <cell r="G14763">
            <v>55722</v>
          </cell>
          <cell r="H14763">
            <v>100.8</v>
          </cell>
        </row>
        <row r="14764">
          <cell r="A14764">
            <v>2016</v>
          </cell>
          <cell r="B14764" t="str">
            <v>Briante Weber</v>
          </cell>
          <cell r="D14764" t="str">
            <v>TOT</v>
          </cell>
          <cell r="F14764">
            <v>8.9</v>
          </cell>
          <cell r="G14764">
            <v>30888</v>
          </cell>
          <cell r="H14764">
            <v>168.70000000000002</v>
          </cell>
        </row>
        <row r="14765">
          <cell r="A14765">
            <v>2016</v>
          </cell>
          <cell r="B14765" t="str">
            <v>Gordon Hayward</v>
          </cell>
          <cell r="D14765" t="str">
            <v>UTA</v>
          </cell>
          <cell r="F14765">
            <v>18.3</v>
          </cell>
          <cell r="G14765">
            <v>15409570</v>
          </cell>
          <cell r="H14765">
            <v>2896</v>
          </cell>
        </row>
        <row r="14766">
          <cell r="A14766">
            <v>2016</v>
          </cell>
          <cell r="B14766" t="str">
            <v>Derrick Favors</v>
          </cell>
          <cell r="D14766" t="str">
            <v>UTA</v>
          </cell>
          <cell r="F14766">
            <v>21.6</v>
          </cell>
          <cell r="G14766">
            <v>11933333</v>
          </cell>
          <cell r="H14766">
            <v>1984</v>
          </cell>
        </row>
        <row r="14767">
          <cell r="A14767">
            <v>2016</v>
          </cell>
          <cell r="B14767" t="str">
            <v>Alec Burks</v>
          </cell>
          <cell r="D14767" t="str">
            <v>UTA</v>
          </cell>
          <cell r="F14767">
            <v>14.3</v>
          </cell>
          <cell r="G14767">
            <v>9213484</v>
          </cell>
          <cell r="H14767">
            <v>796.69999999999993</v>
          </cell>
        </row>
        <row r="14768">
          <cell r="A14768">
            <v>2016</v>
          </cell>
          <cell r="B14768" t="str">
            <v>Trevor Booker</v>
          </cell>
          <cell r="D14768" t="str">
            <v>UTA</v>
          </cell>
          <cell r="F14768">
            <v>14.4</v>
          </cell>
          <cell r="G14768">
            <v>4775000</v>
          </cell>
          <cell r="H14768">
            <v>1635.3</v>
          </cell>
        </row>
        <row r="14769">
          <cell r="A14769">
            <v>2016</v>
          </cell>
          <cell r="B14769" t="str">
            <v>Tibor Pleiss</v>
          </cell>
          <cell r="D14769" t="str">
            <v>UTA</v>
          </cell>
          <cell r="F14769">
            <v>3.5</v>
          </cell>
          <cell r="G14769">
            <v>3000000</v>
          </cell>
          <cell r="H14769">
            <v>81.599999999999994</v>
          </cell>
        </row>
        <row r="14770">
          <cell r="A14770">
            <v>2016</v>
          </cell>
          <cell r="B14770" t="str">
            <v>Trey Burke</v>
          </cell>
          <cell r="D14770" t="str">
            <v>UTA</v>
          </cell>
          <cell r="F14770">
            <v>14</v>
          </cell>
          <cell r="G14770">
            <v>2658240</v>
          </cell>
          <cell r="H14770">
            <v>1363.2</v>
          </cell>
        </row>
        <row r="14771">
          <cell r="A14771">
            <v>2016</v>
          </cell>
          <cell r="B14771" t="str">
            <v>Joe Ingles</v>
          </cell>
          <cell r="D14771" t="str">
            <v>UTA</v>
          </cell>
          <cell r="F14771">
            <v>10.3</v>
          </cell>
          <cell r="G14771">
            <v>2250000</v>
          </cell>
          <cell r="H14771">
            <v>1239.3</v>
          </cell>
        </row>
        <row r="14772">
          <cell r="A14772">
            <v>2016</v>
          </cell>
          <cell r="B14772" t="str">
            <v>Trey Lyles</v>
          </cell>
          <cell r="D14772" t="str">
            <v>UTA</v>
          </cell>
          <cell r="F14772">
            <v>11.6</v>
          </cell>
          <cell r="G14772">
            <v>2239800</v>
          </cell>
          <cell r="H14772">
            <v>1384</v>
          </cell>
        </row>
        <row r="14773">
          <cell r="A14773">
            <v>2016</v>
          </cell>
          <cell r="B14773" t="str">
            <v>Rodney Hood</v>
          </cell>
          <cell r="D14773" t="str">
            <v>UTA</v>
          </cell>
          <cell r="F14773">
            <v>14.1</v>
          </cell>
          <cell r="G14773">
            <v>1348440</v>
          </cell>
          <cell r="H14773">
            <v>2543.8000000000002</v>
          </cell>
        </row>
        <row r="14774">
          <cell r="A14774">
            <v>2016</v>
          </cell>
          <cell r="B14774" t="str">
            <v>Rudy Gobert</v>
          </cell>
          <cell r="D14774" t="str">
            <v>UTA</v>
          </cell>
          <cell r="F14774">
            <v>17.5</v>
          </cell>
          <cell r="G14774">
            <v>1175880</v>
          </cell>
          <cell r="H14774">
            <v>1933.7</v>
          </cell>
        </row>
        <row r="14775">
          <cell r="A14775">
            <v>2016</v>
          </cell>
          <cell r="B14775" t="str">
            <v>Raul Neto</v>
          </cell>
          <cell r="D14775" t="str">
            <v>UTA</v>
          </cell>
          <cell r="F14775">
            <v>10.199999999999999</v>
          </cell>
          <cell r="G14775">
            <v>1000000</v>
          </cell>
          <cell r="H14775">
            <v>1498.5</v>
          </cell>
        </row>
        <row r="14776">
          <cell r="A14776">
            <v>2016</v>
          </cell>
          <cell r="B14776" t="str">
            <v>Chris Johnson</v>
          </cell>
          <cell r="D14776" t="str">
            <v>UTA</v>
          </cell>
          <cell r="F14776">
            <v>8.1999999999999993</v>
          </cell>
          <cell r="G14776">
            <v>981348</v>
          </cell>
          <cell r="H14776">
            <v>854</v>
          </cell>
        </row>
        <row r="14777">
          <cell r="A14777">
            <v>2016</v>
          </cell>
          <cell r="B14777" t="str">
            <v>Jeff Withey</v>
          </cell>
          <cell r="D14777" t="str">
            <v>UTA</v>
          </cell>
          <cell r="F14777">
            <v>17.7</v>
          </cell>
          <cell r="G14777">
            <v>947276</v>
          </cell>
          <cell r="H14777">
            <v>657.9</v>
          </cell>
        </row>
        <row r="14778">
          <cell r="A14778">
            <v>2016</v>
          </cell>
          <cell r="B14778" t="str">
            <v>Elijah Millsap</v>
          </cell>
          <cell r="D14778" t="str">
            <v>UTA</v>
          </cell>
          <cell r="F14778">
            <v>6.5</v>
          </cell>
          <cell r="G14778">
            <v>362878</v>
          </cell>
          <cell r="H14778">
            <v>174</v>
          </cell>
        </row>
        <row r="14779">
          <cell r="A14779">
            <v>2016</v>
          </cell>
          <cell r="B14779" t="str">
            <v>J.J. O'Brien</v>
          </cell>
          <cell r="D14779" t="str">
            <v>UTA</v>
          </cell>
          <cell r="F14779">
            <v>1.3</v>
          </cell>
          <cell r="H14779">
            <v>6</v>
          </cell>
        </row>
        <row r="14780">
          <cell r="A14780">
            <v>2016</v>
          </cell>
          <cell r="B14780" t="str">
            <v>John Wall</v>
          </cell>
          <cell r="D14780" t="str">
            <v>WAS</v>
          </cell>
          <cell r="F14780">
            <v>19.8</v>
          </cell>
          <cell r="G14780">
            <v>15851950</v>
          </cell>
          <cell r="H14780">
            <v>2787.4</v>
          </cell>
        </row>
        <row r="14781">
          <cell r="A14781">
            <v>2016</v>
          </cell>
          <cell r="B14781" t="str">
            <v>Nene Hilario</v>
          </cell>
          <cell r="D14781" t="str">
            <v>WAS</v>
          </cell>
          <cell r="F14781">
            <v>16.8</v>
          </cell>
          <cell r="G14781">
            <v>13000000</v>
          </cell>
          <cell r="H14781">
            <v>1094.3999999999999</v>
          </cell>
        </row>
        <row r="14782">
          <cell r="A14782">
            <v>2016</v>
          </cell>
          <cell r="B14782" t="str">
            <v>Marcin Gortat</v>
          </cell>
          <cell r="D14782" t="str">
            <v>WAS</v>
          </cell>
          <cell r="F14782">
            <v>19</v>
          </cell>
          <cell r="G14782">
            <v>11217391</v>
          </cell>
          <cell r="H14782">
            <v>2257.5</v>
          </cell>
        </row>
        <row r="14783">
          <cell r="A14783">
            <v>2016</v>
          </cell>
          <cell r="B14783" t="str">
            <v>Bradley Beal</v>
          </cell>
          <cell r="D14783" t="str">
            <v>WAS</v>
          </cell>
          <cell r="F14783">
            <v>15.5</v>
          </cell>
          <cell r="G14783">
            <v>5694674</v>
          </cell>
          <cell r="H14783">
            <v>1710.5</v>
          </cell>
        </row>
        <row r="14784">
          <cell r="A14784">
            <v>2016</v>
          </cell>
          <cell r="B14784" t="str">
            <v>Otto Porter Jr.</v>
          </cell>
          <cell r="D14784" t="str">
            <v>WAS</v>
          </cell>
          <cell r="F14784">
            <v>14.5</v>
          </cell>
          <cell r="G14784">
            <v>4662960</v>
          </cell>
          <cell r="H14784">
            <v>2272.5</v>
          </cell>
        </row>
        <row r="14785">
          <cell r="A14785">
            <v>2016</v>
          </cell>
          <cell r="B14785" t="str">
            <v>Jared Dudley</v>
          </cell>
          <cell r="D14785" t="str">
            <v>WAS</v>
          </cell>
          <cell r="F14785">
            <v>11.7</v>
          </cell>
          <cell r="G14785">
            <v>4250000</v>
          </cell>
          <cell r="H14785">
            <v>2097.9</v>
          </cell>
        </row>
        <row r="14786">
          <cell r="A14786">
            <v>2016</v>
          </cell>
          <cell r="B14786" t="str">
            <v>Alan Anderson</v>
          </cell>
          <cell r="D14786" t="str">
            <v>WAS</v>
          </cell>
          <cell r="F14786">
            <v>9.1999999999999993</v>
          </cell>
          <cell r="G14786">
            <v>4000000</v>
          </cell>
          <cell r="H14786">
            <v>192.4</v>
          </cell>
        </row>
        <row r="14787">
          <cell r="A14787">
            <v>2016</v>
          </cell>
          <cell r="B14787" t="str">
            <v>Drew Gooden</v>
          </cell>
          <cell r="D14787" t="str">
            <v>WAS</v>
          </cell>
          <cell r="F14787">
            <v>7.5</v>
          </cell>
          <cell r="G14787">
            <v>3300000</v>
          </cell>
          <cell r="H14787">
            <v>306</v>
          </cell>
        </row>
        <row r="14788">
          <cell r="A14788">
            <v>2016</v>
          </cell>
          <cell r="B14788" t="str">
            <v>Ramon Sessions</v>
          </cell>
          <cell r="D14788" t="str">
            <v>WAS</v>
          </cell>
          <cell r="F14788">
            <v>15.9</v>
          </cell>
          <cell r="G14788">
            <v>2170465</v>
          </cell>
          <cell r="H14788">
            <v>1664.6000000000001</v>
          </cell>
        </row>
        <row r="14789">
          <cell r="A14789">
            <v>2016</v>
          </cell>
          <cell r="B14789" t="str">
            <v>Gary Neal</v>
          </cell>
          <cell r="D14789" t="str">
            <v>WAS</v>
          </cell>
          <cell r="F14789">
            <v>13.5</v>
          </cell>
          <cell r="G14789">
            <v>2100000</v>
          </cell>
          <cell r="H14789">
            <v>808</v>
          </cell>
        </row>
        <row r="14790">
          <cell r="A14790">
            <v>2016</v>
          </cell>
          <cell r="B14790" t="str">
            <v>DeJuan Blair</v>
          </cell>
          <cell r="D14790" t="str">
            <v>WAS</v>
          </cell>
          <cell r="F14790">
            <v>5.4</v>
          </cell>
          <cell r="G14790">
            <v>2000000</v>
          </cell>
          <cell r="H14790">
            <v>217.5</v>
          </cell>
        </row>
        <row r="14791">
          <cell r="A14791">
            <v>2016</v>
          </cell>
          <cell r="B14791" t="str">
            <v>Kelly Oubre</v>
          </cell>
          <cell r="D14791" t="str">
            <v>WAS</v>
          </cell>
          <cell r="F14791">
            <v>8.1999999999999993</v>
          </cell>
          <cell r="G14791">
            <v>1920240</v>
          </cell>
          <cell r="H14791">
            <v>674.09999999999991</v>
          </cell>
        </row>
        <row r="14792">
          <cell r="A14792">
            <v>2016</v>
          </cell>
          <cell r="B14792" t="str">
            <v>Garrett Temple</v>
          </cell>
          <cell r="D14792" t="str">
            <v>WAS</v>
          </cell>
          <cell r="F14792">
            <v>9.3000000000000007</v>
          </cell>
          <cell r="G14792">
            <v>1100602</v>
          </cell>
          <cell r="H14792">
            <v>1952</v>
          </cell>
        </row>
        <row r="14793">
          <cell r="A14793">
            <v>2016</v>
          </cell>
          <cell r="B14793" t="str">
            <v>Jarell Eddie</v>
          </cell>
          <cell r="D14793" t="str">
            <v>WAS</v>
          </cell>
          <cell r="F14793">
            <v>11</v>
          </cell>
          <cell r="G14793">
            <v>561716</v>
          </cell>
          <cell r="H14793">
            <v>148.20000000000002</v>
          </cell>
        </row>
        <row r="14794">
          <cell r="A14794">
            <v>2017</v>
          </cell>
          <cell r="B14794" t="str">
            <v>Dwight Howard</v>
          </cell>
          <cell r="D14794" t="str">
            <v>ATL</v>
          </cell>
          <cell r="F14794">
            <v>20.8</v>
          </cell>
          <cell r="G14794">
            <v>23180275</v>
          </cell>
          <cell r="H14794">
            <v>2197.7999999999997</v>
          </cell>
        </row>
        <row r="14795">
          <cell r="A14795">
            <v>2017</v>
          </cell>
          <cell r="B14795" t="str">
            <v>Paul Millsap</v>
          </cell>
          <cell r="D14795" t="str">
            <v>ATL</v>
          </cell>
          <cell r="F14795">
            <v>17.8</v>
          </cell>
          <cell r="G14795">
            <v>20072033</v>
          </cell>
          <cell r="H14795">
            <v>2346</v>
          </cell>
        </row>
        <row r="14796">
          <cell r="A14796">
            <v>2017</v>
          </cell>
          <cell r="B14796" t="str">
            <v>Kent Bazemore</v>
          </cell>
          <cell r="D14796" t="str">
            <v>ATL</v>
          </cell>
          <cell r="F14796">
            <v>11.5</v>
          </cell>
          <cell r="G14796">
            <v>15730338</v>
          </cell>
          <cell r="H14796">
            <v>1963.6999999999998</v>
          </cell>
        </row>
        <row r="14797">
          <cell r="A14797">
            <v>2017</v>
          </cell>
          <cell r="B14797" t="str">
            <v>Kris Humphries</v>
          </cell>
          <cell r="D14797" t="str">
            <v>ATL</v>
          </cell>
          <cell r="F14797">
            <v>13.6</v>
          </cell>
          <cell r="G14797">
            <v>4000000</v>
          </cell>
          <cell r="H14797">
            <v>688.80000000000007</v>
          </cell>
        </row>
        <row r="14798">
          <cell r="A14798">
            <v>2017</v>
          </cell>
          <cell r="B14798" t="str">
            <v>Thabo Sefolosha</v>
          </cell>
          <cell r="D14798" t="str">
            <v>ATL</v>
          </cell>
          <cell r="F14798">
            <v>11.9</v>
          </cell>
          <cell r="G14798">
            <v>3850000</v>
          </cell>
          <cell r="H14798">
            <v>1593.3999999999999</v>
          </cell>
        </row>
        <row r="14799">
          <cell r="A14799">
            <v>2017</v>
          </cell>
          <cell r="B14799" t="str">
            <v>Mike Scott</v>
          </cell>
          <cell r="D14799" t="str">
            <v>ATL</v>
          </cell>
          <cell r="F14799">
            <v>5.9</v>
          </cell>
          <cell r="G14799">
            <v>3333334</v>
          </cell>
          <cell r="H14799">
            <v>194.4</v>
          </cell>
        </row>
        <row r="14800">
          <cell r="A14800">
            <v>2017</v>
          </cell>
          <cell r="B14800" t="str">
            <v>Dennis Schroder</v>
          </cell>
          <cell r="D14800" t="str">
            <v>ATL</v>
          </cell>
          <cell r="F14800">
            <v>16.100000000000001</v>
          </cell>
          <cell r="G14800">
            <v>2708582</v>
          </cell>
          <cell r="H14800">
            <v>2488.5</v>
          </cell>
        </row>
        <row r="14801">
          <cell r="A14801">
            <v>2017</v>
          </cell>
          <cell r="B14801" t="str">
            <v>Malcolm Delaney</v>
          </cell>
          <cell r="D14801" t="str">
            <v>ATL</v>
          </cell>
          <cell r="F14801">
            <v>7.5</v>
          </cell>
          <cell r="G14801">
            <v>2500000</v>
          </cell>
          <cell r="H14801">
            <v>1248.3000000000002</v>
          </cell>
        </row>
        <row r="14802">
          <cell r="A14802">
            <v>2017</v>
          </cell>
          <cell r="B14802" t="str">
            <v>Taurean Waller-Prince</v>
          </cell>
          <cell r="D14802" t="str">
            <v>ATL</v>
          </cell>
          <cell r="F14802">
            <v>9.8000000000000007</v>
          </cell>
          <cell r="G14802">
            <v>2318280</v>
          </cell>
          <cell r="H14802">
            <v>979.40000000000009</v>
          </cell>
        </row>
        <row r="14803">
          <cell r="A14803">
            <v>2017</v>
          </cell>
          <cell r="B14803" t="str">
            <v>Tim Hardaway</v>
          </cell>
          <cell r="D14803" t="str">
            <v>ATL</v>
          </cell>
          <cell r="F14803">
            <v>15.2</v>
          </cell>
          <cell r="G14803">
            <v>2281605</v>
          </cell>
          <cell r="H14803">
            <v>2156.7000000000003</v>
          </cell>
        </row>
        <row r="14804">
          <cell r="A14804">
            <v>2017</v>
          </cell>
          <cell r="B14804" t="str">
            <v>Mike Muscala</v>
          </cell>
          <cell r="D14804" t="str">
            <v>ATL</v>
          </cell>
          <cell r="F14804">
            <v>14.4</v>
          </cell>
          <cell r="G14804">
            <v>1015696</v>
          </cell>
          <cell r="H14804">
            <v>1239</v>
          </cell>
        </row>
        <row r="14805">
          <cell r="A14805">
            <v>2017</v>
          </cell>
          <cell r="B14805" t="str">
            <v>Ryan Kelly</v>
          </cell>
          <cell r="D14805" t="str">
            <v>ATL</v>
          </cell>
          <cell r="F14805">
            <v>7.8</v>
          </cell>
          <cell r="G14805">
            <v>418228</v>
          </cell>
          <cell r="H14805">
            <v>110.4</v>
          </cell>
        </row>
        <row r="14806">
          <cell r="A14806">
            <v>2017</v>
          </cell>
          <cell r="B14806" t="str">
            <v>DeAndre' Bembry</v>
          </cell>
          <cell r="D14806" t="str">
            <v>ATL</v>
          </cell>
          <cell r="F14806">
            <v>8.8000000000000007</v>
          </cell>
          <cell r="H14806">
            <v>372.40000000000003</v>
          </cell>
        </row>
        <row r="14807">
          <cell r="A14807">
            <v>2017</v>
          </cell>
          <cell r="B14807" t="str">
            <v>Al Horford</v>
          </cell>
          <cell r="D14807" t="str">
            <v>BOS</v>
          </cell>
          <cell r="F14807">
            <v>17.7</v>
          </cell>
          <cell r="G14807">
            <v>26540100</v>
          </cell>
          <cell r="H14807">
            <v>2196.3999999999996</v>
          </cell>
        </row>
        <row r="14808">
          <cell r="A14808">
            <v>2017</v>
          </cell>
          <cell r="B14808" t="str">
            <v>Amir Johnson</v>
          </cell>
          <cell r="D14808" t="str">
            <v>BOS</v>
          </cell>
          <cell r="F14808">
            <v>15</v>
          </cell>
          <cell r="G14808">
            <v>12000000</v>
          </cell>
          <cell r="H14808">
            <v>1608</v>
          </cell>
        </row>
        <row r="14809">
          <cell r="A14809">
            <v>2017</v>
          </cell>
          <cell r="B14809" t="str">
            <v>Avery Bradley</v>
          </cell>
          <cell r="D14809" t="str">
            <v>BOS</v>
          </cell>
          <cell r="F14809">
            <v>14.4</v>
          </cell>
          <cell r="G14809">
            <v>8269663</v>
          </cell>
          <cell r="H14809">
            <v>1837</v>
          </cell>
        </row>
        <row r="14810">
          <cell r="A14810">
            <v>2017</v>
          </cell>
          <cell r="B14810" t="str">
            <v>Tyler Zeller</v>
          </cell>
          <cell r="D14810" t="str">
            <v>BOS</v>
          </cell>
          <cell r="F14810">
            <v>13</v>
          </cell>
          <cell r="G14810">
            <v>8000000</v>
          </cell>
          <cell r="H14810">
            <v>525.30000000000007</v>
          </cell>
        </row>
        <row r="14811">
          <cell r="A14811">
            <v>2017</v>
          </cell>
          <cell r="B14811" t="str">
            <v>Isaiah Thomas</v>
          </cell>
          <cell r="D14811" t="str">
            <v>BOS</v>
          </cell>
          <cell r="F14811">
            <v>26.5</v>
          </cell>
          <cell r="G14811">
            <v>6587132</v>
          </cell>
          <cell r="H14811">
            <v>2568.7999999999997</v>
          </cell>
        </row>
        <row r="14812">
          <cell r="A14812">
            <v>2017</v>
          </cell>
          <cell r="B14812" t="str">
            <v>Jae Crowder</v>
          </cell>
          <cell r="D14812" t="str">
            <v>BOS</v>
          </cell>
          <cell r="F14812">
            <v>14.9</v>
          </cell>
          <cell r="G14812">
            <v>6286408</v>
          </cell>
          <cell r="H14812">
            <v>2332.7999999999997</v>
          </cell>
        </row>
        <row r="14813">
          <cell r="A14813">
            <v>2017</v>
          </cell>
          <cell r="B14813" t="str">
            <v>Jonas Jerebko</v>
          </cell>
          <cell r="D14813" t="str">
            <v>BOS</v>
          </cell>
          <cell r="F14813">
            <v>9.3000000000000007</v>
          </cell>
          <cell r="G14813">
            <v>5000000</v>
          </cell>
          <cell r="H14813">
            <v>1232.4000000000001</v>
          </cell>
        </row>
        <row r="14814">
          <cell r="A14814">
            <v>2017</v>
          </cell>
          <cell r="B14814" t="str">
            <v>Jaylen Brown</v>
          </cell>
          <cell r="D14814" t="str">
            <v>BOS</v>
          </cell>
          <cell r="F14814">
            <v>10.3</v>
          </cell>
          <cell r="G14814">
            <v>4743000</v>
          </cell>
          <cell r="H14814">
            <v>1341.6</v>
          </cell>
        </row>
        <row r="14815">
          <cell r="A14815">
            <v>2017</v>
          </cell>
          <cell r="B14815" t="str">
            <v>Marcus Smart</v>
          </cell>
          <cell r="D14815" t="str">
            <v>BOS</v>
          </cell>
          <cell r="F14815">
            <v>12</v>
          </cell>
          <cell r="G14815">
            <v>3578880</v>
          </cell>
          <cell r="H14815">
            <v>2401.6</v>
          </cell>
        </row>
        <row r="14816">
          <cell r="A14816">
            <v>2017</v>
          </cell>
          <cell r="B14816" t="str">
            <v>Kelly Olynyk</v>
          </cell>
          <cell r="D14816" t="str">
            <v>BOS</v>
          </cell>
          <cell r="F14816">
            <v>15.2</v>
          </cell>
          <cell r="G14816">
            <v>3094014</v>
          </cell>
          <cell r="H14816">
            <v>1537.5</v>
          </cell>
        </row>
        <row r="14817">
          <cell r="A14817">
            <v>2017</v>
          </cell>
          <cell r="B14817" t="str">
            <v>Terry Rozier</v>
          </cell>
          <cell r="D14817" t="str">
            <v>BOS</v>
          </cell>
          <cell r="F14817">
            <v>10.8</v>
          </cell>
          <cell r="G14817">
            <v>1906440</v>
          </cell>
          <cell r="H14817">
            <v>1265.4000000000001</v>
          </cell>
        </row>
        <row r="14818">
          <cell r="A14818">
            <v>2017</v>
          </cell>
          <cell r="B14818" t="str">
            <v>James Young</v>
          </cell>
          <cell r="D14818" t="str">
            <v>BOS</v>
          </cell>
          <cell r="F14818">
            <v>10</v>
          </cell>
          <cell r="G14818">
            <v>1825200</v>
          </cell>
          <cell r="H14818">
            <v>220.39999999999998</v>
          </cell>
        </row>
        <row r="14819">
          <cell r="A14819">
            <v>2017</v>
          </cell>
          <cell r="B14819" t="str">
            <v>Demetrius Jackson</v>
          </cell>
          <cell r="D14819" t="str">
            <v>BOS</v>
          </cell>
          <cell r="F14819">
            <v>30.8</v>
          </cell>
          <cell r="G14819">
            <v>1450000</v>
          </cell>
          <cell r="H14819">
            <v>17</v>
          </cell>
        </row>
        <row r="14820">
          <cell r="A14820">
            <v>2017</v>
          </cell>
          <cell r="B14820" t="str">
            <v>Gerald Green</v>
          </cell>
          <cell r="D14820" t="str">
            <v>BOS</v>
          </cell>
          <cell r="F14820">
            <v>12</v>
          </cell>
          <cell r="G14820">
            <v>1410598</v>
          </cell>
          <cell r="H14820">
            <v>535.80000000000007</v>
          </cell>
        </row>
        <row r="14821">
          <cell r="A14821">
            <v>2017</v>
          </cell>
          <cell r="B14821" t="str">
            <v>Jordan Mickey</v>
          </cell>
          <cell r="D14821" t="str">
            <v>BOS</v>
          </cell>
          <cell r="F14821">
            <v>9.8000000000000007</v>
          </cell>
          <cell r="G14821">
            <v>1223653</v>
          </cell>
          <cell r="H14821">
            <v>140</v>
          </cell>
        </row>
        <row r="14822">
          <cell r="A14822">
            <v>2017</v>
          </cell>
          <cell r="B14822" t="str">
            <v>Brook Lopez</v>
          </cell>
          <cell r="D14822" t="str">
            <v>BRK</v>
          </cell>
          <cell r="F14822">
            <v>20.399999999999999</v>
          </cell>
          <cell r="G14822">
            <v>21165675</v>
          </cell>
          <cell r="H14822">
            <v>2220</v>
          </cell>
        </row>
        <row r="14823">
          <cell r="A14823">
            <v>2017</v>
          </cell>
          <cell r="B14823" t="str">
            <v>Jeremy Lin</v>
          </cell>
          <cell r="D14823" t="str">
            <v>BRK</v>
          </cell>
          <cell r="F14823">
            <v>19.2</v>
          </cell>
          <cell r="G14823">
            <v>11483254</v>
          </cell>
          <cell r="H14823">
            <v>882</v>
          </cell>
        </row>
        <row r="14824">
          <cell r="A14824">
            <v>2017</v>
          </cell>
          <cell r="B14824" t="str">
            <v>Trevor Booker</v>
          </cell>
          <cell r="D14824" t="str">
            <v>BRK</v>
          </cell>
          <cell r="F14824">
            <v>15.7</v>
          </cell>
          <cell r="G14824">
            <v>9250000</v>
          </cell>
          <cell r="H14824">
            <v>1753.7</v>
          </cell>
        </row>
        <row r="14825">
          <cell r="A14825">
            <v>2017</v>
          </cell>
          <cell r="B14825" t="str">
            <v>Luis Scola</v>
          </cell>
          <cell r="D14825" t="str">
            <v>BRK</v>
          </cell>
          <cell r="F14825">
            <v>13.9</v>
          </cell>
          <cell r="G14825">
            <v>5000000</v>
          </cell>
          <cell r="H14825">
            <v>460.8</v>
          </cell>
        </row>
        <row r="14826">
          <cell r="A14826">
            <v>2017</v>
          </cell>
          <cell r="B14826" t="str">
            <v>Greivis Vasquez</v>
          </cell>
          <cell r="D14826" t="str">
            <v>BRK</v>
          </cell>
          <cell r="F14826">
            <v>4.0999999999999996</v>
          </cell>
          <cell r="G14826">
            <v>4347826</v>
          </cell>
          <cell r="H14826">
            <v>39</v>
          </cell>
        </row>
        <row r="14827">
          <cell r="A14827">
            <v>2017</v>
          </cell>
          <cell r="B14827" t="str">
            <v>Justin Hamilton</v>
          </cell>
          <cell r="D14827" t="str">
            <v>BRK</v>
          </cell>
          <cell r="F14827">
            <v>13.6</v>
          </cell>
          <cell r="G14827">
            <v>3000000</v>
          </cell>
          <cell r="H14827">
            <v>1177.5999999999999</v>
          </cell>
        </row>
        <row r="14828">
          <cell r="A14828">
            <v>2017</v>
          </cell>
          <cell r="B14828" t="str">
            <v>Randy Foye</v>
          </cell>
          <cell r="D14828" t="str">
            <v>BRK</v>
          </cell>
          <cell r="F14828">
            <v>7.3</v>
          </cell>
          <cell r="G14828">
            <v>2500000</v>
          </cell>
          <cell r="H14828">
            <v>1283.4000000000001</v>
          </cell>
        </row>
        <row r="14829">
          <cell r="A14829">
            <v>2017</v>
          </cell>
          <cell r="B14829" t="str">
            <v>Caris LeVert</v>
          </cell>
          <cell r="D14829" t="str">
            <v>BRK</v>
          </cell>
          <cell r="F14829">
            <v>12.2</v>
          </cell>
          <cell r="G14829">
            <v>1562280</v>
          </cell>
          <cell r="H14829">
            <v>1236.8999999999999</v>
          </cell>
        </row>
        <row r="14830">
          <cell r="A14830">
            <v>2017</v>
          </cell>
          <cell r="B14830" t="str">
            <v>Rondae Hollis-Jefferson</v>
          </cell>
          <cell r="D14830" t="str">
            <v>BRK</v>
          </cell>
          <cell r="F14830">
            <v>13.7</v>
          </cell>
          <cell r="G14830">
            <v>1395600</v>
          </cell>
          <cell r="H14830">
            <v>1762.8000000000002</v>
          </cell>
        </row>
        <row r="14831">
          <cell r="A14831">
            <v>2017</v>
          </cell>
          <cell r="B14831" t="str">
            <v>Isaiah Whitehead</v>
          </cell>
          <cell r="D14831" t="str">
            <v>BRK</v>
          </cell>
          <cell r="F14831">
            <v>7.5</v>
          </cell>
          <cell r="G14831">
            <v>1074145</v>
          </cell>
          <cell r="H14831">
            <v>1642.5</v>
          </cell>
        </row>
        <row r="14832">
          <cell r="A14832">
            <v>2017</v>
          </cell>
          <cell r="B14832" t="str">
            <v>Anthony Bennett</v>
          </cell>
          <cell r="D14832" t="str">
            <v>BRK</v>
          </cell>
          <cell r="F14832">
            <v>14.7</v>
          </cell>
          <cell r="G14832">
            <v>1015696</v>
          </cell>
          <cell r="H14832">
            <v>264.5</v>
          </cell>
        </row>
        <row r="14833">
          <cell r="A14833">
            <v>2017</v>
          </cell>
          <cell r="B14833" t="str">
            <v>Sean Kilpatrick</v>
          </cell>
          <cell r="D14833" t="str">
            <v>BRK</v>
          </cell>
          <cell r="F14833">
            <v>13.1</v>
          </cell>
          <cell r="G14833">
            <v>980431</v>
          </cell>
          <cell r="H14833">
            <v>1757</v>
          </cell>
        </row>
        <row r="14834">
          <cell r="A14834">
            <v>2017</v>
          </cell>
          <cell r="B14834" t="str">
            <v>Joe Harris</v>
          </cell>
          <cell r="D14834" t="str">
            <v>BRK</v>
          </cell>
          <cell r="F14834">
            <v>9</v>
          </cell>
          <cell r="G14834">
            <v>980431</v>
          </cell>
          <cell r="H14834">
            <v>1138.8</v>
          </cell>
        </row>
        <row r="14835">
          <cell r="A14835">
            <v>2017</v>
          </cell>
          <cell r="B14835" t="str">
            <v>Spencer Dinwiddie</v>
          </cell>
          <cell r="D14835" t="str">
            <v>BRK</v>
          </cell>
          <cell r="F14835">
            <v>12.7</v>
          </cell>
          <cell r="G14835">
            <v>726672</v>
          </cell>
          <cell r="H14835">
            <v>1333.4</v>
          </cell>
        </row>
        <row r="14836">
          <cell r="A14836">
            <v>2017</v>
          </cell>
          <cell r="B14836" t="str">
            <v>Dwyane Wade</v>
          </cell>
          <cell r="D14836" t="str">
            <v>CHI</v>
          </cell>
          <cell r="F14836">
            <v>18.5</v>
          </cell>
          <cell r="G14836">
            <v>23200000</v>
          </cell>
          <cell r="H14836">
            <v>1794</v>
          </cell>
        </row>
        <row r="14837">
          <cell r="A14837">
            <v>2017</v>
          </cell>
          <cell r="B14837" t="str">
            <v>Jimmy Butler</v>
          </cell>
          <cell r="D14837" t="str">
            <v>CHI</v>
          </cell>
          <cell r="F14837">
            <v>25.1</v>
          </cell>
          <cell r="G14837">
            <v>17552209</v>
          </cell>
          <cell r="H14837">
            <v>2812</v>
          </cell>
        </row>
        <row r="14838">
          <cell r="A14838">
            <v>2017</v>
          </cell>
          <cell r="B14838" t="str">
            <v>Rajon Rondo</v>
          </cell>
          <cell r="D14838" t="str">
            <v>CHI</v>
          </cell>
          <cell r="F14838">
            <v>13.6</v>
          </cell>
          <cell r="G14838">
            <v>14000000</v>
          </cell>
          <cell r="H14838">
            <v>1842.3</v>
          </cell>
        </row>
        <row r="14839">
          <cell r="A14839">
            <v>2017</v>
          </cell>
          <cell r="B14839" t="str">
            <v>Robin Lopez</v>
          </cell>
          <cell r="D14839" t="str">
            <v>CHI</v>
          </cell>
          <cell r="F14839">
            <v>14.4</v>
          </cell>
          <cell r="G14839">
            <v>13219250</v>
          </cell>
          <cell r="H14839">
            <v>2268</v>
          </cell>
        </row>
        <row r="14840">
          <cell r="A14840">
            <v>2017</v>
          </cell>
          <cell r="B14840" t="str">
            <v>Nikola Mirotic</v>
          </cell>
          <cell r="D14840" t="str">
            <v>CHI</v>
          </cell>
          <cell r="F14840">
            <v>14.5</v>
          </cell>
          <cell r="G14840">
            <v>5782450</v>
          </cell>
          <cell r="H14840">
            <v>1680</v>
          </cell>
        </row>
        <row r="14841">
          <cell r="A14841">
            <v>2017</v>
          </cell>
          <cell r="B14841" t="str">
            <v>Michael Carter-Williams</v>
          </cell>
          <cell r="D14841" t="str">
            <v>CHI</v>
          </cell>
          <cell r="F14841">
            <v>9.9</v>
          </cell>
          <cell r="G14841">
            <v>3183526</v>
          </cell>
          <cell r="H14841">
            <v>846</v>
          </cell>
        </row>
        <row r="14842">
          <cell r="A14842">
            <v>2017</v>
          </cell>
          <cell r="B14842" t="str">
            <v>Denzel Valentine</v>
          </cell>
          <cell r="D14842" t="str">
            <v>CHI</v>
          </cell>
          <cell r="F14842">
            <v>7.3</v>
          </cell>
          <cell r="G14842">
            <v>2092200</v>
          </cell>
          <cell r="H14842">
            <v>974.7</v>
          </cell>
        </row>
        <row r="14843">
          <cell r="A14843">
            <v>2017</v>
          </cell>
          <cell r="B14843" t="str">
            <v>Jerian Grant</v>
          </cell>
          <cell r="D14843" t="str">
            <v>CHI</v>
          </cell>
          <cell r="F14843">
            <v>13.1</v>
          </cell>
          <cell r="G14843">
            <v>1643040</v>
          </cell>
          <cell r="H14843">
            <v>1026.9000000000001</v>
          </cell>
        </row>
        <row r="14844">
          <cell r="A14844">
            <v>2017</v>
          </cell>
          <cell r="B14844" t="str">
            <v>Bobby Portis</v>
          </cell>
          <cell r="D14844" t="str">
            <v>CHI</v>
          </cell>
          <cell r="F14844">
            <v>14.9</v>
          </cell>
          <cell r="G14844">
            <v>1453680</v>
          </cell>
          <cell r="H14844">
            <v>998.4</v>
          </cell>
        </row>
        <row r="14845">
          <cell r="A14845">
            <v>2017</v>
          </cell>
          <cell r="B14845" t="str">
            <v>Isaiah Canaan</v>
          </cell>
          <cell r="D14845" t="str">
            <v>CHI</v>
          </cell>
          <cell r="F14845">
            <v>8.1</v>
          </cell>
          <cell r="G14845">
            <v>1015696</v>
          </cell>
          <cell r="H14845">
            <v>592.79999999999995</v>
          </cell>
        </row>
        <row r="14846">
          <cell r="A14846">
            <v>2017</v>
          </cell>
          <cell r="B14846" t="str">
            <v>Cristiano Felicio</v>
          </cell>
          <cell r="D14846" t="str">
            <v>CHI</v>
          </cell>
          <cell r="F14846">
            <v>15.2</v>
          </cell>
          <cell r="G14846">
            <v>874636</v>
          </cell>
          <cell r="H14846">
            <v>1042.8</v>
          </cell>
        </row>
        <row r="14847">
          <cell r="A14847">
            <v>2017</v>
          </cell>
          <cell r="B14847" t="str">
            <v>Paul Zipser</v>
          </cell>
          <cell r="D14847" t="str">
            <v>CHI</v>
          </cell>
          <cell r="F14847">
            <v>6.9</v>
          </cell>
          <cell r="G14847">
            <v>750000</v>
          </cell>
          <cell r="H14847">
            <v>844.8</v>
          </cell>
        </row>
        <row r="14848">
          <cell r="A14848">
            <v>2017</v>
          </cell>
          <cell r="B14848" t="str">
            <v>Nicolas Batum</v>
          </cell>
          <cell r="D14848" t="str">
            <v>CHO</v>
          </cell>
          <cell r="F14848">
            <v>15.8</v>
          </cell>
          <cell r="G14848">
            <v>20869566</v>
          </cell>
          <cell r="H14848">
            <v>2618</v>
          </cell>
        </row>
        <row r="14849">
          <cell r="A14849">
            <v>2017</v>
          </cell>
          <cell r="B14849" t="str">
            <v>Michael Kidd-Gilchrist</v>
          </cell>
          <cell r="D14849" t="str">
            <v>CHO</v>
          </cell>
          <cell r="F14849">
            <v>14.3</v>
          </cell>
          <cell r="G14849">
            <v>13000000</v>
          </cell>
          <cell r="H14849">
            <v>2349</v>
          </cell>
        </row>
        <row r="14850">
          <cell r="A14850">
            <v>2017</v>
          </cell>
          <cell r="B14850" t="str">
            <v>Marvin Williams</v>
          </cell>
          <cell r="D14850" t="str">
            <v>CHO</v>
          </cell>
          <cell r="F14850">
            <v>13.7</v>
          </cell>
          <cell r="G14850">
            <v>12250000</v>
          </cell>
          <cell r="H14850">
            <v>2295.1999999999998</v>
          </cell>
        </row>
        <row r="14851">
          <cell r="A14851">
            <v>2017</v>
          </cell>
          <cell r="B14851" t="str">
            <v>Kemba Walker</v>
          </cell>
          <cell r="D14851" t="str">
            <v>CHO</v>
          </cell>
          <cell r="F14851">
            <v>21.3</v>
          </cell>
          <cell r="G14851">
            <v>12000000</v>
          </cell>
          <cell r="H14851">
            <v>2741.3</v>
          </cell>
        </row>
        <row r="14852">
          <cell r="A14852">
            <v>2017</v>
          </cell>
          <cell r="B14852" t="str">
            <v>Jeremy Lamb</v>
          </cell>
          <cell r="D14852" t="str">
            <v>CHO</v>
          </cell>
          <cell r="F14852">
            <v>17</v>
          </cell>
          <cell r="G14852">
            <v>6511628</v>
          </cell>
          <cell r="H14852">
            <v>1140.8</v>
          </cell>
        </row>
        <row r="14853">
          <cell r="A14853">
            <v>2017</v>
          </cell>
          <cell r="B14853" t="str">
            <v>Marco Belinelli</v>
          </cell>
          <cell r="D14853" t="str">
            <v>CHO</v>
          </cell>
          <cell r="F14853">
            <v>13.3</v>
          </cell>
          <cell r="G14853">
            <v>6333333</v>
          </cell>
          <cell r="H14853">
            <v>1776</v>
          </cell>
        </row>
        <row r="14854">
          <cell r="A14854">
            <v>2017</v>
          </cell>
          <cell r="B14854" t="str">
            <v>Ramon Sessions</v>
          </cell>
          <cell r="D14854" t="str">
            <v>CHO</v>
          </cell>
          <cell r="F14854">
            <v>12.3</v>
          </cell>
          <cell r="G14854">
            <v>6000000</v>
          </cell>
          <cell r="H14854">
            <v>810</v>
          </cell>
        </row>
        <row r="14855">
          <cell r="A14855">
            <v>2017</v>
          </cell>
          <cell r="B14855" t="str">
            <v>Cody Zeller</v>
          </cell>
          <cell r="D14855" t="str">
            <v>CHO</v>
          </cell>
          <cell r="F14855">
            <v>16.7</v>
          </cell>
          <cell r="G14855">
            <v>5318313</v>
          </cell>
          <cell r="H14855">
            <v>1723.6000000000001</v>
          </cell>
        </row>
        <row r="14856">
          <cell r="A14856">
            <v>2017</v>
          </cell>
          <cell r="B14856" t="str">
            <v>Frank Kaminsky</v>
          </cell>
          <cell r="D14856" t="str">
            <v>CHO</v>
          </cell>
          <cell r="F14856">
            <v>13</v>
          </cell>
          <cell r="G14856">
            <v>2730000</v>
          </cell>
          <cell r="H14856">
            <v>1957.5</v>
          </cell>
        </row>
        <row r="14857">
          <cell r="A14857">
            <v>2017</v>
          </cell>
          <cell r="B14857" t="str">
            <v>Brian Roberts</v>
          </cell>
          <cell r="D14857" t="str">
            <v>CHO</v>
          </cell>
          <cell r="F14857">
            <v>9.8000000000000007</v>
          </cell>
          <cell r="G14857">
            <v>1050961</v>
          </cell>
          <cell r="H14857">
            <v>414.09999999999997</v>
          </cell>
        </row>
        <row r="14858">
          <cell r="A14858">
            <v>2017</v>
          </cell>
          <cell r="B14858" t="str">
            <v>Christian Wood</v>
          </cell>
          <cell r="D14858" t="str">
            <v>CHO</v>
          </cell>
          <cell r="F14858">
            <v>15.1</v>
          </cell>
          <cell r="G14858">
            <v>874636</v>
          </cell>
          <cell r="H14858">
            <v>106.6</v>
          </cell>
        </row>
        <row r="14859">
          <cell r="A14859">
            <v>2017</v>
          </cell>
          <cell r="B14859" t="str">
            <v>Treveon Graham</v>
          </cell>
          <cell r="D14859" t="str">
            <v>CHO</v>
          </cell>
          <cell r="F14859">
            <v>10.6</v>
          </cell>
          <cell r="G14859">
            <v>543471</v>
          </cell>
          <cell r="H14859">
            <v>189</v>
          </cell>
        </row>
        <row r="14860">
          <cell r="A14860">
            <v>2017</v>
          </cell>
          <cell r="B14860" t="str">
            <v>Mike Tobey</v>
          </cell>
          <cell r="D14860" t="str">
            <v>CHO</v>
          </cell>
          <cell r="F14860">
            <v>-0.1</v>
          </cell>
          <cell r="G14860">
            <v>138938</v>
          </cell>
          <cell r="H14860">
            <v>25</v>
          </cell>
        </row>
        <row r="14861">
          <cell r="A14861">
            <v>2017</v>
          </cell>
          <cell r="B14861" t="str">
            <v>LeBron James</v>
          </cell>
          <cell r="D14861" t="str">
            <v>CLE</v>
          </cell>
          <cell r="F14861">
            <v>27</v>
          </cell>
          <cell r="G14861">
            <v>30963450</v>
          </cell>
          <cell r="H14861">
            <v>2797.2</v>
          </cell>
        </row>
        <row r="14862">
          <cell r="A14862">
            <v>2017</v>
          </cell>
          <cell r="B14862" t="str">
            <v>Kevin Love</v>
          </cell>
          <cell r="D14862" t="str">
            <v>CLE</v>
          </cell>
          <cell r="F14862">
            <v>21.1</v>
          </cell>
          <cell r="G14862">
            <v>21165675</v>
          </cell>
          <cell r="H14862">
            <v>1884</v>
          </cell>
        </row>
        <row r="14863">
          <cell r="A14863">
            <v>2017</v>
          </cell>
          <cell r="B14863" t="str">
            <v>Kyrie Irving</v>
          </cell>
          <cell r="D14863" t="str">
            <v>CLE</v>
          </cell>
          <cell r="F14863">
            <v>23</v>
          </cell>
          <cell r="G14863">
            <v>17638063</v>
          </cell>
          <cell r="H14863">
            <v>2527.2000000000003</v>
          </cell>
        </row>
        <row r="14864">
          <cell r="A14864">
            <v>2017</v>
          </cell>
          <cell r="B14864" t="str">
            <v>Tristan Thompson</v>
          </cell>
          <cell r="D14864" t="str">
            <v>CLE</v>
          </cell>
          <cell r="F14864">
            <v>15.3</v>
          </cell>
          <cell r="G14864">
            <v>15330435</v>
          </cell>
          <cell r="H14864">
            <v>2332.1999999999998</v>
          </cell>
        </row>
        <row r="14865">
          <cell r="A14865">
            <v>2017</v>
          </cell>
          <cell r="B14865" t="str">
            <v>J.R. Smith</v>
          </cell>
          <cell r="D14865" t="str">
            <v>CLE</v>
          </cell>
          <cell r="F14865">
            <v>8.1</v>
          </cell>
          <cell r="G14865">
            <v>12800000</v>
          </cell>
          <cell r="H14865">
            <v>1189</v>
          </cell>
        </row>
        <row r="14866">
          <cell r="A14866">
            <v>2017</v>
          </cell>
          <cell r="B14866" t="str">
            <v>Iman Shumpert</v>
          </cell>
          <cell r="D14866" t="str">
            <v>CLE</v>
          </cell>
          <cell r="F14866">
            <v>9</v>
          </cell>
          <cell r="G14866">
            <v>9700000</v>
          </cell>
          <cell r="H14866">
            <v>1938</v>
          </cell>
        </row>
        <row r="14867">
          <cell r="A14867">
            <v>2017</v>
          </cell>
          <cell r="B14867" t="str">
            <v>Channing Frye</v>
          </cell>
          <cell r="D14867" t="str">
            <v>CLE</v>
          </cell>
          <cell r="F14867">
            <v>15.6</v>
          </cell>
          <cell r="G14867">
            <v>7806971</v>
          </cell>
          <cell r="H14867">
            <v>1398.6</v>
          </cell>
        </row>
        <row r="14868">
          <cell r="A14868">
            <v>2017</v>
          </cell>
          <cell r="B14868" t="str">
            <v>Richard Jefferson</v>
          </cell>
          <cell r="D14868" t="str">
            <v>CLE</v>
          </cell>
          <cell r="F14868">
            <v>8.1999999999999993</v>
          </cell>
          <cell r="G14868">
            <v>2500000</v>
          </cell>
          <cell r="H14868">
            <v>1611.6</v>
          </cell>
        </row>
        <row r="14869">
          <cell r="A14869">
            <v>2017</v>
          </cell>
          <cell r="B14869" t="str">
            <v>Larry Sanders</v>
          </cell>
          <cell r="D14869" t="str">
            <v>CLE</v>
          </cell>
          <cell r="F14869">
            <v>6.5</v>
          </cell>
          <cell r="G14869">
            <v>1865547</v>
          </cell>
          <cell r="H14869">
            <v>13</v>
          </cell>
        </row>
        <row r="14870">
          <cell r="A14870">
            <v>2017</v>
          </cell>
          <cell r="B14870" t="str">
            <v>James Jones</v>
          </cell>
          <cell r="D14870" t="str">
            <v>CLE</v>
          </cell>
          <cell r="F14870">
            <v>11.3</v>
          </cell>
          <cell r="G14870">
            <v>1551659</v>
          </cell>
          <cell r="H14870">
            <v>379.20000000000005</v>
          </cell>
        </row>
        <row r="14871">
          <cell r="A14871">
            <v>2017</v>
          </cell>
          <cell r="B14871" t="str">
            <v>Chris Andersen</v>
          </cell>
          <cell r="D14871" t="str">
            <v>CLE</v>
          </cell>
          <cell r="F14871">
            <v>11.6</v>
          </cell>
          <cell r="G14871">
            <v>1551659</v>
          </cell>
          <cell r="H14871">
            <v>114</v>
          </cell>
        </row>
        <row r="14872">
          <cell r="A14872">
            <v>2017</v>
          </cell>
          <cell r="B14872" t="str">
            <v>Jordan McRae</v>
          </cell>
          <cell r="D14872" t="str">
            <v>CLE</v>
          </cell>
          <cell r="F14872">
            <v>9.6999999999999993</v>
          </cell>
          <cell r="G14872">
            <v>874636</v>
          </cell>
          <cell r="H14872">
            <v>384.8</v>
          </cell>
        </row>
        <row r="14873">
          <cell r="A14873">
            <v>2017</v>
          </cell>
          <cell r="B14873" t="str">
            <v>Kay Felder</v>
          </cell>
          <cell r="D14873" t="str">
            <v>CLE</v>
          </cell>
          <cell r="F14873">
            <v>11.2</v>
          </cell>
          <cell r="G14873">
            <v>543471</v>
          </cell>
          <cell r="H14873">
            <v>386.4</v>
          </cell>
        </row>
        <row r="14874">
          <cell r="A14874">
            <v>2017</v>
          </cell>
          <cell r="B14874" t="str">
            <v>Dahntay Jones</v>
          </cell>
          <cell r="D14874" t="str">
            <v>CLE</v>
          </cell>
          <cell r="F14874">
            <v>14.7</v>
          </cell>
          <cell r="G14874">
            <v>24022</v>
          </cell>
          <cell r="H14874">
            <v>12</v>
          </cell>
        </row>
        <row r="14875">
          <cell r="A14875">
            <v>2017</v>
          </cell>
          <cell r="B14875" t="str">
            <v>Dirk Nowitzki</v>
          </cell>
          <cell r="D14875" t="str">
            <v>DAL</v>
          </cell>
          <cell r="F14875">
            <v>17</v>
          </cell>
          <cell r="G14875">
            <v>25000000</v>
          </cell>
          <cell r="H14875">
            <v>1425.6</v>
          </cell>
        </row>
        <row r="14876">
          <cell r="A14876">
            <v>2017</v>
          </cell>
          <cell r="B14876" t="str">
            <v>Harrison Barnes</v>
          </cell>
          <cell r="D14876" t="str">
            <v>DAL</v>
          </cell>
          <cell r="F14876">
            <v>16.3</v>
          </cell>
          <cell r="G14876">
            <v>22116750</v>
          </cell>
          <cell r="H14876">
            <v>2804.5</v>
          </cell>
        </row>
        <row r="14877">
          <cell r="A14877">
            <v>2017</v>
          </cell>
          <cell r="B14877" t="str">
            <v>Wesley Matthews</v>
          </cell>
          <cell r="D14877" t="str">
            <v>DAL</v>
          </cell>
          <cell r="F14877">
            <v>11.9</v>
          </cell>
          <cell r="G14877">
            <v>17100000</v>
          </cell>
          <cell r="H14877">
            <v>2496.6000000000004</v>
          </cell>
        </row>
        <row r="14878">
          <cell r="A14878">
            <v>2017</v>
          </cell>
          <cell r="B14878" t="str">
            <v>Dwight Powell</v>
          </cell>
          <cell r="D14878" t="str">
            <v>DAL</v>
          </cell>
          <cell r="F14878">
            <v>17.600000000000001</v>
          </cell>
          <cell r="G14878">
            <v>8375000</v>
          </cell>
          <cell r="H14878">
            <v>1332.1000000000001</v>
          </cell>
        </row>
        <row r="14879">
          <cell r="A14879">
            <v>2017</v>
          </cell>
          <cell r="B14879" t="str">
            <v>Devin Harris</v>
          </cell>
          <cell r="D14879" t="str">
            <v>DAL</v>
          </cell>
          <cell r="F14879">
            <v>13.8</v>
          </cell>
          <cell r="G14879">
            <v>4228000</v>
          </cell>
          <cell r="H14879">
            <v>1085.5</v>
          </cell>
        </row>
        <row r="14880">
          <cell r="A14880">
            <v>2017</v>
          </cell>
          <cell r="B14880" t="str">
            <v>J.J. Barea</v>
          </cell>
          <cell r="D14880" t="str">
            <v>DAL</v>
          </cell>
          <cell r="F14880">
            <v>17.2</v>
          </cell>
          <cell r="G14880">
            <v>4096950</v>
          </cell>
          <cell r="H14880">
            <v>770</v>
          </cell>
        </row>
        <row r="14881">
          <cell r="A14881">
            <v>2017</v>
          </cell>
          <cell r="B14881" t="str">
            <v>Seth Curry</v>
          </cell>
          <cell r="D14881" t="str">
            <v>DAL</v>
          </cell>
          <cell r="F14881">
            <v>15.5</v>
          </cell>
          <cell r="G14881">
            <v>2898000</v>
          </cell>
          <cell r="H14881">
            <v>2030</v>
          </cell>
        </row>
        <row r="14882">
          <cell r="A14882">
            <v>2017</v>
          </cell>
          <cell r="B14882" t="str">
            <v>Salah Mejri</v>
          </cell>
          <cell r="D14882" t="str">
            <v>DAL</v>
          </cell>
          <cell r="F14882">
            <v>14.8</v>
          </cell>
          <cell r="G14882">
            <v>874636</v>
          </cell>
          <cell r="H14882">
            <v>905.2</v>
          </cell>
        </row>
        <row r="14883">
          <cell r="A14883">
            <v>2017</v>
          </cell>
          <cell r="B14883" t="str">
            <v>Jonathan Gibson</v>
          </cell>
          <cell r="D14883" t="str">
            <v>DAL</v>
          </cell>
          <cell r="F14883">
            <v>9.5</v>
          </cell>
          <cell r="G14883">
            <v>680937</v>
          </cell>
          <cell r="H14883">
            <v>231.2</v>
          </cell>
        </row>
        <row r="14884">
          <cell r="A14884">
            <v>2017</v>
          </cell>
          <cell r="B14884" t="str">
            <v>A.J. Hammons</v>
          </cell>
          <cell r="D14884" t="str">
            <v>DAL</v>
          </cell>
          <cell r="F14884">
            <v>8.4</v>
          </cell>
          <cell r="G14884">
            <v>650000</v>
          </cell>
          <cell r="H14884">
            <v>162.80000000000001</v>
          </cell>
        </row>
        <row r="14885">
          <cell r="A14885">
            <v>2017</v>
          </cell>
          <cell r="B14885" t="str">
            <v>Dorian Finney-Smith</v>
          </cell>
          <cell r="D14885" t="str">
            <v>DAL</v>
          </cell>
          <cell r="F14885">
            <v>7.7</v>
          </cell>
          <cell r="G14885">
            <v>543471</v>
          </cell>
          <cell r="H14885">
            <v>1644.3</v>
          </cell>
        </row>
        <row r="14886">
          <cell r="A14886">
            <v>2017</v>
          </cell>
          <cell r="B14886" t="str">
            <v>Nicolas Brussino</v>
          </cell>
          <cell r="D14886" t="str">
            <v>DAL</v>
          </cell>
          <cell r="F14886">
            <v>10.7</v>
          </cell>
          <cell r="G14886">
            <v>543471</v>
          </cell>
          <cell r="H14886">
            <v>518.4</v>
          </cell>
        </row>
        <row r="14887">
          <cell r="A14887">
            <v>2017</v>
          </cell>
          <cell r="B14887" t="str">
            <v>Pierre Jackson</v>
          </cell>
          <cell r="D14887" t="str">
            <v>DAL</v>
          </cell>
          <cell r="F14887">
            <v>13</v>
          </cell>
          <cell r="G14887">
            <v>105498</v>
          </cell>
          <cell r="H14887">
            <v>84</v>
          </cell>
        </row>
        <row r="14888">
          <cell r="A14888">
            <v>2017</v>
          </cell>
          <cell r="B14888" t="str">
            <v>Jarrod Uthoff</v>
          </cell>
          <cell r="D14888" t="str">
            <v>DAL</v>
          </cell>
          <cell r="F14888">
            <v>13.9</v>
          </cell>
          <cell r="G14888">
            <v>63938</v>
          </cell>
          <cell r="H14888">
            <v>115.2</v>
          </cell>
        </row>
        <row r="14889">
          <cell r="A14889">
            <v>2017</v>
          </cell>
          <cell r="B14889" t="str">
            <v>Danilo Gallinari</v>
          </cell>
          <cell r="D14889" t="str">
            <v>DEN</v>
          </cell>
          <cell r="F14889">
            <v>17.399999999999999</v>
          </cell>
          <cell r="G14889">
            <v>15050000</v>
          </cell>
          <cell r="H14889">
            <v>2135.6999999999998</v>
          </cell>
        </row>
        <row r="14890">
          <cell r="A14890">
            <v>2017</v>
          </cell>
          <cell r="B14890" t="str">
            <v>Kenneth Faried</v>
          </cell>
          <cell r="D14890" t="str">
            <v>DEN</v>
          </cell>
          <cell r="F14890">
            <v>20.3</v>
          </cell>
          <cell r="G14890">
            <v>12078652</v>
          </cell>
          <cell r="H14890">
            <v>1293.2</v>
          </cell>
        </row>
        <row r="14891">
          <cell r="A14891">
            <v>2017</v>
          </cell>
          <cell r="B14891" t="str">
            <v>Wilson Chandler</v>
          </cell>
          <cell r="D14891" t="str">
            <v>DEN</v>
          </cell>
          <cell r="F14891">
            <v>14.9</v>
          </cell>
          <cell r="G14891">
            <v>11200000</v>
          </cell>
          <cell r="H14891">
            <v>2193.9</v>
          </cell>
        </row>
        <row r="14892">
          <cell r="A14892">
            <v>2017</v>
          </cell>
          <cell r="B14892" t="str">
            <v>Darrell Arthur</v>
          </cell>
          <cell r="D14892" t="str">
            <v>DEN</v>
          </cell>
          <cell r="F14892">
            <v>12.8</v>
          </cell>
          <cell r="G14892">
            <v>8070175</v>
          </cell>
          <cell r="H14892">
            <v>639.6</v>
          </cell>
        </row>
        <row r="14893">
          <cell r="A14893">
            <v>2017</v>
          </cell>
          <cell r="B14893" t="str">
            <v>Jameer Nelson</v>
          </cell>
          <cell r="D14893" t="str">
            <v>DEN</v>
          </cell>
          <cell r="F14893">
            <v>11.4</v>
          </cell>
          <cell r="G14893">
            <v>4540525</v>
          </cell>
          <cell r="H14893">
            <v>2047.5</v>
          </cell>
        </row>
        <row r="14894">
          <cell r="A14894">
            <v>2017</v>
          </cell>
          <cell r="B14894" t="str">
            <v>Will Barton</v>
          </cell>
          <cell r="D14894" t="str">
            <v>DEN</v>
          </cell>
          <cell r="F14894">
            <v>15.5</v>
          </cell>
          <cell r="G14894">
            <v>3533333</v>
          </cell>
          <cell r="H14894">
            <v>1704</v>
          </cell>
        </row>
        <row r="14895">
          <cell r="A14895">
            <v>2017</v>
          </cell>
          <cell r="B14895" t="str">
            <v>Mike Miller</v>
          </cell>
          <cell r="D14895" t="str">
            <v>DEN</v>
          </cell>
          <cell r="F14895">
            <v>7.8</v>
          </cell>
          <cell r="G14895">
            <v>3500000</v>
          </cell>
          <cell r="H14895">
            <v>152</v>
          </cell>
        </row>
        <row r="14896">
          <cell r="A14896">
            <v>2017</v>
          </cell>
          <cell r="B14896" t="str">
            <v>Emmanuel Mudiay</v>
          </cell>
          <cell r="D14896" t="str">
            <v>DEN</v>
          </cell>
          <cell r="F14896">
            <v>10.9</v>
          </cell>
          <cell r="G14896">
            <v>3241800</v>
          </cell>
          <cell r="H14896">
            <v>1408</v>
          </cell>
        </row>
        <row r="14897">
          <cell r="A14897">
            <v>2017</v>
          </cell>
          <cell r="B14897" t="str">
            <v>Jamal Murray</v>
          </cell>
          <cell r="D14897" t="str">
            <v>DEN</v>
          </cell>
          <cell r="F14897">
            <v>11.9</v>
          </cell>
          <cell r="G14897">
            <v>3210840</v>
          </cell>
          <cell r="H14897">
            <v>1763</v>
          </cell>
        </row>
        <row r="14898">
          <cell r="A14898">
            <v>2017</v>
          </cell>
          <cell r="B14898" t="str">
            <v>Juan Hernangomez</v>
          </cell>
          <cell r="D14898" t="str">
            <v>DEN</v>
          </cell>
          <cell r="F14898">
            <v>13.3</v>
          </cell>
          <cell r="G14898">
            <v>1987440</v>
          </cell>
          <cell r="H14898">
            <v>843.19999999999993</v>
          </cell>
        </row>
        <row r="14899">
          <cell r="A14899">
            <v>2017</v>
          </cell>
          <cell r="B14899" t="str">
            <v>Gary Harris</v>
          </cell>
          <cell r="D14899" t="str">
            <v>DEN</v>
          </cell>
          <cell r="F14899">
            <v>16.5</v>
          </cell>
          <cell r="G14899">
            <v>1655880</v>
          </cell>
          <cell r="H14899">
            <v>1784.1000000000001</v>
          </cell>
        </row>
        <row r="14900">
          <cell r="A14900">
            <v>2017</v>
          </cell>
          <cell r="B14900" t="str">
            <v>Malik Beasley</v>
          </cell>
          <cell r="D14900" t="str">
            <v>DEN</v>
          </cell>
          <cell r="F14900">
            <v>13.7</v>
          </cell>
          <cell r="G14900">
            <v>1627320</v>
          </cell>
          <cell r="H14900">
            <v>165</v>
          </cell>
        </row>
        <row r="14901">
          <cell r="A14901">
            <v>2017</v>
          </cell>
          <cell r="B14901" t="str">
            <v>Alonzo Gee</v>
          </cell>
          <cell r="D14901" t="str">
            <v>DEN</v>
          </cell>
          <cell r="F14901">
            <v>3.1</v>
          </cell>
          <cell r="G14901">
            <v>1400000</v>
          </cell>
          <cell r="H14901">
            <v>88.399999999999991</v>
          </cell>
        </row>
        <row r="14902">
          <cell r="A14902">
            <v>2017</v>
          </cell>
          <cell r="B14902" t="str">
            <v>Nikola Jokic</v>
          </cell>
          <cell r="D14902" t="str">
            <v>DEN</v>
          </cell>
          <cell r="F14902">
            <v>26.4</v>
          </cell>
          <cell r="G14902">
            <v>1358500</v>
          </cell>
          <cell r="H14902">
            <v>2036.6999999999998</v>
          </cell>
        </row>
        <row r="14903">
          <cell r="A14903">
            <v>2017</v>
          </cell>
          <cell r="B14903" t="str">
            <v>Jarnell Stokes</v>
          </cell>
          <cell r="D14903" t="str">
            <v>DEN</v>
          </cell>
          <cell r="F14903">
            <v>31.5</v>
          </cell>
          <cell r="G14903">
            <v>150000</v>
          </cell>
          <cell r="H14903">
            <v>7</v>
          </cell>
        </row>
        <row r="14904">
          <cell r="A14904">
            <v>2017</v>
          </cell>
          <cell r="B14904" t="str">
            <v>Andre Drummond</v>
          </cell>
          <cell r="D14904" t="str">
            <v>DET</v>
          </cell>
          <cell r="F14904">
            <v>20.9</v>
          </cell>
          <cell r="G14904">
            <v>22116750</v>
          </cell>
          <cell r="H14904">
            <v>2405.6999999999998</v>
          </cell>
        </row>
        <row r="14905">
          <cell r="A14905">
            <v>2017</v>
          </cell>
          <cell r="B14905" t="str">
            <v>Tobias Harris</v>
          </cell>
          <cell r="D14905" t="str">
            <v>DET</v>
          </cell>
          <cell r="F14905">
            <v>16.899999999999999</v>
          </cell>
          <cell r="G14905">
            <v>17200000</v>
          </cell>
          <cell r="H14905">
            <v>2566.6</v>
          </cell>
        </row>
        <row r="14906">
          <cell r="A14906">
            <v>2017</v>
          </cell>
          <cell r="B14906" t="str">
            <v>Reggie Jackson</v>
          </cell>
          <cell r="D14906" t="str">
            <v>DET</v>
          </cell>
          <cell r="F14906">
            <v>14.9</v>
          </cell>
          <cell r="G14906">
            <v>14956522</v>
          </cell>
          <cell r="H14906">
            <v>1424.8</v>
          </cell>
        </row>
        <row r="14907">
          <cell r="A14907">
            <v>2017</v>
          </cell>
          <cell r="B14907" t="str">
            <v>Jon Leuer</v>
          </cell>
          <cell r="D14907" t="str">
            <v>DET</v>
          </cell>
          <cell r="F14907">
            <v>14.2</v>
          </cell>
          <cell r="G14907">
            <v>10991957</v>
          </cell>
          <cell r="H14907">
            <v>1942.5</v>
          </cell>
        </row>
        <row r="14908">
          <cell r="A14908">
            <v>2017</v>
          </cell>
          <cell r="B14908" t="str">
            <v>Boban Marjanovic</v>
          </cell>
          <cell r="D14908" t="str">
            <v>DET</v>
          </cell>
          <cell r="F14908">
            <v>29.6</v>
          </cell>
          <cell r="G14908">
            <v>7000000</v>
          </cell>
          <cell r="H14908">
            <v>294</v>
          </cell>
        </row>
        <row r="14909">
          <cell r="A14909">
            <v>2017</v>
          </cell>
          <cell r="B14909" t="str">
            <v>Aron Baynes</v>
          </cell>
          <cell r="D14909" t="str">
            <v>DET</v>
          </cell>
          <cell r="F14909">
            <v>13.1</v>
          </cell>
          <cell r="G14909">
            <v>6500000</v>
          </cell>
          <cell r="H14909">
            <v>1162.5</v>
          </cell>
        </row>
        <row r="14910">
          <cell r="A14910">
            <v>2017</v>
          </cell>
          <cell r="B14910" t="str">
            <v>Ish Smith</v>
          </cell>
          <cell r="D14910" t="str">
            <v>DET</v>
          </cell>
          <cell r="F14910">
            <v>14.7</v>
          </cell>
          <cell r="G14910">
            <v>6000000</v>
          </cell>
          <cell r="H14910">
            <v>1952.1000000000001</v>
          </cell>
        </row>
        <row r="14911">
          <cell r="A14911">
            <v>2017</v>
          </cell>
          <cell r="B14911" t="str">
            <v>Marcus Morris</v>
          </cell>
          <cell r="D14911" t="str">
            <v>DET</v>
          </cell>
          <cell r="F14911">
            <v>12.4</v>
          </cell>
          <cell r="G14911">
            <v>4625000</v>
          </cell>
          <cell r="H14911">
            <v>2567.5</v>
          </cell>
        </row>
        <row r="14912">
          <cell r="A14912">
            <v>2017</v>
          </cell>
          <cell r="B14912" t="str">
            <v>Kentavious Caldwell-Pope</v>
          </cell>
          <cell r="D14912" t="str">
            <v>DET</v>
          </cell>
          <cell r="F14912">
            <v>12.8</v>
          </cell>
          <cell r="G14912">
            <v>3678319</v>
          </cell>
          <cell r="H14912">
            <v>2530.7999999999997</v>
          </cell>
        </row>
        <row r="14913">
          <cell r="A14913">
            <v>2017</v>
          </cell>
          <cell r="B14913" t="str">
            <v>Stanley Johnson</v>
          </cell>
          <cell r="D14913" t="str">
            <v>DET</v>
          </cell>
          <cell r="F14913">
            <v>7.2</v>
          </cell>
          <cell r="G14913">
            <v>2969880</v>
          </cell>
          <cell r="H14913">
            <v>1370.6000000000001</v>
          </cell>
        </row>
        <row r="14914">
          <cell r="A14914">
            <v>2017</v>
          </cell>
          <cell r="B14914" t="str">
            <v>Reggie Bullock</v>
          </cell>
          <cell r="D14914" t="str">
            <v>DET</v>
          </cell>
          <cell r="F14914">
            <v>11.7</v>
          </cell>
          <cell r="G14914">
            <v>2255644</v>
          </cell>
          <cell r="H14914">
            <v>468.09999999999997</v>
          </cell>
        </row>
        <row r="14915">
          <cell r="A14915">
            <v>2017</v>
          </cell>
          <cell r="B14915" t="str">
            <v>Henry Ellenson</v>
          </cell>
          <cell r="D14915" t="str">
            <v>DET</v>
          </cell>
          <cell r="F14915">
            <v>7.5</v>
          </cell>
          <cell r="G14915">
            <v>1704120</v>
          </cell>
          <cell r="H14915">
            <v>146.30000000000001</v>
          </cell>
        </row>
        <row r="14916">
          <cell r="A14916">
            <v>2017</v>
          </cell>
          <cell r="B14916" t="str">
            <v>Beno Udrih</v>
          </cell>
          <cell r="D14916" t="str">
            <v>DET</v>
          </cell>
          <cell r="F14916">
            <v>16.100000000000001</v>
          </cell>
          <cell r="G14916">
            <v>1551659</v>
          </cell>
          <cell r="H14916">
            <v>561.6</v>
          </cell>
        </row>
        <row r="14917">
          <cell r="A14917">
            <v>2017</v>
          </cell>
          <cell r="B14917" t="str">
            <v>Darrun Hilliard</v>
          </cell>
          <cell r="D14917" t="str">
            <v>DET</v>
          </cell>
          <cell r="F14917">
            <v>5.9</v>
          </cell>
          <cell r="G14917">
            <v>874636</v>
          </cell>
          <cell r="H14917">
            <v>382.20000000000005</v>
          </cell>
        </row>
        <row r="14918">
          <cell r="A14918">
            <v>2017</v>
          </cell>
          <cell r="B14918" t="str">
            <v>Kevin Durant</v>
          </cell>
          <cell r="D14918" t="str">
            <v>GSW</v>
          </cell>
          <cell r="F14918">
            <v>27.6</v>
          </cell>
          <cell r="G14918">
            <v>26540100</v>
          </cell>
          <cell r="H14918">
            <v>2070.7999999999997</v>
          </cell>
        </row>
        <row r="14919">
          <cell r="A14919">
            <v>2017</v>
          </cell>
          <cell r="B14919" t="str">
            <v>Klay Thompson</v>
          </cell>
          <cell r="D14919" t="str">
            <v>GSW</v>
          </cell>
          <cell r="F14919">
            <v>17.399999999999999</v>
          </cell>
          <cell r="G14919">
            <v>16663575</v>
          </cell>
          <cell r="H14919">
            <v>2652</v>
          </cell>
        </row>
        <row r="14920">
          <cell r="A14920">
            <v>2017</v>
          </cell>
          <cell r="B14920" t="str">
            <v>Draymond Green</v>
          </cell>
          <cell r="D14920" t="str">
            <v>GSW</v>
          </cell>
          <cell r="F14920">
            <v>16.5</v>
          </cell>
          <cell r="G14920">
            <v>15330435</v>
          </cell>
          <cell r="H14920">
            <v>2470</v>
          </cell>
        </row>
        <row r="14921">
          <cell r="A14921">
            <v>2017</v>
          </cell>
          <cell r="B14921" t="str">
            <v>Stephen Curry</v>
          </cell>
          <cell r="D14921" t="str">
            <v>GSW</v>
          </cell>
          <cell r="F14921">
            <v>24.6</v>
          </cell>
          <cell r="G14921">
            <v>12112359</v>
          </cell>
          <cell r="H14921">
            <v>2638.6</v>
          </cell>
        </row>
        <row r="14922">
          <cell r="A14922">
            <v>2017</v>
          </cell>
          <cell r="B14922" t="str">
            <v>Andre Iguodala</v>
          </cell>
          <cell r="D14922" t="str">
            <v>GSW</v>
          </cell>
          <cell r="F14922">
            <v>14.4</v>
          </cell>
          <cell r="G14922">
            <v>11131368</v>
          </cell>
          <cell r="H14922">
            <v>1998.8</v>
          </cell>
        </row>
        <row r="14923">
          <cell r="A14923">
            <v>2017</v>
          </cell>
          <cell r="B14923" t="str">
            <v>Shaun Livingston</v>
          </cell>
          <cell r="D14923" t="str">
            <v>GSW</v>
          </cell>
          <cell r="F14923">
            <v>10.1</v>
          </cell>
          <cell r="G14923">
            <v>5782450</v>
          </cell>
          <cell r="H14923">
            <v>1345.2</v>
          </cell>
        </row>
        <row r="14924">
          <cell r="A14924">
            <v>2017</v>
          </cell>
          <cell r="B14924" t="str">
            <v>Zaza Pachulia</v>
          </cell>
          <cell r="D14924" t="str">
            <v>GSW</v>
          </cell>
          <cell r="F14924">
            <v>16.100000000000001</v>
          </cell>
          <cell r="G14924">
            <v>2898000</v>
          </cell>
          <cell r="H14924">
            <v>1267</v>
          </cell>
        </row>
        <row r="14925">
          <cell r="A14925">
            <v>2017</v>
          </cell>
          <cell r="B14925" t="str">
            <v>Anderson Varejão</v>
          </cell>
          <cell r="D14925" t="str">
            <v>GSW</v>
          </cell>
          <cell r="F14925">
            <v>9.4</v>
          </cell>
          <cell r="G14925">
            <v>1984005</v>
          </cell>
          <cell r="H14925">
            <v>92.399999999999991</v>
          </cell>
        </row>
        <row r="14926">
          <cell r="A14926">
            <v>2017</v>
          </cell>
          <cell r="B14926" t="str">
            <v>David West</v>
          </cell>
          <cell r="D14926" t="str">
            <v>GSW</v>
          </cell>
          <cell r="F14926">
            <v>16.600000000000001</v>
          </cell>
          <cell r="G14926">
            <v>1551659</v>
          </cell>
          <cell r="H14926">
            <v>856.8</v>
          </cell>
        </row>
        <row r="14927">
          <cell r="A14927">
            <v>2017</v>
          </cell>
          <cell r="B14927" t="str">
            <v>JaVale McGee</v>
          </cell>
          <cell r="D14927" t="str">
            <v>GSW</v>
          </cell>
          <cell r="F14927">
            <v>25.2</v>
          </cell>
          <cell r="G14927">
            <v>1403611</v>
          </cell>
          <cell r="H14927">
            <v>739.19999999999993</v>
          </cell>
        </row>
        <row r="14928">
          <cell r="A14928">
            <v>2017</v>
          </cell>
          <cell r="B14928" t="str">
            <v>Kevon Looney</v>
          </cell>
          <cell r="D14928" t="str">
            <v>GSW</v>
          </cell>
          <cell r="F14928">
            <v>13.4</v>
          </cell>
          <cell r="G14928">
            <v>1182840</v>
          </cell>
          <cell r="H14928">
            <v>445.20000000000005</v>
          </cell>
        </row>
        <row r="14929">
          <cell r="A14929">
            <v>2017</v>
          </cell>
          <cell r="B14929" t="str">
            <v>Damian Jones</v>
          </cell>
          <cell r="D14929" t="str">
            <v>GSW</v>
          </cell>
          <cell r="F14929">
            <v>5.3</v>
          </cell>
          <cell r="G14929">
            <v>1171560</v>
          </cell>
          <cell r="H14929">
            <v>85</v>
          </cell>
        </row>
        <row r="14930">
          <cell r="A14930">
            <v>2017</v>
          </cell>
          <cell r="B14930" t="str">
            <v>Ian Clark</v>
          </cell>
          <cell r="D14930" t="str">
            <v>GSW</v>
          </cell>
          <cell r="F14930">
            <v>13.1</v>
          </cell>
          <cell r="G14930">
            <v>1015696</v>
          </cell>
          <cell r="H14930">
            <v>1139.6000000000001</v>
          </cell>
        </row>
        <row r="14931">
          <cell r="A14931">
            <v>2017</v>
          </cell>
          <cell r="B14931" t="str">
            <v>Patrick McCaw</v>
          </cell>
          <cell r="D14931" t="str">
            <v>GSW</v>
          </cell>
          <cell r="F14931">
            <v>8.6</v>
          </cell>
          <cell r="G14931">
            <v>543471</v>
          </cell>
          <cell r="H14931">
            <v>1072.0999999999999</v>
          </cell>
        </row>
        <row r="14932">
          <cell r="A14932">
            <v>2017</v>
          </cell>
          <cell r="B14932" t="str">
            <v>James Michael</v>
          </cell>
          <cell r="D14932" t="str">
            <v>GSW</v>
          </cell>
          <cell r="F14932">
            <v>13</v>
          </cell>
          <cell r="H14932">
            <v>457.6</v>
          </cell>
        </row>
        <row r="14933">
          <cell r="A14933">
            <v>2017</v>
          </cell>
          <cell r="B14933" t="str">
            <v>James Harden</v>
          </cell>
          <cell r="D14933" t="str">
            <v>HOU</v>
          </cell>
          <cell r="F14933">
            <v>27.3</v>
          </cell>
          <cell r="G14933">
            <v>26540100</v>
          </cell>
          <cell r="H14933">
            <v>2948.4</v>
          </cell>
        </row>
        <row r="14934">
          <cell r="A14934">
            <v>2017</v>
          </cell>
          <cell r="B14934" t="str">
            <v>Ryan Anderson</v>
          </cell>
          <cell r="D14934" t="str">
            <v>HOU</v>
          </cell>
          <cell r="F14934">
            <v>13.5</v>
          </cell>
          <cell r="G14934">
            <v>18735364</v>
          </cell>
          <cell r="H14934">
            <v>2116.7999999999997</v>
          </cell>
        </row>
        <row r="14935">
          <cell r="A14935">
            <v>2017</v>
          </cell>
          <cell r="B14935" t="str">
            <v>Eric Gordon</v>
          </cell>
          <cell r="D14935" t="str">
            <v>HOU</v>
          </cell>
          <cell r="F14935">
            <v>13.1</v>
          </cell>
          <cell r="G14935">
            <v>12385364</v>
          </cell>
          <cell r="H14935">
            <v>2325</v>
          </cell>
        </row>
        <row r="14936">
          <cell r="A14936">
            <v>2017</v>
          </cell>
          <cell r="B14936" t="str">
            <v>Trevor Ariza</v>
          </cell>
          <cell r="D14936" t="str">
            <v>HOU</v>
          </cell>
          <cell r="F14936">
            <v>12.3</v>
          </cell>
          <cell r="G14936">
            <v>7806971</v>
          </cell>
          <cell r="H14936">
            <v>2776</v>
          </cell>
        </row>
        <row r="14937">
          <cell r="A14937">
            <v>2017</v>
          </cell>
          <cell r="B14937" t="str">
            <v>Patrick Beverley</v>
          </cell>
          <cell r="D14937" t="str">
            <v>HOU</v>
          </cell>
          <cell r="F14937">
            <v>13</v>
          </cell>
          <cell r="G14937">
            <v>6000000</v>
          </cell>
          <cell r="H14937">
            <v>2056.9</v>
          </cell>
        </row>
        <row r="14938">
          <cell r="A14938">
            <v>2017</v>
          </cell>
          <cell r="B14938" t="str">
            <v>Nene Hilario</v>
          </cell>
          <cell r="D14938" t="str">
            <v>HOU</v>
          </cell>
          <cell r="F14938">
            <v>18.899999999999999</v>
          </cell>
          <cell r="G14938">
            <v>2898000</v>
          </cell>
          <cell r="H14938">
            <v>1199.3</v>
          </cell>
        </row>
        <row r="14939">
          <cell r="A14939">
            <v>2017</v>
          </cell>
          <cell r="B14939" t="str">
            <v>Sam Dekker</v>
          </cell>
          <cell r="D14939" t="str">
            <v>HOU</v>
          </cell>
          <cell r="F14939">
            <v>13</v>
          </cell>
          <cell r="G14939">
            <v>1720560</v>
          </cell>
          <cell r="H14939">
            <v>1416.8</v>
          </cell>
        </row>
        <row r="14940">
          <cell r="A14940">
            <v>2017</v>
          </cell>
          <cell r="B14940" t="str">
            <v>Clint Capela</v>
          </cell>
          <cell r="D14940" t="str">
            <v>HOU</v>
          </cell>
          <cell r="F14940">
            <v>21.4</v>
          </cell>
          <cell r="G14940">
            <v>1296240</v>
          </cell>
          <cell r="H14940">
            <v>1553.5</v>
          </cell>
        </row>
        <row r="14941">
          <cell r="A14941">
            <v>2017</v>
          </cell>
          <cell r="B14941" t="str">
            <v>Montrezl Harrell</v>
          </cell>
          <cell r="D14941" t="str">
            <v>HOU</v>
          </cell>
          <cell r="F14941">
            <v>19.2</v>
          </cell>
          <cell r="G14941">
            <v>1045000</v>
          </cell>
          <cell r="H14941">
            <v>1061.4000000000001</v>
          </cell>
        </row>
        <row r="14942">
          <cell r="A14942">
            <v>2017</v>
          </cell>
          <cell r="B14942" t="str">
            <v>Bobby Brown</v>
          </cell>
          <cell r="D14942" t="str">
            <v>HOU</v>
          </cell>
          <cell r="F14942">
            <v>10.8</v>
          </cell>
          <cell r="G14942">
            <v>934293</v>
          </cell>
          <cell r="H14942">
            <v>122.50000000000001</v>
          </cell>
        </row>
        <row r="14943">
          <cell r="A14943">
            <v>2017</v>
          </cell>
          <cell r="B14943" t="str">
            <v>Chinanu Onuaku</v>
          </cell>
          <cell r="D14943" t="str">
            <v>HOU</v>
          </cell>
          <cell r="F14943">
            <v>12.3</v>
          </cell>
          <cell r="G14943">
            <v>543471</v>
          </cell>
          <cell r="H14943">
            <v>52</v>
          </cell>
        </row>
        <row r="14944">
          <cell r="A14944">
            <v>2017</v>
          </cell>
          <cell r="B14944" t="str">
            <v>Isaiah Taylor</v>
          </cell>
          <cell r="D14944" t="str">
            <v>HOU</v>
          </cell>
          <cell r="F14944">
            <v>0.3</v>
          </cell>
          <cell r="G14944">
            <v>305000</v>
          </cell>
          <cell r="H14944">
            <v>52</v>
          </cell>
        </row>
        <row r="14945">
          <cell r="A14945">
            <v>2017</v>
          </cell>
          <cell r="B14945" t="str">
            <v>Kyle Wiltjer</v>
          </cell>
          <cell r="D14945" t="str">
            <v>HOU</v>
          </cell>
          <cell r="F14945">
            <v>6.7</v>
          </cell>
          <cell r="H14945">
            <v>43.4</v>
          </cell>
        </row>
        <row r="14946">
          <cell r="A14946">
            <v>2017</v>
          </cell>
          <cell r="B14946" t="str">
            <v>Paul George</v>
          </cell>
          <cell r="D14946" t="str">
            <v>IND</v>
          </cell>
          <cell r="F14946">
            <v>20.2</v>
          </cell>
          <cell r="G14946">
            <v>18314532</v>
          </cell>
          <cell r="H14946">
            <v>2692.5</v>
          </cell>
        </row>
        <row r="14947">
          <cell r="A14947">
            <v>2017</v>
          </cell>
          <cell r="B14947" t="str">
            <v>Thaddeus Young</v>
          </cell>
          <cell r="D14947" t="str">
            <v>IND</v>
          </cell>
          <cell r="F14947">
            <v>14.9</v>
          </cell>
          <cell r="G14947">
            <v>14153652</v>
          </cell>
          <cell r="H14947">
            <v>2234.7999999999997</v>
          </cell>
        </row>
        <row r="14948">
          <cell r="A14948">
            <v>2017</v>
          </cell>
          <cell r="B14948" t="str">
            <v>Monta Ellis</v>
          </cell>
          <cell r="D14948" t="str">
            <v>IND</v>
          </cell>
          <cell r="F14948">
            <v>10</v>
          </cell>
          <cell r="G14948">
            <v>10770000</v>
          </cell>
          <cell r="H14948">
            <v>1998</v>
          </cell>
        </row>
        <row r="14949">
          <cell r="A14949">
            <v>2017</v>
          </cell>
          <cell r="B14949" t="str">
            <v>Al Jefferson</v>
          </cell>
          <cell r="D14949" t="str">
            <v>IND</v>
          </cell>
          <cell r="F14949">
            <v>18.899999999999999</v>
          </cell>
          <cell r="G14949">
            <v>10230179</v>
          </cell>
          <cell r="H14949">
            <v>930.6</v>
          </cell>
        </row>
        <row r="14950">
          <cell r="A14950">
            <v>2017</v>
          </cell>
          <cell r="B14950" t="str">
            <v>Jeff Teague</v>
          </cell>
          <cell r="D14950" t="str">
            <v>IND</v>
          </cell>
          <cell r="F14950">
            <v>19.2</v>
          </cell>
          <cell r="G14950">
            <v>8800000</v>
          </cell>
          <cell r="H14950">
            <v>2656.7999999999997</v>
          </cell>
        </row>
        <row r="14951">
          <cell r="A14951">
            <v>2017</v>
          </cell>
          <cell r="B14951" t="str">
            <v>Rodney Stuckey</v>
          </cell>
          <cell r="D14951" t="str">
            <v>IND</v>
          </cell>
          <cell r="F14951">
            <v>9.5</v>
          </cell>
          <cell r="G14951">
            <v>7000000</v>
          </cell>
          <cell r="H14951">
            <v>694.2</v>
          </cell>
        </row>
        <row r="14952">
          <cell r="A14952">
            <v>2017</v>
          </cell>
          <cell r="B14952" t="str">
            <v>C.J. Miles</v>
          </cell>
          <cell r="D14952" t="str">
            <v>IND</v>
          </cell>
          <cell r="F14952">
            <v>13.7</v>
          </cell>
          <cell r="G14952">
            <v>4583450</v>
          </cell>
          <cell r="H14952">
            <v>1778.3999999999999</v>
          </cell>
        </row>
        <row r="14953">
          <cell r="A14953">
            <v>2017</v>
          </cell>
          <cell r="B14953" t="str">
            <v>Lavoy Allen</v>
          </cell>
          <cell r="D14953" t="str">
            <v>IND</v>
          </cell>
          <cell r="F14953">
            <v>11.6</v>
          </cell>
          <cell r="G14953">
            <v>4000000</v>
          </cell>
          <cell r="H14953">
            <v>872.30000000000007</v>
          </cell>
        </row>
        <row r="14954">
          <cell r="A14954">
            <v>2017</v>
          </cell>
          <cell r="B14954" t="str">
            <v>Aaron Brooks</v>
          </cell>
          <cell r="D14954" t="str">
            <v>IND</v>
          </cell>
          <cell r="F14954">
            <v>9.5</v>
          </cell>
          <cell r="G14954">
            <v>2700000</v>
          </cell>
          <cell r="H14954">
            <v>897</v>
          </cell>
        </row>
        <row r="14955">
          <cell r="A14955">
            <v>2017</v>
          </cell>
          <cell r="B14955" t="str">
            <v>Myles Turner</v>
          </cell>
          <cell r="D14955" t="str">
            <v>IND</v>
          </cell>
          <cell r="F14955">
            <v>18.5</v>
          </cell>
          <cell r="G14955">
            <v>2463840</v>
          </cell>
          <cell r="H14955">
            <v>2543.4</v>
          </cell>
        </row>
        <row r="14956">
          <cell r="A14956">
            <v>2017</v>
          </cell>
          <cell r="B14956" t="str">
            <v>Kevin Seraphin</v>
          </cell>
          <cell r="D14956" t="str">
            <v>IND</v>
          </cell>
          <cell r="F14956">
            <v>14.4</v>
          </cell>
          <cell r="G14956">
            <v>1800000</v>
          </cell>
          <cell r="H14956">
            <v>558.6</v>
          </cell>
        </row>
        <row r="14957">
          <cell r="A14957">
            <v>2017</v>
          </cell>
          <cell r="B14957" t="str">
            <v>Joe Young</v>
          </cell>
          <cell r="D14957" t="str">
            <v>IND</v>
          </cell>
          <cell r="F14957">
            <v>11.4</v>
          </cell>
          <cell r="G14957">
            <v>1052342</v>
          </cell>
          <cell r="H14957">
            <v>135.29999999999998</v>
          </cell>
        </row>
        <row r="14958">
          <cell r="A14958">
            <v>2017</v>
          </cell>
          <cell r="B14958" t="str">
            <v>Rakeem Christmas</v>
          </cell>
          <cell r="D14958" t="str">
            <v>IND</v>
          </cell>
          <cell r="F14958">
            <v>10.4</v>
          </cell>
          <cell r="G14958">
            <v>1052342</v>
          </cell>
          <cell r="H14958">
            <v>220.39999999999998</v>
          </cell>
        </row>
        <row r="14959">
          <cell r="A14959">
            <v>2017</v>
          </cell>
          <cell r="B14959" t="str">
            <v>Glenn Robinson</v>
          </cell>
          <cell r="D14959" t="str">
            <v>IND</v>
          </cell>
          <cell r="F14959">
            <v>11.5</v>
          </cell>
          <cell r="G14959">
            <v>1050500</v>
          </cell>
          <cell r="H14959">
            <v>1428.3</v>
          </cell>
        </row>
        <row r="14960">
          <cell r="A14960">
            <v>2017</v>
          </cell>
          <cell r="B14960" t="str">
            <v>Georges Niang</v>
          </cell>
          <cell r="D14960" t="str">
            <v>IND</v>
          </cell>
          <cell r="F14960">
            <v>0.1</v>
          </cell>
          <cell r="G14960">
            <v>650000</v>
          </cell>
          <cell r="H14960">
            <v>92</v>
          </cell>
        </row>
        <row r="14961">
          <cell r="A14961">
            <v>2017</v>
          </cell>
          <cell r="B14961" t="str">
            <v>Chris Paul</v>
          </cell>
          <cell r="D14961" t="str">
            <v>LAC</v>
          </cell>
          <cell r="F14961">
            <v>26.2</v>
          </cell>
          <cell r="G14961">
            <v>22868827</v>
          </cell>
          <cell r="H14961">
            <v>1921.5</v>
          </cell>
        </row>
        <row r="14962">
          <cell r="A14962">
            <v>2017</v>
          </cell>
          <cell r="B14962" t="str">
            <v>DeAndre Jordan</v>
          </cell>
          <cell r="D14962" t="str">
            <v>LAC</v>
          </cell>
          <cell r="F14962">
            <v>21.8</v>
          </cell>
          <cell r="G14962">
            <v>21165675</v>
          </cell>
          <cell r="H14962">
            <v>2567.6999999999998</v>
          </cell>
        </row>
        <row r="14963">
          <cell r="A14963">
            <v>2017</v>
          </cell>
          <cell r="B14963" t="str">
            <v>Blake Griffin</v>
          </cell>
          <cell r="D14963" t="str">
            <v>LAC</v>
          </cell>
          <cell r="F14963">
            <v>22.7</v>
          </cell>
          <cell r="G14963">
            <v>20140838</v>
          </cell>
          <cell r="H14963">
            <v>2074</v>
          </cell>
        </row>
        <row r="14964">
          <cell r="A14964">
            <v>2017</v>
          </cell>
          <cell r="B14964" t="str">
            <v>Jamal Crawford</v>
          </cell>
          <cell r="D14964" t="str">
            <v>LAC</v>
          </cell>
          <cell r="F14964">
            <v>12</v>
          </cell>
          <cell r="G14964">
            <v>13253012</v>
          </cell>
          <cell r="H14964">
            <v>2156.6</v>
          </cell>
        </row>
        <row r="14965">
          <cell r="A14965">
            <v>2017</v>
          </cell>
          <cell r="B14965" t="str">
            <v>Austin Rivers</v>
          </cell>
          <cell r="D14965" t="str">
            <v>LAC</v>
          </cell>
          <cell r="F14965">
            <v>11.4</v>
          </cell>
          <cell r="G14965">
            <v>11000000</v>
          </cell>
          <cell r="H14965">
            <v>2057.2000000000003</v>
          </cell>
        </row>
        <row r="14966">
          <cell r="A14966">
            <v>2017</v>
          </cell>
          <cell r="B14966" t="str">
            <v>J.J. Redick</v>
          </cell>
          <cell r="D14966" t="str">
            <v>LAC</v>
          </cell>
          <cell r="F14966">
            <v>14.8</v>
          </cell>
          <cell r="G14966">
            <v>7377500</v>
          </cell>
          <cell r="H14966">
            <v>2199.6</v>
          </cell>
        </row>
        <row r="14967">
          <cell r="A14967">
            <v>2017</v>
          </cell>
          <cell r="B14967" t="str">
            <v>Wesley Johnson</v>
          </cell>
          <cell r="D14967" t="str">
            <v>LAC</v>
          </cell>
          <cell r="F14967">
            <v>8.4</v>
          </cell>
          <cell r="G14967">
            <v>5628000</v>
          </cell>
          <cell r="H14967">
            <v>809.2</v>
          </cell>
        </row>
        <row r="14968">
          <cell r="A14968">
            <v>2017</v>
          </cell>
          <cell r="B14968" t="str">
            <v>Paul Pierce</v>
          </cell>
          <cell r="D14968" t="str">
            <v>LAC</v>
          </cell>
          <cell r="F14968">
            <v>5.7</v>
          </cell>
          <cell r="G14968">
            <v>3500000</v>
          </cell>
          <cell r="H14968">
            <v>277.5</v>
          </cell>
        </row>
        <row r="14969">
          <cell r="A14969">
            <v>2017</v>
          </cell>
          <cell r="B14969" t="str">
            <v>Raymond Felton</v>
          </cell>
          <cell r="D14969" t="str">
            <v>LAC</v>
          </cell>
          <cell r="F14969">
            <v>10.9</v>
          </cell>
          <cell r="G14969">
            <v>1551659</v>
          </cell>
          <cell r="H14969">
            <v>1704</v>
          </cell>
        </row>
        <row r="14970">
          <cell r="A14970">
            <v>2017</v>
          </cell>
          <cell r="B14970" t="str">
            <v>Brandon Bass</v>
          </cell>
          <cell r="D14970" t="str">
            <v>LAC</v>
          </cell>
          <cell r="F14970">
            <v>19.7</v>
          </cell>
          <cell r="G14970">
            <v>1551659</v>
          </cell>
          <cell r="H14970">
            <v>577.19999999999993</v>
          </cell>
        </row>
        <row r="14971">
          <cell r="A14971">
            <v>2017</v>
          </cell>
          <cell r="B14971" t="str">
            <v>Marreese Speights</v>
          </cell>
          <cell r="D14971" t="str">
            <v>LAC</v>
          </cell>
          <cell r="F14971">
            <v>17.600000000000001</v>
          </cell>
          <cell r="G14971">
            <v>1403611</v>
          </cell>
          <cell r="H14971">
            <v>1287.3999999999999</v>
          </cell>
        </row>
        <row r="14972">
          <cell r="A14972">
            <v>2017</v>
          </cell>
          <cell r="B14972" t="str">
            <v>Alan Anderson</v>
          </cell>
          <cell r="D14972" t="str">
            <v>LAC</v>
          </cell>
          <cell r="F14972">
            <v>5</v>
          </cell>
          <cell r="G14972">
            <v>1315448</v>
          </cell>
          <cell r="H14972">
            <v>309</v>
          </cell>
        </row>
        <row r="14973">
          <cell r="A14973">
            <v>2017</v>
          </cell>
          <cell r="B14973" t="str">
            <v>Brice Johnson</v>
          </cell>
          <cell r="D14973" t="str">
            <v>LAC</v>
          </cell>
          <cell r="F14973">
            <v>17.2</v>
          </cell>
          <cell r="G14973">
            <v>1273920</v>
          </cell>
          <cell r="H14973">
            <v>9</v>
          </cell>
        </row>
        <row r="14974">
          <cell r="A14974">
            <v>2017</v>
          </cell>
          <cell r="B14974" t="str">
            <v>Luc Mbah</v>
          </cell>
          <cell r="D14974" t="str">
            <v>LAC</v>
          </cell>
          <cell r="F14974">
            <v>10.3</v>
          </cell>
          <cell r="H14974">
            <v>1784</v>
          </cell>
        </row>
        <row r="14975">
          <cell r="A14975">
            <v>2017</v>
          </cell>
          <cell r="B14975" t="str">
            <v>Luol Deng</v>
          </cell>
          <cell r="D14975" t="str">
            <v>LAL</v>
          </cell>
          <cell r="F14975">
            <v>10.1</v>
          </cell>
          <cell r="G14975">
            <v>18000000</v>
          </cell>
          <cell r="H14975">
            <v>1484</v>
          </cell>
        </row>
        <row r="14976">
          <cell r="A14976">
            <v>2017</v>
          </cell>
          <cell r="B14976" t="str">
            <v>Timofey Mozgov</v>
          </cell>
          <cell r="D14976" t="str">
            <v>LAL</v>
          </cell>
          <cell r="F14976">
            <v>12.3</v>
          </cell>
          <cell r="G14976">
            <v>16000000</v>
          </cell>
          <cell r="H14976">
            <v>1101.5999999999999</v>
          </cell>
        </row>
        <row r="14977">
          <cell r="A14977">
            <v>2017</v>
          </cell>
          <cell r="B14977" t="str">
            <v>Jordan Clarkson</v>
          </cell>
          <cell r="D14977" t="str">
            <v>LAL</v>
          </cell>
          <cell r="F14977">
            <v>13.1</v>
          </cell>
          <cell r="G14977">
            <v>12500000</v>
          </cell>
          <cell r="H14977">
            <v>2394.4</v>
          </cell>
        </row>
        <row r="14978">
          <cell r="A14978">
            <v>2017</v>
          </cell>
          <cell r="B14978" t="str">
            <v>Tarik Black</v>
          </cell>
          <cell r="D14978" t="str">
            <v>LAL</v>
          </cell>
          <cell r="F14978">
            <v>15</v>
          </cell>
          <cell r="G14978">
            <v>6191000</v>
          </cell>
          <cell r="H14978">
            <v>1092.1000000000001</v>
          </cell>
        </row>
        <row r="14979">
          <cell r="A14979">
            <v>2017</v>
          </cell>
          <cell r="B14979" t="str">
            <v>Nick Young</v>
          </cell>
          <cell r="D14979" t="str">
            <v>LAL</v>
          </cell>
          <cell r="F14979">
            <v>14.1</v>
          </cell>
          <cell r="G14979">
            <v>5443918</v>
          </cell>
          <cell r="H14979">
            <v>1554</v>
          </cell>
        </row>
        <row r="14980">
          <cell r="A14980">
            <v>2017</v>
          </cell>
          <cell r="B14980" t="str">
            <v>Brandon Ingram</v>
          </cell>
          <cell r="D14980" t="str">
            <v>LAL</v>
          </cell>
          <cell r="F14980">
            <v>8.5</v>
          </cell>
          <cell r="G14980">
            <v>5281680</v>
          </cell>
          <cell r="H14980">
            <v>2275.2000000000003</v>
          </cell>
        </row>
        <row r="14981">
          <cell r="A14981">
            <v>2017</v>
          </cell>
          <cell r="B14981" t="str">
            <v>Julius Randle</v>
          </cell>
          <cell r="D14981" t="str">
            <v>LAL</v>
          </cell>
          <cell r="F14981">
            <v>16.3</v>
          </cell>
          <cell r="G14981">
            <v>3267120</v>
          </cell>
          <cell r="H14981">
            <v>2131.2000000000003</v>
          </cell>
        </row>
        <row r="14982">
          <cell r="A14982">
            <v>2017</v>
          </cell>
          <cell r="B14982" t="str">
            <v>Marcelo Huertas</v>
          </cell>
          <cell r="D14982" t="str">
            <v>LAL</v>
          </cell>
          <cell r="F14982">
            <v>9.1</v>
          </cell>
          <cell r="G14982">
            <v>1500000</v>
          </cell>
          <cell r="H14982">
            <v>236.9</v>
          </cell>
        </row>
        <row r="14983">
          <cell r="A14983">
            <v>2017</v>
          </cell>
          <cell r="B14983" t="str">
            <v>Thomas Robinson</v>
          </cell>
          <cell r="D14983" t="str">
            <v>LAL</v>
          </cell>
          <cell r="F14983">
            <v>17.3</v>
          </cell>
          <cell r="G14983">
            <v>1050961</v>
          </cell>
          <cell r="H14983">
            <v>561.59999999999991</v>
          </cell>
        </row>
        <row r="14984">
          <cell r="A14984">
            <v>2017</v>
          </cell>
          <cell r="B14984" t="str">
            <v>Ivica Zubac</v>
          </cell>
          <cell r="D14984" t="str">
            <v>LAL</v>
          </cell>
          <cell r="F14984">
            <v>17</v>
          </cell>
          <cell r="G14984">
            <v>1034956</v>
          </cell>
          <cell r="H14984">
            <v>608</v>
          </cell>
        </row>
        <row r="14985">
          <cell r="A14985">
            <v>2017</v>
          </cell>
          <cell r="B14985" t="str">
            <v>David Nwaba</v>
          </cell>
          <cell r="D14985" t="str">
            <v>LAL</v>
          </cell>
          <cell r="F14985">
            <v>12.1</v>
          </cell>
          <cell r="G14985">
            <v>137466</v>
          </cell>
          <cell r="H14985">
            <v>398</v>
          </cell>
        </row>
        <row r="14986">
          <cell r="A14986">
            <v>2017</v>
          </cell>
          <cell r="B14986" t="str">
            <v>D'Angelo Russell</v>
          </cell>
          <cell r="D14986" t="str">
            <v>LAL</v>
          </cell>
          <cell r="F14986">
            <v>15.3</v>
          </cell>
          <cell r="H14986">
            <v>1808.1</v>
          </cell>
        </row>
        <row r="14987">
          <cell r="A14987">
            <v>2017</v>
          </cell>
          <cell r="B14987" t="str">
            <v>Metta World</v>
          </cell>
          <cell r="D14987" t="str">
            <v>LAL</v>
          </cell>
          <cell r="F14987">
            <v>6.2</v>
          </cell>
          <cell r="H14987">
            <v>160</v>
          </cell>
        </row>
        <row r="14988">
          <cell r="A14988">
            <v>2017</v>
          </cell>
          <cell r="B14988" t="str">
            <v>Larry Nance</v>
          </cell>
          <cell r="D14988" t="str">
            <v>LAL</v>
          </cell>
          <cell r="F14988">
            <v>15.8</v>
          </cell>
          <cell r="H14988">
            <v>1442.6999999999998</v>
          </cell>
        </row>
        <row r="14989">
          <cell r="A14989">
            <v>2017</v>
          </cell>
          <cell r="B14989" t="str">
            <v>Mike Conley</v>
          </cell>
          <cell r="D14989" t="str">
            <v>MEM</v>
          </cell>
          <cell r="F14989">
            <v>23.2</v>
          </cell>
          <cell r="G14989">
            <v>26540100</v>
          </cell>
          <cell r="H14989">
            <v>2290.8000000000002</v>
          </cell>
        </row>
        <row r="14990">
          <cell r="A14990">
            <v>2017</v>
          </cell>
          <cell r="B14990" t="str">
            <v>Chandler Parsons</v>
          </cell>
          <cell r="D14990" t="str">
            <v>MEM</v>
          </cell>
          <cell r="F14990">
            <v>7.6</v>
          </cell>
          <cell r="G14990">
            <v>22116750</v>
          </cell>
          <cell r="H14990">
            <v>676.59999999999991</v>
          </cell>
        </row>
        <row r="14991">
          <cell r="A14991">
            <v>2017</v>
          </cell>
          <cell r="B14991" t="str">
            <v>Marc Gasol</v>
          </cell>
          <cell r="D14991" t="str">
            <v>MEM</v>
          </cell>
          <cell r="F14991">
            <v>20.2</v>
          </cell>
          <cell r="G14991">
            <v>21165675</v>
          </cell>
          <cell r="H14991">
            <v>2530.8000000000002</v>
          </cell>
        </row>
        <row r="14992">
          <cell r="A14992">
            <v>2017</v>
          </cell>
          <cell r="B14992" t="str">
            <v>Zach Randolph</v>
          </cell>
          <cell r="D14992" t="str">
            <v>MEM</v>
          </cell>
          <cell r="F14992">
            <v>18.5</v>
          </cell>
          <cell r="G14992">
            <v>10361445</v>
          </cell>
          <cell r="H14992">
            <v>1788.5</v>
          </cell>
        </row>
        <row r="14993">
          <cell r="A14993">
            <v>2017</v>
          </cell>
          <cell r="B14993" t="str">
            <v>Brandan Wright</v>
          </cell>
          <cell r="D14993" t="str">
            <v>MEM</v>
          </cell>
          <cell r="F14993">
            <v>18.5</v>
          </cell>
          <cell r="G14993">
            <v>5700000</v>
          </cell>
          <cell r="H14993">
            <v>448</v>
          </cell>
        </row>
        <row r="14994">
          <cell r="A14994">
            <v>2017</v>
          </cell>
          <cell r="B14994" t="str">
            <v>Tony Allen</v>
          </cell>
          <cell r="D14994" t="str">
            <v>MEM</v>
          </cell>
          <cell r="F14994">
            <v>13.3</v>
          </cell>
          <cell r="G14994">
            <v>5505618</v>
          </cell>
          <cell r="H14994">
            <v>1917</v>
          </cell>
        </row>
        <row r="14995">
          <cell r="A14995">
            <v>2017</v>
          </cell>
          <cell r="B14995" t="str">
            <v>Vince Carter</v>
          </cell>
          <cell r="D14995" t="str">
            <v>MEM</v>
          </cell>
          <cell r="F14995">
            <v>11.7</v>
          </cell>
          <cell r="G14995">
            <v>4264057</v>
          </cell>
          <cell r="H14995">
            <v>1795.8000000000002</v>
          </cell>
        </row>
        <row r="14996">
          <cell r="A14996">
            <v>2017</v>
          </cell>
          <cell r="B14996" t="str">
            <v>Troy Daniels</v>
          </cell>
          <cell r="D14996" t="str">
            <v>MEM</v>
          </cell>
          <cell r="F14996">
            <v>10.4</v>
          </cell>
          <cell r="G14996">
            <v>3332940</v>
          </cell>
          <cell r="H14996">
            <v>1185.8999999999999</v>
          </cell>
        </row>
        <row r="14997">
          <cell r="A14997">
            <v>2017</v>
          </cell>
          <cell r="B14997" t="str">
            <v>James Ennis</v>
          </cell>
          <cell r="D14997" t="str">
            <v>MEM</v>
          </cell>
          <cell r="F14997">
            <v>10.6</v>
          </cell>
          <cell r="G14997">
            <v>2898000</v>
          </cell>
          <cell r="H14997">
            <v>1504</v>
          </cell>
        </row>
        <row r="14998">
          <cell r="A14998">
            <v>2017</v>
          </cell>
          <cell r="B14998" t="str">
            <v>Wade Baldwin</v>
          </cell>
          <cell r="D14998" t="str">
            <v>MEM</v>
          </cell>
          <cell r="F14998">
            <v>6.4</v>
          </cell>
          <cell r="G14998">
            <v>1793760</v>
          </cell>
          <cell r="H14998">
            <v>405.90000000000003</v>
          </cell>
        </row>
        <row r="14999">
          <cell r="A14999">
            <v>2017</v>
          </cell>
          <cell r="B14999" t="str">
            <v>Deyonta Davis</v>
          </cell>
          <cell r="D14999" t="str">
            <v>MEM</v>
          </cell>
          <cell r="F14999">
            <v>10.6</v>
          </cell>
          <cell r="G14999">
            <v>1369229</v>
          </cell>
          <cell r="H14999">
            <v>237.6</v>
          </cell>
        </row>
        <row r="15000">
          <cell r="A15000">
            <v>2017</v>
          </cell>
          <cell r="B15000" t="str">
            <v>Jarell Martin</v>
          </cell>
          <cell r="D15000" t="str">
            <v>MEM</v>
          </cell>
          <cell r="F15000">
            <v>8.6999999999999993</v>
          </cell>
          <cell r="G15000">
            <v>1286160</v>
          </cell>
          <cell r="H15000">
            <v>558.6</v>
          </cell>
        </row>
        <row r="15001">
          <cell r="A15001">
            <v>2017</v>
          </cell>
          <cell r="B15001" t="str">
            <v>JaMychal Green</v>
          </cell>
          <cell r="D15001" t="str">
            <v>MEM</v>
          </cell>
          <cell r="F15001">
            <v>13.5</v>
          </cell>
          <cell r="G15001">
            <v>980431</v>
          </cell>
          <cell r="H15001">
            <v>2102.1</v>
          </cell>
        </row>
        <row r="15002">
          <cell r="A15002">
            <v>2017</v>
          </cell>
          <cell r="B15002" t="str">
            <v>Andrew Harrison</v>
          </cell>
          <cell r="D15002" t="str">
            <v>MEM</v>
          </cell>
          <cell r="F15002">
            <v>8.6999999999999993</v>
          </cell>
          <cell r="G15002">
            <v>945000</v>
          </cell>
          <cell r="H15002">
            <v>1476</v>
          </cell>
        </row>
        <row r="15003">
          <cell r="A15003">
            <v>2017</v>
          </cell>
          <cell r="B15003" t="str">
            <v>Toney Douglas</v>
          </cell>
          <cell r="D15003" t="str">
            <v>MEM</v>
          </cell>
          <cell r="F15003">
            <v>10.6</v>
          </cell>
          <cell r="G15003">
            <v>603558</v>
          </cell>
          <cell r="H15003">
            <v>393.59999999999997</v>
          </cell>
        </row>
        <row r="15004">
          <cell r="A15004">
            <v>2017</v>
          </cell>
          <cell r="B15004" t="str">
            <v>Hassan Whiteside</v>
          </cell>
          <cell r="D15004" t="str">
            <v>MIA</v>
          </cell>
          <cell r="F15004">
            <v>22.6</v>
          </cell>
          <cell r="G15004">
            <v>22116750</v>
          </cell>
          <cell r="H15004">
            <v>2510.2000000000003</v>
          </cell>
        </row>
        <row r="15005">
          <cell r="A15005">
            <v>2017</v>
          </cell>
          <cell r="B15005" t="str">
            <v>Goran Dragic</v>
          </cell>
          <cell r="D15005" t="str">
            <v>MIA</v>
          </cell>
          <cell r="F15005">
            <v>19.7</v>
          </cell>
          <cell r="G15005">
            <v>15890000</v>
          </cell>
          <cell r="H15005">
            <v>2460.1000000000004</v>
          </cell>
        </row>
        <row r="15006">
          <cell r="A15006">
            <v>2017</v>
          </cell>
          <cell r="B15006" t="str">
            <v>Wayne Ellington</v>
          </cell>
          <cell r="D15006" t="str">
            <v>MIA</v>
          </cell>
          <cell r="F15006">
            <v>12.6</v>
          </cell>
          <cell r="G15006">
            <v>6000000</v>
          </cell>
          <cell r="H15006">
            <v>1500.3999999999999</v>
          </cell>
        </row>
        <row r="15007">
          <cell r="A15007">
            <v>2017</v>
          </cell>
          <cell r="B15007" t="str">
            <v>Josh McRoberts</v>
          </cell>
          <cell r="D15007" t="str">
            <v>MIA</v>
          </cell>
          <cell r="F15007">
            <v>9.8000000000000007</v>
          </cell>
          <cell r="G15007">
            <v>5782450</v>
          </cell>
          <cell r="H15007">
            <v>380.6</v>
          </cell>
        </row>
        <row r="15008">
          <cell r="A15008">
            <v>2017</v>
          </cell>
          <cell r="B15008" t="str">
            <v>Tyler Johnson</v>
          </cell>
          <cell r="D15008" t="str">
            <v>MIA</v>
          </cell>
          <cell r="F15008">
            <v>15.9</v>
          </cell>
          <cell r="G15008">
            <v>5628000</v>
          </cell>
          <cell r="H15008">
            <v>2175.4</v>
          </cell>
        </row>
        <row r="15009">
          <cell r="A15009">
            <v>2017</v>
          </cell>
          <cell r="B15009" t="str">
            <v>James Johnson</v>
          </cell>
          <cell r="D15009" t="str">
            <v>MIA</v>
          </cell>
          <cell r="F15009">
            <v>17</v>
          </cell>
          <cell r="G15009">
            <v>4000000</v>
          </cell>
          <cell r="H15009">
            <v>2082.4</v>
          </cell>
        </row>
        <row r="15010">
          <cell r="A15010">
            <v>2017</v>
          </cell>
          <cell r="B15010" t="str">
            <v>Udonis Haslem</v>
          </cell>
          <cell r="D15010" t="str">
            <v>MIA</v>
          </cell>
          <cell r="F15010">
            <v>8.4</v>
          </cell>
          <cell r="G15010">
            <v>4000000</v>
          </cell>
          <cell r="H15010">
            <v>129.19999999999999</v>
          </cell>
        </row>
        <row r="15011">
          <cell r="A15011">
            <v>2017</v>
          </cell>
          <cell r="B15011" t="str">
            <v>Dion Waiters</v>
          </cell>
          <cell r="D15011" t="str">
            <v>MIA</v>
          </cell>
          <cell r="F15011">
            <v>14.5</v>
          </cell>
          <cell r="G15011">
            <v>2898000</v>
          </cell>
          <cell r="H15011">
            <v>1384.6000000000001</v>
          </cell>
        </row>
        <row r="15012">
          <cell r="A15012">
            <v>2017</v>
          </cell>
          <cell r="B15012" t="str">
            <v>Justise Winslow</v>
          </cell>
          <cell r="D15012" t="str">
            <v>MIA</v>
          </cell>
          <cell r="F15012">
            <v>8.1999999999999993</v>
          </cell>
          <cell r="G15012">
            <v>2593440</v>
          </cell>
          <cell r="H15012">
            <v>624.6</v>
          </cell>
        </row>
        <row r="15013">
          <cell r="A15013">
            <v>2017</v>
          </cell>
          <cell r="B15013" t="str">
            <v>Luke Babbitt</v>
          </cell>
          <cell r="D15013" t="str">
            <v>MIA</v>
          </cell>
          <cell r="F15013">
            <v>8.4</v>
          </cell>
          <cell r="G15013">
            <v>1227000</v>
          </cell>
          <cell r="H15013">
            <v>1067.5999999999999</v>
          </cell>
        </row>
        <row r="15014">
          <cell r="A15014">
            <v>2017</v>
          </cell>
          <cell r="B15014" t="str">
            <v>Willie Reed</v>
          </cell>
          <cell r="D15014" t="str">
            <v>MIA</v>
          </cell>
          <cell r="F15014">
            <v>17.100000000000001</v>
          </cell>
          <cell r="G15014">
            <v>1015696</v>
          </cell>
          <cell r="H15014">
            <v>1029.5</v>
          </cell>
        </row>
        <row r="15015">
          <cell r="A15015">
            <v>2017</v>
          </cell>
          <cell r="B15015" t="str">
            <v>Josh Richardson</v>
          </cell>
          <cell r="D15015" t="str">
            <v>MIA</v>
          </cell>
          <cell r="F15015">
            <v>10.7</v>
          </cell>
          <cell r="G15015">
            <v>874636</v>
          </cell>
          <cell r="H15015">
            <v>1616.5</v>
          </cell>
        </row>
        <row r="15016">
          <cell r="A15016">
            <v>2017</v>
          </cell>
          <cell r="B15016" t="str">
            <v>Rodney McGruder</v>
          </cell>
          <cell r="D15016" t="str">
            <v>MIA</v>
          </cell>
          <cell r="F15016">
            <v>9.1</v>
          </cell>
          <cell r="G15016">
            <v>543471</v>
          </cell>
          <cell r="H15016">
            <v>1965.6</v>
          </cell>
        </row>
        <row r="15017">
          <cell r="A15017">
            <v>2017</v>
          </cell>
          <cell r="B15017" t="str">
            <v>Okaro White</v>
          </cell>
          <cell r="D15017" t="str">
            <v>MIA</v>
          </cell>
          <cell r="F15017">
            <v>7.5</v>
          </cell>
          <cell r="G15017">
            <v>374933</v>
          </cell>
          <cell r="H15017">
            <v>472.5</v>
          </cell>
        </row>
        <row r="15018">
          <cell r="A15018">
            <v>2017</v>
          </cell>
          <cell r="B15018" t="str">
            <v>Greg Monroe</v>
          </cell>
          <cell r="D15018" t="str">
            <v>MIL</v>
          </cell>
          <cell r="F15018">
            <v>21.1</v>
          </cell>
          <cell r="G15018">
            <v>17100000</v>
          </cell>
          <cell r="H15018">
            <v>1822.5</v>
          </cell>
        </row>
        <row r="15019">
          <cell r="A15019">
            <v>2017</v>
          </cell>
          <cell r="B15019" t="str">
            <v>Khris Middleton</v>
          </cell>
          <cell r="D15019" t="str">
            <v>MIL</v>
          </cell>
          <cell r="F15019">
            <v>15</v>
          </cell>
          <cell r="G15019">
            <v>15200000</v>
          </cell>
          <cell r="H15019">
            <v>890.3</v>
          </cell>
        </row>
        <row r="15020">
          <cell r="A15020">
            <v>2017</v>
          </cell>
          <cell r="B15020" t="str">
            <v>John Henson</v>
          </cell>
          <cell r="D15020" t="str">
            <v>MIL</v>
          </cell>
          <cell r="F15020">
            <v>15.3</v>
          </cell>
          <cell r="G15020">
            <v>12517606</v>
          </cell>
          <cell r="H15020">
            <v>1125.1999999999998</v>
          </cell>
        </row>
        <row r="15021">
          <cell r="A15021">
            <v>2017</v>
          </cell>
          <cell r="B15021" t="str">
            <v>Mirza Teletovic</v>
          </cell>
          <cell r="D15021" t="str">
            <v>MIL</v>
          </cell>
          <cell r="F15021">
            <v>8.8000000000000007</v>
          </cell>
          <cell r="G15021">
            <v>10500000</v>
          </cell>
          <cell r="H15021">
            <v>1134</v>
          </cell>
        </row>
        <row r="15022">
          <cell r="A15022">
            <v>2017</v>
          </cell>
          <cell r="B15022" t="str">
            <v>Matthew Dellavedova</v>
          </cell>
          <cell r="D15022" t="str">
            <v>MIL</v>
          </cell>
          <cell r="F15022">
            <v>9.4</v>
          </cell>
          <cell r="G15022">
            <v>9607500</v>
          </cell>
          <cell r="H15022">
            <v>1983.6000000000001</v>
          </cell>
        </row>
        <row r="15023">
          <cell r="A15023">
            <v>2017</v>
          </cell>
          <cell r="B15023" t="str">
            <v>Jabari Parker</v>
          </cell>
          <cell r="D15023" t="str">
            <v>MIL</v>
          </cell>
          <cell r="F15023">
            <v>19.100000000000001</v>
          </cell>
          <cell r="G15023">
            <v>5374320</v>
          </cell>
          <cell r="H15023">
            <v>1728.8999999999999</v>
          </cell>
        </row>
        <row r="15024">
          <cell r="A15024">
            <v>2017</v>
          </cell>
          <cell r="B15024" t="str">
            <v>Giannis Antetokounmpo</v>
          </cell>
          <cell r="D15024" t="str">
            <v>MIL</v>
          </cell>
          <cell r="F15024">
            <v>26.1</v>
          </cell>
          <cell r="G15024">
            <v>2995421</v>
          </cell>
          <cell r="H15024">
            <v>2848</v>
          </cell>
        </row>
        <row r="15025">
          <cell r="A15025">
            <v>2017</v>
          </cell>
          <cell r="B15025" t="str">
            <v>Thon Maker</v>
          </cell>
          <cell r="D15025" t="str">
            <v>MIL</v>
          </cell>
          <cell r="F15025">
            <v>14</v>
          </cell>
          <cell r="G15025">
            <v>2568600</v>
          </cell>
          <cell r="H15025">
            <v>564.30000000000007</v>
          </cell>
        </row>
        <row r="15026">
          <cell r="A15026">
            <v>2017</v>
          </cell>
          <cell r="B15026" t="str">
            <v>Tony Snell</v>
          </cell>
          <cell r="D15026" t="str">
            <v>MIL</v>
          </cell>
          <cell r="F15026">
            <v>9.6999999999999993</v>
          </cell>
          <cell r="G15026">
            <v>2368327</v>
          </cell>
          <cell r="H15026">
            <v>2336</v>
          </cell>
        </row>
        <row r="15027">
          <cell r="A15027">
            <v>2017</v>
          </cell>
          <cell r="B15027" t="str">
            <v>Rashad Vaughn</v>
          </cell>
          <cell r="D15027" t="str">
            <v>MIL</v>
          </cell>
          <cell r="F15027">
            <v>7.8</v>
          </cell>
          <cell r="G15027">
            <v>1811040</v>
          </cell>
          <cell r="H15027">
            <v>459.2</v>
          </cell>
        </row>
        <row r="15028">
          <cell r="A15028">
            <v>2017</v>
          </cell>
          <cell r="B15028" t="str">
            <v>Jason Terry</v>
          </cell>
          <cell r="D15028" t="str">
            <v>MIL</v>
          </cell>
          <cell r="F15028">
            <v>9</v>
          </cell>
          <cell r="G15028">
            <v>1551659</v>
          </cell>
          <cell r="H15028">
            <v>1361.6</v>
          </cell>
        </row>
        <row r="15029">
          <cell r="A15029">
            <v>2017</v>
          </cell>
          <cell r="B15029" t="str">
            <v>Steve Novak</v>
          </cell>
          <cell r="D15029" t="str">
            <v>MIL</v>
          </cell>
          <cell r="F15029">
            <v>1.3</v>
          </cell>
          <cell r="G15029">
            <v>1551659</v>
          </cell>
          <cell r="H15029">
            <v>22.4</v>
          </cell>
        </row>
        <row r="15030">
          <cell r="A15030">
            <v>2017</v>
          </cell>
          <cell r="B15030" t="str">
            <v>Michael Beasley</v>
          </cell>
          <cell r="D15030" t="str">
            <v>MIL</v>
          </cell>
          <cell r="F15030">
            <v>17.8</v>
          </cell>
          <cell r="G15030">
            <v>1403611</v>
          </cell>
          <cell r="H15030">
            <v>935.19999999999993</v>
          </cell>
        </row>
        <row r="15031">
          <cell r="A15031">
            <v>2017</v>
          </cell>
          <cell r="B15031" t="str">
            <v>Malcolm Brogdon</v>
          </cell>
          <cell r="D15031" t="str">
            <v>MIL</v>
          </cell>
          <cell r="F15031">
            <v>14.9</v>
          </cell>
          <cell r="G15031">
            <v>925000</v>
          </cell>
          <cell r="H15031">
            <v>1980</v>
          </cell>
        </row>
        <row r="15032">
          <cell r="A15032">
            <v>2017</v>
          </cell>
          <cell r="B15032" t="str">
            <v>Gary Payton II</v>
          </cell>
          <cell r="D15032" t="str">
            <v>MIL</v>
          </cell>
          <cell r="F15032">
            <v>4.5</v>
          </cell>
          <cell r="G15032">
            <v>543471</v>
          </cell>
          <cell r="H15032">
            <v>99</v>
          </cell>
        </row>
        <row r="15033">
          <cell r="A15033">
            <v>2017</v>
          </cell>
          <cell r="B15033" t="str">
            <v>Ricky Rubio</v>
          </cell>
          <cell r="D15033" t="str">
            <v>MIN</v>
          </cell>
          <cell r="F15033">
            <v>16.8</v>
          </cell>
          <cell r="G15033">
            <v>13550000</v>
          </cell>
          <cell r="H15033">
            <v>2467.5</v>
          </cell>
        </row>
        <row r="15034">
          <cell r="A15034">
            <v>2017</v>
          </cell>
          <cell r="B15034" t="str">
            <v>Cole Aldrich</v>
          </cell>
          <cell r="D15034" t="str">
            <v>MIN</v>
          </cell>
          <cell r="F15034">
            <v>12.7</v>
          </cell>
          <cell r="G15034">
            <v>7643979</v>
          </cell>
          <cell r="H15034">
            <v>533.19999999999993</v>
          </cell>
        </row>
        <row r="15035">
          <cell r="A15035">
            <v>2017</v>
          </cell>
          <cell r="B15035" t="str">
            <v>Andrew Wiggins</v>
          </cell>
          <cell r="D15035" t="str">
            <v>MIN</v>
          </cell>
          <cell r="F15035">
            <v>16.5</v>
          </cell>
          <cell r="G15035">
            <v>6006600</v>
          </cell>
          <cell r="H15035">
            <v>3050.4</v>
          </cell>
        </row>
        <row r="15036">
          <cell r="A15036">
            <v>2017</v>
          </cell>
          <cell r="B15036" t="str">
            <v>Karl-Anthony Towns</v>
          </cell>
          <cell r="D15036" t="str">
            <v>MIN</v>
          </cell>
          <cell r="F15036">
            <v>26</v>
          </cell>
          <cell r="G15036">
            <v>5960160</v>
          </cell>
          <cell r="H15036">
            <v>3034</v>
          </cell>
        </row>
        <row r="15037">
          <cell r="A15037">
            <v>2017</v>
          </cell>
          <cell r="B15037" t="str">
            <v>Jordan Hill</v>
          </cell>
          <cell r="D15037" t="str">
            <v>MIN</v>
          </cell>
          <cell r="F15037">
            <v>5.5</v>
          </cell>
          <cell r="G15037">
            <v>3911380</v>
          </cell>
          <cell r="H15037">
            <v>46.9</v>
          </cell>
        </row>
        <row r="15038">
          <cell r="A15038">
            <v>2017</v>
          </cell>
          <cell r="B15038" t="str">
            <v>Kris Dunn</v>
          </cell>
          <cell r="D15038" t="str">
            <v>MIN</v>
          </cell>
          <cell r="F15038">
            <v>8.1</v>
          </cell>
          <cell r="G15038">
            <v>3872520</v>
          </cell>
          <cell r="H15038">
            <v>1333.8000000000002</v>
          </cell>
        </row>
        <row r="15039">
          <cell r="A15039">
            <v>2017</v>
          </cell>
          <cell r="B15039" t="str">
            <v>Nemanja Bjelica</v>
          </cell>
          <cell r="D15039" t="str">
            <v>MIN</v>
          </cell>
          <cell r="F15039">
            <v>11</v>
          </cell>
          <cell r="G15039">
            <v>3800000</v>
          </cell>
          <cell r="H15039">
            <v>1189.5</v>
          </cell>
        </row>
        <row r="15040">
          <cell r="A15040">
            <v>2017</v>
          </cell>
          <cell r="B15040" t="str">
            <v>Brandon Rush</v>
          </cell>
          <cell r="D15040" t="str">
            <v>MIN</v>
          </cell>
          <cell r="F15040">
            <v>6.6</v>
          </cell>
          <cell r="G15040">
            <v>3500000</v>
          </cell>
          <cell r="H15040">
            <v>1029.3</v>
          </cell>
        </row>
        <row r="15041">
          <cell r="A15041">
            <v>2017</v>
          </cell>
          <cell r="B15041" t="str">
            <v>Shabazz Muhammad</v>
          </cell>
          <cell r="D15041" t="str">
            <v>MIN</v>
          </cell>
          <cell r="F15041">
            <v>14.9</v>
          </cell>
          <cell r="G15041">
            <v>3046299</v>
          </cell>
          <cell r="H15041">
            <v>1513.1999999999998</v>
          </cell>
        </row>
        <row r="15042">
          <cell r="A15042">
            <v>2017</v>
          </cell>
          <cell r="B15042" t="str">
            <v>Gorgui Dieng</v>
          </cell>
          <cell r="D15042" t="str">
            <v>MIN</v>
          </cell>
          <cell r="F15042">
            <v>14.2</v>
          </cell>
          <cell r="G15042">
            <v>2348783</v>
          </cell>
          <cell r="H15042">
            <v>2656.7999999999997</v>
          </cell>
        </row>
        <row r="15043">
          <cell r="A15043">
            <v>2017</v>
          </cell>
          <cell r="B15043" t="str">
            <v>Zach LaVine</v>
          </cell>
          <cell r="D15043" t="str">
            <v>MIN</v>
          </cell>
          <cell r="F15043">
            <v>14.6</v>
          </cell>
          <cell r="G15043">
            <v>2240880</v>
          </cell>
          <cell r="H15043">
            <v>1748.4</v>
          </cell>
        </row>
        <row r="15044">
          <cell r="A15044">
            <v>2017</v>
          </cell>
          <cell r="B15044" t="str">
            <v>Adreian Payne</v>
          </cell>
          <cell r="D15044" t="str">
            <v>MIN</v>
          </cell>
          <cell r="F15044">
            <v>14.4</v>
          </cell>
          <cell r="G15044">
            <v>2022240</v>
          </cell>
          <cell r="H15044">
            <v>135</v>
          </cell>
        </row>
        <row r="15045">
          <cell r="A15045">
            <v>2017</v>
          </cell>
          <cell r="B15045" t="str">
            <v>Tyus Jones</v>
          </cell>
          <cell r="D15045" t="str">
            <v>MIN</v>
          </cell>
          <cell r="F15045">
            <v>13.8</v>
          </cell>
          <cell r="G15045">
            <v>1339680</v>
          </cell>
          <cell r="H15045">
            <v>774</v>
          </cell>
        </row>
        <row r="15046">
          <cell r="A15046">
            <v>2017</v>
          </cell>
          <cell r="B15046" t="str">
            <v>John Lucas</v>
          </cell>
          <cell r="D15046" t="str">
            <v>MIN</v>
          </cell>
          <cell r="F15046">
            <v>9.1</v>
          </cell>
          <cell r="H15046">
            <v>11</v>
          </cell>
        </row>
        <row r="15047">
          <cell r="A15047">
            <v>2017</v>
          </cell>
          <cell r="B15047" t="str">
            <v>Anthony Davis</v>
          </cell>
          <cell r="D15047" t="str">
            <v>NOP</v>
          </cell>
          <cell r="F15047">
            <v>27.5</v>
          </cell>
          <cell r="G15047">
            <v>22116750</v>
          </cell>
          <cell r="H15047">
            <v>2707.5</v>
          </cell>
        </row>
        <row r="15048">
          <cell r="A15048">
            <v>2017</v>
          </cell>
          <cell r="B15048" t="str">
            <v>Jrue Holiday</v>
          </cell>
          <cell r="D15048" t="str">
            <v>NOP</v>
          </cell>
          <cell r="F15048">
            <v>17.100000000000001</v>
          </cell>
          <cell r="G15048">
            <v>11286518</v>
          </cell>
          <cell r="H15048">
            <v>2190.9</v>
          </cell>
        </row>
        <row r="15049">
          <cell r="A15049">
            <v>2017</v>
          </cell>
          <cell r="B15049" t="str">
            <v>Solomon Hill</v>
          </cell>
          <cell r="D15049" t="str">
            <v>NOP</v>
          </cell>
          <cell r="F15049">
            <v>8</v>
          </cell>
          <cell r="G15049">
            <v>11241218</v>
          </cell>
          <cell r="H15049">
            <v>2376</v>
          </cell>
        </row>
        <row r="15050">
          <cell r="A15050">
            <v>2017</v>
          </cell>
          <cell r="B15050" t="str">
            <v>Omer Asik</v>
          </cell>
          <cell r="D15050" t="str">
            <v>NOP</v>
          </cell>
          <cell r="F15050">
            <v>9.8000000000000007</v>
          </cell>
          <cell r="G15050">
            <v>9904494</v>
          </cell>
          <cell r="H15050">
            <v>480.5</v>
          </cell>
        </row>
        <row r="15051">
          <cell r="A15051">
            <v>2017</v>
          </cell>
          <cell r="B15051" t="str">
            <v>Alexis Ajinça</v>
          </cell>
          <cell r="D15051" t="str">
            <v>NOP</v>
          </cell>
          <cell r="F15051">
            <v>12.9</v>
          </cell>
          <cell r="G15051">
            <v>4600000</v>
          </cell>
          <cell r="H15051">
            <v>585</v>
          </cell>
        </row>
        <row r="15052">
          <cell r="A15052">
            <v>2017</v>
          </cell>
          <cell r="B15052" t="str">
            <v>Dante Cunningham</v>
          </cell>
          <cell r="D15052" t="str">
            <v>NOP</v>
          </cell>
          <cell r="F15052">
            <v>10.199999999999999</v>
          </cell>
          <cell r="G15052">
            <v>2978250</v>
          </cell>
          <cell r="H15052">
            <v>1650</v>
          </cell>
        </row>
        <row r="15053">
          <cell r="A15053">
            <v>2017</v>
          </cell>
          <cell r="B15053" t="str">
            <v>Tim Frazier</v>
          </cell>
          <cell r="D15053" t="str">
            <v>NOP</v>
          </cell>
          <cell r="F15053">
            <v>12.4</v>
          </cell>
          <cell r="G15053">
            <v>2090000</v>
          </cell>
          <cell r="H15053">
            <v>1527.5</v>
          </cell>
        </row>
        <row r="15054">
          <cell r="A15054">
            <v>2017</v>
          </cell>
          <cell r="B15054" t="str">
            <v>Jarrett Jack</v>
          </cell>
          <cell r="D15054" t="str">
            <v>NOP</v>
          </cell>
          <cell r="F15054">
            <v>7.7</v>
          </cell>
          <cell r="G15054">
            <v>1551659</v>
          </cell>
          <cell r="H15054">
            <v>33</v>
          </cell>
        </row>
        <row r="15055">
          <cell r="A15055">
            <v>2017</v>
          </cell>
          <cell r="B15055" t="str">
            <v>Donatas Motiejunas</v>
          </cell>
          <cell r="D15055" t="str">
            <v>NOP</v>
          </cell>
          <cell r="F15055">
            <v>9.1999999999999993</v>
          </cell>
          <cell r="G15055">
            <v>576724</v>
          </cell>
          <cell r="H15055">
            <v>479.4</v>
          </cell>
        </row>
        <row r="15056">
          <cell r="A15056">
            <v>2017</v>
          </cell>
          <cell r="B15056" t="str">
            <v>Cheick Diallo</v>
          </cell>
          <cell r="D15056" t="str">
            <v>NOP</v>
          </cell>
          <cell r="F15056">
            <v>16.8</v>
          </cell>
          <cell r="G15056">
            <v>543471</v>
          </cell>
          <cell r="H15056">
            <v>198.89999999999998</v>
          </cell>
        </row>
        <row r="15057">
          <cell r="A15057">
            <v>2017</v>
          </cell>
          <cell r="B15057" t="str">
            <v>Reggie Williams</v>
          </cell>
          <cell r="D15057" t="str">
            <v>NOP</v>
          </cell>
          <cell r="F15057">
            <v>11.7</v>
          </cell>
          <cell r="G15057">
            <v>252676</v>
          </cell>
          <cell r="H15057">
            <v>79.199999999999989</v>
          </cell>
        </row>
        <row r="15058">
          <cell r="A15058">
            <v>2017</v>
          </cell>
          <cell r="B15058" t="str">
            <v>Jordan Crawford</v>
          </cell>
          <cell r="D15058" t="str">
            <v>NOP</v>
          </cell>
          <cell r="F15058">
            <v>17.600000000000001</v>
          </cell>
          <cell r="G15058">
            <v>234915</v>
          </cell>
          <cell r="H15058">
            <v>442.7</v>
          </cell>
        </row>
        <row r="15059">
          <cell r="A15059">
            <v>2017</v>
          </cell>
          <cell r="B15059" t="str">
            <v>E'Twaun Moore</v>
          </cell>
          <cell r="D15059" t="str">
            <v>NOP</v>
          </cell>
          <cell r="F15059">
            <v>12.1</v>
          </cell>
          <cell r="H15059">
            <v>1817.6999999999998</v>
          </cell>
        </row>
        <row r="15060">
          <cell r="A15060">
            <v>2017</v>
          </cell>
          <cell r="B15060" t="str">
            <v>Carmelo Anthony</v>
          </cell>
          <cell r="D15060" t="str">
            <v>NYK</v>
          </cell>
          <cell r="F15060">
            <v>17.899999999999999</v>
          </cell>
          <cell r="G15060">
            <v>24559380</v>
          </cell>
          <cell r="H15060">
            <v>2538.1999999999998</v>
          </cell>
        </row>
        <row r="15061">
          <cell r="A15061">
            <v>2017</v>
          </cell>
          <cell r="B15061" t="str">
            <v>Derrick Rose</v>
          </cell>
          <cell r="D15061" t="str">
            <v>NYK</v>
          </cell>
          <cell r="F15061">
            <v>17</v>
          </cell>
          <cell r="G15061">
            <v>21323250</v>
          </cell>
          <cell r="H15061">
            <v>2080</v>
          </cell>
        </row>
        <row r="15062">
          <cell r="A15062">
            <v>2017</v>
          </cell>
          <cell r="B15062" t="str">
            <v>Joakim Noah</v>
          </cell>
          <cell r="D15062" t="str">
            <v>NYK</v>
          </cell>
          <cell r="F15062">
            <v>15.2</v>
          </cell>
          <cell r="G15062">
            <v>17000000</v>
          </cell>
          <cell r="H15062">
            <v>1016.6</v>
          </cell>
        </row>
        <row r="15063">
          <cell r="A15063">
            <v>2017</v>
          </cell>
          <cell r="B15063" t="str">
            <v>Courtney Lee</v>
          </cell>
          <cell r="D15063" t="str">
            <v>NYK</v>
          </cell>
          <cell r="F15063">
            <v>12.1</v>
          </cell>
          <cell r="G15063">
            <v>11242000</v>
          </cell>
          <cell r="H15063">
            <v>2456.2999999999997</v>
          </cell>
        </row>
        <row r="15064">
          <cell r="A15064">
            <v>2017</v>
          </cell>
          <cell r="B15064" t="str">
            <v>Lance Thomas</v>
          </cell>
          <cell r="D15064" t="str">
            <v>NYK</v>
          </cell>
          <cell r="F15064">
            <v>8.4</v>
          </cell>
          <cell r="G15064">
            <v>6191000</v>
          </cell>
          <cell r="H15064">
            <v>966</v>
          </cell>
        </row>
        <row r="15065">
          <cell r="A15065">
            <v>2017</v>
          </cell>
          <cell r="B15065" t="str">
            <v>Kristaps Porzingis</v>
          </cell>
          <cell r="D15065" t="str">
            <v>NYK</v>
          </cell>
          <cell r="F15065">
            <v>17.399999999999999</v>
          </cell>
          <cell r="G15065">
            <v>4317720</v>
          </cell>
          <cell r="H15065">
            <v>2164.7999999999997</v>
          </cell>
        </row>
        <row r="15066">
          <cell r="A15066">
            <v>2017</v>
          </cell>
          <cell r="B15066" t="str">
            <v>Mindaugas Kuzminskas</v>
          </cell>
          <cell r="D15066" t="str">
            <v>NYK</v>
          </cell>
          <cell r="F15066">
            <v>12.4</v>
          </cell>
          <cell r="G15066">
            <v>2898000</v>
          </cell>
          <cell r="H15066">
            <v>1013.2</v>
          </cell>
        </row>
        <row r="15067">
          <cell r="A15067">
            <v>2017</v>
          </cell>
          <cell r="B15067" t="str">
            <v>Sasha Vujačić</v>
          </cell>
          <cell r="D15067" t="str">
            <v>NYK</v>
          </cell>
          <cell r="F15067">
            <v>8.6</v>
          </cell>
          <cell r="G15067">
            <v>1410598</v>
          </cell>
          <cell r="H15067">
            <v>407.4</v>
          </cell>
        </row>
        <row r="15068">
          <cell r="A15068">
            <v>2017</v>
          </cell>
          <cell r="B15068" t="str">
            <v>Willy Hernangomez</v>
          </cell>
          <cell r="D15068" t="str">
            <v>NYK</v>
          </cell>
          <cell r="F15068">
            <v>18.899999999999999</v>
          </cell>
          <cell r="G15068">
            <v>1375000</v>
          </cell>
          <cell r="H15068">
            <v>1324.8</v>
          </cell>
        </row>
        <row r="15069">
          <cell r="A15069">
            <v>2017</v>
          </cell>
          <cell r="B15069" t="str">
            <v>Justin Holiday</v>
          </cell>
          <cell r="D15069" t="str">
            <v>NYK</v>
          </cell>
          <cell r="F15069">
            <v>12.7</v>
          </cell>
          <cell r="G15069">
            <v>1015696</v>
          </cell>
          <cell r="H15069">
            <v>1640</v>
          </cell>
        </row>
        <row r="15070">
          <cell r="A15070">
            <v>2017</v>
          </cell>
          <cell r="B15070" t="str">
            <v>Ron Baker</v>
          </cell>
          <cell r="D15070" t="str">
            <v>NYK</v>
          </cell>
          <cell r="F15070">
            <v>7.5</v>
          </cell>
          <cell r="G15070">
            <v>543471</v>
          </cell>
          <cell r="H15070">
            <v>858</v>
          </cell>
        </row>
        <row r="15071">
          <cell r="A15071">
            <v>2017</v>
          </cell>
          <cell r="B15071" t="str">
            <v>Marshall Plumlee</v>
          </cell>
          <cell r="D15071" t="str">
            <v>NYK</v>
          </cell>
          <cell r="F15071">
            <v>10.9</v>
          </cell>
          <cell r="G15071">
            <v>543471</v>
          </cell>
          <cell r="H15071">
            <v>170.1</v>
          </cell>
        </row>
        <row r="15072">
          <cell r="A15072">
            <v>2017</v>
          </cell>
          <cell r="B15072" t="str">
            <v>Maurice Ndour</v>
          </cell>
          <cell r="D15072" t="str">
            <v>NYK</v>
          </cell>
          <cell r="F15072">
            <v>11.3</v>
          </cell>
          <cell r="G15072">
            <v>543471</v>
          </cell>
          <cell r="H15072">
            <v>329.6</v>
          </cell>
        </row>
        <row r="15073">
          <cell r="A15073">
            <v>2017</v>
          </cell>
          <cell r="B15073" t="str">
            <v>Kyle O'Quinn</v>
          </cell>
          <cell r="D15073" t="str">
            <v>NYK</v>
          </cell>
          <cell r="F15073">
            <v>20.5</v>
          </cell>
          <cell r="H15073">
            <v>1232.3999999999999</v>
          </cell>
        </row>
        <row r="15074">
          <cell r="A15074">
            <v>2017</v>
          </cell>
          <cell r="B15074" t="str">
            <v>Russell Westbrook</v>
          </cell>
          <cell r="D15074" t="str">
            <v>OKC</v>
          </cell>
          <cell r="F15074">
            <v>30.6</v>
          </cell>
          <cell r="G15074">
            <v>26540100</v>
          </cell>
          <cell r="H15074">
            <v>2802.6</v>
          </cell>
        </row>
        <row r="15075">
          <cell r="A15075">
            <v>2017</v>
          </cell>
          <cell r="B15075" t="str">
            <v>Enes Kanter</v>
          </cell>
          <cell r="D15075" t="str">
            <v>OKC</v>
          </cell>
          <cell r="F15075">
            <v>23.7</v>
          </cell>
          <cell r="G15075">
            <v>17145838</v>
          </cell>
          <cell r="H15075">
            <v>1533.6000000000001</v>
          </cell>
        </row>
        <row r="15076">
          <cell r="A15076">
            <v>2017</v>
          </cell>
          <cell r="B15076" t="str">
            <v>Victor Oladipo</v>
          </cell>
          <cell r="D15076" t="str">
            <v>OKC</v>
          </cell>
          <cell r="F15076">
            <v>13.6</v>
          </cell>
          <cell r="G15076">
            <v>6552960</v>
          </cell>
          <cell r="H15076">
            <v>2224.4</v>
          </cell>
        </row>
        <row r="15077">
          <cell r="A15077">
            <v>2017</v>
          </cell>
          <cell r="B15077" t="str">
            <v>Alex Abrines</v>
          </cell>
          <cell r="D15077" t="str">
            <v>OKC</v>
          </cell>
          <cell r="F15077">
            <v>10.1</v>
          </cell>
          <cell r="G15077">
            <v>5994764</v>
          </cell>
          <cell r="H15077">
            <v>1054</v>
          </cell>
        </row>
        <row r="15078">
          <cell r="A15078">
            <v>2017</v>
          </cell>
          <cell r="B15078" t="str">
            <v>Kyle Singler</v>
          </cell>
          <cell r="D15078" t="str">
            <v>OKC</v>
          </cell>
          <cell r="F15078">
            <v>5.9</v>
          </cell>
          <cell r="G15078">
            <v>4837500</v>
          </cell>
          <cell r="H15078">
            <v>384</v>
          </cell>
        </row>
        <row r="15079">
          <cell r="A15079">
            <v>2017</v>
          </cell>
          <cell r="B15079" t="str">
            <v>Nick Collison</v>
          </cell>
          <cell r="D15079" t="str">
            <v>OKC</v>
          </cell>
          <cell r="F15079">
            <v>12.8</v>
          </cell>
          <cell r="G15079">
            <v>3750000</v>
          </cell>
          <cell r="H15079">
            <v>128</v>
          </cell>
        </row>
        <row r="15080">
          <cell r="A15080">
            <v>2017</v>
          </cell>
          <cell r="B15080" t="str">
            <v>Steven Adams</v>
          </cell>
          <cell r="D15080" t="str">
            <v>OKC</v>
          </cell>
          <cell r="F15080">
            <v>16.5</v>
          </cell>
          <cell r="G15080">
            <v>3140517</v>
          </cell>
          <cell r="H15080">
            <v>2392</v>
          </cell>
        </row>
        <row r="15081">
          <cell r="A15081">
            <v>2017</v>
          </cell>
          <cell r="B15081" t="str">
            <v>Domantas Sabonis</v>
          </cell>
          <cell r="D15081" t="str">
            <v>OKC</v>
          </cell>
          <cell r="F15081">
            <v>6.9</v>
          </cell>
          <cell r="G15081">
            <v>2440200</v>
          </cell>
          <cell r="H15081">
            <v>1628.1000000000001</v>
          </cell>
        </row>
        <row r="15082">
          <cell r="A15082">
            <v>2017</v>
          </cell>
          <cell r="B15082" t="str">
            <v>Andre Roberson</v>
          </cell>
          <cell r="D15082" t="str">
            <v>OKC</v>
          </cell>
          <cell r="F15082">
            <v>9.6</v>
          </cell>
          <cell r="G15082">
            <v>2183072</v>
          </cell>
          <cell r="H15082">
            <v>2377.9</v>
          </cell>
        </row>
        <row r="15083">
          <cell r="A15083">
            <v>2017</v>
          </cell>
          <cell r="B15083" t="str">
            <v>Josh Huestis</v>
          </cell>
          <cell r="D15083" t="str">
            <v>OKC</v>
          </cell>
          <cell r="F15083">
            <v>26.1</v>
          </cell>
          <cell r="G15083">
            <v>1191480</v>
          </cell>
          <cell r="H15083">
            <v>31</v>
          </cell>
        </row>
        <row r="15084">
          <cell r="A15084">
            <v>2017</v>
          </cell>
          <cell r="B15084" t="str">
            <v>Semaj Christon</v>
          </cell>
          <cell r="D15084" t="str">
            <v>OKC</v>
          </cell>
          <cell r="F15084">
            <v>5.7</v>
          </cell>
          <cell r="G15084">
            <v>543471</v>
          </cell>
          <cell r="H15084">
            <v>972.8</v>
          </cell>
        </row>
        <row r="15085">
          <cell r="A15085">
            <v>2017</v>
          </cell>
          <cell r="B15085" t="str">
            <v>Norris Cole</v>
          </cell>
          <cell r="D15085" t="str">
            <v>OKC</v>
          </cell>
          <cell r="F15085">
            <v>5.4</v>
          </cell>
          <cell r="G15085">
            <v>247991</v>
          </cell>
          <cell r="H15085">
            <v>124.8</v>
          </cell>
        </row>
        <row r="15086">
          <cell r="A15086">
            <v>2017</v>
          </cell>
          <cell r="B15086" t="str">
            <v>Bismack Biyombo</v>
          </cell>
          <cell r="D15086" t="str">
            <v>ORL</v>
          </cell>
          <cell r="F15086">
            <v>12.2</v>
          </cell>
          <cell r="G15086">
            <v>17000000</v>
          </cell>
          <cell r="H15086">
            <v>1790.1000000000001</v>
          </cell>
        </row>
        <row r="15087">
          <cell r="A15087">
            <v>2017</v>
          </cell>
          <cell r="B15087" t="str">
            <v>Evan Fournier</v>
          </cell>
          <cell r="D15087" t="str">
            <v>ORL</v>
          </cell>
          <cell r="F15087">
            <v>13.9</v>
          </cell>
          <cell r="G15087">
            <v>17000000</v>
          </cell>
          <cell r="H15087">
            <v>2237.1999999999998</v>
          </cell>
        </row>
        <row r="15088">
          <cell r="A15088">
            <v>2017</v>
          </cell>
          <cell r="B15088" t="str">
            <v>Jeff Green</v>
          </cell>
          <cell r="D15088" t="str">
            <v>ORL</v>
          </cell>
          <cell r="F15088">
            <v>10.5</v>
          </cell>
          <cell r="G15088">
            <v>15000000</v>
          </cell>
          <cell r="H15088">
            <v>1531.8</v>
          </cell>
        </row>
        <row r="15089">
          <cell r="A15089">
            <v>2017</v>
          </cell>
          <cell r="B15089" t="str">
            <v>Nikola Vucevic</v>
          </cell>
          <cell r="D15089" t="str">
            <v>ORL</v>
          </cell>
          <cell r="F15089">
            <v>19.100000000000001</v>
          </cell>
          <cell r="G15089">
            <v>11750000</v>
          </cell>
          <cell r="H15089">
            <v>2160</v>
          </cell>
        </row>
        <row r="15090">
          <cell r="A15090">
            <v>2017</v>
          </cell>
          <cell r="B15090" t="str">
            <v>D.J. Augustin</v>
          </cell>
          <cell r="D15090" t="str">
            <v>ORL</v>
          </cell>
          <cell r="F15090">
            <v>11</v>
          </cell>
          <cell r="G15090">
            <v>7250000</v>
          </cell>
          <cell r="H15090">
            <v>1536.6</v>
          </cell>
        </row>
        <row r="15091">
          <cell r="A15091">
            <v>2017</v>
          </cell>
          <cell r="B15091" t="str">
            <v>Jodie Meeks</v>
          </cell>
          <cell r="D15091" t="str">
            <v>ORL</v>
          </cell>
          <cell r="F15091">
            <v>13.1</v>
          </cell>
          <cell r="G15091">
            <v>6540000</v>
          </cell>
          <cell r="H15091">
            <v>738</v>
          </cell>
        </row>
        <row r="15092">
          <cell r="A15092">
            <v>2017</v>
          </cell>
          <cell r="B15092" t="str">
            <v>C.J. Watson</v>
          </cell>
          <cell r="D15092" t="str">
            <v>ORL</v>
          </cell>
          <cell r="F15092">
            <v>9.3000000000000007</v>
          </cell>
          <cell r="G15092">
            <v>5000000</v>
          </cell>
          <cell r="H15092">
            <v>1010.6</v>
          </cell>
        </row>
        <row r="15093">
          <cell r="A15093">
            <v>2017</v>
          </cell>
          <cell r="B15093" t="str">
            <v>Aaron Gordon</v>
          </cell>
          <cell r="D15093" t="str">
            <v>ORL</v>
          </cell>
          <cell r="F15093">
            <v>14.4</v>
          </cell>
          <cell r="G15093">
            <v>4351320</v>
          </cell>
          <cell r="H15093">
            <v>2296</v>
          </cell>
        </row>
        <row r="15094">
          <cell r="A15094">
            <v>2017</v>
          </cell>
          <cell r="B15094" t="str">
            <v>Mario Hezonja</v>
          </cell>
          <cell r="D15094" t="str">
            <v>ORL</v>
          </cell>
          <cell r="F15094">
            <v>7.2</v>
          </cell>
          <cell r="G15094">
            <v>3909840</v>
          </cell>
          <cell r="H15094">
            <v>962</v>
          </cell>
        </row>
        <row r="15095">
          <cell r="A15095">
            <v>2017</v>
          </cell>
          <cell r="B15095" t="str">
            <v>Elfrid Payton</v>
          </cell>
          <cell r="D15095" t="str">
            <v>ORL</v>
          </cell>
          <cell r="F15095">
            <v>17.2</v>
          </cell>
          <cell r="G15095">
            <v>2613600</v>
          </cell>
          <cell r="H15095">
            <v>2410.7999999999997</v>
          </cell>
        </row>
        <row r="15096">
          <cell r="A15096">
            <v>2017</v>
          </cell>
          <cell r="B15096" t="str">
            <v>C.J. Wilcox</v>
          </cell>
          <cell r="D15096" t="str">
            <v>ORL</v>
          </cell>
          <cell r="F15096">
            <v>2.9</v>
          </cell>
          <cell r="G15096">
            <v>1209680</v>
          </cell>
          <cell r="H15096">
            <v>107.80000000000001</v>
          </cell>
        </row>
        <row r="15097">
          <cell r="A15097">
            <v>2017</v>
          </cell>
          <cell r="B15097" t="str">
            <v>Damjan Rudez</v>
          </cell>
          <cell r="D15097" t="str">
            <v>ORL</v>
          </cell>
          <cell r="F15097">
            <v>6.3</v>
          </cell>
          <cell r="G15097">
            <v>980431</v>
          </cell>
          <cell r="H15097">
            <v>315</v>
          </cell>
        </row>
        <row r="15098">
          <cell r="A15098">
            <v>2017</v>
          </cell>
          <cell r="B15098" t="str">
            <v>Stephen Zimmerman</v>
          </cell>
          <cell r="D15098" t="str">
            <v>ORL</v>
          </cell>
          <cell r="F15098">
            <v>7.3</v>
          </cell>
          <cell r="G15098">
            <v>950000</v>
          </cell>
          <cell r="H15098">
            <v>108.3</v>
          </cell>
        </row>
        <row r="15099">
          <cell r="A15099">
            <v>2017</v>
          </cell>
          <cell r="B15099" t="str">
            <v>Arinze Onuaku</v>
          </cell>
          <cell r="D15099" t="str">
            <v>ORL</v>
          </cell>
          <cell r="F15099">
            <v>5.8</v>
          </cell>
          <cell r="G15099">
            <v>440078</v>
          </cell>
          <cell r="H15099">
            <v>28</v>
          </cell>
        </row>
        <row r="15100">
          <cell r="A15100">
            <v>2017</v>
          </cell>
          <cell r="B15100" t="str">
            <v>Marcus Georges-Hunt</v>
          </cell>
          <cell r="D15100" t="str">
            <v>ORL</v>
          </cell>
          <cell r="F15100">
            <v>10.199999999999999</v>
          </cell>
          <cell r="G15100">
            <v>31969</v>
          </cell>
          <cell r="H15100">
            <v>48</v>
          </cell>
        </row>
        <row r="15101">
          <cell r="A15101">
            <v>2017</v>
          </cell>
          <cell r="B15101" t="str">
            <v>Jerryd Bayless</v>
          </cell>
          <cell r="D15101" t="str">
            <v>PHI</v>
          </cell>
          <cell r="F15101">
            <v>8.6999999999999993</v>
          </cell>
          <cell r="G15101">
            <v>9424084</v>
          </cell>
          <cell r="H15101">
            <v>71.099999999999994</v>
          </cell>
        </row>
        <row r="15102">
          <cell r="A15102">
            <v>2017</v>
          </cell>
          <cell r="B15102" t="str">
            <v>Gerald Henderson</v>
          </cell>
          <cell r="D15102" t="str">
            <v>PHI</v>
          </cell>
          <cell r="F15102">
            <v>10.8</v>
          </cell>
          <cell r="G15102">
            <v>9000000</v>
          </cell>
          <cell r="H15102">
            <v>1670.3999999999999</v>
          </cell>
        </row>
        <row r="15103">
          <cell r="A15103">
            <v>2017</v>
          </cell>
          <cell r="B15103" t="str">
            <v>Tiago Splitter</v>
          </cell>
          <cell r="D15103" t="str">
            <v>PHI</v>
          </cell>
          <cell r="F15103">
            <v>15</v>
          </cell>
          <cell r="G15103">
            <v>8550000</v>
          </cell>
          <cell r="H15103">
            <v>76</v>
          </cell>
        </row>
        <row r="15104">
          <cell r="A15104">
            <v>2017</v>
          </cell>
          <cell r="B15104" t="str">
            <v>Sergio Rodriguez</v>
          </cell>
          <cell r="D15104" t="str">
            <v>PHI</v>
          </cell>
          <cell r="F15104">
            <v>11</v>
          </cell>
          <cell r="G15104">
            <v>8000000</v>
          </cell>
          <cell r="H15104">
            <v>1516.4</v>
          </cell>
        </row>
        <row r="15105">
          <cell r="A15105">
            <v>2017</v>
          </cell>
          <cell r="B15105" t="str">
            <v>Joel Embiid</v>
          </cell>
          <cell r="D15105" t="str">
            <v>PHI</v>
          </cell>
          <cell r="F15105">
            <v>24.1</v>
          </cell>
          <cell r="G15105">
            <v>4826160</v>
          </cell>
          <cell r="H15105">
            <v>787.4</v>
          </cell>
        </row>
        <row r="15106">
          <cell r="A15106">
            <v>2017</v>
          </cell>
          <cell r="B15106" t="str">
            <v>Jahlil Okafor</v>
          </cell>
          <cell r="D15106" t="str">
            <v>PHI</v>
          </cell>
          <cell r="F15106">
            <v>14.8</v>
          </cell>
          <cell r="G15106">
            <v>4788840</v>
          </cell>
          <cell r="H15106">
            <v>1135</v>
          </cell>
        </row>
        <row r="15107">
          <cell r="A15107">
            <v>2017</v>
          </cell>
          <cell r="B15107" t="str">
            <v>Nik Stauskas</v>
          </cell>
          <cell r="D15107" t="str">
            <v>PHI</v>
          </cell>
          <cell r="F15107">
            <v>9</v>
          </cell>
          <cell r="G15107">
            <v>2993040</v>
          </cell>
          <cell r="H15107">
            <v>2192</v>
          </cell>
        </row>
        <row r="15108">
          <cell r="A15108">
            <v>2017</v>
          </cell>
          <cell r="B15108" t="str">
            <v>Dario Saric</v>
          </cell>
          <cell r="D15108" t="str">
            <v>PHI</v>
          </cell>
          <cell r="F15108">
            <v>12.8</v>
          </cell>
          <cell r="G15108">
            <v>2318280</v>
          </cell>
          <cell r="H15108">
            <v>2130.3000000000002</v>
          </cell>
        </row>
        <row r="15109">
          <cell r="A15109">
            <v>2017</v>
          </cell>
          <cell r="B15109" t="str">
            <v>Timothe Luwawu-Cabarrot</v>
          </cell>
          <cell r="D15109" t="str">
            <v>PHI</v>
          </cell>
          <cell r="F15109">
            <v>8.5</v>
          </cell>
          <cell r="G15109">
            <v>1326960</v>
          </cell>
          <cell r="H15109">
            <v>1186.8</v>
          </cell>
        </row>
        <row r="15110">
          <cell r="A15110">
            <v>2017</v>
          </cell>
          <cell r="B15110" t="str">
            <v>Richaun Holmes</v>
          </cell>
          <cell r="D15110" t="str">
            <v>PHI</v>
          </cell>
          <cell r="F15110">
            <v>18.600000000000001</v>
          </cell>
          <cell r="G15110">
            <v>1025831</v>
          </cell>
          <cell r="H15110">
            <v>1191.3</v>
          </cell>
        </row>
        <row r="15111">
          <cell r="A15111">
            <v>2017</v>
          </cell>
          <cell r="B15111" t="str">
            <v>Robert Covington</v>
          </cell>
          <cell r="D15111" t="str">
            <v>PHI</v>
          </cell>
          <cell r="F15111">
            <v>13.2</v>
          </cell>
          <cell r="G15111">
            <v>1015696</v>
          </cell>
          <cell r="H15111">
            <v>2117.2000000000003</v>
          </cell>
        </row>
        <row r="15112">
          <cell r="A15112">
            <v>2017</v>
          </cell>
          <cell r="B15112" t="str">
            <v>T.J. McConnell</v>
          </cell>
          <cell r="D15112" t="str">
            <v>PHI</v>
          </cell>
          <cell r="F15112">
            <v>13.7</v>
          </cell>
          <cell r="G15112">
            <v>874636</v>
          </cell>
          <cell r="H15112">
            <v>2130.3000000000002</v>
          </cell>
        </row>
        <row r="15113">
          <cell r="A15113">
            <v>2017</v>
          </cell>
          <cell r="B15113" t="str">
            <v>Shawn Long</v>
          </cell>
          <cell r="D15113" t="str">
            <v>PHI</v>
          </cell>
          <cell r="F15113">
            <v>24.1</v>
          </cell>
          <cell r="G15113">
            <v>96969</v>
          </cell>
          <cell r="H15113">
            <v>234</v>
          </cell>
        </row>
        <row r="15114">
          <cell r="A15114">
            <v>2017</v>
          </cell>
          <cell r="B15114" t="str">
            <v>Justin Harper</v>
          </cell>
          <cell r="D15114" t="str">
            <v>PHI</v>
          </cell>
          <cell r="F15114">
            <v>4.9000000000000004</v>
          </cell>
          <cell r="G15114">
            <v>57672</v>
          </cell>
          <cell r="H15114">
            <v>30.900000000000002</v>
          </cell>
        </row>
        <row r="15115">
          <cell r="A15115">
            <v>2017</v>
          </cell>
          <cell r="B15115" t="str">
            <v>Alex Poythress</v>
          </cell>
          <cell r="D15115" t="str">
            <v>PHI</v>
          </cell>
          <cell r="F15115">
            <v>13.2</v>
          </cell>
          <cell r="G15115">
            <v>38903</v>
          </cell>
          <cell r="H15115">
            <v>157.19999999999999</v>
          </cell>
        </row>
        <row r="15116">
          <cell r="A15116">
            <v>2017</v>
          </cell>
          <cell r="B15116" t="str">
            <v>Eric Bledsoe</v>
          </cell>
          <cell r="D15116" t="str">
            <v>PHO</v>
          </cell>
          <cell r="F15116">
            <v>20.6</v>
          </cell>
          <cell r="G15116">
            <v>14000000</v>
          </cell>
          <cell r="H15116">
            <v>2178</v>
          </cell>
        </row>
        <row r="15117">
          <cell r="A15117">
            <v>2017</v>
          </cell>
          <cell r="B15117" t="str">
            <v>Brandon Knight</v>
          </cell>
          <cell r="D15117" t="str">
            <v>PHO</v>
          </cell>
          <cell r="F15117">
            <v>12.3</v>
          </cell>
          <cell r="G15117">
            <v>12606250</v>
          </cell>
          <cell r="H15117">
            <v>1139.4000000000001</v>
          </cell>
        </row>
        <row r="15118">
          <cell r="A15118">
            <v>2017</v>
          </cell>
          <cell r="B15118" t="str">
            <v>Tyson Chandler</v>
          </cell>
          <cell r="D15118" t="str">
            <v>PHO</v>
          </cell>
          <cell r="F15118">
            <v>16.600000000000001</v>
          </cell>
          <cell r="G15118">
            <v>12415000</v>
          </cell>
          <cell r="H15118">
            <v>1297.2</v>
          </cell>
        </row>
        <row r="15119">
          <cell r="A15119">
            <v>2017</v>
          </cell>
          <cell r="B15119" t="str">
            <v>Jared Dudley</v>
          </cell>
          <cell r="D15119" t="str">
            <v>PHO</v>
          </cell>
          <cell r="F15119">
            <v>10.6</v>
          </cell>
          <cell r="G15119">
            <v>10470000</v>
          </cell>
          <cell r="H15119">
            <v>1363.2</v>
          </cell>
        </row>
        <row r="15120">
          <cell r="A15120">
            <v>2017</v>
          </cell>
          <cell r="B15120" t="str">
            <v>Alex Len</v>
          </cell>
          <cell r="D15120" t="str">
            <v>PHO</v>
          </cell>
          <cell r="F15120">
            <v>15</v>
          </cell>
          <cell r="G15120">
            <v>4823621</v>
          </cell>
          <cell r="H15120">
            <v>1563.1000000000001</v>
          </cell>
        </row>
        <row r="15121">
          <cell r="A15121">
            <v>2017</v>
          </cell>
          <cell r="B15121" t="str">
            <v>Dragan Bender</v>
          </cell>
          <cell r="D15121" t="str">
            <v>PHO</v>
          </cell>
          <cell r="F15121">
            <v>5.3</v>
          </cell>
          <cell r="G15121">
            <v>4276320</v>
          </cell>
          <cell r="H15121">
            <v>571.9</v>
          </cell>
        </row>
        <row r="15122">
          <cell r="A15122">
            <v>2017</v>
          </cell>
          <cell r="B15122" t="str">
            <v>Leandro Barbosa</v>
          </cell>
          <cell r="D15122" t="str">
            <v>PHO</v>
          </cell>
          <cell r="F15122">
            <v>11.5</v>
          </cell>
          <cell r="G15122">
            <v>4000000</v>
          </cell>
          <cell r="H15122">
            <v>964.80000000000007</v>
          </cell>
        </row>
        <row r="15123">
          <cell r="A15123">
            <v>2017</v>
          </cell>
          <cell r="B15123" t="str">
            <v>Marquese Chriss</v>
          </cell>
          <cell r="D15123" t="str">
            <v>PHO</v>
          </cell>
          <cell r="F15123">
            <v>12.3</v>
          </cell>
          <cell r="G15123">
            <v>2941440</v>
          </cell>
          <cell r="H15123">
            <v>1746.6000000000001</v>
          </cell>
        </row>
        <row r="15124">
          <cell r="A15124">
            <v>2017</v>
          </cell>
          <cell r="B15124" t="str">
            <v>Ronnie Price</v>
          </cell>
          <cell r="D15124" t="str">
            <v>PHO</v>
          </cell>
          <cell r="F15124">
            <v>5.9</v>
          </cell>
          <cell r="G15124">
            <v>2557545</v>
          </cell>
          <cell r="H15124">
            <v>134.4</v>
          </cell>
        </row>
        <row r="15125">
          <cell r="A15125">
            <v>2017</v>
          </cell>
          <cell r="B15125" t="str">
            <v>Devin Booker</v>
          </cell>
          <cell r="D15125" t="str">
            <v>PHO</v>
          </cell>
          <cell r="F15125">
            <v>14.6</v>
          </cell>
          <cell r="G15125">
            <v>2223600</v>
          </cell>
          <cell r="H15125">
            <v>2730</v>
          </cell>
        </row>
        <row r="15126">
          <cell r="A15126">
            <v>2017</v>
          </cell>
          <cell r="B15126" t="str">
            <v>T.J. Warren</v>
          </cell>
          <cell r="D15126" t="str">
            <v>PHO</v>
          </cell>
          <cell r="F15126">
            <v>15.6</v>
          </cell>
          <cell r="G15126">
            <v>2128920</v>
          </cell>
          <cell r="H15126">
            <v>2046</v>
          </cell>
        </row>
        <row r="15127">
          <cell r="A15127">
            <v>2017</v>
          </cell>
          <cell r="B15127" t="str">
            <v>Tyler Ulis</v>
          </cell>
          <cell r="D15127" t="str">
            <v>PHO</v>
          </cell>
          <cell r="F15127">
            <v>13</v>
          </cell>
          <cell r="G15127">
            <v>918369</v>
          </cell>
          <cell r="H15127">
            <v>1122.3999999999999</v>
          </cell>
        </row>
        <row r="15128">
          <cell r="A15128">
            <v>2017</v>
          </cell>
          <cell r="B15128" t="str">
            <v>Alan Williams</v>
          </cell>
          <cell r="D15128" t="str">
            <v>PHO</v>
          </cell>
          <cell r="F15128">
            <v>19.5</v>
          </cell>
          <cell r="G15128">
            <v>874636</v>
          </cell>
          <cell r="H15128">
            <v>709.69999999999993</v>
          </cell>
        </row>
        <row r="15129">
          <cell r="A15129">
            <v>2017</v>
          </cell>
          <cell r="B15129" t="str">
            <v>Derrick Jones</v>
          </cell>
          <cell r="D15129" t="str">
            <v>PHO</v>
          </cell>
          <cell r="F15129">
            <v>12</v>
          </cell>
          <cell r="G15129">
            <v>543471</v>
          </cell>
          <cell r="H15129">
            <v>544</v>
          </cell>
        </row>
        <row r="15130">
          <cell r="A15130">
            <v>2017</v>
          </cell>
          <cell r="B15130" t="str">
            <v>John Jenkins</v>
          </cell>
          <cell r="D15130" t="str">
            <v>PHO</v>
          </cell>
          <cell r="F15130">
            <v>17.3</v>
          </cell>
          <cell r="G15130">
            <v>469841</v>
          </cell>
          <cell r="H15130">
            <v>13.2</v>
          </cell>
        </row>
        <row r="15131">
          <cell r="A15131">
            <v>2017</v>
          </cell>
          <cell r="B15131" t="str">
            <v>Jarell Eddie</v>
          </cell>
          <cell r="D15131" t="str">
            <v>PHO</v>
          </cell>
          <cell r="F15131">
            <v>9.6999999999999993</v>
          </cell>
          <cell r="G15131">
            <v>175000</v>
          </cell>
          <cell r="H15131">
            <v>62</v>
          </cell>
        </row>
        <row r="15132">
          <cell r="A15132">
            <v>2017</v>
          </cell>
          <cell r="B15132" t="str">
            <v>Damian Lillard</v>
          </cell>
          <cell r="D15132" t="str">
            <v>POR</v>
          </cell>
          <cell r="F15132">
            <v>24.1</v>
          </cell>
          <cell r="G15132">
            <v>24328425</v>
          </cell>
          <cell r="H15132">
            <v>2692.5</v>
          </cell>
        </row>
        <row r="15133">
          <cell r="A15133">
            <v>2017</v>
          </cell>
          <cell r="B15133" t="str">
            <v>Allen Crabbe</v>
          </cell>
          <cell r="D15133" t="str">
            <v>POR</v>
          </cell>
          <cell r="F15133">
            <v>11.6</v>
          </cell>
          <cell r="G15133">
            <v>18500000</v>
          </cell>
          <cell r="H15133">
            <v>2251.5</v>
          </cell>
        </row>
        <row r="15134">
          <cell r="A15134">
            <v>2017</v>
          </cell>
          <cell r="B15134" t="str">
            <v>Evan Turner</v>
          </cell>
          <cell r="D15134" t="str">
            <v>POR</v>
          </cell>
          <cell r="F15134">
            <v>11.4</v>
          </cell>
          <cell r="G15134">
            <v>16393443</v>
          </cell>
          <cell r="H15134">
            <v>1657.5</v>
          </cell>
        </row>
        <row r="15135">
          <cell r="A15135">
            <v>2017</v>
          </cell>
          <cell r="B15135" t="str">
            <v>Meyers Leonard</v>
          </cell>
          <cell r="D15135" t="str">
            <v>POR</v>
          </cell>
          <cell r="F15135">
            <v>8.9</v>
          </cell>
          <cell r="G15135">
            <v>9213484</v>
          </cell>
          <cell r="H15135">
            <v>1221</v>
          </cell>
        </row>
        <row r="15136">
          <cell r="A15136">
            <v>2017</v>
          </cell>
          <cell r="B15136" t="str">
            <v>Maurice Harkless</v>
          </cell>
          <cell r="D15136" t="str">
            <v>POR</v>
          </cell>
          <cell r="F15136">
            <v>13.2</v>
          </cell>
          <cell r="G15136">
            <v>8988764</v>
          </cell>
          <cell r="H15136">
            <v>2225.2999999999997</v>
          </cell>
        </row>
        <row r="15137">
          <cell r="A15137">
            <v>2017</v>
          </cell>
          <cell r="B15137" t="str">
            <v>Al-Farouq Aminu</v>
          </cell>
          <cell r="D15137" t="str">
            <v>POR</v>
          </cell>
          <cell r="F15137">
            <v>11.3</v>
          </cell>
          <cell r="G15137">
            <v>7680965</v>
          </cell>
          <cell r="H15137">
            <v>1775.1000000000001</v>
          </cell>
        </row>
        <row r="15138">
          <cell r="A15138">
            <v>2017</v>
          </cell>
          <cell r="B15138" t="str">
            <v>Ed Davis</v>
          </cell>
          <cell r="D15138" t="str">
            <v>POR</v>
          </cell>
          <cell r="F15138">
            <v>11.5</v>
          </cell>
          <cell r="G15138">
            <v>6666667</v>
          </cell>
          <cell r="H15138">
            <v>791.19999999999993</v>
          </cell>
        </row>
        <row r="15139">
          <cell r="A15139">
            <v>2017</v>
          </cell>
          <cell r="B15139" t="str">
            <v>C.J. McCollum</v>
          </cell>
          <cell r="D15139" t="str">
            <v>POR</v>
          </cell>
          <cell r="F15139">
            <v>19.899999999999999</v>
          </cell>
          <cell r="G15139">
            <v>3219579</v>
          </cell>
          <cell r="H15139">
            <v>2800</v>
          </cell>
        </row>
        <row r="15140">
          <cell r="A15140">
            <v>2017</v>
          </cell>
          <cell r="B15140" t="str">
            <v>Noah Vonleh</v>
          </cell>
          <cell r="D15140" t="str">
            <v>POR</v>
          </cell>
          <cell r="F15140">
            <v>10.8</v>
          </cell>
          <cell r="G15140">
            <v>2751360</v>
          </cell>
          <cell r="H15140">
            <v>1265.4000000000001</v>
          </cell>
        </row>
        <row r="15141">
          <cell r="A15141">
            <v>2017</v>
          </cell>
          <cell r="B15141" t="str">
            <v>Shabazz Napier</v>
          </cell>
          <cell r="D15141" t="str">
            <v>POR</v>
          </cell>
          <cell r="F15141">
            <v>13.6</v>
          </cell>
          <cell r="G15141">
            <v>1350120</v>
          </cell>
          <cell r="H15141">
            <v>514.09999999999991</v>
          </cell>
        </row>
        <row r="15142">
          <cell r="A15142">
            <v>2017</v>
          </cell>
          <cell r="B15142" t="str">
            <v>Pat Connaughton</v>
          </cell>
          <cell r="D15142" t="str">
            <v>POR</v>
          </cell>
          <cell r="F15142">
            <v>11.8</v>
          </cell>
          <cell r="G15142">
            <v>874636</v>
          </cell>
          <cell r="H15142">
            <v>315.89999999999998</v>
          </cell>
        </row>
        <row r="15143">
          <cell r="A15143">
            <v>2017</v>
          </cell>
          <cell r="B15143" t="str">
            <v>Jake Layman</v>
          </cell>
          <cell r="D15143" t="str">
            <v>POR</v>
          </cell>
          <cell r="F15143">
            <v>4.9000000000000004</v>
          </cell>
          <cell r="G15143">
            <v>600000</v>
          </cell>
          <cell r="H15143">
            <v>248.5</v>
          </cell>
        </row>
        <row r="15144">
          <cell r="A15144">
            <v>2017</v>
          </cell>
          <cell r="B15144" t="str">
            <v>Tim Quarterman</v>
          </cell>
          <cell r="D15144" t="str">
            <v>POR</v>
          </cell>
          <cell r="F15144">
            <v>10.199999999999999</v>
          </cell>
          <cell r="H15144">
            <v>80</v>
          </cell>
        </row>
        <row r="15145">
          <cell r="A15145">
            <v>2017</v>
          </cell>
          <cell r="B15145" t="str">
            <v>Rudy Gay</v>
          </cell>
          <cell r="D15145" t="str">
            <v>SAC</v>
          </cell>
          <cell r="F15145">
            <v>17.899999999999999</v>
          </cell>
          <cell r="G15145">
            <v>13333333</v>
          </cell>
          <cell r="H15145">
            <v>1013.9999999999999</v>
          </cell>
        </row>
        <row r="15146">
          <cell r="A15146">
            <v>2017</v>
          </cell>
          <cell r="B15146" t="str">
            <v>Arron Afflalo</v>
          </cell>
          <cell r="D15146" t="str">
            <v>SAC</v>
          </cell>
          <cell r="F15146">
            <v>9</v>
          </cell>
          <cell r="G15146">
            <v>12500000</v>
          </cell>
          <cell r="H15146">
            <v>1579.8999999999999</v>
          </cell>
        </row>
        <row r="15147">
          <cell r="A15147">
            <v>2017</v>
          </cell>
          <cell r="B15147" t="str">
            <v>Kosta Koufos</v>
          </cell>
          <cell r="D15147" t="str">
            <v>SAC</v>
          </cell>
          <cell r="F15147">
            <v>13.8</v>
          </cell>
          <cell r="G15147">
            <v>8046500</v>
          </cell>
          <cell r="H15147">
            <v>1420</v>
          </cell>
        </row>
        <row r="15148">
          <cell r="A15148">
            <v>2017</v>
          </cell>
          <cell r="B15148" t="str">
            <v>Anthony Tolliver</v>
          </cell>
          <cell r="D15148" t="str">
            <v>SAC</v>
          </cell>
          <cell r="F15148">
            <v>11.1</v>
          </cell>
          <cell r="G15148">
            <v>8000000</v>
          </cell>
          <cell r="H15148">
            <v>1475.5</v>
          </cell>
        </row>
        <row r="15149">
          <cell r="A15149">
            <v>2017</v>
          </cell>
          <cell r="B15149" t="str">
            <v>Garrett Temple</v>
          </cell>
          <cell r="D15149" t="str">
            <v>SAC</v>
          </cell>
          <cell r="F15149">
            <v>11.2</v>
          </cell>
          <cell r="G15149">
            <v>8000000</v>
          </cell>
          <cell r="H15149">
            <v>1729</v>
          </cell>
        </row>
        <row r="15150">
          <cell r="A15150">
            <v>2017</v>
          </cell>
          <cell r="B15150" t="str">
            <v>Darren Collison</v>
          </cell>
          <cell r="D15150" t="str">
            <v>SAC</v>
          </cell>
          <cell r="F15150">
            <v>15.3</v>
          </cell>
          <cell r="G15150">
            <v>5229454</v>
          </cell>
          <cell r="H15150">
            <v>2060.4</v>
          </cell>
        </row>
        <row r="15151">
          <cell r="A15151">
            <v>2017</v>
          </cell>
          <cell r="B15151" t="str">
            <v>Ben McLemore</v>
          </cell>
          <cell r="D15151" t="str">
            <v>SAC</v>
          </cell>
          <cell r="F15151">
            <v>9.8000000000000007</v>
          </cell>
          <cell r="G15151">
            <v>4008882</v>
          </cell>
          <cell r="H15151">
            <v>1177.3</v>
          </cell>
        </row>
        <row r="15152">
          <cell r="A15152">
            <v>2017</v>
          </cell>
          <cell r="B15152" t="str">
            <v>Willie Cauley-Stein</v>
          </cell>
          <cell r="D15152" t="str">
            <v>SAC</v>
          </cell>
          <cell r="F15152">
            <v>16.399999999999999</v>
          </cell>
          <cell r="G15152">
            <v>3551160</v>
          </cell>
          <cell r="H15152">
            <v>1417.5</v>
          </cell>
        </row>
        <row r="15153">
          <cell r="A15153">
            <v>2017</v>
          </cell>
          <cell r="B15153" t="str">
            <v>Georgios Papagiannis</v>
          </cell>
          <cell r="D15153" t="str">
            <v>SAC</v>
          </cell>
          <cell r="F15153">
            <v>12.7</v>
          </cell>
          <cell r="G15153">
            <v>2202240</v>
          </cell>
          <cell r="H15153">
            <v>354.20000000000005</v>
          </cell>
        </row>
        <row r="15154">
          <cell r="A15154">
            <v>2017</v>
          </cell>
          <cell r="B15154" t="str">
            <v>Malachi Richardson</v>
          </cell>
          <cell r="D15154" t="str">
            <v>SAC</v>
          </cell>
          <cell r="F15154">
            <v>9.6</v>
          </cell>
          <cell r="G15154">
            <v>1439880</v>
          </cell>
          <cell r="H15154">
            <v>198</v>
          </cell>
        </row>
        <row r="15155">
          <cell r="A15155">
            <v>2017</v>
          </cell>
          <cell r="B15155" t="str">
            <v>Ty Lawson</v>
          </cell>
          <cell r="D15155" t="str">
            <v>SAC</v>
          </cell>
          <cell r="F15155">
            <v>15.4</v>
          </cell>
          <cell r="G15155">
            <v>1315448</v>
          </cell>
          <cell r="H15155">
            <v>1731.9</v>
          </cell>
        </row>
        <row r="15156">
          <cell r="A15156">
            <v>2017</v>
          </cell>
          <cell r="B15156" t="str">
            <v>Skal Labissiere</v>
          </cell>
          <cell r="D15156" t="str">
            <v>SAC</v>
          </cell>
          <cell r="F15156">
            <v>16.8</v>
          </cell>
          <cell r="G15156">
            <v>1188840</v>
          </cell>
          <cell r="H15156">
            <v>610.5</v>
          </cell>
        </row>
        <row r="15157">
          <cell r="A15157">
            <v>2017</v>
          </cell>
          <cell r="B15157" t="str">
            <v>Jordan Farmar</v>
          </cell>
          <cell r="D15157" t="str">
            <v>SAC</v>
          </cell>
          <cell r="F15157">
            <v>14.4</v>
          </cell>
          <cell r="G15157">
            <v>510921</v>
          </cell>
          <cell r="H15157">
            <v>35</v>
          </cell>
        </row>
        <row r="15158">
          <cell r="A15158">
            <v>2017</v>
          </cell>
          <cell r="B15158" t="str">
            <v>LaMarcus Aldridge</v>
          </cell>
          <cell r="D15158" t="str">
            <v>SAS</v>
          </cell>
          <cell r="F15158">
            <v>18.600000000000001</v>
          </cell>
          <cell r="G15158">
            <v>20575005</v>
          </cell>
          <cell r="H15158">
            <v>2332.7999999999997</v>
          </cell>
        </row>
        <row r="15159">
          <cell r="A15159">
            <v>2017</v>
          </cell>
          <cell r="B15159" t="str">
            <v>Kawhi Leonard</v>
          </cell>
          <cell r="D15159" t="str">
            <v>SAS</v>
          </cell>
          <cell r="F15159">
            <v>27.5</v>
          </cell>
          <cell r="G15159">
            <v>17638063</v>
          </cell>
          <cell r="H15159">
            <v>2471.6</v>
          </cell>
        </row>
        <row r="15160">
          <cell r="A15160">
            <v>2017</v>
          </cell>
          <cell r="B15160" t="str">
            <v>Pau Gasol</v>
          </cell>
          <cell r="D15160" t="str">
            <v>SAS</v>
          </cell>
          <cell r="F15160">
            <v>20.2</v>
          </cell>
          <cell r="G15160">
            <v>15500000</v>
          </cell>
          <cell r="H15160">
            <v>1625.6</v>
          </cell>
        </row>
        <row r="15161">
          <cell r="A15161">
            <v>2017</v>
          </cell>
          <cell r="B15161" t="str">
            <v>Tony Parker</v>
          </cell>
          <cell r="D15161" t="str">
            <v>SAS</v>
          </cell>
          <cell r="F15161">
            <v>13</v>
          </cell>
          <cell r="G15161">
            <v>14445313</v>
          </cell>
          <cell r="H15161">
            <v>1587.6</v>
          </cell>
        </row>
        <row r="15162">
          <cell r="A15162">
            <v>2017</v>
          </cell>
          <cell r="B15162" t="str">
            <v>Manu Ginóbili</v>
          </cell>
          <cell r="D15162" t="str">
            <v>SAS</v>
          </cell>
          <cell r="F15162">
            <v>13.9</v>
          </cell>
          <cell r="G15162">
            <v>14000000</v>
          </cell>
          <cell r="H15162">
            <v>1290.3</v>
          </cell>
        </row>
        <row r="15163">
          <cell r="A15163">
            <v>2017</v>
          </cell>
          <cell r="B15163" t="str">
            <v>Danny Green</v>
          </cell>
          <cell r="D15163" t="str">
            <v>SAS</v>
          </cell>
          <cell r="F15163">
            <v>10.199999999999999</v>
          </cell>
          <cell r="G15163">
            <v>10000000</v>
          </cell>
          <cell r="H15163">
            <v>1808.8000000000002</v>
          </cell>
        </row>
        <row r="15164">
          <cell r="A15164">
            <v>2017</v>
          </cell>
          <cell r="B15164" t="str">
            <v>Patty Mills</v>
          </cell>
          <cell r="D15164" t="str">
            <v>SAS</v>
          </cell>
          <cell r="F15164">
            <v>15.2</v>
          </cell>
          <cell r="G15164">
            <v>3578948</v>
          </cell>
          <cell r="H15164">
            <v>1752</v>
          </cell>
        </row>
        <row r="15165">
          <cell r="A15165">
            <v>2017</v>
          </cell>
          <cell r="B15165" t="str">
            <v>Dewayne Dedmon</v>
          </cell>
          <cell r="D15165" t="str">
            <v>SAS</v>
          </cell>
          <cell r="F15165">
            <v>16</v>
          </cell>
          <cell r="G15165">
            <v>2898000</v>
          </cell>
          <cell r="H15165">
            <v>1330</v>
          </cell>
        </row>
        <row r="15166">
          <cell r="A15166">
            <v>2017</v>
          </cell>
          <cell r="B15166" t="str">
            <v>David Lee</v>
          </cell>
          <cell r="D15166" t="str">
            <v>SAS</v>
          </cell>
          <cell r="F15166">
            <v>18.399999999999999</v>
          </cell>
          <cell r="G15166">
            <v>1551659</v>
          </cell>
          <cell r="H15166">
            <v>1477.3</v>
          </cell>
        </row>
        <row r="15167">
          <cell r="A15167">
            <v>2017</v>
          </cell>
          <cell r="B15167" t="str">
            <v>Kyle Anderson</v>
          </cell>
          <cell r="D15167" t="str">
            <v>SAS</v>
          </cell>
          <cell r="F15167">
            <v>12.5</v>
          </cell>
          <cell r="G15167">
            <v>1192080</v>
          </cell>
          <cell r="H15167">
            <v>1022.4</v>
          </cell>
        </row>
        <row r="15168">
          <cell r="A15168">
            <v>2017</v>
          </cell>
          <cell r="B15168" t="str">
            <v>Dejounte Murray</v>
          </cell>
          <cell r="D15168" t="str">
            <v>SAS</v>
          </cell>
          <cell r="F15168">
            <v>9.6</v>
          </cell>
          <cell r="G15168">
            <v>1180080</v>
          </cell>
          <cell r="H15168">
            <v>323</v>
          </cell>
        </row>
        <row r="15169">
          <cell r="A15169">
            <v>2017</v>
          </cell>
          <cell r="B15169" t="str">
            <v>Jonathon Simmons</v>
          </cell>
          <cell r="D15169" t="str">
            <v>SAS</v>
          </cell>
          <cell r="F15169">
            <v>9.9</v>
          </cell>
          <cell r="G15169">
            <v>874636</v>
          </cell>
          <cell r="H15169">
            <v>1388.4</v>
          </cell>
        </row>
        <row r="15170">
          <cell r="A15170">
            <v>2017</v>
          </cell>
          <cell r="B15170" t="str">
            <v>Joel Anthony</v>
          </cell>
          <cell r="D15170" t="str">
            <v>SAS</v>
          </cell>
          <cell r="F15170">
            <v>11.6</v>
          </cell>
          <cell r="G15170">
            <v>663810</v>
          </cell>
          <cell r="H15170">
            <v>121.60000000000001</v>
          </cell>
        </row>
        <row r="15171">
          <cell r="A15171">
            <v>2017</v>
          </cell>
          <cell r="B15171" t="str">
            <v>Bryn Forbes</v>
          </cell>
          <cell r="D15171" t="str">
            <v>SAS</v>
          </cell>
          <cell r="F15171">
            <v>5.9</v>
          </cell>
          <cell r="G15171">
            <v>543471</v>
          </cell>
          <cell r="H15171">
            <v>284.40000000000003</v>
          </cell>
        </row>
        <row r="15172">
          <cell r="A15172">
            <v>2017</v>
          </cell>
          <cell r="B15172" t="str">
            <v>Davis Bertans</v>
          </cell>
          <cell r="D15172" t="str">
            <v>SAS</v>
          </cell>
          <cell r="F15172">
            <v>12.9</v>
          </cell>
          <cell r="G15172">
            <v>543471</v>
          </cell>
          <cell r="H15172">
            <v>810.69999999999993</v>
          </cell>
        </row>
        <row r="15173">
          <cell r="A15173">
            <v>2017</v>
          </cell>
          <cell r="B15173" t="str">
            <v>Nicolas Laprovittola</v>
          </cell>
          <cell r="D15173" t="str">
            <v>SAS</v>
          </cell>
          <cell r="F15173">
            <v>8.4</v>
          </cell>
          <cell r="G15173">
            <v>210995</v>
          </cell>
          <cell r="H15173">
            <v>174.6</v>
          </cell>
        </row>
        <row r="15174">
          <cell r="A15174">
            <v>2017</v>
          </cell>
          <cell r="B15174" t="str">
            <v>DeMar DeRoŽan</v>
          </cell>
          <cell r="D15174" t="str">
            <v>TOR</v>
          </cell>
          <cell r="F15174">
            <v>24</v>
          </cell>
          <cell r="G15174">
            <v>26540100</v>
          </cell>
          <cell r="H15174">
            <v>2619.6</v>
          </cell>
        </row>
        <row r="15175">
          <cell r="A15175">
            <v>2017</v>
          </cell>
          <cell r="B15175" t="str">
            <v>Jonas Valančiūnas</v>
          </cell>
          <cell r="D15175" t="str">
            <v>TOR</v>
          </cell>
          <cell r="F15175">
            <v>20.100000000000001</v>
          </cell>
          <cell r="G15175">
            <v>14382022</v>
          </cell>
          <cell r="H15175">
            <v>2064</v>
          </cell>
        </row>
        <row r="15176">
          <cell r="A15176">
            <v>2017</v>
          </cell>
          <cell r="B15176" t="str">
            <v>DeMarre Carroll</v>
          </cell>
          <cell r="D15176" t="str">
            <v>TOR</v>
          </cell>
          <cell r="F15176">
            <v>11.9</v>
          </cell>
          <cell r="G15176">
            <v>14200000</v>
          </cell>
          <cell r="H15176">
            <v>1879.2</v>
          </cell>
        </row>
        <row r="15177">
          <cell r="A15177">
            <v>2017</v>
          </cell>
          <cell r="B15177" t="str">
            <v>Kyle Lowry</v>
          </cell>
          <cell r="D15177" t="str">
            <v>TOR</v>
          </cell>
          <cell r="F15177">
            <v>22.9</v>
          </cell>
          <cell r="G15177">
            <v>12000000</v>
          </cell>
          <cell r="H15177">
            <v>2244</v>
          </cell>
        </row>
        <row r="15178">
          <cell r="A15178">
            <v>2017</v>
          </cell>
          <cell r="B15178" t="str">
            <v>Cory Joseph</v>
          </cell>
          <cell r="D15178" t="str">
            <v>TOR</v>
          </cell>
          <cell r="F15178">
            <v>13.2</v>
          </cell>
          <cell r="G15178">
            <v>7330000</v>
          </cell>
          <cell r="H15178">
            <v>2000</v>
          </cell>
        </row>
        <row r="15179">
          <cell r="A15179">
            <v>2017</v>
          </cell>
          <cell r="B15179" t="str">
            <v>Patrick Patterson</v>
          </cell>
          <cell r="D15179" t="str">
            <v>TOR</v>
          </cell>
          <cell r="F15179">
            <v>10.8</v>
          </cell>
          <cell r="G15179">
            <v>6050000</v>
          </cell>
          <cell r="H15179">
            <v>1599</v>
          </cell>
        </row>
        <row r="15180">
          <cell r="A15180">
            <v>2017</v>
          </cell>
          <cell r="B15180" t="str">
            <v>Jared Sullinger</v>
          </cell>
          <cell r="D15180" t="str">
            <v>TOR</v>
          </cell>
          <cell r="F15180">
            <v>5.6</v>
          </cell>
          <cell r="G15180">
            <v>5628000</v>
          </cell>
          <cell r="H15180">
            <v>117.69999999999999</v>
          </cell>
        </row>
        <row r="15181">
          <cell r="A15181">
            <v>2017</v>
          </cell>
          <cell r="B15181" t="str">
            <v>Jakob Poeltl</v>
          </cell>
          <cell r="D15181" t="str">
            <v>TOR</v>
          </cell>
          <cell r="F15181">
            <v>12.2</v>
          </cell>
          <cell r="G15181">
            <v>2703960</v>
          </cell>
          <cell r="H15181">
            <v>626.4</v>
          </cell>
        </row>
        <row r="15182">
          <cell r="A15182">
            <v>2017</v>
          </cell>
          <cell r="B15182" t="str">
            <v>Lucas Nogueira</v>
          </cell>
          <cell r="D15182" t="str">
            <v>TOR</v>
          </cell>
          <cell r="F15182">
            <v>15.5</v>
          </cell>
          <cell r="G15182">
            <v>1921320</v>
          </cell>
          <cell r="H15182">
            <v>1088.7</v>
          </cell>
        </row>
        <row r="15183">
          <cell r="A15183">
            <v>2017</v>
          </cell>
          <cell r="B15183" t="str">
            <v>Bruno Caboclo</v>
          </cell>
          <cell r="D15183" t="str">
            <v>TOR</v>
          </cell>
          <cell r="F15183">
            <v>14.6</v>
          </cell>
          <cell r="G15183">
            <v>1589640</v>
          </cell>
          <cell r="H15183">
            <v>39.6</v>
          </cell>
        </row>
        <row r="15184">
          <cell r="A15184">
            <v>2017</v>
          </cell>
          <cell r="B15184" t="str">
            <v>Delon Wright</v>
          </cell>
          <cell r="D15184" t="str">
            <v>TOR</v>
          </cell>
          <cell r="F15184">
            <v>15</v>
          </cell>
          <cell r="G15184">
            <v>1577280</v>
          </cell>
          <cell r="H15184">
            <v>445.5</v>
          </cell>
        </row>
        <row r="15185">
          <cell r="A15185">
            <v>2017</v>
          </cell>
          <cell r="B15185" t="str">
            <v>Pascal Siakam</v>
          </cell>
          <cell r="D15185" t="str">
            <v>TOR</v>
          </cell>
          <cell r="F15185">
            <v>11.5</v>
          </cell>
          <cell r="G15185">
            <v>1196040</v>
          </cell>
          <cell r="H15185">
            <v>858</v>
          </cell>
        </row>
        <row r="15186">
          <cell r="A15186">
            <v>2017</v>
          </cell>
          <cell r="B15186" t="str">
            <v>Norman Powell</v>
          </cell>
          <cell r="D15186" t="str">
            <v>TOR</v>
          </cell>
          <cell r="F15186">
            <v>14</v>
          </cell>
          <cell r="G15186">
            <v>874636</v>
          </cell>
          <cell r="H15186">
            <v>1368</v>
          </cell>
        </row>
        <row r="15187">
          <cell r="A15187">
            <v>2017</v>
          </cell>
          <cell r="B15187" t="str">
            <v>Fred VanVleet</v>
          </cell>
          <cell r="D15187" t="str">
            <v>TOR</v>
          </cell>
          <cell r="F15187">
            <v>10.5</v>
          </cell>
          <cell r="G15187">
            <v>543471</v>
          </cell>
          <cell r="H15187">
            <v>292.3</v>
          </cell>
        </row>
        <row r="15188">
          <cell r="A15188">
            <v>2017</v>
          </cell>
          <cell r="B15188" t="str">
            <v>DeMarcus Cousins</v>
          </cell>
          <cell r="D15188" t="str">
            <v>TOT</v>
          </cell>
          <cell r="F15188">
            <v>25.7</v>
          </cell>
          <cell r="G15188">
            <v>16957900</v>
          </cell>
          <cell r="H15188">
            <v>2462.4</v>
          </cell>
        </row>
        <row r="15189">
          <cell r="A15189">
            <v>2017</v>
          </cell>
          <cell r="B15189" t="str">
            <v>Miles Plumlee</v>
          </cell>
          <cell r="D15189" t="str">
            <v>TOT</v>
          </cell>
          <cell r="F15189">
            <v>8.4</v>
          </cell>
          <cell r="G15189">
            <v>12500000</v>
          </cell>
          <cell r="H15189">
            <v>486.00000000000006</v>
          </cell>
        </row>
        <row r="15190">
          <cell r="A15190">
            <v>2017</v>
          </cell>
          <cell r="B15190" t="str">
            <v>Serge Ibaka</v>
          </cell>
          <cell r="D15190" t="str">
            <v>TOT</v>
          </cell>
          <cell r="F15190">
            <v>16.399999999999999</v>
          </cell>
          <cell r="G15190">
            <v>12250000</v>
          </cell>
          <cell r="H15190">
            <v>2425.2999999999997</v>
          </cell>
        </row>
        <row r="15191">
          <cell r="A15191">
            <v>2017</v>
          </cell>
          <cell r="B15191" t="str">
            <v>Andrew Bogut</v>
          </cell>
          <cell r="D15191" t="str">
            <v>TOT</v>
          </cell>
          <cell r="F15191">
            <v>9.3000000000000007</v>
          </cell>
          <cell r="G15191">
            <v>11027027</v>
          </cell>
          <cell r="H15191">
            <v>583.20000000000005</v>
          </cell>
        </row>
        <row r="15192">
          <cell r="A15192">
            <v>2017</v>
          </cell>
          <cell r="B15192" t="str">
            <v>Tyreke Evans</v>
          </cell>
          <cell r="D15192" t="str">
            <v>TOT</v>
          </cell>
          <cell r="F15192">
            <v>15.5</v>
          </cell>
          <cell r="G15192">
            <v>10661286</v>
          </cell>
          <cell r="H15192">
            <v>788</v>
          </cell>
        </row>
        <row r="15193">
          <cell r="A15193">
            <v>2017</v>
          </cell>
          <cell r="B15193" t="str">
            <v>Terrence Ross</v>
          </cell>
          <cell r="D15193" t="str">
            <v>TOT</v>
          </cell>
          <cell r="F15193">
            <v>13.4</v>
          </cell>
          <cell r="G15193">
            <v>10000000</v>
          </cell>
          <cell r="H15193">
            <v>1957.8000000000002</v>
          </cell>
        </row>
        <row r="15194">
          <cell r="A15194">
            <v>2017</v>
          </cell>
          <cell r="B15194" t="str">
            <v>Deron Williams</v>
          </cell>
          <cell r="D15194" t="str">
            <v>TOT</v>
          </cell>
          <cell r="F15194">
            <v>14</v>
          </cell>
          <cell r="G15194">
            <v>9000000</v>
          </cell>
          <cell r="H15194">
            <v>1657.6</v>
          </cell>
        </row>
        <row r="15195">
          <cell r="A15195">
            <v>2017</v>
          </cell>
          <cell r="B15195" t="str">
            <v>Taj Gibson</v>
          </cell>
          <cell r="D15195" t="str">
            <v>TOT</v>
          </cell>
          <cell r="F15195">
            <v>15.1</v>
          </cell>
          <cell r="G15195">
            <v>8950000</v>
          </cell>
          <cell r="H15195">
            <v>1989</v>
          </cell>
        </row>
        <row r="15196">
          <cell r="A15196">
            <v>2017</v>
          </cell>
          <cell r="B15196" t="str">
            <v>Ersan Ilyasova</v>
          </cell>
          <cell r="D15196" t="str">
            <v>TOT</v>
          </cell>
          <cell r="F15196">
            <v>14.6</v>
          </cell>
          <cell r="G15196">
            <v>8400000</v>
          </cell>
          <cell r="H15196">
            <v>2140.2000000000003</v>
          </cell>
        </row>
        <row r="15197">
          <cell r="A15197">
            <v>2017</v>
          </cell>
          <cell r="B15197" t="str">
            <v>Jose Calderon</v>
          </cell>
          <cell r="D15197" t="str">
            <v>TOT</v>
          </cell>
          <cell r="F15197">
            <v>8.9</v>
          </cell>
          <cell r="G15197">
            <v>7708427</v>
          </cell>
          <cell r="H15197">
            <v>537.1</v>
          </cell>
        </row>
        <row r="15198">
          <cell r="A15198">
            <v>2017</v>
          </cell>
          <cell r="B15198" t="str">
            <v>Corey Brewer</v>
          </cell>
          <cell r="D15198" t="str">
            <v>TOT</v>
          </cell>
          <cell r="F15198">
            <v>9.1</v>
          </cell>
          <cell r="G15198">
            <v>7600000</v>
          </cell>
          <cell r="H15198">
            <v>1279.2</v>
          </cell>
        </row>
        <row r="15199">
          <cell r="A15199">
            <v>2017</v>
          </cell>
          <cell r="B15199" t="str">
            <v>Lou Williams</v>
          </cell>
          <cell r="D15199" t="str">
            <v>TOT</v>
          </cell>
          <cell r="F15199">
            <v>21.4</v>
          </cell>
          <cell r="G15199">
            <v>7000000</v>
          </cell>
          <cell r="H15199">
            <v>1992.6000000000001</v>
          </cell>
        </row>
        <row r="15200">
          <cell r="A15200">
            <v>2017</v>
          </cell>
          <cell r="B15200" t="str">
            <v>Spencer Hawes</v>
          </cell>
          <cell r="D15200" t="str">
            <v>TOT</v>
          </cell>
          <cell r="F15200">
            <v>15.6</v>
          </cell>
          <cell r="G15200">
            <v>6348759</v>
          </cell>
          <cell r="H15200">
            <v>799.2</v>
          </cell>
        </row>
        <row r="15201">
          <cell r="A15201">
            <v>2017</v>
          </cell>
          <cell r="B15201" t="str">
            <v>Matt Barnes</v>
          </cell>
          <cell r="D15201" t="str">
            <v>TOT</v>
          </cell>
          <cell r="F15201">
            <v>10.3</v>
          </cell>
          <cell r="G15201">
            <v>6125000</v>
          </cell>
          <cell r="H15201">
            <v>1776</v>
          </cell>
        </row>
        <row r="15202">
          <cell r="A15202">
            <v>2017</v>
          </cell>
          <cell r="B15202" t="str">
            <v>Andrew Nicholson</v>
          </cell>
          <cell r="D15202" t="str">
            <v>TOT</v>
          </cell>
          <cell r="F15202">
            <v>5.9</v>
          </cell>
          <cell r="G15202">
            <v>6088993</v>
          </cell>
          <cell r="H15202">
            <v>342</v>
          </cell>
        </row>
        <row r="15203">
          <cell r="A15203">
            <v>2017</v>
          </cell>
          <cell r="B15203" t="str">
            <v>P.J. Tucker</v>
          </cell>
          <cell r="D15203" t="str">
            <v>TOT</v>
          </cell>
          <cell r="F15203">
            <v>10.5</v>
          </cell>
          <cell r="G15203">
            <v>5300000</v>
          </cell>
          <cell r="H15203">
            <v>2235.6</v>
          </cell>
        </row>
        <row r="15204">
          <cell r="A15204">
            <v>2017</v>
          </cell>
          <cell r="B15204" t="str">
            <v>Kyle Korver</v>
          </cell>
          <cell r="D15204" t="str">
            <v>TOT</v>
          </cell>
          <cell r="F15204">
            <v>12.1</v>
          </cell>
          <cell r="G15204">
            <v>5239437</v>
          </cell>
          <cell r="H15204">
            <v>1755.3999999999999</v>
          </cell>
        </row>
        <row r="15205">
          <cell r="A15205">
            <v>2017</v>
          </cell>
          <cell r="B15205" t="str">
            <v>Langston Galloway</v>
          </cell>
          <cell r="D15205" t="str">
            <v>TOT</v>
          </cell>
          <cell r="F15205">
            <v>10.4</v>
          </cell>
          <cell r="G15205">
            <v>5200000</v>
          </cell>
          <cell r="H15205">
            <v>1494.8</v>
          </cell>
        </row>
        <row r="15206">
          <cell r="A15206">
            <v>2017</v>
          </cell>
          <cell r="B15206" t="str">
            <v>Roy Hibbert</v>
          </cell>
          <cell r="D15206" t="str">
            <v>TOT</v>
          </cell>
          <cell r="F15206">
            <v>13.6</v>
          </cell>
          <cell r="G15206">
            <v>5000000</v>
          </cell>
          <cell r="H15206">
            <v>681.59999999999991</v>
          </cell>
        </row>
        <row r="15207">
          <cell r="A15207">
            <v>2017</v>
          </cell>
          <cell r="B15207" t="str">
            <v>Mike Dunleavy</v>
          </cell>
          <cell r="D15207" t="str">
            <v>TOT</v>
          </cell>
          <cell r="F15207">
            <v>10.1</v>
          </cell>
          <cell r="G15207">
            <v>4837500</v>
          </cell>
          <cell r="H15207">
            <v>842.7</v>
          </cell>
        </row>
        <row r="15208">
          <cell r="A15208">
            <v>2017</v>
          </cell>
          <cell r="B15208" t="str">
            <v>Brandon Jennings</v>
          </cell>
          <cell r="D15208" t="str">
            <v>TOT</v>
          </cell>
          <cell r="F15208">
            <v>12.1</v>
          </cell>
          <cell r="G15208">
            <v>4837318</v>
          </cell>
          <cell r="H15208">
            <v>1798.2</v>
          </cell>
        </row>
        <row r="15209">
          <cell r="A15209">
            <v>2017</v>
          </cell>
          <cell r="B15209" t="str">
            <v>Derrick Williams</v>
          </cell>
          <cell r="D15209" t="str">
            <v>TOT</v>
          </cell>
          <cell r="F15209">
            <v>10.6</v>
          </cell>
          <cell r="G15209">
            <v>4598000</v>
          </cell>
          <cell r="H15209">
            <v>805.00000000000011</v>
          </cell>
        </row>
        <row r="15210">
          <cell r="A15210">
            <v>2017</v>
          </cell>
          <cell r="B15210" t="str">
            <v>Nerlens Noel</v>
          </cell>
          <cell r="D15210" t="str">
            <v>TOT</v>
          </cell>
          <cell r="F15210">
            <v>20.399999999999999</v>
          </cell>
          <cell r="G15210">
            <v>4384490</v>
          </cell>
          <cell r="H15210">
            <v>1045.5</v>
          </cell>
        </row>
        <row r="15211">
          <cell r="A15211">
            <v>2017</v>
          </cell>
          <cell r="B15211" t="str">
            <v>Lance Stephenson</v>
          </cell>
          <cell r="D15211" t="str">
            <v>TOT</v>
          </cell>
          <cell r="F15211">
            <v>9.6</v>
          </cell>
          <cell r="G15211">
            <v>4000000</v>
          </cell>
          <cell r="H15211">
            <v>361.8</v>
          </cell>
        </row>
        <row r="15212">
          <cell r="A15212">
            <v>2017</v>
          </cell>
          <cell r="B15212" t="str">
            <v>Bojan Bogdanovic</v>
          </cell>
          <cell r="D15212" t="str">
            <v>TOT</v>
          </cell>
          <cell r="F15212">
            <v>13.5</v>
          </cell>
          <cell r="G15212">
            <v>3730653</v>
          </cell>
          <cell r="H15212">
            <v>2081.6999999999998</v>
          </cell>
        </row>
        <row r="15213">
          <cell r="A15213">
            <v>2017</v>
          </cell>
          <cell r="B15213" t="str">
            <v>Buddy Hield</v>
          </cell>
          <cell r="D15213" t="str">
            <v>TOT</v>
          </cell>
          <cell r="F15213">
            <v>11.8</v>
          </cell>
          <cell r="G15213">
            <v>3517200</v>
          </cell>
          <cell r="H15213">
            <v>1886</v>
          </cell>
        </row>
        <row r="15214">
          <cell r="A15214">
            <v>2017</v>
          </cell>
          <cell r="B15214" t="str">
            <v>Anthony Morrow</v>
          </cell>
          <cell r="D15214" t="str">
            <v>TOT</v>
          </cell>
          <cell r="F15214">
            <v>10</v>
          </cell>
          <cell r="G15214">
            <v>3488000</v>
          </cell>
          <cell r="H15214">
            <v>715.4</v>
          </cell>
        </row>
        <row r="15215">
          <cell r="A15215">
            <v>2017</v>
          </cell>
          <cell r="B15215" t="str">
            <v>K.J. McDaniels</v>
          </cell>
          <cell r="D15215" t="str">
            <v>TOT</v>
          </cell>
          <cell r="F15215">
            <v>11.5</v>
          </cell>
          <cell r="G15215">
            <v>3333333</v>
          </cell>
          <cell r="H15215">
            <v>504.70000000000005</v>
          </cell>
        </row>
        <row r="15216">
          <cell r="A15216">
            <v>2017</v>
          </cell>
          <cell r="B15216" t="str">
            <v>Omri Casspi</v>
          </cell>
          <cell r="D15216" t="str">
            <v>TOT</v>
          </cell>
          <cell r="F15216">
            <v>9.9</v>
          </cell>
          <cell r="G15216">
            <v>3000000</v>
          </cell>
          <cell r="H15216">
            <v>644.4</v>
          </cell>
        </row>
        <row r="15217">
          <cell r="A15217">
            <v>2017</v>
          </cell>
          <cell r="B15217" t="str">
            <v>Doug McDermott</v>
          </cell>
          <cell r="D15217" t="str">
            <v>TOT</v>
          </cell>
          <cell r="F15217">
            <v>10.7</v>
          </cell>
          <cell r="G15217">
            <v>2483040</v>
          </cell>
          <cell r="H15217">
            <v>1504.8</v>
          </cell>
        </row>
        <row r="15218">
          <cell r="A15218">
            <v>2017</v>
          </cell>
          <cell r="B15218" t="str">
            <v>Mason Plumlee</v>
          </cell>
          <cell r="D15218" t="str">
            <v>TOT</v>
          </cell>
          <cell r="F15218">
            <v>18.100000000000001</v>
          </cell>
          <cell r="G15218">
            <v>2328530</v>
          </cell>
          <cell r="H15218">
            <v>2146.5</v>
          </cell>
        </row>
        <row r="15219">
          <cell r="A15219">
            <v>2017</v>
          </cell>
          <cell r="B15219" t="str">
            <v>Cameron Payne</v>
          </cell>
          <cell r="D15219" t="str">
            <v>TOT</v>
          </cell>
          <cell r="F15219">
            <v>5.6</v>
          </cell>
          <cell r="G15219">
            <v>2112480</v>
          </cell>
          <cell r="H15219">
            <v>461.90000000000003</v>
          </cell>
        </row>
        <row r="15220">
          <cell r="A15220">
            <v>2017</v>
          </cell>
          <cell r="B15220" t="str">
            <v>Archie Goodwin</v>
          </cell>
          <cell r="D15220" t="str">
            <v>TOT</v>
          </cell>
          <cell r="F15220">
            <v>18.7</v>
          </cell>
          <cell r="G15220">
            <v>2094089</v>
          </cell>
          <cell r="H15220">
            <v>214.5</v>
          </cell>
        </row>
        <row r="15221">
          <cell r="A15221">
            <v>2017</v>
          </cell>
          <cell r="B15221" t="str">
            <v>Jusuf Nurkic</v>
          </cell>
          <cell r="D15221" t="str">
            <v>TOT</v>
          </cell>
          <cell r="F15221">
            <v>17.5</v>
          </cell>
          <cell r="G15221">
            <v>1921320</v>
          </cell>
          <cell r="H15221">
            <v>1391</v>
          </cell>
        </row>
        <row r="15222">
          <cell r="A15222">
            <v>2017</v>
          </cell>
          <cell r="B15222" t="str">
            <v>Quincy Acy</v>
          </cell>
          <cell r="D15222" t="str">
            <v>TOT</v>
          </cell>
          <cell r="F15222">
            <v>11.8</v>
          </cell>
          <cell r="G15222">
            <v>1914544</v>
          </cell>
          <cell r="H15222">
            <v>558.6</v>
          </cell>
        </row>
        <row r="15223">
          <cell r="A15223">
            <v>2017</v>
          </cell>
          <cell r="B15223" t="str">
            <v>Tyler Ennis</v>
          </cell>
          <cell r="D15223" t="str">
            <v>TOT</v>
          </cell>
          <cell r="F15223">
            <v>11</v>
          </cell>
          <cell r="G15223">
            <v>1733880</v>
          </cell>
          <cell r="H15223">
            <v>588.29999999999995</v>
          </cell>
        </row>
        <row r="15224">
          <cell r="A15224">
            <v>2017</v>
          </cell>
          <cell r="B15224" t="str">
            <v>Joffrey Lauvergne</v>
          </cell>
          <cell r="D15224" t="str">
            <v>TOT</v>
          </cell>
          <cell r="F15224">
            <v>12.6</v>
          </cell>
          <cell r="G15224">
            <v>1709720</v>
          </cell>
          <cell r="H15224">
            <v>980</v>
          </cell>
        </row>
        <row r="15225">
          <cell r="A15225">
            <v>2017</v>
          </cell>
          <cell r="B15225" t="str">
            <v>Justin Anderson</v>
          </cell>
          <cell r="D15225" t="str">
            <v>TOT</v>
          </cell>
          <cell r="F15225">
            <v>13.9</v>
          </cell>
          <cell r="G15225">
            <v>1514160</v>
          </cell>
          <cell r="H15225">
            <v>1230</v>
          </cell>
        </row>
        <row r="15226">
          <cell r="A15226">
            <v>2017</v>
          </cell>
          <cell r="B15226" t="str">
            <v>Chris McCullough</v>
          </cell>
          <cell r="D15226" t="str">
            <v>TOT</v>
          </cell>
          <cell r="F15226">
            <v>15.2</v>
          </cell>
          <cell r="G15226">
            <v>1191480</v>
          </cell>
          <cell r="H15226">
            <v>80</v>
          </cell>
        </row>
        <row r="15227">
          <cell r="A15227">
            <v>2017</v>
          </cell>
          <cell r="B15227" t="str">
            <v>Terrence Jones</v>
          </cell>
          <cell r="D15227" t="str">
            <v>TOT</v>
          </cell>
          <cell r="F15227">
            <v>16.100000000000001</v>
          </cell>
          <cell r="G15227">
            <v>1050961</v>
          </cell>
          <cell r="H15227">
            <v>1269</v>
          </cell>
        </row>
        <row r="15228">
          <cell r="A15228">
            <v>2017</v>
          </cell>
          <cell r="B15228" t="str">
            <v>DeAndre Liggins</v>
          </cell>
          <cell r="D15228" t="str">
            <v>TOT</v>
          </cell>
          <cell r="F15228">
            <v>7.5</v>
          </cell>
          <cell r="G15228">
            <v>1015696</v>
          </cell>
          <cell r="H15228">
            <v>775</v>
          </cell>
        </row>
        <row r="15229">
          <cell r="A15229">
            <v>2017</v>
          </cell>
          <cell r="B15229" t="str">
            <v>Edy Tavares</v>
          </cell>
          <cell r="D15229" t="str">
            <v>TOT</v>
          </cell>
          <cell r="F15229">
            <v>21.3</v>
          </cell>
          <cell r="G15229">
            <v>1000000</v>
          </cell>
          <cell r="H15229">
            <v>28</v>
          </cell>
        </row>
        <row r="15230">
          <cell r="A15230">
            <v>2017</v>
          </cell>
          <cell r="B15230" t="str">
            <v>Jerami Grant</v>
          </cell>
          <cell r="D15230" t="str">
            <v>TOT</v>
          </cell>
          <cell r="F15230">
            <v>10.1</v>
          </cell>
          <cell r="G15230">
            <v>980431</v>
          </cell>
          <cell r="H15230">
            <v>1528</v>
          </cell>
        </row>
        <row r="15231">
          <cell r="A15231">
            <v>2017</v>
          </cell>
          <cell r="B15231" t="str">
            <v>Anthony Brown</v>
          </cell>
          <cell r="D15231" t="str">
            <v>TOT</v>
          </cell>
          <cell r="F15231">
            <v>7.2</v>
          </cell>
          <cell r="G15231">
            <v>874636</v>
          </cell>
          <cell r="H15231">
            <v>159.5</v>
          </cell>
        </row>
        <row r="15232">
          <cell r="A15232">
            <v>2017</v>
          </cell>
          <cell r="B15232" t="str">
            <v>Troy Williams</v>
          </cell>
          <cell r="D15232" t="str">
            <v>TOT</v>
          </cell>
          <cell r="F15232">
            <v>8.9</v>
          </cell>
          <cell r="G15232">
            <v>543471</v>
          </cell>
          <cell r="H15232">
            <v>558</v>
          </cell>
        </row>
        <row r="15233">
          <cell r="A15233">
            <v>2017</v>
          </cell>
          <cell r="B15233" t="str">
            <v>Hollis Thompson</v>
          </cell>
          <cell r="D15233" t="str">
            <v>TOT</v>
          </cell>
          <cell r="F15233">
            <v>7.9</v>
          </cell>
          <cell r="G15233">
            <v>442126</v>
          </cell>
          <cell r="H15233">
            <v>752</v>
          </cell>
        </row>
        <row r="15234">
          <cell r="A15234">
            <v>2017</v>
          </cell>
          <cell r="B15234" t="str">
            <v>Briante Weber</v>
          </cell>
          <cell r="D15234" t="str">
            <v>TOT</v>
          </cell>
          <cell r="F15234">
            <v>11</v>
          </cell>
          <cell r="G15234">
            <v>328000</v>
          </cell>
          <cell r="H15234">
            <v>206</v>
          </cell>
        </row>
        <row r="15235">
          <cell r="A15235">
            <v>2017</v>
          </cell>
          <cell r="B15235" t="str">
            <v>Chasson Randle</v>
          </cell>
          <cell r="D15235" t="str">
            <v>TOT</v>
          </cell>
          <cell r="F15235">
            <v>13.6</v>
          </cell>
          <cell r="G15235">
            <v>297311</v>
          </cell>
          <cell r="H15235">
            <v>299</v>
          </cell>
        </row>
        <row r="15236">
          <cell r="A15236">
            <v>2017</v>
          </cell>
          <cell r="B15236" t="str">
            <v>Yogi Ferrell</v>
          </cell>
          <cell r="D15236" t="str">
            <v>TOT</v>
          </cell>
          <cell r="F15236">
            <v>13.1</v>
          </cell>
          <cell r="G15236">
            <v>239767</v>
          </cell>
          <cell r="H15236">
            <v>1196</v>
          </cell>
        </row>
        <row r="15237">
          <cell r="A15237">
            <v>2017</v>
          </cell>
          <cell r="B15237" t="str">
            <v>Wayne Selden</v>
          </cell>
          <cell r="D15237" t="str">
            <v>TOT</v>
          </cell>
          <cell r="F15237">
            <v>6.9</v>
          </cell>
          <cell r="G15237">
            <v>83119</v>
          </cell>
          <cell r="H15237">
            <v>236.59999999999997</v>
          </cell>
        </row>
        <row r="15238">
          <cell r="A15238">
            <v>2017</v>
          </cell>
          <cell r="B15238" t="str">
            <v>Quinn Cook</v>
          </cell>
          <cell r="D15238" t="str">
            <v>TOT</v>
          </cell>
          <cell r="F15238">
            <v>11.8</v>
          </cell>
          <cell r="G15238">
            <v>79922</v>
          </cell>
          <cell r="H15238">
            <v>187.6</v>
          </cell>
        </row>
        <row r="15239">
          <cell r="A15239">
            <v>2017</v>
          </cell>
          <cell r="B15239" t="str">
            <v>Axel Toupane</v>
          </cell>
          <cell r="D15239" t="str">
            <v>TOT</v>
          </cell>
          <cell r="F15239">
            <v>6.2</v>
          </cell>
          <cell r="G15239">
            <v>51449</v>
          </cell>
          <cell r="H15239">
            <v>47.2</v>
          </cell>
        </row>
        <row r="15240">
          <cell r="A15240">
            <v>2017</v>
          </cell>
          <cell r="B15240" t="str">
            <v>Johnny O'Bryant</v>
          </cell>
          <cell r="D15240" t="str">
            <v>TOT</v>
          </cell>
          <cell r="F15240">
            <v>14.9</v>
          </cell>
          <cell r="H15240">
            <v>80.3</v>
          </cell>
        </row>
        <row r="15241">
          <cell r="A15241">
            <v>2017</v>
          </cell>
          <cell r="B15241" t="str">
            <v>Gordon Hayward</v>
          </cell>
          <cell r="D15241" t="str">
            <v>UTA</v>
          </cell>
          <cell r="F15241">
            <v>22.2</v>
          </cell>
          <cell r="G15241">
            <v>16073140</v>
          </cell>
          <cell r="H15241">
            <v>2518.5</v>
          </cell>
        </row>
        <row r="15242">
          <cell r="A15242">
            <v>2017</v>
          </cell>
          <cell r="B15242" t="str">
            <v>Derrick Favors</v>
          </cell>
          <cell r="D15242" t="str">
            <v>UTA</v>
          </cell>
          <cell r="F15242">
            <v>15.8</v>
          </cell>
          <cell r="G15242">
            <v>11050000</v>
          </cell>
          <cell r="H15242">
            <v>1185</v>
          </cell>
        </row>
        <row r="15243">
          <cell r="A15243">
            <v>2017</v>
          </cell>
          <cell r="B15243" t="str">
            <v>Joe Johnson</v>
          </cell>
          <cell r="D15243" t="str">
            <v>UTA</v>
          </cell>
          <cell r="F15243">
            <v>12.8</v>
          </cell>
          <cell r="G15243">
            <v>11000000</v>
          </cell>
          <cell r="H15243">
            <v>1840.8000000000002</v>
          </cell>
        </row>
        <row r="15244">
          <cell r="A15244">
            <v>2017</v>
          </cell>
          <cell r="B15244" t="str">
            <v>Alec Burks</v>
          </cell>
          <cell r="D15244" t="str">
            <v>UTA</v>
          </cell>
          <cell r="F15244">
            <v>11.6</v>
          </cell>
          <cell r="G15244">
            <v>10154495</v>
          </cell>
          <cell r="H15244">
            <v>651</v>
          </cell>
        </row>
        <row r="15245">
          <cell r="A15245">
            <v>2017</v>
          </cell>
          <cell r="B15245" t="str">
            <v>George Hill</v>
          </cell>
          <cell r="D15245" t="str">
            <v>UTA</v>
          </cell>
          <cell r="F15245">
            <v>19.3</v>
          </cell>
          <cell r="G15245">
            <v>8000000</v>
          </cell>
          <cell r="H15245">
            <v>1543.5</v>
          </cell>
        </row>
        <row r="15246">
          <cell r="A15246">
            <v>2017</v>
          </cell>
          <cell r="B15246" t="str">
            <v>Boris Diaw</v>
          </cell>
          <cell r="D15246" t="str">
            <v>UTA</v>
          </cell>
          <cell r="F15246">
            <v>9</v>
          </cell>
          <cell r="G15246">
            <v>7000000</v>
          </cell>
          <cell r="H15246">
            <v>1284.8000000000002</v>
          </cell>
        </row>
        <row r="15247">
          <cell r="A15247">
            <v>2017</v>
          </cell>
          <cell r="B15247" t="str">
            <v>Dante Exum</v>
          </cell>
          <cell r="D15247" t="str">
            <v>UTA</v>
          </cell>
          <cell r="F15247">
            <v>8.6</v>
          </cell>
          <cell r="G15247">
            <v>3940320</v>
          </cell>
          <cell r="H15247">
            <v>1227.6000000000001</v>
          </cell>
        </row>
        <row r="15248">
          <cell r="A15248">
            <v>2017</v>
          </cell>
          <cell r="B15248" t="str">
            <v>Shelvin Mack</v>
          </cell>
          <cell r="D15248" t="str">
            <v>UTA</v>
          </cell>
          <cell r="F15248">
            <v>10.9</v>
          </cell>
          <cell r="G15248">
            <v>2433334</v>
          </cell>
          <cell r="H15248">
            <v>1204.5</v>
          </cell>
        </row>
        <row r="15249">
          <cell r="A15249">
            <v>2017</v>
          </cell>
          <cell r="B15249" t="str">
            <v>Trey Lyles</v>
          </cell>
          <cell r="D15249" t="str">
            <v>UTA</v>
          </cell>
          <cell r="F15249">
            <v>10</v>
          </cell>
          <cell r="G15249">
            <v>2340600</v>
          </cell>
          <cell r="H15249">
            <v>1157.3</v>
          </cell>
        </row>
        <row r="15250">
          <cell r="A15250">
            <v>2017</v>
          </cell>
          <cell r="B15250" t="str">
            <v>Joe Ingles</v>
          </cell>
          <cell r="D15250" t="str">
            <v>UTA</v>
          </cell>
          <cell r="F15250">
            <v>12.4</v>
          </cell>
          <cell r="G15250">
            <v>2250000</v>
          </cell>
          <cell r="H15250">
            <v>1968</v>
          </cell>
        </row>
        <row r="15251">
          <cell r="A15251">
            <v>2017</v>
          </cell>
          <cell r="B15251" t="str">
            <v>Rudy Gobert</v>
          </cell>
          <cell r="D15251" t="str">
            <v>UTA</v>
          </cell>
          <cell r="F15251">
            <v>23.3</v>
          </cell>
          <cell r="G15251">
            <v>2121288</v>
          </cell>
          <cell r="H15251">
            <v>2745.9</v>
          </cell>
        </row>
        <row r="15252">
          <cell r="A15252">
            <v>2017</v>
          </cell>
          <cell r="B15252" t="str">
            <v>Rodney Hood</v>
          </cell>
          <cell r="D15252" t="str">
            <v>UTA</v>
          </cell>
          <cell r="F15252">
            <v>12.4</v>
          </cell>
          <cell r="G15252">
            <v>1406520</v>
          </cell>
          <cell r="H15252">
            <v>1593</v>
          </cell>
        </row>
        <row r="15253">
          <cell r="A15253">
            <v>2017</v>
          </cell>
          <cell r="B15253" t="str">
            <v>Jeff Withey</v>
          </cell>
          <cell r="D15253" t="str">
            <v>UTA</v>
          </cell>
          <cell r="F15253">
            <v>18.8</v>
          </cell>
          <cell r="G15253">
            <v>1015696</v>
          </cell>
          <cell r="H15253">
            <v>433.5</v>
          </cell>
        </row>
        <row r="15254">
          <cell r="A15254">
            <v>2017</v>
          </cell>
          <cell r="B15254" t="str">
            <v>Raul Neto</v>
          </cell>
          <cell r="D15254" t="str">
            <v>UTA</v>
          </cell>
          <cell r="F15254">
            <v>10.7</v>
          </cell>
          <cell r="G15254">
            <v>937800</v>
          </cell>
          <cell r="H15254">
            <v>348</v>
          </cell>
        </row>
        <row r="15255">
          <cell r="A15255">
            <v>2017</v>
          </cell>
          <cell r="B15255" t="str">
            <v>Joel Bolomboy</v>
          </cell>
          <cell r="D15255" t="str">
            <v>UTA</v>
          </cell>
          <cell r="F15255">
            <v>19.7</v>
          </cell>
          <cell r="G15255">
            <v>600000</v>
          </cell>
          <cell r="H15255">
            <v>52.800000000000004</v>
          </cell>
        </row>
        <row r="15256">
          <cell r="A15256">
            <v>2017</v>
          </cell>
          <cell r="B15256" t="str">
            <v>Bradley Beal</v>
          </cell>
          <cell r="D15256" t="str">
            <v>WAS</v>
          </cell>
          <cell r="F15256">
            <v>20.100000000000001</v>
          </cell>
          <cell r="G15256">
            <v>22116750</v>
          </cell>
          <cell r="H15256">
            <v>2687.2999999999997</v>
          </cell>
        </row>
        <row r="15257">
          <cell r="A15257">
            <v>2017</v>
          </cell>
          <cell r="B15257" t="str">
            <v>John Wall</v>
          </cell>
          <cell r="D15257" t="str">
            <v>WAS</v>
          </cell>
          <cell r="F15257">
            <v>23.2</v>
          </cell>
          <cell r="G15257">
            <v>16957900</v>
          </cell>
          <cell r="H15257">
            <v>2839.2</v>
          </cell>
        </row>
        <row r="15258">
          <cell r="A15258">
            <v>2017</v>
          </cell>
          <cell r="B15258" t="str">
            <v>Ian Mahinmi</v>
          </cell>
          <cell r="D15258" t="str">
            <v>WAS</v>
          </cell>
          <cell r="F15258">
            <v>14.1</v>
          </cell>
          <cell r="G15258">
            <v>15944154</v>
          </cell>
          <cell r="H15258">
            <v>554.9</v>
          </cell>
        </row>
        <row r="15259">
          <cell r="A15259">
            <v>2017</v>
          </cell>
          <cell r="B15259" t="str">
            <v>Marcin Gortat</v>
          </cell>
          <cell r="D15259" t="str">
            <v>WAS</v>
          </cell>
          <cell r="F15259">
            <v>15.5</v>
          </cell>
          <cell r="G15259">
            <v>12000000</v>
          </cell>
          <cell r="H15259">
            <v>2558.4</v>
          </cell>
        </row>
        <row r="15260">
          <cell r="A15260">
            <v>2017</v>
          </cell>
          <cell r="B15260" t="str">
            <v>Markieff Morris</v>
          </cell>
          <cell r="D15260" t="str">
            <v>WAS</v>
          </cell>
          <cell r="F15260">
            <v>13.7</v>
          </cell>
          <cell r="G15260">
            <v>7400000</v>
          </cell>
          <cell r="H15260">
            <v>2371.1999999999998</v>
          </cell>
        </row>
        <row r="15261">
          <cell r="A15261">
            <v>2017</v>
          </cell>
          <cell r="B15261" t="str">
            <v>Otto Porter Jr.</v>
          </cell>
          <cell r="D15261" t="str">
            <v>WAS</v>
          </cell>
          <cell r="F15261">
            <v>17.3</v>
          </cell>
          <cell r="G15261">
            <v>5893981</v>
          </cell>
          <cell r="H15261">
            <v>2608</v>
          </cell>
        </row>
        <row r="15262">
          <cell r="A15262">
            <v>2017</v>
          </cell>
          <cell r="B15262" t="str">
            <v>Jason Smith</v>
          </cell>
          <cell r="D15262" t="str">
            <v>WAS</v>
          </cell>
          <cell r="F15262">
            <v>13.6</v>
          </cell>
          <cell r="G15262">
            <v>5000000</v>
          </cell>
          <cell r="H15262">
            <v>1065.6000000000001</v>
          </cell>
        </row>
        <row r="15263">
          <cell r="A15263">
            <v>2017</v>
          </cell>
          <cell r="B15263" t="str">
            <v>Trey Burke</v>
          </cell>
          <cell r="D15263" t="str">
            <v>WAS</v>
          </cell>
          <cell r="F15263">
            <v>10.8</v>
          </cell>
          <cell r="G15263">
            <v>3386598</v>
          </cell>
          <cell r="H15263">
            <v>701.1</v>
          </cell>
        </row>
        <row r="15264">
          <cell r="A15264">
            <v>2017</v>
          </cell>
          <cell r="B15264" t="str">
            <v>Tomas Satoransky</v>
          </cell>
          <cell r="D15264" t="str">
            <v>WAS</v>
          </cell>
          <cell r="F15264">
            <v>8.5</v>
          </cell>
          <cell r="G15264">
            <v>2870813</v>
          </cell>
          <cell r="H15264">
            <v>718.19999999999993</v>
          </cell>
        </row>
        <row r="15265">
          <cell r="A15265">
            <v>2017</v>
          </cell>
          <cell r="B15265" t="str">
            <v>Kelly Oubre</v>
          </cell>
          <cell r="D15265" t="str">
            <v>WAS</v>
          </cell>
          <cell r="F15265">
            <v>9.1</v>
          </cell>
          <cell r="G15265">
            <v>2006640</v>
          </cell>
          <cell r="H15265">
            <v>1603.7</v>
          </cell>
        </row>
        <row r="15266">
          <cell r="A15266">
            <v>2017</v>
          </cell>
          <cell r="B15266" t="str">
            <v>Marcus Thornton</v>
          </cell>
          <cell r="D15266" t="str">
            <v>WAS</v>
          </cell>
          <cell r="F15266">
            <v>10.4</v>
          </cell>
          <cell r="G15266">
            <v>1315448</v>
          </cell>
          <cell r="H15266">
            <v>574.19999999999993</v>
          </cell>
        </row>
        <row r="15267">
          <cell r="A15267">
            <v>2017</v>
          </cell>
          <cell r="B15267" t="str">
            <v>Sheldon McClellan</v>
          </cell>
          <cell r="D15267" t="str">
            <v>WAS</v>
          </cell>
          <cell r="F15267">
            <v>10.1</v>
          </cell>
          <cell r="G15267">
            <v>543471</v>
          </cell>
          <cell r="H15267">
            <v>288</v>
          </cell>
        </row>
        <row r="15268">
          <cell r="A15268">
            <v>2017</v>
          </cell>
          <cell r="B15268" t="str">
            <v>Daniel Ochefu</v>
          </cell>
          <cell r="D15268" t="str">
            <v>WAS</v>
          </cell>
          <cell r="F15268">
            <v>6.6</v>
          </cell>
          <cell r="G15268">
            <v>543471</v>
          </cell>
          <cell r="H15268">
            <v>74.099999999999994</v>
          </cell>
        </row>
        <row r="15269">
          <cell r="A15269">
            <v>2018</v>
          </cell>
          <cell r="B15269" t="str">
            <v>Kent Bazemore</v>
          </cell>
          <cell r="D15269" t="str">
            <v>ATL</v>
          </cell>
          <cell r="F15269">
            <v>14.5</v>
          </cell>
          <cell r="G15269">
            <v>16910113</v>
          </cell>
          <cell r="H15269">
            <v>1787.5</v>
          </cell>
        </row>
        <row r="15270">
          <cell r="A15270">
            <v>2018</v>
          </cell>
          <cell r="B15270" t="str">
            <v>Dennis Schroder</v>
          </cell>
          <cell r="D15270" t="str">
            <v>ATL</v>
          </cell>
          <cell r="F15270">
            <v>17.3</v>
          </cell>
          <cell r="G15270">
            <v>15500000</v>
          </cell>
          <cell r="H15270">
            <v>2077</v>
          </cell>
        </row>
        <row r="15271">
          <cell r="A15271">
            <v>2018</v>
          </cell>
          <cell r="B15271" t="str">
            <v>Miles Plumlee</v>
          </cell>
          <cell r="D15271" t="str">
            <v>ATL</v>
          </cell>
          <cell r="F15271">
            <v>10.6</v>
          </cell>
          <cell r="G15271">
            <v>12500000</v>
          </cell>
          <cell r="H15271">
            <v>918.5</v>
          </cell>
        </row>
        <row r="15272">
          <cell r="A15272">
            <v>2018</v>
          </cell>
          <cell r="B15272" t="str">
            <v>Dewayne Dedmon</v>
          </cell>
          <cell r="D15272" t="str">
            <v>ATL</v>
          </cell>
          <cell r="F15272">
            <v>15.8</v>
          </cell>
          <cell r="G15272">
            <v>6000000</v>
          </cell>
          <cell r="H15272">
            <v>1543.8</v>
          </cell>
        </row>
        <row r="15273">
          <cell r="A15273">
            <v>2018</v>
          </cell>
          <cell r="B15273" t="str">
            <v>Mike Muscala</v>
          </cell>
          <cell r="D15273" t="str">
            <v>ATL</v>
          </cell>
          <cell r="F15273">
            <v>14.4</v>
          </cell>
          <cell r="G15273">
            <v>5000000</v>
          </cell>
          <cell r="H15273">
            <v>1060</v>
          </cell>
        </row>
        <row r="15274">
          <cell r="A15274">
            <v>2018</v>
          </cell>
          <cell r="B15274" t="str">
            <v>Malcolm Delaney</v>
          </cell>
          <cell r="D15274" t="str">
            <v>ATL</v>
          </cell>
          <cell r="F15274">
            <v>10.6</v>
          </cell>
          <cell r="G15274">
            <v>2500000</v>
          </cell>
          <cell r="H15274">
            <v>1015.2</v>
          </cell>
        </row>
        <row r="15275">
          <cell r="A15275">
            <v>2018</v>
          </cell>
          <cell r="B15275" t="str">
            <v>Taurean Waller-Prince</v>
          </cell>
          <cell r="D15275" t="str">
            <v>ATL</v>
          </cell>
          <cell r="F15275">
            <v>12.8</v>
          </cell>
          <cell r="G15275">
            <v>2422560</v>
          </cell>
          <cell r="H15275">
            <v>2460</v>
          </cell>
        </row>
        <row r="15276">
          <cell r="A15276">
            <v>2018</v>
          </cell>
          <cell r="B15276" t="str">
            <v>John Collins</v>
          </cell>
          <cell r="D15276" t="str">
            <v>ATL</v>
          </cell>
          <cell r="F15276">
            <v>18.3</v>
          </cell>
          <cell r="G15276">
            <v>1936920</v>
          </cell>
          <cell r="H15276">
            <v>1783.4</v>
          </cell>
        </row>
        <row r="15277">
          <cell r="A15277">
            <v>2018</v>
          </cell>
          <cell r="B15277" t="str">
            <v>Isaiah Taylor</v>
          </cell>
          <cell r="D15277" t="str">
            <v>ATL</v>
          </cell>
          <cell r="F15277">
            <v>10.9</v>
          </cell>
          <cell r="G15277">
            <v>1312611</v>
          </cell>
          <cell r="H15277">
            <v>1165.8</v>
          </cell>
        </row>
        <row r="15278">
          <cell r="A15278">
            <v>2018</v>
          </cell>
          <cell r="B15278" t="str">
            <v>Tyler Dorsey</v>
          </cell>
          <cell r="D15278" t="str">
            <v>ATL</v>
          </cell>
          <cell r="F15278">
            <v>10</v>
          </cell>
          <cell r="G15278">
            <v>815615</v>
          </cell>
          <cell r="H15278">
            <v>974.39999999999986</v>
          </cell>
        </row>
        <row r="15279">
          <cell r="A15279">
            <v>2018</v>
          </cell>
          <cell r="B15279" t="str">
            <v>Tyler Cavanaugh</v>
          </cell>
          <cell r="D15279" t="str">
            <v>ATL</v>
          </cell>
          <cell r="F15279">
            <v>13</v>
          </cell>
          <cell r="G15279">
            <v>50000</v>
          </cell>
          <cell r="H15279">
            <v>518.70000000000005</v>
          </cell>
        </row>
        <row r="15280">
          <cell r="A15280">
            <v>2018</v>
          </cell>
          <cell r="B15280" t="str">
            <v>Jeremy Evans</v>
          </cell>
          <cell r="D15280" t="str">
            <v>ATL</v>
          </cell>
          <cell r="F15280">
            <v>10.4</v>
          </cell>
          <cell r="G15280">
            <v>50000</v>
          </cell>
          <cell r="H15280">
            <v>5</v>
          </cell>
        </row>
        <row r="15281">
          <cell r="A15281">
            <v>2018</v>
          </cell>
          <cell r="B15281" t="str">
            <v>Andrew White</v>
          </cell>
          <cell r="D15281" t="str">
            <v>ATL</v>
          </cell>
          <cell r="F15281">
            <v>5.8</v>
          </cell>
          <cell r="H15281">
            <v>208.5</v>
          </cell>
        </row>
        <row r="15282">
          <cell r="A15282">
            <v>2018</v>
          </cell>
          <cell r="B15282" t="str">
            <v>DeAndre' Bembry</v>
          </cell>
          <cell r="D15282" t="str">
            <v>ATL</v>
          </cell>
          <cell r="F15282">
            <v>7.6</v>
          </cell>
          <cell r="H15282">
            <v>455</v>
          </cell>
        </row>
        <row r="15283">
          <cell r="A15283">
            <v>2018</v>
          </cell>
          <cell r="B15283" t="str">
            <v>Jaylen Morris</v>
          </cell>
          <cell r="D15283" t="str">
            <v>ATL</v>
          </cell>
          <cell r="F15283">
            <v>6.5</v>
          </cell>
          <cell r="H15283">
            <v>97.800000000000011</v>
          </cell>
        </row>
        <row r="15284">
          <cell r="A15284">
            <v>2018</v>
          </cell>
          <cell r="B15284" t="str">
            <v>Damion Lee</v>
          </cell>
          <cell r="D15284" t="str">
            <v>ATL</v>
          </cell>
          <cell r="F15284">
            <v>12</v>
          </cell>
          <cell r="H15284">
            <v>403.5</v>
          </cell>
        </row>
        <row r="15285">
          <cell r="A15285">
            <v>2018</v>
          </cell>
          <cell r="B15285" t="str">
            <v>Josh Magette</v>
          </cell>
          <cell r="D15285" t="str">
            <v>ATL</v>
          </cell>
          <cell r="F15285">
            <v>11.9</v>
          </cell>
          <cell r="H15285">
            <v>216</v>
          </cell>
        </row>
        <row r="15286">
          <cell r="A15286">
            <v>2018</v>
          </cell>
          <cell r="B15286" t="str">
            <v>Gordon Hayward</v>
          </cell>
          <cell r="D15286" t="str">
            <v>BOS</v>
          </cell>
          <cell r="F15286">
            <v>7.3</v>
          </cell>
          <cell r="G15286">
            <v>29727900</v>
          </cell>
          <cell r="H15286">
            <v>5</v>
          </cell>
        </row>
        <row r="15287">
          <cell r="A15287">
            <v>2018</v>
          </cell>
          <cell r="B15287" t="str">
            <v>Al Horford</v>
          </cell>
          <cell r="D15287" t="str">
            <v>BOS</v>
          </cell>
          <cell r="F15287">
            <v>17.600000000000001</v>
          </cell>
          <cell r="G15287">
            <v>27734405</v>
          </cell>
          <cell r="H15287">
            <v>2275.2000000000003</v>
          </cell>
        </row>
        <row r="15288">
          <cell r="A15288">
            <v>2018</v>
          </cell>
          <cell r="B15288" t="str">
            <v>Kyrie Irving</v>
          </cell>
          <cell r="D15288" t="str">
            <v>BOS</v>
          </cell>
          <cell r="F15288">
            <v>25</v>
          </cell>
          <cell r="G15288">
            <v>18868625</v>
          </cell>
          <cell r="H15288">
            <v>1932.0000000000002</v>
          </cell>
        </row>
        <row r="15289">
          <cell r="A15289">
            <v>2018</v>
          </cell>
          <cell r="B15289" t="str">
            <v>Jayson Tatum</v>
          </cell>
          <cell r="D15289" t="str">
            <v>BOS</v>
          </cell>
          <cell r="F15289">
            <v>15.3</v>
          </cell>
          <cell r="G15289">
            <v>5645400</v>
          </cell>
          <cell r="H15289">
            <v>2440</v>
          </cell>
        </row>
        <row r="15290">
          <cell r="A15290">
            <v>2018</v>
          </cell>
          <cell r="B15290" t="str">
            <v>Marcus Morris</v>
          </cell>
          <cell r="D15290" t="str">
            <v>BOS</v>
          </cell>
          <cell r="F15290">
            <v>14.5</v>
          </cell>
          <cell r="G15290">
            <v>5000000</v>
          </cell>
          <cell r="H15290">
            <v>1447.2</v>
          </cell>
        </row>
        <row r="15291">
          <cell r="A15291">
            <v>2018</v>
          </cell>
          <cell r="B15291" t="str">
            <v>Jaylen Brown</v>
          </cell>
          <cell r="D15291" t="str">
            <v>BOS</v>
          </cell>
          <cell r="F15291">
            <v>13.6</v>
          </cell>
          <cell r="G15291">
            <v>4956480</v>
          </cell>
          <cell r="H15291">
            <v>2149</v>
          </cell>
        </row>
        <row r="15292">
          <cell r="A15292">
            <v>2018</v>
          </cell>
          <cell r="B15292" t="str">
            <v>Marcus Smart</v>
          </cell>
          <cell r="D15292" t="str">
            <v>BOS</v>
          </cell>
          <cell r="F15292">
            <v>10.8</v>
          </cell>
          <cell r="G15292">
            <v>4538020</v>
          </cell>
          <cell r="H15292">
            <v>1614.6</v>
          </cell>
        </row>
        <row r="15293">
          <cell r="A15293">
            <v>2018</v>
          </cell>
          <cell r="B15293" t="str">
            <v>Aron Baynes</v>
          </cell>
          <cell r="D15293" t="str">
            <v>BOS</v>
          </cell>
          <cell r="F15293">
            <v>12.1</v>
          </cell>
          <cell r="G15293">
            <v>4328000</v>
          </cell>
          <cell r="H15293">
            <v>1482.3</v>
          </cell>
        </row>
        <row r="15294">
          <cell r="A15294">
            <v>2018</v>
          </cell>
          <cell r="B15294" t="str">
            <v>Guerschon Yabusele</v>
          </cell>
          <cell r="D15294" t="str">
            <v>BOS</v>
          </cell>
          <cell r="F15294">
            <v>12.3</v>
          </cell>
          <cell r="G15294">
            <v>2247480</v>
          </cell>
          <cell r="H15294">
            <v>234.29999999999998</v>
          </cell>
        </row>
        <row r="15295">
          <cell r="A15295">
            <v>2018</v>
          </cell>
          <cell r="B15295" t="str">
            <v>Terry Rozier</v>
          </cell>
          <cell r="D15295" t="str">
            <v>BOS</v>
          </cell>
          <cell r="F15295">
            <v>15.1</v>
          </cell>
          <cell r="G15295">
            <v>1988520</v>
          </cell>
          <cell r="H15295">
            <v>2072</v>
          </cell>
        </row>
        <row r="15296">
          <cell r="A15296">
            <v>2018</v>
          </cell>
          <cell r="B15296" t="str">
            <v>Shane Larkin</v>
          </cell>
          <cell r="D15296" t="str">
            <v>BOS</v>
          </cell>
          <cell r="F15296">
            <v>10.4</v>
          </cell>
          <cell r="G15296">
            <v>1524305</v>
          </cell>
          <cell r="H15296">
            <v>777.6</v>
          </cell>
        </row>
        <row r="15297">
          <cell r="A15297">
            <v>2018</v>
          </cell>
          <cell r="B15297" t="str">
            <v>Semi Ojeleye</v>
          </cell>
          <cell r="D15297" t="str">
            <v>BOS</v>
          </cell>
          <cell r="F15297">
            <v>4.5999999999999996</v>
          </cell>
          <cell r="G15297">
            <v>1291892</v>
          </cell>
          <cell r="H15297">
            <v>1153.4000000000001</v>
          </cell>
        </row>
        <row r="15298">
          <cell r="A15298">
            <v>2018</v>
          </cell>
          <cell r="B15298" t="str">
            <v>Abdel Nader</v>
          </cell>
          <cell r="D15298" t="str">
            <v>BOS</v>
          </cell>
          <cell r="F15298">
            <v>5.0999999999999996</v>
          </cell>
          <cell r="G15298">
            <v>1167333</v>
          </cell>
          <cell r="H15298">
            <v>523.20000000000005</v>
          </cell>
        </row>
        <row r="15299">
          <cell r="A15299">
            <v>2018</v>
          </cell>
          <cell r="B15299" t="str">
            <v>Daniel Theis</v>
          </cell>
          <cell r="D15299" t="str">
            <v>BOS</v>
          </cell>
          <cell r="F15299">
            <v>16.100000000000001</v>
          </cell>
          <cell r="G15299">
            <v>815615</v>
          </cell>
          <cell r="H15299">
            <v>938.7</v>
          </cell>
        </row>
        <row r="15300">
          <cell r="A15300">
            <v>2018</v>
          </cell>
          <cell r="B15300" t="str">
            <v>Jarell Eddie</v>
          </cell>
          <cell r="D15300" t="str">
            <v>BOS</v>
          </cell>
          <cell r="F15300">
            <v>4</v>
          </cell>
          <cell r="G15300">
            <v>17224</v>
          </cell>
          <cell r="H15300">
            <v>6</v>
          </cell>
        </row>
        <row r="15301">
          <cell r="A15301">
            <v>2018</v>
          </cell>
          <cell r="B15301" t="str">
            <v>Jabari Bird</v>
          </cell>
          <cell r="D15301" t="str">
            <v>BOS</v>
          </cell>
          <cell r="F15301">
            <v>12.1</v>
          </cell>
          <cell r="H15301">
            <v>114.4</v>
          </cell>
        </row>
        <row r="15302">
          <cell r="A15302">
            <v>2018</v>
          </cell>
          <cell r="B15302" t="str">
            <v>Jonathan Gibson</v>
          </cell>
          <cell r="D15302" t="str">
            <v>BOS</v>
          </cell>
          <cell r="F15302">
            <v>25.4</v>
          </cell>
          <cell r="H15302">
            <v>40</v>
          </cell>
        </row>
        <row r="15303">
          <cell r="A15303">
            <v>2018</v>
          </cell>
          <cell r="B15303" t="str">
            <v>Kadeem Allen</v>
          </cell>
          <cell r="D15303" t="str">
            <v>BOS</v>
          </cell>
          <cell r="F15303">
            <v>2.6</v>
          </cell>
          <cell r="H15303">
            <v>106.2</v>
          </cell>
        </row>
        <row r="15304">
          <cell r="A15304">
            <v>2018</v>
          </cell>
          <cell r="B15304" t="str">
            <v>Allen Crabbe</v>
          </cell>
          <cell r="D15304" t="str">
            <v>BRK</v>
          </cell>
          <cell r="F15304">
            <v>12.3</v>
          </cell>
          <cell r="G15304">
            <v>19332500</v>
          </cell>
          <cell r="H15304">
            <v>2197.5</v>
          </cell>
        </row>
        <row r="15305">
          <cell r="A15305">
            <v>2018</v>
          </cell>
          <cell r="B15305" t="str">
            <v>Timofey Mozgov</v>
          </cell>
          <cell r="D15305" t="str">
            <v>BRK</v>
          </cell>
          <cell r="F15305">
            <v>12.3</v>
          </cell>
          <cell r="G15305">
            <v>15280000</v>
          </cell>
          <cell r="H15305">
            <v>359.59999999999997</v>
          </cell>
        </row>
        <row r="15306">
          <cell r="A15306">
            <v>2018</v>
          </cell>
          <cell r="B15306" t="str">
            <v>DeMarre Carroll</v>
          </cell>
          <cell r="D15306" t="str">
            <v>BRK</v>
          </cell>
          <cell r="F15306">
            <v>14.3</v>
          </cell>
          <cell r="G15306">
            <v>14800000</v>
          </cell>
          <cell r="H15306">
            <v>2182.6999999999998</v>
          </cell>
        </row>
        <row r="15307">
          <cell r="A15307">
            <v>2018</v>
          </cell>
          <cell r="B15307" t="str">
            <v>Jeremy Lin</v>
          </cell>
          <cell r="D15307" t="str">
            <v>BRK</v>
          </cell>
          <cell r="F15307">
            <v>15.9</v>
          </cell>
          <cell r="G15307">
            <v>12000000</v>
          </cell>
          <cell r="H15307">
            <v>25</v>
          </cell>
        </row>
        <row r="15308">
          <cell r="A15308">
            <v>2018</v>
          </cell>
          <cell r="B15308" t="str">
            <v>Jarrett Allen</v>
          </cell>
          <cell r="D15308" t="str">
            <v>BRK</v>
          </cell>
          <cell r="F15308">
            <v>17.5</v>
          </cell>
          <cell r="G15308">
            <v>1713720</v>
          </cell>
          <cell r="H15308">
            <v>1440</v>
          </cell>
        </row>
        <row r="15309">
          <cell r="A15309">
            <v>2018</v>
          </cell>
          <cell r="B15309" t="str">
            <v>Quincy Acy</v>
          </cell>
          <cell r="D15309" t="str">
            <v>BRK</v>
          </cell>
          <cell r="F15309">
            <v>8.1999999999999993</v>
          </cell>
          <cell r="G15309">
            <v>1709538</v>
          </cell>
          <cell r="H15309">
            <v>1358</v>
          </cell>
        </row>
        <row r="15310">
          <cell r="A15310">
            <v>2018</v>
          </cell>
          <cell r="B15310" t="str">
            <v>Caris LeVert</v>
          </cell>
          <cell r="D15310" t="str">
            <v>BRK</v>
          </cell>
          <cell r="F15310">
            <v>14.3</v>
          </cell>
          <cell r="G15310">
            <v>1632480</v>
          </cell>
          <cell r="H15310">
            <v>1867.3</v>
          </cell>
        </row>
        <row r="15311">
          <cell r="A15311">
            <v>2018</v>
          </cell>
          <cell r="B15311" t="str">
            <v>Spencer Dinwiddie</v>
          </cell>
          <cell r="D15311" t="str">
            <v>BRK</v>
          </cell>
          <cell r="F15311">
            <v>15.9</v>
          </cell>
          <cell r="G15311">
            <v>1524305</v>
          </cell>
          <cell r="H15311">
            <v>2304</v>
          </cell>
        </row>
        <row r="15312">
          <cell r="A15312">
            <v>2018</v>
          </cell>
          <cell r="B15312" t="str">
            <v>Joe Harris</v>
          </cell>
          <cell r="D15312" t="str">
            <v>BRK</v>
          </cell>
          <cell r="F15312">
            <v>13.3</v>
          </cell>
          <cell r="G15312">
            <v>1524305</v>
          </cell>
          <cell r="H15312">
            <v>1973.4</v>
          </cell>
        </row>
        <row r="15313">
          <cell r="A15313">
            <v>2018</v>
          </cell>
          <cell r="B15313" t="str">
            <v>Rondae Hollis-Jefferson</v>
          </cell>
          <cell r="D15313" t="str">
            <v>BRK</v>
          </cell>
          <cell r="F15313">
            <v>16.899999999999999</v>
          </cell>
          <cell r="G15313">
            <v>1471382</v>
          </cell>
          <cell r="H15313">
            <v>1917.6</v>
          </cell>
        </row>
        <row r="15314">
          <cell r="A15314">
            <v>2018</v>
          </cell>
          <cell r="B15314" t="str">
            <v>Isaiah Whitehead</v>
          </cell>
          <cell r="D15314" t="str">
            <v>BRK</v>
          </cell>
          <cell r="F15314">
            <v>11.5</v>
          </cell>
          <cell r="G15314">
            <v>1312611</v>
          </cell>
          <cell r="H15314">
            <v>180.8</v>
          </cell>
        </row>
        <row r="15315">
          <cell r="A15315">
            <v>2018</v>
          </cell>
          <cell r="B15315" t="str">
            <v>Jacob Wiley</v>
          </cell>
          <cell r="D15315" t="str">
            <v>BRK</v>
          </cell>
          <cell r="F15315">
            <v>8.1999999999999993</v>
          </cell>
          <cell r="H15315">
            <v>33</v>
          </cell>
        </row>
        <row r="15316">
          <cell r="A15316">
            <v>2018</v>
          </cell>
          <cell r="B15316" t="str">
            <v>D'Angelo Russell</v>
          </cell>
          <cell r="D15316" t="str">
            <v>BRK</v>
          </cell>
          <cell r="F15316">
            <v>15.2</v>
          </cell>
          <cell r="H15316">
            <v>1233.5999999999999</v>
          </cell>
        </row>
        <row r="15317">
          <cell r="A15317">
            <v>2018</v>
          </cell>
          <cell r="B15317" t="str">
            <v>James Webb</v>
          </cell>
          <cell r="D15317" t="str">
            <v>BRK</v>
          </cell>
          <cell r="F15317">
            <v>2.2000000000000002</v>
          </cell>
          <cell r="H15317">
            <v>120</v>
          </cell>
        </row>
        <row r="15318">
          <cell r="A15318">
            <v>2018</v>
          </cell>
          <cell r="B15318" t="str">
            <v>Milton Doyle</v>
          </cell>
          <cell r="D15318" t="str">
            <v>BRK</v>
          </cell>
          <cell r="F15318">
            <v>5.2</v>
          </cell>
          <cell r="H15318">
            <v>125</v>
          </cell>
        </row>
        <row r="15319">
          <cell r="A15319">
            <v>2018</v>
          </cell>
          <cell r="B15319" t="str">
            <v>Robin Lopez</v>
          </cell>
          <cell r="D15319" t="str">
            <v>CHI</v>
          </cell>
          <cell r="F15319">
            <v>14.7</v>
          </cell>
          <cell r="G15319">
            <v>13788500</v>
          </cell>
          <cell r="H15319">
            <v>1689.6</v>
          </cell>
        </row>
        <row r="15320">
          <cell r="A15320">
            <v>2018</v>
          </cell>
          <cell r="B15320" t="str">
            <v>Cristiano Felicio</v>
          </cell>
          <cell r="D15320" t="str">
            <v>CHI</v>
          </cell>
          <cell r="F15320">
            <v>12.5</v>
          </cell>
          <cell r="G15320">
            <v>7843500</v>
          </cell>
          <cell r="H15320">
            <v>979</v>
          </cell>
        </row>
        <row r="15321">
          <cell r="A15321">
            <v>2018</v>
          </cell>
          <cell r="B15321" t="str">
            <v>Justin Holiday</v>
          </cell>
          <cell r="D15321" t="str">
            <v>CHI</v>
          </cell>
          <cell r="F15321">
            <v>10.8</v>
          </cell>
          <cell r="G15321">
            <v>4615385</v>
          </cell>
          <cell r="H15321">
            <v>2268</v>
          </cell>
        </row>
        <row r="15322">
          <cell r="A15322">
            <v>2018</v>
          </cell>
          <cell r="B15322" t="str">
            <v>Kris Dunn</v>
          </cell>
          <cell r="D15322" t="str">
            <v>CHI</v>
          </cell>
          <cell r="F15322">
            <v>14.5</v>
          </cell>
          <cell r="G15322">
            <v>4046760</v>
          </cell>
          <cell r="H15322">
            <v>1523.6000000000001</v>
          </cell>
        </row>
        <row r="15323">
          <cell r="A15323">
            <v>2018</v>
          </cell>
          <cell r="B15323" t="str">
            <v>Quincy Pondexter</v>
          </cell>
          <cell r="D15323" t="str">
            <v>CHI</v>
          </cell>
          <cell r="F15323">
            <v>4</v>
          </cell>
          <cell r="G15323">
            <v>3853931</v>
          </cell>
          <cell r="H15323">
            <v>195.5</v>
          </cell>
        </row>
        <row r="15324">
          <cell r="A15324">
            <v>2018</v>
          </cell>
          <cell r="B15324" t="str">
            <v>Lauri Markkanen</v>
          </cell>
          <cell r="D15324" t="str">
            <v>CHI</v>
          </cell>
          <cell r="F15324">
            <v>15.6</v>
          </cell>
          <cell r="G15324">
            <v>3821640</v>
          </cell>
          <cell r="H15324">
            <v>2019.6</v>
          </cell>
        </row>
        <row r="15325">
          <cell r="A15325">
            <v>2018</v>
          </cell>
          <cell r="B15325" t="str">
            <v>Zach LaVine</v>
          </cell>
          <cell r="D15325" t="str">
            <v>CHI</v>
          </cell>
          <cell r="F15325">
            <v>14.6</v>
          </cell>
          <cell r="G15325">
            <v>3202217</v>
          </cell>
          <cell r="H15325">
            <v>655.20000000000005</v>
          </cell>
        </row>
        <row r="15326">
          <cell r="A15326">
            <v>2018</v>
          </cell>
          <cell r="B15326" t="str">
            <v>Cameron Payne</v>
          </cell>
          <cell r="D15326" t="str">
            <v>CHI</v>
          </cell>
          <cell r="F15326">
            <v>14</v>
          </cell>
          <cell r="G15326">
            <v>2203440</v>
          </cell>
          <cell r="H15326">
            <v>582.5</v>
          </cell>
        </row>
        <row r="15327">
          <cell r="A15327">
            <v>2018</v>
          </cell>
          <cell r="B15327" t="str">
            <v>Denzel Valentine</v>
          </cell>
          <cell r="D15327" t="str">
            <v>CHI</v>
          </cell>
          <cell r="F15327">
            <v>12.1</v>
          </cell>
          <cell r="G15327">
            <v>2186400</v>
          </cell>
          <cell r="H15327">
            <v>2094.4</v>
          </cell>
        </row>
        <row r="15328">
          <cell r="A15328">
            <v>2018</v>
          </cell>
          <cell r="B15328" t="str">
            <v>Jerian Grant</v>
          </cell>
          <cell r="D15328" t="str">
            <v>CHI</v>
          </cell>
          <cell r="F15328">
            <v>14.3</v>
          </cell>
          <cell r="G15328">
            <v>1713840</v>
          </cell>
          <cell r="H15328">
            <v>1687.2</v>
          </cell>
        </row>
        <row r="15329">
          <cell r="A15329">
            <v>2018</v>
          </cell>
          <cell r="B15329" t="str">
            <v>Bobby Portis</v>
          </cell>
          <cell r="D15329" t="str">
            <v>CHI</v>
          </cell>
          <cell r="F15329">
            <v>19.7</v>
          </cell>
          <cell r="G15329">
            <v>1516320</v>
          </cell>
          <cell r="H15329">
            <v>1642.5</v>
          </cell>
        </row>
        <row r="15330">
          <cell r="A15330">
            <v>2018</v>
          </cell>
          <cell r="B15330" t="str">
            <v>Paul Zipser</v>
          </cell>
          <cell r="D15330" t="str">
            <v>CHI</v>
          </cell>
          <cell r="F15330">
            <v>5.2</v>
          </cell>
          <cell r="G15330">
            <v>1312611</v>
          </cell>
          <cell r="H15330">
            <v>826.2</v>
          </cell>
        </row>
        <row r="15331">
          <cell r="A15331">
            <v>2018</v>
          </cell>
          <cell r="B15331" t="str">
            <v>David Nwaba</v>
          </cell>
          <cell r="D15331" t="str">
            <v>CHI</v>
          </cell>
          <cell r="F15331">
            <v>12.2</v>
          </cell>
          <cell r="G15331">
            <v>1312611</v>
          </cell>
          <cell r="H15331">
            <v>1645</v>
          </cell>
        </row>
        <row r="15332">
          <cell r="A15332">
            <v>2018</v>
          </cell>
          <cell r="B15332" t="str">
            <v>Ryan Arcidiacono</v>
          </cell>
          <cell r="D15332" t="str">
            <v>CHI</v>
          </cell>
          <cell r="F15332">
            <v>7.3</v>
          </cell>
          <cell r="H15332">
            <v>304.79999999999995</v>
          </cell>
        </row>
        <row r="15333">
          <cell r="A15333">
            <v>2018</v>
          </cell>
          <cell r="B15333" t="str">
            <v>Antonio Blakeney</v>
          </cell>
          <cell r="D15333" t="str">
            <v>CHI</v>
          </cell>
          <cell r="F15333">
            <v>10.1</v>
          </cell>
          <cell r="H15333">
            <v>313.5</v>
          </cell>
        </row>
        <row r="15334">
          <cell r="A15334">
            <v>2018</v>
          </cell>
          <cell r="B15334" t="str">
            <v>Dwight Howard</v>
          </cell>
          <cell r="D15334" t="str">
            <v>CHO</v>
          </cell>
          <cell r="F15334">
            <v>20.5</v>
          </cell>
          <cell r="G15334">
            <v>23500000</v>
          </cell>
          <cell r="H15334">
            <v>2462.4</v>
          </cell>
        </row>
        <row r="15335">
          <cell r="A15335">
            <v>2018</v>
          </cell>
          <cell r="B15335" t="str">
            <v>Nicolas Batum</v>
          </cell>
          <cell r="D15335" t="str">
            <v>CHO</v>
          </cell>
          <cell r="F15335">
            <v>14.4</v>
          </cell>
          <cell r="G15335">
            <v>22434783</v>
          </cell>
          <cell r="H15335">
            <v>1984</v>
          </cell>
        </row>
        <row r="15336">
          <cell r="A15336">
            <v>2018</v>
          </cell>
          <cell r="B15336" t="str">
            <v>Marvin Williams</v>
          </cell>
          <cell r="D15336" t="str">
            <v>CHO</v>
          </cell>
          <cell r="F15336">
            <v>13.9</v>
          </cell>
          <cell r="G15336">
            <v>13168750</v>
          </cell>
          <cell r="H15336">
            <v>2004.6</v>
          </cell>
        </row>
        <row r="15337">
          <cell r="A15337">
            <v>2018</v>
          </cell>
          <cell r="B15337" t="str">
            <v>Michael Kidd-Gilchrist</v>
          </cell>
          <cell r="D15337" t="str">
            <v>CHO</v>
          </cell>
          <cell r="F15337">
            <v>12.5</v>
          </cell>
          <cell r="G15337">
            <v>13000000</v>
          </cell>
          <cell r="H15337">
            <v>1850</v>
          </cell>
        </row>
        <row r="15338">
          <cell r="A15338">
            <v>2018</v>
          </cell>
          <cell r="B15338" t="str">
            <v>Cody Zeller</v>
          </cell>
          <cell r="D15338" t="str">
            <v>CHO</v>
          </cell>
          <cell r="F15338">
            <v>15.9</v>
          </cell>
          <cell r="G15338">
            <v>12584270</v>
          </cell>
          <cell r="H15338">
            <v>627</v>
          </cell>
        </row>
        <row r="15339">
          <cell r="A15339">
            <v>2018</v>
          </cell>
          <cell r="B15339" t="str">
            <v>Kemba Walker</v>
          </cell>
          <cell r="D15339" t="str">
            <v>CHO</v>
          </cell>
          <cell r="F15339">
            <v>20.6</v>
          </cell>
          <cell r="G15339">
            <v>12000000</v>
          </cell>
          <cell r="H15339">
            <v>2736</v>
          </cell>
        </row>
        <row r="15340">
          <cell r="A15340">
            <v>2018</v>
          </cell>
          <cell r="B15340" t="str">
            <v>Jeremy Lamb</v>
          </cell>
          <cell r="D15340" t="str">
            <v>CHO</v>
          </cell>
          <cell r="F15340">
            <v>17</v>
          </cell>
          <cell r="G15340">
            <v>7000000</v>
          </cell>
          <cell r="H15340">
            <v>1968</v>
          </cell>
        </row>
        <row r="15341">
          <cell r="A15341">
            <v>2018</v>
          </cell>
          <cell r="B15341" t="str">
            <v>Malik Monk</v>
          </cell>
          <cell r="D15341" t="str">
            <v>CHO</v>
          </cell>
          <cell r="F15341">
            <v>10.3</v>
          </cell>
          <cell r="G15341">
            <v>2904480</v>
          </cell>
          <cell r="H15341">
            <v>856.8</v>
          </cell>
        </row>
        <row r="15342">
          <cell r="A15342">
            <v>2018</v>
          </cell>
          <cell r="B15342" t="str">
            <v>Frank Kaminsky</v>
          </cell>
          <cell r="D15342" t="str">
            <v>CHO</v>
          </cell>
          <cell r="F15342">
            <v>14.4</v>
          </cell>
          <cell r="G15342">
            <v>2847600</v>
          </cell>
          <cell r="H15342">
            <v>1832.8</v>
          </cell>
        </row>
        <row r="15343">
          <cell r="A15343">
            <v>2018</v>
          </cell>
          <cell r="B15343" t="str">
            <v>Michael Carter-Williams</v>
          </cell>
          <cell r="D15343" t="str">
            <v>CHO</v>
          </cell>
          <cell r="F15343">
            <v>10.8</v>
          </cell>
          <cell r="G15343">
            <v>2700000</v>
          </cell>
          <cell r="H15343">
            <v>837.2</v>
          </cell>
        </row>
        <row r="15344">
          <cell r="A15344">
            <v>2018</v>
          </cell>
          <cell r="B15344" t="str">
            <v>Julyan Stone</v>
          </cell>
          <cell r="D15344" t="str">
            <v>CHO</v>
          </cell>
          <cell r="F15344">
            <v>7.6</v>
          </cell>
          <cell r="G15344">
            <v>1524305</v>
          </cell>
          <cell r="H15344">
            <v>174.79999999999998</v>
          </cell>
        </row>
        <row r="15345">
          <cell r="A15345">
            <v>2018</v>
          </cell>
          <cell r="B15345" t="str">
            <v>Treveon Graham</v>
          </cell>
          <cell r="D15345" t="str">
            <v>CHO</v>
          </cell>
          <cell r="F15345">
            <v>9</v>
          </cell>
          <cell r="G15345">
            <v>1312611</v>
          </cell>
          <cell r="H15345">
            <v>1052.0999999999999</v>
          </cell>
        </row>
        <row r="15346">
          <cell r="A15346">
            <v>2018</v>
          </cell>
          <cell r="B15346" t="str">
            <v>Dwayne Bacon</v>
          </cell>
          <cell r="D15346" t="str">
            <v>CHO</v>
          </cell>
          <cell r="F15346">
            <v>5.8</v>
          </cell>
          <cell r="G15346">
            <v>815615</v>
          </cell>
          <cell r="H15346">
            <v>715.5</v>
          </cell>
        </row>
        <row r="15347">
          <cell r="A15347">
            <v>2018</v>
          </cell>
          <cell r="B15347" t="str">
            <v>Marcus Paige</v>
          </cell>
          <cell r="D15347" t="str">
            <v>CHO</v>
          </cell>
          <cell r="F15347">
            <v>9.1</v>
          </cell>
          <cell r="H15347">
            <v>28</v>
          </cell>
        </row>
        <row r="15348">
          <cell r="A15348">
            <v>2018</v>
          </cell>
          <cell r="B15348" t="str">
            <v>Mangok Mathiang</v>
          </cell>
          <cell r="D15348" t="str">
            <v>CHO</v>
          </cell>
          <cell r="F15348">
            <v>18</v>
          </cell>
          <cell r="H15348">
            <v>20</v>
          </cell>
        </row>
        <row r="15349">
          <cell r="A15349">
            <v>2018</v>
          </cell>
          <cell r="B15349" t="str">
            <v>Johnny O'Bryant</v>
          </cell>
          <cell r="D15349" t="str">
            <v>CHO</v>
          </cell>
          <cell r="F15349">
            <v>11.9</v>
          </cell>
          <cell r="H15349">
            <v>378</v>
          </cell>
        </row>
        <row r="15350">
          <cell r="A15350">
            <v>2018</v>
          </cell>
          <cell r="B15350" t="str">
            <v>LeBron James</v>
          </cell>
          <cell r="D15350" t="str">
            <v>CLE</v>
          </cell>
          <cell r="F15350">
            <v>28.6</v>
          </cell>
          <cell r="G15350">
            <v>33285709</v>
          </cell>
          <cell r="H15350">
            <v>3025.7999999999997</v>
          </cell>
        </row>
        <row r="15351">
          <cell r="A15351">
            <v>2018</v>
          </cell>
          <cell r="B15351" t="str">
            <v>Kevin Love</v>
          </cell>
          <cell r="D15351" t="str">
            <v>CLE</v>
          </cell>
          <cell r="F15351">
            <v>22.4</v>
          </cell>
          <cell r="G15351">
            <v>22642350</v>
          </cell>
          <cell r="H15351">
            <v>1652</v>
          </cell>
        </row>
        <row r="15352">
          <cell r="A15352">
            <v>2018</v>
          </cell>
          <cell r="B15352" t="str">
            <v>Tristan Thompson</v>
          </cell>
          <cell r="D15352" t="str">
            <v>CLE</v>
          </cell>
          <cell r="F15352">
            <v>13.6</v>
          </cell>
          <cell r="G15352">
            <v>16400000</v>
          </cell>
          <cell r="H15352">
            <v>1070.5999999999999</v>
          </cell>
        </row>
        <row r="15353">
          <cell r="A15353">
            <v>2018</v>
          </cell>
          <cell r="B15353" t="str">
            <v>J.R. Smith</v>
          </cell>
          <cell r="D15353" t="str">
            <v>CLE</v>
          </cell>
          <cell r="F15353">
            <v>8.5</v>
          </cell>
          <cell r="G15353">
            <v>13760000</v>
          </cell>
          <cell r="H15353">
            <v>2248</v>
          </cell>
        </row>
        <row r="15354">
          <cell r="A15354">
            <v>2018</v>
          </cell>
          <cell r="B15354" t="str">
            <v>Iman Shumpert</v>
          </cell>
          <cell r="D15354" t="str">
            <v>CLE</v>
          </cell>
          <cell r="F15354">
            <v>6.4</v>
          </cell>
          <cell r="G15354">
            <v>10337079</v>
          </cell>
          <cell r="H15354">
            <v>275.8</v>
          </cell>
        </row>
        <row r="15355">
          <cell r="A15355">
            <v>2018</v>
          </cell>
          <cell r="B15355" t="str">
            <v>Kyle Korver</v>
          </cell>
          <cell r="D15355" t="str">
            <v>CLE</v>
          </cell>
          <cell r="F15355">
            <v>13.4</v>
          </cell>
          <cell r="G15355">
            <v>7000000</v>
          </cell>
          <cell r="H15355">
            <v>1576.8000000000002</v>
          </cell>
        </row>
        <row r="15356">
          <cell r="A15356">
            <v>2018</v>
          </cell>
          <cell r="B15356" t="str">
            <v>Cedi Osman</v>
          </cell>
          <cell r="D15356" t="str">
            <v>CLE</v>
          </cell>
          <cell r="F15356">
            <v>11</v>
          </cell>
          <cell r="G15356">
            <v>2642857</v>
          </cell>
          <cell r="H15356">
            <v>671</v>
          </cell>
        </row>
        <row r="15357">
          <cell r="A15357">
            <v>2018</v>
          </cell>
          <cell r="B15357" t="str">
            <v>Jose Calderon</v>
          </cell>
          <cell r="D15357" t="str">
            <v>CLE</v>
          </cell>
          <cell r="F15357">
            <v>11.3</v>
          </cell>
          <cell r="G15357">
            <v>2328652</v>
          </cell>
          <cell r="H15357">
            <v>912</v>
          </cell>
        </row>
        <row r="15358">
          <cell r="A15358">
            <v>2018</v>
          </cell>
          <cell r="B15358" t="str">
            <v>Jeff Green</v>
          </cell>
          <cell r="D15358" t="str">
            <v>CLE</v>
          </cell>
          <cell r="F15358">
            <v>14.8</v>
          </cell>
          <cell r="G15358">
            <v>2116955</v>
          </cell>
          <cell r="H15358">
            <v>1825.1999999999998</v>
          </cell>
        </row>
        <row r="15359">
          <cell r="A15359">
            <v>2018</v>
          </cell>
          <cell r="B15359" t="str">
            <v>Ante Zizic</v>
          </cell>
          <cell r="D15359" t="str">
            <v>CLE</v>
          </cell>
          <cell r="F15359">
            <v>24.2</v>
          </cell>
          <cell r="G15359">
            <v>1645200</v>
          </cell>
          <cell r="H15359">
            <v>214.4</v>
          </cell>
        </row>
        <row r="15360">
          <cell r="A15360">
            <v>2018</v>
          </cell>
          <cell r="B15360" t="str">
            <v>Kendrick Perkins</v>
          </cell>
          <cell r="D15360" t="str">
            <v>CLE</v>
          </cell>
          <cell r="F15360">
            <v>8.4</v>
          </cell>
          <cell r="H15360">
            <v>15</v>
          </cell>
        </row>
        <row r="15361">
          <cell r="A15361">
            <v>2018</v>
          </cell>
          <cell r="B15361" t="str">
            <v>John Holland</v>
          </cell>
          <cell r="D15361" t="str">
            <v>CLE</v>
          </cell>
          <cell r="F15361">
            <v>5.9</v>
          </cell>
          <cell r="H15361">
            <v>175.2</v>
          </cell>
        </row>
        <row r="15362">
          <cell r="A15362">
            <v>2018</v>
          </cell>
          <cell r="B15362" t="str">
            <v>London Perrantes</v>
          </cell>
          <cell r="D15362" t="str">
            <v>CLE</v>
          </cell>
          <cell r="F15362">
            <v>0.7</v>
          </cell>
          <cell r="H15362">
            <v>65.8</v>
          </cell>
        </row>
        <row r="15363">
          <cell r="A15363">
            <v>2018</v>
          </cell>
          <cell r="B15363" t="str">
            <v>Harrison Barnes</v>
          </cell>
          <cell r="D15363" t="str">
            <v>DAL</v>
          </cell>
          <cell r="F15363">
            <v>15.8</v>
          </cell>
          <cell r="G15363">
            <v>23112004</v>
          </cell>
          <cell r="H15363">
            <v>2633.4</v>
          </cell>
        </row>
        <row r="15364">
          <cell r="A15364">
            <v>2018</v>
          </cell>
          <cell r="B15364" t="str">
            <v>Wesley Matthews</v>
          </cell>
          <cell r="D15364" t="str">
            <v>DAL</v>
          </cell>
          <cell r="F15364">
            <v>11.4</v>
          </cell>
          <cell r="G15364">
            <v>17884176</v>
          </cell>
          <cell r="H15364">
            <v>2129.3999999999996</v>
          </cell>
        </row>
        <row r="15365">
          <cell r="A15365">
            <v>2018</v>
          </cell>
          <cell r="B15365" t="str">
            <v>Dwight Powell</v>
          </cell>
          <cell r="D15365" t="str">
            <v>DAL</v>
          </cell>
          <cell r="F15365">
            <v>18.8</v>
          </cell>
          <cell r="G15365">
            <v>9003125</v>
          </cell>
          <cell r="H15365">
            <v>1674.8</v>
          </cell>
        </row>
        <row r="15366">
          <cell r="A15366">
            <v>2018</v>
          </cell>
          <cell r="B15366" t="str">
            <v>Dirk Nowitzki</v>
          </cell>
          <cell r="D15366" t="str">
            <v>DAL</v>
          </cell>
          <cell r="F15366">
            <v>16.7</v>
          </cell>
          <cell r="G15366">
            <v>5000000</v>
          </cell>
          <cell r="H15366">
            <v>1901.8999999999999</v>
          </cell>
        </row>
        <row r="15367">
          <cell r="A15367">
            <v>2018</v>
          </cell>
          <cell r="B15367" t="str">
            <v>Nerlens Noel</v>
          </cell>
          <cell r="D15367" t="str">
            <v>DAL</v>
          </cell>
          <cell r="F15367">
            <v>16.2</v>
          </cell>
          <cell r="G15367">
            <v>4187599</v>
          </cell>
          <cell r="H15367">
            <v>471</v>
          </cell>
        </row>
        <row r="15368">
          <cell r="A15368">
            <v>2018</v>
          </cell>
          <cell r="B15368" t="str">
            <v>J.J. Barea</v>
          </cell>
          <cell r="D15368" t="str">
            <v>DAL</v>
          </cell>
          <cell r="F15368">
            <v>17.8</v>
          </cell>
          <cell r="G15368">
            <v>3903900</v>
          </cell>
          <cell r="H15368">
            <v>1600.8</v>
          </cell>
        </row>
        <row r="15369">
          <cell r="A15369">
            <v>2018</v>
          </cell>
          <cell r="B15369" t="str">
            <v>Dennis Smith</v>
          </cell>
          <cell r="D15369" t="str">
            <v>DAL</v>
          </cell>
          <cell r="F15369">
            <v>12.8</v>
          </cell>
          <cell r="G15369">
            <v>3218280</v>
          </cell>
          <cell r="H15369">
            <v>2049.2999999999997</v>
          </cell>
        </row>
        <row r="15370">
          <cell r="A15370">
            <v>2018</v>
          </cell>
          <cell r="B15370" t="str">
            <v>Jeff Withey</v>
          </cell>
          <cell r="D15370" t="str">
            <v>DAL</v>
          </cell>
          <cell r="F15370">
            <v>8.3000000000000007</v>
          </cell>
          <cell r="G15370">
            <v>1577320</v>
          </cell>
          <cell r="H15370">
            <v>38.699999999999996</v>
          </cell>
        </row>
        <row r="15371">
          <cell r="A15371">
            <v>2018</v>
          </cell>
          <cell r="B15371" t="str">
            <v>Salah Mejri</v>
          </cell>
          <cell r="D15371" t="str">
            <v>DAL</v>
          </cell>
          <cell r="F15371">
            <v>17.8</v>
          </cell>
          <cell r="G15371">
            <v>1471382</v>
          </cell>
          <cell r="H15371">
            <v>732</v>
          </cell>
        </row>
        <row r="15372">
          <cell r="A15372">
            <v>2018</v>
          </cell>
          <cell r="B15372" t="str">
            <v>Yogi Ferrell</v>
          </cell>
          <cell r="D15372" t="str">
            <v>DAL</v>
          </cell>
          <cell r="F15372">
            <v>11.4</v>
          </cell>
          <cell r="G15372">
            <v>1312611</v>
          </cell>
          <cell r="H15372">
            <v>2279.6</v>
          </cell>
        </row>
        <row r="15373">
          <cell r="A15373">
            <v>2018</v>
          </cell>
          <cell r="B15373" t="str">
            <v>Dorian Finney-Smith</v>
          </cell>
          <cell r="D15373" t="str">
            <v>DAL</v>
          </cell>
          <cell r="F15373">
            <v>7.6</v>
          </cell>
          <cell r="G15373">
            <v>1312611</v>
          </cell>
          <cell r="H15373">
            <v>447.3</v>
          </cell>
        </row>
        <row r="15374">
          <cell r="A15374">
            <v>2018</v>
          </cell>
          <cell r="B15374" t="str">
            <v>Maxi Kleber</v>
          </cell>
          <cell r="D15374" t="str">
            <v>DAL</v>
          </cell>
          <cell r="F15374">
            <v>13.4</v>
          </cell>
          <cell r="G15374">
            <v>815615</v>
          </cell>
          <cell r="H15374">
            <v>1209.6000000000001</v>
          </cell>
        </row>
        <row r="15375">
          <cell r="A15375">
            <v>2018</v>
          </cell>
          <cell r="B15375" t="str">
            <v>Gian Clavell</v>
          </cell>
          <cell r="D15375" t="str">
            <v>DAL</v>
          </cell>
          <cell r="F15375">
            <v>7.4</v>
          </cell>
          <cell r="G15375">
            <v>50000</v>
          </cell>
          <cell r="H15375">
            <v>63.699999999999996</v>
          </cell>
        </row>
        <row r="15376">
          <cell r="A15376">
            <v>2018</v>
          </cell>
          <cell r="B15376" t="str">
            <v>Jameel Warney</v>
          </cell>
          <cell r="D15376" t="str">
            <v>DAL</v>
          </cell>
          <cell r="F15376">
            <v>22.6</v>
          </cell>
          <cell r="H15376">
            <v>27</v>
          </cell>
        </row>
        <row r="15377">
          <cell r="A15377">
            <v>2018</v>
          </cell>
          <cell r="B15377" t="str">
            <v>Johnathan Motley</v>
          </cell>
          <cell r="D15377" t="str">
            <v>DAL</v>
          </cell>
          <cell r="F15377">
            <v>17.2</v>
          </cell>
          <cell r="H15377">
            <v>176</v>
          </cell>
        </row>
        <row r="15378">
          <cell r="A15378">
            <v>2018</v>
          </cell>
          <cell r="B15378" t="str">
            <v>Aaron Harrison</v>
          </cell>
          <cell r="D15378" t="str">
            <v>DAL</v>
          </cell>
          <cell r="F15378">
            <v>5.0999999999999996</v>
          </cell>
          <cell r="H15378">
            <v>233.1</v>
          </cell>
        </row>
        <row r="15379">
          <cell r="A15379">
            <v>2018</v>
          </cell>
          <cell r="B15379" t="str">
            <v>Kyle Collinsworth</v>
          </cell>
          <cell r="D15379" t="str">
            <v>DAL</v>
          </cell>
          <cell r="F15379">
            <v>10</v>
          </cell>
          <cell r="H15379">
            <v>480</v>
          </cell>
        </row>
        <row r="15380">
          <cell r="A15380">
            <v>2018</v>
          </cell>
          <cell r="B15380" t="str">
            <v>Paul Millsap</v>
          </cell>
          <cell r="D15380" t="str">
            <v>DEN</v>
          </cell>
          <cell r="F15380">
            <v>17</v>
          </cell>
          <cell r="G15380">
            <v>31269231</v>
          </cell>
          <cell r="H15380">
            <v>1143.8</v>
          </cell>
        </row>
        <row r="15381">
          <cell r="A15381">
            <v>2018</v>
          </cell>
          <cell r="B15381" t="str">
            <v>Mason Plumlee</v>
          </cell>
          <cell r="D15381" t="str">
            <v>DEN</v>
          </cell>
          <cell r="F15381">
            <v>16.899999999999999</v>
          </cell>
          <cell r="G15381">
            <v>14041096</v>
          </cell>
          <cell r="H15381">
            <v>1435.6</v>
          </cell>
        </row>
        <row r="15382">
          <cell r="A15382">
            <v>2018</v>
          </cell>
          <cell r="B15382" t="str">
            <v>Kenneth Faried</v>
          </cell>
          <cell r="D15382" t="str">
            <v>DEN</v>
          </cell>
          <cell r="F15382">
            <v>17.399999999999999</v>
          </cell>
          <cell r="G15382">
            <v>12921348</v>
          </cell>
          <cell r="H15382">
            <v>460.8</v>
          </cell>
        </row>
        <row r="15383">
          <cell r="A15383">
            <v>2018</v>
          </cell>
          <cell r="B15383" t="str">
            <v>Wilson Chandler</v>
          </cell>
          <cell r="D15383" t="str">
            <v>DEN</v>
          </cell>
          <cell r="F15383">
            <v>11</v>
          </cell>
          <cell r="G15383">
            <v>12016854</v>
          </cell>
          <cell r="H15383">
            <v>2345.7999999999997</v>
          </cell>
        </row>
        <row r="15384">
          <cell r="A15384">
            <v>2018</v>
          </cell>
          <cell r="B15384" t="str">
            <v>Darrell Arthur</v>
          </cell>
          <cell r="D15384" t="str">
            <v>DEN</v>
          </cell>
          <cell r="F15384">
            <v>8.4</v>
          </cell>
          <cell r="G15384">
            <v>7464912</v>
          </cell>
          <cell r="H15384">
            <v>140.6</v>
          </cell>
        </row>
        <row r="15385">
          <cell r="A15385">
            <v>2018</v>
          </cell>
          <cell r="B15385" t="str">
            <v>Will Barton</v>
          </cell>
          <cell r="D15385" t="str">
            <v>DEN</v>
          </cell>
          <cell r="F15385">
            <v>16.2</v>
          </cell>
          <cell r="G15385">
            <v>3533333</v>
          </cell>
          <cell r="H15385">
            <v>2681.1</v>
          </cell>
        </row>
        <row r="15386">
          <cell r="A15386">
            <v>2018</v>
          </cell>
          <cell r="B15386" t="str">
            <v>Jamal Murray</v>
          </cell>
          <cell r="D15386" t="str">
            <v>DEN</v>
          </cell>
          <cell r="F15386">
            <v>16.100000000000001</v>
          </cell>
          <cell r="G15386">
            <v>3355320</v>
          </cell>
          <cell r="H15386">
            <v>2567.6999999999998</v>
          </cell>
        </row>
        <row r="15387">
          <cell r="A15387">
            <v>2018</v>
          </cell>
          <cell r="B15387" t="str">
            <v>Gary Harris</v>
          </cell>
          <cell r="D15387" t="str">
            <v>DEN</v>
          </cell>
          <cell r="F15387">
            <v>16.5</v>
          </cell>
          <cell r="G15387">
            <v>2550055</v>
          </cell>
          <cell r="H15387">
            <v>2304.7999999999997</v>
          </cell>
        </row>
        <row r="15388">
          <cell r="A15388">
            <v>2018</v>
          </cell>
          <cell r="B15388" t="str">
            <v>Richard Jefferson</v>
          </cell>
          <cell r="D15388" t="str">
            <v>DEN</v>
          </cell>
          <cell r="F15388">
            <v>6.4</v>
          </cell>
          <cell r="G15388">
            <v>2500000</v>
          </cell>
          <cell r="H15388">
            <v>164</v>
          </cell>
        </row>
        <row r="15389">
          <cell r="A15389">
            <v>2018</v>
          </cell>
          <cell r="B15389" t="str">
            <v>Trey Lyles</v>
          </cell>
          <cell r="D15389" t="str">
            <v>DEN</v>
          </cell>
          <cell r="F15389">
            <v>17.899999999999999</v>
          </cell>
          <cell r="G15389">
            <v>2441400</v>
          </cell>
          <cell r="H15389">
            <v>1394.3000000000002</v>
          </cell>
        </row>
        <row r="15390">
          <cell r="A15390">
            <v>2018</v>
          </cell>
          <cell r="B15390" t="str">
            <v>Juan Hernangomez</v>
          </cell>
          <cell r="D15390" t="str">
            <v>DEN</v>
          </cell>
          <cell r="F15390">
            <v>9.6999999999999993</v>
          </cell>
          <cell r="G15390">
            <v>2076840</v>
          </cell>
          <cell r="H15390">
            <v>277.5</v>
          </cell>
        </row>
        <row r="15391">
          <cell r="A15391">
            <v>2018</v>
          </cell>
          <cell r="B15391" t="str">
            <v>Malik Beasley</v>
          </cell>
          <cell r="D15391" t="str">
            <v>DEN</v>
          </cell>
          <cell r="F15391">
            <v>9</v>
          </cell>
          <cell r="G15391">
            <v>1700640</v>
          </cell>
          <cell r="H15391">
            <v>582.80000000000007</v>
          </cell>
        </row>
        <row r="15392">
          <cell r="A15392">
            <v>2018</v>
          </cell>
          <cell r="B15392" t="str">
            <v>Nikola Jokic</v>
          </cell>
          <cell r="D15392" t="str">
            <v>DEN</v>
          </cell>
          <cell r="F15392">
            <v>24.4</v>
          </cell>
          <cell r="G15392">
            <v>1471382</v>
          </cell>
          <cell r="H15392">
            <v>2445</v>
          </cell>
        </row>
        <row r="15393">
          <cell r="A15393">
            <v>2018</v>
          </cell>
          <cell r="B15393" t="str">
            <v>Torrey Craig</v>
          </cell>
          <cell r="D15393" t="str">
            <v>DEN</v>
          </cell>
          <cell r="F15393">
            <v>9.8000000000000007</v>
          </cell>
          <cell r="H15393">
            <v>627.90000000000009</v>
          </cell>
        </row>
        <row r="15394">
          <cell r="A15394">
            <v>2018</v>
          </cell>
          <cell r="B15394" t="str">
            <v>Monte Morris</v>
          </cell>
          <cell r="D15394" t="str">
            <v>DEN</v>
          </cell>
          <cell r="F15394">
            <v>27.1</v>
          </cell>
          <cell r="H15394">
            <v>24.900000000000002</v>
          </cell>
        </row>
        <row r="15395">
          <cell r="A15395">
            <v>2018</v>
          </cell>
          <cell r="B15395" t="str">
            <v>Andre Drummond</v>
          </cell>
          <cell r="D15395" t="str">
            <v>DET</v>
          </cell>
          <cell r="F15395">
            <v>22.9</v>
          </cell>
          <cell r="G15395">
            <v>23775506</v>
          </cell>
          <cell r="H15395">
            <v>2628.6000000000004</v>
          </cell>
        </row>
        <row r="15396">
          <cell r="A15396">
            <v>2018</v>
          </cell>
          <cell r="B15396" t="str">
            <v>Reggie Jackson</v>
          </cell>
          <cell r="D15396" t="str">
            <v>DET</v>
          </cell>
          <cell r="F15396">
            <v>15.9</v>
          </cell>
          <cell r="G15396">
            <v>16000000</v>
          </cell>
          <cell r="H15396">
            <v>1201.5</v>
          </cell>
        </row>
        <row r="15397">
          <cell r="A15397">
            <v>2018</v>
          </cell>
          <cell r="B15397" t="str">
            <v>Jon Leuer</v>
          </cell>
          <cell r="D15397" t="str">
            <v>DET</v>
          </cell>
          <cell r="F15397">
            <v>8.9</v>
          </cell>
          <cell r="G15397">
            <v>10497319</v>
          </cell>
          <cell r="H15397">
            <v>136</v>
          </cell>
        </row>
        <row r="15398">
          <cell r="A15398">
            <v>2018</v>
          </cell>
          <cell r="B15398" t="str">
            <v>Langston Galloway</v>
          </cell>
          <cell r="D15398" t="str">
            <v>DET</v>
          </cell>
          <cell r="F15398">
            <v>12.2</v>
          </cell>
          <cell r="G15398">
            <v>6666667</v>
          </cell>
          <cell r="H15398">
            <v>864.2</v>
          </cell>
        </row>
        <row r="15399">
          <cell r="A15399">
            <v>2018</v>
          </cell>
          <cell r="B15399" t="str">
            <v>Ish Smith</v>
          </cell>
          <cell r="D15399" t="str">
            <v>DET</v>
          </cell>
          <cell r="F15399">
            <v>15.4</v>
          </cell>
          <cell r="G15399">
            <v>6000000</v>
          </cell>
          <cell r="H15399">
            <v>2041.8</v>
          </cell>
        </row>
        <row r="15400">
          <cell r="A15400">
            <v>2018</v>
          </cell>
          <cell r="B15400" t="str">
            <v>Anthony Tolliver</v>
          </cell>
          <cell r="D15400" t="str">
            <v>DET</v>
          </cell>
          <cell r="F15400">
            <v>13.9</v>
          </cell>
          <cell r="G15400">
            <v>3290000</v>
          </cell>
          <cell r="H15400">
            <v>1753.8</v>
          </cell>
        </row>
        <row r="15401">
          <cell r="A15401">
            <v>2018</v>
          </cell>
          <cell r="B15401" t="str">
            <v>Stanley Johnson</v>
          </cell>
          <cell r="D15401" t="str">
            <v>DET</v>
          </cell>
          <cell r="F15401">
            <v>9</v>
          </cell>
          <cell r="G15401">
            <v>3097800</v>
          </cell>
          <cell r="H15401">
            <v>1890.6</v>
          </cell>
        </row>
        <row r="15402">
          <cell r="A15402">
            <v>2018</v>
          </cell>
          <cell r="B15402" t="str">
            <v>Luke Kennard</v>
          </cell>
          <cell r="D15402" t="str">
            <v>DET</v>
          </cell>
          <cell r="F15402">
            <v>12.1</v>
          </cell>
          <cell r="G15402">
            <v>2759280</v>
          </cell>
          <cell r="H15402">
            <v>1460</v>
          </cell>
        </row>
        <row r="15403">
          <cell r="A15403">
            <v>2018</v>
          </cell>
          <cell r="B15403" t="str">
            <v>Reggie Bullock</v>
          </cell>
          <cell r="D15403" t="str">
            <v>DET</v>
          </cell>
          <cell r="F15403">
            <v>13.6</v>
          </cell>
          <cell r="G15403">
            <v>2500000</v>
          </cell>
          <cell r="H15403">
            <v>1729.8</v>
          </cell>
        </row>
        <row r="15404">
          <cell r="A15404">
            <v>2018</v>
          </cell>
          <cell r="B15404" t="str">
            <v>Henry Ellenson</v>
          </cell>
          <cell r="D15404" t="str">
            <v>DET</v>
          </cell>
          <cell r="F15404">
            <v>10.5</v>
          </cell>
          <cell r="G15404">
            <v>1780800</v>
          </cell>
          <cell r="H15404">
            <v>330.59999999999997</v>
          </cell>
        </row>
        <row r="15405">
          <cell r="A15405">
            <v>2018</v>
          </cell>
          <cell r="B15405" t="str">
            <v>Eric Moreland</v>
          </cell>
          <cell r="D15405" t="str">
            <v>DET</v>
          </cell>
          <cell r="F15405">
            <v>13.9</v>
          </cell>
          <cell r="G15405">
            <v>1739333</v>
          </cell>
          <cell r="H15405">
            <v>804</v>
          </cell>
        </row>
        <row r="15406">
          <cell r="A15406">
            <v>2018</v>
          </cell>
          <cell r="B15406" t="str">
            <v>Reggie Hearn</v>
          </cell>
          <cell r="D15406" t="str">
            <v>DET</v>
          </cell>
          <cell r="F15406">
            <v>13.1</v>
          </cell>
          <cell r="H15406">
            <v>6.8999999999999995</v>
          </cell>
        </row>
        <row r="15407">
          <cell r="A15407">
            <v>2018</v>
          </cell>
          <cell r="B15407" t="str">
            <v>Dwight Buycks</v>
          </cell>
          <cell r="D15407" t="str">
            <v>DET</v>
          </cell>
          <cell r="F15407">
            <v>12.8</v>
          </cell>
          <cell r="H15407">
            <v>426.29999999999995</v>
          </cell>
        </row>
        <row r="15408">
          <cell r="A15408">
            <v>2018</v>
          </cell>
          <cell r="B15408" t="str">
            <v>Stephen Curry</v>
          </cell>
          <cell r="D15408" t="str">
            <v>GSW</v>
          </cell>
          <cell r="F15408">
            <v>28.2</v>
          </cell>
          <cell r="G15408">
            <v>34682550</v>
          </cell>
          <cell r="H15408">
            <v>1632</v>
          </cell>
        </row>
        <row r="15409">
          <cell r="A15409">
            <v>2018</v>
          </cell>
          <cell r="B15409" t="str">
            <v>Kevin Durant</v>
          </cell>
          <cell r="D15409" t="str">
            <v>GSW</v>
          </cell>
          <cell r="F15409">
            <v>26</v>
          </cell>
          <cell r="G15409">
            <v>25000000</v>
          </cell>
          <cell r="H15409">
            <v>2325.6000000000004</v>
          </cell>
        </row>
        <row r="15410">
          <cell r="A15410">
            <v>2018</v>
          </cell>
          <cell r="B15410" t="str">
            <v>Klay Thompson</v>
          </cell>
          <cell r="D15410" t="str">
            <v>GSW</v>
          </cell>
          <cell r="F15410">
            <v>16.100000000000001</v>
          </cell>
          <cell r="G15410">
            <v>17826150</v>
          </cell>
          <cell r="H15410">
            <v>2503.8999999999996</v>
          </cell>
        </row>
        <row r="15411">
          <cell r="A15411">
            <v>2018</v>
          </cell>
          <cell r="B15411" t="str">
            <v>Draymond Green</v>
          </cell>
          <cell r="D15411" t="str">
            <v>GSW</v>
          </cell>
          <cell r="F15411">
            <v>16.100000000000001</v>
          </cell>
          <cell r="G15411">
            <v>16400000</v>
          </cell>
          <cell r="H15411">
            <v>2289</v>
          </cell>
        </row>
        <row r="15412">
          <cell r="A15412">
            <v>2018</v>
          </cell>
          <cell r="B15412" t="str">
            <v>Andre Iguodala</v>
          </cell>
          <cell r="D15412" t="str">
            <v>GSW</v>
          </cell>
          <cell r="F15412">
            <v>11.2</v>
          </cell>
          <cell r="G15412">
            <v>14814815</v>
          </cell>
          <cell r="H15412">
            <v>1619.2</v>
          </cell>
        </row>
        <row r="15413">
          <cell r="A15413">
            <v>2018</v>
          </cell>
          <cell r="B15413" t="str">
            <v>Shaun Livingston</v>
          </cell>
          <cell r="D15413" t="str">
            <v>GSW</v>
          </cell>
          <cell r="F15413">
            <v>11.6</v>
          </cell>
          <cell r="G15413">
            <v>7692308</v>
          </cell>
          <cell r="H15413">
            <v>1128.9000000000001</v>
          </cell>
        </row>
        <row r="15414">
          <cell r="A15414">
            <v>2018</v>
          </cell>
          <cell r="B15414" t="str">
            <v>Nick Young</v>
          </cell>
          <cell r="D15414" t="str">
            <v>GSW</v>
          </cell>
          <cell r="F15414">
            <v>10</v>
          </cell>
          <cell r="G15414">
            <v>5192000</v>
          </cell>
          <cell r="H15414">
            <v>1392</v>
          </cell>
        </row>
        <row r="15415">
          <cell r="A15415">
            <v>2018</v>
          </cell>
          <cell r="B15415" t="str">
            <v>Zaza Pachulia</v>
          </cell>
          <cell r="D15415" t="str">
            <v>GSW</v>
          </cell>
          <cell r="F15415">
            <v>17</v>
          </cell>
          <cell r="G15415">
            <v>3477600</v>
          </cell>
          <cell r="H15415">
            <v>972.9</v>
          </cell>
        </row>
        <row r="15416">
          <cell r="A15416">
            <v>2018</v>
          </cell>
          <cell r="B15416" t="str">
            <v>David West</v>
          </cell>
          <cell r="D15416" t="str">
            <v>GSW</v>
          </cell>
          <cell r="F15416">
            <v>20.9</v>
          </cell>
          <cell r="G15416">
            <v>2328652</v>
          </cell>
          <cell r="H15416">
            <v>1000.0999999999999</v>
          </cell>
        </row>
        <row r="15417">
          <cell r="A15417">
            <v>2018</v>
          </cell>
          <cell r="B15417" t="str">
            <v>JaVale McGee</v>
          </cell>
          <cell r="D15417" t="str">
            <v>GSW</v>
          </cell>
          <cell r="F15417">
            <v>22.3</v>
          </cell>
          <cell r="G15417">
            <v>2116955</v>
          </cell>
          <cell r="H15417">
            <v>617.5</v>
          </cell>
        </row>
        <row r="15418">
          <cell r="A15418">
            <v>2018</v>
          </cell>
          <cell r="B15418" t="str">
            <v>Omri Casspi</v>
          </cell>
          <cell r="D15418" t="str">
            <v>GSW</v>
          </cell>
          <cell r="F15418">
            <v>15.5</v>
          </cell>
          <cell r="G15418">
            <v>2106470</v>
          </cell>
          <cell r="H15418">
            <v>742</v>
          </cell>
        </row>
        <row r="15419">
          <cell r="A15419">
            <v>2018</v>
          </cell>
          <cell r="B15419" t="str">
            <v>Kevon Looney</v>
          </cell>
          <cell r="D15419" t="str">
            <v>GSW</v>
          </cell>
          <cell r="F15419">
            <v>14.8</v>
          </cell>
          <cell r="G15419">
            <v>1471382</v>
          </cell>
          <cell r="H15419">
            <v>910.80000000000007</v>
          </cell>
        </row>
        <row r="15420">
          <cell r="A15420">
            <v>2018</v>
          </cell>
          <cell r="B15420" t="str">
            <v>Damian Jones</v>
          </cell>
          <cell r="D15420" t="str">
            <v>GSW</v>
          </cell>
          <cell r="F15420">
            <v>6.8</v>
          </cell>
          <cell r="G15420">
            <v>1312611</v>
          </cell>
          <cell r="H15420">
            <v>88.5</v>
          </cell>
        </row>
        <row r="15421">
          <cell r="A15421">
            <v>2018</v>
          </cell>
          <cell r="B15421" t="str">
            <v>Patrick McCaw</v>
          </cell>
          <cell r="D15421" t="str">
            <v>GSW</v>
          </cell>
          <cell r="F15421">
            <v>7.4</v>
          </cell>
          <cell r="G15421">
            <v>1312611</v>
          </cell>
          <cell r="H15421">
            <v>963.3</v>
          </cell>
        </row>
        <row r="15422">
          <cell r="A15422">
            <v>2018</v>
          </cell>
          <cell r="B15422" t="str">
            <v>Jordan Bell</v>
          </cell>
          <cell r="D15422" t="str">
            <v>GSW</v>
          </cell>
          <cell r="F15422">
            <v>18</v>
          </cell>
          <cell r="G15422">
            <v>815615</v>
          </cell>
          <cell r="H15422">
            <v>809.4</v>
          </cell>
        </row>
        <row r="15423">
          <cell r="A15423">
            <v>2018</v>
          </cell>
          <cell r="B15423" t="str">
            <v>Quinn Cook</v>
          </cell>
          <cell r="D15423" t="str">
            <v>GSW</v>
          </cell>
          <cell r="F15423">
            <v>12.8</v>
          </cell>
          <cell r="G15423">
            <v>100000</v>
          </cell>
          <cell r="H15423">
            <v>739.19999999999993</v>
          </cell>
        </row>
        <row r="15424">
          <cell r="A15424">
            <v>2018</v>
          </cell>
          <cell r="B15424" t="str">
            <v>James Harden</v>
          </cell>
          <cell r="D15424" t="str">
            <v>HOU</v>
          </cell>
          <cell r="F15424">
            <v>29.8</v>
          </cell>
          <cell r="G15424">
            <v>28299399</v>
          </cell>
          <cell r="H15424">
            <v>2548.7999999999997</v>
          </cell>
        </row>
        <row r="15425">
          <cell r="A15425">
            <v>2018</v>
          </cell>
          <cell r="B15425" t="str">
            <v>Chris Paul</v>
          </cell>
          <cell r="D15425" t="str">
            <v>HOU</v>
          </cell>
          <cell r="F15425">
            <v>24.4</v>
          </cell>
          <cell r="G15425">
            <v>24599495</v>
          </cell>
          <cell r="H15425">
            <v>1844.4</v>
          </cell>
        </row>
        <row r="15426">
          <cell r="A15426">
            <v>2018</v>
          </cell>
          <cell r="B15426" t="str">
            <v>Ryan Anderson</v>
          </cell>
          <cell r="D15426" t="str">
            <v>HOU</v>
          </cell>
          <cell r="F15426">
            <v>12.6</v>
          </cell>
          <cell r="G15426">
            <v>19578455</v>
          </cell>
          <cell r="H15426">
            <v>1722.6000000000001</v>
          </cell>
        </row>
        <row r="15427">
          <cell r="A15427">
            <v>2018</v>
          </cell>
          <cell r="B15427" t="str">
            <v>Eric Gordon</v>
          </cell>
          <cell r="D15427" t="str">
            <v>HOU</v>
          </cell>
          <cell r="F15427">
            <v>15.2</v>
          </cell>
          <cell r="G15427">
            <v>12943020</v>
          </cell>
          <cell r="H15427">
            <v>2152.7999999999997</v>
          </cell>
        </row>
        <row r="15428">
          <cell r="A15428">
            <v>2018</v>
          </cell>
          <cell r="B15428" t="str">
            <v>P.J. Tucker</v>
          </cell>
          <cell r="D15428" t="str">
            <v>HOU</v>
          </cell>
          <cell r="F15428">
            <v>8.3000000000000007</v>
          </cell>
          <cell r="G15428">
            <v>7590035</v>
          </cell>
          <cell r="H15428">
            <v>2279.6</v>
          </cell>
        </row>
        <row r="15429">
          <cell r="A15429">
            <v>2018</v>
          </cell>
          <cell r="B15429" t="str">
            <v>Trevor Ariza</v>
          </cell>
          <cell r="D15429" t="str">
            <v>HOU</v>
          </cell>
          <cell r="F15429">
            <v>11.8</v>
          </cell>
          <cell r="G15429">
            <v>7420912</v>
          </cell>
          <cell r="H15429">
            <v>2271.2999999999997</v>
          </cell>
        </row>
        <row r="15430">
          <cell r="A15430">
            <v>2018</v>
          </cell>
          <cell r="B15430" t="str">
            <v>Nene Hilario</v>
          </cell>
          <cell r="D15430" t="str">
            <v>HOU</v>
          </cell>
          <cell r="F15430">
            <v>16.399999999999999</v>
          </cell>
          <cell r="G15430">
            <v>3477600</v>
          </cell>
          <cell r="H15430">
            <v>759.19999999999993</v>
          </cell>
        </row>
        <row r="15431">
          <cell r="A15431">
            <v>2018</v>
          </cell>
          <cell r="B15431" t="str">
            <v>Tarik Black</v>
          </cell>
          <cell r="D15431" t="str">
            <v>HOU</v>
          </cell>
          <cell r="F15431">
            <v>14.3</v>
          </cell>
          <cell r="G15431">
            <v>3290000</v>
          </cell>
          <cell r="H15431">
            <v>535.5</v>
          </cell>
        </row>
        <row r="15432">
          <cell r="A15432">
            <v>2018</v>
          </cell>
          <cell r="B15432" t="str">
            <v>Clint Capela</v>
          </cell>
          <cell r="D15432" t="str">
            <v>HOU</v>
          </cell>
          <cell r="F15432">
            <v>24.5</v>
          </cell>
          <cell r="G15432">
            <v>2334520</v>
          </cell>
          <cell r="H15432">
            <v>2035</v>
          </cell>
        </row>
        <row r="15433">
          <cell r="A15433">
            <v>2018</v>
          </cell>
          <cell r="B15433" t="str">
            <v>Luc Mbah a Moute</v>
          </cell>
          <cell r="D15433" t="str">
            <v>HOU</v>
          </cell>
          <cell r="F15433">
            <v>10.199999999999999</v>
          </cell>
          <cell r="G15433">
            <v>2116955</v>
          </cell>
          <cell r="H15433">
            <v>1561.6000000000001</v>
          </cell>
        </row>
        <row r="15434">
          <cell r="A15434">
            <v>2018</v>
          </cell>
          <cell r="B15434" t="str">
            <v>Bobby Brown</v>
          </cell>
          <cell r="D15434" t="str">
            <v>HOU</v>
          </cell>
          <cell r="F15434">
            <v>5.5</v>
          </cell>
          <cell r="G15434">
            <v>1524305</v>
          </cell>
          <cell r="H15434">
            <v>116</v>
          </cell>
        </row>
        <row r="15435">
          <cell r="A15435">
            <v>2018</v>
          </cell>
          <cell r="B15435" t="str">
            <v>Zhou Qi</v>
          </cell>
          <cell r="D15435" t="str">
            <v>HOU</v>
          </cell>
          <cell r="F15435">
            <v>1.9</v>
          </cell>
          <cell r="G15435">
            <v>815615</v>
          </cell>
          <cell r="H15435">
            <v>124.2</v>
          </cell>
        </row>
        <row r="15436">
          <cell r="A15436">
            <v>2018</v>
          </cell>
          <cell r="B15436" t="str">
            <v>Gerald Green</v>
          </cell>
          <cell r="D15436" t="str">
            <v>HOU</v>
          </cell>
          <cell r="F15436">
            <v>14.1</v>
          </cell>
          <cell r="H15436">
            <v>930.69999999999993</v>
          </cell>
        </row>
        <row r="15437">
          <cell r="A15437">
            <v>2018</v>
          </cell>
          <cell r="B15437" t="str">
            <v>Tim Quarterman</v>
          </cell>
          <cell r="D15437" t="str">
            <v>HOU</v>
          </cell>
          <cell r="F15437">
            <v>2.9</v>
          </cell>
          <cell r="H15437">
            <v>12.899999999999999</v>
          </cell>
        </row>
        <row r="15438">
          <cell r="A15438">
            <v>2018</v>
          </cell>
          <cell r="B15438" t="str">
            <v>Aaron Jackson</v>
          </cell>
          <cell r="D15438" t="str">
            <v>HOU</v>
          </cell>
          <cell r="F15438">
            <v>2.4</v>
          </cell>
          <cell r="H15438">
            <v>35</v>
          </cell>
        </row>
        <row r="15439">
          <cell r="A15439">
            <v>2018</v>
          </cell>
          <cell r="B15439" t="str">
            <v>R.J. Hunter</v>
          </cell>
          <cell r="D15439" t="str">
            <v>HOU</v>
          </cell>
          <cell r="F15439">
            <v>8.5</v>
          </cell>
          <cell r="H15439">
            <v>45</v>
          </cell>
        </row>
        <row r="15440">
          <cell r="A15440">
            <v>2018</v>
          </cell>
          <cell r="B15440" t="str">
            <v>Victor Oladipo</v>
          </cell>
          <cell r="D15440" t="str">
            <v>IND</v>
          </cell>
          <cell r="F15440">
            <v>23.1</v>
          </cell>
          <cell r="G15440">
            <v>21000000</v>
          </cell>
          <cell r="H15440">
            <v>2550</v>
          </cell>
        </row>
        <row r="15441">
          <cell r="A15441">
            <v>2018</v>
          </cell>
          <cell r="B15441" t="str">
            <v>Thaddeus Young</v>
          </cell>
          <cell r="D15441" t="str">
            <v>IND</v>
          </cell>
          <cell r="F15441">
            <v>14.8</v>
          </cell>
          <cell r="G15441">
            <v>14796348</v>
          </cell>
          <cell r="H15441">
            <v>2608.2000000000003</v>
          </cell>
        </row>
        <row r="15442">
          <cell r="A15442">
            <v>2018</v>
          </cell>
          <cell r="B15442" t="str">
            <v>Bojan Bogdanovic</v>
          </cell>
          <cell r="D15442" t="str">
            <v>IND</v>
          </cell>
          <cell r="F15442">
            <v>13.9</v>
          </cell>
          <cell r="G15442">
            <v>10500000</v>
          </cell>
          <cell r="H15442">
            <v>2464</v>
          </cell>
        </row>
        <row r="15443">
          <cell r="A15443">
            <v>2018</v>
          </cell>
          <cell r="B15443" t="str">
            <v>Darren Collison</v>
          </cell>
          <cell r="D15443" t="str">
            <v>IND</v>
          </cell>
          <cell r="F15443">
            <v>18.8</v>
          </cell>
          <cell r="G15443">
            <v>10000000</v>
          </cell>
          <cell r="H15443">
            <v>2014.8</v>
          </cell>
        </row>
        <row r="15444">
          <cell r="A15444">
            <v>2018</v>
          </cell>
          <cell r="B15444" t="str">
            <v>Al Jefferson</v>
          </cell>
          <cell r="D15444" t="str">
            <v>IND</v>
          </cell>
          <cell r="F15444">
            <v>20.2</v>
          </cell>
          <cell r="G15444">
            <v>9769821</v>
          </cell>
          <cell r="H15444">
            <v>482.40000000000003</v>
          </cell>
        </row>
        <row r="15445">
          <cell r="A15445">
            <v>2018</v>
          </cell>
          <cell r="B15445" t="str">
            <v>Cory Joseph</v>
          </cell>
          <cell r="D15445" t="str">
            <v>IND</v>
          </cell>
          <cell r="F15445">
            <v>11</v>
          </cell>
          <cell r="G15445">
            <v>7630000</v>
          </cell>
          <cell r="H15445">
            <v>2214</v>
          </cell>
        </row>
        <row r="15446">
          <cell r="A15446">
            <v>2018</v>
          </cell>
          <cell r="B15446" t="str">
            <v>Lance Stephenson</v>
          </cell>
          <cell r="D15446" t="str">
            <v>IND</v>
          </cell>
          <cell r="F15446">
            <v>12.4</v>
          </cell>
          <cell r="G15446">
            <v>4180000</v>
          </cell>
          <cell r="H15446">
            <v>1853.2</v>
          </cell>
        </row>
        <row r="15447">
          <cell r="A15447">
            <v>2018</v>
          </cell>
          <cell r="B15447" t="str">
            <v>Myles Turner</v>
          </cell>
          <cell r="D15447" t="str">
            <v>IND</v>
          </cell>
          <cell r="F15447">
            <v>16.600000000000001</v>
          </cell>
          <cell r="G15447">
            <v>2569920</v>
          </cell>
          <cell r="H15447">
            <v>1833</v>
          </cell>
        </row>
        <row r="15448">
          <cell r="A15448">
            <v>2018</v>
          </cell>
          <cell r="B15448" t="str">
            <v>Domantas Sabonis</v>
          </cell>
          <cell r="D15448" t="str">
            <v>IND</v>
          </cell>
          <cell r="F15448">
            <v>17.5</v>
          </cell>
          <cell r="G15448">
            <v>2550000</v>
          </cell>
          <cell r="H15448">
            <v>1813</v>
          </cell>
        </row>
        <row r="15449">
          <cell r="A15449">
            <v>2018</v>
          </cell>
          <cell r="B15449" t="str">
            <v>Damien Wilkins</v>
          </cell>
          <cell r="D15449" t="str">
            <v>IND</v>
          </cell>
          <cell r="F15449">
            <v>4.9000000000000004</v>
          </cell>
          <cell r="G15449">
            <v>2116955</v>
          </cell>
          <cell r="H15449">
            <v>152</v>
          </cell>
        </row>
        <row r="15450">
          <cell r="A15450">
            <v>2018</v>
          </cell>
          <cell r="B15450" t="str">
            <v>T.J. Leaf</v>
          </cell>
          <cell r="D15450" t="str">
            <v>IND</v>
          </cell>
          <cell r="F15450">
            <v>10.7</v>
          </cell>
          <cell r="G15450">
            <v>2028360</v>
          </cell>
          <cell r="H15450">
            <v>461.09999999999997</v>
          </cell>
        </row>
        <row r="15451">
          <cell r="A15451">
            <v>2018</v>
          </cell>
          <cell r="B15451" t="str">
            <v>Glenn Robinson</v>
          </cell>
          <cell r="D15451" t="str">
            <v>IND</v>
          </cell>
          <cell r="F15451">
            <v>10.8</v>
          </cell>
          <cell r="G15451">
            <v>1524305</v>
          </cell>
          <cell r="H15451">
            <v>338.09999999999997</v>
          </cell>
        </row>
        <row r="15452">
          <cell r="A15452">
            <v>2018</v>
          </cell>
          <cell r="B15452" t="str">
            <v>Joe Young</v>
          </cell>
          <cell r="D15452" t="str">
            <v>IND</v>
          </cell>
          <cell r="F15452">
            <v>10.1</v>
          </cell>
          <cell r="G15452">
            <v>1471382</v>
          </cell>
          <cell r="H15452">
            <v>556.5</v>
          </cell>
        </row>
        <row r="15453">
          <cell r="A15453">
            <v>2018</v>
          </cell>
          <cell r="B15453" t="str">
            <v>Ike Anigbogu</v>
          </cell>
          <cell r="D15453" t="str">
            <v>IND</v>
          </cell>
          <cell r="F15453">
            <v>21.6</v>
          </cell>
          <cell r="G15453">
            <v>950000</v>
          </cell>
          <cell r="H15453">
            <v>29.700000000000003</v>
          </cell>
        </row>
        <row r="15454">
          <cell r="A15454">
            <v>2018</v>
          </cell>
          <cell r="B15454" t="str">
            <v>Edmond Sumner</v>
          </cell>
          <cell r="D15454" t="str">
            <v>IND</v>
          </cell>
          <cell r="F15454">
            <v>39.799999999999997</v>
          </cell>
          <cell r="H15454">
            <v>2</v>
          </cell>
        </row>
        <row r="15455">
          <cell r="A15455">
            <v>2018</v>
          </cell>
          <cell r="B15455" t="str">
            <v>Alex Poythress</v>
          </cell>
          <cell r="D15455" t="str">
            <v>IND</v>
          </cell>
          <cell r="F15455">
            <v>7.8</v>
          </cell>
          <cell r="H15455">
            <v>105</v>
          </cell>
        </row>
        <row r="15456">
          <cell r="A15456">
            <v>2018</v>
          </cell>
          <cell r="B15456" t="str">
            <v>DeAndre Jordan</v>
          </cell>
          <cell r="D15456" t="str">
            <v>LAC</v>
          </cell>
          <cell r="F15456">
            <v>20.2</v>
          </cell>
          <cell r="G15456">
            <v>22642350</v>
          </cell>
          <cell r="H15456">
            <v>2425.5</v>
          </cell>
        </row>
        <row r="15457">
          <cell r="A15457">
            <v>2018</v>
          </cell>
          <cell r="B15457" t="str">
            <v>Danilo Gallinari</v>
          </cell>
          <cell r="D15457" t="str">
            <v>LAC</v>
          </cell>
          <cell r="F15457">
            <v>13.8</v>
          </cell>
          <cell r="G15457">
            <v>20559599</v>
          </cell>
          <cell r="H15457">
            <v>672</v>
          </cell>
        </row>
        <row r="15458">
          <cell r="A15458">
            <v>2018</v>
          </cell>
          <cell r="B15458" t="str">
            <v>Austin Rivers</v>
          </cell>
          <cell r="D15458" t="str">
            <v>LAC</v>
          </cell>
          <cell r="F15458">
            <v>12.6</v>
          </cell>
          <cell r="G15458">
            <v>11825000</v>
          </cell>
          <cell r="H15458">
            <v>2055.7000000000003</v>
          </cell>
        </row>
        <row r="15459">
          <cell r="A15459">
            <v>2018</v>
          </cell>
          <cell r="B15459" t="str">
            <v>Lou Williams</v>
          </cell>
          <cell r="D15459" t="str">
            <v>LAC</v>
          </cell>
          <cell r="F15459">
            <v>20.2</v>
          </cell>
          <cell r="G15459">
            <v>7000000</v>
          </cell>
          <cell r="H15459">
            <v>2591.1999999999998</v>
          </cell>
        </row>
        <row r="15460">
          <cell r="A15460">
            <v>2018</v>
          </cell>
          <cell r="B15460" t="str">
            <v>Milos Teodosic</v>
          </cell>
          <cell r="D15460" t="str">
            <v>LAC</v>
          </cell>
          <cell r="F15460">
            <v>11.6</v>
          </cell>
          <cell r="G15460">
            <v>6000000</v>
          </cell>
          <cell r="H15460">
            <v>1134</v>
          </cell>
        </row>
        <row r="15461">
          <cell r="A15461">
            <v>2018</v>
          </cell>
          <cell r="B15461" t="str">
            <v>Wesley Johnson</v>
          </cell>
          <cell r="D15461" t="str">
            <v>LAC</v>
          </cell>
          <cell r="F15461">
            <v>9.8000000000000007</v>
          </cell>
          <cell r="G15461">
            <v>5881260</v>
          </cell>
          <cell r="H15461">
            <v>1487.4</v>
          </cell>
        </row>
        <row r="15462">
          <cell r="A15462">
            <v>2018</v>
          </cell>
          <cell r="B15462" t="str">
            <v>Patrick Beverley</v>
          </cell>
          <cell r="D15462" t="str">
            <v>LAC</v>
          </cell>
          <cell r="F15462">
            <v>12.3</v>
          </cell>
          <cell r="G15462">
            <v>5513514</v>
          </cell>
          <cell r="H15462">
            <v>334.4</v>
          </cell>
        </row>
        <row r="15463">
          <cell r="A15463">
            <v>2018</v>
          </cell>
          <cell r="B15463" t="str">
            <v>Sam Dekker</v>
          </cell>
          <cell r="D15463" t="str">
            <v>LAC</v>
          </cell>
          <cell r="F15463">
            <v>11.5</v>
          </cell>
          <cell r="G15463">
            <v>1794600</v>
          </cell>
          <cell r="H15463">
            <v>883.3</v>
          </cell>
        </row>
        <row r="15464">
          <cell r="A15464">
            <v>2018</v>
          </cell>
          <cell r="B15464" t="str">
            <v>Montrezl Harrell</v>
          </cell>
          <cell r="D15464" t="str">
            <v>LAC</v>
          </cell>
          <cell r="F15464">
            <v>24.7</v>
          </cell>
          <cell r="G15464">
            <v>1471382</v>
          </cell>
          <cell r="H15464">
            <v>1292</v>
          </cell>
        </row>
        <row r="15465">
          <cell r="A15465">
            <v>2018</v>
          </cell>
          <cell r="B15465" t="str">
            <v>Sindarius Thornwell</v>
          </cell>
          <cell r="D15465" t="str">
            <v>LAC</v>
          </cell>
          <cell r="F15465">
            <v>8.1999999999999993</v>
          </cell>
          <cell r="G15465">
            <v>815615</v>
          </cell>
          <cell r="H15465">
            <v>1153.4000000000001</v>
          </cell>
        </row>
        <row r="15466">
          <cell r="A15466">
            <v>2018</v>
          </cell>
          <cell r="B15466" t="str">
            <v>Jawun Evans</v>
          </cell>
          <cell r="D15466" t="str">
            <v>LAC</v>
          </cell>
          <cell r="F15466">
            <v>7.2</v>
          </cell>
          <cell r="G15466">
            <v>815615</v>
          </cell>
          <cell r="H15466">
            <v>777.59999999999991</v>
          </cell>
        </row>
        <row r="15467">
          <cell r="A15467">
            <v>2018</v>
          </cell>
          <cell r="B15467" t="str">
            <v>Tyrone Wallace</v>
          </cell>
          <cell r="D15467" t="str">
            <v>LAC</v>
          </cell>
          <cell r="F15467">
            <v>10.1</v>
          </cell>
          <cell r="H15467">
            <v>852</v>
          </cell>
        </row>
        <row r="15468">
          <cell r="A15468">
            <v>2018</v>
          </cell>
          <cell r="B15468" t="str">
            <v>C.J. Williams</v>
          </cell>
          <cell r="D15468" t="str">
            <v>LAC</v>
          </cell>
          <cell r="F15468">
            <v>9.5</v>
          </cell>
          <cell r="H15468">
            <v>706.80000000000007</v>
          </cell>
        </row>
        <row r="15469">
          <cell r="A15469">
            <v>2018</v>
          </cell>
          <cell r="B15469" t="str">
            <v>Jamil Wilson</v>
          </cell>
          <cell r="D15469" t="str">
            <v>LAC</v>
          </cell>
          <cell r="F15469">
            <v>11.4</v>
          </cell>
          <cell r="H15469">
            <v>274.5</v>
          </cell>
        </row>
        <row r="15470">
          <cell r="A15470">
            <v>2018</v>
          </cell>
          <cell r="B15470" t="str">
            <v>Brook Lopez</v>
          </cell>
          <cell r="D15470" t="str">
            <v>LAL</v>
          </cell>
          <cell r="F15470">
            <v>16.399999999999999</v>
          </cell>
          <cell r="G15470">
            <v>22642350</v>
          </cell>
          <cell r="H15470">
            <v>1731.6</v>
          </cell>
        </row>
        <row r="15471">
          <cell r="A15471">
            <v>2018</v>
          </cell>
          <cell r="B15471" t="str">
            <v>Kentavious Caldwell-Pope</v>
          </cell>
          <cell r="D15471" t="str">
            <v>LAL</v>
          </cell>
          <cell r="F15471">
            <v>13.2</v>
          </cell>
          <cell r="G15471">
            <v>17745894</v>
          </cell>
          <cell r="H15471">
            <v>2456.8000000000002</v>
          </cell>
        </row>
        <row r="15472">
          <cell r="A15472">
            <v>2018</v>
          </cell>
          <cell r="B15472" t="str">
            <v>Luol Deng</v>
          </cell>
          <cell r="D15472" t="str">
            <v>LAL</v>
          </cell>
          <cell r="F15472">
            <v>5.5</v>
          </cell>
          <cell r="G15472">
            <v>17190000</v>
          </cell>
          <cell r="H15472">
            <v>13</v>
          </cell>
        </row>
        <row r="15473">
          <cell r="A15473">
            <v>2018</v>
          </cell>
          <cell r="B15473" t="str">
            <v>Lonzo Ball</v>
          </cell>
          <cell r="D15473" t="str">
            <v>LAL</v>
          </cell>
          <cell r="F15473">
            <v>12.5</v>
          </cell>
          <cell r="G15473">
            <v>6286560</v>
          </cell>
          <cell r="H15473">
            <v>1778.4</v>
          </cell>
        </row>
        <row r="15474">
          <cell r="A15474">
            <v>2018</v>
          </cell>
          <cell r="B15474" t="str">
            <v>Brandon Ingram</v>
          </cell>
          <cell r="D15474" t="str">
            <v>LAL</v>
          </cell>
          <cell r="F15474">
            <v>13.8</v>
          </cell>
          <cell r="G15474">
            <v>5519400</v>
          </cell>
          <cell r="H15474">
            <v>1976.5</v>
          </cell>
        </row>
        <row r="15475">
          <cell r="A15475">
            <v>2018</v>
          </cell>
          <cell r="B15475" t="str">
            <v>Julius Randle</v>
          </cell>
          <cell r="D15475" t="str">
            <v>LAL</v>
          </cell>
          <cell r="F15475">
            <v>19.899999999999999</v>
          </cell>
          <cell r="G15475">
            <v>4149242</v>
          </cell>
          <cell r="H15475">
            <v>2189.4</v>
          </cell>
        </row>
        <row r="15476">
          <cell r="A15476">
            <v>2018</v>
          </cell>
          <cell r="B15476" t="str">
            <v>Andrew Bogut</v>
          </cell>
          <cell r="D15476" t="str">
            <v>LAL</v>
          </cell>
          <cell r="F15476">
            <v>10.9</v>
          </cell>
          <cell r="G15476">
            <v>2328652</v>
          </cell>
          <cell r="H15476">
            <v>216.20000000000002</v>
          </cell>
        </row>
        <row r="15477">
          <cell r="A15477">
            <v>2018</v>
          </cell>
          <cell r="B15477" t="str">
            <v>Tyler Ennis</v>
          </cell>
          <cell r="D15477" t="str">
            <v>LAL</v>
          </cell>
          <cell r="F15477">
            <v>11.1</v>
          </cell>
          <cell r="G15477">
            <v>1524305</v>
          </cell>
          <cell r="H15477">
            <v>680.4</v>
          </cell>
        </row>
        <row r="15478">
          <cell r="A15478">
            <v>2018</v>
          </cell>
          <cell r="B15478" t="str">
            <v>Kyle Kuzma</v>
          </cell>
          <cell r="D15478" t="str">
            <v>LAL</v>
          </cell>
          <cell r="F15478">
            <v>14.2</v>
          </cell>
          <cell r="G15478">
            <v>1423560</v>
          </cell>
          <cell r="H15478">
            <v>2402.4</v>
          </cell>
        </row>
        <row r="15479">
          <cell r="A15479">
            <v>2018</v>
          </cell>
          <cell r="B15479" t="str">
            <v>Josh Hart</v>
          </cell>
          <cell r="D15479" t="str">
            <v>LAL</v>
          </cell>
          <cell r="F15479">
            <v>12.2</v>
          </cell>
          <cell r="G15479">
            <v>1394520</v>
          </cell>
          <cell r="H15479">
            <v>1461.6</v>
          </cell>
        </row>
        <row r="15480">
          <cell r="A15480">
            <v>2018</v>
          </cell>
          <cell r="B15480" t="str">
            <v>Ivica Zubac</v>
          </cell>
          <cell r="D15480" t="str">
            <v>LAL</v>
          </cell>
          <cell r="F15480">
            <v>15.3</v>
          </cell>
          <cell r="G15480">
            <v>1312611</v>
          </cell>
          <cell r="H15480">
            <v>408.5</v>
          </cell>
        </row>
        <row r="15481">
          <cell r="A15481">
            <v>2018</v>
          </cell>
          <cell r="B15481" t="str">
            <v>Thomas Bryant</v>
          </cell>
          <cell r="D15481" t="str">
            <v>LAL</v>
          </cell>
          <cell r="F15481">
            <v>9.9</v>
          </cell>
          <cell r="G15481">
            <v>815615</v>
          </cell>
          <cell r="H15481">
            <v>72</v>
          </cell>
        </row>
        <row r="15482">
          <cell r="A15482">
            <v>2018</v>
          </cell>
          <cell r="B15482" t="str">
            <v>Travis Wear</v>
          </cell>
          <cell r="D15482" t="str">
            <v>LAL</v>
          </cell>
          <cell r="F15482">
            <v>6.9</v>
          </cell>
          <cell r="H15482">
            <v>227.8</v>
          </cell>
        </row>
        <row r="15483">
          <cell r="A15483">
            <v>2018</v>
          </cell>
          <cell r="B15483" t="str">
            <v>Andre Ingram</v>
          </cell>
          <cell r="D15483" t="str">
            <v>LAL</v>
          </cell>
          <cell r="F15483">
            <v>16.3</v>
          </cell>
          <cell r="H15483">
            <v>64</v>
          </cell>
        </row>
        <row r="15484">
          <cell r="A15484">
            <v>2018</v>
          </cell>
          <cell r="B15484" t="str">
            <v>Alex Caruso</v>
          </cell>
          <cell r="D15484" t="str">
            <v>LAL</v>
          </cell>
          <cell r="F15484">
            <v>8.6999999999999993</v>
          </cell>
          <cell r="H15484">
            <v>562.4</v>
          </cell>
        </row>
        <row r="15485">
          <cell r="A15485">
            <v>2018</v>
          </cell>
          <cell r="B15485" t="str">
            <v>Mike Conley</v>
          </cell>
          <cell r="D15485" t="str">
            <v>MEM</v>
          </cell>
          <cell r="F15485">
            <v>15.4</v>
          </cell>
          <cell r="G15485">
            <v>28530608</v>
          </cell>
          <cell r="H15485">
            <v>373.20000000000005</v>
          </cell>
        </row>
        <row r="15486">
          <cell r="A15486">
            <v>2018</v>
          </cell>
          <cell r="B15486" t="str">
            <v>Chandler Parsons</v>
          </cell>
          <cell r="D15486" t="str">
            <v>MEM</v>
          </cell>
          <cell r="F15486">
            <v>13.6</v>
          </cell>
          <cell r="G15486">
            <v>23112004</v>
          </cell>
          <cell r="H15486">
            <v>691.19999999999993</v>
          </cell>
        </row>
        <row r="15487">
          <cell r="A15487">
            <v>2018</v>
          </cell>
          <cell r="B15487" t="str">
            <v>Marc Gasol</v>
          </cell>
          <cell r="D15487" t="str">
            <v>MEM</v>
          </cell>
          <cell r="F15487">
            <v>17.399999999999999</v>
          </cell>
          <cell r="G15487">
            <v>22642350</v>
          </cell>
          <cell r="H15487">
            <v>2409</v>
          </cell>
        </row>
        <row r="15488">
          <cell r="A15488">
            <v>2018</v>
          </cell>
          <cell r="B15488" t="str">
            <v>JaMychal Green</v>
          </cell>
          <cell r="D15488" t="str">
            <v>MEM</v>
          </cell>
          <cell r="F15488">
            <v>14</v>
          </cell>
          <cell r="G15488">
            <v>8533333</v>
          </cell>
          <cell r="H15488">
            <v>1540</v>
          </cell>
        </row>
        <row r="15489">
          <cell r="A15489">
            <v>2018</v>
          </cell>
          <cell r="B15489" t="str">
            <v>Ben McLemore</v>
          </cell>
          <cell r="D15489" t="str">
            <v>MEM</v>
          </cell>
          <cell r="F15489">
            <v>9.6999999999999993</v>
          </cell>
          <cell r="G15489">
            <v>5200000</v>
          </cell>
          <cell r="H15489">
            <v>1092</v>
          </cell>
        </row>
        <row r="15490">
          <cell r="A15490">
            <v>2018</v>
          </cell>
          <cell r="B15490" t="str">
            <v>Tyreke Evans</v>
          </cell>
          <cell r="D15490" t="str">
            <v>MEM</v>
          </cell>
          <cell r="F15490">
            <v>21.1</v>
          </cell>
          <cell r="G15490">
            <v>3290000</v>
          </cell>
          <cell r="H15490">
            <v>1606.8</v>
          </cell>
        </row>
        <row r="15491">
          <cell r="A15491">
            <v>2018</v>
          </cell>
          <cell r="B15491" t="str">
            <v>Mario Chalmers</v>
          </cell>
          <cell r="D15491" t="str">
            <v>MEM</v>
          </cell>
          <cell r="F15491">
            <v>10.4</v>
          </cell>
          <cell r="G15491">
            <v>2106407</v>
          </cell>
          <cell r="H15491">
            <v>1419</v>
          </cell>
        </row>
        <row r="15492">
          <cell r="A15492">
            <v>2018</v>
          </cell>
          <cell r="B15492" t="str">
            <v>Jarell Martin</v>
          </cell>
          <cell r="D15492" t="str">
            <v>MEM</v>
          </cell>
          <cell r="F15492">
            <v>10.5</v>
          </cell>
          <cell r="G15492">
            <v>1471382</v>
          </cell>
          <cell r="H15492">
            <v>1664.4</v>
          </cell>
        </row>
        <row r="15493">
          <cell r="A15493">
            <v>2018</v>
          </cell>
          <cell r="B15493" t="str">
            <v>Deyonta Davis</v>
          </cell>
          <cell r="D15493" t="str">
            <v>MEM</v>
          </cell>
          <cell r="F15493">
            <v>16.600000000000001</v>
          </cell>
          <cell r="G15493">
            <v>1312611</v>
          </cell>
          <cell r="H15493">
            <v>942.4</v>
          </cell>
        </row>
        <row r="15494">
          <cell r="A15494">
            <v>2018</v>
          </cell>
          <cell r="B15494" t="str">
            <v>Andrew Harrison</v>
          </cell>
          <cell r="D15494" t="str">
            <v>MEM</v>
          </cell>
          <cell r="F15494">
            <v>12.7</v>
          </cell>
          <cell r="G15494">
            <v>1312611</v>
          </cell>
          <cell r="H15494">
            <v>1327.2</v>
          </cell>
        </row>
        <row r="15495">
          <cell r="A15495">
            <v>2018</v>
          </cell>
          <cell r="B15495" t="str">
            <v>Wayne Selden</v>
          </cell>
          <cell r="D15495" t="str">
            <v>MEM</v>
          </cell>
          <cell r="F15495">
            <v>11.8</v>
          </cell>
          <cell r="G15495">
            <v>1312611</v>
          </cell>
          <cell r="H15495">
            <v>693</v>
          </cell>
        </row>
        <row r="15496">
          <cell r="A15496">
            <v>2018</v>
          </cell>
          <cell r="B15496" t="str">
            <v>Ivan Rabb</v>
          </cell>
          <cell r="D15496" t="str">
            <v>MEM</v>
          </cell>
          <cell r="F15496">
            <v>16.600000000000001</v>
          </cell>
          <cell r="G15496">
            <v>950000</v>
          </cell>
          <cell r="H15496">
            <v>514.80000000000007</v>
          </cell>
        </row>
        <row r="15497">
          <cell r="A15497">
            <v>2018</v>
          </cell>
          <cell r="B15497" t="str">
            <v>Dillon Brooks</v>
          </cell>
          <cell r="D15497" t="str">
            <v>MEM</v>
          </cell>
          <cell r="F15497">
            <v>9.8000000000000007</v>
          </cell>
          <cell r="G15497">
            <v>815615</v>
          </cell>
          <cell r="H15497">
            <v>2353.4</v>
          </cell>
        </row>
        <row r="15498">
          <cell r="A15498">
            <v>2018</v>
          </cell>
          <cell r="B15498" t="str">
            <v>Marquis Teague</v>
          </cell>
          <cell r="D15498" t="str">
            <v>MEM</v>
          </cell>
          <cell r="F15498">
            <v>5.7</v>
          </cell>
          <cell r="H15498">
            <v>74.099999999999994</v>
          </cell>
        </row>
        <row r="15499">
          <cell r="A15499">
            <v>2018</v>
          </cell>
          <cell r="B15499" t="str">
            <v>Myke Henry</v>
          </cell>
          <cell r="D15499" t="str">
            <v>MEM</v>
          </cell>
          <cell r="F15499">
            <v>9.6999999999999993</v>
          </cell>
          <cell r="H15499">
            <v>378</v>
          </cell>
        </row>
        <row r="15500">
          <cell r="A15500">
            <v>2018</v>
          </cell>
          <cell r="B15500" t="str">
            <v>Kobi Simmons</v>
          </cell>
          <cell r="D15500" t="str">
            <v>MEM</v>
          </cell>
          <cell r="F15500">
            <v>7.7</v>
          </cell>
          <cell r="H15500">
            <v>643.20000000000005</v>
          </cell>
        </row>
        <row r="15501">
          <cell r="A15501">
            <v>2018</v>
          </cell>
          <cell r="B15501" t="str">
            <v>MarShon Brooks</v>
          </cell>
          <cell r="D15501" t="str">
            <v>MEM</v>
          </cell>
          <cell r="F15501">
            <v>26.1</v>
          </cell>
          <cell r="H15501">
            <v>193.20000000000002</v>
          </cell>
        </row>
        <row r="15502">
          <cell r="A15502">
            <v>2018</v>
          </cell>
          <cell r="B15502" t="str">
            <v>Xavier Rathan-Mayes</v>
          </cell>
          <cell r="D15502" t="str">
            <v>MEM</v>
          </cell>
          <cell r="F15502">
            <v>0.9</v>
          </cell>
          <cell r="H15502">
            <v>118</v>
          </cell>
        </row>
        <row r="15503">
          <cell r="A15503">
            <v>2018</v>
          </cell>
          <cell r="B15503" t="str">
            <v>Vince Hunter</v>
          </cell>
          <cell r="D15503" t="str">
            <v>MEM</v>
          </cell>
          <cell r="F15503">
            <v>35.799999999999997</v>
          </cell>
          <cell r="H15503">
            <v>7.2</v>
          </cell>
        </row>
        <row r="15504">
          <cell r="A15504">
            <v>2018</v>
          </cell>
          <cell r="B15504" t="str">
            <v>Omari Johnson</v>
          </cell>
          <cell r="D15504" t="str">
            <v>MEM</v>
          </cell>
          <cell r="F15504">
            <v>10.5</v>
          </cell>
          <cell r="H15504">
            <v>75.2</v>
          </cell>
        </row>
        <row r="15505">
          <cell r="A15505">
            <v>2018</v>
          </cell>
          <cell r="B15505" t="str">
            <v>Hassan Whiteside</v>
          </cell>
          <cell r="D15505" t="str">
            <v>MIA</v>
          </cell>
          <cell r="F15505">
            <v>24.1</v>
          </cell>
          <cell r="G15505">
            <v>23775506</v>
          </cell>
          <cell r="H15505">
            <v>1366.2</v>
          </cell>
        </row>
        <row r="15506">
          <cell r="A15506">
            <v>2018</v>
          </cell>
          <cell r="B15506" t="str">
            <v>Goran Dragic</v>
          </cell>
          <cell r="D15506" t="str">
            <v>MIA</v>
          </cell>
          <cell r="F15506">
            <v>16.600000000000001</v>
          </cell>
          <cell r="G15506">
            <v>17000450</v>
          </cell>
          <cell r="H15506">
            <v>2377.5</v>
          </cell>
        </row>
        <row r="15507">
          <cell r="A15507">
            <v>2018</v>
          </cell>
          <cell r="B15507" t="str">
            <v>James Johnson</v>
          </cell>
          <cell r="D15507" t="str">
            <v>MIA</v>
          </cell>
          <cell r="F15507">
            <v>15.8</v>
          </cell>
          <cell r="G15507">
            <v>13954000</v>
          </cell>
          <cell r="H15507">
            <v>1941.8000000000002</v>
          </cell>
        </row>
        <row r="15508">
          <cell r="A15508">
            <v>2018</v>
          </cell>
          <cell r="B15508" t="str">
            <v>Dion Waiters</v>
          </cell>
          <cell r="D15508" t="str">
            <v>MIA</v>
          </cell>
          <cell r="F15508">
            <v>10.5</v>
          </cell>
          <cell r="G15508">
            <v>11000000</v>
          </cell>
          <cell r="H15508">
            <v>918</v>
          </cell>
        </row>
        <row r="15509">
          <cell r="A15509">
            <v>2018</v>
          </cell>
          <cell r="B15509" t="str">
            <v>Kelly Olynyk</v>
          </cell>
          <cell r="D15509" t="str">
            <v>MIA</v>
          </cell>
          <cell r="F15509">
            <v>17.8</v>
          </cell>
          <cell r="G15509">
            <v>10607169</v>
          </cell>
          <cell r="H15509">
            <v>1778.3999999999999</v>
          </cell>
        </row>
        <row r="15510">
          <cell r="A15510">
            <v>2018</v>
          </cell>
          <cell r="B15510" t="str">
            <v>Wayne Ellington</v>
          </cell>
          <cell r="D15510" t="str">
            <v>MIA</v>
          </cell>
          <cell r="F15510">
            <v>12.5</v>
          </cell>
          <cell r="G15510">
            <v>6270000</v>
          </cell>
          <cell r="H15510">
            <v>2040.5</v>
          </cell>
        </row>
        <row r="15511">
          <cell r="A15511">
            <v>2018</v>
          </cell>
          <cell r="B15511" t="str">
            <v>Tyler Johnson</v>
          </cell>
          <cell r="D15511" t="str">
            <v>MIA</v>
          </cell>
          <cell r="F15511">
            <v>13</v>
          </cell>
          <cell r="G15511">
            <v>5881260</v>
          </cell>
          <cell r="H15511">
            <v>2052</v>
          </cell>
        </row>
        <row r="15512">
          <cell r="A15512">
            <v>2018</v>
          </cell>
          <cell r="B15512" t="str">
            <v>Justise Winslow</v>
          </cell>
          <cell r="D15512" t="str">
            <v>MIA</v>
          </cell>
          <cell r="F15512">
            <v>11.5</v>
          </cell>
          <cell r="G15512">
            <v>2705040</v>
          </cell>
          <cell r="H15512">
            <v>1679.6</v>
          </cell>
        </row>
        <row r="15513">
          <cell r="A15513">
            <v>2018</v>
          </cell>
          <cell r="B15513" t="str">
            <v>Bam Adebayo</v>
          </cell>
          <cell r="D15513" t="str">
            <v>MIA</v>
          </cell>
          <cell r="F15513">
            <v>15.7</v>
          </cell>
          <cell r="G15513">
            <v>2490360</v>
          </cell>
          <cell r="H15513">
            <v>1366.2</v>
          </cell>
        </row>
        <row r="15514">
          <cell r="A15514">
            <v>2018</v>
          </cell>
          <cell r="B15514" t="str">
            <v>Udonis Haslem</v>
          </cell>
          <cell r="D15514" t="str">
            <v>MIA</v>
          </cell>
          <cell r="F15514">
            <v>1.8</v>
          </cell>
          <cell r="G15514">
            <v>2328652</v>
          </cell>
          <cell r="H15514">
            <v>71.399999999999991</v>
          </cell>
        </row>
        <row r="15515">
          <cell r="A15515">
            <v>2018</v>
          </cell>
          <cell r="B15515" t="str">
            <v>Jordan Mickey</v>
          </cell>
          <cell r="D15515" t="str">
            <v>MIA</v>
          </cell>
          <cell r="F15515">
            <v>10.6</v>
          </cell>
          <cell r="G15515">
            <v>1471382</v>
          </cell>
          <cell r="H15515">
            <v>282.90000000000003</v>
          </cell>
        </row>
        <row r="15516">
          <cell r="A15516">
            <v>2018</v>
          </cell>
          <cell r="B15516" t="str">
            <v>Josh Richardson</v>
          </cell>
          <cell r="D15516" t="str">
            <v>MIA</v>
          </cell>
          <cell r="F15516">
            <v>13.6</v>
          </cell>
          <cell r="G15516">
            <v>1471382</v>
          </cell>
          <cell r="H15516">
            <v>2689.2000000000003</v>
          </cell>
        </row>
        <row r="15517">
          <cell r="A15517">
            <v>2018</v>
          </cell>
          <cell r="B15517" t="str">
            <v>Rodney McGruder</v>
          </cell>
          <cell r="D15517" t="str">
            <v>MIA</v>
          </cell>
          <cell r="F15517">
            <v>12</v>
          </cell>
          <cell r="G15517">
            <v>1312611</v>
          </cell>
          <cell r="H15517">
            <v>298.8</v>
          </cell>
        </row>
        <row r="15518">
          <cell r="A15518">
            <v>2018</v>
          </cell>
          <cell r="B15518" t="str">
            <v>Okaro White</v>
          </cell>
          <cell r="D15518" t="str">
            <v>MIA</v>
          </cell>
          <cell r="F15518">
            <v>8.9</v>
          </cell>
          <cell r="G15518">
            <v>1312611</v>
          </cell>
          <cell r="H15518">
            <v>79.800000000000011</v>
          </cell>
        </row>
        <row r="15519">
          <cell r="A15519">
            <v>2018</v>
          </cell>
          <cell r="B15519" t="str">
            <v>Derrick Walton</v>
          </cell>
          <cell r="D15519" t="str">
            <v>MIA</v>
          </cell>
          <cell r="F15519">
            <v>11.2</v>
          </cell>
          <cell r="H15519">
            <v>147.19999999999999</v>
          </cell>
        </row>
        <row r="15520">
          <cell r="A15520">
            <v>2018</v>
          </cell>
          <cell r="B15520" t="str">
            <v>Giannis Antetokounmpo</v>
          </cell>
          <cell r="D15520" t="str">
            <v>MIL</v>
          </cell>
          <cell r="F15520">
            <v>27.3</v>
          </cell>
          <cell r="G15520">
            <v>22471910</v>
          </cell>
          <cell r="H15520">
            <v>2752.5</v>
          </cell>
        </row>
        <row r="15521">
          <cell r="A15521">
            <v>2018</v>
          </cell>
          <cell r="B15521" t="str">
            <v>Khris Middleton</v>
          </cell>
          <cell r="D15521" t="str">
            <v>MIL</v>
          </cell>
          <cell r="F15521">
            <v>17.399999999999999</v>
          </cell>
          <cell r="G15521">
            <v>14100000</v>
          </cell>
          <cell r="H15521">
            <v>2984.7999999999997</v>
          </cell>
        </row>
        <row r="15522">
          <cell r="A15522">
            <v>2018</v>
          </cell>
          <cell r="B15522" t="str">
            <v>John Henson</v>
          </cell>
          <cell r="D15522" t="str">
            <v>MIL</v>
          </cell>
          <cell r="F15522">
            <v>15.7</v>
          </cell>
          <cell r="G15522">
            <v>11422536</v>
          </cell>
          <cell r="H15522">
            <v>1968.3999999999999</v>
          </cell>
        </row>
        <row r="15523">
          <cell r="A15523">
            <v>2018</v>
          </cell>
          <cell r="B15523" t="str">
            <v>Mirza Teletovic</v>
          </cell>
          <cell r="D15523" t="str">
            <v>MIL</v>
          </cell>
          <cell r="F15523">
            <v>13.5</v>
          </cell>
          <cell r="G15523">
            <v>10500000</v>
          </cell>
          <cell r="H15523">
            <v>159</v>
          </cell>
        </row>
        <row r="15524">
          <cell r="A15524">
            <v>2018</v>
          </cell>
          <cell r="B15524" t="str">
            <v>Tony Snell</v>
          </cell>
          <cell r="D15524" t="str">
            <v>MIL</v>
          </cell>
          <cell r="F15524">
            <v>8.5</v>
          </cell>
          <cell r="G15524">
            <v>9821429</v>
          </cell>
          <cell r="H15524">
            <v>2055</v>
          </cell>
        </row>
        <row r="15525">
          <cell r="A15525">
            <v>2018</v>
          </cell>
          <cell r="B15525" t="str">
            <v>Matthew Dellavedova</v>
          </cell>
          <cell r="D15525" t="str">
            <v>MIL</v>
          </cell>
          <cell r="F15525">
            <v>8.6</v>
          </cell>
          <cell r="G15525">
            <v>9607500</v>
          </cell>
          <cell r="H15525">
            <v>710.6</v>
          </cell>
        </row>
        <row r="15526">
          <cell r="A15526">
            <v>2018</v>
          </cell>
          <cell r="B15526" t="str">
            <v>Jabari Parker</v>
          </cell>
          <cell r="D15526" t="str">
            <v>MIL</v>
          </cell>
          <cell r="F15526">
            <v>17.100000000000001</v>
          </cell>
          <cell r="G15526">
            <v>6782392</v>
          </cell>
          <cell r="H15526">
            <v>744</v>
          </cell>
        </row>
        <row r="15527">
          <cell r="A15527">
            <v>2018</v>
          </cell>
          <cell r="B15527" t="str">
            <v>Thon Maker</v>
          </cell>
          <cell r="D15527" t="str">
            <v>MIL</v>
          </cell>
          <cell r="F15527">
            <v>10.199999999999999</v>
          </cell>
          <cell r="G15527">
            <v>2684160</v>
          </cell>
          <cell r="H15527">
            <v>1235.8</v>
          </cell>
        </row>
        <row r="15528">
          <cell r="A15528">
            <v>2018</v>
          </cell>
          <cell r="B15528" t="str">
            <v>Jason Terry</v>
          </cell>
          <cell r="D15528" t="str">
            <v>MIL</v>
          </cell>
          <cell r="F15528">
            <v>8.1</v>
          </cell>
          <cell r="G15528">
            <v>2328652</v>
          </cell>
          <cell r="H15528">
            <v>816</v>
          </cell>
        </row>
        <row r="15529">
          <cell r="A15529">
            <v>2018</v>
          </cell>
          <cell r="B15529" t="str">
            <v>D.J. Wilson</v>
          </cell>
          <cell r="D15529" t="str">
            <v>MIL</v>
          </cell>
          <cell r="F15529">
            <v>10.3</v>
          </cell>
          <cell r="G15529">
            <v>2135040</v>
          </cell>
          <cell r="H15529">
            <v>70.400000000000006</v>
          </cell>
        </row>
        <row r="15530">
          <cell r="A15530">
            <v>2018</v>
          </cell>
          <cell r="B15530" t="str">
            <v>Joel Bolomboy</v>
          </cell>
          <cell r="D15530" t="str">
            <v>MIL</v>
          </cell>
          <cell r="F15530">
            <v>11.7</v>
          </cell>
          <cell r="G15530">
            <v>1312611</v>
          </cell>
          <cell r="H15530">
            <v>37.799999999999997</v>
          </cell>
        </row>
        <row r="15531">
          <cell r="A15531">
            <v>2018</v>
          </cell>
          <cell r="B15531" t="str">
            <v>Malcolm Brogdon</v>
          </cell>
          <cell r="D15531" t="str">
            <v>MIL</v>
          </cell>
          <cell r="F15531">
            <v>14.3</v>
          </cell>
          <cell r="G15531">
            <v>1312611</v>
          </cell>
          <cell r="H15531">
            <v>1435.1999999999998</v>
          </cell>
        </row>
        <row r="15532">
          <cell r="A15532">
            <v>2018</v>
          </cell>
          <cell r="B15532" t="str">
            <v>Sterling Brown</v>
          </cell>
          <cell r="D15532" t="str">
            <v>MIL</v>
          </cell>
          <cell r="F15532">
            <v>9.1</v>
          </cell>
          <cell r="G15532">
            <v>815615</v>
          </cell>
          <cell r="H15532">
            <v>777.6</v>
          </cell>
        </row>
        <row r="15533">
          <cell r="A15533">
            <v>2018</v>
          </cell>
          <cell r="B15533" t="str">
            <v>Marshall Plumlee</v>
          </cell>
          <cell r="D15533" t="str">
            <v>MIL</v>
          </cell>
          <cell r="F15533">
            <v>10.9</v>
          </cell>
          <cell r="G15533">
            <v>100000</v>
          </cell>
          <cell r="H15533">
            <v>52</v>
          </cell>
        </row>
        <row r="15534">
          <cell r="A15534">
            <v>2018</v>
          </cell>
          <cell r="B15534" t="str">
            <v>Brandon Jennings</v>
          </cell>
          <cell r="D15534" t="str">
            <v>MIL</v>
          </cell>
          <cell r="F15534">
            <v>12.7</v>
          </cell>
          <cell r="H15534">
            <v>204.4</v>
          </cell>
        </row>
        <row r="15535">
          <cell r="A15535">
            <v>2018</v>
          </cell>
          <cell r="B15535" t="str">
            <v>Jimmy Butler</v>
          </cell>
          <cell r="D15535" t="str">
            <v>MIN</v>
          </cell>
          <cell r="F15535">
            <v>23.7</v>
          </cell>
          <cell r="G15535">
            <v>19301070</v>
          </cell>
          <cell r="H15535">
            <v>2165.3000000000002</v>
          </cell>
        </row>
        <row r="15536">
          <cell r="A15536">
            <v>2018</v>
          </cell>
          <cell r="B15536" t="str">
            <v>Jeff Teague</v>
          </cell>
          <cell r="D15536" t="str">
            <v>MIN</v>
          </cell>
          <cell r="F15536">
            <v>16.399999999999999</v>
          </cell>
          <cell r="G15536">
            <v>19000000</v>
          </cell>
          <cell r="H15536">
            <v>2310</v>
          </cell>
        </row>
        <row r="15537">
          <cell r="A15537">
            <v>2018</v>
          </cell>
          <cell r="B15537" t="str">
            <v>Gorgui Dieng</v>
          </cell>
          <cell r="D15537" t="str">
            <v>MIN</v>
          </cell>
          <cell r="F15537">
            <v>14.7</v>
          </cell>
          <cell r="G15537">
            <v>14112360</v>
          </cell>
          <cell r="H15537">
            <v>1335.1</v>
          </cell>
        </row>
        <row r="15538">
          <cell r="A15538">
            <v>2018</v>
          </cell>
          <cell r="B15538" t="str">
            <v>Taj Gibson</v>
          </cell>
          <cell r="D15538" t="str">
            <v>MIN</v>
          </cell>
          <cell r="F15538">
            <v>15.4</v>
          </cell>
          <cell r="G15538">
            <v>14000000</v>
          </cell>
          <cell r="H15538">
            <v>2722.4</v>
          </cell>
        </row>
        <row r="15539">
          <cell r="A15539">
            <v>2018</v>
          </cell>
          <cell r="B15539" t="str">
            <v>Jamal Crawford</v>
          </cell>
          <cell r="D15539" t="str">
            <v>MIN</v>
          </cell>
          <cell r="F15539">
            <v>13</v>
          </cell>
          <cell r="G15539">
            <v>10942762</v>
          </cell>
          <cell r="H15539">
            <v>1656</v>
          </cell>
        </row>
        <row r="15540">
          <cell r="A15540">
            <v>2018</v>
          </cell>
          <cell r="B15540" t="str">
            <v>Andrew Wiggins</v>
          </cell>
          <cell r="D15540" t="str">
            <v>MIN</v>
          </cell>
          <cell r="F15540">
            <v>13</v>
          </cell>
          <cell r="G15540">
            <v>7574322</v>
          </cell>
          <cell r="H15540">
            <v>2976.6</v>
          </cell>
        </row>
        <row r="15541">
          <cell r="A15541">
            <v>2018</v>
          </cell>
          <cell r="B15541" t="str">
            <v>Cole Aldrich</v>
          </cell>
          <cell r="D15541" t="str">
            <v>MIN</v>
          </cell>
          <cell r="F15541">
            <v>6</v>
          </cell>
          <cell r="G15541">
            <v>7300000</v>
          </cell>
          <cell r="H15541">
            <v>48.3</v>
          </cell>
        </row>
        <row r="15542">
          <cell r="A15542">
            <v>2018</v>
          </cell>
          <cell r="B15542" t="str">
            <v>Karl-Anthony Towns</v>
          </cell>
          <cell r="D15542" t="str">
            <v>MIN</v>
          </cell>
          <cell r="F15542">
            <v>24.9</v>
          </cell>
          <cell r="G15542">
            <v>6216840</v>
          </cell>
          <cell r="H15542">
            <v>2919.2000000000003</v>
          </cell>
        </row>
        <row r="15543">
          <cell r="A15543">
            <v>2018</v>
          </cell>
          <cell r="B15543" t="str">
            <v>Nemanja Bjelica</v>
          </cell>
          <cell r="D15543" t="str">
            <v>MIN</v>
          </cell>
          <cell r="F15543">
            <v>12.6</v>
          </cell>
          <cell r="G15543">
            <v>3949999</v>
          </cell>
          <cell r="H15543">
            <v>1373.5</v>
          </cell>
        </row>
        <row r="15544">
          <cell r="A15544">
            <v>2018</v>
          </cell>
          <cell r="B15544" t="str">
            <v>Justin Patton</v>
          </cell>
          <cell r="D15544" t="str">
            <v>MIN</v>
          </cell>
          <cell r="F15544">
            <v>19.8</v>
          </cell>
          <cell r="G15544">
            <v>2247480</v>
          </cell>
          <cell r="H15544">
            <v>4</v>
          </cell>
        </row>
        <row r="15545">
          <cell r="A15545">
            <v>2018</v>
          </cell>
          <cell r="B15545" t="str">
            <v>Aaron Brooks</v>
          </cell>
          <cell r="D15545" t="str">
            <v>MIN</v>
          </cell>
          <cell r="F15545">
            <v>9.8000000000000007</v>
          </cell>
          <cell r="G15545">
            <v>2116955</v>
          </cell>
          <cell r="H15545">
            <v>188.8</v>
          </cell>
        </row>
        <row r="15546">
          <cell r="A15546">
            <v>2018</v>
          </cell>
          <cell r="B15546" t="str">
            <v>Tyus Jones</v>
          </cell>
          <cell r="D15546" t="str">
            <v>MIN</v>
          </cell>
          <cell r="F15546">
            <v>14.1</v>
          </cell>
          <cell r="G15546">
            <v>1471382</v>
          </cell>
          <cell r="H15546">
            <v>1467.8</v>
          </cell>
        </row>
        <row r="15547">
          <cell r="A15547">
            <v>2018</v>
          </cell>
          <cell r="B15547" t="str">
            <v>Marcus Georges-Hunt</v>
          </cell>
          <cell r="D15547" t="str">
            <v>MIN</v>
          </cell>
          <cell r="F15547">
            <v>6.9</v>
          </cell>
          <cell r="G15547">
            <v>1312611</v>
          </cell>
          <cell r="H15547">
            <v>222.6</v>
          </cell>
        </row>
        <row r="15548">
          <cell r="A15548">
            <v>2018</v>
          </cell>
          <cell r="B15548" t="str">
            <v>Anthony Brown</v>
          </cell>
          <cell r="D15548" t="str">
            <v>MIN</v>
          </cell>
          <cell r="F15548">
            <v>41.9</v>
          </cell>
          <cell r="H15548">
            <v>4</v>
          </cell>
        </row>
        <row r="15549">
          <cell r="A15549">
            <v>2018</v>
          </cell>
          <cell r="B15549" t="str">
            <v>Jrue Holiday</v>
          </cell>
          <cell r="D15549" t="str">
            <v>NOP</v>
          </cell>
          <cell r="F15549">
            <v>17.8</v>
          </cell>
          <cell r="G15549">
            <v>25686667</v>
          </cell>
          <cell r="H15549">
            <v>2924.1</v>
          </cell>
        </row>
        <row r="15550">
          <cell r="A15550">
            <v>2018</v>
          </cell>
          <cell r="B15550" t="str">
            <v>Anthony Davis</v>
          </cell>
          <cell r="D15550" t="str">
            <v>NOP</v>
          </cell>
          <cell r="F15550">
            <v>28.9</v>
          </cell>
          <cell r="G15550">
            <v>23775506</v>
          </cell>
          <cell r="H15550">
            <v>2730</v>
          </cell>
        </row>
        <row r="15551">
          <cell r="A15551">
            <v>2018</v>
          </cell>
          <cell r="B15551" t="str">
            <v>DeMarcus Cousins</v>
          </cell>
          <cell r="D15551" t="str">
            <v>NOP</v>
          </cell>
          <cell r="F15551">
            <v>22.6</v>
          </cell>
          <cell r="G15551">
            <v>18063850</v>
          </cell>
          <cell r="H15551">
            <v>1737.6000000000001</v>
          </cell>
        </row>
        <row r="15552">
          <cell r="A15552">
            <v>2018</v>
          </cell>
          <cell r="B15552" t="str">
            <v>Solomon Hill</v>
          </cell>
          <cell r="D15552" t="str">
            <v>NOP</v>
          </cell>
          <cell r="F15552">
            <v>4.8</v>
          </cell>
          <cell r="G15552">
            <v>12236535</v>
          </cell>
          <cell r="H15552">
            <v>187.2</v>
          </cell>
        </row>
        <row r="15553">
          <cell r="A15553">
            <v>2018</v>
          </cell>
          <cell r="B15553" t="str">
            <v>Josh Smith</v>
          </cell>
          <cell r="D15553" t="str">
            <v>NOP</v>
          </cell>
          <cell r="F15553">
            <v>3.5</v>
          </cell>
          <cell r="G15553">
            <v>5400000</v>
          </cell>
          <cell r="H15553">
            <v>12</v>
          </cell>
        </row>
        <row r="15554">
          <cell r="A15554">
            <v>2018</v>
          </cell>
          <cell r="B15554" t="str">
            <v>Rajon Rondo</v>
          </cell>
          <cell r="D15554" t="str">
            <v>NOP</v>
          </cell>
          <cell r="F15554">
            <v>15.3</v>
          </cell>
          <cell r="G15554">
            <v>3300000</v>
          </cell>
          <cell r="H15554">
            <v>1703</v>
          </cell>
        </row>
        <row r="15555">
          <cell r="A15555">
            <v>2018</v>
          </cell>
          <cell r="B15555" t="str">
            <v>Tony Allen</v>
          </cell>
          <cell r="D15555" t="str">
            <v>NOP</v>
          </cell>
          <cell r="F15555">
            <v>8.6999999999999993</v>
          </cell>
          <cell r="G15555">
            <v>2116955</v>
          </cell>
          <cell r="H15555">
            <v>272.8</v>
          </cell>
        </row>
        <row r="15556">
          <cell r="A15556">
            <v>2018</v>
          </cell>
          <cell r="B15556" t="str">
            <v>Darius Miller</v>
          </cell>
          <cell r="D15556" t="str">
            <v>NOP</v>
          </cell>
          <cell r="F15556">
            <v>9.3000000000000007</v>
          </cell>
          <cell r="G15556">
            <v>2100000</v>
          </cell>
          <cell r="H15556">
            <v>1943.3999999999999</v>
          </cell>
        </row>
        <row r="15557">
          <cell r="A15557">
            <v>2018</v>
          </cell>
          <cell r="B15557" t="str">
            <v>Ian Clark</v>
          </cell>
          <cell r="D15557" t="str">
            <v>NOP</v>
          </cell>
          <cell r="F15557">
            <v>9.4</v>
          </cell>
          <cell r="G15557">
            <v>1577230</v>
          </cell>
          <cell r="H15557">
            <v>1457.8</v>
          </cell>
        </row>
        <row r="15558">
          <cell r="A15558">
            <v>2018</v>
          </cell>
          <cell r="B15558" t="str">
            <v>Cheick Diallo</v>
          </cell>
          <cell r="D15558" t="str">
            <v>NOP</v>
          </cell>
          <cell r="F15558">
            <v>17</v>
          </cell>
          <cell r="G15558">
            <v>1312611</v>
          </cell>
          <cell r="H15558">
            <v>582.4</v>
          </cell>
        </row>
        <row r="15559">
          <cell r="A15559">
            <v>2018</v>
          </cell>
          <cell r="B15559" t="str">
            <v>Jordan Crawford</v>
          </cell>
          <cell r="D15559" t="str">
            <v>NOP</v>
          </cell>
          <cell r="F15559">
            <v>19.100000000000001</v>
          </cell>
          <cell r="G15559">
            <v>250000</v>
          </cell>
          <cell r="H15559">
            <v>53</v>
          </cell>
        </row>
        <row r="15560">
          <cell r="A15560">
            <v>2018</v>
          </cell>
          <cell r="B15560" t="str">
            <v>Walt Lemon Jr.</v>
          </cell>
          <cell r="D15560" t="str">
            <v>NOP</v>
          </cell>
          <cell r="F15560">
            <v>6.9</v>
          </cell>
          <cell r="H15560">
            <v>35</v>
          </cell>
        </row>
        <row r="15561">
          <cell r="A15561">
            <v>2018</v>
          </cell>
          <cell r="B15561" t="str">
            <v>E'Twaun Moore</v>
          </cell>
          <cell r="D15561" t="str">
            <v>NOP</v>
          </cell>
          <cell r="F15561">
            <v>12.1</v>
          </cell>
          <cell r="H15561">
            <v>2583</v>
          </cell>
        </row>
        <row r="15562">
          <cell r="A15562">
            <v>2018</v>
          </cell>
          <cell r="B15562" t="str">
            <v>Emeka Okafor</v>
          </cell>
          <cell r="D15562" t="str">
            <v>NOP</v>
          </cell>
          <cell r="F15562">
            <v>16.399999999999999</v>
          </cell>
          <cell r="H15562">
            <v>353.59999999999997</v>
          </cell>
        </row>
        <row r="15563">
          <cell r="A15563">
            <v>2018</v>
          </cell>
          <cell r="B15563" t="str">
            <v>Enes Kanter</v>
          </cell>
          <cell r="D15563" t="str">
            <v>NYK</v>
          </cell>
          <cell r="F15563">
            <v>24</v>
          </cell>
          <cell r="G15563">
            <v>20566802</v>
          </cell>
          <cell r="H15563">
            <v>1831.8</v>
          </cell>
        </row>
        <row r="15564">
          <cell r="A15564">
            <v>2018</v>
          </cell>
          <cell r="B15564" t="str">
            <v>Joakim Noah</v>
          </cell>
          <cell r="D15564" t="str">
            <v>NYK</v>
          </cell>
          <cell r="F15564">
            <v>15.6</v>
          </cell>
          <cell r="G15564">
            <v>17765000</v>
          </cell>
          <cell r="H15564">
            <v>39.9</v>
          </cell>
        </row>
        <row r="15565">
          <cell r="A15565">
            <v>2018</v>
          </cell>
          <cell r="B15565" t="str">
            <v>Tim Hardaway</v>
          </cell>
          <cell r="D15565" t="str">
            <v>NYK</v>
          </cell>
          <cell r="F15565">
            <v>14.4</v>
          </cell>
          <cell r="G15565">
            <v>16500000</v>
          </cell>
          <cell r="H15565">
            <v>1886.7</v>
          </cell>
        </row>
        <row r="15566">
          <cell r="A15566">
            <v>2018</v>
          </cell>
          <cell r="B15566" t="str">
            <v>Courtney Lee</v>
          </cell>
          <cell r="D15566" t="str">
            <v>NYK</v>
          </cell>
          <cell r="F15566">
            <v>13</v>
          </cell>
          <cell r="G15566">
            <v>11747890</v>
          </cell>
          <cell r="H15566">
            <v>2310.4</v>
          </cell>
        </row>
        <row r="15567">
          <cell r="A15567">
            <v>2018</v>
          </cell>
          <cell r="B15567" t="str">
            <v>Lance Thomas</v>
          </cell>
          <cell r="D15567" t="str">
            <v>NYK</v>
          </cell>
          <cell r="F15567">
            <v>6.3</v>
          </cell>
          <cell r="G15567">
            <v>6655325</v>
          </cell>
          <cell r="H15567">
            <v>1350.5</v>
          </cell>
        </row>
        <row r="15568">
          <cell r="A15568">
            <v>2018</v>
          </cell>
          <cell r="B15568" t="str">
            <v>Kristaps Porzingis</v>
          </cell>
          <cell r="D15568" t="str">
            <v>NYK</v>
          </cell>
          <cell r="F15568">
            <v>20.399999999999999</v>
          </cell>
          <cell r="G15568">
            <v>4503600</v>
          </cell>
          <cell r="H15568">
            <v>1555.1999999999998</v>
          </cell>
        </row>
        <row r="15569">
          <cell r="A15569">
            <v>2018</v>
          </cell>
          <cell r="B15569" t="str">
            <v>Ron Baker</v>
          </cell>
          <cell r="D15569" t="str">
            <v>NYK</v>
          </cell>
          <cell r="F15569">
            <v>9.3000000000000007</v>
          </cell>
          <cell r="G15569">
            <v>4328000</v>
          </cell>
          <cell r="H15569">
            <v>385.70000000000005</v>
          </cell>
        </row>
        <row r="15570">
          <cell r="A15570">
            <v>2018</v>
          </cell>
          <cell r="B15570" t="str">
            <v>Frank Ntilikina</v>
          </cell>
          <cell r="D15570" t="str">
            <v>NYK</v>
          </cell>
          <cell r="F15570">
            <v>7</v>
          </cell>
          <cell r="G15570">
            <v>3501120</v>
          </cell>
          <cell r="H15570">
            <v>1708.1999999999998</v>
          </cell>
        </row>
        <row r="15571">
          <cell r="A15571">
            <v>2018</v>
          </cell>
          <cell r="B15571" t="str">
            <v>Jarrett Jack</v>
          </cell>
          <cell r="D15571" t="str">
            <v>NYK</v>
          </cell>
          <cell r="F15571">
            <v>11.5</v>
          </cell>
          <cell r="G15571">
            <v>2328652</v>
          </cell>
          <cell r="H15571">
            <v>1550</v>
          </cell>
        </row>
        <row r="15572">
          <cell r="A15572">
            <v>2018</v>
          </cell>
          <cell r="B15572" t="str">
            <v>Michael Beasley</v>
          </cell>
          <cell r="D15572" t="str">
            <v>NYK</v>
          </cell>
          <cell r="F15572">
            <v>17.8</v>
          </cell>
          <cell r="G15572">
            <v>2116955</v>
          </cell>
          <cell r="H15572">
            <v>1650.2</v>
          </cell>
        </row>
        <row r="15573">
          <cell r="A15573">
            <v>2018</v>
          </cell>
          <cell r="B15573" t="str">
            <v>Damyean Dotson</v>
          </cell>
          <cell r="D15573" t="str">
            <v>NYK</v>
          </cell>
          <cell r="F15573">
            <v>11.6</v>
          </cell>
          <cell r="G15573">
            <v>1100000</v>
          </cell>
          <cell r="H15573">
            <v>475.20000000000005</v>
          </cell>
        </row>
        <row r="15574">
          <cell r="A15574">
            <v>2018</v>
          </cell>
          <cell r="B15574" t="str">
            <v>Isaiah Hicks</v>
          </cell>
          <cell r="D15574" t="str">
            <v>NYK</v>
          </cell>
          <cell r="F15574">
            <v>6.8</v>
          </cell>
          <cell r="H15574">
            <v>239.4</v>
          </cell>
        </row>
        <row r="15575">
          <cell r="A15575">
            <v>2018</v>
          </cell>
          <cell r="B15575" t="str">
            <v>Luke Kornet</v>
          </cell>
          <cell r="D15575" t="str">
            <v>NYK</v>
          </cell>
          <cell r="F15575">
            <v>13.6</v>
          </cell>
          <cell r="H15575">
            <v>326</v>
          </cell>
        </row>
        <row r="15576">
          <cell r="A15576">
            <v>2018</v>
          </cell>
          <cell r="B15576" t="str">
            <v>Kyle O'Quinn</v>
          </cell>
          <cell r="D15576" t="str">
            <v>NYK</v>
          </cell>
          <cell r="F15576">
            <v>20</v>
          </cell>
          <cell r="H15576">
            <v>1386</v>
          </cell>
        </row>
        <row r="15577">
          <cell r="A15577">
            <v>2018</v>
          </cell>
          <cell r="B15577" t="str">
            <v>Trey Burke</v>
          </cell>
          <cell r="D15577" t="str">
            <v>NYK</v>
          </cell>
          <cell r="F15577">
            <v>21</v>
          </cell>
          <cell r="H15577">
            <v>784.80000000000007</v>
          </cell>
        </row>
        <row r="15578">
          <cell r="A15578">
            <v>2018</v>
          </cell>
          <cell r="B15578" t="str">
            <v>Russell Westbrook</v>
          </cell>
          <cell r="D15578" t="str">
            <v>OKC</v>
          </cell>
          <cell r="F15578">
            <v>24.7</v>
          </cell>
          <cell r="G15578">
            <v>28530608</v>
          </cell>
          <cell r="H15578">
            <v>2912</v>
          </cell>
        </row>
        <row r="15579">
          <cell r="A15579">
            <v>2018</v>
          </cell>
          <cell r="B15579" t="str">
            <v>Carmelo Anthony</v>
          </cell>
          <cell r="D15579" t="str">
            <v>OKC</v>
          </cell>
          <cell r="F15579">
            <v>12.7</v>
          </cell>
          <cell r="G15579">
            <v>26243760</v>
          </cell>
          <cell r="H15579">
            <v>2503.8000000000002</v>
          </cell>
        </row>
        <row r="15580">
          <cell r="A15580">
            <v>2018</v>
          </cell>
          <cell r="B15580" t="str">
            <v>Steven Adams</v>
          </cell>
          <cell r="D15580" t="str">
            <v>OKC</v>
          </cell>
          <cell r="F15580">
            <v>20.6</v>
          </cell>
          <cell r="G15580">
            <v>22471910</v>
          </cell>
          <cell r="H15580">
            <v>2485.2000000000003</v>
          </cell>
        </row>
        <row r="15581">
          <cell r="A15581">
            <v>2018</v>
          </cell>
          <cell r="B15581" t="str">
            <v>Paul George</v>
          </cell>
          <cell r="D15581" t="str">
            <v>OKC</v>
          </cell>
          <cell r="F15581">
            <v>18.7</v>
          </cell>
          <cell r="G15581">
            <v>19508958</v>
          </cell>
          <cell r="H15581">
            <v>2891.4</v>
          </cell>
        </row>
        <row r="15582">
          <cell r="A15582">
            <v>2018</v>
          </cell>
          <cell r="B15582" t="str">
            <v>Andre Roberson</v>
          </cell>
          <cell r="D15582" t="str">
            <v>OKC</v>
          </cell>
          <cell r="F15582">
            <v>10.9</v>
          </cell>
          <cell r="G15582">
            <v>9259259</v>
          </cell>
          <cell r="H15582">
            <v>1037.4000000000001</v>
          </cell>
        </row>
        <row r="15583">
          <cell r="A15583">
            <v>2018</v>
          </cell>
          <cell r="B15583" t="str">
            <v>Alex Abrines</v>
          </cell>
          <cell r="D15583" t="str">
            <v>OKC</v>
          </cell>
          <cell r="F15583">
            <v>9</v>
          </cell>
          <cell r="G15583">
            <v>5725000</v>
          </cell>
          <cell r="H15583">
            <v>1132.5</v>
          </cell>
        </row>
        <row r="15584">
          <cell r="A15584">
            <v>2018</v>
          </cell>
          <cell r="B15584" t="str">
            <v>Patrick Patterson</v>
          </cell>
          <cell r="D15584" t="str">
            <v>OKC</v>
          </cell>
          <cell r="F15584">
            <v>10</v>
          </cell>
          <cell r="G15584">
            <v>5192000</v>
          </cell>
          <cell r="H15584">
            <v>1271</v>
          </cell>
        </row>
        <row r="15585">
          <cell r="A15585">
            <v>2018</v>
          </cell>
          <cell r="B15585" t="str">
            <v>Kyle Singler</v>
          </cell>
          <cell r="D15585" t="str">
            <v>OKC</v>
          </cell>
          <cell r="F15585">
            <v>5.9</v>
          </cell>
          <cell r="G15585">
            <v>4666500</v>
          </cell>
          <cell r="H15585">
            <v>58.800000000000004</v>
          </cell>
        </row>
        <row r="15586">
          <cell r="A15586">
            <v>2018</v>
          </cell>
          <cell r="B15586" t="str">
            <v>Nick Collison</v>
          </cell>
          <cell r="D15586" t="str">
            <v>OKC</v>
          </cell>
          <cell r="F15586">
            <v>13.2</v>
          </cell>
          <cell r="G15586">
            <v>2328652</v>
          </cell>
          <cell r="H15586">
            <v>75</v>
          </cell>
        </row>
        <row r="15587">
          <cell r="A15587">
            <v>2018</v>
          </cell>
          <cell r="B15587" t="str">
            <v>Raymond Felton</v>
          </cell>
          <cell r="D15587" t="str">
            <v>OKC</v>
          </cell>
          <cell r="F15587">
            <v>13</v>
          </cell>
          <cell r="G15587">
            <v>2328652</v>
          </cell>
          <cell r="H15587">
            <v>1361.2</v>
          </cell>
        </row>
        <row r="15588">
          <cell r="A15588">
            <v>2018</v>
          </cell>
          <cell r="B15588" t="str">
            <v>Terrance Ferguson</v>
          </cell>
          <cell r="D15588" t="str">
            <v>OKC</v>
          </cell>
          <cell r="F15588">
            <v>7.4</v>
          </cell>
          <cell r="G15588">
            <v>1785000</v>
          </cell>
          <cell r="H15588">
            <v>762.5</v>
          </cell>
        </row>
        <row r="15589">
          <cell r="A15589">
            <v>2018</v>
          </cell>
          <cell r="B15589" t="str">
            <v>Jerami Grant</v>
          </cell>
          <cell r="D15589" t="str">
            <v>OKC</v>
          </cell>
          <cell r="F15589">
            <v>16.2</v>
          </cell>
          <cell r="G15589">
            <v>1524305</v>
          </cell>
          <cell r="H15589">
            <v>1644.3</v>
          </cell>
        </row>
        <row r="15590">
          <cell r="A15590">
            <v>2018</v>
          </cell>
          <cell r="B15590" t="str">
            <v>Josh Huestis</v>
          </cell>
          <cell r="D15590" t="str">
            <v>OKC</v>
          </cell>
          <cell r="F15590">
            <v>5.4</v>
          </cell>
          <cell r="G15590">
            <v>1471382</v>
          </cell>
          <cell r="H15590">
            <v>979.8</v>
          </cell>
        </row>
        <row r="15591">
          <cell r="A15591">
            <v>2018</v>
          </cell>
          <cell r="B15591" t="str">
            <v>Dakari Johnson</v>
          </cell>
          <cell r="D15591" t="str">
            <v>OKC</v>
          </cell>
          <cell r="F15591">
            <v>16.399999999999999</v>
          </cell>
          <cell r="G15591">
            <v>815615</v>
          </cell>
          <cell r="H15591">
            <v>161.20000000000002</v>
          </cell>
        </row>
        <row r="15592">
          <cell r="A15592">
            <v>2018</v>
          </cell>
          <cell r="B15592" t="str">
            <v>Daniel Hamilton</v>
          </cell>
          <cell r="D15592" t="str">
            <v>OKC</v>
          </cell>
          <cell r="F15592">
            <v>18.2</v>
          </cell>
          <cell r="H15592">
            <v>28.200000000000003</v>
          </cell>
        </row>
        <row r="15593">
          <cell r="A15593">
            <v>2018</v>
          </cell>
          <cell r="B15593" t="str">
            <v>Evan Fournier</v>
          </cell>
          <cell r="D15593" t="str">
            <v>ORL</v>
          </cell>
          <cell r="F15593">
            <v>15.5</v>
          </cell>
          <cell r="G15593">
            <v>17000000</v>
          </cell>
          <cell r="H15593">
            <v>1835.4</v>
          </cell>
        </row>
        <row r="15594">
          <cell r="A15594">
            <v>2018</v>
          </cell>
          <cell r="B15594" t="str">
            <v>Bismack Biyombo</v>
          </cell>
          <cell r="D15594" t="str">
            <v>ORL</v>
          </cell>
          <cell r="F15594">
            <v>14.1</v>
          </cell>
          <cell r="G15594">
            <v>17000000</v>
          </cell>
          <cell r="H15594">
            <v>1492.3999999999999</v>
          </cell>
        </row>
        <row r="15595">
          <cell r="A15595">
            <v>2018</v>
          </cell>
          <cell r="B15595" t="str">
            <v>Nikola Vucevic</v>
          </cell>
          <cell r="D15595" t="str">
            <v>ORL</v>
          </cell>
          <cell r="F15595">
            <v>19.7</v>
          </cell>
          <cell r="G15595">
            <v>12250000</v>
          </cell>
          <cell r="H15595">
            <v>1681.5</v>
          </cell>
        </row>
        <row r="15596">
          <cell r="A15596">
            <v>2018</v>
          </cell>
          <cell r="B15596" t="str">
            <v>Terrence Ross</v>
          </cell>
          <cell r="D15596" t="str">
            <v>ORL</v>
          </cell>
          <cell r="F15596">
            <v>9.9</v>
          </cell>
          <cell r="G15596">
            <v>10500000</v>
          </cell>
          <cell r="H15596">
            <v>600</v>
          </cell>
        </row>
        <row r="15597">
          <cell r="A15597">
            <v>2018</v>
          </cell>
          <cell r="B15597" t="str">
            <v>D.J. Augustin</v>
          </cell>
          <cell r="D15597" t="str">
            <v>ORL</v>
          </cell>
          <cell r="F15597">
            <v>15.4</v>
          </cell>
          <cell r="G15597">
            <v>7250000</v>
          </cell>
          <cell r="H15597">
            <v>1762.5</v>
          </cell>
        </row>
        <row r="15598">
          <cell r="A15598">
            <v>2018</v>
          </cell>
          <cell r="B15598" t="str">
            <v>Jonathon Simmons</v>
          </cell>
          <cell r="D15598" t="str">
            <v>ORL</v>
          </cell>
          <cell r="F15598">
            <v>12.7</v>
          </cell>
          <cell r="G15598">
            <v>6300000</v>
          </cell>
          <cell r="H15598">
            <v>2028.6</v>
          </cell>
        </row>
        <row r="15599">
          <cell r="A15599">
            <v>2018</v>
          </cell>
          <cell r="B15599" t="str">
            <v>Shelvin Mack</v>
          </cell>
          <cell r="D15599" t="str">
            <v>ORL</v>
          </cell>
          <cell r="F15599">
            <v>13.3</v>
          </cell>
          <cell r="G15599">
            <v>6000000</v>
          </cell>
          <cell r="H15599">
            <v>1366.2</v>
          </cell>
        </row>
        <row r="15600">
          <cell r="A15600">
            <v>2018</v>
          </cell>
          <cell r="B15600" t="str">
            <v>Aaron Gordon</v>
          </cell>
          <cell r="D15600" t="str">
            <v>ORL</v>
          </cell>
          <cell r="F15600">
            <v>16.5</v>
          </cell>
          <cell r="G15600">
            <v>5504420</v>
          </cell>
          <cell r="H15600">
            <v>1908.1999999999998</v>
          </cell>
        </row>
        <row r="15601">
          <cell r="A15601">
            <v>2018</v>
          </cell>
          <cell r="B15601" t="str">
            <v>Jonathan Isaac</v>
          </cell>
          <cell r="D15601" t="str">
            <v>ORL</v>
          </cell>
          <cell r="F15601">
            <v>9.8000000000000007</v>
          </cell>
          <cell r="G15601">
            <v>4186320</v>
          </cell>
          <cell r="H15601">
            <v>537.29999999999995</v>
          </cell>
        </row>
        <row r="15602">
          <cell r="A15602">
            <v>2018</v>
          </cell>
          <cell r="B15602" t="str">
            <v>Mario Hezonja</v>
          </cell>
          <cell r="D15602" t="str">
            <v>ORL</v>
          </cell>
          <cell r="F15602">
            <v>13.7</v>
          </cell>
          <cell r="G15602">
            <v>4078320</v>
          </cell>
          <cell r="H15602">
            <v>1657.5</v>
          </cell>
        </row>
        <row r="15603">
          <cell r="A15603">
            <v>2018</v>
          </cell>
          <cell r="B15603" t="str">
            <v>Arron Afflalo</v>
          </cell>
          <cell r="D15603" t="str">
            <v>ORL</v>
          </cell>
          <cell r="F15603">
            <v>5.8</v>
          </cell>
          <cell r="G15603">
            <v>2328652</v>
          </cell>
          <cell r="H15603">
            <v>683.7</v>
          </cell>
        </row>
        <row r="15604">
          <cell r="A15604">
            <v>2018</v>
          </cell>
          <cell r="B15604" t="str">
            <v>Marreese Speights</v>
          </cell>
          <cell r="D15604" t="str">
            <v>ORL</v>
          </cell>
          <cell r="F15604">
            <v>13.7</v>
          </cell>
          <cell r="G15604">
            <v>2116955</v>
          </cell>
          <cell r="H15604">
            <v>676</v>
          </cell>
        </row>
        <row r="15605">
          <cell r="A15605">
            <v>2018</v>
          </cell>
          <cell r="B15605" t="str">
            <v>Wesley Iwundu</v>
          </cell>
          <cell r="D15605" t="str">
            <v>ORL</v>
          </cell>
          <cell r="F15605">
            <v>7.8</v>
          </cell>
          <cell r="G15605">
            <v>1050000</v>
          </cell>
          <cell r="H15605">
            <v>1023</v>
          </cell>
        </row>
        <row r="15606">
          <cell r="A15606">
            <v>2018</v>
          </cell>
          <cell r="B15606" t="str">
            <v>Khem Birch</v>
          </cell>
          <cell r="D15606" t="str">
            <v>ORL</v>
          </cell>
          <cell r="F15606">
            <v>16.399999999999999</v>
          </cell>
          <cell r="G15606">
            <v>815615</v>
          </cell>
          <cell r="H15606">
            <v>579.6</v>
          </cell>
        </row>
        <row r="15607">
          <cell r="A15607">
            <v>2018</v>
          </cell>
          <cell r="B15607" t="str">
            <v>Jamel Artis</v>
          </cell>
          <cell r="D15607" t="str">
            <v>ORL</v>
          </cell>
          <cell r="F15607">
            <v>6.9</v>
          </cell>
          <cell r="H15607">
            <v>279</v>
          </cell>
        </row>
        <row r="15608">
          <cell r="A15608">
            <v>2018</v>
          </cell>
          <cell r="B15608" t="str">
            <v>Rodney Purvis</v>
          </cell>
          <cell r="D15608" t="str">
            <v>ORL</v>
          </cell>
          <cell r="F15608">
            <v>4.5</v>
          </cell>
          <cell r="H15608">
            <v>289.60000000000002</v>
          </cell>
        </row>
        <row r="15609">
          <cell r="A15609">
            <v>2018</v>
          </cell>
          <cell r="B15609" t="str">
            <v>Adreian Payne</v>
          </cell>
          <cell r="D15609" t="str">
            <v>ORL</v>
          </cell>
          <cell r="F15609">
            <v>18.8</v>
          </cell>
          <cell r="H15609">
            <v>43</v>
          </cell>
        </row>
        <row r="15610">
          <cell r="A15610">
            <v>2018</v>
          </cell>
          <cell r="B15610" t="str">
            <v>J.J. Redick</v>
          </cell>
          <cell r="D15610" t="str">
            <v>PHI</v>
          </cell>
          <cell r="F15610">
            <v>15.9</v>
          </cell>
          <cell r="G15610">
            <v>23000000</v>
          </cell>
          <cell r="H15610">
            <v>2114</v>
          </cell>
        </row>
        <row r="15611">
          <cell r="A15611">
            <v>2018</v>
          </cell>
          <cell r="B15611" t="str">
            <v>Robert Covington</v>
          </cell>
          <cell r="D15611" t="str">
            <v>PHI</v>
          </cell>
          <cell r="F15611">
            <v>12.9</v>
          </cell>
          <cell r="G15611">
            <v>16698103</v>
          </cell>
          <cell r="H15611">
            <v>2536</v>
          </cell>
        </row>
        <row r="15612">
          <cell r="A15612">
            <v>2018</v>
          </cell>
          <cell r="B15612" t="str">
            <v>Amir Johnson</v>
          </cell>
          <cell r="D15612" t="str">
            <v>PHI</v>
          </cell>
          <cell r="F15612">
            <v>14.8</v>
          </cell>
          <cell r="G15612">
            <v>11000000</v>
          </cell>
          <cell r="H15612">
            <v>1169.2</v>
          </cell>
        </row>
        <row r="15613">
          <cell r="A15613">
            <v>2018</v>
          </cell>
          <cell r="B15613" t="str">
            <v>Jerryd Bayless</v>
          </cell>
          <cell r="D15613" t="str">
            <v>PHI</v>
          </cell>
          <cell r="F15613">
            <v>7.5</v>
          </cell>
          <cell r="G15613">
            <v>9000000</v>
          </cell>
          <cell r="H15613">
            <v>924.3</v>
          </cell>
        </row>
        <row r="15614">
          <cell r="A15614">
            <v>2018</v>
          </cell>
          <cell r="B15614" t="str">
            <v>Markelle Fultz</v>
          </cell>
          <cell r="D15614" t="str">
            <v>PHI</v>
          </cell>
          <cell r="F15614">
            <v>12.4</v>
          </cell>
          <cell r="G15614">
            <v>7026240</v>
          </cell>
          <cell r="H15614">
            <v>253.40000000000003</v>
          </cell>
        </row>
        <row r="15615">
          <cell r="A15615">
            <v>2018</v>
          </cell>
          <cell r="B15615" t="str">
            <v>Ben Simmons</v>
          </cell>
          <cell r="D15615" t="str">
            <v>PHI</v>
          </cell>
          <cell r="F15615">
            <v>20</v>
          </cell>
          <cell r="G15615">
            <v>6168840</v>
          </cell>
          <cell r="H15615">
            <v>2729.7000000000003</v>
          </cell>
        </row>
        <row r="15616">
          <cell r="A15616">
            <v>2018</v>
          </cell>
          <cell r="B15616" t="str">
            <v>Joel Embiid</v>
          </cell>
          <cell r="D15616" t="str">
            <v>PHI</v>
          </cell>
          <cell r="F15616">
            <v>22.9</v>
          </cell>
          <cell r="G15616">
            <v>6100266</v>
          </cell>
          <cell r="H15616">
            <v>1908.9</v>
          </cell>
        </row>
        <row r="15617">
          <cell r="A15617">
            <v>2018</v>
          </cell>
          <cell r="B15617" t="str">
            <v>Dario Saric</v>
          </cell>
          <cell r="D15617" t="str">
            <v>PHI</v>
          </cell>
          <cell r="F15617">
            <v>15.8</v>
          </cell>
          <cell r="G15617">
            <v>2422560</v>
          </cell>
          <cell r="H15617">
            <v>2308.8000000000002</v>
          </cell>
        </row>
        <row r="15618">
          <cell r="A15618">
            <v>2018</v>
          </cell>
          <cell r="B15618" t="str">
            <v>Justin Anderson</v>
          </cell>
          <cell r="D15618" t="str">
            <v>PHI</v>
          </cell>
          <cell r="F15618">
            <v>13</v>
          </cell>
          <cell r="G15618">
            <v>1579440</v>
          </cell>
          <cell r="H15618">
            <v>520.6</v>
          </cell>
        </row>
        <row r="15619">
          <cell r="A15619">
            <v>2018</v>
          </cell>
          <cell r="B15619" t="str">
            <v>Richaun Holmes</v>
          </cell>
          <cell r="D15619" t="str">
            <v>PHI</v>
          </cell>
          <cell r="F15619">
            <v>17.399999999999999</v>
          </cell>
          <cell r="G15619">
            <v>1471382</v>
          </cell>
          <cell r="H15619">
            <v>744</v>
          </cell>
        </row>
        <row r="15620">
          <cell r="A15620">
            <v>2018</v>
          </cell>
          <cell r="B15620" t="str">
            <v>T.J. McConnell</v>
          </cell>
          <cell r="D15620" t="str">
            <v>PHI</v>
          </cell>
          <cell r="F15620">
            <v>12.5</v>
          </cell>
          <cell r="G15620">
            <v>1471382</v>
          </cell>
          <cell r="H15620">
            <v>1702.3999999999999</v>
          </cell>
        </row>
        <row r="15621">
          <cell r="A15621">
            <v>2018</v>
          </cell>
          <cell r="B15621" t="str">
            <v>Furkan Korkmaz</v>
          </cell>
          <cell r="D15621" t="str">
            <v>PHI</v>
          </cell>
          <cell r="F15621">
            <v>3.4</v>
          </cell>
          <cell r="G15621">
            <v>1465920</v>
          </cell>
          <cell r="H15621">
            <v>79.8</v>
          </cell>
        </row>
        <row r="15622">
          <cell r="A15622">
            <v>2018</v>
          </cell>
          <cell r="B15622" t="str">
            <v>Timothe Luwawu-Cabarrot</v>
          </cell>
          <cell r="D15622" t="str">
            <v>PHI</v>
          </cell>
          <cell r="F15622">
            <v>7</v>
          </cell>
          <cell r="G15622">
            <v>1386600</v>
          </cell>
          <cell r="H15622">
            <v>806</v>
          </cell>
        </row>
        <row r="15623">
          <cell r="A15623">
            <v>2018</v>
          </cell>
          <cell r="B15623" t="str">
            <v>James Michael McAdoo</v>
          </cell>
          <cell r="D15623" t="str">
            <v>PHI</v>
          </cell>
          <cell r="F15623">
            <v>7.4</v>
          </cell>
          <cell r="H15623">
            <v>18</v>
          </cell>
        </row>
        <row r="15624">
          <cell r="A15624">
            <v>2018</v>
          </cell>
          <cell r="B15624" t="str">
            <v>James Young</v>
          </cell>
          <cell r="D15624" t="str">
            <v>PHI</v>
          </cell>
          <cell r="F15624">
            <v>4.5999999999999996</v>
          </cell>
          <cell r="H15624">
            <v>61.199999999999996</v>
          </cell>
        </row>
        <row r="15625">
          <cell r="A15625">
            <v>2018</v>
          </cell>
          <cell r="B15625" t="str">
            <v>Tyson Chandler</v>
          </cell>
          <cell r="D15625" t="str">
            <v>PHO</v>
          </cell>
          <cell r="F15625">
            <v>14.2</v>
          </cell>
          <cell r="G15625">
            <v>13000000</v>
          </cell>
          <cell r="H15625">
            <v>1150</v>
          </cell>
        </row>
        <row r="15626">
          <cell r="A15626">
            <v>2018</v>
          </cell>
          <cell r="B15626" t="str">
            <v>Jared Dudley</v>
          </cell>
          <cell r="D15626" t="str">
            <v>PHO</v>
          </cell>
          <cell r="F15626">
            <v>8.8000000000000007</v>
          </cell>
          <cell r="G15626">
            <v>10000000</v>
          </cell>
          <cell r="H15626">
            <v>686.40000000000009</v>
          </cell>
        </row>
        <row r="15627">
          <cell r="A15627">
            <v>2018</v>
          </cell>
          <cell r="B15627" t="str">
            <v>Alan Williams</v>
          </cell>
          <cell r="D15627" t="str">
            <v>PHO</v>
          </cell>
          <cell r="F15627">
            <v>9.3000000000000007</v>
          </cell>
          <cell r="G15627">
            <v>6000000</v>
          </cell>
          <cell r="H15627">
            <v>70</v>
          </cell>
        </row>
        <row r="15628">
          <cell r="A15628">
            <v>2018</v>
          </cell>
          <cell r="B15628" t="str">
            <v>Josh Jackson</v>
          </cell>
          <cell r="D15628" t="str">
            <v>PHO</v>
          </cell>
          <cell r="F15628">
            <v>11.8</v>
          </cell>
          <cell r="G15628">
            <v>5090040</v>
          </cell>
          <cell r="H15628">
            <v>1955.8</v>
          </cell>
        </row>
        <row r="15629">
          <cell r="A15629">
            <v>2018</v>
          </cell>
          <cell r="B15629" t="str">
            <v>Dragan Bender</v>
          </cell>
          <cell r="D15629" t="str">
            <v>PHO</v>
          </cell>
          <cell r="F15629">
            <v>7.1</v>
          </cell>
          <cell r="G15629">
            <v>4468800</v>
          </cell>
          <cell r="H15629">
            <v>2066.4</v>
          </cell>
        </row>
        <row r="15630">
          <cell r="A15630">
            <v>2018</v>
          </cell>
          <cell r="B15630" t="str">
            <v>Alex Len</v>
          </cell>
          <cell r="D15630" t="str">
            <v>PHO</v>
          </cell>
          <cell r="F15630">
            <v>19.399999999999999</v>
          </cell>
          <cell r="G15630">
            <v>4187599</v>
          </cell>
          <cell r="H15630">
            <v>1393.8</v>
          </cell>
        </row>
        <row r="15631">
          <cell r="A15631">
            <v>2018</v>
          </cell>
          <cell r="B15631" t="str">
            <v>Troy Daniels</v>
          </cell>
          <cell r="D15631" t="str">
            <v>PHO</v>
          </cell>
          <cell r="F15631">
            <v>9.8000000000000007</v>
          </cell>
          <cell r="G15631">
            <v>3408520</v>
          </cell>
          <cell r="H15631">
            <v>1619.5</v>
          </cell>
        </row>
        <row r="15632">
          <cell r="A15632">
            <v>2018</v>
          </cell>
          <cell r="B15632" t="str">
            <v>T.J. Warren</v>
          </cell>
          <cell r="D15632" t="str">
            <v>PHO</v>
          </cell>
          <cell r="F15632">
            <v>17.600000000000001</v>
          </cell>
          <cell r="G15632">
            <v>3152931</v>
          </cell>
          <cell r="H15632">
            <v>2145</v>
          </cell>
        </row>
        <row r="15633">
          <cell r="A15633">
            <v>2018</v>
          </cell>
          <cell r="B15633" t="str">
            <v>Marquese Chriss</v>
          </cell>
          <cell r="D15633" t="str">
            <v>PHO</v>
          </cell>
          <cell r="F15633">
            <v>11.1</v>
          </cell>
          <cell r="G15633">
            <v>3073800</v>
          </cell>
          <cell r="H15633">
            <v>1526.3999999999999</v>
          </cell>
        </row>
        <row r="15634">
          <cell r="A15634">
            <v>2018</v>
          </cell>
          <cell r="B15634" t="str">
            <v>Devin Booker</v>
          </cell>
          <cell r="D15634" t="str">
            <v>PHO</v>
          </cell>
          <cell r="F15634">
            <v>18.100000000000001</v>
          </cell>
          <cell r="G15634">
            <v>2319360</v>
          </cell>
          <cell r="H15634">
            <v>1863</v>
          </cell>
        </row>
        <row r="15635">
          <cell r="A15635">
            <v>2018</v>
          </cell>
          <cell r="B15635" t="str">
            <v>Tyler Ulis</v>
          </cell>
          <cell r="D15635" t="str">
            <v>PHO</v>
          </cell>
          <cell r="F15635">
            <v>10.1</v>
          </cell>
          <cell r="G15635">
            <v>1312611</v>
          </cell>
          <cell r="H15635">
            <v>1661.3999999999999</v>
          </cell>
        </row>
        <row r="15636">
          <cell r="A15636">
            <v>2018</v>
          </cell>
          <cell r="B15636" t="str">
            <v>Davon Reed</v>
          </cell>
          <cell r="D15636" t="str">
            <v>PHO</v>
          </cell>
          <cell r="F15636">
            <v>4.8</v>
          </cell>
          <cell r="G15636">
            <v>815615</v>
          </cell>
          <cell r="H15636">
            <v>241.5</v>
          </cell>
        </row>
        <row r="15637">
          <cell r="A15637">
            <v>2018</v>
          </cell>
          <cell r="B15637" t="str">
            <v>Shaquille Harrison</v>
          </cell>
          <cell r="D15637" t="str">
            <v>PHO</v>
          </cell>
          <cell r="F15637">
            <v>15.6</v>
          </cell>
          <cell r="H15637">
            <v>384.09999999999997</v>
          </cell>
        </row>
        <row r="15638">
          <cell r="A15638">
            <v>2018</v>
          </cell>
          <cell r="B15638" t="str">
            <v>Josh Gray</v>
          </cell>
          <cell r="D15638" t="str">
            <v>PHO</v>
          </cell>
          <cell r="F15638">
            <v>7.2</v>
          </cell>
          <cell r="H15638">
            <v>86</v>
          </cell>
        </row>
        <row r="15639">
          <cell r="A15639">
            <v>2018</v>
          </cell>
          <cell r="B15639" t="str">
            <v>Alec Peters</v>
          </cell>
          <cell r="D15639" t="str">
            <v>PHO</v>
          </cell>
          <cell r="F15639">
            <v>10.7</v>
          </cell>
          <cell r="H15639">
            <v>226</v>
          </cell>
        </row>
        <row r="15640">
          <cell r="A15640">
            <v>2018</v>
          </cell>
          <cell r="B15640" t="str">
            <v>Danuel House</v>
          </cell>
          <cell r="D15640" t="str">
            <v>PHO</v>
          </cell>
          <cell r="F15640">
            <v>12.4</v>
          </cell>
          <cell r="H15640">
            <v>402.5</v>
          </cell>
        </row>
        <row r="15641">
          <cell r="A15641">
            <v>2018</v>
          </cell>
          <cell r="B15641" t="str">
            <v>Damian Lillard</v>
          </cell>
          <cell r="D15641" t="str">
            <v>POR</v>
          </cell>
          <cell r="F15641">
            <v>25.2</v>
          </cell>
          <cell r="G15641">
            <v>26153057</v>
          </cell>
          <cell r="H15641">
            <v>2671.8</v>
          </cell>
        </row>
        <row r="15642">
          <cell r="A15642">
            <v>2018</v>
          </cell>
          <cell r="B15642" t="str">
            <v>Evan Turner</v>
          </cell>
          <cell r="D15642" t="str">
            <v>POR</v>
          </cell>
          <cell r="F15642">
            <v>9.9</v>
          </cell>
          <cell r="G15642">
            <v>17131148</v>
          </cell>
          <cell r="H15642">
            <v>2030.3</v>
          </cell>
        </row>
        <row r="15643">
          <cell r="A15643">
            <v>2018</v>
          </cell>
          <cell r="B15643" t="str">
            <v>Maurice Harkless</v>
          </cell>
          <cell r="D15643" t="str">
            <v>POR</v>
          </cell>
          <cell r="F15643">
            <v>12.6</v>
          </cell>
          <cell r="G15643">
            <v>10162922</v>
          </cell>
          <cell r="H15643">
            <v>1262.5999999999999</v>
          </cell>
        </row>
        <row r="15644">
          <cell r="A15644">
            <v>2018</v>
          </cell>
          <cell r="B15644" t="str">
            <v>Meyers Leonard</v>
          </cell>
          <cell r="D15644" t="str">
            <v>POR</v>
          </cell>
          <cell r="F15644">
            <v>17.8</v>
          </cell>
          <cell r="G15644">
            <v>9904495</v>
          </cell>
          <cell r="H15644">
            <v>254.1</v>
          </cell>
        </row>
        <row r="15645">
          <cell r="A15645">
            <v>2018</v>
          </cell>
          <cell r="B15645" t="str">
            <v>Al-Farouq Aminu</v>
          </cell>
          <cell r="D15645" t="str">
            <v>POR</v>
          </cell>
          <cell r="F15645">
            <v>12</v>
          </cell>
          <cell r="G15645">
            <v>7319035</v>
          </cell>
          <cell r="H15645">
            <v>2070</v>
          </cell>
        </row>
        <row r="15646">
          <cell r="A15646">
            <v>2018</v>
          </cell>
          <cell r="B15646" t="str">
            <v>Ed Davis</v>
          </cell>
          <cell r="D15646" t="str">
            <v>POR</v>
          </cell>
          <cell r="F15646">
            <v>15.5</v>
          </cell>
          <cell r="G15646">
            <v>6352531</v>
          </cell>
          <cell r="H15646">
            <v>1474.1999999999998</v>
          </cell>
        </row>
        <row r="15647">
          <cell r="A15647">
            <v>2018</v>
          </cell>
          <cell r="B15647" t="str">
            <v>Zach Collins</v>
          </cell>
          <cell r="D15647" t="str">
            <v>POR</v>
          </cell>
          <cell r="F15647">
            <v>7.5</v>
          </cell>
          <cell r="G15647">
            <v>3057240</v>
          </cell>
          <cell r="H15647">
            <v>1042.8</v>
          </cell>
        </row>
        <row r="15648">
          <cell r="A15648">
            <v>2018</v>
          </cell>
          <cell r="B15648" t="str">
            <v>Jusuf Nurkic</v>
          </cell>
          <cell r="D15648" t="str">
            <v>POR</v>
          </cell>
          <cell r="F15648">
            <v>19.2</v>
          </cell>
          <cell r="G15648">
            <v>2947305</v>
          </cell>
          <cell r="H15648">
            <v>2085.6</v>
          </cell>
        </row>
        <row r="15649">
          <cell r="A15649">
            <v>2018</v>
          </cell>
          <cell r="B15649" t="str">
            <v>Shabazz Napier</v>
          </cell>
          <cell r="D15649" t="str">
            <v>POR</v>
          </cell>
          <cell r="F15649">
            <v>14.2</v>
          </cell>
          <cell r="G15649">
            <v>2361360</v>
          </cell>
          <cell r="H15649">
            <v>1531.8</v>
          </cell>
        </row>
        <row r="15650">
          <cell r="A15650">
            <v>2018</v>
          </cell>
          <cell r="B15650" t="str">
            <v>Wade Baldwin</v>
          </cell>
          <cell r="D15650" t="str">
            <v>POR</v>
          </cell>
          <cell r="F15650">
            <v>16.600000000000001</v>
          </cell>
          <cell r="G15650">
            <v>1874400</v>
          </cell>
          <cell r="H15650">
            <v>79.8</v>
          </cell>
        </row>
        <row r="15651">
          <cell r="A15651">
            <v>2018</v>
          </cell>
          <cell r="B15651" t="str">
            <v>Pat Connaughton</v>
          </cell>
          <cell r="D15651" t="str">
            <v>POR</v>
          </cell>
          <cell r="F15651">
            <v>9.3000000000000007</v>
          </cell>
          <cell r="G15651">
            <v>1471382</v>
          </cell>
          <cell r="H15651">
            <v>1484.2</v>
          </cell>
        </row>
        <row r="15652">
          <cell r="A15652">
            <v>2018</v>
          </cell>
          <cell r="B15652" t="str">
            <v>Caleb Swanigan</v>
          </cell>
          <cell r="D15652" t="str">
            <v>POR</v>
          </cell>
          <cell r="F15652">
            <v>7.5</v>
          </cell>
          <cell r="G15652">
            <v>1465920</v>
          </cell>
          <cell r="H15652">
            <v>189</v>
          </cell>
        </row>
        <row r="15653">
          <cell r="A15653">
            <v>2018</v>
          </cell>
          <cell r="B15653" t="str">
            <v>Jake Layman</v>
          </cell>
          <cell r="D15653" t="str">
            <v>POR</v>
          </cell>
          <cell r="F15653">
            <v>4.9000000000000004</v>
          </cell>
          <cell r="G15653">
            <v>1312611</v>
          </cell>
          <cell r="H15653">
            <v>161</v>
          </cell>
        </row>
        <row r="15654">
          <cell r="A15654">
            <v>2018</v>
          </cell>
          <cell r="B15654" t="str">
            <v>CJ McCollum</v>
          </cell>
          <cell r="D15654" t="str">
            <v>POR</v>
          </cell>
          <cell r="F15654">
            <v>17</v>
          </cell>
          <cell r="H15654">
            <v>2924.1</v>
          </cell>
        </row>
        <row r="15655">
          <cell r="A15655">
            <v>2018</v>
          </cell>
          <cell r="B15655" t="str">
            <v>Zach Randolph</v>
          </cell>
          <cell r="D15655" t="str">
            <v>SAC</v>
          </cell>
          <cell r="F15655">
            <v>17.3</v>
          </cell>
          <cell r="G15655">
            <v>12307692</v>
          </cell>
          <cell r="H15655">
            <v>1510.4</v>
          </cell>
        </row>
        <row r="15656">
          <cell r="A15656">
            <v>2018</v>
          </cell>
          <cell r="B15656" t="str">
            <v>Bogdan Bogdanovic</v>
          </cell>
          <cell r="D15656" t="str">
            <v>SAC</v>
          </cell>
          <cell r="F15656">
            <v>13.5</v>
          </cell>
          <cell r="G15656">
            <v>9470614</v>
          </cell>
          <cell r="H15656">
            <v>2176.1999999999998</v>
          </cell>
        </row>
        <row r="15657">
          <cell r="A15657">
            <v>2018</v>
          </cell>
          <cell r="B15657" t="str">
            <v>Kosta Koufos</v>
          </cell>
          <cell r="D15657" t="str">
            <v>SAC</v>
          </cell>
          <cell r="F15657">
            <v>17.5</v>
          </cell>
          <cell r="G15657">
            <v>8393000</v>
          </cell>
          <cell r="H15657">
            <v>1391.6000000000001</v>
          </cell>
        </row>
        <row r="15658">
          <cell r="A15658">
            <v>2018</v>
          </cell>
          <cell r="B15658" t="str">
            <v>Vince Carter</v>
          </cell>
          <cell r="D15658" t="str">
            <v>SAC</v>
          </cell>
          <cell r="F15658">
            <v>10.8</v>
          </cell>
          <cell r="G15658">
            <v>8000000</v>
          </cell>
          <cell r="H15658">
            <v>1026.5999999999999</v>
          </cell>
        </row>
        <row r="15659">
          <cell r="A15659">
            <v>2018</v>
          </cell>
          <cell r="B15659" t="str">
            <v>Garrett Temple</v>
          </cell>
          <cell r="D15659" t="str">
            <v>SAC</v>
          </cell>
          <cell r="F15659">
            <v>10.199999999999999</v>
          </cell>
          <cell r="G15659">
            <v>8000000</v>
          </cell>
          <cell r="H15659">
            <v>1612</v>
          </cell>
        </row>
        <row r="15660">
          <cell r="A15660">
            <v>2018</v>
          </cell>
          <cell r="B15660" t="str">
            <v>Willie Cauley-Stein</v>
          </cell>
          <cell r="D15660" t="str">
            <v>SAC</v>
          </cell>
          <cell r="F15660">
            <v>17.600000000000001</v>
          </cell>
          <cell r="G15660">
            <v>3704160</v>
          </cell>
          <cell r="H15660">
            <v>2044</v>
          </cell>
        </row>
        <row r="15661">
          <cell r="A15661">
            <v>2018</v>
          </cell>
          <cell r="B15661" t="str">
            <v>Buddy Hield</v>
          </cell>
          <cell r="D15661" t="str">
            <v>SAC</v>
          </cell>
          <cell r="F15661">
            <v>16.100000000000001</v>
          </cell>
          <cell r="G15661">
            <v>3675480</v>
          </cell>
          <cell r="H15661">
            <v>2024</v>
          </cell>
        </row>
        <row r="15662">
          <cell r="A15662">
            <v>2018</v>
          </cell>
          <cell r="B15662" t="str">
            <v>Justin Jackson</v>
          </cell>
          <cell r="D15662" t="str">
            <v>SAC</v>
          </cell>
          <cell r="F15662">
            <v>9.1999999999999993</v>
          </cell>
          <cell r="G15662">
            <v>2365560</v>
          </cell>
          <cell r="H15662">
            <v>1502.8000000000002</v>
          </cell>
        </row>
        <row r="15663">
          <cell r="A15663">
            <v>2018</v>
          </cell>
          <cell r="B15663" t="str">
            <v>Skal Labissiere</v>
          </cell>
          <cell r="D15663" t="str">
            <v>SAC</v>
          </cell>
          <cell r="F15663">
            <v>14.3</v>
          </cell>
          <cell r="G15663">
            <v>1312611</v>
          </cell>
          <cell r="H15663">
            <v>1242</v>
          </cell>
        </row>
        <row r="15664">
          <cell r="A15664">
            <v>2018</v>
          </cell>
          <cell r="B15664" t="str">
            <v>Frank Mason</v>
          </cell>
          <cell r="D15664" t="str">
            <v>SAC</v>
          </cell>
          <cell r="F15664">
            <v>13</v>
          </cell>
          <cell r="G15664">
            <v>1184385</v>
          </cell>
          <cell r="H15664">
            <v>982.8</v>
          </cell>
        </row>
        <row r="15665">
          <cell r="A15665">
            <v>2018</v>
          </cell>
          <cell r="B15665" t="str">
            <v>De'Aaron Fox</v>
          </cell>
          <cell r="D15665" t="str">
            <v>SAC</v>
          </cell>
          <cell r="F15665">
            <v>11.2</v>
          </cell>
          <cell r="H15665">
            <v>2029.4</v>
          </cell>
        </row>
        <row r="15666">
          <cell r="A15666">
            <v>2018</v>
          </cell>
          <cell r="B15666" t="str">
            <v>JaKarr Sampson</v>
          </cell>
          <cell r="D15666" t="str">
            <v>SAC</v>
          </cell>
          <cell r="F15666">
            <v>13.9</v>
          </cell>
          <cell r="H15666">
            <v>343.2</v>
          </cell>
        </row>
        <row r="15667">
          <cell r="A15667">
            <v>2018</v>
          </cell>
          <cell r="B15667" t="str">
            <v>Jack Cooley</v>
          </cell>
          <cell r="D15667" t="str">
            <v>SAC</v>
          </cell>
          <cell r="F15667">
            <v>19.7</v>
          </cell>
          <cell r="H15667">
            <v>86.8</v>
          </cell>
        </row>
        <row r="15668">
          <cell r="A15668">
            <v>2018</v>
          </cell>
          <cell r="B15668" t="str">
            <v>LaMarcus Aldridge</v>
          </cell>
          <cell r="D15668" t="str">
            <v>SAS</v>
          </cell>
          <cell r="F15668">
            <v>25</v>
          </cell>
          <cell r="G15668">
            <v>21461010</v>
          </cell>
          <cell r="H15668">
            <v>2512.5</v>
          </cell>
        </row>
        <row r="15669">
          <cell r="A15669">
            <v>2018</v>
          </cell>
          <cell r="B15669" t="str">
            <v>Kawhi Leonard</v>
          </cell>
          <cell r="D15669" t="str">
            <v>SAS</v>
          </cell>
          <cell r="F15669">
            <v>26</v>
          </cell>
          <cell r="G15669">
            <v>18868625</v>
          </cell>
          <cell r="H15669">
            <v>209.70000000000002</v>
          </cell>
        </row>
        <row r="15670">
          <cell r="A15670">
            <v>2018</v>
          </cell>
          <cell r="B15670" t="str">
            <v>Pau Gasol</v>
          </cell>
          <cell r="D15670" t="str">
            <v>SAS</v>
          </cell>
          <cell r="F15670">
            <v>18.899999999999999</v>
          </cell>
          <cell r="G15670">
            <v>16000000</v>
          </cell>
          <cell r="H15670">
            <v>1809.5</v>
          </cell>
        </row>
        <row r="15671">
          <cell r="A15671">
            <v>2018</v>
          </cell>
          <cell r="B15671" t="str">
            <v>Tony Parker</v>
          </cell>
          <cell r="D15671" t="str">
            <v>SAS</v>
          </cell>
          <cell r="F15671">
            <v>12.7</v>
          </cell>
          <cell r="G15671">
            <v>15453126</v>
          </cell>
          <cell r="H15671">
            <v>1072.5</v>
          </cell>
        </row>
        <row r="15672">
          <cell r="A15672">
            <v>2018</v>
          </cell>
          <cell r="B15672" t="str">
            <v>Patty Mills</v>
          </cell>
          <cell r="D15672" t="str">
            <v>SAS</v>
          </cell>
          <cell r="F15672">
            <v>11.8</v>
          </cell>
          <cell r="G15672">
            <v>10714286</v>
          </cell>
          <cell r="H15672">
            <v>2107.4</v>
          </cell>
        </row>
        <row r="15673">
          <cell r="A15673">
            <v>2018</v>
          </cell>
          <cell r="B15673" t="str">
            <v>Danny Green</v>
          </cell>
          <cell r="D15673" t="str">
            <v>SAS</v>
          </cell>
          <cell r="F15673">
            <v>11.4</v>
          </cell>
          <cell r="G15673">
            <v>10000000</v>
          </cell>
          <cell r="H15673">
            <v>1792</v>
          </cell>
        </row>
        <row r="15674">
          <cell r="A15674">
            <v>2018</v>
          </cell>
          <cell r="B15674" t="str">
            <v>Rudy Gay</v>
          </cell>
          <cell r="D15674" t="str">
            <v>SAS</v>
          </cell>
          <cell r="F15674">
            <v>18</v>
          </cell>
          <cell r="G15674">
            <v>8406000</v>
          </cell>
          <cell r="H15674">
            <v>1231.2</v>
          </cell>
        </row>
        <row r="15675">
          <cell r="A15675">
            <v>2018</v>
          </cell>
          <cell r="B15675" t="str">
            <v>Manu Ginóbili</v>
          </cell>
          <cell r="D15675" t="str">
            <v>SAS</v>
          </cell>
          <cell r="F15675">
            <v>12.9</v>
          </cell>
          <cell r="G15675">
            <v>2500000</v>
          </cell>
          <cell r="H15675">
            <v>1300</v>
          </cell>
        </row>
        <row r="15676">
          <cell r="A15676">
            <v>2018</v>
          </cell>
          <cell r="B15676" t="str">
            <v>Kyle Anderson</v>
          </cell>
          <cell r="D15676" t="str">
            <v>SAS</v>
          </cell>
          <cell r="F15676">
            <v>15.9</v>
          </cell>
          <cell r="G15676">
            <v>2151704</v>
          </cell>
          <cell r="H15676">
            <v>1975.8</v>
          </cell>
        </row>
        <row r="15677">
          <cell r="A15677">
            <v>2018</v>
          </cell>
          <cell r="B15677" t="str">
            <v>Joffrey Lauvergne</v>
          </cell>
          <cell r="D15677" t="str">
            <v>SAS</v>
          </cell>
          <cell r="F15677">
            <v>16.5</v>
          </cell>
          <cell r="G15677">
            <v>1524305</v>
          </cell>
          <cell r="H15677">
            <v>533.5</v>
          </cell>
        </row>
        <row r="15678">
          <cell r="A15678">
            <v>2018</v>
          </cell>
          <cell r="B15678" t="str">
            <v>Derrick White</v>
          </cell>
          <cell r="D15678" t="str">
            <v>SAS</v>
          </cell>
          <cell r="F15678">
            <v>15.9</v>
          </cell>
          <cell r="G15678">
            <v>1404600</v>
          </cell>
          <cell r="H15678">
            <v>139.39999999999998</v>
          </cell>
        </row>
        <row r="15679">
          <cell r="A15679">
            <v>2018</v>
          </cell>
          <cell r="B15679" t="str">
            <v>Dejounte Murray</v>
          </cell>
          <cell r="D15679" t="str">
            <v>SAS</v>
          </cell>
          <cell r="F15679">
            <v>15.1</v>
          </cell>
          <cell r="G15679">
            <v>1312611</v>
          </cell>
          <cell r="H15679">
            <v>1741.5</v>
          </cell>
        </row>
        <row r="15680">
          <cell r="A15680">
            <v>2018</v>
          </cell>
          <cell r="B15680" t="str">
            <v>Bryn Forbes</v>
          </cell>
          <cell r="D15680" t="str">
            <v>SAS</v>
          </cell>
          <cell r="F15680">
            <v>9.1</v>
          </cell>
          <cell r="G15680">
            <v>1312611</v>
          </cell>
          <cell r="H15680">
            <v>1520</v>
          </cell>
        </row>
        <row r="15681">
          <cell r="A15681">
            <v>2018</v>
          </cell>
          <cell r="B15681" t="str">
            <v>Davis Bertans</v>
          </cell>
          <cell r="D15681" t="str">
            <v>SAS</v>
          </cell>
          <cell r="F15681">
            <v>14.1</v>
          </cell>
          <cell r="G15681">
            <v>1312611</v>
          </cell>
          <cell r="H15681">
            <v>1085.7</v>
          </cell>
        </row>
        <row r="15682">
          <cell r="A15682">
            <v>2018</v>
          </cell>
          <cell r="B15682" t="str">
            <v>Brandon Paul</v>
          </cell>
          <cell r="D15682" t="str">
            <v>SAS</v>
          </cell>
          <cell r="F15682">
            <v>7.5</v>
          </cell>
          <cell r="G15682">
            <v>815615</v>
          </cell>
          <cell r="H15682">
            <v>576</v>
          </cell>
        </row>
        <row r="15683">
          <cell r="A15683">
            <v>2018</v>
          </cell>
          <cell r="B15683" t="str">
            <v>Matt Costello</v>
          </cell>
          <cell r="D15683" t="str">
            <v>SAS</v>
          </cell>
          <cell r="F15683">
            <v>9.6999999999999993</v>
          </cell>
          <cell r="H15683">
            <v>32</v>
          </cell>
        </row>
        <row r="15684">
          <cell r="A15684">
            <v>2018</v>
          </cell>
          <cell r="B15684" t="str">
            <v>Darrun Hilliard</v>
          </cell>
          <cell r="D15684" t="str">
            <v>SAS</v>
          </cell>
          <cell r="F15684">
            <v>3.4</v>
          </cell>
          <cell r="H15684">
            <v>95.2</v>
          </cell>
        </row>
        <row r="15685">
          <cell r="A15685">
            <v>2018</v>
          </cell>
          <cell r="B15685" t="str">
            <v>Kyle Lowry</v>
          </cell>
          <cell r="D15685" t="str">
            <v>TOR</v>
          </cell>
          <cell r="F15685">
            <v>19.5</v>
          </cell>
          <cell r="G15685">
            <v>28703704</v>
          </cell>
          <cell r="H15685">
            <v>2511.6000000000004</v>
          </cell>
        </row>
        <row r="15686">
          <cell r="A15686">
            <v>2018</v>
          </cell>
          <cell r="B15686" t="str">
            <v>DeMar DeRoŽan</v>
          </cell>
          <cell r="D15686" t="str">
            <v>TOR</v>
          </cell>
          <cell r="F15686">
            <v>21</v>
          </cell>
          <cell r="G15686">
            <v>27739975</v>
          </cell>
          <cell r="H15686">
            <v>2712</v>
          </cell>
        </row>
        <row r="15687">
          <cell r="A15687">
            <v>2018</v>
          </cell>
          <cell r="B15687" t="str">
            <v>Serge Ibaka</v>
          </cell>
          <cell r="D15687" t="str">
            <v>TOR</v>
          </cell>
          <cell r="F15687">
            <v>14.7</v>
          </cell>
          <cell r="G15687">
            <v>20061729</v>
          </cell>
          <cell r="H15687">
            <v>2090</v>
          </cell>
        </row>
        <row r="15688">
          <cell r="A15688">
            <v>2018</v>
          </cell>
          <cell r="B15688" t="str">
            <v>Jonas Valančiūnas</v>
          </cell>
          <cell r="D15688" t="str">
            <v>TOR</v>
          </cell>
          <cell r="F15688">
            <v>22.5</v>
          </cell>
          <cell r="G15688">
            <v>15460675</v>
          </cell>
          <cell r="H15688">
            <v>1724.8</v>
          </cell>
        </row>
        <row r="15689">
          <cell r="A15689">
            <v>2018</v>
          </cell>
          <cell r="B15689" t="str">
            <v>C.J. Miles</v>
          </cell>
          <cell r="D15689" t="str">
            <v>TOR</v>
          </cell>
          <cell r="F15689">
            <v>13</v>
          </cell>
          <cell r="G15689">
            <v>7936509</v>
          </cell>
          <cell r="H15689">
            <v>1337</v>
          </cell>
        </row>
        <row r="15690">
          <cell r="A15690">
            <v>2018</v>
          </cell>
          <cell r="B15690" t="str">
            <v>Lucas Nogueira</v>
          </cell>
          <cell r="D15690" t="str">
            <v>TOR</v>
          </cell>
          <cell r="F15690">
            <v>17.3</v>
          </cell>
          <cell r="G15690">
            <v>2947305</v>
          </cell>
          <cell r="H15690">
            <v>416.5</v>
          </cell>
        </row>
        <row r="15691">
          <cell r="A15691">
            <v>2018</v>
          </cell>
          <cell r="B15691" t="str">
            <v>Jakob Poeltl</v>
          </cell>
          <cell r="D15691" t="str">
            <v>TOR</v>
          </cell>
          <cell r="F15691">
            <v>17.5</v>
          </cell>
          <cell r="G15691">
            <v>2825640</v>
          </cell>
          <cell r="H15691">
            <v>1525.2</v>
          </cell>
        </row>
        <row r="15692">
          <cell r="A15692">
            <v>2018</v>
          </cell>
          <cell r="B15692" t="str">
            <v>OG Anunoby</v>
          </cell>
          <cell r="D15692" t="str">
            <v>TOR</v>
          </cell>
          <cell r="F15692">
            <v>10</v>
          </cell>
          <cell r="G15692">
            <v>1645200</v>
          </cell>
          <cell r="H15692">
            <v>1480</v>
          </cell>
        </row>
        <row r="15693">
          <cell r="A15693">
            <v>2018</v>
          </cell>
          <cell r="B15693" t="str">
            <v>Delon Wright</v>
          </cell>
          <cell r="D15693" t="str">
            <v>TOR</v>
          </cell>
          <cell r="F15693">
            <v>16.5</v>
          </cell>
          <cell r="G15693">
            <v>1645200</v>
          </cell>
          <cell r="H15693">
            <v>1435.2</v>
          </cell>
        </row>
        <row r="15694">
          <cell r="A15694">
            <v>2018</v>
          </cell>
          <cell r="B15694" t="str">
            <v>Norman Powell</v>
          </cell>
          <cell r="D15694" t="str">
            <v>TOR</v>
          </cell>
          <cell r="F15694">
            <v>8.5</v>
          </cell>
          <cell r="G15694">
            <v>1471382</v>
          </cell>
          <cell r="H15694">
            <v>1064</v>
          </cell>
        </row>
        <row r="15695">
          <cell r="A15695">
            <v>2018</v>
          </cell>
          <cell r="B15695" t="str">
            <v>Pascal Siakam</v>
          </cell>
          <cell r="D15695" t="str">
            <v>TOR</v>
          </cell>
          <cell r="F15695">
            <v>14.5</v>
          </cell>
          <cell r="G15695">
            <v>1312611</v>
          </cell>
          <cell r="H15695">
            <v>1676.7</v>
          </cell>
        </row>
        <row r="15696">
          <cell r="A15696">
            <v>2018</v>
          </cell>
          <cell r="B15696" t="str">
            <v>Fred VanVleet</v>
          </cell>
          <cell r="D15696" t="str">
            <v>TOR</v>
          </cell>
          <cell r="F15696">
            <v>15.9</v>
          </cell>
          <cell r="G15696">
            <v>1312611</v>
          </cell>
          <cell r="H15696">
            <v>1520</v>
          </cell>
        </row>
        <row r="15697">
          <cell r="A15697">
            <v>2018</v>
          </cell>
          <cell r="B15697" t="str">
            <v>Alfonzo McKinnie</v>
          </cell>
          <cell r="D15697" t="str">
            <v>TOR</v>
          </cell>
          <cell r="F15697">
            <v>10.1</v>
          </cell>
          <cell r="G15697">
            <v>815615</v>
          </cell>
          <cell r="H15697">
            <v>53.199999999999996</v>
          </cell>
        </row>
        <row r="15698">
          <cell r="A15698">
            <v>2018</v>
          </cell>
          <cell r="B15698" t="str">
            <v>Malcolm Miller</v>
          </cell>
          <cell r="D15698" t="str">
            <v>TOR</v>
          </cell>
          <cell r="F15698">
            <v>8.9</v>
          </cell>
          <cell r="H15698">
            <v>126</v>
          </cell>
        </row>
        <row r="15699">
          <cell r="A15699">
            <v>2018</v>
          </cell>
          <cell r="B15699" t="str">
            <v>Lorenzo Brown</v>
          </cell>
          <cell r="D15699" t="str">
            <v>TOR</v>
          </cell>
          <cell r="F15699">
            <v>8.1999999999999993</v>
          </cell>
          <cell r="H15699">
            <v>138.6</v>
          </cell>
        </row>
        <row r="15700">
          <cell r="A15700">
            <v>2018</v>
          </cell>
          <cell r="B15700" t="str">
            <v>Blake Griffin</v>
          </cell>
          <cell r="D15700" t="str">
            <v>TOT</v>
          </cell>
          <cell r="F15700">
            <v>19.600000000000001</v>
          </cell>
          <cell r="G15700">
            <v>29512900</v>
          </cell>
          <cell r="H15700">
            <v>1972</v>
          </cell>
        </row>
        <row r="15701">
          <cell r="A15701">
            <v>2018</v>
          </cell>
          <cell r="B15701" t="str">
            <v>George Hill</v>
          </cell>
          <cell r="D15701" t="str">
            <v>TOT</v>
          </cell>
          <cell r="F15701">
            <v>13.3</v>
          </cell>
          <cell r="G15701">
            <v>20000000</v>
          </cell>
          <cell r="H15701">
            <v>1809</v>
          </cell>
        </row>
        <row r="15702">
          <cell r="A15702">
            <v>2018</v>
          </cell>
          <cell r="B15702" t="str">
            <v>Greg Monroe</v>
          </cell>
          <cell r="D15702" t="str">
            <v>TOT</v>
          </cell>
          <cell r="F15702">
            <v>21.2</v>
          </cell>
          <cell r="G15702">
            <v>17884176</v>
          </cell>
          <cell r="H15702">
            <v>1040.3999999999999</v>
          </cell>
        </row>
        <row r="15703">
          <cell r="A15703">
            <v>2018</v>
          </cell>
          <cell r="B15703" t="str">
            <v>Tobias Harris</v>
          </cell>
          <cell r="D15703" t="str">
            <v>TOT</v>
          </cell>
          <cell r="F15703">
            <v>17.100000000000001</v>
          </cell>
          <cell r="G15703">
            <v>16000000</v>
          </cell>
          <cell r="H15703">
            <v>2672</v>
          </cell>
        </row>
        <row r="15704">
          <cell r="A15704">
            <v>2018</v>
          </cell>
          <cell r="B15704" t="str">
            <v>Dwyane Wade</v>
          </cell>
          <cell r="D15704" t="str">
            <v>TOT</v>
          </cell>
          <cell r="F15704">
            <v>15</v>
          </cell>
          <cell r="G15704">
            <v>15550000</v>
          </cell>
          <cell r="H15704">
            <v>1534.3</v>
          </cell>
        </row>
        <row r="15705">
          <cell r="A15705">
            <v>2018</v>
          </cell>
          <cell r="B15705" t="str">
            <v>Eric Bledsoe</v>
          </cell>
          <cell r="D15705" t="str">
            <v>TOT</v>
          </cell>
          <cell r="F15705">
            <v>19.7</v>
          </cell>
          <cell r="G15705">
            <v>14500000</v>
          </cell>
          <cell r="H15705">
            <v>2323.6</v>
          </cell>
        </row>
        <row r="15706">
          <cell r="A15706">
            <v>2018</v>
          </cell>
          <cell r="B15706" t="str">
            <v>Nikola Mirotic</v>
          </cell>
          <cell r="D15706" t="str">
            <v>TOT</v>
          </cell>
          <cell r="F15706">
            <v>18.7</v>
          </cell>
          <cell r="G15706">
            <v>12500000</v>
          </cell>
          <cell r="H15706">
            <v>1496</v>
          </cell>
        </row>
        <row r="15707">
          <cell r="A15707">
            <v>2018</v>
          </cell>
          <cell r="B15707" t="str">
            <v>Jordan Clarkson</v>
          </cell>
          <cell r="D15707" t="str">
            <v>TOT</v>
          </cell>
          <cell r="F15707">
            <v>16.399999999999999</v>
          </cell>
          <cell r="G15707">
            <v>11562500</v>
          </cell>
          <cell r="H15707">
            <v>1887.3</v>
          </cell>
        </row>
        <row r="15708">
          <cell r="A15708">
            <v>2018</v>
          </cell>
          <cell r="B15708" t="str">
            <v>Omer Asik</v>
          </cell>
          <cell r="D15708" t="str">
            <v>TOT</v>
          </cell>
          <cell r="F15708">
            <v>3.1</v>
          </cell>
          <cell r="G15708">
            <v>10595505</v>
          </cell>
          <cell r="H15708">
            <v>181.79999999999998</v>
          </cell>
        </row>
        <row r="15709">
          <cell r="A15709">
            <v>2018</v>
          </cell>
          <cell r="B15709" t="str">
            <v>Joe Johnson</v>
          </cell>
          <cell r="D15709" t="str">
            <v>TOT</v>
          </cell>
          <cell r="F15709">
            <v>8.1</v>
          </cell>
          <cell r="G15709">
            <v>10505000</v>
          </cell>
          <cell r="H15709">
            <v>1204.5</v>
          </cell>
        </row>
        <row r="15710">
          <cell r="A15710">
            <v>2018</v>
          </cell>
          <cell r="B15710" t="str">
            <v>Trevor Booker</v>
          </cell>
          <cell r="D15710" t="str">
            <v>TOT</v>
          </cell>
          <cell r="F15710">
            <v>14.9</v>
          </cell>
          <cell r="G15710">
            <v>9125000</v>
          </cell>
          <cell r="H15710">
            <v>1156</v>
          </cell>
        </row>
        <row r="15711">
          <cell r="A15711">
            <v>2018</v>
          </cell>
          <cell r="B15711" t="str">
            <v>Avery Bradley</v>
          </cell>
          <cell r="D15711" t="str">
            <v>TOT</v>
          </cell>
          <cell r="F15711">
            <v>9.6</v>
          </cell>
          <cell r="G15711">
            <v>8808989</v>
          </cell>
          <cell r="H15711">
            <v>1435.2</v>
          </cell>
        </row>
        <row r="15712">
          <cell r="A15712">
            <v>2018</v>
          </cell>
          <cell r="B15712" t="str">
            <v>Corey Brewer</v>
          </cell>
          <cell r="D15712" t="str">
            <v>TOT</v>
          </cell>
          <cell r="F15712">
            <v>11.2</v>
          </cell>
          <cell r="G15712">
            <v>7579366</v>
          </cell>
          <cell r="H15712">
            <v>1209.6000000000001</v>
          </cell>
        </row>
        <row r="15713">
          <cell r="A15713">
            <v>2018</v>
          </cell>
          <cell r="B15713" t="str">
            <v>Channing Frye</v>
          </cell>
          <cell r="D15713" t="str">
            <v>TOT</v>
          </cell>
          <cell r="F15713">
            <v>13.1</v>
          </cell>
          <cell r="G15713">
            <v>7420912</v>
          </cell>
          <cell r="H15713">
            <v>694.3</v>
          </cell>
        </row>
        <row r="15714">
          <cell r="A15714">
            <v>2018</v>
          </cell>
          <cell r="B15714" t="str">
            <v>Boban Marjanovic</v>
          </cell>
          <cell r="D15714" t="str">
            <v>TOT</v>
          </cell>
          <cell r="F15714">
            <v>26</v>
          </cell>
          <cell r="G15714">
            <v>7000000</v>
          </cell>
          <cell r="H15714">
            <v>335.4</v>
          </cell>
        </row>
        <row r="15715">
          <cell r="A15715">
            <v>2018</v>
          </cell>
          <cell r="B15715" t="str">
            <v>Jae Crowder</v>
          </cell>
          <cell r="D15715" t="str">
            <v>TOT</v>
          </cell>
          <cell r="F15715">
            <v>10.4</v>
          </cell>
          <cell r="G15715">
            <v>6796117</v>
          </cell>
          <cell r="H15715">
            <v>2088</v>
          </cell>
        </row>
        <row r="15716">
          <cell r="A15716">
            <v>2018</v>
          </cell>
          <cell r="B15716" t="str">
            <v>Marco Belinelli</v>
          </cell>
          <cell r="D15716" t="str">
            <v>TOT</v>
          </cell>
          <cell r="F15716">
            <v>14.1</v>
          </cell>
          <cell r="G15716">
            <v>6606060</v>
          </cell>
          <cell r="H15716">
            <v>1944</v>
          </cell>
        </row>
        <row r="15717">
          <cell r="A15717">
            <v>2018</v>
          </cell>
          <cell r="B15717" t="str">
            <v>Isaiah Thomas</v>
          </cell>
          <cell r="D15717" t="str">
            <v>TOT</v>
          </cell>
          <cell r="F15717">
            <v>12.6</v>
          </cell>
          <cell r="G15717">
            <v>6261395</v>
          </cell>
          <cell r="H15717">
            <v>860.8</v>
          </cell>
        </row>
        <row r="15718">
          <cell r="A15718">
            <v>2018</v>
          </cell>
          <cell r="B15718" t="str">
            <v>Ersan Ilyasova</v>
          </cell>
          <cell r="D15718" t="str">
            <v>TOT</v>
          </cell>
          <cell r="F15718">
            <v>14.9</v>
          </cell>
          <cell r="G15718">
            <v>6000000</v>
          </cell>
          <cell r="H15718">
            <v>1731.9</v>
          </cell>
        </row>
        <row r="15719">
          <cell r="A15719">
            <v>2018</v>
          </cell>
          <cell r="B15719" t="str">
            <v>Brandan Wright</v>
          </cell>
          <cell r="D15719" t="str">
            <v>TOT</v>
          </cell>
          <cell r="F15719">
            <v>19</v>
          </cell>
          <cell r="G15719">
            <v>5955760</v>
          </cell>
          <cell r="H15719">
            <v>380.8</v>
          </cell>
        </row>
        <row r="15720">
          <cell r="A15720">
            <v>2018</v>
          </cell>
          <cell r="B15720" t="str">
            <v>Jahlil Okafor</v>
          </cell>
          <cell r="D15720" t="str">
            <v>TOT</v>
          </cell>
          <cell r="F15720">
            <v>15.3</v>
          </cell>
          <cell r="G15720">
            <v>4995120</v>
          </cell>
          <cell r="H15720">
            <v>352.8</v>
          </cell>
        </row>
        <row r="15721">
          <cell r="A15721">
            <v>2018</v>
          </cell>
          <cell r="B15721" t="str">
            <v>Jameer Nelson</v>
          </cell>
          <cell r="D15721" t="str">
            <v>TOT</v>
          </cell>
          <cell r="F15721">
            <v>8.1</v>
          </cell>
          <cell r="G15721">
            <v>4736050</v>
          </cell>
          <cell r="H15721">
            <v>1015</v>
          </cell>
        </row>
        <row r="15722">
          <cell r="A15722">
            <v>2018</v>
          </cell>
          <cell r="B15722" t="str">
            <v>Devin Harris</v>
          </cell>
          <cell r="D15722" t="str">
            <v>TOT</v>
          </cell>
          <cell r="F15722">
            <v>13</v>
          </cell>
          <cell r="G15722">
            <v>4402546</v>
          </cell>
          <cell r="H15722">
            <v>1341.8999999999999</v>
          </cell>
        </row>
        <row r="15723">
          <cell r="A15723">
            <v>2018</v>
          </cell>
          <cell r="B15723" t="str">
            <v>Nik Stauskas</v>
          </cell>
          <cell r="D15723" t="str">
            <v>TOT</v>
          </cell>
          <cell r="F15723">
            <v>9</v>
          </cell>
          <cell r="G15723">
            <v>3807146</v>
          </cell>
          <cell r="H15723">
            <v>524.80000000000007</v>
          </cell>
        </row>
        <row r="15724">
          <cell r="A15724">
            <v>2018</v>
          </cell>
          <cell r="B15724" t="str">
            <v>Noah Vonleh</v>
          </cell>
          <cell r="D15724" t="str">
            <v>TOT</v>
          </cell>
          <cell r="F15724">
            <v>12.8</v>
          </cell>
          <cell r="G15724">
            <v>3505233</v>
          </cell>
          <cell r="H15724">
            <v>874.8</v>
          </cell>
        </row>
        <row r="15725">
          <cell r="A15725">
            <v>2018</v>
          </cell>
          <cell r="B15725" t="str">
            <v>Emmanuel Mudiay</v>
          </cell>
          <cell r="D15725" t="str">
            <v>TOT</v>
          </cell>
          <cell r="F15725">
            <v>11.5</v>
          </cell>
          <cell r="G15725">
            <v>3381480</v>
          </cell>
          <cell r="H15725">
            <v>1248</v>
          </cell>
        </row>
        <row r="15726">
          <cell r="A15726">
            <v>2018</v>
          </cell>
          <cell r="B15726" t="str">
            <v>Elfrid Payton</v>
          </cell>
          <cell r="D15726" t="str">
            <v>TOT</v>
          </cell>
          <cell r="F15726">
            <v>16.5</v>
          </cell>
          <cell r="G15726">
            <v>3332340</v>
          </cell>
          <cell r="H15726">
            <v>1808.1</v>
          </cell>
        </row>
        <row r="15727">
          <cell r="A15727">
            <v>2018</v>
          </cell>
          <cell r="B15727" t="str">
            <v>Doug McDermott</v>
          </cell>
          <cell r="D15727" t="str">
            <v>TOT</v>
          </cell>
          <cell r="F15727">
            <v>10.4</v>
          </cell>
          <cell r="G15727">
            <v>3294994</v>
          </cell>
          <cell r="H15727">
            <v>1765.8</v>
          </cell>
        </row>
        <row r="15728">
          <cell r="A15728">
            <v>2018</v>
          </cell>
          <cell r="B15728" t="str">
            <v>James Ennis</v>
          </cell>
          <cell r="D15728" t="str">
            <v>TOT</v>
          </cell>
          <cell r="F15728">
            <v>11.6</v>
          </cell>
          <cell r="G15728">
            <v>3028410</v>
          </cell>
          <cell r="H15728">
            <v>1605.6000000000001</v>
          </cell>
        </row>
        <row r="15729">
          <cell r="A15729">
            <v>2018</v>
          </cell>
          <cell r="B15729" t="str">
            <v>Bruno Caboclo</v>
          </cell>
          <cell r="D15729" t="str">
            <v>TOT</v>
          </cell>
          <cell r="F15729">
            <v>7.7</v>
          </cell>
          <cell r="G15729">
            <v>2451225</v>
          </cell>
          <cell r="H15729">
            <v>106.80000000000001</v>
          </cell>
        </row>
        <row r="15730">
          <cell r="A15730">
            <v>2018</v>
          </cell>
          <cell r="B15730" t="str">
            <v>Rodney Hood</v>
          </cell>
          <cell r="D15730" t="str">
            <v>TOT</v>
          </cell>
          <cell r="F15730">
            <v>14.3</v>
          </cell>
          <cell r="G15730">
            <v>2386864</v>
          </cell>
          <cell r="H15730">
            <v>1614</v>
          </cell>
        </row>
        <row r="15731">
          <cell r="A15731">
            <v>2018</v>
          </cell>
          <cell r="B15731" t="str">
            <v>Ramon Sessions</v>
          </cell>
          <cell r="D15731" t="str">
            <v>TOT</v>
          </cell>
          <cell r="F15731">
            <v>11.2</v>
          </cell>
          <cell r="G15731">
            <v>2328652</v>
          </cell>
          <cell r="H15731">
            <v>392</v>
          </cell>
        </row>
        <row r="15732">
          <cell r="A15732">
            <v>2018</v>
          </cell>
          <cell r="B15732" t="str">
            <v>Georgios Papagiannis</v>
          </cell>
          <cell r="D15732" t="str">
            <v>TOT</v>
          </cell>
          <cell r="F15732">
            <v>12.2</v>
          </cell>
          <cell r="G15732">
            <v>2301360</v>
          </cell>
          <cell r="H15732">
            <v>122.4</v>
          </cell>
        </row>
        <row r="15733">
          <cell r="A15733">
            <v>2018</v>
          </cell>
          <cell r="B15733" t="str">
            <v>Dante Cunningham</v>
          </cell>
          <cell r="D15733" t="str">
            <v>TOT</v>
          </cell>
          <cell r="F15733">
            <v>10</v>
          </cell>
          <cell r="G15733">
            <v>2300000</v>
          </cell>
          <cell r="H15733">
            <v>1562.1999999999998</v>
          </cell>
        </row>
        <row r="15734">
          <cell r="A15734">
            <v>2018</v>
          </cell>
          <cell r="B15734" t="str">
            <v>Derrick Rose</v>
          </cell>
          <cell r="D15734" t="str">
            <v>TOT</v>
          </cell>
          <cell r="F15734">
            <v>11.5</v>
          </cell>
          <cell r="G15734">
            <v>2116955</v>
          </cell>
          <cell r="H15734">
            <v>420</v>
          </cell>
        </row>
        <row r="15735">
          <cell r="A15735">
            <v>2018</v>
          </cell>
          <cell r="B15735" t="str">
            <v>Luke Babbitt</v>
          </cell>
          <cell r="D15735" t="str">
            <v>TOT</v>
          </cell>
          <cell r="F15735">
            <v>9.8000000000000007</v>
          </cell>
          <cell r="G15735">
            <v>1974159</v>
          </cell>
          <cell r="H15735">
            <v>715</v>
          </cell>
        </row>
        <row r="15736">
          <cell r="A15736">
            <v>2018</v>
          </cell>
          <cell r="B15736" t="str">
            <v>Rashad Vaughn</v>
          </cell>
          <cell r="D15736" t="str">
            <v>TOT</v>
          </cell>
          <cell r="F15736">
            <v>9.3000000000000007</v>
          </cell>
          <cell r="G15736">
            <v>1889040</v>
          </cell>
          <cell r="H15736">
            <v>212.79999999999998</v>
          </cell>
        </row>
        <row r="15737">
          <cell r="A15737">
            <v>2018</v>
          </cell>
          <cell r="B15737" t="str">
            <v>Tyler Zeller</v>
          </cell>
          <cell r="D15737" t="str">
            <v>TOT</v>
          </cell>
          <cell r="F15737">
            <v>16</v>
          </cell>
          <cell r="G15737">
            <v>1709538</v>
          </cell>
          <cell r="H15737">
            <v>1108.8</v>
          </cell>
        </row>
        <row r="15738">
          <cell r="A15738">
            <v>2018</v>
          </cell>
          <cell r="B15738" t="str">
            <v>DeAndre Liggins</v>
          </cell>
          <cell r="D15738" t="str">
            <v>TOT</v>
          </cell>
          <cell r="F15738">
            <v>6</v>
          </cell>
          <cell r="G15738">
            <v>1577230</v>
          </cell>
          <cell r="H15738">
            <v>725</v>
          </cell>
        </row>
        <row r="15739">
          <cell r="A15739">
            <v>2018</v>
          </cell>
          <cell r="B15739" t="str">
            <v>Willie Reed</v>
          </cell>
          <cell r="D15739" t="str">
            <v>TOT</v>
          </cell>
          <cell r="F15739">
            <v>19.2</v>
          </cell>
          <cell r="G15739">
            <v>1577230</v>
          </cell>
          <cell r="H15739">
            <v>428.4</v>
          </cell>
        </row>
        <row r="15740">
          <cell r="A15740">
            <v>2018</v>
          </cell>
          <cell r="B15740" t="str">
            <v>Shabazz Muhammad</v>
          </cell>
          <cell r="D15740" t="str">
            <v>TOT</v>
          </cell>
          <cell r="F15740">
            <v>15.4</v>
          </cell>
          <cell r="G15740">
            <v>1577230</v>
          </cell>
          <cell r="H15740">
            <v>417.09999999999997</v>
          </cell>
        </row>
        <row r="15741">
          <cell r="A15741">
            <v>2018</v>
          </cell>
          <cell r="B15741" t="str">
            <v>Sean Kilpatrick</v>
          </cell>
          <cell r="D15741" t="str">
            <v>TOT</v>
          </cell>
          <cell r="F15741">
            <v>11.6</v>
          </cell>
          <cell r="G15741">
            <v>1524305</v>
          </cell>
          <cell r="H15741">
            <v>639.6</v>
          </cell>
        </row>
        <row r="15742">
          <cell r="A15742">
            <v>2018</v>
          </cell>
          <cell r="B15742" t="str">
            <v>Malachi Richardson</v>
          </cell>
          <cell r="D15742" t="str">
            <v>TOT</v>
          </cell>
          <cell r="F15742">
            <v>5.9</v>
          </cell>
          <cell r="G15742">
            <v>1504560</v>
          </cell>
          <cell r="H15742">
            <v>325</v>
          </cell>
        </row>
        <row r="15743">
          <cell r="A15743">
            <v>2018</v>
          </cell>
          <cell r="B15743" t="str">
            <v>Troy Williams</v>
          </cell>
          <cell r="D15743" t="str">
            <v>TOT</v>
          </cell>
          <cell r="F15743">
            <v>15.1</v>
          </cell>
          <cell r="G15743">
            <v>1471382</v>
          </cell>
          <cell r="H15743">
            <v>306.59999999999997</v>
          </cell>
        </row>
        <row r="15744">
          <cell r="A15744">
            <v>2018</v>
          </cell>
          <cell r="B15744" t="str">
            <v>Larry Nance</v>
          </cell>
          <cell r="D15744" t="str">
            <v>TOT</v>
          </cell>
          <cell r="F15744">
            <v>20.2</v>
          </cell>
          <cell r="G15744">
            <v>1471382</v>
          </cell>
          <cell r="H15744">
            <v>1419</v>
          </cell>
        </row>
        <row r="15745">
          <cell r="A15745">
            <v>2018</v>
          </cell>
          <cell r="B15745" t="str">
            <v>Willy Hernangomez</v>
          </cell>
          <cell r="D15745" t="str">
            <v>TOT</v>
          </cell>
          <cell r="F15745">
            <v>21.2</v>
          </cell>
          <cell r="G15745">
            <v>1435750</v>
          </cell>
          <cell r="H15745">
            <v>494.40000000000003</v>
          </cell>
        </row>
        <row r="15746">
          <cell r="A15746">
            <v>2018</v>
          </cell>
          <cell r="B15746" t="str">
            <v>Brice Johnson</v>
          </cell>
          <cell r="D15746" t="str">
            <v>TOT</v>
          </cell>
          <cell r="F15746">
            <v>18.2</v>
          </cell>
          <cell r="G15746">
            <v>1331160</v>
          </cell>
          <cell r="H15746">
            <v>97.2</v>
          </cell>
        </row>
        <row r="15747">
          <cell r="A15747">
            <v>2018</v>
          </cell>
          <cell r="B15747" t="str">
            <v>Kay Felder</v>
          </cell>
          <cell r="D15747" t="str">
            <v>TOT</v>
          </cell>
          <cell r="F15747">
            <v>3.6</v>
          </cell>
          <cell r="G15747">
            <v>1312611</v>
          </cell>
          <cell r="H15747">
            <v>140.80000000000001</v>
          </cell>
        </row>
        <row r="15748">
          <cell r="A15748">
            <v>2018</v>
          </cell>
          <cell r="B15748" t="str">
            <v>Derrick Jones</v>
          </cell>
          <cell r="D15748" t="str">
            <v>TOT</v>
          </cell>
          <cell r="F15748">
            <v>10.1</v>
          </cell>
          <cell r="G15748">
            <v>1312611</v>
          </cell>
          <cell r="H15748">
            <v>246</v>
          </cell>
        </row>
        <row r="15749">
          <cell r="A15749">
            <v>2018</v>
          </cell>
          <cell r="B15749" t="str">
            <v>Isaiah Canaan</v>
          </cell>
          <cell r="D15749" t="str">
            <v>TOT</v>
          </cell>
          <cell r="F15749">
            <v>13.5</v>
          </cell>
          <cell r="G15749">
            <v>200000</v>
          </cell>
          <cell r="H15749">
            <v>422</v>
          </cell>
        </row>
        <row r="15750">
          <cell r="A15750">
            <v>2018</v>
          </cell>
          <cell r="B15750" t="str">
            <v>Demetrius Jackson</v>
          </cell>
          <cell r="D15750" t="str">
            <v>TOT</v>
          </cell>
          <cell r="F15750">
            <v>5.4</v>
          </cell>
          <cell r="G15750">
            <v>92858</v>
          </cell>
          <cell r="H15750">
            <v>79.5</v>
          </cell>
        </row>
        <row r="15751">
          <cell r="A15751">
            <v>2018</v>
          </cell>
          <cell r="B15751" t="str">
            <v>Nigel Hayes</v>
          </cell>
          <cell r="D15751" t="str">
            <v>TOT</v>
          </cell>
          <cell r="F15751">
            <v>6.4</v>
          </cell>
          <cell r="G15751">
            <v>50000</v>
          </cell>
          <cell r="H15751">
            <v>122.39999999999999</v>
          </cell>
        </row>
        <row r="15752">
          <cell r="A15752">
            <v>2018</v>
          </cell>
          <cell r="B15752" t="str">
            <v>Briante Weber</v>
          </cell>
          <cell r="D15752" t="str">
            <v>TOT</v>
          </cell>
          <cell r="F15752">
            <v>10.1</v>
          </cell>
          <cell r="G15752">
            <v>50000</v>
          </cell>
          <cell r="H15752">
            <v>237.6</v>
          </cell>
        </row>
        <row r="15753">
          <cell r="A15753">
            <v>2018</v>
          </cell>
          <cell r="B15753" t="str">
            <v>Mike James</v>
          </cell>
          <cell r="D15753" t="str">
            <v>TOT</v>
          </cell>
          <cell r="F15753">
            <v>13.9</v>
          </cell>
          <cell r="H15753">
            <v>687.6</v>
          </cell>
        </row>
        <row r="15754">
          <cell r="A15754">
            <v>2018</v>
          </cell>
          <cell r="B15754" t="str">
            <v>Jalen Jones</v>
          </cell>
          <cell r="D15754" t="str">
            <v>TOT</v>
          </cell>
          <cell r="F15754">
            <v>10.3</v>
          </cell>
          <cell r="H15754">
            <v>180.8</v>
          </cell>
        </row>
        <row r="15755">
          <cell r="A15755">
            <v>2018</v>
          </cell>
          <cell r="B15755" t="str">
            <v>Antonius Cleveland</v>
          </cell>
          <cell r="D15755" t="str">
            <v>TOT</v>
          </cell>
          <cell r="F15755">
            <v>4.5</v>
          </cell>
          <cell r="H15755">
            <v>122.4</v>
          </cell>
        </row>
        <row r="15756">
          <cell r="A15756">
            <v>2018</v>
          </cell>
          <cell r="B15756" t="str">
            <v>Larry Drew</v>
          </cell>
          <cell r="D15756" t="str">
            <v>TOT</v>
          </cell>
          <cell r="F15756">
            <v>2.9</v>
          </cell>
          <cell r="H15756">
            <v>70</v>
          </cell>
        </row>
        <row r="15757">
          <cell r="A15757">
            <v>2018</v>
          </cell>
          <cell r="B15757" t="str">
            <v>Gary Payton II</v>
          </cell>
          <cell r="D15757" t="str">
            <v>TOT</v>
          </cell>
          <cell r="F15757">
            <v>9.8000000000000007</v>
          </cell>
          <cell r="H15757">
            <v>220.79999999999998</v>
          </cell>
        </row>
        <row r="15758">
          <cell r="A15758">
            <v>2018</v>
          </cell>
          <cell r="B15758" t="str">
            <v>Rudy Gobert</v>
          </cell>
          <cell r="D15758" t="str">
            <v>UTA</v>
          </cell>
          <cell r="F15758">
            <v>20.7</v>
          </cell>
          <cell r="G15758">
            <v>21974719</v>
          </cell>
          <cell r="H15758">
            <v>1814.3999999999999</v>
          </cell>
        </row>
        <row r="15759">
          <cell r="A15759">
            <v>2018</v>
          </cell>
          <cell r="B15759" t="str">
            <v>Ricky Rubio</v>
          </cell>
          <cell r="D15759" t="str">
            <v>UTA</v>
          </cell>
          <cell r="F15759">
            <v>15.4</v>
          </cell>
          <cell r="G15759">
            <v>14275000</v>
          </cell>
          <cell r="H15759">
            <v>2256.1</v>
          </cell>
        </row>
        <row r="15760">
          <cell r="A15760">
            <v>2018</v>
          </cell>
          <cell r="B15760" t="str">
            <v>Joe Ingles</v>
          </cell>
          <cell r="D15760" t="str">
            <v>UTA</v>
          </cell>
          <cell r="F15760">
            <v>14.4</v>
          </cell>
          <cell r="G15760">
            <v>14136364</v>
          </cell>
          <cell r="H15760">
            <v>2574.7999999999997</v>
          </cell>
        </row>
        <row r="15761">
          <cell r="A15761">
            <v>2018</v>
          </cell>
          <cell r="B15761" t="str">
            <v>Derrick Favors</v>
          </cell>
          <cell r="D15761" t="str">
            <v>UTA</v>
          </cell>
          <cell r="F15761">
            <v>18.8</v>
          </cell>
          <cell r="G15761">
            <v>12000000</v>
          </cell>
          <cell r="H15761">
            <v>2156</v>
          </cell>
        </row>
        <row r="15762">
          <cell r="A15762">
            <v>2018</v>
          </cell>
          <cell r="B15762" t="str">
            <v>Alec Burks</v>
          </cell>
          <cell r="D15762" t="str">
            <v>UTA</v>
          </cell>
          <cell r="F15762">
            <v>13.1</v>
          </cell>
          <cell r="G15762">
            <v>10845506</v>
          </cell>
          <cell r="H15762">
            <v>1056</v>
          </cell>
        </row>
        <row r="15763">
          <cell r="A15763">
            <v>2018</v>
          </cell>
          <cell r="B15763" t="str">
            <v>Thabo Sefolosha</v>
          </cell>
          <cell r="D15763" t="str">
            <v>UTA</v>
          </cell>
          <cell r="F15763">
            <v>15.8</v>
          </cell>
          <cell r="G15763">
            <v>5250000</v>
          </cell>
          <cell r="H15763">
            <v>805.6</v>
          </cell>
        </row>
        <row r="15764">
          <cell r="A15764">
            <v>2018</v>
          </cell>
          <cell r="B15764" t="str">
            <v>Dante Exum</v>
          </cell>
          <cell r="D15764" t="str">
            <v>UTA</v>
          </cell>
          <cell r="F15764">
            <v>16.7</v>
          </cell>
          <cell r="G15764">
            <v>4992385</v>
          </cell>
          <cell r="H15764">
            <v>235.20000000000002</v>
          </cell>
        </row>
        <row r="15765">
          <cell r="A15765">
            <v>2018</v>
          </cell>
          <cell r="B15765" t="str">
            <v>Jonas Jerebko</v>
          </cell>
          <cell r="D15765" t="str">
            <v>UTA</v>
          </cell>
          <cell r="F15765">
            <v>13.2</v>
          </cell>
          <cell r="G15765">
            <v>4000000</v>
          </cell>
          <cell r="H15765">
            <v>1132.2</v>
          </cell>
        </row>
        <row r="15766">
          <cell r="A15766">
            <v>2018</v>
          </cell>
          <cell r="B15766" t="str">
            <v>Ekpe Udoh</v>
          </cell>
          <cell r="D15766" t="str">
            <v>UTA</v>
          </cell>
          <cell r="F15766">
            <v>15.2</v>
          </cell>
          <cell r="G15766">
            <v>3200000</v>
          </cell>
          <cell r="H15766">
            <v>812.7</v>
          </cell>
        </row>
        <row r="15767">
          <cell r="A15767">
            <v>2018</v>
          </cell>
          <cell r="B15767" t="str">
            <v>Donovan Mitchell</v>
          </cell>
          <cell r="D15767" t="str">
            <v>UTA</v>
          </cell>
          <cell r="F15767">
            <v>16.7</v>
          </cell>
          <cell r="G15767">
            <v>2621280</v>
          </cell>
          <cell r="H15767">
            <v>2638.6</v>
          </cell>
        </row>
        <row r="15768">
          <cell r="A15768">
            <v>2018</v>
          </cell>
          <cell r="B15768" t="str">
            <v>Raul Neto</v>
          </cell>
          <cell r="D15768" t="str">
            <v>UTA</v>
          </cell>
          <cell r="F15768">
            <v>11.9</v>
          </cell>
          <cell r="G15768">
            <v>1471382</v>
          </cell>
          <cell r="H15768">
            <v>496.09999999999997</v>
          </cell>
        </row>
        <row r="15769">
          <cell r="A15769">
            <v>2018</v>
          </cell>
          <cell r="B15769" t="str">
            <v>Tony Bradley</v>
          </cell>
          <cell r="D15769" t="str">
            <v>UTA</v>
          </cell>
          <cell r="F15769">
            <v>9.5</v>
          </cell>
          <cell r="G15769">
            <v>1414920</v>
          </cell>
          <cell r="H15769">
            <v>28.8</v>
          </cell>
        </row>
        <row r="15770">
          <cell r="A15770">
            <v>2018</v>
          </cell>
          <cell r="B15770" t="str">
            <v>Georges Niang</v>
          </cell>
          <cell r="D15770" t="str">
            <v>UTA</v>
          </cell>
          <cell r="F15770">
            <v>9.1999999999999993</v>
          </cell>
          <cell r="G15770">
            <v>100000</v>
          </cell>
          <cell r="H15770">
            <v>32.4</v>
          </cell>
        </row>
        <row r="15771">
          <cell r="A15771">
            <v>2018</v>
          </cell>
          <cell r="B15771" t="str">
            <v>David Stockton</v>
          </cell>
          <cell r="D15771" t="str">
            <v>UTA</v>
          </cell>
          <cell r="F15771">
            <v>33.9</v>
          </cell>
          <cell r="H15771">
            <v>9</v>
          </cell>
        </row>
        <row r="15772">
          <cell r="A15772">
            <v>2018</v>
          </cell>
          <cell r="B15772" t="str">
            <v>Royce O'Neale</v>
          </cell>
          <cell r="D15772" t="str">
            <v>UTA</v>
          </cell>
          <cell r="F15772">
            <v>10.8</v>
          </cell>
          <cell r="H15772">
            <v>1152.3</v>
          </cell>
        </row>
        <row r="15773">
          <cell r="A15773">
            <v>2018</v>
          </cell>
          <cell r="B15773" t="str">
            <v>Naz Mitrou-Long</v>
          </cell>
          <cell r="D15773" t="str">
            <v>UTA</v>
          </cell>
          <cell r="F15773">
            <v>133.80000000000001</v>
          </cell>
          <cell r="H15773">
            <v>1</v>
          </cell>
        </row>
        <row r="15774">
          <cell r="A15774">
            <v>2018</v>
          </cell>
          <cell r="B15774" t="str">
            <v>Otto Porter Jr.</v>
          </cell>
          <cell r="D15774" t="str">
            <v>WAS</v>
          </cell>
          <cell r="F15774">
            <v>18.3</v>
          </cell>
          <cell r="G15774">
            <v>24773250</v>
          </cell>
          <cell r="H15774">
            <v>2433.2000000000003</v>
          </cell>
        </row>
        <row r="15775">
          <cell r="A15775">
            <v>2018</v>
          </cell>
          <cell r="B15775" t="str">
            <v>Bradley Beal</v>
          </cell>
          <cell r="D15775" t="str">
            <v>WAS</v>
          </cell>
          <cell r="F15775">
            <v>18.399999999999999</v>
          </cell>
          <cell r="G15775">
            <v>23775506</v>
          </cell>
          <cell r="H15775">
            <v>2976.6</v>
          </cell>
        </row>
        <row r="15776">
          <cell r="A15776">
            <v>2018</v>
          </cell>
          <cell r="B15776" t="str">
            <v>John Wall</v>
          </cell>
          <cell r="D15776" t="str">
            <v>WAS</v>
          </cell>
          <cell r="F15776">
            <v>19.100000000000001</v>
          </cell>
          <cell r="G15776">
            <v>18063850</v>
          </cell>
          <cell r="H15776">
            <v>1410.3999999999999</v>
          </cell>
        </row>
        <row r="15777">
          <cell r="A15777">
            <v>2018</v>
          </cell>
          <cell r="B15777" t="str">
            <v>Ian Mahinmi</v>
          </cell>
          <cell r="D15777" t="str">
            <v>WAS</v>
          </cell>
          <cell r="F15777">
            <v>12.2</v>
          </cell>
          <cell r="G15777">
            <v>16661641</v>
          </cell>
          <cell r="H15777">
            <v>1147.3</v>
          </cell>
        </row>
        <row r="15778">
          <cell r="A15778">
            <v>2018</v>
          </cell>
          <cell r="B15778" t="str">
            <v>Marcin Gortat</v>
          </cell>
          <cell r="D15778" t="str">
            <v>WAS</v>
          </cell>
          <cell r="F15778">
            <v>14.7</v>
          </cell>
          <cell r="G15778">
            <v>12782609</v>
          </cell>
          <cell r="H15778">
            <v>2074.6</v>
          </cell>
        </row>
        <row r="15779">
          <cell r="A15779">
            <v>2018</v>
          </cell>
          <cell r="B15779" t="str">
            <v>Markieff Morris</v>
          </cell>
          <cell r="D15779" t="str">
            <v>WAS</v>
          </cell>
          <cell r="F15779">
            <v>13.2</v>
          </cell>
          <cell r="G15779">
            <v>8000000</v>
          </cell>
          <cell r="H15779">
            <v>1971</v>
          </cell>
        </row>
        <row r="15780">
          <cell r="A15780">
            <v>2018</v>
          </cell>
          <cell r="B15780" t="str">
            <v>Jason Smith</v>
          </cell>
          <cell r="D15780" t="str">
            <v>WAS</v>
          </cell>
          <cell r="F15780">
            <v>8.8000000000000007</v>
          </cell>
          <cell r="G15780">
            <v>5225000</v>
          </cell>
          <cell r="H15780">
            <v>283.8</v>
          </cell>
        </row>
        <row r="15781">
          <cell r="A15781">
            <v>2018</v>
          </cell>
          <cell r="B15781" t="str">
            <v>Jodie Meeks</v>
          </cell>
          <cell r="D15781" t="str">
            <v>WAS</v>
          </cell>
          <cell r="F15781">
            <v>12.4</v>
          </cell>
          <cell r="G15781">
            <v>3290000</v>
          </cell>
          <cell r="H15781">
            <v>1116.5</v>
          </cell>
        </row>
        <row r="15782">
          <cell r="A15782">
            <v>2018</v>
          </cell>
          <cell r="B15782" t="str">
            <v>Tomas Satoransky</v>
          </cell>
          <cell r="D15782" t="str">
            <v>WAS</v>
          </cell>
          <cell r="F15782">
            <v>15.4</v>
          </cell>
          <cell r="G15782">
            <v>3000000</v>
          </cell>
          <cell r="H15782">
            <v>1642.5</v>
          </cell>
        </row>
        <row r="15783">
          <cell r="A15783">
            <v>2018</v>
          </cell>
          <cell r="B15783" t="str">
            <v>Kelly Oubre</v>
          </cell>
          <cell r="D15783" t="str">
            <v>WAS</v>
          </cell>
          <cell r="F15783">
            <v>11.9</v>
          </cell>
          <cell r="G15783">
            <v>2093040</v>
          </cell>
          <cell r="H15783">
            <v>2227.5</v>
          </cell>
        </row>
        <row r="15784">
          <cell r="A15784">
            <v>2018</v>
          </cell>
          <cell r="B15784" t="str">
            <v>Tim Frazier</v>
          </cell>
          <cell r="D15784" t="str">
            <v>WAS</v>
          </cell>
          <cell r="F15784">
            <v>11.3</v>
          </cell>
          <cell r="G15784">
            <v>2000000</v>
          </cell>
          <cell r="H15784">
            <v>837.8</v>
          </cell>
        </row>
        <row r="15785">
          <cell r="A15785">
            <v>2018</v>
          </cell>
          <cell r="B15785" t="str">
            <v>Mike Scott</v>
          </cell>
          <cell r="D15785" t="str">
            <v>WAS</v>
          </cell>
          <cell r="F15785">
            <v>13.7</v>
          </cell>
          <cell r="G15785">
            <v>1709538</v>
          </cell>
          <cell r="H15785">
            <v>1406</v>
          </cell>
        </row>
        <row r="15786">
          <cell r="A15786">
            <v>2018</v>
          </cell>
          <cell r="B15786" t="str">
            <v>Chris McCullough</v>
          </cell>
          <cell r="D15786" t="str">
            <v>WAS</v>
          </cell>
          <cell r="F15786">
            <v>15.8</v>
          </cell>
          <cell r="G15786">
            <v>1471382</v>
          </cell>
          <cell r="H15786">
            <v>89.3</v>
          </cell>
        </row>
        <row r="15787">
          <cell r="A15787">
            <v>2018</v>
          </cell>
          <cell r="B15787" t="str">
            <v>Devin Robinson</v>
          </cell>
          <cell r="D15787" t="str">
            <v>WAS</v>
          </cell>
          <cell r="F15787">
            <v>10.5</v>
          </cell>
          <cell r="H15787">
            <v>13</v>
          </cell>
        </row>
        <row r="15788">
          <cell r="A15788">
            <v>2019</v>
          </cell>
          <cell r="B15788" t="str">
            <v>Kent Bazemore</v>
          </cell>
          <cell r="D15788" t="str">
            <v>ATL</v>
          </cell>
          <cell r="F15788">
            <v>11.9</v>
          </cell>
          <cell r="G15788">
            <v>18089887</v>
          </cell>
          <cell r="H15788">
            <v>1641.5</v>
          </cell>
        </row>
        <row r="15789">
          <cell r="A15789">
            <v>2019</v>
          </cell>
          <cell r="B15789" t="str">
            <v>Miles Plumlee</v>
          </cell>
          <cell r="D15789" t="str">
            <v>ATL</v>
          </cell>
          <cell r="F15789">
            <v>18.899999999999999</v>
          </cell>
          <cell r="G15789">
            <v>12500000</v>
          </cell>
          <cell r="H15789">
            <v>172.79999999999998</v>
          </cell>
        </row>
        <row r="15790">
          <cell r="A15790">
            <v>2019</v>
          </cell>
          <cell r="B15790" t="str">
            <v>Dewayne Dedmon</v>
          </cell>
          <cell r="D15790" t="str">
            <v>ATL</v>
          </cell>
          <cell r="F15790">
            <v>16</v>
          </cell>
          <cell r="G15790">
            <v>7200000</v>
          </cell>
          <cell r="H15790">
            <v>1606.4</v>
          </cell>
        </row>
        <row r="15791">
          <cell r="A15791">
            <v>2019</v>
          </cell>
          <cell r="B15791" t="str">
            <v>Trae Young</v>
          </cell>
          <cell r="D15791" t="str">
            <v>ATL</v>
          </cell>
          <cell r="F15791">
            <v>17</v>
          </cell>
          <cell r="G15791">
            <v>5356440</v>
          </cell>
          <cell r="H15791">
            <v>2502.9</v>
          </cell>
        </row>
        <row r="15792">
          <cell r="A15792">
            <v>2019</v>
          </cell>
          <cell r="B15792" t="str">
            <v>Alex Len</v>
          </cell>
          <cell r="D15792" t="str">
            <v>ATL</v>
          </cell>
          <cell r="F15792">
            <v>17.2</v>
          </cell>
          <cell r="G15792">
            <v>4350000</v>
          </cell>
          <cell r="H15792">
            <v>1547.7</v>
          </cell>
        </row>
        <row r="15793">
          <cell r="A15793">
            <v>2019</v>
          </cell>
          <cell r="B15793" t="str">
            <v>Justin Anderson</v>
          </cell>
          <cell r="D15793" t="str">
            <v>ATL</v>
          </cell>
          <cell r="F15793">
            <v>11.2</v>
          </cell>
          <cell r="G15793">
            <v>2516048</v>
          </cell>
          <cell r="H15793">
            <v>460.79999999999995</v>
          </cell>
        </row>
        <row r="15794">
          <cell r="A15794">
            <v>2019</v>
          </cell>
          <cell r="B15794" t="str">
            <v>Vince Carter</v>
          </cell>
          <cell r="D15794" t="str">
            <v>ATL</v>
          </cell>
          <cell r="F15794">
            <v>11.8</v>
          </cell>
          <cell r="G15794">
            <v>2393887</v>
          </cell>
          <cell r="H15794">
            <v>1330</v>
          </cell>
        </row>
        <row r="15795">
          <cell r="A15795">
            <v>2019</v>
          </cell>
          <cell r="B15795" t="str">
            <v>John Collins</v>
          </cell>
          <cell r="D15795" t="str">
            <v>ATL</v>
          </cell>
          <cell r="F15795">
            <v>21.8</v>
          </cell>
          <cell r="G15795">
            <v>2299080</v>
          </cell>
          <cell r="H15795">
            <v>1830</v>
          </cell>
        </row>
        <row r="15796">
          <cell r="A15796">
            <v>2019</v>
          </cell>
          <cell r="B15796" t="str">
            <v>Kevin Huerter</v>
          </cell>
          <cell r="D15796" t="str">
            <v>ATL</v>
          </cell>
          <cell r="F15796">
            <v>10.1</v>
          </cell>
          <cell r="G15796">
            <v>2250960</v>
          </cell>
          <cell r="H15796">
            <v>2047.5</v>
          </cell>
        </row>
        <row r="15797">
          <cell r="A15797">
            <v>2019</v>
          </cell>
          <cell r="B15797" t="str">
            <v>DeAndre' Bembry</v>
          </cell>
          <cell r="D15797" t="str">
            <v>ATL</v>
          </cell>
          <cell r="F15797">
            <v>10.8</v>
          </cell>
          <cell r="G15797">
            <v>1634640</v>
          </cell>
          <cell r="H15797">
            <v>1927</v>
          </cell>
        </row>
        <row r="15798">
          <cell r="A15798">
            <v>2019</v>
          </cell>
          <cell r="B15798" t="str">
            <v>Omari Spellman</v>
          </cell>
          <cell r="D15798" t="str">
            <v>ATL</v>
          </cell>
          <cell r="F15798">
            <v>12.4</v>
          </cell>
          <cell r="G15798">
            <v>1620480</v>
          </cell>
          <cell r="H15798">
            <v>805</v>
          </cell>
        </row>
        <row r="15799">
          <cell r="A15799">
            <v>2019</v>
          </cell>
          <cell r="B15799" t="str">
            <v>Deyonta Davis</v>
          </cell>
          <cell r="D15799" t="str">
            <v>ATL</v>
          </cell>
          <cell r="F15799">
            <v>15.6</v>
          </cell>
          <cell r="G15799">
            <v>1544951</v>
          </cell>
          <cell r="H15799">
            <v>117.89999999999999</v>
          </cell>
        </row>
        <row r="15800">
          <cell r="A15800">
            <v>2019</v>
          </cell>
          <cell r="B15800" t="str">
            <v>Daniel Hamilton</v>
          </cell>
          <cell r="D15800" t="str">
            <v>ATL</v>
          </cell>
          <cell r="F15800">
            <v>7.1</v>
          </cell>
          <cell r="G15800">
            <v>1349383</v>
          </cell>
          <cell r="H15800">
            <v>203.29999999999998</v>
          </cell>
        </row>
        <row r="15801">
          <cell r="A15801">
            <v>2019</v>
          </cell>
          <cell r="B15801" t="str">
            <v>Jaylen Adams</v>
          </cell>
          <cell r="D15801" t="str">
            <v>ATL</v>
          </cell>
          <cell r="F15801">
            <v>7.6</v>
          </cell>
          <cell r="G15801">
            <v>236854</v>
          </cell>
          <cell r="H15801">
            <v>428.4</v>
          </cell>
        </row>
        <row r="15802">
          <cell r="A15802">
            <v>2019</v>
          </cell>
          <cell r="B15802" t="str">
            <v>Isaac Humphries</v>
          </cell>
          <cell r="D15802" t="str">
            <v>ATL</v>
          </cell>
          <cell r="F15802">
            <v>3.4</v>
          </cell>
          <cell r="G15802">
            <v>47371</v>
          </cell>
          <cell r="H15802">
            <v>56</v>
          </cell>
        </row>
        <row r="15803">
          <cell r="A15803">
            <v>2019</v>
          </cell>
          <cell r="B15803" t="str">
            <v>Jordan Sibert</v>
          </cell>
          <cell r="D15803" t="str">
            <v>ATL</v>
          </cell>
          <cell r="F15803">
            <v>29.7</v>
          </cell>
          <cell r="G15803">
            <v>47371</v>
          </cell>
          <cell r="H15803">
            <v>4</v>
          </cell>
        </row>
        <row r="15804">
          <cell r="A15804">
            <v>2019</v>
          </cell>
          <cell r="B15804" t="str">
            <v>Alex Poythress</v>
          </cell>
          <cell r="D15804" t="str">
            <v>ATL</v>
          </cell>
          <cell r="F15804">
            <v>12.2</v>
          </cell>
          <cell r="H15804">
            <v>304.5</v>
          </cell>
        </row>
        <row r="15805">
          <cell r="A15805">
            <v>2019</v>
          </cell>
          <cell r="B15805" t="str">
            <v>Taurean Waller-Prince</v>
          </cell>
          <cell r="D15805" t="str">
            <v>ATL</v>
          </cell>
          <cell r="F15805">
            <v>11.9</v>
          </cell>
          <cell r="H15805">
            <v>1551</v>
          </cell>
        </row>
        <row r="15806">
          <cell r="A15806">
            <v>2019</v>
          </cell>
          <cell r="B15806" t="str">
            <v>Gordon Hayward</v>
          </cell>
          <cell r="D15806" t="str">
            <v>BOS</v>
          </cell>
          <cell r="F15806">
            <v>15.6</v>
          </cell>
          <cell r="G15806">
            <v>31214295</v>
          </cell>
          <cell r="H15806">
            <v>1864.8</v>
          </cell>
        </row>
        <row r="15807">
          <cell r="A15807">
            <v>2019</v>
          </cell>
          <cell r="B15807" t="str">
            <v>Al Horford</v>
          </cell>
          <cell r="D15807" t="str">
            <v>BOS</v>
          </cell>
          <cell r="F15807">
            <v>20.2</v>
          </cell>
          <cell r="G15807">
            <v>28928710</v>
          </cell>
          <cell r="H15807">
            <v>1972</v>
          </cell>
        </row>
        <row r="15808">
          <cell r="A15808">
            <v>2019</v>
          </cell>
          <cell r="B15808" t="str">
            <v>Kyrie Irving</v>
          </cell>
          <cell r="D15808" t="str">
            <v>BOS</v>
          </cell>
          <cell r="F15808">
            <v>24.3</v>
          </cell>
          <cell r="G15808">
            <v>20099189</v>
          </cell>
          <cell r="H15808">
            <v>2211</v>
          </cell>
        </row>
        <row r="15809">
          <cell r="A15809">
            <v>2019</v>
          </cell>
          <cell r="B15809" t="str">
            <v>Marcus Smart</v>
          </cell>
          <cell r="D15809" t="str">
            <v>BOS</v>
          </cell>
          <cell r="F15809">
            <v>13.1</v>
          </cell>
          <cell r="G15809">
            <v>11660716</v>
          </cell>
          <cell r="H15809">
            <v>2200</v>
          </cell>
        </row>
        <row r="15810">
          <cell r="A15810">
            <v>2019</v>
          </cell>
          <cell r="B15810" t="str">
            <v>Jayson Tatum</v>
          </cell>
          <cell r="D15810" t="str">
            <v>BOS</v>
          </cell>
          <cell r="F15810">
            <v>15.1</v>
          </cell>
          <cell r="G15810">
            <v>6700800</v>
          </cell>
          <cell r="H15810">
            <v>2456.9</v>
          </cell>
        </row>
        <row r="15811">
          <cell r="A15811">
            <v>2019</v>
          </cell>
          <cell r="B15811" t="str">
            <v>Marcus Morris</v>
          </cell>
          <cell r="D15811" t="str">
            <v>BOS</v>
          </cell>
          <cell r="F15811">
            <v>14.2</v>
          </cell>
          <cell r="G15811">
            <v>5375000</v>
          </cell>
          <cell r="H15811">
            <v>2092.5</v>
          </cell>
        </row>
        <row r="15812">
          <cell r="A15812">
            <v>2019</v>
          </cell>
          <cell r="B15812" t="str">
            <v>Aron Baynes</v>
          </cell>
          <cell r="D15812" t="str">
            <v>BOS</v>
          </cell>
          <cell r="F15812">
            <v>14</v>
          </cell>
          <cell r="G15812">
            <v>5193600</v>
          </cell>
          <cell r="H15812">
            <v>821.1</v>
          </cell>
        </row>
        <row r="15813">
          <cell r="A15813">
            <v>2019</v>
          </cell>
          <cell r="B15813" t="str">
            <v>Jaylen Brown</v>
          </cell>
          <cell r="D15813" t="str">
            <v>BOS</v>
          </cell>
          <cell r="F15813">
            <v>13.5</v>
          </cell>
          <cell r="G15813">
            <v>5169960</v>
          </cell>
          <cell r="H15813">
            <v>1916.6</v>
          </cell>
        </row>
        <row r="15814">
          <cell r="A15814">
            <v>2019</v>
          </cell>
          <cell r="B15814" t="str">
            <v>Terry Rozier</v>
          </cell>
          <cell r="D15814" t="str">
            <v>BOS</v>
          </cell>
          <cell r="F15814">
            <v>12.9</v>
          </cell>
          <cell r="G15814">
            <v>3050390</v>
          </cell>
          <cell r="H15814">
            <v>1793.3</v>
          </cell>
        </row>
        <row r="15815">
          <cell r="A15815">
            <v>2019</v>
          </cell>
          <cell r="B15815" t="str">
            <v>Guerschon Yabusele</v>
          </cell>
          <cell r="D15815" t="str">
            <v>BOS</v>
          </cell>
          <cell r="F15815">
            <v>12.4</v>
          </cell>
          <cell r="G15815">
            <v>2667600</v>
          </cell>
          <cell r="H15815">
            <v>250.1</v>
          </cell>
        </row>
        <row r="15816">
          <cell r="A15816">
            <v>2019</v>
          </cell>
          <cell r="B15816" t="str">
            <v>Robert Williams</v>
          </cell>
          <cell r="D15816" t="str">
            <v>BOS</v>
          </cell>
          <cell r="F15816">
            <v>18.8</v>
          </cell>
          <cell r="G15816">
            <v>1654440</v>
          </cell>
          <cell r="H15816">
            <v>281.60000000000002</v>
          </cell>
        </row>
        <row r="15817">
          <cell r="A15817">
            <v>2019</v>
          </cell>
          <cell r="B15817" t="str">
            <v>Daniel Theis</v>
          </cell>
          <cell r="D15817" t="str">
            <v>BOS</v>
          </cell>
          <cell r="F15817">
            <v>17</v>
          </cell>
          <cell r="G15817">
            <v>1378242</v>
          </cell>
          <cell r="H15817">
            <v>910.80000000000007</v>
          </cell>
        </row>
        <row r="15818">
          <cell r="A15818">
            <v>2019</v>
          </cell>
          <cell r="B15818" t="str">
            <v>Semi Ojeleye</v>
          </cell>
          <cell r="D15818" t="str">
            <v>BOS</v>
          </cell>
          <cell r="F15818">
            <v>8.5</v>
          </cell>
          <cell r="G15818">
            <v>1378242</v>
          </cell>
          <cell r="H15818">
            <v>593.6</v>
          </cell>
        </row>
        <row r="15819">
          <cell r="A15819">
            <v>2019</v>
          </cell>
          <cell r="B15819" t="str">
            <v>Brad Wanamaker</v>
          </cell>
          <cell r="D15819" t="str">
            <v>BOS</v>
          </cell>
          <cell r="F15819">
            <v>14.3</v>
          </cell>
          <cell r="G15819">
            <v>838464</v>
          </cell>
          <cell r="H15819">
            <v>342</v>
          </cell>
        </row>
        <row r="15820">
          <cell r="A15820">
            <v>2019</v>
          </cell>
          <cell r="B15820" t="str">
            <v>R.J. Hunter</v>
          </cell>
          <cell r="D15820" t="str">
            <v>BOS</v>
          </cell>
          <cell r="F15820">
            <v>21.5</v>
          </cell>
          <cell r="H15820">
            <v>26</v>
          </cell>
        </row>
        <row r="15821">
          <cell r="A15821">
            <v>2019</v>
          </cell>
          <cell r="B15821" t="str">
            <v>PJ Dozier</v>
          </cell>
          <cell r="D15821" t="str">
            <v>BOS</v>
          </cell>
          <cell r="F15821">
            <v>16</v>
          </cell>
          <cell r="H15821">
            <v>51</v>
          </cell>
        </row>
        <row r="15822">
          <cell r="A15822">
            <v>2019</v>
          </cell>
          <cell r="B15822" t="str">
            <v>Allen Crabbe</v>
          </cell>
          <cell r="D15822" t="str">
            <v>BRK</v>
          </cell>
          <cell r="F15822">
            <v>7.7</v>
          </cell>
          <cell r="G15822">
            <v>18500000</v>
          </cell>
          <cell r="H15822">
            <v>1130.9000000000001</v>
          </cell>
        </row>
        <row r="15823">
          <cell r="A15823">
            <v>2019</v>
          </cell>
          <cell r="B15823" t="str">
            <v>DeMarre Carroll</v>
          </cell>
          <cell r="D15823" t="str">
            <v>BRK</v>
          </cell>
          <cell r="F15823">
            <v>12.1</v>
          </cell>
          <cell r="G15823">
            <v>15400000</v>
          </cell>
          <cell r="H15823">
            <v>1701.8</v>
          </cell>
        </row>
        <row r="15824">
          <cell r="A15824">
            <v>2019</v>
          </cell>
          <cell r="B15824" t="str">
            <v>Jared Dudley</v>
          </cell>
          <cell r="D15824" t="str">
            <v>BRK</v>
          </cell>
          <cell r="F15824">
            <v>7.8</v>
          </cell>
          <cell r="G15824">
            <v>9530000</v>
          </cell>
          <cell r="H15824">
            <v>1221.3</v>
          </cell>
        </row>
        <row r="15825">
          <cell r="A15825">
            <v>2019</v>
          </cell>
          <cell r="B15825" t="str">
            <v>Joe Harris</v>
          </cell>
          <cell r="D15825" t="str">
            <v>BRK</v>
          </cell>
          <cell r="F15825">
            <v>13.5</v>
          </cell>
          <cell r="G15825">
            <v>8333333</v>
          </cell>
          <cell r="H15825">
            <v>2295.1999999999998</v>
          </cell>
        </row>
        <row r="15826">
          <cell r="A15826">
            <v>2019</v>
          </cell>
          <cell r="B15826" t="str">
            <v>D'Angelo Russell</v>
          </cell>
          <cell r="D15826" t="str">
            <v>BRK</v>
          </cell>
          <cell r="F15826">
            <v>19.399999999999999</v>
          </cell>
          <cell r="G15826">
            <v>7019698</v>
          </cell>
          <cell r="H15826">
            <v>2446.1999999999998</v>
          </cell>
        </row>
        <row r="15827">
          <cell r="A15827">
            <v>2019</v>
          </cell>
          <cell r="B15827" t="str">
            <v>Ed Davis</v>
          </cell>
          <cell r="D15827" t="str">
            <v>BRK</v>
          </cell>
          <cell r="F15827">
            <v>17.3</v>
          </cell>
          <cell r="G15827">
            <v>4449000</v>
          </cell>
          <cell r="H15827">
            <v>1449.8999999999999</v>
          </cell>
        </row>
        <row r="15828">
          <cell r="A15828">
            <v>2019</v>
          </cell>
          <cell r="B15828" t="str">
            <v>Rondae Hollis-Jefferson</v>
          </cell>
          <cell r="D15828" t="str">
            <v>BRK</v>
          </cell>
          <cell r="F15828">
            <v>12.5</v>
          </cell>
          <cell r="G15828">
            <v>2470357</v>
          </cell>
          <cell r="H15828">
            <v>1233.0999999999999</v>
          </cell>
        </row>
        <row r="15829">
          <cell r="A15829">
            <v>2019</v>
          </cell>
          <cell r="B15829" t="str">
            <v>Jarrett Allen</v>
          </cell>
          <cell r="D15829" t="str">
            <v>BRK</v>
          </cell>
          <cell r="F15829">
            <v>18.5</v>
          </cell>
          <cell r="G15829">
            <v>2034120</v>
          </cell>
          <cell r="H15829">
            <v>2096</v>
          </cell>
        </row>
        <row r="15830">
          <cell r="A15830">
            <v>2019</v>
          </cell>
          <cell r="B15830" t="str">
            <v>Shabazz Napier</v>
          </cell>
          <cell r="D15830" t="str">
            <v>BRK</v>
          </cell>
          <cell r="F15830">
            <v>15.3</v>
          </cell>
          <cell r="G15830">
            <v>1942422</v>
          </cell>
          <cell r="H15830">
            <v>985.60000000000014</v>
          </cell>
        </row>
        <row r="15831">
          <cell r="A15831">
            <v>2019</v>
          </cell>
          <cell r="B15831" t="str">
            <v>Caris LeVert</v>
          </cell>
          <cell r="D15831" t="str">
            <v>BRK</v>
          </cell>
          <cell r="F15831">
            <v>14.9</v>
          </cell>
          <cell r="G15831">
            <v>1702800</v>
          </cell>
          <cell r="H15831">
            <v>1064</v>
          </cell>
        </row>
        <row r="15832">
          <cell r="A15832">
            <v>2019</v>
          </cell>
          <cell r="B15832" t="str">
            <v>Spencer Dinwiddie</v>
          </cell>
          <cell r="D15832" t="str">
            <v>BRK</v>
          </cell>
          <cell r="F15832">
            <v>16.3</v>
          </cell>
          <cell r="G15832">
            <v>1656092</v>
          </cell>
          <cell r="H15832">
            <v>1910.8000000000002</v>
          </cell>
        </row>
        <row r="15833">
          <cell r="A15833">
            <v>2019</v>
          </cell>
          <cell r="B15833" t="str">
            <v>D≈æanan Musa</v>
          </cell>
          <cell r="D15833" t="str">
            <v>BRK</v>
          </cell>
          <cell r="F15833">
            <v>5.8</v>
          </cell>
          <cell r="G15833">
            <v>1632240</v>
          </cell>
          <cell r="H15833">
            <v>38.699999999999996</v>
          </cell>
        </row>
        <row r="15834">
          <cell r="A15834">
            <v>2019</v>
          </cell>
          <cell r="B15834" t="str">
            <v>Rodions Kurucs</v>
          </cell>
          <cell r="D15834" t="str">
            <v>BRK</v>
          </cell>
          <cell r="F15834">
            <v>11</v>
          </cell>
          <cell r="G15834">
            <v>1618320</v>
          </cell>
          <cell r="H15834">
            <v>1291.5</v>
          </cell>
        </row>
        <row r="15835">
          <cell r="A15835">
            <v>2019</v>
          </cell>
          <cell r="B15835" t="str">
            <v>Treveon Graham</v>
          </cell>
          <cell r="D15835" t="str">
            <v>BRK</v>
          </cell>
          <cell r="F15835">
            <v>6.1</v>
          </cell>
          <cell r="G15835">
            <v>1512601</v>
          </cell>
          <cell r="H15835">
            <v>714</v>
          </cell>
        </row>
        <row r="15836">
          <cell r="A15836">
            <v>2019</v>
          </cell>
          <cell r="B15836" t="str">
            <v>Tahjere McCall</v>
          </cell>
          <cell r="D15836" t="str">
            <v>BRK</v>
          </cell>
          <cell r="F15836">
            <v>9.6</v>
          </cell>
          <cell r="G15836">
            <v>47371</v>
          </cell>
          <cell r="H15836">
            <v>8</v>
          </cell>
        </row>
        <row r="15837">
          <cell r="A15837">
            <v>2019</v>
          </cell>
          <cell r="B15837" t="str">
            <v>Theo Pinson</v>
          </cell>
          <cell r="D15837" t="str">
            <v>BRK</v>
          </cell>
          <cell r="F15837">
            <v>8.1</v>
          </cell>
          <cell r="H15837">
            <v>210.6</v>
          </cell>
        </row>
        <row r="15838">
          <cell r="A15838">
            <v>2019</v>
          </cell>
          <cell r="B15838" t="str">
            <v>Alan Williams</v>
          </cell>
          <cell r="D15838" t="str">
            <v>BRK</v>
          </cell>
          <cell r="F15838">
            <v>32.9</v>
          </cell>
          <cell r="H15838">
            <v>26</v>
          </cell>
        </row>
        <row r="15839">
          <cell r="A15839">
            <v>2019</v>
          </cell>
          <cell r="B15839" t="str">
            <v>Zach LaVine</v>
          </cell>
          <cell r="D15839" t="str">
            <v>CHI</v>
          </cell>
          <cell r="F15839">
            <v>18.7</v>
          </cell>
          <cell r="G15839">
            <v>19500000</v>
          </cell>
          <cell r="H15839">
            <v>2173.5</v>
          </cell>
        </row>
        <row r="15840">
          <cell r="A15840">
            <v>2019</v>
          </cell>
          <cell r="B15840" t="str">
            <v>Robin Lopez</v>
          </cell>
          <cell r="D15840" t="str">
            <v>CHI</v>
          </cell>
          <cell r="F15840">
            <v>15.9</v>
          </cell>
          <cell r="G15840">
            <v>14357750</v>
          </cell>
          <cell r="H15840">
            <v>1605.8</v>
          </cell>
        </row>
        <row r="15841">
          <cell r="A15841">
            <v>2019</v>
          </cell>
          <cell r="B15841" t="str">
            <v>Cristiano Fel√≠cio</v>
          </cell>
          <cell r="D15841" t="str">
            <v>CHI</v>
          </cell>
          <cell r="F15841">
            <v>13.4</v>
          </cell>
          <cell r="G15841">
            <v>8470980</v>
          </cell>
          <cell r="H15841">
            <v>744</v>
          </cell>
        </row>
        <row r="15842">
          <cell r="A15842">
            <v>2019</v>
          </cell>
          <cell r="B15842" t="str">
            <v>Lauri Markkanen</v>
          </cell>
          <cell r="D15842" t="str">
            <v>CHI</v>
          </cell>
          <cell r="F15842">
            <v>17.100000000000001</v>
          </cell>
          <cell r="G15842">
            <v>4536120</v>
          </cell>
          <cell r="H15842">
            <v>1679.6</v>
          </cell>
        </row>
        <row r="15843">
          <cell r="A15843">
            <v>2019</v>
          </cell>
          <cell r="B15843" t="str">
            <v>Kris Dunn</v>
          </cell>
          <cell r="D15843" t="str">
            <v>CHI</v>
          </cell>
          <cell r="F15843">
            <v>12.4</v>
          </cell>
          <cell r="G15843">
            <v>4221000</v>
          </cell>
          <cell r="H15843">
            <v>1389.2</v>
          </cell>
        </row>
        <row r="15844">
          <cell r="A15844">
            <v>2019</v>
          </cell>
          <cell r="B15844" t="str">
            <v>Chandler Hutchison</v>
          </cell>
          <cell r="D15844" t="str">
            <v>CHI</v>
          </cell>
          <cell r="F15844">
            <v>8.8000000000000007</v>
          </cell>
          <cell r="G15844">
            <v>1991520</v>
          </cell>
          <cell r="H15844">
            <v>893.2</v>
          </cell>
        </row>
        <row r="15845">
          <cell r="A15845">
            <v>2019</v>
          </cell>
          <cell r="B15845" t="str">
            <v>Ryan Arcidiacono</v>
          </cell>
          <cell r="D15845" t="str">
            <v>CHI</v>
          </cell>
          <cell r="F15845">
            <v>11.6</v>
          </cell>
          <cell r="G15845">
            <v>1349383</v>
          </cell>
          <cell r="H15845">
            <v>1960.2</v>
          </cell>
        </row>
        <row r="15846">
          <cell r="A15846">
            <v>2019</v>
          </cell>
          <cell r="B15846" t="str">
            <v>Antonio Blakeney</v>
          </cell>
          <cell r="D15846" t="str">
            <v>CHI</v>
          </cell>
          <cell r="F15846">
            <v>10.6</v>
          </cell>
          <cell r="G15846">
            <v>1349383</v>
          </cell>
          <cell r="H15846">
            <v>826.5</v>
          </cell>
        </row>
        <row r="15847">
          <cell r="A15847">
            <v>2019</v>
          </cell>
          <cell r="B15847" t="str">
            <v>JaKarr Sampson</v>
          </cell>
          <cell r="D15847" t="str">
            <v>CHI</v>
          </cell>
          <cell r="F15847">
            <v>22.5</v>
          </cell>
          <cell r="G15847">
            <v>88531</v>
          </cell>
          <cell r="H15847">
            <v>127.2</v>
          </cell>
        </row>
        <row r="15848">
          <cell r="A15848">
            <v>2019</v>
          </cell>
          <cell r="B15848" t="str">
            <v>Shaquille Harrison</v>
          </cell>
          <cell r="D15848" t="str">
            <v>CHI</v>
          </cell>
          <cell r="F15848">
            <v>12.4</v>
          </cell>
          <cell r="G15848">
            <v>50000</v>
          </cell>
          <cell r="H15848">
            <v>1430.8000000000002</v>
          </cell>
        </row>
        <row r="15849">
          <cell r="A15849">
            <v>2019</v>
          </cell>
          <cell r="B15849" t="str">
            <v>Brandon Sampson</v>
          </cell>
          <cell r="D15849" t="str">
            <v>CHI</v>
          </cell>
          <cell r="F15849">
            <v>8.5</v>
          </cell>
          <cell r="H15849">
            <v>214.20000000000002</v>
          </cell>
        </row>
        <row r="15850">
          <cell r="A15850">
            <v>2019</v>
          </cell>
          <cell r="B15850" t="str">
            <v>Walt Lemon</v>
          </cell>
          <cell r="D15850" t="str">
            <v>CHI</v>
          </cell>
          <cell r="F15850">
            <v>16.3</v>
          </cell>
          <cell r="H15850">
            <v>166.8</v>
          </cell>
        </row>
        <row r="15851">
          <cell r="A15851">
            <v>2019</v>
          </cell>
          <cell r="B15851" t="str">
            <v>Wendell Carter</v>
          </cell>
          <cell r="D15851" t="str">
            <v>CHI</v>
          </cell>
          <cell r="F15851">
            <v>15.2</v>
          </cell>
          <cell r="H15851">
            <v>1108.8</v>
          </cell>
        </row>
        <row r="15852">
          <cell r="A15852">
            <v>2019</v>
          </cell>
          <cell r="B15852" t="str">
            <v>Rawle Alkins</v>
          </cell>
          <cell r="D15852" t="str">
            <v>CHI</v>
          </cell>
          <cell r="F15852">
            <v>8.1</v>
          </cell>
          <cell r="H15852">
            <v>120</v>
          </cell>
        </row>
        <row r="15853">
          <cell r="A15853">
            <v>2019</v>
          </cell>
          <cell r="B15853" t="str">
            <v>Nicolas Batum</v>
          </cell>
          <cell r="D15853" t="str">
            <v>CHO</v>
          </cell>
          <cell r="F15853">
            <v>11.9</v>
          </cell>
          <cell r="G15853">
            <v>24000000</v>
          </cell>
          <cell r="H15853">
            <v>2355</v>
          </cell>
        </row>
        <row r="15854">
          <cell r="A15854">
            <v>2019</v>
          </cell>
          <cell r="B15854" t="str">
            <v>Bismack Biyombo</v>
          </cell>
          <cell r="D15854" t="str">
            <v>CHO</v>
          </cell>
          <cell r="F15854">
            <v>14.4</v>
          </cell>
          <cell r="G15854">
            <v>17000000</v>
          </cell>
          <cell r="H15854">
            <v>783</v>
          </cell>
        </row>
        <row r="15855">
          <cell r="A15855">
            <v>2019</v>
          </cell>
          <cell r="B15855" t="str">
            <v>Marvin Williams</v>
          </cell>
          <cell r="D15855" t="str">
            <v>CHO</v>
          </cell>
          <cell r="F15855">
            <v>12.6</v>
          </cell>
          <cell r="G15855">
            <v>14087500</v>
          </cell>
          <cell r="H15855">
            <v>2130</v>
          </cell>
        </row>
        <row r="15856">
          <cell r="A15856">
            <v>2019</v>
          </cell>
          <cell r="B15856" t="str">
            <v>Cody Zeller</v>
          </cell>
          <cell r="D15856" t="str">
            <v>CHO</v>
          </cell>
          <cell r="F15856">
            <v>17.2</v>
          </cell>
          <cell r="G15856">
            <v>13528090</v>
          </cell>
          <cell r="H15856">
            <v>1244.5999999999999</v>
          </cell>
        </row>
        <row r="15857">
          <cell r="A15857">
            <v>2019</v>
          </cell>
          <cell r="B15857" t="str">
            <v>Michael Kidd-Gilchrist</v>
          </cell>
          <cell r="D15857" t="str">
            <v>CHO</v>
          </cell>
          <cell r="F15857">
            <v>13.3</v>
          </cell>
          <cell r="G15857">
            <v>13000000</v>
          </cell>
          <cell r="H15857">
            <v>1177.5999999999999</v>
          </cell>
        </row>
        <row r="15858">
          <cell r="A15858">
            <v>2019</v>
          </cell>
          <cell r="B15858" t="str">
            <v>Kemba Walker</v>
          </cell>
          <cell r="D15858" t="str">
            <v>CHO</v>
          </cell>
          <cell r="F15858">
            <v>21.7</v>
          </cell>
          <cell r="G15858">
            <v>12000000</v>
          </cell>
          <cell r="H15858">
            <v>2861.7999999999997</v>
          </cell>
        </row>
        <row r="15859">
          <cell r="A15859">
            <v>2019</v>
          </cell>
          <cell r="B15859" t="str">
            <v>Jeremy Lamb</v>
          </cell>
          <cell r="D15859" t="str">
            <v>CHO</v>
          </cell>
          <cell r="F15859">
            <v>17.3</v>
          </cell>
          <cell r="G15859">
            <v>7488372</v>
          </cell>
          <cell r="H15859">
            <v>2251.5</v>
          </cell>
        </row>
        <row r="15860">
          <cell r="A15860">
            <v>2019</v>
          </cell>
          <cell r="B15860" t="str">
            <v>Tony Parker</v>
          </cell>
          <cell r="D15860" t="str">
            <v>CHO</v>
          </cell>
          <cell r="F15860">
            <v>15.3</v>
          </cell>
          <cell r="G15860">
            <v>5000000</v>
          </cell>
          <cell r="H15860">
            <v>1002.3999999999999</v>
          </cell>
        </row>
        <row r="15861">
          <cell r="A15861">
            <v>2019</v>
          </cell>
          <cell r="B15861" t="str">
            <v>Frank Kaminsky</v>
          </cell>
          <cell r="D15861" t="str">
            <v>CHO</v>
          </cell>
          <cell r="F15861">
            <v>16.8</v>
          </cell>
          <cell r="G15861">
            <v>3627842</v>
          </cell>
          <cell r="H15861">
            <v>756.7</v>
          </cell>
        </row>
        <row r="15862">
          <cell r="A15862">
            <v>2019</v>
          </cell>
          <cell r="B15862" t="str">
            <v>Malik Monk</v>
          </cell>
          <cell r="D15862" t="str">
            <v>CHO</v>
          </cell>
          <cell r="F15862">
            <v>11.8</v>
          </cell>
          <cell r="G15862">
            <v>3447480</v>
          </cell>
          <cell r="H15862">
            <v>1255.5999999999999</v>
          </cell>
        </row>
        <row r="15863">
          <cell r="A15863">
            <v>2019</v>
          </cell>
          <cell r="B15863" t="str">
            <v>Miles Bridges</v>
          </cell>
          <cell r="D15863" t="str">
            <v>CHO</v>
          </cell>
          <cell r="F15863">
            <v>13.1</v>
          </cell>
          <cell r="G15863">
            <v>3206640</v>
          </cell>
          <cell r="H15863">
            <v>1696</v>
          </cell>
        </row>
        <row r="15864">
          <cell r="A15864">
            <v>2019</v>
          </cell>
          <cell r="B15864" t="str">
            <v>Willy Hernang√≥mez</v>
          </cell>
          <cell r="D15864" t="str">
            <v>CHO</v>
          </cell>
          <cell r="F15864">
            <v>20.399999999999999</v>
          </cell>
          <cell r="G15864">
            <v>1544951</v>
          </cell>
          <cell r="H15864">
            <v>812</v>
          </cell>
        </row>
        <row r="15865">
          <cell r="A15865">
            <v>2019</v>
          </cell>
          <cell r="B15865" t="str">
            <v>Dwayne Bacon</v>
          </cell>
          <cell r="D15865" t="str">
            <v>CHO</v>
          </cell>
          <cell r="F15865">
            <v>11.7</v>
          </cell>
          <cell r="G15865">
            <v>1378242</v>
          </cell>
          <cell r="H15865">
            <v>761.1</v>
          </cell>
        </row>
        <row r="15866">
          <cell r="A15866">
            <v>2019</v>
          </cell>
          <cell r="B15866" t="str">
            <v>Devonte' Graham</v>
          </cell>
          <cell r="D15866" t="str">
            <v>CHO</v>
          </cell>
          <cell r="F15866">
            <v>10.3</v>
          </cell>
          <cell r="G15866">
            <v>988464</v>
          </cell>
          <cell r="H15866">
            <v>676.19999999999993</v>
          </cell>
        </row>
        <row r="15867">
          <cell r="A15867">
            <v>2019</v>
          </cell>
          <cell r="B15867" t="str">
            <v>J.P. Macura</v>
          </cell>
          <cell r="D15867" t="str">
            <v>CHO</v>
          </cell>
          <cell r="F15867">
            <v>5.7</v>
          </cell>
          <cell r="H15867">
            <v>17</v>
          </cell>
        </row>
        <row r="15868">
          <cell r="A15868">
            <v>2019</v>
          </cell>
          <cell r="B15868" t="str">
            <v>Joe Chealey</v>
          </cell>
          <cell r="D15868" t="str">
            <v>CHO</v>
          </cell>
          <cell r="F15868">
            <v>2</v>
          </cell>
          <cell r="H15868">
            <v>8</v>
          </cell>
        </row>
        <row r="15869">
          <cell r="A15869">
            <v>2019</v>
          </cell>
          <cell r="B15869" t="str">
            <v>Kevin Love</v>
          </cell>
          <cell r="D15869" t="str">
            <v>CLE</v>
          </cell>
          <cell r="F15869">
            <v>19.5</v>
          </cell>
          <cell r="G15869">
            <v>24119025</v>
          </cell>
          <cell r="H15869">
            <v>598.4</v>
          </cell>
        </row>
        <row r="15870">
          <cell r="A15870">
            <v>2019</v>
          </cell>
          <cell r="B15870" t="str">
            <v>Tristan Thompson</v>
          </cell>
          <cell r="D15870" t="str">
            <v>CLE</v>
          </cell>
          <cell r="F15870">
            <v>18.399999999999999</v>
          </cell>
          <cell r="G15870">
            <v>17469565</v>
          </cell>
          <cell r="H15870">
            <v>1199.7</v>
          </cell>
        </row>
        <row r="15871">
          <cell r="A15871">
            <v>2019</v>
          </cell>
          <cell r="B15871" t="str">
            <v>J.R. Smith</v>
          </cell>
          <cell r="D15871" t="str">
            <v>CLE</v>
          </cell>
          <cell r="F15871">
            <v>7.8</v>
          </cell>
          <cell r="G15871">
            <v>14720000</v>
          </cell>
          <cell r="H15871">
            <v>222.2</v>
          </cell>
        </row>
        <row r="15872">
          <cell r="A15872">
            <v>2019</v>
          </cell>
          <cell r="B15872" t="str">
            <v>Jordan Clarkson</v>
          </cell>
          <cell r="D15872" t="str">
            <v>CLE</v>
          </cell>
          <cell r="F15872">
            <v>16.8</v>
          </cell>
          <cell r="G15872">
            <v>12500000</v>
          </cell>
          <cell r="H15872">
            <v>2211.3000000000002</v>
          </cell>
        </row>
        <row r="15873">
          <cell r="A15873">
            <v>2019</v>
          </cell>
          <cell r="B15873" t="str">
            <v>Collin Sexton</v>
          </cell>
          <cell r="D15873" t="str">
            <v>CLE</v>
          </cell>
          <cell r="F15873">
            <v>12</v>
          </cell>
          <cell r="G15873">
            <v>4068600</v>
          </cell>
          <cell r="H15873">
            <v>2607.6</v>
          </cell>
        </row>
        <row r="15874">
          <cell r="A15874">
            <v>2019</v>
          </cell>
          <cell r="B15874" t="str">
            <v>Cedi Osman</v>
          </cell>
          <cell r="D15874" t="str">
            <v>CLE</v>
          </cell>
          <cell r="F15874">
            <v>11.5</v>
          </cell>
          <cell r="G15874">
            <v>2775000</v>
          </cell>
          <cell r="H15874">
            <v>2447.2000000000003</v>
          </cell>
        </row>
        <row r="15875">
          <cell r="A15875">
            <v>2019</v>
          </cell>
          <cell r="B15875" t="str">
            <v>Channing Frye</v>
          </cell>
          <cell r="D15875" t="str">
            <v>CLE</v>
          </cell>
          <cell r="F15875">
            <v>8.9</v>
          </cell>
          <cell r="G15875">
            <v>2393887</v>
          </cell>
          <cell r="H15875">
            <v>342</v>
          </cell>
        </row>
        <row r="15876">
          <cell r="A15876">
            <v>2019</v>
          </cell>
          <cell r="B15876" t="str">
            <v>Ante ≈Ωi≈æiƒá</v>
          </cell>
          <cell r="D15876" t="str">
            <v>CLE</v>
          </cell>
          <cell r="F15876">
            <v>16.2</v>
          </cell>
          <cell r="G15876">
            <v>1952760</v>
          </cell>
          <cell r="H15876">
            <v>1079.7</v>
          </cell>
        </row>
        <row r="15877">
          <cell r="A15877">
            <v>2019</v>
          </cell>
          <cell r="B15877" t="str">
            <v>David Nwaba</v>
          </cell>
          <cell r="D15877" t="str">
            <v>CLE</v>
          </cell>
          <cell r="F15877">
            <v>12.5</v>
          </cell>
          <cell r="G15877">
            <v>1512601</v>
          </cell>
          <cell r="H15877">
            <v>984.30000000000007</v>
          </cell>
        </row>
        <row r="15878">
          <cell r="A15878">
            <v>2019</v>
          </cell>
          <cell r="B15878" t="str">
            <v>Jaron Blossomgame</v>
          </cell>
          <cell r="D15878" t="str">
            <v>CLE</v>
          </cell>
          <cell r="F15878">
            <v>10.199999999999999</v>
          </cell>
          <cell r="H15878">
            <v>440.1</v>
          </cell>
        </row>
        <row r="15879">
          <cell r="A15879">
            <v>2019</v>
          </cell>
          <cell r="B15879" t="str">
            <v>Larry Nance</v>
          </cell>
          <cell r="D15879" t="str">
            <v>CLE</v>
          </cell>
          <cell r="F15879">
            <v>18.600000000000001</v>
          </cell>
          <cell r="H15879">
            <v>1795.6000000000001</v>
          </cell>
        </row>
        <row r="15880">
          <cell r="A15880">
            <v>2019</v>
          </cell>
          <cell r="B15880" t="str">
            <v>Jalen Jones</v>
          </cell>
          <cell r="D15880" t="str">
            <v>CLE</v>
          </cell>
          <cell r="F15880">
            <v>11.7</v>
          </cell>
          <cell r="H15880">
            <v>214.4</v>
          </cell>
        </row>
        <row r="15881">
          <cell r="A15881">
            <v>2019</v>
          </cell>
          <cell r="B15881" t="str">
            <v>Deng Adel</v>
          </cell>
          <cell r="D15881" t="str">
            <v>CLE</v>
          </cell>
          <cell r="F15881">
            <v>2.7</v>
          </cell>
          <cell r="H15881">
            <v>193.79999999999998</v>
          </cell>
        </row>
        <row r="15882">
          <cell r="A15882">
            <v>2019</v>
          </cell>
          <cell r="B15882" t="str">
            <v>Dwight Powell</v>
          </cell>
          <cell r="D15882" t="str">
            <v>DAL</v>
          </cell>
          <cell r="F15882">
            <v>20.399999999999999</v>
          </cell>
          <cell r="G15882">
            <v>9631250</v>
          </cell>
          <cell r="H15882">
            <v>1663.2</v>
          </cell>
        </row>
        <row r="15883">
          <cell r="A15883">
            <v>2019</v>
          </cell>
          <cell r="B15883" t="str">
            <v>Luka Donƒçiƒá</v>
          </cell>
          <cell r="D15883" t="str">
            <v>DAL</v>
          </cell>
          <cell r="F15883">
            <v>19.600000000000001</v>
          </cell>
          <cell r="G15883">
            <v>6560640</v>
          </cell>
          <cell r="H15883">
            <v>2318.4</v>
          </cell>
        </row>
        <row r="15884">
          <cell r="A15884">
            <v>2019</v>
          </cell>
          <cell r="B15884" t="str">
            <v>Dirk Nowitzki</v>
          </cell>
          <cell r="D15884" t="str">
            <v>DAL</v>
          </cell>
          <cell r="F15884">
            <v>9.6</v>
          </cell>
          <cell r="G15884">
            <v>5000000</v>
          </cell>
          <cell r="H15884">
            <v>795.6</v>
          </cell>
        </row>
        <row r="15885">
          <cell r="A15885">
            <v>2019</v>
          </cell>
          <cell r="B15885" t="str">
            <v>J.J. Barea</v>
          </cell>
          <cell r="D15885" t="str">
            <v>DAL</v>
          </cell>
          <cell r="F15885">
            <v>16.3</v>
          </cell>
          <cell r="G15885">
            <v>3710850</v>
          </cell>
          <cell r="H15885">
            <v>752.4</v>
          </cell>
        </row>
        <row r="15886">
          <cell r="A15886">
            <v>2019</v>
          </cell>
          <cell r="B15886" t="str">
            <v>Devin Harris</v>
          </cell>
          <cell r="D15886" t="str">
            <v>DAL</v>
          </cell>
          <cell r="F15886">
            <v>10.7</v>
          </cell>
          <cell r="G15886">
            <v>2393887</v>
          </cell>
          <cell r="H15886">
            <v>1074.4000000000001</v>
          </cell>
        </row>
        <row r="15887">
          <cell r="A15887">
            <v>2019</v>
          </cell>
          <cell r="B15887" t="str">
            <v>Salah Mejri</v>
          </cell>
          <cell r="D15887" t="str">
            <v>DAL</v>
          </cell>
          <cell r="F15887">
            <v>16.100000000000001</v>
          </cell>
          <cell r="G15887">
            <v>1567007</v>
          </cell>
          <cell r="H15887">
            <v>399.59999999999997</v>
          </cell>
        </row>
        <row r="15888">
          <cell r="A15888">
            <v>2019</v>
          </cell>
          <cell r="B15888" t="str">
            <v>Dorian Finney-Smith</v>
          </cell>
          <cell r="D15888" t="str">
            <v>DAL</v>
          </cell>
          <cell r="F15888">
            <v>11</v>
          </cell>
          <cell r="G15888">
            <v>1544951</v>
          </cell>
          <cell r="H15888">
            <v>1984.5</v>
          </cell>
        </row>
        <row r="15889">
          <cell r="A15889">
            <v>2019</v>
          </cell>
          <cell r="B15889" t="str">
            <v>Maxi Kleber</v>
          </cell>
          <cell r="D15889" t="str">
            <v>DAL</v>
          </cell>
          <cell r="F15889">
            <v>13.1</v>
          </cell>
          <cell r="G15889">
            <v>1378242</v>
          </cell>
          <cell r="H15889">
            <v>1505.2</v>
          </cell>
        </row>
        <row r="15890">
          <cell r="A15890">
            <v>2019</v>
          </cell>
          <cell r="B15890" t="str">
            <v>Jalen Brunson</v>
          </cell>
          <cell r="D15890" t="str">
            <v>DAL</v>
          </cell>
          <cell r="F15890">
            <v>12.8</v>
          </cell>
          <cell r="G15890">
            <v>1230000</v>
          </cell>
          <cell r="H15890">
            <v>1591.4</v>
          </cell>
        </row>
        <row r="15891">
          <cell r="A15891">
            <v>2019</v>
          </cell>
          <cell r="B15891" t="str">
            <v>Ryan Broekhoff</v>
          </cell>
          <cell r="D15891" t="str">
            <v>DAL</v>
          </cell>
          <cell r="F15891">
            <v>10.7</v>
          </cell>
          <cell r="G15891">
            <v>838464</v>
          </cell>
          <cell r="H15891">
            <v>453.6</v>
          </cell>
        </row>
        <row r="15892">
          <cell r="A15892">
            <v>2019</v>
          </cell>
          <cell r="B15892" t="str">
            <v>Daryl Macon</v>
          </cell>
          <cell r="D15892" t="str">
            <v>DAL</v>
          </cell>
          <cell r="F15892">
            <v>5.5</v>
          </cell>
          <cell r="H15892">
            <v>90.4</v>
          </cell>
        </row>
        <row r="15893">
          <cell r="A15893">
            <v>2019</v>
          </cell>
          <cell r="B15893" t="str">
            <v>Paul Millsap</v>
          </cell>
          <cell r="D15893" t="str">
            <v>DEN</v>
          </cell>
          <cell r="F15893">
            <v>17.899999999999999</v>
          </cell>
          <cell r="G15893">
            <v>29730769</v>
          </cell>
          <cell r="H15893">
            <v>1897</v>
          </cell>
        </row>
        <row r="15894">
          <cell r="A15894">
            <v>2019</v>
          </cell>
          <cell r="B15894" t="str">
            <v>Nikola Jokiƒá</v>
          </cell>
          <cell r="D15894" t="str">
            <v>DEN</v>
          </cell>
          <cell r="F15894">
            <v>26.3</v>
          </cell>
          <cell r="G15894">
            <v>24605181</v>
          </cell>
          <cell r="H15894">
            <v>2504</v>
          </cell>
        </row>
        <row r="15895">
          <cell r="A15895">
            <v>2019</v>
          </cell>
          <cell r="B15895" t="str">
            <v>Gary Harris</v>
          </cell>
          <cell r="D15895" t="str">
            <v>DEN</v>
          </cell>
          <cell r="F15895">
            <v>12.2</v>
          </cell>
          <cell r="G15895">
            <v>16517857</v>
          </cell>
          <cell r="H15895">
            <v>1641.6000000000001</v>
          </cell>
        </row>
        <row r="15896">
          <cell r="A15896">
            <v>2019</v>
          </cell>
          <cell r="B15896" t="str">
            <v>Mason Plumlee</v>
          </cell>
          <cell r="D15896" t="str">
            <v>DEN</v>
          </cell>
          <cell r="F15896">
            <v>17.8</v>
          </cell>
          <cell r="G15896">
            <v>12917808</v>
          </cell>
          <cell r="H15896">
            <v>1730.2</v>
          </cell>
        </row>
        <row r="15897">
          <cell r="A15897">
            <v>2019</v>
          </cell>
          <cell r="B15897" t="str">
            <v>Will Barton</v>
          </cell>
          <cell r="D15897" t="str">
            <v>DEN</v>
          </cell>
          <cell r="F15897">
            <v>11</v>
          </cell>
          <cell r="G15897">
            <v>11830358</v>
          </cell>
          <cell r="H15897">
            <v>1191.0999999999999</v>
          </cell>
        </row>
        <row r="15898">
          <cell r="A15898">
            <v>2019</v>
          </cell>
          <cell r="B15898" t="str">
            <v>Jamal Murray</v>
          </cell>
          <cell r="D15898" t="str">
            <v>DEN</v>
          </cell>
          <cell r="F15898">
            <v>16</v>
          </cell>
          <cell r="G15898">
            <v>3499800</v>
          </cell>
          <cell r="H15898">
            <v>2445</v>
          </cell>
        </row>
        <row r="15899">
          <cell r="A15899">
            <v>2019</v>
          </cell>
          <cell r="B15899" t="str">
            <v>Trey Lyles</v>
          </cell>
          <cell r="D15899" t="str">
            <v>DEN</v>
          </cell>
          <cell r="F15899">
            <v>12.7</v>
          </cell>
          <cell r="G15899">
            <v>3364249</v>
          </cell>
          <cell r="H15899">
            <v>1120</v>
          </cell>
        </row>
        <row r="15900">
          <cell r="A15900">
            <v>2019</v>
          </cell>
          <cell r="B15900" t="str">
            <v>Juan Hernang√≥mez</v>
          </cell>
          <cell r="D15900" t="str">
            <v>DEN</v>
          </cell>
          <cell r="F15900">
            <v>11</v>
          </cell>
          <cell r="G15900">
            <v>2166360</v>
          </cell>
          <cell r="H15900">
            <v>1358</v>
          </cell>
        </row>
        <row r="15901">
          <cell r="A15901">
            <v>2019</v>
          </cell>
          <cell r="B15901" t="str">
            <v>Isaiah Thomas</v>
          </cell>
          <cell r="D15901" t="str">
            <v>DEN</v>
          </cell>
          <cell r="F15901">
            <v>7</v>
          </cell>
          <cell r="G15901">
            <v>2029463</v>
          </cell>
          <cell r="H15901">
            <v>181.2</v>
          </cell>
        </row>
        <row r="15902">
          <cell r="A15902">
            <v>2019</v>
          </cell>
          <cell r="B15902" t="str">
            <v>Torrey Craig</v>
          </cell>
          <cell r="D15902" t="str">
            <v>DEN</v>
          </cell>
          <cell r="F15902">
            <v>10.4</v>
          </cell>
          <cell r="G15902">
            <v>2000000</v>
          </cell>
          <cell r="H15902">
            <v>1500</v>
          </cell>
        </row>
        <row r="15903">
          <cell r="A15903">
            <v>2019</v>
          </cell>
          <cell r="B15903" t="str">
            <v>Tyler Lydon</v>
          </cell>
          <cell r="D15903" t="str">
            <v>DEN</v>
          </cell>
          <cell r="F15903">
            <v>9.3000000000000007</v>
          </cell>
          <cell r="G15903">
            <v>1874640</v>
          </cell>
          <cell r="H15903">
            <v>95</v>
          </cell>
        </row>
        <row r="15904">
          <cell r="A15904">
            <v>2019</v>
          </cell>
          <cell r="B15904" t="str">
            <v>Malik Beasley</v>
          </cell>
          <cell r="D15904" t="str">
            <v>DEN</v>
          </cell>
          <cell r="F15904">
            <v>14.2</v>
          </cell>
          <cell r="G15904">
            <v>1773840</v>
          </cell>
          <cell r="H15904">
            <v>1879.2</v>
          </cell>
        </row>
        <row r="15905">
          <cell r="A15905">
            <v>2019</v>
          </cell>
          <cell r="B15905" t="str">
            <v>Monte Morris</v>
          </cell>
          <cell r="D15905" t="str">
            <v>DEN</v>
          </cell>
          <cell r="F15905">
            <v>16.2</v>
          </cell>
          <cell r="G15905">
            <v>1349383</v>
          </cell>
          <cell r="H15905">
            <v>1968</v>
          </cell>
        </row>
        <row r="15906">
          <cell r="A15906">
            <v>2019</v>
          </cell>
          <cell r="B15906" t="str">
            <v>Jarred Vanderbilt</v>
          </cell>
          <cell r="D15906" t="str">
            <v>DEN</v>
          </cell>
          <cell r="F15906">
            <v>12.4</v>
          </cell>
          <cell r="G15906">
            <v>838464</v>
          </cell>
          <cell r="H15906">
            <v>69.699999999999989</v>
          </cell>
        </row>
        <row r="15907">
          <cell r="A15907">
            <v>2019</v>
          </cell>
          <cell r="B15907" t="str">
            <v>Nick Young</v>
          </cell>
          <cell r="D15907" t="str">
            <v>DEN</v>
          </cell>
          <cell r="F15907">
            <v>2.2999999999999998</v>
          </cell>
          <cell r="G15907">
            <v>311070</v>
          </cell>
          <cell r="H15907">
            <v>37.200000000000003</v>
          </cell>
        </row>
        <row r="15908">
          <cell r="A15908">
            <v>2019</v>
          </cell>
          <cell r="B15908" t="str">
            <v>Thomas Welsh</v>
          </cell>
          <cell r="D15908" t="str">
            <v>DEN</v>
          </cell>
          <cell r="F15908">
            <v>16.100000000000001</v>
          </cell>
          <cell r="H15908">
            <v>36.299999999999997</v>
          </cell>
        </row>
        <row r="15909">
          <cell r="A15909">
            <v>2019</v>
          </cell>
          <cell r="B15909" t="str">
            <v>DeVaughn Akoon-Purcell</v>
          </cell>
          <cell r="D15909" t="str">
            <v>DEN</v>
          </cell>
          <cell r="F15909">
            <v>8.1999999999999993</v>
          </cell>
          <cell r="H15909">
            <v>21.7</v>
          </cell>
        </row>
        <row r="15910">
          <cell r="A15910">
            <v>2019</v>
          </cell>
          <cell r="B15910" t="str">
            <v>Brandon Goodwin</v>
          </cell>
          <cell r="D15910" t="str">
            <v>DEN</v>
          </cell>
          <cell r="F15910">
            <v>8.3000000000000007</v>
          </cell>
          <cell r="H15910">
            <v>57.6</v>
          </cell>
        </row>
        <row r="15911">
          <cell r="A15911">
            <v>2019</v>
          </cell>
          <cell r="B15911" t="str">
            <v>Blake Griffin</v>
          </cell>
          <cell r="D15911" t="str">
            <v>DET</v>
          </cell>
          <cell r="F15911">
            <v>21</v>
          </cell>
          <cell r="G15911">
            <v>32088932</v>
          </cell>
          <cell r="H15911">
            <v>2625</v>
          </cell>
        </row>
        <row r="15912">
          <cell r="A15912">
            <v>2019</v>
          </cell>
          <cell r="B15912" t="str">
            <v>Andre Drummond</v>
          </cell>
          <cell r="D15912" t="str">
            <v>DET</v>
          </cell>
          <cell r="F15912">
            <v>23.4</v>
          </cell>
          <cell r="G15912">
            <v>25434263</v>
          </cell>
          <cell r="H15912">
            <v>2646.5</v>
          </cell>
        </row>
        <row r="15913">
          <cell r="A15913">
            <v>2019</v>
          </cell>
          <cell r="B15913" t="str">
            <v>Reggie Jackson</v>
          </cell>
          <cell r="D15913" t="str">
            <v>DET</v>
          </cell>
          <cell r="F15913">
            <v>15.2</v>
          </cell>
          <cell r="G15913">
            <v>17043478</v>
          </cell>
          <cell r="H15913">
            <v>2287.7999999999997</v>
          </cell>
        </row>
        <row r="15914">
          <cell r="A15914">
            <v>2019</v>
          </cell>
          <cell r="B15914" t="str">
            <v>Jon Leuer</v>
          </cell>
          <cell r="D15914" t="str">
            <v>DET</v>
          </cell>
          <cell r="F15914">
            <v>13.2</v>
          </cell>
          <cell r="G15914">
            <v>10002681</v>
          </cell>
          <cell r="H15914">
            <v>401.8</v>
          </cell>
        </row>
        <row r="15915">
          <cell r="A15915">
            <v>2019</v>
          </cell>
          <cell r="B15915" t="str">
            <v>Langston Galloway</v>
          </cell>
          <cell r="D15915" t="str">
            <v>DET</v>
          </cell>
          <cell r="F15915">
            <v>10.7</v>
          </cell>
          <cell r="G15915">
            <v>7000000</v>
          </cell>
          <cell r="H15915">
            <v>1744</v>
          </cell>
        </row>
        <row r="15916">
          <cell r="A15916">
            <v>2019</v>
          </cell>
          <cell r="B15916" t="str">
            <v>Ish Smith</v>
          </cell>
          <cell r="D15916" t="str">
            <v>DET</v>
          </cell>
          <cell r="F15916">
            <v>11.8</v>
          </cell>
          <cell r="G15916">
            <v>6000000</v>
          </cell>
          <cell r="H15916">
            <v>1248.8</v>
          </cell>
        </row>
        <row r="15917">
          <cell r="A15917">
            <v>2019</v>
          </cell>
          <cell r="B15917" t="str">
            <v>Luke Kennard</v>
          </cell>
          <cell r="D15917" t="str">
            <v>DET</v>
          </cell>
          <cell r="F15917">
            <v>11.9</v>
          </cell>
          <cell r="G15917">
            <v>3275280</v>
          </cell>
          <cell r="H15917">
            <v>1436.4</v>
          </cell>
        </row>
        <row r="15918">
          <cell r="A15918">
            <v>2019</v>
          </cell>
          <cell r="B15918" t="str">
            <v>Jos√© Calder√≥n</v>
          </cell>
          <cell r="D15918" t="str">
            <v>DET</v>
          </cell>
          <cell r="F15918">
            <v>7.1</v>
          </cell>
          <cell r="G15918">
            <v>2393887</v>
          </cell>
          <cell r="H15918">
            <v>632.1</v>
          </cell>
        </row>
        <row r="15919">
          <cell r="A15919">
            <v>2019</v>
          </cell>
          <cell r="B15919" t="str">
            <v>Zaza Pachulia</v>
          </cell>
          <cell r="D15919" t="str">
            <v>DET</v>
          </cell>
          <cell r="F15919">
            <v>13.7</v>
          </cell>
          <cell r="G15919">
            <v>2393887</v>
          </cell>
          <cell r="H15919">
            <v>877.2</v>
          </cell>
        </row>
        <row r="15920">
          <cell r="A15920">
            <v>2019</v>
          </cell>
          <cell r="B15920" t="str">
            <v>Khyri Thomas</v>
          </cell>
          <cell r="D15920" t="str">
            <v>DET</v>
          </cell>
          <cell r="F15920">
            <v>6.2</v>
          </cell>
          <cell r="G15920">
            <v>838464</v>
          </cell>
          <cell r="H15920">
            <v>195</v>
          </cell>
        </row>
        <row r="15921">
          <cell r="A15921">
            <v>2019</v>
          </cell>
          <cell r="B15921" t="str">
            <v>Bruce Brown</v>
          </cell>
          <cell r="D15921" t="str">
            <v>DET</v>
          </cell>
          <cell r="F15921">
            <v>6.9</v>
          </cell>
          <cell r="G15921">
            <v>838464</v>
          </cell>
          <cell r="H15921">
            <v>1450.4</v>
          </cell>
        </row>
        <row r="15922">
          <cell r="A15922">
            <v>2019</v>
          </cell>
          <cell r="B15922" t="str">
            <v>Kalin Lucas</v>
          </cell>
          <cell r="D15922" t="str">
            <v>DET</v>
          </cell>
          <cell r="F15922">
            <v>16.600000000000001</v>
          </cell>
          <cell r="H15922">
            <v>6</v>
          </cell>
        </row>
        <row r="15923">
          <cell r="A15923">
            <v>2019</v>
          </cell>
          <cell r="B15923" t="str">
            <v>Glenn Robinson</v>
          </cell>
          <cell r="D15923" t="str">
            <v>DET</v>
          </cell>
          <cell r="F15923">
            <v>8.6999999999999993</v>
          </cell>
          <cell r="H15923">
            <v>611</v>
          </cell>
        </row>
        <row r="15924">
          <cell r="A15924">
            <v>2019</v>
          </cell>
          <cell r="B15924" t="str">
            <v>Stephen Curry</v>
          </cell>
          <cell r="D15924" t="str">
            <v>GSW</v>
          </cell>
          <cell r="F15924">
            <v>24.4</v>
          </cell>
          <cell r="G15924">
            <v>37457154</v>
          </cell>
          <cell r="H15924">
            <v>2332.1999999999998</v>
          </cell>
        </row>
        <row r="15925">
          <cell r="A15925">
            <v>2019</v>
          </cell>
          <cell r="B15925" t="str">
            <v>Kevin Durant</v>
          </cell>
          <cell r="D15925" t="str">
            <v>GSW</v>
          </cell>
          <cell r="F15925">
            <v>24.2</v>
          </cell>
          <cell r="G15925">
            <v>30000000</v>
          </cell>
          <cell r="H15925">
            <v>2698.8</v>
          </cell>
        </row>
        <row r="15926">
          <cell r="A15926">
            <v>2019</v>
          </cell>
          <cell r="B15926" t="str">
            <v>Klay Thompson</v>
          </cell>
          <cell r="D15926" t="str">
            <v>GSW</v>
          </cell>
          <cell r="F15926">
            <v>16.600000000000001</v>
          </cell>
          <cell r="G15926">
            <v>18988725</v>
          </cell>
          <cell r="H15926">
            <v>2652</v>
          </cell>
        </row>
        <row r="15927">
          <cell r="A15927">
            <v>2019</v>
          </cell>
          <cell r="B15927" t="str">
            <v>Draymond Green</v>
          </cell>
          <cell r="D15927" t="str">
            <v>GSW</v>
          </cell>
          <cell r="F15927">
            <v>12.9</v>
          </cell>
          <cell r="G15927">
            <v>17469565</v>
          </cell>
          <cell r="H15927">
            <v>2065.8000000000002</v>
          </cell>
        </row>
        <row r="15928">
          <cell r="A15928">
            <v>2019</v>
          </cell>
          <cell r="B15928" t="str">
            <v>Andre Iguodala</v>
          </cell>
          <cell r="D15928" t="str">
            <v>GSW</v>
          </cell>
          <cell r="F15928">
            <v>13.1</v>
          </cell>
          <cell r="G15928">
            <v>16000000</v>
          </cell>
          <cell r="H15928">
            <v>1577.6</v>
          </cell>
        </row>
        <row r="15929">
          <cell r="A15929">
            <v>2019</v>
          </cell>
          <cell r="B15929" t="str">
            <v>Shaun Livingston</v>
          </cell>
          <cell r="D15929" t="str">
            <v>GSW</v>
          </cell>
          <cell r="F15929">
            <v>11.7</v>
          </cell>
          <cell r="G15929">
            <v>8307692</v>
          </cell>
          <cell r="H15929">
            <v>966.4</v>
          </cell>
        </row>
        <row r="15930">
          <cell r="A15930">
            <v>2019</v>
          </cell>
          <cell r="B15930" t="str">
            <v>DeMarcus Cousins</v>
          </cell>
          <cell r="D15930" t="str">
            <v>GSW</v>
          </cell>
          <cell r="F15930">
            <v>21.4</v>
          </cell>
          <cell r="G15930">
            <v>5337000</v>
          </cell>
          <cell r="H15930">
            <v>771</v>
          </cell>
        </row>
        <row r="15931">
          <cell r="A15931">
            <v>2019</v>
          </cell>
          <cell r="B15931" t="str">
            <v>Andrew Bogut</v>
          </cell>
          <cell r="D15931" t="str">
            <v>GSW</v>
          </cell>
          <cell r="F15931">
            <v>13.4</v>
          </cell>
          <cell r="G15931">
            <v>2393887</v>
          </cell>
          <cell r="H15931">
            <v>134.19999999999999</v>
          </cell>
        </row>
        <row r="15932">
          <cell r="A15932">
            <v>2019</v>
          </cell>
          <cell r="B15932" t="str">
            <v>Jonas Jerebko</v>
          </cell>
          <cell r="D15932" t="str">
            <v>GSW</v>
          </cell>
          <cell r="F15932">
            <v>13.5</v>
          </cell>
          <cell r="G15932">
            <v>2165481</v>
          </cell>
          <cell r="H15932">
            <v>1219.0999999999999</v>
          </cell>
        </row>
        <row r="15933">
          <cell r="A15933">
            <v>2019</v>
          </cell>
          <cell r="B15933" t="str">
            <v>Jacob Evans</v>
          </cell>
          <cell r="D15933" t="str">
            <v>GSW</v>
          </cell>
          <cell r="F15933">
            <v>3.5</v>
          </cell>
          <cell r="G15933">
            <v>1644240</v>
          </cell>
          <cell r="H15933">
            <v>204</v>
          </cell>
        </row>
        <row r="15934">
          <cell r="A15934">
            <v>2019</v>
          </cell>
          <cell r="B15934" t="str">
            <v>Kevon Looney</v>
          </cell>
          <cell r="D15934" t="str">
            <v>GSW</v>
          </cell>
          <cell r="F15934">
            <v>17.3</v>
          </cell>
          <cell r="G15934">
            <v>1567007</v>
          </cell>
          <cell r="H15934">
            <v>1480</v>
          </cell>
        </row>
        <row r="15935">
          <cell r="A15935">
            <v>2019</v>
          </cell>
          <cell r="B15935" t="str">
            <v>Quinn Cook</v>
          </cell>
          <cell r="D15935" t="str">
            <v>GSW</v>
          </cell>
          <cell r="F15935">
            <v>13.1</v>
          </cell>
          <cell r="G15935">
            <v>1544951</v>
          </cell>
          <cell r="H15935">
            <v>1058.2</v>
          </cell>
        </row>
        <row r="15936">
          <cell r="A15936">
            <v>2019</v>
          </cell>
          <cell r="B15936" t="str">
            <v>Damian Jones</v>
          </cell>
          <cell r="D15936" t="str">
            <v>GSW</v>
          </cell>
          <cell r="F15936">
            <v>15.3</v>
          </cell>
          <cell r="G15936">
            <v>1544951</v>
          </cell>
          <cell r="H15936">
            <v>410.40000000000003</v>
          </cell>
        </row>
        <row r="15937">
          <cell r="A15937">
            <v>2019</v>
          </cell>
          <cell r="B15937" t="str">
            <v>Jordan Bell</v>
          </cell>
          <cell r="D15937" t="str">
            <v>GSW</v>
          </cell>
          <cell r="F15937">
            <v>12.9</v>
          </cell>
          <cell r="G15937">
            <v>1378252</v>
          </cell>
          <cell r="H15937">
            <v>788.8</v>
          </cell>
        </row>
        <row r="15938">
          <cell r="A15938">
            <v>2019</v>
          </cell>
          <cell r="B15938" t="str">
            <v>Alfonzo McKinnie</v>
          </cell>
          <cell r="D15938" t="str">
            <v>GSW</v>
          </cell>
          <cell r="F15938">
            <v>11.2</v>
          </cell>
          <cell r="G15938">
            <v>1349383</v>
          </cell>
          <cell r="H15938">
            <v>1000.8000000000001</v>
          </cell>
        </row>
        <row r="15939">
          <cell r="A15939">
            <v>2019</v>
          </cell>
          <cell r="B15939" t="str">
            <v>Marcus Derrickson</v>
          </cell>
          <cell r="D15939" t="str">
            <v>GSW</v>
          </cell>
          <cell r="F15939">
            <v>19.399999999999999</v>
          </cell>
          <cell r="H15939">
            <v>67.099999999999994</v>
          </cell>
        </row>
        <row r="15940">
          <cell r="A15940">
            <v>2019</v>
          </cell>
          <cell r="B15940" t="str">
            <v>Damion Lee</v>
          </cell>
          <cell r="D15940" t="str">
            <v>GSW</v>
          </cell>
          <cell r="F15940">
            <v>11.9</v>
          </cell>
          <cell r="H15940">
            <v>374.4</v>
          </cell>
        </row>
        <row r="15941">
          <cell r="A15941">
            <v>2019</v>
          </cell>
          <cell r="B15941" t="str">
            <v>Chris Paul</v>
          </cell>
          <cell r="D15941" t="str">
            <v>HOU</v>
          </cell>
          <cell r="F15941">
            <v>19.7</v>
          </cell>
          <cell r="G15941">
            <v>35654150</v>
          </cell>
          <cell r="H15941">
            <v>1856</v>
          </cell>
        </row>
        <row r="15942">
          <cell r="A15942">
            <v>2019</v>
          </cell>
          <cell r="B15942" t="str">
            <v>James Harden</v>
          </cell>
          <cell r="D15942" t="str">
            <v>HOU</v>
          </cell>
          <cell r="F15942">
            <v>30.6</v>
          </cell>
          <cell r="G15942">
            <v>30431854</v>
          </cell>
          <cell r="H15942">
            <v>2870.3999999999996</v>
          </cell>
        </row>
        <row r="15943">
          <cell r="A15943">
            <v>2019</v>
          </cell>
          <cell r="B15943" t="str">
            <v>Carmelo Anthony</v>
          </cell>
          <cell r="D15943" t="str">
            <v>HOU</v>
          </cell>
          <cell r="F15943">
            <v>10.9</v>
          </cell>
          <cell r="G15943">
            <v>25534253</v>
          </cell>
          <cell r="H15943">
            <v>294</v>
          </cell>
        </row>
        <row r="15944">
          <cell r="A15944">
            <v>2019</v>
          </cell>
          <cell r="B15944" t="str">
            <v>Clint Capela</v>
          </cell>
          <cell r="D15944" t="str">
            <v>HOU</v>
          </cell>
          <cell r="F15944">
            <v>23.8</v>
          </cell>
          <cell r="G15944">
            <v>15293104</v>
          </cell>
          <cell r="H15944">
            <v>2251.2000000000003</v>
          </cell>
        </row>
        <row r="15945">
          <cell r="A15945">
            <v>2019</v>
          </cell>
          <cell r="B15945" t="str">
            <v>Eric Gordon</v>
          </cell>
          <cell r="D15945" t="str">
            <v>HOU</v>
          </cell>
          <cell r="F15945">
            <v>12.2</v>
          </cell>
          <cell r="G15945">
            <v>13500375</v>
          </cell>
          <cell r="H15945">
            <v>2155.6</v>
          </cell>
        </row>
        <row r="15946">
          <cell r="A15946">
            <v>2019</v>
          </cell>
          <cell r="B15946" t="str">
            <v>P.J. Tucker</v>
          </cell>
          <cell r="D15946" t="str">
            <v>HOU</v>
          </cell>
          <cell r="F15946">
            <v>9.1999999999999993</v>
          </cell>
          <cell r="G15946">
            <v>7969537</v>
          </cell>
          <cell r="H15946">
            <v>2804.4</v>
          </cell>
        </row>
        <row r="15947">
          <cell r="A15947">
            <v>2019</v>
          </cell>
          <cell r="B15947" t="str">
            <v>Nen√™ Hil√°rio</v>
          </cell>
          <cell r="D15947" t="str">
            <v>HOU</v>
          </cell>
          <cell r="F15947">
            <v>11.9</v>
          </cell>
          <cell r="G15947">
            <v>3651480</v>
          </cell>
          <cell r="H15947">
            <v>546</v>
          </cell>
        </row>
        <row r="15948">
          <cell r="A15948">
            <v>2019</v>
          </cell>
          <cell r="B15948" t="str">
            <v>Gerald Green</v>
          </cell>
          <cell r="D15948" t="str">
            <v>HOU</v>
          </cell>
          <cell r="F15948">
            <v>11.4</v>
          </cell>
          <cell r="G15948">
            <v>2393887</v>
          </cell>
          <cell r="H15948">
            <v>1474.6</v>
          </cell>
        </row>
        <row r="15949">
          <cell r="A15949">
            <v>2019</v>
          </cell>
          <cell r="B15949" t="str">
            <v>Isaiah Hartenstein</v>
          </cell>
          <cell r="D15949" t="str">
            <v>HOU</v>
          </cell>
          <cell r="F15949">
            <v>10</v>
          </cell>
          <cell r="G15949">
            <v>838464</v>
          </cell>
          <cell r="H15949">
            <v>221.20000000000002</v>
          </cell>
        </row>
        <row r="15950">
          <cell r="A15950">
            <v>2019</v>
          </cell>
          <cell r="B15950" t="str">
            <v>Zhou Qi</v>
          </cell>
          <cell r="D15950" t="str">
            <v>HOU</v>
          </cell>
          <cell r="F15950">
            <v>80.400000000000006</v>
          </cell>
          <cell r="G15950">
            <v>506134</v>
          </cell>
          <cell r="H15950">
            <v>1</v>
          </cell>
        </row>
        <row r="15951">
          <cell r="A15951">
            <v>2019</v>
          </cell>
          <cell r="B15951" t="str">
            <v>Chris Chiozza</v>
          </cell>
          <cell r="D15951" t="str">
            <v>HOU</v>
          </cell>
          <cell r="F15951">
            <v>7</v>
          </cell>
          <cell r="G15951">
            <v>90005</v>
          </cell>
          <cell r="H15951">
            <v>32.9</v>
          </cell>
        </row>
        <row r="15952">
          <cell r="A15952">
            <v>2019</v>
          </cell>
          <cell r="B15952" t="str">
            <v>Gary Clark</v>
          </cell>
          <cell r="D15952" t="str">
            <v>HOU</v>
          </cell>
          <cell r="F15952">
            <v>9.1999999999999993</v>
          </cell>
          <cell r="H15952">
            <v>642.6</v>
          </cell>
        </row>
        <row r="15953">
          <cell r="A15953">
            <v>2019</v>
          </cell>
          <cell r="B15953" t="str">
            <v>Vince Edwards</v>
          </cell>
          <cell r="D15953" t="str">
            <v>HOU</v>
          </cell>
          <cell r="F15953">
            <v>3.8</v>
          </cell>
          <cell r="H15953">
            <v>16</v>
          </cell>
        </row>
        <row r="15954">
          <cell r="A15954">
            <v>2019</v>
          </cell>
          <cell r="B15954" t="str">
            <v>Danuel House</v>
          </cell>
          <cell r="D15954" t="str">
            <v>HOU</v>
          </cell>
          <cell r="F15954">
            <v>12.2</v>
          </cell>
          <cell r="H15954">
            <v>978.90000000000009</v>
          </cell>
        </row>
        <row r="15955">
          <cell r="A15955">
            <v>2019</v>
          </cell>
          <cell r="B15955" t="str">
            <v>Victor Oladipo</v>
          </cell>
          <cell r="D15955" t="str">
            <v>IND</v>
          </cell>
          <cell r="F15955">
            <v>17.600000000000001</v>
          </cell>
          <cell r="G15955">
            <v>21000000</v>
          </cell>
          <cell r="H15955">
            <v>1148.3999999999999</v>
          </cell>
        </row>
        <row r="15956">
          <cell r="A15956">
            <v>2019</v>
          </cell>
          <cell r="B15956" t="str">
            <v>Thaddeus Young</v>
          </cell>
          <cell r="D15956" t="str">
            <v>IND</v>
          </cell>
          <cell r="F15956">
            <v>16.2</v>
          </cell>
          <cell r="G15956">
            <v>13764045</v>
          </cell>
          <cell r="H15956">
            <v>2486.6999999999998</v>
          </cell>
        </row>
        <row r="15957">
          <cell r="A15957">
            <v>2019</v>
          </cell>
          <cell r="B15957" t="str">
            <v>Tyreke Evans</v>
          </cell>
          <cell r="D15957" t="str">
            <v>IND</v>
          </cell>
          <cell r="F15957">
            <v>11.5</v>
          </cell>
          <cell r="G15957">
            <v>12400000</v>
          </cell>
          <cell r="H15957">
            <v>1400.7</v>
          </cell>
        </row>
        <row r="15958">
          <cell r="A15958">
            <v>2019</v>
          </cell>
          <cell r="B15958" t="str">
            <v>Bojan Bogdanoviƒá</v>
          </cell>
          <cell r="D15958" t="str">
            <v>IND</v>
          </cell>
          <cell r="F15958">
            <v>16.100000000000001</v>
          </cell>
          <cell r="G15958">
            <v>10500000</v>
          </cell>
          <cell r="H15958">
            <v>2575.8000000000002</v>
          </cell>
        </row>
        <row r="15959">
          <cell r="A15959">
            <v>2019</v>
          </cell>
          <cell r="B15959" t="str">
            <v>Darren Collison</v>
          </cell>
          <cell r="D15959" t="str">
            <v>IND</v>
          </cell>
          <cell r="F15959">
            <v>16.7</v>
          </cell>
          <cell r="G15959">
            <v>10000000</v>
          </cell>
          <cell r="H15959">
            <v>2143.1999999999998</v>
          </cell>
        </row>
        <row r="15960">
          <cell r="A15960">
            <v>2019</v>
          </cell>
          <cell r="B15960" t="str">
            <v>Cory Joseph</v>
          </cell>
          <cell r="D15960" t="str">
            <v>IND</v>
          </cell>
          <cell r="F15960">
            <v>11</v>
          </cell>
          <cell r="G15960">
            <v>7945000</v>
          </cell>
          <cell r="H15960">
            <v>2066.4</v>
          </cell>
        </row>
        <row r="15961">
          <cell r="A15961">
            <v>2019</v>
          </cell>
          <cell r="B15961" t="str">
            <v>Doug McDermott</v>
          </cell>
          <cell r="D15961" t="str">
            <v>IND</v>
          </cell>
          <cell r="F15961">
            <v>11.6</v>
          </cell>
          <cell r="G15961">
            <v>7333334</v>
          </cell>
          <cell r="H15961">
            <v>1339.8</v>
          </cell>
        </row>
        <row r="15962">
          <cell r="A15962">
            <v>2019</v>
          </cell>
          <cell r="B15962" t="str">
            <v>Kyle O'Quinn</v>
          </cell>
          <cell r="D15962" t="str">
            <v>IND</v>
          </cell>
          <cell r="F15962">
            <v>16.8</v>
          </cell>
          <cell r="G15962">
            <v>4449000</v>
          </cell>
          <cell r="H15962">
            <v>368.99999999999994</v>
          </cell>
        </row>
        <row r="15963">
          <cell r="A15963">
            <v>2019</v>
          </cell>
          <cell r="B15963" t="str">
            <v>Myles Turner</v>
          </cell>
          <cell r="D15963" t="str">
            <v>IND</v>
          </cell>
          <cell r="F15963">
            <v>18</v>
          </cell>
          <cell r="G15963">
            <v>3410284</v>
          </cell>
          <cell r="H15963">
            <v>2116.4</v>
          </cell>
        </row>
        <row r="15964">
          <cell r="A15964">
            <v>2019</v>
          </cell>
          <cell r="B15964" t="str">
            <v>Domantas Sabonis</v>
          </cell>
          <cell r="D15964" t="str">
            <v>IND</v>
          </cell>
          <cell r="F15964">
            <v>21.9</v>
          </cell>
          <cell r="G15964">
            <v>2659800</v>
          </cell>
          <cell r="H15964">
            <v>1835.2</v>
          </cell>
        </row>
        <row r="15965">
          <cell r="A15965">
            <v>2019</v>
          </cell>
          <cell r="B15965" t="str">
            <v>T.J. Leaf</v>
          </cell>
          <cell r="D15965" t="str">
            <v>IND</v>
          </cell>
          <cell r="F15965">
            <v>16.899999999999999</v>
          </cell>
          <cell r="G15965">
            <v>2407560</v>
          </cell>
          <cell r="H15965">
            <v>522</v>
          </cell>
        </row>
        <row r="15966">
          <cell r="A15966">
            <v>2019</v>
          </cell>
          <cell r="B15966" t="str">
            <v>Aaron Holiday</v>
          </cell>
          <cell r="D15966" t="str">
            <v>IND</v>
          </cell>
          <cell r="F15966">
            <v>11.9</v>
          </cell>
          <cell r="G15966">
            <v>1911960</v>
          </cell>
          <cell r="H15966">
            <v>645</v>
          </cell>
        </row>
        <row r="15967">
          <cell r="A15967">
            <v>2019</v>
          </cell>
          <cell r="B15967" t="str">
            <v>Davon Reed</v>
          </cell>
          <cell r="D15967" t="str">
            <v>IND</v>
          </cell>
          <cell r="F15967">
            <v>8.1</v>
          </cell>
          <cell r="G15967">
            <v>1378242</v>
          </cell>
          <cell r="H15967">
            <v>47</v>
          </cell>
        </row>
        <row r="15968">
          <cell r="A15968">
            <v>2019</v>
          </cell>
          <cell r="B15968" t="str">
            <v>Alize Johnson</v>
          </cell>
          <cell r="D15968" t="str">
            <v>IND</v>
          </cell>
          <cell r="F15968">
            <v>6.3</v>
          </cell>
          <cell r="G15968">
            <v>838464</v>
          </cell>
          <cell r="H15968">
            <v>64.399999999999991</v>
          </cell>
        </row>
        <row r="15969">
          <cell r="A15969">
            <v>2019</v>
          </cell>
          <cell r="B15969" t="str">
            <v>Edmond Sumner</v>
          </cell>
          <cell r="D15969" t="str">
            <v>IND</v>
          </cell>
          <cell r="F15969">
            <v>7.6</v>
          </cell>
          <cell r="G15969">
            <v>449794</v>
          </cell>
          <cell r="H15969">
            <v>209.29999999999998</v>
          </cell>
        </row>
        <row r="15970">
          <cell r="A15970">
            <v>2019</v>
          </cell>
          <cell r="B15970" t="str">
            <v>Danilo Gallinari</v>
          </cell>
          <cell r="D15970" t="str">
            <v>LAC</v>
          </cell>
          <cell r="F15970">
            <v>21</v>
          </cell>
          <cell r="G15970">
            <v>21587579</v>
          </cell>
          <cell r="H15970">
            <v>2060.4</v>
          </cell>
        </row>
        <row r="15971">
          <cell r="A15971">
            <v>2019</v>
          </cell>
          <cell r="B15971" t="str">
            <v>Marcin Gortat</v>
          </cell>
          <cell r="D15971" t="str">
            <v>LAC</v>
          </cell>
          <cell r="F15971">
            <v>12.8</v>
          </cell>
          <cell r="G15971">
            <v>13565218</v>
          </cell>
          <cell r="H15971">
            <v>752</v>
          </cell>
        </row>
        <row r="15972">
          <cell r="A15972">
            <v>2019</v>
          </cell>
          <cell r="B15972" t="str">
            <v>Lou Williams</v>
          </cell>
          <cell r="D15972" t="str">
            <v>LAC</v>
          </cell>
          <cell r="F15972">
            <v>21.2</v>
          </cell>
          <cell r="G15972">
            <v>8000000</v>
          </cell>
          <cell r="H15972">
            <v>1995</v>
          </cell>
        </row>
        <row r="15973">
          <cell r="A15973">
            <v>2019</v>
          </cell>
          <cell r="B15973" t="str">
            <v>Milo≈° Teodosiƒá</v>
          </cell>
          <cell r="D15973" t="str">
            <v>LAC</v>
          </cell>
          <cell r="F15973">
            <v>6.5</v>
          </cell>
          <cell r="G15973">
            <v>6300000</v>
          </cell>
          <cell r="H15973">
            <v>150</v>
          </cell>
        </row>
        <row r="15974">
          <cell r="A15974">
            <v>2019</v>
          </cell>
          <cell r="B15974" t="str">
            <v>Montrezl Harrell</v>
          </cell>
          <cell r="D15974" t="str">
            <v>LAC</v>
          </cell>
          <cell r="F15974">
            <v>23.4</v>
          </cell>
          <cell r="G15974">
            <v>6000000</v>
          </cell>
          <cell r="H15974">
            <v>2156.6</v>
          </cell>
        </row>
        <row r="15975">
          <cell r="A15975">
            <v>2019</v>
          </cell>
          <cell r="B15975" t="str">
            <v>Patrick Beverley</v>
          </cell>
          <cell r="D15975" t="str">
            <v>LAC</v>
          </cell>
          <cell r="F15975">
            <v>11.8</v>
          </cell>
          <cell r="G15975">
            <v>5027028</v>
          </cell>
          <cell r="H15975">
            <v>2137.1999999999998</v>
          </cell>
        </row>
        <row r="15976">
          <cell r="A15976">
            <v>2019</v>
          </cell>
          <cell r="B15976" t="str">
            <v>Luc Mbah a Moute</v>
          </cell>
          <cell r="D15976" t="str">
            <v>LAC</v>
          </cell>
          <cell r="F15976">
            <v>6.7</v>
          </cell>
          <cell r="G15976">
            <v>4320500</v>
          </cell>
          <cell r="H15976">
            <v>61.2</v>
          </cell>
        </row>
        <row r="15977">
          <cell r="A15977">
            <v>2019</v>
          </cell>
          <cell r="B15977" t="str">
            <v>Shai Gilgeous-Alexander</v>
          </cell>
          <cell r="D15977" t="str">
            <v>LAC</v>
          </cell>
          <cell r="F15977">
            <v>13.4</v>
          </cell>
          <cell r="G15977">
            <v>3375360</v>
          </cell>
          <cell r="H15977">
            <v>2173</v>
          </cell>
        </row>
        <row r="15978">
          <cell r="A15978">
            <v>2019</v>
          </cell>
          <cell r="B15978" t="str">
            <v>Jerome Robinson</v>
          </cell>
          <cell r="D15978" t="str">
            <v>LAC</v>
          </cell>
          <cell r="F15978">
            <v>7.2</v>
          </cell>
          <cell r="G15978">
            <v>3046200</v>
          </cell>
          <cell r="H15978">
            <v>320.09999999999997</v>
          </cell>
        </row>
        <row r="15979">
          <cell r="A15979">
            <v>2019</v>
          </cell>
          <cell r="B15979" t="str">
            <v>Sindarius Thornwell</v>
          </cell>
          <cell r="D15979" t="str">
            <v>LAC</v>
          </cell>
          <cell r="F15979">
            <v>5.2</v>
          </cell>
          <cell r="G15979">
            <v>1378242</v>
          </cell>
          <cell r="H15979">
            <v>313.60000000000002</v>
          </cell>
        </row>
        <row r="15980">
          <cell r="A15980">
            <v>2019</v>
          </cell>
          <cell r="B15980" t="str">
            <v>Tyrone Wallace</v>
          </cell>
          <cell r="D15980" t="str">
            <v>LAC</v>
          </cell>
          <cell r="F15980">
            <v>7</v>
          </cell>
          <cell r="G15980">
            <v>1349383</v>
          </cell>
          <cell r="H15980">
            <v>626.19999999999993</v>
          </cell>
        </row>
        <row r="15981">
          <cell r="A15981">
            <v>2019</v>
          </cell>
          <cell r="B15981" t="str">
            <v>Johnathan Motley</v>
          </cell>
          <cell r="D15981" t="str">
            <v>LAC</v>
          </cell>
          <cell r="F15981">
            <v>18.899999999999999</v>
          </cell>
          <cell r="H15981">
            <v>156.19999999999999</v>
          </cell>
        </row>
        <row r="15982">
          <cell r="A15982">
            <v>2019</v>
          </cell>
          <cell r="B15982" t="str">
            <v>√Ångel Delgado</v>
          </cell>
          <cell r="D15982" t="str">
            <v>LAC</v>
          </cell>
          <cell r="F15982">
            <v>4.3</v>
          </cell>
          <cell r="H15982">
            <v>15</v>
          </cell>
        </row>
        <row r="15983">
          <cell r="A15983">
            <v>2019</v>
          </cell>
          <cell r="B15983" t="str">
            <v>LeBron James</v>
          </cell>
          <cell r="D15983" t="str">
            <v>LAL</v>
          </cell>
          <cell r="F15983">
            <v>25.6</v>
          </cell>
          <cell r="G15983">
            <v>35654150</v>
          </cell>
          <cell r="H15983">
            <v>1936.0000000000002</v>
          </cell>
        </row>
        <row r="15984">
          <cell r="A15984">
            <v>2019</v>
          </cell>
          <cell r="B15984" t="str">
            <v>Kentavious Caldwell-Pope</v>
          </cell>
          <cell r="D15984" t="str">
            <v>LAL</v>
          </cell>
          <cell r="F15984">
            <v>12.9</v>
          </cell>
          <cell r="G15984">
            <v>12000000</v>
          </cell>
          <cell r="H15984">
            <v>2033.6000000000001</v>
          </cell>
        </row>
        <row r="15985">
          <cell r="A15985">
            <v>2019</v>
          </cell>
          <cell r="B15985" t="str">
            <v>Rajon Rondo</v>
          </cell>
          <cell r="D15985" t="str">
            <v>LAL</v>
          </cell>
          <cell r="F15985">
            <v>12.1</v>
          </cell>
          <cell r="G15985">
            <v>9000000</v>
          </cell>
          <cell r="H15985">
            <v>1370.8</v>
          </cell>
        </row>
        <row r="15986">
          <cell r="A15986">
            <v>2019</v>
          </cell>
          <cell r="B15986" t="str">
            <v>Lonzo Ball</v>
          </cell>
          <cell r="D15986" t="str">
            <v>LAL</v>
          </cell>
          <cell r="F15986">
            <v>11.7</v>
          </cell>
          <cell r="G15986">
            <v>7461960</v>
          </cell>
          <cell r="H15986">
            <v>1424.1000000000001</v>
          </cell>
        </row>
        <row r="15987">
          <cell r="A15987">
            <v>2019</v>
          </cell>
          <cell r="B15987" t="str">
            <v>Brandon Ingram</v>
          </cell>
          <cell r="D15987" t="str">
            <v>LAL</v>
          </cell>
          <cell r="F15987">
            <v>13.4</v>
          </cell>
          <cell r="G15987">
            <v>5757120</v>
          </cell>
          <cell r="H15987">
            <v>1757.6</v>
          </cell>
        </row>
        <row r="15988">
          <cell r="A15988">
            <v>2019</v>
          </cell>
          <cell r="B15988" t="str">
            <v>Lance Stephenson</v>
          </cell>
          <cell r="D15988" t="str">
            <v>LAL</v>
          </cell>
          <cell r="F15988">
            <v>11.8</v>
          </cell>
          <cell r="G15988">
            <v>4449000</v>
          </cell>
          <cell r="H15988">
            <v>1122</v>
          </cell>
        </row>
        <row r="15989">
          <cell r="A15989">
            <v>2019</v>
          </cell>
          <cell r="B15989" t="str">
            <v>Michael Beasley</v>
          </cell>
          <cell r="D15989" t="str">
            <v>LAL</v>
          </cell>
          <cell r="F15989">
            <v>15.9</v>
          </cell>
          <cell r="G15989">
            <v>3500000</v>
          </cell>
          <cell r="H15989">
            <v>278.2</v>
          </cell>
        </row>
        <row r="15990">
          <cell r="A15990">
            <v>2019</v>
          </cell>
          <cell r="B15990" t="str">
            <v>JaVale McGee</v>
          </cell>
          <cell r="D15990" t="str">
            <v>LAL</v>
          </cell>
          <cell r="F15990">
            <v>21.8</v>
          </cell>
          <cell r="G15990">
            <v>2393887</v>
          </cell>
          <cell r="H15990">
            <v>1672.5</v>
          </cell>
        </row>
        <row r="15991">
          <cell r="A15991">
            <v>2019</v>
          </cell>
          <cell r="B15991" t="str">
            <v>Moritz Wagner</v>
          </cell>
          <cell r="D15991" t="str">
            <v>LAL</v>
          </cell>
          <cell r="F15991">
            <v>10.1</v>
          </cell>
          <cell r="G15991">
            <v>1762080</v>
          </cell>
          <cell r="H15991">
            <v>447.2</v>
          </cell>
        </row>
        <row r="15992">
          <cell r="A15992">
            <v>2019</v>
          </cell>
          <cell r="B15992" t="str">
            <v>Kyle Kuzma</v>
          </cell>
          <cell r="D15992" t="str">
            <v>LAL</v>
          </cell>
          <cell r="F15992">
            <v>14</v>
          </cell>
          <cell r="G15992">
            <v>1689840</v>
          </cell>
          <cell r="H15992">
            <v>2317</v>
          </cell>
        </row>
        <row r="15993">
          <cell r="A15993">
            <v>2019</v>
          </cell>
          <cell r="B15993" t="str">
            <v>Josh Hart</v>
          </cell>
          <cell r="D15993" t="str">
            <v>LAL</v>
          </cell>
          <cell r="F15993">
            <v>9.3000000000000007</v>
          </cell>
          <cell r="G15993">
            <v>1655160</v>
          </cell>
          <cell r="H15993">
            <v>1715.2</v>
          </cell>
        </row>
        <row r="15994">
          <cell r="A15994">
            <v>2019</v>
          </cell>
          <cell r="B15994" t="str">
            <v>Isaac Bonga</v>
          </cell>
          <cell r="D15994" t="str">
            <v>LAL</v>
          </cell>
          <cell r="F15994">
            <v>6</v>
          </cell>
          <cell r="G15994">
            <v>1000000</v>
          </cell>
          <cell r="H15994">
            <v>121</v>
          </cell>
        </row>
        <row r="15995">
          <cell r="A15995">
            <v>2019</v>
          </cell>
          <cell r="B15995" t="str">
            <v>Scott Machado</v>
          </cell>
          <cell r="D15995" t="str">
            <v>LAL</v>
          </cell>
          <cell r="F15995">
            <v>22.2</v>
          </cell>
          <cell r="G15995">
            <v>47371</v>
          </cell>
          <cell r="H15995">
            <v>19.2</v>
          </cell>
        </row>
        <row r="15996">
          <cell r="A15996">
            <v>2019</v>
          </cell>
          <cell r="B15996" t="str">
            <v>Alex Caruso</v>
          </cell>
          <cell r="D15996" t="str">
            <v>LAL</v>
          </cell>
          <cell r="F15996">
            <v>13.9</v>
          </cell>
          <cell r="H15996">
            <v>530</v>
          </cell>
        </row>
        <row r="15997">
          <cell r="A15997">
            <v>2019</v>
          </cell>
          <cell r="B15997" t="str">
            <v>Johnathan Williams</v>
          </cell>
          <cell r="D15997" t="str">
            <v>LAL</v>
          </cell>
          <cell r="F15997">
            <v>15.1</v>
          </cell>
          <cell r="H15997">
            <v>372</v>
          </cell>
        </row>
        <row r="15998">
          <cell r="A15998">
            <v>2019</v>
          </cell>
          <cell r="B15998" t="str">
            <v>Jemerrio Jones</v>
          </cell>
          <cell r="D15998" t="str">
            <v>LAL</v>
          </cell>
          <cell r="F15998">
            <v>12.1</v>
          </cell>
          <cell r="H15998">
            <v>142.80000000000001</v>
          </cell>
        </row>
        <row r="15999">
          <cell r="A15999">
            <v>2019</v>
          </cell>
          <cell r="B15999" t="str">
            <v>Mike Conley</v>
          </cell>
          <cell r="D15999" t="str">
            <v>MEM</v>
          </cell>
          <cell r="F15999">
            <v>21.4</v>
          </cell>
          <cell r="G15999">
            <v>30521116</v>
          </cell>
          <cell r="H15999">
            <v>2345</v>
          </cell>
        </row>
        <row r="16000">
          <cell r="A16000">
            <v>2019</v>
          </cell>
          <cell r="B16000" t="str">
            <v>Chandler Parsons</v>
          </cell>
          <cell r="D16000" t="str">
            <v>MEM</v>
          </cell>
          <cell r="F16000">
            <v>8.5</v>
          </cell>
          <cell r="G16000">
            <v>24107258</v>
          </cell>
          <cell r="H16000">
            <v>495</v>
          </cell>
        </row>
        <row r="16001">
          <cell r="A16001">
            <v>2019</v>
          </cell>
          <cell r="B16001" t="str">
            <v>Joakim Noah</v>
          </cell>
          <cell r="D16001" t="str">
            <v>MEM</v>
          </cell>
          <cell r="F16001">
            <v>18.600000000000001</v>
          </cell>
          <cell r="G16001">
            <v>18530000</v>
          </cell>
          <cell r="H16001">
            <v>693</v>
          </cell>
        </row>
        <row r="16002">
          <cell r="A16002">
            <v>2019</v>
          </cell>
          <cell r="B16002" t="str">
            <v>Kyle Anderson</v>
          </cell>
          <cell r="D16002" t="str">
            <v>MEM</v>
          </cell>
          <cell r="F16002">
            <v>12.8</v>
          </cell>
          <cell r="G16002">
            <v>8641000</v>
          </cell>
          <cell r="H16002">
            <v>1281.4000000000001</v>
          </cell>
        </row>
        <row r="16003">
          <cell r="A16003">
            <v>2019</v>
          </cell>
          <cell r="B16003" t="str">
            <v>Omri Casspi</v>
          </cell>
          <cell r="D16003" t="str">
            <v>MEM</v>
          </cell>
          <cell r="F16003">
            <v>15.7</v>
          </cell>
          <cell r="G16003">
            <v>2176260</v>
          </cell>
          <cell r="H16003">
            <v>518.4</v>
          </cell>
        </row>
        <row r="16004">
          <cell r="A16004">
            <v>2019</v>
          </cell>
          <cell r="B16004" t="str">
            <v>MarShon Brooks</v>
          </cell>
          <cell r="D16004" t="str">
            <v>MEM</v>
          </cell>
          <cell r="F16004">
            <v>11.6</v>
          </cell>
          <cell r="G16004">
            <v>1656092</v>
          </cell>
          <cell r="H16004">
            <v>385.70000000000005</v>
          </cell>
        </row>
        <row r="16005">
          <cell r="A16005">
            <v>2019</v>
          </cell>
          <cell r="B16005" t="str">
            <v>Ivan Rabb</v>
          </cell>
          <cell r="D16005" t="str">
            <v>MEM</v>
          </cell>
          <cell r="F16005">
            <v>16.100000000000001</v>
          </cell>
          <cell r="G16005">
            <v>1378242</v>
          </cell>
          <cell r="H16005">
            <v>720.3</v>
          </cell>
        </row>
        <row r="16006">
          <cell r="A16006">
            <v>2019</v>
          </cell>
          <cell r="B16006" t="str">
            <v>Dillon Brooks</v>
          </cell>
          <cell r="D16006" t="str">
            <v>MEM</v>
          </cell>
          <cell r="F16006">
            <v>7.6</v>
          </cell>
          <cell r="G16006">
            <v>1378242</v>
          </cell>
          <cell r="H16006">
            <v>329.40000000000003</v>
          </cell>
        </row>
        <row r="16007">
          <cell r="A16007">
            <v>2019</v>
          </cell>
          <cell r="B16007" t="str">
            <v>Jevon Carter</v>
          </cell>
          <cell r="D16007" t="str">
            <v>MEM</v>
          </cell>
          <cell r="F16007">
            <v>7.8</v>
          </cell>
          <cell r="G16007">
            <v>838464</v>
          </cell>
          <cell r="H16007">
            <v>577.20000000000005</v>
          </cell>
        </row>
        <row r="16008">
          <cell r="A16008">
            <v>2019</v>
          </cell>
          <cell r="B16008" t="str">
            <v>Bruno Caboclo</v>
          </cell>
          <cell r="D16008" t="str">
            <v>MEM</v>
          </cell>
          <cell r="F16008">
            <v>12.4</v>
          </cell>
          <cell r="G16008">
            <v>487000</v>
          </cell>
          <cell r="H16008">
            <v>799</v>
          </cell>
        </row>
        <row r="16009">
          <cell r="A16009">
            <v>2019</v>
          </cell>
          <cell r="B16009" t="str">
            <v>Dusty Hannahs</v>
          </cell>
          <cell r="D16009" t="str">
            <v>MEM</v>
          </cell>
          <cell r="F16009">
            <v>4.5</v>
          </cell>
          <cell r="G16009">
            <v>47371</v>
          </cell>
          <cell r="H16009">
            <v>26</v>
          </cell>
        </row>
        <row r="16010">
          <cell r="A16010">
            <v>2019</v>
          </cell>
          <cell r="B16010" t="str">
            <v>Jaren Jackson</v>
          </cell>
          <cell r="D16010" t="str">
            <v>MEM</v>
          </cell>
          <cell r="F16010">
            <v>16.399999999999999</v>
          </cell>
          <cell r="H16010">
            <v>1513.8000000000002</v>
          </cell>
        </row>
        <row r="16011">
          <cell r="A16011">
            <v>2019</v>
          </cell>
          <cell r="B16011" t="str">
            <v>Julian Washburn</v>
          </cell>
          <cell r="D16011" t="str">
            <v>MEM</v>
          </cell>
          <cell r="F16011">
            <v>6.5</v>
          </cell>
          <cell r="H16011">
            <v>253.79999999999998</v>
          </cell>
        </row>
        <row r="16012">
          <cell r="A16012">
            <v>2019</v>
          </cell>
          <cell r="B16012" t="str">
            <v>D.J. Stephens</v>
          </cell>
          <cell r="D16012" t="str">
            <v>MEM</v>
          </cell>
          <cell r="F16012">
            <v>5.5</v>
          </cell>
          <cell r="H16012">
            <v>7</v>
          </cell>
        </row>
        <row r="16013">
          <cell r="A16013">
            <v>2019</v>
          </cell>
          <cell r="B16013" t="str">
            <v>Yuta Watanabe</v>
          </cell>
          <cell r="D16013" t="str">
            <v>MEM</v>
          </cell>
          <cell r="F16013">
            <v>3.3</v>
          </cell>
          <cell r="H16013">
            <v>174</v>
          </cell>
        </row>
        <row r="16014">
          <cell r="A16014">
            <v>2019</v>
          </cell>
          <cell r="B16014" t="str">
            <v>Hassan Whiteside</v>
          </cell>
          <cell r="D16014" t="str">
            <v>MIA</v>
          </cell>
          <cell r="F16014">
            <v>23.5</v>
          </cell>
          <cell r="G16014">
            <v>25434263</v>
          </cell>
          <cell r="H16014">
            <v>1677.6000000000001</v>
          </cell>
        </row>
        <row r="16015">
          <cell r="A16015">
            <v>2019</v>
          </cell>
          <cell r="B16015" t="str">
            <v>Goran Dragiƒá</v>
          </cell>
          <cell r="D16015" t="str">
            <v>MIA</v>
          </cell>
          <cell r="F16015">
            <v>13.9</v>
          </cell>
          <cell r="G16015">
            <v>18109175</v>
          </cell>
          <cell r="H16015">
            <v>990</v>
          </cell>
        </row>
        <row r="16016">
          <cell r="A16016">
            <v>2019</v>
          </cell>
          <cell r="B16016" t="str">
            <v>James Johnson</v>
          </cell>
          <cell r="D16016" t="str">
            <v>MIA</v>
          </cell>
          <cell r="F16016">
            <v>10.9</v>
          </cell>
          <cell r="G16016">
            <v>14651700</v>
          </cell>
          <cell r="H16016">
            <v>1166</v>
          </cell>
        </row>
        <row r="16017">
          <cell r="A16017">
            <v>2019</v>
          </cell>
          <cell r="B16017" t="str">
            <v>Kelly Olynyk</v>
          </cell>
          <cell r="D16017" t="str">
            <v>MIA</v>
          </cell>
          <cell r="F16017">
            <v>14.4</v>
          </cell>
          <cell r="G16017">
            <v>12137527</v>
          </cell>
          <cell r="H16017">
            <v>1809.1</v>
          </cell>
        </row>
        <row r="16018">
          <cell r="A16018">
            <v>2019</v>
          </cell>
          <cell r="B16018" t="str">
            <v>Dion Waiters</v>
          </cell>
          <cell r="D16018" t="str">
            <v>MIA</v>
          </cell>
          <cell r="F16018">
            <v>11.4</v>
          </cell>
          <cell r="G16018">
            <v>11550000</v>
          </cell>
          <cell r="H16018">
            <v>1139.5999999999999</v>
          </cell>
        </row>
        <row r="16019">
          <cell r="A16019">
            <v>2019</v>
          </cell>
          <cell r="B16019" t="str">
            <v>Josh Richardson</v>
          </cell>
          <cell r="D16019" t="str">
            <v>MIA</v>
          </cell>
          <cell r="F16019">
            <v>14</v>
          </cell>
          <cell r="G16019">
            <v>9367200</v>
          </cell>
          <cell r="H16019">
            <v>2540.3999999999996</v>
          </cell>
        </row>
        <row r="16020">
          <cell r="A16020">
            <v>2019</v>
          </cell>
          <cell r="B16020" t="str">
            <v>Justise Winslow</v>
          </cell>
          <cell r="D16020" t="str">
            <v>MIA</v>
          </cell>
          <cell r="F16020">
            <v>12.8</v>
          </cell>
          <cell r="G16020">
            <v>3448926</v>
          </cell>
          <cell r="H16020">
            <v>1960.2</v>
          </cell>
        </row>
        <row r="16021">
          <cell r="A16021">
            <v>2019</v>
          </cell>
          <cell r="B16021" t="str">
            <v>Bam Adebayo</v>
          </cell>
          <cell r="D16021" t="str">
            <v>MIA</v>
          </cell>
          <cell r="F16021">
            <v>17.899999999999999</v>
          </cell>
          <cell r="G16021">
            <v>2955840</v>
          </cell>
          <cell r="H16021">
            <v>1910.6000000000001</v>
          </cell>
        </row>
        <row r="16022">
          <cell r="A16022">
            <v>2019</v>
          </cell>
          <cell r="B16022" t="str">
            <v>Udonis Haslem</v>
          </cell>
          <cell r="D16022" t="str">
            <v>MIA</v>
          </cell>
          <cell r="F16022">
            <v>3.6</v>
          </cell>
          <cell r="G16022">
            <v>2393887</v>
          </cell>
          <cell r="H16022">
            <v>74</v>
          </cell>
        </row>
        <row r="16023">
          <cell r="A16023">
            <v>2019</v>
          </cell>
          <cell r="B16023" t="str">
            <v>Dwyane Wade</v>
          </cell>
          <cell r="D16023" t="str">
            <v>MIA</v>
          </cell>
          <cell r="F16023">
            <v>15.8</v>
          </cell>
          <cell r="G16023">
            <v>2393887</v>
          </cell>
          <cell r="H16023">
            <v>1886.3999999999999</v>
          </cell>
        </row>
        <row r="16024">
          <cell r="A16024">
            <v>2019</v>
          </cell>
          <cell r="B16024" t="str">
            <v>Rodney McGruder</v>
          </cell>
          <cell r="D16024" t="str">
            <v>MIA</v>
          </cell>
          <cell r="F16024">
            <v>9.4</v>
          </cell>
          <cell r="G16024">
            <v>1544951</v>
          </cell>
          <cell r="H16024">
            <v>1551</v>
          </cell>
        </row>
        <row r="16025">
          <cell r="A16025">
            <v>2019</v>
          </cell>
          <cell r="B16025" t="str">
            <v>Derrick Jones</v>
          </cell>
          <cell r="D16025" t="str">
            <v>MIA</v>
          </cell>
          <cell r="F16025">
            <v>14</v>
          </cell>
          <cell r="H16025">
            <v>1152</v>
          </cell>
        </row>
        <row r="16026">
          <cell r="A16026">
            <v>2019</v>
          </cell>
          <cell r="B16026" t="str">
            <v>Yante Maten</v>
          </cell>
          <cell r="D16026" t="str">
            <v>MIA</v>
          </cell>
          <cell r="F16026">
            <v>5.7</v>
          </cell>
          <cell r="H16026">
            <v>13</v>
          </cell>
        </row>
        <row r="16027">
          <cell r="A16027">
            <v>2019</v>
          </cell>
          <cell r="B16027" t="str">
            <v>Duncan Robinson</v>
          </cell>
          <cell r="D16027" t="str">
            <v>MIA</v>
          </cell>
          <cell r="F16027">
            <v>7.6</v>
          </cell>
          <cell r="H16027">
            <v>160.5</v>
          </cell>
        </row>
        <row r="16028">
          <cell r="A16028">
            <v>2019</v>
          </cell>
          <cell r="B16028" t="str">
            <v>Giannis Antetokounmpo</v>
          </cell>
          <cell r="D16028" t="str">
            <v>MIL</v>
          </cell>
          <cell r="F16028">
            <v>30.9</v>
          </cell>
          <cell r="G16028">
            <v>24157304</v>
          </cell>
          <cell r="H16028">
            <v>2361.6</v>
          </cell>
        </row>
        <row r="16029">
          <cell r="A16029">
            <v>2019</v>
          </cell>
          <cell r="B16029" t="str">
            <v>Eric Bledsoe</v>
          </cell>
          <cell r="D16029" t="str">
            <v>MIL</v>
          </cell>
          <cell r="F16029">
            <v>19.3</v>
          </cell>
          <cell r="G16029">
            <v>15000000</v>
          </cell>
          <cell r="H16029">
            <v>2269.8000000000002</v>
          </cell>
        </row>
        <row r="16030">
          <cell r="A16030">
            <v>2019</v>
          </cell>
          <cell r="B16030" t="str">
            <v>Khris Middleton</v>
          </cell>
          <cell r="D16030" t="str">
            <v>MIL</v>
          </cell>
          <cell r="F16030">
            <v>16.5</v>
          </cell>
          <cell r="G16030">
            <v>13000000</v>
          </cell>
          <cell r="H16030">
            <v>2394.7000000000003</v>
          </cell>
        </row>
        <row r="16031">
          <cell r="A16031">
            <v>2019</v>
          </cell>
          <cell r="B16031" t="str">
            <v>John Henson</v>
          </cell>
          <cell r="D16031" t="str">
            <v>MIL</v>
          </cell>
          <cell r="F16031">
            <v>17.100000000000001</v>
          </cell>
          <cell r="G16031">
            <v>11327466</v>
          </cell>
          <cell r="H16031">
            <v>187.6</v>
          </cell>
        </row>
        <row r="16032">
          <cell r="A16032">
            <v>2019</v>
          </cell>
          <cell r="B16032" t="str">
            <v>Tony Snell</v>
          </cell>
          <cell r="D16032" t="str">
            <v>MIL</v>
          </cell>
          <cell r="F16032">
            <v>10.7</v>
          </cell>
          <cell r="G16032">
            <v>10607143</v>
          </cell>
          <cell r="H16032">
            <v>1302.4000000000001</v>
          </cell>
        </row>
        <row r="16033">
          <cell r="A16033">
            <v>2019</v>
          </cell>
          <cell r="B16033" t="str">
            <v>Ersan ƒ∞lyasova</v>
          </cell>
          <cell r="D16033" t="str">
            <v>MIL</v>
          </cell>
          <cell r="F16033">
            <v>11.6</v>
          </cell>
          <cell r="G16033">
            <v>7000000</v>
          </cell>
          <cell r="H16033">
            <v>1232.8</v>
          </cell>
        </row>
        <row r="16034">
          <cell r="A16034">
            <v>2019</v>
          </cell>
          <cell r="B16034" t="str">
            <v>Brook Lopez</v>
          </cell>
          <cell r="D16034" t="str">
            <v>MIL</v>
          </cell>
          <cell r="F16034">
            <v>14.6</v>
          </cell>
          <cell r="G16034">
            <v>3382000</v>
          </cell>
          <cell r="H16034">
            <v>2324.6999999999998</v>
          </cell>
        </row>
        <row r="16035">
          <cell r="A16035">
            <v>2019</v>
          </cell>
          <cell r="B16035" t="str">
            <v>D.J. Wilson</v>
          </cell>
          <cell r="D16035" t="str">
            <v>MIL</v>
          </cell>
          <cell r="F16035">
            <v>10.3</v>
          </cell>
          <cell r="G16035">
            <v>2534280</v>
          </cell>
          <cell r="H16035">
            <v>883.19999999999993</v>
          </cell>
        </row>
        <row r="16036">
          <cell r="A16036">
            <v>2019</v>
          </cell>
          <cell r="B16036" t="str">
            <v>Donte DiVincenzo</v>
          </cell>
          <cell r="D16036" t="str">
            <v>MIL</v>
          </cell>
          <cell r="F16036">
            <v>9.1</v>
          </cell>
          <cell r="G16036">
            <v>2481000</v>
          </cell>
          <cell r="H16036">
            <v>410.4</v>
          </cell>
        </row>
        <row r="16037">
          <cell r="A16037">
            <v>2019</v>
          </cell>
          <cell r="B16037" t="str">
            <v>Pat Connaughton</v>
          </cell>
          <cell r="D16037" t="str">
            <v>MIL</v>
          </cell>
          <cell r="F16037">
            <v>13.6</v>
          </cell>
          <cell r="G16037">
            <v>1641000</v>
          </cell>
          <cell r="H16037">
            <v>1262.7</v>
          </cell>
        </row>
        <row r="16038">
          <cell r="A16038">
            <v>2019</v>
          </cell>
          <cell r="B16038" t="str">
            <v>Malcolm Brogdon</v>
          </cell>
          <cell r="D16038" t="str">
            <v>MIL</v>
          </cell>
          <cell r="F16038">
            <v>17.8</v>
          </cell>
          <cell r="G16038">
            <v>1544951</v>
          </cell>
          <cell r="H16038">
            <v>1830.4</v>
          </cell>
        </row>
        <row r="16039">
          <cell r="A16039">
            <v>2019</v>
          </cell>
          <cell r="B16039" t="str">
            <v>Sterling Brown</v>
          </cell>
          <cell r="D16039" t="str">
            <v>MIL</v>
          </cell>
          <cell r="F16039">
            <v>10.9</v>
          </cell>
          <cell r="G16039">
            <v>1378242</v>
          </cell>
          <cell r="H16039">
            <v>1032.4000000000001</v>
          </cell>
        </row>
        <row r="16040">
          <cell r="A16040">
            <v>2019</v>
          </cell>
          <cell r="B16040" t="str">
            <v>Bonzie Colson</v>
          </cell>
          <cell r="D16040" t="str">
            <v>MIL</v>
          </cell>
          <cell r="F16040">
            <v>12.9</v>
          </cell>
          <cell r="H16040">
            <v>98.4</v>
          </cell>
        </row>
        <row r="16041">
          <cell r="A16041">
            <v>2019</v>
          </cell>
          <cell r="B16041" t="str">
            <v>Jaylen Morris</v>
          </cell>
          <cell r="D16041" t="str">
            <v>MIL</v>
          </cell>
          <cell r="F16041">
            <v>12.2</v>
          </cell>
          <cell r="H16041">
            <v>29.2</v>
          </cell>
        </row>
        <row r="16042">
          <cell r="A16042">
            <v>2019</v>
          </cell>
          <cell r="B16042" t="str">
            <v>Trevon Duval</v>
          </cell>
          <cell r="D16042" t="str">
            <v>MIL</v>
          </cell>
          <cell r="F16042">
            <v>38.299999999999997</v>
          </cell>
          <cell r="H16042">
            <v>6</v>
          </cell>
        </row>
        <row r="16043">
          <cell r="A16043">
            <v>2019</v>
          </cell>
          <cell r="B16043" t="str">
            <v>Andrew Wiggins</v>
          </cell>
          <cell r="D16043" t="str">
            <v>MIN</v>
          </cell>
          <cell r="F16043">
            <v>12.4</v>
          </cell>
          <cell r="G16043">
            <v>25467250</v>
          </cell>
          <cell r="H16043">
            <v>2540.3999999999996</v>
          </cell>
        </row>
        <row r="16044">
          <cell r="A16044">
            <v>2019</v>
          </cell>
          <cell r="B16044" t="str">
            <v>Jeff Teague</v>
          </cell>
          <cell r="D16044" t="str">
            <v>MIN</v>
          </cell>
          <cell r="F16044">
            <v>15.4</v>
          </cell>
          <cell r="G16044">
            <v>19000000</v>
          </cell>
          <cell r="H16044">
            <v>1264.2</v>
          </cell>
        </row>
        <row r="16045">
          <cell r="A16045">
            <v>2019</v>
          </cell>
          <cell r="B16045" t="str">
            <v>Gorgui Dieng</v>
          </cell>
          <cell r="D16045" t="str">
            <v>MIN</v>
          </cell>
          <cell r="F16045">
            <v>18.100000000000001</v>
          </cell>
          <cell r="G16045">
            <v>15170787</v>
          </cell>
          <cell r="H16045">
            <v>1033.5999999999999</v>
          </cell>
        </row>
        <row r="16046">
          <cell r="A16046">
            <v>2019</v>
          </cell>
          <cell r="B16046" t="str">
            <v>Luol Deng</v>
          </cell>
          <cell r="D16046" t="str">
            <v>MIN</v>
          </cell>
          <cell r="F16046">
            <v>14.6</v>
          </cell>
          <cell r="G16046">
            <v>14354067</v>
          </cell>
          <cell r="H16046">
            <v>391.6</v>
          </cell>
        </row>
        <row r="16047">
          <cell r="A16047">
            <v>2019</v>
          </cell>
          <cell r="B16047" t="str">
            <v>Taj Gibson</v>
          </cell>
          <cell r="D16047" t="str">
            <v>MIN</v>
          </cell>
          <cell r="F16047">
            <v>17.8</v>
          </cell>
          <cell r="G16047">
            <v>14000000</v>
          </cell>
          <cell r="H16047">
            <v>1687</v>
          </cell>
        </row>
        <row r="16048">
          <cell r="A16048">
            <v>2019</v>
          </cell>
          <cell r="B16048" t="str">
            <v>Jerryd Bayless</v>
          </cell>
          <cell r="D16048" t="str">
            <v>MIN</v>
          </cell>
          <cell r="F16048">
            <v>8.5</v>
          </cell>
          <cell r="G16048">
            <v>8575916</v>
          </cell>
          <cell r="H16048">
            <v>656.2</v>
          </cell>
        </row>
        <row r="16049">
          <cell r="A16049">
            <v>2019</v>
          </cell>
          <cell r="B16049" t="str">
            <v>Karl-Anthony Towns</v>
          </cell>
          <cell r="D16049" t="str">
            <v>MIN</v>
          </cell>
          <cell r="F16049">
            <v>26.3</v>
          </cell>
          <cell r="G16049">
            <v>7839435</v>
          </cell>
          <cell r="H16049">
            <v>2548.7000000000003</v>
          </cell>
        </row>
        <row r="16050">
          <cell r="A16050">
            <v>2019</v>
          </cell>
          <cell r="B16050" t="str">
            <v>Anthony Tolliver</v>
          </cell>
          <cell r="D16050" t="str">
            <v>MIN</v>
          </cell>
          <cell r="F16050">
            <v>8.6</v>
          </cell>
          <cell r="G16050">
            <v>5750000</v>
          </cell>
          <cell r="H16050">
            <v>1079</v>
          </cell>
        </row>
        <row r="16051">
          <cell r="A16051">
            <v>2019</v>
          </cell>
          <cell r="B16051" t="str">
            <v>Tyus Jones</v>
          </cell>
          <cell r="D16051" t="str">
            <v>MIN</v>
          </cell>
          <cell r="F16051">
            <v>13.7</v>
          </cell>
          <cell r="G16051">
            <v>2444053</v>
          </cell>
          <cell r="H16051">
            <v>1557.1999999999998</v>
          </cell>
        </row>
        <row r="16052">
          <cell r="A16052">
            <v>2019</v>
          </cell>
          <cell r="B16052" t="str">
            <v>Derrick Rose</v>
          </cell>
          <cell r="D16052" t="str">
            <v>MIN</v>
          </cell>
          <cell r="F16052">
            <v>19.5</v>
          </cell>
          <cell r="G16052">
            <v>2176260</v>
          </cell>
          <cell r="H16052">
            <v>1392.3</v>
          </cell>
        </row>
        <row r="16053">
          <cell r="A16053">
            <v>2019</v>
          </cell>
          <cell r="B16053" t="str">
            <v>Josh Okogie</v>
          </cell>
          <cell r="D16053" t="str">
            <v>MIN</v>
          </cell>
          <cell r="F16053">
            <v>9.4</v>
          </cell>
          <cell r="G16053">
            <v>2160720</v>
          </cell>
          <cell r="H16053">
            <v>1753.8</v>
          </cell>
        </row>
        <row r="16054">
          <cell r="A16054">
            <v>2019</v>
          </cell>
          <cell r="B16054" t="str">
            <v>Keita Bates-Diop</v>
          </cell>
          <cell r="D16054" t="str">
            <v>MIN</v>
          </cell>
          <cell r="F16054">
            <v>9.6</v>
          </cell>
          <cell r="G16054">
            <v>838464</v>
          </cell>
          <cell r="H16054">
            <v>504</v>
          </cell>
        </row>
        <row r="16055">
          <cell r="A16055">
            <v>2019</v>
          </cell>
          <cell r="B16055" t="str">
            <v>Cameron Reynolds</v>
          </cell>
          <cell r="D16055" t="str">
            <v>MIN</v>
          </cell>
          <cell r="F16055">
            <v>10.4</v>
          </cell>
          <cell r="G16055">
            <v>108953</v>
          </cell>
          <cell r="H16055">
            <v>258.39999999999998</v>
          </cell>
        </row>
        <row r="16056">
          <cell r="A16056">
            <v>2019</v>
          </cell>
          <cell r="B16056" t="str">
            <v>C.J. Williams</v>
          </cell>
          <cell r="D16056" t="str">
            <v>MIN</v>
          </cell>
          <cell r="F16056">
            <v>8.8000000000000007</v>
          </cell>
          <cell r="H16056">
            <v>127.5</v>
          </cell>
        </row>
        <row r="16057">
          <cell r="A16057">
            <v>2019</v>
          </cell>
          <cell r="B16057" t="str">
            <v>Jared Terrell</v>
          </cell>
          <cell r="D16057" t="str">
            <v>MIN</v>
          </cell>
          <cell r="F16057">
            <v>0.7</v>
          </cell>
          <cell r="H16057">
            <v>110.60000000000001</v>
          </cell>
        </row>
        <row r="16058">
          <cell r="A16058">
            <v>2019</v>
          </cell>
          <cell r="B16058" t="str">
            <v>Jrue Holiday</v>
          </cell>
          <cell r="D16058" t="str">
            <v>NOP</v>
          </cell>
          <cell r="F16058">
            <v>19.399999999999999</v>
          </cell>
          <cell r="G16058">
            <v>25976111</v>
          </cell>
          <cell r="H16058">
            <v>2405.2999999999997</v>
          </cell>
        </row>
        <row r="16059">
          <cell r="A16059">
            <v>2019</v>
          </cell>
          <cell r="B16059" t="str">
            <v>Anthony Davis</v>
          </cell>
          <cell r="D16059" t="str">
            <v>NOP</v>
          </cell>
          <cell r="F16059">
            <v>30.3</v>
          </cell>
          <cell r="G16059">
            <v>25434263</v>
          </cell>
          <cell r="H16059">
            <v>1848</v>
          </cell>
        </row>
        <row r="16060">
          <cell r="A16060">
            <v>2019</v>
          </cell>
          <cell r="B16060" t="str">
            <v>Solomon Hill</v>
          </cell>
          <cell r="D16060" t="str">
            <v>NOP</v>
          </cell>
          <cell r="F16060">
            <v>6.8</v>
          </cell>
          <cell r="G16060">
            <v>12252928</v>
          </cell>
          <cell r="H16060">
            <v>880</v>
          </cell>
        </row>
        <row r="16061">
          <cell r="A16061">
            <v>2019</v>
          </cell>
          <cell r="B16061" t="str">
            <v>E'Twaun Moore</v>
          </cell>
          <cell r="D16061" t="str">
            <v>NOP</v>
          </cell>
          <cell r="F16061">
            <v>11.5</v>
          </cell>
          <cell r="G16061">
            <v>8808685</v>
          </cell>
          <cell r="H16061">
            <v>1462.8000000000002</v>
          </cell>
        </row>
        <row r="16062">
          <cell r="A16062">
            <v>2019</v>
          </cell>
          <cell r="B16062" t="str">
            <v>Julius Randle</v>
          </cell>
          <cell r="D16062" t="str">
            <v>NOP</v>
          </cell>
          <cell r="F16062">
            <v>21</v>
          </cell>
          <cell r="G16062">
            <v>8641000</v>
          </cell>
          <cell r="H16062">
            <v>2233.8000000000002</v>
          </cell>
        </row>
        <row r="16063">
          <cell r="A16063">
            <v>2019</v>
          </cell>
          <cell r="B16063" t="str">
            <v>Elfrid Payton</v>
          </cell>
          <cell r="D16063" t="str">
            <v>NOP</v>
          </cell>
          <cell r="F16063">
            <v>14</v>
          </cell>
          <cell r="G16063">
            <v>3000000</v>
          </cell>
          <cell r="H16063">
            <v>1251.6000000000001</v>
          </cell>
        </row>
        <row r="16064">
          <cell r="A16064">
            <v>2019</v>
          </cell>
          <cell r="B16064" t="str">
            <v>Darius Miller</v>
          </cell>
          <cell r="D16064" t="str">
            <v>NOP</v>
          </cell>
          <cell r="F16064">
            <v>8.4</v>
          </cell>
          <cell r="G16064">
            <v>2205000</v>
          </cell>
          <cell r="H16064">
            <v>1759.5</v>
          </cell>
        </row>
        <row r="16065">
          <cell r="A16065">
            <v>2019</v>
          </cell>
          <cell r="B16065" t="str">
            <v>Ian Clark</v>
          </cell>
          <cell r="D16065" t="str">
            <v>NOP</v>
          </cell>
          <cell r="F16065">
            <v>8.3000000000000007</v>
          </cell>
          <cell r="G16065">
            <v>1757429</v>
          </cell>
          <cell r="H16065">
            <v>972</v>
          </cell>
        </row>
        <row r="16066">
          <cell r="A16066">
            <v>2019</v>
          </cell>
          <cell r="B16066" t="str">
            <v>Jahlil Okafor</v>
          </cell>
          <cell r="D16066" t="str">
            <v>NOP</v>
          </cell>
          <cell r="F16066">
            <v>17.899999999999999</v>
          </cell>
          <cell r="G16066">
            <v>1567007</v>
          </cell>
          <cell r="H16066">
            <v>932.2</v>
          </cell>
        </row>
        <row r="16067">
          <cell r="A16067">
            <v>2019</v>
          </cell>
          <cell r="B16067" t="str">
            <v>Cheick Diallo</v>
          </cell>
          <cell r="D16067" t="str">
            <v>NOP</v>
          </cell>
          <cell r="F16067">
            <v>17.5</v>
          </cell>
          <cell r="G16067">
            <v>1544951</v>
          </cell>
          <cell r="H16067">
            <v>896</v>
          </cell>
        </row>
        <row r="16068">
          <cell r="A16068">
            <v>2019</v>
          </cell>
          <cell r="B16068" t="str">
            <v>Frank Jackson</v>
          </cell>
          <cell r="D16068" t="str">
            <v>NOP</v>
          </cell>
          <cell r="F16068">
            <v>9.4</v>
          </cell>
          <cell r="G16068">
            <v>1378242</v>
          </cell>
          <cell r="H16068">
            <v>1171.2</v>
          </cell>
        </row>
        <row r="16069">
          <cell r="A16069">
            <v>2019</v>
          </cell>
          <cell r="B16069" t="str">
            <v>Kenrich Williams</v>
          </cell>
          <cell r="D16069" t="str">
            <v>NOP</v>
          </cell>
          <cell r="F16069">
            <v>9.6999999999999993</v>
          </cell>
          <cell r="G16069">
            <v>838464</v>
          </cell>
          <cell r="H16069">
            <v>1081</v>
          </cell>
        </row>
        <row r="16070">
          <cell r="A16070">
            <v>2019</v>
          </cell>
          <cell r="B16070" t="str">
            <v>Dairis BertƒÅns</v>
          </cell>
          <cell r="D16070" t="str">
            <v>NOP</v>
          </cell>
          <cell r="F16070">
            <v>2</v>
          </cell>
          <cell r="G16070">
            <v>194220</v>
          </cell>
          <cell r="H16070">
            <v>166.8</v>
          </cell>
        </row>
        <row r="16071">
          <cell r="A16071">
            <v>2019</v>
          </cell>
          <cell r="B16071" t="str">
            <v>Lance Thomas</v>
          </cell>
          <cell r="D16071" t="str">
            <v>NYK</v>
          </cell>
          <cell r="F16071">
            <v>6.4</v>
          </cell>
          <cell r="G16071">
            <v>7119650</v>
          </cell>
          <cell r="H16071">
            <v>782</v>
          </cell>
        </row>
        <row r="16072">
          <cell r="A16072">
            <v>2019</v>
          </cell>
          <cell r="B16072" t="str">
            <v>Mario Hezonja</v>
          </cell>
          <cell r="D16072" t="str">
            <v>NYK</v>
          </cell>
          <cell r="F16072">
            <v>10.8</v>
          </cell>
          <cell r="G16072">
            <v>6500000</v>
          </cell>
          <cell r="H16072">
            <v>1206.4000000000001</v>
          </cell>
        </row>
        <row r="16073">
          <cell r="A16073">
            <v>2019</v>
          </cell>
          <cell r="B16073" t="str">
            <v>Emmanuel Mudiay</v>
          </cell>
          <cell r="D16073" t="str">
            <v>NYK</v>
          </cell>
          <cell r="F16073">
            <v>14.6</v>
          </cell>
          <cell r="G16073">
            <v>4294480</v>
          </cell>
          <cell r="H16073">
            <v>1604.8</v>
          </cell>
        </row>
        <row r="16074">
          <cell r="A16074">
            <v>2019</v>
          </cell>
          <cell r="B16074" t="str">
            <v>Frank Ntilikina</v>
          </cell>
          <cell r="D16074" t="str">
            <v>NYK</v>
          </cell>
          <cell r="F16074">
            <v>6</v>
          </cell>
          <cell r="G16074">
            <v>4155720</v>
          </cell>
          <cell r="H16074">
            <v>903</v>
          </cell>
        </row>
        <row r="16075">
          <cell r="A16075">
            <v>2019</v>
          </cell>
          <cell r="B16075" t="str">
            <v>Kevin Knox</v>
          </cell>
          <cell r="D16075" t="str">
            <v>NYK</v>
          </cell>
          <cell r="F16075">
            <v>8.6999999999999993</v>
          </cell>
          <cell r="G16075">
            <v>3739920</v>
          </cell>
          <cell r="H16075">
            <v>2160</v>
          </cell>
        </row>
        <row r="16076">
          <cell r="A16076">
            <v>2019</v>
          </cell>
          <cell r="B16076" t="str">
            <v>Allonzo Trier</v>
          </cell>
          <cell r="D16076" t="str">
            <v>NYK</v>
          </cell>
          <cell r="F16076">
            <v>12.2</v>
          </cell>
          <cell r="G16076">
            <v>3382000</v>
          </cell>
          <cell r="H16076">
            <v>1459.2</v>
          </cell>
        </row>
        <row r="16077">
          <cell r="A16077">
            <v>2019</v>
          </cell>
          <cell r="B16077" t="str">
            <v>Noah Vonleh</v>
          </cell>
          <cell r="D16077" t="str">
            <v>NYK</v>
          </cell>
          <cell r="F16077">
            <v>13.9</v>
          </cell>
          <cell r="G16077">
            <v>1621415</v>
          </cell>
          <cell r="H16077">
            <v>1720.4</v>
          </cell>
        </row>
        <row r="16078">
          <cell r="A16078">
            <v>2019</v>
          </cell>
          <cell r="B16078" t="str">
            <v>Luke Kornet</v>
          </cell>
          <cell r="D16078" t="str">
            <v>NYK</v>
          </cell>
          <cell r="F16078">
            <v>14.8</v>
          </cell>
          <cell r="G16078">
            <v>1619000</v>
          </cell>
          <cell r="H16078">
            <v>782</v>
          </cell>
        </row>
        <row r="16079">
          <cell r="A16079">
            <v>2019</v>
          </cell>
          <cell r="B16079" t="str">
            <v>Mitchell Robinson</v>
          </cell>
          <cell r="D16079" t="str">
            <v>NYK</v>
          </cell>
          <cell r="F16079">
            <v>22</v>
          </cell>
          <cell r="G16079">
            <v>1485440</v>
          </cell>
          <cell r="H16079">
            <v>1359.6000000000001</v>
          </cell>
        </row>
        <row r="16080">
          <cell r="A16080">
            <v>2019</v>
          </cell>
          <cell r="B16080" t="str">
            <v>Damyean Dotson</v>
          </cell>
          <cell r="D16080" t="str">
            <v>NYK</v>
          </cell>
          <cell r="F16080">
            <v>10.8</v>
          </cell>
          <cell r="G16080">
            <v>1378242</v>
          </cell>
          <cell r="H16080">
            <v>2007.5</v>
          </cell>
        </row>
        <row r="16081">
          <cell r="A16081">
            <v>2019</v>
          </cell>
          <cell r="B16081" t="str">
            <v>Kadeem Allen</v>
          </cell>
          <cell r="D16081" t="str">
            <v>NYK</v>
          </cell>
          <cell r="F16081">
            <v>16.2</v>
          </cell>
          <cell r="H16081">
            <v>416.09999999999997</v>
          </cell>
        </row>
        <row r="16082">
          <cell r="A16082">
            <v>2019</v>
          </cell>
          <cell r="B16082" t="str">
            <v>Billy Garrett</v>
          </cell>
          <cell r="D16082" t="str">
            <v>NYK</v>
          </cell>
          <cell r="F16082">
            <v>9.8000000000000007</v>
          </cell>
          <cell r="H16082">
            <v>63.2</v>
          </cell>
        </row>
        <row r="16083">
          <cell r="A16083">
            <v>2019</v>
          </cell>
          <cell r="B16083" t="str">
            <v>Isaiah Hicks</v>
          </cell>
          <cell r="D16083" t="str">
            <v>NYK</v>
          </cell>
          <cell r="F16083">
            <v>17.399999999999999</v>
          </cell>
          <cell r="H16083">
            <v>32.099999999999994</v>
          </cell>
        </row>
        <row r="16084">
          <cell r="A16084">
            <v>2019</v>
          </cell>
          <cell r="B16084" t="str">
            <v>Russell Westbrook</v>
          </cell>
          <cell r="D16084" t="str">
            <v>OKC</v>
          </cell>
          <cell r="F16084">
            <v>21.1</v>
          </cell>
          <cell r="G16084">
            <v>35654150</v>
          </cell>
          <cell r="H16084">
            <v>2628</v>
          </cell>
        </row>
        <row r="16085">
          <cell r="A16085">
            <v>2019</v>
          </cell>
          <cell r="B16085" t="str">
            <v>Paul George</v>
          </cell>
          <cell r="D16085" t="str">
            <v>OKC</v>
          </cell>
          <cell r="F16085">
            <v>23.3</v>
          </cell>
          <cell r="G16085">
            <v>30560700</v>
          </cell>
          <cell r="H16085">
            <v>2841.2999999999997</v>
          </cell>
        </row>
        <row r="16086">
          <cell r="A16086">
            <v>2019</v>
          </cell>
          <cell r="B16086" t="str">
            <v>Steven Adams</v>
          </cell>
          <cell r="D16086" t="str">
            <v>OKC</v>
          </cell>
          <cell r="F16086">
            <v>18.5</v>
          </cell>
          <cell r="G16086">
            <v>24157304</v>
          </cell>
          <cell r="H16086">
            <v>2672</v>
          </cell>
        </row>
        <row r="16087">
          <cell r="A16087">
            <v>2019</v>
          </cell>
          <cell r="B16087" t="str">
            <v>Dennis Schr√∂der</v>
          </cell>
          <cell r="D16087" t="str">
            <v>OKC</v>
          </cell>
          <cell r="F16087">
            <v>12.7</v>
          </cell>
          <cell r="G16087">
            <v>15500000</v>
          </cell>
          <cell r="H16087">
            <v>2314.7000000000003</v>
          </cell>
        </row>
        <row r="16088">
          <cell r="A16088">
            <v>2019</v>
          </cell>
          <cell r="B16088" t="str">
            <v>Jerami Grant</v>
          </cell>
          <cell r="D16088" t="str">
            <v>OKC</v>
          </cell>
          <cell r="F16088">
            <v>13.8</v>
          </cell>
          <cell r="G16088">
            <v>8653847</v>
          </cell>
          <cell r="H16088">
            <v>2616</v>
          </cell>
        </row>
        <row r="16089">
          <cell r="A16089">
            <v>2019</v>
          </cell>
          <cell r="B16089" t="str">
            <v>√Ålex Abrines</v>
          </cell>
          <cell r="D16089" t="str">
            <v>OKC</v>
          </cell>
          <cell r="F16089">
            <v>6.3</v>
          </cell>
          <cell r="G16089">
            <v>5455236</v>
          </cell>
          <cell r="H16089">
            <v>589</v>
          </cell>
        </row>
        <row r="16090">
          <cell r="A16090">
            <v>2019</v>
          </cell>
          <cell r="B16090" t="str">
            <v>Patrick Patterson</v>
          </cell>
          <cell r="D16090" t="str">
            <v>OKC</v>
          </cell>
          <cell r="F16090">
            <v>8.1</v>
          </cell>
          <cell r="G16090">
            <v>5451600</v>
          </cell>
          <cell r="H16090">
            <v>863.09999999999991</v>
          </cell>
        </row>
        <row r="16091">
          <cell r="A16091">
            <v>2019</v>
          </cell>
          <cell r="B16091" t="str">
            <v>Raymond Felton</v>
          </cell>
          <cell r="D16091" t="str">
            <v>OKC</v>
          </cell>
          <cell r="F16091">
            <v>11.2</v>
          </cell>
          <cell r="G16091">
            <v>2393887</v>
          </cell>
          <cell r="H16091">
            <v>379.5</v>
          </cell>
        </row>
        <row r="16092">
          <cell r="A16092">
            <v>2019</v>
          </cell>
          <cell r="B16092" t="str">
            <v>Terrance Ferguson</v>
          </cell>
          <cell r="D16092" t="str">
            <v>OKC</v>
          </cell>
          <cell r="F16092">
            <v>6.4</v>
          </cell>
          <cell r="G16092">
            <v>2118840</v>
          </cell>
          <cell r="H16092">
            <v>1931.4</v>
          </cell>
        </row>
        <row r="16093">
          <cell r="A16093">
            <v>2019</v>
          </cell>
          <cell r="B16093" t="str">
            <v>Nerlens Noel</v>
          </cell>
          <cell r="D16093" t="str">
            <v>OKC</v>
          </cell>
          <cell r="F16093">
            <v>19.3</v>
          </cell>
          <cell r="G16093">
            <v>1757429</v>
          </cell>
          <cell r="H16093">
            <v>1054.8999999999999</v>
          </cell>
        </row>
        <row r="16094">
          <cell r="A16094">
            <v>2019</v>
          </cell>
          <cell r="B16094" t="str">
            <v>Abdel Nader</v>
          </cell>
          <cell r="D16094" t="str">
            <v>OKC</v>
          </cell>
          <cell r="F16094">
            <v>8.8000000000000007</v>
          </cell>
          <cell r="G16094">
            <v>1378242</v>
          </cell>
          <cell r="H16094">
            <v>695.4</v>
          </cell>
        </row>
        <row r="16095">
          <cell r="A16095">
            <v>2019</v>
          </cell>
          <cell r="B16095" t="str">
            <v>Hamidou Diallo</v>
          </cell>
          <cell r="D16095" t="str">
            <v>OKC</v>
          </cell>
          <cell r="F16095">
            <v>10.1</v>
          </cell>
          <cell r="G16095">
            <v>838464</v>
          </cell>
          <cell r="H16095">
            <v>525.30000000000007</v>
          </cell>
        </row>
        <row r="16096">
          <cell r="A16096">
            <v>2019</v>
          </cell>
          <cell r="B16096" t="str">
            <v>Deonte Burton</v>
          </cell>
          <cell r="D16096" t="str">
            <v>OKC</v>
          </cell>
          <cell r="F16096">
            <v>7</v>
          </cell>
          <cell r="H16096">
            <v>240</v>
          </cell>
        </row>
        <row r="16097">
          <cell r="A16097">
            <v>2019</v>
          </cell>
          <cell r="B16097" t="str">
            <v>Aaron Gordon</v>
          </cell>
          <cell r="D16097" t="str">
            <v>ORL</v>
          </cell>
          <cell r="F16097">
            <v>15.1</v>
          </cell>
          <cell r="G16097">
            <v>21590909</v>
          </cell>
          <cell r="H16097">
            <v>2636.3999999999996</v>
          </cell>
        </row>
        <row r="16098">
          <cell r="A16098">
            <v>2019</v>
          </cell>
          <cell r="B16098" t="str">
            <v>Evan Fournier</v>
          </cell>
          <cell r="D16098" t="str">
            <v>ORL</v>
          </cell>
          <cell r="F16098">
            <v>12.3</v>
          </cell>
          <cell r="G16098">
            <v>17000000</v>
          </cell>
          <cell r="H16098">
            <v>2551.5</v>
          </cell>
        </row>
        <row r="16099">
          <cell r="A16099">
            <v>2019</v>
          </cell>
          <cell r="B16099" t="str">
            <v>Nikola Vuƒçeviƒá</v>
          </cell>
          <cell r="D16099" t="str">
            <v>ORL</v>
          </cell>
          <cell r="F16099">
            <v>25.5</v>
          </cell>
          <cell r="G16099">
            <v>12750000</v>
          </cell>
          <cell r="H16099">
            <v>2512</v>
          </cell>
        </row>
        <row r="16100">
          <cell r="A16100">
            <v>2019</v>
          </cell>
          <cell r="B16100" t="str">
            <v>Terrence Ross</v>
          </cell>
          <cell r="D16100" t="str">
            <v>ORL</v>
          </cell>
          <cell r="F16100">
            <v>15.4</v>
          </cell>
          <cell r="G16100">
            <v>10500000</v>
          </cell>
          <cell r="H16100">
            <v>2146.5</v>
          </cell>
        </row>
        <row r="16101">
          <cell r="A16101">
            <v>2019</v>
          </cell>
          <cell r="B16101" t="str">
            <v>D.J. Augustin</v>
          </cell>
          <cell r="D16101" t="str">
            <v>ORL</v>
          </cell>
          <cell r="F16101">
            <v>15.7</v>
          </cell>
          <cell r="G16101">
            <v>7250000</v>
          </cell>
          <cell r="H16101">
            <v>2268</v>
          </cell>
        </row>
        <row r="16102">
          <cell r="A16102">
            <v>2019</v>
          </cell>
          <cell r="B16102" t="str">
            <v>Jonathan Isaac</v>
          </cell>
          <cell r="D16102" t="str">
            <v>ORL</v>
          </cell>
          <cell r="F16102">
            <v>13</v>
          </cell>
          <cell r="G16102">
            <v>4969080</v>
          </cell>
          <cell r="H16102">
            <v>1995</v>
          </cell>
        </row>
        <row r="16103">
          <cell r="A16103">
            <v>2019</v>
          </cell>
          <cell r="B16103" t="str">
            <v>Mohamed Bamba</v>
          </cell>
          <cell r="D16103" t="str">
            <v>ORL</v>
          </cell>
          <cell r="F16103">
            <v>14.9</v>
          </cell>
          <cell r="G16103">
            <v>4865040</v>
          </cell>
          <cell r="H16103">
            <v>766.1</v>
          </cell>
        </row>
        <row r="16104">
          <cell r="A16104">
            <v>2019</v>
          </cell>
          <cell r="B16104" t="str">
            <v>Jerian Grant</v>
          </cell>
          <cell r="D16104" t="str">
            <v>ORL</v>
          </cell>
          <cell r="F16104">
            <v>10.8</v>
          </cell>
          <cell r="G16104">
            <v>2639314</v>
          </cell>
          <cell r="H16104">
            <v>942</v>
          </cell>
        </row>
        <row r="16105">
          <cell r="A16105">
            <v>2019</v>
          </cell>
          <cell r="B16105" t="str">
            <v>Jarell Martin</v>
          </cell>
          <cell r="D16105" t="str">
            <v>ORL</v>
          </cell>
          <cell r="F16105">
            <v>9.4</v>
          </cell>
          <cell r="G16105">
            <v>2416222</v>
          </cell>
          <cell r="H16105">
            <v>327.59999999999997</v>
          </cell>
        </row>
        <row r="16106">
          <cell r="A16106">
            <v>2019</v>
          </cell>
          <cell r="B16106" t="str">
            <v>Wesley Iwundu</v>
          </cell>
          <cell r="D16106" t="str">
            <v>ORL</v>
          </cell>
          <cell r="F16106">
            <v>8.6999999999999993</v>
          </cell>
          <cell r="G16106">
            <v>1378242</v>
          </cell>
          <cell r="H16106">
            <v>1230.8000000000002</v>
          </cell>
        </row>
        <row r="16107">
          <cell r="A16107">
            <v>2019</v>
          </cell>
          <cell r="B16107" t="str">
            <v>Khem Birch</v>
          </cell>
          <cell r="D16107" t="str">
            <v>ORL</v>
          </cell>
          <cell r="F16107">
            <v>19.2</v>
          </cell>
          <cell r="G16107">
            <v>1378242</v>
          </cell>
          <cell r="H16107">
            <v>645</v>
          </cell>
        </row>
        <row r="16108">
          <cell r="A16108">
            <v>2019</v>
          </cell>
          <cell r="B16108" t="str">
            <v>Melvin Frazier</v>
          </cell>
          <cell r="D16108" t="str">
            <v>ORL</v>
          </cell>
          <cell r="F16108">
            <v>1.2</v>
          </cell>
          <cell r="G16108">
            <v>1050000</v>
          </cell>
          <cell r="H16108">
            <v>44</v>
          </cell>
        </row>
        <row r="16109">
          <cell r="A16109">
            <v>2019</v>
          </cell>
          <cell r="B16109" t="str">
            <v>Isaiah Briscoe</v>
          </cell>
          <cell r="D16109" t="str">
            <v>ORL</v>
          </cell>
          <cell r="F16109">
            <v>6.7</v>
          </cell>
          <cell r="G16109">
            <v>838464</v>
          </cell>
          <cell r="H16109">
            <v>557.70000000000005</v>
          </cell>
        </row>
        <row r="16110">
          <cell r="A16110">
            <v>2019</v>
          </cell>
          <cell r="B16110" t="str">
            <v>Troy Caupain</v>
          </cell>
          <cell r="D16110" t="str">
            <v>ORL</v>
          </cell>
          <cell r="F16110">
            <v>30.7</v>
          </cell>
          <cell r="H16110">
            <v>16</v>
          </cell>
        </row>
        <row r="16111">
          <cell r="A16111">
            <v>2019</v>
          </cell>
          <cell r="B16111" t="str">
            <v>Amile Jefferson</v>
          </cell>
          <cell r="D16111" t="str">
            <v>ORL</v>
          </cell>
          <cell r="F16111">
            <v>21.1</v>
          </cell>
          <cell r="H16111">
            <v>68.400000000000006</v>
          </cell>
        </row>
        <row r="16112">
          <cell r="A16112">
            <v>2019</v>
          </cell>
          <cell r="B16112" t="str">
            <v>Joel Embiid</v>
          </cell>
          <cell r="D16112" t="str">
            <v>PHI</v>
          </cell>
          <cell r="F16112">
            <v>26.1</v>
          </cell>
          <cell r="G16112">
            <v>25467250</v>
          </cell>
          <cell r="H16112">
            <v>2156.8000000000002</v>
          </cell>
        </row>
        <row r="16113">
          <cell r="A16113">
            <v>2019</v>
          </cell>
          <cell r="B16113" t="str">
            <v>J.J. Redick</v>
          </cell>
          <cell r="D16113" t="str">
            <v>PHI</v>
          </cell>
          <cell r="F16113">
            <v>15.1</v>
          </cell>
          <cell r="G16113">
            <v>12250000</v>
          </cell>
          <cell r="H16113">
            <v>2378.8000000000002</v>
          </cell>
        </row>
        <row r="16114">
          <cell r="A16114">
            <v>2019</v>
          </cell>
          <cell r="B16114" t="str">
            <v>Markelle Fultz</v>
          </cell>
          <cell r="D16114" t="str">
            <v>PHI</v>
          </cell>
          <cell r="F16114">
            <v>10.5</v>
          </cell>
          <cell r="G16114">
            <v>8339880</v>
          </cell>
          <cell r="H16114">
            <v>427.5</v>
          </cell>
        </row>
        <row r="16115">
          <cell r="A16115">
            <v>2019</v>
          </cell>
          <cell r="B16115" t="str">
            <v>Ben Simmons</v>
          </cell>
          <cell r="D16115" t="str">
            <v>PHI</v>
          </cell>
          <cell r="F16115">
            <v>20</v>
          </cell>
          <cell r="G16115">
            <v>6434520</v>
          </cell>
          <cell r="H16115">
            <v>2701.8</v>
          </cell>
        </row>
        <row r="16116">
          <cell r="A16116">
            <v>2019</v>
          </cell>
          <cell r="B16116" t="str">
            <v>Justin Patton</v>
          </cell>
          <cell r="D16116" t="str">
            <v>PHI</v>
          </cell>
          <cell r="F16116">
            <v>10.5</v>
          </cell>
          <cell r="G16116">
            <v>2667600</v>
          </cell>
          <cell r="H16116">
            <v>21</v>
          </cell>
        </row>
        <row r="16117">
          <cell r="A16117">
            <v>2019</v>
          </cell>
          <cell r="B16117" t="str">
            <v>Zhaire Smith</v>
          </cell>
          <cell r="D16117" t="str">
            <v>PHI</v>
          </cell>
          <cell r="F16117">
            <v>9.5</v>
          </cell>
          <cell r="G16117">
            <v>2611800</v>
          </cell>
          <cell r="H16117">
            <v>111</v>
          </cell>
        </row>
        <row r="16118">
          <cell r="A16118">
            <v>2019</v>
          </cell>
          <cell r="B16118" t="str">
            <v>Amir Johnson</v>
          </cell>
          <cell r="D16118" t="str">
            <v>PHI</v>
          </cell>
          <cell r="F16118">
            <v>13.1</v>
          </cell>
          <cell r="G16118">
            <v>2393887</v>
          </cell>
          <cell r="H16118">
            <v>530.4</v>
          </cell>
        </row>
        <row r="16119">
          <cell r="A16119">
            <v>2019</v>
          </cell>
          <cell r="B16119" t="str">
            <v>Furkan Korkmaz</v>
          </cell>
          <cell r="D16119" t="str">
            <v>PHI</v>
          </cell>
          <cell r="F16119">
            <v>11.5</v>
          </cell>
          <cell r="G16119">
            <v>1740000</v>
          </cell>
          <cell r="H16119">
            <v>676.8</v>
          </cell>
        </row>
        <row r="16120">
          <cell r="A16120">
            <v>2019</v>
          </cell>
          <cell r="B16120" t="str">
            <v>Jonah Bolden</v>
          </cell>
          <cell r="D16120" t="str">
            <v>PHI</v>
          </cell>
          <cell r="F16120">
            <v>12.7</v>
          </cell>
          <cell r="G16120">
            <v>1690000</v>
          </cell>
          <cell r="H16120">
            <v>638</v>
          </cell>
        </row>
        <row r="16121">
          <cell r="A16121">
            <v>2019</v>
          </cell>
          <cell r="B16121" t="str">
            <v>T.J. McConnell</v>
          </cell>
          <cell r="D16121" t="str">
            <v>PHI</v>
          </cell>
          <cell r="F16121">
            <v>13.4</v>
          </cell>
          <cell r="G16121">
            <v>1600520</v>
          </cell>
          <cell r="H16121">
            <v>1466.8</v>
          </cell>
        </row>
        <row r="16122">
          <cell r="A16122">
            <v>2019</v>
          </cell>
          <cell r="B16122" t="str">
            <v>Demetrius Jackson</v>
          </cell>
          <cell r="D16122" t="str">
            <v>PHI</v>
          </cell>
          <cell r="F16122">
            <v>21</v>
          </cell>
          <cell r="G16122">
            <v>92857</v>
          </cell>
          <cell r="H16122">
            <v>39</v>
          </cell>
        </row>
        <row r="16123">
          <cell r="A16123">
            <v>2019</v>
          </cell>
          <cell r="B16123" t="str">
            <v>Haywood Highsmith</v>
          </cell>
          <cell r="D16123" t="str">
            <v>PHI</v>
          </cell>
          <cell r="F16123">
            <v>4.5</v>
          </cell>
          <cell r="H16123">
            <v>40</v>
          </cell>
        </row>
        <row r="16124">
          <cell r="A16124">
            <v>2019</v>
          </cell>
          <cell r="B16124" t="str">
            <v>Shake Milton</v>
          </cell>
          <cell r="D16124" t="str">
            <v>PHI</v>
          </cell>
          <cell r="F16124">
            <v>9.3000000000000007</v>
          </cell>
          <cell r="H16124">
            <v>268</v>
          </cell>
        </row>
        <row r="16125">
          <cell r="A16125">
            <v>2019</v>
          </cell>
          <cell r="B16125" t="str">
            <v>T.J. Warren</v>
          </cell>
          <cell r="D16125" t="str">
            <v>PHO</v>
          </cell>
          <cell r="F16125">
            <v>16.3</v>
          </cell>
          <cell r="G16125">
            <v>11750000</v>
          </cell>
          <cell r="H16125">
            <v>1358.8</v>
          </cell>
        </row>
        <row r="16126">
          <cell r="A16126">
            <v>2019</v>
          </cell>
          <cell r="B16126" t="str">
            <v>Deandre Ayton</v>
          </cell>
          <cell r="D16126" t="str">
            <v>PHO</v>
          </cell>
          <cell r="F16126">
            <v>20.5</v>
          </cell>
          <cell r="G16126">
            <v>8165160</v>
          </cell>
          <cell r="H16126">
            <v>2179.6999999999998</v>
          </cell>
        </row>
        <row r="16127">
          <cell r="A16127">
            <v>2019</v>
          </cell>
          <cell r="B16127" t="str">
            <v>Josh Jackson</v>
          </cell>
          <cell r="D16127" t="str">
            <v>PHO</v>
          </cell>
          <cell r="F16127">
            <v>10.6</v>
          </cell>
          <cell r="G16127">
            <v>6041520</v>
          </cell>
          <cell r="H16127">
            <v>1990.8</v>
          </cell>
        </row>
        <row r="16128">
          <cell r="A16128">
            <v>2019</v>
          </cell>
          <cell r="B16128" t="str">
            <v>Dragan Bender</v>
          </cell>
          <cell r="D16128" t="str">
            <v>PHO</v>
          </cell>
          <cell r="F16128">
            <v>9.5</v>
          </cell>
          <cell r="G16128">
            <v>4661280</v>
          </cell>
          <cell r="H16128">
            <v>828</v>
          </cell>
        </row>
        <row r="16129">
          <cell r="A16129">
            <v>2019</v>
          </cell>
          <cell r="B16129" t="str">
            <v>Mikal Bridges</v>
          </cell>
          <cell r="D16129" t="str">
            <v>PHO</v>
          </cell>
          <cell r="F16129">
            <v>10.8</v>
          </cell>
          <cell r="G16129">
            <v>3552960</v>
          </cell>
          <cell r="H16129">
            <v>2419</v>
          </cell>
        </row>
        <row r="16130">
          <cell r="A16130">
            <v>2019</v>
          </cell>
          <cell r="B16130" t="str">
            <v>Devin Booker</v>
          </cell>
          <cell r="D16130" t="str">
            <v>PHO</v>
          </cell>
          <cell r="F16130">
            <v>20.2</v>
          </cell>
          <cell r="G16130">
            <v>3314365</v>
          </cell>
          <cell r="H16130">
            <v>2240</v>
          </cell>
        </row>
        <row r="16131">
          <cell r="A16131">
            <v>2019</v>
          </cell>
          <cell r="B16131" t="str">
            <v>Troy Daniels</v>
          </cell>
          <cell r="D16131" t="str">
            <v>PHO</v>
          </cell>
          <cell r="F16131">
            <v>9.8000000000000007</v>
          </cell>
          <cell r="G16131">
            <v>3258539</v>
          </cell>
          <cell r="H16131">
            <v>759.9</v>
          </cell>
        </row>
        <row r="16132">
          <cell r="A16132">
            <v>2019</v>
          </cell>
          <cell r="B16132" t="str">
            <v>Jamal Crawford</v>
          </cell>
          <cell r="D16132" t="str">
            <v>PHO</v>
          </cell>
          <cell r="F16132">
            <v>11.7</v>
          </cell>
          <cell r="G16132">
            <v>2304226</v>
          </cell>
          <cell r="H16132">
            <v>1209.5999999999999</v>
          </cell>
        </row>
        <row r="16133">
          <cell r="A16133">
            <v>2019</v>
          </cell>
          <cell r="B16133" t="str">
            <v>Richaun Holmes</v>
          </cell>
          <cell r="D16133" t="str">
            <v>PHO</v>
          </cell>
          <cell r="F16133">
            <v>20.7</v>
          </cell>
          <cell r="G16133">
            <v>1600520</v>
          </cell>
          <cell r="H16133">
            <v>1183</v>
          </cell>
        </row>
        <row r="16134">
          <cell r="A16134">
            <v>2019</v>
          </cell>
          <cell r="B16134" t="str">
            <v>√âlie Okobo</v>
          </cell>
          <cell r="D16134" t="str">
            <v>PHO</v>
          </cell>
          <cell r="F16134">
            <v>7.6</v>
          </cell>
          <cell r="G16134">
            <v>1238464</v>
          </cell>
          <cell r="H16134">
            <v>959.30000000000007</v>
          </cell>
        </row>
        <row r="16135">
          <cell r="A16135">
            <v>2019</v>
          </cell>
          <cell r="B16135" t="str">
            <v>De'Anthony Melton</v>
          </cell>
          <cell r="D16135" t="str">
            <v>PHO</v>
          </cell>
          <cell r="F16135">
            <v>9.9</v>
          </cell>
          <cell r="G16135">
            <v>949000</v>
          </cell>
          <cell r="H16135">
            <v>985</v>
          </cell>
        </row>
        <row r="16136">
          <cell r="A16136">
            <v>2019</v>
          </cell>
          <cell r="B16136" t="str">
            <v>Quincy Acy</v>
          </cell>
          <cell r="D16136" t="str">
            <v>PHO</v>
          </cell>
          <cell r="F16136">
            <v>2.9</v>
          </cell>
          <cell r="G16136">
            <v>213949</v>
          </cell>
          <cell r="H16136">
            <v>123</v>
          </cell>
        </row>
        <row r="16137">
          <cell r="A16137">
            <v>2019</v>
          </cell>
          <cell r="B16137" t="str">
            <v>Jimmer Fredette</v>
          </cell>
          <cell r="D16137" t="str">
            <v>PHO</v>
          </cell>
          <cell r="F16137">
            <v>3.6</v>
          </cell>
          <cell r="G16137">
            <v>198580</v>
          </cell>
          <cell r="H16137">
            <v>64.800000000000011</v>
          </cell>
        </row>
        <row r="16138">
          <cell r="A16138">
            <v>2019</v>
          </cell>
          <cell r="B16138" t="str">
            <v>George King</v>
          </cell>
          <cell r="D16138" t="str">
            <v>PHO</v>
          </cell>
          <cell r="F16138">
            <v>1.9</v>
          </cell>
          <cell r="H16138">
            <v>6</v>
          </cell>
        </row>
        <row r="16139">
          <cell r="A16139">
            <v>2019</v>
          </cell>
          <cell r="B16139" t="str">
            <v>Damian Lillard</v>
          </cell>
          <cell r="D16139" t="str">
            <v>POR</v>
          </cell>
          <cell r="F16139">
            <v>23.7</v>
          </cell>
          <cell r="G16139">
            <v>27977689</v>
          </cell>
          <cell r="H16139">
            <v>2840</v>
          </cell>
        </row>
        <row r="16140">
          <cell r="A16140">
            <v>2019</v>
          </cell>
          <cell r="B16140" t="str">
            <v>CJ McCollum</v>
          </cell>
          <cell r="D16140" t="str">
            <v>POR</v>
          </cell>
          <cell r="F16140">
            <v>17</v>
          </cell>
          <cell r="G16140">
            <v>25759766</v>
          </cell>
          <cell r="H16140">
            <v>2373</v>
          </cell>
        </row>
        <row r="16141">
          <cell r="A16141">
            <v>2019</v>
          </cell>
          <cell r="B16141" t="str">
            <v>Evan Turner</v>
          </cell>
          <cell r="D16141" t="str">
            <v>POR</v>
          </cell>
          <cell r="F16141">
            <v>11.6</v>
          </cell>
          <cell r="G16141">
            <v>17868852</v>
          </cell>
          <cell r="H16141">
            <v>1606</v>
          </cell>
        </row>
        <row r="16142">
          <cell r="A16142">
            <v>2019</v>
          </cell>
          <cell r="B16142" t="str">
            <v>Jusuf Nurkiƒá</v>
          </cell>
          <cell r="D16142" t="str">
            <v>POR</v>
          </cell>
          <cell r="F16142">
            <v>23.4</v>
          </cell>
          <cell r="G16142">
            <v>11111111</v>
          </cell>
          <cell r="H16142">
            <v>1972.8</v>
          </cell>
        </row>
        <row r="16143">
          <cell r="A16143">
            <v>2019</v>
          </cell>
          <cell r="B16143" t="str">
            <v>Maurice Harkless</v>
          </cell>
          <cell r="D16143" t="str">
            <v>POR</v>
          </cell>
          <cell r="F16143">
            <v>13.2</v>
          </cell>
          <cell r="G16143">
            <v>10837079</v>
          </cell>
          <cell r="H16143">
            <v>1416</v>
          </cell>
        </row>
        <row r="16144">
          <cell r="A16144">
            <v>2019</v>
          </cell>
          <cell r="B16144" t="str">
            <v>Meyers Leonard</v>
          </cell>
          <cell r="D16144" t="str">
            <v>POR</v>
          </cell>
          <cell r="F16144">
            <v>15.8</v>
          </cell>
          <cell r="G16144">
            <v>10595506</v>
          </cell>
          <cell r="H16144">
            <v>878.4</v>
          </cell>
        </row>
        <row r="16145">
          <cell r="A16145">
            <v>2019</v>
          </cell>
          <cell r="B16145" t="str">
            <v>Al-Farouq Aminu</v>
          </cell>
          <cell r="D16145" t="str">
            <v>POR</v>
          </cell>
          <cell r="F16145">
            <v>13.2</v>
          </cell>
          <cell r="G16145">
            <v>6957105</v>
          </cell>
          <cell r="H16145">
            <v>2292.3000000000002</v>
          </cell>
        </row>
        <row r="16146">
          <cell r="A16146">
            <v>2019</v>
          </cell>
          <cell r="B16146" t="str">
            <v>Zach Collins</v>
          </cell>
          <cell r="D16146" t="str">
            <v>POR</v>
          </cell>
          <cell r="F16146">
            <v>13.5</v>
          </cell>
          <cell r="G16146">
            <v>3628920</v>
          </cell>
          <cell r="H16146">
            <v>1355.2</v>
          </cell>
        </row>
        <row r="16147">
          <cell r="A16147">
            <v>2019</v>
          </cell>
          <cell r="B16147" t="str">
            <v>Seth Curry</v>
          </cell>
          <cell r="D16147" t="str">
            <v>POR</v>
          </cell>
          <cell r="F16147">
            <v>11.4</v>
          </cell>
          <cell r="G16147">
            <v>2795000</v>
          </cell>
          <cell r="H16147">
            <v>1398.6</v>
          </cell>
        </row>
        <row r="16148">
          <cell r="A16148">
            <v>2019</v>
          </cell>
          <cell r="B16148" t="str">
            <v>Anfernee Simons</v>
          </cell>
          <cell r="D16148" t="str">
            <v>POR</v>
          </cell>
          <cell r="F16148">
            <v>11.1</v>
          </cell>
          <cell r="G16148">
            <v>1835520</v>
          </cell>
          <cell r="H16148">
            <v>142</v>
          </cell>
        </row>
        <row r="16149">
          <cell r="A16149">
            <v>2019</v>
          </cell>
          <cell r="B16149" t="str">
            <v>Wade Baldwin</v>
          </cell>
          <cell r="D16149" t="str">
            <v>POR</v>
          </cell>
          <cell r="F16149">
            <v>1.3</v>
          </cell>
          <cell r="G16149">
            <v>1544951</v>
          </cell>
          <cell r="H16149">
            <v>94.4</v>
          </cell>
        </row>
        <row r="16150">
          <cell r="A16150">
            <v>2019</v>
          </cell>
          <cell r="B16150" t="str">
            <v>Jake Layman</v>
          </cell>
          <cell r="D16150" t="str">
            <v>POR</v>
          </cell>
          <cell r="F16150">
            <v>13.5</v>
          </cell>
          <cell r="G16150">
            <v>1544951</v>
          </cell>
          <cell r="H16150">
            <v>1327.7</v>
          </cell>
        </row>
        <row r="16151">
          <cell r="A16151">
            <v>2019</v>
          </cell>
          <cell r="B16151" t="str">
            <v>Gary Trent</v>
          </cell>
          <cell r="D16151" t="str">
            <v>POR</v>
          </cell>
          <cell r="F16151">
            <v>3.6</v>
          </cell>
          <cell r="H16151">
            <v>111</v>
          </cell>
        </row>
        <row r="16152">
          <cell r="A16152">
            <v>2019</v>
          </cell>
          <cell r="B16152" t="str">
            <v>Bogdan Bogdanoviƒá</v>
          </cell>
          <cell r="D16152" t="str">
            <v>SAC</v>
          </cell>
          <cell r="F16152">
            <v>14.1</v>
          </cell>
          <cell r="G16152">
            <v>9000000</v>
          </cell>
          <cell r="H16152">
            <v>1946</v>
          </cell>
        </row>
        <row r="16153">
          <cell r="A16153">
            <v>2019</v>
          </cell>
          <cell r="B16153" t="str">
            <v>Kosta Koufos</v>
          </cell>
          <cell r="D16153" t="str">
            <v>SAC</v>
          </cell>
          <cell r="F16153">
            <v>12.3</v>
          </cell>
          <cell r="G16153">
            <v>8739500</v>
          </cell>
          <cell r="H16153">
            <v>504</v>
          </cell>
        </row>
        <row r="16154">
          <cell r="A16154">
            <v>2019</v>
          </cell>
          <cell r="B16154" t="str">
            <v>Nemanja Bjelica</v>
          </cell>
          <cell r="D16154" t="str">
            <v>SAC</v>
          </cell>
          <cell r="F16154">
            <v>15.4</v>
          </cell>
          <cell r="G16154">
            <v>6500000</v>
          </cell>
          <cell r="H16154">
            <v>1786.3999999999999</v>
          </cell>
        </row>
        <row r="16155">
          <cell r="A16155">
            <v>2019</v>
          </cell>
          <cell r="B16155" t="str">
            <v>De'Aaron Fox</v>
          </cell>
          <cell r="D16155" t="str">
            <v>SAC</v>
          </cell>
          <cell r="F16155">
            <v>18.100000000000001</v>
          </cell>
          <cell r="G16155">
            <v>5470920</v>
          </cell>
          <cell r="H16155">
            <v>2543.4</v>
          </cell>
        </row>
        <row r="16156">
          <cell r="A16156">
            <v>2019</v>
          </cell>
          <cell r="B16156" t="str">
            <v>Ben McLemore</v>
          </cell>
          <cell r="D16156" t="str">
            <v>SAC</v>
          </cell>
          <cell r="F16156">
            <v>10.5</v>
          </cell>
          <cell r="G16156">
            <v>5460000</v>
          </cell>
          <cell r="H16156">
            <v>157.70000000000002</v>
          </cell>
        </row>
        <row r="16157">
          <cell r="A16157">
            <v>2019</v>
          </cell>
          <cell r="B16157" t="str">
            <v>Willie Cauley-Stein</v>
          </cell>
          <cell r="D16157" t="str">
            <v>SAC</v>
          </cell>
          <cell r="F16157">
            <v>18</v>
          </cell>
          <cell r="G16157">
            <v>4696875</v>
          </cell>
          <cell r="H16157">
            <v>2211.3000000000002</v>
          </cell>
        </row>
        <row r="16158">
          <cell r="A16158">
            <v>2019</v>
          </cell>
          <cell r="B16158" t="str">
            <v>Buddy Hield</v>
          </cell>
          <cell r="D16158" t="str">
            <v>SAC</v>
          </cell>
          <cell r="F16158">
            <v>17.5</v>
          </cell>
          <cell r="G16158">
            <v>3833760</v>
          </cell>
          <cell r="H16158">
            <v>2615.7999999999997</v>
          </cell>
        </row>
        <row r="16159">
          <cell r="A16159">
            <v>2019</v>
          </cell>
          <cell r="B16159" t="str">
            <v>Yogi Ferrell</v>
          </cell>
          <cell r="D16159" t="str">
            <v>SAC</v>
          </cell>
          <cell r="F16159">
            <v>12.7</v>
          </cell>
          <cell r="G16159">
            <v>3000000</v>
          </cell>
          <cell r="H16159">
            <v>1065</v>
          </cell>
        </row>
        <row r="16160">
          <cell r="A16160">
            <v>2019</v>
          </cell>
          <cell r="B16160" t="str">
            <v>Harry Giles</v>
          </cell>
          <cell r="D16160" t="str">
            <v>SAC</v>
          </cell>
          <cell r="F16160">
            <v>14.4</v>
          </cell>
          <cell r="G16160">
            <v>2207040</v>
          </cell>
          <cell r="H16160">
            <v>817.8</v>
          </cell>
        </row>
        <row r="16161">
          <cell r="A16161">
            <v>2019</v>
          </cell>
          <cell r="B16161" t="str">
            <v>Troy Williams</v>
          </cell>
          <cell r="D16161" t="str">
            <v>SAC</v>
          </cell>
          <cell r="F16161">
            <v>10.5</v>
          </cell>
          <cell r="G16161">
            <v>122741</v>
          </cell>
          <cell r="H16161">
            <v>312.90000000000003</v>
          </cell>
        </row>
        <row r="16162">
          <cell r="A16162">
            <v>2019</v>
          </cell>
          <cell r="B16162" t="str">
            <v>Frank Mason</v>
          </cell>
          <cell r="D16162" t="str">
            <v>SAC</v>
          </cell>
          <cell r="F16162">
            <v>12.4</v>
          </cell>
          <cell r="H16162">
            <v>433.2</v>
          </cell>
        </row>
        <row r="16163">
          <cell r="A16163">
            <v>2019</v>
          </cell>
          <cell r="B16163" t="str">
            <v>Marvin Bagley</v>
          </cell>
          <cell r="D16163" t="str">
            <v>SAC</v>
          </cell>
          <cell r="F16163">
            <v>18.899999999999999</v>
          </cell>
          <cell r="H16163">
            <v>1568.6000000000001</v>
          </cell>
        </row>
        <row r="16164">
          <cell r="A16164">
            <v>2019</v>
          </cell>
          <cell r="B16164" t="str">
            <v>DeMar DeRoŽan</v>
          </cell>
          <cell r="D16164" t="str">
            <v>SAS</v>
          </cell>
          <cell r="F16164">
            <v>19.600000000000001</v>
          </cell>
          <cell r="G16164">
            <v>27739975</v>
          </cell>
          <cell r="H16164">
            <v>2687.2999999999997</v>
          </cell>
        </row>
        <row r="16165">
          <cell r="A16165">
            <v>2019</v>
          </cell>
          <cell r="B16165" t="str">
            <v>LaMarcus Aldridge</v>
          </cell>
          <cell r="D16165" t="str">
            <v>SAS</v>
          </cell>
          <cell r="F16165">
            <v>22.9</v>
          </cell>
          <cell r="G16165">
            <v>22347015</v>
          </cell>
          <cell r="H16165">
            <v>2689.2000000000003</v>
          </cell>
        </row>
        <row r="16166">
          <cell r="A16166">
            <v>2019</v>
          </cell>
          <cell r="B16166" t="str">
            <v>Patty Mills</v>
          </cell>
          <cell r="D16166" t="str">
            <v>SAS</v>
          </cell>
          <cell r="F16166">
            <v>13.2</v>
          </cell>
          <cell r="G16166">
            <v>11571429</v>
          </cell>
          <cell r="H16166">
            <v>1910.6000000000001</v>
          </cell>
        </row>
        <row r="16167">
          <cell r="A16167">
            <v>2019</v>
          </cell>
          <cell r="B16167" t="str">
            <v>Rudy Gay</v>
          </cell>
          <cell r="D16167" t="str">
            <v>SAS</v>
          </cell>
          <cell r="F16167">
            <v>17.5</v>
          </cell>
          <cell r="G16167">
            <v>10087200</v>
          </cell>
          <cell r="H16167">
            <v>1842.3</v>
          </cell>
        </row>
        <row r="16168">
          <cell r="A16168">
            <v>2019</v>
          </cell>
          <cell r="B16168" t="str">
            <v>Marco Belinelli</v>
          </cell>
          <cell r="D16168" t="str">
            <v>SAS</v>
          </cell>
          <cell r="F16168">
            <v>11.9</v>
          </cell>
          <cell r="G16168">
            <v>6153846</v>
          </cell>
          <cell r="H16168">
            <v>1817</v>
          </cell>
        </row>
        <row r="16169">
          <cell r="A16169">
            <v>2019</v>
          </cell>
          <cell r="B16169" t="str">
            <v>Bryn Forbes</v>
          </cell>
          <cell r="D16169" t="str">
            <v>SAS</v>
          </cell>
          <cell r="F16169">
            <v>12</v>
          </cell>
          <cell r="G16169">
            <v>3125000</v>
          </cell>
          <cell r="H16169">
            <v>2296</v>
          </cell>
        </row>
        <row r="16170">
          <cell r="A16170">
            <v>2019</v>
          </cell>
          <cell r="B16170" t="str">
            <v>Jakob P√∂ltl</v>
          </cell>
          <cell r="D16170" t="str">
            <v>SAS</v>
          </cell>
          <cell r="F16170">
            <v>19.399999999999999</v>
          </cell>
          <cell r="G16170">
            <v>2947320</v>
          </cell>
          <cell r="H16170">
            <v>1270.5</v>
          </cell>
        </row>
        <row r="16171">
          <cell r="A16171">
            <v>2019</v>
          </cell>
          <cell r="B16171" t="str">
            <v>Dante Cunningham</v>
          </cell>
          <cell r="D16171" t="str">
            <v>SAS</v>
          </cell>
          <cell r="F16171">
            <v>10.199999999999999</v>
          </cell>
          <cell r="G16171">
            <v>2500000</v>
          </cell>
          <cell r="H16171">
            <v>928</v>
          </cell>
        </row>
        <row r="16172">
          <cell r="A16172">
            <v>2019</v>
          </cell>
          <cell r="B16172" t="str">
            <v>Lonnie Walker</v>
          </cell>
          <cell r="D16172" t="str">
            <v>SAS</v>
          </cell>
          <cell r="F16172">
            <v>10.8</v>
          </cell>
          <cell r="G16172">
            <v>2357160</v>
          </cell>
          <cell r="H16172">
            <v>117.30000000000001</v>
          </cell>
        </row>
        <row r="16173">
          <cell r="A16173">
            <v>2019</v>
          </cell>
          <cell r="B16173" t="str">
            <v>Quincy Pondexter</v>
          </cell>
          <cell r="D16173" t="str">
            <v>SAS</v>
          </cell>
          <cell r="F16173">
            <v>13.2</v>
          </cell>
          <cell r="G16173">
            <v>2165481</v>
          </cell>
          <cell r="H16173">
            <v>291.5</v>
          </cell>
        </row>
        <row r="16174">
          <cell r="A16174">
            <v>2019</v>
          </cell>
          <cell r="B16174" t="str">
            <v>Derrick White</v>
          </cell>
          <cell r="D16174" t="str">
            <v>SAS</v>
          </cell>
          <cell r="F16174">
            <v>14.8</v>
          </cell>
          <cell r="G16174">
            <v>1667160</v>
          </cell>
          <cell r="H16174">
            <v>1728.6000000000001</v>
          </cell>
        </row>
        <row r="16175">
          <cell r="A16175">
            <v>2019</v>
          </cell>
          <cell r="B16175" t="str">
            <v>Chimezie Metu</v>
          </cell>
          <cell r="D16175" t="str">
            <v>SAS</v>
          </cell>
          <cell r="F16175">
            <v>6.4</v>
          </cell>
          <cell r="G16175">
            <v>838464</v>
          </cell>
          <cell r="H16175">
            <v>145</v>
          </cell>
        </row>
        <row r="16176">
          <cell r="A16176">
            <v>2019</v>
          </cell>
          <cell r="B16176" t="str">
            <v>DƒÅvis BertƒÅns</v>
          </cell>
          <cell r="D16176" t="str">
            <v>SAS</v>
          </cell>
          <cell r="F16176">
            <v>13</v>
          </cell>
          <cell r="G16176">
            <v>194220</v>
          </cell>
          <cell r="H16176">
            <v>1634</v>
          </cell>
        </row>
        <row r="16177">
          <cell r="A16177">
            <v>2019</v>
          </cell>
          <cell r="B16177" t="str">
            <v>Drew Eubanks</v>
          </cell>
          <cell r="D16177" t="str">
            <v>SAS</v>
          </cell>
          <cell r="F16177">
            <v>15.1</v>
          </cell>
          <cell r="H16177">
            <v>112.7</v>
          </cell>
        </row>
        <row r="16178">
          <cell r="A16178">
            <v>2019</v>
          </cell>
          <cell r="B16178" t="str">
            <v>Kyle Lowry</v>
          </cell>
          <cell r="D16178" t="str">
            <v>TOR</v>
          </cell>
          <cell r="F16178">
            <v>16.5</v>
          </cell>
          <cell r="G16178">
            <v>31200000</v>
          </cell>
          <cell r="H16178">
            <v>2210</v>
          </cell>
        </row>
        <row r="16179">
          <cell r="A16179">
            <v>2019</v>
          </cell>
          <cell r="B16179" t="str">
            <v>Kawhi Leonard</v>
          </cell>
          <cell r="D16179" t="str">
            <v>TOR</v>
          </cell>
          <cell r="F16179">
            <v>25.8</v>
          </cell>
          <cell r="G16179">
            <v>23114067</v>
          </cell>
          <cell r="H16179">
            <v>2040</v>
          </cell>
        </row>
        <row r="16180">
          <cell r="A16180">
            <v>2019</v>
          </cell>
          <cell r="B16180" t="str">
            <v>Serge Ibaka</v>
          </cell>
          <cell r="D16180" t="str">
            <v>TOR</v>
          </cell>
          <cell r="F16180">
            <v>18.7</v>
          </cell>
          <cell r="G16180">
            <v>21666667</v>
          </cell>
          <cell r="H16180">
            <v>2012.8</v>
          </cell>
        </row>
        <row r="16181">
          <cell r="A16181">
            <v>2019</v>
          </cell>
          <cell r="B16181" t="str">
            <v>Danny Green</v>
          </cell>
          <cell r="D16181" t="str">
            <v>TOR</v>
          </cell>
          <cell r="F16181">
            <v>13</v>
          </cell>
          <cell r="G16181">
            <v>10000000</v>
          </cell>
          <cell r="H16181">
            <v>2216</v>
          </cell>
        </row>
        <row r="16182">
          <cell r="A16182">
            <v>2019</v>
          </cell>
          <cell r="B16182" t="str">
            <v>Norman Powell</v>
          </cell>
          <cell r="D16182" t="str">
            <v>TOR</v>
          </cell>
          <cell r="F16182">
            <v>13.3</v>
          </cell>
          <cell r="G16182">
            <v>9367200</v>
          </cell>
          <cell r="H16182">
            <v>1128</v>
          </cell>
        </row>
        <row r="16183">
          <cell r="A16183">
            <v>2019</v>
          </cell>
          <cell r="B16183" t="str">
            <v>Fred VanVleet</v>
          </cell>
          <cell r="D16183" t="str">
            <v>TOR</v>
          </cell>
          <cell r="F16183">
            <v>13.7</v>
          </cell>
          <cell r="G16183">
            <v>8653847</v>
          </cell>
          <cell r="H16183">
            <v>1760</v>
          </cell>
        </row>
        <row r="16184">
          <cell r="A16184">
            <v>2019</v>
          </cell>
          <cell r="B16184" t="str">
            <v>Jodie Meeks</v>
          </cell>
          <cell r="D16184" t="str">
            <v>TOR</v>
          </cell>
          <cell r="F16184">
            <v>16</v>
          </cell>
          <cell r="G16184">
            <v>3454500</v>
          </cell>
          <cell r="H16184">
            <v>104</v>
          </cell>
        </row>
        <row r="16185">
          <cell r="A16185">
            <v>2019</v>
          </cell>
          <cell r="B16185" t="str">
            <v>OG Anunoby</v>
          </cell>
          <cell r="D16185" t="str">
            <v>TOR</v>
          </cell>
          <cell r="F16185">
            <v>9.8000000000000007</v>
          </cell>
          <cell r="G16185">
            <v>1952760</v>
          </cell>
          <cell r="H16185">
            <v>1353.3999999999999</v>
          </cell>
        </row>
        <row r="16186">
          <cell r="A16186">
            <v>2019</v>
          </cell>
          <cell r="B16186" t="str">
            <v>Malachi Richardson</v>
          </cell>
          <cell r="D16186" t="str">
            <v>TOR</v>
          </cell>
          <cell r="F16186">
            <v>0.9</v>
          </cell>
          <cell r="G16186">
            <v>1569360</v>
          </cell>
          <cell r="H16186">
            <v>103.4</v>
          </cell>
        </row>
        <row r="16187">
          <cell r="A16187">
            <v>2019</v>
          </cell>
          <cell r="B16187" t="str">
            <v>Pascal Siakam</v>
          </cell>
          <cell r="D16187" t="str">
            <v>TOR</v>
          </cell>
          <cell r="F16187">
            <v>18.7</v>
          </cell>
          <cell r="G16187">
            <v>1544951</v>
          </cell>
          <cell r="H16187">
            <v>2552</v>
          </cell>
        </row>
        <row r="16188">
          <cell r="A16188">
            <v>2019</v>
          </cell>
          <cell r="B16188" t="str">
            <v>Lorenzo Brown</v>
          </cell>
          <cell r="D16188" t="str">
            <v>TOR</v>
          </cell>
          <cell r="F16188">
            <v>6.3</v>
          </cell>
          <cell r="G16188">
            <v>800000</v>
          </cell>
          <cell r="H16188">
            <v>213.2</v>
          </cell>
        </row>
        <row r="16189">
          <cell r="A16189">
            <v>2019</v>
          </cell>
          <cell r="B16189" t="str">
            <v>Chris Boucher</v>
          </cell>
          <cell r="D16189" t="str">
            <v>TOR</v>
          </cell>
          <cell r="F16189">
            <v>22.2</v>
          </cell>
          <cell r="G16189">
            <v>457418</v>
          </cell>
          <cell r="H16189">
            <v>162.4</v>
          </cell>
        </row>
        <row r="16190">
          <cell r="A16190">
            <v>2019</v>
          </cell>
          <cell r="B16190" t="str">
            <v>Malcolm Miller</v>
          </cell>
          <cell r="D16190" t="str">
            <v>TOR</v>
          </cell>
          <cell r="F16190">
            <v>13.7</v>
          </cell>
          <cell r="G16190">
            <v>457418</v>
          </cell>
          <cell r="H16190">
            <v>67</v>
          </cell>
        </row>
        <row r="16191">
          <cell r="A16191">
            <v>2019</v>
          </cell>
          <cell r="B16191" t="str">
            <v>Jordan Loyd</v>
          </cell>
          <cell r="D16191" t="str">
            <v>TOR</v>
          </cell>
          <cell r="F16191">
            <v>16.3</v>
          </cell>
          <cell r="H16191">
            <v>55.199999999999996</v>
          </cell>
        </row>
        <row r="16192">
          <cell r="A16192">
            <v>2019</v>
          </cell>
          <cell r="B16192" t="str">
            <v>Otto Porter Jr.</v>
          </cell>
          <cell r="D16192" t="str">
            <v>TOT</v>
          </cell>
          <cell r="F16192">
            <v>15.9</v>
          </cell>
          <cell r="G16192">
            <v>26011913</v>
          </cell>
          <cell r="H16192">
            <v>1685.6000000000001</v>
          </cell>
        </row>
        <row r="16193">
          <cell r="A16193">
            <v>2019</v>
          </cell>
          <cell r="B16193" t="str">
            <v>Marc Gasol</v>
          </cell>
          <cell r="D16193" t="str">
            <v>TOT</v>
          </cell>
          <cell r="F16193">
            <v>16.7</v>
          </cell>
          <cell r="G16193">
            <v>24119025</v>
          </cell>
          <cell r="H16193">
            <v>2433.2000000000003</v>
          </cell>
        </row>
        <row r="16194">
          <cell r="A16194">
            <v>2019</v>
          </cell>
          <cell r="B16194" t="str">
            <v>Harrison Barnes</v>
          </cell>
          <cell r="D16194" t="str">
            <v>TOT</v>
          </cell>
          <cell r="F16194">
            <v>12.8</v>
          </cell>
          <cell r="G16194">
            <v>24107258</v>
          </cell>
          <cell r="H16194">
            <v>2533.2999999999997</v>
          </cell>
        </row>
        <row r="16195">
          <cell r="A16195">
            <v>2019</v>
          </cell>
          <cell r="B16195" t="str">
            <v>DeAndre Jordan</v>
          </cell>
          <cell r="D16195" t="str">
            <v>TOT</v>
          </cell>
          <cell r="F16195">
            <v>19</v>
          </cell>
          <cell r="G16195">
            <v>22900000</v>
          </cell>
          <cell r="H16195">
            <v>2049.2999999999997</v>
          </cell>
        </row>
        <row r="16196">
          <cell r="A16196">
            <v>2019</v>
          </cell>
          <cell r="B16196" t="str">
            <v>Jimmy Butler</v>
          </cell>
          <cell r="D16196" t="str">
            <v>TOT</v>
          </cell>
          <cell r="F16196">
            <v>20.2</v>
          </cell>
          <cell r="G16196">
            <v>20445779</v>
          </cell>
          <cell r="H16196">
            <v>2184</v>
          </cell>
        </row>
        <row r="16197">
          <cell r="A16197">
            <v>2019</v>
          </cell>
          <cell r="B16197" t="str">
            <v>Jabari Parker</v>
          </cell>
          <cell r="D16197" t="str">
            <v>TOT</v>
          </cell>
          <cell r="F16197">
            <v>15.5</v>
          </cell>
          <cell r="G16197">
            <v>20000000</v>
          </cell>
          <cell r="H16197">
            <v>1721.6</v>
          </cell>
        </row>
        <row r="16198">
          <cell r="A16198">
            <v>2019</v>
          </cell>
          <cell r="B16198" t="str">
            <v>Tyler Johnson</v>
          </cell>
          <cell r="D16198" t="str">
            <v>TOT</v>
          </cell>
          <cell r="F16198">
            <v>12.4</v>
          </cell>
          <cell r="G16198">
            <v>19245370</v>
          </cell>
          <cell r="H16198">
            <v>1527.6000000000001</v>
          </cell>
        </row>
        <row r="16199">
          <cell r="A16199">
            <v>2019</v>
          </cell>
          <cell r="B16199" t="str">
            <v>George Hill</v>
          </cell>
          <cell r="D16199" t="str">
            <v>TOT</v>
          </cell>
          <cell r="F16199">
            <v>12.1</v>
          </cell>
          <cell r="G16199">
            <v>19000000</v>
          </cell>
          <cell r="H16199">
            <v>1302</v>
          </cell>
        </row>
        <row r="16200">
          <cell r="A16200">
            <v>2019</v>
          </cell>
          <cell r="B16200" t="str">
            <v>Wesley Matthews</v>
          </cell>
          <cell r="D16200" t="str">
            <v>TOT</v>
          </cell>
          <cell r="F16200">
            <v>10.3</v>
          </cell>
          <cell r="G16200">
            <v>18622514</v>
          </cell>
          <cell r="H16200">
            <v>2090.7000000000003</v>
          </cell>
        </row>
        <row r="16201">
          <cell r="A16201">
            <v>2019</v>
          </cell>
          <cell r="B16201" t="str">
            <v>Enes Kanter</v>
          </cell>
          <cell r="D16201" t="str">
            <v>TOT</v>
          </cell>
          <cell r="F16201">
            <v>22.3</v>
          </cell>
          <cell r="G16201">
            <v>18622514</v>
          </cell>
          <cell r="H16201">
            <v>1641.5</v>
          </cell>
        </row>
        <row r="16202">
          <cell r="A16202">
            <v>2019</v>
          </cell>
          <cell r="B16202" t="str">
            <v>Jonas Valanƒçi≈´nas</v>
          </cell>
          <cell r="D16202" t="str">
            <v>TOT</v>
          </cell>
          <cell r="F16202">
            <v>24.4</v>
          </cell>
          <cell r="G16202">
            <v>16539326</v>
          </cell>
          <cell r="H16202">
            <v>1092.7</v>
          </cell>
        </row>
        <row r="16203">
          <cell r="A16203">
            <v>2019</v>
          </cell>
          <cell r="B16203" t="str">
            <v>Pau Gasol</v>
          </cell>
          <cell r="D16203" t="str">
            <v>TOT</v>
          </cell>
          <cell r="F16203">
            <v>16.7</v>
          </cell>
          <cell r="G16203">
            <v>15100000</v>
          </cell>
          <cell r="H16203">
            <v>360</v>
          </cell>
        </row>
        <row r="16204">
          <cell r="A16204">
            <v>2019</v>
          </cell>
          <cell r="B16204" t="str">
            <v>Trevor Ariza</v>
          </cell>
          <cell r="D16204" t="str">
            <v>TOT</v>
          </cell>
          <cell r="F16204">
            <v>12</v>
          </cell>
          <cell r="G16204">
            <v>15000000</v>
          </cell>
          <cell r="H16204">
            <v>2346</v>
          </cell>
        </row>
        <row r="16205">
          <cell r="A16205">
            <v>2019</v>
          </cell>
          <cell r="B16205" t="str">
            <v>Tobias Harris</v>
          </cell>
          <cell r="D16205" t="str">
            <v>TOT</v>
          </cell>
          <cell r="F16205">
            <v>17.2</v>
          </cell>
          <cell r="G16205">
            <v>14800000</v>
          </cell>
          <cell r="H16205">
            <v>2845.4</v>
          </cell>
        </row>
        <row r="16206">
          <cell r="A16206">
            <v>2019</v>
          </cell>
          <cell r="B16206" t="str">
            <v>Brandon Knight</v>
          </cell>
          <cell r="D16206" t="str">
            <v>TOT</v>
          </cell>
          <cell r="F16206">
            <v>8.9</v>
          </cell>
          <cell r="G16206">
            <v>14631250</v>
          </cell>
          <cell r="H16206">
            <v>737.09999999999991</v>
          </cell>
        </row>
        <row r="16207">
          <cell r="A16207">
            <v>2019</v>
          </cell>
          <cell r="B16207" t="str">
            <v>Jeremy Lin</v>
          </cell>
          <cell r="D16207" t="str">
            <v>TOT</v>
          </cell>
          <cell r="F16207">
            <v>13.5</v>
          </cell>
          <cell r="G16207">
            <v>13768421</v>
          </cell>
          <cell r="H16207">
            <v>1435.6</v>
          </cell>
        </row>
        <row r="16208">
          <cell r="A16208">
            <v>2019</v>
          </cell>
          <cell r="B16208" t="str">
            <v>Kenneth Faried</v>
          </cell>
          <cell r="D16208" t="str">
            <v>TOT</v>
          </cell>
          <cell r="F16208">
            <v>21.6</v>
          </cell>
          <cell r="G16208">
            <v>13764045</v>
          </cell>
          <cell r="H16208">
            <v>728.9</v>
          </cell>
        </row>
        <row r="16209">
          <cell r="A16209">
            <v>2019</v>
          </cell>
          <cell r="B16209" t="str">
            <v>Tyson Chandler</v>
          </cell>
          <cell r="D16209" t="str">
            <v>TOT</v>
          </cell>
          <cell r="F16209">
            <v>11.2</v>
          </cell>
          <cell r="G16209">
            <v>13585000</v>
          </cell>
          <cell r="H16209">
            <v>874.5</v>
          </cell>
        </row>
        <row r="16210">
          <cell r="A16210">
            <v>2019</v>
          </cell>
          <cell r="B16210" t="str">
            <v>Wilson Chandler</v>
          </cell>
          <cell r="D16210" t="str">
            <v>TOT</v>
          </cell>
          <cell r="F16210">
            <v>8.5</v>
          </cell>
          <cell r="G16210">
            <v>12800562</v>
          </cell>
          <cell r="H16210">
            <v>1178.1000000000001</v>
          </cell>
        </row>
        <row r="16211">
          <cell r="A16211">
            <v>2019</v>
          </cell>
          <cell r="B16211" t="str">
            <v>Nikola Mirotiƒá</v>
          </cell>
          <cell r="D16211" t="str">
            <v>TOT</v>
          </cell>
          <cell r="F16211">
            <v>17.2</v>
          </cell>
          <cell r="G16211">
            <v>12500000</v>
          </cell>
          <cell r="H16211">
            <v>1246.6000000000001</v>
          </cell>
        </row>
        <row r="16212">
          <cell r="A16212">
            <v>2019</v>
          </cell>
          <cell r="B16212" t="str">
            <v>Courtney Lee</v>
          </cell>
          <cell r="D16212" t="str">
            <v>TOT</v>
          </cell>
          <cell r="F16212">
            <v>10.3</v>
          </cell>
          <cell r="G16212">
            <v>12253780</v>
          </cell>
          <cell r="H16212">
            <v>428.4</v>
          </cell>
        </row>
        <row r="16213">
          <cell r="A16213">
            <v>2019</v>
          </cell>
          <cell r="B16213" t="str">
            <v>Avery Bradley</v>
          </cell>
          <cell r="D16213" t="str">
            <v>TOT</v>
          </cell>
          <cell r="F16213">
            <v>7.6</v>
          </cell>
          <cell r="G16213">
            <v>12000000</v>
          </cell>
          <cell r="H16213">
            <v>1902.6</v>
          </cell>
        </row>
        <row r="16214">
          <cell r="A16214">
            <v>2019</v>
          </cell>
          <cell r="B16214" t="str">
            <v>Austin Rivers</v>
          </cell>
          <cell r="D16214" t="str">
            <v>TOT</v>
          </cell>
          <cell r="F16214">
            <v>7.7</v>
          </cell>
          <cell r="G16214">
            <v>12000000</v>
          </cell>
          <cell r="H16214">
            <v>2029.2</v>
          </cell>
        </row>
        <row r="16215">
          <cell r="A16215">
            <v>2019</v>
          </cell>
          <cell r="B16215" t="str">
            <v>Alec Burks</v>
          </cell>
          <cell r="D16215" t="str">
            <v>TOT</v>
          </cell>
          <cell r="F16215">
            <v>12.7</v>
          </cell>
          <cell r="G16215">
            <v>11536515</v>
          </cell>
          <cell r="H16215">
            <v>1376</v>
          </cell>
        </row>
        <row r="16216">
          <cell r="A16216">
            <v>2019</v>
          </cell>
          <cell r="B16216" t="str">
            <v>Iman Shumpert</v>
          </cell>
          <cell r="D16216" t="str">
            <v>TOT</v>
          </cell>
          <cell r="F16216">
            <v>9.1</v>
          </cell>
          <cell r="G16216">
            <v>11011234</v>
          </cell>
          <cell r="H16216">
            <v>1481.8</v>
          </cell>
        </row>
        <row r="16217">
          <cell r="A16217">
            <v>2019</v>
          </cell>
          <cell r="B16217" t="str">
            <v>Robert Covington</v>
          </cell>
          <cell r="D16217" t="str">
            <v>TOT</v>
          </cell>
          <cell r="F16217">
            <v>13.3</v>
          </cell>
          <cell r="G16217">
            <v>10464092</v>
          </cell>
          <cell r="H16217">
            <v>1204</v>
          </cell>
        </row>
        <row r="16218">
          <cell r="A16218">
            <v>2019</v>
          </cell>
          <cell r="B16218" t="str">
            <v>Matthew Dellavedova</v>
          </cell>
          <cell r="D16218" t="str">
            <v>TOT</v>
          </cell>
          <cell r="F16218">
            <v>11.1</v>
          </cell>
          <cell r="G16218">
            <v>9607500</v>
          </cell>
          <cell r="H16218">
            <v>811.19999999999993</v>
          </cell>
        </row>
        <row r="16219">
          <cell r="A16219">
            <v>2019</v>
          </cell>
          <cell r="B16219" t="str">
            <v>Markieff Morris</v>
          </cell>
          <cell r="D16219" t="str">
            <v>TOT</v>
          </cell>
          <cell r="F16219">
            <v>11.7</v>
          </cell>
          <cell r="G16219">
            <v>8600000</v>
          </cell>
          <cell r="H16219">
            <v>1270.1999999999998</v>
          </cell>
        </row>
        <row r="16220">
          <cell r="A16220">
            <v>2019</v>
          </cell>
          <cell r="B16220" t="str">
            <v>C.J. Miles</v>
          </cell>
          <cell r="D16220" t="str">
            <v>TOT</v>
          </cell>
          <cell r="F16220">
            <v>9</v>
          </cell>
          <cell r="G16220">
            <v>8333333</v>
          </cell>
          <cell r="H16220">
            <v>858.59999999999991</v>
          </cell>
        </row>
        <row r="16221">
          <cell r="A16221">
            <v>2019</v>
          </cell>
          <cell r="B16221" t="str">
            <v>Garrett Temple</v>
          </cell>
          <cell r="D16221" t="str">
            <v>TOT</v>
          </cell>
          <cell r="F16221">
            <v>8.5</v>
          </cell>
          <cell r="G16221">
            <v>8000000</v>
          </cell>
          <cell r="H16221">
            <v>2040</v>
          </cell>
        </row>
        <row r="16222">
          <cell r="A16222">
            <v>2019</v>
          </cell>
          <cell r="B16222" t="str">
            <v>JaMychal Green</v>
          </cell>
          <cell r="D16222" t="str">
            <v>TOT</v>
          </cell>
          <cell r="F16222">
            <v>14.7</v>
          </cell>
          <cell r="G16222">
            <v>7866667</v>
          </cell>
          <cell r="H16222">
            <v>1371.5</v>
          </cell>
        </row>
        <row r="16223">
          <cell r="A16223">
            <v>2019</v>
          </cell>
          <cell r="B16223" t="str">
            <v>Kyle Korver</v>
          </cell>
          <cell r="D16223" t="str">
            <v>TOT</v>
          </cell>
          <cell r="F16223">
            <v>11.2</v>
          </cell>
          <cell r="G16223">
            <v>7560000</v>
          </cell>
          <cell r="H16223">
            <v>1337</v>
          </cell>
        </row>
        <row r="16224">
          <cell r="A16224">
            <v>2019</v>
          </cell>
          <cell r="B16224" t="str">
            <v>Boban Marjanoviƒá</v>
          </cell>
          <cell r="D16224" t="str">
            <v>TOT</v>
          </cell>
          <cell r="F16224">
            <v>24.2</v>
          </cell>
          <cell r="G16224">
            <v>7000000</v>
          </cell>
          <cell r="H16224">
            <v>678.59999999999991</v>
          </cell>
        </row>
        <row r="16225">
          <cell r="A16225">
            <v>2019</v>
          </cell>
          <cell r="B16225" t="str">
            <v>Wayne Ellington</v>
          </cell>
          <cell r="D16225" t="str">
            <v>TOT</v>
          </cell>
          <cell r="F16225">
            <v>11.8</v>
          </cell>
          <cell r="G16225">
            <v>6270000</v>
          </cell>
          <cell r="H16225">
            <v>1298.5</v>
          </cell>
        </row>
        <row r="16226">
          <cell r="A16226">
            <v>2019</v>
          </cell>
          <cell r="B16226" t="str">
            <v>Wesley Johnson</v>
          </cell>
          <cell r="D16226" t="str">
            <v>TOT</v>
          </cell>
          <cell r="F16226">
            <v>5.5</v>
          </cell>
          <cell r="G16226">
            <v>6134520</v>
          </cell>
          <cell r="H16226">
            <v>535.79999999999995</v>
          </cell>
        </row>
        <row r="16227">
          <cell r="A16227">
            <v>2019</v>
          </cell>
          <cell r="B16227" t="str">
            <v>Jonathon Simmons</v>
          </cell>
          <cell r="D16227" t="str">
            <v>TOT</v>
          </cell>
          <cell r="F16227">
            <v>8.5</v>
          </cell>
          <cell r="G16227">
            <v>6000000</v>
          </cell>
          <cell r="H16227">
            <v>1064</v>
          </cell>
        </row>
        <row r="16228">
          <cell r="A16228">
            <v>2019</v>
          </cell>
          <cell r="B16228" t="str">
            <v>Jason Smith</v>
          </cell>
          <cell r="D16228" t="str">
            <v>TOT</v>
          </cell>
          <cell r="F16228">
            <v>9.8000000000000007</v>
          </cell>
          <cell r="G16228">
            <v>5450000</v>
          </cell>
          <cell r="H16228">
            <v>190</v>
          </cell>
        </row>
        <row r="16229">
          <cell r="A16229">
            <v>2019</v>
          </cell>
          <cell r="B16229" t="str">
            <v>Mike Muscala</v>
          </cell>
          <cell r="D16229" t="str">
            <v>TOT</v>
          </cell>
          <cell r="F16229">
            <v>10.8</v>
          </cell>
          <cell r="G16229">
            <v>5000000</v>
          </cell>
          <cell r="H16229">
            <v>1305.5999999999999</v>
          </cell>
        </row>
        <row r="16230">
          <cell r="A16230">
            <v>2019</v>
          </cell>
          <cell r="B16230" t="str">
            <v>Ron Baker</v>
          </cell>
          <cell r="D16230" t="str">
            <v>TOT</v>
          </cell>
          <cell r="F16230">
            <v>2.5</v>
          </cell>
          <cell r="G16230">
            <v>4544400</v>
          </cell>
          <cell r="H16230">
            <v>151.5</v>
          </cell>
        </row>
        <row r="16231">
          <cell r="A16231">
            <v>2019</v>
          </cell>
          <cell r="B16231" t="str">
            <v>Justin Holiday</v>
          </cell>
          <cell r="D16231" t="str">
            <v>TOT</v>
          </cell>
          <cell r="F16231">
            <v>10</v>
          </cell>
          <cell r="G16231">
            <v>4384616</v>
          </cell>
          <cell r="H16231">
            <v>2607.6</v>
          </cell>
        </row>
        <row r="16232">
          <cell r="A16232">
            <v>2019</v>
          </cell>
          <cell r="B16232" t="str">
            <v>Mike Scott</v>
          </cell>
          <cell r="D16232" t="str">
            <v>TOT</v>
          </cell>
          <cell r="F16232">
            <v>8.6</v>
          </cell>
          <cell r="G16232">
            <v>4320500</v>
          </cell>
          <cell r="H16232">
            <v>1398.3</v>
          </cell>
        </row>
        <row r="16233">
          <cell r="A16233">
            <v>2019</v>
          </cell>
          <cell r="B16233" t="str">
            <v>Stanley Johnson</v>
          </cell>
          <cell r="D16233" t="str">
            <v>TOT</v>
          </cell>
          <cell r="F16233">
            <v>9.6</v>
          </cell>
          <cell r="G16233">
            <v>3940402</v>
          </cell>
          <cell r="H16233">
            <v>1207.8</v>
          </cell>
        </row>
        <row r="16234">
          <cell r="A16234">
            <v>2019</v>
          </cell>
          <cell r="B16234" t="str">
            <v>Rodney Hood</v>
          </cell>
          <cell r="D16234" t="str">
            <v>TOT</v>
          </cell>
          <cell r="F16234">
            <v>12.3</v>
          </cell>
          <cell r="G16234">
            <v>3472887</v>
          </cell>
          <cell r="H16234">
            <v>1893.6000000000001</v>
          </cell>
        </row>
        <row r="16235">
          <cell r="A16235">
            <v>2019</v>
          </cell>
          <cell r="B16235" t="str">
            <v>Cameron Payne</v>
          </cell>
          <cell r="D16235" t="str">
            <v>TOT</v>
          </cell>
          <cell r="F16235">
            <v>11.5</v>
          </cell>
          <cell r="G16235">
            <v>3263295</v>
          </cell>
          <cell r="H16235">
            <v>712</v>
          </cell>
        </row>
        <row r="16236">
          <cell r="A16236">
            <v>2019</v>
          </cell>
          <cell r="B16236" t="str">
            <v>Marquese Chriss</v>
          </cell>
          <cell r="D16236" t="str">
            <v>TOT</v>
          </cell>
          <cell r="F16236">
            <v>9.1999999999999993</v>
          </cell>
          <cell r="G16236">
            <v>3206160</v>
          </cell>
          <cell r="H16236">
            <v>498.8</v>
          </cell>
        </row>
        <row r="16237">
          <cell r="A16237">
            <v>2019</v>
          </cell>
          <cell r="B16237" t="str">
            <v>Justin Jackson</v>
          </cell>
          <cell r="D16237" t="str">
            <v>TOT</v>
          </cell>
          <cell r="F16237">
            <v>11.3</v>
          </cell>
          <cell r="G16237">
            <v>2807880</v>
          </cell>
          <cell r="H16237">
            <v>1611.8999999999999</v>
          </cell>
        </row>
        <row r="16238">
          <cell r="A16238">
            <v>2019</v>
          </cell>
          <cell r="B16238" t="str">
            <v>Thon Maker</v>
          </cell>
          <cell r="D16238" t="str">
            <v>TOT</v>
          </cell>
          <cell r="F16238">
            <v>11.3</v>
          </cell>
          <cell r="G16238">
            <v>2799720</v>
          </cell>
          <cell r="H16238">
            <v>972.8</v>
          </cell>
        </row>
        <row r="16239">
          <cell r="A16239">
            <v>2019</v>
          </cell>
          <cell r="B16239" t="str">
            <v>Sam Dekker</v>
          </cell>
          <cell r="D16239" t="str">
            <v>TOT</v>
          </cell>
          <cell r="F16239">
            <v>13.3</v>
          </cell>
          <cell r="G16239">
            <v>2760095</v>
          </cell>
          <cell r="H16239">
            <v>789.6</v>
          </cell>
        </row>
        <row r="16240">
          <cell r="A16240">
            <v>2019</v>
          </cell>
          <cell r="B16240" t="str">
            <v>Delon Wright</v>
          </cell>
          <cell r="D16240" t="str">
            <v>TOT</v>
          </cell>
          <cell r="F16240">
            <v>15.5</v>
          </cell>
          <cell r="G16240">
            <v>2536898</v>
          </cell>
          <cell r="H16240">
            <v>1702.5</v>
          </cell>
        </row>
        <row r="16241">
          <cell r="A16241">
            <v>2019</v>
          </cell>
          <cell r="B16241" t="str">
            <v>Dario ≈†ariƒá</v>
          </cell>
          <cell r="D16241" t="str">
            <v>TOT</v>
          </cell>
          <cell r="F16241">
            <v>13.1</v>
          </cell>
          <cell r="G16241">
            <v>2526840</v>
          </cell>
          <cell r="H16241">
            <v>2025</v>
          </cell>
        </row>
        <row r="16242">
          <cell r="A16242">
            <v>2019</v>
          </cell>
          <cell r="B16242" t="str">
            <v>Reggie Bullock</v>
          </cell>
          <cell r="D16242" t="str">
            <v>TOT</v>
          </cell>
          <cell r="F16242">
            <v>10.5</v>
          </cell>
          <cell r="G16242">
            <v>2500000</v>
          </cell>
          <cell r="H16242">
            <v>1877.4</v>
          </cell>
        </row>
        <row r="16243">
          <cell r="A16243">
            <v>2019</v>
          </cell>
          <cell r="B16243" t="str">
            <v>Bobby Portis</v>
          </cell>
          <cell r="D16243" t="str">
            <v>TOT</v>
          </cell>
          <cell r="F16243">
            <v>16.100000000000001</v>
          </cell>
          <cell r="G16243">
            <v>2494346</v>
          </cell>
          <cell r="H16243">
            <v>1300</v>
          </cell>
        </row>
        <row r="16244">
          <cell r="A16244">
            <v>2019</v>
          </cell>
          <cell r="B16244" t="str">
            <v>Greg Monroe</v>
          </cell>
          <cell r="D16244" t="str">
            <v>TOT</v>
          </cell>
          <cell r="F16244">
            <v>16</v>
          </cell>
          <cell r="G16244">
            <v>2165481</v>
          </cell>
          <cell r="H16244">
            <v>481.59999999999997</v>
          </cell>
        </row>
        <row r="16245">
          <cell r="A16245">
            <v>2019</v>
          </cell>
          <cell r="B16245" t="str">
            <v>Henry Ellenson</v>
          </cell>
          <cell r="D16245" t="str">
            <v>TOT</v>
          </cell>
          <cell r="F16245">
            <v>13.1</v>
          </cell>
          <cell r="G16245">
            <v>1857480</v>
          </cell>
          <cell r="H16245">
            <v>258.39999999999998</v>
          </cell>
        </row>
        <row r="16246">
          <cell r="A16246">
            <v>2019</v>
          </cell>
          <cell r="B16246" t="str">
            <v>Trey Burke</v>
          </cell>
          <cell r="D16246" t="str">
            <v>TOT</v>
          </cell>
          <cell r="F16246">
            <v>16.5</v>
          </cell>
          <cell r="G16246">
            <v>1795015</v>
          </cell>
          <cell r="H16246">
            <v>1125.1999999999998</v>
          </cell>
        </row>
        <row r="16247">
          <cell r="A16247">
            <v>2019</v>
          </cell>
          <cell r="B16247" t="str">
            <v>Caleb Swanigan</v>
          </cell>
          <cell r="D16247" t="str">
            <v>TOT</v>
          </cell>
          <cell r="F16247">
            <v>4.7</v>
          </cell>
          <cell r="G16247">
            <v>1740000</v>
          </cell>
          <cell r="H16247">
            <v>178.5</v>
          </cell>
        </row>
        <row r="16248">
          <cell r="A16248">
            <v>2019</v>
          </cell>
          <cell r="B16248" t="str">
            <v>Landry Shamet</v>
          </cell>
          <cell r="D16248" t="str">
            <v>TOT</v>
          </cell>
          <cell r="F16248">
            <v>11</v>
          </cell>
          <cell r="G16248">
            <v>1703640</v>
          </cell>
          <cell r="H16248">
            <v>1801.2</v>
          </cell>
        </row>
        <row r="16249">
          <cell r="A16249">
            <v>2019</v>
          </cell>
          <cell r="B16249" t="str">
            <v>James Ennis</v>
          </cell>
          <cell r="D16249" t="str">
            <v>TOT</v>
          </cell>
          <cell r="F16249">
            <v>11</v>
          </cell>
          <cell r="G16249">
            <v>1621415</v>
          </cell>
          <cell r="H16249">
            <v>1229.5999999999999</v>
          </cell>
        </row>
        <row r="16250">
          <cell r="A16250">
            <v>2019</v>
          </cell>
          <cell r="B16250" t="str">
            <v>Nik Stauskas</v>
          </cell>
          <cell r="D16250" t="str">
            <v>TOT</v>
          </cell>
          <cell r="F16250">
            <v>10.9</v>
          </cell>
          <cell r="G16250">
            <v>1621415</v>
          </cell>
          <cell r="H16250">
            <v>1013.2</v>
          </cell>
        </row>
        <row r="16251">
          <cell r="A16251">
            <v>2019</v>
          </cell>
          <cell r="B16251" t="str">
            <v>Tim Frazier</v>
          </cell>
          <cell r="D16251" t="str">
            <v>TOT</v>
          </cell>
          <cell r="F16251">
            <v>11.7</v>
          </cell>
          <cell r="G16251">
            <v>1621415</v>
          </cell>
          <cell r="H16251">
            <v>1121</v>
          </cell>
        </row>
        <row r="16252">
          <cell r="A16252">
            <v>2019</v>
          </cell>
          <cell r="B16252" t="str">
            <v>Timoth√© Luwawu-Cabarrot</v>
          </cell>
          <cell r="D16252" t="str">
            <v>TOT</v>
          </cell>
          <cell r="F16252">
            <v>8</v>
          </cell>
          <cell r="G16252">
            <v>1544951</v>
          </cell>
          <cell r="H16252">
            <v>670</v>
          </cell>
        </row>
        <row r="16253">
          <cell r="A16253">
            <v>2019</v>
          </cell>
          <cell r="B16253" t="str">
            <v>Ivica Zubac</v>
          </cell>
          <cell r="D16253" t="str">
            <v>TOT</v>
          </cell>
          <cell r="F16253">
            <v>18.899999999999999</v>
          </cell>
          <cell r="G16253">
            <v>1544951</v>
          </cell>
          <cell r="H16253">
            <v>1038.4000000000001</v>
          </cell>
        </row>
        <row r="16254">
          <cell r="A16254">
            <v>2019</v>
          </cell>
          <cell r="B16254" t="str">
            <v>Skal Labissi√®re</v>
          </cell>
          <cell r="D16254" t="str">
            <v>TOT</v>
          </cell>
          <cell r="F16254">
            <v>12.6</v>
          </cell>
          <cell r="G16254">
            <v>1544951</v>
          </cell>
          <cell r="H16254">
            <v>176</v>
          </cell>
        </row>
        <row r="16255">
          <cell r="A16255">
            <v>2019</v>
          </cell>
          <cell r="B16255" t="str">
            <v>Wayne Selden</v>
          </cell>
          <cell r="D16255" t="str">
            <v>TOT</v>
          </cell>
          <cell r="F16255">
            <v>8.3000000000000007</v>
          </cell>
          <cell r="G16255">
            <v>1544951</v>
          </cell>
          <cell r="H16255">
            <v>1440</v>
          </cell>
        </row>
        <row r="16256">
          <cell r="A16256">
            <v>2019</v>
          </cell>
          <cell r="B16256" t="str">
            <v>Christian Wood</v>
          </cell>
          <cell r="D16256" t="str">
            <v>TOT</v>
          </cell>
          <cell r="F16256">
            <v>21.9</v>
          </cell>
          <cell r="G16256">
            <v>1512601</v>
          </cell>
          <cell r="H16256">
            <v>252</v>
          </cell>
        </row>
        <row r="16257">
          <cell r="A16257">
            <v>2019</v>
          </cell>
          <cell r="B16257" t="str">
            <v>Sviatoslav Mykhailiuk</v>
          </cell>
          <cell r="D16257" t="str">
            <v>TOT</v>
          </cell>
          <cell r="F16257">
            <v>6</v>
          </cell>
          <cell r="G16257">
            <v>1487694</v>
          </cell>
          <cell r="H16257">
            <v>441</v>
          </cell>
        </row>
        <row r="16258">
          <cell r="A16258">
            <v>2019</v>
          </cell>
          <cell r="B16258" t="str">
            <v>Tyler Dorsey</v>
          </cell>
          <cell r="D16258" t="str">
            <v>TOT</v>
          </cell>
          <cell r="F16258">
            <v>11.2</v>
          </cell>
          <cell r="G16258">
            <v>1378242</v>
          </cell>
          <cell r="H16258">
            <v>696</v>
          </cell>
        </row>
        <row r="16259">
          <cell r="A16259">
            <v>2019</v>
          </cell>
          <cell r="B16259" t="str">
            <v>Jawun Evans</v>
          </cell>
          <cell r="D16259" t="str">
            <v>TOT</v>
          </cell>
          <cell r="F16259">
            <v>0.1</v>
          </cell>
          <cell r="G16259">
            <v>1378242</v>
          </cell>
          <cell r="H16259">
            <v>64.8</v>
          </cell>
        </row>
        <row r="16260">
          <cell r="A16260">
            <v>2019</v>
          </cell>
          <cell r="B16260" t="str">
            <v>Michael Carter-Williams</v>
          </cell>
          <cell r="D16260" t="str">
            <v>TOT</v>
          </cell>
          <cell r="F16260">
            <v>14.7</v>
          </cell>
          <cell r="G16260">
            <v>1200000</v>
          </cell>
          <cell r="H16260">
            <v>372.40000000000003</v>
          </cell>
        </row>
        <row r="16261">
          <cell r="A16261">
            <v>2019</v>
          </cell>
          <cell r="B16261" t="str">
            <v>Shelvin Mack</v>
          </cell>
          <cell r="D16261" t="str">
            <v>TOT</v>
          </cell>
          <cell r="F16261">
            <v>10.4</v>
          </cell>
          <cell r="G16261">
            <v>1000000</v>
          </cell>
          <cell r="H16261">
            <v>1248.3</v>
          </cell>
        </row>
        <row r="16262">
          <cell r="A16262">
            <v>2019</v>
          </cell>
          <cell r="B16262" t="str">
            <v>Ray Spalding</v>
          </cell>
          <cell r="D16262" t="str">
            <v>TOT</v>
          </cell>
          <cell r="F16262">
            <v>14.6</v>
          </cell>
          <cell r="G16262">
            <v>838464</v>
          </cell>
          <cell r="H16262">
            <v>148.4</v>
          </cell>
        </row>
        <row r="16263">
          <cell r="A16263">
            <v>2019</v>
          </cell>
          <cell r="B16263" t="str">
            <v>James Nunnally</v>
          </cell>
          <cell r="D16263" t="str">
            <v>TOT</v>
          </cell>
          <cell r="F16263">
            <v>7.3</v>
          </cell>
          <cell r="G16263">
            <v>655632</v>
          </cell>
          <cell r="H16263">
            <v>102</v>
          </cell>
        </row>
        <row r="16264">
          <cell r="A16264">
            <v>2019</v>
          </cell>
          <cell r="B16264" t="str">
            <v>Patrick McCaw</v>
          </cell>
          <cell r="D16264" t="str">
            <v>TOT</v>
          </cell>
          <cell r="F16264">
            <v>7.5</v>
          </cell>
          <cell r="G16264">
            <v>323529</v>
          </cell>
          <cell r="H16264">
            <v>397.29999999999995</v>
          </cell>
        </row>
        <row r="16265">
          <cell r="A16265">
            <v>2019</v>
          </cell>
          <cell r="B16265" t="str">
            <v>Corey Brewer</v>
          </cell>
          <cell r="D16265" t="str">
            <v>TOT</v>
          </cell>
          <cell r="F16265">
            <v>11.6</v>
          </cell>
          <cell r="G16265">
            <v>270496</v>
          </cell>
          <cell r="H16265">
            <v>492.90000000000003</v>
          </cell>
        </row>
        <row r="16266">
          <cell r="A16266">
            <v>2019</v>
          </cell>
          <cell r="B16266" t="str">
            <v>Eric Moreland</v>
          </cell>
          <cell r="D16266" t="str">
            <v>TOT</v>
          </cell>
          <cell r="F16266">
            <v>6.7</v>
          </cell>
          <cell r="G16266">
            <v>239035</v>
          </cell>
          <cell r="H16266">
            <v>43</v>
          </cell>
        </row>
        <row r="16267">
          <cell r="A16267">
            <v>2019</v>
          </cell>
          <cell r="B16267" t="str">
            <v>Andrew Harrison</v>
          </cell>
          <cell r="D16267" t="str">
            <v>TOT</v>
          </cell>
          <cell r="F16267">
            <v>5.8</v>
          </cell>
          <cell r="G16267">
            <v>200000</v>
          </cell>
          <cell r="H16267">
            <v>187</v>
          </cell>
        </row>
        <row r="16268">
          <cell r="A16268">
            <v>2019</v>
          </cell>
          <cell r="B16268" t="str">
            <v>Isaiah Canaan</v>
          </cell>
          <cell r="D16268" t="str">
            <v>TOT</v>
          </cell>
          <cell r="F16268">
            <v>8</v>
          </cell>
          <cell r="G16268">
            <v>198580</v>
          </cell>
          <cell r="H16268">
            <v>630</v>
          </cell>
        </row>
        <row r="16269">
          <cell r="A16269">
            <v>2019</v>
          </cell>
          <cell r="B16269" t="str">
            <v>Tyler Zeller</v>
          </cell>
          <cell r="D16269" t="str">
            <v>TOT</v>
          </cell>
          <cell r="F16269">
            <v>17.3</v>
          </cell>
          <cell r="G16269">
            <v>106974</v>
          </cell>
          <cell r="H16269">
            <v>93</v>
          </cell>
        </row>
        <row r="16270">
          <cell r="A16270">
            <v>2019</v>
          </cell>
          <cell r="B16270" t="str">
            <v>John Jenkins</v>
          </cell>
          <cell r="D16270" t="str">
            <v>TOT</v>
          </cell>
          <cell r="F16270">
            <v>9.6999999999999993</v>
          </cell>
          <cell r="G16270">
            <v>99290</v>
          </cell>
          <cell r="H16270">
            <v>332.8</v>
          </cell>
        </row>
        <row r="16271">
          <cell r="A16271">
            <v>2019</v>
          </cell>
          <cell r="B16271" t="str">
            <v>Mitch Creek</v>
          </cell>
          <cell r="D16271" t="str">
            <v>TOT</v>
          </cell>
          <cell r="F16271">
            <v>20.2</v>
          </cell>
          <cell r="G16271">
            <v>94742</v>
          </cell>
          <cell r="H16271">
            <v>48</v>
          </cell>
        </row>
        <row r="16272">
          <cell r="A16272">
            <v>2019</v>
          </cell>
          <cell r="B16272" t="str">
            <v>B.J. Johnson</v>
          </cell>
          <cell r="D16272" t="str">
            <v>TOT</v>
          </cell>
          <cell r="F16272">
            <v>12.8</v>
          </cell>
          <cell r="G16272">
            <v>94742</v>
          </cell>
          <cell r="H16272">
            <v>49</v>
          </cell>
        </row>
        <row r="16273">
          <cell r="A16273">
            <v>2019</v>
          </cell>
          <cell r="B16273" t="str">
            <v>Emanuel Terry</v>
          </cell>
          <cell r="D16273" t="str">
            <v>TOT</v>
          </cell>
          <cell r="F16273">
            <v>19.7</v>
          </cell>
          <cell r="G16273">
            <v>47371</v>
          </cell>
          <cell r="H16273">
            <v>23.1</v>
          </cell>
        </row>
        <row r="16274">
          <cell r="A16274">
            <v>2019</v>
          </cell>
          <cell r="B16274" t="str">
            <v>Ryan Anderson</v>
          </cell>
          <cell r="D16274" t="str">
            <v>TOT</v>
          </cell>
          <cell r="F16274">
            <v>4.5999999999999996</v>
          </cell>
          <cell r="H16274">
            <v>322.5</v>
          </cell>
        </row>
        <row r="16275">
          <cell r="A16275">
            <v>2019</v>
          </cell>
          <cell r="B16275" t="str">
            <v>Dennis Smith</v>
          </cell>
          <cell r="D16275" t="str">
            <v>TOT</v>
          </cell>
          <cell r="F16275">
            <v>12.3</v>
          </cell>
          <cell r="H16275">
            <v>1510.5</v>
          </cell>
        </row>
        <row r="16276">
          <cell r="A16276">
            <v>2019</v>
          </cell>
          <cell r="B16276" t="str">
            <v>Kelly Oubre</v>
          </cell>
          <cell r="D16276" t="str">
            <v>TOT</v>
          </cell>
          <cell r="F16276">
            <v>15.2</v>
          </cell>
          <cell r="H16276">
            <v>1932</v>
          </cell>
        </row>
        <row r="16277">
          <cell r="A16277">
            <v>2019</v>
          </cell>
          <cell r="B16277" t="str">
            <v>Tim Hardaway</v>
          </cell>
          <cell r="D16277" t="str">
            <v>TOT</v>
          </cell>
          <cell r="F16277">
            <v>13.6</v>
          </cell>
          <cell r="H16277">
            <v>2054</v>
          </cell>
        </row>
        <row r="16278">
          <cell r="A16278">
            <v>2019</v>
          </cell>
          <cell r="B16278" t="str">
            <v>Rudy Gobert</v>
          </cell>
          <cell r="D16278" t="str">
            <v>UTA</v>
          </cell>
          <cell r="F16278">
            <v>24.6</v>
          </cell>
          <cell r="G16278">
            <v>23241573</v>
          </cell>
          <cell r="H16278">
            <v>2575.8000000000002</v>
          </cell>
        </row>
        <row r="16279">
          <cell r="A16279">
            <v>2019</v>
          </cell>
          <cell r="B16279" t="str">
            <v>Derrick Favors</v>
          </cell>
          <cell r="D16279" t="str">
            <v>UTA</v>
          </cell>
          <cell r="F16279">
            <v>21.8</v>
          </cell>
          <cell r="G16279">
            <v>16900000</v>
          </cell>
          <cell r="H16279">
            <v>1763.2</v>
          </cell>
        </row>
        <row r="16280">
          <cell r="A16280">
            <v>2019</v>
          </cell>
          <cell r="B16280" t="str">
            <v>Ricky Rubio</v>
          </cell>
          <cell r="D16280" t="str">
            <v>UTA</v>
          </cell>
          <cell r="F16280">
            <v>14</v>
          </cell>
          <cell r="G16280">
            <v>14975000</v>
          </cell>
          <cell r="H16280">
            <v>1897.1999999999998</v>
          </cell>
        </row>
        <row r="16281">
          <cell r="A16281">
            <v>2019</v>
          </cell>
          <cell r="B16281" t="str">
            <v>Joe Ingles</v>
          </cell>
          <cell r="D16281" t="str">
            <v>UTA</v>
          </cell>
          <cell r="F16281">
            <v>13.4</v>
          </cell>
          <cell r="G16281">
            <v>13045455</v>
          </cell>
          <cell r="H16281">
            <v>2566.6</v>
          </cell>
        </row>
        <row r="16282">
          <cell r="A16282">
            <v>2019</v>
          </cell>
          <cell r="B16282" t="str">
            <v>Dante Exum</v>
          </cell>
          <cell r="D16282" t="str">
            <v>UTA</v>
          </cell>
          <cell r="F16282">
            <v>11.2</v>
          </cell>
          <cell r="G16282">
            <v>9600000</v>
          </cell>
          <cell r="H16282">
            <v>663.6</v>
          </cell>
        </row>
        <row r="16283">
          <cell r="A16283">
            <v>2019</v>
          </cell>
          <cell r="B16283" t="str">
            <v>Jae Crowder</v>
          </cell>
          <cell r="D16283" t="str">
            <v>UTA</v>
          </cell>
          <cell r="F16283">
            <v>12.1</v>
          </cell>
          <cell r="G16283">
            <v>7305825</v>
          </cell>
          <cell r="H16283">
            <v>2168</v>
          </cell>
        </row>
        <row r="16284">
          <cell r="A16284">
            <v>2019</v>
          </cell>
          <cell r="B16284" t="str">
            <v>Thabo Sefolosha</v>
          </cell>
          <cell r="D16284" t="str">
            <v>UTA</v>
          </cell>
          <cell r="F16284">
            <v>12.1</v>
          </cell>
          <cell r="G16284">
            <v>5250000</v>
          </cell>
          <cell r="H16284">
            <v>610</v>
          </cell>
        </row>
        <row r="16285">
          <cell r="A16285">
            <v>2019</v>
          </cell>
          <cell r="B16285" t="str">
            <v>Ekpe Udoh</v>
          </cell>
          <cell r="D16285" t="str">
            <v>UTA</v>
          </cell>
          <cell r="F16285">
            <v>20.9</v>
          </cell>
          <cell r="G16285">
            <v>3360000</v>
          </cell>
          <cell r="H16285">
            <v>321.3</v>
          </cell>
        </row>
        <row r="16286">
          <cell r="A16286">
            <v>2019</v>
          </cell>
          <cell r="B16286" t="str">
            <v>Donovan Mitchell</v>
          </cell>
          <cell r="D16286" t="str">
            <v>UTA</v>
          </cell>
          <cell r="F16286">
            <v>17.2</v>
          </cell>
          <cell r="G16286">
            <v>3111480</v>
          </cell>
          <cell r="H16286">
            <v>2594.9</v>
          </cell>
        </row>
        <row r="16287">
          <cell r="A16287">
            <v>2019</v>
          </cell>
          <cell r="B16287" t="str">
            <v>Raul Neto</v>
          </cell>
          <cell r="D16287" t="str">
            <v>UTA</v>
          </cell>
          <cell r="F16287">
            <v>13.5</v>
          </cell>
          <cell r="G16287">
            <v>2150000</v>
          </cell>
          <cell r="H16287">
            <v>473.6</v>
          </cell>
        </row>
        <row r="16288">
          <cell r="A16288">
            <v>2019</v>
          </cell>
          <cell r="B16288" t="str">
            <v>Grayson Allen</v>
          </cell>
          <cell r="D16288" t="str">
            <v>UTA</v>
          </cell>
          <cell r="F16288">
            <v>7.5</v>
          </cell>
          <cell r="G16288">
            <v>2074320</v>
          </cell>
          <cell r="H16288">
            <v>414.2</v>
          </cell>
        </row>
        <row r="16289">
          <cell r="A16289">
            <v>2019</v>
          </cell>
          <cell r="B16289" t="str">
            <v>Tony Bradley</v>
          </cell>
          <cell r="D16289" t="str">
            <v>UTA</v>
          </cell>
          <cell r="F16289">
            <v>19.600000000000001</v>
          </cell>
          <cell r="G16289">
            <v>1679520</v>
          </cell>
          <cell r="H16289">
            <v>36</v>
          </cell>
        </row>
        <row r="16290">
          <cell r="A16290">
            <v>2019</v>
          </cell>
          <cell r="B16290" t="str">
            <v>Georges Niang</v>
          </cell>
          <cell r="D16290" t="str">
            <v>UTA</v>
          </cell>
          <cell r="F16290">
            <v>13</v>
          </cell>
          <cell r="G16290">
            <v>1512601</v>
          </cell>
          <cell r="H16290">
            <v>513.29999999999995</v>
          </cell>
        </row>
        <row r="16291">
          <cell r="A16291">
            <v>2019</v>
          </cell>
          <cell r="B16291" t="str">
            <v>Royce O'Neale</v>
          </cell>
          <cell r="D16291" t="str">
            <v>UTA</v>
          </cell>
          <cell r="F16291">
            <v>9</v>
          </cell>
          <cell r="G16291">
            <v>1378242</v>
          </cell>
          <cell r="H16291">
            <v>1672.8</v>
          </cell>
        </row>
        <row r="16292">
          <cell r="A16292">
            <v>2019</v>
          </cell>
          <cell r="B16292" t="str">
            <v>Tyler Cavanaugh</v>
          </cell>
          <cell r="D16292" t="str">
            <v>UTA</v>
          </cell>
          <cell r="F16292">
            <v>5</v>
          </cell>
          <cell r="H16292">
            <v>38.5</v>
          </cell>
        </row>
        <row r="16293">
          <cell r="A16293">
            <v>2019</v>
          </cell>
          <cell r="B16293" t="str">
            <v>Naz Mitrou-Long</v>
          </cell>
          <cell r="D16293" t="str">
            <v>UTA</v>
          </cell>
          <cell r="F16293">
            <v>2.2000000000000002</v>
          </cell>
          <cell r="H16293">
            <v>84</v>
          </cell>
        </row>
        <row r="16294">
          <cell r="A16294">
            <v>2019</v>
          </cell>
          <cell r="B16294" t="str">
            <v>Bradley Beal</v>
          </cell>
          <cell r="D16294" t="str">
            <v>WAS</v>
          </cell>
          <cell r="F16294">
            <v>20.8</v>
          </cell>
          <cell r="G16294">
            <v>25434263</v>
          </cell>
          <cell r="H16294">
            <v>3025.7999999999997</v>
          </cell>
        </row>
        <row r="16295">
          <cell r="A16295">
            <v>2019</v>
          </cell>
          <cell r="B16295" t="str">
            <v>John Wall</v>
          </cell>
          <cell r="D16295" t="str">
            <v>WAS</v>
          </cell>
          <cell r="F16295">
            <v>18</v>
          </cell>
          <cell r="G16295">
            <v>19169800</v>
          </cell>
          <cell r="H16295">
            <v>1104</v>
          </cell>
        </row>
        <row r="16296">
          <cell r="A16296">
            <v>2019</v>
          </cell>
          <cell r="B16296" t="str">
            <v>Ian Mahinmi</v>
          </cell>
          <cell r="D16296" t="str">
            <v>WAS</v>
          </cell>
          <cell r="F16296">
            <v>12</v>
          </cell>
          <cell r="G16296">
            <v>15944154</v>
          </cell>
          <cell r="H16296">
            <v>496.4</v>
          </cell>
        </row>
        <row r="16297">
          <cell r="A16297">
            <v>2019</v>
          </cell>
          <cell r="B16297" t="str">
            <v>Dwight Howard</v>
          </cell>
          <cell r="D16297" t="str">
            <v>WAS</v>
          </cell>
          <cell r="F16297">
            <v>17.399999999999999</v>
          </cell>
          <cell r="G16297">
            <v>5337000</v>
          </cell>
          <cell r="H16297">
            <v>230.4</v>
          </cell>
        </row>
        <row r="16298">
          <cell r="A16298">
            <v>2019</v>
          </cell>
          <cell r="B16298" t="str">
            <v>Tomas Satoransky</v>
          </cell>
          <cell r="D16298" t="str">
            <v>WAS</v>
          </cell>
          <cell r="F16298">
            <v>14.1</v>
          </cell>
          <cell r="G16298">
            <v>3129187</v>
          </cell>
          <cell r="H16298">
            <v>2168</v>
          </cell>
        </row>
        <row r="16299">
          <cell r="A16299">
            <v>2019</v>
          </cell>
          <cell r="B16299" t="str">
            <v>Jeff Green</v>
          </cell>
          <cell r="D16299" t="str">
            <v>WAS</v>
          </cell>
          <cell r="F16299">
            <v>13.6</v>
          </cell>
          <cell r="G16299">
            <v>2393887</v>
          </cell>
          <cell r="H16299">
            <v>2094.4</v>
          </cell>
        </row>
        <row r="16300">
          <cell r="A16300">
            <v>2019</v>
          </cell>
          <cell r="B16300" t="str">
            <v>Thomas Bryant</v>
          </cell>
          <cell r="D16300" t="str">
            <v>WAS</v>
          </cell>
          <cell r="F16300">
            <v>21</v>
          </cell>
          <cell r="G16300">
            <v>1378242</v>
          </cell>
          <cell r="H16300">
            <v>1497.6000000000001</v>
          </cell>
        </row>
        <row r="16301">
          <cell r="A16301">
            <v>2019</v>
          </cell>
          <cell r="B16301" t="str">
            <v>Chasson Randle</v>
          </cell>
          <cell r="D16301" t="str">
            <v>WAS</v>
          </cell>
          <cell r="F16301">
            <v>9.9</v>
          </cell>
          <cell r="G16301">
            <v>869094</v>
          </cell>
          <cell r="H16301">
            <v>744.8</v>
          </cell>
        </row>
        <row r="16302">
          <cell r="A16302">
            <v>2019</v>
          </cell>
          <cell r="B16302" t="str">
            <v>Gary Payton II</v>
          </cell>
          <cell r="D16302" t="str">
            <v>WAS</v>
          </cell>
          <cell r="F16302">
            <v>36.9</v>
          </cell>
          <cell r="H16302">
            <v>15.899999999999999</v>
          </cell>
        </row>
        <row r="16303">
          <cell r="A16303">
            <v>2019</v>
          </cell>
          <cell r="B16303" t="str">
            <v>Jordan McRae</v>
          </cell>
          <cell r="D16303" t="str">
            <v>WAS</v>
          </cell>
          <cell r="F16303">
            <v>14.3</v>
          </cell>
          <cell r="H16303">
            <v>332.1</v>
          </cell>
        </row>
        <row r="16304">
          <cell r="A16304">
            <v>2019</v>
          </cell>
          <cell r="B16304" t="str">
            <v>Devin Robinson</v>
          </cell>
          <cell r="D16304" t="str">
            <v>WAS</v>
          </cell>
          <cell r="F16304">
            <v>20.6</v>
          </cell>
          <cell r="H16304">
            <v>95.2</v>
          </cell>
        </row>
        <row r="16305">
          <cell r="A16305">
            <v>2019</v>
          </cell>
          <cell r="B16305" t="str">
            <v>Troy Brown</v>
          </cell>
          <cell r="D16305" t="str">
            <v>WAS</v>
          </cell>
          <cell r="F16305">
            <v>11.1</v>
          </cell>
          <cell r="H16305">
            <v>728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rotogrinders.com/pages/nba-defense-vs-archetype-overview-2703460"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1106-3283-4441-BEEF-B5757A8D5042}">
  <sheetPr>
    <tabColor rgb="FF00B0F0"/>
    <pageSetUpPr fitToPage="1"/>
  </sheetPr>
  <dimension ref="A1:AV809"/>
  <sheetViews>
    <sheetView tabSelected="1" topLeftCell="J1" zoomScale="110" zoomScaleNormal="110" workbookViewId="0">
      <selection activeCell="L14" sqref="L14"/>
    </sheetView>
  </sheetViews>
  <sheetFormatPr baseColWidth="10" defaultRowHeight="16" x14ac:dyDescent="0.2"/>
  <cols>
    <col min="1" max="2" width="9.33203125" style="1" customWidth="1"/>
    <col min="4" max="4" width="12.6640625" bestFit="1" customWidth="1"/>
    <col min="5" max="5" width="13.33203125" bestFit="1" customWidth="1"/>
    <col min="6" max="6" width="7.1640625" bestFit="1" customWidth="1"/>
    <col min="7" max="12" width="3.83203125" customWidth="1"/>
    <col min="13" max="13" width="8.5" customWidth="1"/>
    <col min="14" max="25" width="7.33203125" customWidth="1"/>
    <col min="26" max="26" width="7" customWidth="1"/>
    <col min="27" max="32" width="7.33203125" customWidth="1"/>
    <col min="33" max="33" width="3.83203125" customWidth="1"/>
    <col min="34" max="39" width="7.33203125" customWidth="1"/>
    <col min="44" max="44" width="20.33203125" bestFit="1" customWidth="1"/>
    <col min="45" max="45" width="13.33203125" bestFit="1" customWidth="1"/>
    <col min="46" max="46" width="12.33203125" bestFit="1" customWidth="1"/>
    <col min="47" max="47" width="7.1640625" bestFit="1" customWidth="1"/>
    <col min="48" max="48" width="19.6640625" bestFit="1" customWidth="1"/>
  </cols>
  <sheetData>
    <row r="1" spans="1:48" ht="19" x14ac:dyDescent="0.2">
      <c r="A1" s="44"/>
      <c r="B1" s="45"/>
      <c r="C1" s="45"/>
      <c r="D1" s="45"/>
      <c r="E1" s="45"/>
      <c r="F1" s="45"/>
      <c r="G1" s="56" t="s">
        <v>1502</v>
      </c>
      <c r="H1" s="56"/>
      <c r="I1" s="56"/>
      <c r="J1" s="56"/>
      <c r="K1" s="56"/>
      <c r="L1" s="56"/>
      <c r="M1" s="56" t="s">
        <v>1503</v>
      </c>
      <c r="N1" s="56"/>
      <c r="O1" s="56"/>
      <c r="P1" s="56"/>
      <c r="Q1" s="56"/>
      <c r="R1" s="56"/>
      <c r="S1" s="56" t="s">
        <v>1504</v>
      </c>
      <c r="T1" s="56"/>
      <c r="U1" s="56"/>
      <c r="V1" s="56"/>
      <c r="W1" s="56"/>
      <c r="X1" s="56"/>
      <c r="Y1" s="56"/>
      <c r="Z1" s="56" t="s">
        <v>548</v>
      </c>
      <c r="AA1" s="72"/>
      <c r="AB1" s="72"/>
      <c r="AC1" s="72"/>
      <c r="AD1" s="72"/>
      <c r="AE1" s="72"/>
      <c r="AF1" s="72"/>
      <c r="AG1" s="56" t="s">
        <v>1500</v>
      </c>
      <c r="AH1" s="56"/>
      <c r="AI1" s="56"/>
      <c r="AJ1" s="56"/>
      <c r="AK1" s="56"/>
      <c r="AL1" s="56"/>
      <c r="AM1" s="56"/>
      <c r="AT1" s="28" t="s">
        <v>1176</v>
      </c>
    </row>
    <row r="2" spans="1:48" x14ac:dyDescent="0.2">
      <c r="A2" s="44" t="s">
        <v>542</v>
      </c>
      <c r="B2" s="45" t="s">
        <v>1335</v>
      </c>
      <c r="C2" s="45" t="s">
        <v>1147</v>
      </c>
      <c r="D2" s="45" t="s">
        <v>722</v>
      </c>
      <c r="E2" s="45" t="s">
        <v>1175</v>
      </c>
      <c r="F2" s="45" t="s">
        <v>1501</v>
      </c>
      <c r="G2" s="45" t="s">
        <v>1177</v>
      </c>
      <c r="H2" s="45" t="s">
        <v>556</v>
      </c>
      <c r="I2" s="45" t="s">
        <v>576</v>
      </c>
      <c r="J2" s="45" t="s">
        <v>570</v>
      </c>
      <c r="K2" s="45" t="s">
        <v>566</v>
      </c>
      <c r="L2" s="45" t="s">
        <v>552</v>
      </c>
      <c r="M2" s="45" t="s">
        <v>1334</v>
      </c>
      <c r="N2" s="45" t="s">
        <v>556</v>
      </c>
      <c r="O2" s="45" t="s">
        <v>576</v>
      </c>
      <c r="P2" s="45" t="s">
        <v>570</v>
      </c>
      <c r="Q2" s="45" t="s">
        <v>566</v>
      </c>
      <c r="R2" s="45" t="s">
        <v>552</v>
      </c>
      <c r="S2" s="45" t="s">
        <v>1177</v>
      </c>
      <c r="T2" s="45" t="s">
        <v>556</v>
      </c>
      <c r="U2" s="45" t="s">
        <v>576</v>
      </c>
      <c r="V2" s="45" t="s">
        <v>570</v>
      </c>
      <c r="W2" s="45" t="s">
        <v>566</v>
      </c>
      <c r="X2" s="45" t="s">
        <v>552</v>
      </c>
      <c r="Y2" s="45" t="s">
        <v>1334</v>
      </c>
      <c r="Z2" s="45" t="s">
        <v>1334</v>
      </c>
      <c r="AA2" s="45" t="s">
        <v>1265</v>
      </c>
      <c r="AB2" s="45" t="s">
        <v>556</v>
      </c>
      <c r="AC2" s="45" t="s">
        <v>576</v>
      </c>
      <c r="AD2" s="45" t="s">
        <v>570</v>
      </c>
      <c r="AE2" s="45" t="s">
        <v>566</v>
      </c>
      <c r="AF2" s="45" t="s">
        <v>552</v>
      </c>
      <c r="AG2" s="45" t="s">
        <v>1334</v>
      </c>
      <c r="AH2" s="45" t="s">
        <v>1265</v>
      </c>
      <c r="AI2" s="45" t="s">
        <v>556</v>
      </c>
      <c r="AJ2" s="45" t="s">
        <v>576</v>
      </c>
      <c r="AK2" s="45" t="s">
        <v>570</v>
      </c>
      <c r="AL2" s="45" t="s">
        <v>566</v>
      </c>
      <c r="AM2" s="45" t="s">
        <v>552</v>
      </c>
      <c r="AT2" s="28" t="s">
        <v>1176</v>
      </c>
    </row>
    <row r="3" spans="1:48" x14ac:dyDescent="0.2">
      <c r="A3" s="46" t="s">
        <v>9</v>
      </c>
      <c r="B3" s="47">
        <v>2022</v>
      </c>
      <c r="C3" s="47" t="str">
        <f>_xlfn.XLOOKUP($A3,TEAMS!$B$1:$B$846,TEAMS!$A$1:$A$846,"",0)</f>
        <v>GSW</v>
      </c>
      <c r="D3" s="48">
        <f>SUMIFS(TEAMS!$Z$1:$Z$846,TEAMS!$B$1:$B$846,$A3)</f>
        <v>178338220</v>
      </c>
      <c r="E3" s="49">
        <v>123655000</v>
      </c>
      <c r="F3" s="50">
        <f>D3/E3</f>
        <v>1.4422240912215438</v>
      </c>
      <c r="G3" s="47">
        <f>COUNTIFS(TEAMS!$B$1:$B$846,$A3,TEAMS!$D$1:$D$846,$C3)</f>
        <v>18</v>
      </c>
      <c r="H3" s="47">
        <f>COUNTIFS(TEAMS!$B$1:$B$846,$A3,TEAMS!$D$1:$D$846,$C3,TEAMS!$H$1:$H$846,H$2)</f>
        <v>3</v>
      </c>
      <c r="I3" s="47">
        <f>COUNTIFS(TEAMS!$B$1:$B$846,$A3,TEAMS!$D$1:$D$846,$C3,TEAMS!$H$1:$H$846,I$2)</f>
        <v>6</v>
      </c>
      <c r="J3" s="47">
        <f>COUNTIFS(TEAMS!$B$1:$B$846,$A3,TEAMS!$D$1:$D$846,$C3,TEAMS!$H$1:$H$846,J$2)</f>
        <v>4</v>
      </c>
      <c r="K3" s="47">
        <f>COUNTIFS(TEAMS!$B$1:$B$846,$A3,TEAMS!$D$1:$D$846,$C3,TEAMS!$H$1:$H$846,K$2)</f>
        <v>2</v>
      </c>
      <c r="L3" s="47">
        <f>COUNTIFS(TEAMS!$B$1:$B$846,$A3,TEAMS!$D$1:$D$846,$C3,TEAMS!$H$1:$H$846,L$2)</f>
        <v>2</v>
      </c>
      <c r="M3" s="62">
        <f>SUM(N3:R3)</f>
        <v>168.50475300000002</v>
      </c>
      <c r="N3" s="62">
        <f>SUMIFS(TEAMS!$Z$1:$Z$846,TEAMS!$B$1:$B$846,$A3,TEAMS!$D$1:$D$846,$C3,TEAMS!$H$1:$H$846,N$2)/1000000</f>
        <v>45.780965999999999</v>
      </c>
      <c r="O3" s="62">
        <f>SUMIFS(TEAMS!$Z$1:$Z$846,TEAMS!$B$1:$B$846,$A3,TEAMS!$D$1:$D$846,$C3,TEAMS!$H$1:$H$846,O$2)/1000000</f>
        <v>47.650379999999998</v>
      </c>
      <c r="P3" s="62">
        <f>SUMIFS(TEAMS!$Z$1:$Z$846,TEAMS!$B$1:$B$846,$A3,TEAMS!$D$1:$D$846,$C3,TEAMS!$H$1:$H$846,P$2)/1000000</f>
        <v>41.389034000000002</v>
      </c>
      <c r="Q3" s="62">
        <f>SUMIFS(TEAMS!$Z$1:$Z$846,TEAMS!$B$1:$B$846,$A3,TEAMS!$D$1:$D$846,$C3,TEAMS!$H$1:$H$846,Q$2)/1000000</f>
        <v>26.416353000000001</v>
      </c>
      <c r="R3" s="62">
        <f>SUMIFS(TEAMS!$Z$1:$Z$846,TEAMS!$B$1:$B$846,$A3,TEAMS!$D$1:$D$846,$C3,TEAMS!$H$1:$H$846,R$2)/1000000</f>
        <v>7.2680199999999999</v>
      </c>
      <c r="S3" s="47">
        <f>COUNTIFS(TEAMS!$B$1:$B$846,$A3,TEAMS!$D$1:$D$846,$C3)</f>
        <v>18</v>
      </c>
      <c r="T3" s="50">
        <f>IFERROR(N3/$M3,0)</f>
        <v>0.27168946385743786</v>
      </c>
      <c r="U3" s="50">
        <f t="shared" ref="U3:X3" si="0">IFERROR(O3/$M3,0)</f>
        <v>0.2827835960211757</v>
      </c>
      <c r="V3" s="50">
        <f t="shared" si="0"/>
        <v>0.24562532072908352</v>
      </c>
      <c r="W3" s="50">
        <f t="shared" si="0"/>
        <v>0.15676918620805905</v>
      </c>
      <c r="X3" s="50">
        <f t="shared" si="0"/>
        <v>4.3132433184243764E-2</v>
      </c>
      <c r="Y3" s="50">
        <f>SUM(T3:X3)</f>
        <v>0.99999999999999989</v>
      </c>
      <c r="Z3" s="47">
        <f>SUMIFS(TEAMS!$T$1:$T$846,TEAMS!$B$1:$B$846,$A3,TEAMS!$D$1:$D$846,$C3)</f>
        <v>91</v>
      </c>
      <c r="AA3" s="70">
        <f>AVERAGEIFS(TEAMS!$T$1:$T$846,TEAMS!$B$1:$B$846,$A3,TEAMS!$D$1:$D$846,$C3)</f>
        <v>6.5</v>
      </c>
      <c r="AB3" s="70">
        <f>AVERAGEIFS(TEAMS!$T$1:$T$846,TEAMS!$B$1:$B$846,$A3,TEAMS!$D$1:$D$846,$C3,TEAMS!$H$1:$H$846,AB$2)</f>
        <v>7.5</v>
      </c>
      <c r="AC3" s="70">
        <f>AVERAGEIFS(TEAMS!$T$1:$T$846,TEAMS!$B$1:$B$846,$A3,TEAMS!$D$1:$D$846,$C3,TEAMS!$H$1:$H$846,AC$2)</f>
        <v>4.2</v>
      </c>
      <c r="AD3" s="70">
        <f>AVERAGEIFS(TEAMS!$T$1:$T$846,TEAMS!$B$1:$B$846,$A3,TEAMS!$D$1:$D$846,$C3,TEAMS!$H$1:$H$846,AD$2)</f>
        <v>8.6666666666666661</v>
      </c>
      <c r="AE3" s="70">
        <f>AVERAGEIFS(TEAMS!$T$1:$T$846,TEAMS!$B$1:$B$846,$A3,TEAMS!$D$1:$D$846,$C3,TEAMS!$H$1:$H$846,AE$2)</f>
        <v>8.5</v>
      </c>
      <c r="AF3" s="70">
        <f>AVERAGEIFS(TEAMS!$T$1:$T$846,TEAMS!$B$1:$B$846,$A3,TEAMS!$D$1:$D$846,$C3,TEAMS!$H$1:$H$846,AF$2)</f>
        <v>6</v>
      </c>
      <c r="AG3" s="47"/>
      <c r="AH3" s="70">
        <f>_xlfn.MAXIFS(TEAMS!$AJ$1:$AJ$846,TEAMS!$B$1:$B$846,$A3,TEAMS!$D$1:$D$846,$C3)</f>
        <v>0</v>
      </c>
      <c r="AI3" s="70">
        <f>SUMIFS(TEAMS!$AJ$1:$AJ$846,TEAMS!$B$1:$B$846,$A3,TEAMS!$D$1:$D$846,$C3,TEAMS!$H$1:$H$846,AI$2)</f>
        <v>0</v>
      </c>
      <c r="AJ3" s="70">
        <f>SUMIFS(TEAMS!$AJ$1:$AJ$846,TEAMS!$B$1:$B$846,$A3,TEAMS!$D$1:$D$846,$C3,TEAMS!$H$1:$H$846,AJ$2)</f>
        <v>0</v>
      </c>
      <c r="AK3" s="70">
        <f>SUMIFS(TEAMS!$AJ$1:$AJ$846,TEAMS!$B$1:$B$846,$A3,TEAMS!$D$1:$D$846,$C3,TEAMS!$H$1:$H$846,AK$2)</f>
        <v>0</v>
      </c>
      <c r="AL3" s="70">
        <f>SUMIFS(TEAMS!$AJ$1:$AJ$846,TEAMS!$B$1:$B$846,$A3,TEAMS!$D$1:$D$846,$C3,TEAMS!$H$1:$H$846,AL$2)</f>
        <v>0</v>
      </c>
      <c r="AM3" s="70">
        <f>SUMIFS(TEAMS!$AJ$1:$AJ$846,TEAMS!$B$1:$B$846,$A3,TEAMS!$D$1:$D$846,$C3,TEAMS!$H$1:$H$846,AM$2)</f>
        <v>0</v>
      </c>
      <c r="AO3">
        <f>SUMIFS(TEAMS!$Z$1:$Z$846,TEAMS!$B$1:$B$846,$A3,TEAMS!$D$1:$D$846,$C3)</f>
        <v>177671553</v>
      </c>
      <c r="AR3">
        <v>2022</v>
      </c>
      <c r="AS3" s="9">
        <v>123655000</v>
      </c>
      <c r="AT3" s="9">
        <v>11241000</v>
      </c>
      <c r="AU3" s="27">
        <v>0.1</v>
      </c>
      <c r="AV3" t="s">
        <v>11</v>
      </c>
    </row>
    <row r="4" spans="1:48" x14ac:dyDescent="0.2">
      <c r="A4" s="46" t="s">
        <v>18</v>
      </c>
      <c r="B4" s="47">
        <f>B3-1</f>
        <v>2021</v>
      </c>
      <c r="C4" s="47" t="str">
        <f>_xlfn.XLOOKUP($A4,TEAMS!$B$1:$B$846,TEAMS!$A$1:$A$846,"",0)</f>
        <v>MIL</v>
      </c>
      <c r="D4" s="48">
        <f>SUMIFS(TEAMS!$Z$1:$Z$846,TEAMS!$B$1:$B$846,$A4)</f>
        <v>132663652</v>
      </c>
      <c r="E4" s="49">
        <v>112414000</v>
      </c>
      <c r="F4" s="50">
        <f t="shared" ref="F4:F34" si="1">D4/E4</f>
        <v>1.1801346095682033</v>
      </c>
      <c r="G4" s="47">
        <f>COUNTIFS(TEAMS!$B$1:$B$846,$A4,TEAMS!$D$1:$D$846,$C4)</f>
        <v>23</v>
      </c>
      <c r="H4" s="47">
        <f>COUNTIFS(TEAMS!$B$1:$B$846,$A4,TEAMS!$D$1:$D$846,$C4,TEAMS!$H$1:$H$846,H$2)</f>
        <v>4</v>
      </c>
      <c r="I4" s="47">
        <f>COUNTIFS(TEAMS!$B$1:$B$846,$A4,TEAMS!$D$1:$D$846,$C4,TEAMS!$H$1:$H$846,I$2)</f>
        <v>5</v>
      </c>
      <c r="J4" s="47">
        <f>COUNTIFS(TEAMS!$B$1:$B$846,$A4,TEAMS!$D$1:$D$846,$C4,TEAMS!$H$1:$H$846,J$2)</f>
        <v>7</v>
      </c>
      <c r="K4" s="47">
        <f>COUNTIFS(TEAMS!$B$1:$B$846,$A4,TEAMS!$D$1:$D$846,$C4,TEAMS!$H$1:$H$846,K$2)</f>
        <v>4</v>
      </c>
      <c r="L4" s="47">
        <f>COUNTIFS(TEAMS!$B$1:$B$846,$A4,TEAMS!$D$1:$D$846,$C4,TEAMS!$H$1:$H$846,L$2)</f>
        <v>2</v>
      </c>
      <c r="M4" s="62">
        <f t="shared" ref="M4:M34" si="2">SUM(N4:R4)</f>
        <v>132.66365200000001</v>
      </c>
      <c r="N4" s="62">
        <f>SUMIFS(TEAMS!$Z$1:$Z$846,TEAMS!$B$1:$B$846,$A4,TEAMS!$D$1:$D$846,$C4,TEAMS!$H$1:$H$846,N$2)/1000000</f>
        <v>29.556048000000001</v>
      </c>
      <c r="O4" s="62">
        <f>SUMIFS(TEAMS!$Z$1:$Z$846,TEAMS!$B$1:$B$846,$A4,TEAMS!$D$1:$D$846,$C4,TEAMS!$H$1:$H$846,O$2)/1000000</f>
        <v>11.242499</v>
      </c>
      <c r="P4" s="62">
        <f>SUMIFS(TEAMS!$Z$1:$Z$846,TEAMS!$B$1:$B$846,$A4,TEAMS!$D$1:$D$846,$C4,TEAMS!$H$1:$H$846,P$2)/1000000</f>
        <v>38.953859000000001</v>
      </c>
      <c r="Q4" s="62">
        <f>SUMIFS(TEAMS!$Z$1:$Z$846,TEAMS!$B$1:$B$846,$A4,TEAMS!$D$1:$D$846,$C4,TEAMS!$H$1:$H$846,Q$2)/1000000</f>
        <v>36.590570999999997</v>
      </c>
      <c r="R4" s="62">
        <f>SUMIFS(TEAMS!$Z$1:$Z$846,TEAMS!$B$1:$B$846,$A4,TEAMS!$D$1:$D$846,$C4,TEAMS!$H$1:$H$846,R$2)/1000000</f>
        <v>16.320675000000001</v>
      </c>
      <c r="S4" s="47">
        <f>COUNTIFS(TEAMS!$B$1:$B$846,$A4,TEAMS!$D$1:$D$846,$C4)</f>
        <v>23</v>
      </c>
      <c r="T4" s="50">
        <f t="shared" ref="T4:T34" si="3">IFERROR(N4/$M4,0)</f>
        <v>0.22278934398700254</v>
      </c>
      <c r="U4" s="50">
        <f t="shared" ref="U4:U34" si="4">IFERROR(O4/$M4,0)</f>
        <v>8.4744380472806524E-2</v>
      </c>
      <c r="V4" s="50">
        <f t="shared" ref="V4:V34" si="5">IFERROR(P4/$M4,0)</f>
        <v>0.29362872507082799</v>
      </c>
      <c r="W4" s="50">
        <f t="shared" ref="W4:W34" si="6">IFERROR(Q4/$M4,0)</f>
        <v>0.27581459162604682</v>
      </c>
      <c r="X4" s="50">
        <f t="shared" ref="X4:X34" si="7">IFERROR(R4/$M4,0)</f>
        <v>0.12302295884331603</v>
      </c>
      <c r="Y4" s="50">
        <f t="shared" ref="Y4:Y34" si="8">SUM(T4:X4)</f>
        <v>1</v>
      </c>
      <c r="Z4" s="47">
        <f>SUMIFS(TEAMS!$T$1:$T$846,TEAMS!$B$1:$B$846,$A4,TEAMS!$D$1:$D$846,$C4)</f>
        <v>103</v>
      </c>
      <c r="AA4" s="70">
        <f>AVERAGEIFS(TEAMS!$T$1:$T$846,TEAMS!$B$1:$B$846,$A4,TEAMS!$D$1:$D$846,$C4)</f>
        <v>5.7222222222222223</v>
      </c>
      <c r="AB4" s="70">
        <f>AVERAGEIFS(TEAMS!$T$1:$T$846,TEAMS!$B$1:$B$846,$A4,TEAMS!$D$1:$D$846,$C4,TEAMS!$H$1:$H$846,AB$2)</f>
        <v>9</v>
      </c>
      <c r="AC4" s="70">
        <f>AVERAGEIFS(TEAMS!$T$1:$T$846,TEAMS!$B$1:$B$846,$A4,TEAMS!$D$1:$D$846,$C4,TEAMS!$H$1:$H$846,AC$2)</f>
        <v>3.6666666666666665</v>
      </c>
      <c r="AD4" s="70">
        <f>AVERAGEIFS(TEAMS!$T$1:$T$846,TEAMS!$B$1:$B$846,$A4,TEAMS!$D$1:$D$846,$C4,TEAMS!$H$1:$H$846,AD$2)</f>
        <v>3.3333333333333335</v>
      </c>
      <c r="AE4" s="70">
        <f>AVERAGEIFS(TEAMS!$T$1:$T$846,TEAMS!$B$1:$B$846,$A4,TEAMS!$D$1:$D$846,$C4,TEAMS!$H$1:$H$846,AE$2)</f>
        <v>6.333333333333333</v>
      </c>
      <c r="AF4" s="70">
        <f>AVERAGEIFS(TEAMS!$T$1:$T$846,TEAMS!$B$1:$B$846,$A4,TEAMS!$D$1:$D$846,$C4,TEAMS!$H$1:$H$846,AF$2)</f>
        <v>8.5</v>
      </c>
      <c r="AG4" s="47"/>
      <c r="AH4" s="70">
        <f>_xlfn.MAXIFS(TEAMS!$AJ$1:$AJ$846,TEAMS!$B$1:$B$846,$A4,TEAMS!$D$1:$D$846,$C4)</f>
        <v>0</v>
      </c>
      <c r="AI4" s="70">
        <f>SUMIFS(TEAMS!$AJ$1:$AJ$846,TEAMS!$B$1:$B$846,$A4,TEAMS!$D$1:$D$846,$C4,TEAMS!$H$1:$H$846,AI$2)</f>
        <v>0</v>
      </c>
      <c r="AJ4" s="70">
        <f>SUMIFS(TEAMS!$AJ$1:$AJ$846,TEAMS!$B$1:$B$846,$A4,TEAMS!$D$1:$D$846,$C4,TEAMS!$H$1:$H$846,AJ$2)</f>
        <v>0</v>
      </c>
      <c r="AK4" s="70">
        <f>SUMIFS(TEAMS!$AJ$1:$AJ$846,TEAMS!$B$1:$B$846,$A4,TEAMS!$D$1:$D$846,$C4,TEAMS!$H$1:$H$846,AK$2)</f>
        <v>0</v>
      </c>
      <c r="AL4" s="70">
        <f>SUMIFS(TEAMS!$AJ$1:$AJ$846,TEAMS!$B$1:$B$846,$A4,TEAMS!$D$1:$D$846,$C4,TEAMS!$H$1:$H$846,AL$2)</f>
        <v>0</v>
      </c>
      <c r="AM4" s="70">
        <f>SUMIFS(TEAMS!$AJ$1:$AJ$846,TEAMS!$B$1:$B$846,$A4,TEAMS!$D$1:$D$846,$C4,TEAMS!$H$1:$H$846,AM$2)</f>
        <v>0</v>
      </c>
      <c r="AR4">
        <v>2021</v>
      </c>
      <c r="AS4" s="9">
        <v>112414000</v>
      </c>
      <c r="AT4" s="9">
        <v>3274000</v>
      </c>
      <c r="AU4" s="27">
        <v>0.03</v>
      </c>
      <c r="AV4" t="s">
        <v>11</v>
      </c>
    </row>
    <row r="5" spans="1:48" x14ac:dyDescent="0.2">
      <c r="A5" s="46" t="s">
        <v>25</v>
      </c>
      <c r="B5" s="47">
        <f t="shared" ref="B5:B34" si="9">B4-1</f>
        <v>2020</v>
      </c>
      <c r="C5" s="47" t="str">
        <f>_xlfn.XLOOKUP($A5,TEAMS!$B$1:$B$846,TEAMS!$A$1:$A$846,"",0)</f>
        <v>LAL</v>
      </c>
      <c r="D5" s="48">
        <f>SUMIFS(TEAMS!$Z$1:$Z$846,TEAMS!$B$1:$B$846,$A5)</f>
        <v>120409527</v>
      </c>
      <c r="E5" s="49">
        <v>109140000</v>
      </c>
      <c r="F5" s="50">
        <f t="shared" si="1"/>
        <v>1.1032575316107751</v>
      </c>
      <c r="G5" s="47">
        <f>COUNTIFS(TEAMS!$B$1:$B$846,$A5,TEAMS!$D$1:$D$846,$C5)</f>
        <v>22</v>
      </c>
      <c r="H5" s="47">
        <f>COUNTIFS(TEAMS!$B$1:$B$846,$A5,TEAMS!$D$1:$D$846,$C5,TEAMS!$H$1:$H$846,H$2)</f>
        <v>4</v>
      </c>
      <c r="I5" s="47">
        <f>COUNTIFS(TEAMS!$B$1:$B$846,$A5,TEAMS!$D$1:$D$846,$C5,TEAMS!$H$1:$H$846,I$2)</f>
        <v>7</v>
      </c>
      <c r="J5" s="47">
        <f>COUNTIFS(TEAMS!$B$1:$B$846,$A5,TEAMS!$D$1:$D$846,$C5,TEAMS!$H$1:$H$846,J$2)</f>
        <v>1</v>
      </c>
      <c r="K5" s="47">
        <f>COUNTIFS(TEAMS!$B$1:$B$846,$A5,TEAMS!$D$1:$D$846,$C5,TEAMS!$H$1:$H$846,K$2)</f>
        <v>5</v>
      </c>
      <c r="L5" s="47">
        <f>COUNTIFS(TEAMS!$B$1:$B$846,$A5,TEAMS!$D$1:$D$846,$C5,TEAMS!$H$1:$H$846,L$2)</f>
        <v>3</v>
      </c>
      <c r="M5" s="62">
        <f t="shared" si="2"/>
        <v>116.909527</v>
      </c>
      <c r="N5" s="62">
        <f>SUMIFS(TEAMS!$Z$1:$Z$846,TEAMS!$B$1:$B$846,$A5,TEAMS!$D$1:$D$846,$C5,TEAMS!$H$1:$H$846,N$2)/1000000</f>
        <v>45.751610999999997</v>
      </c>
      <c r="O5" s="62">
        <f>SUMIFS(TEAMS!$Z$1:$Z$846,TEAMS!$B$1:$B$846,$A5,TEAMS!$D$1:$D$846,$C5,TEAMS!$H$1:$H$846,O$2)/1000000</f>
        <v>16.576644999999999</v>
      </c>
      <c r="P5" s="62">
        <f>SUMIFS(TEAMS!$Z$1:$Z$846,TEAMS!$B$1:$B$846,$A5,TEAMS!$D$1:$D$846,$C5,TEAMS!$H$1:$H$846,P$2)/1000000</f>
        <v>14.634145999999999</v>
      </c>
      <c r="Q5" s="62">
        <f>SUMIFS(TEAMS!$Z$1:$Z$846,TEAMS!$B$1:$B$846,$A5,TEAMS!$D$1:$D$846,$C5,TEAMS!$H$1:$H$846,Q$2)/1000000</f>
        <v>33.382371999999997</v>
      </c>
      <c r="R5" s="62">
        <f>SUMIFS(TEAMS!$Z$1:$Z$846,TEAMS!$B$1:$B$846,$A5,TEAMS!$D$1:$D$846,$C5,TEAMS!$H$1:$H$846,R$2)/1000000</f>
        <v>6.5647529999999996</v>
      </c>
      <c r="S5" s="47">
        <f>COUNTIFS(TEAMS!$B$1:$B$846,$A5,TEAMS!$D$1:$D$846,$C5)</f>
        <v>22</v>
      </c>
      <c r="T5" s="50">
        <f t="shared" si="3"/>
        <v>0.3913420246752003</v>
      </c>
      <c r="U5" s="50">
        <f t="shared" si="4"/>
        <v>0.1417903692314143</v>
      </c>
      <c r="V5" s="50">
        <f t="shared" si="5"/>
        <v>0.12517496542433193</v>
      </c>
      <c r="W5" s="50">
        <f t="shared" si="6"/>
        <v>0.28554021948955449</v>
      </c>
      <c r="X5" s="50">
        <f t="shared" si="7"/>
        <v>5.615242117949891E-2</v>
      </c>
      <c r="Y5" s="50">
        <f t="shared" si="8"/>
        <v>0.99999999999999989</v>
      </c>
      <c r="Z5" s="47">
        <f>SUMIFS(TEAMS!$T$1:$T$846,TEAMS!$B$1:$B$846,$A5,TEAMS!$D$1:$D$846,$C5)</f>
        <v>143</v>
      </c>
      <c r="AA5" s="70">
        <f>AVERAGEIFS(TEAMS!$T$1:$T$846,TEAMS!$B$1:$B$846,$A5,TEAMS!$D$1:$D$846,$C5)</f>
        <v>8.4117647058823533</v>
      </c>
      <c r="AB5" s="70">
        <f>AVERAGEIFS(TEAMS!$T$1:$T$846,TEAMS!$B$1:$B$846,$A5,TEAMS!$D$1:$D$846,$C5,TEAMS!$H$1:$H$846,AB$2)</f>
        <v>8.5</v>
      </c>
      <c r="AC5" s="70">
        <f>AVERAGEIFS(TEAMS!$T$1:$T$846,TEAMS!$B$1:$B$846,$A5,TEAMS!$D$1:$D$846,$C5,TEAMS!$H$1:$H$846,AC$2)</f>
        <v>8.6</v>
      </c>
      <c r="AD5" s="70">
        <f>AVERAGEIFS(TEAMS!$T$1:$T$846,TEAMS!$B$1:$B$846,$A5,TEAMS!$D$1:$D$846,$C5,TEAMS!$H$1:$H$846,AD$2)</f>
        <v>10</v>
      </c>
      <c r="AE5" s="70">
        <f>AVERAGEIFS(TEAMS!$T$1:$T$846,TEAMS!$B$1:$B$846,$A5,TEAMS!$D$1:$D$846,$C5,TEAMS!$H$1:$H$846,AE$2)</f>
        <v>6</v>
      </c>
      <c r="AF5" s="70">
        <f>AVERAGEIFS(TEAMS!$T$1:$T$846,TEAMS!$B$1:$B$846,$A5,TEAMS!$D$1:$D$846,$C5,TEAMS!$H$1:$H$846,AF$2)</f>
        <v>13</v>
      </c>
      <c r="AG5" s="47"/>
      <c r="AH5" s="70">
        <f>_xlfn.MAXIFS(TEAMS!$AJ$1:$AJ$846,TEAMS!$B$1:$B$846,$A5,TEAMS!$D$1:$D$846,$C5)</f>
        <v>0</v>
      </c>
      <c r="AI5" s="70">
        <f>SUMIFS(TEAMS!$AJ$1:$AJ$846,TEAMS!$B$1:$B$846,$A5,TEAMS!$D$1:$D$846,$C5,TEAMS!$H$1:$H$846,AI$2)</f>
        <v>0</v>
      </c>
      <c r="AJ5" s="70">
        <f>SUMIFS(TEAMS!$AJ$1:$AJ$846,TEAMS!$B$1:$B$846,$A5,TEAMS!$D$1:$D$846,$C5,TEAMS!$H$1:$H$846,AJ$2)</f>
        <v>0</v>
      </c>
      <c r="AK5" s="70">
        <f>SUMIFS(TEAMS!$AJ$1:$AJ$846,TEAMS!$B$1:$B$846,$A5,TEAMS!$D$1:$D$846,$C5,TEAMS!$H$1:$H$846,AK$2)</f>
        <v>0</v>
      </c>
      <c r="AL5" s="70">
        <f>SUMIFS(TEAMS!$AJ$1:$AJ$846,TEAMS!$B$1:$B$846,$A5,TEAMS!$D$1:$D$846,$C5,TEAMS!$H$1:$H$846,AL$2)</f>
        <v>0</v>
      </c>
      <c r="AM5" s="70">
        <f>SUMIFS(TEAMS!$AJ$1:$AJ$846,TEAMS!$B$1:$B$846,$A5,TEAMS!$D$1:$D$846,$C5,TEAMS!$H$1:$H$846,AM$2)</f>
        <v>0</v>
      </c>
      <c r="AR5">
        <v>2020</v>
      </c>
      <c r="AS5" s="9">
        <v>109140000</v>
      </c>
      <c r="AT5" s="9">
        <v>0</v>
      </c>
      <c r="AU5" s="27">
        <v>0</v>
      </c>
      <c r="AV5" t="s">
        <v>11</v>
      </c>
    </row>
    <row r="6" spans="1:48" x14ac:dyDescent="0.2">
      <c r="A6" s="46" t="s">
        <v>33</v>
      </c>
      <c r="B6" s="47">
        <f t="shared" si="9"/>
        <v>2019</v>
      </c>
      <c r="C6" s="47" t="str">
        <f>_xlfn.XLOOKUP($A6,TEAMS!$B$1:$B$846,TEAMS!$A$1:$A$846,"",0)</f>
        <v>TOR</v>
      </c>
      <c r="D6" s="48">
        <f>SUMIFS(TEAMS!$Z$1:$Z$846,TEAMS!$B$1:$B$846,$A6)</f>
        <v>136242478</v>
      </c>
      <c r="E6" s="49">
        <v>109140000</v>
      </c>
      <c r="F6" s="50">
        <f t="shared" si="1"/>
        <v>1.2483276342312626</v>
      </c>
      <c r="G6" s="47">
        <f>COUNTIFS(TEAMS!$B$1:$B$846,$A6,TEAMS!$D$1:$D$846,$C6)</f>
        <v>24</v>
      </c>
      <c r="H6" s="47">
        <f>COUNTIFS(TEAMS!$B$1:$B$846,$A6,TEAMS!$D$1:$D$846,$C6,TEAMS!$H$1:$H$846,H$2)</f>
        <v>6</v>
      </c>
      <c r="I6" s="47">
        <f>COUNTIFS(TEAMS!$B$1:$B$846,$A6,TEAMS!$D$1:$D$846,$C6,TEAMS!$H$1:$H$846,I$2)</f>
        <v>5</v>
      </c>
      <c r="J6" s="47">
        <f>COUNTIFS(TEAMS!$B$1:$B$846,$A6,TEAMS!$D$1:$D$846,$C6,TEAMS!$H$1:$H$846,J$2)</f>
        <v>4</v>
      </c>
      <c r="K6" s="47">
        <f>COUNTIFS(TEAMS!$B$1:$B$846,$A6,TEAMS!$D$1:$D$846,$C6,TEAMS!$H$1:$H$846,K$2)</f>
        <v>3</v>
      </c>
      <c r="L6" s="47">
        <f>COUNTIFS(TEAMS!$B$1:$B$846,$A6,TEAMS!$D$1:$D$846,$C6,TEAMS!$H$1:$H$846,L$2)</f>
        <v>4</v>
      </c>
      <c r="M6" s="62">
        <f t="shared" si="2"/>
        <v>135.24247800000001</v>
      </c>
      <c r="N6" s="62">
        <f>SUMIFS(TEAMS!$Z$1:$Z$846,TEAMS!$B$1:$B$846,$A6,TEAMS!$D$1:$D$846,$C6,TEAMS!$H$1:$H$846,N$2)/1000000</f>
        <v>41.350847000000002</v>
      </c>
      <c r="O6" s="62">
        <f>SUMIFS(TEAMS!$Z$1:$Z$846,TEAMS!$B$1:$B$846,$A6,TEAMS!$D$1:$D$846,$C6,TEAMS!$H$1:$H$846,O$2)/1000000</f>
        <v>20.473088000000001</v>
      </c>
      <c r="P6" s="62">
        <f>SUMIFS(TEAMS!$Z$1:$Z$846,TEAMS!$B$1:$B$846,$A6,TEAMS!$D$1:$D$846,$C6,TEAMS!$H$1:$H$846,P$2)/1000000</f>
        <v>25.524245000000001</v>
      </c>
      <c r="Q6" s="62">
        <f>SUMIFS(TEAMS!$Z$1:$Z$846,TEAMS!$B$1:$B$846,$A6,TEAMS!$D$1:$D$846,$C6,TEAMS!$H$1:$H$846,Q$2)/1000000</f>
        <v>2.108606</v>
      </c>
      <c r="R6" s="62">
        <f>SUMIFS(TEAMS!$Z$1:$Z$846,TEAMS!$B$1:$B$846,$A6,TEAMS!$D$1:$D$846,$C6,TEAMS!$H$1:$H$846,R$2)/1000000</f>
        <v>45.785691999999997</v>
      </c>
      <c r="S6" s="47">
        <f>COUNTIFS(TEAMS!$B$1:$B$846,$A6,TEAMS!$D$1:$D$846,$C6)</f>
        <v>24</v>
      </c>
      <c r="T6" s="50">
        <f t="shared" si="3"/>
        <v>0.30575339650313121</v>
      </c>
      <c r="U6" s="50">
        <f t="shared" si="4"/>
        <v>0.15138060395492015</v>
      </c>
      <c r="V6" s="50">
        <f t="shared" si="5"/>
        <v>0.18872949813889095</v>
      </c>
      <c r="W6" s="50">
        <f t="shared" si="6"/>
        <v>1.5591299650691108E-2</v>
      </c>
      <c r="X6" s="50">
        <f t="shared" si="7"/>
        <v>0.33854520175236658</v>
      </c>
      <c r="Y6" s="50">
        <f t="shared" si="8"/>
        <v>0.99999999999999989</v>
      </c>
      <c r="Z6" s="47">
        <f>SUMIFS(TEAMS!$T$1:$T$846,TEAMS!$B$1:$B$846,$A6,TEAMS!$D$1:$D$846,$C6)</f>
        <v>115</v>
      </c>
      <c r="AA6" s="70">
        <f>AVERAGEIFS(TEAMS!$T$1:$T$846,TEAMS!$B$1:$B$846,$A6,TEAMS!$D$1:$D$846,$C6)</f>
        <v>5.4761904761904763</v>
      </c>
      <c r="AB6" s="70">
        <f>AVERAGEIFS(TEAMS!$T$1:$T$846,TEAMS!$B$1:$B$846,$A6,TEAMS!$D$1:$D$846,$C6,TEAMS!$H$1:$H$846,AB$2)</f>
        <v>5.8</v>
      </c>
      <c r="AC6" s="70">
        <f>AVERAGEIFS(TEAMS!$T$1:$T$846,TEAMS!$B$1:$B$846,$A6,TEAMS!$D$1:$D$846,$C6,TEAMS!$H$1:$H$846,AC$2)</f>
        <v>5</v>
      </c>
      <c r="AD6" s="70">
        <f>AVERAGEIFS(TEAMS!$T$1:$T$846,TEAMS!$B$1:$B$846,$A6,TEAMS!$D$1:$D$846,$C6,TEAMS!$H$1:$H$846,AD$2)</f>
        <v>5.5</v>
      </c>
      <c r="AE6" s="70">
        <f>AVERAGEIFS(TEAMS!$T$1:$T$846,TEAMS!$B$1:$B$846,$A6,TEAMS!$D$1:$D$846,$C6,TEAMS!$H$1:$H$846,AE$2)</f>
        <v>2</v>
      </c>
      <c r="AF6" s="70">
        <f>AVERAGEIFS(TEAMS!$T$1:$T$846,TEAMS!$B$1:$B$846,$A6,TEAMS!$D$1:$D$846,$C6,TEAMS!$H$1:$H$846,AF$2)</f>
        <v>8.25</v>
      </c>
      <c r="AG6" s="47"/>
      <c r="AH6" s="70">
        <f>_xlfn.MAXIFS(TEAMS!$AJ$1:$AJ$846,TEAMS!$B$1:$B$846,$A6,TEAMS!$D$1:$D$846,$C6)</f>
        <v>16.635667128638023</v>
      </c>
      <c r="AI6" s="70">
        <f>SUMIFS(TEAMS!$AJ$1:$AJ$846,TEAMS!$B$1:$B$846,$A6,TEAMS!$D$1:$D$846,$C6,TEAMS!$H$1:$H$846,AI$2)</f>
        <v>7.2141539624543283</v>
      </c>
      <c r="AJ6" s="70">
        <f>SUMIFS(TEAMS!$AJ$1:$AJ$846,TEAMS!$B$1:$B$846,$A6,TEAMS!$D$1:$D$846,$C6,TEAMS!$H$1:$H$846,AJ$2)</f>
        <v>1.8994053168703542</v>
      </c>
      <c r="AK6" s="70">
        <f>SUMIFS(TEAMS!$AJ$1:$AJ$846,TEAMS!$B$1:$B$846,$A6,TEAMS!$D$1:$D$846,$C6,TEAMS!$H$1:$H$846,AK$2)</f>
        <v>3.8739385158120196</v>
      </c>
      <c r="AL6" s="70">
        <f>SUMIFS(TEAMS!$AJ$1:$AJ$846,TEAMS!$B$1:$B$846,$A6,TEAMS!$D$1:$D$846,$C6,TEAMS!$H$1:$H$846,AL$2)</f>
        <v>0.10482550081894923</v>
      </c>
      <c r="AM6" s="70">
        <f>SUMIFS(TEAMS!$AJ$1:$AJ$846,TEAMS!$B$1:$B$846,$A6,TEAMS!$D$1:$D$846,$C6,TEAMS!$H$1:$H$846,AM$2)</f>
        <v>3.5433438326823734</v>
      </c>
      <c r="AR6">
        <v>2019</v>
      </c>
      <c r="AS6" s="9">
        <v>109140000</v>
      </c>
      <c r="AT6" s="9">
        <v>7271000</v>
      </c>
      <c r="AU6" s="27">
        <v>7.1400000000000005E-2</v>
      </c>
      <c r="AV6" t="s">
        <v>196</v>
      </c>
    </row>
    <row r="7" spans="1:48" x14ac:dyDescent="0.2">
      <c r="A7" s="46" t="s">
        <v>40</v>
      </c>
      <c r="B7" s="47">
        <f t="shared" si="9"/>
        <v>2018</v>
      </c>
      <c r="C7" s="47" t="str">
        <f>_xlfn.XLOOKUP($A7,TEAMS!$B$1:$B$846,TEAMS!$A$1:$A$846,"",0)</f>
        <v>GSW</v>
      </c>
      <c r="D7" s="48">
        <f>SUMIFS(TEAMS!$Z$1:$Z$846,TEAMS!$B$1:$B$846,$A7)</f>
        <v>135371746</v>
      </c>
      <c r="E7" s="49">
        <v>101869000</v>
      </c>
      <c r="F7" s="50">
        <f t="shared" si="1"/>
        <v>1.3288806800891342</v>
      </c>
      <c r="G7" s="47">
        <f>COUNTIFS(TEAMS!$B$1:$B$846,$A7,TEAMS!$D$1:$D$846,$C7)</f>
        <v>19</v>
      </c>
      <c r="H7" s="47">
        <f>COUNTIFS(TEAMS!$B$1:$B$846,$A7,TEAMS!$D$1:$D$846,$C7,TEAMS!$H$1:$H$846,H$2)</f>
        <v>3</v>
      </c>
      <c r="I7" s="47">
        <f>COUNTIFS(TEAMS!$B$1:$B$846,$A7,TEAMS!$D$1:$D$846,$C7,TEAMS!$H$1:$H$846,I$2)</f>
        <v>3</v>
      </c>
      <c r="J7" s="47">
        <f>COUNTIFS(TEAMS!$B$1:$B$846,$A7,TEAMS!$D$1:$D$846,$C7,TEAMS!$H$1:$H$846,J$2)</f>
        <v>3</v>
      </c>
      <c r="K7" s="47">
        <f>COUNTIFS(TEAMS!$B$1:$B$846,$A7,TEAMS!$D$1:$D$846,$C7,TEAMS!$H$1:$H$846,K$2)</f>
        <v>2</v>
      </c>
      <c r="L7" s="47">
        <f>COUNTIFS(TEAMS!$B$1:$B$846,$A7,TEAMS!$D$1:$D$846,$C7,TEAMS!$H$1:$H$846,L$2)</f>
        <v>6</v>
      </c>
      <c r="M7" s="62">
        <f t="shared" si="2"/>
        <v>134.42661999999999</v>
      </c>
      <c r="N7" s="62">
        <f>SUMIFS(TEAMS!$Z$1:$Z$846,TEAMS!$B$1:$B$846,$A7,TEAMS!$D$1:$D$846,$C7,TEAMS!$H$1:$H$846,N$2)/1000000</f>
        <v>42.389690000000002</v>
      </c>
      <c r="O7" s="62">
        <f>SUMIFS(TEAMS!$Z$1:$Z$846,TEAMS!$B$1:$B$846,$A7,TEAMS!$D$1:$D$846,$C7,TEAMS!$H$1:$H$846,O$2)/1000000</f>
        <v>24.330760999999999</v>
      </c>
      <c r="P7" s="62">
        <f>SUMIFS(TEAMS!$Z$1:$Z$846,TEAMS!$B$1:$B$846,$A7,TEAMS!$D$1:$D$846,$C7,TEAMS!$H$1:$H$846,P$2)/1000000</f>
        <v>41.286197000000001</v>
      </c>
      <c r="Q7" s="62">
        <f>SUMIFS(TEAMS!$Z$1:$Z$846,TEAMS!$B$1:$B$846,$A7,TEAMS!$D$1:$D$846,$C7,TEAMS!$H$1:$H$846,Q$2)/1000000</f>
        <v>16.399999999999999</v>
      </c>
      <c r="R7" s="62">
        <f>SUMIFS(TEAMS!$Z$1:$Z$846,TEAMS!$B$1:$B$846,$A7,TEAMS!$D$1:$D$846,$C7,TEAMS!$H$1:$H$846,R$2)/1000000</f>
        <v>10.019971999999999</v>
      </c>
      <c r="S7" s="47">
        <f>COUNTIFS(TEAMS!$B$1:$B$846,$A7,TEAMS!$D$1:$D$846,$C7)</f>
        <v>19</v>
      </c>
      <c r="T7" s="50">
        <f t="shared" si="3"/>
        <v>0.31533702178928552</v>
      </c>
      <c r="U7" s="50">
        <f t="shared" si="4"/>
        <v>0.18099659873914856</v>
      </c>
      <c r="V7" s="50">
        <f t="shared" si="5"/>
        <v>0.30712813429363922</v>
      </c>
      <c r="W7" s="50">
        <f t="shared" si="6"/>
        <v>0.12199964560590752</v>
      </c>
      <c r="X7" s="50">
        <f t="shared" si="7"/>
        <v>7.453859957201929E-2</v>
      </c>
      <c r="Y7" s="50">
        <f t="shared" si="8"/>
        <v>1</v>
      </c>
      <c r="Z7" s="47">
        <f>SUMIFS(TEAMS!$T$1:$T$846,TEAMS!$B$1:$B$846,$A7,TEAMS!$D$1:$D$846,$C7)</f>
        <v>114</v>
      </c>
      <c r="AA7" s="70">
        <f>AVERAGEIFS(TEAMS!$T$1:$T$846,TEAMS!$B$1:$B$846,$A7,TEAMS!$D$1:$D$846,$C7)</f>
        <v>7.6</v>
      </c>
      <c r="AB7" s="70">
        <f>AVERAGEIFS(TEAMS!$T$1:$T$846,TEAMS!$B$1:$B$846,$A7,TEAMS!$D$1:$D$846,$C7,TEAMS!$H$1:$H$846,AB$2)</f>
        <v>7</v>
      </c>
      <c r="AC7" s="70">
        <f>AVERAGEIFS(TEAMS!$T$1:$T$846,TEAMS!$B$1:$B$846,$A7,TEAMS!$D$1:$D$846,$C7,TEAMS!$H$1:$H$846,AC$2)</f>
        <v>5.666666666666667</v>
      </c>
      <c r="AD7" s="70">
        <f>AVERAGEIFS(TEAMS!$T$1:$T$846,TEAMS!$B$1:$B$846,$A7,TEAMS!$D$1:$D$846,$C7,TEAMS!$H$1:$H$846,AD$2)</f>
        <v>10.333333333333334</v>
      </c>
      <c r="AE7" s="70">
        <f>AVERAGEIFS(TEAMS!$T$1:$T$846,TEAMS!$B$1:$B$846,$A7,TEAMS!$D$1:$D$846,$C7,TEAMS!$H$1:$H$846,AE$2)</f>
        <v>5</v>
      </c>
      <c r="AF7" s="70">
        <f>AVERAGEIFS(TEAMS!$T$1:$T$846,TEAMS!$B$1:$B$846,$A7,TEAMS!$D$1:$D$846,$C7,TEAMS!$H$1:$H$846,AF$2)</f>
        <v>8</v>
      </c>
      <c r="AG7" s="47"/>
      <c r="AH7" s="70">
        <f>_xlfn.MAXIFS(TEAMS!$AJ$1:$AJ$846,TEAMS!$B$1:$B$846,$A7,TEAMS!$D$1:$D$846,$C7)</f>
        <v>17.064584505150929</v>
      </c>
      <c r="AI7" s="70">
        <f>SUMIFS(TEAMS!$AJ$1:$AJ$846,TEAMS!$B$1:$B$846,$A7,TEAMS!$D$1:$D$846,$C7,TEAMS!$H$1:$H$846,AI$2)</f>
        <v>3.4694810558266571</v>
      </c>
      <c r="AJ7" s="70">
        <f>SUMIFS(TEAMS!$AJ$1:$AJ$846,TEAMS!$B$1:$B$846,$A7,TEAMS!$D$1:$D$846,$C7,TEAMS!$H$1:$H$846,AJ$2)</f>
        <v>1.5386332426283169</v>
      </c>
      <c r="AK7" s="70">
        <f>SUMIFS(TEAMS!$AJ$1:$AJ$846,TEAMS!$B$1:$B$846,$A7,TEAMS!$D$1:$D$846,$C7,TEAMS!$H$1:$H$846,AK$2)</f>
        <v>3.5444545790831192</v>
      </c>
      <c r="AL7" s="70">
        <f>SUMIFS(TEAMS!$AJ$1:$AJ$846,TEAMS!$B$1:$B$846,$A7,TEAMS!$D$1:$D$846,$C7,TEAMS!$H$1:$H$846,AL$2)</f>
        <v>3.7693558930390241</v>
      </c>
      <c r="AM7" s="70">
        <f>SUMIFS(TEAMS!$AJ$1:$AJ$846,TEAMS!$B$1:$B$846,$A7,TEAMS!$D$1:$D$846,$C7,TEAMS!$H$1:$H$846,AM$2)</f>
        <v>4.7426597345738131</v>
      </c>
      <c r="AR7">
        <v>2018</v>
      </c>
      <c r="AS7" s="9">
        <v>101869000</v>
      </c>
      <c r="AT7" s="9">
        <v>2776000</v>
      </c>
      <c r="AU7" s="27">
        <v>2.8000000000000001E-2</v>
      </c>
      <c r="AV7" t="s">
        <v>11</v>
      </c>
    </row>
    <row r="8" spans="1:48" x14ac:dyDescent="0.2">
      <c r="A8" s="46" t="s">
        <v>47</v>
      </c>
      <c r="B8" s="47">
        <f t="shared" si="9"/>
        <v>2017</v>
      </c>
      <c r="C8" s="47" t="str">
        <f>_xlfn.XLOOKUP($A8,TEAMS!$B$1:$B$846,TEAMS!$A$1:$A$846,"",0)</f>
        <v>GSW</v>
      </c>
      <c r="D8" s="48">
        <f>SUMIFS(TEAMS!$Z$1:$Z$846,TEAMS!$B$1:$B$846,$A8)</f>
        <v>101540589</v>
      </c>
      <c r="E8" s="49">
        <v>99093000</v>
      </c>
      <c r="F8" s="50">
        <f t="shared" si="1"/>
        <v>1.0246999182586056</v>
      </c>
      <c r="G8" s="47">
        <f>COUNTIFS(TEAMS!$B$1:$B$846,$A8,TEAMS!$D$1:$D$846,$C8)</f>
        <v>24</v>
      </c>
      <c r="H8" s="47">
        <f>COUNTIFS(TEAMS!$B$1:$B$846,$A8,TEAMS!$D$1:$D$846,$C8,TEAMS!$H$1:$H$846,H$2)</f>
        <v>3</v>
      </c>
      <c r="I8" s="47">
        <f>COUNTIFS(TEAMS!$B$1:$B$846,$A8,TEAMS!$D$1:$D$846,$C8,TEAMS!$H$1:$H$846,I$2)</f>
        <v>3</v>
      </c>
      <c r="J8" s="47">
        <f>COUNTIFS(TEAMS!$B$1:$B$846,$A8,TEAMS!$D$1:$D$846,$C8,TEAMS!$H$1:$H$846,J$2)</f>
        <v>2</v>
      </c>
      <c r="K8" s="47">
        <f>COUNTIFS(TEAMS!$B$1:$B$846,$A8,TEAMS!$D$1:$D$846,$C8,TEAMS!$H$1:$H$846,K$2)</f>
        <v>3</v>
      </c>
      <c r="L8" s="47">
        <f>COUNTIFS(TEAMS!$B$1:$B$846,$A8,TEAMS!$D$1:$D$846,$C8,TEAMS!$H$1:$H$846,L$2)</f>
        <v>6</v>
      </c>
      <c r="M8" s="62">
        <f t="shared" si="2"/>
        <v>100.345463</v>
      </c>
      <c r="N8" s="62">
        <f>SUMIFS(TEAMS!$Z$1:$Z$846,TEAMS!$B$1:$B$846,$A8,TEAMS!$D$1:$D$846,$C8,TEAMS!$H$1:$H$846,N$2)/1000000</f>
        <v>17.997706999999998</v>
      </c>
      <c r="O8" s="62">
        <f>SUMIFS(TEAMS!$Z$1:$Z$846,TEAMS!$B$1:$B$846,$A8,TEAMS!$D$1:$D$846,$C8,TEAMS!$H$1:$H$846,O$2)/1000000</f>
        <v>18.222742</v>
      </c>
      <c r="P8" s="62">
        <f>SUMIFS(TEAMS!$Z$1:$Z$846,TEAMS!$B$1:$B$846,$A8,TEAMS!$D$1:$D$846,$C8,TEAMS!$H$1:$H$846,P$2)/1000000</f>
        <v>11.514718999999999</v>
      </c>
      <c r="Q8" s="62">
        <f>SUMIFS(TEAMS!$Z$1:$Z$846,TEAMS!$B$1:$B$846,$A8,TEAMS!$D$1:$D$846,$C8,TEAMS!$H$1:$H$846,Q$2)/1000000</f>
        <v>42.850966</v>
      </c>
      <c r="R8" s="62">
        <f>SUMIFS(TEAMS!$Z$1:$Z$846,TEAMS!$B$1:$B$846,$A8,TEAMS!$D$1:$D$846,$C8,TEAMS!$H$1:$H$846,R$2)/1000000</f>
        <v>9.7593289999999993</v>
      </c>
      <c r="S8" s="47">
        <f>COUNTIFS(TEAMS!$B$1:$B$846,$A8,TEAMS!$D$1:$D$846,$C8)</f>
        <v>24</v>
      </c>
      <c r="T8" s="50">
        <f t="shared" si="3"/>
        <v>0.17935745635056763</v>
      </c>
      <c r="U8" s="50">
        <f t="shared" si="4"/>
        <v>0.18160005898821754</v>
      </c>
      <c r="V8" s="50">
        <f t="shared" si="5"/>
        <v>0.1147507685524357</v>
      </c>
      <c r="W8" s="50">
        <f t="shared" si="6"/>
        <v>0.42703441410201076</v>
      </c>
      <c r="X8" s="50">
        <f t="shared" si="7"/>
        <v>9.7257302006768354E-2</v>
      </c>
      <c r="Y8" s="50">
        <f t="shared" si="8"/>
        <v>1</v>
      </c>
      <c r="Z8" s="47">
        <f>SUMIFS(TEAMS!$T$1:$T$846,TEAMS!$B$1:$B$846,$A8,TEAMS!$D$1:$D$846,$C8)</f>
        <v>114</v>
      </c>
      <c r="AA8" s="70">
        <f>AVERAGEIFS(TEAMS!$T$1:$T$846,TEAMS!$B$1:$B$846,$A8,TEAMS!$D$1:$D$846,$C8)</f>
        <v>7.6</v>
      </c>
      <c r="AB8" s="70">
        <f>AVERAGEIFS(TEAMS!$T$1:$T$846,TEAMS!$B$1:$B$846,$A8,TEAMS!$D$1:$D$846,$C8,TEAMS!$H$1:$H$846,AB$2)</f>
        <v>6.333333333333333</v>
      </c>
      <c r="AC8" s="70">
        <f>AVERAGEIFS(TEAMS!$T$1:$T$846,TEAMS!$B$1:$B$846,$A8,TEAMS!$D$1:$D$846,$C8,TEAMS!$H$1:$H$846,AC$2)</f>
        <v>4</v>
      </c>
      <c r="AD8" s="70">
        <f>AVERAGEIFS(TEAMS!$T$1:$T$846,TEAMS!$B$1:$B$846,$A8,TEAMS!$D$1:$D$846,$C8,TEAMS!$H$1:$H$846,AD$2)</f>
        <v>12.5</v>
      </c>
      <c r="AE8" s="70">
        <f>AVERAGEIFS(TEAMS!$T$1:$T$846,TEAMS!$B$1:$B$846,$A8,TEAMS!$D$1:$D$846,$C8,TEAMS!$H$1:$H$846,AE$2)</f>
        <v>5</v>
      </c>
      <c r="AF8" s="70">
        <f>AVERAGEIFS(TEAMS!$T$1:$T$846,TEAMS!$B$1:$B$846,$A8,TEAMS!$D$1:$D$846,$C8,TEAMS!$H$1:$H$846,AF$2)</f>
        <v>9.4</v>
      </c>
      <c r="AG8" s="47"/>
      <c r="AH8" s="70">
        <f>_xlfn.MAXIFS(TEAMS!$AJ$1:$AJ$846,TEAMS!$B$1:$B$846,$A8,TEAMS!$D$1:$D$846,$C8)</f>
        <v>17.804323705670097</v>
      </c>
      <c r="AI8" s="70">
        <f>SUMIFS(TEAMS!$AJ$1:$AJ$846,TEAMS!$B$1:$B$846,$A8,TEAMS!$D$1:$D$846,$C8,TEAMS!$H$1:$H$846,AI$2)</f>
        <v>3.401629867480541</v>
      </c>
      <c r="AJ8" s="70">
        <f>SUMIFS(TEAMS!$AJ$1:$AJ$846,TEAMS!$B$1:$B$846,$A8,TEAMS!$D$1:$D$846,$C8,TEAMS!$H$1:$H$846,AJ$2)</f>
        <v>2.7611565912667508</v>
      </c>
      <c r="AK8" s="70">
        <f>SUMIFS(TEAMS!$AJ$1:$AJ$846,TEAMS!$B$1:$B$846,$A8,TEAMS!$D$1:$D$846,$C8,TEAMS!$H$1:$H$846,AK$2)</f>
        <v>3.748303104484255</v>
      </c>
      <c r="AL8" s="70">
        <f>SUMIFS(TEAMS!$AJ$1:$AJ$846,TEAMS!$B$1:$B$846,$A8,TEAMS!$D$1:$D$846,$C8,TEAMS!$H$1:$H$846,AL$2)</f>
        <v>5.9514600454624942</v>
      </c>
      <c r="AM8" s="70">
        <f>SUMIFS(TEAMS!$AJ$1:$AJ$846,TEAMS!$B$1:$B$846,$A8,TEAMS!$D$1:$D$846,$C8,TEAMS!$H$1:$H$846,AM$2)</f>
        <v>1.9417740969760557</v>
      </c>
      <c r="AR8">
        <v>2017</v>
      </c>
      <c r="AS8" s="9">
        <v>99093000</v>
      </c>
      <c r="AT8" s="9">
        <v>4950000</v>
      </c>
      <c r="AU8" s="27">
        <v>5.2600000000000001E-2</v>
      </c>
      <c r="AV8" t="s">
        <v>55</v>
      </c>
    </row>
    <row r="9" spans="1:48" x14ac:dyDescent="0.2">
      <c r="A9" s="46" t="s">
        <v>54</v>
      </c>
      <c r="B9" s="47">
        <f t="shared" si="9"/>
        <v>2016</v>
      </c>
      <c r="C9" s="47" t="str">
        <f>_xlfn.XLOOKUP($A9,TEAMS!$B$1:$B$846,TEAMS!$A$1:$A$846,"",0)</f>
        <v>CLE</v>
      </c>
      <c r="D9" s="48">
        <f>SUMIFS(TEAMS!$Z$1:$Z$846,TEAMS!$B$1:$B$846,$A9)</f>
        <v>105962520</v>
      </c>
      <c r="E9" s="49">
        <v>94143000</v>
      </c>
      <c r="F9" s="50">
        <f t="shared" si="1"/>
        <v>1.125548580351168</v>
      </c>
      <c r="G9" s="47">
        <f>COUNTIFS(TEAMS!$B$1:$B$846,$A9,TEAMS!$D$1:$D$846,$C9)</f>
        <v>23</v>
      </c>
      <c r="H9" s="47">
        <f>COUNTIFS(TEAMS!$B$1:$B$846,$A9,TEAMS!$D$1:$D$846,$C9,TEAMS!$H$1:$H$846,H$2)</f>
        <v>4</v>
      </c>
      <c r="I9" s="47">
        <f>COUNTIFS(TEAMS!$B$1:$B$846,$A9,TEAMS!$D$1:$D$846,$C9,TEAMS!$H$1:$H$846,I$2)</f>
        <v>4</v>
      </c>
      <c r="J9" s="47">
        <f>COUNTIFS(TEAMS!$B$1:$B$846,$A9,TEAMS!$D$1:$D$846,$C9,TEAMS!$H$1:$H$846,J$2)</f>
        <v>4</v>
      </c>
      <c r="K9" s="47">
        <f>COUNTIFS(TEAMS!$B$1:$B$846,$A9,TEAMS!$D$1:$D$846,$C9,TEAMS!$H$1:$H$846,K$2)</f>
        <v>2</v>
      </c>
      <c r="L9" s="47">
        <f>COUNTIFS(TEAMS!$B$1:$B$846,$A9,TEAMS!$D$1:$D$846,$C9,TEAMS!$H$1:$H$846,L$2)</f>
        <v>4</v>
      </c>
      <c r="M9" s="62">
        <f t="shared" si="2"/>
        <v>105.96252</v>
      </c>
      <c r="N9" s="62">
        <f>SUMIFS(TEAMS!$Z$1:$Z$846,TEAMS!$B$1:$B$846,$A9,TEAMS!$D$1:$D$846,$C9,TEAMS!$H$1:$H$846,N$2)/1000000</f>
        <v>18.166252</v>
      </c>
      <c r="O9" s="62">
        <f>SUMIFS(TEAMS!$Z$1:$Z$846,TEAMS!$B$1:$B$846,$A9,TEAMS!$D$1:$D$846,$C9,TEAMS!$H$1:$H$846,O$2)/1000000</f>
        <v>14</v>
      </c>
      <c r="P9" s="62">
        <f>SUMIFS(TEAMS!$Z$1:$Z$846,TEAMS!$B$1:$B$846,$A9,TEAMS!$D$1:$D$846,$C9,TEAMS!$H$1:$H$846,P$2)/1000000</f>
        <v>25.977819</v>
      </c>
      <c r="Q9" s="62">
        <f>SUMIFS(TEAMS!$Z$1:$Z$846,TEAMS!$B$1:$B$846,$A9,TEAMS!$D$1:$D$846,$C9,TEAMS!$H$1:$H$846,Q$2)/1000000</f>
        <v>33.760869999999997</v>
      </c>
      <c r="R9" s="62">
        <f>SUMIFS(TEAMS!$Z$1:$Z$846,TEAMS!$B$1:$B$846,$A9,TEAMS!$D$1:$D$846,$C9,TEAMS!$H$1:$H$846,R$2)/1000000</f>
        <v>14.057579</v>
      </c>
      <c r="S9" s="47">
        <f>COUNTIFS(TEAMS!$B$1:$B$846,$A9,TEAMS!$D$1:$D$846,$C9)</f>
        <v>23</v>
      </c>
      <c r="T9" s="50">
        <f t="shared" si="3"/>
        <v>0.17144035457065385</v>
      </c>
      <c r="U9" s="50">
        <f t="shared" si="4"/>
        <v>0.13212218810953155</v>
      </c>
      <c r="V9" s="50">
        <f t="shared" si="5"/>
        <v>0.24516044918524021</v>
      </c>
      <c r="W9" s="50">
        <f t="shared" si="6"/>
        <v>0.31861142977724577</v>
      </c>
      <c r="X9" s="50">
        <f t="shared" si="7"/>
        <v>0.13266557835732862</v>
      </c>
      <c r="Y9" s="50">
        <f t="shared" si="8"/>
        <v>1</v>
      </c>
      <c r="Z9" s="47">
        <f>SUMIFS(TEAMS!$T$1:$T$846,TEAMS!$B$1:$B$846,$A9,TEAMS!$D$1:$D$846,$C9)</f>
        <v>122</v>
      </c>
      <c r="AA9" s="70">
        <f>AVERAGEIFS(TEAMS!$T$1:$T$846,TEAMS!$B$1:$B$846,$A9,TEAMS!$D$1:$D$846,$C9)</f>
        <v>7.625</v>
      </c>
      <c r="AB9" s="70">
        <f>AVERAGEIFS(TEAMS!$T$1:$T$846,TEAMS!$B$1:$B$846,$A9,TEAMS!$D$1:$D$846,$C9,TEAMS!$H$1:$H$846,AB$2)</f>
        <v>6</v>
      </c>
      <c r="AC9" s="70">
        <f>AVERAGEIFS(TEAMS!$T$1:$T$846,TEAMS!$B$1:$B$846,$A9,TEAMS!$D$1:$D$846,$C9,TEAMS!$H$1:$H$846,AC$2)</f>
        <v>4.75</v>
      </c>
      <c r="AD9" s="70">
        <f>AVERAGEIFS(TEAMS!$T$1:$T$846,TEAMS!$B$1:$B$846,$A9,TEAMS!$D$1:$D$846,$C9,TEAMS!$H$1:$H$846,AD$2)</f>
        <v>12.25</v>
      </c>
      <c r="AE9" s="70">
        <f>AVERAGEIFS(TEAMS!$T$1:$T$846,TEAMS!$B$1:$B$846,$A9,TEAMS!$D$1:$D$846,$C9,TEAMS!$H$1:$H$846,AE$2)</f>
        <v>5.5</v>
      </c>
      <c r="AF9" s="70">
        <f>AVERAGEIFS(TEAMS!$T$1:$T$846,TEAMS!$B$1:$B$846,$A9,TEAMS!$D$1:$D$846,$C9,TEAMS!$H$1:$H$846,AF$2)</f>
        <v>8.3333333333333339</v>
      </c>
      <c r="AG9" s="47"/>
      <c r="AH9" s="70">
        <f>_xlfn.MAXIFS(TEAMS!$AJ$1:$AJ$846,TEAMS!$B$1:$B$846,$A9,TEAMS!$D$1:$D$846,$C9)</f>
        <v>16.101095943397745</v>
      </c>
      <c r="AI9" s="70">
        <f>SUMIFS(TEAMS!$AJ$1:$AJ$846,TEAMS!$B$1:$B$846,$A9,TEAMS!$D$1:$D$846,$C9,TEAMS!$H$1:$H$846,AI$2)</f>
        <v>3.1341746310592504</v>
      </c>
      <c r="AJ9" s="70">
        <f>SUMIFS(TEAMS!$AJ$1:$AJ$846,TEAMS!$B$1:$B$846,$A9,TEAMS!$D$1:$D$846,$C9,TEAMS!$H$1:$H$846,AJ$2)</f>
        <v>5.9606352173889698</v>
      </c>
      <c r="AK9" s="70">
        <f>SUMIFS(TEAMS!$AJ$1:$AJ$846,TEAMS!$B$1:$B$846,$A9,TEAMS!$D$1:$D$846,$C9,TEAMS!$H$1:$H$846,AK$2)</f>
        <v>3.1090560381646171</v>
      </c>
      <c r="AL9" s="70">
        <f>SUMIFS(TEAMS!$AJ$1:$AJ$846,TEAMS!$B$1:$B$846,$A9,TEAMS!$D$1:$D$846,$C9,TEAMS!$H$1:$H$846,AL$2)</f>
        <v>0.28716295711315615</v>
      </c>
      <c r="AM9" s="70">
        <f>SUMIFS(TEAMS!$AJ$1:$AJ$846,TEAMS!$B$1:$B$846,$A9,TEAMS!$D$1:$D$846,$C9,TEAMS!$H$1:$H$846,AM$2)</f>
        <v>3.6100670996717543</v>
      </c>
      <c r="AR9">
        <v>2016</v>
      </c>
      <c r="AS9" s="9">
        <v>94143000</v>
      </c>
      <c r="AT9" s="9">
        <v>24143000</v>
      </c>
      <c r="AU9" s="27">
        <v>0.34489999999999998</v>
      </c>
    </row>
    <row r="10" spans="1:48" x14ac:dyDescent="0.2">
      <c r="A10" s="46" t="s">
        <v>62</v>
      </c>
      <c r="B10" s="47">
        <f t="shared" si="9"/>
        <v>2015</v>
      </c>
      <c r="C10" s="47" t="str">
        <f>_xlfn.XLOOKUP($A10,TEAMS!$B$1:$B$846,TEAMS!$A$1:$A$846,"",0)</f>
        <v>GSW</v>
      </c>
      <c r="D10" s="48">
        <f>SUMIFS(TEAMS!$Z$1:$Z$846,TEAMS!$B$1:$B$846,$A10)</f>
        <v>72414414</v>
      </c>
      <c r="E10" s="49">
        <v>70000000</v>
      </c>
      <c r="F10" s="50">
        <f t="shared" si="1"/>
        <v>1.0344916285714285</v>
      </c>
      <c r="G10" s="47">
        <f>COUNTIFS(TEAMS!$B$1:$B$846,$A10,TEAMS!$D$1:$D$846,$C10)</f>
        <v>20</v>
      </c>
      <c r="H10" s="47">
        <f>COUNTIFS(TEAMS!$B$1:$B$846,$A10,TEAMS!$D$1:$D$846,$C10,TEAMS!$H$1:$H$846,H$2)</f>
        <v>2</v>
      </c>
      <c r="I10" s="47">
        <f>COUNTIFS(TEAMS!$B$1:$B$846,$A10,TEAMS!$D$1:$D$846,$C10,TEAMS!$H$1:$H$846,I$2)</f>
        <v>4</v>
      </c>
      <c r="J10" s="47">
        <f>COUNTIFS(TEAMS!$B$1:$B$846,$A10,TEAMS!$D$1:$D$846,$C10,TEAMS!$H$1:$H$846,J$2)</f>
        <v>2</v>
      </c>
      <c r="K10" s="47">
        <f>COUNTIFS(TEAMS!$B$1:$B$846,$A10,TEAMS!$D$1:$D$846,$C10,TEAMS!$H$1:$H$846,K$2)</f>
        <v>3</v>
      </c>
      <c r="L10" s="47">
        <f>COUNTIFS(TEAMS!$B$1:$B$846,$A10,TEAMS!$D$1:$D$846,$C10,TEAMS!$H$1:$H$846,L$2)</f>
        <v>4</v>
      </c>
      <c r="M10" s="62">
        <f t="shared" si="2"/>
        <v>72.414413999999994</v>
      </c>
      <c r="N10" s="62">
        <f>SUMIFS(TEAMS!$Z$1:$Z$846,TEAMS!$B$1:$B$846,$A10,TEAMS!$D$1:$D$846,$C10,TEAMS!$H$1:$H$846,N$2)/1000000</f>
        <v>15.934213</v>
      </c>
      <c r="O10" s="62">
        <f>SUMIFS(TEAMS!$Z$1:$Z$846,TEAMS!$B$1:$B$846,$A10,TEAMS!$D$1:$D$846,$C10,TEAMS!$H$1:$H$846,O$2)/1000000</f>
        <v>6.4865370000000002</v>
      </c>
      <c r="P10" s="62">
        <f>SUMIFS(TEAMS!$Z$1:$Z$846,TEAMS!$B$1:$B$846,$A10,TEAMS!$D$1:$D$846,$C10,TEAMS!$H$1:$H$846,P$2)/1000000</f>
        <v>15.339464</v>
      </c>
      <c r="Q10" s="62">
        <f>SUMIFS(TEAMS!$Z$1:$Z$846,TEAMS!$B$1:$B$846,$A10,TEAMS!$D$1:$D$846,$C10,TEAMS!$H$1:$H$846,Q$2)/1000000</f>
        <v>16.094365</v>
      </c>
      <c r="R10" s="62">
        <f>SUMIFS(TEAMS!$Z$1:$Z$846,TEAMS!$B$1:$B$846,$A10,TEAMS!$D$1:$D$846,$C10,TEAMS!$H$1:$H$846,R$2)/1000000</f>
        <v>18.559835</v>
      </c>
      <c r="S10" s="47">
        <f>COUNTIFS(TEAMS!$B$1:$B$846,$A10,TEAMS!$D$1:$D$846,$C10)</f>
        <v>20</v>
      </c>
      <c r="T10" s="50">
        <f t="shared" si="3"/>
        <v>0.22004200710648575</v>
      </c>
      <c r="U10" s="50">
        <f t="shared" si="4"/>
        <v>8.9575219099335676E-2</v>
      </c>
      <c r="V10" s="50">
        <f t="shared" si="5"/>
        <v>0.21182887705201897</v>
      </c>
      <c r="W10" s="50">
        <f t="shared" si="6"/>
        <v>0.22225361100070493</v>
      </c>
      <c r="X10" s="50">
        <f t="shared" si="7"/>
        <v>0.25630028574145475</v>
      </c>
      <c r="Y10" s="50">
        <f t="shared" si="8"/>
        <v>1</v>
      </c>
      <c r="Z10" s="47">
        <f>SUMIFS(TEAMS!$T$1:$T$846,TEAMS!$B$1:$B$846,$A10,TEAMS!$D$1:$D$846,$C10)</f>
        <v>75</v>
      </c>
      <c r="AA10" s="70">
        <f>AVERAGEIFS(TEAMS!$T$1:$T$846,TEAMS!$B$1:$B$846,$A10,TEAMS!$D$1:$D$846,$C10)</f>
        <v>5.3571428571428568</v>
      </c>
      <c r="AB10" s="70">
        <f>AVERAGEIFS(TEAMS!$T$1:$T$846,TEAMS!$B$1:$B$846,$A10,TEAMS!$D$1:$D$846,$C10,TEAMS!$H$1:$H$846,AB$2)</f>
        <v>7</v>
      </c>
      <c r="AC10" s="70">
        <f>AVERAGEIFS(TEAMS!$T$1:$T$846,TEAMS!$B$1:$B$846,$A10,TEAMS!$D$1:$D$846,$C10,TEAMS!$H$1:$H$846,AC$2)</f>
        <v>5.25</v>
      </c>
      <c r="AD10" s="70">
        <f>AVERAGEIFS(TEAMS!$T$1:$T$846,TEAMS!$B$1:$B$846,$A10,TEAMS!$D$1:$D$846,$C10,TEAMS!$H$1:$H$846,AD$2)</f>
        <v>6</v>
      </c>
      <c r="AE10" s="70">
        <f>AVERAGEIFS(TEAMS!$T$1:$T$846,TEAMS!$B$1:$B$846,$A10,TEAMS!$D$1:$D$846,$C10,TEAMS!$H$1:$H$846,AE$2)</f>
        <v>5.5</v>
      </c>
      <c r="AF10" s="70">
        <f>AVERAGEIFS(TEAMS!$T$1:$T$846,TEAMS!$B$1:$B$846,$A10,TEAMS!$D$1:$D$846,$C10,TEAMS!$H$1:$H$846,AF$2)</f>
        <v>4.25</v>
      </c>
      <c r="AG10" s="47"/>
      <c r="AH10" s="70">
        <f>_xlfn.MAXIFS(TEAMS!$AJ$1:$AJ$846,TEAMS!$B$1:$B$846,$A10,TEAMS!$D$1:$D$846,$C10)</f>
        <v>17.224300410262689</v>
      </c>
      <c r="AI10" s="70">
        <f>SUMIFS(TEAMS!$AJ$1:$AJ$846,TEAMS!$B$1:$B$846,$A10,TEAMS!$D$1:$D$846,$C10,TEAMS!$H$1:$H$846,AI$2)</f>
        <v>4.1559610556610123</v>
      </c>
      <c r="AJ10" s="70">
        <f>SUMIFS(TEAMS!$AJ$1:$AJ$846,TEAMS!$B$1:$B$846,$A10,TEAMS!$D$1:$D$846,$C10,TEAMS!$H$1:$H$846,AJ$2)</f>
        <v>5.5558814524523896</v>
      </c>
      <c r="AK10" s="70">
        <f>SUMIFS(TEAMS!$AJ$1:$AJ$846,TEAMS!$B$1:$B$846,$A10,TEAMS!$D$1:$D$846,$C10,TEAMS!$H$1:$H$846,AK$2)</f>
        <v>2.8615822668544482</v>
      </c>
      <c r="AL10" s="70">
        <f>SUMIFS(TEAMS!$AJ$1:$AJ$846,TEAMS!$B$1:$B$846,$A10,TEAMS!$D$1:$D$846,$C10,TEAMS!$H$1:$H$846,AL$2)</f>
        <v>1.2134529422570572</v>
      </c>
      <c r="AM10" s="70">
        <f>SUMIFS(TEAMS!$AJ$1:$AJ$846,TEAMS!$B$1:$B$846,$A10,TEAMS!$D$1:$D$846,$C10,TEAMS!$H$1:$H$846,AM$2)</f>
        <v>3.4374226930377807</v>
      </c>
      <c r="AR10">
        <v>2015</v>
      </c>
      <c r="AS10" s="9">
        <v>70000000</v>
      </c>
      <c r="AT10" s="9">
        <v>6935000</v>
      </c>
      <c r="AU10" s="27">
        <v>0.11</v>
      </c>
    </row>
    <row r="11" spans="1:48" x14ac:dyDescent="0.2">
      <c r="A11" s="46" t="s">
        <v>68</v>
      </c>
      <c r="B11" s="47">
        <f t="shared" si="9"/>
        <v>2014</v>
      </c>
      <c r="C11" s="47" t="str">
        <f>_xlfn.XLOOKUP($A11,TEAMS!$B$1:$B$846,TEAMS!$A$1:$A$846,"",0)</f>
        <v>SAS</v>
      </c>
      <c r="D11" s="48">
        <f>SUMIFS(TEAMS!$Z$1:$Z$846,TEAMS!$B$1:$B$846,$A11)</f>
        <v>63666028</v>
      </c>
      <c r="E11" s="49">
        <v>63065000</v>
      </c>
      <c r="F11" s="50">
        <f t="shared" si="1"/>
        <v>1.0095302941409656</v>
      </c>
      <c r="G11" s="47">
        <f>COUNTIFS(TEAMS!$B$1:$B$846,$A11,TEAMS!$D$1:$D$846,$C11)</f>
        <v>23</v>
      </c>
      <c r="H11" s="47">
        <f>COUNTIFS(TEAMS!$B$1:$B$846,$A11,TEAMS!$D$1:$D$846,$C11,TEAMS!$H$1:$H$846,H$2)</f>
        <v>2</v>
      </c>
      <c r="I11" s="47">
        <f>COUNTIFS(TEAMS!$B$1:$B$846,$A11,TEAMS!$D$1:$D$846,$C11,TEAMS!$H$1:$H$846,I$2)</f>
        <v>5</v>
      </c>
      <c r="J11" s="47">
        <f>COUNTIFS(TEAMS!$B$1:$B$846,$A11,TEAMS!$D$1:$D$846,$C11,TEAMS!$H$1:$H$846,J$2)</f>
        <v>5</v>
      </c>
      <c r="K11" s="47">
        <f>COUNTIFS(TEAMS!$B$1:$B$846,$A11,TEAMS!$D$1:$D$846,$C11,TEAMS!$H$1:$H$846,K$2)</f>
        <v>4</v>
      </c>
      <c r="L11" s="47">
        <f>COUNTIFS(TEAMS!$B$1:$B$846,$A11,TEAMS!$D$1:$D$846,$C11,TEAMS!$H$1:$H$846,L$2)</f>
        <v>3</v>
      </c>
      <c r="M11" s="62">
        <f t="shared" si="2"/>
        <v>63.666027999999997</v>
      </c>
      <c r="N11" s="62">
        <f>SUMIFS(TEAMS!$Z$1:$Z$846,TEAMS!$B$1:$B$846,$A11,TEAMS!$D$1:$D$846,$C11,TEAMS!$H$1:$H$846,N$2)/1000000</f>
        <v>13.63395</v>
      </c>
      <c r="O11" s="62">
        <f>SUMIFS(TEAMS!$Z$1:$Z$846,TEAMS!$B$1:$B$846,$A11,TEAMS!$D$1:$D$846,$C11,TEAMS!$H$1:$H$846,O$2)/1000000</f>
        <v>12.383419999999999</v>
      </c>
      <c r="P11" s="62">
        <f>SUMIFS(TEAMS!$Z$1:$Z$846,TEAMS!$B$1:$B$846,$A11,TEAMS!$D$1:$D$846,$C11,TEAMS!$H$1:$H$846,P$2)/1000000</f>
        <v>6.1008399999999998</v>
      </c>
      <c r="Q11" s="62">
        <f>SUMIFS(TEAMS!$Z$1:$Z$846,TEAMS!$B$1:$B$846,$A11,TEAMS!$D$1:$D$846,$C11,TEAMS!$H$1:$H$846,Q$2)/1000000</f>
        <v>10.397500000000001</v>
      </c>
      <c r="R11" s="62">
        <f>SUMIFS(TEAMS!$Z$1:$Z$846,TEAMS!$B$1:$B$846,$A11,TEAMS!$D$1:$D$846,$C11,TEAMS!$H$1:$H$846,R$2)/1000000</f>
        <v>21.150317999999999</v>
      </c>
      <c r="S11" s="47">
        <f>COUNTIFS(TEAMS!$B$1:$B$846,$A11,TEAMS!$D$1:$D$846,$C11)</f>
        <v>23</v>
      </c>
      <c r="T11" s="50">
        <f t="shared" si="3"/>
        <v>0.21414795972508291</v>
      </c>
      <c r="U11" s="50">
        <f t="shared" si="4"/>
        <v>0.19450593022702783</v>
      </c>
      <c r="V11" s="50">
        <f t="shared" si="5"/>
        <v>9.5825673308848489E-2</v>
      </c>
      <c r="W11" s="50">
        <f t="shared" si="6"/>
        <v>0.16331315658642945</v>
      </c>
      <c r="X11" s="50">
        <f t="shared" si="7"/>
        <v>0.33220728015261136</v>
      </c>
      <c r="Y11" s="50">
        <f t="shared" si="8"/>
        <v>1</v>
      </c>
      <c r="Z11" s="47">
        <f>SUMIFS(TEAMS!$T$1:$T$846,TEAMS!$B$1:$B$846,$A11,TEAMS!$D$1:$D$846,$C11)</f>
        <v>102</v>
      </c>
      <c r="AA11" s="70">
        <f>AVERAGEIFS(TEAMS!$T$1:$T$846,TEAMS!$B$1:$B$846,$A11,TEAMS!$D$1:$D$846,$C11)</f>
        <v>5.3684210526315788</v>
      </c>
      <c r="AB11" s="70">
        <f>AVERAGEIFS(TEAMS!$T$1:$T$846,TEAMS!$B$1:$B$846,$A11,TEAMS!$D$1:$D$846,$C11,TEAMS!$H$1:$H$846,AB$2)</f>
        <v>8</v>
      </c>
      <c r="AC11" s="70">
        <f>AVERAGEIFS(TEAMS!$T$1:$T$846,TEAMS!$B$1:$B$846,$A11,TEAMS!$D$1:$D$846,$C11,TEAMS!$H$1:$H$846,AC$2)</f>
        <v>5.2</v>
      </c>
      <c r="AD11" s="70">
        <f>AVERAGEIFS(TEAMS!$T$1:$T$846,TEAMS!$B$1:$B$846,$A11,TEAMS!$D$1:$D$846,$C11,TEAMS!$H$1:$H$846,AD$2)</f>
        <v>3.2</v>
      </c>
      <c r="AE11" s="70">
        <f>AVERAGEIFS(TEAMS!$T$1:$T$846,TEAMS!$B$1:$B$846,$A11,TEAMS!$D$1:$D$846,$C11,TEAMS!$H$1:$H$846,AE$2)</f>
        <v>6</v>
      </c>
      <c r="AF11" s="70">
        <f>AVERAGEIFS(TEAMS!$T$1:$T$846,TEAMS!$B$1:$B$846,$A11,TEAMS!$D$1:$D$846,$C11,TEAMS!$H$1:$H$846,AF$2)</f>
        <v>6.666666666666667</v>
      </c>
      <c r="AG11" s="47"/>
      <c r="AH11" s="70">
        <f>_xlfn.MAXIFS(TEAMS!$AJ$1:$AJ$846,TEAMS!$B$1:$B$846,$A11,TEAMS!$D$1:$D$846,$C11)</f>
        <v>16.690931078073902</v>
      </c>
      <c r="AI11" s="70">
        <f>SUMIFS(TEAMS!$AJ$1:$AJ$846,TEAMS!$B$1:$B$846,$A11,TEAMS!$D$1:$D$846,$C11,TEAMS!$H$1:$H$846,AI$2)</f>
        <v>0</v>
      </c>
      <c r="AJ11" s="70">
        <f>SUMIFS(TEAMS!$AJ$1:$AJ$846,TEAMS!$B$1:$B$846,$A11,TEAMS!$D$1:$D$846,$C11,TEAMS!$H$1:$H$846,AJ$2)</f>
        <v>2.9752818203662876</v>
      </c>
      <c r="AK11" s="70">
        <f>SUMIFS(TEAMS!$AJ$1:$AJ$846,TEAMS!$B$1:$B$846,$A11,TEAMS!$D$1:$D$846,$C11,TEAMS!$H$1:$H$846,AK$2)</f>
        <v>4.1918676933042196</v>
      </c>
      <c r="AL11" s="70">
        <f>SUMIFS(TEAMS!$AJ$1:$AJ$846,TEAMS!$B$1:$B$846,$A11,TEAMS!$D$1:$D$846,$C11,TEAMS!$H$1:$H$846,AL$2)</f>
        <v>5.1732126999383601</v>
      </c>
      <c r="AM11" s="70">
        <f>SUMIFS(TEAMS!$AJ$1:$AJ$846,TEAMS!$B$1:$B$846,$A11,TEAMS!$D$1:$D$846,$C11,TEAMS!$H$1:$H$846,AM$2)</f>
        <v>4.3505688644650373</v>
      </c>
      <c r="AR11">
        <v>2014</v>
      </c>
      <c r="AS11" s="9">
        <v>63065000</v>
      </c>
      <c r="AT11" s="9">
        <v>4386000</v>
      </c>
      <c r="AU11" s="27">
        <v>7.4700000000000003E-2</v>
      </c>
    </row>
    <row r="12" spans="1:48" x14ac:dyDescent="0.2">
      <c r="A12" s="46" t="s">
        <v>76</v>
      </c>
      <c r="B12" s="47">
        <f t="shared" si="9"/>
        <v>2013</v>
      </c>
      <c r="C12" s="47" t="str">
        <f>_xlfn.XLOOKUP($A12,TEAMS!$B$1:$B$846,TEAMS!$A$1:$A$846,"",0)</f>
        <v>MIA</v>
      </c>
      <c r="D12" s="48">
        <f>SUMIFS(TEAMS!$Z$1:$Z$846,TEAMS!$B$1:$B$846,$A12)</f>
        <v>81558311</v>
      </c>
      <c r="E12" s="49">
        <v>58679000</v>
      </c>
      <c r="F12" s="50">
        <f t="shared" si="1"/>
        <v>1.3899062867465362</v>
      </c>
      <c r="G12" s="47">
        <f>COUNTIFS(TEAMS!$B$1:$B$846,$A12,TEAMS!$D$1:$D$846,$C12)</f>
        <v>23</v>
      </c>
      <c r="H12" s="47">
        <f>COUNTIFS(TEAMS!$B$1:$B$846,$A12,TEAMS!$D$1:$D$846,$C12,TEAMS!$H$1:$H$846,H$2)</f>
        <v>2</v>
      </c>
      <c r="I12" s="47">
        <f>COUNTIFS(TEAMS!$B$1:$B$846,$A12,TEAMS!$D$1:$D$846,$C12,TEAMS!$H$1:$H$846,I$2)</f>
        <v>3</v>
      </c>
      <c r="J12" s="47">
        <f>COUNTIFS(TEAMS!$B$1:$B$846,$A12,TEAMS!$D$1:$D$846,$C12,TEAMS!$H$1:$H$846,J$2)</f>
        <v>3</v>
      </c>
      <c r="K12" s="47">
        <f>COUNTIFS(TEAMS!$B$1:$B$846,$A12,TEAMS!$D$1:$D$846,$C12,TEAMS!$H$1:$H$846,K$2)</f>
        <v>5</v>
      </c>
      <c r="L12" s="47">
        <f>COUNTIFS(TEAMS!$B$1:$B$846,$A12,TEAMS!$D$1:$D$846,$C12,TEAMS!$H$1:$H$846,L$2)</f>
        <v>5</v>
      </c>
      <c r="M12" s="62">
        <f t="shared" si="2"/>
        <v>81.558311000000003</v>
      </c>
      <c r="N12" s="62">
        <f>SUMIFS(TEAMS!$Z$1:$Z$846,TEAMS!$B$1:$B$846,$A12,TEAMS!$D$1:$D$846,$C12,TEAMS!$H$1:$H$846,N$2)/1000000</f>
        <v>5.0825199999999997</v>
      </c>
      <c r="O12" s="62">
        <f>SUMIFS(TEAMS!$Z$1:$Z$846,TEAMS!$B$1:$B$846,$A12,TEAMS!$D$1:$D$846,$C12,TEAMS!$H$1:$H$846,O$2)/1000000</f>
        <v>20.458656000000001</v>
      </c>
      <c r="P12" s="62">
        <f>SUMIFS(TEAMS!$Z$1:$Z$846,TEAMS!$B$1:$B$846,$A12,TEAMS!$D$1:$D$846,$C12,TEAMS!$H$1:$H$846,P$2)/1000000</f>
        <v>10.435</v>
      </c>
      <c r="Q12" s="62">
        <f>SUMIFS(TEAMS!$Z$1:$Z$846,TEAMS!$B$1:$B$846,$A12,TEAMS!$D$1:$D$846,$C12,TEAMS!$H$1:$H$846,Q$2)/1000000</f>
        <v>23.232986</v>
      </c>
      <c r="R12" s="62">
        <f>SUMIFS(TEAMS!$Z$1:$Z$846,TEAMS!$B$1:$B$846,$A12,TEAMS!$D$1:$D$846,$C12,TEAMS!$H$1:$H$846,R$2)/1000000</f>
        <v>22.349149000000001</v>
      </c>
      <c r="S12" s="47">
        <f>COUNTIFS(TEAMS!$B$1:$B$846,$A12,TEAMS!$D$1:$D$846,$C12)</f>
        <v>23</v>
      </c>
      <c r="T12" s="50">
        <f t="shared" si="3"/>
        <v>6.231762205080485E-2</v>
      </c>
      <c r="U12" s="50">
        <f t="shared" si="4"/>
        <v>0.25084697989883581</v>
      </c>
      <c r="V12" s="50">
        <f t="shared" si="5"/>
        <v>0.12794526850856439</v>
      </c>
      <c r="W12" s="50">
        <f t="shared" si="6"/>
        <v>0.28486350091286222</v>
      </c>
      <c r="X12" s="50">
        <f t="shared" si="7"/>
        <v>0.27402662862893273</v>
      </c>
      <c r="Y12" s="50">
        <f t="shared" si="8"/>
        <v>1</v>
      </c>
      <c r="Z12" s="47">
        <f>SUMIFS(TEAMS!$T$1:$T$846,TEAMS!$B$1:$B$846,$A12,TEAMS!$D$1:$D$846,$C12)</f>
        <v>140</v>
      </c>
      <c r="AA12" s="70">
        <f>AVERAGEIFS(TEAMS!$T$1:$T$846,TEAMS!$B$1:$B$846,$A12,TEAMS!$D$1:$D$846,$C12)</f>
        <v>8.235294117647058</v>
      </c>
      <c r="AB12" s="70">
        <f>AVERAGEIFS(TEAMS!$T$1:$T$846,TEAMS!$B$1:$B$846,$A12,TEAMS!$D$1:$D$846,$C12,TEAMS!$H$1:$H$846,AB$2)</f>
        <v>2.5</v>
      </c>
      <c r="AC12" s="70">
        <f>AVERAGEIFS(TEAMS!$T$1:$T$846,TEAMS!$B$1:$B$846,$A12,TEAMS!$D$1:$D$846,$C12,TEAMS!$H$1:$H$846,AC$2)</f>
        <v>8.6666666666666661</v>
      </c>
      <c r="AD12" s="70">
        <f>AVERAGEIFS(TEAMS!$T$1:$T$846,TEAMS!$B$1:$B$846,$A12,TEAMS!$D$1:$D$846,$C12,TEAMS!$H$1:$H$846,AD$2)</f>
        <v>10.666666666666666</v>
      </c>
      <c r="AE12" s="70">
        <f>AVERAGEIFS(TEAMS!$T$1:$T$846,TEAMS!$B$1:$B$846,$A12,TEAMS!$D$1:$D$846,$C12,TEAMS!$H$1:$H$846,AE$2)</f>
        <v>12.5</v>
      </c>
      <c r="AF12" s="70">
        <f>AVERAGEIFS(TEAMS!$T$1:$T$846,TEAMS!$B$1:$B$846,$A12,TEAMS!$D$1:$D$846,$C12,TEAMS!$H$1:$H$846,AF$2)</f>
        <v>5.4</v>
      </c>
      <c r="AG12" s="47"/>
      <c r="AH12" s="70">
        <f>_xlfn.MAXIFS(TEAMS!$AJ$1:$AJ$846,TEAMS!$B$1:$B$846,$A12,TEAMS!$D$1:$D$846,$C12)</f>
        <v>17.213032104277037</v>
      </c>
      <c r="AI12" s="70">
        <f>SUMIFS(TEAMS!$AJ$1:$AJ$846,TEAMS!$B$1:$B$846,$A12,TEAMS!$D$1:$D$846,$C12,TEAMS!$H$1:$H$846,AI$2)</f>
        <v>1.6875814979975856</v>
      </c>
      <c r="AJ12" s="70">
        <f>SUMIFS(TEAMS!$AJ$1:$AJ$846,TEAMS!$B$1:$B$846,$A12,TEAMS!$D$1:$D$846,$C12,TEAMS!$H$1:$H$846,AJ$2)</f>
        <v>3.9946033301180233</v>
      </c>
      <c r="AK12" s="70">
        <f>SUMIFS(TEAMS!$AJ$1:$AJ$846,TEAMS!$B$1:$B$846,$A12,TEAMS!$D$1:$D$846,$C12,TEAMS!$H$1:$H$846,AK$2)</f>
        <v>1.1653579851624403</v>
      </c>
      <c r="AL12" s="70">
        <f>SUMIFS(TEAMS!$AJ$1:$AJ$846,TEAMS!$B$1:$B$846,$A12,TEAMS!$D$1:$D$846,$C12,TEAMS!$H$1:$H$846,AL$2)</f>
        <v>1.1826837902944785</v>
      </c>
      <c r="AM12" s="70">
        <f>SUMIFS(TEAMS!$AJ$1:$AJ$846,TEAMS!$B$1:$B$846,$A12,TEAMS!$D$1:$D$846,$C12,TEAMS!$H$1:$H$846,AM$2)</f>
        <v>9.1828055007045055</v>
      </c>
      <c r="AR12">
        <v>2013</v>
      </c>
      <c r="AS12" s="9">
        <v>58679000</v>
      </c>
      <c r="AT12" s="9">
        <v>635000</v>
      </c>
      <c r="AU12" s="27">
        <v>1.09E-2</v>
      </c>
    </row>
    <row r="13" spans="1:48" x14ac:dyDescent="0.2">
      <c r="A13" s="46" t="s">
        <v>84</v>
      </c>
      <c r="B13" s="47">
        <f t="shared" si="9"/>
        <v>2012</v>
      </c>
      <c r="C13" s="47" t="str">
        <f>_xlfn.XLOOKUP($A13,TEAMS!$B$1:$B$846,TEAMS!$A$1:$A$846,"",0)</f>
        <v>MIA</v>
      </c>
      <c r="D13" s="48">
        <f>SUMIFS(TEAMS!$Z$1:$Z$846,TEAMS!$B$1:$B$846,$A13)</f>
        <v>74117458</v>
      </c>
      <c r="E13" s="49">
        <v>58044000</v>
      </c>
      <c r="F13" s="50">
        <f t="shared" si="1"/>
        <v>1.2769185100957894</v>
      </c>
      <c r="G13" s="47">
        <f>COUNTIFS(TEAMS!$B$1:$B$846,$A13,TEAMS!$D$1:$D$846,$C13)</f>
        <v>23</v>
      </c>
      <c r="H13" s="47">
        <f>COUNTIFS(TEAMS!$B$1:$B$846,$A13,TEAMS!$D$1:$D$846,$C13,TEAMS!$H$1:$H$846,H$2)</f>
        <v>2</v>
      </c>
      <c r="I13" s="47">
        <f>COUNTIFS(TEAMS!$B$1:$B$846,$A13,TEAMS!$D$1:$D$846,$C13,TEAMS!$H$1:$H$846,I$2)</f>
        <v>4</v>
      </c>
      <c r="J13" s="47">
        <f>COUNTIFS(TEAMS!$B$1:$B$846,$A13,TEAMS!$D$1:$D$846,$C13,TEAMS!$H$1:$H$846,J$2)</f>
        <v>2</v>
      </c>
      <c r="K13" s="47">
        <f>COUNTIFS(TEAMS!$B$1:$B$846,$A13,TEAMS!$D$1:$D$846,$C13,TEAMS!$H$1:$H$846,K$2)</f>
        <v>4</v>
      </c>
      <c r="L13" s="47">
        <f>COUNTIFS(TEAMS!$B$1:$B$846,$A13,TEAMS!$D$1:$D$846,$C13,TEAMS!$H$1:$H$846,L$2)</f>
        <v>4</v>
      </c>
      <c r="M13" s="62">
        <f t="shared" si="2"/>
        <v>74.117457999999999</v>
      </c>
      <c r="N13" s="62">
        <f>SUMIFS(TEAMS!$Z$1:$Z$846,TEAMS!$B$1:$B$846,$A13,TEAMS!$D$1:$D$846,$C13,TEAMS!$H$1:$H$846,N$2)/1000000</f>
        <v>5.0359600000000002</v>
      </c>
      <c r="O13" s="62">
        <f>SUMIFS(TEAMS!$Z$1:$Z$846,TEAMS!$B$1:$B$846,$A13,TEAMS!$D$1:$D$846,$C13,TEAMS!$H$1:$H$846,O$2)/1000000</f>
        <v>23.064603999999999</v>
      </c>
      <c r="P13" s="62">
        <f>SUMIFS(TEAMS!$Z$1:$Z$846,TEAMS!$B$1:$B$846,$A13,TEAMS!$D$1:$D$846,$C13,TEAMS!$H$1:$H$846,P$2)/1000000</f>
        <v>19.022500000000001</v>
      </c>
      <c r="Q13" s="62">
        <f>SUMIFS(TEAMS!$Z$1:$Z$846,TEAMS!$B$1:$B$846,$A13,TEAMS!$D$1:$D$846,$C13,TEAMS!$H$1:$H$846,Q$2)/1000000</f>
        <v>21.402944000000002</v>
      </c>
      <c r="R13" s="62">
        <f>SUMIFS(TEAMS!$Z$1:$Z$846,TEAMS!$B$1:$B$846,$A13,TEAMS!$D$1:$D$846,$C13,TEAMS!$H$1:$H$846,R$2)/1000000</f>
        <v>5.59145</v>
      </c>
      <c r="S13" s="47">
        <f>COUNTIFS(TEAMS!$B$1:$B$846,$A13,TEAMS!$D$1:$D$846,$C13)</f>
        <v>23</v>
      </c>
      <c r="T13" s="50">
        <f t="shared" si="3"/>
        <v>6.7945665378863915E-2</v>
      </c>
      <c r="U13" s="50">
        <f t="shared" si="4"/>
        <v>0.31118989536851088</v>
      </c>
      <c r="V13" s="50">
        <f t="shared" si="5"/>
        <v>0.25665343244772376</v>
      </c>
      <c r="W13" s="50">
        <f t="shared" si="6"/>
        <v>0.28877061595933312</v>
      </c>
      <c r="X13" s="50">
        <f t="shared" si="7"/>
        <v>7.5440390845568403E-2</v>
      </c>
      <c r="Y13" s="50">
        <f t="shared" si="8"/>
        <v>1</v>
      </c>
      <c r="Z13" s="47">
        <f>SUMIFS(TEAMS!$T$1:$T$846,TEAMS!$B$1:$B$846,$A13,TEAMS!$D$1:$D$846,$C13)</f>
        <v>101</v>
      </c>
      <c r="AA13" s="70">
        <f>AVERAGEIFS(TEAMS!$T$1:$T$846,TEAMS!$B$1:$B$846,$A13,TEAMS!$D$1:$D$846,$C13)</f>
        <v>7.7692307692307692</v>
      </c>
      <c r="AB13" s="70">
        <f>AVERAGEIFS(TEAMS!$T$1:$T$846,TEAMS!$B$1:$B$846,$A13,TEAMS!$D$1:$D$846,$C13,TEAMS!$H$1:$H$846,AB$2)</f>
        <v>3</v>
      </c>
      <c r="AC13" s="70">
        <f>AVERAGEIFS(TEAMS!$T$1:$T$846,TEAMS!$B$1:$B$846,$A13,TEAMS!$D$1:$D$846,$C13,TEAMS!$H$1:$H$846,AC$2)</f>
        <v>9</v>
      </c>
      <c r="AD13" s="70">
        <f>AVERAGEIFS(TEAMS!$T$1:$T$846,TEAMS!$B$1:$B$846,$A13,TEAMS!$D$1:$D$846,$C13,TEAMS!$H$1:$H$846,AD$2)</f>
        <v>9</v>
      </c>
      <c r="AE13" s="70">
        <f>AVERAGEIFS(TEAMS!$T$1:$T$846,TEAMS!$B$1:$B$846,$A13,TEAMS!$D$1:$D$846,$C13,TEAMS!$H$1:$H$846,AE$2)</f>
        <v>11</v>
      </c>
      <c r="AF13" s="70">
        <f>AVERAGEIFS(TEAMS!$T$1:$T$846,TEAMS!$B$1:$B$846,$A13,TEAMS!$D$1:$D$846,$C13,TEAMS!$H$1:$H$846,AF$2)</f>
        <v>5</v>
      </c>
      <c r="AG13" s="47"/>
      <c r="AH13" s="70">
        <f>_xlfn.MAXIFS(TEAMS!$AJ$1:$AJ$846,TEAMS!$B$1:$B$846,$A13,TEAMS!$D$1:$D$846,$C13)</f>
        <v>16.006685194446732</v>
      </c>
      <c r="AI13" s="70">
        <f>SUMIFS(TEAMS!$AJ$1:$AJ$846,TEAMS!$B$1:$B$846,$A13,TEAMS!$D$1:$D$846,$C13,TEAMS!$H$1:$H$846,AI$2)</f>
        <v>2.0443514538398717</v>
      </c>
      <c r="AJ13" s="70">
        <f>SUMIFS(TEAMS!$AJ$1:$AJ$846,TEAMS!$B$1:$B$846,$A13,TEAMS!$D$1:$D$846,$C13,TEAMS!$H$1:$H$846,AJ$2)</f>
        <v>1.7508657200194981</v>
      </c>
      <c r="AK13" s="70">
        <f>SUMIFS(TEAMS!$AJ$1:$AJ$846,TEAMS!$B$1:$B$846,$A13,TEAMS!$D$1:$D$846,$C13,TEAMS!$H$1:$H$846,AK$2)</f>
        <v>4.5375035610055647</v>
      </c>
      <c r="AL13" s="70">
        <f>SUMIFS(TEAMS!$AJ$1:$AJ$846,TEAMS!$B$1:$B$846,$A13,TEAMS!$D$1:$D$846,$C13,TEAMS!$H$1:$H$846,AL$2)</f>
        <v>4.042768151632365</v>
      </c>
      <c r="AM13" s="70">
        <f>SUMIFS(TEAMS!$AJ$1:$AJ$846,TEAMS!$B$1:$B$846,$A13,TEAMS!$D$1:$D$846,$C13,TEAMS!$H$1:$H$846,AM$2)</f>
        <v>3.6311963079494305</v>
      </c>
      <c r="AR13">
        <v>2012</v>
      </c>
      <c r="AS13" s="9">
        <v>58044000</v>
      </c>
      <c r="AT13" s="9">
        <v>0</v>
      </c>
      <c r="AU13" s="27">
        <v>0</v>
      </c>
    </row>
    <row r="14" spans="1:48" x14ac:dyDescent="0.2">
      <c r="A14" s="46" t="s">
        <v>90</v>
      </c>
      <c r="B14" s="47">
        <f t="shared" si="9"/>
        <v>2011</v>
      </c>
      <c r="C14" s="47" t="str">
        <f>_xlfn.XLOOKUP($A14,TEAMS!$B$1:$B$846,TEAMS!$A$1:$A$846,"",0)</f>
        <v>DAL</v>
      </c>
      <c r="D14" s="48">
        <f>SUMIFS(TEAMS!$Z$1:$Z$846,TEAMS!$B$1:$B$846,$A14)</f>
        <v>85409890</v>
      </c>
      <c r="E14" s="49">
        <v>58044000</v>
      </c>
      <c r="F14" s="50">
        <f t="shared" si="1"/>
        <v>1.4714680242574598</v>
      </c>
      <c r="G14" s="47">
        <f>COUNTIFS(TEAMS!$B$1:$B$846,$A14,TEAMS!$D$1:$D$846,$C14)</f>
        <v>23</v>
      </c>
      <c r="H14" s="47">
        <f>COUNTIFS(TEAMS!$B$1:$B$846,$A14,TEAMS!$D$1:$D$846,$C14,TEAMS!$H$1:$H$846,H$2)</f>
        <v>3</v>
      </c>
      <c r="I14" s="47">
        <f>COUNTIFS(TEAMS!$B$1:$B$846,$A14,TEAMS!$D$1:$D$846,$C14,TEAMS!$H$1:$H$846,I$2)</f>
        <v>4</v>
      </c>
      <c r="J14" s="47">
        <f>COUNTIFS(TEAMS!$B$1:$B$846,$A14,TEAMS!$D$1:$D$846,$C14,TEAMS!$H$1:$H$846,J$2)</f>
        <v>6</v>
      </c>
      <c r="K14" s="47">
        <f>COUNTIFS(TEAMS!$B$1:$B$846,$A14,TEAMS!$D$1:$D$846,$C14,TEAMS!$H$1:$H$846,K$2)</f>
        <v>1</v>
      </c>
      <c r="L14" s="47">
        <f>COUNTIFS(TEAMS!$B$1:$B$846,$A14,TEAMS!$D$1:$D$846,$C14,TEAMS!$H$1:$H$846,L$2)</f>
        <v>4</v>
      </c>
      <c r="M14" s="62">
        <f t="shared" si="2"/>
        <v>85.409890000000004</v>
      </c>
      <c r="N14" s="62">
        <f>SUMIFS(TEAMS!$Z$1:$Z$846,TEAMS!$B$1:$B$846,$A14,TEAMS!$D$1:$D$846,$C14,TEAMS!$H$1:$H$846,N$2)/1000000</f>
        <v>11.581580000000001</v>
      </c>
      <c r="O14" s="62">
        <f>SUMIFS(TEAMS!$Z$1:$Z$846,TEAMS!$B$1:$B$846,$A14,TEAMS!$D$1:$D$846,$C14,TEAMS!$H$1:$H$846,O$2)/1000000</f>
        <v>15.911906</v>
      </c>
      <c r="P14" s="62">
        <f>SUMIFS(TEAMS!$Z$1:$Z$846,TEAMS!$B$1:$B$846,$A14,TEAMS!$D$1:$D$846,$C14,TEAMS!$H$1:$H$846,P$2)/1000000</f>
        <v>20.375589999999999</v>
      </c>
      <c r="Q14" s="62">
        <f>SUMIFS(TEAMS!$Z$1:$Z$846,TEAMS!$B$1:$B$846,$A14,TEAMS!$D$1:$D$846,$C14,TEAMS!$H$1:$H$846,Q$2)/1000000</f>
        <v>17.278618000000002</v>
      </c>
      <c r="R14" s="62">
        <f>SUMIFS(TEAMS!$Z$1:$Z$846,TEAMS!$B$1:$B$846,$A14,TEAMS!$D$1:$D$846,$C14,TEAMS!$H$1:$H$846,R$2)/1000000</f>
        <v>20.262195999999999</v>
      </c>
      <c r="S14" s="47">
        <f>COUNTIFS(TEAMS!$B$1:$B$846,$A14,TEAMS!$D$1:$D$846,$C14)</f>
        <v>23</v>
      </c>
      <c r="T14" s="50">
        <f t="shared" si="3"/>
        <v>0.13559998730826137</v>
      </c>
      <c r="U14" s="50">
        <f t="shared" si="4"/>
        <v>0.18630050922674177</v>
      </c>
      <c r="V14" s="50">
        <f t="shared" si="5"/>
        <v>0.23856241941067946</v>
      </c>
      <c r="W14" s="50">
        <f t="shared" si="6"/>
        <v>0.20230230948664144</v>
      </c>
      <c r="X14" s="50">
        <f t="shared" si="7"/>
        <v>0.23723477456767592</v>
      </c>
      <c r="Y14" s="50">
        <f t="shared" si="8"/>
        <v>1</v>
      </c>
      <c r="Z14" s="47">
        <f>SUMIFS(TEAMS!$T$1:$T$846,TEAMS!$B$1:$B$846,$A14,TEAMS!$D$1:$D$846,$C14)</f>
        <v>131</v>
      </c>
      <c r="AA14" s="70">
        <f>AVERAGEIFS(TEAMS!$T$1:$T$846,TEAMS!$B$1:$B$846,$A14,TEAMS!$D$1:$D$846,$C14)</f>
        <v>7.7058823529411766</v>
      </c>
      <c r="AB14" s="70">
        <f>AVERAGEIFS(TEAMS!$T$1:$T$846,TEAMS!$B$1:$B$846,$A14,TEAMS!$D$1:$D$846,$C14,TEAMS!$H$1:$H$846,AB$2)</f>
        <v>7</v>
      </c>
      <c r="AC14" s="70">
        <f>AVERAGEIFS(TEAMS!$T$1:$T$846,TEAMS!$B$1:$B$846,$A14,TEAMS!$D$1:$D$846,$C14,TEAMS!$H$1:$H$846,AC$2)</f>
        <v>8</v>
      </c>
      <c r="AD14" s="70">
        <f>AVERAGEIFS(TEAMS!$T$1:$T$846,TEAMS!$B$1:$B$846,$A14,TEAMS!$D$1:$D$846,$C14,TEAMS!$H$1:$H$846,AD$2)</f>
        <v>8.6666666666666661</v>
      </c>
      <c r="AE14" s="70">
        <f>AVERAGEIFS(TEAMS!$T$1:$T$846,TEAMS!$B$1:$B$846,$A14,TEAMS!$D$1:$D$846,$C14,TEAMS!$H$1:$H$846,AE$2)</f>
        <v>12</v>
      </c>
      <c r="AF14" s="70">
        <f>AVERAGEIFS(TEAMS!$T$1:$T$846,TEAMS!$B$1:$B$846,$A14,TEAMS!$D$1:$D$846,$C14,TEAMS!$H$1:$H$846,AF$2)</f>
        <v>5.5</v>
      </c>
      <c r="AG14" s="47"/>
      <c r="AH14" s="70">
        <f>_xlfn.MAXIFS(TEAMS!$AJ$1:$AJ$846,TEAMS!$B$1:$B$846,$A14,TEAMS!$D$1:$D$846,$C14)</f>
        <v>15.82596221356992</v>
      </c>
      <c r="AI14" s="70">
        <f>SUMIFS(TEAMS!$AJ$1:$AJ$846,TEAMS!$B$1:$B$846,$A14,TEAMS!$D$1:$D$846,$C14,TEAMS!$H$1:$H$846,AI$2)</f>
        <v>4.5018520882534414</v>
      </c>
      <c r="AJ14" s="70">
        <f>SUMIFS(TEAMS!$AJ$1:$AJ$846,TEAMS!$B$1:$B$846,$A14,TEAMS!$D$1:$D$846,$C14,TEAMS!$H$1:$H$846,AJ$2)</f>
        <v>1.9684740750196803</v>
      </c>
      <c r="AK14" s="70">
        <f>SUMIFS(TEAMS!$AJ$1:$AJ$846,TEAMS!$B$1:$B$846,$A14,TEAMS!$D$1:$D$846,$C14,TEAMS!$H$1:$H$846,AK$2)</f>
        <v>4.505438182166337</v>
      </c>
      <c r="AL14" s="70">
        <f>SUMIFS(TEAMS!$AJ$1:$AJ$846,TEAMS!$B$1:$B$846,$A14,TEAMS!$D$1:$D$846,$C14,TEAMS!$H$1:$H$846,AL$2)</f>
        <v>0</v>
      </c>
      <c r="AM14" s="70">
        <f>SUMIFS(TEAMS!$AJ$1:$AJ$846,TEAMS!$B$1:$B$846,$A14,TEAMS!$D$1:$D$846,$C14,TEAMS!$H$1:$H$846,AM$2)</f>
        <v>4.8501978681304641</v>
      </c>
      <c r="AR14">
        <v>2011</v>
      </c>
      <c r="AS14" s="9">
        <v>58044000</v>
      </c>
      <c r="AT14" s="9">
        <v>4000</v>
      </c>
      <c r="AU14" s="27">
        <v>1E-4</v>
      </c>
    </row>
    <row r="15" spans="1:48" x14ac:dyDescent="0.2">
      <c r="A15" s="46" t="s">
        <v>98</v>
      </c>
      <c r="B15" s="47">
        <f t="shared" si="9"/>
        <v>2010</v>
      </c>
      <c r="C15" s="47" t="str">
        <f>_xlfn.XLOOKUP($A15,TEAMS!$B$1:$B$846,TEAMS!$A$1:$A$846,"",0)</f>
        <v>LAL</v>
      </c>
      <c r="D15" s="48">
        <f>SUMIFS(TEAMS!$Z$1:$Z$846,TEAMS!$B$1:$B$846,$A15)</f>
        <v>91378064</v>
      </c>
      <c r="E15" s="49">
        <v>58040000</v>
      </c>
      <c r="F15" s="50">
        <f t="shared" si="1"/>
        <v>1.5743980702963474</v>
      </c>
      <c r="G15" s="47">
        <f>COUNTIFS(TEAMS!$B$1:$B$846,$A15,TEAMS!$D$1:$D$846,$C15)</f>
        <v>23</v>
      </c>
      <c r="H15" s="47">
        <f>COUNTIFS(TEAMS!$B$1:$B$846,$A15,TEAMS!$D$1:$D$846,$C15,TEAMS!$H$1:$H$846,H$2)</f>
        <v>2</v>
      </c>
      <c r="I15" s="47">
        <f>COUNTIFS(TEAMS!$B$1:$B$846,$A15,TEAMS!$D$1:$D$846,$C15,TEAMS!$H$1:$H$846,I$2)</f>
        <v>3</v>
      </c>
      <c r="J15" s="47">
        <f>COUNTIFS(TEAMS!$B$1:$B$846,$A15,TEAMS!$D$1:$D$846,$C15,TEAMS!$H$1:$H$846,J$2)</f>
        <v>3</v>
      </c>
      <c r="K15" s="47">
        <f>COUNTIFS(TEAMS!$B$1:$B$846,$A15,TEAMS!$D$1:$D$846,$C15,TEAMS!$H$1:$H$846,K$2)</f>
        <v>2</v>
      </c>
      <c r="L15" s="47">
        <f>COUNTIFS(TEAMS!$B$1:$B$846,$A15,TEAMS!$D$1:$D$846,$C15,TEAMS!$H$1:$H$846,L$2)</f>
        <v>3</v>
      </c>
      <c r="M15" s="62">
        <f t="shared" si="2"/>
        <v>91.378063999999995</v>
      </c>
      <c r="N15" s="62">
        <f>SUMIFS(TEAMS!$Z$1:$Z$846,TEAMS!$B$1:$B$846,$A15,TEAMS!$D$1:$D$846,$C15,TEAMS!$H$1:$H$846,N$2)/1000000</f>
        <v>6.9952399999999999</v>
      </c>
      <c r="O15" s="62">
        <f>SUMIFS(TEAMS!$Z$1:$Z$846,TEAMS!$B$1:$B$846,$A15,TEAMS!$D$1:$D$846,$C15,TEAMS!$H$1:$H$846,O$2)/1000000</f>
        <v>30.034375000000001</v>
      </c>
      <c r="P15" s="62">
        <f>SUMIFS(TEAMS!$Z$1:$Z$846,TEAMS!$B$1:$B$846,$A15,TEAMS!$D$1:$D$846,$C15,TEAMS!$H$1:$H$846,P$2)/1000000</f>
        <v>15.951229</v>
      </c>
      <c r="Q15" s="62">
        <f>SUMIFS(TEAMS!$Z$1:$Z$846,TEAMS!$B$1:$B$846,$A15,TEAMS!$D$1:$D$846,$C15,TEAMS!$H$1:$H$846,Q$2)/1000000</f>
        <v>8.459111</v>
      </c>
      <c r="R15" s="62">
        <f>SUMIFS(TEAMS!$Z$1:$Z$846,TEAMS!$B$1:$B$846,$A15,TEAMS!$D$1:$D$846,$C15,TEAMS!$H$1:$H$846,R$2)/1000000</f>
        <v>29.938109000000001</v>
      </c>
      <c r="S15" s="47">
        <f>COUNTIFS(TEAMS!$B$1:$B$846,$A15,TEAMS!$D$1:$D$846,$C15)</f>
        <v>23</v>
      </c>
      <c r="T15" s="50">
        <f t="shared" si="3"/>
        <v>7.6552727140290475E-2</v>
      </c>
      <c r="U15" s="50">
        <f t="shared" si="4"/>
        <v>0.32868254901964222</v>
      </c>
      <c r="V15" s="50">
        <f t="shared" si="5"/>
        <v>0.17456300015285944</v>
      </c>
      <c r="W15" s="50">
        <f t="shared" si="6"/>
        <v>9.2572666017524743E-2</v>
      </c>
      <c r="X15" s="50">
        <f t="shared" si="7"/>
        <v>0.3276290576696832</v>
      </c>
      <c r="Y15" s="50">
        <f t="shared" si="8"/>
        <v>1</v>
      </c>
      <c r="Z15" s="47">
        <f>SUMIFS(TEAMS!$T$1:$T$846,TEAMS!$B$1:$B$846,$A15,TEAMS!$D$1:$D$846,$C15)</f>
        <v>86</v>
      </c>
      <c r="AA15" s="70">
        <f>AVERAGEIFS(TEAMS!$T$1:$T$846,TEAMS!$B$1:$B$846,$A15,TEAMS!$D$1:$D$846,$C15)</f>
        <v>6.615384615384615</v>
      </c>
      <c r="AB15" s="70">
        <f>AVERAGEIFS(TEAMS!$T$1:$T$846,TEAMS!$B$1:$B$846,$A15,TEAMS!$D$1:$D$846,$C15,TEAMS!$H$1:$H$846,AB$2)</f>
        <v>8</v>
      </c>
      <c r="AC15" s="70">
        <f>AVERAGEIFS(TEAMS!$T$1:$T$846,TEAMS!$B$1:$B$846,$A15,TEAMS!$D$1:$D$846,$C15,TEAMS!$H$1:$H$846,AC$2)</f>
        <v>7</v>
      </c>
      <c r="AD15" s="70">
        <f>AVERAGEIFS(TEAMS!$T$1:$T$846,TEAMS!$B$1:$B$846,$A15,TEAMS!$D$1:$D$846,$C15,TEAMS!$H$1:$H$846,AD$2)</f>
        <v>6</v>
      </c>
      <c r="AE15" s="70">
        <f>AVERAGEIFS(TEAMS!$T$1:$T$846,TEAMS!$B$1:$B$846,$A15,TEAMS!$D$1:$D$846,$C15,TEAMS!$H$1:$H$846,AE$2)</f>
        <v>7</v>
      </c>
      <c r="AF15" s="70">
        <f>AVERAGEIFS(TEAMS!$T$1:$T$846,TEAMS!$B$1:$B$846,$A15,TEAMS!$D$1:$D$846,$C15,TEAMS!$H$1:$H$846,AF$2)</f>
        <v>5.666666666666667</v>
      </c>
      <c r="AG15" s="47"/>
      <c r="AH15" s="70">
        <f>_xlfn.MAXIFS(TEAMS!$AJ$1:$AJ$846,TEAMS!$B$1:$B$846,$A15,TEAMS!$D$1:$D$846,$C15)</f>
        <v>16.083669701333086</v>
      </c>
      <c r="AI15" s="70">
        <f>SUMIFS(TEAMS!$AJ$1:$AJ$846,TEAMS!$B$1:$B$846,$A15,TEAMS!$D$1:$D$846,$C15,TEAMS!$H$1:$H$846,AI$2)</f>
        <v>2.3845568767708678</v>
      </c>
      <c r="AJ15" s="70">
        <f>SUMIFS(TEAMS!$AJ$1:$AJ$846,TEAMS!$B$1:$B$846,$A15,TEAMS!$D$1:$D$846,$C15,TEAMS!$H$1:$H$846,AJ$2)</f>
        <v>7.8532943936086212</v>
      </c>
      <c r="AK15" s="70">
        <f>SUMIFS(TEAMS!$AJ$1:$AJ$846,TEAMS!$B$1:$B$846,$A15,TEAMS!$D$1:$D$846,$C15,TEAMS!$H$1:$H$846,AK$2)</f>
        <v>0.61899995355102422</v>
      </c>
      <c r="AL15" s="70">
        <f>SUMIFS(TEAMS!$AJ$1:$AJ$846,TEAMS!$B$1:$B$846,$A15,TEAMS!$D$1:$D$846,$C15,TEAMS!$H$1:$H$846,AL$2)</f>
        <v>1.3755852570950813</v>
      </c>
      <c r="AM15" s="70">
        <f>SUMIFS(TEAMS!$AJ$1:$AJ$846,TEAMS!$B$1:$B$846,$A15,TEAMS!$D$1:$D$846,$C15,TEAMS!$H$1:$H$846,AM$2)</f>
        <v>3.6257629244275171</v>
      </c>
      <c r="AR15">
        <v>2010</v>
      </c>
      <c r="AS15" s="9">
        <v>58040000</v>
      </c>
      <c r="AT15" s="9">
        <v>340000</v>
      </c>
      <c r="AU15" s="27">
        <v>5.8999999999999999E-3</v>
      </c>
    </row>
    <row r="16" spans="1:48" x14ac:dyDescent="0.2">
      <c r="A16" s="46" t="s">
        <v>104</v>
      </c>
      <c r="B16" s="47">
        <f t="shared" si="9"/>
        <v>2009</v>
      </c>
      <c r="C16" s="47" t="str">
        <f>_xlfn.XLOOKUP($A16,TEAMS!$B$1:$B$846,TEAMS!$A$1:$A$846,"",0)</f>
        <v>LAL</v>
      </c>
      <c r="D16" s="48">
        <f>SUMIFS(TEAMS!$Z$1:$Z$846,TEAMS!$B$1:$B$846,$A16)</f>
        <v>78245793</v>
      </c>
      <c r="E16" s="49">
        <v>57700000</v>
      </c>
      <c r="F16" s="50">
        <f t="shared" si="1"/>
        <v>1.3560796013864818</v>
      </c>
      <c r="G16" s="47">
        <f>COUNTIFS(TEAMS!$B$1:$B$846,$A16,TEAMS!$D$1:$D$846,$C16)</f>
        <v>23</v>
      </c>
      <c r="H16" s="47">
        <f>COUNTIFS(TEAMS!$B$1:$B$846,$A16,TEAMS!$D$1:$D$846,$C16,TEAMS!$H$1:$H$846,H$2)</f>
        <v>2</v>
      </c>
      <c r="I16" s="47">
        <f>COUNTIFS(TEAMS!$B$1:$B$846,$A16,TEAMS!$D$1:$D$846,$C16,TEAMS!$H$1:$H$846,I$2)</f>
        <v>4</v>
      </c>
      <c r="J16" s="47">
        <f>COUNTIFS(TEAMS!$B$1:$B$846,$A16,TEAMS!$D$1:$D$846,$C16,TEAMS!$H$1:$H$846,J$2)</f>
        <v>4</v>
      </c>
      <c r="K16" s="47">
        <f>COUNTIFS(TEAMS!$B$1:$B$846,$A16,TEAMS!$D$1:$D$846,$C16,TEAMS!$H$1:$H$846,K$2)</f>
        <v>2</v>
      </c>
      <c r="L16" s="47">
        <f>COUNTIFS(TEAMS!$B$1:$B$846,$A16,TEAMS!$D$1:$D$846,$C16,TEAMS!$H$1:$H$846,L$2)</f>
        <v>4</v>
      </c>
      <c r="M16" s="62">
        <f t="shared" si="2"/>
        <v>78.245792999999992</v>
      </c>
      <c r="N16" s="62">
        <f>SUMIFS(TEAMS!$Z$1:$Z$846,TEAMS!$B$1:$B$846,$A16,TEAMS!$D$1:$D$846,$C16,TEAMS!$H$1:$H$846,N$2)/1000000</f>
        <v>5.78</v>
      </c>
      <c r="O16" s="62">
        <f>SUMIFS(TEAMS!$Z$1:$Z$846,TEAMS!$B$1:$B$846,$A16,TEAMS!$D$1:$D$846,$C16,TEAMS!$H$1:$H$846,O$2)/1000000</f>
        <v>27.027082</v>
      </c>
      <c r="P16" s="62">
        <f>SUMIFS(TEAMS!$Z$1:$Z$846,TEAMS!$B$1:$B$846,$A16,TEAMS!$D$1:$D$846,$C16,TEAMS!$H$1:$H$846,P$2)/1000000</f>
        <v>11.6792</v>
      </c>
      <c r="Q16" s="62">
        <f>SUMIFS(TEAMS!$Z$1:$Z$846,TEAMS!$B$1:$B$846,$A16,TEAMS!$D$1:$D$846,$C16,TEAMS!$H$1:$H$846,Q$2)/1000000</f>
        <v>15.003553</v>
      </c>
      <c r="R16" s="62">
        <f>SUMIFS(TEAMS!$Z$1:$Z$846,TEAMS!$B$1:$B$846,$A16,TEAMS!$D$1:$D$846,$C16,TEAMS!$H$1:$H$846,R$2)/1000000</f>
        <v>18.755958</v>
      </c>
      <c r="S16" s="47">
        <f>COUNTIFS(TEAMS!$B$1:$B$846,$A16,TEAMS!$D$1:$D$846,$C16)</f>
        <v>23</v>
      </c>
      <c r="T16" s="50">
        <f t="shared" si="3"/>
        <v>7.3869786200518164E-2</v>
      </c>
      <c r="U16" s="50">
        <f t="shared" si="4"/>
        <v>0.34541258978613715</v>
      </c>
      <c r="V16" s="50">
        <f t="shared" si="5"/>
        <v>0.14926297698842417</v>
      </c>
      <c r="W16" s="50">
        <f t="shared" si="6"/>
        <v>0.19174900559829461</v>
      </c>
      <c r="X16" s="50">
        <f t="shared" si="7"/>
        <v>0.23970564142662598</v>
      </c>
      <c r="Y16" s="50">
        <f t="shared" si="8"/>
        <v>1</v>
      </c>
      <c r="Z16" s="47">
        <f>SUMIFS(TEAMS!$T$1:$T$846,TEAMS!$B$1:$B$846,$A16,TEAMS!$D$1:$D$846,$C16)</f>
        <v>82</v>
      </c>
      <c r="AA16" s="70">
        <f>AVERAGEIFS(TEAMS!$T$1:$T$846,TEAMS!$B$1:$B$846,$A16,TEAMS!$D$1:$D$846,$C16)</f>
        <v>5.4666666666666668</v>
      </c>
      <c r="AB16" s="70">
        <f>AVERAGEIFS(TEAMS!$T$1:$T$846,TEAMS!$B$1:$B$846,$A16,TEAMS!$D$1:$D$846,$C16,TEAMS!$H$1:$H$846,AB$2)</f>
        <v>7</v>
      </c>
      <c r="AC16" s="70">
        <f>AVERAGEIFS(TEAMS!$T$1:$T$846,TEAMS!$B$1:$B$846,$A16,TEAMS!$D$1:$D$846,$C16,TEAMS!$H$1:$H$846,AC$2)</f>
        <v>6</v>
      </c>
      <c r="AD16" s="70">
        <f>AVERAGEIFS(TEAMS!$T$1:$T$846,TEAMS!$B$1:$B$846,$A16,TEAMS!$D$1:$D$846,$C16,TEAMS!$H$1:$H$846,AD$2)</f>
        <v>4.25</v>
      </c>
      <c r="AE16" s="70">
        <f>AVERAGEIFS(TEAMS!$T$1:$T$846,TEAMS!$B$1:$B$846,$A16,TEAMS!$D$1:$D$846,$C16,TEAMS!$H$1:$H$846,AE$2)</f>
        <v>6</v>
      </c>
      <c r="AF16" s="70">
        <f>AVERAGEIFS(TEAMS!$T$1:$T$846,TEAMS!$B$1:$B$846,$A16,TEAMS!$D$1:$D$846,$C16,TEAMS!$H$1:$H$846,AF$2)</f>
        <v>5.25</v>
      </c>
      <c r="AG16" s="47"/>
      <c r="AH16" s="70">
        <f>_xlfn.MAXIFS(TEAMS!$AJ$1:$AJ$846,TEAMS!$B$1:$B$846,$A16,TEAMS!$D$1:$D$846,$C16)</f>
        <v>16.978397937515712</v>
      </c>
      <c r="AI16" s="70">
        <f>SUMIFS(TEAMS!$AJ$1:$AJ$846,TEAMS!$B$1:$B$846,$A16,TEAMS!$D$1:$D$846,$C16,TEAMS!$H$1:$H$846,AI$2)</f>
        <v>1.5766638674789659</v>
      </c>
      <c r="AJ16" s="70">
        <f>SUMIFS(TEAMS!$AJ$1:$AJ$846,TEAMS!$B$1:$B$846,$A16,TEAMS!$D$1:$D$846,$C16,TEAMS!$H$1:$H$846,AJ$2)</f>
        <v>5.6156141186035438</v>
      </c>
      <c r="AK16" s="70">
        <f>SUMIFS(TEAMS!$AJ$1:$AJ$846,TEAMS!$B$1:$B$846,$A16,TEAMS!$D$1:$D$846,$C16,TEAMS!$H$1:$H$846,AK$2)</f>
        <v>4.8649559529094608</v>
      </c>
      <c r="AL16" s="70">
        <f>SUMIFS(TEAMS!$AJ$1:$AJ$846,TEAMS!$B$1:$B$846,$A16,TEAMS!$D$1:$D$846,$C16,TEAMS!$H$1:$H$846,AL$2)</f>
        <v>0.13509004648077921</v>
      </c>
      <c r="AM16" s="70">
        <f>SUMIFS(TEAMS!$AJ$1:$AJ$846,TEAMS!$B$1:$B$846,$A16,TEAMS!$D$1:$D$846,$C16,TEAMS!$H$1:$H$846,AM$2)</f>
        <v>4.7860739520429609</v>
      </c>
      <c r="AR16">
        <v>2009</v>
      </c>
      <c r="AS16" s="9">
        <v>57700000</v>
      </c>
      <c r="AT16" s="9">
        <v>-980000</v>
      </c>
      <c r="AU16" s="27">
        <v>-1.67E-2</v>
      </c>
    </row>
    <row r="17" spans="1:47" x14ac:dyDescent="0.2">
      <c r="A17" s="46" t="s">
        <v>109</v>
      </c>
      <c r="B17" s="47">
        <f t="shared" si="9"/>
        <v>2008</v>
      </c>
      <c r="C17" s="47" t="str">
        <f>_xlfn.XLOOKUP($A17,TEAMS!$B$1:$B$846,TEAMS!$A$1:$A$846,"",0)</f>
        <v>BOS</v>
      </c>
      <c r="D17" s="48">
        <f>SUMIFS(TEAMS!$Z$1:$Z$846,TEAMS!$B$1:$B$846,$A17)</f>
        <v>74378636</v>
      </c>
      <c r="E17" s="49">
        <v>58680000</v>
      </c>
      <c r="F17" s="50">
        <f t="shared" si="1"/>
        <v>1.2675295841854124</v>
      </c>
      <c r="G17" s="47">
        <f>COUNTIFS(TEAMS!$B$1:$B$846,$A17,TEAMS!$D$1:$D$846,$C17)</f>
        <v>23</v>
      </c>
      <c r="H17" s="47">
        <f>COUNTIFS(TEAMS!$B$1:$B$846,$A17,TEAMS!$D$1:$D$846,$C17,TEAMS!$H$1:$H$846,H$2)</f>
        <v>4</v>
      </c>
      <c r="I17" s="47">
        <f>COUNTIFS(TEAMS!$B$1:$B$846,$A17,TEAMS!$D$1:$D$846,$C17,TEAMS!$H$1:$H$846,I$2)</f>
        <v>2</v>
      </c>
      <c r="J17" s="47">
        <f>COUNTIFS(TEAMS!$B$1:$B$846,$A17,TEAMS!$D$1:$D$846,$C17,TEAMS!$H$1:$H$846,J$2)</f>
        <v>1</v>
      </c>
      <c r="K17" s="47">
        <f>COUNTIFS(TEAMS!$B$1:$B$846,$A17,TEAMS!$D$1:$D$846,$C17,TEAMS!$H$1:$H$846,K$2)</f>
        <v>4</v>
      </c>
      <c r="L17" s="47">
        <f>COUNTIFS(TEAMS!$B$1:$B$846,$A17,TEAMS!$D$1:$D$846,$C17,TEAMS!$H$1:$H$846,L$2)</f>
        <v>4</v>
      </c>
      <c r="M17" s="62">
        <f t="shared" si="2"/>
        <v>74.378636000000014</v>
      </c>
      <c r="N17" s="62">
        <f>SUMIFS(TEAMS!$Z$1:$Z$846,TEAMS!$B$1:$B$846,$A17,TEAMS!$D$1:$D$846,$C17,TEAMS!$H$1:$H$846,N$2)/1000000</f>
        <v>3.3792800000000001</v>
      </c>
      <c r="O17" s="62">
        <f>SUMIFS(TEAMS!$Z$1:$Z$846,TEAMS!$B$1:$B$846,$A17,TEAMS!$D$1:$D$846,$C17,TEAMS!$H$1:$H$846,O$2)/1000000</f>
        <v>17.868141000000001</v>
      </c>
      <c r="P17" s="62">
        <f>SUMIFS(TEAMS!$Z$1:$Z$846,TEAMS!$B$1:$B$846,$A17,TEAMS!$D$1:$D$846,$C17,TEAMS!$H$1:$H$846,P$2)/1000000</f>
        <v>16.360094</v>
      </c>
      <c r="Q17" s="62">
        <f>SUMIFS(TEAMS!$Z$1:$Z$846,TEAMS!$B$1:$B$846,$A17,TEAMS!$D$1:$D$846,$C17,TEAMS!$H$1:$H$846,Q$2)/1000000</f>
        <v>29.956</v>
      </c>
      <c r="R17" s="62">
        <f>SUMIFS(TEAMS!$Z$1:$Z$846,TEAMS!$B$1:$B$846,$A17,TEAMS!$D$1:$D$846,$C17,TEAMS!$H$1:$H$846,R$2)/1000000</f>
        <v>6.8151210000000004</v>
      </c>
      <c r="S17" s="47">
        <f>COUNTIFS(TEAMS!$B$1:$B$846,$A17,TEAMS!$D$1:$D$846,$C17)</f>
        <v>23</v>
      </c>
      <c r="T17" s="50">
        <f t="shared" si="3"/>
        <v>4.5433476354688723E-2</v>
      </c>
      <c r="U17" s="50">
        <f t="shared" si="4"/>
        <v>0.24023216828014968</v>
      </c>
      <c r="V17" s="50">
        <f t="shared" si="5"/>
        <v>0.21995689730045598</v>
      </c>
      <c r="W17" s="50">
        <f t="shared" si="6"/>
        <v>0.40275005849798046</v>
      </c>
      <c r="X17" s="50">
        <f t="shared" si="7"/>
        <v>9.162739956672504E-2</v>
      </c>
      <c r="Y17" s="50">
        <f t="shared" si="8"/>
        <v>0.99999999999999989</v>
      </c>
      <c r="Z17" s="47">
        <f>SUMIFS(TEAMS!$T$1:$T$846,TEAMS!$B$1:$B$846,$A17,TEAMS!$D$1:$D$846,$C17)</f>
        <v>100</v>
      </c>
      <c r="AA17" s="70">
        <f>AVERAGEIFS(TEAMS!$T$1:$T$846,TEAMS!$B$1:$B$846,$A17,TEAMS!$D$1:$D$846,$C17)</f>
        <v>7.6923076923076925</v>
      </c>
      <c r="AB17" s="70">
        <f>AVERAGEIFS(TEAMS!$T$1:$T$846,TEAMS!$B$1:$B$846,$A17,TEAMS!$D$1:$D$846,$C17,TEAMS!$H$1:$H$846,AB$2)</f>
        <v>7.333333333333333</v>
      </c>
      <c r="AC17" s="70">
        <f>AVERAGEIFS(TEAMS!$T$1:$T$846,TEAMS!$B$1:$B$846,$A17,TEAMS!$D$1:$D$846,$C17,TEAMS!$H$1:$H$846,AC$2)</f>
        <v>7</v>
      </c>
      <c r="AD17" s="70">
        <f>AVERAGEIFS(TEAMS!$T$1:$T$846,TEAMS!$B$1:$B$846,$A17,TEAMS!$D$1:$D$846,$C17,TEAMS!$H$1:$H$846,AD$2)</f>
        <v>9</v>
      </c>
      <c r="AE17" s="70">
        <f>AVERAGEIFS(TEAMS!$T$1:$T$846,TEAMS!$B$1:$B$846,$A17,TEAMS!$D$1:$D$846,$C17,TEAMS!$H$1:$H$846,AE$2)</f>
        <v>10</v>
      </c>
      <c r="AF17" s="70">
        <f>AVERAGEIFS(TEAMS!$T$1:$T$846,TEAMS!$B$1:$B$846,$A17,TEAMS!$D$1:$D$846,$C17,TEAMS!$H$1:$H$846,AF$2)</f>
        <v>5</v>
      </c>
      <c r="AG17" s="47"/>
      <c r="AH17" s="70">
        <f>_xlfn.MAXIFS(TEAMS!$AJ$1:$AJ$846,TEAMS!$B$1:$B$846,$A17,TEAMS!$D$1:$D$846,$C17)</f>
        <v>15.995274583601923</v>
      </c>
      <c r="AI17" s="70">
        <f>SUMIFS(TEAMS!$AJ$1:$AJ$846,TEAMS!$B$1:$B$846,$A17,TEAMS!$D$1:$D$846,$C17,TEAMS!$H$1:$H$846,AI$2)</f>
        <v>2.6359386371670368</v>
      </c>
      <c r="AJ17" s="70">
        <f>SUMIFS(TEAMS!$AJ$1:$AJ$846,TEAMS!$B$1:$B$846,$A17,TEAMS!$D$1:$D$846,$C17,TEAMS!$H$1:$H$846,AJ$2)</f>
        <v>5.9891580545216359</v>
      </c>
      <c r="AK17" s="70">
        <f>SUMIFS(TEAMS!$AJ$1:$AJ$846,TEAMS!$B$1:$B$846,$A17,TEAMS!$D$1:$D$846,$C17,TEAMS!$H$1:$H$846,AK$2)</f>
        <v>1.8670790792455965</v>
      </c>
      <c r="AL17" s="70">
        <f>SUMIFS(TEAMS!$AJ$1:$AJ$846,TEAMS!$B$1:$B$846,$A17,TEAMS!$D$1:$D$846,$C17,TEAMS!$H$1:$H$846,AL$2)</f>
        <v>3.2465846000291108</v>
      </c>
      <c r="AM17" s="70">
        <f>SUMIFS(TEAMS!$AJ$1:$AJ$846,TEAMS!$B$1:$B$846,$A17,TEAMS!$D$1:$D$846,$C17,TEAMS!$H$1:$H$846,AM$2)</f>
        <v>2.2565142126385394</v>
      </c>
      <c r="AR17">
        <v>2008</v>
      </c>
      <c r="AS17" s="9">
        <v>58680000</v>
      </c>
      <c r="AT17" s="9">
        <v>3050000</v>
      </c>
      <c r="AU17" s="27">
        <v>5.4800000000000001E-2</v>
      </c>
    </row>
    <row r="18" spans="1:47" x14ac:dyDescent="0.2">
      <c r="A18" s="46" t="s">
        <v>116</v>
      </c>
      <c r="B18" s="47">
        <f t="shared" si="9"/>
        <v>2007</v>
      </c>
      <c r="C18" s="47" t="str">
        <f>_xlfn.XLOOKUP($A18,TEAMS!$B$1:$B$846,TEAMS!$A$1:$A$846,"",0)</f>
        <v>SAS</v>
      </c>
      <c r="D18" s="48">
        <f>SUMIFS(TEAMS!$Z$1:$Z$846,TEAMS!$B$1:$B$846,$A18)</f>
        <v>65654320</v>
      </c>
      <c r="E18" s="49">
        <v>55630000</v>
      </c>
      <c r="F18" s="50">
        <f t="shared" si="1"/>
        <v>1.1801962969620707</v>
      </c>
      <c r="G18" s="47">
        <f>COUNTIFS(TEAMS!$B$1:$B$846,$A18,TEAMS!$D$1:$D$846,$C18)</f>
        <v>23</v>
      </c>
      <c r="H18" s="47">
        <f>COUNTIFS(TEAMS!$B$1:$B$846,$A18,TEAMS!$D$1:$D$846,$C18,TEAMS!$H$1:$H$846,H$2)</f>
        <v>3</v>
      </c>
      <c r="I18" s="47">
        <f>COUNTIFS(TEAMS!$B$1:$B$846,$A18,TEAMS!$D$1:$D$846,$C18,TEAMS!$H$1:$H$846,I$2)</f>
        <v>3</v>
      </c>
      <c r="J18" s="47">
        <f>COUNTIFS(TEAMS!$B$1:$B$846,$A18,TEAMS!$D$1:$D$846,$C18,TEAMS!$H$1:$H$846,J$2)</f>
        <v>3</v>
      </c>
      <c r="K18" s="47">
        <f>COUNTIFS(TEAMS!$B$1:$B$846,$A18,TEAMS!$D$1:$D$846,$C18,TEAMS!$H$1:$H$846,K$2)</f>
        <v>2</v>
      </c>
      <c r="L18" s="47">
        <f>COUNTIFS(TEAMS!$B$1:$B$846,$A18,TEAMS!$D$1:$D$846,$C18,TEAMS!$H$1:$H$846,L$2)</f>
        <v>5</v>
      </c>
      <c r="M18" s="62">
        <f t="shared" si="2"/>
        <v>65.654319999999998</v>
      </c>
      <c r="N18" s="62">
        <f>SUMIFS(TEAMS!$Z$1:$Z$846,TEAMS!$B$1:$B$846,$A18,TEAMS!$D$1:$D$846,$C18,TEAMS!$H$1:$H$846,N$2)/1000000</f>
        <v>11.489145000000001</v>
      </c>
      <c r="O18" s="62">
        <f>SUMIFS(TEAMS!$Z$1:$Z$846,TEAMS!$B$1:$B$846,$A18,TEAMS!$D$1:$D$846,$C18,TEAMS!$H$1:$H$846,O$2)/1000000</f>
        <v>13.77769</v>
      </c>
      <c r="P18" s="62">
        <f>SUMIFS(TEAMS!$Z$1:$Z$846,TEAMS!$B$1:$B$846,$A18,TEAMS!$D$1:$D$846,$C18,TEAMS!$H$1:$H$846,P$2)/1000000</f>
        <v>6.6390000000000002</v>
      </c>
      <c r="Q18" s="62">
        <f>SUMIFS(TEAMS!$Z$1:$Z$846,TEAMS!$B$1:$B$846,$A18,TEAMS!$D$1:$D$846,$C18,TEAMS!$H$1:$H$846,Q$2)/1000000</f>
        <v>5.3150000000000004</v>
      </c>
      <c r="R18" s="62">
        <f>SUMIFS(TEAMS!$Z$1:$Z$846,TEAMS!$B$1:$B$846,$A18,TEAMS!$D$1:$D$846,$C18,TEAMS!$H$1:$H$846,R$2)/1000000</f>
        <v>28.433485000000001</v>
      </c>
      <c r="S18" s="47">
        <f>COUNTIFS(TEAMS!$B$1:$B$846,$A18,TEAMS!$D$1:$D$846,$C18)</f>
        <v>23</v>
      </c>
      <c r="T18" s="50">
        <f t="shared" si="3"/>
        <v>0.17499450150424223</v>
      </c>
      <c r="U18" s="50">
        <f t="shared" si="4"/>
        <v>0.20985199450698752</v>
      </c>
      <c r="V18" s="50">
        <f t="shared" si="5"/>
        <v>0.10112053555653307</v>
      </c>
      <c r="W18" s="50">
        <f t="shared" si="6"/>
        <v>8.0954307347939944E-2</v>
      </c>
      <c r="X18" s="50">
        <f t="shared" si="7"/>
        <v>0.43307866108429732</v>
      </c>
      <c r="Y18" s="50">
        <f t="shared" si="8"/>
        <v>1</v>
      </c>
      <c r="Z18" s="47">
        <f>SUMIFS(TEAMS!$T$1:$T$846,TEAMS!$B$1:$B$846,$A18,TEAMS!$D$1:$D$846,$C18)</f>
        <v>98</v>
      </c>
      <c r="AA18" s="70">
        <f>AVERAGEIFS(TEAMS!$T$1:$T$846,TEAMS!$B$1:$B$846,$A18,TEAMS!$D$1:$D$846,$C18)</f>
        <v>6.5333333333333332</v>
      </c>
      <c r="AB18" s="70">
        <f>AVERAGEIFS(TEAMS!$T$1:$T$846,TEAMS!$B$1:$B$846,$A18,TEAMS!$D$1:$D$846,$C18,TEAMS!$H$1:$H$846,AB$2)</f>
        <v>5.333333333333333</v>
      </c>
      <c r="AC18" s="70">
        <f>AVERAGEIFS(TEAMS!$T$1:$T$846,TEAMS!$B$1:$B$846,$A18,TEAMS!$D$1:$D$846,$C18,TEAMS!$H$1:$H$846,AC$2)</f>
        <v>7.5</v>
      </c>
      <c r="AD18" s="70">
        <f>AVERAGEIFS(TEAMS!$T$1:$T$846,TEAMS!$B$1:$B$846,$A18,TEAMS!$D$1:$D$846,$C18,TEAMS!$H$1:$H$846,AD$2)</f>
        <v>10.666666666666666</v>
      </c>
      <c r="AE18" s="70">
        <f>AVERAGEIFS(TEAMS!$T$1:$T$846,TEAMS!$B$1:$B$846,$A18,TEAMS!$D$1:$D$846,$C18,TEAMS!$H$1:$H$846,AE$2)</f>
        <v>8</v>
      </c>
      <c r="AF18" s="70">
        <f>AVERAGEIFS(TEAMS!$T$1:$T$846,TEAMS!$B$1:$B$846,$A18,TEAMS!$D$1:$D$846,$C18,TEAMS!$H$1:$H$846,AF$2)</f>
        <v>3.8</v>
      </c>
      <c r="AG18" s="47"/>
      <c r="AH18" s="70">
        <f>_xlfn.MAXIFS(TEAMS!$AJ$1:$AJ$846,TEAMS!$B$1:$B$846,$A18,TEAMS!$D$1:$D$846,$C18)</f>
        <v>16.126242814001788</v>
      </c>
      <c r="AI18" s="70">
        <f>SUMIFS(TEAMS!$AJ$1:$AJ$846,TEAMS!$B$1:$B$846,$A18,TEAMS!$D$1:$D$846,$C18,TEAMS!$H$1:$H$846,AI$2)</f>
        <v>1.4457987619515817</v>
      </c>
      <c r="AJ18" s="70">
        <f>SUMIFS(TEAMS!$AJ$1:$AJ$846,TEAMS!$B$1:$B$846,$A18,TEAMS!$D$1:$D$846,$C18,TEAMS!$H$1:$H$846,AJ$2)</f>
        <v>4.9058200315030156</v>
      </c>
      <c r="AK18" s="70">
        <f>SUMIFS(TEAMS!$AJ$1:$AJ$846,TEAMS!$B$1:$B$846,$A18,TEAMS!$D$1:$D$846,$C18,TEAMS!$H$1:$H$846,AK$2)</f>
        <v>3.240709620458901</v>
      </c>
      <c r="AL18" s="70">
        <f>SUMIFS(TEAMS!$AJ$1:$AJ$846,TEAMS!$B$1:$B$846,$A18,TEAMS!$D$1:$D$846,$C18,TEAMS!$H$1:$H$846,AL$2)</f>
        <v>3.5023140669990869</v>
      </c>
      <c r="AM18" s="70">
        <f>SUMIFS(TEAMS!$AJ$1:$AJ$846,TEAMS!$B$1:$B$846,$A18,TEAMS!$D$1:$D$846,$C18,TEAMS!$H$1:$H$846,AM$2)</f>
        <v>3.0316003330892021</v>
      </c>
      <c r="AR18">
        <v>2007</v>
      </c>
      <c r="AS18" s="9">
        <v>55630000</v>
      </c>
      <c r="AT18" s="9">
        <v>2495000</v>
      </c>
      <c r="AU18" s="27">
        <v>4.7E-2</v>
      </c>
    </row>
    <row r="19" spans="1:47" x14ac:dyDescent="0.2">
      <c r="A19" s="46" t="s">
        <v>123</v>
      </c>
      <c r="B19" s="47">
        <f t="shared" si="9"/>
        <v>2006</v>
      </c>
      <c r="C19" s="47" t="str">
        <f>_xlfn.XLOOKUP($A19,TEAMS!$B$1:$B$846,TEAMS!$A$1:$A$846,"",0)</f>
        <v>MIA</v>
      </c>
      <c r="D19" s="48">
        <f>SUMIFS(TEAMS!$Z$1:$Z$846,TEAMS!$B$1:$B$846,$A19)</f>
        <v>60732452</v>
      </c>
      <c r="E19" s="49">
        <v>53135000</v>
      </c>
      <c r="F19" s="50">
        <f t="shared" si="1"/>
        <v>1.1429839465512375</v>
      </c>
      <c r="G19" s="47">
        <f>COUNTIFS(TEAMS!$B$1:$B$846,$A19,TEAMS!$D$1:$D$846,$C19)</f>
        <v>23</v>
      </c>
      <c r="H19" s="47">
        <f>COUNTIFS(TEAMS!$B$1:$B$846,$A19,TEAMS!$D$1:$D$846,$C19,TEAMS!$H$1:$H$846,H$2)</f>
        <v>3</v>
      </c>
      <c r="I19" s="47">
        <f>COUNTIFS(TEAMS!$B$1:$B$846,$A19,TEAMS!$D$1:$D$846,$C19,TEAMS!$H$1:$H$846,I$2)</f>
        <v>3</v>
      </c>
      <c r="J19" s="47">
        <f>COUNTIFS(TEAMS!$B$1:$B$846,$A19,TEAMS!$D$1:$D$846,$C19,TEAMS!$H$1:$H$846,J$2)</f>
        <v>4</v>
      </c>
      <c r="K19" s="47">
        <f>COUNTIFS(TEAMS!$B$1:$B$846,$A19,TEAMS!$D$1:$D$846,$C19,TEAMS!$H$1:$H$846,K$2)</f>
        <v>3</v>
      </c>
      <c r="L19" s="47">
        <f>COUNTIFS(TEAMS!$B$1:$B$846,$A19,TEAMS!$D$1:$D$846,$C19,TEAMS!$H$1:$H$846,L$2)</f>
        <v>4</v>
      </c>
      <c r="M19" s="62">
        <f t="shared" si="2"/>
        <v>60.732451999999995</v>
      </c>
      <c r="N19" s="62">
        <f>SUMIFS(TEAMS!$Z$1:$Z$846,TEAMS!$B$1:$B$846,$A19,TEAMS!$D$1:$D$846,$C19,TEAMS!$H$1:$H$846,N$2)/1000000</f>
        <v>9.0608579999999996</v>
      </c>
      <c r="O19" s="62">
        <f>SUMIFS(TEAMS!$Z$1:$Z$846,TEAMS!$B$1:$B$846,$A19,TEAMS!$D$1:$D$846,$C19,TEAMS!$H$1:$H$846,O$2)/1000000</f>
        <v>5.4725720000000004</v>
      </c>
      <c r="P19" s="62">
        <f>SUMIFS(TEAMS!$Z$1:$Z$846,TEAMS!$B$1:$B$846,$A19,TEAMS!$D$1:$D$846,$C19,TEAMS!$H$1:$H$846,P$2)/1000000</f>
        <v>9.2740399999999994</v>
      </c>
      <c r="Q19" s="62">
        <f>SUMIFS(TEAMS!$Z$1:$Z$846,TEAMS!$B$1:$B$846,$A19,TEAMS!$D$1:$D$846,$C19,TEAMS!$H$1:$H$846,Q$2)/1000000</f>
        <v>12.747719999999999</v>
      </c>
      <c r="R19" s="62">
        <f>SUMIFS(TEAMS!$Z$1:$Z$846,TEAMS!$B$1:$B$846,$A19,TEAMS!$D$1:$D$846,$C19,TEAMS!$H$1:$H$846,R$2)/1000000</f>
        <v>24.177261999999999</v>
      </c>
      <c r="S19" s="47">
        <f>COUNTIFS(TEAMS!$B$1:$B$846,$A19,TEAMS!$D$1:$D$846,$C19)</f>
        <v>23</v>
      </c>
      <c r="T19" s="50">
        <f t="shared" si="3"/>
        <v>0.14919302122035186</v>
      </c>
      <c r="U19" s="50">
        <f t="shared" si="4"/>
        <v>9.0109518384009935E-2</v>
      </c>
      <c r="V19" s="50">
        <f t="shared" si="5"/>
        <v>0.152703203881839</v>
      </c>
      <c r="W19" s="50">
        <f t="shared" si="6"/>
        <v>0.20989964311007894</v>
      </c>
      <c r="X19" s="50">
        <f t="shared" si="7"/>
        <v>0.39809461340372032</v>
      </c>
      <c r="Y19" s="50">
        <f t="shared" si="8"/>
        <v>1</v>
      </c>
      <c r="Z19" s="47">
        <f>SUMIFS(TEAMS!$T$1:$T$846,TEAMS!$B$1:$B$846,$A19,TEAMS!$D$1:$D$846,$C19)</f>
        <v>93</v>
      </c>
      <c r="AA19" s="70">
        <f>AVERAGEIFS(TEAMS!$T$1:$T$846,TEAMS!$B$1:$B$846,$A19,TEAMS!$D$1:$D$846,$C19)</f>
        <v>7.1538461538461542</v>
      </c>
      <c r="AB19" s="70">
        <f>AVERAGEIFS(TEAMS!$T$1:$T$846,TEAMS!$B$1:$B$846,$A19,TEAMS!$D$1:$D$846,$C19,TEAMS!$H$1:$H$846,AB$2)</f>
        <v>11</v>
      </c>
      <c r="AC19" s="70">
        <f>AVERAGEIFS(TEAMS!$T$1:$T$846,TEAMS!$B$1:$B$846,$A19,TEAMS!$D$1:$D$846,$C19,TEAMS!$H$1:$H$846,AC$2)</f>
        <v>5</v>
      </c>
      <c r="AD19" s="70">
        <f>AVERAGEIFS(TEAMS!$T$1:$T$846,TEAMS!$B$1:$B$846,$A19,TEAMS!$D$1:$D$846,$C19,TEAMS!$H$1:$H$846,AD$2)</f>
        <v>4.5</v>
      </c>
      <c r="AE19" s="70">
        <f>AVERAGEIFS(TEAMS!$T$1:$T$846,TEAMS!$B$1:$B$846,$A19,TEAMS!$D$1:$D$846,$C19,TEAMS!$H$1:$H$846,AE$2)</f>
        <v>5.5</v>
      </c>
      <c r="AF19" s="70">
        <f>AVERAGEIFS(TEAMS!$T$1:$T$846,TEAMS!$B$1:$B$846,$A19,TEAMS!$D$1:$D$846,$C19,TEAMS!$H$1:$H$846,AF$2)</f>
        <v>10.666666666666666</v>
      </c>
      <c r="AG19" s="47"/>
      <c r="AH19" s="70">
        <f>_xlfn.MAXIFS(TEAMS!$AJ$1:$AJ$846,TEAMS!$B$1:$B$846,$A19,TEAMS!$D$1:$D$846,$C19)</f>
        <v>16.059176782866608</v>
      </c>
      <c r="AI19" s="70">
        <f>SUMIFS(TEAMS!$AJ$1:$AJ$846,TEAMS!$B$1:$B$846,$A19,TEAMS!$D$1:$D$846,$C19,TEAMS!$H$1:$H$846,AI$2)</f>
        <v>3.0854415026517685</v>
      </c>
      <c r="AJ19" s="70">
        <f>SUMIFS(TEAMS!$AJ$1:$AJ$846,TEAMS!$B$1:$B$846,$A19,TEAMS!$D$1:$D$846,$C19,TEAMS!$H$1:$H$846,AJ$2)</f>
        <v>2.4938492465443889</v>
      </c>
      <c r="AK19" s="70">
        <f>SUMIFS(TEAMS!$AJ$1:$AJ$846,TEAMS!$B$1:$B$846,$A19,TEAMS!$D$1:$D$846,$C19,TEAMS!$H$1:$H$846,AK$2)</f>
        <v>3.0630985959389752</v>
      </c>
      <c r="AL19" s="70">
        <f>SUMIFS(TEAMS!$AJ$1:$AJ$846,TEAMS!$B$1:$B$846,$A19,TEAMS!$D$1:$D$846,$C19,TEAMS!$H$1:$H$846,AL$2)</f>
        <v>4.7070171884496101</v>
      </c>
      <c r="AM19" s="70">
        <f>SUMIFS(TEAMS!$AJ$1:$AJ$846,TEAMS!$B$1:$B$846,$A19,TEAMS!$D$1:$D$846,$C19,TEAMS!$H$1:$H$846,AM$2)</f>
        <v>2.7097702492818665</v>
      </c>
      <c r="AR19">
        <v>2006</v>
      </c>
      <c r="AS19" s="9">
        <v>53135000</v>
      </c>
      <c r="AT19" s="9">
        <v>3635000</v>
      </c>
      <c r="AU19" s="27">
        <v>7.3400000000000007E-2</v>
      </c>
    </row>
    <row r="20" spans="1:47" x14ac:dyDescent="0.2">
      <c r="A20" s="46" t="s">
        <v>130</v>
      </c>
      <c r="B20" s="47">
        <f t="shared" si="9"/>
        <v>2005</v>
      </c>
      <c r="C20" s="47" t="str">
        <f>_xlfn.XLOOKUP($A20,TEAMS!$B$1:$B$846,TEAMS!$A$1:$A$846,"",0)</f>
        <v>SAS</v>
      </c>
      <c r="D20" s="48">
        <f>SUMIFS(TEAMS!$Z$1:$Z$846,TEAMS!$B$1:$B$846,$A20)</f>
        <v>47504123</v>
      </c>
      <c r="E20" s="49">
        <v>49500000</v>
      </c>
      <c r="F20" s="50">
        <f t="shared" si="1"/>
        <v>0.95967925252525255</v>
      </c>
      <c r="G20" s="47">
        <f>COUNTIFS(TEAMS!$B$1:$B$846,$A20,TEAMS!$D$1:$D$846,$C20)</f>
        <v>23</v>
      </c>
      <c r="H20" s="47">
        <f>COUNTIFS(TEAMS!$B$1:$B$846,$A20,TEAMS!$D$1:$D$846,$C20,TEAMS!$H$1:$H$846,H$2)</f>
        <v>3</v>
      </c>
      <c r="I20" s="47">
        <f>COUNTIFS(TEAMS!$B$1:$B$846,$A20,TEAMS!$D$1:$D$846,$C20,TEAMS!$H$1:$H$846,I$2)</f>
        <v>4</v>
      </c>
      <c r="J20" s="47">
        <f>COUNTIFS(TEAMS!$B$1:$B$846,$A20,TEAMS!$D$1:$D$846,$C20,TEAMS!$H$1:$H$846,J$2)</f>
        <v>3</v>
      </c>
      <c r="K20" s="47">
        <f>COUNTIFS(TEAMS!$B$1:$B$846,$A20,TEAMS!$D$1:$D$846,$C20,TEAMS!$H$1:$H$846,K$2)</f>
        <v>5</v>
      </c>
      <c r="L20" s="47">
        <f>COUNTIFS(TEAMS!$B$1:$B$846,$A20,TEAMS!$D$1:$D$846,$C20,TEAMS!$H$1:$H$846,L$2)</f>
        <v>2</v>
      </c>
      <c r="M20" s="62">
        <f t="shared" si="2"/>
        <v>47.504122999999993</v>
      </c>
      <c r="N20" s="62">
        <f>SUMIFS(TEAMS!$Z$1:$Z$846,TEAMS!$B$1:$B$846,$A20,TEAMS!$D$1:$D$846,$C20,TEAMS!$H$1:$H$846,N$2)/1000000</f>
        <v>3.107167</v>
      </c>
      <c r="O20" s="62">
        <f>SUMIFS(TEAMS!$Z$1:$Z$846,TEAMS!$B$1:$B$846,$A20,TEAMS!$D$1:$D$846,$C20,TEAMS!$H$1:$H$846,O$2)/1000000</f>
        <v>11.948722999999999</v>
      </c>
      <c r="P20" s="62">
        <f>SUMIFS(TEAMS!$Z$1:$Z$846,TEAMS!$B$1:$B$846,$A20,TEAMS!$D$1:$D$846,$C20,TEAMS!$H$1:$H$846,P$2)/1000000</f>
        <v>3.6200459999999999</v>
      </c>
      <c r="Q20" s="62">
        <f>SUMIFS(TEAMS!$Z$1:$Z$846,TEAMS!$B$1:$B$846,$A20,TEAMS!$D$1:$D$846,$C20,TEAMS!$H$1:$H$846,Q$2)/1000000</f>
        <v>22.668187</v>
      </c>
      <c r="R20" s="62">
        <f>SUMIFS(TEAMS!$Z$1:$Z$846,TEAMS!$B$1:$B$846,$A20,TEAMS!$D$1:$D$846,$C20,TEAMS!$H$1:$H$846,R$2)/1000000</f>
        <v>6.16</v>
      </c>
      <c r="S20" s="47">
        <f>COUNTIFS(TEAMS!$B$1:$B$846,$A20,TEAMS!$D$1:$D$846,$C20)</f>
        <v>23</v>
      </c>
      <c r="T20" s="50">
        <f t="shared" si="3"/>
        <v>6.5408364659210752E-2</v>
      </c>
      <c r="U20" s="50">
        <f t="shared" si="4"/>
        <v>0.25153023033390176</v>
      </c>
      <c r="V20" s="50">
        <f t="shared" si="5"/>
        <v>7.6204880153244808E-2</v>
      </c>
      <c r="W20" s="50">
        <f t="shared" si="6"/>
        <v>0.47718356993981348</v>
      </c>
      <c r="X20" s="50">
        <f t="shared" si="7"/>
        <v>0.1296729549138293</v>
      </c>
      <c r="Y20" s="50">
        <f t="shared" si="8"/>
        <v>1</v>
      </c>
      <c r="Z20" s="47">
        <f>SUMIFS(TEAMS!$T$1:$T$846,TEAMS!$B$1:$B$846,$A20,TEAMS!$D$1:$D$846,$C20)</f>
        <v>97</v>
      </c>
      <c r="AA20" s="70">
        <f>AVERAGEIFS(TEAMS!$T$1:$T$846,TEAMS!$B$1:$B$846,$A20,TEAMS!$D$1:$D$846,$C20)</f>
        <v>6.0625</v>
      </c>
      <c r="AB20" s="70">
        <f>AVERAGEIFS(TEAMS!$T$1:$T$846,TEAMS!$B$1:$B$846,$A20,TEAMS!$D$1:$D$846,$C20,TEAMS!$H$1:$H$846,AB$2)</f>
        <v>2.5</v>
      </c>
      <c r="AC20" s="70">
        <f>AVERAGEIFS(TEAMS!$T$1:$T$846,TEAMS!$B$1:$B$846,$A20,TEAMS!$D$1:$D$846,$C20,TEAMS!$H$1:$H$846,AC$2)</f>
        <v>4.5</v>
      </c>
      <c r="AD20" s="70">
        <f>AVERAGEIFS(TEAMS!$T$1:$T$846,TEAMS!$B$1:$B$846,$A20,TEAMS!$D$1:$D$846,$C20,TEAMS!$H$1:$H$846,AD$2)</f>
        <v>6.333333333333333</v>
      </c>
      <c r="AE20" s="70">
        <f>AVERAGEIFS(TEAMS!$T$1:$T$846,TEAMS!$B$1:$B$846,$A20,TEAMS!$D$1:$D$846,$C20,TEAMS!$H$1:$H$846,AE$2)</f>
        <v>8.6</v>
      </c>
      <c r="AF20" s="70">
        <f>AVERAGEIFS(TEAMS!$T$1:$T$846,TEAMS!$B$1:$B$846,$A20,TEAMS!$D$1:$D$846,$C20,TEAMS!$H$1:$H$846,AF$2)</f>
        <v>6</v>
      </c>
      <c r="AG20" s="47"/>
      <c r="AH20" s="70">
        <f>_xlfn.MAXIFS(TEAMS!$AJ$1:$AJ$846,TEAMS!$B$1:$B$846,$A20,TEAMS!$D$1:$D$846,$C20)</f>
        <v>15.820569431979749</v>
      </c>
      <c r="AI20" s="70">
        <f>SUMIFS(TEAMS!$AJ$1:$AJ$846,TEAMS!$B$1:$B$846,$A20,TEAMS!$D$1:$D$846,$C20,TEAMS!$H$1:$H$846,AI$2)</f>
        <v>0.96034547086287025</v>
      </c>
      <c r="AJ20" s="70">
        <f>SUMIFS(TEAMS!$AJ$1:$AJ$846,TEAMS!$B$1:$B$846,$A20,TEAMS!$D$1:$D$846,$C20,TEAMS!$H$1:$H$846,AJ$2)</f>
        <v>6.5669614496465618</v>
      </c>
      <c r="AK20" s="70">
        <f>SUMIFS(TEAMS!$AJ$1:$AJ$846,TEAMS!$B$1:$B$846,$A20,TEAMS!$D$1:$D$846,$C20,TEAMS!$H$1:$H$846,AK$2)</f>
        <v>3.5107452933880543</v>
      </c>
      <c r="AL20" s="70">
        <f>SUMIFS(TEAMS!$AJ$1:$AJ$846,TEAMS!$B$1:$B$846,$A20,TEAMS!$D$1:$D$846,$C20,TEAMS!$H$1:$H$846,AL$2)</f>
        <v>4.5211724430013396</v>
      </c>
      <c r="AM20" s="70">
        <f>SUMIFS(TEAMS!$AJ$1:$AJ$846,TEAMS!$B$1:$B$846,$A20,TEAMS!$D$1:$D$846,$C20,TEAMS!$H$1:$H$846,AM$2)</f>
        <v>0.26134477508092241</v>
      </c>
      <c r="AR20">
        <v>2005</v>
      </c>
      <c r="AS20" s="9">
        <v>49500000</v>
      </c>
      <c r="AT20" s="9">
        <v>5630000</v>
      </c>
      <c r="AU20" s="27">
        <v>0.1283</v>
      </c>
    </row>
    <row r="21" spans="1:47" x14ac:dyDescent="0.2">
      <c r="A21" s="46" t="s">
        <v>136</v>
      </c>
      <c r="B21" s="47">
        <f t="shared" si="9"/>
        <v>2004</v>
      </c>
      <c r="C21" s="47" t="str">
        <f>_xlfn.XLOOKUP($A21,TEAMS!$B$1:$B$846,TEAMS!$A$1:$A$846,"",0)</f>
        <v>DET</v>
      </c>
      <c r="D21" s="48">
        <f>SUMIFS(TEAMS!$Z$1:$Z$846,TEAMS!$B$1:$B$846,$A21)</f>
        <v>53442834</v>
      </c>
      <c r="E21" s="49">
        <v>43870000</v>
      </c>
      <c r="F21" s="50">
        <f t="shared" si="1"/>
        <v>1.2182091178481878</v>
      </c>
      <c r="G21" s="47">
        <f>COUNTIFS(TEAMS!$B$1:$B$846,$A21,TEAMS!$D$1:$D$846,$C21)</f>
        <v>23</v>
      </c>
      <c r="H21" s="47">
        <f>COUNTIFS(TEAMS!$B$1:$B$846,$A21,TEAMS!$D$1:$D$846,$C21,TEAMS!$H$1:$H$846,H$2)</f>
        <v>3</v>
      </c>
      <c r="I21" s="47">
        <f>COUNTIFS(TEAMS!$B$1:$B$846,$A21,TEAMS!$D$1:$D$846,$C21,TEAMS!$H$1:$H$846,I$2)</f>
        <v>4</v>
      </c>
      <c r="J21" s="47">
        <f>COUNTIFS(TEAMS!$B$1:$B$846,$A21,TEAMS!$D$1:$D$846,$C21,TEAMS!$H$1:$H$846,J$2)</f>
        <v>3</v>
      </c>
      <c r="K21" s="47">
        <f>COUNTIFS(TEAMS!$B$1:$B$846,$A21,TEAMS!$D$1:$D$846,$C21,TEAMS!$H$1:$H$846,K$2)</f>
        <v>3</v>
      </c>
      <c r="L21" s="47">
        <f>COUNTIFS(TEAMS!$B$1:$B$846,$A21,TEAMS!$D$1:$D$846,$C21,TEAMS!$H$1:$H$846,L$2)</f>
        <v>4</v>
      </c>
      <c r="M21" s="62">
        <f t="shared" si="2"/>
        <v>53.442834000000005</v>
      </c>
      <c r="N21" s="62">
        <f>SUMIFS(TEAMS!$Z$1:$Z$846,TEAMS!$B$1:$B$846,$A21,TEAMS!$D$1:$D$846,$C21,TEAMS!$H$1:$H$846,N$2)/1000000</f>
        <v>8.9006000000000007</v>
      </c>
      <c r="O21" s="62">
        <f>SUMIFS(TEAMS!$Z$1:$Z$846,TEAMS!$B$1:$B$846,$A21,TEAMS!$D$1:$D$846,$C21,TEAMS!$H$1:$H$846,O$2)/1000000</f>
        <v>18.722916000000001</v>
      </c>
      <c r="P21" s="62">
        <f>SUMIFS(TEAMS!$Z$1:$Z$846,TEAMS!$B$1:$B$846,$A21,TEAMS!$D$1:$D$846,$C21,TEAMS!$H$1:$H$846,P$2)/1000000</f>
        <v>2.4235180000000001</v>
      </c>
      <c r="Q21" s="62">
        <f>SUMIFS(TEAMS!$Z$1:$Z$846,TEAMS!$B$1:$B$846,$A21,TEAMS!$D$1:$D$846,$C21,TEAMS!$H$1:$H$846,Q$2)/1000000</f>
        <v>6.1</v>
      </c>
      <c r="R21" s="62">
        <f>SUMIFS(TEAMS!$Z$1:$Z$846,TEAMS!$B$1:$B$846,$A21,TEAMS!$D$1:$D$846,$C21,TEAMS!$H$1:$H$846,R$2)/1000000</f>
        <v>17.2958</v>
      </c>
      <c r="S21" s="47">
        <f>COUNTIFS(TEAMS!$B$1:$B$846,$A21,TEAMS!$D$1:$D$846,$C21)</f>
        <v>23</v>
      </c>
      <c r="T21" s="50">
        <f t="shared" si="3"/>
        <v>0.16654431162838407</v>
      </c>
      <c r="U21" s="50">
        <f t="shared" si="4"/>
        <v>0.35033538827675192</v>
      </c>
      <c r="V21" s="50">
        <f t="shared" si="5"/>
        <v>4.5347857114014574E-2</v>
      </c>
      <c r="W21" s="50">
        <f t="shared" si="6"/>
        <v>0.11414065354393442</v>
      </c>
      <c r="X21" s="50">
        <f t="shared" si="7"/>
        <v>0.32363178943691495</v>
      </c>
      <c r="Y21" s="50">
        <f t="shared" si="8"/>
        <v>0.99999999999999989</v>
      </c>
      <c r="Z21" s="47">
        <f>SUMIFS(TEAMS!$T$1:$T$846,TEAMS!$B$1:$B$846,$A21,TEAMS!$D$1:$D$846,$C21)</f>
        <v>93</v>
      </c>
      <c r="AA21" s="70">
        <f>AVERAGEIFS(TEAMS!$T$1:$T$846,TEAMS!$B$1:$B$846,$A21,TEAMS!$D$1:$D$846,$C21)</f>
        <v>5.8125</v>
      </c>
      <c r="AB21" s="70">
        <f>AVERAGEIFS(TEAMS!$T$1:$T$846,TEAMS!$B$1:$B$846,$A21,TEAMS!$D$1:$D$846,$C21,TEAMS!$H$1:$H$846,AB$2)</f>
        <v>4</v>
      </c>
      <c r="AC21" s="70">
        <f>AVERAGEIFS(TEAMS!$T$1:$T$846,TEAMS!$B$1:$B$846,$A21,TEAMS!$D$1:$D$846,$C21,TEAMS!$H$1:$H$846,AC$2)</f>
        <v>8.25</v>
      </c>
      <c r="AD21" s="70">
        <f>AVERAGEIFS(TEAMS!$T$1:$T$846,TEAMS!$B$1:$B$846,$A21,TEAMS!$D$1:$D$846,$C21,TEAMS!$H$1:$H$846,AD$2)</f>
        <v>3</v>
      </c>
      <c r="AE21" s="70">
        <f>AVERAGEIFS(TEAMS!$T$1:$T$846,TEAMS!$B$1:$B$846,$A21,TEAMS!$D$1:$D$846,$C21,TEAMS!$H$1:$H$846,AE$2)</f>
        <v>5.666666666666667</v>
      </c>
      <c r="AF21" s="70">
        <f>AVERAGEIFS(TEAMS!$T$1:$T$846,TEAMS!$B$1:$B$846,$A21,TEAMS!$D$1:$D$846,$C21,TEAMS!$H$1:$H$846,AF$2)</f>
        <v>7.333333333333333</v>
      </c>
      <c r="AG21" s="47"/>
      <c r="AH21" s="70">
        <f>_xlfn.MAXIFS(TEAMS!$AJ$1:$AJ$846,TEAMS!$B$1:$B$846,$A21,TEAMS!$D$1:$D$846,$C21)</f>
        <v>15.849744334387804</v>
      </c>
      <c r="AI21" s="70">
        <f>SUMIFS(TEAMS!$AJ$1:$AJ$846,TEAMS!$B$1:$B$846,$A21,TEAMS!$D$1:$D$846,$C21,TEAMS!$H$1:$H$846,AI$2)</f>
        <v>2.4629974589016235</v>
      </c>
      <c r="AJ21" s="70">
        <f>SUMIFS(TEAMS!$AJ$1:$AJ$846,TEAMS!$B$1:$B$846,$A21,TEAMS!$D$1:$D$846,$C21,TEAMS!$H$1:$H$846,AJ$2)</f>
        <v>3.5098802053622364</v>
      </c>
      <c r="AK21" s="70">
        <f>SUMIFS(TEAMS!$AJ$1:$AJ$846,TEAMS!$B$1:$B$846,$A21,TEAMS!$D$1:$D$846,$C21,TEAMS!$H$1:$H$846,AK$2)</f>
        <v>2.6765871493024944</v>
      </c>
      <c r="AL21" s="70">
        <f>SUMIFS(TEAMS!$AJ$1:$AJ$846,TEAMS!$B$1:$B$846,$A21,TEAMS!$D$1:$D$846,$C21,TEAMS!$H$1:$H$846,AL$2)</f>
        <v>2.2032380853601619</v>
      </c>
      <c r="AM21" s="70">
        <f>SUMIFS(TEAMS!$AJ$1:$AJ$846,TEAMS!$B$1:$B$846,$A21,TEAMS!$D$1:$D$846,$C21,TEAMS!$H$1:$H$846,AM$2)</f>
        <v>4.9970414354612878</v>
      </c>
      <c r="AR21">
        <v>2004</v>
      </c>
      <c r="AS21" s="9">
        <v>43870000</v>
      </c>
      <c r="AT21" s="9">
        <v>30000</v>
      </c>
      <c r="AU21" s="27">
        <v>6.9999999999999999E-4</v>
      </c>
    </row>
    <row r="22" spans="1:47" x14ac:dyDescent="0.2">
      <c r="A22" s="46" t="s">
        <v>143</v>
      </c>
      <c r="B22" s="47">
        <f t="shared" si="9"/>
        <v>2003</v>
      </c>
      <c r="C22" s="47" t="str">
        <f>_xlfn.XLOOKUP($A22,TEAMS!$B$1:$B$846,TEAMS!$A$1:$A$846,"",0)</f>
        <v>SAS</v>
      </c>
      <c r="D22" s="48">
        <f>SUMIFS(TEAMS!$Z$1:$Z$846,TEAMS!$B$1:$B$846,$A22)</f>
        <v>53182559</v>
      </c>
      <c r="E22" s="49">
        <v>43840000</v>
      </c>
      <c r="F22" s="50">
        <f t="shared" si="1"/>
        <v>1.2131058166058395</v>
      </c>
      <c r="G22" s="47">
        <f>COUNTIFS(TEAMS!$B$1:$B$846,$A22,TEAMS!$D$1:$D$846,$C22)</f>
        <v>23</v>
      </c>
      <c r="H22" s="47">
        <f>COUNTIFS(TEAMS!$B$1:$B$846,$A22,TEAMS!$D$1:$D$846,$C22,TEAMS!$H$1:$H$846,H$2)</f>
        <v>4</v>
      </c>
      <c r="I22" s="47">
        <f>COUNTIFS(TEAMS!$B$1:$B$846,$A22,TEAMS!$D$1:$D$846,$C22,TEAMS!$H$1:$H$846,I$2)</f>
        <v>4</v>
      </c>
      <c r="J22" s="47">
        <f>COUNTIFS(TEAMS!$B$1:$B$846,$A22,TEAMS!$D$1:$D$846,$C22,TEAMS!$H$1:$H$846,J$2)</f>
        <v>2</v>
      </c>
      <c r="K22" s="47">
        <f>COUNTIFS(TEAMS!$B$1:$B$846,$A22,TEAMS!$D$1:$D$846,$C22,TEAMS!$H$1:$H$846,K$2)</f>
        <v>2</v>
      </c>
      <c r="L22" s="47">
        <f>COUNTIFS(TEAMS!$B$1:$B$846,$A22,TEAMS!$D$1:$D$846,$C22,TEAMS!$H$1:$H$846,L$2)</f>
        <v>3</v>
      </c>
      <c r="M22" s="62">
        <f t="shared" si="2"/>
        <v>53.182559000000005</v>
      </c>
      <c r="N22" s="62">
        <f>SUMIFS(TEAMS!$Z$1:$Z$846,TEAMS!$B$1:$B$846,$A22,TEAMS!$D$1:$D$846,$C22,TEAMS!$H$1:$H$846,N$2)/1000000</f>
        <v>4.6417250000000001</v>
      </c>
      <c r="O22" s="62">
        <f>SUMIFS(TEAMS!$Z$1:$Z$846,TEAMS!$B$1:$B$846,$A22,TEAMS!$D$1:$D$846,$C22,TEAMS!$H$1:$H$846,O$2)/1000000</f>
        <v>11.959880999999999</v>
      </c>
      <c r="P22" s="62">
        <f>SUMIFS(TEAMS!$Z$1:$Z$846,TEAMS!$B$1:$B$846,$A22,TEAMS!$D$1:$D$846,$C22,TEAMS!$H$1:$H$846,P$2)/1000000</f>
        <v>8.0960000000000001</v>
      </c>
      <c r="Q22" s="62">
        <f>SUMIFS(TEAMS!$Z$1:$Z$846,TEAMS!$B$1:$B$846,$A22,TEAMS!$D$1:$D$846,$C22,TEAMS!$H$1:$H$846,Q$2)/1000000</f>
        <v>16.442499999999999</v>
      </c>
      <c r="R22" s="62">
        <f>SUMIFS(TEAMS!$Z$1:$Z$846,TEAMS!$B$1:$B$846,$A22,TEAMS!$D$1:$D$846,$C22,TEAMS!$H$1:$H$846,R$2)/1000000</f>
        <v>12.042453</v>
      </c>
      <c r="S22" s="47">
        <f>COUNTIFS(TEAMS!$B$1:$B$846,$A22,TEAMS!$D$1:$D$846,$C22)</f>
        <v>23</v>
      </c>
      <c r="T22" s="50">
        <f t="shared" si="3"/>
        <v>8.7279083355127754E-2</v>
      </c>
      <c r="U22" s="50">
        <f t="shared" si="4"/>
        <v>0.22488351867385695</v>
      </c>
      <c r="V22" s="50">
        <f t="shared" si="5"/>
        <v>0.15223035807660176</v>
      </c>
      <c r="W22" s="50">
        <f t="shared" si="6"/>
        <v>0.30917090695090466</v>
      </c>
      <c r="X22" s="50">
        <f t="shared" si="7"/>
        <v>0.22643613294350878</v>
      </c>
      <c r="Y22" s="50">
        <f t="shared" si="8"/>
        <v>1</v>
      </c>
      <c r="Z22" s="47">
        <f>SUMIFS(TEAMS!$T$1:$T$846,TEAMS!$B$1:$B$846,$A22,TEAMS!$D$1:$D$846,$C22)</f>
        <v>93</v>
      </c>
      <c r="AA22" s="70">
        <f>AVERAGEIFS(TEAMS!$T$1:$T$846,TEAMS!$B$1:$B$846,$A22,TEAMS!$D$1:$D$846,$C22)</f>
        <v>7.1538461538461542</v>
      </c>
      <c r="AB22" s="70">
        <f>AVERAGEIFS(TEAMS!$T$1:$T$846,TEAMS!$B$1:$B$846,$A22,TEAMS!$D$1:$D$846,$C22,TEAMS!$H$1:$H$846,AB$2)</f>
        <v>5</v>
      </c>
      <c r="AC22" s="70">
        <f>AVERAGEIFS(TEAMS!$T$1:$T$846,TEAMS!$B$1:$B$846,$A22,TEAMS!$D$1:$D$846,$C22,TEAMS!$H$1:$H$846,AC$2)</f>
        <v>6.5</v>
      </c>
      <c r="AD22" s="70">
        <f>AVERAGEIFS(TEAMS!$T$1:$T$846,TEAMS!$B$1:$B$846,$A22,TEAMS!$D$1:$D$846,$C22,TEAMS!$H$1:$H$846,AD$2)</f>
        <v>9</v>
      </c>
      <c r="AE22" s="70">
        <f>AVERAGEIFS(TEAMS!$T$1:$T$846,TEAMS!$B$1:$B$846,$A22,TEAMS!$D$1:$D$846,$C22,TEAMS!$H$1:$H$846,AE$2)</f>
        <v>5.5</v>
      </c>
      <c r="AF22" s="70">
        <f>AVERAGEIFS(TEAMS!$T$1:$T$846,TEAMS!$B$1:$B$846,$A22,TEAMS!$D$1:$D$846,$C22,TEAMS!$H$1:$H$846,AF$2)</f>
        <v>10.333333333333334</v>
      </c>
      <c r="AG22" s="47"/>
      <c r="AH22" s="70">
        <f>_xlfn.MAXIFS(TEAMS!$AJ$1:$AJ$846,TEAMS!$B$1:$B$846,$A22,TEAMS!$D$1:$D$846,$C22)</f>
        <v>15.913408404981103</v>
      </c>
      <c r="AI22" s="70">
        <f>SUMIFS(TEAMS!$AJ$1:$AJ$846,TEAMS!$B$1:$B$846,$A22,TEAMS!$D$1:$D$846,$C22,TEAMS!$H$1:$H$846,AI$2)</f>
        <v>4.0715245124147197</v>
      </c>
      <c r="AJ22" s="70">
        <f>SUMIFS(TEAMS!$AJ$1:$AJ$846,TEAMS!$B$1:$B$846,$A22,TEAMS!$D$1:$D$846,$C22,TEAMS!$H$1:$H$846,AJ$2)</f>
        <v>1.5597352202693449</v>
      </c>
      <c r="AK22" s="70">
        <f>SUMIFS(TEAMS!$AJ$1:$AJ$846,TEAMS!$B$1:$B$846,$A22,TEAMS!$D$1:$D$846,$C22,TEAMS!$H$1:$H$846,AK$2)</f>
        <v>2.6986786375510414</v>
      </c>
      <c r="AL22" s="70">
        <f>SUMIFS(TEAMS!$AJ$1:$AJ$846,TEAMS!$B$1:$B$846,$A22,TEAMS!$D$1:$D$846,$C22,TEAMS!$H$1:$H$846,AL$2)</f>
        <v>1.5806411524512416</v>
      </c>
      <c r="AM22" s="70">
        <f>SUMIFS(TEAMS!$AJ$1:$AJ$846,TEAMS!$B$1:$B$846,$A22,TEAMS!$D$1:$D$846,$C22,TEAMS!$H$1:$H$846,AM$2)</f>
        <v>6.0028288822947573</v>
      </c>
      <c r="AR22">
        <v>2003</v>
      </c>
      <c r="AS22" s="9">
        <v>43840000</v>
      </c>
      <c r="AT22" s="9">
        <v>3569000</v>
      </c>
      <c r="AU22" s="27">
        <v>8.8599999999999998E-2</v>
      </c>
    </row>
    <row r="23" spans="1:47" x14ac:dyDescent="0.2">
      <c r="A23" s="46" t="s">
        <v>150</v>
      </c>
      <c r="B23" s="47">
        <f t="shared" si="9"/>
        <v>2002</v>
      </c>
      <c r="C23" s="47" t="str">
        <f>_xlfn.XLOOKUP($A23,TEAMS!$B$1:$B$846,TEAMS!$A$1:$A$846,"",0)</f>
        <v>LAL</v>
      </c>
      <c r="D23" s="48">
        <f>SUMIFS(TEAMS!$Z$1:$Z$846,TEAMS!$B$1:$B$846,$A23)</f>
        <v>54262017</v>
      </c>
      <c r="E23" s="49">
        <v>40271000</v>
      </c>
      <c r="F23" s="50">
        <f t="shared" si="1"/>
        <v>1.3474216433661941</v>
      </c>
      <c r="G23" s="47">
        <f>COUNTIFS(TEAMS!$B$1:$B$846,$A23,TEAMS!$D$1:$D$846,$C23)</f>
        <v>23</v>
      </c>
      <c r="H23" s="47">
        <f>COUNTIFS(TEAMS!$B$1:$B$846,$A23,TEAMS!$D$1:$D$846,$C23,TEAMS!$H$1:$H$846,H$2)</f>
        <v>5</v>
      </c>
      <c r="I23" s="47">
        <f>COUNTIFS(TEAMS!$B$1:$B$846,$A23,TEAMS!$D$1:$D$846,$C23,TEAMS!$H$1:$H$846,I$2)</f>
        <v>2</v>
      </c>
      <c r="J23" s="47">
        <f>COUNTIFS(TEAMS!$B$1:$B$846,$A23,TEAMS!$D$1:$D$846,$C23,TEAMS!$H$1:$H$846,J$2)</f>
        <v>2</v>
      </c>
      <c r="K23" s="47">
        <f>COUNTIFS(TEAMS!$B$1:$B$846,$A23,TEAMS!$D$1:$D$846,$C23,TEAMS!$H$1:$H$846,K$2)</f>
        <v>3</v>
      </c>
      <c r="L23" s="47">
        <f>COUNTIFS(TEAMS!$B$1:$B$846,$A23,TEAMS!$D$1:$D$846,$C23,TEAMS!$H$1:$H$846,L$2)</f>
        <v>3</v>
      </c>
      <c r="M23" s="62">
        <f t="shared" si="2"/>
        <v>54.262017</v>
      </c>
      <c r="N23" s="62">
        <f>SUMIFS(TEAMS!$Z$1:$Z$846,TEAMS!$B$1:$B$846,$A23,TEAMS!$D$1:$D$846,$C23,TEAMS!$H$1:$H$846,N$2)/1000000</f>
        <v>7.4662850000000001</v>
      </c>
      <c r="O23" s="62">
        <f>SUMIFS(TEAMS!$Z$1:$Z$846,TEAMS!$B$1:$B$846,$A23,TEAMS!$D$1:$D$846,$C23,TEAMS!$H$1:$H$846,O$2)/1000000</f>
        <v>12.25</v>
      </c>
      <c r="P23" s="62">
        <f>SUMIFS(TEAMS!$Z$1:$Z$846,TEAMS!$B$1:$B$846,$A23,TEAMS!$D$1:$D$846,$C23,TEAMS!$H$1:$H$846,P$2)/1000000</f>
        <v>4.6254999999999997</v>
      </c>
      <c r="Q23" s="62">
        <f>SUMIFS(TEAMS!$Z$1:$Z$846,TEAMS!$B$1:$B$846,$A23,TEAMS!$D$1:$D$846,$C23,TEAMS!$H$1:$H$846,Q$2)/1000000</f>
        <v>7.4599599999999997</v>
      </c>
      <c r="R23" s="62">
        <f>SUMIFS(TEAMS!$Z$1:$Z$846,TEAMS!$B$1:$B$846,$A23,TEAMS!$D$1:$D$846,$C23,TEAMS!$H$1:$H$846,R$2)/1000000</f>
        <v>22.460272</v>
      </c>
      <c r="S23" s="47">
        <f>COUNTIFS(TEAMS!$B$1:$B$846,$A23,TEAMS!$D$1:$D$846,$C23)</f>
        <v>23</v>
      </c>
      <c r="T23" s="50">
        <f t="shared" si="3"/>
        <v>0.13759689397465635</v>
      </c>
      <c r="U23" s="50">
        <f t="shared" si="4"/>
        <v>0.22575644395968547</v>
      </c>
      <c r="V23" s="50">
        <f t="shared" si="5"/>
        <v>8.5243790329430622E-2</v>
      </c>
      <c r="W23" s="50">
        <f t="shared" si="6"/>
        <v>0.13748032993318327</v>
      </c>
      <c r="X23" s="50">
        <f t="shared" si="7"/>
        <v>0.41392254180304427</v>
      </c>
      <c r="Y23" s="50">
        <f t="shared" si="8"/>
        <v>1</v>
      </c>
      <c r="Z23" s="47">
        <f>SUMIFS(TEAMS!$T$1:$T$846,TEAMS!$B$1:$B$846,$A23,TEAMS!$D$1:$D$846,$C23)</f>
        <v>84</v>
      </c>
      <c r="AA23" s="70">
        <f>AVERAGEIFS(TEAMS!$T$1:$T$846,TEAMS!$B$1:$B$846,$A23,TEAMS!$D$1:$D$846,$C23)</f>
        <v>6</v>
      </c>
      <c r="AB23" s="70">
        <f>AVERAGEIFS(TEAMS!$T$1:$T$846,TEAMS!$B$1:$B$846,$A23,TEAMS!$D$1:$D$846,$C23,TEAMS!$H$1:$H$846,AB$2)</f>
        <v>6.5</v>
      </c>
      <c r="AC23" s="70">
        <f>AVERAGEIFS(TEAMS!$T$1:$T$846,TEAMS!$B$1:$B$846,$A23,TEAMS!$D$1:$D$846,$C23,TEAMS!$H$1:$H$846,AC$2)</f>
        <v>9</v>
      </c>
      <c r="AD23" s="70">
        <f>AVERAGEIFS(TEAMS!$T$1:$T$846,TEAMS!$B$1:$B$846,$A23,TEAMS!$D$1:$D$846,$C23,TEAMS!$H$1:$H$846,AD$2)</f>
        <v>6</v>
      </c>
      <c r="AE23" s="70">
        <f>AVERAGEIFS(TEAMS!$T$1:$T$846,TEAMS!$B$1:$B$846,$A23,TEAMS!$D$1:$D$846,$C23,TEAMS!$H$1:$H$846,AE$2)</f>
        <v>5</v>
      </c>
      <c r="AF23" s="70">
        <f>AVERAGEIFS(TEAMS!$T$1:$T$846,TEAMS!$B$1:$B$846,$A23,TEAMS!$D$1:$D$846,$C23,TEAMS!$H$1:$H$846,AF$2)</f>
        <v>4.333333333333333</v>
      </c>
      <c r="AG23" s="47"/>
      <c r="AH23" s="70">
        <f>_xlfn.MAXIFS(TEAMS!$AJ$1:$AJ$846,TEAMS!$B$1:$B$846,$A23,TEAMS!$D$1:$D$846,$C23)</f>
        <v>16.445174923572168</v>
      </c>
      <c r="AI23" s="70">
        <f>SUMIFS(TEAMS!$AJ$1:$AJ$846,TEAMS!$B$1:$B$846,$A23,TEAMS!$D$1:$D$846,$C23,TEAMS!$H$1:$H$846,AI$2)</f>
        <v>7.3772690462211248</v>
      </c>
      <c r="AJ23" s="70">
        <f>SUMIFS(TEAMS!$AJ$1:$AJ$846,TEAMS!$B$1:$B$846,$A23,TEAMS!$D$1:$D$846,$C23,TEAMS!$H$1:$H$846,AJ$2)</f>
        <v>3.6863973639989482</v>
      </c>
      <c r="AK23" s="70">
        <f>SUMIFS(TEAMS!$AJ$1:$AJ$846,TEAMS!$B$1:$B$846,$A23,TEAMS!$D$1:$D$846,$C23,TEAMS!$H$1:$H$846,AK$2)</f>
        <v>2.0770605146478247</v>
      </c>
      <c r="AL23" s="70">
        <f>SUMIFS(TEAMS!$AJ$1:$AJ$846,TEAMS!$B$1:$B$846,$A23,TEAMS!$D$1:$D$846,$C23,TEAMS!$H$1:$H$846,AL$2)</f>
        <v>1.7835158828174034</v>
      </c>
      <c r="AM23" s="70">
        <f>SUMIFS(TEAMS!$AJ$1:$AJ$846,TEAMS!$B$1:$B$846,$A23,TEAMS!$D$1:$D$846,$C23,TEAMS!$H$1:$H$846,AM$2)</f>
        <v>1.5019213248840932</v>
      </c>
      <c r="AR23">
        <v>2002</v>
      </c>
      <c r="AS23" s="9">
        <v>40271000</v>
      </c>
      <c r="AT23" s="9">
        <v>-2229000</v>
      </c>
      <c r="AU23" s="27">
        <v>-5.2400000000000002E-2</v>
      </c>
    </row>
    <row r="24" spans="1:47" x14ac:dyDescent="0.2">
      <c r="A24" s="46" t="s">
        <v>156</v>
      </c>
      <c r="B24" s="47">
        <f t="shared" si="9"/>
        <v>2001</v>
      </c>
      <c r="C24" s="47" t="str">
        <f>_xlfn.XLOOKUP($A24,TEAMS!$B$1:$B$846,TEAMS!$A$1:$A$846,"",0)</f>
        <v>LAL</v>
      </c>
      <c r="D24" s="48">
        <f>SUMIFS(TEAMS!$Z$1:$Z$846,TEAMS!$B$1:$B$846,$A24)</f>
        <v>57498213</v>
      </c>
      <c r="E24" s="49">
        <v>42500000</v>
      </c>
      <c r="F24" s="50">
        <f t="shared" si="1"/>
        <v>1.3528991294117647</v>
      </c>
      <c r="G24" s="47">
        <f>COUNTIFS(TEAMS!$B$1:$B$846,$A24,TEAMS!$D$1:$D$846,$C24)</f>
        <v>23</v>
      </c>
      <c r="H24" s="47">
        <f>COUNTIFS(TEAMS!$B$1:$B$846,$A24,TEAMS!$D$1:$D$846,$C24,TEAMS!$H$1:$H$846,H$2)</f>
        <v>4</v>
      </c>
      <c r="I24" s="47">
        <f>COUNTIFS(TEAMS!$B$1:$B$846,$A24,TEAMS!$D$1:$D$846,$C24,TEAMS!$H$1:$H$846,I$2)</f>
        <v>3</v>
      </c>
      <c r="J24" s="47">
        <f>COUNTIFS(TEAMS!$B$1:$B$846,$A24,TEAMS!$D$1:$D$846,$C24,TEAMS!$H$1:$H$846,J$2)</f>
        <v>2</v>
      </c>
      <c r="K24" s="47">
        <f>COUNTIFS(TEAMS!$B$1:$B$846,$A24,TEAMS!$D$1:$D$846,$C24,TEAMS!$H$1:$H$846,K$2)</f>
        <v>4</v>
      </c>
      <c r="L24" s="47">
        <f>COUNTIFS(TEAMS!$B$1:$B$846,$A24,TEAMS!$D$1:$D$846,$C24,TEAMS!$H$1:$H$846,L$2)</f>
        <v>2</v>
      </c>
      <c r="M24" s="62">
        <f t="shared" si="2"/>
        <v>57.498213</v>
      </c>
      <c r="N24" s="62">
        <f>SUMIFS(TEAMS!$Z$1:$Z$846,TEAMS!$B$1:$B$846,$A24,TEAMS!$D$1:$D$846,$C24,TEAMS!$H$1:$H$846,N$2)/1000000</f>
        <v>6.7627689999999996</v>
      </c>
      <c r="O24" s="62">
        <f>SUMIFS(TEAMS!$Z$1:$Z$846,TEAMS!$B$1:$B$846,$A24,TEAMS!$D$1:$D$846,$C24,TEAMS!$H$1:$H$846,O$2)/1000000</f>
        <v>13.116</v>
      </c>
      <c r="P24" s="62">
        <f>SUMIFS(TEAMS!$Z$1:$Z$846,TEAMS!$B$1:$B$846,$A24,TEAMS!$D$1:$D$846,$C24,TEAMS!$H$1:$H$846,P$2)/1000000</f>
        <v>4.2497199999999999</v>
      </c>
      <c r="Q24" s="62">
        <f>SUMIFS(TEAMS!$Z$1:$Z$846,TEAMS!$B$1:$B$846,$A24,TEAMS!$D$1:$D$846,$C24,TEAMS!$H$1:$H$846,Q$2)/1000000</f>
        <v>12.324009</v>
      </c>
      <c r="R24" s="62">
        <f>SUMIFS(TEAMS!$Z$1:$Z$846,TEAMS!$B$1:$B$846,$A24,TEAMS!$D$1:$D$846,$C24,TEAMS!$H$1:$H$846,R$2)/1000000</f>
        <v>21.045715000000001</v>
      </c>
      <c r="S24" s="47">
        <f>COUNTIFS(TEAMS!$B$1:$B$846,$A24,TEAMS!$D$1:$D$846,$C24)</f>
        <v>23</v>
      </c>
      <c r="T24" s="50">
        <f t="shared" si="3"/>
        <v>0.11761702924576108</v>
      </c>
      <c r="U24" s="50">
        <f t="shared" si="4"/>
        <v>0.22811143713283749</v>
      </c>
      <c r="V24" s="50">
        <f t="shared" si="5"/>
        <v>7.391047092193978E-2</v>
      </c>
      <c r="W24" s="50">
        <f t="shared" si="6"/>
        <v>0.21433725253339614</v>
      </c>
      <c r="X24" s="50">
        <f t="shared" si="7"/>
        <v>0.36602381016606556</v>
      </c>
      <c r="Y24" s="50">
        <f t="shared" si="8"/>
        <v>1</v>
      </c>
      <c r="Z24" s="47">
        <f>SUMIFS(TEAMS!$T$1:$T$846,TEAMS!$B$1:$B$846,$A24,TEAMS!$D$1:$D$846,$C24)</f>
        <v>91</v>
      </c>
      <c r="AA24" s="70">
        <f>AVERAGEIFS(TEAMS!$T$1:$T$846,TEAMS!$B$1:$B$846,$A24,TEAMS!$D$1:$D$846,$C24)</f>
        <v>7.583333333333333</v>
      </c>
      <c r="AB24" s="70">
        <f>AVERAGEIFS(TEAMS!$T$1:$T$846,TEAMS!$B$1:$B$846,$A24,TEAMS!$D$1:$D$846,$C24,TEAMS!$H$1:$H$846,AB$2)</f>
        <v>6.666666666666667</v>
      </c>
      <c r="AC24" s="70">
        <f>AVERAGEIFS(TEAMS!$T$1:$T$846,TEAMS!$B$1:$B$846,$A24,TEAMS!$D$1:$D$846,$C24,TEAMS!$H$1:$H$846,AC$2)</f>
        <v>7.333333333333333</v>
      </c>
      <c r="AD24" s="70">
        <f>AVERAGEIFS(TEAMS!$T$1:$T$846,TEAMS!$B$1:$B$846,$A24,TEAMS!$D$1:$D$846,$C24,TEAMS!$H$1:$H$846,AD$2)</f>
        <v>5</v>
      </c>
      <c r="AE24" s="70">
        <f>AVERAGEIFS(TEAMS!$T$1:$T$846,TEAMS!$B$1:$B$846,$A24,TEAMS!$D$1:$D$846,$C24,TEAMS!$H$1:$H$846,AE$2)</f>
        <v>10.5</v>
      </c>
      <c r="AF24" s="70">
        <f>AVERAGEIFS(TEAMS!$T$1:$T$846,TEAMS!$B$1:$B$846,$A24,TEAMS!$D$1:$D$846,$C24,TEAMS!$H$1:$H$846,AF$2)</f>
        <v>9</v>
      </c>
      <c r="AG24" s="47"/>
      <c r="AH24" s="70">
        <f>_xlfn.MAXIFS(TEAMS!$AJ$1:$AJ$846,TEAMS!$B$1:$B$846,$A24,TEAMS!$D$1:$D$846,$C24)</f>
        <v>16.395158932312466</v>
      </c>
      <c r="AI24" s="70">
        <f>SUMIFS(TEAMS!$AJ$1:$AJ$846,TEAMS!$B$1:$B$846,$A24,TEAMS!$D$1:$D$846,$C24,TEAMS!$H$1:$H$846,AI$2)</f>
        <v>4.8281300396388795</v>
      </c>
      <c r="AJ24" s="70">
        <f>SUMIFS(TEAMS!$AJ$1:$AJ$846,TEAMS!$B$1:$B$846,$A24,TEAMS!$D$1:$D$846,$C24,TEAMS!$H$1:$H$846,AJ$2)</f>
        <v>5.4474671811180269</v>
      </c>
      <c r="AK24" s="70">
        <f>SUMIFS(TEAMS!$AJ$1:$AJ$846,TEAMS!$B$1:$B$846,$A24,TEAMS!$D$1:$D$846,$C24,TEAMS!$H$1:$H$846,AK$2)</f>
        <v>2.4636663702542614</v>
      </c>
      <c r="AL24" s="70">
        <f>SUMIFS(TEAMS!$AJ$1:$AJ$846,TEAMS!$B$1:$B$846,$A24,TEAMS!$D$1:$D$846,$C24,TEAMS!$H$1:$H$846,AL$2)</f>
        <v>1.2136580807547965</v>
      </c>
      <c r="AM24" s="70">
        <f>SUMIFS(TEAMS!$AJ$1:$AJ$846,TEAMS!$B$1:$B$846,$A24,TEAMS!$D$1:$D$846,$C24,TEAMS!$H$1:$H$846,AM$2)</f>
        <v>1.9191688395203144</v>
      </c>
      <c r="AR24">
        <v>2001</v>
      </c>
      <c r="AS24" s="9">
        <v>42500000</v>
      </c>
      <c r="AT24" s="9">
        <v>7000000</v>
      </c>
      <c r="AU24" s="27">
        <v>0.19719999999999999</v>
      </c>
    </row>
    <row r="25" spans="1:47" x14ac:dyDescent="0.2">
      <c r="A25" s="46" t="s">
        <v>163</v>
      </c>
      <c r="B25" s="47">
        <f t="shared" si="9"/>
        <v>2000</v>
      </c>
      <c r="C25" s="47" t="str">
        <f>_xlfn.XLOOKUP($A25,TEAMS!$B$1:$B$846,TEAMS!$A$1:$A$846,"",0)</f>
        <v>LAL</v>
      </c>
      <c r="D25" s="48">
        <f>SUMIFS(TEAMS!$Z$1:$Z$846,TEAMS!$B$1:$B$846,$A25)</f>
        <v>54118533</v>
      </c>
      <c r="E25" s="49">
        <v>35500000</v>
      </c>
      <c r="F25" s="50">
        <f t="shared" si="1"/>
        <v>1.5244657183098591</v>
      </c>
      <c r="G25" s="47">
        <f>COUNTIFS(TEAMS!$B$1:$B$846,$A25,TEAMS!$D$1:$D$846,$C25)</f>
        <v>23</v>
      </c>
      <c r="H25" s="47">
        <f>COUNTIFS(TEAMS!$B$1:$B$846,$A25,TEAMS!$D$1:$D$846,$C25,TEAMS!$H$1:$H$846,H$2)</f>
        <v>5</v>
      </c>
      <c r="I25" s="47">
        <f>COUNTIFS(TEAMS!$B$1:$B$846,$A25,TEAMS!$D$1:$D$846,$C25,TEAMS!$H$1:$H$846,I$2)</f>
        <v>2</v>
      </c>
      <c r="J25" s="47">
        <f>COUNTIFS(TEAMS!$B$1:$B$846,$A25,TEAMS!$D$1:$D$846,$C25,TEAMS!$H$1:$H$846,J$2)</f>
        <v>3</v>
      </c>
      <c r="K25" s="47">
        <f>COUNTIFS(TEAMS!$B$1:$B$846,$A25,TEAMS!$D$1:$D$846,$C25,TEAMS!$H$1:$H$846,K$2)</f>
        <v>2</v>
      </c>
      <c r="L25" s="47">
        <f>COUNTIFS(TEAMS!$B$1:$B$846,$A25,TEAMS!$D$1:$D$846,$C25,TEAMS!$H$1:$H$846,L$2)</f>
        <v>3</v>
      </c>
      <c r="M25" s="62">
        <f t="shared" si="2"/>
        <v>54.118532999999999</v>
      </c>
      <c r="N25" s="62">
        <f>SUMIFS(TEAMS!$Z$1:$Z$846,TEAMS!$B$1:$B$846,$A25,TEAMS!$D$1:$D$846,$C25,TEAMS!$H$1:$H$846,N$2)/1000000</f>
        <v>6.8322349999999998</v>
      </c>
      <c r="O25" s="62">
        <f>SUMIFS(TEAMS!$Z$1:$Z$846,TEAMS!$B$1:$B$846,$A25,TEAMS!$D$1:$D$846,$C25,TEAMS!$H$1:$H$846,O$2)/1000000</f>
        <v>9.51</v>
      </c>
      <c r="P25" s="62">
        <f>SUMIFS(TEAMS!$Z$1:$Z$846,TEAMS!$B$1:$B$846,$A25,TEAMS!$D$1:$D$846,$C25,TEAMS!$H$1:$H$846,P$2)/1000000</f>
        <v>10.82344</v>
      </c>
      <c r="Q25" s="62">
        <f>SUMIFS(TEAMS!$Z$1:$Z$846,TEAMS!$B$1:$B$846,$A25,TEAMS!$D$1:$D$846,$C25,TEAMS!$H$1:$H$846,Q$2)/1000000</f>
        <v>6.5</v>
      </c>
      <c r="R25" s="62">
        <f>SUMIFS(TEAMS!$Z$1:$Z$846,TEAMS!$B$1:$B$846,$A25,TEAMS!$D$1:$D$846,$C25,TEAMS!$H$1:$H$846,R$2)/1000000</f>
        <v>20.452857999999999</v>
      </c>
      <c r="S25" s="47">
        <f>COUNTIFS(TEAMS!$B$1:$B$846,$A25,TEAMS!$D$1:$D$846,$C25)</f>
        <v>23</v>
      </c>
      <c r="T25" s="50">
        <f t="shared" si="3"/>
        <v>0.12624575392684795</v>
      </c>
      <c r="U25" s="50">
        <f t="shared" si="4"/>
        <v>0.17572538413042349</v>
      </c>
      <c r="V25" s="50">
        <f t="shared" si="5"/>
        <v>0.19999507377629766</v>
      </c>
      <c r="W25" s="50">
        <f t="shared" si="6"/>
        <v>0.12010672942668273</v>
      </c>
      <c r="X25" s="50">
        <f t="shared" si="7"/>
        <v>0.37792705873974819</v>
      </c>
      <c r="Y25" s="50">
        <f t="shared" si="8"/>
        <v>1</v>
      </c>
      <c r="Z25" s="47">
        <f>SUMIFS(TEAMS!$T$1:$T$846,TEAMS!$B$1:$B$846,$A25,TEAMS!$D$1:$D$846,$C25)</f>
        <v>90</v>
      </c>
      <c r="AA25" s="70">
        <f>AVERAGEIFS(TEAMS!$T$1:$T$846,TEAMS!$B$1:$B$846,$A25,TEAMS!$D$1:$D$846,$C25)</f>
        <v>6.9230769230769234</v>
      </c>
      <c r="AB25" s="70">
        <f>AVERAGEIFS(TEAMS!$T$1:$T$846,TEAMS!$B$1:$B$846,$A25,TEAMS!$D$1:$D$846,$C25,TEAMS!$H$1:$H$846,AB$2)</f>
        <v>4.5</v>
      </c>
      <c r="AC25" s="70">
        <f>AVERAGEIFS(TEAMS!$T$1:$T$846,TEAMS!$B$1:$B$846,$A25,TEAMS!$D$1:$D$846,$C25,TEAMS!$H$1:$H$846,AC$2)</f>
        <v>6.5</v>
      </c>
      <c r="AD25" s="70">
        <f>AVERAGEIFS(TEAMS!$T$1:$T$846,TEAMS!$B$1:$B$846,$A25,TEAMS!$D$1:$D$846,$C25,TEAMS!$H$1:$H$846,AD$2)</f>
        <v>9</v>
      </c>
      <c r="AE25" s="70">
        <f>AVERAGEIFS(TEAMS!$T$1:$T$846,TEAMS!$B$1:$B$846,$A25,TEAMS!$D$1:$D$846,$C25,TEAMS!$H$1:$H$846,AE$2)</f>
        <v>10.5</v>
      </c>
      <c r="AF25" s="70">
        <f>AVERAGEIFS(TEAMS!$T$1:$T$846,TEAMS!$B$1:$B$846,$A25,TEAMS!$D$1:$D$846,$C25,TEAMS!$H$1:$H$846,AF$2)</f>
        <v>6.666666666666667</v>
      </c>
      <c r="AG25" s="47"/>
      <c r="AH25" s="70">
        <f>_xlfn.MAXIFS(TEAMS!$AJ$1:$AJ$846,TEAMS!$B$1:$B$846,$A25,TEAMS!$D$1:$D$846,$C25)</f>
        <v>16.348043766242956</v>
      </c>
      <c r="AI25" s="70">
        <f>SUMIFS(TEAMS!$AJ$1:$AJ$846,TEAMS!$B$1:$B$846,$A25,TEAMS!$D$1:$D$846,$C25,TEAMS!$H$1:$H$846,AI$2)</f>
        <v>6.202585221814358</v>
      </c>
      <c r="AJ25" s="70">
        <f>SUMIFS(TEAMS!$AJ$1:$AJ$846,TEAMS!$B$1:$B$846,$A25,TEAMS!$D$1:$D$846,$C25,TEAMS!$H$1:$H$846,AJ$2)</f>
        <v>5.5783524962331503</v>
      </c>
      <c r="AK25" s="70">
        <f>SUMIFS(TEAMS!$AJ$1:$AJ$846,TEAMS!$B$1:$B$846,$A25,TEAMS!$D$1:$D$846,$C25,TEAMS!$H$1:$H$846,AK$2)</f>
        <v>2.0930619179079573</v>
      </c>
      <c r="AL25" s="70">
        <f>SUMIFS(TEAMS!$AJ$1:$AJ$846,TEAMS!$B$1:$B$846,$A25,TEAMS!$D$1:$D$846,$C25,TEAMS!$H$1:$H$846,AL$2)</f>
        <v>2.1123320086157209</v>
      </c>
      <c r="AM25" s="70">
        <f>SUMIFS(TEAMS!$AJ$1:$AJ$846,TEAMS!$B$1:$B$846,$A25,TEAMS!$D$1:$D$846,$C25,TEAMS!$H$1:$H$846,AM$2)</f>
        <v>0.33637462205098645</v>
      </c>
      <c r="AR25">
        <v>2000</v>
      </c>
      <c r="AS25" s="9">
        <v>35500000</v>
      </c>
      <c r="AT25" s="9">
        <v>1500000</v>
      </c>
      <c r="AU25" s="27">
        <v>4.41E-2</v>
      </c>
    </row>
    <row r="26" spans="1:47" x14ac:dyDescent="0.2">
      <c r="A26" s="46" t="s">
        <v>170</v>
      </c>
      <c r="B26" s="47">
        <f t="shared" si="9"/>
        <v>1999</v>
      </c>
      <c r="C26" s="47" t="str">
        <f>_xlfn.XLOOKUP($A26,TEAMS!$B$1:$B$846,TEAMS!$A$1:$A$846,"",0)</f>
        <v>SAS</v>
      </c>
      <c r="D26" s="48">
        <f>SUMIFS(TEAMS!$Z$1:$Z$846,TEAMS!$B$1:$B$846,$A26)</f>
        <v>43681143</v>
      </c>
      <c r="E26" s="49">
        <v>34000000</v>
      </c>
      <c r="F26" s="50">
        <f t="shared" si="1"/>
        <v>1.2847394999999999</v>
      </c>
      <c r="G26" s="47">
        <f>COUNTIFS(TEAMS!$B$1:$B$846,$A26,TEAMS!$D$1:$D$846,$C26)</f>
        <v>23</v>
      </c>
      <c r="H26" s="47">
        <f>COUNTIFS(TEAMS!$B$1:$B$846,$A26,TEAMS!$D$1:$D$846,$C26,TEAMS!$H$1:$H$846,H$2)</f>
        <v>3</v>
      </c>
      <c r="I26" s="47">
        <f>COUNTIFS(TEAMS!$B$1:$B$846,$A26,TEAMS!$D$1:$D$846,$C26,TEAMS!$H$1:$H$846,I$2)</f>
        <v>4</v>
      </c>
      <c r="J26" s="47">
        <f>COUNTIFS(TEAMS!$B$1:$B$846,$A26,TEAMS!$D$1:$D$846,$C26,TEAMS!$H$1:$H$846,J$2)</f>
        <v>3</v>
      </c>
      <c r="K26" s="47">
        <f>COUNTIFS(TEAMS!$B$1:$B$846,$A26,TEAMS!$D$1:$D$846,$C26,TEAMS!$H$1:$H$846,K$2)</f>
        <v>2</v>
      </c>
      <c r="L26" s="47">
        <f>COUNTIFS(TEAMS!$B$1:$B$846,$A26,TEAMS!$D$1:$D$846,$C26,TEAMS!$H$1:$H$846,L$2)</f>
        <v>2</v>
      </c>
      <c r="M26" s="62">
        <f t="shared" si="2"/>
        <v>43.681142999999999</v>
      </c>
      <c r="N26" s="62">
        <f>SUMIFS(TEAMS!$Z$1:$Z$846,TEAMS!$B$1:$B$846,$A26,TEAMS!$D$1:$D$846,$C26,TEAMS!$H$1:$H$846,N$2)/1000000</f>
        <v>7.2460000000000004</v>
      </c>
      <c r="O26" s="62">
        <f>SUMIFS(TEAMS!$Z$1:$Z$846,TEAMS!$B$1:$B$846,$A26,TEAMS!$D$1:$D$846,$C26,TEAMS!$H$1:$H$846,O$2)/1000000</f>
        <v>6.7626429999999997</v>
      </c>
      <c r="P26" s="62">
        <f>SUMIFS(TEAMS!$Z$1:$Z$846,TEAMS!$B$1:$B$846,$A26,TEAMS!$D$1:$D$846,$C26,TEAMS!$H$1:$H$846,P$2)/1000000</f>
        <v>6.6204999999999998</v>
      </c>
      <c r="Q26" s="62">
        <f>SUMIFS(TEAMS!$Z$1:$Z$846,TEAMS!$B$1:$B$846,$A26,TEAMS!$D$1:$D$846,$C26,TEAMS!$H$1:$H$846,Q$2)/1000000</f>
        <v>3.8380000000000001</v>
      </c>
      <c r="R26" s="62">
        <f>SUMIFS(TEAMS!$Z$1:$Z$846,TEAMS!$B$1:$B$846,$A26,TEAMS!$D$1:$D$846,$C26,TEAMS!$H$1:$H$846,R$2)/1000000</f>
        <v>19.213999999999999</v>
      </c>
      <c r="S26" s="47">
        <f>COUNTIFS(TEAMS!$B$1:$B$846,$A26,TEAMS!$D$1:$D$846,$C26)</f>
        <v>23</v>
      </c>
      <c r="T26" s="50">
        <f t="shared" si="3"/>
        <v>0.16588393760666933</v>
      </c>
      <c r="U26" s="50">
        <f t="shared" si="4"/>
        <v>0.15481836178142133</v>
      </c>
      <c r="V26" s="50">
        <f t="shared" si="5"/>
        <v>0.15156425737302709</v>
      </c>
      <c r="W26" s="50">
        <f t="shared" si="6"/>
        <v>8.7864001177808015E-2</v>
      </c>
      <c r="X26" s="50">
        <f t="shared" si="7"/>
        <v>0.43986944206107426</v>
      </c>
      <c r="Y26" s="50">
        <f t="shared" si="8"/>
        <v>1</v>
      </c>
      <c r="Z26" s="47">
        <f>SUMIFS(TEAMS!$T$1:$T$846,TEAMS!$B$1:$B$846,$A26,TEAMS!$D$1:$D$846,$C26)</f>
        <v>84</v>
      </c>
      <c r="AA26" s="70">
        <f>AVERAGEIFS(TEAMS!$T$1:$T$846,TEAMS!$B$1:$B$846,$A26,TEAMS!$D$1:$D$846,$C26)</f>
        <v>6.4615384615384617</v>
      </c>
      <c r="AB26" s="70">
        <f>AVERAGEIFS(TEAMS!$T$1:$T$846,TEAMS!$B$1:$B$846,$A26,TEAMS!$D$1:$D$846,$C26,TEAMS!$H$1:$H$846,AB$2)</f>
        <v>7</v>
      </c>
      <c r="AC26" s="70">
        <f>AVERAGEIFS(TEAMS!$T$1:$T$846,TEAMS!$B$1:$B$846,$A26,TEAMS!$D$1:$D$846,$C26,TEAMS!$H$1:$H$846,AC$2)</f>
        <v>4.5</v>
      </c>
      <c r="AD26" s="70">
        <f>AVERAGEIFS(TEAMS!$T$1:$T$846,TEAMS!$B$1:$B$846,$A26,TEAMS!$D$1:$D$846,$C26,TEAMS!$H$1:$H$846,AD$2)</f>
        <v>11.5</v>
      </c>
      <c r="AE26" s="70">
        <f>AVERAGEIFS(TEAMS!$T$1:$T$846,TEAMS!$B$1:$B$846,$A26,TEAMS!$D$1:$D$846,$C26,TEAMS!$H$1:$H$846,AE$2)</f>
        <v>1.5</v>
      </c>
      <c r="AF26" s="70">
        <f>AVERAGEIFS(TEAMS!$T$1:$T$846,TEAMS!$B$1:$B$846,$A26,TEAMS!$D$1:$D$846,$C26,TEAMS!$H$1:$H$846,AF$2)</f>
        <v>9.5</v>
      </c>
      <c r="AG26" s="47"/>
      <c r="AH26" s="70">
        <f>_xlfn.MAXIFS(TEAMS!$AJ$1:$AJ$846,TEAMS!$B$1:$B$846,$A26,TEAMS!$D$1:$D$846,$C26)</f>
        <v>16.323378634665875</v>
      </c>
      <c r="AI26" s="70">
        <f>SUMIFS(TEAMS!$AJ$1:$AJ$846,TEAMS!$B$1:$B$846,$A26,TEAMS!$D$1:$D$846,$C26,TEAMS!$H$1:$H$846,AI$2)</f>
        <v>4.6265712605696203</v>
      </c>
      <c r="AJ26" s="70">
        <f>SUMIFS(TEAMS!$AJ$1:$AJ$846,TEAMS!$B$1:$B$846,$A26,TEAMS!$D$1:$D$846,$C26,TEAMS!$H$1:$H$846,AJ$2)</f>
        <v>5.7196584594234237</v>
      </c>
      <c r="AK26" s="70">
        <f>SUMIFS(TEAMS!$AJ$1:$AJ$846,TEAMS!$B$1:$B$846,$A26,TEAMS!$D$1:$D$846,$C26,TEAMS!$H$1:$H$846,AK$2)</f>
        <v>2.4097948603277928</v>
      </c>
      <c r="AL26" s="70">
        <f>SUMIFS(TEAMS!$AJ$1:$AJ$846,TEAMS!$B$1:$B$846,$A26,TEAMS!$D$1:$D$846,$C26,TEAMS!$H$1:$H$846,AL$2)</f>
        <v>1.6463117096076922</v>
      </c>
      <c r="AM26" s="70">
        <f>SUMIFS(TEAMS!$AJ$1:$AJ$846,TEAMS!$B$1:$B$846,$A26,TEAMS!$D$1:$D$846,$C26,TEAMS!$H$1:$H$846,AM$2)</f>
        <v>1.0306475523201406</v>
      </c>
      <c r="AR26">
        <v>1999</v>
      </c>
      <c r="AS26" s="9">
        <v>34000000</v>
      </c>
      <c r="AT26" s="9">
        <v>4000000</v>
      </c>
      <c r="AU26" s="27">
        <v>0.1333</v>
      </c>
    </row>
    <row r="27" spans="1:47" x14ac:dyDescent="0.2">
      <c r="A27" s="46" t="s">
        <v>177</v>
      </c>
      <c r="B27" s="47">
        <f t="shared" si="9"/>
        <v>1998</v>
      </c>
      <c r="C27" s="47" t="str">
        <f>_xlfn.XLOOKUP($A27,TEAMS!$B$1:$B$846,TEAMS!$A$1:$A$846,"",0)</f>
        <v>CHI</v>
      </c>
      <c r="D27" s="48">
        <f>SUMIFS(TEAMS!$Z$1:$Z$846,TEAMS!$B$1:$B$846,$A27)</f>
        <v>61330670</v>
      </c>
      <c r="E27" s="49">
        <v>30000000</v>
      </c>
      <c r="F27" s="50">
        <f t="shared" si="1"/>
        <v>2.0443556666666667</v>
      </c>
      <c r="G27" s="47">
        <f>COUNTIFS(TEAMS!$B$1:$B$846,$A27,TEAMS!$D$1:$D$846,$C27)</f>
        <v>23</v>
      </c>
      <c r="H27" s="47">
        <f>COUNTIFS(TEAMS!$B$1:$B$846,$A27,TEAMS!$D$1:$D$846,$C27,TEAMS!$H$1:$H$846,H$2)</f>
        <v>4</v>
      </c>
      <c r="I27" s="47">
        <f>COUNTIFS(TEAMS!$B$1:$B$846,$A27,TEAMS!$D$1:$D$846,$C27,TEAMS!$H$1:$H$846,I$2)</f>
        <v>1</v>
      </c>
      <c r="J27" s="47">
        <f>COUNTIFS(TEAMS!$B$1:$B$846,$A27,TEAMS!$D$1:$D$846,$C27,TEAMS!$H$1:$H$846,J$2)</f>
        <v>5</v>
      </c>
      <c r="K27" s="47">
        <f>COUNTIFS(TEAMS!$B$1:$B$846,$A27,TEAMS!$D$1:$D$846,$C27,TEAMS!$H$1:$H$846,K$2)</f>
        <v>4</v>
      </c>
      <c r="L27" s="47">
        <f>COUNTIFS(TEAMS!$B$1:$B$846,$A27,TEAMS!$D$1:$D$846,$C27,TEAMS!$H$1:$H$846,L$2)</f>
        <v>3</v>
      </c>
      <c r="M27" s="62">
        <f t="shared" si="2"/>
        <v>61.330670000000005</v>
      </c>
      <c r="N27" s="62">
        <f>SUMIFS(TEAMS!$Z$1:$Z$846,TEAMS!$B$1:$B$846,$A27,TEAMS!$D$1:$D$846,$C27,TEAMS!$H$1:$H$846,N$2)/1000000</f>
        <v>6.57</v>
      </c>
      <c r="O27" s="62">
        <f>SUMIFS(TEAMS!$Z$1:$Z$846,TEAMS!$B$1:$B$846,$A27,TEAMS!$D$1:$D$846,$C27,TEAMS!$H$1:$H$846,O$2)/1000000</f>
        <v>33.14</v>
      </c>
      <c r="P27" s="62">
        <f>SUMIFS(TEAMS!$Z$1:$Z$846,TEAMS!$B$1:$B$846,$A27,TEAMS!$D$1:$D$846,$C27,TEAMS!$H$1:$H$846,P$2)/1000000</f>
        <v>9.8626000000000005</v>
      </c>
      <c r="Q27" s="62">
        <f>SUMIFS(TEAMS!$Z$1:$Z$846,TEAMS!$B$1:$B$846,$A27,TEAMS!$D$1:$D$846,$C27,TEAMS!$H$1:$H$846,Q$2)/1000000</f>
        <v>6.5009199999999998</v>
      </c>
      <c r="R27" s="62">
        <f>SUMIFS(TEAMS!$Z$1:$Z$846,TEAMS!$B$1:$B$846,$A27,TEAMS!$D$1:$D$846,$C27,TEAMS!$H$1:$H$846,R$2)/1000000</f>
        <v>5.2571500000000002</v>
      </c>
      <c r="S27" s="47">
        <f>COUNTIFS(TEAMS!$B$1:$B$846,$A27,TEAMS!$D$1:$D$846,$C27)</f>
        <v>23</v>
      </c>
      <c r="T27" s="50">
        <f t="shared" si="3"/>
        <v>0.10712421697007386</v>
      </c>
      <c r="U27" s="50">
        <f t="shared" si="4"/>
        <v>0.54034955104843951</v>
      </c>
      <c r="V27" s="50">
        <f t="shared" si="5"/>
        <v>0.16081024387961193</v>
      </c>
      <c r="W27" s="50">
        <f t="shared" si="6"/>
        <v>0.10599786371158181</v>
      </c>
      <c r="X27" s="50">
        <f t="shared" si="7"/>
        <v>8.5718124390292819E-2</v>
      </c>
      <c r="Y27" s="50">
        <f t="shared" si="8"/>
        <v>1</v>
      </c>
      <c r="Z27" s="47">
        <f>SUMIFS(TEAMS!$T$1:$T$846,TEAMS!$B$1:$B$846,$A27,TEAMS!$D$1:$D$846,$C27)</f>
        <v>109</v>
      </c>
      <c r="AA27" s="70">
        <f>AVERAGEIFS(TEAMS!$T$1:$T$846,TEAMS!$B$1:$B$846,$A27,TEAMS!$D$1:$D$846,$C27)</f>
        <v>7.2666666666666666</v>
      </c>
      <c r="AB27" s="70">
        <f>AVERAGEIFS(TEAMS!$T$1:$T$846,TEAMS!$B$1:$B$846,$A27,TEAMS!$D$1:$D$846,$C27,TEAMS!$H$1:$H$846,AB$2)</f>
        <v>8.6666666666666661</v>
      </c>
      <c r="AC27" s="70">
        <f>AVERAGEIFS(TEAMS!$T$1:$T$846,TEAMS!$B$1:$B$846,$A27,TEAMS!$D$1:$D$846,$C27,TEAMS!$H$1:$H$846,AC$2)</f>
        <v>12</v>
      </c>
      <c r="AD27" s="70">
        <f>AVERAGEIFS(TEAMS!$T$1:$T$846,TEAMS!$B$1:$B$846,$A27,TEAMS!$D$1:$D$846,$C27,TEAMS!$H$1:$H$846,AD$2)</f>
        <v>6.25</v>
      </c>
      <c r="AE27" s="70">
        <f>AVERAGEIFS(TEAMS!$T$1:$T$846,TEAMS!$B$1:$B$846,$A27,TEAMS!$D$1:$D$846,$C27,TEAMS!$H$1:$H$846,AE$2)</f>
        <v>4.5</v>
      </c>
      <c r="AF27" s="70">
        <f>AVERAGEIFS(TEAMS!$T$1:$T$846,TEAMS!$B$1:$B$846,$A27,TEAMS!$D$1:$D$846,$C27,TEAMS!$H$1:$H$846,AF$2)</f>
        <v>9.3333333333333339</v>
      </c>
      <c r="AG27" s="47"/>
      <c r="AH27" s="70">
        <f>_xlfn.MAXIFS(TEAMS!$AJ$1:$AJ$846,TEAMS!$B$1:$B$846,$A27,TEAMS!$D$1:$D$846,$C27)</f>
        <v>16.155256202574819</v>
      </c>
      <c r="AI27" s="70">
        <f>SUMIFS(TEAMS!$AJ$1:$AJ$846,TEAMS!$B$1:$B$846,$A27,TEAMS!$D$1:$D$846,$C27,TEAMS!$H$1:$H$846,AI$2)</f>
        <v>4.5026142467388528</v>
      </c>
      <c r="AJ27" s="70">
        <f>SUMIFS(TEAMS!$AJ$1:$AJ$846,TEAMS!$B$1:$B$846,$A27,TEAMS!$D$1:$D$846,$C27,TEAMS!$H$1:$H$846,AJ$2)</f>
        <v>0.23321681302753866</v>
      </c>
      <c r="AK27" s="70">
        <f>SUMIFS(TEAMS!$AJ$1:$AJ$846,TEAMS!$B$1:$B$846,$A27,TEAMS!$D$1:$D$846,$C27,TEAMS!$H$1:$H$846,AK$2)</f>
        <v>8.2319784295336369</v>
      </c>
      <c r="AL27" s="70">
        <f>SUMIFS(TEAMS!$AJ$1:$AJ$846,TEAMS!$B$1:$B$846,$A27,TEAMS!$D$1:$D$846,$C27,TEAMS!$H$1:$H$846,AL$2)</f>
        <v>1.7985271549151678</v>
      </c>
      <c r="AM27" s="70">
        <f>SUMIFS(TEAMS!$AJ$1:$AJ$846,TEAMS!$B$1:$B$846,$A27,TEAMS!$D$1:$D$846,$C27,TEAMS!$H$1:$H$846,AM$2)</f>
        <v>1.3889195583596219</v>
      </c>
      <c r="AR27">
        <v>1998</v>
      </c>
      <c r="AS27" s="9">
        <v>30000000</v>
      </c>
      <c r="AT27" s="9">
        <v>3100000</v>
      </c>
      <c r="AU27" s="27">
        <v>0.1152</v>
      </c>
    </row>
    <row r="28" spans="1:47" x14ac:dyDescent="0.2">
      <c r="A28" s="46" t="s">
        <v>184</v>
      </c>
      <c r="B28" s="47">
        <f t="shared" si="9"/>
        <v>1997</v>
      </c>
      <c r="C28" s="47" t="str">
        <f>_xlfn.XLOOKUP($A28,TEAMS!$B$1:$B$846,TEAMS!$A$1:$A$846,"",0)</f>
        <v>CHI</v>
      </c>
      <c r="D28" s="48">
        <f>SUMIFS(TEAMS!$Z$1:$Z$846,TEAMS!$B$1:$B$846,$A28)</f>
        <v>58270000</v>
      </c>
      <c r="E28" s="49">
        <v>26900000</v>
      </c>
      <c r="F28" s="50">
        <f t="shared" si="1"/>
        <v>2.166171003717472</v>
      </c>
      <c r="G28" s="47">
        <f>COUNTIFS(TEAMS!$B$1:$B$846,$A28,TEAMS!$D$1:$D$846,$C28)</f>
        <v>23</v>
      </c>
      <c r="H28" s="47">
        <f>COUNTIFS(TEAMS!$B$1:$B$846,$A28,TEAMS!$D$1:$D$846,$C28,TEAMS!$H$1:$H$846,H$2)</f>
        <v>3</v>
      </c>
      <c r="I28" s="47">
        <f>COUNTIFS(TEAMS!$B$1:$B$846,$A28,TEAMS!$D$1:$D$846,$C28,TEAMS!$H$1:$H$846,I$2)</f>
        <v>1</v>
      </c>
      <c r="J28" s="47">
        <f>COUNTIFS(TEAMS!$B$1:$B$846,$A28,TEAMS!$D$1:$D$846,$C28,TEAMS!$H$1:$H$846,J$2)</f>
        <v>4</v>
      </c>
      <c r="K28" s="47">
        <f>COUNTIFS(TEAMS!$B$1:$B$846,$A28,TEAMS!$D$1:$D$846,$C28,TEAMS!$H$1:$H$846,K$2)</f>
        <v>3</v>
      </c>
      <c r="L28" s="47">
        <f>COUNTIFS(TEAMS!$B$1:$B$846,$A28,TEAMS!$D$1:$D$846,$C28,TEAMS!$H$1:$H$846,L$2)</f>
        <v>4</v>
      </c>
      <c r="M28" s="62">
        <f t="shared" si="2"/>
        <v>58.27</v>
      </c>
      <c r="N28" s="62">
        <f>SUMIFS(TEAMS!$Z$1:$Z$846,TEAMS!$B$1:$B$846,$A28,TEAMS!$D$1:$D$846,$C28,TEAMS!$H$1:$H$846,N$2)/1000000</f>
        <v>5.89</v>
      </c>
      <c r="O28" s="62">
        <f>SUMIFS(TEAMS!$Z$1:$Z$846,TEAMS!$B$1:$B$846,$A28,TEAMS!$D$1:$D$846,$C28,TEAMS!$H$1:$H$846,O$2)/1000000</f>
        <v>30.14</v>
      </c>
      <c r="P28" s="62">
        <f>SUMIFS(TEAMS!$Z$1:$Z$846,TEAMS!$B$1:$B$846,$A28,TEAMS!$D$1:$D$846,$C28,TEAMS!$H$1:$H$846,P$2)/1000000</f>
        <v>6.71</v>
      </c>
      <c r="Q28" s="62">
        <f>SUMIFS(TEAMS!$Z$1:$Z$846,TEAMS!$B$1:$B$846,$A28,TEAMS!$D$1:$D$846,$C28,TEAMS!$H$1:$H$846,Q$2)/1000000</f>
        <v>10.74</v>
      </c>
      <c r="R28" s="62">
        <f>SUMIFS(TEAMS!$Z$1:$Z$846,TEAMS!$B$1:$B$846,$A28,TEAMS!$D$1:$D$846,$C28,TEAMS!$H$1:$H$846,R$2)/1000000</f>
        <v>4.79</v>
      </c>
      <c r="S28" s="47">
        <f>COUNTIFS(TEAMS!$B$1:$B$846,$A28,TEAMS!$D$1:$D$846,$C28)</f>
        <v>23</v>
      </c>
      <c r="T28" s="50">
        <f t="shared" si="3"/>
        <v>0.10108117384588981</v>
      </c>
      <c r="U28" s="50">
        <f t="shared" si="4"/>
        <v>0.5172472970653853</v>
      </c>
      <c r="V28" s="50">
        <f t="shared" si="5"/>
        <v>0.11515359533207482</v>
      </c>
      <c r="W28" s="50">
        <f t="shared" si="6"/>
        <v>0.18431439848978889</v>
      </c>
      <c r="X28" s="50">
        <f t="shared" si="7"/>
        <v>8.2203535266861166E-2</v>
      </c>
      <c r="Y28" s="50">
        <f t="shared" si="8"/>
        <v>1</v>
      </c>
      <c r="Z28" s="47">
        <f>SUMIFS(TEAMS!$T$1:$T$846,TEAMS!$B$1:$B$846,$A28,TEAMS!$D$1:$D$846,$C28)</f>
        <v>104</v>
      </c>
      <c r="AA28" s="70">
        <f>AVERAGEIFS(TEAMS!$T$1:$T$846,TEAMS!$B$1:$B$846,$A28,TEAMS!$D$1:$D$846,$C28)</f>
        <v>7.4285714285714288</v>
      </c>
      <c r="AB28" s="70">
        <f>AVERAGEIFS(TEAMS!$T$1:$T$846,TEAMS!$B$1:$B$846,$A28,TEAMS!$D$1:$D$846,$C28,TEAMS!$H$1:$H$846,AB$2)</f>
        <v>7.666666666666667</v>
      </c>
      <c r="AC28" s="70">
        <f>AVERAGEIFS(TEAMS!$T$1:$T$846,TEAMS!$B$1:$B$846,$A28,TEAMS!$D$1:$D$846,$C28,TEAMS!$H$1:$H$846,AC$2)</f>
        <v>11</v>
      </c>
      <c r="AD28" s="70">
        <f>AVERAGEIFS(TEAMS!$T$1:$T$846,TEAMS!$B$1:$B$846,$A28,TEAMS!$D$1:$D$846,$C28,TEAMS!$H$1:$H$846,AD$2)</f>
        <v>6</v>
      </c>
      <c r="AE28" s="70">
        <f>AVERAGEIFS(TEAMS!$T$1:$T$846,TEAMS!$B$1:$B$846,$A28,TEAMS!$D$1:$D$846,$C28,TEAMS!$H$1:$H$846,AE$2)</f>
        <v>4.333333333333333</v>
      </c>
      <c r="AF28" s="70">
        <f>AVERAGEIFS(TEAMS!$T$1:$T$846,TEAMS!$B$1:$B$846,$A28,TEAMS!$D$1:$D$846,$C28,TEAMS!$H$1:$H$846,AF$2)</f>
        <v>9.75</v>
      </c>
      <c r="AG28" s="47"/>
      <c r="AH28" s="70">
        <f>_xlfn.MAXIFS(TEAMS!$AJ$1:$AJ$846,TEAMS!$B$1:$B$846,$A28,TEAMS!$D$1:$D$846,$C28)</f>
        <v>17.474741451550265</v>
      </c>
      <c r="AI28" s="70">
        <f>SUMIFS(TEAMS!$AJ$1:$AJ$846,TEAMS!$B$1:$B$846,$A28,TEAMS!$D$1:$D$846,$C28,TEAMS!$H$1:$H$846,AI$2)</f>
        <v>6.1235095141741782</v>
      </c>
      <c r="AJ28" s="70">
        <f>SUMIFS(TEAMS!$AJ$1:$AJ$846,TEAMS!$B$1:$B$846,$A28,TEAMS!$D$1:$D$846,$C28,TEAMS!$H$1:$H$846,AJ$2)</f>
        <v>3.364544116745356</v>
      </c>
      <c r="AK28" s="70">
        <f>SUMIFS(TEAMS!$AJ$1:$AJ$846,TEAMS!$B$1:$B$846,$A28,TEAMS!$D$1:$D$846,$C28,TEAMS!$H$1:$H$846,AK$2)</f>
        <v>2.9972990373413451</v>
      </c>
      <c r="AL28" s="70">
        <f>SUMIFS(TEAMS!$AJ$1:$AJ$846,TEAMS!$B$1:$B$846,$A28,TEAMS!$D$1:$D$846,$C28,TEAMS!$H$1:$H$846,AL$2)</f>
        <v>3.0377843521981727</v>
      </c>
      <c r="AM28" s="70">
        <f>SUMIFS(TEAMS!$AJ$1:$AJ$846,TEAMS!$B$1:$B$846,$A28,TEAMS!$D$1:$D$846,$C28,TEAMS!$H$1:$H$846,AM$2)</f>
        <v>1.9516044310912175</v>
      </c>
      <c r="AR28">
        <v>1997</v>
      </c>
      <c r="AS28" s="9">
        <v>26900000</v>
      </c>
      <c r="AT28" s="9">
        <v>2207000</v>
      </c>
      <c r="AU28" s="27">
        <v>8.9399999999999993E-2</v>
      </c>
    </row>
    <row r="29" spans="1:47" x14ac:dyDescent="0.2">
      <c r="A29" s="46" t="s">
        <v>189</v>
      </c>
      <c r="B29" s="47">
        <f t="shared" si="9"/>
        <v>1996</v>
      </c>
      <c r="C29" s="47" t="str">
        <f>_xlfn.XLOOKUP($A29,TEAMS!$B$1:$B$846,TEAMS!$A$1:$A$846,"",0)</f>
        <v>CHI</v>
      </c>
      <c r="D29" s="48">
        <f>SUMIFS(TEAMS!$Z$1:$Z$846,TEAMS!$B$1:$B$846,$A29)</f>
        <v>23177000</v>
      </c>
      <c r="E29" s="49">
        <v>24693000</v>
      </c>
      <c r="F29" s="50">
        <f t="shared" si="1"/>
        <v>0.93860608269550072</v>
      </c>
      <c r="G29" s="47">
        <f>COUNTIFS(TEAMS!$B$1:$B$846,$A29,TEAMS!$D$1:$D$846,$C29)</f>
        <v>23</v>
      </c>
      <c r="H29" s="47">
        <f>COUNTIFS(TEAMS!$B$1:$B$846,$A29,TEAMS!$D$1:$D$846,$C29,TEAMS!$H$1:$H$846,H$2)</f>
        <v>3</v>
      </c>
      <c r="I29" s="47">
        <f>COUNTIFS(TEAMS!$B$1:$B$846,$A29,TEAMS!$D$1:$D$846,$C29,TEAMS!$H$1:$H$846,I$2)</f>
        <v>1</v>
      </c>
      <c r="J29" s="47">
        <f>COUNTIFS(TEAMS!$B$1:$B$846,$A29,TEAMS!$D$1:$D$846,$C29,TEAMS!$H$1:$H$846,J$2)</f>
        <v>3</v>
      </c>
      <c r="K29" s="47">
        <f>COUNTIFS(TEAMS!$B$1:$B$846,$A29,TEAMS!$D$1:$D$846,$C29,TEAMS!$H$1:$H$846,K$2)</f>
        <v>4</v>
      </c>
      <c r="L29" s="47">
        <f>COUNTIFS(TEAMS!$B$1:$B$846,$A29,TEAMS!$D$1:$D$846,$C29,TEAMS!$H$1:$H$846,L$2)</f>
        <v>4</v>
      </c>
      <c r="M29" s="62">
        <f t="shared" si="2"/>
        <v>23.177</v>
      </c>
      <c r="N29" s="62">
        <f>SUMIFS(TEAMS!$Z$1:$Z$846,TEAMS!$B$1:$B$846,$A29,TEAMS!$D$1:$D$846,$C29,TEAMS!$H$1:$H$846,N$2)/1000000</f>
        <v>4.82</v>
      </c>
      <c r="O29" s="62">
        <f>SUMIFS(TEAMS!$Z$1:$Z$846,TEAMS!$B$1:$B$846,$A29,TEAMS!$D$1:$D$846,$C29,TEAMS!$H$1:$H$846,O$2)/1000000</f>
        <v>3.85</v>
      </c>
      <c r="P29" s="62">
        <f>SUMIFS(TEAMS!$Z$1:$Z$846,TEAMS!$B$1:$B$846,$A29,TEAMS!$D$1:$D$846,$C29,TEAMS!$H$1:$H$846,P$2)/1000000</f>
        <v>6.7850000000000001</v>
      </c>
      <c r="Q29" s="62">
        <f>SUMIFS(TEAMS!$Z$1:$Z$846,TEAMS!$B$1:$B$846,$A29,TEAMS!$D$1:$D$846,$C29,TEAMS!$H$1:$H$846,Q$2)/1000000</f>
        <v>3.972</v>
      </c>
      <c r="R29" s="62">
        <f>SUMIFS(TEAMS!$Z$1:$Z$846,TEAMS!$B$1:$B$846,$A29,TEAMS!$D$1:$D$846,$C29,TEAMS!$H$1:$H$846,R$2)/1000000</f>
        <v>3.75</v>
      </c>
      <c r="S29" s="47">
        <f>COUNTIFS(TEAMS!$B$1:$B$846,$A29,TEAMS!$D$1:$D$846,$C29)</f>
        <v>23</v>
      </c>
      <c r="T29" s="50">
        <f t="shared" si="3"/>
        <v>0.20796479268240067</v>
      </c>
      <c r="U29" s="50">
        <f t="shared" si="4"/>
        <v>0.16611295681063123</v>
      </c>
      <c r="V29" s="50">
        <f t="shared" si="5"/>
        <v>0.29274711998964492</v>
      </c>
      <c r="W29" s="50">
        <f t="shared" si="6"/>
        <v>0.17137679596151356</v>
      </c>
      <c r="X29" s="50">
        <f t="shared" si="7"/>
        <v>0.16179833455580964</v>
      </c>
      <c r="Y29" s="50">
        <f t="shared" si="8"/>
        <v>1</v>
      </c>
      <c r="Z29" s="47">
        <f>SUMIFS(TEAMS!$T$1:$T$846,TEAMS!$B$1:$B$846,$A29,TEAMS!$D$1:$D$846,$C29)</f>
        <v>100</v>
      </c>
      <c r="AA29" s="70">
        <f>AVERAGEIFS(TEAMS!$T$1:$T$846,TEAMS!$B$1:$B$846,$A29,TEAMS!$D$1:$D$846,$C29)</f>
        <v>7.1428571428571432</v>
      </c>
      <c r="AB29" s="70">
        <f>AVERAGEIFS(TEAMS!$T$1:$T$846,TEAMS!$B$1:$B$846,$A29,TEAMS!$D$1:$D$846,$C29,TEAMS!$H$1:$H$846,AB$2)</f>
        <v>6.666666666666667</v>
      </c>
      <c r="AC29" s="70">
        <f>AVERAGEIFS(TEAMS!$T$1:$T$846,TEAMS!$B$1:$B$846,$A29,TEAMS!$D$1:$D$846,$C29,TEAMS!$H$1:$H$846,AC$2)</f>
        <v>10</v>
      </c>
      <c r="AD29" s="70">
        <f>AVERAGEIFS(TEAMS!$T$1:$T$846,TEAMS!$B$1:$B$846,$A29,TEAMS!$D$1:$D$846,$C29,TEAMS!$H$1:$H$846,AD$2)</f>
        <v>5</v>
      </c>
      <c r="AE29" s="70">
        <f>AVERAGEIFS(TEAMS!$T$1:$T$846,TEAMS!$B$1:$B$846,$A29,TEAMS!$D$1:$D$846,$C29,TEAMS!$H$1:$H$846,AE$2)</f>
        <v>6.333333333333333</v>
      </c>
      <c r="AF29" s="70">
        <f>AVERAGEIFS(TEAMS!$T$1:$T$846,TEAMS!$B$1:$B$846,$A29,TEAMS!$D$1:$D$846,$C29,TEAMS!$H$1:$H$846,AF$2)</f>
        <v>9</v>
      </c>
      <c r="AG29" s="47"/>
      <c r="AH29" s="70">
        <f>_xlfn.MAXIFS(TEAMS!$AJ$1:$AJ$846,TEAMS!$B$1:$B$846,$A29,TEAMS!$D$1:$D$846,$C29)</f>
        <v>17.36911863245065</v>
      </c>
      <c r="AI29" s="70">
        <f>SUMIFS(TEAMS!$AJ$1:$AJ$846,TEAMS!$B$1:$B$846,$A29,TEAMS!$D$1:$D$846,$C29,TEAMS!$H$1:$H$846,AI$2)</f>
        <v>6.0346235096136631</v>
      </c>
      <c r="AJ29" s="70">
        <f>SUMIFS(TEAMS!$AJ$1:$AJ$846,TEAMS!$B$1:$B$846,$A29,TEAMS!$D$1:$D$846,$C29,TEAMS!$H$1:$H$846,AJ$2)</f>
        <v>0.5992235413267315</v>
      </c>
      <c r="AK29" s="70">
        <f>SUMIFS(TEAMS!$AJ$1:$AJ$846,TEAMS!$B$1:$B$846,$A29,TEAMS!$D$1:$D$846,$C29,TEAMS!$H$1:$H$846,AK$2)</f>
        <v>2.7825087083062661</v>
      </c>
      <c r="AL29" s="70">
        <f>SUMIFS(TEAMS!$AJ$1:$AJ$846,TEAMS!$B$1:$B$846,$A29,TEAMS!$D$1:$D$846,$C29,TEAMS!$H$1:$H$846,AL$2)</f>
        <v>1.9740975841802939</v>
      </c>
      <c r="AM29" s="70">
        <f>SUMIFS(TEAMS!$AJ$1:$AJ$846,TEAMS!$B$1:$B$846,$A29,TEAMS!$D$1:$D$846,$C29,TEAMS!$H$1:$H$846,AM$2)</f>
        <v>5.9786652890236969</v>
      </c>
      <c r="AR29">
        <v>1996</v>
      </c>
      <c r="AS29" s="9">
        <v>24693000</v>
      </c>
      <c r="AT29" s="9">
        <v>1693000</v>
      </c>
      <c r="AU29" s="27">
        <v>7.3599999999999999E-2</v>
      </c>
    </row>
    <row r="30" spans="1:47" x14ac:dyDescent="0.2">
      <c r="A30" s="46" t="s">
        <v>195</v>
      </c>
      <c r="B30" s="47">
        <f t="shared" si="9"/>
        <v>1995</v>
      </c>
      <c r="C30" s="47" t="str">
        <f>_xlfn.XLOOKUP($A30,TEAMS!$B$1:$B$846,TEAMS!$A$1:$A$846,"",0)</f>
        <v>HOU</v>
      </c>
      <c r="D30" s="48">
        <f>SUMIFS(TEAMS!$Z$1:$Z$846,TEAMS!$B$1:$B$846,$A30)</f>
        <v>17578600</v>
      </c>
      <c r="E30" s="49">
        <v>23000000</v>
      </c>
      <c r="F30" s="50">
        <f t="shared" si="1"/>
        <v>0.76428695652173917</v>
      </c>
      <c r="G30" s="47">
        <f>COUNTIFS(TEAMS!$B$1:$B$846,$A30,TEAMS!$D$1:$D$846,$C30)</f>
        <v>23</v>
      </c>
      <c r="H30" s="47">
        <f>COUNTIFS(TEAMS!$B$1:$B$846,$A30,TEAMS!$D$1:$D$846,$C30,TEAMS!$H$1:$H$846,H$2)</f>
        <v>3</v>
      </c>
      <c r="I30" s="47">
        <f>COUNTIFS(TEAMS!$B$1:$B$846,$A30,TEAMS!$D$1:$D$846,$C30,TEAMS!$H$1:$H$846,I$2)</f>
        <v>2</v>
      </c>
      <c r="J30" s="47">
        <f>COUNTIFS(TEAMS!$B$1:$B$846,$A30,TEAMS!$D$1:$D$846,$C30,TEAMS!$H$1:$H$846,J$2)</f>
        <v>4</v>
      </c>
      <c r="K30" s="47">
        <f>COUNTIFS(TEAMS!$B$1:$B$846,$A30,TEAMS!$D$1:$D$846,$C30,TEAMS!$H$1:$H$846,K$2)</f>
        <v>6</v>
      </c>
      <c r="L30" s="47">
        <f>COUNTIFS(TEAMS!$B$1:$B$846,$A30,TEAMS!$D$1:$D$846,$C30,TEAMS!$H$1:$H$846,L$2)</f>
        <v>2</v>
      </c>
      <c r="M30" s="62">
        <f t="shared" si="2"/>
        <v>17.578600000000002</v>
      </c>
      <c r="N30" s="62">
        <f>SUMIFS(TEAMS!$Z$1:$Z$846,TEAMS!$B$1:$B$846,$A30,TEAMS!$D$1:$D$846,$C30,TEAMS!$H$1:$H$846,N$2)/1000000</f>
        <v>4.0279999999999996</v>
      </c>
      <c r="O30" s="62">
        <f>SUMIFS(TEAMS!$Z$1:$Z$846,TEAMS!$B$1:$B$846,$A30,TEAMS!$D$1:$D$846,$C30,TEAMS!$H$1:$H$846,O$2)/1000000</f>
        <v>2.577</v>
      </c>
      <c r="P30" s="62">
        <f>SUMIFS(TEAMS!$Z$1:$Z$846,TEAMS!$B$1:$B$846,$A30,TEAMS!$D$1:$D$846,$C30,TEAMS!$H$1:$H$846,P$2)/1000000</f>
        <v>1.6</v>
      </c>
      <c r="Q30" s="62">
        <f>SUMIFS(TEAMS!$Z$1:$Z$846,TEAMS!$B$1:$B$846,$A30,TEAMS!$D$1:$D$846,$C30,TEAMS!$H$1:$H$846,Q$2)/1000000</f>
        <v>5.7037000000000004</v>
      </c>
      <c r="R30" s="62">
        <f>SUMIFS(TEAMS!$Z$1:$Z$846,TEAMS!$B$1:$B$846,$A30,TEAMS!$D$1:$D$846,$C30,TEAMS!$H$1:$H$846,R$2)/1000000</f>
        <v>3.6699000000000002</v>
      </c>
      <c r="S30" s="47">
        <f>COUNTIFS(TEAMS!$B$1:$B$846,$A30,TEAMS!$D$1:$D$846,$C30)</f>
        <v>23</v>
      </c>
      <c r="T30" s="50">
        <f t="shared" si="3"/>
        <v>0.22914225251157652</v>
      </c>
      <c r="U30" s="50">
        <f t="shared" si="4"/>
        <v>0.14659870524387605</v>
      </c>
      <c r="V30" s="50">
        <f t="shared" si="5"/>
        <v>9.101976266596884E-2</v>
      </c>
      <c r="W30" s="50">
        <f t="shared" si="6"/>
        <v>0.32446838769867908</v>
      </c>
      <c r="X30" s="50">
        <f t="shared" si="7"/>
        <v>0.20877089187989942</v>
      </c>
      <c r="Y30" s="50">
        <f t="shared" si="8"/>
        <v>0.99999999999999989</v>
      </c>
      <c r="Z30" s="47">
        <f>SUMIFS(TEAMS!$T$1:$T$846,TEAMS!$B$1:$B$846,$A30,TEAMS!$D$1:$D$846,$C30)</f>
        <v>83</v>
      </c>
      <c r="AA30" s="70">
        <f>AVERAGEIFS(TEAMS!$T$1:$T$846,TEAMS!$B$1:$B$846,$A30,TEAMS!$D$1:$D$846,$C30)</f>
        <v>5.5333333333333332</v>
      </c>
      <c r="AB30" s="70">
        <f>AVERAGEIFS(TEAMS!$T$1:$T$846,TEAMS!$B$1:$B$846,$A30,TEAMS!$D$1:$D$846,$C30,TEAMS!$H$1:$H$846,AB$2)</f>
        <v>4.666666666666667</v>
      </c>
      <c r="AC30" s="70">
        <f>AVERAGEIFS(TEAMS!$T$1:$T$846,TEAMS!$B$1:$B$846,$A30,TEAMS!$D$1:$D$846,$C30,TEAMS!$H$1:$H$846,AC$2)</f>
        <v>8.5</v>
      </c>
      <c r="AD30" s="70">
        <f>AVERAGEIFS(TEAMS!$T$1:$T$846,TEAMS!$B$1:$B$846,$A30,TEAMS!$D$1:$D$846,$C30,TEAMS!$H$1:$H$846,AD$2)</f>
        <v>3.6666666666666665</v>
      </c>
      <c r="AE30" s="70">
        <f>AVERAGEIFS(TEAMS!$T$1:$T$846,TEAMS!$B$1:$B$846,$A30,TEAMS!$D$1:$D$846,$C30,TEAMS!$H$1:$H$846,AE$2)</f>
        <v>5.166666666666667</v>
      </c>
      <c r="AF30" s="70">
        <f>AVERAGEIFS(TEAMS!$T$1:$T$846,TEAMS!$B$1:$B$846,$A30,TEAMS!$D$1:$D$846,$C30,TEAMS!$H$1:$H$846,AF$2)</f>
        <v>10</v>
      </c>
      <c r="AG30" s="47"/>
      <c r="AH30" s="70">
        <f>_xlfn.MAXIFS(TEAMS!$AJ$1:$AJ$846,TEAMS!$B$1:$B$846,$A30,TEAMS!$D$1:$D$846,$C30)</f>
        <v>15.513626904187131</v>
      </c>
      <c r="AI30" s="70">
        <f>SUMIFS(TEAMS!$AJ$1:$AJ$846,TEAMS!$B$1:$B$846,$A30,TEAMS!$D$1:$D$846,$C30,TEAMS!$H$1:$H$846,AI$2)</f>
        <v>4.5034676719268418</v>
      </c>
      <c r="AJ30" s="70">
        <f>SUMIFS(TEAMS!$AJ$1:$AJ$846,TEAMS!$B$1:$B$846,$A30,TEAMS!$D$1:$D$846,$C30,TEAMS!$H$1:$H$846,AJ$2)</f>
        <v>0.92510851339620159</v>
      </c>
      <c r="AK30" s="70">
        <f>SUMIFS(TEAMS!$AJ$1:$AJ$846,TEAMS!$B$1:$B$846,$A30,TEAMS!$D$1:$D$846,$C30,TEAMS!$H$1:$H$846,AK$2)</f>
        <v>6.3708589504227566</v>
      </c>
      <c r="AL30" s="70">
        <f>SUMIFS(TEAMS!$AJ$1:$AJ$846,TEAMS!$B$1:$B$846,$A30,TEAMS!$D$1:$D$846,$C30,TEAMS!$H$1:$H$846,AL$2)</f>
        <v>3.104756751614322</v>
      </c>
      <c r="AM30" s="70">
        <f>SUMIFS(TEAMS!$AJ$1:$AJ$846,TEAMS!$B$1:$B$846,$A30,TEAMS!$D$1:$D$846,$C30,TEAMS!$H$1:$H$846,AM$2)</f>
        <v>7.8748022975110299E-3</v>
      </c>
      <c r="AR30">
        <v>1995</v>
      </c>
      <c r="AS30" s="9">
        <v>23000000</v>
      </c>
      <c r="AT30" s="9">
        <v>7036000</v>
      </c>
      <c r="AU30" s="27">
        <v>0.44069999999999998</v>
      </c>
    </row>
    <row r="31" spans="1:47" x14ac:dyDescent="0.2">
      <c r="A31" s="46" t="s">
        <v>203</v>
      </c>
      <c r="B31" s="47">
        <f t="shared" si="9"/>
        <v>1994</v>
      </c>
      <c r="C31" s="47" t="str">
        <f>_xlfn.XLOOKUP($A31,TEAMS!$B$1:$B$846,TEAMS!$A$1:$A$846,"",0)</f>
        <v>HOU</v>
      </c>
      <c r="D31" s="48">
        <f>SUMIFS(TEAMS!$Z$1:$Z$846,TEAMS!$B$1:$B$846,$A31)</f>
        <v>16757000</v>
      </c>
      <c r="E31" s="49">
        <v>15964000</v>
      </c>
      <c r="F31" s="50">
        <f t="shared" si="1"/>
        <v>1.0496742671009771</v>
      </c>
      <c r="G31" s="47">
        <f>COUNTIFS(TEAMS!$B$1:$B$846,$A31,TEAMS!$D$1:$D$846,$C31)</f>
        <v>23</v>
      </c>
      <c r="H31" s="47">
        <f>COUNTIFS(TEAMS!$B$1:$B$846,$A31,TEAMS!$D$1:$D$846,$C31,TEAMS!$H$1:$H$846,H$2)</f>
        <v>3</v>
      </c>
      <c r="I31" s="47">
        <f>COUNTIFS(TEAMS!$B$1:$B$846,$A31,TEAMS!$D$1:$D$846,$C31,TEAMS!$H$1:$H$846,I$2)</f>
        <v>2</v>
      </c>
      <c r="J31" s="47">
        <f>COUNTIFS(TEAMS!$B$1:$B$846,$A31,TEAMS!$D$1:$D$846,$C31,TEAMS!$H$1:$H$846,J$2)</f>
        <v>3</v>
      </c>
      <c r="K31" s="47">
        <f>COUNTIFS(TEAMS!$B$1:$B$846,$A31,TEAMS!$D$1:$D$846,$C31,TEAMS!$H$1:$H$846,K$2)</f>
        <v>4</v>
      </c>
      <c r="L31" s="47">
        <f>COUNTIFS(TEAMS!$B$1:$B$846,$A31,TEAMS!$D$1:$D$846,$C31,TEAMS!$H$1:$H$846,L$2)</f>
        <v>3</v>
      </c>
      <c r="M31" s="62">
        <f t="shared" si="2"/>
        <v>14.277000000000001</v>
      </c>
      <c r="N31" s="62">
        <f>SUMIFS(TEAMS!$Z$1:$Z$846,TEAMS!$B$1:$B$846,$A31,TEAMS!$D$1:$D$846,$C31,TEAMS!$H$1:$H$846,N$2)/1000000</f>
        <v>3.3250000000000002</v>
      </c>
      <c r="O31" s="62">
        <f>SUMIFS(TEAMS!$Z$1:$Z$846,TEAMS!$B$1:$B$846,$A31,TEAMS!$D$1:$D$846,$C31,TEAMS!$H$1:$H$846,O$2)/1000000</f>
        <v>1.4239999999999999</v>
      </c>
      <c r="P31" s="62">
        <f>SUMIFS(TEAMS!$Z$1:$Z$846,TEAMS!$B$1:$B$846,$A31,TEAMS!$D$1:$D$846,$C31,TEAMS!$H$1:$H$846,P$2)/1000000</f>
        <v>1.99</v>
      </c>
      <c r="Q31" s="62">
        <f>SUMIFS(TEAMS!$Z$1:$Z$846,TEAMS!$B$1:$B$846,$A31,TEAMS!$D$1:$D$846,$C31,TEAMS!$H$1:$H$846,Q$2)/1000000</f>
        <v>4.0679999999999996</v>
      </c>
      <c r="R31" s="62">
        <f>SUMIFS(TEAMS!$Z$1:$Z$846,TEAMS!$B$1:$B$846,$A31,TEAMS!$D$1:$D$846,$C31,TEAMS!$H$1:$H$846,R$2)/1000000</f>
        <v>3.47</v>
      </c>
      <c r="S31" s="47">
        <f>COUNTIFS(TEAMS!$B$1:$B$846,$A31,TEAMS!$D$1:$D$846,$C31)</f>
        <v>23</v>
      </c>
      <c r="T31" s="50">
        <f t="shared" si="3"/>
        <v>0.23289206415913707</v>
      </c>
      <c r="U31" s="50">
        <f t="shared" si="4"/>
        <v>9.974084191356726E-2</v>
      </c>
      <c r="V31" s="50">
        <f t="shared" si="5"/>
        <v>0.13938502486516774</v>
      </c>
      <c r="W31" s="50">
        <f t="shared" si="6"/>
        <v>0.28493380962387049</v>
      </c>
      <c r="X31" s="50">
        <f t="shared" si="7"/>
        <v>0.24304825943825734</v>
      </c>
      <c r="Y31" s="50">
        <f t="shared" si="8"/>
        <v>0.99999999999999989</v>
      </c>
      <c r="Z31" s="47">
        <f>SUMIFS(TEAMS!$T$1:$T$846,TEAMS!$B$1:$B$846,$A31,TEAMS!$D$1:$D$846,$C31)</f>
        <v>56</v>
      </c>
      <c r="AA31" s="70">
        <f>AVERAGEIFS(TEAMS!$T$1:$T$846,TEAMS!$B$1:$B$846,$A31,TEAMS!$D$1:$D$846,$C31)</f>
        <v>5.0909090909090908</v>
      </c>
      <c r="AB31" s="70">
        <f>AVERAGEIFS(TEAMS!$T$1:$T$846,TEAMS!$B$1:$B$846,$A31,TEAMS!$D$1:$D$846,$C31,TEAMS!$H$1:$H$846,AB$2)</f>
        <v>5.5</v>
      </c>
      <c r="AC31" s="70">
        <f>AVERAGEIFS(TEAMS!$T$1:$T$846,TEAMS!$B$1:$B$846,$A31,TEAMS!$D$1:$D$846,$C31,TEAMS!$H$1:$H$846,AC$2)</f>
        <v>4</v>
      </c>
      <c r="AD31" s="70">
        <f>AVERAGEIFS(TEAMS!$T$1:$T$846,TEAMS!$B$1:$B$846,$A31,TEAMS!$D$1:$D$846,$C31,TEAMS!$H$1:$H$846,AD$2)</f>
        <v>2</v>
      </c>
      <c r="AE31" s="70">
        <f>AVERAGEIFS(TEAMS!$T$1:$T$846,TEAMS!$B$1:$B$846,$A31,TEAMS!$D$1:$D$846,$C31,TEAMS!$H$1:$H$846,AE$2)</f>
        <v>6</v>
      </c>
      <c r="AF31" s="70">
        <f>AVERAGEIFS(TEAMS!$T$1:$T$846,TEAMS!$B$1:$B$846,$A31,TEAMS!$D$1:$D$846,$C31,TEAMS!$H$1:$H$846,AF$2)</f>
        <v>9</v>
      </c>
      <c r="AG31" s="47"/>
      <c r="AH31" s="70">
        <f>_xlfn.MAXIFS(TEAMS!$AJ$1:$AJ$846,TEAMS!$B$1:$B$846,$A31,TEAMS!$D$1:$D$846,$C31)</f>
        <v>15.283421282968456</v>
      </c>
      <c r="AI31" s="70">
        <f>SUMIFS(TEAMS!$AJ$1:$AJ$846,TEAMS!$B$1:$B$846,$A31,TEAMS!$D$1:$D$846,$C31,TEAMS!$H$1:$H$846,AI$2)</f>
        <v>5.9341536344364547</v>
      </c>
      <c r="AJ31" s="70">
        <f>SUMIFS(TEAMS!$AJ$1:$AJ$846,TEAMS!$B$1:$B$846,$A31,TEAMS!$D$1:$D$846,$C31,TEAMS!$H$1:$H$846,AJ$2)</f>
        <v>5.7501353395631678E-2</v>
      </c>
      <c r="AK31" s="70">
        <f>SUMIFS(TEAMS!$AJ$1:$AJ$846,TEAMS!$B$1:$B$846,$A31,TEAMS!$D$1:$D$846,$C31,TEAMS!$H$1:$H$846,AK$2)</f>
        <v>3.3110103161633377</v>
      </c>
      <c r="AL31" s="70">
        <f>SUMIFS(TEAMS!$AJ$1:$AJ$846,TEAMS!$B$1:$B$846,$A31,TEAMS!$D$1:$D$846,$C31,TEAMS!$H$1:$H$846,AL$2)</f>
        <v>4.0762738362062416</v>
      </c>
      <c r="AM31" s="70">
        <f>SUMIFS(TEAMS!$AJ$1:$AJ$846,TEAMS!$B$1:$B$846,$A31,TEAMS!$D$1:$D$846,$C31,TEAMS!$H$1:$H$846,AM$2)</f>
        <v>1.8247658752042737</v>
      </c>
      <c r="AR31">
        <v>1994</v>
      </c>
      <c r="AS31" s="9">
        <v>15964000</v>
      </c>
      <c r="AT31" s="9">
        <v>789000</v>
      </c>
      <c r="AU31" s="27">
        <v>5.1999999999999998E-2</v>
      </c>
    </row>
    <row r="32" spans="1:47" x14ac:dyDescent="0.2">
      <c r="A32" s="46" t="s">
        <v>210</v>
      </c>
      <c r="B32" s="47">
        <f t="shared" si="9"/>
        <v>1993</v>
      </c>
      <c r="C32" s="47" t="str">
        <f>_xlfn.XLOOKUP($A32,TEAMS!$B$1:$B$846,TEAMS!$A$1:$A$846,"",0)</f>
        <v>CHI</v>
      </c>
      <c r="D32" s="48">
        <f>SUMIFS(TEAMS!$Z$1:$Z$846,TEAMS!$B$1:$B$846,$A32)</f>
        <v>17536000</v>
      </c>
      <c r="E32" s="49">
        <v>15175000</v>
      </c>
      <c r="F32" s="50">
        <f t="shared" si="1"/>
        <v>1.1555848434925864</v>
      </c>
      <c r="G32" s="47">
        <f>COUNTIFS(TEAMS!$B$1:$B$846,$A32,TEAMS!$D$1:$D$846,$C32)</f>
        <v>23</v>
      </c>
      <c r="H32" s="47">
        <f>COUNTIFS(TEAMS!$B$1:$B$846,$A32,TEAMS!$D$1:$D$846,$C32,TEAMS!$H$1:$H$846,H$2)</f>
        <v>4</v>
      </c>
      <c r="I32" s="47">
        <f>COUNTIFS(TEAMS!$B$1:$B$846,$A32,TEAMS!$D$1:$D$846,$C32,TEAMS!$H$1:$H$846,I$2)</f>
        <v>3</v>
      </c>
      <c r="J32" s="47">
        <f>COUNTIFS(TEAMS!$B$1:$B$846,$A32,TEAMS!$D$1:$D$846,$C32,TEAMS!$H$1:$H$846,J$2)</f>
        <v>3</v>
      </c>
      <c r="K32" s="47">
        <f>COUNTIFS(TEAMS!$B$1:$B$846,$A32,TEAMS!$D$1:$D$846,$C32,TEAMS!$H$1:$H$846,K$2)</f>
        <v>4</v>
      </c>
      <c r="L32" s="47">
        <f>COUNTIFS(TEAMS!$B$1:$B$846,$A32,TEAMS!$D$1:$D$846,$C32,TEAMS!$H$1:$H$846,L$2)</f>
        <v>3</v>
      </c>
      <c r="M32" s="62">
        <f t="shared" si="2"/>
        <v>17.535999999999998</v>
      </c>
      <c r="N32" s="62">
        <f>SUMIFS(TEAMS!$Z$1:$Z$846,TEAMS!$B$1:$B$846,$A32,TEAMS!$D$1:$D$846,$C32,TEAMS!$H$1:$H$846,N$2)/1000000</f>
        <v>1.94</v>
      </c>
      <c r="O32" s="62">
        <f>SUMIFS(TEAMS!$Z$1:$Z$846,TEAMS!$B$1:$B$846,$A32,TEAMS!$D$1:$D$846,$C32,TEAMS!$H$1:$H$846,O$2)/1000000</f>
        <v>4.3499999999999996</v>
      </c>
      <c r="P32" s="62">
        <f>SUMIFS(TEAMS!$Z$1:$Z$846,TEAMS!$B$1:$B$846,$A32,TEAMS!$D$1:$D$846,$C32,TEAMS!$H$1:$H$846,P$2)/1000000</f>
        <v>4.508</v>
      </c>
      <c r="Q32" s="62">
        <f>SUMIFS(TEAMS!$Z$1:$Z$846,TEAMS!$B$1:$B$846,$A32,TEAMS!$D$1:$D$846,$C32,TEAMS!$H$1:$H$846,Q$2)/1000000</f>
        <v>2.5129999999999999</v>
      </c>
      <c r="R32" s="62">
        <f>SUMIFS(TEAMS!$Z$1:$Z$846,TEAMS!$B$1:$B$846,$A32,TEAMS!$D$1:$D$846,$C32,TEAMS!$H$1:$H$846,R$2)/1000000</f>
        <v>4.2249999999999996</v>
      </c>
      <c r="S32" s="47">
        <f>COUNTIFS(TEAMS!$B$1:$B$846,$A32,TEAMS!$D$1:$D$846,$C32)</f>
        <v>23</v>
      </c>
      <c r="T32" s="50">
        <f t="shared" si="3"/>
        <v>0.11062956204379563</v>
      </c>
      <c r="U32" s="50">
        <f t="shared" si="4"/>
        <v>0.24806113138686131</v>
      </c>
      <c r="V32" s="50">
        <f t="shared" si="5"/>
        <v>0.25707116788321172</v>
      </c>
      <c r="W32" s="50">
        <f t="shared" si="6"/>
        <v>0.14330520072992703</v>
      </c>
      <c r="X32" s="50">
        <f t="shared" si="7"/>
        <v>0.24093293795620438</v>
      </c>
      <c r="Y32" s="50">
        <f t="shared" si="8"/>
        <v>1</v>
      </c>
      <c r="Z32" s="47">
        <f>SUMIFS(TEAMS!$T$1:$T$846,TEAMS!$B$1:$B$846,$A32,TEAMS!$D$1:$D$846,$C32)</f>
        <v>88</v>
      </c>
      <c r="AA32" s="70">
        <f>AVERAGEIFS(TEAMS!$T$1:$T$846,TEAMS!$B$1:$B$846,$A32,TEAMS!$D$1:$D$846,$C32)</f>
        <v>6.7692307692307692</v>
      </c>
      <c r="AB32" s="70">
        <f>AVERAGEIFS(TEAMS!$T$1:$T$846,TEAMS!$B$1:$B$846,$A32,TEAMS!$D$1:$D$846,$C32,TEAMS!$H$1:$H$846,AB$2)</f>
        <v>7</v>
      </c>
      <c r="AC32" s="70">
        <f>AVERAGEIFS(TEAMS!$T$1:$T$846,TEAMS!$B$1:$B$846,$A32,TEAMS!$D$1:$D$846,$C32,TEAMS!$H$1:$H$846,AC$2)</f>
        <v>9</v>
      </c>
      <c r="AD32" s="70">
        <f>AVERAGEIFS(TEAMS!$T$1:$T$846,TEAMS!$B$1:$B$846,$A32,TEAMS!$D$1:$D$846,$C32,TEAMS!$H$1:$H$846,AD$2)</f>
        <v>7</v>
      </c>
      <c r="AE32" s="70">
        <f>AVERAGEIFS(TEAMS!$T$1:$T$846,TEAMS!$B$1:$B$846,$A32,TEAMS!$D$1:$D$846,$C32,TEAMS!$H$1:$H$846,AE$2)</f>
        <v>5.333333333333333</v>
      </c>
      <c r="AF32" s="70">
        <f>AVERAGEIFS(TEAMS!$T$1:$T$846,TEAMS!$B$1:$B$846,$A32,TEAMS!$D$1:$D$846,$C32,TEAMS!$H$1:$H$846,AF$2)</f>
        <v>6.333333333333333</v>
      </c>
      <c r="AG32" s="47"/>
      <c r="AH32" s="70">
        <f>_xlfn.MAXIFS(TEAMS!$AJ$1:$AJ$846,TEAMS!$B$1:$B$846,$A32,TEAMS!$D$1:$D$846,$C32)</f>
        <v>16.530177203374265</v>
      </c>
      <c r="AI32" s="70">
        <f>SUMIFS(TEAMS!$AJ$1:$AJ$846,TEAMS!$B$1:$B$846,$A32,TEAMS!$D$1:$D$846,$C32,TEAMS!$H$1:$H$846,AI$2)</f>
        <v>6.47890540050743</v>
      </c>
      <c r="AJ32" s="70">
        <f>SUMIFS(TEAMS!$AJ$1:$AJ$846,TEAMS!$B$1:$B$846,$A32,TEAMS!$D$1:$D$846,$C32,TEAMS!$H$1:$H$846,AJ$2)</f>
        <v>1.1668725515994978</v>
      </c>
      <c r="AK32" s="70">
        <f>SUMIFS(TEAMS!$AJ$1:$AJ$846,TEAMS!$B$1:$B$846,$A32,TEAMS!$D$1:$D$846,$C32,TEAMS!$H$1:$H$846,AK$2)</f>
        <v>4.6115269082008075</v>
      </c>
      <c r="AL32" s="70">
        <f>SUMIFS(TEAMS!$AJ$1:$AJ$846,TEAMS!$B$1:$B$846,$A32,TEAMS!$D$1:$D$846,$C32,TEAMS!$H$1:$H$846,AL$2)</f>
        <v>3.0208031498408707</v>
      </c>
      <c r="AM32" s="70">
        <f>SUMIFS(TEAMS!$AJ$1:$AJ$846,TEAMS!$B$1:$B$846,$A32,TEAMS!$D$1:$D$846,$C32,TEAMS!$H$1:$H$846,AM$2)</f>
        <v>1.2520691932256578</v>
      </c>
      <c r="AR32">
        <v>1993</v>
      </c>
      <c r="AS32" s="9">
        <v>15175000</v>
      </c>
      <c r="AT32" s="9">
        <v>1175000</v>
      </c>
      <c r="AU32" s="27">
        <v>8.3900000000000002E-2</v>
      </c>
    </row>
    <row r="33" spans="1:47" x14ac:dyDescent="0.2">
      <c r="A33" s="46" t="s">
        <v>216</v>
      </c>
      <c r="B33" s="47">
        <f t="shared" si="9"/>
        <v>1992</v>
      </c>
      <c r="C33" s="47" t="str">
        <f>_xlfn.XLOOKUP($A33,TEAMS!$B$1:$B$846,TEAMS!$A$1:$A$846,"",0)</f>
        <v>CHI</v>
      </c>
      <c r="D33" s="48">
        <f>SUMIFS(TEAMS!$Z$1:$Z$846,TEAMS!$B$1:$B$846,$A33)</f>
        <v>16829000</v>
      </c>
      <c r="E33" s="49">
        <v>14000000</v>
      </c>
      <c r="F33" s="50">
        <f t="shared" si="1"/>
        <v>1.2020714285714287</v>
      </c>
      <c r="G33" s="47">
        <f>COUNTIFS(TEAMS!$B$1:$B$846,$A33,TEAMS!$D$1:$D$846,$C33)</f>
        <v>23</v>
      </c>
      <c r="H33" s="47">
        <f>COUNTIFS(TEAMS!$B$1:$B$846,$A33,TEAMS!$D$1:$D$846,$C33,TEAMS!$H$1:$H$846,H$2)</f>
        <v>3</v>
      </c>
      <c r="I33" s="47">
        <f>COUNTIFS(TEAMS!$B$1:$B$846,$A33,TEAMS!$D$1:$D$846,$C33,TEAMS!$H$1:$H$846,I$2)</f>
        <v>4</v>
      </c>
      <c r="J33" s="47">
        <f>COUNTIFS(TEAMS!$B$1:$B$846,$A33,TEAMS!$D$1:$D$846,$C33,TEAMS!$H$1:$H$846,J$2)</f>
        <v>1</v>
      </c>
      <c r="K33" s="47">
        <f>COUNTIFS(TEAMS!$B$1:$B$846,$A33,TEAMS!$D$1:$D$846,$C33,TEAMS!$H$1:$H$846,K$2)</f>
        <v>5</v>
      </c>
      <c r="L33" s="47">
        <f>COUNTIFS(TEAMS!$B$1:$B$846,$A33,TEAMS!$D$1:$D$846,$C33,TEAMS!$H$1:$H$846,L$2)</f>
        <v>3</v>
      </c>
      <c r="M33" s="62">
        <f t="shared" si="2"/>
        <v>16.829000000000001</v>
      </c>
      <c r="N33" s="62">
        <f>SUMIFS(TEAMS!$Z$1:$Z$846,TEAMS!$B$1:$B$846,$A33,TEAMS!$D$1:$D$846,$C33,TEAMS!$H$1:$H$846,N$2)/1000000</f>
        <v>2.161</v>
      </c>
      <c r="O33" s="62">
        <f>SUMIFS(TEAMS!$Z$1:$Z$846,TEAMS!$B$1:$B$846,$A33,TEAMS!$D$1:$D$846,$C33,TEAMS!$H$1:$H$846,O$2)/1000000</f>
        <v>4.55</v>
      </c>
      <c r="P33" s="62">
        <f>SUMIFS(TEAMS!$Z$1:$Z$846,TEAMS!$B$1:$B$846,$A33,TEAMS!$D$1:$D$846,$C33,TEAMS!$H$1:$H$846,P$2)/1000000</f>
        <v>2.77</v>
      </c>
      <c r="Q33" s="62">
        <f>SUMIFS(TEAMS!$Z$1:$Z$846,TEAMS!$B$1:$B$846,$A33,TEAMS!$D$1:$D$846,$C33,TEAMS!$H$1:$H$846,Q$2)/1000000</f>
        <v>4.7300000000000004</v>
      </c>
      <c r="R33" s="62">
        <f>SUMIFS(TEAMS!$Z$1:$Z$846,TEAMS!$B$1:$B$846,$A33,TEAMS!$D$1:$D$846,$C33,TEAMS!$H$1:$H$846,R$2)/1000000</f>
        <v>2.6179999999999999</v>
      </c>
      <c r="S33" s="47">
        <f>COUNTIFS(TEAMS!$B$1:$B$846,$A33,TEAMS!$D$1:$D$846,$C33)</f>
        <v>23</v>
      </c>
      <c r="T33" s="50">
        <f t="shared" si="3"/>
        <v>0.12840929348149027</v>
      </c>
      <c r="U33" s="50">
        <f t="shared" si="4"/>
        <v>0.27036662903321645</v>
      </c>
      <c r="V33" s="50">
        <f t="shared" si="5"/>
        <v>0.16459682690593619</v>
      </c>
      <c r="W33" s="50">
        <f t="shared" si="6"/>
        <v>0.28106245172024485</v>
      </c>
      <c r="X33" s="50">
        <f t="shared" si="7"/>
        <v>0.15556479885911223</v>
      </c>
      <c r="Y33" s="50">
        <f t="shared" si="8"/>
        <v>1</v>
      </c>
      <c r="Z33" s="47">
        <f>SUMIFS(TEAMS!$T$1:$T$846,TEAMS!$B$1:$B$846,$A33,TEAMS!$D$1:$D$846,$C33)</f>
        <v>90</v>
      </c>
      <c r="AA33" s="70">
        <f>AVERAGEIFS(TEAMS!$T$1:$T$846,TEAMS!$B$1:$B$846,$A33,TEAMS!$D$1:$D$846,$C33)</f>
        <v>6</v>
      </c>
      <c r="AB33" s="70">
        <f>AVERAGEIFS(TEAMS!$T$1:$T$846,TEAMS!$B$1:$B$846,$A33,TEAMS!$D$1:$D$846,$C33,TEAMS!$H$1:$H$846,AB$2)</f>
        <v>7</v>
      </c>
      <c r="AC33" s="70">
        <f>AVERAGEIFS(TEAMS!$T$1:$T$846,TEAMS!$B$1:$B$846,$A33,TEAMS!$D$1:$D$846,$C33,TEAMS!$H$1:$H$846,AC$2)</f>
        <v>7</v>
      </c>
      <c r="AD33" s="70">
        <f>AVERAGEIFS(TEAMS!$T$1:$T$846,TEAMS!$B$1:$B$846,$A33,TEAMS!$D$1:$D$846,$C33,TEAMS!$H$1:$H$846,AD$2)</f>
        <v>4</v>
      </c>
      <c r="AE33" s="70">
        <f>AVERAGEIFS(TEAMS!$T$1:$T$846,TEAMS!$B$1:$B$846,$A33,TEAMS!$D$1:$D$846,$C33,TEAMS!$H$1:$H$846,AE$2)</f>
        <v>4</v>
      </c>
      <c r="AF33" s="70">
        <f>AVERAGEIFS(TEAMS!$T$1:$T$846,TEAMS!$B$1:$B$846,$A33,TEAMS!$D$1:$D$846,$C33,TEAMS!$H$1:$H$846,AF$2)</f>
        <v>7</v>
      </c>
      <c r="AG33" s="47"/>
      <c r="AH33" s="70">
        <f>_xlfn.MAXIFS(TEAMS!$AJ$1:$AJ$846,TEAMS!$B$1:$B$846,$A33,TEAMS!$D$1:$D$846,$C33)</f>
        <v>17.734706616113556</v>
      </c>
      <c r="AI33" s="70">
        <f>SUMIFS(TEAMS!$AJ$1:$AJ$846,TEAMS!$B$1:$B$846,$A33,TEAMS!$D$1:$D$846,$C33,TEAMS!$H$1:$H$846,AI$2)</f>
        <v>5.5446265956030629</v>
      </c>
      <c r="AJ33" s="70">
        <f>SUMIFS(TEAMS!$AJ$1:$AJ$846,TEAMS!$B$1:$B$846,$A33,TEAMS!$D$1:$D$846,$C33,TEAMS!$H$1:$H$846,AJ$2)</f>
        <v>5.4470306622030051</v>
      </c>
      <c r="AK33" s="70">
        <f>SUMIFS(TEAMS!$AJ$1:$AJ$846,TEAMS!$B$1:$B$846,$A33,TEAMS!$D$1:$D$846,$C33,TEAMS!$H$1:$H$846,AK$2)</f>
        <v>0</v>
      </c>
      <c r="AL33" s="70">
        <f>SUMIFS(TEAMS!$AJ$1:$AJ$846,TEAMS!$B$1:$B$846,$A33,TEAMS!$D$1:$D$846,$C33,TEAMS!$H$1:$H$846,AL$2)</f>
        <v>2.1827608308722386</v>
      </c>
      <c r="AM33" s="70">
        <f>SUMIFS(TEAMS!$AJ$1:$AJ$846,TEAMS!$B$1:$B$846,$A33,TEAMS!$D$1:$D$846,$C33,TEAMS!$H$1:$H$846,AM$2)</f>
        <v>4.5602885274352518</v>
      </c>
      <c r="AR33">
        <v>1992</v>
      </c>
      <c r="AS33" s="9">
        <v>14000000</v>
      </c>
      <c r="AT33" s="9">
        <v>1500000</v>
      </c>
      <c r="AU33" s="27">
        <v>0.12</v>
      </c>
    </row>
    <row r="34" spans="1:47" x14ac:dyDescent="0.2">
      <c r="A34" s="51" t="s">
        <v>222</v>
      </c>
      <c r="B34" s="52">
        <f t="shared" si="9"/>
        <v>1991</v>
      </c>
      <c r="C34" s="52" t="str">
        <f>_xlfn.XLOOKUP($A34,TEAMS!$B$1:$B$846,TEAMS!$A$1:$A$846,"",0)</f>
        <v>CHI</v>
      </c>
      <c r="D34" s="53">
        <f>SUMIFS(TEAMS!$Z$1:$Z$846,TEAMS!$B$1:$B$846,$A34)</f>
        <v>10040000</v>
      </c>
      <c r="E34" s="54">
        <v>12500000</v>
      </c>
      <c r="F34" s="55">
        <f t="shared" si="1"/>
        <v>0.80320000000000003</v>
      </c>
      <c r="G34" s="52">
        <f>COUNTIFS(TEAMS!$B$1:$B$846,$A34,TEAMS!$D$1:$D$846,$C34)</f>
        <v>23</v>
      </c>
      <c r="H34" s="47">
        <f>COUNTIFS(TEAMS!$B$1:$B$846,$A34,TEAMS!$D$1:$D$846,$C34,TEAMS!$H$1:$H$846,H$2)</f>
        <v>2</v>
      </c>
      <c r="I34" s="47">
        <f>COUNTIFS(TEAMS!$B$1:$B$846,$A34,TEAMS!$D$1:$D$846,$C34,TEAMS!$H$1:$H$846,I$2)</f>
        <v>2</v>
      </c>
      <c r="J34" s="47">
        <f>COUNTIFS(TEAMS!$B$1:$B$846,$A34,TEAMS!$D$1:$D$846,$C34,TEAMS!$H$1:$H$846,J$2)</f>
        <v>2</v>
      </c>
      <c r="K34" s="47">
        <f>COUNTIFS(TEAMS!$B$1:$B$846,$A34,TEAMS!$D$1:$D$846,$C34,TEAMS!$H$1:$H$846,K$2)</f>
        <v>4</v>
      </c>
      <c r="L34" s="47">
        <f>COUNTIFS(TEAMS!$B$1:$B$846,$A34,TEAMS!$D$1:$D$846,$C34,TEAMS!$H$1:$H$846,L$2)</f>
        <v>2</v>
      </c>
      <c r="M34" s="62">
        <f t="shared" si="2"/>
        <v>10.040000000000001</v>
      </c>
      <c r="N34" s="62">
        <f>SUMIFS(TEAMS!$Z$1:$Z$846,TEAMS!$B$1:$B$846,$A34,TEAMS!$D$1:$D$846,$C34,TEAMS!$H$1:$H$846,N$2)/1000000</f>
        <v>0.81</v>
      </c>
      <c r="O34" s="62">
        <f>SUMIFS(TEAMS!$Z$1:$Z$846,TEAMS!$B$1:$B$846,$A34,TEAMS!$D$1:$D$846,$C34,TEAMS!$H$1:$H$846,O$2)/1000000</f>
        <v>3.1</v>
      </c>
      <c r="P34" s="62">
        <f>SUMIFS(TEAMS!$Z$1:$Z$846,TEAMS!$B$1:$B$846,$A34,TEAMS!$D$1:$D$846,$C34,TEAMS!$H$1:$H$846,P$2)/1000000</f>
        <v>1.68</v>
      </c>
      <c r="Q34" s="62">
        <f>SUMIFS(TEAMS!$Z$1:$Z$846,TEAMS!$B$1:$B$846,$A34,TEAMS!$D$1:$D$846,$C34,TEAMS!$H$1:$H$846,Q$2)/1000000</f>
        <v>2.9</v>
      </c>
      <c r="R34" s="62">
        <f>SUMIFS(TEAMS!$Z$1:$Z$846,TEAMS!$B$1:$B$846,$A34,TEAMS!$D$1:$D$846,$C34,TEAMS!$H$1:$H$846,R$2)/1000000</f>
        <v>1.55</v>
      </c>
      <c r="S34" s="52">
        <f>COUNTIFS(TEAMS!$B$1:$B$846,$A34,TEAMS!$D$1:$D$846,$C34)</f>
        <v>23</v>
      </c>
      <c r="T34" s="50">
        <f t="shared" si="3"/>
        <v>8.0677290836653384E-2</v>
      </c>
      <c r="U34" s="50">
        <f t="shared" si="4"/>
        <v>0.30876494023904383</v>
      </c>
      <c r="V34" s="50">
        <f t="shared" si="5"/>
        <v>0.16733067729083664</v>
      </c>
      <c r="W34" s="50">
        <f t="shared" si="6"/>
        <v>0.28884462151394419</v>
      </c>
      <c r="X34" s="50">
        <f t="shared" si="7"/>
        <v>0.15438247011952191</v>
      </c>
      <c r="Y34" s="50">
        <f t="shared" si="8"/>
        <v>0.99999999999999989</v>
      </c>
      <c r="Z34" s="52">
        <f>SUMIFS(TEAMS!$T$1:$T$846,TEAMS!$B$1:$B$846,$A34,TEAMS!$D$1:$D$846,$C34)</f>
        <v>52</v>
      </c>
      <c r="AA34" s="70">
        <f>AVERAGEIFS(TEAMS!$T$1:$T$846,TEAMS!$B$1:$B$846,$A34,TEAMS!$D$1:$D$846,$C34)</f>
        <v>4.7272727272727275</v>
      </c>
      <c r="AB34" s="70">
        <f>AVERAGEIFS(TEAMS!$T$1:$T$846,TEAMS!$B$1:$B$846,$A34,TEAMS!$D$1:$D$846,$C34,TEAMS!$H$1:$H$846,AB$2)</f>
        <v>4</v>
      </c>
      <c r="AC34" s="70">
        <f>AVERAGEIFS(TEAMS!$T$1:$T$846,TEAMS!$B$1:$B$846,$A34,TEAMS!$D$1:$D$846,$C34,TEAMS!$H$1:$H$846,AC$2)</f>
        <v>7</v>
      </c>
      <c r="AD34" s="70">
        <f>AVERAGEIFS(TEAMS!$T$1:$T$846,TEAMS!$B$1:$B$846,$A34,TEAMS!$D$1:$D$846,$C34,TEAMS!$H$1:$H$846,AD$2)</f>
        <v>3</v>
      </c>
      <c r="AE34" s="70">
        <f>AVERAGEIFS(TEAMS!$T$1:$T$846,TEAMS!$B$1:$B$846,$A34,TEAMS!$D$1:$D$846,$C34,TEAMS!$H$1:$H$846,AE$2)</f>
        <v>4</v>
      </c>
      <c r="AF34" s="70">
        <f>AVERAGEIFS(TEAMS!$T$1:$T$846,TEAMS!$B$1:$B$846,$A34,TEAMS!$D$1:$D$846,$C34,TEAMS!$H$1:$H$846,AF$2)</f>
        <v>6</v>
      </c>
      <c r="AG34" s="52"/>
      <c r="AH34" s="70">
        <f>_xlfn.MAXIFS(TEAMS!$AJ$1:$AJ$846,TEAMS!$B$1:$B$846,$A34,TEAMS!$D$1:$D$846,$C34)</f>
        <v>17.398048128612942</v>
      </c>
      <c r="AI34" s="70">
        <f>SUMIFS(TEAMS!$AJ$1:$AJ$846,TEAMS!$B$1:$B$846,$A34,TEAMS!$D$1:$D$846,$C34,TEAMS!$H$1:$H$846,AI$2)</f>
        <v>5.5253338327748374</v>
      </c>
      <c r="AJ34" s="70">
        <f>SUMIFS(TEAMS!$AJ$1:$AJ$846,TEAMS!$B$1:$B$846,$A34,TEAMS!$D$1:$D$846,$C34,TEAMS!$H$1:$H$846,AJ$2)</f>
        <v>3.7666015367950032</v>
      </c>
      <c r="AK34" s="70">
        <f>SUMIFS(TEAMS!$AJ$1:$AJ$846,TEAMS!$B$1:$B$846,$A34,TEAMS!$D$1:$D$846,$C34,TEAMS!$H$1:$H$846,AK$2)</f>
        <v>1.7621004889802281</v>
      </c>
      <c r="AL34" s="70">
        <f>SUMIFS(TEAMS!$AJ$1:$AJ$846,TEAMS!$B$1:$B$846,$A34,TEAMS!$D$1:$D$846,$C34,TEAMS!$H$1:$H$846,AL$2)</f>
        <v>3.7233738623363739</v>
      </c>
      <c r="AM34" s="70">
        <f>SUMIFS(TEAMS!$AJ$1:$AJ$846,TEAMS!$B$1:$B$846,$A34,TEAMS!$D$1:$D$846,$C34,TEAMS!$H$1:$H$846,AM$2)</f>
        <v>2.6206384077264957</v>
      </c>
      <c r="AR34">
        <v>1991</v>
      </c>
      <c r="AS34" s="9">
        <v>12500000</v>
      </c>
      <c r="AT34" s="9">
        <v>629000</v>
      </c>
      <c r="AU34" s="27">
        <v>5.2999999999999999E-2</v>
      </c>
    </row>
    <row r="35" spans="1:47" x14ac:dyDescent="0.2">
      <c r="AR35">
        <v>1990</v>
      </c>
      <c r="AS35" s="9">
        <v>11871000</v>
      </c>
      <c r="AT35" s="9">
        <v>2069000</v>
      </c>
      <c r="AU35" s="27">
        <v>0.21110000000000001</v>
      </c>
    </row>
    <row r="36" spans="1:47" x14ac:dyDescent="0.2">
      <c r="A36"/>
      <c r="B36"/>
      <c r="Z36" s="71"/>
      <c r="AA36" s="71">
        <f>SUM(AA3:AA34)</f>
        <v>212.788323046063</v>
      </c>
      <c r="AB36" s="71">
        <f>SUM(AB3:AB34)</f>
        <v>203.63333333333327</v>
      </c>
      <c r="AC36" s="71">
        <f t="shared" ref="AC36:AF36" si="10">SUM(AC3:AC34)</f>
        <v>219.58333333333334</v>
      </c>
      <c r="AD36" s="71">
        <f t="shared" si="10"/>
        <v>221.28333333333336</v>
      </c>
      <c r="AE36" s="71">
        <f t="shared" si="10"/>
        <v>208.76666666666668</v>
      </c>
      <c r="AF36" s="71">
        <f t="shared" si="10"/>
        <v>238.26666666666671</v>
      </c>
      <c r="AH36" s="71"/>
      <c r="AI36" s="71">
        <f>SUM(AI3:AI34)</f>
        <v>115.91424267479142</v>
      </c>
      <c r="AJ36" s="71">
        <f t="shared" ref="AJ36:AM36" si="11">SUM(AJ3:AJ34)</f>
        <v>102.89122407545216</v>
      </c>
      <c r="AK36" s="71">
        <f t="shared" si="11"/>
        <v>93.189222710468769</v>
      </c>
      <c r="AL36" s="71">
        <f t="shared" si="11"/>
        <v>72.670760024381607</v>
      </c>
      <c r="AM36" s="71">
        <f t="shared" si="11"/>
        <v>91.333911185647509</v>
      </c>
      <c r="AR36">
        <v>1989</v>
      </c>
      <c r="AS36" s="9">
        <v>9802000</v>
      </c>
      <c r="AT36" s="9">
        <v>2479000</v>
      </c>
      <c r="AU36" s="27">
        <v>0.33850000000000002</v>
      </c>
    </row>
    <row r="37" spans="1:47" x14ac:dyDescent="0.2">
      <c r="A37"/>
      <c r="B37"/>
      <c r="Z37" s="71">
        <f>AVERAGE(Z3:Z34)</f>
        <v>97.625</v>
      </c>
      <c r="AA37" s="71">
        <f>AVERAGE(AA3:AA34)</f>
        <v>6.6496350951894687</v>
      </c>
      <c r="AB37" s="71">
        <f t="shared" ref="AB37:AF37" si="12">AVERAGE(AB3:AB34)</f>
        <v>6.3635416666666647</v>
      </c>
      <c r="AC37" s="71">
        <f t="shared" si="12"/>
        <v>6.861979166666667</v>
      </c>
      <c r="AD37" s="71">
        <f t="shared" si="12"/>
        <v>6.9151041666666675</v>
      </c>
      <c r="AE37" s="71">
        <f t="shared" si="12"/>
        <v>6.5239583333333337</v>
      </c>
      <c r="AF37" s="71">
        <f t="shared" si="12"/>
        <v>7.4458333333333346</v>
      </c>
      <c r="AH37" s="71">
        <f>AVERAGE(AH6:AH34)</f>
        <v>16.495307550095873</v>
      </c>
      <c r="AI37" s="71">
        <f>AVERAGE(AI6:AI34)</f>
        <v>3.9970428508548768</v>
      </c>
      <c r="AJ37" s="71">
        <f t="shared" ref="AJ37:AM37" si="13">AVERAGE(AJ6:AJ34)</f>
        <v>3.5479732439811089</v>
      </c>
      <c r="AK37" s="71">
        <f t="shared" si="13"/>
        <v>3.213421472774785</v>
      </c>
      <c r="AL37" s="71">
        <f t="shared" si="13"/>
        <v>2.5058882767028141</v>
      </c>
      <c r="AM37" s="71">
        <f t="shared" si="13"/>
        <v>3.1494452132981898</v>
      </c>
      <c r="AR37">
        <v>1988</v>
      </c>
      <c r="AS37" s="9">
        <v>7323000</v>
      </c>
      <c r="AT37" s="9">
        <v>1159000</v>
      </c>
      <c r="AU37" s="27">
        <v>0.188</v>
      </c>
    </row>
    <row r="38" spans="1:47" x14ac:dyDescent="0.2">
      <c r="A38"/>
      <c r="B38"/>
      <c r="AR38">
        <v>1987</v>
      </c>
      <c r="AS38" s="9">
        <v>6164000</v>
      </c>
      <c r="AT38" s="9">
        <v>1219000</v>
      </c>
      <c r="AU38" s="27">
        <v>0.2465</v>
      </c>
    </row>
    <row r="39" spans="1:47" x14ac:dyDescent="0.2">
      <c r="A39"/>
      <c r="B39"/>
      <c r="AR39">
        <v>1986</v>
      </c>
      <c r="AS39" s="9">
        <v>4945000</v>
      </c>
      <c r="AT39" s="9">
        <v>712000</v>
      </c>
      <c r="AU39" s="27">
        <v>0.16819999999999999</v>
      </c>
    </row>
    <row r="40" spans="1:47" x14ac:dyDescent="0.2">
      <c r="A40"/>
      <c r="B40"/>
      <c r="AR40">
        <v>1985</v>
      </c>
      <c r="AS40" s="9">
        <v>4233000</v>
      </c>
      <c r="AT40" s="9">
        <v>633000</v>
      </c>
      <c r="AU40" s="27">
        <v>0.17580000000000001</v>
      </c>
    </row>
    <row r="41" spans="1:47" x14ac:dyDescent="0.2">
      <c r="A41"/>
      <c r="B41"/>
      <c r="AR41">
        <v>1984</v>
      </c>
      <c r="AS41" s="9">
        <v>3600000</v>
      </c>
    </row>
    <row r="42" spans="1:47" x14ac:dyDescent="0.2">
      <c r="A42"/>
      <c r="B42"/>
      <c r="AR42" s="9"/>
    </row>
    <row r="43" spans="1:47" x14ac:dyDescent="0.2">
      <c r="A43"/>
      <c r="B43"/>
      <c r="AR43" s="9"/>
    </row>
    <row r="44" spans="1:47" x14ac:dyDescent="0.2">
      <c r="A44"/>
      <c r="B44"/>
      <c r="AR44" s="9"/>
    </row>
    <row r="45" spans="1:47" x14ac:dyDescent="0.2">
      <c r="A45"/>
      <c r="B45"/>
      <c r="AR45" s="9"/>
    </row>
    <row r="46" spans="1:47" x14ac:dyDescent="0.2">
      <c r="A46"/>
      <c r="B46"/>
      <c r="AR46" s="9"/>
    </row>
    <row r="47" spans="1:47" x14ac:dyDescent="0.2">
      <c r="A47"/>
      <c r="B47"/>
      <c r="AR47" s="9"/>
    </row>
    <row r="48" spans="1:47" x14ac:dyDescent="0.2">
      <c r="A48"/>
      <c r="B48"/>
      <c r="AR48" s="9"/>
    </row>
    <row r="49" spans="1:44" x14ac:dyDescent="0.2">
      <c r="A49"/>
      <c r="B49"/>
      <c r="AR49" s="9"/>
    </row>
    <row r="50" spans="1:44" x14ac:dyDescent="0.2">
      <c r="A50"/>
      <c r="B50"/>
      <c r="AR50" s="9"/>
    </row>
    <row r="51" spans="1:44" x14ac:dyDescent="0.2">
      <c r="A51"/>
      <c r="B51"/>
      <c r="AR51" s="9"/>
    </row>
    <row r="52" spans="1:44" x14ac:dyDescent="0.2">
      <c r="A52"/>
      <c r="B52"/>
      <c r="AR52" s="9"/>
    </row>
    <row r="53" spans="1:44" x14ac:dyDescent="0.2">
      <c r="A53"/>
      <c r="B53"/>
      <c r="AR53" s="9"/>
    </row>
    <row r="54" spans="1:44" x14ac:dyDescent="0.2">
      <c r="A54"/>
      <c r="B54"/>
      <c r="AR54" s="9"/>
    </row>
    <row r="55" spans="1:44" x14ac:dyDescent="0.2">
      <c r="A55"/>
      <c r="B55"/>
      <c r="AR55" s="9"/>
    </row>
    <row r="56" spans="1:44" x14ac:dyDescent="0.2">
      <c r="A56"/>
      <c r="B56"/>
      <c r="AR56" s="9"/>
    </row>
    <row r="57" spans="1:44" x14ac:dyDescent="0.2">
      <c r="A57"/>
      <c r="B57"/>
      <c r="AR57" s="9"/>
    </row>
    <row r="58" spans="1:44" x14ac:dyDescent="0.2">
      <c r="A58"/>
      <c r="B58"/>
      <c r="AR58" s="9"/>
    </row>
    <row r="59" spans="1:44" x14ac:dyDescent="0.2">
      <c r="A59"/>
      <c r="B59"/>
      <c r="AR59" s="9"/>
    </row>
    <row r="60" spans="1:44" x14ac:dyDescent="0.2">
      <c r="A60"/>
      <c r="B60"/>
    </row>
    <row r="61" spans="1:44" x14ac:dyDescent="0.2">
      <c r="A61"/>
      <c r="B61"/>
    </row>
    <row r="62" spans="1:44" x14ac:dyDescent="0.2">
      <c r="A62"/>
      <c r="B62"/>
    </row>
    <row r="63" spans="1:44" x14ac:dyDescent="0.2">
      <c r="A63"/>
      <c r="B63"/>
    </row>
    <row r="64" spans="1:44"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row r="74" spans="1:2" x14ac:dyDescent="0.2">
      <c r="A74"/>
      <c r="B74"/>
    </row>
    <row r="75" spans="1:2" x14ac:dyDescent="0.2">
      <c r="A75"/>
      <c r="B75"/>
    </row>
    <row r="76" spans="1:2" x14ac:dyDescent="0.2">
      <c r="A76"/>
      <c r="B76"/>
    </row>
    <row r="77" spans="1:2" x14ac:dyDescent="0.2">
      <c r="A77"/>
      <c r="B77"/>
    </row>
    <row r="78" spans="1:2" x14ac:dyDescent="0.2">
      <c r="A78"/>
      <c r="B78"/>
    </row>
    <row r="79" spans="1:2" x14ac:dyDescent="0.2">
      <c r="A79"/>
      <c r="B79"/>
    </row>
    <row r="80" spans="1:2" x14ac:dyDescent="0.2">
      <c r="A80"/>
      <c r="B80"/>
    </row>
    <row r="81" spans="1:2" x14ac:dyDescent="0.2">
      <c r="A81"/>
      <c r="B81"/>
    </row>
    <row r="82" spans="1:2" x14ac:dyDescent="0.2">
      <c r="A82"/>
      <c r="B82"/>
    </row>
    <row r="83" spans="1:2" x14ac:dyDescent="0.2">
      <c r="A83"/>
      <c r="B83"/>
    </row>
    <row r="84" spans="1:2" x14ac:dyDescent="0.2">
      <c r="A84"/>
      <c r="B84"/>
    </row>
    <row r="85" spans="1:2" x14ac:dyDescent="0.2">
      <c r="A85"/>
      <c r="B85"/>
    </row>
    <row r="86" spans="1:2" x14ac:dyDescent="0.2">
      <c r="A86"/>
      <c r="B86"/>
    </row>
    <row r="87" spans="1:2" x14ac:dyDescent="0.2">
      <c r="A87"/>
      <c r="B87"/>
    </row>
    <row r="88" spans="1:2" x14ac:dyDescent="0.2">
      <c r="A88"/>
      <c r="B88"/>
    </row>
    <row r="89" spans="1:2" x14ac:dyDescent="0.2">
      <c r="A89"/>
      <c r="B89"/>
    </row>
    <row r="90" spans="1:2" x14ac:dyDescent="0.2">
      <c r="A90"/>
      <c r="B90"/>
    </row>
    <row r="91" spans="1:2" x14ac:dyDescent="0.2">
      <c r="A91"/>
      <c r="B91"/>
    </row>
    <row r="92" spans="1:2" x14ac:dyDescent="0.2">
      <c r="A92"/>
      <c r="B92"/>
    </row>
    <row r="93" spans="1:2" x14ac:dyDescent="0.2">
      <c r="A93"/>
      <c r="B93"/>
    </row>
    <row r="94" spans="1:2" x14ac:dyDescent="0.2">
      <c r="A94"/>
      <c r="B94"/>
    </row>
    <row r="95" spans="1:2" x14ac:dyDescent="0.2">
      <c r="A95"/>
      <c r="B95"/>
    </row>
    <row r="96" spans="1:2" x14ac:dyDescent="0.2">
      <c r="A96"/>
      <c r="B96"/>
    </row>
    <row r="97" spans="1:2" x14ac:dyDescent="0.2">
      <c r="A97"/>
      <c r="B97"/>
    </row>
    <row r="98" spans="1:2" x14ac:dyDescent="0.2">
      <c r="A98"/>
      <c r="B98"/>
    </row>
    <row r="99" spans="1:2" x14ac:dyDescent="0.2">
      <c r="A99"/>
      <c r="B99"/>
    </row>
    <row r="100" spans="1:2" x14ac:dyDescent="0.2">
      <c r="A100"/>
      <c r="B100"/>
    </row>
    <row r="101" spans="1:2" x14ac:dyDescent="0.2">
      <c r="A101"/>
      <c r="B101"/>
    </row>
    <row r="102" spans="1:2" x14ac:dyDescent="0.2">
      <c r="A102"/>
      <c r="B102"/>
    </row>
    <row r="103" spans="1:2" x14ac:dyDescent="0.2">
      <c r="A103"/>
      <c r="B103"/>
    </row>
    <row r="104" spans="1:2" x14ac:dyDescent="0.2">
      <c r="A104"/>
      <c r="B104"/>
    </row>
    <row r="105" spans="1:2" x14ac:dyDescent="0.2">
      <c r="A105"/>
      <c r="B105"/>
    </row>
    <row r="106" spans="1:2" x14ac:dyDescent="0.2">
      <c r="A106"/>
      <c r="B106"/>
    </row>
    <row r="107" spans="1:2" x14ac:dyDescent="0.2">
      <c r="A107"/>
      <c r="B107"/>
    </row>
    <row r="108" spans="1:2" x14ac:dyDescent="0.2">
      <c r="A108"/>
      <c r="B108"/>
    </row>
    <row r="109" spans="1:2" x14ac:dyDescent="0.2">
      <c r="A109"/>
      <c r="B109"/>
    </row>
    <row r="110" spans="1:2" x14ac:dyDescent="0.2">
      <c r="A110"/>
      <c r="B110"/>
    </row>
    <row r="111" spans="1:2" x14ac:dyDescent="0.2">
      <c r="A111"/>
      <c r="B111"/>
    </row>
    <row r="112" spans="1:2" x14ac:dyDescent="0.2">
      <c r="A112"/>
      <c r="B112"/>
    </row>
    <row r="113" spans="1:2" x14ac:dyDescent="0.2">
      <c r="A113"/>
      <c r="B113"/>
    </row>
    <row r="114" spans="1:2" x14ac:dyDescent="0.2">
      <c r="A114"/>
      <c r="B114"/>
    </row>
    <row r="115" spans="1:2" x14ac:dyDescent="0.2">
      <c r="A115"/>
      <c r="B115"/>
    </row>
    <row r="116" spans="1:2" x14ac:dyDescent="0.2">
      <c r="A116"/>
      <c r="B116"/>
    </row>
    <row r="117" spans="1:2" x14ac:dyDescent="0.2">
      <c r="A117"/>
      <c r="B117"/>
    </row>
    <row r="118" spans="1:2" x14ac:dyDescent="0.2">
      <c r="A118"/>
      <c r="B118"/>
    </row>
    <row r="119" spans="1:2" x14ac:dyDescent="0.2">
      <c r="A119"/>
      <c r="B119"/>
    </row>
    <row r="120" spans="1:2" x14ac:dyDescent="0.2">
      <c r="A120"/>
      <c r="B120"/>
    </row>
    <row r="121" spans="1:2" x14ac:dyDescent="0.2">
      <c r="A121"/>
      <c r="B121"/>
    </row>
    <row r="122" spans="1:2" x14ac:dyDescent="0.2">
      <c r="A122"/>
      <c r="B122"/>
    </row>
    <row r="123" spans="1:2" x14ac:dyDescent="0.2">
      <c r="A123"/>
      <c r="B123"/>
    </row>
    <row r="124" spans="1:2" x14ac:dyDescent="0.2">
      <c r="A124"/>
      <c r="B124"/>
    </row>
    <row r="125" spans="1:2" x14ac:dyDescent="0.2">
      <c r="A125"/>
      <c r="B125"/>
    </row>
    <row r="126" spans="1:2" x14ac:dyDescent="0.2">
      <c r="A126"/>
      <c r="B126"/>
    </row>
    <row r="127" spans="1:2" x14ac:dyDescent="0.2">
      <c r="A127"/>
      <c r="B127"/>
    </row>
    <row r="128" spans="1:2" x14ac:dyDescent="0.2">
      <c r="A128"/>
      <c r="B128"/>
    </row>
    <row r="129" spans="1:2" x14ac:dyDescent="0.2">
      <c r="A129"/>
      <c r="B129"/>
    </row>
    <row r="130" spans="1:2" x14ac:dyDescent="0.2">
      <c r="A130"/>
      <c r="B130"/>
    </row>
    <row r="131" spans="1:2" x14ac:dyDescent="0.2">
      <c r="A131"/>
      <c r="B131"/>
    </row>
    <row r="132" spans="1:2" x14ac:dyDescent="0.2">
      <c r="A132"/>
      <c r="B132"/>
    </row>
    <row r="133" spans="1:2" x14ac:dyDescent="0.2">
      <c r="A133"/>
      <c r="B133"/>
    </row>
    <row r="134" spans="1:2" x14ac:dyDescent="0.2">
      <c r="A134"/>
      <c r="B134"/>
    </row>
    <row r="135" spans="1:2" x14ac:dyDescent="0.2">
      <c r="A135"/>
      <c r="B135"/>
    </row>
    <row r="136" spans="1:2" x14ac:dyDescent="0.2">
      <c r="A136"/>
      <c r="B136"/>
    </row>
    <row r="137" spans="1:2" x14ac:dyDescent="0.2">
      <c r="A137"/>
      <c r="B137"/>
    </row>
    <row r="138" spans="1:2" x14ac:dyDescent="0.2">
      <c r="A138"/>
      <c r="B138"/>
    </row>
    <row r="139" spans="1:2" x14ac:dyDescent="0.2">
      <c r="A139"/>
      <c r="B139"/>
    </row>
    <row r="140" spans="1:2" x14ac:dyDescent="0.2">
      <c r="A140"/>
      <c r="B140"/>
    </row>
    <row r="141" spans="1:2" x14ac:dyDescent="0.2">
      <c r="A141"/>
      <c r="B141"/>
    </row>
    <row r="142" spans="1:2" x14ac:dyDescent="0.2">
      <c r="A142"/>
      <c r="B142"/>
    </row>
    <row r="143" spans="1:2" x14ac:dyDescent="0.2">
      <c r="A143"/>
      <c r="B143"/>
    </row>
    <row r="144" spans="1:2" x14ac:dyDescent="0.2">
      <c r="A144"/>
      <c r="B144"/>
    </row>
    <row r="145" spans="1:2" x14ac:dyDescent="0.2">
      <c r="A145"/>
      <c r="B145"/>
    </row>
    <row r="146" spans="1:2" x14ac:dyDescent="0.2">
      <c r="A146"/>
      <c r="B146"/>
    </row>
    <row r="147" spans="1:2" x14ac:dyDescent="0.2">
      <c r="A147"/>
      <c r="B147"/>
    </row>
    <row r="148" spans="1:2" x14ac:dyDescent="0.2">
      <c r="A148"/>
      <c r="B148"/>
    </row>
    <row r="149" spans="1:2" x14ac:dyDescent="0.2">
      <c r="A149"/>
      <c r="B149"/>
    </row>
    <row r="150" spans="1:2" x14ac:dyDescent="0.2">
      <c r="A150"/>
      <c r="B150"/>
    </row>
    <row r="151" spans="1:2" x14ac:dyDescent="0.2">
      <c r="A151"/>
      <c r="B151"/>
    </row>
    <row r="152" spans="1:2" x14ac:dyDescent="0.2">
      <c r="A152"/>
      <c r="B152"/>
    </row>
    <row r="153" spans="1:2" x14ac:dyDescent="0.2">
      <c r="A153"/>
      <c r="B153"/>
    </row>
    <row r="154" spans="1:2" x14ac:dyDescent="0.2">
      <c r="A154"/>
      <c r="B154"/>
    </row>
    <row r="155" spans="1:2" x14ac:dyDescent="0.2">
      <c r="A155"/>
      <c r="B155"/>
    </row>
    <row r="156" spans="1:2" x14ac:dyDescent="0.2">
      <c r="A156"/>
      <c r="B156"/>
    </row>
    <row r="157" spans="1:2" x14ac:dyDescent="0.2">
      <c r="A157"/>
      <c r="B157"/>
    </row>
    <row r="158" spans="1:2" x14ac:dyDescent="0.2">
      <c r="A158"/>
      <c r="B158"/>
    </row>
    <row r="159" spans="1:2" x14ac:dyDescent="0.2">
      <c r="A159"/>
      <c r="B159"/>
    </row>
    <row r="160" spans="1:2" x14ac:dyDescent="0.2">
      <c r="A160"/>
      <c r="B160"/>
    </row>
    <row r="161" spans="1:2" x14ac:dyDescent="0.2">
      <c r="A161"/>
      <c r="B161"/>
    </row>
    <row r="162" spans="1:2" x14ac:dyDescent="0.2">
      <c r="A162"/>
      <c r="B162"/>
    </row>
    <row r="163" spans="1:2" x14ac:dyDescent="0.2">
      <c r="A163"/>
      <c r="B163"/>
    </row>
    <row r="164" spans="1:2" x14ac:dyDescent="0.2">
      <c r="A164"/>
      <c r="B164"/>
    </row>
    <row r="165" spans="1:2" x14ac:dyDescent="0.2">
      <c r="A165"/>
      <c r="B165"/>
    </row>
    <row r="166" spans="1:2" x14ac:dyDescent="0.2">
      <c r="A166"/>
      <c r="B166"/>
    </row>
    <row r="167" spans="1:2" x14ac:dyDescent="0.2">
      <c r="A167"/>
      <c r="B167"/>
    </row>
    <row r="168" spans="1:2" x14ac:dyDescent="0.2">
      <c r="A168"/>
      <c r="B168"/>
    </row>
    <row r="169" spans="1:2" x14ac:dyDescent="0.2">
      <c r="A169"/>
      <c r="B169"/>
    </row>
    <row r="170" spans="1:2" x14ac:dyDescent="0.2">
      <c r="A170"/>
      <c r="B170"/>
    </row>
    <row r="171" spans="1:2" x14ac:dyDescent="0.2">
      <c r="A171"/>
      <c r="B171"/>
    </row>
    <row r="172" spans="1:2" x14ac:dyDescent="0.2">
      <c r="A172"/>
      <c r="B172"/>
    </row>
    <row r="173" spans="1:2" x14ac:dyDescent="0.2">
      <c r="A173"/>
      <c r="B173"/>
    </row>
    <row r="174" spans="1:2" x14ac:dyDescent="0.2">
      <c r="A174"/>
      <c r="B174"/>
    </row>
    <row r="175" spans="1:2" x14ac:dyDescent="0.2">
      <c r="A175"/>
      <c r="B175"/>
    </row>
    <row r="176" spans="1:2" x14ac:dyDescent="0.2">
      <c r="A176"/>
      <c r="B176"/>
    </row>
    <row r="177" spans="1:2" x14ac:dyDescent="0.2">
      <c r="A177"/>
      <c r="B177"/>
    </row>
    <row r="178" spans="1:2" x14ac:dyDescent="0.2">
      <c r="A178"/>
      <c r="B178"/>
    </row>
    <row r="179" spans="1:2" x14ac:dyDescent="0.2">
      <c r="A179"/>
      <c r="B179"/>
    </row>
    <row r="180" spans="1:2" x14ac:dyDescent="0.2">
      <c r="A180"/>
      <c r="B180"/>
    </row>
    <row r="181" spans="1:2" x14ac:dyDescent="0.2">
      <c r="A181"/>
      <c r="B181"/>
    </row>
    <row r="182" spans="1:2" x14ac:dyDescent="0.2">
      <c r="A182"/>
      <c r="B182"/>
    </row>
    <row r="183" spans="1:2" x14ac:dyDescent="0.2">
      <c r="A183"/>
      <c r="B183"/>
    </row>
    <row r="184" spans="1:2" x14ac:dyDescent="0.2">
      <c r="A184"/>
      <c r="B184"/>
    </row>
    <row r="185" spans="1:2" x14ac:dyDescent="0.2">
      <c r="A185"/>
      <c r="B185"/>
    </row>
    <row r="186" spans="1:2" x14ac:dyDescent="0.2">
      <c r="A186"/>
      <c r="B186"/>
    </row>
    <row r="187" spans="1:2" x14ac:dyDescent="0.2">
      <c r="A187"/>
      <c r="B187"/>
    </row>
    <row r="188" spans="1:2" x14ac:dyDescent="0.2">
      <c r="A188"/>
      <c r="B188"/>
    </row>
    <row r="189" spans="1:2" x14ac:dyDescent="0.2">
      <c r="A189"/>
      <c r="B189"/>
    </row>
    <row r="190" spans="1:2" x14ac:dyDescent="0.2">
      <c r="A190"/>
      <c r="B190"/>
    </row>
    <row r="191" spans="1:2" x14ac:dyDescent="0.2">
      <c r="A191"/>
      <c r="B191"/>
    </row>
    <row r="192" spans="1:2" x14ac:dyDescent="0.2">
      <c r="A192"/>
      <c r="B192"/>
    </row>
    <row r="193" spans="1:2" x14ac:dyDescent="0.2">
      <c r="A193"/>
      <c r="B193"/>
    </row>
    <row r="194" spans="1:2" x14ac:dyDescent="0.2">
      <c r="A194"/>
      <c r="B194"/>
    </row>
    <row r="195" spans="1:2" x14ac:dyDescent="0.2">
      <c r="A195"/>
      <c r="B195"/>
    </row>
    <row r="196" spans="1:2" x14ac:dyDescent="0.2">
      <c r="A196"/>
      <c r="B196"/>
    </row>
    <row r="197" spans="1:2" x14ac:dyDescent="0.2">
      <c r="A197"/>
      <c r="B197"/>
    </row>
    <row r="198" spans="1:2" x14ac:dyDescent="0.2">
      <c r="A198"/>
      <c r="B198"/>
    </row>
    <row r="199" spans="1:2" x14ac:dyDescent="0.2">
      <c r="A199"/>
      <c r="B199"/>
    </row>
    <row r="200" spans="1:2" x14ac:dyDescent="0.2">
      <c r="A200"/>
      <c r="B200"/>
    </row>
    <row r="201" spans="1:2" x14ac:dyDescent="0.2">
      <c r="A201"/>
      <c r="B201"/>
    </row>
    <row r="202" spans="1:2" x14ac:dyDescent="0.2">
      <c r="A202"/>
      <c r="B202"/>
    </row>
    <row r="203" spans="1:2" x14ac:dyDescent="0.2">
      <c r="A203"/>
      <c r="B203"/>
    </row>
    <row r="204" spans="1:2" x14ac:dyDescent="0.2">
      <c r="A204"/>
      <c r="B204"/>
    </row>
    <row r="205" spans="1:2" x14ac:dyDescent="0.2">
      <c r="A205"/>
      <c r="B205"/>
    </row>
    <row r="206" spans="1:2" x14ac:dyDescent="0.2">
      <c r="A206"/>
      <c r="B206"/>
    </row>
    <row r="207" spans="1:2" x14ac:dyDescent="0.2">
      <c r="A207"/>
      <c r="B207"/>
    </row>
    <row r="208" spans="1:2" x14ac:dyDescent="0.2">
      <c r="A208"/>
      <c r="B208"/>
    </row>
    <row r="209" spans="1:2" x14ac:dyDescent="0.2">
      <c r="A209"/>
      <c r="B209"/>
    </row>
    <row r="210" spans="1:2" x14ac:dyDescent="0.2">
      <c r="A210"/>
      <c r="B210"/>
    </row>
    <row r="211" spans="1:2" x14ac:dyDescent="0.2">
      <c r="A211"/>
      <c r="B211"/>
    </row>
    <row r="212" spans="1:2" x14ac:dyDescent="0.2">
      <c r="A212"/>
      <c r="B212"/>
    </row>
    <row r="213" spans="1:2" x14ac:dyDescent="0.2">
      <c r="A213"/>
      <c r="B213"/>
    </row>
    <row r="214" spans="1:2" x14ac:dyDescent="0.2">
      <c r="A214"/>
      <c r="B214"/>
    </row>
    <row r="215" spans="1:2" x14ac:dyDescent="0.2">
      <c r="A215"/>
      <c r="B215"/>
    </row>
    <row r="216" spans="1:2" x14ac:dyDescent="0.2">
      <c r="A216"/>
      <c r="B216"/>
    </row>
    <row r="217" spans="1:2" x14ac:dyDescent="0.2">
      <c r="A217"/>
      <c r="B217"/>
    </row>
    <row r="218" spans="1:2" x14ac:dyDescent="0.2">
      <c r="A218"/>
      <c r="B218"/>
    </row>
    <row r="219" spans="1:2" x14ac:dyDescent="0.2">
      <c r="A219"/>
      <c r="B219"/>
    </row>
    <row r="220" spans="1:2" x14ac:dyDescent="0.2">
      <c r="A220"/>
      <c r="B220"/>
    </row>
    <row r="221" spans="1:2" x14ac:dyDescent="0.2">
      <c r="A221"/>
      <c r="B221"/>
    </row>
    <row r="222" spans="1:2" x14ac:dyDescent="0.2">
      <c r="A222"/>
      <c r="B222"/>
    </row>
    <row r="223" spans="1:2" x14ac:dyDescent="0.2">
      <c r="A223"/>
      <c r="B223"/>
    </row>
    <row r="224" spans="1:2" x14ac:dyDescent="0.2">
      <c r="A224"/>
      <c r="B224"/>
    </row>
    <row r="225" spans="1:2" x14ac:dyDescent="0.2">
      <c r="A225"/>
      <c r="B225"/>
    </row>
    <row r="226" spans="1:2" x14ac:dyDescent="0.2">
      <c r="A226"/>
      <c r="B226"/>
    </row>
    <row r="227" spans="1:2" x14ac:dyDescent="0.2">
      <c r="A227"/>
      <c r="B227"/>
    </row>
    <row r="228" spans="1:2" x14ac:dyDescent="0.2">
      <c r="A228"/>
      <c r="B228"/>
    </row>
    <row r="229" spans="1:2" x14ac:dyDescent="0.2">
      <c r="A229"/>
      <c r="B229"/>
    </row>
    <row r="230" spans="1:2" x14ac:dyDescent="0.2">
      <c r="A230"/>
      <c r="B230"/>
    </row>
    <row r="231" spans="1:2" x14ac:dyDescent="0.2">
      <c r="A231"/>
      <c r="B231"/>
    </row>
    <row r="232" spans="1:2" x14ac:dyDescent="0.2">
      <c r="A232"/>
      <c r="B232"/>
    </row>
    <row r="233" spans="1:2" x14ac:dyDescent="0.2">
      <c r="A233"/>
      <c r="B233"/>
    </row>
    <row r="234" spans="1:2" x14ac:dyDescent="0.2">
      <c r="A234"/>
      <c r="B234"/>
    </row>
    <row r="235" spans="1:2" x14ac:dyDescent="0.2">
      <c r="A235"/>
      <c r="B235"/>
    </row>
    <row r="236" spans="1:2" x14ac:dyDescent="0.2">
      <c r="A236"/>
      <c r="B236"/>
    </row>
    <row r="237" spans="1:2" x14ac:dyDescent="0.2">
      <c r="A237"/>
      <c r="B237"/>
    </row>
    <row r="238" spans="1:2" x14ac:dyDescent="0.2">
      <c r="A238"/>
      <c r="B238"/>
    </row>
    <row r="239" spans="1:2" x14ac:dyDescent="0.2">
      <c r="A239"/>
      <c r="B239"/>
    </row>
    <row r="240" spans="1:2" x14ac:dyDescent="0.2">
      <c r="A240"/>
      <c r="B240"/>
    </row>
    <row r="241" spans="1:2" x14ac:dyDescent="0.2">
      <c r="A241"/>
      <c r="B241"/>
    </row>
    <row r="242" spans="1:2" x14ac:dyDescent="0.2">
      <c r="A242"/>
      <c r="B242"/>
    </row>
    <row r="243" spans="1:2" x14ac:dyDescent="0.2">
      <c r="A243"/>
      <c r="B243"/>
    </row>
    <row r="244" spans="1:2" x14ac:dyDescent="0.2">
      <c r="A244"/>
      <c r="B244"/>
    </row>
    <row r="245" spans="1:2" x14ac:dyDescent="0.2">
      <c r="A245"/>
      <c r="B245"/>
    </row>
    <row r="246" spans="1:2" x14ac:dyDescent="0.2">
      <c r="A246"/>
      <c r="B246"/>
    </row>
    <row r="247" spans="1:2" x14ac:dyDescent="0.2">
      <c r="A247"/>
      <c r="B247"/>
    </row>
    <row r="248" spans="1:2" x14ac:dyDescent="0.2">
      <c r="A248"/>
      <c r="B248"/>
    </row>
    <row r="249" spans="1:2" x14ac:dyDescent="0.2">
      <c r="A249"/>
      <c r="B249"/>
    </row>
    <row r="250" spans="1:2" x14ac:dyDescent="0.2">
      <c r="A250"/>
      <c r="B250"/>
    </row>
    <row r="251" spans="1:2" x14ac:dyDescent="0.2">
      <c r="A251"/>
      <c r="B251"/>
    </row>
    <row r="252" spans="1:2" x14ac:dyDescent="0.2">
      <c r="A252"/>
      <c r="B252"/>
    </row>
    <row r="253" spans="1:2" x14ac:dyDescent="0.2">
      <c r="A253"/>
      <c r="B253"/>
    </row>
    <row r="254" spans="1:2" x14ac:dyDescent="0.2">
      <c r="A254"/>
      <c r="B254"/>
    </row>
    <row r="255" spans="1:2" x14ac:dyDescent="0.2">
      <c r="A255"/>
      <c r="B255"/>
    </row>
    <row r="256" spans="1:2" x14ac:dyDescent="0.2">
      <c r="A256"/>
      <c r="B256"/>
    </row>
    <row r="257" spans="1:2" x14ac:dyDescent="0.2">
      <c r="A257"/>
      <c r="B257"/>
    </row>
    <row r="258" spans="1:2" x14ac:dyDescent="0.2">
      <c r="A258"/>
      <c r="B258"/>
    </row>
    <row r="259" spans="1:2" x14ac:dyDescent="0.2">
      <c r="A259"/>
      <c r="B259"/>
    </row>
    <row r="260" spans="1:2" x14ac:dyDescent="0.2">
      <c r="A260"/>
      <c r="B260"/>
    </row>
    <row r="261" spans="1:2" x14ac:dyDescent="0.2">
      <c r="A261"/>
      <c r="B261"/>
    </row>
    <row r="262" spans="1:2" x14ac:dyDescent="0.2">
      <c r="A262"/>
      <c r="B262"/>
    </row>
    <row r="263" spans="1:2" x14ac:dyDescent="0.2">
      <c r="A263"/>
      <c r="B263"/>
    </row>
    <row r="264" spans="1:2" x14ac:dyDescent="0.2">
      <c r="A264"/>
      <c r="B264"/>
    </row>
    <row r="265" spans="1:2" x14ac:dyDescent="0.2">
      <c r="A265"/>
      <c r="B265"/>
    </row>
    <row r="266" spans="1:2" x14ac:dyDescent="0.2">
      <c r="A266"/>
      <c r="B266"/>
    </row>
    <row r="267" spans="1:2" x14ac:dyDescent="0.2">
      <c r="A267"/>
      <c r="B267"/>
    </row>
    <row r="268" spans="1:2" x14ac:dyDescent="0.2">
      <c r="A268"/>
      <c r="B268"/>
    </row>
    <row r="269" spans="1:2" x14ac:dyDescent="0.2">
      <c r="A269"/>
      <c r="B269"/>
    </row>
    <row r="270" spans="1:2" x14ac:dyDescent="0.2">
      <c r="A270"/>
      <c r="B270"/>
    </row>
    <row r="271" spans="1:2" x14ac:dyDescent="0.2">
      <c r="A271"/>
      <c r="B271"/>
    </row>
    <row r="272" spans="1:2" x14ac:dyDescent="0.2">
      <c r="A272"/>
      <c r="B272"/>
    </row>
    <row r="273" spans="1:2" x14ac:dyDescent="0.2">
      <c r="A273"/>
      <c r="B273"/>
    </row>
    <row r="274" spans="1:2" x14ac:dyDescent="0.2">
      <c r="A274"/>
      <c r="B274"/>
    </row>
    <row r="275" spans="1:2" x14ac:dyDescent="0.2">
      <c r="A275"/>
      <c r="B275"/>
    </row>
    <row r="276" spans="1:2" x14ac:dyDescent="0.2">
      <c r="A276"/>
      <c r="B276"/>
    </row>
    <row r="277" spans="1:2" x14ac:dyDescent="0.2">
      <c r="A277"/>
      <c r="B277"/>
    </row>
    <row r="278" spans="1:2" x14ac:dyDescent="0.2">
      <c r="A278"/>
      <c r="B278"/>
    </row>
    <row r="279" spans="1:2" x14ac:dyDescent="0.2">
      <c r="A279"/>
      <c r="B279"/>
    </row>
    <row r="280" spans="1:2" x14ac:dyDescent="0.2">
      <c r="A280"/>
      <c r="B280"/>
    </row>
    <row r="281" spans="1:2" x14ac:dyDescent="0.2">
      <c r="A281"/>
      <c r="B281"/>
    </row>
    <row r="282" spans="1:2" x14ac:dyDescent="0.2">
      <c r="A282"/>
      <c r="B282"/>
    </row>
    <row r="283" spans="1:2" x14ac:dyDescent="0.2">
      <c r="A283"/>
      <c r="B283"/>
    </row>
    <row r="284" spans="1:2" x14ac:dyDescent="0.2">
      <c r="A284"/>
      <c r="B284"/>
    </row>
    <row r="285" spans="1:2" x14ac:dyDescent="0.2">
      <c r="A285"/>
      <c r="B285"/>
    </row>
    <row r="286" spans="1:2" x14ac:dyDescent="0.2">
      <c r="A286"/>
      <c r="B286"/>
    </row>
    <row r="287" spans="1:2" x14ac:dyDescent="0.2">
      <c r="A287"/>
      <c r="B287"/>
    </row>
    <row r="288" spans="1:2" x14ac:dyDescent="0.2">
      <c r="A288"/>
      <c r="B288"/>
    </row>
    <row r="289" spans="1:2" x14ac:dyDescent="0.2">
      <c r="A289"/>
      <c r="B289"/>
    </row>
    <row r="290" spans="1:2" x14ac:dyDescent="0.2">
      <c r="A290"/>
      <c r="B290"/>
    </row>
    <row r="291" spans="1:2" x14ac:dyDescent="0.2">
      <c r="A291"/>
      <c r="B291"/>
    </row>
    <row r="292" spans="1:2" x14ac:dyDescent="0.2">
      <c r="A292"/>
      <c r="B292"/>
    </row>
    <row r="293" spans="1:2" x14ac:dyDescent="0.2">
      <c r="A293"/>
      <c r="B293"/>
    </row>
    <row r="294" spans="1:2" x14ac:dyDescent="0.2">
      <c r="A294"/>
      <c r="B294"/>
    </row>
    <row r="295" spans="1:2" x14ac:dyDescent="0.2">
      <c r="A295"/>
      <c r="B295"/>
    </row>
    <row r="296" spans="1:2" x14ac:dyDescent="0.2">
      <c r="A296"/>
      <c r="B296"/>
    </row>
    <row r="297" spans="1:2" x14ac:dyDescent="0.2">
      <c r="A297"/>
      <c r="B297"/>
    </row>
    <row r="298" spans="1:2" x14ac:dyDescent="0.2">
      <c r="A298"/>
      <c r="B298"/>
    </row>
    <row r="299" spans="1:2" x14ac:dyDescent="0.2">
      <c r="A299"/>
      <c r="B299"/>
    </row>
    <row r="300" spans="1:2" x14ac:dyDescent="0.2">
      <c r="A300"/>
      <c r="B300"/>
    </row>
    <row r="301" spans="1:2" x14ac:dyDescent="0.2">
      <c r="A301"/>
      <c r="B301"/>
    </row>
    <row r="302" spans="1:2" x14ac:dyDescent="0.2">
      <c r="A302"/>
      <c r="B302"/>
    </row>
    <row r="303" spans="1:2" x14ac:dyDescent="0.2">
      <c r="A303"/>
      <c r="B303"/>
    </row>
    <row r="304" spans="1:2" x14ac:dyDescent="0.2">
      <c r="A304"/>
      <c r="B304"/>
    </row>
    <row r="305" spans="1:2" x14ac:dyDescent="0.2">
      <c r="A305"/>
      <c r="B305"/>
    </row>
    <row r="306" spans="1:2" x14ac:dyDescent="0.2">
      <c r="A306"/>
      <c r="B306"/>
    </row>
    <row r="307" spans="1:2" x14ac:dyDescent="0.2">
      <c r="A307"/>
      <c r="B307"/>
    </row>
    <row r="308" spans="1:2" x14ac:dyDescent="0.2">
      <c r="A308"/>
      <c r="B308"/>
    </row>
    <row r="309" spans="1:2" x14ac:dyDescent="0.2">
      <c r="A309"/>
      <c r="B309"/>
    </row>
    <row r="310" spans="1:2" x14ac:dyDescent="0.2">
      <c r="A310"/>
      <c r="B310"/>
    </row>
    <row r="311" spans="1:2" x14ac:dyDescent="0.2">
      <c r="A311"/>
      <c r="B311"/>
    </row>
    <row r="312" spans="1:2" x14ac:dyDescent="0.2">
      <c r="A312"/>
      <c r="B312"/>
    </row>
    <row r="313" spans="1:2" x14ac:dyDescent="0.2">
      <c r="A313"/>
      <c r="B313"/>
    </row>
    <row r="314" spans="1:2" x14ac:dyDescent="0.2">
      <c r="A314"/>
      <c r="B314"/>
    </row>
    <row r="315" spans="1:2" x14ac:dyDescent="0.2">
      <c r="A315"/>
      <c r="B315"/>
    </row>
    <row r="316" spans="1:2" x14ac:dyDescent="0.2">
      <c r="A316"/>
      <c r="B316"/>
    </row>
    <row r="317" spans="1:2" x14ac:dyDescent="0.2">
      <c r="A317"/>
      <c r="B317"/>
    </row>
    <row r="318" spans="1:2" x14ac:dyDescent="0.2">
      <c r="A318"/>
      <c r="B318"/>
    </row>
    <row r="319" spans="1:2" x14ac:dyDescent="0.2">
      <c r="A319"/>
      <c r="B319"/>
    </row>
    <row r="320" spans="1:2" x14ac:dyDescent="0.2">
      <c r="A320"/>
      <c r="B320"/>
    </row>
    <row r="321" spans="1:2" x14ac:dyDescent="0.2">
      <c r="A321"/>
      <c r="B321"/>
    </row>
    <row r="322" spans="1:2" x14ac:dyDescent="0.2">
      <c r="A322"/>
      <c r="B322"/>
    </row>
    <row r="323" spans="1:2" x14ac:dyDescent="0.2">
      <c r="A323"/>
      <c r="B323"/>
    </row>
    <row r="324" spans="1:2" x14ac:dyDescent="0.2">
      <c r="A324"/>
      <c r="B324"/>
    </row>
    <row r="325" spans="1:2" x14ac:dyDescent="0.2">
      <c r="A325"/>
      <c r="B325"/>
    </row>
    <row r="326" spans="1:2" x14ac:dyDescent="0.2">
      <c r="A326"/>
      <c r="B326"/>
    </row>
    <row r="327" spans="1:2" x14ac:dyDescent="0.2">
      <c r="A327"/>
      <c r="B327"/>
    </row>
    <row r="328" spans="1:2" x14ac:dyDescent="0.2">
      <c r="A328"/>
      <c r="B328"/>
    </row>
    <row r="329" spans="1:2" x14ac:dyDescent="0.2">
      <c r="A329"/>
      <c r="B329"/>
    </row>
    <row r="330" spans="1:2" x14ac:dyDescent="0.2">
      <c r="A330"/>
      <c r="B330"/>
    </row>
    <row r="331" spans="1:2" x14ac:dyDescent="0.2">
      <c r="A331"/>
      <c r="B331"/>
    </row>
    <row r="332" spans="1:2" x14ac:dyDescent="0.2">
      <c r="A332"/>
      <c r="B332"/>
    </row>
    <row r="333" spans="1:2" x14ac:dyDescent="0.2">
      <c r="A333"/>
      <c r="B333"/>
    </row>
    <row r="334" spans="1:2" x14ac:dyDescent="0.2">
      <c r="A334"/>
      <c r="B334"/>
    </row>
    <row r="335" spans="1:2" x14ac:dyDescent="0.2">
      <c r="A335"/>
      <c r="B335"/>
    </row>
    <row r="336" spans="1:2" x14ac:dyDescent="0.2">
      <c r="A336"/>
      <c r="B336"/>
    </row>
    <row r="337" spans="1:2" x14ac:dyDescent="0.2">
      <c r="A337"/>
      <c r="B337"/>
    </row>
    <row r="338" spans="1:2" x14ac:dyDescent="0.2">
      <c r="A338"/>
      <c r="B338"/>
    </row>
    <row r="339" spans="1:2" x14ac:dyDescent="0.2">
      <c r="A339"/>
      <c r="B339"/>
    </row>
    <row r="340" spans="1:2" x14ac:dyDescent="0.2">
      <c r="A340"/>
      <c r="B340"/>
    </row>
    <row r="341" spans="1:2" x14ac:dyDescent="0.2">
      <c r="A341"/>
      <c r="B341"/>
    </row>
    <row r="342" spans="1:2" x14ac:dyDescent="0.2">
      <c r="A342"/>
      <c r="B342"/>
    </row>
    <row r="343" spans="1:2" x14ac:dyDescent="0.2">
      <c r="A343"/>
      <c r="B343"/>
    </row>
    <row r="344" spans="1:2" x14ac:dyDescent="0.2">
      <c r="A344"/>
      <c r="B344"/>
    </row>
    <row r="345" spans="1:2" x14ac:dyDescent="0.2">
      <c r="A345"/>
      <c r="B345"/>
    </row>
    <row r="346" spans="1:2" x14ac:dyDescent="0.2">
      <c r="A346"/>
      <c r="B346"/>
    </row>
    <row r="347" spans="1:2" x14ac:dyDescent="0.2">
      <c r="A347"/>
      <c r="B347"/>
    </row>
    <row r="348" spans="1:2" x14ac:dyDescent="0.2">
      <c r="A348"/>
      <c r="B348"/>
    </row>
    <row r="349" spans="1:2" x14ac:dyDescent="0.2">
      <c r="A349"/>
      <c r="B349"/>
    </row>
    <row r="350" spans="1:2" x14ac:dyDescent="0.2">
      <c r="A350"/>
      <c r="B350"/>
    </row>
    <row r="351" spans="1:2" x14ac:dyDescent="0.2">
      <c r="A351"/>
      <c r="B351"/>
    </row>
    <row r="352" spans="1:2" x14ac:dyDescent="0.2">
      <c r="A352"/>
      <c r="B352"/>
    </row>
    <row r="353" spans="1:2" x14ac:dyDescent="0.2">
      <c r="A353"/>
      <c r="B353"/>
    </row>
    <row r="354" spans="1:2" x14ac:dyDescent="0.2">
      <c r="A354"/>
      <c r="B354"/>
    </row>
    <row r="355" spans="1:2" x14ac:dyDescent="0.2">
      <c r="A355"/>
      <c r="B355"/>
    </row>
    <row r="356" spans="1:2" x14ac:dyDescent="0.2">
      <c r="A356"/>
      <c r="B356"/>
    </row>
    <row r="357" spans="1:2" x14ac:dyDescent="0.2">
      <c r="A357"/>
      <c r="B357"/>
    </row>
    <row r="358" spans="1:2" x14ac:dyDescent="0.2">
      <c r="A358"/>
      <c r="B358"/>
    </row>
    <row r="359" spans="1:2" x14ac:dyDescent="0.2">
      <c r="A359"/>
      <c r="B359"/>
    </row>
    <row r="360" spans="1:2" x14ac:dyDescent="0.2">
      <c r="A360"/>
      <c r="B360"/>
    </row>
    <row r="361" spans="1:2" x14ac:dyDescent="0.2">
      <c r="A361"/>
      <c r="B361"/>
    </row>
    <row r="362" spans="1:2" x14ac:dyDescent="0.2">
      <c r="A362"/>
      <c r="B362"/>
    </row>
    <row r="363" spans="1:2" x14ac:dyDescent="0.2">
      <c r="A363"/>
      <c r="B363"/>
    </row>
    <row r="364" spans="1:2" x14ac:dyDescent="0.2">
      <c r="A364"/>
      <c r="B364"/>
    </row>
    <row r="365" spans="1:2" x14ac:dyDescent="0.2">
      <c r="A365"/>
      <c r="B365"/>
    </row>
    <row r="366" spans="1:2" x14ac:dyDescent="0.2">
      <c r="A366"/>
      <c r="B366"/>
    </row>
    <row r="367" spans="1:2" x14ac:dyDescent="0.2">
      <c r="A367"/>
      <c r="B367"/>
    </row>
    <row r="368" spans="1:2" x14ac:dyDescent="0.2">
      <c r="A368"/>
      <c r="B368"/>
    </row>
    <row r="369" spans="1:2" x14ac:dyDescent="0.2">
      <c r="A369"/>
      <c r="B369"/>
    </row>
    <row r="370" spans="1:2" x14ac:dyDescent="0.2">
      <c r="A370"/>
      <c r="B370"/>
    </row>
    <row r="371" spans="1:2" x14ac:dyDescent="0.2">
      <c r="A371"/>
      <c r="B371"/>
    </row>
    <row r="372" spans="1:2" x14ac:dyDescent="0.2">
      <c r="A372"/>
      <c r="B372"/>
    </row>
    <row r="373" spans="1:2" x14ac:dyDescent="0.2">
      <c r="A373"/>
      <c r="B373"/>
    </row>
    <row r="374" spans="1:2" x14ac:dyDescent="0.2">
      <c r="A374"/>
      <c r="B374"/>
    </row>
    <row r="375" spans="1:2" x14ac:dyDescent="0.2">
      <c r="A375"/>
      <c r="B375"/>
    </row>
    <row r="376" spans="1:2" x14ac:dyDescent="0.2">
      <c r="A376"/>
      <c r="B376"/>
    </row>
    <row r="377" spans="1:2" x14ac:dyDescent="0.2">
      <c r="A377"/>
      <c r="B377"/>
    </row>
    <row r="378" spans="1:2" x14ac:dyDescent="0.2">
      <c r="A378"/>
      <c r="B378"/>
    </row>
    <row r="379" spans="1:2" x14ac:dyDescent="0.2">
      <c r="A379"/>
      <c r="B379"/>
    </row>
    <row r="380" spans="1:2" x14ac:dyDescent="0.2">
      <c r="A380"/>
      <c r="B380"/>
    </row>
    <row r="381" spans="1:2" x14ac:dyDescent="0.2">
      <c r="A381"/>
      <c r="B381"/>
    </row>
    <row r="382" spans="1:2" x14ac:dyDescent="0.2">
      <c r="A382"/>
      <c r="B382"/>
    </row>
    <row r="383" spans="1:2" x14ac:dyDescent="0.2">
      <c r="A383"/>
      <c r="B383"/>
    </row>
    <row r="384" spans="1:2" x14ac:dyDescent="0.2">
      <c r="A384"/>
      <c r="B384"/>
    </row>
    <row r="385" spans="1:2" x14ac:dyDescent="0.2">
      <c r="A385"/>
      <c r="B385"/>
    </row>
    <row r="386" spans="1:2" x14ac:dyDescent="0.2">
      <c r="A386"/>
      <c r="B386"/>
    </row>
    <row r="387" spans="1:2" x14ac:dyDescent="0.2">
      <c r="A387"/>
      <c r="B387"/>
    </row>
    <row r="388" spans="1:2" x14ac:dyDescent="0.2">
      <c r="A388"/>
      <c r="B388"/>
    </row>
    <row r="389" spans="1:2" x14ac:dyDescent="0.2">
      <c r="A389"/>
      <c r="B389"/>
    </row>
    <row r="390" spans="1:2" x14ac:dyDescent="0.2">
      <c r="A390"/>
      <c r="B390"/>
    </row>
    <row r="391" spans="1:2" x14ac:dyDescent="0.2">
      <c r="A391"/>
      <c r="B391"/>
    </row>
    <row r="392" spans="1:2" x14ac:dyDescent="0.2">
      <c r="A392"/>
      <c r="B392"/>
    </row>
    <row r="393" spans="1:2" x14ac:dyDescent="0.2">
      <c r="A393"/>
      <c r="B393"/>
    </row>
    <row r="394" spans="1:2" x14ac:dyDescent="0.2">
      <c r="A394"/>
      <c r="B394"/>
    </row>
    <row r="395" spans="1:2" x14ac:dyDescent="0.2">
      <c r="A395"/>
      <c r="B395"/>
    </row>
    <row r="396" spans="1:2" x14ac:dyDescent="0.2">
      <c r="A396"/>
      <c r="B396"/>
    </row>
    <row r="397" spans="1:2" x14ac:dyDescent="0.2">
      <c r="A397"/>
      <c r="B397"/>
    </row>
    <row r="398" spans="1:2" x14ac:dyDescent="0.2">
      <c r="A398"/>
      <c r="B398"/>
    </row>
    <row r="399" spans="1:2" x14ac:dyDescent="0.2">
      <c r="A399"/>
      <c r="B399"/>
    </row>
    <row r="400" spans="1:2" x14ac:dyDescent="0.2">
      <c r="A400"/>
      <c r="B400"/>
    </row>
    <row r="401" spans="1:2" x14ac:dyDescent="0.2">
      <c r="A401"/>
      <c r="B401"/>
    </row>
    <row r="402" spans="1:2" x14ac:dyDescent="0.2">
      <c r="A402"/>
      <c r="B402"/>
    </row>
    <row r="403" spans="1:2" x14ac:dyDescent="0.2">
      <c r="A403"/>
      <c r="B403"/>
    </row>
    <row r="404" spans="1:2" x14ac:dyDescent="0.2">
      <c r="A404"/>
      <c r="B404"/>
    </row>
    <row r="405" spans="1:2" x14ac:dyDescent="0.2">
      <c r="A405"/>
      <c r="B405"/>
    </row>
    <row r="406" spans="1:2" x14ac:dyDescent="0.2">
      <c r="A406"/>
      <c r="B406"/>
    </row>
    <row r="407" spans="1:2" x14ac:dyDescent="0.2">
      <c r="A407"/>
      <c r="B407"/>
    </row>
    <row r="408" spans="1:2" x14ac:dyDescent="0.2">
      <c r="A408"/>
      <c r="B408"/>
    </row>
    <row r="409" spans="1:2" x14ac:dyDescent="0.2">
      <c r="A409"/>
      <c r="B409"/>
    </row>
    <row r="410" spans="1:2" x14ac:dyDescent="0.2">
      <c r="A410"/>
      <c r="B410"/>
    </row>
    <row r="411" spans="1:2" x14ac:dyDescent="0.2">
      <c r="A411"/>
      <c r="B411"/>
    </row>
    <row r="412" spans="1:2" x14ac:dyDescent="0.2">
      <c r="A412"/>
      <c r="B412"/>
    </row>
    <row r="413" spans="1:2" x14ac:dyDescent="0.2">
      <c r="A413"/>
      <c r="B413"/>
    </row>
    <row r="414" spans="1:2" x14ac:dyDescent="0.2">
      <c r="A414"/>
      <c r="B414"/>
    </row>
    <row r="415" spans="1:2" x14ac:dyDescent="0.2">
      <c r="A415"/>
      <c r="B415"/>
    </row>
    <row r="416" spans="1:2" x14ac:dyDescent="0.2">
      <c r="A416"/>
      <c r="B416"/>
    </row>
    <row r="417" spans="1:2" x14ac:dyDescent="0.2">
      <c r="A417"/>
      <c r="B417"/>
    </row>
    <row r="418" spans="1:2" x14ac:dyDescent="0.2">
      <c r="A418"/>
      <c r="B418"/>
    </row>
    <row r="419" spans="1:2" x14ac:dyDescent="0.2">
      <c r="A419"/>
      <c r="B419"/>
    </row>
    <row r="420" spans="1:2" x14ac:dyDescent="0.2">
      <c r="A420"/>
      <c r="B420"/>
    </row>
    <row r="421" spans="1:2" x14ac:dyDescent="0.2">
      <c r="A421"/>
      <c r="B421"/>
    </row>
    <row r="422" spans="1:2" x14ac:dyDescent="0.2">
      <c r="A422"/>
      <c r="B422"/>
    </row>
    <row r="423" spans="1:2" x14ac:dyDescent="0.2">
      <c r="A423"/>
      <c r="B423"/>
    </row>
    <row r="424" spans="1:2" x14ac:dyDescent="0.2">
      <c r="A424"/>
      <c r="B424"/>
    </row>
    <row r="425" spans="1:2" x14ac:dyDescent="0.2">
      <c r="A425"/>
      <c r="B425"/>
    </row>
    <row r="426" spans="1:2" x14ac:dyDescent="0.2">
      <c r="A426"/>
      <c r="B426"/>
    </row>
    <row r="427" spans="1:2" x14ac:dyDescent="0.2">
      <c r="A427"/>
      <c r="B427"/>
    </row>
    <row r="428" spans="1:2" x14ac:dyDescent="0.2">
      <c r="A428"/>
      <c r="B428"/>
    </row>
    <row r="429" spans="1:2" x14ac:dyDescent="0.2">
      <c r="A429"/>
      <c r="B429"/>
    </row>
    <row r="430" spans="1:2" x14ac:dyDescent="0.2">
      <c r="A430"/>
      <c r="B430"/>
    </row>
    <row r="431" spans="1:2" x14ac:dyDescent="0.2">
      <c r="A431"/>
      <c r="B431"/>
    </row>
    <row r="432" spans="1:2" x14ac:dyDescent="0.2">
      <c r="A432"/>
      <c r="B432"/>
    </row>
    <row r="433" spans="1:2" x14ac:dyDescent="0.2">
      <c r="A433"/>
      <c r="B433"/>
    </row>
    <row r="434" spans="1:2" x14ac:dyDescent="0.2">
      <c r="A434"/>
      <c r="B434"/>
    </row>
    <row r="435" spans="1:2" x14ac:dyDescent="0.2">
      <c r="A435"/>
      <c r="B435"/>
    </row>
    <row r="436" spans="1:2" x14ac:dyDescent="0.2">
      <c r="A436"/>
      <c r="B436"/>
    </row>
    <row r="437" spans="1:2" x14ac:dyDescent="0.2">
      <c r="A437"/>
      <c r="B437"/>
    </row>
    <row r="438" spans="1:2" x14ac:dyDescent="0.2">
      <c r="A438"/>
      <c r="B438"/>
    </row>
    <row r="439" spans="1:2" x14ac:dyDescent="0.2">
      <c r="A439"/>
      <c r="B439"/>
    </row>
    <row r="440" spans="1:2" x14ac:dyDescent="0.2">
      <c r="A440"/>
      <c r="B440"/>
    </row>
    <row r="441" spans="1:2" x14ac:dyDescent="0.2">
      <c r="A441"/>
      <c r="B441"/>
    </row>
    <row r="442" spans="1:2" x14ac:dyDescent="0.2">
      <c r="A442"/>
      <c r="B442"/>
    </row>
    <row r="443" spans="1:2" x14ac:dyDescent="0.2">
      <c r="A443"/>
      <c r="B443"/>
    </row>
    <row r="444" spans="1:2" x14ac:dyDescent="0.2">
      <c r="A444"/>
      <c r="B444"/>
    </row>
    <row r="445" spans="1:2" x14ac:dyDescent="0.2">
      <c r="A445"/>
      <c r="B445"/>
    </row>
    <row r="446" spans="1:2" x14ac:dyDescent="0.2">
      <c r="A446"/>
      <c r="B446"/>
    </row>
    <row r="447" spans="1:2" x14ac:dyDescent="0.2">
      <c r="A447"/>
      <c r="B447"/>
    </row>
    <row r="448" spans="1:2" x14ac:dyDescent="0.2">
      <c r="A448"/>
      <c r="B448"/>
    </row>
    <row r="449" spans="1:2" x14ac:dyDescent="0.2">
      <c r="A449"/>
      <c r="B449"/>
    </row>
    <row r="450" spans="1:2" x14ac:dyDescent="0.2">
      <c r="A450"/>
      <c r="B450"/>
    </row>
    <row r="451" spans="1:2" x14ac:dyDescent="0.2">
      <c r="A451"/>
      <c r="B451"/>
    </row>
    <row r="452" spans="1:2" x14ac:dyDescent="0.2">
      <c r="A452"/>
      <c r="B452"/>
    </row>
    <row r="453" spans="1:2" x14ac:dyDescent="0.2">
      <c r="A453"/>
      <c r="B453"/>
    </row>
    <row r="454" spans="1:2" x14ac:dyDescent="0.2">
      <c r="A454"/>
      <c r="B454"/>
    </row>
    <row r="455" spans="1:2" x14ac:dyDescent="0.2">
      <c r="A455"/>
      <c r="B455"/>
    </row>
    <row r="456" spans="1:2" x14ac:dyDescent="0.2">
      <c r="A456"/>
      <c r="B456"/>
    </row>
    <row r="457" spans="1:2" x14ac:dyDescent="0.2">
      <c r="A457"/>
      <c r="B457"/>
    </row>
    <row r="458" spans="1:2" x14ac:dyDescent="0.2">
      <c r="A458"/>
      <c r="B458"/>
    </row>
    <row r="459" spans="1:2" x14ac:dyDescent="0.2">
      <c r="A459"/>
      <c r="B459"/>
    </row>
    <row r="460" spans="1:2" x14ac:dyDescent="0.2">
      <c r="A460"/>
      <c r="B460"/>
    </row>
    <row r="461" spans="1:2" x14ac:dyDescent="0.2">
      <c r="A461"/>
      <c r="B461"/>
    </row>
    <row r="462" spans="1:2" x14ac:dyDescent="0.2">
      <c r="A462"/>
      <c r="B462"/>
    </row>
    <row r="463" spans="1:2" x14ac:dyDescent="0.2">
      <c r="A463"/>
      <c r="B463"/>
    </row>
    <row r="464" spans="1:2" x14ac:dyDescent="0.2">
      <c r="A464"/>
      <c r="B464"/>
    </row>
    <row r="465" spans="1:2" x14ac:dyDescent="0.2">
      <c r="A465"/>
      <c r="B465"/>
    </row>
    <row r="466" spans="1:2" x14ac:dyDescent="0.2">
      <c r="A466"/>
      <c r="B466"/>
    </row>
    <row r="467" spans="1:2" x14ac:dyDescent="0.2">
      <c r="A467"/>
      <c r="B467"/>
    </row>
    <row r="468" spans="1:2" x14ac:dyDescent="0.2">
      <c r="A468"/>
      <c r="B468"/>
    </row>
    <row r="469" spans="1:2" x14ac:dyDescent="0.2">
      <c r="A469"/>
      <c r="B469"/>
    </row>
    <row r="470" spans="1:2" x14ac:dyDescent="0.2">
      <c r="A470"/>
      <c r="B470"/>
    </row>
    <row r="471" spans="1:2" x14ac:dyDescent="0.2">
      <c r="A471"/>
      <c r="B471"/>
    </row>
    <row r="472" spans="1:2" x14ac:dyDescent="0.2">
      <c r="A472"/>
      <c r="B472"/>
    </row>
    <row r="473" spans="1:2" x14ac:dyDescent="0.2">
      <c r="A473"/>
      <c r="B473"/>
    </row>
    <row r="474" spans="1:2" x14ac:dyDescent="0.2">
      <c r="A474"/>
      <c r="B474"/>
    </row>
    <row r="475" spans="1:2" x14ac:dyDescent="0.2">
      <c r="A475"/>
      <c r="B475"/>
    </row>
    <row r="476" spans="1:2" x14ac:dyDescent="0.2">
      <c r="A476"/>
      <c r="B476"/>
    </row>
    <row r="477" spans="1:2" x14ac:dyDescent="0.2">
      <c r="A477"/>
      <c r="B477"/>
    </row>
    <row r="478" spans="1:2" x14ac:dyDescent="0.2">
      <c r="A478"/>
      <c r="B478"/>
    </row>
    <row r="479" spans="1:2" x14ac:dyDescent="0.2">
      <c r="A479"/>
      <c r="B479"/>
    </row>
    <row r="480" spans="1:2" x14ac:dyDescent="0.2">
      <c r="A480"/>
      <c r="B480"/>
    </row>
    <row r="481" spans="1:2" x14ac:dyDescent="0.2">
      <c r="A481"/>
      <c r="B481"/>
    </row>
    <row r="482" spans="1:2" x14ac:dyDescent="0.2">
      <c r="A482"/>
      <c r="B482"/>
    </row>
    <row r="483" spans="1:2" x14ac:dyDescent="0.2">
      <c r="A483"/>
      <c r="B483"/>
    </row>
    <row r="484" spans="1:2" x14ac:dyDescent="0.2">
      <c r="A484"/>
      <c r="B484"/>
    </row>
    <row r="485" spans="1:2" x14ac:dyDescent="0.2">
      <c r="A485"/>
      <c r="B485"/>
    </row>
    <row r="486" spans="1:2" x14ac:dyDescent="0.2">
      <c r="A486"/>
      <c r="B486"/>
    </row>
    <row r="487" spans="1:2" x14ac:dyDescent="0.2">
      <c r="A487"/>
      <c r="B487"/>
    </row>
    <row r="488" spans="1:2" x14ac:dyDescent="0.2">
      <c r="A488"/>
      <c r="B488"/>
    </row>
    <row r="489" spans="1:2" x14ac:dyDescent="0.2">
      <c r="A489"/>
      <c r="B489"/>
    </row>
    <row r="490" spans="1:2" x14ac:dyDescent="0.2">
      <c r="A490"/>
      <c r="B490"/>
    </row>
    <row r="491" spans="1:2" x14ac:dyDescent="0.2">
      <c r="A491"/>
      <c r="B491"/>
    </row>
    <row r="492" spans="1:2" x14ac:dyDescent="0.2">
      <c r="A492"/>
      <c r="B492"/>
    </row>
    <row r="493" spans="1:2" x14ac:dyDescent="0.2">
      <c r="A493"/>
      <c r="B493"/>
    </row>
    <row r="494" spans="1:2" x14ac:dyDescent="0.2">
      <c r="A494"/>
      <c r="B494"/>
    </row>
    <row r="495" spans="1:2" x14ac:dyDescent="0.2">
      <c r="A495"/>
      <c r="B495"/>
    </row>
    <row r="496" spans="1:2" x14ac:dyDescent="0.2">
      <c r="A496"/>
      <c r="B496"/>
    </row>
    <row r="497" spans="1:2" x14ac:dyDescent="0.2">
      <c r="A497"/>
      <c r="B497"/>
    </row>
    <row r="498" spans="1:2" x14ac:dyDescent="0.2">
      <c r="A498"/>
      <c r="B498"/>
    </row>
    <row r="499" spans="1:2" x14ac:dyDescent="0.2">
      <c r="A499"/>
      <c r="B499"/>
    </row>
    <row r="500" spans="1:2" x14ac:dyDescent="0.2">
      <c r="A500"/>
      <c r="B500"/>
    </row>
    <row r="501" spans="1:2" x14ac:dyDescent="0.2">
      <c r="A501"/>
      <c r="B501"/>
    </row>
    <row r="502" spans="1:2" x14ac:dyDescent="0.2">
      <c r="A502"/>
      <c r="B502"/>
    </row>
    <row r="503" spans="1:2" x14ac:dyDescent="0.2">
      <c r="A503"/>
      <c r="B503"/>
    </row>
    <row r="504" spans="1:2" x14ac:dyDescent="0.2">
      <c r="A504"/>
      <c r="B504"/>
    </row>
    <row r="505" spans="1:2" x14ac:dyDescent="0.2">
      <c r="A505"/>
      <c r="B505"/>
    </row>
    <row r="506" spans="1:2" x14ac:dyDescent="0.2">
      <c r="A506"/>
      <c r="B506"/>
    </row>
    <row r="507" spans="1:2" x14ac:dyDescent="0.2">
      <c r="A507"/>
      <c r="B507"/>
    </row>
    <row r="508" spans="1:2" x14ac:dyDescent="0.2">
      <c r="A508"/>
      <c r="B508"/>
    </row>
    <row r="509" spans="1:2" x14ac:dyDescent="0.2">
      <c r="A509"/>
      <c r="B509"/>
    </row>
    <row r="510" spans="1:2" x14ac:dyDescent="0.2">
      <c r="A510"/>
      <c r="B510"/>
    </row>
    <row r="511" spans="1:2" x14ac:dyDescent="0.2">
      <c r="A511"/>
      <c r="B511"/>
    </row>
    <row r="512" spans="1:2" x14ac:dyDescent="0.2">
      <c r="A512"/>
      <c r="B512"/>
    </row>
    <row r="513" spans="1:2" x14ac:dyDescent="0.2">
      <c r="A513"/>
      <c r="B513"/>
    </row>
    <row r="514" spans="1:2" x14ac:dyDescent="0.2">
      <c r="A514"/>
      <c r="B514"/>
    </row>
    <row r="515" spans="1:2" x14ac:dyDescent="0.2">
      <c r="A515"/>
      <c r="B515"/>
    </row>
    <row r="516" spans="1:2" x14ac:dyDescent="0.2">
      <c r="A516"/>
      <c r="B516"/>
    </row>
    <row r="517" spans="1:2" x14ac:dyDescent="0.2">
      <c r="A517"/>
      <c r="B517"/>
    </row>
    <row r="518" spans="1:2" x14ac:dyDescent="0.2">
      <c r="A518"/>
      <c r="B518"/>
    </row>
    <row r="519" spans="1:2" x14ac:dyDescent="0.2">
      <c r="A519"/>
      <c r="B519"/>
    </row>
    <row r="520" spans="1:2" x14ac:dyDescent="0.2">
      <c r="A520"/>
      <c r="B520"/>
    </row>
    <row r="521" spans="1:2" x14ac:dyDescent="0.2">
      <c r="A521"/>
      <c r="B521"/>
    </row>
    <row r="522" spans="1:2" x14ac:dyDescent="0.2">
      <c r="A522"/>
      <c r="B522"/>
    </row>
    <row r="523" spans="1:2" x14ac:dyDescent="0.2">
      <c r="A523"/>
      <c r="B523"/>
    </row>
    <row r="524" spans="1:2" x14ac:dyDescent="0.2">
      <c r="A524"/>
      <c r="B524"/>
    </row>
    <row r="525" spans="1:2" x14ac:dyDescent="0.2">
      <c r="A525"/>
      <c r="B525"/>
    </row>
    <row r="526" spans="1:2" x14ac:dyDescent="0.2">
      <c r="A526"/>
      <c r="B526"/>
    </row>
    <row r="527" spans="1:2" x14ac:dyDescent="0.2">
      <c r="A527"/>
      <c r="B527"/>
    </row>
    <row r="528" spans="1:2" x14ac:dyDescent="0.2">
      <c r="A528"/>
      <c r="B528"/>
    </row>
    <row r="529" spans="1:2" x14ac:dyDescent="0.2">
      <c r="A529"/>
      <c r="B529"/>
    </row>
    <row r="530" spans="1:2" x14ac:dyDescent="0.2">
      <c r="A530"/>
      <c r="B530"/>
    </row>
    <row r="531" spans="1:2" x14ac:dyDescent="0.2">
      <c r="A531"/>
      <c r="B531"/>
    </row>
    <row r="532" spans="1:2" x14ac:dyDescent="0.2">
      <c r="A532"/>
      <c r="B532"/>
    </row>
    <row r="533" spans="1:2" x14ac:dyDescent="0.2">
      <c r="A533"/>
      <c r="B533"/>
    </row>
    <row r="534" spans="1:2" x14ac:dyDescent="0.2">
      <c r="A534"/>
      <c r="B534"/>
    </row>
    <row r="535" spans="1:2" x14ac:dyDescent="0.2">
      <c r="A535"/>
      <c r="B535"/>
    </row>
    <row r="536" spans="1:2" x14ac:dyDescent="0.2">
      <c r="A536"/>
      <c r="B536"/>
    </row>
    <row r="537" spans="1:2" x14ac:dyDescent="0.2">
      <c r="A537"/>
      <c r="B537"/>
    </row>
    <row r="538" spans="1:2" x14ac:dyDescent="0.2">
      <c r="A538"/>
      <c r="B538"/>
    </row>
    <row r="539" spans="1:2" x14ac:dyDescent="0.2">
      <c r="A539"/>
      <c r="B539"/>
    </row>
    <row r="540" spans="1:2" x14ac:dyDescent="0.2">
      <c r="A540"/>
      <c r="B540"/>
    </row>
    <row r="541" spans="1:2" x14ac:dyDescent="0.2">
      <c r="A541"/>
      <c r="B541"/>
    </row>
    <row r="542" spans="1:2" x14ac:dyDescent="0.2">
      <c r="A542"/>
      <c r="B542"/>
    </row>
    <row r="543" spans="1:2" x14ac:dyDescent="0.2">
      <c r="A543"/>
      <c r="B543"/>
    </row>
    <row r="544" spans="1:2" x14ac:dyDescent="0.2">
      <c r="A544"/>
      <c r="B544"/>
    </row>
    <row r="545" spans="1:2" x14ac:dyDescent="0.2">
      <c r="A545"/>
      <c r="B545"/>
    </row>
    <row r="546" spans="1:2" x14ac:dyDescent="0.2">
      <c r="A546"/>
      <c r="B546"/>
    </row>
    <row r="547" spans="1:2" x14ac:dyDescent="0.2">
      <c r="A547"/>
      <c r="B547"/>
    </row>
    <row r="548" spans="1:2" x14ac:dyDescent="0.2">
      <c r="A548"/>
      <c r="B548"/>
    </row>
    <row r="549" spans="1:2" x14ac:dyDescent="0.2">
      <c r="A549"/>
      <c r="B549"/>
    </row>
    <row r="550" spans="1:2" x14ac:dyDescent="0.2">
      <c r="A550"/>
      <c r="B550"/>
    </row>
    <row r="551" spans="1:2" x14ac:dyDescent="0.2">
      <c r="A551"/>
      <c r="B551"/>
    </row>
    <row r="552" spans="1:2" x14ac:dyDescent="0.2">
      <c r="A552"/>
      <c r="B552"/>
    </row>
    <row r="553" spans="1:2" x14ac:dyDescent="0.2">
      <c r="A553"/>
      <c r="B553"/>
    </row>
    <row r="554" spans="1:2" x14ac:dyDescent="0.2">
      <c r="A554"/>
      <c r="B554"/>
    </row>
    <row r="555" spans="1:2" x14ac:dyDescent="0.2">
      <c r="A555"/>
      <c r="B555"/>
    </row>
    <row r="556" spans="1:2" x14ac:dyDescent="0.2">
      <c r="A556"/>
      <c r="B556"/>
    </row>
    <row r="557" spans="1:2" x14ac:dyDescent="0.2">
      <c r="A557"/>
      <c r="B557"/>
    </row>
    <row r="558" spans="1:2" x14ac:dyDescent="0.2">
      <c r="A558"/>
      <c r="B558"/>
    </row>
    <row r="559" spans="1:2" x14ac:dyDescent="0.2">
      <c r="A559"/>
      <c r="B559"/>
    </row>
    <row r="560" spans="1:2" x14ac:dyDescent="0.2">
      <c r="A560"/>
      <c r="B560"/>
    </row>
    <row r="561" spans="1:2" x14ac:dyDescent="0.2">
      <c r="A561"/>
      <c r="B561"/>
    </row>
    <row r="562" spans="1:2" x14ac:dyDescent="0.2">
      <c r="A562"/>
      <c r="B562"/>
    </row>
    <row r="563" spans="1:2" x14ac:dyDescent="0.2">
      <c r="A563"/>
      <c r="B563"/>
    </row>
    <row r="564" spans="1:2" x14ac:dyDescent="0.2">
      <c r="A564"/>
      <c r="B564"/>
    </row>
    <row r="565" spans="1:2" x14ac:dyDescent="0.2">
      <c r="A565"/>
      <c r="B565"/>
    </row>
    <row r="566" spans="1:2" x14ac:dyDescent="0.2">
      <c r="A566"/>
      <c r="B566"/>
    </row>
    <row r="567" spans="1:2" x14ac:dyDescent="0.2">
      <c r="A567"/>
      <c r="B567"/>
    </row>
    <row r="568" spans="1:2" x14ac:dyDescent="0.2">
      <c r="A568"/>
      <c r="B568"/>
    </row>
    <row r="569" spans="1:2" x14ac:dyDescent="0.2">
      <c r="A569"/>
      <c r="B569"/>
    </row>
    <row r="570" spans="1:2" x14ac:dyDescent="0.2">
      <c r="A570"/>
      <c r="B570"/>
    </row>
    <row r="571" spans="1:2" x14ac:dyDescent="0.2">
      <c r="A571"/>
      <c r="B571"/>
    </row>
    <row r="572" spans="1:2" x14ac:dyDescent="0.2">
      <c r="A572"/>
      <c r="B572"/>
    </row>
    <row r="573" spans="1:2" x14ac:dyDescent="0.2">
      <c r="A573"/>
      <c r="B573"/>
    </row>
    <row r="574" spans="1:2" x14ac:dyDescent="0.2">
      <c r="A574"/>
      <c r="B574"/>
    </row>
    <row r="575" spans="1:2" x14ac:dyDescent="0.2">
      <c r="A575"/>
      <c r="B575"/>
    </row>
    <row r="576" spans="1:2" x14ac:dyDescent="0.2">
      <c r="A576"/>
      <c r="B576"/>
    </row>
    <row r="577" spans="1:2" x14ac:dyDescent="0.2">
      <c r="A577"/>
      <c r="B577"/>
    </row>
    <row r="578" spans="1:2" x14ac:dyDescent="0.2">
      <c r="A578"/>
      <c r="B578"/>
    </row>
    <row r="579" spans="1:2" x14ac:dyDescent="0.2">
      <c r="A579"/>
      <c r="B579"/>
    </row>
    <row r="580" spans="1:2" x14ac:dyDescent="0.2">
      <c r="A580"/>
      <c r="B580"/>
    </row>
    <row r="581" spans="1:2" x14ac:dyDescent="0.2">
      <c r="A581"/>
      <c r="B581"/>
    </row>
    <row r="582" spans="1:2" x14ac:dyDescent="0.2">
      <c r="A582"/>
      <c r="B582"/>
    </row>
    <row r="583" spans="1:2" x14ac:dyDescent="0.2">
      <c r="A583"/>
      <c r="B583"/>
    </row>
    <row r="584" spans="1:2" x14ac:dyDescent="0.2">
      <c r="A584"/>
      <c r="B584"/>
    </row>
    <row r="585" spans="1:2" x14ac:dyDescent="0.2">
      <c r="A585"/>
      <c r="B585"/>
    </row>
    <row r="586" spans="1:2" x14ac:dyDescent="0.2">
      <c r="A586"/>
      <c r="B586"/>
    </row>
    <row r="587" spans="1:2" x14ac:dyDescent="0.2">
      <c r="A587"/>
      <c r="B587"/>
    </row>
    <row r="588" spans="1:2" x14ac:dyDescent="0.2">
      <c r="A588"/>
      <c r="B588"/>
    </row>
    <row r="589" spans="1:2" x14ac:dyDescent="0.2">
      <c r="A589"/>
      <c r="B589"/>
    </row>
    <row r="590" spans="1:2" x14ac:dyDescent="0.2">
      <c r="A590"/>
      <c r="B590"/>
    </row>
    <row r="591" spans="1:2" x14ac:dyDescent="0.2">
      <c r="A591"/>
      <c r="B591"/>
    </row>
    <row r="592" spans="1:2" x14ac:dyDescent="0.2">
      <c r="A592"/>
      <c r="B592"/>
    </row>
    <row r="593" spans="1:2" x14ac:dyDescent="0.2">
      <c r="A593"/>
      <c r="B593"/>
    </row>
    <row r="594" spans="1:2" x14ac:dyDescent="0.2">
      <c r="A594"/>
      <c r="B594"/>
    </row>
    <row r="595" spans="1:2" x14ac:dyDescent="0.2">
      <c r="A595"/>
      <c r="B595"/>
    </row>
    <row r="596" spans="1:2" x14ac:dyDescent="0.2">
      <c r="A596"/>
      <c r="B596"/>
    </row>
    <row r="597" spans="1:2" x14ac:dyDescent="0.2">
      <c r="A597"/>
      <c r="B597"/>
    </row>
    <row r="598" spans="1:2" x14ac:dyDescent="0.2">
      <c r="A598"/>
      <c r="B598"/>
    </row>
    <row r="599" spans="1:2" x14ac:dyDescent="0.2">
      <c r="A599"/>
      <c r="B599"/>
    </row>
    <row r="600" spans="1:2" x14ac:dyDescent="0.2">
      <c r="A600"/>
      <c r="B600"/>
    </row>
    <row r="601" spans="1:2" x14ac:dyDescent="0.2">
      <c r="A601"/>
      <c r="B601"/>
    </row>
    <row r="602" spans="1:2" x14ac:dyDescent="0.2">
      <c r="A602"/>
      <c r="B602"/>
    </row>
    <row r="603" spans="1:2" x14ac:dyDescent="0.2">
      <c r="A603"/>
      <c r="B603"/>
    </row>
    <row r="604" spans="1:2" x14ac:dyDescent="0.2">
      <c r="A604"/>
      <c r="B604"/>
    </row>
    <row r="605" spans="1:2" x14ac:dyDescent="0.2">
      <c r="A605"/>
      <c r="B605"/>
    </row>
    <row r="606" spans="1:2" x14ac:dyDescent="0.2">
      <c r="A606"/>
      <c r="B606"/>
    </row>
    <row r="607" spans="1:2" x14ac:dyDescent="0.2">
      <c r="A607"/>
      <c r="B607"/>
    </row>
    <row r="608" spans="1:2" x14ac:dyDescent="0.2">
      <c r="A608"/>
      <c r="B608"/>
    </row>
    <row r="609" spans="1:2" x14ac:dyDescent="0.2">
      <c r="A609"/>
      <c r="B609"/>
    </row>
    <row r="610" spans="1:2" x14ac:dyDescent="0.2">
      <c r="A610"/>
      <c r="B610"/>
    </row>
    <row r="611" spans="1:2" x14ac:dyDescent="0.2">
      <c r="A611"/>
      <c r="B611"/>
    </row>
    <row r="612" spans="1:2" x14ac:dyDescent="0.2">
      <c r="A612"/>
      <c r="B612"/>
    </row>
    <row r="613" spans="1:2" x14ac:dyDescent="0.2">
      <c r="A613"/>
      <c r="B613"/>
    </row>
    <row r="614" spans="1:2" x14ac:dyDescent="0.2">
      <c r="A614"/>
      <c r="B614"/>
    </row>
    <row r="615" spans="1:2" x14ac:dyDescent="0.2">
      <c r="A615"/>
      <c r="B615"/>
    </row>
    <row r="616" spans="1:2" x14ac:dyDescent="0.2">
      <c r="A616"/>
      <c r="B616"/>
    </row>
    <row r="617" spans="1:2" x14ac:dyDescent="0.2">
      <c r="A617"/>
      <c r="B617"/>
    </row>
    <row r="618" spans="1:2" x14ac:dyDescent="0.2">
      <c r="A618"/>
      <c r="B618"/>
    </row>
    <row r="619" spans="1:2" x14ac:dyDescent="0.2">
      <c r="A619"/>
      <c r="B619"/>
    </row>
    <row r="620" spans="1:2" x14ac:dyDescent="0.2">
      <c r="A620"/>
      <c r="B620"/>
    </row>
    <row r="621" spans="1:2" x14ac:dyDescent="0.2">
      <c r="A621"/>
      <c r="B621"/>
    </row>
    <row r="622" spans="1:2" x14ac:dyDescent="0.2">
      <c r="A622"/>
      <c r="B622"/>
    </row>
    <row r="623" spans="1:2" x14ac:dyDescent="0.2">
      <c r="A623"/>
      <c r="B623"/>
    </row>
    <row r="624" spans="1:2" x14ac:dyDescent="0.2">
      <c r="A624"/>
      <c r="B624"/>
    </row>
    <row r="625" spans="1:2" x14ac:dyDescent="0.2">
      <c r="A625"/>
      <c r="B625"/>
    </row>
    <row r="626" spans="1:2" x14ac:dyDescent="0.2">
      <c r="A626"/>
      <c r="B626"/>
    </row>
    <row r="627" spans="1:2" x14ac:dyDescent="0.2">
      <c r="A627"/>
      <c r="B627"/>
    </row>
    <row r="628" spans="1:2" x14ac:dyDescent="0.2">
      <c r="A628"/>
      <c r="B628"/>
    </row>
    <row r="629" spans="1:2" x14ac:dyDescent="0.2">
      <c r="A629"/>
      <c r="B629"/>
    </row>
    <row r="630" spans="1:2" x14ac:dyDescent="0.2">
      <c r="A630"/>
      <c r="B630"/>
    </row>
    <row r="631" spans="1:2" x14ac:dyDescent="0.2">
      <c r="A631"/>
      <c r="B631"/>
    </row>
    <row r="632" spans="1:2" x14ac:dyDescent="0.2">
      <c r="A632"/>
      <c r="B632"/>
    </row>
    <row r="633" spans="1:2" x14ac:dyDescent="0.2">
      <c r="A633"/>
      <c r="B633"/>
    </row>
    <row r="634" spans="1:2" x14ac:dyDescent="0.2">
      <c r="A634"/>
      <c r="B634"/>
    </row>
    <row r="635" spans="1:2" x14ac:dyDescent="0.2">
      <c r="A635"/>
      <c r="B635"/>
    </row>
    <row r="636" spans="1:2" x14ac:dyDescent="0.2">
      <c r="A636"/>
      <c r="B636"/>
    </row>
    <row r="637" spans="1:2" x14ac:dyDescent="0.2">
      <c r="A637"/>
      <c r="B637"/>
    </row>
    <row r="638" spans="1:2" x14ac:dyDescent="0.2">
      <c r="A638"/>
      <c r="B638"/>
    </row>
    <row r="639" spans="1:2" x14ac:dyDescent="0.2">
      <c r="A639"/>
      <c r="B639"/>
    </row>
    <row r="640" spans="1:2" x14ac:dyDescent="0.2">
      <c r="A640"/>
      <c r="B640"/>
    </row>
    <row r="641" spans="1:2" x14ac:dyDescent="0.2">
      <c r="A641"/>
      <c r="B641"/>
    </row>
    <row r="642" spans="1:2" x14ac:dyDescent="0.2">
      <c r="A642"/>
      <c r="B642"/>
    </row>
    <row r="643" spans="1:2" x14ac:dyDescent="0.2">
      <c r="A643"/>
      <c r="B643"/>
    </row>
    <row r="644" spans="1:2" x14ac:dyDescent="0.2">
      <c r="A644"/>
      <c r="B644"/>
    </row>
    <row r="645" spans="1:2" x14ac:dyDescent="0.2">
      <c r="A645"/>
      <c r="B645"/>
    </row>
    <row r="646" spans="1:2" x14ac:dyDescent="0.2">
      <c r="A646"/>
      <c r="B646"/>
    </row>
    <row r="647" spans="1:2" x14ac:dyDescent="0.2">
      <c r="A647"/>
      <c r="B647"/>
    </row>
    <row r="648" spans="1:2" x14ac:dyDescent="0.2">
      <c r="A648"/>
      <c r="B648"/>
    </row>
    <row r="649" spans="1:2" x14ac:dyDescent="0.2">
      <c r="A649"/>
      <c r="B649"/>
    </row>
    <row r="650" spans="1:2" x14ac:dyDescent="0.2">
      <c r="A650"/>
      <c r="B650"/>
    </row>
    <row r="651" spans="1:2" x14ac:dyDescent="0.2">
      <c r="A651"/>
      <c r="B651"/>
    </row>
    <row r="652" spans="1:2" x14ac:dyDescent="0.2">
      <c r="A652"/>
      <c r="B652"/>
    </row>
    <row r="653" spans="1:2" x14ac:dyDescent="0.2">
      <c r="A653"/>
      <c r="B653"/>
    </row>
    <row r="654" spans="1:2" x14ac:dyDescent="0.2">
      <c r="A654"/>
      <c r="B654"/>
    </row>
    <row r="655" spans="1:2" x14ac:dyDescent="0.2">
      <c r="A655"/>
      <c r="B655"/>
    </row>
    <row r="656" spans="1:2" x14ac:dyDescent="0.2">
      <c r="A656"/>
      <c r="B656"/>
    </row>
    <row r="657" spans="1:2" x14ac:dyDescent="0.2">
      <c r="A657"/>
      <c r="B657"/>
    </row>
    <row r="658" spans="1:2" x14ac:dyDescent="0.2">
      <c r="A658"/>
      <c r="B658"/>
    </row>
    <row r="659" spans="1:2" x14ac:dyDescent="0.2">
      <c r="A659"/>
      <c r="B659"/>
    </row>
    <row r="660" spans="1:2" x14ac:dyDescent="0.2">
      <c r="A660"/>
      <c r="B660"/>
    </row>
    <row r="661" spans="1:2" x14ac:dyDescent="0.2">
      <c r="A661"/>
      <c r="B661"/>
    </row>
    <row r="662" spans="1:2" x14ac:dyDescent="0.2">
      <c r="A662"/>
      <c r="B662"/>
    </row>
    <row r="663" spans="1:2" x14ac:dyDescent="0.2">
      <c r="A663"/>
      <c r="B663"/>
    </row>
    <row r="664" spans="1:2" x14ac:dyDescent="0.2">
      <c r="A664"/>
      <c r="B664"/>
    </row>
    <row r="665" spans="1:2" x14ac:dyDescent="0.2">
      <c r="A665"/>
      <c r="B665"/>
    </row>
    <row r="666" spans="1:2" x14ac:dyDescent="0.2">
      <c r="A666"/>
      <c r="B666"/>
    </row>
    <row r="667" spans="1:2" x14ac:dyDescent="0.2">
      <c r="A667"/>
      <c r="B667"/>
    </row>
    <row r="668" spans="1:2" x14ac:dyDescent="0.2">
      <c r="A668"/>
      <c r="B668"/>
    </row>
    <row r="669" spans="1:2" x14ac:dyDescent="0.2">
      <c r="A669"/>
      <c r="B669"/>
    </row>
    <row r="670" spans="1:2" x14ac:dyDescent="0.2">
      <c r="A670"/>
      <c r="B670"/>
    </row>
    <row r="671" spans="1:2" x14ac:dyDescent="0.2">
      <c r="A671"/>
      <c r="B671"/>
    </row>
    <row r="672" spans="1:2" x14ac:dyDescent="0.2">
      <c r="A672"/>
      <c r="B672"/>
    </row>
    <row r="673" spans="1:2" x14ac:dyDescent="0.2">
      <c r="A673"/>
      <c r="B673"/>
    </row>
    <row r="674" spans="1:2" x14ac:dyDescent="0.2">
      <c r="A674"/>
      <c r="B674"/>
    </row>
    <row r="675" spans="1:2" x14ac:dyDescent="0.2">
      <c r="A675"/>
      <c r="B675"/>
    </row>
    <row r="676" spans="1:2" x14ac:dyDescent="0.2">
      <c r="A676"/>
      <c r="B676"/>
    </row>
    <row r="677" spans="1:2" x14ac:dyDescent="0.2">
      <c r="A677"/>
      <c r="B677"/>
    </row>
    <row r="678" spans="1:2" x14ac:dyDescent="0.2">
      <c r="A678"/>
      <c r="B678"/>
    </row>
    <row r="679" spans="1:2" x14ac:dyDescent="0.2">
      <c r="A679"/>
      <c r="B679"/>
    </row>
    <row r="680" spans="1:2" x14ac:dyDescent="0.2">
      <c r="A680"/>
      <c r="B680"/>
    </row>
    <row r="681" spans="1:2" x14ac:dyDescent="0.2">
      <c r="A681"/>
      <c r="B681"/>
    </row>
    <row r="682" spans="1:2" x14ac:dyDescent="0.2">
      <c r="A682"/>
      <c r="B682"/>
    </row>
    <row r="683" spans="1:2" x14ac:dyDescent="0.2">
      <c r="A683"/>
      <c r="B683"/>
    </row>
    <row r="684" spans="1:2" x14ac:dyDescent="0.2">
      <c r="A684"/>
      <c r="B684"/>
    </row>
    <row r="685" spans="1:2" x14ac:dyDescent="0.2">
      <c r="A685"/>
      <c r="B685"/>
    </row>
    <row r="686" spans="1:2" x14ac:dyDescent="0.2">
      <c r="A686"/>
      <c r="B686"/>
    </row>
    <row r="687" spans="1:2" x14ac:dyDescent="0.2">
      <c r="A687"/>
      <c r="B687"/>
    </row>
    <row r="688" spans="1:2" x14ac:dyDescent="0.2">
      <c r="A688"/>
      <c r="B688"/>
    </row>
    <row r="689" spans="1:2" x14ac:dyDescent="0.2">
      <c r="A689"/>
      <c r="B689"/>
    </row>
    <row r="690" spans="1:2" x14ac:dyDescent="0.2">
      <c r="A690"/>
      <c r="B690"/>
    </row>
    <row r="691" spans="1:2" x14ac:dyDescent="0.2">
      <c r="A691"/>
      <c r="B691"/>
    </row>
    <row r="692" spans="1:2" x14ac:dyDescent="0.2">
      <c r="A692"/>
      <c r="B692"/>
    </row>
    <row r="693" spans="1:2" x14ac:dyDescent="0.2">
      <c r="A693"/>
      <c r="B693"/>
    </row>
    <row r="694" spans="1:2" x14ac:dyDescent="0.2">
      <c r="A694"/>
      <c r="B694"/>
    </row>
    <row r="695" spans="1:2" x14ac:dyDescent="0.2">
      <c r="A695"/>
      <c r="B695"/>
    </row>
    <row r="696" spans="1:2" x14ac:dyDescent="0.2">
      <c r="A696"/>
      <c r="B696"/>
    </row>
    <row r="697" spans="1:2" x14ac:dyDescent="0.2">
      <c r="A697"/>
      <c r="B697"/>
    </row>
    <row r="698" spans="1:2" x14ac:dyDescent="0.2">
      <c r="A698"/>
      <c r="B698"/>
    </row>
    <row r="699" spans="1:2" x14ac:dyDescent="0.2">
      <c r="A699"/>
      <c r="B699"/>
    </row>
    <row r="700" spans="1:2" x14ac:dyDescent="0.2">
      <c r="A700"/>
      <c r="B700"/>
    </row>
    <row r="701" spans="1:2" x14ac:dyDescent="0.2">
      <c r="A701"/>
      <c r="B701"/>
    </row>
    <row r="702" spans="1:2" x14ac:dyDescent="0.2">
      <c r="A702"/>
      <c r="B702"/>
    </row>
    <row r="703" spans="1:2" x14ac:dyDescent="0.2">
      <c r="A703"/>
      <c r="B703"/>
    </row>
    <row r="704" spans="1:2" x14ac:dyDescent="0.2">
      <c r="A704"/>
      <c r="B704"/>
    </row>
    <row r="705" spans="1:2" x14ac:dyDescent="0.2">
      <c r="A705"/>
      <c r="B705"/>
    </row>
    <row r="706" spans="1:2" x14ac:dyDescent="0.2">
      <c r="A706"/>
      <c r="B706"/>
    </row>
    <row r="707" spans="1:2" x14ac:dyDescent="0.2">
      <c r="A707"/>
      <c r="B707"/>
    </row>
    <row r="708" spans="1:2" x14ac:dyDescent="0.2">
      <c r="A708"/>
      <c r="B708"/>
    </row>
    <row r="709" spans="1:2" x14ac:dyDescent="0.2">
      <c r="A709"/>
      <c r="B709"/>
    </row>
    <row r="710" spans="1:2" x14ac:dyDescent="0.2">
      <c r="A710"/>
      <c r="B710"/>
    </row>
    <row r="711" spans="1:2" x14ac:dyDescent="0.2">
      <c r="A711"/>
      <c r="B711"/>
    </row>
    <row r="712" spans="1:2" x14ac:dyDescent="0.2">
      <c r="A712"/>
      <c r="B712"/>
    </row>
    <row r="713" spans="1:2" x14ac:dyDescent="0.2">
      <c r="A713"/>
      <c r="B713"/>
    </row>
    <row r="714" spans="1:2" x14ac:dyDescent="0.2">
      <c r="A714"/>
      <c r="B714"/>
    </row>
    <row r="715" spans="1:2" x14ac:dyDescent="0.2">
      <c r="A715"/>
      <c r="B715"/>
    </row>
    <row r="716" spans="1:2" x14ac:dyDescent="0.2">
      <c r="A716"/>
      <c r="B716"/>
    </row>
    <row r="717" spans="1:2" x14ac:dyDescent="0.2">
      <c r="A717"/>
      <c r="B717"/>
    </row>
    <row r="718" spans="1:2" x14ac:dyDescent="0.2">
      <c r="A718"/>
      <c r="B718"/>
    </row>
    <row r="719" spans="1:2" x14ac:dyDescent="0.2">
      <c r="A719"/>
      <c r="B719"/>
    </row>
    <row r="720" spans="1:2" x14ac:dyDescent="0.2">
      <c r="A720"/>
      <c r="B720"/>
    </row>
    <row r="721" spans="1:2" x14ac:dyDescent="0.2">
      <c r="A721"/>
      <c r="B721"/>
    </row>
    <row r="722" spans="1:2" x14ac:dyDescent="0.2">
      <c r="A722"/>
      <c r="B722"/>
    </row>
    <row r="723" spans="1:2" x14ac:dyDescent="0.2">
      <c r="A723"/>
      <c r="B723"/>
    </row>
    <row r="724" spans="1:2" x14ac:dyDescent="0.2">
      <c r="A724"/>
      <c r="B724"/>
    </row>
    <row r="725" spans="1:2" x14ac:dyDescent="0.2">
      <c r="A725"/>
      <c r="B725"/>
    </row>
    <row r="726" spans="1:2" x14ac:dyDescent="0.2">
      <c r="A726"/>
      <c r="B726"/>
    </row>
    <row r="727" spans="1:2" x14ac:dyDescent="0.2">
      <c r="A727"/>
      <c r="B727"/>
    </row>
    <row r="728" spans="1:2" x14ac:dyDescent="0.2">
      <c r="A728"/>
      <c r="B728"/>
    </row>
    <row r="729" spans="1:2" x14ac:dyDescent="0.2">
      <c r="A729"/>
      <c r="B729"/>
    </row>
    <row r="730" spans="1:2" x14ac:dyDescent="0.2">
      <c r="A730"/>
      <c r="B730"/>
    </row>
    <row r="731" spans="1:2" x14ac:dyDescent="0.2">
      <c r="A731"/>
      <c r="B731"/>
    </row>
    <row r="732" spans="1:2" x14ac:dyDescent="0.2">
      <c r="A732"/>
      <c r="B732"/>
    </row>
    <row r="733" spans="1:2" x14ac:dyDescent="0.2">
      <c r="A733"/>
      <c r="B733"/>
    </row>
    <row r="734" spans="1:2" x14ac:dyDescent="0.2">
      <c r="A734"/>
      <c r="B734"/>
    </row>
    <row r="735" spans="1:2" x14ac:dyDescent="0.2">
      <c r="A735"/>
      <c r="B735"/>
    </row>
    <row r="736" spans="1:2" x14ac:dyDescent="0.2">
      <c r="A736"/>
      <c r="B736"/>
    </row>
    <row r="737" spans="1:2" x14ac:dyDescent="0.2">
      <c r="A737"/>
      <c r="B737"/>
    </row>
    <row r="738" spans="1:2" x14ac:dyDescent="0.2">
      <c r="A738"/>
      <c r="B738"/>
    </row>
    <row r="739" spans="1:2" x14ac:dyDescent="0.2">
      <c r="A739"/>
      <c r="B739"/>
    </row>
    <row r="740" spans="1:2" x14ac:dyDescent="0.2">
      <c r="A740"/>
      <c r="B740"/>
    </row>
    <row r="741" spans="1:2" x14ac:dyDescent="0.2">
      <c r="A741"/>
      <c r="B741"/>
    </row>
    <row r="742" spans="1:2" x14ac:dyDescent="0.2">
      <c r="A742"/>
      <c r="B742"/>
    </row>
    <row r="743" spans="1:2" x14ac:dyDescent="0.2">
      <c r="A743"/>
      <c r="B743"/>
    </row>
    <row r="744" spans="1:2" x14ac:dyDescent="0.2">
      <c r="A744"/>
      <c r="B744"/>
    </row>
    <row r="745" spans="1:2" x14ac:dyDescent="0.2">
      <c r="A745"/>
      <c r="B745"/>
    </row>
    <row r="746" spans="1:2" x14ac:dyDescent="0.2">
      <c r="A746"/>
      <c r="B746"/>
    </row>
    <row r="747" spans="1:2" x14ac:dyDescent="0.2">
      <c r="A747"/>
      <c r="B747"/>
    </row>
    <row r="748" spans="1:2" x14ac:dyDescent="0.2">
      <c r="A748"/>
      <c r="B748"/>
    </row>
    <row r="749" spans="1:2" x14ac:dyDescent="0.2">
      <c r="A749"/>
      <c r="B749"/>
    </row>
    <row r="750" spans="1:2" x14ac:dyDescent="0.2">
      <c r="A750"/>
      <c r="B750"/>
    </row>
    <row r="751" spans="1:2" x14ac:dyDescent="0.2">
      <c r="A751"/>
      <c r="B751"/>
    </row>
    <row r="752" spans="1:2" x14ac:dyDescent="0.2">
      <c r="A752"/>
      <c r="B752"/>
    </row>
    <row r="753" spans="1:2" x14ac:dyDescent="0.2">
      <c r="A753"/>
      <c r="B753"/>
    </row>
    <row r="754" spans="1:2" x14ac:dyDescent="0.2">
      <c r="A754"/>
      <c r="B754"/>
    </row>
    <row r="755" spans="1:2" x14ac:dyDescent="0.2">
      <c r="A755"/>
      <c r="B755"/>
    </row>
    <row r="756" spans="1:2" x14ac:dyDescent="0.2">
      <c r="A756"/>
      <c r="B756"/>
    </row>
    <row r="757" spans="1:2" x14ac:dyDescent="0.2">
      <c r="A757"/>
      <c r="B757"/>
    </row>
    <row r="758" spans="1:2" x14ac:dyDescent="0.2">
      <c r="A758"/>
      <c r="B758"/>
    </row>
    <row r="759" spans="1:2" x14ac:dyDescent="0.2">
      <c r="A759"/>
      <c r="B759"/>
    </row>
    <row r="760" spans="1:2" x14ac:dyDescent="0.2">
      <c r="A760"/>
      <c r="B760"/>
    </row>
    <row r="761" spans="1:2" x14ac:dyDescent="0.2">
      <c r="A761"/>
      <c r="B761"/>
    </row>
    <row r="762" spans="1:2" x14ac:dyDescent="0.2">
      <c r="A762"/>
      <c r="B762"/>
    </row>
    <row r="763" spans="1:2" x14ac:dyDescent="0.2">
      <c r="A763"/>
      <c r="B763"/>
    </row>
    <row r="764" spans="1:2" x14ac:dyDescent="0.2">
      <c r="A764"/>
      <c r="B764"/>
    </row>
    <row r="765" spans="1:2" x14ac:dyDescent="0.2">
      <c r="A765"/>
      <c r="B765"/>
    </row>
    <row r="766" spans="1:2" x14ac:dyDescent="0.2">
      <c r="A766"/>
      <c r="B766"/>
    </row>
    <row r="767" spans="1:2" x14ac:dyDescent="0.2">
      <c r="A767"/>
      <c r="B767"/>
    </row>
    <row r="768" spans="1:2" x14ac:dyDescent="0.2">
      <c r="A768"/>
      <c r="B768"/>
    </row>
    <row r="769" spans="1:2" x14ac:dyDescent="0.2">
      <c r="A769"/>
      <c r="B769"/>
    </row>
    <row r="770" spans="1:2" x14ac:dyDescent="0.2">
      <c r="A770"/>
      <c r="B770"/>
    </row>
    <row r="771" spans="1:2" x14ac:dyDescent="0.2">
      <c r="A771"/>
      <c r="B771"/>
    </row>
    <row r="772" spans="1:2" x14ac:dyDescent="0.2">
      <c r="A772"/>
      <c r="B772"/>
    </row>
    <row r="773" spans="1:2" x14ac:dyDescent="0.2">
      <c r="A773"/>
      <c r="B773"/>
    </row>
    <row r="774" spans="1:2" x14ac:dyDescent="0.2">
      <c r="A774"/>
      <c r="B774"/>
    </row>
    <row r="775" spans="1:2" x14ac:dyDescent="0.2">
      <c r="A775"/>
      <c r="B775"/>
    </row>
    <row r="776" spans="1:2" x14ac:dyDescent="0.2">
      <c r="A776"/>
      <c r="B776"/>
    </row>
    <row r="777" spans="1:2" x14ac:dyDescent="0.2">
      <c r="A777"/>
      <c r="B777"/>
    </row>
    <row r="778" spans="1:2" x14ac:dyDescent="0.2">
      <c r="A778"/>
      <c r="B778"/>
    </row>
    <row r="779" spans="1:2" x14ac:dyDescent="0.2">
      <c r="A779"/>
      <c r="B779"/>
    </row>
    <row r="780" spans="1:2" x14ac:dyDescent="0.2">
      <c r="A780"/>
      <c r="B780"/>
    </row>
    <row r="781" spans="1:2" x14ac:dyDescent="0.2">
      <c r="A781"/>
      <c r="B781"/>
    </row>
    <row r="782" spans="1:2" x14ac:dyDescent="0.2">
      <c r="A782"/>
      <c r="B782"/>
    </row>
    <row r="783" spans="1:2" x14ac:dyDescent="0.2">
      <c r="A783"/>
      <c r="B783"/>
    </row>
    <row r="784" spans="1:2" x14ac:dyDescent="0.2">
      <c r="A784"/>
      <c r="B784"/>
    </row>
    <row r="785" spans="1:2" x14ac:dyDescent="0.2">
      <c r="A785"/>
      <c r="B785"/>
    </row>
    <row r="786" spans="1:2" x14ac:dyDescent="0.2">
      <c r="A786"/>
      <c r="B786"/>
    </row>
    <row r="787" spans="1:2" x14ac:dyDescent="0.2">
      <c r="A787"/>
      <c r="B787"/>
    </row>
    <row r="788" spans="1:2" x14ac:dyDescent="0.2">
      <c r="A788"/>
      <c r="B788"/>
    </row>
    <row r="789" spans="1:2" x14ac:dyDescent="0.2">
      <c r="A789"/>
      <c r="B789"/>
    </row>
    <row r="790" spans="1:2" x14ac:dyDescent="0.2">
      <c r="A790"/>
      <c r="B790"/>
    </row>
    <row r="791" spans="1:2" x14ac:dyDescent="0.2">
      <c r="A791"/>
      <c r="B791"/>
    </row>
    <row r="792" spans="1:2" x14ac:dyDescent="0.2">
      <c r="A792"/>
      <c r="B792"/>
    </row>
    <row r="793" spans="1:2" x14ac:dyDescent="0.2">
      <c r="A793"/>
      <c r="B793"/>
    </row>
    <row r="794" spans="1:2" x14ac:dyDescent="0.2">
      <c r="A794"/>
      <c r="B794"/>
    </row>
    <row r="795" spans="1:2" x14ac:dyDescent="0.2">
      <c r="A795"/>
      <c r="B795"/>
    </row>
    <row r="796" spans="1:2" x14ac:dyDescent="0.2">
      <c r="A796"/>
      <c r="B796"/>
    </row>
    <row r="797" spans="1:2" x14ac:dyDescent="0.2">
      <c r="A797"/>
      <c r="B797"/>
    </row>
    <row r="798" spans="1:2" x14ac:dyDescent="0.2">
      <c r="A798"/>
      <c r="B798"/>
    </row>
    <row r="799" spans="1:2" x14ac:dyDescent="0.2">
      <c r="A799"/>
      <c r="B799"/>
    </row>
    <row r="800" spans="1:2" x14ac:dyDescent="0.2">
      <c r="A800"/>
      <c r="B800"/>
    </row>
    <row r="801" spans="1:2" x14ac:dyDescent="0.2">
      <c r="A801"/>
      <c r="B801"/>
    </row>
    <row r="802" spans="1:2" x14ac:dyDescent="0.2">
      <c r="A802"/>
      <c r="B802"/>
    </row>
    <row r="803" spans="1:2" x14ac:dyDescent="0.2">
      <c r="A803"/>
      <c r="B803"/>
    </row>
    <row r="804" spans="1:2" x14ac:dyDescent="0.2">
      <c r="A804"/>
      <c r="B804"/>
    </row>
    <row r="805" spans="1:2" x14ac:dyDescent="0.2">
      <c r="A805"/>
      <c r="B805"/>
    </row>
    <row r="806" spans="1:2" x14ac:dyDescent="0.2">
      <c r="A806"/>
      <c r="B806"/>
    </row>
    <row r="807" spans="1:2" x14ac:dyDescent="0.2">
      <c r="A807"/>
      <c r="B807"/>
    </row>
    <row r="808" spans="1:2" x14ac:dyDescent="0.2">
      <c r="A808"/>
      <c r="B808"/>
    </row>
    <row r="809" spans="1:2" x14ac:dyDescent="0.2">
      <c r="A809"/>
      <c r="B809"/>
    </row>
  </sheetData>
  <sortState xmlns:xlrd2="http://schemas.microsoft.com/office/spreadsheetml/2017/richdata2" ref="AR7:AV94">
    <sortCondition descending="1" ref="AR7:AR94"/>
  </sortState>
  <conditionalFormatting sqref="D3:D34">
    <cfRule type="colorScale" priority="20">
      <colorScale>
        <cfvo type="min"/>
        <cfvo type="percentile" val="50"/>
        <cfvo type="max"/>
        <color rgb="FFF8696B"/>
        <color rgb="FFFFEB84"/>
        <color rgb="FF63BE7B"/>
      </colorScale>
    </cfRule>
  </conditionalFormatting>
  <conditionalFormatting sqref="E3:E34">
    <cfRule type="colorScale" priority="19">
      <colorScale>
        <cfvo type="min"/>
        <cfvo type="percentile" val="50"/>
        <cfvo type="max"/>
        <color rgb="FFF8696B"/>
        <color rgb="FFFFEB84"/>
        <color rgb="FF63BE7B"/>
      </colorScale>
    </cfRule>
  </conditionalFormatting>
  <conditionalFormatting sqref="F3:F34">
    <cfRule type="colorScale" priority="18">
      <colorScale>
        <cfvo type="min"/>
        <cfvo type="percentile" val="50"/>
        <cfvo type="max"/>
        <color rgb="FF63BE7B"/>
        <color rgb="FFFFEB84"/>
        <color rgb="FFF8696B"/>
      </colorScale>
    </cfRule>
  </conditionalFormatting>
  <conditionalFormatting sqref="H3:L34">
    <cfRule type="colorScale" priority="17">
      <colorScale>
        <cfvo type="min"/>
        <cfvo type="percentile" val="50"/>
        <cfvo type="max"/>
        <color rgb="FFF8696B"/>
        <color rgb="FFFFEB84"/>
        <color rgb="FF63BE7B"/>
      </colorScale>
    </cfRule>
  </conditionalFormatting>
  <conditionalFormatting sqref="T3:X34">
    <cfRule type="colorScale" priority="16">
      <colorScale>
        <cfvo type="min"/>
        <cfvo type="percentile" val="50"/>
        <cfvo type="max"/>
        <color rgb="FFF8696B"/>
        <color rgb="FFFFEB84"/>
        <color rgb="FF63BE7B"/>
      </colorScale>
    </cfRule>
  </conditionalFormatting>
  <conditionalFormatting sqref="N3:R34">
    <cfRule type="colorScale" priority="15">
      <colorScale>
        <cfvo type="min"/>
        <cfvo type="percentile" val="50"/>
        <cfvo type="max"/>
        <color rgb="FFF8696B"/>
        <color rgb="FFFFEB84"/>
        <color rgb="FF63BE7B"/>
      </colorScale>
    </cfRule>
  </conditionalFormatting>
  <conditionalFormatting sqref="AH6:AH34">
    <cfRule type="colorScale" priority="13">
      <colorScale>
        <cfvo type="min"/>
        <cfvo type="percentile" val="50"/>
        <cfvo type="max"/>
        <color rgb="FFF8696B"/>
        <color rgb="FFFFEB84"/>
        <color rgb="FF63BE7B"/>
      </colorScale>
    </cfRule>
  </conditionalFormatting>
  <conditionalFormatting sqref="AI6:AI34">
    <cfRule type="colorScale" priority="12">
      <colorScale>
        <cfvo type="min"/>
        <cfvo type="percentile" val="50"/>
        <cfvo type="max"/>
        <color rgb="FFF8696B"/>
        <color rgb="FFFFEB84"/>
        <color rgb="FF63BE7B"/>
      </colorScale>
    </cfRule>
  </conditionalFormatting>
  <conditionalFormatting sqref="AJ6:AJ34">
    <cfRule type="colorScale" priority="11">
      <colorScale>
        <cfvo type="min"/>
        <cfvo type="percentile" val="50"/>
        <cfvo type="max"/>
        <color rgb="FFF8696B"/>
        <color rgb="FFFFEB84"/>
        <color rgb="FF63BE7B"/>
      </colorScale>
    </cfRule>
  </conditionalFormatting>
  <conditionalFormatting sqref="AK6:AK34">
    <cfRule type="colorScale" priority="10">
      <colorScale>
        <cfvo type="min"/>
        <cfvo type="percentile" val="50"/>
        <cfvo type="max"/>
        <color rgb="FFF8696B"/>
        <color rgb="FFFFEB84"/>
        <color rgb="FF63BE7B"/>
      </colorScale>
    </cfRule>
  </conditionalFormatting>
  <conditionalFormatting sqref="AL6:AL34">
    <cfRule type="colorScale" priority="9">
      <colorScale>
        <cfvo type="min"/>
        <cfvo type="percentile" val="50"/>
        <cfvo type="max"/>
        <color rgb="FFF8696B"/>
        <color rgb="FFFFEB84"/>
        <color rgb="FF63BE7B"/>
      </colorScale>
    </cfRule>
  </conditionalFormatting>
  <conditionalFormatting sqref="AM6:AM34">
    <cfRule type="colorScale" priority="8">
      <colorScale>
        <cfvo type="min"/>
        <cfvo type="percentile" val="50"/>
        <cfvo type="max"/>
        <color rgb="FFF8696B"/>
        <color rgb="FFFFEB84"/>
        <color rgb="FF63BE7B"/>
      </colorScale>
    </cfRule>
  </conditionalFormatting>
  <conditionalFormatting sqref="AA3:AA34">
    <cfRule type="colorScale" priority="7">
      <colorScale>
        <cfvo type="min"/>
        <cfvo type="percentile" val="50"/>
        <cfvo type="max"/>
        <color rgb="FFF8696B"/>
        <color rgb="FFFFEB84"/>
        <color rgb="FF63BE7B"/>
      </colorScale>
    </cfRule>
  </conditionalFormatting>
  <conditionalFormatting sqref="AB3:AB34">
    <cfRule type="colorScale" priority="6">
      <colorScale>
        <cfvo type="min"/>
        <cfvo type="percentile" val="50"/>
        <cfvo type="max"/>
        <color rgb="FFF8696B"/>
        <color rgb="FFFFEB84"/>
        <color rgb="FF63BE7B"/>
      </colorScale>
    </cfRule>
  </conditionalFormatting>
  <conditionalFormatting sqref="AC3:AC34">
    <cfRule type="colorScale" priority="5">
      <colorScale>
        <cfvo type="min"/>
        <cfvo type="percentile" val="50"/>
        <cfvo type="max"/>
        <color rgb="FFF8696B"/>
        <color rgb="FFFFEB84"/>
        <color rgb="FF63BE7B"/>
      </colorScale>
    </cfRule>
  </conditionalFormatting>
  <conditionalFormatting sqref="AD3:AD34">
    <cfRule type="colorScale" priority="4">
      <colorScale>
        <cfvo type="min"/>
        <cfvo type="percentile" val="50"/>
        <cfvo type="max"/>
        <color rgb="FFF8696B"/>
        <color rgb="FFFFEB84"/>
        <color rgb="FF63BE7B"/>
      </colorScale>
    </cfRule>
  </conditionalFormatting>
  <conditionalFormatting sqref="AE3:AE34">
    <cfRule type="colorScale" priority="3">
      <colorScale>
        <cfvo type="min"/>
        <cfvo type="percentile" val="50"/>
        <cfvo type="max"/>
        <color rgb="FFF8696B"/>
        <color rgb="FFFFEB84"/>
        <color rgb="FF63BE7B"/>
      </colorScale>
    </cfRule>
  </conditionalFormatting>
  <conditionalFormatting sqref="AF3:AF34">
    <cfRule type="colorScale" priority="2">
      <colorScale>
        <cfvo type="min"/>
        <cfvo type="percentile" val="50"/>
        <cfvo type="max"/>
        <color rgb="FFF8696B"/>
        <color rgb="FFFFEB84"/>
        <color rgb="FF63BE7B"/>
      </colorScale>
    </cfRule>
  </conditionalFormatting>
  <conditionalFormatting sqref="Z3:Z34">
    <cfRule type="colorScale" priority="1">
      <colorScale>
        <cfvo type="min"/>
        <cfvo type="percentile" val="50"/>
        <cfvo type="max"/>
        <color rgb="FFF8696B"/>
        <color rgb="FFFFEB84"/>
        <color rgb="FF63BE7B"/>
      </colorScale>
    </cfRule>
  </conditionalFormatting>
  <pageMargins left="0.7" right="0.7" top="0.75" bottom="0.75" header="0.3" footer="0.3"/>
  <pageSetup scale="63" orientation="landscape" horizontalDpi="0" verticalDpi="0"/>
  <ignoredErrors>
    <ignoredError sqref="D3" formula="1"/>
  </ignoredErrors>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8BBBF-E55D-2244-8FE0-0CEB05DBE077}">
  <sheetPr>
    <tabColor rgb="FF00B050"/>
  </sheetPr>
  <dimension ref="A1:CK839"/>
  <sheetViews>
    <sheetView topLeftCell="B1" zoomScaleNormal="100" workbookViewId="0">
      <pane xSplit="6" ySplit="1" topLeftCell="W816" activePane="bottomRight" state="frozen"/>
      <selection activeCell="B1" sqref="B1"/>
      <selection pane="topRight" activeCell="H1" sqref="H1"/>
      <selection pane="bottomLeft" activeCell="B2" sqref="B2"/>
      <selection pane="bottomRight" activeCell="Z816" sqref="Z816"/>
    </sheetView>
  </sheetViews>
  <sheetFormatPr baseColWidth="10" defaultRowHeight="16" x14ac:dyDescent="0.2"/>
  <cols>
    <col min="1" max="1" width="6.6640625" style="2" customWidth="1"/>
    <col min="2" max="4" width="9.33203125" style="1" customWidth="1"/>
    <col min="5" max="5" width="3.5" style="2" customWidth="1"/>
    <col min="6" max="6" width="8.83203125" style="2" bestFit="1" customWidth="1"/>
    <col min="7" max="7" width="22.5" style="2" bestFit="1" customWidth="1"/>
    <col min="8" max="8" width="4.5" style="2" bestFit="1" customWidth="1"/>
    <col min="9" max="9" width="7.6640625" style="2" bestFit="1" customWidth="1"/>
    <col min="10" max="10" width="11.33203125" style="16" bestFit="1" customWidth="1"/>
    <col min="11" max="11" width="11.33203125" style="16" customWidth="1"/>
    <col min="12" max="12" width="13" style="2" bestFit="1" customWidth="1"/>
    <col min="13" max="13" width="13" style="2" customWidth="1"/>
    <col min="14" max="14" width="8.83203125" style="2" customWidth="1"/>
    <col min="15" max="15" width="11.33203125" style="2" bestFit="1" customWidth="1"/>
    <col min="16" max="16" width="7.83203125" style="2" bestFit="1" customWidth="1"/>
    <col min="17" max="19" width="15.83203125" style="2" customWidth="1"/>
    <col min="20" max="20" width="11.33203125" style="2" bestFit="1" customWidth="1"/>
    <col min="21" max="21" width="11.33203125" style="2" customWidth="1"/>
    <col min="22" max="22" width="26.83203125" style="2" customWidth="1"/>
    <col min="23" max="23" width="35" style="2" bestFit="1" customWidth="1"/>
    <col min="24" max="24" width="26.83203125" style="2" bestFit="1" customWidth="1"/>
    <col min="25" max="25" width="10.33203125" style="2" customWidth="1"/>
    <col min="26" max="26" width="12.83203125" style="2" bestFit="1" customWidth="1"/>
    <col min="27" max="27" width="12.83203125" style="42" customWidth="1"/>
    <col min="28" max="28" width="12.83203125" style="2" customWidth="1"/>
    <col min="29" max="29" width="11.5" style="2" customWidth="1"/>
    <col min="30" max="30" width="3.1640625" style="1" bestFit="1" customWidth="1"/>
    <col min="31" max="31" width="22.5" style="2" bestFit="1" customWidth="1"/>
    <col min="32" max="33" width="18.5" style="2" customWidth="1"/>
    <col min="34" max="35" width="11.33203125" style="68" bestFit="1" customWidth="1"/>
    <col min="36" max="36" width="12.6640625" style="68" customWidth="1"/>
    <col min="37" max="37" width="10.83203125" style="2"/>
    <col min="45" max="16384" width="10.83203125" style="2"/>
  </cols>
  <sheetData>
    <row r="1" spans="1:61" ht="17" thickBot="1" x14ac:dyDescent="0.25">
      <c r="A1" s="3">
        <v>1</v>
      </c>
      <c r="B1" s="1" t="s">
        <v>542</v>
      </c>
      <c r="C1" s="1" t="s">
        <v>542</v>
      </c>
      <c r="D1" s="1" t="s">
        <v>1265</v>
      </c>
      <c r="E1" s="1"/>
      <c r="F1" s="1" t="s">
        <v>543</v>
      </c>
      <c r="G1" s="1" t="s">
        <v>544</v>
      </c>
      <c r="H1" s="1" t="s">
        <v>545</v>
      </c>
      <c r="I1" s="24" t="s">
        <v>546</v>
      </c>
      <c r="J1" s="25" t="s">
        <v>1148</v>
      </c>
      <c r="K1" s="25" t="s">
        <v>1170</v>
      </c>
      <c r="L1" s="1" t="s">
        <v>1166</v>
      </c>
      <c r="M1" s="1" t="s">
        <v>1169</v>
      </c>
      <c r="N1" s="1" t="s">
        <v>1173</v>
      </c>
      <c r="O1" s="1" t="s">
        <v>547</v>
      </c>
      <c r="P1" s="1" t="s">
        <v>1221</v>
      </c>
      <c r="Q1" s="1" t="s">
        <v>1178</v>
      </c>
      <c r="R1" s="1" t="s">
        <v>1222</v>
      </c>
      <c r="S1" s="1" t="s">
        <v>1234</v>
      </c>
      <c r="T1" s="1" t="s">
        <v>548</v>
      </c>
      <c r="U1" s="1" t="s">
        <v>1479</v>
      </c>
      <c r="V1" s="1" t="s">
        <v>549</v>
      </c>
      <c r="W1" s="1" t="s">
        <v>1167</v>
      </c>
      <c r="X1" s="1" t="s">
        <v>1168</v>
      </c>
      <c r="Y1" s="1" t="s">
        <v>1263</v>
      </c>
      <c r="Z1" s="1" t="s">
        <v>722</v>
      </c>
      <c r="AA1" s="1" t="s">
        <v>1264</v>
      </c>
      <c r="AB1" s="1"/>
      <c r="AC1" s="1"/>
      <c r="AD1" s="1" t="s">
        <v>550</v>
      </c>
      <c r="AE1" s="1" t="s">
        <v>544</v>
      </c>
      <c r="AF1" s="1" t="s">
        <v>1496</v>
      </c>
      <c r="AG1" s="1" t="s">
        <v>1497</v>
      </c>
      <c r="AH1" s="67" t="s">
        <v>1498</v>
      </c>
      <c r="AI1" s="67" t="s">
        <v>1426</v>
      </c>
      <c r="AJ1" s="67" t="s">
        <v>1499</v>
      </c>
      <c r="AO1" t="s">
        <v>550</v>
      </c>
      <c r="AP1" t="s">
        <v>1378</v>
      </c>
      <c r="AQ1" t="s">
        <v>1379</v>
      </c>
      <c r="AR1" t="s">
        <v>1342</v>
      </c>
      <c r="AS1" s="2" t="s">
        <v>1380</v>
      </c>
      <c r="AT1" s="2" t="s">
        <v>1381</v>
      </c>
      <c r="AU1" s="2" t="s">
        <v>1382</v>
      </c>
      <c r="AV1" s="2" t="s">
        <v>1383</v>
      </c>
      <c r="AW1" s="2" t="s">
        <v>1384</v>
      </c>
      <c r="AX1" s="2" t="s">
        <v>1385</v>
      </c>
      <c r="AY1" s="2" t="s">
        <v>1386</v>
      </c>
      <c r="AZ1" s="2" t="s">
        <v>1387</v>
      </c>
      <c r="BA1" s="2" t="s">
        <v>1388</v>
      </c>
      <c r="BB1" s="2" t="s">
        <v>1389</v>
      </c>
      <c r="BC1" s="2" t="s">
        <v>1390</v>
      </c>
      <c r="BD1" s="2" t="s">
        <v>1391</v>
      </c>
      <c r="BE1" s="2" t="s">
        <v>1390</v>
      </c>
      <c r="BF1" s="2" t="s">
        <v>1391</v>
      </c>
      <c r="BG1" s="2" t="s">
        <v>1392</v>
      </c>
      <c r="BH1" s="2" t="s">
        <v>1393</v>
      </c>
      <c r="BI1" s="2" t="s">
        <v>1394</v>
      </c>
    </row>
    <row r="2" spans="1:61" ht="17" thickBot="1" x14ac:dyDescent="0.25">
      <c r="A2" s="3" t="s">
        <v>787</v>
      </c>
      <c r="B2" s="1" t="s">
        <v>9</v>
      </c>
      <c r="C2" s="1">
        <v>2022</v>
      </c>
      <c r="D2" s="1" t="s">
        <v>787</v>
      </c>
      <c r="F2" s="2">
        <v>8</v>
      </c>
      <c r="G2" s="2" t="s">
        <v>551</v>
      </c>
      <c r="H2" s="2" t="s">
        <v>552</v>
      </c>
      <c r="I2" s="4" t="s">
        <v>595</v>
      </c>
      <c r="J2" s="16">
        <f>_xlfn.XLOOKUP($I2,DASHBOARD!$I$2:$I$27,DASHBOARD!$J$2:$J$27,"",0)</f>
        <v>82</v>
      </c>
      <c r="K2" s="23">
        <f>J2/DASHBOARD!$C$3</f>
        <v>2.0828041656083314</v>
      </c>
      <c r="L2" s="2">
        <v>234</v>
      </c>
      <c r="M2" s="26">
        <f>L2/DASHBOARD!$C$4</f>
        <v>106.12244897959184</v>
      </c>
      <c r="N2" s="26">
        <f t="shared" ref="N2:N18" si="0">M2/(K2^2)</f>
        <v>24.463037914749478</v>
      </c>
      <c r="O2" s="5">
        <v>32272</v>
      </c>
      <c r="P2" s="2" t="s">
        <v>553</v>
      </c>
      <c r="Q2" s="2" t="str">
        <f>_xlfn.XLOOKUP($P2,DASHBOARD!$L$2:$L$150,DASHBOARD!M$2:M$150,"",0)</f>
        <v>Serbia</v>
      </c>
      <c r="R2" s="2" t="str">
        <f>_xlfn.XLOOKUP($P2,DASHBOARD!$L$2:$L$150,DASHBOARD!N$2:N$150,"",0)</f>
        <v>Europe</v>
      </c>
      <c r="S2" s="2" t="str">
        <f>_xlfn.XLOOKUP($P2,DASHBOARD!$L$2:$L$150,DASHBOARD!O$2:O$150,"",0)</f>
        <v>Eurasia</v>
      </c>
      <c r="T2" s="2">
        <v>6</v>
      </c>
      <c r="W2" s="2" t="s">
        <v>1237</v>
      </c>
      <c r="Y2" s="2" t="str">
        <f>IF(X2="","","X")</f>
        <v/>
      </c>
      <c r="Z2" s="31">
        <f>_xlfn.XLOOKUP($G2,$AE$2:$AE$24,$AF$2:$AF$24,0,0)</f>
        <v>2089448</v>
      </c>
      <c r="AA2" s="43">
        <f>Z2/$AB$24</f>
        <v>1.1716209795073653E-2</v>
      </c>
      <c r="AD2" s="1">
        <v>1</v>
      </c>
      <c r="AE2" s="2" t="s">
        <v>554</v>
      </c>
      <c r="AF2" s="6">
        <v>45780966</v>
      </c>
      <c r="AG2" s="6" t="str" cm="1">
        <f t="array" ref="AG2">_xlfn.XLOOKUP($AE2&amp;$C2&amp;$D2,'[1]NBA-Data-1980-2019'!$B$1:$B$16305&amp;'[1]NBA-Data-1980-2019'!$A$1:$A$16305&amp;'[1]NBA-Data-1980-2019'!$D$1:$D$16305,'[1]NBA-Data-1980-2019'!$G$1:$G$16305,"",0)</f>
        <v/>
      </c>
      <c r="AH2" s="68" t="str" cm="1">
        <f t="array" ref="AH2">_xlfn.XLOOKUP($AE2&amp;$C2&amp;$D2,'[1]NBA-Data-1980-2019'!$B$1:$B$16305&amp;'[1]NBA-Data-1980-2019'!$A$1:$A$16305&amp;'[1]NBA-Data-1980-2019'!$D$1:$D$16305,'[1]NBA-Data-1980-2019'!$H$1:$H$16305,"",0)</f>
        <v/>
      </c>
      <c r="AI2" s="68" t="str" cm="1">
        <f t="array" ref="AI2">_xlfn.XLOOKUP($AE2&amp;$C2&amp;$D2,'[1]NBA-Data-1980-2019'!$B$1:$B$16305&amp;'[1]NBA-Data-1980-2019'!$A$1:$A$16305&amp;'[1]NBA-Data-1980-2019'!$D$1:$D$16305,'[1]NBA-Data-1980-2019'!$F$1:$F$16305,"",0)</f>
        <v/>
      </c>
      <c r="AJ2" s="68" t="str">
        <f>IFERROR(($AH2/SUM(AH2:AH23))*$AI2,"")</f>
        <v/>
      </c>
      <c r="AO2">
        <v>1</v>
      </c>
      <c r="AP2" t="s">
        <v>561</v>
      </c>
      <c r="AQ2">
        <v>26</v>
      </c>
      <c r="AR2">
        <v>73</v>
      </c>
      <c r="AS2" s="2">
        <v>2329</v>
      </c>
      <c r="AU2" s="61">
        <v>0.02</v>
      </c>
      <c r="AV2" s="61">
        <v>0.64</v>
      </c>
      <c r="AW2" s="61">
        <v>0.32</v>
      </c>
      <c r="AX2" s="61">
        <v>0.02</v>
      </c>
      <c r="AY2" s="2">
        <v>5.9</v>
      </c>
      <c r="AZ2" s="2">
        <v>0.5</v>
      </c>
      <c r="BA2" s="2">
        <v>49</v>
      </c>
      <c r="BB2" s="2">
        <v>34</v>
      </c>
      <c r="BC2" s="2">
        <v>84</v>
      </c>
      <c r="BD2" s="2">
        <v>15</v>
      </c>
      <c r="BE2" s="2">
        <v>122</v>
      </c>
      <c r="BF2" s="2">
        <v>11</v>
      </c>
      <c r="BG2" s="2">
        <v>413</v>
      </c>
      <c r="BH2" s="2">
        <v>31</v>
      </c>
      <c r="BI2" s="2">
        <v>43</v>
      </c>
    </row>
    <row r="3" spans="1:61" x14ac:dyDescent="0.2">
      <c r="B3" s="1" t="s">
        <v>9</v>
      </c>
      <c r="C3" s="1">
        <v>2022</v>
      </c>
      <c r="D3" s="1" t="s">
        <v>787</v>
      </c>
      <c r="F3" s="2">
        <v>2</v>
      </c>
      <c r="G3" s="2" t="s">
        <v>555</v>
      </c>
      <c r="H3" s="2" t="s">
        <v>556</v>
      </c>
      <c r="I3" s="4" t="s">
        <v>596</v>
      </c>
      <c r="J3" s="16">
        <f>_xlfn.XLOOKUP($I3,DASHBOARD!$I$2:$I$27,DASHBOARD!$J$2:$J$27,"",0)</f>
        <v>71</v>
      </c>
      <c r="K3" s="23">
        <f>J3/DASHBOARD!$C$3</f>
        <v>1.8034036068072137</v>
      </c>
      <c r="L3" s="2">
        <v>175</v>
      </c>
      <c r="M3" s="26">
        <f>L3/DASHBOARD!$C$4</f>
        <v>79.365079365079367</v>
      </c>
      <c r="N3" s="26">
        <f t="shared" si="0"/>
        <v>24.403020627678433</v>
      </c>
      <c r="O3" s="5">
        <v>35024</v>
      </c>
      <c r="P3" s="2" t="s">
        <v>557</v>
      </c>
      <c r="Q3" s="2" t="str">
        <f>_xlfn.XLOOKUP($P3,DASHBOARD!$L$2:$L$150,DASHBOARD!M$2:M$150,"",0)</f>
        <v>United States</v>
      </c>
      <c r="R3" s="2" t="str">
        <f>_xlfn.XLOOKUP($P3,DASHBOARD!$L$2:$L$150,DASHBOARD!N$2:N$150,"",0)</f>
        <v>North America</v>
      </c>
      <c r="S3" s="2" t="str">
        <f>_xlfn.XLOOKUP($P3,DASHBOARD!$L$2:$L$150,DASHBOARD!O$2:O$150,"",0)</f>
        <v>Americas</v>
      </c>
      <c r="T3" s="2">
        <v>3</v>
      </c>
      <c r="V3" s="2" t="s">
        <v>558</v>
      </c>
      <c r="W3" s="2" t="s">
        <v>558</v>
      </c>
      <c r="Y3" s="2" t="str">
        <f t="shared" ref="Y3:Y23" si="1">IF(X3="","","X")</f>
        <v/>
      </c>
      <c r="Z3" s="31">
        <f>_xlfn.XLOOKUP($G3,$AE$2:$AE$24,$AF$2:$AF$24,0,0)</f>
        <v>0</v>
      </c>
      <c r="AA3" s="43">
        <f>Z3/$AB$24</f>
        <v>0</v>
      </c>
      <c r="AD3" s="1">
        <v>2</v>
      </c>
      <c r="AE3" s="2" t="s">
        <v>559</v>
      </c>
      <c r="AF3" s="6">
        <v>37980720</v>
      </c>
      <c r="AG3" s="6" t="str" cm="1">
        <f t="array" ref="AG3">_xlfn.XLOOKUP($AE3&amp;$C3&amp;$D3,'[1]NBA-Data-1980-2019'!$B$1:$B$16305&amp;'[1]NBA-Data-1980-2019'!$A$1:$A$16305&amp;'[1]NBA-Data-1980-2019'!$D$1:$D$16305,'[1]NBA-Data-1980-2019'!$G$1:$G$16305,"",0)</f>
        <v/>
      </c>
      <c r="AH3" s="68" t="str" cm="1">
        <f t="array" ref="AH3">_xlfn.XLOOKUP($AE3&amp;$C3&amp;$D3,'[1]NBA-Data-1980-2019'!$B$1:$B$16305&amp;'[1]NBA-Data-1980-2019'!$A$1:$A$16305&amp;'[1]NBA-Data-1980-2019'!$D$1:$D$16305,'[1]NBA-Data-1980-2019'!$H$1:$H$16305,"",0)</f>
        <v/>
      </c>
      <c r="AI3" s="68" t="str" cm="1">
        <f t="array" ref="AI3">_xlfn.XLOOKUP($AE3&amp;$C3&amp;$D3,'[1]NBA-Data-1980-2019'!$B$1:$B$16305&amp;'[1]NBA-Data-1980-2019'!$A$1:$A$16305&amp;'[1]NBA-Data-1980-2019'!$D$1:$D$16305,'[1]NBA-Data-1980-2019'!$F$1:$F$16305,"",0)</f>
        <v/>
      </c>
      <c r="AJ3" s="68" t="str">
        <f>IFERROR(($AH3/SUM(AH2:AH23))*$AI3,"")</f>
        <v/>
      </c>
      <c r="AO3">
        <v>2</v>
      </c>
      <c r="AP3" t="s">
        <v>584</v>
      </c>
      <c r="AQ3">
        <v>22</v>
      </c>
      <c r="AR3">
        <v>76</v>
      </c>
      <c r="AS3" s="2">
        <v>2283</v>
      </c>
      <c r="AT3" s="61">
        <v>0.33</v>
      </c>
      <c r="AU3" s="61">
        <v>0.62</v>
      </c>
      <c r="AV3" s="61">
        <v>0.05</v>
      </c>
      <c r="AY3" s="2">
        <v>6.3</v>
      </c>
      <c r="AZ3" s="2">
        <v>1.4</v>
      </c>
      <c r="BA3" s="2">
        <v>95</v>
      </c>
      <c r="BB3" s="2">
        <v>49</v>
      </c>
      <c r="BC3" s="2">
        <v>77</v>
      </c>
      <c r="BD3" s="2">
        <v>18</v>
      </c>
      <c r="BE3" s="2">
        <v>101</v>
      </c>
      <c r="BF3" s="2">
        <v>19</v>
      </c>
      <c r="BG3" s="2">
        <v>723</v>
      </c>
      <c r="BH3" s="2">
        <v>27</v>
      </c>
      <c r="BI3" s="2">
        <v>57</v>
      </c>
    </row>
    <row r="4" spans="1:61" x14ac:dyDescent="0.2">
      <c r="B4" s="1" t="s">
        <v>9</v>
      </c>
      <c r="C4" s="1">
        <v>2022</v>
      </c>
      <c r="D4" s="1" t="s">
        <v>787</v>
      </c>
      <c r="F4" s="2">
        <v>30</v>
      </c>
      <c r="G4" s="2" t="s">
        <v>554</v>
      </c>
      <c r="H4" s="2" t="s">
        <v>556</v>
      </c>
      <c r="I4" s="4" t="s">
        <v>597</v>
      </c>
      <c r="J4" s="16">
        <f>_xlfn.XLOOKUP($I4,DASHBOARD!$I$2:$I$27,DASHBOARD!$J$2:$J$27,"",0)</f>
        <v>74</v>
      </c>
      <c r="K4" s="23">
        <f>J4/DASHBOARD!$C$3</f>
        <v>1.8796037592075185</v>
      </c>
      <c r="L4" s="2">
        <v>185</v>
      </c>
      <c r="M4" s="26">
        <f>L4/DASHBOARD!$C$4</f>
        <v>83.900226757369609</v>
      </c>
      <c r="N4" s="26">
        <f t="shared" si="0"/>
        <v>23.748190537476248</v>
      </c>
      <c r="O4" s="5">
        <v>32216</v>
      </c>
      <c r="P4" s="2" t="s">
        <v>557</v>
      </c>
      <c r="Q4" s="2" t="str">
        <f>_xlfn.XLOOKUP($P4,DASHBOARD!$L$2:$L$150,DASHBOARD!M$2:M$150,"",0)</f>
        <v>United States</v>
      </c>
      <c r="R4" s="2" t="str">
        <f>_xlfn.XLOOKUP($P4,DASHBOARD!$L$2:$L$150,DASHBOARD!N$2:N$150,"",0)</f>
        <v>North America</v>
      </c>
      <c r="S4" s="2" t="str">
        <f>_xlfn.XLOOKUP($P4,DASHBOARD!$L$2:$L$150,DASHBOARD!O$2:O$150,"",0)</f>
        <v>Americas</v>
      </c>
      <c r="T4" s="2">
        <v>12</v>
      </c>
      <c r="V4" s="2" t="s">
        <v>560</v>
      </c>
      <c r="W4" s="2" t="s">
        <v>560</v>
      </c>
      <c r="Y4" s="2" t="str">
        <f t="shared" si="1"/>
        <v/>
      </c>
      <c r="Z4" s="31">
        <f>_xlfn.XLOOKUP($G4,$AE$2:$AE$24,$AF$2:$AF$24,0,0)</f>
        <v>45780966</v>
      </c>
      <c r="AA4" s="43">
        <f>Z4/$AB$24</f>
        <v>0.25670866289906896</v>
      </c>
      <c r="AD4" s="1">
        <v>3</v>
      </c>
      <c r="AE4" s="2" t="s">
        <v>561</v>
      </c>
      <c r="AF4" s="6">
        <v>31579390</v>
      </c>
      <c r="AG4" s="6" t="str" cm="1">
        <f t="array" ref="AG4">_xlfn.XLOOKUP($AE4&amp;$C4&amp;$D4,'[1]NBA-Data-1980-2019'!$B$1:$B$16305&amp;'[1]NBA-Data-1980-2019'!$A$1:$A$16305&amp;'[1]NBA-Data-1980-2019'!$D$1:$D$16305,'[1]NBA-Data-1980-2019'!$G$1:$G$16305,"",0)</f>
        <v/>
      </c>
      <c r="AH4" s="68" t="str" cm="1">
        <f t="array" ref="AH4">_xlfn.XLOOKUP($AE4&amp;$C4&amp;$D4,'[1]NBA-Data-1980-2019'!$B$1:$B$16305&amp;'[1]NBA-Data-1980-2019'!$A$1:$A$16305&amp;'[1]NBA-Data-1980-2019'!$D$1:$D$16305,'[1]NBA-Data-1980-2019'!$H$1:$H$16305,"",0)</f>
        <v/>
      </c>
      <c r="AI4" s="68" t="str" cm="1">
        <f t="array" ref="AI4">_xlfn.XLOOKUP($AE4&amp;$C4&amp;$D4,'[1]NBA-Data-1980-2019'!$B$1:$B$16305&amp;'[1]NBA-Data-1980-2019'!$A$1:$A$16305&amp;'[1]NBA-Data-1980-2019'!$D$1:$D$16305,'[1]NBA-Data-1980-2019'!$F$1:$F$16305,"",0)</f>
        <v/>
      </c>
      <c r="AJ4" s="68" t="str">
        <f>IFERROR(($AH4/SUM(AH2:AH23))*$AI4,"")</f>
        <v/>
      </c>
      <c r="AO4">
        <v>3</v>
      </c>
      <c r="AP4" t="s">
        <v>554</v>
      </c>
      <c r="AQ4">
        <v>33</v>
      </c>
      <c r="AR4">
        <v>64</v>
      </c>
      <c r="AS4" s="2">
        <v>2211</v>
      </c>
      <c r="AT4" s="61">
        <v>0.97</v>
      </c>
      <c r="AU4" s="61">
        <v>0.03</v>
      </c>
      <c r="AY4" s="2">
        <v>10.1</v>
      </c>
      <c r="AZ4" s="2">
        <v>10</v>
      </c>
      <c r="BA4" s="2">
        <v>120</v>
      </c>
      <c r="BB4" s="2">
        <v>52</v>
      </c>
      <c r="BC4" s="2">
        <v>52</v>
      </c>
      <c r="BD4" s="2">
        <v>16</v>
      </c>
      <c r="BE4" s="2">
        <v>105</v>
      </c>
      <c r="BF4" s="2">
        <v>13</v>
      </c>
      <c r="BG4" s="2">
        <v>945</v>
      </c>
      <c r="BH4" s="2">
        <v>25</v>
      </c>
      <c r="BI4" s="2">
        <v>39</v>
      </c>
    </row>
    <row r="5" spans="1:61" x14ac:dyDescent="0.2">
      <c r="B5" s="1" t="s">
        <v>9</v>
      </c>
      <c r="C5" s="1">
        <v>2022</v>
      </c>
      <c r="D5" s="1" t="s">
        <v>787</v>
      </c>
      <c r="F5" s="2">
        <v>21</v>
      </c>
      <c r="G5" s="2" t="s">
        <v>562</v>
      </c>
      <c r="H5" s="2" t="s">
        <v>556</v>
      </c>
      <c r="I5" s="4" t="s">
        <v>598</v>
      </c>
      <c r="J5" s="16">
        <f>_xlfn.XLOOKUP($I5,DASHBOARD!$I$2:$I$27,DASHBOARD!$J$2:$J$27,"",0)</f>
        <v>75</v>
      </c>
      <c r="K5" s="23">
        <f>J5/DASHBOARD!$C$3</f>
        <v>1.9050038100076201</v>
      </c>
      <c r="L5" s="2">
        <v>185</v>
      </c>
      <c r="M5" s="26">
        <f>L5/DASHBOARD!$C$4</f>
        <v>83.900226757369609</v>
      </c>
      <c r="N5" s="26">
        <f t="shared" si="0"/>
        <v>23.119127357016875</v>
      </c>
      <c r="O5" s="5">
        <v>35560</v>
      </c>
      <c r="P5" s="2" t="s">
        <v>557</v>
      </c>
      <c r="Q5" s="2" t="str">
        <f>_xlfn.XLOOKUP($P5,DASHBOARD!$L$2:$L$150,DASHBOARD!M$2:M$150,"",0)</f>
        <v>United States</v>
      </c>
      <c r="R5" s="2" t="str">
        <f>_xlfn.XLOOKUP($P5,DASHBOARD!$L$2:$L$150,DASHBOARD!N$2:N$150,"",0)</f>
        <v>North America</v>
      </c>
      <c r="S5" s="2" t="str">
        <f>_xlfn.XLOOKUP($P5,DASHBOARD!$L$2:$L$150,DASHBOARD!O$2:O$150,"",0)</f>
        <v>Americas</v>
      </c>
      <c r="T5" s="2" t="s">
        <v>563</v>
      </c>
      <c r="V5" s="2" t="s">
        <v>564</v>
      </c>
      <c r="W5" s="2" t="s">
        <v>564</v>
      </c>
      <c r="Y5" s="2" t="str">
        <f t="shared" si="1"/>
        <v/>
      </c>
      <c r="Z5" s="31">
        <f>_xlfn.XLOOKUP($G5,$AE$2:$AE$24,$AF$2:$AF$24,0,0)</f>
        <v>0</v>
      </c>
      <c r="AA5" s="43">
        <f>Z5/$AB$24</f>
        <v>0</v>
      </c>
      <c r="AD5" s="1">
        <v>4</v>
      </c>
      <c r="AE5" s="2" t="s">
        <v>565</v>
      </c>
      <c r="AF5" s="6">
        <v>24026712</v>
      </c>
      <c r="AG5" s="6" t="str" cm="1">
        <f t="array" ref="AG5">_xlfn.XLOOKUP($AE5&amp;$C5&amp;$D5,'[1]NBA-Data-1980-2019'!$B$1:$B$16305&amp;'[1]NBA-Data-1980-2019'!$A$1:$A$16305&amp;'[1]NBA-Data-1980-2019'!$D$1:$D$16305,'[1]NBA-Data-1980-2019'!$G$1:$G$16305,"",0)</f>
        <v/>
      </c>
      <c r="AH5" s="68" t="str" cm="1">
        <f t="array" ref="AH5">_xlfn.XLOOKUP($AE5&amp;$C5&amp;$D5,'[1]NBA-Data-1980-2019'!$B$1:$B$16305&amp;'[1]NBA-Data-1980-2019'!$A$1:$A$16305&amp;'[1]NBA-Data-1980-2019'!$D$1:$D$16305,'[1]NBA-Data-1980-2019'!$H$1:$H$16305,"",0)</f>
        <v/>
      </c>
      <c r="AI5" s="68" t="str" cm="1">
        <f t="array" ref="AI5">_xlfn.XLOOKUP($AE5&amp;$C5&amp;$D5,'[1]NBA-Data-1980-2019'!$B$1:$B$16305&amp;'[1]NBA-Data-1980-2019'!$A$1:$A$16305&amp;'[1]NBA-Data-1980-2019'!$D$1:$D$16305,'[1]NBA-Data-1980-2019'!$F$1:$F$16305,"",0)</f>
        <v/>
      </c>
      <c r="AJ5" s="68" t="str">
        <f>IFERROR(($AH5/SUM(AH2:AH23))*$AI5,"")</f>
        <v/>
      </c>
      <c r="AO5">
        <v>4</v>
      </c>
      <c r="AP5" t="s">
        <v>574</v>
      </c>
      <c r="AQ5">
        <v>25</v>
      </c>
      <c r="AR5">
        <v>82</v>
      </c>
      <c r="AS5" s="2">
        <v>1732</v>
      </c>
      <c r="AW5" s="61">
        <v>0.01</v>
      </c>
      <c r="AX5" s="61">
        <v>0.99</v>
      </c>
      <c r="AY5" s="2">
        <v>6.2</v>
      </c>
      <c r="AZ5" s="2">
        <v>0.7</v>
      </c>
      <c r="BA5" s="2">
        <v>25</v>
      </c>
      <c r="BB5" s="2">
        <v>17</v>
      </c>
      <c r="BC5" s="2">
        <v>113</v>
      </c>
      <c r="BD5" s="2">
        <v>19</v>
      </c>
      <c r="BE5" s="2">
        <v>60</v>
      </c>
      <c r="BF5" s="2">
        <v>2</v>
      </c>
      <c r="BG5" s="2">
        <v>400</v>
      </c>
      <c r="BH5" s="2">
        <v>9</v>
      </c>
      <c r="BI5" s="2">
        <v>36</v>
      </c>
    </row>
    <row r="6" spans="1:61" x14ac:dyDescent="0.2">
      <c r="B6" s="1" t="s">
        <v>9</v>
      </c>
      <c r="C6" s="1">
        <v>2022</v>
      </c>
      <c r="D6" s="1" t="s">
        <v>787</v>
      </c>
      <c r="F6" s="2">
        <v>23</v>
      </c>
      <c r="G6" s="2" t="s">
        <v>565</v>
      </c>
      <c r="H6" s="2" t="s">
        <v>566</v>
      </c>
      <c r="I6" s="4" t="s">
        <v>599</v>
      </c>
      <c r="J6" s="16">
        <f>_xlfn.XLOOKUP($I6,DASHBOARD!$I$2:$I$27,DASHBOARD!$J$2:$J$27,"",0)</f>
        <v>78</v>
      </c>
      <c r="K6" s="23">
        <f>J6/DASHBOARD!$C$3</f>
        <v>1.981203962407925</v>
      </c>
      <c r="L6" s="2">
        <v>230</v>
      </c>
      <c r="M6" s="26">
        <f>L6/DASHBOARD!$C$4</f>
        <v>104.30839002267574</v>
      </c>
      <c r="N6" s="26">
        <f t="shared" si="0"/>
        <v>26.574240824973423</v>
      </c>
      <c r="O6" s="5">
        <v>32936</v>
      </c>
      <c r="P6" s="2" t="s">
        <v>557</v>
      </c>
      <c r="Q6" s="2" t="str">
        <f>_xlfn.XLOOKUP($P6,DASHBOARD!$L$2:$L$150,DASHBOARD!M$2:M$150,"",0)</f>
        <v>United States</v>
      </c>
      <c r="R6" s="2" t="str">
        <f>_xlfn.XLOOKUP($P6,DASHBOARD!$L$2:$L$150,DASHBOARD!N$2:N$150,"",0)</f>
        <v>North America</v>
      </c>
      <c r="S6" s="2" t="str">
        <f>_xlfn.XLOOKUP($P6,DASHBOARD!$L$2:$L$150,DASHBOARD!O$2:O$150,"",0)</f>
        <v>Americas</v>
      </c>
      <c r="T6" s="2">
        <v>9</v>
      </c>
      <c r="V6" s="2" t="s">
        <v>567</v>
      </c>
      <c r="W6" s="2" t="s">
        <v>567</v>
      </c>
      <c r="Y6" s="2" t="str">
        <f t="shared" si="1"/>
        <v/>
      </c>
      <c r="Z6" s="31">
        <f>_xlfn.XLOOKUP($G6,$AE$2:$AE$24,$AF$2:$AF$24,0,0)</f>
        <v>24026712</v>
      </c>
      <c r="AA6" s="43">
        <f>Z6/$AB$24</f>
        <v>0.1347255344367573</v>
      </c>
      <c r="AD6" s="1">
        <v>5</v>
      </c>
      <c r="AE6" s="2" t="s">
        <v>568</v>
      </c>
      <c r="AF6" s="6">
        <v>9166800</v>
      </c>
      <c r="AG6" s="6" t="str" cm="1">
        <f t="array" ref="AG6">_xlfn.XLOOKUP($AE6&amp;$C6&amp;$D6,'[1]NBA-Data-1980-2019'!$B$1:$B$16305&amp;'[1]NBA-Data-1980-2019'!$A$1:$A$16305&amp;'[1]NBA-Data-1980-2019'!$D$1:$D$16305,'[1]NBA-Data-1980-2019'!$G$1:$G$16305,"",0)</f>
        <v/>
      </c>
      <c r="AH6" s="68" t="str" cm="1">
        <f t="array" ref="AH6">_xlfn.XLOOKUP($AE6&amp;$C6&amp;$D6,'[1]NBA-Data-1980-2019'!$B$1:$B$16305&amp;'[1]NBA-Data-1980-2019'!$A$1:$A$16305&amp;'[1]NBA-Data-1980-2019'!$D$1:$D$16305,'[1]NBA-Data-1980-2019'!$H$1:$H$16305,"",0)</f>
        <v/>
      </c>
      <c r="AI6" s="68" t="str" cm="1">
        <f t="array" ref="AI6">_xlfn.XLOOKUP($AE6&amp;$C6&amp;$D6,'[1]NBA-Data-1980-2019'!$B$1:$B$16305&amp;'[1]NBA-Data-1980-2019'!$A$1:$A$16305&amp;'[1]NBA-Data-1980-2019'!$D$1:$D$16305,'[1]NBA-Data-1980-2019'!$F$1:$F$16305,"",0)</f>
        <v/>
      </c>
      <c r="AJ6" s="68" t="str">
        <f>IFERROR(($AH6/SUM(AH2:AH23))*$AI6,"")</f>
        <v/>
      </c>
      <c r="AO6">
        <v>5</v>
      </c>
      <c r="AP6" t="s">
        <v>581</v>
      </c>
      <c r="AQ6">
        <v>28</v>
      </c>
      <c r="AR6">
        <v>63</v>
      </c>
      <c r="AS6" s="2">
        <v>1396</v>
      </c>
      <c r="AW6" s="61">
        <v>0.64</v>
      </c>
      <c r="AX6" s="61">
        <v>0.36</v>
      </c>
      <c r="AY6" s="2">
        <v>6.8</v>
      </c>
      <c r="AZ6" s="2">
        <v>1.6</v>
      </c>
      <c r="BA6" s="2">
        <v>18</v>
      </c>
      <c r="BB6" s="2">
        <v>7</v>
      </c>
      <c r="BC6" s="2">
        <v>47</v>
      </c>
      <c r="BD6" s="2">
        <v>7</v>
      </c>
      <c r="BE6" s="2">
        <v>27</v>
      </c>
      <c r="BF6" s="2">
        <v>3</v>
      </c>
      <c r="BG6" s="2">
        <v>241</v>
      </c>
      <c r="BH6" s="2">
        <v>6</v>
      </c>
      <c r="BI6" s="2">
        <v>9</v>
      </c>
    </row>
    <row r="7" spans="1:61" x14ac:dyDescent="0.2">
      <c r="B7" s="1" t="s">
        <v>9</v>
      </c>
      <c r="C7" s="1">
        <v>2022</v>
      </c>
      <c r="D7" s="1" t="s">
        <v>787</v>
      </c>
      <c r="F7" s="2">
        <v>9</v>
      </c>
      <c r="G7" s="2" t="s">
        <v>569</v>
      </c>
      <c r="H7" s="2" t="s">
        <v>570</v>
      </c>
      <c r="I7" s="4" t="s">
        <v>599</v>
      </c>
      <c r="J7" s="16">
        <f>_xlfn.XLOOKUP($I7,DASHBOARD!$I$2:$I$27,DASHBOARD!$J$2:$J$27,"",0)</f>
        <v>78</v>
      </c>
      <c r="K7" s="23">
        <f>J7/DASHBOARD!$C$3</f>
        <v>1.981203962407925</v>
      </c>
      <c r="L7" s="2">
        <v>215</v>
      </c>
      <c r="M7" s="26">
        <f>L7/DASHBOARD!$C$4</f>
        <v>97.505668934240362</v>
      </c>
      <c r="N7" s="26">
        <f t="shared" si="0"/>
        <v>24.841138162475154</v>
      </c>
      <c r="O7" s="5">
        <v>30709</v>
      </c>
      <c r="P7" s="2" t="s">
        <v>557</v>
      </c>
      <c r="Q7" s="2" t="str">
        <f>_xlfn.XLOOKUP($P7,DASHBOARD!$L$2:$L$150,DASHBOARD!M$2:M$150,"",0)</f>
        <v>United States</v>
      </c>
      <c r="R7" s="2" t="str">
        <f>_xlfn.XLOOKUP($P7,DASHBOARD!$L$2:$L$150,DASHBOARD!N$2:N$150,"",0)</f>
        <v>North America</v>
      </c>
      <c r="S7" s="2" t="str">
        <f>_xlfn.XLOOKUP($P7,DASHBOARD!$L$2:$L$150,DASHBOARD!O$2:O$150,"",0)</f>
        <v>Americas</v>
      </c>
      <c r="T7" s="2">
        <v>17</v>
      </c>
      <c r="V7" s="2" t="s">
        <v>571</v>
      </c>
      <c r="W7" s="2" t="s">
        <v>571</v>
      </c>
      <c r="Y7" s="2" t="str">
        <f t="shared" si="1"/>
        <v/>
      </c>
      <c r="Z7" s="31">
        <f>_xlfn.XLOOKUP($G7,$AE$2:$AE$24,$AF$2:$AF$24,0,0)</f>
        <v>2641691</v>
      </c>
      <c r="AA7" s="43">
        <f>Z7/$AB$24</f>
        <v>1.4812814661938423E-2</v>
      </c>
      <c r="AD7" s="1">
        <v>6</v>
      </c>
      <c r="AE7" s="2" t="s">
        <v>572</v>
      </c>
      <c r="AF7" s="6">
        <v>5466360</v>
      </c>
      <c r="AG7" s="6" t="str" cm="1">
        <f t="array" ref="AG7">_xlfn.XLOOKUP($AE7&amp;$C7&amp;$D7,'[1]NBA-Data-1980-2019'!$B$1:$B$16305&amp;'[1]NBA-Data-1980-2019'!$A$1:$A$16305&amp;'[1]NBA-Data-1980-2019'!$D$1:$D$16305,'[1]NBA-Data-1980-2019'!$G$1:$G$16305,"",0)</f>
        <v/>
      </c>
      <c r="AH7" s="68" t="str" cm="1">
        <f t="array" ref="AH7">_xlfn.XLOOKUP($AE7&amp;$C7&amp;$D7,'[1]NBA-Data-1980-2019'!$B$1:$B$16305&amp;'[1]NBA-Data-1980-2019'!$A$1:$A$16305&amp;'[1]NBA-Data-1980-2019'!$D$1:$D$16305,'[1]NBA-Data-1980-2019'!$H$1:$H$16305,"",0)</f>
        <v/>
      </c>
      <c r="AI7" s="68" t="str" cm="1">
        <f t="array" ref="AI7">_xlfn.XLOOKUP($AE7&amp;$C7&amp;$D7,'[1]NBA-Data-1980-2019'!$B$1:$B$16305&amp;'[1]NBA-Data-1980-2019'!$A$1:$A$16305&amp;'[1]NBA-Data-1980-2019'!$D$1:$D$16305,'[1]NBA-Data-1980-2019'!$F$1:$F$16305,"",0)</f>
        <v/>
      </c>
      <c r="AJ7" s="68" t="str">
        <f>IFERROR(($AH7/SUM(AH2:AH23))*$AI7,"")</f>
        <v/>
      </c>
      <c r="AO7">
        <v>6</v>
      </c>
      <c r="AP7" t="s">
        <v>565</v>
      </c>
      <c r="AQ7">
        <v>31</v>
      </c>
      <c r="AR7">
        <v>46</v>
      </c>
      <c r="AS7" s="2">
        <v>1329</v>
      </c>
      <c r="AV7" s="61">
        <v>0.06</v>
      </c>
      <c r="AW7" s="61">
        <v>0.75</v>
      </c>
      <c r="AX7" s="61">
        <v>0.19</v>
      </c>
      <c r="AY7" s="2">
        <v>6.6</v>
      </c>
      <c r="AZ7" s="2">
        <v>1.3</v>
      </c>
      <c r="BA7" s="2">
        <v>106</v>
      </c>
      <c r="BB7" s="2">
        <v>9</v>
      </c>
      <c r="BC7" s="2">
        <v>64</v>
      </c>
      <c r="BD7" s="2">
        <v>19</v>
      </c>
      <c r="BE7" s="2">
        <v>41</v>
      </c>
      <c r="BF7" s="2">
        <v>13</v>
      </c>
      <c r="BG7" s="2">
        <v>778</v>
      </c>
      <c r="BH7" s="2">
        <v>7</v>
      </c>
      <c r="BI7" s="2">
        <v>15</v>
      </c>
    </row>
    <row r="8" spans="1:61" x14ac:dyDescent="0.2">
      <c r="B8" s="1" t="s">
        <v>9</v>
      </c>
      <c r="C8" s="1">
        <v>2022</v>
      </c>
      <c r="D8" s="1" t="s">
        <v>787</v>
      </c>
      <c r="F8" s="2">
        <v>0</v>
      </c>
      <c r="G8" s="2" t="s">
        <v>572</v>
      </c>
      <c r="H8" s="2" t="s">
        <v>570</v>
      </c>
      <c r="I8" s="4" t="s">
        <v>600</v>
      </c>
      <c r="J8" s="16">
        <f>_xlfn.XLOOKUP($I8,DASHBOARD!$I$2:$I$27,DASHBOARD!$J$2:$J$27,"",0)</f>
        <v>80</v>
      </c>
      <c r="K8" s="23">
        <f>J8/DASHBOARD!$C$3</f>
        <v>2.0320040640081283</v>
      </c>
      <c r="L8" s="2">
        <v>210</v>
      </c>
      <c r="M8" s="26">
        <f>L8/DASHBOARD!$C$4</f>
        <v>95.238095238095241</v>
      </c>
      <c r="N8" s="26">
        <f t="shared" si="0"/>
        <v>23.065430059523806</v>
      </c>
      <c r="O8" s="5">
        <v>37535</v>
      </c>
      <c r="P8" s="2" t="s">
        <v>573</v>
      </c>
      <c r="Q8" s="2" t="str">
        <f>_xlfn.XLOOKUP($P8,DASHBOARD!$L$2:$L$150,DASHBOARD!M$2:M$150,"",0)</f>
        <v>Congo (DR)</v>
      </c>
      <c r="R8" s="2" t="str">
        <f>_xlfn.XLOOKUP($P8,DASHBOARD!$L$2:$L$150,DASHBOARD!N$2:N$150,"",0)</f>
        <v>Africa</v>
      </c>
      <c r="S8" s="2" t="str">
        <f>_xlfn.XLOOKUP($P8,DASHBOARD!$L$2:$L$150,DASHBOARD!O$2:O$150,"",0)</f>
        <v>Africa</v>
      </c>
      <c r="T8" s="2" t="s">
        <v>563</v>
      </c>
      <c r="W8" s="2" t="s">
        <v>1237</v>
      </c>
      <c r="Y8" s="2" t="str">
        <f t="shared" si="1"/>
        <v/>
      </c>
      <c r="Z8" s="31">
        <f>_xlfn.XLOOKUP($G8,$AE$2:$AE$24,$AF$2:$AF$24,0,0)</f>
        <v>5466360</v>
      </c>
      <c r="AA8" s="43">
        <f>Z8/$AB$24</f>
        <v>3.0651646068913328E-2</v>
      </c>
      <c r="AD8" s="1">
        <v>7</v>
      </c>
      <c r="AE8" s="2" t="s">
        <v>574</v>
      </c>
      <c r="AF8" s="6">
        <v>5178572</v>
      </c>
      <c r="AG8" s="6" t="str" cm="1">
        <f t="array" ref="AG8">_xlfn.XLOOKUP($AE8&amp;$C8&amp;$D8,'[1]NBA-Data-1980-2019'!$B$1:$B$16305&amp;'[1]NBA-Data-1980-2019'!$A$1:$A$16305&amp;'[1]NBA-Data-1980-2019'!$D$1:$D$16305,'[1]NBA-Data-1980-2019'!$G$1:$G$16305,"",0)</f>
        <v/>
      </c>
      <c r="AH8" s="68" t="str" cm="1">
        <f t="array" ref="AH8">_xlfn.XLOOKUP($AE8&amp;$C8&amp;$D8,'[1]NBA-Data-1980-2019'!$B$1:$B$16305&amp;'[1]NBA-Data-1980-2019'!$A$1:$A$16305&amp;'[1]NBA-Data-1980-2019'!$D$1:$D$16305,'[1]NBA-Data-1980-2019'!$H$1:$H$16305,"",0)</f>
        <v/>
      </c>
      <c r="AI8" s="68" t="str" cm="1">
        <f t="array" ref="AI8">_xlfn.XLOOKUP($AE8&amp;$C8&amp;$D8,'[1]NBA-Data-1980-2019'!$B$1:$B$16305&amp;'[1]NBA-Data-1980-2019'!$A$1:$A$16305&amp;'[1]NBA-Data-1980-2019'!$D$1:$D$16305,'[1]NBA-Data-1980-2019'!$F$1:$F$16305,"",0)</f>
        <v/>
      </c>
      <c r="AJ8" s="68" t="str">
        <f>IFERROR(($AH8/SUM(AH2:AH23))*$AI8,"")</f>
        <v/>
      </c>
      <c r="AO8">
        <v>7</v>
      </c>
      <c r="AP8" t="s">
        <v>575</v>
      </c>
      <c r="AQ8">
        <v>29</v>
      </c>
      <c r="AR8">
        <v>63</v>
      </c>
      <c r="AS8" s="2">
        <v>1256</v>
      </c>
      <c r="AT8" s="61">
        <v>0.04</v>
      </c>
      <c r="AU8" s="61">
        <v>0.67</v>
      </c>
      <c r="AV8" s="61">
        <v>0.28999999999999998</v>
      </c>
      <c r="AW8" s="61">
        <v>0.01</v>
      </c>
      <c r="AY8" s="2">
        <v>2.8</v>
      </c>
      <c r="AZ8" s="2">
        <v>-4.3</v>
      </c>
      <c r="BA8" s="2">
        <v>9</v>
      </c>
      <c r="BB8" s="2">
        <v>11</v>
      </c>
      <c r="BC8" s="2">
        <v>50</v>
      </c>
      <c r="BD8" s="2">
        <v>10</v>
      </c>
      <c r="BE8" s="2">
        <v>23</v>
      </c>
      <c r="BF8" s="2">
        <v>16</v>
      </c>
      <c r="BG8" s="2">
        <v>160</v>
      </c>
      <c r="BH8" s="2">
        <v>5</v>
      </c>
      <c r="BI8" s="2">
        <v>12</v>
      </c>
    </row>
    <row r="9" spans="1:61" x14ac:dyDescent="0.2">
      <c r="B9" s="1" t="s">
        <v>9</v>
      </c>
      <c r="C9" s="1">
        <v>2022</v>
      </c>
      <c r="D9" s="1" t="s">
        <v>787</v>
      </c>
      <c r="F9" s="2">
        <v>1</v>
      </c>
      <c r="G9" s="2" t="s">
        <v>575</v>
      </c>
      <c r="H9" s="2" t="s">
        <v>576</v>
      </c>
      <c r="I9" s="4" t="s">
        <v>601</v>
      </c>
      <c r="J9" s="16">
        <f>_xlfn.XLOOKUP($I9,DASHBOARD!$I$2:$I$27,DASHBOARD!$J$2:$J$27,"",0)</f>
        <v>77</v>
      </c>
      <c r="K9" s="23">
        <f>J9/DASHBOARD!$C$3</f>
        <v>1.9558039116078234</v>
      </c>
      <c r="L9" s="2">
        <v>210</v>
      </c>
      <c r="M9" s="26">
        <f>L9/DASHBOARD!$C$4</f>
        <v>95.238095238095241</v>
      </c>
      <c r="N9" s="26">
        <f t="shared" si="0"/>
        <v>24.897748757117956</v>
      </c>
      <c r="O9" s="5">
        <v>33898</v>
      </c>
      <c r="P9" s="2" t="s">
        <v>557</v>
      </c>
      <c r="Q9" s="2" t="str">
        <f>_xlfn.XLOOKUP($P9,DASHBOARD!$L$2:$L$150,DASHBOARD!M$2:M$150,"",0)</f>
        <v>United States</v>
      </c>
      <c r="R9" s="2" t="str">
        <f>_xlfn.XLOOKUP($P9,DASHBOARD!$L$2:$L$150,DASHBOARD!N$2:N$150,"",0)</f>
        <v>North America</v>
      </c>
      <c r="S9" s="2" t="str">
        <f>_xlfn.XLOOKUP($P9,DASHBOARD!$L$2:$L$150,DASHBOARD!O$2:O$150,"",0)</f>
        <v>Americas</v>
      </c>
      <c r="T9" s="2">
        <v>4</v>
      </c>
      <c r="V9" s="2" t="s">
        <v>577</v>
      </c>
      <c r="W9" s="2" t="s">
        <v>641</v>
      </c>
      <c r="X9" s="2" t="s">
        <v>963</v>
      </c>
      <c r="Y9" s="2" t="str">
        <f t="shared" si="1"/>
        <v>X</v>
      </c>
      <c r="Z9" s="31">
        <f>_xlfn.XLOOKUP($G9,$AE$2:$AE$24,$AF$2:$AF$24,0,0)</f>
        <v>1910860</v>
      </c>
      <c r="AA9" s="43">
        <f>Z9/$AB$24</f>
        <v>1.0714809197938614E-2</v>
      </c>
      <c r="AD9" s="1">
        <v>8</v>
      </c>
      <c r="AE9" s="2" t="s">
        <v>578</v>
      </c>
      <c r="AF9" s="6">
        <v>3562080</v>
      </c>
      <c r="AG9" s="6" t="str" cm="1">
        <f t="array" ref="AG9">_xlfn.XLOOKUP($AE9&amp;$C9&amp;$D9,'[1]NBA-Data-1980-2019'!$B$1:$B$16305&amp;'[1]NBA-Data-1980-2019'!$A$1:$A$16305&amp;'[1]NBA-Data-1980-2019'!$D$1:$D$16305,'[1]NBA-Data-1980-2019'!$G$1:$G$16305,"",0)</f>
        <v/>
      </c>
      <c r="AH9" s="68" t="str" cm="1">
        <f t="array" ref="AH9">_xlfn.XLOOKUP($AE9&amp;$C9&amp;$D9,'[1]NBA-Data-1980-2019'!$B$1:$B$16305&amp;'[1]NBA-Data-1980-2019'!$A$1:$A$16305&amp;'[1]NBA-Data-1980-2019'!$D$1:$D$16305,'[1]NBA-Data-1980-2019'!$H$1:$H$16305,"",0)</f>
        <v/>
      </c>
      <c r="AI9" s="68" t="str" cm="1">
        <f t="array" ref="AI9">_xlfn.XLOOKUP($AE9&amp;$C9&amp;$D9,'[1]NBA-Data-1980-2019'!$B$1:$B$16305&amp;'[1]NBA-Data-1980-2019'!$A$1:$A$16305&amp;'[1]NBA-Data-1980-2019'!$D$1:$D$16305,'[1]NBA-Data-1980-2019'!$F$1:$F$16305,"",0)</f>
        <v/>
      </c>
      <c r="AJ9" s="68" t="str">
        <f>IFERROR(($AH9/SUM(AH2:AH23))*$AI9,"")</f>
        <v/>
      </c>
      <c r="AO9">
        <v>8</v>
      </c>
      <c r="AP9" t="s">
        <v>582</v>
      </c>
      <c r="AQ9">
        <v>29</v>
      </c>
      <c r="AR9">
        <v>71</v>
      </c>
      <c r="AS9" s="2">
        <v>1247</v>
      </c>
      <c r="AT9" s="61">
        <v>0.46</v>
      </c>
      <c r="AU9" s="61">
        <v>0.54</v>
      </c>
      <c r="AY9" s="2">
        <v>9.8000000000000007</v>
      </c>
      <c r="AZ9" s="2">
        <v>5.9</v>
      </c>
      <c r="BA9" s="2">
        <v>24</v>
      </c>
      <c r="BB9" s="2">
        <v>5</v>
      </c>
      <c r="BC9" s="2">
        <v>34</v>
      </c>
      <c r="BD9" s="2">
        <v>8</v>
      </c>
      <c r="BE9" s="2">
        <v>27</v>
      </c>
      <c r="BF9" s="2">
        <v>5</v>
      </c>
      <c r="BG9" s="2">
        <v>157</v>
      </c>
      <c r="BH9" s="2">
        <v>6</v>
      </c>
      <c r="BI9" s="2">
        <v>9</v>
      </c>
    </row>
    <row r="10" spans="1:61" x14ac:dyDescent="0.2">
      <c r="B10" s="1" t="s">
        <v>9</v>
      </c>
      <c r="C10" s="1">
        <v>2022</v>
      </c>
      <c r="D10" s="1" t="s">
        <v>787</v>
      </c>
      <c r="F10" s="2">
        <v>5</v>
      </c>
      <c r="G10" s="2" t="s">
        <v>574</v>
      </c>
      <c r="H10" s="2" t="s">
        <v>552</v>
      </c>
      <c r="I10" s="4" t="s">
        <v>602</v>
      </c>
      <c r="J10" s="16">
        <f>_xlfn.XLOOKUP($I10,DASHBOARD!$I$2:$I$27,DASHBOARD!$J$2:$J$27,"",0)</f>
        <v>81</v>
      </c>
      <c r="K10" s="23">
        <f>J10/DASHBOARD!$C$3</f>
        <v>2.0574041148082296</v>
      </c>
      <c r="L10" s="2">
        <v>222</v>
      </c>
      <c r="M10" s="26">
        <f>L10/DASHBOARD!$C$4</f>
        <v>100.68027210884354</v>
      </c>
      <c r="N10" s="26">
        <f t="shared" si="0"/>
        <v>23.785110449605845</v>
      </c>
      <c r="O10" s="5">
        <v>35101</v>
      </c>
      <c r="P10" s="2" t="s">
        <v>557</v>
      </c>
      <c r="Q10" s="2" t="str">
        <f>_xlfn.XLOOKUP($P10,DASHBOARD!$L$2:$L$150,DASHBOARD!M$2:M$150,"",0)</f>
        <v>United States</v>
      </c>
      <c r="R10" s="2" t="str">
        <f>_xlfn.XLOOKUP($P10,DASHBOARD!$L$2:$L$150,DASHBOARD!N$2:N$150,"",0)</f>
        <v>North America</v>
      </c>
      <c r="S10" s="2" t="str">
        <f>_xlfn.XLOOKUP($P10,DASHBOARD!$L$2:$L$150,DASHBOARD!O$2:O$150,"",0)</f>
        <v>Americas</v>
      </c>
      <c r="T10" s="2">
        <v>6</v>
      </c>
      <c r="V10" s="2" t="s">
        <v>579</v>
      </c>
      <c r="W10" s="2" t="s">
        <v>579</v>
      </c>
      <c r="Y10" s="2" t="str">
        <f t="shared" si="1"/>
        <v/>
      </c>
      <c r="Z10" s="31">
        <f>_xlfn.XLOOKUP($G10,$AE$2:$AE$24,$AF$2:$AF$24,0,0)</f>
        <v>5178572</v>
      </c>
      <c r="AA10" s="43">
        <f>Z10/$AB$24</f>
        <v>2.9037925801883635E-2</v>
      </c>
      <c r="AD10" s="1">
        <v>9</v>
      </c>
      <c r="AE10" s="2" t="s">
        <v>569</v>
      </c>
      <c r="AF10" s="6">
        <v>2641691</v>
      </c>
      <c r="AG10" s="6" t="str" cm="1">
        <f t="array" ref="AG10">_xlfn.XLOOKUP($AE10&amp;$C10&amp;$D10,'[1]NBA-Data-1980-2019'!$B$1:$B$16305&amp;'[1]NBA-Data-1980-2019'!$A$1:$A$16305&amp;'[1]NBA-Data-1980-2019'!$D$1:$D$16305,'[1]NBA-Data-1980-2019'!$G$1:$G$16305,"",0)</f>
        <v/>
      </c>
      <c r="AH10" s="68" t="str" cm="1">
        <f t="array" ref="AH10">_xlfn.XLOOKUP($AE10&amp;$C10&amp;$D10,'[1]NBA-Data-1980-2019'!$B$1:$B$16305&amp;'[1]NBA-Data-1980-2019'!$A$1:$A$16305&amp;'[1]NBA-Data-1980-2019'!$D$1:$D$16305,'[1]NBA-Data-1980-2019'!$H$1:$H$16305,"",0)</f>
        <v/>
      </c>
      <c r="AI10" s="68" t="str" cm="1">
        <f t="array" ref="AI10">_xlfn.XLOOKUP($AE10&amp;$C10&amp;$D10,'[1]NBA-Data-1980-2019'!$B$1:$B$16305&amp;'[1]NBA-Data-1980-2019'!$A$1:$A$16305&amp;'[1]NBA-Data-1980-2019'!$D$1:$D$16305,'[1]NBA-Data-1980-2019'!$F$1:$F$16305,"",0)</f>
        <v/>
      </c>
      <c r="AJ10" s="68" t="str">
        <f>IFERROR(($AH10/SUM(AH2:AH23))*$AI10,"")</f>
        <v/>
      </c>
      <c r="AO10">
        <v>9</v>
      </c>
      <c r="AP10" t="s">
        <v>572</v>
      </c>
      <c r="AQ10">
        <v>19</v>
      </c>
      <c r="AR10">
        <v>70</v>
      </c>
      <c r="AS10" s="2">
        <v>1185</v>
      </c>
      <c r="AV10" s="61">
        <v>0.14000000000000001</v>
      </c>
      <c r="AW10" s="61">
        <v>0.63</v>
      </c>
      <c r="AX10" s="61">
        <v>0.24</v>
      </c>
      <c r="AY10" s="2">
        <v>2</v>
      </c>
      <c r="AZ10" s="2">
        <v>-5.3</v>
      </c>
      <c r="BA10" s="2">
        <v>33</v>
      </c>
      <c r="BB10" s="2">
        <v>19</v>
      </c>
      <c r="BC10" s="2">
        <v>66</v>
      </c>
      <c r="BD10" s="2">
        <v>18</v>
      </c>
      <c r="BE10" s="2">
        <v>93</v>
      </c>
      <c r="BF10" s="2">
        <v>5</v>
      </c>
      <c r="BG10" s="2">
        <v>156</v>
      </c>
      <c r="BH10" s="2">
        <v>11</v>
      </c>
      <c r="BI10" s="2">
        <v>35</v>
      </c>
    </row>
    <row r="11" spans="1:61" x14ac:dyDescent="0.2">
      <c r="B11" s="1" t="s">
        <v>9</v>
      </c>
      <c r="C11" s="1">
        <v>2022</v>
      </c>
      <c r="D11" s="1" t="s">
        <v>787</v>
      </c>
      <c r="F11" s="2">
        <v>4</v>
      </c>
      <c r="G11" s="2" t="s">
        <v>578</v>
      </c>
      <c r="H11" s="2" t="s">
        <v>576</v>
      </c>
      <c r="I11" s="4" t="s">
        <v>599</v>
      </c>
      <c r="J11" s="16">
        <f>_xlfn.XLOOKUP($I11,DASHBOARD!$I$2:$I$27,DASHBOARD!$J$2:$J$27,"",0)</f>
        <v>78</v>
      </c>
      <c r="K11" s="23">
        <f>J11/DASHBOARD!$C$3</f>
        <v>1.981203962407925</v>
      </c>
      <c r="L11" s="2">
        <v>205</v>
      </c>
      <c r="M11" s="26">
        <f>L11/DASHBOARD!$C$4</f>
        <v>92.970521541950106</v>
      </c>
      <c r="N11" s="26">
        <f t="shared" si="0"/>
        <v>23.685736387476311</v>
      </c>
      <c r="O11" s="5">
        <v>37407</v>
      </c>
      <c r="P11" s="2" t="s">
        <v>557</v>
      </c>
      <c r="Q11" s="2" t="str">
        <f>_xlfn.XLOOKUP($P11,DASHBOARD!$L$2:$L$150,DASHBOARD!M$2:M$150,"",0)</f>
        <v>United States</v>
      </c>
      <c r="R11" s="2" t="str">
        <f>_xlfn.XLOOKUP($P11,DASHBOARD!$L$2:$L$150,DASHBOARD!N$2:N$150,"",0)</f>
        <v>North America</v>
      </c>
      <c r="S11" s="2" t="str">
        <f>_xlfn.XLOOKUP($P11,DASHBOARD!$L$2:$L$150,DASHBOARD!O$2:O$150,"",0)</f>
        <v>Americas</v>
      </c>
      <c r="T11" s="2" t="s">
        <v>563</v>
      </c>
      <c r="V11" s="2" t="s">
        <v>580</v>
      </c>
      <c r="W11" s="2" t="s">
        <v>580</v>
      </c>
      <c r="Y11" s="2" t="str">
        <f t="shared" si="1"/>
        <v/>
      </c>
      <c r="Z11" s="31">
        <f>_xlfn.XLOOKUP($G11,$AE$2:$AE$24,$AF$2:$AF$24,0,0)</f>
        <v>3562080</v>
      </c>
      <c r="AA11" s="43">
        <f>Z11/$AB$24</f>
        <v>1.9973733056211956E-2</v>
      </c>
      <c r="AD11" s="1">
        <v>10</v>
      </c>
      <c r="AE11" s="2" t="s">
        <v>581</v>
      </c>
      <c r="AF11" s="6">
        <v>2389641</v>
      </c>
      <c r="AG11" s="6" t="str" cm="1">
        <f t="array" ref="AG11">_xlfn.XLOOKUP($AE11&amp;$C11&amp;$D11,'[1]NBA-Data-1980-2019'!$B$1:$B$16305&amp;'[1]NBA-Data-1980-2019'!$A$1:$A$16305&amp;'[1]NBA-Data-1980-2019'!$D$1:$D$16305,'[1]NBA-Data-1980-2019'!$G$1:$G$16305,"",0)</f>
        <v/>
      </c>
      <c r="AH11" s="68" t="str" cm="1">
        <f t="array" ref="AH11">_xlfn.XLOOKUP($AE11&amp;$C11&amp;$D11,'[1]NBA-Data-1980-2019'!$B$1:$B$16305&amp;'[1]NBA-Data-1980-2019'!$A$1:$A$16305&amp;'[1]NBA-Data-1980-2019'!$D$1:$D$16305,'[1]NBA-Data-1980-2019'!$H$1:$H$16305,"",0)</f>
        <v/>
      </c>
      <c r="AI11" s="68" t="str" cm="1">
        <f t="array" ref="AI11">_xlfn.XLOOKUP($AE11&amp;$C11&amp;$D11,'[1]NBA-Data-1980-2019'!$B$1:$B$16305&amp;'[1]NBA-Data-1980-2019'!$A$1:$A$16305&amp;'[1]NBA-Data-1980-2019'!$D$1:$D$16305,'[1]NBA-Data-1980-2019'!$F$1:$F$16305,"",0)</f>
        <v/>
      </c>
      <c r="AJ11" s="68" t="str">
        <f>IFERROR(($AH11/SUM(AH2:AH23))*$AI11,"")</f>
        <v/>
      </c>
      <c r="AO11">
        <v>10</v>
      </c>
      <c r="AP11" t="s">
        <v>551</v>
      </c>
      <c r="AQ11">
        <v>33</v>
      </c>
      <c r="AR11">
        <v>71</v>
      </c>
      <c r="AS11" s="2">
        <v>1142</v>
      </c>
      <c r="AX11" s="61">
        <v>1</v>
      </c>
      <c r="AY11" s="2">
        <v>4.9000000000000004</v>
      </c>
      <c r="AZ11" s="2">
        <v>-1.2</v>
      </c>
      <c r="BA11" s="2">
        <v>41</v>
      </c>
      <c r="BB11" s="2">
        <v>22</v>
      </c>
      <c r="BC11" s="2">
        <v>69</v>
      </c>
      <c r="BD11" s="2">
        <v>14</v>
      </c>
      <c r="BE11" s="2">
        <v>34</v>
      </c>
      <c r="BF11" s="2">
        <v>0</v>
      </c>
      <c r="BG11" s="2">
        <v>381</v>
      </c>
      <c r="BH11" s="2">
        <v>7</v>
      </c>
      <c r="BI11" s="2">
        <v>19</v>
      </c>
    </row>
    <row r="12" spans="1:61" x14ac:dyDescent="0.2">
      <c r="B12" s="1" t="s">
        <v>9</v>
      </c>
      <c r="C12" s="1">
        <v>2022</v>
      </c>
      <c r="D12" s="1" t="s">
        <v>787</v>
      </c>
      <c r="F12" s="2">
        <v>0</v>
      </c>
      <c r="G12" s="2" t="s">
        <v>582</v>
      </c>
      <c r="H12" s="2" t="s">
        <v>576</v>
      </c>
      <c r="I12" s="4" t="s">
        <v>598</v>
      </c>
      <c r="J12" s="16">
        <f>_xlfn.XLOOKUP($I12,DASHBOARD!$I$2:$I$27,DASHBOARD!$J$2:$J$27,"",0)</f>
        <v>75</v>
      </c>
      <c r="K12" s="23">
        <f>J12/DASHBOARD!$C$3</f>
        <v>1.9050038100076201</v>
      </c>
      <c r="L12" s="2">
        <v>190</v>
      </c>
      <c r="M12" s="26">
        <f>L12/DASHBOARD!$C$4</f>
        <v>86.167800453514729</v>
      </c>
      <c r="N12" s="26">
        <f t="shared" si="0"/>
        <v>23.743968636936248</v>
      </c>
      <c r="O12" s="5">
        <v>33939</v>
      </c>
      <c r="P12" s="2" t="s">
        <v>557</v>
      </c>
      <c r="Q12" s="2" t="str">
        <f>_xlfn.XLOOKUP($P12,DASHBOARD!$L$2:$L$150,DASHBOARD!M$2:M$150,"",0)</f>
        <v>United States</v>
      </c>
      <c r="R12" s="2" t="str">
        <f>_xlfn.XLOOKUP($P12,DASHBOARD!$L$2:$L$150,DASHBOARD!N$2:N$150,"",0)</f>
        <v>North America</v>
      </c>
      <c r="S12" s="2" t="str">
        <f>_xlfn.XLOOKUP($P12,DASHBOARD!$L$2:$L$150,DASHBOARD!O$2:O$150,"",0)</f>
        <v>Americas</v>
      </c>
      <c r="T12" s="2">
        <v>5</v>
      </c>
      <c r="V12" s="2" t="s">
        <v>583</v>
      </c>
      <c r="W12" s="2" t="s">
        <v>583</v>
      </c>
      <c r="Y12" s="2" t="str">
        <f t="shared" si="1"/>
        <v/>
      </c>
      <c r="Z12" s="31">
        <f>_xlfn.XLOOKUP($G12,$AE$2:$AE$24,$AF$2:$AF$24,0,0)</f>
        <v>1939350</v>
      </c>
      <c r="AA12" s="43">
        <f>Z12/$AB$24</f>
        <v>1.0874561829763693E-2</v>
      </c>
      <c r="AD12" s="1">
        <v>11</v>
      </c>
      <c r="AE12" s="2" t="s">
        <v>584</v>
      </c>
      <c r="AF12" s="6">
        <v>2161440</v>
      </c>
      <c r="AG12" s="6" t="str" cm="1">
        <f t="array" ref="AG12">_xlfn.XLOOKUP($AE12&amp;$C12&amp;$D12,'[1]NBA-Data-1980-2019'!$B$1:$B$16305&amp;'[1]NBA-Data-1980-2019'!$A$1:$A$16305&amp;'[1]NBA-Data-1980-2019'!$D$1:$D$16305,'[1]NBA-Data-1980-2019'!$G$1:$G$16305,"",0)</f>
        <v/>
      </c>
      <c r="AH12" s="68" t="str" cm="1">
        <f t="array" ref="AH12">_xlfn.XLOOKUP($AE12&amp;$C12&amp;$D12,'[1]NBA-Data-1980-2019'!$B$1:$B$16305&amp;'[1]NBA-Data-1980-2019'!$A$1:$A$16305&amp;'[1]NBA-Data-1980-2019'!$D$1:$D$16305,'[1]NBA-Data-1980-2019'!$H$1:$H$16305,"",0)</f>
        <v/>
      </c>
      <c r="AI12" s="68" t="str" cm="1">
        <f t="array" ref="AI12">_xlfn.XLOOKUP($AE12&amp;$C12&amp;$D12,'[1]NBA-Data-1980-2019'!$B$1:$B$16305&amp;'[1]NBA-Data-1980-2019'!$A$1:$A$16305&amp;'[1]NBA-Data-1980-2019'!$D$1:$D$16305,'[1]NBA-Data-1980-2019'!$F$1:$F$16305,"",0)</f>
        <v/>
      </c>
      <c r="AJ12" s="68" t="str">
        <f>IFERROR(($AH12/SUM(AH2:AH23))*$AI12,"")</f>
        <v/>
      </c>
      <c r="AO12">
        <v>11</v>
      </c>
      <c r="AP12" t="s">
        <v>588</v>
      </c>
      <c r="AQ12">
        <v>28</v>
      </c>
      <c r="AR12">
        <v>73</v>
      </c>
      <c r="AS12" s="2">
        <v>994</v>
      </c>
      <c r="AU12" s="61">
        <v>0.06</v>
      </c>
      <c r="AV12" s="61">
        <v>0.6</v>
      </c>
      <c r="AW12" s="61">
        <v>0.33</v>
      </c>
      <c r="AX12" s="61">
        <v>0.02</v>
      </c>
      <c r="AY12" s="2">
        <v>4.7</v>
      </c>
      <c r="AZ12" s="2">
        <v>-1.4</v>
      </c>
      <c r="BA12" s="2">
        <v>37</v>
      </c>
      <c r="BB12" s="2">
        <v>12</v>
      </c>
      <c r="BC12" s="2">
        <v>60</v>
      </c>
      <c r="BD12" s="2">
        <v>8</v>
      </c>
      <c r="BE12" s="2">
        <v>25</v>
      </c>
      <c r="BF12" s="2">
        <v>5</v>
      </c>
      <c r="BG12" s="2">
        <v>320</v>
      </c>
      <c r="BH12" s="2">
        <v>6</v>
      </c>
      <c r="BI12" s="2">
        <v>19</v>
      </c>
    </row>
    <row r="13" spans="1:61" x14ac:dyDescent="0.2">
      <c r="B13" s="1" t="s">
        <v>9</v>
      </c>
      <c r="C13" s="1">
        <v>2022</v>
      </c>
      <c r="D13" s="1" t="s">
        <v>787</v>
      </c>
      <c r="F13" s="2">
        <v>3</v>
      </c>
      <c r="G13" s="2" t="s">
        <v>584</v>
      </c>
      <c r="H13" s="2" t="s">
        <v>576</v>
      </c>
      <c r="I13" s="4" t="s">
        <v>603</v>
      </c>
      <c r="J13" s="16">
        <f>_xlfn.XLOOKUP($I13,DASHBOARD!$I$2:$I$27,DASHBOARD!$J$2:$J$27,"",0)</f>
        <v>76</v>
      </c>
      <c r="K13" s="23">
        <f>J13/DASHBOARD!$C$3</f>
        <v>1.9304038608077216</v>
      </c>
      <c r="L13" s="2">
        <v>194</v>
      </c>
      <c r="M13" s="26">
        <f>L13/DASHBOARD!$C$4</f>
        <v>87.981859410430843</v>
      </c>
      <c r="N13" s="26">
        <f t="shared" si="0"/>
        <v>23.610043168698692</v>
      </c>
      <c r="O13" s="5">
        <v>36330</v>
      </c>
      <c r="P13" s="2" t="s">
        <v>557</v>
      </c>
      <c r="Q13" s="2" t="str">
        <f>_xlfn.XLOOKUP($P13,DASHBOARD!$L$2:$L$150,DASHBOARD!M$2:M$150,"",0)</f>
        <v>United States</v>
      </c>
      <c r="R13" s="2" t="str">
        <f>_xlfn.XLOOKUP($P13,DASHBOARD!$L$2:$L$150,DASHBOARD!N$2:N$150,"",0)</f>
        <v>North America</v>
      </c>
      <c r="S13" s="2" t="str">
        <f>_xlfn.XLOOKUP($P13,DASHBOARD!$L$2:$L$150,DASHBOARD!O$2:O$150,"",0)</f>
        <v>Americas</v>
      </c>
      <c r="T13" s="2">
        <v>2</v>
      </c>
      <c r="V13" s="2" t="s">
        <v>585</v>
      </c>
      <c r="W13" s="2" t="s">
        <v>585</v>
      </c>
      <c r="Y13" s="2" t="str">
        <f t="shared" si="1"/>
        <v/>
      </c>
      <c r="Z13" s="31">
        <f>_xlfn.XLOOKUP($G13,$AE$2:$AE$24,$AF$2:$AF$24,0,0)</f>
        <v>2161440</v>
      </c>
      <c r="AA13" s="43">
        <f>Z13/$AB$24</f>
        <v>1.2119892191365373E-2</v>
      </c>
      <c r="AD13" s="1">
        <v>12</v>
      </c>
      <c r="AE13" s="2" t="s">
        <v>551</v>
      </c>
      <c r="AF13" s="6">
        <v>2089448</v>
      </c>
      <c r="AG13" s="6" t="str" cm="1">
        <f t="array" ref="AG13">_xlfn.XLOOKUP($AE13&amp;$C13&amp;$D13,'[1]NBA-Data-1980-2019'!$B$1:$B$16305&amp;'[1]NBA-Data-1980-2019'!$A$1:$A$16305&amp;'[1]NBA-Data-1980-2019'!$D$1:$D$16305,'[1]NBA-Data-1980-2019'!$G$1:$G$16305,"",0)</f>
        <v/>
      </c>
      <c r="AH13" s="68" t="str" cm="1">
        <f t="array" ref="AH13">_xlfn.XLOOKUP($AE13&amp;$C13&amp;$D13,'[1]NBA-Data-1980-2019'!$B$1:$B$16305&amp;'[1]NBA-Data-1980-2019'!$A$1:$A$16305&amp;'[1]NBA-Data-1980-2019'!$D$1:$D$16305,'[1]NBA-Data-1980-2019'!$H$1:$H$16305,"",0)</f>
        <v/>
      </c>
      <c r="AI13" s="68" t="str" cm="1">
        <f t="array" ref="AI13">_xlfn.XLOOKUP($AE13&amp;$C13&amp;$D13,'[1]NBA-Data-1980-2019'!$B$1:$B$16305&amp;'[1]NBA-Data-1980-2019'!$A$1:$A$16305&amp;'[1]NBA-Data-1980-2019'!$D$1:$D$16305,'[1]NBA-Data-1980-2019'!$F$1:$F$16305,"",0)</f>
        <v/>
      </c>
      <c r="AJ13" s="68" t="str">
        <f>IFERROR(($AH13/SUM(AH2:AH23))*$AI13,"")</f>
        <v/>
      </c>
      <c r="AO13">
        <v>12</v>
      </c>
      <c r="AP13" t="s">
        <v>559</v>
      </c>
      <c r="AQ13">
        <v>31</v>
      </c>
      <c r="AR13">
        <v>32</v>
      </c>
      <c r="AS13" s="2">
        <v>941</v>
      </c>
      <c r="AT13" s="61">
        <v>0.01</v>
      </c>
      <c r="AU13" s="61">
        <v>0.49</v>
      </c>
      <c r="AV13" s="61">
        <v>0.46</v>
      </c>
      <c r="AW13" s="61">
        <v>0.04</v>
      </c>
      <c r="AY13" s="2">
        <v>3.5</v>
      </c>
      <c r="AZ13" s="2">
        <v>-2.9</v>
      </c>
      <c r="BA13" s="2">
        <v>20</v>
      </c>
      <c r="BB13" s="2">
        <v>13</v>
      </c>
      <c r="BC13" s="2">
        <v>32</v>
      </c>
      <c r="BD13" s="2">
        <v>1</v>
      </c>
      <c r="BE13" s="2">
        <v>21</v>
      </c>
      <c r="BF13" s="2">
        <v>1</v>
      </c>
      <c r="BG13" s="2">
        <v>210</v>
      </c>
      <c r="BH13" s="2">
        <v>3</v>
      </c>
      <c r="BI13" s="2">
        <v>13</v>
      </c>
    </row>
    <row r="14" spans="1:61" x14ac:dyDescent="0.2">
      <c r="B14" s="1" t="s">
        <v>9</v>
      </c>
      <c r="C14" s="1">
        <v>2022</v>
      </c>
      <c r="D14" s="1" t="s">
        <v>787</v>
      </c>
      <c r="F14" s="2">
        <v>32</v>
      </c>
      <c r="G14" s="2" t="s">
        <v>581</v>
      </c>
      <c r="H14" s="2" t="s">
        <v>566</v>
      </c>
      <c r="I14" s="4" t="s">
        <v>600</v>
      </c>
      <c r="J14" s="16">
        <f>_xlfn.XLOOKUP($I14,DASHBOARD!$I$2:$I$27,DASHBOARD!$J$2:$J$27,"",0)</f>
        <v>80</v>
      </c>
      <c r="K14" s="23">
        <f>J14/DASHBOARD!$C$3</f>
        <v>2.0320040640081283</v>
      </c>
      <c r="L14" s="2">
        <v>198</v>
      </c>
      <c r="M14" s="26">
        <f>L14/DASHBOARD!$C$4</f>
        <v>89.795918367346943</v>
      </c>
      <c r="N14" s="26">
        <f t="shared" si="0"/>
        <v>21.747405484693875</v>
      </c>
      <c r="O14" s="5">
        <v>34123</v>
      </c>
      <c r="P14" s="2" t="s">
        <v>557</v>
      </c>
      <c r="Q14" s="2" t="str">
        <f>_xlfn.XLOOKUP($P14,DASHBOARD!$L$2:$L$150,DASHBOARD!M$2:M$150,"",0)</f>
        <v>United States</v>
      </c>
      <c r="R14" s="2" t="str">
        <f>_xlfn.XLOOKUP($P14,DASHBOARD!$L$2:$L$150,DASHBOARD!N$2:N$150,"",0)</f>
        <v>North America</v>
      </c>
      <c r="S14" s="2" t="str">
        <f>_xlfn.XLOOKUP($P14,DASHBOARD!$L$2:$L$150,DASHBOARD!O$2:O$150,"",0)</f>
        <v>Americas</v>
      </c>
      <c r="T14" s="2">
        <v>8</v>
      </c>
      <c r="V14" s="2" t="s">
        <v>586</v>
      </c>
      <c r="W14" s="2" t="s">
        <v>586</v>
      </c>
      <c r="Y14" s="2" t="str">
        <f t="shared" si="1"/>
        <v/>
      </c>
      <c r="Z14" s="31">
        <f>_xlfn.XLOOKUP($G14,$AE$2:$AE$24,$AF$2:$AF$24,0,0)</f>
        <v>2389641</v>
      </c>
      <c r="AA14" s="43">
        <f>Z14/$AB$24</f>
        <v>1.3399488903724619E-2</v>
      </c>
      <c r="AD14" s="1">
        <v>13</v>
      </c>
      <c r="AE14" s="2" t="s">
        <v>582</v>
      </c>
      <c r="AF14" s="6">
        <v>1939350</v>
      </c>
      <c r="AG14" s="6" t="str" cm="1">
        <f t="array" ref="AG14">_xlfn.XLOOKUP($AE14&amp;$C14&amp;$D14,'[1]NBA-Data-1980-2019'!$B$1:$B$16305&amp;'[1]NBA-Data-1980-2019'!$A$1:$A$16305&amp;'[1]NBA-Data-1980-2019'!$D$1:$D$16305,'[1]NBA-Data-1980-2019'!$G$1:$G$16305,"",0)</f>
        <v/>
      </c>
      <c r="AH14" s="68" t="str" cm="1">
        <f t="array" ref="AH14">_xlfn.XLOOKUP($AE14&amp;$C14&amp;$D14,'[1]NBA-Data-1980-2019'!$B$1:$B$16305&amp;'[1]NBA-Data-1980-2019'!$A$1:$A$16305&amp;'[1]NBA-Data-1980-2019'!$D$1:$D$16305,'[1]NBA-Data-1980-2019'!$H$1:$H$16305,"",0)</f>
        <v/>
      </c>
      <c r="AI14" s="68" t="str" cm="1">
        <f t="array" ref="AI14">_xlfn.XLOOKUP($AE14&amp;$C14&amp;$D14,'[1]NBA-Data-1980-2019'!$B$1:$B$16305&amp;'[1]NBA-Data-1980-2019'!$A$1:$A$16305&amp;'[1]NBA-Data-1980-2019'!$D$1:$D$16305,'[1]NBA-Data-1980-2019'!$F$1:$F$16305,"",0)</f>
        <v/>
      </c>
      <c r="AJ14" s="68" t="str">
        <f>IFERROR(($AH14/SUM(AH2:AH23))*$AI14,"")</f>
        <v/>
      </c>
      <c r="AO14">
        <v>13</v>
      </c>
      <c r="AP14" t="s">
        <v>578</v>
      </c>
      <c r="AQ14">
        <v>19</v>
      </c>
      <c r="AR14">
        <v>52</v>
      </c>
      <c r="AS14" s="2">
        <v>607</v>
      </c>
      <c r="AU14" s="61">
        <v>0.43</v>
      </c>
      <c r="AV14" s="61">
        <v>0.51</v>
      </c>
      <c r="AW14" s="61">
        <v>0.06</v>
      </c>
      <c r="AY14" s="2">
        <v>-2.9</v>
      </c>
      <c r="AZ14" s="2">
        <v>-10.199999999999999</v>
      </c>
      <c r="BA14" s="2">
        <v>9</v>
      </c>
      <c r="BB14" s="2">
        <v>1</v>
      </c>
      <c r="BC14" s="2">
        <v>25</v>
      </c>
      <c r="BD14" s="2">
        <v>2</v>
      </c>
      <c r="BE14" s="2">
        <v>17</v>
      </c>
      <c r="BF14" s="2">
        <v>6</v>
      </c>
      <c r="BG14" s="2">
        <v>56</v>
      </c>
      <c r="BH14" s="2">
        <v>6</v>
      </c>
      <c r="BI14" s="2">
        <v>3</v>
      </c>
    </row>
    <row r="15" spans="1:61" x14ac:dyDescent="0.2">
      <c r="B15" s="1" t="s">
        <v>9</v>
      </c>
      <c r="C15" s="1">
        <v>2022</v>
      </c>
      <c r="D15" s="1" t="s">
        <v>787</v>
      </c>
      <c r="F15" s="2">
        <v>11</v>
      </c>
      <c r="G15" s="2" t="s">
        <v>559</v>
      </c>
      <c r="H15" s="2" t="s">
        <v>576</v>
      </c>
      <c r="I15" s="4" t="s">
        <v>599</v>
      </c>
      <c r="J15" s="16">
        <f>_xlfn.XLOOKUP($I15,DASHBOARD!$I$2:$I$27,DASHBOARD!$J$2:$J$27,"",0)</f>
        <v>78</v>
      </c>
      <c r="K15" s="23">
        <f>J15/DASHBOARD!$C$3</f>
        <v>1.981203962407925</v>
      </c>
      <c r="L15" s="2">
        <v>215</v>
      </c>
      <c r="M15" s="26">
        <f>L15/DASHBOARD!$C$4</f>
        <v>97.505668934240362</v>
      </c>
      <c r="N15" s="26">
        <f t="shared" si="0"/>
        <v>24.841138162475154</v>
      </c>
      <c r="O15" s="5">
        <v>32912</v>
      </c>
      <c r="P15" s="2" t="s">
        <v>557</v>
      </c>
      <c r="Q15" s="2" t="str">
        <f>_xlfn.XLOOKUP($P15,DASHBOARD!$L$2:$L$150,DASHBOARD!M$2:M$150,"",0)</f>
        <v>United States</v>
      </c>
      <c r="R15" s="2" t="str">
        <f>_xlfn.XLOOKUP($P15,DASHBOARD!$L$2:$L$150,DASHBOARD!N$2:N$150,"",0)</f>
        <v>North America</v>
      </c>
      <c r="S15" s="2" t="str">
        <f>_xlfn.XLOOKUP($P15,DASHBOARD!$L$2:$L$150,DASHBOARD!O$2:O$150,"",0)</f>
        <v>Americas</v>
      </c>
      <c r="T15" s="2">
        <v>8</v>
      </c>
      <c r="V15" s="2" t="s">
        <v>587</v>
      </c>
      <c r="W15" s="2" t="s">
        <v>587</v>
      </c>
      <c r="Y15" s="2" t="str">
        <f t="shared" si="1"/>
        <v/>
      </c>
      <c r="Z15" s="31">
        <f>_xlfn.XLOOKUP($G15,$AE$2:$AE$24,$AF$2:$AF$24,0,0)</f>
        <v>37980720</v>
      </c>
      <c r="AA15" s="43">
        <f>Z15/$AB$24</f>
        <v>0.2129701642194253</v>
      </c>
      <c r="AD15" s="1">
        <v>14</v>
      </c>
      <c r="AE15" s="2" t="s">
        <v>575</v>
      </c>
      <c r="AF15" s="6">
        <v>1910860</v>
      </c>
      <c r="AG15" s="6" t="str" cm="1">
        <f t="array" ref="AG15">_xlfn.XLOOKUP($AE15&amp;$C15&amp;$D15,'[1]NBA-Data-1980-2019'!$B$1:$B$16305&amp;'[1]NBA-Data-1980-2019'!$A$1:$A$16305&amp;'[1]NBA-Data-1980-2019'!$D$1:$D$16305,'[1]NBA-Data-1980-2019'!$G$1:$G$16305,"",0)</f>
        <v/>
      </c>
      <c r="AH15" s="68" t="str" cm="1">
        <f t="array" ref="AH15">_xlfn.XLOOKUP($AE15&amp;$C15&amp;$D15,'[1]NBA-Data-1980-2019'!$B$1:$B$16305&amp;'[1]NBA-Data-1980-2019'!$A$1:$A$16305&amp;'[1]NBA-Data-1980-2019'!$D$1:$D$16305,'[1]NBA-Data-1980-2019'!$H$1:$H$16305,"",0)</f>
        <v/>
      </c>
      <c r="AI15" s="68" t="str" cm="1">
        <f t="array" ref="AI15">_xlfn.XLOOKUP($AE15&amp;$C15&amp;$D15,'[1]NBA-Data-1980-2019'!$B$1:$B$16305&amp;'[1]NBA-Data-1980-2019'!$A$1:$A$16305&amp;'[1]NBA-Data-1980-2019'!$D$1:$D$16305,'[1]NBA-Data-1980-2019'!$F$1:$F$16305,"",0)</f>
        <v/>
      </c>
      <c r="AJ15" s="68" t="str">
        <f>IFERROR(($AH15/SUM(AH2:AH23))*$AI15,"")</f>
        <v/>
      </c>
      <c r="AO15">
        <v>14</v>
      </c>
      <c r="AP15" t="s">
        <v>569</v>
      </c>
      <c r="AQ15">
        <v>38</v>
      </c>
      <c r="AR15">
        <v>31</v>
      </c>
      <c r="AS15" s="2">
        <v>603</v>
      </c>
      <c r="AT15" s="61">
        <v>0.01</v>
      </c>
      <c r="AU15" s="61">
        <v>0.13</v>
      </c>
      <c r="AV15" s="61">
        <v>0.64</v>
      </c>
      <c r="AW15" s="61">
        <v>0.21</v>
      </c>
      <c r="AX15" s="61">
        <v>0.01</v>
      </c>
      <c r="AY15" s="2">
        <v>10.199999999999999</v>
      </c>
      <c r="AZ15" s="2">
        <v>5.2</v>
      </c>
      <c r="BA15" s="2">
        <v>22</v>
      </c>
      <c r="BB15" s="2">
        <v>4</v>
      </c>
      <c r="BC15" s="2">
        <v>19</v>
      </c>
      <c r="BD15" s="2">
        <v>0</v>
      </c>
      <c r="BE15" s="2">
        <v>6</v>
      </c>
      <c r="BF15" s="2">
        <v>8</v>
      </c>
      <c r="BG15" s="2">
        <v>275</v>
      </c>
      <c r="BH15" s="2">
        <v>0</v>
      </c>
      <c r="BI15" s="2">
        <v>2</v>
      </c>
    </row>
    <row r="16" spans="1:61" x14ac:dyDescent="0.2">
      <c r="B16" s="1" t="s">
        <v>9</v>
      </c>
      <c r="C16" s="1">
        <v>2022</v>
      </c>
      <c r="D16" s="1" t="s">
        <v>787</v>
      </c>
      <c r="F16" s="2">
        <v>95</v>
      </c>
      <c r="G16" s="2" t="s">
        <v>588</v>
      </c>
      <c r="H16" s="2" t="s">
        <v>570</v>
      </c>
      <c r="I16" s="4" t="s">
        <v>599</v>
      </c>
      <c r="J16" s="16">
        <f>_xlfn.XLOOKUP($I16,DASHBOARD!$I$2:$I$27,DASHBOARD!$J$2:$J$27,"",0)</f>
        <v>78</v>
      </c>
      <c r="K16" s="23">
        <f>J16/DASHBOARD!$C$3</f>
        <v>1.981203962407925</v>
      </c>
      <c r="L16" s="2">
        <v>209</v>
      </c>
      <c r="M16" s="26">
        <f>L16/DASHBOARD!$C$4</f>
        <v>94.784580498866205</v>
      </c>
      <c r="N16" s="26">
        <f t="shared" si="0"/>
        <v>24.147897097475848</v>
      </c>
      <c r="O16" s="5">
        <v>34069</v>
      </c>
      <c r="P16" s="2" t="s">
        <v>1204</v>
      </c>
      <c r="Q16" s="2" t="str">
        <f>_xlfn.XLOOKUP($P16,DASHBOARD!$L$2:$L$150,DASHBOARD!M$2:M$150,"",0)</f>
        <v>Mexico</v>
      </c>
      <c r="R16" s="2" t="str">
        <f>_xlfn.XLOOKUP($P16,DASHBOARD!$L$2:$L$150,DASHBOARD!N$2:N$150,"",0)</f>
        <v>North America</v>
      </c>
      <c r="S16" s="2" t="str">
        <f>_xlfn.XLOOKUP($P16,DASHBOARD!$L$2:$L$150,DASHBOARD!O$2:O$150,"",0)</f>
        <v>Americas</v>
      </c>
      <c r="T16" s="2">
        <v>2</v>
      </c>
      <c r="V16" s="2" t="s">
        <v>589</v>
      </c>
      <c r="W16" s="2" t="s">
        <v>589</v>
      </c>
      <c r="Y16" s="2" t="str">
        <f t="shared" si="1"/>
        <v/>
      </c>
      <c r="Z16" s="31">
        <f>_xlfn.XLOOKUP($G16,$AE$2:$AE$24,$AF$2:$AF$24,0,0)</f>
        <v>1701593</v>
      </c>
      <c r="AA16" s="43">
        <f>Z16/$AB$24</f>
        <v>9.5413815389656792E-3</v>
      </c>
      <c r="AD16" s="1">
        <v>15</v>
      </c>
      <c r="AE16" s="2" t="s">
        <v>588</v>
      </c>
      <c r="AF16" s="6">
        <v>1701593</v>
      </c>
      <c r="AG16" s="6" t="str" cm="1">
        <f t="array" ref="AG16">_xlfn.XLOOKUP($AE16&amp;$C16&amp;$D16,'[1]NBA-Data-1980-2019'!$B$1:$B$16305&amp;'[1]NBA-Data-1980-2019'!$A$1:$A$16305&amp;'[1]NBA-Data-1980-2019'!$D$1:$D$16305,'[1]NBA-Data-1980-2019'!$G$1:$G$16305,"",0)</f>
        <v/>
      </c>
      <c r="AH16" s="68" t="str" cm="1">
        <f t="array" ref="AH16">_xlfn.XLOOKUP($AE16&amp;$C16&amp;$D16,'[1]NBA-Data-1980-2019'!$B$1:$B$16305&amp;'[1]NBA-Data-1980-2019'!$A$1:$A$16305&amp;'[1]NBA-Data-1980-2019'!$D$1:$D$16305,'[1]NBA-Data-1980-2019'!$H$1:$H$16305,"",0)</f>
        <v/>
      </c>
      <c r="AI16" s="68" t="str" cm="1">
        <f t="array" ref="AI16">_xlfn.XLOOKUP($AE16&amp;$C16&amp;$D16,'[1]NBA-Data-1980-2019'!$B$1:$B$16305&amp;'[1]NBA-Data-1980-2019'!$A$1:$A$16305&amp;'[1]NBA-Data-1980-2019'!$D$1:$D$16305,'[1]NBA-Data-1980-2019'!$F$1:$F$16305,"",0)</f>
        <v/>
      </c>
      <c r="AJ16" s="68" t="str">
        <f>IFERROR(($AH16/SUM(AH2:AH23))*$AI16,"")</f>
        <v/>
      </c>
      <c r="AO16">
        <v>15</v>
      </c>
      <c r="AP16" t="s">
        <v>555</v>
      </c>
      <c r="AQ16">
        <v>26</v>
      </c>
      <c r="AR16">
        <v>34</v>
      </c>
      <c r="AS16" s="2">
        <v>372</v>
      </c>
      <c r="AT16" s="61">
        <v>1</v>
      </c>
      <c r="AY16" s="2">
        <v>-7.1</v>
      </c>
      <c r="AZ16" s="2">
        <v>-14.1</v>
      </c>
      <c r="BA16" s="2">
        <v>18</v>
      </c>
      <c r="BB16" s="2">
        <v>11</v>
      </c>
      <c r="BC16" s="2">
        <v>16</v>
      </c>
      <c r="BD16" s="2">
        <v>1</v>
      </c>
      <c r="BE16" s="2">
        <v>1</v>
      </c>
      <c r="BF16" s="2">
        <v>8</v>
      </c>
      <c r="BG16" s="2">
        <v>158</v>
      </c>
      <c r="BH16" s="2">
        <v>1</v>
      </c>
      <c r="BI16" s="2">
        <v>6</v>
      </c>
    </row>
    <row r="17" spans="1:61" x14ac:dyDescent="0.2">
      <c r="B17" s="1" t="s">
        <v>9</v>
      </c>
      <c r="C17" s="1">
        <v>2022</v>
      </c>
      <c r="D17" s="1" t="s">
        <v>787</v>
      </c>
      <c r="F17" s="2">
        <v>12</v>
      </c>
      <c r="G17" s="2" t="s">
        <v>590</v>
      </c>
      <c r="H17" s="2" t="s">
        <v>576</v>
      </c>
      <c r="I17" s="4" t="s">
        <v>598</v>
      </c>
      <c r="J17" s="16">
        <f>_xlfn.XLOOKUP($I17,DASHBOARD!$I$2:$I$27,DASHBOARD!$J$2:$J$27,"",0)</f>
        <v>75</v>
      </c>
      <c r="K17" s="23">
        <f>J17/DASHBOARD!$C$3</f>
        <v>1.9050038100076201</v>
      </c>
      <c r="L17" s="2">
        <v>205</v>
      </c>
      <c r="M17" s="26">
        <f>L17/DASHBOARD!$C$4</f>
        <v>92.970521541950106</v>
      </c>
      <c r="N17" s="26">
        <f t="shared" si="0"/>
        <v>25.618492476694374</v>
      </c>
      <c r="O17" s="5">
        <v>35318</v>
      </c>
      <c r="P17" s="2" t="s">
        <v>557</v>
      </c>
      <c r="Q17" s="2" t="str">
        <f>_xlfn.XLOOKUP($P17,DASHBOARD!$L$2:$L$150,DASHBOARD!M$2:M$150,"",0)</f>
        <v>United States</v>
      </c>
      <c r="R17" s="2" t="str">
        <f>_xlfn.XLOOKUP($P17,DASHBOARD!$L$2:$L$150,DASHBOARD!N$2:N$150,"",0)</f>
        <v>North America</v>
      </c>
      <c r="S17" s="2" t="str">
        <f>_xlfn.XLOOKUP($P17,DASHBOARD!$L$2:$L$150,DASHBOARD!O$2:O$150,"",0)</f>
        <v>Americas</v>
      </c>
      <c r="T17" s="2">
        <v>2</v>
      </c>
      <c r="V17" s="2" t="s">
        <v>591</v>
      </c>
      <c r="W17" s="2" t="s">
        <v>591</v>
      </c>
      <c r="Y17" s="2" t="str">
        <f t="shared" si="1"/>
        <v/>
      </c>
      <c r="Z17" s="31">
        <f>_xlfn.XLOOKUP($G17,$AE$2:$AE$24,$AF$2:$AF$24,0,0)</f>
        <v>95930</v>
      </c>
      <c r="AA17" s="43">
        <f>Z17/$AB$24</f>
        <v>5.3791049389188697E-4</v>
      </c>
      <c r="AD17" s="1">
        <v>16</v>
      </c>
      <c r="AE17" s="2" t="s">
        <v>592</v>
      </c>
      <c r="AF17" s="6">
        <v>666667</v>
      </c>
      <c r="AG17" s="6" t="str" cm="1">
        <f t="array" ref="AG17">_xlfn.XLOOKUP($AE17&amp;$C17&amp;$D17,'[1]NBA-Data-1980-2019'!$B$1:$B$16305&amp;'[1]NBA-Data-1980-2019'!$A$1:$A$16305&amp;'[1]NBA-Data-1980-2019'!$D$1:$D$16305,'[1]NBA-Data-1980-2019'!$G$1:$G$16305,"",0)</f>
        <v/>
      </c>
      <c r="AH17" s="68" t="str" cm="1">
        <f t="array" ref="AH17">_xlfn.XLOOKUP($AE17&amp;$C17&amp;$D17,'[1]NBA-Data-1980-2019'!$B$1:$B$16305&amp;'[1]NBA-Data-1980-2019'!$A$1:$A$16305&amp;'[1]NBA-Data-1980-2019'!$D$1:$D$16305,'[1]NBA-Data-1980-2019'!$H$1:$H$16305,"",0)</f>
        <v/>
      </c>
      <c r="AI17" s="68" t="str" cm="1">
        <f t="array" ref="AI17">_xlfn.XLOOKUP($AE17&amp;$C17&amp;$D17,'[1]NBA-Data-1980-2019'!$B$1:$B$16305&amp;'[1]NBA-Data-1980-2019'!$A$1:$A$16305&amp;'[1]NBA-Data-1980-2019'!$D$1:$D$16305,'[1]NBA-Data-1980-2019'!$F$1:$F$16305,"",0)</f>
        <v/>
      </c>
      <c r="AJ17" s="68" t="str">
        <f>IFERROR(($AH17/SUM(AH2:AH23))*$AI17,"")</f>
        <v/>
      </c>
      <c r="AO17">
        <v>16</v>
      </c>
      <c r="AP17" t="s">
        <v>590</v>
      </c>
      <c r="AQ17">
        <v>25</v>
      </c>
      <c r="AR17">
        <v>11</v>
      </c>
      <c r="AS17" s="2">
        <v>73</v>
      </c>
      <c r="AT17" s="61">
        <v>0.28999999999999998</v>
      </c>
      <c r="AU17" s="61">
        <v>0.56999999999999995</v>
      </c>
      <c r="AV17" s="61">
        <v>0.14000000000000001</v>
      </c>
      <c r="AY17" s="2">
        <v>-6.8</v>
      </c>
      <c r="AZ17" s="2">
        <v>-12.8</v>
      </c>
      <c r="BA17" s="2">
        <v>2</v>
      </c>
      <c r="BB17" s="2">
        <v>0</v>
      </c>
      <c r="BC17" s="2">
        <v>6</v>
      </c>
      <c r="BD17" s="2">
        <v>1</v>
      </c>
      <c r="BE17" s="2">
        <v>4</v>
      </c>
      <c r="BF17" s="2">
        <v>0</v>
      </c>
      <c r="BG17" s="2">
        <v>12</v>
      </c>
      <c r="BH17" s="2">
        <v>3</v>
      </c>
      <c r="BI17" s="2">
        <v>0</v>
      </c>
    </row>
    <row r="18" spans="1:61" x14ac:dyDescent="0.2">
      <c r="B18" s="1" t="s">
        <v>9</v>
      </c>
      <c r="C18" s="1">
        <v>2022</v>
      </c>
      <c r="D18" s="1" t="s">
        <v>787</v>
      </c>
      <c r="F18" s="2">
        <v>22</v>
      </c>
      <c r="G18" s="2" t="s">
        <v>561</v>
      </c>
      <c r="H18" s="2" t="s">
        <v>570</v>
      </c>
      <c r="I18" s="4" t="s">
        <v>604</v>
      </c>
      <c r="J18" s="16">
        <f>_xlfn.XLOOKUP($I18,DASHBOARD!$I$2:$I$27,DASHBOARD!$J$2:$J$27,"",0)</f>
        <v>79</v>
      </c>
      <c r="K18" s="23">
        <f>J18/DASHBOARD!$C$3</f>
        <v>2.0066040132080265</v>
      </c>
      <c r="L18" s="2">
        <v>197</v>
      </c>
      <c r="M18" s="26">
        <f>L18/DASHBOARD!$C$4</f>
        <v>89.342403628117907</v>
      </c>
      <c r="N18" s="26">
        <f t="shared" si="0"/>
        <v>22.1888236920576</v>
      </c>
      <c r="O18" s="5">
        <v>34753</v>
      </c>
      <c r="P18" s="2" t="s">
        <v>593</v>
      </c>
      <c r="Q18" s="2" t="str">
        <f>_xlfn.XLOOKUP($P18,DASHBOARD!$L$2:$L$150,DASHBOARD!M$2:M$150,"",0)</f>
        <v>Canada</v>
      </c>
      <c r="R18" s="2" t="str">
        <f>_xlfn.XLOOKUP($P18,DASHBOARD!$L$2:$L$150,DASHBOARD!N$2:N$150,"",0)</f>
        <v>North America</v>
      </c>
      <c r="S18" s="2" t="str">
        <f>_xlfn.XLOOKUP($P18,DASHBOARD!$L$2:$L$150,DASHBOARD!O$2:O$150,"",0)</f>
        <v>Americas</v>
      </c>
      <c r="T18" s="2">
        <v>7</v>
      </c>
      <c r="V18" s="2" t="s">
        <v>594</v>
      </c>
      <c r="W18" s="2" t="s">
        <v>594</v>
      </c>
      <c r="Y18" s="2" t="str">
        <f t="shared" si="1"/>
        <v/>
      </c>
      <c r="Z18" s="31">
        <f>_xlfn.XLOOKUP($G18,$AE$2:$AE$24,$AF$2:$AF$24,0,0)</f>
        <v>31579390</v>
      </c>
      <c r="AA18" s="43">
        <f>Z18/$AB$24</f>
        <v>0.17707583937980317</v>
      </c>
      <c r="AD18" s="1">
        <v>17</v>
      </c>
      <c r="AE18" s="2" t="s">
        <v>590</v>
      </c>
      <c r="AF18" s="6">
        <v>95930</v>
      </c>
      <c r="AG18" s="6" t="str" cm="1">
        <f t="array" ref="AG18">_xlfn.XLOOKUP($AE18&amp;$C18&amp;$D18,'[1]NBA-Data-1980-2019'!$B$1:$B$16305&amp;'[1]NBA-Data-1980-2019'!$A$1:$A$16305&amp;'[1]NBA-Data-1980-2019'!$D$1:$D$16305,'[1]NBA-Data-1980-2019'!$G$1:$G$16305,"",0)</f>
        <v/>
      </c>
      <c r="AH18" s="68" t="str" cm="1">
        <f t="array" ref="AH18">_xlfn.XLOOKUP($AE18&amp;$C18&amp;$D18,'[1]NBA-Data-1980-2019'!$B$1:$B$16305&amp;'[1]NBA-Data-1980-2019'!$A$1:$A$16305&amp;'[1]NBA-Data-1980-2019'!$D$1:$D$16305,'[1]NBA-Data-1980-2019'!$H$1:$H$16305,"",0)</f>
        <v/>
      </c>
      <c r="AI18" s="68" t="str" cm="1">
        <f t="array" ref="AI18">_xlfn.XLOOKUP($AE18&amp;$C18&amp;$D18,'[1]NBA-Data-1980-2019'!$B$1:$B$16305&amp;'[1]NBA-Data-1980-2019'!$A$1:$A$16305&amp;'[1]NBA-Data-1980-2019'!$D$1:$D$16305,'[1]NBA-Data-1980-2019'!$F$1:$F$16305,"",0)</f>
        <v/>
      </c>
      <c r="AJ18" s="68" t="str">
        <f>IFERROR(($AH18/SUM(AH2:AH23))*$AI18,"")</f>
        <v/>
      </c>
      <c r="AO18">
        <v>17</v>
      </c>
      <c r="AP18" t="s">
        <v>562</v>
      </c>
      <c r="AQ18">
        <v>24</v>
      </c>
      <c r="AR18">
        <v>4</v>
      </c>
      <c r="AS18" s="2">
        <v>28</v>
      </c>
      <c r="AT18" s="61">
        <v>1</v>
      </c>
      <c r="AY18" s="2">
        <v>28.3</v>
      </c>
      <c r="AZ18" s="2">
        <v>22.7</v>
      </c>
      <c r="BA18" s="2">
        <v>0</v>
      </c>
      <c r="BB18" s="2">
        <v>1</v>
      </c>
      <c r="BC18" s="2">
        <v>0</v>
      </c>
      <c r="BD18" s="2">
        <v>0</v>
      </c>
      <c r="BE18" s="2">
        <v>0</v>
      </c>
      <c r="BF18" s="2">
        <v>0</v>
      </c>
      <c r="BG18" s="2">
        <v>7</v>
      </c>
      <c r="BH18" s="2">
        <v>0</v>
      </c>
      <c r="BI18" s="2">
        <v>0</v>
      </c>
    </row>
    <row r="19" spans="1:61" x14ac:dyDescent="0.2">
      <c r="B19" s="1" t="s">
        <v>9</v>
      </c>
      <c r="C19" s="1">
        <v>2022</v>
      </c>
      <c r="D19" s="1" t="s">
        <v>787</v>
      </c>
      <c r="G19" s="2" t="s">
        <v>568</v>
      </c>
      <c r="I19" s="4"/>
      <c r="K19" s="23"/>
      <c r="M19" s="26"/>
      <c r="N19" s="26"/>
      <c r="O19" s="5"/>
      <c r="Y19" s="2" t="str">
        <f t="shared" si="1"/>
        <v/>
      </c>
      <c r="Z19" s="31">
        <f>_xlfn.XLOOKUP($G19,$AE$2:$AE$24,$AF$2:$AF$24,0,0)</f>
        <v>9166800</v>
      </c>
      <c r="AA19" s="43">
        <f>Z19/$AB$24</f>
        <v>5.1401208333244554E-2</v>
      </c>
      <c r="AD19" s="1">
        <v>18</v>
      </c>
      <c r="AE19" s="2" t="s">
        <v>562</v>
      </c>
      <c r="AF19" s="6">
        <v>0</v>
      </c>
      <c r="AG19" s="6" t="str" cm="1">
        <f t="array" ref="AG19">_xlfn.XLOOKUP($AE19&amp;$C19&amp;$D19,'[1]NBA-Data-1980-2019'!$B$1:$B$16305&amp;'[1]NBA-Data-1980-2019'!$A$1:$A$16305&amp;'[1]NBA-Data-1980-2019'!$D$1:$D$16305,'[1]NBA-Data-1980-2019'!$G$1:$G$16305,"",0)</f>
        <v/>
      </c>
      <c r="AH19" s="68" t="str" cm="1">
        <f t="array" ref="AH19">_xlfn.XLOOKUP($AE19&amp;$C19&amp;$D19,'[1]NBA-Data-1980-2019'!$B$1:$B$16305&amp;'[1]NBA-Data-1980-2019'!$A$1:$A$16305&amp;'[1]NBA-Data-1980-2019'!$D$1:$D$16305,'[1]NBA-Data-1980-2019'!$H$1:$H$16305,"",0)</f>
        <v/>
      </c>
      <c r="AI19" s="68" t="str" cm="1">
        <f t="array" ref="AI19">_xlfn.XLOOKUP($AE19&amp;$C19&amp;$D19,'[1]NBA-Data-1980-2019'!$B$1:$B$16305&amp;'[1]NBA-Data-1980-2019'!$A$1:$A$16305&amp;'[1]NBA-Data-1980-2019'!$D$1:$D$16305,'[1]NBA-Data-1980-2019'!$F$1:$F$16305,"",0)</f>
        <v/>
      </c>
      <c r="AJ19" s="68" t="str">
        <f>IFERROR(($AH19/SUM(AH2:AH23))*$AI19,"")</f>
        <v/>
      </c>
    </row>
    <row r="20" spans="1:61" x14ac:dyDescent="0.2">
      <c r="I20" s="4"/>
      <c r="K20" s="23"/>
      <c r="M20" s="26"/>
      <c r="N20" s="26"/>
      <c r="O20" s="5"/>
      <c r="Z20" s="31"/>
      <c r="AA20" s="43">
        <f>Z20/$AB$24</f>
        <v>0</v>
      </c>
      <c r="AD20" s="1">
        <v>19</v>
      </c>
      <c r="AF20" s="6"/>
      <c r="AG20" s="6" t="str" cm="1">
        <f t="array" ref="AG20">_xlfn.XLOOKUP($AE20&amp;$C20&amp;$D20,'[1]NBA-Data-1980-2019'!$B$1:$B$16305&amp;'[1]NBA-Data-1980-2019'!$A$1:$A$16305&amp;'[1]NBA-Data-1980-2019'!$D$1:$D$16305,'[1]NBA-Data-1980-2019'!$G$1:$G$16305,"",0)</f>
        <v/>
      </c>
      <c r="AH20" s="68" t="str" cm="1">
        <f t="array" ref="AH20">_xlfn.XLOOKUP($AE20&amp;$C20&amp;$D20,'[1]NBA-Data-1980-2019'!$B$1:$B$16305&amp;'[1]NBA-Data-1980-2019'!$A$1:$A$16305&amp;'[1]NBA-Data-1980-2019'!$D$1:$D$16305,'[1]NBA-Data-1980-2019'!$H$1:$H$16305,"",0)</f>
        <v/>
      </c>
      <c r="AI20" s="68" t="str" cm="1">
        <f t="array" ref="AI20">_xlfn.XLOOKUP($AE20&amp;$C20&amp;$D20,'[1]NBA-Data-1980-2019'!$B$1:$B$16305&amp;'[1]NBA-Data-1980-2019'!$A$1:$A$16305&amp;'[1]NBA-Data-1980-2019'!$D$1:$D$16305,'[1]NBA-Data-1980-2019'!$F$1:$F$16305,"",0)</f>
        <v/>
      </c>
      <c r="AJ20" s="68" t="str">
        <f>IFERROR(($AH20/SUM(AH2:AH23))*$AI20,"")</f>
        <v/>
      </c>
    </row>
    <row r="21" spans="1:61" x14ac:dyDescent="0.2">
      <c r="I21" s="4"/>
      <c r="K21" s="23"/>
      <c r="M21" s="26"/>
      <c r="N21" s="26"/>
      <c r="O21" s="5"/>
      <c r="Z21" s="31"/>
      <c r="AA21" s="43">
        <f>Z21/$AB$24</f>
        <v>0</v>
      </c>
      <c r="AD21" s="1">
        <v>20</v>
      </c>
      <c r="AF21" s="6"/>
      <c r="AG21" s="6" t="str" cm="1">
        <f t="array" ref="AG21">_xlfn.XLOOKUP($AE21&amp;$C21&amp;$D21,'[1]NBA-Data-1980-2019'!$B$1:$B$16305&amp;'[1]NBA-Data-1980-2019'!$A$1:$A$16305&amp;'[1]NBA-Data-1980-2019'!$D$1:$D$16305,'[1]NBA-Data-1980-2019'!$G$1:$G$16305,"",0)</f>
        <v/>
      </c>
      <c r="AH21" s="68" t="str" cm="1">
        <f t="array" ref="AH21">_xlfn.XLOOKUP($AE21&amp;$C21&amp;$D21,'[1]NBA-Data-1980-2019'!$B$1:$B$16305&amp;'[1]NBA-Data-1980-2019'!$A$1:$A$16305&amp;'[1]NBA-Data-1980-2019'!$D$1:$D$16305,'[1]NBA-Data-1980-2019'!$H$1:$H$16305,"",0)</f>
        <v/>
      </c>
      <c r="AI21" s="68" t="str" cm="1">
        <f t="array" ref="AI21">_xlfn.XLOOKUP($AE21&amp;$C21&amp;$D21,'[1]NBA-Data-1980-2019'!$B$1:$B$16305&amp;'[1]NBA-Data-1980-2019'!$A$1:$A$16305&amp;'[1]NBA-Data-1980-2019'!$D$1:$D$16305,'[1]NBA-Data-1980-2019'!$F$1:$F$16305,"",0)</f>
        <v/>
      </c>
      <c r="AJ21" s="68" t="str">
        <f>IFERROR(($AH21/SUM(AH2:AH23))*$AI21,"")</f>
        <v/>
      </c>
    </row>
    <row r="22" spans="1:61" x14ac:dyDescent="0.2">
      <c r="I22" s="4"/>
      <c r="K22" s="23"/>
      <c r="M22" s="26"/>
      <c r="N22" s="26"/>
      <c r="O22" s="5"/>
      <c r="Z22" s="31"/>
      <c r="AA22" s="43">
        <f>Z22/$AB$24</f>
        <v>0</v>
      </c>
      <c r="AD22" s="1">
        <v>21</v>
      </c>
      <c r="AF22" s="6"/>
      <c r="AG22" s="6" t="str" cm="1">
        <f t="array" ref="AG22">_xlfn.XLOOKUP($AE22&amp;$C22&amp;$D22,'[1]NBA-Data-1980-2019'!$B$1:$B$16305&amp;'[1]NBA-Data-1980-2019'!$A$1:$A$16305&amp;'[1]NBA-Data-1980-2019'!$D$1:$D$16305,'[1]NBA-Data-1980-2019'!$G$1:$G$16305,"",0)</f>
        <v/>
      </c>
      <c r="AH22" s="68" t="str" cm="1">
        <f t="array" ref="AH22">_xlfn.XLOOKUP($AE22&amp;$C22&amp;$D22,'[1]NBA-Data-1980-2019'!$B$1:$B$16305&amp;'[1]NBA-Data-1980-2019'!$A$1:$A$16305&amp;'[1]NBA-Data-1980-2019'!$D$1:$D$16305,'[1]NBA-Data-1980-2019'!$H$1:$H$16305,"",0)</f>
        <v/>
      </c>
      <c r="AI22" s="68" t="str" cm="1">
        <f t="array" ref="AI22">_xlfn.XLOOKUP($AE22&amp;$C22&amp;$D22,'[1]NBA-Data-1980-2019'!$B$1:$B$16305&amp;'[1]NBA-Data-1980-2019'!$A$1:$A$16305&amp;'[1]NBA-Data-1980-2019'!$D$1:$D$16305,'[1]NBA-Data-1980-2019'!$F$1:$F$16305,"",0)</f>
        <v/>
      </c>
      <c r="AJ22" s="68" t="str">
        <f>IFERROR(($AH22/SUM(AH2:AH23))*$AI22,"")</f>
        <v/>
      </c>
    </row>
    <row r="23" spans="1:61" x14ac:dyDescent="0.2">
      <c r="B23" s="1" t="s">
        <v>9</v>
      </c>
      <c r="C23" s="1">
        <v>2022</v>
      </c>
      <c r="D23" s="1" t="s">
        <v>9</v>
      </c>
      <c r="G23" s="2" t="s">
        <v>592</v>
      </c>
      <c r="I23" s="4"/>
      <c r="K23" s="23"/>
      <c r="M23" s="26"/>
      <c r="N23" s="26"/>
      <c r="O23" s="5"/>
      <c r="Y23" s="2" t="str">
        <f t="shared" si="1"/>
        <v/>
      </c>
      <c r="Z23" s="31">
        <f>_xlfn.XLOOKUP($G23,$AE$2:$AE$24,$AF$2:$AF$24,0,0)</f>
        <v>666667</v>
      </c>
      <c r="AA23" s="43">
        <f>Z23/$AB$24</f>
        <v>3.7382171920298407E-3</v>
      </c>
      <c r="AD23" s="1">
        <v>22</v>
      </c>
      <c r="AE23" s="2" t="s">
        <v>555</v>
      </c>
      <c r="AF23" s="6">
        <v>0</v>
      </c>
      <c r="AG23" s="6" t="str" cm="1">
        <f t="array" ref="AG23">_xlfn.XLOOKUP($AE23&amp;$C23&amp;$D23,'[1]NBA-Data-1980-2019'!$B$1:$B$16305&amp;'[1]NBA-Data-1980-2019'!$A$1:$A$16305&amp;'[1]NBA-Data-1980-2019'!$D$1:$D$16305,'[1]NBA-Data-1980-2019'!$G$1:$G$16305,"",0)</f>
        <v/>
      </c>
      <c r="AH23" s="68" t="str" cm="1">
        <f t="array" ref="AH23">_xlfn.XLOOKUP($AE23&amp;$C23&amp;$D23,'[1]NBA-Data-1980-2019'!$B$1:$B$16305&amp;'[1]NBA-Data-1980-2019'!$A$1:$A$16305&amp;'[1]NBA-Data-1980-2019'!$D$1:$D$16305,'[1]NBA-Data-1980-2019'!$H$1:$H$16305,"",0)</f>
        <v/>
      </c>
      <c r="AI23" s="68" t="str" cm="1">
        <f t="array" ref="AI23">_xlfn.XLOOKUP($AE23&amp;$C23&amp;$D23,'[1]NBA-Data-1980-2019'!$B$1:$B$16305&amp;'[1]NBA-Data-1980-2019'!$A$1:$A$16305&amp;'[1]NBA-Data-1980-2019'!$D$1:$D$16305,'[1]NBA-Data-1980-2019'!$F$1:$F$16305,"",0)</f>
        <v/>
      </c>
      <c r="AJ23" s="68" t="str">
        <f>IFERROR(($AH23/SUM(AH2:AH23))*$AI23,"")</f>
        <v/>
      </c>
    </row>
    <row r="24" spans="1:61" x14ac:dyDescent="0.2">
      <c r="B24" s="1" t="s">
        <v>9</v>
      </c>
      <c r="C24" s="1">
        <v>2022</v>
      </c>
      <c r="D24" s="1" t="s">
        <v>9</v>
      </c>
      <c r="E24" s="1"/>
      <c r="F24" s="1"/>
      <c r="G24" s="1" t="s">
        <v>1236</v>
      </c>
      <c r="H24" s="1"/>
      <c r="I24" s="1"/>
      <c r="J24" s="36"/>
      <c r="K24" s="36"/>
      <c r="L24" s="1"/>
      <c r="M24" s="1"/>
      <c r="N24" s="1"/>
      <c r="O24" s="1"/>
      <c r="P24" s="1"/>
      <c r="Q24" s="1"/>
      <c r="R24" s="1"/>
      <c r="S24" s="1"/>
      <c r="T24" s="1"/>
      <c r="U24" s="1"/>
      <c r="V24" s="1"/>
      <c r="W24" s="1"/>
      <c r="X24" s="1"/>
      <c r="Y24" s="1"/>
      <c r="AA24" s="41">
        <f>SUM(AA2:AA23)</f>
        <v>0.99999999999999989</v>
      </c>
      <c r="AB24" s="37">
        <f>SUM(Z2:Z23)</f>
        <v>178338220</v>
      </c>
      <c r="AC24" s="1"/>
      <c r="AE24" s="37">
        <f>AG24-AF24</f>
        <v>-178338220</v>
      </c>
      <c r="AF24" s="37">
        <f>SUM(AF2:AF23)</f>
        <v>178338220</v>
      </c>
      <c r="AG24" s="37">
        <f>SUM(AG2:AG23)</f>
        <v>0</v>
      </c>
      <c r="AH24" s="69">
        <f>SUM(AH2:AH23)</f>
        <v>0</v>
      </c>
      <c r="AI24" s="69">
        <f>SUM(AI2:AI23)</f>
        <v>0</v>
      </c>
      <c r="AJ24" s="69">
        <f>SUM(AJ2:AJ23)</f>
        <v>0</v>
      </c>
    </row>
    <row r="25" spans="1:61" ht="17" thickBot="1" x14ac:dyDescent="0.25">
      <c r="AF25" s="6"/>
      <c r="AG25" s="6"/>
    </row>
    <row r="26" spans="1:61" ht="17" thickBot="1" x14ac:dyDescent="0.25">
      <c r="A26" s="3">
        <v>2</v>
      </c>
      <c r="B26" s="1" t="str">
        <f>B$1</f>
        <v>YEAR</v>
      </c>
      <c r="C26" s="1" t="str">
        <f>C$1</f>
        <v>YEAR</v>
      </c>
      <c r="D26" s="1" t="str">
        <f>D$1</f>
        <v>TEAM</v>
      </c>
      <c r="F26" s="1" t="str">
        <f t="shared" ref="F26:Z26" si="2">F$1</f>
        <v>NUMBER</v>
      </c>
      <c r="G26" s="1" t="str">
        <f t="shared" si="2"/>
        <v>PLAYER</v>
      </c>
      <c r="H26" s="1" t="str">
        <f t="shared" si="2"/>
        <v>POS</v>
      </c>
      <c r="I26" s="1" t="str">
        <f t="shared" si="2"/>
        <v>HEIGHT</v>
      </c>
      <c r="J26" s="1" t="str">
        <f t="shared" si="2"/>
        <v>HEIGHT (IN)</v>
      </c>
      <c r="K26" s="1" t="str">
        <f t="shared" si="2"/>
        <v>HEIGHT (M)</v>
      </c>
      <c r="L26" s="1" t="str">
        <f t="shared" si="2"/>
        <v>WEIGHT (LBS)</v>
      </c>
      <c r="M26" s="1" t="str">
        <f t="shared" si="2"/>
        <v>WEIGHT (KG)</v>
      </c>
      <c r="N26" s="1" t="str">
        <f t="shared" si="2"/>
        <v>BMI</v>
      </c>
      <c r="O26" s="1" t="str">
        <f t="shared" si="2"/>
        <v>BIRTH DATE</v>
      </c>
      <c r="P26" s="1" t="str">
        <f t="shared" si="2"/>
        <v>NATION</v>
      </c>
      <c r="Q26" s="1" t="str">
        <f t="shared" si="2"/>
        <v>COUNTRY</v>
      </c>
      <c r="R26" s="1" t="str">
        <f t="shared" si="2"/>
        <v>CONTINENT</v>
      </c>
      <c r="S26" s="1" t="str">
        <f t="shared" si="2"/>
        <v>GLOBAL REGION</v>
      </c>
      <c r="T26" s="1" t="str">
        <f t="shared" si="2"/>
        <v>EXPERIENCE</v>
      </c>
      <c r="U26" s="1"/>
      <c r="V26" s="1" t="str">
        <f t="shared" si="2"/>
        <v>COLLEGE</v>
      </c>
      <c r="W26" s="1" t="str">
        <f t="shared" si="2"/>
        <v>COLLEGE1</v>
      </c>
      <c r="X26" s="1" t="str">
        <f t="shared" si="2"/>
        <v>COLLEGE2</v>
      </c>
      <c r="Y26" s="1" t="str">
        <f t="shared" si="2"/>
        <v>TRANSFER</v>
      </c>
      <c r="Z26" s="1" t="str">
        <f t="shared" si="2"/>
        <v>SALARY</v>
      </c>
      <c r="AA26" s="1" t="s">
        <v>1264</v>
      </c>
      <c r="AD26" s="1" t="str">
        <f>AD$1</f>
        <v>Rk</v>
      </c>
      <c r="AE26" s="1" t="str">
        <f>AE$1</f>
        <v>PLAYER</v>
      </c>
      <c r="AF26" s="1" t="str">
        <f>AF$1</f>
        <v>SALARY - BR</v>
      </c>
      <c r="AG26" s="1" t="str">
        <f>AG$1</f>
        <v>SALARY - KAGGLE</v>
      </c>
      <c r="AH26" s="67" t="str">
        <f>AH$1</f>
        <v>TTL MP</v>
      </c>
      <c r="AI26" s="67" t="str">
        <f>AI$1</f>
        <v>PER</v>
      </c>
      <c r="AJ26" s="67" t="str">
        <f>AJ$1</f>
        <v>WTD-MP-PER</v>
      </c>
      <c r="AO26" t="s">
        <v>550</v>
      </c>
      <c r="AP26" t="s">
        <v>1378</v>
      </c>
      <c r="AQ26" t="s">
        <v>1379</v>
      </c>
      <c r="AR26" t="s">
        <v>1342</v>
      </c>
      <c r="AS26" s="2" t="s">
        <v>1380</v>
      </c>
      <c r="AT26" s="2" t="s">
        <v>1381</v>
      </c>
      <c r="AU26" s="2" t="s">
        <v>1382</v>
      </c>
      <c r="AV26" s="2" t="s">
        <v>1383</v>
      </c>
      <c r="AW26" s="2" t="s">
        <v>1384</v>
      </c>
      <c r="AX26" s="2" t="s">
        <v>1385</v>
      </c>
      <c r="AY26" s="2" t="s">
        <v>1386</v>
      </c>
      <c r="AZ26" s="2" t="s">
        <v>1387</v>
      </c>
      <c r="BA26" s="2" t="s">
        <v>1388</v>
      </c>
      <c r="BB26" s="2" t="s">
        <v>1389</v>
      </c>
      <c r="BC26" s="2" t="s">
        <v>1390</v>
      </c>
      <c r="BD26" s="2" t="s">
        <v>1391</v>
      </c>
      <c r="BE26" s="2" t="s">
        <v>1390</v>
      </c>
      <c r="BF26" s="2" t="s">
        <v>1391</v>
      </c>
      <c r="BG26" s="2" t="s">
        <v>1392</v>
      </c>
      <c r="BH26" s="2" t="s">
        <v>1393</v>
      </c>
      <c r="BI26" s="2" t="s">
        <v>1394</v>
      </c>
    </row>
    <row r="27" spans="1:61" ht="17" thickBot="1" x14ac:dyDescent="0.25">
      <c r="A27" s="3" t="s">
        <v>837</v>
      </c>
      <c r="B27" s="1" t="s">
        <v>18</v>
      </c>
      <c r="C27" s="1">
        <v>2021</v>
      </c>
      <c r="D27" s="1" t="s">
        <v>837</v>
      </c>
      <c r="F27" s="2">
        <v>6</v>
      </c>
      <c r="G27" s="2" t="s">
        <v>626</v>
      </c>
      <c r="H27" s="2" t="s">
        <v>556</v>
      </c>
      <c r="I27" s="4" t="s">
        <v>1150</v>
      </c>
      <c r="J27" s="16">
        <f>_xlfn.XLOOKUP($I27,DASHBOARD!$I$2:$I$27,DASHBOARD!$J$2:$J$27,"",0)</f>
        <v>73</v>
      </c>
      <c r="K27" s="23">
        <f>J27/DASHBOARD!$C$3</f>
        <v>1.854203708407417</v>
      </c>
      <c r="L27" s="2">
        <v>225</v>
      </c>
      <c r="M27" s="26">
        <f>L27/DASHBOARD!$C$4</f>
        <v>102.0408163265306</v>
      </c>
      <c r="N27" s="26">
        <f t="shared" ref="N27:N48" si="3">M27/(K27^2)</f>
        <v>29.679667663650175</v>
      </c>
      <c r="O27" s="5">
        <v>35189</v>
      </c>
      <c r="P27" s="2" t="s">
        <v>557</v>
      </c>
      <c r="Q27" s="2" t="str">
        <f>_xlfn.XLOOKUP($P27,DASHBOARD!$L$2:$L$150,DASHBOARD!M$2:M$150,"",0)</f>
        <v>United States</v>
      </c>
      <c r="R27" s="2" t="str">
        <f>_xlfn.XLOOKUP($P27,DASHBOARD!$L$2:$L$150,DASHBOARD!N$2:N$150,"",0)</f>
        <v>North America</v>
      </c>
      <c r="S27" s="2" t="str">
        <f>_xlfn.XLOOKUP($P27,DASHBOARD!$L$2:$L$150,DASHBOARD!O$2:O$150,"",0)</f>
        <v>Americas</v>
      </c>
      <c r="T27" s="2">
        <v>2</v>
      </c>
      <c r="V27" s="2" t="s">
        <v>627</v>
      </c>
      <c r="W27" s="2" t="s">
        <v>627</v>
      </c>
      <c r="Y27" s="2" t="str">
        <f t="shared" ref="Y27:Y48" si="4">IF(X27="","","X")</f>
        <v/>
      </c>
      <c r="Z27" s="31">
        <f>_xlfn.XLOOKUP($G27,$AE$27:$AE$48,$AF$27:$AF$48,0,0)</f>
        <v>0</v>
      </c>
      <c r="AA27" s="43">
        <f>Z27/$AB$49</f>
        <v>0</v>
      </c>
      <c r="AD27" s="1">
        <v>1</v>
      </c>
      <c r="AE27" s="2" t="s">
        <v>605</v>
      </c>
      <c r="AF27" s="6">
        <v>33051724</v>
      </c>
      <c r="AG27" s="6" t="str" cm="1">
        <f t="array" ref="AG27">_xlfn.XLOOKUP($AE27&amp;$C27&amp;$D27,'[1]NBA-Data-1980-2019'!$B$1:$B$16305&amp;'[1]NBA-Data-1980-2019'!$A$1:$A$16305&amp;'[1]NBA-Data-1980-2019'!$D$1:$D$16305,'[1]NBA-Data-1980-2019'!$G$1:$G$16305,"",0)</f>
        <v/>
      </c>
      <c r="AH27" s="68" t="str" cm="1">
        <f t="array" ref="AH27">_xlfn.XLOOKUP($AE27&amp;$C27&amp;$D27,'[1]NBA-Data-1980-2019'!$B$1:$B$16305&amp;'[1]NBA-Data-1980-2019'!$A$1:$A$16305&amp;'[1]NBA-Data-1980-2019'!$D$1:$D$16305,'[1]NBA-Data-1980-2019'!$H$1:$H$16305,"",0)</f>
        <v/>
      </c>
      <c r="AI27" s="68" t="str" cm="1">
        <f t="array" ref="AI27">_xlfn.XLOOKUP($AE27&amp;$C27&amp;$D27,'[1]NBA-Data-1980-2019'!$B$1:$B$16305&amp;'[1]NBA-Data-1980-2019'!$A$1:$A$16305&amp;'[1]NBA-Data-1980-2019'!$D$1:$D$16305,'[1]NBA-Data-1980-2019'!$F$1:$F$16305,"",0)</f>
        <v/>
      </c>
      <c r="AJ27" s="68" t="str">
        <f>IFERROR(($AH27/SUM(AH27:AH48))*$AI27,"")</f>
        <v/>
      </c>
      <c r="AO27">
        <v>1</v>
      </c>
      <c r="AP27" t="s">
        <v>605</v>
      </c>
      <c r="AQ27">
        <v>29</v>
      </c>
      <c r="AR27">
        <v>68</v>
      </c>
      <c r="AS27" s="2">
        <v>2269</v>
      </c>
      <c r="AU27" s="61">
        <v>0.03</v>
      </c>
      <c r="AV27" s="61">
        <v>0.72</v>
      </c>
      <c r="AW27" s="61">
        <v>0.25</v>
      </c>
      <c r="AY27" s="2">
        <v>5.4</v>
      </c>
      <c r="AZ27" s="2">
        <v>-0.5</v>
      </c>
      <c r="BA27" s="2">
        <v>91</v>
      </c>
      <c r="BB27" s="2">
        <v>54</v>
      </c>
      <c r="BC27" s="2">
        <v>73</v>
      </c>
      <c r="BD27" s="2">
        <v>14</v>
      </c>
      <c r="BE27" s="2">
        <v>94</v>
      </c>
      <c r="BF27" s="2">
        <v>9</v>
      </c>
      <c r="BG27" s="2">
        <v>873</v>
      </c>
      <c r="BH27" s="2">
        <v>26</v>
      </c>
      <c r="BI27" s="2">
        <v>52</v>
      </c>
    </row>
    <row r="28" spans="1:61" x14ac:dyDescent="0.2">
      <c r="B28" s="1" t="s">
        <v>18</v>
      </c>
      <c r="C28" s="1">
        <v>2021</v>
      </c>
      <c r="D28" s="1" t="s">
        <v>837</v>
      </c>
      <c r="F28" s="2">
        <v>34</v>
      </c>
      <c r="G28" s="2" t="s">
        <v>606</v>
      </c>
      <c r="H28" s="2" t="s">
        <v>566</v>
      </c>
      <c r="I28" s="4" t="s">
        <v>1149</v>
      </c>
      <c r="J28" s="16">
        <f>_xlfn.XLOOKUP($I28,DASHBOARD!$I$2:$I$27,DASHBOARD!$J$2:$J$27,"",0)</f>
        <v>83</v>
      </c>
      <c r="K28" s="23">
        <f>J28/DASHBOARD!$C$3</f>
        <v>2.1082042164084331</v>
      </c>
      <c r="L28" s="2">
        <v>242</v>
      </c>
      <c r="M28" s="26">
        <f>L28/DASHBOARD!$C$4</f>
        <v>109.75056689342404</v>
      </c>
      <c r="N28" s="26">
        <f t="shared" si="3"/>
        <v>24.693429882138169</v>
      </c>
      <c r="O28" s="5">
        <v>34674</v>
      </c>
      <c r="P28" s="2" t="s">
        <v>628</v>
      </c>
      <c r="Q28" s="2" t="str">
        <f>_xlfn.XLOOKUP($P28,DASHBOARD!$L$2:$L$150,DASHBOARD!M$2:M$150,"",0)</f>
        <v>Greece</v>
      </c>
      <c r="R28" s="2" t="str">
        <f>_xlfn.XLOOKUP($P28,DASHBOARD!$L$2:$L$150,DASHBOARD!N$2:N$150,"",0)</f>
        <v>Europe</v>
      </c>
      <c r="S28" s="2" t="str">
        <f>_xlfn.XLOOKUP($P28,DASHBOARD!$L$2:$L$150,DASHBOARD!O$2:O$150,"",0)</f>
        <v>Eurasia</v>
      </c>
      <c r="T28" s="2">
        <v>7</v>
      </c>
      <c r="Y28" s="2" t="str">
        <f t="shared" si="4"/>
        <v/>
      </c>
      <c r="Z28" s="31">
        <f>_xlfn.XLOOKUP($G28,$AE$27:$AE$48,$AF$27:$AF$48,0,0)</f>
        <v>27528088</v>
      </c>
      <c r="AA28" s="43">
        <f>Z28/$AB$49</f>
        <v>0.20750286596964782</v>
      </c>
      <c r="AD28" s="1">
        <v>2</v>
      </c>
      <c r="AE28" s="2" t="s">
        <v>606</v>
      </c>
      <c r="AF28" s="6">
        <v>27528088</v>
      </c>
      <c r="AG28" s="6" t="str" cm="1">
        <f t="array" ref="AG28">_xlfn.XLOOKUP($AE28&amp;$C28&amp;$D28,'[1]NBA-Data-1980-2019'!$B$1:$B$16305&amp;'[1]NBA-Data-1980-2019'!$A$1:$A$16305&amp;'[1]NBA-Data-1980-2019'!$D$1:$D$16305,'[1]NBA-Data-1980-2019'!$G$1:$G$16305,"",0)</f>
        <v/>
      </c>
      <c r="AH28" s="68" t="str" cm="1">
        <f t="array" ref="AH28">_xlfn.XLOOKUP($AE28&amp;$C28&amp;$D28,'[1]NBA-Data-1980-2019'!$B$1:$B$16305&amp;'[1]NBA-Data-1980-2019'!$A$1:$A$16305&amp;'[1]NBA-Data-1980-2019'!$D$1:$D$16305,'[1]NBA-Data-1980-2019'!$H$1:$H$16305,"",0)</f>
        <v/>
      </c>
      <c r="AI28" s="68" t="str" cm="1">
        <f t="array" ref="AI28">_xlfn.XLOOKUP($AE28&amp;$C28&amp;$D28,'[1]NBA-Data-1980-2019'!$B$1:$B$16305&amp;'[1]NBA-Data-1980-2019'!$A$1:$A$16305&amp;'[1]NBA-Data-1980-2019'!$D$1:$D$16305,'[1]NBA-Data-1980-2019'!$F$1:$F$16305,"",0)</f>
        <v/>
      </c>
      <c r="AJ28" s="68" t="str">
        <f>IFERROR(($AH28/SUM(AH27:AH48))*$AI28,"")</f>
        <v/>
      </c>
      <c r="AO28">
        <v>2</v>
      </c>
      <c r="AP28" t="s">
        <v>606</v>
      </c>
      <c r="AQ28">
        <v>26</v>
      </c>
      <c r="AR28">
        <v>61</v>
      </c>
      <c r="AS28" s="2">
        <v>2013</v>
      </c>
      <c r="AV28" s="61">
        <v>0.02</v>
      </c>
      <c r="AW28" s="61">
        <v>0.86</v>
      </c>
      <c r="AX28" s="61">
        <v>0.12</v>
      </c>
      <c r="AY28" s="2">
        <v>8.4</v>
      </c>
      <c r="AZ28" s="2">
        <v>6.7</v>
      </c>
      <c r="BA28" s="2">
        <v>71</v>
      </c>
      <c r="BB28" s="2">
        <v>50</v>
      </c>
      <c r="BC28" s="2">
        <v>53</v>
      </c>
      <c r="BD28" s="2">
        <v>53</v>
      </c>
      <c r="BE28" s="2">
        <v>295</v>
      </c>
      <c r="BF28" s="2">
        <v>5</v>
      </c>
      <c r="BG28" s="2">
        <v>926</v>
      </c>
      <c r="BH28" s="2">
        <v>79</v>
      </c>
      <c r="BI28" s="2">
        <v>56</v>
      </c>
    </row>
    <row r="29" spans="1:61" x14ac:dyDescent="0.2">
      <c r="B29" s="1" t="s">
        <v>18</v>
      </c>
      <c r="C29" s="1">
        <v>2021</v>
      </c>
      <c r="D29" s="1" t="s">
        <v>837</v>
      </c>
      <c r="F29" s="2">
        <v>43</v>
      </c>
      <c r="G29" s="2" t="s">
        <v>620</v>
      </c>
      <c r="H29" s="2" t="s">
        <v>570</v>
      </c>
      <c r="I29" s="4" t="s">
        <v>599</v>
      </c>
      <c r="J29" s="16">
        <f>_xlfn.XLOOKUP($I29,DASHBOARD!$I$2:$I$27,DASHBOARD!$J$2:$J$27,"",0)</f>
        <v>78</v>
      </c>
      <c r="K29" s="23">
        <f>J29/DASHBOARD!$C$3</f>
        <v>1.981203962407925</v>
      </c>
      <c r="L29" s="2">
        <v>219</v>
      </c>
      <c r="M29" s="26">
        <f>L29/DASHBOARD!$C$4</f>
        <v>99.319727891156461</v>
      </c>
      <c r="N29" s="26">
        <f t="shared" si="3"/>
        <v>25.303298872474695</v>
      </c>
      <c r="O29" s="5">
        <v>33803</v>
      </c>
      <c r="P29" s="2" t="s">
        <v>628</v>
      </c>
      <c r="Q29" s="2" t="str">
        <f>_xlfn.XLOOKUP($P29,DASHBOARD!$L$2:$L$150,DASHBOARD!M$2:M$150,"",0)</f>
        <v>Greece</v>
      </c>
      <c r="R29" s="2" t="str">
        <f>_xlfn.XLOOKUP($P29,DASHBOARD!$L$2:$L$150,DASHBOARD!N$2:N$150,"",0)</f>
        <v>Europe</v>
      </c>
      <c r="S29" s="2" t="str">
        <f>_xlfn.XLOOKUP($P29,DASHBOARD!$L$2:$L$150,DASHBOARD!O$2:O$150,"",0)</f>
        <v>Eurasia</v>
      </c>
      <c r="T29" s="2">
        <v>2</v>
      </c>
      <c r="Y29" s="2" t="str">
        <f t="shared" si="4"/>
        <v/>
      </c>
      <c r="Z29" s="31">
        <f>_xlfn.XLOOKUP($G29,$AE$27:$AE$48,$AF$27:$AF$48,0,0)</f>
        <v>1701593</v>
      </c>
      <c r="AA29" s="43">
        <f>Z29/$AB$49</f>
        <v>1.2826369350965854E-2</v>
      </c>
      <c r="AD29" s="1">
        <v>3</v>
      </c>
      <c r="AE29" s="2" t="s">
        <v>608</v>
      </c>
      <c r="AF29" s="6">
        <v>25876111</v>
      </c>
      <c r="AG29" s="6" t="str" cm="1">
        <f t="array" ref="AG29">_xlfn.XLOOKUP($AE29&amp;$C29&amp;$D29,'[1]NBA-Data-1980-2019'!$B$1:$B$16305&amp;'[1]NBA-Data-1980-2019'!$A$1:$A$16305&amp;'[1]NBA-Data-1980-2019'!$D$1:$D$16305,'[1]NBA-Data-1980-2019'!$G$1:$G$16305,"",0)</f>
        <v/>
      </c>
      <c r="AH29" s="68" t="str" cm="1">
        <f t="array" ref="AH29">_xlfn.XLOOKUP($AE29&amp;$C29&amp;$D29,'[1]NBA-Data-1980-2019'!$B$1:$B$16305&amp;'[1]NBA-Data-1980-2019'!$A$1:$A$16305&amp;'[1]NBA-Data-1980-2019'!$D$1:$D$16305,'[1]NBA-Data-1980-2019'!$H$1:$H$16305,"",0)</f>
        <v/>
      </c>
      <c r="AI29" s="68" t="str" cm="1">
        <f t="array" ref="AI29">_xlfn.XLOOKUP($AE29&amp;$C29&amp;$D29,'[1]NBA-Data-1980-2019'!$B$1:$B$16305&amp;'[1]NBA-Data-1980-2019'!$A$1:$A$16305&amp;'[1]NBA-Data-1980-2019'!$D$1:$D$16305,'[1]NBA-Data-1980-2019'!$F$1:$F$16305,"",0)</f>
        <v/>
      </c>
      <c r="AJ29" s="68" t="str">
        <f>IFERROR(($AH29/SUM(AH27:AH48))*$AI29,"")</f>
        <v/>
      </c>
      <c r="AO29">
        <v>3</v>
      </c>
      <c r="AP29" t="s">
        <v>608</v>
      </c>
      <c r="AQ29">
        <v>30</v>
      </c>
      <c r="AR29">
        <v>59</v>
      </c>
      <c r="AS29" s="2">
        <v>1907</v>
      </c>
      <c r="AT29" s="61">
        <v>0.85</v>
      </c>
      <c r="AU29" s="61">
        <v>0.15</v>
      </c>
      <c r="AY29" s="2">
        <v>8.6999999999999993</v>
      </c>
      <c r="AZ29" s="2">
        <v>7.1</v>
      </c>
      <c r="BA29" s="2">
        <v>71</v>
      </c>
      <c r="BB29" s="2">
        <v>37</v>
      </c>
      <c r="BC29" s="2">
        <v>38</v>
      </c>
      <c r="BD29" s="2">
        <v>6</v>
      </c>
      <c r="BE29" s="2">
        <v>58</v>
      </c>
      <c r="BF29" s="2">
        <v>10</v>
      </c>
      <c r="BG29" s="2">
        <v>856</v>
      </c>
      <c r="BH29" s="2">
        <v>16</v>
      </c>
      <c r="BI29" s="2">
        <v>40</v>
      </c>
    </row>
    <row r="30" spans="1:61" x14ac:dyDescent="0.2">
      <c r="B30" s="1" t="s">
        <v>18</v>
      </c>
      <c r="C30" s="1">
        <v>2021</v>
      </c>
      <c r="D30" s="1" t="s">
        <v>837</v>
      </c>
      <c r="F30" s="2">
        <v>12</v>
      </c>
      <c r="G30" s="2" t="s">
        <v>616</v>
      </c>
      <c r="H30" s="2" t="s">
        <v>556</v>
      </c>
      <c r="I30" s="4" t="s">
        <v>596</v>
      </c>
      <c r="J30" s="16">
        <f>_xlfn.XLOOKUP($I30,DASHBOARD!$I$2:$I$27,DASHBOARD!$J$2:$J$27,"",0)</f>
        <v>71</v>
      </c>
      <c r="K30" s="23">
        <f>J30/DASHBOARD!$C$3</f>
        <v>1.8034036068072137</v>
      </c>
      <c r="L30" s="2">
        <v>183</v>
      </c>
      <c r="M30" s="26">
        <f>L30/DASHBOARD!$C$4</f>
        <v>82.993197278911566</v>
      </c>
      <c r="N30" s="26">
        <f t="shared" si="3"/>
        <v>25.518587284943735</v>
      </c>
      <c r="O30" s="5">
        <v>32091</v>
      </c>
      <c r="P30" s="2" t="s">
        <v>557</v>
      </c>
      <c r="Q30" s="2" t="str">
        <f>_xlfn.XLOOKUP($P30,DASHBOARD!$L$2:$L$150,DASHBOARD!M$2:M$150,"",0)</f>
        <v>United States</v>
      </c>
      <c r="R30" s="2" t="str">
        <f>_xlfn.XLOOKUP($P30,DASHBOARD!$L$2:$L$150,DASHBOARD!N$2:N$150,"",0)</f>
        <v>North America</v>
      </c>
      <c r="S30" s="2" t="str">
        <f>_xlfn.XLOOKUP($P30,DASHBOARD!$L$2:$L$150,DASHBOARD!O$2:O$150,"",0)</f>
        <v>Americas</v>
      </c>
      <c r="T30" s="2">
        <v>12</v>
      </c>
      <c r="V30" s="2" t="s">
        <v>629</v>
      </c>
      <c r="W30" s="2" t="s">
        <v>629</v>
      </c>
      <c r="Y30" s="2" t="str">
        <f t="shared" si="4"/>
        <v/>
      </c>
      <c r="Z30" s="31">
        <f>_xlfn.XLOOKUP($G30,$AE$27:$AE$48,$AF$27:$AF$48,0,0)</f>
        <v>3169348</v>
      </c>
      <c r="AA30" s="43">
        <f>Z30/$AB$49</f>
        <v>2.3890100658468229E-2</v>
      </c>
      <c r="AD30" s="1">
        <v>4</v>
      </c>
      <c r="AE30" s="2" t="s">
        <v>611</v>
      </c>
      <c r="AF30" s="6">
        <v>12697675</v>
      </c>
      <c r="AG30" s="6" t="str" cm="1">
        <f t="array" ref="AG30">_xlfn.XLOOKUP($AE30&amp;$C30&amp;$D30,'[1]NBA-Data-1980-2019'!$B$1:$B$16305&amp;'[1]NBA-Data-1980-2019'!$A$1:$A$16305&amp;'[1]NBA-Data-1980-2019'!$D$1:$D$16305,'[1]NBA-Data-1980-2019'!$G$1:$G$16305,"",0)</f>
        <v/>
      </c>
      <c r="AH30" s="68" t="str" cm="1">
        <f t="array" ref="AH30">_xlfn.XLOOKUP($AE30&amp;$C30&amp;$D30,'[1]NBA-Data-1980-2019'!$B$1:$B$16305&amp;'[1]NBA-Data-1980-2019'!$A$1:$A$16305&amp;'[1]NBA-Data-1980-2019'!$D$1:$D$16305,'[1]NBA-Data-1980-2019'!$H$1:$H$16305,"",0)</f>
        <v/>
      </c>
      <c r="AI30" s="68" t="str" cm="1">
        <f t="array" ref="AI30">_xlfn.XLOOKUP($AE30&amp;$C30&amp;$D30,'[1]NBA-Data-1980-2019'!$B$1:$B$16305&amp;'[1]NBA-Data-1980-2019'!$A$1:$A$16305&amp;'[1]NBA-Data-1980-2019'!$D$1:$D$16305,'[1]NBA-Data-1980-2019'!$F$1:$F$16305,"",0)</f>
        <v/>
      </c>
      <c r="AJ30" s="68" t="str">
        <f>IFERROR(($AH30/SUM(AH27:AH48))*$AI30,"")</f>
        <v/>
      </c>
      <c r="AO30">
        <v>4</v>
      </c>
      <c r="AP30" t="s">
        <v>611</v>
      </c>
      <c r="AQ30">
        <v>32</v>
      </c>
      <c r="AR30">
        <v>70</v>
      </c>
      <c r="AS30" s="2">
        <v>1902</v>
      </c>
      <c r="AX30" s="61">
        <v>1</v>
      </c>
      <c r="AY30" s="2">
        <v>6.8</v>
      </c>
      <c r="AZ30" s="2">
        <v>2.8</v>
      </c>
      <c r="BA30" s="2">
        <v>19</v>
      </c>
      <c r="BB30" s="2">
        <v>19</v>
      </c>
      <c r="BC30" s="2">
        <v>86</v>
      </c>
      <c r="BD30" s="2">
        <v>16</v>
      </c>
      <c r="BE30" s="2">
        <v>71</v>
      </c>
      <c r="BF30" s="2">
        <v>4</v>
      </c>
      <c r="BG30" s="2">
        <v>125</v>
      </c>
      <c r="BH30" s="2">
        <v>17</v>
      </c>
      <c r="BI30" s="2">
        <v>18</v>
      </c>
    </row>
    <row r="31" spans="1:61" x14ac:dyDescent="0.2">
      <c r="B31" s="1" t="s">
        <v>18</v>
      </c>
      <c r="C31" s="1">
        <v>2021</v>
      </c>
      <c r="D31" s="1" t="s">
        <v>837</v>
      </c>
      <c r="F31" s="2">
        <v>3</v>
      </c>
      <c r="G31" s="2" t="s">
        <v>609</v>
      </c>
      <c r="H31" s="2" t="s">
        <v>576</v>
      </c>
      <c r="I31" s="4" t="s">
        <v>601</v>
      </c>
      <c r="J31" s="16">
        <f>_xlfn.XLOOKUP($I31,DASHBOARD!$I$2:$I$27,DASHBOARD!$J$2:$J$27,"",0)</f>
        <v>77</v>
      </c>
      <c r="K31" s="23">
        <f>J31/DASHBOARD!$C$3</f>
        <v>1.9558039116078234</v>
      </c>
      <c r="L31" s="2">
        <v>210</v>
      </c>
      <c r="M31" s="26">
        <f>L31/DASHBOARD!$C$4</f>
        <v>95.238095238095241</v>
      </c>
      <c r="N31" s="26">
        <f t="shared" si="3"/>
        <v>24.897748757117956</v>
      </c>
      <c r="O31" s="5">
        <v>34808</v>
      </c>
      <c r="P31" s="2" t="s">
        <v>557</v>
      </c>
      <c r="Q31" s="2" t="str">
        <f>_xlfn.XLOOKUP($P31,DASHBOARD!$L$2:$L$150,DASHBOARD!M$2:M$150,"",0)</f>
        <v>United States</v>
      </c>
      <c r="R31" s="2" t="str">
        <f>_xlfn.XLOOKUP($P31,DASHBOARD!$L$2:$L$150,DASHBOARD!N$2:N$150,"",0)</f>
        <v>North America</v>
      </c>
      <c r="S31" s="2" t="str">
        <f>_xlfn.XLOOKUP($P31,DASHBOARD!$L$2:$L$150,DASHBOARD!O$2:O$150,"",0)</f>
        <v>Americas</v>
      </c>
      <c r="T31" s="2" t="s">
        <v>563</v>
      </c>
      <c r="V31" s="2" t="s">
        <v>630</v>
      </c>
      <c r="W31" s="2" t="s">
        <v>1238</v>
      </c>
      <c r="X31" s="2" t="s">
        <v>1239</v>
      </c>
      <c r="Y31" s="2" t="str">
        <f t="shared" si="4"/>
        <v>X</v>
      </c>
      <c r="Z31" s="31">
        <f>_xlfn.XLOOKUP($G31,$AE$27:$AE$48,$AF$27:$AF$48,0,0)</f>
        <v>24611</v>
      </c>
      <c r="AA31" s="43">
        <f>Z31/$AB$49</f>
        <v>1.8551426580658281E-4</v>
      </c>
      <c r="AD31" s="1">
        <v>5</v>
      </c>
      <c r="AE31" s="2" t="s">
        <v>614</v>
      </c>
      <c r="AF31" s="6">
        <v>7969537</v>
      </c>
      <c r="AG31" s="6" t="str" cm="1">
        <f t="array" ref="AG31">_xlfn.XLOOKUP($AE31&amp;$C31&amp;$D31,'[1]NBA-Data-1980-2019'!$B$1:$B$16305&amp;'[1]NBA-Data-1980-2019'!$A$1:$A$16305&amp;'[1]NBA-Data-1980-2019'!$D$1:$D$16305,'[1]NBA-Data-1980-2019'!$G$1:$G$16305,"",0)</f>
        <v/>
      </c>
      <c r="AH31" s="68" t="str" cm="1">
        <f t="array" ref="AH31">_xlfn.XLOOKUP($AE31&amp;$C31&amp;$D31,'[1]NBA-Data-1980-2019'!$B$1:$B$16305&amp;'[1]NBA-Data-1980-2019'!$A$1:$A$16305&amp;'[1]NBA-Data-1980-2019'!$D$1:$D$16305,'[1]NBA-Data-1980-2019'!$H$1:$H$16305,"",0)</f>
        <v/>
      </c>
      <c r="AI31" s="68" t="str" cm="1">
        <f t="array" ref="AI31">_xlfn.XLOOKUP($AE31&amp;$C31&amp;$D31,'[1]NBA-Data-1980-2019'!$B$1:$B$16305&amp;'[1]NBA-Data-1980-2019'!$A$1:$A$16305&amp;'[1]NBA-Data-1980-2019'!$D$1:$D$16305,'[1]NBA-Data-1980-2019'!$F$1:$F$16305,"",0)</f>
        <v/>
      </c>
      <c r="AJ31" s="68" t="str">
        <f>IFERROR(($AH31/SUM(AH27:AH48))*$AI31,"")</f>
        <v/>
      </c>
      <c r="AO31">
        <v>5</v>
      </c>
      <c r="AP31" t="s">
        <v>610</v>
      </c>
      <c r="AQ31">
        <v>24</v>
      </c>
      <c r="AR31">
        <v>66</v>
      </c>
      <c r="AS31" s="2">
        <v>1814</v>
      </c>
      <c r="AT31" s="61">
        <v>0.08</v>
      </c>
      <c r="AU31" s="61">
        <v>0.84</v>
      </c>
      <c r="AV31" s="61">
        <v>0.09</v>
      </c>
      <c r="AY31" s="2">
        <v>7.3</v>
      </c>
      <c r="AZ31" s="2">
        <v>3.7</v>
      </c>
      <c r="BA31" s="2">
        <v>52</v>
      </c>
      <c r="BB31" s="2">
        <v>19</v>
      </c>
      <c r="BC31" s="2">
        <v>49</v>
      </c>
      <c r="BD31" s="2">
        <v>12</v>
      </c>
      <c r="BE31" s="2">
        <v>26</v>
      </c>
      <c r="BF31" s="2">
        <v>17</v>
      </c>
      <c r="BG31" s="2">
        <v>472</v>
      </c>
      <c r="BH31" s="2">
        <v>3</v>
      </c>
      <c r="BI31" s="2">
        <v>31</v>
      </c>
    </row>
    <row r="32" spans="1:61" x14ac:dyDescent="0.2">
      <c r="B32" s="1" t="s">
        <v>18</v>
      </c>
      <c r="C32" s="1">
        <v>2021</v>
      </c>
      <c r="D32" s="1" t="s">
        <v>837</v>
      </c>
      <c r="F32" s="2">
        <v>24</v>
      </c>
      <c r="G32" s="2" t="s">
        <v>612</v>
      </c>
      <c r="H32" s="2" t="s">
        <v>576</v>
      </c>
      <c r="I32" s="4" t="s">
        <v>601</v>
      </c>
      <c r="J32" s="16">
        <f>_xlfn.XLOOKUP($I32,DASHBOARD!$I$2:$I$27,DASHBOARD!$J$2:$J$27,"",0)</f>
        <v>77</v>
      </c>
      <c r="K32" s="23">
        <f>J32/DASHBOARD!$C$3</f>
        <v>1.9558039116078234</v>
      </c>
      <c r="L32" s="2">
        <v>209</v>
      </c>
      <c r="M32" s="26">
        <f>L32/DASHBOARD!$C$4</f>
        <v>94.784580498866205</v>
      </c>
      <c r="N32" s="26">
        <f t="shared" si="3"/>
        <v>24.779188048750726</v>
      </c>
      <c r="O32" s="5">
        <v>33975</v>
      </c>
      <c r="P32" s="2" t="s">
        <v>557</v>
      </c>
      <c r="Q32" s="2" t="str">
        <f>_xlfn.XLOOKUP($P32,DASHBOARD!$L$2:$L$150,DASHBOARD!M$2:M$150,"",0)</f>
        <v>United States</v>
      </c>
      <c r="R32" s="2" t="str">
        <f>_xlfn.XLOOKUP($P32,DASHBOARD!$L$2:$L$150,DASHBOARD!N$2:N$150,"",0)</f>
        <v>North America</v>
      </c>
      <c r="S32" s="2" t="str">
        <f>_xlfn.XLOOKUP($P32,DASHBOARD!$L$2:$L$150,DASHBOARD!O$2:O$150,"",0)</f>
        <v>Americas</v>
      </c>
      <c r="T32" s="2">
        <v>5</v>
      </c>
      <c r="V32" s="2" t="s">
        <v>631</v>
      </c>
      <c r="W32" s="2" t="s">
        <v>631</v>
      </c>
      <c r="Y32" s="2" t="str">
        <f t="shared" si="4"/>
        <v/>
      </c>
      <c r="Z32" s="31">
        <f>_xlfn.XLOOKUP($G32,$AE$27:$AE$48,$AF$27:$AF$48,0,0)</f>
        <v>4938273</v>
      </c>
      <c r="AA32" s="43">
        <f>Z32/$AB$49</f>
        <v>3.7224009180751333E-2</v>
      </c>
      <c r="AD32" s="1">
        <v>6</v>
      </c>
      <c r="AE32" s="2" t="s">
        <v>612</v>
      </c>
      <c r="AF32" s="6">
        <v>4938273</v>
      </c>
      <c r="AG32" s="6" t="str" cm="1">
        <f t="array" ref="AG32">_xlfn.XLOOKUP($AE32&amp;$C32&amp;$D32,'[1]NBA-Data-1980-2019'!$B$1:$B$16305&amp;'[1]NBA-Data-1980-2019'!$A$1:$A$16305&amp;'[1]NBA-Data-1980-2019'!$D$1:$D$16305,'[1]NBA-Data-1980-2019'!$G$1:$G$16305,"",0)</f>
        <v/>
      </c>
      <c r="AH32" s="68" t="str" cm="1">
        <f t="array" ref="AH32">_xlfn.XLOOKUP($AE32&amp;$C32&amp;$D32,'[1]NBA-Data-1980-2019'!$B$1:$B$16305&amp;'[1]NBA-Data-1980-2019'!$A$1:$A$16305&amp;'[1]NBA-Data-1980-2019'!$D$1:$D$16305,'[1]NBA-Data-1980-2019'!$H$1:$H$16305,"",0)</f>
        <v/>
      </c>
      <c r="AI32" s="68" t="str" cm="1">
        <f t="array" ref="AI32">_xlfn.XLOOKUP($AE32&amp;$C32&amp;$D32,'[1]NBA-Data-1980-2019'!$B$1:$B$16305&amp;'[1]NBA-Data-1980-2019'!$A$1:$A$16305&amp;'[1]NBA-Data-1980-2019'!$D$1:$D$16305,'[1]NBA-Data-1980-2019'!$F$1:$F$16305,"",0)</f>
        <v/>
      </c>
      <c r="AJ32" s="68" t="str">
        <f>IFERROR(($AH32/SUM(AH27:AH48))*$AI32,"")</f>
        <v/>
      </c>
      <c r="AO32">
        <v>6</v>
      </c>
      <c r="AP32" t="s">
        <v>612</v>
      </c>
      <c r="AQ32">
        <v>28</v>
      </c>
      <c r="AR32">
        <v>69</v>
      </c>
      <c r="AS32" s="2">
        <v>1575</v>
      </c>
      <c r="AT32" s="61">
        <v>0.01</v>
      </c>
      <c r="AU32" s="61">
        <v>0.36</v>
      </c>
      <c r="AV32" s="61">
        <v>0.6</v>
      </c>
      <c r="AW32" s="61">
        <v>0.03</v>
      </c>
      <c r="AY32" s="2">
        <v>7</v>
      </c>
      <c r="AZ32" s="2">
        <v>2.6</v>
      </c>
      <c r="BA32" s="2">
        <v>20</v>
      </c>
      <c r="BB32" s="2">
        <v>6</v>
      </c>
      <c r="BC32" s="2">
        <v>63</v>
      </c>
      <c r="BD32" s="2">
        <v>4</v>
      </c>
      <c r="BE32" s="2">
        <v>15</v>
      </c>
      <c r="BF32" s="2">
        <v>11</v>
      </c>
      <c r="BG32" s="2">
        <v>195</v>
      </c>
      <c r="BH32" s="2">
        <v>2</v>
      </c>
      <c r="BI32" s="2">
        <v>16</v>
      </c>
    </row>
    <row r="33" spans="2:61" x14ac:dyDescent="0.2">
      <c r="B33" s="1" t="s">
        <v>18</v>
      </c>
      <c r="C33" s="1">
        <v>2021</v>
      </c>
      <c r="D33" s="1" t="s">
        <v>837</v>
      </c>
      <c r="F33" s="2">
        <v>3</v>
      </c>
      <c r="G33" s="2" t="s">
        <v>618</v>
      </c>
      <c r="H33" s="2" t="s">
        <v>570</v>
      </c>
      <c r="I33" s="4" t="s">
        <v>604</v>
      </c>
      <c r="J33" s="16">
        <f>_xlfn.XLOOKUP($I33,DASHBOARD!$I$2:$I$27,DASHBOARD!$J$2:$J$27,"",0)</f>
        <v>79</v>
      </c>
      <c r="K33" s="23">
        <f>J33/DASHBOARD!$C$3</f>
        <v>2.0066040132080265</v>
      </c>
      <c r="L33" s="2">
        <v>221</v>
      </c>
      <c r="M33" s="26">
        <f>L33/DASHBOARD!$C$4</f>
        <v>100.2267573696145</v>
      </c>
      <c r="N33" s="26">
        <f t="shared" si="3"/>
        <v>24.892030639313351</v>
      </c>
      <c r="O33" s="5">
        <v>33226</v>
      </c>
      <c r="P33" s="2" t="s">
        <v>557</v>
      </c>
      <c r="Q33" s="2" t="str">
        <f>_xlfn.XLOOKUP($P33,DASHBOARD!$L$2:$L$150,DASHBOARD!M$2:M$150,"",0)</f>
        <v>United States</v>
      </c>
      <c r="R33" s="2" t="str">
        <f>_xlfn.XLOOKUP($P33,DASHBOARD!$L$2:$L$150,DASHBOARD!N$2:N$150,"",0)</f>
        <v>North America</v>
      </c>
      <c r="S33" s="2" t="str">
        <f>_xlfn.XLOOKUP($P33,DASHBOARD!$L$2:$L$150,DASHBOARD!O$2:O$150,"",0)</f>
        <v>Americas</v>
      </c>
      <c r="T33" s="2">
        <v>3</v>
      </c>
      <c r="V33" s="2" t="s">
        <v>632</v>
      </c>
      <c r="W33" s="2" t="s">
        <v>632</v>
      </c>
      <c r="Y33" s="2" t="str">
        <f t="shared" si="4"/>
        <v/>
      </c>
      <c r="Z33" s="31">
        <f>_xlfn.XLOOKUP($G33,$AE$27:$AE$48,$AF$27:$AF$48,0,0)</f>
        <v>1522080</v>
      </c>
      <c r="AA33" s="43">
        <f>Z33/$AB$49</f>
        <v>1.1473225537315978E-2</v>
      </c>
      <c r="AD33" s="1">
        <v>7</v>
      </c>
      <c r="AE33" s="2" t="s">
        <v>613</v>
      </c>
      <c r="AF33" s="6">
        <v>3623000</v>
      </c>
      <c r="AG33" s="6" t="str" cm="1">
        <f t="array" ref="AG33">_xlfn.XLOOKUP($AE33&amp;$C33&amp;$D33,'[1]NBA-Data-1980-2019'!$B$1:$B$16305&amp;'[1]NBA-Data-1980-2019'!$A$1:$A$16305&amp;'[1]NBA-Data-1980-2019'!$D$1:$D$16305,'[1]NBA-Data-1980-2019'!$G$1:$G$16305,"",0)</f>
        <v/>
      </c>
      <c r="AH33" s="68" t="str" cm="1">
        <f t="array" ref="AH33">_xlfn.XLOOKUP($AE33&amp;$C33&amp;$D33,'[1]NBA-Data-1980-2019'!$B$1:$B$16305&amp;'[1]NBA-Data-1980-2019'!$A$1:$A$16305&amp;'[1]NBA-Data-1980-2019'!$D$1:$D$16305,'[1]NBA-Data-1980-2019'!$H$1:$H$16305,"",0)</f>
        <v/>
      </c>
      <c r="AI33" s="68" t="str" cm="1">
        <f t="array" ref="AI33">_xlfn.XLOOKUP($AE33&amp;$C33&amp;$D33,'[1]NBA-Data-1980-2019'!$B$1:$B$16305&amp;'[1]NBA-Data-1980-2019'!$A$1:$A$16305&amp;'[1]NBA-Data-1980-2019'!$D$1:$D$16305,'[1]NBA-Data-1980-2019'!$F$1:$F$16305,"",0)</f>
        <v/>
      </c>
      <c r="AJ33" s="68" t="str">
        <f>IFERROR(($AH33/SUM(AH27:AH48))*$AI33,"")</f>
        <v/>
      </c>
      <c r="AO33">
        <v>7</v>
      </c>
      <c r="AP33" t="s">
        <v>613</v>
      </c>
      <c r="AQ33">
        <v>25</v>
      </c>
      <c r="AR33">
        <v>66</v>
      </c>
      <c r="AS33" s="2">
        <v>1372</v>
      </c>
      <c r="AW33" s="61">
        <v>0.19</v>
      </c>
      <c r="AX33" s="61">
        <v>0.81</v>
      </c>
      <c r="AY33" s="2">
        <v>5.3</v>
      </c>
      <c r="AZ33" s="2">
        <v>-0.5</v>
      </c>
      <c r="BA33" s="2">
        <v>15</v>
      </c>
      <c r="BB33" s="2">
        <v>17</v>
      </c>
      <c r="BC33" s="2">
        <v>75</v>
      </c>
      <c r="BD33" s="2">
        <v>10</v>
      </c>
      <c r="BE33" s="2">
        <v>33</v>
      </c>
      <c r="BF33" s="2">
        <v>3</v>
      </c>
      <c r="BG33" s="2">
        <v>183</v>
      </c>
      <c r="BH33" s="2">
        <v>9</v>
      </c>
      <c r="BI33" s="2">
        <v>42</v>
      </c>
    </row>
    <row r="34" spans="2:61" x14ac:dyDescent="0.2">
      <c r="B34" s="1" t="s">
        <v>18</v>
      </c>
      <c r="C34" s="1">
        <v>2021</v>
      </c>
      <c r="D34" s="1" t="s">
        <v>837</v>
      </c>
      <c r="F34" s="2">
        <v>25</v>
      </c>
      <c r="G34" s="2" t="s">
        <v>619</v>
      </c>
      <c r="H34" s="2" t="s">
        <v>566</v>
      </c>
      <c r="I34" s="4" t="s">
        <v>602</v>
      </c>
      <c r="J34" s="16">
        <f>_xlfn.XLOOKUP($I34,DASHBOARD!$I$2:$I$27,DASHBOARD!$J$2:$J$27,"",0)</f>
        <v>81</v>
      </c>
      <c r="K34" s="23">
        <f>J34/DASHBOARD!$C$3</f>
        <v>2.0574041148082296</v>
      </c>
      <c r="L34" s="2">
        <v>228</v>
      </c>
      <c r="M34" s="26">
        <f>L34/DASHBOARD!$C$4</f>
        <v>103.40136054421768</v>
      </c>
      <c r="N34" s="26">
        <f t="shared" si="3"/>
        <v>24.427951272568162</v>
      </c>
      <c r="O34" s="5">
        <v>35451</v>
      </c>
      <c r="P34" s="2" t="s">
        <v>633</v>
      </c>
      <c r="Q34" s="2" t="str">
        <f>_xlfn.XLOOKUP($P34,DASHBOARD!$L$2:$L$150,DASHBOARD!M$2:M$150,"",0)</f>
        <v xml:space="preserve">Guinea	</v>
      </c>
      <c r="R34" s="2" t="str">
        <f>_xlfn.XLOOKUP($P34,DASHBOARD!$L$2:$L$150,DASHBOARD!N$2:N$150,"",0)</f>
        <v>Africa</v>
      </c>
      <c r="S34" s="2" t="str">
        <f>_xlfn.XLOOKUP($P34,DASHBOARD!$L$2:$L$150,DASHBOARD!O$2:O$150,"",0)</f>
        <v>Africa</v>
      </c>
      <c r="T34" s="2" t="s">
        <v>563</v>
      </c>
      <c r="V34" s="2" t="s">
        <v>634</v>
      </c>
      <c r="W34" s="2" t="s">
        <v>634</v>
      </c>
      <c r="Y34" s="2" t="str">
        <f t="shared" si="4"/>
        <v/>
      </c>
      <c r="Z34" s="31">
        <f>_xlfn.XLOOKUP($G34,$AE$27:$AE$48,$AF$27:$AF$48,0,0)</f>
        <v>160173</v>
      </c>
      <c r="AA34" s="43">
        <f>Z34/$AB$49</f>
        <v>1.2073616064783141E-3</v>
      </c>
      <c r="AD34" s="1">
        <v>8</v>
      </c>
      <c r="AE34" s="2" t="s">
        <v>644</v>
      </c>
      <c r="AF34" s="11">
        <v>3169348</v>
      </c>
      <c r="AG34" s="6" t="str" cm="1">
        <f t="array" ref="AG34">_xlfn.XLOOKUP($AE34&amp;$C34&amp;$D34,'[1]NBA-Data-1980-2019'!$B$1:$B$16305&amp;'[1]NBA-Data-1980-2019'!$A$1:$A$16305&amp;'[1]NBA-Data-1980-2019'!$D$1:$D$16305,'[1]NBA-Data-1980-2019'!$G$1:$G$16305,"",0)</f>
        <v/>
      </c>
      <c r="AH34" s="68" t="str" cm="1">
        <f t="array" ref="AH34">_xlfn.XLOOKUP($AE34&amp;$C34&amp;$D34,'[1]NBA-Data-1980-2019'!$B$1:$B$16305&amp;'[1]NBA-Data-1980-2019'!$A$1:$A$16305&amp;'[1]NBA-Data-1980-2019'!$D$1:$D$16305,'[1]NBA-Data-1980-2019'!$H$1:$H$16305,"",0)</f>
        <v/>
      </c>
      <c r="AI34" s="68" t="str" cm="1">
        <f t="array" ref="AI34">_xlfn.XLOOKUP($AE34&amp;$C34&amp;$D34,'[1]NBA-Data-1980-2019'!$B$1:$B$16305&amp;'[1]NBA-Data-1980-2019'!$A$1:$A$16305&amp;'[1]NBA-Data-1980-2019'!$D$1:$D$16305,'[1]NBA-Data-1980-2019'!$F$1:$F$16305,"",0)</f>
        <v/>
      </c>
      <c r="AJ34" s="68" t="str">
        <f>IFERROR(($AH34/SUM(AH27:AH48))*$AI34,"")</f>
        <v/>
      </c>
      <c r="AO34">
        <v>8</v>
      </c>
      <c r="AP34" t="s">
        <v>615</v>
      </c>
      <c r="AQ34">
        <v>27</v>
      </c>
      <c r="AR34">
        <v>70</v>
      </c>
      <c r="AS34" s="2">
        <v>1354</v>
      </c>
      <c r="AT34" s="61">
        <v>0.4</v>
      </c>
      <c r="AU34" s="61">
        <v>0.57999999999999996</v>
      </c>
      <c r="AV34" s="61">
        <v>0.02</v>
      </c>
      <c r="AY34" s="2">
        <v>2.2000000000000002</v>
      </c>
      <c r="AZ34" s="2">
        <v>-5.5</v>
      </c>
      <c r="BA34" s="2">
        <v>12</v>
      </c>
      <c r="BB34" s="2">
        <v>6</v>
      </c>
      <c r="BC34" s="2">
        <v>40</v>
      </c>
      <c r="BD34" s="2">
        <v>11</v>
      </c>
      <c r="BE34" s="2">
        <v>22</v>
      </c>
      <c r="BF34" s="2">
        <v>1</v>
      </c>
      <c r="BG34" s="2">
        <v>115</v>
      </c>
      <c r="BH34" s="2">
        <v>6</v>
      </c>
      <c r="BI34" s="2">
        <v>22</v>
      </c>
    </row>
    <row r="35" spans="2:61" x14ac:dyDescent="0.2">
      <c r="B35" s="1" t="s">
        <v>18</v>
      </c>
      <c r="C35" s="1">
        <v>2021</v>
      </c>
      <c r="D35" s="1" t="s">
        <v>837</v>
      </c>
      <c r="F35" s="2">
        <v>0</v>
      </c>
      <c r="G35" s="2" t="s">
        <v>610</v>
      </c>
      <c r="H35" s="2" t="s">
        <v>576</v>
      </c>
      <c r="I35" s="4" t="s">
        <v>603</v>
      </c>
      <c r="J35" s="16">
        <f>_xlfn.XLOOKUP($I35,DASHBOARD!$I$2:$I$27,DASHBOARD!$J$2:$J$27,"",0)</f>
        <v>76</v>
      </c>
      <c r="K35" s="23">
        <f>J35/DASHBOARD!$C$3</f>
        <v>1.9304038608077216</v>
      </c>
      <c r="L35" s="2">
        <v>203</v>
      </c>
      <c r="M35" s="26">
        <f>L35/DASHBOARD!$C$4</f>
        <v>92.063492063492063</v>
      </c>
      <c r="N35" s="26">
        <f t="shared" si="3"/>
        <v>24.705354449720794</v>
      </c>
      <c r="O35" s="5">
        <v>35461</v>
      </c>
      <c r="P35" s="2" t="s">
        <v>557</v>
      </c>
      <c r="Q35" s="2" t="str">
        <f>_xlfn.XLOOKUP($P35,DASHBOARD!$L$2:$L$150,DASHBOARD!M$2:M$150,"",0)</f>
        <v>United States</v>
      </c>
      <c r="R35" s="2" t="str">
        <f>_xlfn.XLOOKUP($P35,DASHBOARD!$L$2:$L$150,DASHBOARD!N$2:N$150,"",0)</f>
        <v>North America</v>
      </c>
      <c r="S35" s="2" t="str">
        <f>_xlfn.XLOOKUP($P35,DASHBOARD!$L$2:$L$150,DASHBOARD!O$2:O$150,"",0)</f>
        <v>Americas</v>
      </c>
      <c r="T35" s="2">
        <v>2</v>
      </c>
      <c r="V35" s="2" t="s">
        <v>635</v>
      </c>
      <c r="W35" s="2" t="s">
        <v>635</v>
      </c>
      <c r="Y35" s="2" t="str">
        <f t="shared" si="4"/>
        <v/>
      </c>
      <c r="Z35" s="31">
        <f>_xlfn.XLOOKUP($G35,$AE$27:$AE$48,$AF$27:$AF$48,0,0)</f>
        <v>3044160</v>
      </c>
      <c r="AA35" s="43">
        <f>Z35/$AB$49</f>
        <v>2.2946451074631957E-2</v>
      </c>
      <c r="AD35" s="1">
        <v>9</v>
      </c>
      <c r="AE35" s="2" t="s">
        <v>610</v>
      </c>
      <c r="AF35" s="6">
        <v>3044160</v>
      </c>
      <c r="AG35" s="6" t="str" cm="1">
        <f t="array" ref="AG35">_xlfn.XLOOKUP($AE35&amp;$C35&amp;$D35,'[1]NBA-Data-1980-2019'!$B$1:$B$16305&amp;'[1]NBA-Data-1980-2019'!$A$1:$A$16305&amp;'[1]NBA-Data-1980-2019'!$D$1:$D$16305,'[1]NBA-Data-1980-2019'!$G$1:$G$16305,"",0)</f>
        <v/>
      </c>
      <c r="AH35" s="68" t="str" cm="1">
        <f t="array" ref="AH35">_xlfn.XLOOKUP($AE35&amp;$C35&amp;$D35,'[1]NBA-Data-1980-2019'!$B$1:$B$16305&amp;'[1]NBA-Data-1980-2019'!$A$1:$A$16305&amp;'[1]NBA-Data-1980-2019'!$D$1:$D$16305,'[1]NBA-Data-1980-2019'!$H$1:$H$16305,"",0)</f>
        <v/>
      </c>
      <c r="AI35" s="68" t="str" cm="1">
        <f t="array" ref="AI35">_xlfn.XLOOKUP($AE35&amp;$C35&amp;$D35,'[1]NBA-Data-1980-2019'!$B$1:$B$16305&amp;'[1]NBA-Data-1980-2019'!$A$1:$A$16305&amp;'[1]NBA-Data-1980-2019'!$D$1:$D$16305,'[1]NBA-Data-1980-2019'!$F$1:$F$16305,"",0)</f>
        <v/>
      </c>
      <c r="AJ35" s="68" t="str">
        <f>IFERROR(($AH35/SUM(AH27:AH48))*$AI35,"")</f>
        <v/>
      </c>
      <c r="AO35">
        <v>9</v>
      </c>
      <c r="AP35" t="s">
        <v>616</v>
      </c>
      <c r="AQ35">
        <v>33</v>
      </c>
      <c r="AR35">
        <v>37</v>
      </c>
      <c r="AS35" s="2">
        <v>713</v>
      </c>
      <c r="AT35" s="61">
        <v>1</v>
      </c>
      <c r="AY35" s="2">
        <v>6</v>
      </c>
      <c r="AZ35" s="2">
        <v>0.5</v>
      </c>
      <c r="BA35" s="2">
        <v>18</v>
      </c>
      <c r="BB35" s="2">
        <v>10</v>
      </c>
      <c r="BC35" s="2">
        <v>11</v>
      </c>
      <c r="BD35" s="2">
        <v>3</v>
      </c>
      <c r="BE35" s="2">
        <v>11</v>
      </c>
      <c r="BF35" s="2">
        <v>6</v>
      </c>
      <c r="BG35" s="2">
        <v>259</v>
      </c>
      <c r="BH35" s="2">
        <v>3</v>
      </c>
      <c r="BI35" s="2">
        <v>15</v>
      </c>
    </row>
    <row r="36" spans="2:61" x14ac:dyDescent="0.2">
      <c r="B36" s="1" t="s">
        <v>18</v>
      </c>
      <c r="C36" s="1">
        <v>2021</v>
      </c>
      <c r="D36" s="1" t="s">
        <v>837</v>
      </c>
      <c r="F36" s="2">
        <v>7</v>
      </c>
      <c r="G36" s="2" t="s">
        <v>615</v>
      </c>
      <c r="H36" s="2" t="s">
        <v>576</v>
      </c>
      <c r="I36" s="4" t="s">
        <v>597</v>
      </c>
      <c r="J36" s="16">
        <f>_xlfn.XLOOKUP($I36,DASHBOARD!$I$2:$I$27,DASHBOARD!$J$2:$J$27,"",0)</f>
        <v>74</v>
      </c>
      <c r="K36" s="23">
        <f>J36/DASHBOARD!$C$3</f>
        <v>1.8796037592075185</v>
      </c>
      <c r="L36" s="2">
        <v>205</v>
      </c>
      <c r="M36" s="26">
        <f>L36/DASHBOARD!$C$4</f>
        <v>92.970521541950106</v>
      </c>
      <c r="N36" s="26">
        <f t="shared" si="3"/>
        <v>26.315562487473681</v>
      </c>
      <c r="O36" s="5">
        <v>34173</v>
      </c>
      <c r="P36" s="2" t="s">
        <v>557</v>
      </c>
      <c r="Q36" s="2" t="str">
        <f>_xlfn.XLOOKUP($P36,DASHBOARD!$L$2:$L$150,DASHBOARD!M$2:M$150,"",0)</f>
        <v>United States</v>
      </c>
      <c r="R36" s="2" t="str">
        <f>_xlfn.XLOOKUP($P36,DASHBOARD!$L$2:$L$150,DASHBOARD!N$2:N$150,"",0)</f>
        <v>North America</v>
      </c>
      <c r="S36" s="2" t="str">
        <f>_xlfn.XLOOKUP($P36,DASHBOARD!$L$2:$L$150,DASHBOARD!O$2:O$150,"",0)</f>
        <v>Americas</v>
      </c>
      <c r="T36" s="2">
        <v>4</v>
      </c>
      <c r="V36" s="2" t="s">
        <v>567</v>
      </c>
      <c r="W36" s="2" t="s">
        <v>567</v>
      </c>
      <c r="Y36" s="2" t="str">
        <f t="shared" si="4"/>
        <v/>
      </c>
      <c r="Z36" s="31">
        <f>_xlfn.XLOOKUP($G36,$AE$27:$AE$48,$AF$27:$AF$48,0,0)</f>
        <v>2337145</v>
      </c>
      <c r="AA36" s="43">
        <f>Z36/$AB$49</f>
        <v>1.7617071177868676E-2</v>
      </c>
      <c r="AD36" s="1">
        <v>10</v>
      </c>
      <c r="AE36" s="2" t="s">
        <v>615</v>
      </c>
      <c r="AF36" s="6">
        <v>2337145</v>
      </c>
      <c r="AG36" s="6" t="str" cm="1">
        <f t="array" ref="AG36">_xlfn.XLOOKUP($AE36&amp;$C36&amp;$D36,'[1]NBA-Data-1980-2019'!$B$1:$B$16305&amp;'[1]NBA-Data-1980-2019'!$A$1:$A$16305&amp;'[1]NBA-Data-1980-2019'!$D$1:$D$16305,'[1]NBA-Data-1980-2019'!$G$1:$G$16305,"",0)</f>
        <v/>
      </c>
      <c r="AH36" s="68" t="str" cm="1">
        <f t="array" ref="AH36">_xlfn.XLOOKUP($AE36&amp;$C36&amp;$D36,'[1]NBA-Data-1980-2019'!$B$1:$B$16305&amp;'[1]NBA-Data-1980-2019'!$A$1:$A$16305&amp;'[1]NBA-Data-1980-2019'!$D$1:$D$16305,'[1]NBA-Data-1980-2019'!$H$1:$H$16305,"",0)</f>
        <v/>
      </c>
      <c r="AI36" s="68" t="str" cm="1">
        <f t="array" ref="AI36">_xlfn.XLOOKUP($AE36&amp;$C36&amp;$D36,'[1]NBA-Data-1980-2019'!$B$1:$B$16305&amp;'[1]NBA-Data-1980-2019'!$A$1:$A$16305&amp;'[1]NBA-Data-1980-2019'!$D$1:$D$16305,'[1]NBA-Data-1980-2019'!$F$1:$F$16305,"",0)</f>
        <v/>
      </c>
      <c r="AJ36" s="68" t="str">
        <f>IFERROR(($AH36/SUM(AH27:AH48))*$AI36,"")</f>
        <v/>
      </c>
      <c r="AO36">
        <v>10</v>
      </c>
      <c r="AP36" t="s">
        <v>620</v>
      </c>
      <c r="AQ36">
        <v>28</v>
      </c>
      <c r="AR36">
        <v>57</v>
      </c>
      <c r="AS36" s="2">
        <v>551</v>
      </c>
      <c r="AU36" s="61">
        <v>0.08</v>
      </c>
      <c r="AV36" s="61">
        <v>0.6</v>
      </c>
      <c r="AW36" s="61">
        <v>0.32</v>
      </c>
      <c r="AX36" s="61">
        <v>0.01</v>
      </c>
      <c r="AY36" s="2">
        <v>3.3</v>
      </c>
      <c r="AZ36" s="2">
        <v>-2.6</v>
      </c>
      <c r="BA36" s="2">
        <v>14</v>
      </c>
      <c r="BB36" s="2">
        <v>9</v>
      </c>
      <c r="BC36" s="2">
        <v>37</v>
      </c>
      <c r="BD36" s="2">
        <v>9</v>
      </c>
      <c r="BE36" s="2">
        <v>25</v>
      </c>
      <c r="BF36" s="2">
        <v>10</v>
      </c>
      <c r="BG36" s="2">
        <v>118</v>
      </c>
      <c r="BH36" s="2">
        <v>6</v>
      </c>
      <c r="BI36" s="2">
        <v>12</v>
      </c>
    </row>
    <row r="37" spans="2:61" x14ac:dyDescent="0.2">
      <c r="B37" s="1" t="s">
        <v>18</v>
      </c>
      <c r="C37" s="1">
        <v>2021</v>
      </c>
      <c r="D37" s="1" t="s">
        <v>837</v>
      </c>
      <c r="F37" s="2">
        <v>21</v>
      </c>
      <c r="G37" s="2" t="s">
        <v>608</v>
      </c>
      <c r="H37" s="2" t="s">
        <v>556</v>
      </c>
      <c r="I37" s="4" t="s">
        <v>598</v>
      </c>
      <c r="J37" s="16">
        <f>_xlfn.XLOOKUP($I37,DASHBOARD!$I$2:$I$27,DASHBOARD!$J$2:$J$27,"",0)</f>
        <v>75</v>
      </c>
      <c r="K37" s="23">
        <f>J37/DASHBOARD!$C$3</f>
        <v>1.9050038100076201</v>
      </c>
      <c r="L37" s="2">
        <v>205</v>
      </c>
      <c r="M37" s="26">
        <f>L37/DASHBOARD!$C$4</f>
        <v>92.970521541950106</v>
      </c>
      <c r="N37" s="26">
        <f t="shared" si="3"/>
        <v>25.618492476694374</v>
      </c>
      <c r="O37" s="5">
        <v>33036</v>
      </c>
      <c r="P37" s="2" t="s">
        <v>557</v>
      </c>
      <c r="Q37" s="2" t="str">
        <f>_xlfn.XLOOKUP($P37,DASHBOARD!$L$2:$L$150,DASHBOARD!M$2:M$150,"",0)</f>
        <v>United States</v>
      </c>
      <c r="R37" s="2" t="str">
        <f>_xlfn.XLOOKUP($P37,DASHBOARD!$L$2:$L$150,DASHBOARD!N$2:N$150,"",0)</f>
        <v>North America</v>
      </c>
      <c r="S37" s="2" t="str">
        <f>_xlfn.XLOOKUP($P37,DASHBOARD!$L$2:$L$150,DASHBOARD!O$2:O$150,"",0)</f>
        <v>Americas</v>
      </c>
      <c r="T37" s="2">
        <v>11</v>
      </c>
      <c r="V37" s="2" t="s">
        <v>579</v>
      </c>
      <c r="W37" s="2" t="s">
        <v>579</v>
      </c>
      <c r="Y37" s="2" t="str">
        <f t="shared" si="4"/>
        <v/>
      </c>
      <c r="Z37" s="31">
        <f>_xlfn.XLOOKUP($G37,$AE$27:$AE$48,$AF$27:$AF$48,0,0)</f>
        <v>25876111</v>
      </c>
      <c r="AA37" s="43">
        <f>Z37/$AB$49</f>
        <v>0.1950504950670286</v>
      </c>
      <c r="AD37" s="1">
        <v>11</v>
      </c>
      <c r="AE37" s="2" t="s">
        <v>645</v>
      </c>
      <c r="AF37" s="11">
        <v>1865546</v>
      </c>
      <c r="AG37" s="6" t="str" cm="1">
        <f t="array" ref="AG37">_xlfn.XLOOKUP($AE37&amp;$C37&amp;$D37,'[1]NBA-Data-1980-2019'!$B$1:$B$16305&amp;'[1]NBA-Data-1980-2019'!$A$1:$A$16305&amp;'[1]NBA-Data-1980-2019'!$D$1:$D$16305,'[1]NBA-Data-1980-2019'!$G$1:$G$16305,"",0)</f>
        <v/>
      </c>
      <c r="AH37" s="68" t="str" cm="1">
        <f t="array" ref="AH37">_xlfn.XLOOKUP($AE37&amp;$C37&amp;$D37,'[1]NBA-Data-1980-2019'!$B$1:$B$16305&amp;'[1]NBA-Data-1980-2019'!$A$1:$A$16305&amp;'[1]NBA-Data-1980-2019'!$D$1:$D$16305,'[1]NBA-Data-1980-2019'!$H$1:$H$16305,"",0)</f>
        <v/>
      </c>
      <c r="AI37" s="68" t="str" cm="1">
        <f t="array" ref="AI37">_xlfn.XLOOKUP($AE37&amp;$C37&amp;$D37,'[1]NBA-Data-1980-2019'!$B$1:$B$16305&amp;'[1]NBA-Data-1980-2019'!$A$1:$A$16305&amp;'[1]NBA-Data-1980-2019'!$D$1:$D$16305,'[1]NBA-Data-1980-2019'!$F$1:$F$16305,"",0)</f>
        <v/>
      </c>
      <c r="AJ37" s="68" t="str">
        <f>IFERROR(($AH37/SUM(AH27:AH48))*$AI37,"")</f>
        <v/>
      </c>
      <c r="AO37">
        <v>11</v>
      </c>
      <c r="AP37" t="s">
        <v>614</v>
      </c>
      <c r="AQ37">
        <v>35</v>
      </c>
      <c r="AR37">
        <v>20</v>
      </c>
      <c r="AS37" s="2">
        <v>397</v>
      </c>
      <c r="AV37" s="61">
        <v>0.22</v>
      </c>
      <c r="AW37" s="61">
        <v>0.74</v>
      </c>
      <c r="AX37" s="61">
        <v>0.04</v>
      </c>
      <c r="AY37" s="2">
        <v>0.5</v>
      </c>
      <c r="AZ37" s="2">
        <v>-5.8</v>
      </c>
      <c r="BA37" s="2">
        <v>1</v>
      </c>
      <c r="BB37" s="2">
        <v>1</v>
      </c>
      <c r="BC37" s="2">
        <v>20</v>
      </c>
      <c r="BD37" s="2">
        <v>4</v>
      </c>
      <c r="BE37" s="2">
        <v>2</v>
      </c>
      <c r="BF37" s="2">
        <v>8</v>
      </c>
      <c r="BG37" s="2">
        <v>42</v>
      </c>
      <c r="BH37" s="2">
        <v>1</v>
      </c>
      <c r="BI37" s="2">
        <v>2</v>
      </c>
    </row>
    <row r="38" spans="2:61" x14ac:dyDescent="0.2">
      <c r="B38" s="1" t="s">
        <v>18</v>
      </c>
      <c r="C38" s="1">
        <v>2021</v>
      </c>
      <c r="D38" s="1" t="s">
        <v>837</v>
      </c>
      <c r="F38" s="2">
        <v>44</v>
      </c>
      <c r="G38" s="2" t="s">
        <v>607</v>
      </c>
      <c r="H38" s="2" t="s">
        <v>570</v>
      </c>
      <c r="I38" s="4" t="s">
        <v>600</v>
      </c>
      <c r="J38" s="16">
        <f>_xlfn.XLOOKUP($I38,DASHBOARD!$I$2:$I$27,DASHBOARD!$J$2:$J$27,"",0)</f>
        <v>80</v>
      </c>
      <c r="K38" s="23">
        <f>J38/DASHBOARD!$C$3</f>
        <v>2.0320040640081283</v>
      </c>
      <c r="L38" s="2">
        <v>220</v>
      </c>
      <c r="M38" s="26">
        <f>L38/DASHBOARD!$C$4</f>
        <v>99.773242630385482</v>
      </c>
      <c r="N38" s="26">
        <f t="shared" si="3"/>
        <v>24.163783871882082</v>
      </c>
      <c r="O38" s="5">
        <v>34786</v>
      </c>
      <c r="P38" s="2" t="s">
        <v>557</v>
      </c>
      <c r="Q38" s="2" t="str">
        <f>_xlfn.XLOOKUP($P38,DASHBOARD!$L$2:$L$150,DASHBOARD!M$2:M$150,"",0)</f>
        <v>United States</v>
      </c>
      <c r="R38" s="2" t="str">
        <f>_xlfn.XLOOKUP($P38,DASHBOARD!$L$2:$L$150,DASHBOARD!N$2:N$150,"",0)</f>
        <v>North America</v>
      </c>
      <c r="S38" s="2" t="str">
        <f>_xlfn.XLOOKUP($P38,DASHBOARD!$L$2:$L$150,DASHBOARD!O$2:O$150,"",0)</f>
        <v>Americas</v>
      </c>
      <c r="T38" s="2">
        <v>3</v>
      </c>
      <c r="V38" s="2" t="s">
        <v>636</v>
      </c>
      <c r="W38" s="2" t="s">
        <v>636</v>
      </c>
      <c r="Y38" s="2" t="str">
        <f t="shared" si="4"/>
        <v/>
      </c>
      <c r="Z38" s="31">
        <f>_xlfn.XLOOKUP($G38,$AE$27:$AE$48,$AF$27:$AF$48,0,0)</f>
        <v>0</v>
      </c>
      <c r="AA38" s="43">
        <f>Z38/$AB$49</f>
        <v>0</v>
      </c>
      <c r="AD38" s="1">
        <v>12</v>
      </c>
      <c r="AE38" s="2" t="s">
        <v>625</v>
      </c>
      <c r="AF38" s="6">
        <v>1780152</v>
      </c>
      <c r="AG38" s="6" t="str" cm="1">
        <f t="array" ref="AG38">_xlfn.XLOOKUP($AE38&amp;$C38&amp;$D38,'[1]NBA-Data-1980-2019'!$B$1:$B$16305&amp;'[1]NBA-Data-1980-2019'!$A$1:$A$16305&amp;'[1]NBA-Data-1980-2019'!$D$1:$D$16305,'[1]NBA-Data-1980-2019'!$G$1:$G$16305,"",0)</f>
        <v/>
      </c>
      <c r="AH38" s="68" t="str" cm="1">
        <f t="array" ref="AH38">_xlfn.XLOOKUP($AE38&amp;$C38&amp;$D38,'[1]NBA-Data-1980-2019'!$B$1:$B$16305&amp;'[1]NBA-Data-1980-2019'!$A$1:$A$16305&amp;'[1]NBA-Data-1980-2019'!$D$1:$D$16305,'[1]NBA-Data-1980-2019'!$H$1:$H$16305,"",0)</f>
        <v/>
      </c>
      <c r="AI38" s="68" t="str" cm="1">
        <f t="array" ref="AI38">_xlfn.XLOOKUP($AE38&amp;$C38&amp;$D38,'[1]NBA-Data-1980-2019'!$B$1:$B$16305&amp;'[1]NBA-Data-1980-2019'!$A$1:$A$16305&amp;'[1]NBA-Data-1980-2019'!$D$1:$D$16305,'[1]NBA-Data-1980-2019'!$F$1:$F$16305,"",0)</f>
        <v/>
      </c>
      <c r="AJ38" s="68" t="str">
        <f>IFERROR(($AH38/SUM(AH27:AH48))*$AI38,"")</f>
        <v/>
      </c>
      <c r="AO38">
        <v>12</v>
      </c>
      <c r="AP38" t="s">
        <v>617</v>
      </c>
      <c r="AQ38">
        <v>32</v>
      </c>
      <c r="AR38">
        <v>21</v>
      </c>
      <c r="AS38" s="2">
        <v>334</v>
      </c>
      <c r="AT38" s="61">
        <v>1</v>
      </c>
      <c r="AY38" s="2">
        <v>1</v>
      </c>
      <c r="AZ38" s="2">
        <v>-5.0999999999999996</v>
      </c>
      <c r="BA38" s="2">
        <v>17</v>
      </c>
      <c r="BB38" s="2">
        <v>7</v>
      </c>
      <c r="BC38" s="2">
        <v>8</v>
      </c>
      <c r="BD38" s="2">
        <v>1</v>
      </c>
      <c r="BE38" s="2">
        <v>22</v>
      </c>
      <c r="BF38" s="2">
        <v>0</v>
      </c>
      <c r="BG38" s="2">
        <v>146</v>
      </c>
      <c r="BH38" s="2">
        <v>5</v>
      </c>
      <c r="BI38" s="2">
        <v>7</v>
      </c>
    </row>
    <row r="39" spans="2:61" x14ac:dyDescent="0.2">
      <c r="B39" s="1" t="s">
        <v>18</v>
      </c>
      <c r="C39" s="1">
        <v>2021</v>
      </c>
      <c r="D39" s="1" t="s">
        <v>837</v>
      </c>
      <c r="F39" s="2">
        <v>0</v>
      </c>
      <c r="G39" s="2" t="s">
        <v>625</v>
      </c>
      <c r="H39" s="2" t="s">
        <v>570</v>
      </c>
      <c r="I39" s="4" t="s">
        <v>602</v>
      </c>
      <c r="J39" s="16">
        <f>_xlfn.XLOOKUP($I39,DASHBOARD!$I$2:$I$27,DASHBOARD!$J$2:$J$27,"",0)</f>
        <v>81</v>
      </c>
      <c r="K39" s="23">
        <f>J39/DASHBOARD!$C$3</f>
        <v>2.0574041148082296</v>
      </c>
      <c r="L39" s="2">
        <v>228</v>
      </c>
      <c r="M39" s="26">
        <f>L39/DASHBOARD!$C$4</f>
        <v>103.40136054421768</v>
      </c>
      <c r="N39" s="26">
        <f t="shared" si="3"/>
        <v>24.427951272568162</v>
      </c>
      <c r="O39" s="5">
        <v>35831</v>
      </c>
      <c r="P39" s="2" t="s">
        <v>637</v>
      </c>
      <c r="Q39" s="2" t="str">
        <f>_xlfn.XLOOKUP($P39,DASHBOARD!$L$2:$L$150,DASHBOARD!M$2:M$150,"",0)</f>
        <v>Latvia</v>
      </c>
      <c r="R39" s="2" t="str">
        <f>_xlfn.XLOOKUP($P39,DASHBOARD!$L$2:$L$150,DASHBOARD!N$2:N$150,"",0)</f>
        <v>Europe</v>
      </c>
      <c r="S39" s="2" t="str">
        <f>_xlfn.XLOOKUP($P39,DASHBOARD!$L$2:$L$150,DASHBOARD!O$2:O$150,"",0)</f>
        <v>Eurasia</v>
      </c>
      <c r="T39" s="2">
        <v>2</v>
      </c>
      <c r="Y39" s="2" t="str">
        <f t="shared" si="4"/>
        <v/>
      </c>
      <c r="Z39" s="31">
        <f>_xlfn.XLOOKUP($G39,$AE$27:$AE$48,$AF$27:$AF$48,0,0)</f>
        <v>1780152</v>
      </c>
      <c r="AA39" s="43">
        <f>Z39/$AB$49</f>
        <v>1.3418536073467961E-2</v>
      </c>
      <c r="AD39" s="1">
        <v>13</v>
      </c>
      <c r="AE39" s="2" t="s">
        <v>620</v>
      </c>
      <c r="AF39" s="6">
        <v>1701593</v>
      </c>
      <c r="AG39" s="6" t="str" cm="1">
        <f t="array" ref="AG39">_xlfn.XLOOKUP($AE39&amp;$C39&amp;$D39,'[1]NBA-Data-1980-2019'!$B$1:$B$16305&amp;'[1]NBA-Data-1980-2019'!$A$1:$A$16305&amp;'[1]NBA-Data-1980-2019'!$D$1:$D$16305,'[1]NBA-Data-1980-2019'!$G$1:$G$16305,"",0)</f>
        <v/>
      </c>
      <c r="AH39" s="68" t="str" cm="1">
        <f t="array" ref="AH39">_xlfn.XLOOKUP($AE39&amp;$C39&amp;$D39,'[1]NBA-Data-1980-2019'!$B$1:$B$16305&amp;'[1]NBA-Data-1980-2019'!$A$1:$A$16305&amp;'[1]NBA-Data-1980-2019'!$D$1:$D$16305,'[1]NBA-Data-1980-2019'!$H$1:$H$16305,"",0)</f>
        <v/>
      </c>
      <c r="AI39" s="68" t="str" cm="1">
        <f t="array" ref="AI39">_xlfn.XLOOKUP($AE39&amp;$C39&amp;$D39,'[1]NBA-Data-1980-2019'!$B$1:$B$16305&amp;'[1]NBA-Data-1980-2019'!$A$1:$A$16305&amp;'[1]NBA-Data-1980-2019'!$D$1:$D$16305,'[1]NBA-Data-1980-2019'!$F$1:$F$16305,"",0)</f>
        <v/>
      </c>
      <c r="AJ39" s="68" t="str">
        <f>IFERROR(($AH39/SUM(AH27:AH48))*$AI39,"")</f>
        <v/>
      </c>
      <c r="AO39">
        <v>13</v>
      </c>
      <c r="AP39" t="s">
        <v>621</v>
      </c>
      <c r="AQ39">
        <v>22</v>
      </c>
      <c r="AR39">
        <v>30</v>
      </c>
      <c r="AS39" s="2">
        <v>274</v>
      </c>
      <c r="AV39" s="61">
        <v>0.24</v>
      </c>
      <c r="AW39" s="61">
        <v>0.73</v>
      </c>
      <c r="AX39" s="61">
        <v>0.03</v>
      </c>
      <c r="AY39" s="2">
        <v>1</v>
      </c>
      <c r="AZ39" s="2">
        <v>-5</v>
      </c>
      <c r="BA39" s="2">
        <v>10</v>
      </c>
      <c r="BB39" s="2">
        <v>7</v>
      </c>
      <c r="BC39" s="2">
        <v>11</v>
      </c>
      <c r="BD39" s="2">
        <v>1</v>
      </c>
      <c r="BE39" s="2">
        <v>8</v>
      </c>
      <c r="BF39" s="2">
        <v>1</v>
      </c>
      <c r="BG39" s="2">
        <v>15</v>
      </c>
      <c r="BH39" s="2">
        <v>1</v>
      </c>
      <c r="BI39" s="2">
        <v>14</v>
      </c>
    </row>
    <row r="40" spans="2:61" x14ac:dyDescent="0.2">
      <c r="B40" s="1" t="s">
        <v>18</v>
      </c>
      <c r="C40" s="1">
        <v>2021</v>
      </c>
      <c r="D40" s="1" t="s">
        <v>837</v>
      </c>
      <c r="F40" s="2">
        <v>11</v>
      </c>
      <c r="G40" s="2" t="s">
        <v>611</v>
      </c>
      <c r="H40" s="2" t="s">
        <v>552</v>
      </c>
      <c r="I40" s="4" t="s">
        <v>1151</v>
      </c>
      <c r="J40" s="16">
        <f>_xlfn.XLOOKUP($I40,DASHBOARD!$I$2:$I$27,DASHBOARD!$J$2:$J$27,"",0)</f>
        <v>85</v>
      </c>
      <c r="K40" s="23">
        <f>J40/DASHBOARD!$C$3</f>
        <v>2.1590043180086362</v>
      </c>
      <c r="L40" s="2">
        <v>282</v>
      </c>
      <c r="M40" s="26">
        <f>L40/DASHBOARD!$C$4</f>
        <v>127.89115646258503</v>
      </c>
      <c r="N40" s="26">
        <f t="shared" si="3"/>
        <v>27.436802222065289</v>
      </c>
      <c r="O40" s="5">
        <v>32234</v>
      </c>
      <c r="P40" s="2" t="s">
        <v>557</v>
      </c>
      <c r="Q40" s="2" t="str">
        <f>_xlfn.XLOOKUP($P40,DASHBOARD!$L$2:$L$150,DASHBOARD!M$2:M$150,"",0)</f>
        <v>United States</v>
      </c>
      <c r="R40" s="2" t="str">
        <f>_xlfn.XLOOKUP($P40,DASHBOARD!$L$2:$L$150,DASHBOARD!N$2:N$150,"",0)</f>
        <v>North America</v>
      </c>
      <c r="S40" s="2" t="str">
        <f>_xlfn.XLOOKUP($P40,DASHBOARD!$L$2:$L$150,DASHBOARD!O$2:O$150,"",0)</f>
        <v>Americas</v>
      </c>
      <c r="T40" s="2">
        <v>12</v>
      </c>
      <c r="V40" s="2" t="s">
        <v>638</v>
      </c>
      <c r="W40" s="2" t="s">
        <v>638</v>
      </c>
      <c r="Y40" s="2" t="str">
        <f t="shared" si="4"/>
        <v/>
      </c>
      <c r="Z40" s="31">
        <f>_xlfn.XLOOKUP($G40,$AE$27:$AE$48,$AF$27:$AF$48,0,0)</f>
        <v>12697675</v>
      </c>
      <c r="AA40" s="43">
        <f>Z40/$AB$49</f>
        <v>9.5713293042769543E-2</v>
      </c>
      <c r="AD40" s="1">
        <v>14</v>
      </c>
      <c r="AE40" s="2" t="s">
        <v>623</v>
      </c>
      <c r="AF40" s="6">
        <v>898310</v>
      </c>
      <c r="AG40" s="6" t="str" cm="1">
        <f t="array" ref="AG40">_xlfn.XLOOKUP($AE40&amp;$C40&amp;$D40,'[1]NBA-Data-1980-2019'!$B$1:$B$16305&amp;'[1]NBA-Data-1980-2019'!$A$1:$A$16305&amp;'[1]NBA-Data-1980-2019'!$D$1:$D$16305,'[1]NBA-Data-1980-2019'!$G$1:$G$16305,"",0)</f>
        <v/>
      </c>
      <c r="AH40" s="68" t="str" cm="1">
        <f t="array" ref="AH40">_xlfn.XLOOKUP($AE40&amp;$C40&amp;$D40,'[1]NBA-Data-1980-2019'!$B$1:$B$16305&amp;'[1]NBA-Data-1980-2019'!$A$1:$A$16305&amp;'[1]NBA-Data-1980-2019'!$D$1:$D$16305,'[1]NBA-Data-1980-2019'!$H$1:$H$16305,"",0)</f>
        <v/>
      </c>
      <c r="AI40" s="68" t="str" cm="1">
        <f t="array" ref="AI40">_xlfn.XLOOKUP($AE40&amp;$C40&amp;$D40,'[1]NBA-Data-1980-2019'!$B$1:$B$16305&amp;'[1]NBA-Data-1980-2019'!$A$1:$A$16305&amp;'[1]NBA-Data-1980-2019'!$D$1:$D$16305,'[1]NBA-Data-1980-2019'!$F$1:$F$16305,"",0)</f>
        <v/>
      </c>
      <c r="AJ40" s="68" t="str">
        <f>IFERROR(($AH40/SUM(AH27:AH48))*$AI40,"")</f>
        <v/>
      </c>
      <c r="AO40">
        <v>14</v>
      </c>
      <c r="AP40" t="s">
        <v>623</v>
      </c>
      <c r="AQ40">
        <v>24</v>
      </c>
      <c r="AR40">
        <v>30</v>
      </c>
      <c r="AS40" s="2">
        <v>233</v>
      </c>
      <c r="AT40" s="61">
        <v>0.36</v>
      </c>
      <c r="AU40" s="61">
        <v>0.56000000000000005</v>
      </c>
      <c r="AV40" s="61">
        <v>0.08</v>
      </c>
      <c r="AY40" s="2">
        <v>-6.9</v>
      </c>
      <c r="AZ40" s="2">
        <v>-13.4</v>
      </c>
      <c r="BA40" s="2">
        <v>6</v>
      </c>
      <c r="BB40" s="2">
        <v>2</v>
      </c>
      <c r="BC40" s="2">
        <v>7</v>
      </c>
      <c r="BD40" s="2">
        <v>0</v>
      </c>
      <c r="BE40" s="2">
        <v>1</v>
      </c>
      <c r="BF40" s="2">
        <v>2</v>
      </c>
      <c r="BG40" s="2">
        <v>52</v>
      </c>
      <c r="BH40" s="2">
        <v>0</v>
      </c>
      <c r="BI40" s="2">
        <v>6</v>
      </c>
    </row>
    <row r="41" spans="2:61" x14ac:dyDescent="0.2">
      <c r="B41" s="1" t="s">
        <v>18</v>
      </c>
      <c r="C41" s="1">
        <v>2021</v>
      </c>
      <c r="D41" s="1" t="s">
        <v>837</v>
      </c>
      <c r="F41" s="2">
        <v>15</v>
      </c>
      <c r="G41" s="2" t="s">
        <v>623</v>
      </c>
      <c r="H41" s="2" t="s">
        <v>576</v>
      </c>
      <c r="I41" s="4" t="s">
        <v>603</v>
      </c>
      <c r="J41" s="16">
        <f>_xlfn.XLOOKUP($I41,DASHBOARD!$I$2:$I$27,DASHBOARD!$J$2:$J$27,"",0)</f>
        <v>76</v>
      </c>
      <c r="K41" s="23">
        <f>J41/DASHBOARD!$C$3</f>
        <v>1.9304038608077216</v>
      </c>
      <c r="L41" s="2">
        <v>205</v>
      </c>
      <c r="M41" s="26">
        <f>L41/DASHBOARD!$C$4</f>
        <v>92.970521541950106</v>
      </c>
      <c r="N41" s="26">
        <f t="shared" si="3"/>
        <v>24.948756956614591</v>
      </c>
      <c r="O41" s="5">
        <v>35200</v>
      </c>
      <c r="P41" s="2" t="s">
        <v>557</v>
      </c>
      <c r="Q41" s="2" t="str">
        <f>_xlfn.XLOOKUP($P41,DASHBOARD!$L$2:$L$150,DASHBOARD!M$2:M$150,"",0)</f>
        <v>United States</v>
      </c>
      <c r="R41" s="2" t="str">
        <f>_xlfn.XLOOKUP($P41,DASHBOARD!$L$2:$L$150,DASHBOARD!N$2:N$150,"",0)</f>
        <v>North America</v>
      </c>
      <c r="S41" s="2" t="str">
        <f>_xlfn.XLOOKUP($P41,DASHBOARD!$L$2:$L$150,DASHBOARD!O$2:O$150,"",0)</f>
        <v>Americas</v>
      </c>
      <c r="T41" s="2" t="s">
        <v>563</v>
      </c>
      <c r="V41" s="2" t="s">
        <v>639</v>
      </c>
      <c r="W41" s="2" t="s">
        <v>639</v>
      </c>
      <c r="Y41" s="2" t="str">
        <f t="shared" si="4"/>
        <v/>
      </c>
      <c r="Z41" s="31">
        <f>_xlfn.XLOOKUP($G41,$AE$27:$AE$48,$AF$27:$AF$48,0,0)</f>
        <v>898310</v>
      </c>
      <c r="AA41" s="43">
        <f>Z41/$AB$49</f>
        <v>6.7713347737479741E-3</v>
      </c>
      <c r="AD41" s="1">
        <v>15</v>
      </c>
      <c r="AE41" s="2" t="s">
        <v>621</v>
      </c>
      <c r="AF41" s="6">
        <v>898310</v>
      </c>
      <c r="AG41" s="6" t="str" cm="1">
        <f t="array" ref="AG41">_xlfn.XLOOKUP($AE41&amp;$C41&amp;$D41,'[1]NBA-Data-1980-2019'!$B$1:$B$16305&amp;'[1]NBA-Data-1980-2019'!$A$1:$A$16305&amp;'[1]NBA-Data-1980-2019'!$D$1:$D$16305,'[1]NBA-Data-1980-2019'!$G$1:$G$16305,"",0)</f>
        <v/>
      </c>
      <c r="AH41" s="68" t="str" cm="1">
        <f t="array" ref="AH41">_xlfn.XLOOKUP($AE41&amp;$C41&amp;$D41,'[1]NBA-Data-1980-2019'!$B$1:$B$16305&amp;'[1]NBA-Data-1980-2019'!$A$1:$A$16305&amp;'[1]NBA-Data-1980-2019'!$D$1:$D$16305,'[1]NBA-Data-1980-2019'!$H$1:$H$16305,"",0)</f>
        <v/>
      </c>
      <c r="AI41" s="68" t="str" cm="1">
        <f t="array" ref="AI41">_xlfn.XLOOKUP($AE41&amp;$C41&amp;$D41,'[1]NBA-Data-1980-2019'!$B$1:$B$16305&amp;'[1]NBA-Data-1980-2019'!$A$1:$A$16305&amp;'[1]NBA-Data-1980-2019'!$D$1:$D$16305,'[1]NBA-Data-1980-2019'!$F$1:$F$16305,"",0)</f>
        <v/>
      </c>
      <c r="AJ41" s="68" t="str">
        <f>IFERROR(($AH41/SUM(AH27:AH48))*$AI41,"")</f>
        <v/>
      </c>
      <c r="AO41">
        <v>15</v>
      </c>
      <c r="AP41" t="s">
        <v>618</v>
      </c>
      <c r="AQ41">
        <v>30</v>
      </c>
      <c r="AR41">
        <v>18</v>
      </c>
      <c r="AS41" s="2">
        <v>201</v>
      </c>
      <c r="AU41" s="61">
        <v>0.08</v>
      </c>
      <c r="AV41" s="61">
        <v>0.57999999999999996</v>
      </c>
      <c r="AW41" s="61">
        <v>0.34</v>
      </c>
      <c r="AY41" s="2">
        <v>-10.3</v>
      </c>
      <c r="AZ41" s="2">
        <v>-16.8</v>
      </c>
      <c r="BA41" s="2">
        <v>0</v>
      </c>
      <c r="BB41" s="2">
        <v>2</v>
      </c>
      <c r="BC41" s="2">
        <v>14</v>
      </c>
      <c r="BD41" s="2">
        <v>1</v>
      </c>
      <c r="BE41" s="2">
        <v>1</v>
      </c>
      <c r="BF41" s="2">
        <v>2</v>
      </c>
      <c r="BG41" s="2">
        <v>38</v>
      </c>
      <c r="BH41" s="2">
        <v>0</v>
      </c>
      <c r="BI41" s="2">
        <v>6</v>
      </c>
    </row>
    <row r="42" spans="2:61" x14ac:dyDescent="0.2">
      <c r="B42" s="1" t="s">
        <v>18</v>
      </c>
      <c r="C42" s="1">
        <v>2021</v>
      </c>
      <c r="D42" s="1" t="s">
        <v>837</v>
      </c>
      <c r="F42" s="2">
        <v>22</v>
      </c>
      <c r="G42" s="2" t="s">
        <v>605</v>
      </c>
      <c r="H42" s="2" t="s">
        <v>570</v>
      </c>
      <c r="I42" s="4" t="s">
        <v>604</v>
      </c>
      <c r="J42" s="16">
        <f>_xlfn.XLOOKUP($I42,DASHBOARD!$I$2:$I$27,DASHBOARD!$J$2:$J$27,"",0)</f>
        <v>79</v>
      </c>
      <c r="K42" s="23">
        <f>J42/DASHBOARD!$C$3</f>
        <v>2.0066040132080265</v>
      </c>
      <c r="L42" s="2">
        <v>222</v>
      </c>
      <c r="M42" s="26">
        <f>L42/DASHBOARD!$C$4</f>
        <v>100.68027210884354</v>
      </c>
      <c r="N42" s="26">
        <f t="shared" si="3"/>
        <v>25.004664262115675</v>
      </c>
      <c r="O42" s="5">
        <v>33462</v>
      </c>
      <c r="P42" s="2" t="s">
        <v>557</v>
      </c>
      <c r="Q42" s="2" t="str">
        <f>_xlfn.XLOOKUP($P42,DASHBOARD!$L$2:$L$150,DASHBOARD!M$2:M$150,"",0)</f>
        <v>United States</v>
      </c>
      <c r="R42" s="2" t="str">
        <f>_xlfn.XLOOKUP($P42,DASHBOARD!$L$2:$L$150,DASHBOARD!N$2:N$150,"",0)</f>
        <v>North America</v>
      </c>
      <c r="S42" s="2" t="str">
        <f>_xlfn.XLOOKUP($P42,DASHBOARD!$L$2:$L$150,DASHBOARD!O$2:O$150,"",0)</f>
        <v>Americas</v>
      </c>
      <c r="T42" s="2">
        <v>8</v>
      </c>
      <c r="V42" s="2" t="s">
        <v>640</v>
      </c>
      <c r="W42" s="2" t="s">
        <v>640</v>
      </c>
      <c r="Y42" s="2" t="str">
        <f t="shared" si="4"/>
        <v/>
      </c>
      <c r="Z42" s="31">
        <f>_xlfn.XLOOKUP($G42,$AE$27:$AE$48,$AF$27:$AF$48,0,0)</f>
        <v>33051724</v>
      </c>
      <c r="AA42" s="43">
        <f>Z42/$AB$49</f>
        <v>0.24913925933533021</v>
      </c>
      <c r="AD42" s="1">
        <v>16</v>
      </c>
      <c r="AE42" s="2" t="s">
        <v>617</v>
      </c>
      <c r="AF42" s="6">
        <v>510589</v>
      </c>
      <c r="AG42" s="6" t="str" cm="1">
        <f t="array" ref="AG42">_xlfn.XLOOKUP($AE42&amp;$C42&amp;$D42,'[1]NBA-Data-1980-2019'!$B$1:$B$16305&amp;'[1]NBA-Data-1980-2019'!$A$1:$A$16305&amp;'[1]NBA-Data-1980-2019'!$D$1:$D$16305,'[1]NBA-Data-1980-2019'!$G$1:$G$16305,"",0)</f>
        <v/>
      </c>
      <c r="AH42" s="68" t="str" cm="1">
        <f t="array" ref="AH42">_xlfn.XLOOKUP($AE42&amp;$C42&amp;$D42,'[1]NBA-Data-1980-2019'!$B$1:$B$16305&amp;'[1]NBA-Data-1980-2019'!$A$1:$A$16305&amp;'[1]NBA-Data-1980-2019'!$D$1:$D$16305,'[1]NBA-Data-1980-2019'!$H$1:$H$16305,"",0)</f>
        <v/>
      </c>
      <c r="AI42" s="68" t="str" cm="1">
        <f t="array" ref="AI42">_xlfn.XLOOKUP($AE42&amp;$C42&amp;$D42,'[1]NBA-Data-1980-2019'!$B$1:$B$16305&amp;'[1]NBA-Data-1980-2019'!$A$1:$A$16305&amp;'[1]NBA-Data-1980-2019'!$D$1:$D$16305,'[1]NBA-Data-1980-2019'!$F$1:$F$16305,"",0)</f>
        <v/>
      </c>
      <c r="AJ42" s="68" t="str">
        <f>IFERROR(($AH42/SUM(AH27:AH48))*$AI42,"")</f>
        <v/>
      </c>
      <c r="AO42">
        <v>16</v>
      </c>
      <c r="AP42" t="s">
        <v>619</v>
      </c>
      <c r="AQ42">
        <v>24</v>
      </c>
      <c r="AR42">
        <v>14</v>
      </c>
      <c r="AS42" s="2">
        <v>141</v>
      </c>
      <c r="AW42" s="61">
        <v>0.13</v>
      </c>
      <c r="AX42" s="61">
        <v>0.87</v>
      </c>
      <c r="AY42" s="2">
        <v>5.4</v>
      </c>
      <c r="AZ42" s="2">
        <v>-0.2</v>
      </c>
      <c r="BA42" s="2">
        <v>1</v>
      </c>
      <c r="BB42" s="2">
        <v>1</v>
      </c>
      <c r="BC42" s="2">
        <v>10</v>
      </c>
      <c r="BD42" s="2">
        <v>1</v>
      </c>
      <c r="BE42" s="2">
        <v>6</v>
      </c>
      <c r="BF42" s="2">
        <v>2</v>
      </c>
      <c r="BG42" s="2">
        <v>20</v>
      </c>
      <c r="BH42" s="2">
        <v>0</v>
      </c>
      <c r="BI42" s="2">
        <v>4</v>
      </c>
    </row>
    <row r="43" spans="2:61" x14ac:dyDescent="0.2">
      <c r="B43" s="1" t="s">
        <v>18</v>
      </c>
      <c r="C43" s="1">
        <v>2021</v>
      </c>
      <c r="D43" s="1" t="s">
        <v>837</v>
      </c>
      <c r="F43" s="2">
        <v>13</v>
      </c>
      <c r="G43" s="2" t="s">
        <v>621</v>
      </c>
      <c r="H43" s="2" t="s">
        <v>570</v>
      </c>
      <c r="I43" s="4" t="s">
        <v>600</v>
      </c>
      <c r="J43" s="16">
        <f>_xlfn.XLOOKUP($I43,DASHBOARD!$I$2:$I$27,DASHBOARD!$J$2:$J$27,"",0)</f>
        <v>80</v>
      </c>
      <c r="K43" s="23">
        <f>J43/DASHBOARD!$C$3</f>
        <v>2.0320040640081283</v>
      </c>
      <c r="L43" s="2">
        <v>225</v>
      </c>
      <c r="M43" s="26">
        <f>L43/DASHBOARD!$C$4</f>
        <v>102.0408163265306</v>
      </c>
      <c r="N43" s="26">
        <f t="shared" si="3"/>
        <v>24.712960778061216</v>
      </c>
      <c r="O43" s="5">
        <v>36047</v>
      </c>
      <c r="P43" s="2" t="s">
        <v>557</v>
      </c>
      <c r="Q43" s="2" t="str">
        <f>_xlfn.XLOOKUP($P43,DASHBOARD!$L$2:$L$150,DASHBOARD!M$2:M$150,"",0)</f>
        <v>United States</v>
      </c>
      <c r="R43" s="2" t="str">
        <f>_xlfn.XLOOKUP($P43,DASHBOARD!$L$2:$L$150,DASHBOARD!N$2:N$150,"",0)</f>
        <v>North America</v>
      </c>
      <c r="S43" s="2" t="str">
        <f>_xlfn.XLOOKUP($P43,DASHBOARD!$L$2:$L$150,DASHBOARD!O$2:O$150,"",0)</f>
        <v>Americas</v>
      </c>
      <c r="T43" s="2" t="s">
        <v>563</v>
      </c>
      <c r="V43" s="2" t="s">
        <v>641</v>
      </c>
      <c r="W43" s="2" t="s">
        <v>641</v>
      </c>
      <c r="Y43" s="2" t="str">
        <f t="shared" si="4"/>
        <v/>
      </c>
      <c r="Z43" s="31">
        <f>_xlfn.XLOOKUP($G43,$AE$27:$AE$48,$AF$27:$AF$48,0,0)</f>
        <v>898310</v>
      </c>
      <c r="AA43" s="43">
        <f>Z43/$AB$49</f>
        <v>6.7713347737479741E-3</v>
      </c>
      <c r="AD43" s="1">
        <v>17</v>
      </c>
      <c r="AE43" s="2" t="s">
        <v>619</v>
      </c>
      <c r="AF43" s="6">
        <v>160173</v>
      </c>
      <c r="AG43" s="6" t="str" cm="1">
        <f t="array" ref="AG43">_xlfn.XLOOKUP($AE43&amp;$C43&amp;$D43,'[1]NBA-Data-1980-2019'!$B$1:$B$16305&amp;'[1]NBA-Data-1980-2019'!$A$1:$A$16305&amp;'[1]NBA-Data-1980-2019'!$D$1:$D$16305,'[1]NBA-Data-1980-2019'!$G$1:$G$16305,"",0)</f>
        <v/>
      </c>
      <c r="AH43" s="68" t="str" cm="1">
        <f t="array" ref="AH43">_xlfn.XLOOKUP($AE43&amp;$C43&amp;$D43,'[1]NBA-Data-1980-2019'!$B$1:$B$16305&amp;'[1]NBA-Data-1980-2019'!$A$1:$A$16305&amp;'[1]NBA-Data-1980-2019'!$D$1:$D$16305,'[1]NBA-Data-1980-2019'!$H$1:$H$16305,"",0)</f>
        <v/>
      </c>
      <c r="AI43" s="68" t="str" cm="1">
        <f t="array" ref="AI43">_xlfn.XLOOKUP($AE43&amp;$C43&amp;$D43,'[1]NBA-Data-1980-2019'!$B$1:$B$16305&amp;'[1]NBA-Data-1980-2019'!$A$1:$A$16305&amp;'[1]NBA-Data-1980-2019'!$D$1:$D$16305,'[1]NBA-Data-1980-2019'!$F$1:$F$16305,"",0)</f>
        <v/>
      </c>
      <c r="AJ43" s="68" t="str">
        <f>IFERROR(($AH43/SUM(AH27:AH48))*$AI43,"")</f>
        <v/>
      </c>
      <c r="AO43">
        <v>17</v>
      </c>
      <c r="AP43" t="s">
        <v>622</v>
      </c>
      <c r="AQ43">
        <v>24</v>
      </c>
      <c r="AR43">
        <v>12</v>
      </c>
      <c r="AS43" s="2">
        <v>105</v>
      </c>
      <c r="AW43" s="61">
        <v>0.53</v>
      </c>
      <c r="AX43" s="61">
        <v>0.47</v>
      </c>
      <c r="AY43" s="2">
        <v>-13.8</v>
      </c>
      <c r="AZ43" s="2">
        <v>-20</v>
      </c>
      <c r="BA43" s="2">
        <v>1</v>
      </c>
      <c r="BB43" s="2">
        <v>1</v>
      </c>
      <c r="BC43" s="2">
        <v>10</v>
      </c>
      <c r="BD43" s="2">
        <v>1</v>
      </c>
      <c r="BE43" s="2">
        <v>1</v>
      </c>
      <c r="BF43" s="2">
        <v>0</v>
      </c>
      <c r="BG43" s="2">
        <v>8</v>
      </c>
      <c r="BH43" s="2">
        <v>0</v>
      </c>
      <c r="BI43" s="2">
        <v>2</v>
      </c>
    </row>
    <row r="44" spans="2:61" x14ac:dyDescent="0.2">
      <c r="B44" s="1" t="s">
        <v>18</v>
      </c>
      <c r="C44" s="1">
        <v>2021</v>
      </c>
      <c r="D44" s="1" t="s">
        <v>837</v>
      </c>
      <c r="F44" s="2">
        <v>9</v>
      </c>
      <c r="G44" s="2" t="s">
        <v>613</v>
      </c>
      <c r="H44" s="2" t="s">
        <v>552</v>
      </c>
      <c r="I44" s="4" t="s">
        <v>595</v>
      </c>
      <c r="J44" s="16">
        <f>_xlfn.XLOOKUP($I44,DASHBOARD!$I$2:$I$27,DASHBOARD!$J$2:$J$27,"",0)</f>
        <v>82</v>
      </c>
      <c r="K44" s="23">
        <f>J44/DASHBOARD!$C$3</f>
        <v>2.0828041656083314</v>
      </c>
      <c r="L44" s="2">
        <v>250</v>
      </c>
      <c r="M44" s="26">
        <f>L44/DASHBOARD!$C$4</f>
        <v>113.37868480725623</v>
      </c>
      <c r="N44" s="26">
        <f t="shared" si="3"/>
        <v>26.135724267894741</v>
      </c>
      <c r="O44" s="5">
        <v>34740</v>
      </c>
      <c r="P44" s="2" t="s">
        <v>557</v>
      </c>
      <c r="Q44" s="2" t="str">
        <f>_xlfn.XLOOKUP($P44,DASHBOARD!$L$2:$L$150,DASHBOARD!M$2:M$150,"",0)</f>
        <v>United States</v>
      </c>
      <c r="R44" s="2" t="str">
        <f>_xlfn.XLOOKUP($P44,DASHBOARD!$L$2:$L$150,DASHBOARD!N$2:N$150,"",0)</f>
        <v>North America</v>
      </c>
      <c r="S44" s="2" t="str">
        <f>_xlfn.XLOOKUP($P44,DASHBOARD!$L$2:$L$150,DASHBOARD!O$2:O$150,"",0)</f>
        <v>Americas</v>
      </c>
      <c r="T44" s="2">
        <v>5</v>
      </c>
      <c r="V44" s="2" t="s">
        <v>580</v>
      </c>
      <c r="W44" s="2" t="s">
        <v>580</v>
      </c>
      <c r="Y44" s="2" t="str">
        <f t="shared" si="4"/>
        <v/>
      </c>
      <c r="Z44" s="31">
        <f>_xlfn.XLOOKUP($G44,$AE$27:$AE$48,$AF$27:$AF$48,0,0)</f>
        <v>3623000</v>
      </c>
      <c r="AA44" s="43">
        <f>Z44/$AB$49</f>
        <v>2.7309665800546484E-2</v>
      </c>
      <c r="AD44" s="1">
        <v>18</v>
      </c>
      <c r="AE44" s="2" t="s">
        <v>609</v>
      </c>
      <c r="AF44" s="6">
        <v>24611</v>
      </c>
      <c r="AG44" s="6" t="str" cm="1">
        <f t="array" ref="AG44">_xlfn.XLOOKUP($AE44&amp;$C44&amp;$D44,'[1]NBA-Data-1980-2019'!$B$1:$B$16305&amp;'[1]NBA-Data-1980-2019'!$A$1:$A$16305&amp;'[1]NBA-Data-1980-2019'!$D$1:$D$16305,'[1]NBA-Data-1980-2019'!$G$1:$G$16305,"",0)</f>
        <v/>
      </c>
      <c r="AH44" s="68" t="str" cm="1">
        <f t="array" ref="AH44">_xlfn.XLOOKUP($AE44&amp;$C44&amp;$D44,'[1]NBA-Data-1980-2019'!$B$1:$B$16305&amp;'[1]NBA-Data-1980-2019'!$A$1:$A$16305&amp;'[1]NBA-Data-1980-2019'!$D$1:$D$16305,'[1]NBA-Data-1980-2019'!$H$1:$H$16305,"",0)</f>
        <v/>
      </c>
      <c r="AI44" s="68" t="str" cm="1">
        <f t="array" ref="AI44">_xlfn.XLOOKUP($AE44&amp;$C44&amp;$D44,'[1]NBA-Data-1980-2019'!$B$1:$B$16305&amp;'[1]NBA-Data-1980-2019'!$A$1:$A$16305&amp;'[1]NBA-Data-1980-2019'!$D$1:$D$16305,'[1]NBA-Data-1980-2019'!$F$1:$F$16305,"",0)</f>
        <v/>
      </c>
      <c r="AJ44" s="68" t="str">
        <f>IFERROR(($AH44/SUM(AH27:AH48))*$AI44,"")</f>
        <v/>
      </c>
      <c r="AO44">
        <v>18</v>
      </c>
      <c r="AP44" t="s">
        <v>624</v>
      </c>
      <c r="AQ44">
        <v>28</v>
      </c>
      <c r="AR44">
        <v>8</v>
      </c>
      <c r="AS44" s="2">
        <v>61</v>
      </c>
      <c r="AT44" s="61">
        <v>0.01</v>
      </c>
      <c r="AU44" s="61">
        <v>0.64</v>
      </c>
      <c r="AV44" s="61">
        <v>0.33</v>
      </c>
      <c r="AW44" s="61">
        <v>0.03</v>
      </c>
      <c r="AY44" s="2">
        <v>1.6</v>
      </c>
      <c r="AZ44" s="2">
        <v>-4.0999999999999996</v>
      </c>
      <c r="BA44" s="2">
        <v>0</v>
      </c>
      <c r="BB44" s="2">
        <v>0</v>
      </c>
      <c r="BC44" s="2">
        <v>0</v>
      </c>
      <c r="BD44" s="2">
        <v>0</v>
      </c>
      <c r="BE44" s="2">
        <v>2</v>
      </c>
      <c r="BF44" s="2">
        <v>0</v>
      </c>
      <c r="BG44" s="2">
        <v>10</v>
      </c>
      <c r="BH44" s="2">
        <v>1</v>
      </c>
      <c r="BI44" s="2">
        <v>2</v>
      </c>
    </row>
    <row r="45" spans="2:61" x14ac:dyDescent="0.2">
      <c r="B45" s="1" t="s">
        <v>18</v>
      </c>
      <c r="C45" s="1">
        <v>2021</v>
      </c>
      <c r="D45" s="1" t="s">
        <v>837</v>
      </c>
      <c r="F45" s="2">
        <v>5</v>
      </c>
      <c r="G45" s="2" t="s">
        <v>617</v>
      </c>
      <c r="H45" s="2" t="s">
        <v>556</v>
      </c>
      <c r="I45" s="4" t="s">
        <v>598</v>
      </c>
      <c r="J45" s="16">
        <f>_xlfn.XLOOKUP($I45,DASHBOARD!$I$2:$I$27,DASHBOARD!$J$2:$J$27,"",0)</f>
        <v>75</v>
      </c>
      <c r="K45" s="23">
        <f>J45/DASHBOARD!$C$3</f>
        <v>1.9050038100076201</v>
      </c>
      <c r="L45" s="2">
        <v>195</v>
      </c>
      <c r="M45" s="26">
        <f>L45/DASHBOARD!$C$4</f>
        <v>88.435374149659864</v>
      </c>
      <c r="N45" s="26">
        <f t="shared" si="3"/>
        <v>24.368809916855628</v>
      </c>
      <c r="O45" s="5">
        <v>32304</v>
      </c>
      <c r="P45" s="2" t="s">
        <v>557</v>
      </c>
      <c r="Q45" s="2" t="str">
        <f>_xlfn.XLOOKUP($P45,DASHBOARD!$L$2:$L$150,DASHBOARD!M$2:M$150,"",0)</f>
        <v>United States</v>
      </c>
      <c r="R45" s="2" t="str">
        <f>_xlfn.XLOOKUP($P45,DASHBOARD!$L$2:$L$150,DASHBOARD!N$2:N$150,"",0)</f>
        <v>North America</v>
      </c>
      <c r="S45" s="2" t="str">
        <f>_xlfn.XLOOKUP($P45,DASHBOARD!$L$2:$L$150,DASHBOARD!O$2:O$150,"",0)</f>
        <v>Americas</v>
      </c>
      <c r="T45" s="2">
        <v>11</v>
      </c>
      <c r="V45" s="2" t="s">
        <v>642</v>
      </c>
      <c r="W45" s="2" t="s">
        <v>642</v>
      </c>
      <c r="Y45" s="2" t="str">
        <f t="shared" si="4"/>
        <v/>
      </c>
      <c r="Z45" s="31">
        <f>_xlfn.XLOOKUP($G45,$AE$27:$AE$48,$AF$27:$AF$48,0,0)</f>
        <v>510589</v>
      </c>
      <c r="AA45" s="43">
        <f>Z45/$AB$49</f>
        <v>3.8487482615057211E-3</v>
      </c>
      <c r="AD45" s="1">
        <v>19</v>
      </c>
      <c r="AE45" s="2" t="s">
        <v>607</v>
      </c>
      <c r="AF45" s="6">
        <v>0</v>
      </c>
      <c r="AG45" s="6" t="str" cm="1">
        <f t="array" ref="AG45">_xlfn.XLOOKUP($AE45&amp;$C45&amp;$D45,'[1]NBA-Data-1980-2019'!$B$1:$B$16305&amp;'[1]NBA-Data-1980-2019'!$A$1:$A$16305&amp;'[1]NBA-Data-1980-2019'!$D$1:$D$16305,'[1]NBA-Data-1980-2019'!$G$1:$G$16305,"",0)</f>
        <v/>
      </c>
      <c r="AH45" s="68" t="str" cm="1">
        <f t="array" ref="AH45">_xlfn.XLOOKUP($AE45&amp;$C45&amp;$D45,'[1]NBA-Data-1980-2019'!$B$1:$B$16305&amp;'[1]NBA-Data-1980-2019'!$A$1:$A$16305&amp;'[1]NBA-Data-1980-2019'!$D$1:$D$16305,'[1]NBA-Data-1980-2019'!$H$1:$H$16305,"",0)</f>
        <v/>
      </c>
      <c r="AI45" s="68" t="str" cm="1">
        <f t="array" ref="AI45">_xlfn.XLOOKUP($AE45&amp;$C45&amp;$D45,'[1]NBA-Data-1980-2019'!$B$1:$B$16305&amp;'[1]NBA-Data-1980-2019'!$A$1:$A$16305&amp;'[1]NBA-Data-1980-2019'!$D$1:$D$16305,'[1]NBA-Data-1980-2019'!$F$1:$F$16305,"",0)</f>
        <v/>
      </c>
      <c r="AJ45" s="68" t="str">
        <f>IFERROR(($AH45/SUM(AH27:AH48))*$AI45,"")</f>
        <v/>
      </c>
      <c r="AO45">
        <v>19</v>
      </c>
      <c r="AP45" t="s">
        <v>625</v>
      </c>
      <c r="AQ45">
        <v>22</v>
      </c>
      <c r="AR45">
        <v>5</v>
      </c>
      <c r="AS45" s="2">
        <v>34</v>
      </c>
      <c r="AW45" s="61">
        <v>1</v>
      </c>
      <c r="AY45" s="2">
        <v>13</v>
      </c>
      <c r="AZ45" s="2">
        <v>7.5</v>
      </c>
      <c r="BA45" s="2">
        <v>2</v>
      </c>
      <c r="BB45" s="2">
        <v>2</v>
      </c>
      <c r="BC45" s="2">
        <v>3</v>
      </c>
      <c r="BD45" s="2">
        <v>0</v>
      </c>
      <c r="BE45" s="2">
        <v>0</v>
      </c>
      <c r="BF45" s="2">
        <v>0</v>
      </c>
      <c r="BG45" s="2">
        <v>11</v>
      </c>
      <c r="BH45" s="2">
        <v>0</v>
      </c>
      <c r="BI45" s="2">
        <v>1</v>
      </c>
    </row>
    <row r="46" spans="2:61" x14ac:dyDescent="0.2">
      <c r="B46" s="1" t="s">
        <v>18</v>
      </c>
      <c r="C46" s="1">
        <v>2021</v>
      </c>
      <c r="D46" s="1" t="s">
        <v>837</v>
      </c>
      <c r="F46" s="2">
        <v>66</v>
      </c>
      <c r="G46" s="2" t="s">
        <v>624</v>
      </c>
      <c r="H46" s="2" t="s">
        <v>570</v>
      </c>
      <c r="I46" s="4" t="s">
        <v>604</v>
      </c>
      <c r="J46" s="16">
        <f>_xlfn.XLOOKUP($I46,DASHBOARD!$I$2:$I$27,DASHBOARD!$J$2:$J$27,"",0)</f>
        <v>79</v>
      </c>
      <c r="K46" s="23">
        <f>J46/DASHBOARD!$C$3</f>
        <v>2.0066040132080265</v>
      </c>
      <c r="L46" s="2">
        <v>197</v>
      </c>
      <c r="M46" s="26">
        <f>L46/DASHBOARD!$C$4</f>
        <v>89.342403628117907</v>
      </c>
      <c r="N46" s="26">
        <f t="shared" si="3"/>
        <v>22.1888236920576</v>
      </c>
      <c r="O46" s="5">
        <v>33808</v>
      </c>
      <c r="P46" s="2" t="s">
        <v>643</v>
      </c>
      <c r="Q46" s="2" t="str">
        <f>_xlfn.XLOOKUP($P46,DASHBOARD!$L$2:$L$150,DASHBOARD!M$2:M$150,"",0)</f>
        <v>France</v>
      </c>
      <c r="R46" s="2" t="str">
        <f>_xlfn.XLOOKUP($P46,DASHBOARD!$L$2:$L$150,DASHBOARD!N$2:N$150,"",0)</f>
        <v>Europe</v>
      </c>
      <c r="S46" s="2" t="str">
        <f>_xlfn.XLOOKUP($P46,DASHBOARD!$L$2:$L$150,DASHBOARD!O$2:O$150,"",0)</f>
        <v>Eurasia</v>
      </c>
      <c r="T46" s="2">
        <v>2</v>
      </c>
      <c r="Y46" s="2" t="str">
        <f t="shared" si="4"/>
        <v/>
      </c>
      <c r="Z46" s="31">
        <f>_xlfn.XLOOKUP($G46,$AE$27:$AE$48,$AF$27:$AF$48,0,0)</f>
        <v>0</v>
      </c>
      <c r="AA46" s="43">
        <f>Z46/$AB$49</f>
        <v>0</v>
      </c>
      <c r="AD46" s="1">
        <v>20</v>
      </c>
      <c r="AE46" s="2" t="s">
        <v>622</v>
      </c>
      <c r="AF46" s="12">
        <f>AF37/2</f>
        <v>932773</v>
      </c>
      <c r="AG46" s="6" t="str" cm="1">
        <f t="array" ref="AG46">_xlfn.XLOOKUP($AE46&amp;$C46&amp;$D46,'[1]NBA-Data-1980-2019'!$B$1:$B$16305&amp;'[1]NBA-Data-1980-2019'!$A$1:$A$16305&amp;'[1]NBA-Data-1980-2019'!$D$1:$D$16305,'[1]NBA-Data-1980-2019'!$G$1:$G$16305,"",0)</f>
        <v/>
      </c>
      <c r="AH46" s="68" t="str" cm="1">
        <f t="array" ref="AH46">_xlfn.XLOOKUP($AE46&amp;$C46&amp;$D46,'[1]NBA-Data-1980-2019'!$B$1:$B$16305&amp;'[1]NBA-Data-1980-2019'!$A$1:$A$16305&amp;'[1]NBA-Data-1980-2019'!$D$1:$D$16305,'[1]NBA-Data-1980-2019'!$H$1:$H$16305,"",0)</f>
        <v/>
      </c>
      <c r="AI46" s="68" t="str" cm="1">
        <f t="array" ref="AI46">_xlfn.XLOOKUP($AE46&amp;$C46&amp;$D46,'[1]NBA-Data-1980-2019'!$B$1:$B$16305&amp;'[1]NBA-Data-1980-2019'!$A$1:$A$16305&amp;'[1]NBA-Data-1980-2019'!$D$1:$D$16305,'[1]NBA-Data-1980-2019'!$F$1:$F$16305,"",0)</f>
        <v/>
      </c>
      <c r="AJ46" s="68" t="str">
        <f>IFERROR(($AH46/SUM(AH27:AH48))*$AI46,"")</f>
        <v/>
      </c>
      <c r="AO46">
        <v>20</v>
      </c>
      <c r="AP46" t="s">
        <v>607</v>
      </c>
      <c r="AQ46">
        <v>25</v>
      </c>
      <c r="AR46">
        <v>1</v>
      </c>
      <c r="AS46" s="2">
        <v>33</v>
      </c>
      <c r="AV46" s="61">
        <v>0.65</v>
      </c>
      <c r="AW46" s="61">
        <v>0.35</v>
      </c>
      <c r="AY46" s="2">
        <v>5.6</v>
      </c>
      <c r="AZ46" s="2">
        <v>0</v>
      </c>
      <c r="BA46" s="2">
        <v>1</v>
      </c>
      <c r="BB46" s="2">
        <v>0</v>
      </c>
      <c r="BC46" s="2">
        <v>1</v>
      </c>
      <c r="BD46" s="2">
        <v>0</v>
      </c>
      <c r="BE46" s="2">
        <v>0</v>
      </c>
      <c r="BF46" s="2">
        <v>0</v>
      </c>
      <c r="BG46" s="2">
        <v>3</v>
      </c>
      <c r="BH46" s="2">
        <v>0</v>
      </c>
      <c r="BI46" s="2">
        <v>0</v>
      </c>
    </row>
    <row r="47" spans="2:61" x14ac:dyDescent="0.2">
      <c r="B47" s="1" t="s">
        <v>18</v>
      </c>
      <c r="C47" s="1">
        <v>2021</v>
      </c>
      <c r="D47" s="1" t="s">
        <v>837</v>
      </c>
      <c r="F47" s="2">
        <v>17</v>
      </c>
      <c r="G47" s="2" t="s">
        <v>614</v>
      </c>
      <c r="H47" s="2" t="s">
        <v>566</v>
      </c>
      <c r="I47" s="4" t="s">
        <v>601</v>
      </c>
      <c r="J47" s="16">
        <f>_xlfn.XLOOKUP($I47,DASHBOARD!$I$2:$I$27,DASHBOARD!$J$2:$J$27,"",0)</f>
        <v>77</v>
      </c>
      <c r="K47" s="23">
        <f>J47/DASHBOARD!$C$3</f>
        <v>1.9558039116078234</v>
      </c>
      <c r="L47" s="2">
        <v>245</v>
      </c>
      <c r="M47" s="26">
        <f>L47/DASHBOARD!$C$4</f>
        <v>111.11111111111111</v>
      </c>
      <c r="N47" s="26">
        <f t="shared" si="3"/>
        <v>29.047373549970949</v>
      </c>
      <c r="O47" s="5">
        <v>31172</v>
      </c>
      <c r="P47" s="2" t="s">
        <v>557</v>
      </c>
      <c r="Q47" s="2" t="str">
        <f>_xlfn.XLOOKUP($P47,DASHBOARD!$L$2:$L$150,DASHBOARD!M$2:M$150,"",0)</f>
        <v>United States</v>
      </c>
      <c r="R47" s="2" t="str">
        <f>_xlfn.XLOOKUP($P47,DASHBOARD!$L$2:$L$150,DASHBOARD!N$2:N$150,"",0)</f>
        <v>North America</v>
      </c>
      <c r="S47" s="2" t="str">
        <f>_xlfn.XLOOKUP($P47,DASHBOARD!$L$2:$L$150,DASHBOARD!O$2:O$150,"",0)</f>
        <v>Americas</v>
      </c>
      <c r="T47" s="2">
        <v>9</v>
      </c>
      <c r="V47" s="2" t="s">
        <v>629</v>
      </c>
      <c r="W47" s="2" t="s">
        <v>629</v>
      </c>
      <c r="Y47" s="2" t="str">
        <f t="shared" si="4"/>
        <v/>
      </c>
      <c r="Z47" s="31">
        <f>_xlfn.XLOOKUP($G47,$AE$27:$AE$48,$AF$27:$AF$48,0,0)</f>
        <v>7969537</v>
      </c>
      <c r="AA47" s="43">
        <f>Z47/$AB$49</f>
        <v>6.0073252016309635E-2</v>
      </c>
      <c r="AD47" s="1">
        <v>21</v>
      </c>
      <c r="AE47" s="2" t="s">
        <v>616</v>
      </c>
      <c r="AF47" s="12">
        <f>AF34</f>
        <v>3169348</v>
      </c>
      <c r="AG47" s="6" t="str" cm="1">
        <f t="array" ref="AG47">_xlfn.XLOOKUP($AE47&amp;$C47&amp;$D47,'[1]NBA-Data-1980-2019'!$B$1:$B$16305&amp;'[1]NBA-Data-1980-2019'!$A$1:$A$16305&amp;'[1]NBA-Data-1980-2019'!$D$1:$D$16305,'[1]NBA-Data-1980-2019'!$G$1:$G$16305,"",0)</f>
        <v/>
      </c>
      <c r="AH47" s="68" t="str" cm="1">
        <f t="array" ref="AH47">_xlfn.XLOOKUP($AE47&amp;$C47&amp;$D47,'[1]NBA-Data-1980-2019'!$B$1:$B$16305&amp;'[1]NBA-Data-1980-2019'!$A$1:$A$16305&amp;'[1]NBA-Data-1980-2019'!$D$1:$D$16305,'[1]NBA-Data-1980-2019'!$H$1:$H$16305,"",0)</f>
        <v/>
      </c>
      <c r="AI47" s="68" t="str" cm="1">
        <f t="array" ref="AI47">_xlfn.XLOOKUP($AE47&amp;$C47&amp;$D47,'[1]NBA-Data-1980-2019'!$B$1:$B$16305&amp;'[1]NBA-Data-1980-2019'!$A$1:$A$16305&amp;'[1]NBA-Data-1980-2019'!$D$1:$D$16305,'[1]NBA-Data-1980-2019'!$F$1:$F$16305,"",0)</f>
        <v/>
      </c>
      <c r="AJ47" s="68" t="str">
        <f>IFERROR(($AH47/SUM(AH27:AH48))*$AI47,"")</f>
        <v/>
      </c>
      <c r="AO47">
        <v>21</v>
      </c>
      <c r="AP47" t="s">
        <v>609</v>
      </c>
      <c r="AQ47">
        <v>25</v>
      </c>
      <c r="AR47">
        <v>1</v>
      </c>
      <c r="AS47" s="2">
        <v>32</v>
      </c>
      <c r="AT47" s="61">
        <v>0.12</v>
      </c>
      <c r="AU47" s="61">
        <v>0.57999999999999996</v>
      </c>
      <c r="AV47" s="61">
        <v>0.2</v>
      </c>
      <c r="AW47" s="61">
        <v>0.1</v>
      </c>
      <c r="AY47" s="2">
        <v>14.4</v>
      </c>
      <c r="AZ47" s="2">
        <v>8.9</v>
      </c>
      <c r="BA47" s="2">
        <v>1</v>
      </c>
      <c r="BB47" s="2">
        <v>2</v>
      </c>
      <c r="BC47" s="2">
        <v>2</v>
      </c>
      <c r="BD47" s="2">
        <v>0</v>
      </c>
      <c r="BE47" s="2">
        <v>2</v>
      </c>
      <c r="BF47" s="2">
        <v>0</v>
      </c>
      <c r="BG47" s="2">
        <v>8</v>
      </c>
      <c r="BH47" s="2">
        <v>1</v>
      </c>
      <c r="BI47" s="2">
        <v>0</v>
      </c>
    </row>
    <row r="48" spans="2:61" x14ac:dyDescent="0.2">
      <c r="B48" s="1" t="s">
        <v>18</v>
      </c>
      <c r="C48" s="1">
        <v>2021</v>
      </c>
      <c r="D48" s="1" t="s">
        <v>837</v>
      </c>
      <c r="F48" s="2">
        <v>5</v>
      </c>
      <c r="G48" s="2" t="s">
        <v>622</v>
      </c>
      <c r="H48" s="2" t="s">
        <v>566</v>
      </c>
      <c r="I48" s="4" t="s">
        <v>595</v>
      </c>
      <c r="J48" s="16">
        <f>_xlfn.XLOOKUP($I48,DASHBOARD!$I$2:$I$27,DASHBOARD!$J$2:$J$27,"",0)</f>
        <v>82</v>
      </c>
      <c r="K48" s="23">
        <f>J48/DASHBOARD!$C$3</f>
        <v>2.0828041656083314</v>
      </c>
      <c r="L48" s="2">
        <v>231</v>
      </c>
      <c r="M48" s="26">
        <f>L48/DASHBOARD!$C$4</f>
        <v>104.76190476190476</v>
      </c>
      <c r="N48" s="26">
        <f t="shared" si="3"/>
        <v>24.14940922353474</v>
      </c>
      <c r="O48" s="5">
        <v>35114</v>
      </c>
      <c r="P48" s="2" t="s">
        <v>557</v>
      </c>
      <c r="Q48" s="2" t="str">
        <f>_xlfn.XLOOKUP($P48,DASHBOARD!$L$2:$L$150,DASHBOARD!M$2:M$150,"",0)</f>
        <v>United States</v>
      </c>
      <c r="R48" s="2" t="str">
        <f>_xlfn.XLOOKUP($P48,DASHBOARD!$L$2:$L$150,DASHBOARD!N$2:N$150,"",0)</f>
        <v>North America</v>
      </c>
      <c r="S48" s="2" t="str">
        <f>_xlfn.XLOOKUP($P48,DASHBOARD!$L$2:$L$150,DASHBOARD!O$2:O$150,"",0)</f>
        <v>Americas</v>
      </c>
      <c r="T48" s="2">
        <v>3</v>
      </c>
      <c r="V48" s="2" t="s">
        <v>585</v>
      </c>
      <c r="W48" s="2" t="s">
        <v>585</v>
      </c>
      <c r="Y48" s="2" t="str">
        <f t="shared" si="4"/>
        <v/>
      </c>
      <c r="Z48" s="31">
        <f>_xlfn.XLOOKUP($G48,$AE$27:$AE$48,$AF$27:$AF$48,0,0)</f>
        <v>932773</v>
      </c>
      <c r="AA48" s="43">
        <f>Z48/$AB$49</f>
        <v>7.0311120336111355E-3</v>
      </c>
      <c r="AD48" s="1">
        <v>22</v>
      </c>
      <c r="AE48" s="2" t="s">
        <v>618</v>
      </c>
      <c r="AF48" s="12">
        <f>AF35/2</f>
        <v>1522080</v>
      </c>
      <c r="AG48" s="6" t="str" cm="1">
        <f t="array" ref="AG48">_xlfn.XLOOKUP($AE48&amp;$C48&amp;$D48,'[1]NBA-Data-1980-2019'!$B$1:$B$16305&amp;'[1]NBA-Data-1980-2019'!$A$1:$A$16305&amp;'[1]NBA-Data-1980-2019'!$D$1:$D$16305,'[1]NBA-Data-1980-2019'!$G$1:$G$16305,"",0)</f>
        <v/>
      </c>
      <c r="AH48" s="68" t="str" cm="1">
        <f t="array" ref="AH48">_xlfn.XLOOKUP($AE48&amp;$C48&amp;$D48,'[1]NBA-Data-1980-2019'!$B$1:$B$16305&amp;'[1]NBA-Data-1980-2019'!$A$1:$A$16305&amp;'[1]NBA-Data-1980-2019'!$D$1:$D$16305,'[1]NBA-Data-1980-2019'!$H$1:$H$16305,"",0)</f>
        <v/>
      </c>
      <c r="AI48" s="68" t="str" cm="1">
        <f t="array" ref="AI48">_xlfn.XLOOKUP($AE48&amp;$C48&amp;$D48,'[1]NBA-Data-1980-2019'!$B$1:$B$16305&amp;'[1]NBA-Data-1980-2019'!$A$1:$A$16305&amp;'[1]NBA-Data-1980-2019'!$D$1:$D$16305,'[1]NBA-Data-1980-2019'!$F$1:$F$16305,"",0)</f>
        <v/>
      </c>
      <c r="AJ48" s="68" t="str">
        <f>IFERROR(($AH48/SUM(AH27:AH48))*$AI48,"")</f>
        <v/>
      </c>
      <c r="AO48">
        <v>22</v>
      </c>
      <c r="AP48" t="s">
        <v>626</v>
      </c>
      <c r="AQ48">
        <v>24</v>
      </c>
      <c r="AR48">
        <v>7</v>
      </c>
      <c r="AS48" s="2">
        <v>18</v>
      </c>
      <c r="AT48" s="61">
        <v>0.97</v>
      </c>
      <c r="AU48" s="61">
        <v>0.03</v>
      </c>
      <c r="AY48" s="2">
        <v>-38.299999999999997</v>
      </c>
      <c r="AZ48" s="2">
        <v>-44.1</v>
      </c>
      <c r="BA48" s="2">
        <v>0</v>
      </c>
      <c r="BB48" s="2">
        <v>0</v>
      </c>
      <c r="BC48" s="2">
        <v>1</v>
      </c>
      <c r="BD48" s="2">
        <v>0</v>
      </c>
      <c r="BE48" s="2">
        <v>0</v>
      </c>
      <c r="BF48" s="2">
        <v>0</v>
      </c>
      <c r="BG48" s="2">
        <v>5</v>
      </c>
      <c r="BH48" s="2">
        <v>0</v>
      </c>
      <c r="BI48" s="2">
        <v>0</v>
      </c>
    </row>
    <row r="49" spans="1:61" x14ac:dyDescent="0.2">
      <c r="B49" s="1" t="s">
        <v>18</v>
      </c>
      <c r="C49" s="1">
        <v>2021</v>
      </c>
      <c r="D49" s="1" t="s">
        <v>837</v>
      </c>
      <c r="E49" s="1"/>
      <c r="F49" s="1"/>
      <c r="G49" s="1" t="str">
        <f>$G24</f>
        <v>TOTAL / WTD AVG</v>
      </c>
      <c r="H49" s="1"/>
      <c r="I49" s="1"/>
      <c r="J49" s="36"/>
      <c r="K49" s="36"/>
      <c r="L49" s="1"/>
      <c r="M49" s="1"/>
      <c r="N49" s="1"/>
      <c r="O49" s="1"/>
      <c r="P49" s="1"/>
      <c r="Q49" s="1"/>
      <c r="R49" s="1"/>
      <c r="S49" s="1"/>
      <c r="T49" s="1"/>
      <c r="U49" s="1"/>
      <c r="V49" s="1"/>
      <c r="W49" s="1"/>
      <c r="X49" s="1"/>
      <c r="Y49" s="1"/>
      <c r="AA49" s="41">
        <f>SUM(AA27:AA48)</f>
        <v>1.0000000000000002</v>
      </c>
      <c r="AB49" s="37">
        <f>SUM(Z27:Z48)</f>
        <v>132663652</v>
      </c>
      <c r="AC49" s="1"/>
      <c r="AE49" s="37">
        <f>AG49-AF49</f>
        <v>-132663652</v>
      </c>
      <c r="AF49" s="37">
        <f>SUM(AF27:AF48)-AF34-AF37</f>
        <v>132663652</v>
      </c>
      <c r="AG49" s="37">
        <f>SUM(AG27:AG48)</f>
        <v>0</v>
      </c>
      <c r="AH49" s="69">
        <f>SUM(AH27:AH48)</f>
        <v>0</v>
      </c>
      <c r="AI49" s="69">
        <f>SUM(AI27:AI48)</f>
        <v>0</v>
      </c>
      <c r="AJ49" s="69">
        <f>SUM(AJ27:AJ48)</f>
        <v>0</v>
      </c>
    </row>
    <row r="50" spans="1:61" ht="17" thickBot="1" x14ac:dyDescent="0.25">
      <c r="I50" s="4"/>
      <c r="O50" s="5"/>
      <c r="Z50" s="6"/>
      <c r="AF50" s="6"/>
      <c r="AG50" s="6"/>
    </row>
    <row r="51" spans="1:61" ht="17" thickBot="1" x14ac:dyDescent="0.25">
      <c r="A51" s="3">
        <v>3</v>
      </c>
      <c r="B51" s="1" t="str">
        <f>B$1</f>
        <v>YEAR</v>
      </c>
      <c r="C51" s="1" t="str">
        <f>C$1</f>
        <v>YEAR</v>
      </c>
      <c r="D51" s="1" t="str">
        <f>D$1</f>
        <v>TEAM</v>
      </c>
      <c r="F51" s="1" t="str">
        <f t="shared" ref="F51:Z51" si="5">F$1</f>
        <v>NUMBER</v>
      </c>
      <c r="G51" s="1" t="str">
        <f t="shared" si="5"/>
        <v>PLAYER</v>
      </c>
      <c r="H51" s="1" t="str">
        <f t="shared" si="5"/>
        <v>POS</v>
      </c>
      <c r="I51" s="1" t="str">
        <f t="shared" si="5"/>
        <v>HEIGHT</v>
      </c>
      <c r="J51" s="1" t="str">
        <f t="shared" si="5"/>
        <v>HEIGHT (IN)</v>
      </c>
      <c r="K51" s="1" t="str">
        <f t="shared" si="5"/>
        <v>HEIGHT (M)</v>
      </c>
      <c r="L51" s="1" t="str">
        <f t="shared" si="5"/>
        <v>WEIGHT (LBS)</v>
      </c>
      <c r="M51" s="1" t="str">
        <f t="shared" si="5"/>
        <v>WEIGHT (KG)</v>
      </c>
      <c r="N51" s="1" t="str">
        <f t="shared" si="5"/>
        <v>BMI</v>
      </c>
      <c r="O51" s="1" t="str">
        <f t="shared" si="5"/>
        <v>BIRTH DATE</v>
      </c>
      <c r="P51" s="1" t="str">
        <f t="shared" si="5"/>
        <v>NATION</v>
      </c>
      <c r="Q51" s="1" t="str">
        <f t="shared" si="5"/>
        <v>COUNTRY</v>
      </c>
      <c r="R51" s="1" t="str">
        <f t="shared" si="5"/>
        <v>CONTINENT</v>
      </c>
      <c r="S51" s="1" t="str">
        <f t="shared" si="5"/>
        <v>GLOBAL REGION</v>
      </c>
      <c r="T51" s="1" t="str">
        <f t="shared" si="5"/>
        <v>EXPERIENCE</v>
      </c>
      <c r="U51" s="1"/>
      <c r="V51" s="1" t="str">
        <f t="shared" si="5"/>
        <v>COLLEGE</v>
      </c>
      <c r="W51" s="1" t="str">
        <f t="shared" si="5"/>
        <v>COLLEGE1</v>
      </c>
      <c r="X51" s="1" t="str">
        <f t="shared" si="5"/>
        <v>COLLEGE2</v>
      </c>
      <c r="Y51" s="1" t="str">
        <f t="shared" si="5"/>
        <v>TRANSFER</v>
      </c>
      <c r="Z51" s="1" t="str">
        <f t="shared" si="5"/>
        <v>SALARY</v>
      </c>
      <c r="AA51" s="1" t="s">
        <v>1264</v>
      </c>
      <c r="AD51" s="1" t="str">
        <f>AD$1</f>
        <v>Rk</v>
      </c>
      <c r="AE51" s="1" t="str">
        <f>AE$1</f>
        <v>PLAYER</v>
      </c>
      <c r="AF51" s="1" t="str">
        <f>AF$1</f>
        <v>SALARY - BR</v>
      </c>
      <c r="AG51" s="1" t="str">
        <f>AG$1</f>
        <v>SALARY - KAGGLE</v>
      </c>
      <c r="AH51" s="67" t="str">
        <f>AH$1</f>
        <v>TTL MP</v>
      </c>
      <c r="AI51" s="67" t="str">
        <f>AI$1</f>
        <v>PER</v>
      </c>
      <c r="AJ51" s="67" t="str">
        <f>AJ$1</f>
        <v>WTD-MP-PER</v>
      </c>
      <c r="AO51" t="s">
        <v>550</v>
      </c>
      <c r="AP51" t="s">
        <v>1378</v>
      </c>
      <c r="AQ51" t="s">
        <v>1379</v>
      </c>
      <c r="AR51" t="s">
        <v>1342</v>
      </c>
      <c r="AS51" s="2" t="s">
        <v>1380</v>
      </c>
      <c r="AT51" s="2" t="s">
        <v>1381</v>
      </c>
      <c r="AU51" s="2" t="s">
        <v>1382</v>
      </c>
      <c r="AV51" s="2" t="s">
        <v>1383</v>
      </c>
      <c r="AW51" s="2" t="s">
        <v>1384</v>
      </c>
      <c r="AX51" s="2" t="s">
        <v>1385</v>
      </c>
      <c r="AY51" s="2" t="s">
        <v>1386</v>
      </c>
      <c r="AZ51" s="2" t="s">
        <v>1387</v>
      </c>
      <c r="BA51" s="2" t="s">
        <v>1388</v>
      </c>
      <c r="BB51" s="2" t="s">
        <v>1389</v>
      </c>
      <c r="BC51" s="2" t="s">
        <v>1390</v>
      </c>
      <c r="BD51" s="2" t="s">
        <v>1391</v>
      </c>
      <c r="BE51" s="2" t="s">
        <v>1390</v>
      </c>
      <c r="BF51" s="2" t="s">
        <v>1391</v>
      </c>
      <c r="BG51" s="2" t="s">
        <v>1392</v>
      </c>
      <c r="BH51" s="2" t="s">
        <v>1393</v>
      </c>
      <c r="BI51" s="2" t="s">
        <v>1394</v>
      </c>
    </row>
    <row r="52" spans="1:61" ht="17" thickBot="1" x14ac:dyDescent="0.25">
      <c r="A52" s="3" t="s">
        <v>838</v>
      </c>
      <c r="B52" s="1" t="s">
        <v>25</v>
      </c>
      <c r="C52" s="1">
        <v>2020</v>
      </c>
      <c r="D52" s="1" t="s">
        <v>838</v>
      </c>
      <c r="F52" s="2">
        <v>37</v>
      </c>
      <c r="G52" s="2" t="s">
        <v>668</v>
      </c>
      <c r="H52" s="2" t="s">
        <v>566</v>
      </c>
      <c r="I52" s="4" t="s">
        <v>595</v>
      </c>
      <c r="J52" s="16">
        <f>_xlfn.XLOOKUP($I52,DASHBOARD!$I$2:$I$27,DASHBOARD!$J$2:$J$27,"",0)</f>
        <v>82</v>
      </c>
      <c r="K52" s="23">
        <f>J52/DASHBOARD!$C$3</f>
        <v>2.0828041656083314</v>
      </c>
      <c r="L52" s="2">
        <v>200</v>
      </c>
      <c r="M52" s="26">
        <f>L52/DASHBOARD!$C$4</f>
        <v>90.702947845804985</v>
      </c>
      <c r="N52" s="26">
        <f t="shared" ref="N52:N71" si="6">M52/(K52^2)</f>
        <v>20.908579414315792</v>
      </c>
      <c r="O52" s="5">
        <v>35754</v>
      </c>
      <c r="P52" s="2" t="s">
        <v>628</v>
      </c>
      <c r="Q52" s="2" t="str">
        <f>_xlfn.XLOOKUP($P52,DASHBOARD!$L$2:$L$150,DASHBOARD!M$2:M$150,"",0)</f>
        <v>Greece</v>
      </c>
      <c r="R52" s="2" t="str">
        <f>_xlfn.XLOOKUP($P52,DASHBOARD!$L$2:$L$150,DASHBOARD!N$2:N$150,"",0)</f>
        <v>Europe</v>
      </c>
      <c r="S52" s="2" t="str">
        <f>_xlfn.XLOOKUP($P52,DASHBOARD!$L$2:$L$150,DASHBOARD!O$2:O$150,"",0)</f>
        <v>Eurasia</v>
      </c>
      <c r="T52" s="2">
        <v>1</v>
      </c>
      <c r="V52" s="2" t="s">
        <v>670</v>
      </c>
      <c r="W52" s="2" t="s">
        <v>670</v>
      </c>
      <c r="Y52" s="2" t="str">
        <f t="shared" ref="Y52:Y73" si="7">IF(X52="","","X")</f>
        <v/>
      </c>
      <c r="Z52" s="6">
        <f>_xlfn.XLOOKUP($G52,$AE$52:$AE$73,$AF$52:$AF$73,0,0)</f>
        <v>0</v>
      </c>
      <c r="AA52" s="43">
        <f>Z52/$AB$74</f>
        <v>0</v>
      </c>
      <c r="AD52" s="1">
        <v>1</v>
      </c>
      <c r="AE52" s="2" t="s">
        <v>647</v>
      </c>
      <c r="AF52" s="6">
        <v>37436858</v>
      </c>
      <c r="AG52" s="6" t="str" cm="1">
        <f t="array" ref="AG52">_xlfn.XLOOKUP($AE52&amp;$C52&amp;$D52,'[1]NBA-Data-1980-2019'!$B$1:$B$16305&amp;'[1]NBA-Data-1980-2019'!$A$1:$A$16305&amp;'[1]NBA-Data-1980-2019'!$D$1:$D$16305,'[1]NBA-Data-1980-2019'!$G$1:$G$16305,"",0)</f>
        <v/>
      </c>
      <c r="AH52" s="68" t="str" cm="1">
        <f t="array" ref="AH52">_xlfn.XLOOKUP($AE52&amp;$C52&amp;$D52,'[1]NBA-Data-1980-2019'!$B$1:$B$16305&amp;'[1]NBA-Data-1980-2019'!$A$1:$A$16305&amp;'[1]NBA-Data-1980-2019'!$D$1:$D$16305,'[1]NBA-Data-1980-2019'!$H$1:$H$16305,"",0)</f>
        <v/>
      </c>
      <c r="AI52" s="68" t="str" cm="1">
        <f t="array" ref="AI52">_xlfn.XLOOKUP($AE52&amp;$C52&amp;$D52,'[1]NBA-Data-1980-2019'!$B$1:$B$16305&amp;'[1]NBA-Data-1980-2019'!$A$1:$A$16305&amp;'[1]NBA-Data-1980-2019'!$D$1:$D$16305,'[1]NBA-Data-1980-2019'!$F$1:$F$16305,"",0)</f>
        <v/>
      </c>
      <c r="AJ52" s="68" t="str">
        <f>IFERROR(($AH52/SUM(AH52:AH73))*$AI52,"")</f>
        <v/>
      </c>
      <c r="AO52">
        <v>1</v>
      </c>
      <c r="AP52" t="s">
        <v>647</v>
      </c>
      <c r="AQ52">
        <v>35</v>
      </c>
      <c r="AR52">
        <v>67</v>
      </c>
      <c r="AS52" s="2">
        <v>2316</v>
      </c>
      <c r="AT52" s="61">
        <v>0.56999999999999995</v>
      </c>
      <c r="AU52" s="61">
        <v>0.37</v>
      </c>
      <c r="AV52" s="61">
        <v>7.0000000000000007E-2</v>
      </c>
      <c r="AY52" s="2">
        <v>9</v>
      </c>
      <c r="AZ52" s="2">
        <v>9.9</v>
      </c>
      <c r="BA52" s="2">
        <v>165</v>
      </c>
      <c r="BB52" s="2">
        <v>50</v>
      </c>
      <c r="BC52" s="2">
        <v>33</v>
      </c>
      <c r="BD52" s="2">
        <v>28</v>
      </c>
      <c r="BE52" s="2">
        <v>184</v>
      </c>
      <c r="BF52" s="2">
        <v>19</v>
      </c>
      <c r="BG52" s="2">
        <v>1602</v>
      </c>
      <c r="BH52" s="2">
        <v>68</v>
      </c>
      <c r="BI52" s="2">
        <v>59</v>
      </c>
    </row>
    <row r="53" spans="1:61" x14ac:dyDescent="0.2">
      <c r="B53" s="1" t="s">
        <v>25</v>
      </c>
      <c r="C53" s="1">
        <v>2020</v>
      </c>
      <c r="D53" s="1" t="s">
        <v>838</v>
      </c>
      <c r="F53" s="2">
        <v>11</v>
      </c>
      <c r="G53" s="2" t="s">
        <v>652</v>
      </c>
      <c r="H53" s="2" t="s">
        <v>576</v>
      </c>
      <c r="I53" s="4" t="s">
        <v>598</v>
      </c>
      <c r="J53" s="16">
        <f>_xlfn.XLOOKUP($I53,DASHBOARD!$I$2:$I$27,DASHBOARD!$J$2:$J$27,"",0)</f>
        <v>75</v>
      </c>
      <c r="K53" s="23">
        <f>J53/DASHBOARD!$C$3</f>
        <v>1.9050038100076201</v>
      </c>
      <c r="L53" s="2">
        <v>180</v>
      </c>
      <c r="M53" s="26">
        <f>L53/DASHBOARD!$C$4</f>
        <v>81.632653061224488</v>
      </c>
      <c r="N53" s="26">
        <f t="shared" si="6"/>
        <v>22.494286077097502</v>
      </c>
      <c r="O53" s="5">
        <v>33203</v>
      </c>
      <c r="P53" s="2" t="s">
        <v>557</v>
      </c>
      <c r="Q53" s="2" t="str">
        <f>_xlfn.XLOOKUP($P53,DASHBOARD!$L$2:$L$150,DASHBOARD!M$2:M$150,"",0)</f>
        <v>United States</v>
      </c>
      <c r="R53" s="2" t="str">
        <f>_xlfn.XLOOKUP($P53,DASHBOARD!$L$2:$L$150,DASHBOARD!N$2:N$150,"",0)</f>
        <v>North America</v>
      </c>
      <c r="S53" s="2" t="str">
        <f>_xlfn.XLOOKUP($P53,DASHBOARD!$L$2:$L$150,DASHBOARD!O$2:O$150,"",0)</f>
        <v>Americas</v>
      </c>
      <c r="T53" s="2">
        <v>9</v>
      </c>
      <c r="V53" s="2" t="s">
        <v>629</v>
      </c>
      <c r="W53" s="2" t="s">
        <v>629</v>
      </c>
      <c r="Y53" s="2" t="str">
        <f t="shared" si="7"/>
        <v/>
      </c>
      <c r="Z53" s="6">
        <f>_xlfn.XLOOKUP($G53,$AE$52:$AE$73,$AF$52:$AF$73,0,0)</f>
        <v>4767000</v>
      </c>
      <c r="AA53" s="43">
        <f>Z53/$AB$74</f>
        <v>3.9589890590634079E-2</v>
      </c>
      <c r="AD53" s="1">
        <v>2</v>
      </c>
      <c r="AE53" s="2" t="s">
        <v>648</v>
      </c>
      <c r="AF53" s="6">
        <v>27093019</v>
      </c>
      <c r="AG53" s="6" t="str" cm="1">
        <f t="array" ref="AG53">_xlfn.XLOOKUP($AE53&amp;$C53&amp;$D53,'[1]NBA-Data-1980-2019'!$B$1:$B$16305&amp;'[1]NBA-Data-1980-2019'!$A$1:$A$16305&amp;'[1]NBA-Data-1980-2019'!$D$1:$D$16305,'[1]NBA-Data-1980-2019'!$G$1:$G$16305,"",0)</f>
        <v/>
      </c>
      <c r="AH53" s="68" t="str" cm="1">
        <f t="array" ref="AH53">_xlfn.XLOOKUP($AE53&amp;$C53&amp;$D53,'[1]NBA-Data-1980-2019'!$B$1:$B$16305&amp;'[1]NBA-Data-1980-2019'!$A$1:$A$16305&amp;'[1]NBA-Data-1980-2019'!$D$1:$D$16305,'[1]NBA-Data-1980-2019'!$H$1:$H$16305,"",0)</f>
        <v/>
      </c>
      <c r="AI53" s="68" t="str" cm="1">
        <f t="array" ref="AI53">_xlfn.XLOOKUP($AE53&amp;$C53&amp;$D53,'[1]NBA-Data-1980-2019'!$B$1:$B$16305&amp;'[1]NBA-Data-1980-2019'!$A$1:$A$16305&amp;'[1]NBA-Data-1980-2019'!$D$1:$D$16305,'[1]NBA-Data-1980-2019'!$F$1:$F$16305,"",0)</f>
        <v/>
      </c>
      <c r="AJ53" s="68" t="str">
        <f>IFERROR(($AH53/SUM(AH52:AH73))*$AI53,"")</f>
        <v/>
      </c>
      <c r="AO53">
        <v>2</v>
      </c>
      <c r="AP53" t="s">
        <v>648</v>
      </c>
      <c r="AQ53">
        <v>26</v>
      </c>
      <c r="AR53">
        <v>62</v>
      </c>
      <c r="AS53" s="2">
        <v>2131</v>
      </c>
      <c r="AW53" s="61">
        <v>0.6</v>
      </c>
      <c r="AX53" s="61">
        <v>0.4</v>
      </c>
      <c r="AY53" s="2">
        <v>4.7</v>
      </c>
      <c r="AZ53" s="2">
        <v>-3</v>
      </c>
      <c r="BA53" s="2">
        <v>70</v>
      </c>
      <c r="BB53" s="2">
        <v>47</v>
      </c>
      <c r="BC53" s="2">
        <v>99</v>
      </c>
      <c r="BD53" s="2">
        <v>16</v>
      </c>
      <c r="BE53" s="2">
        <v>179</v>
      </c>
      <c r="BF53" s="2">
        <v>16</v>
      </c>
      <c r="BG53" s="2">
        <v>487</v>
      </c>
      <c r="BH53" s="2">
        <v>54</v>
      </c>
      <c r="BI53" s="2">
        <v>41</v>
      </c>
    </row>
    <row r="54" spans="1:61" x14ac:dyDescent="0.2">
      <c r="B54" s="1" t="s">
        <v>25</v>
      </c>
      <c r="C54" s="1">
        <v>2020</v>
      </c>
      <c r="D54" s="1" t="s">
        <v>838</v>
      </c>
      <c r="F54" s="2">
        <v>12</v>
      </c>
      <c r="G54" s="2" t="s">
        <v>669</v>
      </c>
      <c r="H54" s="2" t="s">
        <v>552</v>
      </c>
      <c r="I54" s="4" t="s">
        <v>604</v>
      </c>
      <c r="J54" s="16">
        <f>_xlfn.XLOOKUP($I54,DASHBOARD!$I$2:$I$27,DASHBOARD!$J$2:$J$27,"",0)</f>
        <v>79</v>
      </c>
      <c r="K54" s="23">
        <f>J54/DASHBOARD!$C$3</f>
        <v>2.0066040132080265</v>
      </c>
      <c r="L54" s="2">
        <v>240</v>
      </c>
      <c r="M54" s="26">
        <f>L54/DASHBOARD!$C$4</f>
        <v>108.84353741496598</v>
      </c>
      <c r="N54" s="26">
        <f t="shared" si="6"/>
        <v>27.032069472557485</v>
      </c>
      <c r="O54" s="5">
        <v>35346</v>
      </c>
      <c r="P54" s="2" t="s">
        <v>557</v>
      </c>
      <c r="Q54" s="2" t="str">
        <f>_xlfn.XLOOKUP($P54,DASHBOARD!$L$2:$L$150,DASHBOARD!M$2:M$150,"",0)</f>
        <v>United States</v>
      </c>
      <c r="R54" s="2" t="str">
        <f>_xlfn.XLOOKUP($P54,DASHBOARD!$L$2:$L$150,DASHBOARD!N$2:N$150,"",0)</f>
        <v>North America</v>
      </c>
      <c r="S54" s="2" t="str">
        <f>_xlfn.XLOOKUP($P54,DASHBOARD!$L$2:$L$150,DASHBOARD!O$2:O$150,"",0)</f>
        <v>Americas</v>
      </c>
      <c r="T54" s="2" t="s">
        <v>563</v>
      </c>
      <c r="V54" s="2" t="s">
        <v>671</v>
      </c>
      <c r="W54" s="2" t="s">
        <v>671</v>
      </c>
      <c r="Y54" s="2" t="str">
        <f t="shared" si="7"/>
        <v/>
      </c>
      <c r="Z54" s="6">
        <f>_xlfn.XLOOKUP($G54,$AE$52:$AE$73,$AF$52:$AF$73,0,0)</f>
        <v>0</v>
      </c>
      <c r="AA54" s="43">
        <f>Z54/$AB$74</f>
        <v>0</v>
      </c>
      <c r="AD54" s="1">
        <v>3</v>
      </c>
      <c r="AE54" s="2" t="s">
        <v>649</v>
      </c>
      <c r="AF54" s="6">
        <v>14634146</v>
      </c>
      <c r="AG54" s="6" t="str" cm="1">
        <f t="array" ref="AG54">_xlfn.XLOOKUP($AE54&amp;$C54&amp;$D54,'[1]NBA-Data-1980-2019'!$B$1:$B$16305&amp;'[1]NBA-Data-1980-2019'!$A$1:$A$16305&amp;'[1]NBA-Data-1980-2019'!$D$1:$D$16305,'[1]NBA-Data-1980-2019'!$G$1:$G$16305,"",0)</f>
        <v/>
      </c>
      <c r="AH54" s="68" t="str" cm="1">
        <f t="array" ref="AH54">_xlfn.XLOOKUP($AE54&amp;$C54&amp;$D54,'[1]NBA-Data-1980-2019'!$B$1:$B$16305&amp;'[1]NBA-Data-1980-2019'!$A$1:$A$16305&amp;'[1]NBA-Data-1980-2019'!$D$1:$D$16305,'[1]NBA-Data-1980-2019'!$H$1:$H$16305,"",0)</f>
        <v/>
      </c>
      <c r="AI54" s="68" t="str" cm="1">
        <f t="array" ref="AI54">_xlfn.XLOOKUP($AE54&amp;$C54&amp;$D54,'[1]NBA-Data-1980-2019'!$B$1:$B$16305&amp;'[1]NBA-Data-1980-2019'!$A$1:$A$16305&amp;'[1]NBA-Data-1980-2019'!$D$1:$D$16305,'[1]NBA-Data-1980-2019'!$F$1:$F$16305,"",0)</f>
        <v/>
      </c>
      <c r="AJ54" s="68" t="str">
        <f>IFERROR(($AH54/SUM(AH52:AH73))*$AI54,"")</f>
        <v/>
      </c>
      <c r="AO54">
        <v>3</v>
      </c>
      <c r="AP54" t="s">
        <v>650</v>
      </c>
      <c r="AQ54">
        <v>26</v>
      </c>
      <c r="AR54">
        <v>69</v>
      </c>
      <c r="AS54" s="2">
        <v>1762</v>
      </c>
      <c r="AU54" s="61">
        <v>0.35</v>
      </c>
      <c r="AV54" s="61">
        <v>0.57999999999999996</v>
      </c>
      <c r="AW54" s="61">
        <v>7.0000000000000007E-2</v>
      </c>
      <c r="AY54" s="2">
        <v>4.5</v>
      </c>
      <c r="AZ54" s="2">
        <v>-2.6</v>
      </c>
      <c r="BA54" s="2">
        <v>39</v>
      </c>
      <c r="BB54" s="2">
        <v>15</v>
      </c>
      <c r="BC54" s="2">
        <v>65</v>
      </c>
      <c r="BD54" s="2">
        <v>3</v>
      </c>
      <c r="BE54" s="2">
        <v>41</v>
      </c>
      <c r="BF54" s="2">
        <v>21</v>
      </c>
      <c r="BG54" s="2">
        <v>267</v>
      </c>
      <c r="BH54" s="2">
        <v>9</v>
      </c>
      <c r="BI54" s="2">
        <v>15</v>
      </c>
    </row>
    <row r="55" spans="1:61" x14ac:dyDescent="0.2">
      <c r="B55" s="1" t="s">
        <v>25</v>
      </c>
      <c r="C55" s="1">
        <v>2020</v>
      </c>
      <c r="D55" s="1" t="s">
        <v>838</v>
      </c>
      <c r="F55" s="2">
        <v>1</v>
      </c>
      <c r="G55" s="2" t="s">
        <v>650</v>
      </c>
      <c r="H55" s="2" t="s">
        <v>576</v>
      </c>
      <c r="I55" s="4" t="s">
        <v>601</v>
      </c>
      <c r="J55" s="16">
        <f>_xlfn.XLOOKUP($I55,DASHBOARD!$I$2:$I$27,DASHBOARD!$J$2:$J$27,"",0)</f>
        <v>77</v>
      </c>
      <c r="K55" s="23">
        <f>J55/DASHBOARD!$C$3</f>
        <v>1.9558039116078234</v>
      </c>
      <c r="L55" s="2">
        <v>204</v>
      </c>
      <c r="M55" s="26">
        <f>L55/DASHBOARD!$C$4</f>
        <v>92.517006802721085</v>
      </c>
      <c r="N55" s="26">
        <f t="shared" si="6"/>
        <v>24.186384506914585</v>
      </c>
      <c r="O55" s="5">
        <v>34018</v>
      </c>
      <c r="P55" s="2" t="s">
        <v>557</v>
      </c>
      <c r="Q55" s="2" t="str">
        <f>_xlfn.XLOOKUP($P55,DASHBOARD!$L$2:$L$150,DASHBOARD!M$2:M$150,"",0)</f>
        <v>United States</v>
      </c>
      <c r="R55" s="2" t="str">
        <f>_xlfn.XLOOKUP($P55,DASHBOARD!$L$2:$L$150,DASHBOARD!N$2:N$150,"",0)</f>
        <v>North America</v>
      </c>
      <c r="S55" s="2" t="str">
        <f>_xlfn.XLOOKUP($P55,DASHBOARD!$L$2:$L$150,DASHBOARD!O$2:O$150,"",0)</f>
        <v>Americas</v>
      </c>
      <c r="T55" s="2">
        <v>6</v>
      </c>
      <c r="V55" s="2" t="s">
        <v>672</v>
      </c>
      <c r="W55" s="2" t="s">
        <v>672</v>
      </c>
      <c r="Y55" s="2" t="str">
        <f t="shared" si="7"/>
        <v/>
      </c>
      <c r="Z55" s="6">
        <f>_xlfn.XLOOKUP($G55,$AE$52:$AE$73,$AF$52:$AF$73,0,0)</f>
        <v>8089282</v>
      </c>
      <c r="AA55" s="43">
        <f>Z55/$AB$74</f>
        <v>6.7181411650259204E-2</v>
      </c>
      <c r="AD55" s="1">
        <v>4</v>
      </c>
      <c r="AE55" s="2" t="s">
        <v>650</v>
      </c>
      <c r="AF55" s="6">
        <v>8089282</v>
      </c>
      <c r="AG55" s="6" t="str" cm="1">
        <f t="array" ref="AG55">_xlfn.XLOOKUP($AE55&amp;$C55&amp;$D55,'[1]NBA-Data-1980-2019'!$B$1:$B$16305&amp;'[1]NBA-Data-1980-2019'!$A$1:$A$16305&amp;'[1]NBA-Data-1980-2019'!$D$1:$D$16305,'[1]NBA-Data-1980-2019'!$G$1:$G$16305,"",0)</f>
        <v/>
      </c>
      <c r="AH55" s="68" t="str" cm="1">
        <f t="array" ref="AH55">_xlfn.XLOOKUP($AE55&amp;$C55&amp;$D55,'[1]NBA-Data-1980-2019'!$B$1:$B$16305&amp;'[1]NBA-Data-1980-2019'!$A$1:$A$16305&amp;'[1]NBA-Data-1980-2019'!$D$1:$D$16305,'[1]NBA-Data-1980-2019'!$H$1:$H$16305,"",0)</f>
        <v/>
      </c>
      <c r="AI55" s="68" t="str" cm="1">
        <f t="array" ref="AI55">_xlfn.XLOOKUP($AE55&amp;$C55&amp;$D55,'[1]NBA-Data-1980-2019'!$B$1:$B$16305&amp;'[1]NBA-Data-1980-2019'!$A$1:$A$16305&amp;'[1]NBA-Data-1980-2019'!$D$1:$D$16305,'[1]NBA-Data-1980-2019'!$F$1:$F$16305,"",0)</f>
        <v/>
      </c>
      <c r="AJ55" s="68" t="str">
        <f>IFERROR(($AH55/SUM(AH52:AH73))*$AI55,"")</f>
        <v/>
      </c>
      <c r="AO55">
        <v>4</v>
      </c>
      <c r="AP55" t="s">
        <v>649</v>
      </c>
      <c r="AQ55">
        <v>32</v>
      </c>
      <c r="AR55">
        <v>68</v>
      </c>
      <c r="AS55" s="2">
        <v>1687</v>
      </c>
      <c r="AU55" s="61">
        <v>0.02</v>
      </c>
      <c r="AV55" s="61">
        <v>0.86</v>
      </c>
      <c r="AW55" s="61">
        <v>0.12</v>
      </c>
      <c r="AY55" s="2">
        <v>6.4</v>
      </c>
      <c r="AZ55" s="2">
        <v>1.3</v>
      </c>
      <c r="BA55" s="2">
        <v>32</v>
      </c>
      <c r="BB55" s="2">
        <v>12</v>
      </c>
      <c r="BC55" s="2">
        <v>59</v>
      </c>
      <c r="BD55" s="2">
        <v>9</v>
      </c>
      <c r="BE55" s="2">
        <v>16</v>
      </c>
      <c r="BF55" s="2">
        <v>19</v>
      </c>
      <c r="BG55" s="2">
        <v>209</v>
      </c>
      <c r="BH55" s="2">
        <v>4</v>
      </c>
      <c r="BI55" s="2">
        <v>7</v>
      </c>
    </row>
    <row r="56" spans="1:61" x14ac:dyDescent="0.2">
      <c r="B56" s="1" t="s">
        <v>25</v>
      </c>
      <c r="C56" s="1">
        <v>2020</v>
      </c>
      <c r="D56" s="1" t="s">
        <v>838</v>
      </c>
      <c r="F56" s="2">
        <v>4</v>
      </c>
      <c r="G56" s="2" t="s">
        <v>656</v>
      </c>
      <c r="H56" s="2" t="s">
        <v>556</v>
      </c>
      <c r="I56" s="4" t="s">
        <v>603</v>
      </c>
      <c r="J56" s="16">
        <f>_xlfn.XLOOKUP($I56,DASHBOARD!$I$2:$I$27,DASHBOARD!$J$2:$J$27,"",0)</f>
        <v>76</v>
      </c>
      <c r="K56" s="23">
        <f>J56/DASHBOARD!$C$3</f>
        <v>1.9304038608077216</v>
      </c>
      <c r="L56" s="2">
        <v>186</v>
      </c>
      <c r="M56" s="26">
        <f>L56/DASHBOARD!$C$4</f>
        <v>84.35374149659863</v>
      </c>
      <c r="N56" s="26">
        <f t="shared" si="6"/>
        <v>22.636433141123483</v>
      </c>
      <c r="O56" s="5">
        <v>34393</v>
      </c>
      <c r="P56" s="2" t="s">
        <v>557</v>
      </c>
      <c r="Q56" s="2" t="str">
        <f>_xlfn.XLOOKUP($P56,DASHBOARD!$L$2:$L$150,DASHBOARD!M$2:M$150,"",0)</f>
        <v>United States</v>
      </c>
      <c r="R56" s="2" t="str">
        <f>_xlfn.XLOOKUP($P56,DASHBOARD!$L$2:$L$150,DASHBOARD!N$2:N$150,"",0)</f>
        <v>North America</v>
      </c>
      <c r="S56" s="2" t="str">
        <f>_xlfn.XLOOKUP($P56,DASHBOARD!$L$2:$L$150,DASHBOARD!O$2:O$150,"",0)</f>
        <v>Americas</v>
      </c>
      <c r="T56" s="2">
        <v>2</v>
      </c>
      <c r="V56" s="2" t="s">
        <v>640</v>
      </c>
      <c r="W56" s="2" t="s">
        <v>640</v>
      </c>
      <c r="Y56" s="2" t="str">
        <f t="shared" si="7"/>
        <v/>
      </c>
      <c r="Z56" s="6">
        <f>_xlfn.XLOOKUP($G56,$AE$52:$AE$73,$AF$52:$AF$73,0,0)</f>
        <v>2750000</v>
      </c>
      <c r="AA56" s="43">
        <f>Z56/$AB$74</f>
        <v>2.2838724381003508E-2</v>
      </c>
      <c r="AD56" s="1">
        <v>5</v>
      </c>
      <c r="AE56" s="2" t="s">
        <v>651</v>
      </c>
      <c r="AF56" s="11">
        <v>5000000</v>
      </c>
      <c r="AG56" s="6" t="str" cm="1">
        <f t="array" ref="AG56">_xlfn.XLOOKUP($AE56&amp;$C56&amp;$D56,'[1]NBA-Data-1980-2019'!$B$1:$B$16305&amp;'[1]NBA-Data-1980-2019'!$A$1:$A$16305&amp;'[1]NBA-Data-1980-2019'!$D$1:$D$16305,'[1]NBA-Data-1980-2019'!$G$1:$G$16305,"",0)</f>
        <v/>
      </c>
      <c r="AH56" s="68" t="str" cm="1">
        <f t="array" ref="AH56">_xlfn.XLOOKUP($AE56&amp;$C56&amp;$D56,'[1]NBA-Data-1980-2019'!$B$1:$B$16305&amp;'[1]NBA-Data-1980-2019'!$A$1:$A$16305&amp;'[1]NBA-Data-1980-2019'!$D$1:$D$16305,'[1]NBA-Data-1980-2019'!$H$1:$H$16305,"",0)</f>
        <v/>
      </c>
      <c r="AI56" s="68" t="str" cm="1">
        <f t="array" ref="AI56">_xlfn.XLOOKUP($AE56&amp;$C56&amp;$D56,'[1]NBA-Data-1980-2019'!$B$1:$B$16305&amp;'[1]NBA-Data-1980-2019'!$A$1:$A$16305&amp;'[1]NBA-Data-1980-2019'!$D$1:$D$16305,'[1]NBA-Data-1980-2019'!$F$1:$F$16305,"",0)</f>
        <v/>
      </c>
      <c r="AJ56" s="68" t="str">
        <f>IFERROR(($AH56/SUM(AH52:AH73))*$AI56,"")</f>
        <v/>
      </c>
      <c r="AO56">
        <v>5</v>
      </c>
      <c r="AP56" t="s">
        <v>661</v>
      </c>
      <c r="AQ56">
        <v>24</v>
      </c>
      <c r="AR56">
        <v>61</v>
      </c>
      <c r="AS56" s="2">
        <v>1526</v>
      </c>
      <c r="AV56" s="61">
        <v>0.09</v>
      </c>
      <c r="AW56" s="61">
        <v>0.88</v>
      </c>
      <c r="AX56" s="61">
        <v>0.04</v>
      </c>
      <c r="AY56" s="2">
        <v>5.7</v>
      </c>
      <c r="AZ56" s="2">
        <v>-0.2</v>
      </c>
      <c r="BA56" s="2">
        <v>36</v>
      </c>
      <c r="BB56" s="2">
        <v>21</v>
      </c>
      <c r="BC56" s="2">
        <v>73</v>
      </c>
      <c r="BD56" s="2">
        <v>17</v>
      </c>
      <c r="BE56" s="2">
        <v>77</v>
      </c>
      <c r="BF56" s="2">
        <v>10</v>
      </c>
      <c r="BG56" s="2">
        <v>194</v>
      </c>
      <c r="BH56" s="2">
        <v>18</v>
      </c>
      <c r="BI56" s="2">
        <v>22</v>
      </c>
    </row>
    <row r="57" spans="1:61" x14ac:dyDescent="0.2">
      <c r="B57" s="1" t="s">
        <v>25</v>
      </c>
      <c r="C57" s="1">
        <v>2020</v>
      </c>
      <c r="D57" s="1" t="s">
        <v>838</v>
      </c>
      <c r="F57" s="2" t="s">
        <v>673</v>
      </c>
      <c r="G57" s="2" t="s">
        <v>655</v>
      </c>
      <c r="H57" s="2" t="s">
        <v>556</v>
      </c>
      <c r="I57" s="4" t="s">
        <v>1150</v>
      </c>
      <c r="J57" s="16">
        <f>_xlfn.XLOOKUP($I57,DASHBOARD!$I$2:$I$27,DASHBOARD!$J$2:$J$27,"",0)</f>
        <v>73</v>
      </c>
      <c r="K57" s="23">
        <f>J57/DASHBOARD!$C$3</f>
        <v>1.854203708407417</v>
      </c>
      <c r="L57" s="2">
        <v>180</v>
      </c>
      <c r="M57" s="26">
        <f>L57/DASHBOARD!$C$4</f>
        <v>81.632653061224488</v>
      </c>
      <c r="N57" s="26">
        <f t="shared" si="6"/>
        <v>23.743734130920142</v>
      </c>
      <c r="O57" s="5">
        <v>34051</v>
      </c>
      <c r="P57" s="2" t="s">
        <v>557</v>
      </c>
      <c r="Q57" s="2" t="str">
        <f>_xlfn.XLOOKUP($P57,DASHBOARD!$L$2:$L$150,DASHBOARD!M$2:M$150,"",0)</f>
        <v>United States</v>
      </c>
      <c r="R57" s="2" t="str">
        <f>_xlfn.XLOOKUP($P57,DASHBOARD!$L$2:$L$150,DASHBOARD!N$2:N$150,"",0)</f>
        <v>North America</v>
      </c>
      <c r="S57" s="2" t="str">
        <f>_xlfn.XLOOKUP($P57,DASHBOARD!$L$2:$L$150,DASHBOARD!O$2:O$150,"",0)</f>
        <v>Americas</v>
      </c>
      <c r="T57" s="2">
        <v>3</v>
      </c>
      <c r="V57" s="2" t="s">
        <v>674</v>
      </c>
      <c r="W57" s="2" t="s">
        <v>674</v>
      </c>
      <c r="Y57" s="2" t="str">
        <f t="shared" si="7"/>
        <v/>
      </c>
      <c r="Z57" s="6">
        <f>_xlfn.XLOOKUP($G57,$AE$52:$AE$73,$AF$52:$AF$73,0,0)</f>
        <v>3000000</v>
      </c>
      <c r="AA57" s="43">
        <f>Z57/$AB$74</f>
        <v>2.4914972052003825E-2</v>
      </c>
      <c r="AD57" s="1">
        <v>6</v>
      </c>
      <c r="AE57" s="2" t="s">
        <v>652</v>
      </c>
      <c r="AF57" s="6">
        <v>4767000</v>
      </c>
      <c r="AG57" s="6" t="str" cm="1">
        <f t="array" ref="AG57">_xlfn.XLOOKUP($AE57&amp;$C57&amp;$D57,'[1]NBA-Data-1980-2019'!$B$1:$B$16305&amp;'[1]NBA-Data-1980-2019'!$A$1:$A$16305&amp;'[1]NBA-Data-1980-2019'!$D$1:$D$16305,'[1]NBA-Data-1980-2019'!$G$1:$G$16305,"",0)</f>
        <v/>
      </c>
      <c r="AH57" s="68" t="str" cm="1">
        <f t="array" ref="AH57">_xlfn.XLOOKUP($AE57&amp;$C57&amp;$D57,'[1]NBA-Data-1980-2019'!$B$1:$B$16305&amp;'[1]NBA-Data-1980-2019'!$A$1:$A$16305&amp;'[1]NBA-Data-1980-2019'!$D$1:$D$16305,'[1]NBA-Data-1980-2019'!$H$1:$H$16305,"",0)</f>
        <v/>
      </c>
      <c r="AI57" s="68" t="str" cm="1">
        <f t="array" ref="AI57">_xlfn.XLOOKUP($AE57&amp;$C57&amp;$D57,'[1]NBA-Data-1980-2019'!$B$1:$B$16305&amp;'[1]NBA-Data-1980-2019'!$A$1:$A$16305&amp;'[1]NBA-Data-1980-2019'!$D$1:$D$16305,'[1]NBA-Data-1980-2019'!$F$1:$F$16305,"",0)</f>
        <v/>
      </c>
      <c r="AJ57" s="68" t="str">
        <f>IFERROR(($AH57/SUM(AH52:AH73))*$AI57,"")</f>
        <v/>
      </c>
      <c r="AO57">
        <v>6</v>
      </c>
      <c r="AP57" t="s">
        <v>659</v>
      </c>
      <c r="AQ57">
        <v>34</v>
      </c>
      <c r="AR57">
        <v>69</v>
      </c>
      <c r="AS57" s="2">
        <v>1306</v>
      </c>
      <c r="AX57" s="61">
        <v>1</v>
      </c>
      <c r="AY57" s="2">
        <v>6.6</v>
      </c>
      <c r="AZ57" s="2">
        <v>1.2</v>
      </c>
      <c r="BA57" s="2">
        <v>18</v>
      </c>
      <c r="BB57" s="2">
        <v>17</v>
      </c>
      <c r="BC57" s="2">
        <v>103</v>
      </c>
      <c r="BD57" s="2">
        <v>35</v>
      </c>
      <c r="BE57" s="2">
        <v>92</v>
      </c>
      <c r="BF57" s="2">
        <v>2</v>
      </c>
      <c r="BG57" s="2">
        <v>105</v>
      </c>
      <c r="BH57" s="2">
        <v>23</v>
      </c>
      <c r="BI57" s="2">
        <v>14</v>
      </c>
    </row>
    <row r="58" spans="1:61" x14ac:dyDescent="0.2">
      <c r="B58" s="1" t="s">
        <v>25</v>
      </c>
      <c r="C58" s="1">
        <v>2020</v>
      </c>
      <c r="D58" s="1" t="s">
        <v>838</v>
      </c>
      <c r="F58" s="2">
        <v>30</v>
      </c>
      <c r="G58" s="2" t="s">
        <v>660</v>
      </c>
      <c r="H58" s="2" t="s">
        <v>576</v>
      </c>
      <c r="I58" s="4" t="s">
        <v>603</v>
      </c>
      <c r="J58" s="16">
        <f>_xlfn.XLOOKUP($I58,DASHBOARD!$I$2:$I$27,DASHBOARD!$J$2:$J$27,"",0)</f>
        <v>76</v>
      </c>
      <c r="K58" s="23">
        <f>J58/DASHBOARD!$C$3</f>
        <v>1.9304038608077216</v>
      </c>
      <c r="L58" s="2">
        <v>200</v>
      </c>
      <c r="M58" s="26">
        <f>L58/DASHBOARD!$C$4</f>
        <v>90.702947845804985</v>
      </c>
      <c r="N58" s="26">
        <f t="shared" si="6"/>
        <v>24.340250689380092</v>
      </c>
      <c r="O58" s="5">
        <v>33434</v>
      </c>
      <c r="P58" s="2" t="s">
        <v>557</v>
      </c>
      <c r="Q58" s="2" t="str">
        <f>_xlfn.XLOOKUP($P58,DASHBOARD!$L$2:$L$150,DASHBOARD!M$2:M$150,"",0)</f>
        <v>United States</v>
      </c>
      <c r="R58" s="2" t="str">
        <f>_xlfn.XLOOKUP($P58,DASHBOARD!$L$2:$L$150,DASHBOARD!N$2:N$150,"",0)</f>
        <v>North America</v>
      </c>
      <c r="S58" s="2" t="str">
        <f>_xlfn.XLOOKUP($P58,DASHBOARD!$L$2:$L$150,DASHBOARD!O$2:O$150,"",0)</f>
        <v>Americas</v>
      </c>
      <c r="T58" s="2">
        <v>6</v>
      </c>
      <c r="V58" s="2" t="s">
        <v>675</v>
      </c>
      <c r="W58" s="2" t="s">
        <v>675</v>
      </c>
      <c r="Y58" s="2" t="str">
        <f t="shared" si="7"/>
        <v/>
      </c>
      <c r="Z58" s="6">
        <f>_xlfn.XLOOKUP($G58,$AE$52:$AE$73,$AF$52:$AF$73,0,0)</f>
        <v>2028594</v>
      </c>
      <c r="AA58" s="43">
        <f>Z58/$AB$74</f>
        <v>1.6847454271620883E-2</v>
      </c>
      <c r="AD58" s="1">
        <v>7</v>
      </c>
      <c r="AE58" s="2" t="s">
        <v>653</v>
      </c>
      <c r="AF58" s="6">
        <v>4000000</v>
      </c>
      <c r="AG58" s="6" t="str" cm="1">
        <f t="array" ref="AG58">_xlfn.XLOOKUP($AE58&amp;$C58&amp;$D58,'[1]NBA-Data-1980-2019'!$B$1:$B$16305&amp;'[1]NBA-Data-1980-2019'!$A$1:$A$16305&amp;'[1]NBA-Data-1980-2019'!$D$1:$D$16305,'[1]NBA-Data-1980-2019'!$G$1:$G$16305,"",0)</f>
        <v/>
      </c>
      <c r="AH58" s="68" t="str" cm="1">
        <f t="array" ref="AH58">_xlfn.XLOOKUP($AE58&amp;$C58&amp;$D58,'[1]NBA-Data-1980-2019'!$B$1:$B$16305&amp;'[1]NBA-Data-1980-2019'!$A$1:$A$16305&amp;'[1]NBA-Data-1980-2019'!$D$1:$D$16305,'[1]NBA-Data-1980-2019'!$H$1:$H$16305,"",0)</f>
        <v/>
      </c>
      <c r="AI58" s="68" t="str" cm="1">
        <f t="array" ref="AI58">_xlfn.XLOOKUP($AE58&amp;$C58&amp;$D58,'[1]NBA-Data-1980-2019'!$B$1:$B$16305&amp;'[1]NBA-Data-1980-2019'!$A$1:$A$16305&amp;'[1]NBA-Data-1980-2019'!$D$1:$D$16305,'[1]NBA-Data-1980-2019'!$F$1:$F$16305,"",0)</f>
        <v/>
      </c>
      <c r="AJ58" s="68" t="str">
        <f>IFERROR(($AH58/SUM(AH52:AH73))*$AI58,"")</f>
        <v/>
      </c>
      <c r="AO58">
        <v>7</v>
      </c>
      <c r="AP58" t="s">
        <v>652</v>
      </c>
      <c r="AQ58">
        <v>29</v>
      </c>
      <c r="AR58">
        <v>49</v>
      </c>
      <c r="AS58" s="2">
        <v>1186</v>
      </c>
      <c r="AU58" s="61">
        <v>0.85</v>
      </c>
      <c r="AV58" s="61">
        <v>0.14000000000000001</v>
      </c>
      <c r="AW58" s="61">
        <v>0.01</v>
      </c>
      <c r="AY58" s="2">
        <v>7.6</v>
      </c>
      <c r="AZ58" s="2">
        <v>2.8</v>
      </c>
      <c r="BA58" s="2">
        <v>26</v>
      </c>
      <c r="BB58" s="2">
        <v>11</v>
      </c>
      <c r="BC58" s="2">
        <v>41</v>
      </c>
      <c r="BD58" s="2">
        <v>4</v>
      </c>
      <c r="BE58" s="2">
        <v>9</v>
      </c>
      <c r="BF58" s="2">
        <v>7</v>
      </c>
      <c r="BG58" s="2">
        <v>141</v>
      </c>
      <c r="BH58" s="2">
        <v>2</v>
      </c>
      <c r="BI58" s="2">
        <v>23</v>
      </c>
    </row>
    <row r="59" spans="1:61" x14ac:dyDescent="0.2">
      <c r="B59" s="1" t="s">
        <v>25</v>
      </c>
      <c r="C59" s="1">
        <v>2020</v>
      </c>
      <c r="D59" s="1" t="s">
        <v>838</v>
      </c>
      <c r="F59" s="2">
        <v>3</v>
      </c>
      <c r="G59" s="2" t="s">
        <v>648</v>
      </c>
      <c r="H59" s="2" t="s">
        <v>566</v>
      </c>
      <c r="I59" s="4" t="s">
        <v>595</v>
      </c>
      <c r="J59" s="16">
        <f>_xlfn.XLOOKUP($I59,DASHBOARD!$I$2:$I$27,DASHBOARD!$J$2:$J$27,"",0)</f>
        <v>82</v>
      </c>
      <c r="K59" s="23">
        <f>J59/DASHBOARD!$C$3</f>
        <v>2.0828041656083314</v>
      </c>
      <c r="L59" s="2">
        <v>253</v>
      </c>
      <c r="M59" s="26">
        <f>L59/DASHBOARD!$C$4</f>
        <v>114.73922902494331</v>
      </c>
      <c r="N59" s="26">
        <f t="shared" si="6"/>
        <v>26.449352959109479</v>
      </c>
      <c r="O59" s="5">
        <v>34039</v>
      </c>
      <c r="P59" s="2" t="s">
        <v>557</v>
      </c>
      <c r="Q59" s="2" t="str">
        <f>_xlfn.XLOOKUP($P59,DASHBOARD!$L$2:$L$150,DASHBOARD!M$2:M$150,"",0)</f>
        <v>United States</v>
      </c>
      <c r="R59" s="2" t="str">
        <f>_xlfn.XLOOKUP($P59,DASHBOARD!$L$2:$L$150,DASHBOARD!N$2:N$150,"",0)</f>
        <v>North America</v>
      </c>
      <c r="S59" s="2" t="str">
        <f>_xlfn.XLOOKUP($P59,DASHBOARD!$L$2:$L$150,DASHBOARD!O$2:O$150,"",0)</f>
        <v>Americas</v>
      </c>
      <c r="T59" s="2">
        <v>7</v>
      </c>
      <c r="V59" s="2" t="s">
        <v>676</v>
      </c>
      <c r="W59" s="2" t="s">
        <v>676</v>
      </c>
      <c r="Y59" s="2" t="str">
        <f t="shared" si="7"/>
        <v/>
      </c>
      <c r="Z59" s="6">
        <f>_xlfn.XLOOKUP($G59,$AE$52:$AE$73,$AF$52:$AF$73,0,0)</f>
        <v>27093019</v>
      </c>
      <c r="AA59" s="43">
        <f>Z59/$AB$74</f>
        <v>0.22500727039646953</v>
      </c>
      <c r="AD59" s="1">
        <v>8</v>
      </c>
      <c r="AE59" s="2" t="s">
        <v>654</v>
      </c>
      <c r="AF59" s="11">
        <v>3500000</v>
      </c>
      <c r="AG59" s="6" t="str" cm="1">
        <f t="array" ref="AG59">_xlfn.XLOOKUP($AE59&amp;$C59&amp;$D59,'[1]NBA-Data-1980-2019'!$B$1:$B$16305&amp;'[1]NBA-Data-1980-2019'!$A$1:$A$16305&amp;'[1]NBA-Data-1980-2019'!$D$1:$D$16305,'[1]NBA-Data-1980-2019'!$G$1:$G$16305,"",0)</f>
        <v/>
      </c>
      <c r="AH59" s="68" t="str" cm="1">
        <f t="array" ref="AH59">_xlfn.XLOOKUP($AE59&amp;$C59&amp;$D59,'[1]NBA-Data-1980-2019'!$B$1:$B$16305&amp;'[1]NBA-Data-1980-2019'!$A$1:$A$16305&amp;'[1]NBA-Data-1980-2019'!$D$1:$D$16305,'[1]NBA-Data-1980-2019'!$H$1:$H$16305,"",0)</f>
        <v/>
      </c>
      <c r="AI59" s="68" t="str" cm="1">
        <f t="array" ref="AI59">_xlfn.XLOOKUP($AE59&amp;$C59&amp;$D59,'[1]NBA-Data-1980-2019'!$B$1:$B$16305&amp;'[1]NBA-Data-1980-2019'!$A$1:$A$16305&amp;'[1]NBA-Data-1980-2019'!$D$1:$D$16305,'[1]NBA-Data-1980-2019'!$F$1:$F$16305,"",0)</f>
        <v/>
      </c>
      <c r="AJ59" s="68" t="str">
        <f>IFERROR(($AH59/SUM(AH52:AH73))*$AI59,"")</f>
        <v/>
      </c>
      <c r="AO59">
        <v>8</v>
      </c>
      <c r="AP59" t="s">
        <v>656</v>
      </c>
      <c r="AQ59">
        <v>25</v>
      </c>
      <c r="AR59">
        <v>64</v>
      </c>
      <c r="AS59" s="2">
        <v>1175</v>
      </c>
      <c r="AT59" s="61">
        <v>0.53</v>
      </c>
      <c r="AU59" s="61">
        <v>0.46</v>
      </c>
      <c r="AV59" s="61">
        <v>0.01</v>
      </c>
      <c r="AY59" s="2">
        <v>10.4</v>
      </c>
      <c r="AZ59" s="2">
        <v>7.1</v>
      </c>
      <c r="BA59" s="2">
        <v>34</v>
      </c>
      <c r="BB59" s="2">
        <v>15</v>
      </c>
      <c r="BC59" s="2">
        <v>37</v>
      </c>
      <c r="BD59" s="2">
        <v>3</v>
      </c>
      <c r="BE59" s="2">
        <v>34</v>
      </c>
      <c r="BF59" s="2">
        <v>26</v>
      </c>
      <c r="BG59" s="2">
        <v>291</v>
      </c>
      <c r="BH59" s="2">
        <v>9</v>
      </c>
      <c r="BI59" s="2">
        <v>24</v>
      </c>
    </row>
    <row r="60" spans="1:61" x14ac:dyDescent="0.2">
      <c r="B60" s="1" t="s">
        <v>25</v>
      </c>
      <c r="C60" s="1">
        <v>2020</v>
      </c>
      <c r="D60" s="1" t="s">
        <v>838</v>
      </c>
      <c r="F60" s="2">
        <v>10</v>
      </c>
      <c r="G60" s="2" t="s">
        <v>657</v>
      </c>
      <c r="H60" s="2" t="s">
        <v>566</v>
      </c>
      <c r="I60" s="4" t="s">
        <v>599</v>
      </c>
      <c r="J60" s="16">
        <f>_xlfn.XLOOKUP($I60,DASHBOARD!$I$2:$I$27,DASHBOARD!$J$2:$J$27,"",0)</f>
        <v>78</v>
      </c>
      <c r="K60" s="23">
        <f>J60/DASHBOARD!$C$3</f>
        <v>1.981203962407925</v>
      </c>
      <c r="L60" s="2">
        <v>237</v>
      </c>
      <c r="M60" s="26">
        <f>L60/DASHBOARD!$C$4</f>
        <v>107.4829931972789</v>
      </c>
      <c r="N60" s="26">
        <f t="shared" si="6"/>
        <v>27.383022067472613</v>
      </c>
      <c r="O60" s="5">
        <v>31238</v>
      </c>
      <c r="P60" s="2" t="s">
        <v>557</v>
      </c>
      <c r="Q60" s="2" t="str">
        <f>_xlfn.XLOOKUP($P60,DASHBOARD!$L$2:$L$150,DASHBOARD!M$2:M$150,"",0)</f>
        <v>United States</v>
      </c>
      <c r="R60" s="2" t="str">
        <f>_xlfn.XLOOKUP($P60,DASHBOARD!$L$2:$L$150,DASHBOARD!N$2:N$150,"",0)</f>
        <v>North America</v>
      </c>
      <c r="S60" s="2" t="str">
        <f>_xlfn.XLOOKUP($P60,DASHBOARD!$L$2:$L$150,DASHBOARD!O$2:O$150,"",0)</f>
        <v>Americas</v>
      </c>
      <c r="T60" s="2">
        <v>12</v>
      </c>
      <c r="V60" s="2" t="s">
        <v>677</v>
      </c>
      <c r="W60" s="2" t="s">
        <v>677</v>
      </c>
      <c r="Y60" s="2" t="str">
        <f t="shared" si="7"/>
        <v/>
      </c>
      <c r="Z60" s="6">
        <f>_xlfn.XLOOKUP($G60,$AE$52:$AE$73,$AF$52:$AF$73,0,0)</f>
        <v>2564753</v>
      </c>
      <c r="AA60" s="43">
        <f>Z60/$AB$74</f>
        <v>2.1300249771764323E-2</v>
      </c>
      <c r="AD60" s="1">
        <v>9</v>
      </c>
      <c r="AE60" s="2" t="s">
        <v>655</v>
      </c>
      <c r="AF60" s="6">
        <v>3000000</v>
      </c>
      <c r="AG60" s="6" t="str" cm="1">
        <f t="array" ref="AG60">_xlfn.XLOOKUP($AE60&amp;$C60&amp;$D60,'[1]NBA-Data-1980-2019'!$B$1:$B$16305&amp;'[1]NBA-Data-1980-2019'!$A$1:$A$16305&amp;'[1]NBA-Data-1980-2019'!$D$1:$D$16305,'[1]NBA-Data-1980-2019'!$G$1:$G$16305,"",0)</f>
        <v/>
      </c>
      <c r="AH60" s="68" t="str" cm="1">
        <f t="array" ref="AH60">_xlfn.XLOOKUP($AE60&amp;$C60&amp;$D60,'[1]NBA-Data-1980-2019'!$B$1:$B$16305&amp;'[1]NBA-Data-1980-2019'!$A$1:$A$16305&amp;'[1]NBA-Data-1980-2019'!$D$1:$D$16305,'[1]NBA-Data-1980-2019'!$H$1:$H$16305,"",0)</f>
        <v/>
      </c>
      <c r="AI60" s="68" t="str" cm="1">
        <f t="array" ref="AI60">_xlfn.XLOOKUP($AE60&amp;$C60&amp;$D60,'[1]NBA-Data-1980-2019'!$B$1:$B$16305&amp;'[1]NBA-Data-1980-2019'!$A$1:$A$16305&amp;'[1]NBA-Data-1980-2019'!$D$1:$D$16305,'[1]NBA-Data-1980-2019'!$F$1:$F$16305,"",0)</f>
        <v/>
      </c>
      <c r="AJ60" s="68" t="str">
        <f>IFERROR(($AH60/SUM(AH52:AH73))*$AI60,"")</f>
        <v/>
      </c>
      <c r="AO60">
        <v>9</v>
      </c>
      <c r="AP60" t="s">
        <v>653</v>
      </c>
      <c r="AQ60">
        <v>32</v>
      </c>
      <c r="AR60">
        <v>68</v>
      </c>
      <c r="AS60" s="2">
        <v>1130</v>
      </c>
      <c r="AX60" s="61">
        <v>1</v>
      </c>
      <c r="AY60" s="2">
        <v>5.7</v>
      </c>
      <c r="AZ60" s="2">
        <v>-0.1</v>
      </c>
      <c r="BA60" s="2">
        <v>19</v>
      </c>
      <c r="BB60" s="2">
        <v>11</v>
      </c>
      <c r="BC60" s="2">
        <v>74</v>
      </c>
      <c r="BD60" s="2">
        <v>13</v>
      </c>
      <c r="BE60" s="2">
        <v>42</v>
      </c>
      <c r="BF60" s="2">
        <v>1</v>
      </c>
      <c r="BG60" s="2">
        <v>83</v>
      </c>
      <c r="BH60" s="2">
        <v>12</v>
      </c>
      <c r="BI60" s="2">
        <v>19</v>
      </c>
    </row>
    <row r="61" spans="1:61" x14ac:dyDescent="0.2">
      <c r="B61" s="1" t="s">
        <v>25</v>
      </c>
      <c r="C61" s="1">
        <v>2020</v>
      </c>
      <c r="D61" s="1" t="s">
        <v>838</v>
      </c>
      <c r="F61" s="2">
        <v>14</v>
      </c>
      <c r="G61" s="2" t="s">
        <v>649</v>
      </c>
      <c r="H61" s="2" t="s">
        <v>570</v>
      </c>
      <c r="I61" s="4" t="s">
        <v>599</v>
      </c>
      <c r="J61" s="16">
        <f>_xlfn.XLOOKUP($I61,DASHBOARD!$I$2:$I$27,DASHBOARD!$J$2:$J$27,"",0)</f>
        <v>78</v>
      </c>
      <c r="K61" s="23">
        <f>J61/DASHBOARD!$C$3</f>
        <v>1.981203962407925</v>
      </c>
      <c r="L61" s="2">
        <v>215</v>
      </c>
      <c r="M61" s="26">
        <f>L61/DASHBOARD!$C$4</f>
        <v>97.505668934240362</v>
      </c>
      <c r="N61" s="26">
        <f t="shared" si="6"/>
        <v>24.841138162475154</v>
      </c>
      <c r="O61" s="5">
        <v>31950</v>
      </c>
      <c r="P61" s="2" t="s">
        <v>557</v>
      </c>
      <c r="Q61" s="2" t="str">
        <f>_xlfn.XLOOKUP($P61,DASHBOARD!$L$2:$L$150,DASHBOARD!M$2:M$150,"",0)</f>
        <v>United States</v>
      </c>
      <c r="R61" s="2" t="str">
        <f>_xlfn.XLOOKUP($P61,DASHBOARD!$L$2:$L$150,DASHBOARD!N$2:N$150,"",0)</f>
        <v>North America</v>
      </c>
      <c r="S61" s="2" t="str">
        <f>_xlfn.XLOOKUP($P61,DASHBOARD!$L$2:$L$150,DASHBOARD!O$2:O$150,"",0)</f>
        <v>Americas</v>
      </c>
      <c r="T61" s="2">
        <v>10</v>
      </c>
      <c r="V61" s="2" t="s">
        <v>636</v>
      </c>
      <c r="W61" s="2" t="s">
        <v>636</v>
      </c>
      <c r="Y61" s="2" t="str">
        <f t="shared" si="7"/>
        <v/>
      </c>
      <c r="Z61" s="6">
        <f>_xlfn.XLOOKUP($G61,$AE$52:$AE$73,$AF$52:$AF$73,0,0)</f>
        <v>14634146</v>
      </c>
      <c r="AA61" s="43">
        <f>Z61/$AB$74</f>
        <v>0.12153644619831452</v>
      </c>
      <c r="AD61" s="1">
        <v>10</v>
      </c>
      <c r="AE61" s="2" t="s">
        <v>656</v>
      </c>
      <c r="AF61" s="6">
        <v>2750000</v>
      </c>
      <c r="AG61" s="6" t="str" cm="1">
        <f t="array" ref="AG61">_xlfn.XLOOKUP($AE61&amp;$C61&amp;$D61,'[1]NBA-Data-1980-2019'!$B$1:$B$16305&amp;'[1]NBA-Data-1980-2019'!$A$1:$A$16305&amp;'[1]NBA-Data-1980-2019'!$D$1:$D$16305,'[1]NBA-Data-1980-2019'!$G$1:$G$16305,"",0)</f>
        <v/>
      </c>
      <c r="AH61" s="68" t="str" cm="1">
        <f t="array" ref="AH61">_xlfn.XLOOKUP($AE61&amp;$C61&amp;$D61,'[1]NBA-Data-1980-2019'!$B$1:$B$16305&amp;'[1]NBA-Data-1980-2019'!$A$1:$A$16305&amp;'[1]NBA-Data-1980-2019'!$D$1:$D$16305,'[1]NBA-Data-1980-2019'!$H$1:$H$16305,"",0)</f>
        <v/>
      </c>
      <c r="AI61" s="68" t="str" cm="1">
        <f t="array" ref="AI61">_xlfn.XLOOKUP($AE61&amp;$C61&amp;$D61,'[1]NBA-Data-1980-2019'!$B$1:$B$16305&amp;'[1]NBA-Data-1980-2019'!$A$1:$A$16305&amp;'[1]NBA-Data-1980-2019'!$D$1:$D$16305,'[1]NBA-Data-1980-2019'!$F$1:$F$16305,"",0)</f>
        <v/>
      </c>
      <c r="AJ61" s="68" t="str">
        <f>IFERROR(($AH61/SUM(AH52:AH73))*$AI61,"")</f>
        <v/>
      </c>
      <c r="AO61">
        <v>10</v>
      </c>
      <c r="AP61" t="s">
        <v>658</v>
      </c>
      <c r="AQ61">
        <v>33</v>
      </c>
      <c r="AR61">
        <v>48</v>
      </c>
      <c r="AS61" s="2">
        <v>984</v>
      </c>
      <c r="AT61" s="61">
        <v>1</v>
      </c>
      <c r="AY61" s="2">
        <v>1.9</v>
      </c>
      <c r="AZ61" s="2">
        <v>-5.5</v>
      </c>
      <c r="BA61" s="2">
        <v>67</v>
      </c>
      <c r="BB61" s="2">
        <v>7</v>
      </c>
      <c r="BC61" s="2">
        <v>16</v>
      </c>
      <c r="BD61" s="2">
        <v>6</v>
      </c>
      <c r="BE61" s="2">
        <v>13</v>
      </c>
      <c r="BF61" s="2">
        <v>11</v>
      </c>
      <c r="BG61" s="2">
        <v>566</v>
      </c>
      <c r="BH61" s="2">
        <v>1</v>
      </c>
      <c r="BI61" s="2">
        <v>15</v>
      </c>
    </row>
    <row r="62" spans="1:61" x14ac:dyDescent="0.2">
      <c r="B62" s="1" t="s">
        <v>25</v>
      </c>
      <c r="C62" s="1">
        <v>2020</v>
      </c>
      <c r="D62" s="1" t="s">
        <v>838</v>
      </c>
      <c r="F62" s="2">
        <v>5</v>
      </c>
      <c r="G62" s="2" t="s">
        <v>663</v>
      </c>
      <c r="H62" s="2" t="s">
        <v>576</v>
      </c>
      <c r="I62" s="4" t="s">
        <v>603</v>
      </c>
      <c r="J62" s="16">
        <f>_xlfn.XLOOKUP($I62,DASHBOARD!$I$2:$I$27,DASHBOARD!$J$2:$J$27,"",0)</f>
        <v>76</v>
      </c>
      <c r="K62" s="23">
        <f>J62/DASHBOARD!$C$3</f>
        <v>1.9304038608077216</v>
      </c>
      <c r="L62" s="2">
        <v>234</v>
      </c>
      <c r="M62" s="26">
        <f>L62/DASHBOARD!$C$4</f>
        <v>106.12244897959184</v>
      </c>
      <c r="N62" s="26">
        <f t="shared" si="6"/>
        <v>28.478093306574706</v>
      </c>
      <c r="O62" s="5">
        <v>36855</v>
      </c>
      <c r="P62" s="2" t="s">
        <v>557</v>
      </c>
      <c r="Q62" s="2" t="str">
        <f>_xlfn.XLOOKUP($P62,DASHBOARD!$L$2:$L$150,DASHBOARD!M$2:M$150,"",0)</f>
        <v>United States</v>
      </c>
      <c r="R62" s="2" t="str">
        <f>_xlfn.XLOOKUP($P62,DASHBOARD!$L$2:$L$150,DASHBOARD!N$2:N$150,"",0)</f>
        <v>North America</v>
      </c>
      <c r="S62" s="2" t="str">
        <f>_xlfn.XLOOKUP($P62,DASHBOARD!$L$2:$L$150,DASHBOARD!O$2:O$150,"",0)</f>
        <v>Americas</v>
      </c>
      <c r="T62" s="2" t="s">
        <v>563</v>
      </c>
      <c r="V62" s="2" t="s">
        <v>678</v>
      </c>
      <c r="W62" s="2" t="s">
        <v>678</v>
      </c>
      <c r="Y62" s="2" t="str">
        <f t="shared" si="7"/>
        <v/>
      </c>
      <c r="Z62" s="6">
        <f>_xlfn.XLOOKUP($G62,$AE$52:$AE$73,$AF$52:$AF$73,0,0)</f>
        <v>898310</v>
      </c>
      <c r="AA62" s="43">
        <f>Z62/$AB$74</f>
        <v>7.4604561813451853E-3</v>
      </c>
      <c r="AD62" s="1">
        <v>11</v>
      </c>
      <c r="AE62" s="2" t="s">
        <v>657</v>
      </c>
      <c r="AF62" s="6">
        <v>2564753</v>
      </c>
      <c r="AG62" s="6" t="str" cm="1">
        <f t="array" ref="AG62">_xlfn.XLOOKUP($AE62&amp;$C62&amp;$D62,'[1]NBA-Data-1980-2019'!$B$1:$B$16305&amp;'[1]NBA-Data-1980-2019'!$A$1:$A$16305&amp;'[1]NBA-Data-1980-2019'!$D$1:$D$16305,'[1]NBA-Data-1980-2019'!$G$1:$G$16305,"",0)</f>
        <v/>
      </c>
      <c r="AH62" s="68" t="str" cm="1">
        <f t="array" ref="AH62">_xlfn.XLOOKUP($AE62&amp;$C62&amp;$D62,'[1]NBA-Data-1980-2019'!$B$1:$B$16305&amp;'[1]NBA-Data-1980-2019'!$A$1:$A$16305&amp;'[1]NBA-Data-1980-2019'!$D$1:$D$16305,'[1]NBA-Data-1980-2019'!$H$1:$H$16305,"",0)</f>
        <v/>
      </c>
      <c r="AI62" s="68" t="str" cm="1">
        <f t="array" ref="AI62">_xlfn.XLOOKUP($AE62&amp;$C62&amp;$D62,'[1]NBA-Data-1980-2019'!$B$1:$B$16305&amp;'[1]NBA-Data-1980-2019'!$A$1:$A$16305&amp;'[1]NBA-Data-1980-2019'!$D$1:$D$16305,'[1]NBA-Data-1980-2019'!$F$1:$F$16305,"",0)</f>
        <v/>
      </c>
      <c r="AJ62" s="68" t="str">
        <f>IFERROR(($AH62/SUM(AH52:AH73))*$AI62,"")</f>
        <v/>
      </c>
      <c r="AO62">
        <v>11</v>
      </c>
      <c r="AP62" t="s">
        <v>655</v>
      </c>
      <c r="AQ62">
        <v>26</v>
      </c>
      <c r="AR62">
        <v>44</v>
      </c>
      <c r="AS62" s="2">
        <v>508</v>
      </c>
      <c r="AT62" s="61">
        <v>0.92</v>
      </c>
      <c r="AU62" s="61">
        <v>0.08</v>
      </c>
      <c r="AY62" s="2">
        <v>5</v>
      </c>
      <c r="AZ62" s="2">
        <v>-1</v>
      </c>
      <c r="BA62" s="2">
        <v>16</v>
      </c>
      <c r="BB62" s="2">
        <v>11</v>
      </c>
      <c r="BC62" s="2">
        <v>11</v>
      </c>
      <c r="BD62" s="2">
        <v>1</v>
      </c>
      <c r="BE62" s="2">
        <v>7</v>
      </c>
      <c r="BF62" s="2">
        <v>4</v>
      </c>
      <c r="BG62" s="2">
        <v>119</v>
      </c>
      <c r="BH62" s="2">
        <v>2</v>
      </c>
      <c r="BI62" s="2">
        <v>12</v>
      </c>
    </row>
    <row r="63" spans="1:61" x14ac:dyDescent="0.2">
      <c r="B63" s="1" t="s">
        <v>25</v>
      </c>
      <c r="C63" s="1">
        <v>2020</v>
      </c>
      <c r="D63" s="1" t="s">
        <v>838</v>
      </c>
      <c r="F63" s="2">
        <v>39</v>
      </c>
      <c r="G63" s="2" t="s">
        <v>659</v>
      </c>
      <c r="H63" s="2" t="s">
        <v>552</v>
      </c>
      <c r="I63" s="4" t="s">
        <v>595</v>
      </c>
      <c r="J63" s="16">
        <f>_xlfn.XLOOKUP($I63,DASHBOARD!$I$2:$I$27,DASHBOARD!$J$2:$J$27,"",0)</f>
        <v>82</v>
      </c>
      <c r="K63" s="23">
        <f>J63/DASHBOARD!$C$3</f>
        <v>2.0828041656083314</v>
      </c>
      <c r="L63" s="2">
        <v>265</v>
      </c>
      <c r="M63" s="26">
        <f>L63/DASHBOARD!$C$4</f>
        <v>120.18140589569161</v>
      </c>
      <c r="N63" s="26">
        <f t="shared" si="6"/>
        <v>27.703867723968425</v>
      </c>
      <c r="O63" s="5">
        <v>31389</v>
      </c>
      <c r="P63" s="2" t="s">
        <v>557</v>
      </c>
      <c r="Q63" s="2" t="str">
        <f>_xlfn.XLOOKUP($P63,DASHBOARD!$L$2:$L$150,DASHBOARD!M$2:M$150,"",0)</f>
        <v>United States</v>
      </c>
      <c r="R63" s="2" t="str">
        <f>_xlfn.XLOOKUP($P63,DASHBOARD!$L$2:$L$150,DASHBOARD!N$2:N$150,"",0)</f>
        <v>North America</v>
      </c>
      <c r="S63" s="2" t="str">
        <f>_xlfn.XLOOKUP($P63,DASHBOARD!$L$2:$L$150,DASHBOARD!O$2:O$150,"",0)</f>
        <v>Americas</v>
      </c>
      <c r="T63" s="2">
        <v>15</v>
      </c>
      <c r="Y63" s="2" t="str">
        <f t="shared" si="7"/>
        <v/>
      </c>
      <c r="Z63" s="6">
        <f>_xlfn.XLOOKUP($G63,$AE$52:$AE$73,$AF$52:$AF$73,0,0)</f>
        <v>2564753</v>
      </c>
      <c r="AA63" s="43">
        <f>Z63/$AB$74</f>
        <v>2.1300249771764323E-2</v>
      </c>
      <c r="AD63" s="1">
        <v>12</v>
      </c>
      <c r="AE63" s="2" t="s">
        <v>658</v>
      </c>
      <c r="AF63" s="6">
        <v>2564753</v>
      </c>
      <c r="AG63" s="6" t="str" cm="1">
        <f t="array" ref="AG63">_xlfn.XLOOKUP($AE63&amp;$C63&amp;$D63,'[1]NBA-Data-1980-2019'!$B$1:$B$16305&amp;'[1]NBA-Data-1980-2019'!$A$1:$A$16305&amp;'[1]NBA-Data-1980-2019'!$D$1:$D$16305,'[1]NBA-Data-1980-2019'!$G$1:$G$16305,"",0)</f>
        <v/>
      </c>
      <c r="AH63" s="68" t="str" cm="1">
        <f t="array" ref="AH63">_xlfn.XLOOKUP($AE63&amp;$C63&amp;$D63,'[1]NBA-Data-1980-2019'!$B$1:$B$16305&amp;'[1]NBA-Data-1980-2019'!$A$1:$A$16305&amp;'[1]NBA-Data-1980-2019'!$D$1:$D$16305,'[1]NBA-Data-1980-2019'!$H$1:$H$16305,"",0)</f>
        <v/>
      </c>
      <c r="AI63" s="68" t="str" cm="1">
        <f t="array" ref="AI63">_xlfn.XLOOKUP($AE63&amp;$C63&amp;$D63,'[1]NBA-Data-1980-2019'!$B$1:$B$16305&amp;'[1]NBA-Data-1980-2019'!$A$1:$A$16305&amp;'[1]NBA-Data-1980-2019'!$D$1:$D$16305,'[1]NBA-Data-1980-2019'!$F$1:$F$16305,"",0)</f>
        <v/>
      </c>
      <c r="AJ63" s="68" t="str">
        <f>IFERROR(($AH63/SUM(AH52:AH73))*$AI63,"")</f>
        <v/>
      </c>
      <c r="AO63">
        <v>12</v>
      </c>
      <c r="AP63" t="s">
        <v>660</v>
      </c>
      <c r="AQ63">
        <v>28</v>
      </c>
      <c r="AR63">
        <v>41</v>
      </c>
      <c r="AS63" s="2">
        <v>456</v>
      </c>
      <c r="AU63" s="61">
        <v>0.37</v>
      </c>
      <c r="AV63" s="61">
        <v>0.61</v>
      </c>
      <c r="AW63" s="61">
        <v>0.02</v>
      </c>
      <c r="AY63" s="2">
        <v>3</v>
      </c>
      <c r="AZ63" s="2">
        <v>-3.3</v>
      </c>
      <c r="BA63" s="2">
        <v>2</v>
      </c>
      <c r="BB63" s="2">
        <v>3</v>
      </c>
      <c r="BC63" s="2">
        <v>15</v>
      </c>
      <c r="BD63" s="2">
        <v>1</v>
      </c>
      <c r="BE63" s="2">
        <v>7</v>
      </c>
      <c r="BF63" s="2">
        <v>1</v>
      </c>
      <c r="BG63" s="2">
        <v>35</v>
      </c>
      <c r="BH63" s="2">
        <v>4</v>
      </c>
      <c r="BI63" s="2">
        <v>4</v>
      </c>
    </row>
    <row r="64" spans="1:61" x14ac:dyDescent="0.2">
      <c r="B64" s="1" t="s">
        <v>25</v>
      </c>
      <c r="C64" s="1">
        <v>2020</v>
      </c>
      <c r="D64" s="1" t="s">
        <v>838</v>
      </c>
      <c r="F64" s="2">
        <v>23</v>
      </c>
      <c r="G64" s="2" t="s">
        <v>647</v>
      </c>
      <c r="H64" s="2" t="s">
        <v>556</v>
      </c>
      <c r="I64" s="4" t="s">
        <v>602</v>
      </c>
      <c r="J64" s="16">
        <f>_xlfn.XLOOKUP($I64,DASHBOARD!$I$2:$I$27,DASHBOARD!$J$2:$J$27,"",0)</f>
        <v>81</v>
      </c>
      <c r="K64" s="23">
        <f>J64/DASHBOARD!$C$3</f>
        <v>2.0574041148082296</v>
      </c>
      <c r="L64" s="2">
        <v>250</v>
      </c>
      <c r="M64" s="26">
        <f>L64/DASHBOARD!$C$4</f>
        <v>113.37868480725623</v>
      </c>
      <c r="N64" s="26">
        <f t="shared" si="6"/>
        <v>26.785034290096672</v>
      </c>
      <c r="O64" s="5">
        <v>31046</v>
      </c>
      <c r="P64" s="2" t="s">
        <v>557</v>
      </c>
      <c r="Q64" s="2" t="str">
        <f>_xlfn.XLOOKUP($P64,DASHBOARD!$L$2:$L$150,DASHBOARD!M$2:M$150,"",0)</f>
        <v>United States</v>
      </c>
      <c r="R64" s="2" t="str">
        <f>_xlfn.XLOOKUP($P64,DASHBOARD!$L$2:$L$150,DASHBOARD!N$2:N$150,"",0)</f>
        <v>North America</v>
      </c>
      <c r="S64" s="2" t="str">
        <f>_xlfn.XLOOKUP($P64,DASHBOARD!$L$2:$L$150,DASHBOARD!O$2:O$150,"",0)</f>
        <v>Americas</v>
      </c>
      <c r="T64" s="2">
        <v>16</v>
      </c>
      <c r="Y64" s="2" t="str">
        <f t="shared" si="7"/>
        <v/>
      </c>
      <c r="Z64" s="6">
        <f>_xlfn.XLOOKUP($G64,$AE$52:$AE$73,$AF$52:$AF$73,0,0)</f>
        <v>37436858</v>
      </c>
      <c r="AA64" s="43">
        <f>Z64/$AB$74</f>
        <v>0.31091275692827863</v>
      </c>
      <c r="AD64" s="1">
        <v>13</v>
      </c>
      <c r="AE64" s="2" t="s">
        <v>659</v>
      </c>
      <c r="AF64" s="6">
        <v>2564753</v>
      </c>
      <c r="AG64" s="6" t="str" cm="1">
        <f t="array" ref="AG64">_xlfn.XLOOKUP($AE64&amp;$C64&amp;$D64,'[1]NBA-Data-1980-2019'!$B$1:$B$16305&amp;'[1]NBA-Data-1980-2019'!$A$1:$A$16305&amp;'[1]NBA-Data-1980-2019'!$D$1:$D$16305,'[1]NBA-Data-1980-2019'!$G$1:$G$16305,"",0)</f>
        <v/>
      </c>
      <c r="AH64" s="68" t="str" cm="1">
        <f t="array" ref="AH64">_xlfn.XLOOKUP($AE64&amp;$C64&amp;$D64,'[1]NBA-Data-1980-2019'!$B$1:$B$16305&amp;'[1]NBA-Data-1980-2019'!$A$1:$A$16305&amp;'[1]NBA-Data-1980-2019'!$D$1:$D$16305,'[1]NBA-Data-1980-2019'!$H$1:$H$16305,"",0)</f>
        <v/>
      </c>
      <c r="AI64" s="68" t="str" cm="1">
        <f t="array" ref="AI64">_xlfn.XLOOKUP($AE64&amp;$C64&amp;$D64,'[1]NBA-Data-1980-2019'!$B$1:$B$16305&amp;'[1]NBA-Data-1980-2019'!$A$1:$A$16305&amp;'[1]NBA-Data-1980-2019'!$D$1:$D$16305,'[1]NBA-Data-1980-2019'!$F$1:$F$16305,"",0)</f>
        <v/>
      </c>
      <c r="AJ64" s="68" t="str">
        <f>IFERROR(($AH64/SUM(AH52:AH73))*$AI64,"")</f>
        <v/>
      </c>
      <c r="AO64">
        <v>13</v>
      </c>
      <c r="AP64" t="s">
        <v>657</v>
      </c>
      <c r="AQ64">
        <v>34</v>
      </c>
      <c r="AR64">
        <v>45</v>
      </c>
      <c r="AS64" s="2">
        <v>364</v>
      </c>
      <c r="AV64" s="61">
        <v>0.18</v>
      </c>
      <c r="AW64" s="61">
        <v>0.79</v>
      </c>
      <c r="AX64" s="61">
        <v>0.03</v>
      </c>
      <c r="AY64" s="2">
        <v>3.7</v>
      </c>
      <c r="AZ64" s="2">
        <v>-2.2999999999999998</v>
      </c>
      <c r="BA64" s="2">
        <v>6</v>
      </c>
      <c r="BB64" s="2">
        <v>1</v>
      </c>
      <c r="BC64" s="2">
        <v>19</v>
      </c>
      <c r="BD64" s="2">
        <v>0</v>
      </c>
      <c r="BE64" s="2">
        <v>0</v>
      </c>
      <c r="BF64" s="2">
        <v>5</v>
      </c>
      <c r="BG64" s="2">
        <v>67</v>
      </c>
      <c r="BH64" s="2">
        <v>0</v>
      </c>
      <c r="BI64" s="2">
        <v>2</v>
      </c>
    </row>
    <row r="65" spans="1:61" x14ac:dyDescent="0.2">
      <c r="B65" s="1" t="s">
        <v>25</v>
      </c>
      <c r="C65" s="1">
        <v>2020</v>
      </c>
      <c r="D65" s="1" t="s">
        <v>838</v>
      </c>
      <c r="F65" s="2">
        <v>0</v>
      </c>
      <c r="G65" s="2" t="s">
        <v>661</v>
      </c>
      <c r="H65" s="2" t="s">
        <v>566</v>
      </c>
      <c r="I65" s="4" t="s">
        <v>602</v>
      </c>
      <c r="J65" s="16">
        <f>_xlfn.XLOOKUP($I65,DASHBOARD!$I$2:$I$27,DASHBOARD!$J$2:$J$27,"",0)</f>
        <v>81</v>
      </c>
      <c r="K65" s="23">
        <f>J65/DASHBOARD!$C$3</f>
        <v>2.0574041148082296</v>
      </c>
      <c r="L65" s="2">
        <v>221</v>
      </c>
      <c r="M65" s="26">
        <f>L65/DASHBOARD!$C$4</f>
        <v>100.2267573696145</v>
      </c>
      <c r="N65" s="26">
        <f t="shared" si="6"/>
        <v>23.677970312445456</v>
      </c>
      <c r="O65" s="5">
        <v>34904</v>
      </c>
      <c r="P65" s="2" t="s">
        <v>557</v>
      </c>
      <c r="Q65" s="2" t="str">
        <f>_xlfn.XLOOKUP($P65,DASHBOARD!$L$2:$L$150,DASHBOARD!M$2:M$150,"",0)</f>
        <v>United States</v>
      </c>
      <c r="R65" s="2" t="str">
        <f>_xlfn.XLOOKUP($P65,DASHBOARD!$L$2:$L$150,DASHBOARD!N$2:N$150,"",0)</f>
        <v>North America</v>
      </c>
      <c r="S65" s="2" t="str">
        <f>_xlfn.XLOOKUP($P65,DASHBOARD!$L$2:$L$150,DASHBOARD!O$2:O$150,"",0)</f>
        <v>Americas</v>
      </c>
      <c r="T65" s="2">
        <v>2</v>
      </c>
      <c r="V65" s="2" t="s">
        <v>679</v>
      </c>
      <c r="W65" s="2" t="s">
        <v>679</v>
      </c>
      <c r="Y65" s="2" t="str">
        <f t="shared" si="7"/>
        <v/>
      </c>
      <c r="Z65" s="6">
        <f>_xlfn.XLOOKUP($G65,$AE$52:$AE$73,$AF$52:$AF$73,0,0)</f>
        <v>1974600</v>
      </c>
      <c r="AA65" s="43">
        <f>Z65/$AB$74</f>
        <v>1.6399034604628916E-2</v>
      </c>
      <c r="AD65" s="1">
        <v>14</v>
      </c>
      <c r="AE65" s="2" t="s">
        <v>660</v>
      </c>
      <c r="AF65" s="6">
        <v>2028594</v>
      </c>
      <c r="AG65" s="6" t="str" cm="1">
        <f t="array" ref="AG65">_xlfn.XLOOKUP($AE65&amp;$C65&amp;$D65,'[1]NBA-Data-1980-2019'!$B$1:$B$16305&amp;'[1]NBA-Data-1980-2019'!$A$1:$A$16305&amp;'[1]NBA-Data-1980-2019'!$D$1:$D$16305,'[1]NBA-Data-1980-2019'!$G$1:$G$16305,"",0)</f>
        <v/>
      </c>
      <c r="AH65" s="68" t="str" cm="1">
        <f t="array" ref="AH65">_xlfn.XLOOKUP($AE65&amp;$C65&amp;$D65,'[1]NBA-Data-1980-2019'!$B$1:$B$16305&amp;'[1]NBA-Data-1980-2019'!$A$1:$A$16305&amp;'[1]NBA-Data-1980-2019'!$D$1:$D$16305,'[1]NBA-Data-1980-2019'!$H$1:$H$16305,"",0)</f>
        <v/>
      </c>
      <c r="AI65" s="68" t="str" cm="1">
        <f t="array" ref="AI65">_xlfn.XLOOKUP($AE65&amp;$C65&amp;$D65,'[1]NBA-Data-1980-2019'!$B$1:$B$16305&amp;'[1]NBA-Data-1980-2019'!$A$1:$A$16305&amp;'[1]NBA-Data-1980-2019'!$D$1:$D$16305,'[1]NBA-Data-1980-2019'!$F$1:$F$16305,"",0)</f>
        <v/>
      </c>
      <c r="AJ65" s="68" t="str">
        <f>IFERROR(($AH65/SUM(AH52:AH73))*$AI65,"")</f>
        <v/>
      </c>
      <c r="AO65">
        <v>14</v>
      </c>
      <c r="AP65" t="s">
        <v>662</v>
      </c>
      <c r="AQ65">
        <v>30</v>
      </c>
      <c r="AR65">
        <v>14</v>
      </c>
      <c r="AS65" s="2">
        <v>199</v>
      </c>
      <c r="AW65" s="61">
        <v>0.81</v>
      </c>
      <c r="AX65" s="61">
        <v>0.19</v>
      </c>
      <c r="AY65" s="2">
        <v>-8</v>
      </c>
      <c r="AZ65" s="2">
        <v>-14.7</v>
      </c>
      <c r="BA65" s="2">
        <v>4</v>
      </c>
      <c r="BB65" s="2">
        <v>2</v>
      </c>
      <c r="BC65" s="2">
        <v>16</v>
      </c>
      <c r="BD65" s="2">
        <v>0</v>
      </c>
      <c r="BE65" s="2">
        <v>3</v>
      </c>
      <c r="BF65" s="2">
        <v>1</v>
      </c>
      <c r="BG65" s="2">
        <v>17</v>
      </c>
      <c r="BH65" s="2">
        <v>0</v>
      </c>
      <c r="BI65" s="2">
        <v>2</v>
      </c>
    </row>
    <row r="66" spans="1:61" x14ac:dyDescent="0.2">
      <c r="B66" s="1" t="s">
        <v>25</v>
      </c>
      <c r="C66" s="1">
        <v>2020</v>
      </c>
      <c r="D66" s="1" t="s">
        <v>838</v>
      </c>
      <c r="F66" s="2">
        <v>7</v>
      </c>
      <c r="G66" s="2" t="s">
        <v>653</v>
      </c>
      <c r="H66" s="2" t="s">
        <v>552</v>
      </c>
      <c r="I66" s="4" t="s">
        <v>1151</v>
      </c>
      <c r="J66" s="16">
        <f>_xlfn.XLOOKUP($I66,DASHBOARD!$I$2:$I$27,DASHBOARD!$J$2:$J$27,"",0)</f>
        <v>85</v>
      </c>
      <c r="K66" s="23">
        <f>J66/DASHBOARD!$C$3</f>
        <v>2.1590043180086362</v>
      </c>
      <c r="L66" s="2">
        <v>270</v>
      </c>
      <c r="M66" s="26">
        <f>L66/DASHBOARD!$C$4</f>
        <v>122.44897959183673</v>
      </c>
      <c r="N66" s="26">
        <f t="shared" si="6"/>
        <v>26.269278723254001</v>
      </c>
      <c r="O66" s="5">
        <v>32161</v>
      </c>
      <c r="P66" s="2" t="s">
        <v>557</v>
      </c>
      <c r="Q66" s="2" t="str">
        <f>_xlfn.XLOOKUP($P66,DASHBOARD!$L$2:$L$150,DASHBOARD!M$2:M$150,"",0)</f>
        <v>United States</v>
      </c>
      <c r="R66" s="2" t="str">
        <f>_xlfn.XLOOKUP($P66,DASHBOARD!$L$2:$L$150,DASHBOARD!N$2:N$150,"",0)</f>
        <v>North America</v>
      </c>
      <c r="S66" s="2" t="str">
        <f>_xlfn.XLOOKUP($P66,DASHBOARD!$L$2:$L$150,DASHBOARD!O$2:O$150,"",0)</f>
        <v>Americas</v>
      </c>
      <c r="T66" s="2">
        <v>11</v>
      </c>
      <c r="V66" s="2" t="s">
        <v>680</v>
      </c>
      <c r="W66" s="2" t="s">
        <v>680</v>
      </c>
      <c r="Y66" s="2" t="str">
        <f t="shared" si="7"/>
        <v/>
      </c>
      <c r="Z66" s="6">
        <f>_xlfn.XLOOKUP($G66,$AE$52:$AE$73,$AF$52:$AF$73,0,0)</f>
        <v>4000000</v>
      </c>
      <c r="AA66" s="43">
        <f>Z66/$AB$74</f>
        <v>3.3219962736005103E-2</v>
      </c>
      <c r="AD66" s="1">
        <v>15</v>
      </c>
      <c r="AE66" s="2" t="s">
        <v>661</v>
      </c>
      <c r="AF66" s="6">
        <v>1974600</v>
      </c>
      <c r="AG66" s="6" t="str" cm="1">
        <f t="array" ref="AG66">_xlfn.XLOOKUP($AE66&amp;$C66&amp;$D66,'[1]NBA-Data-1980-2019'!$B$1:$B$16305&amp;'[1]NBA-Data-1980-2019'!$A$1:$A$16305&amp;'[1]NBA-Data-1980-2019'!$D$1:$D$16305,'[1]NBA-Data-1980-2019'!$G$1:$G$16305,"",0)</f>
        <v/>
      </c>
      <c r="AH66" s="68" t="str" cm="1">
        <f t="array" ref="AH66">_xlfn.XLOOKUP($AE66&amp;$C66&amp;$D66,'[1]NBA-Data-1980-2019'!$B$1:$B$16305&amp;'[1]NBA-Data-1980-2019'!$A$1:$A$16305&amp;'[1]NBA-Data-1980-2019'!$D$1:$D$16305,'[1]NBA-Data-1980-2019'!$H$1:$H$16305,"",0)</f>
        <v/>
      </c>
      <c r="AI66" s="68" t="str" cm="1">
        <f t="array" ref="AI66">_xlfn.XLOOKUP($AE66&amp;$C66&amp;$D66,'[1]NBA-Data-1980-2019'!$B$1:$B$16305&amp;'[1]NBA-Data-1980-2019'!$A$1:$A$16305&amp;'[1]NBA-Data-1980-2019'!$D$1:$D$16305,'[1]NBA-Data-1980-2019'!$F$1:$F$16305,"",0)</f>
        <v/>
      </c>
      <c r="AJ66" s="68" t="str">
        <f>IFERROR(($AH66/SUM(AH52:AH73))*$AI66,"")</f>
        <v/>
      </c>
      <c r="AO66">
        <v>15</v>
      </c>
      <c r="AP66" t="s">
        <v>664</v>
      </c>
      <c r="AQ66">
        <v>28</v>
      </c>
      <c r="AR66">
        <v>7</v>
      </c>
      <c r="AS66" s="2">
        <v>165</v>
      </c>
      <c r="AT66" s="61">
        <v>0.17</v>
      </c>
      <c r="AU66" s="61">
        <v>0.68</v>
      </c>
      <c r="AV66" s="61">
        <v>0.15</v>
      </c>
      <c r="AY66" s="2">
        <v>3.6</v>
      </c>
      <c r="AZ66" s="2">
        <v>-2.2999999999999998</v>
      </c>
      <c r="BA66" s="2">
        <v>8</v>
      </c>
      <c r="BB66" s="2">
        <v>3</v>
      </c>
      <c r="BC66" s="2">
        <v>2</v>
      </c>
      <c r="BD66" s="2">
        <v>2</v>
      </c>
      <c r="BE66" s="2">
        <v>7</v>
      </c>
      <c r="BF66" s="2">
        <v>1</v>
      </c>
      <c r="BG66" s="2">
        <v>45</v>
      </c>
      <c r="BH66" s="2">
        <v>4</v>
      </c>
      <c r="BI66" s="2">
        <v>3</v>
      </c>
    </row>
    <row r="67" spans="1:61" x14ac:dyDescent="0.2">
      <c r="B67" s="1" t="s">
        <v>25</v>
      </c>
      <c r="C67" s="1">
        <v>2020</v>
      </c>
      <c r="D67" s="1" t="s">
        <v>838</v>
      </c>
      <c r="F67" s="2">
        <v>88</v>
      </c>
      <c r="G67" s="2" t="s">
        <v>662</v>
      </c>
      <c r="H67" s="2" t="s">
        <v>566</v>
      </c>
      <c r="I67" s="4" t="s">
        <v>602</v>
      </c>
      <c r="J67" s="16">
        <f>_xlfn.XLOOKUP($I67,DASHBOARD!$I$2:$I$27,DASHBOARD!$J$2:$J$27,"",0)</f>
        <v>81</v>
      </c>
      <c r="K67" s="23">
        <f>J67/DASHBOARD!$C$3</f>
        <v>2.0574041148082296</v>
      </c>
      <c r="L67" s="2">
        <v>245</v>
      </c>
      <c r="M67" s="26">
        <f>L67/DASHBOARD!$C$4</f>
        <v>111.11111111111111</v>
      </c>
      <c r="N67" s="26">
        <f t="shared" si="6"/>
        <v>26.24933360429474</v>
      </c>
      <c r="O67" s="5">
        <v>32753</v>
      </c>
      <c r="P67" s="2" t="s">
        <v>557</v>
      </c>
      <c r="Q67" s="2" t="str">
        <f>_xlfn.XLOOKUP($P67,DASHBOARD!$L$2:$L$150,DASHBOARD!M$2:M$150,"",0)</f>
        <v>United States</v>
      </c>
      <c r="R67" s="2" t="str">
        <f>_xlfn.XLOOKUP($P67,DASHBOARD!$L$2:$L$150,DASHBOARD!N$2:N$150,"",0)</f>
        <v>North America</v>
      </c>
      <c r="S67" s="2" t="str">
        <f>_xlfn.XLOOKUP($P67,DASHBOARD!$L$2:$L$150,DASHBOARD!O$2:O$150,"",0)</f>
        <v>Americas</v>
      </c>
      <c r="T67" s="2">
        <v>8</v>
      </c>
      <c r="V67" s="2" t="s">
        <v>594</v>
      </c>
      <c r="W67" s="2" t="s">
        <v>594</v>
      </c>
      <c r="Y67" s="2" t="str">
        <f t="shared" si="7"/>
        <v/>
      </c>
      <c r="Z67" s="6">
        <f>_xlfn.XLOOKUP($G67,$AE$52:$AE$73,$AF$52:$AF$73,0,0)</f>
        <v>1750000</v>
      </c>
      <c r="AA67" s="43">
        <f>Z67/$AB$74</f>
        <v>1.4533733697002232E-2</v>
      </c>
      <c r="AD67" s="1">
        <v>16</v>
      </c>
      <c r="AE67" s="2" t="s">
        <v>662</v>
      </c>
      <c r="AF67" s="6">
        <v>1750000</v>
      </c>
      <c r="AG67" s="6" t="str" cm="1">
        <f t="array" ref="AG67">_xlfn.XLOOKUP($AE67&amp;$C67&amp;$D67,'[1]NBA-Data-1980-2019'!$B$1:$B$16305&amp;'[1]NBA-Data-1980-2019'!$A$1:$A$16305&amp;'[1]NBA-Data-1980-2019'!$D$1:$D$16305,'[1]NBA-Data-1980-2019'!$G$1:$G$16305,"",0)</f>
        <v/>
      </c>
      <c r="AH67" s="68" t="str" cm="1">
        <f t="array" ref="AH67">_xlfn.XLOOKUP($AE67&amp;$C67&amp;$D67,'[1]NBA-Data-1980-2019'!$B$1:$B$16305&amp;'[1]NBA-Data-1980-2019'!$A$1:$A$16305&amp;'[1]NBA-Data-1980-2019'!$D$1:$D$16305,'[1]NBA-Data-1980-2019'!$H$1:$H$16305,"",0)</f>
        <v/>
      </c>
      <c r="AI67" s="68" t="str" cm="1">
        <f t="array" ref="AI67">_xlfn.XLOOKUP($AE67&amp;$C67&amp;$D67,'[1]NBA-Data-1980-2019'!$B$1:$B$16305&amp;'[1]NBA-Data-1980-2019'!$A$1:$A$16305&amp;'[1]NBA-Data-1980-2019'!$D$1:$D$16305,'[1]NBA-Data-1980-2019'!$F$1:$F$16305,"",0)</f>
        <v/>
      </c>
      <c r="AJ67" s="68" t="str">
        <f>IFERROR(($AH67/SUM(AH52:AH73))*$AI67,"")</f>
        <v/>
      </c>
      <c r="AO67">
        <v>16</v>
      </c>
      <c r="AP67" t="s">
        <v>663</v>
      </c>
      <c r="AQ67">
        <v>19</v>
      </c>
      <c r="AR67">
        <v>6</v>
      </c>
      <c r="AS67" s="2">
        <v>81</v>
      </c>
      <c r="AU67" s="61">
        <v>0.61</v>
      </c>
      <c r="AV67" s="61">
        <v>0.39</v>
      </c>
      <c r="AY67" s="2">
        <v>-9.6</v>
      </c>
      <c r="AZ67" s="2">
        <v>-15.8</v>
      </c>
      <c r="BA67" s="2">
        <v>4</v>
      </c>
      <c r="BB67" s="2">
        <v>1</v>
      </c>
      <c r="BC67" s="2">
        <v>6</v>
      </c>
      <c r="BD67" s="2">
        <v>0</v>
      </c>
      <c r="BE67" s="2">
        <v>2</v>
      </c>
      <c r="BF67" s="2">
        <v>0</v>
      </c>
      <c r="BG67" s="2">
        <v>13</v>
      </c>
      <c r="BH67" s="2">
        <v>0</v>
      </c>
      <c r="BI67" s="2">
        <v>1</v>
      </c>
    </row>
    <row r="68" spans="1:61" x14ac:dyDescent="0.2">
      <c r="B68" s="1" t="s">
        <v>25</v>
      </c>
      <c r="C68" s="1">
        <v>2020</v>
      </c>
      <c r="D68" s="1" t="s">
        <v>838</v>
      </c>
      <c r="F68" s="2">
        <v>21</v>
      </c>
      <c r="G68" s="2" t="s">
        <v>681</v>
      </c>
      <c r="H68" s="2" t="s">
        <v>576</v>
      </c>
      <c r="I68" s="4" t="s">
        <v>601</v>
      </c>
      <c r="J68" s="16">
        <f>_xlfn.XLOOKUP($I68,DASHBOARD!$I$2:$I$27,DASHBOARD!$J$2:$J$27,"",0)</f>
        <v>77</v>
      </c>
      <c r="K68" s="23">
        <f>J68/DASHBOARD!$C$3</f>
        <v>1.9558039116078234</v>
      </c>
      <c r="L68" s="2">
        <v>206</v>
      </c>
      <c r="M68" s="26">
        <f>L68/DASHBOARD!$C$4</f>
        <v>93.424036281179141</v>
      </c>
      <c r="N68" s="26">
        <f t="shared" si="6"/>
        <v>24.423505923649042</v>
      </c>
      <c r="O68" s="5">
        <v>35773</v>
      </c>
      <c r="P68" s="2" t="s">
        <v>557</v>
      </c>
      <c r="Q68" s="2" t="str">
        <f>_xlfn.XLOOKUP($P68,DASHBOARD!$L$2:$L$150,DASHBOARD!M$2:M$150,"",0)</f>
        <v>United States</v>
      </c>
      <c r="R68" s="2" t="str">
        <f>_xlfn.XLOOKUP($P68,DASHBOARD!$L$2:$L$150,DASHBOARD!N$2:N$150,"",0)</f>
        <v>North America</v>
      </c>
      <c r="S68" s="2" t="str">
        <f>_xlfn.XLOOKUP($P68,DASHBOARD!$L$2:$L$150,DASHBOARD!O$2:O$150,"",0)</f>
        <v>Americas</v>
      </c>
      <c r="T68" s="2" t="s">
        <v>563</v>
      </c>
      <c r="V68" s="2" t="s">
        <v>682</v>
      </c>
      <c r="W68" s="2" t="s">
        <v>682</v>
      </c>
      <c r="Y68" s="2" t="str">
        <f t="shared" si="7"/>
        <v/>
      </c>
      <c r="Z68" s="6">
        <f>_xlfn.XLOOKUP($G68,$AE$52:$AE$73,$AF$52:$AF$73,0,0)</f>
        <v>0</v>
      </c>
      <c r="AA68" s="43">
        <f>Z68/$AB$74</f>
        <v>0</v>
      </c>
      <c r="AD68" s="1">
        <v>17</v>
      </c>
      <c r="AE68" s="2" t="s">
        <v>663</v>
      </c>
      <c r="AF68" s="6">
        <v>898310</v>
      </c>
      <c r="AG68" s="6" t="str" cm="1">
        <f t="array" ref="AG68">_xlfn.XLOOKUP($AE68&amp;$C68&amp;$D68,'[1]NBA-Data-1980-2019'!$B$1:$B$16305&amp;'[1]NBA-Data-1980-2019'!$A$1:$A$16305&amp;'[1]NBA-Data-1980-2019'!$D$1:$D$16305,'[1]NBA-Data-1980-2019'!$G$1:$G$16305,"",0)</f>
        <v/>
      </c>
      <c r="AH68" s="68" t="str" cm="1">
        <f t="array" ref="AH68">_xlfn.XLOOKUP($AE68&amp;$C68&amp;$D68,'[1]NBA-Data-1980-2019'!$B$1:$B$16305&amp;'[1]NBA-Data-1980-2019'!$A$1:$A$16305&amp;'[1]NBA-Data-1980-2019'!$D$1:$D$16305,'[1]NBA-Data-1980-2019'!$H$1:$H$16305,"",0)</f>
        <v/>
      </c>
      <c r="AI68" s="68" t="str" cm="1">
        <f t="array" ref="AI68">_xlfn.XLOOKUP($AE68&amp;$C68&amp;$D68,'[1]NBA-Data-1980-2019'!$B$1:$B$16305&amp;'[1]NBA-Data-1980-2019'!$A$1:$A$16305&amp;'[1]NBA-Data-1980-2019'!$D$1:$D$16305,'[1]NBA-Data-1980-2019'!$F$1:$F$16305,"",0)</f>
        <v/>
      </c>
      <c r="AJ68" s="68" t="str">
        <f>IFERROR(($AH68/SUM(AH52:AH73))*$AI68,"")</f>
        <v/>
      </c>
      <c r="AO68">
        <v>17</v>
      </c>
      <c r="AP68" t="s">
        <v>665</v>
      </c>
      <c r="AQ68">
        <v>34</v>
      </c>
      <c r="AR68">
        <v>6</v>
      </c>
      <c r="AS68" s="2">
        <v>79</v>
      </c>
      <c r="AV68" s="61">
        <v>0.98</v>
      </c>
      <c r="AW68" s="61">
        <v>0.02</v>
      </c>
      <c r="AY68" s="2">
        <v>-16.399999999999999</v>
      </c>
      <c r="AZ68" s="2">
        <v>-22.7</v>
      </c>
      <c r="BA68" s="2">
        <v>3</v>
      </c>
      <c r="BB68" s="2">
        <v>0</v>
      </c>
      <c r="BC68" s="2">
        <v>2</v>
      </c>
      <c r="BD68" s="2">
        <v>1</v>
      </c>
      <c r="BE68" s="2">
        <v>1</v>
      </c>
      <c r="BF68" s="2">
        <v>0</v>
      </c>
      <c r="BG68" s="2">
        <v>8</v>
      </c>
      <c r="BH68" s="2">
        <v>0</v>
      </c>
      <c r="BI68" s="2">
        <v>0</v>
      </c>
    </row>
    <row r="69" spans="1:61" x14ac:dyDescent="0.2">
      <c r="B69" s="1" t="s">
        <v>25</v>
      </c>
      <c r="C69" s="1">
        <v>2020</v>
      </c>
      <c r="D69" s="1" t="s">
        <v>838</v>
      </c>
      <c r="F69" s="2">
        <v>9</v>
      </c>
      <c r="G69" s="2" t="s">
        <v>658</v>
      </c>
      <c r="H69" s="2" t="s">
        <v>556</v>
      </c>
      <c r="I69" s="4" t="s">
        <v>1150</v>
      </c>
      <c r="J69" s="16">
        <f>_xlfn.XLOOKUP($I69,DASHBOARD!$I$2:$I$27,DASHBOARD!$J$2:$J$27,"",0)</f>
        <v>73</v>
      </c>
      <c r="K69" s="23">
        <f>J69/DASHBOARD!$C$3</f>
        <v>1.854203708407417</v>
      </c>
      <c r="L69" s="2">
        <v>180</v>
      </c>
      <c r="M69" s="26">
        <f>L69/DASHBOARD!$C$4</f>
        <v>81.632653061224488</v>
      </c>
      <c r="N69" s="26">
        <f t="shared" si="6"/>
        <v>23.743734130920142</v>
      </c>
      <c r="O69" s="5">
        <v>31465</v>
      </c>
      <c r="P69" s="2" t="s">
        <v>557</v>
      </c>
      <c r="Q69" s="2" t="str">
        <f>_xlfn.XLOOKUP($P69,DASHBOARD!$L$2:$L$150,DASHBOARD!M$2:M$150,"",0)</f>
        <v>United States</v>
      </c>
      <c r="R69" s="2" t="str">
        <f>_xlfn.XLOOKUP($P69,DASHBOARD!$L$2:$L$150,DASHBOARD!N$2:N$150,"",0)</f>
        <v>North America</v>
      </c>
      <c r="S69" s="2" t="str">
        <f>_xlfn.XLOOKUP($P69,DASHBOARD!$L$2:$L$150,DASHBOARD!O$2:O$150,"",0)</f>
        <v>Americas</v>
      </c>
      <c r="T69" s="2">
        <v>13</v>
      </c>
      <c r="V69" s="2" t="s">
        <v>676</v>
      </c>
      <c r="W69" s="2" t="s">
        <v>676</v>
      </c>
      <c r="Y69" s="2" t="str">
        <f t="shared" si="7"/>
        <v/>
      </c>
      <c r="Z69" s="6">
        <f>_xlfn.XLOOKUP($G69,$AE$52:$AE$73,$AF$52:$AF$73,0,0)</f>
        <v>2564753</v>
      </c>
      <c r="AA69" s="43">
        <f>Z69/$AB$74</f>
        <v>2.1300249771764323E-2</v>
      </c>
      <c r="AD69" s="1">
        <v>18</v>
      </c>
      <c r="AE69" s="2" t="s">
        <v>664</v>
      </c>
      <c r="AF69" s="6">
        <v>503656</v>
      </c>
      <c r="AG69" s="6" t="str" cm="1">
        <f t="array" ref="AG69">_xlfn.XLOOKUP($AE69&amp;$C69&amp;$D69,'[1]NBA-Data-1980-2019'!$B$1:$B$16305&amp;'[1]NBA-Data-1980-2019'!$A$1:$A$16305&amp;'[1]NBA-Data-1980-2019'!$D$1:$D$16305,'[1]NBA-Data-1980-2019'!$G$1:$G$16305,"",0)</f>
        <v/>
      </c>
      <c r="AH69" s="68" t="str" cm="1">
        <f t="array" ref="AH69">_xlfn.XLOOKUP($AE69&amp;$C69&amp;$D69,'[1]NBA-Data-1980-2019'!$B$1:$B$16305&amp;'[1]NBA-Data-1980-2019'!$A$1:$A$16305&amp;'[1]NBA-Data-1980-2019'!$D$1:$D$16305,'[1]NBA-Data-1980-2019'!$H$1:$H$16305,"",0)</f>
        <v/>
      </c>
      <c r="AI69" s="68" t="str" cm="1">
        <f t="array" ref="AI69">_xlfn.XLOOKUP($AE69&amp;$C69&amp;$D69,'[1]NBA-Data-1980-2019'!$B$1:$B$16305&amp;'[1]NBA-Data-1980-2019'!$A$1:$A$16305&amp;'[1]NBA-Data-1980-2019'!$D$1:$D$16305,'[1]NBA-Data-1980-2019'!$F$1:$F$16305,"",0)</f>
        <v/>
      </c>
      <c r="AJ69" s="68" t="str">
        <f>IFERROR(($AH69/SUM(AH52:AH73))*$AI69,"")</f>
        <v/>
      </c>
      <c r="AO69">
        <v>18</v>
      </c>
      <c r="AP69" t="s">
        <v>668</v>
      </c>
      <c r="AQ69">
        <v>22</v>
      </c>
      <c r="AR69">
        <v>5</v>
      </c>
      <c r="AS69" s="2">
        <v>20</v>
      </c>
      <c r="AW69" s="61">
        <v>0.28000000000000003</v>
      </c>
      <c r="AX69" s="61">
        <v>0.72</v>
      </c>
      <c r="AY69" s="2">
        <v>18.3</v>
      </c>
      <c r="AZ69" s="2">
        <v>12.6</v>
      </c>
      <c r="BA69" s="2">
        <v>0</v>
      </c>
      <c r="BB69" s="2">
        <v>1</v>
      </c>
      <c r="BC69" s="2">
        <v>1</v>
      </c>
      <c r="BD69" s="2">
        <v>0</v>
      </c>
      <c r="BE69" s="2">
        <v>1</v>
      </c>
      <c r="BF69" s="2">
        <v>0</v>
      </c>
      <c r="BG69" s="2">
        <v>5</v>
      </c>
      <c r="BH69" s="2">
        <v>0</v>
      </c>
      <c r="BI69" s="2">
        <v>0</v>
      </c>
    </row>
    <row r="70" spans="1:61" x14ac:dyDescent="0.2">
      <c r="B70" s="1" t="s">
        <v>25</v>
      </c>
      <c r="C70" s="1">
        <v>2020</v>
      </c>
      <c r="D70" s="1" t="s">
        <v>838</v>
      </c>
      <c r="F70" s="2">
        <v>21</v>
      </c>
      <c r="G70" s="2" t="s">
        <v>665</v>
      </c>
      <c r="H70" s="2" t="s">
        <v>576</v>
      </c>
      <c r="I70" s="4" t="s">
        <v>599</v>
      </c>
      <c r="J70" s="16">
        <f>_xlfn.XLOOKUP($I70,DASHBOARD!$I$2:$I$27,DASHBOARD!$J$2:$J$27,"",0)</f>
        <v>78</v>
      </c>
      <c r="K70" s="23">
        <f>J70/DASHBOARD!$C$3</f>
        <v>1.981203962407925</v>
      </c>
      <c r="L70" s="2">
        <v>225</v>
      </c>
      <c r="M70" s="26">
        <f>L70/DASHBOARD!$C$4</f>
        <v>102.0408163265306</v>
      </c>
      <c r="N70" s="26">
        <f t="shared" si="6"/>
        <v>25.996539937473997</v>
      </c>
      <c r="O70" s="5">
        <v>31299</v>
      </c>
      <c r="P70" s="2" t="s">
        <v>557</v>
      </c>
      <c r="Q70" s="2" t="str">
        <f>_xlfn.XLOOKUP($P70,DASHBOARD!$L$2:$L$150,DASHBOARD!M$2:M$150,"",0)</f>
        <v>United States</v>
      </c>
      <c r="R70" s="2" t="str">
        <f>_xlfn.XLOOKUP($P70,DASHBOARD!$L$2:$L$150,DASHBOARD!N$2:N$150,"",0)</f>
        <v>North America</v>
      </c>
      <c r="S70" s="2" t="str">
        <f>_xlfn.XLOOKUP($P70,DASHBOARD!$L$2:$L$150,DASHBOARD!O$2:O$150,"",0)</f>
        <v>Americas</v>
      </c>
      <c r="T70" s="2">
        <v>15</v>
      </c>
      <c r="Y70" s="2" t="str">
        <f t="shared" si="7"/>
        <v/>
      </c>
      <c r="Z70" s="6">
        <f>_xlfn.XLOOKUP($G70,$AE$52:$AE$73,$AF$52:$AF$73,0,0)</f>
        <v>289803</v>
      </c>
      <c r="AA70" s="43">
        <f>Z70/$AB$74</f>
        <v>2.4068112151956213E-3</v>
      </c>
      <c r="AD70" s="1">
        <v>19</v>
      </c>
      <c r="AE70" s="2" t="s">
        <v>665</v>
      </c>
      <c r="AF70" s="6">
        <v>289803</v>
      </c>
      <c r="AG70" s="6" t="str" cm="1">
        <f t="array" ref="AG70">_xlfn.XLOOKUP($AE70&amp;$C70&amp;$D70,'[1]NBA-Data-1980-2019'!$B$1:$B$16305&amp;'[1]NBA-Data-1980-2019'!$A$1:$A$16305&amp;'[1]NBA-Data-1980-2019'!$D$1:$D$16305,'[1]NBA-Data-1980-2019'!$G$1:$G$16305,"",0)</f>
        <v/>
      </c>
      <c r="AH70" s="68" t="str" cm="1">
        <f t="array" ref="AH70">_xlfn.XLOOKUP($AE70&amp;$C70&amp;$D70,'[1]NBA-Data-1980-2019'!$B$1:$B$16305&amp;'[1]NBA-Data-1980-2019'!$A$1:$A$16305&amp;'[1]NBA-Data-1980-2019'!$D$1:$D$16305,'[1]NBA-Data-1980-2019'!$H$1:$H$16305,"",0)</f>
        <v/>
      </c>
      <c r="AI70" s="68" t="str" cm="1">
        <f t="array" ref="AI70">_xlfn.XLOOKUP($AE70&amp;$C70&amp;$D70,'[1]NBA-Data-1980-2019'!$B$1:$B$16305&amp;'[1]NBA-Data-1980-2019'!$A$1:$A$16305&amp;'[1]NBA-Data-1980-2019'!$D$1:$D$16305,'[1]NBA-Data-1980-2019'!$F$1:$F$16305,"",0)</f>
        <v/>
      </c>
      <c r="AJ70" s="68" t="str">
        <f>IFERROR(($AH70/SUM(AH52:AH73))*$AI70,"")</f>
        <v/>
      </c>
      <c r="AO70">
        <v>19</v>
      </c>
      <c r="AP70" t="s">
        <v>669</v>
      </c>
      <c r="AQ70">
        <v>23</v>
      </c>
      <c r="AR70">
        <v>1</v>
      </c>
      <c r="AS70" s="2">
        <v>9</v>
      </c>
      <c r="AX70" s="61">
        <v>1</v>
      </c>
      <c r="AY70" s="2">
        <v>17.5</v>
      </c>
      <c r="AZ70" s="2">
        <v>11.8</v>
      </c>
      <c r="BA70" s="2">
        <v>0</v>
      </c>
      <c r="BB70" s="2">
        <v>0</v>
      </c>
      <c r="BC70" s="2">
        <v>0</v>
      </c>
      <c r="BD70" s="2">
        <v>0</v>
      </c>
      <c r="BE70" s="2">
        <v>0</v>
      </c>
      <c r="BF70" s="2">
        <v>0</v>
      </c>
      <c r="BG70" s="2">
        <v>2</v>
      </c>
      <c r="BH70" s="2">
        <v>0</v>
      </c>
      <c r="BI70" s="2">
        <v>0</v>
      </c>
    </row>
    <row r="71" spans="1:61" x14ac:dyDescent="0.2">
      <c r="B71" s="1" t="s">
        <v>25</v>
      </c>
      <c r="C71" s="1">
        <v>2020</v>
      </c>
      <c r="D71" s="1" t="s">
        <v>838</v>
      </c>
      <c r="F71" s="2">
        <v>18</v>
      </c>
      <c r="G71" s="2" t="s">
        <v>664</v>
      </c>
      <c r="H71" s="2" t="s">
        <v>576</v>
      </c>
      <c r="I71" s="4" t="s">
        <v>598</v>
      </c>
      <c r="J71" s="16">
        <f>_xlfn.XLOOKUP($I71,DASHBOARD!$I$2:$I$27,DASHBOARD!$J$2:$J$27,"",0)</f>
        <v>75</v>
      </c>
      <c r="K71" s="23">
        <f>J71/DASHBOARD!$C$3</f>
        <v>1.9050038100076201</v>
      </c>
      <c r="L71" s="2">
        <v>215</v>
      </c>
      <c r="M71" s="26">
        <f>L71/DASHBOARD!$C$4</f>
        <v>97.505668934240362</v>
      </c>
      <c r="N71" s="26">
        <f t="shared" si="6"/>
        <v>26.868175036533128</v>
      </c>
      <c r="O71" s="5">
        <v>33582</v>
      </c>
      <c r="P71" s="2" t="s">
        <v>557</v>
      </c>
      <c r="Q71" s="2" t="str">
        <f>_xlfn.XLOOKUP($P71,DASHBOARD!$L$2:$L$150,DASHBOARD!M$2:M$150,"",0)</f>
        <v>United States</v>
      </c>
      <c r="R71" s="2" t="str">
        <f>_xlfn.XLOOKUP($P71,DASHBOARD!$L$2:$L$150,DASHBOARD!N$2:N$150,"",0)</f>
        <v>North America</v>
      </c>
      <c r="S71" s="2" t="str">
        <f>_xlfn.XLOOKUP($P71,DASHBOARD!$L$2:$L$150,DASHBOARD!O$2:O$150,"",0)</f>
        <v>Americas</v>
      </c>
      <c r="T71" s="2">
        <v>7</v>
      </c>
      <c r="V71" s="2" t="s">
        <v>683</v>
      </c>
      <c r="W71" s="2" t="s">
        <v>683</v>
      </c>
      <c r="Y71" s="2" t="str">
        <f t="shared" si="7"/>
        <v/>
      </c>
      <c r="Z71" s="6">
        <f>_xlfn.XLOOKUP($G71,$AE$52:$AE$73,$AF$52:$AF$73,0,0)</f>
        <v>503656</v>
      </c>
      <c r="AA71" s="43">
        <f>Z71/$AB$74</f>
        <v>4.1828583879413459E-3</v>
      </c>
      <c r="AD71" s="1">
        <v>20</v>
      </c>
      <c r="AE71" s="2" t="s">
        <v>666</v>
      </c>
      <c r="AF71" s="11">
        <v>18312</v>
      </c>
      <c r="AG71" s="6" t="str" cm="1">
        <f t="array" ref="AG71">_xlfn.XLOOKUP($AE71&amp;$C71&amp;$D71,'[1]NBA-Data-1980-2019'!$B$1:$B$16305&amp;'[1]NBA-Data-1980-2019'!$A$1:$A$16305&amp;'[1]NBA-Data-1980-2019'!$D$1:$D$16305,'[1]NBA-Data-1980-2019'!$G$1:$G$16305,"",0)</f>
        <v/>
      </c>
      <c r="AH71" s="68" t="str" cm="1">
        <f t="array" ref="AH71">_xlfn.XLOOKUP($AE71&amp;$C71&amp;$D71,'[1]NBA-Data-1980-2019'!$B$1:$B$16305&amp;'[1]NBA-Data-1980-2019'!$A$1:$A$16305&amp;'[1]NBA-Data-1980-2019'!$D$1:$D$16305,'[1]NBA-Data-1980-2019'!$H$1:$H$16305,"",0)</f>
        <v/>
      </c>
      <c r="AI71" s="68" t="str" cm="1">
        <f t="array" ref="AI71">_xlfn.XLOOKUP($AE71&amp;$C71&amp;$D71,'[1]NBA-Data-1980-2019'!$B$1:$B$16305&amp;'[1]NBA-Data-1980-2019'!$A$1:$A$16305&amp;'[1]NBA-Data-1980-2019'!$D$1:$D$16305,'[1]NBA-Data-1980-2019'!$F$1:$F$16305,"",0)</f>
        <v/>
      </c>
      <c r="AJ71" s="68" t="str">
        <f>IFERROR(($AH71/SUM(AH52:AH73))*$AI71,"")</f>
        <v/>
      </c>
      <c r="AO71">
        <v>20</v>
      </c>
      <c r="AP71" t="s">
        <v>681</v>
      </c>
      <c r="AQ71">
        <v>22</v>
      </c>
      <c r="AR71">
        <v>2</v>
      </c>
      <c r="AS71" s="2">
        <v>5</v>
      </c>
      <c r="AW71" s="61">
        <v>1</v>
      </c>
      <c r="AY71" s="2">
        <v>-18.2</v>
      </c>
      <c r="AZ71" s="2">
        <v>-24</v>
      </c>
      <c r="BA71" s="2">
        <v>0</v>
      </c>
      <c r="BB71" s="2">
        <v>0</v>
      </c>
      <c r="BC71" s="2">
        <v>0</v>
      </c>
      <c r="BD71" s="2">
        <v>0</v>
      </c>
      <c r="BE71" s="2">
        <v>0</v>
      </c>
      <c r="BF71" s="2">
        <v>0</v>
      </c>
      <c r="BG71" s="2">
        <v>0</v>
      </c>
      <c r="BH71" s="2">
        <v>0</v>
      </c>
      <c r="BI71" s="2">
        <v>0</v>
      </c>
    </row>
    <row r="72" spans="1:61" x14ac:dyDescent="0.2">
      <c r="B72" s="1" t="s">
        <v>25</v>
      </c>
      <c r="C72" s="1">
        <v>2020</v>
      </c>
      <c r="D72" s="1" t="s">
        <v>838</v>
      </c>
      <c r="G72" s="2" t="s">
        <v>654</v>
      </c>
      <c r="I72" s="4"/>
      <c r="O72" s="5"/>
      <c r="Y72" s="2" t="str">
        <f t="shared" si="7"/>
        <v/>
      </c>
      <c r="Z72" s="6">
        <f>_xlfn.XLOOKUP($G72,$AE$52:$AE$73,$AF$52:$AF$73,0,0)</f>
        <v>3500000</v>
      </c>
      <c r="AA72" s="43">
        <f>Z72/$AB$74</f>
        <v>2.9067467394004464E-2</v>
      </c>
      <c r="AD72" s="1">
        <v>21</v>
      </c>
      <c r="AE72" s="2" t="s">
        <v>667</v>
      </c>
      <c r="AF72" s="11">
        <v>6000</v>
      </c>
      <c r="AG72" s="6" t="str" cm="1">
        <f t="array" ref="AG72">_xlfn.XLOOKUP($AE72&amp;$C72&amp;$D72,'[1]NBA-Data-1980-2019'!$B$1:$B$16305&amp;'[1]NBA-Data-1980-2019'!$A$1:$A$16305&amp;'[1]NBA-Data-1980-2019'!$D$1:$D$16305,'[1]NBA-Data-1980-2019'!$G$1:$G$16305,"",0)</f>
        <v/>
      </c>
      <c r="AH72" s="68" t="str" cm="1">
        <f t="array" ref="AH72">_xlfn.XLOOKUP($AE72&amp;$C72&amp;$D72,'[1]NBA-Data-1980-2019'!$B$1:$B$16305&amp;'[1]NBA-Data-1980-2019'!$A$1:$A$16305&amp;'[1]NBA-Data-1980-2019'!$D$1:$D$16305,'[1]NBA-Data-1980-2019'!$H$1:$H$16305,"",0)</f>
        <v/>
      </c>
      <c r="AI72" s="68" t="str" cm="1">
        <f t="array" ref="AI72">_xlfn.XLOOKUP($AE72&amp;$C72&amp;$D72,'[1]NBA-Data-1980-2019'!$B$1:$B$16305&amp;'[1]NBA-Data-1980-2019'!$A$1:$A$16305&amp;'[1]NBA-Data-1980-2019'!$D$1:$D$16305,'[1]NBA-Data-1980-2019'!$F$1:$F$16305,"",0)</f>
        <v/>
      </c>
      <c r="AJ72" s="68" t="str">
        <f>IFERROR(($AH72/SUM(AH52:AH73))*$AI72,"")</f>
        <v/>
      </c>
    </row>
    <row r="73" spans="1:61" x14ac:dyDescent="0.2">
      <c r="I73" s="4"/>
      <c r="O73" s="5"/>
      <c r="Y73" s="2" t="str">
        <f t="shared" si="7"/>
        <v/>
      </c>
      <c r="Z73" s="6"/>
      <c r="AA73" s="43">
        <f>Z73/$AB$74</f>
        <v>0</v>
      </c>
      <c r="AD73" s="1">
        <v>22</v>
      </c>
      <c r="AE73" s="2" t="s">
        <v>668</v>
      </c>
      <c r="AF73" s="6">
        <v>0</v>
      </c>
      <c r="AG73" s="6" t="str" cm="1">
        <f t="array" ref="AG73">_xlfn.XLOOKUP($AE73&amp;$C73&amp;$D73,'[1]NBA-Data-1980-2019'!$B$1:$B$16305&amp;'[1]NBA-Data-1980-2019'!$A$1:$A$16305&amp;'[1]NBA-Data-1980-2019'!$D$1:$D$16305,'[1]NBA-Data-1980-2019'!$G$1:$G$16305,"",0)</f>
        <v/>
      </c>
      <c r="AH73" s="68" t="str" cm="1">
        <f t="array" ref="AH73">_xlfn.XLOOKUP($AE73&amp;$C73&amp;$D73,'[1]NBA-Data-1980-2019'!$B$1:$B$16305&amp;'[1]NBA-Data-1980-2019'!$A$1:$A$16305&amp;'[1]NBA-Data-1980-2019'!$D$1:$D$16305,'[1]NBA-Data-1980-2019'!$H$1:$H$16305,"",0)</f>
        <v/>
      </c>
      <c r="AI73" s="68" t="str" cm="1">
        <f t="array" ref="AI73">_xlfn.XLOOKUP($AE73&amp;$C73&amp;$D73,'[1]NBA-Data-1980-2019'!$B$1:$B$16305&amp;'[1]NBA-Data-1980-2019'!$A$1:$A$16305&amp;'[1]NBA-Data-1980-2019'!$D$1:$D$16305,'[1]NBA-Data-1980-2019'!$F$1:$F$16305,"",0)</f>
        <v/>
      </c>
      <c r="AJ73" s="68" t="str">
        <f>IFERROR(($AH73/SUM(AH52:AH73))*$AI73,"")</f>
        <v/>
      </c>
    </row>
    <row r="74" spans="1:61" x14ac:dyDescent="0.2">
      <c r="B74" s="1" t="s">
        <v>25</v>
      </c>
      <c r="C74" s="1">
        <v>2020</v>
      </c>
      <c r="D74" s="1" t="s">
        <v>838</v>
      </c>
      <c r="E74" s="1"/>
      <c r="F74" s="1"/>
      <c r="G74" s="1"/>
      <c r="H74" s="1"/>
      <c r="I74" s="1"/>
      <c r="J74" s="36"/>
      <c r="K74" s="36"/>
      <c r="L74" s="1"/>
      <c r="M74" s="1"/>
      <c r="N74" s="1"/>
      <c r="O74" s="1"/>
      <c r="P74" s="1"/>
      <c r="Q74" s="1"/>
      <c r="R74" s="1"/>
      <c r="S74" s="1"/>
      <c r="T74" s="1"/>
      <c r="U74" s="1"/>
      <c r="V74" s="1"/>
      <c r="W74" s="1"/>
      <c r="X74" s="1"/>
      <c r="Y74" s="1"/>
      <c r="AA74" s="41">
        <f>SUM(AA52:AA73)</f>
        <v>1.0000000000000002</v>
      </c>
      <c r="AB74" s="37">
        <f>SUM(Z52:Z73)</f>
        <v>120409527</v>
      </c>
      <c r="AC74" s="1"/>
      <c r="AE74" s="37">
        <f>AG74-AF74</f>
        <v>-120409527</v>
      </c>
      <c r="AF74" s="37">
        <f>SUM(AF52:AF73)-AF56-AF71-AF72</f>
        <v>120409527</v>
      </c>
      <c r="AG74" s="37">
        <f>SUM(AG52:AG73)</f>
        <v>0</v>
      </c>
      <c r="AH74" s="69">
        <f>SUM(AH52:AH73)</f>
        <v>0</v>
      </c>
      <c r="AI74" s="69">
        <f>SUM(AI52:AI73)</f>
        <v>0</v>
      </c>
      <c r="AJ74" s="69">
        <f>SUM(AJ52:AJ73)</f>
        <v>0</v>
      </c>
    </row>
    <row r="75" spans="1:61" x14ac:dyDescent="0.2">
      <c r="AF75" s="6"/>
      <c r="AG75" s="6"/>
    </row>
    <row r="76" spans="1:61" x14ac:dyDescent="0.2">
      <c r="AF76" s="6"/>
      <c r="AG76" s="6"/>
    </row>
    <row r="77" spans="1:61" ht="17" thickBot="1" x14ac:dyDescent="0.25"/>
    <row r="78" spans="1:61" ht="17" thickBot="1" x14ac:dyDescent="0.25">
      <c r="A78" s="3">
        <v>4</v>
      </c>
      <c r="B78" s="1" t="str">
        <f>B$1</f>
        <v>YEAR</v>
      </c>
      <c r="C78" s="1" t="str">
        <f>C$1</f>
        <v>YEAR</v>
      </c>
      <c r="D78" s="1" t="str">
        <f>D$1</f>
        <v>TEAM</v>
      </c>
      <c r="F78" s="1" t="str">
        <f t="shared" ref="F78:Z78" si="8">F$1</f>
        <v>NUMBER</v>
      </c>
      <c r="G78" s="1" t="str">
        <f t="shared" si="8"/>
        <v>PLAYER</v>
      </c>
      <c r="H78" s="1" t="str">
        <f t="shared" si="8"/>
        <v>POS</v>
      </c>
      <c r="I78" s="1" t="str">
        <f t="shared" si="8"/>
        <v>HEIGHT</v>
      </c>
      <c r="J78" s="1" t="str">
        <f t="shared" si="8"/>
        <v>HEIGHT (IN)</v>
      </c>
      <c r="K78" s="1" t="str">
        <f t="shared" si="8"/>
        <v>HEIGHT (M)</v>
      </c>
      <c r="L78" s="1" t="str">
        <f t="shared" si="8"/>
        <v>WEIGHT (LBS)</v>
      </c>
      <c r="M78" s="1" t="str">
        <f t="shared" si="8"/>
        <v>WEIGHT (KG)</v>
      </c>
      <c r="N78" s="1" t="str">
        <f t="shared" si="8"/>
        <v>BMI</v>
      </c>
      <c r="O78" s="1" t="str">
        <f t="shared" si="8"/>
        <v>BIRTH DATE</v>
      </c>
      <c r="P78" s="1" t="str">
        <f t="shared" si="8"/>
        <v>NATION</v>
      </c>
      <c r="Q78" s="1" t="str">
        <f t="shared" si="8"/>
        <v>COUNTRY</v>
      </c>
      <c r="R78" s="1" t="str">
        <f t="shared" si="8"/>
        <v>CONTINENT</v>
      </c>
      <c r="S78" s="1" t="str">
        <f t="shared" si="8"/>
        <v>GLOBAL REGION</v>
      </c>
      <c r="T78" s="1" t="str">
        <f t="shared" si="8"/>
        <v>EXPERIENCE</v>
      </c>
      <c r="U78" s="1"/>
      <c r="V78" s="1" t="str">
        <f t="shared" si="8"/>
        <v>COLLEGE</v>
      </c>
      <c r="W78" s="1" t="str">
        <f t="shared" si="8"/>
        <v>COLLEGE1</v>
      </c>
      <c r="X78" s="1" t="str">
        <f t="shared" si="8"/>
        <v>COLLEGE2</v>
      </c>
      <c r="Y78" s="1" t="str">
        <f t="shared" si="8"/>
        <v>TRANSFER</v>
      </c>
      <c r="Z78" s="1" t="str">
        <f t="shared" si="8"/>
        <v>SALARY</v>
      </c>
      <c r="AA78" s="1" t="s">
        <v>1264</v>
      </c>
      <c r="AB78" s="1"/>
      <c r="AD78" s="1" t="str">
        <f>AD$1</f>
        <v>Rk</v>
      </c>
      <c r="AE78" s="1" t="str">
        <f>AE$1</f>
        <v>PLAYER</v>
      </c>
      <c r="AF78" s="1" t="str">
        <f>AF$1</f>
        <v>SALARY - BR</v>
      </c>
      <c r="AG78" s="1" t="str">
        <f>AG$1</f>
        <v>SALARY - KAGGLE</v>
      </c>
      <c r="AH78" s="67" t="str">
        <f>AH$1</f>
        <v>TTL MP</v>
      </c>
      <c r="AI78" s="67" t="str">
        <f>AI$1</f>
        <v>PER</v>
      </c>
      <c r="AJ78" s="67" t="str">
        <f>AJ$1</f>
        <v>WTD-MP-PER</v>
      </c>
      <c r="AO78" t="s">
        <v>550</v>
      </c>
      <c r="AP78" t="s">
        <v>1378</v>
      </c>
      <c r="AQ78" t="s">
        <v>1379</v>
      </c>
      <c r="AR78" t="s">
        <v>1342</v>
      </c>
      <c r="AS78" s="2" t="s">
        <v>1380</v>
      </c>
      <c r="AT78" s="2" t="s">
        <v>1381</v>
      </c>
      <c r="AU78" s="2" t="s">
        <v>1382</v>
      </c>
      <c r="AV78" s="2" t="s">
        <v>1383</v>
      </c>
      <c r="AW78" s="2" t="s">
        <v>1384</v>
      </c>
      <c r="AX78" s="2" t="s">
        <v>1385</v>
      </c>
      <c r="AY78" s="2" t="s">
        <v>1386</v>
      </c>
      <c r="AZ78" s="2" t="s">
        <v>1387</v>
      </c>
      <c r="BA78" s="2" t="s">
        <v>1388</v>
      </c>
      <c r="BB78" s="2" t="s">
        <v>1389</v>
      </c>
      <c r="BC78" s="2" t="s">
        <v>1390</v>
      </c>
      <c r="BD78" s="2" t="s">
        <v>1391</v>
      </c>
      <c r="BE78" s="2" t="s">
        <v>1390</v>
      </c>
      <c r="BF78" s="2" t="s">
        <v>1391</v>
      </c>
      <c r="BG78" s="2" t="s">
        <v>1392</v>
      </c>
      <c r="BH78" s="2" t="s">
        <v>1393</v>
      </c>
      <c r="BI78" s="2" t="s">
        <v>1394</v>
      </c>
    </row>
    <row r="79" spans="1:61" ht="17" thickBot="1" x14ac:dyDescent="0.25">
      <c r="A79" s="3" t="s">
        <v>836</v>
      </c>
      <c r="B79" s="1" t="s">
        <v>33</v>
      </c>
      <c r="C79" s="1">
        <v>2019</v>
      </c>
      <c r="D79" s="1" t="s">
        <v>836</v>
      </c>
      <c r="F79" s="2">
        <v>3</v>
      </c>
      <c r="G79" s="2" t="s">
        <v>684</v>
      </c>
      <c r="H79" s="2" t="s">
        <v>570</v>
      </c>
      <c r="I79" s="4" t="s">
        <v>604</v>
      </c>
      <c r="J79" s="16">
        <f>_xlfn.XLOOKUP($I79,DASHBOARD!$I$2:$I$27,DASHBOARD!$J$2:$J$27,"",0)</f>
        <v>79</v>
      </c>
      <c r="K79" s="23">
        <f>J79/DASHBOARD!$C$3</f>
        <v>2.0066040132080265</v>
      </c>
      <c r="L79" s="2">
        <v>232</v>
      </c>
      <c r="M79" s="26">
        <f>L79/DASHBOARD!$C$4</f>
        <v>105.21541950113378</v>
      </c>
      <c r="N79" s="26">
        <f t="shared" ref="N79:N100" si="9">M79/(K79^2)</f>
        <v>26.131000490138902</v>
      </c>
      <c r="O79" s="5">
        <v>35628</v>
      </c>
      <c r="P79" s="2" t="s">
        <v>685</v>
      </c>
      <c r="Q79" s="2" t="str">
        <f>_xlfn.XLOOKUP($P79,DASHBOARD!$L$2:$L$150,DASHBOARD!M$2:M$150,"",0)</f>
        <v>United Kingdom</v>
      </c>
      <c r="R79" s="2" t="str">
        <f>_xlfn.XLOOKUP($P79,DASHBOARD!$L$2:$L$150,DASHBOARD!N$2:N$150,"",0)</f>
        <v>Europe</v>
      </c>
      <c r="S79" s="2" t="str">
        <f>_xlfn.XLOOKUP($P79,DASHBOARD!$L$2:$L$150,DASHBOARD!O$2:O$150,"",0)</f>
        <v>Eurasia</v>
      </c>
      <c r="T79" s="2">
        <v>1</v>
      </c>
      <c r="V79" s="2" t="s">
        <v>686</v>
      </c>
      <c r="W79" s="2" t="s">
        <v>686</v>
      </c>
      <c r="Y79" s="2" t="str">
        <f t="shared" ref="Y79:Y101" si="10">IF(X79="","","X")</f>
        <v/>
      </c>
      <c r="Z79" s="6">
        <f>_xlfn.XLOOKUP($G79,$AE$79:$AE$101,$AF$79:$AF$101,0,0)</f>
        <v>1952760</v>
      </c>
      <c r="AA79" s="43">
        <f>Z79/$AB$102</f>
        <v>1.4332974771642071E-2</v>
      </c>
      <c r="AB79" s="43"/>
      <c r="AD79" s="1">
        <v>1</v>
      </c>
      <c r="AE79" s="6" t="s">
        <v>700</v>
      </c>
      <c r="AF79" s="6">
        <v>31200000</v>
      </c>
      <c r="AG79" s="6" cm="1">
        <f t="array" ref="AG79">_xlfn.XLOOKUP($AE79&amp;$C79&amp;$D79,'[1]NBA-Data-1980-2019'!$B$1:$B$16305&amp;'[1]NBA-Data-1980-2019'!$A$1:$A$16305&amp;'[1]NBA-Data-1980-2019'!$D$1:$D$16305,'[1]NBA-Data-1980-2019'!$G$1:$G$16305,"",0)</f>
        <v>31200000</v>
      </c>
      <c r="AH79" s="68" cm="1">
        <f t="array" ref="AH79">_xlfn.XLOOKUP($AE79&amp;$C79&amp;$D79,'[1]NBA-Data-1980-2019'!$B$1:$B$16305&amp;'[1]NBA-Data-1980-2019'!$A$1:$A$16305&amp;'[1]NBA-Data-1980-2019'!$D$1:$D$16305,'[1]NBA-Data-1980-2019'!$H$1:$H$16305,"",0)</f>
        <v>2210</v>
      </c>
      <c r="AI79" s="68" cm="1">
        <f t="array" ref="AI79">_xlfn.XLOOKUP($AE79&amp;$C79&amp;$D79,'[1]NBA-Data-1980-2019'!$B$1:$B$16305&amp;'[1]NBA-Data-1980-2019'!$A$1:$A$16305&amp;'[1]NBA-Data-1980-2019'!$D$1:$D$16305,'[1]NBA-Data-1980-2019'!$F$1:$F$16305,"",0)</f>
        <v>16.5</v>
      </c>
      <c r="AJ79" s="68">
        <f>IFERROR(($AH79/SUM(AH79:AH100))*$AI79,"")</f>
        <v>2.2971525765402543</v>
      </c>
      <c r="AO79">
        <v>1</v>
      </c>
      <c r="AP79" t="s">
        <v>713</v>
      </c>
      <c r="AQ79">
        <v>24</v>
      </c>
      <c r="AR79">
        <v>80</v>
      </c>
      <c r="AS79" s="2">
        <v>2548</v>
      </c>
      <c r="AW79" s="61">
        <v>0.91</v>
      </c>
      <c r="AX79" s="61">
        <v>0.09</v>
      </c>
      <c r="AY79" s="2">
        <v>11.1</v>
      </c>
      <c r="AZ79" s="2">
        <v>14.4</v>
      </c>
      <c r="BA79" s="2">
        <v>63</v>
      </c>
      <c r="BB79" s="2">
        <v>46</v>
      </c>
      <c r="BC79" s="2">
        <v>75</v>
      </c>
      <c r="BD79" s="2">
        <v>31</v>
      </c>
      <c r="BE79" s="2">
        <v>149</v>
      </c>
      <c r="BF79" s="2">
        <v>5</v>
      </c>
      <c r="BG79" s="2">
        <v>624</v>
      </c>
      <c r="BH79" s="2">
        <v>47</v>
      </c>
      <c r="BI79" s="2">
        <v>42</v>
      </c>
    </row>
    <row r="80" spans="1:61" x14ac:dyDescent="0.2">
      <c r="B80" s="1" t="s">
        <v>33</v>
      </c>
      <c r="C80" s="1">
        <v>2019</v>
      </c>
      <c r="D80" s="1" t="s">
        <v>836</v>
      </c>
      <c r="F80" s="2">
        <v>25</v>
      </c>
      <c r="G80" s="2" t="s">
        <v>687</v>
      </c>
      <c r="H80" s="2" t="s">
        <v>566</v>
      </c>
      <c r="I80" s="4" t="s">
        <v>602</v>
      </c>
      <c r="J80" s="16">
        <f>_xlfn.XLOOKUP($I80,DASHBOARD!$I$2:$I$27,DASHBOARD!$J$2:$J$27,"",0)</f>
        <v>81</v>
      </c>
      <c r="K80" s="23">
        <f>J80/DASHBOARD!$C$3</f>
        <v>2.0574041148082296</v>
      </c>
      <c r="L80" s="2">
        <v>200</v>
      </c>
      <c r="M80" s="26">
        <f>L80/DASHBOARD!$C$4</f>
        <v>90.702947845804985</v>
      </c>
      <c r="N80" s="26">
        <f t="shared" si="9"/>
        <v>21.428027432077336</v>
      </c>
      <c r="O80" s="5">
        <v>33980</v>
      </c>
      <c r="P80" s="2" t="s">
        <v>688</v>
      </c>
      <c r="Q80" s="2" t="str">
        <f>_xlfn.XLOOKUP($P80,DASHBOARD!$L$2:$L$150,DASHBOARD!M$2:M$150,"",0)</f>
        <v>Saint Lucia</v>
      </c>
      <c r="R80" s="2" t="str">
        <f>_xlfn.XLOOKUP($P80,DASHBOARD!$L$2:$L$150,DASHBOARD!N$2:N$150,"",0)</f>
        <v>North America</v>
      </c>
      <c r="S80" s="2" t="str">
        <f>_xlfn.XLOOKUP($P80,DASHBOARD!$L$2:$L$150,DASHBOARD!O$2:O$150,"",0)</f>
        <v>Caribbean</v>
      </c>
      <c r="T80" s="2">
        <v>1</v>
      </c>
      <c r="V80" s="2" t="s">
        <v>689</v>
      </c>
      <c r="W80" s="2" t="s">
        <v>689</v>
      </c>
      <c r="Y80" s="2" t="str">
        <f t="shared" si="10"/>
        <v/>
      </c>
      <c r="Z80" s="6">
        <f>_xlfn.XLOOKUP($G80,$AE$79:$AE$101,$AF$79:$AF$101,0,0)</f>
        <v>457418</v>
      </c>
      <c r="AA80" s="43">
        <f>Z80/$AB$102</f>
        <v>3.3573816823854303E-3</v>
      </c>
      <c r="AB80" s="43"/>
      <c r="AD80" s="1">
        <v>2</v>
      </c>
      <c r="AE80" s="6" t="s">
        <v>692</v>
      </c>
      <c r="AF80" s="6">
        <v>24119025</v>
      </c>
      <c r="AG80" s="6" t="str" cm="1">
        <f t="array" ref="AG80">_xlfn.XLOOKUP($AE80&amp;$C80&amp;$D80,'[1]NBA-Data-1980-2019'!$B$1:$B$16305&amp;'[1]NBA-Data-1980-2019'!$A$1:$A$16305&amp;'[1]NBA-Data-1980-2019'!$D$1:$D$16305,'[1]NBA-Data-1980-2019'!$G$1:$G$16305,"",0)</f>
        <v/>
      </c>
      <c r="AH80" s="68" t="str" cm="1">
        <f t="array" ref="AH80">_xlfn.XLOOKUP($AE80&amp;$C80&amp;$D80,'[1]NBA-Data-1980-2019'!$B$1:$B$16305&amp;'[1]NBA-Data-1980-2019'!$A$1:$A$16305&amp;'[1]NBA-Data-1980-2019'!$D$1:$D$16305,'[1]NBA-Data-1980-2019'!$H$1:$H$16305,"",0)</f>
        <v/>
      </c>
      <c r="AI80" s="68" t="str" cm="1">
        <f t="array" ref="AI80">_xlfn.XLOOKUP($AE80&amp;$C80&amp;$D80,'[1]NBA-Data-1980-2019'!$B$1:$B$16305&amp;'[1]NBA-Data-1980-2019'!$A$1:$A$16305&amp;'[1]NBA-Data-1980-2019'!$D$1:$D$16305,'[1]NBA-Data-1980-2019'!$F$1:$F$16305,"",0)</f>
        <v/>
      </c>
      <c r="AJ80" s="68" t="str">
        <f>IFERROR(($AH80/SUM(AH79:AH100))*$AI80,"")</f>
        <v/>
      </c>
      <c r="AO80">
        <v>2</v>
      </c>
      <c r="AP80" t="s">
        <v>649</v>
      </c>
      <c r="AQ80">
        <v>31</v>
      </c>
      <c r="AR80">
        <v>80</v>
      </c>
      <c r="AS80" s="2">
        <v>2216</v>
      </c>
      <c r="AU80" s="61">
        <v>0.68</v>
      </c>
      <c r="AV80" s="61">
        <v>0.31</v>
      </c>
      <c r="AW80" s="61">
        <v>0.01</v>
      </c>
      <c r="AY80" s="2">
        <v>13.7</v>
      </c>
      <c r="AZ80" s="2">
        <v>17.600000000000001</v>
      </c>
      <c r="BA80" s="2">
        <v>42</v>
      </c>
      <c r="BB80" s="2">
        <v>14</v>
      </c>
      <c r="BC80" s="2">
        <v>82</v>
      </c>
      <c r="BD80" s="2">
        <v>5</v>
      </c>
      <c r="BE80" s="2">
        <v>12</v>
      </c>
      <c r="BF80" s="2">
        <v>17</v>
      </c>
      <c r="BG80" s="2">
        <v>305</v>
      </c>
      <c r="BH80" s="2">
        <v>0</v>
      </c>
      <c r="BI80" s="2">
        <v>17</v>
      </c>
    </row>
    <row r="81" spans="2:61" x14ac:dyDescent="0.2">
      <c r="B81" s="1" t="s">
        <v>33</v>
      </c>
      <c r="C81" s="1">
        <v>2019</v>
      </c>
      <c r="D81" s="1" t="s">
        <v>836</v>
      </c>
      <c r="F81" s="2">
        <v>4</v>
      </c>
      <c r="G81" s="2" t="s">
        <v>690</v>
      </c>
      <c r="H81" s="2" t="s">
        <v>556</v>
      </c>
      <c r="I81" s="4" t="s">
        <v>601</v>
      </c>
      <c r="J81" s="16">
        <f>_xlfn.XLOOKUP($I81,DASHBOARD!$I$2:$I$27,DASHBOARD!$J$2:$J$27,"",0)</f>
        <v>77</v>
      </c>
      <c r="K81" s="23">
        <f>J81/DASHBOARD!$C$3</f>
        <v>1.9558039116078234</v>
      </c>
      <c r="L81" s="2">
        <v>189</v>
      </c>
      <c r="M81" s="26">
        <f>L81/DASHBOARD!$C$4</f>
        <v>85.714285714285708</v>
      </c>
      <c r="N81" s="26">
        <f t="shared" si="9"/>
        <v>22.407973881406157</v>
      </c>
      <c r="O81" s="5">
        <v>33111</v>
      </c>
      <c r="P81" s="2" t="s">
        <v>557</v>
      </c>
      <c r="Q81" s="2" t="str">
        <f>_xlfn.XLOOKUP($P81,DASHBOARD!$L$2:$L$150,DASHBOARD!M$2:M$150,"",0)</f>
        <v>United States</v>
      </c>
      <c r="R81" s="2" t="str">
        <f>_xlfn.XLOOKUP($P81,DASHBOARD!$L$2:$L$150,DASHBOARD!N$2:N$150,"",0)</f>
        <v>North America</v>
      </c>
      <c r="S81" s="2" t="str">
        <f>_xlfn.XLOOKUP($P81,DASHBOARD!$L$2:$L$150,DASHBOARD!O$2:O$150,"",0)</f>
        <v>Americas</v>
      </c>
      <c r="T81" s="2">
        <v>4</v>
      </c>
      <c r="V81" s="2" t="s">
        <v>691</v>
      </c>
      <c r="W81" s="2" t="s">
        <v>691</v>
      </c>
      <c r="Y81" s="2" t="str">
        <f t="shared" si="10"/>
        <v/>
      </c>
      <c r="Z81" s="6">
        <f>_xlfn.XLOOKUP($G81,$AE$79:$AE$101,$AF$79:$AF$101,0,0)</f>
        <v>800000</v>
      </c>
      <c r="AA81" s="43">
        <f>Z81/$AB$102</f>
        <v>5.871883804109905E-3</v>
      </c>
      <c r="AB81" s="43"/>
      <c r="AD81" s="1">
        <v>3</v>
      </c>
      <c r="AE81" s="6" t="s">
        <v>696</v>
      </c>
      <c r="AF81" s="6">
        <v>23114067</v>
      </c>
      <c r="AG81" s="6" cm="1">
        <f t="array" ref="AG81">_xlfn.XLOOKUP($AE81&amp;$C81&amp;$D81,'[1]NBA-Data-1980-2019'!$B$1:$B$16305&amp;'[1]NBA-Data-1980-2019'!$A$1:$A$16305&amp;'[1]NBA-Data-1980-2019'!$D$1:$D$16305,'[1]NBA-Data-1980-2019'!$G$1:$G$16305,"",0)</f>
        <v>23114067</v>
      </c>
      <c r="AH81" s="68" cm="1">
        <f t="array" ref="AH81">_xlfn.XLOOKUP($AE81&amp;$C81&amp;$D81,'[1]NBA-Data-1980-2019'!$B$1:$B$16305&amp;'[1]NBA-Data-1980-2019'!$A$1:$A$16305&amp;'[1]NBA-Data-1980-2019'!$D$1:$D$16305,'[1]NBA-Data-1980-2019'!$H$1:$H$16305,"",0)</f>
        <v>2040</v>
      </c>
      <c r="AI81" s="68" cm="1">
        <f t="array" ref="AI81">_xlfn.XLOOKUP($AE81&amp;$C81&amp;$D81,'[1]NBA-Data-1980-2019'!$B$1:$B$16305&amp;'[1]NBA-Data-1980-2019'!$A$1:$A$16305&amp;'[1]NBA-Data-1980-2019'!$D$1:$D$16305,'[1]NBA-Data-1980-2019'!$F$1:$F$16305,"",0)</f>
        <v>25.8</v>
      </c>
      <c r="AJ81" s="68">
        <f>IFERROR(($AH81/SUM(AH79:AH100))*$AI81,"")</f>
        <v>3.3156104321532069</v>
      </c>
      <c r="AO81">
        <v>3</v>
      </c>
      <c r="AP81" t="s">
        <v>700</v>
      </c>
      <c r="AQ81">
        <v>32</v>
      </c>
      <c r="AR81">
        <v>65</v>
      </c>
      <c r="AS81" s="2">
        <v>2213</v>
      </c>
      <c r="AT81" s="61">
        <v>0.7</v>
      </c>
      <c r="AU81" s="61">
        <v>0.3</v>
      </c>
      <c r="AY81" s="2">
        <v>11.2</v>
      </c>
      <c r="AZ81" s="2">
        <v>12.2</v>
      </c>
      <c r="BA81" s="2">
        <v>135</v>
      </c>
      <c r="BB81" s="2">
        <v>24</v>
      </c>
      <c r="BC81" s="2">
        <v>60</v>
      </c>
      <c r="BD81" s="2">
        <v>11</v>
      </c>
      <c r="BE81" s="2">
        <v>69</v>
      </c>
      <c r="BF81" s="2">
        <v>48</v>
      </c>
      <c r="BG81" s="2">
        <v>1282</v>
      </c>
      <c r="BH81" s="2">
        <v>18</v>
      </c>
      <c r="BI81" s="2">
        <v>30</v>
      </c>
    </row>
    <row r="82" spans="2:61" x14ac:dyDescent="0.2">
      <c r="B82" s="1" t="s">
        <v>33</v>
      </c>
      <c r="C82" s="1">
        <v>2019</v>
      </c>
      <c r="D82" s="1" t="s">
        <v>836</v>
      </c>
      <c r="F82" s="2">
        <v>33</v>
      </c>
      <c r="G82" s="2" t="s">
        <v>692</v>
      </c>
      <c r="H82" s="2" t="s">
        <v>552</v>
      </c>
      <c r="I82" s="4" t="s">
        <v>1149</v>
      </c>
      <c r="J82" s="16">
        <f>_xlfn.XLOOKUP($I82,DASHBOARD!$I$2:$I$27,DASHBOARD!$J$2:$J$27,"",0)</f>
        <v>83</v>
      </c>
      <c r="K82" s="23">
        <f>J82/DASHBOARD!$C$3</f>
        <v>2.1082042164084331</v>
      </c>
      <c r="L82" s="2">
        <v>255</v>
      </c>
      <c r="M82" s="26">
        <f>L82/DASHBOARD!$C$4</f>
        <v>115.64625850340136</v>
      </c>
      <c r="N82" s="26">
        <f t="shared" si="9"/>
        <v>26.019936446054682</v>
      </c>
      <c r="O82" s="5">
        <v>31076</v>
      </c>
      <c r="P82" s="2" t="s">
        <v>693</v>
      </c>
      <c r="Q82" s="2" t="str">
        <f>_xlfn.XLOOKUP($P82,DASHBOARD!$L$2:$L$150,DASHBOARD!M$2:M$150,"",0)</f>
        <v>Spain</v>
      </c>
      <c r="R82" s="2" t="str">
        <f>_xlfn.XLOOKUP($P82,DASHBOARD!$L$2:$L$150,DASHBOARD!N$2:N$150,"",0)</f>
        <v>Europe</v>
      </c>
      <c r="S82" s="2" t="str">
        <f>_xlfn.XLOOKUP($P82,DASHBOARD!$L$2:$L$150,DASHBOARD!O$2:O$150,"",0)</f>
        <v>Eurasia</v>
      </c>
      <c r="T82" s="2">
        <v>10</v>
      </c>
      <c r="Y82" s="2" t="str">
        <f t="shared" si="10"/>
        <v/>
      </c>
      <c r="Z82" s="6">
        <f>_xlfn.XLOOKUP($G82,$AE$79:$AE$101,$AF$79:$AF$101,0,0)</f>
        <v>24119025</v>
      </c>
      <c r="AA82" s="43">
        <f>Z82/$AB$102</f>
        <v>0.17703014033552736</v>
      </c>
      <c r="AB82" s="43"/>
      <c r="AD82" s="1">
        <v>4</v>
      </c>
      <c r="AE82" s="6" t="s">
        <v>694</v>
      </c>
      <c r="AF82" s="6">
        <v>21666667</v>
      </c>
      <c r="AG82" s="6" cm="1">
        <f t="array" ref="AG82">_xlfn.XLOOKUP($AE82&amp;$C82&amp;$D82,'[1]NBA-Data-1980-2019'!$B$1:$B$16305&amp;'[1]NBA-Data-1980-2019'!$A$1:$A$16305&amp;'[1]NBA-Data-1980-2019'!$D$1:$D$16305,'[1]NBA-Data-1980-2019'!$G$1:$G$16305,"",0)</f>
        <v>21666667</v>
      </c>
      <c r="AH82" s="68" cm="1">
        <f t="array" ref="AH82">_xlfn.XLOOKUP($AE82&amp;$C82&amp;$D82,'[1]NBA-Data-1980-2019'!$B$1:$B$16305&amp;'[1]NBA-Data-1980-2019'!$A$1:$A$16305&amp;'[1]NBA-Data-1980-2019'!$D$1:$D$16305,'[1]NBA-Data-1980-2019'!$H$1:$H$16305,"",0)</f>
        <v>2012.8</v>
      </c>
      <c r="AI82" s="68" cm="1">
        <f t="array" ref="AI82">_xlfn.XLOOKUP($AE82&amp;$C82&amp;$D82,'[1]NBA-Data-1980-2019'!$B$1:$B$16305&amp;'[1]NBA-Data-1980-2019'!$A$1:$A$16305&amp;'[1]NBA-Data-1980-2019'!$D$1:$D$16305,'[1]NBA-Data-1980-2019'!$F$1:$F$16305,"",0)</f>
        <v>18.7</v>
      </c>
      <c r="AJ82" s="68">
        <f>IFERROR(($AH82/SUM(AH79:AH100))*$AI82,"")</f>
        <v>2.3711326697744735</v>
      </c>
      <c r="AO82">
        <v>4</v>
      </c>
      <c r="AP82" t="s">
        <v>696</v>
      </c>
      <c r="AQ82">
        <v>27</v>
      </c>
      <c r="AR82">
        <v>60</v>
      </c>
      <c r="AS82" s="2">
        <v>2040</v>
      </c>
      <c r="AU82" s="61">
        <v>0.01</v>
      </c>
      <c r="AV82" s="61">
        <v>0.87</v>
      </c>
      <c r="AW82" s="61">
        <v>0.12</v>
      </c>
      <c r="AY82" s="2">
        <v>8.5</v>
      </c>
      <c r="AZ82" s="2">
        <v>5.3</v>
      </c>
      <c r="BA82" s="2">
        <v>43</v>
      </c>
      <c r="BB82" s="2">
        <v>49</v>
      </c>
      <c r="BC82" s="2">
        <v>33</v>
      </c>
      <c r="BD82" s="2">
        <v>11</v>
      </c>
      <c r="BE82" s="2">
        <v>181</v>
      </c>
      <c r="BF82" s="2">
        <v>7</v>
      </c>
      <c r="BG82" s="2">
        <v>501</v>
      </c>
      <c r="BH82" s="2">
        <v>48</v>
      </c>
      <c r="BI82" s="2">
        <v>49</v>
      </c>
    </row>
    <row r="83" spans="2:61" x14ac:dyDescent="0.2">
      <c r="B83" s="1" t="s">
        <v>33</v>
      </c>
      <c r="C83" s="1">
        <v>2019</v>
      </c>
      <c r="D83" s="1" t="s">
        <v>836</v>
      </c>
      <c r="F83" s="2">
        <v>14</v>
      </c>
      <c r="G83" s="2" t="s">
        <v>649</v>
      </c>
      <c r="H83" s="2" t="s">
        <v>576</v>
      </c>
      <c r="I83" s="4" t="s">
        <v>599</v>
      </c>
      <c r="J83" s="16">
        <f>_xlfn.XLOOKUP($I83,DASHBOARD!$I$2:$I$27,DASHBOARD!$J$2:$J$27,"",0)</f>
        <v>78</v>
      </c>
      <c r="K83" s="23">
        <f>J83/DASHBOARD!$C$3</f>
        <v>1.981203962407925</v>
      </c>
      <c r="L83" s="2">
        <v>215</v>
      </c>
      <c r="M83" s="26">
        <f>L83/DASHBOARD!$C$4</f>
        <v>97.505668934240362</v>
      </c>
      <c r="N83" s="26">
        <f t="shared" si="9"/>
        <v>24.841138162475154</v>
      </c>
      <c r="O83" s="5">
        <v>31950</v>
      </c>
      <c r="P83" s="2" t="s">
        <v>557</v>
      </c>
      <c r="Q83" s="2" t="str">
        <f>_xlfn.XLOOKUP($P83,DASHBOARD!$L$2:$L$150,DASHBOARD!M$2:M$150,"",0)</f>
        <v>United States</v>
      </c>
      <c r="R83" s="2" t="str">
        <f>_xlfn.XLOOKUP($P83,DASHBOARD!$L$2:$L$150,DASHBOARD!N$2:N$150,"",0)</f>
        <v>North America</v>
      </c>
      <c r="S83" s="2" t="str">
        <f>_xlfn.XLOOKUP($P83,DASHBOARD!$L$2:$L$150,DASHBOARD!O$2:O$150,"",0)</f>
        <v>Americas</v>
      </c>
      <c r="T83" s="2">
        <v>9</v>
      </c>
      <c r="V83" s="2" t="s">
        <v>636</v>
      </c>
      <c r="W83" s="2" t="s">
        <v>636</v>
      </c>
      <c r="Y83" s="2" t="str">
        <f t="shared" si="10"/>
        <v/>
      </c>
      <c r="Z83" s="6">
        <f>_xlfn.XLOOKUP($G83,$AE$79:$AE$101,$AF$79:$AF$101,0,0)</f>
        <v>10000000</v>
      </c>
      <c r="AA83" s="43">
        <f>Z83/$AB$102</f>
        <v>7.3398547551373802E-2</v>
      </c>
      <c r="AB83" s="43"/>
      <c r="AD83" s="1">
        <v>5</v>
      </c>
      <c r="AE83" s="6" t="s">
        <v>649</v>
      </c>
      <c r="AF83" s="6">
        <v>10000000</v>
      </c>
      <c r="AG83" s="6" cm="1">
        <f t="array" ref="AG83">_xlfn.XLOOKUP($AE83&amp;$C83&amp;$D83,'[1]NBA-Data-1980-2019'!$B$1:$B$16305&amp;'[1]NBA-Data-1980-2019'!$A$1:$A$16305&amp;'[1]NBA-Data-1980-2019'!$D$1:$D$16305,'[1]NBA-Data-1980-2019'!$G$1:$G$16305,"",0)</f>
        <v>10000000</v>
      </c>
      <c r="AH83" s="68" cm="1">
        <f t="array" ref="AH83">_xlfn.XLOOKUP($AE83&amp;$C83&amp;$D83,'[1]NBA-Data-1980-2019'!$B$1:$B$16305&amp;'[1]NBA-Data-1980-2019'!$A$1:$A$16305&amp;'[1]NBA-Data-1980-2019'!$D$1:$D$16305,'[1]NBA-Data-1980-2019'!$H$1:$H$16305,"",0)</f>
        <v>2216</v>
      </c>
      <c r="AI83" s="68" cm="1">
        <f t="array" ref="AI83">_xlfn.XLOOKUP($AE83&amp;$C83&amp;$D83,'[1]NBA-Data-1980-2019'!$B$1:$B$16305&amp;'[1]NBA-Data-1980-2019'!$A$1:$A$16305&amp;'[1]NBA-Data-1980-2019'!$D$1:$D$16305,'[1]NBA-Data-1980-2019'!$F$1:$F$16305,"",0)</f>
        <v>13</v>
      </c>
      <c r="AJ83" s="68">
        <f>IFERROR(($AH83/SUM(AH79:AH100))*$AI83,"")</f>
        <v>1.8147914829280587</v>
      </c>
      <c r="AO83">
        <v>5</v>
      </c>
      <c r="AP83" t="s">
        <v>694</v>
      </c>
      <c r="AQ83">
        <v>29</v>
      </c>
      <c r="AR83">
        <v>74</v>
      </c>
      <c r="AS83" s="2">
        <v>2010</v>
      </c>
      <c r="AW83" s="61">
        <v>0.03</v>
      </c>
      <c r="AX83" s="61">
        <v>0.97</v>
      </c>
      <c r="AY83" s="2">
        <v>6.4</v>
      </c>
      <c r="AZ83" s="2">
        <v>1.1000000000000001</v>
      </c>
      <c r="BA83" s="2">
        <v>16</v>
      </c>
      <c r="BB83" s="2">
        <v>32</v>
      </c>
      <c r="BC83" s="2">
        <v>91</v>
      </c>
      <c r="BD83" s="2">
        <v>36</v>
      </c>
      <c r="BE83" s="2">
        <v>79</v>
      </c>
      <c r="BF83" s="2">
        <v>0</v>
      </c>
      <c r="BG83" s="2">
        <v>257</v>
      </c>
      <c r="BH83" s="2">
        <v>16</v>
      </c>
      <c r="BI83" s="2">
        <v>30</v>
      </c>
    </row>
    <row r="84" spans="2:61" x14ac:dyDescent="0.2">
      <c r="B84" s="1" t="s">
        <v>33</v>
      </c>
      <c r="C84" s="1">
        <v>2019</v>
      </c>
      <c r="D84" s="1" t="s">
        <v>836</v>
      </c>
      <c r="F84" s="2">
        <v>9</v>
      </c>
      <c r="G84" s="2" t="s">
        <v>694</v>
      </c>
      <c r="H84" s="2" t="s">
        <v>552</v>
      </c>
      <c r="I84" s="4" t="s">
        <v>595</v>
      </c>
      <c r="J84" s="16">
        <f>_xlfn.XLOOKUP($I84,DASHBOARD!$I$2:$I$27,DASHBOARD!$J$2:$J$27,"",0)</f>
        <v>82</v>
      </c>
      <c r="K84" s="23">
        <f>J84/DASHBOARD!$C$3</f>
        <v>2.0828041656083314</v>
      </c>
      <c r="L84" s="2">
        <v>235</v>
      </c>
      <c r="M84" s="26">
        <f>L84/DASHBOARD!$C$4</f>
        <v>106.57596371882086</v>
      </c>
      <c r="N84" s="26">
        <f t="shared" si="9"/>
        <v>24.567580811821056</v>
      </c>
      <c r="O84" s="5">
        <v>32769</v>
      </c>
      <c r="P84" s="2" t="s">
        <v>695</v>
      </c>
      <c r="Q84" s="2" t="str">
        <f>_xlfn.XLOOKUP($P84,DASHBOARD!$L$2:$L$150,DASHBOARD!M$2:M$150,"",0)</f>
        <v>Congo</v>
      </c>
      <c r="R84" s="2" t="str">
        <f>_xlfn.XLOOKUP($P84,DASHBOARD!$L$2:$L$150,DASHBOARD!N$2:N$150,"",0)</f>
        <v>Africa</v>
      </c>
      <c r="S84" s="2" t="str">
        <f>_xlfn.XLOOKUP($P84,DASHBOARD!$L$2:$L$150,DASHBOARD!O$2:O$150,"",0)</f>
        <v>Africa</v>
      </c>
      <c r="T84" s="2">
        <v>9</v>
      </c>
      <c r="Y84" s="2" t="str">
        <f t="shared" si="10"/>
        <v/>
      </c>
      <c r="Z84" s="6">
        <f>_xlfn.XLOOKUP($G84,$AE$79:$AE$101,$AF$79:$AF$101,0,0)</f>
        <v>21666667</v>
      </c>
      <c r="AA84" s="43">
        <f>Z84/$AB$102</f>
        <v>0.15903018880792816</v>
      </c>
      <c r="AB84" s="43"/>
      <c r="AD84" s="1">
        <v>6</v>
      </c>
      <c r="AE84" s="6" t="s">
        <v>711</v>
      </c>
      <c r="AF84" s="6">
        <v>9367200</v>
      </c>
      <c r="AG84" s="6" cm="1">
        <f t="array" ref="AG84">_xlfn.XLOOKUP($AE84&amp;$C84&amp;$D84,'[1]NBA-Data-1980-2019'!$B$1:$B$16305&amp;'[1]NBA-Data-1980-2019'!$A$1:$A$16305&amp;'[1]NBA-Data-1980-2019'!$D$1:$D$16305,'[1]NBA-Data-1980-2019'!$G$1:$G$16305,"",0)</f>
        <v>9367200</v>
      </c>
      <c r="AH84" s="68" cm="1">
        <f t="array" ref="AH84">_xlfn.XLOOKUP($AE84&amp;$C84&amp;$D84,'[1]NBA-Data-1980-2019'!$B$1:$B$16305&amp;'[1]NBA-Data-1980-2019'!$A$1:$A$16305&amp;'[1]NBA-Data-1980-2019'!$D$1:$D$16305,'[1]NBA-Data-1980-2019'!$H$1:$H$16305,"",0)</f>
        <v>1128</v>
      </c>
      <c r="AI84" s="68" cm="1">
        <f t="array" ref="AI84">_xlfn.XLOOKUP($AE84&amp;$C84&amp;$D84,'[1]NBA-Data-1980-2019'!$B$1:$B$16305&amp;'[1]NBA-Data-1980-2019'!$A$1:$A$16305&amp;'[1]NBA-Data-1980-2019'!$D$1:$D$16305,'[1]NBA-Data-1980-2019'!$F$1:$F$16305,"",0)</f>
        <v>13.3</v>
      </c>
      <c r="AJ84" s="68">
        <f>IFERROR(($AH84/SUM(AH79:AH100))*$AI84,"")</f>
        <v>0.94509260425853614</v>
      </c>
      <c r="AO84">
        <v>6</v>
      </c>
      <c r="AP84" t="s">
        <v>718</v>
      </c>
      <c r="AQ84">
        <v>24</v>
      </c>
      <c r="AR84">
        <v>64</v>
      </c>
      <c r="AS84" s="2">
        <v>1760</v>
      </c>
      <c r="AT84" s="61">
        <v>1</v>
      </c>
      <c r="AY84" s="2">
        <v>8.1999999999999993</v>
      </c>
      <c r="AZ84" s="2">
        <v>4.0999999999999996</v>
      </c>
      <c r="BA84" s="2">
        <v>55</v>
      </c>
      <c r="BB84" s="2">
        <v>18</v>
      </c>
      <c r="BC84" s="2">
        <v>51</v>
      </c>
      <c r="BD84" s="2">
        <v>5</v>
      </c>
      <c r="BE84" s="2">
        <v>48</v>
      </c>
      <c r="BF84" s="2">
        <v>10</v>
      </c>
      <c r="BG84" s="2">
        <v>731</v>
      </c>
      <c r="BH84" s="2">
        <v>15</v>
      </c>
      <c r="BI84" s="2">
        <v>39</v>
      </c>
    </row>
    <row r="85" spans="2:61" x14ac:dyDescent="0.2">
      <c r="B85" s="1" t="s">
        <v>33</v>
      </c>
      <c r="C85" s="1">
        <v>2019</v>
      </c>
      <c r="D85" s="1" t="s">
        <v>836</v>
      </c>
      <c r="F85" s="2">
        <v>2</v>
      </c>
      <c r="G85" s="2" t="s">
        <v>696</v>
      </c>
      <c r="H85" s="2" t="s">
        <v>570</v>
      </c>
      <c r="I85" s="4" t="s">
        <v>604</v>
      </c>
      <c r="J85" s="16">
        <f>_xlfn.XLOOKUP($I85,DASHBOARD!$I$2:$I$27,DASHBOARD!$J$2:$J$27,"",0)</f>
        <v>79</v>
      </c>
      <c r="K85" s="23">
        <f>J85/DASHBOARD!$C$3</f>
        <v>2.0066040132080265</v>
      </c>
      <c r="L85" s="2">
        <v>225</v>
      </c>
      <c r="M85" s="26">
        <f>L85/DASHBOARD!$C$4</f>
        <v>102.0408163265306</v>
      </c>
      <c r="N85" s="26">
        <f t="shared" si="9"/>
        <v>25.34256513052264</v>
      </c>
      <c r="O85" s="5">
        <v>33418</v>
      </c>
      <c r="P85" s="2" t="s">
        <v>557</v>
      </c>
      <c r="Q85" s="2" t="str">
        <f>_xlfn.XLOOKUP($P85,DASHBOARD!$L$2:$L$150,DASHBOARD!M$2:M$150,"",0)</f>
        <v>United States</v>
      </c>
      <c r="R85" s="2" t="str">
        <f>_xlfn.XLOOKUP($P85,DASHBOARD!$L$2:$L$150,DASHBOARD!N$2:N$150,"",0)</f>
        <v>North America</v>
      </c>
      <c r="S85" s="2" t="str">
        <f>_xlfn.XLOOKUP($P85,DASHBOARD!$L$2:$L$150,DASHBOARD!O$2:O$150,"",0)</f>
        <v>Americas</v>
      </c>
      <c r="T85" s="2">
        <v>7</v>
      </c>
      <c r="V85" s="2" t="s">
        <v>697</v>
      </c>
      <c r="W85" s="2" t="s">
        <v>697</v>
      </c>
      <c r="Y85" s="2" t="str">
        <f t="shared" si="10"/>
        <v/>
      </c>
      <c r="Z85" s="6">
        <f>_xlfn.XLOOKUP($G85,$AE$79:$AE$101,$AF$79:$AF$101,0,0)</f>
        <v>23114067</v>
      </c>
      <c r="AA85" s="43">
        <f>Z85/$AB$102</f>
        <v>0.16965389458051403</v>
      </c>
      <c r="AB85" s="43"/>
      <c r="AD85" s="1">
        <v>7</v>
      </c>
      <c r="AE85" s="6" t="s">
        <v>718</v>
      </c>
      <c r="AF85" s="6">
        <v>8653847</v>
      </c>
      <c r="AG85" s="6" cm="1">
        <f t="array" ref="AG85">_xlfn.XLOOKUP($AE85&amp;$C85&amp;$D85,'[1]NBA-Data-1980-2019'!$B$1:$B$16305&amp;'[1]NBA-Data-1980-2019'!$A$1:$A$16305&amp;'[1]NBA-Data-1980-2019'!$D$1:$D$16305,'[1]NBA-Data-1980-2019'!$G$1:$G$16305,"",0)</f>
        <v>8653847</v>
      </c>
      <c r="AH85" s="68" cm="1">
        <f t="array" ref="AH85">_xlfn.XLOOKUP($AE85&amp;$C85&amp;$D85,'[1]NBA-Data-1980-2019'!$B$1:$B$16305&amp;'[1]NBA-Data-1980-2019'!$A$1:$A$16305&amp;'[1]NBA-Data-1980-2019'!$D$1:$D$16305,'[1]NBA-Data-1980-2019'!$H$1:$H$16305,"",0)</f>
        <v>1760</v>
      </c>
      <c r="AI85" s="68" cm="1">
        <f t="array" ref="AI85">_xlfn.XLOOKUP($AE85&amp;$C85&amp;$D85,'[1]NBA-Data-1980-2019'!$B$1:$B$16305&amp;'[1]NBA-Data-1980-2019'!$A$1:$A$16305&amp;'[1]NBA-Data-1980-2019'!$D$1:$D$16305,'[1]NBA-Data-1980-2019'!$F$1:$F$16305,"",0)</f>
        <v>13.7</v>
      </c>
      <c r="AJ85" s="68">
        <f>IFERROR(($AH85/SUM(AH79:AH100))*$AI85,"")</f>
        <v>1.5189618243668892</v>
      </c>
      <c r="AO85">
        <v>7</v>
      </c>
      <c r="AP85" t="s">
        <v>684</v>
      </c>
      <c r="AQ85">
        <v>21</v>
      </c>
      <c r="AR85">
        <v>67</v>
      </c>
      <c r="AS85" s="2">
        <v>1352</v>
      </c>
      <c r="AV85" s="61">
        <v>0.23</v>
      </c>
      <c r="AW85" s="61">
        <v>0.75</v>
      </c>
      <c r="AX85" s="61">
        <v>0.02</v>
      </c>
      <c r="AY85" s="2">
        <v>-2</v>
      </c>
      <c r="AZ85" s="2">
        <v>-12.1</v>
      </c>
      <c r="BA85" s="2">
        <v>21</v>
      </c>
      <c r="BB85" s="2">
        <v>13</v>
      </c>
      <c r="BC85" s="2">
        <v>63</v>
      </c>
      <c r="BD85" s="2">
        <v>11</v>
      </c>
      <c r="BE85" s="2">
        <v>32</v>
      </c>
      <c r="BF85" s="2">
        <v>11</v>
      </c>
      <c r="BG85" s="2">
        <v>113</v>
      </c>
      <c r="BH85" s="2">
        <v>10</v>
      </c>
      <c r="BI85" s="2">
        <v>32</v>
      </c>
    </row>
    <row r="86" spans="2:61" x14ac:dyDescent="0.2">
      <c r="B86" s="1" t="s">
        <v>33</v>
      </c>
      <c r="C86" s="1">
        <v>2019</v>
      </c>
      <c r="D86" s="1" t="s">
        <v>836</v>
      </c>
      <c r="F86" s="2">
        <v>17</v>
      </c>
      <c r="G86" s="2" t="s">
        <v>698</v>
      </c>
      <c r="H86" s="2" t="s">
        <v>556</v>
      </c>
      <c r="I86" s="4" t="s">
        <v>598</v>
      </c>
      <c r="J86" s="16">
        <f>_xlfn.XLOOKUP($I86,DASHBOARD!$I$2:$I$27,DASHBOARD!$J$2:$J$27,"",0)</f>
        <v>75</v>
      </c>
      <c r="K86" s="23">
        <f>J86/DASHBOARD!$C$3</f>
        <v>1.9050038100076201</v>
      </c>
      <c r="L86" s="2">
        <v>200</v>
      </c>
      <c r="M86" s="26">
        <f>L86/DASHBOARD!$C$4</f>
        <v>90.702947845804985</v>
      </c>
      <c r="N86" s="26">
        <f t="shared" si="9"/>
        <v>24.993651196775001</v>
      </c>
      <c r="O86" s="5">
        <v>32378</v>
      </c>
      <c r="P86" s="2" t="s">
        <v>557</v>
      </c>
      <c r="Q86" s="2" t="str">
        <f>_xlfn.XLOOKUP($P86,DASHBOARD!$L$2:$L$150,DASHBOARD!M$2:M$150,"",0)</f>
        <v>United States</v>
      </c>
      <c r="R86" s="2" t="str">
        <f>_xlfn.XLOOKUP($P86,DASHBOARD!$L$2:$L$150,DASHBOARD!N$2:N$150,"",0)</f>
        <v>North America</v>
      </c>
      <c r="S86" s="2" t="str">
        <f>_xlfn.XLOOKUP($P86,DASHBOARD!$L$2:$L$150,DASHBOARD!O$2:O$150,"",0)</f>
        <v>Americas</v>
      </c>
      <c r="T86" s="2">
        <v>8</v>
      </c>
      <c r="V86" s="2" t="s">
        <v>699</v>
      </c>
      <c r="W86" s="2" t="s">
        <v>699</v>
      </c>
      <c r="Y86" s="2" t="str">
        <f t="shared" si="10"/>
        <v/>
      </c>
      <c r="Z86" s="6">
        <f>_xlfn.XLOOKUP($G86,$AE$79:$AE$101,$AF$79:$AF$101,0,0)</f>
        <v>697000</v>
      </c>
      <c r="AA86" s="43">
        <f>Z86/$AB$102</f>
        <v>5.1158787643307549E-3</v>
      </c>
      <c r="AB86" s="43"/>
      <c r="AD86" s="1">
        <v>8</v>
      </c>
      <c r="AE86" s="6" t="s">
        <v>684</v>
      </c>
      <c r="AF86" s="6">
        <v>1952760</v>
      </c>
      <c r="AG86" s="6" cm="1">
        <f t="array" ref="AG86">_xlfn.XLOOKUP($AE86&amp;$C86&amp;$D86,'[1]NBA-Data-1980-2019'!$B$1:$B$16305&amp;'[1]NBA-Data-1980-2019'!$A$1:$A$16305&amp;'[1]NBA-Data-1980-2019'!$D$1:$D$16305,'[1]NBA-Data-1980-2019'!$G$1:$G$16305,"",0)</f>
        <v>1952760</v>
      </c>
      <c r="AH86" s="68" cm="1">
        <f t="array" ref="AH86">_xlfn.XLOOKUP($AE86&amp;$C86&amp;$D86,'[1]NBA-Data-1980-2019'!$B$1:$B$16305&amp;'[1]NBA-Data-1980-2019'!$A$1:$A$16305&amp;'[1]NBA-Data-1980-2019'!$D$1:$D$16305,'[1]NBA-Data-1980-2019'!$H$1:$H$16305,"",0)</f>
        <v>1353.3999999999999</v>
      </c>
      <c r="AI86" s="68" cm="1">
        <f t="array" ref="AI86">_xlfn.XLOOKUP($AE86&amp;$C86&amp;$D86,'[1]NBA-Data-1980-2019'!$B$1:$B$16305&amp;'[1]NBA-Data-1980-2019'!$A$1:$A$16305&amp;'[1]NBA-Data-1980-2019'!$D$1:$D$16305,'[1]NBA-Data-1980-2019'!$F$1:$F$16305,"",0)</f>
        <v>9.8000000000000007</v>
      </c>
      <c r="AJ86" s="68">
        <f>IFERROR(($AH86/SUM(AH79:AH100))*$AI86,"")</f>
        <v>0.83553735668388562</v>
      </c>
      <c r="AO86">
        <v>8</v>
      </c>
      <c r="AP86" t="s">
        <v>711</v>
      </c>
      <c r="AQ86">
        <v>25</v>
      </c>
      <c r="AR86">
        <v>60</v>
      </c>
      <c r="AS86" s="2">
        <v>1126</v>
      </c>
      <c r="AT86" s="61">
        <v>0.04</v>
      </c>
      <c r="AU86" s="61">
        <v>0.56000000000000005</v>
      </c>
      <c r="AV86" s="61">
        <v>0.37</v>
      </c>
      <c r="AW86" s="61">
        <v>0.03</v>
      </c>
      <c r="AY86" s="2">
        <v>0</v>
      </c>
      <c r="AZ86" s="2">
        <v>-8.1999999999999993</v>
      </c>
      <c r="BA86" s="2">
        <v>36</v>
      </c>
      <c r="BB86" s="2">
        <v>16</v>
      </c>
      <c r="BC86" s="2">
        <v>26</v>
      </c>
      <c r="BD86" s="2">
        <v>4</v>
      </c>
      <c r="BE86" s="2">
        <v>33</v>
      </c>
      <c r="BF86" s="2">
        <v>5</v>
      </c>
      <c r="BG86" s="2">
        <v>219</v>
      </c>
      <c r="BH86" s="2">
        <v>9</v>
      </c>
      <c r="BI86" s="2">
        <v>21</v>
      </c>
    </row>
    <row r="87" spans="2:61" x14ac:dyDescent="0.2">
      <c r="B87" s="1" t="s">
        <v>33</v>
      </c>
      <c r="C87" s="1">
        <v>2019</v>
      </c>
      <c r="D87" s="1" t="s">
        <v>836</v>
      </c>
      <c r="F87" s="2">
        <v>7</v>
      </c>
      <c r="G87" s="2" t="s">
        <v>700</v>
      </c>
      <c r="H87" s="2" t="s">
        <v>556</v>
      </c>
      <c r="I87" s="4" t="s">
        <v>1150</v>
      </c>
      <c r="J87" s="16">
        <f>_xlfn.XLOOKUP($I87,DASHBOARD!$I$2:$I$27,DASHBOARD!$J$2:$J$27,"",0)</f>
        <v>73</v>
      </c>
      <c r="K87" s="23">
        <f>J87/DASHBOARD!$C$3</f>
        <v>1.854203708407417</v>
      </c>
      <c r="L87" s="2">
        <v>196</v>
      </c>
      <c r="M87" s="26">
        <f>L87/DASHBOARD!$C$4</f>
        <v>88.888888888888886</v>
      </c>
      <c r="N87" s="26">
        <f t="shared" si="9"/>
        <v>25.85428827589082</v>
      </c>
      <c r="O87" s="5">
        <v>31496</v>
      </c>
      <c r="P87" s="2" t="s">
        <v>557</v>
      </c>
      <c r="Q87" s="2" t="str">
        <f>_xlfn.XLOOKUP($P87,DASHBOARD!$L$2:$L$150,DASHBOARD!M$2:M$150,"",0)</f>
        <v>United States</v>
      </c>
      <c r="R87" s="2" t="str">
        <f>_xlfn.XLOOKUP($P87,DASHBOARD!$L$2:$L$150,DASHBOARD!N$2:N$150,"",0)</f>
        <v>North America</v>
      </c>
      <c r="S87" s="2" t="str">
        <f>_xlfn.XLOOKUP($P87,DASHBOARD!$L$2:$L$150,DASHBOARD!O$2:O$150,"",0)</f>
        <v>Americas</v>
      </c>
      <c r="T87" s="2">
        <v>12</v>
      </c>
      <c r="V87" s="2" t="s">
        <v>635</v>
      </c>
      <c r="W87" s="2" t="s">
        <v>635</v>
      </c>
      <c r="Y87" s="2" t="str">
        <f t="shared" si="10"/>
        <v/>
      </c>
      <c r="Z87" s="6">
        <f>_xlfn.XLOOKUP($G87,$AE$79:$AE$101,$AF$79:$AF$101,0,0)</f>
        <v>31200000</v>
      </c>
      <c r="AA87" s="43">
        <f>Z87/$AB$102</f>
        <v>0.22900346836028629</v>
      </c>
      <c r="AB87" s="43"/>
      <c r="AD87" s="1">
        <v>9</v>
      </c>
      <c r="AE87" s="6" t="s">
        <v>713</v>
      </c>
      <c r="AF87" s="6">
        <v>1544951</v>
      </c>
      <c r="AG87" s="6" cm="1">
        <f t="array" ref="AG87">_xlfn.XLOOKUP($AE87&amp;$C87&amp;$D87,'[1]NBA-Data-1980-2019'!$B$1:$B$16305&amp;'[1]NBA-Data-1980-2019'!$A$1:$A$16305&amp;'[1]NBA-Data-1980-2019'!$D$1:$D$16305,'[1]NBA-Data-1980-2019'!$G$1:$G$16305,"",0)</f>
        <v>1544951</v>
      </c>
      <c r="AH87" s="68" cm="1">
        <f t="array" ref="AH87">_xlfn.XLOOKUP($AE87&amp;$C87&amp;$D87,'[1]NBA-Data-1980-2019'!$B$1:$B$16305&amp;'[1]NBA-Data-1980-2019'!$A$1:$A$16305&amp;'[1]NBA-Data-1980-2019'!$D$1:$D$16305,'[1]NBA-Data-1980-2019'!$H$1:$H$16305,"",0)</f>
        <v>2552</v>
      </c>
      <c r="AI87" s="68" cm="1">
        <f t="array" ref="AI87">_xlfn.XLOOKUP($AE87&amp;$C87&amp;$D87,'[1]NBA-Data-1980-2019'!$B$1:$B$16305&amp;'[1]NBA-Data-1980-2019'!$A$1:$A$16305&amp;'[1]NBA-Data-1980-2019'!$D$1:$D$16305,'[1]NBA-Data-1980-2019'!$F$1:$F$16305,"",0)</f>
        <v>18.7</v>
      </c>
      <c r="AJ87" s="68">
        <f>IFERROR(($AH87/SUM(AH79:AH100))*$AI87,"")</f>
        <v>3.0063248078619123</v>
      </c>
      <c r="AO87">
        <v>9</v>
      </c>
      <c r="AP87" t="s">
        <v>720</v>
      </c>
      <c r="AQ87">
        <v>26</v>
      </c>
      <c r="AR87">
        <v>49</v>
      </c>
      <c r="AS87" s="2">
        <v>897</v>
      </c>
      <c r="AT87" s="61">
        <v>0.36</v>
      </c>
      <c r="AU87" s="61">
        <v>0.59</v>
      </c>
      <c r="AV87" s="61">
        <v>0.05</v>
      </c>
      <c r="AY87" s="2">
        <v>-3.3</v>
      </c>
      <c r="AZ87" s="2">
        <v>-11.8</v>
      </c>
      <c r="BA87" s="2">
        <v>18</v>
      </c>
      <c r="BB87" s="2">
        <v>14</v>
      </c>
      <c r="BC87" s="2">
        <v>23</v>
      </c>
      <c r="BD87" s="2">
        <v>1</v>
      </c>
      <c r="BE87" s="2">
        <v>27</v>
      </c>
      <c r="BF87" s="2">
        <v>11</v>
      </c>
      <c r="BG87" s="2">
        <v>280</v>
      </c>
      <c r="BH87" s="2">
        <v>10</v>
      </c>
      <c r="BI87" s="2">
        <v>19</v>
      </c>
    </row>
    <row r="88" spans="2:61" x14ac:dyDescent="0.2">
      <c r="B88" s="1" t="s">
        <v>33</v>
      </c>
      <c r="C88" s="1">
        <v>2019</v>
      </c>
      <c r="D88" s="1" t="s">
        <v>836</v>
      </c>
      <c r="F88" s="2">
        <v>8</v>
      </c>
      <c r="G88" s="2" t="s">
        <v>701</v>
      </c>
      <c r="H88" s="2" t="s">
        <v>556</v>
      </c>
      <c r="I88" s="4" t="s">
        <v>603</v>
      </c>
      <c r="J88" s="16">
        <f>_xlfn.XLOOKUP($I88,DASHBOARD!$I$2:$I$27,DASHBOARD!$J$2:$J$27,"",0)</f>
        <v>76</v>
      </c>
      <c r="K88" s="23">
        <f>J88/DASHBOARD!$C$3</f>
        <v>1.9304038608077216</v>
      </c>
      <c r="L88" s="2">
        <v>210</v>
      </c>
      <c r="M88" s="26">
        <f>L88/DASHBOARD!$C$4</f>
        <v>95.238095238095241</v>
      </c>
      <c r="N88" s="26">
        <f t="shared" si="9"/>
        <v>25.557263223849098</v>
      </c>
      <c r="O88" s="5">
        <v>34177</v>
      </c>
      <c r="P88" s="2" t="s">
        <v>557</v>
      </c>
      <c r="Q88" s="2" t="str">
        <f>_xlfn.XLOOKUP($P88,DASHBOARD!$L$2:$L$150,DASHBOARD!M$2:M$150,"",0)</f>
        <v>United States</v>
      </c>
      <c r="R88" s="2" t="str">
        <f>_xlfn.XLOOKUP($P88,DASHBOARD!$L$2:$L$150,DASHBOARD!N$2:N$150,"",0)</f>
        <v>North America</v>
      </c>
      <c r="S88" s="2" t="str">
        <f>_xlfn.XLOOKUP($P88,DASHBOARD!$L$2:$L$150,DASHBOARD!O$2:O$150,"",0)</f>
        <v>Americas</v>
      </c>
      <c r="T88" s="2" t="s">
        <v>563</v>
      </c>
      <c r="V88" s="2" t="s">
        <v>702</v>
      </c>
      <c r="W88" s="2" t="s">
        <v>1240</v>
      </c>
      <c r="X88" s="2" t="s">
        <v>1241</v>
      </c>
      <c r="Y88" s="2" t="str">
        <f t="shared" si="10"/>
        <v>X</v>
      </c>
      <c r="Z88" s="6">
        <f>_xlfn.XLOOKUP($G88,$AE$79:$AE$101,$AF$79:$AF$101,0,0)</f>
        <v>0</v>
      </c>
      <c r="AA88" s="43">
        <f>Z88/$AB$102</f>
        <v>0</v>
      </c>
      <c r="AB88" s="43"/>
      <c r="AD88" s="1">
        <v>10</v>
      </c>
      <c r="AE88" s="6" t="s">
        <v>721</v>
      </c>
      <c r="AF88" s="11">
        <v>1000000</v>
      </c>
      <c r="AG88" s="6" t="str" cm="1">
        <f t="array" ref="AG88">_xlfn.XLOOKUP($AE88&amp;$C88&amp;$D88,'[1]NBA-Data-1980-2019'!$B$1:$B$16305&amp;'[1]NBA-Data-1980-2019'!$A$1:$A$16305&amp;'[1]NBA-Data-1980-2019'!$D$1:$D$16305,'[1]NBA-Data-1980-2019'!$G$1:$G$16305,"",0)</f>
        <v/>
      </c>
      <c r="AH88" s="68" t="str" cm="1">
        <f t="array" ref="AH88">_xlfn.XLOOKUP($AE88&amp;$C88&amp;$D88,'[1]NBA-Data-1980-2019'!$B$1:$B$16305&amp;'[1]NBA-Data-1980-2019'!$A$1:$A$16305&amp;'[1]NBA-Data-1980-2019'!$D$1:$D$16305,'[1]NBA-Data-1980-2019'!$H$1:$H$16305,"",0)</f>
        <v/>
      </c>
      <c r="AI88" s="68" t="str" cm="1">
        <f t="array" ref="AI88">_xlfn.XLOOKUP($AE88&amp;$C88&amp;$D88,'[1]NBA-Data-1980-2019'!$B$1:$B$16305&amp;'[1]NBA-Data-1980-2019'!$A$1:$A$16305&amp;'[1]NBA-Data-1980-2019'!$D$1:$D$16305,'[1]NBA-Data-1980-2019'!$F$1:$F$16305,"",0)</f>
        <v/>
      </c>
      <c r="AJ88" s="68" t="str">
        <f>IFERROR(($AH88/SUM(AH79:AH100))*$AI88,"")</f>
        <v/>
      </c>
      <c r="AO88">
        <v>10</v>
      </c>
      <c r="AP88" t="s">
        <v>692</v>
      </c>
      <c r="AQ88">
        <v>34</v>
      </c>
      <c r="AR88">
        <v>26</v>
      </c>
      <c r="AS88" s="2">
        <v>648</v>
      </c>
      <c r="AX88" s="61">
        <v>1</v>
      </c>
      <c r="AY88" s="2">
        <v>14.5</v>
      </c>
      <c r="AZ88" s="2">
        <v>10.3</v>
      </c>
      <c r="BA88" s="2">
        <v>21</v>
      </c>
      <c r="BB88" s="2">
        <v>5</v>
      </c>
      <c r="BC88" s="2">
        <v>38</v>
      </c>
      <c r="BD88" s="2">
        <v>7</v>
      </c>
      <c r="BE88" s="2">
        <v>23</v>
      </c>
      <c r="BF88" s="2">
        <v>15</v>
      </c>
      <c r="BG88" s="2">
        <v>253</v>
      </c>
      <c r="BH88" s="2">
        <v>5</v>
      </c>
      <c r="BI88" s="2">
        <v>9</v>
      </c>
    </row>
    <row r="89" spans="2:61" x14ac:dyDescent="0.2">
      <c r="B89" s="1" t="s">
        <v>33</v>
      </c>
      <c r="C89" s="1">
        <v>2019</v>
      </c>
      <c r="D89" s="1" t="s">
        <v>836</v>
      </c>
      <c r="F89" s="2">
        <v>1</v>
      </c>
      <c r="G89" s="2" t="s">
        <v>703</v>
      </c>
      <c r="H89" s="2" t="s">
        <v>576</v>
      </c>
      <c r="I89" s="4" t="s">
        <v>604</v>
      </c>
      <c r="J89" s="16">
        <f>_xlfn.XLOOKUP($I89,DASHBOARD!$I$2:$I$27,DASHBOARD!$J$2:$J$27,"",0)</f>
        <v>79</v>
      </c>
      <c r="K89" s="23">
        <f>J89/DASHBOARD!$C$3</f>
        <v>2.0066040132080265</v>
      </c>
      <c r="L89" s="2">
        <v>181</v>
      </c>
      <c r="M89" s="26">
        <f>L89/DASHBOARD!$C$4</f>
        <v>82.086167800453509</v>
      </c>
      <c r="N89" s="26">
        <f t="shared" si="9"/>
        <v>20.386685727220435</v>
      </c>
      <c r="O89" s="5">
        <v>34997</v>
      </c>
      <c r="P89" s="2" t="s">
        <v>557</v>
      </c>
      <c r="Q89" s="2" t="str">
        <f>_xlfn.XLOOKUP($P89,DASHBOARD!$L$2:$L$150,DASHBOARD!M$2:M$150,"",0)</f>
        <v>United States</v>
      </c>
      <c r="R89" s="2" t="str">
        <f>_xlfn.XLOOKUP($P89,DASHBOARD!$L$2:$L$150,DASHBOARD!N$2:N$150,"",0)</f>
        <v>North America</v>
      </c>
      <c r="S89" s="2" t="str">
        <f>_xlfn.XLOOKUP($P89,DASHBOARD!$L$2:$L$150,DASHBOARD!O$2:O$150,"",0)</f>
        <v>Americas</v>
      </c>
      <c r="T89" s="2">
        <v>2</v>
      </c>
      <c r="V89" s="2" t="s">
        <v>704</v>
      </c>
      <c r="W89" s="2" t="s">
        <v>704</v>
      </c>
      <c r="Y89" s="2" t="str">
        <f t="shared" si="10"/>
        <v/>
      </c>
      <c r="Z89" s="6">
        <f>_xlfn.XLOOKUP($G89,$AE$79:$AE$101,$AF$79:$AF$101,0,0)</f>
        <v>786211</v>
      </c>
      <c r="AA89" s="43">
        <f>Z89/$AB$102</f>
        <v>5.7706745468913152E-3</v>
      </c>
      <c r="AB89" s="43"/>
      <c r="AD89" s="1">
        <v>11</v>
      </c>
      <c r="AE89" s="6" t="s">
        <v>690</v>
      </c>
      <c r="AF89" s="6">
        <v>800000</v>
      </c>
      <c r="AG89" s="6" cm="1">
        <f t="array" ref="AG89">_xlfn.XLOOKUP($AE89&amp;$C89&amp;$D89,'[1]NBA-Data-1980-2019'!$B$1:$B$16305&amp;'[1]NBA-Data-1980-2019'!$A$1:$A$16305&amp;'[1]NBA-Data-1980-2019'!$D$1:$D$16305,'[1]NBA-Data-1980-2019'!$G$1:$G$16305,"",0)</f>
        <v>800000</v>
      </c>
      <c r="AH89" s="68" cm="1">
        <f t="array" ref="AH89">_xlfn.XLOOKUP($AE89&amp;$C89&amp;$D89,'[1]NBA-Data-1980-2019'!$B$1:$B$16305&amp;'[1]NBA-Data-1980-2019'!$A$1:$A$16305&amp;'[1]NBA-Data-1980-2019'!$D$1:$D$16305,'[1]NBA-Data-1980-2019'!$H$1:$H$16305,"",0)</f>
        <v>213.2</v>
      </c>
      <c r="AI89" s="68" cm="1">
        <f t="array" ref="AI89">_xlfn.XLOOKUP($AE89&amp;$C89&amp;$D89,'[1]NBA-Data-1980-2019'!$B$1:$B$16305&amp;'[1]NBA-Data-1980-2019'!$A$1:$A$16305&amp;'[1]NBA-Data-1980-2019'!$D$1:$D$16305,'[1]NBA-Data-1980-2019'!$F$1:$F$16305,"",0)</f>
        <v>6.3</v>
      </c>
      <c r="AJ89" s="68">
        <f>IFERROR(($AH89/SUM(AH79:AH100))*$AI89,"")</f>
        <v>8.461383394229556E-2</v>
      </c>
      <c r="AO89">
        <v>11</v>
      </c>
      <c r="AP89" t="s">
        <v>716</v>
      </c>
      <c r="AQ89">
        <v>26</v>
      </c>
      <c r="AR89">
        <v>30</v>
      </c>
      <c r="AS89" s="2">
        <v>564</v>
      </c>
      <c r="AX89" s="61">
        <v>1</v>
      </c>
      <c r="AY89" s="2">
        <v>5.3</v>
      </c>
      <c r="AZ89" s="2">
        <v>-0.7</v>
      </c>
      <c r="BA89" s="2">
        <v>15</v>
      </c>
      <c r="BB89" s="2">
        <v>6</v>
      </c>
      <c r="BC89" s="2">
        <v>46</v>
      </c>
      <c r="BD89" s="2">
        <v>11</v>
      </c>
      <c r="BE89" s="2">
        <v>36</v>
      </c>
      <c r="BF89" s="2">
        <v>2</v>
      </c>
      <c r="BG89" s="2">
        <v>73</v>
      </c>
      <c r="BH89" s="2">
        <v>5</v>
      </c>
      <c r="BI89" s="2">
        <v>16</v>
      </c>
    </row>
    <row r="90" spans="2:61" x14ac:dyDescent="0.2">
      <c r="B90" s="1" t="s">
        <v>33</v>
      </c>
      <c r="C90" s="1">
        <v>2019</v>
      </c>
      <c r="D90" s="1" t="s">
        <v>836</v>
      </c>
      <c r="F90" s="2">
        <v>20</v>
      </c>
      <c r="G90" s="2" t="s">
        <v>705</v>
      </c>
      <c r="H90" s="2" t="s">
        <v>576</v>
      </c>
      <c r="I90" s="4" t="s">
        <v>603</v>
      </c>
      <c r="J90" s="16">
        <f>_xlfn.XLOOKUP($I90,DASHBOARD!$I$2:$I$27,DASHBOARD!$J$2:$J$27,"",0)</f>
        <v>76</v>
      </c>
      <c r="K90" s="23">
        <f>J90/DASHBOARD!$C$3</f>
        <v>1.9304038608077216</v>
      </c>
      <c r="L90" s="2">
        <v>210</v>
      </c>
      <c r="M90" s="26">
        <f>L90/DASHBOARD!$C$4</f>
        <v>95.238095238095241</v>
      </c>
      <c r="N90" s="26">
        <f t="shared" si="9"/>
        <v>25.557263223849098</v>
      </c>
      <c r="O90" s="5">
        <v>32010</v>
      </c>
      <c r="P90" s="2" t="s">
        <v>557</v>
      </c>
      <c r="Q90" s="2" t="str">
        <f>_xlfn.XLOOKUP($P90,DASHBOARD!$L$2:$L$150,DASHBOARD!M$2:M$150,"",0)</f>
        <v>United States</v>
      </c>
      <c r="R90" s="2" t="str">
        <f>_xlfn.XLOOKUP($P90,DASHBOARD!$L$2:$L$150,DASHBOARD!N$2:N$150,"",0)</f>
        <v>North America</v>
      </c>
      <c r="S90" s="2" t="str">
        <f>_xlfn.XLOOKUP($P90,DASHBOARD!$L$2:$L$150,DASHBOARD!O$2:O$150,"",0)</f>
        <v>Americas</v>
      </c>
      <c r="T90" s="2">
        <v>9</v>
      </c>
      <c r="V90" s="2" t="s">
        <v>676</v>
      </c>
      <c r="W90" s="2" t="s">
        <v>676</v>
      </c>
      <c r="Y90" s="2" t="str">
        <f t="shared" si="10"/>
        <v/>
      </c>
      <c r="Z90" s="6">
        <f>_xlfn.XLOOKUP($G90,$AE$79:$AE$101,$AF$79:$AF$101,0,0)</f>
        <v>319677</v>
      </c>
      <c r="AA90" s="43">
        <f>Z90/$AB$102</f>
        <v>2.3463827485580525E-3</v>
      </c>
      <c r="AB90" s="43"/>
      <c r="AD90" s="1">
        <v>12</v>
      </c>
      <c r="AE90" s="6" t="s">
        <v>703</v>
      </c>
      <c r="AF90" s="6">
        <v>786211</v>
      </c>
      <c r="AG90" s="6" t="str" cm="1">
        <f t="array" ref="AG90">_xlfn.XLOOKUP($AE90&amp;$C90&amp;$D90,'[1]NBA-Data-1980-2019'!$B$1:$B$16305&amp;'[1]NBA-Data-1980-2019'!$A$1:$A$16305&amp;'[1]NBA-Data-1980-2019'!$D$1:$D$16305,'[1]NBA-Data-1980-2019'!$G$1:$G$16305,"",0)</f>
        <v/>
      </c>
      <c r="AH90" s="68" t="str" cm="1">
        <f t="array" ref="AH90">_xlfn.XLOOKUP($AE90&amp;$C90&amp;$D90,'[1]NBA-Data-1980-2019'!$B$1:$B$16305&amp;'[1]NBA-Data-1980-2019'!$A$1:$A$16305&amp;'[1]NBA-Data-1980-2019'!$D$1:$D$16305,'[1]NBA-Data-1980-2019'!$H$1:$H$16305,"",0)</f>
        <v/>
      </c>
      <c r="AI90" s="68" t="str" cm="1">
        <f t="array" ref="AI90">_xlfn.XLOOKUP($AE90&amp;$C90&amp;$D90,'[1]NBA-Data-1980-2019'!$B$1:$B$16305&amp;'[1]NBA-Data-1980-2019'!$A$1:$A$16305&amp;'[1]NBA-Data-1980-2019'!$D$1:$D$16305,'[1]NBA-Data-1980-2019'!$F$1:$F$16305,"",0)</f>
        <v/>
      </c>
      <c r="AJ90" s="68" t="str">
        <f>IFERROR(($AH90/SUM(AH79:AH100))*$AI90,"")</f>
        <v/>
      </c>
      <c r="AO90">
        <v>12</v>
      </c>
      <c r="AP90" t="s">
        <v>706</v>
      </c>
      <c r="AQ90">
        <v>31</v>
      </c>
      <c r="AR90">
        <v>40</v>
      </c>
      <c r="AS90" s="2">
        <v>562</v>
      </c>
      <c r="AU90" s="61">
        <v>0.11</v>
      </c>
      <c r="AV90" s="61">
        <v>0.64</v>
      </c>
      <c r="AW90" s="61">
        <v>0.25</v>
      </c>
      <c r="AY90" s="2">
        <v>-10.199999999999999</v>
      </c>
      <c r="AZ90" s="2">
        <v>-18.8</v>
      </c>
      <c r="BA90" s="2">
        <v>12</v>
      </c>
      <c r="BB90" s="2">
        <v>5</v>
      </c>
      <c r="BC90" s="2">
        <v>29</v>
      </c>
      <c r="BD90" s="2">
        <v>2</v>
      </c>
      <c r="BE90" s="2">
        <v>19</v>
      </c>
      <c r="BF90" s="2">
        <v>2</v>
      </c>
      <c r="BG90" s="2">
        <v>47</v>
      </c>
      <c r="BH90" s="2">
        <v>5</v>
      </c>
      <c r="BI90" s="2">
        <v>12</v>
      </c>
    </row>
    <row r="91" spans="2:61" x14ac:dyDescent="0.2">
      <c r="B91" s="1" t="s">
        <v>33</v>
      </c>
      <c r="C91" s="1">
        <v>2019</v>
      </c>
      <c r="D91" s="1" t="s">
        <v>836</v>
      </c>
      <c r="F91" s="2">
        <v>0</v>
      </c>
      <c r="G91" s="2" t="s">
        <v>706</v>
      </c>
      <c r="H91" s="2" t="s">
        <v>570</v>
      </c>
      <c r="I91" s="4" t="s">
        <v>599</v>
      </c>
      <c r="J91" s="16">
        <f>_xlfn.XLOOKUP($I91,DASHBOARD!$I$2:$I$27,DASHBOARD!$J$2:$J$27,"",0)</f>
        <v>78</v>
      </c>
      <c r="K91" s="23">
        <f>J91/DASHBOARD!$C$3</f>
        <v>1.981203962407925</v>
      </c>
      <c r="L91" s="2">
        <v>220</v>
      </c>
      <c r="M91" s="26">
        <f>L91/DASHBOARD!$C$4</f>
        <v>99.773242630385482</v>
      </c>
      <c r="N91" s="26">
        <f t="shared" si="9"/>
        <v>25.418839049974576</v>
      </c>
      <c r="O91" s="5">
        <v>31854</v>
      </c>
      <c r="P91" s="2" t="s">
        <v>557</v>
      </c>
      <c r="Q91" s="2" t="str">
        <f>_xlfn.XLOOKUP($P91,DASHBOARD!$L$2:$L$150,DASHBOARD!M$2:M$150,"",0)</f>
        <v>United States</v>
      </c>
      <c r="R91" s="2" t="str">
        <f>_xlfn.XLOOKUP($P91,DASHBOARD!$L$2:$L$150,DASHBOARD!N$2:N$150,"",0)</f>
        <v>North America</v>
      </c>
      <c r="S91" s="2" t="str">
        <f>_xlfn.XLOOKUP($P91,DASHBOARD!$L$2:$L$150,DASHBOARD!O$2:O$150,"",0)</f>
        <v>Americas</v>
      </c>
      <c r="T91" s="2">
        <v>13</v>
      </c>
      <c r="Y91" s="2" t="str">
        <f t="shared" si="10"/>
        <v/>
      </c>
      <c r="Z91" s="6">
        <f>_xlfn.XLOOKUP($G91,$AE$79:$AE$101,$AF$79:$AF$101,0,0)</f>
        <v>0</v>
      </c>
      <c r="AA91" s="43">
        <f>Z91/$AB$102</f>
        <v>0</v>
      </c>
      <c r="AB91" s="43"/>
      <c r="AD91" s="1">
        <v>13</v>
      </c>
      <c r="AE91" s="6" t="s">
        <v>698</v>
      </c>
      <c r="AF91" s="6">
        <v>697000</v>
      </c>
      <c r="AG91" s="6" t="str" cm="1">
        <f t="array" ref="AG91">_xlfn.XLOOKUP($AE91&amp;$C91&amp;$D91,'[1]NBA-Data-1980-2019'!$B$1:$B$16305&amp;'[1]NBA-Data-1980-2019'!$A$1:$A$16305&amp;'[1]NBA-Data-1980-2019'!$D$1:$D$16305,'[1]NBA-Data-1980-2019'!$G$1:$G$16305,"",0)</f>
        <v/>
      </c>
      <c r="AH91" s="68" t="str" cm="1">
        <f t="array" ref="AH91">_xlfn.XLOOKUP($AE91&amp;$C91&amp;$D91,'[1]NBA-Data-1980-2019'!$B$1:$B$16305&amp;'[1]NBA-Data-1980-2019'!$A$1:$A$16305&amp;'[1]NBA-Data-1980-2019'!$D$1:$D$16305,'[1]NBA-Data-1980-2019'!$H$1:$H$16305,"",0)</f>
        <v/>
      </c>
      <c r="AI91" s="68" t="str" cm="1">
        <f t="array" ref="AI91">_xlfn.XLOOKUP($AE91&amp;$C91&amp;$D91,'[1]NBA-Data-1980-2019'!$B$1:$B$16305&amp;'[1]NBA-Data-1980-2019'!$A$1:$A$16305&amp;'[1]NBA-Data-1980-2019'!$D$1:$D$16305,'[1]NBA-Data-1980-2019'!$F$1:$F$16305,"",0)</f>
        <v/>
      </c>
      <c r="AJ91" s="68" t="str">
        <f>IFERROR(($AH91/SUM(AH79:AH100))*$AI91,"")</f>
        <v/>
      </c>
      <c r="AO91">
        <v>13</v>
      </c>
      <c r="AP91" t="s">
        <v>698</v>
      </c>
      <c r="AQ91">
        <v>30</v>
      </c>
      <c r="AR91">
        <v>23</v>
      </c>
      <c r="AS91" s="2">
        <v>433</v>
      </c>
      <c r="AT91" s="61">
        <v>0.52</v>
      </c>
      <c r="AU91" s="61">
        <v>0.48</v>
      </c>
      <c r="AY91" s="2">
        <v>-7.1</v>
      </c>
      <c r="AZ91" s="2">
        <v>-14.6</v>
      </c>
      <c r="BA91" s="2">
        <v>17</v>
      </c>
      <c r="BB91" s="2">
        <v>5</v>
      </c>
      <c r="BC91" s="2">
        <v>32</v>
      </c>
      <c r="BD91" s="2">
        <v>1</v>
      </c>
      <c r="BE91" s="2">
        <v>17</v>
      </c>
      <c r="BF91" s="2">
        <v>8</v>
      </c>
      <c r="BG91" s="2">
        <v>118</v>
      </c>
      <c r="BH91" s="2">
        <v>2</v>
      </c>
      <c r="BI91" s="2">
        <v>11</v>
      </c>
    </row>
    <row r="92" spans="2:61" x14ac:dyDescent="0.2">
      <c r="B92" s="1" t="s">
        <v>33</v>
      </c>
      <c r="C92" s="1">
        <v>2019</v>
      </c>
      <c r="D92" s="1" t="s">
        <v>836</v>
      </c>
      <c r="F92" s="2">
        <v>13</v>
      </c>
      <c r="G92" s="2" t="s">
        <v>707</v>
      </c>
      <c r="H92" s="2" t="s">
        <v>570</v>
      </c>
      <c r="I92" s="4" t="s">
        <v>604</v>
      </c>
      <c r="J92" s="16">
        <f>_xlfn.XLOOKUP($I92,DASHBOARD!$I$2:$I$27,DASHBOARD!$J$2:$J$27,"",0)</f>
        <v>79</v>
      </c>
      <c r="K92" s="23">
        <f>J92/DASHBOARD!$C$3</f>
        <v>2.0066040132080265</v>
      </c>
      <c r="L92" s="2">
        <v>210</v>
      </c>
      <c r="M92" s="26">
        <f>L92/DASHBOARD!$C$4</f>
        <v>95.238095238095241</v>
      </c>
      <c r="N92" s="26">
        <f t="shared" si="9"/>
        <v>23.653060788487799</v>
      </c>
      <c r="O92" s="5">
        <v>34034</v>
      </c>
      <c r="P92" s="2" t="s">
        <v>557</v>
      </c>
      <c r="Q92" s="2" t="str">
        <f>_xlfn.XLOOKUP($P92,DASHBOARD!$L$2:$L$150,DASHBOARD!M$2:M$150,"",0)</f>
        <v>United States</v>
      </c>
      <c r="R92" s="2" t="str">
        <f>_xlfn.XLOOKUP($P92,DASHBOARD!$L$2:$L$150,DASHBOARD!N$2:N$150,"",0)</f>
        <v>North America</v>
      </c>
      <c r="S92" s="2" t="str">
        <f>_xlfn.XLOOKUP($P92,DASHBOARD!$L$2:$L$150,DASHBOARD!O$2:O$150,"",0)</f>
        <v>Americas</v>
      </c>
      <c r="T92" s="2">
        <v>1</v>
      </c>
      <c r="V92" s="2" t="s">
        <v>708</v>
      </c>
      <c r="W92" s="2" t="s">
        <v>708</v>
      </c>
      <c r="Y92" s="2" t="str">
        <f t="shared" si="10"/>
        <v/>
      </c>
      <c r="Z92" s="6">
        <f>_xlfn.XLOOKUP($G92,$AE$79:$AE$101,$AF$79:$AF$101,0,0)</f>
        <v>457418</v>
      </c>
      <c r="AA92" s="43">
        <f>Z92/$AB$102</f>
        <v>3.3573816823854303E-3</v>
      </c>
      <c r="AB92" s="43"/>
      <c r="AD92" s="1">
        <v>14</v>
      </c>
      <c r="AE92" s="6" t="s">
        <v>707</v>
      </c>
      <c r="AF92" s="6">
        <v>457418</v>
      </c>
      <c r="AG92" s="6" cm="1">
        <f t="array" ref="AG92">_xlfn.XLOOKUP($AE92&amp;$C92&amp;$D92,'[1]NBA-Data-1980-2019'!$B$1:$B$16305&amp;'[1]NBA-Data-1980-2019'!$A$1:$A$16305&amp;'[1]NBA-Data-1980-2019'!$D$1:$D$16305,'[1]NBA-Data-1980-2019'!$G$1:$G$16305,"",0)</f>
        <v>457418</v>
      </c>
      <c r="AH92" s="68" cm="1">
        <f t="array" ref="AH92">_xlfn.XLOOKUP($AE92&amp;$C92&amp;$D92,'[1]NBA-Data-1980-2019'!$B$1:$B$16305&amp;'[1]NBA-Data-1980-2019'!$A$1:$A$16305&amp;'[1]NBA-Data-1980-2019'!$D$1:$D$16305,'[1]NBA-Data-1980-2019'!$H$1:$H$16305,"",0)</f>
        <v>67</v>
      </c>
      <c r="AI92" s="68" cm="1">
        <f t="array" ref="AI92">_xlfn.XLOOKUP($AE92&amp;$C92&amp;$D92,'[1]NBA-Data-1980-2019'!$B$1:$B$16305&amp;'[1]NBA-Data-1980-2019'!$A$1:$A$16305&amp;'[1]NBA-Data-1980-2019'!$D$1:$D$16305,'[1]NBA-Data-1980-2019'!$F$1:$F$16305,"",0)</f>
        <v>13.7</v>
      </c>
      <c r="AJ92" s="68">
        <f>IFERROR(($AH92/SUM(AH79:AH100))*$AI92,"")</f>
        <v>5.7824114904875892E-2</v>
      </c>
      <c r="AO92">
        <v>14</v>
      </c>
      <c r="AP92" t="s">
        <v>709</v>
      </c>
      <c r="AQ92">
        <v>28</v>
      </c>
      <c r="AR92">
        <v>38</v>
      </c>
      <c r="AS92" s="2">
        <v>423</v>
      </c>
      <c r="AX92" s="61">
        <v>1</v>
      </c>
      <c r="AY92" s="2">
        <v>-9.1999999999999993</v>
      </c>
      <c r="AZ92" s="2">
        <v>-16.899999999999999</v>
      </c>
      <c r="BA92" s="2">
        <v>8</v>
      </c>
      <c r="BB92" s="2">
        <v>13</v>
      </c>
      <c r="BC92" s="2">
        <v>35</v>
      </c>
      <c r="BD92" s="2">
        <v>6</v>
      </c>
      <c r="BE92" s="2">
        <v>31</v>
      </c>
      <c r="BF92" s="2">
        <v>2</v>
      </c>
      <c r="BG92" s="2">
        <v>38</v>
      </c>
      <c r="BH92" s="2">
        <v>5</v>
      </c>
      <c r="BI92" s="2">
        <v>18</v>
      </c>
    </row>
    <row r="93" spans="2:61" x14ac:dyDescent="0.2">
      <c r="B93" s="1" t="s">
        <v>33</v>
      </c>
      <c r="C93" s="1">
        <v>2019</v>
      </c>
      <c r="D93" s="1" t="s">
        <v>836</v>
      </c>
      <c r="F93" s="2">
        <v>15</v>
      </c>
      <c r="G93" s="2" t="s">
        <v>709</v>
      </c>
      <c r="H93" s="2" t="s">
        <v>552</v>
      </c>
      <c r="I93" s="4" t="s">
        <v>1149</v>
      </c>
      <c r="J93" s="16">
        <f>_xlfn.XLOOKUP($I93,DASHBOARD!$I$2:$I$27,DASHBOARD!$J$2:$J$27,"",0)</f>
        <v>83</v>
      </c>
      <c r="K93" s="23">
        <f>J93/DASHBOARD!$C$3</f>
        <v>2.1082042164084331</v>
      </c>
      <c r="L93" s="2">
        <v>265</v>
      </c>
      <c r="M93" s="26">
        <f>L93/DASHBOARD!$C$4</f>
        <v>120.18140589569161</v>
      </c>
      <c r="N93" s="26">
        <f t="shared" si="9"/>
        <v>27.040326110605847</v>
      </c>
      <c r="O93" s="5">
        <v>33028</v>
      </c>
      <c r="P93" s="2" t="s">
        <v>557</v>
      </c>
      <c r="Q93" s="2" t="str">
        <f>_xlfn.XLOOKUP($P93,DASHBOARD!$L$2:$L$150,DASHBOARD!M$2:M$150,"",0)</f>
        <v>United States</v>
      </c>
      <c r="R93" s="2" t="str">
        <f>_xlfn.XLOOKUP($P93,DASHBOARD!$L$2:$L$150,DASHBOARD!N$2:N$150,"",0)</f>
        <v>North America</v>
      </c>
      <c r="S93" s="2" t="str">
        <f>_xlfn.XLOOKUP($P93,DASHBOARD!$L$2:$L$150,DASHBOARD!O$2:O$150,"",0)</f>
        <v>Americas</v>
      </c>
      <c r="T93" s="2">
        <v>8</v>
      </c>
      <c r="V93" s="2" t="s">
        <v>586</v>
      </c>
      <c r="W93" s="2" t="s">
        <v>586</v>
      </c>
      <c r="Y93" s="2" t="str">
        <f t="shared" si="10"/>
        <v/>
      </c>
      <c r="Z93" s="6">
        <f>_xlfn.XLOOKUP($G93,$AE$79:$AE$101,$AF$79:$AF$101,0,0)</f>
        <v>0</v>
      </c>
      <c r="AA93" s="43">
        <f>Z93/$AB$102</f>
        <v>0</v>
      </c>
      <c r="AB93" s="43"/>
      <c r="AD93" s="1">
        <v>15</v>
      </c>
      <c r="AE93" s="6" t="s">
        <v>687</v>
      </c>
      <c r="AF93" s="6">
        <v>457418</v>
      </c>
      <c r="AG93" s="6" cm="1">
        <f t="array" ref="AG93">_xlfn.XLOOKUP($AE93&amp;$C93&amp;$D93,'[1]NBA-Data-1980-2019'!$B$1:$B$16305&amp;'[1]NBA-Data-1980-2019'!$A$1:$A$16305&amp;'[1]NBA-Data-1980-2019'!$D$1:$D$16305,'[1]NBA-Data-1980-2019'!$G$1:$G$16305,"",0)</f>
        <v>457418</v>
      </c>
      <c r="AH93" s="68" cm="1">
        <f t="array" ref="AH93">_xlfn.XLOOKUP($AE93&amp;$C93&amp;$D93,'[1]NBA-Data-1980-2019'!$B$1:$B$16305&amp;'[1]NBA-Data-1980-2019'!$A$1:$A$16305&amp;'[1]NBA-Data-1980-2019'!$D$1:$D$16305,'[1]NBA-Data-1980-2019'!$H$1:$H$16305,"",0)</f>
        <v>162.4</v>
      </c>
      <c r="AI93" s="68" cm="1">
        <f t="array" ref="AI93">_xlfn.XLOOKUP($AE93&amp;$C93&amp;$D93,'[1]NBA-Data-1980-2019'!$B$1:$B$16305&amp;'[1]NBA-Data-1980-2019'!$A$1:$A$16305&amp;'[1]NBA-Data-1980-2019'!$D$1:$D$16305,'[1]NBA-Data-1980-2019'!$F$1:$F$16305,"",0)</f>
        <v>22.2</v>
      </c>
      <c r="AJ93" s="68">
        <f>IFERROR(($AH93/SUM(AH79:AH100))*$AI93,"")</f>
        <v>0.22711855864936373</v>
      </c>
      <c r="AO93">
        <v>15</v>
      </c>
      <c r="AP93" t="s">
        <v>703</v>
      </c>
      <c r="AQ93">
        <v>23</v>
      </c>
      <c r="AR93">
        <v>26</v>
      </c>
      <c r="AS93" s="2">
        <v>344</v>
      </c>
      <c r="AT93" s="61">
        <v>0.02</v>
      </c>
      <c r="AU93" s="61">
        <v>0.41</v>
      </c>
      <c r="AV93" s="61">
        <v>0.49</v>
      </c>
      <c r="AW93" s="61">
        <v>0.09</v>
      </c>
      <c r="AY93" s="2">
        <v>-2.2999999999999998</v>
      </c>
      <c r="AZ93" s="2">
        <v>-8.9</v>
      </c>
      <c r="BA93" s="2">
        <v>8</v>
      </c>
      <c r="BB93" s="2">
        <v>4</v>
      </c>
      <c r="BC93" s="2">
        <v>19</v>
      </c>
      <c r="BD93" s="2">
        <v>1</v>
      </c>
      <c r="BE93" s="2">
        <v>8</v>
      </c>
      <c r="BF93" s="2">
        <v>2</v>
      </c>
      <c r="BG93" s="2">
        <v>72</v>
      </c>
      <c r="BH93" s="2">
        <v>1</v>
      </c>
      <c r="BI93" s="2">
        <v>2</v>
      </c>
    </row>
    <row r="94" spans="2:61" x14ac:dyDescent="0.2">
      <c r="B94" s="1" t="s">
        <v>33</v>
      </c>
      <c r="C94" s="1">
        <v>2019</v>
      </c>
      <c r="D94" s="1" t="s">
        <v>836</v>
      </c>
      <c r="F94" s="2">
        <v>15</v>
      </c>
      <c r="G94" s="2" t="s">
        <v>710</v>
      </c>
      <c r="H94" s="2" t="s">
        <v>566</v>
      </c>
      <c r="I94" s="4" t="s">
        <v>595</v>
      </c>
      <c r="J94" s="16">
        <f>_xlfn.XLOOKUP($I94,DASHBOARD!$I$2:$I$27,DASHBOARD!$J$2:$J$27,"",0)</f>
        <v>82</v>
      </c>
      <c r="K94" s="23">
        <f>J94/DASHBOARD!$C$3</f>
        <v>2.0828041656083314</v>
      </c>
      <c r="L94" s="2">
        <v>238</v>
      </c>
      <c r="M94" s="26">
        <f>L94/DASHBOARD!$C$4</f>
        <v>107.93650793650794</v>
      </c>
      <c r="N94" s="26">
        <f t="shared" si="9"/>
        <v>24.881209503035794</v>
      </c>
      <c r="O94" s="5">
        <v>33596</v>
      </c>
      <c r="P94" s="2" t="s">
        <v>557</v>
      </c>
      <c r="Q94" s="2" t="str">
        <f>_xlfn.XLOOKUP($P94,DASHBOARD!$L$2:$L$150,DASHBOARD!M$2:M$150,"",0)</f>
        <v>United States</v>
      </c>
      <c r="R94" s="2" t="str">
        <f>_xlfn.XLOOKUP($P94,DASHBOARD!$L$2:$L$150,DASHBOARD!N$2:N$150,"",0)</f>
        <v>North America</v>
      </c>
      <c r="S94" s="2" t="str">
        <f>_xlfn.XLOOKUP($P94,DASHBOARD!$L$2:$L$150,DASHBOARD!O$2:O$150,"",0)</f>
        <v>Americas</v>
      </c>
      <c r="T94" s="2">
        <v>3</v>
      </c>
      <c r="V94" s="2" t="s">
        <v>583</v>
      </c>
      <c r="W94" s="2" t="s">
        <v>583</v>
      </c>
      <c r="Y94" s="2" t="str">
        <f t="shared" si="10"/>
        <v/>
      </c>
      <c r="Z94" s="6">
        <f>_xlfn.XLOOKUP($G94,$AE$79:$AE$101,$AF$79:$AF$101,0,0)</f>
        <v>106237</v>
      </c>
      <c r="AA94" s="43">
        <f>Z94/$AB$102</f>
        <v>7.7976414962152997E-4</v>
      </c>
      <c r="AB94" s="43"/>
      <c r="AD94" s="1">
        <v>16</v>
      </c>
      <c r="AE94" s="6" t="s">
        <v>705</v>
      </c>
      <c r="AF94" s="6">
        <v>319677</v>
      </c>
      <c r="AG94" s="6" cm="1">
        <f t="array" ref="AG94">_xlfn.XLOOKUP($AE94&amp;$C94&amp;$D94,'[1]NBA-Data-1980-2019'!$B$1:$B$16305&amp;'[1]NBA-Data-1980-2019'!$A$1:$A$16305&amp;'[1]NBA-Data-1980-2019'!$D$1:$D$16305,'[1]NBA-Data-1980-2019'!$G$1:$G$16305,"",0)</f>
        <v>3454500</v>
      </c>
      <c r="AH94" s="68" cm="1">
        <f t="array" ref="AH94">_xlfn.XLOOKUP($AE94&amp;$C94&amp;$D94,'[1]NBA-Data-1980-2019'!$B$1:$B$16305&amp;'[1]NBA-Data-1980-2019'!$A$1:$A$16305&amp;'[1]NBA-Data-1980-2019'!$D$1:$D$16305,'[1]NBA-Data-1980-2019'!$H$1:$H$16305,"",0)</f>
        <v>104</v>
      </c>
      <c r="AI94" s="68" cm="1">
        <f t="array" ref="AI94">_xlfn.XLOOKUP($AE94&amp;$C94&amp;$D94,'[1]NBA-Data-1980-2019'!$B$1:$B$16305&amp;'[1]NBA-Data-1980-2019'!$A$1:$A$16305&amp;'[1]NBA-Data-1980-2019'!$D$1:$D$16305,'[1]NBA-Data-1980-2019'!$F$1:$F$16305,"",0)</f>
        <v>16</v>
      </c>
      <c r="AJ94" s="68">
        <f>IFERROR(($AH94/SUM(AH79:AH100))*$AI94,"")</f>
        <v>0.10482550081894923</v>
      </c>
      <c r="AO94">
        <v>16</v>
      </c>
      <c r="AP94" t="s">
        <v>690</v>
      </c>
      <c r="AQ94">
        <v>28</v>
      </c>
      <c r="AR94">
        <v>26</v>
      </c>
      <c r="AS94" s="2">
        <v>212</v>
      </c>
      <c r="AT94" s="61">
        <v>0.24</v>
      </c>
      <c r="AU94" s="61">
        <v>0.59</v>
      </c>
      <c r="AV94" s="61">
        <v>0.17</v>
      </c>
      <c r="AY94" s="2">
        <v>-5.8</v>
      </c>
      <c r="AZ94" s="2">
        <v>-12.4</v>
      </c>
      <c r="BA94" s="2">
        <v>13</v>
      </c>
      <c r="BB94" s="2">
        <v>2</v>
      </c>
      <c r="BC94" s="2">
        <v>7</v>
      </c>
      <c r="BD94" s="2">
        <v>1</v>
      </c>
      <c r="BE94" s="2">
        <v>2</v>
      </c>
      <c r="BF94" s="2">
        <v>0</v>
      </c>
      <c r="BG94" s="2">
        <v>69</v>
      </c>
      <c r="BH94" s="2">
        <v>1</v>
      </c>
      <c r="BI94" s="2">
        <v>7</v>
      </c>
    </row>
    <row r="95" spans="2:61" x14ac:dyDescent="0.2">
      <c r="B95" s="1" t="s">
        <v>33</v>
      </c>
      <c r="C95" s="1">
        <v>2019</v>
      </c>
      <c r="D95" s="1" t="s">
        <v>836</v>
      </c>
      <c r="F95" s="2">
        <v>24</v>
      </c>
      <c r="G95" s="2" t="s">
        <v>711</v>
      </c>
      <c r="H95" s="2" t="s">
        <v>576</v>
      </c>
      <c r="I95" s="4" t="s">
        <v>598</v>
      </c>
      <c r="J95" s="16">
        <f>_xlfn.XLOOKUP($I95,DASHBOARD!$I$2:$I$27,DASHBOARD!$J$2:$J$27,"",0)</f>
        <v>75</v>
      </c>
      <c r="K95" s="23">
        <f>J95/DASHBOARD!$C$3</f>
        <v>1.9050038100076201</v>
      </c>
      <c r="L95" s="2">
        <v>215</v>
      </c>
      <c r="M95" s="26">
        <f>L95/DASHBOARD!$C$4</f>
        <v>97.505668934240362</v>
      </c>
      <c r="N95" s="26">
        <f t="shared" si="9"/>
        <v>26.868175036533128</v>
      </c>
      <c r="O95" s="5">
        <v>34114</v>
      </c>
      <c r="P95" s="2" t="s">
        <v>557</v>
      </c>
      <c r="Q95" s="2" t="str">
        <f>_xlfn.XLOOKUP($P95,DASHBOARD!$L$2:$L$150,DASHBOARD!M$2:M$150,"",0)</f>
        <v>United States</v>
      </c>
      <c r="R95" s="2" t="str">
        <f>_xlfn.XLOOKUP($P95,DASHBOARD!$L$2:$L$150,DASHBOARD!N$2:N$150,"",0)</f>
        <v>North America</v>
      </c>
      <c r="S95" s="2" t="str">
        <f>_xlfn.XLOOKUP($P95,DASHBOARD!$L$2:$L$150,DASHBOARD!O$2:O$150,"",0)</f>
        <v>Americas</v>
      </c>
      <c r="T95" s="2">
        <v>3</v>
      </c>
      <c r="V95" s="2" t="s">
        <v>579</v>
      </c>
      <c r="W95" s="2" t="s">
        <v>579</v>
      </c>
      <c r="Y95" s="2" t="str">
        <f t="shared" si="10"/>
        <v/>
      </c>
      <c r="Z95" s="6">
        <f>_xlfn.XLOOKUP($G95,$AE$79:$AE$101,$AF$79:$AF$101,0,0)</f>
        <v>9367200</v>
      </c>
      <c r="AA95" s="43">
        <f>Z95/$AB$102</f>
        <v>6.8753887462322874E-2</v>
      </c>
      <c r="AB95" s="43"/>
      <c r="AD95" s="1">
        <v>17</v>
      </c>
      <c r="AE95" s="6" t="s">
        <v>710</v>
      </c>
      <c r="AF95" s="6">
        <v>106237</v>
      </c>
      <c r="AG95" s="6" t="str" cm="1">
        <f t="array" ref="AG95">_xlfn.XLOOKUP($AE95&amp;$C95&amp;$D95,'[1]NBA-Data-1980-2019'!$B$1:$B$16305&amp;'[1]NBA-Data-1980-2019'!$A$1:$A$16305&amp;'[1]NBA-Data-1980-2019'!$D$1:$D$16305,'[1]NBA-Data-1980-2019'!$G$1:$G$16305,"",0)</f>
        <v/>
      </c>
      <c r="AH95" s="68" t="str" cm="1">
        <f t="array" ref="AH95">_xlfn.XLOOKUP($AE95&amp;$C95&amp;$D95,'[1]NBA-Data-1980-2019'!$B$1:$B$16305&amp;'[1]NBA-Data-1980-2019'!$A$1:$A$16305&amp;'[1]NBA-Data-1980-2019'!$D$1:$D$16305,'[1]NBA-Data-1980-2019'!$H$1:$H$16305,"",0)</f>
        <v/>
      </c>
      <c r="AI95" s="68" t="str" cm="1">
        <f t="array" ref="AI95">_xlfn.XLOOKUP($AE95&amp;$C95&amp;$D95,'[1]NBA-Data-1980-2019'!$B$1:$B$16305&amp;'[1]NBA-Data-1980-2019'!$A$1:$A$16305&amp;'[1]NBA-Data-1980-2019'!$D$1:$D$16305,'[1]NBA-Data-1980-2019'!$F$1:$F$16305,"",0)</f>
        <v/>
      </c>
      <c r="AJ95" s="68" t="str">
        <f>IFERROR(($AH95/SUM(AH79:AH100))*$AI95,"")</f>
        <v/>
      </c>
      <c r="AO95">
        <v>17</v>
      </c>
      <c r="AP95" t="s">
        <v>687</v>
      </c>
      <c r="AQ95">
        <v>26</v>
      </c>
      <c r="AR95">
        <v>28</v>
      </c>
      <c r="AS95" s="2">
        <v>163</v>
      </c>
      <c r="AW95" s="61">
        <v>0.36</v>
      </c>
      <c r="AX95" s="61">
        <v>0.64</v>
      </c>
      <c r="AY95" s="2">
        <v>-3.1</v>
      </c>
      <c r="AZ95" s="2">
        <v>-9.3000000000000007</v>
      </c>
      <c r="BA95" s="2">
        <v>2</v>
      </c>
      <c r="BB95" s="2">
        <v>2</v>
      </c>
      <c r="BC95" s="2">
        <v>24</v>
      </c>
      <c r="BD95" s="2">
        <v>1</v>
      </c>
      <c r="BE95" s="2">
        <v>4</v>
      </c>
      <c r="BF95" s="2">
        <v>0</v>
      </c>
      <c r="BG95" s="2">
        <v>5</v>
      </c>
      <c r="BH95" s="2">
        <v>0</v>
      </c>
      <c r="BI95" s="2">
        <v>7</v>
      </c>
    </row>
    <row r="96" spans="2:61" x14ac:dyDescent="0.2">
      <c r="B96" s="1" t="s">
        <v>33</v>
      </c>
      <c r="C96" s="1">
        <v>2019</v>
      </c>
      <c r="D96" s="1" t="s">
        <v>836</v>
      </c>
      <c r="F96" s="2">
        <v>22</v>
      </c>
      <c r="G96" s="2" t="s">
        <v>712</v>
      </c>
      <c r="H96" s="2" t="s">
        <v>576</v>
      </c>
      <c r="I96" s="4" t="s">
        <v>599</v>
      </c>
      <c r="J96" s="16">
        <f>_xlfn.XLOOKUP($I96,DASHBOARD!$I$2:$I$27,DASHBOARD!$J$2:$J$27,"",0)</f>
        <v>78</v>
      </c>
      <c r="K96" s="23">
        <f>J96/DASHBOARD!$C$3</f>
        <v>1.981203962407925</v>
      </c>
      <c r="L96" s="2">
        <v>205</v>
      </c>
      <c r="M96" s="26">
        <f>L96/DASHBOARD!$C$4</f>
        <v>92.970521541950106</v>
      </c>
      <c r="N96" s="26">
        <f t="shared" si="9"/>
        <v>23.685736387476311</v>
      </c>
      <c r="O96" s="5">
        <v>35069</v>
      </c>
      <c r="P96" s="2" t="s">
        <v>557</v>
      </c>
      <c r="Q96" s="2" t="str">
        <f>_xlfn.XLOOKUP($P96,DASHBOARD!$L$2:$L$150,DASHBOARD!M$2:M$150,"",0)</f>
        <v>United States</v>
      </c>
      <c r="R96" s="2" t="str">
        <f>_xlfn.XLOOKUP($P96,DASHBOARD!$L$2:$L$150,DASHBOARD!N$2:N$150,"",0)</f>
        <v>North America</v>
      </c>
      <c r="S96" s="2" t="str">
        <f>_xlfn.XLOOKUP($P96,DASHBOARD!$L$2:$L$150,DASHBOARD!O$2:O$150,"",0)</f>
        <v>Americas</v>
      </c>
      <c r="T96" s="2">
        <v>2</v>
      </c>
      <c r="V96" s="2" t="s">
        <v>683</v>
      </c>
      <c r="W96" s="2" t="s">
        <v>683</v>
      </c>
      <c r="Y96" s="2" t="str">
        <f t="shared" si="10"/>
        <v/>
      </c>
      <c r="Z96" s="6">
        <f>_xlfn.XLOOKUP($G96,$AE$79:$AE$101,$AF$79:$AF$101,0,0)</f>
        <v>0</v>
      </c>
      <c r="AA96" s="43">
        <f>Z96/$AB$102</f>
        <v>0</v>
      </c>
      <c r="AB96" s="43"/>
      <c r="AD96" s="1">
        <v>18</v>
      </c>
      <c r="AE96" s="6"/>
      <c r="AF96" s="6"/>
      <c r="AG96" s="6" t="str" cm="1">
        <f t="array" ref="AG96">_xlfn.XLOOKUP($AE96&amp;$C96&amp;$D96,'[1]NBA-Data-1980-2019'!$B$1:$B$16305&amp;'[1]NBA-Data-1980-2019'!$A$1:$A$16305&amp;'[1]NBA-Data-1980-2019'!$D$1:$D$16305,'[1]NBA-Data-1980-2019'!$G$1:$G$16305,"",0)</f>
        <v/>
      </c>
      <c r="AH96" s="68" t="str" cm="1">
        <f t="array" ref="AH96">_xlfn.XLOOKUP($AE96&amp;$C96&amp;$D96,'[1]NBA-Data-1980-2019'!$B$1:$B$16305&amp;'[1]NBA-Data-1980-2019'!$A$1:$A$16305&amp;'[1]NBA-Data-1980-2019'!$D$1:$D$16305,'[1]NBA-Data-1980-2019'!$H$1:$H$16305,"",0)</f>
        <v/>
      </c>
      <c r="AI96" s="68" t="str" cm="1">
        <f t="array" ref="AI96">_xlfn.XLOOKUP($AE96&amp;$C96&amp;$D96,'[1]NBA-Data-1980-2019'!$B$1:$B$16305&amp;'[1]NBA-Data-1980-2019'!$A$1:$A$16305&amp;'[1]NBA-Data-1980-2019'!$D$1:$D$16305,'[1]NBA-Data-1980-2019'!$F$1:$F$16305,"",0)</f>
        <v/>
      </c>
      <c r="AJ96" s="68" t="str">
        <f>IFERROR(($AH96/SUM(AH79:AH100))*$AI96,"")</f>
        <v/>
      </c>
      <c r="AO96">
        <v>18</v>
      </c>
      <c r="AP96" t="s">
        <v>705</v>
      </c>
      <c r="AQ96">
        <v>31</v>
      </c>
      <c r="AR96">
        <v>8</v>
      </c>
      <c r="AS96" s="2">
        <v>104</v>
      </c>
      <c r="AT96" s="61">
        <v>0.01</v>
      </c>
      <c r="AU96" s="61">
        <v>0.56000000000000005</v>
      </c>
      <c r="AV96" s="61">
        <v>0.42</v>
      </c>
      <c r="AY96" s="2">
        <v>6.6</v>
      </c>
      <c r="AZ96" s="2">
        <v>0.7</v>
      </c>
      <c r="BA96" s="2">
        <v>1</v>
      </c>
      <c r="BB96" s="2">
        <v>1</v>
      </c>
      <c r="BC96" s="2">
        <v>3</v>
      </c>
      <c r="BD96" s="2">
        <v>0</v>
      </c>
      <c r="BE96" s="2">
        <v>0</v>
      </c>
      <c r="BF96" s="2">
        <v>0</v>
      </c>
      <c r="BG96" s="2">
        <v>19</v>
      </c>
      <c r="BH96" s="2">
        <v>0</v>
      </c>
      <c r="BI96" s="2">
        <v>2</v>
      </c>
    </row>
    <row r="97" spans="1:61" x14ac:dyDescent="0.2">
      <c r="B97" s="1" t="s">
        <v>33</v>
      </c>
      <c r="C97" s="1">
        <v>2019</v>
      </c>
      <c r="D97" s="1" t="s">
        <v>836</v>
      </c>
      <c r="F97" s="2">
        <v>43</v>
      </c>
      <c r="G97" s="2" t="s">
        <v>713</v>
      </c>
      <c r="H97" s="2" t="s">
        <v>566</v>
      </c>
      <c r="I97" s="4" t="s">
        <v>602</v>
      </c>
      <c r="J97" s="16">
        <f>_xlfn.XLOOKUP($I97,DASHBOARD!$I$2:$I$27,DASHBOARD!$J$2:$J$27,"",0)</f>
        <v>81</v>
      </c>
      <c r="K97" s="23">
        <f>J97/DASHBOARD!$C$3</f>
        <v>2.0574041148082296</v>
      </c>
      <c r="L97" s="2">
        <v>230</v>
      </c>
      <c r="M97" s="26">
        <f>L97/DASHBOARD!$C$4</f>
        <v>104.30839002267574</v>
      </c>
      <c r="N97" s="26">
        <f t="shared" si="9"/>
        <v>24.64223154688894</v>
      </c>
      <c r="O97" s="5">
        <v>34426</v>
      </c>
      <c r="P97" s="2" t="s">
        <v>714</v>
      </c>
      <c r="Q97" s="2" t="str">
        <f>_xlfn.XLOOKUP($P97,DASHBOARD!$L$2:$L$150,DASHBOARD!M$2:M$150,"",0)</f>
        <v>Cameroon</v>
      </c>
      <c r="R97" s="2" t="str">
        <f>_xlfn.XLOOKUP($P97,DASHBOARD!$L$2:$L$150,DASHBOARD!N$2:N$150,"",0)</f>
        <v>Africa</v>
      </c>
      <c r="S97" s="2" t="str">
        <f>_xlfn.XLOOKUP($P97,DASHBOARD!$L$2:$L$150,DASHBOARD!O$2:O$150,"",0)</f>
        <v>Africa</v>
      </c>
      <c r="T97" s="2">
        <v>2</v>
      </c>
      <c r="V97" s="2" t="s">
        <v>715</v>
      </c>
      <c r="W97" s="2" t="s">
        <v>715</v>
      </c>
      <c r="Y97" s="2" t="str">
        <f t="shared" si="10"/>
        <v/>
      </c>
      <c r="Z97" s="6">
        <f>_xlfn.XLOOKUP($G97,$AE$79:$AE$101,$AF$79:$AF$101,0,0)</f>
        <v>1544951</v>
      </c>
      <c r="AA97" s="43">
        <f>Z97/$AB$102</f>
        <v>1.1339715943804252E-2</v>
      </c>
      <c r="AB97" s="41"/>
      <c r="AD97" s="1">
        <v>19</v>
      </c>
      <c r="AE97" s="6"/>
      <c r="AF97" s="6"/>
      <c r="AG97" s="6" t="str" cm="1">
        <f t="array" ref="AG97">_xlfn.XLOOKUP($AE97&amp;$C97&amp;$D97,'[1]NBA-Data-1980-2019'!$B$1:$B$16305&amp;'[1]NBA-Data-1980-2019'!$A$1:$A$16305&amp;'[1]NBA-Data-1980-2019'!$D$1:$D$16305,'[1]NBA-Data-1980-2019'!$G$1:$G$16305,"",0)</f>
        <v/>
      </c>
      <c r="AH97" s="68" t="str" cm="1">
        <f t="array" ref="AH97">_xlfn.XLOOKUP($AE97&amp;$C97&amp;$D97,'[1]NBA-Data-1980-2019'!$B$1:$B$16305&amp;'[1]NBA-Data-1980-2019'!$A$1:$A$16305&amp;'[1]NBA-Data-1980-2019'!$D$1:$D$16305,'[1]NBA-Data-1980-2019'!$H$1:$H$16305,"",0)</f>
        <v/>
      </c>
      <c r="AI97" s="68" t="str" cm="1">
        <f t="array" ref="AI97">_xlfn.XLOOKUP($AE97&amp;$C97&amp;$D97,'[1]NBA-Data-1980-2019'!$B$1:$B$16305&amp;'[1]NBA-Data-1980-2019'!$A$1:$A$16305&amp;'[1]NBA-Data-1980-2019'!$D$1:$D$16305,'[1]NBA-Data-1980-2019'!$F$1:$F$16305,"",0)</f>
        <v/>
      </c>
      <c r="AJ97" s="68" t="str">
        <f>IFERROR(($AH97/SUM(AH79:AH100))*$AI97,"")</f>
        <v/>
      </c>
      <c r="AO97">
        <v>19</v>
      </c>
      <c r="AP97" t="s">
        <v>712</v>
      </c>
      <c r="AQ97">
        <v>23</v>
      </c>
      <c r="AR97">
        <v>22</v>
      </c>
      <c r="AS97" s="2">
        <v>103</v>
      </c>
      <c r="AU97" s="61">
        <v>0.06</v>
      </c>
      <c r="AV97" s="61">
        <v>0.78</v>
      </c>
      <c r="AW97" s="61">
        <v>0.16</v>
      </c>
      <c r="AY97" s="2">
        <v>-7</v>
      </c>
      <c r="AZ97" s="2">
        <v>-13.2</v>
      </c>
      <c r="BA97" s="2">
        <v>2</v>
      </c>
      <c r="BB97" s="2">
        <v>4</v>
      </c>
      <c r="BC97" s="2">
        <v>4</v>
      </c>
      <c r="BD97" s="2">
        <v>0</v>
      </c>
      <c r="BE97" s="2">
        <v>3</v>
      </c>
      <c r="BF97" s="2">
        <v>1</v>
      </c>
      <c r="BG97" s="2">
        <v>0</v>
      </c>
      <c r="BH97" s="2">
        <v>1</v>
      </c>
      <c r="BI97" s="2">
        <v>2</v>
      </c>
    </row>
    <row r="98" spans="1:61" x14ac:dyDescent="0.2">
      <c r="B98" s="1" t="s">
        <v>33</v>
      </c>
      <c r="C98" s="1">
        <v>2019</v>
      </c>
      <c r="D98" s="1" t="s">
        <v>836</v>
      </c>
      <c r="F98" s="2">
        <v>17</v>
      </c>
      <c r="G98" s="2" t="s">
        <v>716</v>
      </c>
      <c r="H98" s="2" t="s">
        <v>552</v>
      </c>
      <c r="I98" s="4" t="s">
        <v>1149</v>
      </c>
      <c r="J98" s="16">
        <f>_xlfn.XLOOKUP($I98,DASHBOARD!$I$2:$I$27,DASHBOARD!$J$2:$J$27,"",0)</f>
        <v>83</v>
      </c>
      <c r="K98" s="23">
        <f>J98/DASHBOARD!$C$3</f>
        <v>2.1082042164084331</v>
      </c>
      <c r="L98" s="2">
        <v>265</v>
      </c>
      <c r="M98" s="26">
        <f>L98/DASHBOARD!$C$4</f>
        <v>120.18140589569161</v>
      </c>
      <c r="N98" s="26">
        <f t="shared" si="9"/>
        <v>27.040326110605847</v>
      </c>
      <c r="O98" s="5">
        <v>33730</v>
      </c>
      <c r="P98" s="2" t="s">
        <v>717</v>
      </c>
      <c r="Q98" s="2" t="str">
        <f>_xlfn.XLOOKUP($P98,DASHBOARD!$L$2:$L$150,DASHBOARD!M$2:M$150,"",0)</f>
        <v>Lithuania</v>
      </c>
      <c r="R98" s="2" t="str">
        <f>_xlfn.XLOOKUP($P98,DASHBOARD!$L$2:$L$150,DASHBOARD!N$2:N$150,"",0)</f>
        <v>Europe</v>
      </c>
      <c r="S98" s="2" t="str">
        <f>_xlfn.XLOOKUP($P98,DASHBOARD!$L$2:$L$150,DASHBOARD!O$2:O$150,"",0)</f>
        <v>Eurasia</v>
      </c>
      <c r="T98" s="2">
        <v>6</v>
      </c>
      <c r="Y98" s="2" t="str">
        <f t="shared" si="10"/>
        <v/>
      </c>
      <c r="Z98" s="6">
        <f>_xlfn.XLOOKUP($G98,$AE$79:$AE$101,$AF$79:$AF$101,0,0)</f>
        <v>0</v>
      </c>
      <c r="AA98" s="43">
        <f>Z98/$AB$102</f>
        <v>0</v>
      </c>
      <c r="AD98" s="1">
        <v>20</v>
      </c>
      <c r="AE98" s="6"/>
      <c r="AF98" s="6"/>
      <c r="AG98" s="6" t="str" cm="1">
        <f t="array" ref="AG98">_xlfn.XLOOKUP($AE98&amp;$C98&amp;$D98,'[1]NBA-Data-1980-2019'!$B$1:$B$16305&amp;'[1]NBA-Data-1980-2019'!$A$1:$A$16305&amp;'[1]NBA-Data-1980-2019'!$D$1:$D$16305,'[1]NBA-Data-1980-2019'!$G$1:$G$16305,"",0)</f>
        <v/>
      </c>
      <c r="AH98" s="68" t="str" cm="1">
        <f t="array" ref="AH98">_xlfn.XLOOKUP($AE98&amp;$C98&amp;$D98,'[1]NBA-Data-1980-2019'!$B$1:$B$16305&amp;'[1]NBA-Data-1980-2019'!$A$1:$A$16305&amp;'[1]NBA-Data-1980-2019'!$D$1:$D$16305,'[1]NBA-Data-1980-2019'!$H$1:$H$16305,"",0)</f>
        <v/>
      </c>
      <c r="AI98" s="68" t="str" cm="1">
        <f t="array" ref="AI98">_xlfn.XLOOKUP($AE98&amp;$C98&amp;$D98,'[1]NBA-Data-1980-2019'!$B$1:$B$16305&amp;'[1]NBA-Data-1980-2019'!$A$1:$A$16305&amp;'[1]NBA-Data-1980-2019'!$D$1:$D$16305,'[1]NBA-Data-1980-2019'!$F$1:$F$16305,"",0)</f>
        <v/>
      </c>
      <c r="AJ98" s="68" t="str">
        <f>IFERROR(($AH98/SUM(AH79:AH100))*$AI98,"")</f>
        <v/>
      </c>
      <c r="AO98">
        <v>20</v>
      </c>
      <c r="AP98" t="s">
        <v>707</v>
      </c>
      <c r="AQ98">
        <v>25</v>
      </c>
      <c r="AR98">
        <v>10</v>
      </c>
      <c r="AS98" s="2">
        <v>67</v>
      </c>
      <c r="AV98" s="61">
        <v>0.6</v>
      </c>
      <c r="AW98" s="61">
        <v>0.41</v>
      </c>
      <c r="AY98" s="2">
        <v>-2.5</v>
      </c>
      <c r="AZ98" s="2">
        <v>-8.5</v>
      </c>
      <c r="BA98" s="2">
        <v>0</v>
      </c>
      <c r="BB98" s="2">
        <v>1</v>
      </c>
      <c r="BC98" s="2">
        <v>3</v>
      </c>
      <c r="BD98" s="2">
        <v>0</v>
      </c>
      <c r="BE98" s="2">
        <v>2</v>
      </c>
      <c r="BF98" s="2">
        <v>0</v>
      </c>
      <c r="BG98" s="2">
        <v>3</v>
      </c>
      <c r="BH98" s="2">
        <v>0</v>
      </c>
      <c r="BI98" s="2">
        <v>1</v>
      </c>
    </row>
    <row r="99" spans="1:61" x14ac:dyDescent="0.2">
      <c r="B99" s="1" t="s">
        <v>33</v>
      </c>
      <c r="C99" s="1">
        <v>2019</v>
      </c>
      <c r="D99" s="1" t="s">
        <v>836</v>
      </c>
      <c r="F99" s="2">
        <v>23</v>
      </c>
      <c r="G99" s="2" t="s">
        <v>718</v>
      </c>
      <c r="H99" s="2" t="s">
        <v>556</v>
      </c>
      <c r="I99" s="4" t="s">
        <v>1150</v>
      </c>
      <c r="J99" s="16">
        <f>_xlfn.XLOOKUP($I99,DASHBOARD!$I$2:$I$27,DASHBOARD!$J$2:$J$27,"",0)</f>
        <v>73</v>
      </c>
      <c r="K99" s="23">
        <f>J99/DASHBOARD!$C$3</f>
        <v>1.854203708407417</v>
      </c>
      <c r="L99" s="2">
        <v>197</v>
      </c>
      <c r="M99" s="26">
        <f>L99/DASHBOARD!$C$4</f>
        <v>89.342403628117907</v>
      </c>
      <c r="N99" s="26">
        <f t="shared" si="9"/>
        <v>25.986197909951489</v>
      </c>
      <c r="O99" s="5">
        <v>34390</v>
      </c>
      <c r="P99" s="2" t="s">
        <v>557</v>
      </c>
      <c r="Q99" s="2" t="str">
        <f>_xlfn.XLOOKUP($P99,DASHBOARD!$L$2:$L$150,DASHBOARD!M$2:M$150,"",0)</f>
        <v>United States</v>
      </c>
      <c r="R99" s="2" t="str">
        <f>_xlfn.XLOOKUP($P99,DASHBOARD!$L$2:$L$150,DASHBOARD!N$2:N$150,"",0)</f>
        <v>North America</v>
      </c>
      <c r="S99" s="2" t="str">
        <f>_xlfn.XLOOKUP($P99,DASHBOARD!$L$2:$L$150,DASHBOARD!O$2:O$150,"",0)</f>
        <v>Americas</v>
      </c>
      <c r="T99" s="2">
        <v>2</v>
      </c>
      <c r="V99" s="2" t="s">
        <v>719</v>
      </c>
      <c r="W99" s="2" t="s">
        <v>719</v>
      </c>
      <c r="Y99" s="2" t="str">
        <f t="shared" si="10"/>
        <v/>
      </c>
      <c r="Z99" s="6">
        <f>_xlfn.XLOOKUP($G99,$AE$79:$AE$101,$AF$79:$AF$101,0,0)</f>
        <v>8653847</v>
      </c>
      <c r="AA99" s="43">
        <f>Z99/$AB$102</f>
        <v>6.3517980053181364E-2</v>
      </c>
      <c r="AD99" s="1">
        <v>21</v>
      </c>
      <c r="AE99" s="6"/>
      <c r="AF99" s="6"/>
      <c r="AG99" s="6" t="str" cm="1">
        <f t="array" ref="AG99">_xlfn.XLOOKUP($AE99&amp;$C99&amp;$D99,'[1]NBA-Data-1980-2019'!$B$1:$B$16305&amp;'[1]NBA-Data-1980-2019'!$A$1:$A$16305&amp;'[1]NBA-Data-1980-2019'!$D$1:$D$16305,'[1]NBA-Data-1980-2019'!$G$1:$G$16305,"",0)</f>
        <v/>
      </c>
      <c r="AH99" s="68" t="str" cm="1">
        <f t="array" ref="AH99">_xlfn.XLOOKUP($AE99&amp;$C99&amp;$D99,'[1]NBA-Data-1980-2019'!$B$1:$B$16305&amp;'[1]NBA-Data-1980-2019'!$A$1:$A$16305&amp;'[1]NBA-Data-1980-2019'!$D$1:$D$16305,'[1]NBA-Data-1980-2019'!$H$1:$H$16305,"",0)</f>
        <v/>
      </c>
      <c r="AI99" s="68" t="str" cm="1">
        <f t="array" ref="AI99">_xlfn.XLOOKUP($AE99&amp;$C99&amp;$D99,'[1]NBA-Data-1980-2019'!$B$1:$B$16305&amp;'[1]NBA-Data-1980-2019'!$A$1:$A$16305&amp;'[1]NBA-Data-1980-2019'!$D$1:$D$16305,'[1]NBA-Data-1980-2019'!$F$1:$F$16305,"",0)</f>
        <v/>
      </c>
      <c r="AJ99" s="68" t="str">
        <f>IFERROR(($AH99/SUM(AH79:AH100))*$AI99,"")</f>
        <v/>
      </c>
      <c r="AO99">
        <v>21</v>
      </c>
      <c r="AP99" t="s">
        <v>701</v>
      </c>
      <c r="AQ99">
        <v>25</v>
      </c>
      <c r="AR99">
        <v>12</v>
      </c>
      <c r="AS99" s="2">
        <v>55</v>
      </c>
      <c r="AT99" s="61">
        <v>0.3</v>
      </c>
      <c r="AU99" s="61">
        <v>0.6</v>
      </c>
      <c r="AV99" s="61">
        <v>0.1</v>
      </c>
      <c r="AY99" s="2">
        <v>-15.5</v>
      </c>
      <c r="AZ99" s="2">
        <v>-21.7</v>
      </c>
      <c r="BA99" s="2">
        <v>0</v>
      </c>
      <c r="BB99" s="2">
        <v>2</v>
      </c>
      <c r="BC99" s="2">
        <v>3</v>
      </c>
      <c r="BD99" s="2">
        <v>0</v>
      </c>
      <c r="BE99" s="2">
        <v>5</v>
      </c>
      <c r="BF99" s="2">
        <v>0</v>
      </c>
      <c r="BG99" s="2">
        <v>16</v>
      </c>
      <c r="BH99" s="2">
        <v>2</v>
      </c>
      <c r="BI99" s="2">
        <v>1</v>
      </c>
    </row>
    <row r="100" spans="1:61" x14ac:dyDescent="0.2">
      <c r="B100" s="1" t="s">
        <v>33</v>
      </c>
      <c r="C100" s="1">
        <v>2019</v>
      </c>
      <c r="D100" s="1" t="s">
        <v>836</v>
      </c>
      <c r="F100" s="2">
        <v>55</v>
      </c>
      <c r="G100" s="2" t="s">
        <v>720</v>
      </c>
      <c r="H100" s="2" t="s">
        <v>556</v>
      </c>
      <c r="I100" s="4" t="s">
        <v>601</v>
      </c>
      <c r="J100" s="16">
        <f>_xlfn.XLOOKUP($I100,DASHBOARD!$I$2:$I$27,DASHBOARD!$J$2:$J$27,"",0)</f>
        <v>77</v>
      </c>
      <c r="K100" s="23">
        <f>J100/DASHBOARD!$C$3</f>
        <v>1.9558039116078234</v>
      </c>
      <c r="L100" s="2">
        <v>185</v>
      </c>
      <c r="M100" s="26">
        <f>L100/DASHBOARD!$C$4</f>
        <v>83.900226757369609</v>
      </c>
      <c r="N100" s="26">
        <f t="shared" si="9"/>
        <v>21.933731047937243</v>
      </c>
      <c r="O100" s="5">
        <v>33720</v>
      </c>
      <c r="P100" s="2" t="s">
        <v>557</v>
      </c>
      <c r="Q100" s="2" t="str">
        <f>_xlfn.XLOOKUP($P100,DASHBOARD!$L$2:$L$150,DASHBOARD!M$2:M$150,"",0)</f>
        <v>United States</v>
      </c>
      <c r="R100" s="2" t="str">
        <f>_xlfn.XLOOKUP($P100,DASHBOARD!$L$2:$L$150,DASHBOARD!N$2:N$150,"",0)</f>
        <v>North America</v>
      </c>
      <c r="S100" s="2" t="str">
        <f>_xlfn.XLOOKUP($P100,DASHBOARD!$L$2:$L$150,DASHBOARD!O$2:O$150,"",0)</f>
        <v>Americas</v>
      </c>
      <c r="T100" s="2">
        <v>3</v>
      </c>
      <c r="V100" s="2" t="s">
        <v>679</v>
      </c>
      <c r="W100" s="2" t="s">
        <v>679</v>
      </c>
      <c r="Y100" s="2" t="str">
        <f t="shared" si="10"/>
        <v/>
      </c>
      <c r="Z100" s="6">
        <f>_xlfn.XLOOKUP($G100,$AE$79:$AE$101,$AF$79:$AF$101,0,0)</f>
        <v>0</v>
      </c>
      <c r="AA100" s="43">
        <f>Z100/$AB$102</f>
        <v>0</v>
      </c>
      <c r="AD100" s="1">
        <v>22</v>
      </c>
      <c r="AE100" s="6" t="s">
        <v>701</v>
      </c>
      <c r="AF100" s="6">
        <v>0</v>
      </c>
      <c r="AG100" s="6" cm="1">
        <f t="array" ref="AG100">_xlfn.XLOOKUP($AE100&amp;$C100&amp;$D100,'[1]NBA-Data-1980-2019'!$B$1:$B$16305&amp;'[1]NBA-Data-1980-2019'!$A$1:$A$16305&amp;'[1]NBA-Data-1980-2019'!$D$1:$D$16305,'[1]NBA-Data-1980-2019'!$G$1:$G$16305,"",0)</f>
        <v>0</v>
      </c>
      <c r="AH100" s="68" cm="1">
        <f t="array" ref="AH100">_xlfn.XLOOKUP($AE100&amp;$C100&amp;$D100,'[1]NBA-Data-1980-2019'!$B$1:$B$16305&amp;'[1]NBA-Data-1980-2019'!$A$1:$A$16305&amp;'[1]NBA-Data-1980-2019'!$D$1:$D$16305,'[1]NBA-Data-1980-2019'!$H$1:$H$16305,"",0)</f>
        <v>55.199999999999996</v>
      </c>
      <c r="AI100" s="68" cm="1">
        <f t="array" ref="AI100">_xlfn.XLOOKUP($AE100&amp;$C100&amp;$D100,'[1]NBA-Data-1980-2019'!$B$1:$B$16305&amp;'[1]NBA-Data-1980-2019'!$A$1:$A$16305&amp;'[1]NBA-Data-1980-2019'!$D$1:$D$16305,'[1]NBA-Data-1980-2019'!$F$1:$F$16305,"",0)</f>
        <v>16.3</v>
      </c>
      <c r="AJ100" s="68">
        <f>IFERROR(($AH100/SUM(AH79:AH100))*$AI100,"")</f>
        <v>5.668136575532317E-2</v>
      </c>
      <c r="AO100">
        <v>22</v>
      </c>
      <c r="AP100" t="s">
        <v>710</v>
      </c>
      <c r="AQ100">
        <v>27</v>
      </c>
      <c r="AR100">
        <v>4</v>
      </c>
      <c r="AS100" s="2">
        <v>38</v>
      </c>
      <c r="AX100" s="61">
        <v>1</v>
      </c>
      <c r="AY100" s="2">
        <v>-20.399999999999999</v>
      </c>
      <c r="AZ100" s="2">
        <v>-26.5</v>
      </c>
      <c r="BA100" s="2">
        <v>4</v>
      </c>
      <c r="BB100" s="2">
        <v>0</v>
      </c>
      <c r="BC100" s="2">
        <v>6</v>
      </c>
      <c r="BD100" s="2">
        <v>0</v>
      </c>
      <c r="BE100" s="2">
        <v>0</v>
      </c>
      <c r="BF100" s="2">
        <v>0</v>
      </c>
      <c r="BG100" s="2">
        <v>10</v>
      </c>
      <c r="BH100" s="2">
        <v>0</v>
      </c>
      <c r="BI100" s="2">
        <v>1</v>
      </c>
    </row>
    <row r="101" spans="1:61" x14ac:dyDescent="0.2">
      <c r="B101" s="1" t="s">
        <v>33</v>
      </c>
      <c r="C101" s="1">
        <v>2019</v>
      </c>
      <c r="D101" s="1" t="s">
        <v>836</v>
      </c>
      <c r="G101" s="2" t="s">
        <v>721</v>
      </c>
      <c r="I101" s="4"/>
      <c r="K101" s="23"/>
      <c r="M101" s="26"/>
      <c r="N101" s="26"/>
      <c r="O101" s="5"/>
      <c r="Y101" s="2" t="str">
        <f t="shared" si="10"/>
        <v/>
      </c>
      <c r="Z101" s="6">
        <f>_xlfn.XLOOKUP($G101,$AE$79:$AE$101,$AF$79:$AF$101,0,0)</f>
        <v>1000000</v>
      </c>
      <c r="AA101" s="43">
        <f>Z101/$AB$102</f>
        <v>7.3398547551373813E-3</v>
      </c>
      <c r="AD101" s="1">
        <v>23</v>
      </c>
      <c r="AE101" s="6"/>
      <c r="AF101" s="6"/>
      <c r="AG101" s="6" t="str" cm="1">
        <f t="array" ref="AG101">_xlfn.XLOOKUP($AE101&amp;$C101&amp;$D101,'[1]NBA-Data-1980-2019'!$B$1:$B$16305&amp;'[1]NBA-Data-1980-2019'!$A$1:$A$16305&amp;'[1]NBA-Data-1980-2019'!$D$1:$D$16305,'[1]NBA-Data-1980-2019'!$G$1:$G$16305,"",0)</f>
        <v/>
      </c>
      <c r="AH101" s="68" t="str" cm="1">
        <f t="array" ref="AH101">_xlfn.XLOOKUP($AE101&amp;$C101&amp;$D101,'[1]NBA-Data-1980-2019'!$B$1:$B$16305&amp;'[1]NBA-Data-1980-2019'!$A$1:$A$16305&amp;'[1]NBA-Data-1980-2019'!$D$1:$D$16305,'[1]NBA-Data-1980-2019'!$H$1:$H$16305,"",0)</f>
        <v/>
      </c>
      <c r="AI101" s="68" t="str" cm="1">
        <f t="array" ref="AI101">_xlfn.XLOOKUP($AE101&amp;$C101&amp;$D101,'[1]NBA-Data-1980-2019'!$B$1:$B$16305&amp;'[1]NBA-Data-1980-2019'!$A$1:$A$16305&amp;'[1]NBA-Data-1980-2019'!$D$1:$D$16305,'[1]NBA-Data-1980-2019'!$F$1:$F$16305,"",0)</f>
        <v/>
      </c>
      <c r="AJ101" s="68" t="str" cm="1">
        <f t="array" ref="AJ101">_xlfn.XLOOKUP($AE101&amp;$C101&amp;$D101,'[1]NBA-Data-1980-2019'!$B$1:$B$16305&amp;'[1]NBA-Data-1980-2019'!$A$1:$A$16305&amp;'[1]NBA-Data-1980-2019'!$D$1:$D$16305,'[1]NBA-Data-1980-2019'!$F$1:$F$16305,"",0)</f>
        <v/>
      </c>
    </row>
    <row r="102" spans="1:61" x14ac:dyDescent="0.2">
      <c r="B102" s="1" t="s">
        <v>33</v>
      </c>
      <c r="C102" s="1">
        <v>2019</v>
      </c>
      <c r="D102" s="1" t="s">
        <v>836</v>
      </c>
      <c r="E102" s="1"/>
      <c r="F102" s="1"/>
      <c r="G102" s="1">
        <f>$G74</f>
        <v>0</v>
      </c>
      <c r="H102" s="1"/>
      <c r="I102" s="1"/>
      <c r="J102" s="36"/>
      <c r="K102" s="36"/>
      <c r="L102" s="1"/>
      <c r="M102" s="1"/>
      <c r="N102" s="1"/>
      <c r="O102" s="1"/>
      <c r="P102" s="1"/>
      <c r="Q102" s="1"/>
      <c r="R102" s="1"/>
      <c r="S102" s="1"/>
      <c r="T102" s="1"/>
      <c r="U102" s="1"/>
      <c r="V102" s="1"/>
      <c r="W102" s="1"/>
      <c r="X102" s="1"/>
      <c r="Y102" s="1"/>
      <c r="AA102" s="41">
        <f>SUM(AA79:AA101)</f>
        <v>1</v>
      </c>
      <c r="AB102" s="37">
        <f>SUM(Z79:Z101)</f>
        <v>136242478</v>
      </c>
      <c r="AC102" s="1"/>
      <c r="AE102" s="37">
        <f>AG102-AF102</f>
        <v>-23573650</v>
      </c>
      <c r="AF102" s="37">
        <f>SUM(AF79:AF101)</f>
        <v>136242478</v>
      </c>
      <c r="AG102" s="37">
        <f>SUM(AG79:AG101)</f>
        <v>112668828</v>
      </c>
      <c r="AH102" s="69">
        <f>SUM(AH79:AH101)</f>
        <v>15874</v>
      </c>
      <c r="AI102" s="69">
        <f>SUM(AI79:AI101)</f>
        <v>204</v>
      </c>
      <c r="AJ102" s="69">
        <f>SUM(AJ79:AJ101)</f>
        <v>16.635667128638023</v>
      </c>
    </row>
    <row r="106" spans="1:61" ht="17" thickBot="1" x14ac:dyDescent="0.25"/>
    <row r="107" spans="1:61" ht="17" thickBot="1" x14ac:dyDescent="0.25">
      <c r="A107" s="3">
        <v>5</v>
      </c>
      <c r="B107" s="1" t="str">
        <f>B$1</f>
        <v>YEAR</v>
      </c>
      <c r="C107" s="1" t="str">
        <f>C$1</f>
        <v>YEAR</v>
      </c>
      <c r="D107" s="1" t="str">
        <f>D$1</f>
        <v>TEAM</v>
      </c>
      <c r="F107" s="1" t="str">
        <f t="shared" ref="F107:Z107" si="11">F$1</f>
        <v>NUMBER</v>
      </c>
      <c r="G107" s="1" t="str">
        <f t="shared" si="11"/>
        <v>PLAYER</v>
      </c>
      <c r="H107" s="1" t="str">
        <f t="shared" si="11"/>
        <v>POS</v>
      </c>
      <c r="I107" s="1" t="str">
        <f t="shared" si="11"/>
        <v>HEIGHT</v>
      </c>
      <c r="J107" s="1" t="str">
        <f t="shared" si="11"/>
        <v>HEIGHT (IN)</v>
      </c>
      <c r="K107" s="1" t="str">
        <f t="shared" si="11"/>
        <v>HEIGHT (M)</v>
      </c>
      <c r="L107" s="1" t="str">
        <f t="shared" si="11"/>
        <v>WEIGHT (LBS)</v>
      </c>
      <c r="M107" s="1" t="str">
        <f t="shared" si="11"/>
        <v>WEIGHT (KG)</v>
      </c>
      <c r="N107" s="1" t="str">
        <f t="shared" si="11"/>
        <v>BMI</v>
      </c>
      <c r="O107" s="1" t="str">
        <f t="shared" si="11"/>
        <v>BIRTH DATE</v>
      </c>
      <c r="P107" s="1" t="str">
        <f t="shared" si="11"/>
        <v>NATION</v>
      </c>
      <c r="Q107" s="1" t="str">
        <f t="shared" si="11"/>
        <v>COUNTRY</v>
      </c>
      <c r="R107" s="1" t="str">
        <f t="shared" si="11"/>
        <v>CONTINENT</v>
      </c>
      <c r="S107" s="1" t="str">
        <f t="shared" si="11"/>
        <v>GLOBAL REGION</v>
      </c>
      <c r="T107" s="1" t="str">
        <f t="shared" si="11"/>
        <v>EXPERIENCE</v>
      </c>
      <c r="U107" s="1"/>
      <c r="V107" s="1" t="str">
        <f t="shared" si="11"/>
        <v>COLLEGE</v>
      </c>
      <c r="W107" s="1" t="str">
        <f t="shared" si="11"/>
        <v>COLLEGE1</v>
      </c>
      <c r="X107" s="1" t="str">
        <f t="shared" si="11"/>
        <v>COLLEGE2</v>
      </c>
      <c r="Y107" s="1" t="str">
        <f t="shared" si="11"/>
        <v>TRANSFER</v>
      </c>
      <c r="Z107" s="1" t="str">
        <f t="shared" si="11"/>
        <v>SALARY</v>
      </c>
      <c r="AA107" s="1" t="s">
        <v>1264</v>
      </c>
      <c r="AD107" s="1" t="str">
        <f>AD$1</f>
        <v>Rk</v>
      </c>
      <c r="AE107" s="1" t="str">
        <f>AE$1</f>
        <v>PLAYER</v>
      </c>
      <c r="AF107" s="1" t="str">
        <f>AF$1</f>
        <v>SALARY - BR</v>
      </c>
      <c r="AG107" s="1" t="str">
        <f>AG$1</f>
        <v>SALARY - KAGGLE</v>
      </c>
      <c r="AH107" s="67" t="str">
        <f>AH$1</f>
        <v>TTL MP</v>
      </c>
      <c r="AI107" s="67" t="str">
        <f>AI$1</f>
        <v>PER</v>
      </c>
      <c r="AJ107" s="67" t="str">
        <f>AJ$1</f>
        <v>WTD-MP-PER</v>
      </c>
      <c r="AO107" t="s">
        <v>550</v>
      </c>
      <c r="AP107" t="s">
        <v>1378</v>
      </c>
      <c r="AQ107" t="s">
        <v>1379</v>
      </c>
      <c r="AR107" t="s">
        <v>1342</v>
      </c>
      <c r="AS107" s="2" t="s">
        <v>1380</v>
      </c>
      <c r="AT107" s="2" t="s">
        <v>1381</v>
      </c>
      <c r="AU107" s="2" t="s">
        <v>1382</v>
      </c>
      <c r="AV107" s="2" t="s">
        <v>1383</v>
      </c>
      <c r="AW107" s="2" t="s">
        <v>1384</v>
      </c>
      <c r="AX107" s="2" t="s">
        <v>1385</v>
      </c>
      <c r="AY107" s="2" t="s">
        <v>1386</v>
      </c>
      <c r="AZ107" s="2" t="s">
        <v>1387</v>
      </c>
      <c r="BA107" s="2" t="s">
        <v>1388</v>
      </c>
      <c r="BB107" s="2" t="s">
        <v>1389</v>
      </c>
      <c r="BC107" s="2" t="s">
        <v>1390</v>
      </c>
      <c r="BD107" s="2" t="s">
        <v>1391</v>
      </c>
      <c r="BE107" s="2" t="s">
        <v>1390</v>
      </c>
      <c r="BF107" s="2" t="s">
        <v>1391</v>
      </c>
      <c r="BG107" s="2" t="s">
        <v>1392</v>
      </c>
      <c r="BH107" s="2" t="s">
        <v>1393</v>
      </c>
      <c r="BI107" s="2" t="s">
        <v>1394</v>
      </c>
    </row>
    <row r="108" spans="1:61" ht="17" thickBot="1" x14ac:dyDescent="0.25">
      <c r="A108" s="3" t="s">
        <v>787</v>
      </c>
      <c r="B108" s="1" t="s">
        <v>40</v>
      </c>
      <c r="C108" s="1">
        <v>2018</v>
      </c>
      <c r="D108" s="1" t="s">
        <v>787</v>
      </c>
      <c r="F108" s="2">
        <v>2</v>
      </c>
      <c r="G108" s="2" t="s">
        <v>723</v>
      </c>
      <c r="H108" s="2" t="s">
        <v>552</v>
      </c>
      <c r="I108" s="4" t="s">
        <v>600</v>
      </c>
      <c r="J108" s="16">
        <f>_xlfn.XLOOKUP($I108,DASHBOARD!$I$2:$I$27,DASHBOARD!$J$2:$J$27,"",0)</f>
        <v>80</v>
      </c>
      <c r="K108" s="23">
        <f>J108/DASHBOARD!$C$3</f>
        <v>2.0320040640081283</v>
      </c>
      <c r="L108" s="2">
        <v>216</v>
      </c>
      <c r="M108" s="26">
        <f>L108/DASHBOARD!$C$4</f>
        <v>97.959183673469383</v>
      </c>
      <c r="N108" s="26">
        <f t="shared" ref="N108:N124" si="12">M108/(K108^2)</f>
        <v>23.724442346938769</v>
      </c>
      <c r="O108" s="5">
        <v>34706</v>
      </c>
      <c r="P108" s="2" t="s">
        <v>557</v>
      </c>
      <c r="Q108" s="2" t="str">
        <f>_xlfn.XLOOKUP($P108,DASHBOARD!$L$2:$L$150,DASHBOARD!M$2:M$150,"",0)</f>
        <v>United States</v>
      </c>
      <c r="R108" s="2" t="str">
        <f>_xlfn.XLOOKUP($P108,DASHBOARD!$L$2:$L$150,DASHBOARD!N$2:N$150,"",0)</f>
        <v>North America</v>
      </c>
      <c r="S108" s="2" t="str">
        <f>_xlfn.XLOOKUP($P108,DASHBOARD!$L$2:$L$150,DASHBOARD!O$2:O$150,"",0)</f>
        <v>Americas</v>
      </c>
      <c r="T108" s="2" t="s">
        <v>563</v>
      </c>
      <c r="V108" s="2" t="s">
        <v>689</v>
      </c>
      <c r="W108" s="2" t="s">
        <v>689</v>
      </c>
      <c r="Y108" s="2" t="str">
        <f t="shared" ref="Y108:Y126" si="13">IF(X108="","","X")</f>
        <v/>
      </c>
      <c r="Z108" s="6">
        <f>_xlfn.XLOOKUP($G108,$AE$108:$AE$125,$AF$108:$AF$125,0,0)</f>
        <v>815615</v>
      </c>
      <c r="AA108" s="43">
        <f>Z108/$AB$126</f>
        <v>6.0250017016106154E-3</v>
      </c>
      <c r="AD108" s="1">
        <v>1</v>
      </c>
      <c r="AE108" s="2" t="s">
        <v>554</v>
      </c>
      <c r="AF108" s="6">
        <v>34682550</v>
      </c>
      <c r="AG108" s="6" cm="1">
        <f t="array" ref="AG108">_xlfn.XLOOKUP($AE108&amp;$C108&amp;$D108,'[1]NBA-Data-1980-2019'!$B$1:$B$16305&amp;'[1]NBA-Data-1980-2019'!$A$1:$A$16305&amp;'[1]NBA-Data-1980-2019'!$D$1:$D$16305,'[1]NBA-Data-1980-2019'!$G$1:$G$16305,"",0)</f>
        <v>34682550</v>
      </c>
      <c r="AH108" s="68" cm="1">
        <f t="array" ref="AH108">_xlfn.XLOOKUP($AE108&amp;$C108&amp;$D108,'[1]NBA-Data-1980-2019'!$B$1:$B$16305&amp;'[1]NBA-Data-1980-2019'!$A$1:$A$16305&amp;'[1]NBA-Data-1980-2019'!$D$1:$D$16305,'[1]NBA-Data-1980-2019'!$H$1:$H$16305,"",0)</f>
        <v>1632</v>
      </c>
      <c r="AI108" s="68" cm="1">
        <f t="array" ref="AI108">_xlfn.XLOOKUP($AE108&amp;$C108&amp;$D108,'[1]NBA-Data-1980-2019'!$B$1:$B$16305&amp;'[1]NBA-Data-1980-2019'!$A$1:$A$16305&amp;'[1]NBA-Data-1980-2019'!$D$1:$D$16305,'[1]NBA-Data-1980-2019'!$F$1:$F$16305,"",0)</f>
        <v>28.2</v>
      </c>
      <c r="AJ108" s="68">
        <f>IFERROR(($AH108/SUM(AH108:AH125))*$AI108,"")</f>
        <v>2.3321019747343459</v>
      </c>
      <c r="AO108">
        <v>1</v>
      </c>
      <c r="AP108" t="s">
        <v>559</v>
      </c>
      <c r="AQ108">
        <v>27</v>
      </c>
      <c r="AR108">
        <v>73</v>
      </c>
      <c r="AS108" s="2">
        <v>2506</v>
      </c>
      <c r="AT108" s="61">
        <v>0.08</v>
      </c>
      <c r="AU108" s="61">
        <v>0.87</v>
      </c>
      <c r="AV108" s="61">
        <v>0.06</v>
      </c>
      <c r="AY108" s="2">
        <v>7.7</v>
      </c>
      <c r="AZ108" s="2">
        <v>4</v>
      </c>
      <c r="BA108" s="2">
        <v>69</v>
      </c>
      <c r="BB108" s="2">
        <v>31</v>
      </c>
      <c r="BC108" s="2">
        <v>59</v>
      </c>
      <c r="BD108" s="2">
        <v>12</v>
      </c>
      <c r="BE108" s="2">
        <v>40</v>
      </c>
      <c r="BF108" s="2">
        <v>2</v>
      </c>
      <c r="BG108" s="2">
        <v>411</v>
      </c>
      <c r="BH108" s="2">
        <v>6</v>
      </c>
      <c r="BI108" s="2">
        <v>31</v>
      </c>
    </row>
    <row r="109" spans="1:61" x14ac:dyDescent="0.2">
      <c r="B109" s="1" t="s">
        <v>40</v>
      </c>
      <c r="C109" s="1">
        <v>2018</v>
      </c>
      <c r="D109" s="1" t="s">
        <v>787</v>
      </c>
      <c r="F109" s="2">
        <v>25</v>
      </c>
      <c r="G109" s="2" t="s">
        <v>687</v>
      </c>
      <c r="H109" s="2" t="s">
        <v>566</v>
      </c>
      <c r="I109" s="4" t="s">
        <v>602</v>
      </c>
      <c r="J109" s="16">
        <f>_xlfn.XLOOKUP($I109,DASHBOARD!$I$2:$I$27,DASHBOARD!$J$2:$J$27,"",0)</f>
        <v>81</v>
      </c>
      <c r="K109" s="23">
        <f>J109/DASHBOARD!$C$3</f>
        <v>2.0574041148082296</v>
      </c>
      <c r="L109" s="2">
        <v>200</v>
      </c>
      <c r="M109" s="26">
        <f>L109/DASHBOARD!$C$4</f>
        <v>90.702947845804985</v>
      </c>
      <c r="N109" s="26">
        <f t="shared" si="12"/>
        <v>21.428027432077336</v>
      </c>
      <c r="O109" s="5">
        <v>33980</v>
      </c>
      <c r="P109" s="2" t="s">
        <v>688</v>
      </c>
      <c r="Q109" s="2" t="str">
        <f>_xlfn.XLOOKUP($P109,DASHBOARD!$L$2:$L$150,DASHBOARD!M$2:M$150,"",0)</f>
        <v>Saint Lucia</v>
      </c>
      <c r="R109" s="2" t="str">
        <f>_xlfn.XLOOKUP($P109,DASHBOARD!$L$2:$L$150,DASHBOARD!N$2:N$150,"",0)</f>
        <v>North America</v>
      </c>
      <c r="S109" s="2" t="str">
        <f>_xlfn.XLOOKUP($P109,DASHBOARD!$L$2:$L$150,DASHBOARD!O$2:O$150,"",0)</f>
        <v>Caribbean</v>
      </c>
      <c r="T109" s="2" t="s">
        <v>563</v>
      </c>
      <c r="V109" s="2" t="s">
        <v>689</v>
      </c>
      <c r="W109" s="2" t="s">
        <v>689</v>
      </c>
      <c r="Y109" s="2" t="str">
        <f t="shared" si="13"/>
        <v/>
      </c>
      <c r="Z109" s="6">
        <f>_xlfn.XLOOKUP($G109,$AE$108:$AE$125,$AF$108:$AF$125,0,0)</f>
        <v>0</v>
      </c>
      <c r="AA109" s="43">
        <f>Z109/$AB$126</f>
        <v>0</v>
      </c>
      <c r="AD109" s="1">
        <v>2</v>
      </c>
      <c r="AE109" s="2" t="s">
        <v>726</v>
      </c>
      <c r="AF109" s="6">
        <v>25000000</v>
      </c>
      <c r="AG109" s="6" cm="1">
        <f t="array" ref="AG109">_xlfn.XLOOKUP($AE109&amp;$C109&amp;$D109,'[1]NBA-Data-1980-2019'!$B$1:$B$16305&amp;'[1]NBA-Data-1980-2019'!$A$1:$A$16305&amp;'[1]NBA-Data-1980-2019'!$D$1:$D$16305,'[1]NBA-Data-1980-2019'!$G$1:$G$16305,"",0)</f>
        <v>25000000</v>
      </c>
      <c r="AH109" s="68" cm="1">
        <f t="array" ref="AH109">_xlfn.XLOOKUP($AE109&amp;$C109&amp;$D109,'[1]NBA-Data-1980-2019'!$B$1:$B$16305&amp;'[1]NBA-Data-1980-2019'!$A$1:$A$16305&amp;'[1]NBA-Data-1980-2019'!$D$1:$D$16305,'[1]NBA-Data-1980-2019'!$H$1:$H$16305,"",0)</f>
        <v>2325.6000000000004</v>
      </c>
      <c r="AI109" s="68" cm="1">
        <f t="array" ref="AI109">_xlfn.XLOOKUP($AE109&amp;$C109&amp;$D109,'[1]NBA-Data-1980-2019'!$B$1:$B$16305&amp;'[1]NBA-Data-1980-2019'!$A$1:$A$16305&amp;'[1]NBA-Data-1980-2019'!$D$1:$D$16305,'[1]NBA-Data-1980-2019'!$F$1:$F$16305,"",0)</f>
        <v>26</v>
      </c>
      <c r="AJ109" s="68">
        <f>IFERROR(($AH109/SUM(AH108:AH125))*$AI109,"")</f>
        <v>3.0639850412733165</v>
      </c>
      <c r="AO109">
        <v>2</v>
      </c>
      <c r="AP109" t="s">
        <v>726</v>
      </c>
      <c r="AQ109">
        <v>29</v>
      </c>
      <c r="AR109">
        <v>68</v>
      </c>
      <c r="AS109" s="2">
        <v>2325</v>
      </c>
      <c r="AV109" s="61">
        <v>0.55000000000000004</v>
      </c>
      <c r="AW109" s="61">
        <v>0.45</v>
      </c>
      <c r="AX109" s="61">
        <v>0.01</v>
      </c>
      <c r="AY109" s="2">
        <v>7</v>
      </c>
      <c r="AZ109" s="2">
        <v>1.9</v>
      </c>
      <c r="BA109" s="2">
        <v>113</v>
      </c>
      <c r="BB109" s="2">
        <v>49</v>
      </c>
      <c r="BC109" s="2">
        <v>77</v>
      </c>
      <c r="BD109" s="2">
        <v>17</v>
      </c>
      <c r="BE109" s="2">
        <v>168</v>
      </c>
      <c r="BF109" s="2">
        <v>3</v>
      </c>
      <c r="BG109" s="2">
        <v>863</v>
      </c>
      <c r="BH109" s="2">
        <v>44</v>
      </c>
      <c r="BI109" s="2">
        <v>38</v>
      </c>
    </row>
    <row r="110" spans="1:61" x14ac:dyDescent="0.2">
      <c r="B110" s="1" t="s">
        <v>40</v>
      </c>
      <c r="C110" s="1">
        <v>2018</v>
      </c>
      <c r="D110" s="1" t="s">
        <v>787</v>
      </c>
      <c r="F110" s="2">
        <v>18</v>
      </c>
      <c r="G110" s="2" t="s">
        <v>724</v>
      </c>
      <c r="H110" s="2" t="s">
        <v>570</v>
      </c>
      <c r="I110" s="4" t="s">
        <v>602</v>
      </c>
      <c r="J110" s="16">
        <f>_xlfn.XLOOKUP($I110,DASHBOARD!$I$2:$I$27,DASHBOARD!$J$2:$J$27,"",0)</f>
        <v>81</v>
      </c>
      <c r="K110" s="23">
        <f>J110/DASHBOARD!$C$3</f>
        <v>2.0574041148082296</v>
      </c>
      <c r="L110" s="2">
        <v>225</v>
      </c>
      <c r="M110" s="26">
        <f>L110/DASHBOARD!$C$4</f>
        <v>102.0408163265306</v>
      </c>
      <c r="N110" s="26">
        <f t="shared" si="12"/>
        <v>24.106530861087002</v>
      </c>
      <c r="O110" s="5">
        <v>32316</v>
      </c>
      <c r="P110" s="2" t="s">
        <v>725</v>
      </c>
      <c r="Q110" s="2" t="str">
        <f>_xlfn.XLOOKUP($P110,DASHBOARD!$L$2:$L$150,DASHBOARD!M$2:M$150,"",0)</f>
        <v>Israel</v>
      </c>
      <c r="R110" s="2" t="str">
        <f>_xlfn.XLOOKUP($P110,DASHBOARD!$L$2:$L$150,DASHBOARD!N$2:N$150,"",0)</f>
        <v>Asia</v>
      </c>
      <c r="S110" s="2" t="str">
        <f>_xlfn.XLOOKUP($P110,DASHBOARD!$L$2:$L$150,DASHBOARD!O$2:O$150,"",0)</f>
        <v>Eurasia</v>
      </c>
      <c r="T110" s="2">
        <v>8</v>
      </c>
      <c r="Y110" s="2" t="str">
        <f t="shared" si="13"/>
        <v/>
      </c>
      <c r="Z110" s="6">
        <f>_xlfn.XLOOKUP($G110,$AE$108:$AE$125,$AF$108:$AF$125,0,0)</f>
        <v>1471382</v>
      </c>
      <c r="AA110" s="43">
        <f>Z110/$AB$126</f>
        <v>1.0869195703511129E-2</v>
      </c>
      <c r="AD110" s="1">
        <v>3</v>
      </c>
      <c r="AE110" s="2" t="s">
        <v>559</v>
      </c>
      <c r="AF110" s="6">
        <v>17826150</v>
      </c>
      <c r="AG110" s="6" cm="1">
        <f t="array" ref="AG110">_xlfn.XLOOKUP($AE110&amp;$C110&amp;$D110,'[1]NBA-Data-1980-2019'!$B$1:$B$16305&amp;'[1]NBA-Data-1980-2019'!$A$1:$A$16305&amp;'[1]NBA-Data-1980-2019'!$D$1:$D$16305,'[1]NBA-Data-1980-2019'!$G$1:$G$16305,"",0)</f>
        <v>17826150</v>
      </c>
      <c r="AH110" s="68" cm="1">
        <f t="array" ref="AH110">_xlfn.XLOOKUP($AE110&amp;$C110&amp;$D110,'[1]NBA-Data-1980-2019'!$B$1:$B$16305&amp;'[1]NBA-Data-1980-2019'!$A$1:$A$16305&amp;'[1]NBA-Data-1980-2019'!$D$1:$D$16305,'[1]NBA-Data-1980-2019'!$H$1:$H$16305,"",0)</f>
        <v>2503.8999999999996</v>
      </c>
      <c r="AI110" s="68" cm="1">
        <f t="array" ref="AI110">_xlfn.XLOOKUP($AE110&amp;$C110&amp;$D110,'[1]NBA-Data-1980-2019'!$B$1:$B$16305&amp;'[1]NBA-Data-1980-2019'!$A$1:$A$16305&amp;'[1]NBA-Data-1980-2019'!$D$1:$D$16305,'[1]NBA-Data-1980-2019'!$F$1:$F$16305,"",0)</f>
        <v>16.100000000000001</v>
      </c>
      <c r="AJ110" s="68">
        <f>IFERROR(($AH110/SUM(AH108:AH125))*$AI110,"")</f>
        <v>2.0427778031143742</v>
      </c>
      <c r="AO110">
        <v>3</v>
      </c>
      <c r="AP110" t="s">
        <v>565</v>
      </c>
      <c r="AQ110">
        <v>27</v>
      </c>
      <c r="AR110">
        <v>70</v>
      </c>
      <c r="AS110" s="2">
        <v>2287</v>
      </c>
      <c r="AV110" s="61">
        <v>0.02</v>
      </c>
      <c r="AW110" s="61">
        <v>0.84</v>
      </c>
      <c r="AX110" s="61">
        <v>0.14000000000000001</v>
      </c>
      <c r="AY110" s="2">
        <v>6.8</v>
      </c>
      <c r="AZ110" s="2">
        <v>1.3</v>
      </c>
      <c r="BA110" s="2">
        <v>154</v>
      </c>
      <c r="BB110" s="2">
        <v>26</v>
      </c>
      <c r="BC110" s="2">
        <v>93</v>
      </c>
      <c r="BD110" s="2">
        <v>15</v>
      </c>
      <c r="BE110" s="2">
        <v>81</v>
      </c>
      <c r="BF110" s="2">
        <v>6</v>
      </c>
      <c r="BG110" s="2">
        <v>1167</v>
      </c>
      <c r="BH110" s="2">
        <v>16</v>
      </c>
      <c r="BI110" s="2">
        <v>33</v>
      </c>
    </row>
    <row r="111" spans="1:61" x14ac:dyDescent="0.2">
      <c r="B111" s="1" t="s">
        <v>40</v>
      </c>
      <c r="C111" s="1">
        <v>2018</v>
      </c>
      <c r="D111" s="1" t="s">
        <v>787</v>
      </c>
      <c r="F111" s="2">
        <v>4</v>
      </c>
      <c r="G111" s="2" t="s">
        <v>655</v>
      </c>
      <c r="H111" s="2" t="s">
        <v>556</v>
      </c>
      <c r="I111" s="4" t="s">
        <v>1150</v>
      </c>
      <c r="J111" s="16">
        <f>_xlfn.XLOOKUP($I111,DASHBOARD!$I$2:$I$27,DASHBOARD!$J$2:$J$27,"",0)</f>
        <v>73</v>
      </c>
      <c r="K111" s="23">
        <f>J111/DASHBOARD!$C$3</f>
        <v>1.854203708407417</v>
      </c>
      <c r="L111" s="2">
        <v>180</v>
      </c>
      <c r="M111" s="26">
        <f>L111/DASHBOARD!$C$4</f>
        <v>81.632653061224488</v>
      </c>
      <c r="N111" s="26">
        <f t="shared" si="12"/>
        <v>23.743734130920142</v>
      </c>
      <c r="O111" s="5">
        <v>34051</v>
      </c>
      <c r="P111" s="2" t="s">
        <v>557</v>
      </c>
      <c r="Q111" s="2" t="str">
        <f>_xlfn.XLOOKUP($P111,DASHBOARD!$L$2:$L$150,DASHBOARD!M$2:M$150,"",0)</f>
        <v>United States</v>
      </c>
      <c r="R111" s="2" t="str">
        <f>_xlfn.XLOOKUP($P111,DASHBOARD!$L$2:$L$150,DASHBOARD!N$2:N$150,"",0)</f>
        <v>North America</v>
      </c>
      <c r="S111" s="2" t="str">
        <f>_xlfn.XLOOKUP($P111,DASHBOARD!$L$2:$L$150,DASHBOARD!O$2:O$150,"",0)</f>
        <v>Americas</v>
      </c>
      <c r="T111" s="2">
        <v>1</v>
      </c>
      <c r="V111" s="2" t="s">
        <v>674</v>
      </c>
      <c r="W111" s="2" t="s">
        <v>674</v>
      </c>
      <c r="Y111" s="2" t="str">
        <f t="shared" si="13"/>
        <v/>
      </c>
      <c r="Z111" s="6">
        <f>_xlfn.XLOOKUP($G111,$AE$108:$AE$125,$AF$108:$AF$125,0,0)</f>
        <v>14832</v>
      </c>
      <c r="AA111" s="43">
        <f>Z111/$AB$126</f>
        <v>1.0956496047557812E-4</v>
      </c>
      <c r="AD111" s="1">
        <v>4</v>
      </c>
      <c r="AE111" s="2" t="s">
        <v>565</v>
      </c>
      <c r="AF111" s="6">
        <v>16400000</v>
      </c>
      <c r="AG111" s="6" cm="1">
        <f t="array" ref="AG111">_xlfn.XLOOKUP($AE111&amp;$C111&amp;$D111,'[1]NBA-Data-1980-2019'!$B$1:$B$16305&amp;'[1]NBA-Data-1980-2019'!$A$1:$A$16305&amp;'[1]NBA-Data-1980-2019'!$D$1:$D$16305,'[1]NBA-Data-1980-2019'!$G$1:$G$16305,"",0)</f>
        <v>16400000</v>
      </c>
      <c r="AH111" s="68" cm="1">
        <f t="array" ref="AH111">_xlfn.XLOOKUP($AE111&amp;$C111&amp;$D111,'[1]NBA-Data-1980-2019'!$B$1:$B$16305&amp;'[1]NBA-Data-1980-2019'!$A$1:$A$16305&amp;'[1]NBA-Data-1980-2019'!$D$1:$D$16305,'[1]NBA-Data-1980-2019'!$H$1:$H$16305,"",0)</f>
        <v>2289</v>
      </c>
      <c r="AI111" s="68" cm="1">
        <f t="array" ref="AI111">_xlfn.XLOOKUP($AE111&amp;$C111&amp;$D111,'[1]NBA-Data-1980-2019'!$B$1:$B$16305&amp;'[1]NBA-Data-1980-2019'!$A$1:$A$16305&amp;'[1]NBA-Data-1980-2019'!$D$1:$D$16305,'[1]NBA-Data-1980-2019'!$F$1:$F$16305,"",0)</f>
        <v>16.100000000000001</v>
      </c>
      <c r="AJ111" s="68">
        <f>IFERROR(($AH111/SUM(AH108:AH125))*$AI111,"")</f>
        <v>1.8674541280916983</v>
      </c>
      <c r="AO111">
        <v>4</v>
      </c>
      <c r="AP111" t="s">
        <v>554</v>
      </c>
      <c r="AQ111">
        <v>29</v>
      </c>
      <c r="AR111">
        <v>51</v>
      </c>
      <c r="AS111" s="2">
        <v>1631</v>
      </c>
      <c r="AT111" s="61">
        <v>0.99</v>
      </c>
      <c r="AU111" s="61">
        <v>0.01</v>
      </c>
      <c r="AY111" s="2">
        <v>13.2</v>
      </c>
      <c r="AZ111" s="2">
        <v>12.1</v>
      </c>
      <c r="BA111" s="2">
        <v>97</v>
      </c>
      <c r="BB111" s="2">
        <v>27</v>
      </c>
      <c r="BC111" s="2">
        <v>51</v>
      </c>
      <c r="BD111" s="2">
        <v>9</v>
      </c>
      <c r="BE111" s="2">
        <v>98</v>
      </c>
      <c r="BF111" s="2">
        <v>5</v>
      </c>
      <c r="BG111" s="2">
        <v>710</v>
      </c>
      <c r="BH111" s="2">
        <v>16</v>
      </c>
      <c r="BI111" s="2">
        <v>21</v>
      </c>
    </row>
    <row r="112" spans="1:61" x14ac:dyDescent="0.2">
      <c r="B112" s="1" t="s">
        <v>40</v>
      </c>
      <c r="C112" s="1">
        <v>2018</v>
      </c>
      <c r="D112" s="1" t="s">
        <v>787</v>
      </c>
      <c r="F112" s="2">
        <v>30</v>
      </c>
      <c r="G112" s="2" t="s">
        <v>554</v>
      </c>
      <c r="H112" s="2" t="s">
        <v>556</v>
      </c>
      <c r="I112" s="4" t="s">
        <v>597</v>
      </c>
      <c r="J112" s="16">
        <f>_xlfn.XLOOKUP($I112,DASHBOARD!$I$2:$I$27,DASHBOARD!$J$2:$J$27,"",0)</f>
        <v>74</v>
      </c>
      <c r="K112" s="23">
        <f>J112/DASHBOARD!$C$3</f>
        <v>1.8796037592075185</v>
      </c>
      <c r="L112" s="2">
        <v>185</v>
      </c>
      <c r="M112" s="26">
        <f>L112/DASHBOARD!$C$4</f>
        <v>83.900226757369609</v>
      </c>
      <c r="N112" s="26">
        <f t="shared" si="12"/>
        <v>23.748190537476248</v>
      </c>
      <c r="O112" s="5">
        <v>32216</v>
      </c>
      <c r="P112" s="2" t="s">
        <v>557</v>
      </c>
      <c r="Q112" s="2" t="str">
        <f>_xlfn.XLOOKUP($P112,DASHBOARD!$L$2:$L$150,DASHBOARD!M$2:M$150,"",0)</f>
        <v>United States</v>
      </c>
      <c r="R112" s="2" t="str">
        <f>_xlfn.XLOOKUP($P112,DASHBOARD!$L$2:$L$150,DASHBOARD!N$2:N$150,"",0)</f>
        <v>North America</v>
      </c>
      <c r="S112" s="2" t="str">
        <f>_xlfn.XLOOKUP($P112,DASHBOARD!$L$2:$L$150,DASHBOARD!O$2:O$150,"",0)</f>
        <v>Americas</v>
      </c>
      <c r="T112" s="2">
        <v>8</v>
      </c>
      <c r="V112" s="2" t="s">
        <v>560</v>
      </c>
      <c r="W112" s="2" t="s">
        <v>560</v>
      </c>
      <c r="Y112" s="2" t="str">
        <f t="shared" si="13"/>
        <v/>
      </c>
      <c r="Z112" s="6">
        <f>_xlfn.XLOOKUP($G112,$AE$108:$AE$125,$AF$108:$AF$125,0,0)</f>
        <v>34682550</v>
      </c>
      <c r="AA112" s="43">
        <f>Z112/$AB$126</f>
        <v>0.25620228020106944</v>
      </c>
      <c r="AD112" s="1">
        <v>5</v>
      </c>
      <c r="AE112" s="2" t="s">
        <v>569</v>
      </c>
      <c r="AF112" s="6">
        <v>14814815</v>
      </c>
      <c r="AG112" s="6" cm="1">
        <f t="array" ref="AG112">_xlfn.XLOOKUP($AE112&amp;$C112&amp;$D112,'[1]NBA-Data-1980-2019'!$B$1:$B$16305&amp;'[1]NBA-Data-1980-2019'!$A$1:$A$16305&amp;'[1]NBA-Data-1980-2019'!$D$1:$D$16305,'[1]NBA-Data-1980-2019'!$G$1:$G$16305,"",0)</f>
        <v>14814815</v>
      </c>
      <c r="AH112" s="68" cm="1">
        <f t="array" ref="AH112">_xlfn.XLOOKUP($AE112&amp;$C112&amp;$D112,'[1]NBA-Data-1980-2019'!$B$1:$B$16305&amp;'[1]NBA-Data-1980-2019'!$A$1:$A$16305&amp;'[1]NBA-Data-1980-2019'!$D$1:$D$16305,'[1]NBA-Data-1980-2019'!$H$1:$H$16305,"",0)</f>
        <v>1619.2</v>
      </c>
      <c r="AI112" s="68" cm="1">
        <f t="array" ref="AI112">_xlfn.XLOOKUP($AE112&amp;$C112&amp;$D112,'[1]NBA-Data-1980-2019'!$B$1:$B$16305&amp;'[1]NBA-Data-1980-2019'!$A$1:$A$16305&amp;'[1]NBA-Data-1980-2019'!$D$1:$D$16305,'[1]NBA-Data-1980-2019'!$F$1:$F$16305,"",0)</f>
        <v>11.2</v>
      </c>
      <c r="AJ112" s="68">
        <f>IFERROR(($AH112/SUM(AH108:AH125))*$AI112,"")</f>
        <v>0.91896038876473951</v>
      </c>
      <c r="AO112">
        <v>5</v>
      </c>
      <c r="AP112" t="s">
        <v>569</v>
      </c>
      <c r="AQ112">
        <v>34</v>
      </c>
      <c r="AR112">
        <v>64</v>
      </c>
      <c r="AS112" s="2">
        <v>1622</v>
      </c>
      <c r="AU112" s="61">
        <v>0.14000000000000001</v>
      </c>
      <c r="AV112" s="61">
        <v>0.82</v>
      </c>
      <c r="AW112" s="61">
        <v>0.04</v>
      </c>
      <c r="AY112" s="2">
        <v>8.1</v>
      </c>
      <c r="AZ112" s="2">
        <v>3</v>
      </c>
      <c r="BA112" s="2">
        <v>41</v>
      </c>
      <c r="BB112" s="2">
        <v>18</v>
      </c>
      <c r="BC112" s="2">
        <v>48</v>
      </c>
      <c r="BD112" s="2">
        <v>1</v>
      </c>
      <c r="BE112" s="2">
        <v>39</v>
      </c>
      <c r="BF112" s="2">
        <v>5</v>
      </c>
      <c r="BG112" s="2">
        <v>484</v>
      </c>
      <c r="BH112" s="2">
        <v>12</v>
      </c>
      <c r="BI112" s="2">
        <v>12</v>
      </c>
    </row>
    <row r="113" spans="2:61" x14ac:dyDescent="0.2">
      <c r="B113" s="1" t="s">
        <v>40</v>
      </c>
      <c r="C113" s="1">
        <v>2018</v>
      </c>
      <c r="D113" s="1" t="s">
        <v>787</v>
      </c>
      <c r="F113" s="2">
        <v>35</v>
      </c>
      <c r="G113" s="2" t="s">
        <v>726</v>
      </c>
      <c r="H113" s="2" t="s">
        <v>570</v>
      </c>
      <c r="I113" s="4" t="s">
        <v>595</v>
      </c>
      <c r="J113" s="16">
        <f>_xlfn.XLOOKUP($I113,DASHBOARD!$I$2:$I$27,DASHBOARD!$J$2:$J$27,"",0)</f>
        <v>82</v>
      </c>
      <c r="K113" s="23">
        <f>J113/DASHBOARD!$C$3</f>
        <v>2.0828041656083314</v>
      </c>
      <c r="L113" s="2">
        <v>240</v>
      </c>
      <c r="M113" s="26">
        <f>L113/DASHBOARD!$C$4</f>
        <v>108.84353741496598</v>
      </c>
      <c r="N113" s="26">
        <f t="shared" si="12"/>
        <v>25.090295297178951</v>
      </c>
      <c r="O113" s="5">
        <v>32415</v>
      </c>
      <c r="P113" s="2" t="s">
        <v>557</v>
      </c>
      <c r="Q113" s="2" t="str">
        <f>_xlfn.XLOOKUP($P113,DASHBOARD!$L$2:$L$150,DASHBOARD!M$2:M$150,"",0)</f>
        <v>United States</v>
      </c>
      <c r="R113" s="2" t="str">
        <f>_xlfn.XLOOKUP($P113,DASHBOARD!$L$2:$L$150,DASHBOARD!N$2:N$150,"",0)</f>
        <v>North America</v>
      </c>
      <c r="S113" s="2" t="str">
        <f>_xlfn.XLOOKUP($P113,DASHBOARD!$L$2:$L$150,DASHBOARD!O$2:O$150,"",0)</f>
        <v>Americas</v>
      </c>
      <c r="T113" s="2">
        <v>10</v>
      </c>
      <c r="V113" s="2" t="s">
        <v>629</v>
      </c>
      <c r="W113" s="2" t="s">
        <v>629</v>
      </c>
      <c r="Y113" s="2" t="str">
        <f t="shared" si="13"/>
        <v/>
      </c>
      <c r="Z113" s="6">
        <f>_xlfn.XLOOKUP($G113,$AE$108:$AE$125,$AF$108:$AF$125,0,0)</f>
        <v>25000000</v>
      </c>
      <c r="AA113" s="43">
        <f>Z113/$AB$126</f>
        <v>0.18467664589330185</v>
      </c>
      <c r="AD113" s="1">
        <v>6</v>
      </c>
      <c r="AE113" s="2" t="s">
        <v>592</v>
      </c>
      <c r="AF113" s="6">
        <v>7692308</v>
      </c>
      <c r="AG113" s="6" cm="1">
        <f t="array" ref="AG113">_xlfn.XLOOKUP($AE113&amp;$C113&amp;$D113,'[1]NBA-Data-1980-2019'!$B$1:$B$16305&amp;'[1]NBA-Data-1980-2019'!$A$1:$A$16305&amp;'[1]NBA-Data-1980-2019'!$D$1:$D$16305,'[1]NBA-Data-1980-2019'!$G$1:$G$16305,"",0)</f>
        <v>7692308</v>
      </c>
      <c r="AH113" s="68" cm="1">
        <f t="array" ref="AH113">_xlfn.XLOOKUP($AE113&amp;$C113&amp;$D113,'[1]NBA-Data-1980-2019'!$B$1:$B$16305&amp;'[1]NBA-Data-1980-2019'!$A$1:$A$16305&amp;'[1]NBA-Data-1980-2019'!$D$1:$D$16305,'[1]NBA-Data-1980-2019'!$H$1:$H$16305,"",0)</f>
        <v>1128.9000000000001</v>
      </c>
      <c r="AI113" s="68" cm="1">
        <f t="array" ref="AI113">_xlfn.XLOOKUP($AE113&amp;$C113&amp;$D113,'[1]NBA-Data-1980-2019'!$B$1:$B$16305&amp;'[1]NBA-Data-1980-2019'!$A$1:$A$16305&amp;'[1]NBA-Data-1980-2019'!$D$1:$D$16305,'[1]NBA-Data-1980-2019'!$F$1:$F$16305,"",0)</f>
        <v>11.6</v>
      </c>
      <c r="AJ113" s="68">
        <f>IFERROR(($AH113/SUM(AH108:AH125))*$AI113,"")</f>
        <v>0.66357762879858928</v>
      </c>
      <c r="AO113">
        <v>6</v>
      </c>
      <c r="AP113" t="s">
        <v>733</v>
      </c>
      <c r="AQ113">
        <v>32</v>
      </c>
      <c r="AR113">
        <v>80</v>
      </c>
      <c r="AS113" s="2">
        <v>1393</v>
      </c>
      <c r="AT113" s="61">
        <v>0.04</v>
      </c>
      <c r="AU113" s="61">
        <v>0.57999999999999996</v>
      </c>
      <c r="AV113" s="61">
        <v>0.38</v>
      </c>
      <c r="AY113" s="2">
        <v>1.4</v>
      </c>
      <c r="AZ113" s="2">
        <v>-7.6</v>
      </c>
      <c r="BA113" s="2">
        <v>18</v>
      </c>
      <c r="BB113" s="2">
        <v>8</v>
      </c>
      <c r="BC113" s="2">
        <v>41</v>
      </c>
      <c r="BD113" s="2">
        <v>5</v>
      </c>
      <c r="BE113" s="2">
        <v>27</v>
      </c>
      <c r="BF113" s="2">
        <v>8</v>
      </c>
      <c r="BG113" s="2">
        <v>86</v>
      </c>
      <c r="BH113" s="2">
        <v>7</v>
      </c>
      <c r="BI113" s="2">
        <v>9</v>
      </c>
    </row>
    <row r="114" spans="2:61" x14ac:dyDescent="0.2">
      <c r="B114" s="1" t="s">
        <v>40</v>
      </c>
      <c r="C114" s="1">
        <v>2018</v>
      </c>
      <c r="D114" s="1" t="s">
        <v>787</v>
      </c>
      <c r="F114" s="2">
        <v>23</v>
      </c>
      <c r="G114" s="2" t="s">
        <v>565</v>
      </c>
      <c r="H114" s="2" t="s">
        <v>566</v>
      </c>
      <c r="I114" s="4" t="s">
        <v>599</v>
      </c>
      <c r="J114" s="16">
        <f>_xlfn.XLOOKUP($I114,DASHBOARD!$I$2:$I$27,DASHBOARD!$J$2:$J$27,"",0)</f>
        <v>78</v>
      </c>
      <c r="K114" s="23">
        <f>J114/DASHBOARD!$C$3</f>
        <v>1.981203962407925</v>
      </c>
      <c r="L114" s="2">
        <v>230</v>
      </c>
      <c r="M114" s="26">
        <f>L114/DASHBOARD!$C$4</f>
        <v>104.30839002267574</v>
      </c>
      <c r="N114" s="26">
        <f t="shared" si="12"/>
        <v>26.574240824973423</v>
      </c>
      <c r="O114" s="5">
        <v>32936</v>
      </c>
      <c r="P114" s="2" t="s">
        <v>557</v>
      </c>
      <c r="Q114" s="2" t="str">
        <f>_xlfn.XLOOKUP($P114,DASHBOARD!$L$2:$L$150,DASHBOARD!M$2:M$150,"",0)</f>
        <v>United States</v>
      </c>
      <c r="R114" s="2" t="str">
        <f>_xlfn.XLOOKUP($P114,DASHBOARD!$L$2:$L$150,DASHBOARD!N$2:N$150,"",0)</f>
        <v>North America</v>
      </c>
      <c r="S114" s="2" t="str">
        <f>_xlfn.XLOOKUP($P114,DASHBOARD!$L$2:$L$150,DASHBOARD!O$2:O$150,"",0)</f>
        <v>Americas</v>
      </c>
      <c r="T114" s="2">
        <v>5</v>
      </c>
      <c r="V114" s="2" t="s">
        <v>567</v>
      </c>
      <c r="W114" s="2" t="s">
        <v>567</v>
      </c>
      <c r="Y114" s="2" t="str">
        <f t="shared" si="13"/>
        <v/>
      </c>
      <c r="Z114" s="6">
        <f>_xlfn.XLOOKUP($G114,$AE$108:$AE$125,$AF$108:$AF$125,0,0)</f>
        <v>16400000</v>
      </c>
      <c r="AA114" s="43">
        <f>Z114/$AB$126</f>
        <v>0.121147879706006</v>
      </c>
      <c r="AD114" s="1">
        <v>7</v>
      </c>
      <c r="AE114" s="2" t="s">
        <v>733</v>
      </c>
      <c r="AF114" s="6">
        <v>5192000</v>
      </c>
      <c r="AG114" s="6" cm="1">
        <f t="array" ref="AG114">_xlfn.XLOOKUP($AE114&amp;$C114&amp;$D114,'[1]NBA-Data-1980-2019'!$B$1:$B$16305&amp;'[1]NBA-Data-1980-2019'!$A$1:$A$16305&amp;'[1]NBA-Data-1980-2019'!$D$1:$D$16305,'[1]NBA-Data-1980-2019'!$G$1:$G$16305,"",0)</f>
        <v>5192000</v>
      </c>
      <c r="AH114" s="68" cm="1">
        <f t="array" ref="AH114">_xlfn.XLOOKUP($AE114&amp;$C114&amp;$D114,'[1]NBA-Data-1980-2019'!$B$1:$B$16305&amp;'[1]NBA-Data-1980-2019'!$A$1:$A$16305&amp;'[1]NBA-Data-1980-2019'!$D$1:$D$16305,'[1]NBA-Data-1980-2019'!$H$1:$H$16305,"",0)</f>
        <v>1392</v>
      </c>
      <c r="AI114" s="68" cm="1">
        <f t="array" ref="AI114">_xlfn.XLOOKUP($AE114&amp;$C114&amp;$D114,'[1]NBA-Data-1980-2019'!$B$1:$B$16305&amp;'[1]NBA-Data-1980-2019'!$A$1:$A$16305&amp;'[1]NBA-Data-1980-2019'!$D$1:$D$16305,'[1]NBA-Data-1980-2019'!$F$1:$F$16305,"",0)</f>
        <v>10</v>
      </c>
      <c r="AJ114" s="68">
        <f>IFERROR(($AH114/SUM(AH108:AH125))*$AI114,"")</f>
        <v>0.70537085176570746</v>
      </c>
      <c r="AO114">
        <v>7</v>
      </c>
      <c r="AP114" t="s">
        <v>592</v>
      </c>
      <c r="AQ114">
        <v>32</v>
      </c>
      <c r="AR114">
        <v>71</v>
      </c>
      <c r="AS114" s="2">
        <v>1129</v>
      </c>
      <c r="AT114" s="61">
        <v>0.78</v>
      </c>
      <c r="AU114" s="61">
        <v>0.23</v>
      </c>
      <c r="AY114" s="2">
        <v>6.3</v>
      </c>
      <c r="AZ114" s="2">
        <v>0</v>
      </c>
      <c r="BA114" s="2">
        <v>38</v>
      </c>
      <c r="BB114" s="2">
        <v>10</v>
      </c>
      <c r="BC114" s="2">
        <v>58</v>
      </c>
      <c r="BD114" s="2">
        <v>3</v>
      </c>
      <c r="BE114" s="2">
        <v>33</v>
      </c>
      <c r="BF114" s="2">
        <v>2</v>
      </c>
      <c r="BG114" s="2">
        <v>322</v>
      </c>
      <c r="BH114" s="2">
        <v>13</v>
      </c>
      <c r="BI114" s="2">
        <v>15</v>
      </c>
    </row>
    <row r="115" spans="2:61" x14ac:dyDescent="0.2">
      <c r="B115" s="1" t="s">
        <v>40</v>
      </c>
      <c r="C115" s="1">
        <v>2018</v>
      </c>
      <c r="D115" s="1" t="s">
        <v>787</v>
      </c>
      <c r="F115" s="2">
        <v>9</v>
      </c>
      <c r="G115" s="2" t="s">
        <v>569</v>
      </c>
      <c r="H115" s="2" t="s">
        <v>570</v>
      </c>
      <c r="I115" s="4" t="s">
        <v>599</v>
      </c>
      <c r="J115" s="16">
        <f>_xlfn.XLOOKUP($I115,DASHBOARD!$I$2:$I$27,DASHBOARD!$J$2:$J$27,"",0)</f>
        <v>78</v>
      </c>
      <c r="K115" s="23">
        <f>J115/DASHBOARD!$C$3</f>
        <v>1.981203962407925</v>
      </c>
      <c r="L115" s="2">
        <v>215</v>
      </c>
      <c r="M115" s="26">
        <f>L115/DASHBOARD!$C$4</f>
        <v>97.505668934240362</v>
      </c>
      <c r="N115" s="26">
        <f t="shared" si="12"/>
        <v>24.841138162475154</v>
      </c>
      <c r="O115" s="5">
        <v>30709</v>
      </c>
      <c r="P115" s="2" t="s">
        <v>557</v>
      </c>
      <c r="Q115" s="2" t="str">
        <f>_xlfn.XLOOKUP($P115,DASHBOARD!$L$2:$L$150,DASHBOARD!M$2:M$150,"",0)</f>
        <v>United States</v>
      </c>
      <c r="R115" s="2" t="str">
        <f>_xlfn.XLOOKUP($P115,DASHBOARD!$L$2:$L$150,DASHBOARD!N$2:N$150,"",0)</f>
        <v>North America</v>
      </c>
      <c r="S115" s="2" t="str">
        <f>_xlfn.XLOOKUP($P115,DASHBOARD!$L$2:$L$150,DASHBOARD!O$2:O$150,"",0)</f>
        <v>Americas</v>
      </c>
      <c r="T115" s="2">
        <v>13</v>
      </c>
      <c r="V115" s="2" t="s">
        <v>571</v>
      </c>
      <c r="W115" s="2" t="s">
        <v>571</v>
      </c>
      <c r="Y115" s="2" t="str">
        <f t="shared" si="13"/>
        <v/>
      </c>
      <c r="Z115" s="6">
        <f>_xlfn.XLOOKUP($G115,$AE$108:$AE$125,$AF$108:$AF$125,0,0)</f>
        <v>14814815</v>
      </c>
      <c r="AA115" s="43">
        <f>Z115/$AB$126</f>
        <v>0.10943801374919106</v>
      </c>
      <c r="AD115" s="1">
        <v>8</v>
      </c>
      <c r="AE115" s="2" t="s">
        <v>729</v>
      </c>
      <c r="AF115" s="6">
        <v>3477600</v>
      </c>
      <c r="AG115" s="6" cm="1">
        <f t="array" ref="AG115">_xlfn.XLOOKUP($AE115&amp;$C115&amp;$D115,'[1]NBA-Data-1980-2019'!$B$1:$B$16305&amp;'[1]NBA-Data-1980-2019'!$A$1:$A$16305&amp;'[1]NBA-Data-1980-2019'!$D$1:$D$16305,'[1]NBA-Data-1980-2019'!$G$1:$G$16305,"",0)</f>
        <v>3477600</v>
      </c>
      <c r="AH115" s="68" cm="1">
        <f t="array" ref="AH115">_xlfn.XLOOKUP($AE115&amp;$C115&amp;$D115,'[1]NBA-Data-1980-2019'!$B$1:$B$16305&amp;'[1]NBA-Data-1980-2019'!$A$1:$A$16305&amp;'[1]NBA-Data-1980-2019'!$D$1:$D$16305,'[1]NBA-Data-1980-2019'!$H$1:$H$16305,"",0)</f>
        <v>972.9</v>
      </c>
      <c r="AI115" s="68" cm="1">
        <f t="array" ref="AI115">_xlfn.XLOOKUP($AE115&amp;$C115&amp;$D115,'[1]NBA-Data-1980-2019'!$B$1:$B$16305&amp;'[1]NBA-Data-1980-2019'!$A$1:$A$16305&amp;'[1]NBA-Data-1980-2019'!$D$1:$D$16305,'[1]NBA-Data-1980-2019'!$F$1:$F$16305,"",0)</f>
        <v>17</v>
      </c>
      <c r="AJ115" s="68">
        <f>IFERROR(($AH115/SUM(AH108:AH125))*$AI115,"")</f>
        <v>0.83809914717015555</v>
      </c>
      <c r="AO115">
        <v>8</v>
      </c>
      <c r="AP115" t="s">
        <v>731</v>
      </c>
      <c r="AQ115">
        <v>37</v>
      </c>
      <c r="AR115">
        <v>73</v>
      </c>
      <c r="AS115" s="2">
        <v>999</v>
      </c>
      <c r="AW115" s="61">
        <v>0.02</v>
      </c>
      <c r="AX115" s="61">
        <v>0.98</v>
      </c>
      <c r="AY115" s="2">
        <v>2</v>
      </c>
      <c r="AZ115" s="2">
        <v>-5.6</v>
      </c>
      <c r="BA115" s="2">
        <v>47</v>
      </c>
      <c r="BB115" s="2">
        <v>13</v>
      </c>
      <c r="BC115" s="2">
        <v>66</v>
      </c>
      <c r="BD115" s="2">
        <v>14</v>
      </c>
      <c r="BE115" s="2">
        <v>45</v>
      </c>
      <c r="BF115" s="2">
        <v>0</v>
      </c>
      <c r="BG115" s="2">
        <v>307</v>
      </c>
      <c r="BH115" s="2">
        <v>11</v>
      </c>
      <c r="BI115" s="2">
        <v>11</v>
      </c>
    </row>
    <row r="116" spans="2:61" x14ac:dyDescent="0.2">
      <c r="B116" s="1" t="s">
        <v>40</v>
      </c>
      <c r="C116" s="1">
        <v>2018</v>
      </c>
      <c r="D116" s="1" t="s">
        <v>787</v>
      </c>
      <c r="F116" s="2">
        <v>15</v>
      </c>
      <c r="G116" s="2" t="s">
        <v>727</v>
      </c>
      <c r="H116" s="2" t="s">
        <v>552</v>
      </c>
      <c r="I116" s="4" t="s">
        <v>1149</v>
      </c>
      <c r="J116" s="16">
        <f>_xlfn.XLOOKUP($I116,DASHBOARD!$I$2:$I$27,DASHBOARD!$J$2:$J$27,"",0)</f>
        <v>83</v>
      </c>
      <c r="K116" s="23">
        <f>J116/DASHBOARD!$C$3</f>
        <v>2.1082042164084331</v>
      </c>
      <c r="L116" s="2">
        <v>245</v>
      </c>
      <c r="M116" s="26">
        <f>L116/DASHBOARD!$C$4</f>
        <v>111.11111111111111</v>
      </c>
      <c r="N116" s="26">
        <f t="shared" si="12"/>
        <v>24.999546781503518</v>
      </c>
      <c r="O116" s="5">
        <v>34880</v>
      </c>
      <c r="P116" s="2" t="s">
        <v>557</v>
      </c>
      <c r="Q116" s="2" t="str">
        <f>_xlfn.XLOOKUP($P116,DASHBOARD!$L$2:$L$150,DASHBOARD!M$2:M$150,"",0)</f>
        <v>United States</v>
      </c>
      <c r="R116" s="2" t="str">
        <f>_xlfn.XLOOKUP($P116,DASHBOARD!$L$2:$L$150,DASHBOARD!N$2:N$150,"",0)</f>
        <v>North America</v>
      </c>
      <c r="S116" s="2" t="str">
        <f>_xlfn.XLOOKUP($P116,DASHBOARD!$L$2:$L$150,DASHBOARD!O$2:O$150,"",0)</f>
        <v>Americas</v>
      </c>
      <c r="T116" s="2">
        <v>1</v>
      </c>
      <c r="V116" s="2" t="s">
        <v>728</v>
      </c>
      <c r="W116" s="2" t="s">
        <v>728</v>
      </c>
      <c r="Y116" s="2" t="str">
        <f t="shared" si="13"/>
        <v/>
      </c>
      <c r="Z116" s="6">
        <f>_xlfn.XLOOKUP($G116,$AE$108:$AE$125,$AF$108:$AF$125,0,0)</f>
        <v>1312611</v>
      </c>
      <c r="AA116" s="43">
        <f>Z116/$AB$126</f>
        <v>9.6963438737061123E-3</v>
      </c>
      <c r="AD116" s="1">
        <v>9</v>
      </c>
      <c r="AE116" s="2" t="s">
        <v>724</v>
      </c>
      <c r="AF116" s="6">
        <v>1471382</v>
      </c>
      <c r="AG116" s="6" cm="1">
        <f t="array" ref="AG116">_xlfn.XLOOKUP($AE116&amp;$C116&amp;$D116,'[1]NBA-Data-1980-2019'!$B$1:$B$16305&amp;'[1]NBA-Data-1980-2019'!$A$1:$A$16305&amp;'[1]NBA-Data-1980-2019'!$D$1:$D$16305,'[1]NBA-Data-1980-2019'!$G$1:$G$16305,"",0)</f>
        <v>2106470</v>
      </c>
      <c r="AH116" s="68" cm="1">
        <f t="array" ref="AH116">_xlfn.XLOOKUP($AE116&amp;$C116&amp;$D116,'[1]NBA-Data-1980-2019'!$B$1:$B$16305&amp;'[1]NBA-Data-1980-2019'!$A$1:$A$16305&amp;'[1]NBA-Data-1980-2019'!$D$1:$D$16305,'[1]NBA-Data-1980-2019'!$H$1:$H$16305,"",0)</f>
        <v>742</v>
      </c>
      <c r="AI116" s="68" cm="1">
        <f t="array" ref="AI116">_xlfn.XLOOKUP($AE116&amp;$C116&amp;$D116,'[1]NBA-Data-1980-2019'!$B$1:$B$16305&amp;'[1]NBA-Data-1980-2019'!$A$1:$A$16305&amp;'[1]NBA-Data-1980-2019'!$D$1:$D$16305,'[1]NBA-Data-1980-2019'!$F$1:$F$16305,"",0)</f>
        <v>15.5</v>
      </c>
      <c r="AJ116" s="68">
        <f>IFERROR(($AH116/SUM(AH108:AH125))*$AI116,"")</f>
        <v>0.58279239699406615</v>
      </c>
      <c r="AO116">
        <v>9</v>
      </c>
      <c r="AP116" t="s">
        <v>729</v>
      </c>
      <c r="AQ116">
        <v>33</v>
      </c>
      <c r="AR116">
        <v>69</v>
      </c>
      <c r="AS116" s="2">
        <v>972</v>
      </c>
      <c r="AX116" s="61">
        <v>1</v>
      </c>
      <c r="AY116" s="2">
        <v>10.199999999999999</v>
      </c>
      <c r="AZ116" s="2">
        <v>5.2</v>
      </c>
      <c r="BA116" s="2">
        <v>33</v>
      </c>
      <c r="BB116" s="2">
        <v>9</v>
      </c>
      <c r="BC116" s="2">
        <v>53</v>
      </c>
      <c r="BD116" s="2">
        <v>21</v>
      </c>
      <c r="BE116" s="2">
        <v>47</v>
      </c>
      <c r="BF116" s="2">
        <v>2</v>
      </c>
      <c r="BG116" s="2">
        <v>264</v>
      </c>
      <c r="BH116" s="2">
        <v>11</v>
      </c>
      <c r="BI116" s="2">
        <v>34</v>
      </c>
    </row>
    <row r="117" spans="2:61" x14ac:dyDescent="0.2">
      <c r="B117" s="1" t="s">
        <v>40</v>
      </c>
      <c r="C117" s="1">
        <v>2018</v>
      </c>
      <c r="D117" s="1" t="s">
        <v>787</v>
      </c>
      <c r="F117" s="2">
        <v>34</v>
      </c>
      <c r="G117" s="2" t="s">
        <v>592</v>
      </c>
      <c r="H117" s="2" t="s">
        <v>556</v>
      </c>
      <c r="I117" s="4" t="s">
        <v>604</v>
      </c>
      <c r="J117" s="16">
        <f>_xlfn.XLOOKUP($I117,DASHBOARD!$I$2:$I$27,DASHBOARD!$J$2:$J$27,"",0)</f>
        <v>79</v>
      </c>
      <c r="K117" s="23">
        <f>J117/DASHBOARD!$C$3</f>
        <v>2.0066040132080265</v>
      </c>
      <c r="L117" s="2">
        <v>192</v>
      </c>
      <c r="M117" s="26">
        <f>L117/DASHBOARD!$C$4</f>
        <v>87.074829931972786</v>
      </c>
      <c r="N117" s="26">
        <f t="shared" si="12"/>
        <v>21.62565557804599</v>
      </c>
      <c r="O117" s="5">
        <v>31301</v>
      </c>
      <c r="P117" s="2" t="s">
        <v>557</v>
      </c>
      <c r="Q117" s="2" t="str">
        <f>_xlfn.XLOOKUP($P117,DASHBOARD!$L$2:$L$150,DASHBOARD!M$2:M$150,"",0)</f>
        <v>United States</v>
      </c>
      <c r="R117" s="2" t="str">
        <f>_xlfn.XLOOKUP($P117,DASHBOARD!$L$2:$L$150,DASHBOARD!N$2:N$150,"",0)</f>
        <v>North America</v>
      </c>
      <c r="S117" s="2" t="str">
        <f>_xlfn.XLOOKUP($P117,DASHBOARD!$L$2:$L$150,DASHBOARD!O$2:O$150,"",0)</f>
        <v>Americas</v>
      </c>
      <c r="T117" s="2">
        <v>12</v>
      </c>
      <c r="Y117" s="2" t="str">
        <f t="shared" si="13"/>
        <v/>
      </c>
      <c r="Z117" s="6">
        <f>_xlfn.XLOOKUP($G117,$AE$108:$AE$125,$AF$108:$AF$125,0,0)</f>
        <v>7692308</v>
      </c>
      <c r="AA117" s="43">
        <f>Z117/$AB$126</f>
        <v>5.6823585624728515E-2</v>
      </c>
      <c r="AD117" s="1">
        <v>10</v>
      </c>
      <c r="AE117" s="2" t="s">
        <v>574</v>
      </c>
      <c r="AF117" s="6">
        <v>1471382</v>
      </c>
      <c r="AG117" s="6" cm="1">
        <f t="array" ref="AG117">_xlfn.XLOOKUP($AE117&amp;$C117&amp;$D117,'[1]NBA-Data-1980-2019'!$B$1:$B$16305&amp;'[1]NBA-Data-1980-2019'!$A$1:$A$16305&amp;'[1]NBA-Data-1980-2019'!$D$1:$D$16305,'[1]NBA-Data-1980-2019'!$G$1:$G$16305,"",0)</f>
        <v>1471382</v>
      </c>
      <c r="AH117" s="68" cm="1">
        <f t="array" ref="AH117">_xlfn.XLOOKUP($AE117&amp;$C117&amp;$D117,'[1]NBA-Data-1980-2019'!$B$1:$B$16305&amp;'[1]NBA-Data-1980-2019'!$A$1:$A$16305&amp;'[1]NBA-Data-1980-2019'!$D$1:$D$16305,'[1]NBA-Data-1980-2019'!$H$1:$H$16305,"",0)</f>
        <v>910.80000000000007</v>
      </c>
      <c r="AI117" s="68" cm="1">
        <f t="array" ref="AI117">_xlfn.XLOOKUP($AE117&amp;$C117&amp;$D117,'[1]NBA-Data-1980-2019'!$B$1:$B$16305&amp;'[1]NBA-Data-1980-2019'!$A$1:$A$16305&amp;'[1]NBA-Data-1980-2019'!$D$1:$D$16305,'[1]NBA-Data-1980-2019'!$F$1:$F$16305,"",0)</f>
        <v>14.8</v>
      </c>
      <c r="AJ117" s="68">
        <f>IFERROR(($AH117/SUM(AH108:AH125))*$AI117,"")</f>
        <v>0.68306653897021952</v>
      </c>
      <c r="AO117">
        <v>10</v>
      </c>
      <c r="AP117" t="s">
        <v>703</v>
      </c>
      <c r="AQ117">
        <v>22</v>
      </c>
      <c r="AR117">
        <v>57</v>
      </c>
      <c r="AS117" s="2">
        <v>961</v>
      </c>
      <c r="AT117" s="61">
        <v>0.47</v>
      </c>
      <c r="AU117" s="61">
        <v>0.48</v>
      </c>
      <c r="AV117" s="61">
        <v>0.05</v>
      </c>
      <c r="AY117" s="2">
        <v>-2.5</v>
      </c>
      <c r="AZ117" s="2">
        <v>-11.5</v>
      </c>
      <c r="BA117" s="2">
        <v>18</v>
      </c>
      <c r="BB117" s="2">
        <v>14</v>
      </c>
      <c r="BC117" s="2">
        <v>35</v>
      </c>
      <c r="BD117" s="2">
        <v>3</v>
      </c>
      <c r="BE117" s="2">
        <v>17</v>
      </c>
      <c r="BF117" s="2">
        <v>3</v>
      </c>
      <c r="BG117" s="2">
        <v>194</v>
      </c>
      <c r="BH117" s="2">
        <v>6</v>
      </c>
      <c r="BI117" s="2">
        <v>19</v>
      </c>
    </row>
    <row r="118" spans="2:61" x14ac:dyDescent="0.2">
      <c r="B118" s="1" t="s">
        <v>40</v>
      </c>
      <c r="C118" s="1">
        <v>2018</v>
      </c>
      <c r="D118" s="1" t="s">
        <v>787</v>
      </c>
      <c r="F118" s="2">
        <v>5</v>
      </c>
      <c r="G118" s="2" t="s">
        <v>574</v>
      </c>
      <c r="H118" s="2" t="s">
        <v>552</v>
      </c>
      <c r="I118" s="4" t="s">
        <v>602</v>
      </c>
      <c r="J118" s="16">
        <f>_xlfn.XLOOKUP($I118,DASHBOARD!$I$2:$I$27,DASHBOARD!$J$2:$J$27,"",0)</f>
        <v>81</v>
      </c>
      <c r="K118" s="23">
        <f>J118/DASHBOARD!$C$3</f>
        <v>2.0574041148082296</v>
      </c>
      <c r="L118" s="2">
        <v>222</v>
      </c>
      <c r="M118" s="26">
        <f>L118/DASHBOARD!$C$4</f>
        <v>100.68027210884354</v>
      </c>
      <c r="N118" s="26">
        <f t="shared" si="12"/>
        <v>23.785110449605845</v>
      </c>
      <c r="O118" s="5">
        <v>35101</v>
      </c>
      <c r="P118" s="2" t="s">
        <v>557</v>
      </c>
      <c r="Q118" s="2" t="str">
        <f>_xlfn.XLOOKUP($P118,DASHBOARD!$L$2:$L$150,DASHBOARD!M$2:M$150,"",0)</f>
        <v>United States</v>
      </c>
      <c r="R118" s="2" t="str">
        <f>_xlfn.XLOOKUP($P118,DASHBOARD!$L$2:$L$150,DASHBOARD!N$2:N$150,"",0)</f>
        <v>North America</v>
      </c>
      <c r="S118" s="2" t="str">
        <f>_xlfn.XLOOKUP($P118,DASHBOARD!$L$2:$L$150,DASHBOARD!O$2:O$150,"",0)</f>
        <v>Americas</v>
      </c>
      <c r="T118" s="2">
        <v>2</v>
      </c>
      <c r="V118" s="2" t="s">
        <v>579</v>
      </c>
      <c r="W118" s="2" t="s">
        <v>579</v>
      </c>
      <c r="Y118" s="2" t="str">
        <f t="shared" si="13"/>
        <v/>
      </c>
      <c r="Z118" s="6">
        <f>_xlfn.XLOOKUP($G118,$AE$108:$AE$125,$AF$108:$AF$125,0,0)</f>
        <v>1471382</v>
      </c>
      <c r="AA118" s="43">
        <f>Z118/$AB$126</f>
        <v>1.0869195703511129E-2</v>
      </c>
      <c r="AD118" s="1">
        <v>11</v>
      </c>
      <c r="AE118" s="2" t="s">
        <v>653</v>
      </c>
      <c r="AF118" s="6">
        <v>1471382</v>
      </c>
      <c r="AG118" s="6" cm="1">
        <f t="array" ref="AG118">_xlfn.XLOOKUP($AE118&amp;$C118&amp;$D118,'[1]NBA-Data-1980-2019'!$B$1:$B$16305&amp;'[1]NBA-Data-1980-2019'!$A$1:$A$16305&amp;'[1]NBA-Data-1980-2019'!$D$1:$D$16305,'[1]NBA-Data-1980-2019'!$G$1:$G$16305,"",0)</f>
        <v>2116955</v>
      </c>
      <c r="AH118" s="68" cm="1">
        <f t="array" ref="AH118">_xlfn.XLOOKUP($AE118&amp;$C118&amp;$D118,'[1]NBA-Data-1980-2019'!$B$1:$B$16305&amp;'[1]NBA-Data-1980-2019'!$A$1:$A$16305&amp;'[1]NBA-Data-1980-2019'!$D$1:$D$16305,'[1]NBA-Data-1980-2019'!$H$1:$H$16305,"",0)</f>
        <v>617.5</v>
      </c>
      <c r="AI118" s="68" cm="1">
        <f t="array" ref="AI118">_xlfn.XLOOKUP($AE118&amp;$C118&amp;$D118,'[1]NBA-Data-1980-2019'!$B$1:$B$16305&amp;'[1]NBA-Data-1980-2019'!$A$1:$A$16305&amp;'[1]NBA-Data-1980-2019'!$D$1:$D$16305,'[1]NBA-Data-1980-2019'!$F$1:$F$16305,"",0)</f>
        <v>22.3</v>
      </c>
      <c r="AJ118" s="68">
        <f>IFERROR(($AH118/SUM(AH108:AH125))*$AI118,"")</f>
        <v>0.6977825410579549</v>
      </c>
      <c r="AO118">
        <v>11</v>
      </c>
      <c r="AP118" t="s">
        <v>574</v>
      </c>
      <c r="AQ118">
        <v>21</v>
      </c>
      <c r="AR118">
        <v>66</v>
      </c>
      <c r="AS118" s="2">
        <v>910</v>
      </c>
      <c r="AW118" s="61">
        <v>0.39</v>
      </c>
      <c r="AX118" s="61">
        <v>0.61</v>
      </c>
      <c r="AY118" s="2">
        <v>6.5</v>
      </c>
      <c r="AZ118" s="2">
        <v>0.3</v>
      </c>
      <c r="BA118" s="2">
        <v>10</v>
      </c>
      <c r="BB118" s="2">
        <v>11</v>
      </c>
      <c r="BC118" s="2">
        <v>46</v>
      </c>
      <c r="BD118" s="2">
        <v>9</v>
      </c>
      <c r="BE118" s="2">
        <v>34</v>
      </c>
      <c r="BF118" s="2">
        <v>2</v>
      </c>
      <c r="BG118" s="2">
        <v>100</v>
      </c>
      <c r="BH118" s="2">
        <v>6</v>
      </c>
      <c r="BI118" s="2">
        <v>21</v>
      </c>
    </row>
    <row r="119" spans="2:61" x14ac:dyDescent="0.2">
      <c r="B119" s="1" t="s">
        <v>40</v>
      </c>
      <c r="C119" s="1">
        <v>2018</v>
      </c>
      <c r="D119" s="1" t="s">
        <v>787</v>
      </c>
      <c r="F119" s="2">
        <v>0</v>
      </c>
      <c r="G119" s="2" t="s">
        <v>703</v>
      </c>
      <c r="H119" s="2" t="s">
        <v>576</v>
      </c>
      <c r="I119" s="4" t="s">
        <v>604</v>
      </c>
      <c r="J119" s="16">
        <f>_xlfn.XLOOKUP($I119,DASHBOARD!$I$2:$I$27,DASHBOARD!$J$2:$J$27,"",0)</f>
        <v>79</v>
      </c>
      <c r="K119" s="23">
        <f>J119/DASHBOARD!$C$3</f>
        <v>2.0066040132080265</v>
      </c>
      <c r="L119" s="2">
        <v>181</v>
      </c>
      <c r="M119" s="26">
        <f>L119/DASHBOARD!$C$4</f>
        <v>82.086167800453509</v>
      </c>
      <c r="N119" s="26">
        <f t="shared" si="12"/>
        <v>20.386685727220435</v>
      </c>
      <c r="O119" s="5">
        <v>34997</v>
      </c>
      <c r="P119" s="2" t="s">
        <v>557</v>
      </c>
      <c r="Q119" s="2" t="str">
        <f>_xlfn.XLOOKUP($P119,DASHBOARD!$L$2:$L$150,DASHBOARD!M$2:M$150,"",0)</f>
        <v>United States</v>
      </c>
      <c r="R119" s="2" t="str">
        <f>_xlfn.XLOOKUP($P119,DASHBOARD!$L$2:$L$150,DASHBOARD!N$2:N$150,"",0)</f>
        <v>North America</v>
      </c>
      <c r="S119" s="2" t="str">
        <f>_xlfn.XLOOKUP($P119,DASHBOARD!$L$2:$L$150,DASHBOARD!O$2:O$150,"",0)</f>
        <v>Americas</v>
      </c>
      <c r="T119" s="2">
        <v>1</v>
      </c>
      <c r="V119" s="2" t="s">
        <v>704</v>
      </c>
      <c r="W119" s="2" t="s">
        <v>704</v>
      </c>
      <c r="Y119" s="2" t="str">
        <f t="shared" si="13"/>
        <v/>
      </c>
      <c r="Z119" s="6">
        <f>_xlfn.XLOOKUP($G119,$AE$108:$AE$125,$AF$108:$AF$125,0,0)</f>
        <v>1312611</v>
      </c>
      <c r="AA119" s="43">
        <f>Z119/$AB$126</f>
        <v>9.6963438737061123E-3</v>
      </c>
      <c r="AD119" s="1">
        <v>12</v>
      </c>
      <c r="AE119" s="2" t="s">
        <v>731</v>
      </c>
      <c r="AF119" s="6">
        <v>1471382</v>
      </c>
      <c r="AG119" s="6" cm="1">
        <f t="array" ref="AG119">_xlfn.XLOOKUP($AE119&amp;$C119&amp;$D119,'[1]NBA-Data-1980-2019'!$B$1:$B$16305&amp;'[1]NBA-Data-1980-2019'!$A$1:$A$16305&amp;'[1]NBA-Data-1980-2019'!$D$1:$D$16305,'[1]NBA-Data-1980-2019'!$G$1:$G$16305,"",0)</f>
        <v>2328652</v>
      </c>
      <c r="AH119" s="68" cm="1">
        <f t="array" ref="AH119">_xlfn.XLOOKUP($AE119&amp;$C119&amp;$D119,'[1]NBA-Data-1980-2019'!$B$1:$B$16305&amp;'[1]NBA-Data-1980-2019'!$A$1:$A$16305&amp;'[1]NBA-Data-1980-2019'!$D$1:$D$16305,'[1]NBA-Data-1980-2019'!$H$1:$H$16305,"",0)</f>
        <v>1000.0999999999999</v>
      </c>
      <c r="AI119" s="68" cm="1">
        <f t="array" ref="AI119">_xlfn.XLOOKUP($AE119&amp;$C119&amp;$D119,'[1]NBA-Data-1980-2019'!$B$1:$B$16305&amp;'[1]NBA-Data-1980-2019'!$A$1:$A$16305&amp;'[1]NBA-Data-1980-2019'!$D$1:$D$16305,'[1]NBA-Data-1980-2019'!$F$1:$F$16305,"",0)</f>
        <v>20.9</v>
      </c>
      <c r="AJ119" s="68">
        <f>IFERROR(($AH119/SUM(AH108:AH125))*$AI119,"")</f>
        <v>1.059175648490192</v>
      </c>
      <c r="AO119">
        <v>12</v>
      </c>
      <c r="AP119" t="s">
        <v>723</v>
      </c>
      <c r="AQ119">
        <v>23</v>
      </c>
      <c r="AR119">
        <v>57</v>
      </c>
      <c r="AS119" s="2">
        <v>809</v>
      </c>
      <c r="AV119" s="61">
        <v>0.04</v>
      </c>
      <c r="AW119" s="61">
        <v>0.47</v>
      </c>
      <c r="AX119" s="61">
        <v>0.49</v>
      </c>
      <c r="AY119" s="2">
        <v>11.7</v>
      </c>
      <c r="AZ119" s="2">
        <v>6.8</v>
      </c>
      <c r="BA119" s="2">
        <v>31</v>
      </c>
      <c r="BB119" s="2">
        <v>11</v>
      </c>
      <c r="BC119" s="2">
        <v>63</v>
      </c>
      <c r="BD119" s="2">
        <v>4</v>
      </c>
      <c r="BE119" s="2">
        <v>24</v>
      </c>
      <c r="BF119" s="2">
        <v>1</v>
      </c>
      <c r="BG119" s="2">
        <v>230</v>
      </c>
      <c r="BH119" s="2">
        <v>5</v>
      </c>
      <c r="BI119" s="2">
        <v>16</v>
      </c>
    </row>
    <row r="120" spans="2:61" x14ac:dyDescent="0.2">
      <c r="B120" s="1" t="s">
        <v>40</v>
      </c>
      <c r="C120" s="1">
        <v>2018</v>
      </c>
      <c r="D120" s="1" t="s">
        <v>787</v>
      </c>
      <c r="F120" s="2">
        <v>1</v>
      </c>
      <c r="G120" s="2" t="s">
        <v>653</v>
      </c>
      <c r="H120" s="2" t="s">
        <v>552</v>
      </c>
      <c r="I120" s="4" t="s">
        <v>1151</v>
      </c>
      <c r="J120" s="16">
        <f>_xlfn.XLOOKUP($I120,DASHBOARD!$I$2:$I$27,DASHBOARD!$J$2:$J$27,"",0)</f>
        <v>85</v>
      </c>
      <c r="K120" s="23">
        <f>J120/DASHBOARD!$C$3</f>
        <v>2.1590043180086362</v>
      </c>
      <c r="L120" s="2">
        <v>270</v>
      </c>
      <c r="M120" s="26">
        <f>L120/DASHBOARD!$C$4</f>
        <v>122.44897959183673</v>
      </c>
      <c r="N120" s="26">
        <f t="shared" si="12"/>
        <v>26.269278723254001</v>
      </c>
      <c r="O120" s="5">
        <v>32161</v>
      </c>
      <c r="P120" s="2" t="s">
        <v>557</v>
      </c>
      <c r="Q120" s="2" t="str">
        <f>_xlfn.XLOOKUP($P120,DASHBOARD!$L$2:$L$150,DASHBOARD!M$2:M$150,"",0)</f>
        <v>United States</v>
      </c>
      <c r="R120" s="2" t="str">
        <f>_xlfn.XLOOKUP($P120,DASHBOARD!$L$2:$L$150,DASHBOARD!N$2:N$150,"",0)</f>
        <v>North America</v>
      </c>
      <c r="S120" s="2" t="str">
        <f>_xlfn.XLOOKUP($P120,DASHBOARD!$L$2:$L$150,DASHBOARD!O$2:O$150,"",0)</f>
        <v>Americas</v>
      </c>
      <c r="T120" s="2">
        <v>9</v>
      </c>
      <c r="V120" s="2" t="s">
        <v>680</v>
      </c>
      <c r="W120" s="2" t="s">
        <v>680</v>
      </c>
      <c r="Y120" s="2" t="str">
        <f t="shared" si="13"/>
        <v/>
      </c>
      <c r="Z120" s="6">
        <f>_xlfn.XLOOKUP($G120,$AE$108:$AE$125,$AF$108:$AF$125,0,0)</f>
        <v>1471382</v>
      </c>
      <c r="AA120" s="43">
        <f>Z120/$AB$126</f>
        <v>1.0869195703511129E-2</v>
      </c>
      <c r="AD120" s="1">
        <v>13</v>
      </c>
      <c r="AE120" s="2" t="s">
        <v>727</v>
      </c>
      <c r="AF120" s="6">
        <v>1312611</v>
      </c>
      <c r="AG120" s="6" cm="1">
        <f t="array" ref="AG120">_xlfn.XLOOKUP($AE120&amp;$C120&amp;$D120,'[1]NBA-Data-1980-2019'!$B$1:$B$16305&amp;'[1]NBA-Data-1980-2019'!$A$1:$A$16305&amp;'[1]NBA-Data-1980-2019'!$D$1:$D$16305,'[1]NBA-Data-1980-2019'!$G$1:$G$16305,"",0)</f>
        <v>1312611</v>
      </c>
      <c r="AH120" s="68" cm="1">
        <f t="array" ref="AH120">_xlfn.XLOOKUP($AE120&amp;$C120&amp;$D120,'[1]NBA-Data-1980-2019'!$B$1:$B$16305&amp;'[1]NBA-Data-1980-2019'!$A$1:$A$16305&amp;'[1]NBA-Data-1980-2019'!$D$1:$D$16305,'[1]NBA-Data-1980-2019'!$H$1:$H$16305,"",0)</f>
        <v>88.5</v>
      </c>
      <c r="AI120" s="68" cm="1">
        <f t="array" ref="AI120">_xlfn.XLOOKUP($AE120&amp;$C120&amp;$D120,'[1]NBA-Data-1980-2019'!$B$1:$B$16305&amp;'[1]NBA-Data-1980-2019'!$A$1:$A$16305&amp;'[1]NBA-Data-1980-2019'!$D$1:$D$16305,'[1]NBA-Data-1980-2019'!$F$1:$F$16305,"",0)</f>
        <v>6.8</v>
      </c>
      <c r="AJ120" s="68">
        <f>IFERROR(($AH120/SUM(AH108:AH125))*$AI120,"")</f>
        <v>3.0495127772457088E-2</v>
      </c>
      <c r="AO120">
        <v>13</v>
      </c>
      <c r="AP120" t="s">
        <v>724</v>
      </c>
      <c r="AQ120">
        <v>29</v>
      </c>
      <c r="AR120">
        <v>53</v>
      </c>
      <c r="AS120" s="2">
        <v>740</v>
      </c>
      <c r="AU120" s="61">
        <v>0.02</v>
      </c>
      <c r="AV120" s="61">
        <v>0.76</v>
      </c>
      <c r="AW120" s="61">
        <v>0.23</v>
      </c>
      <c r="AY120" s="2">
        <v>4.5</v>
      </c>
      <c r="AZ120" s="2">
        <v>-2.1</v>
      </c>
      <c r="BA120" s="2">
        <v>20</v>
      </c>
      <c r="BB120" s="2">
        <v>9</v>
      </c>
      <c r="BC120" s="2">
        <v>33</v>
      </c>
      <c r="BD120" s="2">
        <v>5</v>
      </c>
      <c r="BE120" s="2">
        <v>33</v>
      </c>
      <c r="BF120" s="2">
        <v>1</v>
      </c>
      <c r="BG120" s="2">
        <v>114</v>
      </c>
      <c r="BH120" s="2">
        <v>9</v>
      </c>
      <c r="BI120" s="2">
        <v>13</v>
      </c>
    </row>
    <row r="121" spans="2:61" x14ac:dyDescent="0.2">
      <c r="B121" s="1" t="s">
        <v>40</v>
      </c>
      <c r="C121" s="1">
        <v>2018</v>
      </c>
      <c r="D121" s="1" t="s">
        <v>787</v>
      </c>
      <c r="F121" s="2">
        <v>27</v>
      </c>
      <c r="G121" s="2" t="s">
        <v>729</v>
      </c>
      <c r="H121" s="2" t="s">
        <v>552</v>
      </c>
      <c r="I121" s="4" t="s">
        <v>1149</v>
      </c>
      <c r="J121" s="16">
        <f>_xlfn.XLOOKUP($I121,DASHBOARD!$I$2:$I$27,DASHBOARD!$J$2:$J$27,"",0)</f>
        <v>83</v>
      </c>
      <c r="K121" s="23">
        <f>J121/DASHBOARD!$C$3</f>
        <v>2.1082042164084331</v>
      </c>
      <c r="L121" s="2">
        <v>270</v>
      </c>
      <c r="M121" s="26">
        <f>L121/DASHBOARD!$C$4</f>
        <v>122.44897959183673</v>
      </c>
      <c r="N121" s="26">
        <f t="shared" si="12"/>
        <v>27.550520942881427</v>
      </c>
      <c r="O121" s="5">
        <v>30722</v>
      </c>
      <c r="P121" s="2" t="s">
        <v>730</v>
      </c>
      <c r="Q121" s="2" t="str">
        <f>_xlfn.XLOOKUP($P121,DASHBOARD!$L$2:$L$150,DASHBOARD!M$2:M$150,"",0)</f>
        <v>Georgia</v>
      </c>
      <c r="R121" s="2" t="str">
        <f>_xlfn.XLOOKUP($P121,DASHBOARD!$L$2:$L$150,DASHBOARD!N$2:N$150,"",0)</f>
        <v>Asia</v>
      </c>
      <c r="S121" s="2" t="str">
        <f>_xlfn.XLOOKUP($P121,DASHBOARD!$L$2:$L$150,DASHBOARD!O$2:O$150,"",0)</f>
        <v>Eurasia</v>
      </c>
      <c r="T121" s="2">
        <v>14</v>
      </c>
      <c r="Y121" s="2" t="str">
        <f t="shared" si="13"/>
        <v/>
      </c>
      <c r="Z121" s="6">
        <f>_xlfn.XLOOKUP($G121,$AE$108:$AE$125,$AF$108:$AF$125,0,0)</f>
        <v>3477600</v>
      </c>
      <c r="AA121" s="43">
        <f>Z121/$AB$126</f>
        <v>2.5689260150341859E-2</v>
      </c>
      <c r="AD121" s="1">
        <v>14</v>
      </c>
      <c r="AE121" s="2" t="s">
        <v>703</v>
      </c>
      <c r="AF121" s="6">
        <v>1312611</v>
      </c>
      <c r="AG121" s="6" cm="1">
        <f t="array" ref="AG121">_xlfn.XLOOKUP($AE121&amp;$C121&amp;$D121,'[1]NBA-Data-1980-2019'!$B$1:$B$16305&amp;'[1]NBA-Data-1980-2019'!$A$1:$A$16305&amp;'[1]NBA-Data-1980-2019'!$D$1:$D$16305,'[1]NBA-Data-1980-2019'!$G$1:$G$16305,"",0)</f>
        <v>1312611</v>
      </c>
      <c r="AH121" s="68" cm="1">
        <f t="array" ref="AH121">_xlfn.XLOOKUP($AE121&amp;$C121&amp;$D121,'[1]NBA-Data-1980-2019'!$B$1:$B$16305&amp;'[1]NBA-Data-1980-2019'!$A$1:$A$16305&amp;'[1]NBA-Data-1980-2019'!$D$1:$D$16305,'[1]NBA-Data-1980-2019'!$H$1:$H$16305,"",0)</f>
        <v>963.3</v>
      </c>
      <c r="AI121" s="68" cm="1">
        <f t="array" ref="AI121">_xlfn.XLOOKUP($AE121&amp;$C121&amp;$D121,'[1]NBA-Data-1980-2019'!$B$1:$B$16305&amp;'[1]NBA-Data-1980-2019'!$A$1:$A$16305&amp;'[1]NBA-Data-1980-2019'!$D$1:$D$16305,'[1]NBA-Data-1980-2019'!$F$1:$F$16305,"",0)</f>
        <v>7.4</v>
      </c>
      <c r="AJ121" s="68">
        <f>IFERROR(($AH121/SUM(AH108:AH125))*$AI121,"")</f>
        <v>0.3612198051108983</v>
      </c>
      <c r="AO121">
        <v>14</v>
      </c>
      <c r="AP121" t="s">
        <v>655</v>
      </c>
      <c r="AQ121">
        <v>24</v>
      </c>
      <c r="AR121">
        <v>33</v>
      </c>
      <c r="AS121" s="2">
        <v>740</v>
      </c>
      <c r="AT121" s="61">
        <v>1</v>
      </c>
      <c r="AY121" s="2">
        <v>-2.9</v>
      </c>
      <c r="AZ121" s="2">
        <v>-11.2</v>
      </c>
      <c r="BA121" s="2">
        <v>15</v>
      </c>
      <c r="BB121" s="2">
        <v>8</v>
      </c>
      <c r="BC121" s="2">
        <v>21</v>
      </c>
      <c r="BD121" s="2">
        <v>3</v>
      </c>
      <c r="BE121" s="2">
        <v>8</v>
      </c>
      <c r="BF121" s="2">
        <v>1</v>
      </c>
      <c r="BG121" s="2">
        <v>207</v>
      </c>
      <c r="BH121" s="2">
        <v>3</v>
      </c>
      <c r="BI121" s="2">
        <v>16</v>
      </c>
    </row>
    <row r="122" spans="2:61" x14ac:dyDescent="0.2">
      <c r="B122" s="1" t="s">
        <v>40</v>
      </c>
      <c r="C122" s="1">
        <v>2018</v>
      </c>
      <c r="D122" s="1" t="s">
        <v>787</v>
      </c>
      <c r="F122" s="2">
        <v>11</v>
      </c>
      <c r="G122" s="2" t="s">
        <v>559</v>
      </c>
      <c r="H122" s="2" t="s">
        <v>576</v>
      </c>
      <c r="I122" s="4" t="s">
        <v>599</v>
      </c>
      <c r="J122" s="16">
        <f>_xlfn.XLOOKUP($I122,DASHBOARD!$I$2:$I$27,DASHBOARD!$J$2:$J$27,"",0)</f>
        <v>78</v>
      </c>
      <c r="K122" s="23">
        <f>J122/DASHBOARD!$C$3</f>
        <v>1.981203962407925</v>
      </c>
      <c r="L122" s="2">
        <v>215</v>
      </c>
      <c r="M122" s="26">
        <f>L122/DASHBOARD!$C$4</f>
        <v>97.505668934240362</v>
      </c>
      <c r="N122" s="26">
        <f t="shared" si="12"/>
        <v>24.841138162475154</v>
      </c>
      <c r="O122" s="5">
        <v>32912</v>
      </c>
      <c r="P122" s="2" t="s">
        <v>557</v>
      </c>
      <c r="Q122" s="2" t="str">
        <f>_xlfn.XLOOKUP($P122,DASHBOARD!$L$2:$L$150,DASHBOARD!M$2:M$150,"",0)</f>
        <v>United States</v>
      </c>
      <c r="R122" s="2" t="str">
        <f>_xlfn.XLOOKUP($P122,DASHBOARD!$L$2:$L$150,DASHBOARD!N$2:N$150,"",0)</f>
        <v>North America</v>
      </c>
      <c r="S122" s="2" t="str">
        <f>_xlfn.XLOOKUP($P122,DASHBOARD!$L$2:$L$150,DASHBOARD!O$2:O$150,"",0)</f>
        <v>Americas</v>
      </c>
      <c r="T122" s="2">
        <v>6</v>
      </c>
      <c r="V122" s="2" t="s">
        <v>587</v>
      </c>
      <c r="W122" s="2" t="s">
        <v>587</v>
      </c>
      <c r="Y122" s="2" t="str">
        <f t="shared" si="13"/>
        <v/>
      </c>
      <c r="Z122" s="6">
        <f>_xlfn.XLOOKUP($G122,$AE$108:$AE$125,$AF$108:$AF$125,0,0)</f>
        <v>17826150</v>
      </c>
      <c r="AA122" s="43">
        <f>Z122/$AB$126</f>
        <v>0.1316829436476353</v>
      </c>
      <c r="AD122" s="1">
        <v>15</v>
      </c>
      <c r="AE122" s="2" t="s">
        <v>735</v>
      </c>
      <c r="AF122" s="11">
        <v>945126</v>
      </c>
      <c r="AG122" s="6" t="str" cm="1">
        <f t="array" ref="AG122">_xlfn.XLOOKUP($AE122&amp;$C122&amp;$D122,'[1]NBA-Data-1980-2019'!$B$1:$B$16305&amp;'[1]NBA-Data-1980-2019'!$A$1:$A$16305&amp;'[1]NBA-Data-1980-2019'!$D$1:$D$16305,'[1]NBA-Data-1980-2019'!$G$1:$G$16305,"",0)</f>
        <v/>
      </c>
      <c r="AH122" s="68" t="str" cm="1">
        <f t="array" ref="AH122">_xlfn.XLOOKUP($AE122&amp;$C122&amp;$D122,'[1]NBA-Data-1980-2019'!$B$1:$B$16305&amp;'[1]NBA-Data-1980-2019'!$A$1:$A$16305&amp;'[1]NBA-Data-1980-2019'!$D$1:$D$16305,'[1]NBA-Data-1980-2019'!$H$1:$H$16305,"",0)</f>
        <v/>
      </c>
      <c r="AI122" s="68" t="str" cm="1">
        <f t="array" ref="AI122">_xlfn.XLOOKUP($AE122&amp;$C122&amp;$D122,'[1]NBA-Data-1980-2019'!$B$1:$B$16305&amp;'[1]NBA-Data-1980-2019'!$A$1:$A$16305&amp;'[1]NBA-Data-1980-2019'!$D$1:$D$16305,'[1]NBA-Data-1980-2019'!$F$1:$F$16305,"",0)</f>
        <v/>
      </c>
      <c r="AJ122" s="68" t="str">
        <f>IFERROR(($AH122/SUM(AH108:AH125))*$AI122,"")</f>
        <v/>
      </c>
      <c r="AO122">
        <v>15</v>
      </c>
      <c r="AP122" t="s">
        <v>653</v>
      </c>
      <c r="AQ122">
        <v>30</v>
      </c>
      <c r="AR122">
        <v>65</v>
      </c>
      <c r="AS122" s="2">
        <v>615</v>
      </c>
      <c r="AX122" s="61">
        <v>1</v>
      </c>
      <c r="AY122" s="2">
        <v>3.3</v>
      </c>
      <c r="AZ122" s="2">
        <v>-3.6</v>
      </c>
      <c r="BA122" s="2">
        <v>12</v>
      </c>
      <c r="BB122" s="2">
        <v>6</v>
      </c>
      <c r="BC122" s="2">
        <v>45</v>
      </c>
      <c r="BD122" s="2">
        <v>5</v>
      </c>
      <c r="BE122" s="2">
        <v>24</v>
      </c>
      <c r="BF122" s="2">
        <v>0</v>
      </c>
      <c r="BG122" s="2">
        <v>77</v>
      </c>
      <c r="BH122" s="2">
        <v>7</v>
      </c>
      <c r="BI122" s="2">
        <v>8</v>
      </c>
    </row>
    <row r="123" spans="2:61" x14ac:dyDescent="0.2">
      <c r="B123" s="1" t="s">
        <v>40</v>
      </c>
      <c r="C123" s="1">
        <v>2018</v>
      </c>
      <c r="D123" s="1" t="s">
        <v>787</v>
      </c>
      <c r="F123" s="2">
        <v>3</v>
      </c>
      <c r="G123" s="2" t="s">
        <v>731</v>
      </c>
      <c r="H123" s="2" t="s">
        <v>552</v>
      </c>
      <c r="I123" s="4" t="s">
        <v>602</v>
      </c>
      <c r="J123" s="16">
        <f>_xlfn.XLOOKUP($I123,DASHBOARD!$I$2:$I$27,DASHBOARD!$J$2:$J$27,"",0)</f>
        <v>81</v>
      </c>
      <c r="K123" s="23">
        <f>J123/DASHBOARD!$C$3</f>
        <v>2.0574041148082296</v>
      </c>
      <c r="L123" s="2">
        <v>250</v>
      </c>
      <c r="M123" s="26">
        <f>L123/DASHBOARD!$C$4</f>
        <v>113.37868480725623</v>
      </c>
      <c r="N123" s="26">
        <f t="shared" si="12"/>
        <v>26.785034290096672</v>
      </c>
      <c r="O123" s="5">
        <v>29462</v>
      </c>
      <c r="P123" s="2" t="s">
        <v>557</v>
      </c>
      <c r="Q123" s="2" t="str">
        <f>_xlfn.XLOOKUP($P123,DASHBOARD!$L$2:$L$150,DASHBOARD!M$2:M$150,"",0)</f>
        <v>United States</v>
      </c>
      <c r="R123" s="2" t="str">
        <f>_xlfn.XLOOKUP($P123,DASHBOARD!$L$2:$L$150,DASHBOARD!N$2:N$150,"",0)</f>
        <v>North America</v>
      </c>
      <c r="S123" s="2" t="str">
        <f>_xlfn.XLOOKUP($P123,DASHBOARD!$L$2:$L$150,DASHBOARD!O$2:O$150,"",0)</f>
        <v>Americas</v>
      </c>
      <c r="T123" s="2">
        <v>14</v>
      </c>
      <c r="V123" s="2" t="s">
        <v>732</v>
      </c>
      <c r="W123" s="2" t="s">
        <v>732</v>
      </c>
      <c r="Y123" s="2" t="str">
        <f t="shared" si="13"/>
        <v/>
      </c>
      <c r="Z123" s="6">
        <f>_xlfn.XLOOKUP($G123,$AE$108:$AE$125,$AF$108:$AF$125,0,0)</f>
        <v>1471382</v>
      </c>
      <c r="AA123" s="43">
        <f>Z123/$AB$126</f>
        <v>1.0869195703511129E-2</v>
      </c>
      <c r="AD123" s="1">
        <v>16</v>
      </c>
      <c r="AE123" s="2" t="s">
        <v>723</v>
      </c>
      <c r="AF123" s="6">
        <v>815615</v>
      </c>
      <c r="AG123" s="6" cm="1">
        <f t="array" ref="AG123">_xlfn.XLOOKUP($AE123&amp;$C123&amp;$D123,'[1]NBA-Data-1980-2019'!$B$1:$B$16305&amp;'[1]NBA-Data-1980-2019'!$A$1:$A$16305&amp;'[1]NBA-Data-1980-2019'!$D$1:$D$16305,'[1]NBA-Data-1980-2019'!$G$1:$G$16305,"",0)</f>
        <v>815615</v>
      </c>
      <c r="AH123" s="68" cm="1">
        <f t="array" ref="AH123">_xlfn.XLOOKUP($AE123&amp;$C123&amp;$D123,'[1]NBA-Data-1980-2019'!$B$1:$B$16305&amp;'[1]NBA-Data-1980-2019'!$A$1:$A$16305&amp;'[1]NBA-Data-1980-2019'!$D$1:$D$16305,'[1]NBA-Data-1980-2019'!$H$1:$H$16305,"",0)</f>
        <v>809.4</v>
      </c>
      <c r="AI123" s="68" cm="1">
        <f t="array" ref="AI123">_xlfn.XLOOKUP($AE123&amp;$C123&amp;$D123,'[1]NBA-Data-1980-2019'!$B$1:$B$16305&amp;'[1]NBA-Data-1980-2019'!$A$1:$A$16305&amp;'[1]NBA-Data-1980-2019'!$D$1:$D$16305,'[1]NBA-Data-1980-2019'!$F$1:$F$16305,"",0)</f>
        <v>18</v>
      </c>
      <c r="AJ123" s="68">
        <f>IFERROR(($AH123/SUM(AH108:AH125))*$AI123,"")</f>
        <v>0.73826788890409079</v>
      </c>
      <c r="AO123">
        <v>16</v>
      </c>
      <c r="AP123" t="s">
        <v>727</v>
      </c>
      <c r="AQ123">
        <v>22</v>
      </c>
      <c r="AR123">
        <v>15</v>
      </c>
      <c r="AS123" s="2">
        <v>89</v>
      </c>
      <c r="AX123" s="61">
        <v>1</v>
      </c>
      <c r="AY123" s="2">
        <v>-1.2</v>
      </c>
      <c r="AZ123" s="2">
        <v>-7.6</v>
      </c>
      <c r="BA123" s="2">
        <v>0</v>
      </c>
      <c r="BB123" s="2">
        <v>1</v>
      </c>
      <c r="BC123" s="2">
        <v>7</v>
      </c>
      <c r="BD123" s="2">
        <v>2</v>
      </c>
      <c r="BE123" s="2">
        <v>3</v>
      </c>
      <c r="BF123" s="2">
        <v>1</v>
      </c>
      <c r="BG123" s="2">
        <v>4</v>
      </c>
      <c r="BH123" s="2">
        <v>1</v>
      </c>
      <c r="BI123" s="2">
        <v>3</v>
      </c>
    </row>
    <row r="124" spans="2:61" x14ac:dyDescent="0.2">
      <c r="B124" s="1" t="s">
        <v>40</v>
      </c>
      <c r="C124" s="1">
        <v>2018</v>
      </c>
      <c r="D124" s="1" t="s">
        <v>787</v>
      </c>
      <c r="F124" s="2">
        <v>6</v>
      </c>
      <c r="G124" s="2" t="s">
        <v>733</v>
      </c>
      <c r="H124" s="2" t="s">
        <v>576</v>
      </c>
      <c r="I124" s="4" t="s">
        <v>604</v>
      </c>
      <c r="J124" s="16">
        <f>_xlfn.XLOOKUP($I124,DASHBOARD!$I$2:$I$27,DASHBOARD!$J$2:$J$27,"",0)</f>
        <v>79</v>
      </c>
      <c r="K124" s="23">
        <f>J124/DASHBOARD!$C$3</f>
        <v>2.0066040132080265</v>
      </c>
      <c r="L124" s="2">
        <v>210</v>
      </c>
      <c r="M124" s="26">
        <f>L124/DASHBOARD!$C$4</f>
        <v>95.238095238095241</v>
      </c>
      <c r="N124" s="26">
        <f t="shared" si="12"/>
        <v>23.653060788487799</v>
      </c>
      <c r="O124" s="5">
        <v>31199</v>
      </c>
      <c r="P124" s="2" t="s">
        <v>557</v>
      </c>
      <c r="Q124" s="2" t="str">
        <f>_xlfn.XLOOKUP($P124,DASHBOARD!$L$2:$L$150,DASHBOARD!M$2:M$150,"",0)</f>
        <v>United States</v>
      </c>
      <c r="R124" s="2" t="str">
        <f>_xlfn.XLOOKUP($P124,DASHBOARD!$L$2:$L$150,DASHBOARD!N$2:N$150,"",0)</f>
        <v>North America</v>
      </c>
      <c r="S124" s="2" t="str">
        <f>_xlfn.XLOOKUP($P124,DASHBOARD!$L$2:$L$150,DASHBOARD!O$2:O$150,"",0)</f>
        <v>Americas</v>
      </c>
      <c r="T124" s="2">
        <v>10</v>
      </c>
      <c r="V124" s="2" t="s">
        <v>734</v>
      </c>
      <c r="W124" s="2" t="s">
        <v>734</v>
      </c>
      <c r="Y124" s="2" t="str">
        <f t="shared" si="13"/>
        <v/>
      </c>
      <c r="Z124" s="6">
        <f>_xlfn.XLOOKUP($G124,$AE$108:$AE$125,$AF$108:$AF$125,0,0)</f>
        <v>5192000</v>
      </c>
      <c r="AA124" s="43">
        <f>Z124/$AB$126</f>
        <v>3.835364581912093E-2</v>
      </c>
      <c r="AD124" s="1">
        <v>17</v>
      </c>
      <c r="AE124" s="2" t="s">
        <v>655</v>
      </c>
      <c r="AF124" s="6">
        <v>14832</v>
      </c>
      <c r="AG124" s="6" cm="1">
        <f t="array" ref="AG124">_xlfn.XLOOKUP($AE124&amp;$C124&amp;$D124,'[1]NBA-Data-1980-2019'!$B$1:$B$16305&amp;'[1]NBA-Data-1980-2019'!$A$1:$A$16305&amp;'[1]NBA-Data-1980-2019'!$D$1:$D$16305,'[1]NBA-Data-1980-2019'!$G$1:$G$16305,"",0)</f>
        <v>100000</v>
      </c>
      <c r="AH124" s="68" cm="1">
        <f t="array" ref="AH124">_xlfn.XLOOKUP($AE124&amp;$C124&amp;$D124,'[1]NBA-Data-1980-2019'!$B$1:$B$16305&amp;'[1]NBA-Data-1980-2019'!$A$1:$A$16305&amp;'[1]NBA-Data-1980-2019'!$D$1:$D$16305,'[1]NBA-Data-1980-2019'!$H$1:$H$16305,"",0)</f>
        <v>739.19999999999993</v>
      </c>
      <c r="AI124" s="68" cm="1">
        <f t="array" ref="AI124">_xlfn.XLOOKUP($AE124&amp;$C124&amp;$D124,'[1]NBA-Data-1980-2019'!$B$1:$B$16305&amp;'[1]NBA-Data-1980-2019'!$A$1:$A$16305&amp;'[1]NBA-Data-1980-2019'!$D$1:$D$16305,'[1]NBA-Data-1980-2019'!$F$1:$F$16305,"",0)</f>
        <v>12.8</v>
      </c>
      <c r="AJ124" s="68">
        <f>IFERROR(($AH124/SUM(AH108:AH125))*$AI124,"")</f>
        <v>0.47945759413812494</v>
      </c>
      <c r="AO124">
        <v>17</v>
      </c>
      <c r="AP124" t="s">
        <v>687</v>
      </c>
      <c r="AQ124">
        <v>25</v>
      </c>
      <c r="AR124">
        <v>1</v>
      </c>
      <c r="AS124" s="2">
        <v>1</v>
      </c>
      <c r="AW124" s="61">
        <v>1</v>
      </c>
      <c r="AY124" s="2">
        <v>-100</v>
      </c>
      <c r="AZ124" s="2">
        <v>-106.3</v>
      </c>
      <c r="BA124" s="2">
        <v>0</v>
      </c>
      <c r="BB124" s="2">
        <v>0</v>
      </c>
      <c r="BC124" s="2">
        <v>0</v>
      </c>
      <c r="BD124" s="2">
        <v>0</v>
      </c>
      <c r="BE124" s="2">
        <v>0</v>
      </c>
      <c r="BF124" s="2">
        <v>0</v>
      </c>
      <c r="BG124" s="2">
        <v>0</v>
      </c>
      <c r="BH124" s="2">
        <v>0</v>
      </c>
      <c r="BI124" s="2">
        <v>0</v>
      </c>
    </row>
    <row r="125" spans="2:61" x14ac:dyDescent="0.2">
      <c r="B125" s="1" t="s">
        <v>40</v>
      </c>
      <c r="C125" s="1">
        <v>2018</v>
      </c>
      <c r="D125" s="1" t="s">
        <v>787</v>
      </c>
      <c r="G125" s="2" t="s">
        <v>735</v>
      </c>
      <c r="I125" s="4"/>
      <c r="O125" s="5"/>
      <c r="Y125" s="2" t="str">
        <f t="shared" si="13"/>
        <v/>
      </c>
      <c r="Z125" s="6">
        <f>_xlfn.XLOOKUP($G125,$AE$108:$AE$125,$AF$108:$AF$125,0,0)</f>
        <v>945126</v>
      </c>
      <c r="AA125" s="43">
        <f>Z125/$AB$126</f>
        <v>6.9817079850621119E-3</v>
      </c>
      <c r="AD125" s="1">
        <v>18</v>
      </c>
      <c r="AE125" s="2" t="s">
        <v>687</v>
      </c>
      <c r="AF125" s="6">
        <v>0</v>
      </c>
      <c r="AG125" s="6" t="str" cm="1">
        <f t="array" ref="AG125">_xlfn.XLOOKUP($AE125&amp;$C125&amp;$D125,'[1]NBA-Data-1980-2019'!$B$1:$B$16305&amp;'[1]NBA-Data-1980-2019'!$A$1:$A$16305&amp;'[1]NBA-Data-1980-2019'!$D$1:$D$16305,'[1]NBA-Data-1980-2019'!$G$1:$G$16305,"",0)</f>
        <v/>
      </c>
      <c r="AH125" s="68" t="str" cm="1">
        <f t="array" ref="AH125">_xlfn.XLOOKUP($AE125&amp;$C125&amp;$D125,'[1]NBA-Data-1980-2019'!$B$1:$B$16305&amp;'[1]NBA-Data-1980-2019'!$A$1:$A$16305&amp;'[1]NBA-Data-1980-2019'!$D$1:$D$16305,'[1]NBA-Data-1980-2019'!$H$1:$H$16305,"",0)</f>
        <v/>
      </c>
      <c r="AI125" s="68" t="str" cm="1">
        <f t="array" ref="AI125">_xlfn.XLOOKUP($AE125&amp;$C125&amp;$D125,'[1]NBA-Data-1980-2019'!$B$1:$B$16305&amp;'[1]NBA-Data-1980-2019'!$A$1:$A$16305&amp;'[1]NBA-Data-1980-2019'!$D$1:$D$16305,'[1]NBA-Data-1980-2019'!$F$1:$F$16305,"",0)</f>
        <v/>
      </c>
      <c r="AJ125" s="68" t="str">
        <f>IFERROR(($AH125/SUM(AH108:AH125))*$AI125,"")</f>
        <v/>
      </c>
    </row>
    <row r="126" spans="2:61" x14ac:dyDescent="0.2">
      <c r="B126" s="1" t="s">
        <v>40</v>
      </c>
      <c r="C126" s="1">
        <v>2018</v>
      </c>
      <c r="D126" s="1" t="s">
        <v>787</v>
      </c>
      <c r="E126" s="1"/>
      <c r="F126" s="1"/>
      <c r="G126" s="1">
        <f>$G102</f>
        <v>0</v>
      </c>
      <c r="H126" s="1"/>
      <c r="I126" s="1"/>
      <c r="J126" s="36"/>
      <c r="K126" s="36"/>
      <c r="L126" s="1"/>
      <c r="M126" s="1"/>
      <c r="N126" s="1"/>
      <c r="O126" s="1"/>
      <c r="P126" s="1"/>
      <c r="Q126" s="1"/>
      <c r="R126" s="1"/>
      <c r="S126" s="1"/>
      <c r="T126" s="1"/>
      <c r="U126" s="1"/>
      <c r="V126" s="1"/>
      <c r="W126" s="1"/>
      <c r="X126" s="1"/>
      <c r="Y126" s="2" t="str">
        <f t="shared" si="13"/>
        <v/>
      </c>
      <c r="AA126" s="41">
        <f>SUM(AA108:AA125)</f>
        <v>1</v>
      </c>
      <c r="AB126" s="37">
        <f>SUM(Z108:Z125)</f>
        <v>135371746</v>
      </c>
      <c r="AC126" s="1"/>
      <c r="AE126" s="37">
        <f>AG126-AF126</f>
        <v>1277973</v>
      </c>
      <c r="AF126" s="37">
        <f>SUM(AF108:AF125)</f>
        <v>135371746</v>
      </c>
      <c r="AG126" s="37">
        <f>SUM(AG108:AG125)</f>
        <v>136649719</v>
      </c>
      <c r="AH126" s="69">
        <f>SUM(AH108:AH125)</f>
        <v>19734.3</v>
      </c>
      <c r="AI126" s="69">
        <f>SUM(AI108:AI125)</f>
        <v>254.70000000000005</v>
      </c>
      <c r="AJ126" s="69">
        <f>SUM(AJ108:AJ125)</f>
        <v>17.064584505150929</v>
      </c>
    </row>
    <row r="128" spans="2:61" ht="17" thickBot="1" x14ac:dyDescent="0.25"/>
    <row r="129" spans="1:61" ht="17" thickBot="1" x14ac:dyDescent="0.25">
      <c r="A129" s="3">
        <v>6</v>
      </c>
      <c r="B129" s="1" t="str">
        <f>B$1</f>
        <v>YEAR</v>
      </c>
      <c r="C129" s="1" t="str">
        <f>C$1</f>
        <v>YEAR</v>
      </c>
      <c r="D129" s="1" t="str">
        <f>D$1</f>
        <v>TEAM</v>
      </c>
      <c r="F129" s="1" t="str">
        <f t="shared" ref="F129:Z129" si="14">F$1</f>
        <v>NUMBER</v>
      </c>
      <c r="G129" s="1" t="str">
        <f t="shared" si="14"/>
        <v>PLAYER</v>
      </c>
      <c r="H129" s="1" t="str">
        <f t="shared" si="14"/>
        <v>POS</v>
      </c>
      <c r="I129" s="1" t="str">
        <f t="shared" si="14"/>
        <v>HEIGHT</v>
      </c>
      <c r="J129" s="1" t="str">
        <f t="shared" si="14"/>
        <v>HEIGHT (IN)</v>
      </c>
      <c r="K129" s="1" t="str">
        <f t="shared" si="14"/>
        <v>HEIGHT (M)</v>
      </c>
      <c r="L129" s="1" t="str">
        <f t="shared" si="14"/>
        <v>WEIGHT (LBS)</v>
      </c>
      <c r="M129" s="1" t="str">
        <f t="shared" si="14"/>
        <v>WEIGHT (KG)</v>
      </c>
      <c r="N129" s="1" t="str">
        <f t="shared" si="14"/>
        <v>BMI</v>
      </c>
      <c r="O129" s="1" t="str">
        <f t="shared" si="14"/>
        <v>BIRTH DATE</v>
      </c>
      <c r="P129" s="1" t="str">
        <f t="shared" si="14"/>
        <v>NATION</v>
      </c>
      <c r="Q129" s="1" t="str">
        <f t="shared" si="14"/>
        <v>COUNTRY</v>
      </c>
      <c r="R129" s="1" t="str">
        <f t="shared" si="14"/>
        <v>CONTINENT</v>
      </c>
      <c r="S129" s="1" t="str">
        <f t="shared" si="14"/>
        <v>GLOBAL REGION</v>
      </c>
      <c r="T129" s="1" t="str">
        <f t="shared" si="14"/>
        <v>EXPERIENCE</v>
      </c>
      <c r="U129" s="1"/>
      <c r="V129" s="1" t="str">
        <f t="shared" si="14"/>
        <v>COLLEGE</v>
      </c>
      <c r="W129" s="1" t="str">
        <f t="shared" si="14"/>
        <v>COLLEGE1</v>
      </c>
      <c r="X129" s="1" t="str">
        <f t="shared" si="14"/>
        <v>COLLEGE2</v>
      </c>
      <c r="Y129" s="1" t="str">
        <f t="shared" si="14"/>
        <v>TRANSFER</v>
      </c>
      <c r="Z129" s="1" t="str">
        <f t="shared" si="14"/>
        <v>SALARY</v>
      </c>
      <c r="AA129" s="1" t="s">
        <v>1264</v>
      </c>
      <c r="AD129" s="1" t="str">
        <f>AD$1</f>
        <v>Rk</v>
      </c>
      <c r="AE129" s="1" t="str">
        <f>AE$1</f>
        <v>PLAYER</v>
      </c>
      <c r="AF129" s="1" t="str">
        <f>AF$1</f>
        <v>SALARY - BR</v>
      </c>
      <c r="AG129" s="1" t="str">
        <f>AG$1</f>
        <v>SALARY - KAGGLE</v>
      </c>
      <c r="AH129" s="67" t="str">
        <f>AH$1</f>
        <v>TTL MP</v>
      </c>
      <c r="AI129" s="67" t="str">
        <f>AI$1</f>
        <v>PER</v>
      </c>
      <c r="AJ129" s="67" t="str">
        <f>AJ$1</f>
        <v>WTD-MP-PER</v>
      </c>
      <c r="AO129" t="s">
        <v>550</v>
      </c>
      <c r="AP129" t="s">
        <v>1378</v>
      </c>
      <c r="AQ129" t="s">
        <v>1379</v>
      </c>
      <c r="AR129" t="s">
        <v>1342</v>
      </c>
      <c r="AS129" s="2" t="s">
        <v>1380</v>
      </c>
      <c r="AT129" s="2" t="s">
        <v>1381</v>
      </c>
      <c r="AU129" s="2" t="s">
        <v>1382</v>
      </c>
      <c r="AV129" s="2" t="s">
        <v>1383</v>
      </c>
      <c r="AW129" s="2" t="s">
        <v>1384</v>
      </c>
      <c r="AX129" s="2" t="s">
        <v>1385</v>
      </c>
      <c r="AY129" s="2" t="s">
        <v>1386</v>
      </c>
      <c r="AZ129" s="2" t="s">
        <v>1387</v>
      </c>
      <c r="BA129" s="2" t="s">
        <v>1388</v>
      </c>
      <c r="BB129" s="2" t="s">
        <v>1389</v>
      </c>
      <c r="BC129" s="2" t="s">
        <v>1390</v>
      </c>
      <c r="BD129" s="2" t="s">
        <v>1391</v>
      </c>
      <c r="BE129" s="2" t="s">
        <v>1390</v>
      </c>
      <c r="BF129" s="2" t="s">
        <v>1391</v>
      </c>
      <c r="BG129" s="2" t="s">
        <v>1392</v>
      </c>
      <c r="BH129" s="2" t="s">
        <v>1393</v>
      </c>
      <c r="BI129" s="2" t="s">
        <v>1394</v>
      </c>
    </row>
    <row r="130" spans="1:61" ht="17" thickBot="1" x14ac:dyDescent="0.25">
      <c r="A130" s="3" t="s">
        <v>787</v>
      </c>
      <c r="B130" s="1" t="s">
        <v>47</v>
      </c>
      <c r="C130" s="1">
        <v>2017</v>
      </c>
      <c r="D130" s="1" t="s">
        <v>787</v>
      </c>
      <c r="F130" s="2">
        <v>22</v>
      </c>
      <c r="G130" s="2" t="s">
        <v>736</v>
      </c>
      <c r="H130" s="2" t="s">
        <v>570</v>
      </c>
      <c r="I130" s="4" t="s">
        <v>604</v>
      </c>
      <c r="J130" s="16">
        <f>_xlfn.XLOOKUP($I130,DASHBOARD!$I$2:$I$27,DASHBOARD!$J$2:$J$27,"",0)</f>
        <v>79</v>
      </c>
      <c r="K130" s="23">
        <f>J130/DASHBOARD!$C$3</f>
        <v>2.0066040132080265</v>
      </c>
      <c r="L130" s="2">
        <v>226</v>
      </c>
      <c r="M130" s="26">
        <f>L130/DASHBOARD!$C$4</f>
        <v>102.49433106575964</v>
      </c>
      <c r="N130" s="26">
        <f t="shared" ref="N130:N146" si="15">M130/(K130^2)</f>
        <v>25.455198753324968</v>
      </c>
      <c r="O130" s="5">
        <v>29289</v>
      </c>
      <c r="P130" s="2" t="s">
        <v>557</v>
      </c>
      <c r="Q130" s="2" t="str">
        <f>_xlfn.XLOOKUP($P130,DASHBOARD!$L$2:$L$150,DASHBOARD!M$2:M$150,"",0)</f>
        <v>United States</v>
      </c>
      <c r="R130" s="2" t="str">
        <f>_xlfn.XLOOKUP($P130,DASHBOARD!$L$2:$L$150,DASHBOARD!N$2:N$150,"",0)</f>
        <v>North America</v>
      </c>
      <c r="S130" s="2" t="str">
        <f>_xlfn.XLOOKUP($P130,DASHBOARD!$L$2:$L$150,DASHBOARD!O$2:O$150,"",0)</f>
        <v>Americas</v>
      </c>
      <c r="T130" s="2">
        <v>13</v>
      </c>
      <c r="V130" s="2" t="s">
        <v>579</v>
      </c>
      <c r="W130" s="2" t="s">
        <v>579</v>
      </c>
      <c r="Y130" s="2" t="str">
        <f t="shared" ref="Y130:Y151" si="16">IF(X130="","","X")</f>
        <v/>
      </c>
      <c r="Z130" s="6">
        <f>_xlfn.XLOOKUP($G130,$AE$130:$AE$152,$AF$130:$AF$152,0,0)</f>
        <v>383351</v>
      </c>
      <c r="AA130" s="43">
        <f>Z130/$AB$153</f>
        <v>3.7753474130428769E-3</v>
      </c>
      <c r="AD130" s="1">
        <v>1</v>
      </c>
      <c r="AE130" s="2" t="s">
        <v>726</v>
      </c>
      <c r="AF130" s="6">
        <v>26540100</v>
      </c>
      <c r="AG130" s="6" cm="1">
        <f t="array" ref="AG130">_xlfn.XLOOKUP($AE130&amp;$C130&amp;$D130,'[1]NBA-Data-1980-2019'!$B$1:$B$16305&amp;'[1]NBA-Data-1980-2019'!$A$1:$A$16305&amp;'[1]NBA-Data-1980-2019'!$D$1:$D$16305,'[1]NBA-Data-1980-2019'!$G$1:$G$16305,"",0)</f>
        <v>26540100</v>
      </c>
      <c r="AH130" s="68" cm="1">
        <f t="array" ref="AH130">_xlfn.XLOOKUP($AE130&amp;$C130&amp;$D130,'[1]NBA-Data-1980-2019'!$B$1:$B$16305&amp;'[1]NBA-Data-1980-2019'!$A$1:$A$16305&amp;'[1]NBA-Data-1980-2019'!$D$1:$D$16305,'[1]NBA-Data-1980-2019'!$H$1:$H$16305,"",0)</f>
        <v>2070.7999999999997</v>
      </c>
      <c r="AI130" s="68" cm="1">
        <f t="array" ref="AI130">_xlfn.XLOOKUP($AE130&amp;$C130&amp;$D130,'[1]NBA-Data-1980-2019'!$B$1:$B$16305&amp;'[1]NBA-Data-1980-2019'!$A$1:$A$16305&amp;'[1]NBA-Data-1980-2019'!$D$1:$D$16305,'[1]NBA-Data-1980-2019'!$F$1:$F$16305,"",0)</f>
        <v>27.6</v>
      </c>
      <c r="AJ130" s="68">
        <f>IFERROR(($AH130/SUM(AH130:AH151))*$AI130,"")</f>
        <v>3.028399752022763</v>
      </c>
      <c r="AO130">
        <v>1</v>
      </c>
      <c r="AP130" t="s">
        <v>559</v>
      </c>
      <c r="AQ130">
        <v>26</v>
      </c>
      <c r="AR130">
        <v>78</v>
      </c>
      <c r="AS130" s="2">
        <v>2649</v>
      </c>
      <c r="AU130" s="61">
        <v>0.75</v>
      </c>
      <c r="AV130" s="61">
        <v>0.25</v>
      </c>
      <c r="AY130" s="2">
        <v>14.5</v>
      </c>
      <c r="AZ130" s="2">
        <v>8.1999999999999993</v>
      </c>
      <c r="BA130" s="2">
        <v>72</v>
      </c>
      <c r="BB130" s="2">
        <v>31</v>
      </c>
      <c r="BC130" s="2">
        <v>74</v>
      </c>
      <c r="BD130" s="2">
        <v>12</v>
      </c>
      <c r="BE130" s="2">
        <v>93</v>
      </c>
      <c r="BF130" s="2">
        <v>1</v>
      </c>
      <c r="BG130" s="2">
        <v>365</v>
      </c>
      <c r="BH130" s="2">
        <v>17</v>
      </c>
      <c r="BI130" s="2">
        <v>43</v>
      </c>
    </row>
    <row r="131" spans="1:61" x14ac:dyDescent="0.2">
      <c r="B131" s="1" t="s">
        <v>47</v>
      </c>
      <c r="C131" s="1">
        <v>2017</v>
      </c>
      <c r="D131" s="1" t="s">
        <v>787</v>
      </c>
      <c r="F131" s="2">
        <v>21</v>
      </c>
      <c r="G131" s="2" t="s">
        <v>737</v>
      </c>
      <c r="H131" s="2" t="s">
        <v>576</v>
      </c>
      <c r="I131" s="4" t="s">
        <v>598</v>
      </c>
      <c r="J131" s="16">
        <f>_xlfn.XLOOKUP($I131,DASHBOARD!$I$2:$I$27,DASHBOARD!$J$2:$J$27,"",0)</f>
        <v>75</v>
      </c>
      <c r="K131" s="23">
        <f>J131/DASHBOARD!$C$3</f>
        <v>1.9050038100076201</v>
      </c>
      <c r="L131" s="2">
        <v>175</v>
      </c>
      <c r="M131" s="26">
        <f>L131/DASHBOARD!$C$4</f>
        <v>79.365079365079367</v>
      </c>
      <c r="N131" s="26">
        <f t="shared" si="15"/>
        <v>21.869444797178129</v>
      </c>
      <c r="O131" s="5">
        <v>33304</v>
      </c>
      <c r="P131" s="2" t="s">
        <v>557</v>
      </c>
      <c r="Q131" s="2" t="str">
        <f>_xlfn.XLOOKUP($P131,DASHBOARD!$L$2:$L$150,DASHBOARD!M$2:M$150,"",0)</f>
        <v>United States</v>
      </c>
      <c r="R131" s="2" t="str">
        <f>_xlfn.XLOOKUP($P131,DASHBOARD!$L$2:$L$150,DASHBOARD!N$2:N$150,"",0)</f>
        <v>North America</v>
      </c>
      <c r="S131" s="2" t="str">
        <f>_xlfn.XLOOKUP($P131,DASHBOARD!$L$2:$L$150,DASHBOARD!O$2:O$150,"",0)</f>
        <v>Americas</v>
      </c>
      <c r="T131" s="2">
        <v>3</v>
      </c>
      <c r="V131" s="2" t="s">
        <v>738</v>
      </c>
      <c r="W131" s="2" t="s">
        <v>738</v>
      </c>
      <c r="Y131" s="2" t="str">
        <f t="shared" si="16"/>
        <v/>
      </c>
      <c r="Z131" s="6">
        <f>_xlfn.XLOOKUP($G131,$AE$130:$AE$152,$AF$130:$AF$152,0,0)</f>
        <v>1015696</v>
      </c>
      <c r="AA131" s="43">
        <f>Z131/$AB$153</f>
        <v>1.0002857084076989E-2</v>
      </c>
      <c r="AD131" s="1">
        <v>2</v>
      </c>
      <c r="AE131" s="2" t="s">
        <v>559</v>
      </c>
      <c r="AF131" s="6">
        <v>16663575</v>
      </c>
      <c r="AG131" s="6" cm="1">
        <f t="array" ref="AG131">_xlfn.XLOOKUP($AE131&amp;$C131&amp;$D131,'[1]NBA-Data-1980-2019'!$B$1:$B$16305&amp;'[1]NBA-Data-1980-2019'!$A$1:$A$16305&amp;'[1]NBA-Data-1980-2019'!$D$1:$D$16305,'[1]NBA-Data-1980-2019'!$G$1:$G$16305,"",0)</f>
        <v>16663575</v>
      </c>
      <c r="AH131" s="68" cm="1">
        <f t="array" ref="AH131">_xlfn.XLOOKUP($AE131&amp;$C131&amp;$D131,'[1]NBA-Data-1980-2019'!$B$1:$B$16305&amp;'[1]NBA-Data-1980-2019'!$A$1:$A$16305&amp;'[1]NBA-Data-1980-2019'!$D$1:$D$16305,'[1]NBA-Data-1980-2019'!$H$1:$H$16305,"",0)</f>
        <v>2652</v>
      </c>
      <c r="AI131" s="68" cm="1">
        <f t="array" ref="AI131">_xlfn.XLOOKUP($AE131&amp;$C131&amp;$D131,'[1]NBA-Data-1980-2019'!$B$1:$B$16305&amp;'[1]NBA-Data-1980-2019'!$A$1:$A$16305&amp;'[1]NBA-Data-1980-2019'!$D$1:$D$16305,'[1]NBA-Data-1980-2019'!$F$1:$F$16305,"",0)</f>
        <v>17.399999999999999</v>
      </c>
      <c r="AJ131" s="68">
        <f>IFERROR(($AH131/SUM(AH130:AH151))*$AI131,"")</f>
        <v>2.4450555564386658</v>
      </c>
      <c r="AO131">
        <v>2</v>
      </c>
      <c r="AP131" t="s">
        <v>554</v>
      </c>
      <c r="AQ131">
        <v>28</v>
      </c>
      <c r="AR131">
        <v>79</v>
      </c>
      <c r="AS131" s="2">
        <v>2638</v>
      </c>
      <c r="AT131" s="61">
        <v>1</v>
      </c>
      <c r="AY131" s="2">
        <v>17.100000000000001</v>
      </c>
      <c r="AZ131" s="2">
        <v>17.2</v>
      </c>
      <c r="BA131" s="2">
        <v>163</v>
      </c>
      <c r="BB131" s="2">
        <v>43</v>
      </c>
      <c r="BC131" s="2">
        <v>87</v>
      </c>
      <c r="BD131" s="2">
        <v>11</v>
      </c>
      <c r="BE131" s="2">
        <v>137</v>
      </c>
      <c r="BF131" s="2">
        <v>11</v>
      </c>
      <c r="BG131" s="2">
        <v>1208</v>
      </c>
      <c r="BH131" s="2">
        <v>37</v>
      </c>
      <c r="BI131" s="2">
        <v>56</v>
      </c>
    </row>
    <row r="132" spans="1:61" x14ac:dyDescent="0.2">
      <c r="B132" s="1" t="s">
        <v>47</v>
      </c>
      <c r="C132" s="1">
        <v>2017</v>
      </c>
      <c r="D132" s="1" t="s">
        <v>787</v>
      </c>
      <c r="F132" s="2">
        <v>30</v>
      </c>
      <c r="G132" s="2" t="s">
        <v>554</v>
      </c>
      <c r="H132" s="2" t="s">
        <v>556</v>
      </c>
      <c r="I132" s="4" t="s">
        <v>597</v>
      </c>
      <c r="J132" s="16">
        <f>_xlfn.XLOOKUP($I132,DASHBOARD!$I$2:$I$27,DASHBOARD!$J$2:$J$27,"",0)</f>
        <v>74</v>
      </c>
      <c r="K132" s="23">
        <f>J132/DASHBOARD!$C$3</f>
        <v>1.8796037592075185</v>
      </c>
      <c r="L132" s="2">
        <v>185</v>
      </c>
      <c r="M132" s="26">
        <f>L132/DASHBOARD!$C$4</f>
        <v>83.900226757369609</v>
      </c>
      <c r="N132" s="26">
        <f t="shared" si="15"/>
        <v>23.748190537476248</v>
      </c>
      <c r="O132" s="5">
        <v>32216</v>
      </c>
      <c r="P132" s="2" t="s">
        <v>557</v>
      </c>
      <c r="Q132" s="2" t="str">
        <f>_xlfn.XLOOKUP($P132,DASHBOARD!$L$2:$L$150,DASHBOARD!M$2:M$150,"",0)</f>
        <v>United States</v>
      </c>
      <c r="R132" s="2" t="str">
        <f>_xlfn.XLOOKUP($P132,DASHBOARD!$L$2:$L$150,DASHBOARD!N$2:N$150,"",0)</f>
        <v>North America</v>
      </c>
      <c r="S132" s="2" t="str">
        <f>_xlfn.XLOOKUP($P132,DASHBOARD!$L$2:$L$150,DASHBOARD!O$2:O$150,"",0)</f>
        <v>Americas</v>
      </c>
      <c r="T132" s="2">
        <v>7</v>
      </c>
      <c r="V132" s="2" t="s">
        <v>560</v>
      </c>
      <c r="W132" s="2" t="s">
        <v>560</v>
      </c>
      <c r="Y132" s="2" t="str">
        <f t="shared" si="16"/>
        <v/>
      </c>
      <c r="Z132" s="6">
        <f>_xlfn.XLOOKUP($G132,$AE$130:$AE$152,$AF$130:$AF$152,0,0)</f>
        <v>12112359</v>
      </c>
      <c r="AA132" s="43">
        <f>Z132/$AB$153</f>
        <v>0.11928588478051866</v>
      </c>
      <c r="AD132" s="1">
        <v>3</v>
      </c>
      <c r="AE132" s="2" t="s">
        <v>565</v>
      </c>
      <c r="AF132" s="6">
        <v>15330435</v>
      </c>
      <c r="AG132" s="6" cm="1">
        <f t="array" ref="AG132">_xlfn.XLOOKUP($AE132&amp;$C132&amp;$D132,'[1]NBA-Data-1980-2019'!$B$1:$B$16305&amp;'[1]NBA-Data-1980-2019'!$A$1:$A$16305&amp;'[1]NBA-Data-1980-2019'!$D$1:$D$16305,'[1]NBA-Data-1980-2019'!$G$1:$G$16305,"",0)</f>
        <v>15330435</v>
      </c>
      <c r="AH132" s="68" cm="1">
        <f t="array" ref="AH132">_xlfn.XLOOKUP($AE132&amp;$C132&amp;$D132,'[1]NBA-Data-1980-2019'!$B$1:$B$16305&amp;'[1]NBA-Data-1980-2019'!$A$1:$A$16305&amp;'[1]NBA-Data-1980-2019'!$D$1:$D$16305,'[1]NBA-Data-1980-2019'!$H$1:$H$16305,"",0)</f>
        <v>2470</v>
      </c>
      <c r="AI132" s="68" cm="1">
        <f t="array" ref="AI132">_xlfn.XLOOKUP($AE132&amp;$C132&amp;$D132,'[1]NBA-Data-1980-2019'!$B$1:$B$16305&amp;'[1]NBA-Data-1980-2019'!$A$1:$A$16305&amp;'[1]NBA-Data-1980-2019'!$D$1:$D$16305,'[1]NBA-Data-1980-2019'!$F$1:$F$16305,"",0)</f>
        <v>16.5</v>
      </c>
      <c r="AJ132" s="68">
        <f>IFERROR(($AH132/SUM(AH130:AH151))*$AI132,"")</f>
        <v>2.1594684385382061</v>
      </c>
      <c r="AO132">
        <v>3</v>
      </c>
      <c r="AP132" t="s">
        <v>565</v>
      </c>
      <c r="AQ132">
        <v>26</v>
      </c>
      <c r="AR132">
        <v>76</v>
      </c>
      <c r="AS132" s="2">
        <v>2471</v>
      </c>
      <c r="AV132" s="61">
        <v>0.35</v>
      </c>
      <c r="AW132" s="61">
        <v>0.6</v>
      </c>
      <c r="AX132" s="61">
        <v>0.05</v>
      </c>
      <c r="AY132" s="2">
        <v>15.9</v>
      </c>
      <c r="AZ132" s="2">
        <v>11.2</v>
      </c>
      <c r="BA132" s="2">
        <v>138</v>
      </c>
      <c r="BB132" s="2">
        <v>17</v>
      </c>
      <c r="BC132" s="2">
        <v>108</v>
      </c>
      <c r="BD132" s="2">
        <v>17</v>
      </c>
      <c r="BE132" s="2">
        <v>84</v>
      </c>
      <c r="BF132" s="2">
        <v>11</v>
      </c>
      <c r="BG132" s="2">
        <v>1241</v>
      </c>
      <c r="BH132" s="2">
        <v>10</v>
      </c>
      <c r="BI132" s="2">
        <v>40</v>
      </c>
    </row>
    <row r="133" spans="1:61" x14ac:dyDescent="0.2">
      <c r="B133" s="1" t="s">
        <v>47</v>
      </c>
      <c r="C133" s="1">
        <v>2017</v>
      </c>
      <c r="D133" s="1" t="s">
        <v>787</v>
      </c>
      <c r="F133" s="2">
        <v>35</v>
      </c>
      <c r="G133" s="2" t="s">
        <v>726</v>
      </c>
      <c r="H133" s="2" t="s">
        <v>566</v>
      </c>
      <c r="I133" s="4" t="s">
        <v>595</v>
      </c>
      <c r="J133" s="16">
        <f>_xlfn.XLOOKUP($I133,DASHBOARD!$I$2:$I$27,DASHBOARD!$J$2:$J$27,"",0)</f>
        <v>82</v>
      </c>
      <c r="K133" s="23">
        <f>J133/DASHBOARD!$C$3</f>
        <v>2.0828041656083314</v>
      </c>
      <c r="L133" s="2">
        <v>240</v>
      </c>
      <c r="M133" s="26">
        <f>L133/DASHBOARD!$C$4</f>
        <v>108.84353741496598</v>
      </c>
      <c r="N133" s="26">
        <f t="shared" si="15"/>
        <v>25.090295297178951</v>
      </c>
      <c r="O133" s="5">
        <v>32415</v>
      </c>
      <c r="P133" s="2" t="s">
        <v>557</v>
      </c>
      <c r="Q133" s="2" t="str">
        <f>_xlfn.XLOOKUP($P133,DASHBOARD!$L$2:$L$150,DASHBOARD!M$2:M$150,"",0)</f>
        <v>United States</v>
      </c>
      <c r="R133" s="2" t="str">
        <f>_xlfn.XLOOKUP($P133,DASHBOARD!$L$2:$L$150,DASHBOARD!N$2:N$150,"",0)</f>
        <v>North America</v>
      </c>
      <c r="S133" s="2" t="str">
        <f>_xlfn.XLOOKUP($P133,DASHBOARD!$L$2:$L$150,DASHBOARD!O$2:O$150,"",0)</f>
        <v>Americas</v>
      </c>
      <c r="T133" s="2">
        <v>9</v>
      </c>
      <c r="V133" s="2" t="s">
        <v>629</v>
      </c>
      <c r="W133" s="2" t="s">
        <v>629</v>
      </c>
      <c r="Y133" s="2" t="str">
        <f t="shared" si="16"/>
        <v/>
      </c>
      <c r="Z133" s="6">
        <f>_xlfn.XLOOKUP($G133,$AE$130:$AE$152,$AF$130:$AF$152,0,0)</f>
        <v>26540100</v>
      </c>
      <c r="AA133" s="43">
        <f>Z133/$AB$153</f>
        <v>0.26137429634173187</v>
      </c>
      <c r="AD133" s="1">
        <v>4</v>
      </c>
      <c r="AE133" s="2" t="s">
        <v>554</v>
      </c>
      <c r="AF133" s="6">
        <v>12112359</v>
      </c>
      <c r="AG133" s="6" cm="1">
        <f t="array" ref="AG133">_xlfn.XLOOKUP($AE133&amp;$C133&amp;$D133,'[1]NBA-Data-1980-2019'!$B$1:$B$16305&amp;'[1]NBA-Data-1980-2019'!$A$1:$A$16305&amp;'[1]NBA-Data-1980-2019'!$D$1:$D$16305,'[1]NBA-Data-1980-2019'!$G$1:$G$16305,"",0)</f>
        <v>12112359</v>
      </c>
      <c r="AH133" s="68" cm="1">
        <f t="array" ref="AH133">_xlfn.XLOOKUP($AE133&amp;$C133&amp;$D133,'[1]NBA-Data-1980-2019'!$B$1:$B$16305&amp;'[1]NBA-Data-1980-2019'!$A$1:$A$16305&amp;'[1]NBA-Data-1980-2019'!$D$1:$D$16305,'[1]NBA-Data-1980-2019'!$H$1:$H$16305,"",0)</f>
        <v>2638.6</v>
      </c>
      <c r="AI133" s="68" cm="1">
        <f t="array" ref="AI133">_xlfn.XLOOKUP($AE133&amp;$C133&amp;$D133,'[1]NBA-Data-1980-2019'!$B$1:$B$16305&amp;'[1]NBA-Data-1980-2019'!$A$1:$A$16305&amp;'[1]NBA-Data-1980-2019'!$D$1:$D$16305,'[1]NBA-Data-1980-2019'!$F$1:$F$16305,"",0)</f>
        <v>24.6</v>
      </c>
      <c r="AJ133" s="68">
        <f>IFERROR(($AH133/SUM(AH130:AH151))*$AI133,"")</f>
        <v>3.4393361840118275</v>
      </c>
      <c r="AO133">
        <v>4</v>
      </c>
      <c r="AP133" t="s">
        <v>726</v>
      </c>
      <c r="AQ133">
        <v>28</v>
      </c>
      <c r="AR133">
        <v>62</v>
      </c>
      <c r="AS133" s="2">
        <v>2070</v>
      </c>
      <c r="AV133" s="61">
        <v>0.02</v>
      </c>
      <c r="AW133" s="61">
        <v>0.75</v>
      </c>
      <c r="AX133" s="61">
        <v>0.23</v>
      </c>
      <c r="AY133" s="2">
        <v>15.8</v>
      </c>
      <c r="AZ133" s="2">
        <v>8.6999999999999993</v>
      </c>
      <c r="BA133" s="2">
        <v>78</v>
      </c>
      <c r="BB133" s="2">
        <v>39</v>
      </c>
      <c r="BC133" s="2">
        <v>73</v>
      </c>
      <c r="BD133" s="2">
        <v>10</v>
      </c>
      <c r="BE133" s="2">
        <v>179</v>
      </c>
      <c r="BF133" s="2">
        <v>6</v>
      </c>
      <c r="BG133" s="2">
        <v>733</v>
      </c>
      <c r="BH133" s="2">
        <v>46</v>
      </c>
      <c r="BI133" s="2">
        <v>28</v>
      </c>
    </row>
    <row r="134" spans="1:61" x14ac:dyDescent="0.2">
      <c r="B134" s="1" t="s">
        <v>47</v>
      </c>
      <c r="C134" s="1">
        <v>2017</v>
      </c>
      <c r="D134" s="1" t="s">
        <v>787</v>
      </c>
      <c r="F134" s="2">
        <v>23</v>
      </c>
      <c r="G134" s="2" t="s">
        <v>565</v>
      </c>
      <c r="H134" s="2" t="s">
        <v>566</v>
      </c>
      <c r="I134" s="4" t="s">
        <v>599</v>
      </c>
      <c r="J134" s="16">
        <f>_xlfn.XLOOKUP($I134,DASHBOARD!$I$2:$I$27,DASHBOARD!$J$2:$J$27,"",0)</f>
        <v>78</v>
      </c>
      <c r="K134" s="23">
        <f>J134/DASHBOARD!$C$3</f>
        <v>1.981203962407925</v>
      </c>
      <c r="L134" s="2">
        <v>230</v>
      </c>
      <c r="M134" s="26">
        <f>L134/DASHBOARD!$C$4</f>
        <v>104.30839002267574</v>
      </c>
      <c r="N134" s="26">
        <f t="shared" si="15"/>
        <v>26.574240824973423</v>
      </c>
      <c r="O134" s="5">
        <v>32936</v>
      </c>
      <c r="P134" s="2" t="s">
        <v>557</v>
      </c>
      <c r="Q134" s="2" t="str">
        <f>_xlfn.XLOOKUP($P134,DASHBOARD!$L$2:$L$150,DASHBOARD!M$2:M$150,"",0)</f>
        <v>United States</v>
      </c>
      <c r="R134" s="2" t="str">
        <f>_xlfn.XLOOKUP($P134,DASHBOARD!$L$2:$L$150,DASHBOARD!N$2:N$150,"",0)</f>
        <v>North America</v>
      </c>
      <c r="S134" s="2" t="str">
        <f>_xlfn.XLOOKUP($P134,DASHBOARD!$L$2:$L$150,DASHBOARD!O$2:O$150,"",0)</f>
        <v>Americas</v>
      </c>
      <c r="T134" s="2">
        <v>4</v>
      </c>
      <c r="V134" s="2" t="s">
        <v>567</v>
      </c>
      <c r="W134" s="2" t="s">
        <v>567</v>
      </c>
      <c r="Y134" s="2" t="str">
        <f t="shared" si="16"/>
        <v/>
      </c>
      <c r="Z134" s="6">
        <f>_xlfn.XLOOKUP($G134,$AE$130:$AE$152,$AF$130:$AF$152,0,0)</f>
        <v>15330435</v>
      </c>
      <c r="AA134" s="43">
        <f>Z134/$AB$153</f>
        <v>0.15097839347770575</v>
      </c>
      <c r="AD134" s="1">
        <v>5</v>
      </c>
      <c r="AE134" s="2" t="s">
        <v>569</v>
      </c>
      <c r="AF134" s="6">
        <v>11131368</v>
      </c>
      <c r="AG134" s="6" cm="1">
        <f t="array" ref="AG134">_xlfn.XLOOKUP($AE134&amp;$C134&amp;$D134,'[1]NBA-Data-1980-2019'!$B$1:$B$16305&amp;'[1]NBA-Data-1980-2019'!$A$1:$A$16305&amp;'[1]NBA-Data-1980-2019'!$D$1:$D$16305,'[1]NBA-Data-1980-2019'!$G$1:$G$16305,"",0)</f>
        <v>11131368</v>
      </c>
      <c r="AH134" s="68" cm="1">
        <f t="array" ref="AH134">_xlfn.XLOOKUP($AE134&amp;$C134&amp;$D134,'[1]NBA-Data-1980-2019'!$B$1:$B$16305&amp;'[1]NBA-Data-1980-2019'!$A$1:$A$16305&amp;'[1]NBA-Data-1980-2019'!$D$1:$D$16305,'[1]NBA-Data-1980-2019'!$H$1:$H$16305,"",0)</f>
        <v>1998.8</v>
      </c>
      <c r="AI134" s="68" cm="1">
        <f t="array" ref="AI134">_xlfn.XLOOKUP($AE134&amp;$C134&amp;$D134,'[1]NBA-Data-1980-2019'!$B$1:$B$16305&amp;'[1]NBA-Data-1980-2019'!$A$1:$A$16305&amp;'[1]NBA-Data-1980-2019'!$D$1:$D$16305,'[1]NBA-Data-1980-2019'!$F$1:$F$16305,"",0)</f>
        <v>14.4</v>
      </c>
      <c r="AJ134" s="68">
        <f>IFERROR(($AH134/SUM(AH130:AH151))*$AI134,"")</f>
        <v>1.5250981576562974</v>
      </c>
      <c r="AO134">
        <v>5</v>
      </c>
      <c r="AP134" t="s">
        <v>569</v>
      </c>
      <c r="AQ134">
        <v>33</v>
      </c>
      <c r="AR134">
        <v>76</v>
      </c>
      <c r="AS134" s="2">
        <v>1998</v>
      </c>
      <c r="AU134" s="61">
        <v>0.03</v>
      </c>
      <c r="AV134" s="61">
        <v>0.9</v>
      </c>
      <c r="AW134" s="61">
        <v>0.08</v>
      </c>
      <c r="AY134" s="2">
        <v>12.6</v>
      </c>
      <c r="AZ134" s="2">
        <v>1.7</v>
      </c>
      <c r="BA134" s="2">
        <v>45</v>
      </c>
      <c r="BB134" s="2">
        <v>7</v>
      </c>
      <c r="BC134" s="2">
        <v>50</v>
      </c>
      <c r="BD134" s="2">
        <v>2</v>
      </c>
      <c r="BE134" s="2">
        <v>35</v>
      </c>
      <c r="BF134" s="2">
        <v>7</v>
      </c>
      <c r="BG134" s="2">
        <v>607</v>
      </c>
      <c r="BH134" s="2">
        <v>5</v>
      </c>
      <c r="BI134" s="2">
        <v>10</v>
      </c>
    </row>
    <row r="135" spans="1:61" x14ac:dyDescent="0.2">
      <c r="B135" s="1" t="s">
        <v>47</v>
      </c>
      <c r="C135" s="1">
        <v>2017</v>
      </c>
      <c r="D135" s="1" t="s">
        <v>787</v>
      </c>
      <c r="F135" s="2">
        <v>9</v>
      </c>
      <c r="G135" s="2" t="s">
        <v>569</v>
      </c>
      <c r="H135" s="2" t="s">
        <v>570</v>
      </c>
      <c r="I135" s="4" t="s">
        <v>599</v>
      </c>
      <c r="J135" s="16">
        <f>_xlfn.XLOOKUP($I135,DASHBOARD!$I$2:$I$27,DASHBOARD!$J$2:$J$27,"",0)</f>
        <v>78</v>
      </c>
      <c r="K135" s="23">
        <f>J135/DASHBOARD!$C$3</f>
        <v>1.981203962407925</v>
      </c>
      <c r="L135" s="2">
        <v>215</v>
      </c>
      <c r="M135" s="26">
        <f>L135/DASHBOARD!$C$4</f>
        <v>97.505668934240362</v>
      </c>
      <c r="N135" s="26">
        <f t="shared" si="15"/>
        <v>24.841138162475154</v>
      </c>
      <c r="O135" s="5">
        <v>30709</v>
      </c>
      <c r="P135" s="2" t="s">
        <v>557</v>
      </c>
      <c r="Q135" s="2" t="str">
        <f>_xlfn.XLOOKUP($P135,DASHBOARD!$L$2:$L$150,DASHBOARD!M$2:M$150,"",0)</f>
        <v>United States</v>
      </c>
      <c r="R135" s="2" t="str">
        <f>_xlfn.XLOOKUP($P135,DASHBOARD!$L$2:$L$150,DASHBOARD!N$2:N$150,"",0)</f>
        <v>North America</v>
      </c>
      <c r="S135" s="2" t="str">
        <f>_xlfn.XLOOKUP($P135,DASHBOARD!$L$2:$L$150,DASHBOARD!O$2:O$150,"",0)</f>
        <v>Americas</v>
      </c>
      <c r="T135" s="2">
        <v>12</v>
      </c>
      <c r="V135" s="2" t="s">
        <v>571</v>
      </c>
      <c r="W135" s="2" t="s">
        <v>571</v>
      </c>
      <c r="Y135" s="2" t="str">
        <f t="shared" si="16"/>
        <v/>
      </c>
      <c r="Z135" s="6">
        <f>_xlfn.XLOOKUP($G135,$AE$130:$AE$152,$AF$130:$AF$152,0,0)</f>
        <v>11131368</v>
      </c>
      <c r="AA135" s="43">
        <f>Z135/$AB$153</f>
        <v>0.10962481220194616</v>
      </c>
      <c r="AD135" s="1">
        <v>6</v>
      </c>
      <c r="AE135" s="2" t="s">
        <v>592</v>
      </c>
      <c r="AF135" s="6">
        <v>5782450</v>
      </c>
      <c r="AG135" s="6" cm="1">
        <f t="array" ref="AG135">_xlfn.XLOOKUP($AE135&amp;$C135&amp;$D135,'[1]NBA-Data-1980-2019'!$B$1:$B$16305&amp;'[1]NBA-Data-1980-2019'!$A$1:$A$16305&amp;'[1]NBA-Data-1980-2019'!$D$1:$D$16305,'[1]NBA-Data-1980-2019'!$G$1:$G$16305,"",0)</f>
        <v>5782450</v>
      </c>
      <c r="AH135" s="68" cm="1">
        <f t="array" ref="AH135">_xlfn.XLOOKUP($AE135&amp;$C135&amp;$D135,'[1]NBA-Data-1980-2019'!$B$1:$B$16305&amp;'[1]NBA-Data-1980-2019'!$A$1:$A$16305&amp;'[1]NBA-Data-1980-2019'!$D$1:$D$16305,'[1]NBA-Data-1980-2019'!$H$1:$H$16305,"",0)</f>
        <v>1345.2</v>
      </c>
      <c r="AI135" s="68" cm="1">
        <f t="array" ref="AI135">_xlfn.XLOOKUP($AE135&amp;$C135&amp;$D135,'[1]NBA-Data-1980-2019'!$B$1:$B$16305&amp;'[1]NBA-Data-1980-2019'!$A$1:$A$16305&amp;'[1]NBA-Data-1980-2019'!$D$1:$D$16305,'[1]NBA-Data-1980-2019'!$F$1:$F$16305,"",0)</f>
        <v>10.1</v>
      </c>
      <c r="AJ135" s="68">
        <f>IFERROR(($AH135/SUM(AH130:AH151))*$AI135,"")</f>
        <v>0.71990335246149206</v>
      </c>
      <c r="AO135">
        <v>6</v>
      </c>
      <c r="AP135" t="s">
        <v>592</v>
      </c>
      <c r="AQ135">
        <v>31</v>
      </c>
      <c r="AR135">
        <v>76</v>
      </c>
      <c r="AS135" s="2">
        <v>1345</v>
      </c>
      <c r="AT135" s="61">
        <v>0.66</v>
      </c>
      <c r="AU135" s="61">
        <v>0.34</v>
      </c>
      <c r="AY135" s="2">
        <v>6.8</v>
      </c>
      <c r="AZ135" s="2">
        <v>-7.3</v>
      </c>
      <c r="BA135" s="2">
        <v>38</v>
      </c>
      <c r="BB135" s="2">
        <v>12</v>
      </c>
      <c r="BC135" s="2">
        <v>58</v>
      </c>
      <c r="BD135" s="2">
        <v>3</v>
      </c>
      <c r="BE135" s="2">
        <v>31</v>
      </c>
      <c r="BF135" s="2">
        <v>5</v>
      </c>
      <c r="BG135" s="2">
        <v>317</v>
      </c>
      <c r="BH135" s="2">
        <v>11</v>
      </c>
      <c r="BI135" s="2">
        <v>10</v>
      </c>
    </row>
    <row r="136" spans="1:61" x14ac:dyDescent="0.2">
      <c r="B136" s="1" t="s">
        <v>47</v>
      </c>
      <c r="C136" s="1">
        <v>2017</v>
      </c>
      <c r="D136" s="1" t="s">
        <v>787</v>
      </c>
      <c r="F136" s="2">
        <v>15</v>
      </c>
      <c r="G136" s="2" t="s">
        <v>727</v>
      </c>
      <c r="H136" s="2" t="s">
        <v>552</v>
      </c>
      <c r="I136" s="4" t="s">
        <v>1149</v>
      </c>
      <c r="J136" s="16">
        <f>_xlfn.XLOOKUP($I136,DASHBOARD!$I$2:$I$27,DASHBOARD!$J$2:$J$27,"",0)</f>
        <v>83</v>
      </c>
      <c r="K136" s="23">
        <f>J136/DASHBOARD!$C$3</f>
        <v>2.1082042164084331</v>
      </c>
      <c r="L136" s="2">
        <v>245</v>
      </c>
      <c r="M136" s="26">
        <f>L136/DASHBOARD!$C$4</f>
        <v>111.11111111111111</v>
      </c>
      <c r="N136" s="26">
        <f t="shared" si="15"/>
        <v>24.999546781503518</v>
      </c>
      <c r="O136" s="5">
        <v>34880</v>
      </c>
      <c r="P136" s="2" t="s">
        <v>557</v>
      </c>
      <c r="Q136" s="2" t="str">
        <f>_xlfn.XLOOKUP($P136,DASHBOARD!$L$2:$L$150,DASHBOARD!M$2:M$150,"",0)</f>
        <v>United States</v>
      </c>
      <c r="R136" s="2" t="str">
        <f>_xlfn.XLOOKUP($P136,DASHBOARD!$L$2:$L$150,DASHBOARD!N$2:N$150,"",0)</f>
        <v>North America</v>
      </c>
      <c r="S136" s="2" t="str">
        <f>_xlfn.XLOOKUP($P136,DASHBOARD!$L$2:$L$150,DASHBOARD!O$2:O$150,"",0)</f>
        <v>Americas</v>
      </c>
      <c r="T136" s="2" t="s">
        <v>563</v>
      </c>
      <c r="V136" s="2" t="s">
        <v>728</v>
      </c>
      <c r="W136" s="2" t="s">
        <v>728</v>
      </c>
      <c r="Y136" s="2" t="str">
        <f t="shared" si="16"/>
        <v/>
      </c>
      <c r="Z136" s="6">
        <f>_xlfn.XLOOKUP($G136,$AE$130:$AE$152,$AF$130:$AF$152,0,0)</f>
        <v>1171560</v>
      </c>
      <c r="AA136" s="43">
        <f>Z136/$AB$153</f>
        <v>1.153784916492852E-2</v>
      </c>
      <c r="AD136" s="1">
        <v>7</v>
      </c>
      <c r="AE136" s="2" t="s">
        <v>729</v>
      </c>
      <c r="AF136" s="6">
        <v>2898000</v>
      </c>
      <c r="AG136" s="6" cm="1">
        <f t="array" ref="AG136">_xlfn.XLOOKUP($AE136&amp;$C136&amp;$D136,'[1]NBA-Data-1980-2019'!$B$1:$B$16305&amp;'[1]NBA-Data-1980-2019'!$A$1:$A$16305&amp;'[1]NBA-Data-1980-2019'!$D$1:$D$16305,'[1]NBA-Data-1980-2019'!$G$1:$G$16305,"",0)</f>
        <v>2898000</v>
      </c>
      <c r="AH136" s="68" cm="1">
        <f t="array" ref="AH136">_xlfn.XLOOKUP($AE136&amp;$C136&amp;$D136,'[1]NBA-Data-1980-2019'!$B$1:$B$16305&amp;'[1]NBA-Data-1980-2019'!$A$1:$A$16305&amp;'[1]NBA-Data-1980-2019'!$D$1:$D$16305,'[1]NBA-Data-1980-2019'!$H$1:$H$16305,"",0)</f>
        <v>1267</v>
      </c>
      <c r="AI136" s="68" cm="1">
        <f t="array" ref="AI136">_xlfn.XLOOKUP($AE136&amp;$C136&amp;$D136,'[1]NBA-Data-1980-2019'!$B$1:$B$16305&amp;'[1]NBA-Data-1980-2019'!$A$1:$A$16305&amp;'[1]NBA-Data-1980-2019'!$D$1:$D$16305,'[1]NBA-Data-1980-2019'!$F$1:$F$16305,"",0)</f>
        <v>16.100000000000001</v>
      </c>
      <c r="AJ136" s="68">
        <f>IFERROR(($AH136/SUM(AH130:AH151))*$AI136,"")</f>
        <v>1.0808575349579024</v>
      </c>
      <c r="AO136">
        <v>7</v>
      </c>
      <c r="AP136" t="s">
        <v>729</v>
      </c>
      <c r="AQ136">
        <v>32</v>
      </c>
      <c r="AR136">
        <v>70</v>
      </c>
      <c r="AS136" s="2">
        <v>1268</v>
      </c>
      <c r="AW136" s="61">
        <v>0.01</v>
      </c>
      <c r="AX136" s="61">
        <v>0.99</v>
      </c>
      <c r="AY136" s="2">
        <v>16</v>
      </c>
      <c r="AZ136" s="2">
        <v>6.2</v>
      </c>
      <c r="BA136" s="2">
        <v>39</v>
      </c>
      <c r="BB136" s="2">
        <v>17</v>
      </c>
      <c r="BC136" s="2">
        <v>77</v>
      </c>
      <c r="BD136" s="2">
        <v>27</v>
      </c>
      <c r="BE136" s="2">
        <v>62</v>
      </c>
      <c r="BF136" s="2">
        <v>6</v>
      </c>
      <c r="BG136" s="2">
        <v>303</v>
      </c>
      <c r="BH136" s="2">
        <v>9</v>
      </c>
      <c r="BI136" s="2">
        <v>34</v>
      </c>
    </row>
    <row r="137" spans="1:61" x14ac:dyDescent="0.2">
      <c r="B137" s="1" t="s">
        <v>47</v>
      </c>
      <c r="C137" s="1">
        <v>2017</v>
      </c>
      <c r="D137" s="1" t="s">
        <v>787</v>
      </c>
      <c r="F137" s="2">
        <v>34</v>
      </c>
      <c r="G137" s="2" t="s">
        <v>592</v>
      </c>
      <c r="H137" s="2" t="s">
        <v>556</v>
      </c>
      <c r="I137" s="4" t="s">
        <v>604</v>
      </c>
      <c r="J137" s="16">
        <f>_xlfn.XLOOKUP($I137,DASHBOARD!$I$2:$I$27,DASHBOARD!$J$2:$J$27,"",0)</f>
        <v>79</v>
      </c>
      <c r="K137" s="23">
        <f>J137/DASHBOARD!$C$3</f>
        <v>2.0066040132080265</v>
      </c>
      <c r="L137" s="2">
        <v>192</v>
      </c>
      <c r="M137" s="26">
        <f>L137/DASHBOARD!$C$4</f>
        <v>87.074829931972786</v>
      </c>
      <c r="N137" s="26">
        <f t="shared" si="15"/>
        <v>21.62565557804599</v>
      </c>
      <c r="O137" s="5">
        <v>31301</v>
      </c>
      <c r="P137" s="2" t="s">
        <v>557</v>
      </c>
      <c r="Q137" s="2" t="str">
        <f>_xlfn.XLOOKUP($P137,DASHBOARD!$L$2:$L$150,DASHBOARD!M$2:M$150,"",0)</f>
        <v>United States</v>
      </c>
      <c r="R137" s="2" t="str">
        <f>_xlfn.XLOOKUP($P137,DASHBOARD!$L$2:$L$150,DASHBOARD!N$2:N$150,"",0)</f>
        <v>North America</v>
      </c>
      <c r="S137" s="2" t="str">
        <f>_xlfn.XLOOKUP($P137,DASHBOARD!$L$2:$L$150,DASHBOARD!O$2:O$150,"",0)</f>
        <v>Americas</v>
      </c>
      <c r="T137" s="2">
        <v>11</v>
      </c>
      <c r="Y137" s="2" t="str">
        <f t="shared" si="16"/>
        <v/>
      </c>
      <c r="Z137" s="6">
        <f>_xlfn.XLOOKUP($G137,$AE$130:$AE$152,$AF$130:$AF$152,0,0)</f>
        <v>5782450</v>
      </c>
      <c r="AA137" s="43">
        <f>Z137/$AB$153</f>
        <v>5.6947178039315885E-2</v>
      </c>
      <c r="AD137" s="1">
        <v>8</v>
      </c>
      <c r="AE137" s="2" t="s">
        <v>731</v>
      </c>
      <c r="AF137" s="6">
        <v>1551659</v>
      </c>
      <c r="AG137" s="6" cm="1">
        <f t="array" ref="AG137">_xlfn.XLOOKUP($AE137&amp;$C137&amp;$D137,'[1]NBA-Data-1980-2019'!$B$1:$B$16305&amp;'[1]NBA-Data-1980-2019'!$A$1:$A$16305&amp;'[1]NBA-Data-1980-2019'!$D$1:$D$16305,'[1]NBA-Data-1980-2019'!$G$1:$G$16305,"",0)</f>
        <v>1551659</v>
      </c>
      <c r="AH137" s="68" cm="1">
        <f t="array" ref="AH137">_xlfn.XLOOKUP($AE137&amp;$C137&amp;$D137,'[1]NBA-Data-1980-2019'!$B$1:$B$16305&amp;'[1]NBA-Data-1980-2019'!$A$1:$A$16305&amp;'[1]NBA-Data-1980-2019'!$D$1:$D$16305,'[1]NBA-Data-1980-2019'!$H$1:$H$16305,"",0)</f>
        <v>856.8</v>
      </c>
      <c r="AI137" s="68" cm="1">
        <f t="array" ref="AI137">_xlfn.XLOOKUP($AE137&amp;$C137&amp;$D137,'[1]NBA-Data-1980-2019'!$B$1:$B$16305&amp;'[1]NBA-Data-1980-2019'!$A$1:$A$16305&amp;'[1]NBA-Data-1980-2019'!$D$1:$D$16305,'[1]NBA-Data-1980-2019'!$F$1:$F$16305,"",0)</f>
        <v>16.600000000000001</v>
      </c>
      <c r="AJ137" s="68">
        <f>IFERROR(($AH137/SUM(AH130:AH151))*$AI137,"")</f>
        <v>0.753621898297541</v>
      </c>
      <c r="AO137">
        <v>8</v>
      </c>
      <c r="AP137" t="s">
        <v>737</v>
      </c>
      <c r="AQ137">
        <v>25</v>
      </c>
      <c r="AR137">
        <v>77</v>
      </c>
      <c r="AS137" s="2">
        <v>1137</v>
      </c>
      <c r="AT137" s="61">
        <v>0.3</v>
      </c>
      <c r="AU137" s="61">
        <v>0.63</v>
      </c>
      <c r="AV137" s="61">
        <v>7.0000000000000007E-2</v>
      </c>
      <c r="AY137" s="2">
        <v>2.7</v>
      </c>
      <c r="AZ137" s="2">
        <v>-12.6</v>
      </c>
      <c r="BA137" s="2">
        <v>33</v>
      </c>
      <c r="BB137" s="2">
        <v>11</v>
      </c>
      <c r="BC137" s="2">
        <v>43</v>
      </c>
      <c r="BD137" s="2">
        <v>3</v>
      </c>
      <c r="BE137" s="2">
        <v>21</v>
      </c>
      <c r="BF137" s="2">
        <v>4</v>
      </c>
      <c r="BG137" s="2">
        <v>205</v>
      </c>
      <c r="BH137" s="2">
        <v>8</v>
      </c>
      <c r="BI137" s="2">
        <v>24</v>
      </c>
    </row>
    <row r="138" spans="1:61" x14ac:dyDescent="0.2">
      <c r="B138" s="1" t="s">
        <v>47</v>
      </c>
      <c r="C138" s="1">
        <v>2017</v>
      </c>
      <c r="D138" s="1" t="s">
        <v>787</v>
      </c>
      <c r="F138" s="2">
        <v>5</v>
      </c>
      <c r="G138" s="2" t="s">
        <v>574</v>
      </c>
      <c r="H138" s="2" t="s">
        <v>552</v>
      </c>
      <c r="I138" s="4" t="s">
        <v>602</v>
      </c>
      <c r="J138" s="16">
        <f>_xlfn.XLOOKUP($I138,DASHBOARD!$I$2:$I$27,DASHBOARD!$J$2:$J$27,"",0)</f>
        <v>81</v>
      </c>
      <c r="K138" s="23">
        <f>J138/DASHBOARD!$C$3</f>
        <v>2.0574041148082296</v>
      </c>
      <c r="L138" s="2">
        <v>222</v>
      </c>
      <c r="M138" s="26">
        <f>L138/DASHBOARD!$C$4</f>
        <v>100.68027210884354</v>
      </c>
      <c r="N138" s="26">
        <f t="shared" si="15"/>
        <v>23.785110449605845</v>
      </c>
      <c r="O138" s="5">
        <v>35101</v>
      </c>
      <c r="P138" s="2" t="s">
        <v>557</v>
      </c>
      <c r="Q138" s="2" t="str">
        <f>_xlfn.XLOOKUP($P138,DASHBOARD!$L$2:$L$150,DASHBOARD!M$2:M$150,"",0)</f>
        <v>United States</v>
      </c>
      <c r="R138" s="2" t="str">
        <f>_xlfn.XLOOKUP($P138,DASHBOARD!$L$2:$L$150,DASHBOARD!N$2:N$150,"",0)</f>
        <v>North America</v>
      </c>
      <c r="S138" s="2" t="str">
        <f>_xlfn.XLOOKUP($P138,DASHBOARD!$L$2:$L$150,DASHBOARD!O$2:O$150,"",0)</f>
        <v>Americas</v>
      </c>
      <c r="T138" s="2">
        <v>1</v>
      </c>
      <c r="V138" s="2" t="s">
        <v>579</v>
      </c>
      <c r="W138" s="2" t="s">
        <v>579</v>
      </c>
      <c r="Y138" s="2" t="str">
        <f t="shared" si="16"/>
        <v/>
      </c>
      <c r="Z138" s="6">
        <f>_xlfn.XLOOKUP($G138,$AE$130:$AE$152,$AF$130:$AF$152,0,0)</f>
        <v>1182840</v>
      </c>
      <c r="AA138" s="43">
        <f>Z138/$AB$153</f>
        <v>1.164893774646117E-2</v>
      </c>
      <c r="AD138" s="1">
        <v>9</v>
      </c>
      <c r="AE138" s="2" t="s">
        <v>740</v>
      </c>
      <c r="AF138" s="6">
        <v>1551659</v>
      </c>
      <c r="AG138" s="6" cm="1">
        <f t="array" ref="AG138">_xlfn.XLOOKUP($AE138&amp;$C138&amp;$D138,'[1]NBA-Data-1980-2019'!$B$1:$B$16305&amp;'[1]NBA-Data-1980-2019'!$A$1:$A$16305&amp;'[1]NBA-Data-1980-2019'!$D$1:$D$16305,'[1]NBA-Data-1980-2019'!$G$1:$G$16305,"",0)</f>
        <v>1984005</v>
      </c>
      <c r="AH138" s="68" cm="1">
        <f t="array" ref="AH138">_xlfn.XLOOKUP($AE138&amp;$C138&amp;$D138,'[1]NBA-Data-1980-2019'!$B$1:$B$16305&amp;'[1]NBA-Data-1980-2019'!$A$1:$A$16305&amp;'[1]NBA-Data-1980-2019'!$D$1:$D$16305,'[1]NBA-Data-1980-2019'!$H$1:$H$16305,"",0)</f>
        <v>92.399999999999991</v>
      </c>
      <c r="AI138" s="68" cm="1">
        <f t="array" ref="AI138">_xlfn.XLOOKUP($AE138&amp;$C138&amp;$D138,'[1]NBA-Data-1980-2019'!$B$1:$B$16305&amp;'[1]NBA-Data-1980-2019'!$A$1:$A$16305&amp;'[1]NBA-Data-1980-2019'!$D$1:$D$16305,'[1]NBA-Data-1980-2019'!$F$1:$F$16305,"",0)</f>
        <v>9.4</v>
      </c>
      <c r="AJ138" s="68">
        <f>IFERROR(($AH138/SUM(AH130:AH151))*$AI138,"")</f>
        <v>4.6022031823745417E-2</v>
      </c>
      <c r="AO138">
        <v>9</v>
      </c>
      <c r="AP138" t="s">
        <v>703</v>
      </c>
      <c r="AQ138">
        <v>21</v>
      </c>
      <c r="AR138">
        <v>71</v>
      </c>
      <c r="AS138" s="2">
        <v>1074</v>
      </c>
      <c r="AT138" s="61">
        <v>0.04</v>
      </c>
      <c r="AU138" s="61">
        <v>0.69</v>
      </c>
      <c r="AV138" s="61">
        <v>0.27</v>
      </c>
      <c r="AY138" s="2">
        <v>-1.4</v>
      </c>
      <c r="AZ138" s="2">
        <v>-18.100000000000001</v>
      </c>
      <c r="BA138" s="2">
        <v>26</v>
      </c>
      <c r="BB138" s="2">
        <v>7</v>
      </c>
      <c r="BC138" s="2">
        <v>39</v>
      </c>
      <c r="BD138" s="2">
        <v>0</v>
      </c>
      <c r="BE138" s="2">
        <v>17</v>
      </c>
      <c r="BF138" s="2">
        <v>2</v>
      </c>
      <c r="BG138" s="2">
        <v>186</v>
      </c>
      <c r="BH138" s="2">
        <v>3</v>
      </c>
      <c r="BI138" s="2">
        <v>18</v>
      </c>
    </row>
    <row r="139" spans="1:61" x14ac:dyDescent="0.2">
      <c r="B139" s="1" t="s">
        <v>47</v>
      </c>
      <c r="C139" s="1">
        <v>2017</v>
      </c>
      <c r="D139" s="1" t="s">
        <v>787</v>
      </c>
      <c r="F139" s="2">
        <v>20</v>
      </c>
      <c r="G139" s="2" t="s">
        <v>739</v>
      </c>
      <c r="H139" s="2" t="s">
        <v>566</v>
      </c>
      <c r="I139" s="4" t="s">
        <v>602</v>
      </c>
      <c r="J139" s="16">
        <f>_xlfn.XLOOKUP($I139,DASHBOARD!$I$2:$I$27,DASHBOARD!$J$2:$J$27,"",0)</f>
        <v>81</v>
      </c>
      <c r="K139" s="23">
        <f>J139/DASHBOARD!$C$3</f>
        <v>2.0574041148082296</v>
      </c>
      <c r="L139" s="2">
        <v>230</v>
      </c>
      <c r="M139" s="26">
        <f>L139/DASHBOARD!$C$4</f>
        <v>104.30839002267574</v>
      </c>
      <c r="N139" s="26">
        <f t="shared" si="15"/>
        <v>24.64223154688894</v>
      </c>
      <c r="O139" s="5">
        <v>33973</v>
      </c>
      <c r="P139" s="2" t="s">
        <v>557</v>
      </c>
      <c r="Q139" s="2" t="str">
        <f>_xlfn.XLOOKUP($P139,DASHBOARD!$L$2:$L$150,DASHBOARD!M$2:M$150,"",0)</f>
        <v>United States</v>
      </c>
      <c r="R139" s="2" t="str">
        <f>_xlfn.XLOOKUP($P139,DASHBOARD!$L$2:$L$150,DASHBOARD!N$2:N$150,"",0)</f>
        <v>North America</v>
      </c>
      <c r="S139" s="2" t="str">
        <f>_xlfn.XLOOKUP($P139,DASHBOARD!$L$2:$L$150,DASHBOARD!O$2:O$150,"",0)</f>
        <v>Americas</v>
      </c>
      <c r="T139" s="2">
        <v>2</v>
      </c>
      <c r="V139" s="2" t="s">
        <v>636</v>
      </c>
      <c r="W139" s="2" t="s">
        <v>636</v>
      </c>
      <c r="Y139" s="2" t="str">
        <f t="shared" si="16"/>
        <v/>
      </c>
      <c r="Z139" s="6">
        <f>_xlfn.XLOOKUP($G139,$AE$130:$AE$152,$AF$130:$AF$152,0,0)</f>
        <v>980431</v>
      </c>
      <c r="AA139" s="43">
        <f>Z139/$AB$153</f>
        <v>9.655557542609881E-3</v>
      </c>
      <c r="AD139" s="1">
        <v>10</v>
      </c>
      <c r="AE139" s="2" t="s">
        <v>653</v>
      </c>
      <c r="AF139" s="6">
        <v>1403611</v>
      </c>
      <c r="AG139" s="6" cm="1">
        <f t="array" ref="AG139">_xlfn.XLOOKUP($AE139&amp;$C139&amp;$D139,'[1]NBA-Data-1980-2019'!$B$1:$B$16305&amp;'[1]NBA-Data-1980-2019'!$A$1:$A$16305&amp;'[1]NBA-Data-1980-2019'!$D$1:$D$16305,'[1]NBA-Data-1980-2019'!$G$1:$G$16305,"",0)</f>
        <v>1403611</v>
      </c>
      <c r="AH139" s="68" cm="1">
        <f t="array" ref="AH139">_xlfn.XLOOKUP($AE139&amp;$C139&amp;$D139,'[1]NBA-Data-1980-2019'!$B$1:$B$16305&amp;'[1]NBA-Data-1980-2019'!$A$1:$A$16305&amp;'[1]NBA-Data-1980-2019'!$D$1:$D$16305,'[1]NBA-Data-1980-2019'!$H$1:$H$16305,"",0)</f>
        <v>739.19999999999993</v>
      </c>
      <c r="AI139" s="68" cm="1">
        <f t="array" ref="AI139">_xlfn.XLOOKUP($AE139&amp;$C139&amp;$D139,'[1]NBA-Data-1980-2019'!$B$1:$B$16305&amp;'[1]NBA-Data-1980-2019'!$A$1:$A$16305&amp;'[1]NBA-Data-1980-2019'!$D$1:$D$16305,'[1]NBA-Data-1980-2019'!$F$1:$F$16305,"",0)</f>
        <v>25.2</v>
      </c>
      <c r="AJ139" s="68">
        <f>IFERROR(($AH139/SUM(AH130:AH151))*$AI139,"")</f>
        <v>0.98702570379436971</v>
      </c>
      <c r="AO139">
        <v>10</v>
      </c>
      <c r="AP139" t="s">
        <v>731</v>
      </c>
      <c r="AQ139">
        <v>36</v>
      </c>
      <c r="AR139">
        <v>68</v>
      </c>
      <c r="AS139" s="2">
        <v>854</v>
      </c>
      <c r="AW139" s="61">
        <v>7.0000000000000007E-2</v>
      </c>
      <c r="AX139" s="61">
        <v>0.94</v>
      </c>
      <c r="AY139" s="2">
        <v>7.8</v>
      </c>
      <c r="AZ139" s="2">
        <v>-5</v>
      </c>
      <c r="BA139" s="2">
        <v>39</v>
      </c>
      <c r="BB139" s="2">
        <v>18</v>
      </c>
      <c r="BC139" s="2">
        <v>58</v>
      </c>
      <c r="BD139" s="2">
        <v>15</v>
      </c>
      <c r="BE139" s="2">
        <v>25</v>
      </c>
      <c r="BF139" s="2">
        <v>3</v>
      </c>
      <c r="BG139" s="2">
        <v>332</v>
      </c>
      <c r="BH139" s="2">
        <v>4</v>
      </c>
      <c r="BI139" s="2">
        <v>8</v>
      </c>
    </row>
    <row r="140" spans="1:61" x14ac:dyDescent="0.2">
      <c r="B140" s="1" t="s">
        <v>47</v>
      </c>
      <c r="C140" s="1">
        <v>2017</v>
      </c>
      <c r="D140" s="1" t="s">
        <v>787</v>
      </c>
      <c r="F140" s="2">
        <v>0</v>
      </c>
      <c r="G140" s="2" t="s">
        <v>703</v>
      </c>
      <c r="H140" s="2" t="s">
        <v>576</v>
      </c>
      <c r="I140" s="4" t="s">
        <v>604</v>
      </c>
      <c r="J140" s="16">
        <f>_xlfn.XLOOKUP($I140,DASHBOARD!$I$2:$I$27,DASHBOARD!$J$2:$J$27,"",0)</f>
        <v>79</v>
      </c>
      <c r="K140" s="23">
        <f>J140/DASHBOARD!$C$3</f>
        <v>2.0066040132080265</v>
      </c>
      <c r="L140" s="2">
        <v>181</v>
      </c>
      <c r="M140" s="26">
        <f>L140/DASHBOARD!$C$4</f>
        <v>82.086167800453509</v>
      </c>
      <c r="N140" s="26">
        <f t="shared" si="15"/>
        <v>20.386685727220435</v>
      </c>
      <c r="O140" s="5">
        <v>34997</v>
      </c>
      <c r="P140" s="2" t="s">
        <v>557</v>
      </c>
      <c r="Q140" s="2" t="str">
        <f>_xlfn.XLOOKUP($P140,DASHBOARD!$L$2:$L$150,DASHBOARD!M$2:M$150,"",0)</f>
        <v>United States</v>
      </c>
      <c r="R140" s="2" t="str">
        <f>_xlfn.XLOOKUP($P140,DASHBOARD!$L$2:$L$150,DASHBOARD!N$2:N$150,"",0)</f>
        <v>North America</v>
      </c>
      <c r="S140" s="2" t="str">
        <f>_xlfn.XLOOKUP($P140,DASHBOARD!$L$2:$L$150,DASHBOARD!O$2:O$150,"",0)</f>
        <v>Americas</v>
      </c>
      <c r="T140" s="2" t="s">
        <v>563</v>
      </c>
      <c r="V140" s="2" t="s">
        <v>704</v>
      </c>
      <c r="W140" s="2" t="s">
        <v>704</v>
      </c>
      <c r="Y140" s="2" t="str">
        <f t="shared" si="16"/>
        <v/>
      </c>
      <c r="Z140" s="6">
        <f>_xlfn.XLOOKUP($G140,$AE$130:$AE$152,$AF$130:$AF$152,0,0)</f>
        <v>543471</v>
      </c>
      <c r="AA140" s="43">
        <f>Z140/$AB$153</f>
        <v>5.3522537672102731E-3</v>
      </c>
      <c r="AD140" s="1">
        <v>11</v>
      </c>
      <c r="AE140" s="2" t="s">
        <v>574</v>
      </c>
      <c r="AF140" s="6">
        <v>1182840</v>
      </c>
      <c r="AG140" s="6" cm="1">
        <f t="array" ref="AG140">_xlfn.XLOOKUP($AE140&amp;$C140&amp;$D140,'[1]NBA-Data-1980-2019'!$B$1:$B$16305&amp;'[1]NBA-Data-1980-2019'!$A$1:$A$16305&amp;'[1]NBA-Data-1980-2019'!$D$1:$D$16305,'[1]NBA-Data-1980-2019'!$G$1:$G$16305,"",0)</f>
        <v>1182840</v>
      </c>
      <c r="AH140" s="68" cm="1">
        <f t="array" ref="AH140">_xlfn.XLOOKUP($AE140&amp;$C140&amp;$D140,'[1]NBA-Data-1980-2019'!$B$1:$B$16305&amp;'[1]NBA-Data-1980-2019'!$A$1:$A$16305&amp;'[1]NBA-Data-1980-2019'!$D$1:$D$16305,'[1]NBA-Data-1980-2019'!$H$1:$H$16305,"",0)</f>
        <v>445.20000000000005</v>
      </c>
      <c r="AI140" s="68" cm="1">
        <f t="array" ref="AI140">_xlfn.XLOOKUP($AE140&amp;$C140&amp;$D140,'[1]NBA-Data-1980-2019'!$B$1:$B$16305&amp;'[1]NBA-Data-1980-2019'!$A$1:$A$16305&amp;'[1]NBA-Data-1980-2019'!$D$1:$D$16305,'[1]NBA-Data-1980-2019'!$F$1:$F$16305,"",0)</f>
        <v>13.4</v>
      </c>
      <c r="AJ140" s="68">
        <f>IFERROR(($AH140/SUM(AH130:AH151))*$AI140,"")</f>
        <v>0.3161010348280851</v>
      </c>
      <c r="AO140">
        <v>11</v>
      </c>
      <c r="AP140" t="s">
        <v>653</v>
      </c>
      <c r="AQ140">
        <v>29</v>
      </c>
      <c r="AR140">
        <v>77</v>
      </c>
      <c r="AS140" s="2">
        <v>739</v>
      </c>
      <c r="AX140" s="61">
        <v>1</v>
      </c>
      <c r="AY140" s="2">
        <v>19.600000000000001</v>
      </c>
      <c r="AZ140" s="2">
        <v>9.6999999999999993</v>
      </c>
      <c r="BA140" s="2">
        <v>10</v>
      </c>
      <c r="BB140" s="2">
        <v>14</v>
      </c>
      <c r="BC140" s="2">
        <v>59</v>
      </c>
      <c r="BD140" s="2">
        <v>10</v>
      </c>
      <c r="BE140" s="2">
        <v>48</v>
      </c>
      <c r="BF140" s="2">
        <v>3</v>
      </c>
      <c r="BG140" s="2">
        <v>41</v>
      </c>
      <c r="BH140" s="2">
        <v>18</v>
      </c>
      <c r="BI140" s="2">
        <v>15</v>
      </c>
    </row>
    <row r="141" spans="1:61" x14ac:dyDescent="0.2">
      <c r="B141" s="1" t="s">
        <v>47</v>
      </c>
      <c r="C141" s="1">
        <v>2017</v>
      </c>
      <c r="D141" s="1" t="s">
        <v>787</v>
      </c>
      <c r="F141" s="2">
        <v>1</v>
      </c>
      <c r="G141" s="2" t="s">
        <v>653</v>
      </c>
      <c r="H141" s="2" t="s">
        <v>552</v>
      </c>
      <c r="I141" s="4" t="s">
        <v>1151</v>
      </c>
      <c r="J141" s="16">
        <f>_xlfn.XLOOKUP($I141,DASHBOARD!$I$2:$I$27,DASHBOARD!$J$2:$J$27,"",0)</f>
        <v>85</v>
      </c>
      <c r="K141" s="23">
        <f>J141/DASHBOARD!$C$3</f>
        <v>2.1590043180086362</v>
      </c>
      <c r="L141" s="2">
        <v>270</v>
      </c>
      <c r="M141" s="26">
        <f>L141/DASHBOARD!$C$4</f>
        <v>122.44897959183673</v>
      </c>
      <c r="N141" s="26">
        <f t="shared" si="15"/>
        <v>26.269278723254001</v>
      </c>
      <c r="O141" s="5">
        <v>32161</v>
      </c>
      <c r="P141" s="2" t="s">
        <v>557</v>
      </c>
      <c r="Q141" s="2" t="str">
        <f>_xlfn.XLOOKUP($P141,DASHBOARD!$L$2:$L$150,DASHBOARD!M$2:M$150,"",0)</f>
        <v>United States</v>
      </c>
      <c r="R141" s="2" t="str">
        <f>_xlfn.XLOOKUP($P141,DASHBOARD!$L$2:$L$150,DASHBOARD!N$2:N$150,"",0)</f>
        <v>North America</v>
      </c>
      <c r="S141" s="2" t="str">
        <f>_xlfn.XLOOKUP($P141,DASHBOARD!$L$2:$L$150,DASHBOARD!O$2:O$150,"",0)</f>
        <v>Americas</v>
      </c>
      <c r="T141" s="2">
        <v>8</v>
      </c>
      <c r="V141" s="2" t="s">
        <v>680</v>
      </c>
      <c r="W141" s="2" t="s">
        <v>680</v>
      </c>
      <c r="Y141" s="2" t="str">
        <f t="shared" si="16"/>
        <v/>
      </c>
      <c r="Z141" s="6">
        <f>_xlfn.XLOOKUP($G141,$AE$130:$AE$152,$AF$130:$AF$152,0,0)</f>
        <v>1403611</v>
      </c>
      <c r="AA141" s="43">
        <f>Z141/$AB$153</f>
        <v>1.382315204021517E-2</v>
      </c>
      <c r="AD141" s="1">
        <v>12</v>
      </c>
      <c r="AE141" s="2" t="s">
        <v>727</v>
      </c>
      <c r="AF141" s="6">
        <v>1171560</v>
      </c>
      <c r="AG141" s="6" cm="1">
        <f t="array" ref="AG141">_xlfn.XLOOKUP($AE141&amp;$C141&amp;$D141,'[1]NBA-Data-1980-2019'!$B$1:$B$16305&amp;'[1]NBA-Data-1980-2019'!$A$1:$A$16305&amp;'[1]NBA-Data-1980-2019'!$D$1:$D$16305,'[1]NBA-Data-1980-2019'!$G$1:$G$16305,"",0)</f>
        <v>1171560</v>
      </c>
      <c r="AH141" s="68" cm="1">
        <f t="array" ref="AH141">_xlfn.XLOOKUP($AE141&amp;$C141&amp;$D141,'[1]NBA-Data-1980-2019'!$B$1:$B$16305&amp;'[1]NBA-Data-1980-2019'!$A$1:$A$16305&amp;'[1]NBA-Data-1980-2019'!$D$1:$D$16305,'[1]NBA-Data-1980-2019'!$H$1:$H$16305,"",0)</f>
        <v>85</v>
      </c>
      <c r="AI141" s="68" cm="1">
        <f t="array" ref="AI141">_xlfn.XLOOKUP($AE141&amp;$C141&amp;$D141,'[1]NBA-Data-1980-2019'!$B$1:$B$16305&amp;'[1]NBA-Data-1980-2019'!$A$1:$A$16305&amp;'[1]NBA-Data-1980-2019'!$D$1:$D$16305,'[1]NBA-Data-1980-2019'!$F$1:$F$16305,"",0)</f>
        <v>5.3</v>
      </c>
      <c r="AJ141" s="68">
        <f>IFERROR(($AH141/SUM(AH130:AH151))*$AI141,"")</f>
        <v>2.3870458386982259E-2</v>
      </c>
      <c r="AO141">
        <v>12</v>
      </c>
      <c r="AP141" t="s">
        <v>739</v>
      </c>
      <c r="AQ141">
        <v>24</v>
      </c>
      <c r="AR141">
        <v>52</v>
      </c>
      <c r="AS141" s="2">
        <v>457</v>
      </c>
      <c r="AV141" s="61">
        <v>0.21</v>
      </c>
      <c r="AW141" s="61">
        <v>0.48</v>
      </c>
      <c r="AX141" s="61">
        <v>0.31</v>
      </c>
      <c r="AY141" s="2">
        <v>-2.2000000000000002</v>
      </c>
      <c r="AZ141" s="2">
        <v>-15.7</v>
      </c>
      <c r="BA141" s="2">
        <v>10</v>
      </c>
      <c r="BB141" s="2">
        <v>5</v>
      </c>
      <c r="BC141" s="2">
        <v>26</v>
      </c>
      <c r="BD141" s="2">
        <v>4</v>
      </c>
      <c r="BE141" s="2">
        <v>15</v>
      </c>
      <c r="BF141" s="2">
        <v>0</v>
      </c>
      <c r="BG141" s="2">
        <v>44</v>
      </c>
      <c r="BH141" s="2">
        <v>2</v>
      </c>
      <c r="BI141" s="2">
        <v>11</v>
      </c>
    </row>
    <row r="142" spans="1:61" x14ac:dyDescent="0.2">
      <c r="B142" s="1" t="s">
        <v>47</v>
      </c>
      <c r="C142" s="1">
        <v>2017</v>
      </c>
      <c r="D142" s="1" t="s">
        <v>787</v>
      </c>
      <c r="F142" s="2">
        <v>27</v>
      </c>
      <c r="G142" s="2" t="s">
        <v>729</v>
      </c>
      <c r="H142" s="2" t="s">
        <v>552</v>
      </c>
      <c r="I142" s="4" t="s">
        <v>1149</v>
      </c>
      <c r="J142" s="16">
        <f>_xlfn.XLOOKUP($I142,DASHBOARD!$I$2:$I$27,DASHBOARD!$J$2:$J$27,"",0)</f>
        <v>83</v>
      </c>
      <c r="K142" s="23">
        <f>J142/DASHBOARD!$C$3</f>
        <v>2.1082042164084331</v>
      </c>
      <c r="L142" s="2">
        <v>270</v>
      </c>
      <c r="M142" s="26">
        <f>L142/DASHBOARD!$C$4</f>
        <v>122.44897959183673</v>
      </c>
      <c r="N142" s="26">
        <f t="shared" si="15"/>
        <v>27.550520942881427</v>
      </c>
      <c r="O142" s="5">
        <v>30722</v>
      </c>
      <c r="P142" s="2" t="s">
        <v>730</v>
      </c>
      <c r="Q142" s="2" t="str">
        <f>_xlfn.XLOOKUP($P142,DASHBOARD!$L$2:$L$150,DASHBOARD!M$2:M$150,"",0)</f>
        <v>Georgia</v>
      </c>
      <c r="R142" s="2" t="str">
        <f>_xlfn.XLOOKUP($P142,DASHBOARD!$L$2:$L$150,DASHBOARD!N$2:N$150,"",0)</f>
        <v>Asia</v>
      </c>
      <c r="S142" s="2" t="str">
        <f>_xlfn.XLOOKUP($P142,DASHBOARD!$L$2:$L$150,DASHBOARD!O$2:O$150,"",0)</f>
        <v>Eurasia</v>
      </c>
      <c r="T142" s="2">
        <v>13</v>
      </c>
      <c r="Y142" s="2" t="str">
        <f t="shared" si="16"/>
        <v/>
      </c>
      <c r="Z142" s="6">
        <f>_xlfn.XLOOKUP($G142,$AE$130:$AE$152,$AF$130:$AF$152,0,0)</f>
        <v>2898000</v>
      </c>
      <c r="AA142" s="43">
        <f>Z142/$AB$153</f>
        <v>2.8540311106527067E-2</v>
      </c>
      <c r="AD142" s="1">
        <v>13</v>
      </c>
      <c r="AE142" s="2" t="s">
        <v>737</v>
      </c>
      <c r="AF142" s="6">
        <v>1015696</v>
      </c>
      <c r="AG142" s="6" cm="1">
        <f t="array" ref="AG142">_xlfn.XLOOKUP($AE142&amp;$C142&amp;$D142,'[1]NBA-Data-1980-2019'!$B$1:$B$16305&amp;'[1]NBA-Data-1980-2019'!$A$1:$A$16305&amp;'[1]NBA-Data-1980-2019'!$D$1:$D$16305,'[1]NBA-Data-1980-2019'!$G$1:$G$16305,"",0)</f>
        <v>1015696</v>
      </c>
      <c r="AH142" s="68" cm="1">
        <f t="array" ref="AH142">_xlfn.XLOOKUP($AE142&amp;$C142&amp;$D142,'[1]NBA-Data-1980-2019'!$B$1:$B$16305&amp;'[1]NBA-Data-1980-2019'!$A$1:$A$16305&amp;'[1]NBA-Data-1980-2019'!$D$1:$D$16305,'[1]NBA-Data-1980-2019'!$H$1:$H$16305,"",0)</f>
        <v>1139.6000000000001</v>
      </c>
      <c r="AI142" s="68" cm="1">
        <f t="array" ref="AI142">_xlfn.XLOOKUP($AE142&amp;$C142&amp;$D142,'[1]NBA-Data-1980-2019'!$B$1:$B$16305&amp;'[1]NBA-Data-1980-2019'!$A$1:$A$16305&amp;'[1]NBA-Data-1980-2019'!$D$1:$D$16305,'[1]NBA-Data-1980-2019'!$F$1:$F$16305,"",0)</f>
        <v>13.1</v>
      </c>
      <c r="AJ142" s="68">
        <f>IFERROR(($AH142/SUM(AH130:AH151))*$AI142,"")</f>
        <v>0.79102407180742573</v>
      </c>
      <c r="AO142">
        <v>13</v>
      </c>
      <c r="AP142" t="s">
        <v>574</v>
      </c>
      <c r="AQ142">
        <v>20</v>
      </c>
      <c r="AR142">
        <v>53</v>
      </c>
      <c r="AS142" s="2">
        <v>447</v>
      </c>
      <c r="AV142" s="61">
        <v>0.03</v>
      </c>
      <c r="AW142" s="61">
        <v>0.39</v>
      </c>
      <c r="AX142" s="61">
        <v>0.57999999999999996</v>
      </c>
      <c r="AY142" s="2">
        <v>-0.6</v>
      </c>
      <c r="AZ142" s="2">
        <v>-13.9</v>
      </c>
      <c r="BA142" s="2">
        <v>4</v>
      </c>
      <c r="BB142" s="2">
        <v>6</v>
      </c>
      <c r="BC142" s="2">
        <v>29</v>
      </c>
      <c r="BD142" s="2">
        <v>5</v>
      </c>
      <c r="BE142" s="2">
        <v>15</v>
      </c>
      <c r="BF142" s="2">
        <v>0</v>
      </c>
      <c r="BG142" s="2">
        <v>71</v>
      </c>
      <c r="BH142" s="2">
        <v>6</v>
      </c>
      <c r="BI142" s="2">
        <v>14</v>
      </c>
    </row>
    <row r="143" spans="1:61" x14ac:dyDescent="0.2">
      <c r="B143" s="1" t="s">
        <v>47</v>
      </c>
      <c r="C143" s="1">
        <v>2017</v>
      </c>
      <c r="D143" s="1" t="s">
        <v>787</v>
      </c>
      <c r="F143" s="2">
        <v>11</v>
      </c>
      <c r="G143" s="2" t="s">
        <v>559</v>
      </c>
      <c r="H143" s="2" t="s">
        <v>576</v>
      </c>
      <c r="I143" s="4" t="s">
        <v>599</v>
      </c>
      <c r="J143" s="16">
        <f>_xlfn.XLOOKUP($I143,DASHBOARD!$I$2:$I$27,DASHBOARD!$J$2:$J$27,"",0)</f>
        <v>78</v>
      </c>
      <c r="K143" s="23">
        <f>J143/DASHBOARD!$C$3</f>
        <v>1.981203962407925</v>
      </c>
      <c r="L143" s="2">
        <v>215</v>
      </c>
      <c r="M143" s="26">
        <f>L143/DASHBOARD!$C$4</f>
        <v>97.505668934240362</v>
      </c>
      <c r="N143" s="26">
        <f t="shared" si="15"/>
        <v>24.841138162475154</v>
      </c>
      <c r="O143" s="5">
        <v>32912</v>
      </c>
      <c r="P143" s="2" t="s">
        <v>557</v>
      </c>
      <c r="Q143" s="2" t="str">
        <f>_xlfn.XLOOKUP($P143,DASHBOARD!$L$2:$L$150,DASHBOARD!M$2:M$150,"",0)</f>
        <v>United States</v>
      </c>
      <c r="R143" s="2" t="str">
        <f>_xlfn.XLOOKUP($P143,DASHBOARD!$L$2:$L$150,DASHBOARD!N$2:N$150,"",0)</f>
        <v>North America</v>
      </c>
      <c r="S143" s="2" t="str">
        <f>_xlfn.XLOOKUP($P143,DASHBOARD!$L$2:$L$150,DASHBOARD!O$2:O$150,"",0)</f>
        <v>Americas</v>
      </c>
      <c r="T143" s="2">
        <v>5</v>
      </c>
      <c r="V143" s="2" t="s">
        <v>587</v>
      </c>
      <c r="W143" s="2" t="s">
        <v>587</v>
      </c>
      <c r="Y143" s="2" t="str">
        <f t="shared" si="16"/>
        <v/>
      </c>
      <c r="Z143" s="6">
        <f>_xlfn.XLOOKUP($G143,$AE$130:$AE$152,$AF$130:$AF$152,0,0)</f>
        <v>16663575</v>
      </c>
      <c r="AA143" s="43">
        <f>Z143/$AB$153</f>
        <v>0.16410752748341847</v>
      </c>
      <c r="AD143" s="1">
        <v>14</v>
      </c>
      <c r="AE143" s="2" t="s">
        <v>739</v>
      </c>
      <c r="AF143" s="6">
        <v>980431</v>
      </c>
      <c r="AG143" s="6" t="str" cm="1">
        <f t="array" ref="AG143">_xlfn.XLOOKUP($AE143&amp;$C143&amp;$D143,'[1]NBA-Data-1980-2019'!$B$1:$B$16305&amp;'[1]NBA-Data-1980-2019'!$A$1:$A$16305&amp;'[1]NBA-Data-1980-2019'!$D$1:$D$16305,'[1]NBA-Data-1980-2019'!$G$1:$G$16305,"",0)</f>
        <v/>
      </c>
      <c r="AH143" s="68" t="str" cm="1">
        <f t="array" ref="AH143">_xlfn.XLOOKUP($AE143&amp;$C143&amp;$D143,'[1]NBA-Data-1980-2019'!$B$1:$B$16305&amp;'[1]NBA-Data-1980-2019'!$A$1:$A$16305&amp;'[1]NBA-Data-1980-2019'!$D$1:$D$16305,'[1]NBA-Data-1980-2019'!$H$1:$H$16305,"",0)</f>
        <v/>
      </c>
      <c r="AI143" s="68" t="str" cm="1">
        <f t="array" ref="AI143">_xlfn.XLOOKUP($AE143&amp;$C143&amp;$D143,'[1]NBA-Data-1980-2019'!$B$1:$B$16305&amp;'[1]NBA-Data-1980-2019'!$A$1:$A$16305&amp;'[1]NBA-Data-1980-2019'!$D$1:$D$16305,'[1]NBA-Data-1980-2019'!$F$1:$F$16305,"",0)</f>
        <v/>
      </c>
      <c r="AJ143" s="68" t="str">
        <f>IFERROR(($AH143/SUM(AH130:AH151))*$AI143,"")</f>
        <v/>
      </c>
      <c r="AO143">
        <v>14</v>
      </c>
      <c r="AP143" t="s">
        <v>736</v>
      </c>
      <c r="AQ143">
        <v>36</v>
      </c>
      <c r="AR143">
        <v>20</v>
      </c>
      <c r="AS143" s="2">
        <v>410</v>
      </c>
      <c r="AU143" s="61">
        <v>0.01</v>
      </c>
      <c r="AV143" s="61">
        <v>0.33</v>
      </c>
      <c r="AW143" s="61">
        <v>0.66</v>
      </c>
      <c r="AY143" s="2">
        <v>4.5</v>
      </c>
      <c r="AZ143" s="2">
        <v>-8.1</v>
      </c>
      <c r="BA143" s="2">
        <v>15</v>
      </c>
      <c r="BB143" s="2">
        <v>3</v>
      </c>
      <c r="BC143" s="2">
        <v>26</v>
      </c>
      <c r="BD143" s="2">
        <v>2</v>
      </c>
      <c r="BE143" s="2">
        <v>9</v>
      </c>
      <c r="BF143" s="2">
        <v>0</v>
      </c>
      <c r="BG143" s="2">
        <v>105</v>
      </c>
      <c r="BH143" s="2">
        <v>0</v>
      </c>
      <c r="BI143" s="2">
        <v>2</v>
      </c>
    </row>
    <row r="144" spans="1:61" x14ac:dyDescent="0.2">
      <c r="B144" s="1" t="s">
        <v>47</v>
      </c>
      <c r="C144" s="1">
        <v>2017</v>
      </c>
      <c r="D144" s="1" t="s">
        <v>787</v>
      </c>
      <c r="F144" s="2">
        <v>18</v>
      </c>
      <c r="G144" s="2" t="s">
        <v>740</v>
      </c>
      <c r="H144" s="2" t="s">
        <v>552</v>
      </c>
      <c r="I144" s="4" t="s">
        <v>1149</v>
      </c>
      <c r="J144" s="16">
        <f>_xlfn.XLOOKUP($I144,DASHBOARD!$I$2:$I$27,DASHBOARD!$J$2:$J$27,"",0)</f>
        <v>83</v>
      </c>
      <c r="K144" s="23">
        <f>J144/DASHBOARD!$C$3</f>
        <v>2.1082042164084331</v>
      </c>
      <c r="L144" s="2">
        <v>273</v>
      </c>
      <c r="M144" s="26">
        <f>L144/DASHBOARD!$C$4</f>
        <v>123.80952380952381</v>
      </c>
      <c r="N144" s="26">
        <f t="shared" si="15"/>
        <v>27.856637842246776</v>
      </c>
      <c r="O144" s="5">
        <v>30222</v>
      </c>
      <c r="P144" s="2" t="s">
        <v>741</v>
      </c>
      <c r="Q144" s="2" t="str">
        <f>_xlfn.XLOOKUP($P144,DASHBOARD!$L$2:$L$150,DASHBOARD!M$2:M$150,"",0)</f>
        <v>Brazil</v>
      </c>
      <c r="R144" s="2" t="str">
        <f>_xlfn.XLOOKUP($P144,DASHBOARD!$L$2:$L$150,DASHBOARD!N$2:N$150,"",0)</f>
        <v>South America</v>
      </c>
      <c r="S144" s="2" t="str">
        <f>_xlfn.XLOOKUP($P144,DASHBOARD!$L$2:$L$150,DASHBOARD!O$2:O$150,"",0)</f>
        <v>Americas</v>
      </c>
      <c r="T144" s="2">
        <v>12</v>
      </c>
      <c r="Y144" s="2" t="str">
        <f t="shared" si="16"/>
        <v/>
      </c>
      <c r="Z144" s="6">
        <f>_xlfn.XLOOKUP($G144,$AE$130:$AE$152,$AF$130:$AF$152,0,0)</f>
        <v>1551659</v>
      </c>
      <c r="AA144" s="43">
        <f>Z144/$AB$153</f>
        <v>1.5281169976274217E-2</v>
      </c>
      <c r="AD144" s="1">
        <v>15</v>
      </c>
      <c r="AE144" s="2" t="s">
        <v>735</v>
      </c>
      <c r="AF144" s="11">
        <v>945126</v>
      </c>
      <c r="AG144" s="6" t="str" cm="1">
        <f t="array" ref="AG144">_xlfn.XLOOKUP($AE144&amp;$C144&amp;$D144,'[1]NBA-Data-1980-2019'!$B$1:$B$16305&amp;'[1]NBA-Data-1980-2019'!$A$1:$A$16305&amp;'[1]NBA-Data-1980-2019'!$D$1:$D$16305,'[1]NBA-Data-1980-2019'!$G$1:$G$16305,"",0)</f>
        <v/>
      </c>
      <c r="AH144" s="68" t="str" cm="1">
        <f t="array" ref="AH144">_xlfn.XLOOKUP($AE144&amp;$C144&amp;$D144,'[1]NBA-Data-1980-2019'!$B$1:$B$16305&amp;'[1]NBA-Data-1980-2019'!$A$1:$A$16305&amp;'[1]NBA-Data-1980-2019'!$D$1:$D$16305,'[1]NBA-Data-1980-2019'!$H$1:$H$16305,"",0)</f>
        <v/>
      </c>
      <c r="AI144" s="68" t="str" cm="1">
        <f t="array" ref="AI144">_xlfn.XLOOKUP($AE144&amp;$C144&amp;$D144,'[1]NBA-Data-1980-2019'!$B$1:$B$16305&amp;'[1]NBA-Data-1980-2019'!$A$1:$A$16305&amp;'[1]NBA-Data-1980-2019'!$D$1:$D$16305,'[1]NBA-Data-1980-2019'!$F$1:$F$16305,"",0)</f>
        <v/>
      </c>
      <c r="AJ144" s="68" t="str">
        <f>IFERROR(($AH144/SUM(AH130:AH151))*$AI144,"")</f>
        <v/>
      </c>
      <c r="AO144">
        <v>15</v>
      </c>
      <c r="AP144" t="s">
        <v>740</v>
      </c>
      <c r="AQ144">
        <v>34</v>
      </c>
      <c r="AR144">
        <v>14</v>
      </c>
      <c r="AS144" s="2">
        <v>92</v>
      </c>
      <c r="AW144" s="61">
        <v>0.15</v>
      </c>
      <c r="AX144" s="61">
        <v>0.85</v>
      </c>
      <c r="AY144" s="2">
        <v>-11.1</v>
      </c>
      <c r="AZ144" s="2">
        <v>-23.4</v>
      </c>
      <c r="BA144" s="2">
        <v>4</v>
      </c>
      <c r="BB144" s="2">
        <v>2</v>
      </c>
      <c r="BC144" s="2">
        <v>9</v>
      </c>
      <c r="BD144" s="2">
        <v>2</v>
      </c>
      <c r="BE144" s="2">
        <v>5</v>
      </c>
      <c r="BF144" s="2">
        <v>2</v>
      </c>
      <c r="BG144" s="2">
        <v>24</v>
      </c>
      <c r="BH144" s="2">
        <v>1</v>
      </c>
      <c r="BI144" s="2">
        <v>0</v>
      </c>
    </row>
    <row r="145" spans="1:61" x14ac:dyDescent="0.2">
      <c r="B145" s="1" t="s">
        <v>47</v>
      </c>
      <c r="C145" s="1">
        <v>2017</v>
      </c>
      <c r="D145" s="1" t="s">
        <v>787</v>
      </c>
      <c r="F145" s="2">
        <v>2</v>
      </c>
      <c r="G145" s="2" t="s">
        <v>742</v>
      </c>
      <c r="H145" s="2" t="s">
        <v>556</v>
      </c>
      <c r="I145" s="4" t="s">
        <v>597</v>
      </c>
      <c r="J145" s="16">
        <f>_xlfn.XLOOKUP($I145,DASHBOARD!$I$2:$I$27,DASHBOARD!$J$2:$J$27,"",0)</f>
        <v>74</v>
      </c>
      <c r="K145" s="23">
        <f>J145/DASHBOARD!$C$3</f>
        <v>1.8796037592075185</v>
      </c>
      <c r="L145" s="2">
        <v>165</v>
      </c>
      <c r="M145" s="26">
        <f>L145/DASHBOARD!$C$4</f>
        <v>74.829931972789112</v>
      </c>
      <c r="N145" s="26">
        <f t="shared" si="15"/>
        <v>21.180818587478814</v>
      </c>
      <c r="O145" s="5">
        <v>33967</v>
      </c>
      <c r="P145" s="2" t="s">
        <v>557</v>
      </c>
      <c r="Q145" s="2" t="str">
        <f>_xlfn.XLOOKUP($P145,DASHBOARD!$L$2:$L$150,DASHBOARD!M$2:M$150,"",0)</f>
        <v>United States</v>
      </c>
      <c r="R145" s="2" t="str">
        <f>_xlfn.XLOOKUP($P145,DASHBOARD!$L$2:$L$150,DASHBOARD!N$2:N$150,"",0)</f>
        <v>North America</v>
      </c>
      <c r="S145" s="2" t="str">
        <f>_xlfn.XLOOKUP($P145,DASHBOARD!$L$2:$L$150,DASHBOARD!O$2:O$150,"",0)</f>
        <v>Americas</v>
      </c>
      <c r="T145" s="2">
        <v>1</v>
      </c>
      <c r="V145" s="2" t="s">
        <v>675</v>
      </c>
      <c r="W145" s="2" t="s">
        <v>675</v>
      </c>
      <c r="Y145" s="2" t="str">
        <f t="shared" si="16"/>
        <v/>
      </c>
      <c r="Z145" s="6">
        <f>_xlfn.XLOOKUP($G145,$AE$130:$AE$152,$AF$130:$AF$152,0,0)</f>
        <v>102898</v>
      </c>
      <c r="AA145" s="43">
        <f>Z145/$AB$153</f>
        <v>1.0133681615732996E-3</v>
      </c>
      <c r="AD145" s="1">
        <v>16</v>
      </c>
      <c r="AE145" s="2" t="s">
        <v>703</v>
      </c>
      <c r="AF145" s="6">
        <v>543471</v>
      </c>
      <c r="AG145" s="6" cm="1">
        <f t="array" ref="AG145">_xlfn.XLOOKUP($AE145&amp;$C145&amp;$D145,'[1]NBA-Data-1980-2019'!$B$1:$B$16305&amp;'[1]NBA-Data-1980-2019'!$A$1:$A$16305&amp;'[1]NBA-Data-1980-2019'!$D$1:$D$16305,'[1]NBA-Data-1980-2019'!$G$1:$G$16305,"",0)</f>
        <v>543471</v>
      </c>
      <c r="AH145" s="68" cm="1">
        <f t="array" ref="AH145">_xlfn.XLOOKUP($AE145&amp;$C145&amp;$D145,'[1]NBA-Data-1980-2019'!$B$1:$B$16305&amp;'[1]NBA-Data-1980-2019'!$A$1:$A$16305&amp;'[1]NBA-Data-1980-2019'!$D$1:$D$16305,'[1]NBA-Data-1980-2019'!$H$1:$H$16305,"",0)</f>
        <v>1072.0999999999999</v>
      </c>
      <c r="AI145" s="68" cm="1">
        <f t="array" ref="AI145">_xlfn.XLOOKUP($AE145&amp;$C145&amp;$D145,'[1]NBA-Data-1980-2019'!$B$1:$B$16305&amp;'[1]NBA-Data-1980-2019'!$A$1:$A$16305&amp;'[1]NBA-Data-1980-2019'!$D$1:$D$16305,'[1]NBA-Data-1980-2019'!$F$1:$F$16305,"",0)</f>
        <v>8.6</v>
      </c>
      <c r="AJ145" s="68">
        <f>IFERROR(($AH145/SUM(AH130:AH151))*$AI145,"")</f>
        <v>0.48853953064479383</v>
      </c>
      <c r="AO145">
        <v>16</v>
      </c>
      <c r="AP145" t="s">
        <v>727</v>
      </c>
      <c r="AQ145">
        <v>21</v>
      </c>
      <c r="AR145">
        <v>10</v>
      </c>
      <c r="AS145" s="2">
        <v>85</v>
      </c>
      <c r="AW145" s="61">
        <v>0.11</v>
      </c>
      <c r="AX145" s="61">
        <v>0.89</v>
      </c>
      <c r="AY145" s="2">
        <v>-13.1</v>
      </c>
      <c r="AZ145" s="2">
        <v>-25.4</v>
      </c>
      <c r="BA145" s="2">
        <v>0</v>
      </c>
      <c r="BB145" s="2">
        <v>1</v>
      </c>
      <c r="BC145" s="2">
        <v>8</v>
      </c>
      <c r="BD145" s="2">
        <v>4</v>
      </c>
      <c r="BE145" s="2">
        <v>4</v>
      </c>
      <c r="BF145" s="2">
        <v>0</v>
      </c>
      <c r="BG145" s="2">
        <v>0</v>
      </c>
      <c r="BH145" s="2">
        <v>0</v>
      </c>
      <c r="BI145" s="2">
        <v>1</v>
      </c>
    </row>
    <row r="146" spans="1:61" x14ac:dyDescent="0.2">
      <c r="B146" s="1" t="s">
        <v>47</v>
      </c>
      <c r="C146" s="1">
        <v>2017</v>
      </c>
      <c r="D146" s="1" t="s">
        <v>787</v>
      </c>
      <c r="F146" s="2">
        <v>3</v>
      </c>
      <c r="G146" s="2" t="s">
        <v>731</v>
      </c>
      <c r="H146" s="2" t="s">
        <v>552</v>
      </c>
      <c r="I146" s="4" t="s">
        <v>602</v>
      </c>
      <c r="J146" s="16">
        <f>_xlfn.XLOOKUP($I146,DASHBOARD!$I$2:$I$27,DASHBOARD!$J$2:$J$27,"",0)</f>
        <v>81</v>
      </c>
      <c r="K146" s="23">
        <f>J146/DASHBOARD!$C$3</f>
        <v>2.0574041148082296</v>
      </c>
      <c r="L146" s="2">
        <v>250</v>
      </c>
      <c r="M146" s="26">
        <f>L146/DASHBOARD!$C$4</f>
        <v>113.37868480725623</v>
      </c>
      <c r="N146" s="26">
        <f t="shared" si="15"/>
        <v>26.785034290096672</v>
      </c>
      <c r="O146" s="5">
        <v>29462</v>
      </c>
      <c r="P146" s="2" t="s">
        <v>557</v>
      </c>
      <c r="Q146" s="2" t="str">
        <f>_xlfn.XLOOKUP($P146,DASHBOARD!$L$2:$L$150,DASHBOARD!M$2:M$150,"",0)</f>
        <v>United States</v>
      </c>
      <c r="R146" s="2" t="str">
        <f>_xlfn.XLOOKUP($P146,DASHBOARD!$L$2:$L$150,DASHBOARD!N$2:N$150,"",0)</f>
        <v>North America</v>
      </c>
      <c r="S146" s="2" t="str">
        <f>_xlfn.XLOOKUP($P146,DASHBOARD!$L$2:$L$150,DASHBOARD!O$2:O$150,"",0)</f>
        <v>Americas</v>
      </c>
      <c r="T146" s="2">
        <v>13</v>
      </c>
      <c r="V146" s="2" t="s">
        <v>732</v>
      </c>
      <c r="W146" s="2" t="s">
        <v>732</v>
      </c>
      <c r="Y146" s="2" t="str">
        <f t="shared" si="16"/>
        <v/>
      </c>
      <c r="Z146" s="6">
        <f>_xlfn.XLOOKUP($G146,$AE$130:$AE$152,$AF$130:$AF$152,0,0)</f>
        <v>1551659</v>
      </c>
      <c r="AA146" s="43">
        <f>Z146/$AB$153</f>
        <v>1.5281169976274217E-2</v>
      </c>
      <c r="AD146" s="1">
        <v>17</v>
      </c>
      <c r="AE146" s="2" t="s">
        <v>736</v>
      </c>
      <c r="AF146" s="6">
        <v>383351</v>
      </c>
      <c r="AG146" s="6" t="str" cm="1">
        <f t="array" ref="AG146">_xlfn.XLOOKUP($AE146&amp;$C146&amp;$D146,'[1]NBA-Data-1980-2019'!$B$1:$B$16305&amp;'[1]NBA-Data-1980-2019'!$A$1:$A$16305&amp;'[1]NBA-Data-1980-2019'!$D$1:$D$16305,'[1]NBA-Data-1980-2019'!$G$1:$G$16305,"",0)</f>
        <v/>
      </c>
      <c r="AH146" s="68" t="str" cm="1">
        <f t="array" ref="AH146">_xlfn.XLOOKUP($AE146&amp;$C146&amp;$D146,'[1]NBA-Data-1980-2019'!$B$1:$B$16305&amp;'[1]NBA-Data-1980-2019'!$A$1:$A$16305&amp;'[1]NBA-Data-1980-2019'!$D$1:$D$16305,'[1]NBA-Data-1980-2019'!$H$1:$H$16305,"",0)</f>
        <v/>
      </c>
      <c r="AI146" s="68" t="str" cm="1">
        <f t="array" ref="AI146">_xlfn.XLOOKUP($AE146&amp;$C146&amp;$D146,'[1]NBA-Data-1980-2019'!$B$1:$B$16305&amp;'[1]NBA-Data-1980-2019'!$A$1:$A$16305&amp;'[1]NBA-Data-1980-2019'!$D$1:$D$16305,'[1]NBA-Data-1980-2019'!$F$1:$F$16305,"",0)</f>
        <v/>
      </c>
      <c r="AJ146" s="68" t="str">
        <f>IFERROR(($AH146/SUM(AH130:AH151))*$AI146,"")</f>
        <v/>
      </c>
      <c r="AO146">
        <v>17</v>
      </c>
      <c r="AP146" t="s">
        <v>742</v>
      </c>
      <c r="AQ146">
        <v>24</v>
      </c>
      <c r="AR146">
        <v>7</v>
      </c>
      <c r="AS146" s="2">
        <v>46</v>
      </c>
      <c r="AT146" s="61">
        <v>1</v>
      </c>
      <c r="AY146" s="2">
        <v>-13.8</v>
      </c>
      <c r="AZ146" s="2">
        <v>-25.9</v>
      </c>
      <c r="BA146" s="2">
        <v>1</v>
      </c>
      <c r="BB146" s="2">
        <v>2</v>
      </c>
      <c r="BC146" s="2">
        <v>1</v>
      </c>
      <c r="BD146" s="2">
        <v>0</v>
      </c>
      <c r="BE146" s="2">
        <v>1</v>
      </c>
      <c r="BF146" s="2">
        <v>0</v>
      </c>
      <c r="BG146" s="2">
        <v>13</v>
      </c>
      <c r="BH146" s="2">
        <v>1</v>
      </c>
      <c r="BI146" s="2">
        <v>1</v>
      </c>
    </row>
    <row r="147" spans="1:61" x14ac:dyDescent="0.2">
      <c r="B147" s="1" t="s">
        <v>47</v>
      </c>
      <c r="C147" s="1">
        <v>2017</v>
      </c>
      <c r="D147" s="1" t="s">
        <v>787</v>
      </c>
      <c r="G147" s="2" t="s">
        <v>735</v>
      </c>
      <c r="I147" s="4"/>
      <c r="O147" s="5"/>
      <c r="Y147" s="2" t="str">
        <f t="shared" si="16"/>
        <v/>
      </c>
      <c r="Z147" s="6">
        <f>_xlfn.XLOOKUP($G147,$AE$130:$AE$152,$AF$130:$AF$152,0,0)</f>
        <v>945126</v>
      </c>
      <c r="AA147" s="43">
        <f>Z147/$AB$153</f>
        <v>9.3078640700025878E-3</v>
      </c>
      <c r="AD147" s="1">
        <v>18</v>
      </c>
      <c r="AE147" s="2" t="s">
        <v>743</v>
      </c>
      <c r="AF147" s="11">
        <v>250000</v>
      </c>
      <c r="AG147" s="6" t="str" cm="1">
        <f t="array" ref="AG147">_xlfn.XLOOKUP($AE147&amp;$C147&amp;$D147,'[1]NBA-Data-1980-2019'!$B$1:$B$16305&amp;'[1]NBA-Data-1980-2019'!$A$1:$A$16305&amp;'[1]NBA-Data-1980-2019'!$D$1:$D$16305,'[1]NBA-Data-1980-2019'!$G$1:$G$16305,"",0)</f>
        <v/>
      </c>
      <c r="AH147" s="68" t="str" cm="1">
        <f t="array" ref="AH147">_xlfn.XLOOKUP($AE147&amp;$C147&amp;$D147,'[1]NBA-Data-1980-2019'!$B$1:$B$16305&amp;'[1]NBA-Data-1980-2019'!$A$1:$A$16305&amp;'[1]NBA-Data-1980-2019'!$D$1:$D$16305,'[1]NBA-Data-1980-2019'!$H$1:$H$16305,"",0)</f>
        <v/>
      </c>
      <c r="AI147" s="68" t="str" cm="1">
        <f t="array" ref="AI147">_xlfn.XLOOKUP($AE147&amp;$C147&amp;$D147,'[1]NBA-Data-1980-2019'!$B$1:$B$16305&amp;'[1]NBA-Data-1980-2019'!$A$1:$A$16305&amp;'[1]NBA-Data-1980-2019'!$D$1:$D$16305,'[1]NBA-Data-1980-2019'!$F$1:$F$16305,"",0)</f>
        <v/>
      </c>
      <c r="AJ147" s="68" t="str">
        <f>IFERROR(($AH147/SUM(AH130:AH151))*$AI147,"")</f>
        <v/>
      </c>
    </row>
    <row r="148" spans="1:61" x14ac:dyDescent="0.2">
      <c r="B148" s="1" t="s">
        <v>47</v>
      </c>
      <c r="C148" s="1">
        <v>2017</v>
      </c>
      <c r="D148" s="1" t="s">
        <v>787</v>
      </c>
      <c r="G148" s="2" t="s">
        <v>743</v>
      </c>
      <c r="I148" s="4"/>
      <c r="O148" s="5"/>
      <c r="Y148" s="2" t="str">
        <f t="shared" si="16"/>
        <v/>
      </c>
      <c r="Z148" s="6">
        <f>_xlfn.XLOOKUP($G148,$AE$130:$AE$152,$AF$130:$AF$152,0,0)</f>
        <v>250000</v>
      </c>
      <c r="AA148" s="43">
        <f>Z148/$AB$153</f>
        <v>2.4620696261669311E-3</v>
      </c>
      <c r="AD148" s="1">
        <v>19</v>
      </c>
      <c r="AE148" s="2" t="s">
        <v>742</v>
      </c>
      <c r="AF148" s="6">
        <v>102898</v>
      </c>
      <c r="AG148" s="6" t="str" cm="1">
        <f t="array" ref="AG148">_xlfn.XLOOKUP($AE148&amp;$C148&amp;$D148,'[1]NBA-Data-1980-2019'!$B$1:$B$16305&amp;'[1]NBA-Data-1980-2019'!$A$1:$A$16305&amp;'[1]NBA-Data-1980-2019'!$D$1:$D$16305,'[1]NBA-Data-1980-2019'!$G$1:$G$16305,"",0)</f>
        <v/>
      </c>
      <c r="AH148" s="68" t="str" cm="1">
        <f t="array" ref="AH148">_xlfn.XLOOKUP($AE148&amp;$C148&amp;$D148,'[1]NBA-Data-1980-2019'!$B$1:$B$16305&amp;'[1]NBA-Data-1980-2019'!$A$1:$A$16305&amp;'[1]NBA-Data-1980-2019'!$D$1:$D$16305,'[1]NBA-Data-1980-2019'!$H$1:$H$16305,"",0)</f>
        <v/>
      </c>
      <c r="AI148" s="68" t="str" cm="1">
        <f t="array" ref="AI148">_xlfn.XLOOKUP($AE148&amp;$C148&amp;$D148,'[1]NBA-Data-1980-2019'!$B$1:$B$16305&amp;'[1]NBA-Data-1980-2019'!$A$1:$A$16305&amp;'[1]NBA-Data-1980-2019'!$D$1:$D$16305,'[1]NBA-Data-1980-2019'!$F$1:$F$16305,"",0)</f>
        <v/>
      </c>
      <c r="AJ148" s="68" t="str">
        <f>IFERROR(($AH148/SUM(AH130:AH151))*$AI148,"")</f>
        <v/>
      </c>
    </row>
    <row r="149" spans="1:61" x14ac:dyDescent="0.2">
      <c r="B149" s="1" t="s">
        <v>47</v>
      </c>
      <c r="C149" s="1">
        <v>2017</v>
      </c>
      <c r="D149" s="1" t="s">
        <v>787</v>
      </c>
      <c r="I149" s="4"/>
      <c r="O149" s="5"/>
      <c r="Y149" s="2" t="str">
        <f t="shared" si="16"/>
        <v/>
      </c>
      <c r="Z149" s="6">
        <f>_xlfn.XLOOKUP($G149,$AE$130:$AE$152,$AF$130:$AF$152,0,0)</f>
        <v>0</v>
      </c>
      <c r="AA149" s="43">
        <f>Z149/$AB$153</f>
        <v>0</v>
      </c>
      <c r="AD149" s="1">
        <v>20</v>
      </c>
      <c r="AE149" s="2" t="s">
        <v>744</v>
      </c>
      <c r="AF149" s="11">
        <v>50000</v>
      </c>
      <c r="AG149" s="6" t="str" cm="1">
        <f t="array" ref="AG149">_xlfn.XLOOKUP($AE149&amp;$C149&amp;$D149,'[1]NBA-Data-1980-2019'!$B$1:$B$16305&amp;'[1]NBA-Data-1980-2019'!$A$1:$A$16305&amp;'[1]NBA-Data-1980-2019'!$D$1:$D$16305,'[1]NBA-Data-1980-2019'!$G$1:$G$16305,"",0)</f>
        <v/>
      </c>
      <c r="AH149" s="68" t="str" cm="1">
        <f t="array" ref="AH149">_xlfn.XLOOKUP($AE149&amp;$C149&amp;$D149,'[1]NBA-Data-1980-2019'!$B$1:$B$16305&amp;'[1]NBA-Data-1980-2019'!$A$1:$A$16305&amp;'[1]NBA-Data-1980-2019'!$D$1:$D$16305,'[1]NBA-Data-1980-2019'!$H$1:$H$16305,"",0)</f>
        <v/>
      </c>
      <c r="AI149" s="68" t="str" cm="1">
        <f t="array" ref="AI149">_xlfn.XLOOKUP($AE149&amp;$C149&amp;$D149,'[1]NBA-Data-1980-2019'!$B$1:$B$16305&amp;'[1]NBA-Data-1980-2019'!$A$1:$A$16305&amp;'[1]NBA-Data-1980-2019'!$D$1:$D$16305,'[1]NBA-Data-1980-2019'!$F$1:$F$16305,"",0)</f>
        <v/>
      </c>
      <c r="AJ149" s="68" t="str">
        <f>IFERROR(($AH149/SUM(AH130:AH151))*$AI149,"")</f>
        <v/>
      </c>
    </row>
    <row r="150" spans="1:61" x14ac:dyDescent="0.2">
      <c r="B150" s="1" t="s">
        <v>47</v>
      </c>
      <c r="C150" s="1">
        <v>2017</v>
      </c>
      <c r="D150" s="1" t="s">
        <v>787</v>
      </c>
      <c r="I150" s="4"/>
      <c r="O150" s="5"/>
      <c r="Y150" s="2" t="str">
        <f t="shared" si="16"/>
        <v/>
      </c>
      <c r="Z150" s="6">
        <f>_xlfn.XLOOKUP($G150,$AE$130:$AE$152,$AF$130:$AF$152,0,0)</f>
        <v>0</v>
      </c>
      <c r="AA150" s="43">
        <f>Z150/$AB$153</f>
        <v>0</v>
      </c>
      <c r="AD150" s="1">
        <v>21</v>
      </c>
      <c r="AE150" s="2" t="s">
        <v>745</v>
      </c>
      <c r="AF150" s="11">
        <v>50000</v>
      </c>
      <c r="AG150" s="6" t="str" cm="1">
        <f t="array" ref="AG150">_xlfn.XLOOKUP($AE150&amp;$C150&amp;$D150,'[1]NBA-Data-1980-2019'!$B$1:$B$16305&amp;'[1]NBA-Data-1980-2019'!$A$1:$A$16305&amp;'[1]NBA-Data-1980-2019'!$D$1:$D$16305,'[1]NBA-Data-1980-2019'!$G$1:$G$16305,"",0)</f>
        <v/>
      </c>
      <c r="AH150" s="68" t="str" cm="1">
        <f t="array" ref="AH150">_xlfn.XLOOKUP($AE150&amp;$C150&amp;$D150,'[1]NBA-Data-1980-2019'!$B$1:$B$16305&amp;'[1]NBA-Data-1980-2019'!$A$1:$A$16305&amp;'[1]NBA-Data-1980-2019'!$D$1:$D$16305,'[1]NBA-Data-1980-2019'!$H$1:$H$16305,"",0)</f>
        <v/>
      </c>
      <c r="AI150" s="68" t="str" cm="1">
        <f t="array" ref="AI150">_xlfn.XLOOKUP($AE150&amp;$C150&amp;$D150,'[1]NBA-Data-1980-2019'!$B$1:$B$16305&amp;'[1]NBA-Data-1980-2019'!$A$1:$A$16305&amp;'[1]NBA-Data-1980-2019'!$D$1:$D$16305,'[1]NBA-Data-1980-2019'!$F$1:$F$16305,"",0)</f>
        <v/>
      </c>
      <c r="AJ150" s="68" t="str">
        <f>IFERROR(($AH150/SUM(AH130:AH151))*$AI150,"")</f>
        <v/>
      </c>
    </row>
    <row r="151" spans="1:61" x14ac:dyDescent="0.2">
      <c r="B151" s="1" t="s">
        <v>47</v>
      </c>
      <c r="C151" s="1">
        <v>2017</v>
      </c>
      <c r="D151" s="1" t="s">
        <v>787</v>
      </c>
      <c r="I151" s="4"/>
      <c r="O151" s="5"/>
      <c r="Y151" s="2" t="str">
        <f t="shared" si="16"/>
        <v/>
      </c>
      <c r="Z151" s="6">
        <f>_xlfn.XLOOKUP($G151,$AE$130:$AE$152,$AF$130:$AF$152,0,0)</f>
        <v>0</v>
      </c>
      <c r="AA151" s="43">
        <f>Z151/$AB$153</f>
        <v>0</v>
      </c>
      <c r="AD151" s="1">
        <v>22</v>
      </c>
      <c r="AE151" s="2" t="s">
        <v>746</v>
      </c>
      <c r="AF151" s="11">
        <v>50000</v>
      </c>
      <c r="AG151" s="6" t="str" cm="1">
        <f t="array" ref="AG151">_xlfn.XLOOKUP($AE151&amp;$C151&amp;$D151,'[1]NBA-Data-1980-2019'!$B$1:$B$16305&amp;'[1]NBA-Data-1980-2019'!$A$1:$A$16305&amp;'[1]NBA-Data-1980-2019'!$D$1:$D$16305,'[1]NBA-Data-1980-2019'!$G$1:$G$16305,"",0)</f>
        <v/>
      </c>
      <c r="AH151" s="68" t="str" cm="1">
        <f t="array" ref="AH151">_xlfn.XLOOKUP($AE151&amp;$C151&amp;$D151,'[1]NBA-Data-1980-2019'!$B$1:$B$16305&amp;'[1]NBA-Data-1980-2019'!$A$1:$A$16305&amp;'[1]NBA-Data-1980-2019'!$D$1:$D$16305,'[1]NBA-Data-1980-2019'!$H$1:$H$16305,"",0)</f>
        <v/>
      </c>
      <c r="AI151" s="68" t="str" cm="1">
        <f t="array" ref="AI151">_xlfn.XLOOKUP($AE151&amp;$C151&amp;$D151,'[1]NBA-Data-1980-2019'!$B$1:$B$16305&amp;'[1]NBA-Data-1980-2019'!$A$1:$A$16305&amp;'[1]NBA-Data-1980-2019'!$D$1:$D$16305,'[1]NBA-Data-1980-2019'!$F$1:$F$16305,"",0)</f>
        <v/>
      </c>
      <c r="AJ151" s="68" t="str">
        <f>IFERROR(($AH151/SUM(AH130:AH151))*$AI151,"")</f>
        <v/>
      </c>
    </row>
    <row r="152" spans="1:61" x14ac:dyDescent="0.2">
      <c r="B152" s="1" t="s">
        <v>47</v>
      </c>
      <c r="C152" s="1">
        <v>2017</v>
      </c>
      <c r="D152" s="1" t="s">
        <v>787</v>
      </c>
      <c r="AA152" s="43">
        <f>Z152/$AB$153</f>
        <v>0</v>
      </c>
      <c r="AD152" s="1">
        <v>23</v>
      </c>
      <c r="AE152" s="2" t="s">
        <v>747</v>
      </c>
      <c r="AF152" s="11">
        <v>35000</v>
      </c>
      <c r="AG152" s="6" t="str" cm="1">
        <f t="array" ref="AG152">_xlfn.XLOOKUP($AE152&amp;$C152&amp;$D152,'[1]NBA-Data-1980-2019'!$B$1:$B$16305&amp;'[1]NBA-Data-1980-2019'!$A$1:$A$16305&amp;'[1]NBA-Data-1980-2019'!$D$1:$D$16305,'[1]NBA-Data-1980-2019'!$G$1:$G$16305,"",0)</f>
        <v/>
      </c>
      <c r="AH152" s="68" t="str" cm="1">
        <f t="array" ref="AH152">_xlfn.XLOOKUP($AE152&amp;$C152&amp;$D152,'[1]NBA-Data-1980-2019'!$B$1:$B$16305&amp;'[1]NBA-Data-1980-2019'!$A$1:$A$16305&amp;'[1]NBA-Data-1980-2019'!$D$1:$D$16305,'[1]NBA-Data-1980-2019'!$H$1:$H$16305,"",0)</f>
        <v/>
      </c>
      <c r="AI152" s="68" t="str" cm="1">
        <f t="array" ref="AI152">_xlfn.XLOOKUP($AE152&amp;$C152&amp;$D152,'[1]NBA-Data-1980-2019'!$B$1:$B$16305&amp;'[1]NBA-Data-1980-2019'!$A$1:$A$16305&amp;'[1]NBA-Data-1980-2019'!$D$1:$D$16305,'[1]NBA-Data-1980-2019'!$F$1:$F$16305,"",0)</f>
        <v/>
      </c>
      <c r="AJ152" s="68" t="str" cm="1">
        <f t="array" ref="AJ152">_xlfn.XLOOKUP($AE152&amp;$C152&amp;$D152,'[1]NBA-Data-1980-2019'!$B$1:$B$16305&amp;'[1]NBA-Data-1980-2019'!$A$1:$A$16305&amp;'[1]NBA-Data-1980-2019'!$D$1:$D$16305,'[1]NBA-Data-1980-2019'!$F$1:$F$16305,"",0)</f>
        <v/>
      </c>
    </row>
    <row r="153" spans="1:61" x14ac:dyDescent="0.2">
      <c r="B153" s="1" t="s">
        <v>47</v>
      </c>
      <c r="C153" s="1">
        <v>2017</v>
      </c>
      <c r="D153" s="1" t="s">
        <v>787</v>
      </c>
      <c r="E153" s="1"/>
      <c r="F153" s="1"/>
      <c r="G153" s="1" t="str">
        <f>$G129</f>
        <v>PLAYER</v>
      </c>
      <c r="H153" s="1"/>
      <c r="I153" s="1"/>
      <c r="J153" s="36"/>
      <c r="K153" s="36"/>
      <c r="L153" s="1"/>
      <c r="M153" s="1"/>
      <c r="N153" s="1"/>
      <c r="O153" s="1"/>
      <c r="P153" s="1"/>
      <c r="Q153" s="1"/>
      <c r="R153" s="1"/>
      <c r="S153" s="1"/>
      <c r="T153" s="1"/>
      <c r="U153" s="1"/>
      <c r="V153" s="1"/>
      <c r="W153" s="1"/>
      <c r="X153" s="1"/>
      <c r="Y153" s="1"/>
      <c r="AA153" s="41">
        <f>SUM(AA130:AA152)</f>
        <v>1.0000000000000002</v>
      </c>
      <c r="AB153" s="37">
        <f>SUM(Z130:Z152)</f>
        <v>101540589</v>
      </c>
      <c r="AC153" s="1"/>
      <c r="AE153" s="37">
        <f>AG153-AF153</f>
        <v>-2414460</v>
      </c>
      <c r="AF153" s="37">
        <f>SUM(AF130:AF152)</f>
        <v>101725589</v>
      </c>
      <c r="AG153" s="37">
        <f>SUM(AG130:AG152)</f>
        <v>99311129</v>
      </c>
      <c r="AH153" s="69">
        <f>SUM(AH130:AH152)</f>
        <v>18872.699999999997</v>
      </c>
      <c r="AI153" s="69">
        <f>SUM(AI130:AI152)</f>
        <v>218.29999999999998</v>
      </c>
      <c r="AJ153" s="69">
        <f>SUM(AJ130:AJ152)</f>
        <v>17.804323705670097</v>
      </c>
    </row>
    <row r="154" spans="1:61" ht="17" thickBot="1" x14ac:dyDescent="0.25"/>
    <row r="155" spans="1:61" ht="17" thickBot="1" x14ac:dyDescent="0.25">
      <c r="A155" s="3">
        <v>7</v>
      </c>
      <c r="B155" s="1" t="str">
        <f>B$1</f>
        <v>YEAR</v>
      </c>
      <c r="C155" s="1" t="str">
        <f>C$1</f>
        <v>YEAR</v>
      </c>
      <c r="D155" s="1" t="str">
        <f>D$1</f>
        <v>TEAM</v>
      </c>
      <c r="F155" s="1" t="str">
        <f t="shared" ref="F155:Z155" si="17">F$1</f>
        <v>NUMBER</v>
      </c>
      <c r="G155" s="1" t="str">
        <f t="shared" si="17"/>
        <v>PLAYER</v>
      </c>
      <c r="H155" s="1" t="str">
        <f t="shared" si="17"/>
        <v>POS</v>
      </c>
      <c r="I155" s="1" t="str">
        <f t="shared" si="17"/>
        <v>HEIGHT</v>
      </c>
      <c r="J155" s="1" t="str">
        <f t="shared" si="17"/>
        <v>HEIGHT (IN)</v>
      </c>
      <c r="K155" s="1" t="str">
        <f t="shared" si="17"/>
        <v>HEIGHT (M)</v>
      </c>
      <c r="L155" s="1" t="str">
        <f t="shared" si="17"/>
        <v>WEIGHT (LBS)</v>
      </c>
      <c r="M155" s="1" t="str">
        <f t="shared" si="17"/>
        <v>WEIGHT (KG)</v>
      </c>
      <c r="N155" s="1" t="str">
        <f t="shared" si="17"/>
        <v>BMI</v>
      </c>
      <c r="O155" s="1" t="str">
        <f t="shared" si="17"/>
        <v>BIRTH DATE</v>
      </c>
      <c r="P155" s="1" t="str">
        <f t="shared" si="17"/>
        <v>NATION</v>
      </c>
      <c r="Q155" s="1" t="str">
        <f t="shared" si="17"/>
        <v>COUNTRY</v>
      </c>
      <c r="R155" s="1" t="str">
        <f t="shared" si="17"/>
        <v>CONTINENT</v>
      </c>
      <c r="S155" s="1" t="str">
        <f t="shared" si="17"/>
        <v>GLOBAL REGION</v>
      </c>
      <c r="T155" s="1" t="str">
        <f t="shared" si="17"/>
        <v>EXPERIENCE</v>
      </c>
      <c r="U155" s="1"/>
      <c r="V155" s="1" t="str">
        <f t="shared" si="17"/>
        <v>COLLEGE</v>
      </c>
      <c r="W155" s="1" t="str">
        <f t="shared" si="17"/>
        <v>COLLEGE1</v>
      </c>
      <c r="X155" s="1" t="str">
        <f t="shared" si="17"/>
        <v>COLLEGE2</v>
      </c>
      <c r="Y155" s="1" t="str">
        <f t="shared" si="17"/>
        <v>TRANSFER</v>
      </c>
      <c r="Z155" s="1" t="str">
        <f t="shared" si="17"/>
        <v>SALARY</v>
      </c>
      <c r="AA155" s="1" t="s">
        <v>1264</v>
      </c>
      <c r="AB155" s="1"/>
      <c r="AD155" s="1" t="str">
        <f>AD$1</f>
        <v>Rk</v>
      </c>
      <c r="AE155" s="1" t="str">
        <f>AE$1</f>
        <v>PLAYER</v>
      </c>
      <c r="AF155" s="1" t="str">
        <f>AF$1</f>
        <v>SALARY - BR</v>
      </c>
      <c r="AG155" s="1" t="str">
        <f>AG$1</f>
        <v>SALARY - KAGGLE</v>
      </c>
      <c r="AH155" s="67" t="str">
        <f>AH$1</f>
        <v>TTL MP</v>
      </c>
      <c r="AI155" s="67" t="str">
        <f>AI$1</f>
        <v>PER</v>
      </c>
      <c r="AJ155" s="67" t="str">
        <f>AJ$1</f>
        <v>WTD-MP-PER</v>
      </c>
      <c r="AO155" t="s">
        <v>1395</v>
      </c>
      <c r="AP155" t="s">
        <v>1378</v>
      </c>
      <c r="AQ155" t="s">
        <v>1379</v>
      </c>
      <c r="AR155" t="s">
        <v>1342</v>
      </c>
      <c r="AS155" s="2" t="s">
        <v>1380</v>
      </c>
      <c r="AT155" s="2" t="s">
        <v>1381</v>
      </c>
      <c r="AU155" s="2" t="s">
        <v>1382</v>
      </c>
      <c r="AV155" s="2" t="s">
        <v>1383</v>
      </c>
      <c r="AW155" s="2" t="s">
        <v>1384</v>
      </c>
      <c r="AX155" s="2" t="s">
        <v>1385</v>
      </c>
      <c r="AY155" s="2" t="s">
        <v>1386</v>
      </c>
      <c r="AZ155" s="2" t="s">
        <v>1387</v>
      </c>
      <c r="BA155" s="2" t="s">
        <v>1388</v>
      </c>
      <c r="BB155" s="2" t="s">
        <v>1389</v>
      </c>
      <c r="BC155" s="2" t="s">
        <v>1390</v>
      </c>
      <c r="BD155" s="2" t="s">
        <v>1391</v>
      </c>
      <c r="BE155" s="2" t="s">
        <v>1390</v>
      </c>
      <c r="BF155" s="2" t="s">
        <v>1391</v>
      </c>
      <c r="BG155" s="2" t="s">
        <v>1392</v>
      </c>
      <c r="BH155" s="2" t="s">
        <v>1393</v>
      </c>
      <c r="BI155" s="2" t="s">
        <v>1394</v>
      </c>
    </row>
    <row r="156" spans="1:61" ht="17" thickBot="1" x14ac:dyDescent="0.25">
      <c r="A156" s="3" t="s">
        <v>789</v>
      </c>
      <c r="B156" s="1" t="s">
        <v>54</v>
      </c>
      <c r="C156" s="1">
        <v>2016</v>
      </c>
      <c r="D156" s="1" t="s">
        <v>789</v>
      </c>
      <c r="F156" s="2">
        <v>9</v>
      </c>
      <c r="G156" s="2" t="s">
        <v>748</v>
      </c>
      <c r="H156" s="2" t="s">
        <v>576</v>
      </c>
      <c r="I156" s="4" t="s">
        <v>603</v>
      </c>
      <c r="J156" s="16">
        <f>_xlfn.XLOOKUP($I156,DASHBOARD!$I$2:$I$27,DASHBOARD!$J$2:$J$27,"",0)</f>
        <v>76</v>
      </c>
      <c r="K156" s="23">
        <f>J156/DASHBOARD!$C$3</f>
        <v>1.9304038608077216</v>
      </c>
      <c r="L156" s="2">
        <v>195</v>
      </c>
      <c r="M156" s="26">
        <f>L156/DASHBOARD!$C$4</f>
        <v>88.435374149659864</v>
      </c>
      <c r="N156" s="26">
        <f t="shared" ref="N156:N173" si="18">M156/(K156^2)</f>
        <v>23.731744422145589</v>
      </c>
      <c r="O156" s="5">
        <v>33380</v>
      </c>
      <c r="P156" s="2" t="s">
        <v>557</v>
      </c>
      <c r="Q156" s="2" t="str">
        <f>_xlfn.XLOOKUP($P156,DASHBOARD!$L$2:$L$150,DASHBOARD!M$2:M$150,"",0)</f>
        <v>United States</v>
      </c>
      <c r="R156" s="2" t="str">
        <f>_xlfn.XLOOKUP($P156,DASHBOARD!$L$2:$L$150,DASHBOARD!N$2:N$150,"",0)</f>
        <v>North America</v>
      </c>
      <c r="S156" s="2" t="str">
        <f>_xlfn.XLOOKUP($P156,DASHBOARD!$L$2:$L$150,DASHBOARD!O$2:O$150,"",0)</f>
        <v>Americas</v>
      </c>
      <c r="T156" s="2">
        <v>3</v>
      </c>
      <c r="V156" s="2" t="s">
        <v>583</v>
      </c>
      <c r="W156" s="2" t="s">
        <v>583</v>
      </c>
      <c r="Y156" s="2" t="str">
        <f t="shared" ref="Y156:Y177" si="19">IF(X156="","","X")</f>
        <v/>
      </c>
      <c r="Z156" s="6">
        <f>_xlfn.XLOOKUP($G156,$AE$156:$AE$177,$AF$156:$AF$177,0,0)</f>
        <v>0</v>
      </c>
      <c r="AA156" s="43">
        <f>Z156/$AB$178</f>
        <v>0</v>
      </c>
      <c r="AB156" s="43"/>
      <c r="AD156" s="1">
        <v>1</v>
      </c>
      <c r="AE156" s="2" t="s">
        <v>647</v>
      </c>
      <c r="AF156" s="6">
        <v>22971000</v>
      </c>
      <c r="AG156" s="6" cm="1">
        <f t="array" ref="AG156">_xlfn.XLOOKUP($AE156&amp;$C156&amp;$D156,'[1]NBA-Data-1980-2019'!$B$1:$B$16305&amp;'[1]NBA-Data-1980-2019'!$A$1:$A$16305&amp;'[1]NBA-Data-1980-2019'!$D$1:$D$16305,'[1]NBA-Data-1980-2019'!$G$1:$G$16305,"",0)</f>
        <v>22971000</v>
      </c>
      <c r="AH156" s="68" cm="1">
        <f t="array" ref="AH156">_xlfn.XLOOKUP($AE156&amp;$C156&amp;$D156,'[1]NBA-Data-1980-2019'!$B$1:$B$16305&amp;'[1]NBA-Data-1980-2019'!$A$1:$A$16305&amp;'[1]NBA-Data-1980-2019'!$D$1:$D$16305,'[1]NBA-Data-1980-2019'!$H$1:$H$16305,"",0)</f>
        <v>2705.6</v>
      </c>
      <c r="AI156" s="68" cm="1">
        <f t="array" ref="AI156">_xlfn.XLOOKUP($AE156&amp;$C156&amp;$D156,'[1]NBA-Data-1980-2019'!$B$1:$B$16305&amp;'[1]NBA-Data-1980-2019'!$A$1:$A$16305&amp;'[1]NBA-Data-1980-2019'!$D$1:$D$16305,'[1]NBA-Data-1980-2019'!$F$1:$F$16305,"",0)</f>
        <v>27.5</v>
      </c>
      <c r="AJ156" s="68">
        <f>IFERROR(($AH156/SUM(AH156:AH177))*$AI156,"")</f>
        <v>3.9971849297038271</v>
      </c>
      <c r="AO156">
        <v>1</v>
      </c>
      <c r="AP156" t="s">
        <v>647</v>
      </c>
      <c r="AQ156">
        <v>31</v>
      </c>
      <c r="AR156">
        <v>76</v>
      </c>
      <c r="AS156" s="2">
        <v>2709</v>
      </c>
      <c r="AV156" s="61">
        <v>0.77</v>
      </c>
      <c r="AW156" s="61">
        <v>0.23</v>
      </c>
      <c r="AY156" s="2">
        <v>11.5</v>
      </c>
      <c r="AZ156" s="2">
        <v>15.8</v>
      </c>
      <c r="BA156" s="2">
        <v>145</v>
      </c>
      <c r="BB156" s="2">
        <v>54</v>
      </c>
      <c r="BC156" s="2">
        <v>48</v>
      </c>
      <c r="BD156" s="2">
        <v>32</v>
      </c>
      <c r="BE156" s="2">
        <v>225</v>
      </c>
      <c r="BF156" s="2">
        <v>13</v>
      </c>
      <c r="BG156" s="2">
        <v>1262</v>
      </c>
      <c r="BH156" s="2">
        <v>75</v>
      </c>
      <c r="BI156" s="2">
        <v>69</v>
      </c>
    </row>
    <row r="157" spans="1:61" x14ac:dyDescent="0.2">
      <c r="B157" s="1" t="s">
        <v>54</v>
      </c>
      <c r="C157" s="1">
        <v>2016</v>
      </c>
      <c r="D157" s="1" t="s">
        <v>789</v>
      </c>
      <c r="F157" s="2">
        <v>8</v>
      </c>
      <c r="G157" s="2" t="s">
        <v>749</v>
      </c>
      <c r="H157" s="2" t="s">
        <v>556</v>
      </c>
      <c r="I157" s="4" t="s">
        <v>598</v>
      </c>
      <c r="J157" s="16">
        <f>_xlfn.XLOOKUP($I157,DASHBOARD!$I$2:$I$27,DASHBOARD!$J$2:$J$27,"",0)</f>
        <v>75</v>
      </c>
      <c r="K157" s="23">
        <f>J157/DASHBOARD!$C$3</f>
        <v>1.9050038100076201</v>
      </c>
      <c r="L157" s="2">
        <v>200</v>
      </c>
      <c r="M157" s="26">
        <f>L157/DASHBOARD!$C$4</f>
        <v>90.702947845804985</v>
      </c>
      <c r="N157" s="26">
        <f t="shared" si="18"/>
        <v>24.993651196775001</v>
      </c>
      <c r="O157" s="5">
        <v>33124</v>
      </c>
      <c r="P157" s="2" t="s">
        <v>750</v>
      </c>
      <c r="Q157" s="2" t="str">
        <f>_xlfn.XLOOKUP($P157,DASHBOARD!$L$2:$L$150,DASHBOARD!M$2:M$150,"",0)</f>
        <v>Australia</v>
      </c>
      <c r="R157" s="2" t="str">
        <f>_xlfn.XLOOKUP($P157,DASHBOARD!$L$2:$L$150,DASHBOARD!N$2:N$150,"",0)</f>
        <v>Australia + Oceania</v>
      </c>
      <c r="S157" s="2" t="str">
        <f>_xlfn.XLOOKUP($P157,DASHBOARD!$L$2:$L$150,DASHBOARD!O$2:O$150,"",0)</f>
        <v>South Pacific</v>
      </c>
      <c r="T157" s="2">
        <v>2</v>
      </c>
      <c r="V157" s="2" t="s">
        <v>751</v>
      </c>
      <c r="W157" s="2" t="s">
        <v>751</v>
      </c>
      <c r="Y157" s="2" t="str">
        <f t="shared" si="19"/>
        <v/>
      </c>
      <c r="Z157" s="6">
        <f>_xlfn.XLOOKUP($G157,$AE$156:$AE$177,$AF$156:$AF$177,0,0)</f>
        <v>1147280</v>
      </c>
      <c r="AA157" s="43">
        <f>Z157/$AB$178</f>
        <v>1.0827224569593098E-2</v>
      </c>
      <c r="AB157" s="43"/>
      <c r="AD157" s="1">
        <v>2</v>
      </c>
      <c r="AE157" s="2" t="s">
        <v>762</v>
      </c>
      <c r="AF157" s="6">
        <v>19500000</v>
      </c>
      <c r="AG157" s="6" cm="1">
        <f t="array" ref="AG157">_xlfn.XLOOKUP($AE157&amp;$C157&amp;$D157,'[1]NBA-Data-1980-2019'!$B$1:$B$16305&amp;'[1]NBA-Data-1980-2019'!$A$1:$A$16305&amp;'[1]NBA-Data-1980-2019'!$D$1:$D$16305,'[1]NBA-Data-1980-2019'!$G$1:$G$16305,"",0)</f>
        <v>19500000</v>
      </c>
      <c r="AH157" s="68" cm="1">
        <f t="array" ref="AH157">_xlfn.XLOOKUP($AE157&amp;$C157&amp;$D157,'[1]NBA-Data-1980-2019'!$B$1:$B$16305&amp;'[1]NBA-Data-1980-2019'!$A$1:$A$16305&amp;'[1]NBA-Data-1980-2019'!$D$1:$D$16305,'[1]NBA-Data-1980-2019'!$H$1:$H$16305,"",0)</f>
        <v>2425.5</v>
      </c>
      <c r="AI157" s="68" cm="1">
        <f t="array" ref="AI157">_xlfn.XLOOKUP($AE157&amp;$C157&amp;$D157,'[1]NBA-Data-1980-2019'!$B$1:$B$16305&amp;'[1]NBA-Data-1980-2019'!$A$1:$A$16305&amp;'[1]NBA-Data-1980-2019'!$D$1:$D$16305,'[1]NBA-Data-1980-2019'!$F$1:$F$16305,"",0)</f>
        <v>19</v>
      </c>
      <c r="AJ157" s="68">
        <f>IFERROR(($AH157/SUM(AH156:AH177))*$AI157,"")</f>
        <v>2.475784485954196</v>
      </c>
      <c r="AO157">
        <v>2</v>
      </c>
      <c r="AP157" t="s">
        <v>762</v>
      </c>
      <c r="AQ157">
        <v>27</v>
      </c>
      <c r="AR157">
        <v>77</v>
      </c>
      <c r="AS157" s="2">
        <v>2424</v>
      </c>
      <c r="AW157" s="61">
        <v>0.92</v>
      </c>
      <c r="AX157" s="61">
        <v>0.08</v>
      </c>
      <c r="AY157" s="2">
        <v>8.8000000000000007</v>
      </c>
      <c r="AZ157" s="2">
        <v>5.8</v>
      </c>
      <c r="BA157" s="2">
        <v>79</v>
      </c>
      <c r="BB157" s="2">
        <v>33</v>
      </c>
      <c r="BC157" s="2">
        <v>77</v>
      </c>
      <c r="BD157" s="2">
        <v>17</v>
      </c>
      <c r="BE157" s="2">
        <v>130</v>
      </c>
      <c r="BF157" s="2">
        <v>12</v>
      </c>
      <c r="BG157" s="2">
        <v>444</v>
      </c>
      <c r="BH157" s="2">
        <v>17</v>
      </c>
      <c r="BI157" s="2">
        <v>52</v>
      </c>
    </row>
    <row r="158" spans="1:61" x14ac:dyDescent="0.2">
      <c r="B158" s="1" t="s">
        <v>54</v>
      </c>
      <c r="C158" s="1">
        <v>2016</v>
      </c>
      <c r="D158" s="1" t="s">
        <v>789</v>
      </c>
      <c r="F158" s="2">
        <v>9</v>
      </c>
      <c r="G158" s="2" t="s">
        <v>752</v>
      </c>
      <c r="H158" s="2" t="s">
        <v>552</v>
      </c>
      <c r="I158" s="4" t="s">
        <v>1151</v>
      </c>
      <c r="J158" s="16">
        <f>_xlfn.XLOOKUP($I158,DASHBOARD!$I$2:$I$27,DASHBOARD!$J$2:$J$27,"",0)</f>
        <v>85</v>
      </c>
      <c r="K158" s="23">
        <f>J158/DASHBOARD!$C$3</f>
        <v>2.1590043180086362</v>
      </c>
      <c r="L158" s="2">
        <v>255</v>
      </c>
      <c r="M158" s="26">
        <f>L158/DASHBOARD!$C$4</f>
        <v>115.64625850340136</v>
      </c>
      <c r="N158" s="26">
        <f t="shared" si="18"/>
        <v>24.809874349739889</v>
      </c>
      <c r="O158" s="5">
        <v>30453</v>
      </c>
      <c r="P158" s="2" t="s">
        <v>557</v>
      </c>
      <c r="Q158" s="2" t="str">
        <f>_xlfn.XLOOKUP($P158,DASHBOARD!$L$2:$L$150,DASHBOARD!M$2:M$150,"",0)</f>
        <v>United States</v>
      </c>
      <c r="R158" s="2" t="str">
        <f>_xlfn.XLOOKUP($P158,DASHBOARD!$L$2:$L$150,DASHBOARD!N$2:N$150,"",0)</f>
        <v>North America</v>
      </c>
      <c r="S158" s="2" t="str">
        <f>_xlfn.XLOOKUP($P158,DASHBOARD!$L$2:$L$150,DASHBOARD!O$2:O$150,"",0)</f>
        <v>Americas</v>
      </c>
      <c r="T158" s="2">
        <v>9</v>
      </c>
      <c r="V158" s="2" t="s">
        <v>571</v>
      </c>
      <c r="W158" s="2" t="s">
        <v>571</v>
      </c>
      <c r="Y158" s="2" t="str">
        <f t="shared" si="19"/>
        <v/>
      </c>
      <c r="Z158" s="6">
        <f>_xlfn.XLOOKUP($G158,$AE$156:$AE$177,$AF$156:$AF$177,0,0)</f>
        <v>7807579</v>
      </c>
      <c r="AA158" s="43">
        <f>Z158/$AB$178</f>
        <v>7.368245866557345E-2</v>
      </c>
      <c r="AB158" s="43"/>
      <c r="AD158" s="1">
        <v>3</v>
      </c>
      <c r="AE158" s="2" t="s">
        <v>754</v>
      </c>
      <c r="AF158" s="6">
        <v>14746000</v>
      </c>
      <c r="AG158" s="6" cm="1">
        <f t="array" ref="AG158">_xlfn.XLOOKUP($AE158&amp;$C158&amp;$D158,'[1]NBA-Data-1980-2019'!$B$1:$B$16305&amp;'[1]NBA-Data-1980-2019'!$A$1:$A$16305&amp;'[1]NBA-Data-1980-2019'!$D$1:$D$16305,'[1]NBA-Data-1980-2019'!$G$1:$G$16305,"",0)</f>
        <v>14746000</v>
      </c>
      <c r="AH158" s="68" cm="1">
        <f t="array" ref="AH158">_xlfn.XLOOKUP($AE158&amp;$C158&amp;$D158,'[1]NBA-Data-1980-2019'!$B$1:$B$16305&amp;'[1]NBA-Data-1980-2019'!$A$1:$A$16305&amp;'[1]NBA-Data-1980-2019'!$D$1:$D$16305,'[1]NBA-Data-1980-2019'!$H$1:$H$16305,"",0)</f>
        <v>1669.5</v>
      </c>
      <c r="AI158" s="68" cm="1">
        <f t="array" ref="AI158">_xlfn.XLOOKUP($AE158&amp;$C158&amp;$D158,'[1]NBA-Data-1980-2019'!$B$1:$B$16305&amp;'[1]NBA-Data-1980-2019'!$A$1:$A$16305&amp;'[1]NBA-Data-1980-2019'!$D$1:$D$16305,'[1]NBA-Data-1980-2019'!$F$1:$F$16305,"",0)</f>
        <v>19.899999999999999</v>
      </c>
      <c r="AJ158" s="68">
        <f>IFERROR(($AH158/SUM(AH156:AH177))*$AI158,"")</f>
        <v>1.7848324657114767</v>
      </c>
      <c r="AO158">
        <v>3</v>
      </c>
      <c r="AP158" t="s">
        <v>665</v>
      </c>
      <c r="AQ158">
        <v>30</v>
      </c>
      <c r="AR158">
        <v>77</v>
      </c>
      <c r="AS158" s="2">
        <v>2362</v>
      </c>
      <c r="AT158" s="61">
        <v>0.01</v>
      </c>
      <c r="AU158" s="61">
        <v>0.77</v>
      </c>
      <c r="AV158" s="61">
        <v>0.22</v>
      </c>
      <c r="AY158" s="2">
        <v>6.7</v>
      </c>
      <c r="AZ158" s="2">
        <v>0.4</v>
      </c>
      <c r="BA158" s="2">
        <v>32</v>
      </c>
      <c r="BB158" s="2">
        <v>16</v>
      </c>
      <c r="BC158" s="2">
        <v>100</v>
      </c>
      <c r="BD158" s="2">
        <v>8</v>
      </c>
      <c r="BE158" s="2">
        <v>26</v>
      </c>
      <c r="BF158" s="2">
        <v>14</v>
      </c>
      <c r="BG158" s="2">
        <v>314</v>
      </c>
      <c r="BH158" s="2">
        <v>3</v>
      </c>
      <c r="BI158" s="2">
        <v>20</v>
      </c>
    </row>
    <row r="159" spans="1:61" x14ac:dyDescent="0.2">
      <c r="B159" s="1" t="s">
        <v>54</v>
      </c>
      <c r="C159" s="1">
        <v>2016</v>
      </c>
      <c r="D159" s="1" t="s">
        <v>789</v>
      </c>
      <c r="F159" s="2">
        <v>12</v>
      </c>
      <c r="G159" s="2" t="s">
        <v>753</v>
      </c>
      <c r="H159" s="2" t="s">
        <v>576</v>
      </c>
      <c r="I159" s="4" t="s">
        <v>599</v>
      </c>
      <c r="J159" s="16">
        <f>_xlfn.XLOOKUP($I159,DASHBOARD!$I$2:$I$27,DASHBOARD!$J$2:$J$27,"",0)</f>
        <v>78</v>
      </c>
      <c r="K159" s="23">
        <f>J159/DASHBOARD!$C$3</f>
        <v>1.981203962407925</v>
      </c>
      <c r="L159" s="2">
        <v>220</v>
      </c>
      <c r="M159" s="26">
        <f>L159/DASHBOARD!$C$4</f>
        <v>99.773242630385482</v>
      </c>
      <c r="N159" s="26">
        <f t="shared" si="18"/>
        <v>25.418839049974576</v>
      </c>
      <c r="O159" s="5">
        <v>33487</v>
      </c>
      <c r="P159" s="2" t="s">
        <v>557</v>
      </c>
      <c r="Q159" s="2" t="str">
        <f>_xlfn.XLOOKUP($P159,DASHBOARD!$L$2:$L$150,DASHBOARD!M$2:M$150,"",0)</f>
        <v>United States</v>
      </c>
      <c r="R159" s="2" t="str">
        <f>_xlfn.XLOOKUP($P159,DASHBOARD!$L$2:$L$150,DASHBOARD!N$2:N$150,"",0)</f>
        <v>North America</v>
      </c>
      <c r="S159" s="2" t="str">
        <f>_xlfn.XLOOKUP($P159,DASHBOARD!$L$2:$L$150,DASHBOARD!O$2:O$150,"",0)</f>
        <v>Americas</v>
      </c>
      <c r="T159" s="2">
        <v>1</v>
      </c>
      <c r="V159" s="2" t="s">
        <v>634</v>
      </c>
      <c r="W159" s="2" t="s">
        <v>634</v>
      </c>
      <c r="Y159" s="2" t="str">
        <f t="shared" si="19"/>
        <v/>
      </c>
      <c r="Z159" s="6">
        <f>_xlfn.XLOOKUP($G159,$AE$156:$AE$177,$AF$156:$AF$177,0,0)</f>
        <v>0</v>
      </c>
      <c r="AA159" s="43">
        <f>Z159/$AB$178</f>
        <v>0</v>
      </c>
      <c r="AB159" s="43"/>
      <c r="AD159" s="1">
        <v>4</v>
      </c>
      <c r="AE159" s="2" t="s">
        <v>768</v>
      </c>
      <c r="AF159" s="6">
        <v>14260870</v>
      </c>
      <c r="AG159" s="6" cm="1">
        <f t="array" ref="AG159">_xlfn.XLOOKUP($AE159&amp;$C159&amp;$D159,'[1]NBA-Data-1980-2019'!$B$1:$B$16305&amp;'[1]NBA-Data-1980-2019'!$A$1:$A$16305&amp;'[1]NBA-Data-1980-2019'!$D$1:$D$16305,'[1]NBA-Data-1980-2019'!$G$1:$G$16305,"",0)</f>
        <v>14260870</v>
      </c>
      <c r="AH159" s="68" cm="1">
        <f t="array" ref="AH159">_xlfn.XLOOKUP($AE159&amp;$C159&amp;$D159,'[1]NBA-Data-1980-2019'!$B$1:$B$16305&amp;'[1]NBA-Data-1980-2019'!$A$1:$A$16305&amp;'[1]NBA-Data-1980-2019'!$D$1:$D$16305,'[1]NBA-Data-1980-2019'!$H$1:$H$16305,"",0)</f>
        <v>2271.4</v>
      </c>
      <c r="AI159" s="68" cm="1">
        <f t="array" ref="AI159">_xlfn.XLOOKUP($AE159&amp;$C159&amp;$D159,'[1]NBA-Data-1980-2019'!$B$1:$B$16305&amp;'[1]NBA-Data-1980-2019'!$A$1:$A$16305&amp;'[1]NBA-Data-1980-2019'!$D$1:$D$16305,'[1]NBA-Data-1980-2019'!$F$1:$F$16305,"",0)</f>
        <v>15.9</v>
      </c>
      <c r="AJ159" s="68">
        <f>IFERROR(($AH159/SUM(AH156:AH177))*$AI159,"")</f>
        <v>1.9402098409270394</v>
      </c>
      <c r="AO159">
        <v>4</v>
      </c>
      <c r="AP159" t="s">
        <v>768</v>
      </c>
      <c r="AQ159">
        <v>24</v>
      </c>
      <c r="AR159">
        <v>82</v>
      </c>
      <c r="AS159" s="2">
        <v>2269</v>
      </c>
      <c r="AW159" s="61">
        <v>0.22</v>
      </c>
      <c r="AX159" s="61">
        <v>0.78</v>
      </c>
      <c r="AY159" s="2">
        <v>8.6999999999999993</v>
      </c>
      <c r="AZ159" s="2">
        <v>5.0999999999999996</v>
      </c>
      <c r="BA159" s="2">
        <v>13</v>
      </c>
      <c r="BB159" s="2">
        <v>18</v>
      </c>
      <c r="BC159" s="2">
        <v>99</v>
      </c>
      <c r="BD159" s="2">
        <v>17</v>
      </c>
      <c r="BE159" s="2">
        <v>97</v>
      </c>
      <c r="BF159" s="2">
        <v>3</v>
      </c>
      <c r="BG159" s="2">
        <v>165</v>
      </c>
      <c r="BH159" s="2">
        <v>26</v>
      </c>
      <c r="BI159" s="2">
        <v>39</v>
      </c>
    </row>
    <row r="160" spans="1:61" x14ac:dyDescent="0.2">
      <c r="B160" s="1" t="s">
        <v>54</v>
      </c>
      <c r="C160" s="1">
        <v>2016</v>
      </c>
      <c r="D160" s="1" t="s">
        <v>789</v>
      </c>
      <c r="F160" s="2">
        <v>2</v>
      </c>
      <c r="G160" s="2" t="s">
        <v>754</v>
      </c>
      <c r="H160" s="2" t="s">
        <v>556</v>
      </c>
      <c r="I160" s="4" t="s">
        <v>597</v>
      </c>
      <c r="J160" s="16">
        <f>_xlfn.XLOOKUP($I160,DASHBOARD!$I$2:$I$27,DASHBOARD!$J$2:$J$27,"",0)</f>
        <v>74</v>
      </c>
      <c r="K160" s="23">
        <f>J160/DASHBOARD!$C$3</f>
        <v>1.8796037592075185</v>
      </c>
      <c r="L160" s="2">
        <v>195</v>
      </c>
      <c r="M160" s="26">
        <f>L160/DASHBOARD!$C$4</f>
        <v>88.435374149659864</v>
      </c>
      <c r="N160" s="26">
        <f t="shared" si="18"/>
        <v>25.031876512474966</v>
      </c>
      <c r="O160" s="5">
        <v>33686</v>
      </c>
      <c r="P160" s="2" t="s">
        <v>750</v>
      </c>
      <c r="Q160" s="2" t="str">
        <f>_xlfn.XLOOKUP($P160,DASHBOARD!$L$2:$L$150,DASHBOARD!M$2:M$150,"",0)</f>
        <v>Australia</v>
      </c>
      <c r="R160" s="2" t="str">
        <f>_xlfn.XLOOKUP($P160,DASHBOARD!$L$2:$L$150,DASHBOARD!N$2:N$150,"",0)</f>
        <v>Australia + Oceania</v>
      </c>
      <c r="S160" s="2" t="str">
        <f>_xlfn.XLOOKUP($P160,DASHBOARD!$L$2:$L$150,DASHBOARD!O$2:O$150,"",0)</f>
        <v>South Pacific</v>
      </c>
      <c r="T160" s="2">
        <v>4</v>
      </c>
      <c r="V160" s="2" t="s">
        <v>674</v>
      </c>
      <c r="W160" s="2" t="s">
        <v>674</v>
      </c>
      <c r="Y160" s="2" t="str">
        <f t="shared" si="19"/>
        <v/>
      </c>
      <c r="Z160" s="6">
        <f>_xlfn.XLOOKUP($G160,$AE$156:$AE$177,$AF$156:$AF$177,0,0)</f>
        <v>14746000</v>
      </c>
      <c r="AA160" s="43">
        <f>Z160/$AB$178</f>
        <v>0.13916241327593945</v>
      </c>
      <c r="AB160" s="43"/>
      <c r="AD160" s="1">
        <v>5</v>
      </c>
      <c r="AE160" s="2" t="s">
        <v>766</v>
      </c>
      <c r="AF160" s="6">
        <v>9000000</v>
      </c>
      <c r="AG160" s="6" cm="1">
        <f t="array" ref="AG160">_xlfn.XLOOKUP($AE160&amp;$C160&amp;$D160,'[1]NBA-Data-1980-2019'!$B$1:$B$16305&amp;'[1]NBA-Data-1980-2019'!$A$1:$A$16305&amp;'[1]NBA-Data-1980-2019'!$D$1:$D$16305,'[1]NBA-Data-1980-2019'!$G$1:$G$16305,"",0)</f>
        <v>9000000</v>
      </c>
      <c r="AH160" s="68" cm="1">
        <f t="array" ref="AH160">_xlfn.XLOOKUP($AE160&amp;$C160&amp;$D160,'[1]NBA-Data-1980-2019'!$B$1:$B$16305&amp;'[1]NBA-Data-1980-2019'!$A$1:$A$16305&amp;'[1]NBA-Data-1980-2019'!$D$1:$D$16305,'[1]NBA-Data-1980-2019'!$H$1:$H$16305,"",0)</f>
        <v>1317.6</v>
      </c>
      <c r="AI160" s="68" cm="1">
        <f t="array" ref="AI160">_xlfn.XLOOKUP($AE160&amp;$C160&amp;$D160,'[1]NBA-Data-1980-2019'!$B$1:$B$16305&amp;'[1]NBA-Data-1980-2019'!$A$1:$A$16305&amp;'[1]NBA-Data-1980-2019'!$D$1:$D$16305,'[1]NBA-Data-1980-2019'!$F$1:$F$16305,"",0)</f>
        <v>8.4</v>
      </c>
      <c r="AJ160" s="68">
        <f>IFERROR(($AH160/SUM(AH156:AH177))*$AI160,"")</f>
        <v>0.59459442035876031</v>
      </c>
      <c r="AO160">
        <v>5</v>
      </c>
      <c r="AP160" t="s">
        <v>749</v>
      </c>
      <c r="AQ160">
        <v>25</v>
      </c>
      <c r="AR160">
        <v>76</v>
      </c>
      <c r="AS160" s="2">
        <v>1867</v>
      </c>
      <c r="AT160" s="61">
        <v>0.71</v>
      </c>
      <c r="AU160" s="61">
        <v>0.28999999999999998</v>
      </c>
      <c r="AY160" s="2">
        <v>10.7</v>
      </c>
      <c r="AZ160" s="2">
        <v>8</v>
      </c>
      <c r="BA160" s="2">
        <v>80</v>
      </c>
      <c r="BB160" s="2">
        <v>18</v>
      </c>
      <c r="BC160" s="2">
        <v>57</v>
      </c>
      <c r="BD160" s="2">
        <v>9</v>
      </c>
      <c r="BE160" s="2">
        <v>18</v>
      </c>
      <c r="BF160" s="2">
        <v>11</v>
      </c>
      <c r="BG160" s="2">
        <v>785</v>
      </c>
      <c r="BH160" s="2">
        <v>4</v>
      </c>
      <c r="BI160" s="2">
        <v>20</v>
      </c>
    </row>
    <row r="161" spans="2:61" x14ac:dyDescent="0.2">
      <c r="B161" s="1" t="s">
        <v>54</v>
      </c>
      <c r="C161" s="1">
        <v>2016</v>
      </c>
      <c r="D161" s="1" t="s">
        <v>789</v>
      </c>
      <c r="F161" s="2">
        <v>23</v>
      </c>
      <c r="G161" s="2" t="s">
        <v>647</v>
      </c>
      <c r="H161" s="2" t="s">
        <v>570</v>
      </c>
      <c r="I161" s="4" t="s">
        <v>602</v>
      </c>
      <c r="J161" s="16">
        <f>_xlfn.XLOOKUP($I161,DASHBOARD!$I$2:$I$27,DASHBOARD!$J$2:$J$27,"",0)</f>
        <v>81</v>
      </c>
      <c r="K161" s="23">
        <f>J161/DASHBOARD!$C$3</f>
        <v>2.0574041148082296</v>
      </c>
      <c r="L161" s="2">
        <v>250</v>
      </c>
      <c r="M161" s="26">
        <f>L161/DASHBOARD!$C$4</f>
        <v>113.37868480725623</v>
      </c>
      <c r="N161" s="26">
        <f t="shared" si="18"/>
        <v>26.785034290096672</v>
      </c>
      <c r="O161" s="5">
        <v>31046</v>
      </c>
      <c r="P161" s="2" t="s">
        <v>557</v>
      </c>
      <c r="Q161" s="2" t="str">
        <f>_xlfn.XLOOKUP($P161,DASHBOARD!$L$2:$L$150,DASHBOARD!M$2:M$150,"",0)</f>
        <v>United States</v>
      </c>
      <c r="R161" s="2" t="str">
        <f>_xlfn.XLOOKUP($P161,DASHBOARD!$L$2:$L$150,DASHBOARD!N$2:N$150,"",0)</f>
        <v>North America</v>
      </c>
      <c r="S161" s="2" t="str">
        <f>_xlfn.XLOOKUP($P161,DASHBOARD!$L$2:$L$150,DASHBOARD!O$2:O$150,"",0)</f>
        <v>Americas</v>
      </c>
      <c r="T161" s="2">
        <v>12</v>
      </c>
      <c r="Y161" s="2" t="str">
        <f t="shared" si="19"/>
        <v/>
      </c>
      <c r="Z161" s="6">
        <f>_xlfn.XLOOKUP($G161,$AE$156:$AE$177,$AF$156:$AF$177,0,0)</f>
        <v>22971000</v>
      </c>
      <c r="AA161" s="43">
        <f>Z161/$AB$178</f>
        <v>0.21678419879028923</v>
      </c>
      <c r="AB161" s="43"/>
      <c r="AD161" s="1">
        <v>6</v>
      </c>
      <c r="AE161" s="2" t="s">
        <v>752</v>
      </c>
      <c r="AF161" s="6">
        <v>7807579</v>
      </c>
      <c r="AG161" s="6" t="str" cm="1">
        <f t="array" ref="AG161">_xlfn.XLOOKUP($AE161&amp;$C161&amp;$D161,'[1]NBA-Data-1980-2019'!$B$1:$B$16305&amp;'[1]NBA-Data-1980-2019'!$A$1:$A$16305&amp;'[1]NBA-Data-1980-2019'!$D$1:$D$16305,'[1]NBA-Data-1980-2019'!$G$1:$G$16305,"",0)</f>
        <v/>
      </c>
      <c r="AH161" s="68" t="str" cm="1">
        <f t="array" ref="AH161">_xlfn.XLOOKUP($AE161&amp;$C161&amp;$D161,'[1]NBA-Data-1980-2019'!$B$1:$B$16305&amp;'[1]NBA-Data-1980-2019'!$A$1:$A$16305&amp;'[1]NBA-Data-1980-2019'!$D$1:$D$16305,'[1]NBA-Data-1980-2019'!$H$1:$H$16305,"",0)</f>
        <v/>
      </c>
      <c r="AI161" s="68" t="str" cm="1">
        <f t="array" ref="AI161">_xlfn.XLOOKUP($AE161&amp;$C161&amp;$D161,'[1]NBA-Data-1980-2019'!$B$1:$B$16305&amp;'[1]NBA-Data-1980-2019'!$A$1:$A$16305&amp;'[1]NBA-Data-1980-2019'!$D$1:$D$16305,'[1]NBA-Data-1980-2019'!$F$1:$F$16305,"",0)</f>
        <v/>
      </c>
      <c r="AJ161" s="68" t="str">
        <f>IFERROR(($AH161/SUM(AH156:AH177))*$AI161,"")</f>
        <v/>
      </c>
      <c r="AO161">
        <v>6</v>
      </c>
      <c r="AP161" t="s">
        <v>754</v>
      </c>
      <c r="AQ161">
        <v>23</v>
      </c>
      <c r="AR161">
        <v>53</v>
      </c>
      <c r="AS161" s="2">
        <v>1667</v>
      </c>
      <c r="AT161" s="61">
        <v>0.99</v>
      </c>
      <c r="AU161" s="61">
        <v>0.02</v>
      </c>
      <c r="AY161" s="2">
        <v>6.4</v>
      </c>
      <c r="AZ161" s="2">
        <v>-0.3</v>
      </c>
      <c r="BA161" s="2">
        <v>57</v>
      </c>
      <c r="BB161" s="2">
        <v>49</v>
      </c>
      <c r="BC161" s="2">
        <v>39</v>
      </c>
      <c r="BD161" s="2">
        <v>7</v>
      </c>
      <c r="BE161" s="2">
        <v>70</v>
      </c>
      <c r="BF161" s="2">
        <v>6</v>
      </c>
      <c r="BG161" s="2">
        <v>597</v>
      </c>
      <c r="BH161" s="2">
        <v>19</v>
      </c>
      <c r="BI161" s="2">
        <v>54</v>
      </c>
    </row>
    <row r="162" spans="2:61" x14ac:dyDescent="0.2">
      <c r="B162" s="1" t="s">
        <v>54</v>
      </c>
      <c r="C162" s="1">
        <v>2016</v>
      </c>
      <c r="D162" s="1" t="s">
        <v>789</v>
      </c>
      <c r="F162" s="2">
        <v>24</v>
      </c>
      <c r="G162" s="2" t="s">
        <v>755</v>
      </c>
      <c r="H162" s="2" t="s">
        <v>570</v>
      </c>
      <c r="I162" s="4" t="s">
        <v>604</v>
      </c>
      <c r="J162" s="16">
        <f>_xlfn.XLOOKUP($I162,DASHBOARD!$I$2:$I$27,DASHBOARD!$J$2:$J$27,"",0)</f>
        <v>79</v>
      </c>
      <c r="K162" s="23">
        <f>J162/DASHBOARD!$C$3</f>
        <v>2.0066040132080265</v>
      </c>
      <c r="L162" s="2">
        <v>233</v>
      </c>
      <c r="M162" s="26">
        <f>L162/DASHBOARD!$C$4</f>
        <v>105.6689342403628</v>
      </c>
      <c r="N162" s="26">
        <f t="shared" si="18"/>
        <v>26.243634112941223</v>
      </c>
      <c r="O162" s="5">
        <v>29393</v>
      </c>
      <c r="P162" s="2" t="s">
        <v>557</v>
      </c>
      <c r="Q162" s="2" t="str">
        <f>_xlfn.XLOOKUP($P162,DASHBOARD!$L$2:$L$150,DASHBOARD!M$2:M$150,"",0)</f>
        <v>United States</v>
      </c>
      <c r="R162" s="2" t="str">
        <f>_xlfn.XLOOKUP($P162,DASHBOARD!$L$2:$L$150,DASHBOARD!N$2:N$150,"",0)</f>
        <v>North America</v>
      </c>
      <c r="S162" s="2" t="str">
        <f>_xlfn.XLOOKUP($P162,DASHBOARD!$L$2:$L$150,DASHBOARD!O$2:O$150,"",0)</f>
        <v>Americas</v>
      </c>
      <c r="T162" s="2">
        <v>14</v>
      </c>
      <c r="V162" s="2" t="s">
        <v>571</v>
      </c>
      <c r="W162" s="2" t="s">
        <v>571</v>
      </c>
      <c r="Y162" s="2" t="str">
        <f t="shared" si="19"/>
        <v/>
      </c>
      <c r="Z162" s="6">
        <f>_xlfn.XLOOKUP($G162,$AE$156:$AE$177,$AF$156:$AF$177,0,0)</f>
        <v>1499000</v>
      </c>
      <c r="AA162" s="43">
        <f>Z162/$AB$178</f>
        <v>1.4146511426870557E-2</v>
      </c>
      <c r="AB162" s="43"/>
      <c r="AD162" s="1">
        <v>7</v>
      </c>
      <c r="AE162" s="2" t="s">
        <v>665</v>
      </c>
      <c r="AF162" s="6">
        <v>5000000</v>
      </c>
      <c r="AG162" s="6" cm="1">
        <f t="array" ref="AG162">_xlfn.XLOOKUP($AE162&amp;$C162&amp;$D162,'[1]NBA-Data-1980-2019'!$B$1:$B$16305&amp;'[1]NBA-Data-1980-2019'!$A$1:$A$16305&amp;'[1]NBA-Data-1980-2019'!$D$1:$D$16305,'[1]NBA-Data-1980-2019'!$G$1:$G$16305,"",0)</f>
        <v>5000000</v>
      </c>
      <c r="AH162" s="68" cm="1">
        <f t="array" ref="AH162">_xlfn.XLOOKUP($AE162&amp;$C162&amp;$D162,'[1]NBA-Data-1980-2019'!$B$1:$B$16305&amp;'[1]NBA-Data-1980-2019'!$A$1:$A$16305&amp;'[1]NBA-Data-1980-2019'!$D$1:$D$16305,'[1]NBA-Data-1980-2019'!$H$1:$H$16305,"",0)</f>
        <v>2363.9</v>
      </c>
      <c r="AI162" s="68" cm="1">
        <f t="array" ref="AI162">_xlfn.XLOOKUP($AE162&amp;$C162&amp;$D162,'[1]NBA-Data-1980-2019'!$B$1:$B$16305&amp;'[1]NBA-Data-1980-2019'!$A$1:$A$16305&amp;'[1]NBA-Data-1980-2019'!$D$1:$D$16305,'[1]NBA-Data-1980-2019'!$F$1:$F$16305,"",0)</f>
        <v>12.4</v>
      </c>
      <c r="AJ162" s="68">
        <f>IFERROR(($AH162/SUM(AH156:AH177))*$AI162,"")</f>
        <v>1.5747395791362464</v>
      </c>
      <c r="AO162">
        <v>7</v>
      </c>
      <c r="AP162" t="s">
        <v>755</v>
      </c>
      <c r="AQ162">
        <v>35</v>
      </c>
      <c r="AR162">
        <v>74</v>
      </c>
      <c r="AS162" s="2">
        <v>1326</v>
      </c>
      <c r="AU162" s="61">
        <v>0.19</v>
      </c>
      <c r="AV162" s="61">
        <v>0.68</v>
      </c>
      <c r="AW162" s="61">
        <v>0.13</v>
      </c>
      <c r="AY162" s="2">
        <v>-2</v>
      </c>
      <c r="AZ162" s="2">
        <v>-12.7</v>
      </c>
      <c r="BA162" s="2">
        <v>18</v>
      </c>
      <c r="BB162" s="2">
        <v>13</v>
      </c>
      <c r="BC162" s="2">
        <v>70</v>
      </c>
      <c r="BD162" s="2">
        <v>2</v>
      </c>
      <c r="BE162" s="2">
        <v>38</v>
      </c>
      <c r="BF162" s="2">
        <v>10</v>
      </c>
      <c r="BG162" s="2">
        <v>139</v>
      </c>
      <c r="BH162" s="2">
        <v>7</v>
      </c>
      <c r="BI162" s="2">
        <v>11</v>
      </c>
    </row>
    <row r="163" spans="2:61" x14ac:dyDescent="0.2">
      <c r="B163" s="1" t="s">
        <v>54</v>
      </c>
      <c r="C163" s="1">
        <v>2016</v>
      </c>
      <c r="D163" s="1" t="s">
        <v>789</v>
      </c>
      <c r="F163" s="2">
        <v>30</v>
      </c>
      <c r="G163" s="2" t="s">
        <v>756</v>
      </c>
      <c r="H163" s="2" t="s">
        <v>570</v>
      </c>
      <c r="I163" s="4" t="s">
        <v>599</v>
      </c>
      <c r="J163" s="16">
        <f>_xlfn.XLOOKUP($I163,DASHBOARD!$I$2:$I$27,DASHBOARD!$J$2:$J$27,"",0)</f>
        <v>78</v>
      </c>
      <c r="K163" s="23">
        <f>J163/DASHBOARD!$C$3</f>
        <v>1.981203962407925</v>
      </c>
      <c r="L163" s="2">
        <v>225</v>
      </c>
      <c r="M163" s="26">
        <f>L163/DASHBOARD!$C$4</f>
        <v>102.0408163265306</v>
      </c>
      <c r="N163" s="26">
        <f t="shared" si="18"/>
        <v>25.996539937473997</v>
      </c>
      <c r="O163" s="5">
        <v>29582</v>
      </c>
      <c r="P163" s="2" t="s">
        <v>557</v>
      </c>
      <c r="Q163" s="2" t="str">
        <f>_xlfn.XLOOKUP($P163,DASHBOARD!$L$2:$L$150,DASHBOARD!M$2:M$150,"",0)</f>
        <v>United States</v>
      </c>
      <c r="R163" s="2" t="str">
        <f>_xlfn.XLOOKUP($P163,DASHBOARD!$L$2:$L$150,DASHBOARD!N$2:N$150,"",0)</f>
        <v>North America</v>
      </c>
      <c r="S163" s="2" t="str">
        <f>_xlfn.XLOOKUP($P163,DASHBOARD!$L$2:$L$150,DASHBOARD!O$2:O$150,"",0)</f>
        <v>Americas</v>
      </c>
      <c r="T163" s="2">
        <v>11</v>
      </c>
      <c r="V163" s="2" t="s">
        <v>757</v>
      </c>
      <c r="W163" s="2" t="s">
        <v>674</v>
      </c>
      <c r="X163" s="2" t="s">
        <v>1242</v>
      </c>
      <c r="Y163" s="2" t="str">
        <f t="shared" si="19"/>
        <v>X</v>
      </c>
      <c r="Z163" s="6">
        <f>_xlfn.XLOOKUP($G163,$AE$156:$AE$177,$AF$156:$AF$177,0,0)</f>
        <v>8819</v>
      </c>
      <c r="AA163" s="43">
        <f>Z163/$AB$178</f>
        <v>8.3227541209854203E-5</v>
      </c>
      <c r="AB163" s="43"/>
      <c r="AD163" s="1">
        <v>8</v>
      </c>
      <c r="AE163" s="2" t="s">
        <v>765</v>
      </c>
      <c r="AF163" s="6">
        <v>4950000</v>
      </c>
      <c r="AG163" s="6" cm="1">
        <f t="array" ref="AG163">_xlfn.XLOOKUP($AE163&amp;$C163&amp;$D163,'[1]NBA-Data-1980-2019'!$B$1:$B$16305&amp;'[1]NBA-Data-1980-2019'!$A$1:$A$16305&amp;'[1]NBA-Data-1980-2019'!$D$1:$D$16305,'[1]NBA-Data-1980-2019'!$G$1:$G$16305,"",0)</f>
        <v>4950000</v>
      </c>
      <c r="AH163" s="68" cm="1">
        <f t="array" ref="AH163">_xlfn.XLOOKUP($AE163&amp;$C163&amp;$D163,'[1]NBA-Data-1980-2019'!$B$1:$B$16305&amp;'[1]NBA-Data-1980-2019'!$A$1:$A$16305&amp;'[1]NBA-Data-1980-2019'!$D$1:$D$16305,'[1]NBA-Data-1980-2019'!$H$1:$H$16305,"",0)</f>
        <v>1322.3999999999999</v>
      </c>
      <c r="AI163" s="68" cm="1">
        <f t="array" ref="AI163">_xlfn.XLOOKUP($AE163&amp;$C163&amp;$D163,'[1]NBA-Data-1980-2019'!$B$1:$B$16305&amp;'[1]NBA-Data-1980-2019'!$A$1:$A$16305&amp;'[1]NBA-Data-1980-2019'!$D$1:$D$16305,'[1]NBA-Data-1980-2019'!$F$1:$F$16305,"",0)</f>
        <v>14.6</v>
      </c>
      <c r="AJ163" s="68">
        <f>IFERROR(($AH163/SUM(AH156:AH177))*$AI163,"")</f>
        <v>1.0372266185311134</v>
      </c>
      <c r="AO163">
        <v>8</v>
      </c>
      <c r="AP163" t="s">
        <v>765</v>
      </c>
      <c r="AQ163">
        <v>29</v>
      </c>
      <c r="AR163">
        <v>76</v>
      </c>
      <c r="AS163" s="2">
        <v>1326</v>
      </c>
      <c r="AX163" s="61">
        <v>1</v>
      </c>
      <c r="AY163" s="2">
        <v>1</v>
      </c>
      <c r="AZ163" s="2">
        <v>-8.1999999999999993</v>
      </c>
      <c r="BA163" s="2">
        <v>14</v>
      </c>
      <c r="BB163" s="2">
        <v>27</v>
      </c>
      <c r="BC163" s="2">
        <v>102</v>
      </c>
      <c r="BD163" s="2">
        <v>13</v>
      </c>
      <c r="BE163" s="2">
        <v>51</v>
      </c>
      <c r="BF163" s="2">
        <v>2</v>
      </c>
      <c r="BG163" s="2">
        <v>79</v>
      </c>
      <c r="BH163" s="2">
        <v>15</v>
      </c>
      <c r="BI163" s="2">
        <v>30</v>
      </c>
    </row>
    <row r="164" spans="2:61" x14ac:dyDescent="0.2">
      <c r="B164" s="1" t="s">
        <v>54</v>
      </c>
      <c r="C164" s="1">
        <v>2016</v>
      </c>
      <c r="D164" s="1" t="s">
        <v>789</v>
      </c>
      <c r="F164" s="2">
        <v>1</v>
      </c>
      <c r="G164" s="2" t="s">
        <v>758</v>
      </c>
      <c r="H164" s="2" t="s">
        <v>570</v>
      </c>
      <c r="I164" s="4" t="s">
        <v>600</v>
      </c>
      <c r="J164" s="16">
        <f>_xlfn.XLOOKUP($I164,DASHBOARD!$I$2:$I$27,DASHBOARD!$J$2:$J$27,"",0)</f>
        <v>80</v>
      </c>
      <c r="K164" s="23">
        <f>J164/DASHBOARD!$C$3</f>
        <v>2.0320040640081283</v>
      </c>
      <c r="L164" s="2">
        <v>218</v>
      </c>
      <c r="M164" s="26">
        <f>L164/DASHBOARD!$C$4</f>
        <v>98.86621315192744</v>
      </c>
      <c r="N164" s="26">
        <f t="shared" si="18"/>
        <v>23.944113109410427</v>
      </c>
      <c r="O164" s="5">
        <v>29498</v>
      </c>
      <c r="P164" s="2" t="s">
        <v>557</v>
      </c>
      <c r="Q164" s="2" t="str">
        <f>_xlfn.XLOOKUP($P164,DASHBOARD!$L$2:$L$150,DASHBOARD!M$2:M$150,"",0)</f>
        <v>United States</v>
      </c>
      <c r="R164" s="2" t="str">
        <f>_xlfn.XLOOKUP($P164,DASHBOARD!$L$2:$L$150,DASHBOARD!N$2:N$150,"",0)</f>
        <v>North America</v>
      </c>
      <c r="S164" s="2" t="str">
        <f>_xlfn.XLOOKUP($P164,DASHBOARD!$L$2:$L$150,DASHBOARD!O$2:O$150,"",0)</f>
        <v>Americas</v>
      </c>
      <c r="T164" s="2">
        <v>12</v>
      </c>
      <c r="V164" s="2" t="s">
        <v>759</v>
      </c>
      <c r="W164" s="2" t="s">
        <v>759</v>
      </c>
      <c r="Y164" s="2" t="str">
        <f t="shared" si="19"/>
        <v/>
      </c>
      <c r="Z164" s="6">
        <f>_xlfn.XLOOKUP($G164,$AE$156:$AE$177,$AF$156:$AF$177,0,0)</f>
        <v>1499000</v>
      </c>
      <c r="AA164" s="43">
        <f>Z164/$AB$178</f>
        <v>1.4146511426870557E-2</v>
      </c>
      <c r="AB164" s="43"/>
      <c r="AD164" s="1">
        <v>9</v>
      </c>
      <c r="AE164" s="2" t="s">
        <v>769</v>
      </c>
      <c r="AF164" s="6">
        <v>2100000</v>
      </c>
      <c r="AG164" s="6" cm="1">
        <f t="array" ref="AG164">_xlfn.XLOOKUP($AE164&amp;$C164&amp;$D164,'[1]NBA-Data-1980-2019'!$B$1:$B$16305&amp;'[1]NBA-Data-1980-2019'!$A$1:$A$16305&amp;'[1]NBA-Data-1980-2019'!$D$1:$D$16305,'[1]NBA-Data-1980-2019'!$G$1:$G$16305,"",0)</f>
        <v>2100000</v>
      </c>
      <c r="AH164" s="68" cm="1">
        <f t="array" ref="AH164">_xlfn.XLOOKUP($AE164&amp;$C164&amp;$D164,'[1]NBA-Data-1980-2019'!$B$1:$B$16305&amp;'[1]NBA-Data-1980-2019'!$A$1:$A$16305&amp;'[1]NBA-Data-1980-2019'!$D$1:$D$16305,'[1]NBA-Data-1980-2019'!$H$1:$H$16305,"",0)</f>
        <v>746.19999999999993</v>
      </c>
      <c r="AI164" s="68" cm="1">
        <f t="array" ref="AI164">_xlfn.XLOOKUP($AE164&amp;$C164&amp;$D164,'[1]NBA-Data-1980-2019'!$B$1:$B$16305&amp;'[1]NBA-Data-1980-2019'!$A$1:$A$16305&amp;'[1]NBA-Data-1980-2019'!$D$1:$D$16305,'[1]NBA-Data-1980-2019'!$F$1:$F$16305,"",0)</f>
        <v>12.4</v>
      </c>
      <c r="AJ164" s="68">
        <f>IFERROR(($AH164/SUM(AH156:AH177))*$AI164,"")</f>
        <v>0.49708984049725746</v>
      </c>
      <c r="AO164">
        <v>9</v>
      </c>
      <c r="AP164" t="s">
        <v>766</v>
      </c>
      <c r="AQ164">
        <v>25</v>
      </c>
      <c r="AR164">
        <v>54</v>
      </c>
      <c r="AS164" s="2">
        <v>1316</v>
      </c>
      <c r="AT164" s="61">
        <v>0.02</v>
      </c>
      <c r="AU164" s="61">
        <v>0.78</v>
      </c>
      <c r="AV164" s="61">
        <v>0.2</v>
      </c>
      <c r="AY164" s="2">
        <v>8.6999999999999993</v>
      </c>
      <c r="AZ164" s="2">
        <v>3.3</v>
      </c>
      <c r="BA164" s="2">
        <v>29</v>
      </c>
      <c r="BB164" s="2">
        <v>13</v>
      </c>
      <c r="BC164" s="2">
        <v>51</v>
      </c>
      <c r="BD164" s="2">
        <v>8</v>
      </c>
      <c r="BE164" s="2">
        <v>19</v>
      </c>
      <c r="BF164" s="2">
        <v>10</v>
      </c>
      <c r="BG164" s="2">
        <v>228</v>
      </c>
      <c r="BH164" s="2">
        <v>5</v>
      </c>
      <c r="BI164" s="2">
        <v>16</v>
      </c>
    </row>
    <row r="165" spans="2:61" x14ac:dyDescent="0.2">
      <c r="B165" s="1" t="s">
        <v>54</v>
      </c>
      <c r="C165" s="1">
        <v>2016</v>
      </c>
      <c r="D165" s="1" t="s">
        <v>789</v>
      </c>
      <c r="F165" s="2">
        <v>14</v>
      </c>
      <c r="G165" s="2" t="s">
        <v>760</v>
      </c>
      <c r="H165" s="2" t="s">
        <v>552</v>
      </c>
      <c r="I165" s="4" t="s">
        <v>1149</v>
      </c>
      <c r="J165" s="16">
        <f>_xlfn.XLOOKUP($I165,DASHBOARD!$I$2:$I$27,DASHBOARD!$J$2:$J$27,"",0)</f>
        <v>83</v>
      </c>
      <c r="K165" s="23">
        <f>J165/DASHBOARD!$C$3</f>
        <v>2.1082042164084331</v>
      </c>
      <c r="L165" s="2">
        <v>260</v>
      </c>
      <c r="M165" s="26">
        <f>L165/DASHBOARD!$C$4</f>
        <v>117.91383219954648</v>
      </c>
      <c r="N165" s="26">
        <f t="shared" si="18"/>
        <v>26.530131278330263</v>
      </c>
      <c r="O165" s="5">
        <v>31175</v>
      </c>
      <c r="P165" s="2" t="s">
        <v>761</v>
      </c>
      <c r="Q165" s="2" t="str">
        <f>_xlfn.XLOOKUP($P165,DASHBOARD!$L$2:$L$150,DASHBOARD!M$2:M$150,"",0)</f>
        <v>Russia</v>
      </c>
      <c r="R165" s="2" t="str">
        <f>_xlfn.XLOOKUP($P165,DASHBOARD!$L$2:$L$150,DASHBOARD!N$2:N$150,"",0)</f>
        <v>Asia + Europe</v>
      </c>
      <c r="S165" s="2" t="str">
        <f>_xlfn.XLOOKUP($P165,DASHBOARD!$L$2:$L$150,DASHBOARD!O$2:O$150,"",0)</f>
        <v>Eurasia</v>
      </c>
      <c r="T165" s="2" t="s">
        <v>563</v>
      </c>
      <c r="V165" s="2" t="s">
        <v>594</v>
      </c>
      <c r="W165" s="2" t="s">
        <v>594</v>
      </c>
      <c r="Y165" s="2" t="str">
        <f t="shared" si="19"/>
        <v/>
      </c>
      <c r="Z165" s="6">
        <f>_xlfn.XLOOKUP($G165,$AE$156:$AE$177,$AF$156:$AF$177,0,0)</f>
        <v>1300000</v>
      </c>
      <c r="AA165" s="43">
        <f>Z165/$AB$178</f>
        <v>1.2268488895885074E-2</v>
      </c>
      <c r="AB165" s="43"/>
      <c r="AD165" s="1">
        <v>10</v>
      </c>
      <c r="AE165" s="2" t="s">
        <v>755</v>
      </c>
      <c r="AF165" s="6">
        <v>1499000</v>
      </c>
      <c r="AG165" s="6" cm="1">
        <f t="array" ref="AG165">_xlfn.XLOOKUP($AE165&amp;$C165&amp;$D165,'[1]NBA-Data-1980-2019'!$B$1:$B$16305&amp;'[1]NBA-Data-1980-2019'!$A$1:$A$16305&amp;'[1]NBA-Data-1980-2019'!$D$1:$D$16305,'[1]NBA-Data-1980-2019'!$G$1:$G$16305,"",0)</f>
        <v>1499000</v>
      </c>
      <c r="AH165" s="68" cm="1">
        <f t="array" ref="AH165">_xlfn.XLOOKUP($AE165&amp;$C165&amp;$D165,'[1]NBA-Data-1980-2019'!$B$1:$B$16305&amp;'[1]NBA-Data-1980-2019'!$A$1:$A$16305&amp;'[1]NBA-Data-1980-2019'!$D$1:$D$16305,'[1]NBA-Data-1980-2019'!$H$1:$H$16305,"",0)</f>
        <v>1324.6</v>
      </c>
      <c r="AI165" s="68" cm="1">
        <f t="array" ref="AI165">_xlfn.XLOOKUP($AE165&amp;$C165&amp;$D165,'[1]NBA-Data-1980-2019'!$B$1:$B$16305&amp;'[1]NBA-Data-1980-2019'!$A$1:$A$16305&amp;'[1]NBA-Data-1980-2019'!$D$1:$D$16305,'[1]NBA-Data-1980-2019'!$F$1:$F$16305,"",0)</f>
        <v>9.6999999999999993</v>
      </c>
      <c r="AJ165" s="68">
        <f>IFERROR(($AH165/SUM(AH156:AH177))*$AI165,"")</f>
        <v>0.69026275780188129</v>
      </c>
      <c r="AO165">
        <v>10</v>
      </c>
      <c r="AP165" t="s">
        <v>769</v>
      </c>
      <c r="AQ165">
        <v>33</v>
      </c>
      <c r="AR165">
        <v>41</v>
      </c>
      <c r="AS165" s="2">
        <v>748</v>
      </c>
      <c r="AT165" s="61">
        <v>1</v>
      </c>
      <c r="AY165" s="2">
        <v>-4.3</v>
      </c>
      <c r="AZ165" s="2">
        <v>-13.3</v>
      </c>
      <c r="BA165" s="2">
        <v>33</v>
      </c>
      <c r="BB165" s="2">
        <v>12</v>
      </c>
      <c r="BC165" s="2">
        <v>25</v>
      </c>
      <c r="BD165" s="2">
        <v>4</v>
      </c>
      <c r="BE165" s="2">
        <v>11</v>
      </c>
      <c r="BF165" s="2">
        <v>6</v>
      </c>
      <c r="BG165" s="2">
        <v>223</v>
      </c>
      <c r="BH165" s="2">
        <v>1</v>
      </c>
      <c r="BI165" s="2">
        <v>14</v>
      </c>
    </row>
    <row r="166" spans="2:61" x14ac:dyDescent="0.2">
      <c r="B166" s="1" t="s">
        <v>54</v>
      </c>
      <c r="C166" s="1">
        <v>2016</v>
      </c>
      <c r="D166" s="1" t="s">
        <v>789</v>
      </c>
      <c r="F166" s="2">
        <v>0</v>
      </c>
      <c r="G166" s="2" t="s">
        <v>762</v>
      </c>
      <c r="H166" s="2" t="s">
        <v>566</v>
      </c>
      <c r="I166" s="4" t="s">
        <v>600</v>
      </c>
      <c r="J166" s="16">
        <f>_xlfn.XLOOKUP($I166,DASHBOARD!$I$2:$I$27,DASHBOARD!$J$2:$J$27,"",0)</f>
        <v>80</v>
      </c>
      <c r="K166" s="23">
        <f>J166/DASHBOARD!$C$3</f>
        <v>2.0320040640081283</v>
      </c>
      <c r="L166" s="2">
        <v>251</v>
      </c>
      <c r="M166" s="26">
        <f>L166/DASHBOARD!$C$4</f>
        <v>113.83219954648526</v>
      </c>
      <c r="N166" s="26">
        <f t="shared" si="18"/>
        <v>27.568680690192735</v>
      </c>
      <c r="O166" s="5">
        <v>32393</v>
      </c>
      <c r="P166" s="2" t="s">
        <v>557</v>
      </c>
      <c r="Q166" s="2" t="str">
        <f>_xlfn.XLOOKUP($P166,DASHBOARD!$L$2:$L$150,DASHBOARD!M$2:M$150,"",0)</f>
        <v>United States</v>
      </c>
      <c r="R166" s="2" t="str">
        <f>_xlfn.XLOOKUP($P166,DASHBOARD!$L$2:$L$150,DASHBOARD!N$2:N$150,"",0)</f>
        <v>North America</v>
      </c>
      <c r="S166" s="2" t="str">
        <f>_xlfn.XLOOKUP($P166,DASHBOARD!$L$2:$L$150,DASHBOARD!O$2:O$150,"",0)</f>
        <v>Americas</v>
      </c>
      <c r="T166" s="2">
        <v>7</v>
      </c>
      <c r="V166" s="2" t="s">
        <v>579</v>
      </c>
      <c r="W166" s="2" t="s">
        <v>579</v>
      </c>
      <c r="Y166" s="2" t="str">
        <f t="shared" si="19"/>
        <v/>
      </c>
      <c r="Z166" s="6">
        <f>_xlfn.XLOOKUP($G166,$AE$156:$AE$177,$AF$156:$AF$177,0,0)</f>
        <v>19500000</v>
      </c>
      <c r="AA166" s="43">
        <f>Z166/$AB$178</f>
        <v>0.1840273334382761</v>
      </c>
      <c r="AB166" s="43"/>
      <c r="AD166" s="1">
        <v>11</v>
      </c>
      <c r="AE166" s="2" t="s">
        <v>758</v>
      </c>
      <c r="AF166" s="6">
        <v>1499000</v>
      </c>
      <c r="AG166" s="6" cm="1">
        <f t="array" ref="AG166">_xlfn.XLOOKUP($AE166&amp;$C166&amp;$D166,'[1]NBA-Data-1980-2019'!$B$1:$B$16305&amp;'[1]NBA-Data-1980-2019'!$A$1:$A$16305&amp;'[1]NBA-Data-1980-2019'!$D$1:$D$16305,'[1]NBA-Data-1980-2019'!$G$1:$G$16305,"",0)</f>
        <v>1499000</v>
      </c>
      <c r="AH166" s="68" cm="1">
        <f t="array" ref="AH166">_xlfn.XLOOKUP($AE166&amp;$C166&amp;$D166,'[1]NBA-Data-1980-2019'!$B$1:$B$16305&amp;'[1]NBA-Data-1980-2019'!$A$1:$A$16305&amp;'[1]NBA-Data-1980-2019'!$D$1:$D$16305,'[1]NBA-Data-1980-2019'!$H$1:$H$16305,"",0)</f>
        <v>460.79999999999995</v>
      </c>
      <c r="AI166" s="68" cm="1">
        <f t="array" ref="AI166">_xlfn.XLOOKUP($AE166&amp;$C166&amp;$D166,'[1]NBA-Data-1980-2019'!$B$1:$B$16305&amp;'[1]NBA-Data-1980-2019'!$A$1:$A$16305&amp;'[1]NBA-Data-1980-2019'!$D$1:$D$16305,'[1]NBA-Data-1980-2019'!$F$1:$F$16305,"",0)</f>
        <v>11.6</v>
      </c>
      <c r="AJ166" s="68">
        <f>IFERROR(($AH166/SUM(AH156:AH177))*$AI166,"")</f>
        <v>0.28716295711315615</v>
      </c>
      <c r="AO166">
        <v>11</v>
      </c>
      <c r="AP166" t="s">
        <v>758</v>
      </c>
      <c r="AQ166">
        <v>35</v>
      </c>
      <c r="AR166">
        <v>48</v>
      </c>
      <c r="AS166" s="2">
        <v>463</v>
      </c>
      <c r="AU166" s="61">
        <v>0.01</v>
      </c>
      <c r="AV166" s="61">
        <v>0.43</v>
      </c>
      <c r="AW166" s="61">
        <v>0.56000000000000005</v>
      </c>
      <c r="AY166" s="2">
        <v>-3.8</v>
      </c>
      <c r="AZ166" s="2">
        <v>-11.7</v>
      </c>
      <c r="BA166" s="2">
        <v>7</v>
      </c>
      <c r="BB166" s="2">
        <v>2</v>
      </c>
      <c r="BC166" s="2">
        <v>20</v>
      </c>
      <c r="BD166" s="2">
        <v>4</v>
      </c>
      <c r="BE166" s="2">
        <v>11</v>
      </c>
      <c r="BF166" s="2">
        <v>2</v>
      </c>
      <c r="BG166" s="2">
        <v>34</v>
      </c>
      <c r="BH166" s="2">
        <v>4</v>
      </c>
      <c r="BI166" s="2">
        <v>3</v>
      </c>
    </row>
    <row r="167" spans="2:61" x14ac:dyDescent="0.2">
      <c r="B167" s="1" t="s">
        <v>54</v>
      </c>
      <c r="C167" s="1">
        <v>2016</v>
      </c>
      <c r="D167" s="1" t="s">
        <v>789</v>
      </c>
      <c r="F167" s="2">
        <v>12</v>
      </c>
      <c r="G167" s="2" t="s">
        <v>763</v>
      </c>
      <c r="H167" s="2" t="s">
        <v>556</v>
      </c>
      <c r="I167" s="4" t="s">
        <v>601</v>
      </c>
      <c r="J167" s="16">
        <f>_xlfn.XLOOKUP($I167,DASHBOARD!$I$2:$I$27,DASHBOARD!$J$2:$J$27,"",0)</f>
        <v>77</v>
      </c>
      <c r="K167" s="23">
        <f>J167/DASHBOARD!$C$3</f>
        <v>1.9558039116078234</v>
      </c>
      <c r="L167" s="2">
        <v>179</v>
      </c>
      <c r="M167" s="26">
        <f>L167/DASHBOARD!$C$4</f>
        <v>81.179138321995467</v>
      </c>
      <c r="N167" s="26">
        <f t="shared" si="18"/>
        <v>21.222366797733876</v>
      </c>
      <c r="O167" s="5">
        <v>33325</v>
      </c>
      <c r="P167" s="2" t="s">
        <v>557</v>
      </c>
      <c r="Q167" s="2" t="str">
        <f>_xlfn.XLOOKUP($P167,DASHBOARD!$L$2:$L$150,DASHBOARD!M$2:M$150,"",0)</f>
        <v>United States</v>
      </c>
      <c r="R167" s="2" t="str">
        <f>_xlfn.XLOOKUP($P167,DASHBOARD!$L$2:$L$150,DASHBOARD!N$2:N$150,"",0)</f>
        <v>North America</v>
      </c>
      <c r="S167" s="2" t="str">
        <f>_xlfn.XLOOKUP($P167,DASHBOARD!$L$2:$L$150,DASHBOARD!O$2:O$150,"",0)</f>
        <v>Americas</v>
      </c>
      <c r="T167" s="2" t="s">
        <v>563</v>
      </c>
      <c r="V167" s="2" t="s">
        <v>764</v>
      </c>
      <c r="W167" s="2" t="s">
        <v>764</v>
      </c>
      <c r="Y167" s="2" t="str">
        <f t="shared" si="19"/>
        <v/>
      </c>
      <c r="Z167" s="6">
        <f>_xlfn.XLOOKUP($G167,$AE$156:$AE$177,$AF$156:$AF$177,0,0)</f>
        <v>172972</v>
      </c>
      <c r="AA167" s="43">
        <f>Z167/$AB$178</f>
        <v>1.6323885086915637E-3</v>
      </c>
      <c r="AB167" s="43"/>
      <c r="AD167" s="1">
        <v>12</v>
      </c>
      <c r="AE167" s="2" t="s">
        <v>760</v>
      </c>
      <c r="AF167" s="6">
        <v>1300000</v>
      </c>
      <c r="AG167" s="6" cm="1">
        <f t="array" ref="AG167">_xlfn.XLOOKUP($AE167&amp;$C167&amp;$D167,'[1]NBA-Data-1980-2019'!$B$1:$B$16305&amp;'[1]NBA-Data-1980-2019'!$A$1:$A$16305&amp;'[1]NBA-Data-1980-2019'!$D$1:$D$16305,'[1]NBA-Data-1980-2019'!$G$1:$G$16305,"",0)</f>
        <v>1300000</v>
      </c>
      <c r="AH167" s="68" cm="1">
        <f t="array" ref="AH167">_xlfn.XLOOKUP($AE167&amp;$C167&amp;$D167,'[1]NBA-Data-1980-2019'!$B$1:$B$16305&amp;'[1]NBA-Data-1980-2019'!$A$1:$A$16305&amp;'[1]NBA-Data-1980-2019'!$D$1:$D$16305,'[1]NBA-Data-1980-2019'!$H$1:$H$16305,"",0)</f>
        <v>95</v>
      </c>
      <c r="AI167" s="68" cm="1">
        <f t="array" ref="AI167">_xlfn.XLOOKUP($AE167&amp;$C167&amp;$D167,'[1]NBA-Data-1980-2019'!$B$1:$B$16305&amp;'[1]NBA-Data-1980-2019'!$A$1:$A$16305&amp;'[1]NBA-Data-1980-2019'!$D$1:$D$16305,'[1]NBA-Data-1980-2019'!$F$1:$F$16305,"",0)</f>
        <v>12.5</v>
      </c>
      <c r="AJ167" s="68">
        <f>IFERROR(($AH167/SUM(AH156:AH177))*$AI167,"")</f>
        <v>6.3795724746294469E-2</v>
      </c>
      <c r="AO167">
        <v>12</v>
      </c>
      <c r="AP167" t="s">
        <v>752</v>
      </c>
      <c r="AQ167">
        <v>32</v>
      </c>
      <c r="AR167">
        <v>26</v>
      </c>
      <c r="AS167" s="2">
        <v>446</v>
      </c>
      <c r="AW167" s="61">
        <v>0.25</v>
      </c>
      <c r="AX167" s="61">
        <v>0.75</v>
      </c>
      <c r="AY167" s="2">
        <v>6.5</v>
      </c>
      <c r="AZ167" s="2">
        <v>0</v>
      </c>
      <c r="BA167" s="2">
        <v>3</v>
      </c>
      <c r="BB167" s="2">
        <v>1</v>
      </c>
      <c r="BC167" s="2">
        <v>31</v>
      </c>
      <c r="BD167" s="2">
        <v>6</v>
      </c>
      <c r="BE167" s="2">
        <v>8</v>
      </c>
      <c r="BF167" s="2">
        <v>3</v>
      </c>
      <c r="BG167" s="2">
        <v>63</v>
      </c>
      <c r="BH167" s="2">
        <v>2</v>
      </c>
      <c r="BI167" s="2">
        <v>4</v>
      </c>
    </row>
    <row r="168" spans="2:61" x14ac:dyDescent="0.2">
      <c r="B168" s="1" t="s">
        <v>54</v>
      </c>
      <c r="C168" s="1">
        <v>2016</v>
      </c>
      <c r="D168" s="1" t="s">
        <v>789</v>
      </c>
      <c r="F168" s="2">
        <v>20</v>
      </c>
      <c r="G168" s="2" t="s">
        <v>765</v>
      </c>
      <c r="H168" s="2" t="s">
        <v>552</v>
      </c>
      <c r="I168" s="4" t="s">
        <v>1151</v>
      </c>
      <c r="J168" s="16">
        <f>_xlfn.XLOOKUP($I168,DASHBOARD!$I$2:$I$27,DASHBOARD!$J$2:$J$27,"",0)</f>
        <v>85</v>
      </c>
      <c r="K168" s="23">
        <f>J168/DASHBOARD!$C$3</f>
        <v>2.1590043180086362</v>
      </c>
      <c r="L168" s="2">
        <v>275</v>
      </c>
      <c r="M168" s="26">
        <f>L168/DASHBOARD!$C$4</f>
        <v>124.71655328798185</v>
      </c>
      <c r="N168" s="26">
        <f t="shared" si="18"/>
        <v>26.755746847758704</v>
      </c>
      <c r="O168" s="5">
        <v>31609</v>
      </c>
      <c r="P168" s="2" t="s">
        <v>761</v>
      </c>
      <c r="Q168" s="2" t="str">
        <f>_xlfn.XLOOKUP($P168,DASHBOARD!$L$2:$L$150,DASHBOARD!M$2:M$150,"",0)</f>
        <v>Russia</v>
      </c>
      <c r="R168" s="2" t="str">
        <f>_xlfn.XLOOKUP($P168,DASHBOARD!$L$2:$L$150,DASHBOARD!N$2:N$150,"",0)</f>
        <v>Asia + Europe</v>
      </c>
      <c r="S168" s="2" t="str">
        <f>_xlfn.XLOOKUP($P168,DASHBOARD!$L$2:$L$150,DASHBOARD!O$2:O$150,"",0)</f>
        <v>Eurasia</v>
      </c>
      <c r="T168" s="2">
        <v>5</v>
      </c>
      <c r="Y168" s="2" t="str">
        <f t="shared" si="19"/>
        <v/>
      </c>
      <c r="Z168" s="6">
        <f>_xlfn.XLOOKUP($G168,$AE$156:$AE$177,$AF$156:$AF$177,0,0)</f>
        <v>4950000</v>
      </c>
      <c r="AA168" s="43">
        <f>Z168/$AB$178</f>
        <v>4.6714630795870085E-2</v>
      </c>
      <c r="AB168" s="43"/>
      <c r="AD168" s="1">
        <v>13</v>
      </c>
      <c r="AE168" s="2" t="s">
        <v>749</v>
      </c>
      <c r="AF168" s="6">
        <v>1147280</v>
      </c>
      <c r="AG168" s="6" cm="1">
        <f t="array" ref="AG168">_xlfn.XLOOKUP($AE168&amp;$C168&amp;$D168,'[1]NBA-Data-1980-2019'!$B$1:$B$16305&amp;'[1]NBA-Data-1980-2019'!$A$1:$A$16305&amp;'[1]NBA-Data-1980-2019'!$D$1:$D$16305,'[1]NBA-Data-1980-2019'!$G$1:$G$16305,"",0)</f>
        <v>1147280</v>
      </c>
      <c r="AH168" s="68" cm="1">
        <f t="array" ref="AH168">_xlfn.XLOOKUP($AE168&amp;$C168&amp;$D168,'[1]NBA-Data-1980-2019'!$B$1:$B$16305&amp;'[1]NBA-Data-1980-2019'!$A$1:$A$16305&amp;'[1]NBA-Data-1980-2019'!$D$1:$D$16305,'[1]NBA-Data-1980-2019'!$H$1:$H$16305,"",0)</f>
        <v>1869.6000000000001</v>
      </c>
      <c r="AI168" s="68" cm="1">
        <f t="array" ref="AI168">_xlfn.XLOOKUP($AE168&amp;$C168&amp;$D168,'[1]NBA-Data-1980-2019'!$B$1:$B$16305&amp;'[1]NBA-Data-1980-2019'!$A$1:$A$16305&amp;'[1]NBA-Data-1980-2019'!$D$1:$D$16305,'[1]NBA-Data-1980-2019'!$F$1:$F$16305,"",0)</f>
        <v>11.3</v>
      </c>
      <c r="AJ168" s="68">
        <f>IFERROR(($AH168/SUM(AH156:AH177))*$AI168,"")</f>
        <v>1.1349718761583965</v>
      </c>
      <c r="AO168">
        <v>13</v>
      </c>
      <c r="AP168" t="s">
        <v>748</v>
      </c>
      <c r="AQ168">
        <v>24</v>
      </c>
      <c r="AR168">
        <v>40</v>
      </c>
      <c r="AS168" s="2">
        <v>355</v>
      </c>
      <c r="AT168" s="61">
        <v>0.33</v>
      </c>
      <c r="AU168" s="61">
        <v>0.63</v>
      </c>
      <c r="AV168" s="61">
        <v>0.04</v>
      </c>
      <c r="AY168" s="2">
        <v>-0.2</v>
      </c>
      <c r="AZ168" s="2">
        <v>-7.3</v>
      </c>
      <c r="BA168" s="2">
        <v>6</v>
      </c>
      <c r="BB168" s="2">
        <v>9</v>
      </c>
      <c r="BC168" s="2">
        <v>20</v>
      </c>
      <c r="BD168" s="2">
        <v>3</v>
      </c>
      <c r="BE168" s="2">
        <v>19</v>
      </c>
      <c r="BF168" s="2">
        <v>3</v>
      </c>
      <c r="BG168" s="2">
        <v>43</v>
      </c>
      <c r="BH168" s="2">
        <v>0</v>
      </c>
      <c r="BI168" s="2">
        <v>14</v>
      </c>
    </row>
    <row r="169" spans="2:61" x14ac:dyDescent="0.2">
      <c r="B169" s="1" t="s">
        <v>54</v>
      </c>
      <c r="C169" s="1">
        <v>2016</v>
      </c>
      <c r="D169" s="1" t="s">
        <v>789</v>
      </c>
      <c r="F169" s="2">
        <v>4</v>
      </c>
      <c r="G169" s="2" t="s">
        <v>766</v>
      </c>
      <c r="H169" s="2" t="s">
        <v>576</v>
      </c>
      <c r="I169" s="4" t="s">
        <v>601</v>
      </c>
      <c r="J169" s="16">
        <f>_xlfn.XLOOKUP($I169,DASHBOARD!$I$2:$I$27,DASHBOARD!$J$2:$J$27,"",0)</f>
        <v>77</v>
      </c>
      <c r="K169" s="23">
        <f>J169/DASHBOARD!$C$3</f>
        <v>1.9558039116078234</v>
      </c>
      <c r="L169" s="2">
        <v>215</v>
      </c>
      <c r="M169" s="26">
        <f>L169/DASHBOARD!$C$4</f>
        <v>97.505668934240362</v>
      </c>
      <c r="N169" s="26">
        <f t="shared" si="18"/>
        <v>25.490552298954096</v>
      </c>
      <c r="O169" s="5">
        <v>33050</v>
      </c>
      <c r="P169" s="2" t="s">
        <v>557</v>
      </c>
      <c r="Q169" s="2" t="str">
        <f>_xlfn.XLOOKUP($P169,DASHBOARD!$L$2:$L$150,DASHBOARD!M$2:M$150,"",0)</f>
        <v>United States</v>
      </c>
      <c r="R169" s="2" t="str">
        <f>_xlfn.XLOOKUP($P169,DASHBOARD!$L$2:$L$150,DASHBOARD!N$2:N$150,"",0)</f>
        <v>North America</v>
      </c>
      <c r="S169" s="2" t="str">
        <f>_xlfn.XLOOKUP($P169,DASHBOARD!$L$2:$L$150,DASHBOARD!O$2:O$150,"",0)</f>
        <v>Americas</v>
      </c>
      <c r="T169" s="2">
        <v>4</v>
      </c>
      <c r="V169" s="2" t="s">
        <v>767</v>
      </c>
      <c r="W169" s="2" t="s">
        <v>767</v>
      </c>
      <c r="Y169" s="2" t="str">
        <f t="shared" si="19"/>
        <v/>
      </c>
      <c r="Z169" s="6">
        <f>_xlfn.XLOOKUP($G169,$AE$156:$AE$177,$AF$156:$AF$177,0,0)</f>
        <v>9000000</v>
      </c>
      <c r="AA169" s="43">
        <f>Z169/$AB$178</f>
        <v>8.4935692356127426E-2</v>
      </c>
      <c r="AB169" s="43"/>
      <c r="AD169" s="1">
        <v>14</v>
      </c>
      <c r="AE169" s="2" t="s">
        <v>763</v>
      </c>
      <c r="AF169" s="6">
        <v>172972</v>
      </c>
      <c r="AG169" s="6" t="str" cm="1">
        <f t="array" ref="AG169">_xlfn.XLOOKUP($AE169&amp;$C169&amp;$D169,'[1]NBA-Data-1980-2019'!$B$1:$B$16305&amp;'[1]NBA-Data-1980-2019'!$A$1:$A$16305&amp;'[1]NBA-Data-1980-2019'!$D$1:$D$16305,'[1]NBA-Data-1980-2019'!$G$1:$G$16305,"",0)</f>
        <v/>
      </c>
      <c r="AH169" s="68" t="str" cm="1">
        <f t="array" ref="AH169">_xlfn.XLOOKUP($AE169&amp;$C169&amp;$D169,'[1]NBA-Data-1980-2019'!$B$1:$B$16305&amp;'[1]NBA-Data-1980-2019'!$A$1:$A$16305&amp;'[1]NBA-Data-1980-2019'!$D$1:$D$16305,'[1]NBA-Data-1980-2019'!$H$1:$H$16305,"",0)</f>
        <v/>
      </c>
      <c r="AI169" s="68" t="str" cm="1">
        <f t="array" ref="AI169">_xlfn.XLOOKUP($AE169&amp;$C169&amp;$D169,'[1]NBA-Data-1980-2019'!$B$1:$B$16305&amp;'[1]NBA-Data-1980-2019'!$A$1:$A$16305&amp;'[1]NBA-Data-1980-2019'!$D$1:$D$16305,'[1]NBA-Data-1980-2019'!$F$1:$F$16305,"",0)</f>
        <v/>
      </c>
      <c r="AJ169" s="68" t="str">
        <f>IFERROR(($AH169/SUM(AH156:AH177))*$AI169,"")</f>
        <v/>
      </c>
      <c r="AO169">
        <v>14</v>
      </c>
      <c r="AP169" t="s">
        <v>740</v>
      </c>
      <c r="AQ169">
        <v>33</v>
      </c>
      <c r="AR169">
        <v>31</v>
      </c>
      <c r="AS169" s="2">
        <v>310</v>
      </c>
      <c r="AW169" s="61">
        <v>0.12</v>
      </c>
      <c r="AX169" s="61">
        <v>0.88</v>
      </c>
      <c r="AY169" s="2">
        <v>7</v>
      </c>
      <c r="AZ169" s="2">
        <v>0.6</v>
      </c>
      <c r="BA169" s="2">
        <v>7</v>
      </c>
      <c r="BB169" s="2">
        <v>4</v>
      </c>
      <c r="BC169" s="2">
        <v>16</v>
      </c>
      <c r="BD169" s="2">
        <v>1</v>
      </c>
      <c r="BE169" s="2">
        <v>9</v>
      </c>
      <c r="BF169" s="2">
        <v>8</v>
      </c>
      <c r="BG169" s="2">
        <v>49</v>
      </c>
      <c r="BH169" s="2">
        <v>1</v>
      </c>
      <c r="BI169" s="2">
        <v>2</v>
      </c>
    </row>
    <row r="170" spans="2:61" x14ac:dyDescent="0.2">
      <c r="B170" s="1" t="s">
        <v>54</v>
      </c>
      <c r="C170" s="1">
        <v>2016</v>
      </c>
      <c r="D170" s="1" t="s">
        <v>789</v>
      </c>
      <c r="F170" s="2">
        <v>5</v>
      </c>
      <c r="G170" s="2" t="s">
        <v>665</v>
      </c>
      <c r="H170" s="2" t="s">
        <v>576</v>
      </c>
      <c r="I170" s="4" t="s">
        <v>599</v>
      </c>
      <c r="J170" s="16">
        <f>_xlfn.XLOOKUP($I170,DASHBOARD!$I$2:$I$27,DASHBOARD!$J$2:$J$27,"",0)</f>
        <v>78</v>
      </c>
      <c r="K170" s="23">
        <f>J170/DASHBOARD!$C$3</f>
        <v>1.981203962407925</v>
      </c>
      <c r="L170" s="2">
        <v>225</v>
      </c>
      <c r="M170" s="26">
        <f>L170/DASHBOARD!$C$4</f>
        <v>102.0408163265306</v>
      </c>
      <c r="N170" s="26">
        <f t="shared" si="18"/>
        <v>25.996539937473997</v>
      </c>
      <c r="O170" s="5">
        <v>31299</v>
      </c>
      <c r="P170" s="2" t="s">
        <v>557</v>
      </c>
      <c r="Q170" s="2" t="str">
        <f>_xlfn.XLOOKUP($P170,DASHBOARD!$L$2:$L$150,DASHBOARD!M$2:M$150,"",0)</f>
        <v>United States</v>
      </c>
      <c r="R170" s="2" t="str">
        <f>_xlfn.XLOOKUP($P170,DASHBOARD!$L$2:$L$150,DASHBOARD!N$2:N$150,"",0)</f>
        <v>North America</v>
      </c>
      <c r="S170" s="2" t="str">
        <f>_xlfn.XLOOKUP($P170,DASHBOARD!$L$2:$L$150,DASHBOARD!O$2:O$150,"",0)</f>
        <v>Americas</v>
      </c>
      <c r="T170" s="2">
        <v>11</v>
      </c>
      <c r="Y170" s="2" t="str">
        <f t="shared" si="19"/>
        <v/>
      </c>
      <c r="Z170" s="6">
        <f>_xlfn.XLOOKUP($G170,$AE$156:$AE$177,$AF$156:$AF$177,0,0)</f>
        <v>5000000</v>
      </c>
      <c r="AA170" s="43">
        <f>Z170/$AB$178</f>
        <v>4.7186495753404126E-2</v>
      </c>
      <c r="AB170" s="43"/>
      <c r="AD170" s="1">
        <v>15</v>
      </c>
      <c r="AE170" s="2" t="s">
        <v>756</v>
      </c>
      <c r="AF170" s="6">
        <v>8819</v>
      </c>
      <c r="AG170" s="6" cm="1">
        <f t="array" ref="AG170">_xlfn.XLOOKUP($AE170&amp;$C170&amp;$D170,'[1]NBA-Data-1980-2019'!$B$1:$B$16305&amp;'[1]NBA-Data-1980-2019'!$A$1:$A$16305&amp;'[1]NBA-Data-1980-2019'!$D$1:$D$16305,'[1]NBA-Data-1980-2019'!$G$1:$G$16305,"",0)</f>
        <v>8819</v>
      </c>
      <c r="AH170" s="68" cm="1">
        <f t="array" ref="AH170">_xlfn.XLOOKUP($AE170&amp;$C170&amp;$D170,'[1]NBA-Data-1980-2019'!$B$1:$B$16305&amp;'[1]NBA-Data-1980-2019'!$A$1:$A$16305&amp;'[1]NBA-Data-1980-2019'!$D$1:$D$16305,'[1]NBA-Data-1980-2019'!$H$1:$H$16305,"",0)</f>
        <v>42</v>
      </c>
      <c r="AI170" s="68" cm="1">
        <f t="array" ref="AI170">_xlfn.XLOOKUP($AE170&amp;$C170&amp;$D170,'[1]NBA-Data-1980-2019'!$B$1:$B$16305&amp;'[1]NBA-Data-1980-2019'!$A$1:$A$16305&amp;'[1]NBA-Data-1980-2019'!$D$1:$D$16305,'[1]NBA-Data-1980-2019'!$F$1:$F$16305,"",0)</f>
        <v>10.3</v>
      </c>
      <c r="AJ170" s="68">
        <f>IFERROR(($AH170/SUM(AH156:AH177))*$AI170,"")</f>
        <v>2.3240446758102735E-2</v>
      </c>
      <c r="AO170">
        <v>15</v>
      </c>
      <c r="AP170" t="s">
        <v>763</v>
      </c>
      <c r="AQ170">
        <v>24</v>
      </c>
      <c r="AR170">
        <v>15</v>
      </c>
      <c r="AS170" s="2">
        <v>113</v>
      </c>
      <c r="AT170" s="61">
        <v>0.66</v>
      </c>
      <c r="AU170" s="61">
        <v>0.33</v>
      </c>
      <c r="AY170" s="2">
        <v>14.7</v>
      </c>
      <c r="AZ170" s="2">
        <v>8.4</v>
      </c>
      <c r="BA170" s="2">
        <v>4</v>
      </c>
      <c r="BB170" s="2">
        <v>3</v>
      </c>
      <c r="BC170" s="2">
        <v>5</v>
      </c>
      <c r="BD170" s="2">
        <v>2</v>
      </c>
      <c r="BE170" s="2">
        <v>7</v>
      </c>
      <c r="BF170" s="2">
        <v>1</v>
      </c>
      <c r="BG170" s="2">
        <v>36</v>
      </c>
      <c r="BH170" s="2">
        <v>2</v>
      </c>
      <c r="BI170" s="2">
        <v>7</v>
      </c>
    </row>
    <row r="171" spans="2:61" x14ac:dyDescent="0.2">
      <c r="B171" s="1" t="s">
        <v>54</v>
      </c>
      <c r="C171" s="1">
        <v>2016</v>
      </c>
      <c r="D171" s="1" t="s">
        <v>789</v>
      </c>
      <c r="F171" s="2">
        <v>13</v>
      </c>
      <c r="G171" s="2" t="s">
        <v>768</v>
      </c>
      <c r="H171" s="2" t="s">
        <v>566</v>
      </c>
      <c r="I171" s="4" t="s">
        <v>602</v>
      </c>
      <c r="J171" s="16">
        <f>_xlfn.XLOOKUP($I171,DASHBOARD!$I$2:$I$27,DASHBOARD!$J$2:$J$27,"",0)</f>
        <v>81</v>
      </c>
      <c r="K171" s="23">
        <f>J171/DASHBOARD!$C$3</f>
        <v>2.0574041148082296</v>
      </c>
      <c r="L171" s="2">
        <v>254</v>
      </c>
      <c r="M171" s="26">
        <f>L171/DASHBOARD!$C$4</f>
        <v>115.19274376417233</v>
      </c>
      <c r="N171" s="26">
        <f t="shared" si="18"/>
        <v>27.213594838738217</v>
      </c>
      <c r="O171" s="5">
        <v>33310</v>
      </c>
      <c r="P171" s="2" t="s">
        <v>593</v>
      </c>
      <c r="Q171" s="2" t="str">
        <f>_xlfn.XLOOKUP($P171,DASHBOARD!$L$2:$L$150,DASHBOARD!M$2:M$150,"",0)</f>
        <v>Canada</v>
      </c>
      <c r="R171" s="2" t="str">
        <f>_xlfn.XLOOKUP($P171,DASHBOARD!$L$2:$L$150,DASHBOARD!N$2:N$150,"",0)</f>
        <v>North America</v>
      </c>
      <c r="S171" s="2" t="str">
        <f>_xlfn.XLOOKUP($P171,DASHBOARD!$L$2:$L$150,DASHBOARD!O$2:O$150,"",0)</f>
        <v>Americas</v>
      </c>
      <c r="T171" s="2">
        <v>4</v>
      </c>
      <c r="V171" s="2" t="s">
        <v>629</v>
      </c>
      <c r="W171" s="2" t="s">
        <v>629</v>
      </c>
      <c r="Y171" s="2" t="str">
        <f t="shared" si="19"/>
        <v/>
      </c>
      <c r="Z171" s="6">
        <f>_xlfn.XLOOKUP($G171,$AE$156:$AE$177,$AF$156:$AF$177,0,0)</f>
        <v>14260870</v>
      </c>
      <c r="AA171" s="43">
        <f>Z171/$AB$178</f>
        <v>0.13458409633896967</v>
      </c>
      <c r="AB171" s="43"/>
      <c r="AD171" s="1">
        <v>16</v>
      </c>
      <c r="AF171" s="6"/>
      <c r="AG171" s="6" t="str" cm="1">
        <f t="array" ref="AG171">_xlfn.XLOOKUP($AE171&amp;$C171&amp;$D171,'[1]NBA-Data-1980-2019'!$B$1:$B$16305&amp;'[1]NBA-Data-1980-2019'!$A$1:$A$16305&amp;'[1]NBA-Data-1980-2019'!$D$1:$D$16305,'[1]NBA-Data-1980-2019'!$G$1:$G$16305,"",0)</f>
        <v/>
      </c>
      <c r="AH171" s="68" t="str" cm="1">
        <f t="array" ref="AH171">_xlfn.XLOOKUP($AE171&amp;$C171&amp;$D171,'[1]NBA-Data-1980-2019'!$B$1:$B$16305&amp;'[1]NBA-Data-1980-2019'!$A$1:$A$16305&amp;'[1]NBA-Data-1980-2019'!$D$1:$D$16305,'[1]NBA-Data-1980-2019'!$H$1:$H$16305,"",0)</f>
        <v/>
      </c>
      <c r="AI171" s="68" t="str" cm="1">
        <f t="array" ref="AI171">_xlfn.XLOOKUP($AE171&amp;$C171&amp;$D171,'[1]NBA-Data-1980-2019'!$B$1:$B$16305&amp;'[1]NBA-Data-1980-2019'!$A$1:$A$16305&amp;'[1]NBA-Data-1980-2019'!$D$1:$D$16305,'[1]NBA-Data-1980-2019'!$F$1:$F$16305,"",0)</f>
        <v/>
      </c>
      <c r="AJ171" s="68" t="str">
        <f>IFERROR(($AH171/SUM(AH156:AH177))*$AI171,"")</f>
        <v/>
      </c>
      <c r="AO171">
        <v>16</v>
      </c>
      <c r="AP171" t="s">
        <v>760</v>
      </c>
      <c r="AQ171">
        <v>30</v>
      </c>
      <c r="AR171">
        <v>25</v>
      </c>
      <c r="AS171" s="2">
        <v>95</v>
      </c>
      <c r="AW171" s="61">
        <v>0.35</v>
      </c>
      <c r="AX171" s="61">
        <v>0.65</v>
      </c>
      <c r="AY171" s="2">
        <v>-1.6</v>
      </c>
      <c r="AZ171" s="2">
        <v>-8.3000000000000007</v>
      </c>
      <c r="BA171" s="2">
        <v>2</v>
      </c>
      <c r="BB171" s="2">
        <v>1</v>
      </c>
      <c r="BC171" s="2">
        <v>8</v>
      </c>
      <c r="BD171" s="2">
        <v>1</v>
      </c>
      <c r="BE171" s="2">
        <v>2</v>
      </c>
      <c r="BF171" s="2">
        <v>0</v>
      </c>
      <c r="BG171" s="2">
        <v>7</v>
      </c>
      <c r="BH171" s="2">
        <v>1</v>
      </c>
      <c r="BI171" s="2">
        <v>5</v>
      </c>
    </row>
    <row r="172" spans="2:61" x14ac:dyDescent="0.2">
      <c r="B172" s="1" t="s">
        <v>54</v>
      </c>
      <c r="C172" s="1">
        <v>2016</v>
      </c>
      <c r="D172" s="1" t="s">
        <v>789</v>
      </c>
      <c r="F172" s="2">
        <v>17</v>
      </c>
      <c r="G172" s="2" t="s">
        <v>740</v>
      </c>
      <c r="H172" s="2" t="s">
        <v>552</v>
      </c>
      <c r="I172" s="4" t="s">
        <v>1149</v>
      </c>
      <c r="J172" s="16">
        <f>_xlfn.XLOOKUP($I172,DASHBOARD!$I$2:$I$27,DASHBOARD!$J$2:$J$27,"",0)</f>
        <v>83</v>
      </c>
      <c r="K172" s="23">
        <f>J172/DASHBOARD!$C$3</f>
        <v>2.1082042164084331</v>
      </c>
      <c r="L172" s="2">
        <v>273</v>
      </c>
      <c r="M172" s="26">
        <f>L172/DASHBOARD!$C$4</f>
        <v>123.80952380952381</v>
      </c>
      <c r="N172" s="26">
        <f t="shared" si="18"/>
        <v>27.856637842246776</v>
      </c>
      <c r="O172" s="5">
        <v>30222</v>
      </c>
      <c r="P172" s="2" t="s">
        <v>741</v>
      </c>
      <c r="Q172" s="2" t="str">
        <f>_xlfn.XLOOKUP($P172,DASHBOARD!$L$2:$L$150,DASHBOARD!M$2:M$150,"",0)</f>
        <v>Brazil</v>
      </c>
      <c r="R172" s="2" t="str">
        <f>_xlfn.XLOOKUP($P172,DASHBOARD!$L$2:$L$150,DASHBOARD!N$2:N$150,"",0)</f>
        <v>South America</v>
      </c>
      <c r="S172" s="2" t="str">
        <f>_xlfn.XLOOKUP($P172,DASHBOARD!$L$2:$L$150,DASHBOARD!O$2:O$150,"",0)</f>
        <v>Americas</v>
      </c>
      <c r="T172" s="2">
        <v>11</v>
      </c>
      <c r="Y172" s="2" t="str">
        <f t="shared" si="19"/>
        <v/>
      </c>
      <c r="Z172" s="6">
        <f>_xlfn.XLOOKUP($G172,$AE$156:$AE$177,$AF$156:$AF$177,0,0)</f>
        <v>0</v>
      </c>
      <c r="AA172" s="43">
        <f>Z172/$AB$178</f>
        <v>0</v>
      </c>
      <c r="AB172" s="41"/>
      <c r="AD172" s="1">
        <v>17</v>
      </c>
      <c r="AF172" s="6"/>
      <c r="AG172" s="6" t="str" cm="1">
        <f t="array" ref="AG172">_xlfn.XLOOKUP($AE172&amp;$C172&amp;$D172,'[1]NBA-Data-1980-2019'!$B$1:$B$16305&amp;'[1]NBA-Data-1980-2019'!$A$1:$A$16305&amp;'[1]NBA-Data-1980-2019'!$D$1:$D$16305,'[1]NBA-Data-1980-2019'!$G$1:$G$16305,"",0)</f>
        <v/>
      </c>
      <c r="AH172" s="68" t="str" cm="1">
        <f t="array" ref="AH172">_xlfn.XLOOKUP($AE172&amp;$C172&amp;$D172,'[1]NBA-Data-1980-2019'!$B$1:$B$16305&amp;'[1]NBA-Data-1980-2019'!$A$1:$A$16305&amp;'[1]NBA-Data-1980-2019'!$D$1:$D$16305,'[1]NBA-Data-1980-2019'!$H$1:$H$16305,"",0)</f>
        <v/>
      </c>
      <c r="AI172" s="68" t="str" cm="1">
        <f t="array" ref="AI172">_xlfn.XLOOKUP($AE172&amp;$C172&amp;$D172,'[1]NBA-Data-1980-2019'!$B$1:$B$16305&amp;'[1]NBA-Data-1980-2019'!$A$1:$A$16305&amp;'[1]NBA-Data-1980-2019'!$D$1:$D$16305,'[1]NBA-Data-1980-2019'!$F$1:$F$16305,"",0)</f>
        <v/>
      </c>
      <c r="AJ172" s="68" t="str">
        <f>IFERROR(($AH172/SUM(AH156:AH177))*$AI172,"")</f>
        <v/>
      </c>
      <c r="AO172">
        <v>17</v>
      </c>
      <c r="AP172" t="s">
        <v>756</v>
      </c>
      <c r="AQ172">
        <v>35</v>
      </c>
      <c r="AR172">
        <v>1</v>
      </c>
      <c r="AS172" s="2">
        <v>42</v>
      </c>
      <c r="AT172" s="61">
        <v>0.14000000000000001</v>
      </c>
      <c r="AU172" s="61">
        <v>0.86</v>
      </c>
      <c r="AY172" s="2">
        <v>-1.3</v>
      </c>
      <c r="AZ172" s="2">
        <v>-7.9</v>
      </c>
      <c r="BA172" s="2">
        <v>0</v>
      </c>
      <c r="BB172" s="2">
        <v>0</v>
      </c>
      <c r="BC172" s="2">
        <v>4</v>
      </c>
      <c r="BD172" s="2">
        <v>0</v>
      </c>
      <c r="BE172" s="2">
        <v>0</v>
      </c>
      <c r="BF172" s="2">
        <v>1</v>
      </c>
      <c r="BG172" s="2">
        <v>5</v>
      </c>
      <c r="BH172" s="2">
        <v>0</v>
      </c>
      <c r="BI172" s="2">
        <v>2</v>
      </c>
    </row>
    <row r="173" spans="2:61" x14ac:dyDescent="0.2">
      <c r="B173" s="1" t="s">
        <v>54</v>
      </c>
      <c r="C173" s="1">
        <v>2016</v>
      </c>
      <c r="D173" s="1" t="s">
        <v>789</v>
      </c>
      <c r="F173" s="2">
        <v>52</v>
      </c>
      <c r="G173" s="2" t="s">
        <v>769</v>
      </c>
      <c r="H173" s="2" t="s">
        <v>556</v>
      </c>
      <c r="I173" s="4" t="s">
        <v>1150</v>
      </c>
      <c r="J173" s="16">
        <f>_xlfn.XLOOKUP($I173,DASHBOARD!$I$2:$I$27,DASHBOARD!$J$2:$J$27,"",0)</f>
        <v>73</v>
      </c>
      <c r="K173" s="23">
        <f>J173/DASHBOARD!$C$3</f>
        <v>1.854203708407417</v>
      </c>
      <c r="L173" s="2">
        <v>198</v>
      </c>
      <c r="M173" s="26">
        <f>L173/DASHBOARD!$C$4</f>
        <v>89.795918367346943</v>
      </c>
      <c r="N173" s="26">
        <f t="shared" si="18"/>
        <v>26.118107544012158</v>
      </c>
      <c r="O173" s="5">
        <v>30304</v>
      </c>
      <c r="P173" s="2" t="s">
        <v>557</v>
      </c>
      <c r="Q173" s="2" t="str">
        <f>_xlfn.XLOOKUP($P173,DASHBOARD!$L$2:$L$150,DASHBOARD!M$2:M$150,"",0)</f>
        <v>United States</v>
      </c>
      <c r="R173" s="2" t="str">
        <f>_xlfn.XLOOKUP($P173,DASHBOARD!$L$2:$L$150,DASHBOARD!N$2:N$150,"",0)</f>
        <v>North America</v>
      </c>
      <c r="S173" s="2" t="str">
        <f>_xlfn.XLOOKUP($P173,DASHBOARD!$L$2:$L$150,DASHBOARD!O$2:O$150,"",0)</f>
        <v>Americas</v>
      </c>
      <c r="T173" s="2">
        <v>12</v>
      </c>
      <c r="V173" s="2" t="s">
        <v>770</v>
      </c>
      <c r="W173" s="2" t="s">
        <v>770</v>
      </c>
      <c r="Y173" s="2" t="str">
        <f t="shared" si="19"/>
        <v/>
      </c>
      <c r="Z173" s="6">
        <f>_xlfn.XLOOKUP($G173,$AE$156:$AE$177,$AF$156:$AF$177,0,0)</f>
        <v>2100000</v>
      </c>
      <c r="AA173" s="43">
        <f>Z173/$AB$178</f>
        <v>1.9818328216429735E-2</v>
      </c>
      <c r="AD173" s="1">
        <v>18</v>
      </c>
      <c r="AF173" s="6"/>
      <c r="AG173" s="6" t="str" cm="1">
        <f t="array" ref="AG173">_xlfn.XLOOKUP($AE173&amp;$C173&amp;$D173,'[1]NBA-Data-1980-2019'!$B$1:$B$16305&amp;'[1]NBA-Data-1980-2019'!$A$1:$A$16305&amp;'[1]NBA-Data-1980-2019'!$D$1:$D$16305,'[1]NBA-Data-1980-2019'!$G$1:$G$16305,"",0)</f>
        <v/>
      </c>
      <c r="AH173" s="68" t="str" cm="1">
        <f t="array" ref="AH173">_xlfn.XLOOKUP($AE173&amp;$C173&amp;$D173,'[1]NBA-Data-1980-2019'!$B$1:$B$16305&amp;'[1]NBA-Data-1980-2019'!$A$1:$A$16305&amp;'[1]NBA-Data-1980-2019'!$D$1:$D$16305,'[1]NBA-Data-1980-2019'!$H$1:$H$16305,"",0)</f>
        <v/>
      </c>
      <c r="AI173" s="68" t="str" cm="1">
        <f t="array" ref="AI173">_xlfn.XLOOKUP($AE173&amp;$C173&amp;$D173,'[1]NBA-Data-1980-2019'!$B$1:$B$16305&amp;'[1]NBA-Data-1980-2019'!$A$1:$A$16305&amp;'[1]NBA-Data-1980-2019'!$D$1:$D$16305,'[1]NBA-Data-1980-2019'!$F$1:$F$16305,"",0)</f>
        <v/>
      </c>
      <c r="AJ173" s="68" t="str">
        <f>IFERROR(($AH173/SUM(AH156:AH177))*$AI173,"")</f>
        <v/>
      </c>
      <c r="AO173">
        <v>18</v>
      </c>
      <c r="AP173" t="s">
        <v>753</v>
      </c>
      <c r="AQ173">
        <v>24</v>
      </c>
      <c r="AR173">
        <v>5</v>
      </c>
      <c r="AS173" s="2">
        <v>15</v>
      </c>
      <c r="AU173" s="61">
        <v>0.69</v>
      </c>
      <c r="AV173" s="61">
        <v>0.31</v>
      </c>
      <c r="AY173" s="2">
        <v>-57.6</v>
      </c>
      <c r="AZ173" s="2">
        <v>-64.3</v>
      </c>
      <c r="BA173" s="2">
        <v>1</v>
      </c>
      <c r="BB173" s="2">
        <v>0</v>
      </c>
      <c r="BC173" s="2">
        <v>0</v>
      </c>
      <c r="BD173" s="2">
        <v>0</v>
      </c>
      <c r="BE173" s="2">
        <v>0</v>
      </c>
      <c r="BF173" s="2">
        <v>0</v>
      </c>
      <c r="BG173" s="2">
        <v>5</v>
      </c>
      <c r="BH173" s="2">
        <v>0</v>
      </c>
      <c r="BI173" s="2">
        <v>0</v>
      </c>
    </row>
    <row r="174" spans="2:61" x14ac:dyDescent="0.2">
      <c r="B174" s="1" t="s">
        <v>54</v>
      </c>
      <c r="C174" s="1">
        <v>2016</v>
      </c>
      <c r="D174" s="1" t="s">
        <v>789</v>
      </c>
      <c r="I174" s="4"/>
      <c r="O174" s="5"/>
      <c r="Y174" s="2" t="str">
        <f t="shared" si="19"/>
        <v/>
      </c>
      <c r="Z174" s="6">
        <f>_xlfn.XLOOKUP($G174,$AE$156:$AE$177,$AF$156:$AF$177,0,0)</f>
        <v>0</v>
      </c>
      <c r="AA174" s="43">
        <f>Z174/$AB$178</f>
        <v>0</v>
      </c>
      <c r="AD174" s="1">
        <v>19</v>
      </c>
      <c r="AF174" s="6"/>
      <c r="AG174" s="6" t="str" cm="1">
        <f t="array" ref="AG174">_xlfn.XLOOKUP($AE174&amp;$C174&amp;$D174,'[1]NBA-Data-1980-2019'!$B$1:$B$16305&amp;'[1]NBA-Data-1980-2019'!$A$1:$A$16305&amp;'[1]NBA-Data-1980-2019'!$D$1:$D$16305,'[1]NBA-Data-1980-2019'!$G$1:$G$16305,"",0)</f>
        <v/>
      </c>
      <c r="AH174" s="68" t="str" cm="1">
        <f t="array" ref="AH174">_xlfn.XLOOKUP($AE174&amp;$C174&amp;$D174,'[1]NBA-Data-1980-2019'!$B$1:$B$16305&amp;'[1]NBA-Data-1980-2019'!$A$1:$A$16305&amp;'[1]NBA-Data-1980-2019'!$D$1:$D$16305,'[1]NBA-Data-1980-2019'!$H$1:$H$16305,"",0)</f>
        <v/>
      </c>
      <c r="AI174" s="68" t="str" cm="1">
        <f t="array" ref="AI174">_xlfn.XLOOKUP($AE174&amp;$C174&amp;$D174,'[1]NBA-Data-1980-2019'!$B$1:$B$16305&amp;'[1]NBA-Data-1980-2019'!$A$1:$A$16305&amp;'[1]NBA-Data-1980-2019'!$D$1:$D$16305,'[1]NBA-Data-1980-2019'!$F$1:$F$16305,"",0)</f>
        <v/>
      </c>
      <c r="AJ174" s="68" t="str">
        <f>IFERROR(($AH174/SUM(AH156:AH177))*$AI174,"")</f>
        <v/>
      </c>
    </row>
    <row r="175" spans="2:61" x14ac:dyDescent="0.2">
      <c r="B175" s="1" t="s">
        <v>54</v>
      </c>
      <c r="C175" s="1">
        <v>2016</v>
      </c>
      <c r="D175" s="1" t="s">
        <v>789</v>
      </c>
      <c r="I175" s="4"/>
      <c r="O175" s="5"/>
      <c r="Y175" s="2" t="str">
        <f t="shared" si="19"/>
        <v/>
      </c>
      <c r="Z175" s="6">
        <f>_xlfn.XLOOKUP($G175,$AE$156:$AE$177,$AF$156:$AF$177,0,0)</f>
        <v>0</v>
      </c>
      <c r="AA175" s="43">
        <f>Z175/$AB$178</f>
        <v>0</v>
      </c>
      <c r="AD175" s="1">
        <v>20</v>
      </c>
      <c r="AF175" s="6"/>
      <c r="AG175" s="6" t="str" cm="1">
        <f t="array" ref="AG175">_xlfn.XLOOKUP($AE175&amp;$C175&amp;$D175,'[1]NBA-Data-1980-2019'!$B$1:$B$16305&amp;'[1]NBA-Data-1980-2019'!$A$1:$A$16305&amp;'[1]NBA-Data-1980-2019'!$D$1:$D$16305,'[1]NBA-Data-1980-2019'!$G$1:$G$16305,"",0)</f>
        <v/>
      </c>
      <c r="AH175" s="68" t="str" cm="1">
        <f t="array" ref="AH175">_xlfn.XLOOKUP($AE175&amp;$C175&amp;$D175,'[1]NBA-Data-1980-2019'!$B$1:$B$16305&amp;'[1]NBA-Data-1980-2019'!$A$1:$A$16305&amp;'[1]NBA-Data-1980-2019'!$D$1:$D$16305,'[1]NBA-Data-1980-2019'!$H$1:$H$16305,"",0)</f>
        <v/>
      </c>
      <c r="AI175" s="68" t="str" cm="1">
        <f t="array" ref="AI175">_xlfn.XLOOKUP($AE175&amp;$C175&amp;$D175,'[1]NBA-Data-1980-2019'!$B$1:$B$16305&amp;'[1]NBA-Data-1980-2019'!$A$1:$A$16305&amp;'[1]NBA-Data-1980-2019'!$D$1:$D$16305,'[1]NBA-Data-1980-2019'!$F$1:$F$16305,"",0)</f>
        <v/>
      </c>
      <c r="AJ175" s="68" t="str">
        <f>IFERROR(($AH175/SUM(AH156:AH177))*$AI175,"")</f>
        <v/>
      </c>
    </row>
    <row r="176" spans="2:61" x14ac:dyDescent="0.2">
      <c r="B176" s="1" t="s">
        <v>54</v>
      </c>
      <c r="C176" s="1">
        <v>2016</v>
      </c>
      <c r="D176" s="1" t="s">
        <v>789</v>
      </c>
      <c r="I176" s="4"/>
      <c r="O176" s="5"/>
      <c r="Y176" s="2" t="str">
        <f t="shared" si="19"/>
        <v/>
      </c>
      <c r="Z176" s="6">
        <f>_xlfn.XLOOKUP($G176,$AE$156:$AE$177,$AF$156:$AF$177,0,0)</f>
        <v>0</v>
      </c>
      <c r="AA176" s="43">
        <f>Z176/$AB$178</f>
        <v>0</v>
      </c>
      <c r="AD176" s="1">
        <v>21</v>
      </c>
      <c r="AG176" s="6" t="str" cm="1">
        <f t="array" ref="AG176">_xlfn.XLOOKUP($AE176&amp;$C176&amp;$D176,'[1]NBA-Data-1980-2019'!$B$1:$B$16305&amp;'[1]NBA-Data-1980-2019'!$A$1:$A$16305&amp;'[1]NBA-Data-1980-2019'!$D$1:$D$16305,'[1]NBA-Data-1980-2019'!$G$1:$G$16305,"",0)</f>
        <v/>
      </c>
      <c r="AH176" s="68" t="str" cm="1">
        <f t="array" ref="AH176">_xlfn.XLOOKUP($AE176&amp;$C176&amp;$D176,'[1]NBA-Data-1980-2019'!$B$1:$B$16305&amp;'[1]NBA-Data-1980-2019'!$A$1:$A$16305&amp;'[1]NBA-Data-1980-2019'!$D$1:$D$16305,'[1]NBA-Data-1980-2019'!$H$1:$H$16305,"",0)</f>
        <v/>
      </c>
      <c r="AI176" s="68" t="str" cm="1">
        <f t="array" ref="AI176">_xlfn.XLOOKUP($AE176&amp;$C176&amp;$D176,'[1]NBA-Data-1980-2019'!$B$1:$B$16305&amp;'[1]NBA-Data-1980-2019'!$A$1:$A$16305&amp;'[1]NBA-Data-1980-2019'!$D$1:$D$16305,'[1]NBA-Data-1980-2019'!$F$1:$F$16305,"",0)</f>
        <v/>
      </c>
      <c r="AJ176" s="68" t="str">
        <f>IFERROR(($AH176/SUM(AH156:AH177))*$AI176,"")</f>
        <v/>
      </c>
    </row>
    <row r="177" spans="1:61" x14ac:dyDescent="0.2">
      <c r="B177" s="1" t="s">
        <v>54</v>
      </c>
      <c r="C177" s="1">
        <v>2016</v>
      </c>
      <c r="D177" s="1" t="s">
        <v>789</v>
      </c>
      <c r="I177" s="4"/>
      <c r="O177" s="5"/>
      <c r="Y177" s="2" t="str">
        <f t="shared" si="19"/>
        <v/>
      </c>
      <c r="Z177" s="6">
        <f>_xlfn.XLOOKUP($G177,$AE$156:$AE$177,$AF$156:$AF$177,0,0)</f>
        <v>0</v>
      </c>
      <c r="AA177" s="43">
        <f>Z177/$AB$178</f>
        <v>0</v>
      </c>
      <c r="AD177" s="1">
        <v>22</v>
      </c>
      <c r="AG177" s="6" t="str" cm="1">
        <f t="array" ref="AG177">_xlfn.XLOOKUP($AE177&amp;$C177&amp;$D177,'[1]NBA-Data-1980-2019'!$B$1:$B$16305&amp;'[1]NBA-Data-1980-2019'!$A$1:$A$16305&amp;'[1]NBA-Data-1980-2019'!$D$1:$D$16305,'[1]NBA-Data-1980-2019'!$G$1:$G$16305,"",0)</f>
        <v/>
      </c>
      <c r="AH177" s="68" t="str" cm="1">
        <f t="array" ref="AH177">_xlfn.XLOOKUP($AE177&amp;$C177&amp;$D177,'[1]NBA-Data-1980-2019'!$B$1:$B$16305&amp;'[1]NBA-Data-1980-2019'!$A$1:$A$16305&amp;'[1]NBA-Data-1980-2019'!$D$1:$D$16305,'[1]NBA-Data-1980-2019'!$H$1:$H$16305,"",0)</f>
        <v/>
      </c>
      <c r="AI177" s="68" t="str" cm="1">
        <f t="array" ref="AI177">_xlfn.XLOOKUP($AE177&amp;$C177&amp;$D177,'[1]NBA-Data-1980-2019'!$B$1:$B$16305&amp;'[1]NBA-Data-1980-2019'!$A$1:$A$16305&amp;'[1]NBA-Data-1980-2019'!$D$1:$D$16305,'[1]NBA-Data-1980-2019'!$F$1:$F$16305,"",0)</f>
        <v/>
      </c>
      <c r="AJ177" s="68" t="str">
        <f>IFERROR(($AH177/SUM(AH156:AH177))*$AI177,"")</f>
        <v/>
      </c>
    </row>
    <row r="178" spans="1:61" x14ac:dyDescent="0.2">
      <c r="B178" s="1" t="s">
        <v>54</v>
      </c>
      <c r="C178" s="1">
        <v>2016</v>
      </c>
      <c r="D178" s="1" t="s">
        <v>789</v>
      </c>
      <c r="E178" s="1"/>
      <c r="F178" s="1"/>
      <c r="G178" s="1">
        <f>$G154</f>
        <v>0</v>
      </c>
      <c r="H178" s="1"/>
      <c r="I178" s="1"/>
      <c r="J178" s="36"/>
      <c r="K178" s="36"/>
      <c r="L178" s="1"/>
      <c r="M178" s="1"/>
      <c r="N178" s="1"/>
      <c r="O178" s="1"/>
      <c r="P178" s="1"/>
      <c r="Q178" s="1"/>
      <c r="R178" s="1"/>
      <c r="S178" s="1"/>
      <c r="T178" s="1"/>
      <c r="U178" s="1"/>
      <c r="V178" s="1"/>
      <c r="W178" s="1"/>
      <c r="X178" s="1"/>
      <c r="Y178" s="1"/>
      <c r="AA178" s="41">
        <f>SUM(AA156:AA177)</f>
        <v>1</v>
      </c>
      <c r="AB178" s="37">
        <f>SUM(Z155:Z177)</f>
        <v>105962520</v>
      </c>
      <c r="AC178" s="1"/>
      <c r="AE178" s="37">
        <f>AG178-AF178</f>
        <v>-7980551</v>
      </c>
      <c r="AF178" s="37">
        <f>SUM(AF155:AF177)</f>
        <v>105962520</v>
      </c>
      <c r="AG178" s="37">
        <f>SUM(AG155:AG177)</f>
        <v>97981969</v>
      </c>
      <c r="AH178" s="69">
        <f>SUM(AH155:AH177)</f>
        <v>18614.099999999999</v>
      </c>
      <c r="AI178" s="69">
        <f>SUM(AI155:AI177)</f>
        <v>185.50000000000003</v>
      </c>
      <c r="AJ178" s="69">
        <f>SUM(AJ155:AJ177)</f>
        <v>16.101095943397745</v>
      </c>
    </row>
    <row r="180" spans="1:61" ht="17" thickBot="1" x14ac:dyDescent="0.25"/>
    <row r="181" spans="1:61" ht="17" thickBot="1" x14ac:dyDescent="0.25">
      <c r="A181" s="3">
        <v>8</v>
      </c>
      <c r="B181" s="1" t="str">
        <f>B$1</f>
        <v>YEAR</v>
      </c>
      <c r="C181" s="1" t="str">
        <f>C$1</f>
        <v>YEAR</v>
      </c>
      <c r="D181" s="1" t="str">
        <f>D$1</f>
        <v>TEAM</v>
      </c>
      <c r="F181" s="1" t="str">
        <f t="shared" ref="F181:Z181" si="20">F$1</f>
        <v>NUMBER</v>
      </c>
      <c r="G181" s="1" t="str">
        <f t="shared" si="20"/>
        <v>PLAYER</v>
      </c>
      <c r="H181" s="1" t="str">
        <f t="shared" si="20"/>
        <v>POS</v>
      </c>
      <c r="I181" s="1" t="str">
        <f t="shared" si="20"/>
        <v>HEIGHT</v>
      </c>
      <c r="J181" s="1" t="str">
        <f t="shared" si="20"/>
        <v>HEIGHT (IN)</v>
      </c>
      <c r="K181" s="1" t="str">
        <f t="shared" si="20"/>
        <v>HEIGHT (M)</v>
      </c>
      <c r="L181" s="1" t="str">
        <f t="shared" si="20"/>
        <v>WEIGHT (LBS)</v>
      </c>
      <c r="M181" s="1" t="str">
        <f t="shared" si="20"/>
        <v>WEIGHT (KG)</v>
      </c>
      <c r="N181" s="1" t="str">
        <f t="shared" si="20"/>
        <v>BMI</v>
      </c>
      <c r="O181" s="1" t="str">
        <f t="shared" si="20"/>
        <v>BIRTH DATE</v>
      </c>
      <c r="P181" s="1" t="str">
        <f t="shared" si="20"/>
        <v>NATION</v>
      </c>
      <c r="Q181" s="1" t="str">
        <f t="shared" si="20"/>
        <v>COUNTRY</v>
      </c>
      <c r="R181" s="1" t="str">
        <f t="shared" si="20"/>
        <v>CONTINENT</v>
      </c>
      <c r="S181" s="1" t="str">
        <f t="shared" si="20"/>
        <v>GLOBAL REGION</v>
      </c>
      <c r="T181" s="1" t="str">
        <f t="shared" si="20"/>
        <v>EXPERIENCE</v>
      </c>
      <c r="U181" s="1"/>
      <c r="V181" s="1" t="str">
        <f t="shared" si="20"/>
        <v>COLLEGE</v>
      </c>
      <c r="W181" s="1" t="str">
        <f t="shared" si="20"/>
        <v>COLLEGE1</v>
      </c>
      <c r="X181" s="1" t="str">
        <f t="shared" si="20"/>
        <v>COLLEGE2</v>
      </c>
      <c r="Y181" s="1" t="str">
        <f t="shared" si="20"/>
        <v>TRANSFER</v>
      </c>
      <c r="Z181" s="1" t="str">
        <f t="shared" si="20"/>
        <v>SALARY</v>
      </c>
      <c r="AA181" s="1" t="s">
        <v>1264</v>
      </c>
      <c r="AD181" s="1" t="str">
        <f>AD$1</f>
        <v>Rk</v>
      </c>
      <c r="AE181" s="1" t="str">
        <f>AE$1</f>
        <v>PLAYER</v>
      </c>
      <c r="AF181" s="1" t="str">
        <f>AF$1</f>
        <v>SALARY - BR</v>
      </c>
      <c r="AG181" s="1" t="str">
        <f>AG$1</f>
        <v>SALARY - KAGGLE</v>
      </c>
      <c r="AH181" s="67" t="str">
        <f>AH$1</f>
        <v>TTL MP</v>
      </c>
      <c r="AI181" s="67" t="str">
        <f>AI$1</f>
        <v>PER</v>
      </c>
      <c r="AJ181" s="67" t="str">
        <f>AJ$1</f>
        <v>WTD-MP-PER</v>
      </c>
      <c r="AO181" t="s">
        <v>550</v>
      </c>
      <c r="AP181" t="s">
        <v>1378</v>
      </c>
      <c r="AQ181" t="s">
        <v>1379</v>
      </c>
      <c r="AR181" t="s">
        <v>1342</v>
      </c>
      <c r="AS181" s="2" t="s">
        <v>1380</v>
      </c>
      <c r="AT181" s="2" t="s">
        <v>1381</v>
      </c>
      <c r="AU181" s="2" t="s">
        <v>1382</v>
      </c>
      <c r="AV181" s="2" t="s">
        <v>1383</v>
      </c>
      <c r="AW181" s="2" t="s">
        <v>1384</v>
      </c>
      <c r="AX181" s="2" t="s">
        <v>1385</v>
      </c>
      <c r="AY181" s="2" t="s">
        <v>1386</v>
      </c>
      <c r="AZ181" s="2" t="s">
        <v>1387</v>
      </c>
      <c r="BA181" s="2" t="s">
        <v>1388</v>
      </c>
      <c r="BB181" s="2" t="s">
        <v>1389</v>
      </c>
      <c r="BC181" s="2" t="s">
        <v>1390</v>
      </c>
      <c r="BD181" s="2" t="s">
        <v>1391</v>
      </c>
      <c r="BE181" s="2" t="s">
        <v>1390</v>
      </c>
      <c r="BF181" s="2" t="s">
        <v>1391</v>
      </c>
      <c r="BG181" s="2" t="s">
        <v>1392</v>
      </c>
      <c r="BH181" s="2" t="s">
        <v>1393</v>
      </c>
      <c r="BI181" s="2" t="s">
        <v>1394</v>
      </c>
    </row>
    <row r="182" spans="1:61" ht="17" thickBot="1" x14ac:dyDescent="0.25">
      <c r="A182" s="3" t="s">
        <v>787</v>
      </c>
      <c r="B182" s="1" t="s">
        <v>62</v>
      </c>
      <c r="C182" s="1">
        <v>2015</v>
      </c>
      <c r="D182" s="1" t="s">
        <v>787</v>
      </c>
      <c r="F182" s="2">
        <v>19</v>
      </c>
      <c r="G182" s="2" t="s">
        <v>771</v>
      </c>
      <c r="H182" s="2" t="s">
        <v>576</v>
      </c>
      <c r="I182" s="4" t="s">
        <v>598</v>
      </c>
      <c r="J182" s="16">
        <f>_xlfn.XLOOKUP($I182,DASHBOARD!$I$2:$I$27,DASHBOARD!$J$2:$J$27,"",0)</f>
        <v>75</v>
      </c>
      <c r="K182" s="23">
        <f>J182/DASHBOARD!$C$3</f>
        <v>1.9050038100076201</v>
      </c>
      <c r="L182" s="2">
        <v>194</v>
      </c>
      <c r="M182" s="26">
        <f>L182/DASHBOARD!$C$4</f>
        <v>87.981859410430843</v>
      </c>
      <c r="N182" s="26">
        <f t="shared" ref="N182:N196" si="21">M182/(K182^2)</f>
        <v>24.243841660871755</v>
      </c>
      <c r="O182" s="5">
        <v>30283</v>
      </c>
      <c r="P182" s="2" t="s">
        <v>741</v>
      </c>
      <c r="Q182" s="2" t="str">
        <f>_xlfn.XLOOKUP($P182,DASHBOARD!$L$2:$L$150,DASHBOARD!M$2:M$150,"",0)</f>
        <v>Brazil</v>
      </c>
      <c r="R182" s="2" t="str">
        <f>_xlfn.XLOOKUP($P182,DASHBOARD!$L$2:$L$150,DASHBOARD!N$2:N$150,"",0)</f>
        <v>South America</v>
      </c>
      <c r="S182" s="2" t="str">
        <f>_xlfn.XLOOKUP($P182,DASHBOARD!$L$2:$L$150,DASHBOARD!O$2:O$150,"",0)</f>
        <v>Americas</v>
      </c>
      <c r="T182" s="2">
        <v>11</v>
      </c>
      <c r="Y182" s="2" t="str">
        <f t="shared" ref="Y182:Y203" si="22">IF(X182="","","X")</f>
        <v/>
      </c>
      <c r="Z182" s="6">
        <f>_xlfn.XLOOKUP($G182,$AE$182:$AE$200,$AF$182:$AF$200,0,0)</f>
        <v>1448490</v>
      </c>
      <c r="AA182" s="43">
        <f>Z182/$AB$201</f>
        <v>2.0002785633258042E-2</v>
      </c>
      <c r="AD182" s="1">
        <v>1</v>
      </c>
      <c r="AE182" s="2" t="s">
        <v>780</v>
      </c>
      <c r="AF182" s="6">
        <v>15012000</v>
      </c>
      <c r="AG182" s="6" cm="1">
        <f t="array" ref="AG182">_xlfn.XLOOKUP($AE182&amp;$C182&amp;$D182,'[1]NBA-Data-1980-2019'!$B$1:$B$16305&amp;'[1]NBA-Data-1980-2019'!$A$1:$A$16305&amp;'[1]NBA-Data-1980-2019'!$D$1:$D$16305,'[1]NBA-Data-1980-2019'!$G$1:$G$16305,"",0)</f>
        <v>15012000</v>
      </c>
      <c r="AH182" s="68" cm="1">
        <f t="array" ref="AH182">_xlfn.XLOOKUP($AE182&amp;$C182&amp;$D182,'[1]NBA-Data-1980-2019'!$B$1:$B$16305&amp;'[1]NBA-Data-1980-2019'!$A$1:$A$16305&amp;'[1]NBA-Data-1980-2019'!$D$1:$D$16305,'[1]NBA-Data-1980-2019'!$H$1:$H$16305,"",0)</f>
        <v>901.59999999999991</v>
      </c>
      <c r="AI182" s="68" cm="1">
        <f t="array" ref="AI182">_xlfn.XLOOKUP($AE182&amp;$C182&amp;$D182,'[1]NBA-Data-1980-2019'!$B$1:$B$16305&amp;'[1]NBA-Data-1980-2019'!$A$1:$A$16305&amp;'[1]NBA-Data-1980-2019'!$D$1:$D$16305,'[1]NBA-Data-1980-2019'!$F$1:$F$16305,"",0)</f>
        <v>17.8</v>
      </c>
      <c r="AJ182" s="68">
        <f>IFERROR(($AH182/SUM(AH182:AH199))*$AI182,"")</f>
        <v>0.81891698814116298</v>
      </c>
      <c r="AO182">
        <v>1</v>
      </c>
      <c r="AP182" t="s">
        <v>554</v>
      </c>
      <c r="AQ182">
        <v>26</v>
      </c>
      <c r="AR182">
        <v>80</v>
      </c>
      <c r="AS182" s="2">
        <v>2613</v>
      </c>
      <c r="AT182" s="61">
        <v>1</v>
      </c>
      <c r="AY182" s="2">
        <v>16.7</v>
      </c>
      <c r="AZ182" s="2">
        <v>18.100000000000001</v>
      </c>
      <c r="BA182" s="2">
        <v>162</v>
      </c>
      <c r="BB182" s="2">
        <v>58</v>
      </c>
      <c r="BC182" s="2">
        <v>76</v>
      </c>
      <c r="BD182" s="2">
        <v>9</v>
      </c>
      <c r="BE182" s="2">
        <v>113</v>
      </c>
      <c r="BF182" s="2">
        <v>17</v>
      </c>
      <c r="BG182" s="2">
        <v>1422</v>
      </c>
      <c r="BH182" s="2">
        <v>29</v>
      </c>
      <c r="BI182" s="2">
        <v>35</v>
      </c>
    </row>
    <row r="183" spans="1:61" x14ac:dyDescent="0.2">
      <c r="B183" s="1" t="s">
        <v>62</v>
      </c>
      <c r="C183" s="1">
        <v>2015</v>
      </c>
      <c r="D183" s="1" t="s">
        <v>787</v>
      </c>
      <c r="F183" s="2">
        <v>40</v>
      </c>
      <c r="G183" s="2" t="s">
        <v>772</v>
      </c>
      <c r="H183" s="2" t="s">
        <v>570</v>
      </c>
      <c r="I183" s="4" t="s">
        <v>600</v>
      </c>
      <c r="J183" s="16">
        <f>_xlfn.XLOOKUP($I183,DASHBOARD!$I$2:$I$27,DASHBOARD!$J$2:$J$27,"",0)</f>
        <v>80</v>
      </c>
      <c r="K183" s="23">
        <f>J183/DASHBOARD!$C$3</f>
        <v>2.0320040640081283</v>
      </c>
      <c r="L183" s="2">
        <v>225</v>
      </c>
      <c r="M183" s="26">
        <f>L183/DASHBOARD!$C$4</f>
        <v>102.0408163265306</v>
      </c>
      <c r="N183" s="26">
        <f t="shared" si="21"/>
        <v>24.712960778061216</v>
      </c>
      <c r="O183" s="5">
        <v>33754</v>
      </c>
      <c r="P183" s="2" t="s">
        <v>557</v>
      </c>
      <c r="Q183" s="2" t="str">
        <f>_xlfn.XLOOKUP($P183,DASHBOARD!$L$2:$L$150,DASHBOARD!M$2:M$150,"",0)</f>
        <v>United States</v>
      </c>
      <c r="R183" s="2" t="str">
        <f>_xlfn.XLOOKUP($P183,DASHBOARD!$L$2:$L$150,DASHBOARD!N$2:N$150,"",0)</f>
        <v>North America</v>
      </c>
      <c r="S183" s="2" t="str">
        <f>_xlfn.XLOOKUP($P183,DASHBOARD!$L$2:$L$150,DASHBOARD!O$2:O$150,"",0)</f>
        <v>Americas</v>
      </c>
      <c r="T183" s="2">
        <v>2</v>
      </c>
      <c r="V183" s="2" t="s">
        <v>636</v>
      </c>
      <c r="W183" s="2" t="s">
        <v>636</v>
      </c>
      <c r="Y183" s="2" t="str">
        <f t="shared" si="22"/>
        <v/>
      </c>
      <c r="Z183" s="6">
        <f>_xlfn.XLOOKUP($G183,$AE$182:$AE$200,$AF$182:$AF$200,0,0)</f>
        <v>3049920</v>
      </c>
      <c r="AA183" s="43">
        <f>Z183/$AB$201</f>
        <v>4.2117581728963516E-2</v>
      </c>
      <c r="AD183" s="1">
        <v>2</v>
      </c>
      <c r="AE183" s="2" t="s">
        <v>773</v>
      </c>
      <c r="AF183" s="6">
        <v>12972973</v>
      </c>
      <c r="AG183" s="6" cm="1">
        <f t="array" ref="AG183">_xlfn.XLOOKUP($AE183&amp;$C183&amp;$D183,'[1]NBA-Data-1980-2019'!$B$1:$B$16305&amp;'[1]NBA-Data-1980-2019'!$A$1:$A$16305&amp;'[1]NBA-Data-1980-2019'!$D$1:$D$16305,'[1]NBA-Data-1980-2019'!$G$1:$G$16305,"",0)</f>
        <v>12972973</v>
      </c>
      <c r="AH183" s="68" cm="1">
        <f t="array" ref="AH183">_xlfn.XLOOKUP($AE183&amp;$C183&amp;$D183,'[1]NBA-Data-1980-2019'!$B$1:$B$16305&amp;'[1]NBA-Data-1980-2019'!$A$1:$A$16305&amp;'[1]NBA-Data-1980-2019'!$D$1:$D$16305,'[1]NBA-Data-1980-2019'!$H$1:$H$16305,"",0)</f>
        <v>1581.2</v>
      </c>
      <c r="AI183" s="68" cm="1">
        <f t="array" ref="AI183">_xlfn.XLOOKUP($AE183&amp;$C183&amp;$D183,'[1]NBA-Data-1980-2019'!$B$1:$B$16305&amp;'[1]NBA-Data-1980-2019'!$A$1:$A$16305&amp;'[1]NBA-Data-1980-2019'!$D$1:$D$16305,'[1]NBA-Data-1980-2019'!$F$1:$F$16305,"",0)</f>
        <v>15.8</v>
      </c>
      <c r="AJ183" s="68">
        <f>IFERROR(($AH183/SUM(AH182:AH199))*$AI183,"")</f>
        <v>1.2748229338885146</v>
      </c>
      <c r="AO183">
        <v>2</v>
      </c>
      <c r="AP183" t="s">
        <v>565</v>
      </c>
      <c r="AQ183">
        <v>24</v>
      </c>
      <c r="AR183">
        <v>79</v>
      </c>
      <c r="AS183" s="2">
        <v>2490</v>
      </c>
      <c r="AW183" s="61">
        <v>0.9</v>
      </c>
      <c r="AX183" s="61">
        <v>0.1</v>
      </c>
      <c r="AY183" s="2">
        <v>16.100000000000001</v>
      </c>
      <c r="AZ183" s="2">
        <v>14.5</v>
      </c>
      <c r="BA183" s="2">
        <v>76</v>
      </c>
      <c r="BB183" s="2">
        <v>27</v>
      </c>
      <c r="BC183" s="2">
        <v>131</v>
      </c>
      <c r="BD183" s="2">
        <v>22</v>
      </c>
      <c r="BE183" s="2">
        <v>87</v>
      </c>
      <c r="BF183" s="2">
        <v>9</v>
      </c>
      <c r="BG183" s="2">
        <v>698</v>
      </c>
      <c r="BH183" s="2">
        <v>22</v>
      </c>
      <c r="BI183" s="2">
        <v>33</v>
      </c>
    </row>
    <row r="184" spans="1:61" x14ac:dyDescent="0.2">
      <c r="B184" s="1" t="s">
        <v>62</v>
      </c>
      <c r="C184" s="1">
        <v>2015</v>
      </c>
      <c r="D184" s="1" t="s">
        <v>787</v>
      </c>
      <c r="F184" s="2">
        <v>12</v>
      </c>
      <c r="G184" s="2" t="s">
        <v>773</v>
      </c>
      <c r="H184" s="2" t="s">
        <v>552</v>
      </c>
      <c r="I184" s="4" t="s">
        <v>1151</v>
      </c>
      <c r="J184" s="16">
        <f>_xlfn.XLOOKUP($I184,DASHBOARD!$I$2:$I$27,DASHBOARD!$J$2:$J$27,"",0)</f>
        <v>85</v>
      </c>
      <c r="K184" s="23">
        <f>J184/DASHBOARD!$C$3</f>
        <v>2.1590043180086362</v>
      </c>
      <c r="L184" s="2">
        <v>260</v>
      </c>
      <c r="M184" s="26">
        <f>L184/DASHBOARD!$C$4</f>
        <v>117.91383219954648</v>
      </c>
      <c r="N184" s="26">
        <f t="shared" si="21"/>
        <v>25.296342474244593</v>
      </c>
      <c r="O184" s="5">
        <v>31014</v>
      </c>
      <c r="P184" s="2" t="s">
        <v>750</v>
      </c>
      <c r="Q184" s="2" t="str">
        <f>_xlfn.XLOOKUP($P184,DASHBOARD!$L$2:$L$150,DASHBOARD!M$2:M$150,"",0)</f>
        <v>Australia</v>
      </c>
      <c r="R184" s="2" t="str">
        <f>_xlfn.XLOOKUP($P184,DASHBOARD!$L$2:$L$150,DASHBOARD!N$2:N$150,"",0)</f>
        <v>Australia + Oceania</v>
      </c>
      <c r="S184" s="2" t="str">
        <f>_xlfn.XLOOKUP($P184,DASHBOARD!$L$2:$L$150,DASHBOARD!O$2:O$150,"",0)</f>
        <v>South Pacific</v>
      </c>
      <c r="T184" s="2">
        <v>9</v>
      </c>
      <c r="V184" s="2" t="s">
        <v>679</v>
      </c>
      <c r="W184" s="2" t="s">
        <v>679</v>
      </c>
      <c r="Y184" s="2" t="str">
        <f t="shared" si="22"/>
        <v/>
      </c>
      <c r="Z184" s="6">
        <f>_xlfn.XLOOKUP($G184,$AE$182:$AE$200,$AF$182:$AF$200,0,0)</f>
        <v>12972973</v>
      </c>
      <c r="AA184" s="43">
        <f>Z184/$AB$201</f>
        <v>0.17914904344872556</v>
      </c>
      <c r="AD184" s="1">
        <v>3</v>
      </c>
      <c r="AE184" s="2" t="s">
        <v>569</v>
      </c>
      <c r="AF184" s="6">
        <v>12289544</v>
      </c>
      <c r="AG184" s="6" cm="1">
        <f t="array" ref="AG184">_xlfn.XLOOKUP($AE184&amp;$C184&amp;$D184,'[1]NBA-Data-1980-2019'!$B$1:$B$16305&amp;'[1]NBA-Data-1980-2019'!$A$1:$A$16305&amp;'[1]NBA-Data-1980-2019'!$D$1:$D$16305,'[1]NBA-Data-1980-2019'!$G$1:$G$16305,"",0)</f>
        <v>12289544</v>
      </c>
      <c r="AH184" s="68" cm="1">
        <f t="array" ref="AH184">_xlfn.XLOOKUP($AE184&amp;$C184&amp;$D184,'[1]NBA-Data-1980-2019'!$B$1:$B$16305&amp;'[1]NBA-Data-1980-2019'!$A$1:$A$16305&amp;'[1]NBA-Data-1980-2019'!$D$1:$D$16305,'[1]NBA-Data-1980-2019'!$H$1:$H$16305,"",0)</f>
        <v>2071.2999999999997</v>
      </c>
      <c r="AI184" s="68" cm="1">
        <f t="array" ref="AI184">_xlfn.XLOOKUP($AE184&amp;$C184&amp;$D184,'[1]NBA-Data-1980-2019'!$B$1:$B$16305&amp;'[1]NBA-Data-1980-2019'!$A$1:$A$16305&amp;'[1]NBA-Data-1980-2019'!$D$1:$D$16305,'[1]NBA-Data-1980-2019'!$F$1:$F$16305,"",0)</f>
        <v>12.3</v>
      </c>
      <c r="AJ184" s="68">
        <f>IFERROR(($AH184/SUM(AH182:AH199))*$AI184,"")</f>
        <v>1.3000321474496355</v>
      </c>
      <c r="AO184">
        <v>3</v>
      </c>
      <c r="AP184" t="s">
        <v>559</v>
      </c>
      <c r="AQ184">
        <v>24</v>
      </c>
      <c r="AR184">
        <v>77</v>
      </c>
      <c r="AS184" s="2">
        <v>2455</v>
      </c>
      <c r="AU184" s="61">
        <v>0.92</v>
      </c>
      <c r="AV184" s="61">
        <v>0.08</v>
      </c>
      <c r="AY184" s="2">
        <v>15.4</v>
      </c>
      <c r="AZ184" s="2">
        <v>12.3</v>
      </c>
      <c r="BA184" s="2">
        <v>68</v>
      </c>
      <c r="BB184" s="2">
        <v>54</v>
      </c>
      <c r="BC184" s="2">
        <v>70</v>
      </c>
      <c r="BD184" s="2">
        <v>12</v>
      </c>
      <c r="BE184" s="2">
        <v>111</v>
      </c>
      <c r="BF184" s="2">
        <v>3</v>
      </c>
      <c r="BG184" s="2">
        <v>502</v>
      </c>
      <c r="BH184" s="2">
        <v>20</v>
      </c>
      <c r="BI184" s="2">
        <v>52</v>
      </c>
    </row>
    <row r="185" spans="1:61" x14ac:dyDescent="0.2">
      <c r="B185" s="1" t="s">
        <v>62</v>
      </c>
      <c r="C185" s="1">
        <v>2015</v>
      </c>
      <c r="D185" s="1" t="s">
        <v>787</v>
      </c>
      <c r="F185" s="2">
        <v>30</v>
      </c>
      <c r="G185" s="2" t="s">
        <v>554</v>
      </c>
      <c r="H185" s="2" t="s">
        <v>556</v>
      </c>
      <c r="I185" s="4" t="s">
        <v>597</v>
      </c>
      <c r="J185" s="16">
        <f>_xlfn.XLOOKUP($I185,DASHBOARD!$I$2:$I$27,DASHBOARD!$J$2:$J$27,"",0)</f>
        <v>74</v>
      </c>
      <c r="K185" s="23">
        <f>J185/DASHBOARD!$C$3</f>
        <v>1.8796037592075185</v>
      </c>
      <c r="L185" s="2">
        <v>185</v>
      </c>
      <c r="M185" s="26">
        <f>L185/DASHBOARD!$C$4</f>
        <v>83.900226757369609</v>
      </c>
      <c r="N185" s="26">
        <f t="shared" si="21"/>
        <v>23.748190537476248</v>
      </c>
      <c r="O185" s="5">
        <v>32216</v>
      </c>
      <c r="P185" s="2" t="s">
        <v>557</v>
      </c>
      <c r="Q185" s="2" t="str">
        <f>_xlfn.XLOOKUP($P185,DASHBOARD!$L$2:$L$150,DASHBOARD!M$2:M$150,"",0)</f>
        <v>United States</v>
      </c>
      <c r="R185" s="2" t="str">
        <f>_xlfn.XLOOKUP($P185,DASHBOARD!$L$2:$L$150,DASHBOARD!N$2:N$150,"",0)</f>
        <v>North America</v>
      </c>
      <c r="S185" s="2" t="str">
        <f>_xlfn.XLOOKUP($P185,DASHBOARD!$L$2:$L$150,DASHBOARD!O$2:O$150,"",0)</f>
        <v>Americas</v>
      </c>
      <c r="T185" s="2">
        <v>5</v>
      </c>
      <c r="V185" s="2" t="s">
        <v>560</v>
      </c>
      <c r="W185" s="2" t="s">
        <v>560</v>
      </c>
      <c r="Y185" s="2" t="str">
        <f t="shared" si="22"/>
        <v/>
      </c>
      <c r="Z185" s="6">
        <f>_xlfn.XLOOKUP($G185,$AE$182:$AE$200,$AF$182:$AF$200,0,0)</f>
        <v>10629213</v>
      </c>
      <c r="AA185" s="43">
        <f>Z185/$AB$201</f>
        <v>0.14678311143966449</v>
      </c>
      <c r="AD185" s="1">
        <v>4</v>
      </c>
      <c r="AE185" s="2" t="s">
        <v>554</v>
      </c>
      <c r="AF185" s="6">
        <v>10629213</v>
      </c>
      <c r="AG185" s="6" cm="1">
        <f t="array" ref="AG185">_xlfn.XLOOKUP($AE185&amp;$C185&amp;$D185,'[1]NBA-Data-1980-2019'!$B$1:$B$16305&amp;'[1]NBA-Data-1980-2019'!$A$1:$A$16305&amp;'[1]NBA-Data-1980-2019'!$D$1:$D$16305,'[1]NBA-Data-1980-2019'!$G$1:$G$16305,"",0)</f>
        <v>10629213</v>
      </c>
      <c r="AH185" s="68" cm="1">
        <f t="array" ref="AH185">_xlfn.XLOOKUP($AE185&amp;$C185&amp;$D185,'[1]NBA-Data-1980-2019'!$B$1:$B$16305&amp;'[1]NBA-Data-1980-2019'!$A$1:$A$16305&amp;'[1]NBA-Data-1980-2019'!$D$1:$D$16305,'[1]NBA-Data-1980-2019'!$H$1:$H$16305,"",0)</f>
        <v>2616</v>
      </c>
      <c r="AI185" s="68" cm="1">
        <f t="array" ref="AI185">_xlfn.XLOOKUP($AE185&amp;$C185&amp;$D185,'[1]NBA-Data-1980-2019'!$B$1:$B$16305&amp;'[1]NBA-Data-1980-2019'!$A$1:$A$16305&amp;'[1]NBA-Data-1980-2019'!$D$1:$D$16305,'[1]NBA-Data-1980-2019'!$F$1:$F$16305,"",0)</f>
        <v>28</v>
      </c>
      <c r="AJ185" s="68">
        <f>IFERROR(($AH185/SUM(AH182:AH199))*$AI185,"")</f>
        <v>3.7376768109729959</v>
      </c>
      <c r="AO185">
        <v>4</v>
      </c>
      <c r="AP185" t="s">
        <v>772</v>
      </c>
      <c r="AQ185">
        <v>22</v>
      </c>
      <c r="AR185">
        <v>82</v>
      </c>
      <c r="AS185" s="2">
        <v>2318</v>
      </c>
      <c r="AV185" s="61">
        <v>0.61</v>
      </c>
      <c r="AW185" s="61">
        <v>0.39</v>
      </c>
      <c r="AY185" s="2">
        <v>11.9</v>
      </c>
      <c r="AZ185" s="2">
        <v>2.7</v>
      </c>
      <c r="BA185" s="2">
        <v>27</v>
      </c>
      <c r="BB185" s="2">
        <v>29</v>
      </c>
      <c r="BC185" s="2">
        <v>82</v>
      </c>
      <c r="BD185" s="2">
        <v>9</v>
      </c>
      <c r="BE185" s="2">
        <v>74</v>
      </c>
      <c r="BF185" s="2">
        <v>8</v>
      </c>
      <c r="BG185" s="2">
        <v>276</v>
      </c>
      <c r="BH185" s="2">
        <v>13</v>
      </c>
      <c r="BI185" s="2">
        <v>32</v>
      </c>
    </row>
    <row r="186" spans="1:61" x14ac:dyDescent="0.2">
      <c r="B186" s="1" t="s">
        <v>62</v>
      </c>
      <c r="C186" s="1">
        <v>2015</v>
      </c>
      <c r="D186" s="1" t="s">
        <v>787</v>
      </c>
      <c r="F186" s="2">
        <v>31</v>
      </c>
      <c r="G186" s="2" t="s">
        <v>774</v>
      </c>
      <c r="H186" s="2" t="s">
        <v>552</v>
      </c>
      <c r="I186" s="4" t="s">
        <v>1149</v>
      </c>
      <c r="J186" s="16">
        <f>_xlfn.XLOOKUP($I186,DASHBOARD!$I$2:$I$27,DASHBOARD!$J$2:$J$27,"",0)</f>
        <v>83</v>
      </c>
      <c r="K186" s="23">
        <f>J186/DASHBOARD!$C$3</f>
        <v>2.1082042164084331</v>
      </c>
      <c r="L186" s="2">
        <v>255</v>
      </c>
      <c r="M186" s="26">
        <f>L186/DASHBOARD!$C$4</f>
        <v>115.64625850340136</v>
      </c>
      <c r="N186" s="26">
        <f t="shared" si="21"/>
        <v>26.019936446054682</v>
      </c>
      <c r="O186" s="5">
        <v>32802</v>
      </c>
      <c r="P186" s="2" t="s">
        <v>775</v>
      </c>
      <c r="Q186" s="2" t="str">
        <f>_xlfn.XLOOKUP($P186,DASHBOARD!$L$2:$L$150,DASHBOARD!M$2:M$150,"",0)</f>
        <v>Nigeria</v>
      </c>
      <c r="R186" s="2" t="str">
        <f>_xlfn.XLOOKUP($P186,DASHBOARD!$L$2:$L$150,DASHBOARD!N$2:N$150,"",0)</f>
        <v>Africa</v>
      </c>
      <c r="S186" s="2" t="str">
        <f>_xlfn.XLOOKUP($P186,DASHBOARD!$L$2:$L$150,DASHBOARD!O$2:O$150,"",0)</f>
        <v>Africa</v>
      </c>
      <c r="T186" s="2">
        <v>1</v>
      </c>
      <c r="V186" s="2" t="s">
        <v>728</v>
      </c>
      <c r="W186" s="2" t="s">
        <v>728</v>
      </c>
      <c r="Y186" s="2" t="str">
        <f t="shared" si="22"/>
        <v/>
      </c>
      <c r="Z186" s="6">
        <f>_xlfn.XLOOKUP($G186,$AE$182:$AE$200,$AF$182:$AF$200,0,0)</f>
        <v>1112880</v>
      </c>
      <c r="AA186" s="43">
        <f>Z186/$AB$201</f>
        <v>1.5368211085710091E-2</v>
      </c>
      <c r="AD186" s="1">
        <v>5</v>
      </c>
      <c r="AE186" s="2" t="s">
        <v>592</v>
      </c>
      <c r="AF186" s="6">
        <v>5305000</v>
      </c>
      <c r="AG186" s="6" cm="1">
        <f t="array" ref="AG186">_xlfn.XLOOKUP($AE186&amp;$C186&amp;$D186,'[1]NBA-Data-1980-2019'!$B$1:$B$16305&amp;'[1]NBA-Data-1980-2019'!$A$1:$A$16305&amp;'[1]NBA-Data-1980-2019'!$D$1:$D$16305,'[1]NBA-Data-1980-2019'!$G$1:$G$16305,"",0)</f>
        <v>5305000</v>
      </c>
      <c r="AH186" s="68" cm="1">
        <f t="array" ref="AH186">_xlfn.XLOOKUP($AE186&amp;$C186&amp;$D186,'[1]NBA-Data-1980-2019'!$B$1:$B$16305&amp;'[1]NBA-Data-1980-2019'!$A$1:$A$16305&amp;'[1]NBA-Data-1980-2019'!$D$1:$D$16305,'[1]NBA-Data-1980-2019'!$H$1:$H$16305,"",0)</f>
        <v>1466.4</v>
      </c>
      <c r="AI186" s="68" cm="1">
        <f t="array" ref="AI186">_xlfn.XLOOKUP($AE186&amp;$C186&amp;$D186,'[1]NBA-Data-1980-2019'!$B$1:$B$16305&amp;'[1]NBA-Data-1980-2019'!$A$1:$A$16305&amp;'[1]NBA-Data-1980-2019'!$D$1:$D$16305,'[1]NBA-Data-1980-2019'!$F$1:$F$16305,"",0)</f>
        <v>12.9</v>
      </c>
      <c r="AJ186" s="68">
        <f>IFERROR(($AH186/SUM(AH182:AH199))*$AI186,"")</f>
        <v>0.96526850774600448</v>
      </c>
      <c r="AO186">
        <v>5</v>
      </c>
      <c r="AP186" t="s">
        <v>569</v>
      </c>
      <c r="AQ186">
        <v>31</v>
      </c>
      <c r="AR186">
        <v>77</v>
      </c>
      <c r="AS186" s="2">
        <v>2069</v>
      </c>
      <c r="AU186" s="61">
        <v>0.01</v>
      </c>
      <c r="AV186" s="61">
        <v>0.96</v>
      </c>
      <c r="AW186" s="61">
        <v>0.03</v>
      </c>
      <c r="AY186" s="2">
        <v>11.5</v>
      </c>
      <c r="AZ186" s="2">
        <v>1.3</v>
      </c>
      <c r="BA186" s="2">
        <v>54</v>
      </c>
      <c r="BB186" s="2">
        <v>16</v>
      </c>
      <c r="BC186" s="2">
        <v>64</v>
      </c>
      <c r="BD186" s="2">
        <v>10</v>
      </c>
      <c r="BE186" s="2">
        <v>52</v>
      </c>
      <c r="BF186" s="2">
        <v>15</v>
      </c>
      <c r="BG186" s="2">
        <v>525</v>
      </c>
      <c r="BH186" s="2">
        <v>11</v>
      </c>
      <c r="BI186" s="2">
        <v>8</v>
      </c>
    </row>
    <row r="187" spans="1:61" x14ac:dyDescent="0.2">
      <c r="B187" s="1" t="s">
        <v>62</v>
      </c>
      <c r="C187" s="1">
        <v>2015</v>
      </c>
      <c r="D187" s="1" t="s">
        <v>787</v>
      </c>
      <c r="F187" s="2">
        <v>23</v>
      </c>
      <c r="G187" s="2" t="s">
        <v>565</v>
      </c>
      <c r="H187" s="2" t="s">
        <v>566</v>
      </c>
      <c r="I187" s="4" t="s">
        <v>599</v>
      </c>
      <c r="J187" s="16">
        <f>_xlfn.XLOOKUP($I187,DASHBOARD!$I$2:$I$27,DASHBOARD!$J$2:$J$27,"",0)</f>
        <v>78</v>
      </c>
      <c r="K187" s="23">
        <f>J187/DASHBOARD!$C$3</f>
        <v>1.981203962407925</v>
      </c>
      <c r="L187" s="2">
        <v>230</v>
      </c>
      <c r="M187" s="26">
        <f>L187/DASHBOARD!$C$4</f>
        <v>104.30839002267574</v>
      </c>
      <c r="N187" s="26">
        <f t="shared" si="21"/>
        <v>26.574240824973423</v>
      </c>
      <c r="O187" s="5">
        <v>32936</v>
      </c>
      <c r="P187" s="2" t="s">
        <v>557</v>
      </c>
      <c r="Q187" s="2" t="str">
        <f>_xlfn.XLOOKUP($P187,DASHBOARD!$L$2:$L$150,DASHBOARD!M$2:M$150,"",0)</f>
        <v>United States</v>
      </c>
      <c r="R187" s="2" t="str">
        <f>_xlfn.XLOOKUP($P187,DASHBOARD!$L$2:$L$150,DASHBOARD!N$2:N$150,"",0)</f>
        <v>North America</v>
      </c>
      <c r="S187" s="2" t="str">
        <f>_xlfn.XLOOKUP($P187,DASHBOARD!$L$2:$L$150,DASHBOARD!O$2:O$150,"",0)</f>
        <v>Americas</v>
      </c>
      <c r="T187" s="2">
        <v>2</v>
      </c>
      <c r="V187" s="2" t="s">
        <v>567</v>
      </c>
      <c r="W187" s="2" t="s">
        <v>567</v>
      </c>
      <c r="Y187" s="2" t="str">
        <f t="shared" si="22"/>
        <v/>
      </c>
      <c r="Z187" s="6">
        <f>_xlfn.XLOOKUP($G187,$AE$182:$AE$200,$AF$182:$AF$200,0,0)</f>
        <v>915243</v>
      </c>
      <c r="AA187" s="43">
        <f>Z187/$AB$201</f>
        <v>1.2638961629931854E-2</v>
      </c>
      <c r="AD187" s="1">
        <v>6</v>
      </c>
      <c r="AE187" s="2" t="s">
        <v>782</v>
      </c>
      <c r="AF187" s="6">
        <v>3657500</v>
      </c>
      <c r="AG187" s="6" cm="1">
        <f t="array" ref="AG187">_xlfn.XLOOKUP($AE187&amp;$C187&amp;$D187,'[1]NBA-Data-1980-2019'!$B$1:$B$16305&amp;'[1]NBA-Data-1980-2019'!$A$1:$A$16305&amp;'[1]NBA-Data-1980-2019'!$D$1:$D$16305,'[1]NBA-Data-1980-2019'!$G$1:$G$16305,"",0)</f>
        <v>3657500</v>
      </c>
      <c r="AH187" s="68" cm="1">
        <f t="array" ref="AH187">_xlfn.XLOOKUP($AE187&amp;$C187&amp;$D187,'[1]NBA-Data-1980-2019'!$B$1:$B$16305&amp;'[1]NBA-Data-1980-2019'!$A$1:$A$16305&amp;'[1]NBA-Data-1980-2019'!$D$1:$D$16305,'[1]NBA-Data-1980-2019'!$H$1:$H$16305,"",0)</f>
        <v>1208.4000000000001</v>
      </c>
      <c r="AI187" s="68" cm="1">
        <f t="array" ref="AI187">_xlfn.XLOOKUP($AE187&amp;$C187&amp;$D187,'[1]NBA-Data-1980-2019'!$B$1:$B$16305&amp;'[1]NBA-Data-1980-2019'!$A$1:$A$16305&amp;'[1]NBA-Data-1980-2019'!$D$1:$D$16305,'[1]NBA-Data-1980-2019'!$F$1:$F$16305,"",0)</f>
        <v>19.5</v>
      </c>
      <c r="AJ187" s="68">
        <f>IFERROR(($AH187/SUM(AH182:AH199))*$AI187,"")</f>
        <v>1.2024064662298697</v>
      </c>
      <c r="AO187">
        <v>6</v>
      </c>
      <c r="AP187" t="s">
        <v>773</v>
      </c>
      <c r="AQ187">
        <v>30</v>
      </c>
      <c r="AR187">
        <v>67</v>
      </c>
      <c r="AS187" s="2">
        <v>1583</v>
      </c>
      <c r="AX187" s="61">
        <v>1</v>
      </c>
      <c r="AY187" s="2">
        <v>16.600000000000001</v>
      </c>
      <c r="AZ187" s="2">
        <v>9.6</v>
      </c>
      <c r="BA187" s="2">
        <v>53</v>
      </c>
      <c r="BB187" s="2">
        <v>21</v>
      </c>
      <c r="BC187" s="2">
        <v>94</v>
      </c>
      <c r="BD187" s="2">
        <v>27</v>
      </c>
      <c r="BE187" s="2">
        <v>20</v>
      </c>
      <c r="BF187" s="2">
        <v>10</v>
      </c>
      <c r="BG187" s="2">
        <v>425</v>
      </c>
      <c r="BH187" s="2">
        <v>10</v>
      </c>
      <c r="BI187" s="2">
        <v>19</v>
      </c>
    </row>
    <row r="188" spans="1:61" x14ac:dyDescent="0.2">
      <c r="B188" s="1" t="s">
        <v>62</v>
      </c>
      <c r="C188" s="1">
        <v>2015</v>
      </c>
      <c r="D188" s="1" t="s">
        <v>787</v>
      </c>
      <c r="F188" s="2">
        <v>7</v>
      </c>
      <c r="G188" s="2" t="s">
        <v>776</v>
      </c>
      <c r="H188" s="2" t="s">
        <v>576</v>
      </c>
      <c r="I188" s="4" t="s">
        <v>599</v>
      </c>
      <c r="J188" s="16">
        <f>_xlfn.XLOOKUP($I188,DASHBOARD!$I$2:$I$27,DASHBOARD!$J$2:$J$27,"",0)</f>
        <v>78</v>
      </c>
      <c r="K188" s="23">
        <f>J188/DASHBOARD!$C$3</f>
        <v>1.981203962407925</v>
      </c>
      <c r="L188" s="2">
        <v>180</v>
      </c>
      <c r="M188" s="26">
        <f>L188/DASHBOARD!$C$4</f>
        <v>81.632653061224488</v>
      </c>
      <c r="N188" s="26">
        <f t="shared" si="21"/>
        <v>20.797231949979199</v>
      </c>
      <c r="O188" s="5">
        <v>32603</v>
      </c>
      <c r="P188" s="2" t="s">
        <v>557</v>
      </c>
      <c r="Q188" s="2" t="str">
        <f>_xlfn.XLOOKUP($P188,DASHBOARD!$L$2:$L$150,DASHBOARD!M$2:M$150,"",0)</f>
        <v>United States</v>
      </c>
      <c r="R188" s="2" t="str">
        <f>_xlfn.XLOOKUP($P188,DASHBOARD!$L$2:$L$150,DASHBOARD!N$2:N$150,"",0)</f>
        <v>North America</v>
      </c>
      <c r="S188" s="2" t="str">
        <f>_xlfn.XLOOKUP($P188,DASHBOARD!$L$2:$L$150,DASHBOARD!O$2:O$150,"",0)</f>
        <v>Americas</v>
      </c>
      <c r="T188" s="2">
        <v>1</v>
      </c>
      <c r="V188" s="2" t="s">
        <v>777</v>
      </c>
      <c r="W188" s="2" t="s">
        <v>777</v>
      </c>
      <c r="Y188" s="2" t="str">
        <f t="shared" si="22"/>
        <v/>
      </c>
      <c r="Z188" s="6">
        <f>_xlfn.XLOOKUP($G188,$AE$182:$AE$200,$AF$182:$AF$200,0,0)</f>
        <v>816482</v>
      </c>
      <c r="AA188" s="43">
        <f>Z188/$AB$201</f>
        <v>1.1275130942853449E-2</v>
      </c>
      <c r="AD188" s="1">
        <v>7</v>
      </c>
      <c r="AE188" s="2" t="s">
        <v>559</v>
      </c>
      <c r="AF188" s="6">
        <v>3075880</v>
      </c>
      <c r="AG188" s="6" cm="1">
        <f t="array" ref="AG188">_xlfn.XLOOKUP($AE188&amp;$C188&amp;$D188,'[1]NBA-Data-1980-2019'!$B$1:$B$16305&amp;'[1]NBA-Data-1980-2019'!$A$1:$A$16305&amp;'[1]NBA-Data-1980-2019'!$D$1:$D$16305,'[1]NBA-Data-1980-2019'!$G$1:$G$16305,"",0)</f>
        <v>3075880</v>
      </c>
      <c r="AH188" s="68" cm="1">
        <f t="array" ref="AH188">_xlfn.XLOOKUP($AE188&amp;$C188&amp;$D188,'[1]NBA-Data-1980-2019'!$B$1:$B$16305&amp;'[1]NBA-Data-1980-2019'!$A$1:$A$16305&amp;'[1]NBA-Data-1980-2019'!$D$1:$D$16305,'[1]NBA-Data-1980-2019'!$H$1:$H$16305,"",0)</f>
        <v>2456.2999999999997</v>
      </c>
      <c r="AI188" s="68" cm="1">
        <f t="array" ref="AI188">_xlfn.XLOOKUP($AE188&amp;$C188&amp;$D188,'[1]NBA-Data-1980-2019'!$B$1:$B$16305&amp;'[1]NBA-Data-1980-2019'!$A$1:$A$16305&amp;'[1]NBA-Data-1980-2019'!$D$1:$D$16305,'[1]NBA-Data-1980-2019'!$F$1:$F$16305,"",0)</f>
        <v>20.8</v>
      </c>
      <c r="AJ188" s="68">
        <f>IFERROR(($AH188/SUM(AH182:AH199))*$AI188,"")</f>
        <v>2.6070581511644519</v>
      </c>
      <c r="AO188">
        <v>7</v>
      </c>
      <c r="AP188" t="s">
        <v>592</v>
      </c>
      <c r="AQ188">
        <v>29</v>
      </c>
      <c r="AR188">
        <v>78</v>
      </c>
      <c r="AS188" s="2">
        <v>1468</v>
      </c>
      <c r="AT188" s="61">
        <v>0.8</v>
      </c>
      <c r="AU188" s="61">
        <v>0.2</v>
      </c>
      <c r="AY188" s="2">
        <v>2.9</v>
      </c>
      <c r="AZ188" s="2">
        <v>-12.4</v>
      </c>
      <c r="BA188" s="2">
        <v>48</v>
      </c>
      <c r="BB188" s="2">
        <v>28</v>
      </c>
      <c r="BC188" s="2">
        <v>40</v>
      </c>
      <c r="BD188" s="2">
        <v>14</v>
      </c>
      <c r="BE188" s="2">
        <v>41</v>
      </c>
      <c r="BF188" s="2">
        <v>7</v>
      </c>
      <c r="BG188" s="2">
        <v>590</v>
      </c>
      <c r="BH188" s="2">
        <v>8</v>
      </c>
      <c r="BI188" s="2">
        <v>16</v>
      </c>
    </row>
    <row r="189" spans="1:61" x14ac:dyDescent="0.2">
      <c r="B189" s="1" t="s">
        <v>62</v>
      </c>
      <c r="C189" s="1">
        <v>2015</v>
      </c>
      <c r="D189" s="1" t="s">
        <v>787</v>
      </c>
      <c r="F189" s="2">
        <v>9</v>
      </c>
      <c r="G189" s="2" t="s">
        <v>569</v>
      </c>
      <c r="H189" s="2" t="s">
        <v>570</v>
      </c>
      <c r="I189" s="4" t="s">
        <v>599</v>
      </c>
      <c r="J189" s="16">
        <f>_xlfn.XLOOKUP($I189,DASHBOARD!$I$2:$I$27,DASHBOARD!$J$2:$J$27,"",0)</f>
        <v>78</v>
      </c>
      <c r="K189" s="23">
        <f>J189/DASHBOARD!$C$3</f>
        <v>1.981203962407925</v>
      </c>
      <c r="L189" s="2">
        <v>215</v>
      </c>
      <c r="M189" s="26">
        <f>L189/DASHBOARD!$C$4</f>
        <v>97.505668934240362</v>
      </c>
      <c r="N189" s="26">
        <f t="shared" si="21"/>
        <v>24.841138162475154</v>
      </c>
      <c r="O189" s="5">
        <v>30709</v>
      </c>
      <c r="P189" s="2" t="s">
        <v>557</v>
      </c>
      <c r="Q189" s="2" t="str">
        <f>_xlfn.XLOOKUP($P189,DASHBOARD!$L$2:$L$150,DASHBOARD!M$2:M$150,"",0)</f>
        <v>United States</v>
      </c>
      <c r="R189" s="2" t="str">
        <f>_xlfn.XLOOKUP($P189,DASHBOARD!$L$2:$L$150,DASHBOARD!N$2:N$150,"",0)</f>
        <v>North America</v>
      </c>
      <c r="S189" s="2" t="str">
        <f>_xlfn.XLOOKUP($P189,DASHBOARD!$L$2:$L$150,DASHBOARD!O$2:O$150,"",0)</f>
        <v>Americas</v>
      </c>
      <c r="T189" s="2">
        <v>10</v>
      </c>
      <c r="V189" s="2" t="s">
        <v>571</v>
      </c>
      <c r="W189" s="2" t="s">
        <v>571</v>
      </c>
      <c r="Y189" s="2" t="str">
        <f t="shared" si="22"/>
        <v/>
      </c>
      <c r="Z189" s="6">
        <f>_xlfn.XLOOKUP($G189,$AE$182:$AE$200,$AF$182:$AF$200,0,0)</f>
        <v>12289544</v>
      </c>
      <c r="AA189" s="43">
        <f>Z189/$AB$201</f>
        <v>0.16971129532305543</v>
      </c>
      <c r="AD189" s="1">
        <v>8</v>
      </c>
      <c r="AE189" s="2" t="s">
        <v>772</v>
      </c>
      <c r="AF189" s="6">
        <v>3049920</v>
      </c>
      <c r="AG189" s="6" cm="1">
        <f t="array" ref="AG189">_xlfn.XLOOKUP($AE189&amp;$C189&amp;$D189,'[1]NBA-Data-1980-2019'!$B$1:$B$16305&amp;'[1]NBA-Data-1980-2019'!$A$1:$A$16305&amp;'[1]NBA-Data-1980-2019'!$D$1:$D$16305,'[1]NBA-Data-1980-2019'!$G$1:$G$16305,"",0)</f>
        <v>3049920</v>
      </c>
      <c r="AH189" s="68" cm="1">
        <f t="array" ref="AH189">_xlfn.XLOOKUP($AE189&amp;$C189&amp;$D189,'[1]NBA-Data-1980-2019'!$B$1:$B$16305&amp;'[1]NBA-Data-1980-2019'!$A$1:$A$16305&amp;'[1]NBA-Data-1980-2019'!$D$1:$D$16305,'[1]NBA-Data-1980-2019'!$H$1:$H$16305,"",0)</f>
        <v>2320.6</v>
      </c>
      <c r="AI189" s="68" cm="1">
        <f t="array" ref="AI189">_xlfn.XLOOKUP($AE189&amp;$C189&amp;$D189,'[1]NBA-Data-1980-2019'!$B$1:$B$16305&amp;'[1]NBA-Data-1980-2019'!$A$1:$A$16305&amp;'[1]NBA-Data-1980-2019'!$D$1:$D$16305,'[1]NBA-Data-1980-2019'!$F$1:$F$16305,"",0)</f>
        <v>13.4</v>
      </c>
      <c r="AJ189" s="68">
        <f>IFERROR(($AH189/SUM(AH182:AH199))*$AI189,"")</f>
        <v>1.5867593329659337</v>
      </c>
      <c r="AO189">
        <v>8</v>
      </c>
      <c r="AP189" t="s">
        <v>782</v>
      </c>
      <c r="AQ189">
        <v>27</v>
      </c>
      <c r="AR189">
        <v>76</v>
      </c>
      <c r="AS189" s="2">
        <v>1207</v>
      </c>
      <c r="AW189" s="61">
        <v>0.05</v>
      </c>
      <c r="AX189" s="61">
        <v>0.95</v>
      </c>
      <c r="AY189" s="2">
        <v>7.2</v>
      </c>
      <c r="AZ189" s="2">
        <v>-5.2</v>
      </c>
      <c r="BA189" s="2">
        <v>32</v>
      </c>
      <c r="BB189" s="2">
        <v>19</v>
      </c>
      <c r="BC189" s="2">
        <v>114</v>
      </c>
      <c r="BD189" s="2">
        <v>19</v>
      </c>
      <c r="BE189" s="2">
        <v>85</v>
      </c>
      <c r="BF189" s="2">
        <v>13</v>
      </c>
      <c r="BG189" s="2">
        <v>162</v>
      </c>
      <c r="BH189" s="2">
        <v>13</v>
      </c>
      <c r="BI189" s="2">
        <v>25</v>
      </c>
    </row>
    <row r="190" spans="1:61" x14ac:dyDescent="0.2">
      <c r="B190" s="1" t="s">
        <v>62</v>
      </c>
      <c r="C190" s="1">
        <v>2015</v>
      </c>
      <c r="D190" s="1" t="s">
        <v>787</v>
      </c>
      <c r="F190" s="2">
        <v>1</v>
      </c>
      <c r="G190" s="2" t="s">
        <v>778</v>
      </c>
      <c r="H190" s="2" t="s">
        <v>552</v>
      </c>
      <c r="I190" s="4" t="s">
        <v>1151</v>
      </c>
      <c r="J190" s="16">
        <f>_xlfn.XLOOKUP($I190,DASHBOARD!$I$2:$I$27,DASHBOARD!$J$2:$J$27,"",0)</f>
        <v>85</v>
      </c>
      <c r="K190" s="23">
        <f>J190/DASHBOARD!$C$3</f>
        <v>2.1590043180086362</v>
      </c>
      <c r="L190" s="2">
        <v>251</v>
      </c>
      <c r="M190" s="26">
        <f>L190/DASHBOARD!$C$4</f>
        <v>113.83219954648526</v>
      </c>
      <c r="N190" s="26">
        <f t="shared" si="21"/>
        <v>24.420699850136128</v>
      </c>
      <c r="O190" s="5">
        <v>33009</v>
      </c>
      <c r="P190" s="2" t="s">
        <v>779</v>
      </c>
      <c r="Q190" s="2" t="str">
        <f>_xlfn.XLOOKUP($P190,DASHBOARD!$L$2:$L$150,DASHBOARD!M$2:M$150,"",0)</f>
        <v>Bosnia</v>
      </c>
      <c r="R190" s="2" t="str">
        <f>_xlfn.XLOOKUP($P190,DASHBOARD!$L$2:$L$150,DASHBOARD!N$2:N$150,"",0)</f>
        <v>Europe</v>
      </c>
      <c r="S190" s="2" t="str">
        <f>_xlfn.XLOOKUP($P190,DASHBOARD!$L$2:$L$150,DASHBOARD!O$2:O$150,"",0)</f>
        <v>Eurasia</v>
      </c>
      <c r="T190" s="2">
        <v>1</v>
      </c>
      <c r="Y190" s="2" t="str">
        <f t="shared" si="22"/>
        <v/>
      </c>
      <c r="Z190" s="6">
        <f>_xlfn.XLOOKUP($G190,$AE$182:$AE$200,$AF$182:$AF$200,0,0)</f>
        <v>816482</v>
      </c>
      <c r="AA190" s="43">
        <f>Z190/$AB$201</f>
        <v>1.1275130942853449E-2</v>
      </c>
      <c r="AD190" s="1">
        <v>9</v>
      </c>
      <c r="AE190" s="2" t="s">
        <v>771</v>
      </c>
      <c r="AF190" s="6">
        <v>1448490</v>
      </c>
      <c r="AG190" s="6" cm="1">
        <f t="array" ref="AG190">_xlfn.XLOOKUP($AE190&amp;$C190&amp;$D190,'[1]NBA-Data-1980-2019'!$B$1:$B$16305&amp;'[1]NBA-Data-1980-2019'!$A$1:$A$16305&amp;'[1]NBA-Data-1980-2019'!$D$1:$D$16305,'[1]NBA-Data-1980-2019'!$G$1:$G$16305,"",0)</f>
        <v>1448490</v>
      </c>
      <c r="AH190" s="68" cm="1">
        <f t="array" ref="AH190">_xlfn.XLOOKUP($AE190&amp;$C190&amp;$D190,'[1]NBA-Data-1980-2019'!$B$1:$B$16305&amp;'[1]NBA-Data-1980-2019'!$A$1:$A$16305&amp;'[1]NBA-Data-1980-2019'!$D$1:$D$16305,'[1]NBA-Data-1980-2019'!$H$1:$H$16305,"",0)</f>
        <v>983.4</v>
      </c>
      <c r="AI190" s="68" cm="1">
        <f t="array" ref="AI190">_xlfn.XLOOKUP($AE190&amp;$C190&amp;$D190,'[1]NBA-Data-1980-2019'!$B$1:$B$16305&amp;'[1]NBA-Data-1980-2019'!$A$1:$A$16305&amp;'[1]NBA-Data-1980-2019'!$D$1:$D$16305,'[1]NBA-Data-1980-2019'!$F$1:$F$16305,"",0)</f>
        <v>15.3</v>
      </c>
      <c r="AJ190" s="68">
        <f>IFERROR(($AH190/SUM(AH182:AH199))*$AI190,"")</f>
        <v>0.76776376217010589</v>
      </c>
      <c r="AO190">
        <v>9</v>
      </c>
      <c r="AP190" t="s">
        <v>771</v>
      </c>
      <c r="AQ190">
        <v>32</v>
      </c>
      <c r="AR190">
        <v>66</v>
      </c>
      <c r="AS190" s="2">
        <v>982</v>
      </c>
      <c r="AT190" s="61">
        <v>0.15</v>
      </c>
      <c r="AU190" s="61">
        <v>0.83</v>
      </c>
      <c r="AV190" s="61">
        <v>0.02</v>
      </c>
      <c r="AY190" s="2">
        <v>1.1000000000000001</v>
      </c>
      <c r="AZ190" s="2">
        <v>-12.9</v>
      </c>
      <c r="BA190" s="2">
        <v>22</v>
      </c>
      <c r="BB190" s="2">
        <v>15</v>
      </c>
      <c r="BC190" s="2">
        <v>39</v>
      </c>
      <c r="BD190" s="2">
        <v>3</v>
      </c>
      <c r="BE190" s="2">
        <v>30</v>
      </c>
      <c r="BF190" s="2">
        <v>6</v>
      </c>
      <c r="BG190" s="2">
        <v>232</v>
      </c>
      <c r="BH190" s="2">
        <v>4</v>
      </c>
      <c r="BI190" s="2">
        <v>16</v>
      </c>
    </row>
    <row r="191" spans="1:61" x14ac:dyDescent="0.2">
      <c r="B191" s="1" t="s">
        <v>62</v>
      </c>
      <c r="C191" s="1">
        <v>2015</v>
      </c>
      <c r="D191" s="1" t="s">
        <v>787</v>
      </c>
      <c r="F191" s="2">
        <v>10</v>
      </c>
      <c r="G191" s="2" t="s">
        <v>780</v>
      </c>
      <c r="H191" s="2" t="s">
        <v>566</v>
      </c>
      <c r="I191" s="4" t="s">
        <v>602</v>
      </c>
      <c r="J191" s="16">
        <f>_xlfn.XLOOKUP($I191,DASHBOARD!$I$2:$I$27,DASHBOARD!$J$2:$J$27,"",0)</f>
        <v>81</v>
      </c>
      <c r="K191" s="23">
        <f>J191/DASHBOARD!$C$3</f>
        <v>2.0574041148082296</v>
      </c>
      <c r="L191" s="2">
        <v>245</v>
      </c>
      <c r="M191" s="26">
        <f>L191/DASHBOARD!$C$4</f>
        <v>111.11111111111111</v>
      </c>
      <c r="N191" s="26">
        <f t="shared" si="21"/>
        <v>26.24933360429474</v>
      </c>
      <c r="O191" s="5">
        <v>30435</v>
      </c>
      <c r="P191" s="2" t="s">
        <v>557</v>
      </c>
      <c r="Q191" s="2" t="str">
        <f>_xlfn.XLOOKUP($P191,DASHBOARD!$L$2:$L$150,DASHBOARD!M$2:M$150,"",0)</f>
        <v>United States</v>
      </c>
      <c r="R191" s="2" t="str">
        <f>_xlfn.XLOOKUP($P191,DASHBOARD!$L$2:$L$150,DASHBOARD!N$2:N$150,"",0)</f>
        <v>North America</v>
      </c>
      <c r="S191" s="2" t="str">
        <f>_xlfn.XLOOKUP($P191,DASHBOARD!$L$2:$L$150,DASHBOARD!O$2:O$150,"",0)</f>
        <v>Americas</v>
      </c>
      <c r="T191" s="2">
        <v>9</v>
      </c>
      <c r="V191" s="2" t="s">
        <v>558</v>
      </c>
      <c r="W191" s="2" t="s">
        <v>558</v>
      </c>
      <c r="Y191" s="2" t="str">
        <f t="shared" si="22"/>
        <v/>
      </c>
      <c r="Z191" s="6">
        <f>_xlfn.XLOOKUP($G191,$AE$182:$AE$200,$AF$182:$AF$200,0,0)</f>
        <v>15012000</v>
      </c>
      <c r="AA191" s="43">
        <f>Z191/$AB$201</f>
        <v>0.20730679392088983</v>
      </c>
      <c r="AD191" s="1">
        <v>10</v>
      </c>
      <c r="AE191" s="2" t="s">
        <v>781</v>
      </c>
      <c r="AF191" s="6">
        <v>1145685</v>
      </c>
      <c r="AG191" s="6" cm="1">
        <f t="array" ref="AG191">_xlfn.XLOOKUP($AE191&amp;$C191&amp;$D191,'[1]NBA-Data-1980-2019'!$B$1:$B$16305&amp;'[1]NBA-Data-1980-2019'!$A$1:$A$16305&amp;'[1]NBA-Data-1980-2019'!$D$1:$D$16305,'[1]NBA-Data-1980-2019'!$G$1:$G$16305,"",0)</f>
        <v>1145685</v>
      </c>
      <c r="AH191" s="68" cm="1">
        <f t="array" ref="AH191">_xlfn.XLOOKUP($AE191&amp;$C191&amp;$D191,'[1]NBA-Data-1980-2019'!$B$1:$B$16305&amp;'[1]NBA-Data-1980-2019'!$A$1:$A$16305&amp;'[1]NBA-Data-1980-2019'!$D$1:$D$16305,'[1]NBA-Data-1980-2019'!$H$1:$H$16305,"",0)</f>
        <v>270.59999999999997</v>
      </c>
      <c r="AI191" s="68" cm="1">
        <f t="array" ref="AI191">_xlfn.XLOOKUP($AE191&amp;$C191&amp;$D191,'[1]NBA-Data-1980-2019'!$B$1:$B$16305&amp;'[1]NBA-Data-1980-2019'!$A$1:$A$16305&amp;'[1]NBA-Data-1980-2019'!$D$1:$D$16305,'[1]NBA-Data-1980-2019'!$F$1:$F$16305,"",0)</f>
        <v>0.8</v>
      </c>
      <c r="AJ191" s="68">
        <f>IFERROR(($AH191/SUM(AH182:AH199))*$AI191,"")</f>
        <v>1.1046476027187557E-2</v>
      </c>
      <c r="AO191">
        <v>10</v>
      </c>
      <c r="AP191" t="s">
        <v>780</v>
      </c>
      <c r="AQ191">
        <v>31</v>
      </c>
      <c r="AR191">
        <v>49</v>
      </c>
      <c r="AS191" s="2">
        <v>904</v>
      </c>
      <c r="AW191" s="61">
        <v>0.57999999999999996</v>
      </c>
      <c r="AX191" s="61">
        <v>0.42</v>
      </c>
      <c r="AY191" s="2">
        <v>2.8</v>
      </c>
      <c r="AZ191" s="2">
        <v>-10.4</v>
      </c>
      <c r="BA191" s="2">
        <v>23</v>
      </c>
      <c r="BB191" s="2">
        <v>14</v>
      </c>
      <c r="BC191" s="2">
        <v>51</v>
      </c>
      <c r="BD191" s="2">
        <v>7</v>
      </c>
      <c r="BE191" s="2">
        <v>51</v>
      </c>
      <c r="BF191" s="2">
        <v>2</v>
      </c>
      <c r="BG191" s="2">
        <v>206</v>
      </c>
      <c r="BH191" s="2">
        <v>8</v>
      </c>
      <c r="BI191" s="2">
        <v>21</v>
      </c>
    </row>
    <row r="192" spans="1:61" x14ac:dyDescent="0.2">
      <c r="B192" s="1" t="s">
        <v>62</v>
      </c>
      <c r="C192" s="1">
        <v>2015</v>
      </c>
      <c r="D192" s="1" t="s">
        <v>787</v>
      </c>
      <c r="F192" s="2">
        <v>34</v>
      </c>
      <c r="G192" s="2" t="s">
        <v>592</v>
      </c>
      <c r="H192" s="2" t="s">
        <v>556</v>
      </c>
      <c r="I192" s="4" t="s">
        <v>604</v>
      </c>
      <c r="J192" s="16">
        <f>_xlfn.XLOOKUP($I192,DASHBOARD!$I$2:$I$27,DASHBOARD!$J$2:$J$27,"",0)</f>
        <v>79</v>
      </c>
      <c r="K192" s="23">
        <f>J192/DASHBOARD!$C$3</f>
        <v>2.0066040132080265</v>
      </c>
      <c r="L192" s="2">
        <v>192</v>
      </c>
      <c r="M192" s="26">
        <f>L192/DASHBOARD!$C$4</f>
        <v>87.074829931972786</v>
      </c>
      <c r="N192" s="26">
        <f t="shared" si="21"/>
        <v>21.62565557804599</v>
      </c>
      <c r="O192" s="5">
        <v>31301</v>
      </c>
      <c r="P192" s="2" t="s">
        <v>557</v>
      </c>
      <c r="Q192" s="2" t="str">
        <f>_xlfn.XLOOKUP($P192,DASHBOARD!$L$2:$L$150,DASHBOARD!M$2:M$150,"",0)</f>
        <v>United States</v>
      </c>
      <c r="R192" s="2" t="str">
        <f>_xlfn.XLOOKUP($P192,DASHBOARD!$L$2:$L$150,DASHBOARD!N$2:N$150,"",0)</f>
        <v>North America</v>
      </c>
      <c r="S192" s="2" t="str">
        <f>_xlfn.XLOOKUP($P192,DASHBOARD!$L$2:$L$150,DASHBOARD!O$2:O$150,"",0)</f>
        <v>Americas</v>
      </c>
      <c r="T192" s="2">
        <v>9</v>
      </c>
      <c r="Y192" s="2" t="str">
        <f t="shared" si="22"/>
        <v/>
      </c>
      <c r="Z192" s="6">
        <f>_xlfn.XLOOKUP($G192,$AE$182:$AE$200,$AF$182:$AF$200,0,0)</f>
        <v>5305000</v>
      </c>
      <c r="AA192" s="43">
        <f>Z192/$AB$201</f>
        <v>7.3258895666821255E-2</v>
      </c>
      <c r="AD192" s="1">
        <v>11</v>
      </c>
      <c r="AE192" s="2" t="s">
        <v>774</v>
      </c>
      <c r="AF192" s="6">
        <v>1112880</v>
      </c>
      <c r="AG192" s="6" cm="1">
        <f t="array" ref="AG192">_xlfn.XLOOKUP($AE192&amp;$C192&amp;$D192,'[1]NBA-Data-1980-2019'!$B$1:$B$16305&amp;'[1]NBA-Data-1980-2019'!$A$1:$A$16305&amp;'[1]NBA-Data-1980-2019'!$D$1:$D$16305,'[1]NBA-Data-1980-2019'!$G$1:$G$16305,"",0)</f>
        <v>1112880</v>
      </c>
      <c r="AH192" s="68" cm="1">
        <f t="array" ref="AH192">_xlfn.XLOOKUP($AE192&amp;$C192&amp;$D192,'[1]NBA-Data-1980-2019'!$B$1:$B$16305&amp;'[1]NBA-Data-1980-2019'!$A$1:$A$16305&amp;'[1]NBA-Data-1980-2019'!$D$1:$D$16305,'[1]NBA-Data-1980-2019'!$H$1:$H$16305,"",0)</f>
        <v>506</v>
      </c>
      <c r="AI192" s="68" cm="1">
        <f t="array" ref="AI192">_xlfn.XLOOKUP($AE192&amp;$C192&amp;$D192,'[1]NBA-Data-1980-2019'!$B$1:$B$16305&amp;'[1]NBA-Data-1980-2019'!$A$1:$A$16305&amp;'[1]NBA-Data-1980-2019'!$D$1:$D$16305,'[1]NBA-Data-1980-2019'!$F$1:$F$16305,"",0)</f>
        <v>16.2</v>
      </c>
      <c r="AJ192" s="68">
        <f>IFERROR(($AH192/SUM(AH182:AH199))*$AI192,"")</f>
        <v>0.41828424468801662</v>
      </c>
      <c r="AO192">
        <v>11</v>
      </c>
      <c r="AP192" t="s">
        <v>776</v>
      </c>
      <c r="AQ192">
        <v>25</v>
      </c>
      <c r="AR192">
        <v>59</v>
      </c>
      <c r="AS192" s="2">
        <v>657</v>
      </c>
      <c r="AT192" s="61">
        <v>0.01</v>
      </c>
      <c r="AU192" s="61">
        <v>0.79</v>
      </c>
      <c r="AV192" s="61">
        <v>0.2</v>
      </c>
      <c r="AY192" s="2">
        <v>1.3</v>
      </c>
      <c r="AZ192" s="2">
        <v>-11.4</v>
      </c>
      <c r="BA192" s="2">
        <v>17</v>
      </c>
      <c r="BB192" s="2">
        <v>6</v>
      </c>
      <c r="BC192" s="2">
        <v>26</v>
      </c>
      <c r="BD192" s="2">
        <v>3</v>
      </c>
      <c r="BE192" s="2">
        <v>17</v>
      </c>
      <c r="BF192" s="2">
        <v>4</v>
      </c>
      <c r="BG192" s="2">
        <v>108</v>
      </c>
      <c r="BH192" s="2">
        <v>4</v>
      </c>
      <c r="BI192" s="2">
        <v>11</v>
      </c>
    </row>
    <row r="193" spans="1:61" x14ac:dyDescent="0.2">
      <c r="B193" s="1" t="s">
        <v>62</v>
      </c>
      <c r="C193" s="1">
        <v>2015</v>
      </c>
      <c r="D193" s="1" t="s">
        <v>787</v>
      </c>
      <c r="F193" s="2">
        <v>20</v>
      </c>
      <c r="G193" s="2" t="s">
        <v>739</v>
      </c>
      <c r="H193" s="2" t="s">
        <v>566</v>
      </c>
      <c r="I193" s="4" t="s">
        <v>602</v>
      </c>
      <c r="J193" s="16">
        <f>_xlfn.XLOOKUP($I193,DASHBOARD!$I$2:$I$27,DASHBOARD!$J$2:$J$27,"",0)</f>
        <v>81</v>
      </c>
      <c r="K193" s="23">
        <f>J193/DASHBOARD!$C$3</f>
        <v>2.0574041148082296</v>
      </c>
      <c r="L193" s="2">
        <v>230</v>
      </c>
      <c r="M193" s="26">
        <f>L193/DASHBOARD!$C$4</f>
        <v>104.30839002267574</v>
      </c>
      <c r="N193" s="26">
        <f t="shared" si="21"/>
        <v>24.64223154688894</v>
      </c>
      <c r="O193" s="5">
        <v>33973</v>
      </c>
      <c r="P193" s="2" t="s">
        <v>557</v>
      </c>
      <c r="Q193" s="2" t="str">
        <f>_xlfn.XLOOKUP($P193,DASHBOARD!$L$2:$L$150,DASHBOARD!M$2:M$150,"",0)</f>
        <v>United States</v>
      </c>
      <c r="R193" s="2" t="str">
        <f>_xlfn.XLOOKUP($P193,DASHBOARD!$L$2:$L$150,DASHBOARD!N$2:N$150,"",0)</f>
        <v>North America</v>
      </c>
      <c r="S193" s="2" t="str">
        <f>_xlfn.XLOOKUP($P193,DASHBOARD!$L$2:$L$150,DASHBOARD!O$2:O$150,"",0)</f>
        <v>Americas</v>
      </c>
      <c r="T193" s="2" t="s">
        <v>563</v>
      </c>
      <c r="V193" s="2" t="s">
        <v>636</v>
      </c>
      <c r="W193" s="2" t="s">
        <v>636</v>
      </c>
      <c r="Y193" s="2" t="str">
        <f t="shared" si="22"/>
        <v/>
      </c>
      <c r="Z193" s="6">
        <f>_xlfn.XLOOKUP($G193,$AE$182:$AE$200,$AF$182:$AF$200,0,0)</f>
        <v>167122</v>
      </c>
      <c r="AA193" s="43">
        <f>Z193/$AB$201</f>
        <v>2.3078554498832237E-3</v>
      </c>
      <c r="AD193" s="1">
        <v>12</v>
      </c>
      <c r="AE193" s="2" t="s">
        <v>783</v>
      </c>
      <c r="AF193" s="6">
        <v>1104240</v>
      </c>
      <c r="AG193" s="6" t="str" cm="1">
        <f t="array" ref="AG193">_xlfn.XLOOKUP($AE193&amp;$C193&amp;$D193,'[1]NBA-Data-1980-2019'!$B$1:$B$16305&amp;'[1]NBA-Data-1980-2019'!$A$1:$A$16305&amp;'[1]NBA-Data-1980-2019'!$D$1:$D$16305,'[1]NBA-Data-1980-2019'!$G$1:$G$16305,"",0)</f>
        <v/>
      </c>
      <c r="AH193" s="68" t="str" cm="1">
        <f t="array" ref="AH193">_xlfn.XLOOKUP($AE193&amp;$C193&amp;$D193,'[1]NBA-Data-1980-2019'!$B$1:$B$16305&amp;'[1]NBA-Data-1980-2019'!$A$1:$A$16305&amp;'[1]NBA-Data-1980-2019'!$D$1:$D$16305,'[1]NBA-Data-1980-2019'!$H$1:$H$16305,"",0)</f>
        <v/>
      </c>
      <c r="AI193" s="68" t="str" cm="1">
        <f t="array" ref="AI193">_xlfn.XLOOKUP($AE193&amp;$C193&amp;$D193,'[1]NBA-Data-1980-2019'!$B$1:$B$16305&amp;'[1]NBA-Data-1980-2019'!$A$1:$A$16305&amp;'[1]NBA-Data-1980-2019'!$D$1:$D$16305,'[1]NBA-Data-1980-2019'!$F$1:$F$16305,"",0)</f>
        <v/>
      </c>
      <c r="AJ193" s="68" t="str">
        <f>IFERROR(($AH193/SUM(AH182:AH199))*$AI193,"")</f>
        <v/>
      </c>
      <c r="AO193">
        <v>12</v>
      </c>
      <c r="AP193" t="s">
        <v>774</v>
      </c>
      <c r="AQ193">
        <v>25</v>
      </c>
      <c r="AR193">
        <v>46</v>
      </c>
      <c r="AS193" s="2">
        <v>504</v>
      </c>
      <c r="AW193" s="61">
        <v>0.03</v>
      </c>
      <c r="AX193" s="61">
        <v>0.97</v>
      </c>
      <c r="AY193" s="2">
        <v>3.6</v>
      </c>
      <c r="AZ193" s="2">
        <v>-8.1999999999999993</v>
      </c>
      <c r="BA193" s="2">
        <v>5</v>
      </c>
      <c r="BB193" s="2">
        <v>15</v>
      </c>
      <c r="BC193" s="2">
        <v>46</v>
      </c>
      <c r="BD193" s="2">
        <v>7</v>
      </c>
      <c r="BE193" s="2">
        <v>34</v>
      </c>
      <c r="BF193" s="2">
        <v>1</v>
      </c>
      <c r="BG193" s="2">
        <v>24</v>
      </c>
      <c r="BH193" s="2">
        <v>4</v>
      </c>
      <c r="BI193" s="2">
        <v>17</v>
      </c>
    </row>
    <row r="194" spans="1:61" x14ac:dyDescent="0.2">
      <c r="B194" s="1" t="s">
        <v>62</v>
      </c>
      <c r="C194" s="1">
        <v>2015</v>
      </c>
      <c r="D194" s="1" t="s">
        <v>787</v>
      </c>
      <c r="F194" s="2">
        <v>4</v>
      </c>
      <c r="G194" s="2" t="s">
        <v>781</v>
      </c>
      <c r="H194" s="2" t="s">
        <v>576</v>
      </c>
      <c r="I194" s="4" t="s">
        <v>599</v>
      </c>
      <c r="J194" s="16">
        <f>_xlfn.XLOOKUP($I194,DASHBOARD!$I$2:$I$27,DASHBOARD!$J$2:$J$27,"",0)</f>
        <v>78</v>
      </c>
      <c r="K194" s="23">
        <f>J194/DASHBOARD!$C$3</f>
        <v>1.981203962407925</v>
      </c>
      <c r="L194" s="2">
        <v>220</v>
      </c>
      <c r="M194" s="26">
        <f>L194/DASHBOARD!$C$4</f>
        <v>99.773242630385482</v>
      </c>
      <c r="N194" s="26">
        <f t="shared" si="21"/>
        <v>25.418839049974576</v>
      </c>
      <c r="O194" s="5">
        <v>31235</v>
      </c>
      <c r="P194" s="2" t="s">
        <v>557</v>
      </c>
      <c r="Q194" s="2" t="str">
        <f>_xlfn.XLOOKUP($P194,DASHBOARD!$L$2:$L$150,DASHBOARD!M$2:M$150,"",0)</f>
        <v>United States</v>
      </c>
      <c r="R194" s="2" t="str">
        <f>_xlfn.XLOOKUP($P194,DASHBOARD!$L$2:$L$150,DASHBOARD!N$2:N$150,"",0)</f>
        <v>North America</v>
      </c>
      <c r="S194" s="2" t="str">
        <f>_xlfn.XLOOKUP($P194,DASHBOARD!$L$2:$L$150,DASHBOARD!O$2:O$150,"",0)</f>
        <v>Americas</v>
      </c>
      <c r="T194" s="2">
        <v>6</v>
      </c>
      <c r="V194" s="2" t="s">
        <v>594</v>
      </c>
      <c r="W194" s="2" t="s">
        <v>594</v>
      </c>
      <c r="Y194" s="2" t="str">
        <f t="shared" si="22"/>
        <v/>
      </c>
      <c r="Z194" s="6">
        <f>_xlfn.XLOOKUP($G194,$AE$182:$AE$200,$AF$182:$AF$200,0,0)</f>
        <v>1145685</v>
      </c>
      <c r="AA194" s="43">
        <f>Z194/$AB$201</f>
        <v>1.5821228629979662E-2</v>
      </c>
      <c r="AD194" s="1">
        <v>13</v>
      </c>
      <c r="AE194" s="2" t="s">
        <v>565</v>
      </c>
      <c r="AF194" s="6">
        <v>915243</v>
      </c>
      <c r="AG194" s="6" cm="1">
        <f t="array" ref="AG194">_xlfn.XLOOKUP($AE194&amp;$C194&amp;$D194,'[1]NBA-Data-1980-2019'!$B$1:$B$16305&amp;'[1]NBA-Data-1980-2019'!$A$1:$A$16305&amp;'[1]NBA-Data-1980-2019'!$D$1:$D$16305,'[1]NBA-Data-1980-2019'!$G$1:$G$16305,"",0)</f>
        <v>915243</v>
      </c>
      <c r="AH194" s="68" cm="1">
        <f t="array" ref="AH194">_xlfn.XLOOKUP($AE194&amp;$C194&amp;$D194,'[1]NBA-Data-1980-2019'!$B$1:$B$16305&amp;'[1]NBA-Data-1980-2019'!$A$1:$A$16305&amp;'[1]NBA-Data-1980-2019'!$D$1:$D$16305,'[1]NBA-Data-1980-2019'!$H$1:$H$16305,"",0)</f>
        <v>2488.5</v>
      </c>
      <c r="AI194" s="68" cm="1">
        <f t="array" ref="AI194">_xlfn.XLOOKUP($AE194&amp;$C194&amp;$D194,'[1]NBA-Data-1980-2019'!$B$1:$B$16305&amp;'[1]NBA-Data-1980-2019'!$A$1:$A$16305&amp;'[1]NBA-Data-1980-2019'!$D$1:$D$16305,'[1]NBA-Data-1980-2019'!$F$1:$F$16305,"",0)</f>
        <v>16.399999999999999</v>
      </c>
      <c r="AJ194" s="68">
        <f>IFERROR(($AH194/SUM(AH182:AH199))*$AI194,"")</f>
        <v>2.0825117873981993</v>
      </c>
      <c r="AO194">
        <v>13</v>
      </c>
      <c r="AP194" t="s">
        <v>781</v>
      </c>
      <c r="AQ194">
        <v>29</v>
      </c>
      <c r="AR194">
        <v>33</v>
      </c>
      <c r="AS194" s="2">
        <v>271</v>
      </c>
      <c r="AU194" s="61">
        <v>0.24</v>
      </c>
      <c r="AV194" s="61">
        <v>0.65</v>
      </c>
      <c r="AW194" s="61">
        <v>0.11</v>
      </c>
      <c r="AY194" s="2">
        <v>-19.600000000000001</v>
      </c>
      <c r="AZ194" s="2">
        <v>-32.799999999999997</v>
      </c>
      <c r="BA194" s="2">
        <v>4</v>
      </c>
      <c r="BB194" s="2">
        <v>4</v>
      </c>
      <c r="BC194" s="2">
        <v>16</v>
      </c>
      <c r="BD194" s="2">
        <v>1</v>
      </c>
      <c r="BE194" s="2">
        <v>4</v>
      </c>
      <c r="BF194" s="2">
        <v>0</v>
      </c>
      <c r="BG194" s="2">
        <v>28</v>
      </c>
      <c r="BH194" s="2">
        <v>1</v>
      </c>
      <c r="BI194" s="2">
        <v>4</v>
      </c>
    </row>
    <row r="195" spans="1:61" x14ac:dyDescent="0.2">
      <c r="B195" s="1" t="s">
        <v>62</v>
      </c>
      <c r="C195" s="1">
        <v>2015</v>
      </c>
      <c r="D195" s="1" t="s">
        <v>787</v>
      </c>
      <c r="F195" s="2">
        <v>5</v>
      </c>
      <c r="G195" s="2" t="s">
        <v>782</v>
      </c>
      <c r="H195" s="2" t="s">
        <v>552</v>
      </c>
      <c r="I195" s="4" t="s">
        <v>595</v>
      </c>
      <c r="J195" s="16">
        <f>_xlfn.XLOOKUP($I195,DASHBOARD!$I$2:$I$27,DASHBOARD!$J$2:$J$27,"",0)</f>
        <v>82</v>
      </c>
      <c r="K195" s="23">
        <f>J195/DASHBOARD!$C$3</f>
        <v>2.0828041656083314</v>
      </c>
      <c r="L195" s="2">
        <v>255</v>
      </c>
      <c r="M195" s="26">
        <f>L195/DASHBOARD!$C$4</f>
        <v>115.64625850340136</v>
      </c>
      <c r="N195" s="26">
        <f t="shared" si="21"/>
        <v>26.658438753252636</v>
      </c>
      <c r="O195" s="5">
        <v>31993</v>
      </c>
      <c r="P195" s="2" t="s">
        <v>557</v>
      </c>
      <c r="Q195" s="2" t="str">
        <f>_xlfn.XLOOKUP($P195,DASHBOARD!$L$2:$L$150,DASHBOARD!M$2:M$150,"",0)</f>
        <v>United States</v>
      </c>
      <c r="R195" s="2" t="str">
        <f>_xlfn.XLOOKUP($P195,DASHBOARD!$L$2:$L$150,DASHBOARD!N$2:N$150,"",0)</f>
        <v>North America</v>
      </c>
      <c r="S195" s="2" t="str">
        <f>_xlfn.XLOOKUP($P195,DASHBOARD!$L$2:$L$150,DASHBOARD!O$2:O$150,"",0)</f>
        <v>Americas</v>
      </c>
      <c r="T195" s="2">
        <v>6</v>
      </c>
      <c r="V195" s="2" t="s">
        <v>558</v>
      </c>
      <c r="W195" s="2" t="s">
        <v>558</v>
      </c>
      <c r="Y195" s="2" t="str">
        <f t="shared" si="22"/>
        <v/>
      </c>
      <c r="Z195" s="6">
        <f>_xlfn.XLOOKUP($G195,$AE$182:$AE$200,$AF$182:$AF$200,0,0)</f>
        <v>3657500</v>
      </c>
      <c r="AA195" s="43">
        <f>Z195/$AB$201</f>
        <v>5.0507900264165642E-2</v>
      </c>
      <c r="AD195" s="1">
        <v>14</v>
      </c>
      <c r="AE195" s="2" t="s">
        <v>776</v>
      </c>
      <c r="AF195" s="6">
        <v>816482</v>
      </c>
      <c r="AG195" s="6" cm="1">
        <f t="array" ref="AG195">_xlfn.XLOOKUP($AE195&amp;$C195&amp;$D195,'[1]NBA-Data-1980-2019'!$B$1:$B$16305&amp;'[1]NBA-Data-1980-2019'!$A$1:$A$16305&amp;'[1]NBA-Data-1980-2019'!$D$1:$D$16305,'[1]NBA-Data-1980-2019'!$G$1:$G$16305,"",0)</f>
        <v>816482</v>
      </c>
      <c r="AH195" s="68" cm="1">
        <f t="array" ref="AH195">_xlfn.XLOOKUP($AE195&amp;$C195&amp;$D195,'[1]NBA-Data-1980-2019'!$B$1:$B$16305&amp;'[1]NBA-Data-1980-2019'!$A$1:$A$16305&amp;'[1]NBA-Data-1980-2019'!$D$1:$D$16305,'[1]NBA-Data-1980-2019'!$H$1:$H$16305,"",0)</f>
        <v>654.9</v>
      </c>
      <c r="AI195" s="68" cm="1">
        <f t="array" ref="AI195">_xlfn.XLOOKUP($AE195&amp;$C195&amp;$D195,'[1]NBA-Data-1980-2019'!$B$1:$B$16305&amp;'[1]NBA-Data-1980-2019'!$A$1:$A$16305&amp;'[1]NBA-Data-1980-2019'!$D$1:$D$16305,'[1]NBA-Data-1980-2019'!$F$1:$F$16305,"",0)</f>
        <v>12.1</v>
      </c>
      <c r="AJ195" s="68">
        <f>IFERROR(($AH195/SUM(AH182:AH199))*$AI195,"")</f>
        <v>0.40435827567203475</v>
      </c>
      <c r="AO195">
        <v>14</v>
      </c>
      <c r="AP195" t="s">
        <v>739</v>
      </c>
      <c r="AQ195">
        <v>22</v>
      </c>
      <c r="AR195">
        <v>15</v>
      </c>
      <c r="AS195" s="2">
        <v>137</v>
      </c>
      <c r="AV195" s="61">
        <v>0.01</v>
      </c>
      <c r="AW195" s="61">
        <v>0.85</v>
      </c>
      <c r="AX195" s="61">
        <v>0.14000000000000001</v>
      </c>
      <c r="AY195" s="2">
        <v>9</v>
      </c>
      <c r="AZ195" s="2">
        <v>-1.9</v>
      </c>
      <c r="BA195" s="2">
        <v>2</v>
      </c>
      <c r="BB195" s="2">
        <v>3</v>
      </c>
      <c r="BC195" s="2">
        <v>17</v>
      </c>
      <c r="BD195" s="2">
        <v>1</v>
      </c>
      <c r="BE195" s="2">
        <v>13</v>
      </c>
      <c r="BF195" s="2">
        <v>2</v>
      </c>
      <c r="BG195" s="2">
        <v>4</v>
      </c>
      <c r="BH195" s="2">
        <v>5</v>
      </c>
      <c r="BI195" s="2">
        <v>3</v>
      </c>
    </row>
    <row r="196" spans="1:61" x14ac:dyDescent="0.2">
      <c r="B196" s="1" t="s">
        <v>62</v>
      </c>
      <c r="C196" s="1">
        <v>2015</v>
      </c>
      <c r="D196" s="1" t="s">
        <v>787</v>
      </c>
      <c r="F196" s="2">
        <v>11</v>
      </c>
      <c r="G196" s="2" t="s">
        <v>559</v>
      </c>
      <c r="H196" s="2" t="s">
        <v>576</v>
      </c>
      <c r="I196" s="4" t="s">
        <v>599</v>
      </c>
      <c r="J196" s="16">
        <f>_xlfn.XLOOKUP($I196,DASHBOARD!$I$2:$I$27,DASHBOARD!$J$2:$J$27,"",0)</f>
        <v>78</v>
      </c>
      <c r="K196" s="23">
        <f>J196/DASHBOARD!$C$3</f>
        <v>1.981203962407925</v>
      </c>
      <c r="L196" s="2">
        <v>215</v>
      </c>
      <c r="M196" s="26">
        <f>L196/DASHBOARD!$C$4</f>
        <v>97.505668934240362</v>
      </c>
      <c r="N196" s="26">
        <f t="shared" si="21"/>
        <v>24.841138162475154</v>
      </c>
      <c r="O196" s="5">
        <v>32912</v>
      </c>
      <c r="P196" s="2" t="s">
        <v>557</v>
      </c>
      <c r="Q196" s="2" t="str">
        <f>_xlfn.XLOOKUP($P196,DASHBOARD!$L$2:$L$150,DASHBOARD!M$2:M$150,"",0)</f>
        <v>United States</v>
      </c>
      <c r="R196" s="2" t="str">
        <f>_xlfn.XLOOKUP($P196,DASHBOARD!$L$2:$L$150,DASHBOARD!N$2:N$150,"",0)</f>
        <v>North America</v>
      </c>
      <c r="S196" s="2" t="str">
        <f>_xlfn.XLOOKUP($P196,DASHBOARD!$L$2:$L$150,DASHBOARD!O$2:O$150,"",0)</f>
        <v>Americas</v>
      </c>
      <c r="T196" s="2">
        <v>3</v>
      </c>
      <c r="V196" s="2" t="s">
        <v>587</v>
      </c>
      <c r="W196" s="2" t="s">
        <v>587</v>
      </c>
      <c r="Y196" s="2" t="str">
        <f t="shared" si="22"/>
        <v/>
      </c>
      <c r="Z196" s="6">
        <f>_xlfn.XLOOKUP($G196,$AE$182:$AE$200,$AF$182:$AF$200,0,0)</f>
        <v>3075880</v>
      </c>
      <c r="AA196" s="43">
        <f>Z196/$AB$201</f>
        <v>4.2476073893244516E-2</v>
      </c>
      <c r="AD196" s="1">
        <v>15</v>
      </c>
      <c r="AE196" s="2" t="s">
        <v>778</v>
      </c>
      <c r="AF196" s="6">
        <v>816482</v>
      </c>
      <c r="AG196" s="6" cm="1">
        <f t="array" ref="AG196">_xlfn.XLOOKUP($AE196&amp;$C196&amp;$D196,'[1]NBA-Data-1980-2019'!$B$1:$B$16305&amp;'[1]NBA-Data-1980-2019'!$A$1:$A$16305&amp;'[1]NBA-Data-1980-2019'!$D$1:$D$16305,'[1]NBA-Data-1980-2019'!$G$1:$G$16305,"",0)</f>
        <v>816482</v>
      </c>
      <c r="AH196" s="68" cm="1">
        <f t="array" ref="AH196">_xlfn.XLOOKUP($AE196&amp;$C196&amp;$D196,'[1]NBA-Data-1980-2019'!$B$1:$B$16305&amp;'[1]NBA-Data-1980-2019'!$A$1:$A$16305&amp;'[1]NBA-Data-1980-2019'!$D$1:$D$16305,'[1]NBA-Data-1980-2019'!$H$1:$H$16305,"",0)</f>
        <v>72</v>
      </c>
      <c r="AI196" s="68" cm="1">
        <f t="array" ref="AI196">_xlfn.XLOOKUP($AE196&amp;$C196&amp;$D196,'[1]NBA-Data-1980-2019'!$B$1:$B$16305&amp;'[1]NBA-Data-1980-2019'!$A$1:$A$16305&amp;'[1]NBA-Data-1980-2019'!$D$1:$D$16305,'[1]NBA-Data-1980-2019'!$F$1:$F$16305,"",0)</f>
        <v>12.9</v>
      </c>
      <c r="AJ196" s="68">
        <f>IFERROR(($AH196/SUM(AH182:AH199))*$AI196,"")</f>
        <v>4.7394525748576326E-2</v>
      </c>
      <c r="AO196">
        <v>15</v>
      </c>
      <c r="AP196" t="s">
        <v>778</v>
      </c>
      <c r="AQ196">
        <v>24</v>
      </c>
      <c r="AR196">
        <v>16</v>
      </c>
      <c r="AS196" s="2">
        <v>72</v>
      </c>
      <c r="AX196" s="61">
        <v>1</v>
      </c>
      <c r="AY196" s="2">
        <v>-23.3</v>
      </c>
      <c r="AZ196" s="2">
        <v>-34.700000000000003</v>
      </c>
      <c r="BA196" s="2">
        <v>3</v>
      </c>
      <c r="BB196" s="2">
        <v>0</v>
      </c>
      <c r="BC196" s="2">
        <v>10</v>
      </c>
      <c r="BD196" s="2">
        <v>1</v>
      </c>
      <c r="BE196" s="2">
        <v>1</v>
      </c>
      <c r="BF196" s="2">
        <v>0</v>
      </c>
      <c r="BG196" s="2">
        <v>15</v>
      </c>
      <c r="BH196" s="2">
        <v>0</v>
      </c>
      <c r="BI196" s="2">
        <v>0</v>
      </c>
    </row>
    <row r="197" spans="1:61" x14ac:dyDescent="0.2">
      <c r="B197" s="1" t="s">
        <v>62</v>
      </c>
      <c r="C197" s="1">
        <v>2015</v>
      </c>
      <c r="D197" s="1" t="s">
        <v>787</v>
      </c>
      <c r="I197" s="4"/>
      <c r="O197" s="5"/>
      <c r="Y197" s="2" t="str">
        <f t="shared" si="22"/>
        <v/>
      </c>
      <c r="Z197" s="6">
        <f>_xlfn.XLOOKUP($G197,$AE$182:$AE$200,$AF$182:$AF$200,0,0)</f>
        <v>0</v>
      </c>
      <c r="AA197" s="43">
        <f>Z197/$AB$201</f>
        <v>0</v>
      </c>
      <c r="AD197" s="1">
        <v>16</v>
      </c>
      <c r="AE197" s="2" t="s">
        <v>739</v>
      </c>
      <c r="AF197" s="6">
        <v>167122</v>
      </c>
      <c r="AG197" s="6" t="str" cm="1">
        <f t="array" ref="AG197">_xlfn.XLOOKUP($AE197&amp;$C197&amp;$D197,'[1]NBA-Data-1980-2019'!$B$1:$B$16305&amp;'[1]NBA-Data-1980-2019'!$A$1:$A$16305&amp;'[1]NBA-Data-1980-2019'!$D$1:$D$16305,'[1]NBA-Data-1980-2019'!$G$1:$G$16305,"",0)</f>
        <v/>
      </c>
      <c r="AH197" s="68" t="str" cm="1">
        <f t="array" ref="AH197">_xlfn.XLOOKUP($AE197&amp;$C197&amp;$D197,'[1]NBA-Data-1980-2019'!$B$1:$B$16305&amp;'[1]NBA-Data-1980-2019'!$A$1:$A$16305&amp;'[1]NBA-Data-1980-2019'!$D$1:$D$16305,'[1]NBA-Data-1980-2019'!$H$1:$H$16305,"",0)</f>
        <v/>
      </c>
      <c r="AI197" s="68" t="str" cm="1">
        <f t="array" ref="AI197">_xlfn.XLOOKUP($AE197&amp;$C197&amp;$D197,'[1]NBA-Data-1980-2019'!$B$1:$B$16305&amp;'[1]NBA-Data-1980-2019'!$A$1:$A$16305&amp;'[1]NBA-Data-1980-2019'!$D$1:$D$16305,'[1]NBA-Data-1980-2019'!$F$1:$F$16305,"",0)</f>
        <v/>
      </c>
      <c r="AJ197" s="68" t="str">
        <f>IFERROR(($AH197/SUM(AH182:AH199))*$AI197,"")</f>
        <v/>
      </c>
    </row>
    <row r="198" spans="1:61" x14ac:dyDescent="0.2">
      <c r="B198" s="1" t="s">
        <v>62</v>
      </c>
      <c r="C198" s="1">
        <v>2015</v>
      </c>
      <c r="D198" s="1" t="s">
        <v>787</v>
      </c>
      <c r="I198" s="4"/>
      <c r="O198" s="5"/>
      <c r="Y198" s="2" t="str">
        <f t="shared" si="22"/>
        <v/>
      </c>
      <c r="Z198" s="6">
        <f>_xlfn.XLOOKUP($G198,$AE$182:$AE$200,$AF$182:$AF$200,0,0)</f>
        <v>0</v>
      </c>
      <c r="AA198" s="43">
        <f>Z198/$AB$201</f>
        <v>0</v>
      </c>
      <c r="AD198" s="1">
        <v>17</v>
      </c>
      <c r="AE198" s="2" t="s">
        <v>784</v>
      </c>
      <c r="AF198" s="6">
        <v>35000</v>
      </c>
      <c r="AG198" s="6" t="str" cm="1">
        <f t="array" ref="AG198">_xlfn.XLOOKUP($AE198&amp;$C198&amp;$D198,'[1]NBA-Data-1980-2019'!$B$1:$B$16305&amp;'[1]NBA-Data-1980-2019'!$A$1:$A$16305&amp;'[1]NBA-Data-1980-2019'!$D$1:$D$16305,'[1]NBA-Data-1980-2019'!$G$1:$G$16305,"",0)</f>
        <v/>
      </c>
      <c r="AH198" s="68" t="str" cm="1">
        <f t="array" ref="AH198">_xlfn.XLOOKUP($AE198&amp;$C198&amp;$D198,'[1]NBA-Data-1980-2019'!$B$1:$B$16305&amp;'[1]NBA-Data-1980-2019'!$A$1:$A$16305&amp;'[1]NBA-Data-1980-2019'!$D$1:$D$16305,'[1]NBA-Data-1980-2019'!$H$1:$H$16305,"",0)</f>
        <v/>
      </c>
      <c r="AI198" s="68" t="str" cm="1">
        <f t="array" ref="AI198">_xlfn.XLOOKUP($AE198&amp;$C198&amp;$D198,'[1]NBA-Data-1980-2019'!$B$1:$B$16305&amp;'[1]NBA-Data-1980-2019'!$A$1:$A$16305&amp;'[1]NBA-Data-1980-2019'!$D$1:$D$16305,'[1]NBA-Data-1980-2019'!$F$1:$F$16305,"",0)</f>
        <v/>
      </c>
      <c r="AJ198" s="68" t="str">
        <f>IFERROR(($AH198/SUM(AH182:AH199))*$AI198,"")</f>
        <v/>
      </c>
    </row>
    <row r="199" spans="1:61" x14ac:dyDescent="0.2">
      <c r="B199" s="1" t="s">
        <v>62</v>
      </c>
      <c r="C199" s="1">
        <v>2015</v>
      </c>
      <c r="D199" s="1" t="s">
        <v>787</v>
      </c>
      <c r="I199" s="4"/>
      <c r="O199" s="5"/>
      <c r="Y199" s="2" t="str">
        <f t="shared" si="22"/>
        <v/>
      </c>
      <c r="Z199" s="6">
        <f>_xlfn.XLOOKUP($G199,$AE$182:$AE$200,$AF$182:$AF$200,0,0)</f>
        <v>0</v>
      </c>
      <c r="AA199" s="43">
        <f>Z199/$AB$201</f>
        <v>0</v>
      </c>
      <c r="AD199" s="1">
        <v>18</v>
      </c>
      <c r="AE199" s="2" t="s">
        <v>785</v>
      </c>
      <c r="AF199" s="6">
        <v>35000</v>
      </c>
      <c r="AG199" s="6" t="str" cm="1">
        <f t="array" ref="AG199">_xlfn.XLOOKUP($AE199&amp;$C199&amp;$D199,'[1]NBA-Data-1980-2019'!$B$1:$B$16305&amp;'[1]NBA-Data-1980-2019'!$A$1:$A$16305&amp;'[1]NBA-Data-1980-2019'!$D$1:$D$16305,'[1]NBA-Data-1980-2019'!$G$1:$G$16305,"",0)</f>
        <v/>
      </c>
      <c r="AH199" s="68" t="str" cm="1">
        <f t="array" ref="AH199">_xlfn.XLOOKUP($AE199&amp;$C199&amp;$D199,'[1]NBA-Data-1980-2019'!$B$1:$B$16305&amp;'[1]NBA-Data-1980-2019'!$A$1:$A$16305&amp;'[1]NBA-Data-1980-2019'!$D$1:$D$16305,'[1]NBA-Data-1980-2019'!$H$1:$H$16305,"",0)</f>
        <v/>
      </c>
      <c r="AI199" s="68" t="str" cm="1">
        <f t="array" ref="AI199">_xlfn.XLOOKUP($AE199&amp;$C199&amp;$D199,'[1]NBA-Data-1980-2019'!$B$1:$B$16305&amp;'[1]NBA-Data-1980-2019'!$A$1:$A$16305&amp;'[1]NBA-Data-1980-2019'!$D$1:$D$16305,'[1]NBA-Data-1980-2019'!$F$1:$F$16305,"",0)</f>
        <v/>
      </c>
      <c r="AJ199" s="68" t="str">
        <f>IFERROR(($AH199/SUM(AH182:AH199))*$AI199,"")</f>
        <v/>
      </c>
    </row>
    <row r="200" spans="1:61" x14ac:dyDescent="0.2">
      <c r="B200" s="1" t="s">
        <v>62</v>
      </c>
      <c r="C200" s="1">
        <v>2015</v>
      </c>
      <c r="D200" s="1" t="s">
        <v>787</v>
      </c>
      <c r="I200" s="4"/>
      <c r="O200" s="5"/>
      <c r="Y200" s="2" t="str">
        <f t="shared" si="22"/>
        <v/>
      </c>
      <c r="Z200" s="6">
        <f>_xlfn.XLOOKUP($G200,$AE$182:$AE$200,$AF$182:$AF$200,0,0)</f>
        <v>0</v>
      </c>
      <c r="AA200" s="43">
        <f>Z200/$AB$201</f>
        <v>0</v>
      </c>
      <c r="AD200" s="1">
        <v>19</v>
      </c>
      <c r="AE200" s="2" t="s">
        <v>786</v>
      </c>
      <c r="AF200" s="6">
        <v>35000</v>
      </c>
      <c r="AG200" s="6" t="str" cm="1">
        <f t="array" ref="AG200">_xlfn.XLOOKUP($AE200&amp;$C200&amp;$D200,'[1]NBA-Data-1980-2019'!$B$1:$B$16305&amp;'[1]NBA-Data-1980-2019'!$A$1:$A$16305&amp;'[1]NBA-Data-1980-2019'!$D$1:$D$16305,'[1]NBA-Data-1980-2019'!$G$1:$G$16305,"",0)</f>
        <v/>
      </c>
      <c r="AH200" s="68" t="str" cm="1">
        <f t="array" ref="AH200">_xlfn.XLOOKUP($AE200&amp;$C200&amp;$D200,'[1]NBA-Data-1980-2019'!$B$1:$B$16305&amp;'[1]NBA-Data-1980-2019'!$A$1:$A$16305&amp;'[1]NBA-Data-1980-2019'!$D$1:$D$16305,'[1]NBA-Data-1980-2019'!$H$1:$H$16305,"",0)</f>
        <v/>
      </c>
      <c r="AI200" s="68" t="str" cm="1">
        <f t="array" ref="AI200">_xlfn.XLOOKUP($AE200&amp;$C200&amp;$D200,'[1]NBA-Data-1980-2019'!$B$1:$B$16305&amp;'[1]NBA-Data-1980-2019'!$A$1:$A$16305&amp;'[1]NBA-Data-1980-2019'!$D$1:$D$16305,'[1]NBA-Data-1980-2019'!$F$1:$F$16305,"",0)</f>
        <v/>
      </c>
      <c r="AJ200" s="68" t="str" cm="1">
        <f t="array" ref="AJ200">_xlfn.XLOOKUP($AE200&amp;$C200&amp;$D200,'[1]NBA-Data-1980-2019'!$B$1:$B$16305&amp;'[1]NBA-Data-1980-2019'!$A$1:$A$16305&amp;'[1]NBA-Data-1980-2019'!$D$1:$D$16305,'[1]NBA-Data-1980-2019'!$F$1:$F$16305,"",0)</f>
        <v/>
      </c>
    </row>
    <row r="201" spans="1:61" x14ac:dyDescent="0.2">
      <c r="B201" s="1" t="s">
        <v>62</v>
      </c>
      <c r="C201" s="1">
        <v>2015</v>
      </c>
      <c r="D201" s="1" t="s">
        <v>787</v>
      </c>
      <c r="E201" s="1"/>
      <c r="F201" s="1"/>
      <c r="G201" s="1">
        <f>$G177</f>
        <v>0</v>
      </c>
      <c r="H201" s="1"/>
      <c r="I201" s="1"/>
      <c r="J201" s="36"/>
      <c r="K201" s="36"/>
      <c r="L201" s="1"/>
      <c r="M201" s="1"/>
      <c r="N201" s="1"/>
      <c r="O201" s="1"/>
      <c r="P201" s="1"/>
      <c r="Q201" s="1"/>
      <c r="R201" s="1"/>
      <c r="S201" s="1"/>
      <c r="T201" s="1"/>
      <c r="U201" s="1"/>
      <c r="V201" s="1"/>
      <c r="W201" s="1"/>
      <c r="X201" s="1"/>
      <c r="Y201" s="2" t="str">
        <f t="shared" si="22"/>
        <v/>
      </c>
      <c r="AA201" s="41">
        <f>SUM(AA182:AA200)</f>
        <v>1</v>
      </c>
      <c r="AB201" s="37">
        <f>SUM(Z182:Z200)</f>
        <v>72414414</v>
      </c>
      <c r="AC201" s="1"/>
      <c r="AE201" s="37">
        <f>AG201-AF201</f>
        <v>-1376362</v>
      </c>
      <c r="AF201" s="37">
        <f>SUM(AF182:AF200)</f>
        <v>73623654</v>
      </c>
      <c r="AG201" s="37">
        <f>SUM(AG182:AG200)</f>
        <v>72247292</v>
      </c>
      <c r="AH201" s="69">
        <f>SUM(AH182:AH200)</f>
        <v>19597.2</v>
      </c>
      <c r="AI201" s="69">
        <f>SUM(AI182:AI200)</f>
        <v>214.20000000000002</v>
      </c>
      <c r="AJ201" s="69">
        <f>SUM(AJ182:AJ200)</f>
        <v>17.224300410262689</v>
      </c>
    </row>
    <row r="202" spans="1:61" x14ac:dyDescent="0.2">
      <c r="Y202" s="2" t="str">
        <f t="shared" si="22"/>
        <v/>
      </c>
    </row>
    <row r="203" spans="1:61" x14ac:dyDescent="0.2">
      <c r="Y203" s="2" t="str">
        <f t="shared" si="22"/>
        <v/>
      </c>
    </row>
    <row r="204" spans="1:61" ht="17" thickBot="1" x14ac:dyDescent="0.25"/>
    <row r="205" spans="1:61" ht="17" thickBot="1" x14ac:dyDescent="0.25">
      <c r="A205" s="3">
        <v>9</v>
      </c>
      <c r="B205" s="1" t="str">
        <f>B$1</f>
        <v>YEAR</v>
      </c>
      <c r="C205" s="1" t="str">
        <f>C$1</f>
        <v>YEAR</v>
      </c>
      <c r="D205" s="1" t="str">
        <f>D$1</f>
        <v>TEAM</v>
      </c>
      <c r="F205" s="1" t="str">
        <f t="shared" ref="F205:Z205" si="23">F$1</f>
        <v>NUMBER</v>
      </c>
      <c r="G205" s="1" t="str">
        <f t="shared" si="23"/>
        <v>PLAYER</v>
      </c>
      <c r="H205" s="1" t="str">
        <f t="shared" si="23"/>
        <v>POS</v>
      </c>
      <c r="I205" s="1" t="str">
        <f t="shared" si="23"/>
        <v>HEIGHT</v>
      </c>
      <c r="J205" s="1" t="str">
        <f t="shared" si="23"/>
        <v>HEIGHT (IN)</v>
      </c>
      <c r="K205" s="1" t="str">
        <f t="shared" si="23"/>
        <v>HEIGHT (M)</v>
      </c>
      <c r="L205" s="1" t="str">
        <f t="shared" si="23"/>
        <v>WEIGHT (LBS)</v>
      </c>
      <c r="M205" s="1" t="str">
        <f t="shared" si="23"/>
        <v>WEIGHT (KG)</v>
      </c>
      <c r="N205" s="1" t="str">
        <f t="shared" si="23"/>
        <v>BMI</v>
      </c>
      <c r="O205" s="1" t="str">
        <f t="shared" si="23"/>
        <v>BIRTH DATE</v>
      </c>
      <c r="P205" s="1" t="str">
        <f t="shared" si="23"/>
        <v>NATION</v>
      </c>
      <c r="Q205" s="1" t="str">
        <f t="shared" si="23"/>
        <v>COUNTRY</v>
      </c>
      <c r="R205" s="1" t="str">
        <f t="shared" si="23"/>
        <v>CONTINENT</v>
      </c>
      <c r="S205" s="1" t="str">
        <f t="shared" si="23"/>
        <v>GLOBAL REGION</v>
      </c>
      <c r="T205" s="1" t="str">
        <f t="shared" si="23"/>
        <v>EXPERIENCE</v>
      </c>
      <c r="U205" s="1"/>
      <c r="V205" s="1" t="str">
        <f t="shared" si="23"/>
        <v>COLLEGE</v>
      </c>
      <c r="W205" s="1" t="str">
        <f t="shared" si="23"/>
        <v>COLLEGE1</v>
      </c>
      <c r="X205" s="1" t="str">
        <f t="shared" si="23"/>
        <v>COLLEGE2</v>
      </c>
      <c r="Y205" s="1" t="str">
        <f t="shared" si="23"/>
        <v>TRANSFER</v>
      </c>
      <c r="Z205" s="1" t="str">
        <f t="shared" si="23"/>
        <v>SALARY</v>
      </c>
      <c r="AA205" s="1" t="s">
        <v>1264</v>
      </c>
      <c r="AD205" s="1" t="str">
        <f>AD$1</f>
        <v>Rk</v>
      </c>
      <c r="AE205" s="1" t="str">
        <f>AE$1</f>
        <v>PLAYER</v>
      </c>
      <c r="AF205" s="1" t="str">
        <f>AF$1</f>
        <v>SALARY - BR</v>
      </c>
      <c r="AG205" s="1" t="str">
        <f>AG$1</f>
        <v>SALARY - KAGGLE</v>
      </c>
      <c r="AH205" s="67" t="str">
        <f>AH$1</f>
        <v>TTL MP</v>
      </c>
      <c r="AI205" s="67" t="str">
        <f>AI$1</f>
        <v>PER</v>
      </c>
      <c r="AJ205" s="67" t="str">
        <f>AJ$1</f>
        <v>WTD-MP-PER</v>
      </c>
      <c r="AO205" t="s">
        <v>550</v>
      </c>
      <c r="AP205" t="s">
        <v>1378</v>
      </c>
      <c r="AQ205" t="s">
        <v>1379</v>
      </c>
      <c r="AR205" t="s">
        <v>1342</v>
      </c>
      <c r="AS205" s="2" t="s">
        <v>1380</v>
      </c>
      <c r="AT205" s="2" t="s">
        <v>1381</v>
      </c>
      <c r="AU205" s="2" t="s">
        <v>1382</v>
      </c>
      <c r="AV205" s="2" t="s">
        <v>1383</v>
      </c>
      <c r="AW205" s="2" t="s">
        <v>1384</v>
      </c>
      <c r="AX205" s="2" t="s">
        <v>1385</v>
      </c>
      <c r="AY205" s="2" t="s">
        <v>1386</v>
      </c>
      <c r="AZ205" s="2" t="s">
        <v>1387</v>
      </c>
      <c r="BA205" s="2" t="s">
        <v>1388</v>
      </c>
      <c r="BB205" s="2" t="s">
        <v>1389</v>
      </c>
      <c r="BC205" s="2" t="s">
        <v>1390</v>
      </c>
      <c r="BD205" s="2" t="s">
        <v>1391</v>
      </c>
      <c r="BE205" s="2" t="s">
        <v>1390</v>
      </c>
      <c r="BF205" s="2" t="s">
        <v>1391</v>
      </c>
      <c r="BG205" s="2" t="s">
        <v>1392</v>
      </c>
      <c r="BH205" s="2" t="s">
        <v>1393</v>
      </c>
      <c r="BI205" s="2" t="s">
        <v>1394</v>
      </c>
    </row>
    <row r="206" spans="1:61" ht="17" thickBot="1" x14ac:dyDescent="0.25">
      <c r="A206" s="3" t="s">
        <v>788</v>
      </c>
      <c r="B206" s="1" t="s">
        <v>68</v>
      </c>
      <c r="C206" s="1">
        <v>2014</v>
      </c>
      <c r="D206" s="1" t="s">
        <v>788</v>
      </c>
      <c r="F206" s="2">
        <v>11</v>
      </c>
      <c r="G206" s="2" t="s">
        <v>790</v>
      </c>
      <c r="H206" s="2" t="s">
        <v>566</v>
      </c>
      <c r="I206" s="4" t="s">
        <v>602</v>
      </c>
      <c r="J206" s="16">
        <f>_xlfn.XLOOKUP($I206,DASHBOARD!$I$2:$I$27,DASHBOARD!$J$2:$J$27,"",0)</f>
        <v>81</v>
      </c>
      <c r="K206" s="23">
        <f>J206/DASHBOARD!$C$3</f>
        <v>2.0574041148082296</v>
      </c>
      <c r="L206" s="2">
        <v>240</v>
      </c>
      <c r="M206" s="26">
        <f>L206/DASHBOARD!$C$4</f>
        <v>108.84353741496598</v>
      </c>
      <c r="N206" s="26">
        <f t="shared" ref="N206:N224" si="24">M206/(K206^2)</f>
        <v>25.713632918492802</v>
      </c>
      <c r="O206" s="5">
        <v>31896</v>
      </c>
      <c r="P206" s="2" t="s">
        <v>557</v>
      </c>
      <c r="Q206" s="2" t="str">
        <f>_xlfn.XLOOKUP($P206,DASHBOARD!$L$2:$L$150,DASHBOARD!M$2:M$150,"",0)</f>
        <v>United States</v>
      </c>
      <c r="R206" s="2" t="str">
        <f>_xlfn.XLOOKUP($P206,DASHBOARD!$L$2:$L$150,DASHBOARD!N$2:N$150,"",0)</f>
        <v>North America</v>
      </c>
      <c r="S206" s="2" t="str">
        <f>_xlfn.XLOOKUP($P206,DASHBOARD!$L$2:$L$150,DASHBOARD!O$2:O$150,"",0)</f>
        <v>Americas</v>
      </c>
      <c r="T206" s="2">
        <v>3</v>
      </c>
      <c r="V206" s="2" t="s">
        <v>791</v>
      </c>
      <c r="W206" s="2" t="s">
        <v>791</v>
      </c>
      <c r="Y206" s="2" t="str">
        <f t="shared" ref="Y206:Y227" si="25">IF(X206="","","X")</f>
        <v/>
      </c>
      <c r="Z206" s="6">
        <f>_xlfn.XLOOKUP($G206,$AE$206:$AE$227,$AF$206:$AF$227,0,0)</f>
        <v>1750000</v>
      </c>
      <c r="AA206" s="43">
        <f>Z206/$AB$228</f>
        <v>2.7487186730103533E-2</v>
      </c>
      <c r="AD206" s="1">
        <v>1</v>
      </c>
      <c r="AE206" s="2" t="s">
        <v>810</v>
      </c>
      <c r="AF206" s="6">
        <v>12500000</v>
      </c>
      <c r="AG206" s="6" cm="1">
        <f t="array" ref="AG206">_xlfn.XLOOKUP($AE206&amp;$C206&amp;$D206,'[1]NBA-Data-1980-2019'!$B$1:$B$16305&amp;'[1]NBA-Data-1980-2019'!$A$1:$A$16305&amp;'[1]NBA-Data-1980-2019'!$D$1:$D$16305,'[1]NBA-Data-1980-2019'!$G$1:$G$16305,"",0)</f>
        <v>12500000</v>
      </c>
      <c r="AH206" s="68" cm="1">
        <f t="array" ref="AH206">_xlfn.XLOOKUP($AE206&amp;$C206&amp;$D206,'[1]NBA-Data-1980-2019'!$B$1:$B$16305&amp;'[1]NBA-Data-1980-2019'!$A$1:$A$16305&amp;'[1]NBA-Data-1980-2019'!$D$1:$D$16305,'[1]NBA-Data-1980-2019'!$H$1:$H$16305,"",0)</f>
        <v>1999.1999999999998</v>
      </c>
      <c r="AI206" s="68" cm="1">
        <f t="array" ref="AI206">_xlfn.XLOOKUP($AE206&amp;$C206&amp;$D206,'[1]NBA-Data-1980-2019'!$B$1:$B$16305&amp;'[1]NBA-Data-1980-2019'!$A$1:$A$16305&amp;'[1]NBA-Data-1980-2019'!$D$1:$D$16305,'[1]NBA-Data-1980-2019'!$F$1:$F$16305,"",0)</f>
        <v>18.899999999999999</v>
      </c>
      <c r="AJ206" s="68">
        <f>IFERROR(($AH206/SUM(AH206:AH227))*$AI206,"")</f>
        <v>1.9737810420301511</v>
      </c>
      <c r="AO206">
        <v>1</v>
      </c>
      <c r="AP206" t="s">
        <v>801</v>
      </c>
      <c r="AQ206">
        <v>37</v>
      </c>
      <c r="AR206">
        <v>74</v>
      </c>
      <c r="AS206" s="2">
        <v>2158</v>
      </c>
      <c r="AX206" s="61">
        <v>1</v>
      </c>
      <c r="AY206" s="2">
        <v>6.7</v>
      </c>
      <c r="AZ206" s="2">
        <v>-3.2</v>
      </c>
      <c r="BA206" s="2">
        <v>76</v>
      </c>
      <c r="BB206" s="2">
        <v>50</v>
      </c>
      <c r="BC206" s="2">
        <v>78</v>
      </c>
      <c r="BD206" s="2">
        <v>15</v>
      </c>
      <c r="BE206" s="2">
        <v>162</v>
      </c>
      <c r="BF206" s="2">
        <v>4</v>
      </c>
      <c r="BG206" s="2">
        <v>485</v>
      </c>
      <c r="BH206" s="2">
        <v>33</v>
      </c>
      <c r="BI206" s="2">
        <v>66</v>
      </c>
    </row>
    <row r="207" spans="1:61" x14ac:dyDescent="0.2">
      <c r="B207" s="1" t="s">
        <v>68</v>
      </c>
      <c r="C207" s="1">
        <v>2014</v>
      </c>
      <c r="D207" s="1" t="s">
        <v>788</v>
      </c>
      <c r="F207" s="2">
        <v>16</v>
      </c>
      <c r="G207" s="2" t="s">
        <v>792</v>
      </c>
      <c r="H207" s="2" t="s">
        <v>552</v>
      </c>
      <c r="I207" s="4" t="s">
        <v>595</v>
      </c>
      <c r="J207" s="16">
        <f>_xlfn.XLOOKUP($I207,DASHBOARD!$I$2:$I$27,DASHBOARD!$J$2:$J$27,"",0)</f>
        <v>82</v>
      </c>
      <c r="K207" s="23">
        <f>J207/DASHBOARD!$C$3</f>
        <v>2.0828041656083314</v>
      </c>
      <c r="L207" s="2">
        <v>260</v>
      </c>
      <c r="M207" s="26">
        <f>L207/DASHBOARD!$C$4</f>
        <v>117.91383219954648</v>
      </c>
      <c r="N207" s="26">
        <f t="shared" si="24"/>
        <v>27.181153238610527</v>
      </c>
      <c r="O207" s="5">
        <v>31755</v>
      </c>
      <c r="P207" s="2" t="s">
        <v>793</v>
      </c>
      <c r="Q207" s="2" t="str">
        <f>_xlfn.XLOOKUP($P207,DASHBOARD!$L$2:$L$150,DASHBOARD!M$2:M$150,"",0)</f>
        <v>New Zealand</v>
      </c>
      <c r="R207" s="2" t="str">
        <f>_xlfn.XLOOKUP($P207,DASHBOARD!$L$2:$L$150,DASHBOARD!N$2:N$150,"",0)</f>
        <v>Australia + Oceania</v>
      </c>
      <c r="S207" s="2" t="str">
        <f>_xlfn.XLOOKUP($P207,DASHBOARD!$L$2:$L$150,DASHBOARD!O$2:O$150,"",0)</f>
        <v>South Pacific</v>
      </c>
      <c r="T207" s="2">
        <v>1</v>
      </c>
      <c r="V207" s="2" t="s">
        <v>587</v>
      </c>
      <c r="W207" s="2" t="s">
        <v>587</v>
      </c>
      <c r="Y207" s="2" t="str">
        <f t="shared" si="25"/>
        <v/>
      </c>
      <c r="Z207" s="6">
        <f>_xlfn.XLOOKUP($G207,$AE$206:$AE$227,$AF$206:$AF$227,0,0)</f>
        <v>788872</v>
      </c>
      <c r="AA207" s="43">
        <f>Z207/$AB$228</f>
        <v>1.2390783982942992E-2</v>
      </c>
      <c r="AD207" s="1">
        <v>2</v>
      </c>
      <c r="AE207" s="2" t="s">
        <v>801</v>
      </c>
      <c r="AF207" s="6">
        <v>10361446</v>
      </c>
      <c r="AG207" s="6" cm="1">
        <f t="array" ref="AG207">_xlfn.XLOOKUP($AE207&amp;$C207&amp;$D207,'[1]NBA-Data-1980-2019'!$B$1:$B$16305&amp;'[1]NBA-Data-1980-2019'!$A$1:$A$16305&amp;'[1]NBA-Data-1980-2019'!$D$1:$D$16305,'[1]NBA-Data-1980-2019'!$G$1:$G$16305,"",0)</f>
        <v>10361446</v>
      </c>
      <c r="AH207" s="68" cm="1">
        <f t="array" ref="AH207">_xlfn.XLOOKUP($AE207&amp;$C207&amp;$D207,'[1]NBA-Data-1980-2019'!$B$1:$B$16305&amp;'[1]NBA-Data-1980-2019'!$A$1:$A$16305&amp;'[1]NBA-Data-1980-2019'!$D$1:$D$16305,'[1]NBA-Data-1980-2019'!$H$1:$H$16305,"",0)</f>
        <v>2160.7999999999997</v>
      </c>
      <c r="AI207" s="68" cm="1">
        <f t="array" ref="AI207">_xlfn.XLOOKUP($AE207&amp;$C207&amp;$D207,'[1]NBA-Data-1980-2019'!$B$1:$B$16305&amp;'[1]NBA-Data-1980-2019'!$A$1:$A$16305&amp;'[1]NBA-Data-1980-2019'!$D$1:$D$16305,'[1]NBA-Data-1980-2019'!$F$1:$F$16305,"",0)</f>
        <v>21.3</v>
      </c>
      <c r="AJ207" s="68">
        <f>IFERROR(($AH207/SUM(AH206:AH227))*$AI207,"")</f>
        <v>2.4042249548147141</v>
      </c>
      <c r="AO207">
        <v>2</v>
      </c>
      <c r="AP207" t="s">
        <v>794</v>
      </c>
      <c r="AQ207">
        <v>27</v>
      </c>
      <c r="AR207">
        <v>80</v>
      </c>
      <c r="AS207" s="2">
        <v>2016</v>
      </c>
      <c r="AU207" s="61">
        <v>0.27</v>
      </c>
      <c r="AV207" s="61">
        <v>0.67</v>
      </c>
      <c r="AW207" s="61">
        <v>0.06</v>
      </c>
      <c r="AY207" s="2">
        <v>7.4</v>
      </c>
      <c r="AZ207" s="2">
        <v>-1.7</v>
      </c>
      <c r="BA207" s="2">
        <v>55</v>
      </c>
      <c r="BB207" s="2">
        <v>23</v>
      </c>
      <c r="BC207" s="2">
        <v>56</v>
      </c>
      <c r="BD207" s="2">
        <v>9</v>
      </c>
      <c r="BE207" s="2">
        <v>49</v>
      </c>
      <c r="BF207" s="2">
        <v>16</v>
      </c>
      <c r="BG207" s="2">
        <v>419</v>
      </c>
      <c r="BH207" s="2">
        <v>19</v>
      </c>
      <c r="BI207" s="2">
        <v>31</v>
      </c>
    </row>
    <row r="208" spans="1:61" x14ac:dyDescent="0.2">
      <c r="B208" s="1" t="s">
        <v>68</v>
      </c>
      <c r="C208" s="1">
        <v>2014</v>
      </c>
      <c r="D208" s="1" t="s">
        <v>788</v>
      </c>
      <c r="F208" s="2">
        <v>3</v>
      </c>
      <c r="G208" s="2" t="s">
        <v>794</v>
      </c>
      <c r="H208" s="2" t="s">
        <v>570</v>
      </c>
      <c r="I208" s="4" t="s">
        <v>601</v>
      </c>
      <c r="J208" s="16">
        <f>_xlfn.XLOOKUP($I208,DASHBOARD!$I$2:$I$27,DASHBOARD!$J$2:$J$27,"",0)</f>
        <v>77</v>
      </c>
      <c r="K208" s="23">
        <f>J208/DASHBOARD!$C$3</f>
        <v>1.9558039116078234</v>
      </c>
      <c r="L208" s="2">
        <v>220</v>
      </c>
      <c r="M208" s="26">
        <f>L208/DASHBOARD!$C$4</f>
        <v>99.773242630385482</v>
      </c>
      <c r="N208" s="26">
        <f t="shared" si="24"/>
        <v>26.083355840790237</v>
      </c>
      <c r="O208" s="5">
        <v>31496</v>
      </c>
      <c r="P208" s="2" t="s">
        <v>795</v>
      </c>
      <c r="Q208" s="2" t="str">
        <f>_xlfn.XLOOKUP($P208,DASHBOARD!$L$2:$L$150,DASHBOARD!M$2:M$150,"",0)</f>
        <v>Italy</v>
      </c>
      <c r="R208" s="2" t="str">
        <f>_xlfn.XLOOKUP($P208,DASHBOARD!$L$2:$L$150,DASHBOARD!N$2:N$150,"",0)</f>
        <v>Europe</v>
      </c>
      <c r="S208" s="2" t="str">
        <f>_xlfn.XLOOKUP($P208,DASHBOARD!$L$2:$L$150,DASHBOARD!O$2:O$150,"",0)</f>
        <v>Eurasia</v>
      </c>
      <c r="T208" s="2">
        <v>6</v>
      </c>
      <c r="Y208" s="2" t="str">
        <f t="shared" si="25"/>
        <v/>
      </c>
      <c r="Z208" s="6">
        <f>_xlfn.XLOOKUP($G208,$AE$206:$AE$227,$AF$206:$AF$227,0,0)</f>
        <v>2750000</v>
      </c>
      <c r="AA208" s="43">
        <f>Z208/$AB$228</f>
        <v>4.3194150575876979E-2</v>
      </c>
      <c r="AD208" s="1">
        <v>3</v>
      </c>
      <c r="AE208" s="2" t="s">
        <v>812</v>
      </c>
      <c r="AF208" s="6">
        <v>10000000</v>
      </c>
      <c r="AG208" s="6" cm="1">
        <f t="array" ref="AG208">_xlfn.XLOOKUP($AE208&amp;$C208&amp;$D208,'[1]NBA-Data-1980-2019'!$B$1:$B$16305&amp;'[1]NBA-Data-1980-2019'!$A$1:$A$16305&amp;'[1]NBA-Data-1980-2019'!$D$1:$D$16305,'[1]NBA-Data-1980-2019'!$G$1:$G$16305,"",0)</f>
        <v>10000000</v>
      </c>
      <c r="AH208" s="68" cm="1">
        <f t="array" ref="AH208">_xlfn.XLOOKUP($AE208&amp;$C208&amp;$D208,'[1]NBA-Data-1980-2019'!$B$1:$B$16305&amp;'[1]NBA-Data-1980-2019'!$A$1:$A$16305&amp;'[1]NBA-Data-1980-2019'!$D$1:$D$16305,'[1]NBA-Data-1980-2019'!$H$1:$H$16305,"",0)</f>
        <v>1268.5</v>
      </c>
      <c r="AI208" s="68" cm="1">
        <f t="array" ref="AI208">_xlfn.XLOOKUP($AE208&amp;$C208&amp;$D208,'[1]NBA-Data-1980-2019'!$B$1:$B$16305&amp;'[1]NBA-Data-1980-2019'!$A$1:$A$16305&amp;'[1]NBA-Data-1980-2019'!$D$1:$D$16305,'[1]NBA-Data-1980-2019'!$F$1:$F$16305,"",0)</f>
        <v>16.5</v>
      </c>
      <c r="AJ208" s="68">
        <f>IFERROR(($AH208/SUM(AH206:AH227))*$AI208,"")</f>
        <v>1.0933402634850653</v>
      </c>
      <c r="AO208">
        <v>3</v>
      </c>
      <c r="AP208" t="s">
        <v>810</v>
      </c>
      <c r="AQ208">
        <v>31</v>
      </c>
      <c r="AR208">
        <v>68</v>
      </c>
      <c r="AS208" s="2">
        <v>1997</v>
      </c>
      <c r="AT208" s="61">
        <v>0.95</v>
      </c>
      <c r="AU208" s="61">
        <v>0.05</v>
      </c>
      <c r="AY208" s="2">
        <v>6.9</v>
      </c>
      <c r="AZ208" s="2">
        <v>-2.5</v>
      </c>
      <c r="BA208" s="2">
        <v>72</v>
      </c>
      <c r="BB208" s="2">
        <v>48</v>
      </c>
      <c r="BC208" s="2">
        <v>39</v>
      </c>
      <c r="BD208" s="2">
        <v>10</v>
      </c>
      <c r="BE208" s="2">
        <v>89</v>
      </c>
      <c r="BF208" s="2">
        <v>7</v>
      </c>
      <c r="BG208" s="2">
        <v>897</v>
      </c>
      <c r="BH208" s="2">
        <v>20</v>
      </c>
      <c r="BI208" s="2">
        <v>53</v>
      </c>
    </row>
    <row r="209" spans="2:61" x14ac:dyDescent="0.2">
      <c r="B209" s="1" t="s">
        <v>68</v>
      </c>
      <c r="C209" s="1">
        <v>2014</v>
      </c>
      <c r="D209" s="1" t="s">
        <v>788</v>
      </c>
      <c r="F209" s="2">
        <v>15</v>
      </c>
      <c r="G209" s="2" t="s">
        <v>796</v>
      </c>
      <c r="H209" s="2" t="s">
        <v>566</v>
      </c>
      <c r="I209" s="4" t="s">
        <v>595</v>
      </c>
      <c r="J209" s="16">
        <f>_xlfn.XLOOKUP($I209,DASHBOARD!$I$2:$I$27,DASHBOARD!$J$2:$J$27,"",0)</f>
        <v>82</v>
      </c>
      <c r="K209" s="23">
        <f>J209/DASHBOARD!$C$3</f>
        <v>2.0828041656083314</v>
      </c>
      <c r="L209" s="2">
        <v>235</v>
      </c>
      <c r="M209" s="26">
        <f>L209/DASHBOARD!$C$4</f>
        <v>106.57596371882086</v>
      </c>
      <c r="N209" s="26">
        <f t="shared" si="24"/>
        <v>24.567580811821056</v>
      </c>
      <c r="O209" s="5">
        <v>29316</v>
      </c>
      <c r="P209" s="2" t="s">
        <v>557</v>
      </c>
      <c r="Q209" s="2" t="str">
        <f>_xlfn.XLOOKUP($P209,DASHBOARD!$L$2:$L$150,DASHBOARD!M$2:M$150,"",0)</f>
        <v>United States</v>
      </c>
      <c r="R209" s="2" t="str">
        <f>_xlfn.XLOOKUP($P209,DASHBOARD!$L$2:$L$150,DASHBOARD!N$2:N$150,"",0)</f>
        <v>North America</v>
      </c>
      <c r="S209" s="2" t="str">
        <f>_xlfn.XLOOKUP($P209,DASHBOARD!$L$2:$L$150,DASHBOARD!O$2:O$150,"",0)</f>
        <v>Americas</v>
      </c>
      <c r="T209" s="2">
        <v>9</v>
      </c>
      <c r="V209" s="2" t="s">
        <v>558</v>
      </c>
      <c r="W209" s="2" t="s">
        <v>558</v>
      </c>
      <c r="Y209" s="2" t="str">
        <f t="shared" si="25"/>
        <v/>
      </c>
      <c r="Z209" s="6">
        <f>_xlfn.XLOOKUP($G209,$AE$206:$AE$227,$AF$206:$AF$227,0,0)</f>
        <v>3945000</v>
      </c>
      <c r="AA209" s="43">
        <f>Z209/$AB$228</f>
        <v>6.1963972371576248E-2</v>
      </c>
      <c r="AD209" s="1">
        <v>4</v>
      </c>
      <c r="AE209" s="2" t="s">
        <v>803</v>
      </c>
      <c r="AF209" s="6">
        <v>7500000</v>
      </c>
      <c r="AG209" s="6" cm="1">
        <f t="array" ref="AG209">_xlfn.XLOOKUP($AE209&amp;$C209&amp;$D209,'[1]NBA-Data-1980-2019'!$B$1:$B$16305&amp;'[1]NBA-Data-1980-2019'!$A$1:$A$16305&amp;'[1]NBA-Data-1980-2019'!$D$1:$D$16305,'[1]NBA-Data-1980-2019'!$G$1:$G$16305,"",0)</f>
        <v>7500000</v>
      </c>
      <c r="AH209" s="68" cm="1">
        <f t="array" ref="AH209">_xlfn.XLOOKUP($AE209&amp;$C209&amp;$D209,'[1]NBA-Data-1980-2019'!$B$1:$B$16305&amp;'[1]NBA-Data-1980-2019'!$A$1:$A$16305&amp;'[1]NBA-Data-1980-2019'!$D$1:$D$16305,'[1]NBA-Data-1980-2019'!$H$1:$H$16305,"",0)</f>
        <v>1550.4</v>
      </c>
      <c r="AI209" s="68" cm="1">
        <f t="array" ref="AI209">_xlfn.XLOOKUP($AE209&amp;$C209&amp;$D209,'[1]NBA-Data-1980-2019'!$B$1:$B$16305&amp;'[1]NBA-Data-1980-2019'!$A$1:$A$16305&amp;'[1]NBA-Data-1980-2019'!$D$1:$D$16305,'[1]NBA-Data-1980-2019'!$F$1:$F$16305,"",0)</f>
        <v>20</v>
      </c>
      <c r="AJ209" s="68">
        <f>IFERROR(($AH209/SUM(AH206:AH227))*$AI209,"")</f>
        <v>1.6197749616055666</v>
      </c>
      <c r="AO209">
        <v>4</v>
      </c>
      <c r="AP209" t="s">
        <v>800</v>
      </c>
      <c r="AQ209">
        <v>31</v>
      </c>
      <c r="AR209">
        <v>79</v>
      </c>
      <c r="AS209" s="2">
        <v>1974</v>
      </c>
      <c r="AV209" s="61">
        <v>0.03</v>
      </c>
      <c r="AW209" s="61">
        <v>0.94</v>
      </c>
      <c r="AX209" s="61">
        <v>0.03</v>
      </c>
      <c r="AY209" s="2">
        <v>8.6</v>
      </c>
      <c r="AZ209" s="2">
        <v>0.8</v>
      </c>
      <c r="BA209" s="2">
        <v>53</v>
      </c>
      <c r="BB209" s="2">
        <v>31</v>
      </c>
      <c r="BC209" s="2">
        <v>68</v>
      </c>
      <c r="BD209" s="2">
        <v>15</v>
      </c>
      <c r="BE209" s="2">
        <v>37</v>
      </c>
      <c r="BF209" s="2">
        <v>13</v>
      </c>
      <c r="BG209" s="2">
        <v>509</v>
      </c>
      <c r="BH209" s="2">
        <v>14</v>
      </c>
      <c r="BI209" s="2">
        <v>23</v>
      </c>
    </row>
    <row r="210" spans="2:61" x14ac:dyDescent="0.2">
      <c r="B210" s="1" t="s">
        <v>68</v>
      </c>
      <c r="C210" s="1">
        <v>2014</v>
      </c>
      <c r="D210" s="1" t="s">
        <v>788</v>
      </c>
      <c r="F210" s="2">
        <v>1</v>
      </c>
      <c r="G210" s="2" t="s">
        <v>797</v>
      </c>
      <c r="H210" s="2" t="s">
        <v>576</v>
      </c>
      <c r="I210" s="4" t="s">
        <v>603</v>
      </c>
      <c r="J210" s="16">
        <f>_xlfn.XLOOKUP($I210,DASHBOARD!$I$2:$I$27,DASHBOARD!$J$2:$J$27,"",0)</f>
        <v>76</v>
      </c>
      <c r="K210" s="23">
        <f>J210/DASHBOARD!$C$3</f>
        <v>1.9304038608077216</v>
      </c>
      <c r="L210" s="2">
        <v>205</v>
      </c>
      <c r="M210" s="26">
        <f>L210/DASHBOARD!$C$4</f>
        <v>92.970521541950106</v>
      </c>
      <c r="N210" s="26">
        <f t="shared" si="24"/>
        <v>24.948756956614591</v>
      </c>
      <c r="O210" s="5">
        <v>31380</v>
      </c>
      <c r="P210" s="2" t="s">
        <v>557</v>
      </c>
      <c r="Q210" s="2" t="str">
        <f>_xlfn.XLOOKUP($P210,DASHBOARD!$L$2:$L$150,DASHBOARD!M$2:M$150,"",0)</f>
        <v>United States</v>
      </c>
      <c r="R210" s="2" t="str">
        <f>_xlfn.XLOOKUP($P210,DASHBOARD!$L$2:$L$150,DASHBOARD!N$2:N$150,"",0)</f>
        <v>North America</v>
      </c>
      <c r="S210" s="2" t="str">
        <f>_xlfn.XLOOKUP($P210,DASHBOARD!$L$2:$L$150,DASHBOARD!O$2:O$150,"",0)</f>
        <v>Americas</v>
      </c>
      <c r="T210" s="2">
        <v>7</v>
      </c>
      <c r="V210" s="2" t="s">
        <v>567</v>
      </c>
      <c r="W210" s="2" t="s">
        <v>567</v>
      </c>
      <c r="Y210" s="2" t="str">
        <f t="shared" si="25"/>
        <v/>
      </c>
      <c r="Z210" s="6">
        <f>_xlfn.XLOOKUP($G210,$AE$206:$AE$227,$AF$206:$AF$227,0,0)</f>
        <v>0</v>
      </c>
      <c r="AA210" s="43">
        <f>Z210/$AB$228</f>
        <v>0</v>
      </c>
      <c r="AD210" s="1">
        <v>5</v>
      </c>
      <c r="AE210" s="2" t="s">
        <v>800</v>
      </c>
      <c r="AF210" s="6">
        <v>4702500</v>
      </c>
      <c r="AG210" s="6" cm="1">
        <f t="array" ref="AG210">_xlfn.XLOOKUP($AE210&amp;$C210&amp;$D210,'[1]NBA-Data-1980-2019'!$B$1:$B$16305&amp;'[1]NBA-Data-1980-2019'!$A$1:$A$16305&amp;'[1]NBA-Data-1980-2019'!$D$1:$D$16305,'[1]NBA-Data-1980-2019'!$G$1:$G$16305,"",0)</f>
        <v>4702500</v>
      </c>
      <c r="AH210" s="68" cm="1">
        <f t="array" ref="AH210">_xlfn.XLOOKUP($AE210&amp;$C210&amp;$D210,'[1]NBA-Data-1980-2019'!$B$1:$B$16305&amp;'[1]NBA-Data-1980-2019'!$A$1:$A$16305&amp;'[1]NBA-Data-1980-2019'!$D$1:$D$16305,'[1]NBA-Data-1980-2019'!$H$1:$H$16305,"",0)</f>
        <v>1975</v>
      </c>
      <c r="AI210" s="68" cm="1">
        <f t="array" ref="AI210">_xlfn.XLOOKUP($AE210&amp;$C210&amp;$D210,'[1]NBA-Data-1980-2019'!$B$1:$B$16305&amp;'[1]NBA-Data-1980-2019'!$A$1:$A$16305&amp;'[1]NBA-Data-1980-2019'!$D$1:$D$16305,'[1]NBA-Data-1980-2019'!$F$1:$F$16305,"",0)</f>
        <v>14.1</v>
      </c>
      <c r="AJ210" s="68">
        <f>IFERROR(($AH210/SUM(AH206:AH227))*$AI210,"")</f>
        <v>1.4546788971656026</v>
      </c>
      <c r="AO210">
        <v>5</v>
      </c>
      <c r="AP210" t="s">
        <v>696</v>
      </c>
      <c r="AQ210">
        <v>22</v>
      </c>
      <c r="AR210">
        <v>66</v>
      </c>
      <c r="AS210" s="2">
        <v>1923</v>
      </c>
      <c r="AV210" s="61">
        <v>0.87</v>
      </c>
      <c r="AW210" s="61">
        <v>0.13</v>
      </c>
      <c r="AY210" s="2">
        <v>10.1</v>
      </c>
      <c r="AZ210" s="2">
        <v>3.8</v>
      </c>
      <c r="BA210" s="2">
        <v>27</v>
      </c>
      <c r="BB210" s="2">
        <v>21</v>
      </c>
      <c r="BC210" s="2">
        <v>65</v>
      </c>
      <c r="BD210" s="2">
        <v>19</v>
      </c>
      <c r="BE210" s="2">
        <v>62</v>
      </c>
      <c r="BF210" s="2">
        <v>5</v>
      </c>
      <c r="BG210" s="2">
        <v>317</v>
      </c>
      <c r="BH210" s="2">
        <v>23</v>
      </c>
      <c r="BI210" s="2">
        <v>34</v>
      </c>
    </row>
    <row r="211" spans="2:61" x14ac:dyDescent="0.2">
      <c r="B211" s="1" t="s">
        <v>68</v>
      </c>
      <c r="C211" s="1">
        <v>2014</v>
      </c>
      <c r="D211" s="1" t="s">
        <v>788</v>
      </c>
      <c r="F211" s="2">
        <v>23</v>
      </c>
      <c r="G211" s="2" t="s">
        <v>798</v>
      </c>
      <c r="H211" s="2" t="s">
        <v>570</v>
      </c>
      <c r="I211" s="4" t="s">
        <v>1149</v>
      </c>
      <c r="J211" s="16">
        <f>_xlfn.XLOOKUP($I211,DASHBOARD!$I$2:$I$27,DASHBOARD!$J$2:$J$27,"",0)</f>
        <v>83</v>
      </c>
      <c r="K211" s="23">
        <f>J211/DASHBOARD!$C$3</f>
        <v>2.1082042164084331</v>
      </c>
      <c r="L211" s="2">
        <v>220</v>
      </c>
      <c r="M211" s="26">
        <f>L211/DASHBOARD!$C$4</f>
        <v>99.773242630385482</v>
      </c>
      <c r="N211" s="26">
        <f t="shared" si="24"/>
        <v>22.448572620125606</v>
      </c>
      <c r="O211" s="5">
        <v>32299</v>
      </c>
      <c r="P211" s="2" t="s">
        <v>557</v>
      </c>
      <c r="Q211" s="2" t="str">
        <f>_xlfn.XLOOKUP($P211,DASHBOARD!$L$2:$L$150,DASHBOARD!M$2:M$150,"",0)</f>
        <v>United States</v>
      </c>
      <c r="R211" s="2" t="str">
        <f>_xlfn.XLOOKUP($P211,DASHBOARD!$L$2:$L$150,DASHBOARD!N$2:N$150,"",0)</f>
        <v>North America</v>
      </c>
      <c r="S211" s="2" t="str">
        <f>_xlfn.XLOOKUP($P211,DASHBOARD!$L$2:$L$150,DASHBOARD!O$2:O$150,"",0)</f>
        <v>Americas</v>
      </c>
      <c r="T211" s="2">
        <v>4</v>
      </c>
      <c r="V211" s="2" t="s">
        <v>682</v>
      </c>
      <c r="W211" s="2" t="s">
        <v>682</v>
      </c>
      <c r="Y211" s="2" t="str">
        <f t="shared" si="25"/>
        <v/>
      </c>
      <c r="Z211" s="6">
        <f>_xlfn.XLOOKUP($G211,$AE$206:$AE$227,$AF$206:$AF$227,0,0)</f>
        <v>0</v>
      </c>
      <c r="AA211" s="43">
        <f>Z211/$AB$228</f>
        <v>0</v>
      </c>
      <c r="AD211" s="1">
        <v>6</v>
      </c>
      <c r="AE211" s="2" t="s">
        <v>796</v>
      </c>
      <c r="AF211" s="6">
        <v>3945000</v>
      </c>
      <c r="AG211" s="6" cm="1">
        <f t="array" ref="AG211">_xlfn.XLOOKUP($AE211&amp;$C211&amp;$D211,'[1]NBA-Data-1980-2019'!$B$1:$B$16305&amp;'[1]NBA-Data-1980-2019'!$A$1:$A$16305&amp;'[1]NBA-Data-1980-2019'!$D$1:$D$16305,'[1]NBA-Data-1980-2019'!$G$1:$G$16305,"",0)</f>
        <v>3945000</v>
      </c>
      <c r="AH211" s="68" cm="1">
        <f t="array" ref="AH211">_xlfn.XLOOKUP($AE211&amp;$C211&amp;$D211,'[1]NBA-Data-1980-2019'!$B$1:$B$16305&amp;'[1]NBA-Data-1980-2019'!$A$1:$A$16305&amp;'[1]NBA-Data-1980-2019'!$D$1:$D$16305,'[1]NBA-Data-1980-2019'!$H$1:$H$16305,"",0)</f>
        <v>689.30000000000007</v>
      </c>
      <c r="AI211" s="68" cm="1">
        <f t="array" ref="AI211">_xlfn.XLOOKUP($AE211&amp;$C211&amp;$D211,'[1]NBA-Data-1980-2019'!$B$1:$B$16305&amp;'[1]NBA-Data-1980-2019'!$A$1:$A$16305&amp;'[1]NBA-Data-1980-2019'!$D$1:$D$16305,'[1]NBA-Data-1980-2019'!$F$1:$F$16305,"",0)</f>
        <v>11.2</v>
      </c>
      <c r="AJ211" s="68">
        <f>IFERROR(($AH211/SUM(AH206:AH227))*$AI211,"")</f>
        <v>0.40328050398570786</v>
      </c>
      <c r="AO211">
        <v>6</v>
      </c>
      <c r="AP211" t="s">
        <v>649</v>
      </c>
      <c r="AQ211">
        <v>26</v>
      </c>
      <c r="AR211">
        <v>68</v>
      </c>
      <c r="AS211" s="2">
        <v>1651</v>
      </c>
      <c r="AT211" s="61">
        <v>0.01</v>
      </c>
      <c r="AU211" s="61">
        <v>0.71</v>
      </c>
      <c r="AV211" s="61">
        <v>0.28999999999999998</v>
      </c>
      <c r="AY211" s="2">
        <v>9.9</v>
      </c>
      <c r="AZ211" s="2">
        <v>2.9</v>
      </c>
      <c r="BA211" s="2">
        <v>44</v>
      </c>
      <c r="BB211" s="2">
        <v>18</v>
      </c>
      <c r="BC211" s="2">
        <v>62</v>
      </c>
      <c r="BD211" s="2">
        <v>7</v>
      </c>
      <c r="BE211" s="2">
        <v>25</v>
      </c>
      <c r="BF211" s="2">
        <v>7</v>
      </c>
      <c r="BG211" s="2">
        <v>225</v>
      </c>
      <c r="BH211" s="2">
        <v>10</v>
      </c>
      <c r="BI211" s="2">
        <v>12</v>
      </c>
    </row>
    <row r="212" spans="2:61" x14ac:dyDescent="0.2">
      <c r="B212" s="1" t="s">
        <v>68</v>
      </c>
      <c r="C212" s="1">
        <v>2014</v>
      </c>
      <c r="D212" s="1" t="s">
        <v>788</v>
      </c>
      <c r="F212" s="2">
        <v>25</v>
      </c>
      <c r="G212" s="2" t="s">
        <v>799</v>
      </c>
      <c r="H212" s="2" t="s">
        <v>570</v>
      </c>
      <c r="I212" s="4" t="s">
        <v>601</v>
      </c>
      <c r="J212" s="16">
        <f>_xlfn.XLOOKUP($I212,DASHBOARD!$I$2:$I$27,DASHBOARD!$J$2:$J$27,"",0)</f>
        <v>77</v>
      </c>
      <c r="K212" s="23">
        <f>J212/DASHBOARD!$C$3</f>
        <v>1.9558039116078234</v>
      </c>
      <c r="L212" s="2">
        <v>200</v>
      </c>
      <c r="M212" s="26">
        <f>L212/DASHBOARD!$C$4</f>
        <v>90.702947845804985</v>
      </c>
      <c r="N212" s="26">
        <f t="shared" si="24"/>
        <v>23.712141673445672</v>
      </c>
      <c r="O212" s="5">
        <v>31951</v>
      </c>
      <c r="P212" s="2" t="s">
        <v>643</v>
      </c>
      <c r="Q212" s="2" t="str">
        <f>_xlfn.XLOOKUP($P212,DASHBOARD!$L$2:$L$150,DASHBOARD!M$2:M$150,"",0)</f>
        <v>France</v>
      </c>
      <c r="R212" s="2" t="str">
        <f>_xlfn.XLOOKUP($P212,DASHBOARD!$L$2:$L$150,DASHBOARD!N$2:N$150,"",0)</f>
        <v>Europe</v>
      </c>
      <c r="S212" s="2" t="str">
        <f>_xlfn.XLOOKUP($P212,DASHBOARD!$L$2:$L$150,DASHBOARD!O$2:O$150,"",0)</f>
        <v>Eurasia</v>
      </c>
      <c r="T212" s="2">
        <v>1</v>
      </c>
      <c r="Y212" s="2" t="str">
        <f t="shared" si="25"/>
        <v/>
      </c>
      <c r="Z212" s="6">
        <f>_xlfn.XLOOKUP($G212,$AE$206:$AE$227,$AF$206:$AF$227,0,0)</f>
        <v>1463000</v>
      </c>
      <c r="AA212" s="43">
        <f>Z212/$AB$228</f>
        <v>2.2979288106366555E-2</v>
      </c>
      <c r="AD212" s="1">
        <v>7</v>
      </c>
      <c r="AE212" s="2" t="s">
        <v>649</v>
      </c>
      <c r="AF212" s="6">
        <v>3762500</v>
      </c>
      <c r="AG212" s="6" cm="1">
        <f t="array" ref="AG212">_xlfn.XLOOKUP($AE212&amp;$C212&amp;$D212,'[1]NBA-Data-1980-2019'!$B$1:$B$16305&amp;'[1]NBA-Data-1980-2019'!$A$1:$A$16305&amp;'[1]NBA-Data-1980-2019'!$D$1:$D$16305,'[1]NBA-Data-1980-2019'!$G$1:$G$16305,"",0)</f>
        <v>3762500</v>
      </c>
      <c r="AH212" s="68" cm="1">
        <f t="array" ref="AH212">_xlfn.XLOOKUP($AE212&amp;$C212&amp;$D212,'[1]NBA-Data-1980-2019'!$B$1:$B$16305&amp;'[1]NBA-Data-1980-2019'!$A$1:$A$16305&amp;'[1]NBA-Data-1980-2019'!$D$1:$D$16305,'[1]NBA-Data-1980-2019'!$H$1:$H$16305,"",0)</f>
        <v>1652.4</v>
      </c>
      <c r="AI212" s="68" cm="1">
        <f t="array" ref="AI212">_xlfn.XLOOKUP($AE212&amp;$C212&amp;$D212,'[1]NBA-Data-1980-2019'!$B$1:$B$16305&amp;'[1]NBA-Data-1980-2019'!$A$1:$A$16305&amp;'[1]NBA-Data-1980-2019'!$D$1:$D$16305,'[1]NBA-Data-1980-2019'!$F$1:$F$16305,"",0)</f>
        <v>13.9</v>
      </c>
      <c r="AJ212" s="68">
        <f>IFERROR(($AH212/SUM(AH206:AH227))*$AI212,"")</f>
        <v>1.199805677152439</v>
      </c>
      <c r="AO212">
        <v>7</v>
      </c>
      <c r="AP212" t="s">
        <v>803</v>
      </c>
      <c r="AQ212">
        <v>36</v>
      </c>
      <c r="AR212">
        <v>68</v>
      </c>
      <c r="AS212" s="2">
        <v>1550</v>
      </c>
      <c r="AT212" s="61">
        <v>0.02</v>
      </c>
      <c r="AU212" s="61">
        <v>0.94</v>
      </c>
      <c r="AV212" s="61">
        <v>0.04</v>
      </c>
      <c r="AY212" s="2">
        <v>12.8</v>
      </c>
      <c r="AZ212" s="2">
        <v>7.7</v>
      </c>
      <c r="BA212" s="2">
        <v>109</v>
      </c>
      <c r="BB212" s="2">
        <v>17</v>
      </c>
      <c r="BC212" s="2">
        <v>64</v>
      </c>
      <c r="BD212" s="2">
        <v>4</v>
      </c>
      <c r="BE212" s="2">
        <v>66</v>
      </c>
      <c r="BF212" s="2">
        <v>27</v>
      </c>
      <c r="BG212" s="2">
        <v>667</v>
      </c>
      <c r="BH212" s="2">
        <v>13</v>
      </c>
      <c r="BI212" s="2">
        <v>32</v>
      </c>
    </row>
    <row r="213" spans="2:61" x14ac:dyDescent="0.2">
      <c r="B213" s="1" t="s">
        <v>68</v>
      </c>
      <c r="C213" s="1">
        <v>2014</v>
      </c>
      <c r="D213" s="1" t="s">
        <v>788</v>
      </c>
      <c r="F213" s="2">
        <v>33</v>
      </c>
      <c r="G213" s="2" t="s">
        <v>800</v>
      </c>
      <c r="H213" s="2" t="s">
        <v>566</v>
      </c>
      <c r="I213" s="4" t="s">
        <v>600</v>
      </c>
      <c r="J213" s="16">
        <f>_xlfn.XLOOKUP($I213,DASHBOARD!$I$2:$I$27,DASHBOARD!$J$2:$J$27,"",0)</f>
        <v>80</v>
      </c>
      <c r="K213" s="23">
        <f>J213/DASHBOARD!$C$3</f>
        <v>2.0320040640081283</v>
      </c>
      <c r="L213" s="2">
        <v>250</v>
      </c>
      <c r="M213" s="26">
        <f>L213/DASHBOARD!$C$4</f>
        <v>113.37868480725623</v>
      </c>
      <c r="N213" s="26">
        <f t="shared" si="24"/>
        <v>27.45884530895691</v>
      </c>
      <c r="O213" s="5">
        <v>30057</v>
      </c>
      <c r="P213" s="2" t="s">
        <v>643</v>
      </c>
      <c r="Q213" s="2" t="str">
        <f>_xlfn.XLOOKUP($P213,DASHBOARD!$L$2:$L$150,DASHBOARD!M$2:M$150,"",0)</f>
        <v>France</v>
      </c>
      <c r="R213" s="2" t="str">
        <f>_xlfn.XLOOKUP($P213,DASHBOARD!$L$2:$L$150,DASHBOARD!N$2:N$150,"",0)</f>
        <v>Europe</v>
      </c>
      <c r="S213" s="2" t="str">
        <f>_xlfn.XLOOKUP($P213,DASHBOARD!$L$2:$L$150,DASHBOARD!O$2:O$150,"",0)</f>
        <v>Eurasia</v>
      </c>
      <c r="T213" s="2">
        <v>10</v>
      </c>
      <c r="Y213" s="2" t="str">
        <f t="shared" si="25"/>
        <v/>
      </c>
      <c r="Z213" s="6">
        <f>_xlfn.XLOOKUP($G213,$AE$206:$AE$227,$AF$206:$AF$227,0,0)</f>
        <v>4702500</v>
      </c>
      <c r="AA213" s="43">
        <f>Z213/$AB$228</f>
        <v>7.3861997484749642E-2</v>
      </c>
      <c r="AD213" s="1">
        <v>8</v>
      </c>
      <c r="AE213" s="2" t="s">
        <v>794</v>
      </c>
      <c r="AF213" s="6">
        <v>2750000</v>
      </c>
      <c r="AG213" s="6" cm="1">
        <f t="array" ref="AG213">_xlfn.XLOOKUP($AE213&amp;$C213&amp;$D213,'[1]NBA-Data-1980-2019'!$B$1:$B$16305&amp;'[1]NBA-Data-1980-2019'!$A$1:$A$16305&amp;'[1]NBA-Data-1980-2019'!$D$1:$D$16305,'[1]NBA-Data-1980-2019'!$G$1:$G$16305,"",0)</f>
        <v>2750000</v>
      </c>
      <c r="AH213" s="68" cm="1">
        <f t="array" ref="AH213">_xlfn.XLOOKUP($AE213&amp;$C213&amp;$D213,'[1]NBA-Data-1980-2019'!$B$1:$B$16305&amp;'[1]NBA-Data-1980-2019'!$A$1:$A$16305&amp;'[1]NBA-Data-1980-2019'!$D$1:$D$16305,'[1]NBA-Data-1980-2019'!$H$1:$H$16305,"",0)</f>
        <v>2016</v>
      </c>
      <c r="AI213" s="68" cm="1">
        <f t="array" ref="AI213">_xlfn.XLOOKUP($AE213&amp;$C213&amp;$D213,'[1]NBA-Data-1980-2019'!$B$1:$B$16305&amp;'[1]NBA-Data-1980-2019'!$A$1:$A$16305&amp;'[1]NBA-Data-1980-2019'!$D$1:$D$16305,'[1]NBA-Data-1980-2019'!$F$1:$F$16305,"",0)</f>
        <v>15</v>
      </c>
      <c r="AJ213" s="68">
        <f>IFERROR(($AH213/SUM(AH206:AH227))*$AI213,"")</f>
        <v>1.5796566963026419</v>
      </c>
      <c r="AO213">
        <v>8</v>
      </c>
      <c r="AP213" t="s">
        <v>809</v>
      </c>
      <c r="AQ213">
        <v>25</v>
      </c>
      <c r="AR213">
        <v>81</v>
      </c>
      <c r="AS213" s="2">
        <v>1527</v>
      </c>
      <c r="AT213" s="61">
        <v>1</v>
      </c>
      <c r="AY213" s="2">
        <v>11.1</v>
      </c>
      <c r="AZ213" s="2">
        <v>4.7</v>
      </c>
      <c r="BA213" s="2">
        <v>37</v>
      </c>
      <c r="BB213" s="2">
        <v>18</v>
      </c>
      <c r="BC213" s="2">
        <v>39</v>
      </c>
      <c r="BD213" s="2">
        <v>7</v>
      </c>
      <c r="BE213" s="2">
        <v>30</v>
      </c>
      <c r="BF213" s="2">
        <v>10</v>
      </c>
      <c r="BG213" s="2">
        <v>354</v>
      </c>
      <c r="BH213" s="2">
        <v>10</v>
      </c>
      <c r="BI213" s="2">
        <v>21</v>
      </c>
    </row>
    <row r="214" spans="2:61" x14ac:dyDescent="0.2">
      <c r="B214" s="1" t="s">
        <v>68</v>
      </c>
      <c r="C214" s="1">
        <v>2014</v>
      </c>
      <c r="D214" s="1" t="s">
        <v>788</v>
      </c>
      <c r="F214" s="2">
        <v>21</v>
      </c>
      <c r="G214" s="2" t="s">
        <v>801</v>
      </c>
      <c r="H214" s="2" t="s">
        <v>552</v>
      </c>
      <c r="I214" s="4" t="s">
        <v>1149</v>
      </c>
      <c r="J214" s="16">
        <f>_xlfn.XLOOKUP($I214,DASHBOARD!$I$2:$I$27,DASHBOARD!$J$2:$J$27,"",0)</f>
        <v>83</v>
      </c>
      <c r="K214" s="23">
        <f>J214/DASHBOARD!$C$3</f>
        <v>2.1082042164084331</v>
      </c>
      <c r="L214" s="2">
        <v>250</v>
      </c>
      <c r="M214" s="26">
        <f>L214/DASHBOARD!$C$4</f>
        <v>113.37868480725623</v>
      </c>
      <c r="N214" s="26">
        <f t="shared" si="24"/>
        <v>25.509741613779099</v>
      </c>
      <c r="O214" s="5">
        <v>27875</v>
      </c>
      <c r="P214" s="2" t="s">
        <v>802</v>
      </c>
      <c r="Q214" s="2" t="str">
        <f>_xlfn.XLOOKUP($P214,DASHBOARD!$L$2:$L$150,DASHBOARD!M$2:M$150,"",0)</f>
        <v>Virgin Islands (US)</v>
      </c>
      <c r="R214" s="2" t="str">
        <f>_xlfn.XLOOKUP($P214,DASHBOARD!$L$2:$L$150,DASHBOARD!N$2:N$150,"",0)</f>
        <v>North America</v>
      </c>
      <c r="S214" s="2" t="str">
        <f>_xlfn.XLOOKUP($P214,DASHBOARD!$L$2:$L$150,DASHBOARD!O$2:O$150,"",0)</f>
        <v>Caribbean</v>
      </c>
      <c r="T214" s="2">
        <v>16</v>
      </c>
      <c r="V214" s="2" t="s">
        <v>642</v>
      </c>
      <c r="W214" s="2" t="s">
        <v>642</v>
      </c>
      <c r="Y214" s="2" t="str">
        <f t="shared" si="25"/>
        <v/>
      </c>
      <c r="Z214" s="6">
        <f>_xlfn.XLOOKUP($G214,$AE$206:$AE$227,$AF$206:$AF$227,0,0)</f>
        <v>10361446</v>
      </c>
      <c r="AA214" s="43">
        <f>Z214/$AB$228</f>
        <v>0.1627468577119339</v>
      </c>
      <c r="AD214" s="1">
        <v>9</v>
      </c>
      <c r="AE214" s="2" t="s">
        <v>696</v>
      </c>
      <c r="AF214" s="6">
        <v>1887840</v>
      </c>
      <c r="AG214" s="6" cm="1">
        <f t="array" ref="AG214">_xlfn.XLOOKUP($AE214&amp;$C214&amp;$D214,'[1]NBA-Data-1980-2019'!$B$1:$B$16305&amp;'[1]NBA-Data-1980-2019'!$A$1:$A$16305&amp;'[1]NBA-Data-1980-2019'!$D$1:$D$16305,'[1]NBA-Data-1980-2019'!$G$1:$G$16305,"",0)</f>
        <v>1887840</v>
      </c>
      <c r="AH214" s="68" cm="1">
        <f t="array" ref="AH214">_xlfn.XLOOKUP($AE214&amp;$C214&amp;$D214,'[1]NBA-Data-1980-2019'!$B$1:$B$16305&amp;'[1]NBA-Data-1980-2019'!$A$1:$A$16305&amp;'[1]NBA-Data-1980-2019'!$D$1:$D$16305,'[1]NBA-Data-1980-2019'!$H$1:$H$16305,"",0)</f>
        <v>1920.6000000000001</v>
      </c>
      <c r="AI214" s="68" cm="1">
        <f t="array" ref="AI214">_xlfn.XLOOKUP($AE214&amp;$C214&amp;$D214,'[1]NBA-Data-1980-2019'!$B$1:$B$16305&amp;'[1]NBA-Data-1980-2019'!$A$1:$A$16305&amp;'[1]NBA-Data-1980-2019'!$D$1:$D$16305,'[1]NBA-Data-1980-2019'!$F$1:$F$16305,"",0)</f>
        <v>19.399999999999999</v>
      </c>
      <c r="AJ214" s="68">
        <f>IFERROR(($AH214/SUM(AH206:AH227))*$AI214,"")</f>
        <v>1.9463439096503232</v>
      </c>
      <c r="AO214">
        <v>9</v>
      </c>
      <c r="AP214" t="s">
        <v>812</v>
      </c>
      <c r="AQ214">
        <v>29</v>
      </c>
      <c r="AR214">
        <v>59</v>
      </c>
      <c r="AS214" s="2">
        <v>1271</v>
      </c>
      <c r="AW214" s="61">
        <v>0.53</v>
      </c>
      <c r="AX214" s="61">
        <v>0.47</v>
      </c>
      <c r="AY214" s="2">
        <v>10.4</v>
      </c>
      <c r="AZ214" s="2">
        <v>3.3</v>
      </c>
      <c r="BA214" s="2">
        <v>32</v>
      </c>
      <c r="BB214" s="2">
        <v>18</v>
      </c>
      <c r="BC214" s="2">
        <v>62</v>
      </c>
      <c r="BD214" s="2">
        <v>16</v>
      </c>
      <c r="BE214" s="2">
        <v>84</v>
      </c>
      <c r="BF214" s="2">
        <v>7</v>
      </c>
      <c r="BG214" s="2">
        <v>203</v>
      </c>
      <c r="BH214" s="2">
        <v>18</v>
      </c>
      <c r="BI214" s="2">
        <v>43</v>
      </c>
    </row>
    <row r="215" spans="2:61" x14ac:dyDescent="0.2">
      <c r="B215" s="1" t="s">
        <v>68</v>
      </c>
      <c r="C215" s="1">
        <v>2014</v>
      </c>
      <c r="D215" s="1" t="s">
        <v>788</v>
      </c>
      <c r="F215" s="2">
        <v>20</v>
      </c>
      <c r="G215" s="2" t="s">
        <v>803</v>
      </c>
      <c r="H215" s="2" t="s">
        <v>576</v>
      </c>
      <c r="I215" s="4" t="s">
        <v>599</v>
      </c>
      <c r="J215" s="16">
        <f>_xlfn.XLOOKUP($I215,DASHBOARD!$I$2:$I$27,DASHBOARD!$J$2:$J$27,"",0)</f>
        <v>78</v>
      </c>
      <c r="K215" s="23">
        <f>J215/DASHBOARD!$C$3</f>
        <v>1.981203962407925</v>
      </c>
      <c r="L215" s="2">
        <v>205</v>
      </c>
      <c r="M215" s="26">
        <f>L215/DASHBOARD!$C$4</f>
        <v>92.970521541950106</v>
      </c>
      <c r="N215" s="26">
        <f t="shared" si="24"/>
        <v>23.685736387476311</v>
      </c>
      <c r="O215" s="5">
        <v>28334</v>
      </c>
      <c r="P215" s="2" t="s">
        <v>804</v>
      </c>
      <c r="Q215" s="2" t="str">
        <f>_xlfn.XLOOKUP($P215,DASHBOARD!$L$2:$L$150,DASHBOARD!M$2:M$150,"",0)</f>
        <v>Argentina</v>
      </c>
      <c r="R215" s="2" t="str">
        <f>_xlfn.XLOOKUP($P215,DASHBOARD!$L$2:$L$150,DASHBOARD!N$2:N$150,"",0)</f>
        <v>South America</v>
      </c>
      <c r="S215" s="2" t="str">
        <f>_xlfn.XLOOKUP($P215,DASHBOARD!$L$2:$L$150,DASHBOARD!O$2:O$150,"",0)</f>
        <v>Americas</v>
      </c>
      <c r="T215" s="2">
        <v>11</v>
      </c>
      <c r="Y215" s="2" t="str">
        <f t="shared" si="25"/>
        <v/>
      </c>
      <c r="Z215" s="6">
        <f>_xlfn.XLOOKUP($G215,$AE$206:$AE$227,$AF$206:$AF$227,0,0)</f>
        <v>7500000</v>
      </c>
      <c r="AA215" s="43">
        <f>Z215/$AB$228</f>
        <v>0.11780222884330085</v>
      </c>
      <c r="AD215" s="1">
        <v>10</v>
      </c>
      <c r="AE215" s="2" t="s">
        <v>790</v>
      </c>
      <c r="AF215" s="6">
        <v>1750000</v>
      </c>
      <c r="AG215" s="6" cm="1">
        <f t="array" ref="AG215">_xlfn.XLOOKUP($AE215&amp;$C215&amp;$D215,'[1]NBA-Data-1980-2019'!$B$1:$B$16305&amp;'[1]NBA-Data-1980-2019'!$A$1:$A$16305&amp;'[1]NBA-Data-1980-2019'!$D$1:$D$16305,'[1]NBA-Data-1980-2019'!$G$1:$G$16305,"",0)</f>
        <v>1750000</v>
      </c>
      <c r="AH215" s="68" cm="1">
        <f t="array" ref="AH215">_xlfn.XLOOKUP($AE215&amp;$C215&amp;$D215,'[1]NBA-Data-1980-2019'!$B$1:$B$16305&amp;'[1]NBA-Data-1980-2019'!$A$1:$A$16305&amp;'[1]NBA-Data-1980-2019'!$D$1:$D$16305,'[1]NBA-Data-1980-2019'!$H$1:$H$16305,"",0)</f>
        <v>949</v>
      </c>
      <c r="AI215" s="68" cm="1">
        <f t="array" ref="AI215">_xlfn.XLOOKUP($AE215&amp;$C215&amp;$D215,'[1]NBA-Data-1980-2019'!$B$1:$B$16305&amp;'[1]NBA-Data-1980-2019'!$A$1:$A$16305&amp;'[1]NBA-Data-1980-2019'!$D$1:$D$16305,'[1]NBA-Data-1980-2019'!$F$1:$F$16305,"",0)</f>
        <v>11.1</v>
      </c>
      <c r="AJ215" s="68">
        <f>IFERROR(($AH215/SUM(AH206:AH227))*$AI215,"")</f>
        <v>0.55026275374280431</v>
      </c>
      <c r="AO215">
        <v>10</v>
      </c>
      <c r="AP215" t="s">
        <v>790</v>
      </c>
      <c r="AQ215">
        <v>26</v>
      </c>
      <c r="AR215">
        <v>73</v>
      </c>
      <c r="AS215" s="2">
        <v>952</v>
      </c>
      <c r="AV215" s="61">
        <v>0.04</v>
      </c>
      <c r="AW215" s="61">
        <v>0.48</v>
      </c>
      <c r="AX215" s="61">
        <v>0.48</v>
      </c>
      <c r="AY215" s="2">
        <v>7</v>
      </c>
      <c r="AZ215" s="2">
        <v>-1.6</v>
      </c>
      <c r="BA215" s="2">
        <v>24</v>
      </c>
      <c r="BB215" s="2">
        <v>12</v>
      </c>
      <c r="BC215" s="2">
        <v>79</v>
      </c>
      <c r="BD215" s="2">
        <v>20</v>
      </c>
      <c r="BE215" s="2">
        <v>29</v>
      </c>
      <c r="BF215" s="2">
        <v>6</v>
      </c>
      <c r="BG215" s="2">
        <v>141</v>
      </c>
      <c r="BH215" s="2">
        <v>4</v>
      </c>
      <c r="BI215" s="2">
        <v>16</v>
      </c>
    </row>
    <row r="216" spans="2:61" x14ac:dyDescent="0.2">
      <c r="B216" s="1" t="s">
        <v>68</v>
      </c>
      <c r="C216" s="1">
        <v>2014</v>
      </c>
      <c r="D216" s="1" t="s">
        <v>788</v>
      </c>
      <c r="F216" s="2">
        <v>4</v>
      </c>
      <c r="G216" s="2" t="s">
        <v>649</v>
      </c>
      <c r="H216" s="2" t="s">
        <v>576</v>
      </c>
      <c r="I216" s="4" t="s">
        <v>599</v>
      </c>
      <c r="J216" s="16">
        <f>_xlfn.XLOOKUP($I216,DASHBOARD!$I$2:$I$27,DASHBOARD!$J$2:$J$27,"",0)</f>
        <v>78</v>
      </c>
      <c r="K216" s="23">
        <f>J216/DASHBOARD!$C$3</f>
        <v>1.981203962407925</v>
      </c>
      <c r="L216" s="2">
        <v>215</v>
      </c>
      <c r="M216" s="26">
        <f>L216/DASHBOARD!$C$4</f>
        <v>97.505668934240362</v>
      </c>
      <c r="N216" s="26">
        <f t="shared" si="24"/>
        <v>24.841138162475154</v>
      </c>
      <c r="O216" s="5">
        <v>31950</v>
      </c>
      <c r="P216" s="2" t="s">
        <v>557</v>
      </c>
      <c r="Q216" s="2" t="str">
        <f>_xlfn.XLOOKUP($P216,DASHBOARD!$L$2:$L$150,DASHBOARD!M$2:M$150,"",0)</f>
        <v>United States</v>
      </c>
      <c r="R216" s="2" t="str">
        <f>_xlfn.XLOOKUP($P216,DASHBOARD!$L$2:$L$150,DASHBOARD!N$2:N$150,"",0)</f>
        <v>North America</v>
      </c>
      <c r="S216" s="2" t="str">
        <f>_xlfn.XLOOKUP($P216,DASHBOARD!$L$2:$L$150,DASHBOARD!O$2:O$150,"",0)</f>
        <v>Americas</v>
      </c>
      <c r="T216" s="2">
        <v>4</v>
      </c>
      <c r="V216" s="2" t="s">
        <v>636</v>
      </c>
      <c r="W216" s="2" t="s">
        <v>636</v>
      </c>
      <c r="Y216" s="2" t="str">
        <f t="shared" si="25"/>
        <v/>
      </c>
      <c r="Z216" s="6">
        <f>_xlfn.XLOOKUP($G216,$AE$206:$AE$227,$AF$206:$AF$227,0,0)</f>
        <v>3762500</v>
      </c>
      <c r="AA216" s="43">
        <f>Z216/$AB$228</f>
        <v>5.9097451469722596E-2</v>
      </c>
      <c r="AD216" s="1">
        <v>11</v>
      </c>
      <c r="AE216" s="2" t="s">
        <v>799</v>
      </c>
      <c r="AF216" s="6">
        <v>1463000</v>
      </c>
      <c r="AG216" s="6" t="str" cm="1">
        <f t="array" ref="AG216">_xlfn.XLOOKUP($AE216&amp;$C216&amp;$D216,'[1]NBA-Data-1980-2019'!$B$1:$B$16305&amp;'[1]NBA-Data-1980-2019'!$A$1:$A$16305&amp;'[1]NBA-Data-1980-2019'!$D$1:$D$16305,'[1]NBA-Data-1980-2019'!$G$1:$G$16305,"",0)</f>
        <v/>
      </c>
      <c r="AH216" s="68" t="str" cm="1">
        <f t="array" ref="AH216">_xlfn.XLOOKUP($AE216&amp;$C216&amp;$D216,'[1]NBA-Data-1980-2019'!$B$1:$B$16305&amp;'[1]NBA-Data-1980-2019'!$A$1:$A$16305&amp;'[1]NBA-Data-1980-2019'!$D$1:$D$16305,'[1]NBA-Data-1980-2019'!$H$1:$H$16305,"",0)</f>
        <v/>
      </c>
      <c r="AI216" s="68" t="str" cm="1">
        <f t="array" ref="AI216">_xlfn.XLOOKUP($AE216&amp;$C216&amp;$D216,'[1]NBA-Data-1980-2019'!$B$1:$B$16305&amp;'[1]NBA-Data-1980-2019'!$A$1:$A$16305&amp;'[1]NBA-Data-1980-2019'!$D$1:$D$16305,'[1]NBA-Data-1980-2019'!$F$1:$F$16305,"",0)</f>
        <v/>
      </c>
      <c r="AJ216" s="68" t="str">
        <f>IFERROR(($AH216/SUM(AH206:AH227))*$AI216,"")</f>
        <v/>
      </c>
      <c r="AO216">
        <v>11</v>
      </c>
      <c r="AP216" t="s">
        <v>808</v>
      </c>
      <c r="AQ216">
        <v>22</v>
      </c>
      <c r="AR216">
        <v>68</v>
      </c>
      <c r="AS216" s="2">
        <v>936</v>
      </c>
      <c r="AT216" s="61">
        <v>0.51</v>
      </c>
      <c r="AU216" s="61">
        <v>0.49</v>
      </c>
      <c r="AY216" s="2">
        <v>1.2</v>
      </c>
      <c r="AZ216" s="2">
        <v>-9.1</v>
      </c>
      <c r="BA216" s="2">
        <v>22</v>
      </c>
      <c r="BB216" s="2">
        <v>8</v>
      </c>
      <c r="BC216" s="2">
        <v>47</v>
      </c>
      <c r="BD216" s="2">
        <v>7</v>
      </c>
      <c r="BE216" s="2">
        <v>41</v>
      </c>
      <c r="BF216" s="2">
        <v>9</v>
      </c>
      <c r="BG216" s="2">
        <v>262</v>
      </c>
      <c r="BH216" s="2">
        <v>7</v>
      </c>
      <c r="BI216" s="2">
        <v>18</v>
      </c>
    </row>
    <row r="217" spans="2:61" x14ac:dyDescent="0.2">
      <c r="B217" s="1" t="s">
        <v>68</v>
      </c>
      <c r="C217" s="1">
        <v>2014</v>
      </c>
      <c r="D217" s="1" t="s">
        <v>788</v>
      </c>
      <c r="F217" s="2">
        <v>7</v>
      </c>
      <c r="G217" s="2" t="s">
        <v>805</v>
      </c>
      <c r="H217" s="2" t="s">
        <v>570</v>
      </c>
      <c r="I217" s="4" t="s">
        <v>604</v>
      </c>
      <c r="J217" s="16">
        <f>_xlfn.XLOOKUP($I217,DASHBOARD!$I$2:$I$27,DASHBOARD!$J$2:$J$27,"",0)</f>
        <v>79</v>
      </c>
      <c r="K217" s="23">
        <f>J217/DASHBOARD!$C$3</f>
        <v>2.0066040132080265</v>
      </c>
      <c r="L217" s="2">
        <v>225</v>
      </c>
      <c r="M217" s="26">
        <f>L217/DASHBOARD!$C$4</f>
        <v>102.0408163265306</v>
      </c>
      <c r="N217" s="26">
        <f t="shared" si="24"/>
        <v>25.34256513052264</v>
      </c>
      <c r="O217" s="5">
        <v>32057</v>
      </c>
      <c r="P217" s="2" t="s">
        <v>557</v>
      </c>
      <c r="Q217" s="2" t="str">
        <f>_xlfn.XLOOKUP($P217,DASHBOARD!$L$2:$L$150,DASHBOARD!M$2:M$150,"",0)</f>
        <v>United States</v>
      </c>
      <c r="R217" s="2" t="str">
        <f>_xlfn.XLOOKUP($P217,DASHBOARD!$L$2:$L$150,DASHBOARD!N$2:N$150,"",0)</f>
        <v>North America</v>
      </c>
      <c r="S217" s="2" t="str">
        <f>_xlfn.XLOOKUP($P217,DASHBOARD!$L$2:$L$150,DASHBOARD!O$2:O$150,"",0)</f>
        <v>Americas</v>
      </c>
      <c r="T217" s="2">
        <v>3</v>
      </c>
      <c r="V217" s="2" t="s">
        <v>629</v>
      </c>
      <c r="W217" s="2" t="s">
        <v>629</v>
      </c>
      <c r="Y217" s="2" t="str">
        <f t="shared" si="25"/>
        <v/>
      </c>
      <c r="Z217" s="6">
        <f>_xlfn.XLOOKUP($G217,$AE$206:$AE$227,$AF$206:$AF$227,0,0)</f>
        <v>0</v>
      </c>
      <c r="AA217" s="43">
        <f>Z217/$AB$228</f>
        <v>0</v>
      </c>
      <c r="AD217" s="1">
        <v>12</v>
      </c>
      <c r="AE217" s="2" t="s">
        <v>809</v>
      </c>
      <c r="AF217" s="6">
        <v>1133950</v>
      </c>
      <c r="AG217" s="6" cm="1">
        <f t="array" ref="AG217">_xlfn.XLOOKUP($AE217&amp;$C217&amp;$D217,'[1]NBA-Data-1980-2019'!$B$1:$B$16305&amp;'[1]NBA-Data-1980-2019'!$A$1:$A$16305&amp;'[1]NBA-Data-1980-2019'!$D$1:$D$16305,'[1]NBA-Data-1980-2019'!$G$1:$G$16305,"",0)</f>
        <v>0</v>
      </c>
      <c r="AH217" s="68" cm="1">
        <f t="array" ref="AH217">_xlfn.XLOOKUP($AE217&amp;$C217&amp;$D217,'[1]NBA-Data-1980-2019'!$B$1:$B$16305&amp;'[1]NBA-Data-1980-2019'!$A$1:$A$16305&amp;'[1]NBA-Data-1980-2019'!$D$1:$D$16305,'[1]NBA-Data-1980-2019'!$H$1:$H$16305,"",0)</f>
        <v>1530.8999999999999</v>
      </c>
      <c r="AI217" s="68" cm="1">
        <f t="array" ref="AI217">_xlfn.XLOOKUP($AE217&amp;$C217&amp;$D217,'[1]NBA-Data-1980-2019'!$B$1:$B$16305&amp;'[1]NBA-Data-1980-2019'!$A$1:$A$16305&amp;'[1]NBA-Data-1980-2019'!$D$1:$D$16305,'[1]NBA-Data-1980-2019'!$F$1:$F$16305,"",0)</f>
        <v>18.7</v>
      </c>
      <c r="AJ217" s="68">
        <f>IFERROR(($AH217/SUM(AH206:AH227))*$AI217,"")</f>
        <v>1.4954412486810071</v>
      </c>
      <c r="AO217">
        <v>12</v>
      </c>
      <c r="AP217" t="s">
        <v>796</v>
      </c>
      <c r="AQ217">
        <v>33</v>
      </c>
      <c r="AR217">
        <v>61</v>
      </c>
      <c r="AS217" s="2">
        <v>690</v>
      </c>
      <c r="AW217" s="61">
        <v>0.65</v>
      </c>
      <c r="AX217" s="61">
        <v>0.35</v>
      </c>
      <c r="AY217" s="2">
        <v>6.3</v>
      </c>
      <c r="AZ217" s="2">
        <v>-2.2000000000000002</v>
      </c>
      <c r="BA217" s="2">
        <v>7</v>
      </c>
      <c r="BB217" s="2">
        <v>1</v>
      </c>
      <c r="BC217" s="2">
        <v>25</v>
      </c>
      <c r="BD217" s="2">
        <v>4</v>
      </c>
      <c r="BE217" s="2">
        <v>6</v>
      </c>
      <c r="BF217" s="2">
        <v>2</v>
      </c>
      <c r="BG217" s="2">
        <v>77</v>
      </c>
      <c r="BH217" s="2">
        <v>0</v>
      </c>
      <c r="BI217" s="2">
        <v>3</v>
      </c>
    </row>
    <row r="218" spans="2:61" x14ac:dyDescent="0.2">
      <c r="B218" s="1" t="s">
        <v>68</v>
      </c>
      <c r="C218" s="1">
        <v>2014</v>
      </c>
      <c r="D218" s="1" t="s">
        <v>788</v>
      </c>
      <c r="F218" s="2">
        <v>7</v>
      </c>
      <c r="G218" s="2" t="s">
        <v>806</v>
      </c>
      <c r="H218" s="2" t="s">
        <v>576</v>
      </c>
      <c r="I218" s="4" t="s">
        <v>601</v>
      </c>
      <c r="J218" s="16">
        <f>_xlfn.XLOOKUP($I218,DASHBOARD!$I$2:$I$27,DASHBOARD!$J$2:$J$27,"",0)</f>
        <v>77</v>
      </c>
      <c r="K218" s="23">
        <f>J218/DASHBOARD!$C$3</f>
        <v>1.9558039116078234</v>
      </c>
      <c r="L218" s="2">
        <v>200</v>
      </c>
      <c r="M218" s="26">
        <f>L218/DASHBOARD!$C$4</f>
        <v>90.702947845804985</v>
      </c>
      <c r="N218" s="26">
        <f t="shared" si="24"/>
        <v>23.712141673445672</v>
      </c>
      <c r="O218" s="5">
        <v>31264</v>
      </c>
      <c r="P218" s="2" t="s">
        <v>557</v>
      </c>
      <c r="Q218" s="2" t="str">
        <f>_xlfn.XLOOKUP($P218,DASHBOARD!$L$2:$L$150,DASHBOARD!M$2:M$150,"",0)</f>
        <v>United States</v>
      </c>
      <c r="R218" s="2" t="str">
        <f>_xlfn.XLOOKUP($P218,DASHBOARD!$L$2:$L$150,DASHBOARD!N$2:N$150,"",0)</f>
        <v>North America</v>
      </c>
      <c r="S218" s="2" t="str">
        <f>_xlfn.XLOOKUP($P218,DASHBOARD!$L$2:$L$150,DASHBOARD!O$2:O$150,"",0)</f>
        <v>Americas</v>
      </c>
      <c r="T218" s="2">
        <v>2</v>
      </c>
      <c r="V218" s="2" t="s">
        <v>807</v>
      </c>
      <c r="W218" s="2" t="s">
        <v>1243</v>
      </c>
      <c r="X218" s="2" t="s">
        <v>1244</v>
      </c>
      <c r="Y218" s="2" t="str">
        <f t="shared" si="25"/>
        <v>X</v>
      </c>
      <c r="Z218" s="6">
        <f>_xlfn.XLOOKUP($G218,$AE$206:$AE$227,$AF$206:$AF$227,0,0)</f>
        <v>0</v>
      </c>
      <c r="AA218" s="43">
        <f>Z218/$AB$228</f>
        <v>0</v>
      </c>
      <c r="AD218" s="1">
        <v>13</v>
      </c>
      <c r="AE218" s="2" t="s">
        <v>808</v>
      </c>
      <c r="AF218" s="6">
        <v>1120920</v>
      </c>
      <c r="AG218" s="6" cm="1">
        <f t="array" ref="AG218">_xlfn.XLOOKUP($AE218&amp;$C218&amp;$D218,'[1]NBA-Data-1980-2019'!$B$1:$B$16305&amp;'[1]NBA-Data-1980-2019'!$A$1:$A$16305&amp;'[1]NBA-Data-1980-2019'!$D$1:$D$16305,'[1]NBA-Data-1980-2019'!$G$1:$G$16305,"",0)</f>
        <v>1120920</v>
      </c>
      <c r="AH218" s="68" cm="1">
        <f t="array" ref="AH218">_xlfn.XLOOKUP($AE218&amp;$C218&amp;$D218,'[1]NBA-Data-1980-2019'!$B$1:$B$16305&amp;'[1]NBA-Data-1980-2019'!$A$1:$A$16305&amp;'[1]NBA-Data-1980-2019'!$D$1:$D$16305,'[1]NBA-Data-1980-2019'!$H$1:$H$16305,"",0)</f>
        <v>938.40000000000009</v>
      </c>
      <c r="AI218" s="68" cm="1">
        <f t="array" ref="AI218">_xlfn.XLOOKUP($AE218&amp;$C218&amp;$D218,'[1]NBA-Data-1980-2019'!$B$1:$B$16305&amp;'[1]NBA-Data-1980-2019'!$A$1:$A$16305&amp;'[1]NBA-Data-1980-2019'!$D$1:$D$16305,'[1]NBA-Data-1980-2019'!$F$1:$F$16305,"",0)</f>
        <v>14.7</v>
      </c>
      <c r="AJ218" s="68">
        <f>IFERROR(($AH218/SUM(AH206:AH227))*$AI218,"")</f>
        <v>0.72058672963005521</v>
      </c>
      <c r="AO218">
        <v>13</v>
      </c>
      <c r="AP218" t="s">
        <v>792</v>
      </c>
      <c r="AQ218">
        <v>27</v>
      </c>
      <c r="AR218">
        <v>53</v>
      </c>
      <c r="AS218" s="2">
        <v>491</v>
      </c>
      <c r="AW218" s="61">
        <v>0.1</v>
      </c>
      <c r="AX218" s="61">
        <v>0.9</v>
      </c>
      <c r="AY218" s="2">
        <v>3.8</v>
      </c>
      <c r="AZ218" s="2">
        <v>-5</v>
      </c>
      <c r="BA218" s="2">
        <v>12</v>
      </c>
      <c r="BB218" s="2">
        <v>8</v>
      </c>
      <c r="BC218" s="2">
        <v>38</v>
      </c>
      <c r="BD218" s="2">
        <v>8</v>
      </c>
      <c r="BE218" s="2">
        <v>11</v>
      </c>
      <c r="BF218" s="2">
        <v>2</v>
      </c>
      <c r="BG218" s="2">
        <v>77</v>
      </c>
      <c r="BH218" s="2">
        <v>3</v>
      </c>
      <c r="BI218" s="2">
        <v>17</v>
      </c>
    </row>
    <row r="219" spans="2:61" x14ac:dyDescent="0.2">
      <c r="B219" s="1" t="s">
        <v>68</v>
      </c>
      <c r="C219" s="1">
        <v>2014</v>
      </c>
      <c r="D219" s="1" t="s">
        <v>788</v>
      </c>
      <c r="F219" s="2">
        <v>5</v>
      </c>
      <c r="G219" s="2" t="s">
        <v>808</v>
      </c>
      <c r="H219" s="2" t="s">
        <v>576</v>
      </c>
      <c r="I219" s="4" t="s">
        <v>598</v>
      </c>
      <c r="J219" s="16">
        <f>_xlfn.XLOOKUP($I219,DASHBOARD!$I$2:$I$27,DASHBOARD!$J$2:$J$27,"",0)</f>
        <v>75</v>
      </c>
      <c r="K219" s="23">
        <f>J219/DASHBOARD!$C$3</f>
        <v>1.9050038100076201</v>
      </c>
      <c r="L219" s="2">
        <v>200</v>
      </c>
      <c r="M219" s="26">
        <f>L219/DASHBOARD!$C$4</f>
        <v>90.702947845804985</v>
      </c>
      <c r="N219" s="26">
        <f t="shared" si="24"/>
        <v>24.993651196775001</v>
      </c>
      <c r="O219" s="5">
        <v>33470</v>
      </c>
      <c r="P219" s="2" t="s">
        <v>593</v>
      </c>
      <c r="Q219" s="2" t="str">
        <f>_xlfn.XLOOKUP($P219,DASHBOARD!$L$2:$L$150,DASHBOARD!M$2:M$150,"",0)</f>
        <v>Canada</v>
      </c>
      <c r="R219" s="2" t="str">
        <f>_xlfn.XLOOKUP($P219,DASHBOARD!$L$2:$L$150,DASHBOARD!N$2:N$150,"",0)</f>
        <v>North America</v>
      </c>
      <c r="S219" s="2" t="str">
        <f>_xlfn.XLOOKUP($P219,DASHBOARD!$L$2:$L$150,DASHBOARD!O$2:O$150,"",0)</f>
        <v>Americas</v>
      </c>
      <c r="T219" s="2">
        <v>2</v>
      </c>
      <c r="V219" s="2" t="s">
        <v>629</v>
      </c>
      <c r="W219" s="2" t="s">
        <v>629</v>
      </c>
      <c r="Y219" s="2" t="str">
        <f t="shared" si="25"/>
        <v/>
      </c>
      <c r="Z219" s="6">
        <f>_xlfn.XLOOKUP($G219,$AE$206:$AE$227,$AF$206:$AF$227,0,0)</f>
        <v>1120920</v>
      </c>
      <c r="AA219" s="43">
        <f>Z219/$AB$228</f>
        <v>1.7606249914004373E-2</v>
      </c>
      <c r="AD219" s="1">
        <v>14</v>
      </c>
      <c r="AE219" s="2" t="s">
        <v>792</v>
      </c>
      <c r="AF219" s="6">
        <v>788872</v>
      </c>
      <c r="AG219" s="6" cm="1">
        <f t="array" ref="AG219">_xlfn.XLOOKUP($AE219&amp;$C219&amp;$D219,'[1]NBA-Data-1980-2019'!$B$1:$B$16305&amp;'[1]NBA-Data-1980-2019'!$A$1:$A$16305&amp;'[1]NBA-Data-1980-2019'!$D$1:$D$16305,'[1]NBA-Data-1980-2019'!$G$1:$G$16305,"",0)</f>
        <v>788872</v>
      </c>
      <c r="AH219" s="68" cm="1">
        <f t="array" ref="AH219">_xlfn.XLOOKUP($AE219&amp;$C219&amp;$D219,'[1]NBA-Data-1980-2019'!$B$1:$B$16305&amp;'[1]NBA-Data-1980-2019'!$A$1:$A$16305&amp;'[1]NBA-Data-1980-2019'!$D$1:$D$16305,'[1]NBA-Data-1980-2019'!$H$1:$H$16305,"",0)</f>
        <v>492.90000000000003</v>
      </c>
      <c r="AI219" s="68" cm="1">
        <f t="array" ref="AI219">_xlfn.XLOOKUP($AE219&amp;$C219&amp;$D219,'[1]NBA-Data-1980-2019'!$B$1:$B$16305&amp;'[1]NBA-Data-1980-2019'!$A$1:$A$16305&amp;'[1]NBA-Data-1980-2019'!$D$1:$D$16305,'[1]NBA-Data-1980-2019'!$F$1:$F$16305,"",0)</f>
        <v>9.6999999999999993</v>
      </c>
      <c r="AJ219" s="68">
        <f>IFERROR(($AH219/SUM(AH206:AH227))*$AI219,"")</f>
        <v>0.24975343982782577</v>
      </c>
      <c r="AO219">
        <v>14</v>
      </c>
      <c r="AP219" t="s">
        <v>799</v>
      </c>
      <c r="AQ219">
        <v>26</v>
      </c>
      <c r="AR219">
        <v>26</v>
      </c>
      <c r="AS219" s="2">
        <v>301</v>
      </c>
      <c r="AU219" s="61">
        <v>0.33</v>
      </c>
      <c r="AV219" s="61">
        <v>0.65</v>
      </c>
      <c r="AW219" s="61">
        <v>0.03</v>
      </c>
      <c r="AY219" s="2">
        <v>-0.2</v>
      </c>
      <c r="AZ219" s="2">
        <v>-9</v>
      </c>
      <c r="BA219" s="2">
        <v>13</v>
      </c>
      <c r="BB219" s="2">
        <v>4</v>
      </c>
      <c r="BC219" s="2">
        <v>10</v>
      </c>
      <c r="BD219" s="2">
        <v>2</v>
      </c>
      <c r="BE219" s="2">
        <v>8</v>
      </c>
      <c r="BF219" s="2">
        <v>4</v>
      </c>
      <c r="BG219" s="2">
        <v>73</v>
      </c>
      <c r="BH219" s="2">
        <v>2</v>
      </c>
      <c r="BI219" s="2">
        <v>5</v>
      </c>
    </row>
    <row r="220" spans="2:61" x14ac:dyDescent="0.2">
      <c r="B220" s="1" t="s">
        <v>68</v>
      </c>
      <c r="C220" s="1">
        <v>2014</v>
      </c>
      <c r="D220" s="1" t="s">
        <v>788</v>
      </c>
      <c r="F220" s="2">
        <v>2</v>
      </c>
      <c r="G220" s="2" t="s">
        <v>696</v>
      </c>
      <c r="H220" s="2" t="s">
        <v>570</v>
      </c>
      <c r="I220" s="4" t="s">
        <v>604</v>
      </c>
      <c r="J220" s="16">
        <f>_xlfn.XLOOKUP($I220,DASHBOARD!$I$2:$I$27,DASHBOARD!$J$2:$J$27,"",0)</f>
        <v>79</v>
      </c>
      <c r="K220" s="23">
        <f>J220/DASHBOARD!$C$3</f>
        <v>2.0066040132080265</v>
      </c>
      <c r="L220" s="2">
        <v>225</v>
      </c>
      <c r="M220" s="26">
        <f>L220/DASHBOARD!$C$4</f>
        <v>102.0408163265306</v>
      </c>
      <c r="N220" s="26">
        <f t="shared" si="24"/>
        <v>25.34256513052264</v>
      </c>
      <c r="O220" s="5">
        <v>33418</v>
      </c>
      <c r="P220" s="2" t="s">
        <v>557</v>
      </c>
      <c r="Q220" s="2" t="str">
        <f>_xlfn.XLOOKUP($P220,DASHBOARD!$L$2:$L$150,DASHBOARD!M$2:M$150,"",0)</f>
        <v>United States</v>
      </c>
      <c r="R220" s="2" t="str">
        <f>_xlfn.XLOOKUP($P220,DASHBOARD!$L$2:$L$150,DASHBOARD!N$2:N$150,"",0)</f>
        <v>North America</v>
      </c>
      <c r="S220" s="2" t="str">
        <f>_xlfn.XLOOKUP($P220,DASHBOARD!$L$2:$L$150,DASHBOARD!O$2:O$150,"",0)</f>
        <v>Americas</v>
      </c>
      <c r="T220" s="2">
        <v>2</v>
      </c>
      <c r="V220" s="2" t="s">
        <v>697</v>
      </c>
      <c r="W220" s="2" t="s">
        <v>697</v>
      </c>
      <c r="Y220" s="2" t="str">
        <f t="shared" si="25"/>
        <v/>
      </c>
      <c r="Z220" s="6">
        <f>_xlfn.XLOOKUP($G220,$AE$206:$AE$227,$AF$206:$AF$227,0,0)</f>
        <v>1887840</v>
      </c>
      <c r="AA220" s="43">
        <f>Z220/$AB$228</f>
        <v>2.9652234626604945E-2</v>
      </c>
      <c r="AD220" s="1">
        <v>15</v>
      </c>
      <c r="AF220" s="6"/>
      <c r="AG220" s="6" t="str" cm="1">
        <f t="array" ref="AG220">_xlfn.XLOOKUP($AE220&amp;$C220&amp;$D220,'[1]NBA-Data-1980-2019'!$B$1:$B$16305&amp;'[1]NBA-Data-1980-2019'!$A$1:$A$16305&amp;'[1]NBA-Data-1980-2019'!$D$1:$D$16305,'[1]NBA-Data-1980-2019'!$G$1:$G$16305,"",0)</f>
        <v/>
      </c>
      <c r="AH220" s="68" t="str" cm="1">
        <f t="array" ref="AH220">_xlfn.XLOOKUP($AE220&amp;$C220&amp;$D220,'[1]NBA-Data-1980-2019'!$B$1:$B$16305&amp;'[1]NBA-Data-1980-2019'!$A$1:$A$16305&amp;'[1]NBA-Data-1980-2019'!$D$1:$D$16305,'[1]NBA-Data-1980-2019'!$H$1:$H$16305,"",0)</f>
        <v/>
      </c>
      <c r="AI220" s="68" t="str" cm="1">
        <f t="array" ref="AI220">_xlfn.XLOOKUP($AE220&amp;$C220&amp;$D220,'[1]NBA-Data-1980-2019'!$B$1:$B$16305&amp;'[1]NBA-Data-1980-2019'!$A$1:$A$16305&amp;'[1]NBA-Data-1980-2019'!$D$1:$D$16305,'[1]NBA-Data-1980-2019'!$F$1:$F$16305,"",0)</f>
        <v/>
      </c>
      <c r="AJ220" s="68" t="str">
        <f>IFERROR(($AH220/SUM(AH206:AH227))*$AI220,"")</f>
        <v/>
      </c>
      <c r="AO220">
        <v>15</v>
      </c>
      <c r="AP220" t="s">
        <v>798</v>
      </c>
      <c r="AQ220">
        <v>25</v>
      </c>
      <c r="AR220">
        <v>14</v>
      </c>
      <c r="AS220" s="2">
        <v>115</v>
      </c>
      <c r="AU220" s="61">
        <v>7.0000000000000007E-2</v>
      </c>
      <c r="AV220" s="61">
        <v>0.38</v>
      </c>
      <c r="AW220" s="61">
        <v>0.55000000000000004</v>
      </c>
      <c r="AY220" s="2">
        <v>9</v>
      </c>
      <c r="AZ220" s="2">
        <v>0.8</v>
      </c>
      <c r="BA220" s="2">
        <v>4</v>
      </c>
      <c r="BB220" s="2">
        <v>0</v>
      </c>
      <c r="BC220" s="2">
        <v>11</v>
      </c>
      <c r="BD220" s="2">
        <v>0</v>
      </c>
      <c r="BE220" s="2">
        <v>2</v>
      </c>
      <c r="BF220" s="2">
        <v>0</v>
      </c>
      <c r="BG220" s="2">
        <v>12</v>
      </c>
      <c r="BH220" s="2">
        <v>0</v>
      </c>
      <c r="BI220" s="2">
        <v>1</v>
      </c>
    </row>
    <row r="221" spans="2:61" x14ac:dyDescent="0.2">
      <c r="B221" s="1" t="s">
        <v>68</v>
      </c>
      <c r="C221" s="1">
        <v>2014</v>
      </c>
      <c r="D221" s="1" t="s">
        <v>788</v>
      </c>
      <c r="F221" s="2">
        <v>8</v>
      </c>
      <c r="G221" s="2" t="s">
        <v>809</v>
      </c>
      <c r="H221" s="2" t="s">
        <v>556</v>
      </c>
      <c r="I221" s="4" t="s">
        <v>1150</v>
      </c>
      <c r="J221" s="16">
        <f>_xlfn.XLOOKUP($I221,DASHBOARD!$I$2:$I$27,DASHBOARD!$J$2:$J$27,"",0)</f>
        <v>73</v>
      </c>
      <c r="K221" s="23">
        <f>J221/DASHBOARD!$C$3</f>
        <v>1.854203708407417</v>
      </c>
      <c r="L221" s="2">
        <v>180</v>
      </c>
      <c r="M221" s="26">
        <f>L221/DASHBOARD!$C$4</f>
        <v>81.632653061224488</v>
      </c>
      <c r="N221" s="26">
        <f t="shared" si="24"/>
        <v>23.743734130920142</v>
      </c>
      <c r="O221" s="5">
        <v>32366</v>
      </c>
      <c r="P221" s="2" t="s">
        <v>750</v>
      </c>
      <c r="Q221" s="2" t="str">
        <f>_xlfn.XLOOKUP($P221,DASHBOARD!$L$2:$L$150,DASHBOARD!M$2:M$150,"",0)</f>
        <v>Australia</v>
      </c>
      <c r="R221" s="2" t="str">
        <f>_xlfn.XLOOKUP($P221,DASHBOARD!$L$2:$L$150,DASHBOARD!N$2:N$150,"",0)</f>
        <v>Australia + Oceania</v>
      </c>
      <c r="S221" s="2" t="str">
        <f>_xlfn.XLOOKUP($P221,DASHBOARD!$L$2:$L$150,DASHBOARD!O$2:O$150,"",0)</f>
        <v>South Pacific</v>
      </c>
      <c r="T221" s="2">
        <v>4</v>
      </c>
      <c r="V221" s="2" t="s">
        <v>751</v>
      </c>
      <c r="W221" s="2" t="s">
        <v>751</v>
      </c>
      <c r="Y221" s="2" t="str">
        <f t="shared" si="25"/>
        <v/>
      </c>
      <c r="Z221" s="6">
        <f>_xlfn.XLOOKUP($G221,$AE$206:$AE$227,$AF$206:$AF$227,0,0)</f>
        <v>1133950</v>
      </c>
      <c r="AA221" s="43">
        <f>Z221/$AB$228</f>
        <v>1.7810911652914801E-2</v>
      </c>
      <c r="AD221" s="1">
        <v>16</v>
      </c>
      <c r="AF221" s="6"/>
      <c r="AG221" s="6" t="str" cm="1">
        <f t="array" ref="AG221">_xlfn.XLOOKUP($AE221&amp;$C221&amp;$D221,'[1]NBA-Data-1980-2019'!$B$1:$B$16305&amp;'[1]NBA-Data-1980-2019'!$A$1:$A$16305&amp;'[1]NBA-Data-1980-2019'!$D$1:$D$16305,'[1]NBA-Data-1980-2019'!$G$1:$G$16305,"",0)</f>
        <v/>
      </c>
      <c r="AH221" s="68" t="str" cm="1">
        <f t="array" ref="AH221">_xlfn.XLOOKUP($AE221&amp;$C221&amp;$D221,'[1]NBA-Data-1980-2019'!$B$1:$B$16305&amp;'[1]NBA-Data-1980-2019'!$A$1:$A$16305&amp;'[1]NBA-Data-1980-2019'!$D$1:$D$16305,'[1]NBA-Data-1980-2019'!$H$1:$H$16305,"",0)</f>
        <v/>
      </c>
      <c r="AI221" s="68" t="str" cm="1">
        <f t="array" ref="AI221">_xlfn.XLOOKUP($AE221&amp;$C221&amp;$D221,'[1]NBA-Data-1980-2019'!$B$1:$B$16305&amp;'[1]NBA-Data-1980-2019'!$A$1:$A$16305&amp;'[1]NBA-Data-1980-2019'!$D$1:$D$16305,'[1]NBA-Data-1980-2019'!$F$1:$F$16305,"",0)</f>
        <v/>
      </c>
      <c r="AJ221" s="68" t="str">
        <f>IFERROR(($AH221/SUM(AH206:AH227))*$AI221,"")</f>
        <v/>
      </c>
      <c r="AO221">
        <v>16</v>
      </c>
      <c r="AP221" t="s">
        <v>797</v>
      </c>
      <c r="AQ221">
        <v>28</v>
      </c>
      <c r="AR221">
        <v>10</v>
      </c>
      <c r="AS221" s="2">
        <v>103</v>
      </c>
      <c r="AU221" s="61">
        <v>0.87</v>
      </c>
      <c r="AV221" s="61">
        <v>0.13</v>
      </c>
      <c r="AY221" s="2">
        <v>-14.5</v>
      </c>
      <c r="AZ221" s="2">
        <v>-23.3</v>
      </c>
      <c r="BA221" s="2">
        <v>3</v>
      </c>
      <c r="BB221" s="2">
        <v>1</v>
      </c>
      <c r="BC221" s="2">
        <v>8</v>
      </c>
      <c r="BD221" s="2">
        <v>0</v>
      </c>
      <c r="BE221" s="2">
        <v>3</v>
      </c>
      <c r="BF221" s="2">
        <v>0</v>
      </c>
      <c r="BG221" s="2">
        <v>11</v>
      </c>
      <c r="BH221" s="2">
        <v>1</v>
      </c>
      <c r="BI221" s="2">
        <v>2</v>
      </c>
    </row>
    <row r="222" spans="2:61" x14ac:dyDescent="0.2">
      <c r="B222" s="1" t="s">
        <v>68</v>
      </c>
      <c r="C222" s="1">
        <v>2014</v>
      </c>
      <c r="D222" s="1" t="s">
        <v>788</v>
      </c>
      <c r="F222" s="2">
        <v>9</v>
      </c>
      <c r="G222" s="2" t="s">
        <v>810</v>
      </c>
      <c r="H222" s="2" t="s">
        <v>556</v>
      </c>
      <c r="I222" s="4" t="s">
        <v>597</v>
      </c>
      <c r="J222" s="16">
        <f>_xlfn.XLOOKUP($I222,DASHBOARD!$I$2:$I$27,DASHBOARD!$J$2:$J$27,"",0)</f>
        <v>74</v>
      </c>
      <c r="K222" s="23">
        <f>J222/DASHBOARD!$C$3</f>
        <v>1.8796037592075185</v>
      </c>
      <c r="L222" s="2">
        <v>185</v>
      </c>
      <c r="M222" s="26">
        <f>L222/DASHBOARD!$C$4</f>
        <v>83.900226757369609</v>
      </c>
      <c r="N222" s="26">
        <f t="shared" si="24"/>
        <v>23.748190537476248</v>
      </c>
      <c r="O222" s="5">
        <v>30088</v>
      </c>
      <c r="P222" s="2" t="s">
        <v>811</v>
      </c>
      <c r="Q222" s="2" t="str">
        <f>_xlfn.XLOOKUP($P222,DASHBOARD!$L$2:$L$150,DASHBOARD!M$2:M$150,"",0)</f>
        <v>Belgium</v>
      </c>
      <c r="R222" s="2" t="str">
        <f>_xlfn.XLOOKUP($P222,DASHBOARD!$L$2:$L$150,DASHBOARD!N$2:N$150,"",0)</f>
        <v>Europe</v>
      </c>
      <c r="S222" s="2" t="str">
        <f>_xlfn.XLOOKUP($P222,DASHBOARD!$L$2:$L$150,DASHBOARD!O$2:O$150,"",0)</f>
        <v>Eurasia</v>
      </c>
      <c r="T222" s="2">
        <v>12</v>
      </c>
      <c r="Y222" s="2" t="str">
        <f t="shared" si="25"/>
        <v/>
      </c>
      <c r="Z222" s="6">
        <f>_xlfn.XLOOKUP($G222,$AE$206:$AE$227,$AF$206:$AF$227,0,0)</f>
        <v>12500000</v>
      </c>
      <c r="AA222" s="43">
        <f>Z222/$AB$228</f>
        <v>0.19633704807216809</v>
      </c>
      <c r="AD222" s="1">
        <v>17</v>
      </c>
      <c r="AF222" s="6"/>
      <c r="AG222" s="6" t="str" cm="1">
        <f t="array" ref="AG222">_xlfn.XLOOKUP($AE222&amp;$C222&amp;$D222,'[1]NBA-Data-1980-2019'!$B$1:$B$16305&amp;'[1]NBA-Data-1980-2019'!$A$1:$A$16305&amp;'[1]NBA-Data-1980-2019'!$D$1:$D$16305,'[1]NBA-Data-1980-2019'!$G$1:$G$16305,"",0)</f>
        <v/>
      </c>
      <c r="AH222" s="68" t="str" cm="1">
        <f t="array" ref="AH222">_xlfn.XLOOKUP($AE222&amp;$C222&amp;$D222,'[1]NBA-Data-1980-2019'!$B$1:$B$16305&amp;'[1]NBA-Data-1980-2019'!$A$1:$A$16305&amp;'[1]NBA-Data-1980-2019'!$D$1:$D$16305,'[1]NBA-Data-1980-2019'!$H$1:$H$16305,"",0)</f>
        <v/>
      </c>
      <c r="AI222" s="68" t="str" cm="1">
        <f t="array" ref="AI222">_xlfn.XLOOKUP($AE222&amp;$C222&amp;$D222,'[1]NBA-Data-1980-2019'!$B$1:$B$16305&amp;'[1]NBA-Data-1980-2019'!$A$1:$A$16305&amp;'[1]NBA-Data-1980-2019'!$D$1:$D$16305,'[1]NBA-Data-1980-2019'!$F$1:$F$16305,"",0)</f>
        <v/>
      </c>
      <c r="AJ222" s="68" t="str">
        <f>IFERROR(($AH222/SUM(AH206:AH227))*$AI222,"")</f>
        <v/>
      </c>
      <c r="AO222">
        <v>17</v>
      </c>
      <c r="AP222" t="s">
        <v>805</v>
      </c>
      <c r="AQ222">
        <v>26</v>
      </c>
      <c r="AR222">
        <v>5</v>
      </c>
      <c r="AS222" s="2">
        <v>50</v>
      </c>
      <c r="AU222" s="61">
        <v>0.33</v>
      </c>
      <c r="AV222" s="61">
        <v>0.56999999999999995</v>
      </c>
      <c r="AW222" s="61">
        <v>0.1</v>
      </c>
      <c r="AY222" s="2">
        <v>7.6</v>
      </c>
      <c r="AZ222" s="2">
        <v>-0.6</v>
      </c>
      <c r="BA222" s="2">
        <v>1</v>
      </c>
      <c r="BB222" s="2">
        <v>0</v>
      </c>
      <c r="BC222" s="2">
        <v>1</v>
      </c>
      <c r="BD222" s="2">
        <v>0</v>
      </c>
      <c r="BE222" s="2">
        <v>1</v>
      </c>
      <c r="BF222" s="2">
        <v>1</v>
      </c>
      <c r="BG222" s="2">
        <v>6</v>
      </c>
      <c r="BH222" s="2">
        <v>0</v>
      </c>
      <c r="BI222" s="2">
        <v>0</v>
      </c>
    </row>
    <row r="223" spans="2:61" x14ac:dyDescent="0.2">
      <c r="B223" s="1" t="s">
        <v>68</v>
      </c>
      <c r="C223" s="1">
        <v>2014</v>
      </c>
      <c r="D223" s="1" t="s">
        <v>788</v>
      </c>
      <c r="F223" s="2">
        <v>22</v>
      </c>
      <c r="G223" s="2" t="s">
        <v>812</v>
      </c>
      <c r="H223" s="2" t="s">
        <v>552</v>
      </c>
      <c r="I223" s="4" t="s">
        <v>1149</v>
      </c>
      <c r="J223" s="16">
        <f>_xlfn.XLOOKUP($I223,DASHBOARD!$I$2:$I$27,DASHBOARD!$J$2:$J$27,"",0)</f>
        <v>83</v>
      </c>
      <c r="K223" s="23">
        <f>J223/DASHBOARD!$C$3</f>
        <v>2.1082042164084331</v>
      </c>
      <c r="L223" s="2">
        <v>245</v>
      </c>
      <c r="M223" s="26">
        <f>L223/DASHBOARD!$C$4</f>
        <v>111.11111111111111</v>
      </c>
      <c r="N223" s="26">
        <f t="shared" si="24"/>
        <v>24.999546781503518</v>
      </c>
      <c r="O223" s="5">
        <v>31048</v>
      </c>
      <c r="P223" s="2" t="s">
        <v>741</v>
      </c>
      <c r="Q223" s="2" t="str">
        <f>_xlfn.XLOOKUP($P223,DASHBOARD!$L$2:$L$150,DASHBOARD!M$2:M$150,"",0)</f>
        <v>Brazil</v>
      </c>
      <c r="R223" s="2" t="str">
        <f>_xlfn.XLOOKUP($P223,DASHBOARD!$L$2:$L$150,DASHBOARD!N$2:N$150,"",0)</f>
        <v>South America</v>
      </c>
      <c r="S223" s="2" t="str">
        <f>_xlfn.XLOOKUP($P223,DASHBOARD!$L$2:$L$150,DASHBOARD!O$2:O$150,"",0)</f>
        <v>Americas</v>
      </c>
      <c r="T223" s="2">
        <v>3</v>
      </c>
      <c r="Y223" s="2" t="str">
        <f t="shared" si="25"/>
        <v/>
      </c>
      <c r="Z223" s="6">
        <f>_xlfn.XLOOKUP($G223,$AE$206:$AE$227,$AF$206:$AF$227,0,0)</f>
        <v>10000000</v>
      </c>
      <c r="AA223" s="43">
        <f>Z223/$AB$228</f>
        <v>0.15706963845773447</v>
      </c>
      <c r="AD223" s="1">
        <v>18</v>
      </c>
      <c r="AF223" s="6"/>
      <c r="AG223" s="6" t="str" cm="1">
        <f t="array" ref="AG223">_xlfn.XLOOKUP($AE223&amp;$C223&amp;$D223,'[1]NBA-Data-1980-2019'!$B$1:$B$16305&amp;'[1]NBA-Data-1980-2019'!$A$1:$A$16305&amp;'[1]NBA-Data-1980-2019'!$D$1:$D$16305,'[1]NBA-Data-1980-2019'!$G$1:$G$16305,"",0)</f>
        <v/>
      </c>
      <c r="AH223" s="68" t="str" cm="1">
        <f t="array" ref="AH223">_xlfn.XLOOKUP($AE223&amp;$C223&amp;$D223,'[1]NBA-Data-1980-2019'!$B$1:$B$16305&amp;'[1]NBA-Data-1980-2019'!$A$1:$A$16305&amp;'[1]NBA-Data-1980-2019'!$D$1:$D$16305,'[1]NBA-Data-1980-2019'!$H$1:$H$16305,"",0)</f>
        <v/>
      </c>
      <c r="AI223" s="68" t="str" cm="1">
        <f t="array" ref="AI223">_xlfn.XLOOKUP($AE223&amp;$C223&amp;$D223,'[1]NBA-Data-1980-2019'!$B$1:$B$16305&amp;'[1]NBA-Data-1980-2019'!$A$1:$A$16305&amp;'[1]NBA-Data-1980-2019'!$D$1:$D$16305,'[1]NBA-Data-1980-2019'!$F$1:$F$16305,"",0)</f>
        <v/>
      </c>
      <c r="AJ223" s="68" t="str">
        <f>IFERROR(($AH223/SUM(AH206:AH227))*$AI223,"")</f>
        <v/>
      </c>
      <c r="AO223">
        <v>18</v>
      </c>
      <c r="AP223" t="s">
        <v>806</v>
      </c>
      <c r="AQ223">
        <v>28</v>
      </c>
      <c r="AR223">
        <v>4</v>
      </c>
      <c r="AS223" s="2">
        <v>34</v>
      </c>
      <c r="AU223" s="61">
        <v>0.87</v>
      </c>
      <c r="AV223" s="61">
        <v>0.13</v>
      </c>
      <c r="AY223" s="2">
        <v>36.200000000000003</v>
      </c>
      <c r="AZ223" s="2">
        <v>28.2</v>
      </c>
      <c r="BA223" s="2">
        <v>0</v>
      </c>
      <c r="BB223" s="2">
        <v>0</v>
      </c>
      <c r="BC223" s="2">
        <v>0</v>
      </c>
      <c r="BD223" s="2">
        <v>0</v>
      </c>
      <c r="BE223" s="2">
        <v>1</v>
      </c>
      <c r="BF223" s="2">
        <v>0</v>
      </c>
      <c r="BG223" s="2">
        <v>2</v>
      </c>
      <c r="BH223" s="2">
        <v>0</v>
      </c>
      <c r="BI223" s="2">
        <v>0</v>
      </c>
    </row>
    <row r="224" spans="2:61" x14ac:dyDescent="0.2">
      <c r="B224" s="1" t="s">
        <v>68</v>
      </c>
      <c r="C224" s="1">
        <v>2014</v>
      </c>
      <c r="D224" s="1" t="s">
        <v>788</v>
      </c>
      <c r="F224" s="2">
        <v>24</v>
      </c>
      <c r="G224" s="2" t="s">
        <v>813</v>
      </c>
      <c r="H224" s="2" t="s">
        <v>566</v>
      </c>
      <c r="I224" s="4" t="s">
        <v>602</v>
      </c>
      <c r="J224" s="16">
        <f>_xlfn.XLOOKUP($I224,DASHBOARD!$I$2:$I$27,DASHBOARD!$J$2:$J$27,"",0)</f>
        <v>81</v>
      </c>
      <c r="K224" s="23">
        <f>J224/DASHBOARD!$C$3</f>
        <v>2.0574041148082296</v>
      </c>
      <c r="L224" s="2">
        <v>225</v>
      </c>
      <c r="M224" s="26">
        <f>L224/DASHBOARD!$C$4</f>
        <v>102.0408163265306</v>
      </c>
      <c r="N224" s="26">
        <f t="shared" si="24"/>
        <v>24.106530861087002</v>
      </c>
      <c r="O224" s="5">
        <v>32455</v>
      </c>
      <c r="P224" s="2" t="s">
        <v>557</v>
      </c>
      <c r="Q224" s="2" t="str">
        <f>_xlfn.XLOOKUP($P224,DASHBOARD!$L$2:$L$150,DASHBOARD!M$2:M$150,"",0)</f>
        <v>United States</v>
      </c>
      <c r="R224" s="2" t="str">
        <f>_xlfn.XLOOKUP($P224,DASHBOARD!$L$2:$L$150,DASHBOARD!N$2:N$150,"",0)</f>
        <v>North America</v>
      </c>
      <c r="S224" s="2" t="str">
        <f>_xlfn.XLOOKUP($P224,DASHBOARD!$L$2:$L$150,DASHBOARD!O$2:O$150,"",0)</f>
        <v>Americas</v>
      </c>
      <c r="T224" s="2">
        <v>2</v>
      </c>
      <c r="V224" s="2" t="s">
        <v>814</v>
      </c>
      <c r="W224" s="2" t="s">
        <v>697</v>
      </c>
      <c r="X224" s="2" t="s">
        <v>1245</v>
      </c>
      <c r="Y224" s="2" t="str">
        <f t="shared" si="25"/>
        <v>X</v>
      </c>
      <c r="Z224" s="6">
        <f>_xlfn.XLOOKUP($G224,$AE$206:$AE$227,$AF$206:$AF$227,0,0)</f>
        <v>0</v>
      </c>
      <c r="AA224" s="43">
        <f>Z224/$AB$228</f>
        <v>0</v>
      </c>
      <c r="AD224" s="1">
        <v>19</v>
      </c>
      <c r="AF224" s="6"/>
      <c r="AG224" s="6" t="str" cm="1">
        <f t="array" ref="AG224">_xlfn.XLOOKUP($AE224&amp;$C224&amp;$D224,'[1]NBA-Data-1980-2019'!$B$1:$B$16305&amp;'[1]NBA-Data-1980-2019'!$A$1:$A$16305&amp;'[1]NBA-Data-1980-2019'!$D$1:$D$16305,'[1]NBA-Data-1980-2019'!$G$1:$G$16305,"",0)</f>
        <v/>
      </c>
      <c r="AH224" s="68" t="str" cm="1">
        <f t="array" ref="AH224">_xlfn.XLOOKUP($AE224&amp;$C224&amp;$D224,'[1]NBA-Data-1980-2019'!$B$1:$B$16305&amp;'[1]NBA-Data-1980-2019'!$A$1:$A$16305&amp;'[1]NBA-Data-1980-2019'!$D$1:$D$16305,'[1]NBA-Data-1980-2019'!$H$1:$H$16305,"",0)</f>
        <v/>
      </c>
      <c r="AI224" s="68" t="str" cm="1">
        <f t="array" ref="AI224">_xlfn.XLOOKUP($AE224&amp;$C224&amp;$D224,'[1]NBA-Data-1980-2019'!$B$1:$B$16305&amp;'[1]NBA-Data-1980-2019'!$A$1:$A$16305&amp;'[1]NBA-Data-1980-2019'!$D$1:$D$16305,'[1]NBA-Data-1980-2019'!$F$1:$F$16305,"",0)</f>
        <v/>
      </c>
      <c r="AJ224" s="68" t="str">
        <f>IFERROR(($AH224/SUM(AH206:AH227))*$AI224,"")</f>
        <v/>
      </c>
      <c r="AO224">
        <v>19</v>
      </c>
      <c r="AP224" t="s">
        <v>813</v>
      </c>
      <c r="AQ224">
        <v>25</v>
      </c>
      <c r="AR224">
        <v>1</v>
      </c>
      <c r="AS224" s="2">
        <v>15</v>
      </c>
      <c r="AW224" s="61">
        <v>1</v>
      </c>
      <c r="AY224" s="2">
        <v>33.1</v>
      </c>
      <c r="AZ224" s="2">
        <v>25</v>
      </c>
      <c r="BA224" s="2">
        <v>1</v>
      </c>
      <c r="BB224" s="2">
        <v>0</v>
      </c>
      <c r="BC224" s="2">
        <v>0</v>
      </c>
      <c r="BD224" s="2">
        <v>0</v>
      </c>
      <c r="BE224" s="2">
        <v>1</v>
      </c>
      <c r="BF224" s="2">
        <v>0</v>
      </c>
      <c r="BG224" s="2">
        <v>0</v>
      </c>
      <c r="BH224" s="2">
        <v>0</v>
      </c>
      <c r="BI224" s="2">
        <v>0</v>
      </c>
    </row>
    <row r="225" spans="1:61" x14ac:dyDescent="0.2">
      <c r="B225" s="1" t="s">
        <v>68</v>
      </c>
      <c r="C225" s="1">
        <v>2014</v>
      </c>
      <c r="D225" s="1" t="s">
        <v>788</v>
      </c>
      <c r="I225" s="4"/>
      <c r="O225" s="5"/>
      <c r="Y225" s="2" t="str">
        <f t="shared" si="25"/>
        <v/>
      </c>
      <c r="Z225" s="6">
        <f>_xlfn.XLOOKUP($G225,$AE$206:$AE$227,$AF$206:$AF$227,0,0)</f>
        <v>0</v>
      </c>
      <c r="AA225" s="43">
        <f>Z225/$AB$228</f>
        <v>0</v>
      </c>
      <c r="AD225" s="1">
        <v>20</v>
      </c>
      <c r="AF225" s="6"/>
      <c r="AG225" s="6" t="str" cm="1">
        <f t="array" ref="AG225">_xlfn.XLOOKUP($AE225&amp;$C225&amp;$D225,'[1]NBA-Data-1980-2019'!$B$1:$B$16305&amp;'[1]NBA-Data-1980-2019'!$A$1:$A$16305&amp;'[1]NBA-Data-1980-2019'!$D$1:$D$16305,'[1]NBA-Data-1980-2019'!$G$1:$G$16305,"",0)</f>
        <v/>
      </c>
      <c r="AH225" s="68" t="str" cm="1">
        <f t="array" ref="AH225">_xlfn.XLOOKUP($AE225&amp;$C225&amp;$D225,'[1]NBA-Data-1980-2019'!$B$1:$B$16305&amp;'[1]NBA-Data-1980-2019'!$A$1:$A$16305&amp;'[1]NBA-Data-1980-2019'!$D$1:$D$16305,'[1]NBA-Data-1980-2019'!$H$1:$H$16305,"",0)</f>
        <v/>
      </c>
      <c r="AI225" s="68" t="str" cm="1">
        <f t="array" ref="AI225">_xlfn.XLOOKUP($AE225&amp;$C225&amp;$D225,'[1]NBA-Data-1980-2019'!$B$1:$B$16305&amp;'[1]NBA-Data-1980-2019'!$A$1:$A$16305&amp;'[1]NBA-Data-1980-2019'!$D$1:$D$16305,'[1]NBA-Data-1980-2019'!$F$1:$F$16305,"",0)</f>
        <v/>
      </c>
      <c r="AJ225" s="68" t="str">
        <f>IFERROR(($AH225/SUM(AH206:AH227))*$AI225,"")</f>
        <v/>
      </c>
    </row>
    <row r="226" spans="1:61" x14ac:dyDescent="0.2">
      <c r="B226" s="1" t="s">
        <v>68</v>
      </c>
      <c r="C226" s="1">
        <v>2014</v>
      </c>
      <c r="D226" s="1" t="s">
        <v>788</v>
      </c>
      <c r="I226" s="4"/>
      <c r="O226" s="5"/>
      <c r="Y226" s="2" t="str">
        <f t="shared" si="25"/>
        <v/>
      </c>
      <c r="Z226" s="6">
        <f>_xlfn.XLOOKUP($G226,$AE$206:$AE$227,$AF$206:$AF$227,0,0)</f>
        <v>0</v>
      </c>
      <c r="AA226" s="43">
        <f>Z226/$AB$228</f>
        <v>0</v>
      </c>
      <c r="AD226" s="1">
        <v>21</v>
      </c>
      <c r="AG226" s="6" t="str" cm="1">
        <f t="array" ref="AG226">_xlfn.XLOOKUP($AE226&amp;$C226&amp;$D226,'[1]NBA-Data-1980-2019'!$B$1:$B$16305&amp;'[1]NBA-Data-1980-2019'!$A$1:$A$16305&amp;'[1]NBA-Data-1980-2019'!$D$1:$D$16305,'[1]NBA-Data-1980-2019'!$G$1:$G$16305,"",0)</f>
        <v/>
      </c>
      <c r="AH226" s="68" t="str" cm="1">
        <f t="array" ref="AH226">_xlfn.XLOOKUP($AE226&amp;$C226&amp;$D226,'[1]NBA-Data-1980-2019'!$B$1:$B$16305&amp;'[1]NBA-Data-1980-2019'!$A$1:$A$16305&amp;'[1]NBA-Data-1980-2019'!$D$1:$D$16305,'[1]NBA-Data-1980-2019'!$H$1:$H$16305,"",0)</f>
        <v/>
      </c>
      <c r="AI226" s="68" t="str" cm="1">
        <f t="array" ref="AI226">_xlfn.XLOOKUP($AE226&amp;$C226&amp;$D226,'[1]NBA-Data-1980-2019'!$B$1:$B$16305&amp;'[1]NBA-Data-1980-2019'!$A$1:$A$16305&amp;'[1]NBA-Data-1980-2019'!$D$1:$D$16305,'[1]NBA-Data-1980-2019'!$F$1:$F$16305,"",0)</f>
        <v/>
      </c>
      <c r="AJ226" s="68" t="str">
        <f>IFERROR(($AH226/SUM(AH206:AH227))*$AI226,"")</f>
        <v/>
      </c>
    </row>
    <row r="227" spans="1:61" x14ac:dyDescent="0.2">
      <c r="B227" s="1" t="s">
        <v>68</v>
      </c>
      <c r="C227" s="1">
        <v>2014</v>
      </c>
      <c r="D227" s="1" t="s">
        <v>788</v>
      </c>
      <c r="I227" s="4"/>
      <c r="O227" s="5"/>
      <c r="Y227" s="2" t="str">
        <f t="shared" si="25"/>
        <v/>
      </c>
      <c r="Z227" s="6">
        <f>_xlfn.XLOOKUP($G227,$AE$206:$AE$227,$AF$206:$AF$227,0,0)</f>
        <v>0</v>
      </c>
      <c r="AA227" s="43">
        <f>Z227/$AB$228</f>
        <v>0</v>
      </c>
      <c r="AD227" s="1">
        <v>22</v>
      </c>
      <c r="AG227" s="6" t="str" cm="1">
        <f t="array" ref="AG227">_xlfn.XLOOKUP($AE227&amp;$C227&amp;$D227,'[1]NBA-Data-1980-2019'!$B$1:$B$16305&amp;'[1]NBA-Data-1980-2019'!$A$1:$A$16305&amp;'[1]NBA-Data-1980-2019'!$D$1:$D$16305,'[1]NBA-Data-1980-2019'!$G$1:$G$16305,"",0)</f>
        <v/>
      </c>
      <c r="AH227" s="68" t="str" cm="1">
        <f t="array" ref="AH227">_xlfn.XLOOKUP($AE227&amp;$C227&amp;$D227,'[1]NBA-Data-1980-2019'!$B$1:$B$16305&amp;'[1]NBA-Data-1980-2019'!$A$1:$A$16305&amp;'[1]NBA-Data-1980-2019'!$D$1:$D$16305,'[1]NBA-Data-1980-2019'!$H$1:$H$16305,"",0)</f>
        <v/>
      </c>
      <c r="AI227" s="68" t="str" cm="1">
        <f t="array" ref="AI227">_xlfn.XLOOKUP($AE227&amp;$C227&amp;$D227,'[1]NBA-Data-1980-2019'!$B$1:$B$16305&amp;'[1]NBA-Data-1980-2019'!$A$1:$A$16305&amp;'[1]NBA-Data-1980-2019'!$D$1:$D$16305,'[1]NBA-Data-1980-2019'!$F$1:$F$16305,"",0)</f>
        <v/>
      </c>
      <c r="AJ227" s="68" t="str">
        <f>IFERROR(($AH227/SUM(AH206:AH227))*$AI227,"")</f>
        <v/>
      </c>
    </row>
    <row r="228" spans="1:61" x14ac:dyDescent="0.2">
      <c r="B228" s="1" t="s">
        <v>68</v>
      </c>
      <c r="C228" s="1">
        <v>2014</v>
      </c>
      <c r="D228" s="1" t="s">
        <v>788</v>
      </c>
      <c r="E228" s="1"/>
      <c r="F228" s="1"/>
      <c r="G228" s="1">
        <f>$G204</f>
        <v>0</v>
      </c>
      <c r="H228" s="1"/>
      <c r="I228" s="1"/>
      <c r="J228" s="36"/>
      <c r="K228" s="36"/>
      <c r="L228" s="1"/>
      <c r="M228" s="1"/>
      <c r="N228" s="1"/>
      <c r="O228" s="1"/>
      <c r="P228" s="1"/>
      <c r="Q228" s="1"/>
      <c r="R228" s="1"/>
      <c r="S228" s="1"/>
      <c r="T228" s="1"/>
      <c r="U228" s="1"/>
      <c r="V228" s="1"/>
      <c r="W228" s="1"/>
      <c r="X228" s="1"/>
      <c r="Y228" s="1"/>
      <c r="AA228" s="41">
        <f>SUM(AA206:AA227)</f>
        <v>1</v>
      </c>
      <c r="AB228" s="37">
        <f>SUM(Z206:Z227)</f>
        <v>63666028</v>
      </c>
      <c r="AC228" s="1"/>
      <c r="AE228" s="37">
        <f>AG228-AF228</f>
        <v>-2596950</v>
      </c>
      <c r="AF228" s="37">
        <f>SUM(AF206:AF227)</f>
        <v>63666028</v>
      </c>
      <c r="AG228" s="37">
        <f>SUM(AG206:AG227)</f>
        <v>61069078</v>
      </c>
      <c r="AH228" s="69">
        <f>SUM(AH206:AH227)</f>
        <v>19143.400000000001</v>
      </c>
      <c r="AI228" s="69">
        <f>SUM(AI206:AI227)</f>
        <v>204.49999999999997</v>
      </c>
      <c r="AJ228" s="69">
        <f>SUM(AJ206:AJ227)</f>
        <v>16.690931078073902</v>
      </c>
    </row>
    <row r="229" spans="1:61" ht="17" thickBot="1" x14ac:dyDescent="0.25"/>
    <row r="230" spans="1:61" ht="17" thickBot="1" x14ac:dyDescent="0.25">
      <c r="A230" s="3">
        <v>10</v>
      </c>
      <c r="B230" s="1" t="str">
        <f>B$1</f>
        <v>YEAR</v>
      </c>
      <c r="C230" s="1" t="str">
        <f>C$1</f>
        <v>YEAR</v>
      </c>
      <c r="D230" s="1" t="str">
        <f>D$1</f>
        <v>TEAM</v>
      </c>
      <c r="F230" s="1" t="str">
        <f t="shared" ref="F230:Z230" si="26">F$1</f>
        <v>NUMBER</v>
      </c>
      <c r="G230" s="1" t="str">
        <f t="shared" si="26"/>
        <v>PLAYER</v>
      </c>
      <c r="H230" s="1" t="str">
        <f t="shared" si="26"/>
        <v>POS</v>
      </c>
      <c r="I230" s="1" t="str">
        <f t="shared" si="26"/>
        <v>HEIGHT</v>
      </c>
      <c r="J230" s="1" t="str">
        <f t="shared" si="26"/>
        <v>HEIGHT (IN)</v>
      </c>
      <c r="K230" s="1" t="str">
        <f t="shared" si="26"/>
        <v>HEIGHT (M)</v>
      </c>
      <c r="L230" s="1" t="str">
        <f t="shared" si="26"/>
        <v>WEIGHT (LBS)</v>
      </c>
      <c r="M230" s="1" t="str">
        <f t="shared" si="26"/>
        <v>WEIGHT (KG)</v>
      </c>
      <c r="N230" s="1" t="str">
        <f t="shared" si="26"/>
        <v>BMI</v>
      </c>
      <c r="O230" s="1" t="str">
        <f t="shared" si="26"/>
        <v>BIRTH DATE</v>
      </c>
      <c r="P230" s="1" t="str">
        <f t="shared" si="26"/>
        <v>NATION</v>
      </c>
      <c r="Q230" s="1" t="str">
        <f t="shared" si="26"/>
        <v>COUNTRY</v>
      </c>
      <c r="R230" s="1" t="str">
        <f t="shared" si="26"/>
        <v>CONTINENT</v>
      </c>
      <c r="S230" s="1" t="str">
        <f t="shared" si="26"/>
        <v>GLOBAL REGION</v>
      </c>
      <c r="T230" s="1" t="str">
        <f t="shared" si="26"/>
        <v>EXPERIENCE</v>
      </c>
      <c r="U230" s="1"/>
      <c r="V230" s="1" t="str">
        <f t="shared" si="26"/>
        <v>COLLEGE</v>
      </c>
      <c r="W230" s="1" t="str">
        <f t="shared" si="26"/>
        <v>COLLEGE1</v>
      </c>
      <c r="X230" s="1" t="str">
        <f t="shared" si="26"/>
        <v>COLLEGE2</v>
      </c>
      <c r="Y230" s="1" t="str">
        <f t="shared" si="26"/>
        <v>TRANSFER</v>
      </c>
      <c r="Z230" s="1" t="str">
        <f t="shared" si="26"/>
        <v>SALARY</v>
      </c>
      <c r="AA230" s="1" t="s">
        <v>1264</v>
      </c>
      <c r="AD230" s="1" t="str">
        <f>AD$1</f>
        <v>Rk</v>
      </c>
      <c r="AE230" s="1" t="str">
        <f>AE$1</f>
        <v>PLAYER</v>
      </c>
      <c r="AF230" s="1" t="str">
        <f>AF$1</f>
        <v>SALARY - BR</v>
      </c>
      <c r="AG230" s="1" t="str">
        <f>AG$1</f>
        <v>SALARY - KAGGLE</v>
      </c>
      <c r="AH230" s="67" t="str">
        <f>AH$1</f>
        <v>TTL MP</v>
      </c>
      <c r="AI230" s="67" t="str">
        <f>AI$1</f>
        <v>PER</v>
      </c>
      <c r="AJ230" s="67" t="str">
        <f>AJ$1</f>
        <v>WTD-MP-PER</v>
      </c>
      <c r="AO230" t="s">
        <v>550</v>
      </c>
      <c r="AP230" t="s">
        <v>1378</v>
      </c>
      <c r="AQ230" t="s">
        <v>1379</v>
      </c>
      <c r="AR230" t="s">
        <v>1342</v>
      </c>
      <c r="AS230" s="2" t="s">
        <v>1380</v>
      </c>
      <c r="AT230" s="2" t="s">
        <v>1381</v>
      </c>
      <c r="AU230" s="2" t="s">
        <v>1382</v>
      </c>
      <c r="AV230" s="2" t="s">
        <v>1383</v>
      </c>
      <c r="AW230" s="2" t="s">
        <v>1384</v>
      </c>
      <c r="AX230" s="2" t="s">
        <v>1385</v>
      </c>
      <c r="AY230" s="2" t="s">
        <v>1386</v>
      </c>
      <c r="AZ230" s="2" t="s">
        <v>1387</v>
      </c>
      <c r="BA230" s="2" t="s">
        <v>1388</v>
      </c>
      <c r="BB230" s="2" t="s">
        <v>1389</v>
      </c>
      <c r="BC230" s="2" t="s">
        <v>1390</v>
      </c>
      <c r="BD230" s="2" t="s">
        <v>1391</v>
      </c>
      <c r="BE230" s="2" t="s">
        <v>1390</v>
      </c>
      <c r="BF230" s="2" t="s">
        <v>1391</v>
      </c>
      <c r="BG230" s="2" t="s">
        <v>1392</v>
      </c>
      <c r="BH230" s="2" t="s">
        <v>1393</v>
      </c>
      <c r="BI230" s="2" t="s">
        <v>1394</v>
      </c>
    </row>
    <row r="231" spans="1:61" ht="17" thickBot="1" x14ac:dyDescent="0.25">
      <c r="A231" s="3" t="s">
        <v>815</v>
      </c>
      <c r="B231" s="1" t="s">
        <v>76</v>
      </c>
      <c r="C231" s="1">
        <v>2013</v>
      </c>
      <c r="D231" s="1" t="s">
        <v>815</v>
      </c>
      <c r="F231" s="2">
        <v>34</v>
      </c>
      <c r="G231" s="2" t="s">
        <v>816</v>
      </c>
      <c r="H231" s="2" t="s">
        <v>576</v>
      </c>
      <c r="I231" s="4" t="s">
        <v>601</v>
      </c>
      <c r="J231" s="16">
        <f>_xlfn.XLOOKUP($I231,DASHBOARD!$I$2:$I$27,DASHBOARD!$J$2:$J$27,"",0)</f>
        <v>77</v>
      </c>
      <c r="K231" s="23">
        <f>J231/DASHBOARD!$C$3</f>
        <v>1.9558039116078234</v>
      </c>
      <c r="L231" s="2">
        <v>205</v>
      </c>
      <c r="M231" s="26">
        <f>L231/DASHBOARD!$C$4</f>
        <v>92.970521541950106</v>
      </c>
      <c r="N231" s="26">
        <f t="shared" ref="N231:N248" si="27">M231/(K231^2)</f>
        <v>24.304945215281812</v>
      </c>
      <c r="O231" s="5">
        <v>27595</v>
      </c>
      <c r="P231" s="2" t="s">
        <v>557</v>
      </c>
      <c r="Q231" s="2" t="str">
        <f>_xlfn.XLOOKUP($P231,DASHBOARD!$L$2:$L$150,DASHBOARD!M$2:M$150,"",0)</f>
        <v>United States</v>
      </c>
      <c r="R231" s="2" t="str">
        <f>_xlfn.XLOOKUP($P231,DASHBOARD!$L$2:$L$150,DASHBOARD!N$2:N$150,"",0)</f>
        <v>North America</v>
      </c>
      <c r="S231" s="2" t="str">
        <f>_xlfn.XLOOKUP($P231,DASHBOARD!$L$2:$L$150,DASHBOARD!O$2:O$150,"",0)</f>
        <v>Americas</v>
      </c>
      <c r="T231" s="2">
        <v>16</v>
      </c>
      <c r="V231" s="2" t="s">
        <v>817</v>
      </c>
      <c r="W231" s="2" t="s">
        <v>817</v>
      </c>
      <c r="Y231" s="2" t="str">
        <f t="shared" ref="Y231:Y252" si="28">IF(X231="","","X")</f>
        <v/>
      </c>
      <c r="Z231" s="6">
        <f>_xlfn.XLOOKUP($G231,$AE$231:$AE$252,$AF$231:$AF$252,0,0)</f>
        <v>3090000</v>
      </c>
      <c r="AA231" s="43">
        <f>Z231/$AB$253</f>
        <v>3.7887003324529364E-2</v>
      </c>
      <c r="AD231" s="1">
        <v>1</v>
      </c>
      <c r="AE231" s="2" t="s">
        <v>822</v>
      </c>
      <c r="AF231" s="6">
        <v>17545000</v>
      </c>
      <c r="AG231" s="6" cm="1">
        <f t="array" ref="AG231">_xlfn.XLOOKUP($AE231&amp;$C231&amp;$D231,'[1]NBA-Data-1980-2019'!$B$1:$B$16305&amp;'[1]NBA-Data-1980-2019'!$A$1:$A$16305&amp;'[1]NBA-Data-1980-2019'!$D$1:$D$16305,'[1]NBA-Data-1980-2019'!$G$1:$G$16305,"",0)</f>
        <v>17545000</v>
      </c>
      <c r="AH231" s="68" cm="1">
        <f t="array" ref="AH231">_xlfn.XLOOKUP($AE231&amp;$C231&amp;$D231,'[1]NBA-Data-1980-2019'!$B$1:$B$16305&amp;'[1]NBA-Data-1980-2019'!$A$1:$A$16305&amp;'[1]NBA-Data-1980-2019'!$D$1:$D$16305,'[1]NBA-Data-1980-2019'!$H$1:$H$16305,"",0)</f>
        <v>2456.8000000000002</v>
      </c>
      <c r="AI231" s="68" cm="1">
        <f t="array" ref="AI231">_xlfn.XLOOKUP($AE231&amp;$C231&amp;$D231,'[1]NBA-Data-1980-2019'!$B$1:$B$16305&amp;'[1]NBA-Data-1980-2019'!$A$1:$A$16305&amp;'[1]NBA-Data-1980-2019'!$D$1:$D$16305,'[1]NBA-Data-1980-2019'!$F$1:$F$16305,"",0)</f>
        <v>20</v>
      </c>
      <c r="AJ231" s="68">
        <f>IFERROR(($AH231/SUM(AH231:AH252))*$AI231,"")</f>
        <v>2.4814783017105109</v>
      </c>
      <c r="AO231">
        <v>1</v>
      </c>
      <c r="AP231" t="s">
        <v>647</v>
      </c>
      <c r="AQ231">
        <v>28</v>
      </c>
      <c r="AR231">
        <v>76</v>
      </c>
      <c r="AS231" s="2">
        <v>2877</v>
      </c>
      <c r="AV231" s="61">
        <v>0.09</v>
      </c>
      <c r="AW231" s="61">
        <v>0.82</v>
      </c>
      <c r="AX231" s="61">
        <v>0.09</v>
      </c>
      <c r="AY231" s="2">
        <v>13.2</v>
      </c>
      <c r="AZ231" s="2">
        <v>15.3</v>
      </c>
      <c r="BA231" s="2">
        <v>137</v>
      </c>
      <c r="BB231" s="2">
        <v>52</v>
      </c>
      <c r="BC231" s="2">
        <v>34</v>
      </c>
      <c r="BD231" s="2">
        <v>26</v>
      </c>
      <c r="BE231" s="2">
        <v>214</v>
      </c>
      <c r="BF231" s="2">
        <v>7</v>
      </c>
      <c r="BG231" s="2">
        <v>1298</v>
      </c>
      <c r="BH231" s="2">
        <v>54</v>
      </c>
      <c r="BI231" s="2">
        <v>41</v>
      </c>
    </row>
    <row r="232" spans="1:61" x14ac:dyDescent="0.2">
      <c r="B232" s="1" t="s">
        <v>76</v>
      </c>
      <c r="C232" s="1">
        <v>2013</v>
      </c>
      <c r="D232" s="1" t="s">
        <v>815</v>
      </c>
      <c r="F232" s="2">
        <v>11</v>
      </c>
      <c r="G232" s="2" t="s">
        <v>818</v>
      </c>
      <c r="H232" s="2" t="s">
        <v>552</v>
      </c>
      <c r="I232" s="4" t="s">
        <v>595</v>
      </c>
      <c r="J232" s="16">
        <f>_xlfn.XLOOKUP($I232,DASHBOARD!$I$2:$I$27,DASHBOARD!$J$2:$J$27,"",0)</f>
        <v>82</v>
      </c>
      <c r="K232" s="23">
        <f>J232/DASHBOARD!$C$3</f>
        <v>2.0828041656083314</v>
      </c>
      <c r="L232" s="2">
        <v>245</v>
      </c>
      <c r="M232" s="26">
        <f>L232/DASHBOARD!$C$4</f>
        <v>111.11111111111111</v>
      </c>
      <c r="N232" s="26">
        <f t="shared" si="27"/>
        <v>25.613009782536846</v>
      </c>
      <c r="O232" s="5">
        <v>28678</v>
      </c>
      <c r="P232" s="2" t="s">
        <v>557</v>
      </c>
      <c r="Q232" s="2" t="str">
        <f>_xlfn.XLOOKUP($P232,DASHBOARD!$L$2:$L$150,DASHBOARD!M$2:M$150,"",0)</f>
        <v>United States</v>
      </c>
      <c r="R232" s="2" t="str">
        <f>_xlfn.XLOOKUP($P232,DASHBOARD!$L$2:$L$150,DASHBOARD!N$2:N$150,"",0)</f>
        <v>North America</v>
      </c>
      <c r="S232" s="2" t="str">
        <f>_xlfn.XLOOKUP($P232,DASHBOARD!$L$2:$L$150,DASHBOARD!O$2:O$150,"",0)</f>
        <v>Americas</v>
      </c>
      <c r="T232" s="2">
        <v>10</v>
      </c>
      <c r="V232" s="2" t="s">
        <v>819</v>
      </c>
      <c r="W232" s="2" t="s">
        <v>819</v>
      </c>
      <c r="Y232" s="2" t="str">
        <f t="shared" si="28"/>
        <v/>
      </c>
      <c r="Z232" s="6">
        <f>_xlfn.XLOOKUP($G232,$AE$231:$AE$252,$AF$231:$AF$252,0,0)</f>
        <v>699952</v>
      </c>
      <c r="AA232" s="43">
        <f>Z232/$AB$253</f>
        <v>8.5822277511362396E-3</v>
      </c>
      <c r="AD232" s="1">
        <v>2</v>
      </c>
      <c r="AE232" s="2" t="s">
        <v>647</v>
      </c>
      <c r="AF232" s="6">
        <v>17545000</v>
      </c>
      <c r="AG232" s="6" cm="1">
        <f t="array" ref="AG232">_xlfn.XLOOKUP($AE232&amp;$C232&amp;$D232,'[1]NBA-Data-1980-2019'!$B$1:$B$16305&amp;'[1]NBA-Data-1980-2019'!$A$1:$A$16305&amp;'[1]NBA-Data-1980-2019'!$D$1:$D$16305,'[1]NBA-Data-1980-2019'!$G$1:$G$16305,"",0)</f>
        <v>17545000</v>
      </c>
      <c r="AH232" s="68" cm="1">
        <f t="array" ref="AH232">_xlfn.XLOOKUP($AE232&amp;$C232&amp;$D232,'[1]NBA-Data-1980-2019'!$B$1:$B$16305&amp;'[1]NBA-Data-1980-2019'!$A$1:$A$16305&amp;'[1]NBA-Data-1980-2019'!$D$1:$D$16305,'[1]NBA-Data-1980-2019'!$H$1:$H$16305,"",0)</f>
        <v>2880.4</v>
      </c>
      <c r="AI232" s="68" cm="1">
        <f t="array" ref="AI232">_xlfn.XLOOKUP($AE232&amp;$C232&amp;$D232,'[1]NBA-Data-1980-2019'!$B$1:$B$16305&amp;'[1]NBA-Data-1980-2019'!$A$1:$A$16305&amp;'[1]NBA-Data-1980-2019'!$D$1:$D$16305,'[1]NBA-Data-1980-2019'!$F$1:$F$16305,"",0)</f>
        <v>31.6</v>
      </c>
      <c r="AJ232" s="68">
        <f>IFERROR(($AH232/SUM(AH231:AH252))*$AI232,"")</f>
        <v>4.5967466453883867</v>
      </c>
      <c r="AO232">
        <v>2</v>
      </c>
      <c r="AP232" t="s">
        <v>822</v>
      </c>
      <c r="AQ232">
        <v>28</v>
      </c>
      <c r="AR232">
        <v>74</v>
      </c>
      <c r="AS232" s="2">
        <v>2454</v>
      </c>
      <c r="AX232" s="61">
        <v>1</v>
      </c>
      <c r="AY232" s="2">
        <v>10</v>
      </c>
      <c r="AZ232" s="2">
        <v>2.2999999999999998</v>
      </c>
      <c r="BA232" s="2">
        <v>40</v>
      </c>
      <c r="BB232" s="2">
        <v>50</v>
      </c>
      <c r="BC232" s="2">
        <v>72</v>
      </c>
      <c r="BD232" s="2">
        <v>20</v>
      </c>
      <c r="BE232" s="2">
        <v>140</v>
      </c>
      <c r="BF232" s="2">
        <v>8</v>
      </c>
      <c r="BG232" s="2">
        <v>288</v>
      </c>
      <c r="BH232" s="2">
        <v>23</v>
      </c>
      <c r="BI232" s="2">
        <v>41</v>
      </c>
    </row>
    <row r="233" spans="1:61" x14ac:dyDescent="0.2">
      <c r="B233" s="1" t="s">
        <v>76</v>
      </c>
      <c r="C233" s="1">
        <v>2013</v>
      </c>
      <c r="D233" s="1" t="s">
        <v>815</v>
      </c>
      <c r="F233" s="2">
        <v>50</v>
      </c>
      <c r="G233" s="2" t="s">
        <v>820</v>
      </c>
      <c r="H233" s="2" t="s">
        <v>552</v>
      </c>
      <c r="I233" s="4" t="s">
        <v>602</v>
      </c>
      <c r="J233" s="16">
        <f>_xlfn.XLOOKUP($I233,DASHBOARD!$I$2:$I$27,DASHBOARD!$J$2:$J$27,"",0)</f>
        <v>81</v>
      </c>
      <c r="K233" s="23">
        <f>J233/DASHBOARD!$C$3</f>
        <v>2.0574041148082296</v>
      </c>
      <c r="L233" s="2">
        <v>245</v>
      </c>
      <c r="M233" s="26">
        <f>L233/DASHBOARD!$C$4</f>
        <v>111.11111111111111</v>
      </c>
      <c r="N233" s="26">
        <f t="shared" si="27"/>
        <v>26.24933360429474</v>
      </c>
      <c r="O233" s="5">
        <v>30172</v>
      </c>
      <c r="P233" s="2" t="s">
        <v>593</v>
      </c>
      <c r="Q233" s="2" t="str">
        <f>_xlfn.XLOOKUP($P233,DASHBOARD!$L$2:$L$150,DASHBOARD!M$2:M$150,"",0)</f>
        <v>Canada</v>
      </c>
      <c r="R233" s="2" t="str">
        <f>_xlfn.XLOOKUP($P233,DASHBOARD!$L$2:$L$150,DASHBOARD!N$2:N$150,"",0)</f>
        <v>North America</v>
      </c>
      <c r="S233" s="2" t="str">
        <f>_xlfn.XLOOKUP($P233,DASHBOARD!$L$2:$L$150,DASHBOARD!O$2:O$150,"",0)</f>
        <v>Americas</v>
      </c>
      <c r="T233" s="2">
        <v>5</v>
      </c>
      <c r="V233" s="2" t="s">
        <v>704</v>
      </c>
      <c r="W233" s="2" t="s">
        <v>704</v>
      </c>
      <c r="Y233" s="2" t="str">
        <f t="shared" si="28"/>
        <v/>
      </c>
      <c r="Z233" s="6">
        <f>_xlfn.XLOOKUP($G233,$AE$231:$AE$252,$AF$231:$AF$252,0,0)</f>
        <v>3750000</v>
      </c>
      <c r="AA233" s="43">
        <f>Z233/$AB$253</f>
        <v>4.5979372966661852E-2</v>
      </c>
      <c r="AD233" s="1">
        <v>3</v>
      </c>
      <c r="AE233" s="2" t="s">
        <v>835</v>
      </c>
      <c r="AF233" s="6">
        <v>17182000</v>
      </c>
      <c r="AG233" s="6" cm="1">
        <f t="array" ref="AG233">_xlfn.XLOOKUP($AE233&amp;$C233&amp;$D233,'[1]NBA-Data-1980-2019'!$B$1:$B$16305&amp;'[1]NBA-Data-1980-2019'!$A$1:$A$16305&amp;'[1]NBA-Data-1980-2019'!$D$1:$D$16305,'[1]NBA-Data-1980-2019'!$G$1:$G$16305,"",0)</f>
        <v>17182000</v>
      </c>
      <c r="AH233" s="68" cm="1">
        <f t="array" ref="AH233">_xlfn.XLOOKUP($AE233&amp;$C233&amp;$D233,'[1]NBA-Data-1980-2019'!$B$1:$B$16305&amp;'[1]NBA-Data-1980-2019'!$A$1:$A$16305&amp;'[1]NBA-Data-1980-2019'!$D$1:$D$16305,'[1]NBA-Data-1980-2019'!$H$1:$H$16305,"",0)</f>
        <v>2394.3000000000002</v>
      </c>
      <c r="AI233" s="68" cm="1">
        <f t="array" ref="AI233">_xlfn.XLOOKUP($AE233&amp;$C233&amp;$D233,'[1]NBA-Data-1980-2019'!$B$1:$B$16305&amp;'[1]NBA-Data-1980-2019'!$A$1:$A$16305&amp;'[1]NBA-Data-1980-2019'!$D$1:$D$16305,'[1]NBA-Data-1980-2019'!$F$1:$F$16305,"",0)</f>
        <v>24</v>
      </c>
      <c r="AJ233" s="68">
        <f>IFERROR(($AH233/SUM(AH231:AH252))*$AI233,"")</f>
        <v>2.9020205948154394</v>
      </c>
      <c r="AO233">
        <v>3</v>
      </c>
      <c r="AP233" t="s">
        <v>835</v>
      </c>
      <c r="AQ233">
        <v>31</v>
      </c>
      <c r="AR233">
        <v>69</v>
      </c>
      <c r="AS233" s="2">
        <v>2391</v>
      </c>
      <c r="AT233" s="61">
        <v>0.13</v>
      </c>
      <c r="AU233" s="61">
        <v>0.87</v>
      </c>
      <c r="AY233" s="2">
        <v>12.8</v>
      </c>
      <c r="AZ233" s="2">
        <v>9.4</v>
      </c>
      <c r="BA233" s="2">
        <v>109</v>
      </c>
      <c r="BB233" s="2">
        <v>65</v>
      </c>
      <c r="BC233" s="2">
        <v>70</v>
      </c>
      <c r="BD233" s="2">
        <v>11</v>
      </c>
      <c r="BE233" s="2">
        <v>204</v>
      </c>
      <c r="BF233" s="2">
        <v>4</v>
      </c>
      <c r="BG233" s="2">
        <v>804</v>
      </c>
      <c r="BH233" s="2">
        <v>42</v>
      </c>
      <c r="BI233" s="2">
        <v>36</v>
      </c>
    </row>
    <row r="234" spans="1:61" x14ac:dyDescent="0.2">
      <c r="B234" s="1" t="s">
        <v>76</v>
      </c>
      <c r="C234" s="1">
        <v>2013</v>
      </c>
      <c r="D234" s="1" t="s">
        <v>815</v>
      </c>
      <c r="F234" s="2">
        <v>31</v>
      </c>
      <c r="G234" s="2" t="s">
        <v>821</v>
      </c>
      <c r="H234" s="2" t="s">
        <v>570</v>
      </c>
      <c r="I234" s="4" t="s">
        <v>600</v>
      </c>
      <c r="J234" s="16">
        <f>_xlfn.XLOOKUP($I234,DASHBOARD!$I$2:$I$27,DASHBOARD!$J$2:$J$27,"",0)</f>
        <v>80</v>
      </c>
      <c r="K234" s="23">
        <f>J234/DASHBOARD!$C$3</f>
        <v>2.0320040640081283</v>
      </c>
      <c r="L234" s="2">
        <v>220</v>
      </c>
      <c r="M234" s="26">
        <f>L234/DASHBOARD!$C$4</f>
        <v>99.773242630385482</v>
      </c>
      <c r="N234" s="26">
        <f t="shared" si="27"/>
        <v>24.163783871882082</v>
      </c>
      <c r="O234" s="5">
        <v>28742</v>
      </c>
      <c r="P234" s="2" t="s">
        <v>557</v>
      </c>
      <c r="Q234" s="2" t="str">
        <f>_xlfn.XLOOKUP($P234,DASHBOARD!$L$2:$L$150,DASHBOARD!M$2:M$150,"",0)</f>
        <v>United States</v>
      </c>
      <c r="R234" s="2" t="str">
        <f>_xlfn.XLOOKUP($P234,DASHBOARD!$L$2:$L$150,DASHBOARD!N$2:N$150,"",0)</f>
        <v>North America</v>
      </c>
      <c r="S234" s="2" t="str">
        <f>_xlfn.XLOOKUP($P234,DASHBOARD!$L$2:$L$150,DASHBOARD!O$2:O$150,"",0)</f>
        <v>Americas</v>
      </c>
      <c r="T234" s="2">
        <v>11</v>
      </c>
      <c r="V234" s="2" t="s">
        <v>674</v>
      </c>
      <c r="W234" s="2" t="s">
        <v>674</v>
      </c>
      <c r="Y234" s="2" t="str">
        <f t="shared" si="28"/>
        <v/>
      </c>
      <c r="Z234" s="6">
        <f>_xlfn.XLOOKUP($G234,$AE$231:$AE$252,$AF$231:$AF$252,0,0)</f>
        <v>3135000</v>
      </c>
      <c r="AA234" s="43">
        <f>Z234/$AB$253</f>
        <v>3.8438755800129308E-2</v>
      </c>
      <c r="AD234" s="1">
        <v>4</v>
      </c>
      <c r="AE234" s="2" t="s">
        <v>832</v>
      </c>
      <c r="AF234" s="6">
        <v>5800000</v>
      </c>
      <c r="AG234" s="6" cm="1">
        <f t="array" ref="AG234">_xlfn.XLOOKUP($AE234&amp;$C234&amp;$D234,'[1]NBA-Data-1980-2019'!$B$1:$B$16305&amp;'[1]NBA-Data-1980-2019'!$A$1:$A$16305&amp;'[1]NBA-Data-1980-2019'!$D$1:$D$16305,'[1]NBA-Data-1980-2019'!$G$1:$G$16305,"",0)</f>
        <v>5800000</v>
      </c>
      <c r="AH234" s="68" cm="1">
        <f t="array" ref="AH234">_xlfn.XLOOKUP($AE234&amp;$C234&amp;$D234,'[1]NBA-Data-1980-2019'!$B$1:$B$16305&amp;'[1]NBA-Data-1980-2019'!$A$1:$A$16305&amp;'[1]NBA-Data-1980-2019'!$D$1:$D$16305,'[1]NBA-Data-1980-2019'!$H$1:$H$16305,"",0)</f>
        <v>902.7</v>
      </c>
      <c r="AI234" s="68" cm="1">
        <f t="array" ref="AI234">_xlfn.XLOOKUP($AE234&amp;$C234&amp;$D234,'[1]NBA-Data-1980-2019'!$B$1:$B$16305&amp;'[1]NBA-Data-1980-2019'!$A$1:$A$16305&amp;'[1]NBA-Data-1980-2019'!$D$1:$D$16305,'[1]NBA-Data-1980-2019'!$F$1:$F$16305,"",0)</f>
        <v>13.5</v>
      </c>
      <c r="AJ234" s="68">
        <f>IFERROR(($AH234/SUM(AH231:AH252))*$AI234,"")</f>
        <v>0.61544308144497017</v>
      </c>
      <c r="AO234">
        <v>4</v>
      </c>
      <c r="AP234" t="s">
        <v>823</v>
      </c>
      <c r="AQ234">
        <v>26</v>
      </c>
      <c r="AR234">
        <v>77</v>
      </c>
      <c r="AS234" s="2">
        <v>2068</v>
      </c>
      <c r="AT234" s="61">
        <v>0.98</v>
      </c>
      <c r="AU234" s="61">
        <v>0.02</v>
      </c>
      <c r="AY234" s="2">
        <v>14</v>
      </c>
      <c r="AZ234" s="2">
        <v>10.3</v>
      </c>
      <c r="BA234" s="2">
        <v>78</v>
      </c>
      <c r="BB234" s="2">
        <v>23</v>
      </c>
      <c r="BC234" s="2">
        <v>76</v>
      </c>
      <c r="BD234" s="2">
        <v>7</v>
      </c>
      <c r="BE234" s="2">
        <v>31</v>
      </c>
      <c r="BF234" s="2">
        <v>18</v>
      </c>
      <c r="BG234" s="2">
        <v>606</v>
      </c>
      <c r="BH234" s="2">
        <v>5</v>
      </c>
      <c r="BI234" s="2">
        <v>24</v>
      </c>
    </row>
    <row r="235" spans="1:61" x14ac:dyDescent="0.2">
      <c r="B235" s="1" t="s">
        <v>76</v>
      </c>
      <c r="C235" s="1">
        <v>2013</v>
      </c>
      <c r="D235" s="1" t="s">
        <v>815</v>
      </c>
      <c r="F235" s="2">
        <v>1</v>
      </c>
      <c r="G235" s="2" t="s">
        <v>822</v>
      </c>
      <c r="H235" s="2" t="s">
        <v>552</v>
      </c>
      <c r="I235" s="4" t="s">
        <v>1149</v>
      </c>
      <c r="J235" s="16">
        <f>_xlfn.XLOOKUP($I235,DASHBOARD!$I$2:$I$27,DASHBOARD!$J$2:$J$27,"",0)</f>
        <v>83</v>
      </c>
      <c r="K235" s="23">
        <f>J235/DASHBOARD!$C$3</f>
        <v>2.1082042164084331</v>
      </c>
      <c r="L235" s="2">
        <v>235</v>
      </c>
      <c r="M235" s="26">
        <f>L235/DASHBOARD!$C$4</f>
        <v>106.57596371882086</v>
      </c>
      <c r="N235" s="26">
        <f t="shared" si="27"/>
        <v>23.979157116952354</v>
      </c>
      <c r="O235" s="5">
        <v>30765</v>
      </c>
      <c r="P235" s="2" t="s">
        <v>557</v>
      </c>
      <c r="Q235" s="2" t="str">
        <f>_xlfn.XLOOKUP($P235,DASHBOARD!$L$2:$L$150,DASHBOARD!M$2:M$150,"",0)</f>
        <v>United States</v>
      </c>
      <c r="R235" s="2" t="str">
        <f>_xlfn.XLOOKUP($P235,DASHBOARD!$L$2:$L$150,DASHBOARD!N$2:N$150,"",0)</f>
        <v>North America</v>
      </c>
      <c r="S235" s="2" t="str">
        <f>_xlfn.XLOOKUP($P235,DASHBOARD!$L$2:$L$150,DASHBOARD!O$2:O$150,"",0)</f>
        <v>Americas</v>
      </c>
      <c r="T235" s="2">
        <v>9</v>
      </c>
      <c r="V235" s="2" t="s">
        <v>767</v>
      </c>
      <c r="W235" s="2" t="s">
        <v>767</v>
      </c>
      <c r="Y235" s="2" t="str">
        <f t="shared" si="28"/>
        <v/>
      </c>
      <c r="Z235" s="6">
        <f>_xlfn.XLOOKUP($G235,$AE$231:$AE$252,$AF$231:$AF$252,0,0)</f>
        <v>17545000</v>
      </c>
      <c r="AA235" s="43">
        <f>Z235/$AB$253</f>
        <v>0.21512215965335527</v>
      </c>
      <c r="AD235" s="1">
        <v>5</v>
      </c>
      <c r="AE235" s="2" t="s">
        <v>829</v>
      </c>
      <c r="AF235" s="6">
        <v>4060000</v>
      </c>
      <c r="AG235" s="6" cm="1">
        <f t="array" ref="AG235">_xlfn.XLOOKUP($AE235&amp;$C235&amp;$D235,'[1]NBA-Data-1980-2019'!$B$1:$B$16305&amp;'[1]NBA-Data-1980-2019'!$A$1:$A$16305&amp;'[1]NBA-Data-1980-2019'!$D$1:$D$16305,'[1]NBA-Data-1980-2019'!$G$1:$G$16305,"",0)</f>
        <v>4060000</v>
      </c>
      <c r="AH235" s="68" cm="1">
        <f t="array" ref="AH235">_xlfn.XLOOKUP($AE235&amp;$C235&amp;$D235,'[1]NBA-Data-1980-2019'!$B$1:$B$16305&amp;'[1]NBA-Data-1980-2019'!$A$1:$A$16305&amp;'[1]NBA-Data-1980-2019'!$D$1:$D$16305,'[1]NBA-Data-1980-2019'!$H$1:$H$16305,"",0)</f>
        <v>1417.5</v>
      </c>
      <c r="AI235" s="68" cm="1">
        <f t="array" ref="AI235">_xlfn.XLOOKUP($AE235&amp;$C235&amp;$D235,'[1]NBA-Data-1980-2019'!$B$1:$B$16305&amp;'[1]NBA-Data-1980-2019'!$A$1:$A$16305&amp;'[1]NBA-Data-1980-2019'!$D$1:$D$16305,'[1]NBA-Data-1980-2019'!$F$1:$F$16305,"",0)</f>
        <v>9.9</v>
      </c>
      <c r="AJ235" s="68">
        <f>IFERROR(($AH235/SUM(AH231:AH252))*$AI235,"")</f>
        <v>0.70871062718737843</v>
      </c>
      <c r="AO235">
        <v>5</v>
      </c>
      <c r="AP235" t="s">
        <v>816</v>
      </c>
      <c r="AQ235">
        <v>37</v>
      </c>
      <c r="AR235">
        <v>79</v>
      </c>
      <c r="AS235" s="2">
        <v>2035</v>
      </c>
      <c r="AT235" s="61">
        <v>0.02</v>
      </c>
      <c r="AU235" s="61">
        <v>0.68</v>
      </c>
      <c r="AV235" s="61">
        <v>0.3</v>
      </c>
      <c r="AY235" s="2">
        <v>5</v>
      </c>
      <c r="AZ235" s="2">
        <v>-8.3000000000000007</v>
      </c>
      <c r="BA235" s="2">
        <v>54</v>
      </c>
      <c r="BB235" s="2">
        <v>29</v>
      </c>
      <c r="BC235" s="2">
        <v>69</v>
      </c>
      <c r="BD235" s="2">
        <v>12</v>
      </c>
      <c r="BE235" s="2">
        <v>46</v>
      </c>
      <c r="BF235" s="2">
        <v>6</v>
      </c>
      <c r="BG235" s="2">
        <v>319</v>
      </c>
      <c r="BH235" s="2">
        <v>11</v>
      </c>
      <c r="BI235" s="2">
        <v>21</v>
      </c>
    </row>
    <row r="236" spans="1:61" x14ac:dyDescent="0.2">
      <c r="B236" s="1" t="s">
        <v>76</v>
      </c>
      <c r="C236" s="1">
        <v>2013</v>
      </c>
      <c r="D236" s="1" t="s">
        <v>815</v>
      </c>
      <c r="F236" s="2">
        <v>15</v>
      </c>
      <c r="G236" s="2" t="s">
        <v>823</v>
      </c>
      <c r="H236" s="2" t="s">
        <v>556</v>
      </c>
      <c r="I236" s="4" t="s">
        <v>597</v>
      </c>
      <c r="J236" s="16">
        <f>_xlfn.XLOOKUP($I236,DASHBOARD!$I$2:$I$27,DASHBOARD!$J$2:$J$27,"",0)</f>
        <v>74</v>
      </c>
      <c r="K236" s="23">
        <f>J236/DASHBOARD!$C$3</f>
        <v>1.8796037592075185</v>
      </c>
      <c r="L236" s="2">
        <v>190</v>
      </c>
      <c r="M236" s="26">
        <f>L236/DASHBOARD!$C$4</f>
        <v>86.167800453514729</v>
      </c>
      <c r="N236" s="26">
        <f t="shared" si="27"/>
        <v>24.390033524975603</v>
      </c>
      <c r="O236" s="5">
        <v>31551</v>
      </c>
      <c r="P236" s="2" t="s">
        <v>557</v>
      </c>
      <c r="Q236" s="2" t="str">
        <f>_xlfn.XLOOKUP($P236,DASHBOARD!$L$2:$L$150,DASHBOARD!M$2:M$150,"",0)</f>
        <v>United States</v>
      </c>
      <c r="R236" s="2" t="str">
        <f>_xlfn.XLOOKUP($P236,DASHBOARD!$L$2:$L$150,DASHBOARD!N$2:N$150,"",0)</f>
        <v>North America</v>
      </c>
      <c r="S236" s="2" t="str">
        <f>_xlfn.XLOOKUP($P236,DASHBOARD!$L$2:$L$150,DASHBOARD!O$2:O$150,"",0)</f>
        <v>Americas</v>
      </c>
      <c r="T236" s="2">
        <v>4</v>
      </c>
      <c r="V236" s="2" t="s">
        <v>594</v>
      </c>
      <c r="W236" s="2" t="s">
        <v>594</v>
      </c>
      <c r="Y236" s="2" t="str">
        <f t="shared" si="28"/>
        <v/>
      </c>
      <c r="Z236" s="6">
        <f>_xlfn.XLOOKUP($G236,$AE$231:$AE$252,$AF$231:$AF$252,0,0)</f>
        <v>4000000</v>
      </c>
      <c r="AA236" s="43">
        <f>Z236/$AB$253</f>
        <v>4.9044664497772644E-2</v>
      </c>
      <c r="AD236" s="1">
        <v>6</v>
      </c>
      <c r="AE236" s="2" t="s">
        <v>823</v>
      </c>
      <c r="AF236" s="6">
        <v>4000000</v>
      </c>
      <c r="AG236" s="6" cm="1">
        <f t="array" ref="AG236">_xlfn.XLOOKUP($AE236&amp;$C236&amp;$D236,'[1]NBA-Data-1980-2019'!$B$1:$B$16305&amp;'[1]NBA-Data-1980-2019'!$A$1:$A$16305&amp;'[1]NBA-Data-1980-2019'!$D$1:$D$16305,'[1]NBA-Data-1980-2019'!$G$1:$G$16305,"",0)</f>
        <v>4000000</v>
      </c>
      <c r="AH236" s="68" cm="1">
        <f t="array" ref="AH236">_xlfn.XLOOKUP($AE236&amp;$C236&amp;$D236,'[1]NBA-Data-1980-2019'!$B$1:$B$16305&amp;'[1]NBA-Data-1980-2019'!$A$1:$A$16305&amp;'[1]NBA-Data-1980-2019'!$D$1:$D$16305,'[1]NBA-Data-1980-2019'!$H$1:$H$16305,"",0)</f>
        <v>2071.2999999999997</v>
      </c>
      <c r="AI236" s="68" cm="1">
        <f t="array" ref="AI236">_xlfn.XLOOKUP($AE236&amp;$C236&amp;$D236,'[1]NBA-Data-1980-2019'!$B$1:$B$16305&amp;'[1]NBA-Data-1980-2019'!$A$1:$A$16305&amp;'[1]NBA-Data-1980-2019'!$D$1:$D$16305,'[1]NBA-Data-1980-2019'!$F$1:$F$16305,"",0)</f>
        <v>13.3</v>
      </c>
      <c r="AJ236" s="68">
        <f>IFERROR(($AH236/SUM(AH231:AH252))*$AI236,"")</f>
        <v>1.3912504860841062</v>
      </c>
      <c r="AO236">
        <v>6</v>
      </c>
      <c r="AP236" t="s">
        <v>821</v>
      </c>
      <c r="AQ236">
        <v>34</v>
      </c>
      <c r="AR236">
        <v>72</v>
      </c>
      <c r="AS236" s="2">
        <v>1786</v>
      </c>
      <c r="AV236" s="61">
        <v>0.79</v>
      </c>
      <c r="AW236" s="61">
        <v>0.21</v>
      </c>
      <c r="AY236" s="2">
        <v>11</v>
      </c>
      <c r="AZ236" s="2">
        <v>3.4</v>
      </c>
      <c r="BA236" s="2">
        <v>23</v>
      </c>
      <c r="BB236" s="2">
        <v>6</v>
      </c>
      <c r="BC236" s="2">
        <v>98</v>
      </c>
      <c r="BD236" s="2">
        <v>3</v>
      </c>
      <c r="BE236" s="2">
        <v>10</v>
      </c>
      <c r="BF236" s="2">
        <v>9</v>
      </c>
      <c r="BG236" s="2">
        <v>169</v>
      </c>
      <c r="BH236" s="2">
        <v>1</v>
      </c>
      <c r="BI236" s="2">
        <v>10</v>
      </c>
    </row>
    <row r="237" spans="1:61" x14ac:dyDescent="0.2">
      <c r="B237" s="1" t="s">
        <v>76</v>
      </c>
      <c r="C237" s="1">
        <v>2013</v>
      </c>
      <c r="D237" s="1" t="s">
        <v>815</v>
      </c>
      <c r="F237" s="2">
        <v>30</v>
      </c>
      <c r="G237" s="2" t="s">
        <v>824</v>
      </c>
      <c r="H237" s="2" t="s">
        <v>556</v>
      </c>
      <c r="I237" s="4" t="s">
        <v>597</v>
      </c>
      <c r="J237" s="16">
        <f>_xlfn.XLOOKUP($I237,DASHBOARD!$I$2:$I$27,DASHBOARD!$J$2:$J$27,"",0)</f>
        <v>74</v>
      </c>
      <c r="K237" s="23">
        <f>J237/DASHBOARD!$C$3</f>
        <v>1.8796037592075185</v>
      </c>
      <c r="L237" s="2">
        <v>175</v>
      </c>
      <c r="M237" s="26">
        <f>L237/DASHBOARD!$C$4</f>
        <v>79.365079365079367</v>
      </c>
      <c r="N237" s="26">
        <f t="shared" si="27"/>
        <v>22.464504562477533</v>
      </c>
      <c r="O237" s="5">
        <v>32429</v>
      </c>
      <c r="P237" s="2" t="s">
        <v>557</v>
      </c>
      <c r="Q237" s="2" t="str">
        <f>_xlfn.XLOOKUP($P237,DASHBOARD!$L$2:$L$150,DASHBOARD!M$2:M$150,"",0)</f>
        <v>United States</v>
      </c>
      <c r="R237" s="2" t="str">
        <f>_xlfn.XLOOKUP($P237,DASHBOARD!$L$2:$L$150,DASHBOARD!N$2:N$150,"",0)</f>
        <v>North America</v>
      </c>
      <c r="S237" s="2" t="str">
        <f>_xlfn.XLOOKUP($P237,DASHBOARD!$L$2:$L$150,DASHBOARD!O$2:O$150,"",0)</f>
        <v>Americas</v>
      </c>
      <c r="T237" s="2">
        <v>1</v>
      </c>
      <c r="V237" s="2" t="s">
        <v>825</v>
      </c>
      <c r="W237" s="2" t="s">
        <v>825</v>
      </c>
      <c r="Y237" s="2" t="str">
        <f t="shared" si="28"/>
        <v/>
      </c>
      <c r="Z237" s="6">
        <f>_xlfn.XLOOKUP($G237,$AE$231:$AE$252,$AF$231:$AF$252,0,0)</f>
        <v>1082520</v>
      </c>
      <c r="AA237" s="43">
        <f>Z237/$AB$253</f>
        <v>1.327295755303221E-2</v>
      </c>
      <c r="AD237" s="1">
        <v>7</v>
      </c>
      <c r="AE237" s="2" t="s">
        <v>820</v>
      </c>
      <c r="AF237" s="6">
        <v>3750000</v>
      </c>
      <c r="AG237" s="6" cm="1">
        <f t="array" ref="AG237">_xlfn.XLOOKUP($AE237&amp;$C237&amp;$D237,'[1]NBA-Data-1980-2019'!$B$1:$B$16305&amp;'[1]NBA-Data-1980-2019'!$A$1:$A$16305&amp;'[1]NBA-Data-1980-2019'!$D$1:$D$16305,'[1]NBA-Data-1980-2019'!$G$1:$G$16305,"",0)</f>
        <v>3750000</v>
      </c>
      <c r="AH237" s="68" cm="1">
        <f t="array" ref="AH237">_xlfn.XLOOKUP($AE237&amp;$C237&amp;$D237,'[1]NBA-Data-1980-2019'!$B$1:$B$16305&amp;'[1]NBA-Data-1980-2019'!$A$1:$A$16305&amp;'[1]NBA-Data-1980-2019'!$D$1:$D$16305,'[1]NBA-Data-1980-2019'!$H$1:$H$16305,"",0)</f>
        <v>564.19999999999993</v>
      </c>
      <c r="AI237" s="68" cm="1">
        <f t="array" ref="AI237">_xlfn.XLOOKUP($AE237&amp;$C237&amp;$D237,'[1]NBA-Data-1980-2019'!$B$1:$B$16305&amp;'[1]NBA-Data-1980-2019'!$A$1:$A$16305&amp;'[1]NBA-Data-1980-2019'!$D$1:$D$16305,'[1]NBA-Data-1980-2019'!$F$1:$F$16305,"",0)</f>
        <v>10.4</v>
      </c>
      <c r="AJ237" s="68">
        <f>IFERROR(($AH237/SUM(AH231:AH252))*$AI237,"")</f>
        <v>0.29633101191347949</v>
      </c>
      <c r="AO237">
        <v>7</v>
      </c>
      <c r="AP237" t="s">
        <v>824</v>
      </c>
      <c r="AQ237">
        <v>24</v>
      </c>
      <c r="AR237">
        <v>80</v>
      </c>
      <c r="AS237" s="2">
        <v>1590</v>
      </c>
      <c r="AT237" s="61">
        <v>1</v>
      </c>
      <c r="AY237" s="2">
        <v>2.1</v>
      </c>
      <c r="AZ237" s="2">
        <v>-11.6</v>
      </c>
      <c r="BA237" s="2">
        <v>57</v>
      </c>
      <c r="BB237" s="2">
        <v>23</v>
      </c>
      <c r="BC237" s="2">
        <v>74</v>
      </c>
      <c r="BD237" s="2">
        <v>11</v>
      </c>
      <c r="BE237" s="2">
        <v>32</v>
      </c>
      <c r="BF237" s="2">
        <v>6</v>
      </c>
      <c r="BG237" s="2">
        <v>385</v>
      </c>
      <c r="BH237" s="2">
        <v>6</v>
      </c>
      <c r="BI237" s="2">
        <v>29</v>
      </c>
    </row>
    <row r="238" spans="1:61" x14ac:dyDescent="0.2">
      <c r="B238" s="1" t="s">
        <v>76</v>
      </c>
      <c r="C238" s="1">
        <v>2013</v>
      </c>
      <c r="D238" s="1" t="s">
        <v>815</v>
      </c>
      <c r="F238" s="2">
        <v>55</v>
      </c>
      <c r="G238" s="2" t="s">
        <v>826</v>
      </c>
      <c r="H238" s="2" t="s">
        <v>552</v>
      </c>
      <c r="I238" s="4" t="s">
        <v>595</v>
      </c>
      <c r="J238" s="16">
        <f>_xlfn.XLOOKUP($I238,DASHBOARD!$I$2:$I$27,DASHBOARD!$J$2:$J$27,"",0)</f>
        <v>82</v>
      </c>
      <c r="K238" s="23">
        <f>J238/DASHBOARD!$C$3</f>
        <v>2.0828041656083314</v>
      </c>
      <c r="L238" s="2">
        <v>275</v>
      </c>
      <c r="M238" s="26">
        <f>L238/DASHBOARD!$C$4</f>
        <v>124.71655328798185</v>
      </c>
      <c r="N238" s="26">
        <f t="shared" si="27"/>
        <v>28.749296694684215</v>
      </c>
      <c r="O238" s="5">
        <v>32551</v>
      </c>
      <c r="P238" s="2" t="s">
        <v>557</v>
      </c>
      <c r="Q238" s="2" t="str">
        <f>_xlfn.XLOOKUP($P238,DASHBOARD!$L$2:$L$150,DASHBOARD!M$2:M$150,"",0)</f>
        <v>United States</v>
      </c>
      <c r="R238" s="2" t="str">
        <f>_xlfn.XLOOKUP($P238,DASHBOARD!$L$2:$L$150,DASHBOARD!N$2:N$150,"",0)</f>
        <v>North America</v>
      </c>
      <c r="S238" s="2" t="str">
        <f>_xlfn.XLOOKUP($P238,DASHBOARD!$L$2:$L$150,DASHBOARD!O$2:O$150,"",0)</f>
        <v>Americas</v>
      </c>
      <c r="T238" s="2">
        <v>1</v>
      </c>
      <c r="V238" s="2" t="s">
        <v>676</v>
      </c>
      <c r="W238" s="2" t="s">
        <v>676</v>
      </c>
      <c r="Y238" s="2" t="str">
        <f t="shared" si="28"/>
        <v/>
      </c>
      <c r="Z238" s="6">
        <f>_xlfn.XLOOKUP($G238,$AE$231:$AE$252,$AF$231:$AF$252,0,0)</f>
        <v>354197</v>
      </c>
      <c r="AA238" s="43">
        <f>Z238/$AB$253</f>
        <v>4.3428682577793939E-3</v>
      </c>
      <c r="AD238" s="1">
        <v>8</v>
      </c>
      <c r="AE238" s="2" t="s">
        <v>821</v>
      </c>
      <c r="AF238" s="6">
        <v>3135000</v>
      </c>
      <c r="AG238" s="6" cm="1">
        <f t="array" ref="AG238">_xlfn.XLOOKUP($AE238&amp;$C238&amp;$D238,'[1]NBA-Data-1980-2019'!$B$1:$B$16305&amp;'[1]NBA-Data-1980-2019'!$A$1:$A$16305&amp;'[1]NBA-Data-1980-2019'!$D$1:$D$16305,'[1]NBA-Data-1980-2019'!$G$1:$G$16305,"",0)</f>
        <v>3135000</v>
      </c>
      <c r="AH238" s="68" cm="1">
        <f t="array" ref="AH238">_xlfn.XLOOKUP($AE238&amp;$C238&amp;$D238,'[1]NBA-Data-1980-2019'!$B$1:$B$16305&amp;'[1]NBA-Data-1980-2019'!$A$1:$A$16305&amp;'[1]NBA-Data-1980-2019'!$D$1:$D$16305,'[1]NBA-Data-1980-2019'!$H$1:$H$16305,"",0)</f>
        <v>1785.6000000000001</v>
      </c>
      <c r="AI238" s="68" cm="1">
        <f t="array" ref="AI238">_xlfn.XLOOKUP($AE238&amp;$C238&amp;$D238,'[1]NBA-Data-1980-2019'!$B$1:$B$16305&amp;'[1]NBA-Data-1980-2019'!$A$1:$A$16305&amp;'[1]NBA-Data-1980-2019'!$D$1:$D$16305,'[1]NBA-Data-1980-2019'!$F$1:$F$16305,"",0)</f>
        <v>10.7</v>
      </c>
      <c r="AJ238" s="68">
        <f>IFERROR(($AH238/SUM(AH231:AH252))*$AI238,"")</f>
        <v>0.96489184944270756</v>
      </c>
      <c r="AO238">
        <v>8</v>
      </c>
      <c r="AP238" t="s">
        <v>829</v>
      </c>
      <c r="AQ238">
        <v>32</v>
      </c>
      <c r="AR238">
        <v>75</v>
      </c>
      <c r="AS238" s="2">
        <v>1414</v>
      </c>
      <c r="AV238" s="61">
        <v>0.7</v>
      </c>
      <c r="AW238" s="61">
        <v>0.3</v>
      </c>
      <c r="AY238" s="2">
        <v>11.7</v>
      </c>
      <c r="AZ238" s="2">
        <v>4.0999999999999996</v>
      </c>
      <c r="BA238" s="2">
        <v>13</v>
      </c>
      <c r="BB238" s="2">
        <v>9</v>
      </c>
      <c r="BC238" s="2">
        <v>103</v>
      </c>
      <c r="BD238" s="2">
        <v>10</v>
      </c>
      <c r="BE238" s="2">
        <v>23</v>
      </c>
      <c r="BF238" s="2">
        <v>2</v>
      </c>
      <c r="BG238" s="2">
        <v>93</v>
      </c>
      <c r="BH238" s="2">
        <v>7</v>
      </c>
      <c r="BI238" s="2">
        <v>19</v>
      </c>
    </row>
    <row r="239" spans="1:61" x14ac:dyDescent="0.2">
      <c r="B239" s="1" t="s">
        <v>76</v>
      </c>
      <c r="C239" s="1">
        <v>2013</v>
      </c>
      <c r="D239" s="1" t="s">
        <v>815</v>
      </c>
      <c r="F239" s="2">
        <v>14</v>
      </c>
      <c r="G239" s="2" t="s">
        <v>827</v>
      </c>
      <c r="H239" s="2" t="s">
        <v>576</v>
      </c>
      <c r="I239" s="4" t="s">
        <v>601</v>
      </c>
      <c r="J239" s="16">
        <f>_xlfn.XLOOKUP($I239,DASHBOARD!$I$2:$I$27,DASHBOARD!$J$2:$J$27,"",0)</f>
        <v>77</v>
      </c>
      <c r="K239" s="23">
        <f>J239/DASHBOARD!$C$3</f>
        <v>1.9558039116078234</v>
      </c>
      <c r="L239" s="2">
        <v>190</v>
      </c>
      <c r="M239" s="26">
        <f>L239/DASHBOARD!$C$4</f>
        <v>86.167800453514729</v>
      </c>
      <c r="N239" s="26">
        <f t="shared" si="27"/>
        <v>22.526534589773387</v>
      </c>
      <c r="O239" s="5">
        <v>31999</v>
      </c>
      <c r="P239" s="2" t="s">
        <v>557</v>
      </c>
      <c r="Q239" s="2" t="str">
        <f>_xlfn.XLOOKUP($P239,DASHBOARD!$L$2:$L$150,DASHBOARD!M$2:M$150,"",0)</f>
        <v>United States</v>
      </c>
      <c r="R239" s="2" t="str">
        <f>_xlfn.XLOOKUP($P239,DASHBOARD!$L$2:$L$150,DASHBOARD!N$2:N$150,"",0)</f>
        <v>North America</v>
      </c>
      <c r="S239" s="2" t="str">
        <f>_xlfn.XLOOKUP($P239,DASHBOARD!$L$2:$L$150,DASHBOARD!O$2:O$150,"",0)</f>
        <v>Americas</v>
      </c>
      <c r="T239" s="2">
        <v>1</v>
      </c>
      <c r="V239" s="2" t="s">
        <v>828</v>
      </c>
      <c r="W239" s="2" t="s">
        <v>828</v>
      </c>
      <c r="Y239" s="2" t="str">
        <f t="shared" si="28"/>
        <v/>
      </c>
      <c r="Z239" s="6">
        <f>_xlfn.XLOOKUP($G239,$AE$231:$AE$252,$AF$231:$AF$252,0,0)</f>
        <v>186656</v>
      </c>
      <c r="AA239" s="43">
        <f>Z239/$AB$253</f>
        <v>2.2886202241240625E-3</v>
      </c>
      <c r="AD239" s="1">
        <v>9</v>
      </c>
      <c r="AE239" s="2" t="s">
        <v>816</v>
      </c>
      <c r="AF239" s="6">
        <v>3090000</v>
      </c>
      <c r="AG239" s="6" cm="1">
        <f t="array" ref="AG239">_xlfn.XLOOKUP($AE239&amp;$C239&amp;$D239,'[1]NBA-Data-1980-2019'!$B$1:$B$16305&amp;'[1]NBA-Data-1980-2019'!$A$1:$A$16305&amp;'[1]NBA-Data-1980-2019'!$D$1:$D$16305,'[1]NBA-Data-1980-2019'!$G$1:$G$16305,"",0)</f>
        <v>3090000</v>
      </c>
      <c r="AH239" s="68" cm="1">
        <f t="array" ref="AH239">_xlfn.XLOOKUP($AE239&amp;$C239&amp;$D239,'[1]NBA-Data-1980-2019'!$B$1:$B$16305&amp;'[1]NBA-Data-1980-2019'!$A$1:$A$16305&amp;'[1]NBA-Data-1980-2019'!$D$1:$D$16305,'[1]NBA-Data-1980-2019'!$H$1:$H$16305,"",0)</f>
        <v>2038.2</v>
      </c>
      <c r="AI239" s="68" cm="1">
        <f t="array" ref="AI239">_xlfn.XLOOKUP($AE239&amp;$C239&amp;$D239,'[1]NBA-Data-1980-2019'!$B$1:$B$16305&amp;'[1]NBA-Data-1980-2019'!$A$1:$A$16305&amp;'[1]NBA-Data-1980-2019'!$D$1:$D$16305,'[1]NBA-Data-1980-2019'!$F$1:$F$16305,"",0)</f>
        <v>14.7</v>
      </c>
      <c r="AJ239" s="68">
        <f>IFERROR(($AH239/SUM(AH231:AH252))*$AI239,"")</f>
        <v>1.5131250284075126</v>
      </c>
      <c r="AO239">
        <v>9</v>
      </c>
      <c r="AP239" t="s">
        <v>832</v>
      </c>
      <c r="AQ239">
        <v>32</v>
      </c>
      <c r="AR239">
        <v>59</v>
      </c>
      <c r="AS239" s="2">
        <v>900</v>
      </c>
      <c r="AU239" s="61">
        <v>0.39</v>
      </c>
      <c r="AV239" s="61">
        <v>0.6</v>
      </c>
      <c r="AW239" s="61">
        <v>0.01</v>
      </c>
      <c r="AY239" s="2">
        <v>3.6</v>
      </c>
      <c r="AZ239" s="2">
        <v>-7.1</v>
      </c>
      <c r="BA239" s="2">
        <v>19</v>
      </c>
      <c r="BB239" s="2">
        <v>8</v>
      </c>
      <c r="BC239" s="2">
        <v>36</v>
      </c>
      <c r="BD239" s="2">
        <v>4</v>
      </c>
      <c r="BE239" s="2">
        <v>2</v>
      </c>
      <c r="BF239" s="2">
        <v>2</v>
      </c>
      <c r="BG239" s="2">
        <v>229</v>
      </c>
      <c r="BH239" s="2">
        <v>0</v>
      </c>
      <c r="BI239" s="2">
        <v>8</v>
      </c>
    </row>
    <row r="240" spans="1:61" x14ac:dyDescent="0.2">
      <c r="B240" s="1" t="s">
        <v>76</v>
      </c>
      <c r="C240" s="1">
        <v>2013</v>
      </c>
      <c r="D240" s="1" t="s">
        <v>815</v>
      </c>
      <c r="F240" s="2">
        <v>40</v>
      </c>
      <c r="G240" s="2" t="s">
        <v>829</v>
      </c>
      <c r="H240" s="2" t="s">
        <v>566</v>
      </c>
      <c r="I240" s="4" t="s">
        <v>600</v>
      </c>
      <c r="J240" s="16">
        <f>_xlfn.XLOOKUP($I240,DASHBOARD!$I$2:$I$27,DASHBOARD!$J$2:$J$27,"",0)</f>
        <v>80</v>
      </c>
      <c r="K240" s="23">
        <f>J240/DASHBOARD!$C$3</f>
        <v>2.0320040640081283</v>
      </c>
      <c r="L240" s="2">
        <v>235</v>
      </c>
      <c r="M240" s="26">
        <f>L240/DASHBOARD!$C$4</f>
        <v>106.57596371882086</v>
      </c>
      <c r="N240" s="26">
        <f t="shared" si="27"/>
        <v>25.811314590419496</v>
      </c>
      <c r="O240" s="5">
        <v>29381</v>
      </c>
      <c r="P240" s="2" t="s">
        <v>557</v>
      </c>
      <c r="Q240" s="2" t="str">
        <f>_xlfn.XLOOKUP($P240,DASHBOARD!$L$2:$L$150,DASHBOARD!M$2:M$150,"",0)</f>
        <v>United States</v>
      </c>
      <c r="R240" s="2" t="str">
        <f>_xlfn.XLOOKUP($P240,DASHBOARD!$L$2:$L$150,DASHBOARD!N$2:N$150,"",0)</f>
        <v>North America</v>
      </c>
      <c r="S240" s="2" t="str">
        <f>_xlfn.XLOOKUP($P240,DASHBOARD!$L$2:$L$150,DASHBOARD!O$2:O$150,"",0)</f>
        <v>Americas</v>
      </c>
      <c r="T240" s="2">
        <v>9</v>
      </c>
      <c r="V240" s="2" t="s">
        <v>558</v>
      </c>
      <c r="W240" s="2" t="s">
        <v>558</v>
      </c>
      <c r="Y240" s="2" t="str">
        <f t="shared" si="28"/>
        <v/>
      </c>
      <c r="Z240" s="6">
        <f>_xlfn.XLOOKUP($G240,$AE$231:$AE$252,$AF$231:$AF$252,0,0)</f>
        <v>4060000</v>
      </c>
      <c r="AA240" s="43">
        <f>Z240/$AB$253</f>
        <v>4.9780334465239232E-2</v>
      </c>
      <c r="AD240" s="1">
        <v>10</v>
      </c>
      <c r="AE240" s="2" t="s">
        <v>758</v>
      </c>
      <c r="AF240" s="6">
        <v>1500000</v>
      </c>
      <c r="AG240" s="6" cm="1">
        <f t="array" ref="AG240">_xlfn.XLOOKUP($AE240&amp;$C240&amp;$D240,'[1]NBA-Data-1980-2019'!$B$1:$B$16305&amp;'[1]NBA-Data-1980-2019'!$A$1:$A$16305&amp;'[1]NBA-Data-1980-2019'!$D$1:$D$16305,'[1]NBA-Data-1980-2019'!$G$1:$G$16305,"",0)</f>
        <v>1500000</v>
      </c>
      <c r="AH240" s="68" cm="1">
        <f t="array" ref="AH240">_xlfn.XLOOKUP($AE240&amp;$C240&amp;$D240,'[1]NBA-Data-1980-2019'!$B$1:$B$16305&amp;'[1]NBA-Data-1980-2019'!$A$1:$A$16305&amp;'[1]NBA-Data-1980-2019'!$D$1:$D$16305,'[1]NBA-Data-1980-2019'!$H$1:$H$16305,"",0)</f>
        <v>220.4</v>
      </c>
      <c r="AI240" s="68" cm="1">
        <f t="array" ref="AI240">_xlfn.XLOOKUP($AE240&amp;$C240&amp;$D240,'[1]NBA-Data-1980-2019'!$B$1:$B$16305&amp;'[1]NBA-Data-1980-2019'!$A$1:$A$16305&amp;'[1]NBA-Data-1980-2019'!$D$1:$D$16305,'[1]NBA-Data-1980-2019'!$F$1:$F$16305,"",0)</f>
        <v>8.1</v>
      </c>
      <c r="AJ240" s="68">
        <f>IFERROR(($AH240/SUM(AH231:AH252))*$AI240,"")</f>
        <v>9.015862755099463E-2</v>
      </c>
      <c r="AO240">
        <v>10</v>
      </c>
      <c r="AP240" t="s">
        <v>831</v>
      </c>
      <c r="AQ240">
        <v>33</v>
      </c>
      <c r="AR240">
        <v>55</v>
      </c>
      <c r="AS240" s="2">
        <v>792</v>
      </c>
      <c r="AV240" s="61">
        <v>0.05</v>
      </c>
      <c r="AW240" s="61">
        <v>0.76</v>
      </c>
      <c r="AX240" s="61">
        <v>0.2</v>
      </c>
      <c r="AY240" s="2">
        <v>-0.5</v>
      </c>
      <c r="AZ240" s="2">
        <v>-12</v>
      </c>
      <c r="BA240" s="2">
        <v>17</v>
      </c>
      <c r="BB240" s="2">
        <v>8</v>
      </c>
      <c r="BC240" s="2">
        <v>40</v>
      </c>
      <c r="BD240" s="2">
        <v>6</v>
      </c>
      <c r="BE240" s="2">
        <v>13</v>
      </c>
      <c r="BF240" s="2">
        <v>2</v>
      </c>
      <c r="BG240" s="2">
        <v>71</v>
      </c>
      <c r="BH240" s="2">
        <v>1</v>
      </c>
      <c r="BI240" s="2">
        <v>9</v>
      </c>
    </row>
    <row r="241" spans="1:61" x14ac:dyDescent="0.2">
      <c r="B241" s="1" t="s">
        <v>76</v>
      </c>
      <c r="C241" s="1">
        <v>2013</v>
      </c>
      <c r="D241" s="1" t="s">
        <v>815</v>
      </c>
      <c r="F241" s="2">
        <v>5</v>
      </c>
      <c r="G241" s="2" t="s">
        <v>830</v>
      </c>
      <c r="H241" s="2" t="s">
        <v>566</v>
      </c>
      <c r="I241" s="4" t="s">
        <v>602</v>
      </c>
      <c r="J241" s="16">
        <f>_xlfn.XLOOKUP($I241,DASHBOARD!$I$2:$I$27,DASHBOARD!$J$2:$J$27,"",0)</f>
        <v>81</v>
      </c>
      <c r="K241" s="23">
        <f>J241/DASHBOARD!$C$3</f>
        <v>2.0574041148082296</v>
      </c>
      <c r="L241" s="2">
        <v>240</v>
      </c>
      <c r="M241" s="26">
        <f>L241/DASHBOARD!$C$4</f>
        <v>108.84353741496598</v>
      </c>
      <c r="N241" s="26">
        <f t="shared" si="27"/>
        <v>25.713632918492802</v>
      </c>
      <c r="O241" s="5">
        <v>26702</v>
      </c>
      <c r="P241" s="2" t="s">
        <v>557</v>
      </c>
      <c r="Q241" s="2" t="str">
        <f>_xlfn.XLOOKUP($P241,DASHBOARD!$L$2:$L$150,DASHBOARD!M$2:M$150,"",0)</f>
        <v>United States</v>
      </c>
      <c r="R241" s="2" t="str">
        <f>_xlfn.XLOOKUP($P241,DASHBOARD!$L$2:$L$150,DASHBOARD!N$2:N$150,"",0)</f>
        <v>North America</v>
      </c>
      <c r="S241" s="2" t="str">
        <f>_xlfn.XLOOKUP($P241,DASHBOARD!$L$2:$L$150,DASHBOARD!O$2:O$150,"",0)</f>
        <v>Americas</v>
      </c>
      <c r="T241" s="2">
        <v>18</v>
      </c>
      <c r="V241" s="2" t="s">
        <v>585</v>
      </c>
      <c r="W241" s="2" t="s">
        <v>585</v>
      </c>
      <c r="Y241" s="2" t="str">
        <f t="shared" si="28"/>
        <v/>
      </c>
      <c r="Z241" s="6">
        <f>_xlfn.XLOOKUP($G241,$AE$231:$AE$252,$AF$231:$AF$252,0,0)</f>
        <v>0</v>
      </c>
      <c r="AA241" s="43">
        <f>Z241/$AB$253</f>
        <v>0</v>
      </c>
      <c r="AD241" s="1">
        <v>11</v>
      </c>
      <c r="AE241" s="2" t="s">
        <v>831</v>
      </c>
      <c r="AF241" s="6">
        <v>1352181</v>
      </c>
      <c r="AG241" s="6" cm="1">
        <f t="array" ref="AG241">_xlfn.XLOOKUP($AE241&amp;$C241&amp;$D241,'[1]NBA-Data-1980-2019'!$B$1:$B$16305&amp;'[1]NBA-Data-1980-2019'!$A$1:$A$16305&amp;'[1]NBA-Data-1980-2019'!$D$1:$D$16305,'[1]NBA-Data-1980-2019'!$G$1:$G$16305,"",0)</f>
        <v>13700000</v>
      </c>
      <c r="AH241" s="68" cm="1">
        <f t="array" ref="AH241">_xlfn.XLOOKUP($AE241&amp;$C241&amp;$D241,'[1]NBA-Data-1980-2019'!$B$1:$B$16305&amp;'[1]NBA-Data-1980-2019'!$A$1:$A$16305&amp;'[1]NBA-Data-1980-2019'!$D$1:$D$16305,'[1]NBA-Data-1980-2019'!$H$1:$H$16305,"",0)</f>
        <v>792</v>
      </c>
      <c r="AI241" s="68" cm="1">
        <f t="array" ref="AI241">_xlfn.XLOOKUP($AE241&amp;$C241&amp;$D241,'[1]NBA-Data-1980-2019'!$B$1:$B$16305&amp;'[1]NBA-Data-1980-2019'!$A$1:$A$16305&amp;'[1]NBA-Data-1980-2019'!$D$1:$D$16305,'[1]NBA-Data-1980-2019'!$F$1:$F$16305,"",0)</f>
        <v>11.1</v>
      </c>
      <c r="AJ241" s="68">
        <f>IFERROR(($AH241/SUM(AH231:AH252))*$AI241,"")</f>
        <v>0.44397533470362749</v>
      </c>
      <c r="AO241">
        <v>11</v>
      </c>
      <c r="AP241" t="s">
        <v>818</v>
      </c>
      <c r="AQ241">
        <v>34</v>
      </c>
      <c r="AR241">
        <v>42</v>
      </c>
      <c r="AS241" s="2">
        <v>624</v>
      </c>
      <c r="AW241" s="61">
        <v>0.1</v>
      </c>
      <c r="AX241" s="61">
        <v>0.91</v>
      </c>
      <c r="AY241" s="2">
        <v>9</v>
      </c>
      <c r="AZ241" s="2">
        <v>-0.2</v>
      </c>
      <c r="BA241" s="2">
        <v>5</v>
      </c>
      <c r="BB241" s="2">
        <v>8</v>
      </c>
      <c r="BC241" s="2">
        <v>46</v>
      </c>
      <c r="BD241" s="2">
        <v>10</v>
      </c>
      <c r="BE241" s="2">
        <v>40</v>
      </c>
      <c r="BF241" s="2">
        <v>1</v>
      </c>
      <c r="BG241" s="2">
        <v>42</v>
      </c>
      <c r="BH241" s="2">
        <v>8</v>
      </c>
      <c r="BI241" s="2">
        <v>13</v>
      </c>
    </row>
    <row r="242" spans="1:61" x14ac:dyDescent="0.2">
      <c r="B242" s="1" t="s">
        <v>76</v>
      </c>
      <c r="C242" s="1">
        <v>2013</v>
      </c>
      <c r="D242" s="1" t="s">
        <v>815</v>
      </c>
      <c r="F242" s="2">
        <v>6</v>
      </c>
      <c r="G242" s="2" t="s">
        <v>647</v>
      </c>
      <c r="H242" s="2" t="s">
        <v>566</v>
      </c>
      <c r="I242" s="4" t="s">
        <v>602</v>
      </c>
      <c r="J242" s="16">
        <f>_xlfn.XLOOKUP($I242,DASHBOARD!$I$2:$I$27,DASHBOARD!$J$2:$J$27,"",0)</f>
        <v>81</v>
      </c>
      <c r="K242" s="23">
        <f>J242/DASHBOARD!$C$3</f>
        <v>2.0574041148082296</v>
      </c>
      <c r="L242" s="2">
        <v>250</v>
      </c>
      <c r="M242" s="26">
        <f>L242/DASHBOARD!$C$4</f>
        <v>113.37868480725623</v>
      </c>
      <c r="N242" s="26">
        <f t="shared" si="27"/>
        <v>26.785034290096672</v>
      </c>
      <c r="O242" s="5">
        <v>31046</v>
      </c>
      <c r="P242" s="2" t="s">
        <v>557</v>
      </c>
      <c r="Q242" s="2" t="str">
        <f>_xlfn.XLOOKUP($P242,DASHBOARD!$L$2:$L$150,DASHBOARD!M$2:M$150,"",0)</f>
        <v>United States</v>
      </c>
      <c r="R242" s="2" t="str">
        <f>_xlfn.XLOOKUP($P242,DASHBOARD!$L$2:$L$150,DASHBOARD!N$2:N$150,"",0)</f>
        <v>North America</v>
      </c>
      <c r="S242" s="2" t="str">
        <f>_xlfn.XLOOKUP($P242,DASHBOARD!$L$2:$L$150,DASHBOARD!O$2:O$150,"",0)</f>
        <v>Americas</v>
      </c>
      <c r="T242" s="2">
        <v>9</v>
      </c>
      <c r="Y242" s="2" t="str">
        <f t="shared" si="28"/>
        <v/>
      </c>
      <c r="Z242" s="6">
        <f>_xlfn.XLOOKUP($G242,$AE$231:$AE$252,$AF$231:$AF$252,0,0)</f>
        <v>17545000</v>
      </c>
      <c r="AA242" s="43">
        <f>Z242/$AB$253</f>
        <v>0.21512215965335527</v>
      </c>
      <c r="AD242" s="1">
        <v>12</v>
      </c>
      <c r="AE242" s="2" t="s">
        <v>824</v>
      </c>
      <c r="AF242" s="6">
        <v>1082520</v>
      </c>
      <c r="AG242" s="6" cm="1">
        <f t="array" ref="AG242">_xlfn.XLOOKUP($AE242&amp;$C242&amp;$D242,'[1]NBA-Data-1980-2019'!$B$1:$B$16305&amp;'[1]NBA-Data-1980-2019'!$A$1:$A$16305&amp;'[1]NBA-Data-1980-2019'!$D$1:$D$16305,'[1]NBA-Data-1980-2019'!$G$1:$G$16305,"",0)</f>
        <v>1082520</v>
      </c>
      <c r="AH242" s="68" cm="1">
        <f t="array" ref="AH242">_xlfn.XLOOKUP($AE242&amp;$C242&amp;$D242,'[1]NBA-Data-1980-2019'!$B$1:$B$16305&amp;'[1]NBA-Data-1980-2019'!$A$1:$A$16305&amp;'[1]NBA-Data-1980-2019'!$D$1:$D$16305,'[1]NBA-Data-1980-2019'!$H$1:$H$16305,"",0)</f>
        <v>1592</v>
      </c>
      <c r="AI242" s="68" cm="1">
        <f t="array" ref="AI242">_xlfn.XLOOKUP($AE242&amp;$C242&amp;$D242,'[1]NBA-Data-1980-2019'!$B$1:$B$16305&amp;'[1]NBA-Data-1980-2019'!$A$1:$A$16305&amp;'[1]NBA-Data-1980-2019'!$D$1:$D$16305,'[1]NBA-Data-1980-2019'!$F$1:$F$16305,"",0)</f>
        <v>7.9</v>
      </c>
      <c r="AJ242" s="68">
        <f>IFERROR(($AH242/SUM(AH231:AH252))*$AI242,"")</f>
        <v>0.63515663271232403</v>
      </c>
      <c r="AO242">
        <v>12</v>
      </c>
      <c r="AP242" t="s">
        <v>820</v>
      </c>
      <c r="AQ242">
        <v>30</v>
      </c>
      <c r="AR242">
        <v>62</v>
      </c>
      <c r="AS242" s="2">
        <v>566</v>
      </c>
      <c r="AW242" s="61">
        <v>0.15</v>
      </c>
      <c r="AX242" s="61">
        <v>0.85</v>
      </c>
      <c r="AY242" s="2">
        <v>4.5999999999999996</v>
      </c>
      <c r="AZ242" s="2">
        <v>-5.2</v>
      </c>
      <c r="BA242" s="2">
        <v>3</v>
      </c>
      <c r="BB242" s="2">
        <v>7</v>
      </c>
      <c r="BC242" s="2">
        <v>20</v>
      </c>
      <c r="BD242" s="2">
        <v>8</v>
      </c>
      <c r="BE242" s="2">
        <v>14</v>
      </c>
      <c r="BF242" s="2">
        <v>2</v>
      </c>
      <c r="BG242" s="2">
        <v>36</v>
      </c>
      <c r="BH242" s="2">
        <v>2</v>
      </c>
      <c r="BI242" s="2">
        <v>5</v>
      </c>
    </row>
    <row r="243" spans="1:61" x14ac:dyDescent="0.2">
      <c r="B243" s="1" t="s">
        <v>76</v>
      </c>
      <c r="C243" s="1">
        <v>2013</v>
      </c>
      <c r="D243" s="1" t="s">
        <v>815</v>
      </c>
      <c r="F243" s="2">
        <v>22</v>
      </c>
      <c r="G243" s="2" t="s">
        <v>758</v>
      </c>
      <c r="H243" s="2" t="s">
        <v>570</v>
      </c>
      <c r="I243" s="4" t="s">
        <v>600</v>
      </c>
      <c r="J243" s="16">
        <f>_xlfn.XLOOKUP($I243,DASHBOARD!$I$2:$I$27,DASHBOARD!$J$2:$J$27,"",0)</f>
        <v>80</v>
      </c>
      <c r="K243" s="23">
        <f>J243/DASHBOARD!$C$3</f>
        <v>2.0320040640081283</v>
      </c>
      <c r="L243" s="2">
        <v>218</v>
      </c>
      <c r="M243" s="26">
        <f>L243/DASHBOARD!$C$4</f>
        <v>98.86621315192744</v>
      </c>
      <c r="N243" s="26">
        <f t="shared" si="27"/>
        <v>23.944113109410427</v>
      </c>
      <c r="O243" s="5">
        <v>29498</v>
      </c>
      <c r="P243" s="2" t="s">
        <v>557</v>
      </c>
      <c r="Q243" s="2" t="str">
        <f>_xlfn.XLOOKUP($P243,DASHBOARD!$L$2:$L$150,DASHBOARD!M$2:M$150,"",0)</f>
        <v>United States</v>
      </c>
      <c r="R243" s="2" t="str">
        <f>_xlfn.XLOOKUP($P243,DASHBOARD!$L$2:$L$150,DASHBOARD!N$2:N$150,"",0)</f>
        <v>North America</v>
      </c>
      <c r="S243" s="2" t="str">
        <f>_xlfn.XLOOKUP($P243,DASHBOARD!$L$2:$L$150,DASHBOARD!O$2:O$150,"",0)</f>
        <v>Americas</v>
      </c>
      <c r="T243" s="2">
        <v>9</v>
      </c>
      <c r="V243" s="2" t="s">
        <v>759</v>
      </c>
      <c r="W243" s="2" t="s">
        <v>759</v>
      </c>
      <c r="Y243" s="2" t="str">
        <f t="shared" si="28"/>
        <v/>
      </c>
      <c r="Z243" s="6">
        <f>_xlfn.XLOOKUP($G243,$AE$231:$AE$252,$AF$231:$AF$252,0,0)</f>
        <v>1500000</v>
      </c>
      <c r="AA243" s="43">
        <f>Z243/$AB$253</f>
        <v>1.8391749186664742E-2</v>
      </c>
      <c r="AD243" s="1">
        <v>13</v>
      </c>
      <c r="AE243" s="2" t="s">
        <v>818</v>
      </c>
      <c r="AF243" s="6">
        <v>699952</v>
      </c>
      <c r="AG243" s="6" cm="1">
        <f t="array" ref="AG243">_xlfn.XLOOKUP($AE243&amp;$C243&amp;$D243,'[1]NBA-Data-1980-2019'!$B$1:$B$16305&amp;'[1]NBA-Data-1980-2019'!$A$1:$A$16305&amp;'[1]NBA-Data-1980-2019'!$D$1:$D$16305,'[1]NBA-Data-1980-2019'!$G$1:$G$16305,"",0)</f>
        <v>4526000</v>
      </c>
      <c r="AH243" s="68" cm="1">
        <f t="array" ref="AH243">_xlfn.XLOOKUP($AE243&amp;$C243&amp;$D243,'[1]NBA-Data-1980-2019'!$B$1:$B$16305&amp;'[1]NBA-Data-1980-2019'!$A$1:$A$16305&amp;'[1]NBA-Data-1980-2019'!$D$1:$D$16305,'[1]NBA-Data-1980-2019'!$H$1:$H$16305,"",0)</f>
        <v>625.80000000000007</v>
      </c>
      <c r="AI243" s="68" cm="1">
        <f t="array" ref="AI243">_xlfn.XLOOKUP($AE243&amp;$C243&amp;$D243,'[1]NBA-Data-1980-2019'!$B$1:$B$16305&amp;'[1]NBA-Data-1980-2019'!$A$1:$A$16305&amp;'[1]NBA-Data-1980-2019'!$D$1:$D$16305,'[1]NBA-Data-1980-2019'!$F$1:$F$16305,"",0)</f>
        <v>17.399999999999999</v>
      </c>
      <c r="AJ243" s="68">
        <f>IFERROR(($AH243/SUM(AH231:AH252))*$AI243,"")</f>
        <v>0.5499149037174702</v>
      </c>
      <c r="AO243">
        <v>13</v>
      </c>
      <c r="AP243" t="s">
        <v>758</v>
      </c>
      <c r="AQ243">
        <v>32</v>
      </c>
      <c r="AR243">
        <v>38</v>
      </c>
      <c r="AS243" s="2">
        <v>221</v>
      </c>
      <c r="AU243" s="61">
        <v>0.45</v>
      </c>
      <c r="AV243" s="61">
        <v>0.53</v>
      </c>
      <c r="AW243" s="61">
        <v>0.02</v>
      </c>
      <c r="AY243" s="2">
        <v>-2.2000000000000002</v>
      </c>
      <c r="AZ243" s="2">
        <v>-12</v>
      </c>
      <c r="BA243" s="2">
        <v>2</v>
      </c>
      <c r="BB243" s="2">
        <v>1</v>
      </c>
      <c r="BC243" s="2">
        <v>10</v>
      </c>
      <c r="BD243" s="2">
        <v>0</v>
      </c>
      <c r="BE243" s="2">
        <v>1</v>
      </c>
      <c r="BF243" s="2">
        <v>1</v>
      </c>
      <c r="BG243" s="2">
        <v>35</v>
      </c>
      <c r="BH243" s="2">
        <v>1</v>
      </c>
      <c r="BI243" s="2">
        <v>0</v>
      </c>
    </row>
    <row r="244" spans="1:61" x14ac:dyDescent="0.2">
      <c r="B244" s="1" t="s">
        <v>76</v>
      </c>
      <c r="C244" s="1">
        <v>2013</v>
      </c>
      <c r="D244" s="1" t="s">
        <v>815</v>
      </c>
      <c r="F244" s="2">
        <v>9</v>
      </c>
      <c r="G244" s="2" t="s">
        <v>831</v>
      </c>
      <c r="H244" s="2" t="s">
        <v>566</v>
      </c>
      <c r="I244" s="4" t="s">
        <v>595</v>
      </c>
      <c r="J244" s="16">
        <f>_xlfn.XLOOKUP($I244,DASHBOARD!$I$2:$I$27,DASHBOARD!$J$2:$J$27,"",0)</f>
        <v>82</v>
      </c>
      <c r="K244" s="23">
        <f>J244/DASHBOARD!$C$3</f>
        <v>2.0828041656083314</v>
      </c>
      <c r="L244" s="2">
        <v>215</v>
      </c>
      <c r="M244" s="26">
        <f>L244/DASHBOARD!$C$4</f>
        <v>97.505668934240362</v>
      </c>
      <c r="N244" s="26">
        <f t="shared" si="27"/>
        <v>22.476722870389477</v>
      </c>
      <c r="O244" s="5">
        <v>29075</v>
      </c>
      <c r="P244" s="2" t="s">
        <v>557</v>
      </c>
      <c r="Q244" s="2" t="str">
        <f>_xlfn.XLOOKUP($P244,DASHBOARD!$L$2:$L$150,DASHBOARD!M$2:M$150,"",0)</f>
        <v>United States</v>
      </c>
      <c r="R244" s="2" t="str">
        <f>_xlfn.XLOOKUP($P244,DASHBOARD!$L$2:$L$150,DASHBOARD!N$2:N$150,"",0)</f>
        <v>North America</v>
      </c>
      <c r="S244" s="2" t="str">
        <f>_xlfn.XLOOKUP($P244,DASHBOARD!$L$2:$L$150,DASHBOARD!O$2:O$150,"",0)</f>
        <v>Americas</v>
      </c>
      <c r="T244" s="2">
        <v>14</v>
      </c>
      <c r="Y244" s="2" t="str">
        <f t="shared" si="28"/>
        <v/>
      </c>
      <c r="Z244" s="6">
        <f>_xlfn.XLOOKUP($G244,$AE$231:$AE$252,$AF$231:$AF$252,0,0)</f>
        <v>1352181</v>
      </c>
      <c r="AA244" s="43">
        <f>Z244/$AB$253</f>
        <v>1.6579315871315677E-2</v>
      </c>
      <c r="AD244" s="1">
        <v>14</v>
      </c>
      <c r="AE244" s="2" t="s">
        <v>826</v>
      </c>
      <c r="AF244" s="6">
        <v>354197</v>
      </c>
      <c r="AG244" s="6" cm="1">
        <f t="array" ref="AG244">_xlfn.XLOOKUP($AE244&amp;$C244&amp;$D244,'[1]NBA-Data-1980-2019'!$B$1:$B$16305&amp;'[1]NBA-Data-1980-2019'!$A$1:$A$16305&amp;'[1]NBA-Data-1980-2019'!$D$1:$D$16305,'[1]NBA-Data-1980-2019'!$G$1:$G$16305,"",0)</f>
        <v>354197</v>
      </c>
      <c r="AH244" s="68" cm="1">
        <f t="array" ref="AH244">_xlfn.XLOOKUP($AE244&amp;$C244&amp;$D244,'[1]NBA-Data-1980-2019'!$B$1:$B$16305&amp;'[1]NBA-Data-1980-2019'!$A$1:$A$16305&amp;'[1]NBA-Data-1980-2019'!$D$1:$D$16305,'[1]NBA-Data-1980-2019'!$H$1:$H$16305,"",0)</f>
        <v>31.200000000000003</v>
      </c>
      <c r="AI244" s="68" cm="1">
        <f t="array" ref="AI244">_xlfn.XLOOKUP($AE244&amp;$C244&amp;$D244,'[1]NBA-Data-1980-2019'!$B$1:$B$16305&amp;'[1]NBA-Data-1980-2019'!$A$1:$A$16305&amp;'[1]NBA-Data-1980-2019'!$D$1:$D$16305,'[1]NBA-Data-1980-2019'!$F$1:$F$16305,"",0)</f>
        <v>8.5</v>
      </c>
      <c r="AJ244" s="68">
        <f>IFERROR(($AH244/SUM(AH231:AH252))*$AI244,"")</f>
        <v>1.3393195327532309E-2</v>
      </c>
      <c r="AO244">
        <v>14</v>
      </c>
      <c r="AP244" t="s">
        <v>830</v>
      </c>
      <c r="AQ244">
        <v>39</v>
      </c>
      <c r="AR244">
        <v>7</v>
      </c>
      <c r="AS244" s="2">
        <v>51</v>
      </c>
      <c r="AW244" s="61">
        <v>0.6</v>
      </c>
      <c r="AX244" s="61">
        <v>0.41</v>
      </c>
      <c r="AY244" s="2">
        <v>-9</v>
      </c>
      <c r="AZ244" s="2">
        <v>-18.3</v>
      </c>
      <c r="BA244" s="2">
        <v>3</v>
      </c>
      <c r="BB244" s="2">
        <v>0</v>
      </c>
      <c r="BC244" s="2">
        <v>5</v>
      </c>
      <c r="BD244" s="2">
        <v>0</v>
      </c>
      <c r="BE244" s="2">
        <v>1</v>
      </c>
      <c r="BF244" s="2">
        <v>0</v>
      </c>
      <c r="BG244" s="2">
        <v>16</v>
      </c>
      <c r="BH244" s="2">
        <v>1</v>
      </c>
      <c r="BI244" s="2">
        <v>2</v>
      </c>
    </row>
    <row r="245" spans="1:61" x14ac:dyDescent="0.2">
      <c r="B245" s="1" t="s">
        <v>76</v>
      </c>
      <c r="C245" s="1">
        <v>2013</v>
      </c>
      <c r="D245" s="1" t="s">
        <v>815</v>
      </c>
      <c r="F245" s="2">
        <v>13</v>
      </c>
      <c r="G245" s="2" t="s">
        <v>832</v>
      </c>
      <c r="H245" s="2" t="s">
        <v>570</v>
      </c>
      <c r="I245" s="4" t="s">
        <v>600</v>
      </c>
      <c r="J245" s="16">
        <f>_xlfn.XLOOKUP($I245,DASHBOARD!$I$2:$I$27,DASHBOARD!$J$2:$J$27,"",0)</f>
        <v>80</v>
      </c>
      <c r="K245" s="23">
        <f>J245/DASHBOARD!$C$3</f>
        <v>2.0320040640081283</v>
      </c>
      <c r="L245" s="2">
        <v>218</v>
      </c>
      <c r="M245" s="26">
        <f>L245/DASHBOARD!$C$4</f>
        <v>98.86621315192744</v>
      </c>
      <c r="N245" s="26">
        <f t="shared" si="27"/>
        <v>23.944113109410427</v>
      </c>
      <c r="O245" s="5">
        <v>29270</v>
      </c>
      <c r="P245" s="2" t="s">
        <v>557</v>
      </c>
      <c r="Q245" s="2" t="str">
        <f>_xlfn.XLOOKUP($P245,DASHBOARD!$L$2:$L$150,DASHBOARD!M$2:M$150,"",0)</f>
        <v>United States</v>
      </c>
      <c r="R245" s="2" t="str">
        <f>_xlfn.XLOOKUP($P245,DASHBOARD!$L$2:$L$150,DASHBOARD!N$2:N$150,"",0)</f>
        <v>North America</v>
      </c>
      <c r="S245" s="2" t="str">
        <f>_xlfn.XLOOKUP($P245,DASHBOARD!$L$2:$L$150,DASHBOARD!O$2:O$150,"",0)</f>
        <v>Americas</v>
      </c>
      <c r="T245" s="2">
        <v>12</v>
      </c>
      <c r="V245" s="2" t="s">
        <v>558</v>
      </c>
      <c r="W245" s="2" t="s">
        <v>558</v>
      </c>
      <c r="Y245" s="2" t="str">
        <f t="shared" si="28"/>
        <v/>
      </c>
      <c r="Z245" s="6">
        <f>_xlfn.XLOOKUP($G245,$AE$231:$AE$252,$AF$231:$AF$252,0,0)</f>
        <v>5800000</v>
      </c>
      <c r="AA245" s="43">
        <f>Z245/$AB$253</f>
        <v>7.1114763521770333E-2</v>
      </c>
      <c r="AD245" s="1">
        <v>15</v>
      </c>
      <c r="AE245" s="2" t="s">
        <v>834</v>
      </c>
      <c r="AF245" s="6">
        <v>275805</v>
      </c>
      <c r="AG245" s="6" t="str" cm="1">
        <f t="array" ref="AG245">_xlfn.XLOOKUP($AE245&amp;$C245&amp;$D245,'[1]NBA-Data-1980-2019'!$B$1:$B$16305&amp;'[1]NBA-Data-1980-2019'!$A$1:$A$16305&amp;'[1]NBA-Data-1980-2019'!$D$1:$D$16305,'[1]NBA-Data-1980-2019'!$G$1:$G$16305,"",0)</f>
        <v/>
      </c>
      <c r="AH245" s="68" t="str" cm="1">
        <f t="array" ref="AH245">_xlfn.XLOOKUP($AE245&amp;$C245&amp;$D245,'[1]NBA-Data-1980-2019'!$B$1:$B$16305&amp;'[1]NBA-Data-1980-2019'!$A$1:$A$16305&amp;'[1]NBA-Data-1980-2019'!$D$1:$D$16305,'[1]NBA-Data-1980-2019'!$H$1:$H$16305,"",0)</f>
        <v/>
      </c>
      <c r="AI245" s="68" t="str" cm="1">
        <f t="array" ref="AI245">_xlfn.XLOOKUP($AE245&amp;$C245&amp;$D245,'[1]NBA-Data-1980-2019'!$B$1:$B$16305&amp;'[1]NBA-Data-1980-2019'!$A$1:$A$16305&amp;'[1]NBA-Data-1980-2019'!$D$1:$D$16305,'[1]NBA-Data-1980-2019'!$F$1:$F$16305,"",0)</f>
        <v/>
      </c>
      <c r="AJ245" s="68" t="str">
        <f>IFERROR(($AH245/SUM(AH231:AH252))*$AI245,"")</f>
        <v/>
      </c>
      <c r="AO245">
        <v>15</v>
      </c>
      <c r="AP245" t="s">
        <v>834</v>
      </c>
      <c r="AQ245">
        <v>24</v>
      </c>
      <c r="AR245">
        <v>8</v>
      </c>
      <c r="AS245" s="2">
        <v>40</v>
      </c>
      <c r="AV245" s="61">
        <v>0.27</v>
      </c>
      <c r="AW245" s="61">
        <v>0.71</v>
      </c>
      <c r="AX245" s="61">
        <v>0.02</v>
      </c>
      <c r="AY245" s="2">
        <v>-27.2</v>
      </c>
      <c r="AZ245" s="2">
        <v>-36.6</v>
      </c>
      <c r="BA245" s="2">
        <v>0</v>
      </c>
      <c r="BB245" s="2">
        <v>1</v>
      </c>
      <c r="BC245" s="2">
        <v>4</v>
      </c>
      <c r="BD245" s="2">
        <v>2</v>
      </c>
      <c r="BE245" s="2">
        <v>0</v>
      </c>
      <c r="BF245" s="2">
        <v>0</v>
      </c>
      <c r="BG245" s="2">
        <v>6</v>
      </c>
      <c r="BH245" s="2">
        <v>0</v>
      </c>
      <c r="BI245" s="2">
        <v>1</v>
      </c>
    </row>
    <row r="246" spans="1:61" x14ac:dyDescent="0.2">
      <c r="B246" s="1" t="s">
        <v>76</v>
      </c>
      <c r="C246" s="1">
        <v>2013</v>
      </c>
      <c r="D246" s="1" t="s">
        <v>815</v>
      </c>
      <c r="F246" s="2">
        <v>45</v>
      </c>
      <c r="G246" s="2" t="s">
        <v>833</v>
      </c>
      <c r="H246" s="2" t="s">
        <v>552</v>
      </c>
      <c r="I246" s="4" t="s">
        <v>1149</v>
      </c>
      <c r="J246" s="16">
        <f>_xlfn.XLOOKUP($I246,DASHBOARD!$I$2:$I$27,DASHBOARD!$J$2:$J$27,"",0)</f>
        <v>83</v>
      </c>
      <c r="K246" s="23">
        <f>J246/DASHBOARD!$C$3</f>
        <v>2.1082042164084331</v>
      </c>
      <c r="L246" s="2">
        <v>308</v>
      </c>
      <c r="M246" s="26">
        <f>L246/DASHBOARD!$C$4</f>
        <v>139.68253968253967</v>
      </c>
      <c r="N246" s="26">
        <f t="shared" si="27"/>
        <v>31.428001668175849</v>
      </c>
      <c r="O246" s="5">
        <v>32204</v>
      </c>
      <c r="P246" s="2" t="s">
        <v>557</v>
      </c>
      <c r="Q246" s="2" t="str">
        <f>_xlfn.XLOOKUP($P246,DASHBOARD!$L$2:$L$150,DASHBOARD!M$2:M$150,"",0)</f>
        <v>United States</v>
      </c>
      <c r="R246" s="2" t="str">
        <f>_xlfn.XLOOKUP($P246,DASHBOARD!$L$2:$L$150,DASHBOARD!N$2:N$150,"",0)</f>
        <v>North America</v>
      </c>
      <c r="S246" s="2" t="str">
        <f>_xlfn.XLOOKUP($P246,DASHBOARD!$L$2:$L$150,DASHBOARD!O$2:O$150,"",0)</f>
        <v>Americas</v>
      </c>
      <c r="T246" s="2">
        <v>2</v>
      </c>
      <c r="V246" s="2" t="s">
        <v>629</v>
      </c>
      <c r="W246" s="2" t="s">
        <v>629</v>
      </c>
      <c r="Y246" s="2" t="str">
        <f t="shared" si="28"/>
        <v/>
      </c>
      <c r="Z246" s="6">
        <f>_xlfn.XLOOKUP($G246,$AE$231:$AE$252,$AF$231:$AF$252,0,0)</f>
        <v>0</v>
      </c>
      <c r="AA246" s="43">
        <f>Z246/$AB$253</f>
        <v>0</v>
      </c>
      <c r="AD246" s="1">
        <v>16</v>
      </c>
      <c r="AE246" s="2" t="s">
        <v>827</v>
      </c>
      <c r="AF246" s="6">
        <v>186656</v>
      </c>
      <c r="AG246" s="6" cm="1">
        <f t="array" ref="AG246">_xlfn.XLOOKUP($AE246&amp;$C246&amp;$D246,'[1]NBA-Data-1980-2019'!$B$1:$B$16305&amp;'[1]NBA-Data-1980-2019'!$A$1:$A$16305&amp;'[1]NBA-Data-1980-2019'!$D$1:$D$16305,'[1]NBA-Data-1980-2019'!$G$1:$G$16305,"",0)</f>
        <v>186656</v>
      </c>
      <c r="AH246" s="68" cm="1">
        <f t="array" ref="AH246">_xlfn.XLOOKUP($AE246&amp;$C246&amp;$D246,'[1]NBA-Data-1980-2019'!$B$1:$B$16305&amp;'[1]NBA-Data-1980-2019'!$A$1:$A$16305&amp;'[1]NBA-Data-1980-2019'!$D$1:$D$16305,'[1]NBA-Data-1980-2019'!$H$1:$H$16305,"",0)</f>
        <v>28.699999999999996</v>
      </c>
      <c r="AI246" s="68" cm="1">
        <f t="array" ref="AI246">_xlfn.XLOOKUP($AE246&amp;$C246&amp;$D246,'[1]NBA-Data-1980-2019'!$B$1:$B$16305&amp;'[1]NBA-Data-1980-2019'!$A$1:$A$16305&amp;'[1]NBA-Data-1980-2019'!$D$1:$D$16305,'[1]NBA-Data-1980-2019'!$F$1:$F$16305,"",0)</f>
        <v>7.2</v>
      </c>
      <c r="AJ246" s="68">
        <f>IFERROR(($AH246/SUM(AH231:AH252))*$AI246,"")</f>
        <v>1.0435783870593046E-2</v>
      </c>
      <c r="AO246">
        <v>16</v>
      </c>
      <c r="AP246" t="s">
        <v>826</v>
      </c>
      <c r="AQ246">
        <v>23</v>
      </c>
      <c r="AR246">
        <v>6</v>
      </c>
      <c r="AS246" s="2">
        <v>31</v>
      </c>
      <c r="AX246" s="61">
        <v>1</v>
      </c>
      <c r="AY246" s="2">
        <v>-1.7</v>
      </c>
      <c r="AZ246" s="2">
        <v>-10.9</v>
      </c>
      <c r="BA246" s="2">
        <v>2</v>
      </c>
      <c r="BB246" s="2">
        <v>1</v>
      </c>
      <c r="BC246" s="2">
        <v>2</v>
      </c>
      <c r="BD246" s="2">
        <v>0</v>
      </c>
      <c r="BE246" s="2">
        <v>1</v>
      </c>
      <c r="BF246" s="2">
        <v>0</v>
      </c>
      <c r="BG246" s="2">
        <v>0</v>
      </c>
      <c r="BH246" s="2">
        <v>0</v>
      </c>
      <c r="BI246" s="2">
        <v>0</v>
      </c>
    </row>
    <row r="247" spans="1:61" x14ac:dyDescent="0.2">
      <c r="B247" s="1" t="s">
        <v>76</v>
      </c>
      <c r="C247" s="1">
        <v>2013</v>
      </c>
      <c r="D247" s="1" t="s">
        <v>815</v>
      </c>
      <c r="F247" s="2">
        <v>24</v>
      </c>
      <c r="G247" s="2" t="s">
        <v>834</v>
      </c>
      <c r="H247" s="2" t="s">
        <v>566</v>
      </c>
      <c r="I247" s="4" t="s">
        <v>602</v>
      </c>
      <c r="J247" s="16">
        <f>_xlfn.XLOOKUP($I247,DASHBOARD!$I$2:$I$27,DASHBOARD!$J$2:$J$27,"",0)</f>
        <v>81</v>
      </c>
      <c r="K247" s="23">
        <f>J247/DASHBOARD!$C$3</f>
        <v>2.0574041148082296</v>
      </c>
      <c r="L247" s="2">
        <v>230</v>
      </c>
      <c r="M247" s="26">
        <f>L247/DASHBOARD!$C$4</f>
        <v>104.30839002267574</v>
      </c>
      <c r="N247" s="26">
        <f t="shared" si="27"/>
        <v>24.64223154688894</v>
      </c>
      <c r="O247" s="5">
        <v>32203</v>
      </c>
      <c r="P247" s="2" t="s">
        <v>557</v>
      </c>
      <c r="Q247" s="2" t="str">
        <f>_xlfn.XLOOKUP($P247,DASHBOARD!$L$2:$L$150,DASHBOARD!M$2:M$150,"",0)</f>
        <v>United States</v>
      </c>
      <c r="R247" s="2" t="str">
        <f>_xlfn.XLOOKUP($P247,DASHBOARD!$L$2:$L$150,DASHBOARD!N$2:N$150,"",0)</f>
        <v>North America</v>
      </c>
      <c r="S247" s="2" t="str">
        <f>_xlfn.XLOOKUP($P247,DASHBOARD!$L$2:$L$150,DASHBOARD!O$2:O$150,"",0)</f>
        <v>Americas</v>
      </c>
      <c r="T247" s="2" t="s">
        <v>563</v>
      </c>
      <c r="V247" s="2" t="s">
        <v>591</v>
      </c>
      <c r="W247" s="2" t="s">
        <v>591</v>
      </c>
      <c r="Y247" s="2" t="str">
        <f t="shared" si="28"/>
        <v/>
      </c>
      <c r="Z247" s="6">
        <f>_xlfn.XLOOKUP($G247,$AE$231:$AE$252,$AF$231:$AF$252,0,0)</f>
        <v>275805</v>
      </c>
      <c r="AA247" s="43">
        <f>Z247/$AB$253</f>
        <v>3.3816909229520461E-3</v>
      </c>
      <c r="AF247" s="6"/>
      <c r="AG247" s="6" t="str" cm="1">
        <f t="array" ref="AG247">_xlfn.XLOOKUP($AE247&amp;$C247&amp;$D247,'[1]NBA-Data-1980-2019'!$B$1:$B$16305&amp;'[1]NBA-Data-1980-2019'!$A$1:$A$16305&amp;'[1]NBA-Data-1980-2019'!$D$1:$D$16305,'[1]NBA-Data-1980-2019'!$G$1:$G$16305,"",0)</f>
        <v/>
      </c>
      <c r="AH247" s="68" t="str" cm="1">
        <f t="array" ref="AH247">_xlfn.XLOOKUP($AE247&amp;$C247&amp;$D247,'[1]NBA-Data-1980-2019'!$B$1:$B$16305&amp;'[1]NBA-Data-1980-2019'!$A$1:$A$16305&amp;'[1]NBA-Data-1980-2019'!$D$1:$D$16305,'[1]NBA-Data-1980-2019'!$H$1:$H$16305,"",0)</f>
        <v/>
      </c>
      <c r="AI247" s="68" t="str" cm="1">
        <f t="array" ref="AI247">_xlfn.XLOOKUP($AE247&amp;$C247&amp;$D247,'[1]NBA-Data-1980-2019'!$B$1:$B$16305&amp;'[1]NBA-Data-1980-2019'!$A$1:$A$16305&amp;'[1]NBA-Data-1980-2019'!$D$1:$D$16305,'[1]NBA-Data-1980-2019'!$F$1:$F$16305,"",0)</f>
        <v/>
      </c>
      <c r="AJ247" s="68" t="str">
        <f>IFERROR(($AH247/SUM(AH231:AH252))*$AI247,"")</f>
        <v/>
      </c>
      <c r="AO247">
        <v>17</v>
      </c>
      <c r="AP247" t="s">
        <v>827</v>
      </c>
      <c r="AQ247">
        <v>25</v>
      </c>
      <c r="AR247">
        <v>7</v>
      </c>
      <c r="AS247" s="2">
        <v>29</v>
      </c>
      <c r="AT247" s="61">
        <v>0.41</v>
      </c>
      <c r="AU247" s="61">
        <v>0.51</v>
      </c>
      <c r="AV247" s="61">
        <v>0.08</v>
      </c>
      <c r="AY247" s="2">
        <v>-2.4</v>
      </c>
      <c r="AZ247" s="2">
        <v>-11.6</v>
      </c>
      <c r="BA247" s="2">
        <v>2</v>
      </c>
      <c r="BB247" s="2">
        <v>2</v>
      </c>
      <c r="BC247" s="2">
        <v>1</v>
      </c>
      <c r="BD247" s="2">
        <v>0</v>
      </c>
      <c r="BE247" s="2">
        <v>4</v>
      </c>
      <c r="BF247" s="2">
        <v>0</v>
      </c>
      <c r="BG247" s="2">
        <v>4</v>
      </c>
      <c r="BH247" s="2">
        <v>0</v>
      </c>
      <c r="BI247" s="2">
        <v>2</v>
      </c>
    </row>
    <row r="248" spans="1:61" x14ac:dyDescent="0.2">
      <c r="B248" s="1" t="s">
        <v>76</v>
      </c>
      <c r="C248" s="1">
        <v>2013</v>
      </c>
      <c r="D248" s="1" t="s">
        <v>815</v>
      </c>
      <c r="F248" s="2">
        <v>3</v>
      </c>
      <c r="G248" s="2" t="s">
        <v>835</v>
      </c>
      <c r="H248" s="2" t="s">
        <v>576</v>
      </c>
      <c r="I248" s="4" t="s">
        <v>603</v>
      </c>
      <c r="J248" s="16">
        <f>_xlfn.XLOOKUP($I248,DASHBOARD!$I$2:$I$27,DASHBOARD!$J$2:$J$27,"",0)</f>
        <v>76</v>
      </c>
      <c r="K248" s="23">
        <f>J248/DASHBOARD!$C$3</f>
        <v>1.9304038608077216</v>
      </c>
      <c r="L248" s="2">
        <v>220</v>
      </c>
      <c r="M248" s="26">
        <f>L248/DASHBOARD!$C$4</f>
        <v>99.773242630385482</v>
      </c>
      <c r="N248" s="26">
        <f t="shared" si="27"/>
        <v>26.774275758318101</v>
      </c>
      <c r="O248" s="5">
        <v>29968</v>
      </c>
      <c r="P248" s="2" t="s">
        <v>557</v>
      </c>
      <c r="Q248" s="2" t="str">
        <f>_xlfn.XLOOKUP($P248,DASHBOARD!$L$2:$L$150,DASHBOARD!M$2:M$150,"",0)</f>
        <v>United States</v>
      </c>
      <c r="R248" s="2" t="str">
        <f>_xlfn.XLOOKUP($P248,DASHBOARD!$L$2:$L$150,DASHBOARD!N$2:N$150,"",0)</f>
        <v>North America</v>
      </c>
      <c r="S248" s="2" t="str">
        <f>_xlfn.XLOOKUP($P248,DASHBOARD!$L$2:$L$150,DASHBOARD!O$2:O$150,"",0)</f>
        <v>Americas</v>
      </c>
      <c r="T248" s="2">
        <v>9</v>
      </c>
      <c r="V248" s="2" t="s">
        <v>589</v>
      </c>
      <c r="W248" s="2" t="s">
        <v>589</v>
      </c>
      <c r="Y248" s="2" t="str">
        <f t="shared" si="28"/>
        <v/>
      </c>
      <c r="Z248" s="6">
        <f>_xlfn.XLOOKUP($G248,$AE$231:$AE$252,$AF$231:$AF$252,0,0)</f>
        <v>17182000</v>
      </c>
      <c r="AA248" s="43">
        <f>Z248/$AB$253</f>
        <v>0.21067135635018239</v>
      </c>
      <c r="AD248" s="1">
        <v>18</v>
      </c>
      <c r="AF248" s="6"/>
      <c r="AG248" s="6" t="str" cm="1">
        <f t="array" ref="AG248">_xlfn.XLOOKUP($AE248&amp;$C248&amp;$D248,'[1]NBA-Data-1980-2019'!$B$1:$B$16305&amp;'[1]NBA-Data-1980-2019'!$A$1:$A$16305&amp;'[1]NBA-Data-1980-2019'!$D$1:$D$16305,'[1]NBA-Data-1980-2019'!$G$1:$G$16305,"",0)</f>
        <v/>
      </c>
      <c r="AH248" s="68" t="str" cm="1">
        <f t="array" ref="AH248">_xlfn.XLOOKUP($AE248&amp;$C248&amp;$D248,'[1]NBA-Data-1980-2019'!$B$1:$B$16305&amp;'[1]NBA-Data-1980-2019'!$A$1:$A$16305&amp;'[1]NBA-Data-1980-2019'!$D$1:$D$16305,'[1]NBA-Data-1980-2019'!$H$1:$H$16305,"",0)</f>
        <v/>
      </c>
      <c r="AI248" s="68" t="str" cm="1">
        <f t="array" ref="AI248">_xlfn.XLOOKUP($AE248&amp;$C248&amp;$D248,'[1]NBA-Data-1980-2019'!$B$1:$B$16305&amp;'[1]NBA-Data-1980-2019'!$A$1:$A$16305&amp;'[1]NBA-Data-1980-2019'!$D$1:$D$16305,'[1]NBA-Data-1980-2019'!$F$1:$F$16305,"",0)</f>
        <v/>
      </c>
      <c r="AJ248" s="68" t="str">
        <f>IFERROR(($AH248/SUM(AH231:AH252))*$AI248,"")</f>
        <v/>
      </c>
      <c r="AO248">
        <v>18</v>
      </c>
      <c r="AP248" t="s">
        <v>833</v>
      </c>
      <c r="AQ248">
        <v>24</v>
      </c>
      <c r="AR248">
        <v>4</v>
      </c>
      <c r="AS248" s="2">
        <v>12</v>
      </c>
      <c r="AX248" s="61">
        <v>1</v>
      </c>
      <c r="AY248" s="2">
        <v>-50</v>
      </c>
      <c r="AZ248" s="2">
        <v>-59.3</v>
      </c>
      <c r="BA248" s="2">
        <v>1</v>
      </c>
      <c r="BB248" s="2">
        <v>0</v>
      </c>
      <c r="BC248" s="2">
        <v>3</v>
      </c>
      <c r="BD248" s="2">
        <v>1</v>
      </c>
      <c r="BE248" s="2">
        <v>0</v>
      </c>
      <c r="BF248" s="2">
        <v>0</v>
      </c>
      <c r="BG248" s="2">
        <v>0</v>
      </c>
      <c r="BH248" s="2">
        <v>0</v>
      </c>
      <c r="BI248" s="2">
        <v>1</v>
      </c>
    </row>
    <row r="249" spans="1:61" x14ac:dyDescent="0.2">
      <c r="B249" s="1" t="s">
        <v>76</v>
      </c>
      <c r="C249" s="1">
        <v>2013</v>
      </c>
      <c r="D249" s="1" t="s">
        <v>815</v>
      </c>
      <c r="I249" s="4"/>
      <c r="O249" s="5"/>
      <c r="Y249" s="2" t="str">
        <f t="shared" si="28"/>
        <v/>
      </c>
      <c r="Z249" s="6">
        <f>_xlfn.XLOOKUP($G249,$AE$231:$AE$252,$AF$231:$AF$252,0,0)</f>
        <v>0</v>
      </c>
      <c r="AA249" s="43">
        <f>Z249/$AB$253</f>
        <v>0</v>
      </c>
      <c r="AD249" s="1">
        <v>19</v>
      </c>
      <c r="AF249" s="6"/>
      <c r="AG249" s="6" t="str" cm="1">
        <f t="array" ref="AG249">_xlfn.XLOOKUP($AE249&amp;$C249&amp;$D249,'[1]NBA-Data-1980-2019'!$B$1:$B$16305&amp;'[1]NBA-Data-1980-2019'!$A$1:$A$16305&amp;'[1]NBA-Data-1980-2019'!$D$1:$D$16305,'[1]NBA-Data-1980-2019'!$G$1:$G$16305,"",0)</f>
        <v/>
      </c>
      <c r="AH249" s="68" t="str" cm="1">
        <f t="array" ref="AH249">_xlfn.XLOOKUP($AE249&amp;$C249&amp;$D249,'[1]NBA-Data-1980-2019'!$B$1:$B$16305&amp;'[1]NBA-Data-1980-2019'!$A$1:$A$16305&amp;'[1]NBA-Data-1980-2019'!$D$1:$D$16305,'[1]NBA-Data-1980-2019'!$H$1:$H$16305,"",0)</f>
        <v/>
      </c>
      <c r="AI249" s="68" t="str" cm="1">
        <f t="array" ref="AI249">_xlfn.XLOOKUP($AE249&amp;$C249&amp;$D249,'[1]NBA-Data-1980-2019'!$B$1:$B$16305&amp;'[1]NBA-Data-1980-2019'!$A$1:$A$16305&amp;'[1]NBA-Data-1980-2019'!$D$1:$D$16305,'[1]NBA-Data-1980-2019'!$F$1:$F$16305,"",0)</f>
        <v/>
      </c>
      <c r="AJ249" s="68" t="str">
        <f>IFERROR(($AH249/SUM(AH231:AH252))*$AI249,"")</f>
        <v/>
      </c>
    </row>
    <row r="250" spans="1:61" x14ac:dyDescent="0.2">
      <c r="B250" s="1" t="s">
        <v>76</v>
      </c>
      <c r="C250" s="1">
        <v>2013</v>
      </c>
      <c r="D250" s="1" t="s">
        <v>815</v>
      </c>
      <c r="I250" s="4"/>
      <c r="O250" s="5"/>
      <c r="Y250" s="2" t="str">
        <f t="shared" si="28"/>
        <v/>
      </c>
      <c r="Z250" s="6">
        <f>_xlfn.XLOOKUP($G250,$AE$231:$AE$252,$AF$231:$AF$252,0,0)</f>
        <v>0</v>
      </c>
      <c r="AA250" s="43">
        <f>Z250/$AB$253</f>
        <v>0</v>
      </c>
      <c r="AD250" s="1">
        <v>20</v>
      </c>
      <c r="AF250" s="6"/>
      <c r="AG250" s="6" t="str" cm="1">
        <f t="array" ref="AG250">_xlfn.XLOOKUP($AE250&amp;$C250&amp;$D250,'[1]NBA-Data-1980-2019'!$B$1:$B$16305&amp;'[1]NBA-Data-1980-2019'!$A$1:$A$16305&amp;'[1]NBA-Data-1980-2019'!$D$1:$D$16305,'[1]NBA-Data-1980-2019'!$G$1:$G$16305,"",0)</f>
        <v/>
      </c>
      <c r="AH250" s="68" t="str" cm="1">
        <f t="array" ref="AH250">_xlfn.XLOOKUP($AE250&amp;$C250&amp;$D250,'[1]NBA-Data-1980-2019'!$B$1:$B$16305&amp;'[1]NBA-Data-1980-2019'!$A$1:$A$16305&amp;'[1]NBA-Data-1980-2019'!$D$1:$D$16305,'[1]NBA-Data-1980-2019'!$H$1:$H$16305,"",0)</f>
        <v/>
      </c>
      <c r="AI250" s="68" t="str" cm="1">
        <f t="array" ref="AI250">_xlfn.XLOOKUP($AE250&amp;$C250&amp;$D250,'[1]NBA-Data-1980-2019'!$B$1:$B$16305&amp;'[1]NBA-Data-1980-2019'!$A$1:$A$16305&amp;'[1]NBA-Data-1980-2019'!$D$1:$D$16305,'[1]NBA-Data-1980-2019'!$F$1:$F$16305,"",0)</f>
        <v/>
      </c>
      <c r="AJ250" s="68" t="str">
        <f>IFERROR(($AH250/SUM(AH231:AH252))*$AI250,"")</f>
        <v/>
      </c>
    </row>
    <row r="251" spans="1:61" x14ac:dyDescent="0.2">
      <c r="B251" s="1" t="s">
        <v>76</v>
      </c>
      <c r="C251" s="1">
        <v>2013</v>
      </c>
      <c r="D251" s="1" t="s">
        <v>815</v>
      </c>
      <c r="I251" s="4"/>
      <c r="O251" s="5"/>
      <c r="Y251" s="2" t="str">
        <f t="shared" si="28"/>
        <v/>
      </c>
      <c r="Z251" s="6">
        <f>_xlfn.XLOOKUP($G251,$AE$231:$AE$252,$AF$231:$AF$252,0,0)</f>
        <v>0</v>
      </c>
      <c r="AA251" s="43">
        <f>Z251/$AB$253</f>
        <v>0</v>
      </c>
      <c r="AD251" s="1">
        <v>21</v>
      </c>
      <c r="AG251" s="6" t="str" cm="1">
        <f t="array" ref="AG251">_xlfn.XLOOKUP($AE251&amp;$C251&amp;$D251,'[1]NBA-Data-1980-2019'!$B$1:$B$16305&amp;'[1]NBA-Data-1980-2019'!$A$1:$A$16305&amp;'[1]NBA-Data-1980-2019'!$D$1:$D$16305,'[1]NBA-Data-1980-2019'!$G$1:$G$16305,"",0)</f>
        <v/>
      </c>
      <c r="AH251" s="68" t="str" cm="1">
        <f t="array" ref="AH251">_xlfn.XLOOKUP($AE251&amp;$C251&amp;$D251,'[1]NBA-Data-1980-2019'!$B$1:$B$16305&amp;'[1]NBA-Data-1980-2019'!$A$1:$A$16305&amp;'[1]NBA-Data-1980-2019'!$D$1:$D$16305,'[1]NBA-Data-1980-2019'!$H$1:$H$16305,"",0)</f>
        <v/>
      </c>
      <c r="AI251" s="68" t="str" cm="1">
        <f t="array" ref="AI251">_xlfn.XLOOKUP($AE251&amp;$C251&amp;$D251,'[1]NBA-Data-1980-2019'!$B$1:$B$16305&amp;'[1]NBA-Data-1980-2019'!$A$1:$A$16305&amp;'[1]NBA-Data-1980-2019'!$D$1:$D$16305,'[1]NBA-Data-1980-2019'!$F$1:$F$16305,"",0)</f>
        <v/>
      </c>
      <c r="AJ251" s="68" t="str">
        <f>IFERROR(($AH251/SUM(AH231:AH252))*$AI251,"")</f>
        <v/>
      </c>
    </row>
    <row r="252" spans="1:61" x14ac:dyDescent="0.2">
      <c r="B252" s="1" t="s">
        <v>76</v>
      </c>
      <c r="C252" s="1">
        <v>2013</v>
      </c>
      <c r="D252" s="1" t="s">
        <v>815</v>
      </c>
      <c r="I252" s="4"/>
      <c r="O252" s="5"/>
      <c r="Y252" s="2" t="str">
        <f t="shared" si="28"/>
        <v/>
      </c>
      <c r="Z252" s="6">
        <f>_xlfn.XLOOKUP($G252,$AE$231:$AE$252,$AF$231:$AF$252,0,0)</f>
        <v>0</v>
      </c>
      <c r="AA252" s="43">
        <f>Z252/$AB$253</f>
        <v>0</v>
      </c>
      <c r="AD252" s="1">
        <v>22</v>
      </c>
      <c r="AG252" s="6" t="str" cm="1">
        <f t="array" ref="AG252">_xlfn.XLOOKUP($AE252&amp;$C252&amp;$D252,'[1]NBA-Data-1980-2019'!$B$1:$B$16305&amp;'[1]NBA-Data-1980-2019'!$A$1:$A$16305&amp;'[1]NBA-Data-1980-2019'!$D$1:$D$16305,'[1]NBA-Data-1980-2019'!$G$1:$G$16305,"",0)</f>
        <v/>
      </c>
      <c r="AH252" s="68" t="str" cm="1">
        <f t="array" ref="AH252">_xlfn.XLOOKUP($AE252&amp;$C252&amp;$D252,'[1]NBA-Data-1980-2019'!$B$1:$B$16305&amp;'[1]NBA-Data-1980-2019'!$A$1:$A$16305&amp;'[1]NBA-Data-1980-2019'!$D$1:$D$16305,'[1]NBA-Data-1980-2019'!$H$1:$H$16305,"",0)</f>
        <v/>
      </c>
      <c r="AI252" s="68" t="str" cm="1">
        <f t="array" ref="AI252">_xlfn.XLOOKUP($AE252&amp;$C252&amp;$D252,'[1]NBA-Data-1980-2019'!$B$1:$B$16305&amp;'[1]NBA-Data-1980-2019'!$A$1:$A$16305&amp;'[1]NBA-Data-1980-2019'!$D$1:$D$16305,'[1]NBA-Data-1980-2019'!$F$1:$F$16305,"",0)</f>
        <v/>
      </c>
      <c r="AJ252" s="68" t="str">
        <f>IFERROR(($AH252/SUM(AH231:AH252))*$AI252,"")</f>
        <v/>
      </c>
    </row>
    <row r="253" spans="1:61" x14ac:dyDescent="0.2">
      <c r="B253" s="1" t="s">
        <v>76</v>
      </c>
      <c r="C253" s="1">
        <v>2013</v>
      </c>
      <c r="D253" s="1" t="s">
        <v>815</v>
      </c>
      <c r="E253" s="1"/>
      <c r="F253" s="1"/>
      <c r="G253" s="1">
        <f>$G229</f>
        <v>0</v>
      </c>
      <c r="H253" s="1"/>
      <c r="I253" s="1"/>
      <c r="J253" s="36"/>
      <c r="K253" s="36"/>
      <c r="L253" s="1"/>
      <c r="M253" s="1"/>
      <c r="N253" s="1"/>
      <c r="O253" s="1"/>
      <c r="P253" s="1"/>
      <c r="Q253" s="1"/>
      <c r="R253" s="1"/>
      <c r="S253" s="1"/>
      <c r="T253" s="1"/>
      <c r="U253" s="1"/>
      <c r="V253" s="1"/>
      <c r="W253" s="1"/>
      <c r="X253" s="1"/>
      <c r="Y253" s="1"/>
      <c r="AA253" s="41">
        <f>SUM(AA231:AA252)</f>
        <v>1</v>
      </c>
      <c r="AB253" s="37">
        <f>SUM(Z231:Z252)</f>
        <v>81558311</v>
      </c>
      <c r="AC253" s="1"/>
      <c r="AE253" s="37">
        <f>AG253-AF253</f>
        <v>15898062</v>
      </c>
      <c r="AF253" s="37">
        <f>SUM(AF231:AF252)</f>
        <v>81558311</v>
      </c>
      <c r="AG253" s="37">
        <f>SUM(AG231:AG252)</f>
        <v>97456373</v>
      </c>
      <c r="AH253" s="69">
        <f>SUM(AH231:AH252)</f>
        <v>19801.100000000002</v>
      </c>
      <c r="AI253" s="69">
        <f>SUM(AI231:AI252)</f>
        <v>208.29999999999998</v>
      </c>
      <c r="AJ253" s="69">
        <f>SUM(AJ231:AJ252)</f>
        <v>17.213032104277037</v>
      </c>
    </row>
    <row r="254" spans="1:61" ht="17" thickBot="1" x14ac:dyDescent="0.25"/>
    <row r="255" spans="1:61" ht="17" thickBot="1" x14ac:dyDescent="0.25">
      <c r="A255" s="3">
        <v>11</v>
      </c>
      <c r="B255" s="1" t="str">
        <f>B$1</f>
        <v>YEAR</v>
      </c>
      <c r="C255" s="1" t="str">
        <f>C$1</f>
        <v>YEAR</v>
      </c>
      <c r="D255" s="1" t="str">
        <f>D$1</f>
        <v>TEAM</v>
      </c>
      <c r="F255" s="1" t="str">
        <f t="shared" ref="F255:Z255" si="29">F$1</f>
        <v>NUMBER</v>
      </c>
      <c r="G255" s="1" t="str">
        <f t="shared" si="29"/>
        <v>PLAYER</v>
      </c>
      <c r="H255" s="1" t="str">
        <f t="shared" si="29"/>
        <v>POS</v>
      </c>
      <c r="I255" s="1" t="str">
        <f t="shared" si="29"/>
        <v>HEIGHT</v>
      </c>
      <c r="J255" s="1" t="str">
        <f t="shared" si="29"/>
        <v>HEIGHT (IN)</v>
      </c>
      <c r="K255" s="1" t="str">
        <f t="shared" si="29"/>
        <v>HEIGHT (M)</v>
      </c>
      <c r="L255" s="1" t="str">
        <f t="shared" si="29"/>
        <v>WEIGHT (LBS)</v>
      </c>
      <c r="M255" s="1" t="str">
        <f t="shared" si="29"/>
        <v>WEIGHT (KG)</v>
      </c>
      <c r="N255" s="1" t="str">
        <f t="shared" si="29"/>
        <v>BMI</v>
      </c>
      <c r="O255" s="1" t="str">
        <f t="shared" si="29"/>
        <v>BIRTH DATE</v>
      </c>
      <c r="P255" s="1" t="str">
        <f t="shared" si="29"/>
        <v>NATION</v>
      </c>
      <c r="Q255" s="1" t="str">
        <f t="shared" si="29"/>
        <v>COUNTRY</v>
      </c>
      <c r="R255" s="1" t="str">
        <f t="shared" si="29"/>
        <v>CONTINENT</v>
      </c>
      <c r="S255" s="1" t="str">
        <f t="shared" si="29"/>
        <v>GLOBAL REGION</v>
      </c>
      <c r="T255" s="1" t="str">
        <f t="shared" si="29"/>
        <v>EXPERIENCE</v>
      </c>
      <c r="U255" s="1"/>
      <c r="V255" s="1" t="str">
        <f t="shared" si="29"/>
        <v>COLLEGE</v>
      </c>
      <c r="W255" s="1" t="str">
        <f t="shared" si="29"/>
        <v>COLLEGE1</v>
      </c>
      <c r="X255" s="1" t="str">
        <f t="shared" si="29"/>
        <v>COLLEGE2</v>
      </c>
      <c r="Y255" s="1" t="str">
        <f t="shared" si="29"/>
        <v>TRANSFER</v>
      </c>
      <c r="Z255" s="1" t="str">
        <f t="shared" si="29"/>
        <v>SALARY</v>
      </c>
      <c r="AA255" s="1" t="s">
        <v>1264</v>
      </c>
      <c r="AD255" s="1" t="str">
        <f>AD$1</f>
        <v>Rk</v>
      </c>
      <c r="AE255" s="1" t="str">
        <f>AE$1</f>
        <v>PLAYER</v>
      </c>
      <c r="AF255" s="1" t="str">
        <f>AF$1</f>
        <v>SALARY - BR</v>
      </c>
      <c r="AG255" s="1" t="str">
        <f>AG$1</f>
        <v>SALARY - KAGGLE</v>
      </c>
      <c r="AH255" s="67" t="str">
        <f>AH$1</f>
        <v>TTL MP</v>
      </c>
      <c r="AI255" s="67" t="str">
        <f>AI$1</f>
        <v>PER</v>
      </c>
      <c r="AJ255" s="67" t="str">
        <f>AJ$1</f>
        <v>WTD-MP-PER</v>
      </c>
      <c r="AO255" t="s">
        <v>550</v>
      </c>
      <c r="AP255" t="s">
        <v>1378</v>
      </c>
      <c r="AQ255" t="s">
        <v>1379</v>
      </c>
      <c r="AR255" t="s">
        <v>1342</v>
      </c>
      <c r="AS255" s="2" t="s">
        <v>1380</v>
      </c>
      <c r="AT255" s="2" t="s">
        <v>1381</v>
      </c>
      <c r="AU255" s="2" t="s">
        <v>1382</v>
      </c>
      <c r="AV255" s="2" t="s">
        <v>1383</v>
      </c>
      <c r="AW255" s="2" t="s">
        <v>1384</v>
      </c>
      <c r="AX255" s="2" t="s">
        <v>1385</v>
      </c>
      <c r="AY255" s="2" t="s">
        <v>1386</v>
      </c>
      <c r="AZ255" s="2" t="s">
        <v>1387</v>
      </c>
      <c r="BA255" s="2" t="s">
        <v>1388</v>
      </c>
      <c r="BB255" s="2" t="s">
        <v>1389</v>
      </c>
      <c r="BC255" s="2" t="s">
        <v>1390</v>
      </c>
      <c r="BD255" s="2" t="s">
        <v>1391</v>
      </c>
      <c r="BE255" s="2" t="s">
        <v>1390</v>
      </c>
      <c r="BF255" s="2" t="s">
        <v>1391</v>
      </c>
      <c r="BG255" s="2" t="s">
        <v>1392</v>
      </c>
      <c r="BH255" s="2" t="s">
        <v>1393</v>
      </c>
      <c r="BI255" s="2" t="s">
        <v>1394</v>
      </c>
    </row>
    <row r="256" spans="1:61" ht="17" thickBot="1" x14ac:dyDescent="0.25">
      <c r="A256" s="3" t="s">
        <v>815</v>
      </c>
      <c r="B256" s="1" t="s">
        <v>84</v>
      </c>
      <c r="C256" s="1">
        <v>2012</v>
      </c>
      <c r="D256" s="1" t="s">
        <v>815</v>
      </c>
      <c r="F256" s="2">
        <v>50</v>
      </c>
      <c r="G256" s="2" t="s">
        <v>820</v>
      </c>
      <c r="H256" s="2" t="s">
        <v>552</v>
      </c>
      <c r="I256" s="4" t="s">
        <v>602</v>
      </c>
      <c r="J256" s="16">
        <f>_xlfn.XLOOKUP($I256,DASHBOARD!$I$2:$I$27,DASHBOARD!$J$2:$J$27,"",0)</f>
        <v>81</v>
      </c>
      <c r="K256" s="23">
        <f>J256/DASHBOARD!$C$3</f>
        <v>2.0574041148082296</v>
      </c>
      <c r="L256" s="2">
        <v>245</v>
      </c>
      <c r="M256" s="26">
        <f>L256/DASHBOARD!$C$4</f>
        <v>111.11111111111111</v>
      </c>
      <c r="N256" s="26">
        <f t="shared" ref="N256:N271" si="30">M256/(K256^2)</f>
        <v>26.24933360429474</v>
      </c>
      <c r="O256" s="5">
        <v>30172</v>
      </c>
      <c r="P256" s="2" t="s">
        <v>593</v>
      </c>
      <c r="Q256" s="2" t="str">
        <f>_xlfn.XLOOKUP($P256,DASHBOARD!$L$2:$L$150,DASHBOARD!M$2:M$150,"",0)</f>
        <v>Canada</v>
      </c>
      <c r="R256" s="2" t="str">
        <f>_xlfn.XLOOKUP($P256,DASHBOARD!$L$2:$L$150,DASHBOARD!N$2:N$150,"",0)</f>
        <v>North America</v>
      </c>
      <c r="S256" s="2" t="str">
        <f>_xlfn.XLOOKUP($P256,DASHBOARD!$L$2:$L$150,DASHBOARD!O$2:O$150,"",0)</f>
        <v>Americas</v>
      </c>
      <c r="T256" s="2">
        <v>4</v>
      </c>
      <c r="V256" s="2" t="s">
        <v>704</v>
      </c>
      <c r="W256" s="2" t="s">
        <v>704</v>
      </c>
      <c r="Y256" s="2" t="str">
        <f t="shared" ref="Y256:Y277" si="31">IF(X256="","","X")</f>
        <v/>
      </c>
      <c r="Z256" s="6">
        <f>_xlfn.XLOOKUP($G256,$AE$256:$AE$277,$AF$256:$AF$277,0,0)</f>
        <v>3600000</v>
      </c>
      <c r="AA256" s="43">
        <f>Z256/AB278</f>
        <v>4.8571552467436212E-2</v>
      </c>
      <c r="AD256" s="1">
        <v>1</v>
      </c>
      <c r="AE256" s="2" t="s">
        <v>822</v>
      </c>
      <c r="AF256" s="6">
        <v>16022500</v>
      </c>
      <c r="AG256" s="6" cm="1">
        <f t="array" ref="AG256">_xlfn.XLOOKUP($AE256&amp;$C256&amp;$D256,'[1]NBA-Data-1980-2019'!$B$1:$B$16305&amp;'[1]NBA-Data-1980-2019'!$A$1:$A$16305&amp;'[1]NBA-Data-1980-2019'!$D$1:$D$16305,'[1]NBA-Data-1980-2019'!$G$1:$G$16305,"",0)</f>
        <v>16022500</v>
      </c>
      <c r="AH256" s="68" cm="1">
        <f t="array" ref="AH256">_xlfn.XLOOKUP($AE256&amp;$C256&amp;$D256,'[1]NBA-Data-1980-2019'!$B$1:$B$16305&amp;'[1]NBA-Data-1980-2019'!$A$1:$A$16305&amp;'[1]NBA-Data-1980-2019'!$D$1:$D$16305,'[1]NBA-Data-1980-2019'!$H$1:$H$16305,"",0)</f>
        <v>2006.4</v>
      </c>
      <c r="AI256" s="68" cm="1">
        <f t="array" ref="AI256">_xlfn.XLOOKUP($AE256&amp;$C256&amp;$D256,'[1]NBA-Data-1980-2019'!$B$1:$B$16305&amp;'[1]NBA-Data-1980-2019'!$A$1:$A$16305&amp;'[1]NBA-Data-1980-2019'!$D$1:$D$16305,'[1]NBA-Data-1980-2019'!$F$1:$F$16305,"",0)</f>
        <v>18.899999999999999</v>
      </c>
      <c r="AJ256" s="68">
        <f>IFERROR(($AH256/SUM(AH256:AH277))*$AI256,"")</f>
        <v>2.4006533258209304</v>
      </c>
      <c r="AO256">
        <v>1</v>
      </c>
      <c r="AP256" t="s">
        <v>647</v>
      </c>
      <c r="AQ256">
        <v>27</v>
      </c>
      <c r="AR256">
        <v>62</v>
      </c>
      <c r="AS256" s="2">
        <v>2326</v>
      </c>
      <c r="AV256" s="61">
        <v>0.74</v>
      </c>
      <c r="AW256" s="61">
        <v>0.26</v>
      </c>
      <c r="AY256" s="2">
        <v>10.4</v>
      </c>
      <c r="AZ256" s="2">
        <v>14</v>
      </c>
      <c r="BA256" s="2">
        <v>125</v>
      </c>
      <c r="BB256" s="2">
        <v>52</v>
      </c>
      <c r="BC256" s="2">
        <v>41</v>
      </c>
      <c r="BD256" s="2">
        <v>16</v>
      </c>
      <c r="BE256" s="2">
        <v>212</v>
      </c>
      <c r="BF256" s="2">
        <v>13</v>
      </c>
      <c r="BG256" s="2">
        <v>872</v>
      </c>
      <c r="BH256" s="2">
        <v>51</v>
      </c>
      <c r="BI256" s="2">
        <v>31</v>
      </c>
    </row>
    <row r="257" spans="2:61" x14ac:dyDescent="0.2">
      <c r="B257" s="1" t="s">
        <v>84</v>
      </c>
      <c r="C257" s="1">
        <v>2012</v>
      </c>
      <c r="D257" s="1" t="s">
        <v>815</v>
      </c>
      <c r="F257" s="2">
        <v>31</v>
      </c>
      <c r="G257" s="2" t="s">
        <v>821</v>
      </c>
      <c r="H257" s="2" t="s">
        <v>570</v>
      </c>
      <c r="I257" s="4" t="s">
        <v>600</v>
      </c>
      <c r="J257" s="16">
        <f>_xlfn.XLOOKUP($I257,DASHBOARD!$I$2:$I$27,DASHBOARD!$J$2:$J$27,"",0)</f>
        <v>80</v>
      </c>
      <c r="K257" s="23">
        <f>J257/DASHBOARD!$C$3</f>
        <v>2.0320040640081283</v>
      </c>
      <c r="L257" s="2">
        <v>220</v>
      </c>
      <c r="M257" s="26">
        <f>L257/DASHBOARD!$C$4</f>
        <v>99.773242630385482</v>
      </c>
      <c r="N257" s="26">
        <f t="shared" si="30"/>
        <v>24.163783871882082</v>
      </c>
      <c r="O257" s="5">
        <v>28742</v>
      </c>
      <c r="P257" s="2" t="s">
        <v>557</v>
      </c>
      <c r="Q257" s="2" t="str">
        <f>_xlfn.XLOOKUP($P257,DASHBOARD!$L$2:$L$150,DASHBOARD!M$2:M$150,"",0)</f>
        <v>United States</v>
      </c>
      <c r="R257" s="2" t="str">
        <f>_xlfn.XLOOKUP($P257,DASHBOARD!$L$2:$L$150,DASHBOARD!N$2:N$150,"",0)</f>
        <v>North America</v>
      </c>
      <c r="S257" s="2" t="str">
        <f>_xlfn.XLOOKUP($P257,DASHBOARD!$L$2:$L$150,DASHBOARD!O$2:O$150,"",0)</f>
        <v>Americas</v>
      </c>
      <c r="T257" s="2">
        <v>10</v>
      </c>
      <c r="V257" s="2" t="s">
        <v>674</v>
      </c>
      <c r="W257" s="2" t="s">
        <v>674</v>
      </c>
      <c r="Y257" s="2" t="str">
        <f t="shared" si="31"/>
        <v/>
      </c>
      <c r="Z257" s="6">
        <f>_xlfn.XLOOKUP($G257,$AE$256:$AE$277,$AF$256:$AF$277,0,0)</f>
        <v>3000000</v>
      </c>
      <c r="AA257" s="43">
        <f>Z257/$AB$278</f>
        <v>4.0476293722863516E-2</v>
      </c>
      <c r="AD257" s="1">
        <v>2</v>
      </c>
      <c r="AE257" s="2" t="s">
        <v>647</v>
      </c>
      <c r="AF257" s="6">
        <v>16022500</v>
      </c>
      <c r="AG257" s="6" cm="1">
        <f t="array" ref="AG257">_xlfn.XLOOKUP($AE257&amp;$C257&amp;$D257,'[1]NBA-Data-1980-2019'!$B$1:$B$16305&amp;'[1]NBA-Data-1980-2019'!$A$1:$A$16305&amp;'[1]NBA-Data-1980-2019'!$D$1:$D$16305,'[1]NBA-Data-1980-2019'!$G$1:$G$16305,"",0)</f>
        <v>16022500</v>
      </c>
      <c r="AH257" s="68" cm="1">
        <f t="array" ref="AH257">_xlfn.XLOOKUP($AE257&amp;$C257&amp;$D257,'[1]NBA-Data-1980-2019'!$B$1:$B$16305&amp;'[1]NBA-Data-1980-2019'!$A$1:$A$16305&amp;'[1]NBA-Data-1980-2019'!$D$1:$D$16305,'[1]NBA-Data-1980-2019'!$H$1:$H$16305,"",0)</f>
        <v>2325</v>
      </c>
      <c r="AI257" s="68" cm="1">
        <f t="array" ref="AI257">_xlfn.XLOOKUP($AE257&amp;$C257&amp;$D257,'[1]NBA-Data-1980-2019'!$B$1:$B$16305&amp;'[1]NBA-Data-1980-2019'!$A$1:$A$16305&amp;'[1]NBA-Data-1980-2019'!$D$1:$D$16305,'[1]NBA-Data-1980-2019'!$F$1:$F$16305,"",0)</f>
        <v>30.7</v>
      </c>
      <c r="AJ257" s="68">
        <f>IFERROR(($AH257/SUM(AH256:AH277))*$AI257,"")</f>
        <v>4.5186786611885212</v>
      </c>
      <c r="AO257">
        <v>2</v>
      </c>
      <c r="AP257" t="s">
        <v>822</v>
      </c>
      <c r="AQ257">
        <v>27</v>
      </c>
      <c r="AR257">
        <v>57</v>
      </c>
      <c r="AS257" s="2">
        <v>2007</v>
      </c>
      <c r="AW257" s="61">
        <v>0.49</v>
      </c>
      <c r="AX257" s="61">
        <v>0.51</v>
      </c>
      <c r="AY257" s="2">
        <v>10.3</v>
      </c>
      <c r="AZ257" s="2">
        <v>9.6</v>
      </c>
      <c r="BA257" s="2">
        <v>43</v>
      </c>
      <c r="BB257" s="2">
        <v>38</v>
      </c>
      <c r="BC257" s="2">
        <v>57</v>
      </c>
      <c r="BD257" s="2">
        <v>18</v>
      </c>
      <c r="BE257" s="2">
        <v>136</v>
      </c>
      <c r="BF257" s="2">
        <v>5</v>
      </c>
      <c r="BG257" s="2">
        <v>237</v>
      </c>
      <c r="BH257" s="2">
        <v>26</v>
      </c>
      <c r="BI257" s="2">
        <v>49</v>
      </c>
    </row>
    <row r="258" spans="2:61" x14ac:dyDescent="0.2">
      <c r="B258" s="1" t="s">
        <v>84</v>
      </c>
      <c r="C258" s="1">
        <v>2012</v>
      </c>
      <c r="D258" s="1" t="s">
        <v>815</v>
      </c>
      <c r="F258" s="2">
        <v>1</v>
      </c>
      <c r="G258" s="2" t="s">
        <v>822</v>
      </c>
      <c r="H258" s="2" t="s">
        <v>566</v>
      </c>
      <c r="I258" s="4" t="s">
        <v>1149</v>
      </c>
      <c r="J258" s="16">
        <f>_xlfn.XLOOKUP($I258,DASHBOARD!$I$2:$I$27,DASHBOARD!$J$2:$J$27,"",0)</f>
        <v>83</v>
      </c>
      <c r="K258" s="23">
        <f>J258/DASHBOARD!$C$3</f>
        <v>2.1082042164084331</v>
      </c>
      <c r="L258" s="2">
        <v>235</v>
      </c>
      <c r="M258" s="26">
        <f>L258/DASHBOARD!$C$4</f>
        <v>106.57596371882086</v>
      </c>
      <c r="N258" s="26">
        <f t="shared" si="30"/>
        <v>23.979157116952354</v>
      </c>
      <c r="O258" s="5">
        <v>30765</v>
      </c>
      <c r="P258" s="2" t="s">
        <v>557</v>
      </c>
      <c r="Q258" s="2" t="str">
        <f>_xlfn.XLOOKUP($P258,DASHBOARD!$L$2:$L$150,DASHBOARD!M$2:M$150,"",0)</f>
        <v>United States</v>
      </c>
      <c r="R258" s="2" t="str">
        <f>_xlfn.XLOOKUP($P258,DASHBOARD!$L$2:$L$150,DASHBOARD!N$2:N$150,"",0)</f>
        <v>North America</v>
      </c>
      <c r="S258" s="2" t="str">
        <f>_xlfn.XLOOKUP($P258,DASHBOARD!$L$2:$L$150,DASHBOARD!O$2:O$150,"",0)</f>
        <v>Americas</v>
      </c>
      <c r="T258" s="2">
        <v>8</v>
      </c>
      <c r="V258" s="2" t="s">
        <v>767</v>
      </c>
      <c r="W258" s="2" t="s">
        <v>767</v>
      </c>
      <c r="Y258" s="2" t="str">
        <f t="shared" si="31"/>
        <v/>
      </c>
      <c r="Z258" s="6">
        <f>_xlfn.XLOOKUP($G258,$AE$256:$AE$277,$AF$256:$AF$277,0,0)</f>
        <v>16022500</v>
      </c>
      <c r="AA258" s="43">
        <f>Z258/$AB$278</f>
        <v>0.21617713872486022</v>
      </c>
      <c r="AD258" s="1">
        <v>3</v>
      </c>
      <c r="AE258" s="2" t="s">
        <v>835</v>
      </c>
      <c r="AF258" s="6">
        <v>15691000</v>
      </c>
      <c r="AG258" s="6" cm="1">
        <f t="array" ref="AG258">_xlfn.XLOOKUP($AE258&amp;$C258&amp;$D258,'[1]NBA-Data-1980-2019'!$B$1:$B$16305&amp;'[1]NBA-Data-1980-2019'!$A$1:$A$16305&amp;'[1]NBA-Data-1980-2019'!$D$1:$D$16305,'[1]NBA-Data-1980-2019'!$G$1:$G$16305,"",0)</f>
        <v>15691000</v>
      </c>
      <c r="AH258" s="68" cm="1">
        <f t="array" ref="AH258">_xlfn.XLOOKUP($AE258&amp;$C258&amp;$D258,'[1]NBA-Data-1980-2019'!$B$1:$B$16305&amp;'[1]NBA-Data-1980-2019'!$A$1:$A$16305&amp;'[1]NBA-Data-1980-2019'!$D$1:$D$16305,'[1]NBA-Data-1980-2019'!$H$1:$H$16305,"",0)</f>
        <v>1626.8000000000002</v>
      </c>
      <c r="AI258" s="68" cm="1">
        <f t="array" ref="AI258">_xlfn.XLOOKUP($AE258&amp;$C258&amp;$D258,'[1]NBA-Data-1980-2019'!$B$1:$B$16305&amp;'[1]NBA-Data-1980-2019'!$A$1:$A$16305&amp;'[1]NBA-Data-1980-2019'!$D$1:$D$16305,'[1]NBA-Data-1980-2019'!$F$1:$F$16305,"",0)</f>
        <v>26.3</v>
      </c>
      <c r="AJ258" s="68">
        <f>IFERROR(($AH258/SUM(AH256:AH277))*$AI258,"")</f>
        <v>2.7085698368584654</v>
      </c>
      <c r="AO258">
        <v>3</v>
      </c>
      <c r="AP258" t="s">
        <v>823</v>
      </c>
      <c r="AQ258">
        <v>25</v>
      </c>
      <c r="AR258">
        <v>64</v>
      </c>
      <c r="AS258" s="2">
        <v>1825</v>
      </c>
      <c r="AT258" s="61">
        <v>0.96</v>
      </c>
      <c r="AU258" s="61">
        <v>0.04</v>
      </c>
      <c r="AY258" s="2">
        <v>10.4</v>
      </c>
      <c r="AZ258" s="2">
        <v>8.6999999999999993</v>
      </c>
      <c r="BA258" s="2">
        <v>77</v>
      </c>
      <c r="BB258" s="2">
        <v>29</v>
      </c>
      <c r="BC258" s="2">
        <v>61</v>
      </c>
      <c r="BD258" s="2">
        <v>19</v>
      </c>
      <c r="BE258" s="2">
        <v>25</v>
      </c>
      <c r="BF258" s="2">
        <v>19</v>
      </c>
      <c r="BG258" s="2">
        <v>480</v>
      </c>
      <c r="BH258" s="2">
        <v>6</v>
      </c>
      <c r="BI258" s="2">
        <v>18</v>
      </c>
    </row>
    <row r="259" spans="2:61" x14ac:dyDescent="0.2">
      <c r="B259" s="1" t="s">
        <v>84</v>
      </c>
      <c r="C259" s="1">
        <v>2012</v>
      </c>
      <c r="D259" s="1" t="s">
        <v>815</v>
      </c>
      <c r="F259" s="2">
        <v>15</v>
      </c>
      <c r="G259" s="2" t="s">
        <v>823</v>
      </c>
      <c r="H259" s="2" t="s">
        <v>556</v>
      </c>
      <c r="I259" s="4" t="s">
        <v>597</v>
      </c>
      <c r="J259" s="16">
        <f>_xlfn.XLOOKUP($I259,DASHBOARD!$I$2:$I$27,DASHBOARD!$J$2:$J$27,"",0)</f>
        <v>74</v>
      </c>
      <c r="K259" s="23">
        <f>J259/DASHBOARD!$C$3</f>
        <v>1.8796037592075185</v>
      </c>
      <c r="L259" s="2">
        <v>190</v>
      </c>
      <c r="M259" s="26">
        <f>L259/DASHBOARD!$C$4</f>
        <v>86.167800453514729</v>
      </c>
      <c r="N259" s="26">
        <f t="shared" si="30"/>
        <v>24.390033524975603</v>
      </c>
      <c r="O259" s="5">
        <v>31551</v>
      </c>
      <c r="P259" s="2" t="s">
        <v>557</v>
      </c>
      <c r="Q259" s="2" t="str">
        <f>_xlfn.XLOOKUP($P259,DASHBOARD!$L$2:$L$150,DASHBOARD!M$2:M$150,"",0)</f>
        <v>United States</v>
      </c>
      <c r="R259" s="2" t="str">
        <f>_xlfn.XLOOKUP($P259,DASHBOARD!$L$2:$L$150,DASHBOARD!N$2:N$150,"",0)</f>
        <v>North America</v>
      </c>
      <c r="S259" s="2" t="str">
        <f>_xlfn.XLOOKUP($P259,DASHBOARD!$L$2:$L$150,DASHBOARD!O$2:O$150,"",0)</f>
        <v>Americas</v>
      </c>
      <c r="T259" s="2">
        <v>3</v>
      </c>
      <c r="V259" s="2" t="s">
        <v>594</v>
      </c>
      <c r="W259" s="2" t="s">
        <v>594</v>
      </c>
      <c r="Y259" s="2" t="str">
        <f t="shared" si="31"/>
        <v/>
      </c>
      <c r="Z259" s="6">
        <f>_xlfn.XLOOKUP($G259,$AE$256:$AE$277,$AF$256:$AF$277,0,0)</f>
        <v>4000000</v>
      </c>
      <c r="AA259" s="43">
        <f>Z259/$AB$278</f>
        <v>5.3968391630484683E-2</v>
      </c>
      <c r="AD259" s="1">
        <v>4</v>
      </c>
      <c r="AE259" s="2" t="s">
        <v>832</v>
      </c>
      <c r="AF259" s="6">
        <v>5400000</v>
      </c>
      <c r="AG259" s="6" cm="1">
        <f t="array" ref="AG259">_xlfn.XLOOKUP($AE259&amp;$C259&amp;$D259,'[1]NBA-Data-1980-2019'!$B$1:$B$16305&amp;'[1]NBA-Data-1980-2019'!$A$1:$A$16305&amp;'[1]NBA-Data-1980-2019'!$D$1:$D$16305,'[1]NBA-Data-1980-2019'!$G$1:$G$16305,"",0)</f>
        <v>5400000</v>
      </c>
      <c r="AH259" s="68" cm="1">
        <f t="array" ref="AH259">_xlfn.XLOOKUP($AE259&amp;$C259&amp;$D259,'[1]NBA-Data-1980-2019'!$B$1:$B$16305&amp;'[1]NBA-Data-1980-2019'!$A$1:$A$16305&amp;'[1]NBA-Data-1980-2019'!$D$1:$D$16305,'[1]NBA-Data-1980-2019'!$H$1:$H$16305,"",0)</f>
        <v>752.7</v>
      </c>
      <c r="AI259" s="68" cm="1">
        <f t="array" ref="AI259">_xlfn.XLOOKUP($AE259&amp;$C259&amp;$D259,'[1]NBA-Data-1980-2019'!$B$1:$B$16305&amp;'[1]NBA-Data-1980-2019'!$A$1:$A$16305&amp;'[1]NBA-Data-1980-2019'!$D$1:$D$16305,'[1]NBA-Data-1980-2019'!$F$1:$F$16305,"",0)</f>
        <v>11.4</v>
      </c>
      <c r="AJ259" s="68">
        <f>IFERROR(($AH259/SUM(AH256:AH277))*$AI259,"")</f>
        <v>0.5432214280740183</v>
      </c>
      <c r="AO259">
        <v>4</v>
      </c>
      <c r="AP259" t="s">
        <v>835</v>
      </c>
      <c r="AQ259">
        <v>30</v>
      </c>
      <c r="AR259">
        <v>49</v>
      </c>
      <c r="AS259" s="2">
        <v>1625</v>
      </c>
      <c r="AT259" s="61">
        <v>7.0000000000000007E-2</v>
      </c>
      <c r="AU259" s="61">
        <v>0.92</v>
      </c>
      <c r="AV259" s="61">
        <v>0.01</v>
      </c>
      <c r="AY259" s="2">
        <v>10.8</v>
      </c>
      <c r="AZ259" s="2">
        <v>8.5</v>
      </c>
      <c r="BA259" s="2">
        <v>53</v>
      </c>
      <c r="BB259" s="2">
        <v>50</v>
      </c>
      <c r="BC259" s="2">
        <v>58</v>
      </c>
      <c r="BD259" s="2">
        <v>16</v>
      </c>
      <c r="BE259" s="2">
        <v>138</v>
      </c>
      <c r="BF259" s="2">
        <v>7</v>
      </c>
      <c r="BG259" s="2">
        <v>497</v>
      </c>
      <c r="BH259" s="2">
        <v>22</v>
      </c>
      <c r="BI259" s="2">
        <v>28</v>
      </c>
    </row>
    <row r="260" spans="2:61" x14ac:dyDescent="0.2">
      <c r="B260" s="1" t="s">
        <v>84</v>
      </c>
      <c r="C260" s="1">
        <v>2012</v>
      </c>
      <c r="D260" s="1" t="s">
        <v>815</v>
      </c>
      <c r="F260" s="2">
        <v>30</v>
      </c>
      <c r="G260" s="2" t="s">
        <v>824</v>
      </c>
      <c r="H260" s="2" t="s">
        <v>556</v>
      </c>
      <c r="I260" s="4" t="s">
        <v>597</v>
      </c>
      <c r="J260" s="16">
        <f>_xlfn.XLOOKUP($I260,DASHBOARD!$I$2:$I$27,DASHBOARD!$J$2:$J$27,"",0)</f>
        <v>74</v>
      </c>
      <c r="K260" s="23">
        <f>J260/DASHBOARD!$C$3</f>
        <v>1.8796037592075185</v>
      </c>
      <c r="L260" s="2">
        <v>175</v>
      </c>
      <c r="M260" s="26">
        <f>L260/DASHBOARD!$C$4</f>
        <v>79.365079365079367</v>
      </c>
      <c r="N260" s="26">
        <f t="shared" si="30"/>
        <v>22.464504562477533</v>
      </c>
      <c r="O260" s="5">
        <v>32429</v>
      </c>
      <c r="P260" s="2" t="s">
        <v>557</v>
      </c>
      <c r="Q260" s="2" t="str">
        <f>_xlfn.XLOOKUP($P260,DASHBOARD!$L$2:$L$150,DASHBOARD!M$2:M$150,"",0)</f>
        <v>United States</v>
      </c>
      <c r="R260" s="2" t="str">
        <f>_xlfn.XLOOKUP($P260,DASHBOARD!$L$2:$L$150,DASHBOARD!N$2:N$150,"",0)</f>
        <v>North America</v>
      </c>
      <c r="S260" s="2" t="str">
        <f>_xlfn.XLOOKUP($P260,DASHBOARD!$L$2:$L$150,DASHBOARD!O$2:O$150,"",0)</f>
        <v>Americas</v>
      </c>
      <c r="T260" s="2" t="s">
        <v>563</v>
      </c>
      <c r="V260" s="2" t="s">
        <v>825</v>
      </c>
      <c r="W260" s="2" t="s">
        <v>825</v>
      </c>
      <c r="Y260" s="2" t="str">
        <f t="shared" si="31"/>
        <v/>
      </c>
      <c r="Z260" s="6">
        <f>_xlfn.XLOOKUP($G260,$AE$256:$AE$277,$AF$256:$AF$277,0,0)</f>
        <v>1035960</v>
      </c>
      <c r="AA260" s="43">
        <f>Z260/$AB$278</f>
        <v>1.3977273748379229E-2</v>
      </c>
      <c r="AD260" s="1">
        <v>5</v>
      </c>
      <c r="AE260" s="2" t="s">
        <v>823</v>
      </c>
      <c r="AF260" s="6">
        <v>4000000</v>
      </c>
      <c r="AG260" s="6" cm="1">
        <f t="array" ref="AG260">_xlfn.XLOOKUP($AE260&amp;$C260&amp;$D260,'[1]NBA-Data-1980-2019'!$B$1:$B$16305&amp;'[1]NBA-Data-1980-2019'!$A$1:$A$16305&amp;'[1]NBA-Data-1980-2019'!$D$1:$D$16305,'[1]NBA-Data-1980-2019'!$G$1:$G$16305,"",0)</f>
        <v>4000000</v>
      </c>
      <c r="AH260" s="68" cm="1">
        <f t="array" ref="AH260">_xlfn.XLOOKUP($AE260&amp;$C260&amp;$D260,'[1]NBA-Data-1980-2019'!$B$1:$B$16305&amp;'[1]NBA-Data-1980-2019'!$A$1:$A$16305&amp;'[1]NBA-Data-1980-2019'!$D$1:$D$16305,'[1]NBA-Data-1980-2019'!$H$1:$H$16305,"",0)</f>
        <v>1824</v>
      </c>
      <c r="AI260" s="68" cm="1">
        <f t="array" ref="AI260">_xlfn.XLOOKUP($AE260&amp;$C260&amp;$D260,'[1]NBA-Data-1980-2019'!$B$1:$B$16305&amp;'[1]NBA-Data-1980-2019'!$A$1:$A$16305&amp;'[1]NBA-Data-1980-2019'!$D$1:$D$16305,'[1]NBA-Data-1980-2019'!$F$1:$F$16305,"",0)</f>
        <v>13</v>
      </c>
      <c r="AJ260" s="68">
        <f>IFERROR(($AH260/SUM(AH256:AH277))*$AI260,"")</f>
        <v>1.5011300257658535</v>
      </c>
      <c r="AO260">
        <v>5</v>
      </c>
      <c r="AP260" t="s">
        <v>829</v>
      </c>
      <c r="AQ260">
        <v>31</v>
      </c>
      <c r="AR260">
        <v>64</v>
      </c>
      <c r="AS260" s="2">
        <v>1589</v>
      </c>
      <c r="AW260" s="61">
        <v>0.89</v>
      </c>
      <c r="AX260" s="61">
        <v>0.11</v>
      </c>
      <c r="AY260" s="2">
        <v>4</v>
      </c>
      <c r="AZ260" s="2">
        <v>-5.4</v>
      </c>
      <c r="BA260" s="2">
        <v>28</v>
      </c>
      <c r="BB260" s="2">
        <v>19</v>
      </c>
      <c r="BC260" s="2">
        <v>70</v>
      </c>
      <c r="BD260" s="2">
        <v>12</v>
      </c>
      <c r="BE260" s="2">
        <v>37</v>
      </c>
      <c r="BF260" s="2">
        <v>13</v>
      </c>
      <c r="BG260" s="2">
        <v>98</v>
      </c>
      <c r="BH260" s="2">
        <v>4</v>
      </c>
      <c r="BI260" s="2">
        <v>38</v>
      </c>
    </row>
    <row r="261" spans="2:61" x14ac:dyDescent="0.2">
      <c r="B261" s="1" t="s">
        <v>84</v>
      </c>
      <c r="C261" s="1">
        <v>2012</v>
      </c>
      <c r="D261" s="1" t="s">
        <v>815</v>
      </c>
      <c r="F261" s="2">
        <v>34</v>
      </c>
      <c r="G261" s="2" t="s">
        <v>839</v>
      </c>
      <c r="H261" s="2" t="s">
        <v>552</v>
      </c>
      <c r="I261" s="4" t="s">
        <v>1151</v>
      </c>
      <c r="J261" s="16">
        <f>_xlfn.XLOOKUP($I261,DASHBOARD!$I$2:$I$27,DASHBOARD!$J$2:$J$27,"",0)</f>
        <v>85</v>
      </c>
      <c r="K261" s="23">
        <f>J261/DASHBOARD!$C$3</f>
        <v>2.1590043180086362</v>
      </c>
      <c r="L261" s="2">
        <v>295</v>
      </c>
      <c r="M261" s="26">
        <f>L261/DASHBOARD!$C$4</f>
        <v>133.78684807256235</v>
      </c>
      <c r="N261" s="26">
        <f t="shared" si="30"/>
        <v>28.701619345777519</v>
      </c>
      <c r="O261" s="5">
        <v>30290</v>
      </c>
      <c r="P261" s="2" t="s">
        <v>557</v>
      </c>
      <c r="Q261" s="2" t="str">
        <f>_xlfn.XLOOKUP($P261,DASHBOARD!$L$2:$L$150,DASHBOARD!M$2:M$150,"",0)</f>
        <v>United States</v>
      </c>
      <c r="R261" s="2" t="str">
        <f>_xlfn.XLOOKUP($P261,DASHBOARD!$L$2:$L$150,DASHBOARD!N$2:N$150,"",0)</f>
        <v>North America</v>
      </c>
      <c r="S261" s="2" t="str">
        <f>_xlfn.XLOOKUP($P261,DASHBOARD!$L$2:$L$150,DASHBOARD!O$2:O$150,"",0)</f>
        <v>Americas</v>
      </c>
      <c r="T261" s="2">
        <v>9</v>
      </c>
      <c r="Y261" s="2" t="str">
        <f t="shared" si="31"/>
        <v/>
      </c>
      <c r="Z261" s="6">
        <f>_xlfn.XLOOKUP($G261,$AE$256:$AE$277,$AF$256:$AF$277,0,0)</f>
        <v>1229255</v>
      </c>
      <c r="AA261" s="43">
        <f>Z261/$AB$278</f>
        <v>1.6585228813432863E-2</v>
      </c>
      <c r="AD261" s="1">
        <v>6</v>
      </c>
      <c r="AE261" s="2" t="s">
        <v>829</v>
      </c>
      <c r="AF261" s="6">
        <v>3780000</v>
      </c>
      <c r="AG261" s="6" cm="1">
        <f t="array" ref="AG261">_xlfn.XLOOKUP($AE261&amp;$C261&amp;$D261,'[1]NBA-Data-1980-2019'!$B$1:$B$16305&amp;'[1]NBA-Data-1980-2019'!$A$1:$A$16305&amp;'[1]NBA-Data-1980-2019'!$D$1:$D$16305,'[1]NBA-Data-1980-2019'!$G$1:$G$16305,"",0)</f>
        <v>3780000</v>
      </c>
      <c r="AH261" s="68" cm="1">
        <f t="array" ref="AH261">_xlfn.XLOOKUP($AE261&amp;$C261&amp;$D261,'[1]NBA-Data-1980-2019'!$B$1:$B$16305&amp;'[1]NBA-Data-1980-2019'!$A$1:$A$16305&amp;'[1]NBA-Data-1980-2019'!$D$1:$D$16305,'[1]NBA-Data-1980-2019'!$H$1:$H$16305,"",0)</f>
        <v>1587.2</v>
      </c>
      <c r="AI261" s="68" cm="1">
        <f t="array" ref="AI261">_xlfn.XLOOKUP($AE261&amp;$C261&amp;$D261,'[1]NBA-Data-1980-2019'!$B$1:$B$16305&amp;'[1]NBA-Data-1980-2019'!$A$1:$A$16305&amp;'[1]NBA-Data-1980-2019'!$D$1:$D$16305,'[1]NBA-Data-1980-2019'!$F$1:$F$16305,"",0)</f>
        <v>10.9</v>
      </c>
      <c r="AJ261" s="68">
        <f>IFERROR(($AH261/SUM(AH256:AH277))*$AI261,"")</f>
        <v>1.0952374320243605</v>
      </c>
      <c r="AO261">
        <v>6</v>
      </c>
      <c r="AP261" t="s">
        <v>821</v>
      </c>
      <c r="AQ261">
        <v>33</v>
      </c>
      <c r="AR261">
        <v>65</v>
      </c>
      <c r="AS261" s="2">
        <v>1499</v>
      </c>
      <c r="AU261" s="61">
        <v>0.32</v>
      </c>
      <c r="AV261" s="61">
        <v>0.65</v>
      </c>
      <c r="AW261" s="61">
        <v>0.03</v>
      </c>
      <c r="AY261" s="2">
        <v>4.9000000000000004</v>
      </c>
      <c r="AZ261" s="2">
        <v>-3.4</v>
      </c>
      <c r="BA261" s="2">
        <v>29</v>
      </c>
      <c r="BB261" s="2">
        <v>2</v>
      </c>
      <c r="BC261" s="2">
        <v>54</v>
      </c>
      <c r="BD261" s="2">
        <v>2</v>
      </c>
      <c r="BE261" s="2">
        <v>6</v>
      </c>
      <c r="BF261" s="2">
        <v>18</v>
      </c>
      <c r="BG261" s="2">
        <v>182</v>
      </c>
      <c r="BH261" s="2">
        <v>1</v>
      </c>
      <c r="BI261" s="2">
        <v>12</v>
      </c>
    </row>
    <row r="262" spans="2:61" x14ac:dyDescent="0.2">
      <c r="B262" s="1" t="s">
        <v>84</v>
      </c>
      <c r="C262" s="1">
        <v>2012</v>
      </c>
      <c r="D262" s="1" t="s">
        <v>815</v>
      </c>
      <c r="F262" s="2">
        <v>32</v>
      </c>
      <c r="G262" s="2" t="s">
        <v>840</v>
      </c>
      <c r="H262" s="2" t="s">
        <v>566</v>
      </c>
      <c r="I262" s="4" t="s">
        <v>1149</v>
      </c>
      <c r="J262" s="16">
        <f>_xlfn.XLOOKUP($I262,DASHBOARD!$I$2:$I$27,DASHBOARD!$J$2:$J$27,"",0)</f>
        <v>83</v>
      </c>
      <c r="K262" s="23">
        <f>J262/DASHBOARD!$C$3</f>
        <v>2.1082042164084331</v>
      </c>
      <c r="L262" s="2">
        <v>220</v>
      </c>
      <c r="M262" s="26">
        <f>L262/DASHBOARD!$C$4</f>
        <v>99.773242630385482</v>
      </c>
      <c r="N262" s="26">
        <f t="shared" si="30"/>
        <v>22.448572620125606</v>
      </c>
      <c r="O262" s="5">
        <v>31619</v>
      </c>
      <c r="P262" s="2" t="s">
        <v>557</v>
      </c>
      <c r="Q262" s="2" t="str">
        <f>_xlfn.XLOOKUP($P262,DASHBOARD!$L$2:$L$150,DASHBOARD!M$2:M$150,"",0)</f>
        <v>United States</v>
      </c>
      <c r="R262" s="2" t="str">
        <f>_xlfn.XLOOKUP($P262,DASHBOARD!$L$2:$L$150,DASHBOARD!N$2:N$150,"",0)</f>
        <v>North America</v>
      </c>
      <c r="S262" s="2" t="str">
        <f>_xlfn.XLOOKUP($P262,DASHBOARD!$L$2:$L$150,DASHBOARD!O$2:O$150,"",0)</f>
        <v>Americas</v>
      </c>
      <c r="T262" s="2" t="s">
        <v>563</v>
      </c>
      <c r="V262" s="2" t="s">
        <v>841</v>
      </c>
      <c r="W262" s="2" t="s">
        <v>841</v>
      </c>
      <c r="Y262" s="2" t="str">
        <f t="shared" si="31"/>
        <v/>
      </c>
      <c r="Z262" s="6">
        <f>_xlfn.XLOOKUP($G262,$AE$256:$AE$277,$AF$256:$AF$277,0,0)</f>
        <v>248263</v>
      </c>
      <c r="AA262" s="43">
        <f>Z262/$AB$278</f>
        <v>3.3495887028397548E-3</v>
      </c>
      <c r="AD262" s="1">
        <v>7</v>
      </c>
      <c r="AE262" s="2" t="s">
        <v>820</v>
      </c>
      <c r="AF262" s="6">
        <v>3600000</v>
      </c>
      <c r="AG262" s="6" cm="1">
        <f t="array" ref="AG262">_xlfn.XLOOKUP($AE262&amp;$C262&amp;$D262,'[1]NBA-Data-1980-2019'!$B$1:$B$16305&amp;'[1]NBA-Data-1980-2019'!$A$1:$A$16305&amp;'[1]NBA-Data-1980-2019'!$D$1:$D$16305,'[1]NBA-Data-1980-2019'!$G$1:$G$16305,"",0)</f>
        <v>3600000</v>
      </c>
      <c r="AH262" s="68" cm="1">
        <f t="array" ref="AH262">_xlfn.XLOOKUP($AE262&amp;$C262&amp;$D262,'[1]NBA-Data-1980-2019'!$B$1:$B$16305&amp;'[1]NBA-Data-1980-2019'!$A$1:$A$16305&amp;'[1]NBA-Data-1980-2019'!$D$1:$D$16305,'[1]NBA-Data-1980-2019'!$H$1:$H$16305,"",0)</f>
        <v>1350.4</v>
      </c>
      <c r="AI262" s="68" cm="1">
        <f t="array" ref="AI262">_xlfn.XLOOKUP($AE262&amp;$C262&amp;$D262,'[1]NBA-Data-1980-2019'!$B$1:$B$16305&amp;'[1]NBA-Data-1980-2019'!$A$1:$A$16305&amp;'[1]NBA-Data-1980-2019'!$D$1:$D$16305,'[1]NBA-Data-1980-2019'!$F$1:$F$16305,"",0)</f>
        <v>10.3</v>
      </c>
      <c r="AJ262" s="68">
        <f>IFERROR(($AH262/SUM(AH256:AH277))*$AI262,"")</f>
        <v>0.88054139945936039</v>
      </c>
      <c r="AO262">
        <v>7</v>
      </c>
      <c r="AP262" t="s">
        <v>820</v>
      </c>
      <c r="AQ262">
        <v>29</v>
      </c>
      <c r="AR262">
        <v>64</v>
      </c>
      <c r="AS262" s="2">
        <v>1349</v>
      </c>
      <c r="AX262" s="61">
        <v>1</v>
      </c>
      <c r="AY262" s="2">
        <v>10.3</v>
      </c>
      <c r="AZ262" s="2">
        <v>6.2</v>
      </c>
      <c r="BA262" s="2">
        <v>8</v>
      </c>
      <c r="BB262" s="2">
        <v>16</v>
      </c>
      <c r="BC262" s="2">
        <v>85</v>
      </c>
      <c r="BD262" s="2">
        <v>9</v>
      </c>
      <c r="BE262" s="2">
        <v>34</v>
      </c>
      <c r="BF262" s="2">
        <v>8</v>
      </c>
      <c r="BG262" s="2">
        <v>20</v>
      </c>
      <c r="BH262" s="2">
        <v>3</v>
      </c>
      <c r="BI262" s="2">
        <v>22</v>
      </c>
    </row>
    <row r="263" spans="2:61" x14ac:dyDescent="0.2">
      <c r="B263" s="1" t="s">
        <v>84</v>
      </c>
      <c r="C263" s="1">
        <v>2012</v>
      </c>
      <c r="D263" s="1" t="s">
        <v>815</v>
      </c>
      <c r="F263" s="2">
        <v>14</v>
      </c>
      <c r="G263" s="2" t="s">
        <v>827</v>
      </c>
      <c r="H263" s="2" t="s">
        <v>576</v>
      </c>
      <c r="I263" s="4" t="s">
        <v>601</v>
      </c>
      <c r="J263" s="16">
        <f>_xlfn.XLOOKUP($I263,DASHBOARD!$I$2:$I$27,DASHBOARD!$J$2:$J$27,"",0)</f>
        <v>77</v>
      </c>
      <c r="K263" s="23">
        <f>J263/DASHBOARD!$C$3</f>
        <v>1.9558039116078234</v>
      </c>
      <c r="L263" s="2">
        <v>190</v>
      </c>
      <c r="M263" s="26">
        <f>L263/DASHBOARD!$C$4</f>
        <v>86.167800453514729</v>
      </c>
      <c r="N263" s="26">
        <f t="shared" si="30"/>
        <v>22.526534589773387</v>
      </c>
      <c r="O263" s="5">
        <v>31999</v>
      </c>
      <c r="P263" s="2" t="s">
        <v>557</v>
      </c>
      <c r="Q263" s="2" t="str">
        <f>_xlfn.XLOOKUP($P263,DASHBOARD!$L$2:$L$150,DASHBOARD!M$2:M$150,"",0)</f>
        <v>United States</v>
      </c>
      <c r="R263" s="2" t="str">
        <f>_xlfn.XLOOKUP($P263,DASHBOARD!$L$2:$L$150,DASHBOARD!N$2:N$150,"",0)</f>
        <v>North America</v>
      </c>
      <c r="S263" s="2" t="str">
        <f>_xlfn.XLOOKUP($P263,DASHBOARD!$L$2:$L$150,DASHBOARD!O$2:O$150,"",0)</f>
        <v>Americas</v>
      </c>
      <c r="T263" s="2" t="s">
        <v>563</v>
      </c>
      <c r="V263" s="2" t="s">
        <v>828</v>
      </c>
      <c r="W263" s="2" t="s">
        <v>828</v>
      </c>
      <c r="Y263" s="2" t="str">
        <f t="shared" si="31"/>
        <v/>
      </c>
      <c r="Z263" s="6">
        <f>_xlfn.XLOOKUP($G263,$AE$256:$AE$277,$AF$256:$AF$277,0,0)</f>
        <v>473604</v>
      </c>
      <c r="AA263" s="43">
        <f>Z263/$AB$278</f>
        <v>6.3899115374410169E-3</v>
      </c>
      <c r="AD263" s="1">
        <v>8</v>
      </c>
      <c r="AE263" s="2" t="s">
        <v>821</v>
      </c>
      <c r="AF263" s="6">
        <v>3000000</v>
      </c>
      <c r="AG263" s="6" cm="1">
        <f t="array" ref="AG263">_xlfn.XLOOKUP($AE263&amp;$C263&amp;$D263,'[1]NBA-Data-1980-2019'!$B$1:$B$16305&amp;'[1]NBA-Data-1980-2019'!$A$1:$A$16305&amp;'[1]NBA-Data-1980-2019'!$D$1:$D$16305,'[1]NBA-Data-1980-2019'!$G$1:$G$16305,"",0)</f>
        <v>3000000</v>
      </c>
      <c r="AH263" s="68" cm="1">
        <f t="array" ref="AH263">_xlfn.XLOOKUP($AE263&amp;$C263&amp;$D263,'[1]NBA-Data-1980-2019'!$B$1:$B$16305&amp;'[1]NBA-Data-1980-2019'!$A$1:$A$16305&amp;'[1]NBA-Data-1980-2019'!$D$1:$D$16305,'[1]NBA-Data-1980-2019'!$H$1:$H$16305,"",0)</f>
        <v>1501.5</v>
      </c>
      <c r="AI263" s="68" cm="1">
        <f t="array" ref="AI263">_xlfn.XLOOKUP($AE263&amp;$C263&amp;$D263,'[1]NBA-Data-1980-2019'!$B$1:$B$16305&amp;'[1]NBA-Data-1980-2019'!$A$1:$A$16305&amp;'[1]NBA-Data-1980-2019'!$D$1:$D$16305,'[1]NBA-Data-1980-2019'!$F$1:$F$16305,"",0)</f>
        <v>9.6999999999999993</v>
      </c>
      <c r="AJ263" s="68">
        <f>IFERROR(($AH263/SUM(AH256:AH277))*$AI263,"")</f>
        <v>0.92203455283266111</v>
      </c>
      <c r="AO263">
        <v>8</v>
      </c>
      <c r="AP263" t="s">
        <v>824</v>
      </c>
      <c r="AQ263">
        <v>23</v>
      </c>
      <c r="AR263">
        <v>65</v>
      </c>
      <c r="AS263" s="2">
        <v>1260</v>
      </c>
      <c r="AT263" s="61">
        <v>1</v>
      </c>
      <c r="AY263" s="2">
        <v>-0.9</v>
      </c>
      <c r="AZ263" s="2">
        <v>-12.4</v>
      </c>
      <c r="BA263" s="2">
        <v>56</v>
      </c>
      <c r="BB263" s="2">
        <v>26</v>
      </c>
      <c r="BC263" s="2">
        <v>57</v>
      </c>
      <c r="BD263" s="2">
        <v>10</v>
      </c>
      <c r="BE263" s="2">
        <v>35</v>
      </c>
      <c r="BF263" s="2">
        <v>7</v>
      </c>
      <c r="BG263" s="2">
        <v>302</v>
      </c>
      <c r="BH263" s="2">
        <v>9</v>
      </c>
      <c r="BI263" s="2">
        <v>37</v>
      </c>
    </row>
    <row r="264" spans="2:61" x14ac:dyDescent="0.2">
      <c r="B264" s="1" t="s">
        <v>84</v>
      </c>
      <c r="C264" s="1">
        <v>2012</v>
      </c>
      <c r="D264" s="1" t="s">
        <v>815</v>
      </c>
      <c r="F264" s="2">
        <v>40</v>
      </c>
      <c r="G264" s="2" t="s">
        <v>829</v>
      </c>
      <c r="H264" s="2" t="s">
        <v>566</v>
      </c>
      <c r="I264" s="4" t="s">
        <v>600</v>
      </c>
      <c r="J264" s="16">
        <f>_xlfn.XLOOKUP($I264,DASHBOARD!$I$2:$I$27,DASHBOARD!$J$2:$J$27,"",0)</f>
        <v>80</v>
      </c>
      <c r="K264" s="23">
        <f>J264/DASHBOARD!$C$3</f>
        <v>2.0320040640081283</v>
      </c>
      <c r="L264" s="2">
        <v>235</v>
      </c>
      <c r="M264" s="26">
        <f>L264/DASHBOARD!$C$4</f>
        <v>106.57596371882086</v>
      </c>
      <c r="N264" s="26">
        <f t="shared" si="30"/>
        <v>25.811314590419496</v>
      </c>
      <c r="O264" s="5">
        <v>29381</v>
      </c>
      <c r="P264" s="2" t="s">
        <v>557</v>
      </c>
      <c r="Q264" s="2" t="str">
        <f>_xlfn.XLOOKUP($P264,DASHBOARD!$L$2:$L$150,DASHBOARD!M$2:M$150,"",0)</f>
        <v>United States</v>
      </c>
      <c r="R264" s="2" t="str">
        <f>_xlfn.XLOOKUP($P264,DASHBOARD!$L$2:$L$150,DASHBOARD!N$2:N$150,"",0)</f>
        <v>North America</v>
      </c>
      <c r="S264" s="2" t="str">
        <f>_xlfn.XLOOKUP($P264,DASHBOARD!$L$2:$L$150,DASHBOARD!O$2:O$150,"",0)</f>
        <v>Americas</v>
      </c>
      <c r="T264" s="2">
        <v>8</v>
      </c>
      <c r="V264" s="2" t="s">
        <v>558</v>
      </c>
      <c r="W264" s="2" t="s">
        <v>558</v>
      </c>
      <c r="Y264" s="2" t="str">
        <f t="shared" si="31"/>
        <v/>
      </c>
      <c r="Z264" s="6">
        <f>_xlfn.XLOOKUP($G264,$AE$256:$AE$277,$AF$256:$AF$277,0,0)</f>
        <v>3780000</v>
      </c>
      <c r="AA264" s="43">
        <f>Z264/$AB$278</f>
        <v>5.1000130090808025E-2</v>
      </c>
      <c r="AD264" s="1">
        <v>9</v>
      </c>
      <c r="AE264" s="2" t="s">
        <v>758</v>
      </c>
      <c r="AF264" s="6">
        <v>1500000</v>
      </c>
      <c r="AG264" s="6" cm="1">
        <f t="array" ref="AG264">_xlfn.XLOOKUP($AE264&amp;$C264&amp;$D264,'[1]NBA-Data-1980-2019'!$B$1:$B$16305&amp;'[1]NBA-Data-1980-2019'!$A$1:$A$16305&amp;'[1]NBA-Data-1980-2019'!$D$1:$D$16305,'[1]NBA-Data-1980-2019'!$G$1:$G$16305,"",0)</f>
        <v>1500000</v>
      </c>
      <c r="AH264" s="68" cm="1">
        <f t="array" ref="AH264">_xlfn.XLOOKUP($AE264&amp;$C264&amp;$D264,'[1]NBA-Data-1980-2019'!$B$1:$B$16305&amp;'[1]NBA-Data-1980-2019'!$A$1:$A$16305&amp;'[1]NBA-Data-1980-2019'!$D$1:$D$16305,'[1]NBA-Data-1980-2019'!$H$1:$H$16305,"",0)</f>
        <v>668.1</v>
      </c>
      <c r="AI264" s="68" cm="1">
        <f t="array" ref="AI264">_xlfn.XLOOKUP($AE264&amp;$C264&amp;$D264,'[1]NBA-Data-1980-2019'!$B$1:$B$16305&amp;'[1]NBA-Data-1980-2019'!$A$1:$A$16305&amp;'[1]NBA-Data-1980-2019'!$D$1:$D$16305,'[1]NBA-Data-1980-2019'!$F$1:$F$16305,"",0)</f>
        <v>9.6999999999999993</v>
      </c>
      <c r="AJ264" s="68">
        <f>IFERROR(($AH264/SUM(AH256:AH277))*$AI264,"")</f>
        <v>0.4102639259057615</v>
      </c>
      <c r="AO264">
        <v>9</v>
      </c>
      <c r="AP264" t="s">
        <v>832</v>
      </c>
      <c r="AQ264">
        <v>31</v>
      </c>
      <c r="AR264">
        <v>39</v>
      </c>
      <c r="AS264" s="2">
        <v>752</v>
      </c>
      <c r="AT264" s="61">
        <v>0.02</v>
      </c>
      <c r="AU264" s="61">
        <v>0.63</v>
      </c>
      <c r="AV264" s="61">
        <v>0.34</v>
      </c>
      <c r="AW264" s="61">
        <v>0.01</v>
      </c>
      <c r="AY264" s="2">
        <v>10.3</v>
      </c>
      <c r="AZ264" s="2">
        <v>4.7</v>
      </c>
      <c r="BA264" s="2">
        <v>18</v>
      </c>
      <c r="BB264" s="2">
        <v>8</v>
      </c>
      <c r="BC264" s="2">
        <v>28</v>
      </c>
      <c r="BD264" s="2">
        <v>1</v>
      </c>
      <c r="BE264" s="2">
        <v>2</v>
      </c>
      <c r="BF264" s="2">
        <v>2</v>
      </c>
      <c r="BG264" s="2">
        <v>93</v>
      </c>
      <c r="BH264" s="2">
        <v>0</v>
      </c>
      <c r="BI264" s="2">
        <v>6</v>
      </c>
    </row>
    <row r="265" spans="2:61" x14ac:dyDescent="0.2">
      <c r="B265" s="1" t="s">
        <v>84</v>
      </c>
      <c r="C265" s="1">
        <v>2012</v>
      </c>
      <c r="D265" s="1" t="s">
        <v>815</v>
      </c>
      <c r="F265" s="2">
        <v>5</v>
      </c>
      <c r="G265" s="2" t="s">
        <v>830</v>
      </c>
      <c r="H265" s="2" t="s">
        <v>566</v>
      </c>
      <c r="I265" s="4" t="s">
        <v>602</v>
      </c>
      <c r="J265" s="16">
        <f>_xlfn.XLOOKUP($I265,DASHBOARD!$I$2:$I$27,DASHBOARD!$J$2:$J$27,"",0)</f>
        <v>81</v>
      </c>
      <c r="K265" s="23">
        <f>J265/DASHBOARD!$C$3</f>
        <v>2.0574041148082296</v>
      </c>
      <c r="L265" s="2">
        <v>240</v>
      </c>
      <c r="M265" s="26">
        <f>L265/DASHBOARD!$C$4</f>
        <v>108.84353741496598</v>
      </c>
      <c r="N265" s="26">
        <f t="shared" si="30"/>
        <v>25.713632918492802</v>
      </c>
      <c r="O265" s="5">
        <v>26702</v>
      </c>
      <c r="P265" s="2" t="s">
        <v>557</v>
      </c>
      <c r="Q265" s="2" t="str">
        <f>_xlfn.XLOOKUP($P265,DASHBOARD!$L$2:$L$150,DASHBOARD!M$2:M$150,"",0)</f>
        <v>United States</v>
      </c>
      <c r="R265" s="2" t="str">
        <f>_xlfn.XLOOKUP($P265,DASHBOARD!$L$2:$L$150,DASHBOARD!N$2:N$150,"",0)</f>
        <v>North America</v>
      </c>
      <c r="S265" s="2" t="str">
        <f>_xlfn.XLOOKUP($P265,DASHBOARD!$L$2:$L$150,DASHBOARD!O$2:O$150,"",0)</f>
        <v>Americas</v>
      </c>
      <c r="T265" s="2">
        <v>17</v>
      </c>
      <c r="V265" s="2" t="s">
        <v>585</v>
      </c>
      <c r="W265" s="2" t="s">
        <v>585</v>
      </c>
      <c r="Y265" s="2" t="str">
        <f t="shared" si="31"/>
        <v/>
      </c>
      <c r="Z265" s="6">
        <f>_xlfn.XLOOKUP($G265,$AE$256:$AE$277,$AF$256:$AF$277,0,0)</f>
        <v>1352181</v>
      </c>
      <c r="AA265" s="43">
        <f>Z265/$AB$278</f>
        <v>1.8243758440825101E-2</v>
      </c>
      <c r="AD265" s="1">
        <v>10</v>
      </c>
      <c r="AE265" s="2" t="s">
        <v>830</v>
      </c>
      <c r="AF265" s="6">
        <v>1352181</v>
      </c>
      <c r="AG265" s="6" cm="1">
        <f t="array" ref="AG265">_xlfn.XLOOKUP($AE265&amp;$C265&amp;$D265,'[1]NBA-Data-1980-2019'!$B$1:$B$16305&amp;'[1]NBA-Data-1980-2019'!$A$1:$A$16305&amp;'[1]NBA-Data-1980-2019'!$D$1:$D$16305,'[1]NBA-Data-1980-2019'!$G$1:$G$16305,"",0)</f>
        <v>1352181</v>
      </c>
      <c r="AH265" s="68" cm="1">
        <f t="array" ref="AH265">_xlfn.XLOOKUP($AE265&amp;$C265&amp;$D265,'[1]NBA-Data-1980-2019'!$B$1:$B$16305&amp;'[1]NBA-Data-1980-2019'!$A$1:$A$16305&amp;'[1]NBA-Data-1980-2019'!$D$1:$D$16305,'[1]NBA-Data-1980-2019'!$H$1:$H$16305,"",0)</f>
        <v>190.4</v>
      </c>
      <c r="AI265" s="68" cm="1">
        <f t="array" ref="AI265">_xlfn.XLOOKUP($AE265&amp;$C265&amp;$D265,'[1]NBA-Data-1980-2019'!$B$1:$B$16305&amp;'[1]NBA-Data-1980-2019'!$A$1:$A$16305&amp;'[1]NBA-Data-1980-2019'!$D$1:$D$16305,'[1]NBA-Data-1980-2019'!$F$1:$F$16305,"",0)</f>
        <v>3.6</v>
      </c>
      <c r="AJ265" s="68">
        <f>IFERROR(($AH265/SUM(AH256:AH277))*$AI265,"")</f>
        <v>4.3392989408778115E-2</v>
      </c>
      <c r="AO265">
        <v>10</v>
      </c>
      <c r="AP265" t="s">
        <v>758</v>
      </c>
      <c r="AQ265">
        <v>31</v>
      </c>
      <c r="AR265">
        <v>51</v>
      </c>
      <c r="AS265" s="2">
        <v>666</v>
      </c>
      <c r="AT265" s="61">
        <v>0.02</v>
      </c>
      <c r="AU265" s="61">
        <v>0.64</v>
      </c>
      <c r="AV265" s="61">
        <v>0.33</v>
      </c>
      <c r="AW265" s="61">
        <v>0.01</v>
      </c>
      <c r="AY265" s="2">
        <v>0.6</v>
      </c>
      <c r="AZ265" s="2">
        <v>-7.7</v>
      </c>
      <c r="BA265" s="2">
        <v>7</v>
      </c>
      <c r="BB265" s="2">
        <v>0</v>
      </c>
      <c r="BC265" s="2">
        <v>18</v>
      </c>
      <c r="BD265" s="2">
        <v>1</v>
      </c>
      <c r="BE265" s="2">
        <v>8</v>
      </c>
      <c r="BF265" s="2">
        <v>7</v>
      </c>
      <c r="BG265" s="2">
        <v>42</v>
      </c>
      <c r="BH265" s="2">
        <v>0</v>
      </c>
      <c r="BI265" s="2">
        <v>1</v>
      </c>
    </row>
    <row r="266" spans="2:61" x14ac:dyDescent="0.2">
      <c r="B266" s="1" t="s">
        <v>84</v>
      </c>
      <c r="C266" s="1">
        <v>2012</v>
      </c>
      <c r="D266" s="1" t="s">
        <v>815</v>
      </c>
      <c r="F266" s="2">
        <v>6</v>
      </c>
      <c r="G266" s="2" t="s">
        <v>647</v>
      </c>
      <c r="H266" s="2" t="s">
        <v>570</v>
      </c>
      <c r="I266" s="4" t="s">
        <v>602</v>
      </c>
      <c r="J266" s="16">
        <f>_xlfn.XLOOKUP($I266,DASHBOARD!$I$2:$I$27,DASHBOARD!$J$2:$J$27,"",0)</f>
        <v>81</v>
      </c>
      <c r="K266" s="23">
        <f>J266/DASHBOARD!$C$3</f>
        <v>2.0574041148082296</v>
      </c>
      <c r="L266" s="2">
        <v>250</v>
      </c>
      <c r="M266" s="26">
        <f>L266/DASHBOARD!$C$4</f>
        <v>113.37868480725623</v>
      </c>
      <c r="N266" s="26">
        <f t="shared" si="30"/>
        <v>26.785034290096672</v>
      </c>
      <c r="O266" s="5">
        <v>31046</v>
      </c>
      <c r="P266" s="2" t="s">
        <v>557</v>
      </c>
      <c r="Q266" s="2" t="str">
        <f>_xlfn.XLOOKUP($P266,DASHBOARD!$L$2:$L$150,DASHBOARD!M$2:M$150,"",0)</f>
        <v>United States</v>
      </c>
      <c r="R266" s="2" t="str">
        <f>_xlfn.XLOOKUP($P266,DASHBOARD!$L$2:$L$150,DASHBOARD!N$2:N$150,"",0)</f>
        <v>North America</v>
      </c>
      <c r="S266" s="2" t="str">
        <f>_xlfn.XLOOKUP($P266,DASHBOARD!$L$2:$L$150,DASHBOARD!O$2:O$150,"",0)</f>
        <v>Americas</v>
      </c>
      <c r="T266" s="2">
        <v>8</v>
      </c>
      <c r="Y266" s="2" t="str">
        <f t="shared" si="31"/>
        <v/>
      </c>
      <c r="Z266" s="6">
        <f>_xlfn.XLOOKUP($G266,$AE$256:$AE$277,$AF$256:$AF$277,0,0)</f>
        <v>16022500</v>
      </c>
      <c r="AA266" s="43">
        <f>Z266/$AB$278</f>
        <v>0.21617713872486022</v>
      </c>
      <c r="AD266" s="1">
        <v>11</v>
      </c>
      <c r="AE266" s="2" t="s">
        <v>839</v>
      </c>
      <c r="AF266" s="6">
        <v>1229255</v>
      </c>
      <c r="AG266" s="6" cm="1">
        <f t="array" ref="AG266">_xlfn.XLOOKUP($AE266&amp;$C266&amp;$D266,'[1]NBA-Data-1980-2019'!$B$1:$B$16305&amp;'[1]NBA-Data-1980-2019'!$A$1:$A$16305&amp;'[1]NBA-Data-1980-2019'!$D$1:$D$16305,'[1]NBA-Data-1980-2019'!$G$1:$G$16305,"",0)</f>
        <v>1229255</v>
      </c>
      <c r="AH266" s="68" cm="1">
        <f t="array" ref="AH266">_xlfn.XLOOKUP($AE266&amp;$C266&amp;$D266,'[1]NBA-Data-1980-2019'!$B$1:$B$16305&amp;'[1]NBA-Data-1980-2019'!$A$1:$A$16305&amp;'[1]NBA-Data-1980-2019'!$D$1:$D$16305,'[1]NBA-Data-1980-2019'!$H$1:$H$16305,"",0)</f>
        <v>82.600000000000009</v>
      </c>
      <c r="AI266" s="68" cm="1">
        <f t="array" ref="AI266">_xlfn.XLOOKUP($AE266&amp;$C266&amp;$D266,'[1]NBA-Data-1980-2019'!$B$1:$B$16305&amp;'[1]NBA-Data-1980-2019'!$A$1:$A$16305&amp;'[1]NBA-Data-1980-2019'!$D$1:$D$16305,'[1]NBA-Data-1980-2019'!$F$1:$F$16305,"",0)</f>
        <v>3.6</v>
      </c>
      <c r="AJ266" s="68">
        <f>IFERROR(($AH266/SUM(AH256:AH277))*$AI266,"")</f>
        <v>1.8824899817043449E-2</v>
      </c>
      <c r="AO266">
        <v>11</v>
      </c>
      <c r="AP266" t="s">
        <v>827</v>
      </c>
      <c r="AQ266">
        <v>24</v>
      </c>
      <c r="AR266">
        <v>22</v>
      </c>
      <c r="AS266" s="2">
        <v>318</v>
      </c>
      <c r="AT266" s="61">
        <v>0.14000000000000001</v>
      </c>
      <c r="AU266" s="61">
        <v>0.81</v>
      </c>
      <c r="AV266" s="61">
        <v>0.06</v>
      </c>
      <c r="AY266" s="2">
        <v>-8.6</v>
      </c>
      <c r="AZ266" s="2">
        <v>-16.899999999999999</v>
      </c>
      <c r="BA266" s="2">
        <v>10</v>
      </c>
      <c r="BB266" s="2">
        <v>10</v>
      </c>
      <c r="BC266" s="2">
        <v>16</v>
      </c>
      <c r="BD266" s="2">
        <v>2</v>
      </c>
      <c r="BE266" s="2">
        <v>9</v>
      </c>
      <c r="BF266" s="2">
        <v>3</v>
      </c>
      <c r="BG266" s="2">
        <v>58</v>
      </c>
      <c r="BH266" s="2">
        <v>1</v>
      </c>
      <c r="BI266" s="2">
        <v>7</v>
      </c>
    </row>
    <row r="267" spans="2:61" x14ac:dyDescent="0.2">
      <c r="B267" s="1" t="s">
        <v>84</v>
      </c>
      <c r="C267" s="1">
        <v>2012</v>
      </c>
      <c r="D267" s="1" t="s">
        <v>815</v>
      </c>
      <c r="F267" s="2">
        <v>22</v>
      </c>
      <c r="G267" s="2" t="s">
        <v>758</v>
      </c>
      <c r="H267" s="2" t="s">
        <v>576</v>
      </c>
      <c r="I267" s="4" t="s">
        <v>600</v>
      </c>
      <c r="J267" s="16">
        <f>_xlfn.XLOOKUP($I267,DASHBOARD!$I$2:$I$27,DASHBOARD!$J$2:$J$27,"",0)</f>
        <v>80</v>
      </c>
      <c r="K267" s="23">
        <f>J267/DASHBOARD!$C$3</f>
        <v>2.0320040640081283</v>
      </c>
      <c r="L267" s="2">
        <v>218</v>
      </c>
      <c r="M267" s="26">
        <f>L267/DASHBOARD!$C$4</f>
        <v>98.86621315192744</v>
      </c>
      <c r="N267" s="26">
        <f t="shared" si="30"/>
        <v>23.944113109410427</v>
      </c>
      <c r="O267" s="5">
        <v>29498</v>
      </c>
      <c r="P267" s="2" t="s">
        <v>557</v>
      </c>
      <c r="Q267" s="2" t="str">
        <f>_xlfn.XLOOKUP($P267,DASHBOARD!$L$2:$L$150,DASHBOARD!M$2:M$150,"",0)</f>
        <v>United States</v>
      </c>
      <c r="R267" s="2" t="str">
        <f>_xlfn.XLOOKUP($P267,DASHBOARD!$L$2:$L$150,DASHBOARD!N$2:N$150,"",0)</f>
        <v>North America</v>
      </c>
      <c r="S267" s="2" t="str">
        <f>_xlfn.XLOOKUP($P267,DASHBOARD!$L$2:$L$150,DASHBOARD!O$2:O$150,"",0)</f>
        <v>Americas</v>
      </c>
      <c r="T267" s="2">
        <v>8</v>
      </c>
      <c r="V267" s="2" t="s">
        <v>759</v>
      </c>
      <c r="W267" s="2" t="s">
        <v>759</v>
      </c>
      <c r="Y267" s="2" t="str">
        <f t="shared" si="31"/>
        <v/>
      </c>
      <c r="Z267" s="6">
        <f>_xlfn.XLOOKUP($G267,$AE$256:$AE$277,$AF$256:$AF$277,0,0)</f>
        <v>1500000</v>
      </c>
      <c r="AA267" s="43">
        <f>Z267/$AB$278</f>
        <v>2.0238146861431758E-2</v>
      </c>
      <c r="AD267" s="1">
        <v>12</v>
      </c>
      <c r="AE267" s="2" t="s">
        <v>824</v>
      </c>
      <c r="AF267" s="6">
        <v>1035960</v>
      </c>
      <c r="AG267" s="6" cm="1">
        <f t="array" ref="AG267">_xlfn.XLOOKUP($AE267&amp;$C267&amp;$D267,'[1]NBA-Data-1980-2019'!$B$1:$B$16305&amp;'[1]NBA-Data-1980-2019'!$A$1:$A$16305&amp;'[1]NBA-Data-1980-2019'!$D$1:$D$16305,'[1]NBA-Data-1980-2019'!$G$1:$G$16305,"",0)</f>
        <v>1035960</v>
      </c>
      <c r="AH267" s="68" cm="1">
        <f t="array" ref="AH267">_xlfn.XLOOKUP($AE267&amp;$C267&amp;$D267,'[1]NBA-Data-1980-2019'!$B$1:$B$16305&amp;'[1]NBA-Data-1980-2019'!$A$1:$A$16305&amp;'[1]NBA-Data-1980-2019'!$D$1:$D$16305,'[1]NBA-Data-1980-2019'!$H$1:$H$16305,"",0)</f>
        <v>1261</v>
      </c>
      <c r="AI267" s="68" cm="1">
        <f t="array" ref="AI267">_xlfn.XLOOKUP($AE267&amp;$C267&amp;$D267,'[1]NBA-Data-1980-2019'!$B$1:$B$16305&amp;'[1]NBA-Data-1980-2019'!$A$1:$A$16305&amp;'[1]NBA-Data-1980-2019'!$D$1:$D$16305,'[1]NBA-Data-1980-2019'!$F$1:$F$16305,"",0)</f>
        <v>7.9</v>
      </c>
      <c r="AJ267" s="68">
        <f>IFERROR(($AH267/SUM(AH256:AH277))*$AI267,"")</f>
        <v>0.6306556681712574</v>
      </c>
      <c r="AO267">
        <v>12</v>
      </c>
      <c r="AP267" t="s">
        <v>833</v>
      </c>
      <c r="AQ267">
        <v>23</v>
      </c>
      <c r="AR267">
        <v>35</v>
      </c>
      <c r="AS267" s="2">
        <v>301</v>
      </c>
      <c r="AX267" s="61">
        <v>1</v>
      </c>
      <c r="AY267" s="2">
        <v>2.6</v>
      </c>
      <c r="AZ267" s="2">
        <v>-4.5999999999999996</v>
      </c>
      <c r="BA267" s="2">
        <v>1</v>
      </c>
      <c r="BB267" s="2">
        <v>5</v>
      </c>
      <c r="BC267" s="2">
        <v>36</v>
      </c>
      <c r="BD267" s="2">
        <v>6</v>
      </c>
      <c r="BE267" s="2">
        <v>14</v>
      </c>
      <c r="BF267" s="2">
        <v>1</v>
      </c>
      <c r="BG267" s="2">
        <v>20</v>
      </c>
      <c r="BH267" s="2">
        <v>5</v>
      </c>
      <c r="BI267" s="2">
        <v>11</v>
      </c>
    </row>
    <row r="268" spans="2:61" x14ac:dyDescent="0.2">
      <c r="B268" s="1" t="s">
        <v>84</v>
      </c>
      <c r="C268" s="1">
        <v>2012</v>
      </c>
      <c r="D268" s="1" t="s">
        <v>815</v>
      </c>
      <c r="F268" s="2">
        <v>13</v>
      </c>
      <c r="G268" s="2" t="s">
        <v>832</v>
      </c>
      <c r="H268" s="2" t="s">
        <v>576</v>
      </c>
      <c r="I268" s="4" t="s">
        <v>600</v>
      </c>
      <c r="J268" s="16">
        <f>_xlfn.XLOOKUP($I268,DASHBOARD!$I$2:$I$27,DASHBOARD!$J$2:$J$27,"",0)</f>
        <v>80</v>
      </c>
      <c r="K268" s="23">
        <f>J268/DASHBOARD!$C$3</f>
        <v>2.0320040640081283</v>
      </c>
      <c r="L268" s="2">
        <v>218</v>
      </c>
      <c r="M268" s="26">
        <f>L268/DASHBOARD!$C$4</f>
        <v>98.86621315192744</v>
      </c>
      <c r="N268" s="26">
        <f t="shared" si="30"/>
        <v>23.944113109410427</v>
      </c>
      <c r="O268" s="5">
        <v>29270</v>
      </c>
      <c r="P268" s="2" t="s">
        <v>557</v>
      </c>
      <c r="Q268" s="2" t="str">
        <f>_xlfn.XLOOKUP($P268,DASHBOARD!$L$2:$L$150,DASHBOARD!M$2:M$150,"",0)</f>
        <v>United States</v>
      </c>
      <c r="R268" s="2" t="str">
        <f>_xlfn.XLOOKUP($P268,DASHBOARD!$L$2:$L$150,DASHBOARD!N$2:N$150,"",0)</f>
        <v>North America</v>
      </c>
      <c r="S268" s="2" t="str">
        <f>_xlfn.XLOOKUP($P268,DASHBOARD!$L$2:$L$150,DASHBOARD!O$2:O$150,"",0)</f>
        <v>Americas</v>
      </c>
      <c r="T268" s="2">
        <v>11</v>
      </c>
      <c r="V268" s="2" t="s">
        <v>558</v>
      </c>
      <c r="W268" s="2" t="s">
        <v>558</v>
      </c>
      <c r="Y268" s="2" t="str">
        <f t="shared" si="31"/>
        <v/>
      </c>
      <c r="Z268" s="6">
        <f>_xlfn.XLOOKUP($G268,$AE$256:$AE$277,$AF$256:$AF$277,0,0)</f>
        <v>5400000</v>
      </c>
      <c r="AA268" s="43">
        <f>Z268/$AB$278</f>
        <v>7.2857328701154328E-2</v>
      </c>
      <c r="AD268" s="1">
        <v>13</v>
      </c>
      <c r="AE268" s="2" t="s">
        <v>833</v>
      </c>
      <c r="AF268" s="6">
        <v>762195</v>
      </c>
      <c r="AG268" s="6" cm="1">
        <f t="array" ref="AG268">_xlfn.XLOOKUP($AE268&amp;$C268&amp;$D268,'[1]NBA-Data-1980-2019'!$B$1:$B$16305&amp;'[1]NBA-Data-1980-2019'!$A$1:$A$16305&amp;'[1]NBA-Data-1980-2019'!$D$1:$D$16305,'[1]NBA-Data-1980-2019'!$G$1:$G$16305,"",0)</f>
        <v>762195</v>
      </c>
      <c r="AH268" s="68" cm="1">
        <f t="array" ref="AH268">_xlfn.XLOOKUP($AE268&amp;$C268&amp;$D268,'[1]NBA-Data-1980-2019'!$B$1:$B$16305&amp;'[1]NBA-Data-1980-2019'!$A$1:$A$16305&amp;'[1]NBA-Data-1980-2019'!$D$1:$D$16305,'[1]NBA-Data-1980-2019'!$H$1:$H$16305,"",0)</f>
        <v>301</v>
      </c>
      <c r="AI268" s="68" cm="1">
        <f t="array" ref="AI268">_xlfn.XLOOKUP($AE268&amp;$C268&amp;$D268,'[1]NBA-Data-1980-2019'!$B$1:$B$16305&amp;'[1]NBA-Data-1980-2019'!$A$1:$A$16305&amp;'[1]NBA-Data-1980-2019'!$D$1:$D$16305,'[1]NBA-Data-1980-2019'!$F$1:$F$16305,"",0)</f>
        <v>10.4</v>
      </c>
      <c r="AJ268" s="68">
        <f>IFERROR(($AH268/SUM(AH256:AH277))*$AI268,"")</f>
        <v>0.19817549901557979</v>
      </c>
      <c r="AO268">
        <v>13</v>
      </c>
      <c r="AP268" t="s">
        <v>842</v>
      </c>
      <c r="AQ268">
        <v>29</v>
      </c>
      <c r="AR268">
        <v>13</v>
      </c>
      <c r="AS268" s="2">
        <v>221</v>
      </c>
      <c r="AX268" s="61">
        <v>1</v>
      </c>
      <c r="AY268" s="2">
        <v>-1</v>
      </c>
      <c r="AZ268" s="2">
        <v>-8.3000000000000007</v>
      </c>
      <c r="BA268" s="2">
        <v>3</v>
      </c>
      <c r="BB268" s="2">
        <v>5</v>
      </c>
      <c r="BC268" s="2">
        <v>24</v>
      </c>
      <c r="BD268" s="2">
        <v>0</v>
      </c>
      <c r="BE268" s="2">
        <v>8</v>
      </c>
      <c r="BF268" s="2">
        <v>3</v>
      </c>
      <c r="BG268" s="2">
        <v>12</v>
      </c>
      <c r="BH268" s="2">
        <v>0</v>
      </c>
      <c r="BI268" s="2">
        <v>5</v>
      </c>
    </row>
    <row r="269" spans="2:61" x14ac:dyDescent="0.2">
      <c r="B269" s="1" t="s">
        <v>84</v>
      </c>
      <c r="C269" s="1">
        <v>2012</v>
      </c>
      <c r="D269" s="1" t="s">
        <v>815</v>
      </c>
      <c r="F269" s="2">
        <v>45</v>
      </c>
      <c r="G269" s="2" t="s">
        <v>833</v>
      </c>
      <c r="H269" s="2" t="s">
        <v>552</v>
      </c>
      <c r="I269" s="4" t="s">
        <v>1149</v>
      </c>
      <c r="J269" s="16">
        <f>_xlfn.XLOOKUP($I269,DASHBOARD!$I$2:$I$27,DASHBOARD!$J$2:$J$27,"",0)</f>
        <v>83</v>
      </c>
      <c r="K269" s="23">
        <f>J269/DASHBOARD!$C$3</f>
        <v>2.1082042164084331</v>
      </c>
      <c r="L269" s="2">
        <v>308</v>
      </c>
      <c r="M269" s="26">
        <f>L269/DASHBOARD!$C$4</f>
        <v>139.68253968253967</v>
      </c>
      <c r="N269" s="26">
        <f t="shared" si="30"/>
        <v>31.428001668175849</v>
      </c>
      <c r="O269" s="5">
        <v>32204</v>
      </c>
      <c r="P269" s="2" t="s">
        <v>557</v>
      </c>
      <c r="Q269" s="2" t="str">
        <f>_xlfn.XLOOKUP($P269,DASHBOARD!$L$2:$L$150,DASHBOARD!M$2:M$150,"",0)</f>
        <v>United States</v>
      </c>
      <c r="R269" s="2" t="str">
        <f>_xlfn.XLOOKUP($P269,DASHBOARD!$L$2:$L$150,DASHBOARD!N$2:N$150,"",0)</f>
        <v>North America</v>
      </c>
      <c r="S269" s="2" t="str">
        <f>_xlfn.XLOOKUP($P269,DASHBOARD!$L$2:$L$150,DASHBOARD!O$2:O$150,"",0)</f>
        <v>Americas</v>
      </c>
      <c r="T269" s="2">
        <v>1</v>
      </c>
      <c r="V269" s="2" t="s">
        <v>629</v>
      </c>
      <c r="W269" s="2" t="s">
        <v>629</v>
      </c>
      <c r="Y269" s="2" t="str">
        <f t="shared" si="31"/>
        <v/>
      </c>
      <c r="Z269" s="6">
        <f>_xlfn.XLOOKUP($G269,$AE$256:$AE$277,$AF$256:$AF$277,0,0)</f>
        <v>762195</v>
      </c>
      <c r="AA269" s="43">
        <f>Z269/$AB$278</f>
        <v>1.0283609564699318E-2</v>
      </c>
      <c r="AD269" s="1">
        <v>14</v>
      </c>
      <c r="AE269" s="2" t="s">
        <v>827</v>
      </c>
      <c r="AF269" s="6">
        <v>473604</v>
      </c>
      <c r="AG269" s="6" cm="1">
        <f t="array" ref="AG269">_xlfn.XLOOKUP($AE269&amp;$C269&amp;$D269,'[1]NBA-Data-1980-2019'!$B$1:$B$16305&amp;'[1]NBA-Data-1980-2019'!$A$1:$A$16305&amp;'[1]NBA-Data-1980-2019'!$D$1:$D$16305,'[1]NBA-Data-1980-2019'!$G$1:$G$16305,"",0)</f>
        <v>473604</v>
      </c>
      <c r="AH269" s="68" cm="1">
        <f t="array" ref="AH269">_xlfn.XLOOKUP($AE269&amp;$C269&amp;$D269,'[1]NBA-Data-1980-2019'!$B$1:$B$16305&amp;'[1]NBA-Data-1980-2019'!$A$1:$A$16305&amp;'[1]NBA-Data-1980-2019'!$D$1:$D$16305,'[1]NBA-Data-1980-2019'!$H$1:$H$16305,"",0)</f>
        <v>319</v>
      </c>
      <c r="AI269" s="68" cm="1">
        <f t="array" ref="AI269">_xlfn.XLOOKUP($AE269&amp;$C269&amp;$D269,'[1]NBA-Data-1980-2019'!$B$1:$B$16305&amp;'[1]NBA-Data-1980-2019'!$A$1:$A$16305&amp;'[1]NBA-Data-1980-2019'!$D$1:$D$16305,'[1]NBA-Data-1980-2019'!$F$1:$F$16305,"",0)</f>
        <v>6.7</v>
      </c>
      <c r="AJ269" s="68">
        <f>IFERROR(($AH269/SUM(AH256:AH277))*$AI269,"")</f>
        <v>0.13530555010413961</v>
      </c>
      <c r="AO269">
        <v>14</v>
      </c>
      <c r="AP269" t="s">
        <v>830</v>
      </c>
      <c r="AQ269">
        <v>38</v>
      </c>
      <c r="AR269">
        <v>28</v>
      </c>
      <c r="AS269" s="2">
        <v>190</v>
      </c>
      <c r="AV269" s="61">
        <v>0.03</v>
      </c>
      <c r="AW269" s="61">
        <v>0.72</v>
      </c>
      <c r="AX269" s="61">
        <v>0.26</v>
      </c>
      <c r="AY269" s="2">
        <v>-13.8</v>
      </c>
      <c r="AZ269" s="2">
        <v>-21.8</v>
      </c>
      <c r="BA269" s="2">
        <v>8</v>
      </c>
      <c r="BB269" s="2">
        <v>4</v>
      </c>
      <c r="BC269" s="2">
        <v>8</v>
      </c>
      <c r="BD269" s="2">
        <v>4</v>
      </c>
      <c r="BE269" s="2">
        <v>5</v>
      </c>
      <c r="BF269" s="2">
        <v>0</v>
      </c>
      <c r="BG269" s="2">
        <v>24</v>
      </c>
      <c r="BH269" s="2">
        <v>1</v>
      </c>
      <c r="BI269" s="2">
        <v>12</v>
      </c>
    </row>
    <row r="270" spans="2:61" x14ac:dyDescent="0.2">
      <c r="B270" s="1" t="s">
        <v>84</v>
      </c>
      <c r="C270" s="1">
        <v>2012</v>
      </c>
      <c r="D270" s="1" t="s">
        <v>815</v>
      </c>
      <c r="F270" s="2">
        <v>21</v>
      </c>
      <c r="G270" s="2" t="s">
        <v>842</v>
      </c>
      <c r="H270" s="2" t="s">
        <v>552</v>
      </c>
      <c r="I270" s="4" t="s">
        <v>595</v>
      </c>
      <c r="J270" s="16">
        <f>_xlfn.XLOOKUP($I270,DASHBOARD!$I$2:$I$27,DASHBOARD!$J$2:$J$27,"",0)</f>
        <v>82</v>
      </c>
      <c r="K270" s="23">
        <f>J270/DASHBOARD!$C$3</f>
        <v>2.0828041656083314</v>
      </c>
      <c r="L270" s="2">
        <v>249</v>
      </c>
      <c r="M270" s="26">
        <f>L270/DASHBOARD!$C$4</f>
        <v>112.92517006802721</v>
      </c>
      <c r="N270" s="26">
        <f t="shared" si="30"/>
        <v>26.031181370823163</v>
      </c>
      <c r="O270" s="5">
        <v>30329</v>
      </c>
      <c r="P270" s="2" t="s">
        <v>843</v>
      </c>
      <c r="Q270" s="2" t="str">
        <f>_xlfn.XLOOKUP($P270,DASHBOARD!$L$2:$L$150,DASHBOARD!M$2:M$150,"",0)</f>
        <v>Martinique</v>
      </c>
      <c r="R270" s="2" t="str">
        <f>_xlfn.XLOOKUP($P270,DASHBOARD!$L$2:$L$150,DASHBOARD!N$2:N$150,"",0)</f>
        <v>North America</v>
      </c>
      <c r="S270" s="2" t="str">
        <f>_xlfn.XLOOKUP($P270,DASHBOARD!$L$2:$L$150,DASHBOARD!O$2:O$150,"",0)</f>
        <v>Caribbean</v>
      </c>
      <c r="T270" s="2">
        <v>6</v>
      </c>
      <c r="V270" s="2" t="s">
        <v>682</v>
      </c>
      <c r="W270" s="2" t="s">
        <v>682</v>
      </c>
      <c r="Y270" s="2" t="str">
        <f t="shared" si="31"/>
        <v/>
      </c>
      <c r="Z270" s="6">
        <f>_xlfn.XLOOKUP($G270,$AE$256:$AE$277,$AF$256:$AF$277,0,0)</f>
        <v>0</v>
      </c>
      <c r="AA270" s="43">
        <f>Z270/$AB$278</f>
        <v>0</v>
      </c>
      <c r="AD270" s="1">
        <v>15</v>
      </c>
      <c r="AE270" s="2" t="s">
        <v>840</v>
      </c>
      <c r="AF270" s="6">
        <v>248263</v>
      </c>
      <c r="AG270" s="6" t="str" cm="1">
        <f t="array" ref="AG270">_xlfn.XLOOKUP($AE270&amp;$C270&amp;$D270,'[1]NBA-Data-1980-2019'!$B$1:$B$16305&amp;'[1]NBA-Data-1980-2019'!$A$1:$A$16305&amp;'[1]NBA-Data-1980-2019'!$D$1:$D$16305,'[1]NBA-Data-1980-2019'!$G$1:$G$16305,"",0)</f>
        <v/>
      </c>
      <c r="AH270" s="68" t="str" cm="1">
        <f t="array" ref="AH270">_xlfn.XLOOKUP($AE270&amp;$C270&amp;$D270,'[1]NBA-Data-1980-2019'!$B$1:$B$16305&amp;'[1]NBA-Data-1980-2019'!$A$1:$A$16305&amp;'[1]NBA-Data-1980-2019'!$D$1:$D$16305,'[1]NBA-Data-1980-2019'!$H$1:$H$16305,"",0)</f>
        <v/>
      </c>
      <c r="AI270" s="68" t="str" cm="1">
        <f t="array" ref="AI270">_xlfn.XLOOKUP($AE270&amp;$C270&amp;$D270,'[1]NBA-Data-1980-2019'!$B$1:$B$16305&amp;'[1]NBA-Data-1980-2019'!$A$1:$A$16305&amp;'[1]NBA-Data-1980-2019'!$D$1:$D$16305,'[1]NBA-Data-1980-2019'!$F$1:$F$16305,"",0)</f>
        <v/>
      </c>
      <c r="AJ270" s="68" t="str">
        <f>IFERROR(($AH270/SUM(AH256:AH277))*$AI270,"")</f>
        <v/>
      </c>
      <c r="AO270">
        <v>15</v>
      </c>
      <c r="AP270" t="s">
        <v>839</v>
      </c>
      <c r="AQ270">
        <v>29</v>
      </c>
      <c r="AR270">
        <v>14</v>
      </c>
      <c r="AS270" s="2">
        <v>83</v>
      </c>
      <c r="AX270" s="61">
        <v>1</v>
      </c>
      <c r="AY270" s="2">
        <v>-42</v>
      </c>
      <c r="AZ270" s="2">
        <v>-50</v>
      </c>
      <c r="BA270" s="2">
        <v>2</v>
      </c>
      <c r="BB270" s="2">
        <v>3</v>
      </c>
      <c r="BC270" s="2">
        <v>10</v>
      </c>
      <c r="BD270" s="2">
        <v>4</v>
      </c>
      <c r="BE270" s="2">
        <v>4</v>
      </c>
      <c r="BF270" s="2">
        <v>0</v>
      </c>
      <c r="BG270" s="2">
        <v>3</v>
      </c>
      <c r="BH270" s="2">
        <v>0</v>
      </c>
      <c r="BI270" s="2">
        <v>3</v>
      </c>
    </row>
    <row r="271" spans="2:61" x14ac:dyDescent="0.2">
      <c r="B271" s="1" t="s">
        <v>84</v>
      </c>
      <c r="C271" s="1">
        <v>2012</v>
      </c>
      <c r="D271" s="1" t="s">
        <v>815</v>
      </c>
      <c r="F271" s="2">
        <v>3</v>
      </c>
      <c r="G271" s="2" t="s">
        <v>835</v>
      </c>
      <c r="H271" s="2" t="s">
        <v>576</v>
      </c>
      <c r="I271" s="4" t="s">
        <v>603</v>
      </c>
      <c r="J271" s="16">
        <f>_xlfn.XLOOKUP($I271,DASHBOARD!$I$2:$I$27,DASHBOARD!$J$2:$J$27,"",0)</f>
        <v>76</v>
      </c>
      <c r="K271" s="23">
        <f>J271/DASHBOARD!$C$3</f>
        <v>1.9304038608077216</v>
      </c>
      <c r="L271" s="2">
        <v>220</v>
      </c>
      <c r="M271" s="26">
        <f>L271/DASHBOARD!$C$4</f>
        <v>99.773242630385482</v>
      </c>
      <c r="N271" s="26">
        <f t="shared" si="30"/>
        <v>26.774275758318101</v>
      </c>
      <c r="O271" s="5">
        <v>29968</v>
      </c>
      <c r="P271" s="2" t="s">
        <v>557</v>
      </c>
      <c r="Q271" s="2" t="str">
        <f>_xlfn.XLOOKUP($P271,DASHBOARD!$L$2:$L$150,DASHBOARD!M$2:M$150,"",0)</f>
        <v>United States</v>
      </c>
      <c r="R271" s="2" t="str">
        <f>_xlfn.XLOOKUP($P271,DASHBOARD!$L$2:$L$150,DASHBOARD!N$2:N$150,"",0)</f>
        <v>North America</v>
      </c>
      <c r="S271" s="2" t="str">
        <f>_xlfn.XLOOKUP($P271,DASHBOARD!$L$2:$L$150,DASHBOARD!O$2:O$150,"",0)</f>
        <v>Americas</v>
      </c>
      <c r="T271" s="2">
        <v>8</v>
      </c>
      <c r="V271" s="2" t="s">
        <v>589</v>
      </c>
      <c r="W271" s="2" t="s">
        <v>589</v>
      </c>
      <c r="Y271" s="2" t="str">
        <f t="shared" si="31"/>
        <v/>
      </c>
      <c r="Z271" s="6">
        <f>_xlfn.XLOOKUP($G271,$AE$256:$AE$277,$AF$256:$AF$277,0,0)</f>
        <v>15691000</v>
      </c>
      <c r="AA271" s="43">
        <f>Z271/$AB$278</f>
        <v>0.21170450826848378</v>
      </c>
      <c r="AD271" s="1">
        <v>16</v>
      </c>
      <c r="AF271" s="6"/>
      <c r="AG271" s="6" t="str" cm="1">
        <f t="array" ref="AG271">_xlfn.XLOOKUP($AE271&amp;$C271&amp;$D271,'[1]NBA-Data-1980-2019'!$B$1:$B$16305&amp;'[1]NBA-Data-1980-2019'!$A$1:$A$16305&amp;'[1]NBA-Data-1980-2019'!$D$1:$D$16305,'[1]NBA-Data-1980-2019'!$G$1:$G$16305,"",0)</f>
        <v/>
      </c>
      <c r="AH271" s="68" t="str" cm="1">
        <f t="array" ref="AH271">_xlfn.XLOOKUP($AE271&amp;$C271&amp;$D271,'[1]NBA-Data-1980-2019'!$B$1:$B$16305&amp;'[1]NBA-Data-1980-2019'!$A$1:$A$16305&amp;'[1]NBA-Data-1980-2019'!$D$1:$D$16305,'[1]NBA-Data-1980-2019'!$H$1:$H$16305,"",0)</f>
        <v/>
      </c>
      <c r="AI271" s="68" t="str" cm="1">
        <f t="array" ref="AI271">_xlfn.XLOOKUP($AE271&amp;$C271&amp;$D271,'[1]NBA-Data-1980-2019'!$B$1:$B$16305&amp;'[1]NBA-Data-1980-2019'!$A$1:$A$16305&amp;'[1]NBA-Data-1980-2019'!$D$1:$D$16305,'[1]NBA-Data-1980-2019'!$F$1:$F$16305,"",0)</f>
        <v/>
      </c>
      <c r="AJ271" s="68" t="str">
        <f>IFERROR(($AH271/SUM(AH256:AH277))*$AI271,"")</f>
        <v/>
      </c>
      <c r="AO271">
        <v>16</v>
      </c>
      <c r="AP271" t="s">
        <v>840</v>
      </c>
      <c r="AQ271">
        <v>25</v>
      </c>
      <c r="AR271">
        <v>8</v>
      </c>
      <c r="AS271" s="2">
        <v>28</v>
      </c>
      <c r="AW271" s="61">
        <v>0.63</v>
      </c>
      <c r="AX271" s="61">
        <v>0.37</v>
      </c>
      <c r="AY271" s="2">
        <v>-24.3</v>
      </c>
      <c r="AZ271" s="2">
        <v>-31.3</v>
      </c>
      <c r="BA271" s="2">
        <v>0</v>
      </c>
      <c r="BB271" s="2">
        <v>3</v>
      </c>
      <c r="BC271" s="2">
        <v>5</v>
      </c>
      <c r="BD271" s="2">
        <v>0</v>
      </c>
      <c r="BE271" s="2">
        <v>0</v>
      </c>
      <c r="BF271" s="2">
        <v>0</v>
      </c>
      <c r="BG271" s="2">
        <v>5</v>
      </c>
      <c r="BH271" s="2">
        <v>0</v>
      </c>
      <c r="BI271" s="2">
        <v>0</v>
      </c>
    </row>
    <row r="272" spans="2:61" x14ac:dyDescent="0.2">
      <c r="B272" s="1" t="s">
        <v>84</v>
      </c>
      <c r="C272" s="1">
        <v>2012</v>
      </c>
      <c r="D272" s="1" t="s">
        <v>815</v>
      </c>
      <c r="I272" s="4"/>
      <c r="O272" s="5"/>
      <c r="Y272" s="2" t="str">
        <f t="shared" si="31"/>
        <v/>
      </c>
      <c r="Z272" s="6">
        <f>_xlfn.XLOOKUP($G272,$AE$256:$AE$277,$AF$256:$AF$277,0,0)</f>
        <v>0</v>
      </c>
      <c r="AA272" s="43">
        <f>Z272/$AB$278</f>
        <v>0</v>
      </c>
      <c r="AD272" s="1">
        <v>17</v>
      </c>
      <c r="AF272" s="6"/>
      <c r="AG272" s="6" t="str" cm="1">
        <f t="array" ref="AG272">_xlfn.XLOOKUP($AE272&amp;$C272&amp;$D272,'[1]NBA-Data-1980-2019'!$B$1:$B$16305&amp;'[1]NBA-Data-1980-2019'!$A$1:$A$16305&amp;'[1]NBA-Data-1980-2019'!$D$1:$D$16305,'[1]NBA-Data-1980-2019'!$G$1:$G$16305,"",0)</f>
        <v/>
      </c>
      <c r="AH272" s="68" t="str" cm="1">
        <f t="array" ref="AH272">_xlfn.XLOOKUP($AE272&amp;$C272&amp;$D272,'[1]NBA-Data-1980-2019'!$B$1:$B$16305&amp;'[1]NBA-Data-1980-2019'!$A$1:$A$16305&amp;'[1]NBA-Data-1980-2019'!$D$1:$D$16305,'[1]NBA-Data-1980-2019'!$H$1:$H$16305,"",0)</f>
        <v/>
      </c>
      <c r="AI272" s="68" t="str" cm="1">
        <f t="array" ref="AI272">_xlfn.XLOOKUP($AE272&amp;$C272&amp;$D272,'[1]NBA-Data-1980-2019'!$B$1:$B$16305&amp;'[1]NBA-Data-1980-2019'!$A$1:$A$16305&amp;'[1]NBA-Data-1980-2019'!$D$1:$D$16305,'[1]NBA-Data-1980-2019'!$F$1:$F$16305,"",0)</f>
        <v/>
      </c>
      <c r="AJ272" s="68" t="str">
        <f>IFERROR(($AH272/SUM(AH256:AH277))*$AI272,"")</f>
        <v/>
      </c>
    </row>
    <row r="273" spans="1:61" x14ac:dyDescent="0.2">
      <c r="B273" s="1" t="s">
        <v>84</v>
      </c>
      <c r="C273" s="1">
        <v>2012</v>
      </c>
      <c r="D273" s="1" t="s">
        <v>815</v>
      </c>
      <c r="I273" s="4"/>
      <c r="O273" s="5"/>
      <c r="Y273" s="2" t="str">
        <f t="shared" si="31"/>
        <v/>
      </c>
      <c r="Z273" s="6">
        <f>_xlfn.XLOOKUP($G273,$AE$256:$AE$277,$AF$256:$AF$277,0,0)</f>
        <v>0</v>
      </c>
      <c r="AA273" s="43">
        <f>Z273/$AB$278</f>
        <v>0</v>
      </c>
      <c r="AD273" s="1">
        <v>18</v>
      </c>
      <c r="AF273" s="6"/>
      <c r="AG273" s="6" t="str" cm="1">
        <f t="array" ref="AG273">_xlfn.XLOOKUP($AE273&amp;$C273&amp;$D273,'[1]NBA-Data-1980-2019'!$B$1:$B$16305&amp;'[1]NBA-Data-1980-2019'!$A$1:$A$16305&amp;'[1]NBA-Data-1980-2019'!$D$1:$D$16305,'[1]NBA-Data-1980-2019'!$G$1:$G$16305,"",0)</f>
        <v/>
      </c>
      <c r="AH273" s="68" t="str" cm="1">
        <f t="array" ref="AH273">_xlfn.XLOOKUP($AE273&amp;$C273&amp;$D273,'[1]NBA-Data-1980-2019'!$B$1:$B$16305&amp;'[1]NBA-Data-1980-2019'!$A$1:$A$16305&amp;'[1]NBA-Data-1980-2019'!$D$1:$D$16305,'[1]NBA-Data-1980-2019'!$H$1:$H$16305,"",0)</f>
        <v/>
      </c>
      <c r="AI273" s="68" t="str" cm="1">
        <f t="array" ref="AI273">_xlfn.XLOOKUP($AE273&amp;$C273&amp;$D273,'[1]NBA-Data-1980-2019'!$B$1:$B$16305&amp;'[1]NBA-Data-1980-2019'!$A$1:$A$16305&amp;'[1]NBA-Data-1980-2019'!$D$1:$D$16305,'[1]NBA-Data-1980-2019'!$F$1:$F$16305,"",0)</f>
        <v/>
      </c>
      <c r="AJ273" s="68" t="str">
        <f>IFERROR(($AH273/SUM(AH256:AH277))*$AI273,"")</f>
        <v/>
      </c>
    </row>
    <row r="274" spans="1:61" x14ac:dyDescent="0.2">
      <c r="B274" s="1" t="s">
        <v>84</v>
      </c>
      <c r="C274" s="1">
        <v>2012</v>
      </c>
      <c r="D274" s="1" t="s">
        <v>815</v>
      </c>
      <c r="I274" s="4"/>
      <c r="O274" s="5"/>
      <c r="Y274" s="2" t="str">
        <f t="shared" si="31"/>
        <v/>
      </c>
      <c r="Z274" s="6">
        <f>_xlfn.XLOOKUP($G274,$AE$256:$AE$277,$AF$256:$AF$277,0,0)</f>
        <v>0</v>
      </c>
      <c r="AA274" s="43">
        <f>Z274/$AB$278</f>
        <v>0</v>
      </c>
      <c r="AD274" s="1">
        <v>19</v>
      </c>
      <c r="AF274" s="6"/>
      <c r="AG274" s="6" t="str" cm="1">
        <f t="array" ref="AG274">_xlfn.XLOOKUP($AE274&amp;$C274&amp;$D274,'[1]NBA-Data-1980-2019'!$B$1:$B$16305&amp;'[1]NBA-Data-1980-2019'!$A$1:$A$16305&amp;'[1]NBA-Data-1980-2019'!$D$1:$D$16305,'[1]NBA-Data-1980-2019'!$G$1:$G$16305,"",0)</f>
        <v/>
      </c>
      <c r="AH274" s="68" t="str" cm="1">
        <f t="array" ref="AH274">_xlfn.XLOOKUP($AE274&amp;$C274&amp;$D274,'[1]NBA-Data-1980-2019'!$B$1:$B$16305&amp;'[1]NBA-Data-1980-2019'!$A$1:$A$16305&amp;'[1]NBA-Data-1980-2019'!$D$1:$D$16305,'[1]NBA-Data-1980-2019'!$H$1:$H$16305,"",0)</f>
        <v/>
      </c>
      <c r="AI274" s="68" t="str" cm="1">
        <f t="array" ref="AI274">_xlfn.XLOOKUP($AE274&amp;$C274&amp;$D274,'[1]NBA-Data-1980-2019'!$B$1:$B$16305&amp;'[1]NBA-Data-1980-2019'!$A$1:$A$16305&amp;'[1]NBA-Data-1980-2019'!$D$1:$D$16305,'[1]NBA-Data-1980-2019'!$F$1:$F$16305,"",0)</f>
        <v/>
      </c>
      <c r="AJ274" s="68" t="str">
        <f>IFERROR(($AH274/SUM(AH256:AH277))*$AI274,"")</f>
        <v/>
      </c>
    </row>
    <row r="275" spans="1:61" x14ac:dyDescent="0.2">
      <c r="B275" s="1" t="s">
        <v>84</v>
      </c>
      <c r="C275" s="1">
        <v>2012</v>
      </c>
      <c r="D275" s="1" t="s">
        <v>815</v>
      </c>
      <c r="I275" s="4"/>
      <c r="O275" s="5"/>
      <c r="Y275" s="2" t="str">
        <f t="shared" si="31"/>
        <v/>
      </c>
      <c r="Z275" s="6">
        <f>_xlfn.XLOOKUP($G275,$AE$256:$AE$277,$AF$256:$AF$277,0,0)</f>
        <v>0</v>
      </c>
      <c r="AA275" s="43">
        <f>Z275/$AB$278</f>
        <v>0</v>
      </c>
      <c r="AD275" s="1">
        <v>20</v>
      </c>
      <c r="AF275" s="6"/>
      <c r="AG275" s="6" t="str" cm="1">
        <f t="array" ref="AG275">_xlfn.XLOOKUP($AE275&amp;$C275&amp;$D275,'[1]NBA-Data-1980-2019'!$B$1:$B$16305&amp;'[1]NBA-Data-1980-2019'!$A$1:$A$16305&amp;'[1]NBA-Data-1980-2019'!$D$1:$D$16305,'[1]NBA-Data-1980-2019'!$G$1:$G$16305,"",0)</f>
        <v/>
      </c>
      <c r="AH275" s="68" t="str" cm="1">
        <f t="array" ref="AH275">_xlfn.XLOOKUP($AE275&amp;$C275&amp;$D275,'[1]NBA-Data-1980-2019'!$B$1:$B$16305&amp;'[1]NBA-Data-1980-2019'!$A$1:$A$16305&amp;'[1]NBA-Data-1980-2019'!$D$1:$D$16305,'[1]NBA-Data-1980-2019'!$H$1:$H$16305,"",0)</f>
        <v/>
      </c>
      <c r="AI275" s="68" t="str" cm="1">
        <f t="array" ref="AI275">_xlfn.XLOOKUP($AE275&amp;$C275&amp;$D275,'[1]NBA-Data-1980-2019'!$B$1:$B$16305&amp;'[1]NBA-Data-1980-2019'!$A$1:$A$16305&amp;'[1]NBA-Data-1980-2019'!$D$1:$D$16305,'[1]NBA-Data-1980-2019'!$F$1:$F$16305,"",0)</f>
        <v/>
      </c>
      <c r="AJ275" s="68" t="str">
        <f>IFERROR(($AH275/SUM(AH256:AH277))*$AI275,"")</f>
        <v/>
      </c>
    </row>
    <row r="276" spans="1:61" x14ac:dyDescent="0.2">
      <c r="B276" s="1" t="s">
        <v>84</v>
      </c>
      <c r="C276" s="1">
        <v>2012</v>
      </c>
      <c r="D276" s="1" t="s">
        <v>815</v>
      </c>
      <c r="I276" s="4"/>
      <c r="O276" s="5"/>
      <c r="Y276" s="2" t="str">
        <f t="shared" si="31"/>
        <v/>
      </c>
      <c r="Z276" s="6">
        <f>_xlfn.XLOOKUP($G276,$AE$256:$AE$277,$AF$256:$AF$277,0,0)</f>
        <v>0</v>
      </c>
      <c r="AA276" s="43">
        <f>Z276/$AB$278</f>
        <v>0</v>
      </c>
      <c r="AD276" s="1">
        <v>21</v>
      </c>
      <c r="AG276" s="6" t="str" cm="1">
        <f t="array" ref="AG276">_xlfn.XLOOKUP($AE276&amp;$C276&amp;$D276,'[1]NBA-Data-1980-2019'!$B$1:$B$16305&amp;'[1]NBA-Data-1980-2019'!$A$1:$A$16305&amp;'[1]NBA-Data-1980-2019'!$D$1:$D$16305,'[1]NBA-Data-1980-2019'!$G$1:$G$16305,"",0)</f>
        <v/>
      </c>
      <c r="AH276" s="68" t="str" cm="1">
        <f t="array" ref="AH276">_xlfn.XLOOKUP($AE276&amp;$C276&amp;$D276,'[1]NBA-Data-1980-2019'!$B$1:$B$16305&amp;'[1]NBA-Data-1980-2019'!$A$1:$A$16305&amp;'[1]NBA-Data-1980-2019'!$D$1:$D$16305,'[1]NBA-Data-1980-2019'!$H$1:$H$16305,"",0)</f>
        <v/>
      </c>
      <c r="AI276" s="68" t="str" cm="1">
        <f t="array" ref="AI276">_xlfn.XLOOKUP($AE276&amp;$C276&amp;$D276,'[1]NBA-Data-1980-2019'!$B$1:$B$16305&amp;'[1]NBA-Data-1980-2019'!$A$1:$A$16305&amp;'[1]NBA-Data-1980-2019'!$D$1:$D$16305,'[1]NBA-Data-1980-2019'!$F$1:$F$16305,"",0)</f>
        <v/>
      </c>
      <c r="AJ276" s="68" t="str">
        <f>IFERROR(($AH276/SUM(AH256:AH277))*$AI276,"")</f>
        <v/>
      </c>
    </row>
    <row r="277" spans="1:61" x14ac:dyDescent="0.2">
      <c r="B277" s="1" t="s">
        <v>84</v>
      </c>
      <c r="C277" s="1">
        <v>2012</v>
      </c>
      <c r="D277" s="1" t="s">
        <v>815</v>
      </c>
      <c r="I277" s="4"/>
      <c r="O277" s="5"/>
      <c r="Y277" s="2" t="str">
        <f t="shared" si="31"/>
        <v/>
      </c>
      <c r="Z277" s="6">
        <f>_xlfn.XLOOKUP($G277,$AE$256:$AE$277,$AF$256:$AF$277,0,0)</f>
        <v>0</v>
      </c>
      <c r="AA277" s="43">
        <f>Z277/$AB$278</f>
        <v>0</v>
      </c>
      <c r="AD277" s="1">
        <v>22</v>
      </c>
      <c r="AG277" s="6" t="str" cm="1">
        <f t="array" ref="AG277">_xlfn.XLOOKUP($AE277&amp;$C277&amp;$D277,'[1]NBA-Data-1980-2019'!$B$1:$B$16305&amp;'[1]NBA-Data-1980-2019'!$A$1:$A$16305&amp;'[1]NBA-Data-1980-2019'!$D$1:$D$16305,'[1]NBA-Data-1980-2019'!$G$1:$G$16305,"",0)</f>
        <v/>
      </c>
      <c r="AH277" s="68" t="str" cm="1">
        <f t="array" ref="AH277">_xlfn.XLOOKUP($AE277&amp;$C277&amp;$D277,'[1]NBA-Data-1980-2019'!$B$1:$B$16305&amp;'[1]NBA-Data-1980-2019'!$A$1:$A$16305&amp;'[1]NBA-Data-1980-2019'!$D$1:$D$16305,'[1]NBA-Data-1980-2019'!$H$1:$H$16305,"",0)</f>
        <v/>
      </c>
      <c r="AI277" s="68" t="str" cm="1">
        <f t="array" ref="AI277">_xlfn.XLOOKUP($AE277&amp;$C277&amp;$D277,'[1]NBA-Data-1980-2019'!$B$1:$B$16305&amp;'[1]NBA-Data-1980-2019'!$A$1:$A$16305&amp;'[1]NBA-Data-1980-2019'!$D$1:$D$16305,'[1]NBA-Data-1980-2019'!$F$1:$F$16305,"",0)</f>
        <v/>
      </c>
      <c r="AJ277" s="68" t="str">
        <f>IFERROR(($AH277/SUM(AH256:AH277))*$AI277,"")</f>
        <v/>
      </c>
    </row>
    <row r="278" spans="1:61" x14ac:dyDescent="0.2">
      <c r="B278" s="1" t="s">
        <v>84</v>
      </c>
      <c r="C278" s="1">
        <v>2012</v>
      </c>
      <c r="D278" s="1" t="s">
        <v>815</v>
      </c>
      <c r="E278" s="1"/>
      <c r="F278" s="1"/>
      <c r="G278" s="1">
        <f>$G254</f>
        <v>0</v>
      </c>
      <c r="H278" s="1"/>
      <c r="I278" s="1"/>
      <c r="J278" s="36"/>
      <c r="K278" s="36"/>
      <c r="L278" s="1"/>
      <c r="M278" s="1"/>
      <c r="N278" s="1"/>
      <c r="O278" s="1"/>
      <c r="P278" s="1"/>
      <c r="Q278" s="1"/>
      <c r="R278" s="1"/>
      <c r="S278" s="1"/>
      <c r="T278" s="1"/>
      <c r="U278" s="1"/>
      <c r="V278" s="1"/>
      <c r="W278" s="1"/>
      <c r="X278" s="1"/>
      <c r="Y278" s="1"/>
      <c r="AA278" s="41">
        <f>SUM(AA256:AA277)</f>
        <v>1</v>
      </c>
      <c r="AB278" s="37">
        <f>SUM(Z256:Z277)</f>
        <v>74117458</v>
      </c>
      <c r="AC278" s="1"/>
      <c r="AE278" s="37">
        <f>AG278-AF278</f>
        <v>-248263</v>
      </c>
      <c r="AF278" s="37">
        <f>SUM(AF256:AF277)</f>
        <v>74117458</v>
      </c>
      <c r="AG278" s="37">
        <f>SUM(AG256:AG277)</f>
        <v>73869195</v>
      </c>
      <c r="AH278" s="69">
        <f>SUM(AH256:AH277)</f>
        <v>15796.1</v>
      </c>
      <c r="AI278" s="69">
        <f>SUM(AI256:AI277)</f>
        <v>173.09999999999997</v>
      </c>
      <c r="AJ278" s="69">
        <f>SUM(AJ256:AJ277)</f>
        <v>16.006685194446732</v>
      </c>
    </row>
    <row r="282" spans="1:61" ht="17" thickBot="1" x14ac:dyDescent="0.25"/>
    <row r="283" spans="1:61" ht="17" thickBot="1" x14ac:dyDescent="0.25">
      <c r="A283" s="3">
        <v>12</v>
      </c>
      <c r="B283" s="1" t="str">
        <f>B$1</f>
        <v>YEAR</v>
      </c>
      <c r="C283" s="1" t="str">
        <f>C$1</f>
        <v>YEAR</v>
      </c>
      <c r="D283" s="1" t="str">
        <f>D$1</f>
        <v>TEAM</v>
      </c>
      <c r="F283" s="1" t="str">
        <f t="shared" ref="F283:Z283" si="32">F$1</f>
        <v>NUMBER</v>
      </c>
      <c r="G283" s="1" t="str">
        <f t="shared" si="32"/>
        <v>PLAYER</v>
      </c>
      <c r="H283" s="1" t="str">
        <f t="shared" si="32"/>
        <v>POS</v>
      </c>
      <c r="I283" s="1" t="str">
        <f t="shared" si="32"/>
        <v>HEIGHT</v>
      </c>
      <c r="J283" s="1" t="str">
        <f t="shared" si="32"/>
        <v>HEIGHT (IN)</v>
      </c>
      <c r="K283" s="1" t="str">
        <f t="shared" si="32"/>
        <v>HEIGHT (M)</v>
      </c>
      <c r="L283" s="1" t="str">
        <f t="shared" si="32"/>
        <v>WEIGHT (LBS)</v>
      </c>
      <c r="M283" s="1" t="str">
        <f t="shared" si="32"/>
        <v>WEIGHT (KG)</v>
      </c>
      <c r="N283" s="1" t="str">
        <f t="shared" si="32"/>
        <v>BMI</v>
      </c>
      <c r="O283" s="1" t="str">
        <f t="shared" si="32"/>
        <v>BIRTH DATE</v>
      </c>
      <c r="P283" s="1" t="str">
        <f t="shared" si="32"/>
        <v>NATION</v>
      </c>
      <c r="Q283" s="1" t="str">
        <f t="shared" si="32"/>
        <v>COUNTRY</v>
      </c>
      <c r="R283" s="1" t="str">
        <f t="shared" si="32"/>
        <v>CONTINENT</v>
      </c>
      <c r="S283" s="1" t="str">
        <f t="shared" si="32"/>
        <v>GLOBAL REGION</v>
      </c>
      <c r="T283" s="1" t="str">
        <f t="shared" si="32"/>
        <v>EXPERIENCE</v>
      </c>
      <c r="U283" s="1"/>
      <c r="V283" s="1" t="str">
        <f t="shared" si="32"/>
        <v>COLLEGE</v>
      </c>
      <c r="W283" s="1" t="str">
        <f t="shared" si="32"/>
        <v>COLLEGE1</v>
      </c>
      <c r="X283" s="1" t="str">
        <f t="shared" si="32"/>
        <v>COLLEGE2</v>
      </c>
      <c r="Y283" s="1" t="str">
        <f t="shared" si="32"/>
        <v>TRANSFER</v>
      </c>
      <c r="Z283" s="1" t="str">
        <f t="shared" si="32"/>
        <v>SALARY</v>
      </c>
      <c r="AA283" s="1" t="s">
        <v>1264</v>
      </c>
      <c r="AD283" s="1" t="str">
        <f>AD$1</f>
        <v>Rk</v>
      </c>
      <c r="AE283" s="1" t="str">
        <f>AE$1</f>
        <v>PLAYER</v>
      </c>
      <c r="AF283" s="1" t="str">
        <f>AF$1</f>
        <v>SALARY - BR</v>
      </c>
      <c r="AG283" s="1" t="str">
        <f>AG$1</f>
        <v>SALARY - KAGGLE</v>
      </c>
      <c r="AH283" s="67" t="str">
        <f>AH$1</f>
        <v>TTL MP</v>
      </c>
      <c r="AI283" s="67" t="str">
        <f>AI$1</f>
        <v>PER</v>
      </c>
      <c r="AJ283" s="67" t="str">
        <f>AJ$1</f>
        <v>WTD-MP-PER</v>
      </c>
      <c r="AO283" t="s">
        <v>550</v>
      </c>
      <c r="AP283" t="s">
        <v>1378</v>
      </c>
      <c r="AQ283" t="s">
        <v>1379</v>
      </c>
      <c r="AR283" t="s">
        <v>1342</v>
      </c>
      <c r="AS283" s="2" t="s">
        <v>1380</v>
      </c>
      <c r="AT283" s="2" t="s">
        <v>1381</v>
      </c>
      <c r="AU283" s="2" t="s">
        <v>1382</v>
      </c>
      <c r="AV283" s="2" t="s">
        <v>1383</v>
      </c>
      <c r="AW283" s="2" t="s">
        <v>1384</v>
      </c>
      <c r="AX283" s="2" t="s">
        <v>1385</v>
      </c>
      <c r="AY283" s="2" t="s">
        <v>1386</v>
      </c>
      <c r="AZ283" s="2" t="s">
        <v>1387</v>
      </c>
      <c r="BA283" s="2" t="s">
        <v>1388</v>
      </c>
      <c r="BB283" s="2" t="s">
        <v>1389</v>
      </c>
      <c r="BC283" s="2" t="s">
        <v>1390</v>
      </c>
      <c r="BD283" s="2" t="s">
        <v>1391</v>
      </c>
      <c r="BE283" s="2" t="s">
        <v>1390</v>
      </c>
      <c r="BF283" s="2" t="s">
        <v>1391</v>
      </c>
      <c r="BG283" s="2" t="s">
        <v>1392</v>
      </c>
      <c r="BH283" s="2" t="s">
        <v>1393</v>
      </c>
      <c r="BI283" s="2" t="s">
        <v>1394</v>
      </c>
    </row>
    <row r="284" spans="1:61" ht="17" thickBot="1" x14ac:dyDescent="0.25">
      <c r="A284" s="3" t="s">
        <v>844</v>
      </c>
      <c r="B284" s="1" t="s">
        <v>90</v>
      </c>
      <c r="C284" s="1">
        <v>2011</v>
      </c>
      <c r="D284" s="1" t="s">
        <v>844</v>
      </c>
      <c r="F284" s="2">
        <v>8</v>
      </c>
      <c r="G284" s="2" t="s">
        <v>846</v>
      </c>
      <c r="H284" s="2" t="s">
        <v>552</v>
      </c>
      <c r="I284" s="4" t="s">
        <v>1152</v>
      </c>
      <c r="J284" s="16">
        <f>_xlfn.XLOOKUP($I284,DASHBOARD!$I$2:$I$27,DASHBOARD!$J$2:$J$27,"",0)</f>
        <v>86</v>
      </c>
      <c r="K284" s="23">
        <f>J284/DASHBOARD!$C$3</f>
        <v>2.1844043688087376</v>
      </c>
      <c r="L284" s="2">
        <v>248</v>
      </c>
      <c r="M284" s="26">
        <f>L284/DASHBOARD!$C$4</f>
        <v>112.47165532879818</v>
      </c>
      <c r="N284" s="26">
        <f t="shared" ref="N284:N301" si="33">M284/(K284^2)</f>
        <v>23.570946065103524</v>
      </c>
      <c r="O284" s="5">
        <v>32269</v>
      </c>
      <c r="P284" s="2" t="s">
        <v>643</v>
      </c>
      <c r="Q284" s="2" t="str">
        <f>_xlfn.XLOOKUP($P284,DASHBOARD!$L$2:$L$150,DASHBOARD!M$2:M$150,"",0)</f>
        <v>France</v>
      </c>
      <c r="R284" s="2" t="str">
        <f>_xlfn.XLOOKUP($P284,DASHBOARD!$L$2:$L$150,DASHBOARD!N$2:N$150,"",0)</f>
        <v>Europe</v>
      </c>
      <c r="S284" s="2" t="str">
        <f>_xlfn.XLOOKUP($P284,DASHBOARD!$L$2:$L$150,DASHBOARD!O$2:O$150,"",0)</f>
        <v>Eurasia</v>
      </c>
      <c r="T284" s="2">
        <v>2</v>
      </c>
      <c r="Y284" s="2" t="str">
        <f t="shared" ref="Y284:Y305" si="34">IF(X284="","","X")</f>
        <v/>
      </c>
      <c r="Z284" s="6">
        <f>_xlfn.XLOOKUP($G284,$AE$284:$AE$305,$AF$284:$AF$305,0,0)</f>
        <v>0</v>
      </c>
      <c r="AA284" s="43">
        <f>Z284/AB306</f>
        <v>0</v>
      </c>
      <c r="AD284" s="1">
        <v>1</v>
      </c>
      <c r="AE284" s="2" t="s">
        <v>866</v>
      </c>
      <c r="AF284" s="6">
        <v>17278618</v>
      </c>
      <c r="AG284" s="6" cm="1">
        <f t="array" ref="AG284">_xlfn.XLOOKUP($AE284&amp;$C284&amp;$D284,'[1]NBA-Data-1980-2019'!$B$1:$B$16305&amp;'[1]NBA-Data-1980-2019'!$A$1:$A$16305&amp;'[1]NBA-Data-1980-2019'!$D$1:$D$16305,'[1]NBA-Data-1980-2019'!$G$1:$G$16305,"",0)</f>
        <v>17278618</v>
      </c>
      <c r="AH284" s="68" cm="1">
        <f t="array" ref="AH284">_xlfn.XLOOKUP($AE284&amp;$C284&amp;$D284,'[1]NBA-Data-1980-2019'!$B$1:$B$16305&amp;'[1]NBA-Data-1980-2019'!$A$1:$A$16305&amp;'[1]NBA-Data-1980-2019'!$D$1:$D$16305,'[1]NBA-Data-1980-2019'!$H$1:$H$16305,"",0)</f>
        <v>2503.8999999999996</v>
      </c>
      <c r="AI284" s="68" cm="1">
        <f t="array" ref="AI284">_xlfn.XLOOKUP($AE284&amp;$C284&amp;$D284,'[1]NBA-Data-1980-2019'!$B$1:$B$16305&amp;'[1]NBA-Data-1980-2019'!$A$1:$A$16305&amp;'[1]NBA-Data-1980-2019'!$D$1:$D$16305,'[1]NBA-Data-1980-2019'!$F$1:$F$16305,"",0)</f>
        <v>23.4</v>
      </c>
      <c r="AJ284" s="68">
        <f>IFERROR(($AH284/SUM(AH284:AH305))*$AI284,"")</f>
        <v>3.1164900746792612</v>
      </c>
      <c r="AO284">
        <v>1</v>
      </c>
      <c r="AP284" t="s">
        <v>860</v>
      </c>
      <c r="AQ284">
        <v>37</v>
      </c>
      <c r="AR284">
        <v>80</v>
      </c>
      <c r="AS284" s="2">
        <v>2653</v>
      </c>
      <c r="AT284" s="61">
        <v>0.69</v>
      </c>
      <c r="AU284" s="61">
        <v>0.31</v>
      </c>
      <c r="AY284" s="2">
        <v>3.1</v>
      </c>
      <c r="AZ284" s="2">
        <v>-5.2</v>
      </c>
      <c r="BA284" s="2">
        <v>148</v>
      </c>
      <c r="BB284" s="2">
        <v>25</v>
      </c>
      <c r="BC284" s="2">
        <v>67</v>
      </c>
      <c r="BD284" s="2">
        <v>1</v>
      </c>
      <c r="BE284" s="2">
        <v>10</v>
      </c>
      <c r="BF284" s="2">
        <v>9</v>
      </c>
      <c r="BG284" s="2">
        <v>1478</v>
      </c>
      <c r="BH284" s="2">
        <v>2</v>
      </c>
      <c r="BI284" s="2">
        <v>14</v>
      </c>
    </row>
    <row r="285" spans="1:61" x14ac:dyDescent="0.2">
      <c r="B285" s="1" t="s">
        <v>90</v>
      </c>
      <c r="C285" s="1">
        <v>2011</v>
      </c>
      <c r="D285" s="1" t="s">
        <v>844</v>
      </c>
      <c r="F285" s="2">
        <v>11</v>
      </c>
      <c r="G285" s="2" t="s">
        <v>847</v>
      </c>
      <c r="H285" s="2" t="s">
        <v>556</v>
      </c>
      <c r="I285" s="4" t="s">
        <v>1153</v>
      </c>
      <c r="J285" s="16">
        <f>_xlfn.XLOOKUP($I285,DASHBOARD!$I$2:$I$27,DASHBOARD!$J$2:$J$27,"",0)</f>
        <v>70</v>
      </c>
      <c r="K285" s="23">
        <f>J285/DASHBOARD!$C$3</f>
        <v>1.7780035560071121</v>
      </c>
      <c r="L285" s="2">
        <v>180</v>
      </c>
      <c r="M285" s="26">
        <f>L285/DASHBOARD!$C$4</f>
        <v>81.632653061224488</v>
      </c>
      <c r="N285" s="26">
        <f t="shared" si="33"/>
        <v>25.822522282382337</v>
      </c>
      <c r="O285" s="5">
        <v>30859</v>
      </c>
      <c r="P285" s="2" t="s">
        <v>848</v>
      </c>
      <c r="Q285" s="2" t="str">
        <f>_xlfn.XLOOKUP($P285,DASHBOARD!$L$2:$L$150,DASHBOARD!M$2:M$150,"",0)</f>
        <v>Puerto Rico</v>
      </c>
      <c r="R285" s="2" t="str">
        <f>_xlfn.XLOOKUP($P285,DASHBOARD!$L$2:$L$150,DASHBOARD!N$2:N$150,"",0)</f>
        <v>North America</v>
      </c>
      <c r="S285" s="2" t="str">
        <f>_xlfn.XLOOKUP($P285,DASHBOARD!$L$2:$L$150,DASHBOARD!O$2:O$150,"",0)</f>
        <v>Caribbean</v>
      </c>
      <c r="T285" s="2">
        <v>4</v>
      </c>
      <c r="V285" s="2" t="s">
        <v>849</v>
      </c>
      <c r="W285" s="2" t="s">
        <v>849</v>
      </c>
      <c r="Y285" s="2" t="str">
        <f t="shared" si="34"/>
        <v/>
      </c>
      <c r="Z285" s="6">
        <f>_xlfn.XLOOKUP($G285,$AE$284:$AE$305,$AF$284:$AF$305,0,0)</f>
        <v>1815000</v>
      </c>
      <c r="AA285" s="43">
        <f>Z285/$AB$306</f>
        <v>2.1250466427248649E-2</v>
      </c>
      <c r="AD285" s="1">
        <v>2</v>
      </c>
      <c r="AE285" s="2" t="s">
        <v>856</v>
      </c>
      <c r="AF285" s="6">
        <v>12600000</v>
      </c>
      <c r="AG285" s="6" cm="1">
        <f t="array" ref="AG285">_xlfn.XLOOKUP($AE285&amp;$C285&amp;$D285,'[1]NBA-Data-1980-2019'!$B$1:$B$16305&amp;'[1]NBA-Data-1980-2019'!$A$1:$A$16305&amp;'[1]NBA-Data-1980-2019'!$D$1:$D$16305,'[1]NBA-Data-1980-2019'!$G$1:$G$16305,"",0)</f>
        <v>12600000</v>
      </c>
      <c r="AH285" s="68" cm="1">
        <f t="array" ref="AH285">_xlfn.XLOOKUP($AE285&amp;$C285&amp;$D285,'[1]NBA-Data-1980-2019'!$B$1:$B$16305&amp;'[1]NBA-Data-1980-2019'!$A$1:$A$16305&amp;'[1]NBA-Data-1980-2019'!$D$1:$D$16305,'[1]NBA-Data-1980-2019'!$H$1:$H$16305,"",0)</f>
        <v>2057.2000000000003</v>
      </c>
      <c r="AI285" s="68" cm="1">
        <f t="array" ref="AI285">_xlfn.XLOOKUP($AE285&amp;$C285&amp;$D285,'[1]NBA-Data-1980-2019'!$B$1:$B$16305&amp;'[1]NBA-Data-1980-2019'!$A$1:$A$16305&amp;'[1]NBA-Data-1980-2019'!$D$1:$D$16305,'[1]NBA-Data-1980-2019'!$F$1:$F$16305,"",0)</f>
        <v>18.399999999999999</v>
      </c>
      <c r="AJ285" s="68">
        <f>IFERROR(($AH285/SUM(AH284:AH305))*$AI285,"")</f>
        <v>2.0133869492138463</v>
      </c>
      <c r="AO285">
        <v>2</v>
      </c>
      <c r="AP285" t="s">
        <v>873</v>
      </c>
      <c r="AQ285">
        <v>33</v>
      </c>
      <c r="AR285">
        <v>82</v>
      </c>
      <c r="AS285" s="2">
        <v>2564</v>
      </c>
      <c r="AU285" s="61">
        <v>0.91</v>
      </c>
      <c r="AV285" s="61">
        <v>0.09</v>
      </c>
      <c r="AY285" s="2">
        <v>5.9</v>
      </c>
      <c r="AZ285" s="2">
        <v>3.2</v>
      </c>
      <c r="BA285" s="2">
        <v>98</v>
      </c>
      <c r="BB285" s="2">
        <v>41</v>
      </c>
      <c r="BC285" s="2">
        <v>57</v>
      </c>
      <c r="BD285" s="2">
        <v>10</v>
      </c>
      <c r="BE285" s="2">
        <v>76</v>
      </c>
      <c r="BF285" s="2">
        <v>5</v>
      </c>
      <c r="BG285" s="2">
        <v>762</v>
      </c>
      <c r="BH285" s="2">
        <v>17</v>
      </c>
      <c r="BI285" s="2">
        <v>47</v>
      </c>
    </row>
    <row r="286" spans="1:61" x14ac:dyDescent="0.2">
      <c r="B286" s="1" t="s">
        <v>90</v>
      </c>
      <c r="C286" s="1">
        <v>2011</v>
      </c>
      <c r="D286" s="1" t="s">
        <v>844</v>
      </c>
      <c r="F286" s="2">
        <v>3</v>
      </c>
      <c r="G286" s="2" t="s">
        <v>850</v>
      </c>
      <c r="H286" s="2" t="s">
        <v>556</v>
      </c>
      <c r="I286" s="4" t="s">
        <v>1150</v>
      </c>
      <c r="J286" s="16">
        <f>_xlfn.XLOOKUP($I286,DASHBOARD!$I$2:$I$27,DASHBOARD!$J$2:$J$27,"",0)</f>
        <v>73</v>
      </c>
      <c r="K286" s="23">
        <f>J286/DASHBOARD!$C$3</f>
        <v>1.854203708407417</v>
      </c>
      <c r="L286" s="2">
        <v>170</v>
      </c>
      <c r="M286" s="26">
        <f>L286/DASHBOARD!$C$4</f>
        <v>77.097505668934232</v>
      </c>
      <c r="N286" s="26">
        <f t="shared" si="33"/>
        <v>22.424637790313465</v>
      </c>
      <c r="O286" s="5">
        <v>32197</v>
      </c>
      <c r="P286" s="2" t="s">
        <v>851</v>
      </c>
      <c r="Q286" s="2" t="str">
        <f>_xlfn.XLOOKUP($P286,DASHBOARD!$L$2:$L$150,DASHBOARD!M$2:M$150,"",0)</f>
        <v>Guadeloupe</v>
      </c>
      <c r="R286" s="2" t="str">
        <f>_xlfn.XLOOKUP($P286,DASHBOARD!$L$2:$L$150,DASHBOARD!N$2:N$150,"",0)</f>
        <v>North America</v>
      </c>
      <c r="S286" s="2" t="str">
        <f>_xlfn.XLOOKUP($P286,DASHBOARD!$L$2:$L$150,DASHBOARD!O$2:O$150,"",0)</f>
        <v>Caribbean</v>
      </c>
      <c r="T286" s="2">
        <v>1</v>
      </c>
      <c r="Y286" s="2" t="str">
        <f t="shared" si="34"/>
        <v/>
      </c>
      <c r="Z286" s="6">
        <f>_xlfn.XLOOKUP($G286,$AE$284:$AE$305,$AF$284:$AF$305,0,0)</f>
        <v>1156080</v>
      </c>
      <c r="AA286" s="43">
        <f>Z286/$AB$306</f>
        <v>1.3535668995709982E-2</v>
      </c>
      <c r="AD286" s="1">
        <v>3</v>
      </c>
      <c r="AE286" s="2" t="s">
        <v>873</v>
      </c>
      <c r="AF286" s="6">
        <v>10650000</v>
      </c>
      <c r="AG286" s="6" cm="1">
        <f t="array" ref="AG286">_xlfn.XLOOKUP($AE286&amp;$C286&amp;$D286,'[1]NBA-Data-1980-2019'!$B$1:$B$16305&amp;'[1]NBA-Data-1980-2019'!$A$1:$A$16305&amp;'[1]NBA-Data-1980-2019'!$D$1:$D$16305,'[1]NBA-Data-1980-2019'!$G$1:$G$16305,"",0)</f>
        <v>10650000</v>
      </c>
      <c r="AH286" s="68" cm="1">
        <f t="array" ref="AH286">_xlfn.XLOOKUP($AE286&amp;$C286&amp;$D286,'[1]NBA-Data-1980-2019'!$B$1:$B$16305&amp;'[1]NBA-Data-1980-2019'!$A$1:$A$16305&amp;'[1]NBA-Data-1980-2019'!$D$1:$D$16305,'[1]NBA-Data-1980-2019'!$H$1:$H$16305,"",0)</f>
        <v>2566.6</v>
      </c>
      <c r="AI286" s="68" cm="1">
        <f t="array" ref="AI286">_xlfn.XLOOKUP($AE286&amp;$C286&amp;$D286,'[1]NBA-Data-1980-2019'!$B$1:$B$16305&amp;'[1]NBA-Data-1980-2019'!$A$1:$A$16305&amp;'[1]NBA-Data-1980-2019'!$D$1:$D$16305,'[1]NBA-Data-1980-2019'!$F$1:$F$16305,"",0)</f>
        <v>15.9</v>
      </c>
      <c r="AJ286" s="68">
        <f>IFERROR(($AH286/SUM(AH284:AH305))*$AI286,"")</f>
        <v>2.1706421139975745</v>
      </c>
      <c r="AO286">
        <v>3</v>
      </c>
      <c r="AP286" t="s">
        <v>866</v>
      </c>
      <c r="AQ286">
        <v>32</v>
      </c>
      <c r="AR286">
        <v>73</v>
      </c>
      <c r="AS286" s="2">
        <v>2504</v>
      </c>
      <c r="AW286" s="61">
        <v>0.98</v>
      </c>
      <c r="AX286" s="61">
        <v>0.02</v>
      </c>
      <c r="AY286" s="2">
        <v>10.6</v>
      </c>
      <c r="AZ286" s="2">
        <v>16</v>
      </c>
      <c r="BA286" s="2">
        <v>55</v>
      </c>
      <c r="BB286" s="2">
        <v>58</v>
      </c>
      <c r="BC286" s="2">
        <v>119</v>
      </c>
      <c r="BD286" s="2">
        <v>10</v>
      </c>
      <c r="BE286" s="2">
        <v>145</v>
      </c>
      <c r="BF286" s="2">
        <v>4</v>
      </c>
      <c r="BG286" s="2">
        <v>444</v>
      </c>
      <c r="BH286" s="2">
        <v>32</v>
      </c>
      <c r="BI286" s="2">
        <v>31</v>
      </c>
    </row>
    <row r="287" spans="1:61" x14ac:dyDescent="0.2">
      <c r="B287" s="1" t="s">
        <v>90</v>
      </c>
      <c r="C287" s="1">
        <v>2011</v>
      </c>
      <c r="D287" s="1" t="s">
        <v>844</v>
      </c>
      <c r="F287" s="2">
        <v>13</v>
      </c>
      <c r="G287" s="2" t="s">
        <v>852</v>
      </c>
      <c r="H287" s="2" t="s">
        <v>576</v>
      </c>
      <c r="I287" s="4" t="s">
        <v>602</v>
      </c>
      <c r="J287" s="16">
        <f>_xlfn.XLOOKUP($I287,DASHBOARD!$I$2:$I$27,DASHBOARD!$J$2:$J$27,"",0)</f>
        <v>81</v>
      </c>
      <c r="K287" s="23">
        <f>J287/DASHBOARD!$C$3</f>
        <v>2.0574041148082296</v>
      </c>
      <c r="L287" s="2">
        <v>186</v>
      </c>
      <c r="M287" s="26">
        <f>L287/DASHBOARD!$C$4</f>
        <v>84.35374149659863</v>
      </c>
      <c r="N287" s="26">
        <f t="shared" si="33"/>
        <v>19.928065511831921</v>
      </c>
      <c r="O287" s="5">
        <v>31476</v>
      </c>
      <c r="P287" s="2" t="s">
        <v>557</v>
      </c>
      <c r="Q287" s="2" t="str">
        <f>_xlfn.XLOOKUP($P287,DASHBOARD!$L$2:$L$150,DASHBOARD!M$2:M$150,"",0)</f>
        <v>United States</v>
      </c>
      <c r="R287" s="2" t="str">
        <f>_xlfn.XLOOKUP($P287,DASHBOARD!$L$2:$L$150,DASHBOARD!N$2:N$150,"",0)</f>
        <v>North America</v>
      </c>
      <c r="S287" s="2" t="str">
        <f>_xlfn.XLOOKUP($P287,DASHBOARD!$L$2:$L$150,DASHBOARD!O$2:O$150,"",0)</f>
        <v>Americas</v>
      </c>
      <c r="T287" s="2">
        <v>3</v>
      </c>
      <c r="V287" s="2" t="s">
        <v>558</v>
      </c>
      <c r="W287" s="2" t="s">
        <v>558</v>
      </c>
      <c r="Y287" s="2" t="str">
        <f t="shared" si="34"/>
        <v/>
      </c>
      <c r="Z287" s="6">
        <f>_xlfn.XLOOKUP($G287,$AE$284:$AE$305,$AF$284:$AF$305,0,0)</f>
        <v>0</v>
      </c>
      <c r="AA287" s="43">
        <f>Z287/$AB$306</f>
        <v>0</v>
      </c>
      <c r="AD287" s="1">
        <v>4</v>
      </c>
      <c r="AE287" s="2" t="s">
        <v>853</v>
      </c>
      <c r="AF287" s="6">
        <v>10561960</v>
      </c>
      <c r="AG287" s="6" cm="1">
        <f t="array" ref="AG287">_xlfn.XLOOKUP($AE287&amp;$C287&amp;$D287,'[1]NBA-Data-1980-2019'!$B$1:$B$16305&amp;'[1]NBA-Data-1980-2019'!$A$1:$A$16305&amp;'[1]NBA-Data-1980-2019'!$D$1:$D$16305,'[1]NBA-Data-1980-2019'!$G$1:$G$16305,"",0)</f>
        <v>10561960</v>
      </c>
      <c r="AH287" s="68" cm="1">
        <f t="array" ref="AH287">_xlfn.XLOOKUP($AE287&amp;$C287&amp;$D287,'[1]NBA-Data-1980-2019'!$B$1:$B$16305&amp;'[1]NBA-Data-1980-2019'!$A$1:$A$16305&amp;'[1]NBA-Data-1980-2019'!$D$1:$D$16305,'[1]NBA-Data-1980-2019'!$H$1:$H$16305,"",0)</f>
        <v>867.09999999999991</v>
      </c>
      <c r="AI287" s="68" cm="1">
        <f t="array" ref="AI287">_xlfn.XLOOKUP($AE287&amp;$C287&amp;$D287,'[1]NBA-Data-1980-2019'!$B$1:$B$16305&amp;'[1]NBA-Data-1980-2019'!$A$1:$A$16305&amp;'[1]NBA-Data-1980-2019'!$D$1:$D$16305,'[1]NBA-Data-1980-2019'!$F$1:$F$16305,"",0)</f>
        <v>14.2</v>
      </c>
      <c r="AJ287" s="68">
        <f>IFERROR(($AH287/SUM(AH284:AH305))*$AI287,"")</f>
        <v>0.65492329950426575</v>
      </c>
      <c r="AO287">
        <v>4</v>
      </c>
      <c r="AP287" t="s">
        <v>863</v>
      </c>
      <c r="AQ287">
        <v>32</v>
      </c>
      <c r="AR287">
        <v>80</v>
      </c>
      <c r="AS287" s="2">
        <v>2253</v>
      </c>
      <c r="AV287" s="61">
        <v>0.83</v>
      </c>
      <c r="AW287" s="61">
        <v>0.17</v>
      </c>
      <c r="AY287" s="2">
        <v>0.7</v>
      </c>
      <c r="AZ287" s="2">
        <v>-9.6</v>
      </c>
      <c r="BA287" s="2">
        <v>64</v>
      </c>
      <c r="BB287" s="2">
        <v>37</v>
      </c>
      <c r="BC287" s="2">
        <v>76</v>
      </c>
      <c r="BD287" s="2">
        <v>13</v>
      </c>
      <c r="BE287" s="2">
        <v>68</v>
      </c>
      <c r="BF287" s="2">
        <v>2</v>
      </c>
      <c r="BG287" s="2">
        <v>257</v>
      </c>
      <c r="BH287" s="2">
        <v>11</v>
      </c>
      <c r="BI287" s="2">
        <v>44</v>
      </c>
    </row>
    <row r="288" spans="1:61" x14ac:dyDescent="0.2">
      <c r="B288" s="1" t="s">
        <v>90</v>
      </c>
      <c r="C288" s="1">
        <v>2011</v>
      </c>
      <c r="D288" s="1" t="s">
        <v>844</v>
      </c>
      <c r="F288" s="2">
        <v>4</v>
      </c>
      <c r="G288" s="2" t="s">
        <v>853</v>
      </c>
      <c r="H288" s="2" t="s">
        <v>570</v>
      </c>
      <c r="I288" s="4" t="s">
        <v>604</v>
      </c>
      <c r="J288" s="16">
        <f>_xlfn.XLOOKUP($I288,DASHBOARD!$I$2:$I$27,DASHBOARD!$J$2:$J$27,"",0)</f>
        <v>79</v>
      </c>
      <c r="K288" s="23">
        <f>J288/DASHBOARD!$C$3</f>
        <v>2.0066040132080265</v>
      </c>
      <c r="L288" s="2">
        <v>228</v>
      </c>
      <c r="M288" s="26">
        <f>L288/DASHBOARD!$C$4</f>
        <v>103.40136054421768</v>
      </c>
      <c r="N288" s="26">
        <f t="shared" si="33"/>
        <v>25.680465998929609</v>
      </c>
      <c r="O288" s="5">
        <v>29293</v>
      </c>
      <c r="P288" s="2" t="s">
        <v>557</v>
      </c>
      <c r="Q288" s="2" t="str">
        <f>_xlfn.XLOOKUP($P288,DASHBOARD!$L$2:$L$150,DASHBOARD!M$2:M$150,"",0)</f>
        <v>United States</v>
      </c>
      <c r="R288" s="2" t="str">
        <f>_xlfn.XLOOKUP($P288,DASHBOARD!$L$2:$L$150,DASHBOARD!N$2:N$150,"",0)</f>
        <v>North America</v>
      </c>
      <c r="S288" s="2" t="str">
        <f>_xlfn.XLOOKUP($P288,DASHBOARD!$L$2:$L$150,DASHBOARD!O$2:O$150,"",0)</f>
        <v>Americas</v>
      </c>
      <c r="T288" s="2">
        <v>8</v>
      </c>
      <c r="V288" s="2" t="s">
        <v>817</v>
      </c>
      <c r="W288" s="2" t="s">
        <v>817</v>
      </c>
      <c r="Y288" s="2" t="str">
        <f t="shared" si="34"/>
        <v/>
      </c>
      <c r="Z288" s="6">
        <f>_xlfn.XLOOKUP($G288,$AE$284:$AE$305,$AF$284:$AF$305,0,0)</f>
        <v>10561960</v>
      </c>
      <c r="AA288" s="43">
        <f>Z288/$AB$306</f>
        <v>0.12366202555699346</v>
      </c>
      <c r="AD288" s="1">
        <v>5</v>
      </c>
      <c r="AE288" s="2" t="s">
        <v>860</v>
      </c>
      <c r="AF288" s="6">
        <v>8610500</v>
      </c>
      <c r="AG288" s="6" cm="1">
        <f t="array" ref="AG288">_xlfn.XLOOKUP($AE288&amp;$C288&amp;$D288,'[1]NBA-Data-1980-2019'!$B$1:$B$16305&amp;'[1]NBA-Data-1980-2019'!$A$1:$A$16305&amp;'[1]NBA-Data-1980-2019'!$D$1:$D$16305,'[1]NBA-Data-1980-2019'!$G$1:$G$16305,"",0)</f>
        <v>8610500</v>
      </c>
      <c r="AH288" s="68" cm="1">
        <f t="array" ref="AH288">_xlfn.XLOOKUP($AE288&amp;$C288&amp;$D288,'[1]NBA-Data-1980-2019'!$B$1:$B$16305&amp;'[1]NBA-Data-1980-2019'!$A$1:$A$16305&amp;'[1]NBA-Data-1980-2019'!$D$1:$D$16305,'[1]NBA-Data-1980-2019'!$H$1:$H$16305,"",0)</f>
        <v>2656</v>
      </c>
      <c r="AI288" s="68" cm="1">
        <f t="array" ref="AI288">_xlfn.XLOOKUP($AE288&amp;$C288&amp;$D288,'[1]NBA-Data-1980-2019'!$B$1:$B$16305&amp;'[1]NBA-Data-1980-2019'!$A$1:$A$16305&amp;'[1]NBA-Data-1980-2019'!$D$1:$D$16305,'[1]NBA-Data-1980-2019'!$F$1:$F$16305,"",0)</f>
        <v>14.4</v>
      </c>
      <c r="AJ288" s="68">
        <f>IFERROR(($AH288/SUM(AH284:AH305))*$AI288,"")</f>
        <v>2.0343396949001082</v>
      </c>
      <c r="AO288">
        <v>5</v>
      </c>
      <c r="AP288" t="s">
        <v>856</v>
      </c>
      <c r="AQ288">
        <v>28</v>
      </c>
      <c r="AR288">
        <v>74</v>
      </c>
      <c r="AS288" s="2">
        <v>2059</v>
      </c>
      <c r="AW288" s="61">
        <v>0.01</v>
      </c>
      <c r="AX288" s="61">
        <v>0.99</v>
      </c>
      <c r="AY288" s="2">
        <v>7.9</v>
      </c>
      <c r="AZ288" s="2">
        <v>6.6</v>
      </c>
      <c r="BA288" s="2">
        <v>16</v>
      </c>
      <c r="BB288" s="2">
        <v>21</v>
      </c>
      <c r="BC288" s="2">
        <v>126</v>
      </c>
      <c r="BD288" s="2">
        <v>32</v>
      </c>
      <c r="BE288" s="2">
        <v>120</v>
      </c>
      <c r="BF288" s="2">
        <v>9</v>
      </c>
      <c r="BG288" s="2">
        <v>74</v>
      </c>
      <c r="BH288" s="2">
        <v>26</v>
      </c>
      <c r="BI288" s="2">
        <v>25</v>
      </c>
    </row>
    <row r="289" spans="2:61" x14ac:dyDescent="0.2">
      <c r="B289" s="1" t="s">
        <v>90</v>
      </c>
      <c r="C289" s="1">
        <v>2011</v>
      </c>
      <c r="D289" s="1" t="s">
        <v>844</v>
      </c>
      <c r="F289" s="2">
        <v>35</v>
      </c>
      <c r="G289" s="2" t="s">
        <v>854</v>
      </c>
      <c r="H289" s="2" t="s">
        <v>570</v>
      </c>
      <c r="I289" s="4" t="s">
        <v>600</v>
      </c>
      <c r="J289" s="16">
        <f>_xlfn.XLOOKUP($I289,DASHBOARD!$I$2:$I$27,DASHBOARD!$J$2:$J$27,"",0)</f>
        <v>80</v>
      </c>
      <c r="K289" s="23">
        <f>J289/DASHBOARD!$C$3</f>
        <v>2.0320040640081283</v>
      </c>
      <c r="L289" s="2">
        <v>245</v>
      </c>
      <c r="M289" s="26">
        <f>L289/DASHBOARD!$C$4</f>
        <v>111.11111111111111</v>
      </c>
      <c r="N289" s="26">
        <f t="shared" si="33"/>
        <v>26.909668402777772</v>
      </c>
      <c r="O289" s="5">
        <v>28247</v>
      </c>
      <c r="P289" s="2" t="s">
        <v>557</v>
      </c>
      <c r="Q289" s="2" t="str">
        <f>_xlfn.XLOOKUP($P289,DASHBOARD!$L$2:$L$150,DASHBOARD!M$2:M$150,"",0)</f>
        <v>United States</v>
      </c>
      <c r="R289" s="2" t="str">
        <f>_xlfn.XLOOKUP($P289,DASHBOARD!$L$2:$L$150,DASHBOARD!N$2:N$150,"",0)</f>
        <v>North America</v>
      </c>
      <c r="S289" s="2" t="str">
        <f>_xlfn.XLOOKUP($P289,DASHBOARD!$L$2:$L$150,DASHBOARD!O$2:O$150,"",0)</f>
        <v>Americas</v>
      </c>
      <c r="T289" s="2">
        <v>10</v>
      </c>
      <c r="V289" s="2" t="s">
        <v>855</v>
      </c>
      <c r="W289" s="2" t="s">
        <v>855</v>
      </c>
      <c r="Y289" s="2" t="str">
        <f t="shared" si="34"/>
        <v/>
      </c>
      <c r="Z289" s="6">
        <f>_xlfn.XLOOKUP($G289,$AE$284:$AE$305,$AF$284:$AF$305,0,0)</f>
        <v>1352181</v>
      </c>
      <c r="AA289" s="43">
        <f>Z289/$AB$306</f>
        <v>1.5831667737776035E-2</v>
      </c>
      <c r="AD289" s="1">
        <v>6</v>
      </c>
      <c r="AE289" s="2" t="s">
        <v>863</v>
      </c>
      <c r="AF289" s="6">
        <v>7305500</v>
      </c>
      <c r="AG289" s="6" cm="1">
        <f t="array" ref="AG289">_xlfn.XLOOKUP($AE289&amp;$C289&amp;$D289,'[1]NBA-Data-1980-2019'!$B$1:$B$16305&amp;'[1]NBA-Data-1980-2019'!$A$1:$A$16305&amp;'[1]NBA-Data-1980-2019'!$D$1:$D$16305,'[1]NBA-Data-1980-2019'!$G$1:$G$16305,"",0)</f>
        <v>7305500</v>
      </c>
      <c r="AH289" s="68" cm="1">
        <f t="array" ref="AH289">_xlfn.XLOOKUP($AE289&amp;$C289&amp;$D289,'[1]NBA-Data-1980-2019'!$B$1:$B$16305&amp;'[1]NBA-Data-1980-2019'!$A$1:$A$16305&amp;'[1]NBA-Data-1980-2019'!$D$1:$D$16305,'[1]NBA-Data-1980-2019'!$H$1:$H$16305,"",0)</f>
        <v>2256</v>
      </c>
      <c r="AI289" s="68" cm="1">
        <f t="array" ref="AI289">_xlfn.XLOOKUP($AE289&amp;$C289&amp;$D289,'[1]NBA-Data-1980-2019'!$B$1:$B$16305&amp;'[1]NBA-Data-1980-2019'!$A$1:$A$16305&amp;'[1]NBA-Data-1980-2019'!$D$1:$D$16305,'[1]NBA-Data-1980-2019'!$F$1:$F$16305,"",0)</f>
        <v>17</v>
      </c>
      <c r="AJ289" s="68">
        <f>IFERROR(($AH289/SUM(AH284:AH305))*$AI289,"")</f>
        <v>2.0399565966681559</v>
      </c>
      <c r="AO289">
        <v>6</v>
      </c>
      <c r="AP289" t="s">
        <v>847</v>
      </c>
      <c r="AQ289">
        <v>26</v>
      </c>
      <c r="AR289">
        <v>81</v>
      </c>
      <c r="AS289" s="2">
        <v>1669</v>
      </c>
      <c r="AT289" s="61">
        <v>0.97</v>
      </c>
      <c r="AU289" s="61">
        <v>0.03</v>
      </c>
      <c r="AY289" s="2">
        <v>5.8</v>
      </c>
      <c r="AZ289" s="2">
        <v>1.8</v>
      </c>
      <c r="BA289" s="2">
        <v>70</v>
      </c>
      <c r="BB289" s="2">
        <v>46</v>
      </c>
      <c r="BC289" s="2">
        <v>43</v>
      </c>
      <c r="BD289" s="2">
        <v>9</v>
      </c>
      <c r="BE289" s="2">
        <v>80</v>
      </c>
      <c r="BF289" s="2">
        <v>53</v>
      </c>
      <c r="BG289" s="2">
        <v>713</v>
      </c>
      <c r="BH289" s="2">
        <v>25</v>
      </c>
      <c r="BI289" s="2">
        <v>43</v>
      </c>
    </row>
    <row r="290" spans="2:61" x14ac:dyDescent="0.2">
      <c r="B290" s="1" t="s">
        <v>90</v>
      </c>
      <c r="C290" s="1">
        <v>2011</v>
      </c>
      <c r="D290" s="1" t="s">
        <v>844</v>
      </c>
      <c r="F290" s="2">
        <v>6</v>
      </c>
      <c r="G290" s="2" t="s">
        <v>856</v>
      </c>
      <c r="H290" s="2" t="s">
        <v>552</v>
      </c>
      <c r="I290" s="4" t="s">
        <v>1151</v>
      </c>
      <c r="J290" s="16">
        <f>_xlfn.XLOOKUP($I290,DASHBOARD!$I$2:$I$27,DASHBOARD!$J$2:$J$27,"",0)</f>
        <v>85</v>
      </c>
      <c r="K290" s="23">
        <f>J290/DASHBOARD!$C$3</f>
        <v>2.1590043180086362</v>
      </c>
      <c r="L290" s="2">
        <v>235</v>
      </c>
      <c r="M290" s="26">
        <f>L290/DASHBOARD!$C$4</f>
        <v>106.57596371882086</v>
      </c>
      <c r="N290" s="26">
        <f t="shared" si="33"/>
        <v>22.864001851721074</v>
      </c>
      <c r="O290" s="5">
        <v>30226</v>
      </c>
      <c r="P290" s="2" t="s">
        <v>557</v>
      </c>
      <c r="Q290" s="2" t="str">
        <f>_xlfn.XLOOKUP($P290,DASHBOARD!$L$2:$L$150,DASHBOARD!M$2:M$150,"",0)</f>
        <v>United States</v>
      </c>
      <c r="R290" s="2" t="str">
        <f>_xlfn.XLOOKUP($P290,DASHBOARD!$L$2:$L$150,DASHBOARD!N$2:N$150,"",0)</f>
        <v>North America</v>
      </c>
      <c r="S290" s="2" t="str">
        <f>_xlfn.XLOOKUP($P290,DASHBOARD!$L$2:$L$150,DASHBOARD!O$2:O$150,"",0)</f>
        <v>Americas</v>
      </c>
      <c r="T290" s="2">
        <v>9</v>
      </c>
      <c r="Y290" s="2" t="str">
        <f t="shared" si="34"/>
        <v/>
      </c>
      <c r="Z290" s="6">
        <f>_xlfn.XLOOKUP($G290,$AE$284:$AE$305,$AF$284:$AF$305,0,0)</f>
        <v>12600000</v>
      </c>
      <c r="AA290" s="43">
        <f>Z290/$AB$306</f>
        <v>0.14752389916437078</v>
      </c>
      <c r="AD290" s="1">
        <v>7</v>
      </c>
      <c r="AE290" s="2" t="s">
        <v>857</v>
      </c>
      <c r="AF290" s="6">
        <v>6900000</v>
      </c>
      <c r="AG290" s="6" cm="1">
        <f t="array" ref="AG290">_xlfn.XLOOKUP($AE290&amp;$C290&amp;$D290,'[1]NBA-Data-1980-2019'!$B$1:$B$16305&amp;'[1]NBA-Data-1980-2019'!$A$1:$A$16305&amp;'[1]NBA-Data-1980-2019'!$D$1:$D$16305,'[1]NBA-Data-1980-2019'!$G$1:$G$16305,"",0)</f>
        <v>6900000</v>
      </c>
      <c r="AH290" s="68" cm="1">
        <f t="array" ref="AH290">_xlfn.XLOOKUP($AE290&amp;$C290&amp;$D290,'[1]NBA-Data-1980-2019'!$B$1:$B$16305&amp;'[1]NBA-Data-1980-2019'!$A$1:$A$16305&amp;'[1]NBA-Data-1980-2019'!$D$1:$D$16305,'[1]NBA-Data-1980-2019'!$H$1:$H$16305,"",0)</f>
        <v>1332</v>
      </c>
      <c r="AI290" s="68" cm="1">
        <f t="array" ref="AI290">_xlfn.XLOOKUP($AE290&amp;$C290&amp;$D290,'[1]NBA-Data-1980-2019'!$B$1:$B$16305&amp;'[1]NBA-Data-1980-2019'!$A$1:$A$16305&amp;'[1]NBA-Data-1980-2019'!$D$1:$D$16305,'[1]NBA-Data-1980-2019'!$F$1:$F$16305,"",0)</f>
        <v>11.7</v>
      </c>
      <c r="AJ290" s="68">
        <f>IFERROR(($AH290/SUM(AH284:AH305))*$AI290,"")</f>
        <v>0.8289398097912809</v>
      </c>
      <c r="AO290">
        <v>7</v>
      </c>
      <c r="AP290" t="s">
        <v>857</v>
      </c>
      <c r="AQ290">
        <v>31</v>
      </c>
      <c r="AR290">
        <v>72</v>
      </c>
      <c r="AS290" s="2">
        <v>1331</v>
      </c>
      <c r="AW290" s="61">
        <v>0.01</v>
      </c>
      <c r="AX290" s="61">
        <v>0.99</v>
      </c>
      <c r="AY290" s="2">
        <v>-0.1</v>
      </c>
      <c r="AZ290" s="2">
        <v>-7.4</v>
      </c>
      <c r="BA290" s="2">
        <v>3</v>
      </c>
      <c r="BB290" s="2">
        <v>14</v>
      </c>
      <c r="BC290" s="2">
        <v>90</v>
      </c>
      <c r="BD290" s="2">
        <v>10</v>
      </c>
      <c r="BE290" s="2">
        <v>83</v>
      </c>
      <c r="BF290" s="2">
        <v>4</v>
      </c>
      <c r="BG290" s="2">
        <v>47</v>
      </c>
      <c r="BH290" s="2">
        <v>26</v>
      </c>
      <c r="BI290" s="2">
        <v>26</v>
      </c>
    </row>
    <row r="291" spans="2:61" x14ac:dyDescent="0.2">
      <c r="B291" s="1" t="s">
        <v>90</v>
      </c>
      <c r="C291" s="1">
        <v>2011</v>
      </c>
      <c r="D291" s="1" t="s">
        <v>844</v>
      </c>
      <c r="F291" s="2">
        <v>33</v>
      </c>
      <c r="G291" s="2" t="s">
        <v>857</v>
      </c>
      <c r="H291" s="2" t="s">
        <v>552</v>
      </c>
      <c r="I291" s="4" t="s">
        <v>1151</v>
      </c>
      <c r="J291" s="16">
        <f>_xlfn.XLOOKUP($I291,DASHBOARD!$I$2:$I$27,DASHBOARD!$J$2:$J$27,"",0)</f>
        <v>85</v>
      </c>
      <c r="K291" s="23">
        <f>J291/DASHBOARD!$C$3</f>
        <v>2.1590043180086362</v>
      </c>
      <c r="L291" s="2">
        <v>268</v>
      </c>
      <c r="M291" s="26">
        <f>L291/DASHBOARD!$C$4</f>
        <v>121.54195011337868</v>
      </c>
      <c r="N291" s="26">
        <f t="shared" si="33"/>
        <v>26.074691473452116</v>
      </c>
      <c r="O291" s="5">
        <v>29186</v>
      </c>
      <c r="P291" s="2" t="s">
        <v>557</v>
      </c>
      <c r="Q291" s="2" t="str">
        <f>_xlfn.XLOOKUP($P291,DASHBOARD!$L$2:$L$150,DASHBOARD!M$2:M$150,"",0)</f>
        <v>United States</v>
      </c>
      <c r="R291" s="2" t="str">
        <f>_xlfn.XLOOKUP($P291,DASHBOARD!$L$2:$L$150,DASHBOARD!N$2:N$150,"",0)</f>
        <v>North America</v>
      </c>
      <c r="S291" s="2" t="str">
        <f>_xlfn.XLOOKUP($P291,DASHBOARD!$L$2:$L$150,DASHBOARD!O$2:O$150,"",0)</f>
        <v>Americas</v>
      </c>
      <c r="T291" s="2">
        <v>9</v>
      </c>
      <c r="V291" s="2" t="s">
        <v>636</v>
      </c>
      <c r="W291" s="2" t="s">
        <v>636</v>
      </c>
      <c r="Y291" s="2" t="str">
        <f t="shared" si="34"/>
        <v/>
      </c>
      <c r="Z291" s="6">
        <f>_xlfn.XLOOKUP($G291,$AE$284:$AE$305,$AF$284:$AF$305,0,0)</f>
        <v>6900000</v>
      </c>
      <c r="AA291" s="43">
        <f>Z291/$AB$306</f>
        <v>8.0786897161441135E-2</v>
      </c>
      <c r="AD291" s="1">
        <v>8</v>
      </c>
      <c r="AE291" s="2" t="s">
        <v>870</v>
      </c>
      <c r="AF291" s="6">
        <v>4151786</v>
      </c>
      <c r="AG291" s="6" cm="1">
        <f t="array" ref="AG291">_xlfn.XLOOKUP($AE291&amp;$C291&amp;$D291,'[1]NBA-Data-1980-2019'!$B$1:$B$16305&amp;'[1]NBA-Data-1980-2019'!$A$1:$A$16305&amp;'[1]NBA-Data-1980-2019'!$D$1:$D$16305,'[1]NBA-Data-1980-2019'!$G$1:$G$16305,"",0)</f>
        <v>4151786</v>
      </c>
      <c r="AH291" s="68" cm="1">
        <f t="array" ref="AH291">_xlfn.XLOOKUP($AE291&amp;$C291&amp;$D291,'[1]NBA-Data-1980-2019'!$B$1:$B$16305&amp;'[1]NBA-Data-1980-2019'!$A$1:$A$16305&amp;'[1]NBA-Data-1980-2019'!$D$1:$D$16305,'[1]NBA-Data-1980-2019'!$H$1:$H$16305,"",0)</f>
        <v>1159.2</v>
      </c>
      <c r="AI291" s="68" cm="1">
        <f t="array" ref="AI291">_xlfn.XLOOKUP($AE291&amp;$C291&amp;$D291,'[1]NBA-Data-1980-2019'!$B$1:$B$16305&amp;'[1]NBA-Data-1980-2019'!$A$1:$A$16305&amp;'[1]NBA-Data-1980-2019'!$D$1:$D$16305,'[1]NBA-Data-1980-2019'!$F$1:$F$16305,"",0)</f>
        <v>9.8000000000000007</v>
      </c>
      <c r="AJ291" s="68">
        <f>IFERROR(($AH291/SUM(AH284:AH305))*$AI291,"")</f>
        <v>0.60425097338354505</v>
      </c>
      <c r="AO291">
        <v>8</v>
      </c>
      <c r="AP291" t="s">
        <v>870</v>
      </c>
      <c r="AQ291">
        <v>29</v>
      </c>
      <c r="AR291">
        <v>72</v>
      </c>
      <c r="AS291" s="2">
        <v>1158</v>
      </c>
      <c r="AU291" s="61">
        <v>0.53</v>
      </c>
      <c r="AV291" s="61">
        <v>0.47</v>
      </c>
      <c r="AW291" s="61">
        <v>0.01</v>
      </c>
      <c r="AY291" s="2">
        <v>3.2</v>
      </c>
      <c r="AZ291" s="2">
        <v>-2.2999999999999998</v>
      </c>
      <c r="BA291" s="2">
        <v>20</v>
      </c>
      <c r="BB291" s="2">
        <v>11</v>
      </c>
      <c r="BC291" s="2">
        <v>21</v>
      </c>
      <c r="BD291" s="2">
        <v>10</v>
      </c>
      <c r="BE291" s="2">
        <v>19</v>
      </c>
      <c r="BF291" s="2">
        <v>14</v>
      </c>
      <c r="BG291" s="2">
        <v>181</v>
      </c>
      <c r="BH291" s="2">
        <v>4</v>
      </c>
      <c r="BI291" s="2">
        <v>11</v>
      </c>
    </row>
    <row r="292" spans="2:61" x14ac:dyDescent="0.2">
      <c r="B292" s="1" t="s">
        <v>90</v>
      </c>
      <c r="C292" s="1">
        <v>2011</v>
      </c>
      <c r="D292" s="1" t="s">
        <v>844</v>
      </c>
      <c r="F292" s="2">
        <v>20</v>
      </c>
      <c r="G292" s="2" t="s">
        <v>858</v>
      </c>
      <c r="H292" s="2" t="s">
        <v>576</v>
      </c>
      <c r="I292" s="4" t="s">
        <v>603</v>
      </c>
      <c r="J292" s="16">
        <f>_xlfn.XLOOKUP($I292,DASHBOARD!$I$2:$I$27,DASHBOARD!$J$2:$J$27,"",0)</f>
        <v>76</v>
      </c>
      <c r="K292" s="23">
        <f>J292/DASHBOARD!$C$3</f>
        <v>1.9304038608077216</v>
      </c>
      <c r="L292" s="2">
        <v>215</v>
      </c>
      <c r="M292" s="26">
        <f>L292/DASHBOARD!$C$4</f>
        <v>97.505668934240362</v>
      </c>
      <c r="N292" s="26">
        <f t="shared" si="33"/>
        <v>26.165769491083598</v>
      </c>
      <c r="O292" s="5">
        <v>32431</v>
      </c>
      <c r="P292" s="2" t="s">
        <v>557</v>
      </c>
      <c r="Q292" s="2" t="str">
        <f>_xlfn.XLOOKUP($P292,DASHBOARD!$L$2:$L$150,DASHBOARD!M$2:M$150,"",0)</f>
        <v>United States</v>
      </c>
      <c r="R292" s="2" t="str">
        <f>_xlfn.XLOOKUP($P292,DASHBOARD!$L$2:$L$150,DASHBOARD!N$2:N$150,"",0)</f>
        <v>North America</v>
      </c>
      <c r="S292" s="2" t="str">
        <f>_xlfn.XLOOKUP($P292,DASHBOARD!$L$2:$L$150,DASHBOARD!O$2:O$150,"",0)</f>
        <v>Americas</v>
      </c>
      <c r="T292" s="2" t="s">
        <v>563</v>
      </c>
      <c r="V292" s="2" t="s">
        <v>859</v>
      </c>
      <c r="W292" s="2" t="s">
        <v>859</v>
      </c>
      <c r="Y292" s="2" t="str">
        <f t="shared" si="34"/>
        <v/>
      </c>
      <c r="Z292" s="6">
        <f>_xlfn.XLOOKUP($G292,$AE$284:$AE$305,$AF$284:$AF$305,0,0)</f>
        <v>1110120</v>
      </c>
      <c r="AA292" s="43">
        <f>Z292/$AB$306</f>
        <v>1.2997558011138992E-2</v>
      </c>
      <c r="AD292" s="1">
        <v>9</v>
      </c>
      <c r="AE292" s="2" t="s">
        <v>847</v>
      </c>
      <c r="AF292" s="6">
        <v>1815000</v>
      </c>
      <c r="AG292" s="6" cm="1">
        <f t="array" ref="AG292">_xlfn.XLOOKUP($AE292&amp;$C292&amp;$D292,'[1]NBA-Data-1980-2019'!$B$1:$B$16305&amp;'[1]NBA-Data-1980-2019'!$A$1:$A$16305&amp;'[1]NBA-Data-1980-2019'!$D$1:$D$16305,'[1]NBA-Data-1980-2019'!$G$1:$G$16305,"",0)</f>
        <v>0</v>
      </c>
      <c r="AH292" s="68" cm="1">
        <f t="array" ref="AH292">_xlfn.XLOOKUP($AE292&amp;$C292&amp;$D292,'[1]NBA-Data-1980-2019'!$B$1:$B$16305&amp;'[1]NBA-Data-1980-2019'!$A$1:$A$16305&amp;'[1]NBA-Data-1980-2019'!$D$1:$D$16305,'[1]NBA-Data-1980-2019'!$H$1:$H$16305,"",0)</f>
        <v>1668.6000000000001</v>
      </c>
      <c r="AI292" s="68" cm="1">
        <f t="array" ref="AI292">_xlfn.XLOOKUP($AE292&amp;$C292&amp;$D292,'[1]NBA-Data-1980-2019'!$B$1:$B$16305&amp;'[1]NBA-Data-1980-2019'!$A$1:$A$16305&amp;'[1]NBA-Data-1980-2019'!$D$1:$D$16305,'[1]NBA-Data-1980-2019'!$F$1:$F$16305,"",0)</f>
        <v>14.8</v>
      </c>
      <c r="AJ292" s="68">
        <f>IFERROR(($AH292/SUM(AH284:AH305))*$AI292,"")</f>
        <v>1.3135507755154145</v>
      </c>
      <c r="AO292">
        <v>9</v>
      </c>
      <c r="AP292" t="s">
        <v>853</v>
      </c>
      <c r="AQ292">
        <v>30</v>
      </c>
      <c r="AR292">
        <v>29</v>
      </c>
      <c r="AS292" s="2">
        <v>867</v>
      </c>
      <c r="AV292" s="61">
        <v>0.65</v>
      </c>
      <c r="AW292" s="61">
        <v>0.35</v>
      </c>
      <c r="AY292" s="2">
        <v>8.3000000000000007</v>
      </c>
      <c r="AZ292" s="2">
        <v>4.5999999999999996</v>
      </c>
      <c r="BA292" s="2">
        <v>9</v>
      </c>
      <c r="BB292" s="2">
        <v>11</v>
      </c>
      <c r="BC292" s="2">
        <v>21</v>
      </c>
      <c r="BD292" s="2">
        <v>13</v>
      </c>
      <c r="BE292" s="2">
        <v>41</v>
      </c>
      <c r="BF292" s="2">
        <v>0</v>
      </c>
      <c r="BG292" s="2">
        <v>113</v>
      </c>
      <c r="BH292" s="2">
        <v>8</v>
      </c>
      <c r="BI292" s="2">
        <v>21</v>
      </c>
    </row>
    <row r="293" spans="2:61" x14ac:dyDescent="0.2">
      <c r="B293" s="1" t="s">
        <v>90</v>
      </c>
      <c r="C293" s="1">
        <v>2011</v>
      </c>
      <c r="D293" s="1" t="s">
        <v>844</v>
      </c>
      <c r="F293" s="2">
        <v>2</v>
      </c>
      <c r="G293" s="2" t="s">
        <v>860</v>
      </c>
      <c r="H293" s="2" t="s">
        <v>556</v>
      </c>
      <c r="I293" s="4" t="s">
        <v>603</v>
      </c>
      <c r="J293" s="16">
        <f>_xlfn.XLOOKUP($I293,DASHBOARD!$I$2:$I$27,DASHBOARD!$J$2:$J$27,"",0)</f>
        <v>76</v>
      </c>
      <c r="K293" s="23">
        <f>J293/DASHBOARD!$C$3</f>
        <v>1.9304038608077216</v>
      </c>
      <c r="L293" s="2">
        <v>205</v>
      </c>
      <c r="M293" s="26">
        <f>L293/DASHBOARD!$C$4</f>
        <v>92.970521541950106</v>
      </c>
      <c r="N293" s="26">
        <f t="shared" si="33"/>
        <v>24.948756956614591</v>
      </c>
      <c r="O293" s="5">
        <v>26746</v>
      </c>
      <c r="P293" s="2" t="s">
        <v>557</v>
      </c>
      <c r="Q293" s="2" t="str">
        <f>_xlfn.XLOOKUP($P293,DASHBOARD!$L$2:$L$150,DASHBOARD!M$2:M$150,"",0)</f>
        <v>United States</v>
      </c>
      <c r="R293" s="2" t="str">
        <f>_xlfn.XLOOKUP($P293,DASHBOARD!$L$2:$L$150,DASHBOARD!N$2:N$150,"",0)</f>
        <v>North America</v>
      </c>
      <c r="S293" s="2" t="str">
        <f>_xlfn.XLOOKUP($P293,DASHBOARD!$L$2:$L$150,DASHBOARD!O$2:O$150,"",0)</f>
        <v>Americas</v>
      </c>
      <c r="T293" s="2">
        <v>16</v>
      </c>
      <c r="V293" s="2" t="s">
        <v>861</v>
      </c>
      <c r="W293" s="2" t="s">
        <v>861</v>
      </c>
      <c r="Y293" s="2" t="str">
        <f t="shared" si="34"/>
        <v/>
      </c>
      <c r="Z293" s="6">
        <f>_xlfn.XLOOKUP($G293,$AE$284:$AE$305,$AF$284:$AF$305,0,0)</f>
        <v>8610500</v>
      </c>
      <c r="AA293" s="43">
        <f>Z293/$AB$306</f>
        <v>0.10081385188530274</v>
      </c>
      <c r="AD293" s="1">
        <v>10</v>
      </c>
      <c r="AE293" s="2" t="s">
        <v>854</v>
      </c>
      <c r="AF293" s="6">
        <v>1352181</v>
      </c>
      <c r="AG293" s="6" cm="1">
        <f t="array" ref="AG293">_xlfn.XLOOKUP($AE293&amp;$C293&amp;$D293,'[1]NBA-Data-1980-2019'!$B$1:$B$16305&amp;'[1]NBA-Data-1980-2019'!$A$1:$A$16305&amp;'[1]NBA-Data-1980-2019'!$D$1:$D$16305,'[1]NBA-Data-1980-2019'!$G$1:$G$16305,"",0)</f>
        <v>1352181</v>
      </c>
      <c r="AH293" s="68" cm="1">
        <f t="array" ref="AH293">_xlfn.XLOOKUP($AE293&amp;$C293&amp;$D293,'[1]NBA-Data-1980-2019'!$B$1:$B$16305&amp;'[1]NBA-Data-1980-2019'!$A$1:$A$16305&amp;'[1]NBA-Data-1980-2019'!$D$1:$D$16305,'[1]NBA-Data-1980-2019'!$H$1:$H$16305,"",0)</f>
        <v>616</v>
      </c>
      <c r="AI293" s="68" cm="1">
        <f t="array" ref="AI293">_xlfn.XLOOKUP($AE293&amp;$C293&amp;$D293,'[1]NBA-Data-1980-2019'!$B$1:$B$16305&amp;'[1]NBA-Data-1980-2019'!$A$1:$A$16305&amp;'[1]NBA-Data-1980-2019'!$D$1:$D$16305,'[1]NBA-Data-1980-2019'!$F$1:$F$16305,"",0)</f>
        <v>9.6999999999999993</v>
      </c>
      <c r="AJ293" s="68">
        <f>IFERROR(($AH293/SUM(AH284:AH305))*$AI293,"")</f>
        <v>0.31782302504202031</v>
      </c>
      <c r="AO293">
        <v>10</v>
      </c>
      <c r="AP293" t="s">
        <v>854</v>
      </c>
      <c r="AQ293">
        <v>33</v>
      </c>
      <c r="AR293">
        <v>56</v>
      </c>
      <c r="AS293" s="2">
        <v>618</v>
      </c>
      <c r="AV293" s="61">
        <v>0.2</v>
      </c>
      <c r="AW293" s="61">
        <v>0.79</v>
      </c>
      <c r="AX293" s="61">
        <v>0.01</v>
      </c>
      <c r="AY293" s="2">
        <v>-0.5</v>
      </c>
      <c r="AZ293" s="2">
        <v>-6.3</v>
      </c>
      <c r="BA293" s="2">
        <v>15</v>
      </c>
      <c r="BB293" s="2">
        <v>1</v>
      </c>
      <c r="BC293" s="2">
        <v>57</v>
      </c>
      <c r="BD293" s="2">
        <v>0</v>
      </c>
      <c r="BE293" s="2">
        <v>4</v>
      </c>
      <c r="BF293" s="2">
        <v>9</v>
      </c>
      <c r="BG293" s="2">
        <v>101</v>
      </c>
      <c r="BH293" s="2">
        <v>0</v>
      </c>
      <c r="BI293" s="2">
        <v>4</v>
      </c>
    </row>
    <row r="294" spans="2:61" x14ac:dyDescent="0.2">
      <c r="B294" s="1" t="s">
        <v>90</v>
      </c>
      <c r="C294" s="1">
        <v>2011</v>
      </c>
      <c r="D294" s="1" t="s">
        <v>844</v>
      </c>
      <c r="F294" s="2">
        <v>28</v>
      </c>
      <c r="G294" s="2" t="s">
        <v>862</v>
      </c>
      <c r="H294" s="2" t="s">
        <v>552</v>
      </c>
      <c r="I294" s="4" t="s">
        <v>1149</v>
      </c>
      <c r="J294" s="16">
        <f>_xlfn.XLOOKUP($I294,DASHBOARD!$I$2:$I$27,DASHBOARD!$J$2:$J$27,"",0)</f>
        <v>83</v>
      </c>
      <c r="K294" s="23">
        <f>J294/DASHBOARD!$C$3</f>
        <v>2.1082042164084331</v>
      </c>
      <c r="L294" s="2">
        <v>262</v>
      </c>
      <c r="M294" s="26">
        <f>L294/DASHBOARD!$C$4</f>
        <v>118.82086167800453</v>
      </c>
      <c r="N294" s="26">
        <f t="shared" si="33"/>
        <v>26.734209211240497</v>
      </c>
      <c r="O294" s="5">
        <v>31721</v>
      </c>
      <c r="P294" s="2" t="s">
        <v>643</v>
      </c>
      <c r="Q294" s="2" t="str">
        <f>_xlfn.XLOOKUP($P294,DASHBOARD!$L$2:$L$150,DASHBOARD!M$2:M$150,"",0)</f>
        <v>France</v>
      </c>
      <c r="R294" s="2" t="str">
        <f>_xlfn.XLOOKUP($P294,DASHBOARD!$L$2:$L$150,DASHBOARD!N$2:N$150,"",0)</f>
        <v>Europe</v>
      </c>
      <c r="S294" s="2" t="str">
        <f>_xlfn.XLOOKUP($P294,DASHBOARD!$L$2:$L$150,DASHBOARD!O$2:O$150,"",0)</f>
        <v>Eurasia</v>
      </c>
      <c r="T294" s="2">
        <v>2</v>
      </c>
      <c r="Y294" s="2" t="str">
        <f t="shared" si="34"/>
        <v/>
      </c>
      <c r="Z294" s="6">
        <f>_xlfn.XLOOKUP($G294,$AE$284:$AE$305,$AF$284:$AF$305,0,0)</f>
        <v>762196</v>
      </c>
      <c r="AA294" s="43">
        <f>Z294/$AB$306</f>
        <v>8.9239782418640279E-3</v>
      </c>
      <c r="AD294" s="1">
        <v>11</v>
      </c>
      <c r="AE294" s="2" t="s">
        <v>850</v>
      </c>
      <c r="AF294" s="6">
        <v>1156080</v>
      </c>
      <c r="AG294" s="6" cm="1">
        <f t="array" ref="AG294">_xlfn.XLOOKUP($AE294&amp;$C294&amp;$D294,'[1]NBA-Data-1980-2019'!$B$1:$B$16305&amp;'[1]NBA-Data-1980-2019'!$A$1:$A$16305&amp;'[1]NBA-Data-1980-2019'!$D$1:$D$16305,'[1]NBA-Data-1980-2019'!$G$1:$G$16305,"",0)</f>
        <v>1156080</v>
      </c>
      <c r="AH294" s="68" cm="1">
        <f t="array" ref="AH294">_xlfn.XLOOKUP($AE294&amp;$C294&amp;$D294,'[1]NBA-Data-1980-2019'!$B$1:$B$16305&amp;'[1]NBA-Data-1980-2019'!$A$1:$A$16305&amp;'[1]NBA-Data-1980-2019'!$D$1:$D$16305,'[1]NBA-Data-1980-2019'!$H$1:$H$16305,"",0)</f>
        <v>495.59999999999997</v>
      </c>
      <c r="AI294" s="68" cm="1">
        <f t="array" ref="AI294">_xlfn.XLOOKUP($AE294&amp;$C294&amp;$D294,'[1]NBA-Data-1980-2019'!$B$1:$B$16305&amp;'[1]NBA-Data-1980-2019'!$A$1:$A$16305&amp;'[1]NBA-Data-1980-2019'!$D$1:$D$16305,'[1]NBA-Data-1980-2019'!$F$1:$F$16305,"",0)</f>
        <v>11.4</v>
      </c>
      <c r="AJ294" s="68">
        <f>IFERROR(($AH294/SUM(AH284:AH305))*$AI294,"")</f>
        <v>0.30051701027637706</v>
      </c>
      <c r="AO294">
        <v>11</v>
      </c>
      <c r="AP294" t="s">
        <v>871</v>
      </c>
      <c r="AQ294">
        <v>33</v>
      </c>
      <c r="AR294">
        <v>25</v>
      </c>
      <c r="AS294" s="2">
        <v>506</v>
      </c>
      <c r="AV294" s="61">
        <v>0.63</v>
      </c>
      <c r="AW294" s="61">
        <v>0.37</v>
      </c>
      <c r="AY294" s="2">
        <v>10.199999999999999</v>
      </c>
      <c r="AZ294" s="2">
        <v>6.2</v>
      </c>
      <c r="BA294" s="2">
        <v>4</v>
      </c>
      <c r="BB294" s="2">
        <v>3</v>
      </c>
      <c r="BC294" s="2">
        <v>12</v>
      </c>
      <c r="BD294" s="2">
        <v>1</v>
      </c>
      <c r="BE294" s="2">
        <v>8</v>
      </c>
      <c r="BF294" s="2">
        <v>0</v>
      </c>
      <c r="BG294" s="2">
        <v>52</v>
      </c>
      <c r="BH294" s="2">
        <v>0</v>
      </c>
      <c r="BI294" s="2">
        <v>5</v>
      </c>
    </row>
    <row r="295" spans="2:61" x14ac:dyDescent="0.2">
      <c r="B295" s="1" t="s">
        <v>90</v>
      </c>
      <c r="C295" s="1">
        <v>2011</v>
      </c>
      <c r="D295" s="1" t="s">
        <v>844</v>
      </c>
      <c r="F295" s="2">
        <v>0</v>
      </c>
      <c r="G295" s="2" t="s">
        <v>863</v>
      </c>
      <c r="H295" s="2" t="s">
        <v>570</v>
      </c>
      <c r="I295" s="4" t="s">
        <v>604</v>
      </c>
      <c r="J295" s="16">
        <f>_xlfn.XLOOKUP($I295,DASHBOARD!$I$2:$I$27,DASHBOARD!$J$2:$J$27,"",0)</f>
        <v>79</v>
      </c>
      <c r="K295" s="23">
        <f>J295/DASHBOARD!$C$3</f>
        <v>2.0066040132080265</v>
      </c>
      <c r="L295" s="2">
        <v>220</v>
      </c>
      <c r="M295" s="26">
        <f>L295/DASHBOARD!$C$4</f>
        <v>99.773242630385482</v>
      </c>
      <c r="N295" s="26">
        <f t="shared" si="33"/>
        <v>24.779397016511027</v>
      </c>
      <c r="O295" s="5">
        <v>28617</v>
      </c>
      <c r="P295" s="2" t="s">
        <v>557</v>
      </c>
      <c r="Q295" s="2" t="str">
        <f>_xlfn.XLOOKUP($P295,DASHBOARD!$L$2:$L$150,DASHBOARD!M$2:M$150,"",0)</f>
        <v>United States</v>
      </c>
      <c r="R295" s="2" t="str">
        <f>_xlfn.XLOOKUP($P295,DASHBOARD!$L$2:$L$150,DASHBOARD!N$2:N$150,"",0)</f>
        <v>North America</v>
      </c>
      <c r="S295" s="2" t="str">
        <f>_xlfn.XLOOKUP($P295,DASHBOARD!$L$2:$L$150,DASHBOARD!O$2:O$150,"",0)</f>
        <v>Americas</v>
      </c>
      <c r="T295" s="2">
        <v>11</v>
      </c>
      <c r="V295" s="2" t="s">
        <v>864</v>
      </c>
      <c r="W295" s="2" t="s">
        <v>704</v>
      </c>
      <c r="X295" s="2" t="s">
        <v>1246</v>
      </c>
      <c r="Y295" s="2" t="str">
        <f t="shared" si="34"/>
        <v>X</v>
      </c>
      <c r="Z295" s="6">
        <f>_xlfn.XLOOKUP($G295,$AE$284:$AE$305,$AF$284:$AF$305,0,0)</f>
        <v>7305500</v>
      </c>
      <c r="AA295" s="43">
        <f>Z295/$AB$306</f>
        <v>8.5534590900421481E-2</v>
      </c>
      <c r="AD295" s="1">
        <v>12</v>
      </c>
      <c r="AE295" s="2" t="s">
        <v>858</v>
      </c>
      <c r="AF295" s="6">
        <v>1110120</v>
      </c>
      <c r="AG295" s="6" cm="1">
        <f t="array" ref="AG295">_xlfn.XLOOKUP($AE295&amp;$C295&amp;$D295,'[1]NBA-Data-1980-2019'!$B$1:$B$16305&amp;'[1]NBA-Data-1980-2019'!$A$1:$A$16305&amp;'[1]NBA-Data-1980-2019'!$D$1:$D$16305,'[1]NBA-Data-1980-2019'!$G$1:$G$16305,"",0)</f>
        <v>1110120</v>
      </c>
      <c r="AH295" s="68" cm="1">
        <f t="array" ref="AH295">_xlfn.XLOOKUP($AE295&amp;$C295&amp;$D295,'[1]NBA-Data-1980-2019'!$B$1:$B$16305&amp;'[1]NBA-Data-1980-2019'!$A$1:$A$16305&amp;'[1]NBA-Data-1980-2019'!$D$1:$D$16305,'[1]NBA-Data-1980-2019'!$H$1:$H$16305,"",0)</f>
        <v>135</v>
      </c>
      <c r="AI295" s="68" cm="1">
        <f t="array" ref="AI295">_xlfn.XLOOKUP($AE295&amp;$C295&amp;$D295,'[1]NBA-Data-1980-2019'!$B$1:$B$16305&amp;'[1]NBA-Data-1980-2019'!$A$1:$A$16305&amp;'[1]NBA-Data-1980-2019'!$D$1:$D$16305,'[1]NBA-Data-1980-2019'!$F$1:$F$16305,"",0)</f>
        <v>10.6</v>
      </c>
      <c r="AJ295" s="68">
        <f>IFERROR(($AH295/SUM(AH284:AH305))*$AI295,"")</f>
        <v>7.6115401799961693E-2</v>
      </c>
      <c r="AO295">
        <v>12</v>
      </c>
      <c r="AP295" t="s">
        <v>850</v>
      </c>
      <c r="AQ295">
        <v>22</v>
      </c>
      <c r="AR295">
        <v>28</v>
      </c>
      <c r="AS295" s="2">
        <v>496</v>
      </c>
      <c r="AT295" s="61">
        <v>1</v>
      </c>
      <c r="AY295" s="2">
        <v>-0.8</v>
      </c>
      <c r="AZ295" s="2">
        <v>-6.4</v>
      </c>
      <c r="BA295" s="2">
        <v>18</v>
      </c>
      <c r="BB295" s="2">
        <v>14</v>
      </c>
      <c r="BC295" s="2">
        <v>31</v>
      </c>
      <c r="BD295" s="2">
        <v>8</v>
      </c>
      <c r="BE295" s="2">
        <v>14</v>
      </c>
      <c r="BF295" s="2">
        <v>2</v>
      </c>
      <c r="BG295" s="2">
        <v>149</v>
      </c>
      <c r="BH295" s="2">
        <v>4</v>
      </c>
      <c r="BI295" s="2">
        <v>16</v>
      </c>
    </row>
    <row r="296" spans="2:61" x14ac:dyDescent="0.2">
      <c r="B296" s="1" t="s">
        <v>90</v>
      </c>
      <c r="C296" s="1">
        <v>2011</v>
      </c>
      <c r="D296" s="1" t="s">
        <v>844</v>
      </c>
      <c r="F296" s="2">
        <v>21</v>
      </c>
      <c r="G296" s="2" t="s">
        <v>865</v>
      </c>
      <c r="H296" s="2" t="s">
        <v>570</v>
      </c>
      <c r="I296" s="4" t="s">
        <v>595</v>
      </c>
      <c r="J296" s="16">
        <f>_xlfn.XLOOKUP($I296,DASHBOARD!$I$2:$I$27,DASHBOARD!$J$2:$J$27,"",0)</f>
        <v>82</v>
      </c>
      <c r="K296" s="23">
        <f>J296/DASHBOARD!$C$3</f>
        <v>2.0828041656083314</v>
      </c>
      <c r="L296" s="2">
        <v>225</v>
      </c>
      <c r="M296" s="26">
        <f>L296/DASHBOARD!$C$4</f>
        <v>102.0408163265306</v>
      </c>
      <c r="N296" s="26">
        <f t="shared" si="33"/>
        <v>23.522151841105266</v>
      </c>
      <c r="O296" s="5">
        <v>30480</v>
      </c>
      <c r="P296" s="2" t="s">
        <v>557</v>
      </c>
      <c r="Q296" s="2" t="str">
        <f>_xlfn.XLOOKUP($P296,DASHBOARD!$L$2:$L$150,DASHBOARD!M$2:M$150,"",0)</f>
        <v>United States</v>
      </c>
      <c r="R296" s="2" t="str">
        <f>_xlfn.XLOOKUP($P296,DASHBOARD!$L$2:$L$150,DASHBOARD!N$2:N$150,"",0)</f>
        <v>North America</v>
      </c>
      <c r="S296" s="2" t="str">
        <f>_xlfn.XLOOKUP($P296,DASHBOARD!$L$2:$L$150,DASHBOARD!O$2:O$150,"",0)</f>
        <v>Americas</v>
      </c>
      <c r="T296" s="2">
        <v>4</v>
      </c>
      <c r="V296" s="2" t="s">
        <v>589</v>
      </c>
      <c r="W296" s="2" t="s">
        <v>589</v>
      </c>
      <c r="Y296" s="2" t="str">
        <f t="shared" si="34"/>
        <v/>
      </c>
      <c r="Z296" s="6">
        <f>_xlfn.XLOOKUP($G296,$AE$284:$AE$305,$AF$284:$AF$305,0,0)</f>
        <v>384766</v>
      </c>
      <c r="AA296" s="43">
        <f>Z296/$AB$306</f>
        <v>4.5049349671331977E-3</v>
      </c>
      <c r="AD296" s="1">
        <v>13</v>
      </c>
      <c r="AE296" s="2" t="s">
        <v>862</v>
      </c>
      <c r="AF296" s="6">
        <v>762196</v>
      </c>
      <c r="AG296" s="6" cm="1">
        <f t="array" ref="AG296">_xlfn.XLOOKUP($AE296&amp;$C296&amp;$D296,'[1]NBA-Data-1980-2019'!$B$1:$B$16305&amp;'[1]NBA-Data-1980-2019'!$A$1:$A$16305&amp;'[1]NBA-Data-1980-2019'!$D$1:$D$16305,'[1]NBA-Data-1980-2019'!$G$1:$G$16305,"",0)</f>
        <v>762196</v>
      </c>
      <c r="AH296" s="68" cm="1">
        <f t="array" ref="AH296">_xlfn.XLOOKUP($AE296&amp;$C296&amp;$D296,'[1]NBA-Data-1980-2019'!$B$1:$B$16305&amp;'[1]NBA-Data-1980-2019'!$A$1:$A$16305&amp;'[1]NBA-Data-1980-2019'!$D$1:$D$16305,'[1]NBA-Data-1980-2019'!$H$1:$H$16305,"",0)</f>
        <v>487.19999999999993</v>
      </c>
      <c r="AI296" s="68" cm="1">
        <f t="array" ref="AI296">_xlfn.XLOOKUP($AE296&amp;$C296&amp;$D296,'[1]NBA-Data-1980-2019'!$B$1:$B$16305&amp;'[1]NBA-Data-1980-2019'!$A$1:$A$16305&amp;'[1]NBA-Data-1980-2019'!$D$1:$D$16305,'[1]NBA-Data-1980-2019'!$F$1:$F$16305,"",0)</f>
        <v>13.7</v>
      </c>
      <c r="AJ296" s="68">
        <f>IFERROR(($AH296/SUM(AH284:AH305))*$AI296,"")</f>
        <v>0.35502648879811061</v>
      </c>
      <c r="AO296">
        <v>13</v>
      </c>
      <c r="AP296" t="s">
        <v>862</v>
      </c>
      <c r="AQ296">
        <v>24</v>
      </c>
      <c r="AR296">
        <v>56</v>
      </c>
      <c r="AS296" s="2">
        <v>488</v>
      </c>
      <c r="AW296" s="61">
        <v>0.09</v>
      </c>
      <c r="AX296" s="61">
        <v>0.91</v>
      </c>
      <c r="AY296" s="2">
        <v>8.4</v>
      </c>
      <c r="AZ296" s="2">
        <v>4.0999999999999996</v>
      </c>
      <c r="BA296" s="2">
        <v>1</v>
      </c>
      <c r="BB296" s="2">
        <v>8</v>
      </c>
      <c r="BC296" s="2">
        <v>59</v>
      </c>
      <c r="BD296" s="2">
        <v>11</v>
      </c>
      <c r="BE296" s="2">
        <v>34</v>
      </c>
      <c r="BF296" s="2">
        <v>4</v>
      </c>
      <c r="BG296" s="2">
        <v>21</v>
      </c>
      <c r="BH296" s="2">
        <v>2</v>
      </c>
      <c r="BI296" s="2">
        <v>7</v>
      </c>
    </row>
    <row r="297" spans="2:61" x14ac:dyDescent="0.2">
      <c r="B297" s="1" t="s">
        <v>90</v>
      </c>
      <c r="C297" s="1">
        <v>2011</v>
      </c>
      <c r="D297" s="1" t="s">
        <v>844</v>
      </c>
      <c r="F297" s="2">
        <v>41</v>
      </c>
      <c r="G297" s="2" t="s">
        <v>866</v>
      </c>
      <c r="H297" s="2" t="s">
        <v>566</v>
      </c>
      <c r="I297" s="4" t="s">
        <v>1151</v>
      </c>
      <c r="J297" s="16">
        <f>_xlfn.XLOOKUP($I297,DASHBOARD!$I$2:$I$27,DASHBOARD!$J$2:$J$27,"",0)</f>
        <v>85</v>
      </c>
      <c r="K297" s="23">
        <f>J297/DASHBOARD!$C$3</f>
        <v>2.1590043180086362</v>
      </c>
      <c r="L297" s="2">
        <v>245</v>
      </c>
      <c r="M297" s="26">
        <f>L297/DASHBOARD!$C$4</f>
        <v>111.11111111111111</v>
      </c>
      <c r="N297" s="26">
        <f t="shared" si="33"/>
        <v>23.836938100730482</v>
      </c>
      <c r="O297" s="5">
        <v>28660</v>
      </c>
      <c r="P297" s="2" t="s">
        <v>867</v>
      </c>
      <c r="Q297" s="2" t="str">
        <f>_xlfn.XLOOKUP($P297,DASHBOARD!$L$2:$L$150,DASHBOARD!M$2:M$150,"",0)</f>
        <v>Germany</v>
      </c>
      <c r="R297" s="2" t="str">
        <f>_xlfn.XLOOKUP($P297,DASHBOARD!$L$2:$L$150,DASHBOARD!N$2:N$150,"",0)</f>
        <v>Europe</v>
      </c>
      <c r="S297" s="2" t="str">
        <f>_xlfn.XLOOKUP($P297,DASHBOARD!$L$2:$L$150,DASHBOARD!O$2:O$150,"",0)</f>
        <v>Eurasia</v>
      </c>
      <c r="T297" s="2">
        <v>12</v>
      </c>
      <c r="Y297" s="2" t="str">
        <f t="shared" si="34"/>
        <v/>
      </c>
      <c r="Z297" s="6">
        <f>_xlfn.XLOOKUP($G297,$AE$284:$AE$305,$AF$284:$AF$305,0,0)</f>
        <v>17278618</v>
      </c>
      <c r="AA297" s="43">
        <f>Z297/$AB$306</f>
        <v>0.20230230948664141</v>
      </c>
      <c r="AD297" s="1">
        <v>14</v>
      </c>
      <c r="AE297" s="2" t="s">
        <v>871</v>
      </c>
      <c r="AF297" s="6">
        <v>636320</v>
      </c>
      <c r="AG297" s="6" t="str" cm="1">
        <f t="array" ref="AG297">_xlfn.XLOOKUP($AE297&amp;$C297&amp;$D297,'[1]NBA-Data-1980-2019'!$B$1:$B$16305&amp;'[1]NBA-Data-1980-2019'!$A$1:$A$16305&amp;'[1]NBA-Data-1980-2019'!$D$1:$D$16305,'[1]NBA-Data-1980-2019'!$G$1:$G$16305,"",0)</f>
        <v/>
      </c>
      <c r="AH297" s="68" t="str" cm="1">
        <f t="array" ref="AH297">_xlfn.XLOOKUP($AE297&amp;$C297&amp;$D297,'[1]NBA-Data-1980-2019'!$B$1:$B$16305&amp;'[1]NBA-Data-1980-2019'!$A$1:$A$16305&amp;'[1]NBA-Data-1980-2019'!$D$1:$D$16305,'[1]NBA-Data-1980-2019'!$H$1:$H$16305,"",0)</f>
        <v/>
      </c>
      <c r="AI297" s="68" t="str" cm="1">
        <f t="array" ref="AI297">_xlfn.XLOOKUP($AE297&amp;$C297&amp;$D297,'[1]NBA-Data-1980-2019'!$B$1:$B$16305&amp;'[1]NBA-Data-1980-2019'!$A$1:$A$16305&amp;'[1]NBA-Data-1980-2019'!$D$1:$D$16305,'[1]NBA-Data-1980-2019'!$F$1:$F$16305,"",0)</f>
        <v/>
      </c>
      <c r="AJ297" s="68" t="str">
        <f>IFERROR(($AH297/SUM(AH284:AH305))*$AI297,"")</f>
        <v/>
      </c>
      <c r="AO297">
        <v>14</v>
      </c>
      <c r="AP297" t="s">
        <v>868</v>
      </c>
      <c r="AQ297">
        <v>27</v>
      </c>
      <c r="AR297">
        <v>10</v>
      </c>
      <c r="AS297" s="2">
        <v>163</v>
      </c>
      <c r="AV297" s="61">
        <v>0.77</v>
      </c>
      <c r="AW297" s="61">
        <v>0.23</v>
      </c>
      <c r="AY297" s="2">
        <v>-6.6</v>
      </c>
      <c r="AZ297" s="2">
        <v>-11.9</v>
      </c>
      <c r="BA297" s="2">
        <v>2</v>
      </c>
      <c r="BB297" s="2">
        <v>2</v>
      </c>
      <c r="BC297" s="2">
        <v>7</v>
      </c>
      <c r="BD297" s="2">
        <v>1</v>
      </c>
      <c r="BE297" s="2">
        <v>2</v>
      </c>
      <c r="BF297" s="2">
        <v>1</v>
      </c>
      <c r="BG297" s="2">
        <v>16</v>
      </c>
      <c r="BH297" s="2">
        <v>0</v>
      </c>
      <c r="BI297" s="2">
        <v>1</v>
      </c>
    </row>
    <row r="298" spans="2:61" x14ac:dyDescent="0.2">
      <c r="B298" s="1" t="s">
        <v>90</v>
      </c>
      <c r="C298" s="1">
        <v>2011</v>
      </c>
      <c r="D298" s="1" t="s">
        <v>844</v>
      </c>
      <c r="F298" s="2">
        <v>7</v>
      </c>
      <c r="G298" s="2" t="s">
        <v>868</v>
      </c>
      <c r="H298" s="2" t="s">
        <v>570</v>
      </c>
      <c r="I298" s="4" t="s">
        <v>600</v>
      </c>
      <c r="J298" s="16">
        <f>_xlfn.XLOOKUP($I298,DASHBOARD!$I$2:$I$27,DASHBOARD!$J$2:$J$27,"",0)</f>
        <v>80</v>
      </c>
      <c r="K298" s="23">
        <f>J298/DASHBOARD!$C$3</f>
        <v>2.0320040640081283</v>
      </c>
      <c r="L298" s="2">
        <v>220</v>
      </c>
      <c r="M298" s="26">
        <f>L298/DASHBOARD!$C$4</f>
        <v>99.773242630385482</v>
      </c>
      <c r="N298" s="26">
        <f t="shared" si="33"/>
        <v>24.163783871882082</v>
      </c>
      <c r="O298" s="5">
        <v>30635</v>
      </c>
      <c r="P298" s="2" t="s">
        <v>869</v>
      </c>
      <c r="Q298" s="2" t="str">
        <f>_xlfn.XLOOKUP($P298,DASHBOARD!$L$2:$L$150,DASHBOARD!M$2:M$150,"",0)</f>
        <v>Montenegro</v>
      </c>
      <c r="R298" s="2" t="str">
        <f>_xlfn.XLOOKUP($P298,DASHBOARD!$L$2:$L$150,DASHBOARD!N$2:N$150,"",0)</f>
        <v>Europe</v>
      </c>
      <c r="S298" s="2" t="str">
        <f>_xlfn.XLOOKUP($P298,DASHBOARD!$L$2:$L$150,DASHBOARD!O$2:O$150,"",0)</f>
        <v>Eurasia</v>
      </c>
      <c r="T298" s="2">
        <v>7</v>
      </c>
      <c r="Y298" s="2" t="str">
        <f t="shared" si="34"/>
        <v/>
      </c>
      <c r="Z298" s="6">
        <f>_xlfn.XLOOKUP($G298,$AE$284:$AE$305,$AF$284:$AF$305,0,0)</f>
        <v>134863</v>
      </c>
      <c r="AA298" s="43">
        <f>Z298/$AB$306</f>
        <v>1.5790091756352805E-3</v>
      </c>
      <c r="AD298" s="1">
        <v>15</v>
      </c>
      <c r="AE298" s="2" t="s">
        <v>865</v>
      </c>
      <c r="AF298" s="6">
        <v>384766</v>
      </c>
      <c r="AG298" s="6" t="str" cm="1">
        <f t="array" ref="AG298">_xlfn.XLOOKUP($AE298&amp;$C298&amp;$D298,'[1]NBA-Data-1980-2019'!$B$1:$B$16305&amp;'[1]NBA-Data-1980-2019'!$A$1:$A$16305&amp;'[1]NBA-Data-1980-2019'!$D$1:$D$16305,'[1]NBA-Data-1980-2019'!$G$1:$G$16305,"",0)</f>
        <v/>
      </c>
      <c r="AH298" s="68" t="str" cm="1">
        <f t="array" ref="AH298">_xlfn.XLOOKUP($AE298&amp;$C298&amp;$D298,'[1]NBA-Data-1980-2019'!$B$1:$B$16305&amp;'[1]NBA-Data-1980-2019'!$A$1:$A$16305&amp;'[1]NBA-Data-1980-2019'!$D$1:$D$16305,'[1]NBA-Data-1980-2019'!$H$1:$H$16305,"",0)</f>
        <v/>
      </c>
      <c r="AI298" s="68" t="str" cm="1">
        <f t="array" ref="AI298">_xlfn.XLOOKUP($AE298&amp;$C298&amp;$D298,'[1]NBA-Data-1980-2019'!$B$1:$B$16305&amp;'[1]NBA-Data-1980-2019'!$A$1:$A$16305&amp;'[1]NBA-Data-1980-2019'!$D$1:$D$16305,'[1]NBA-Data-1980-2019'!$F$1:$F$16305,"",0)</f>
        <v/>
      </c>
      <c r="AJ298" s="68" t="str">
        <f>IFERROR(($AH298/SUM(AH284:AH305))*$AI298,"")</f>
        <v/>
      </c>
      <c r="AO298">
        <v>15</v>
      </c>
      <c r="AP298" t="s">
        <v>852</v>
      </c>
      <c r="AQ298">
        <v>24</v>
      </c>
      <c r="AR298">
        <v>13</v>
      </c>
      <c r="AS298" s="2">
        <v>148</v>
      </c>
      <c r="AU298" s="61">
        <v>0.21</v>
      </c>
      <c r="AV298" s="61">
        <v>0.79</v>
      </c>
      <c r="AY298" s="2">
        <v>6.6</v>
      </c>
      <c r="AZ298" s="2">
        <v>1.9</v>
      </c>
      <c r="BA298" s="2">
        <v>1</v>
      </c>
      <c r="BB298" s="2">
        <v>4</v>
      </c>
      <c r="BC298" s="2">
        <v>14</v>
      </c>
      <c r="BD298" s="2">
        <v>3</v>
      </c>
      <c r="BE298" s="2">
        <v>9</v>
      </c>
      <c r="BF298" s="2">
        <v>0</v>
      </c>
      <c r="BG298" s="2">
        <v>29</v>
      </c>
      <c r="BH298" s="2">
        <v>1</v>
      </c>
      <c r="BI298" s="2">
        <v>2</v>
      </c>
    </row>
    <row r="299" spans="2:61" x14ac:dyDescent="0.2">
      <c r="B299" s="1" t="s">
        <v>90</v>
      </c>
      <c r="C299" s="1">
        <v>2011</v>
      </c>
      <c r="D299" s="1" t="s">
        <v>844</v>
      </c>
      <c r="F299" s="2">
        <v>92</v>
      </c>
      <c r="G299" s="2" t="s">
        <v>870</v>
      </c>
      <c r="H299" s="2" t="s">
        <v>576</v>
      </c>
      <c r="I299" s="4" t="s">
        <v>601</v>
      </c>
      <c r="J299" s="16">
        <f>_xlfn.XLOOKUP($I299,DASHBOARD!$I$2:$I$27,DASHBOARD!$J$2:$J$27,"",0)</f>
        <v>77</v>
      </c>
      <c r="K299" s="23">
        <f>J299/DASHBOARD!$C$3</f>
        <v>1.9558039116078234</v>
      </c>
      <c r="L299" s="2">
        <v>210</v>
      </c>
      <c r="M299" s="26">
        <f>L299/DASHBOARD!$C$4</f>
        <v>95.238095238095241</v>
      </c>
      <c r="N299" s="26">
        <f t="shared" si="33"/>
        <v>24.897748757117956</v>
      </c>
      <c r="O299" s="5">
        <v>29679</v>
      </c>
      <c r="P299" s="2" t="s">
        <v>557</v>
      </c>
      <c r="Q299" s="2" t="str">
        <f>_xlfn.XLOOKUP($P299,DASHBOARD!$L$2:$L$150,DASHBOARD!M$2:M$150,"",0)</f>
        <v>United States</v>
      </c>
      <c r="R299" s="2" t="str">
        <f>_xlfn.XLOOKUP($P299,DASHBOARD!$L$2:$L$150,DASHBOARD!N$2:N$150,"",0)</f>
        <v>North America</v>
      </c>
      <c r="S299" s="2" t="str">
        <f>_xlfn.XLOOKUP($P299,DASHBOARD!$L$2:$L$150,DASHBOARD!O$2:O$150,"",0)</f>
        <v>Americas</v>
      </c>
      <c r="T299" s="2">
        <v>10</v>
      </c>
      <c r="Y299" s="2" t="str">
        <f t="shared" si="34"/>
        <v/>
      </c>
      <c r="Z299" s="6">
        <f>_xlfn.XLOOKUP($G299,$AE$284:$AE$305,$AF$284:$AF$305,0,0)</f>
        <v>4151786</v>
      </c>
      <c r="AA299" s="43">
        <f>Z299/$AB$306</f>
        <v>4.8610131683813194E-2</v>
      </c>
      <c r="AD299" s="1">
        <v>16</v>
      </c>
      <c r="AE299" s="2" t="s">
        <v>868</v>
      </c>
      <c r="AF299" s="6">
        <v>134863</v>
      </c>
      <c r="AG299" s="6" t="str" cm="1">
        <f t="array" ref="AG299">_xlfn.XLOOKUP($AE299&amp;$C299&amp;$D299,'[1]NBA-Data-1980-2019'!$B$1:$B$16305&amp;'[1]NBA-Data-1980-2019'!$A$1:$A$16305&amp;'[1]NBA-Data-1980-2019'!$D$1:$D$16305,'[1]NBA-Data-1980-2019'!$G$1:$G$16305,"",0)</f>
        <v/>
      </c>
      <c r="AH299" s="68" t="str" cm="1">
        <f t="array" ref="AH299">_xlfn.XLOOKUP($AE299&amp;$C299&amp;$D299,'[1]NBA-Data-1980-2019'!$B$1:$B$16305&amp;'[1]NBA-Data-1980-2019'!$A$1:$A$16305&amp;'[1]NBA-Data-1980-2019'!$D$1:$D$16305,'[1]NBA-Data-1980-2019'!$H$1:$H$16305,"",0)</f>
        <v/>
      </c>
      <c r="AI299" s="68" t="str" cm="1">
        <f t="array" ref="AI299">_xlfn.XLOOKUP($AE299&amp;$C299&amp;$D299,'[1]NBA-Data-1980-2019'!$B$1:$B$16305&amp;'[1]NBA-Data-1980-2019'!$A$1:$A$16305&amp;'[1]NBA-Data-1980-2019'!$D$1:$D$16305,'[1]NBA-Data-1980-2019'!$F$1:$F$16305,"",0)</f>
        <v/>
      </c>
      <c r="AJ299" s="68" t="str">
        <f>IFERROR(($AH299/SUM(AH284:AH305))*$AI299,"")</f>
        <v/>
      </c>
      <c r="AO299">
        <v>16</v>
      </c>
      <c r="AP299" t="s">
        <v>858</v>
      </c>
      <c r="AQ299">
        <v>22</v>
      </c>
      <c r="AR299">
        <v>18</v>
      </c>
      <c r="AS299" s="2">
        <v>135</v>
      </c>
      <c r="AT299" s="61">
        <v>0.03</v>
      </c>
      <c r="AU299" s="61">
        <v>0.71</v>
      </c>
      <c r="AV299" s="61">
        <v>0.26</v>
      </c>
      <c r="AY299" s="2">
        <v>-8.9</v>
      </c>
      <c r="AZ299" s="2">
        <v>-14.1</v>
      </c>
      <c r="BA299" s="2">
        <v>4</v>
      </c>
      <c r="BB299" s="2">
        <v>5</v>
      </c>
      <c r="BC299" s="2">
        <v>4</v>
      </c>
      <c r="BD299" s="2">
        <v>0</v>
      </c>
      <c r="BE299" s="2">
        <v>8</v>
      </c>
      <c r="BF299" s="2">
        <v>0</v>
      </c>
      <c r="BG299" s="2">
        <v>50</v>
      </c>
      <c r="BH299" s="2">
        <v>1</v>
      </c>
      <c r="BI299" s="2">
        <v>4</v>
      </c>
    </row>
    <row r="300" spans="2:61" x14ac:dyDescent="0.2">
      <c r="B300" s="1" t="s">
        <v>90</v>
      </c>
      <c r="C300" s="1">
        <v>2011</v>
      </c>
      <c r="D300" s="1" t="s">
        <v>844</v>
      </c>
      <c r="F300" s="2">
        <v>16</v>
      </c>
      <c r="G300" s="2" t="s">
        <v>871</v>
      </c>
      <c r="H300" s="2" t="s">
        <v>570</v>
      </c>
      <c r="I300" s="4" t="s">
        <v>595</v>
      </c>
      <c r="J300" s="16">
        <f>_xlfn.XLOOKUP($I300,DASHBOARD!$I$2:$I$27,DASHBOARD!$J$2:$J$27,"",0)</f>
        <v>82</v>
      </c>
      <c r="K300" s="23">
        <f>J300/DASHBOARD!$C$3</f>
        <v>2.0828041656083314</v>
      </c>
      <c r="L300" s="2">
        <v>229</v>
      </c>
      <c r="M300" s="26">
        <f>L300/DASHBOARD!$C$4</f>
        <v>103.8548752834467</v>
      </c>
      <c r="N300" s="26">
        <f t="shared" si="33"/>
        <v>23.940323429391579</v>
      </c>
      <c r="O300" s="5">
        <v>28285</v>
      </c>
      <c r="P300" s="2" t="s">
        <v>872</v>
      </c>
      <c r="Q300" s="2" t="str">
        <f>_xlfn.XLOOKUP($P300,DASHBOARD!$L$2:$L$150,DASHBOARD!M$2:M$150,"",0)</f>
        <v>Croatia</v>
      </c>
      <c r="R300" s="2" t="str">
        <f>_xlfn.XLOOKUP($P300,DASHBOARD!$L$2:$L$150,DASHBOARD!N$2:N$150,"",0)</f>
        <v>Europe</v>
      </c>
      <c r="S300" s="2" t="str">
        <f>_xlfn.XLOOKUP($P300,DASHBOARD!$L$2:$L$150,DASHBOARD!O$2:O$150,"",0)</f>
        <v>Eurasia</v>
      </c>
      <c r="T300" s="2">
        <v>12</v>
      </c>
      <c r="Y300" s="2" t="str">
        <f t="shared" si="34"/>
        <v/>
      </c>
      <c r="Z300" s="6">
        <f>_xlfn.XLOOKUP($G300,$AE$284:$AE$305,$AF$284:$AF$305,0,0)</f>
        <v>636320</v>
      </c>
      <c r="AA300" s="43">
        <f>Z300/$AB$306</f>
        <v>7.4501910727200324E-3</v>
      </c>
      <c r="AD300" s="1">
        <v>17</v>
      </c>
      <c r="AF300" s="6"/>
      <c r="AG300" s="6" t="str" cm="1">
        <f t="array" ref="AG300">_xlfn.XLOOKUP($AE300&amp;$C300&amp;$D300,'[1]NBA-Data-1980-2019'!$B$1:$B$16305&amp;'[1]NBA-Data-1980-2019'!$A$1:$A$16305&amp;'[1]NBA-Data-1980-2019'!$D$1:$D$16305,'[1]NBA-Data-1980-2019'!$G$1:$G$16305,"",0)</f>
        <v/>
      </c>
      <c r="AH300" s="68" t="str" cm="1">
        <f t="array" ref="AH300">_xlfn.XLOOKUP($AE300&amp;$C300&amp;$D300,'[1]NBA-Data-1980-2019'!$B$1:$B$16305&amp;'[1]NBA-Data-1980-2019'!$A$1:$A$16305&amp;'[1]NBA-Data-1980-2019'!$D$1:$D$16305,'[1]NBA-Data-1980-2019'!$H$1:$H$16305,"",0)</f>
        <v/>
      </c>
      <c r="AI300" s="68" t="str" cm="1">
        <f t="array" ref="AI300">_xlfn.XLOOKUP($AE300&amp;$C300&amp;$D300,'[1]NBA-Data-1980-2019'!$B$1:$B$16305&amp;'[1]NBA-Data-1980-2019'!$A$1:$A$16305&amp;'[1]NBA-Data-1980-2019'!$D$1:$D$16305,'[1]NBA-Data-1980-2019'!$F$1:$F$16305,"",0)</f>
        <v/>
      </c>
      <c r="AJ300" s="68" t="str">
        <f>IFERROR(($AH300/SUM(AH284:AH305))*$AI300,"")</f>
        <v/>
      </c>
      <c r="AO300">
        <v>17</v>
      </c>
      <c r="AP300" t="s">
        <v>846</v>
      </c>
      <c r="AQ300">
        <v>22</v>
      </c>
      <c r="AR300">
        <v>10</v>
      </c>
      <c r="AS300" s="2">
        <v>75</v>
      </c>
      <c r="AX300" s="61">
        <v>1</v>
      </c>
      <c r="AY300" s="2">
        <v>-7.2</v>
      </c>
      <c r="AZ300" s="2">
        <v>-12.2</v>
      </c>
      <c r="BA300" s="2">
        <v>1</v>
      </c>
      <c r="BB300" s="2">
        <v>0</v>
      </c>
      <c r="BC300" s="2">
        <v>5</v>
      </c>
      <c r="BD300" s="2">
        <v>0</v>
      </c>
      <c r="BE300" s="2">
        <v>2</v>
      </c>
      <c r="BF300" s="2">
        <v>1</v>
      </c>
      <c r="BG300" s="2">
        <v>5</v>
      </c>
      <c r="BH300" s="2">
        <v>1</v>
      </c>
      <c r="BI300" s="2">
        <v>2</v>
      </c>
    </row>
    <row r="301" spans="2:61" x14ac:dyDescent="0.2">
      <c r="B301" s="1" t="s">
        <v>90</v>
      </c>
      <c r="C301" s="1">
        <v>2011</v>
      </c>
      <c r="D301" s="1" t="s">
        <v>844</v>
      </c>
      <c r="F301" s="2">
        <v>31</v>
      </c>
      <c r="G301" s="2" t="s">
        <v>873</v>
      </c>
      <c r="H301" s="2" t="s">
        <v>576</v>
      </c>
      <c r="I301" s="4" t="s">
        <v>597</v>
      </c>
      <c r="J301" s="16">
        <f>_xlfn.XLOOKUP($I301,DASHBOARD!$I$2:$I$27,DASHBOARD!$J$2:$J$27,"",0)</f>
        <v>74</v>
      </c>
      <c r="K301" s="23">
        <f>J301/DASHBOARD!$C$3</f>
        <v>1.8796037592075185</v>
      </c>
      <c r="L301" s="2">
        <v>185</v>
      </c>
      <c r="M301" s="26">
        <f>L301/DASHBOARD!$C$4</f>
        <v>83.900226757369609</v>
      </c>
      <c r="N301" s="26">
        <f t="shared" si="33"/>
        <v>23.748190537476248</v>
      </c>
      <c r="O301" s="5">
        <v>28383</v>
      </c>
      <c r="P301" s="2" t="s">
        <v>557</v>
      </c>
      <c r="Q301" s="2" t="str">
        <f>_xlfn.XLOOKUP($P301,DASHBOARD!$L$2:$L$150,DASHBOARD!M$2:M$150,"",0)</f>
        <v>United States</v>
      </c>
      <c r="R301" s="2" t="str">
        <f>_xlfn.XLOOKUP($P301,DASHBOARD!$L$2:$L$150,DASHBOARD!N$2:N$150,"",0)</f>
        <v>North America</v>
      </c>
      <c r="S301" s="2" t="str">
        <f>_xlfn.XLOOKUP($P301,DASHBOARD!$L$2:$L$150,DASHBOARD!O$2:O$150,"",0)</f>
        <v>Americas</v>
      </c>
      <c r="T301" s="2">
        <v>11</v>
      </c>
      <c r="V301" s="2" t="s">
        <v>571</v>
      </c>
      <c r="W301" s="2" t="s">
        <v>571</v>
      </c>
      <c r="Y301" s="2" t="str">
        <f t="shared" si="34"/>
        <v/>
      </c>
      <c r="Z301" s="6">
        <f>_xlfn.XLOOKUP($G301,$AE$284:$AE$305,$AF$284:$AF$305,0,0)</f>
        <v>10650000</v>
      </c>
      <c r="AA301" s="43">
        <f>Z301/$AB$306</f>
        <v>0.12469281953178958</v>
      </c>
      <c r="AD301" s="1">
        <v>18</v>
      </c>
      <c r="AF301" s="6"/>
      <c r="AG301" s="6" t="str" cm="1">
        <f t="array" ref="AG301">_xlfn.XLOOKUP($AE301&amp;$C301&amp;$D301,'[1]NBA-Data-1980-2019'!$B$1:$B$16305&amp;'[1]NBA-Data-1980-2019'!$A$1:$A$16305&amp;'[1]NBA-Data-1980-2019'!$D$1:$D$16305,'[1]NBA-Data-1980-2019'!$G$1:$G$16305,"",0)</f>
        <v/>
      </c>
      <c r="AH301" s="68" t="str" cm="1">
        <f t="array" ref="AH301">_xlfn.XLOOKUP($AE301&amp;$C301&amp;$D301,'[1]NBA-Data-1980-2019'!$B$1:$B$16305&amp;'[1]NBA-Data-1980-2019'!$A$1:$A$16305&amp;'[1]NBA-Data-1980-2019'!$D$1:$D$16305,'[1]NBA-Data-1980-2019'!$H$1:$H$16305,"",0)</f>
        <v/>
      </c>
      <c r="AI301" s="68" t="str" cm="1">
        <f t="array" ref="AI301">_xlfn.XLOOKUP($AE301&amp;$C301&amp;$D301,'[1]NBA-Data-1980-2019'!$B$1:$B$16305&amp;'[1]NBA-Data-1980-2019'!$A$1:$A$16305&amp;'[1]NBA-Data-1980-2019'!$D$1:$D$16305,'[1]NBA-Data-1980-2019'!$F$1:$F$16305,"",0)</f>
        <v/>
      </c>
      <c r="AJ301" s="68" t="str">
        <f>IFERROR(($AH301/SUM(AH284:AH305))*$AI301,"")</f>
        <v/>
      </c>
      <c r="AO301">
        <v>18</v>
      </c>
      <c r="AP301" t="s">
        <v>865</v>
      </c>
      <c r="AQ301">
        <v>27</v>
      </c>
      <c r="AR301">
        <v>7</v>
      </c>
      <c r="AS301" s="2">
        <v>18</v>
      </c>
      <c r="AV301" s="61">
        <v>0.38</v>
      </c>
      <c r="AW301" s="61">
        <v>0.62</v>
      </c>
      <c r="AY301" s="2">
        <v>-46.5</v>
      </c>
      <c r="AZ301" s="2">
        <v>-51.6</v>
      </c>
      <c r="BA301" s="2">
        <v>0</v>
      </c>
      <c r="BB301" s="2">
        <v>0</v>
      </c>
      <c r="BC301" s="2">
        <v>2</v>
      </c>
      <c r="BD301" s="2">
        <v>0</v>
      </c>
      <c r="BE301" s="2">
        <v>0</v>
      </c>
      <c r="BF301" s="2">
        <v>0</v>
      </c>
      <c r="BG301" s="2">
        <v>0</v>
      </c>
      <c r="BH301" s="2">
        <v>0</v>
      </c>
      <c r="BI301" s="2">
        <v>0</v>
      </c>
    </row>
    <row r="302" spans="2:61" x14ac:dyDescent="0.2">
      <c r="B302" s="1" t="s">
        <v>90</v>
      </c>
      <c r="C302" s="1">
        <v>2011</v>
      </c>
      <c r="D302" s="1" t="s">
        <v>844</v>
      </c>
      <c r="I302" s="4"/>
      <c r="O302" s="5"/>
      <c r="Y302" s="2" t="str">
        <f t="shared" si="34"/>
        <v/>
      </c>
      <c r="Z302" s="6">
        <f>_xlfn.XLOOKUP($G302,$AE$284:$AE$305,$AF$284:$AF$305,0,0)</f>
        <v>0</v>
      </c>
      <c r="AA302" s="43">
        <f>Z302/$AB$306</f>
        <v>0</v>
      </c>
      <c r="AD302" s="1">
        <v>19</v>
      </c>
      <c r="AF302" s="6"/>
      <c r="AG302" s="6" t="str" cm="1">
        <f t="array" ref="AG302">_xlfn.XLOOKUP($AE302&amp;$C302&amp;$D302,'[1]NBA-Data-1980-2019'!$B$1:$B$16305&amp;'[1]NBA-Data-1980-2019'!$A$1:$A$16305&amp;'[1]NBA-Data-1980-2019'!$D$1:$D$16305,'[1]NBA-Data-1980-2019'!$G$1:$G$16305,"",0)</f>
        <v/>
      </c>
      <c r="AH302" s="68" t="str" cm="1">
        <f t="array" ref="AH302">_xlfn.XLOOKUP($AE302&amp;$C302&amp;$D302,'[1]NBA-Data-1980-2019'!$B$1:$B$16305&amp;'[1]NBA-Data-1980-2019'!$A$1:$A$16305&amp;'[1]NBA-Data-1980-2019'!$D$1:$D$16305,'[1]NBA-Data-1980-2019'!$H$1:$H$16305,"",0)</f>
        <v/>
      </c>
      <c r="AI302" s="68" t="str" cm="1">
        <f t="array" ref="AI302">_xlfn.XLOOKUP($AE302&amp;$C302&amp;$D302,'[1]NBA-Data-1980-2019'!$B$1:$B$16305&amp;'[1]NBA-Data-1980-2019'!$A$1:$A$16305&amp;'[1]NBA-Data-1980-2019'!$D$1:$D$16305,'[1]NBA-Data-1980-2019'!$F$1:$F$16305,"",0)</f>
        <v/>
      </c>
      <c r="AJ302" s="68" t="str">
        <f>IFERROR(($AH302/SUM(AH284:AH305))*$AI302,"")</f>
        <v/>
      </c>
    </row>
    <row r="303" spans="2:61" x14ac:dyDescent="0.2">
      <c r="B303" s="1" t="s">
        <v>90</v>
      </c>
      <c r="C303" s="1">
        <v>2011</v>
      </c>
      <c r="D303" s="1" t="s">
        <v>844</v>
      </c>
      <c r="I303" s="4"/>
      <c r="O303" s="5"/>
      <c r="Y303" s="2" t="str">
        <f t="shared" si="34"/>
        <v/>
      </c>
      <c r="Z303" s="6">
        <f>_xlfn.XLOOKUP($G303,$AE$284:$AE$305,$AF$284:$AF$305,0,0)</f>
        <v>0</v>
      </c>
      <c r="AA303" s="43">
        <f>Z303/$AB$306</f>
        <v>0</v>
      </c>
      <c r="AD303" s="1">
        <v>20</v>
      </c>
      <c r="AF303" s="6"/>
      <c r="AG303" s="6" t="str" cm="1">
        <f t="array" ref="AG303">_xlfn.XLOOKUP($AE303&amp;$C303&amp;$D303,'[1]NBA-Data-1980-2019'!$B$1:$B$16305&amp;'[1]NBA-Data-1980-2019'!$A$1:$A$16305&amp;'[1]NBA-Data-1980-2019'!$D$1:$D$16305,'[1]NBA-Data-1980-2019'!$G$1:$G$16305,"",0)</f>
        <v/>
      </c>
      <c r="AH303" s="68" t="str" cm="1">
        <f t="array" ref="AH303">_xlfn.XLOOKUP($AE303&amp;$C303&amp;$D303,'[1]NBA-Data-1980-2019'!$B$1:$B$16305&amp;'[1]NBA-Data-1980-2019'!$A$1:$A$16305&amp;'[1]NBA-Data-1980-2019'!$D$1:$D$16305,'[1]NBA-Data-1980-2019'!$H$1:$H$16305,"",0)</f>
        <v/>
      </c>
      <c r="AI303" s="68" t="str" cm="1">
        <f t="array" ref="AI303">_xlfn.XLOOKUP($AE303&amp;$C303&amp;$D303,'[1]NBA-Data-1980-2019'!$B$1:$B$16305&amp;'[1]NBA-Data-1980-2019'!$A$1:$A$16305&amp;'[1]NBA-Data-1980-2019'!$D$1:$D$16305,'[1]NBA-Data-1980-2019'!$F$1:$F$16305,"",0)</f>
        <v/>
      </c>
      <c r="AJ303" s="68" t="str">
        <f>IFERROR(($AH303/SUM(AH284:AH305))*$AI303,"")</f>
        <v/>
      </c>
    </row>
    <row r="304" spans="2:61" x14ac:dyDescent="0.2">
      <c r="B304" s="1" t="s">
        <v>90</v>
      </c>
      <c r="C304" s="1">
        <v>2011</v>
      </c>
      <c r="D304" s="1" t="s">
        <v>844</v>
      </c>
      <c r="I304" s="4"/>
      <c r="O304" s="5"/>
      <c r="Y304" s="2" t="str">
        <f t="shared" si="34"/>
        <v/>
      </c>
      <c r="Z304" s="6">
        <f>_xlfn.XLOOKUP($G304,$AE$284:$AE$305,$AF$284:$AF$305,0,0)</f>
        <v>0</v>
      </c>
      <c r="AA304" s="43">
        <f>Z304/$AB$306</f>
        <v>0</v>
      </c>
      <c r="AD304" s="1">
        <v>21</v>
      </c>
      <c r="AG304" s="6" t="str" cm="1">
        <f t="array" ref="AG304">_xlfn.XLOOKUP($AE304&amp;$C304&amp;$D304,'[1]NBA-Data-1980-2019'!$B$1:$B$16305&amp;'[1]NBA-Data-1980-2019'!$A$1:$A$16305&amp;'[1]NBA-Data-1980-2019'!$D$1:$D$16305,'[1]NBA-Data-1980-2019'!$G$1:$G$16305,"",0)</f>
        <v/>
      </c>
      <c r="AH304" s="68" t="str" cm="1">
        <f t="array" ref="AH304">_xlfn.XLOOKUP($AE304&amp;$C304&amp;$D304,'[1]NBA-Data-1980-2019'!$B$1:$B$16305&amp;'[1]NBA-Data-1980-2019'!$A$1:$A$16305&amp;'[1]NBA-Data-1980-2019'!$D$1:$D$16305,'[1]NBA-Data-1980-2019'!$H$1:$H$16305,"",0)</f>
        <v/>
      </c>
      <c r="AI304" s="68" t="str" cm="1">
        <f t="array" ref="AI304">_xlfn.XLOOKUP($AE304&amp;$C304&amp;$D304,'[1]NBA-Data-1980-2019'!$B$1:$B$16305&amp;'[1]NBA-Data-1980-2019'!$A$1:$A$16305&amp;'[1]NBA-Data-1980-2019'!$D$1:$D$16305,'[1]NBA-Data-1980-2019'!$F$1:$F$16305,"",0)</f>
        <v/>
      </c>
      <c r="AJ304" s="68" t="str">
        <f>IFERROR(($AH304/SUM(AH284:AH305))*$AI304,"")</f>
        <v/>
      </c>
    </row>
    <row r="305" spans="1:89" x14ac:dyDescent="0.2">
      <c r="B305" s="1" t="s">
        <v>90</v>
      </c>
      <c r="C305" s="1">
        <v>2011</v>
      </c>
      <c r="D305" s="1" t="s">
        <v>844</v>
      </c>
      <c r="I305" s="4"/>
      <c r="O305" s="5"/>
      <c r="Y305" s="2" t="str">
        <f t="shared" si="34"/>
        <v/>
      </c>
      <c r="Z305" s="6">
        <f>_xlfn.XLOOKUP($G305,$AE$284:$AE$305,$AF$284:$AF$305,0,0)</f>
        <v>0</v>
      </c>
      <c r="AA305" s="43">
        <f>Z305/$AB$306</f>
        <v>0</v>
      </c>
      <c r="AD305" s="1">
        <v>22</v>
      </c>
      <c r="AG305" s="6" t="str" cm="1">
        <f t="array" ref="AG305">_xlfn.XLOOKUP($AE305&amp;$C305&amp;$D305,'[1]NBA-Data-1980-2019'!$B$1:$B$16305&amp;'[1]NBA-Data-1980-2019'!$A$1:$A$16305&amp;'[1]NBA-Data-1980-2019'!$D$1:$D$16305,'[1]NBA-Data-1980-2019'!$G$1:$G$16305,"",0)</f>
        <v/>
      </c>
      <c r="AH305" s="68" t="str" cm="1">
        <f t="array" ref="AH305">_xlfn.XLOOKUP($AE305&amp;$C305&amp;$D305,'[1]NBA-Data-1980-2019'!$B$1:$B$16305&amp;'[1]NBA-Data-1980-2019'!$A$1:$A$16305&amp;'[1]NBA-Data-1980-2019'!$D$1:$D$16305,'[1]NBA-Data-1980-2019'!$H$1:$H$16305,"",0)</f>
        <v/>
      </c>
      <c r="AI305" s="68" t="str" cm="1">
        <f t="array" ref="AI305">_xlfn.XLOOKUP($AE305&amp;$C305&amp;$D305,'[1]NBA-Data-1980-2019'!$B$1:$B$16305&amp;'[1]NBA-Data-1980-2019'!$A$1:$A$16305&amp;'[1]NBA-Data-1980-2019'!$D$1:$D$16305,'[1]NBA-Data-1980-2019'!$F$1:$F$16305,"",0)</f>
        <v/>
      </c>
      <c r="AJ305" s="68" t="str">
        <f>IFERROR(($AH305/SUM(AH284:AH305))*$AI305,"")</f>
        <v/>
      </c>
    </row>
    <row r="306" spans="1:89" x14ac:dyDescent="0.2">
      <c r="B306" s="1" t="s">
        <v>90</v>
      </c>
      <c r="C306" s="1">
        <v>2011</v>
      </c>
      <c r="D306" s="1" t="s">
        <v>844</v>
      </c>
      <c r="E306" s="1"/>
      <c r="F306" s="1"/>
      <c r="G306" s="1">
        <f>$G282</f>
        <v>0</v>
      </c>
      <c r="H306" s="1"/>
      <c r="I306" s="1"/>
      <c r="J306" s="36"/>
      <c r="K306" s="36"/>
      <c r="L306" s="1"/>
      <c r="M306" s="1"/>
      <c r="N306" s="1"/>
      <c r="O306" s="1"/>
      <c r="P306" s="1"/>
      <c r="Q306" s="1"/>
      <c r="R306" s="1"/>
      <c r="S306" s="1"/>
      <c r="T306" s="1"/>
      <c r="U306" s="1"/>
      <c r="V306" s="1"/>
      <c r="W306" s="1"/>
      <c r="X306" s="1"/>
      <c r="Y306" s="1"/>
      <c r="AA306" s="41">
        <f>SUM(AA284:AA305)</f>
        <v>1</v>
      </c>
      <c r="AB306" s="37">
        <f>SUM(Z284:Z305)</f>
        <v>85409890</v>
      </c>
      <c r="AC306" s="1"/>
      <c r="AE306" s="37">
        <f>AG306-AF306</f>
        <v>-2970949</v>
      </c>
      <c r="AF306" s="37">
        <f>SUM(AF284:AF305)</f>
        <v>85409890</v>
      </c>
      <c r="AG306" s="37">
        <f>SUM(AG284:AG305)</f>
        <v>82438941</v>
      </c>
      <c r="AH306" s="69">
        <f>SUM(AH284:AH305)</f>
        <v>18800.400000000001</v>
      </c>
      <c r="AI306" s="69">
        <f>SUM(AI284:AI305)</f>
        <v>184.99999999999997</v>
      </c>
      <c r="AJ306" s="69">
        <f>SUM(AJ284:AJ305)</f>
        <v>15.82596221356992</v>
      </c>
    </row>
    <row r="310" spans="1:89" ht="17" thickBot="1" x14ac:dyDescent="0.25"/>
    <row r="311" spans="1:89" ht="17" thickBot="1" x14ac:dyDescent="0.25">
      <c r="A311" s="3">
        <v>13</v>
      </c>
      <c r="B311" s="1" t="str">
        <f>B$1</f>
        <v>YEAR</v>
      </c>
      <c r="C311" s="1" t="str">
        <f>C$1</f>
        <v>YEAR</v>
      </c>
      <c r="D311" s="1" t="str">
        <f>D$1</f>
        <v>TEAM</v>
      </c>
      <c r="F311" s="1" t="str">
        <f t="shared" ref="F311:Z311" si="35">F$1</f>
        <v>NUMBER</v>
      </c>
      <c r="G311" s="1" t="str">
        <f t="shared" si="35"/>
        <v>PLAYER</v>
      </c>
      <c r="H311" s="1" t="str">
        <f t="shared" si="35"/>
        <v>POS</v>
      </c>
      <c r="I311" s="1" t="str">
        <f t="shared" si="35"/>
        <v>HEIGHT</v>
      </c>
      <c r="J311" s="1" t="str">
        <f t="shared" si="35"/>
        <v>HEIGHT (IN)</v>
      </c>
      <c r="K311" s="1" t="str">
        <f t="shared" si="35"/>
        <v>HEIGHT (M)</v>
      </c>
      <c r="L311" s="1" t="str">
        <f t="shared" si="35"/>
        <v>WEIGHT (LBS)</v>
      </c>
      <c r="M311" s="1" t="str">
        <f t="shared" si="35"/>
        <v>WEIGHT (KG)</v>
      </c>
      <c r="N311" s="1" t="str">
        <f t="shared" si="35"/>
        <v>BMI</v>
      </c>
      <c r="O311" s="1" t="str">
        <f t="shared" si="35"/>
        <v>BIRTH DATE</v>
      </c>
      <c r="P311" s="1" t="str">
        <f t="shared" si="35"/>
        <v>NATION</v>
      </c>
      <c r="Q311" s="1" t="str">
        <f t="shared" si="35"/>
        <v>COUNTRY</v>
      </c>
      <c r="R311" s="1" t="str">
        <f t="shared" si="35"/>
        <v>CONTINENT</v>
      </c>
      <c r="S311" s="1" t="str">
        <f t="shared" si="35"/>
        <v>GLOBAL REGION</v>
      </c>
      <c r="T311" s="1" t="str">
        <f t="shared" si="35"/>
        <v>EXPERIENCE</v>
      </c>
      <c r="U311" s="1"/>
      <c r="V311" s="1" t="str">
        <f t="shared" si="35"/>
        <v>COLLEGE</v>
      </c>
      <c r="W311" s="1" t="str">
        <f t="shared" si="35"/>
        <v>COLLEGE1</v>
      </c>
      <c r="X311" s="1" t="str">
        <f t="shared" si="35"/>
        <v>COLLEGE2</v>
      </c>
      <c r="Y311" s="1" t="str">
        <f t="shared" si="35"/>
        <v>TRANSFER</v>
      </c>
      <c r="Z311" s="1" t="str">
        <f t="shared" si="35"/>
        <v>SALARY</v>
      </c>
      <c r="AA311" s="1" t="s">
        <v>1264</v>
      </c>
      <c r="AD311" s="1" t="str">
        <f>AD$1</f>
        <v>Rk</v>
      </c>
      <c r="AE311" s="1" t="str">
        <f>AE$1</f>
        <v>PLAYER</v>
      </c>
      <c r="AF311" s="1" t="str">
        <f>AF$1</f>
        <v>SALARY - BR</v>
      </c>
      <c r="AG311" s="1" t="str">
        <f>AG$1</f>
        <v>SALARY - KAGGLE</v>
      </c>
      <c r="AH311" s="67" t="str">
        <f>AH$1</f>
        <v>TTL MP</v>
      </c>
      <c r="AI311" s="67" t="str">
        <f>AI$1</f>
        <v>PER</v>
      </c>
      <c r="AJ311" s="67" t="str">
        <f>AJ$1</f>
        <v>WTD-MP-PER</v>
      </c>
      <c r="AO311" t="s">
        <v>550</v>
      </c>
      <c r="AP311" t="s">
        <v>1378</v>
      </c>
      <c r="AQ311" t="s">
        <v>1379</v>
      </c>
      <c r="AR311" t="s">
        <v>1342</v>
      </c>
      <c r="AS311" s="2" t="s">
        <v>1380</v>
      </c>
      <c r="AT311" s="2" t="s">
        <v>1381</v>
      </c>
      <c r="AU311" s="2" t="s">
        <v>1382</v>
      </c>
      <c r="AV311" s="2" t="s">
        <v>1383</v>
      </c>
      <c r="AW311" s="2" t="s">
        <v>1384</v>
      </c>
      <c r="AX311" s="2" t="s">
        <v>1385</v>
      </c>
      <c r="AY311" s="2" t="s">
        <v>1386</v>
      </c>
      <c r="AZ311" s="2" t="s">
        <v>1387</v>
      </c>
      <c r="BA311" s="2" t="s">
        <v>1388</v>
      </c>
      <c r="BB311" s="2" t="s">
        <v>1389</v>
      </c>
      <c r="BC311" s="2" t="s">
        <v>1390</v>
      </c>
      <c r="BD311" s="2" t="s">
        <v>1391</v>
      </c>
      <c r="BE311" s="2" t="s">
        <v>1390</v>
      </c>
      <c r="BF311" s="2" t="s">
        <v>1391</v>
      </c>
      <c r="BG311" s="2" t="s">
        <v>1392</v>
      </c>
      <c r="BH311" s="2" t="s">
        <v>1393</v>
      </c>
      <c r="BI311" s="2" t="s">
        <v>1394</v>
      </c>
      <c r="BK311" s="2" t="s">
        <v>550</v>
      </c>
      <c r="BL311" s="2" t="s">
        <v>1378</v>
      </c>
      <c r="BM311" s="2" t="s">
        <v>1379</v>
      </c>
      <c r="BN311" s="2" t="s">
        <v>1342</v>
      </c>
      <c r="BO311" s="2" t="s">
        <v>1380</v>
      </c>
      <c r="BP311" s="2" t="s">
        <v>1426</v>
      </c>
      <c r="BQ311" s="2" t="s">
        <v>1427</v>
      </c>
      <c r="BR311" s="2" t="s">
        <v>1428</v>
      </c>
      <c r="BS311" s="2" t="s">
        <v>1429</v>
      </c>
      <c r="BT311" s="2" t="s">
        <v>1430</v>
      </c>
      <c r="BU311" s="2" t="s">
        <v>1431</v>
      </c>
      <c r="BV311" s="2" t="s">
        <v>1432</v>
      </c>
      <c r="BW311" s="2" t="s">
        <v>1433</v>
      </c>
      <c r="BX311" s="2" t="s">
        <v>1434</v>
      </c>
      <c r="BY311" s="2" t="s">
        <v>1435</v>
      </c>
      <c r="BZ311" s="2" t="s">
        <v>1436</v>
      </c>
      <c r="CA311" s="2" t="s">
        <v>1437</v>
      </c>
      <c r="CB311" s="2" t="s">
        <v>1378</v>
      </c>
      <c r="CC311" s="2" t="s">
        <v>1438</v>
      </c>
      <c r="CD311" s="2" t="s">
        <v>1439</v>
      </c>
      <c r="CE311" s="2" t="s">
        <v>1440</v>
      </c>
      <c r="CF311" s="2" t="s">
        <v>1441</v>
      </c>
      <c r="CG311" s="2" t="s">
        <v>1378</v>
      </c>
      <c r="CH311" s="2" t="s">
        <v>1442</v>
      </c>
      <c r="CI311" s="2" t="s">
        <v>1443</v>
      </c>
      <c r="CJ311" s="2" t="s">
        <v>1444</v>
      </c>
      <c r="CK311" s="2" t="s">
        <v>1445</v>
      </c>
    </row>
    <row r="312" spans="1:89" ht="17" thickBot="1" x14ac:dyDescent="0.25">
      <c r="A312" s="3" t="s">
        <v>838</v>
      </c>
      <c r="B312" s="1" t="s">
        <v>98</v>
      </c>
      <c r="C312" s="1">
        <v>2010</v>
      </c>
      <c r="D312" s="1" t="s">
        <v>838</v>
      </c>
      <c r="F312" s="2">
        <v>12</v>
      </c>
      <c r="G312" s="2" t="s">
        <v>797</v>
      </c>
      <c r="H312" s="2" t="s">
        <v>576</v>
      </c>
      <c r="I312" s="4" t="s">
        <v>603</v>
      </c>
      <c r="J312" s="16">
        <f>_xlfn.XLOOKUP($I312,DASHBOARD!$I$2:$I$27,DASHBOARD!$J$2:$J$27,"",0)</f>
        <v>76</v>
      </c>
      <c r="K312" s="23">
        <f>J312/DASHBOARD!$C$3</f>
        <v>1.9304038608077216</v>
      </c>
      <c r="L312" s="2">
        <v>205</v>
      </c>
      <c r="M312" s="26">
        <f>L312/DASHBOARD!$C$4</f>
        <v>92.970521541950106</v>
      </c>
      <c r="N312" s="26">
        <f t="shared" ref="N312:N324" si="36">M312/(K312^2)</f>
        <v>24.948756956614591</v>
      </c>
      <c r="O312" s="5">
        <v>31380</v>
      </c>
      <c r="P312" s="2" t="s">
        <v>557</v>
      </c>
      <c r="Q312" s="2" t="str">
        <f>_xlfn.XLOOKUP($P312,DASHBOARD!$L$2:$L$150,DASHBOARD!M$2:M$150,"",0)</f>
        <v>United States</v>
      </c>
      <c r="R312" s="2" t="str">
        <f>_xlfn.XLOOKUP($P312,DASHBOARD!$L$2:$L$150,DASHBOARD!N$2:N$150,"",0)</f>
        <v>North America</v>
      </c>
      <c r="S312" s="2" t="str">
        <f>_xlfn.XLOOKUP($P312,DASHBOARD!$L$2:$L$150,DASHBOARD!O$2:O$150,"",0)</f>
        <v>Americas</v>
      </c>
      <c r="T312" s="2">
        <v>3</v>
      </c>
      <c r="V312" s="2" t="s">
        <v>567</v>
      </c>
      <c r="W312" s="2" t="s">
        <v>567</v>
      </c>
      <c r="Y312" s="2" t="str">
        <f t="shared" ref="Y312:Y333" si="37">IF(X312="","","X")</f>
        <v/>
      </c>
      <c r="Z312" s="6">
        <f>_xlfn.XLOOKUP($G312,$AE$312:$AE$333,$AF$312:$AF$333,0,0)</f>
        <v>2000000</v>
      </c>
      <c r="AA312" s="43">
        <f>Z312/AB334</f>
        <v>2.1887090976232544E-2</v>
      </c>
      <c r="AD312" s="1">
        <v>1</v>
      </c>
      <c r="AE312" s="2" t="s">
        <v>874</v>
      </c>
      <c r="AF312" s="6">
        <v>23034375</v>
      </c>
      <c r="AG312" s="6" cm="1">
        <f t="array" ref="AG312">_xlfn.XLOOKUP($AE312&amp;$C312&amp;$D312,'[1]NBA-Data-1980-2019'!$B$1:$B$16305&amp;'[1]NBA-Data-1980-2019'!$A$1:$A$16305&amp;'[1]NBA-Data-1980-2019'!$D$1:$D$16305,'[1]NBA-Data-1980-2019'!$G$1:$G$16305,"",0)</f>
        <v>23034375</v>
      </c>
      <c r="AH312" s="68" cm="1">
        <f t="array" ref="AH312">_xlfn.XLOOKUP($AE312&amp;$C312&amp;$D312,'[1]NBA-Data-1980-2019'!$B$1:$B$16305&amp;'[1]NBA-Data-1980-2019'!$A$1:$A$16305&amp;'[1]NBA-Data-1980-2019'!$D$1:$D$16305,'[1]NBA-Data-1980-2019'!$H$1:$H$16305,"",0)</f>
        <v>2832.3999999999996</v>
      </c>
      <c r="AI312" s="68" cm="1">
        <f t="array" ref="AI312">_xlfn.XLOOKUP($AE312&amp;$C312&amp;$D312,'[1]NBA-Data-1980-2019'!$B$1:$B$16305&amp;'[1]NBA-Data-1980-2019'!$A$1:$A$16305&amp;'[1]NBA-Data-1980-2019'!$D$1:$D$16305,'[1]NBA-Data-1980-2019'!$F$1:$F$16305,"",0)</f>
        <v>21.9</v>
      </c>
      <c r="AJ312" s="68">
        <f>IFERROR(($AH312/SUM(AH312:AH333))*$AI312,"")</f>
        <v>3.6015119141622929</v>
      </c>
      <c r="AO312">
        <v>1</v>
      </c>
      <c r="AP312" t="s">
        <v>874</v>
      </c>
      <c r="AQ312">
        <v>31</v>
      </c>
      <c r="AR312">
        <v>73</v>
      </c>
      <c r="AS312" s="2">
        <v>2835</v>
      </c>
      <c r="AT312" s="61">
        <v>0.01</v>
      </c>
      <c r="AU312" s="61">
        <v>0.78</v>
      </c>
      <c r="AV312" s="61">
        <v>0.21</v>
      </c>
      <c r="AY312" s="2">
        <v>8.6</v>
      </c>
      <c r="AZ312" s="2">
        <v>12.4</v>
      </c>
      <c r="BA312" s="2">
        <v>109</v>
      </c>
      <c r="BB312" s="2">
        <v>66</v>
      </c>
      <c r="BC312" s="2">
        <v>60</v>
      </c>
      <c r="BD312" s="2">
        <v>35</v>
      </c>
      <c r="BE312" s="2">
        <v>233</v>
      </c>
      <c r="BF312" s="2">
        <v>11</v>
      </c>
      <c r="BG312" s="2">
        <v>831</v>
      </c>
      <c r="BH312" s="2">
        <v>46</v>
      </c>
      <c r="BI312" s="2">
        <v>67</v>
      </c>
      <c r="BK312" s="2">
        <v>1</v>
      </c>
      <c r="BL312" s="2" t="s">
        <v>874</v>
      </c>
      <c r="BM312" s="2">
        <v>31</v>
      </c>
      <c r="BN312" s="2">
        <v>73</v>
      </c>
      <c r="BO312" s="2">
        <v>2835</v>
      </c>
      <c r="BP312" s="2">
        <v>21.9</v>
      </c>
      <c r="BQ312" s="2">
        <v>0.54500000000000004</v>
      </c>
      <c r="BR312" s="2">
        <v>0.192</v>
      </c>
      <c r="BS312" s="2">
        <v>0.34499999999999997</v>
      </c>
      <c r="BT312" s="2">
        <v>3.1</v>
      </c>
      <c r="BU312" s="2">
        <v>12.2</v>
      </c>
      <c r="BV312" s="2">
        <v>7.7</v>
      </c>
      <c r="BW312" s="2">
        <v>23.8</v>
      </c>
      <c r="BX312" s="2">
        <v>2.1</v>
      </c>
      <c r="BY312" s="2">
        <v>0.5</v>
      </c>
      <c r="BZ312" s="2">
        <v>11.4</v>
      </c>
      <c r="CA312" s="2">
        <v>32.299999999999997</v>
      </c>
      <c r="CC312" s="2">
        <v>5.4</v>
      </c>
      <c r="CD312" s="2">
        <v>4</v>
      </c>
      <c r="CE312" s="2">
        <v>9.4</v>
      </c>
      <c r="CF312" s="2">
        <v>0.16</v>
      </c>
      <c r="CH312" s="2">
        <v>3.9</v>
      </c>
      <c r="CI312" s="2">
        <v>0.2</v>
      </c>
      <c r="CJ312" s="2">
        <v>4.0999999999999996</v>
      </c>
      <c r="CK312" s="2">
        <v>4.4000000000000004</v>
      </c>
    </row>
    <row r="313" spans="1:89" x14ac:dyDescent="0.2">
      <c r="B313" s="1" t="s">
        <v>98</v>
      </c>
      <c r="C313" s="1">
        <v>2010</v>
      </c>
      <c r="D313" s="1" t="s">
        <v>838</v>
      </c>
      <c r="F313" s="2">
        <v>24</v>
      </c>
      <c r="G313" s="2" t="s">
        <v>874</v>
      </c>
      <c r="H313" s="2" t="s">
        <v>576</v>
      </c>
      <c r="I313" s="4" t="s">
        <v>599</v>
      </c>
      <c r="J313" s="16">
        <f>_xlfn.XLOOKUP($I313,DASHBOARD!$I$2:$I$27,DASHBOARD!$J$2:$J$27,"",0)</f>
        <v>78</v>
      </c>
      <c r="K313" s="23">
        <f>J313/DASHBOARD!$C$3</f>
        <v>1.981203962407925</v>
      </c>
      <c r="L313" s="2">
        <v>212</v>
      </c>
      <c r="M313" s="26">
        <f>L313/DASHBOARD!$C$4</f>
        <v>96.145124716553283</v>
      </c>
      <c r="N313" s="26">
        <f t="shared" si="36"/>
        <v>24.494517629975501</v>
      </c>
      <c r="O313" s="5">
        <v>28725</v>
      </c>
      <c r="P313" s="2" t="s">
        <v>557</v>
      </c>
      <c r="Q313" s="2" t="str">
        <f>_xlfn.XLOOKUP($P313,DASHBOARD!$L$2:$L$150,DASHBOARD!M$2:M$150,"",0)</f>
        <v>United States</v>
      </c>
      <c r="R313" s="2" t="str">
        <f>_xlfn.XLOOKUP($P313,DASHBOARD!$L$2:$L$150,DASHBOARD!N$2:N$150,"",0)</f>
        <v>North America</v>
      </c>
      <c r="S313" s="2" t="str">
        <f>_xlfn.XLOOKUP($P313,DASHBOARD!$L$2:$L$150,DASHBOARD!O$2:O$150,"",0)</f>
        <v>Americas</v>
      </c>
      <c r="T313" s="2">
        <v>13</v>
      </c>
      <c r="Y313" s="2" t="str">
        <f t="shared" si="37"/>
        <v/>
      </c>
      <c r="Z313" s="6">
        <f>_xlfn.XLOOKUP($G313,$AE$312:$AE$333,$AF$312:$AF$333,0,0)</f>
        <v>23034375</v>
      </c>
      <c r="AA313" s="43">
        <f>Z313/$AB$334</f>
        <v>0.25207773060282829</v>
      </c>
      <c r="AD313" s="1">
        <v>2</v>
      </c>
      <c r="AE313" s="2" t="s">
        <v>879</v>
      </c>
      <c r="AF313" s="6">
        <v>16452000</v>
      </c>
      <c r="AG313" s="6" cm="1">
        <f t="array" ref="AG313">_xlfn.XLOOKUP($AE313&amp;$C313&amp;$D313,'[1]NBA-Data-1980-2019'!$B$1:$B$16305&amp;'[1]NBA-Data-1980-2019'!$A$1:$A$16305&amp;'[1]NBA-Data-1980-2019'!$D$1:$D$16305,'[1]NBA-Data-1980-2019'!$G$1:$G$16305,"",0)</f>
        <v>16452000</v>
      </c>
      <c r="AH313" s="68" cm="1">
        <f t="array" ref="AH313">_xlfn.XLOOKUP($AE313&amp;$C313&amp;$D313,'[1]NBA-Data-1980-2019'!$B$1:$B$16305&amp;'[1]NBA-Data-1980-2019'!$A$1:$A$16305&amp;'[1]NBA-Data-1980-2019'!$D$1:$D$16305,'[1]NBA-Data-1980-2019'!$H$1:$H$16305,"",0)</f>
        <v>2405</v>
      </c>
      <c r="AI313" s="68" cm="1">
        <f t="array" ref="AI313">_xlfn.XLOOKUP($AE313&amp;$C313&amp;$D313,'[1]NBA-Data-1980-2019'!$B$1:$B$16305&amp;'[1]NBA-Data-1980-2019'!$A$1:$A$16305&amp;'[1]NBA-Data-1980-2019'!$D$1:$D$16305,'[1]NBA-Data-1980-2019'!$F$1:$F$16305,"",0)</f>
        <v>22.9</v>
      </c>
      <c r="AJ313" s="68">
        <f>IFERROR(($AH313/SUM(AH312:AH333))*$AI313,"")</f>
        <v>3.197692647127131</v>
      </c>
      <c r="AO313">
        <v>2</v>
      </c>
      <c r="AP313" t="s">
        <v>887</v>
      </c>
      <c r="AQ313">
        <v>30</v>
      </c>
      <c r="AR313">
        <v>77</v>
      </c>
      <c r="AS313" s="2">
        <v>2605</v>
      </c>
      <c r="AV313" s="61">
        <v>0.97</v>
      </c>
      <c r="AW313" s="61">
        <v>0.03</v>
      </c>
      <c r="AY313" s="2">
        <v>7.2</v>
      </c>
      <c r="AZ313" s="2">
        <v>5.9</v>
      </c>
      <c r="BA313" s="2">
        <v>49</v>
      </c>
      <c r="BB313" s="2">
        <v>25</v>
      </c>
      <c r="BC313" s="2">
        <v>56</v>
      </c>
      <c r="BD313" s="2">
        <v>28</v>
      </c>
      <c r="BE313" s="2">
        <v>81</v>
      </c>
      <c r="BF313" s="2">
        <v>16</v>
      </c>
      <c r="BG313" s="2">
        <v>515</v>
      </c>
      <c r="BH313" s="2">
        <v>22</v>
      </c>
      <c r="BI313" s="2">
        <v>44</v>
      </c>
      <c r="BK313" s="2">
        <v>2</v>
      </c>
      <c r="BL313" s="2" t="s">
        <v>887</v>
      </c>
      <c r="BM313" s="2">
        <v>30</v>
      </c>
      <c r="BN313" s="2">
        <v>77</v>
      </c>
      <c r="BO313" s="2">
        <v>2605</v>
      </c>
      <c r="BP313" s="2">
        <v>12.1</v>
      </c>
      <c r="BQ313" s="2">
        <v>0.51400000000000001</v>
      </c>
      <c r="BR313" s="2">
        <v>0.4</v>
      </c>
      <c r="BS313" s="2">
        <v>0.251</v>
      </c>
      <c r="BT313" s="2">
        <v>4.3</v>
      </c>
      <c r="BU313" s="2">
        <v>9.9</v>
      </c>
      <c r="BV313" s="2">
        <v>7.1</v>
      </c>
      <c r="BW313" s="2">
        <v>13.3</v>
      </c>
      <c r="BX313" s="2">
        <v>2.1</v>
      </c>
      <c r="BY313" s="2">
        <v>0.6</v>
      </c>
      <c r="BZ313" s="2">
        <v>12.8</v>
      </c>
      <c r="CA313" s="2">
        <v>16.2</v>
      </c>
      <c r="CC313" s="2">
        <v>1.8</v>
      </c>
      <c r="CD313" s="2">
        <v>3.5</v>
      </c>
      <c r="CE313" s="2">
        <v>5.3</v>
      </c>
      <c r="CF313" s="2">
        <v>9.8000000000000004E-2</v>
      </c>
      <c r="CH313" s="2">
        <v>-0.6</v>
      </c>
      <c r="CI313" s="2">
        <v>1.1000000000000001</v>
      </c>
      <c r="CJ313" s="2">
        <v>0.5</v>
      </c>
      <c r="CK313" s="2">
        <v>1.6</v>
      </c>
    </row>
    <row r="314" spans="1:89" x14ac:dyDescent="0.2">
      <c r="B314" s="1" t="s">
        <v>98</v>
      </c>
      <c r="C314" s="1">
        <v>2010</v>
      </c>
      <c r="D314" s="1" t="s">
        <v>838</v>
      </c>
      <c r="F314" s="2">
        <v>17</v>
      </c>
      <c r="G314" s="2" t="s">
        <v>875</v>
      </c>
      <c r="H314" s="2" t="s">
        <v>552</v>
      </c>
      <c r="I314" s="4" t="s">
        <v>1151</v>
      </c>
      <c r="J314" s="16">
        <f>_xlfn.XLOOKUP($I314,DASHBOARD!$I$2:$I$27,DASHBOARD!$J$2:$J$27,"",0)</f>
        <v>85</v>
      </c>
      <c r="K314" s="23">
        <f>J314/DASHBOARD!$C$3</f>
        <v>2.1590043180086362</v>
      </c>
      <c r="L314" s="2">
        <v>285</v>
      </c>
      <c r="M314" s="26">
        <f>L314/DASHBOARD!$C$4</f>
        <v>129.25170068027211</v>
      </c>
      <c r="N314" s="26">
        <f t="shared" si="36"/>
        <v>27.728683096768112</v>
      </c>
      <c r="O314" s="5">
        <v>32077</v>
      </c>
      <c r="P314" s="2" t="s">
        <v>557</v>
      </c>
      <c r="Q314" s="2" t="str">
        <f>_xlfn.XLOOKUP($P314,DASHBOARD!$L$2:$L$150,DASHBOARD!M$2:M$150,"",0)</f>
        <v>United States</v>
      </c>
      <c r="R314" s="2" t="str">
        <f>_xlfn.XLOOKUP($P314,DASHBOARD!$L$2:$L$150,DASHBOARD!N$2:N$150,"",0)</f>
        <v>North America</v>
      </c>
      <c r="S314" s="2" t="str">
        <f>_xlfn.XLOOKUP($P314,DASHBOARD!$L$2:$L$150,DASHBOARD!O$2:O$150,"",0)</f>
        <v>Americas</v>
      </c>
      <c r="T314" s="2">
        <v>4</v>
      </c>
      <c r="Y314" s="2" t="str">
        <f t="shared" si="37"/>
        <v/>
      </c>
      <c r="Z314" s="6">
        <f>_xlfn.XLOOKUP($G314,$AE$312:$AE$333,$AF$312:$AF$333,0,0)</f>
        <v>12526998</v>
      </c>
      <c r="AA314" s="43">
        <f>Z314/$AB$334</f>
        <v>0.13708977244254156</v>
      </c>
      <c r="AD314" s="1">
        <v>3</v>
      </c>
      <c r="AE314" s="2" t="s">
        <v>875</v>
      </c>
      <c r="AF314" s="6">
        <v>12526998</v>
      </c>
      <c r="AG314" s="6" cm="1">
        <f t="array" ref="AG314">_xlfn.XLOOKUP($AE314&amp;$C314&amp;$D314,'[1]NBA-Data-1980-2019'!$B$1:$B$16305&amp;'[1]NBA-Data-1980-2019'!$A$1:$A$16305&amp;'[1]NBA-Data-1980-2019'!$D$1:$D$16305,'[1]NBA-Data-1980-2019'!$G$1:$G$16305,"",0)</f>
        <v>12526998</v>
      </c>
      <c r="AH314" s="68" cm="1">
        <f t="array" ref="AH314">_xlfn.XLOOKUP($AE314&amp;$C314&amp;$D314,'[1]NBA-Data-1980-2019'!$B$1:$B$16305&amp;'[1]NBA-Data-1980-2019'!$A$1:$A$16305&amp;'[1]NBA-Data-1980-2019'!$D$1:$D$16305,'[1]NBA-Data-1980-2019'!$H$1:$H$16305,"",0)</f>
        <v>1976</v>
      </c>
      <c r="AI314" s="68" cm="1">
        <f t="array" ref="AI314">_xlfn.XLOOKUP($AE314&amp;$C314&amp;$D314,'[1]NBA-Data-1980-2019'!$B$1:$B$16305&amp;'[1]NBA-Data-1980-2019'!$A$1:$A$16305&amp;'[1]NBA-Data-1980-2019'!$D$1:$D$16305,'[1]NBA-Data-1980-2019'!$F$1:$F$16305,"",0)</f>
        <v>20.2</v>
      </c>
      <c r="AJ314" s="68">
        <f>IFERROR(($AH314/SUM(AH312:AH333))*$AI314,"")</f>
        <v>2.3175251985693719</v>
      </c>
      <c r="AO314">
        <v>3</v>
      </c>
      <c r="AP314" t="s">
        <v>882</v>
      </c>
      <c r="AQ314">
        <v>30</v>
      </c>
      <c r="AR314">
        <v>82</v>
      </c>
      <c r="AS314" s="2">
        <v>2585</v>
      </c>
      <c r="AV314" s="61">
        <v>0.04</v>
      </c>
      <c r="AW314" s="61">
        <v>0.92</v>
      </c>
      <c r="AX314" s="61">
        <v>0.04</v>
      </c>
      <c r="AY314" s="2">
        <v>6.1</v>
      </c>
      <c r="AZ314" s="2">
        <v>2.7</v>
      </c>
      <c r="BA314" s="2">
        <v>84</v>
      </c>
      <c r="BB314" s="2">
        <v>28</v>
      </c>
      <c r="BC314" s="2">
        <v>122</v>
      </c>
      <c r="BD314" s="2">
        <v>17</v>
      </c>
      <c r="BE314" s="2">
        <v>98</v>
      </c>
      <c r="BF314" s="2">
        <v>3</v>
      </c>
      <c r="BG314" s="2">
        <v>594</v>
      </c>
      <c r="BH314" s="2">
        <v>29</v>
      </c>
      <c r="BI314" s="2">
        <v>46</v>
      </c>
      <c r="BK314" s="2">
        <v>3</v>
      </c>
      <c r="BL314" s="2" t="s">
        <v>882</v>
      </c>
      <c r="BM314" s="2">
        <v>30</v>
      </c>
      <c r="BN314" s="2">
        <v>82</v>
      </c>
      <c r="BO314" s="2">
        <v>2585</v>
      </c>
      <c r="BP314" s="2">
        <v>15.9</v>
      </c>
      <c r="BQ314" s="2">
        <v>0.53300000000000003</v>
      </c>
      <c r="BR314" s="2">
        <v>0.246</v>
      </c>
      <c r="BS314" s="2">
        <v>0.27300000000000002</v>
      </c>
      <c r="BT314" s="2">
        <v>8</v>
      </c>
      <c r="BU314" s="2">
        <v>26.5</v>
      </c>
      <c r="BV314" s="2">
        <v>17.3</v>
      </c>
      <c r="BW314" s="2">
        <v>15.6</v>
      </c>
      <c r="BX314" s="2">
        <v>1.5</v>
      </c>
      <c r="BY314" s="2">
        <v>1.7</v>
      </c>
      <c r="BZ314" s="2">
        <v>15.3</v>
      </c>
      <c r="CA314" s="2">
        <v>17</v>
      </c>
      <c r="CC314" s="2">
        <v>2.8</v>
      </c>
      <c r="CD314" s="2">
        <v>4.9000000000000004</v>
      </c>
      <c r="CE314" s="2">
        <v>7.7</v>
      </c>
      <c r="CF314" s="2">
        <v>0.14299999999999999</v>
      </c>
      <c r="CH314" s="2">
        <v>0.7</v>
      </c>
      <c r="CI314" s="2">
        <v>1.8</v>
      </c>
      <c r="CJ314" s="2">
        <v>2.5</v>
      </c>
      <c r="CK314" s="2">
        <v>2.9</v>
      </c>
    </row>
    <row r="315" spans="1:89" x14ac:dyDescent="0.2">
      <c r="B315" s="1" t="s">
        <v>98</v>
      </c>
      <c r="C315" s="1">
        <v>2010</v>
      </c>
      <c r="D315" s="1" t="s">
        <v>838</v>
      </c>
      <c r="F315" s="2">
        <v>1</v>
      </c>
      <c r="G315" s="2" t="s">
        <v>876</v>
      </c>
      <c r="H315" s="2" t="s">
        <v>556</v>
      </c>
      <c r="I315" s="4" t="s">
        <v>597</v>
      </c>
      <c r="J315" s="16">
        <f>_xlfn.XLOOKUP($I315,DASHBOARD!$I$2:$I$27,DASHBOARD!$J$2:$J$27,"",0)</f>
        <v>74</v>
      </c>
      <c r="K315" s="23">
        <f>J315/DASHBOARD!$C$3</f>
        <v>1.8796037592075185</v>
      </c>
      <c r="L315" s="2">
        <v>180</v>
      </c>
      <c r="M315" s="26">
        <f>L315/DASHBOARD!$C$4</f>
        <v>81.632653061224488</v>
      </c>
      <c r="N315" s="26">
        <f t="shared" si="36"/>
        <v>23.106347549976892</v>
      </c>
      <c r="O315" s="5">
        <v>31746</v>
      </c>
      <c r="P315" s="2" t="s">
        <v>557</v>
      </c>
      <c r="Q315" s="2" t="str">
        <f>_xlfn.XLOOKUP($P315,DASHBOARD!$L$2:$L$150,DASHBOARD!M$2:M$150,"",0)</f>
        <v>United States</v>
      </c>
      <c r="R315" s="2" t="str">
        <f>_xlfn.XLOOKUP($P315,DASHBOARD!$L$2:$L$150,DASHBOARD!N$2:N$150,"",0)</f>
        <v>North America</v>
      </c>
      <c r="S315" s="2" t="str">
        <f>_xlfn.XLOOKUP($P315,DASHBOARD!$L$2:$L$150,DASHBOARD!O$2:O$150,"",0)</f>
        <v>Americas</v>
      </c>
      <c r="T315" s="2">
        <v>3</v>
      </c>
      <c r="V315" s="2" t="s">
        <v>579</v>
      </c>
      <c r="W315" s="2" t="s">
        <v>579</v>
      </c>
      <c r="Y315" s="2" t="str">
        <f t="shared" si="37"/>
        <v/>
      </c>
      <c r="Z315" s="6">
        <f>_xlfn.XLOOKUP($G315,$AE$312:$AE$333,$AF$312:$AF$333,0,0)</f>
        <v>1947240</v>
      </c>
      <c r="AA315" s="43">
        <f>Z315/$AB$334</f>
        <v>2.1309709516279529E-2</v>
      </c>
      <c r="AD315" s="1">
        <v>4</v>
      </c>
      <c r="AE315" s="2" t="s">
        <v>882</v>
      </c>
      <c r="AF315" s="6">
        <v>7500000</v>
      </c>
      <c r="AG315" s="6" cm="1">
        <f t="array" ref="AG315">_xlfn.XLOOKUP($AE315&amp;$C315&amp;$D315,'[1]NBA-Data-1980-2019'!$B$1:$B$16305&amp;'[1]NBA-Data-1980-2019'!$A$1:$A$16305&amp;'[1]NBA-Data-1980-2019'!$D$1:$D$16305,'[1]NBA-Data-1980-2019'!$G$1:$G$16305,"",0)</f>
        <v>7500000</v>
      </c>
      <c r="AH315" s="68" cm="1">
        <f t="array" ref="AH315">_xlfn.XLOOKUP($AE315&amp;$C315&amp;$D315,'[1]NBA-Data-1980-2019'!$B$1:$B$16305&amp;'[1]NBA-Data-1980-2019'!$A$1:$A$16305&amp;'[1]NBA-Data-1980-2019'!$D$1:$D$16305,'[1]NBA-Data-1980-2019'!$H$1:$H$16305,"",0)</f>
        <v>2583</v>
      </c>
      <c r="AI315" s="68" cm="1">
        <f t="array" ref="AI315">_xlfn.XLOOKUP($AE315&amp;$C315&amp;$D315,'[1]NBA-Data-1980-2019'!$B$1:$B$16305&amp;'[1]NBA-Data-1980-2019'!$A$1:$A$16305&amp;'[1]NBA-Data-1980-2019'!$D$1:$D$16305,'[1]NBA-Data-1980-2019'!$F$1:$F$16305,"",0)</f>
        <v>15.9</v>
      </c>
      <c r="AJ315" s="68">
        <f>IFERROR(($AH315/SUM(AH312:AH333))*$AI315,"")</f>
        <v>2.3845568767708678</v>
      </c>
      <c r="AO315">
        <v>4</v>
      </c>
      <c r="AP315" t="s">
        <v>879</v>
      </c>
      <c r="AQ315">
        <v>29</v>
      </c>
      <c r="AR315">
        <v>65</v>
      </c>
      <c r="AS315" s="2">
        <v>2403</v>
      </c>
      <c r="AW315" s="61">
        <v>0.38</v>
      </c>
      <c r="AX315" s="61">
        <v>0.62</v>
      </c>
      <c r="AY315" s="2">
        <v>6.5</v>
      </c>
      <c r="AZ315" s="2">
        <v>3.4</v>
      </c>
      <c r="BA315" s="2">
        <v>62</v>
      </c>
      <c r="BB315" s="2">
        <v>51</v>
      </c>
      <c r="BC315" s="2">
        <v>83</v>
      </c>
      <c r="BD315" s="2">
        <v>14</v>
      </c>
      <c r="BE315" s="2">
        <v>153</v>
      </c>
      <c r="BF315" s="2">
        <v>16</v>
      </c>
      <c r="BG315" s="2">
        <v>500</v>
      </c>
      <c r="BH315" s="2">
        <v>37</v>
      </c>
      <c r="BI315" s="2">
        <v>60</v>
      </c>
      <c r="BK315" s="2">
        <v>4</v>
      </c>
      <c r="BL315" s="2" t="s">
        <v>879</v>
      </c>
      <c r="BM315" s="2">
        <v>29</v>
      </c>
      <c r="BN315" s="2">
        <v>65</v>
      </c>
      <c r="BO315" s="2">
        <v>2403</v>
      </c>
      <c r="BP315" s="2">
        <v>22.9</v>
      </c>
      <c r="BQ315" s="2">
        <v>0.59299999999999997</v>
      </c>
      <c r="BR315" s="2">
        <v>6.0000000000000001E-3</v>
      </c>
      <c r="BS315" s="2">
        <v>0.42899999999999999</v>
      </c>
      <c r="BT315" s="2">
        <v>11.4</v>
      </c>
      <c r="BU315" s="2">
        <v>22.7</v>
      </c>
      <c r="BV315" s="2">
        <v>17.100000000000001</v>
      </c>
      <c r="BW315" s="2">
        <v>15</v>
      </c>
      <c r="BX315" s="2">
        <v>0.8</v>
      </c>
      <c r="BY315" s="2">
        <v>3.5</v>
      </c>
      <c r="BZ315" s="2">
        <v>12.5</v>
      </c>
      <c r="CA315" s="2">
        <v>21.4</v>
      </c>
      <c r="CC315" s="2">
        <v>6.8</v>
      </c>
      <c r="CD315" s="2">
        <v>4.2</v>
      </c>
      <c r="CE315" s="2">
        <v>11</v>
      </c>
      <c r="CF315" s="2">
        <v>0.22</v>
      </c>
      <c r="CH315" s="2">
        <v>3.7</v>
      </c>
      <c r="CI315" s="2">
        <v>1.3</v>
      </c>
      <c r="CJ315" s="2">
        <v>4.9000000000000004</v>
      </c>
      <c r="CK315" s="2">
        <v>4.2</v>
      </c>
    </row>
    <row r="316" spans="1:89" x14ac:dyDescent="0.2">
      <c r="B316" s="1" t="s">
        <v>98</v>
      </c>
      <c r="C316" s="1">
        <v>2010</v>
      </c>
      <c r="D316" s="1" t="s">
        <v>838</v>
      </c>
      <c r="F316" s="2">
        <v>2</v>
      </c>
      <c r="G316" s="2" t="s">
        <v>877</v>
      </c>
      <c r="H316" s="2" t="s">
        <v>556</v>
      </c>
      <c r="I316" s="4" t="s">
        <v>1150</v>
      </c>
      <c r="J316" s="16">
        <f>_xlfn.XLOOKUP($I316,DASHBOARD!$I$2:$I$27,DASHBOARD!$J$2:$J$27,"",0)</f>
        <v>73</v>
      </c>
      <c r="K316" s="23">
        <f>J316/DASHBOARD!$C$3</f>
        <v>1.854203708407417</v>
      </c>
      <c r="L316" s="2">
        <v>200</v>
      </c>
      <c r="M316" s="26">
        <f>L316/DASHBOARD!$C$4</f>
        <v>90.702947845804985</v>
      </c>
      <c r="N316" s="26">
        <f t="shared" si="36"/>
        <v>26.381926812133489</v>
      </c>
      <c r="O316" s="5">
        <v>27250</v>
      </c>
      <c r="P316" s="2" t="s">
        <v>557</v>
      </c>
      <c r="Q316" s="2" t="str">
        <f>_xlfn.XLOOKUP($P316,DASHBOARD!$L$2:$L$150,DASHBOARD!M$2:M$150,"",0)</f>
        <v>United States</v>
      </c>
      <c r="R316" s="2" t="str">
        <f>_xlfn.XLOOKUP($P316,DASHBOARD!$L$2:$L$150,DASHBOARD!N$2:N$150,"",0)</f>
        <v>North America</v>
      </c>
      <c r="S316" s="2" t="str">
        <f>_xlfn.XLOOKUP($P316,DASHBOARD!$L$2:$L$150,DASHBOARD!O$2:O$150,"",0)</f>
        <v>Americas</v>
      </c>
      <c r="T316" s="2">
        <v>13</v>
      </c>
      <c r="V316" s="2" t="s">
        <v>878</v>
      </c>
      <c r="W316" s="2" t="s">
        <v>878</v>
      </c>
      <c r="Y316" s="2" t="str">
        <f t="shared" si="37"/>
        <v/>
      </c>
      <c r="Z316" s="6">
        <f>_xlfn.XLOOKUP($G316,$AE$312:$AE$333,$AF$312:$AF$333,0,0)</f>
        <v>5048000</v>
      </c>
      <c r="AA316" s="43">
        <f>Z316/$AB$334</f>
        <v>5.5243017624010946E-2</v>
      </c>
      <c r="AD316" s="1">
        <v>5</v>
      </c>
      <c r="AE316" s="2" t="s">
        <v>887</v>
      </c>
      <c r="AF316" s="6">
        <v>5854000</v>
      </c>
      <c r="AG316" s="6" t="str" cm="1">
        <f t="array" ref="AG316">_xlfn.XLOOKUP($AE316&amp;$C316&amp;$D316,'[1]NBA-Data-1980-2019'!$B$1:$B$16305&amp;'[1]NBA-Data-1980-2019'!$A$1:$A$16305&amp;'[1]NBA-Data-1980-2019'!$D$1:$D$16305,'[1]NBA-Data-1980-2019'!$G$1:$G$16305,"",0)</f>
        <v/>
      </c>
      <c r="AH316" s="68" t="str" cm="1">
        <f t="array" ref="AH316">_xlfn.XLOOKUP($AE316&amp;$C316&amp;$D316,'[1]NBA-Data-1980-2019'!$B$1:$B$16305&amp;'[1]NBA-Data-1980-2019'!$A$1:$A$16305&amp;'[1]NBA-Data-1980-2019'!$D$1:$D$16305,'[1]NBA-Data-1980-2019'!$H$1:$H$16305,"",0)</f>
        <v/>
      </c>
      <c r="AI316" s="68" t="str" cm="1">
        <f t="array" ref="AI316">_xlfn.XLOOKUP($AE316&amp;$C316&amp;$D316,'[1]NBA-Data-1980-2019'!$B$1:$B$16305&amp;'[1]NBA-Data-1980-2019'!$A$1:$A$16305&amp;'[1]NBA-Data-1980-2019'!$D$1:$D$16305,'[1]NBA-Data-1980-2019'!$F$1:$F$16305,"",0)</f>
        <v/>
      </c>
      <c r="AJ316" s="68" t="str">
        <f>IFERROR(($AH316/SUM(AH312:AH333))*$AI316,"")</f>
        <v/>
      </c>
      <c r="AO316">
        <v>5</v>
      </c>
      <c r="AP316" t="s">
        <v>877</v>
      </c>
      <c r="AQ316">
        <v>35</v>
      </c>
      <c r="AR316">
        <v>82</v>
      </c>
      <c r="AS316" s="2">
        <v>2227</v>
      </c>
      <c r="AT316" s="61">
        <v>0.99</v>
      </c>
      <c r="AU316" s="61">
        <v>0.01</v>
      </c>
      <c r="AY316" s="2">
        <v>7.9</v>
      </c>
      <c r="AZ316" s="2">
        <v>6.4</v>
      </c>
      <c r="BA316" s="2">
        <v>51</v>
      </c>
      <c r="BB316" s="2">
        <v>16</v>
      </c>
      <c r="BC316" s="2">
        <v>78</v>
      </c>
      <c r="BD316" s="2">
        <v>7</v>
      </c>
      <c r="BE316" s="2">
        <v>47</v>
      </c>
      <c r="BF316" s="2">
        <v>48</v>
      </c>
      <c r="BG316" s="2">
        <v>434</v>
      </c>
      <c r="BH316" s="2">
        <v>7</v>
      </c>
      <c r="BI316" s="2">
        <v>18</v>
      </c>
      <c r="BK316" s="2">
        <v>5</v>
      </c>
      <c r="BL316" s="2" t="s">
        <v>877</v>
      </c>
      <c r="BM316" s="2">
        <v>35</v>
      </c>
      <c r="BN316" s="2">
        <v>82</v>
      </c>
      <c r="BO316" s="2">
        <v>2227</v>
      </c>
      <c r="BP316" s="2">
        <v>9.3000000000000007</v>
      </c>
      <c r="BQ316" s="2">
        <v>0.499</v>
      </c>
      <c r="BR316" s="2">
        <v>0.40100000000000002</v>
      </c>
      <c r="BS316" s="2">
        <v>0.23699999999999999</v>
      </c>
      <c r="BT316" s="2">
        <v>1.3</v>
      </c>
      <c r="BU316" s="2">
        <v>7.2</v>
      </c>
      <c r="BV316" s="2">
        <v>4.3</v>
      </c>
      <c r="BW316" s="2">
        <v>12.9</v>
      </c>
      <c r="BX316" s="2">
        <v>2.1</v>
      </c>
      <c r="BY316" s="2">
        <v>0.3</v>
      </c>
      <c r="BZ316" s="2">
        <v>11.2</v>
      </c>
      <c r="CA316" s="2">
        <v>14</v>
      </c>
      <c r="CC316" s="2">
        <v>1.2</v>
      </c>
      <c r="CD316" s="2">
        <v>2.7</v>
      </c>
      <c r="CE316" s="2">
        <v>3.9</v>
      </c>
      <c r="CF316" s="2">
        <v>8.5000000000000006E-2</v>
      </c>
      <c r="CH316" s="2">
        <v>-2.9</v>
      </c>
      <c r="CI316" s="2">
        <v>1.3</v>
      </c>
      <c r="CJ316" s="2">
        <v>-1.7</v>
      </c>
      <c r="CK316" s="2">
        <v>0.2</v>
      </c>
    </row>
    <row r="317" spans="1:89" x14ac:dyDescent="0.2">
      <c r="B317" s="1" t="s">
        <v>98</v>
      </c>
      <c r="C317" s="1">
        <v>2010</v>
      </c>
      <c r="D317" s="1" t="s">
        <v>838</v>
      </c>
      <c r="F317" s="2">
        <v>16</v>
      </c>
      <c r="G317" s="2" t="s">
        <v>879</v>
      </c>
      <c r="H317" s="2" t="s">
        <v>552</v>
      </c>
      <c r="I317" s="4" t="s">
        <v>1151</v>
      </c>
      <c r="J317" s="16">
        <f>_xlfn.XLOOKUP($I317,DASHBOARD!$I$2:$I$27,DASHBOARD!$J$2:$J$27,"",0)</f>
        <v>85</v>
      </c>
      <c r="K317" s="23">
        <f>J317/DASHBOARD!$C$3</f>
        <v>2.1590043180086362</v>
      </c>
      <c r="L317" s="2">
        <v>250</v>
      </c>
      <c r="M317" s="26">
        <f>L317/DASHBOARD!$C$4</f>
        <v>113.37868480725623</v>
      </c>
      <c r="N317" s="26">
        <f t="shared" si="36"/>
        <v>24.323406225235185</v>
      </c>
      <c r="O317" s="5">
        <v>29408</v>
      </c>
      <c r="P317" s="2" t="s">
        <v>693</v>
      </c>
      <c r="Q317" s="2" t="str">
        <f>_xlfn.XLOOKUP($P317,DASHBOARD!$L$2:$L$150,DASHBOARD!M$2:M$150,"",0)</f>
        <v>Spain</v>
      </c>
      <c r="R317" s="2" t="str">
        <f>_xlfn.XLOOKUP($P317,DASHBOARD!$L$2:$L$150,DASHBOARD!N$2:N$150,"",0)</f>
        <v>Europe</v>
      </c>
      <c r="S317" s="2" t="str">
        <f>_xlfn.XLOOKUP($P317,DASHBOARD!$L$2:$L$150,DASHBOARD!O$2:O$150,"",0)</f>
        <v>Eurasia</v>
      </c>
      <c r="T317" s="2">
        <v>8</v>
      </c>
      <c r="Y317" s="2" t="str">
        <f t="shared" si="37"/>
        <v/>
      </c>
      <c r="Z317" s="6">
        <f>_xlfn.XLOOKUP($G317,$AE$312:$AE$333,$AF$312:$AF$333,0,0)</f>
        <v>16452000</v>
      </c>
      <c r="AA317" s="43">
        <f>Z317/$AB$334</f>
        <v>0.18004321037048893</v>
      </c>
      <c r="AD317" s="1">
        <v>6</v>
      </c>
      <c r="AE317" s="2" t="s">
        <v>881</v>
      </c>
      <c r="AF317" s="6">
        <v>5257229</v>
      </c>
      <c r="AG317" s="6" cm="1">
        <f t="array" ref="AG317">_xlfn.XLOOKUP($AE317&amp;$C317&amp;$D317,'[1]NBA-Data-1980-2019'!$B$1:$B$16305&amp;'[1]NBA-Data-1980-2019'!$A$1:$A$16305&amp;'[1]NBA-Data-1980-2019'!$D$1:$D$16305,'[1]NBA-Data-1980-2019'!$G$1:$G$16305,"",0)</f>
        <v>5257229</v>
      </c>
      <c r="AH317" s="68" cm="1">
        <f t="array" ref="AH317">_xlfn.XLOOKUP($AE317&amp;$C317&amp;$D317,'[1]NBA-Data-1980-2019'!$B$1:$B$16305&amp;'[1]NBA-Data-1980-2019'!$A$1:$A$16305&amp;'[1]NBA-Data-1980-2019'!$D$1:$D$16305,'[1]NBA-Data-1980-2019'!$H$1:$H$16305,"",0)</f>
        <v>241.79999999999998</v>
      </c>
      <c r="AI317" s="68" cm="1">
        <f t="array" ref="AI317">_xlfn.XLOOKUP($AE317&amp;$C317&amp;$D317,'[1]NBA-Data-1980-2019'!$B$1:$B$16305&amp;'[1]NBA-Data-1980-2019'!$A$1:$A$16305&amp;'[1]NBA-Data-1980-2019'!$D$1:$D$16305,'[1]NBA-Data-1980-2019'!$F$1:$F$16305,"",0)</f>
        <v>7.4</v>
      </c>
      <c r="AJ317" s="68">
        <f>IFERROR(($AH317/SUM(AH312:AH333))*$AI317,"")</f>
        <v>0.10389010172325702</v>
      </c>
      <c r="AO317">
        <v>6</v>
      </c>
      <c r="AP317" t="s">
        <v>875</v>
      </c>
      <c r="AQ317">
        <v>22</v>
      </c>
      <c r="AR317">
        <v>65</v>
      </c>
      <c r="AS317" s="2">
        <v>1977</v>
      </c>
      <c r="AX317" s="61">
        <v>1</v>
      </c>
      <c r="AY317" s="2">
        <v>6.9</v>
      </c>
      <c r="AZ317" s="2">
        <v>3.5</v>
      </c>
      <c r="BA317" s="2">
        <v>21</v>
      </c>
      <c r="BB317" s="2">
        <v>28</v>
      </c>
      <c r="BC317" s="2">
        <v>109</v>
      </c>
      <c r="BD317" s="2">
        <v>23</v>
      </c>
      <c r="BE317" s="2">
        <v>130</v>
      </c>
      <c r="BF317" s="2">
        <v>4</v>
      </c>
      <c r="BG317" s="2">
        <v>157</v>
      </c>
      <c r="BH317" s="2">
        <v>35</v>
      </c>
      <c r="BI317" s="2">
        <v>51</v>
      </c>
      <c r="BK317" s="2">
        <v>6</v>
      </c>
      <c r="BL317" s="2" t="s">
        <v>875</v>
      </c>
      <c r="BM317" s="2">
        <v>22</v>
      </c>
      <c r="BN317" s="2">
        <v>65</v>
      </c>
      <c r="BO317" s="2">
        <v>1977</v>
      </c>
      <c r="BP317" s="2">
        <v>20.2</v>
      </c>
      <c r="BQ317" s="2">
        <v>0.60799999999999998</v>
      </c>
      <c r="BR317" s="2">
        <v>1E-3</v>
      </c>
      <c r="BS317" s="2">
        <v>0.379</v>
      </c>
      <c r="BT317" s="2">
        <v>10.1</v>
      </c>
      <c r="BU317" s="2">
        <v>20.399999999999999</v>
      </c>
      <c r="BV317" s="2">
        <v>15.3</v>
      </c>
      <c r="BW317" s="2">
        <v>5.8</v>
      </c>
      <c r="BX317" s="2">
        <v>0.9</v>
      </c>
      <c r="BY317" s="2">
        <v>3.6</v>
      </c>
      <c r="BZ317" s="2">
        <v>12.5</v>
      </c>
      <c r="CA317" s="2">
        <v>20.8</v>
      </c>
      <c r="CC317" s="2">
        <v>4.4000000000000004</v>
      </c>
      <c r="CD317" s="2">
        <v>3.4</v>
      </c>
      <c r="CE317" s="2">
        <v>7.8</v>
      </c>
      <c r="CF317" s="2">
        <v>0.188</v>
      </c>
      <c r="CH317" s="2">
        <v>1.1000000000000001</v>
      </c>
      <c r="CI317" s="2">
        <v>0.4</v>
      </c>
      <c r="CJ317" s="2">
        <v>1.5</v>
      </c>
      <c r="CK317" s="2">
        <v>1.8</v>
      </c>
    </row>
    <row r="318" spans="1:89" x14ac:dyDescent="0.2">
      <c r="B318" s="1" t="s">
        <v>98</v>
      </c>
      <c r="C318" s="1">
        <v>2010</v>
      </c>
      <c r="D318" s="1" t="s">
        <v>838</v>
      </c>
      <c r="F318" s="2">
        <v>28</v>
      </c>
      <c r="G318" s="2" t="s">
        <v>880</v>
      </c>
      <c r="H318" s="2" t="s">
        <v>552</v>
      </c>
      <c r="I318" s="4" t="s">
        <v>1151</v>
      </c>
      <c r="J318" s="16">
        <f>_xlfn.XLOOKUP($I318,DASHBOARD!$I$2:$I$27,DASHBOARD!$J$2:$J$27,"",0)</f>
        <v>85</v>
      </c>
      <c r="K318" s="23">
        <f>J318/DASHBOARD!$C$3</f>
        <v>2.1590043180086362</v>
      </c>
      <c r="L318" s="2">
        <v>245</v>
      </c>
      <c r="M318" s="26">
        <f>L318/DASHBOARD!$C$4</f>
        <v>111.11111111111111</v>
      </c>
      <c r="N318" s="26">
        <f t="shared" si="36"/>
        <v>23.836938100730482</v>
      </c>
      <c r="O318" s="5">
        <v>29585</v>
      </c>
      <c r="P318" s="2" t="s">
        <v>573</v>
      </c>
      <c r="Q318" s="2" t="str">
        <f>_xlfn.XLOOKUP($P318,DASHBOARD!$L$2:$L$150,DASHBOARD!M$2:M$150,"",0)</f>
        <v>Congo (DR)</v>
      </c>
      <c r="R318" s="2" t="str">
        <f>_xlfn.XLOOKUP($P318,DASHBOARD!$L$2:$L$150,DASHBOARD!N$2:N$150,"",0)</f>
        <v>Africa</v>
      </c>
      <c r="S318" s="2" t="str">
        <f>_xlfn.XLOOKUP($P318,DASHBOARD!$L$2:$L$150,DASHBOARD!O$2:O$150,"",0)</f>
        <v>Africa</v>
      </c>
      <c r="T318" s="2">
        <v>5</v>
      </c>
      <c r="Y318" s="2" t="str">
        <f t="shared" si="37"/>
        <v/>
      </c>
      <c r="Z318" s="6">
        <f>_xlfn.XLOOKUP($G318,$AE$312:$AE$333,$AF$312:$AF$333,0,0)</f>
        <v>959111</v>
      </c>
      <c r="AA318" s="43">
        <f>Z318/$AB$334</f>
        <v>1.0496074856652686E-2</v>
      </c>
      <c r="AD318" s="1">
        <v>7</v>
      </c>
      <c r="AE318" s="2" t="s">
        <v>877</v>
      </c>
      <c r="AF318" s="6">
        <v>5048000</v>
      </c>
      <c r="AG318" s="6" cm="1">
        <f t="array" ref="AG318">_xlfn.XLOOKUP($AE318&amp;$C318&amp;$D318,'[1]NBA-Data-1980-2019'!$B$1:$B$16305&amp;'[1]NBA-Data-1980-2019'!$A$1:$A$16305&amp;'[1]NBA-Data-1980-2019'!$D$1:$D$16305,'[1]NBA-Data-1980-2019'!$G$1:$G$16305,"",0)</f>
        <v>5048000</v>
      </c>
      <c r="AH318" s="68" cm="1">
        <f t="array" ref="AH318">_xlfn.XLOOKUP($AE318&amp;$C318&amp;$D318,'[1]NBA-Data-1980-2019'!$B$1:$B$16305&amp;'[1]NBA-Data-1980-2019'!$A$1:$A$16305&amp;'[1]NBA-Data-1980-2019'!$D$1:$D$16305,'[1]NBA-Data-1980-2019'!$H$1:$H$16305,"",0)</f>
        <v>2230.4</v>
      </c>
      <c r="AI318" s="68" cm="1">
        <f t="array" ref="AI318">_xlfn.XLOOKUP($AE318&amp;$C318&amp;$D318,'[1]NBA-Data-1980-2019'!$B$1:$B$16305&amp;'[1]NBA-Data-1980-2019'!$A$1:$A$16305&amp;'[1]NBA-Data-1980-2019'!$D$1:$D$16305,'[1]NBA-Data-1980-2019'!$F$1:$F$16305,"",0)</f>
        <v>9.3000000000000007</v>
      </c>
      <c r="AJ318" s="68">
        <f>IFERROR(($AH318/SUM(AH312:AH333))*$AI318,"")</f>
        <v>1.2043476241348881</v>
      </c>
      <c r="AO318">
        <v>7</v>
      </c>
      <c r="AP318" t="s">
        <v>797</v>
      </c>
      <c r="AQ318">
        <v>24</v>
      </c>
      <c r="AR318">
        <v>82</v>
      </c>
      <c r="AS318" s="2">
        <v>1700</v>
      </c>
      <c r="AT318" s="61">
        <v>0.16</v>
      </c>
      <c r="AU318" s="61">
        <v>0.83</v>
      </c>
      <c r="AV318" s="61">
        <v>0.01</v>
      </c>
      <c r="AY318" s="2">
        <v>1.4</v>
      </c>
      <c r="AZ318" s="2">
        <v>-6.5</v>
      </c>
      <c r="BA318" s="2">
        <v>26</v>
      </c>
      <c r="BB318" s="2">
        <v>20</v>
      </c>
      <c r="BC318" s="2">
        <v>81</v>
      </c>
      <c r="BD318" s="2">
        <v>7</v>
      </c>
      <c r="BE318" s="2">
        <v>43</v>
      </c>
      <c r="BF318" s="2">
        <v>6</v>
      </c>
      <c r="BG318" s="2">
        <v>255</v>
      </c>
      <c r="BH318" s="2">
        <v>5</v>
      </c>
      <c r="BI318" s="2">
        <v>23</v>
      </c>
      <c r="BK318" s="2">
        <v>7</v>
      </c>
      <c r="BL318" s="2" t="s">
        <v>797</v>
      </c>
      <c r="BM318" s="2">
        <v>24</v>
      </c>
      <c r="BN318" s="2">
        <v>82</v>
      </c>
      <c r="BO318" s="2">
        <v>1700</v>
      </c>
      <c r="BP318" s="2">
        <v>12.4</v>
      </c>
      <c r="BQ318" s="2">
        <v>0.51700000000000002</v>
      </c>
      <c r="BR318" s="2">
        <v>0.31900000000000001</v>
      </c>
      <c r="BS318" s="2">
        <v>0.20399999999999999</v>
      </c>
      <c r="BT318" s="2">
        <v>2</v>
      </c>
      <c r="BU318" s="2">
        <v>10</v>
      </c>
      <c r="BV318" s="2">
        <v>6</v>
      </c>
      <c r="BW318" s="2">
        <v>9.9</v>
      </c>
      <c r="BX318" s="2">
        <v>1.7</v>
      </c>
      <c r="BY318" s="2">
        <v>1.4</v>
      </c>
      <c r="BZ318" s="2">
        <v>9.4</v>
      </c>
      <c r="CA318" s="2">
        <v>18.8</v>
      </c>
      <c r="CC318" s="2">
        <v>1.1000000000000001</v>
      </c>
      <c r="CD318" s="2">
        <v>2.2999999999999998</v>
      </c>
      <c r="CE318" s="2">
        <v>3.4</v>
      </c>
      <c r="CF318" s="2">
        <v>9.6000000000000002E-2</v>
      </c>
      <c r="CH318" s="2">
        <v>-1.2</v>
      </c>
      <c r="CI318" s="2">
        <v>0.8</v>
      </c>
      <c r="CJ318" s="2">
        <v>-0.4</v>
      </c>
      <c r="CK318" s="2">
        <v>0.7</v>
      </c>
    </row>
    <row r="319" spans="1:89" x14ac:dyDescent="0.2">
      <c r="B319" s="1" t="s">
        <v>98</v>
      </c>
      <c r="C319" s="1">
        <v>2010</v>
      </c>
      <c r="D319" s="1" t="s">
        <v>838</v>
      </c>
      <c r="F319" s="2">
        <v>6</v>
      </c>
      <c r="G319" s="2" t="s">
        <v>881</v>
      </c>
      <c r="H319" s="2" t="s">
        <v>570</v>
      </c>
      <c r="I319" s="4" t="s">
        <v>600</v>
      </c>
      <c r="J319" s="16">
        <f>_xlfn.XLOOKUP($I319,DASHBOARD!$I$2:$I$27,DASHBOARD!$J$2:$J$27,"",0)</f>
        <v>80</v>
      </c>
      <c r="K319" s="23">
        <f>J319/DASHBOARD!$C$3</f>
        <v>2.0320040640081283</v>
      </c>
      <c r="L319" s="2">
        <v>205</v>
      </c>
      <c r="M319" s="26">
        <f>L319/DASHBOARD!$C$4</f>
        <v>92.970521541950106</v>
      </c>
      <c r="N319" s="26">
        <f t="shared" si="36"/>
        <v>22.516253153344664</v>
      </c>
      <c r="O319" s="5">
        <v>30882</v>
      </c>
      <c r="P319" s="2" t="s">
        <v>557</v>
      </c>
      <c r="Q319" s="2" t="str">
        <f>_xlfn.XLOOKUP($P319,DASHBOARD!$L$2:$L$150,DASHBOARD!M$2:M$150,"",0)</f>
        <v>United States</v>
      </c>
      <c r="R319" s="2" t="str">
        <f>_xlfn.XLOOKUP($P319,DASHBOARD!$L$2:$L$150,DASHBOARD!N$2:N$150,"",0)</f>
        <v>North America</v>
      </c>
      <c r="S319" s="2" t="str">
        <f>_xlfn.XLOOKUP($P319,DASHBOARD!$L$2:$L$150,DASHBOARD!O$2:O$150,"",0)</f>
        <v>Americas</v>
      </c>
      <c r="T319" s="2">
        <v>2</v>
      </c>
      <c r="V319" s="2" t="s">
        <v>682</v>
      </c>
      <c r="W319" s="2" t="s">
        <v>682</v>
      </c>
      <c r="Y319" s="2" t="str">
        <f t="shared" si="37"/>
        <v/>
      </c>
      <c r="Z319" s="6">
        <f>_xlfn.XLOOKUP($G319,$AE$312:$AE$333,$AF$312:$AF$333,0,0)</f>
        <v>5257229</v>
      </c>
      <c r="AA319" s="43">
        <f>Z319/$AB$334</f>
        <v>5.7532724702944023E-2</v>
      </c>
      <c r="AD319" s="1">
        <v>8</v>
      </c>
      <c r="AE319" s="2" t="s">
        <v>884</v>
      </c>
      <c r="AF319" s="6">
        <v>5000000</v>
      </c>
      <c r="AG319" s="6" cm="1">
        <f t="array" ref="AG319">_xlfn.XLOOKUP($AE319&amp;$C319&amp;$D319,'[1]NBA-Data-1980-2019'!$B$1:$B$16305&amp;'[1]NBA-Data-1980-2019'!$A$1:$A$16305&amp;'[1]NBA-Data-1980-2019'!$D$1:$D$16305,'[1]NBA-Data-1980-2019'!$G$1:$G$16305,"",0)</f>
        <v>5000000</v>
      </c>
      <c r="AH319" s="68" cm="1">
        <f t="array" ref="AH319">_xlfn.XLOOKUP($AE319&amp;$C319&amp;$D319,'[1]NBA-Data-1980-2019'!$B$1:$B$16305&amp;'[1]NBA-Data-1980-2019'!$A$1:$A$16305&amp;'[1]NBA-Data-1980-2019'!$D$1:$D$16305,'[1]NBA-Data-1980-2019'!$H$1:$H$16305,"",0)</f>
        <v>576.19999999999993</v>
      </c>
      <c r="AI319" s="68" cm="1">
        <f t="array" ref="AI319">_xlfn.XLOOKUP($AE319&amp;$C319&amp;$D319,'[1]NBA-Data-1980-2019'!$B$1:$B$16305&amp;'[1]NBA-Data-1980-2019'!$A$1:$A$16305&amp;'[1]NBA-Data-1980-2019'!$D$1:$D$16305,'[1]NBA-Data-1980-2019'!$F$1:$F$16305,"",0)</f>
        <v>11.4</v>
      </c>
      <c r="AJ319" s="68">
        <f>IFERROR(($AH319/SUM(AH312:AH333))*$AI319,"")</f>
        <v>0.38138557294811654</v>
      </c>
      <c r="AO319">
        <v>8</v>
      </c>
      <c r="AP319" t="s">
        <v>876</v>
      </c>
      <c r="AQ319">
        <v>23</v>
      </c>
      <c r="AR319">
        <v>82</v>
      </c>
      <c r="AS319" s="2">
        <v>1474</v>
      </c>
      <c r="AT319" s="61">
        <v>1</v>
      </c>
      <c r="AY319" s="2">
        <v>2.1</v>
      </c>
      <c r="AZ319" s="2">
        <v>-4.8</v>
      </c>
      <c r="BA319" s="2">
        <v>37</v>
      </c>
      <c r="BB319" s="2">
        <v>11</v>
      </c>
      <c r="BC319" s="2">
        <v>34</v>
      </c>
      <c r="BD319" s="2">
        <v>10</v>
      </c>
      <c r="BE319" s="2">
        <v>43</v>
      </c>
      <c r="BF319" s="2">
        <v>7</v>
      </c>
      <c r="BG319" s="2">
        <v>289</v>
      </c>
      <c r="BH319" s="2">
        <v>13</v>
      </c>
      <c r="BI319" s="2">
        <v>22</v>
      </c>
      <c r="BK319" s="2">
        <v>8</v>
      </c>
      <c r="BL319" s="2" t="s">
        <v>876</v>
      </c>
      <c r="BM319" s="2">
        <v>23</v>
      </c>
      <c r="BN319" s="2">
        <v>82</v>
      </c>
      <c r="BO319" s="2">
        <v>1474</v>
      </c>
      <c r="BP319" s="2">
        <v>12.3</v>
      </c>
      <c r="BQ319" s="2">
        <v>0.53500000000000003</v>
      </c>
      <c r="BR319" s="2">
        <v>0.44500000000000001</v>
      </c>
      <c r="BS319" s="2">
        <v>0.16500000000000001</v>
      </c>
      <c r="BT319" s="2">
        <v>1.1000000000000001</v>
      </c>
      <c r="BU319" s="2">
        <v>8.8000000000000007</v>
      </c>
      <c r="BV319" s="2">
        <v>5</v>
      </c>
      <c r="BW319" s="2">
        <v>13.4</v>
      </c>
      <c r="BX319" s="2">
        <v>1.8</v>
      </c>
      <c r="BY319" s="2">
        <v>0.6</v>
      </c>
      <c r="BZ319" s="2">
        <v>11.5</v>
      </c>
      <c r="CA319" s="2">
        <v>19</v>
      </c>
      <c r="CC319" s="2">
        <v>1</v>
      </c>
      <c r="CD319" s="2">
        <v>1.8</v>
      </c>
      <c r="CE319" s="2">
        <v>2.8</v>
      </c>
      <c r="CF319" s="2">
        <v>9.2999999999999999E-2</v>
      </c>
      <c r="CH319" s="2">
        <v>-0.8</v>
      </c>
      <c r="CI319" s="2">
        <v>0.5</v>
      </c>
      <c r="CJ319" s="2">
        <v>-0.4</v>
      </c>
      <c r="CK319" s="2">
        <v>0.6</v>
      </c>
    </row>
    <row r="320" spans="1:89" x14ac:dyDescent="0.2">
      <c r="B320" s="1" t="s">
        <v>98</v>
      </c>
      <c r="C320" s="1">
        <v>2010</v>
      </c>
      <c r="D320" s="1" t="s">
        <v>838</v>
      </c>
      <c r="F320" s="2">
        <v>7</v>
      </c>
      <c r="G320" s="2" t="s">
        <v>882</v>
      </c>
      <c r="H320" s="2" t="s">
        <v>566</v>
      </c>
      <c r="I320" s="4" t="s">
        <v>595</v>
      </c>
      <c r="J320" s="16">
        <f>_xlfn.XLOOKUP($I320,DASHBOARD!$I$2:$I$27,DASHBOARD!$J$2:$J$27,"",0)</f>
        <v>82</v>
      </c>
      <c r="K320" s="23">
        <f>J320/DASHBOARD!$C$3</f>
        <v>2.0828041656083314</v>
      </c>
      <c r="L320" s="2">
        <v>220</v>
      </c>
      <c r="M320" s="26">
        <f>L320/DASHBOARD!$C$4</f>
        <v>99.773242630385482</v>
      </c>
      <c r="N320" s="26">
        <f t="shared" si="36"/>
        <v>22.999437355747371</v>
      </c>
      <c r="O320" s="5">
        <v>29165</v>
      </c>
      <c r="P320" s="2" t="s">
        <v>557</v>
      </c>
      <c r="Q320" s="2" t="str">
        <f>_xlfn.XLOOKUP($P320,DASHBOARD!$L$2:$L$150,DASHBOARD!M$2:M$150,"",0)</f>
        <v>United States</v>
      </c>
      <c r="R320" s="2" t="str">
        <f>_xlfn.XLOOKUP($P320,DASHBOARD!$L$2:$L$150,DASHBOARD!N$2:N$150,"",0)</f>
        <v>North America</v>
      </c>
      <c r="S320" s="2" t="str">
        <f>_xlfn.XLOOKUP($P320,DASHBOARD!$L$2:$L$150,DASHBOARD!O$2:O$150,"",0)</f>
        <v>Americas</v>
      </c>
      <c r="T320" s="2">
        <v>10</v>
      </c>
      <c r="V320" s="2" t="s">
        <v>564</v>
      </c>
      <c r="W320" s="2" t="s">
        <v>564</v>
      </c>
      <c r="Y320" s="2" t="str">
        <f t="shared" si="37"/>
        <v/>
      </c>
      <c r="Z320" s="6">
        <f>_xlfn.XLOOKUP($G320,$AE$312:$AE$333,$AF$312:$AF$333,0,0)</f>
        <v>7500000</v>
      </c>
      <c r="AA320" s="43">
        <f>Z320/$AB$334</f>
        <v>8.2076591160872042E-2</v>
      </c>
      <c r="AD320" s="1">
        <v>9</v>
      </c>
      <c r="AE320" s="2" t="s">
        <v>886</v>
      </c>
      <c r="AF320" s="6">
        <v>4840000</v>
      </c>
      <c r="AG320" s="6" cm="1">
        <f t="array" ref="AG320">_xlfn.XLOOKUP($AE320&amp;$C320&amp;$D320,'[1]NBA-Data-1980-2019'!$B$1:$B$16305&amp;'[1]NBA-Data-1980-2019'!$A$1:$A$16305&amp;'[1]NBA-Data-1980-2019'!$D$1:$D$16305,'[1]NBA-Data-1980-2019'!$G$1:$G$16305,"",0)</f>
        <v>4840000</v>
      </c>
      <c r="AH320" s="68" cm="1">
        <f t="array" ref="AH320">_xlfn.XLOOKUP($AE320&amp;$C320&amp;$D320,'[1]NBA-Data-1980-2019'!$B$1:$B$16305&amp;'[1]NBA-Data-1980-2019'!$A$1:$A$16305&amp;'[1]NBA-Data-1980-2019'!$D$1:$D$16305,'[1]NBA-Data-1980-2019'!$H$1:$H$16305,"",0)</f>
        <v>272.60000000000002</v>
      </c>
      <c r="AI320" s="68" cm="1">
        <f t="array" ref="AI320">_xlfn.XLOOKUP($AE320&amp;$C320&amp;$D320,'[1]NBA-Data-1980-2019'!$B$1:$B$16305&amp;'[1]NBA-Data-1980-2019'!$A$1:$A$16305&amp;'[1]NBA-Data-1980-2019'!$D$1:$D$16305,'[1]NBA-Data-1980-2019'!$F$1:$F$16305,"",0)</f>
        <v>9.6999999999999993</v>
      </c>
      <c r="AJ320" s="68">
        <f>IFERROR(($AH320/SUM(AH312:AH333))*$AI320,"")</f>
        <v>0.15352663848762138</v>
      </c>
      <c r="AO320">
        <v>9</v>
      </c>
      <c r="AP320" t="s">
        <v>883</v>
      </c>
      <c r="AQ320">
        <v>27</v>
      </c>
      <c r="AR320">
        <v>63</v>
      </c>
      <c r="AS320" s="2">
        <v>581</v>
      </c>
      <c r="AV320" s="61">
        <v>0.05</v>
      </c>
      <c r="AW320" s="61">
        <v>0.88</v>
      </c>
      <c r="AX320" s="61">
        <v>7.0000000000000007E-2</v>
      </c>
      <c r="AY320" s="2">
        <v>-5.8</v>
      </c>
      <c r="AZ320" s="2">
        <v>-12.8</v>
      </c>
      <c r="BA320" s="2">
        <v>12</v>
      </c>
      <c r="BB320" s="2">
        <v>6</v>
      </c>
      <c r="BC320" s="2">
        <v>31</v>
      </c>
      <c r="BD320" s="2">
        <v>6</v>
      </c>
      <c r="BE320" s="2">
        <v>14</v>
      </c>
      <c r="BF320" s="2">
        <v>3</v>
      </c>
      <c r="BG320" s="2">
        <v>79</v>
      </c>
      <c r="BH320" s="2">
        <v>3</v>
      </c>
      <c r="BI320" s="2">
        <v>18</v>
      </c>
      <c r="BK320" s="2">
        <v>9</v>
      </c>
      <c r="BL320" s="2" t="s">
        <v>883</v>
      </c>
      <c r="BM320" s="2">
        <v>27</v>
      </c>
      <c r="BN320" s="2">
        <v>63</v>
      </c>
      <c r="BO320" s="2">
        <v>581</v>
      </c>
      <c r="BP320" s="2">
        <v>6.7</v>
      </c>
      <c r="BQ320" s="2">
        <v>0.40699999999999997</v>
      </c>
      <c r="BR320" s="2">
        <v>8.2000000000000003E-2</v>
      </c>
      <c r="BS320" s="2">
        <v>0.16</v>
      </c>
      <c r="BT320" s="2">
        <v>8.5</v>
      </c>
      <c r="BU320" s="2">
        <v>13.7</v>
      </c>
      <c r="BV320" s="2">
        <v>11.2</v>
      </c>
      <c r="BW320" s="2">
        <v>9</v>
      </c>
      <c r="BX320" s="2">
        <v>0.8</v>
      </c>
      <c r="BY320" s="2">
        <v>0.8</v>
      </c>
      <c r="BZ320" s="2">
        <v>13.7</v>
      </c>
      <c r="CA320" s="2">
        <v>18.600000000000001</v>
      </c>
      <c r="CC320" s="2">
        <v>-0.7</v>
      </c>
      <c r="CD320" s="2">
        <v>0.7</v>
      </c>
      <c r="CE320" s="2">
        <v>0</v>
      </c>
      <c r="CF320" s="2">
        <v>1E-3</v>
      </c>
      <c r="CH320" s="2">
        <v>-5.2</v>
      </c>
      <c r="CI320" s="2">
        <v>-1.1000000000000001</v>
      </c>
      <c r="CJ320" s="2">
        <v>-6.3</v>
      </c>
      <c r="CK320" s="2">
        <v>-0.6</v>
      </c>
    </row>
    <row r="321" spans="2:89" x14ac:dyDescent="0.2">
      <c r="B321" s="1" t="s">
        <v>98</v>
      </c>
      <c r="C321" s="1">
        <v>2010</v>
      </c>
      <c r="D321" s="1" t="s">
        <v>838</v>
      </c>
      <c r="F321" s="2">
        <v>21</v>
      </c>
      <c r="G321" s="2" t="s">
        <v>883</v>
      </c>
      <c r="H321" s="2" t="s">
        <v>566</v>
      </c>
      <c r="I321" s="4" t="s">
        <v>602</v>
      </c>
      <c r="J321" s="16">
        <f>_xlfn.XLOOKUP($I321,DASHBOARD!$I$2:$I$27,DASHBOARD!$J$2:$J$27,"",0)</f>
        <v>81</v>
      </c>
      <c r="K321" s="23">
        <f>J321/DASHBOARD!$C$3</f>
        <v>2.0574041148082296</v>
      </c>
      <c r="L321" s="2">
        <v>225</v>
      </c>
      <c r="M321" s="26">
        <f>L321/DASHBOARD!$C$4</f>
        <v>102.0408163265306</v>
      </c>
      <c r="N321" s="26">
        <f t="shared" si="36"/>
        <v>24.106530861087002</v>
      </c>
      <c r="O321" s="5">
        <v>30341</v>
      </c>
      <c r="P321" s="2" t="s">
        <v>557</v>
      </c>
      <c r="Q321" s="2" t="str">
        <f>_xlfn.XLOOKUP($P321,DASHBOARD!$L$2:$L$150,DASHBOARD!M$2:M$150,"",0)</f>
        <v>United States</v>
      </c>
      <c r="R321" s="2" t="str">
        <f>_xlfn.XLOOKUP($P321,DASHBOARD!$L$2:$L$150,DASHBOARD!N$2:N$150,"",0)</f>
        <v>North America</v>
      </c>
      <c r="S321" s="2" t="str">
        <f>_xlfn.XLOOKUP($P321,DASHBOARD!$L$2:$L$150,DASHBOARD!O$2:O$150,"",0)</f>
        <v>Americas</v>
      </c>
      <c r="T321" s="2">
        <v>4</v>
      </c>
      <c r="V321" s="2" t="s">
        <v>691</v>
      </c>
      <c r="W321" s="2" t="s">
        <v>691</v>
      </c>
      <c r="Y321" s="2" t="str">
        <f t="shared" si="37"/>
        <v/>
      </c>
      <c r="Z321" s="6">
        <f>_xlfn.XLOOKUP($G321,$AE$312:$AE$333,$AF$312:$AF$333,0,0)</f>
        <v>959111</v>
      </c>
      <c r="AA321" s="43">
        <f>Z321/$AB$334</f>
        <v>1.0496074856652686E-2</v>
      </c>
      <c r="AD321" s="1">
        <v>10</v>
      </c>
      <c r="AE321" s="2" t="s">
        <v>797</v>
      </c>
      <c r="AF321" s="6">
        <v>2000000</v>
      </c>
      <c r="AG321" s="6" cm="1">
        <f t="array" ref="AG321">_xlfn.XLOOKUP($AE321&amp;$C321&amp;$D321,'[1]NBA-Data-1980-2019'!$B$1:$B$16305&amp;'[1]NBA-Data-1980-2019'!$A$1:$A$16305&amp;'[1]NBA-Data-1980-2019'!$D$1:$D$16305,'[1]NBA-Data-1980-2019'!$G$1:$G$16305,"",0)</f>
        <v>2000000</v>
      </c>
      <c r="AH321" s="68" cm="1">
        <f t="array" ref="AH321">_xlfn.XLOOKUP($AE321&amp;$C321&amp;$D321,'[1]NBA-Data-1980-2019'!$B$1:$B$16305&amp;'[1]NBA-Data-1980-2019'!$A$1:$A$16305&amp;'[1]NBA-Data-1980-2019'!$D$1:$D$16305,'[1]NBA-Data-1980-2019'!$H$1:$H$16305,"",0)</f>
        <v>1697.3999999999999</v>
      </c>
      <c r="AI321" s="68" cm="1">
        <f t="array" ref="AI321">_xlfn.XLOOKUP($AE321&amp;$C321&amp;$D321,'[1]NBA-Data-1980-2019'!$B$1:$B$16305&amp;'[1]NBA-Data-1980-2019'!$A$1:$A$16305&amp;'[1]NBA-Data-1980-2019'!$D$1:$D$16305,'[1]NBA-Data-1980-2019'!$F$1:$F$16305,"",0)</f>
        <v>12.4</v>
      </c>
      <c r="AJ321" s="68">
        <f>IFERROR(($AH321/SUM(AH312:AH333))*$AI321,"")</f>
        <v>1.2220586186074598</v>
      </c>
      <c r="AO321">
        <v>10</v>
      </c>
      <c r="AP321" t="s">
        <v>884</v>
      </c>
      <c r="AQ321">
        <v>25</v>
      </c>
      <c r="AR321">
        <v>67</v>
      </c>
      <c r="AS321" s="2">
        <v>575</v>
      </c>
      <c r="AT321" s="61">
        <v>0.01</v>
      </c>
      <c r="AU321" s="61">
        <v>0.46</v>
      </c>
      <c r="AV321" s="61">
        <v>0.52</v>
      </c>
      <c r="AW321" s="61">
        <v>0.01</v>
      </c>
      <c r="AY321" s="2">
        <v>-1.5</v>
      </c>
      <c r="AZ321" s="2">
        <v>-7.8</v>
      </c>
      <c r="BA321" s="2">
        <v>7</v>
      </c>
      <c r="BB321" s="2">
        <v>5</v>
      </c>
      <c r="BC321" s="2">
        <v>25</v>
      </c>
      <c r="BD321" s="2">
        <v>5</v>
      </c>
      <c r="BE321" s="2">
        <v>10</v>
      </c>
      <c r="BF321" s="2">
        <v>7</v>
      </c>
      <c r="BG321" s="2">
        <v>95</v>
      </c>
      <c r="BH321" s="2">
        <v>3</v>
      </c>
      <c r="BI321" s="2">
        <v>0</v>
      </c>
      <c r="BK321" s="2">
        <v>10</v>
      </c>
      <c r="BL321" s="2" t="s">
        <v>884</v>
      </c>
      <c r="BM321" s="2">
        <v>25</v>
      </c>
      <c r="BN321" s="2">
        <v>67</v>
      </c>
      <c r="BO321" s="2">
        <v>575</v>
      </c>
      <c r="BP321" s="2">
        <v>11.4</v>
      </c>
      <c r="BQ321" s="2">
        <v>0.51800000000000002</v>
      </c>
      <c r="BR321" s="2">
        <v>0.49399999999999999</v>
      </c>
      <c r="BS321" s="2">
        <v>0.20100000000000001</v>
      </c>
      <c r="BT321" s="2">
        <v>4.9000000000000004</v>
      </c>
      <c r="BU321" s="2">
        <v>10.4</v>
      </c>
      <c r="BV321" s="2">
        <v>7.7</v>
      </c>
      <c r="BW321" s="2">
        <v>10.5</v>
      </c>
      <c r="BX321" s="2">
        <v>1.8</v>
      </c>
      <c r="BY321" s="2">
        <v>0.5</v>
      </c>
      <c r="BZ321" s="2">
        <v>8.6999999999999993</v>
      </c>
      <c r="CA321" s="2">
        <v>15.2</v>
      </c>
      <c r="CC321" s="2">
        <v>0.7</v>
      </c>
      <c r="CD321" s="2">
        <v>0.7</v>
      </c>
      <c r="CE321" s="2">
        <v>1.4</v>
      </c>
      <c r="CF321" s="2">
        <v>0.12</v>
      </c>
      <c r="CH321" s="2">
        <v>-1.7</v>
      </c>
      <c r="CI321" s="2">
        <v>1</v>
      </c>
      <c r="CJ321" s="2">
        <v>-0.7</v>
      </c>
      <c r="CK321" s="2">
        <v>0.2</v>
      </c>
    </row>
    <row r="322" spans="2:89" x14ac:dyDescent="0.2">
      <c r="B322" s="1" t="s">
        <v>98</v>
      </c>
      <c r="C322" s="1">
        <v>2010</v>
      </c>
      <c r="D322" s="1" t="s">
        <v>838</v>
      </c>
      <c r="F322" s="2">
        <v>18</v>
      </c>
      <c r="G322" s="2" t="s">
        <v>884</v>
      </c>
      <c r="H322" s="2" t="s">
        <v>576</v>
      </c>
      <c r="I322" s="4" t="s">
        <v>604</v>
      </c>
      <c r="J322" s="16">
        <f>_xlfn.XLOOKUP($I322,DASHBOARD!$I$2:$I$27,DASHBOARD!$J$2:$J$27,"",0)</f>
        <v>79</v>
      </c>
      <c r="K322" s="23">
        <f>J322/DASHBOARD!$C$3</f>
        <v>2.0066040132080265</v>
      </c>
      <c r="L322" s="2">
        <v>195</v>
      </c>
      <c r="M322" s="26">
        <f>L322/DASHBOARD!$C$4</f>
        <v>88.435374149659864</v>
      </c>
      <c r="N322" s="26">
        <f t="shared" si="36"/>
        <v>21.963556446452959</v>
      </c>
      <c r="O322" s="5">
        <v>30749</v>
      </c>
      <c r="P322" s="2" t="s">
        <v>885</v>
      </c>
      <c r="Q322" s="2" t="str">
        <f>_xlfn.XLOOKUP($P322,DASHBOARD!$L$2:$L$150,DASHBOARD!M$2:M$150,"",0)</f>
        <v>Slovenia</v>
      </c>
      <c r="R322" s="2" t="str">
        <f>_xlfn.XLOOKUP($P322,DASHBOARD!$L$2:$L$150,DASHBOARD!N$2:N$150,"",0)</f>
        <v>Europe</v>
      </c>
      <c r="S322" s="2" t="str">
        <f>_xlfn.XLOOKUP($P322,DASHBOARD!$L$2:$L$150,DASHBOARD!O$2:O$150,"",0)</f>
        <v>Eurasia</v>
      </c>
      <c r="T322" s="2">
        <v>5</v>
      </c>
      <c r="Y322" s="2" t="str">
        <f t="shared" si="37"/>
        <v/>
      </c>
      <c r="Z322" s="6">
        <f>_xlfn.XLOOKUP($G322,$AE$312:$AE$333,$AF$312:$AF$333,0,0)</f>
        <v>5000000</v>
      </c>
      <c r="AA322" s="43">
        <f>Z322/$AB$334</f>
        <v>5.4717727440581364E-2</v>
      </c>
      <c r="AD322" s="1">
        <v>11</v>
      </c>
      <c r="AE322" s="2" t="s">
        <v>876</v>
      </c>
      <c r="AF322" s="6">
        <v>1947240</v>
      </c>
      <c r="AG322" s="6" cm="1">
        <f t="array" ref="AG322">_xlfn.XLOOKUP($AE322&amp;$C322&amp;$D322,'[1]NBA-Data-1980-2019'!$B$1:$B$16305&amp;'[1]NBA-Data-1980-2019'!$A$1:$A$16305&amp;'[1]NBA-Data-1980-2019'!$D$1:$D$16305,'[1]NBA-Data-1980-2019'!$G$1:$G$16305,"",0)</f>
        <v>1947240</v>
      </c>
      <c r="AH322" s="68" cm="1">
        <f t="array" ref="AH322">_xlfn.XLOOKUP($AE322&amp;$C322&amp;$D322,'[1]NBA-Data-1980-2019'!$B$1:$B$16305&amp;'[1]NBA-Data-1980-2019'!$A$1:$A$16305&amp;'[1]NBA-Data-1980-2019'!$D$1:$D$16305,'[1]NBA-Data-1980-2019'!$H$1:$H$16305,"",0)</f>
        <v>1476</v>
      </c>
      <c r="AI322" s="68" cm="1">
        <f t="array" ref="AI322">_xlfn.XLOOKUP($AE322&amp;$C322&amp;$D322,'[1]NBA-Data-1980-2019'!$B$1:$B$16305&amp;'[1]NBA-Data-1980-2019'!$A$1:$A$16305&amp;'[1]NBA-Data-1980-2019'!$D$1:$D$16305,'[1]NBA-Data-1980-2019'!$F$1:$F$16305,"",0)</f>
        <v>12.3</v>
      </c>
      <c r="AJ322" s="68">
        <f>IFERROR(($AH322/SUM(AH312:AH333))*$AI322,"")</f>
        <v>1.0540898323191976</v>
      </c>
      <c r="AO322">
        <v>11</v>
      </c>
      <c r="AP322" t="s">
        <v>880</v>
      </c>
      <c r="AQ322">
        <v>29</v>
      </c>
      <c r="AR322">
        <v>49</v>
      </c>
      <c r="AS322" s="2">
        <v>355</v>
      </c>
      <c r="AW322" s="61">
        <v>0.02</v>
      </c>
      <c r="AX322" s="61">
        <v>0.99</v>
      </c>
      <c r="AY322" s="2">
        <v>-3.7</v>
      </c>
      <c r="AZ322" s="2">
        <v>-9.6999999999999993</v>
      </c>
      <c r="BA322" s="2">
        <v>1</v>
      </c>
      <c r="BB322" s="2">
        <v>2</v>
      </c>
      <c r="BC322" s="2">
        <v>26</v>
      </c>
      <c r="BD322" s="2">
        <v>6</v>
      </c>
      <c r="BE322" s="2">
        <v>10</v>
      </c>
      <c r="BF322" s="2">
        <v>4</v>
      </c>
      <c r="BG322" s="2">
        <v>17</v>
      </c>
      <c r="BH322" s="2">
        <v>3</v>
      </c>
      <c r="BI322" s="2">
        <v>4</v>
      </c>
      <c r="BK322" s="2">
        <v>11</v>
      </c>
      <c r="BL322" s="2" t="s">
        <v>880</v>
      </c>
      <c r="BM322" s="2">
        <v>29</v>
      </c>
      <c r="BN322" s="2">
        <v>49</v>
      </c>
      <c r="BO322" s="2">
        <v>355</v>
      </c>
      <c r="BP322" s="2">
        <v>11.6</v>
      </c>
      <c r="BQ322" s="2">
        <v>0.47099999999999997</v>
      </c>
      <c r="BR322" s="2">
        <v>0</v>
      </c>
      <c r="BS322" s="2">
        <v>0.184</v>
      </c>
      <c r="BT322" s="2">
        <v>10.199999999999999</v>
      </c>
      <c r="BU322" s="2">
        <v>17.2</v>
      </c>
      <c r="BV322" s="2">
        <v>13.7</v>
      </c>
      <c r="BW322" s="2">
        <v>3.4</v>
      </c>
      <c r="BX322" s="2">
        <v>0.7</v>
      </c>
      <c r="BY322" s="2">
        <v>6.2</v>
      </c>
      <c r="BZ322" s="2">
        <v>11.9</v>
      </c>
      <c r="CA322" s="2">
        <v>16</v>
      </c>
      <c r="CC322" s="2">
        <v>0</v>
      </c>
      <c r="CD322" s="2">
        <v>0.6</v>
      </c>
      <c r="CE322" s="2">
        <v>0.6</v>
      </c>
      <c r="CF322" s="2">
        <v>8.4000000000000005E-2</v>
      </c>
      <c r="CH322" s="2">
        <v>-4.9000000000000004</v>
      </c>
      <c r="CI322" s="2">
        <v>0.8</v>
      </c>
      <c r="CJ322" s="2">
        <v>-4.0999999999999996</v>
      </c>
      <c r="CK322" s="2">
        <v>-0.2</v>
      </c>
    </row>
    <row r="323" spans="2:89" x14ac:dyDescent="0.2">
      <c r="B323" s="1" t="s">
        <v>98</v>
      </c>
      <c r="C323" s="1">
        <v>2010</v>
      </c>
      <c r="D323" s="1" t="s">
        <v>838</v>
      </c>
      <c r="F323" s="2">
        <v>4</v>
      </c>
      <c r="G323" s="2" t="s">
        <v>886</v>
      </c>
      <c r="H323" s="2" t="s">
        <v>570</v>
      </c>
      <c r="I323" s="4" t="s">
        <v>600</v>
      </c>
      <c r="J323" s="16">
        <f>_xlfn.XLOOKUP($I323,DASHBOARD!$I$2:$I$27,DASHBOARD!$J$2:$J$27,"",0)</f>
        <v>80</v>
      </c>
      <c r="K323" s="23">
        <f>J323/DASHBOARD!$C$3</f>
        <v>2.0320040640081283</v>
      </c>
      <c r="L323" s="2">
        <v>235</v>
      </c>
      <c r="M323" s="26">
        <f>L323/DASHBOARD!$C$4</f>
        <v>106.57596371882086</v>
      </c>
      <c r="N323" s="26">
        <f t="shared" si="36"/>
        <v>25.811314590419496</v>
      </c>
      <c r="O323" s="5">
        <v>29308</v>
      </c>
      <c r="P323" s="2" t="s">
        <v>557</v>
      </c>
      <c r="Q323" s="2" t="str">
        <f>_xlfn.XLOOKUP($P323,DASHBOARD!$L$2:$L$150,DASHBOARD!M$2:M$150,"",0)</f>
        <v>United States</v>
      </c>
      <c r="R323" s="2" t="str">
        <f>_xlfn.XLOOKUP($P323,DASHBOARD!$L$2:$L$150,DASHBOARD!N$2:N$150,"",0)</f>
        <v>North America</v>
      </c>
      <c r="S323" s="2" t="str">
        <f>_xlfn.XLOOKUP($P323,DASHBOARD!$L$2:$L$150,DASHBOARD!O$2:O$150,"",0)</f>
        <v>Americas</v>
      </c>
      <c r="T323" s="2">
        <v>6</v>
      </c>
      <c r="V323" s="2" t="s">
        <v>571</v>
      </c>
      <c r="W323" s="2" t="s">
        <v>571</v>
      </c>
      <c r="Y323" s="2" t="str">
        <f t="shared" si="37"/>
        <v/>
      </c>
      <c r="Z323" s="6">
        <f>_xlfn.XLOOKUP($G323,$AE$312:$AE$333,$AF$312:$AF$333,0,0)</f>
        <v>4840000</v>
      </c>
      <c r="AA323" s="43">
        <f>Z323/$AB$334</f>
        <v>5.2966760162482758E-2</v>
      </c>
      <c r="AD323" s="1">
        <v>12</v>
      </c>
      <c r="AE323" s="2" t="s">
        <v>889</v>
      </c>
      <c r="AF323" s="11">
        <v>1000000</v>
      </c>
      <c r="AG323" s="6" t="str" cm="1">
        <f t="array" ref="AG323">_xlfn.XLOOKUP($AE323&amp;$C323&amp;$D323,'[1]NBA-Data-1980-2019'!$B$1:$B$16305&amp;'[1]NBA-Data-1980-2019'!$A$1:$A$16305&amp;'[1]NBA-Data-1980-2019'!$D$1:$D$16305,'[1]NBA-Data-1980-2019'!$G$1:$G$16305,"",0)</f>
        <v/>
      </c>
      <c r="AH323" s="68" t="str" cm="1">
        <f t="array" ref="AH323">_xlfn.XLOOKUP($AE323&amp;$C323&amp;$D323,'[1]NBA-Data-1980-2019'!$B$1:$B$16305&amp;'[1]NBA-Data-1980-2019'!$A$1:$A$16305&amp;'[1]NBA-Data-1980-2019'!$D$1:$D$16305,'[1]NBA-Data-1980-2019'!$H$1:$H$16305,"",0)</f>
        <v/>
      </c>
      <c r="AI323" s="68" t="str" cm="1">
        <f t="array" ref="AI323">_xlfn.XLOOKUP($AE323&amp;$C323&amp;$D323,'[1]NBA-Data-1980-2019'!$B$1:$B$16305&amp;'[1]NBA-Data-1980-2019'!$A$1:$A$16305&amp;'[1]NBA-Data-1980-2019'!$D$1:$D$16305,'[1]NBA-Data-1980-2019'!$F$1:$F$16305,"",0)</f>
        <v/>
      </c>
      <c r="AJ323" s="68" t="str">
        <f>IFERROR(($AH323/SUM(AH312:AH333))*$AI323,"")</f>
        <v/>
      </c>
      <c r="AO323">
        <v>12</v>
      </c>
      <c r="AP323" t="s">
        <v>886</v>
      </c>
      <c r="AQ323">
        <v>29</v>
      </c>
      <c r="AR323">
        <v>29</v>
      </c>
      <c r="AS323" s="2">
        <v>272</v>
      </c>
      <c r="AU323" s="61">
        <v>0.03</v>
      </c>
      <c r="AV323" s="61">
        <v>0.7</v>
      </c>
      <c r="AW323" s="61">
        <v>0.27</v>
      </c>
      <c r="AY323" s="2">
        <v>-8.9</v>
      </c>
      <c r="AZ323" s="2">
        <v>-15</v>
      </c>
      <c r="BA323" s="2">
        <v>10</v>
      </c>
      <c r="BB323" s="2">
        <v>1</v>
      </c>
      <c r="BC323" s="2">
        <v>12</v>
      </c>
      <c r="BD323" s="2">
        <v>0</v>
      </c>
      <c r="BE323" s="2">
        <v>2</v>
      </c>
      <c r="BF323" s="2">
        <v>2</v>
      </c>
      <c r="BG323" s="2">
        <v>86</v>
      </c>
      <c r="BH323" s="2">
        <v>0</v>
      </c>
      <c r="BI323" s="2">
        <v>3</v>
      </c>
      <c r="BK323" s="2">
        <v>12</v>
      </c>
      <c r="BL323" s="2" t="s">
        <v>886</v>
      </c>
      <c r="BM323" s="2">
        <v>29</v>
      </c>
      <c r="BN323" s="2">
        <v>29</v>
      </c>
      <c r="BO323" s="2">
        <v>272</v>
      </c>
      <c r="BP323" s="2">
        <v>9.6999999999999993</v>
      </c>
      <c r="BQ323" s="2">
        <v>0.40200000000000002</v>
      </c>
      <c r="BR323" s="2">
        <v>0.20200000000000001</v>
      </c>
      <c r="BS323" s="2">
        <v>4.8000000000000001E-2</v>
      </c>
      <c r="BT323" s="2">
        <v>5</v>
      </c>
      <c r="BU323" s="2">
        <v>10.6</v>
      </c>
      <c r="BV323" s="2">
        <v>7.8</v>
      </c>
      <c r="BW323" s="2">
        <v>21.5</v>
      </c>
      <c r="BX323" s="2">
        <v>1.9</v>
      </c>
      <c r="BY323" s="2">
        <v>0.3</v>
      </c>
      <c r="BZ323" s="2">
        <v>12.3</v>
      </c>
      <c r="CA323" s="2">
        <v>16.100000000000001</v>
      </c>
      <c r="CC323" s="2">
        <v>-0.1</v>
      </c>
      <c r="CD323" s="2">
        <v>0.4</v>
      </c>
      <c r="CE323" s="2">
        <v>0.3</v>
      </c>
      <c r="CF323" s="2">
        <v>4.7E-2</v>
      </c>
      <c r="CH323" s="2">
        <v>-2.8</v>
      </c>
      <c r="CI323" s="2">
        <v>0.5</v>
      </c>
      <c r="CJ323" s="2">
        <v>-2.2999999999999998</v>
      </c>
      <c r="CK323" s="2">
        <v>0</v>
      </c>
    </row>
    <row r="324" spans="2:89" x14ac:dyDescent="0.2">
      <c r="B324" s="1" t="s">
        <v>98</v>
      </c>
      <c r="C324" s="1">
        <v>2010</v>
      </c>
      <c r="D324" s="1" t="s">
        <v>838</v>
      </c>
      <c r="F324" s="2">
        <v>37</v>
      </c>
      <c r="G324" s="2" t="s">
        <v>887</v>
      </c>
      <c r="H324" s="2" t="s">
        <v>570</v>
      </c>
      <c r="I324" s="4" t="s">
        <v>604</v>
      </c>
      <c r="J324" s="16">
        <f>_xlfn.XLOOKUP($I324,DASHBOARD!$I$2:$I$27,DASHBOARD!$J$2:$J$27,"",0)</f>
        <v>79</v>
      </c>
      <c r="K324" s="23">
        <f>J324/DASHBOARD!$C$3</f>
        <v>2.0066040132080265</v>
      </c>
      <c r="L324" s="2">
        <v>260</v>
      </c>
      <c r="M324" s="26">
        <f>L324/DASHBOARD!$C$4</f>
        <v>117.91383219954648</v>
      </c>
      <c r="N324" s="26">
        <f t="shared" si="36"/>
        <v>29.284741928603943</v>
      </c>
      <c r="O324" s="5">
        <v>29172</v>
      </c>
      <c r="P324" s="2" t="s">
        <v>557</v>
      </c>
      <c r="Q324" s="2" t="str">
        <f>_xlfn.XLOOKUP($P324,DASHBOARD!$L$2:$L$150,DASHBOARD!M$2:M$150,"",0)</f>
        <v>United States</v>
      </c>
      <c r="R324" s="2" t="str">
        <f>_xlfn.XLOOKUP($P324,DASHBOARD!$L$2:$L$150,DASHBOARD!N$2:N$150,"",0)</f>
        <v>North America</v>
      </c>
      <c r="S324" s="2" t="str">
        <f>_xlfn.XLOOKUP($P324,DASHBOARD!$L$2:$L$150,DASHBOARD!O$2:O$150,"",0)</f>
        <v>Americas</v>
      </c>
      <c r="T324" s="2">
        <v>10</v>
      </c>
      <c r="V324" s="2" t="s">
        <v>888</v>
      </c>
      <c r="W324" s="2" t="s">
        <v>888</v>
      </c>
      <c r="Y324" s="2" t="str">
        <f t="shared" si="37"/>
        <v/>
      </c>
      <c r="Z324" s="6">
        <f>_xlfn.XLOOKUP($G324,$AE$312:$AE$333,$AF$312:$AF$333,0,0)</f>
        <v>5854000</v>
      </c>
      <c r="AA324" s="43">
        <f>Z324/$AB$334</f>
        <v>6.4063515287432662E-2</v>
      </c>
      <c r="AD324" s="1">
        <v>13</v>
      </c>
      <c r="AE324" s="2" t="s">
        <v>880</v>
      </c>
      <c r="AF324" s="6">
        <v>959111</v>
      </c>
      <c r="AG324" s="6" cm="1">
        <f t="array" ref="AG324">_xlfn.XLOOKUP($AE324&amp;$C324&amp;$D324,'[1]NBA-Data-1980-2019'!$B$1:$B$16305&amp;'[1]NBA-Data-1980-2019'!$A$1:$A$16305&amp;'[1]NBA-Data-1980-2019'!$D$1:$D$16305,'[1]NBA-Data-1980-2019'!$G$1:$G$16305,"",0)</f>
        <v>959111</v>
      </c>
      <c r="AH324" s="68" cm="1">
        <f t="array" ref="AH324">_xlfn.XLOOKUP($AE324&amp;$C324&amp;$D324,'[1]NBA-Data-1980-2019'!$B$1:$B$16305&amp;'[1]NBA-Data-1980-2019'!$A$1:$A$16305&amp;'[1]NBA-Data-1980-2019'!$D$1:$D$16305,'[1]NBA-Data-1980-2019'!$H$1:$H$16305,"",0)</f>
        <v>352.8</v>
      </c>
      <c r="AI324" s="68" cm="1">
        <f t="array" ref="AI324">_xlfn.XLOOKUP($AE324&amp;$C324&amp;$D324,'[1]NBA-Data-1980-2019'!$B$1:$B$16305&amp;'[1]NBA-Data-1980-2019'!$A$1:$A$16305&amp;'[1]NBA-Data-1980-2019'!$D$1:$D$16305,'[1]NBA-Data-1980-2019'!$F$1:$F$16305,"",0)</f>
        <v>11.6</v>
      </c>
      <c r="AJ324" s="68">
        <f>IFERROR(($AH324/SUM(AH312:AH333))*$AI324,"")</f>
        <v>0.23761438060290774</v>
      </c>
      <c r="AO324">
        <v>13</v>
      </c>
      <c r="AP324" t="s">
        <v>881</v>
      </c>
      <c r="AQ324">
        <v>25</v>
      </c>
      <c r="AR324">
        <v>31</v>
      </c>
      <c r="AS324" s="2">
        <v>241</v>
      </c>
      <c r="AU324" s="61">
        <v>0.05</v>
      </c>
      <c r="AV324" s="61">
        <v>0.93</v>
      </c>
      <c r="AW324" s="61">
        <v>0.03</v>
      </c>
      <c r="AY324" s="2">
        <v>-7.8</v>
      </c>
      <c r="AZ324" s="2">
        <v>-13.7</v>
      </c>
      <c r="BA324" s="2">
        <v>6</v>
      </c>
      <c r="BB324" s="2">
        <v>1</v>
      </c>
      <c r="BC324" s="2">
        <v>9</v>
      </c>
      <c r="BD324" s="2">
        <v>1</v>
      </c>
      <c r="BE324" s="2">
        <v>4</v>
      </c>
      <c r="BF324" s="2">
        <v>0</v>
      </c>
      <c r="BG324" s="2">
        <v>40</v>
      </c>
      <c r="BH324" s="2">
        <v>0</v>
      </c>
      <c r="BI324" s="2">
        <v>6</v>
      </c>
      <c r="BK324" s="2">
        <v>13</v>
      </c>
      <c r="BL324" s="2" t="s">
        <v>881</v>
      </c>
      <c r="BM324" s="2">
        <v>25</v>
      </c>
      <c r="BN324" s="2">
        <v>31</v>
      </c>
      <c r="BO324" s="2">
        <v>241</v>
      </c>
      <c r="BP324" s="2">
        <v>7.4</v>
      </c>
      <c r="BQ324" s="2">
        <v>0.41799999999999998</v>
      </c>
      <c r="BR324" s="2">
        <v>0.247</v>
      </c>
      <c r="BS324" s="2">
        <v>9.4E-2</v>
      </c>
      <c r="BT324" s="2">
        <v>4.7</v>
      </c>
      <c r="BU324" s="2">
        <v>10.1</v>
      </c>
      <c r="BV324" s="2">
        <v>7.4</v>
      </c>
      <c r="BW324" s="2">
        <v>11.3</v>
      </c>
      <c r="BX324" s="2">
        <v>0.6</v>
      </c>
      <c r="BY324" s="2">
        <v>0.6</v>
      </c>
      <c r="BZ324" s="2">
        <v>10.199999999999999</v>
      </c>
      <c r="CA324" s="2">
        <v>18.3</v>
      </c>
      <c r="CC324" s="2">
        <v>-0.2</v>
      </c>
      <c r="CD324" s="2">
        <v>0.2</v>
      </c>
      <c r="CE324" s="2">
        <v>0</v>
      </c>
      <c r="CF324" s="2">
        <v>8.9999999999999993E-3</v>
      </c>
      <c r="CH324" s="2">
        <v>-3.6</v>
      </c>
      <c r="CI324" s="2">
        <v>-1.1000000000000001</v>
      </c>
      <c r="CJ324" s="2">
        <v>-4.7</v>
      </c>
      <c r="CK324" s="2">
        <v>-0.2</v>
      </c>
    </row>
    <row r="325" spans="2:89" x14ac:dyDescent="0.2">
      <c r="B325" s="1" t="s">
        <v>98</v>
      </c>
      <c r="C325" s="1">
        <v>2010</v>
      </c>
      <c r="D325" s="1" t="s">
        <v>838</v>
      </c>
      <c r="I325" s="4"/>
      <c r="O325" s="5"/>
      <c r="Y325" s="2" t="str">
        <f t="shared" si="37"/>
        <v/>
      </c>
      <c r="Z325" s="6">
        <f>_xlfn.XLOOKUP($G325,$AE$312:$AE$333,$AF$312:$AF$333,0,0)</f>
        <v>0</v>
      </c>
      <c r="AA325" s="43">
        <f>Z325/$AB$334</f>
        <v>0</v>
      </c>
      <c r="AD325" s="1">
        <v>14</v>
      </c>
      <c r="AE325" s="2" t="s">
        <v>883</v>
      </c>
      <c r="AF325" s="6">
        <v>959111</v>
      </c>
      <c r="AG325" s="6" cm="1">
        <f t="array" ref="AG325">_xlfn.XLOOKUP($AE325&amp;$C325&amp;$D325,'[1]NBA-Data-1980-2019'!$B$1:$B$16305&amp;'[1]NBA-Data-1980-2019'!$A$1:$A$16305&amp;'[1]NBA-Data-1980-2019'!$D$1:$D$16305,'[1]NBA-Data-1980-2019'!$G$1:$G$16305,"",0)</f>
        <v>959111</v>
      </c>
      <c r="AH325" s="68" cm="1">
        <f t="array" ref="AH325">_xlfn.XLOOKUP($AE325&amp;$C325&amp;$D325,'[1]NBA-Data-1980-2019'!$B$1:$B$16305&amp;'[1]NBA-Data-1980-2019'!$A$1:$A$16305&amp;'[1]NBA-Data-1980-2019'!$D$1:$D$16305,'[1]NBA-Data-1980-2019'!$H$1:$H$16305,"",0)</f>
        <v>579.59999999999991</v>
      </c>
      <c r="AI325" s="68" cm="1">
        <f t="array" ref="AI325">_xlfn.XLOOKUP($AE325&amp;$C325&amp;$D325,'[1]NBA-Data-1980-2019'!$B$1:$B$16305&amp;'[1]NBA-Data-1980-2019'!$A$1:$A$16305&amp;'[1]NBA-Data-1980-2019'!$D$1:$D$16305,'[1]NBA-Data-1980-2019'!$F$1:$F$16305,"",0)</f>
        <v>6.7</v>
      </c>
      <c r="AJ325" s="68">
        <f>IFERROR(($AH325/SUM(AH312:AH333))*$AI325,"")</f>
        <v>0.22547029587997583</v>
      </c>
    </row>
    <row r="326" spans="2:89" x14ac:dyDescent="0.2">
      <c r="B326" s="1" t="s">
        <v>98</v>
      </c>
      <c r="C326" s="1">
        <v>2010</v>
      </c>
      <c r="D326" s="1" t="s">
        <v>838</v>
      </c>
      <c r="I326" s="4"/>
      <c r="O326" s="5"/>
      <c r="Y326" s="2" t="str">
        <f t="shared" si="37"/>
        <v/>
      </c>
      <c r="Z326" s="6">
        <f>_xlfn.XLOOKUP($G326,$AE$312:$AE$333,$AF$312:$AF$333,0,0)</f>
        <v>0</v>
      </c>
      <c r="AA326" s="43">
        <f>Z326/$AB$334</f>
        <v>0</v>
      </c>
      <c r="AD326" s="1">
        <v>15</v>
      </c>
      <c r="AF326" s="6"/>
      <c r="AG326" s="6" t="str" cm="1">
        <f t="array" ref="AG326">_xlfn.XLOOKUP($AE326&amp;$C326&amp;$D326,'[1]NBA-Data-1980-2019'!$B$1:$B$16305&amp;'[1]NBA-Data-1980-2019'!$A$1:$A$16305&amp;'[1]NBA-Data-1980-2019'!$D$1:$D$16305,'[1]NBA-Data-1980-2019'!$G$1:$G$16305,"",0)</f>
        <v/>
      </c>
      <c r="AH326" s="68" t="str" cm="1">
        <f t="array" ref="AH326">_xlfn.XLOOKUP($AE326&amp;$C326&amp;$D326,'[1]NBA-Data-1980-2019'!$B$1:$B$16305&amp;'[1]NBA-Data-1980-2019'!$A$1:$A$16305&amp;'[1]NBA-Data-1980-2019'!$D$1:$D$16305,'[1]NBA-Data-1980-2019'!$H$1:$H$16305,"",0)</f>
        <v/>
      </c>
      <c r="AI326" s="68" t="str" cm="1">
        <f t="array" ref="AI326">_xlfn.XLOOKUP($AE326&amp;$C326&amp;$D326,'[1]NBA-Data-1980-2019'!$B$1:$B$16305&amp;'[1]NBA-Data-1980-2019'!$A$1:$A$16305&amp;'[1]NBA-Data-1980-2019'!$D$1:$D$16305,'[1]NBA-Data-1980-2019'!$F$1:$F$16305,"",0)</f>
        <v/>
      </c>
      <c r="AJ326" s="68" t="str">
        <f>IFERROR(($AH326/SUM(AH312:AH333))*$AI326,"")</f>
        <v/>
      </c>
    </row>
    <row r="327" spans="2:89" x14ac:dyDescent="0.2">
      <c r="B327" s="1" t="s">
        <v>98</v>
      </c>
      <c r="C327" s="1">
        <v>2010</v>
      </c>
      <c r="D327" s="1" t="s">
        <v>838</v>
      </c>
      <c r="I327" s="4"/>
      <c r="O327" s="5"/>
      <c r="Y327" s="2" t="str">
        <f t="shared" si="37"/>
        <v/>
      </c>
      <c r="Z327" s="6">
        <f>_xlfn.XLOOKUP($G327,$AE$312:$AE$333,$AF$312:$AF$333,0,0)</f>
        <v>0</v>
      </c>
      <c r="AA327" s="43">
        <f>Z327/$AB$334</f>
        <v>0</v>
      </c>
      <c r="AD327" s="1">
        <v>16</v>
      </c>
      <c r="AF327" s="6"/>
      <c r="AG327" s="6" t="str" cm="1">
        <f t="array" ref="AG327">_xlfn.XLOOKUP($AE327&amp;$C327&amp;$D327,'[1]NBA-Data-1980-2019'!$B$1:$B$16305&amp;'[1]NBA-Data-1980-2019'!$A$1:$A$16305&amp;'[1]NBA-Data-1980-2019'!$D$1:$D$16305,'[1]NBA-Data-1980-2019'!$G$1:$G$16305,"",0)</f>
        <v/>
      </c>
      <c r="AH327" s="68" t="str" cm="1">
        <f t="array" ref="AH327">_xlfn.XLOOKUP($AE327&amp;$C327&amp;$D327,'[1]NBA-Data-1980-2019'!$B$1:$B$16305&amp;'[1]NBA-Data-1980-2019'!$A$1:$A$16305&amp;'[1]NBA-Data-1980-2019'!$D$1:$D$16305,'[1]NBA-Data-1980-2019'!$H$1:$H$16305,"",0)</f>
        <v/>
      </c>
      <c r="AI327" s="68" t="str" cm="1">
        <f t="array" ref="AI327">_xlfn.XLOOKUP($AE327&amp;$C327&amp;$D327,'[1]NBA-Data-1980-2019'!$B$1:$B$16305&amp;'[1]NBA-Data-1980-2019'!$A$1:$A$16305&amp;'[1]NBA-Data-1980-2019'!$D$1:$D$16305,'[1]NBA-Data-1980-2019'!$F$1:$F$16305,"",0)</f>
        <v/>
      </c>
      <c r="AJ327" s="68" t="str">
        <f>IFERROR(($AH327/SUM(AH312:AH333))*$AI327,"")</f>
        <v/>
      </c>
    </row>
    <row r="328" spans="2:89" x14ac:dyDescent="0.2">
      <c r="B328" s="1" t="s">
        <v>98</v>
      </c>
      <c r="C328" s="1">
        <v>2010</v>
      </c>
      <c r="D328" s="1" t="s">
        <v>838</v>
      </c>
      <c r="I328" s="4"/>
      <c r="O328" s="5"/>
      <c r="Y328" s="2" t="str">
        <f t="shared" si="37"/>
        <v/>
      </c>
      <c r="Z328" s="6">
        <f>_xlfn.XLOOKUP($G328,$AE$312:$AE$333,$AF$312:$AF$333,0,0)</f>
        <v>0</v>
      </c>
      <c r="AA328" s="43">
        <f>Z328/$AB$334</f>
        <v>0</v>
      </c>
      <c r="AF328" s="6"/>
      <c r="AG328" s="6" t="str" cm="1">
        <f t="array" ref="AG328">_xlfn.XLOOKUP($AE328&amp;$C328&amp;$D328,'[1]NBA-Data-1980-2019'!$B$1:$B$16305&amp;'[1]NBA-Data-1980-2019'!$A$1:$A$16305&amp;'[1]NBA-Data-1980-2019'!$D$1:$D$16305,'[1]NBA-Data-1980-2019'!$G$1:$G$16305,"",0)</f>
        <v/>
      </c>
      <c r="AH328" s="68" t="str" cm="1">
        <f t="array" ref="AH328">_xlfn.XLOOKUP($AE328&amp;$C328&amp;$D328,'[1]NBA-Data-1980-2019'!$B$1:$B$16305&amp;'[1]NBA-Data-1980-2019'!$A$1:$A$16305&amp;'[1]NBA-Data-1980-2019'!$D$1:$D$16305,'[1]NBA-Data-1980-2019'!$H$1:$H$16305,"",0)</f>
        <v/>
      </c>
      <c r="AI328" s="68" t="str" cm="1">
        <f t="array" ref="AI328">_xlfn.XLOOKUP($AE328&amp;$C328&amp;$D328,'[1]NBA-Data-1980-2019'!$B$1:$B$16305&amp;'[1]NBA-Data-1980-2019'!$A$1:$A$16305&amp;'[1]NBA-Data-1980-2019'!$D$1:$D$16305,'[1]NBA-Data-1980-2019'!$F$1:$F$16305,"",0)</f>
        <v/>
      </c>
      <c r="AJ328" s="68" t="str">
        <f>IFERROR(($AH328/SUM(AH312:AH333))*$AI328,"")</f>
        <v/>
      </c>
    </row>
    <row r="329" spans="2:89" x14ac:dyDescent="0.2">
      <c r="B329" s="1" t="s">
        <v>98</v>
      </c>
      <c r="C329" s="1">
        <v>2010</v>
      </c>
      <c r="D329" s="1" t="s">
        <v>838</v>
      </c>
      <c r="I329" s="4"/>
      <c r="O329" s="5"/>
      <c r="Y329" s="2" t="str">
        <f t="shared" si="37"/>
        <v/>
      </c>
      <c r="Z329" s="6">
        <f>_xlfn.XLOOKUP($G329,$AE$312:$AE$333,$AF$312:$AF$333,0,0)</f>
        <v>0</v>
      </c>
      <c r="AA329" s="43">
        <f>Z329/$AB$334</f>
        <v>0</v>
      </c>
      <c r="AD329" s="1">
        <v>18</v>
      </c>
      <c r="AF329" s="6"/>
      <c r="AG329" s="6" t="str" cm="1">
        <f t="array" ref="AG329">_xlfn.XLOOKUP($AE329&amp;$C329&amp;$D329,'[1]NBA-Data-1980-2019'!$B$1:$B$16305&amp;'[1]NBA-Data-1980-2019'!$A$1:$A$16305&amp;'[1]NBA-Data-1980-2019'!$D$1:$D$16305,'[1]NBA-Data-1980-2019'!$G$1:$G$16305,"",0)</f>
        <v/>
      </c>
      <c r="AH329" s="68" t="str" cm="1">
        <f t="array" ref="AH329">_xlfn.XLOOKUP($AE329&amp;$C329&amp;$D329,'[1]NBA-Data-1980-2019'!$B$1:$B$16305&amp;'[1]NBA-Data-1980-2019'!$A$1:$A$16305&amp;'[1]NBA-Data-1980-2019'!$D$1:$D$16305,'[1]NBA-Data-1980-2019'!$H$1:$H$16305,"",0)</f>
        <v/>
      </c>
      <c r="AI329" s="68" t="str" cm="1">
        <f t="array" ref="AI329">_xlfn.XLOOKUP($AE329&amp;$C329&amp;$D329,'[1]NBA-Data-1980-2019'!$B$1:$B$16305&amp;'[1]NBA-Data-1980-2019'!$A$1:$A$16305&amp;'[1]NBA-Data-1980-2019'!$D$1:$D$16305,'[1]NBA-Data-1980-2019'!$F$1:$F$16305,"",0)</f>
        <v/>
      </c>
      <c r="AJ329" s="68" t="str">
        <f>IFERROR(($AH329/SUM(AH312:AH333))*$AI329,"")</f>
        <v/>
      </c>
    </row>
    <row r="330" spans="2:89" x14ac:dyDescent="0.2">
      <c r="B330" s="1" t="s">
        <v>98</v>
      </c>
      <c r="C330" s="1">
        <v>2010</v>
      </c>
      <c r="D330" s="1" t="s">
        <v>838</v>
      </c>
      <c r="I330" s="4"/>
      <c r="O330" s="5"/>
      <c r="Y330" s="2" t="str">
        <f t="shared" si="37"/>
        <v/>
      </c>
      <c r="Z330" s="6">
        <f>_xlfn.XLOOKUP($G330,$AE$312:$AE$333,$AF$312:$AF$333,0,0)</f>
        <v>0</v>
      </c>
      <c r="AA330" s="43">
        <f>Z330/$AB$334</f>
        <v>0</v>
      </c>
      <c r="AD330" s="1">
        <v>19</v>
      </c>
      <c r="AF330" s="6"/>
      <c r="AG330" s="6" t="str" cm="1">
        <f t="array" ref="AG330">_xlfn.XLOOKUP($AE330&amp;$C330&amp;$D330,'[1]NBA-Data-1980-2019'!$B$1:$B$16305&amp;'[1]NBA-Data-1980-2019'!$A$1:$A$16305&amp;'[1]NBA-Data-1980-2019'!$D$1:$D$16305,'[1]NBA-Data-1980-2019'!$G$1:$G$16305,"",0)</f>
        <v/>
      </c>
      <c r="AH330" s="68" t="str" cm="1">
        <f t="array" ref="AH330">_xlfn.XLOOKUP($AE330&amp;$C330&amp;$D330,'[1]NBA-Data-1980-2019'!$B$1:$B$16305&amp;'[1]NBA-Data-1980-2019'!$A$1:$A$16305&amp;'[1]NBA-Data-1980-2019'!$D$1:$D$16305,'[1]NBA-Data-1980-2019'!$H$1:$H$16305,"",0)</f>
        <v/>
      </c>
      <c r="AI330" s="68" t="str" cm="1">
        <f t="array" ref="AI330">_xlfn.XLOOKUP($AE330&amp;$C330&amp;$D330,'[1]NBA-Data-1980-2019'!$B$1:$B$16305&amp;'[1]NBA-Data-1980-2019'!$A$1:$A$16305&amp;'[1]NBA-Data-1980-2019'!$D$1:$D$16305,'[1]NBA-Data-1980-2019'!$F$1:$F$16305,"",0)</f>
        <v/>
      </c>
      <c r="AJ330" s="68" t="str">
        <f>IFERROR(($AH330/SUM(AH312:AH333))*$AI330,"")</f>
        <v/>
      </c>
    </row>
    <row r="331" spans="2:89" x14ac:dyDescent="0.2">
      <c r="B331" s="1" t="s">
        <v>98</v>
      </c>
      <c r="C331" s="1">
        <v>2010</v>
      </c>
      <c r="D331" s="1" t="s">
        <v>838</v>
      </c>
      <c r="I331" s="4"/>
      <c r="O331" s="5"/>
      <c r="Y331" s="2" t="str">
        <f t="shared" si="37"/>
        <v/>
      </c>
      <c r="Z331" s="6">
        <f>_xlfn.XLOOKUP($G331,$AE$312:$AE$333,$AF$312:$AF$333,0,0)</f>
        <v>0</v>
      </c>
      <c r="AA331" s="43">
        <f>Z331/$AB$334</f>
        <v>0</v>
      </c>
      <c r="AD331" s="1">
        <v>20</v>
      </c>
      <c r="AF331" s="6"/>
      <c r="AG331" s="6" t="str" cm="1">
        <f t="array" ref="AG331">_xlfn.XLOOKUP($AE331&amp;$C331&amp;$D331,'[1]NBA-Data-1980-2019'!$B$1:$B$16305&amp;'[1]NBA-Data-1980-2019'!$A$1:$A$16305&amp;'[1]NBA-Data-1980-2019'!$D$1:$D$16305,'[1]NBA-Data-1980-2019'!$G$1:$G$16305,"",0)</f>
        <v/>
      </c>
      <c r="AH331" s="68" t="str" cm="1">
        <f t="array" ref="AH331">_xlfn.XLOOKUP($AE331&amp;$C331&amp;$D331,'[1]NBA-Data-1980-2019'!$B$1:$B$16305&amp;'[1]NBA-Data-1980-2019'!$A$1:$A$16305&amp;'[1]NBA-Data-1980-2019'!$D$1:$D$16305,'[1]NBA-Data-1980-2019'!$H$1:$H$16305,"",0)</f>
        <v/>
      </c>
      <c r="AI331" s="68" t="str" cm="1">
        <f t="array" ref="AI331">_xlfn.XLOOKUP($AE331&amp;$C331&amp;$D331,'[1]NBA-Data-1980-2019'!$B$1:$B$16305&amp;'[1]NBA-Data-1980-2019'!$A$1:$A$16305&amp;'[1]NBA-Data-1980-2019'!$D$1:$D$16305,'[1]NBA-Data-1980-2019'!$F$1:$F$16305,"",0)</f>
        <v/>
      </c>
      <c r="AJ331" s="68" t="str">
        <f>IFERROR(($AH331/SUM(AH312:AH333))*$AI331,"")</f>
        <v/>
      </c>
    </row>
    <row r="332" spans="2:89" x14ac:dyDescent="0.2">
      <c r="B332" s="1" t="s">
        <v>98</v>
      </c>
      <c r="C332" s="1">
        <v>2010</v>
      </c>
      <c r="D332" s="1" t="s">
        <v>838</v>
      </c>
      <c r="I332" s="4"/>
      <c r="O332" s="5"/>
      <c r="Y332" s="2" t="str">
        <f t="shared" si="37"/>
        <v/>
      </c>
      <c r="Z332" s="6">
        <f>_xlfn.XLOOKUP($G332,$AE$312:$AE$333,$AF$312:$AF$333,0,0)</f>
        <v>0</v>
      </c>
      <c r="AA332" s="43">
        <f>Z332/$AB$334</f>
        <v>0</v>
      </c>
      <c r="AD332" s="1">
        <v>21</v>
      </c>
      <c r="AG332" s="6" t="str" cm="1">
        <f t="array" ref="AG332">_xlfn.XLOOKUP($AE332&amp;$C332&amp;$D332,'[1]NBA-Data-1980-2019'!$B$1:$B$16305&amp;'[1]NBA-Data-1980-2019'!$A$1:$A$16305&amp;'[1]NBA-Data-1980-2019'!$D$1:$D$16305,'[1]NBA-Data-1980-2019'!$G$1:$G$16305,"",0)</f>
        <v/>
      </c>
      <c r="AH332" s="68" t="str" cm="1">
        <f t="array" ref="AH332">_xlfn.XLOOKUP($AE332&amp;$C332&amp;$D332,'[1]NBA-Data-1980-2019'!$B$1:$B$16305&amp;'[1]NBA-Data-1980-2019'!$A$1:$A$16305&amp;'[1]NBA-Data-1980-2019'!$D$1:$D$16305,'[1]NBA-Data-1980-2019'!$H$1:$H$16305,"",0)</f>
        <v/>
      </c>
      <c r="AI332" s="68" t="str" cm="1">
        <f t="array" ref="AI332">_xlfn.XLOOKUP($AE332&amp;$C332&amp;$D332,'[1]NBA-Data-1980-2019'!$B$1:$B$16305&amp;'[1]NBA-Data-1980-2019'!$A$1:$A$16305&amp;'[1]NBA-Data-1980-2019'!$D$1:$D$16305,'[1]NBA-Data-1980-2019'!$F$1:$F$16305,"",0)</f>
        <v/>
      </c>
      <c r="AJ332" s="68" t="str">
        <f>IFERROR(($AH332/SUM(AH312:AH333))*$AI332,"")</f>
        <v/>
      </c>
    </row>
    <row r="333" spans="2:89" x14ac:dyDescent="0.2">
      <c r="B333" s="1" t="s">
        <v>98</v>
      </c>
      <c r="C333" s="1">
        <v>2010</v>
      </c>
      <c r="D333" s="1" t="s">
        <v>838</v>
      </c>
      <c r="I333" s="4"/>
      <c r="O333" s="5"/>
      <c r="Y333" s="2" t="str">
        <f t="shared" si="37"/>
        <v/>
      </c>
      <c r="Z333" s="6">
        <f>_xlfn.XLOOKUP($G333,$AE$312:$AE$333,$AF$312:$AF$333,0,0)</f>
        <v>0</v>
      </c>
      <c r="AA333" s="43">
        <f>Z333/$AB$334</f>
        <v>0</v>
      </c>
      <c r="AD333" s="1">
        <v>22</v>
      </c>
      <c r="AG333" s="6" t="str" cm="1">
        <f t="array" ref="AG333">_xlfn.XLOOKUP($AE333&amp;$C333&amp;$D333,'[1]NBA-Data-1980-2019'!$B$1:$B$16305&amp;'[1]NBA-Data-1980-2019'!$A$1:$A$16305&amp;'[1]NBA-Data-1980-2019'!$D$1:$D$16305,'[1]NBA-Data-1980-2019'!$G$1:$G$16305,"",0)</f>
        <v/>
      </c>
      <c r="AH333" s="68" t="str" cm="1">
        <f t="array" ref="AH333">_xlfn.XLOOKUP($AE333&amp;$C333&amp;$D333,'[1]NBA-Data-1980-2019'!$B$1:$B$16305&amp;'[1]NBA-Data-1980-2019'!$A$1:$A$16305&amp;'[1]NBA-Data-1980-2019'!$D$1:$D$16305,'[1]NBA-Data-1980-2019'!$H$1:$H$16305,"",0)</f>
        <v/>
      </c>
      <c r="AI333" s="68" t="str" cm="1">
        <f t="array" ref="AI333">_xlfn.XLOOKUP($AE333&amp;$C333&amp;$D333,'[1]NBA-Data-1980-2019'!$B$1:$B$16305&amp;'[1]NBA-Data-1980-2019'!$A$1:$A$16305&amp;'[1]NBA-Data-1980-2019'!$D$1:$D$16305,'[1]NBA-Data-1980-2019'!$F$1:$F$16305,"",0)</f>
        <v/>
      </c>
      <c r="AJ333" s="68" t="str">
        <f>IFERROR(($AH333/SUM(AH312:AH333))*$AI333,"")</f>
        <v/>
      </c>
    </row>
    <row r="334" spans="2:89" x14ac:dyDescent="0.2">
      <c r="B334" s="1" t="s">
        <v>98</v>
      </c>
      <c r="C334" s="1">
        <v>2010</v>
      </c>
      <c r="D334" s="1" t="s">
        <v>838</v>
      </c>
      <c r="E334" s="1"/>
      <c r="F334" s="1"/>
      <c r="G334" s="1">
        <f>$G310</f>
        <v>0</v>
      </c>
      <c r="H334" s="1"/>
      <c r="I334" s="1"/>
      <c r="J334" s="36"/>
      <c r="K334" s="36"/>
      <c r="L334" s="1"/>
      <c r="M334" s="1"/>
      <c r="N334" s="1"/>
      <c r="O334" s="1"/>
      <c r="P334" s="1"/>
      <c r="Q334" s="1"/>
      <c r="R334" s="1"/>
      <c r="S334" s="1"/>
      <c r="T334" s="1"/>
      <c r="U334" s="1"/>
      <c r="V334" s="1"/>
      <c r="W334" s="1"/>
      <c r="X334" s="1"/>
      <c r="Y334" s="1"/>
      <c r="AA334" s="41">
        <f>SUM(AA312:AA333)</f>
        <v>1</v>
      </c>
      <c r="AB334" s="37">
        <f>SUM(Z312:Z333)</f>
        <v>91378064</v>
      </c>
      <c r="AC334" s="1"/>
      <c r="AE334" s="37">
        <f>AG334-AF334</f>
        <v>-6854000</v>
      </c>
      <c r="AF334" s="37">
        <f>SUM(AF312:AF333)</f>
        <v>92378064</v>
      </c>
      <c r="AG334" s="37">
        <f>SUM(AG312:AG333)</f>
        <v>85524064</v>
      </c>
      <c r="AH334" s="69">
        <f>SUM(AH312:AH333)</f>
        <v>17223.199999999997</v>
      </c>
      <c r="AI334" s="69">
        <f>SUM(AI312:AI333)</f>
        <v>161.70000000000002</v>
      </c>
      <c r="AJ334" s="69">
        <f>SUM(AJ312:AJ333)</f>
        <v>16.083669701333086</v>
      </c>
    </row>
    <row r="336" spans="2:89" ht="17" thickBot="1" x14ac:dyDescent="0.25"/>
    <row r="337" spans="1:89" ht="17" thickBot="1" x14ac:dyDescent="0.25">
      <c r="A337" s="3">
        <v>14</v>
      </c>
      <c r="B337" s="1" t="str">
        <f>B$1</f>
        <v>YEAR</v>
      </c>
      <c r="C337" s="1" t="str">
        <f>C$1</f>
        <v>YEAR</v>
      </c>
      <c r="D337" s="1" t="str">
        <f>D$1</f>
        <v>TEAM</v>
      </c>
      <c r="F337" s="1" t="str">
        <f t="shared" ref="F337:Z337" si="38">F$1</f>
        <v>NUMBER</v>
      </c>
      <c r="G337" s="1" t="str">
        <f t="shared" si="38"/>
        <v>PLAYER</v>
      </c>
      <c r="H337" s="1" t="str">
        <f t="shared" si="38"/>
        <v>POS</v>
      </c>
      <c r="I337" s="1" t="str">
        <f t="shared" si="38"/>
        <v>HEIGHT</v>
      </c>
      <c r="J337" s="1" t="str">
        <f t="shared" si="38"/>
        <v>HEIGHT (IN)</v>
      </c>
      <c r="K337" s="1" t="str">
        <f t="shared" si="38"/>
        <v>HEIGHT (M)</v>
      </c>
      <c r="L337" s="1" t="str">
        <f t="shared" si="38"/>
        <v>WEIGHT (LBS)</v>
      </c>
      <c r="M337" s="1" t="str">
        <f t="shared" si="38"/>
        <v>WEIGHT (KG)</v>
      </c>
      <c r="N337" s="1" t="str">
        <f t="shared" si="38"/>
        <v>BMI</v>
      </c>
      <c r="O337" s="1" t="str">
        <f t="shared" si="38"/>
        <v>BIRTH DATE</v>
      </c>
      <c r="P337" s="1" t="str">
        <f t="shared" si="38"/>
        <v>NATION</v>
      </c>
      <c r="Q337" s="1" t="str">
        <f t="shared" si="38"/>
        <v>COUNTRY</v>
      </c>
      <c r="R337" s="1" t="str">
        <f t="shared" si="38"/>
        <v>CONTINENT</v>
      </c>
      <c r="S337" s="1" t="str">
        <f t="shared" si="38"/>
        <v>GLOBAL REGION</v>
      </c>
      <c r="T337" s="1" t="str">
        <f t="shared" si="38"/>
        <v>EXPERIENCE</v>
      </c>
      <c r="U337" s="1"/>
      <c r="V337" s="1" t="str">
        <f t="shared" si="38"/>
        <v>COLLEGE</v>
      </c>
      <c r="W337" s="1" t="str">
        <f t="shared" si="38"/>
        <v>COLLEGE1</v>
      </c>
      <c r="X337" s="1" t="str">
        <f t="shared" si="38"/>
        <v>COLLEGE2</v>
      </c>
      <c r="Y337" s="1" t="str">
        <f t="shared" si="38"/>
        <v>TRANSFER</v>
      </c>
      <c r="Z337" s="1" t="str">
        <f t="shared" si="38"/>
        <v>SALARY</v>
      </c>
      <c r="AA337" s="1" t="s">
        <v>1264</v>
      </c>
      <c r="AD337" s="1" t="str">
        <f>AD$1</f>
        <v>Rk</v>
      </c>
      <c r="AE337" s="1" t="str">
        <f>AE$1</f>
        <v>PLAYER</v>
      </c>
      <c r="AF337" s="1" t="str">
        <f>AF$1</f>
        <v>SALARY - BR</v>
      </c>
      <c r="AG337" s="1" t="str">
        <f>AG$1</f>
        <v>SALARY - KAGGLE</v>
      </c>
      <c r="AH337" s="67" t="str">
        <f>AH$1</f>
        <v>TTL MP</v>
      </c>
      <c r="AI337" s="67" t="str">
        <f>AI$1</f>
        <v>PER</v>
      </c>
      <c r="AJ337" s="67" t="str">
        <f>AJ$1</f>
        <v>WTD-MP-PER</v>
      </c>
      <c r="AO337" t="s">
        <v>550</v>
      </c>
      <c r="AP337" t="s">
        <v>1378</v>
      </c>
      <c r="AQ337" t="s">
        <v>1379</v>
      </c>
      <c r="AR337" t="s">
        <v>1342</v>
      </c>
      <c r="AS337" s="2" t="s">
        <v>1380</v>
      </c>
      <c r="AT337" s="2" t="s">
        <v>1381</v>
      </c>
      <c r="AU337" s="2" t="s">
        <v>1382</v>
      </c>
      <c r="AV337" s="2" t="s">
        <v>1383</v>
      </c>
      <c r="AW337" s="2" t="s">
        <v>1384</v>
      </c>
      <c r="AX337" s="2" t="s">
        <v>1385</v>
      </c>
      <c r="AY337" s="2" t="s">
        <v>1386</v>
      </c>
      <c r="AZ337" s="2" t="s">
        <v>1387</v>
      </c>
      <c r="BA337" s="2" t="s">
        <v>1388</v>
      </c>
      <c r="BB337" s="2" t="s">
        <v>1389</v>
      </c>
      <c r="BC337" s="2" t="s">
        <v>1390</v>
      </c>
      <c r="BD337" s="2" t="s">
        <v>1391</v>
      </c>
      <c r="BE337" s="2" t="s">
        <v>1390</v>
      </c>
      <c r="BF337" s="2" t="s">
        <v>1391</v>
      </c>
      <c r="BG337" s="2" t="s">
        <v>1392</v>
      </c>
      <c r="BH337" s="2" t="s">
        <v>1393</v>
      </c>
      <c r="BI337" s="2" t="s">
        <v>1394</v>
      </c>
      <c r="BK337" s="2" t="s">
        <v>550</v>
      </c>
      <c r="BL337" s="2" t="s">
        <v>1378</v>
      </c>
      <c r="BM337" s="2" t="s">
        <v>1379</v>
      </c>
      <c r="BN337" s="2" t="s">
        <v>1342</v>
      </c>
      <c r="BO337" s="2" t="s">
        <v>1380</v>
      </c>
      <c r="BP337" s="2" t="s">
        <v>1426</v>
      </c>
      <c r="BQ337" s="2" t="s">
        <v>1427</v>
      </c>
      <c r="BR337" s="2" t="s">
        <v>1428</v>
      </c>
      <c r="BS337" s="2" t="s">
        <v>1429</v>
      </c>
      <c r="BT337" s="2" t="s">
        <v>1430</v>
      </c>
      <c r="BU337" s="2" t="s">
        <v>1431</v>
      </c>
      <c r="BV337" s="2" t="s">
        <v>1432</v>
      </c>
      <c r="BW337" s="2" t="s">
        <v>1433</v>
      </c>
      <c r="BX337" s="2" t="s">
        <v>1434</v>
      </c>
      <c r="BY337" s="2" t="s">
        <v>1435</v>
      </c>
      <c r="BZ337" s="2" t="s">
        <v>1436</v>
      </c>
      <c r="CA337" s="2" t="s">
        <v>1437</v>
      </c>
      <c r="CB337" s="2" t="s">
        <v>1378</v>
      </c>
      <c r="CC337" s="2" t="s">
        <v>1438</v>
      </c>
      <c r="CD337" s="2" t="s">
        <v>1439</v>
      </c>
      <c r="CE337" s="2" t="s">
        <v>1440</v>
      </c>
      <c r="CF337" s="2" t="s">
        <v>1441</v>
      </c>
      <c r="CG337" s="2" t="s">
        <v>1378</v>
      </c>
      <c r="CH337" s="2" t="s">
        <v>1442</v>
      </c>
      <c r="CI337" s="2" t="s">
        <v>1443</v>
      </c>
      <c r="CJ337" s="2" t="s">
        <v>1444</v>
      </c>
      <c r="CK337" s="2" t="s">
        <v>1445</v>
      </c>
    </row>
    <row r="338" spans="1:89" ht="17" thickBot="1" x14ac:dyDescent="0.25">
      <c r="A338" s="3" t="s">
        <v>838</v>
      </c>
      <c r="B338" s="1" t="s">
        <v>104</v>
      </c>
      <c r="C338" s="1">
        <v>2009</v>
      </c>
      <c r="D338" s="1" t="s">
        <v>838</v>
      </c>
      <c r="F338" s="2">
        <v>3</v>
      </c>
      <c r="G338" s="2" t="s">
        <v>890</v>
      </c>
      <c r="H338" s="2" t="s">
        <v>570</v>
      </c>
      <c r="I338" s="4" t="s">
        <v>600</v>
      </c>
      <c r="J338" s="16">
        <f>_xlfn.XLOOKUP($I338,DASHBOARD!$I$2:$I$27,DASHBOARD!$J$2:$J$27,"",0)</f>
        <v>80</v>
      </c>
      <c r="K338" s="23">
        <f>J338/DASHBOARD!$C$3</f>
        <v>2.0320040640081283</v>
      </c>
      <c r="L338" s="2">
        <v>215</v>
      </c>
      <c r="M338" s="26">
        <f>L338/DASHBOARD!$C$4</f>
        <v>97.505668934240362</v>
      </c>
      <c r="N338" s="26">
        <f t="shared" ref="N338:N353" si="39">M338/(K338^2)</f>
        <v>23.614606965702944</v>
      </c>
      <c r="O338" s="5">
        <v>31228</v>
      </c>
      <c r="P338" s="2" t="s">
        <v>557</v>
      </c>
      <c r="Q338" s="2" t="str">
        <f>_xlfn.XLOOKUP($P338,DASHBOARD!$L$2:$L$150,DASHBOARD!M$2:M$150,"",0)</f>
        <v>United States</v>
      </c>
      <c r="R338" s="2" t="str">
        <f>_xlfn.XLOOKUP($P338,DASHBOARD!$L$2:$L$150,DASHBOARD!N$2:N$150,"",0)</f>
        <v>North America</v>
      </c>
      <c r="S338" s="2" t="str">
        <f>_xlfn.XLOOKUP($P338,DASHBOARD!$L$2:$L$150,DASHBOARD!O$2:O$150,"",0)</f>
        <v>Americas</v>
      </c>
      <c r="T338" s="2">
        <v>4</v>
      </c>
      <c r="V338" s="2" t="s">
        <v>579</v>
      </c>
      <c r="W338" s="2" t="s">
        <v>579</v>
      </c>
      <c r="Y338" s="2" t="str">
        <f t="shared" ref="Y338:Y359" si="40">IF(X338="","","X")</f>
        <v/>
      </c>
      <c r="Z338" s="6">
        <f>_xlfn.XLOOKUP($G338,$AE$338:$AE$359,$AF$338:$AF$359,0,0)</f>
        <v>3100000</v>
      </c>
      <c r="AA338" s="43">
        <f>Z338/$AB$360</f>
        <v>3.961874346394572E-2</v>
      </c>
      <c r="AD338" s="1">
        <v>1</v>
      </c>
      <c r="AE338" s="2" t="s">
        <v>874</v>
      </c>
      <c r="AF338" s="6">
        <v>21262500</v>
      </c>
      <c r="AG338" s="6" cm="1">
        <f t="array" ref="AG338">_xlfn.XLOOKUP($AE338&amp;$C338&amp;$D338,'[1]NBA-Data-1980-2019'!$B$1:$B$16305&amp;'[1]NBA-Data-1980-2019'!$A$1:$A$16305&amp;'[1]NBA-Data-1980-2019'!$D$1:$D$16305,'[1]NBA-Data-1980-2019'!$G$1:$G$16305,"",0)</f>
        <v>21262500</v>
      </c>
      <c r="AH338" s="68" cm="1">
        <f t="array" ref="AH338">_xlfn.XLOOKUP($AE338&amp;$C338&amp;$D338,'[1]NBA-Data-1980-2019'!$B$1:$B$16305&amp;'[1]NBA-Data-1980-2019'!$A$1:$A$16305&amp;'[1]NBA-Data-1980-2019'!$D$1:$D$16305,'[1]NBA-Data-1980-2019'!$H$1:$H$16305,"",0)</f>
        <v>2960.2000000000003</v>
      </c>
      <c r="AI338" s="68" cm="1">
        <f t="array" ref="AI338">_xlfn.XLOOKUP($AE338&amp;$C338&amp;$D338,'[1]NBA-Data-1980-2019'!$B$1:$B$16305&amp;'[1]NBA-Data-1980-2019'!$A$1:$A$16305&amp;'[1]NBA-Data-1980-2019'!$D$1:$D$16305,'[1]NBA-Data-1980-2019'!$F$1:$F$16305,"",0)</f>
        <v>24.4</v>
      </c>
      <c r="AJ338" s="68">
        <f>IFERROR(($AH338/SUM(AH338:AH359))*$AI338,"")</f>
        <v>3.8633539974004991</v>
      </c>
      <c r="AO338">
        <v>1</v>
      </c>
      <c r="AP338" t="s">
        <v>879</v>
      </c>
      <c r="AQ338">
        <v>28</v>
      </c>
      <c r="AR338">
        <v>81</v>
      </c>
      <c r="AS338" s="2">
        <v>2999</v>
      </c>
      <c r="AW338" s="61">
        <v>0.3</v>
      </c>
      <c r="AX338" s="61">
        <v>0.7</v>
      </c>
      <c r="AY338" s="2">
        <v>9.3000000000000007</v>
      </c>
      <c r="AZ338" s="2">
        <v>4.4000000000000004</v>
      </c>
      <c r="BA338" s="2">
        <v>71</v>
      </c>
      <c r="BB338" s="2">
        <v>64</v>
      </c>
      <c r="BC338" s="2">
        <v>101</v>
      </c>
      <c r="BD338" s="2">
        <v>6</v>
      </c>
      <c r="BE338" s="2">
        <v>183</v>
      </c>
      <c r="BF338" s="2">
        <v>15</v>
      </c>
      <c r="BG338" s="2">
        <v>654</v>
      </c>
      <c r="BH338" s="2">
        <v>37</v>
      </c>
      <c r="BI338" s="2">
        <v>66</v>
      </c>
      <c r="BK338" s="2">
        <v>1</v>
      </c>
      <c r="BL338" s="2" t="s">
        <v>879</v>
      </c>
      <c r="BM338" s="2">
        <v>28</v>
      </c>
      <c r="BN338" s="2">
        <v>81</v>
      </c>
      <c r="BO338" s="2">
        <v>2999</v>
      </c>
      <c r="BP338" s="2">
        <v>22.2</v>
      </c>
      <c r="BQ338" s="2">
        <v>0.61699999999999999</v>
      </c>
      <c r="BR338" s="2">
        <v>2E-3</v>
      </c>
      <c r="BS338" s="2">
        <v>0.42</v>
      </c>
      <c r="BT338" s="2">
        <v>10</v>
      </c>
      <c r="BU338" s="2">
        <v>19.3</v>
      </c>
      <c r="BV338" s="2">
        <v>14.7</v>
      </c>
      <c r="BW338" s="2">
        <v>14.8</v>
      </c>
      <c r="BX338" s="2">
        <v>0.9</v>
      </c>
      <c r="BY338" s="2">
        <v>2.1</v>
      </c>
      <c r="BZ338" s="2">
        <v>11.3</v>
      </c>
      <c r="CA338" s="2">
        <v>20.399999999999999</v>
      </c>
      <c r="CC338" s="2">
        <v>9.8000000000000007</v>
      </c>
      <c r="CD338" s="2">
        <v>4.2</v>
      </c>
      <c r="CE338" s="2">
        <v>13.9</v>
      </c>
      <c r="CF338" s="2">
        <v>0.223</v>
      </c>
      <c r="CH338" s="2">
        <v>4</v>
      </c>
      <c r="CI338" s="2">
        <v>0.5</v>
      </c>
      <c r="CJ338" s="2">
        <v>4.5</v>
      </c>
      <c r="CK338" s="2">
        <v>5</v>
      </c>
    </row>
    <row r="339" spans="1:89" x14ac:dyDescent="0.2">
      <c r="B339" s="1" t="s">
        <v>104</v>
      </c>
      <c r="C339" s="1">
        <v>2009</v>
      </c>
      <c r="D339" s="1" t="s">
        <v>838</v>
      </c>
      <c r="F339" s="2">
        <v>12</v>
      </c>
      <c r="G339" s="2" t="s">
        <v>797</v>
      </c>
      <c r="H339" s="2" t="s">
        <v>576</v>
      </c>
      <c r="I339" s="4" t="s">
        <v>603</v>
      </c>
      <c r="J339" s="16">
        <f>_xlfn.XLOOKUP($I339,DASHBOARD!$I$2:$I$27,DASHBOARD!$J$2:$J$27,"",0)</f>
        <v>76</v>
      </c>
      <c r="K339" s="23">
        <f>J339/DASHBOARD!$C$3</f>
        <v>1.9304038608077216</v>
      </c>
      <c r="L339" s="2">
        <v>205</v>
      </c>
      <c r="M339" s="26">
        <f>L339/DASHBOARD!$C$4</f>
        <v>92.970521541950106</v>
      </c>
      <c r="N339" s="26">
        <f t="shared" si="39"/>
        <v>24.948756956614591</v>
      </c>
      <c r="O339" s="5">
        <v>31380</v>
      </c>
      <c r="P339" s="2" t="s">
        <v>557</v>
      </c>
      <c r="Q339" s="2" t="str">
        <f>_xlfn.XLOOKUP($P339,DASHBOARD!$L$2:$L$150,DASHBOARD!M$2:M$150,"",0)</f>
        <v>United States</v>
      </c>
      <c r="R339" s="2" t="str">
        <f>_xlfn.XLOOKUP($P339,DASHBOARD!$L$2:$L$150,DASHBOARD!N$2:N$150,"",0)</f>
        <v>North America</v>
      </c>
      <c r="S339" s="2" t="str">
        <f>_xlfn.XLOOKUP($P339,DASHBOARD!$L$2:$L$150,DASHBOARD!O$2:O$150,"",0)</f>
        <v>Americas</v>
      </c>
      <c r="T339" s="2">
        <v>2</v>
      </c>
      <c r="V339" s="2" t="s">
        <v>567</v>
      </c>
      <c r="W339" s="2" t="s">
        <v>567</v>
      </c>
      <c r="Y339" s="2" t="str">
        <f t="shared" si="40"/>
        <v/>
      </c>
      <c r="Z339" s="6">
        <f>_xlfn.XLOOKUP($G339,$AE$338:$AE$359,$AF$338:$AF$359,0,0)</f>
        <v>797581</v>
      </c>
      <c r="AA339" s="43">
        <f>Z339/$AB$360</f>
        <v>1.0193276461521707E-2</v>
      </c>
      <c r="AD339" s="1">
        <v>2</v>
      </c>
      <c r="AE339" s="2" t="s">
        <v>879</v>
      </c>
      <c r="AF339" s="6">
        <v>15106000</v>
      </c>
      <c r="AG339" s="6" cm="1">
        <f t="array" ref="AG339">_xlfn.XLOOKUP($AE339&amp;$C339&amp;$D339,'[1]NBA-Data-1980-2019'!$B$1:$B$16305&amp;'[1]NBA-Data-1980-2019'!$A$1:$A$16305&amp;'[1]NBA-Data-1980-2019'!$D$1:$D$16305,'[1]NBA-Data-1980-2019'!$G$1:$G$16305,"",0)</f>
        <v>15106000</v>
      </c>
      <c r="AH339" s="68" cm="1">
        <f t="array" ref="AH339">_xlfn.XLOOKUP($AE339&amp;$C339&amp;$D339,'[1]NBA-Data-1980-2019'!$B$1:$B$16305&amp;'[1]NBA-Data-1980-2019'!$A$1:$A$16305&amp;'[1]NBA-Data-1980-2019'!$D$1:$D$16305,'[1]NBA-Data-1980-2019'!$H$1:$H$16305,"",0)</f>
        <v>2997</v>
      </c>
      <c r="AI339" s="68" cm="1">
        <f t="array" ref="AI339">_xlfn.XLOOKUP($AE339&amp;$C339&amp;$D339,'[1]NBA-Data-1980-2019'!$B$1:$B$16305&amp;'[1]NBA-Data-1980-2019'!$A$1:$A$16305&amp;'[1]NBA-Data-1980-2019'!$D$1:$D$16305,'[1]NBA-Data-1980-2019'!$F$1:$F$16305,"",0)</f>
        <v>22.2</v>
      </c>
      <c r="AJ339" s="68">
        <f>IFERROR(($AH339/SUM(AH338:AH359))*$AI339,"")</f>
        <v>3.5587160821356547</v>
      </c>
      <c r="AO339">
        <v>2</v>
      </c>
      <c r="AP339" t="s">
        <v>874</v>
      </c>
      <c r="AQ339">
        <v>30</v>
      </c>
      <c r="AR339">
        <v>82</v>
      </c>
      <c r="AS339" s="2">
        <v>2960</v>
      </c>
      <c r="AT339" s="61">
        <v>0.06</v>
      </c>
      <c r="AU339" s="61">
        <v>0.94</v>
      </c>
      <c r="AY339" s="2">
        <v>11</v>
      </c>
      <c r="AZ339" s="2">
        <v>11.1</v>
      </c>
      <c r="BA339" s="2">
        <v>100</v>
      </c>
      <c r="BB339" s="2">
        <v>71</v>
      </c>
      <c r="BC339" s="2">
        <v>55</v>
      </c>
      <c r="BD339" s="2">
        <v>16</v>
      </c>
      <c r="BE339" s="2">
        <v>226</v>
      </c>
      <c r="BF339" s="2">
        <v>8</v>
      </c>
      <c r="BG339" s="2">
        <v>914</v>
      </c>
      <c r="BH339" s="2">
        <v>57</v>
      </c>
      <c r="BI339" s="2">
        <v>64</v>
      </c>
      <c r="BK339" s="2">
        <v>2</v>
      </c>
      <c r="BL339" s="2" t="s">
        <v>874</v>
      </c>
      <c r="BM339" s="2">
        <v>30</v>
      </c>
      <c r="BN339" s="2">
        <v>82</v>
      </c>
      <c r="BO339" s="2">
        <v>2960</v>
      </c>
      <c r="BP339" s="2">
        <v>24.4</v>
      </c>
      <c r="BQ339" s="2">
        <v>0.56100000000000005</v>
      </c>
      <c r="BR339" s="2">
        <v>0.19600000000000001</v>
      </c>
      <c r="BS339" s="2">
        <v>0.32900000000000001</v>
      </c>
      <c r="BT339" s="2">
        <v>3.5</v>
      </c>
      <c r="BU339" s="2">
        <v>12.8</v>
      </c>
      <c r="BV339" s="2">
        <v>8.1999999999999993</v>
      </c>
      <c r="BW339" s="2">
        <v>23.8</v>
      </c>
      <c r="BX339" s="2">
        <v>2.1</v>
      </c>
      <c r="BY339" s="2">
        <v>1</v>
      </c>
      <c r="BZ339" s="2">
        <v>9.6999999999999993</v>
      </c>
      <c r="CA339" s="2">
        <v>32.200000000000003</v>
      </c>
      <c r="CC339" s="2">
        <v>8.6</v>
      </c>
      <c r="CD339" s="2">
        <v>4</v>
      </c>
      <c r="CE339" s="2">
        <v>12.7</v>
      </c>
      <c r="CF339" s="2">
        <v>0.20599999999999999</v>
      </c>
      <c r="CH339" s="2">
        <v>5.6</v>
      </c>
      <c r="CI339" s="2">
        <v>0.3</v>
      </c>
      <c r="CJ339" s="2">
        <v>5.9</v>
      </c>
      <c r="CK339" s="2">
        <v>5.9</v>
      </c>
    </row>
    <row r="340" spans="1:89" x14ac:dyDescent="0.2">
      <c r="B340" s="1" t="s">
        <v>104</v>
      </c>
      <c r="C340" s="1">
        <v>2009</v>
      </c>
      <c r="D340" s="1" t="s">
        <v>838</v>
      </c>
      <c r="F340" s="2">
        <v>24</v>
      </c>
      <c r="G340" s="2" t="s">
        <v>874</v>
      </c>
      <c r="H340" s="2" t="s">
        <v>576</v>
      </c>
      <c r="I340" s="4" t="s">
        <v>599</v>
      </c>
      <c r="J340" s="16">
        <f>_xlfn.XLOOKUP($I340,DASHBOARD!$I$2:$I$27,DASHBOARD!$J$2:$J$27,"",0)</f>
        <v>78</v>
      </c>
      <c r="K340" s="23">
        <f>J340/DASHBOARD!$C$3</f>
        <v>1.981203962407925</v>
      </c>
      <c r="L340" s="2">
        <v>212</v>
      </c>
      <c r="M340" s="26">
        <f>L340/DASHBOARD!$C$4</f>
        <v>96.145124716553283</v>
      </c>
      <c r="N340" s="26">
        <f t="shared" si="39"/>
        <v>24.494517629975501</v>
      </c>
      <c r="O340" s="5">
        <v>28725</v>
      </c>
      <c r="P340" s="2" t="s">
        <v>557</v>
      </c>
      <c r="Q340" s="2" t="str">
        <f>_xlfn.XLOOKUP($P340,DASHBOARD!$L$2:$L$150,DASHBOARD!M$2:M$150,"",0)</f>
        <v>United States</v>
      </c>
      <c r="R340" s="2" t="str">
        <f>_xlfn.XLOOKUP($P340,DASHBOARD!$L$2:$L$150,DASHBOARD!N$2:N$150,"",0)</f>
        <v>North America</v>
      </c>
      <c r="S340" s="2" t="str">
        <f>_xlfn.XLOOKUP($P340,DASHBOARD!$L$2:$L$150,DASHBOARD!O$2:O$150,"",0)</f>
        <v>Americas</v>
      </c>
      <c r="T340" s="2">
        <v>12</v>
      </c>
      <c r="Y340" s="2" t="str">
        <f t="shared" si="40"/>
        <v/>
      </c>
      <c r="Z340" s="6">
        <f>_xlfn.XLOOKUP($G340,$AE$338:$AE$359,$AF$338:$AF$359,0,0)</f>
        <v>21262500</v>
      </c>
      <c r="AA340" s="43">
        <f>Z340/$AB$360</f>
        <v>0.27173984932327289</v>
      </c>
      <c r="AD340" s="1">
        <v>3</v>
      </c>
      <c r="AE340" s="2" t="s">
        <v>882</v>
      </c>
      <c r="AF340" s="6">
        <v>14148596</v>
      </c>
      <c r="AG340" s="6" cm="1">
        <f t="array" ref="AG340">_xlfn.XLOOKUP($AE340&amp;$C340&amp;$D340,'[1]NBA-Data-1980-2019'!$B$1:$B$16305&amp;'[1]NBA-Data-1980-2019'!$A$1:$A$16305&amp;'[1]NBA-Data-1980-2019'!$D$1:$D$16305,'[1]NBA-Data-1980-2019'!$G$1:$G$16305,"",0)</f>
        <v>14148596</v>
      </c>
      <c r="AH340" s="68" cm="1">
        <f t="array" ref="AH340">_xlfn.XLOOKUP($AE340&amp;$C340&amp;$D340,'[1]NBA-Data-1980-2019'!$B$1:$B$16305&amp;'[1]NBA-Data-1980-2019'!$A$1:$A$16305&amp;'[1]NBA-Data-1980-2019'!$D$1:$D$16305,'[1]NBA-Data-1980-2019'!$H$1:$H$16305,"",0)</f>
        <v>2316.6</v>
      </c>
      <c r="AI340" s="68" cm="1">
        <f t="array" ref="AI340">_xlfn.XLOOKUP($AE340&amp;$C340&amp;$D340,'[1]NBA-Data-1980-2019'!$B$1:$B$16305&amp;'[1]NBA-Data-1980-2019'!$A$1:$A$16305&amp;'[1]NBA-Data-1980-2019'!$D$1:$D$16305,'[1]NBA-Data-1980-2019'!$F$1:$F$16305,"",0)</f>
        <v>16.600000000000001</v>
      </c>
      <c r="AJ340" s="68">
        <f>IFERROR(($AH340/SUM(AH338:AH359))*$AI340,"")</f>
        <v>2.0568980364678886</v>
      </c>
      <c r="AO340">
        <v>3</v>
      </c>
      <c r="AP340" t="s">
        <v>877</v>
      </c>
      <c r="AQ340">
        <v>34</v>
      </c>
      <c r="AR340">
        <v>82</v>
      </c>
      <c r="AS340" s="2">
        <v>2441</v>
      </c>
      <c r="AT340" s="61">
        <v>1</v>
      </c>
      <c r="AY340" s="2">
        <v>11.1</v>
      </c>
      <c r="AZ340" s="2">
        <v>7.5</v>
      </c>
      <c r="BA340" s="2">
        <v>56</v>
      </c>
      <c r="BB340" s="2">
        <v>9</v>
      </c>
      <c r="BC340" s="2">
        <v>81</v>
      </c>
      <c r="BD340" s="2">
        <v>4</v>
      </c>
      <c r="BE340" s="2">
        <v>38</v>
      </c>
      <c r="BF340" s="2">
        <v>48</v>
      </c>
      <c r="BG340" s="2">
        <v>584</v>
      </c>
      <c r="BH340" s="2">
        <v>8</v>
      </c>
      <c r="BI340" s="2">
        <v>27</v>
      </c>
      <c r="BK340" s="2">
        <v>3</v>
      </c>
      <c r="BL340" s="2" t="s">
        <v>877</v>
      </c>
      <c r="BM340" s="2">
        <v>34</v>
      </c>
      <c r="BN340" s="2">
        <v>82</v>
      </c>
      <c r="BO340" s="2">
        <v>2441</v>
      </c>
      <c r="BP340" s="2">
        <v>12.1</v>
      </c>
      <c r="BQ340" s="2">
        <v>0.54600000000000004</v>
      </c>
      <c r="BR340" s="2">
        <v>0.439</v>
      </c>
      <c r="BS340" s="2">
        <v>0.189</v>
      </c>
      <c r="BT340" s="2">
        <v>1.2</v>
      </c>
      <c r="BU340" s="2">
        <v>7.4</v>
      </c>
      <c r="BV340" s="2">
        <v>4.4000000000000004</v>
      </c>
      <c r="BW340" s="2">
        <v>14.9</v>
      </c>
      <c r="BX340" s="2">
        <v>2</v>
      </c>
      <c r="BY340" s="2">
        <v>0.2</v>
      </c>
      <c r="BZ340" s="2">
        <v>8.8000000000000007</v>
      </c>
      <c r="CA340" s="2">
        <v>14.7</v>
      </c>
      <c r="CC340" s="2">
        <v>3.6</v>
      </c>
      <c r="CD340" s="2">
        <v>2.7</v>
      </c>
      <c r="CE340" s="2">
        <v>6.3</v>
      </c>
      <c r="CF340" s="2">
        <v>0.123</v>
      </c>
      <c r="CH340" s="2">
        <v>-0.5</v>
      </c>
      <c r="CI340" s="2">
        <v>0.7</v>
      </c>
      <c r="CJ340" s="2">
        <v>0.2</v>
      </c>
      <c r="CK340" s="2">
        <v>1.3</v>
      </c>
    </row>
    <row r="341" spans="1:89" x14ac:dyDescent="0.2">
      <c r="B341" s="1" t="s">
        <v>104</v>
      </c>
      <c r="C341" s="1">
        <v>2009</v>
      </c>
      <c r="D341" s="1" t="s">
        <v>838</v>
      </c>
      <c r="F341" s="2">
        <v>17</v>
      </c>
      <c r="G341" s="2" t="s">
        <v>875</v>
      </c>
      <c r="H341" s="2" t="s">
        <v>552</v>
      </c>
      <c r="I341" s="4" t="s">
        <v>1151</v>
      </c>
      <c r="J341" s="16">
        <f>_xlfn.XLOOKUP($I341,DASHBOARD!$I$2:$I$27,DASHBOARD!$J$2:$J$27,"",0)</f>
        <v>85</v>
      </c>
      <c r="K341" s="23">
        <f>J341/DASHBOARD!$C$3</f>
        <v>2.1590043180086362</v>
      </c>
      <c r="L341" s="2">
        <v>285</v>
      </c>
      <c r="M341" s="26">
        <f>L341/DASHBOARD!$C$4</f>
        <v>129.25170068027211</v>
      </c>
      <c r="N341" s="26">
        <f t="shared" si="39"/>
        <v>27.728683096768112</v>
      </c>
      <c r="O341" s="5">
        <v>32077</v>
      </c>
      <c r="P341" s="2" t="s">
        <v>557</v>
      </c>
      <c r="Q341" s="2" t="str">
        <f>_xlfn.XLOOKUP($P341,DASHBOARD!$L$2:$L$150,DASHBOARD!M$2:M$150,"",0)</f>
        <v>United States</v>
      </c>
      <c r="R341" s="2" t="str">
        <f>_xlfn.XLOOKUP($P341,DASHBOARD!$L$2:$L$150,DASHBOARD!N$2:N$150,"",0)</f>
        <v>North America</v>
      </c>
      <c r="S341" s="2" t="str">
        <f>_xlfn.XLOOKUP($P341,DASHBOARD!$L$2:$L$150,DASHBOARD!O$2:O$150,"",0)</f>
        <v>Americas</v>
      </c>
      <c r="T341" s="2">
        <v>3</v>
      </c>
      <c r="Y341" s="2" t="str">
        <f t="shared" si="40"/>
        <v/>
      </c>
      <c r="Z341" s="6">
        <f>_xlfn.XLOOKUP($G341,$AE$338:$AE$359,$AF$338:$AF$359,0,0)</f>
        <v>2769300</v>
      </c>
      <c r="AA341" s="43">
        <f>Z341/$AB$360</f>
        <v>3.5392318153130611E-2</v>
      </c>
      <c r="AD341" s="1">
        <v>4</v>
      </c>
      <c r="AE341" s="2" t="s">
        <v>877</v>
      </c>
      <c r="AF341" s="6">
        <v>4700000</v>
      </c>
      <c r="AG341" s="6" cm="1">
        <f t="array" ref="AG341">_xlfn.XLOOKUP($AE341&amp;$C341&amp;$D341,'[1]NBA-Data-1980-2019'!$B$1:$B$16305&amp;'[1]NBA-Data-1980-2019'!$A$1:$A$16305&amp;'[1]NBA-Data-1980-2019'!$D$1:$D$16305,'[1]NBA-Data-1980-2019'!$G$1:$G$16305,"",0)</f>
        <v>4700000</v>
      </c>
      <c r="AH341" s="68" cm="1">
        <f t="array" ref="AH341">_xlfn.XLOOKUP($AE341&amp;$C341&amp;$D341,'[1]NBA-Data-1980-2019'!$B$1:$B$16305&amp;'[1]NBA-Data-1980-2019'!$A$1:$A$16305&amp;'[1]NBA-Data-1980-2019'!$D$1:$D$16305,'[1]NBA-Data-1980-2019'!$H$1:$H$16305,"",0)</f>
        <v>2443.6</v>
      </c>
      <c r="AI341" s="68" cm="1">
        <f t="array" ref="AI341">_xlfn.XLOOKUP($AE341&amp;$C341&amp;$D341,'[1]NBA-Data-1980-2019'!$B$1:$B$16305&amp;'[1]NBA-Data-1980-2019'!$A$1:$A$16305&amp;'[1]NBA-Data-1980-2019'!$D$1:$D$16305,'[1]NBA-Data-1980-2019'!$F$1:$F$16305,"",0)</f>
        <v>12.1</v>
      </c>
      <c r="AJ341" s="68">
        <f>IFERROR(($AH341/SUM(AH338:AH359))*$AI341,"")</f>
        <v>1.5814996870971707</v>
      </c>
      <c r="AO341">
        <v>4</v>
      </c>
      <c r="AP341" t="s">
        <v>882</v>
      </c>
      <c r="AQ341">
        <v>29</v>
      </c>
      <c r="AR341">
        <v>78</v>
      </c>
      <c r="AS341" s="2">
        <v>2316</v>
      </c>
      <c r="AW341" s="61">
        <v>0.96</v>
      </c>
      <c r="AX341" s="61">
        <v>0.04</v>
      </c>
      <c r="AY341" s="2">
        <v>15.5</v>
      </c>
      <c r="AZ341" s="2">
        <v>17.600000000000001</v>
      </c>
      <c r="BA341" s="2">
        <v>78</v>
      </c>
      <c r="BB341" s="2">
        <v>27</v>
      </c>
      <c r="BC341" s="2">
        <v>128</v>
      </c>
      <c r="BD341" s="2">
        <v>23</v>
      </c>
      <c r="BE341" s="2">
        <v>129</v>
      </c>
      <c r="BF341" s="2">
        <v>7</v>
      </c>
      <c r="BG341" s="2">
        <v>457</v>
      </c>
      <c r="BH341" s="2">
        <v>35</v>
      </c>
      <c r="BI341" s="2">
        <v>59</v>
      </c>
      <c r="BK341" s="2">
        <v>4</v>
      </c>
      <c r="BL341" s="2" t="s">
        <v>882</v>
      </c>
      <c r="BM341" s="2">
        <v>29</v>
      </c>
      <c r="BN341" s="2">
        <v>78</v>
      </c>
      <c r="BO341" s="2">
        <v>2316</v>
      </c>
      <c r="BP341" s="2">
        <v>16.600000000000001</v>
      </c>
      <c r="BQ341" s="2">
        <v>0.54200000000000004</v>
      </c>
      <c r="BR341" s="2">
        <v>0.14699999999999999</v>
      </c>
      <c r="BS341" s="2">
        <v>0.36599999999999999</v>
      </c>
      <c r="BT341" s="2">
        <v>8.6999999999999993</v>
      </c>
      <c r="BU341" s="2">
        <v>22.2</v>
      </c>
      <c r="BV341" s="2">
        <v>15.5</v>
      </c>
      <c r="BW341" s="2">
        <v>12.8</v>
      </c>
      <c r="BX341" s="2">
        <v>1.7</v>
      </c>
      <c r="BY341" s="2">
        <v>3.3</v>
      </c>
      <c r="BZ341" s="2">
        <v>14.5</v>
      </c>
      <c r="CA341" s="2">
        <v>18.100000000000001</v>
      </c>
      <c r="CC341" s="2">
        <v>2.7</v>
      </c>
      <c r="CD341" s="2">
        <v>4.2</v>
      </c>
      <c r="CE341" s="2">
        <v>6.9</v>
      </c>
      <c r="CF341" s="2">
        <v>0.14299999999999999</v>
      </c>
      <c r="CH341" s="2">
        <v>0.4</v>
      </c>
      <c r="CI341" s="2">
        <v>1.6</v>
      </c>
      <c r="CJ341" s="2">
        <v>2</v>
      </c>
      <c r="CK341" s="2">
        <v>2.4</v>
      </c>
    </row>
    <row r="342" spans="1:89" x14ac:dyDescent="0.2">
      <c r="B342" s="1" t="s">
        <v>104</v>
      </c>
      <c r="C342" s="1">
        <v>2009</v>
      </c>
      <c r="D342" s="1" t="s">
        <v>838</v>
      </c>
      <c r="F342" s="2">
        <v>5</v>
      </c>
      <c r="G342" s="2" t="s">
        <v>876</v>
      </c>
      <c r="H342" s="2" t="s">
        <v>556</v>
      </c>
      <c r="I342" s="4" t="s">
        <v>597</v>
      </c>
      <c r="J342" s="16">
        <f>_xlfn.XLOOKUP($I342,DASHBOARD!$I$2:$I$27,DASHBOARD!$J$2:$J$27,"",0)</f>
        <v>74</v>
      </c>
      <c r="K342" s="23">
        <f>J342/DASHBOARD!$C$3</f>
        <v>1.8796037592075185</v>
      </c>
      <c r="L342" s="2">
        <v>180</v>
      </c>
      <c r="M342" s="26">
        <f>L342/DASHBOARD!$C$4</f>
        <v>81.632653061224488</v>
      </c>
      <c r="N342" s="26">
        <f t="shared" si="39"/>
        <v>23.106347549976892</v>
      </c>
      <c r="O342" s="5">
        <v>31746</v>
      </c>
      <c r="P342" s="2" t="s">
        <v>557</v>
      </c>
      <c r="Q342" s="2" t="str">
        <f>_xlfn.XLOOKUP($P342,DASHBOARD!$L$2:$L$150,DASHBOARD!M$2:M$150,"",0)</f>
        <v>United States</v>
      </c>
      <c r="R342" s="2" t="str">
        <f>_xlfn.XLOOKUP($P342,DASHBOARD!$L$2:$L$150,DASHBOARD!N$2:N$150,"",0)</f>
        <v>North America</v>
      </c>
      <c r="S342" s="2" t="str">
        <f>_xlfn.XLOOKUP($P342,DASHBOARD!$L$2:$L$150,DASHBOARD!O$2:O$150,"",0)</f>
        <v>Americas</v>
      </c>
      <c r="T342" s="2">
        <v>2</v>
      </c>
      <c r="V342" s="2" t="s">
        <v>579</v>
      </c>
      <c r="W342" s="2" t="s">
        <v>579</v>
      </c>
      <c r="Y342" s="2" t="str">
        <f t="shared" si="40"/>
        <v/>
      </c>
      <c r="Z342" s="6">
        <f>_xlfn.XLOOKUP($G342,$AE$338:$AE$359,$AF$338:$AF$359,0,0)</f>
        <v>1080000</v>
      </c>
      <c r="AA342" s="43">
        <f>Z342/$AB$360</f>
        <v>1.3802659013245606E-2</v>
      </c>
      <c r="AD342" s="1">
        <v>5</v>
      </c>
      <c r="AE342" s="2" t="s">
        <v>884</v>
      </c>
      <c r="AF342" s="6">
        <v>4524887</v>
      </c>
      <c r="AG342" s="6" cm="1">
        <f t="array" ref="AG342">_xlfn.XLOOKUP($AE342&amp;$C342&amp;$D342,'[1]NBA-Data-1980-2019'!$B$1:$B$16305&amp;'[1]NBA-Data-1980-2019'!$A$1:$A$16305&amp;'[1]NBA-Data-1980-2019'!$D$1:$D$16305,'[1]NBA-Data-1980-2019'!$G$1:$G$16305,"",0)</f>
        <v>4524887</v>
      </c>
      <c r="AH342" s="68" cm="1">
        <f t="array" ref="AH342">_xlfn.XLOOKUP($AE342&amp;$C342&amp;$D342,'[1]NBA-Data-1980-2019'!$B$1:$B$16305&amp;'[1]NBA-Data-1980-2019'!$A$1:$A$16305&amp;'[1]NBA-Data-1980-2019'!$D$1:$D$16305,'[1]NBA-Data-1980-2019'!$H$1:$H$16305,"",0)</f>
        <v>1296</v>
      </c>
      <c r="AI342" s="68" cm="1">
        <f t="array" ref="AI342">_xlfn.XLOOKUP($AE342&amp;$C342&amp;$D342,'[1]NBA-Data-1980-2019'!$B$1:$B$16305&amp;'[1]NBA-Data-1980-2019'!$A$1:$A$16305&amp;'[1]NBA-Data-1980-2019'!$D$1:$D$16305,'[1]NBA-Data-1980-2019'!$F$1:$F$16305,"",0)</f>
        <v>12.6</v>
      </c>
      <c r="AJ342" s="68">
        <f>IFERROR(($AH342/SUM(AH338:AH359))*$AI342,"")</f>
        <v>0.87343214287624549</v>
      </c>
      <c r="AO342">
        <v>5</v>
      </c>
      <c r="AP342" t="s">
        <v>890</v>
      </c>
      <c r="AQ342">
        <v>23</v>
      </c>
      <c r="AR342">
        <v>82</v>
      </c>
      <c r="AS342" s="2">
        <v>1999</v>
      </c>
      <c r="AU342" s="61">
        <v>0.04</v>
      </c>
      <c r="AV342" s="61">
        <v>0.94</v>
      </c>
      <c r="AW342" s="61">
        <v>0.02</v>
      </c>
      <c r="AY342" s="2">
        <v>8.1</v>
      </c>
      <c r="AZ342" s="2">
        <v>-0.1</v>
      </c>
      <c r="BA342" s="2">
        <v>44</v>
      </c>
      <c r="BB342" s="2">
        <v>15</v>
      </c>
      <c r="BC342" s="2">
        <v>63</v>
      </c>
      <c r="BD342" s="2">
        <v>8</v>
      </c>
      <c r="BE342" s="2">
        <v>80</v>
      </c>
      <c r="BF342" s="2">
        <v>15</v>
      </c>
      <c r="BG342" s="2">
        <v>324</v>
      </c>
      <c r="BH342" s="2">
        <v>21</v>
      </c>
      <c r="BI342" s="2">
        <v>32</v>
      </c>
      <c r="BK342" s="2">
        <v>5</v>
      </c>
      <c r="BL342" s="2" t="s">
        <v>890</v>
      </c>
      <c r="BM342" s="2">
        <v>23</v>
      </c>
      <c r="BN342" s="2">
        <v>82</v>
      </c>
      <c r="BO342" s="2">
        <v>1999</v>
      </c>
      <c r="BP342" s="2">
        <v>15.5</v>
      </c>
      <c r="BQ342" s="2">
        <v>0.54400000000000004</v>
      </c>
      <c r="BR342" s="2">
        <v>0.32</v>
      </c>
      <c r="BS342" s="2">
        <v>0.28399999999999997</v>
      </c>
      <c r="BT342" s="2">
        <v>6.4</v>
      </c>
      <c r="BU342" s="2">
        <v>13.4</v>
      </c>
      <c r="BV342" s="2">
        <v>10</v>
      </c>
      <c r="BW342" s="2">
        <v>10.4</v>
      </c>
      <c r="BX342" s="2">
        <v>3.5</v>
      </c>
      <c r="BY342" s="2">
        <v>0.9</v>
      </c>
      <c r="BZ342" s="2">
        <v>11.5</v>
      </c>
      <c r="CA342" s="2">
        <v>16.600000000000001</v>
      </c>
      <c r="CC342" s="2">
        <v>2.5</v>
      </c>
      <c r="CD342" s="2">
        <v>3.5</v>
      </c>
      <c r="CE342" s="2">
        <v>6.1</v>
      </c>
      <c r="CF342" s="2">
        <v>0.14599999999999999</v>
      </c>
      <c r="CH342" s="2">
        <v>0.2</v>
      </c>
      <c r="CI342" s="2">
        <v>2.2000000000000002</v>
      </c>
      <c r="CJ342" s="2">
        <v>2.4</v>
      </c>
      <c r="CK342" s="2">
        <v>2.2999999999999998</v>
      </c>
    </row>
    <row r="343" spans="1:89" x14ac:dyDescent="0.2">
      <c r="B343" s="1" t="s">
        <v>104</v>
      </c>
      <c r="C343" s="1">
        <v>2009</v>
      </c>
      <c r="D343" s="1" t="s">
        <v>838</v>
      </c>
      <c r="F343" s="2">
        <v>2</v>
      </c>
      <c r="G343" s="2" t="s">
        <v>877</v>
      </c>
      <c r="H343" s="2" t="s">
        <v>556</v>
      </c>
      <c r="I343" s="4" t="s">
        <v>1150</v>
      </c>
      <c r="J343" s="16">
        <f>_xlfn.XLOOKUP($I343,DASHBOARD!$I$2:$I$27,DASHBOARD!$J$2:$J$27,"",0)</f>
        <v>73</v>
      </c>
      <c r="K343" s="23">
        <f>J343/DASHBOARD!$C$3</f>
        <v>1.854203708407417</v>
      </c>
      <c r="L343" s="2">
        <v>200</v>
      </c>
      <c r="M343" s="26">
        <f>L343/DASHBOARD!$C$4</f>
        <v>90.702947845804985</v>
      </c>
      <c r="N343" s="26">
        <f t="shared" si="39"/>
        <v>26.381926812133489</v>
      </c>
      <c r="O343" s="5">
        <v>27250</v>
      </c>
      <c r="P343" s="2" t="s">
        <v>557</v>
      </c>
      <c r="Q343" s="2" t="str">
        <f>_xlfn.XLOOKUP($P343,DASHBOARD!$L$2:$L$150,DASHBOARD!M$2:M$150,"",0)</f>
        <v>United States</v>
      </c>
      <c r="R343" s="2" t="str">
        <f>_xlfn.XLOOKUP($P343,DASHBOARD!$L$2:$L$150,DASHBOARD!N$2:N$150,"",0)</f>
        <v>North America</v>
      </c>
      <c r="S343" s="2" t="str">
        <f>_xlfn.XLOOKUP($P343,DASHBOARD!$L$2:$L$150,DASHBOARD!O$2:O$150,"",0)</f>
        <v>Americas</v>
      </c>
      <c r="T343" s="2">
        <v>12</v>
      </c>
      <c r="V343" s="2" t="s">
        <v>878</v>
      </c>
      <c r="W343" s="2" t="s">
        <v>878</v>
      </c>
      <c r="Y343" s="2" t="str">
        <f t="shared" si="40"/>
        <v/>
      </c>
      <c r="Z343" s="6">
        <f>_xlfn.XLOOKUP($G343,$AE$338:$AE$359,$AF$338:$AF$359,0,0)</f>
        <v>4700000</v>
      </c>
      <c r="AA343" s="43">
        <f>Z343/$AB$360</f>
        <v>6.006712718727255E-2</v>
      </c>
      <c r="AD343" s="1">
        <v>6</v>
      </c>
      <c r="AE343" s="2" t="s">
        <v>886</v>
      </c>
      <c r="AF343" s="6">
        <v>4420000</v>
      </c>
      <c r="AG343" s="6" cm="1">
        <f t="array" ref="AG343">_xlfn.XLOOKUP($AE343&amp;$C343&amp;$D343,'[1]NBA-Data-1980-2019'!$B$1:$B$16305&amp;'[1]NBA-Data-1980-2019'!$A$1:$A$16305&amp;'[1]NBA-Data-1980-2019'!$D$1:$D$16305,'[1]NBA-Data-1980-2019'!$G$1:$G$16305,"",0)</f>
        <v>4420000</v>
      </c>
      <c r="AH343" s="68" cm="1">
        <f t="array" ref="AH343">_xlfn.XLOOKUP($AE343&amp;$C343&amp;$D343,'[1]NBA-Data-1980-2019'!$B$1:$B$16305&amp;'[1]NBA-Data-1980-2019'!$A$1:$A$16305&amp;'[1]NBA-Data-1980-2019'!$D$1:$D$16305,'[1]NBA-Data-1980-2019'!$H$1:$H$16305,"",0)</f>
        <v>1163.5</v>
      </c>
      <c r="AI343" s="68" cm="1">
        <f t="array" ref="AI343">_xlfn.XLOOKUP($AE343&amp;$C343&amp;$D343,'[1]NBA-Data-1980-2019'!$B$1:$B$16305&amp;'[1]NBA-Data-1980-2019'!$A$1:$A$16305&amp;'[1]NBA-Data-1980-2019'!$D$1:$D$16305,'[1]NBA-Data-1980-2019'!$F$1:$F$16305,"",0)</f>
        <v>11.3</v>
      </c>
      <c r="AJ343" s="68">
        <f>IFERROR(($AH343/SUM(AH338:AH359))*$AI343,"")</f>
        <v>0.70323172460272032</v>
      </c>
      <c r="AO343">
        <v>6</v>
      </c>
      <c r="AP343" t="s">
        <v>875</v>
      </c>
      <c r="AQ343">
        <v>21</v>
      </c>
      <c r="AR343">
        <v>50</v>
      </c>
      <c r="AS343" s="2">
        <v>1446</v>
      </c>
      <c r="AX343" s="61">
        <v>1</v>
      </c>
      <c r="AY343" s="2">
        <v>8.3000000000000007</v>
      </c>
      <c r="AZ343" s="2">
        <v>0.1</v>
      </c>
      <c r="BA343" s="2">
        <v>17</v>
      </c>
      <c r="BB343" s="2">
        <v>24</v>
      </c>
      <c r="BC343" s="2">
        <v>92</v>
      </c>
      <c r="BD343" s="2">
        <v>18</v>
      </c>
      <c r="BE343" s="2">
        <v>119</v>
      </c>
      <c r="BF343" s="2">
        <v>3</v>
      </c>
      <c r="BG343" s="2">
        <v>160</v>
      </c>
      <c r="BH343" s="2">
        <v>35</v>
      </c>
      <c r="BI343" s="2">
        <v>37</v>
      </c>
      <c r="BK343" s="2">
        <v>6</v>
      </c>
      <c r="BL343" s="2" t="s">
        <v>875</v>
      </c>
      <c r="BM343" s="2">
        <v>21</v>
      </c>
      <c r="BN343" s="2">
        <v>50</v>
      </c>
      <c r="BO343" s="2">
        <v>1446</v>
      </c>
      <c r="BP343" s="2">
        <v>20</v>
      </c>
      <c r="BQ343" s="2">
        <v>0.59799999999999998</v>
      </c>
      <c r="BR343" s="2">
        <v>0</v>
      </c>
      <c r="BS343" s="2">
        <v>0.42799999999999999</v>
      </c>
      <c r="BT343" s="2">
        <v>10.8</v>
      </c>
      <c r="BU343" s="2">
        <v>20.100000000000001</v>
      </c>
      <c r="BV343" s="2">
        <v>15.6</v>
      </c>
      <c r="BW343" s="2">
        <v>7.7</v>
      </c>
      <c r="BX343" s="2">
        <v>0.6</v>
      </c>
      <c r="BY343" s="2">
        <v>4.8</v>
      </c>
      <c r="BZ343" s="2">
        <v>12.5</v>
      </c>
      <c r="CA343" s="2">
        <v>20.7</v>
      </c>
      <c r="CC343" s="2">
        <v>3.2</v>
      </c>
      <c r="CD343" s="2">
        <v>2.2999999999999998</v>
      </c>
      <c r="CE343" s="2">
        <v>5.5</v>
      </c>
      <c r="CF343" s="2">
        <v>0.184</v>
      </c>
      <c r="CH343" s="2">
        <v>0.8</v>
      </c>
      <c r="CI343" s="2">
        <v>0.3</v>
      </c>
      <c r="CJ343" s="2">
        <v>1.1000000000000001</v>
      </c>
      <c r="CK343" s="2">
        <v>1.1000000000000001</v>
      </c>
    </row>
    <row r="344" spans="1:89" x14ac:dyDescent="0.2">
      <c r="B344" s="1" t="s">
        <v>104</v>
      </c>
      <c r="C344" s="1">
        <v>2009</v>
      </c>
      <c r="D344" s="1" t="s">
        <v>838</v>
      </c>
      <c r="F344" s="2">
        <v>16</v>
      </c>
      <c r="G344" s="2" t="s">
        <v>879</v>
      </c>
      <c r="H344" s="2" t="s">
        <v>552</v>
      </c>
      <c r="I344" s="4" t="s">
        <v>1151</v>
      </c>
      <c r="J344" s="16">
        <f>_xlfn.XLOOKUP($I344,DASHBOARD!$I$2:$I$27,DASHBOARD!$J$2:$J$27,"",0)</f>
        <v>85</v>
      </c>
      <c r="K344" s="23">
        <f>J344/DASHBOARD!$C$3</f>
        <v>2.1590043180086362</v>
      </c>
      <c r="L344" s="2">
        <v>250</v>
      </c>
      <c r="M344" s="26">
        <f>L344/DASHBOARD!$C$4</f>
        <v>113.37868480725623</v>
      </c>
      <c r="N344" s="26">
        <f t="shared" si="39"/>
        <v>24.323406225235185</v>
      </c>
      <c r="O344" s="5">
        <v>29408</v>
      </c>
      <c r="P344" s="2" t="s">
        <v>693</v>
      </c>
      <c r="Q344" s="2" t="str">
        <f>_xlfn.XLOOKUP($P344,DASHBOARD!$L$2:$L$150,DASHBOARD!M$2:M$150,"",0)</f>
        <v>Spain</v>
      </c>
      <c r="R344" s="2" t="str">
        <f>_xlfn.XLOOKUP($P344,DASHBOARD!$L$2:$L$150,DASHBOARD!N$2:N$150,"",0)</f>
        <v>Europe</v>
      </c>
      <c r="S344" s="2" t="str">
        <f>_xlfn.XLOOKUP($P344,DASHBOARD!$L$2:$L$150,DASHBOARD!O$2:O$150,"",0)</f>
        <v>Eurasia</v>
      </c>
      <c r="T344" s="2">
        <v>7</v>
      </c>
      <c r="Y344" s="2" t="str">
        <f t="shared" si="40"/>
        <v/>
      </c>
      <c r="Z344" s="6">
        <f>_xlfn.XLOOKUP($G344,$AE$338:$AE$359,$AF$338:$AF$359,0,0)</f>
        <v>15106000</v>
      </c>
      <c r="AA344" s="43">
        <f>Z344/$AB$360</f>
        <v>0.19305830282785938</v>
      </c>
      <c r="AD344" s="1">
        <v>7</v>
      </c>
      <c r="AE344" s="2" t="s">
        <v>881</v>
      </c>
      <c r="AF344" s="6">
        <v>4159200</v>
      </c>
      <c r="AG344" s="6" t="str" cm="1">
        <f t="array" ref="AG344">_xlfn.XLOOKUP($AE344&amp;$C344&amp;$D344,'[1]NBA-Data-1980-2019'!$B$1:$B$16305&amp;'[1]NBA-Data-1980-2019'!$A$1:$A$16305&amp;'[1]NBA-Data-1980-2019'!$D$1:$D$16305,'[1]NBA-Data-1980-2019'!$G$1:$G$16305,"",0)</f>
        <v/>
      </c>
      <c r="AH344" s="68" t="str" cm="1">
        <f t="array" ref="AH344">_xlfn.XLOOKUP($AE344&amp;$C344&amp;$D344,'[1]NBA-Data-1980-2019'!$B$1:$B$16305&amp;'[1]NBA-Data-1980-2019'!$A$1:$A$16305&amp;'[1]NBA-Data-1980-2019'!$D$1:$D$16305,'[1]NBA-Data-1980-2019'!$H$1:$H$16305,"",0)</f>
        <v/>
      </c>
      <c r="AI344" s="68" t="str" cm="1">
        <f t="array" ref="AI344">_xlfn.XLOOKUP($AE344&amp;$C344&amp;$D344,'[1]NBA-Data-1980-2019'!$B$1:$B$16305&amp;'[1]NBA-Data-1980-2019'!$A$1:$A$16305&amp;'[1]NBA-Data-1980-2019'!$D$1:$D$16305,'[1]NBA-Data-1980-2019'!$F$1:$F$16305,"",0)</f>
        <v/>
      </c>
      <c r="AJ344" s="68" t="str">
        <f>IFERROR(($AH344/SUM(AH338:AH359))*$AI344,"")</f>
        <v/>
      </c>
      <c r="AO344">
        <v>7</v>
      </c>
      <c r="AP344" t="s">
        <v>884</v>
      </c>
      <c r="AQ344">
        <v>24</v>
      </c>
      <c r="AR344">
        <v>80</v>
      </c>
      <c r="AS344" s="2">
        <v>1293</v>
      </c>
      <c r="AT344" s="61">
        <v>0.03</v>
      </c>
      <c r="AU344" s="61">
        <v>0.81</v>
      </c>
      <c r="AV344" s="61">
        <v>0.16</v>
      </c>
      <c r="AY344" s="2">
        <v>2.8</v>
      </c>
      <c r="AZ344" s="2">
        <v>-8.1</v>
      </c>
      <c r="BA344" s="2">
        <v>22</v>
      </c>
      <c r="BB344" s="2">
        <v>8</v>
      </c>
      <c r="BC344" s="2">
        <v>70</v>
      </c>
      <c r="BD344" s="2">
        <v>1</v>
      </c>
      <c r="BE344" s="2">
        <v>13</v>
      </c>
      <c r="BF344" s="2">
        <v>12</v>
      </c>
      <c r="BG344" s="2">
        <v>242</v>
      </c>
      <c r="BH344" s="2">
        <v>3</v>
      </c>
      <c r="BI344" s="2">
        <v>15</v>
      </c>
      <c r="BK344" s="2">
        <v>7</v>
      </c>
      <c r="BL344" s="2" t="s">
        <v>884</v>
      </c>
      <c r="BM344" s="2">
        <v>24</v>
      </c>
      <c r="BN344" s="2">
        <v>80</v>
      </c>
      <c r="BO344" s="2">
        <v>1293</v>
      </c>
      <c r="BP344" s="2">
        <v>12.6</v>
      </c>
      <c r="BQ344" s="2">
        <v>0.53100000000000003</v>
      </c>
      <c r="BR344" s="2">
        <v>0.55600000000000005</v>
      </c>
      <c r="BS344" s="2">
        <v>0.19</v>
      </c>
      <c r="BT344" s="2">
        <v>1.7</v>
      </c>
      <c r="BU344" s="2">
        <v>10</v>
      </c>
      <c r="BV344" s="2">
        <v>5.9</v>
      </c>
      <c r="BW344" s="2">
        <v>12.2</v>
      </c>
      <c r="BX344" s="2">
        <v>3</v>
      </c>
      <c r="BY344" s="2">
        <v>0.4</v>
      </c>
      <c r="BZ344" s="2">
        <v>7.5</v>
      </c>
      <c r="CA344" s="2">
        <v>16</v>
      </c>
      <c r="CC344" s="2">
        <v>1.8</v>
      </c>
      <c r="CD344" s="2">
        <v>1.9</v>
      </c>
      <c r="CE344" s="2">
        <v>3.7</v>
      </c>
      <c r="CF344" s="2">
        <v>0.13800000000000001</v>
      </c>
      <c r="CH344" s="2">
        <v>-1.2</v>
      </c>
      <c r="CI344" s="2">
        <v>2</v>
      </c>
      <c r="CJ344" s="2">
        <v>0.8</v>
      </c>
      <c r="CK344" s="2">
        <v>0.9</v>
      </c>
    </row>
    <row r="345" spans="1:89" x14ac:dyDescent="0.2">
      <c r="B345" s="1" t="s">
        <v>104</v>
      </c>
      <c r="C345" s="1">
        <v>2009</v>
      </c>
      <c r="D345" s="1" t="s">
        <v>838</v>
      </c>
      <c r="F345" s="2">
        <v>28</v>
      </c>
      <c r="G345" s="2" t="s">
        <v>880</v>
      </c>
      <c r="H345" s="2" t="s">
        <v>552</v>
      </c>
      <c r="I345" s="4" t="s">
        <v>1151</v>
      </c>
      <c r="J345" s="16">
        <f>_xlfn.XLOOKUP($I345,DASHBOARD!$I$2:$I$27,DASHBOARD!$J$2:$J$27,"",0)</f>
        <v>85</v>
      </c>
      <c r="K345" s="23">
        <f>J345/DASHBOARD!$C$3</f>
        <v>2.1590043180086362</v>
      </c>
      <c r="L345" s="2">
        <v>245</v>
      </c>
      <c r="M345" s="26">
        <f>L345/DASHBOARD!$C$4</f>
        <v>111.11111111111111</v>
      </c>
      <c r="N345" s="26">
        <f t="shared" si="39"/>
        <v>23.836938100730482</v>
      </c>
      <c r="O345" s="5">
        <v>29585</v>
      </c>
      <c r="P345" s="2" t="s">
        <v>573</v>
      </c>
      <c r="Q345" s="2" t="str">
        <f>_xlfn.XLOOKUP($P345,DASHBOARD!$L$2:$L$150,DASHBOARD!M$2:M$150,"",0)</f>
        <v>Congo (DR)</v>
      </c>
      <c r="R345" s="2" t="str">
        <f>_xlfn.XLOOKUP($P345,DASHBOARD!$L$2:$L$150,DASHBOARD!N$2:N$150,"",0)</f>
        <v>Africa</v>
      </c>
      <c r="S345" s="2" t="str">
        <f>_xlfn.XLOOKUP($P345,DASHBOARD!$L$2:$L$150,DASHBOARD!O$2:O$150,"",0)</f>
        <v>Africa</v>
      </c>
      <c r="T345" s="2">
        <v>4</v>
      </c>
      <c r="Y345" s="2" t="str">
        <f t="shared" si="40"/>
        <v/>
      </c>
      <c r="Z345" s="6">
        <f>_xlfn.XLOOKUP($G345,$AE$338:$AE$359,$AF$338:$AF$359,0,0)</f>
        <v>880658</v>
      </c>
      <c r="AA345" s="43">
        <f>Z345/$AB$360</f>
        <v>1.1255020445635972E-2</v>
      </c>
      <c r="AD345" s="1">
        <v>8</v>
      </c>
      <c r="AE345" s="2" t="s">
        <v>890</v>
      </c>
      <c r="AF345" s="6">
        <v>3100000</v>
      </c>
      <c r="AG345" s="6" cm="1">
        <f t="array" ref="AG345">_xlfn.XLOOKUP($AE345&amp;$C345&amp;$D345,'[1]NBA-Data-1980-2019'!$B$1:$B$16305&amp;'[1]NBA-Data-1980-2019'!$A$1:$A$16305&amp;'[1]NBA-Data-1980-2019'!$D$1:$D$16305,'[1]NBA-Data-1980-2019'!$G$1:$G$16305,"",0)</f>
        <v>3100000</v>
      </c>
      <c r="AH345" s="68" cm="1">
        <f t="array" ref="AH345">_xlfn.XLOOKUP($AE345&amp;$C345&amp;$D345,'[1]NBA-Data-1980-2019'!$B$1:$B$16305&amp;'[1]NBA-Data-1980-2019'!$A$1:$A$16305&amp;'[1]NBA-Data-1980-2019'!$D$1:$D$16305,'[1]NBA-Data-1980-2019'!$H$1:$H$16305,"",0)</f>
        <v>2000.8</v>
      </c>
      <c r="AI345" s="68" cm="1">
        <f t="array" ref="AI345">_xlfn.XLOOKUP($AE345&amp;$C345&amp;$D345,'[1]NBA-Data-1980-2019'!$B$1:$B$16305&amp;'[1]NBA-Data-1980-2019'!$A$1:$A$16305&amp;'[1]NBA-Data-1980-2019'!$D$1:$D$16305,'[1]NBA-Data-1980-2019'!$F$1:$F$16305,"",0)</f>
        <v>15.5</v>
      </c>
      <c r="AJ345" s="68">
        <f>IFERROR(($AH345/SUM(AH338:AH359))*$AI345,"")</f>
        <v>1.6587808022079706</v>
      </c>
      <c r="AO345">
        <v>8</v>
      </c>
      <c r="AP345" t="s">
        <v>876</v>
      </c>
      <c r="AQ345">
        <v>22</v>
      </c>
      <c r="AR345">
        <v>65</v>
      </c>
      <c r="AS345" s="2">
        <v>1192</v>
      </c>
      <c r="AT345" s="61">
        <v>1</v>
      </c>
      <c r="AY345" s="2">
        <v>1.6</v>
      </c>
      <c r="AZ345" s="2">
        <v>-9.4</v>
      </c>
      <c r="BA345" s="2">
        <v>61</v>
      </c>
      <c r="BB345" s="2">
        <v>11</v>
      </c>
      <c r="BC345" s="2">
        <v>43</v>
      </c>
      <c r="BD345" s="2">
        <v>9</v>
      </c>
      <c r="BE345" s="2">
        <v>36</v>
      </c>
      <c r="BF345" s="2">
        <v>6</v>
      </c>
      <c r="BG345" s="2">
        <v>348</v>
      </c>
      <c r="BH345" s="2">
        <v>10</v>
      </c>
      <c r="BI345" s="2">
        <v>29</v>
      </c>
      <c r="BK345" s="2">
        <v>8</v>
      </c>
      <c r="BL345" s="2" t="s">
        <v>876</v>
      </c>
      <c r="BM345" s="2">
        <v>22</v>
      </c>
      <c r="BN345" s="2">
        <v>65</v>
      </c>
      <c r="BO345" s="2">
        <v>1192</v>
      </c>
      <c r="BP345" s="2">
        <v>9.9</v>
      </c>
      <c r="BQ345" s="2">
        <v>0.46600000000000003</v>
      </c>
      <c r="BR345" s="2">
        <v>0.35399999999999998</v>
      </c>
      <c r="BS345" s="2">
        <v>0.187</v>
      </c>
      <c r="BT345" s="2">
        <v>2.1</v>
      </c>
      <c r="BU345" s="2">
        <v>8.9</v>
      </c>
      <c r="BV345" s="2">
        <v>5.5</v>
      </c>
      <c r="BW345" s="2">
        <v>18.600000000000001</v>
      </c>
      <c r="BX345" s="2">
        <v>2.4</v>
      </c>
      <c r="BY345" s="2">
        <v>0.6</v>
      </c>
      <c r="BZ345" s="2">
        <v>16.3</v>
      </c>
      <c r="CA345" s="2">
        <v>19.600000000000001</v>
      </c>
      <c r="CC345" s="2">
        <v>-0.7</v>
      </c>
      <c r="CD345" s="2">
        <v>1.5</v>
      </c>
      <c r="CE345" s="2">
        <v>0.8</v>
      </c>
      <c r="CF345" s="2">
        <v>3.4000000000000002E-2</v>
      </c>
      <c r="CH345" s="2">
        <v>-2.8</v>
      </c>
      <c r="CI345" s="2">
        <v>0.2</v>
      </c>
      <c r="CJ345" s="2">
        <v>-2.6</v>
      </c>
      <c r="CK345" s="2">
        <v>-0.2</v>
      </c>
    </row>
    <row r="346" spans="1:89" x14ac:dyDescent="0.2">
      <c r="B346" s="1" t="s">
        <v>104</v>
      </c>
      <c r="C346" s="1">
        <v>2009</v>
      </c>
      <c r="D346" s="1" t="s">
        <v>838</v>
      </c>
      <c r="F346" s="2">
        <v>31</v>
      </c>
      <c r="G346" s="2" t="s">
        <v>891</v>
      </c>
      <c r="H346" s="2" t="s">
        <v>552</v>
      </c>
      <c r="I346" s="4" t="s">
        <v>1151</v>
      </c>
      <c r="J346" s="16">
        <f>_xlfn.XLOOKUP($I346,DASHBOARD!$I$2:$I$27,DASHBOARD!$J$2:$J$27,"",0)</f>
        <v>85</v>
      </c>
      <c r="K346" s="23">
        <f>J346/DASHBOARD!$C$3</f>
        <v>2.1590043180086362</v>
      </c>
      <c r="L346" s="2">
        <v>265</v>
      </c>
      <c r="M346" s="26">
        <f>L346/DASHBOARD!$C$4</f>
        <v>120.18140589569161</v>
      </c>
      <c r="N346" s="26">
        <f t="shared" si="39"/>
        <v>25.782810598749297</v>
      </c>
      <c r="O346" s="5">
        <v>29052</v>
      </c>
      <c r="P346" s="2" t="s">
        <v>557</v>
      </c>
      <c r="Q346" s="2" t="str">
        <f>_xlfn.XLOOKUP($P346,DASHBOARD!$L$2:$L$150,DASHBOARD!M$2:M$150,"",0)</f>
        <v>United States</v>
      </c>
      <c r="R346" s="2" t="str">
        <f>_xlfn.XLOOKUP($P346,DASHBOARD!$L$2:$L$150,DASHBOARD!N$2:N$150,"",0)</f>
        <v>North America</v>
      </c>
      <c r="S346" s="2" t="str">
        <f>_xlfn.XLOOKUP($P346,DASHBOARD!$L$2:$L$150,DASHBOARD!O$2:O$150,"",0)</f>
        <v>Americas</v>
      </c>
      <c r="T346" s="2">
        <v>7</v>
      </c>
      <c r="V346" s="2" t="s">
        <v>629</v>
      </c>
      <c r="W346" s="2" t="s">
        <v>629</v>
      </c>
      <c r="Y346" s="2" t="str">
        <f t="shared" si="40"/>
        <v/>
      </c>
      <c r="Z346" s="6">
        <f>_xlfn.XLOOKUP($G346,$AE$338:$AE$359,$AF$338:$AF$359,0,0)</f>
        <v>0</v>
      </c>
      <c r="AA346" s="43">
        <f>Z346/$AB$360</f>
        <v>0</v>
      </c>
      <c r="AD346" s="1">
        <v>9</v>
      </c>
      <c r="AE346" s="2" t="s">
        <v>875</v>
      </c>
      <c r="AF346" s="6">
        <v>2769300</v>
      </c>
      <c r="AG346" s="6" cm="1">
        <f t="array" ref="AG346">_xlfn.XLOOKUP($AE346&amp;$C346&amp;$D346,'[1]NBA-Data-1980-2019'!$B$1:$B$16305&amp;'[1]NBA-Data-1980-2019'!$A$1:$A$16305&amp;'[1]NBA-Data-1980-2019'!$D$1:$D$16305,'[1]NBA-Data-1980-2019'!$G$1:$G$16305,"",0)</f>
        <v>2769300</v>
      </c>
      <c r="AH346" s="68" cm="1">
        <f t="array" ref="AH346">_xlfn.XLOOKUP($AE346&amp;$C346&amp;$D346,'[1]NBA-Data-1980-2019'!$B$1:$B$16305&amp;'[1]NBA-Data-1980-2019'!$A$1:$A$16305&amp;'[1]NBA-Data-1980-2019'!$D$1:$D$16305,'[1]NBA-Data-1980-2019'!$H$1:$H$16305,"",0)</f>
        <v>1445</v>
      </c>
      <c r="AI346" s="68" cm="1">
        <f t="array" ref="AI346">_xlfn.XLOOKUP($AE346&amp;$C346&amp;$D346,'[1]NBA-Data-1980-2019'!$B$1:$B$16305&amp;'[1]NBA-Data-1980-2019'!$A$1:$A$16305&amp;'[1]NBA-Data-1980-2019'!$D$1:$D$16305,'[1]NBA-Data-1980-2019'!$F$1:$F$16305,"",0)</f>
        <v>20</v>
      </c>
      <c r="AJ346" s="68">
        <f>IFERROR(($AH346/SUM(AH338:AH359))*$AI346,"")</f>
        <v>1.5457934627378194</v>
      </c>
      <c r="AO346">
        <v>9</v>
      </c>
      <c r="AP346" t="s">
        <v>886</v>
      </c>
      <c r="AQ346">
        <v>28</v>
      </c>
      <c r="AR346">
        <v>65</v>
      </c>
      <c r="AS346" s="2">
        <v>1166</v>
      </c>
      <c r="AV346" s="61">
        <v>0.93</v>
      </c>
      <c r="AW346" s="61">
        <v>7.0000000000000007E-2</v>
      </c>
      <c r="AY346" s="2">
        <v>9.1999999999999993</v>
      </c>
      <c r="AZ346" s="2">
        <v>1.5</v>
      </c>
      <c r="BA346" s="2">
        <v>47</v>
      </c>
      <c r="BB346" s="2">
        <v>13</v>
      </c>
      <c r="BC346" s="2">
        <v>50</v>
      </c>
      <c r="BD346" s="2">
        <v>7</v>
      </c>
      <c r="BE346" s="2">
        <v>22</v>
      </c>
      <c r="BF346" s="2">
        <v>11</v>
      </c>
      <c r="BG346" s="2">
        <v>380</v>
      </c>
      <c r="BH346" s="2">
        <v>5</v>
      </c>
      <c r="BI346" s="2">
        <v>20</v>
      </c>
      <c r="BK346" s="2">
        <v>9</v>
      </c>
      <c r="BL346" s="2" t="s">
        <v>886</v>
      </c>
      <c r="BM346" s="2">
        <v>28</v>
      </c>
      <c r="BN346" s="2">
        <v>65</v>
      </c>
      <c r="BO346" s="2">
        <v>1166</v>
      </c>
      <c r="BP346" s="2">
        <v>11.3</v>
      </c>
      <c r="BQ346" s="2">
        <v>0.49099999999999999</v>
      </c>
      <c r="BR346" s="2">
        <v>0.186</v>
      </c>
      <c r="BS346" s="2">
        <v>0.186</v>
      </c>
      <c r="BT346" s="2">
        <v>5.4</v>
      </c>
      <c r="BU346" s="2">
        <v>12</v>
      </c>
      <c r="BV346" s="2">
        <v>8.6999999999999993</v>
      </c>
      <c r="BW346" s="2">
        <v>21.1</v>
      </c>
      <c r="BX346" s="2">
        <v>1.4</v>
      </c>
      <c r="BY346" s="2">
        <v>0.7</v>
      </c>
      <c r="BZ346" s="2">
        <v>17.2</v>
      </c>
      <c r="CA346" s="2">
        <v>15.1</v>
      </c>
      <c r="CC346" s="2">
        <v>0.7</v>
      </c>
      <c r="CD346" s="2">
        <v>1.3</v>
      </c>
      <c r="CE346" s="2">
        <v>2</v>
      </c>
      <c r="CF346" s="2">
        <v>8.3000000000000004E-2</v>
      </c>
      <c r="CH346" s="2">
        <v>-1.3</v>
      </c>
      <c r="CI346" s="2">
        <v>0.3</v>
      </c>
      <c r="CJ346" s="2">
        <v>-1</v>
      </c>
      <c r="CK346" s="2">
        <v>0.3</v>
      </c>
    </row>
    <row r="347" spans="1:89" x14ac:dyDescent="0.2">
      <c r="B347" s="1" t="s">
        <v>104</v>
      </c>
      <c r="C347" s="1">
        <v>2009</v>
      </c>
      <c r="D347" s="1" t="s">
        <v>838</v>
      </c>
      <c r="F347" s="2">
        <v>6</v>
      </c>
      <c r="G347" s="2" t="s">
        <v>881</v>
      </c>
      <c r="H347" s="2" t="s">
        <v>570</v>
      </c>
      <c r="I347" s="4" t="s">
        <v>600</v>
      </c>
      <c r="J347" s="16">
        <f>_xlfn.XLOOKUP($I347,DASHBOARD!$I$2:$I$27,DASHBOARD!$J$2:$J$27,"",0)</f>
        <v>80</v>
      </c>
      <c r="K347" s="23">
        <f>J347/DASHBOARD!$C$3</f>
        <v>2.0320040640081283</v>
      </c>
      <c r="L347" s="2">
        <v>205</v>
      </c>
      <c r="M347" s="26">
        <f>L347/DASHBOARD!$C$4</f>
        <v>92.970521541950106</v>
      </c>
      <c r="N347" s="26">
        <f t="shared" si="39"/>
        <v>22.516253153344664</v>
      </c>
      <c r="O347" s="5">
        <v>30882</v>
      </c>
      <c r="P347" s="2" t="s">
        <v>557</v>
      </c>
      <c r="Q347" s="2" t="str">
        <f>_xlfn.XLOOKUP($P347,DASHBOARD!$L$2:$L$150,DASHBOARD!M$2:M$150,"",0)</f>
        <v>United States</v>
      </c>
      <c r="R347" s="2" t="str">
        <f>_xlfn.XLOOKUP($P347,DASHBOARD!$L$2:$L$150,DASHBOARD!N$2:N$150,"",0)</f>
        <v>North America</v>
      </c>
      <c r="S347" s="2" t="str">
        <f>_xlfn.XLOOKUP($P347,DASHBOARD!$L$2:$L$150,DASHBOARD!O$2:O$150,"",0)</f>
        <v>Americas</v>
      </c>
      <c r="T347" s="2">
        <v>1</v>
      </c>
      <c r="V347" s="2" t="s">
        <v>682</v>
      </c>
      <c r="W347" s="2" t="s">
        <v>682</v>
      </c>
      <c r="Y347" s="2" t="str">
        <f t="shared" si="40"/>
        <v/>
      </c>
      <c r="Z347" s="6">
        <f>_xlfn.XLOOKUP($G347,$AE$338:$AE$359,$AF$338:$AF$359,0,0)</f>
        <v>4159200</v>
      </c>
      <c r="AA347" s="43">
        <f>Z347/$AB$360</f>
        <v>5.3155573488788084E-2</v>
      </c>
      <c r="AD347" s="1">
        <v>10</v>
      </c>
      <c r="AE347" s="2" t="s">
        <v>876</v>
      </c>
      <c r="AF347" s="6">
        <v>1080000</v>
      </c>
      <c r="AG347" s="6" cm="1">
        <f t="array" ref="AG347">_xlfn.XLOOKUP($AE347&amp;$C347&amp;$D347,'[1]NBA-Data-1980-2019'!$B$1:$B$16305&amp;'[1]NBA-Data-1980-2019'!$A$1:$A$16305&amp;'[1]NBA-Data-1980-2019'!$D$1:$D$16305,'[1]NBA-Data-1980-2019'!$G$1:$G$16305,"",0)</f>
        <v>1080000</v>
      </c>
      <c r="AH347" s="68" cm="1">
        <f t="array" ref="AH347">_xlfn.XLOOKUP($AE347&amp;$C347&amp;$D347,'[1]NBA-Data-1980-2019'!$B$1:$B$16305&amp;'[1]NBA-Data-1980-2019'!$A$1:$A$16305&amp;'[1]NBA-Data-1980-2019'!$D$1:$D$16305,'[1]NBA-Data-1980-2019'!$H$1:$H$16305,"",0)</f>
        <v>1189.5</v>
      </c>
      <c r="AI347" s="68" cm="1">
        <f t="array" ref="AI347">_xlfn.XLOOKUP($AE347&amp;$C347&amp;$D347,'[1]NBA-Data-1980-2019'!$B$1:$B$16305&amp;'[1]NBA-Data-1980-2019'!$A$1:$A$16305&amp;'[1]NBA-Data-1980-2019'!$D$1:$D$16305,'[1]NBA-Data-1980-2019'!$F$1:$F$16305,"",0)</f>
        <v>9.9</v>
      </c>
      <c r="AJ347" s="68">
        <f>IFERROR(($AH347/SUM(AH338:AH359))*$AI347,"")</f>
        <v>0.62987339470151205</v>
      </c>
      <c r="AO347">
        <v>10</v>
      </c>
      <c r="AP347" t="s">
        <v>892</v>
      </c>
      <c r="AQ347">
        <v>28</v>
      </c>
      <c r="AR347">
        <v>46</v>
      </c>
      <c r="AS347" s="2">
        <v>771</v>
      </c>
      <c r="AV347" s="61">
        <v>0.91</v>
      </c>
      <c r="AW347" s="61">
        <v>0.09</v>
      </c>
      <c r="AY347" s="2">
        <v>5.7</v>
      </c>
      <c r="AZ347" s="2">
        <v>-3.1</v>
      </c>
      <c r="BA347" s="2">
        <v>27</v>
      </c>
      <c r="BB347" s="2">
        <v>7</v>
      </c>
      <c r="BC347" s="2">
        <v>26</v>
      </c>
      <c r="BD347" s="2">
        <v>6</v>
      </c>
      <c r="BE347" s="2">
        <v>11</v>
      </c>
      <c r="BF347" s="2">
        <v>3</v>
      </c>
      <c r="BG347" s="2">
        <v>84</v>
      </c>
      <c r="BH347" s="2">
        <v>3</v>
      </c>
      <c r="BI347" s="2">
        <v>6</v>
      </c>
      <c r="BK347" s="2">
        <v>10</v>
      </c>
      <c r="BL347" s="2" t="s">
        <v>892</v>
      </c>
      <c r="BM347" s="2">
        <v>28</v>
      </c>
      <c r="BN347" s="2">
        <v>46</v>
      </c>
      <c r="BO347" s="2">
        <v>771</v>
      </c>
      <c r="BP347" s="2">
        <v>11.6</v>
      </c>
      <c r="BQ347" s="2">
        <v>0.60399999999999998</v>
      </c>
      <c r="BR347" s="2">
        <v>0.63600000000000001</v>
      </c>
      <c r="BS347" s="2">
        <v>0.126</v>
      </c>
      <c r="BT347" s="2">
        <v>2.7</v>
      </c>
      <c r="BU347" s="2">
        <v>14.3</v>
      </c>
      <c r="BV347" s="2">
        <v>8.6</v>
      </c>
      <c r="BW347" s="2">
        <v>6.9</v>
      </c>
      <c r="BX347" s="2">
        <v>1.8</v>
      </c>
      <c r="BY347" s="2">
        <v>0.7</v>
      </c>
      <c r="BZ347" s="2">
        <v>17.2</v>
      </c>
      <c r="CA347" s="2">
        <v>15.6</v>
      </c>
      <c r="CC347" s="2">
        <v>0.5</v>
      </c>
      <c r="CD347" s="2">
        <v>1</v>
      </c>
      <c r="CE347" s="2">
        <v>1.6</v>
      </c>
      <c r="CF347" s="2">
        <v>9.8000000000000004E-2</v>
      </c>
      <c r="CH347" s="2">
        <v>0.4</v>
      </c>
      <c r="CI347" s="2">
        <v>0.3</v>
      </c>
      <c r="CJ347" s="2">
        <v>0.7</v>
      </c>
      <c r="CK347" s="2">
        <v>0.5</v>
      </c>
    </row>
    <row r="348" spans="1:89" x14ac:dyDescent="0.2">
      <c r="B348" s="1" t="s">
        <v>104</v>
      </c>
      <c r="C348" s="1">
        <v>2009</v>
      </c>
      <c r="D348" s="1" t="s">
        <v>838</v>
      </c>
      <c r="F348" s="2">
        <v>7</v>
      </c>
      <c r="G348" s="2" t="s">
        <v>882</v>
      </c>
      <c r="H348" s="2" t="s">
        <v>566</v>
      </c>
      <c r="I348" s="4" t="s">
        <v>595</v>
      </c>
      <c r="J348" s="16">
        <f>_xlfn.XLOOKUP($I348,DASHBOARD!$I$2:$I$27,DASHBOARD!$J$2:$J$27,"",0)</f>
        <v>82</v>
      </c>
      <c r="K348" s="23">
        <f>J348/DASHBOARD!$C$3</f>
        <v>2.0828041656083314</v>
      </c>
      <c r="L348" s="2">
        <v>220</v>
      </c>
      <c r="M348" s="26">
        <f>L348/DASHBOARD!$C$4</f>
        <v>99.773242630385482</v>
      </c>
      <c r="N348" s="26">
        <f t="shared" si="39"/>
        <v>22.999437355747371</v>
      </c>
      <c r="O348" s="5">
        <v>29165</v>
      </c>
      <c r="P348" s="2" t="s">
        <v>557</v>
      </c>
      <c r="Q348" s="2" t="str">
        <f>_xlfn.XLOOKUP($P348,DASHBOARD!$L$2:$L$150,DASHBOARD!M$2:M$150,"",0)</f>
        <v>United States</v>
      </c>
      <c r="R348" s="2" t="str">
        <f>_xlfn.XLOOKUP($P348,DASHBOARD!$L$2:$L$150,DASHBOARD!N$2:N$150,"",0)</f>
        <v>North America</v>
      </c>
      <c r="S348" s="2" t="str">
        <f>_xlfn.XLOOKUP($P348,DASHBOARD!$L$2:$L$150,DASHBOARD!O$2:O$150,"",0)</f>
        <v>Americas</v>
      </c>
      <c r="T348" s="2">
        <v>9</v>
      </c>
      <c r="V348" s="2" t="s">
        <v>564</v>
      </c>
      <c r="W348" s="2" t="s">
        <v>564</v>
      </c>
      <c r="Y348" s="2" t="str">
        <f t="shared" si="40"/>
        <v/>
      </c>
      <c r="Z348" s="6">
        <f>_xlfn.XLOOKUP($G348,$AE$338:$AE$359,$AF$338:$AF$359,0,0)</f>
        <v>14148596</v>
      </c>
      <c r="AA348" s="43">
        <f>Z348/$AB$360</f>
        <v>0.1808224500964544</v>
      </c>
      <c r="AD348" s="1">
        <v>11</v>
      </c>
      <c r="AE348" s="2" t="s">
        <v>889</v>
      </c>
      <c r="AF348" s="11">
        <v>1000000</v>
      </c>
      <c r="AG348" s="6" t="str" cm="1">
        <f t="array" ref="AG348">_xlfn.XLOOKUP($AE348&amp;$C348&amp;$D348,'[1]NBA-Data-1980-2019'!$B$1:$B$16305&amp;'[1]NBA-Data-1980-2019'!$A$1:$A$16305&amp;'[1]NBA-Data-1980-2019'!$D$1:$D$16305,'[1]NBA-Data-1980-2019'!$G$1:$G$16305,"",0)</f>
        <v/>
      </c>
      <c r="AH348" s="68" t="str" cm="1">
        <f t="array" ref="AH348">_xlfn.XLOOKUP($AE348&amp;$C348&amp;$D348,'[1]NBA-Data-1980-2019'!$B$1:$B$16305&amp;'[1]NBA-Data-1980-2019'!$A$1:$A$16305&amp;'[1]NBA-Data-1980-2019'!$D$1:$D$16305,'[1]NBA-Data-1980-2019'!$H$1:$H$16305,"",0)</f>
        <v/>
      </c>
      <c r="AI348" s="68" t="str" cm="1">
        <f t="array" ref="AI348">_xlfn.XLOOKUP($AE348&amp;$C348&amp;$D348,'[1]NBA-Data-1980-2019'!$B$1:$B$16305&amp;'[1]NBA-Data-1980-2019'!$A$1:$A$16305&amp;'[1]NBA-Data-1980-2019'!$D$1:$D$16305,'[1]NBA-Data-1980-2019'!$F$1:$F$16305,"",0)</f>
        <v/>
      </c>
      <c r="AJ348" s="68" t="str">
        <f>IFERROR(($AH348/SUM(AH338:AH359))*$AI348,"")</f>
        <v/>
      </c>
      <c r="AO348">
        <v>11</v>
      </c>
      <c r="AP348" t="s">
        <v>883</v>
      </c>
      <c r="AQ348">
        <v>26</v>
      </c>
      <c r="AR348">
        <v>60</v>
      </c>
      <c r="AS348" s="2">
        <v>703</v>
      </c>
      <c r="AV348" s="61">
        <v>0.04</v>
      </c>
      <c r="AW348" s="61">
        <v>0.93</v>
      </c>
      <c r="AX348" s="61">
        <v>0.04</v>
      </c>
      <c r="AY348" s="2">
        <v>-10</v>
      </c>
      <c r="AZ348" s="2">
        <v>-22.3</v>
      </c>
      <c r="BA348" s="2">
        <v>17</v>
      </c>
      <c r="BB348" s="2">
        <v>13</v>
      </c>
      <c r="BC348" s="2">
        <v>49</v>
      </c>
      <c r="BD348" s="2">
        <v>6</v>
      </c>
      <c r="BE348" s="2">
        <v>19</v>
      </c>
      <c r="BF348" s="2">
        <v>1</v>
      </c>
      <c r="BG348" s="2">
        <v>60</v>
      </c>
      <c r="BH348" s="2">
        <v>2</v>
      </c>
      <c r="BI348" s="2">
        <v>25</v>
      </c>
      <c r="BK348" s="2">
        <v>11</v>
      </c>
      <c r="BL348" s="2" t="s">
        <v>883</v>
      </c>
      <c r="BM348" s="2">
        <v>26</v>
      </c>
      <c r="BN348" s="2">
        <v>60</v>
      </c>
      <c r="BO348" s="2">
        <v>703</v>
      </c>
      <c r="BP348" s="2">
        <v>9.9</v>
      </c>
      <c r="BQ348" s="2">
        <v>0.47899999999999998</v>
      </c>
      <c r="BR348" s="2">
        <v>0</v>
      </c>
      <c r="BS348" s="2">
        <v>0.20899999999999999</v>
      </c>
      <c r="BT348" s="2">
        <v>11.6</v>
      </c>
      <c r="BU348" s="2">
        <v>16.7</v>
      </c>
      <c r="BV348" s="2">
        <v>14.1</v>
      </c>
      <c r="BW348" s="2">
        <v>5.6</v>
      </c>
      <c r="BX348" s="2">
        <v>0.7</v>
      </c>
      <c r="BY348" s="2">
        <v>1.9</v>
      </c>
      <c r="BZ348" s="2">
        <v>16.3</v>
      </c>
      <c r="CA348" s="2">
        <v>19.5</v>
      </c>
      <c r="CC348" s="2">
        <v>-0.3</v>
      </c>
      <c r="CD348" s="2">
        <v>0.9</v>
      </c>
      <c r="CE348" s="2">
        <v>0.6</v>
      </c>
      <c r="CF348" s="2">
        <v>4.2999999999999997E-2</v>
      </c>
      <c r="CH348" s="2">
        <v>-4.5999999999999996</v>
      </c>
      <c r="CI348" s="2">
        <v>-1.7</v>
      </c>
      <c r="CJ348" s="2">
        <v>-6.4</v>
      </c>
      <c r="CK348" s="2">
        <v>-0.8</v>
      </c>
    </row>
    <row r="349" spans="1:89" x14ac:dyDescent="0.2">
      <c r="B349" s="1" t="s">
        <v>104</v>
      </c>
      <c r="C349" s="1">
        <v>2009</v>
      </c>
      <c r="D349" s="1" t="s">
        <v>838</v>
      </c>
      <c r="F349" s="2">
        <v>21</v>
      </c>
      <c r="G349" s="2" t="s">
        <v>883</v>
      </c>
      <c r="H349" s="2" t="s">
        <v>566</v>
      </c>
      <c r="I349" s="4" t="s">
        <v>602</v>
      </c>
      <c r="J349" s="16">
        <f>_xlfn.XLOOKUP($I349,DASHBOARD!$I$2:$I$27,DASHBOARD!$J$2:$J$27,"",0)</f>
        <v>81</v>
      </c>
      <c r="K349" s="23">
        <f>J349/DASHBOARD!$C$3</f>
        <v>2.0574041148082296</v>
      </c>
      <c r="L349" s="2">
        <v>225</v>
      </c>
      <c r="M349" s="26">
        <f>L349/DASHBOARD!$C$4</f>
        <v>102.0408163265306</v>
      </c>
      <c r="N349" s="26">
        <f t="shared" si="39"/>
        <v>24.106530861087002</v>
      </c>
      <c r="O349" s="5">
        <v>30341</v>
      </c>
      <c r="P349" s="2" t="s">
        <v>557</v>
      </c>
      <c r="Q349" s="2" t="str">
        <f>_xlfn.XLOOKUP($P349,DASHBOARD!$L$2:$L$150,DASHBOARD!M$2:M$150,"",0)</f>
        <v>United States</v>
      </c>
      <c r="R349" s="2" t="str">
        <f>_xlfn.XLOOKUP($P349,DASHBOARD!$L$2:$L$150,DASHBOARD!N$2:N$150,"",0)</f>
        <v>North America</v>
      </c>
      <c r="S349" s="2" t="str">
        <f>_xlfn.XLOOKUP($P349,DASHBOARD!$L$2:$L$150,DASHBOARD!O$2:O$150,"",0)</f>
        <v>Americas</v>
      </c>
      <c r="T349" s="2">
        <v>3</v>
      </c>
      <c r="V349" s="2" t="s">
        <v>691</v>
      </c>
      <c r="W349" s="2" t="s">
        <v>691</v>
      </c>
      <c r="Y349" s="2" t="str">
        <f t="shared" si="40"/>
        <v/>
      </c>
      <c r="Z349" s="6">
        <f>_xlfn.XLOOKUP($G349,$AE$338:$AE$359,$AF$338:$AF$359,0,0)</f>
        <v>854957</v>
      </c>
      <c r="AA349" s="43">
        <f>Z349/$AB$360</f>
        <v>1.0926555501840208E-2</v>
      </c>
      <c r="AD349" s="1">
        <v>12</v>
      </c>
      <c r="AE349" s="2" t="s">
        <v>880</v>
      </c>
      <c r="AF349" s="6">
        <v>880658</v>
      </c>
      <c r="AG349" s="6" cm="1">
        <f t="array" ref="AG349">_xlfn.XLOOKUP($AE349&amp;$C349&amp;$D349,'[1]NBA-Data-1980-2019'!$B$1:$B$16305&amp;'[1]NBA-Data-1980-2019'!$A$1:$A$16305&amp;'[1]NBA-Data-1980-2019'!$D$1:$D$16305,'[1]NBA-Data-1980-2019'!$G$1:$G$16305,"",0)</f>
        <v>1971941</v>
      </c>
      <c r="AH349" s="68" cm="1">
        <f t="array" ref="AH349">_xlfn.XLOOKUP($AE349&amp;$C349&amp;$D349,'[1]NBA-Data-1980-2019'!$B$1:$B$16305&amp;'[1]NBA-Data-1980-2019'!$A$1:$A$16305&amp;'[1]NBA-Data-1980-2019'!$D$1:$D$16305,'[1]NBA-Data-1980-2019'!$H$1:$H$16305,"",0)</f>
        <v>181.70000000000002</v>
      </c>
      <c r="AI349" s="68" cm="1">
        <f t="array" ref="AI349">_xlfn.XLOOKUP($AE349&amp;$C349&amp;$D349,'[1]NBA-Data-1980-2019'!$B$1:$B$16305&amp;'[1]NBA-Data-1980-2019'!$A$1:$A$16305&amp;'[1]NBA-Data-1980-2019'!$D$1:$D$16305,'[1]NBA-Data-1980-2019'!$F$1:$F$16305,"",0)</f>
        <v>13.9</v>
      </c>
      <c r="AJ349" s="68">
        <f>IFERROR(($AH349/SUM(AH338:AH359))*$AI349,"")</f>
        <v>0.13509004648077921</v>
      </c>
      <c r="AO349">
        <v>12</v>
      </c>
      <c r="AP349" t="s">
        <v>880</v>
      </c>
      <c r="AQ349">
        <v>28</v>
      </c>
      <c r="AR349">
        <v>23</v>
      </c>
      <c r="AS349" s="2">
        <v>181</v>
      </c>
      <c r="AX349" s="61">
        <v>1</v>
      </c>
      <c r="AY349" s="2">
        <v>0</v>
      </c>
      <c r="AZ349" s="2">
        <v>-8.6</v>
      </c>
      <c r="BA349" s="2">
        <v>3</v>
      </c>
      <c r="BB349" s="2">
        <v>2</v>
      </c>
      <c r="BC349" s="2">
        <v>17</v>
      </c>
      <c r="BD349" s="2">
        <v>3</v>
      </c>
      <c r="BE349" s="2">
        <v>4</v>
      </c>
      <c r="BF349" s="2">
        <v>0</v>
      </c>
      <c r="BG349" s="2">
        <v>21</v>
      </c>
      <c r="BH349" s="2">
        <v>0</v>
      </c>
      <c r="BI349" s="2">
        <v>4</v>
      </c>
      <c r="BK349" s="2">
        <v>12</v>
      </c>
      <c r="BL349" s="2" t="s">
        <v>880</v>
      </c>
      <c r="BM349" s="2">
        <v>28</v>
      </c>
      <c r="BN349" s="2">
        <v>23</v>
      </c>
      <c r="BO349" s="2">
        <v>181</v>
      </c>
      <c r="BP349" s="2">
        <v>13.9</v>
      </c>
      <c r="BQ349" s="2">
        <v>0.504</v>
      </c>
      <c r="BR349" s="2">
        <v>1.7999999999999999E-2</v>
      </c>
      <c r="BS349" s="2">
        <v>0.14000000000000001</v>
      </c>
      <c r="BT349" s="2">
        <v>5.7</v>
      </c>
      <c r="BU349" s="2">
        <v>13.6</v>
      </c>
      <c r="BV349" s="2">
        <v>9.6999999999999993</v>
      </c>
      <c r="BW349" s="2">
        <v>7.2</v>
      </c>
      <c r="BX349" s="2">
        <v>2.8</v>
      </c>
      <c r="BY349" s="2">
        <v>10.199999999999999</v>
      </c>
      <c r="BZ349" s="2">
        <v>17.7</v>
      </c>
      <c r="CA349" s="2">
        <v>17.8</v>
      </c>
      <c r="CC349" s="2">
        <v>-0.1</v>
      </c>
      <c r="CD349" s="2">
        <v>0.4</v>
      </c>
      <c r="CE349" s="2">
        <v>0.3</v>
      </c>
      <c r="CF349" s="2">
        <v>9.0999999999999998E-2</v>
      </c>
      <c r="CH349" s="2">
        <v>-5</v>
      </c>
      <c r="CI349" s="2">
        <v>4.4000000000000004</v>
      </c>
      <c r="CJ349" s="2">
        <v>-0.6</v>
      </c>
      <c r="CK349" s="2">
        <v>0.1</v>
      </c>
    </row>
    <row r="350" spans="1:89" x14ac:dyDescent="0.2">
      <c r="B350" s="1" t="s">
        <v>104</v>
      </c>
      <c r="C350" s="1">
        <v>2009</v>
      </c>
      <c r="D350" s="1" t="s">
        <v>838</v>
      </c>
      <c r="F350" s="2">
        <v>10</v>
      </c>
      <c r="G350" s="2" t="s">
        <v>892</v>
      </c>
      <c r="H350" s="2" t="s">
        <v>570</v>
      </c>
      <c r="I350" s="4" t="s">
        <v>595</v>
      </c>
      <c r="J350" s="16">
        <f>_xlfn.XLOOKUP($I350,DASHBOARD!$I$2:$I$27,DASHBOARD!$J$2:$J$27,"",0)</f>
        <v>82</v>
      </c>
      <c r="K350" s="23">
        <f>J350/DASHBOARD!$C$3</f>
        <v>2.0828041656083314</v>
      </c>
      <c r="L350" s="2">
        <v>227</v>
      </c>
      <c r="M350" s="26">
        <f>L350/DASHBOARD!$C$4</f>
        <v>102.94784580498866</v>
      </c>
      <c r="N350" s="26">
        <f t="shared" si="39"/>
        <v>23.731237635248423</v>
      </c>
      <c r="O350" s="5">
        <v>29544</v>
      </c>
      <c r="P350" s="2" t="s">
        <v>779</v>
      </c>
      <c r="Q350" s="2" t="str">
        <f>_xlfn.XLOOKUP($P350,DASHBOARD!$L$2:$L$150,DASHBOARD!M$2:M$150,"",0)</f>
        <v>Bosnia</v>
      </c>
      <c r="R350" s="2" t="str">
        <f>_xlfn.XLOOKUP($P350,DASHBOARD!$L$2:$L$150,DASHBOARD!N$2:N$150,"",0)</f>
        <v>Europe</v>
      </c>
      <c r="S350" s="2" t="str">
        <f>_xlfn.XLOOKUP($P350,DASHBOARD!$L$2:$L$150,DASHBOARD!O$2:O$150,"",0)</f>
        <v>Eurasia</v>
      </c>
      <c r="T350" s="2">
        <v>7</v>
      </c>
      <c r="Y350" s="2" t="str">
        <f t="shared" si="40"/>
        <v/>
      </c>
      <c r="Z350" s="6">
        <f>_xlfn.XLOOKUP($G350,$AE$338:$AE$359,$AF$338:$AF$359,0,0)</f>
        <v>0</v>
      </c>
      <c r="AA350" s="43">
        <f>Z350/$AB$360</f>
        <v>0</v>
      </c>
      <c r="AD350" s="1">
        <v>13</v>
      </c>
      <c r="AE350" s="2" t="s">
        <v>883</v>
      </c>
      <c r="AF350" s="6">
        <v>854957</v>
      </c>
      <c r="AG350" s="6" cm="1">
        <f t="array" ref="AG350">_xlfn.XLOOKUP($AE350&amp;$C350&amp;$D350,'[1]NBA-Data-1980-2019'!$B$1:$B$16305&amp;'[1]NBA-Data-1980-2019'!$A$1:$A$16305&amp;'[1]NBA-Data-1980-2019'!$D$1:$D$16305,'[1]NBA-Data-1980-2019'!$G$1:$G$16305,"",0)</f>
        <v>854957</v>
      </c>
      <c r="AH350" s="68" cm="1">
        <f t="array" ref="AH350">_xlfn.XLOOKUP($AE350&amp;$C350&amp;$D350,'[1]NBA-Data-1980-2019'!$B$1:$B$16305&amp;'[1]NBA-Data-1980-2019'!$A$1:$A$16305&amp;'[1]NBA-Data-1980-2019'!$D$1:$D$16305,'[1]NBA-Data-1980-2019'!$H$1:$H$16305,"",0)</f>
        <v>702</v>
      </c>
      <c r="AI350" s="68" cm="1">
        <f t="array" ref="AI350">_xlfn.XLOOKUP($AE350&amp;$C350&amp;$D350,'[1]NBA-Data-1980-2019'!$B$1:$B$16305&amp;'[1]NBA-Data-1980-2019'!$A$1:$A$16305&amp;'[1]NBA-Data-1980-2019'!$D$1:$D$16305,'[1]NBA-Data-1980-2019'!$F$1:$F$16305,"",0)</f>
        <v>9.9</v>
      </c>
      <c r="AJ350" s="68">
        <f>IFERROR(($AH350/SUM(AH338:AH359))*$AI350,"")</f>
        <v>0.37172856080744976</v>
      </c>
      <c r="AO350">
        <v>13</v>
      </c>
      <c r="AP350" t="s">
        <v>797</v>
      </c>
      <c r="AQ350">
        <v>23</v>
      </c>
      <c r="AR350">
        <v>18</v>
      </c>
      <c r="AS350" s="2">
        <v>136</v>
      </c>
      <c r="AT350" s="61">
        <v>0.84</v>
      </c>
      <c r="AU350" s="61">
        <v>0.16</v>
      </c>
      <c r="AY350" s="2">
        <v>14.9</v>
      </c>
      <c r="AZ350" s="2">
        <v>7</v>
      </c>
      <c r="BA350" s="2">
        <v>3</v>
      </c>
      <c r="BB350" s="2">
        <v>4</v>
      </c>
      <c r="BC350" s="2">
        <v>5</v>
      </c>
      <c r="BD350" s="2">
        <v>1</v>
      </c>
      <c r="BE350" s="2">
        <v>5</v>
      </c>
      <c r="BF350" s="2">
        <v>2</v>
      </c>
      <c r="BG350" s="2">
        <v>22</v>
      </c>
      <c r="BH350" s="2">
        <v>2</v>
      </c>
      <c r="BI350" s="2">
        <v>2</v>
      </c>
      <c r="BK350" s="2">
        <v>13</v>
      </c>
      <c r="BL350" s="2" t="s">
        <v>797</v>
      </c>
      <c r="BM350" s="2">
        <v>23</v>
      </c>
      <c r="BN350" s="2">
        <v>18</v>
      </c>
      <c r="BO350" s="2">
        <v>136</v>
      </c>
      <c r="BP350" s="2">
        <v>15</v>
      </c>
      <c r="BQ350" s="2">
        <v>0.63100000000000001</v>
      </c>
      <c r="BR350" s="2">
        <v>0.214</v>
      </c>
      <c r="BS350" s="2">
        <v>0.214</v>
      </c>
      <c r="BT350" s="2">
        <v>2.5</v>
      </c>
      <c r="BU350" s="2">
        <v>13.9</v>
      </c>
      <c r="BV350" s="2">
        <v>8.3000000000000007</v>
      </c>
      <c r="BW350" s="2">
        <v>10.9</v>
      </c>
      <c r="BX350" s="2">
        <v>1.5</v>
      </c>
      <c r="BY350" s="2">
        <v>1.1000000000000001</v>
      </c>
      <c r="BZ350" s="2">
        <v>16.399999999999999</v>
      </c>
      <c r="CA350" s="2">
        <v>17.8</v>
      </c>
      <c r="CC350" s="2">
        <v>0.2</v>
      </c>
      <c r="CD350" s="2">
        <v>0.2</v>
      </c>
      <c r="CE350" s="2">
        <v>0.4</v>
      </c>
      <c r="CF350" s="2">
        <v>0.13100000000000001</v>
      </c>
      <c r="CH350" s="2">
        <v>0.8</v>
      </c>
      <c r="CI350" s="2">
        <v>0.4</v>
      </c>
      <c r="CJ350" s="2">
        <v>1.2</v>
      </c>
      <c r="CK350" s="2">
        <v>0.1</v>
      </c>
    </row>
    <row r="351" spans="1:89" x14ac:dyDescent="0.2">
      <c r="B351" s="1" t="s">
        <v>104</v>
      </c>
      <c r="C351" s="1">
        <v>2009</v>
      </c>
      <c r="D351" s="1" t="s">
        <v>838</v>
      </c>
      <c r="F351" s="2">
        <v>18</v>
      </c>
      <c r="G351" s="2" t="s">
        <v>884</v>
      </c>
      <c r="H351" s="2" t="s">
        <v>576</v>
      </c>
      <c r="I351" s="4" t="s">
        <v>604</v>
      </c>
      <c r="J351" s="16">
        <f>_xlfn.XLOOKUP($I351,DASHBOARD!$I$2:$I$27,DASHBOARD!$J$2:$J$27,"",0)</f>
        <v>79</v>
      </c>
      <c r="K351" s="23">
        <f>J351/DASHBOARD!$C$3</f>
        <v>2.0066040132080265</v>
      </c>
      <c r="L351" s="2">
        <v>195</v>
      </c>
      <c r="M351" s="26">
        <f>L351/DASHBOARD!$C$4</f>
        <v>88.435374149659864</v>
      </c>
      <c r="N351" s="26">
        <f t="shared" si="39"/>
        <v>21.963556446452959</v>
      </c>
      <c r="O351" s="5">
        <v>30749</v>
      </c>
      <c r="P351" s="2" t="s">
        <v>885</v>
      </c>
      <c r="Q351" s="2" t="str">
        <f>_xlfn.XLOOKUP($P351,DASHBOARD!$L$2:$L$150,DASHBOARD!M$2:M$150,"",0)</f>
        <v>Slovenia</v>
      </c>
      <c r="R351" s="2" t="str">
        <f>_xlfn.XLOOKUP($P351,DASHBOARD!$L$2:$L$150,DASHBOARD!N$2:N$150,"",0)</f>
        <v>Europe</v>
      </c>
      <c r="S351" s="2" t="str">
        <f>_xlfn.XLOOKUP($P351,DASHBOARD!$L$2:$L$150,DASHBOARD!O$2:O$150,"",0)</f>
        <v>Eurasia</v>
      </c>
      <c r="T351" s="2">
        <v>4</v>
      </c>
      <c r="Y351" s="2" t="str">
        <f t="shared" si="40"/>
        <v/>
      </c>
      <c r="Z351" s="6">
        <f>_xlfn.XLOOKUP($G351,$AE$338:$AE$359,$AF$338:$AF$359,0,0)</f>
        <v>4524887</v>
      </c>
      <c r="AA351" s="43">
        <f>Z351/$AB$360</f>
        <v>5.7829141050433214E-2</v>
      </c>
      <c r="AD351" s="1">
        <v>14</v>
      </c>
      <c r="AE351" s="2" t="s">
        <v>797</v>
      </c>
      <c r="AF351" s="6">
        <v>797581</v>
      </c>
      <c r="AG351" s="6" t="str" cm="1">
        <f t="array" ref="AG351">_xlfn.XLOOKUP($AE351&amp;$C351&amp;$D351,'[1]NBA-Data-1980-2019'!$B$1:$B$16305&amp;'[1]NBA-Data-1980-2019'!$A$1:$A$16305&amp;'[1]NBA-Data-1980-2019'!$D$1:$D$16305,'[1]NBA-Data-1980-2019'!$G$1:$G$16305,"",0)</f>
        <v/>
      </c>
      <c r="AH351" s="68" t="str" cm="1">
        <f t="array" ref="AH351">_xlfn.XLOOKUP($AE351&amp;$C351&amp;$D351,'[1]NBA-Data-1980-2019'!$B$1:$B$16305&amp;'[1]NBA-Data-1980-2019'!$A$1:$A$16305&amp;'[1]NBA-Data-1980-2019'!$D$1:$D$16305,'[1]NBA-Data-1980-2019'!$H$1:$H$16305,"",0)</f>
        <v/>
      </c>
      <c r="AI351" s="68" t="str" cm="1">
        <f t="array" ref="AI351">_xlfn.XLOOKUP($AE351&amp;$C351&amp;$D351,'[1]NBA-Data-1980-2019'!$B$1:$B$16305&amp;'[1]NBA-Data-1980-2019'!$A$1:$A$16305&amp;'[1]NBA-Data-1980-2019'!$D$1:$D$16305,'[1]NBA-Data-1980-2019'!$F$1:$F$16305,"",0)</f>
        <v/>
      </c>
      <c r="AJ351" s="68" t="str">
        <f>IFERROR(($AH351/SUM(AH338:AH359))*$AI351,"")</f>
        <v/>
      </c>
      <c r="AO351">
        <v>14</v>
      </c>
      <c r="AP351" t="s">
        <v>891</v>
      </c>
      <c r="AQ351">
        <v>29</v>
      </c>
      <c r="AR351">
        <v>18</v>
      </c>
      <c r="AS351" s="2">
        <v>105</v>
      </c>
      <c r="AX351" s="61">
        <v>1</v>
      </c>
      <c r="AY351" s="2">
        <v>-17.100000000000001</v>
      </c>
      <c r="AZ351" s="2">
        <v>-26</v>
      </c>
      <c r="BA351" s="2">
        <v>2</v>
      </c>
      <c r="BB351" s="2">
        <v>3</v>
      </c>
      <c r="BC351" s="2">
        <v>11</v>
      </c>
      <c r="BD351" s="2">
        <v>2</v>
      </c>
      <c r="BE351" s="2">
        <v>2</v>
      </c>
      <c r="BF351" s="2">
        <v>0</v>
      </c>
      <c r="BG351" s="2">
        <v>22</v>
      </c>
      <c r="BH351" s="2">
        <v>1</v>
      </c>
      <c r="BI351" s="2">
        <v>6</v>
      </c>
      <c r="BK351" s="2">
        <v>14</v>
      </c>
      <c r="BL351" s="2" t="s">
        <v>891</v>
      </c>
      <c r="BM351" s="2">
        <v>29</v>
      </c>
      <c r="BN351" s="2">
        <v>18</v>
      </c>
      <c r="BO351" s="2">
        <v>105</v>
      </c>
      <c r="BP351" s="2">
        <v>10</v>
      </c>
      <c r="BQ351" s="2">
        <v>0.41799999999999998</v>
      </c>
      <c r="BR351" s="2">
        <v>0</v>
      </c>
      <c r="BS351" s="2">
        <v>0.17499999999999999</v>
      </c>
      <c r="BT351" s="2">
        <v>16.399999999999999</v>
      </c>
      <c r="BU351" s="2">
        <v>20.2</v>
      </c>
      <c r="BV351" s="2">
        <v>18.3</v>
      </c>
      <c r="BW351" s="2">
        <v>13.7</v>
      </c>
      <c r="BX351" s="2">
        <v>0.5</v>
      </c>
      <c r="BY351" s="2">
        <v>4.4000000000000004</v>
      </c>
      <c r="BZ351" s="2">
        <v>18.8</v>
      </c>
      <c r="CA351" s="2">
        <v>22.2</v>
      </c>
      <c r="CC351" s="2">
        <v>-0.1</v>
      </c>
      <c r="CD351" s="2">
        <v>0.2</v>
      </c>
      <c r="CE351" s="2">
        <v>0.1</v>
      </c>
      <c r="CF351" s="2">
        <v>2.5999999999999999E-2</v>
      </c>
      <c r="CH351" s="2">
        <v>-6.4</v>
      </c>
      <c r="CI351" s="2">
        <v>0.2</v>
      </c>
      <c r="CJ351" s="2">
        <v>-6.2</v>
      </c>
      <c r="CK351" s="2">
        <v>-0.1</v>
      </c>
    </row>
    <row r="352" spans="1:89" x14ac:dyDescent="0.2">
      <c r="B352" s="1" t="s">
        <v>104</v>
      </c>
      <c r="C352" s="1">
        <v>2009</v>
      </c>
      <c r="D352" s="1" t="s">
        <v>838</v>
      </c>
      <c r="F352" s="2">
        <v>4</v>
      </c>
      <c r="G352" s="2" t="s">
        <v>886</v>
      </c>
      <c r="H352" s="2" t="s">
        <v>570</v>
      </c>
      <c r="I352" s="4" t="s">
        <v>600</v>
      </c>
      <c r="J352" s="16">
        <f>_xlfn.XLOOKUP($I352,DASHBOARD!$I$2:$I$27,DASHBOARD!$J$2:$J$27,"",0)</f>
        <v>80</v>
      </c>
      <c r="K352" s="23">
        <f>J352/DASHBOARD!$C$3</f>
        <v>2.0320040640081283</v>
      </c>
      <c r="L352" s="2">
        <v>235</v>
      </c>
      <c r="M352" s="26">
        <f>L352/DASHBOARD!$C$4</f>
        <v>106.57596371882086</v>
      </c>
      <c r="N352" s="26">
        <f t="shared" si="39"/>
        <v>25.811314590419496</v>
      </c>
      <c r="O352" s="5">
        <v>29308</v>
      </c>
      <c r="P352" s="2" t="s">
        <v>557</v>
      </c>
      <c r="Q352" s="2" t="str">
        <f>_xlfn.XLOOKUP($P352,DASHBOARD!$L$2:$L$150,DASHBOARD!M$2:M$150,"",0)</f>
        <v>United States</v>
      </c>
      <c r="R352" s="2" t="str">
        <f>_xlfn.XLOOKUP($P352,DASHBOARD!$L$2:$L$150,DASHBOARD!N$2:N$150,"",0)</f>
        <v>North America</v>
      </c>
      <c r="S352" s="2" t="str">
        <f>_xlfn.XLOOKUP($P352,DASHBOARD!$L$2:$L$150,DASHBOARD!O$2:O$150,"",0)</f>
        <v>Americas</v>
      </c>
      <c r="T352" s="2">
        <v>5</v>
      </c>
      <c r="V352" s="2" t="s">
        <v>571</v>
      </c>
      <c r="W352" s="2" t="s">
        <v>571</v>
      </c>
      <c r="Y352" s="2" t="str">
        <f t="shared" si="40"/>
        <v/>
      </c>
      <c r="Z352" s="6">
        <f>_xlfn.XLOOKUP($G352,$AE$338:$AE$359,$AF$338:$AF$359,0,0)</f>
        <v>4420000</v>
      </c>
      <c r="AA352" s="43">
        <f>Z352/$AB$360</f>
        <v>5.6488660035690356E-2</v>
      </c>
      <c r="AD352" s="1">
        <v>15</v>
      </c>
      <c r="AE352" s="2" t="s">
        <v>893</v>
      </c>
      <c r="AF352" s="6">
        <v>442114</v>
      </c>
      <c r="AG352" s="6" t="str" cm="1">
        <f t="array" ref="AG352">_xlfn.XLOOKUP($AE352&amp;$C352&amp;$D352,'[1]NBA-Data-1980-2019'!$B$1:$B$16305&amp;'[1]NBA-Data-1980-2019'!$A$1:$A$16305&amp;'[1]NBA-Data-1980-2019'!$D$1:$D$16305,'[1]NBA-Data-1980-2019'!$G$1:$G$16305,"",0)</f>
        <v/>
      </c>
      <c r="AH352" s="68" t="str" cm="1">
        <f t="array" ref="AH352">_xlfn.XLOOKUP($AE352&amp;$C352&amp;$D352,'[1]NBA-Data-1980-2019'!$B$1:$B$16305&amp;'[1]NBA-Data-1980-2019'!$A$1:$A$16305&amp;'[1]NBA-Data-1980-2019'!$D$1:$D$16305,'[1]NBA-Data-1980-2019'!$H$1:$H$16305,"",0)</f>
        <v/>
      </c>
      <c r="AI352" s="68" t="str" cm="1">
        <f t="array" ref="AI352">_xlfn.XLOOKUP($AE352&amp;$C352&amp;$D352,'[1]NBA-Data-1980-2019'!$B$1:$B$16305&amp;'[1]NBA-Data-1980-2019'!$A$1:$A$16305&amp;'[1]NBA-Data-1980-2019'!$D$1:$D$16305,'[1]NBA-Data-1980-2019'!$F$1:$F$16305,"",0)</f>
        <v/>
      </c>
      <c r="AJ352" s="68" t="str">
        <f>IFERROR(($AH352/SUM(AH338:AH359))*$AI352,"")</f>
        <v/>
      </c>
      <c r="AO352">
        <v>15</v>
      </c>
      <c r="AP352" t="s">
        <v>881</v>
      </c>
      <c r="AQ352">
        <v>24</v>
      </c>
      <c r="AR352">
        <v>8</v>
      </c>
      <c r="AS352" s="2">
        <v>44</v>
      </c>
      <c r="AV352" s="61">
        <v>1</v>
      </c>
      <c r="AY352" s="2">
        <v>-9.3000000000000007</v>
      </c>
      <c r="AZ352" s="2">
        <v>-17.8</v>
      </c>
      <c r="BA352" s="2">
        <v>2</v>
      </c>
      <c r="BB352" s="2">
        <v>0</v>
      </c>
      <c r="BC352" s="2">
        <v>3</v>
      </c>
      <c r="BD352" s="2">
        <v>0</v>
      </c>
      <c r="BE352" s="2">
        <v>1</v>
      </c>
      <c r="BF352" s="2">
        <v>0</v>
      </c>
      <c r="BG352" s="2">
        <v>7</v>
      </c>
      <c r="BH352" s="2">
        <v>0</v>
      </c>
      <c r="BI352" s="2">
        <v>0</v>
      </c>
      <c r="BK352" s="2">
        <v>15</v>
      </c>
      <c r="BL352" s="2" t="s">
        <v>881</v>
      </c>
      <c r="BM352" s="2">
        <v>24</v>
      </c>
      <c r="BN352" s="2">
        <v>8</v>
      </c>
      <c r="BO352" s="2">
        <v>44</v>
      </c>
      <c r="BP352" s="2">
        <v>2.9</v>
      </c>
      <c r="BQ352" s="2">
        <v>0.38800000000000001</v>
      </c>
      <c r="BR352" s="2">
        <v>0.33300000000000002</v>
      </c>
      <c r="BS352" s="2">
        <v>0.16700000000000001</v>
      </c>
      <c r="BT352" s="2">
        <v>5.2</v>
      </c>
      <c r="BU352" s="2">
        <v>15.2</v>
      </c>
      <c r="BV352" s="2">
        <v>10.3</v>
      </c>
      <c r="BW352" s="2">
        <v>9.1999999999999993</v>
      </c>
      <c r="BX352" s="2">
        <v>0</v>
      </c>
      <c r="BY352" s="2">
        <v>0</v>
      </c>
      <c r="BZ352" s="2">
        <v>18.899999999999999</v>
      </c>
      <c r="CA352" s="2">
        <v>15.9</v>
      </c>
      <c r="CC352" s="2">
        <v>-0.1</v>
      </c>
      <c r="CD352" s="2">
        <v>0</v>
      </c>
      <c r="CE352" s="2">
        <v>0</v>
      </c>
      <c r="CF352" s="2">
        <v>-4.4999999999999998E-2</v>
      </c>
      <c r="CH352" s="2">
        <v>-6.5</v>
      </c>
      <c r="CI352" s="2">
        <v>-2.7</v>
      </c>
      <c r="CJ352" s="2">
        <v>-9.1999999999999993</v>
      </c>
      <c r="CK352" s="2">
        <v>-0.1</v>
      </c>
    </row>
    <row r="353" spans="1:89" x14ac:dyDescent="0.2">
      <c r="B353" s="1" t="s">
        <v>104</v>
      </c>
      <c r="C353" s="1">
        <v>2009</v>
      </c>
      <c r="D353" s="1" t="s">
        <v>838</v>
      </c>
      <c r="F353" s="2">
        <v>9</v>
      </c>
      <c r="G353" s="2" t="s">
        <v>893</v>
      </c>
      <c r="H353" s="2" t="s">
        <v>576</v>
      </c>
      <c r="I353" s="4" t="s">
        <v>602</v>
      </c>
      <c r="J353" s="16">
        <f>_xlfn.XLOOKUP($I353,DASHBOARD!$I$2:$I$27,DASHBOARD!$J$2:$J$27,"",0)</f>
        <v>81</v>
      </c>
      <c r="K353" s="23">
        <f>J353/DASHBOARD!$C$3</f>
        <v>2.0574041148082296</v>
      </c>
      <c r="L353" s="2">
        <v>205</v>
      </c>
      <c r="M353" s="26">
        <f>L353/DASHBOARD!$C$4</f>
        <v>92.970521541950106</v>
      </c>
      <c r="N353" s="26">
        <f t="shared" si="39"/>
        <v>21.96372811787927</v>
      </c>
      <c r="O353" s="5">
        <v>31357</v>
      </c>
      <c r="P353" s="2" t="s">
        <v>894</v>
      </c>
      <c r="Q353" s="2" t="str">
        <f>_xlfn.XLOOKUP($P353,DASHBOARD!$L$2:$L$150,DASHBOARD!M$2:M$150,"",0)</f>
        <v>China</v>
      </c>
      <c r="R353" s="2" t="str">
        <f>_xlfn.XLOOKUP($P353,DASHBOARD!$L$2:$L$150,DASHBOARD!N$2:N$150,"",0)</f>
        <v>Asia</v>
      </c>
      <c r="S353" s="2" t="str">
        <f>_xlfn.XLOOKUP($P353,DASHBOARD!$L$2:$L$150,DASHBOARD!O$2:O$150,"",0)</f>
        <v>Eurasia</v>
      </c>
      <c r="T353" s="2" t="s">
        <v>563</v>
      </c>
      <c r="Y353" s="2" t="str">
        <f t="shared" si="40"/>
        <v/>
      </c>
      <c r="Z353" s="6">
        <f>_xlfn.XLOOKUP($G353,$AE$338:$AE$359,$AF$338:$AF$359,0,0)</f>
        <v>442114</v>
      </c>
      <c r="AA353" s="43">
        <f>Z353/$AB$360</f>
        <v>5.6503229509093228E-3</v>
      </c>
      <c r="AD353" s="1">
        <v>16</v>
      </c>
      <c r="AF353" s="6"/>
      <c r="AG353" s="6" t="str" cm="1">
        <f t="array" ref="AG353">_xlfn.XLOOKUP($AE353&amp;$C353&amp;$D353,'[1]NBA-Data-1980-2019'!$B$1:$B$16305&amp;'[1]NBA-Data-1980-2019'!$A$1:$A$16305&amp;'[1]NBA-Data-1980-2019'!$D$1:$D$16305,'[1]NBA-Data-1980-2019'!$G$1:$G$16305,"",0)</f>
        <v/>
      </c>
      <c r="AH353" s="68" t="str" cm="1">
        <f t="array" ref="AH353">_xlfn.XLOOKUP($AE353&amp;$C353&amp;$D353,'[1]NBA-Data-1980-2019'!$B$1:$B$16305&amp;'[1]NBA-Data-1980-2019'!$A$1:$A$16305&amp;'[1]NBA-Data-1980-2019'!$D$1:$D$16305,'[1]NBA-Data-1980-2019'!$H$1:$H$16305,"",0)</f>
        <v/>
      </c>
      <c r="AI353" s="68" t="str" cm="1">
        <f t="array" ref="AI353">_xlfn.XLOOKUP($AE353&amp;$C353&amp;$D353,'[1]NBA-Data-1980-2019'!$B$1:$B$16305&amp;'[1]NBA-Data-1980-2019'!$A$1:$A$16305&amp;'[1]NBA-Data-1980-2019'!$D$1:$D$16305,'[1]NBA-Data-1980-2019'!$F$1:$F$16305,"",0)</f>
        <v/>
      </c>
      <c r="AJ353" s="68" t="str">
        <f>IFERROR(($AH353/SUM(AH338:AH359))*$AI353,"")</f>
        <v/>
      </c>
      <c r="AO353">
        <v>16</v>
      </c>
      <c r="AP353" t="s">
        <v>893</v>
      </c>
      <c r="AQ353">
        <v>23</v>
      </c>
      <c r="AR353">
        <v>10</v>
      </c>
      <c r="AS353" s="2">
        <v>28</v>
      </c>
      <c r="AT353" s="61">
        <v>0.05</v>
      </c>
      <c r="AU353" s="61">
        <v>0.76</v>
      </c>
      <c r="AV353" s="61">
        <v>0.19</v>
      </c>
      <c r="AY353" s="2">
        <v>-78.599999999999994</v>
      </c>
      <c r="AZ353" s="2">
        <v>-87.5</v>
      </c>
      <c r="BA353" s="2">
        <v>1</v>
      </c>
      <c r="BB353" s="2">
        <v>0</v>
      </c>
      <c r="BC353" s="2">
        <v>5</v>
      </c>
      <c r="BD353" s="2">
        <v>1</v>
      </c>
      <c r="BE353" s="2">
        <v>0</v>
      </c>
      <c r="BF353" s="2">
        <v>0</v>
      </c>
      <c r="BG353" s="2">
        <v>4</v>
      </c>
      <c r="BH353" s="2">
        <v>0</v>
      </c>
      <c r="BI353" s="2">
        <v>0</v>
      </c>
      <c r="BK353" s="2">
        <v>16</v>
      </c>
      <c r="BL353" s="2" t="s">
        <v>893</v>
      </c>
      <c r="BM353" s="2">
        <v>23</v>
      </c>
      <c r="BN353" s="2">
        <v>10</v>
      </c>
      <c r="BO353" s="2">
        <v>28</v>
      </c>
      <c r="BP353" s="2">
        <v>-8.6</v>
      </c>
      <c r="BQ353" s="2">
        <v>0.27300000000000002</v>
      </c>
      <c r="BR353" s="2">
        <v>0.54500000000000004</v>
      </c>
      <c r="BS353" s="2">
        <v>0</v>
      </c>
      <c r="BT353" s="2">
        <v>0</v>
      </c>
      <c r="BU353" s="2">
        <v>0</v>
      </c>
      <c r="BV353" s="2">
        <v>0</v>
      </c>
      <c r="BW353" s="2">
        <v>9.8000000000000007</v>
      </c>
      <c r="BX353" s="2">
        <v>1.8</v>
      </c>
      <c r="BY353" s="2">
        <v>2.8</v>
      </c>
      <c r="BZ353" s="2">
        <v>21.4</v>
      </c>
      <c r="CA353" s="2">
        <v>22</v>
      </c>
      <c r="CC353" s="2">
        <v>-0.2</v>
      </c>
      <c r="CD353" s="2">
        <v>0</v>
      </c>
      <c r="CE353" s="2">
        <v>-0.1</v>
      </c>
      <c r="CF353" s="2">
        <v>-0.22600000000000001</v>
      </c>
      <c r="CH353" s="2">
        <v>-17.2</v>
      </c>
      <c r="CI353" s="2">
        <v>-2.2999999999999998</v>
      </c>
      <c r="CJ353" s="2">
        <v>-19.399999999999999</v>
      </c>
      <c r="CK353" s="2">
        <v>-0.1</v>
      </c>
    </row>
    <row r="354" spans="1:89" x14ac:dyDescent="0.2">
      <c r="B354" s="1" t="s">
        <v>104</v>
      </c>
      <c r="C354" s="1">
        <v>2009</v>
      </c>
      <c r="D354" s="1" t="s">
        <v>838</v>
      </c>
      <c r="I354" s="4"/>
      <c r="O354" s="5"/>
      <c r="Y354" s="2" t="str">
        <f t="shared" si="40"/>
        <v/>
      </c>
      <c r="Z354" s="6">
        <f>_xlfn.XLOOKUP($G354,$AE$338:$AE$359,$AF$338:$AF$359,0,0)</f>
        <v>0</v>
      </c>
      <c r="AA354" s="43">
        <f>Z354/$AB$360</f>
        <v>0</v>
      </c>
      <c r="AF354" s="6"/>
      <c r="AG354" s="6" t="str" cm="1">
        <f t="array" ref="AG354">_xlfn.XLOOKUP($AE354&amp;$C354&amp;$D354,'[1]NBA-Data-1980-2019'!$B$1:$B$16305&amp;'[1]NBA-Data-1980-2019'!$A$1:$A$16305&amp;'[1]NBA-Data-1980-2019'!$D$1:$D$16305,'[1]NBA-Data-1980-2019'!$G$1:$G$16305,"",0)</f>
        <v/>
      </c>
      <c r="AH354" s="68" t="str" cm="1">
        <f t="array" ref="AH354">_xlfn.XLOOKUP($AE354&amp;$C354&amp;$D354,'[1]NBA-Data-1980-2019'!$B$1:$B$16305&amp;'[1]NBA-Data-1980-2019'!$A$1:$A$16305&amp;'[1]NBA-Data-1980-2019'!$D$1:$D$16305,'[1]NBA-Data-1980-2019'!$H$1:$H$16305,"",0)</f>
        <v/>
      </c>
      <c r="AI354" s="68" t="str" cm="1">
        <f t="array" ref="AI354">_xlfn.XLOOKUP($AE354&amp;$C354&amp;$D354,'[1]NBA-Data-1980-2019'!$B$1:$B$16305&amp;'[1]NBA-Data-1980-2019'!$A$1:$A$16305&amp;'[1]NBA-Data-1980-2019'!$D$1:$D$16305,'[1]NBA-Data-1980-2019'!$F$1:$F$16305,"",0)</f>
        <v/>
      </c>
      <c r="AJ354" s="68" t="str">
        <f>IFERROR(($AH354/SUM(AH338:AH359))*$AI354,"")</f>
        <v/>
      </c>
    </row>
    <row r="355" spans="1:89" x14ac:dyDescent="0.2">
      <c r="B355" s="1" t="s">
        <v>104</v>
      </c>
      <c r="C355" s="1">
        <v>2009</v>
      </c>
      <c r="D355" s="1" t="s">
        <v>838</v>
      </c>
      <c r="I355" s="4"/>
      <c r="O355" s="5"/>
      <c r="Y355" s="2" t="str">
        <f t="shared" si="40"/>
        <v/>
      </c>
      <c r="Z355" s="6">
        <f>_xlfn.XLOOKUP($G355,$AE$338:$AE$359,$AF$338:$AF$359,0,0)</f>
        <v>0</v>
      </c>
      <c r="AA355" s="43">
        <f>Z355/$AB$360</f>
        <v>0</v>
      </c>
      <c r="AD355" s="1">
        <v>18</v>
      </c>
      <c r="AF355" s="6"/>
      <c r="AG355" s="6" t="str" cm="1">
        <f t="array" ref="AG355">_xlfn.XLOOKUP($AE355&amp;$C355&amp;$D355,'[1]NBA-Data-1980-2019'!$B$1:$B$16305&amp;'[1]NBA-Data-1980-2019'!$A$1:$A$16305&amp;'[1]NBA-Data-1980-2019'!$D$1:$D$16305,'[1]NBA-Data-1980-2019'!$G$1:$G$16305,"",0)</f>
        <v/>
      </c>
      <c r="AH355" s="68" t="str" cm="1">
        <f t="array" ref="AH355">_xlfn.XLOOKUP($AE355&amp;$C355&amp;$D355,'[1]NBA-Data-1980-2019'!$B$1:$B$16305&amp;'[1]NBA-Data-1980-2019'!$A$1:$A$16305&amp;'[1]NBA-Data-1980-2019'!$D$1:$D$16305,'[1]NBA-Data-1980-2019'!$H$1:$H$16305,"",0)</f>
        <v/>
      </c>
      <c r="AI355" s="68" t="str" cm="1">
        <f t="array" ref="AI355">_xlfn.XLOOKUP($AE355&amp;$C355&amp;$D355,'[1]NBA-Data-1980-2019'!$B$1:$B$16305&amp;'[1]NBA-Data-1980-2019'!$A$1:$A$16305&amp;'[1]NBA-Data-1980-2019'!$D$1:$D$16305,'[1]NBA-Data-1980-2019'!$F$1:$F$16305,"",0)</f>
        <v/>
      </c>
      <c r="AJ355" s="68" t="str">
        <f>IFERROR(($AH355/SUM(AH338:AH359))*$AI355,"")</f>
        <v/>
      </c>
    </row>
    <row r="356" spans="1:89" x14ac:dyDescent="0.2">
      <c r="B356" s="1" t="s">
        <v>104</v>
      </c>
      <c r="C356" s="1">
        <v>2009</v>
      </c>
      <c r="D356" s="1" t="s">
        <v>838</v>
      </c>
      <c r="I356" s="4"/>
      <c r="O356" s="5"/>
      <c r="Y356" s="2" t="str">
        <f t="shared" si="40"/>
        <v/>
      </c>
      <c r="Z356" s="6">
        <f>_xlfn.XLOOKUP($G356,$AE$338:$AE$359,$AF$338:$AF$359,0,0)</f>
        <v>0</v>
      </c>
      <c r="AA356" s="43">
        <f>Z356/$AB$360</f>
        <v>0</v>
      </c>
      <c r="AD356" s="1">
        <v>19</v>
      </c>
      <c r="AF356" s="6"/>
      <c r="AG356" s="6" t="str" cm="1">
        <f t="array" ref="AG356">_xlfn.XLOOKUP($AE356&amp;$C356&amp;$D356,'[1]NBA-Data-1980-2019'!$B$1:$B$16305&amp;'[1]NBA-Data-1980-2019'!$A$1:$A$16305&amp;'[1]NBA-Data-1980-2019'!$D$1:$D$16305,'[1]NBA-Data-1980-2019'!$G$1:$G$16305,"",0)</f>
        <v/>
      </c>
      <c r="AH356" s="68" t="str" cm="1">
        <f t="array" ref="AH356">_xlfn.XLOOKUP($AE356&amp;$C356&amp;$D356,'[1]NBA-Data-1980-2019'!$B$1:$B$16305&amp;'[1]NBA-Data-1980-2019'!$A$1:$A$16305&amp;'[1]NBA-Data-1980-2019'!$D$1:$D$16305,'[1]NBA-Data-1980-2019'!$H$1:$H$16305,"",0)</f>
        <v/>
      </c>
      <c r="AI356" s="68" t="str" cm="1">
        <f t="array" ref="AI356">_xlfn.XLOOKUP($AE356&amp;$C356&amp;$D356,'[1]NBA-Data-1980-2019'!$B$1:$B$16305&amp;'[1]NBA-Data-1980-2019'!$A$1:$A$16305&amp;'[1]NBA-Data-1980-2019'!$D$1:$D$16305,'[1]NBA-Data-1980-2019'!$F$1:$F$16305,"",0)</f>
        <v/>
      </c>
      <c r="AJ356" s="68" t="str">
        <f>IFERROR(($AH356/SUM(AH338:AH359))*$AI356,"")</f>
        <v/>
      </c>
    </row>
    <row r="357" spans="1:89" x14ac:dyDescent="0.2">
      <c r="B357" s="1" t="s">
        <v>104</v>
      </c>
      <c r="C357" s="1">
        <v>2009</v>
      </c>
      <c r="D357" s="1" t="s">
        <v>838</v>
      </c>
      <c r="I357" s="4"/>
      <c r="O357" s="5"/>
      <c r="Y357" s="2" t="str">
        <f t="shared" si="40"/>
        <v/>
      </c>
      <c r="Z357" s="6">
        <f>_xlfn.XLOOKUP($G357,$AE$338:$AE$359,$AF$338:$AF$359,0,0)</f>
        <v>0</v>
      </c>
      <c r="AA357" s="43">
        <f>Z357/$AB$360</f>
        <v>0</v>
      </c>
      <c r="AD357" s="1">
        <v>20</v>
      </c>
      <c r="AF357" s="6"/>
      <c r="AG357" s="6" t="str" cm="1">
        <f t="array" ref="AG357">_xlfn.XLOOKUP($AE357&amp;$C357&amp;$D357,'[1]NBA-Data-1980-2019'!$B$1:$B$16305&amp;'[1]NBA-Data-1980-2019'!$A$1:$A$16305&amp;'[1]NBA-Data-1980-2019'!$D$1:$D$16305,'[1]NBA-Data-1980-2019'!$G$1:$G$16305,"",0)</f>
        <v/>
      </c>
      <c r="AH357" s="68" t="str" cm="1">
        <f t="array" ref="AH357">_xlfn.XLOOKUP($AE357&amp;$C357&amp;$D357,'[1]NBA-Data-1980-2019'!$B$1:$B$16305&amp;'[1]NBA-Data-1980-2019'!$A$1:$A$16305&amp;'[1]NBA-Data-1980-2019'!$D$1:$D$16305,'[1]NBA-Data-1980-2019'!$H$1:$H$16305,"",0)</f>
        <v/>
      </c>
      <c r="AI357" s="68" t="str" cm="1">
        <f t="array" ref="AI357">_xlfn.XLOOKUP($AE357&amp;$C357&amp;$D357,'[1]NBA-Data-1980-2019'!$B$1:$B$16305&amp;'[1]NBA-Data-1980-2019'!$A$1:$A$16305&amp;'[1]NBA-Data-1980-2019'!$D$1:$D$16305,'[1]NBA-Data-1980-2019'!$F$1:$F$16305,"",0)</f>
        <v/>
      </c>
      <c r="AJ357" s="68" t="str">
        <f>IFERROR(($AH357/SUM(AH338:AH359))*$AI357,"")</f>
        <v/>
      </c>
    </row>
    <row r="358" spans="1:89" x14ac:dyDescent="0.2">
      <c r="B358" s="1" t="s">
        <v>104</v>
      </c>
      <c r="C358" s="1">
        <v>2009</v>
      </c>
      <c r="D358" s="1" t="s">
        <v>838</v>
      </c>
      <c r="I358" s="4"/>
      <c r="O358" s="5"/>
      <c r="Y358" s="2" t="str">
        <f t="shared" si="40"/>
        <v/>
      </c>
      <c r="Z358" s="6">
        <f>_xlfn.XLOOKUP($G358,$AE$338:$AE$359,$AF$338:$AF$359,0,0)</f>
        <v>0</v>
      </c>
      <c r="AA358" s="43">
        <f>Z358/$AB$360</f>
        <v>0</v>
      </c>
      <c r="AD358" s="1">
        <v>21</v>
      </c>
      <c r="AG358" s="6" t="str" cm="1">
        <f t="array" ref="AG358">_xlfn.XLOOKUP($AE358&amp;$C358&amp;$D358,'[1]NBA-Data-1980-2019'!$B$1:$B$16305&amp;'[1]NBA-Data-1980-2019'!$A$1:$A$16305&amp;'[1]NBA-Data-1980-2019'!$D$1:$D$16305,'[1]NBA-Data-1980-2019'!$G$1:$G$16305,"",0)</f>
        <v/>
      </c>
      <c r="AH358" s="68" t="str" cm="1">
        <f t="array" ref="AH358">_xlfn.XLOOKUP($AE358&amp;$C358&amp;$D358,'[1]NBA-Data-1980-2019'!$B$1:$B$16305&amp;'[1]NBA-Data-1980-2019'!$A$1:$A$16305&amp;'[1]NBA-Data-1980-2019'!$D$1:$D$16305,'[1]NBA-Data-1980-2019'!$H$1:$H$16305,"",0)</f>
        <v/>
      </c>
      <c r="AI358" s="68" t="str" cm="1">
        <f t="array" ref="AI358">_xlfn.XLOOKUP($AE358&amp;$C358&amp;$D358,'[1]NBA-Data-1980-2019'!$B$1:$B$16305&amp;'[1]NBA-Data-1980-2019'!$A$1:$A$16305&amp;'[1]NBA-Data-1980-2019'!$D$1:$D$16305,'[1]NBA-Data-1980-2019'!$F$1:$F$16305,"",0)</f>
        <v/>
      </c>
      <c r="AJ358" s="68" t="str">
        <f>IFERROR(($AH358/SUM(AH338:AH359))*$AI358,"")</f>
        <v/>
      </c>
    </row>
    <row r="359" spans="1:89" x14ac:dyDescent="0.2">
      <c r="B359" s="1" t="s">
        <v>104</v>
      </c>
      <c r="C359" s="1">
        <v>2009</v>
      </c>
      <c r="D359" s="1" t="s">
        <v>838</v>
      </c>
      <c r="I359" s="4"/>
      <c r="O359" s="5"/>
      <c r="Y359" s="2" t="str">
        <f t="shared" si="40"/>
        <v/>
      </c>
      <c r="Z359" s="6">
        <f>_xlfn.XLOOKUP($G359,$AE$338:$AE$359,$AF$338:$AF$359,0,0)</f>
        <v>0</v>
      </c>
      <c r="AA359" s="43">
        <f>Z359/$AB$360</f>
        <v>0</v>
      </c>
      <c r="AD359" s="1">
        <v>22</v>
      </c>
      <c r="AG359" s="6" t="str" cm="1">
        <f t="array" ref="AG359">_xlfn.XLOOKUP($AE359&amp;$C359&amp;$D359,'[1]NBA-Data-1980-2019'!$B$1:$B$16305&amp;'[1]NBA-Data-1980-2019'!$A$1:$A$16305&amp;'[1]NBA-Data-1980-2019'!$D$1:$D$16305,'[1]NBA-Data-1980-2019'!$G$1:$G$16305,"",0)</f>
        <v/>
      </c>
      <c r="AH359" s="68" t="str" cm="1">
        <f t="array" ref="AH359">_xlfn.XLOOKUP($AE359&amp;$C359&amp;$D359,'[1]NBA-Data-1980-2019'!$B$1:$B$16305&amp;'[1]NBA-Data-1980-2019'!$A$1:$A$16305&amp;'[1]NBA-Data-1980-2019'!$D$1:$D$16305,'[1]NBA-Data-1980-2019'!$H$1:$H$16305,"",0)</f>
        <v/>
      </c>
      <c r="AI359" s="68" t="str" cm="1">
        <f t="array" ref="AI359">_xlfn.XLOOKUP($AE359&amp;$C359&amp;$D359,'[1]NBA-Data-1980-2019'!$B$1:$B$16305&amp;'[1]NBA-Data-1980-2019'!$A$1:$A$16305&amp;'[1]NBA-Data-1980-2019'!$D$1:$D$16305,'[1]NBA-Data-1980-2019'!$F$1:$F$16305,"",0)</f>
        <v/>
      </c>
      <c r="AJ359" s="68" t="str">
        <f>IFERROR(($AH359/SUM(AH338:AH359))*$AI359,"")</f>
        <v/>
      </c>
    </row>
    <row r="360" spans="1:89" x14ac:dyDescent="0.2">
      <c r="B360" s="1" t="s">
        <v>104</v>
      </c>
      <c r="C360" s="1">
        <v>2009</v>
      </c>
      <c r="D360" s="1" t="s">
        <v>838</v>
      </c>
      <c r="E360" s="1"/>
      <c r="F360" s="1"/>
      <c r="G360" s="1">
        <f>$G336</f>
        <v>0</v>
      </c>
      <c r="H360" s="1"/>
      <c r="I360" s="1"/>
      <c r="J360" s="36"/>
      <c r="K360" s="36"/>
      <c r="L360" s="1"/>
      <c r="M360" s="1"/>
      <c r="N360" s="1"/>
      <c r="O360" s="1"/>
      <c r="P360" s="1"/>
      <c r="Q360" s="1"/>
      <c r="R360" s="1"/>
      <c r="S360" s="1"/>
      <c r="T360" s="1"/>
      <c r="U360" s="1"/>
      <c r="V360" s="1"/>
      <c r="W360" s="1"/>
      <c r="X360" s="1"/>
      <c r="Y360" s="1"/>
      <c r="AA360" s="41">
        <f>SUM(AA338:AA359)</f>
        <v>0.99999999999999989</v>
      </c>
      <c r="AB360" s="37">
        <f>SUM(Z338:Z359)</f>
        <v>78245793</v>
      </c>
      <c r="AC360" s="1"/>
      <c r="AE360" s="37">
        <f>AG360-AF360</f>
        <v>-5307612</v>
      </c>
      <c r="AF360" s="37">
        <f>SUM(AF338:AF359)</f>
        <v>79245793</v>
      </c>
      <c r="AG360" s="37">
        <f>SUM(AG338:AG359)</f>
        <v>73938181</v>
      </c>
      <c r="AH360" s="69">
        <f>SUM(AH338:AH359)</f>
        <v>18695.900000000001</v>
      </c>
      <c r="AI360" s="69">
        <f>SUM(AI338:AI359)</f>
        <v>168.4</v>
      </c>
      <c r="AJ360" s="69">
        <f>SUM(AJ338:AJ359)</f>
        <v>16.978397937515712</v>
      </c>
    </row>
    <row r="362" spans="1:89" ht="17" thickBot="1" x14ac:dyDescent="0.25"/>
    <row r="363" spans="1:89" ht="17" thickBot="1" x14ac:dyDescent="0.25">
      <c r="A363" s="3">
        <v>15</v>
      </c>
      <c r="B363" s="1" t="str">
        <f>B$1</f>
        <v>YEAR</v>
      </c>
      <c r="C363" s="1" t="str">
        <f>C$1</f>
        <v>YEAR</v>
      </c>
      <c r="D363" s="1" t="str">
        <f>D$1</f>
        <v>TEAM</v>
      </c>
      <c r="F363" s="1" t="str">
        <f t="shared" ref="F363:Z363" si="41">F$1</f>
        <v>NUMBER</v>
      </c>
      <c r="G363" s="1" t="str">
        <f t="shared" si="41"/>
        <v>PLAYER</v>
      </c>
      <c r="H363" s="1" t="str">
        <f t="shared" si="41"/>
        <v>POS</v>
      </c>
      <c r="I363" s="1" t="str">
        <f t="shared" si="41"/>
        <v>HEIGHT</v>
      </c>
      <c r="J363" s="1" t="str">
        <f t="shared" si="41"/>
        <v>HEIGHT (IN)</v>
      </c>
      <c r="K363" s="1" t="str">
        <f t="shared" si="41"/>
        <v>HEIGHT (M)</v>
      </c>
      <c r="L363" s="1" t="str">
        <f t="shared" si="41"/>
        <v>WEIGHT (LBS)</v>
      </c>
      <c r="M363" s="1" t="str">
        <f t="shared" si="41"/>
        <v>WEIGHT (KG)</v>
      </c>
      <c r="N363" s="1" t="str">
        <f t="shared" si="41"/>
        <v>BMI</v>
      </c>
      <c r="O363" s="1" t="str">
        <f t="shared" si="41"/>
        <v>BIRTH DATE</v>
      </c>
      <c r="P363" s="1" t="str">
        <f t="shared" si="41"/>
        <v>NATION</v>
      </c>
      <c r="Q363" s="1" t="str">
        <f t="shared" si="41"/>
        <v>COUNTRY</v>
      </c>
      <c r="R363" s="1" t="str">
        <f t="shared" si="41"/>
        <v>CONTINENT</v>
      </c>
      <c r="S363" s="1" t="str">
        <f t="shared" si="41"/>
        <v>GLOBAL REGION</v>
      </c>
      <c r="T363" s="1" t="str">
        <f t="shared" si="41"/>
        <v>EXPERIENCE</v>
      </c>
      <c r="U363" s="1"/>
      <c r="V363" s="1" t="str">
        <f t="shared" si="41"/>
        <v>COLLEGE</v>
      </c>
      <c r="W363" s="1" t="str">
        <f t="shared" si="41"/>
        <v>COLLEGE1</v>
      </c>
      <c r="X363" s="1" t="str">
        <f t="shared" si="41"/>
        <v>COLLEGE2</v>
      </c>
      <c r="Y363" s="1" t="str">
        <f t="shared" si="41"/>
        <v>TRANSFER</v>
      </c>
      <c r="Z363" s="1" t="str">
        <f t="shared" si="41"/>
        <v>SALARY</v>
      </c>
      <c r="AA363" s="1" t="s">
        <v>1264</v>
      </c>
      <c r="AD363" s="1" t="str">
        <f>AD$1</f>
        <v>Rk</v>
      </c>
      <c r="AE363" s="1" t="str">
        <f>AE$1</f>
        <v>PLAYER</v>
      </c>
      <c r="AF363" s="1" t="str">
        <f>AF$1</f>
        <v>SALARY - BR</v>
      </c>
      <c r="AG363" s="1" t="str">
        <f>AG$1</f>
        <v>SALARY - KAGGLE</v>
      </c>
      <c r="AH363" s="67" t="str">
        <f>AH$1</f>
        <v>TTL MP</v>
      </c>
      <c r="AI363" s="67" t="str">
        <f>AI$1</f>
        <v>PER</v>
      </c>
      <c r="AJ363" s="67" t="str">
        <f>AJ$1</f>
        <v>WTD-MP-PER</v>
      </c>
      <c r="AO363" t="s">
        <v>550</v>
      </c>
      <c r="AP363" t="s">
        <v>1378</v>
      </c>
      <c r="AQ363" t="s">
        <v>1379</v>
      </c>
      <c r="AR363" t="s">
        <v>1342</v>
      </c>
      <c r="AS363" s="2" t="s">
        <v>1380</v>
      </c>
      <c r="AT363" s="2" t="s">
        <v>1381</v>
      </c>
      <c r="AU363" s="2" t="s">
        <v>1382</v>
      </c>
      <c r="AV363" s="2" t="s">
        <v>1383</v>
      </c>
      <c r="AW363" s="2" t="s">
        <v>1384</v>
      </c>
      <c r="AX363" s="2" t="s">
        <v>1385</v>
      </c>
      <c r="AY363" s="2" t="s">
        <v>1386</v>
      </c>
      <c r="AZ363" s="2" t="s">
        <v>1387</v>
      </c>
      <c r="BA363" s="2" t="s">
        <v>1388</v>
      </c>
      <c r="BB363" s="2" t="s">
        <v>1389</v>
      </c>
      <c r="BC363" s="2" t="s">
        <v>1390</v>
      </c>
      <c r="BD363" s="2" t="s">
        <v>1391</v>
      </c>
      <c r="BE363" s="2" t="s">
        <v>1390</v>
      </c>
      <c r="BF363" s="2" t="s">
        <v>1391</v>
      </c>
      <c r="BG363" s="2" t="s">
        <v>1392</v>
      </c>
      <c r="BH363" s="2" t="s">
        <v>1393</v>
      </c>
      <c r="BI363" s="2" t="s">
        <v>1394</v>
      </c>
      <c r="BK363" s="2" t="s">
        <v>550</v>
      </c>
      <c r="BL363" s="2" t="s">
        <v>1378</v>
      </c>
      <c r="BM363" s="2" t="s">
        <v>1379</v>
      </c>
      <c r="BN363" s="2" t="s">
        <v>1342</v>
      </c>
      <c r="BO363" s="2" t="s">
        <v>1380</v>
      </c>
      <c r="BP363" s="2" t="s">
        <v>1426</v>
      </c>
      <c r="BQ363" s="2" t="s">
        <v>1427</v>
      </c>
      <c r="BR363" s="2" t="s">
        <v>1428</v>
      </c>
      <c r="BS363" s="2" t="s">
        <v>1429</v>
      </c>
      <c r="BT363" s="2" t="s">
        <v>1430</v>
      </c>
      <c r="BU363" s="2" t="s">
        <v>1431</v>
      </c>
      <c r="BV363" s="2" t="s">
        <v>1432</v>
      </c>
      <c r="BW363" s="2" t="s">
        <v>1433</v>
      </c>
      <c r="BX363" s="2" t="s">
        <v>1434</v>
      </c>
      <c r="BY363" s="2" t="s">
        <v>1435</v>
      </c>
      <c r="BZ363" s="2" t="s">
        <v>1436</v>
      </c>
      <c r="CA363" s="2" t="s">
        <v>1437</v>
      </c>
      <c r="CB363" s="2" t="s">
        <v>1378</v>
      </c>
      <c r="CC363" s="2" t="s">
        <v>1438</v>
      </c>
      <c r="CD363" s="2" t="s">
        <v>1439</v>
      </c>
      <c r="CE363" s="2" t="s">
        <v>1440</v>
      </c>
      <c r="CF363" s="2" t="s">
        <v>1441</v>
      </c>
      <c r="CG363" s="2" t="s">
        <v>1378</v>
      </c>
      <c r="CH363" s="2" t="s">
        <v>1442</v>
      </c>
      <c r="CI363" s="2" t="s">
        <v>1443</v>
      </c>
      <c r="CJ363" s="2" t="s">
        <v>1444</v>
      </c>
      <c r="CK363" s="2" t="s">
        <v>1445</v>
      </c>
    </row>
    <row r="364" spans="1:89" ht="17" thickBot="1" x14ac:dyDescent="0.25">
      <c r="A364" s="3" t="s">
        <v>845</v>
      </c>
      <c r="B364" s="1" t="s">
        <v>109</v>
      </c>
      <c r="C364" s="1">
        <v>2008</v>
      </c>
      <c r="D364" s="1" t="s">
        <v>845</v>
      </c>
      <c r="F364" s="2">
        <v>20</v>
      </c>
      <c r="G364" s="2" t="s">
        <v>816</v>
      </c>
      <c r="H364" s="2" t="s">
        <v>576</v>
      </c>
      <c r="I364" s="4" t="s">
        <v>601</v>
      </c>
      <c r="J364" s="16">
        <f>_xlfn.XLOOKUP($I364,DASHBOARD!$I$2:$I$27,DASHBOARD!$J$2:$J$27,"",0)</f>
        <v>77</v>
      </c>
      <c r="K364" s="23">
        <f>J364/DASHBOARD!$C$3</f>
        <v>1.9558039116078234</v>
      </c>
      <c r="L364" s="2">
        <v>205</v>
      </c>
      <c r="M364" s="26">
        <f>L364/DASHBOARD!$C$4</f>
        <v>92.970521541950106</v>
      </c>
      <c r="N364" s="26">
        <f t="shared" ref="N364:N378" si="42">M364/(K364^2)</f>
        <v>24.304945215281812</v>
      </c>
      <c r="O364" s="5">
        <v>27595</v>
      </c>
      <c r="P364" s="2" t="s">
        <v>557</v>
      </c>
      <c r="Q364" s="2" t="str">
        <f>_xlfn.XLOOKUP($P364,DASHBOARD!$L$2:$L$150,DASHBOARD!M$2:M$150,"",0)</f>
        <v>United States</v>
      </c>
      <c r="R364" s="2" t="str">
        <f>_xlfn.XLOOKUP($P364,DASHBOARD!$L$2:$L$150,DASHBOARD!N$2:N$150,"",0)</f>
        <v>North America</v>
      </c>
      <c r="S364" s="2" t="str">
        <f>_xlfn.XLOOKUP($P364,DASHBOARD!$L$2:$L$150,DASHBOARD!O$2:O$150,"",0)</f>
        <v>Americas</v>
      </c>
      <c r="T364" s="2">
        <v>11</v>
      </c>
      <c r="V364" s="2" t="s">
        <v>817</v>
      </c>
      <c r="W364" s="2" t="s">
        <v>817</v>
      </c>
      <c r="Y364" s="2" t="str">
        <f t="shared" ref="Y364:Y385" si="43">IF(X364="","","X")</f>
        <v/>
      </c>
      <c r="Z364" s="6">
        <f>_xlfn.XLOOKUP($G364,$AE$364:$AE$385,$AF$364:$AF$385,0,0)</f>
        <v>16000000</v>
      </c>
      <c r="AA364" s="43">
        <f>Z364/$AB$386</f>
        <v>0.21511553398209668</v>
      </c>
      <c r="AD364" s="1">
        <v>1</v>
      </c>
      <c r="AE364" s="2" t="s">
        <v>903</v>
      </c>
      <c r="AF364" s="6">
        <v>23750000</v>
      </c>
      <c r="AG364" s="6" cm="1">
        <f t="array" ref="AG364">_xlfn.XLOOKUP($AE364&amp;$C364&amp;$D364,'[1]NBA-Data-1980-2019'!$B$1:$B$16305&amp;'[1]NBA-Data-1980-2019'!$A$1:$A$16305&amp;'[1]NBA-Data-1980-2019'!$D$1:$D$16305,'[1]NBA-Data-1980-2019'!$G$1:$G$16305,"",0)</f>
        <v>23750000</v>
      </c>
      <c r="AH364" s="68" cm="1">
        <f t="array" ref="AH364">_xlfn.XLOOKUP($AE364&amp;$C364&amp;$D364,'[1]NBA-Data-1980-2019'!$B$1:$B$16305&amp;'[1]NBA-Data-1980-2019'!$A$1:$A$16305&amp;'[1]NBA-Data-1980-2019'!$D$1:$D$16305,'[1]NBA-Data-1980-2019'!$H$1:$H$16305,"",0)</f>
        <v>2328.7999999999997</v>
      </c>
      <c r="AI364" s="68" cm="1">
        <f t="array" ref="AI364">_xlfn.XLOOKUP($AE364&amp;$C364&amp;$D364,'[1]NBA-Data-1980-2019'!$B$1:$B$16305&amp;'[1]NBA-Data-1980-2019'!$A$1:$A$16305&amp;'[1]NBA-Data-1980-2019'!$D$1:$D$16305,'[1]NBA-Data-1980-2019'!$F$1:$F$16305,"",0)</f>
        <v>25.3</v>
      </c>
      <c r="AJ364" s="68">
        <f>IFERROR(($AH364/SUM(AH364:AH385))*$AI364,"")</f>
        <v>3.0628724709405084</v>
      </c>
      <c r="AO364">
        <v>1</v>
      </c>
      <c r="AP364" t="s">
        <v>906</v>
      </c>
      <c r="AQ364">
        <v>30</v>
      </c>
      <c r="AR364">
        <v>80</v>
      </c>
      <c r="AS364" s="2">
        <v>2874</v>
      </c>
      <c r="AU364" s="61">
        <v>7.0000000000000007E-2</v>
      </c>
      <c r="AV364" s="61">
        <v>0.92</v>
      </c>
      <c r="AW364" s="61">
        <v>0.02</v>
      </c>
      <c r="AY364" s="2">
        <v>14.2</v>
      </c>
      <c r="AZ364" s="2">
        <v>9.8000000000000007</v>
      </c>
      <c r="BA364" s="2">
        <v>102</v>
      </c>
      <c r="BB364" s="2">
        <v>67</v>
      </c>
      <c r="BC364" s="2">
        <v>105</v>
      </c>
      <c r="BD364" s="2">
        <v>24</v>
      </c>
      <c r="BE364" s="2">
        <v>204</v>
      </c>
      <c r="BF364" s="2">
        <v>31</v>
      </c>
      <c r="BG364" s="2">
        <v>809</v>
      </c>
      <c r="BH364" s="2">
        <v>45</v>
      </c>
      <c r="BI364" s="2">
        <v>69</v>
      </c>
      <c r="BK364" s="2">
        <v>1</v>
      </c>
      <c r="BL364" s="2" t="s">
        <v>906</v>
      </c>
      <c r="BM364" s="2">
        <v>30</v>
      </c>
      <c r="BN364" s="2">
        <v>80</v>
      </c>
      <c r="BO364" s="2">
        <v>2874</v>
      </c>
      <c r="BP364" s="2">
        <v>19.600000000000001</v>
      </c>
      <c r="BQ364" s="2">
        <v>0.59899999999999998</v>
      </c>
      <c r="BR364" s="2">
        <v>0.33200000000000002</v>
      </c>
      <c r="BS364" s="2">
        <v>0.442</v>
      </c>
      <c r="BT364" s="2">
        <v>2.2999999999999998</v>
      </c>
      <c r="BU364" s="2">
        <v>14</v>
      </c>
      <c r="BV364" s="2">
        <v>8.5</v>
      </c>
      <c r="BW364" s="2">
        <v>21.8</v>
      </c>
      <c r="BX364" s="2">
        <v>1.9</v>
      </c>
      <c r="BY364" s="2">
        <v>1</v>
      </c>
      <c r="BZ364" s="2">
        <v>14.4</v>
      </c>
      <c r="CA364" s="2">
        <v>24.8</v>
      </c>
      <c r="CC364" s="2">
        <v>6.7</v>
      </c>
      <c r="CD364" s="2">
        <v>5.7</v>
      </c>
      <c r="CE364" s="2">
        <v>12.4</v>
      </c>
      <c r="CF364" s="2">
        <v>0.20699999999999999</v>
      </c>
      <c r="CH364" s="2">
        <v>3.3</v>
      </c>
      <c r="CI364" s="2">
        <v>1.4</v>
      </c>
      <c r="CJ364" s="2">
        <v>4.8</v>
      </c>
      <c r="CK364" s="2">
        <v>5</v>
      </c>
    </row>
    <row r="365" spans="1:89" x14ac:dyDescent="0.2">
      <c r="B365" s="1" t="s">
        <v>109</v>
      </c>
      <c r="C365" s="1">
        <v>2008</v>
      </c>
      <c r="D365" s="1" t="s">
        <v>845</v>
      </c>
      <c r="F365" s="2">
        <v>42</v>
      </c>
      <c r="G365" s="2" t="s">
        <v>895</v>
      </c>
      <c r="H365" s="2" t="s">
        <v>576</v>
      </c>
      <c r="I365" s="4" t="s">
        <v>603</v>
      </c>
      <c r="J365" s="16">
        <f>_xlfn.XLOOKUP($I365,DASHBOARD!$I$2:$I$27,DASHBOARD!$J$2:$J$27,"",0)</f>
        <v>76</v>
      </c>
      <c r="K365" s="23">
        <f>J365/DASHBOARD!$C$3</f>
        <v>1.9304038608077216</v>
      </c>
      <c r="L365" s="2">
        <v>213</v>
      </c>
      <c r="M365" s="26">
        <f>L365/DASHBOARD!$C$4</f>
        <v>96.598639455782305</v>
      </c>
      <c r="N365" s="26">
        <f t="shared" si="42"/>
        <v>25.922366984189797</v>
      </c>
      <c r="O365" s="5">
        <v>29962</v>
      </c>
      <c r="P365" s="2" t="s">
        <v>557</v>
      </c>
      <c r="Q365" s="2" t="str">
        <f>_xlfn.XLOOKUP($P365,DASHBOARD!$L$2:$L$150,DASHBOARD!M$2:M$150,"",0)</f>
        <v>United States</v>
      </c>
      <c r="R365" s="2" t="str">
        <f>_xlfn.XLOOKUP($P365,DASHBOARD!$L$2:$L$150,DASHBOARD!N$2:N$150,"",0)</f>
        <v>North America</v>
      </c>
      <c r="S365" s="2" t="str">
        <f>_xlfn.XLOOKUP($P365,DASHBOARD!$L$2:$L$150,DASHBOARD!O$2:O$150,"",0)</f>
        <v>Americas</v>
      </c>
      <c r="T365" s="2">
        <v>3</v>
      </c>
      <c r="V365" s="2" t="s">
        <v>896</v>
      </c>
      <c r="W365" s="2" t="s">
        <v>828</v>
      </c>
      <c r="X365" s="2" t="s">
        <v>999</v>
      </c>
      <c r="Y365" s="2" t="str">
        <f t="shared" si="43"/>
        <v>X</v>
      </c>
      <c r="Z365" s="6">
        <f>_xlfn.XLOOKUP($G365,$AE$364:$AE$385,$AF$364:$AF$385,0,0)</f>
        <v>1868141</v>
      </c>
      <c r="AA365" s="43">
        <f>Z365/$AB$386</f>
        <v>2.5116634298053005E-2</v>
      </c>
      <c r="AD365" s="1">
        <v>2</v>
      </c>
      <c r="AE365" s="2" t="s">
        <v>906</v>
      </c>
      <c r="AF365" s="6">
        <v>16360094</v>
      </c>
      <c r="AG365" s="6" cm="1">
        <f t="array" ref="AG365">_xlfn.XLOOKUP($AE365&amp;$C365&amp;$D365,'[1]NBA-Data-1980-2019'!$B$1:$B$16305&amp;'[1]NBA-Data-1980-2019'!$A$1:$A$16305&amp;'[1]NBA-Data-1980-2019'!$D$1:$D$16305,'[1]NBA-Data-1980-2019'!$G$1:$G$16305,"",0)</f>
        <v>16360094</v>
      </c>
      <c r="AH365" s="68" cm="1">
        <f t="array" ref="AH365">_xlfn.XLOOKUP($AE365&amp;$C365&amp;$D365,'[1]NBA-Data-1980-2019'!$B$1:$B$16305&amp;'[1]NBA-Data-1980-2019'!$A$1:$A$16305&amp;'[1]NBA-Data-1980-2019'!$D$1:$D$16305,'[1]NBA-Data-1980-2019'!$H$1:$H$16305,"",0)</f>
        <v>2872</v>
      </c>
      <c r="AI365" s="68" cm="1">
        <f t="array" ref="AI365">_xlfn.XLOOKUP($AE365&amp;$C365&amp;$D365,'[1]NBA-Data-1980-2019'!$B$1:$B$16305&amp;'[1]NBA-Data-1980-2019'!$A$1:$A$16305&amp;'[1]NBA-Data-1980-2019'!$D$1:$D$16305,'[1]NBA-Data-1980-2019'!$F$1:$F$16305,"",0)</f>
        <v>19.600000000000001</v>
      </c>
      <c r="AJ365" s="68">
        <f>IFERROR(($AH365/SUM(AH364:AH385))*$AI365,"")</f>
        <v>2.9262855835811274</v>
      </c>
      <c r="AO365">
        <v>2</v>
      </c>
      <c r="AP365" t="s">
        <v>816</v>
      </c>
      <c r="AQ365">
        <v>32</v>
      </c>
      <c r="AR365">
        <v>73</v>
      </c>
      <c r="AS365" s="2">
        <v>2624</v>
      </c>
      <c r="AU365" s="61">
        <v>0.85</v>
      </c>
      <c r="AV365" s="61">
        <v>0.14000000000000001</v>
      </c>
      <c r="AY365" s="2">
        <v>12.6</v>
      </c>
      <c r="AZ365" s="2">
        <v>3.3</v>
      </c>
      <c r="BA365" s="2">
        <v>59</v>
      </c>
      <c r="BB365" s="2">
        <v>42</v>
      </c>
      <c r="BC365" s="2">
        <v>80</v>
      </c>
      <c r="BD365" s="2">
        <v>13</v>
      </c>
      <c r="BE365" s="2">
        <v>71</v>
      </c>
      <c r="BF365" s="2">
        <v>13</v>
      </c>
      <c r="BG365" s="2">
        <v>501</v>
      </c>
      <c r="BH365" s="2">
        <v>11</v>
      </c>
      <c r="BI365" s="2">
        <v>45</v>
      </c>
      <c r="BK365" s="2">
        <v>2</v>
      </c>
      <c r="BL365" s="2" t="s">
        <v>816</v>
      </c>
      <c r="BM365" s="2">
        <v>32</v>
      </c>
      <c r="BN365" s="2">
        <v>73</v>
      </c>
      <c r="BO365" s="2">
        <v>2624</v>
      </c>
      <c r="BP365" s="2">
        <v>16.399999999999999</v>
      </c>
      <c r="BQ365" s="2">
        <v>0.58399999999999996</v>
      </c>
      <c r="BR365" s="2">
        <v>0.45800000000000002</v>
      </c>
      <c r="BS365" s="2">
        <v>0.24</v>
      </c>
      <c r="BT365" s="2">
        <v>3.6</v>
      </c>
      <c r="BU365" s="2">
        <v>8.3000000000000007</v>
      </c>
      <c r="BV365" s="2">
        <v>6.1</v>
      </c>
      <c r="BW365" s="2">
        <v>14.6</v>
      </c>
      <c r="BX365" s="2">
        <v>1.3</v>
      </c>
      <c r="BY365" s="2">
        <v>0.5</v>
      </c>
      <c r="BZ365" s="2">
        <v>10.4</v>
      </c>
      <c r="CA365" s="2">
        <v>21.6</v>
      </c>
      <c r="CC365" s="2">
        <v>5.6</v>
      </c>
      <c r="CD365" s="2">
        <v>4.0999999999999996</v>
      </c>
      <c r="CE365" s="2">
        <v>9.6999999999999993</v>
      </c>
      <c r="CF365" s="2">
        <v>0.17699999999999999</v>
      </c>
      <c r="CH365" s="2">
        <v>2.9</v>
      </c>
      <c r="CI365" s="2">
        <v>0.2</v>
      </c>
      <c r="CJ365" s="2">
        <v>3</v>
      </c>
      <c r="CK365" s="2">
        <v>3.3</v>
      </c>
    </row>
    <row r="366" spans="1:89" x14ac:dyDescent="0.2">
      <c r="B366" s="1" t="s">
        <v>109</v>
      </c>
      <c r="C366" s="1">
        <v>2008</v>
      </c>
      <c r="D366" s="1" t="s">
        <v>845</v>
      </c>
      <c r="F366" s="2">
        <v>93</v>
      </c>
      <c r="G366" s="2" t="s">
        <v>897</v>
      </c>
      <c r="H366" s="2" t="s">
        <v>566</v>
      </c>
      <c r="I366" s="4" t="s">
        <v>1149</v>
      </c>
      <c r="J366" s="16">
        <f>_xlfn.XLOOKUP($I366,DASHBOARD!$I$2:$I$27,DASHBOARD!$J$2:$J$27,"",0)</f>
        <v>83</v>
      </c>
      <c r="K366" s="23">
        <f>J366/DASHBOARD!$C$3</f>
        <v>2.1082042164084331</v>
      </c>
      <c r="L366" s="2">
        <v>225</v>
      </c>
      <c r="M366" s="26">
        <f>L366/DASHBOARD!$C$4</f>
        <v>102.0408163265306</v>
      </c>
      <c r="N366" s="26">
        <f t="shared" si="42"/>
        <v>22.958767452401187</v>
      </c>
      <c r="O366" s="5">
        <v>25490</v>
      </c>
      <c r="P366" s="2" t="s">
        <v>557</v>
      </c>
      <c r="Q366" s="2" t="str">
        <f>_xlfn.XLOOKUP($P366,DASHBOARD!$L$2:$L$150,DASHBOARD!M$2:M$150,"",0)</f>
        <v>United States</v>
      </c>
      <c r="R366" s="2" t="str">
        <f>_xlfn.XLOOKUP($P366,DASHBOARD!$L$2:$L$150,DASHBOARD!N$2:N$150,"",0)</f>
        <v>North America</v>
      </c>
      <c r="S366" s="2" t="str">
        <f>_xlfn.XLOOKUP($P366,DASHBOARD!$L$2:$L$150,DASHBOARD!O$2:O$150,"",0)</f>
        <v>Americas</v>
      </c>
      <c r="T366" s="2">
        <v>14</v>
      </c>
      <c r="V366" s="2" t="s">
        <v>898</v>
      </c>
      <c r="W366" s="2" t="s">
        <v>898</v>
      </c>
      <c r="Y366" s="2" t="str">
        <f t="shared" si="43"/>
        <v/>
      </c>
      <c r="Z366" s="6">
        <f>_xlfn.XLOOKUP($G366,$AE$364:$AE$385,$AF$364:$AF$385,0,0)</f>
        <v>0</v>
      </c>
      <c r="AA366" s="43">
        <f>Z366/$AB$386</f>
        <v>0</v>
      </c>
      <c r="AD366" s="1">
        <v>3</v>
      </c>
      <c r="AE366" s="2" t="s">
        <v>816</v>
      </c>
      <c r="AF366" s="6">
        <v>16000000</v>
      </c>
      <c r="AG366" s="6" cm="1">
        <f t="array" ref="AG366">_xlfn.XLOOKUP($AE366&amp;$C366&amp;$D366,'[1]NBA-Data-1980-2019'!$B$1:$B$16305&amp;'[1]NBA-Data-1980-2019'!$A$1:$A$16305&amp;'[1]NBA-Data-1980-2019'!$D$1:$D$16305,'[1]NBA-Data-1980-2019'!$G$1:$G$16305,"",0)</f>
        <v>16000000</v>
      </c>
      <c r="AH366" s="68" cm="1">
        <f t="array" ref="AH366">_xlfn.XLOOKUP($AE366&amp;$C366&amp;$D366,'[1]NBA-Data-1980-2019'!$B$1:$B$16305&amp;'[1]NBA-Data-1980-2019'!$A$1:$A$16305&amp;'[1]NBA-Data-1980-2019'!$D$1:$D$16305,'[1]NBA-Data-1980-2019'!$H$1:$H$16305,"",0)</f>
        <v>2620.6999999999998</v>
      </c>
      <c r="AI366" s="68" cm="1">
        <f t="array" ref="AI366">_xlfn.XLOOKUP($AE366&amp;$C366&amp;$D366,'[1]NBA-Data-1980-2019'!$B$1:$B$16305&amp;'[1]NBA-Data-1980-2019'!$A$1:$A$16305&amp;'[1]NBA-Data-1980-2019'!$D$1:$D$16305,'[1]NBA-Data-1980-2019'!$F$1:$F$16305,"",0)</f>
        <v>16.399999999999999</v>
      </c>
      <c r="AJ366" s="68">
        <f>IFERROR(($AH366/SUM(AH364:AH385))*$AI366,"")</f>
        <v>2.2342787631781409</v>
      </c>
      <c r="AO366">
        <v>3</v>
      </c>
      <c r="AP366" t="s">
        <v>903</v>
      </c>
      <c r="AQ366">
        <v>31</v>
      </c>
      <c r="AR366">
        <v>71</v>
      </c>
      <c r="AS366" s="2">
        <v>2328</v>
      </c>
      <c r="AW366" s="61">
        <v>0.79</v>
      </c>
      <c r="AX366" s="61">
        <v>0.21</v>
      </c>
      <c r="AY366" s="2">
        <v>16.399999999999999</v>
      </c>
      <c r="AZ366" s="2">
        <v>11.8</v>
      </c>
      <c r="BA366" s="2">
        <v>57</v>
      </c>
      <c r="BB366" s="2">
        <v>22</v>
      </c>
      <c r="BC366" s="2">
        <v>70</v>
      </c>
      <c r="BD366" s="2">
        <v>29</v>
      </c>
      <c r="BE366" s="2">
        <v>142</v>
      </c>
      <c r="BF366" s="2">
        <v>6</v>
      </c>
      <c r="BG366" s="2">
        <v>560</v>
      </c>
      <c r="BH366" s="2">
        <v>18</v>
      </c>
      <c r="BI366" s="2">
        <v>30</v>
      </c>
      <c r="BK366" s="2">
        <v>3</v>
      </c>
      <c r="BL366" s="2" t="s">
        <v>903</v>
      </c>
      <c r="BM366" s="2">
        <v>31</v>
      </c>
      <c r="BN366" s="2">
        <v>71</v>
      </c>
      <c r="BO366" s="2">
        <v>2328</v>
      </c>
      <c r="BP366" s="2">
        <v>25.3</v>
      </c>
      <c r="BQ366" s="2">
        <v>0.58799999999999997</v>
      </c>
      <c r="BR366" s="2">
        <v>1.0999999999999999E-2</v>
      </c>
      <c r="BS366" s="2">
        <v>0.33900000000000002</v>
      </c>
      <c r="BT366" s="2">
        <v>7.3</v>
      </c>
      <c r="BU366" s="2">
        <v>25.1</v>
      </c>
      <c r="BV366" s="2">
        <v>16.8</v>
      </c>
      <c r="BW366" s="2">
        <v>19.899999999999999</v>
      </c>
      <c r="BX366" s="2">
        <v>2.2999999999999998</v>
      </c>
      <c r="BY366" s="2">
        <v>3.1</v>
      </c>
      <c r="BZ366" s="2">
        <v>10.8</v>
      </c>
      <c r="CA366" s="2">
        <v>25.5</v>
      </c>
      <c r="CC366" s="2">
        <v>6.6</v>
      </c>
      <c r="CD366" s="2">
        <v>6.2</v>
      </c>
      <c r="CE366" s="2">
        <v>12.9</v>
      </c>
      <c r="CF366" s="2">
        <v>0.26500000000000001</v>
      </c>
      <c r="CH366" s="2">
        <v>4.7</v>
      </c>
      <c r="CI366" s="2">
        <v>3.5</v>
      </c>
      <c r="CJ366" s="2">
        <v>8.1999999999999993</v>
      </c>
      <c r="CK366" s="2">
        <v>6</v>
      </c>
    </row>
    <row r="367" spans="1:89" x14ac:dyDescent="0.2">
      <c r="B367" s="1" t="s">
        <v>109</v>
      </c>
      <c r="C367" s="1">
        <v>2008</v>
      </c>
      <c r="D367" s="1" t="s">
        <v>845</v>
      </c>
      <c r="F367" s="2">
        <v>28</v>
      </c>
      <c r="G367" s="2" t="s">
        <v>899</v>
      </c>
      <c r="H367" s="2" t="s">
        <v>556</v>
      </c>
      <c r="I367" s="4" t="s">
        <v>598</v>
      </c>
      <c r="J367" s="16">
        <f>_xlfn.XLOOKUP($I367,DASHBOARD!$I$2:$I$27,DASHBOARD!$J$2:$J$27,"",0)</f>
        <v>75</v>
      </c>
      <c r="K367" s="23">
        <f>J367/DASHBOARD!$C$3</f>
        <v>1.9050038100076201</v>
      </c>
      <c r="L367" s="2">
        <v>185</v>
      </c>
      <c r="M367" s="26">
        <f>L367/DASHBOARD!$C$4</f>
        <v>83.900226757369609</v>
      </c>
      <c r="N367" s="26">
        <f t="shared" si="42"/>
        <v>23.119127357016875</v>
      </c>
      <c r="O367" s="5">
        <v>25525</v>
      </c>
      <c r="P367" s="2" t="s">
        <v>557</v>
      </c>
      <c r="Q367" s="2" t="str">
        <f>_xlfn.XLOOKUP($P367,DASHBOARD!$L$2:$L$150,DASHBOARD!M$2:M$150,"",0)</f>
        <v>United States</v>
      </c>
      <c r="R367" s="2" t="str">
        <f>_xlfn.XLOOKUP($P367,DASHBOARD!$L$2:$L$150,DASHBOARD!N$2:N$150,"",0)</f>
        <v>North America</v>
      </c>
      <c r="S367" s="2" t="str">
        <f>_xlfn.XLOOKUP($P367,DASHBOARD!$L$2:$L$150,DASHBOARD!O$2:O$150,"",0)</f>
        <v>Americas</v>
      </c>
      <c r="T367" s="2">
        <v>14</v>
      </c>
      <c r="V367" s="2" t="s">
        <v>900</v>
      </c>
      <c r="W367" s="2" t="s">
        <v>900</v>
      </c>
      <c r="Y367" s="2" t="str">
        <f t="shared" si="43"/>
        <v/>
      </c>
      <c r="Z367" s="6">
        <f>_xlfn.XLOOKUP($G367,$AE$364:$AE$385,$AF$364:$AF$385,0,0)</f>
        <v>0</v>
      </c>
      <c r="AA367" s="43">
        <f>Z367/$AB$386</f>
        <v>0</v>
      </c>
      <c r="AD367" s="1">
        <v>4</v>
      </c>
      <c r="AE367" s="2" t="s">
        <v>905</v>
      </c>
      <c r="AF367" s="6">
        <v>4480912</v>
      </c>
      <c r="AG367" s="6" cm="1">
        <f t="array" ref="AG367">_xlfn.XLOOKUP($AE367&amp;$C367&amp;$D367,'[1]NBA-Data-1980-2019'!$B$1:$B$16305&amp;'[1]NBA-Data-1980-2019'!$A$1:$A$16305&amp;'[1]NBA-Data-1980-2019'!$D$1:$D$16305,'[1]NBA-Data-1980-2019'!$G$1:$G$16305,"",0)</f>
        <v>4480912</v>
      </c>
      <c r="AH367" s="68" cm="1">
        <f t="array" ref="AH367">_xlfn.XLOOKUP($AE367&amp;$C367&amp;$D367,'[1]NBA-Data-1980-2019'!$B$1:$B$16305&amp;'[1]NBA-Data-1980-2019'!$A$1:$A$16305&amp;'[1]NBA-Data-1980-2019'!$D$1:$D$16305,'[1]NBA-Data-1980-2019'!$H$1:$H$16305,"",0)</f>
        <v>1911</v>
      </c>
      <c r="AI367" s="68" cm="1">
        <f t="array" ref="AI367">_xlfn.XLOOKUP($AE367&amp;$C367&amp;$D367,'[1]NBA-Data-1980-2019'!$B$1:$B$16305&amp;'[1]NBA-Data-1980-2019'!$A$1:$A$16305&amp;'[1]NBA-Data-1980-2019'!$D$1:$D$16305,'[1]NBA-Data-1980-2019'!$F$1:$F$16305,"",0)</f>
        <v>13.3</v>
      </c>
      <c r="AJ367" s="68">
        <f>IFERROR(($AH367/SUM(AH364:AH385))*$AI367,"")</f>
        <v>1.3212607348568337</v>
      </c>
      <c r="AO367">
        <v>4</v>
      </c>
      <c r="AP367" t="s">
        <v>658</v>
      </c>
      <c r="AQ367">
        <v>21</v>
      </c>
      <c r="AR367">
        <v>77</v>
      </c>
      <c r="AS367" s="2">
        <v>2306</v>
      </c>
      <c r="AT367" s="61">
        <v>0.95</v>
      </c>
      <c r="AU367" s="61">
        <v>0.05</v>
      </c>
      <c r="AY367" s="2">
        <v>14.1</v>
      </c>
      <c r="AZ367" s="2">
        <v>6.3</v>
      </c>
      <c r="BA367" s="2">
        <v>66</v>
      </c>
      <c r="BB367" s="2">
        <v>35</v>
      </c>
      <c r="BC367" s="2">
        <v>66</v>
      </c>
      <c r="BD367" s="2">
        <v>25</v>
      </c>
      <c r="BE367" s="2">
        <v>71</v>
      </c>
      <c r="BF367" s="2">
        <v>13</v>
      </c>
      <c r="BG367" s="2">
        <v>925</v>
      </c>
      <c r="BH367" s="2">
        <v>23</v>
      </c>
      <c r="BI367" s="2">
        <v>58</v>
      </c>
      <c r="BK367" s="2">
        <v>4</v>
      </c>
      <c r="BL367" s="2" t="s">
        <v>658</v>
      </c>
      <c r="BM367" s="2">
        <v>21</v>
      </c>
      <c r="BN367" s="2">
        <v>77</v>
      </c>
      <c r="BO367" s="2">
        <v>2306</v>
      </c>
      <c r="BP367" s="2">
        <v>15.6</v>
      </c>
      <c r="BQ367" s="2">
        <v>0.51500000000000001</v>
      </c>
      <c r="BR367" s="2">
        <v>2.7E-2</v>
      </c>
      <c r="BS367" s="2">
        <v>0.245</v>
      </c>
      <c r="BT367" s="2">
        <v>4.3</v>
      </c>
      <c r="BU367" s="2">
        <v>11.9</v>
      </c>
      <c r="BV367" s="2">
        <v>8.3000000000000007</v>
      </c>
      <c r="BW367" s="2">
        <v>28.2</v>
      </c>
      <c r="BX367" s="2">
        <v>3</v>
      </c>
      <c r="BY367" s="2">
        <v>0.5</v>
      </c>
      <c r="BZ367" s="2">
        <v>15.7</v>
      </c>
      <c r="CA367" s="2">
        <v>18.899999999999999</v>
      </c>
      <c r="CC367" s="2">
        <v>2.2999999999999998</v>
      </c>
      <c r="CD367" s="2">
        <v>4.9000000000000004</v>
      </c>
      <c r="CE367" s="2">
        <v>7.2</v>
      </c>
      <c r="CF367" s="2">
        <v>0.15</v>
      </c>
      <c r="CH367" s="2">
        <v>-0.4</v>
      </c>
      <c r="CI367" s="2">
        <v>2.6</v>
      </c>
      <c r="CJ367" s="2">
        <v>2.1</v>
      </c>
      <c r="CK367" s="2">
        <v>2.4</v>
      </c>
    </row>
    <row r="368" spans="1:89" x14ac:dyDescent="0.2">
      <c r="B368" s="1" t="s">
        <v>109</v>
      </c>
      <c r="C368" s="1">
        <v>2008</v>
      </c>
      <c r="D368" s="1" t="s">
        <v>845</v>
      </c>
      <c r="F368" s="2">
        <v>11</v>
      </c>
      <c r="G368" s="2" t="s">
        <v>901</v>
      </c>
      <c r="H368" s="2" t="s">
        <v>552</v>
      </c>
      <c r="I368" s="4" t="s">
        <v>602</v>
      </c>
      <c r="J368" s="16">
        <f>_xlfn.XLOOKUP($I368,DASHBOARD!$I$2:$I$27,DASHBOARD!$J$2:$J$27,"",0)</f>
        <v>81</v>
      </c>
      <c r="K368" s="23">
        <f>J368/DASHBOARD!$C$3</f>
        <v>2.0574041148082296</v>
      </c>
      <c r="L368" s="2">
        <v>289</v>
      </c>
      <c r="M368" s="26">
        <f>L368/DASHBOARD!$C$4</f>
        <v>131.06575963718819</v>
      </c>
      <c r="N368" s="26">
        <f t="shared" si="42"/>
        <v>30.963499639351749</v>
      </c>
      <c r="O368" s="5">
        <v>31413</v>
      </c>
      <c r="P368" s="2" t="s">
        <v>557</v>
      </c>
      <c r="Q368" s="2" t="str">
        <f>_xlfn.XLOOKUP($P368,DASHBOARD!$L$2:$L$150,DASHBOARD!M$2:M$150,"",0)</f>
        <v>United States</v>
      </c>
      <c r="R368" s="2" t="str">
        <f>_xlfn.XLOOKUP($P368,DASHBOARD!$L$2:$L$150,DASHBOARD!N$2:N$150,"",0)</f>
        <v>North America</v>
      </c>
      <c r="S368" s="2" t="str">
        <f>_xlfn.XLOOKUP($P368,DASHBOARD!$L$2:$L$150,DASHBOARD!O$2:O$150,"",0)</f>
        <v>Americas</v>
      </c>
      <c r="T368" s="2" t="s">
        <v>563</v>
      </c>
      <c r="V368" s="2" t="s">
        <v>902</v>
      </c>
      <c r="W368" s="2" t="s">
        <v>902</v>
      </c>
      <c r="Y368" s="2" t="str">
        <f t="shared" si="43"/>
        <v/>
      </c>
      <c r="Z368" s="6">
        <f>_xlfn.XLOOKUP($G368,$AE$364:$AE$385,$AF$364:$AF$385,0,0)</f>
        <v>427163</v>
      </c>
      <c r="AA368" s="43">
        <f>Z368/$AB$386</f>
        <v>5.7430873026496475E-3</v>
      </c>
      <c r="AD368" s="1">
        <v>5</v>
      </c>
      <c r="AE368" s="2" t="s">
        <v>908</v>
      </c>
      <c r="AF368" s="6">
        <v>3206000</v>
      </c>
      <c r="AG368" s="6" cm="1">
        <f t="array" ref="AG368">_xlfn.XLOOKUP($AE368&amp;$C368&amp;$D368,'[1]NBA-Data-1980-2019'!$B$1:$B$16305&amp;'[1]NBA-Data-1980-2019'!$A$1:$A$16305&amp;'[1]NBA-Data-1980-2019'!$D$1:$D$16305,'[1]NBA-Data-1980-2019'!$G$1:$G$16305,"",0)</f>
        <v>3206000</v>
      </c>
      <c r="AH368" s="68" cm="1">
        <f t="array" ref="AH368">_xlfn.XLOOKUP($AE368&amp;$C368&amp;$D368,'[1]NBA-Data-1980-2019'!$B$1:$B$16305&amp;'[1]NBA-Data-1980-2019'!$A$1:$A$16305&amp;'[1]NBA-Data-1980-2019'!$D$1:$D$16305,'[1]NBA-Data-1980-2019'!$H$1:$H$16305,"",0)</f>
        <v>1820.4</v>
      </c>
      <c r="AI368" s="68" cm="1">
        <f t="array" ref="AI368">_xlfn.XLOOKUP($AE368&amp;$C368&amp;$D368,'[1]NBA-Data-1980-2019'!$B$1:$B$16305&amp;'[1]NBA-Data-1980-2019'!$A$1:$A$16305&amp;'[1]NBA-Data-1980-2019'!$D$1:$D$16305,'[1]NBA-Data-1980-2019'!$F$1:$F$16305,"",0)</f>
        <v>12</v>
      </c>
      <c r="AJ368" s="68">
        <f>IFERROR(($AH368/SUM(AH364:AH385))*$AI368,"")</f>
        <v>1.1355970971699487</v>
      </c>
      <c r="AO368">
        <v>5</v>
      </c>
      <c r="AP368" t="s">
        <v>905</v>
      </c>
      <c r="AQ368">
        <v>23</v>
      </c>
      <c r="AR368">
        <v>78</v>
      </c>
      <c r="AS368" s="2">
        <v>1912</v>
      </c>
      <c r="AX368" s="61">
        <v>1</v>
      </c>
      <c r="AY368" s="2">
        <v>14.6</v>
      </c>
      <c r="AZ368" s="2">
        <v>5.9</v>
      </c>
      <c r="BA368" s="2">
        <v>36</v>
      </c>
      <c r="BB368" s="2">
        <v>27</v>
      </c>
      <c r="BC368" s="2">
        <v>120</v>
      </c>
      <c r="BD368" s="2">
        <v>33</v>
      </c>
      <c r="BE368" s="2">
        <v>95</v>
      </c>
      <c r="BF368" s="2">
        <v>5</v>
      </c>
      <c r="BG368" s="2">
        <v>186</v>
      </c>
      <c r="BH368" s="2">
        <v>21</v>
      </c>
      <c r="BI368" s="2">
        <v>44</v>
      </c>
      <c r="BK368" s="2">
        <v>5</v>
      </c>
      <c r="BL368" s="2" t="s">
        <v>905</v>
      </c>
      <c r="BM368" s="2">
        <v>23</v>
      </c>
      <c r="BN368" s="2">
        <v>78</v>
      </c>
      <c r="BO368" s="2">
        <v>1912</v>
      </c>
      <c r="BP368" s="2">
        <v>13.3</v>
      </c>
      <c r="BQ368" s="2">
        <v>0.63200000000000001</v>
      </c>
      <c r="BR368" s="2">
        <v>3.0000000000000001E-3</v>
      </c>
      <c r="BS368" s="2">
        <v>0.52600000000000002</v>
      </c>
      <c r="BT368" s="2">
        <v>9.6</v>
      </c>
      <c r="BU368" s="2">
        <v>19.3</v>
      </c>
      <c r="BV368" s="2">
        <v>14.8</v>
      </c>
      <c r="BW368" s="2">
        <v>6.8</v>
      </c>
      <c r="BX368" s="2">
        <v>0.9</v>
      </c>
      <c r="BY368" s="2">
        <v>4.9000000000000004</v>
      </c>
      <c r="BZ368" s="2">
        <v>22.6</v>
      </c>
      <c r="CA368" s="2">
        <v>13.5</v>
      </c>
      <c r="CC368" s="2">
        <v>1.9</v>
      </c>
      <c r="CD368" s="2">
        <v>4.3</v>
      </c>
      <c r="CE368" s="2">
        <v>6.2</v>
      </c>
      <c r="CF368" s="2">
        <v>0.156</v>
      </c>
      <c r="CH368" s="2">
        <v>-1.9</v>
      </c>
      <c r="CI368" s="2">
        <v>2.4</v>
      </c>
      <c r="CJ368" s="2">
        <v>0.5</v>
      </c>
      <c r="CK368" s="2">
        <v>1.2</v>
      </c>
    </row>
    <row r="369" spans="2:89" x14ac:dyDescent="0.2">
      <c r="B369" s="1" t="s">
        <v>109</v>
      </c>
      <c r="C369" s="1">
        <v>2008</v>
      </c>
      <c r="D369" s="1" t="s">
        <v>845</v>
      </c>
      <c r="F369" s="2">
        <v>5</v>
      </c>
      <c r="G369" s="2" t="s">
        <v>903</v>
      </c>
      <c r="H369" s="2" t="s">
        <v>566</v>
      </c>
      <c r="I369" s="4" t="s">
        <v>1149</v>
      </c>
      <c r="J369" s="16">
        <f>_xlfn.XLOOKUP($I369,DASHBOARD!$I$2:$I$27,DASHBOARD!$J$2:$J$27,"",0)</f>
        <v>83</v>
      </c>
      <c r="K369" s="23">
        <f>J369/DASHBOARD!$C$3</f>
        <v>2.1082042164084331</v>
      </c>
      <c r="L369" s="2">
        <v>240</v>
      </c>
      <c r="M369" s="26">
        <f>L369/DASHBOARD!$C$4</f>
        <v>108.84353741496598</v>
      </c>
      <c r="N369" s="26">
        <f t="shared" si="42"/>
        <v>24.489351949227935</v>
      </c>
      <c r="O369" s="5">
        <v>27899</v>
      </c>
      <c r="P369" s="2" t="s">
        <v>557</v>
      </c>
      <c r="Q369" s="2" t="str">
        <f>_xlfn.XLOOKUP($P369,DASHBOARD!$L$2:$L$150,DASHBOARD!M$2:M$150,"",0)</f>
        <v>United States</v>
      </c>
      <c r="R369" s="2" t="str">
        <f>_xlfn.XLOOKUP($P369,DASHBOARD!$L$2:$L$150,DASHBOARD!N$2:N$150,"",0)</f>
        <v>North America</v>
      </c>
      <c r="S369" s="2" t="str">
        <f>_xlfn.XLOOKUP($P369,DASHBOARD!$L$2:$L$150,DASHBOARD!O$2:O$150,"",0)</f>
        <v>Americas</v>
      </c>
      <c r="T369" s="2">
        <v>12</v>
      </c>
      <c r="Y369" s="2" t="str">
        <f t="shared" si="43"/>
        <v/>
      </c>
      <c r="Z369" s="6">
        <f>_xlfn.XLOOKUP($G369,$AE$364:$AE$385,$AF$364:$AF$385,0,0)</f>
        <v>23750000</v>
      </c>
      <c r="AA369" s="43">
        <f>Z369/$AB$386</f>
        <v>0.31931212075467474</v>
      </c>
      <c r="AD369" s="1">
        <v>6</v>
      </c>
      <c r="AE369" s="2" t="s">
        <v>911</v>
      </c>
      <c r="AF369" s="6">
        <v>3000000</v>
      </c>
      <c r="AG369" s="6" cm="1">
        <f t="array" ref="AG369">_xlfn.XLOOKUP($AE369&amp;$C369&amp;$D369,'[1]NBA-Data-1980-2019'!$B$1:$B$16305&amp;'[1]NBA-Data-1980-2019'!$A$1:$A$16305&amp;'[1]NBA-Data-1980-2019'!$D$1:$D$16305,'[1]NBA-Data-1980-2019'!$G$1:$G$16305,"",0)</f>
        <v>3000000</v>
      </c>
      <c r="AH369" s="68" cm="1">
        <f t="array" ref="AH369">_xlfn.XLOOKUP($AE369&amp;$C369&amp;$D369,'[1]NBA-Data-1980-2019'!$B$1:$B$16305&amp;'[1]NBA-Data-1980-2019'!$A$1:$A$16305&amp;'[1]NBA-Data-1980-2019'!$D$1:$D$16305,'[1]NBA-Data-1980-2019'!$H$1:$H$16305,"",0)</f>
        <v>513.59999999999991</v>
      </c>
      <c r="AI369" s="68" cm="1">
        <f t="array" ref="AI369">_xlfn.XLOOKUP($AE369&amp;$C369&amp;$D369,'[1]NBA-Data-1980-2019'!$B$1:$B$16305&amp;'[1]NBA-Data-1980-2019'!$A$1:$A$16305&amp;'[1]NBA-Data-1980-2019'!$D$1:$D$16305,'[1]NBA-Data-1980-2019'!$F$1:$F$16305,"",0)</f>
        <v>5.0999999999999996</v>
      </c>
      <c r="AJ369" s="68">
        <f>IFERROR(($AH369/SUM(AH364:AH385))*$AI369,"")</f>
        <v>0.13616685034621859</v>
      </c>
      <c r="AO369">
        <v>6</v>
      </c>
      <c r="AP369" t="s">
        <v>908</v>
      </c>
      <c r="AQ369">
        <v>31</v>
      </c>
      <c r="AR369">
        <v>74</v>
      </c>
      <c r="AS369" s="2">
        <v>1821</v>
      </c>
      <c r="AV369" s="61">
        <v>0.42</v>
      </c>
      <c r="AW369" s="61">
        <v>0.56999999999999995</v>
      </c>
      <c r="AX369" s="61">
        <v>0.01</v>
      </c>
      <c r="AY369" s="2">
        <v>5.6</v>
      </c>
      <c r="AZ369" s="2">
        <v>-11</v>
      </c>
      <c r="BA369" s="2">
        <v>32</v>
      </c>
      <c r="BB369" s="2">
        <v>14</v>
      </c>
      <c r="BC369" s="2">
        <v>89</v>
      </c>
      <c r="BD369" s="2">
        <v>12</v>
      </c>
      <c r="BE369" s="2">
        <v>36</v>
      </c>
      <c r="BF369" s="2">
        <v>28</v>
      </c>
      <c r="BG369" s="2">
        <v>266</v>
      </c>
      <c r="BH369" s="2">
        <v>8</v>
      </c>
      <c r="BI369" s="2">
        <v>13</v>
      </c>
      <c r="BK369" s="2">
        <v>6</v>
      </c>
      <c r="BL369" s="2" t="s">
        <v>908</v>
      </c>
      <c r="BM369" s="2">
        <v>31</v>
      </c>
      <c r="BN369" s="2">
        <v>74</v>
      </c>
      <c r="BO369" s="2">
        <v>1821</v>
      </c>
      <c r="BP369" s="2">
        <v>12</v>
      </c>
      <c r="BQ369" s="2">
        <v>0.58699999999999997</v>
      </c>
      <c r="BR369" s="2">
        <v>0.67400000000000004</v>
      </c>
      <c r="BS369" s="2">
        <v>0.27800000000000002</v>
      </c>
      <c r="BT369" s="2">
        <v>2.1</v>
      </c>
      <c r="BU369" s="2">
        <v>18</v>
      </c>
      <c r="BV369" s="2">
        <v>10.5</v>
      </c>
      <c r="BW369" s="2">
        <v>9.5</v>
      </c>
      <c r="BX369" s="2">
        <v>2.1</v>
      </c>
      <c r="BY369" s="2">
        <v>0.9</v>
      </c>
      <c r="BZ369" s="2">
        <v>12.3</v>
      </c>
      <c r="CA369" s="2">
        <v>13.5</v>
      </c>
      <c r="CC369" s="2">
        <v>2.2000000000000002</v>
      </c>
      <c r="CD369" s="2">
        <v>4</v>
      </c>
      <c r="CE369" s="2">
        <v>6.2</v>
      </c>
      <c r="CF369" s="2">
        <v>0.16400000000000001</v>
      </c>
      <c r="CH369" s="2">
        <v>0</v>
      </c>
      <c r="CI369" s="2">
        <v>2.5</v>
      </c>
      <c r="CJ369" s="2">
        <v>2.5</v>
      </c>
      <c r="CK369" s="2">
        <v>2.1</v>
      </c>
    </row>
    <row r="370" spans="2:89" x14ac:dyDescent="0.2">
      <c r="B370" s="1" t="s">
        <v>109</v>
      </c>
      <c r="C370" s="1">
        <v>2008</v>
      </c>
      <c r="D370" s="1" t="s">
        <v>845</v>
      </c>
      <c r="F370" s="2">
        <v>50</v>
      </c>
      <c r="G370" s="2" t="s">
        <v>904</v>
      </c>
      <c r="H370" s="2" t="s">
        <v>556</v>
      </c>
      <c r="I370" s="4" t="s">
        <v>1150</v>
      </c>
      <c r="J370" s="16">
        <f>_xlfn.XLOOKUP($I370,DASHBOARD!$I$2:$I$27,DASHBOARD!$J$2:$J$27,"",0)</f>
        <v>73</v>
      </c>
      <c r="K370" s="23">
        <f>J370/DASHBOARD!$C$3</f>
        <v>1.854203708407417</v>
      </c>
      <c r="L370" s="2">
        <v>180</v>
      </c>
      <c r="M370" s="26">
        <f>L370/DASHBOARD!$C$4</f>
        <v>81.632653061224488</v>
      </c>
      <c r="N370" s="26">
        <f t="shared" si="42"/>
        <v>23.743734130920142</v>
      </c>
      <c r="O370" s="5">
        <v>28624</v>
      </c>
      <c r="P370" s="2" t="s">
        <v>557</v>
      </c>
      <c r="Q370" s="2" t="str">
        <f>_xlfn.XLOOKUP($P370,DASHBOARD!$L$2:$L$150,DASHBOARD!M$2:M$150,"",0)</f>
        <v>United States</v>
      </c>
      <c r="R370" s="2" t="str">
        <f>_xlfn.XLOOKUP($P370,DASHBOARD!$L$2:$L$150,DASHBOARD!N$2:N$150,"",0)</f>
        <v>North America</v>
      </c>
      <c r="S370" s="2" t="str">
        <f>_xlfn.XLOOKUP($P370,DASHBOARD!$L$2:$L$150,DASHBOARD!O$2:O$150,"",0)</f>
        <v>Americas</v>
      </c>
      <c r="T370" s="2">
        <v>7</v>
      </c>
      <c r="V370" s="2" t="s">
        <v>791</v>
      </c>
      <c r="W370" s="2" t="s">
        <v>791</v>
      </c>
      <c r="Y370" s="2" t="str">
        <f t="shared" si="43"/>
        <v/>
      </c>
      <c r="Z370" s="6">
        <f>_xlfn.XLOOKUP($G370,$AE$364:$AE$385,$AF$364:$AF$385,0,0)</f>
        <v>1500000</v>
      </c>
      <c r="AA370" s="43">
        <f>Z370/$AB$386</f>
        <v>2.0167081310821563E-2</v>
      </c>
      <c r="AD370" s="1">
        <v>7</v>
      </c>
      <c r="AE370" s="2" t="s">
        <v>895</v>
      </c>
      <c r="AF370" s="6">
        <v>1868141</v>
      </c>
      <c r="AG370" s="6" cm="1">
        <f t="array" ref="AG370">_xlfn.XLOOKUP($AE370&amp;$C370&amp;$D370,'[1]NBA-Data-1980-2019'!$B$1:$B$16305&amp;'[1]NBA-Data-1980-2019'!$A$1:$A$16305&amp;'[1]NBA-Data-1980-2019'!$D$1:$D$16305,'[1]NBA-Data-1980-2019'!$G$1:$G$16305,"",0)</f>
        <v>1868141</v>
      </c>
      <c r="AH370" s="68" cm="1">
        <f t="array" ref="AH370">_xlfn.XLOOKUP($AE370&amp;$C370&amp;$D370,'[1]NBA-Data-1980-2019'!$B$1:$B$16305&amp;'[1]NBA-Data-1980-2019'!$A$1:$A$16305&amp;'[1]NBA-Data-1980-2019'!$D$1:$D$16305,'[1]NBA-Data-1980-2019'!$H$1:$H$16305,"",0)</f>
        <v>1372.5</v>
      </c>
      <c r="AI370" s="68" cm="1">
        <f t="array" ref="AI370">_xlfn.XLOOKUP($AE370&amp;$C370&amp;$D370,'[1]NBA-Data-1980-2019'!$B$1:$B$16305&amp;'[1]NBA-Data-1980-2019'!$A$1:$A$16305&amp;'[1]NBA-Data-1980-2019'!$D$1:$D$16305,'[1]NBA-Data-1980-2019'!$F$1:$F$16305,"",0)</f>
        <v>10.7</v>
      </c>
      <c r="AJ370" s="68">
        <f>IFERROR(($AH370/SUM(AH364:AH385))*$AI370,"")</f>
        <v>0.76343546609552715</v>
      </c>
      <c r="AO370">
        <v>7</v>
      </c>
      <c r="AP370" t="s">
        <v>904</v>
      </c>
      <c r="AQ370">
        <v>29</v>
      </c>
      <c r="AR370">
        <v>78</v>
      </c>
      <c r="AS370" s="2">
        <v>1480</v>
      </c>
      <c r="AT370" s="61">
        <v>1</v>
      </c>
      <c r="AY370" s="2">
        <v>8.9</v>
      </c>
      <c r="AZ370" s="2">
        <v>-4.2</v>
      </c>
      <c r="BA370" s="2">
        <v>52</v>
      </c>
      <c r="BB370" s="2">
        <v>16</v>
      </c>
      <c r="BC370" s="2">
        <v>51</v>
      </c>
      <c r="BD370" s="2">
        <v>3</v>
      </c>
      <c r="BE370" s="2">
        <v>6</v>
      </c>
      <c r="BF370" s="2">
        <v>12</v>
      </c>
      <c r="BG370" s="2">
        <v>334</v>
      </c>
      <c r="BH370" s="2">
        <v>3</v>
      </c>
      <c r="BI370" s="2">
        <v>10</v>
      </c>
      <c r="BK370" s="2">
        <v>7</v>
      </c>
      <c r="BL370" s="2" t="s">
        <v>904</v>
      </c>
      <c r="BM370" s="2">
        <v>29</v>
      </c>
      <c r="BN370" s="2">
        <v>78</v>
      </c>
      <c r="BO370" s="2">
        <v>1480</v>
      </c>
      <c r="BP370" s="2">
        <v>13</v>
      </c>
      <c r="BQ370" s="2">
        <v>0.53400000000000003</v>
      </c>
      <c r="BR370" s="2">
        <v>0.56100000000000005</v>
      </c>
      <c r="BS370" s="2">
        <v>6.8000000000000005E-2</v>
      </c>
      <c r="BT370" s="2">
        <v>1.6</v>
      </c>
      <c r="BU370" s="2">
        <v>11.2</v>
      </c>
      <c r="BV370" s="2">
        <v>6.7</v>
      </c>
      <c r="BW370" s="2">
        <v>16.899999999999999</v>
      </c>
      <c r="BX370" s="2">
        <v>2.1</v>
      </c>
      <c r="BY370" s="2">
        <v>0.6</v>
      </c>
      <c r="BZ370" s="2">
        <v>12.2</v>
      </c>
      <c r="CA370" s="2">
        <v>19.600000000000001</v>
      </c>
      <c r="CC370" s="2">
        <v>1.1000000000000001</v>
      </c>
      <c r="CD370" s="2">
        <v>2.8</v>
      </c>
      <c r="CE370" s="2">
        <v>3.9</v>
      </c>
      <c r="CF370" s="2">
        <v>0.127</v>
      </c>
      <c r="CH370" s="2">
        <v>0.4</v>
      </c>
      <c r="CI370" s="2">
        <v>1.4</v>
      </c>
      <c r="CJ370" s="2">
        <v>1.8</v>
      </c>
      <c r="CK370" s="2">
        <v>1.4</v>
      </c>
    </row>
    <row r="371" spans="2:89" x14ac:dyDescent="0.2">
      <c r="B371" s="1" t="s">
        <v>109</v>
      </c>
      <c r="C371" s="1">
        <v>2008</v>
      </c>
      <c r="D371" s="1" t="s">
        <v>845</v>
      </c>
      <c r="F371" s="2">
        <v>43</v>
      </c>
      <c r="G371" s="2" t="s">
        <v>905</v>
      </c>
      <c r="H371" s="2" t="s">
        <v>552</v>
      </c>
      <c r="I371" s="4" t="s">
        <v>595</v>
      </c>
      <c r="J371" s="16">
        <f>_xlfn.XLOOKUP($I371,DASHBOARD!$I$2:$I$27,DASHBOARD!$J$2:$J$27,"",0)</f>
        <v>82</v>
      </c>
      <c r="K371" s="23">
        <f>J371/DASHBOARD!$C$3</f>
        <v>2.0828041656083314</v>
      </c>
      <c r="L371" s="2">
        <v>270</v>
      </c>
      <c r="M371" s="26">
        <f>L371/DASHBOARD!$C$4</f>
        <v>122.44897959183673</v>
      </c>
      <c r="N371" s="26">
        <f t="shared" si="42"/>
        <v>28.22658220932632</v>
      </c>
      <c r="O371" s="5">
        <v>30996</v>
      </c>
      <c r="P371" s="2" t="s">
        <v>557</v>
      </c>
      <c r="Q371" s="2" t="str">
        <f>_xlfn.XLOOKUP($P371,DASHBOARD!$L$2:$L$150,DASHBOARD!M$2:M$150,"",0)</f>
        <v>United States</v>
      </c>
      <c r="R371" s="2" t="str">
        <f>_xlfn.XLOOKUP($P371,DASHBOARD!$L$2:$L$150,DASHBOARD!N$2:N$150,"",0)</f>
        <v>North America</v>
      </c>
      <c r="S371" s="2" t="str">
        <f>_xlfn.XLOOKUP($P371,DASHBOARD!$L$2:$L$150,DASHBOARD!O$2:O$150,"",0)</f>
        <v>Americas</v>
      </c>
      <c r="T371" s="2">
        <v>4</v>
      </c>
      <c r="Y371" s="2" t="str">
        <f t="shared" si="43"/>
        <v/>
      </c>
      <c r="Z371" s="6">
        <f>_xlfn.XLOOKUP($G371,$AE$364:$AE$385,$AF$364:$AF$385,0,0)</f>
        <v>4480912</v>
      </c>
      <c r="AA371" s="43">
        <f>Z371/$AB$386</f>
        <v>6.0244611100424054E-2</v>
      </c>
      <c r="AD371" s="1">
        <v>8</v>
      </c>
      <c r="AE371" s="2" t="s">
        <v>904</v>
      </c>
      <c r="AF371" s="6">
        <v>1500000</v>
      </c>
      <c r="AG371" s="6" cm="1">
        <f t="array" ref="AG371">_xlfn.XLOOKUP($AE371&amp;$C371&amp;$D371,'[1]NBA-Data-1980-2019'!$B$1:$B$16305&amp;'[1]NBA-Data-1980-2019'!$A$1:$A$16305&amp;'[1]NBA-Data-1980-2019'!$D$1:$D$16305,'[1]NBA-Data-1980-2019'!$G$1:$G$16305,"",0)</f>
        <v>1500000</v>
      </c>
      <c r="AH371" s="68" cm="1">
        <f t="array" ref="AH371">_xlfn.XLOOKUP($AE371&amp;$C371&amp;$D371,'[1]NBA-Data-1980-2019'!$B$1:$B$16305&amp;'[1]NBA-Data-1980-2019'!$A$1:$A$16305&amp;'[1]NBA-Data-1980-2019'!$D$1:$D$16305,'[1]NBA-Data-1980-2019'!$H$1:$H$16305,"",0)</f>
        <v>1482</v>
      </c>
      <c r="AI371" s="68" cm="1">
        <f t="array" ref="AI371">_xlfn.XLOOKUP($AE371&amp;$C371&amp;$D371,'[1]NBA-Data-1980-2019'!$B$1:$B$16305&amp;'[1]NBA-Data-1980-2019'!$A$1:$A$16305&amp;'[1]NBA-Data-1980-2019'!$D$1:$D$16305,'[1]NBA-Data-1980-2019'!$F$1:$F$16305,"",0)</f>
        <v>13</v>
      </c>
      <c r="AJ371" s="68">
        <f>IFERROR(($AH371/SUM(AH364:AH385))*$AI371,"")</f>
        <v>1.0015387494541599</v>
      </c>
      <c r="AO371">
        <v>8</v>
      </c>
      <c r="AP371" t="s">
        <v>895</v>
      </c>
      <c r="AQ371">
        <v>26</v>
      </c>
      <c r="AR371">
        <v>75</v>
      </c>
      <c r="AS371" s="2">
        <v>1373</v>
      </c>
      <c r="AT371" s="61">
        <v>0.05</v>
      </c>
      <c r="AU371" s="61">
        <v>0.89</v>
      </c>
      <c r="AV371" s="61">
        <v>0.06</v>
      </c>
      <c r="AY371" s="2">
        <v>9.8000000000000007</v>
      </c>
      <c r="AZ371" s="2">
        <v>-2.7</v>
      </c>
      <c r="BA371" s="2">
        <v>34</v>
      </c>
      <c r="BB371" s="2">
        <v>40</v>
      </c>
      <c r="BC371" s="2">
        <v>74</v>
      </c>
      <c r="BD371" s="2">
        <v>16</v>
      </c>
      <c r="BE371" s="2">
        <v>79</v>
      </c>
      <c r="BF371" s="2">
        <v>8</v>
      </c>
      <c r="BG371" s="2">
        <v>266</v>
      </c>
      <c r="BH371" s="2">
        <v>13</v>
      </c>
      <c r="BI371" s="2">
        <v>32</v>
      </c>
      <c r="BK371" s="2">
        <v>8</v>
      </c>
      <c r="BL371" s="2" t="s">
        <v>895</v>
      </c>
      <c r="BM371" s="2">
        <v>26</v>
      </c>
      <c r="BN371" s="2">
        <v>75</v>
      </c>
      <c r="BO371" s="2">
        <v>1373</v>
      </c>
      <c r="BP371" s="2">
        <v>10.7</v>
      </c>
      <c r="BQ371" s="2">
        <v>0.52700000000000002</v>
      </c>
      <c r="BR371" s="2">
        <v>0.14699999999999999</v>
      </c>
      <c r="BS371" s="2">
        <v>0.46500000000000002</v>
      </c>
      <c r="BT371" s="2">
        <v>3.1</v>
      </c>
      <c r="BU371" s="2">
        <v>11</v>
      </c>
      <c r="BV371" s="2">
        <v>7.3</v>
      </c>
      <c r="BW371" s="2">
        <v>13.1</v>
      </c>
      <c r="BX371" s="2">
        <v>2.4</v>
      </c>
      <c r="BY371" s="2">
        <v>1.3</v>
      </c>
      <c r="BZ371" s="2">
        <v>18.899999999999999</v>
      </c>
      <c r="CA371" s="2">
        <v>19.600000000000001</v>
      </c>
      <c r="CC371" s="2">
        <v>-0.1</v>
      </c>
      <c r="CD371" s="2">
        <v>2.8</v>
      </c>
      <c r="CE371" s="2">
        <v>2.7</v>
      </c>
      <c r="CF371" s="2">
        <v>9.2999999999999999E-2</v>
      </c>
      <c r="CH371" s="2">
        <v>-3.4</v>
      </c>
      <c r="CI371" s="2">
        <v>1.7</v>
      </c>
      <c r="CJ371" s="2">
        <v>-1.7</v>
      </c>
      <c r="CK371" s="2">
        <v>0.1</v>
      </c>
    </row>
    <row r="372" spans="2:89" x14ac:dyDescent="0.2">
      <c r="B372" s="1" t="s">
        <v>109</v>
      </c>
      <c r="C372" s="1">
        <v>2008</v>
      </c>
      <c r="D372" s="1" t="s">
        <v>845</v>
      </c>
      <c r="F372" s="2">
        <v>34</v>
      </c>
      <c r="G372" s="2" t="s">
        <v>906</v>
      </c>
      <c r="H372" s="2" t="s">
        <v>570</v>
      </c>
      <c r="I372" s="4" t="s">
        <v>604</v>
      </c>
      <c r="J372" s="16">
        <f>_xlfn.XLOOKUP($I372,DASHBOARD!$I$2:$I$27,DASHBOARD!$J$2:$J$27,"",0)</f>
        <v>79</v>
      </c>
      <c r="K372" s="23">
        <f>J372/DASHBOARD!$C$3</f>
        <v>2.0066040132080265</v>
      </c>
      <c r="L372" s="2">
        <v>235</v>
      </c>
      <c r="M372" s="26">
        <f>L372/DASHBOARD!$C$4</f>
        <v>106.57596371882086</v>
      </c>
      <c r="N372" s="26">
        <f t="shared" si="42"/>
        <v>26.468901358545871</v>
      </c>
      <c r="O372" s="5">
        <v>28411</v>
      </c>
      <c r="P372" s="2" t="s">
        <v>557</v>
      </c>
      <c r="Q372" s="2" t="str">
        <f>_xlfn.XLOOKUP($P372,DASHBOARD!$L$2:$L$150,DASHBOARD!M$2:M$150,"",0)</f>
        <v>United States</v>
      </c>
      <c r="R372" s="2" t="str">
        <f>_xlfn.XLOOKUP($P372,DASHBOARD!$L$2:$L$150,DASHBOARD!N$2:N$150,"",0)</f>
        <v>North America</v>
      </c>
      <c r="S372" s="2" t="str">
        <f>_xlfn.XLOOKUP($P372,DASHBOARD!$L$2:$L$150,DASHBOARD!O$2:O$150,"",0)</f>
        <v>Americas</v>
      </c>
      <c r="T372" s="2">
        <v>9</v>
      </c>
      <c r="V372" s="2" t="s">
        <v>594</v>
      </c>
      <c r="W372" s="2" t="s">
        <v>594</v>
      </c>
      <c r="Y372" s="2" t="str">
        <f t="shared" si="43"/>
        <v/>
      </c>
      <c r="Z372" s="6">
        <f>_xlfn.XLOOKUP($G372,$AE$364:$AE$385,$AF$364:$AF$385,0,0)</f>
        <v>16360094</v>
      </c>
      <c r="AA372" s="43">
        <f>Z372/$AB$386</f>
        <v>0.21995689730045601</v>
      </c>
      <c r="AD372" s="1">
        <v>9</v>
      </c>
      <c r="AE372" s="2" t="s">
        <v>658</v>
      </c>
      <c r="AF372" s="6">
        <v>1229280</v>
      </c>
      <c r="AG372" s="6" cm="1">
        <f t="array" ref="AG372">_xlfn.XLOOKUP($AE372&amp;$C372&amp;$D372,'[1]NBA-Data-1980-2019'!$B$1:$B$16305&amp;'[1]NBA-Data-1980-2019'!$A$1:$A$16305&amp;'[1]NBA-Data-1980-2019'!$D$1:$D$16305,'[1]NBA-Data-1980-2019'!$G$1:$G$16305,"",0)</f>
        <v>1229280</v>
      </c>
      <c r="AH372" s="68" cm="1">
        <f t="array" ref="AH372">_xlfn.XLOOKUP($AE372&amp;$C372&amp;$D372,'[1]NBA-Data-1980-2019'!$B$1:$B$16305&amp;'[1]NBA-Data-1980-2019'!$A$1:$A$16305&amp;'[1]NBA-Data-1980-2019'!$D$1:$D$16305,'[1]NBA-Data-1980-2019'!$H$1:$H$16305,"",0)</f>
        <v>2302.2999999999997</v>
      </c>
      <c r="AI372" s="68" cm="1">
        <f t="array" ref="AI372">_xlfn.XLOOKUP($AE372&amp;$C372&amp;$D372,'[1]NBA-Data-1980-2019'!$B$1:$B$16305&amp;'[1]NBA-Data-1980-2019'!$A$1:$A$16305&amp;'[1]NBA-Data-1980-2019'!$D$1:$D$16305,'[1]NBA-Data-1980-2019'!$F$1:$F$16305,"",0)</f>
        <v>15.6</v>
      </c>
      <c r="AJ372" s="68">
        <f>IFERROR(($AH372/SUM(AH364:AH385))*$AI372,"")</f>
        <v>1.8670790792455965</v>
      </c>
      <c r="AO372">
        <v>9</v>
      </c>
      <c r="AP372" t="s">
        <v>901</v>
      </c>
      <c r="AQ372">
        <v>22</v>
      </c>
      <c r="AR372">
        <v>69</v>
      </c>
      <c r="AS372" s="2">
        <v>940</v>
      </c>
      <c r="AW372" s="61">
        <v>0.08</v>
      </c>
      <c r="AX372" s="61">
        <v>0.92</v>
      </c>
      <c r="AY372" s="2">
        <v>8.1</v>
      </c>
      <c r="AZ372" s="2">
        <v>-4.4000000000000004</v>
      </c>
      <c r="BA372" s="2">
        <v>7</v>
      </c>
      <c r="BB372" s="2">
        <v>24</v>
      </c>
      <c r="BC372" s="2">
        <v>70</v>
      </c>
      <c r="BD372" s="2">
        <v>22</v>
      </c>
      <c r="BE372" s="2">
        <v>71</v>
      </c>
      <c r="BF372" s="2">
        <v>17</v>
      </c>
      <c r="BG372" s="2">
        <v>66</v>
      </c>
      <c r="BH372" s="2">
        <v>12</v>
      </c>
      <c r="BI372" s="2">
        <v>29</v>
      </c>
      <c r="BK372" s="2">
        <v>9</v>
      </c>
      <c r="BL372" s="2" t="s">
        <v>901</v>
      </c>
      <c r="BM372" s="2">
        <v>22</v>
      </c>
      <c r="BN372" s="2">
        <v>69</v>
      </c>
      <c r="BO372" s="2">
        <v>940</v>
      </c>
      <c r="BP372" s="2">
        <v>11.3</v>
      </c>
      <c r="BQ372" s="2">
        <v>0.54500000000000004</v>
      </c>
      <c r="BR372" s="2">
        <v>0</v>
      </c>
      <c r="BS372" s="2">
        <v>0.67900000000000005</v>
      </c>
      <c r="BT372" s="2">
        <v>12.8</v>
      </c>
      <c r="BU372" s="2">
        <v>13.5</v>
      </c>
      <c r="BV372" s="2">
        <v>13.2</v>
      </c>
      <c r="BW372" s="2">
        <v>4.5999999999999996</v>
      </c>
      <c r="BX372" s="2">
        <v>1.7</v>
      </c>
      <c r="BY372" s="2">
        <v>1.7</v>
      </c>
      <c r="BZ372" s="2">
        <v>18.5</v>
      </c>
      <c r="CA372" s="2">
        <v>17.399999999999999</v>
      </c>
      <c r="CC372" s="2">
        <v>0.6</v>
      </c>
      <c r="CD372" s="2">
        <v>1.9</v>
      </c>
      <c r="CE372" s="2">
        <v>2.5</v>
      </c>
      <c r="CF372" s="2">
        <v>0.128</v>
      </c>
      <c r="CH372" s="2">
        <v>-3.6</v>
      </c>
      <c r="CI372" s="2">
        <v>0.7</v>
      </c>
      <c r="CJ372" s="2">
        <v>-3</v>
      </c>
      <c r="CK372" s="2">
        <v>-0.2</v>
      </c>
    </row>
    <row r="373" spans="2:89" x14ac:dyDescent="0.2">
      <c r="B373" s="1" t="s">
        <v>109</v>
      </c>
      <c r="C373" s="1">
        <v>2008</v>
      </c>
      <c r="D373" s="1" t="s">
        <v>845</v>
      </c>
      <c r="F373" s="2">
        <v>66</v>
      </c>
      <c r="G373" s="2" t="s">
        <v>907</v>
      </c>
      <c r="H373" s="2" t="s">
        <v>552</v>
      </c>
      <c r="I373" s="4" t="s">
        <v>1149</v>
      </c>
      <c r="J373" s="16">
        <f>_xlfn.XLOOKUP($I373,DASHBOARD!$I$2:$I$27,DASHBOARD!$J$2:$J$27,"",0)</f>
        <v>83</v>
      </c>
      <c r="K373" s="23">
        <f>J373/DASHBOARD!$C$3</f>
        <v>2.1082042164084331</v>
      </c>
      <c r="L373" s="2">
        <v>265</v>
      </c>
      <c r="M373" s="26">
        <f>L373/DASHBOARD!$C$4</f>
        <v>120.18140589569161</v>
      </c>
      <c r="N373" s="26">
        <f t="shared" si="42"/>
        <v>27.040326110605847</v>
      </c>
      <c r="O373" s="5">
        <v>27437</v>
      </c>
      <c r="P373" s="2" t="s">
        <v>557</v>
      </c>
      <c r="Q373" s="2" t="str">
        <f>_xlfn.XLOOKUP($P373,DASHBOARD!$L$2:$L$150,DASHBOARD!M$2:M$150,"",0)</f>
        <v>United States</v>
      </c>
      <c r="R373" s="2" t="str">
        <f>_xlfn.XLOOKUP($P373,DASHBOARD!$L$2:$L$150,DASHBOARD!N$2:N$150,"",0)</f>
        <v>North America</v>
      </c>
      <c r="S373" s="2" t="str">
        <f>_xlfn.XLOOKUP($P373,DASHBOARD!$L$2:$L$150,DASHBOARD!O$2:O$150,"",0)</f>
        <v>Americas</v>
      </c>
      <c r="T373" s="2">
        <v>10</v>
      </c>
      <c r="V373" s="2" t="s">
        <v>594</v>
      </c>
      <c r="W373" s="2" t="s">
        <v>594</v>
      </c>
      <c r="Y373" s="2" t="str">
        <f t="shared" si="43"/>
        <v/>
      </c>
      <c r="Z373" s="6">
        <f>_xlfn.XLOOKUP($G373,$AE$364:$AE$385,$AF$364:$AF$385,0,0)</f>
        <v>1219590</v>
      </c>
      <c r="AA373" s="43">
        <f>Z373/$AB$386</f>
        <v>1.6397047130576582E-2</v>
      </c>
      <c r="AD373" s="1">
        <v>10</v>
      </c>
      <c r="AE373" s="2" t="s">
        <v>907</v>
      </c>
      <c r="AF373" s="6">
        <v>1219590</v>
      </c>
      <c r="AG373" s="6" cm="1">
        <f t="array" ref="AG373">_xlfn.XLOOKUP($AE373&amp;$C373&amp;$D373,'[1]NBA-Data-1980-2019'!$B$1:$B$16305&amp;'[1]NBA-Data-1980-2019'!$A$1:$A$16305&amp;'[1]NBA-Data-1980-2019'!$D$1:$D$16305,'[1]NBA-Data-1980-2019'!$G$1:$G$16305,"",0)</f>
        <v>1219590</v>
      </c>
      <c r="AH373" s="68" cm="1">
        <f t="array" ref="AH373">_xlfn.XLOOKUP($AE373&amp;$C373&amp;$D373,'[1]NBA-Data-1980-2019'!$B$1:$B$16305&amp;'[1]NBA-Data-1980-2019'!$A$1:$A$16305&amp;'[1]NBA-Data-1980-2019'!$D$1:$D$16305,'[1]NBA-Data-1980-2019'!$H$1:$H$16305,"",0)</f>
        <v>173.8</v>
      </c>
      <c r="AI373" s="68" cm="1">
        <f t="array" ref="AI373">_xlfn.XLOOKUP($AE373&amp;$C373&amp;$D373,'[1]NBA-Data-1980-2019'!$B$1:$B$16305&amp;'[1]NBA-Data-1980-2019'!$A$1:$A$16305&amp;'[1]NBA-Data-1980-2019'!$D$1:$D$16305,'[1]NBA-Data-1980-2019'!$F$1:$F$16305,"",0)</f>
        <v>8.6999999999999993</v>
      </c>
      <c r="AJ373" s="68">
        <f>IFERROR(($AH373/SUM(AH364:AH385))*$AI373,"")</f>
        <v>7.8604104718138529E-2</v>
      </c>
      <c r="AO373">
        <v>10</v>
      </c>
      <c r="AP373" t="s">
        <v>909</v>
      </c>
      <c r="AQ373">
        <v>24</v>
      </c>
      <c r="AR373">
        <v>56</v>
      </c>
      <c r="AS373" s="2">
        <v>809</v>
      </c>
      <c r="AW373" s="61">
        <v>0.46</v>
      </c>
      <c r="AX373" s="61">
        <v>0.54</v>
      </c>
      <c r="AY373" s="2">
        <v>7.5</v>
      </c>
      <c r="AZ373" s="2">
        <v>-5.0999999999999996</v>
      </c>
      <c r="BA373" s="2">
        <v>7</v>
      </c>
      <c r="BB373" s="2">
        <v>23</v>
      </c>
      <c r="BC373" s="2">
        <v>59</v>
      </c>
      <c r="BD373" s="2">
        <v>6</v>
      </c>
      <c r="BE373" s="2">
        <v>98</v>
      </c>
      <c r="BF373" s="2">
        <v>31</v>
      </c>
      <c r="BG373" s="2">
        <v>37</v>
      </c>
      <c r="BH373" s="2">
        <v>21</v>
      </c>
      <c r="BI373" s="2">
        <v>34</v>
      </c>
      <c r="BK373" s="2">
        <v>10</v>
      </c>
      <c r="BL373" s="2" t="s">
        <v>909</v>
      </c>
      <c r="BM373" s="2">
        <v>24</v>
      </c>
      <c r="BN373" s="2">
        <v>56</v>
      </c>
      <c r="BO373" s="2">
        <v>809</v>
      </c>
      <c r="BP373" s="2">
        <v>20.9</v>
      </c>
      <c r="BQ373" s="2">
        <v>0.629</v>
      </c>
      <c r="BR373" s="2">
        <v>4.0000000000000001E-3</v>
      </c>
      <c r="BS373" s="2">
        <v>0.71699999999999997</v>
      </c>
      <c r="BT373" s="2">
        <v>14.9</v>
      </c>
      <c r="BU373" s="2">
        <v>18.3</v>
      </c>
      <c r="BV373" s="2">
        <v>16.7</v>
      </c>
      <c r="BW373" s="2">
        <v>3.3</v>
      </c>
      <c r="BX373" s="2">
        <v>1</v>
      </c>
      <c r="BY373" s="2">
        <v>1.6</v>
      </c>
      <c r="BZ373" s="2">
        <v>10.8</v>
      </c>
      <c r="CA373" s="2">
        <v>22.8</v>
      </c>
      <c r="CC373" s="2">
        <v>2.7</v>
      </c>
      <c r="CD373" s="2">
        <v>1.6</v>
      </c>
      <c r="CE373" s="2">
        <v>4.3</v>
      </c>
      <c r="CF373" s="2">
        <v>0.25600000000000001</v>
      </c>
      <c r="CH373" s="2">
        <v>1</v>
      </c>
      <c r="CI373" s="2">
        <v>-0.7</v>
      </c>
      <c r="CJ373" s="2">
        <v>0.2</v>
      </c>
      <c r="CK373" s="2">
        <v>0.5</v>
      </c>
    </row>
    <row r="374" spans="2:89" x14ac:dyDescent="0.2">
      <c r="B374" s="1" t="s">
        <v>109</v>
      </c>
      <c r="C374" s="1">
        <v>2008</v>
      </c>
      <c r="D374" s="1" t="s">
        <v>845</v>
      </c>
      <c r="F374" s="2">
        <v>41</v>
      </c>
      <c r="G374" s="2" t="s">
        <v>908</v>
      </c>
      <c r="H374" s="2" t="s">
        <v>566</v>
      </c>
      <c r="I374" s="4" t="s">
        <v>600</v>
      </c>
      <c r="J374" s="16">
        <f>_xlfn.XLOOKUP($I374,DASHBOARD!$I$2:$I$27,DASHBOARD!$J$2:$J$27,"",0)</f>
        <v>80</v>
      </c>
      <c r="K374" s="23">
        <f>J374/DASHBOARD!$C$3</f>
        <v>2.0320040640081283</v>
      </c>
      <c r="L374" s="2">
        <v>215</v>
      </c>
      <c r="M374" s="26">
        <f>L374/DASHBOARD!$C$4</f>
        <v>97.505668934240362</v>
      </c>
      <c r="N374" s="26">
        <f t="shared" si="42"/>
        <v>23.614606965702944</v>
      </c>
      <c r="O374" s="5">
        <v>28138</v>
      </c>
      <c r="P374" s="2" t="s">
        <v>557</v>
      </c>
      <c r="Q374" s="2" t="str">
        <f>_xlfn.XLOOKUP($P374,DASHBOARD!$L$2:$L$150,DASHBOARD!M$2:M$150,"",0)</f>
        <v>United States</v>
      </c>
      <c r="R374" s="2" t="str">
        <f>_xlfn.XLOOKUP($P374,DASHBOARD!$L$2:$L$150,DASHBOARD!N$2:N$150,"",0)</f>
        <v>North America</v>
      </c>
      <c r="S374" s="2" t="str">
        <f>_xlfn.XLOOKUP($P374,DASHBOARD!$L$2:$L$150,DASHBOARD!O$2:O$150,"",0)</f>
        <v>Americas</v>
      </c>
      <c r="T374" s="2">
        <v>8</v>
      </c>
      <c r="V374" s="2" t="s">
        <v>732</v>
      </c>
      <c r="W374" s="2" t="s">
        <v>732</v>
      </c>
      <c r="Y374" s="2" t="str">
        <f t="shared" si="43"/>
        <v/>
      </c>
      <c r="Z374" s="6">
        <f>_xlfn.XLOOKUP($G374,$AE$364:$AE$385,$AF$364:$AF$385,0,0)</f>
        <v>3206000</v>
      </c>
      <c r="AA374" s="43">
        <f>Z374/$AB$386</f>
        <v>4.3103775121662621E-2</v>
      </c>
      <c r="AD374" s="1">
        <v>11</v>
      </c>
      <c r="AE374" s="2" t="s">
        <v>909</v>
      </c>
      <c r="AF374" s="6">
        <v>687456</v>
      </c>
      <c r="AG374" s="6" cm="1">
        <f t="array" ref="AG374">_xlfn.XLOOKUP($AE374&amp;$C374&amp;$D374,'[1]NBA-Data-1980-2019'!$B$1:$B$16305&amp;'[1]NBA-Data-1980-2019'!$A$1:$A$16305&amp;'[1]NBA-Data-1980-2019'!$D$1:$D$16305,'[1]NBA-Data-1980-2019'!$G$1:$G$16305,"",0)</f>
        <v>687456</v>
      </c>
      <c r="AH374" s="68" cm="1">
        <f t="array" ref="AH374">_xlfn.XLOOKUP($AE374&amp;$C374&amp;$D374,'[1]NBA-Data-1980-2019'!$B$1:$B$16305&amp;'[1]NBA-Data-1980-2019'!$A$1:$A$16305&amp;'[1]NBA-Data-1980-2019'!$D$1:$D$16305,'[1]NBA-Data-1980-2019'!$H$1:$H$16305,"",0)</f>
        <v>806.4</v>
      </c>
      <c r="AI374" s="68" cm="1">
        <f t="array" ref="AI374">_xlfn.XLOOKUP($AE374&amp;$C374&amp;$D374,'[1]NBA-Data-1980-2019'!$B$1:$B$16305&amp;'[1]NBA-Data-1980-2019'!$A$1:$A$16305&amp;'[1]NBA-Data-1980-2019'!$D$1:$D$16305,'[1]NBA-Data-1980-2019'!$F$1:$F$16305,"",0)</f>
        <v>20.9</v>
      </c>
      <c r="AJ374" s="68">
        <f>IFERROR(($AH374/SUM(AH364:AH385))*$AI374,"")</f>
        <v>0.87613898650475119</v>
      </c>
      <c r="AO374">
        <v>11</v>
      </c>
      <c r="AP374" t="s">
        <v>911</v>
      </c>
      <c r="AQ374">
        <v>29</v>
      </c>
      <c r="AR374">
        <v>48</v>
      </c>
      <c r="AS374" s="2">
        <v>512</v>
      </c>
      <c r="AV374" s="61">
        <v>0.19</v>
      </c>
      <c r="AW374" s="61">
        <v>0.74</v>
      </c>
      <c r="AX374" s="61">
        <v>7.0000000000000007E-2</v>
      </c>
      <c r="AY374" s="2">
        <v>6.4</v>
      </c>
      <c r="AZ374" s="2">
        <v>-5.9</v>
      </c>
      <c r="BA374" s="2">
        <v>11</v>
      </c>
      <c r="BB374" s="2">
        <v>4</v>
      </c>
      <c r="BC374" s="2">
        <v>37</v>
      </c>
      <c r="BD374" s="2">
        <v>5</v>
      </c>
      <c r="BE374" s="2">
        <v>8</v>
      </c>
      <c r="BF374" s="2">
        <v>7</v>
      </c>
      <c r="BG374" s="2">
        <v>97</v>
      </c>
      <c r="BH374" s="2">
        <v>0</v>
      </c>
      <c r="BI374" s="2">
        <v>4</v>
      </c>
      <c r="BK374" s="2">
        <v>11</v>
      </c>
      <c r="BL374" s="2" t="s">
        <v>911</v>
      </c>
      <c r="BM374" s="2">
        <v>29</v>
      </c>
      <c r="BN374" s="2">
        <v>48</v>
      </c>
      <c r="BO374" s="2">
        <v>512</v>
      </c>
      <c r="BP374" s="2">
        <v>5.0999999999999996</v>
      </c>
      <c r="BQ374" s="2">
        <v>0.42799999999999999</v>
      </c>
      <c r="BR374" s="2">
        <v>0.48899999999999999</v>
      </c>
      <c r="BS374" s="2">
        <v>0.21299999999999999</v>
      </c>
      <c r="BT374" s="2">
        <v>5.4</v>
      </c>
      <c r="BU374" s="2">
        <v>12.5</v>
      </c>
      <c r="BV374" s="2">
        <v>9.1999999999999993</v>
      </c>
      <c r="BW374" s="2">
        <v>11.2</v>
      </c>
      <c r="BX374" s="2">
        <v>0.9</v>
      </c>
      <c r="BY374" s="2">
        <v>1.3</v>
      </c>
      <c r="BZ374" s="2">
        <v>20.2</v>
      </c>
      <c r="CA374" s="2">
        <v>11.7</v>
      </c>
      <c r="CC374" s="2">
        <v>-0.3</v>
      </c>
      <c r="CD374" s="2">
        <v>0.9</v>
      </c>
      <c r="CE374" s="2">
        <v>0.6</v>
      </c>
      <c r="CF374" s="2">
        <v>5.7000000000000002E-2</v>
      </c>
      <c r="CH374" s="2">
        <v>-3.8</v>
      </c>
      <c r="CI374" s="2">
        <v>1</v>
      </c>
      <c r="CJ374" s="2">
        <v>-2.8</v>
      </c>
      <c r="CK374" s="2">
        <v>-0.1</v>
      </c>
    </row>
    <row r="375" spans="2:89" x14ac:dyDescent="0.2">
      <c r="B375" s="1" t="s">
        <v>109</v>
      </c>
      <c r="C375" s="1">
        <v>2008</v>
      </c>
      <c r="D375" s="1" t="s">
        <v>845</v>
      </c>
      <c r="F375" s="2">
        <v>0</v>
      </c>
      <c r="G375" s="2" t="s">
        <v>909</v>
      </c>
      <c r="H375" s="2" t="s">
        <v>552</v>
      </c>
      <c r="I375" s="4" t="s">
        <v>600</v>
      </c>
      <c r="J375" s="16">
        <f>_xlfn.XLOOKUP($I375,DASHBOARD!$I$2:$I$27,DASHBOARD!$J$2:$J$27,"",0)</f>
        <v>80</v>
      </c>
      <c r="K375" s="23">
        <f>J375/DASHBOARD!$C$3</f>
        <v>2.0320040640081283</v>
      </c>
      <c r="L375" s="2">
        <v>240</v>
      </c>
      <c r="M375" s="26">
        <f>L375/DASHBOARD!$C$4</f>
        <v>108.84353741496598</v>
      </c>
      <c r="N375" s="26">
        <f t="shared" si="42"/>
        <v>26.360491496598634</v>
      </c>
      <c r="O375" s="5">
        <v>30703</v>
      </c>
      <c r="P375" s="2" t="s">
        <v>557</v>
      </c>
      <c r="Q375" s="2" t="str">
        <f>_xlfn.XLOOKUP($P375,DASHBOARD!$L$2:$L$150,DASHBOARD!M$2:M$150,"",0)</f>
        <v>United States</v>
      </c>
      <c r="R375" s="2" t="str">
        <f>_xlfn.XLOOKUP($P375,DASHBOARD!$L$2:$L$150,DASHBOARD!N$2:N$150,"",0)</f>
        <v>North America</v>
      </c>
      <c r="S375" s="2" t="str">
        <f>_xlfn.XLOOKUP($P375,DASHBOARD!$L$2:$L$150,DASHBOARD!O$2:O$150,"",0)</f>
        <v>Americas</v>
      </c>
      <c r="T375" s="2">
        <v>1</v>
      </c>
      <c r="V375" s="2" t="s">
        <v>861</v>
      </c>
      <c r="W375" s="2" t="s">
        <v>861</v>
      </c>
      <c r="Y375" s="2" t="str">
        <f t="shared" si="43"/>
        <v/>
      </c>
      <c r="Z375" s="6">
        <f>_xlfn.XLOOKUP($G375,$AE$364:$AE$385,$AF$364:$AF$385,0,0)</f>
        <v>687456</v>
      </c>
      <c r="AA375" s="43">
        <f>Z375/$AB$386</f>
        <v>9.2426540330747663E-3</v>
      </c>
      <c r="AD375" s="1">
        <v>12</v>
      </c>
      <c r="AE375" s="2" t="s">
        <v>910</v>
      </c>
      <c r="AF375" s="6">
        <v>650000</v>
      </c>
      <c r="AG375" s="6" cm="1">
        <f t="array" ref="AG375">_xlfn.XLOOKUP($AE375&amp;$C375&amp;$D375,'[1]NBA-Data-1980-2019'!$B$1:$B$16305&amp;'[1]NBA-Data-1980-2019'!$A$1:$A$16305&amp;'[1]NBA-Data-1980-2019'!$D$1:$D$16305,'[1]NBA-Data-1980-2019'!$G$1:$G$16305,"",0)</f>
        <v>650000</v>
      </c>
      <c r="AH375" s="68" cm="1">
        <f t="array" ref="AH375">_xlfn.XLOOKUP($AE375&amp;$C375&amp;$D375,'[1]NBA-Data-1980-2019'!$B$1:$B$16305&amp;'[1]NBA-Data-1980-2019'!$A$1:$A$16305&amp;'[1]NBA-Data-1980-2019'!$D$1:$D$16305,'[1]NBA-Data-1980-2019'!$H$1:$H$16305,"",0)</f>
        <v>94.5</v>
      </c>
      <c r="AI375" s="68" cm="1">
        <f t="array" ref="AI375">_xlfn.XLOOKUP($AE375&amp;$C375&amp;$D375,'[1]NBA-Data-1980-2019'!$B$1:$B$16305&amp;'[1]NBA-Data-1980-2019'!$A$1:$A$16305&amp;'[1]NBA-Data-1980-2019'!$D$1:$D$16305,'[1]NBA-Data-1980-2019'!$F$1:$F$16305,"",0)</f>
        <v>8.3000000000000007</v>
      </c>
      <c r="AJ375" s="68">
        <f>IFERROR(($AH375/SUM(AH364:AH385))*$AI375,"")</f>
        <v>4.0774261296292448E-2</v>
      </c>
      <c r="AO375">
        <v>12</v>
      </c>
      <c r="AP375" t="s">
        <v>899</v>
      </c>
      <c r="AQ375">
        <v>38</v>
      </c>
      <c r="AR375">
        <v>17</v>
      </c>
      <c r="AS375" s="2">
        <v>299</v>
      </c>
      <c r="AT375" s="61">
        <v>0.52</v>
      </c>
      <c r="AU375" s="61">
        <v>0.47</v>
      </c>
      <c r="AV375" s="61">
        <v>0.01</v>
      </c>
      <c r="AY375" s="2">
        <v>1.8</v>
      </c>
      <c r="AZ375" s="2">
        <v>-10.5</v>
      </c>
      <c r="BA375" s="2">
        <v>12</v>
      </c>
      <c r="BB375" s="2">
        <v>5</v>
      </c>
      <c r="BC375" s="2">
        <v>11</v>
      </c>
      <c r="BD375" s="2">
        <v>1</v>
      </c>
      <c r="BE375" s="2">
        <v>9</v>
      </c>
      <c r="BF375" s="2">
        <v>3</v>
      </c>
      <c r="BG375" s="2">
        <v>81</v>
      </c>
      <c r="BH375" s="2">
        <v>1</v>
      </c>
      <c r="BI375" s="2">
        <v>6</v>
      </c>
      <c r="BK375" s="2">
        <v>12</v>
      </c>
      <c r="BL375" s="2" t="s">
        <v>899</v>
      </c>
      <c r="BM375" s="2">
        <v>38</v>
      </c>
      <c r="BN375" s="2">
        <v>17</v>
      </c>
      <c r="BO375" s="2">
        <v>299</v>
      </c>
      <c r="BP375" s="2">
        <v>11</v>
      </c>
      <c r="BQ375" s="2">
        <v>0.46100000000000002</v>
      </c>
      <c r="BR375" s="2">
        <v>0.16900000000000001</v>
      </c>
      <c r="BS375" s="2">
        <v>0.192</v>
      </c>
      <c r="BT375" s="2">
        <v>2.1</v>
      </c>
      <c r="BU375" s="2">
        <v>9.8000000000000007</v>
      </c>
      <c r="BV375" s="2">
        <v>6.2</v>
      </c>
      <c r="BW375" s="2">
        <v>19.899999999999999</v>
      </c>
      <c r="BX375" s="2">
        <v>1.6</v>
      </c>
      <c r="BY375" s="2">
        <v>0.8</v>
      </c>
      <c r="BZ375" s="2">
        <v>11.9</v>
      </c>
      <c r="CA375" s="2">
        <v>24.9</v>
      </c>
      <c r="CC375" s="2">
        <v>-0.1</v>
      </c>
      <c r="CD375" s="2">
        <v>0.5</v>
      </c>
      <c r="CE375" s="2">
        <v>0.4</v>
      </c>
      <c r="CF375" s="2">
        <v>6.0999999999999999E-2</v>
      </c>
      <c r="CH375" s="2">
        <v>-2.9</v>
      </c>
      <c r="CI375" s="2">
        <v>0.2</v>
      </c>
      <c r="CJ375" s="2">
        <v>-2.6</v>
      </c>
      <c r="CK375" s="2">
        <v>0</v>
      </c>
    </row>
    <row r="376" spans="2:89" x14ac:dyDescent="0.2">
      <c r="B376" s="1" t="s">
        <v>109</v>
      </c>
      <c r="C376" s="1">
        <v>2008</v>
      </c>
      <c r="D376" s="1" t="s">
        <v>845</v>
      </c>
      <c r="F376" s="2">
        <v>13</v>
      </c>
      <c r="G376" s="2" t="s">
        <v>910</v>
      </c>
      <c r="H376" s="2" t="s">
        <v>556</v>
      </c>
      <c r="I376" s="4" t="s">
        <v>603</v>
      </c>
      <c r="J376" s="16">
        <f>_xlfn.XLOOKUP($I376,DASHBOARD!$I$2:$I$27,DASHBOARD!$J$2:$J$27,"",0)</f>
        <v>76</v>
      </c>
      <c r="K376" s="23">
        <f>J376/DASHBOARD!$C$3</f>
        <v>1.9304038608077216</v>
      </c>
      <c r="L376" s="2">
        <v>170</v>
      </c>
      <c r="M376" s="26">
        <f>L376/DASHBOARD!$C$4</f>
        <v>77.097505668934232</v>
      </c>
      <c r="N376" s="26">
        <f t="shared" si="42"/>
        <v>20.689213085973076</v>
      </c>
      <c r="O376" s="5">
        <v>31521</v>
      </c>
      <c r="P376" s="2" t="s">
        <v>557</v>
      </c>
      <c r="Q376" s="2" t="str">
        <f>_xlfn.XLOOKUP($P376,DASHBOARD!$L$2:$L$150,DASHBOARD!M$2:M$150,"",0)</f>
        <v>United States</v>
      </c>
      <c r="R376" s="2" t="str">
        <f>_xlfn.XLOOKUP($P376,DASHBOARD!$L$2:$L$150,DASHBOARD!N$2:N$150,"",0)</f>
        <v>North America</v>
      </c>
      <c r="S376" s="2" t="str">
        <f>_xlfn.XLOOKUP($P376,DASHBOARD!$L$2:$L$150,DASHBOARD!O$2:O$150,"",0)</f>
        <v>Americas</v>
      </c>
      <c r="T376" s="2" t="s">
        <v>563</v>
      </c>
      <c r="V376" s="2" t="s">
        <v>734</v>
      </c>
      <c r="W376" s="2" t="s">
        <v>734</v>
      </c>
      <c r="Y376" s="2" t="str">
        <f t="shared" si="43"/>
        <v/>
      </c>
      <c r="Z376" s="6">
        <f>_xlfn.XLOOKUP($G376,$AE$364:$AE$385,$AF$364:$AF$385,0,0)</f>
        <v>650000</v>
      </c>
      <c r="AA376" s="43">
        <f>Z376/$AB$386</f>
        <v>8.7390685680226784E-3</v>
      </c>
      <c r="AD376" s="1">
        <v>13</v>
      </c>
      <c r="AE376" s="2" t="s">
        <v>901</v>
      </c>
      <c r="AF376" s="6">
        <v>427163</v>
      </c>
      <c r="AG376" s="6" cm="1">
        <f t="array" ref="AG376">_xlfn.XLOOKUP($AE376&amp;$C376&amp;$D376,'[1]NBA-Data-1980-2019'!$B$1:$B$16305&amp;'[1]NBA-Data-1980-2019'!$A$1:$A$16305&amp;'[1]NBA-Data-1980-2019'!$D$1:$D$16305,'[1]NBA-Data-1980-2019'!$G$1:$G$16305,"",0)</f>
        <v>427163</v>
      </c>
      <c r="AH376" s="68" cm="1">
        <f t="array" ref="AH376">_xlfn.XLOOKUP($AE376&amp;$C376&amp;$D376,'[1]NBA-Data-1980-2019'!$B$1:$B$16305&amp;'[1]NBA-Data-1980-2019'!$A$1:$A$16305&amp;'[1]NBA-Data-1980-2019'!$D$1:$D$16305,'[1]NBA-Data-1980-2019'!$H$1:$H$16305,"",0)</f>
        <v>938.4</v>
      </c>
      <c r="AI376" s="68" cm="1">
        <f t="array" ref="AI376">_xlfn.XLOOKUP($AE376&amp;$C376&amp;$D376,'[1]NBA-Data-1980-2019'!$B$1:$B$16305&amp;'[1]NBA-Data-1980-2019'!$A$1:$A$16305&amp;'[1]NBA-Data-1980-2019'!$D$1:$D$16305,'[1]NBA-Data-1980-2019'!$F$1:$F$16305,"",0)</f>
        <v>11.3</v>
      </c>
      <c r="AJ376" s="68">
        <f>IFERROR(($AH376/SUM(AH364:AH385))*$AI376,"")</f>
        <v>0.55124243621467628</v>
      </c>
      <c r="AO376">
        <v>13</v>
      </c>
      <c r="AP376" t="s">
        <v>897</v>
      </c>
      <c r="AQ376">
        <v>38</v>
      </c>
      <c r="AR376">
        <v>18</v>
      </c>
      <c r="AS376" s="2">
        <v>209</v>
      </c>
      <c r="AW376" s="61">
        <v>0.85</v>
      </c>
      <c r="AX376" s="61">
        <v>0.15</v>
      </c>
      <c r="AY376" s="2">
        <v>-1.3</v>
      </c>
      <c r="AZ376" s="2">
        <v>-13.5</v>
      </c>
      <c r="BA376" s="2">
        <v>2</v>
      </c>
      <c r="BB376" s="2">
        <v>3</v>
      </c>
      <c r="BC376" s="2">
        <v>14</v>
      </c>
      <c r="BD376" s="2">
        <v>4</v>
      </c>
      <c r="BE376" s="2">
        <v>9</v>
      </c>
      <c r="BF376" s="2">
        <v>1</v>
      </c>
      <c r="BG376" s="2">
        <v>22</v>
      </c>
      <c r="BH376" s="2">
        <v>2</v>
      </c>
      <c r="BI376" s="2">
        <v>5</v>
      </c>
      <c r="BK376" s="2">
        <v>13</v>
      </c>
      <c r="BL376" s="2" t="s">
        <v>897</v>
      </c>
      <c r="BM376" s="2">
        <v>38</v>
      </c>
      <c r="BN376" s="2">
        <v>18</v>
      </c>
      <c r="BO376" s="2">
        <v>209</v>
      </c>
      <c r="BP376" s="2">
        <v>10.199999999999999</v>
      </c>
      <c r="BQ376" s="2">
        <v>0.40600000000000003</v>
      </c>
      <c r="BR376" s="2">
        <v>2.4E-2</v>
      </c>
      <c r="BS376" s="2">
        <v>0.39</v>
      </c>
      <c r="BT376" s="2">
        <v>17.600000000000001</v>
      </c>
      <c r="BU376" s="2">
        <v>21</v>
      </c>
      <c r="BV376" s="2">
        <v>19.399999999999999</v>
      </c>
      <c r="BW376" s="2">
        <v>6.9</v>
      </c>
      <c r="BX376" s="2">
        <v>1.3</v>
      </c>
      <c r="BY376" s="2">
        <v>3.1</v>
      </c>
      <c r="BZ376" s="2">
        <v>17.2</v>
      </c>
      <c r="CA376" s="2">
        <v>12.9</v>
      </c>
      <c r="CC376" s="2">
        <v>0</v>
      </c>
      <c r="CD376" s="2">
        <v>0.5</v>
      </c>
      <c r="CE376" s="2">
        <v>0.5</v>
      </c>
      <c r="CF376" s="2">
        <v>0.11600000000000001</v>
      </c>
      <c r="CH376" s="2">
        <v>-3.5</v>
      </c>
      <c r="CI376" s="2">
        <v>0.9</v>
      </c>
      <c r="CJ376" s="2">
        <v>-2.7</v>
      </c>
      <c r="CK376" s="2">
        <v>0</v>
      </c>
    </row>
    <row r="377" spans="2:89" x14ac:dyDescent="0.2">
      <c r="B377" s="1" t="s">
        <v>109</v>
      </c>
      <c r="C377" s="1">
        <v>2008</v>
      </c>
      <c r="D377" s="1" t="s">
        <v>845</v>
      </c>
      <c r="F377" s="2">
        <v>9</v>
      </c>
      <c r="G377" s="2" t="s">
        <v>658</v>
      </c>
      <c r="H377" s="2" t="s">
        <v>556</v>
      </c>
      <c r="I377" s="4" t="s">
        <v>1150</v>
      </c>
      <c r="J377" s="16">
        <f>_xlfn.XLOOKUP($I377,DASHBOARD!$I$2:$I$27,DASHBOARD!$J$2:$J$27,"",0)</f>
        <v>73</v>
      </c>
      <c r="K377" s="23">
        <f>J377/DASHBOARD!$C$3</f>
        <v>1.854203708407417</v>
      </c>
      <c r="L377" s="2">
        <v>180</v>
      </c>
      <c r="M377" s="26">
        <f>L377/DASHBOARD!$C$4</f>
        <v>81.632653061224488</v>
      </c>
      <c r="N377" s="26">
        <f t="shared" si="42"/>
        <v>23.743734130920142</v>
      </c>
      <c r="O377" s="5">
        <v>31465</v>
      </c>
      <c r="P377" s="2" t="s">
        <v>557</v>
      </c>
      <c r="Q377" s="2" t="str">
        <f>_xlfn.XLOOKUP($P377,DASHBOARD!$L$2:$L$150,DASHBOARD!M$2:M$150,"",0)</f>
        <v>United States</v>
      </c>
      <c r="R377" s="2" t="str">
        <f>_xlfn.XLOOKUP($P377,DASHBOARD!$L$2:$L$150,DASHBOARD!N$2:N$150,"",0)</f>
        <v>North America</v>
      </c>
      <c r="S377" s="2" t="str">
        <f>_xlfn.XLOOKUP($P377,DASHBOARD!$L$2:$L$150,DASHBOARD!O$2:O$150,"",0)</f>
        <v>Americas</v>
      </c>
      <c r="T377" s="2">
        <v>1</v>
      </c>
      <c r="V377" s="2" t="s">
        <v>676</v>
      </c>
      <c r="W377" s="2" t="s">
        <v>676</v>
      </c>
      <c r="Y377" s="2" t="str">
        <f t="shared" si="43"/>
        <v/>
      </c>
      <c r="Z377" s="6">
        <f>_xlfn.XLOOKUP($G377,$AE$364:$AE$385,$AF$364:$AF$385,0,0)</f>
        <v>1229280</v>
      </c>
      <c r="AA377" s="43">
        <f>Z377/$AB$386</f>
        <v>1.6527326475844487E-2</v>
      </c>
      <c r="AD377" s="1">
        <v>14</v>
      </c>
      <c r="AE377" s="2" t="s">
        <v>912</v>
      </c>
      <c r="AF377" s="11">
        <v>130819</v>
      </c>
      <c r="AG377" s="6" t="str" cm="1">
        <f t="array" ref="AG377">_xlfn.XLOOKUP($AE377&amp;$C377&amp;$D377,'[1]NBA-Data-1980-2019'!$B$1:$B$16305&amp;'[1]NBA-Data-1980-2019'!$A$1:$A$16305&amp;'[1]NBA-Data-1980-2019'!$D$1:$D$16305,'[1]NBA-Data-1980-2019'!$G$1:$G$16305,"",0)</f>
        <v/>
      </c>
      <c r="AH377" s="68" t="str" cm="1">
        <f t="array" ref="AH377">_xlfn.XLOOKUP($AE377&amp;$C377&amp;$D377,'[1]NBA-Data-1980-2019'!$B$1:$B$16305&amp;'[1]NBA-Data-1980-2019'!$A$1:$A$16305&amp;'[1]NBA-Data-1980-2019'!$D$1:$D$16305,'[1]NBA-Data-1980-2019'!$H$1:$H$16305,"",0)</f>
        <v/>
      </c>
      <c r="AI377" s="68" t="str" cm="1">
        <f t="array" ref="AI377">_xlfn.XLOOKUP($AE377&amp;$C377&amp;$D377,'[1]NBA-Data-1980-2019'!$B$1:$B$16305&amp;'[1]NBA-Data-1980-2019'!$A$1:$A$16305&amp;'[1]NBA-Data-1980-2019'!$D$1:$D$16305,'[1]NBA-Data-1980-2019'!$F$1:$F$16305,"",0)</f>
        <v/>
      </c>
      <c r="AJ377" s="68" t="str">
        <f>IFERROR(($AH377/SUM(AH364:AH385))*$AI377,"")</f>
        <v/>
      </c>
      <c r="AO377">
        <v>14</v>
      </c>
      <c r="AP377" t="s">
        <v>907</v>
      </c>
      <c r="AQ377">
        <v>32</v>
      </c>
      <c r="AR377">
        <v>22</v>
      </c>
      <c r="AS377" s="2">
        <v>173</v>
      </c>
      <c r="AX377" s="61">
        <v>1</v>
      </c>
      <c r="AY377" s="2">
        <v>8.1999999999999993</v>
      </c>
      <c r="AZ377" s="2">
        <v>-3.4</v>
      </c>
      <c r="BA377" s="2">
        <v>0</v>
      </c>
      <c r="BB377" s="2">
        <v>0</v>
      </c>
      <c r="BC377" s="2">
        <v>32</v>
      </c>
      <c r="BD377" s="2">
        <v>3</v>
      </c>
      <c r="BE377" s="2">
        <v>10</v>
      </c>
      <c r="BF377" s="2">
        <v>2</v>
      </c>
      <c r="BG377" s="2">
        <v>8</v>
      </c>
      <c r="BH377" s="2">
        <v>2</v>
      </c>
      <c r="BI377" s="2">
        <v>4</v>
      </c>
      <c r="BK377" s="2">
        <v>14</v>
      </c>
      <c r="BL377" s="2" t="s">
        <v>907</v>
      </c>
      <c r="BM377" s="2">
        <v>32</v>
      </c>
      <c r="BN377" s="2">
        <v>22</v>
      </c>
      <c r="BO377" s="2">
        <v>173</v>
      </c>
      <c r="BP377" s="2">
        <v>8.6999999999999993</v>
      </c>
      <c r="BQ377" s="2">
        <v>0.59699999999999998</v>
      </c>
      <c r="BR377" s="2">
        <v>0</v>
      </c>
      <c r="BS377" s="2">
        <v>0.95699999999999996</v>
      </c>
      <c r="BT377" s="2">
        <v>10.199999999999999</v>
      </c>
      <c r="BU377" s="2">
        <v>14.9</v>
      </c>
      <c r="BV377" s="2">
        <v>12.7</v>
      </c>
      <c r="BW377" s="2">
        <v>2.5</v>
      </c>
      <c r="BX377" s="2">
        <v>0.9</v>
      </c>
      <c r="BY377" s="2">
        <v>2.9</v>
      </c>
      <c r="BZ377" s="2">
        <v>13.3</v>
      </c>
      <c r="CA377" s="2">
        <v>10.1</v>
      </c>
      <c r="CC377" s="2">
        <v>0.3</v>
      </c>
      <c r="CD377" s="2">
        <v>0.3</v>
      </c>
      <c r="CE377" s="2">
        <v>0.6</v>
      </c>
      <c r="CF377" s="2">
        <v>0.17100000000000001</v>
      </c>
      <c r="CH377" s="2">
        <v>-4.3</v>
      </c>
      <c r="CI377" s="2">
        <v>2.1</v>
      </c>
      <c r="CJ377" s="2">
        <v>-2.2000000000000002</v>
      </c>
      <c r="CK377" s="2">
        <v>0</v>
      </c>
    </row>
    <row r="378" spans="2:89" x14ac:dyDescent="0.2">
      <c r="B378" s="1" t="s">
        <v>109</v>
      </c>
      <c r="C378" s="1">
        <v>2008</v>
      </c>
      <c r="D378" s="1" t="s">
        <v>845</v>
      </c>
      <c r="F378" s="2">
        <v>44</v>
      </c>
      <c r="G378" s="2" t="s">
        <v>911</v>
      </c>
      <c r="H378" s="2" t="s">
        <v>566</v>
      </c>
      <c r="I378" s="4" t="s">
        <v>602</v>
      </c>
      <c r="J378" s="16">
        <f>_xlfn.XLOOKUP($I378,DASHBOARD!$I$2:$I$27,DASHBOARD!$J$2:$J$27,"",0)</f>
        <v>81</v>
      </c>
      <c r="K378" s="23">
        <f>J378/DASHBOARD!$C$3</f>
        <v>2.0574041148082296</v>
      </c>
      <c r="L378" s="2">
        <v>241</v>
      </c>
      <c r="M378" s="26">
        <f>L378/DASHBOARD!$C$4</f>
        <v>109.29705215419501</v>
      </c>
      <c r="N378" s="26">
        <f t="shared" si="42"/>
        <v>25.820773055653191</v>
      </c>
      <c r="O378" s="5">
        <v>28567</v>
      </c>
      <c r="P378" s="2" t="s">
        <v>557</v>
      </c>
      <c r="Q378" s="2" t="str">
        <f>_xlfn.XLOOKUP($P378,DASHBOARD!$L$2:$L$150,DASHBOARD!M$2:M$150,"",0)</f>
        <v>United States</v>
      </c>
      <c r="R378" s="2" t="str">
        <f>_xlfn.XLOOKUP($P378,DASHBOARD!$L$2:$L$150,DASHBOARD!N$2:N$150,"",0)</f>
        <v>North America</v>
      </c>
      <c r="S378" s="2" t="str">
        <f>_xlfn.XLOOKUP($P378,DASHBOARD!$L$2:$L$150,DASHBOARD!O$2:O$150,"",0)</f>
        <v>Americas</v>
      </c>
      <c r="T378" s="2">
        <v>6</v>
      </c>
      <c r="V378" s="2" t="s">
        <v>734</v>
      </c>
      <c r="W378" s="2" t="s">
        <v>734</v>
      </c>
      <c r="Y378" s="2" t="str">
        <f t="shared" si="43"/>
        <v/>
      </c>
      <c r="Z378" s="6">
        <f>_xlfn.XLOOKUP($G378,$AE$364:$AE$385,$AF$364:$AF$385,0,0)</f>
        <v>3000000</v>
      </c>
      <c r="AA378" s="43">
        <f>Z378/$AB$386</f>
        <v>4.0334162621643126E-2</v>
      </c>
      <c r="AD378" s="1">
        <v>15</v>
      </c>
      <c r="AF378" s="6"/>
      <c r="AG378" s="6" t="str" cm="1">
        <f t="array" ref="AG378">_xlfn.XLOOKUP($AE378&amp;$C378&amp;$D378,'[1]NBA-Data-1980-2019'!$B$1:$B$16305&amp;'[1]NBA-Data-1980-2019'!$A$1:$A$16305&amp;'[1]NBA-Data-1980-2019'!$D$1:$D$16305,'[1]NBA-Data-1980-2019'!$G$1:$G$16305,"",0)</f>
        <v/>
      </c>
      <c r="AH378" s="68" t="str" cm="1">
        <f t="array" ref="AH378">_xlfn.XLOOKUP($AE378&amp;$C378&amp;$D378,'[1]NBA-Data-1980-2019'!$B$1:$B$16305&amp;'[1]NBA-Data-1980-2019'!$A$1:$A$16305&amp;'[1]NBA-Data-1980-2019'!$D$1:$D$16305,'[1]NBA-Data-1980-2019'!$H$1:$H$16305,"",0)</f>
        <v/>
      </c>
      <c r="AI378" s="68" t="str" cm="1">
        <f t="array" ref="AI378">_xlfn.XLOOKUP($AE378&amp;$C378&amp;$D378,'[1]NBA-Data-1980-2019'!$B$1:$B$16305&amp;'[1]NBA-Data-1980-2019'!$A$1:$A$16305&amp;'[1]NBA-Data-1980-2019'!$D$1:$D$16305,'[1]NBA-Data-1980-2019'!$F$1:$F$16305,"",0)</f>
        <v/>
      </c>
      <c r="AJ378" s="68" t="str">
        <f>IFERROR(($AH378/SUM(AH364:AH385))*$AI378,"")</f>
        <v/>
      </c>
      <c r="AO378">
        <v>15</v>
      </c>
      <c r="AP378" t="s">
        <v>910</v>
      </c>
      <c r="AQ378">
        <v>21</v>
      </c>
      <c r="AR378">
        <v>15</v>
      </c>
      <c r="AS378" s="2">
        <v>95</v>
      </c>
      <c r="AT378" s="61">
        <v>0.52</v>
      </c>
      <c r="AU378" s="61">
        <v>0.46</v>
      </c>
      <c r="AV378" s="61">
        <v>0.02</v>
      </c>
      <c r="AY378" s="2">
        <v>-7.3</v>
      </c>
      <c r="AZ378" s="2">
        <v>-19.3</v>
      </c>
      <c r="BA378" s="2">
        <v>4</v>
      </c>
      <c r="BB378" s="2">
        <v>1</v>
      </c>
      <c r="BC378" s="2">
        <v>5</v>
      </c>
      <c r="BD378" s="2">
        <v>0</v>
      </c>
      <c r="BE378" s="2">
        <v>1</v>
      </c>
      <c r="BF378" s="2">
        <v>0</v>
      </c>
      <c r="BG378" s="2">
        <v>29</v>
      </c>
      <c r="BH378" s="2">
        <v>0</v>
      </c>
      <c r="BI378" s="2">
        <v>6</v>
      </c>
      <c r="BK378" s="2">
        <v>15</v>
      </c>
      <c r="BL378" s="2" t="s">
        <v>910</v>
      </c>
      <c r="BM378" s="2">
        <v>21</v>
      </c>
      <c r="BN378" s="2">
        <v>15</v>
      </c>
      <c r="BO378" s="2">
        <v>95</v>
      </c>
      <c r="BP378" s="2">
        <v>8.3000000000000007</v>
      </c>
      <c r="BQ378" s="2">
        <v>0.40100000000000002</v>
      </c>
      <c r="BR378" s="2">
        <v>0.308</v>
      </c>
      <c r="BS378" s="2">
        <v>5.0999999999999997E-2</v>
      </c>
      <c r="BT378" s="2">
        <v>1.3</v>
      </c>
      <c r="BU378" s="2">
        <v>8.3000000000000007</v>
      </c>
      <c r="BV378" s="2">
        <v>5</v>
      </c>
      <c r="BW378" s="2">
        <v>22.5</v>
      </c>
      <c r="BX378" s="2">
        <v>2.8</v>
      </c>
      <c r="BY378" s="2">
        <v>0</v>
      </c>
      <c r="BZ378" s="2">
        <v>11.1</v>
      </c>
      <c r="CA378" s="2">
        <v>22</v>
      </c>
      <c r="CC378" s="2">
        <v>-0.1</v>
      </c>
      <c r="CD378" s="2">
        <v>0.2</v>
      </c>
      <c r="CE378" s="2">
        <v>0.1</v>
      </c>
      <c r="CF378" s="2">
        <v>2.8000000000000001E-2</v>
      </c>
      <c r="CH378" s="2">
        <v>-5.7</v>
      </c>
      <c r="CI378" s="2">
        <v>0.8</v>
      </c>
      <c r="CJ378" s="2">
        <v>-4.8</v>
      </c>
      <c r="CK378" s="2">
        <v>-0.1</v>
      </c>
    </row>
    <row r="379" spans="2:89" x14ac:dyDescent="0.2">
      <c r="B379" s="1" t="s">
        <v>109</v>
      </c>
      <c r="C379" s="1">
        <v>2008</v>
      </c>
      <c r="D379" s="1" t="s">
        <v>845</v>
      </c>
      <c r="I379" s="4"/>
      <c r="O379" s="5"/>
      <c r="Y379" s="2" t="str">
        <f t="shared" si="43"/>
        <v/>
      </c>
      <c r="Z379" s="6">
        <f>_xlfn.XLOOKUP($G379,$AE$364:$AE$385,$AF$364:$AF$385,0,0)</f>
        <v>0</v>
      </c>
      <c r="AA379" s="43">
        <f>Z379/$AB$386</f>
        <v>0</v>
      </c>
      <c r="AD379" s="1">
        <v>16</v>
      </c>
      <c r="AF379" s="6"/>
      <c r="AG379" s="6" t="str" cm="1">
        <f t="array" ref="AG379">_xlfn.XLOOKUP($AE379&amp;$C379&amp;$D379,'[1]NBA-Data-1980-2019'!$B$1:$B$16305&amp;'[1]NBA-Data-1980-2019'!$A$1:$A$16305&amp;'[1]NBA-Data-1980-2019'!$D$1:$D$16305,'[1]NBA-Data-1980-2019'!$G$1:$G$16305,"",0)</f>
        <v/>
      </c>
      <c r="AH379" s="68" t="str" cm="1">
        <f t="array" ref="AH379">_xlfn.XLOOKUP($AE379&amp;$C379&amp;$D379,'[1]NBA-Data-1980-2019'!$B$1:$B$16305&amp;'[1]NBA-Data-1980-2019'!$A$1:$A$16305&amp;'[1]NBA-Data-1980-2019'!$D$1:$D$16305,'[1]NBA-Data-1980-2019'!$H$1:$H$16305,"",0)</f>
        <v/>
      </c>
      <c r="AI379" s="68" t="str" cm="1">
        <f t="array" ref="AI379">_xlfn.XLOOKUP($AE379&amp;$C379&amp;$D379,'[1]NBA-Data-1980-2019'!$B$1:$B$16305&amp;'[1]NBA-Data-1980-2019'!$A$1:$A$16305&amp;'[1]NBA-Data-1980-2019'!$D$1:$D$16305,'[1]NBA-Data-1980-2019'!$F$1:$F$16305,"",0)</f>
        <v/>
      </c>
      <c r="AJ379" s="68" t="str">
        <f>IFERROR(($AH379/SUM(AH364:AH385))*$AI379,"")</f>
        <v/>
      </c>
    </row>
    <row r="380" spans="2:89" x14ac:dyDescent="0.2">
      <c r="B380" s="1" t="s">
        <v>109</v>
      </c>
      <c r="C380" s="1">
        <v>2008</v>
      </c>
      <c r="D380" s="1" t="s">
        <v>845</v>
      </c>
      <c r="I380" s="4"/>
      <c r="O380" s="5"/>
      <c r="Y380" s="2" t="str">
        <f t="shared" si="43"/>
        <v/>
      </c>
      <c r="Z380" s="6">
        <f>_xlfn.XLOOKUP($G380,$AE$364:$AE$385,$AF$364:$AF$385,0,0)</f>
        <v>0</v>
      </c>
      <c r="AA380" s="43">
        <f>Z380/$AB$386</f>
        <v>0</v>
      </c>
      <c r="AF380" s="6"/>
      <c r="AG380" s="6" t="str" cm="1">
        <f t="array" ref="AG380">_xlfn.XLOOKUP($AE380&amp;$C380&amp;$D380,'[1]NBA-Data-1980-2019'!$B$1:$B$16305&amp;'[1]NBA-Data-1980-2019'!$A$1:$A$16305&amp;'[1]NBA-Data-1980-2019'!$D$1:$D$16305,'[1]NBA-Data-1980-2019'!$G$1:$G$16305,"",0)</f>
        <v/>
      </c>
      <c r="AH380" s="68" t="str" cm="1">
        <f t="array" ref="AH380">_xlfn.XLOOKUP($AE380&amp;$C380&amp;$D380,'[1]NBA-Data-1980-2019'!$B$1:$B$16305&amp;'[1]NBA-Data-1980-2019'!$A$1:$A$16305&amp;'[1]NBA-Data-1980-2019'!$D$1:$D$16305,'[1]NBA-Data-1980-2019'!$H$1:$H$16305,"",0)</f>
        <v/>
      </c>
      <c r="AI380" s="68" t="str" cm="1">
        <f t="array" ref="AI380">_xlfn.XLOOKUP($AE380&amp;$C380&amp;$D380,'[1]NBA-Data-1980-2019'!$B$1:$B$16305&amp;'[1]NBA-Data-1980-2019'!$A$1:$A$16305&amp;'[1]NBA-Data-1980-2019'!$D$1:$D$16305,'[1]NBA-Data-1980-2019'!$F$1:$F$16305,"",0)</f>
        <v/>
      </c>
      <c r="AJ380" s="68" t="str">
        <f>IFERROR(($AH380/SUM(AH364:AH385))*$AI380,"")</f>
        <v/>
      </c>
    </row>
    <row r="381" spans="2:89" x14ac:dyDescent="0.2">
      <c r="B381" s="1" t="s">
        <v>109</v>
      </c>
      <c r="C381" s="1">
        <v>2008</v>
      </c>
      <c r="D381" s="1" t="s">
        <v>845</v>
      </c>
      <c r="I381" s="4"/>
      <c r="O381" s="5"/>
      <c r="Y381" s="2" t="str">
        <f t="shared" si="43"/>
        <v/>
      </c>
      <c r="Z381" s="6">
        <f>_xlfn.XLOOKUP($G381,$AE$364:$AE$385,$AF$364:$AF$385,0,0)</f>
        <v>0</v>
      </c>
      <c r="AA381" s="43">
        <f>Z381/$AB$386</f>
        <v>0</v>
      </c>
      <c r="AD381" s="1">
        <v>18</v>
      </c>
      <c r="AF381" s="6"/>
      <c r="AG381" s="6" t="str" cm="1">
        <f t="array" ref="AG381">_xlfn.XLOOKUP($AE381&amp;$C381&amp;$D381,'[1]NBA-Data-1980-2019'!$B$1:$B$16305&amp;'[1]NBA-Data-1980-2019'!$A$1:$A$16305&amp;'[1]NBA-Data-1980-2019'!$D$1:$D$16305,'[1]NBA-Data-1980-2019'!$G$1:$G$16305,"",0)</f>
        <v/>
      </c>
      <c r="AH381" s="68" t="str" cm="1">
        <f t="array" ref="AH381">_xlfn.XLOOKUP($AE381&amp;$C381&amp;$D381,'[1]NBA-Data-1980-2019'!$B$1:$B$16305&amp;'[1]NBA-Data-1980-2019'!$A$1:$A$16305&amp;'[1]NBA-Data-1980-2019'!$D$1:$D$16305,'[1]NBA-Data-1980-2019'!$H$1:$H$16305,"",0)</f>
        <v/>
      </c>
      <c r="AI381" s="68" t="str" cm="1">
        <f t="array" ref="AI381">_xlfn.XLOOKUP($AE381&amp;$C381&amp;$D381,'[1]NBA-Data-1980-2019'!$B$1:$B$16305&amp;'[1]NBA-Data-1980-2019'!$A$1:$A$16305&amp;'[1]NBA-Data-1980-2019'!$D$1:$D$16305,'[1]NBA-Data-1980-2019'!$F$1:$F$16305,"",0)</f>
        <v/>
      </c>
      <c r="AJ381" s="68" t="str">
        <f>IFERROR(($AH381/SUM(AH364:AH385))*$AI381,"")</f>
        <v/>
      </c>
    </row>
    <row r="382" spans="2:89" x14ac:dyDescent="0.2">
      <c r="B382" s="1" t="s">
        <v>109</v>
      </c>
      <c r="C382" s="1">
        <v>2008</v>
      </c>
      <c r="D382" s="1" t="s">
        <v>845</v>
      </c>
      <c r="I382" s="4"/>
      <c r="O382" s="5"/>
      <c r="Y382" s="2" t="str">
        <f t="shared" si="43"/>
        <v/>
      </c>
      <c r="Z382" s="6">
        <f>_xlfn.XLOOKUP($G382,$AE$364:$AE$385,$AF$364:$AF$385,0,0)</f>
        <v>0</v>
      </c>
      <c r="AA382" s="43">
        <f>Z382/$AB$386</f>
        <v>0</v>
      </c>
      <c r="AD382" s="1">
        <v>19</v>
      </c>
      <c r="AF382" s="6"/>
      <c r="AG382" s="6" t="str" cm="1">
        <f t="array" ref="AG382">_xlfn.XLOOKUP($AE382&amp;$C382&amp;$D382,'[1]NBA-Data-1980-2019'!$B$1:$B$16305&amp;'[1]NBA-Data-1980-2019'!$A$1:$A$16305&amp;'[1]NBA-Data-1980-2019'!$D$1:$D$16305,'[1]NBA-Data-1980-2019'!$G$1:$G$16305,"",0)</f>
        <v/>
      </c>
      <c r="AH382" s="68" t="str" cm="1">
        <f t="array" ref="AH382">_xlfn.XLOOKUP($AE382&amp;$C382&amp;$D382,'[1]NBA-Data-1980-2019'!$B$1:$B$16305&amp;'[1]NBA-Data-1980-2019'!$A$1:$A$16305&amp;'[1]NBA-Data-1980-2019'!$D$1:$D$16305,'[1]NBA-Data-1980-2019'!$H$1:$H$16305,"",0)</f>
        <v/>
      </c>
      <c r="AI382" s="68" t="str" cm="1">
        <f t="array" ref="AI382">_xlfn.XLOOKUP($AE382&amp;$C382&amp;$D382,'[1]NBA-Data-1980-2019'!$B$1:$B$16305&amp;'[1]NBA-Data-1980-2019'!$A$1:$A$16305&amp;'[1]NBA-Data-1980-2019'!$D$1:$D$16305,'[1]NBA-Data-1980-2019'!$F$1:$F$16305,"",0)</f>
        <v/>
      </c>
      <c r="AJ382" s="68" t="str">
        <f>IFERROR(($AH382/SUM(AH364:AH385))*$AI382,"")</f>
        <v/>
      </c>
    </row>
    <row r="383" spans="2:89" x14ac:dyDescent="0.2">
      <c r="B383" s="1" t="s">
        <v>109</v>
      </c>
      <c r="C383" s="1">
        <v>2008</v>
      </c>
      <c r="D383" s="1" t="s">
        <v>845</v>
      </c>
      <c r="I383" s="4"/>
      <c r="O383" s="5"/>
      <c r="Y383" s="2" t="str">
        <f t="shared" si="43"/>
        <v/>
      </c>
      <c r="Z383" s="6">
        <f>_xlfn.XLOOKUP($G383,$AE$364:$AE$385,$AF$364:$AF$385,0,0)</f>
        <v>0</v>
      </c>
      <c r="AA383" s="43">
        <f>Z383/$AB$386</f>
        <v>0</v>
      </c>
      <c r="AD383" s="1">
        <v>20</v>
      </c>
      <c r="AF383" s="6"/>
      <c r="AG383" s="6" t="str" cm="1">
        <f t="array" ref="AG383">_xlfn.XLOOKUP($AE383&amp;$C383&amp;$D383,'[1]NBA-Data-1980-2019'!$B$1:$B$16305&amp;'[1]NBA-Data-1980-2019'!$A$1:$A$16305&amp;'[1]NBA-Data-1980-2019'!$D$1:$D$16305,'[1]NBA-Data-1980-2019'!$G$1:$G$16305,"",0)</f>
        <v/>
      </c>
      <c r="AH383" s="68" t="str" cm="1">
        <f t="array" ref="AH383">_xlfn.XLOOKUP($AE383&amp;$C383&amp;$D383,'[1]NBA-Data-1980-2019'!$B$1:$B$16305&amp;'[1]NBA-Data-1980-2019'!$A$1:$A$16305&amp;'[1]NBA-Data-1980-2019'!$D$1:$D$16305,'[1]NBA-Data-1980-2019'!$H$1:$H$16305,"",0)</f>
        <v/>
      </c>
      <c r="AI383" s="68" t="str" cm="1">
        <f t="array" ref="AI383">_xlfn.XLOOKUP($AE383&amp;$C383&amp;$D383,'[1]NBA-Data-1980-2019'!$B$1:$B$16305&amp;'[1]NBA-Data-1980-2019'!$A$1:$A$16305&amp;'[1]NBA-Data-1980-2019'!$D$1:$D$16305,'[1]NBA-Data-1980-2019'!$F$1:$F$16305,"",0)</f>
        <v/>
      </c>
      <c r="AJ383" s="68" t="str">
        <f>IFERROR(($AH383/SUM(AH364:AH385))*$AI383,"")</f>
        <v/>
      </c>
    </row>
    <row r="384" spans="2:89" x14ac:dyDescent="0.2">
      <c r="B384" s="1" t="s">
        <v>109</v>
      </c>
      <c r="C384" s="1">
        <v>2008</v>
      </c>
      <c r="D384" s="1" t="s">
        <v>845</v>
      </c>
      <c r="I384" s="4"/>
      <c r="O384" s="5"/>
      <c r="Y384" s="2" t="str">
        <f t="shared" si="43"/>
        <v/>
      </c>
      <c r="Z384" s="6">
        <f>_xlfn.XLOOKUP($G384,$AE$364:$AE$385,$AF$364:$AF$385,0,0)</f>
        <v>0</v>
      </c>
      <c r="AA384" s="43">
        <f>Z384/$AB$386</f>
        <v>0</v>
      </c>
      <c r="AD384" s="1">
        <v>21</v>
      </c>
      <c r="AG384" s="6" t="str" cm="1">
        <f t="array" ref="AG384">_xlfn.XLOOKUP($AE384&amp;$C384&amp;$D384,'[1]NBA-Data-1980-2019'!$B$1:$B$16305&amp;'[1]NBA-Data-1980-2019'!$A$1:$A$16305&amp;'[1]NBA-Data-1980-2019'!$D$1:$D$16305,'[1]NBA-Data-1980-2019'!$G$1:$G$16305,"",0)</f>
        <v/>
      </c>
      <c r="AH384" s="68" t="str" cm="1">
        <f t="array" ref="AH384">_xlfn.XLOOKUP($AE384&amp;$C384&amp;$D384,'[1]NBA-Data-1980-2019'!$B$1:$B$16305&amp;'[1]NBA-Data-1980-2019'!$A$1:$A$16305&amp;'[1]NBA-Data-1980-2019'!$D$1:$D$16305,'[1]NBA-Data-1980-2019'!$H$1:$H$16305,"",0)</f>
        <v/>
      </c>
      <c r="AI384" s="68" t="str" cm="1">
        <f t="array" ref="AI384">_xlfn.XLOOKUP($AE384&amp;$C384&amp;$D384,'[1]NBA-Data-1980-2019'!$B$1:$B$16305&amp;'[1]NBA-Data-1980-2019'!$A$1:$A$16305&amp;'[1]NBA-Data-1980-2019'!$D$1:$D$16305,'[1]NBA-Data-1980-2019'!$F$1:$F$16305,"",0)</f>
        <v/>
      </c>
      <c r="AJ384" s="68" t="str">
        <f>IFERROR(($AH384/SUM(AH364:AH385))*$AI384,"")</f>
        <v/>
      </c>
    </row>
    <row r="385" spans="1:89" x14ac:dyDescent="0.2">
      <c r="B385" s="1" t="s">
        <v>109</v>
      </c>
      <c r="C385" s="1">
        <v>2008</v>
      </c>
      <c r="D385" s="1" t="s">
        <v>845</v>
      </c>
      <c r="I385" s="4"/>
      <c r="O385" s="5"/>
      <c r="Y385" s="2" t="str">
        <f t="shared" si="43"/>
        <v/>
      </c>
      <c r="Z385" s="6">
        <f>_xlfn.XLOOKUP($G385,$AE$364:$AE$385,$AF$364:$AF$385,0,0)</f>
        <v>0</v>
      </c>
      <c r="AA385" s="43">
        <f>Z385/$AB$386</f>
        <v>0</v>
      </c>
      <c r="AD385" s="1">
        <v>22</v>
      </c>
      <c r="AG385" s="6" t="str" cm="1">
        <f t="array" ref="AG385">_xlfn.XLOOKUP($AE385&amp;$C385&amp;$D385,'[1]NBA-Data-1980-2019'!$B$1:$B$16305&amp;'[1]NBA-Data-1980-2019'!$A$1:$A$16305&amp;'[1]NBA-Data-1980-2019'!$D$1:$D$16305,'[1]NBA-Data-1980-2019'!$G$1:$G$16305,"",0)</f>
        <v/>
      </c>
      <c r="AH385" s="68" t="str" cm="1">
        <f t="array" ref="AH385">_xlfn.XLOOKUP($AE385&amp;$C385&amp;$D385,'[1]NBA-Data-1980-2019'!$B$1:$B$16305&amp;'[1]NBA-Data-1980-2019'!$A$1:$A$16305&amp;'[1]NBA-Data-1980-2019'!$D$1:$D$16305,'[1]NBA-Data-1980-2019'!$H$1:$H$16305,"",0)</f>
        <v/>
      </c>
      <c r="AI385" s="68" t="str" cm="1">
        <f t="array" ref="AI385">_xlfn.XLOOKUP($AE385&amp;$C385&amp;$D385,'[1]NBA-Data-1980-2019'!$B$1:$B$16305&amp;'[1]NBA-Data-1980-2019'!$A$1:$A$16305&amp;'[1]NBA-Data-1980-2019'!$D$1:$D$16305,'[1]NBA-Data-1980-2019'!$F$1:$F$16305,"",0)</f>
        <v/>
      </c>
      <c r="AJ385" s="68" t="str">
        <f>IFERROR(($AH385/SUM(AH364:AH385))*$AI385,"")</f>
        <v/>
      </c>
    </row>
    <row r="386" spans="1:89" x14ac:dyDescent="0.2">
      <c r="B386" s="1" t="s">
        <v>109</v>
      </c>
      <c r="C386" s="1">
        <v>2008</v>
      </c>
      <c r="D386" s="1" t="s">
        <v>845</v>
      </c>
      <c r="E386" s="1"/>
      <c r="F386" s="1"/>
      <c r="G386" s="1">
        <f>$G362</f>
        <v>0</v>
      </c>
      <c r="H386" s="1"/>
      <c r="I386" s="1"/>
      <c r="J386" s="36"/>
      <c r="K386" s="36"/>
      <c r="L386" s="1"/>
      <c r="M386" s="1"/>
      <c r="N386" s="1"/>
      <c r="O386" s="1"/>
      <c r="P386" s="1"/>
      <c r="Q386" s="1"/>
      <c r="R386" s="1"/>
      <c r="S386" s="1"/>
      <c r="T386" s="1"/>
      <c r="U386" s="1"/>
      <c r="V386" s="1"/>
      <c r="W386" s="1"/>
      <c r="X386" s="1"/>
      <c r="Y386" s="1"/>
      <c r="AA386" s="41">
        <f>SUM(AA364:AA385)</f>
        <v>0.99999999999999989</v>
      </c>
      <c r="AB386" s="37">
        <f>SUM(Z364:Z385)</f>
        <v>74378636</v>
      </c>
      <c r="AC386" s="1"/>
      <c r="AE386" s="37">
        <f>AG386-AF386</f>
        <v>-130819</v>
      </c>
      <c r="AF386" s="37">
        <f>SUM(AF364:AF385)</f>
        <v>74509455</v>
      </c>
      <c r="AG386" s="37">
        <f>SUM(AG364:AG385)</f>
        <v>74378636</v>
      </c>
      <c r="AH386" s="69">
        <f>SUM(AH364:AH385)</f>
        <v>19236.400000000001</v>
      </c>
      <c r="AI386" s="69">
        <f>SUM(AI364:AI385)</f>
        <v>180.20000000000002</v>
      </c>
      <c r="AJ386" s="69">
        <f>SUM(AJ364:AJ385)</f>
        <v>15.995274583601923</v>
      </c>
    </row>
    <row r="388" spans="1:89" ht="17" thickBot="1" x14ac:dyDescent="0.25"/>
    <row r="389" spans="1:89" ht="17" thickBot="1" x14ac:dyDescent="0.25">
      <c r="A389" s="3">
        <v>16</v>
      </c>
      <c r="B389" s="1" t="str">
        <f>B$1</f>
        <v>YEAR</v>
      </c>
      <c r="C389" s="1" t="str">
        <f>C$1</f>
        <v>YEAR</v>
      </c>
      <c r="D389" s="1" t="str">
        <f>D$1</f>
        <v>TEAM</v>
      </c>
      <c r="F389" s="1" t="str">
        <f t="shared" ref="F389:Z389" si="44">F$1</f>
        <v>NUMBER</v>
      </c>
      <c r="G389" s="1" t="str">
        <f t="shared" si="44"/>
        <v>PLAYER</v>
      </c>
      <c r="H389" s="1" t="str">
        <f t="shared" si="44"/>
        <v>POS</v>
      </c>
      <c r="I389" s="1" t="str">
        <f t="shared" si="44"/>
        <v>HEIGHT</v>
      </c>
      <c r="J389" s="1" t="str">
        <f t="shared" si="44"/>
        <v>HEIGHT (IN)</v>
      </c>
      <c r="K389" s="1" t="str">
        <f t="shared" si="44"/>
        <v>HEIGHT (M)</v>
      </c>
      <c r="L389" s="1" t="str">
        <f t="shared" si="44"/>
        <v>WEIGHT (LBS)</v>
      </c>
      <c r="M389" s="1" t="str">
        <f t="shared" si="44"/>
        <v>WEIGHT (KG)</v>
      </c>
      <c r="N389" s="1" t="str">
        <f t="shared" si="44"/>
        <v>BMI</v>
      </c>
      <c r="O389" s="1" t="str">
        <f t="shared" si="44"/>
        <v>BIRTH DATE</v>
      </c>
      <c r="P389" s="1" t="str">
        <f t="shared" si="44"/>
        <v>NATION</v>
      </c>
      <c r="Q389" s="1" t="str">
        <f t="shared" si="44"/>
        <v>COUNTRY</v>
      </c>
      <c r="R389" s="1" t="str">
        <f t="shared" si="44"/>
        <v>CONTINENT</v>
      </c>
      <c r="S389" s="1" t="str">
        <f t="shared" si="44"/>
        <v>GLOBAL REGION</v>
      </c>
      <c r="T389" s="1" t="str">
        <f t="shared" si="44"/>
        <v>EXPERIENCE</v>
      </c>
      <c r="U389" s="1"/>
      <c r="V389" s="1" t="str">
        <f t="shared" si="44"/>
        <v>COLLEGE</v>
      </c>
      <c r="W389" s="1" t="str">
        <f t="shared" si="44"/>
        <v>COLLEGE1</v>
      </c>
      <c r="X389" s="1" t="str">
        <f t="shared" si="44"/>
        <v>COLLEGE2</v>
      </c>
      <c r="Y389" s="1" t="str">
        <f t="shared" si="44"/>
        <v>TRANSFER</v>
      </c>
      <c r="Z389" s="1" t="str">
        <f t="shared" si="44"/>
        <v>SALARY</v>
      </c>
      <c r="AA389" s="1" t="s">
        <v>1264</v>
      </c>
      <c r="AD389" s="1" t="str">
        <f>AD$1</f>
        <v>Rk</v>
      </c>
      <c r="AE389" s="1" t="str">
        <f>AE$1</f>
        <v>PLAYER</v>
      </c>
      <c r="AF389" s="1" t="str">
        <f>AF$1</f>
        <v>SALARY - BR</v>
      </c>
      <c r="AG389" s="1" t="str">
        <f>AG$1</f>
        <v>SALARY - KAGGLE</v>
      </c>
      <c r="AH389" s="67" t="str">
        <f>AH$1</f>
        <v>TTL MP</v>
      </c>
      <c r="AI389" s="67" t="str">
        <f>AI$1</f>
        <v>PER</v>
      </c>
      <c r="AJ389" s="67" t="str">
        <f>AJ$1</f>
        <v>WTD-MP-PER</v>
      </c>
      <c r="AO389" t="s">
        <v>550</v>
      </c>
      <c r="AP389" t="s">
        <v>1378</v>
      </c>
      <c r="AQ389" t="s">
        <v>1379</v>
      </c>
      <c r="AR389" t="s">
        <v>1342</v>
      </c>
      <c r="AS389" s="2" t="s">
        <v>1380</v>
      </c>
      <c r="AT389" s="2" t="s">
        <v>1381</v>
      </c>
      <c r="AU389" s="2" t="s">
        <v>1382</v>
      </c>
      <c r="AV389" s="2" t="s">
        <v>1383</v>
      </c>
      <c r="AW389" s="2" t="s">
        <v>1384</v>
      </c>
      <c r="AX389" s="2" t="s">
        <v>1385</v>
      </c>
      <c r="AY389" s="2" t="s">
        <v>1386</v>
      </c>
      <c r="AZ389" s="2" t="s">
        <v>1387</v>
      </c>
      <c r="BA389" s="2" t="s">
        <v>1388</v>
      </c>
      <c r="BB389" s="2" t="s">
        <v>1389</v>
      </c>
      <c r="BC389" s="2" t="s">
        <v>1390</v>
      </c>
      <c r="BD389" s="2" t="s">
        <v>1391</v>
      </c>
      <c r="BE389" s="2" t="s">
        <v>1390</v>
      </c>
      <c r="BF389" s="2" t="s">
        <v>1391</v>
      </c>
      <c r="BG389" s="2" t="s">
        <v>1392</v>
      </c>
      <c r="BH389" s="2" t="s">
        <v>1393</v>
      </c>
      <c r="BI389" s="2" t="s">
        <v>1394</v>
      </c>
      <c r="BK389" s="2" t="s">
        <v>550</v>
      </c>
      <c r="BL389" s="2" t="s">
        <v>1378</v>
      </c>
      <c r="BM389" s="2" t="s">
        <v>1379</v>
      </c>
      <c r="BN389" s="2" t="s">
        <v>1342</v>
      </c>
      <c r="BO389" s="2" t="s">
        <v>1380</v>
      </c>
      <c r="BP389" s="2" t="s">
        <v>1426</v>
      </c>
      <c r="BQ389" s="2" t="s">
        <v>1427</v>
      </c>
      <c r="BR389" s="2" t="s">
        <v>1428</v>
      </c>
      <c r="BS389" s="2" t="s">
        <v>1429</v>
      </c>
      <c r="BT389" s="2" t="s">
        <v>1430</v>
      </c>
      <c r="BU389" s="2" t="s">
        <v>1431</v>
      </c>
      <c r="BV389" s="2" t="s">
        <v>1432</v>
      </c>
      <c r="BW389" s="2" t="s">
        <v>1433</v>
      </c>
      <c r="BX389" s="2" t="s">
        <v>1434</v>
      </c>
      <c r="BY389" s="2" t="s">
        <v>1435</v>
      </c>
      <c r="BZ389" s="2" t="s">
        <v>1436</v>
      </c>
      <c r="CA389" s="2" t="s">
        <v>1437</v>
      </c>
      <c r="CB389" s="2" t="s">
        <v>1378</v>
      </c>
      <c r="CC389" s="2" t="s">
        <v>1438</v>
      </c>
      <c r="CD389" s="2" t="s">
        <v>1439</v>
      </c>
      <c r="CE389" s="2" t="s">
        <v>1440</v>
      </c>
      <c r="CF389" s="2" t="s">
        <v>1441</v>
      </c>
      <c r="CG389" s="2" t="s">
        <v>1378</v>
      </c>
      <c r="CH389" s="2" t="s">
        <v>1442</v>
      </c>
      <c r="CI389" s="2" t="s">
        <v>1443</v>
      </c>
      <c r="CJ389" s="2" t="s">
        <v>1444</v>
      </c>
      <c r="CK389" s="2" t="s">
        <v>1445</v>
      </c>
    </row>
    <row r="390" spans="1:89" ht="17" thickBot="1" x14ac:dyDescent="0.25">
      <c r="A390" s="3" t="s">
        <v>788</v>
      </c>
      <c r="B390" s="1" t="s">
        <v>116</v>
      </c>
      <c r="C390" s="1">
        <v>2007</v>
      </c>
      <c r="D390" s="1" t="s">
        <v>788</v>
      </c>
      <c r="F390" s="2">
        <v>17</v>
      </c>
      <c r="G390" s="2" t="s">
        <v>913</v>
      </c>
      <c r="H390" s="2" t="s">
        <v>576</v>
      </c>
      <c r="I390" s="4" t="s">
        <v>599</v>
      </c>
      <c r="J390" s="16">
        <f>_xlfn.XLOOKUP($I390,DASHBOARD!$I$2:$I$27,DASHBOARD!$J$2:$J$27,"",0)</f>
        <v>78</v>
      </c>
      <c r="K390" s="23">
        <f>J390/DASHBOARD!$C$3</f>
        <v>1.981203962407925</v>
      </c>
      <c r="L390" s="2">
        <v>185</v>
      </c>
      <c r="M390" s="26">
        <f>L390/DASHBOARD!$C$4</f>
        <v>83.900226757369609</v>
      </c>
      <c r="N390" s="26">
        <f t="shared" ref="N390:N405" si="45">M390/(K390^2)</f>
        <v>21.374932837478621</v>
      </c>
      <c r="O390" s="5">
        <v>26298</v>
      </c>
      <c r="P390" s="2" t="s">
        <v>557</v>
      </c>
      <c r="Q390" s="2" t="str">
        <f>_xlfn.XLOOKUP($P390,DASHBOARD!$L$2:$L$150,DASHBOARD!M$2:M$150,"",0)</f>
        <v>United States</v>
      </c>
      <c r="R390" s="2" t="str">
        <f>_xlfn.XLOOKUP($P390,DASHBOARD!$L$2:$L$150,DASHBOARD!N$2:N$150,"",0)</f>
        <v>North America</v>
      </c>
      <c r="S390" s="2" t="str">
        <f>_xlfn.XLOOKUP($P390,DASHBOARD!$L$2:$L$150,DASHBOARD!O$2:O$150,"",0)</f>
        <v>Americas</v>
      </c>
      <c r="T390" s="2">
        <v>11</v>
      </c>
      <c r="V390" s="2" t="s">
        <v>583</v>
      </c>
      <c r="W390" s="2" t="s">
        <v>583</v>
      </c>
      <c r="Y390" s="2" t="str">
        <f t="shared" ref="Y390:Y411" si="46">IF(X390="","","X")</f>
        <v/>
      </c>
      <c r="Z390" s="6">
        <f>_xlfn.XLOOKUP($G390,$AE$390:$AE$411,$AF$390:$AF$411,0,0)</f>
        <v>5117880</v>
      </c>
      <c r="AA390" s="43">
        <f>Z390/$AB$412</f>
        <v>7.7951915426128851E-2</v>
      </c>
      <c r="AD390" s="1">
        <v>1</v>
      </c>
      <c r="AE390" s="2" t="s">
        <v>801</v>
      </c>
      <c r="AF390" s="6">
        <v>17429672</v>
      </c>
      <c r="AG390" s="6" cm="1">
        <f t="array" ref="AG390">_xlfn.XLOOKUP($AE390&amp;$C390&amp;$D390,'[1]NBA-Data-1980-2019'!$B$1:$B$16305&amp;'[1]NBA-Data-1980-2019'!$A$1:$A$16305&amp;'[1]NBA-Data-1980-2019'!$D$1:$D$16305,'[1]NBA-Data-1980-2019'!$G$1:$G$16305,"",0)</f>
        <v>17429672</v>
      </c>
      <c r="AH390" s="68" cm="1">
        <f t="array" ref="AH390">_xlfn.XLOOKUP($AE390&amp;$C390&amp;$D390,'[1]NBA-Data-1980-2019'!$B$1:$B$16305&amp;'[1]NBA-Data-1980-2019'!$A$1:$A$16305&amp;'[1]NBA-Data-1980-2019'!$D$1:$D$16305,'[1]NBA-Data-1980-2019'!$H$1:$H$16305,"",0)</f>
        <v>2728</v>
      </c>
      <c r="AI390" s="68" cm="1">
        <f t="array" ref="AI390">_xlfn.XLOOKUP($AE390&amp;$C390&amp;$D390,'[1]NBA-Data-1980-2019'!$B$1:$B$16305&amp;'[1]NBA-Data-1980-2019'!$A$1:$A$16305&amp;'[1]NBA-Data-1980-2019'!$D$1:$D$16305,'[1]NBA-Data-1980-2019'!$F$1:$F$16305,"",0)</f>
        <v>26.1</v>
      </c>
      <c r="AJ390" s="68">
        <f>IFERROR(($AH390/SUM(AH390:AH411))*$AI390,"")</f>
        <v>3.5717195228396861</v>
      </c>
      <c r="AO390">
        <v>1</v>
      </c>
      <c r="AP390" t="s">
        <v>801</v>
      </c>
      <c r="AQ390">
        <v>30</v>
      </c>
      <c r="AR390">
        <v>80</v>
      </c>
      <c r="AS390" s="2">
        <v>2726</v>
      </c>
      <c r="AW390" s="61">
        <v>0.28999999999999998</v>
      </c>
      <c r="AX390" s="61">
        <v>0.71</v>
      </c>
      <c r="AY390" s="2">
        <v>13.8</v>
      </c>
      <c r="AZ390" s="2">
        <v>14.5</v>
      </c>
      <c r="BA390" s="2">
        <v>70</v>
      </c>
      <c r="BB390" s="2">
        <v>81</v>
      </c>
      <c r="BC390" s="2">
        <v>119</v>
      </c>
      <c r="BD390" s="2">
        <v>23</v>
      </c>
      <c r="BE390" s="2">
        <v>275</v>
      </c>
      <c r="BF390" s="2">
        <v>11</v>
      </c>
      <c r="BG390" s="2">
        <v>621</v>
      </c>
      <c r="BH390" s="2">
        <v>69</v>
      </c>
      <c r="BI390" s="2">
        <v>93</v>
      </c>
      <c r="BK390" s="2">
        <v>1</v>
      </c>
      <c r="BL390" s="2" t="s">
        <v>801</v>
      </c>
      <c r="BM390" s="2">
        <v>30</v>
      </c>
      <c r="BN390" s="2">
        <v>80</v>
      </c>
      <c r="BO390" s="2">
        <v>2726</v>
      </c>
      <c r="BP390" s="2">
        <v>26.1</v>
      </c>
      <c r="BQ390" s="2">
        <v>0.57899999999999996</v>
      </c>
      <c r="BR390" s="2">
        <v>8.0000000000000002E-3</v>
      </c>
      <c r="BS390" s="2">
        <v>0.502</v>
      </c>
      <c r="BT390" s="2">
        <v>9.8000000000000007</v>
      </c>
      <c r="BU390" s="2">
        <v>27</v>
      </c>
      <c r="BV390" s="2">
        <v>18.8</v>
      </c>
      <c r="BW390" s="2">
        <v>18.8</v>
      </c>
      <c r="BX390" s="2">
        <v>1.3</v>
      </c>
      <c r="BY390" s="2">
        <v>5.0999999999999996</v>
      </c>
      <c r="BZ390" s="2">
        <v>14</v>
      </c>
      <c r="CA390" s="2">
        <v>27.9</v>
      </c>
      <c r="CC390" s="2">
        <v>6.3</v>
      </c>
      <c r="CD390" s="2">
        <v>6.8</v>
      </c>
      <c r="CE390" s="2">
        <v>13</v>
      </c>
      <c r="CF390" s="2">
        <v>0.23</v>
      </c>
      <c r="CH390" s="2">
        <v>3.8</v>
      </c>
      <c r="CI390" s="2">
        <v>3.2</v>
      </c>
      <c r="CJ390" s="2">
        <v>7</v>
      </c>
      <c r="CK390" s="2">
        <v>6.2</v>
      </c>
    </row>
    <row r="391" spans="1:89" x14ac:dyDescent="0.2">
      <c r="B391" s="1" t="s">
        <v>116</v>
      </c>
      <c r="C391" s="1">
        <v>2007</v>
      </c>
      <c r="D391" s="1" t="s">
        <v>788</v>
      </c>
      <c r="F391" s="2">
        <v>15</v>
      </c>
      <c r="G391" s="2" t="s">
        <v>796</v>
      </c>
      <c r="H391" s="2" t="s">
        <v>566</v>
      </c>
      <c r="I391" s="4" t="s">
        <v>595</v>
      </c>
      <c r="J391" s="16">
        <f>_xlfn.XLOOKUP($I391,DASHBOARD!$I$2:$I$27,DASHBOARD!$J$2:$J$27,"",0)</f>
        <v>82</v>
      </c>
      <c r="K391" s="23">
        <f>J391/DASHBOARD!$C$3</f>
        <v>2.0828041656083314</v>
      </c>
      <c r="L391" s="2">
        <v>235</v>
      </c>
      <c r="M391" s="26">
        <f>L391/DASHBOARD!$C$4</f>
        <v>106.57596371882086</v>
      </c>
      <c r="N391" s="26">
        <f t="shared" si="45"/>
        <v>24.567580811821056</v>
      </c>
      <c r="O391" s="5">
        <v>29316</v>
      </c>
      <c r="P391" s="2" t="s">
        <v>557</v>
      </c>
      <c r="Q391" s="2" t="str">
        <f>_xlfn.XLOOKUP($P391,DASHBOARD!$L$2:$L$150,DASHBOARD!M$2:M$150,"",0)</f>
        <v>United States</v>
      </c>
      <c r="R391" s="2" t="str">
        <f>_xlfn.XLOOKUP($P391,DASHBOARD!$L$2:$L$150,DASHBOARD!N$2:N$150,"",0)</f>
        <v>North America</v>
      </c>
      <c r="S391" s="2" t="str">
        <f>_xlfn.XLOOKUP($P391,DASHBOARD!$L$2:$L$150,DASHBOARD!O$2:O$150,"",0)</f>
        <v>Americas</v>
      </c>
      <c r="T391" s="2">
        <v>2</v>
      </c>
      <c r="V391" s="2" t="s">
        <v>558</v>
      </c>
      <c r="W391" s="2" t="s">
        <v>558</v>
      </c>
      <c r="Y391" s="2" t="str">
        <f t="shared" si="46"/>
        <v/>
      </c>
      <c r="Z391" s="6">
        <f>_xlfn.XLOOKUP($G391,$AE$390:$AE$411,$AF$390:$AF$411,0,0)</f>
        <v>2000000</v>
      </c>
      <c r="AA391" s="43">
        <f>Z391/$AB$412</f>
        <v>3.0462580375518321E-2</v>
      </c>
      <c r="AD391" s="1">
        <v>2</v>
      </c>
      <c r="AE391" s="2" t="s">
        <v>810</v>
      </c>
      <c r="AF391" s="6">
        <v>9450000</v>
      </c>
      <c r="AG391" s="6" cm="1">
        <f t="array" ref="AG391">_xlfn.XLOOKUP($AE391&amp;$C391&amp;$D391,'[1]NBA-Data-1980-2019'!$B$1:$B$16305&amp;'[1]NBA-Data-1980-2019'!$A$1:$A$16305&amp;'[1]NBA-Data-1980-2019'!$D$1:$D$16305,'[1]NBA-Data-1980-2019'!$G$1:$G$16305,"",0)</f>
        <v>9450000</v>
      </c>
      <c r="AH391" s="68" cm="1">
        <f t="array" ref="AH391">_xlfn.XLOOKUP($AE391&amp;$C391&amp;$D391,'[1]NBA-Data-1980-2019'!$B$1:$B$16305&amp;'[1]NBA-Data-1980-2019'!$A$1:$A$16305&amp;'[1]NBA-Data-1980-2019'!$D$1:$D$16305,'[1]NBA-Data-1980-2019'!$H$1:$H$16305,"",0)</f>
        <v>2502.5</v>
      </c>
      <c r="AI391" s="68" cm="1">
        <f t="array" ref="AI391">_xlfn.XLOOKUP($AE391&amp;$C391&amp;$D391,'[1]NBA-Data-1980-2019'!$B$1:$B$16305&amp;'[1]NBA-Data-1980-2019'!$A$1:$A$16305&amp;'[1]NBA-Data-1980-2019'!$D$1:$D$16305,'[1]NBA-Data-1980-2019'!$F$1:$F$16305,"",0)</f>
        <v>21.4</v>
      </c>
      <c r="AJ391" s="68">
        <f>IFERROR(($AH391/SUM(AH390:AH411))*$AI391,"")</f>
        <v>2.686459723295175</v>
      </c>
      <c r="AO391">
        <v>2</v>
      </c>
      <c r="AP391" t="s">
        <v>810</v>
      </c>
      <c r="AQ391">
        <v>24</v>
      </c>
      <c r="AR391">
        <v>77</v>
      </c>
      <c r="AS391" s="2">
        <v>2499</v>
      </c>
      <c r="AT391" s="61">
        <v>0.99</v>
      </c>
      <c r="AU391" s="61">
        <v>0.01</v>
      </c>
      <c r="AY391" s="2">
        <v>10.4</v>
      </c>
      <c r="AZ391" s="2">
        <v>3.1</v>
      </c>
      <c r="BA391" s="2">
        <v>77</v>
      </c>
      <c r="BB391" s="2">
        <v>57</v>
      </c>
      <c r="BC391" s="2">
        <v>48</v>
      </c>
      <c r="BD391" s="2">
        <v>21</v>
      </c>
      <c r="BE391" s="2">
        <v>153</v>
      </c>
      <c r="BF391" s="2">
        <v>13</v>
      </c>
      <c r="BG391" s="2">
        <v>997</v>
      </c>
      <c r="BH391" s="2">
        <v>35</v>
      </c>
      <c r="BI391" s="2">
        <v>69</v>
      </c>
      <c r="BK391" s="2">
        <v>2</v>
      </c>
      <c r="BL391" s="2" t="s">
        <v>810</v>
      </c>
      <c r="BM391" s="2">
        <v>24</v>
      </c>
      <c r="BN391" s="2">
        <v>77</v>
      </c>
      <c r="BO391" s="2">
        <v>2499</v>
      </c>
      <c r="BP391" s="2">
        <v>21.4</v>
      </c>
      <c r="BQ391" s="2">
        <v>0.57199999999999995</v>
      </c>
      <c r="BR391" s="2">
        <v>3.5000000000000003E-2</v>
      </c>
      <c r="BS391" s="2">
        <v>0.31900000000000001</v>
      </c>
      <c r="BT391" s="2">
        <v>1.7</v>
      </c>
      <c r="BU391" s="2">
        <v>10</v>
      </c>
      <c r="BV391" s="2">
        <v>6</v>
      </c>
      <c r="BW391" s="2">
        <v>31.7</v>
      </c>
      <c r="BX391" s="2">
        <v>1.8</v>
      </c>
      <c r="BY391" s="2">
        <v>0.2</v>
      </c>
      <c r="BZ391" s="2">
        <v>13.3</v>
      </c>
      <c r="CA391" s="2">
        <v>27.4</v>
      </c>
      <c r="CC391" s="2">
        <v>5.8</v>
      </c>
      <c r="CD391" s="2">
        <v>3.9</v>
      </c>
      <c r="CE391" s="2">
        <v>9.6</v>
      </c>
      <c r="CF391" s="2">
        <v>0.185</v>
      </c>
      <c r="CH391" s="2">
        <v>2.7</v>
      </c>
      <c r="CI391" s="2">
        <v>0.4</v>
      </c>
      <c r="CJ391" s="2">
        <v>3.1</v>
      </c>
      <c r="CK391" s="2">
        <v>3.2</v>
      </c>
    </row>
    <row r="392" spans="1:89" x14ac:dyDescent="0.2">
      <c r="B392" s="1" t="s">
        <v>116</v>
      </c>
      <c r="C392" s="1">
        <v>2007</v>
      </c>
      <c r="D392" s="1" t="s">
        <v>788</v>
      </c>
      <c r="F392" s="2">
        <v>12</v>
      </c>
      <c r="G392" s="2" t="s">
        <v>914</v>
      </c>
      <c r="H392" s="2" t="s">
        <v>570</v>
      </c>
      <c r="I392" s="4" t="s">
        <v>604</v>
      </c>
      <c r="J392" s="16">
        <f>_xlfn.XLOOKUP($I392,DASHBOARD!$I$2:$I$27,DASHBOARD!$J$2:$J$27,"",0)</f>
        <v>79</v>
      </c>
      <c r="K392" s="23">
        <f>J392/DASHBOARD!$C$3</f>
        <v>2.0066040132080265</v>
      </c>
      <c r="L392" s="2">
        <v>185</v>
      </c>
      <c r="M392" s="26">
        <f>L392/DASHBOARD!$C$4</f>
        <v>83.900226757369609</v>
      </c>
      <c r="N392" s="26">
        <f t="shared" si="45"/>
        <v>20.837220218429728</v>
      </c>
      <c r="O392" s="5">
        <v>26098</v>
      </c>
      <c r="P392" s="2" t="s">
        <v>557</v>
      </c>
      <c r="Q392" s="2" t="str">
        <f>_xlfn.XLOOKUP($P392,DASHBOARD!$L$2:$L$150,DASHBOARD!M$2:M$150,"",0)</f>
        <v>United States</v>
      </c>
      <c r="R392" s="2" t="str">
        <f>_xlfn.XLOOKUP($P392,DASHBOARD!$L$2:$L$150,DASHBOARD!N$2:N$150,"",0)</f>
        <v>North America</v>
      </c>
      <c r="S392" s="2" t="str">
        <f>_xlfn.XLOOKUP($P392,DASHBOARD!$L$2:$L$150,DASHBOARD!O$2:O$150,"",0)</f>
        <v>Americas</v>
      </c>
      <c r="T392" s="2">
        <v>10</v>
      </c>
      <c r="V392" s="2" t="s">
        <v>915</v>
      </c>
      <c r="W392" s="2" t="s">
        <v>915</v>
      </c>
      <c r="Y392" s="2" t="str">
        <f t="shared" si="46"/>
        <v/>
      </c>
      <c r="Z392" s="6">
        <f>_xlfn.XLOOKUP($G392,$AE$390:$AE$411,$AF$390:$AF$411,0,0)</f>
        <v>3750000</v>
      </c>
      <c r="AA392" s="43">
        <f>Z392/$AB$412</f>
        <v>5.7117338204096854E-2</v>
      </c>
      <c r="AD392" s="1">
        <v>3</v>
      </c>
      <c r="AE392" s="2" t="s">
        <v>803</v>
      </c>
      <c r="AF392" s="6">
        <v>8254375</v>
      </c>
      <c r="AG392" s="6" cm="1">
        <f t="array" ref="AG392">_xlfn.XLOOKUP($AE392&amp;$C392&amp;$D392,'[1]NBA-Data-1980-2019'!$B$1:$B$16305&amp;'[1]NBA-Data-1980-2019'!$A$1:$A$16305&amp;'[1]NBA-Data-1980-2019'!$D$1:$D$16305,'[1]NBA-Data-1980-2019'!$G$1:$G$16305,"",0)</f>
        <v>8254375</v>
      </c>
      <c r="AH392" s="68" cm="1">
        <f t="array" ref="AH392">_xlfn.XLOOKUP($AE392&amp;$C392&amp;$D392,'[1]NBA-Data-1980-2019'!$B$1:$B$16305&amp;'[1]NBA-Data-1980-2019'!$A$1:$A$16305&amp;'[1]NBA-Data-1980-2019'!$D$1:$D$16305,'[1]NBA-Data-1980-2019'!$H$1:$H$16305,"",0)</f>
        <v>2062.5</v>
      </c>
      <c r="AI392" s="68" cm="1">
        <f t="array" ref="AI392">_xlfn.XLOOKUP($AE392&amp;$C392&amp;$D392,'[1]NBA-Data-1980-2019'!$B$1:$B$16305&amp;'[1]NBA-Data-1980-2019'!$A$1:$A$16305&amp;'[1]NBA-Data-1980-2019'!$D$1:$D$16305,'[1]NBA-Data-1980-2019'!$F$1:$F$16305,"",0)</f>
        <v>24.1</v>
      </c>
      <c r="AJ392" s="68">
        <f>IFERROR(($AH392/SUM(AH390:AH411))*$AI392,"")</f>
        <v>2.4934661342590272</v>
      </c>
      <c r="AO392">
        <v>3</v>
      </c>
      <c r="AP392" t="s">
        <v>914</v>
      </c>
      <c r="AQ392">
        <v>35</v>
      </c>
      <c r="AR392">
        <v>82</v>
      </c>
      <c r="AS392" s="2">
        <v>2464</v>
      </c>
      <c r="AU392" s="61">
        <v>0.21</v>
      </c>
      <c r="AV392" s="61">
        <v>0.74</v>
      </c>
      <c r="AW392" s="61">
        <v>0.05</v>
      </c>
      <c r="AY392" s="2">
        <v>13.2</v>
      </c>
      <c r="AZ392" s="2">
        <v>10.4</v>
      </c>
      <c r="BA392" s="2">
        <v>28</v>
      </c>
      <c r="BB392" s="2">
        <v>17</v>
      </c>
      <c r="BC392" s="2">
        <v>57</v>
      </c>
      <c r="BD392" s="2">
        <v>11</v>
      </c>
      <c r="BE392" s="2">
        <v>31</v>
      </c>
      <c r="BF392" s="2">
        <v>31</v>
      </c>
      <c r="BG392" s="2">
        <v>271</v>
      </c>
      <c r="BH392" s="2">
        <v>9</v>
      </c>
      <c r="BI392" s="2">
        <v>12</v>
      </c>
      <c r="BK392" s="2">
        <v>3</v>
      </c>
      <c r="BL392" s="2" t="s">
        <v>914</v>
      </c>
      <c r="BM392" s="2">
        <v>35</v>
      </c>
      <c r="BN392" s="2">
        <v>82</v>
      </c>
      <c r="BO392" s="2">
        <v>2464</v>
      </c>
      <c r="BP392" s="2">
        <v>7.1</v>
      </c>
      <c r="BQ392" s="2">
        <v>0.51100000000000001</v>
      </c>
      <c r="BR392" s="2">
        <v>0.497</v>
      </c>
      <c r="BS392" s="2">
        <v>0.156</v>
      </c>
      <c r="BT392" s="2">
        <v>1.2</v>
      </c>
      <c r="BU392" s="2">
        <v>9.4</v>
      </c>
      <c r="BV392" s="2">
        <v>5.5</v>
      </c>
      <c r="BW392" s="2">
        <v>7</v>
      </c>
      <c r="BX392" s="2">
        <v>1.3</v>
      </c>
      <c r="BY392" s="2">
        <v>0.7</v>
      </c>
      <c r="BZ392" s="2">
        <v>11.5</v>
      </c>
      <c r="CA392" s="2">
        <v>10.9</v>
      </c>
      <c r="CC392" s="2">
        <v>0.4</v>
      </c>
      <c r="CD392" s="2">
        <v>3.6</v>
      </c>
      <c r="CE392" s="2">
        <v>4.0999999999999996</v>
      </c>
      <c r="CF392" s="2">
        <v>7.9000000000000001E-2</v>
      </c>
      <c r="CH392" s="2">
        <v>-2.5</v>
      </c>
      <c r="CI392" s="2">
        <v>1.4</v>
      </c>
      <c r="CJ392" s="2">
        <v>-1.1000000000000001</v>
      </c>
      <c r="CK392" s="2">
        <v>0.6</v>
      </c>
    </row>
    <row r="393" spans="1:89" x14ac:dyDescent="0.2">
      <c r="B393" s="1" t="s">
        <v>116</v>
      </c>
      <c r="C393" s="1">
        <v>2007</v>
      </c>
      <c r="D393" s="1" t="s">
        <v>788</v>
      </c>
      <c r="F393" s="2">
        <v>45</v>
      </c>
      <c r="G393" s="2" t="s">
        <v>916</v>
      </c>
      <c r="H393" s="2" t="s">
        <v>552</v>
      </c>
      <c r="I393" s="4" t="s">
        <v>595</v>
      </c>
      <c r="J393" s="16">
        <f>_xlfn.XLOOKUP($I393,DASHBOARD!$I$2:$I$27,DASHBOARD!$J$2:$J$27,"",0)</f>
        <v>82</v>
      </c>
      <c r="K393" s="23">
        <f>J393/DASHBOARD!$C$3</f>
        <v>2.0828041656083314</v>
      </c>
      <c r="L393" s="2">
        <v>250</v>
      </c>
      <c r="M393" s="26">
        <f>L393/DASHBOARD!$C$4</f>
        <v>113.37868480725623</v>
      </c>
      <c r="N393" s="26">
        <f t="shared" si="45"/>
        <v>26.135724267894741</v>
      </c>
      <c r="O393" s="5">
        <v>31116</v>
      </c>
      <c r="P393" s="2" t="s">
        <v>557</v>
      </c>
      <c r="Q393" s="2" t="str">
        <f>_xlfn.XLOOKUP($P393,DASHBOARD!$L$2:$L$150,DASHBOARD!M$2:M$150,"",0)</f>
        <v>United States</v>
      </c>
      <c r="R393" s="2" t="str">
        <f>_xlfn.XLOOKUP($P393,DASHBOARD!$L$2:$L$150,DASHBOARD!N$2:N$150,"",0)</f>
        <v>North America</v>
      </c>
      <c r="S393" s="2" t="str">
        <f>_xlfn.XLOOKUP($P393,DASHBOARD!$L$2:$L$150,DASHBOARD!O$2:O$150,"",0)</f>
        <v>Americas</v>
      </c>
      <c r="T393" s="2">
        <v>2</v>
      </c>
      <c r="Y393" s="2" t="str">
        <f t="shared" si="46"/>
        <v/>
      </c>
      <c r="Z393" s="6">
        <f>_xlfn.XLOOKUP($G393,$AE$390:$AE$411,$AF$390:$AF$411,0,0)</f>
        <v>2200000</v>
      </c>
      <c r="AA393" s="43">
        <f>Z393/$AB$412</f>
        <v>3.3508838413070154E-2</v>
      </c>
      <c r="AD393" s="1">
        <v>4</v>
      </c>
      <c r="AE393" s="2" t="s">
        <v>913</v>
      </c>
      <c r="AF393" s="6">
        <v>5117880</v>
      </c>
      <c r="AG393" s="6" cm="1">
        <f t="array" ref="AG393">_xlfn.XLOOKUP($AE393&amp;$C393&amp;$D393,'[1]NBA-Data-1980-2019'!$B$1:$B$16305&amp;'[1]NBA-Data-1980-2019'!$A$1:$A$16305&amp;'[1]NBA-Data-1980-2019'!$D$1:$D$16305,'[1]NBA-Data-1980-2019'!$G$1:$G$16305,"",0)</f>
        <v>5117880</v>
      </c>
      <c r="AH393" s="68" cm="1">
        <f t="array" ref="AH393">_xlfn.XLOOKUP($AE393&amp;$C393&amp;$D393,'[1]NBA-Data-1980-2019'!$B$1:$B$16305&amp;'[1]NBA-Data-1980-2019'!$A$1:$A$16305&amp;'[1]NBA-Data-1980-2019'!$D$1:$D$16305,'[1]NBA-Data-1980-2019'!$H$1:$H$16305,"",0)</f>
        <v>1627.5</v>
      </c>
      <c r="AI393" s="68" cm="1">
        <f t="array" ref="AI393">_xlfn.XLOOKUP($AE393&amp;$C393&amp;$D393,'[1]NBA-Data-1980-2019'!$B$1:$B$16305&amp;'[1]NBA-Data-1980-2019'!$A$1:$A$16305&amp;'[1]NBA-Data-1980-2019'!$D$1:$D$16305,'[1]NBA-Data-1980-2019'!$F$1:$F$16305,"",0)</f>
        <v>16.600000000000001</v>
      </c>
      <c r="AJ393" s="68">
        <f>IFERROR(($AH393/SUM(AH390:AH411))*$AI393,"")</f>
        <v>1.3552566893742541</v>
      </c>
      <c r="AO393">
        <v>4</v>
      </c>
      <c r="AP393" t="s">
        <v>803</v>
      </c>
      <c r="AQ393">
        <v>29</v>
      </c>
      <c r="AR393">
        <v>75</v>
      </c>
      <c r="AS393" s="2">
        <v>2060</v>
      </c>
      <c r="AU393" s="61">
        <v>0.75</v>
      </c>
      <c r="AV393" s="61">
        <v>0.25</v>
      </c>
      <c r="AY393" s="2">
        <v>13.4</v>
      </c>
      <c r="AZ393" s="2">
        <v>8.6999999999999993</v>
      </c>
      <c r="BA393" s="2">
        <v>84</v>
      </c>
      <c r="BB393" s="2">
        <v>42</v>
      </c>
      <c r="BC393" s="2">
        <v>58</v>
      </c>
      <c r="BD393" s="2">
        <v>17</v>
      </c>
      <c r="BE393" s="2">
        <v>149</v>
      </c>
      <c r="BF393" s="2">
        <v>33</v>
      </c>
      <c r="BG393" s="2">
        <v>588</v>
      </c>
      <c r="BH393" s="2">
        <v>37</v>
      </c>
      <c r="BI393" s="2">
        <v>40</v>
      </c>
      <c r="BK393" s="2">
        <v>4</v>
      </c>
      <c r="BL393" s="2" t="s">
        <v>803</v>
      </c>
      <c r="BM393" s="2">
        <v>29</v>
      </c>
      <c r="BN393" s="2">
        <v>75</v>
      </c>
      <c r="BO393" s="2">
        <v>2060</v>
      </c>
      <c r="BP393" s="2">
        <v>24.1</v>
      </c>
      <c r="BQ393" s="2">
        <v>0.60899999999999999</v>
      </c>
      <c r="BR393" s="2">
        <v>0.378</v>
      </c>
      <c r="BS393" s="2">
        <v>0.436</v>
      </c>
      <c r="BT393" s="2">
        <v>3.6</v>
      </c>
      <c r="BU393" s="2">
        <v>15.1</v>
      </c>
      <c r="BV393" s="2">
        <v>9.6</v>
      </c>
      <c r="BW393" s="2">
        <v>22.6</v>
      </c>
      <c r="BX393" s="2">
        <v>2.8</v>
      </c>
      <c r="BY393" s="2">
        <v>1</v>
      </c>
      <c r="BZ393" s="2">
        <v>13.4</v>
      </c>
      <c r="CA393" s="2">
        <v>27.1</v>
      </c>
      <c r="CC393" s="2">
        <v>6.3</v>
      </c>
      <c r="CD393" s="2">
        <v>4.3</v>
      </c>
      <c r="CE393" s="2">
        <v>10.6</v>
      </c>
      <c r="CF393" s="2">
        <v>0.246</v>
      </c>
      <c r="CH393" s="2">
        <v>5.3</v>
      </c>
      <c r="CI393" s="2">
        <v>2.5</v>
      </c>
      <c r="CJ393" s="2">
        <v>7.8</v>
      </c>
      <c r="CK393" s="2">
        <v>5.0999999999999996</v>
      </c>
    </row>
    <row r="394" spans="1:89" x14ac:dyDescent="0.2">
      <c r="B394" s="1" t="s">
        <v>116</v>
      </c>
      <c r="C394" s="1">
        <v>2007</v>
      </c>
      <c r="D394" s="1" t="s">
        <v>788</v>
      </c>
      <c r="F394" s="2">
        <v>21</v>
      </c>
      <c r="G394" s="2" t="s">
        <v>801</v>
      </c>
      <c r="H394" s="2" t="s">
        <v>552</v>
      </c>
      <c r="I394" s="4" t="s">
        <v>1149</v>
      </c>
      <c r="J394" s="16">
        <f>_xlfn.XLOOKUP($I394,DASHBOARD!$I$2:$I$27,DASHBOARD!$J$2:$J$27,"",0)</f>
        <v>83</v>
      </c>
      <c r="K394" s="23">
        <f>J394/DASHBOARD!$C$3</f>
        <v>2.1082042164084331</v>
      </c>
      <c r="L394" s="2">
        <v>250</v>
      </c>
      <c r="M394" s="26">
        <f>L394/DASHBOARD!$C$4</f>
        <v>113.37868480725623</v>
      </c>
      <c r="N394" s="26">
        <f t="shared" si="45"/>
        <v>25.509741613779099</v>
      </c>
      <c r="O394" s="5">
        <v>27875</v>
      </c>
      <c r="P394" s="2" t="s">
        <v>802</v>
      </c>
      <c r="Q394" s="2" t="str">
        <f>_xlfn.XLOOKUP($P394,DASHBOARD!$L$2:$L$150,DASHBOARD!M$2:M$150,"",0)</f>
        <v>Virgin Islands (US)</v>
      </c>
      <c r="R394" s="2" t="str">
        <f>_xlfn.XLOOKUP($P394,DASHBOARD!$L$2:$L$150,DASHBOARD!N$2:N$150,"",0)</f>
        <v>North America</v>
      </c>
      <c r="S394" s="2" t="str">
        <f>_xlfn.XLOOKUP($P394,DASHBOARD!$L$2:$L$150,DASHBOARD!O$2:O$150,"",0)</f>
        <v>Caribbean</v>
      </c>
      <c r="T394" s="2">
        <v>9</v>
      </c>
      <c r="V394" s="2" t="s">
        <v>642</v>
      </c>
      <c r="W394" s="2" t="s">
        <v>642</v>
      </c>
      <c r="Y394" s="2" t="str">
        <f t="shared" si="46"/>
        <v/>
      </c>
      <c r="Z394" s="6">
        <f>_xlfn.XLOOKUP($G394,$AE$390:$AE$411,$AF$390:$AF$411,0,0)</f>
        <v>17429672</v>
      </c>
      <c r="AA394" s="43">
        <f>Z394/$AB$412</f>
        <v>0.26547639210946056</v>
      </c>
      <c r="AD394" s="1">
        <v>5</v>
      </c>
      <c r="AE394" s="2" t="s">
        <v>914</v>
      </c>
      <c r="AF394" s="6">
        <v>3750000</v>
      </c>
      <c r="AG394" s="6" cm="1">
        <f t="array" ref="AG394">_xlfn.XLOOKUP($AE394&amp;$C394&amp;$D394,'[1]NBA-Data-1980-2019'!$B$1:$B$16305&amp;'[1]NBA-Data-1980-2019'!$A$1:$A$16305&amp;'[1]NBA-Data-1980-2019'!$D$1:$D$16305,'[1]NBA-Data-1980-2019'!$G$1:$G$16305,"",0)</f>
        <v>3750000</v>
      </c>
      <c r="AH394" s="68" cm="1">
        <f t="array" ref="AH394">_xlfn.XLOOKUP($AE394&amp;$C394&amp;$D394,'[1]NBA-Data-1980-2019'!$B$1:$B$16305&amp;'[1]NBA-Data-1980-2019'!$A$1:$A$16305&amp;'[1]NBA-Data-1980-2019'!$D$1:$D$16305,'[1]NBA-Data-1980-2019'!$H$1:$H$16305,"",0)</f>
        <v>2460</v>
      </c>
      <c r="AI394" s="68" cm="1">
        <f t="array" ref="AI394">_xlfn.XLOOKUP($AE394&amp;$C394&amp;$D394,'[1]NBA-Data-1980-2019'!$B$1:$B$16305&amp;'[1]NBA-Data-1980-2019'!$A$1:$A$16305&amp;'[1]NBA-Data-1980-2019'!$D$1:$D$16305,'[1]NBA-Data-1980-2019'!$F$1:$F$16305,"",0)</f>
        <v>7.1</v>
      </c>
      <c r="AJ394" s="68">
        <f>IFERROR(($AH394/SUM(AH390:AH411))*$AI394,"")</f>
        <v>0.87616505974536729</v>
      </c>
      <c r="AO394">
        <v>5</v>
      </c>
      <c r="AP394" t="s">
        <v>921</v>
      </c>
      <c r="AQ394">
        <v>33</v>
      </c>
      <c r="AR394">
        <v>82</v>
      </c>
      <c r="AS394" s="2">
        <v>1823</v>
      </c>
      <c r="AU394" s="61">
        <v>0.01</v>
      </c>
      <c r="AV394" s="61">
        <v>0.76</v>
      </c>
      <c r="AW394" s="61">
        <v>0.24</v>
      </c>
      <c r="AY394" s="2">
        <v>4.5999999999999996</v>
      </c>
      <c r="AZ394" s="2">
        <v>-8.6</v>
      </c>
      <c r="BA394" s="2">
        <v>19</v>
      </c>
      <c r="BB394" s="2">
        <v>15</v>
      </c>
      <c r="BC394" s="2">
        <v>45</v>
      </c>
      <c r="BD394" s="2">
        <v>7</v>
      </c>
      <c r="BE394" s="2">
        <v>26</v>
      </c>
      <c r="BF394" s="2">
        <v>2</v>
      </c>
      <c r="BG394" s="2">
        <v>256</v>
      </c>
      <c r="BH394" s="2">
        <v>6</v>
      </c>
      <c r="BI394" s="2">
        <v>7</v>
      </c>
      <c r="BK394" s="2">
        <v>5</v>
      </c>
      <c r="BL394" s="2" t="s">
        <v>921</v>
      </c>
      <c r="BM394" s="2">
        <v>33</v>
      </c>
      <c r="BN394" s="2">
        <v>82</v>
      </c>
      <c r="BO394" s="2">
        <v>1823</v>
      </c>
      <c r="BP394" s="2">
        <v>13.7</v>
      </c>
      <c r="BQ394" s="2">
        <v>0.52400000000000002</v>
      </c>
      <c r="BR394" s="2">
        <v>0.43099999999999999</v>
      </c>
      <c r="BS394" s="2">
        <v>0.14799999999999999</v>
      </c>
      <c r="BT394" s="2">
        <v>2.2999999999999998</v>
      </c>
      <c r="BU394" s="2">
        <v>12</v>
      </c>
      <c r="BV394" s="2">
        <v>7.4</v>
      </c>
      <c r="BW394" s="2">
        <v>9.6999999999999993</v>
      </c>
      <c r="BX394" s="2">
        <v>0.9</v>
      </c>
      <c r="BY394" s="2">
        <v>0.6</v>
      </c>
      <c r="BZ394" s="2">
        <v>6.1</v>
      </c>
      <c r="CA394" s="2">
        <v>19.600000000000001</v>
      </c>
      <c r="CC394" s="2">
        <v>2.1</v>
      </c>
      <c r="CD394" s="2">
        <v>2.6</v>
      </c>
      <c r="CE394" s="2">
        <v>4.7</v>
      </c>
      <c r="CF394" s="2">
        <v>0.125</v>
      </c>
      <c r="CH394" s="2">
        <v>0.8</v>
      </c>
      <c r="CI394" s="2">
        <v>-0.1</v>
      </c>
      <c r="CJ394" s="2">
        <v>0.7</v>
      </c>
      <c r="CK394" s="2">
        <v>1.2</v>
      </c>
    </row>
    <row r="395" spans="1:89" x14ac:dyDescent="0.2">
      <c r="B395" s="1" t="s">
        <v>116</v>
      </c>
      <c r="C395" s="1">
        <v>2007</v>
      </c>
      <c r="D395" s="1" t="s">
        <v>788</v>
      </c>
      <c r="F395" s="2">
        <v>16</v>
      </c>
      <c r="G395" s="2" t="s">
        <v>917</v>
      </c>
      <c r="H395" s="2" t="s">
        <v>552</v>
      </c>
      <c r="I395" s="4" t="s">
        <v>1151</v>
      </c>
      <c r="J395" s="16">
        <f>_xlfn.XLOOKUP($I395,DASHBOARD!$I$2:$I$27,DASHBOARD!$J$2:$J$27,"",0)</f>
        <v>85</v>
      </c>
      <c r="K395" s="23">
        <f>J395/DASHBOARD!$C$3</f>
        <v>2.1590043180086362</v>
      </c>
      <c r="L395" s="2">
        <v>235</v>
      </c>
      <c r="M395" s="26">
        <f>L395/DASHBOARD!$C$4</f>
        <v>106.57596371882086</v>
      </c>
      <c r="N395" s="26">
        <f t="shared" si="45"/>
        <v>22.864001851721074</v>
      </c>
      <c r="O395" s="5">
        <v>27818</v>
      </c>
      <c r="P395" s="2" t="s">
        <v>918</v>
      </c>
      <c r="Q395" s="2" t="str">
        <f>_xlfn.XLOOKUP($P395,DASHBOARD!$L$2:$L$150,DASHBOARD!M$2:M$150,"",0)</f>
        <v>Netherlands</v>
      </c>
      <c r="R395" s="2" t="str">
        <f>_xlfn.XLOOKUP($P395,DASHBOARD!$L$2:$L$150,DASHBOARD!N$2:N$150,"",0)</f>
        <v>Europe</v>
      </c>
      <c r="S395" s="2" t="str">
        <f>_xlfn.XLOOKUP($P395,DASHBOARD!$L$2:$L$150,DASHBOARD!O$2:O$150,"",0)</f>
        <v>Eurasia</v>
      </c>
      <c r="T395" s="2">
        <v>3</v>
      </c>
      <c r="V395" s="2" t="s">
        <v>861</v>
      </c>
      <c r="W395" s="2" t="s">
        <v>861</v>
      </c>
      <c r="Y395" s="2" t="str">
        <f t="shared" si="46"/>
        <v/>
      </c>
      <c r="Z395" s="6">
        <f>_xlfn.XLOOKUP($G395,$AE$390:$AE$411,$AF$390:$AF$411,0,0)</f>
        <v>3000000</v>
      </c>
      <c r="AA395" s="43">
        <f>Z395/$AB$412</f>
        <v>4.5693870563277478E-2</v>
      </c>
      <c r="AD395" s="1">
        <v>6</v>
      </c>
      <c r="AE395" s="2" t="s">
        <v>923</v>
      </c>
      <c r="AF395" s="6">
        <v>3315000</v>
      </c>
      <c r="AG395" s="6" cm="1">
        <f t="array" ref="AG395">_xlfn.XLOOKUP($AE395&amp;$C395&amp;$D395,'[1]NBA-Data-1980-2019'!$B$1:$B$16305&amp;'[1]NBA-Data-1980-2019'!$A$1:$A$16305&amp;'[1]NBA-Data-1980-2019'!$D$1:$D$16305,'[1]NBA-Data-1980-2019'!$G$1:$G$16305,"",0)</f>
        <v>3315000</v>
      </c>
      <c r="AH395" s="68" cm="1">
        <f t="array" ref="AH395">_xlfn.XLOOKUP($AE395&amp;$C395&amp;$D395,'[1]NBA-Data-1980-2019'!$B$1:$B$16305&amp;'[1]NBA-Data-1980-2019'!$A$1:$A$16305&amp;'[1]NBA-Data-1980-2019'!$D$1:$D$16305,'[1]NBA-Data-1980-2019'!$H$1:$H$16305,"",0)</f>
        <v>1122</v>
      </c>
      <c r="AI395" s="68" cm="1">
        <f t="array" ref="AI395">_xlfn.XLOOKUP($AE395&amp;$C395&amp;$D395,'[1]NBA-Data-1980-2019'!$B$1:$B$16305&amp;'[1]NBA-Data-1980-2019'!$A$1:$A$16305&amp;'[1]NBA-Data-1980-2019'!$D$1:$D$16305,'[1]NBA-Data-1980-2019'!$F$1:$F$16305,"",0)</f>
        <v>11.9</v>
      </c>
      <c r="AJ395" s="68">
        <f>IFERROR(($AH395/SUM(AH390:AH411))*$AI395,"")</f>
        <v>0.6697801811924996</v>
      </c>
      <c r="AO395">
        <v>6</v>
      </c>
      <c r="AP395" t="s">
        <v>913</v>
      </c>
      <c r="AQ395">
        <v>35</v>
      </c>
      <c r="AR395">
        <v>75</v>
      </c>
      <c r="AS395" s="2">
        <v>1631</v>
      </c>
      <c r="AU395" s="61">
        <v>0.94</v>
      </c>
      <c r="AV395" s="61">
        <v>0.06</v>
      </c>
      <c r="AY395" s="2">
        <v>6.6</v>
      </c>
      <c r="AZ395" s="2">
        <v>-4.5999999999999996</v>
      </c>
      <c r="BA395" s="2">
        <v>32</v>
      </c>
      <c r="BB395" s="2">
        <v>16</v>
      </c>
      <c r="BC395" s="2">
        <v>48</v>
      </c>
      <c r="BD395" s="2">
        <v>8</v>
      </c>
      <c r="BE395" s="2">
        <v>35</v>
      </c>
      <c r="BF395" s="2">
        <v>10</v>
      </c>
      <c r="BG395" s="2">
        <v>305</v>
      </c>
      <c r="BH395" s="2">
        <v>7</v>
      </c>
      <c r="BI395" s="2">
        <v>12</v>
      </c>
      <c r="BK395" s="2">
        <v>6</v>
      </c>
      <c r="BL395" s="2" t="s">
        <v>913</v>
      </c>
      <c r="BM395" s="2">
        <v>35</v>
      </c>
      <c r="BN395" s="2">
        <v>75</v>
      </c>
      <c r="BO395" s="2">
        <v>1631</v>
      </c>
      <c r="BP395" s="2">
        <v>16.600000000000001</v>
      </c>
      <c r="BQ395" s="2">
        <v>0.66600000000000004</v>
      </c>
      <c r="BR395" s="2">
        <v>0.67500000000000004</v>
      </c>
      <c r="BS395" s="2">
        <v>0.27500000000000002</v>
      </c>
      <c r="BT395" s="2">
        <v>1.3</v>
      </c>
      <c r="BU395" s="2">
        <v>10.199999999999999</v>
      </c>
      <c r="BV395" s="2">
        <v>5.9</v>
      </c>
      <c r="BW395" s="2">
        <v>13.3</v>
      </c>
      <c r="BX395" s="2">
        <v>1.8</v>
      </c>
      <c r="BY395" s="2">
        <v>0.5</v>
      </c>
      <c r="BZ395" s="2">
        <v>11.3</v>
      </c>
      <c r="CA395" s="2">
        <v>15.6</v>
      </c>
      <c r="CC395" s="2">
        <v>4.2</v>
      </c>
      <c r="CD395" s="2">
        <v>2.6</v>
      </c>
      <c r="CE395" s="2">
        <v>6.8</v>
      </c>
      <c r="CF395" s="2">
        <v>0.20100000000000001</v>
      </c>
      <c r="CH395" s="2">
        <v>2.7</v>
      </c>
      <c r="CI395" s="2">
        <v>1.6</v>
      </c>
      <c r="CJ395" s="2">
        <v>4.3</v>
      </c>
      <c r="CK395" s="2">
        <v>2.6</v>
      </c>
    </row>
    <row r="396" spans="1:89" x14ac:dyDescent="0.2">
      <c r="B396" s="1" t="s">
        <v>116</v>
      </c>
      <c r="C396" s="1">
        <v>2007</v>
      </c>
      <c r="D396" s="1" t="s">
        <v>788</v>
      </c>
      <c r="F396" s="2">
        <v>2</v>
      </c>
      <c r="G396" s="2" t="s">
        <v>919</v>
      </c>
      <c r="H396" s="2" t="s">
        <v>552</v>
      </c>
      <c r="I396" s="4" t="s">
        <v>595</v>
      </c>
      <c r="J396" s="16">
        <f>_xlfn.XLOOKUP($I396,DASHBOARD!$I$2:$I$27,DASHBOARD!$J$2:$J$27,"",0)</f>
        <v>82</v>
      </c>
      <c r="K396" s="23">
        <f>J396/DASHBOARD!$C$3</f>
        <v>2.0828041656083314</v>
      </c>
      <c r="L396" s="2">
        <v>260</v>
      </c>
      <c r="M396" s="26">
        <f>L396/DASHBOARD!$C$4</f>
        <v>117.91383219954648</v>
      </c>
      <c r="N396" s="26">
        <f t="shared" si="45"/>
        <v>27.181153238610527</v>
      </c>
      <c r="O396" s="5">
        <v>28612</v>
      </c>
      <c r="P396" s="2" t="s">
        <v>557</v>
      </c>
      <c r="Q396" s="2" t="str">
        <f>_xlfn.XLOOKUP($P396,DASHBOARD!$L$2:$L$150,DASHBOARD!M$2:M$150,"",0)</f>
        <v>United States</v>
      </c>
      <c r="R396" s="2" t="str">
        <f>_xlfn.XLOOKUP($P396,DASHBOARD!$L$2:$L$150,DASHBOARD!N$2:N$150,"",0)</f>
        <v>North America</v>
      </c>
      <c r="S396" s="2" t="str">
        <f>_xlfn.XLOOKUP($P396,DASHBOARD!$L$2:$L$150,DASHBOARD!O$2:O$150,"",0)</f>
        <v>Americas</v>
      </c>
      <c r="T396" s="2">
        <v>4</v>
      </c>
      <c r="V396" s="2" t="s">
        <v>920</v>
      </c>
      <c r="W396" s="2" t="s">
        <v>920</v>
      </c>
      <c r="Y396" s="2" t="str">
        <f t="shared" si="46"/>
        <v/>
      </c>
      <c r="Z396" s="6">
        <f>_xlfn.XLOOKUP($G396,$AE$390:$AE$411,$AF$390:$AF$411,0,0)</f>
        <v>3303813</v>
      </c>
      <c r="AA396" s="43">
        <f>Z396/$AB$412</f>
        <v>5.0321334529091155E-2</v>
      </c>
      <c r="AD396" s="1">
        <v>7</v>
      </c>
      <c r="AE396" s="2" t="s">
        <v>919</v>
      </c>
      <c r="AF396" s="6">
        <v>3303813</v>
      </c>
      <c r="AG396" s="6" cm="1">
        <f t="array" ref="AG396">_xlfn.XLOOKUP($AE396&amp;$C396&amp;$D396,'[1]NBA-Data-1980-2019'!$B$1:$B$16305&amp;'[1]NBA-Data-1980-2019'!$A$1:$A$16305&amp;'[1]NBA-Data-1980-2019'!$D$1:$D$16305,'[1]NBA-Data-1980-2019'!$G$1:$G$16305,"",0)</f>
        <v>3303813</v>
      </c>
      <c r="AH396" s="68" cm="1">
        <f t="array" ref="AH396">_xlfn.XLOOKUP($AE396&amp;$C396&amp;$D396,'[1]NBA-Data-1980-2019'!$B$1:$B$16305&amp;'[1]NBA-Data-1980-2019'!$A$1:$A$16305&amp;'[1]NBA-Data-1980-2019'!$D$1:$D$16305,'[1]NBA-Data-1980-2019'!$H$1:$H$16305,"",0)</f>
        <v>309</v>
      </c>
      <c r="AI396" s="68" cm="1">
        <f t="array" ref="AI396">_xlfn.XLOOKUP($AE396&amp;$C396&amp;$D396,'[1]NBA-Data-1980-2019'!$B$1:$B$16305&amp;'[1]NBA-Data-1980-2019'!$A$1:$A$16305&amp;'[1]NBA-Data-1980-2019'!$D$1:$D$16305,'[1]NBA-Data-1980-2019'!$F$1:$F$16305,"",0)</f>
        <v>5.2</v>
      </c>
      <c r="AJ396" s="68">
        <f>IFERROR(($AH396/SUM(AH390:AH411))*$AI396,"")</f>
        <v>8.0603573685953084E-2</v>
      </c>
      <c r="AO396">
        <v>7</v>
      </c>
      <c r="AP396" t="s">
        <v>924</v>
      </c>
      <c r="AQ396">
        <v>31</v>
      </c>
      <c r="AR396">
        <v>79</v>
      </c>
      <c r="AS396" s="2">
        <v>1365</v>
      </c>
      <c r="AW396" s="61">
        <v>0.61</v>
      </c>
      <c r="AX396" s="61">
        <v>0.39</v>
      </c>
      <c r="AY396" s="2">
        <v>8.8000000000000007</v>
      </c>
      <c r="AZ396" s="2">
        <v>-0.8</v>
      </c>
      <c r="BA396" s="2">
        <v>23</v>
      </c>
      <c r="BB396" s="2">
        <v>16</v>
      </c>
      <c r="BC396" s="2">
        <v>117</v>
      </c>
      <c r="BD396" s="2">
        <v>17</v>
      </c>
      <c r="BE396" s="2">
        <v>26</v>
      </c>
      <c r="BF396" s="2">
        <v>31</v>
      </c>
      <c r="BG396" s="2">
        <v>153</v>
      </c>
      <c r="BH396" s="2">
        <v>9</v>
      </c>
      <c r="BI396" s="2">
        <v>26</v>
      </c>
      <c r="BK396" s="2">
        <v>7</v>
      </c>
      <c r="BL396" s="2" t="s">
        <v>924</v>
      </c>
      <c r="BM396" s="2">
        <v>31</v>
      </c>
      <c r="BN396" s="2">
        <v>79</v>
      </c>
      <c r="BO396" s="2">
        <v>1365</v>
      </c>
      <c r="BP396" s="2">
        <v>11.9</v>
      </c>
      <c r="BQ396" s="2">
        <v>0.57499999999999996</v>
      </c>
      <c r="BR396" s="2">
        <v>0</v>
      </c>
      <c r="BS396" s="2">
        <v>0.18099999999999999</v>
      </c>
      <c r="BT396" s="2">
        <v>12.1</v>
      </c>
      <c r="BU396" s="2">
        <v>20.2</v>
      </c>
      <c r="BV396" s="2">
        <v>16.3</v>
      </c>
      <c r="BW396" s="2">
        <v>7.8</v>
      </c>
      <c r="BX396" s="2">
        <v>1</v>
      </c>
      <c r="BY396" s="2">
        <v>1.3</v>
      </c>
      <c r="BZ396" s="2">
        <v>18.5</v>
      </c>
      <c r="CA396" s="2">
        <v>12.9</v>
      </c>
      <c r="CC396" s="2">
        <v>1.6</v>
      </c>
      <c r="CD396" s="2">
        <v>2.5</v>
      </c>
      <c r="CE396" s="2">
        <v>4.0999999999999996</v>
      </c>
      <c r="CF396" s="2">
        <v>0.14399999999999999</v>
      </c>
      <c r="CH396" s="2">
        <v>-2.5</v>
      </c>
      <c r="CI396" s="2">
        <v>1.1000000000000001</v>
      </c>
      <c r="CJ396" s="2">
        <v>-1.3</v>
      </c>
      <c r="CK396" s="2">
        <v>0.2</v>
      </c>
    </row>
    <row r="397" spans="1:89" x14ac:dyDescent="0.2">
      <c r="B397" s="1" t="s">
        <v>116</v>
      </c>
      <c r="C397" s="1">
        <v>2007</v>
      </c>
      <c r="D397" s="1" t="s">
        <v>788</v>
      </c>
      <c r="F397" s="2">
        <v>4</v>
      </c>
      <c r="G397" s="2" t="s">
        <v>921</v>
      </c>
      <c r="H397" s="2" t="s">
        <v>570</v>
      </c>
      <c r="I397" s="4" t="s">
        <v>604</v>
      </c>
      <c r="J397" s="16">
        <f>_xlfn.XLOOKUP($I397,DASHBOARD!$I$2:$I$27,DASHBOARD!$J$2:$J$27,"",0)</f>
        <v>79</v>
      </c>
      <c r="K397" s="23">
        <f>J397/DASHBOARD!$C$3</f>
        <v>2.0066040132080265</v>
      </c>
      <c r="L397" s="2">
        <v>215</v>
      </c>
      <c r="M397" s="26">
        <f>L397/DASHBOARD!$C$4</f>
        <v>97.505668934240362</v>
      </c>
      <c r="N397" s="26">
        <f t="shared" si="45"/>
        <v>24.216228902499413</v>
      </c>
      <c r="O397" s="5">
        <v>26729</v>
      </c>
      <c r="P397" s="2" t="s">
        <v>557</v>
      </c>
      <c r="Q397" s="2" t="str">
        <f>_xlfn.XLOOKUP($P397,DASHBOARD!$L$2:$L$150,DASHBOARD!M$2:M$150,"",0)</f>
        <v>United States</v>
      </c>
      <c r="R397" s="2" t="str">
        <f>_xlfn.XLOOKUP($P397,DASHBOARD!$L$2:$L$150,DASHBOARD!N$2:N$150,"",0)</f>
        <v>North America</v>
      </c>
      <c r="S397" s="2" t="str">
        <f>_xlfn.XLOOKUP($P397,DASHBOARD!$L$2:$L$150,DASHBOARD!O$2:O$150,"",0)</f>
        <v>Americas</v>
      </c>
      <c r="T397" s="2">
        <v>11</v>
      </c>
      <c r="V397" s="2" t="s">
        <v>922</v>
      </c>
      <c r="W397" s="2" t="s">
        <v>922</v>
      </c>
      <c r="Y397" s="2" t="str">
        <f t="shared" si="46"/>
        <v/>
      </c>
      <c r="Z397" s="6">
        <f>_xlfn.XLOOKUP($G397,$AE$390:$AE$411,$AF$390:$AF$411,0,0)</f>
        <v>2889000</v>
      </c>
      <c r="AA397" s="43">
        <f>Z397/$AB$412</f>
        <v>4.4003197352436213E-2</v>
      </c>
      <c r="AD397" s="1">
        <v>8</v>
      </c>
      <c r="AE397" s="2" t="s">
        <v>917</v>
      </c>
      <c r="AF397" s="6">
        <v>3000000</v>
      </c>
      <c r="AG397" s="6" cm="1">
        <f t="array" ref="AG397">_xlfn.XLOOKUP($AE397&amp;$C397&amp;$D397,'[1]NBA-Data-1980-2019'!$B$1:$B$16305&amp;'[1]NBA-Data-1980-2019'!$A$1:$A$16305&amp;'[1]NBA-Data-1980-2019'!$D$1:$D$16305,'[1]NBA-Data-1980-2019'!$G$1:$G$16305,"",0)</f>
        <v>3000000</v>
      </c>
      <c r="AH397" s="68" cm="1">
        <f t="array" ref="AH397">_xlfn.XLOOKUP($AE397&amp;$C397&amp;$D397,'[1]NBA-Data-1980-2019'!$B$1:$B$16305&amp;'[1]NBA-Data-1980-2019'!$A$1:$A$16305&amp;'[1]NBA-Data-1980-2019'!$D$1:$D$16305,'[1]NBA-Data-1980-2019'!$H$1:$H$16305,"",0)</f>
        <v>1330</v>
      </c>
      <c r="AI397" s="68" cm="1">
        <f t="array" ref="AI397">_xlfn.XLOOKUP($AE397&amp;$C397&amp;$D397,'[1]NBA-Data-1980-2019'!$B$1:$B$16305&amp;'[1]NBA-Data-1980-2019'!$A$1:$A$16305&amp;'[1]NBA-Data-1980-2019'!$D$1:$D$16305,'[1]NBA-Data-1980-2019'!$F$1:$F$16305,"",0)</f>
        <v>11.2</v>
      </c>
      <c r="AJ397" s="68">
        <f>IFERROR(($AH397/SUM(AH390:AH411))*$AI397,"")</f>
        <v>0.74724348619987369</v>
      </c>
      <c r="AO397">
        <v>8</v>
      </c>
      <c r="AP397" t="s">
        <v>917</v>
      </c>
      <c r="AQ397">
        <v>30</v>
      </c>
      <c r="AR397">
        <v>70</v>
      </c>
      <c r="AS397" s="2">
        <v>1332</v>
      </c>
      <c r="AX397" s="61">
        <v>1</v>
      </c>
      <c r="AY397" s="2">
        <v>7.1</v>
      </c>
      <c r="AZ397" s="2">
        <v>-3.3</v>
      </c>
      <c r="BA397" s="2">
        <v>29</v>
      </c>
      <c r="BB397" s="2">
        <v>21</v>
      </c>
      <c r="BC397" s="2">
        <v>106</v>
      </c>
      <c r="BD397" s="2">
        <v>16</v>
      </c>
      <c r="BE397" s="2">
        <v>36</v>
      </c>
      <c r="BF397" s="2">
        <v>19</v>
      </c>
      <c r="BG397" s="2">
        <v>130</v>
      </c>
      <c r="BH397" s="2">
        <v>8</v>
      </c>
      <c r="BI397" s="2">
        <v>27</v>
      </c>
      <c r="BK397" s="2">
        <v>8</v>
      </c>
      <c r="BL397" s="2" t="s">
        <v>917</v>
      </c>
      <c r="BM397" s="2">
        <v>30</v>
      </c>
      <c r="BN397" s="2">
        <v>70</v>
      </c>
      <c r="BO397" s="2">
        <v>1332</v>
      </c>
      <c r="BP397" s="2">
        <v>11.2</v>
      </c>
      <c r="BQ397" s="2">
        <v>0.55200000000000005</v>
      </c>
      <c r="BR397" s="2">
        <v>7.0000000000000001E-3</v>
      </c>
      <c r="BS397" s="2">
        <v>0.28399999999999997</v>
      </c>
      <c r="BT397" s="2">
        <v>7.7</v>
      </c>
      <c r="BU397" s="2">
        <v>22.2</v>
      </c>
      <c r="BV397" s="2">
        <v>15.2</v>
      </c>
      <c r="BW397" s="2">
        <v>6.4</v>
      </c>
      <c r="BX397" s="2">
        <v>1.2</v>
      </c>
      <c r="BY397" s="2">
        <v>3.3</v>
      </c>
      <c r="BZ397" s="2">
        <v>21.3</v>
      </c>
      <c r="CA397" s="2">
        <v>14.4</v>
      </c>
      <c r="CC397" s="2">
        <v>0.2</v>
      </c>
      <c r="CD397" s="2">
        <v>2.9</v>
      </c>
      <c r="CE397" s="2">
        <v>3.1</v>
      </c>
      <c r="CF397" s="2">
        <v>0.111</v>
      </c>
      <c r="CH397" s="2">
        <v>-3.7</v>
      </c>
      <c r="CI397" s="2">
        <v>2.1</v>
      </c>
      <c r="CJ397" s="2">
        <v>-1.6</v>
      </c>
      <c r="CK397" s="2">
        <v>0.1</v>
      </c>
    </row>
    <row r="398" spans="1:89" x14ac:dyDescent="0.2">
      <c r="B398" s="1" t="s">
        <v>116</v>
      </c>
      <c r="C398" s="1">
        <v>2007</v>
      </c>
      <c r="D398" s="1" t="s">
        <v>788</v>
      </c>
      <c r="F398" s="2">
        <v>20</v>
      </c>
      <c r="G398" s="2" t="s">
        <v>803</v>
      </c>
      <c r="H398" s="2" t="s">
        <v>576</v>
      </c>
      <c r="I398" s="4" t="s">
        <v>599</v>
      </c>
      <c r="J398" s="16">
        <f>_xlfn.XLOOKUP($I398,DASHBOARD!$I$2:$I$27,DASHBOARD!$J$2:$J$27,"",0)</f>
        <v>78</v>
      </c>
      <c r="K398" s="23">
        <f>J398/DASHBOARD!$C$3</f>
        <v>1.981203962407925</v>
      </c>
      <c r="L398" s="2">
        <v>205</v>
      </c>
      <c r="M398" s="26">
        <f>L398/DASHBOARD!$C$4</f>
        <v>92.970521541950106</v>
      </c>
      <c r="N398" s="26">
        <f t="shared" si="45"/>
        <v>23.685736387476311</v>
      </c>
      <c r="O398" s="5">
        <v>28334</v>
      </c>
      <c r="P398" s="2" t="s">
        <v>804</v>
      </c>
      <c r="Q398" s="2" t="str">
        <f>_xlfn.XLOOKUP($P398,DASHBOARD!$L$2:$L$150,DASHBOARD!M$2:M$150,"",0)</f>
        <v>Argentina</v>
      </c>
      <c r="R398" s="2" t="str">
        <f>_xlfn.XLOOKUP($P398,DASHBOARD!$L$2:$L$150,DASHBOARD!N$2:N$150,"",0)</f>
        <v>South America</v>
      </c>
      <c r="S398" s="2" t="str">
        <f>_xlfn.XLOOKUP($P398,DASHBOARD!$L$2:$L$150,DASHBOARD!O$2:O$150,"",0)</f>
        <v>Americas</v>
      </c>
      <c r="T398" s="2">
        <v>4</v>
      </c>
      <c r="Y398" s="2" t="str">
        <f t="shared" si="46"/>
        <v/>
      </c>
      <c r="Z398" s="6">
        <f>_xlfn.XLOOKUP($G398,$AE$390:$AE$411,$AF$390:$AF$411,0,0)</f>
        <v>8254375</v>
      </c>
      <c r="AA398" s="43">
        <f>Z398/$AB$412</f>
        <v>0.12572478094358452</v>
      </c>
      <c r="AD398" s="1">
        <v>9</v>
      </c>
      <c r="AE398" s="2" t="s">
        <v>921</v>
      </c>
      <c r="AF398" s="6">
        <v>2889000</v>
      </c>
      <c r="AG398" s="6" cm="1">
        <f t="array" ref="AG398">_xlfn.XLOOKUP($AE398&amp;$C398&amp;$D398,'[1]NBA-Data-1980-2019'!$B$1:$B$16305&amp;'[1]NBA-Data-1980-2019'!$A$1:$A$16305&amp;'[1]NBA-Data-1980-2019'!$D$1:$D$16305,'[1]NBA-Data-1980-2019'!$G$1:$G$16305,"",0)</f>
        <v>2889000</v>
      </c>
      <c r="AH398" s="68" cm="1">
        <f t="array" ref="AH398">_xlfn.XLOOKUP($AE398&amp;$C398&amp;$D398,'[1]NBA-Data-1980-2019'!$B$1:$B$16305&amp;'[1]NBA-Data-1980-2019'!$A$1:$A$16305&amp;'[1]NBA-Data-1980-2019'!$D$1:$D$16305,'[1]NBA-Data-1980-2019'!$H$1:$H$16305,"",0)</f>
        <v>1820.3999999999999</v>
      </c>
      <c r="AI398" s="68" cm="1">
        <f t="array" ref="AI398">_xlfn.XLOOKUP($AE398&amp;$C398&amp;$D398,'[1]NBA-Data-1980-2019'!$B$1:$B$16305&amp;'[1]NBA-Data-1980-2019'!$A$1:$A$16305&amp;'[1]NBA-Data-1980-2019'!$D$1:$D$16305,'[1]NBA-Data-1980-2019'!$F$1:$F$16305,"",0)</f>
        <v>13.7</v>
      </c>
      <c r="AJ398" s="68">
        <f>IFERROR(($AH398/SUM(AH390:AH411))*$AI398,"")</f>
        <v>1.2510649824927513</v>
      </c>
      <c r="AO398">
        <v>9</v>
      </c>
      <c r="AP398" t="s">
        <v>923</v>
      </c>
      <c r="AQ398">
        <v>36</v>
      </c>
      <c r="AR398">
        <v>68</v>
      </c>
      <c r="AS398" s="2">
        <v>1124</v>
      </c>
      <c r="AW398" s="61">
        <v>0.99</v>
      </c>
      <c r="AX398" s="61">
        <v>0.01</v>
      </c>
      <c r="AY398" s="2">
        <v>8.3000000000000007</v>
      </c>
      <c r="AZ398" s="2">
        <v>-1.4</v>
      </c>
      <c r="BA398" s="2">
        <v>26</v>
      </c>
      <c r="BB398" s="2">
        <v>5</v>
      </c>
      <c r="BC398" s="2">
        <v>53</v>
      </c>
      <c r="BD398" s="2">
        <v>9</v>
      </c>
      <c r="BE398" s="2">
        <v>17</v>
      </c>
      <c r="BF398" s="2">
        <v>11</v>
      </c>
      <c r="BG398" s="2">
        <v>180</v>
      </c>
      <c r="BH398" s="2">
        <v>3</v>
      </c>
      <c r="BI398" s="2">
        <v>4</v>
      </c>
      <c r="BK398" s="2">
        <v>9</v>
      </c>
      <c r="BL398" s="2" t="s">
        <v>923</v>
      </c>
      <c r="BM398" s="2">
        <v>36</v>
      </c>
      <c r="BN398" s="2">
        <v>68</v>
      </c>
      <c r="BO398" s="2">
        <v>1124</v>
      </c>
      <c r="BP398" s="2">
        <v>11.9</v>
      </c>
      <c r="BQ398" s="2">
        <v>0.48</v>
      </c>
      <c r="BR398" s="2">
        <v>0.59399999999999997</v>
      </c>
      <c r="BS398" s="2">
        <v>0.255</v>
      </c>
      <c r="BT398" s="2">
        <v>8.1999999999999993</v>
      </c>
      <c r="BU398" s="2">
        <v>16.100000000000001</v>
      </c>
      <c r="BV398" s="2">
        <v>12.3</v>
      </c>
      <c r="BW398" s="2">
        <v>10.1</v>
      </c>
      <c r="BX398" s="2">
        <v>2.1</v>
      </c>
      <c r="BY398" s="2">
        <v>2.7</v>
      </c>
      <c r="BZ398" s="2">
        <v>13.6</v>
      </c>
      <c r="CA398" s="2">
        <v>13.6</v>
      </c>
      <c r="CC398" s="2">
        <v>0.6</v>
      </c>
      <c r="CD398" s="2">
        <v>2.4</v>
      </c>
      <c r="CE398" s="2">
        <v>2.9</v>
      </c>
      <c r="CF398" s="2">
        <v>0.125</v>
      </c>
      <c r="CH398" s="2">
        <v>-0.5</v>
      </c>
      <c r="CI398" s="2">
        <v>2.7</v>
      </c>
      <c r="CJ398" s="2">
        <v>2.1</v>
      </c>
      <c r="CK398" s="2">
        <v>1.2</v>
      </c>
    </row>
    <row r="399" spans="1:89" x14ac:dyDescent="0.2">
      <c r="B399" s="1" t="s">
        <v>116</v>
      </c>
      <c r="C399" s="1">
        <v>2007</v>
      </c>
      <c r="D399" s="1" t="s">
        <v>788</v>
      </c>
      <c r="F399" s="2">
        <v>5</v>
      </c>
      <c r="G399" s="2" t="s">
        <v>923</v>
      </c>
      <c r="H399" s="2" t="s">
        <v>566</v>
      </c>
      <c r="I399" s="4" t="s">
        <v>595</v>
      </c>
      <c r="J399" s="16">
        <f>_xlfn.XLOOKUP($I399,DASHBOARD!$I$2:$I$27,DASHBOARD!$J$2:$J$27,"",0)</f>
        <v>82</v>
      </c>
      <c r="K399" s="23">
        <f>J399/DASHBOARD!$C$3</f>
        <v>2.0828041656083314</v>
      </c>
      <c r="L399" s="2">
        <v>240</v>
      </c>
      <c r="M399" s="26">
        <f>L399/DASHBOARD!$C$4</f>
        <v>108.84353741496598</v>
      </c>
      <c r="N399" s="26">
        <f t="shared" si="45"/>
        <v>25.090295297178951</v>
      </c>
      <c r="O399" s="5">
        <v>25805</v>
      </c>
      <c r="P399" s="2" t="s">
        <v>557</v>
      </c>
      <c r="Q399" s="2" t="str">
        <f>_xlfn.XLOOKUP($P399,DASHBOARD!$L$2:$L$150,DASHBOARD!M$2:M$150,"",0)</f>
        <v>United States</v>
      </c>
      <c r="R399" s="2" t="str">
        <f>_xlfn.XLOOKUP($P399,DASHBOARD!$L$2:$L$150,DASHBOARD!N$2:N$150,"",0)</f>
        <v>North America</v>
      </c>
      <c r="S399" s="2" t="str">
        <f>_xlfn.XLOOKUP($P399,DASHBOARD!$L$2:$L$150,DASHBOARD!O$2:O$150,"",0)</f>
        <v>Americas</v>
      </c>
      <c r="T399" s="2">
        <v>14</v>
      </c>
      <c r="V399" s="2" t="s">
        <v>770</v>
      </c>
      <c r="W399" s="2" t="s">
        <v>770</v>
      </c>
      <c r="Y399" s="2" t="str">
        <f t="shared" si="46"/>
        <v/>
      </c>
      <c r="Z399" s="6">
        <f>_xlfn.XLOOKUP($G399,$AE$390:$AE$411,$AF$390:$AF$411,0,0)</f>
        <v>3315000</v>
      </c>
      <c r="AA399" s="43">
        <f>Z399/$AB$412</f>
        <v>5.0491726972421616E-2</v>
      </c>
      <c r="AD399" s="1">
        <v>10</v>
      </c>
      <c r="AE399" s="2" t="s">
        <v>924</v>
      </c>
      <c r="AF399" s="6">
        <v>2500000</v>
      </c>
      <c r="AG399" s="6" cm="1">
        <f t="array" ref="AG399">_xlfn.XLOOKUP($AE399&amp;$C399&amp;$D399,'[1]NBA-Data-1980-2019'!$B$1:$B$16305&amp;'[1]NBA-Data-1980-2019'!$A$1:$A$16305&amp;'[1]NBA-Data-1980-2019'!$D$1:$D$16305,'[1]NBA-Data-1980-2019'!$G$1:$G$16305,"",0)</f>
        <v>2500000</v>
      </c>
      <c r="AH399" s="68" cm="1">
        <f t="array" ref="AH399">_xlfn.XLOOKUP($AE399&amp;$C399&amp;$D399,'[1]NBA-Data-1980-2019'!$B$1:$B$16305&amp;'[1]NBA-Data-1980-2019'!$A$1:$A$16305&amp;'[1]NBA-Data-1980-2019'!$D$1:$D$16305,'[1]NBA-Data-1980-2019'!$H$1:$H$16305,"",0)</f>
        <v>1366.7</v>
      </c>
      <c r="AI399" s="68" cm="1">
        <f t="array" ref="AI399">_xlfn.XLOOKUP($AE399&amp;$C399&amp;$D399,'[1]NBA-Data-1980-2019'!$B$1:$B$16305&amp;'[1]NBA-Data-1980-2019'!$A$1:$A$16305&amp;'[1]NBA-Data-1980-2019'!$D$1:$D$16305,'[1]NBA-Data-1980-2019'!$F$1:$F$16305,"",0)</f>
        <v>11.9</v>
      </c>
      <c r="AJ399" s="68">
        <f>IFERROR(($AH399/SUM(AH390:AH411))*$AI399,"")</f>
        <v>0.81585434370391186</v>
      </c>
      <c r="AO399">
        <v>10</v>
      </c>
      <c r="AP399" t="s">
        <v>925</v>
      </c>
      <c r="AQ399">
        <v>24</v>
      </c>
      <c r="AR399">
        <v>73</v>
      </c>
      <c r="AS399" s="2">
        <v>948</v>
      </c>
      <c r="AT399" s="61">
        <v>0.76</v>
      </c>
      <c r="AU399" s="61">
        <v>0.24</v>
      </c>
      <c r="AY399" s="2">
        <v>2.1</v>
      </c>
      <c r="AZ399" s="2">
        <v>-9.4</v>
      </c>
      <c r="BA399" s="2">
        <v>24</v>
      </c>
      <c r="BB399" s="2">
        <v>21</v>
      </c>
      <c r="BC399" s="2">
        <v>37</v>
      </c>
      <c r="BD399" s="2">
        <v>5</v>
      </c>
      <c r="BE399" s="2">
        <v>18</v>
      </c>
      <c r="BF399" s="2">
        <v>6</v>
      </c>
      <c r="BG399" s="2">
        <v>286</v>
      </c>
      <c r="BH399" s="2">
        <v>3</v>
      </c>
      <c r="BI399" s="2">
        <v>19</v>
      </c>
      <c r="BK399" s="2">
        <v>10</v>
      </c>
      <c r="BL399" s="2" t="s">
        <v>925</v>
      </c>
      <c r="BM399" s="2">
        <v>24</v>
      </c>
      <c r="BN399" s="2">
        <v>73</v>
      </c>
      <c r="BO399" s="2">
        <v>948</v>
      </c>
      <c r="BP399" s="2">
        <v>10.3</v>
      </c>
      <c r="BQ399" s="2">
        <v>0.45900000000000002</v>
      </c>
      <c r="BR399" s="2">
        <v>0.33400000000000002</v>
      </c>
      <c r="BS399" s="2">
        <v>0.17399999999999999</v>
      </c>
      <c r="BT399" s="2">
        <v>1.5</v>
      </c>
      <c r="BU399" s="2">
        <v>8.6999999999999993</v>
      </c>
      <c r="BV399" s="2">
        <v>5.2</v>
      </c>
      <c r="BW399" s="2">
        <v>20.6</v>
      </c>
      <c r="BX399" s="2">
        <v>1.5</v>
      </c>
      <c r="BY399" s="2">
        <v>0.1</v>
      </c>
      <c r="BZ399" s="2">
        <v>13.1</v>
      </c>
      <c r="CA399" s="2">
        <v>21.3</v>
      </c>
      <c r="CC399" s="2">
        <v>-0.3</v>
      </c>
      <c r="CD399" s="2">
        <v>1.4</v>
      </c>
      <c r="CE399" s="2">
        <v>1</v>
      </c>
      <c r="CF399" s="2">
        <v>5.2999999999999999E-2</v>
      </c>
      <c r="CH399" s="2">
        <v>-2.8</v>
      </c>
      <c r="CI399" s="2">
        <v>-0.3</v>
      </c>
      <c r="CJ399" s="2">
        <v>-3</v>
      </c>
      <c r="CK399" s="2">
        <v>-0.2</v>
      </c>
    </row>
    <row r="400" spans="1:89" x14ac:dyDescent="0.2">
      <c r="B400" s="1" t="s">
        <v>116</v>
      </c>
      <c r="C400" s="1">
        <v>2007</v>
      </c>
      <c r="D400" s="1" t="s">
        <v>788</v>
      </c>
      <c r="F400" s="2">
        <v>7</v>
      </c>
      <c r="G400" s="2" t="s">
        <v>924</v>
      </c>
      <c r="H400" s="2" t="s">
        <v>552</v>
      </c>
      <c r="I400" s="4" t="s">
        <v>595</v>
      </c>
      <c r="J400" s="16">
        <f>_xlfn.XLOOKUP($I400,DASHBOARD!$I$2:$I$27,DASHBOARD!$J$2:$J$27,"",0)</f>
        <v>82</v>
      </c>
      <c r="K400" s="23">
        <f>J400/DASHBOARD!$C$3</f>
        <v>2.0828041656083314</v>
      </c>
      <c r="L400" s="2">
        <v>245</v>
      </c>
      <c r="M400" s="26">
        <f>L400/DASHBOARD!$C$4</f>
        <v>111.11111111111111</v>
      </c>
      <c r="N400" s="26">
        <f t="shared" si="45"/>
        <v>25.613009782536846</v>
      </c>
      <c r="O400" s="5">
        <v>27474</v>
      </c>
      <c r="P400" s="2" t="s">
        <v>804</v>
      </c>
      <c r="Q400" s="2" t="str">
        <f>_xlfn.XLOOKUP($P400,DASHBOARD!$L$2:$L$150,DASHBOARD!M$2:M$150,"",0)</f>
        <v>Argentina</v>
      </c>
      <c r="R400" s="2" t="str">
        <f>_xlfn.XLOOKUP($P400,DASHBOARD!$L$2:$L$150,DASHBOARD!N$2:N$150,"",0)</f>
        <v>South America</v>
      </c>
      <c r="S400" s="2" t="str">
        <f>_xlfn.XLOOKUP($P400,DASHBOARD!$L$2:$L$150,DASHBOARD!O$2:O$150,"",0)</f>
        <v>Americas</v>
      </c>
      <c r="T400" s="2">
        <v>1</v>
      </c>
      <c r="Y400" s="2" t="str">
        <f t="shared" si="46"/>
        <v/>
      </c>
      <c r="Z400" s="6">
        <f>_xlfn.XLOOKUP($G400,$AE$390:$AE$411,$AF$390:$AF$411,0,0)</f>
        <v>2500000</v>
      </c>
      <c r="AA400" s="43">
        <f>Z400/$AB$412</f>
        <v>3.8078225469397903E-2</v>
      </c>
      <c r="AD400" s="1">
        <v>11</v>
      </c>
      <c r="AE400" s="2" t="s">
        <v>916</v>
      </c>
      <c r="AF400" s="6">
        <v>2200000</v>
      </c>
      <c r="AG400" s="6" cm="1">
        <f t="array" ref="AG400">_xlfn.XLOOKUP($AE400&amp;$C400&amp;$D400,'[1]NBA-Data-1980-2019'!$B$1:$B$16305&amp;'[1]NBA-Data-1980-2019'!$A$1:$A$16305&amp;'[1]NBA-Data-1980-2019'!$D$1:$D$16305,'[1]NBA-Data-1980-2019'!$G$1:$G$16305,"",0)</f>
        <v>2200000</v>
      </c>
      <c r="AH400" s="68" cm="1">
        <f t="array" ref="AH400">_xlfn.XLOOKUP($AE400&amp;$C400&amp;$D400,'[1]NBA-Data-1980-2019'!$B$1:$B$16305&amp;'[1]NBA-Data-1980-2019'!$A$1:$A$16305&amp;'[1]NBA-Data-1980-2019'!$D$1:$D$16305,'[1]NBA-Data-1980-2019'!$H$1:$H$16305,"",0)</f>
        <v>103.4</v>
      </c>
      <c r="AI400" s="68" cm="1">
        <f t="array" ref="AI400">_xlfn.XLOOKUP($AE400&amp;$C400&amp;$D400,'[1]NBA-Data-1980-2019'!$B$1:$B$16305&amp;'[1]NBA-Data-1980-2019'!$A$1:$A$16305&amp;'[1]NBA-Data-1980-2019'!$D$1:$D$16305,'[1]NBA-Data-1980-2019'!$F$1:$F$16305,"",0)</f>
        <v>9.6</v>
      </c>
      <c r="AJ400" s="68">
        <f>IFERROR(($AH400/SUM(AH390:AH411))*$AI400,"")</f>
        <v>4.9794829091128E-2</v>
      </c>
      <c r="AO400">
        <v>11</v>
      </c>
      <c r="AP400" t="s">
        <v>926</v>
      </c>
      <c r="AQ400">
        <v>31</v>
      </c>
      <c r="AR400">
        <v>64</v>
      </c>
      <c r="AS400" s="2">
        <v>760</v>
      </c>
      <c r="AT400" s="61">
        <v>1</v>
      </c>
      <c r="AY400" s="2">
        <v>12.9</v>
      </c>
      <c r="AZ400" s="2">
        <v>4.5</v>
      </c>
      <c r="BA400" s="2">
        <v>19</v>
      </c>
      <c r="BB400" s="2">
        <v>7</v>
      </c>
      <c r="BC400" s="2">
        <v>23</v>
      </c>
      <c r="BD400" s="2">
        <v>6</v>
      </c>
      <c r="BE400" s="2">
        <v>19</v>
      </c>
      <c r="BF400" s="2">
        <v>9</v>
      </c>
      <c r="BG400" s="2">
        <v>302</v>
      </c>
      <c r="BH400" s="2">
        <v>3</v>
      </c>
      <c r="BI400" s="2">
        <v>12</v>
      </c>
      <c r="BK400" s="2">
        <v>11</v>
      </c>
      <c r="BL400" s="2" t="s">
        <v>926</v>
      </c>
      <c r="BM400" s="2">
        <v>31</v>
      </c>
      <c r="BN400" s="2">
        <v>64</v>
      </c>
      <c r="BO400" s="2">
        <v>760</v>
      </c>
      <c r="BP400" s="2">
        <v>10.9</v>
      </c>
      <c r="BQ400" s="2">
        <v>0.49099999999999999</v>
      </c>
      <c r="BR400" s="2">
        <v>1.2E-2</v>
      </c>
      <c r="BS400" s="2">
        <v>0.38900000000000001</v>
      </c>
      <c r="BT400" s="2">
        <v>1.3</v>
      </c>
      <c r="BU400" s="2">
        <v>9.1999999999999993</v>
      </c>
      <c r="BV400" s="2">
        <v>5.4</v>
      </c>
      <c r="BW400" s="2">
        <v>25.9</v>
      </c>
      <c r="BX400" s="2">
        <v>1.7</v>
      </c>
      <c r="BY400" s="2">
        <v>0.2</v>
      </c>
      <c r="BZ400" s="2">
        <v>17</v>
      </c>
      <c r="CA400" s="2">
        <v>14.7</v>
      </c>
      <c r="CC400" s="2">
        <v>0.6</v>
      </c>
      <c r="CD400" s="2">
        <v>1.2</v>
      </c>
      <c r="CE400" s="2">
        <v>1.7</v>
      </c>
      <c r="CF400" s="2">
        <v>0.107</v>
      </c>
      <c r="CH400" s="2">
        <v>-3.2</v>
      </c>
      <c r="CI400" s="2">
        <v>0.9</v>
      </c>
      <c r="CJ400" s="2">
        <v>-2.2999999999999998</v>
      </c>
      <c r="CK400" s="2">
        <v>0</v>
      </c>
    </row>
    <row r="401" spans="1:89" x14ac:dyDescent="0.2">
      <c r="B401" s="1" t="s">
        <v>116</v>
      </c>
      <c r="C401" s="1">
        <v>2007</v>
      </c>
      <c r="D401" s="1" t="s">
        <v>788</v>
      </c>
      <c r="F401" s="2">
        <v>9</v>
      </c>
      <c r="G401" s="2" t="s">
        <v>810</v>
      </c>
      <c r="H401" s="2" t="s">
        <v>556</v>
      </c>
      <c r="I401" s="4" t="s">
        <v>597</v>
      </c>
      <c r="J401" s="16">
        <f>_xlfn.XLOOKUP($I401,DASHBOARD!$I$2:$I$27,DASHBOARD!$J$2:$J$27,"",0)</f>
        <v>74</v>
      </c>
      <c r="K401" s="23">
        <f>J401/DASHBOARD!$C$3</f>
        <v>1.8796037592075185</v>
      </c>
      <c r="L401" s="2">
        <v>185</v>
      </c>
      <c r="M401" s="26">
        <f>L401/DASHBOARD!$C$4</f>
        <v>83.900226757369609</v>
      </c>
      <c r="N401" s="26">
        <f t="shared" si="45"/>
        <v>23.748190537476248</v>
      </c>
      <c r="O401" s="5">
        <v>30088</v>
      </c>
      <c r="P401" s="2" t="s">
        <v>811</v>
      </c>
      <c r="Q401" s="2" t="str">
        <f>_xlfn.XLOOKUP($P401,DASHBOARD!$L$2:$L$150,DASHBOARD!M$2:M$150,"",0)</f>
        <v>Belgium</v>
      </c>
      <c r="R401" s="2" t="str">
        <f>_xlfn.XLOOKUP($P401,DASHBOARD!$L$2:$L$150,DASHBOARD!N$2:N$150,"",0)</f>
        <v>Europe</v>
      </c>
      <c r="S401" s="2" t="str">
        <f>_xlfn.XLOOKUP($P401,DASHBOARD!$L$2:$L$150,DASHBOARD!O$2:O$150,"",0)</f>
        <v>Eurasia</v>
      </c>
      <c r="T401" s="2">
        <v>5</v>
      </c>
      <c r="Y401" s="2" t="str">
        <f t="shared" si="46"/>
        <v/>
      </c>
      <c r="Z401" s="6">
        <f>_xlfn.XLOOKUP($G401,$AE$390:$AE$411,$AF$390:$AF$411,0,0)</f>
        <v>9450000</v>
      </c>
      <c r="AA401" s="43">
        <f>Z401/$AB$412</f>
        <v>0.14393569227432407</v>
      </c>
      <c r="AD401" s="1">
        <v>12</v>
      </c>
      <c r="AE401" s="2" t="s">
        <v>796</v>
      </c>
      <c r="AF401" s="6">
        <v>2000000</v>
      </c>
      <c r="AG401" s="6" cm="1">
        <f t="array" ref="AG401">_xlfn.XLOOKUP($AE401&amp;$C401&amp;$D401,'[1]NBA-Data-1980-2019'!$B$1:$B$16305&amp;'[1]NBA-Data-1980-2019'!$A$1:$A$16305&amp;'[1]NBA-Data-1980-2019'!$D$1:$D$16305,'[1]NBA-Data-1980-2019'!$G$1:$G$16305,"",0)</f>
        <v>2000000</v>
      </c>
      <c r="AH401" s="68" cm="1">
        <f t="array" ref="AH401">_xlfn.XLOOKUP($AE401&amp;$C401&amp;$D401,'[1]NBA-Data-1980-2019'!$B$1:$B$16305&amp;'[1]NBA-Data-1980-2019'!$A$1:$A$16305&amp;'[1]NBA-Data-1980-2019'!$D$1:$D$16305,'[1]NBA-Data-1980-2019'!$H$1:$H$16305,"",0)</f>
        <v>655.19999999999993</v>
      </c>
      <c r="AI401" s="68" cm="1">
        <f t="array" ref="AI401">_xlfn.XLOOKUP($AE401&amp;$C401&amp;$D401,'[1]NBA-Data-1980-2019'!$B$1:$B$16305&amp;'[1]NBA-Data-1980-2019'!$A$1:$A$16305&amp;'[1]NBA-Data-1980-2019'!$D$1:$D$16305,'[1]NBA-Data-1980-2019'!$F$1:$F$16305,"",0)</f>
        <v>16.399999999999999</v>
      </c>
      <c r="AJ401" s="68">
        <f>IFERROR(($AH401/SUM(AH390:AH411))*$AI401,"")</f>
        <v>0.53902661703771326</v>
      </c>
      <c r="AO401">
        <v>12</v>
      </c>
      <c r="AP401" t="s">
        <v>796</v>
      </c>
      <c r="AQ401">
        <v>26</v>
      </c>
      <c r="AR401">
        <v>56</v>
      </c>
      <c r="AS401" s="2">
        <v>653</v>
      </c>
      <c r="AV401" s="61">
        <v>7.0000000000000007E-2</v>
      </c>
      <c r="AW401" s="61">
        <v>0.92</v>
      </c>
      <c r="AX401" s="61">
        <v>0.02</v>
      </c>
      <c r="AY401" s="2">
        <v>2.2999999999999998</v>
      </c>
      <c r="AZ401" s="2">
        <v>-8.3000000000000007</v>
      </c>
      <c r="BA401" s="2">
        <v>8</v>
      </c>
      <c r="BB401" s="2">
        <v>3</v>
      </c>
      <c r="BC401" s="2">
        <v>34</v>
      </c>
      <c r="BD401" s="2">
        <v>4</v>
      </c>
      <c r="BE401" s="2">
        <v>14</v>
      </c>
      <c r="BF401" s="2">
        <v>1</v>
      </c>
      <c r="BG401" s="2">
        <v>52</v>
      </c>
      <c r="BH401" s="2">
        <v>4</v>
      </c>
      <c r="BI401" s="2">
        <v>7</v>
      </c>
      <c r="BK401" s="2">
        <v>12</v>
      </c>
      <c r="BL401" s="2" t="s">
        <v>796</v>
      </c>
      <c r="BM401" s="2">
        <v>26</v>
      </c>
      <c r="BN401" s="2">
        <v>56</v>
      </c>
      <c r="BO401" s="2">
        <v>653</v>
      </c>
      <c r="BP401" s="2">
        <v>16.399999999999999</v>
      </c>
      <c r="BQ401" s="2">
        <v>0.54200000000000004</v>
      </c>
      <c r="BR401" s="2">
        <v>0.39700000000000002</v>
      </c>
      <c r="BS401" s="2">
        <v>0.16</v>
      </c>
      <c r="BT401" s="2">
        <v>12.3</v>
      </c>
      <c r="BU401" s="2">
        <v>16.399999999999999</v>
      </c>
      <c r="BV401" s="2">
        <v>14.4</v>
      </c>
      <c r="BW401" s="2">
        <v>5.7</v>
      </c>
      <c r="BX401" s="2">
        <v>1.4</v>
      </c>
      <c r="BY401" s="2">
        <v>1.2</v>
      </c>
      <c r="BZ401" s="2">
        <v>9</v>
      </c>
      <c r="CA401" s="2">
        <v>20.3</v>
      </c>
      <c r="CC401" s="2">
        <v>1.1000000000000001</v>
      </c>
      <c r="CD401" s="2">
        <v>1.2</v>
      </c>
      <c r="CE401" s="2">
        <v>2.2000000000000002</v>
      </c>
      <c r="CF401" s="2">
        <v>0.16300000000000001</v>
      </c>
      <c r="CH401" s="2">
        <v>0.9</v>
      </c>
      <c r="CI401" s="2">
        <v>-0.7</v>
      </c>
      <c r="CJ401" s="2">
        <v>0.2</v>
      </c>
      <c r="CK401" s="2">
        <v>0.4</v>
      </c>
    </row>
    <row r="402" spans="1:89" x14ac:dyDescent="0.2">
      <c r="B402" s="1" t="s">
        <v>116</v>
      </c>
      <c r="C402" s="1">
        <v>2007</v>
      </c>
      <c r="D402" s="1" t="s">
        <v>788</v>
      </c>
      <c r="F402" s="2">
        <v>14</v>
      </c>
      <c r="G402" s="2" t="s">
        <v>925</v>
      </c>
      <c r="H402" s="2" t="s">
        <v>556</v>
      </c>
      <c r="I402" s="4" t="s">
        <v>598</v>
      </c>
      <c r="J402" s="16">
        <f>_xlfn.XLOOKUP($I402,DASHBOARD!$I$2:$I$27,DASHBOARD!$J$2:$J$27,"",0)</f>
        <v>75</v>
      </c>
      <c r="K402" s="23">
        <f>J402/DASHBOARD!$C$3</f>
        <v>1.9050038100076201</v>
      </c>
      <c r="L402" s="2">
        <v>205</v>
      </c>
      <c r="M402" s="26">
        <f>L402/DASHBOARD!$C$4</f>
        <v>92.970521541950106</v>
      </c>
      <c r="N402" s="26">
        <f t="shared" si="45"/>
        <v>25.618492476694374</v>
      </c>
      <c r="O402" s="5">
        <v>30137</v>
      </c>
      <c r="P402" s="2" t="s">
        <v>885</v>
      </c>
      <c r="Q402" s="2" t="str">
        <f>_xlfn.XLOOKUP($P402,DASHBOARD!$L$2:$L$150,DASHBOARD!M$2:M$150,"",0)</f>
        <v>Slovenia</v>
      </c>
      <c r="R402" s="2" t="str">
        <f>_xlfn.XLOOKUP($P402,DASHBOARD!$L$2:$L$150,DASHBOARD!N$2:N$150,"",0)</f>
        <v>Europe</v>
      </c>
      <c r="S402" s="2" t="str">
        <f>_xlfn.XLOOKUP($P402,DASHBOARD!$L$2:$L$150,DASHBOARD!O$2:O$150,"",0)</f>
        <v>Eurasia</v>
      </c>
      <c r="T402" s="2">
        <v>2</v>
      </c>
      <c r="Y402" s="2" t="str">
        <f t="shared" si="46"/>
        <v/>
      </c>
      <c r="Z402" s="6">
        <f>_xlfn.XLOOKUP($G402,$AE$390:$AE$411,$AF$390:$AF$411,0,0)</f>
        <v>967920</v>
      </c>
      <c r="AA402" s="43">
        <f>Z402/$AB$412</f>
        <v>1.4742670398535846E-2</v>
      </c>
      <c r="AD402" s="1">
        <v>13</v>
      </c>
      <c r="AE402" s="2" t="s">
        <v>926</v>
      </c>
      <c r="AF402" s="6">
        <v>1071225</v>
      </c>
      <c r="AG402" s="6" cm="1">
        <f t="array" ref="AG402">_xlfn.XLOOKUP($AE402&amp;$C402&amp;$D402,'[1]NBA-Data-1980-2019'!$B$1:$B$16305&amp;'[1]NBA-Data-1980-2019'!$A$1:$A$16305&amp;'[1]NBA-Data-1980-2019'!$D$1:$D$16305,'[1]NBA-Data-1980-2019'!$G$1:$G$16305,"",0)</f>
        <v>1071225</v>
      </c>
      <c r="AH402" s="68" cm="1">
        <f t="array" ref="AH402">_xlfn.XLOOKUP($AE402&amp;$C402&amp;$D402,'[1]NBA-Data-1980-2019'!$B$1:$B$16305&amp;'[1]NBA-Data-1980-2019'!$A$1:$A$16305&amp;'[1]NBA-Data-1980-2019'!$D$1:$D$16305,'[1]NBA-Data-1980-2019'!$H$1:$H$16305,"",0)</f>
        <v>761.6</v>
      </c>
      <c r="AI402" s="68" cm="1">
        <f t="array" ref="AI402">_xlfn.XLOOKUP($AE402&amp;$C402&amp;$D402,'[1]NBA-Data-1980-2019'!$B$1:$B$16305&amp;'[1]NBA-Data-1980-2019'!$A$1:$A$16305&amp;'[1]NBA-Data-1980-2019'!$D$1:$D$16305,'[1]NBA-Data-1980-2019'!$F$1:$F$16305,"",0)</f>
        <v>10.9</v>
      </c>
      <c r="AJ402" s="68">
        <f>IFERROR(($AH402/SUM(AH390:AH411))*$AI402,"")</f>
        <v>0.41643373832432062</v>
      </c>
      <c r="AO402">
        <v>13</v>
      </c>
      <c r="AP402" t="s">
        <v>927</v>
      </c>
      <c r="AQ402">
        <v>24</v>
      </c>
      <c r="AR402">
        <v>6</v>
      </c>
      <c r="AS402" s="2">
        <v>137</v>
      </c>
      <c r="AU402" s="61">
        <v>0.52</v>
      </c>
      <c r="AV402" s="61">
        <v>0.47</v>
      </c>
      <c r="AW402" s="61">
        <v>0.02</v>
      </c>
      <c r="AY402" s="2">
        <v>-7.9</v>
      </c>
      <c r="AZ402" s="2">
        <v>-17.7</v>
      </c>
      <c r="BA402" s="2">
        <v>2</v>
      </c>
      <c r="BB402" s="2">
        <v>2</v>
      </c>
      <c r="BC402" s="2">
        <v>2</v>
      </c>
      <c r="BD402" s="2">
        <v>0</v>
      </c>
      <c r="BE402" s="2">
        <v>7</v>
      </c>
      <c r="BF402" s="2">
        <v>3</v>
      </c>
      <c r="BG402" s="2">
        <v>12</v>
      </c>
      <c r="BH402" s="2">
        <v>1</v>
      </c>
      <c r="BI402" s="2">
        <v>3</v>
      </c>
      <c r="BK402" s="2">
        <v>13</v>
      </c>
      <c r="BL402" s="2" t="s">
        <v>927</v>
      </c>
      <c r="BM402" s="2">
        <v>24</v>
      </c>
      <c r="BN402" s="2">
        <v>6</v>
      </c>
      <c r="BO402" s="2">
        <v>137</v>
      </c>
      <c r="BP402" s="2">
        <v>12.1</v>
      </c>
      <c r="BQ402" s="2">
        <v>0.52500000000000002</v>
      </c>
      <c r="BR402" s="2">
        <v>0.17100000000000001</v>
      </c>
      <c r="BS402" s="2">
        <v>0.36599999999999999</v>
      </c>
      <c r="BT402" s="2">
        <v>2.8</v>
      </c>
      <c r="BU402" s="2">
        <v>14.4</v>
      </c>
      <c r="BV402" s="2">
        <v>8.8000000000000007</v>
      </c>
      <c r="BW402" s="2">
        <v>5.8</v>
      </c>
      <c r="BX402" s="2">
        <v>1.2</v>
      </c>
      <c r="BY402" s="2">
        <v>0.5</v>
      </c>
      <c r="BZ402" s="2">
        <v>9.5</v>
      </c>
      <c r="CA402" s="2">
        <v>18.2</v>
      </c>
      <c r="CC402" s="2">
        <v>0.1</v>
      </c>
      <c r="CD402" s="2">
        <v>0.2</v>
      </c>
      <c r="CE402" s="2">
        <v>0.3</v>
      </c>
      <c r="CF402" s="2">
        <v>0.108</v>
      </c>
      <c r="CH402" s="2">
        <v>-2.7</v>
      </c>
      <c r="CI402" s="2">
        <v>-1.3</v>
      </c>
      <c r="CJ402" s="2">
        <v>-4</v>
      </c>
      <c r="CK402" s="2">
        <v>-0.1</v>
      </c>
    </row>
    <row r="403" spans="1:89" x14ac:dyDescent="0.2">
      <c r="B403" s="1" t="s">
        <v>116</v>
      </c>
      <c r="C403" s="1">
        <v>2007</v>
      </c>
      <c r="D403" s="1" t="s">
        <v>788</v>
      </c>
      <c r="F403" s="2">
        <v>11</v>
      </c>
      <c r="G403" s="2" t="s">
        <v>926</v>
      </c>
      <c r="H403" s="2" t="s">
        <v>556</v>
      </c>
      <c r="I403" s="4" t="s">
        <v>1150</v>
      </c>
      <c r="J403" s="16">
        <f>_xlfn.XLOOKUP($I403,DASHBOARD!$I$2:$I$27,DASHBOARD!$J$2:$J$27,"",0)</f>
        <v>73</v>
      </c>
      <c r="K403" s="23">
        <f>J403/DASHBOARD!$C$3</f>
        <v>1.854203708407417</v>
      </c>
      <c r="L403" s="2">
        <v>190</v>
      </c>
      <c r="M403" s="26">
        <f>L403/DASHBOARD!$C$4</f>
        <v>86.167800453514729</v>
      </c>
      <c r="N403" s="26">
        <f t="shared" si="45"/>
        <v>25.062830471526816</v>
      </c>
      <c r="O403" s="5">
        <v>27436</v>
      </c>
      <c r="P403" s="2" t="s">
        <v>557</v>
      </c>
      <c r="Q403" s="2" t="str">
        <f>_xlfn.XLOOKUP($P403,DASHBOARD!$L$2:$L$150,DASHBOARD!M$2:M$150,"",0)</f>
        <v>United States</v>
      </c>
      <c r="R403" s="2" t="str">
        <f>_xlfn.XLOOKUP($P403,DASHBOARD!$L$2:$L$150,DASHBOARD!N$2:N$150,"",0)</f>
        <v>North America</v>
      </c>
      <c r="S403" s="2" t="str">
        <f>_xlfn.XLOOKUP($P403,DASHBOARD!$L$2:$L$150,DASHBOARD!O$2:O$150,"",0)</f>
        <v>Americas</v>
      </c>
      <c r="T403" s="2">
        <v>9</v>
      </c>
      <c r="V403" s="2" t="s">
        <v>594</v>
      </c>
      <c r="W403" s="2" t="s">
        <v>594</v>
      </c>
      <c r="Y403" s="2" t="str">
        <f t="shared" si="46"/>
        <v/>
      </c>
      <c r="Z403" s="6">
        <f>_xlfn.XLOOKUP($G403,$AE$390:$AE$411,$AF$390:$AF$411,0,0)</f>
        <v>1071225</v>
      </c>
      <c r="AA403" s="43">
        <f>Z403/$AB$412</f>
        <v>1.6316138831382308E-2</v>
      </c>
      <c r="AD403" s="1">
        <v>14</v>
      </c>
      <c r="AE403" s="2" t="s">
        <v>925</v>
      </c>
      <c r="AF403" s="6">
        <v>967920</v>
      </c>
      <c r="AG403" s="6" cm="1">
        <f t="array" ref="AG403">_xlfn.XLOOKUP($AE403&amp;$C403&amp;$D403,'[1]NBA-Data-1980-2019'!$B$1:$B$16305&amp;'[1]NBA-Data-1980-2019'!$A$1:$A$16305&amp;'[1]NBA-Data-1980-2019'!$D$1:$D$16305,'[1]NBA-Data-1980-2019'!$G$1:$G$16305,"",0)</f>
        <v>967920</v>
      </c>
      <c r="AH403" s="68" cm="1">
        <f t="array" ref="AH403">_xlfn.XLOOKUP($AE403&amp;$C403&amp;$D403,'[1]NBA-Data-1980-2019'!$B$1:$B$16305&amp;'[1]NBA-Data-1980-2019'!$A$1:$A$16305&amp;'[1]NBA-Data-1980-2019'!$D$1:$D$16305,'[1]NBA-Data-1980-2019'!$H$1:$H$16305,"",0)</f>
        <v>949</v>
      </c>
      <c r="AI403" s="68" cm="1">
        <f t="array" ref="AI403">_xlfn.XLOOKUP($AE403&amp;$C403&amp;$D403,'[1]NBA-Data-1980-2019'!$B$1:$B$16305&amp;'[1]NBA-Data-1980-2019'!$A$1:$A$16305&amp;'[1]NBA-Data-1980-2019'!$D$1:$D$16305,'[1]NBA-Data-1980-2019'!$F$1:$F$16305,"",0)</f>
        <v>10.3</v>
      </c>
      <c r="AJ403" s="68">
        <f>IFERROR(($AH403/SUM(AH390:AH411))*$AI403,"")</f>
        <v>0.49033840658954786</v>
      </c>
      <c r="AO403">
        <v>14</v>
      </c>
      <c r="AP403" t="s">
        <v>916</v>
      </c>
      <c r="AQ403">
        <v>21</v>
      </c>
      <c r="AR403">
        <v>11</v>
      </c>
      <c r="AS403" s="2">
        <v>103</v>
      </c>
      <c r="AW403" s="61">
        <v>0.4</v>
      </c>
      <c r="AX403" s="61">
        <v>0.6</v>
      </c>
      <c r="AY403" s="2">
        <v>-17.3</v>
      </c>
      <c r="AZ403" s="2">
        <v>-27.3</v>
      </c>
      <c r="BA403" s="2">
        <v>2</v>
      </c>
      <c r="BB403" s="2">
        <v>2</v>
      </c>
      <c r="BC403" s="2">
        <v>11</v>
      </c>
      <c r="BD403" s="2">
        <v>3</v>
      </c>
      <c r="BE403" s="2">
        <v>5</v>
      </c>
      <c r="BF403" s="2">
        <v>1</v>
      </c>
      <c r="BG403" s="2">
        <v>10</v>
      </c>
      <c r="BH403" s="2">
        <v>2</v>
      </c>
      <c r="BI403" s="2">
        <v>2</v>
      </c>
      <c r="BK403" s="2">
        <v>14</v>
      </c>
      <c r="BL403" s="2" t="s">
        <v>916</v>
      </c>
      <c r="BM403" s="2">
        <v>21</v>
      </c>
      <c r="BN403" s="2">
        <v>11</v>
      </c>
      <c r="BO403" s="2">
        <v>103</v>
      </c>
      <c r="BP403" s="2">
        <v>9.6</v>
      </c>
      <c r="BQ403" s="2">
        <v>0.52</v>
      </c>
      <c r="BR403" s="2">
        <v>0</v>
      </c>
      <c r="BS403" s="2">
        <v>0.28599999999999998</v>
      </c>
      <c r="BT403" s="2">
        <v>7.3</v>
      </c>
      <c r="BU403" s="2">
        <v>18</v>
      </c>
      <c r="BV403" s="2">
        <v>12.9</v>
      </c>
      <c r="BW403" s="2">
        <v>8.1</v>
      </c>
      <c r="BX403" s="2">
        <v>1</v>
      </c>
      <c r="BY403" s="2">
        <v>0</v>
      </c>
      <c r="BZ403" s="2">
        <v>20.2</v>
      </c>
      <c r="CA403" s="2">
        <v>22.8</v>
      </c>
      <c r="CC403" s="2">
        <v>-0.1</v>
      </c>
      <c r="CD403" s="2">
        <v>0.2</v>
      </c>
      <c r="CE403" s="2">
        <v>0.1</v>
      </c>
      <c r="CF403" s="2">
        <v>4.7E-2</v>
      </c>
      <c r="CH403" s="2">
        <v>-6.6</v>
      </c>
      <c r="CI403" s="2">
        <v>-1.8</v>
      </c>
      <c r="CJ403" s="2">
        <v>-8.4</v>
      </c>
      <c r="CK403" s="2">
        <v>-0.2</v>
      </c>
    </row>
    <row r="404" spans="1:89" x14ac:dyDescent="0.2">
      <c r="B404" s="1" t="s">
        <v>116</v>
      </c>
      <c r="C404" s="1">
        <v>2007</v>
      </c>
      <c r="D404" s="1" t="s">
        <v>788</v>
      </c>
      <c r="F404" s="2">
        <v>33</v>
      </c>
      <c r="G404" s="2" t="s">
        <v>927</v>
      </c>
      <c r="H404" s="2" t="s">
        <v>576</v>
      </c>
      <c r="I404" s="4" t="s">
        <v>604</v>
      </c>
      <c r="J404" s="16">
        <f>_xlfn.XLOOKUP($I404,DASHBOARD!$I$2:$I$27,DASHBOARD!$J$2:$J$27,"",0)</f>
        <v>79</v>
      </c>
      <c r="K404" s="23">
        <f>J404/DASHBOARD!$C$3</f>
        <v>2.0066040132080265</v>
      </c>
      <c r="L404" s="2">
        <v>200</v>
      </c>
      <c r="M404" s="26">
        <f>L404/DASHBOARD!$C$4</f>
        <v>90.702947845804985</v>
      </c>
      <c r="N404" s="26">
        <f t="shared" si="45"/>
        <v>22.526724560464572</v>
      </c>
      <c r="O404" s="5">
        <v>30245</v>
      </c>
      <c r="P404" s="2" t="s">
        <v>557</v>
      </c>
      <c r="Q404" s="2" t="str">
        <f>_xlfn.XLOOKUP($P404,DASHBOARD!$L$2:$L$150,DASHBOARD!M$2:M$150,"",0)</f>
        <v>United States</v>
      </c>
      <c r="R404" s="2" t="str">
        <f>_xlfn.XLOOKUP($P404,DASHBOARD!$L$2:$L$150,DASHBOARD!N$2:N$150,"",0)</f>
        <v>North America</v>
      </c>
      <c r="S404" s="2" t="str">
        <f>_xlfn.XLOOKUP($P404,DASHBOARD!$L$2:$L$150,DASHBOARD!O$2:O$150,"",0)</f>
        <v>Americas</v>
      </c>
      <c r="T404" s="2" t="s">
        <v>563</v>
      </c>
      <c r="V404" s="2" t="s">
        <v>928</v>
      </c>
      <c r="W404" s="2" t="s">
        <v>1247</v>
      </c>
      <c r="X404" s="2" t="s">
        <v>558</v>
      </c>
      <c r="Y404" s="2" t="str">
        <f t="shared" si="46"/>
        <v>X</v>
      </c>
      <c r="Z404" s="6">
        <f>_xlfn.XLOOKUP($G404,$AE$390:$AE$411,$AF$390:$AF$411,0,0)</f>
        <v>405435</v>
      </c>
      <c r="AA404" s="43">
        <f>Z404/$AB$412</f>
        <v>6.1752981372741348E-3</v>
      </c>
      <c r="AD404" s="1">
        <v>15</v>
      </c>
      <c r="AE404" s="2" t="s">
        <v>927</v>
      </c>
      <c r="AF404" s="6">
        <v>405435</v>
      </c>
      <c r="AG404" s="6" cm="1">
        <f t="array" ref="AG404">_xlfn.XLOOKUP($AE404&amp;$C404&amp;$D404,'[1]NBA-Data-1980-2019'!$B$1:$B$16305&amp;'[1]NBA-Data-1980-2019'!$A$1:$A$16305&amp;'[1]NBA-Data-1980-2019'!$D$1:$D$16305,'[1]NBA-Data-1980-2019'!$G$1:$G$16305,"",0)</f>
        <v>405435</v>
      </c>
      <c r="AH404" s="68" cm="1">
        <f t="array" ref="AH404">_xlfn.XLOOKUP($AE404&amp;$C404&amp;$D404,'[1]NBA-Data-1980-2019'!$B$1:$B$16305&amp;'[1]NBA-Data-1980-2019'!$A$1:$A$16305&amp;'[1]NBA-Data-1980-2019'!$D$1:$D$16305,'[1]NBA-Data-1980-2019'!$H$1:$H$16305,"",0)</f>
        <v>136.80000000000001</v>
      </c>
      <c r="AI404" s="68" cm="1">
        <f t="array" ref="AI404">_xlfn.XLOOKUP($AE404&amp;$C404&amp;$D404,'[1]NBA-Data-1980-2019'!$B$1:$B$16305&amp;'[1]NBA-Data-1980-2019'!$A$1:$A$16305&amp;'[1]NBA-Data-1980-2019'!$D$1:$D$16305,'[1]NBA-Data-1980-2019'!$F$1:$F$16305,"",0)</f>
        <v>12.1</v>
      </c>
      <c r="AJ404" s="68">
        <f>IFERROR(($AH404/SUM(AH390:AH411))*$AI404,"")</f>
        <v>8.30355261705778E-2</v>
      </c>
      <c r="AO404">
        <v>15</v>
      </c>
      <c r="AP404" t="s">
        <v>929</v>
      </c>
      <c r="AQ404">
        <v>34</v>
      </c>
      <c r="AR404">
        <v>16</v>
      </c>
      <c r="AS404" s="2">
        <v>88</v>
      </c>
      <c r="AU404" s="61">
        <v>0.09</v>
      </c>
      <c r="AV404" s="61">
        <v>0.53</v>
      </c>
      <c r="AW404" s="61">
        <v>0.32</v>
      </c>
      <c r="AX404" s="61">
        <v>0.06</v>
      </c>
      <c r="AY404" s="2">
        <v>3</v>
      </c>
      <c r="AZ404" s="2">
        <v>-6.4</v>
      </c>
      <c r="BA404" s="2">
        <v>1</v>
      </c>
      <c r="BB404" s="2">
        <v>1</v>
      </c>
      <c r="BC404" s="2">
        <v>4</v>
      </c>
      <c r="BD404" s="2">
        <v>1</v>
      </c>
      <c r="BE404" s="2">
        <v>4</v>
      </c>
      <c r="BF404" s="2">
        <v>0</v>
      </c>
      <c r="BG404" s="2">
        <v>13</v>
      </c>
      <c r="BH404" s="2">
        <v>1</v>
      </c>
      <c r="BI404" s="2">
        <v>2</v>
      </c>
      <c r="BK404" s="2">
        <v>15</v>
      </c>
      <c r="BL404" s="2" t="s">
        <v>929</v>
      </c>
      <c r="BM404" s="2">
        <v>34</v>
      </c>
      <c r="BN404" s="2">
        <v>16</v>
      </c>
      <c r="BO404" s="2">
        <v>88</v>
      </c>
      <c r="BP404" s="2">
        <v>14.8</v>
      </c>
      <c r="BQ404" s="2">
        <v>0.56599999999999995</v>
      </c>
      <c r="BR404" s="2">
        <v>0.5</v>
      </c>
      <c r="BS404" s="2">
        <v>0.20599999999999999</v>
      </c>
      <c r="BT404" s="2">
        <v>1.4</v>
      </c>
      <c r="BU404" s="2">
        <v>17.2</v>
      </c>
      <c r="BV404" s="2">
        <v>9.6</v>
      </c>
      <c r="BW404" s="2">
        <v>11.6</v>
      </c>
      <c r="BX404" s="2">
        <v>1.2</v>
      </c>
      <c r="BY404" s="2">
        <v>0</v>
      </c>
      <c r="BZ404" s="2">
        <v>11.9</v>
      </c>
      <c r="CA404" s="2">
        <v>22.7</v>
      </c>
      <c r="CC404" s="2">
        <v>0.1</v>
      </c>
      <c r="CD404" s="2">
        <v>0.1</v>
      </c>
      <c r="CE404" s="2">
        <v>0.2</v>
      </c>
      <c r="CF404" s="2">
        <v>0.12</v>
      </c>
      <c r="CH404" s="2">
        <v>0.1</v>
      </c>
      <c r="CI404" s="2">
        <v>-0.6</v>
      </c>
      <c r="CJ404" s="2">
        <v>-0.5</v>
      </c>
      <c r="CK404" s="2">
        <v>0</v>
      </c>
    </row>
    <row r="405" spans="1:89" x14ac:dyDescent="0.2">
      <c r="B405" s="1" t="s">
        <v>116</v>
      </c>
      <c r="C405" s="1">
        <v>2007</v>
      </c>
      <c r="D405" s="1" t="s">
        <v>788</v>
      </c>
      <c r="F405" s="2">
        <v>55</v>
      </c>
      <c r="G405" s="2" t="s">
        <v>929</v>
      </c>
      <c r="H405" s="2" t="s">
        <v>570</v>
      </c>
      <c r="I405" s="4" t="s">
        <v>600</v>
      </c>
      <c r="J405" s="16">
        <f>_xlfn.XLOOKUP($I405,DASHBOARD!$I$2:$I$27,DASHBOARD!$J$2:$J$27,"",0)</f>
        <v>80</v>
      </c>
      <c r="K405" s="23">
        <f>J405/DASHBOARD!$C$3</f>
        <v>2.0320040640081283</v>
      </c>
      <c r="L405" s="2">
        <v>220</v>
      </c>
      <c r="M405" s="26">
        <f>L405/DASHBOARD!$C$4</f>
        <v>99.773242630385482</v>
      </c>
      <c r="N405" s="26">
        <f t="shared" si="45"/>
        <v>24.163783871882082</v>
      </c>
      <c r="O405" s="5">
        <v>26497</v>
      </c>
      <c r="P405" s="2" t="s">
        <v>557</v>
      </c>
      <c r="Q405" s="2" t="str">
        <f>_xlfn.XLOOKUP($P405,DASHBOARD!$L$2:$L$150,DASHBOARD!M$2:M$150,"",0)</f>
        <v>United States</v>
      </c>
      <c r="R405" s="2" t="str">
        <f>_xlfn.XLOOKUP($P405,DASHBOARD!$L$2:$L$150,DASHBOARD!N$2:N$150,"",0)</f>
        <v>North America</v>
      </c>
      <c r="S405" s="2" t="str">
        <f>_xlfn.XLOOKUP($P405,DASHBOARD!$L$2:$L$150,DASHBOARD!O$2:O$150,"",0)</f>
        <v>Americas</v>
      </c>
      <c r="T405" s="2">
        <v>11</v>
      </c>
      <c r="V405" s="2" t="s">
        <v>930</v>
      </c>
      <c r="W405" s="2" t="s">
        <v>1075</v>
      </c>
      <c r="X405" s="2" t="s">
        <v>1246</v>
      </c>
      <c r="Y405" s="2" t="str">
        <f t="shared" si="46"/>
        <v>X</v>
      </c>
      <c r="Z405" s="6">
        <f>_xlfn.XLOOKUP($G405,$AE$390:$AE$411,$AF$390:$AF$411,0,0)</f>
        <v>0</v>
      </c>
      <c r="AA405" s="43">
        <f>Z405/$AB$412</f>
        <v>0</v>
      </c>
      <c r="AD405" s="1">
        <v>16</v>
      </c>
      <c r="AF405" s="6"/>
      <c r="AG405" s="6" t="str" cm="1">
        <f t="array" ref="AG405">_xlfn.XLOOKUP($AE405&amp;$C405&amp;$D405,'[1]NBA-Data-1980-2019'!$B$1:$B$16305&amp;'[1]NBA-Data-1980-2019'!$A$1:$A$16305&amp;'[1]NBA-Data-1980-2019'!$D$1:$D$16305,'[1]NBA-Data-1980-2019'!$G$1:$G$16305,"",0)</f>
        <v/>
      </c>
      <c r="AH405" s="68" t="str" cm="1">
        <f t="array" ref="AH405">_xlfn.XLOOKUP($AE405&amp;$C405&amp;$D405,'[1]NBA-Data-1980-2019'!$B$1:$B$16305&amp;'[1]NBA-Data-1980-2019'!$A$1:$A$16305&amp;'[1]NBA-Data-1980-2019'!$D$1:$D$16305,'[1]NBA-Data-1980-2019'!$H$1:$H$16305,"",0)</f>
        <v/>
      </c>
      <c r="AI405" s="68" t="str" cm="1">
        <f t="array" ref="AI405">_xlfn.XLOOKUP($AE405&amp;$C405&amp;$D405,'[1]NBA-Data-1980-2019'!$B$1:$B$16305&amp;'[1]NBA-Data-1980-2019'!$A$1:$A$16305&amp;'[1]NBA-Data-1980-2019'!$D$1:$D$16305,'[1]NBA-Data-1980-2019'!$F$1:$F$16305,"",0)</f>
        <v/>
      </c>
      <c r="AJ405" s="68" t="str">
        <f>IFERROR(($AH405/SUM(AH390:AH411))*$AI405,"")</f>
        <v/>
      </c>
      <c r="AO405">
        <v>16</v>
      </c>
      <c r="AP405" t="s">
        <v>919</v>
      </c>
      <c r="AQ405">
        <v>28</v>
      </c>
      <c r="AR405">
        <v>6</v>
      </c>
      <c r="AS405" s="2">
        <v>65</v>
      </c>
      <c r="AW405" s="61">
        <v>0.08</v>
      </c>
      <c r="AX405" s="61">
        <v>0.93</v>
      </c>
      <c r="AY405" s="2">
        <v>-18.2</v>
      </c>
      <c r="AZ405" s="2">
        <v>-28</v>
      </c>
      <c r="BA405" s="2">
        <v>1</v>
      </c>
      <c r="BB405" s="2">
        <v>2</v>
      </c>
      <c r="BC405" s="2">
        <v>7</v>
      </c>
      <c r="BD405" s="2">
        <v>1</v>
      </c>
      <c r="BE405" s="2">
        <v>2</v>
      </c>
      <c r="BF405" s="2">
        <v>1</v>
      </c>
      <c r="BG405" s="2">
        <v>8</v>
      </c>
      <c r="BH405" s="2">
        <v>0</v>
      </c>
      <c r="BI405" s="2">
        <v>2</v>
      </c>
      <c r="BK405" s="2">
        <v>16</v>
      </c>
      <c r="BL405" s="2" t="s">
        <v>919</v>
      </c>
      <c r="BM405" s="2">
        <v>28</v>
      </c>
      <c r="BN405" s="2">
        <v>6</v>
      </c>
      <c r="BO405" s="2">
        <v>65</v>
      </c>
      <c r="BP405" s="2">
        <v>6.7</v>
      </c>
      <c r="BQ405" s="2">
        <v>0.376</v>
      </c>
      <c r="BR405" s="2">
        <v>0</v>
      </c>
      <c r="BS405" s="2">
        <v>0.6</v>
      </c>
      <c r="BT405" s="2">
        <v>5.8</v>
      </c>
      <c r="BU405" s="2">
        <v>19.7</v>
      </c>
      <c r="BV405" s="2">
        <v>13</v>
      </c>
      <c r="BW405" s="2">
        <v>9.1999999999999993</v>
      </c>
      <c r="BX405" s="2">
        <v>3.3</v>
      </c>
      <c r="BY405" s="2">
        <v>2.2999999999999998</v>
      </c>
      <c r="BZ405" s="2">
        <v>16.5</v>
      </c>
      <c r="CA405" s="2">
        <v>22.1</v>
      </c>
      <c r="CC405" s="2">
        <v>-0.2</v>
      </c>
      <c r="CD405" s="2">
        <v>0.2</v>
      </c>
      <c r="CE405" s="2">
        <v>0</v>
      </c>
      <c r="CF405" s="2">
        <v>-8.9999999999999993E-3</v>
      </c>
      <c r="CH405" s="2">
        <v>-8.8000000000000007</v>
      </c>
      <c r="CI405" s="2">
        <v>1.1000000000000001</v>
      </c>
      <c r="CJ405" s="2">
        <v>-7.8</v>
      </c>
      <c r="CK405" s="2">
        <v>-0.1</v>
      </c>
    </row>
    <row r="406" spans="1:89" x14ac:dyDescent="0.2">
      <c r="B406" s="1" t="s">
        <v>116</v>
      </c>
      <c r="C406" s="1">
        <v>2007</v>
      </c>
      <c r="D406" s="1" t="s">
        <v>788</v>
      </c>
      <c r="I406" s="4"/>
      <c r="O406" s="5"/>
      <c r="Y406" s="2" t="str">
        <f t="shared" si="46"/>
        <v/>
      </c>
      <c r="Z406" s="6">
        <f>_xlfn.XLOOKUP($G406,$AE$390:$AE$411,$AF$390:$AF$411,0,0)</f>
        <v>0</v>
      </c>
      <c r="AA406" s="43">
        <f>Z406/$AB$412</f>
        <v>0</v>
      </c>
      <c r="AF406" s="6"/>
      <c r="AG406" s="6" t="str" cm="1">
        <f t="array" ref="AG406">_xlfn.XLOOKUP($AE406&amp;$C406&amp;$D406,'[1]NBA-Data-1980-2019'!$B$1:$B$16305&amp;'[1]NBA-Data-1980-2019'!$A$1:$A$16305&amp;'[1]NBA-Data-1980-2019'!$D$1:$D$16305,'[1]NBA-Data-1980-2019'!$G$1:$G$16305,"",0)</f>
        <v/>
      </c>
      <c r="AH406" s="68" t="str" cm="1">
        <f t="array" ref="AH406">_xlfn.XLOOKUP($AE406&amp;$C406&amp;$D406,'[1]NBA-Data-1980-2019'!$B$1:$B$16305&amp;'[1]NBA-Data-1980-2019'!$A$1:$A$16305&amp;'[1]NBA-Data-1980-2019'!$D$1:$D$16305,'[1]NBA-Data-1980-2019'!$H$1:$H$16305,"",0)</f>
        <v/>
      </c>
      <c r="AI406" s="68" t="str" cm="1">
        <f t="array" ref="AI406">_xlfn.XLOOKUP($AE406&amp;$C406&amp;$D406,'[1]NBA-Data-1980-2019'!$B$1:$B$16305&amp;'[1]NBA-Data-1980-2019'!$A$1:$A$16305&amp;'[1]NBA-Data-1980-2019'!$D$1:$D$16305,'[1]NBA-Data-1980-2019'!$F$1:$F$16305,"",0)</f>
        <v/>
      </c>
      <c r="AJ406" s="68" t="str">
        <f>IFERROR(($AH406/SUM(AH390:AH411))*$AI406,"")</f>
        <v/>
      </c>
    </row>
    <row r="407" spans="1:89" x14ac:dyDescent="0.2">
      <c r="B407" s="1" t="s">
        <v>116</v>
      </c>
      <c r="C407" s="1">
        <v>2007</v>
      </c>
      <c r="D407" s="1" t="s">
        <v>788</v>
      </c>
      <c r="I407" s="4"/>
      <c r="O407" s="5"/>
      <c r="Y407" s="2" t="str">
        <f t="shared" si="46"/>
        <v/>
      </c>
      <c r="Z407" s="6">
        <f>_xlfn.XLOOKUP($G407,$AE$390:$AE$411,$AF$390:$AF$411,0,0)</f>
        <v>0</v>
      </c>
      <c r="AA407" s="43">
        <f>Z407/$AB$412</f>
        <v>0</v>
      </c>
      <c r="AD407" s="1">
        <v>18</v>
      </c>
      <c r="AF407" s="6"/>
      <c r="AG407" s="6" t="str" cm="1">
        <f t="array" ref="AG407">_xlfn.XLOOKUP($AE407&amp;$C407&amp;$D407,'[1]NBA-Data-1980-2019'!$B$1:$B$16305&amp;'[1]NBA-Data-1980-2019'!$A$1:$A$16305&amp;'[1]NBA-Data-1980-2019'!$D$1:$D$16305,'[1]NBA-Data-1980-2019'!$G$1:$G$16305,"",0)</f>
        <v/>
      </c>
      <c r="AH407" s="68" t="str" cm="1">
        <f t="array" ref="AH407">_xlfn.XLOOKUP($AE407&amp;$C407&amp;$D407,'[1]NBA-Data-1980-2019'!$B$1:$B$16305&amp;'[1]NBA-Data-1980-2019'!$A$1:$A$16305&amp;'[1]NBA-Data-1980-2019'!$D$1:$D$16305,'[1]NBA-Data-1980-2019'!$H$1:$H$16305,"",0)</f>
        <v/>
      </c>
      <c r="AI407" s="68" t="str" cm="1">
        <f t="array" ref="AI407">_xlfn.XLOOKUP($AE407&amp;$C407&amp;$D407,'[1]NBA-Data-1980-2019'!$B$1:$B$16305&amp;'[1]NBA-Data-1980-2019'!$A$1:$A$16305&amp;'[1]NBA-Data-1980-2019'!$D$1:$D$16305,'[1]NBA-Data-1980-2019'!$F$1:$F$16305,"",0)</f>
        <v/>
      </c>
      <c r="AJ407" s="68" t="str">
        <f>IFERROR(($AH407/SUM(AH390:AH411))*$AI407,"")</f>
        <v/>
      </c>
    </row>
    <row r="408" spans="1:89" x14ac:dyDescent="0.2">
      <c r="B408" s="1" t="s">
        <v>116</v>
      </c>
      <c r="C408" s="1">
        <v>2007</v>
      </c>
      <c r="D408" s="1" t="s">
        <v>788</v>
      </c>
      <c r="I408" s="4"/>
      <c r="O408" s="5"/>
      <c r="Y408" s="2" t="str">
        <f t="shared" si="46"/>
        <v/>
      </c>
      <c r="Z408" s="6">
        <f>_xlfn.XLOOKUP($G408,$AE$390:$AE$411,$AF$390:$AF$411,0,0)</f>
        <v>0</v>
      </c>
      <c r="AA408" s="43">
        <f>Z408/$AB$412</f>
        <v>0</v>
      </c>
      <c r="AD408" s="1">
        <v>19</v>
      </c>
      <c r="AF408" s="6"/>
      <c r="AG408" s="6" t="str" cm="1">
        <f t="array" ref="AG408">_xlfn.XLOOKUP($AE408&amp;$C408&amp;$D408,'[1]NBA-Data-1980-2019'!$B$1:$B$16305&amp;'[1]NBA-Data-1980-2019'!$A$1:$A$16305&amp;'[1]NBA-Data-1980-2019'!$D$1:$D$16305,'[1]NBA-Data-1980-2019'!$G$1:$G$16305,"",0)</f>
        <v/>
      </c>
      <c r="AH408" s="68" t="str" cm="1">
        <f t="array" ref="AH408">_xlfn.XLOOKUP($AE408&amp;$C408&amp;$D408,'[1]NBA-Data-1980-2019'!$B$1:$B$16305&amp;'[1]NBA-Data-1980-2019'!$A$1:$A$16305&amp;'[1]NBA-Data-1980-2019'!$D$1:$D$16305,'[1]NBA-Data-1980-2019'!$H$1:$H$16305,"",0)</f>
        <v/>
      </c>
      <c r="AI408" s="68" t="str" cm="1">
        <f t="array" ref="AI408">_xlfn.XLOOKUP($AE408&amp;$C408&amp;$D408,'[1]NBA-Data-1980-2019'!$B$1:$B$16305&amp;'[1]NBA-Data-1980-2019'!$A$1:$A$16305&amp;'[1]NBA-Data-1980-2019'!$D$1:$D$16305,'[1]NBA-Data-1980-2019'!$F$1:$F$16305,"",0)</f>
        <v/>
      </c>
      <c r="AJ408" s="68" t="str">
        <f>IFERROR(($AH408/SUM(AH390:AH411))*$AI408,"")</f>
        <v/>
      </c>
    </row>
    <row r="409" spans="1:89" x14ac:dyDescent="0.2">
      <c r="B409" s="1" t="s">
        <v>116</v>
      </c>
      <c r="C409" s="1">
        <v>2007</v>
      </c>
      <c r="D409" s="1" t="s">
        <v>788</v>
      </c>
      <c r="I409" s="4"/>
      <c r="O409" s="5"/>
      <c r="Y409" s="2" t="str">
        <f t="shared" si="46"/>
        <v/>
      </c>
      <c r="Z409" s="6">
        <f>_xlfn.XLOOKUP($G409,$AE$390:$AE$411,$AF$390:$AF$411,0,0)</f>
        <v>0</v>
      </c>
      <c r="AA409" s="43">
        <f>Z409/$AB$412</f>
        <v>0</v>
      </c>
      <c r="AD409" s="1">
        <v>20</v>
      </c>
      <c r="AF409" s="6"/>
      <c r="AG409" s="6" t="str" cm="1">
        <f t="array" ref="AG409">_xlfn.XLOOKUP($AE409&amp;$C409&amp;$D409,'[1]NBA-Data-1980-2019'!$B$1:$B$16305&amp;'[1]NBA-Data-1980-2019'!$A$1:$A$16305&amp;'[1]NBA-Data-1980-2019'!$D$1:$D$16305,'[1]NBA-Data-1980-2019'!$G$1:$G$16305,"",0)</f>
        <v/>
      </c>
      <c r="AH409" s="68" t="str" cm="1">
        <f t="array" ref="AH409">_xlfn.XLOOKUP($AE409&amp;$C409&amp;$D409,'[1]NBA-Data-1980-2019'!$B$1:$B$16305&amp;'[1]NBA-Data-1980-2019'!$A$1:$A$16305&amp;'[1]NBA-Data-1980-2019'!$D$1:$D$16305,'[1]NBA-Data-1980-2019'!$H$1:$H$16305,"",0)</f>
        <v/>
      </c>
      <c r="AI409" s="68" t="str" cm="1">
        <f t="array" ref="AI409">_xlfn.XLOOKUP($AE409&amp;$C409&amp;$D409,'[1]NBA-Data-1980-2019'!$B$1:$B$16305&amp;'[1]NBA-Data-1980-2019'!$A$1:$A$16305&amp;'[1]NBA-Data-1980-2019'!$D$1:$D$16305,'[1]NBA-Data-1980-2019'!$F$1:$F$16305,"",0)</f>
        <v/>
      </c>
      <c r="AJ409" s="68" t="str">
        <f>IFERROR(($AH409/SUM(AH390:AH411))*$AI409,"")</f>
        <v/>
      </c>
    </row>
    <row r="410" spans="1:89" x14ac:dyDescent="0.2">
      <c r="B410" s="1" t="s">
        <v>116</v>
      </c>
      <c r="C410" s="1">
        <v>2007</v>
      </c>
      <c r="D410" s="1" t="s">
        <v>788</v>
      </c>
      <c r="I410" s="4"/>
      <c r="O410" s="5"/>
      <c r="Y410" s="2" t="str">
        <f t="shared" si="46"/>
        <v/>
      </c>
      <c r="Z410" s="6">
        <f>_xlfn.XLOOKUP($G410,$AE$390:$AE$411,$AF$390:$AF$411,0,0)</f>
        <v>0</v>
      </c>
      <c r="AA410" s="43">
        <f>Z410/$AB$412</f>
        <v>0</v>
      </c>
      <c r="AD410" s="1">
        <v>21</v>
      </c>
      <c r="AG410" s="6" t="str" cm="1">
        <f t="array" ref="AG410">_xlfn.XLOOKUP($AE410&amp;$C410&amp;$D410,'[1]NBA-Data-1980-2019'!$B$1:$B$16305&amp;'[1]NBA-Data-1980-2019'!$A$1:$A$16305&amp;'[1]NBA-Data-1980-2019'!$D$1:$D$16305,'[1]NBA-Data-1980-2019'!$G$1:$G$16305,"",0)</f>
        <v/>
      </c>
      <c r="AH410" s="68" t="str" cm="1">
        <f t="array" ref="AH410">_xlfn.XLOOKUP($AE410&amp;$C410&amp;$D410,'[1]NBA-Data-1980-2019'!$B$1:$B$16305&amp;'[1]NBA-Data-1980-2019'!$A$1:$A$16305&amp;'[1]NBA-Data-1980-2019'!$D$1:$D$16305,'[1]NBA-Data-1980-2019'!$H$1:$H$16305,"",0)</f>
        <v/>
      </c>
      <c r="AI410" s="68" t="str" cm="1">
        <f t="array" ref="AI410">_xlfn.XLOOKUP($AE410&amp;$C410&amp;$D410,'[1]NBA-Data-1980-2019'!$B$1:$B$16305&amp;'[1]NBA-Data-1980-2019'!$A$1:$A$16305&amp;'[1]NBA-Data-1980-2019'!$D$1:$D$16305,'[1]NBA-Data-1980-2019'!$F$1:$F$16305,"",0)</f>
        <v/>
      </c>
      <c r="AJ410" s="68" t="str">
        <f>IFERROR(($AH410/SUM(AH390:AH411))*$AI410,"")</f>
        <v/>
      </c>
    </row>
    <row r="411" spans="1:89" x14ac:dyDescent="0.2">
      <c r="B411" s="1" t="s">
        <v>116</v>
      </c>
      <c r="C411" s="1">
        <v>2007</v>
      </c>
      <c r="D411" s="1" t="s">
        <v>788</v>
      </c>
      <c r="I411" s="4"/>
      <c r="O411" s="5"/>
      <c r="Y411" s="2" t="str">
        <f t="shared" si="46"/>
        <v/>
      </c>
      <c r="Z411" s="6">
        <f>_xlfn.XLOOKUP($G411,$AE$390:$AE$411,$AF$390:$AF$411,0,0)</f>
        <v>0</v>
      </c>
      <c r="AA411" s="43">
        <f>Z411/$AB$412</f>
        <v>0</v>
      </c>
      <c r="AD411" s="1">
        <v>22</v>
      </c>
      <c r="AG411" s="6" t="str" cm="1">
        <f t="array" ref="AG411">_xlfn.XLOOKUP($AE411&amp;$C411&amp;$D411,'[1]NBA-Data-1980-2019'!$B$1:$B$16305&amp;'[1]NBA-Data-1980-2019'!$A$1:$A$16305&amp;'[1]NBA-Data-1980-2019'!$D$1:$D$16305,'[1]NBA-Data-1980-2019'!$G$1:$G$16305,"",0)</f>
        <v/>
      </c>
      <c r="AH411" s="68" t="str" cm="1">
        <f t="array" ref="AH411">_xlfn.XLOOKUP($AE411&amp;$C411&amp;$D411,'[1]NBA-Data-1980-2019'!$B$1:$B$16305&amp;'[1]NBA-Data-1980-2019'!$A$1:$A$16305&amp;'[1]NBA-Data-1980-2019'!$D$1:$D$16305,'[1]NBA-Data-1980-2019'!$H$1:$H$16305,"",0)</f>
        <v/>
      </c>
      <c r="AI411" s="68" t="str" cm="1">
        <f t="array" ref="AI411">_xlfn.XLOOKUP($AE411&amp;$C411&amp;$D411,'[1]NBA-Data-1980-2019'!$B$1:$B$16305&amp;'[1]NBA-Data-1980-2019'!$A$1:$A$16305&amp;'[1]NBA-Data-1980-2019'!$D$1:$D$16305,'[1]NBA-Data-1980-2019'!$F$1:$F$16305,"",0)</f>
        <v/>
      </c>
      <c r="AJ411" s="68" t="str">
        <f>IFERROR(($AH411/SUM(AH390:AH411))*$AI411,"")</f>
        <v/>
      </c>
    </row>
    <row r="412" spans="1:89" x14ac:dyDescent="0.2">
      <c r="B412" s="1" t="s">
        <v>116</v>
      </c>
      <c r="C412" s="1">
        <v>2007</v>
      </c>
      <c r="D412" s="1" t="s">
        <v>788</v>
      </c>
      <c r="E412" s="1"/>
      <c r="F412" s="1"/>
      <c r="G412" s="1">
        <f>$G388</f>
        <v>0</v>
      </c>
      <c r="H412" s="1"/>
      <c r="I412" s="1"/>
      <c r="J412" s="36"/>
      <c r="K412" s="36"/>
      <c r="L412" s="1"/>
      <c r="M412" s="1"/>
      <c r="N412" s="1"/>
      <c r="O412" s="1"/>
      <c r="P412" s="1"/>
      <c r="Q412" s="1"/>
      <c r="R412" s="1"/>
      <c r="S412" s="1"/>
      <c r="T412" s="1"/>
      <c r="U412" s="1"/>
      <c r="V412" s="1"/>
      <c r="W412" s="1"/>
      <c r="X412" s="1"/>
      <c r="Y412" s="1"/>
      <c r="AA412" s="41">
        <f>SUM(AA390:AA411)</f>
        <v>0.99999999999999978</v>
      </c>
      <c r="AB412" s="37">
        <f>SUM(Z390:Z411)</f>
        <v>65654320</v>
      </c>
      <c r="AC412" s="1"/>
      <c r="AE412" s="37">
        <f>AG412-AF412</f>
        <v>0</v>
      </c>
      <c r="AF412" s="37">
        <f>SUM(AF390:AF411)</f>
        <v>65654320</v>
      </c>
      <c r="AG412" s="37">
        <f>SUM(AG390:AG411)</f>
        <v>65654320</v>
      </c>
      <c r="AH412" s="69">
        <f>SUM(AH390:AH411)</f>
        <v>19934.599999999999</v>
      </c>
      <c r="AI412" s="69">
        <f>SUM(AI390:AI411)</f>
        <v>208.5</v>
      </c>
      <c r="AJ412" s="69">
        <f>SUM(AJ390:AJ411)</f>
        <v>16.126242814001788</v>
      </c>
    </row>
    <row r="414" spans="1:89" ht="17" thickBot="1" x14ac:dyDescent="0.25"/>
    <row r="415" spans="1:89" ht="17" thickBot="1" x14ac:dyDescent="0.25">
      <c r="A415" s="3">
        <v>17</v>
      </c>
      <c r="B415" s="1" t="str">
        <f>B$1</f>
        <v>YEAR</v>
      </c>
      <c r="C415" s="1" t="str">
        <f>C$1</f>
        <v>YEAR</v>
      </c>
      <c r="D415" s="1" t="str">
        <f>D$1</f>
        <v>TEAM</v>
      </c>
      <c r="F415" s="1" t="str">
        <f t="shared" ref="F415:Z415" si="47">F$1</f>
        <v>NUMBER</v>
      </c>
      <c r="G415" s="1" t="str">
        <f t="shared" si="47"/>
        <v>PLAYER</v>
      </c>
      <c r="H415" s="1" t="str">
        <f t="shared" si="47"/>
        <v>POS</v>
      </c>
      <c r="I415" s="1" t="str">
        <f t="shared" si="47"/>
        <v>HEIGHT</v>
      </c>
      <c r="J415" s="1" t="str">
        <f t="shared" si="47"/>
        <v>HEIGHT (IN)</v>
      </c>
      <c r="K415" s="1" t="str">
        <f t="shared" si="47"/>
        <v>HEIGHT (M)</v>
      </c>
      <c r="L415" s="1" t="str">
        <f t="shared" si="47"/>
        <v>WEIGHT (LBS)</v>
      </c>
      <c r="M415" s="1" t="str">
        <f t="shared" si="47"/>
        <v>WEIGHT (KG)</v>
      </c>
      <c r="N415" s="1" t="str">
        <f t="shared" si="47"/>
        <v>BMI</v>
      </c>
      <c r="O415" s="1" t="str">
        <f t="shared" si="47"/>
        <v>BIRTH DATE</v>
      </c>
      <c r="P415" s="1" t="str">
        <f t="shared" si="47"/>
        <v>NATION</v>
      </c>
      <c r="Q415" s="1" t="str">
        <f t="shared" si="47"/>
        <v>COUNTRY</v>
      </c>
      <c r="R415" s="1" t="str">
        <f t="shared" si="47"/>
        <v>CONTINENT</v>
      </c>
      <c r="S415" s="1" t="str">
        <f t="shared" si="47"/>
        <v>GLOBAL REGION</v>
      </c>
      <c r="T415" s="1" t="str">
        <f t="shared" si="47"/>
        <v>EXPERIENCE</v>
      </c>
      <c r="U415" s="1"/>
      <c r="V415" s="1" t="str">
        <f t="shared" si="47"/>
        <v>COLLEGE</v>
      </c>
      <c r="W415" s="1" t="str">
        <f t="shared" si="47"/>
        <v>COLLEGE1</v>
      </c>
      <c r="X415" s="1" t="str">
        <f t="shared" si="47"/>
        <v>COLLEGE2</v>
      </c>
      <c r="Y415" s="1" t="str">
        <f t="shared" si="47"/>
        <v>TRANSFER</v>
      </c>
      <c r="Z415" s="1" t="str">
        <f t="shared" si="47"/>
        <v>SALARY</v>
      </c>
      <c r="AA415" s="1" t="s">
        <v>1264</v>
      </c>
      <c r="AD415" s="1" t="str">
        <f>AD$1</f>
        <v>Rk</v>
      </c>
      <c r="AE415" s="1" t="str">
        <f>AE$1</f>
        <v>PLAYER</v>
      </c>
      <c r="AF415" s="1" t="str">
        <f>AF$1</f>
        <v>SALARY - BR</v>
      </c>
      <c r="AG415" s="1" t="str">
        <f>AG$1</f>
        <v>SALARY - KAGGLE</v>
      </c>
      <c r="AH415" s="67" t="str">
        <f>AH$1</f>
        <v>TTL MP</v>
      </c>
      <c r="AI415" s="67" t="str">
        <f>AI$1</f>
        <v>PER</v>
      </c>
      <c r="AJ415" s="67" t="str">
        <f>AJ$1</f>
        <v>WTD-MP-PER</v>
      </c>
      <c r="AO415" t="s">
        <v>550</v>
      </c>
      <c r="AP415" t="s">
        <v>1378</v>
      </c>
      <c r="AQ415" t="s">
        <v>1379</v>
      </c>
      <c r="AR415" t="s">
        <v>1342</v>
      </c>
      <c r="AS415" s="2" t="s">
        <v>1380</v>
      </c>
      <c r="AT415" s="2" t="s">
        <v>1381</v>
      </c>
      <c r="AU415" s="2" t="s">
        <v>1382</v>
      </c>
      <c r="AV415" s="2" t="s">
        <v>1383</v>
      </c>
      <c r="AW415" s="2" t="s">
        <v>1384</v>
      </c>
      <c r="AX415" s="2" t="s">
        <v>1385</v>
      </c>
      <c r="AY415" s="2" t="s">
        <v>1386</v>
      </c>
      <c r="AZ415" s="2" t="s">
        <v>1387</v>
      </c>
      <c r="BA415" s="2" t="s">
        <v>1388</v>
      </c>
      <c r="BB415" s="2" t="s">
        <v>1389</v>
      </c>
      <c r="BC415" s="2" t="s">
        <v>1390</v>
      </c>
      <c r="BD415" s="2" t="s">
        <v>1391</v>
      </c>
      <c r="BE415" s="2" t="s">
        <v>1390</v>
      </c>
      <c r="BF415" s="2" t="s">
        <v>1391</v>
      </c>
      <c r="BG415" s="2" t="s">
        <v>1392</v>
      </c>
      <c r="BH415" s="2" t="s">
        <v>1393</v>
      </c>
      <c r="BI415" s="2" t="s">
        <v>1394</v>
      </c>
      <c r="BK415" s="2" t="s">
        <v>550</v>
      </c>
      <c r="BL415" s="2" t="s">
        <v>1378</v>
      </c>
      <c r="BM415" s="2" t="s">
        <v>1379</v>
      </c>
      <c r="BN415" s="2" t="s">
        <v>1342</v>
      </c>
      <c r="BO415" s="2" t="s">
        <v>1380</v>
      </c>
      <c r="BP415" s="2" t="s">
        <v>1426</v>
      </c>
      <c r="BQ415" s="2" t="s">
        <v>1427</v>
      </c>
      <c r="BR415" s="2" t="s">
        <v>1428</v>
      </c>
      <c r="BS415" s="2" t="s">
        <v>1429</v>
      </c>
      <c r="BT415" s="2" t="s">
        <v>1430</v>
      </c>
      <c r="BU415" s="2" t="s">
        <v>1431</v>
      </c>
      <c r="BV415" s="2" t="s">
        <v>1432</v>
      </c>
      <c r="BW415" s="2" t="s">
        <v>1433</v>
      </c>
      <c r="BX415" s="2" t="s">
        <v>1434</v>
      </c>
      <c r="BY415" s="2" t="s">
        <v>1435</v>
      </c>
      <c r="BZ415" s="2" t="s">
        <v>1436</v>
      </c>
      <c r="CA415" s="2" t="s">
        <v>1437</v>
      </c>
      <c r="CB415" s="2" t="s">
        <v>1378</v>
      </c>
      <c r="CC415" s="2" t="s">
        <v>1438</v>
      </c>
      <c r="CD415" s="2" t="s">
        <v>1439</v>
      </c>
      <c r="CE415" s="2" t="s">
        <v>1440</v>
      </c>
      <c r="CF415" s="2" t="s">
        <v>1441</v>
      </c>
      <c r="CG415" s="2" t="s">
        <v>1378</v>
      </c>
      <c r="CH415" s="2" t="s">
        <v>1442</v>
      </c>
      <c r="CI415" s="2" t="s">
        <v>1443</v>
      </c>
      <c r="CJ415" s="2" t="s">
        <v>1444</v>
      </c>
      <c r="CK415" s="2" t="s">
        <v>1445</v>
      </c>
    </row>
    <row r="416" spans="1:89" ht="17" thickBot="1" x14ac:dyDescent="0.25">
      <c r="A416" s="3" t="s">
        <v>815</v>
      </c>
      <c r="B416" s="1" t="s">
        <v>123</v>
      </c>
      <c r="C416" s="1">
        <v>2006</v>
      </c>
      <c r="D416" s="1" t="s">
        <v>815</v>
      </c>
      <c r="F416" s="2">
        <v>5</v>
      </c>
      <c r="G416" s="2" t="s">
        <v>932</v>
      </c>
      <c r="H416" s="2" t="s">
        <v>576</v>
      </c>
      <c r="I416" s="4" t="s">
        <v>601</v>
      </c>
      <c r="J416" s="16">
        <f>_xlfn.XLOOKUP($I416,DASHBOARD!$I$2:$I$27,DASHBOARD!$J$2:$J$27,"",0)</f>
        <v>77</v>
      </c>
      <c r="K416" s="23">
        <f>J416/DASHBOARD!$C$3</f>
        <v>1.9558039116078234</v>
      </c>
      <c r="L416" s="2">
        <v>194</v>
      </c>
      <c r="M416" s="26">
        <f>L416/DASHBOARD!$C$4</f>
        <v>87.981859410430843</v>
      </c>
      <c r="N416" s="26">
        <f t="shared" ref="N416:N432" si="48">M416/(K416^2)</f>
        <v>23.000777423242305</v>
      </c>
      <c r="O416" s="5">
        <v>27228</v>
      </c>
      <c r="P416" s="2" t="s">
        <v>557</v>
      </c>
      <c r="Q416" s="2" t="str">
        <f>_xlfn.XLOOKUP($P416,DASHBOARD!$L$2:$L$150,DASHBOARD!M$2:M$150,"",0)</f>
        <v>United States</v>
      </c>
      <c r="R416" s="2" t="str">
        <f>_xlfn.XLOOKUP($P416,DASHBOARD!$L$2:$L$150,DASHBOARD!N$2:N$150,"",0)</f>
        <v>North America</v>
      </c>
      <c r="S416" s="2" t="str">
        <f>_xlfn.XLOOKUP($P416,DASHBOARD!$L$2:$L$150,DASHBOARD!O$2:O$150,"",0)</f>
        <v>Americas</v>
      </c>
      <c r="T416" s="2">
        <v>8</v>
      </c>
      <c r="V416" s="2" t="s">
        <v>933</v>
      </c>
      <c r="W416" s="2" t="s">
        <v>676</v>
      </c>
      <c r="X416" s="2" t="s">
        <v>1116</v>
      </c>
      <c r="Y416" s="2" t="str">
        <f t="shared" ref="Y416:Y437" si="49">IF(X416="","","X")</f>
        <v>X</v>
      </c>
      <c r="Z416" s="6">
        <f>_xlfn.XLOOKUP($G416,$AE$416:$AE$437,$AF$416:$AF$437,0,0)</f>
        <v>2401748</v>
      </c>
      <c r="AA416" s="43">
        <f>Z416/$AB$438</f>
        <v>3.954636970692374E-2</v>
      </c>
      <c r="AB416" s="6"/>
      <c r="AC416" s="6"/>
      <c r="AD416" s="1">
        <v>1</v>
      </c>
      <c r="AE416" s="2" t="s">
        <v>941</v>
      </c>
      <c r="AF416" s="6">
        <v>20000000</v>
      </c>
      <c r="AG416" s="6" cm="1">
        <f t="array" ref="AG416">_xlfn.XLOOKUP($AE416&amp;$C416&amp;$D416,'[1]NBA-Data-1980-2019'!$B$1:$B$16305&amp;'[1]NBA-Data-1980-2019'!$A$1:$A$16305&amp;'[1]NBA-Data-1980-2019'!$D$1:$D$16305,'[1]NBA-Data-1980-2019'!$G$1:$G$16305,"",0)</f>
        <v>20000000</v>
      </c>
      <c r="AH416" s="68" cm="1">
        <f t="array" ref="AH416">_xlfn.XLOOKUP($AE416&amp;$C416&amp;$D416,'[1]NBA-Data-1980-2019'!$B$1:$B$16305&amp;'[1]NBA-Data-1980-2019'!$A$1:$A$16305&amp;'[1]NBA-Data-1980-2019'!$D$1:$D$16305,'[1]NBA-Data-1980-2019'!$H$1:$H$16305,"",0)</f>
        <v>1805.4</v>
      </c>
      <c r="AI416" s="68" cm="1">
        <f t="array" ref="AI416">_xlfn.XLOOKUP($AE416&amp;$C416&amp;$D416,'[1]NBA-Data-1980-2019'!$B$1:$B$16305&amp;'[1]NBA-Data-1980-2019'!$A$1:$A$16305&amp;'[1]NBA-Data-1980-2019'!$D$1:$D$16305,'[1]NBA-Data-1980-2019'!$F$1:$F$16305,"",0)</f>
        <v>24.4</v>
      </c>
      <c r="AJ416" s="68">
        <f>IFERROR(($AH416/SUM(AH416:AH437))*$AI416,"")</f>
        <v>2.288248585809789</v>
      </c>
      <c r="AO416">
        <v>1</v>
      </c>
      <c r="AP416" t="s">
        <v>835</v>
      </c>
      <c r="AQ416">
        <v>24</v>
      </c>
      <c r="AR416">
        <v>75</v>
      </c>
      <c r="AS416" s="2">
        <v>2892</v>
      </c>
      <c r="AT416" s="61">
        <v>0.02</v>
      </c>
      <c r="AU416" s="61">
        <v>0.87</v>
      </c>
      <c r="AV416" s="61">
        <v>0.12</v>
      </c>
      <c r="AY416" s="2">
        <v>8.3000000000000007</v>
      </c>
      <c r="AZ416" s="2">
        <v>15.2</v>
      </c>
      <c r="BA416" s="2">
        <v>111</v>
      </c>
      <c r="BB416" s="2">
        <v>75</v>
      </c>
      <c r="BC416" s="2">
        <v>83</v>
      </c>
      <c r="BD416" s="2">
        <v>45</v>
      </c>
      <c r="BE416" s="2">
        <v>336</v>
      </c>
      <c r="BF416" s="2">
        <v>18</v>
      </c>
      <c r="BG416" s="2">
        <v>1167</v>
      </c>
      <c r="BH416" s="2">
        <v>70</v>
      </c>
      <c r="BI416" s="2">
        <v>67</v>
      </c>
      <c r="BK416" s="2">
        <v>1</v>
      </c>
      <c r="BL416" s="2" t="s">
        <v>835</v>
      </c>
      <c r="BM416" s="2">
        <v>24</v>
      </c>
      <c r="BN416" s="2">
        <v>75</v>
      </c>
      <c r="BO416" s="2">
        <v>2892</v>
      </c>
      <c r="BP416" s="2">
        <v>27.6</v>
      </c>
      <c r="BQ416" s="2">
        <v>0.57699999999999996</v>
      </c>
      <c r="BR416" s="2">
        <v>5.3999999999999999E-2</v>
      </c>
      <c r="BS416" s="2">
        <v>0.56799999999999995</v>
      </c>
      <c r="BT416" s="2">
        <v>4.5</v>
      </c>
      <c r="BU416" s="2">
        <v>12.6</v>
      </c>
      <c r="BV416" s="2">
        <v>8.6999999999999993</v>
      </c>
      <c r="BW416" s="2">
        <v>33</v>
      </c>
      <c r="BX416" s="2">
        <v>2.6</v>
      </c>
      <c r="BY416" s="2">
        <v>1.5</v>
      </c>
      <c r="BZ416" s="2">
        <v>13.2</v>
      </c>
      <c r="CA416" s="2">
        <v>32.5</v>
      </c>
      <c r="CC416" s="2">
        <v>10.199999999999999</v>
      </c>
      <c r="CD416" s="2">
        <v>4.2</v>
      </c>
      <c r="CE416" s="2">
        <v>14.4</v>
      </c>
      <c r="CF416" s="2">
        <v>0.23899999999999999</v>
      </c>
      <c r="CH416" s="2">
        <v>5.9</v>
      </c>
      <c r="CI416" s="2">
        <v>1.8</v>
      </c>
      <c r="CJ416" s="2">
        <v>7.7</v>
      </c>
      <c r="CK416" s="2">
        <v>7.1</v>
      </c>
    </row>
    <row r="417" spans="2:89" x14ac:dyDescent="0.2">
      <c r="B417" s="1" t="s">
        <v>123</v>
      </c>
      <c r="C417" s="1">
        <v>2006</v>
      </c>
      <c r="D417" s="1" t="s">
        <v>815</v>
      </c>
      <c r="F417" s="2">
        <v>49</v>
      </c>
      <c r="G417" s="2" t="s">
        <v>934</v>
      </c>
      <c r="H417" s="2" t="s">
        <v>570</v>
      </c>
      <c r="I417" s="4" t="s">
        <v>599</v>
      </c>
      <c r="J417" s="16">
        <f>_xlfn.XLOOKUP($I417,DASHBOARD!$I$2:$I$27,DASHBOARD!$J$2:$J$27,"",0)</f>
        <v>78</v>
      </c>
      <c r="K417" s="23">
        <f>J417/DASHBOARD!$C$3</f>
        <v>1.981203962407925</v>
      </c>
      <c r="L417" s="2">
        <v>208</v>
      </c>
      <c r="M417" s="26">
        <f>L417/DASHBOARD!$C$4</f>
        <v>94.331065759637184</v>
      </c>
      <c r="N417" s="26">
        <f t="shared" si="48"/>
        <v>24.032356919975964</v>
      </c>
      <c r="O417" s="5">
        <v>27029</v>
      </c>
      <c r="P417" s="2" t="s">
        <v>557</v>
      </c>
      <c r="Q417" s="2" t="str">
        <f>_xlfn.XLOOKUP($P417,DASHBOARD!$L$2:$L$150,DASHBOARD!M$2:M$150,"",0)</f>
        <v>United States</v>
      </c>
      <c r="R417" s="2" t="str">
        <f>_xlfn.XLOOKUP($P417,DASHBOARD!$L$2:$L$150,DASHBOARD!N$2:N$150,"",0)</f>
        <v>North America</v>
      </c>
      <c r="S417" s="2" t="str">
        <f>_xlfn.XLOOKUP($P417,DASHBOARD!$L$2:$L$150,DASHBOARD!O$2:O$150,"",0)</f>
        <v>Americas</v>
      </c>
      <c r="T417" s="2">
        <v>9</v>
      </c>
      <c r="V417" s="2" t="s">
        <v>672</v>
      </c>
      <c r="W417" s="2" t="s">
        <v>672</v>
      </c>
      <c r="Y417" s="2" t="str">
        <f t="shared" si="49"/>
        <v/>
      </c>
      <c r="Z417" s="6">
        <f>_xlfn.XLOOKUP($G417,$AE$416:$AE$437,$AF$416:$AF$437,0,0)</f>
        <v>1035000</v>
      </c>
      <c r="AA417" s="43">
        <f>Z417/$AB$438</f>
        <v>1.7041959708789627E-2</v>
      </c>
      <c r="AB417" s="6"/>
      <c r="AC417" s="6"/>
      <c r="AD417" s="1">
        <v>2</v>
      </c>
      <c r="AE417" s="2" t="s">
        <v>946</v>
      </c>
      <c r="AF417" s="6">
        <v>7562500</v>
      </c>
      <c r="AG417" s="6" cm="1">
        <f t="array" ref="AG417">_xlfn.XLOOKUP($AE417&amp;$C417&amp;$D417,'[1]NBA-Data-1980-2019'!$B$1:$B$16305&amp;'[1]NBA-Data-1980-2019'!$A$1:$A$16305&amp;'[1]NBA-Data-1980-2019'!$D$1:$D$16305,'[1]NBA-Data-1980-2019'!$G$1:$G$16305,"",0)</f>
        <v>7562500</v>
      </c>
      <c r="AH417" s="68" cm="1">
        <f t="array" ref="AH417">_xlfn.XLOOKUP($AE417&amp;$C417&amp;$D417,'[1]NBA-Data-1980-2019'!$B$1:$B$16305&amp;'[1]NBA-Data-1980-2019'!$A$1:$A$16305&amp;'[1]NBA-Data-1980-2019'!$D$1:$D$16305,'[1]NBA-Data-1980-2019'!$H$1:$H$16305,"",0)</f>
        <v>1876.2</v>
      </c>
      <c r="AI417" s="68" cm="1">
        <f t="array" ref="AI417">_xlfn.XLOOKUP($AE417&amp;$C417&amp;$D417,'[1]NBA-Data-1980-2019'!$B$1:$B$16305&amp;'[1]NBA-Data-1980-2019'!$A$1:$A$16305&amp;'[1]NBA-Data-1980-2019'!$D$1:$D$16305,'[1]NBA-Data-1980-2019'!$F$1:$F$16305,"",0)</f>
        <v>15</v>
      </c>
      <c r="AJ417" s="68">
        <f>IFERROR(($AH417/SUM(AH416:AH437))*$AI417,"")</f>
        <v>1.4618753019276618</v>
      </c>
      <c r="AO417">
        <v>2</v>
      </c>
      <c r="AP417" t="s">
        <v>829</v>
      </c>
      <c r="AQ417">
        <v>25</v>
      </c>
      <c r="AR417">
        <v>81</v>
      </c>
      <c r="AS417" s="2">
        <v>2491</v>
      </c>
      <c r="AW417" s="61">
        <v>0.9</v>
      </c>
      <c r="AX417" s="61">
        <v>0.1</v>
      </c>
      <c r="AY417" s="2">
        <v>6.5</v>
      </c>
      <c r="AZ417" s="2">
        <v>5.9</v>
      </c>
      <c r="BA417" s="2">
        <v>33</v>
      </c>
      <c r="BB417" s="2">
        <v>20</v>
      </c>
      <c r="BC417" s="2">
        <v>84</v>
      </c>
      <c r="BD417" s="2">
        <v>13</v>
      </c>
      <c r="BE417" s="2">
        <v>70</v>
      </c>
      <c r="BF417" s="2">
        <v>36</v>
      </c>
      <c r="BG417" s="2">
        <v>215</v>
      </c>
      <c r="BH417" s="2">
        <v>11</v>
      </c>
      <c r="BI417" s="2">
        <v>25</v>
      </c>
      <c r="BK417" s="2">
        <v>2</v>
      </c>
      <c r="BL417" s="2" t="s">
        <v>829</v>
      </c>
      <c r="BM417" s="2">
        <v>25</v>
      </c>
      <c r="BN417" s="2">
        <v>81</v>
      </c>
      <c r="BO417" s="2">
        <v>2491</v>
      </c>
      <c r="BP417" s="2">
        <v>13.7</v>
      </c>
      <c r="BQ417" s="2">
        <v>0.55800000000000005</v>
      </c>
      <c r="BR417" s="2">
        <v>3.0000000000000001E-3</v>
      </c>
      <c r="BS417" s="2">
        <v>0.33700000000000002</v>
      </c>
      <c r="BT417" s="2">
        <v>8.1999999999999993</v>
      </c>
      <c r="BU417" s="2">
        <v>21.2</v>
      </c>
      <c r="BV417" s="2">
        <v>15</v>
      </c>
      <c r="BW417" s="2">
        <v>5.9</v>
      </c>
      <c r="BX417" s="2">
        <v>1.1000000000000001</v>
      </c>
      <c r="BY417" s="2">
        <v>0.5</v>
      </c>
      <c r="BZ417" s="2">
        <v>10.5</v>
      </c>
      <c r="CA417" s="2">
        <v>14.1</v>
      </c>
      <c r="CC417" s="2">
        <v>3.9</v>
      </c>
      <c r="CD417" s="2">
        <v>3.1</v>
      </c>
      <c r="CE417" s="2">
        <v>7</v>
      </c>
      <c r="CF417" s="2">
        <v>0.13400000000000001</v>
      </c>
      <c r="CH417" s="2">
        <v>-0.4</v>
      </c>
      <c r="CI417" s="2">
        <v>-0.1</v>
      </c>
      <c r="CJ417" s="2">
        <v>-0.5</v>
      </c>
      <c r="CK417" s="2">
        <v>0.9</v>
      </c>
    </row>
    <row r="418" spans="2:89" x14ac:dyDescent="0.2">
      <c r="B418" s="1" t="s">
        <v>123</v>
      </c>
      <c r="C418" s="1">
        <v>2006</v>
      </c>
      <c r="D418" s="1" t="s">
        <v>815</v>
      </c>
      <c r="F418" s="2">
        <v>30</v>
      </c>
      <c r="G418" s="2" t="s">
        <v>935</v>
      </c>
      <c r="H418" s="2" t="s">
        <v>552</v>
      </c>
      <c r="I418" s="4" t="s">
        <v>1151</v>
      </c>
      <c r="J418" s="16">
        <f>_xlfn.XLOOKUP($I418,DASHBOARD!$I$2:$I$27,DASHBOARD!$J$2:$J$27,"",0)</f>
        <v>85</v>
      </c>
      <c r="K418" s="23">
        <f>J418/DASHBOARD!$C$3</f>
        <v>2.1590043180086362</v>
      </c>
      <c r="L418" s="2">
        <v>250</v>
      </c>
      <c r="M418" s="26">
        <f>L418/DASHBOARD!$C$4</f>
        <v>113.37868480725623</v>
      </c>
      <c r="N418" s="26">
        <f t="shared" si="48"/>
        <v>24.323406225235185</v>
      </c>
      <c r="O418" s="5">
        <v>29812</v>
      </c>
      <c r="P418" s="2" t="s">
        <v>557</v>
      </c>
      <c r="Q418" s="2" t="str">
        <f>_xlfn.XLOOKUP($P418,DASHBOARD!$L$2:$L$150,DASHBOARD!M$2:M$150,"",0)</f>
        <v>United States</v>
      </c>
      <c r="R418" s="2" t="str">
        <f>_xlfn.XLOOKUP($P418,DASHBOARD!$L$2:$L$150,DASHBOARD!N$2:N$150,"",0)</f>
        <v>North America</v>
      </c>
      <c r="S418" s="2" t="str">
        <f>_xlfn.XLOOKUP($P418,DASHBOARD!$L$2:$L$150,DASHBOARD!O$2:O$150,"",0)</f>
        <v>Americas</v>
      </c>
      <c r="T418" s="2" t="s">
        <v>563</v>
      </c>
      <c r="V418" s="2" t="s">
        <v>936</v>
      </c>
      <c r="W418" s="2" t="s">
        <v>936</v>
      </c>
      <c r="Y418" s="2" t="str">
        <f t="shared" si="49"/>
        <v/>
      </c>
      <c r="Z418" s="6">
        <f>_xlfn.XLOOKUP($G418,$AE$416:$AE$437,$AF$416:$AF$437,0,0)</f>
        <v>398762</v>
      </c>
      <c r="AA418" s="43">
        <f>Z418/$AB$438</f>
        <v>6.5658801327501152E-3</v>
      </c>
      <c r="AB418" s="6"/>
      <c r="AC418" s="6"/>
      <c r="AD418" s="1">
        <v>3</v>
      </c>
      <c r="AE418" s="2" t="s">
        <v>944</v>
      </c>
      <c r="AF418" s="6">
        <v>6880000</v>
      </c>
      <c r="AG418" s="6" cm="1">
        <f t="array" ref="AG418">_xlfn.XLOOKUP($AE418&amp;$C418&amp;$D418,'[1]NBA-Data-1980-2019'!$B$1:$B$16305&amp;'[1]NBA-Data-1980-2019'!$A$1:$A$16305&amp;'[1]NBA-Data-1980-2019'!$D$1:$D$16305,'[1]NBA-Data-1980-2019'!$G$1:$G$16305,"",0)</f>
        <v>6880000</v>
      </c>
      <c r="AH418" s="68" cm="1">
        <f t="array" ref="AH418">_xlfn.XLOOKUP($AE418&amp;$C418&amp;$D418,'[1]NBA-Data-1980-2019'!$B$1:$B$16305&amp;'[1]NBA-Data-1980-2019'!$A$1:$A$16305&amp;'[1]NBA-Data-1980-2019'!$D$1:$D$16305,'[1]NBA-Data-1980-2019'!$H$1:$H$16305,"",0)</f>
        <v>2197.6</v>
      </c>
      <c r="AI418" s="68" cm="1">
        <f t="array" ref="AI418">_xlfn.XLOOKUP($AE418&amp;$C418&amp;$D418,'[1]NBA-Data-1980-2019'!$B$1:$B$16305&amp;'[1]NBA-Data-1980-2019'!$A$1:$A$16305&amp;'[1]NBA-Data-1980-2019'!$D$1:$D$16305,'[1]NBA-Data-1980-2019'!$F$1:$F$16305,"",0)</f>
        <v>14.4</v>
      </c>
      <c r="AJ418" s="68">
        <f>IFERROR(($AH418/SUM(AH416:AH437))*$AI418,"")</f>
        <v>1.6438079506319052</v>
      </c>
      <c r="AO418">
        <v>3</v>
      </c>
      <c r="AP418" t="s">
        <v>942</v>
      </c>
      <c r="AQ418">
        <v>37</v>
      </c>
      <c r="AR418">
        <v>81</v>
      </c>
      <c r="AS418" s="2">
        <v>2305</v>
      </c>
      <c r="AT418" s="61">
        <v>0.7</v>
      </c>
      <c r="AU418" s="61">
        <v>0.3</v>
      </c>
      <c r="AY418" s="2">
        <v>3</v>
      </c>
      <c r="AZ418" s="2">
        <v>-3</v>
      </c>
      <c r="BA418" s="2">
        <v>52</v>
      </c>
      <c r="BB418" s="2">
        <v>20</v>
      </c>
      <c r="BC418" s="2">
        <v>65</v>
      </c>
      <c r="BD418" s="2">
        <v>10</v>
      </c>
      <c r="BE418" s="2">
        <v>27</v>
      </c>
      <c r="BF418" s="2">
        <v>14</v>
      </c>
      <c r="BG418" s="2">
        <v>588</v>
      </c>
      <c r="BH418" s="2">
        <v>7</v>
      </c>
      <c r="BI418" s="2">
        <v>24</v>
      </c>
      <c r="BK418" s="2">
        <v>3</v>
      </c>
      <c r="BL418" s="2" t="s">
        <v>942</v>
      </c>
      <c r="BM418" s="2">
        <v>37</v>
      </c>
      <c r="BN418" s="2">
        <v>81</v>
      </c>
      <c r="BO418" s="2">
        <v>2305</v>
      </c>
      <c r="BP418" s="2">
        <v>10.7</v>
      </c>
      <c r="BQ418" s="2">
        <v>0.52</v>
      </c>
      <c r="BR418" s="2">
        <v>0.42</v>
      </c>
      <c r="BS418" s="2">
        <v>0.23</v>
      </c>
      <c r="BT418" s="2">
        <v>1.8</v>
      </c>
      <c r="BU418" s="2">
        <v>9.6999999999999993</v>
      </c>
      <c r="BV418" s="2">
        <v>5.9</v>
      </c>
      <c r="BW418" s="2">
        <v>16.7</v>
      </c>
      <c r="BX418" s="2">
        <v>1.6</v>
      </c>
      <c r="BY418" s="2">
        <v>0.3</v>
      </c>
      <c r="BZ418" s="2">
        <v>14.5</v>
      </c>
      <c r="CA418" s="2">
        <v>14.1</v>
      </c>
      <c r="CC418" s="2">
        <v>1.8</v>
      </c>
      <c r="CD418" s="2">
        <v>2.2999999999999998</v>
      </c>
      <c r="CE418" s="2">
        <v>4.0999999999999996</v>
      </c>
      <c r="CF418" s="2">
        <v>8.5000000000000006E-2</v>
      </c>
      <c r="CH418" s="2">
        <v>-1.4</v>
      </c>
      <c r="CI418" s="2">
        <v>0.5</v>
      </c>
      <c r="CJ418" s="2">
        <v>-0.9</v>
      </c>
      <c r="CK418" s="2">
        <v>0.6</v>
      </c>
    </row>
    <row r="419" spans="2:89" x14ac:dyDescent="0.2">
      <c r="B419" s="1" t="s">
        <v>123</v>
      </c>
      <c r="C419" s="1">
        <v>2006</v>
      </c>
      <c r="D419" s="1" t="s">
        <v>815</v>
      </c>
      <c r="F419" s="2">
        <v>51</v>
      </c>
      <c r="G419" s="2" t="s">
        <v>937</v>
      </c>
      <c r="H419" s="2" t="s">
        <v>552</v>
      </c>
      <c r="I419" s="4" t="s">
        <v>1149</v>
      </c>
      <c r="J419" s="16">
        <f>_xlfn.XLOOKUP($I419,DASHBOARD!$I$2:$I$27,DASHBOARD!$J$2:$J$27,"",0)</f>
        <v>83</v>
      </c>
      <c r="K419" s="23">
        <f>J419/DASHBOARD!$C$3</f>
        <v>2.1082042164084331</v>
      </c>
      <c r="L419" s="2">
        <v>262</v>
      </c>
      <c r="M419" s="26">
        <f>L419/DASHBOARD!$C$4</f>
        <v>118.82086167800453</v>
      </c>
      <c r="N419" s="26">
        <f t="shared" si="48"/>
        <v>26.734209211240497</v>
      </c>
      <c r="O419" s="5">
        <v>28291</v>
      </c>
      <c r="P419" s="2" t="s">
        <v>557</v>
      </c>
      <c r="Q419" s="2" t="str">
        <f>_xlfn.XLOOKUP($P419,DASHBOARD!$L$2:$L$150,DASHBOARD!M$2:M$150,"",0)</f>
        <v>United States</v>
      </c>
      <c r="R419" s="2" t="str">
        <f>_xlfn.XLOOKUP($P419,DASHBOARD!$L$2:$L$150,DASHBOARD!N$2:N$150,"",0)</f>
        <v>North America</v>
      </c>
      <c r="S419" s="2" t="str">
        <f>_xlfn.XLOOKUP($P419,DASHBOARD!$L$2:$L$150,DASHBOARD!O$2:O$150,"",0)</f>
        <v>Americas</v>
      </c>
      <c r="T419" s="2">
        <v>7</v>
      </c>
      <c r="V419" s="2" t="s">
        <v>679</v>
      </c>
      <c r="W419" s="2" t="s">
        <v>679</v>
      </c>
      <c r="Y419" s="2" t="str">
        <f t="shared" si="49"/>
        <v/>
      </c>
      <c r="Z419" s="6">
        <f>_xlfn.XLOOKUP($G419,$AE$416:$AE$437,$AF$416:$AF$437,0,0)</f>
        <v>2640000</v>
      </c>
      <c r="AA419" s="43">
        <f>Z419/$AB$438</f>
        <v>4.3469346503579337E-2</v>
      </c>
      <c r="AB419" s="6"/>
      <c r="AC419" s="6"/>
      <c r="AD419" s="1">
        <v>4</v>
      </c>
      <c r="AE419" s="2" t="s">
        <v>908</v>
      </c>
      <c r="AF419" s="6">
        <v>5900400</v>
      </c>
      <c r="AG419" s="6" cm="1">
        <f t="array" ref="AG419">_xlfn.XLOOKUP($AE419&amp;$C419&amp;$D419,'[1]NBA-Data-1980-2019'!$B$1:$B$16305&amp;'[1]NBA-Data-1980-2019'!$A$1:$A$16305&amp;'[1]NBA-Data-1980-2019'!$D$1:$D$16305,'[1]NBA-Data-1980-2019'!$G$1:$G$16305,"",0)</f>
        <v>5900400</v>
      </c>
      <c r="AH419" s="68" cm="1">
        <f t="array" ref="AH419">_xlfn.XLOOKUP($AE419&amp;$C419&amp;$D419,'[1]NBA-Data-1980-2019'!$B$1:$B$16305&amp;'[1]NBA-Data-1980-2019'!$A$1:$A$16305&amp;'[1]NBA-Data-1980-2019'!$D$1:$D$16305,'[1]NBA-Data-1980-2019'!$H$1:$H$16305,"",0)</f>
        <v>1916.2</v>
      </c>
      <c r="AI419" s="68" cm="1">
        <f t="array" ref="AI419">_xlfn.XLOOKUP($AE419&amp;$C419&amp;$D419,'[1]NBA-Data-1980-2019'!$B$1:$B$16305&amp;'[1]NBA-Data-1980-2019'!$A$1:$A$16305&amp;'[1]NBA-Data-1980-2019'!$D$1:$D$16305,'[1]NBA-Data-1980-2019'!$F$1:$F$16305,"",0)</f>
        <v>9.8000000000000007</v>
      </c>
      <c r="AJ419" s="68">
        <f>IFERROR(($AH419/SUM(AH416:AH437))*$AI419,"")</f>
        <v>0.97545412517596208</v>
      </c>
      <c r="AO419">
        <v>4</v>
      </c>
      <c r="AP419" t="s">
        <v>944</v>
      </c>
      <c r="AQ419">
        <v>29</v>
      </c>
      <c r="AR419">
        <v>82</v>
      </c>
      <c r="AS419" s="2">
        <v>2199</v>
      </c>
      <c r="AV419" s="61">
        <v>0.33</v>
      </c>
      <c r="AW419" s="61">
        <v>0.66</v>
      </c>
      <c r="AY419" s="2">
        <v>2.9</v>
      </c>
      <c r="AZ419" s="2">
        <v>-3.2</v>
      </c>
      <c r="BA419" s="2">
        <v>59</v>
      </c>
      <c r="BB419" s="2">
        <v>47</v>
      </c>
      <c r="BC419" s="2">
        <v>83</v>
      </c>
      <c r="BD419" s="2">
        <v>20</v>
      </c>
      <c r="BE419" s="2">
        <v>58</v>
      </c>
      <c r="BF419" s="2">
        <v>7</v>
      </c>
      <c r="BG419" s="2">
        <v>361</v>
      </c>
      <c r="BH419" s="2">
        <v>19</v>
      </c>
      <c r="BI419" s="2">
        <v>38</v>
      </c>
      <c r="BK419" s="2">
        <v>4</v>
      </c>
      <c r="BL419" s="2" t="s">
        <v>944</v>
      </c>
      <c r="BM419" s="2">
        <v>29</v>
      </c>
      <c r="BN419" s="2">
        <v>82</v>
      </c>
      <c r="BO419" s="2">
        <v>2199</v>
      </c>
      <c r="BP419" s="2">
        <v>14.4</v>
      </c>
      <c r="BQ419" s="2">
        <v>0.52400000000000002</v>
      </c>
      <c r="BR419" s="2">
        <v>0.42699999999999999</v>
      </c>
      <c r="BS419" s="2">
        <v>0.14399999999999999</v>
      </c>
      <c r="BT419" s="2">
        <v>5.8</v>
      </c>
      <c r="BU419" s="2">
        <v>16.3</v>
      </c>
      <c r="BV419" s="2">
        <v>11.3</v>
      </c>
      <c r="BW419" s="2">
        <v>12.8</v>
      </c>
      <c r="BX419" s="2">
        <v>1.1000000000000001</v>
      </c>
      <c r="BY419" s="2">
        <v>1</v>
      </c>
      <c r="BZ419" s="2">
        <v>13.6</v>
      </c>
      <c r="CA419" s="2">
        <v>23.2</v>
      </c>
      <c r="CC419" s="2">
        <v>1.1000000000000001</v>
      </c>
      <c r="CD419" s="2">
        <v>2.5</v>
      </c>
      <c r="CE419" s="2">
        <v>3.6</v>
      </c>
      <c r="CF419" s="2">
        <v>0.08</v>
      </c>
      <c r="CH419" s="2">
        <v>1.1000000000000001</v>
      </c>
      <c r="CI419" s="2">
        <v>-0.7</v>
      </c>
      <c r="CJ419" s="2">
        <v>0.4</v>
      </c>
      <c r="CK419" s="2">
        <v>1.3</v>
      </c>
    </row>
    <row r="420" spans="2:89" x14ac:dyDescent="0.2">
      <c r="B420" s="1" t="s">
        <v>123</v>
      </c>
      <c r="C420" s="1">
        <v>2006</v>
      </c>
      <c r="D420" s="1" t="s">
        <v>815</v>
      </c>
      <c r="F420" s="2">
        <v>4</v>
      </c>
      <c r="G420" s="2" t="s">
        <v>938</v>
      </c>
      <c r="H420" s="2" t="s">
        <v>556</v>
      </c>
      <c r="I420" s="4" t="s">
        <v>598</v>
      </c>
      <c r="J420" s="16">
        <f>_xlfn.XLOOKUP($I420,DASHBOARD!$I$2:$I$27,DASHBOARD!$J$2:$J$27,"",0)</f>
        <v>75</v>
      </c>
      <c r="K420" s="23">
        <f>J420/DASHBOARD!$C$3</f>
        <v>1.9050038100076201</v>
      </c>
      <c r="L420" s="2">
        <v>188</v>
      </c>
      <c r="M420" s="26">
        <f>L420/DASHBOARD!$C$4</f>
        <v>85.260770975056687</v>
      </c>
      <c r="N420" s="26">
        <f t="shared" si="48"/>
        <v>23.494032124968502</v>
      </c>
      <c r="O420" s="5">
        <v>30175</v>
      </c>
      <c r="P420" s="2" t="s">
        <v>557</v>
      </c>
      <c r="Q420" s="2" t="str">
        <f>_xlfn.XLOOKUP($P420,DASHBOARD!$L$2:$L$150,DASHBOARD!M$2:M$150,"",0)</f>
        <v>United States</v>
      </c>
      <c r="R420" s="2" t="str">
        <f>_xlfn.XLOOKUP($P420,DASHBOARD!$L$2:$L$150,DASHBOARD!N$2:N$150,"",0)</f>
        <v>North America</v>
      </c>
      <c r="S420" s="2" t="str">
        <f>_xlfn.XLOOKUP($P420,DASHBOARD!$L$2:$L$150,DASHBOARD!O$2:O$150,"",0)</f>
        <v>Americas</v>
      </c>
      <c r="T420" s="2" t="s">
        <v>563</v>
      </c>
      <c r="V420" s="2" t="s">
        <v>676</v>
      </c>
      <c r="W420" s="2" t="s">
        <v>676</v>
      </c>
      <c r="Y420" s="2" t="str">
        <f t="shared" si="49"/>
        <v/>
      </c>
      <c r="Z420" s="6">
        <f>_xlfn.XLOOKUP($G420,$AE$416:$AE$437,$AF$416:$AF$437,0,0)</f>
        <v>359858</v>
      </c>
      <c r="AA420" s="43">
        <f>Z420/$AB$438</f>
        <v>5.9253000356382776E-3</v>
      </c>
      <c r="AB420" s="6"/>
      <c r="AC420" s="6"/>
      <c r="AD420" s="1">
        <v>5</v>
      </c>
      <c r="AE420" s="2" t="s">
        <v>829</v>
      </c>
      <c r="AF420" s="6">
        <v>5000000</v>
      </c>
      <c r="AG420" s="6" cm="1">
        <f t="array" ref="AG420">_xlfn.XLOOKUP($AE420&amp;$C420&amp;$D420,'[1]NBA-Data-1980-2019'!$B$1:$B$16305&amp;'[1]NBA-Data-1980-2019'!$A$1:$A$16305&amp;'[1]NBA-Data-1980-2019'!$D$1:$D$16305,'[1]NBA-Data-1980-2019'!$G$1:$G$16305,"",0)</f>
        <v>5000000</v>
      </c>
      <c r="AH420" s="68" cm="1">
        <f t="array" ref="AH420">_xlfn.XLOOKUP($AE420&amp;$C420&amp;$D420,'[1]NBA-Data-1980-2019'!$B$1:$B$16305&amp;'[1]NBA-Data-1980-2019'!$A$1:$A$16305&amp;'[1]NBA-Data-1980-2019'!$D$1:$D$16305,'[1]NBA-Data-1980-2019'!$H$1:$H$16305,"",0)</f>
        <v>2494.8000000000002</v>
      </c>
      <c r="AI420" s="68" cm="1">
        <f t="array" ref="AI420">_xlfn.XLOOKUP($AE420&amp;$C420&amp;$D420,'[1]NBA-Data-1980-2019'!$B$1:$B$16305&amp;'[1]NBA-Data-1980-2019'!$A$1:$A$16305&amp;'[1]NBA-Data-1980-2019'!$D$1:$D$16305,'[1]NBA-Data-1980-2019'!$F$1:$F$16305,"",0)</f>
        <v>13.7</v>
      </c>
      <c r="AJ420" s="68">
        <f>IFERROR(($AH420/SUM(AH416:AH437))*$AI420,"")</f>
        <v>1.7754001028501969</v>
      </c>
      <c r="AO420">
        <v>5</v>
      </c>
      <c r="AP420" t="s">
        <v>908</v>
      </c>
      <c r="AQ420">
        <v>29</v>
      </c>
      <c r="AR420">
        <v>67</v>
      </c>
      <c r="AS420" s="2">
        <v>1914</v>
      </c>
      <c r="AU420" s="61">
        <v>0.03</v>
      </c>
      <c r="AV420" s="61">
        <v>0.97</v>
      </c>
      <c r="AY420" s="2">
        <v>5.7</v>
      </c>
      <c r="AZ420" s="2">
        <v>2.8</v>
      </c>
      <c r="BA420" s="2">
        <v>32</v>
      </c>
      <c r="BB420" s="2">
        <v>9</v>
      </c>
      <c r="BC420" s="2">
        <v>80</v>
      </c>
      <c r="BD420" s="2">
        <v>9</v>
      </c>
      <c r="BE420" s="2">
        <v>16</v>
      </c>
      <c r="BF420" s="2">
        <v>31</v>
      </c>
      <c r="BG420" s="2">
        <v>208</v>
      </c>
      <c r="BH420" s="2">
        <v>5</v>
      </c>
      <c r="BI420" s="2">
        <v>10</v>
      </c>
      <c r="BK420" s="2">
        <v>5</v>
      </c>
      <c r="BL420" s="2" t="s">
        <v>908</v>
      </c>
      <c r="BM420" s="2">
        <v>29</v>
      </c>
      <c r="BN420" s="2">
        <v>67</v>
      </c>
      <c r="BO420" s="2">
        <v>1914</v>
      </c>
      <c r="BP420" s="2">
        <v>9.8000000000000007</v>
      </c>
      <c r="BQ420" s="2">
        <v>0.57199999999999995</v>
      </c>
      <c r="BR420" s="2">
        <v>0.73399999999999999</v>
      </c>
      <c r="BS420" s="2">
        <v>0.154</v>
      </c>
      <c r="BT420" s="2">
        <v>2.1</v>
      </c>
      <c r="BU420" s="2">
        <v>16.899999999999999</v>
      </c>
      <c r="BV420" s="2">
        <v>9.8000000000000007</v>
      </c>
      <c r="BW420" s="2">
        <v>6.8</v>
      </c>
      <c r="BX420" s="2">
        <v>1.5</v>
      </c>
      <c r="BY420" s="2">
        <v>0.8</v>
      </c>
      <c r="BZ420" s="2">
        <v>12.1</v>
      </c>
      <c r="CA420" s="2">
        <v>11.6</v>
      </c>
      <c r="CC420" s="2">
        <v>1.8</v>
      </c>
      <c r="CD420" s="2">
        <v>2.4</v>
      </c>
      <c r="CE420" s="2">
        <v>4.2</v>
      </c>
      <c r="CF420" s="2">
        <v>0.104</v>
      </c>
      <c r="CH420" s="2">
        <v>-0.8</v>
      </c>
      <c r="CI420" s="2">
        <v>1</v>
      </c>
      <c r="CJ420" s="2">
        <v>0.1</v>
      </c>
      <c r="CK420" s="2">
        <v>1</v>
      </c>
    </row>
    <row r="421" spans="2:89" x14ac:dyDescent="0.2">
      <c r="B421" s="1" t="s">
        <v>123</v>
      </c>
      <c r="C421" s="1">
        <v>2006</v>
      </c>
      <c r="D421" s="1" t="s">
        <v>815</v>
      </c>
      <c r="F421" s="2">
        <v>40</v>
      </c>
      <c r="G421" s="2" t="s">
        <v>829</v>
      </c>
      <c r="H421" s="2" t="s">
        <v>566</v>
      </c>
      <c r="I421" s="4" t="s">
        <v>600</v>
      </c>
      <c r="J421" s="16">
        <f>_xlfn.XLOOKUP($I421,DASHBOARD!$I$2:$I$27,DASHBOARD!$J$2:$J$27,"",0)</f>
        <v>80</v>
      </c>
      <c r="K421" s="23">
        <f>J421/DASHBOARD!$C$3</f>
        <v>2.0320040640081283</v>
      </c>
      <c r="L421" s="2">
        <v>235</v>
      </c>
      <c r="M421" s="26">
        <f>L421/DASHBOARD!$C$4</f>
        <v>106.57596371882086</v>
      </c>
      <c r="N421" s="26">
        <f t="shared" si="48"/>
        <v>25.811314590419496</v>
      </c>
      <c r="O421" s="5">
        <v>29381</v>
      </c>
      <c r="P421" s="2" t="s">
        <v>557</v>
      </c>
      <c r="Q421" s="2" t="str">
        <f>_xlfn.XLOOKUP($P421,DASHBOARD!$L$2:$L$150,DASHBOARD!M$2:M$150,"",0)</f>
        <v>United States</v>
      </c>
      <c r="R421" s="2" t="str">
        <f>_xlfn.XLOOKUP($P421,DASHBOARD!$L$2:$L$150,DASHBOARD!N$2:N$150,"",0)</f>
        <v>North America</v>
      </c>
      <c r="S421" s="2" t="str">
        <f>_xlfn.XLOOKUP($P421,DASHBOARD!$L$2:$L$150,DASHBOARD!O$2:O$150,"",0)</f>
        <v>Americas</v>
      </c>
      <c r="T421" s="2">
        <v>2</v>
      </c>
      <c r="V421" s="2" t="s">
        <v>558</v>
      </c>
      <c r="W421" s="2" t="s">
        <v>558</v>
      </c>
      <c r="Y421" s="2" t="str">
        <f t="shared" si="49"/>
        <v/>
      </c>
      <c r="Z421" s="6">
        <f>_xlfn.XLOOKUP($G421,$AE$416:$AE$437,$AF$416:$AF$437,0,0)</f>
        <v>5000000</v>
      </c>
      <c r="AA421" s="43">
        <f>Z421/$AB$438</f>
        <v>8.2328307771930564E-2</v>
      </c>
      <c r="AB421" s="6"/>
      <c r="AC421" s="6"/>
      <c r="AD421" s="1">
        <v>6</v>
      </c>
      <c r="AE421" s="2" t="s">
        <v>835</v>
      </c>
      <c r="AF421" s="6">
        <v>3031920</v>
      </c>
      <c r="AG421" s="6" cm="1">
        <f t="array" ref="AG421">_xlfn.XLOOKUP($AE421&amp;$C421&amp;$D421,'[1]NBA-Data-1980-2019'!$B$1:$B$16305&amp;'[1]NBA-Data-1980-2019'!$A$1:$A$16305&amp;'[1]NBA-Data-1980-2019'!$D$1:$D$16305,'[1]NBA-Data-1980-2019'!$G$1:$G$16305,"",0)</f>
        <v>3031920</v>
      </c>
      <c r="AH421" s="68" cm="1">
        <f t="array" ref="AH421">_xlfn.XLOOKUP($AE421&amp;$C421&amp;$D421,'[1]NBA-Data-1980-2019'!$B$1:$B$16305&amp;'[1]NBA-Data-1980-2019'!$A$1:$A$16305&amp;'[1]NBA-Data-1980-2019'!$D$1:$D$16305,'[1]NBA-Data-1980-2019'!$H$1:$H$16305,"",0)</f>
        <v>2895</v>
      </c>
      <c r="AI421" s="68" cm="1">
        <f t="array" ref="AI421">_xlfn.XLOOKUP($AE421&amp;$C421&amp;$D421,'[1]NBA-Data-1980-2019'!$B$1:$B$16305&amp;'[1]NBA-Data-1980-2019'!$A$1:$A$16305&amp;'[1]NBA-Data-1980-2019'!$D$1:$D$16305,'[1]NBA-Data-1980-2019'!$F$1:$F$16305,"",0)</f>
        <v>27.6</v>
      </c>
      <c r="AJ421" s="68">
        <f>IFERROR(($AH421/SUM(AH416:AH437))*$AI421,"")</f>
        <v>4.1504729550731634</v>
      </c>
      <c r="AO421">
        <v>6</v>
      </c>
      <c r="AP421" t="s">
        <v>946</v>
      </c>
      <c r="AQ421">
        <v>30</v>
      </c>
      <c r="AR421">
        <v>59</v>
      </c>
      <c r="AS421" s="2">
        <v>1874</v>
      </c>
      <c r="AT421" s="61">
        <v>1</v>
      </c>
      <c r="AY421" s="2">
        <v>6</v>
      </c>
      <c r="AZ421" s="2">
        <v>3.4</v>
      </c>
      <c r="BA421" s="2">
        <v>68</v>
      </c>
      <c r="BB421" s="2">
        <v>18</v>
      </c>
      <c r="BC421" s="2">
        <v>39</v>
      </c>
      <c r="BD421" s="2">
        <v>8</v>
      </c>
      <c r="BE421" s="2">
        <v>33</v>
      </c>
      <c r="BF421" s="2">
        <v>9</v>
      </c>
      <c r="BG421" s="2">
        <v>630</v>
      </c>
      <c r="BH421" s="2">
        <v>11</v>
      </c>
      <c r="BI421" s="2">
        <v>21</v>
      </c>
      <c r="BK421" s="2">
        <v>6</v>
      </c>
      <c r="BL421" s="2" t="s">
        <v>946</v>
      </c>
      <c r="BM421" s="2">
        <v>30</v>
      </c>
      <c r="BN421" s="2">
        <v>59</v>
      </c>
      <c r="BO421" s="2">
        <v>1874</v>
      </c>
      <c r="BP421" s="2">
        <v>15</v>
      </c>
      <c r="BQ421" s="2">
        <v>0.56100000000000005</v>
      </c>
      <c r="BR421" s="2">
        <v>0.47499999999999998</v>
      </c>
      <c r="BS421" s="2">
        <v>0.16200000000000001</v>
      </c>
      <c r="BT421" s="2">
        <v>0.4</v>
      </c>
      <c r="BU421" s="2">
        <v>8</v>
      </c>
      <c r="BV421" s="2">
        <v>4.4000000000000004</v>
      </c>
      <c r="BW421" s="2">
        <v>24.5</v>
      </c>
      <c r="BX421" s="2">
        <v>1.5</v>
      </c>
      <c r="BY421" s="2">
        <v>0.2</v>
      </c>
      <c r="BZ421" s="2">
        <v>13.3</v>
      </c>
      <c r="CA421" s="2">
        <v>18.5</v>
      </c>
      <c r="CC421" s="2">
        <v>3.2</v>
      </c>
      <c r="CD421" s="2">
        <v>1.6</v>
      </c>
      <c r="CE421" s="2">
        <v>4.8</v>
      </c>
      <c r="CF421" s="2">
        <v>0.124</v>
      </c>
      <c r="CH421" s="2">
        <v>1.7</v>
      </c>
      <c r="CI421" s="2">
        <v>-0.5</v>
      </c>
      <c r="CJ421" s="2">
        <v>1.1000000000000001</v>
      </c>
      <c r="CK421" s="2">
        <v>1.5</v>
      </c>
    </row>
    <row r="422" spans="2:89" x14ac:dyDescent="0.2">
      <c r="B422" s="1" t="s">
        <v>123</v>
      </c>
      <c r="C422" s="1">
        <v>2006</v>
      </c>
      <c r="D422" s="1" t="s">
        <v>815</v>
      </c>
      <c r="F422" s="2">
        <v>24</v>
      </c>
      <c r="G422" s="2" t="s">
        <v>939</v>
      </c>
      <c r="H422" s="2" t="s">
        <v>570</v>
      </c>
      <c r="I422" s="4" t="s">
        <v>600</v>
      </c>
      <c r="J422" s="16">
        <f>_xlfn.XLOOKUP($I422,DASHBOARD!$I$2:$I$27,DASHBOARD!$J$2:$J$27,"",0)</f>
        <v>80</v>
      </c>
      <c r="K422" s="23">
        <f>J422/DASHBOARD!$C$3</f>
        <v>2.0320040640081283</v>
      </c>
      <c r="L422" s="2">
        <v>213</v>
      </c>
      <c r="M422" s="26">
        <f>L422/DASHBOARD!$C$4</f>
        <v>96.598639455782305</v>
      </c>
      <c r="N422" s="26">
        <f t="shared" si="48"/>
        <v>23.394936203231286</v>
      </c>
      <c r="O422" s="5">
        <v>29621</v>
      </c>
      <c r="P422" s="2" t="s">
        <v>557</v>
      </c>
      <c r="Q422" s="2" t="str">
        <f>_xlfn.XLOOKUP($P422,DASHBOARD!$L$2:$L$150,DASHBOARD!M$2:M$150,"",0)</f>
        <v>United States</v>
      </c>
      <c r="R422" s="2" t="str">
        <f>_xlfn.XLOOKUP($P422,DASHBOARD!$L$2:$L$150,DASHBOARD!N$2:N$150,"",0)</f>
        <v>North America</v>
      </c>
      <c r="S422" s="2" t="str">
        <f>_xlfn.XLOOKUP($P422,DASHBOARD!$L$2:$L$150,DASHBOARD!O$2:O$150,"",0)</f>
        <v>Americas</v>
      </c>
      <c r="T422" s="2">
        <v>2</v>
      </c>
      <c r="V422" s="2" t="s">
        <v>579</v>
      </c>
      <c r="W422" s="2" t="s">
        <v>579</v>
      </c>
      <c r="Y422" s="2" t="str">
        <f t="shared" si="49"/>
        <v/>
      </c>
      <c r="Z422" s="6">
        <f>_xlfn.XLOOKUP($G422,$AE$416:$AE$437,$AF$416:$AF$437,0,0)</f>
        <v>1100000</v>
      </c>
      <c r="AA422" s="43">
        <f>Z422/$AB$438</f>
        <v>1.8112227709824725E-2</v>
      </c>
      <c r="AB422" s="6"/>
      <c r="AC422" s="6"/>
      <c r="AD422" s="1">
        <v>7</v>
      </c>
      <c r="AE422" s="2" t="s">
        <v>937</v>
      </c>
      <c r="AF422" s="6">
        <v>2640000</v>
      </c>
      <c r="AG422" s="6" cm="1">
        <f t="array" ref="AG422">_xlfn.XLOOKUP($AE422&amp;$C422&amp;$D422,'[1]NBA-Data-1980-2019'!$B$1:$B$16305&amp;'[1]NBA-Data-1980-2019'!$A$1:$A$16305&amp;'[1]NBA-Data-1980-2019'!$D$1:$D$16305,'[1]NBA-Data-1980-2019'!$G$1:$G$16305,"",0)</f>
        <v>2640000</v>
      </c>
      <c r="AH422" s="68" cm="1">
        <f t="array" ref="AH422">_xlfn.XLOOKUP($AE422&amp;$C422&amp;$D422,'[1]NBA-Data-1980-2019'!$B$1:$B$16305&amp;'[1]NBA-Data-1980-2019'!$A$1:$A$16305&amp;'[1]NBA-Data-1980-2019'!$D$1:$D$16305,'[1]NBA-Data-1980-2019'!$H$1:$H$16305,"",0)</f>
        <v>372</v>
      </c>
      <c r="AI422" s="68" cm="1">
        <f t="array" ref="AI422">_xlfn.XLOOKUP($AE422&amp;$C422&amp;$D422,'[1]NBA-Data-1980-2019'!$B$1:$B$16305&amp;'[1]NBA-Data-1980-2019'!$A$1:$A$16305&amp;'[1]NBA-Data-1980-2019'!$D$1:$D$16305,'[1]NBA-Data-1980-2019'!$F$1:$F$16305,"",0)</f>
        <v>9.9</v>
      </c>
      <c r="AJ422" s="68">
        <f>IFERROR(($AH422/SUM(AH416:AH437))*$AI422,"")</f>
        <v>0.19130136666095274</v>
      </c>
      <c r="AO422">
        <v>7</v>
      </c>
      <c r="AP422" t="s">
        <v>941</v>
      </c>
      <c r="AQ422">
        <v>33</v>
      </c>
      <c r="AR422">
        <v>59</v>
      </c>
      <c r="AS422" s="2">
        <v>1806</v>
      </c>
      <c r="AX422" s="61">
        <v>1</v>
      </c>
      <c r="AY422" s="2">
        <v>7.1</v>
      </c>
      <c r="AZ422" s="2">
        <v>5.3</v>
      </c>
      <c r="BA422" s="2">
        <v>32</v>
      </c>
      <c r="BB422" s="2">
        <v>38</v>
      </c>
      <c r="BC422" s="2">
        <v>125</v>
      </c>
      <c r="BD422" s="2">
        <v>43</v>
      </c>
      <c r="BE422" s="2">
        <v>204</v>
      </c>
      <c r="BF422" s="2">
        <v>6</v>
      </c>
      <c r="BG422" s="2">
        <v>271</v>
      </c>
      <c r="BH422" s="2">
        <v>71</v>
      </c>
      <c r="BI422" s="2">
        <v>34</v>
      </c>
      <c r="BK422" s="2">
        <v>7</v>
      </c>
      <c r="BL422" s="2" t="s">
        <v>941</v>
      </c>
      <c r="BM422" s="2">
        <v>33</v>
      </c>
      <c r="BN422" s="2">
        <v>59</v>
      </c>
      <c r="BO422" s="2">
        <v>1806</v>
      </c>
      <c r="BP422" s="2">
        <v>24.4</v>
      </c>
      <c r="BQ422" s="2">
        <v>0.58599999999999997</v>
      </c>
      <c r="BR422" s="2">
        <v>0</v>
      </c>
      <c r="BS422" s="2">
        <v>0.58899999999999997</v>
      </c>
      <c r="BT422" s="2">
        <v>11.7</v>
      </c>
      <c r="BU422" s="2">
        <v>23.1</v>
      </c>
      <c r="BV422" s="2">
        <v>17.600000000000001</v>
      </c>
      <c r="BW422" s="2">
        <v>12.4</v>
      </c>
      <c r="BX422" s="2">
        <v>0.7</v>
      </c>
      <c r="BY422" s="2">
        <v>4.4000000000000004</v>
      </c>
      <c r="BZ422" s="2">
        <v>14.3</v>
      </c>
      <c r="CA422" s="2">
        <v>30</v>
      </c>
      <c r="CC422" s="2">
        <v>3.3</v>
      </c>
      <c r="CD422" s="2">
        <v>2.9</v>
      </c>
      <c r="CE422" s="2">
        <v>6.2</v>
      </c>
      <c r="CF422" s="2">
        <v>0.16400000000000001</v>
      </c>
      <c r="CH422" s="2">
        <v>2.4</v>
      </c>
      <c r="CI422" s="2">
        <v>0.3</v>
      </c>
      <c r="CJ422" s="2">
        <v>2.7</v>
      </c>
      <c r="CK422" s="2">
        <v>2.1</v>
      </c>
    </row>
    <row r="423" spans="2:89" x14ac:dyDescent="0.2">
      <c r="B423" s="1" t="s">
        <v>123</v>
      </c>
      <c r="C423" s="1">
        <v>2006</v>
      </c>
      <c r="D423" s="1" t="s">
        <v>815</v>
      </c>
      <c r="F423" s="2">
        <v>33</v>
      </c>
      <c r="G423" s="2" t="s">
        <v>940</v>
      </c>
      <c r="H423" s="2" t="s">
        <v>552</v>
      </c>
      <c r="I423" s="4" t="s">
        <v>595</v>
      </c>
      <c r="J423" s="16">
        <f>_xlfn.XLOOKUP($I423,DASHBOARD!$I$2:$I$27,DASHBOARD!$J$2:$J$27,"",0)</f>
        <v>82</v>
      </c>
      <c r="K423" s="23">
        <f>J423/DASHBOARD!$C$3</f>
        <v>2.0828041656083314</v>
      </c>
      <c r="L423" s="2">
        <v>240</v>
      </c>
      <c r="M423" s="26">
        <f>L423/DASHBOARD!$C$4</f>
        <v>108.84353741496598</v>
      </c>
      <c r="N423" s="26">
        <f t="shared" si="48"/>
        <v>25.090295297178951</v>
      </c>
      <c r="O423" s="5">
        <v>25607</v>
      </c>
      <c r="P423" s="2" t="s">
        <v>557</v>
      </c>
      <c r="Q423" s="2" t="str">
        <f>_xlfn.XLOOKUP($P423,DASHBOARD!$L$2:$L$150,DASHBOARD!M$2:M$150,"",0)</f>
        <v>United States</v>
      </c>
      <c r="R423" s="2" t="str">
        <f>_xlfn.XLOOKUP($P423,DASHBOARD!$L$2:$L$150,DASHBOARD!N$2:N$150,"",0)</f>
        <v>North America</v>
      </c>
      <c r="S423" s="2" t="str">
        <f>_xlfn.XLOOKUP($P423,DASHBOARD!$L$2:$L$150,DASHBOARD!O$2:O$150,"",0)</f>
        <v>Americas</v>
      </c>
      <c r="T423" s="2">
        <v>12</v>
      </c>
      <c r="V423" s="2" t="s">
        <v>586</v>
      </c>
      <c r="W423" s="2" t="s">
        <v>586</v>
      </c>
      <c r="Y423" s="2" t="str">
        <f t="shared" si="49"/>
        <v/>
      </c>
      <c r="Z423" s="6">
        <f>_xlfn.XLOOKUP($G423,$AE$416:$AE$437,$AF$416:$AF$437,0,0)</f>
        <v>1138500</v>
      </c>
      <c r="AA423" s="43">
        <f>Z423/$AB$438</f>
        <v>1.8746155679668589E-2</v>
      </c>
      <c r="AB423" s="6"/>
      <c r="AC423" s="6"/>
      <c r="AD423" s="1">
        <v>8</v>
      </c>
      <c r="AE423" s="2" t="s">
        <v>949</v>
      </c>
      <c r="AF423" s="11">
        <v>1760000</v>
      </c>
      <c r="AG423" s="6" t="str" cm="1">
        <f t="array" ref="AG423">_xlfn.XLOOKUP($AE423&amp;$C423&amp;$D423,'[1]NBA-Data-1980-2019'!$B$1:$B$16305&amp;'[1]NBA-Data-1980-2019'!$A$1:$A$16305&amp;'[1]NBA-Data-1980-2019'!$D$1:$D$16305,'[1]NBA-Data-1980-2019'!$G$1:$G$16305,"",0)</f>
        <v/>
      </c>
      <c r="AH423" s="68" t="str" cm="1">
        <f t="array" ref="AH423">_xlfn.XLOOKUP($AE423&amp;$C423&amp;$D423,'[1]NBA-Data-1980-2019'!$B$1:$B$16305&amp;'[1]NBA-Data-1980-2019'!$A$1:$A$16305&amp;'[1]NBA-Data-1980-2019'!$D$1:$D$16305,'[1]NBA-Data-1980-2019'!$H$1:$H$16305,"",0)</f>
        <v/>
      </c>
      <c r="AI423" s="68" t="str" cm="1">
        <f t="array" ref="AI423">_xlfn.XLOOKUP($AE423&amp;$C423&amp;$D423,'[1]NBA-Data-1980-2019'!$B$1:$B$16305&amp;'[1]NBA-Data-1980-2019'!$A$1:$A$16305&amp;'[1]NBA-Data-1980-2019'!$D$1:$D$16305,'[1]NBA-Data-1980-2019'!$F$1:$F$16305,"",0)</f>
        <v/>
      </c>
      <c r="AJ423" s="68" t="str">
        <f>IFERROR(($AH423/SUM(AH416:AH437))*$AI423,"")</f>
        <v/>
      </c>
      <c r="AO423">
        <v>8</v>
      </c>
      <c r="AP423" t="s">
        <v>940</v>
      </c>
      <c r="AQ423">
        <v>35</v>
      </c>
      <c r="AR423">
        <v>65</v>
      </c>
      <c r="AS423" s="2">
        <v>1302</v>
      </c>
      <c r="AW423" s="61">
        <v>0.01</v>
      </c>
      <c r="AX423" s="61">
        <v>0.99</v>
      </c>
      <c r="AY423" s="2">
        <v>10</v>
      </c>
      <c r="AZ423" s="2">
        <v>8.5</v>
      </c>
      <c r="BA423" s="2">
        <v>9</v>
      </c>
      <c r="BB423" s="2">
        <v>15</v>
      </c>
      <c r="BC423" s="2">
        <v>87</v>
      </c>
      <c r="BD423" s="2">
        <v>26</v>
      </c>
      <c r="BE423" s="2">
        <v>96</v>
      </c>
      <c r="BF423" s="2">
        <v>9</v>
      </c>
      <c r="BG423" s="2">
        <v>25</v>
      </c>
      <c r="BH423" s="2">
        <v>20</v>
      </c>
      <c r="BI423" s="2">
        <v>27</v>
      </c>
      <c r="BK423" s="2">
        <v>8</v>
      </c>
      <c r="BL423" s="2" t="s">
        <v>940</v>
      </c>
      <c r="BM423" s="2">
        <v>35</v>
      </c>
      <c r="BN423" s="2">
        <v>65</v>
      </c>
      <c r="BO423" s="2">
        <v>1302</v>
      </c>
      <c r="BP423" s="2">
        <v>19.399999999999999</v>
      </c>
      <c r="BQ423" s="2">
        <v>0.61499999999999999</v>
      </c>
      <c r="BR423" s="2">
        <v>3.0000000000000001E-3</v>
      </c>
      <c r="BS423" s="2">
        <v>0.71099999999999997</v>
      </c>
      <c r="BT423" s="2">
        <v>11.8</v>
      </c>
      <c r="BU423" s="2">
        <v>20.3</v>
      </c>
      <c r="BV423" s="2">
        <v>16.2</v>
      </c>
      <c r="BW423" s="2">
        <v>1.4</v>
      </c>
      <c r="BX423" s="2">
        <v>0.5</v>
      </c>
      <c r="BY423" s="2">
        <v>10.199999999999999</v>
      </c>
      <c r="BZ423" s="2">
        <v>16</v>
      </c>
      <c r="CA423" s="2">
        <v>17.5</v>
      </c>
      <c r="CC423" s="2">
        <v>2.1</v>
      </c>
      <c r="CD423" s="2">
        <v>2.6</v>
      </c>
      <c r="CE423" s="2">
        <v>4.8</v>
      </c>
      <c r="CF423" s="2">
        <v>0.17599999999999999</v>
      </c>
      <c r="CH423" s="2">
        <v>-0.7</v>
      </c>
      <c r="CI423" s="2">
        <v>2.5</v>
      </c>
      <c r="CJ423" s="2">
        <v>1.8</v>
      </c>
      <c r="CK423" s="2">
        <v>1.2</v>
      </c>
    </row>
    <row r="424" spans="2:89" x14ac:dyDescent="0.2">
      <c r="B424" s="1" t="s">
        <v>123</v>
      </c>
      <c r="C424" s="1">
        <v>2006</v>
      </c>
      <c r="D424" s="1" t="s">
        <v>815</v>
      </c>
      <c r="F424" s="2">
        <v>32</v>
      </c>
      <c r="G424" s="2" t="s">
        <v>941</v>
      </c>
      <c r="H424" s="2" t="s">
        <v>552</v>
      </c>
      <c r="I424" s="4" t="s">
        <v>1151</v>
      </c>
      <c r="J424" s="16">
        <f>_xlfn.XLOOKUP($I424,DASHBOARD!$I$2:$I$27,DASHBOARD!$J$2:$J$27,"",0)</f>
        <v>85</v>
      </c>
      <c r="K424" s="23">
        <f>J424/DASHBOARD!$C$3</f>
        <v>2.1590043180086362</v>
      </c>
      <c r="L424" s="2">
        <v>325</v>
      </c>
      <c r="M424" s="26">
        <f>L424/DASHBOARD!$C$4</f>
        <v>147.3922902494331</v>
      </c>
      <c r="N424" s="26">
        <f t="shared" si="48"/>
        <v>31.620428092805742</v>
      </c>
      <c r="O424" s="5">
        <v>26364</v>
      </c>
      <c r="P424" s="2" t="s">
        <v>557</v>
      </c>
      <c r="Q424" s="2" t="str">
        <f>_xlfn.XLOOKUP($P424,DASHBOARD!$L$2:$L$150,DASHBOARD!M$2:M$150,"",0)</f>
        <v>United States</v>
      </c>
      <c r="R424" s="2" t="str">
        <f>_xlfn.XLOOKUP($P424,DASHBOARD!$L$2:$L$150,DASHBOARD!N$2:N$150,"",0)</f>
        <v>North America</v>
      </c>
      <c r="S424" s="2" t="str">
        <f>_xlfn.XLOOKUP($P424,DASHBOARD!$L$2:$L$150,DASHBOARD!O$2:O$150,"",0)</f>
        <v>Americas</v>
      </c>
      <c r="T424" s="2">
        <v>13</v>
      </c>
      <c r="V424" s="2" t="s">
        <v>902</v>
      </c>
      <c r="W424" s="2" t="s">
        <v>902</v>
      </c>
      <c r="Y424" s="2" t="str">
        <f t="shared" si="49"/>
        <v/>
      </c>
      <c r="Z424" s="6">
        <f>_xlfn.XLOOKUP($G424,$AE$416:$AE$437,$AF$416:$AF$437,0,0)</f>
        <v>20000000</v>
      </c>
      <c r="AA424" s="43">
        <f>Z424/$AB$438</f>
        <v>0.32931323108772226</v>
      </c>
      <c r="AB424" s="6"/>
      <c r="AC424" s="6"/>
      <c r="AD424" s="1">
        <v>9</v>
      </c>
      <c r="AE424" s="2" t="s">
        <v>948</v>
      </c>
      <c r="AF424" s="6">
        <v>1238640</v>
      </c>
      <c r="AG424" s="6" cm="1">
        <f t="array" ref="AG424">_xlfn.XLOOKUP($AE424&amp;$C424&amp;$D424,'[1]NBA-Data-1980-2019'!$B$1:$B$16305&amp;'[1]NBA-Data-1980-2019'!$A$1:$A$16305&amp;'[1]NBA-Data-1980-2019'!$D$1:$D$16305,'[1]NBA-Data-1980-2019'!$G$1:$G$16305,"",0)</f>
        <v>1238640</v>
      </c>
      <c r="AH424" s="68" cm="1">
        <f t="array" ref="AH424">_xlfn.XLOOKUP($AE424&amp;$C424&amp;$D424,'[1]NBA-Data-1980-2019'!$B$1:$B$16305&amp;'[1]NBA-Data-1980-2019'!$A$1:$A$16305&amp;'[1]NBA-Data-1980-2019'!$D$1:$D$16305,'[1]NBA-Data-1980-2019'!$H$1:$H$16305,"",0)</f>
        <v>132</v>
      </c>
      <c r="AI424" s="68" cm="1">
        <f t="array" ref="AI424">_xlfn.XLOOKUP($AE424&amp;$C424&amp;$D424,'[1]NBA-Data-1980-2019'!$B$1:$B$16305&amp;'[1]NBA-Data-1980-2019'!$A$1:$A$16305&amp;'[1]NBA-Data-1980-2019'!$D$1:$D$16305,'[1]NBA-Data-1980-2019'!$F$1:$F$16305,"",0)</f>
        <v>13.2</v>
      </c>
      <c r="AJ424" s="68">
        <f>IFERROR(($AH424/SUM(AH416:AH437))*$AI424,"")</f>
        <v>9.0508173473999143E-2</v>
      </c>
      <c r="AO424">
        <v>9</v>
      </c>
      <c r="AP424" t="s">
        <v>939</v>
      </c>
      <c r="AQ424">
        <v>24</v>
      </c>
      <c r="AR424">
        <v>51</v>
      </c>
      <c r="AS424" s="2">
        <v>665</v>
      </c>
      <c r="AT424" s="61">
        <v>0.04</v>
      </c>
      <c r="AU424" s="61">
        <v>0.35</v>
      </c>
      <c r="AV424" s="61">
        <v>0.62</v>
      </c>
      <c r="AY424" s="2">
        <v>-7.1</v>
      </c>
      <c r="AZ424" s="2">
        <v>-13.7</v>
      </c>
      <c r="BA424" s="2">
        <v>9</v>
      </c>
      <c r="BB424" s="2">
        <v>5</v>
      </c>
      <c r="BC424" s="2">
        <v>42</v>
      </c>
      <c r="BD424" s="2">
        <v>3</v>
      </c>
      <c r="BE424" s="2">
        <v>8</v>
      </c>
      <c r="BF424" s="2">
        <v>8</v>
      </c>
      <c r="BG424" s="2">
        <v>85</v>
      </c>
      <c r="BH424" s="2">
        <v>1</v>
      </c>
      <c r="BI424" s="2">
        <v>9</v>
      </c>
      <c r="BK424" s="2">
        <v>9</v>
      </c>
      <c r="BL424" s="2" t="s">
        <v>939</v>
      </c>
      <c r="BM424" s="2">
        <v>24</v>
      </c>
      <c r="BN424" s="2">
        <v>51</v>
      </c>
      <c r="BO424" s="2">
        <v>665</v>
      </c>
      <c r="BP424" s="2">
        <v>9</v>
      </c>
      <c r="BQ424" s="2">
        <v>0.54</v>
      </c>
      <c r="BR424" s="2">
        <v>0.29899999999999999</v>
      </c>
      <c r="BS424" s="2">
        <v>0.186</v>
      </c>
      <c r="BT424" s="2">
        <v>2.2000000000000002</v>
      </c>
      <c r="BU424" s="2">
        <v>10</v>
      </c>
      <c r="BV424" s="2">
        <v>6.3</v>
      </c>
      <c r="BW424" s="2">
        <v>8.6</v>
      </c>
      <c r="BX424" s="2">
        <v>0.6</v>
      </c>
      <c r="BY424" s="2">
        <v>0.3</v>
      </c>
      <c r="BZ424" s="2">
        <v>9.5</v>
      </c>
      <c r="CA424" s="2">
        <v>14.7</v>
      </c>
      <c r="CC424" s="2">
        <v>0.7</v>
      </c>
      <c r="CD424" s="2">
        <v>0.5</v>
      </c>
      <c r="CE424" s="2">
        <v>1.2</v>
      </c>
      <c r="CF424" s="2">
        <v>8.5000000000000006E-2</v>
      </c>
      <c r="CH424" s="2">
        <v>-2.2999999999999998</v>
      </c>
      <c r="CI424" s="2">
        <v>-0.5</v>
      </c>
      <c r="CJ424" s="2">
        <v>-2.8</v>
      </c>
      <c r="CK424" s="2">
        <v>-0.1</v>
      </c>
    </row>
    <row r="425" spans="2:89" x14ac:dyDescent="0.2">
      <c r="B425" s="1" t="s">
        <v>123</v>
      </c>
      <c r="C425" s="1">
        <v>2006</v>
      </c>
      <c r="D425" s="1" t="s">
        <v>815</v>
      </c>
      <c r="F425" s="2">
        <v>20</v>
      </c>
      <c r="G425" s="2" t="s">
        <v>942</v>
      </c>
      <c r="H425" s="2" t="s">
        <v>556</v>
      </c>
      <c r="I425" s="4" t="s">
        <v>603</v>
      </c>
      <c r="J425" s="16">
        <f>_xlfn.XLOOKUP($I425,DASHBOARD!$I$2:$I$27,DASHBOARD!$J$2:$J$27,"",0)</f>
        <v>76</v>
      </c>
      <c r="K425" s="23">
        <f>J425/DASHBOARD!$C$3</f>
        <v>1.9304038608077216</v>
      </c>
      <c r="L425" s="2">
        <v>180</v>
      </c>
      <c r="M425" s="26">
        <f>L425/DASHBOARD!$C$4</f>
        <v>81.632653061224488</v>
      </c>
      <c r="N425" s="26">
        <f t="shared" si="48"/>
        <v>21.906225620442083</v>
      </c>
      <c r="O425" s="5">
        <v>25042</v>
      </c>
      <c r="P425" s="2" t="s">
        <v>557</v>
      </c>
      <c r="Q425" s="2" t="str">
        <f>_xlfn.XLOOKUP($P425,DASHBOARD!$L$2:$L$150,DASHBOARD!M$2:M$150,"",0)</f>
        <v>United States</v>
      </c>
      <c r="R425" s="2" t="str">
        <f>_xlfn.XLOOKUP($P425,DASHBOARD!$L$2:$L$150,DASHBOARD!N$2:N$150,"",0)</f>
        <v>North America</v>
      </c>
      <c r="S425" s="2" t="str">
        <f>_xlfn.XLOOKUP($P425,DASHBOARD!$L$2:$L$150,DASHBOARD!O$2:O$150,"",0)</f>
        <v>Americas</v>
      </c>
      <c r="T425" s="2">
        <v>15</v>
      </c>
      <c r="V425" s="2" t="s">
        <v>583</v>
      </c>
      <c r="W425" s="2" t="s">
        <v>583</v>
      </c>
      <c r="Y425" s="2" t="str">
        <f t="shared" si="49"/>
        <v/>
      </c>
      <c r="Z425" s="6">
        <f>_xlfn.XLOOKUP($G425,$AE$416:$AE$437,$AF$416:$AF$437,0,0)</f>
        <v>1138500</v>
      </c>
      <c r="AA425" s="43">
        <f>Z425/$AB$438</f>
        <v>1.8746155679668589E-2</v>
      </c>
      <c r="AB425" s="6"/>
      <c r="AC425" s="6"/>
      <c r="AD425" s="1">
        <v>10</v>
      </c>
      <c r="AE425" s="2" t="s">
        <v>940</v>
      </c>
      <c r="AF425" s="6">
        <v>1138500</v>
      </c>
      <c r="AG425" s="6" cm="1">
        <f t="array" ref="AG425">_xlfn.XLOOKUP($AE425&amp;$C425&amp;$D425,'[1]NBA-Data-1980-2019'!$B$1:$B$16305&amp;'[1]NBA-Data-1980-2019'!$A$1:$A$16305&amp;'[1]NBA-Data-1980-2019'!$D$1:$D$16305,'[1]NBA-Data-1980-2019'!$G$1:$G$16305,"",0)</f>
        <v>4000000</v>
      </c>
      <c r="AH425" s="68" cm="1">
        <f t="array" ref="AH425">_xlfn.XLOOKUP($AE425&amp;$C425&amp;$D425,'[1]NBA-Data-1980-2019'!$B$1:$B$16305&amp;'[1]NBA-Data-1980-2019'!$A$1:$A$16305&amp;'[1]NBA-Data-1980-2019'!$D$1:$D$16305,'[1]NBA-Data-1980-2019'!$H$1:$H$16305,"",0)</f>
        <v>1300</v>
      </c>
      <c r="AI425" s="68" cm="1">
        <f t="array" ref="AI425">_xlfn.XLOOKUP($AE425&amp;$C425&amp;$D425,'[1]NBA-Data-1980-2019'!$B$1:$B$16305&amp;'[1]NBA-Data-1980-2019'!$A$1:$A$16305&amp;'[1]NBA-Data-1980-2019'!$D$1:$D$16305,'[1]NBA-Data-1980-2019'!$F$1:$F$16305,"",0)</f>
        <v>19.399999999999999</v>
      </c>
      <c r="AJ425" s="68">
        <f>IFERROR(($AH425/SUM(AH416:AH437))*$AI425,"")</f>
        <v>1.3100413998015716</v>
      </c>
      <c r="AO425">
        <v>10</v>
      </c>
      <c r="AP425" t="s">
        <v>934</v>
      </c>
      <c r="AQ425">
        <v>32</v>
      </c>
      <c r="AR425">
        <v>48</v>
      </c>
      <c r="AS425" s="2">
        <v>638</v>
      </c>
      <c r="AT425" s="61">
        <v>0.01</v>
      </c>
      <c r="AU425" s="61">
        <v>0.23</v>
      </c>
      <c r="AV425" s="61">
        <v>0.76</v>
      </c>
      <c r="AY425" s="2">
        <v>2.2999999999999998</v>
      </c>
      <c r="AZ425" s="2">
        <v>-2.4</v>
      </c>
      <c r="BA425" s="2">
        <v>15</v>
      </c>
      <c r="BB425" s="2">
        <v>8</v>
      </c>
      <c r="BC425" s="2">
        <v>40</v>
      </c>
      <c r="BD425" s="2">
        <v>0</v>
      </c>
      <c r="BE425" s="2">
        <v>11</v>
      </c>
      <c r="BF425" s="2">
        <v>4</v>
      </c>
      <c r="BG425" s="2">
        <v>69</v>
      </c>
      <c r="BH425" s="2">
        <v>4</v>
      </c>
      <c r="BI425" s="2">
        <v>7</v>
      </c>
      <c r="BK425" s="2">
        <v>10</v>
      </c>
      <c r="BL425" s="2" t="s">
        <v>934</v>
      </c>
      <c r="BM425" s="2">
        <v>32</v>
      </c>
      <c r="BN425" s="2">
        <v>48</v>
      </c>
      <c r="BO425" s="2">
        <v>638</v>
      </c>
      <c r="BP425" s="2">
        <v>6.2</v>
      </c>
      <c r="BQ425" s="2">
        <v>0.47</v>
      </c>
      <c r="BR425" s="2">
        <v>0.151</v>
      </c>
      <c r="BS425" s="2">
        <v>0.14299999999999999</v>
      </c>
      <c r="BT425" s="2">
        <v>3.5</v>
      </c>
      <c r="BU425" s="2">
        <v>11.1</v>
      </c>
      <c r="BV425" s="2">
        <v>7.5</v>
      </c>
      <c r="BW425" s="2">
        <v>6.9</v>
      </c>
      <c r="BX425" s="2">
        <v>1.4</v>
      </c>
      <c r="BY425" s="2">
        <v>0.7</v>
      </c>
      <c r="BZ425" s="2">
        <v>15.2</v>
      </c>
      <c r="CA425" s="2">
        <v>11.4</v>
      </c>
      <c r="CC425" s="2">
        <v>-0.1</v>
      </c>
      <c r="CD425" s="2">
        <v>0.7</v>
      </c>
      <c r="CE425" s="2">
        <v>0.5</v>
      </c>
      <c r="CF425" s="2">
        <v>3.9E-2</v>
      </c>
      <c r="CH425" s="2">
        <v>-4.0999999999999996</v>
      </c>
      <c r="CI425" s="2">
        <v>0.4</v>
      </c>
      <c r="CJ425" s="2">
        <v>-3.7</v>
      </c>
      <c r="CK425" s="2">
        <v>-0.3</v>
      </c>
    </row>
    <row r="426" spans="2:89" x14ac:dyDescent="0.2">
      <c r="B426" s="1" t="s">
        <v>123</v>
      </c>
      <c r="C426" s="1">
        <v>2006</v>
      </c>
      <c r="D426" s="1" t="s">
        <v>815</v>
      </c>
      <c r="F426" s="2">
        <v>42</v>
      </c>
      <c r="G426" s="2" t="s">
        <v>908</v>
      </c>
      <c r="H426" s="2" t="s">
        <v>570</v>
      </c>
      <c r="I426" s="4" t="s">
        <v>600</v>
      </c>
      <c r="J426" s="16">
        <f>_xlfn.XLOOKUP($I426,DASHBOARD!$I$2:$I$27,DASHBOARD!$J$2:$J$27,"",0)</f>
        <v>80</v>
      </c>
      <c r="K426" s="23">
        <f>J426/DASHBOARD!$C$3</f>
        <v>2.0320040640081283</v>
      </c>
      <c r="L426" s="2">
        <v>215</v>
      </c>
      <c r="M426" s="26">
        <f>L426/DASHBOARD!$C$4</f>
        <v>97.505668934240362</v>
      </c>
      <c r="N426" s="26">
        <f t="shared" si="48"/>
        <v>23.614606965702944</v>
      </c>
      <c r="O426" s="5">
        <v>28138</v>
      </c>
      <c r="P426" s="2" t="s">
        <v>557</v>
      </c>
      <c r="Q426" s="2" t="str">
        <f>_xlfn.XLOOKUP($P426,DASHBOARD!$L$2:$L$150,DASHBOARD!M$2:M$150,"",0)</f>
        <v>United States</v>
      </c>
      <c r="R426" s="2" t="str">
        <f>_xlfn.XLOOKUP($P426,DASHBOARD!$L$2:$L$150,DASHBOARD!N$2:N$150,"",0)</f>
        <v>North America</v>
      </c>
      <c r="S426" s="2" t="str">
        <f>_xlfn.XLOOKUP($P426,DASHBOARD!$L$2:$L$150,DASHBOARD!O$2:O$150,"",0)</f>
        <v>Americas</v>
      </c>
      <c r="T426" s="2">
        <v>6</v>
      </c>
      <c r="V426" s="2" t="s">
        <v>732</v>
      </c>
      <c r="W426" s="2" t="s">
        <v>732</v>
      </c>
      <c r="Y426" s="2" t="str">
        <f t="shared" si="49"/>
        <v/>
      </c>
      <c r="Z426" s="6">
        <f>_xlfn.XLOOKUP($G426,$AE$416:$AE$437,$AF$416:$AF$437,0,0)</f>
        <v>5900400</v>
      </c>
      <c r="AA426" s="43">
        <f>Z426/$AB$438</f>
        <v>9.7153989435499827E-2</v>
      </c>
      <c r="AB426" s="6"/>
      <c r="AC426" s="6"/>
      <c r="AD426" s="1">
        <v>11</v>
      </c>
      <c r="AE426" s="2" t="s">
        <v>942</v>
      </c>
      <c r="AF426" s="6">
        <v>1138500</v>
      </c>
      <c r="AG426" s="6" cm="1">
        <f t="array" ref="AG426">_xlfn.XLOOKUP($AE426&amp;$C426&amp;$D426,'[1]NBA-Data-1980-2019'!$B$1:$B$16305&amp;'[1]NBA-Data-1980-2019'!$A$1:$A$16305&amp;'[1]NBA-Data-1980-2019'!$D$1:$D$16305,'[1]NBA-Data-1980-2019'!$G$1:$G$16305,"",0)</f>
        <v>1138500</v>
      </c>
      <c r="AH426" s="68" cm="1">
        <f t="array" ref="AH426">_xlfn.XLOOKUP($AE426&amp;$C426&amp;$D426,'[1]NBA-Data-1980-2019'!$B$1:$B$16305&amp;'[1]NBA-Data-1980-2019'!$A$1:$A$16305&amp;'[1]NBA-Data-1980-2019'!$D$1:$D$16305,'[1]NBA-Data-1980-2019'!$H$1:$H$16305,"",0)</f>
        <v>2308.5</v>
      </c>
      <c r="AI426" s="68" cm="1">
        <f t="array" ref="AI426">_xlfn.XLOOKUP($AE426&amp;$C426&amp;$D426,'[1]NBA-Data-1980-2019'!$B$1:$B$16305&amp;'[1]NBA-Data-1980-2019'!$A$1:$A$16305&amp;'[1]NBA-Data-1980-2019'!$D$1:$D$16305,'[1]NBA-Data-1980-2019'!$F$1:$F$16305,"",0)</f>
        <v>10.7</v>
      </c>
      <c r="AJ426" s="68">
        <f>IFERROR(($AH426/SUM(AH416:AH437))*$AI426,"")</f>
        <v>1.2830795842358695</v>
      </c>
      <c r="AO426">
        <v>11</v>
      </c>
      <c r="AP426" t="s">
        <v>932</v>
      </c>
      <c r="AQ426">
        <v>31</v>
      </c>
      <c r="AR426">
        <v>23</v>
      </c>
      <c r="AS426" s="2">
        <v>465</v>
      </c>
      <c r="AT426" s="61">
        <v>0.32</v>
      </c>
      <c r="AU426" s="61">
        <v>0.62</v>
      </c>
      <c r="AV426" s="61">
        <v>7.0000000000000007E-2</v>
      </c>
      <c r="AY426" s="2">
        <v>-3</v>
      </c>
      <c r="AZ426" s="2">
        <v>-8.1999999999999993</v>
      </c>
      <c r="BA426" s="2">
        <v>8</v>
      </c>
      <c r="BB426" s="2">
        <v>6</v>
      </c>
      <c r="BC426" s="2">
        <v>20</v>
      </c>
      <c r="BD426" s="2">
        <v>2</v>
      </c>
      <c r="BE426" s="2">
        <v>10</v>
      </c>
      <c r="BF426" s="2">
        <v>10</v>
      </c>
      <c r="BG426" s="2">
        <v>101</v>
      </c>
      <c r="BH426" s="2">
        <v>0</v>
      </c>
      <c r="BI426" s="2">
        <v>6</v>
      </c>
      <c r="BK426" s="2">
        <v>11</v>
      </c>
      <c r="BL426" s="2" t="s">
        <v>932</v>
      </c>
      <c r="BM426" s="2">
        <v>31</v>
      </c>
      <c r="BN426" s="2">
        <v>23</v>
      </c>
      <c r="BO426" s="2">
        <v>465</v>
      </c>
      <c r="BP426" s="2">
        <v>8.6999999999999993</v>
      </c>
      <c r="BQ426" s="2">
        <v>0.45300000000000001</v>
      </c>
      <c r="BR426" s="2">
        <v>0.51500000000000001</v>
      </c>
      <c r="BS426" s="2">
        <v>0.29199999999999998</v>
      </c>
      <c r="BT426" s="2">
        <v>2.4</v>
      </c>
      <c r="BU426" s="2">
        <v>12.4</v>
      </c>
      <c r="BV426" s="2">
        <v>7.6</v>
      </c>
      <c r="BW426" s="2">
        <v>15.1</v>
      </c>
      <c r="BX426" s="2">
        <v>0.9</v>
      </c>
      <c r="BY426" s="2">
        <v>0.3</v>
      </c>
      <c r="BZ426" s="2">
        <v>10.4</v>
      </c>
      <c r="CA426" s="2">
        <v>16.3</v>
      </c>
      <c r="CC426" s="2">
        <v>0.2</v>
      </c>
      <c r="CD426" s="2">
        <v>0.4</v>
      </c>
      <c r="CE426" s="2">
        <v>0.6</v>
      </c>
      <c r="CF426" s="2">
        <v>6.0999999999999999E-2</v>
      </c>
      <c r="CH426" s="2">
        <v>-2.4</v>
      </c>
      <c r="CI426" s="2">
        <v>-0.7</v>
      </c>
      <c r="CJ426" s="2">
        <v>-3.1</v>
      </c>
      <c r="CK426" s="2">
        <v>-0.1</v>
      </c>
    </row>
    <row r="427" spans="2:89" x14ac:dyDescent="0.2">
      <c r="B427" s="1" t="s">
        <v>123</v>
      </c>
      <c r="C427" s="1">
        <v>2006</v>
      </c>
      <c r="D427" s="1" t="s">
        <v>815</v>
      </c>
      <c r="F427" s="2">
        <v>25</v>
      </c>
      <c r="G427" s="2" t="s">
        <v>943</v>
      </c>
      <c r="H427" s="2" t="s">
        <v>566</v>
      </c>
      <c r="I427" s="4" t="s">
        <v>602</v>
      </c>
      <c r="J427" s="16">
        <f>_xlfn.XLOOKUP($I427,DASHBOARD!$I$2:$I$27,DASHBOARD!$J$2:$J$27,"",0)</f>
        <v>81</v>
      </c>
      <c r="K427" s="23">
        <f>J427/DASHBOARD!$C$3</f>
        <v>2.0574041148082296</v>
      </c>
      <c r="L427" s="2">
        <v>255</v>
      </c>
      <c r="M427" s="26">
        <f>L427/DASHBOARD!$C$4</f>
        <v>115.64625850340136</v>
      </c>
      <c r="N427" s="26">
        <f t="shared" si="48"/>
        <v>27.320734975898603</v>
      </c>
      <c r="O427" s="5">
        <v>30384</v>
      </c>
      <c r="P427" s="2" t="s">
        <v>557</v>
      </c>
      <c r="Q427" s="2" t="str">
        <f>_xlfn.XLOOKUP($P427,DASHBOARD!$L$2:$L$150,DASHBOARD!M$2:M$150,"",0)</f>
        <v>United States</v>
      </c>
      <c r="R427" s="2" t="str">
        <f>_xlfn.XLOOKUP($P427,DASHBOARD!$L$2:$L$150,DASHBOARD!N$2:N$150,"",0)</f>
        <v>North America</v>
      </c>
      <c r="S427" s="2" t="str">
        <f>_xlfn.XLOOKUP($P427,DASHBOARD!$L$2:$L$150,DASHBOARD!O$2:O$150,"",0)</f>
        <v>Americas</v>
      </c>
      <c r="T427" s="2" t="s">
        <v>563</v>
      </c>
      <c r="V427" s="2" t="s">
        <v>594</v>
      </c>
      <c r="W427" s="2" t="s">
        <v>594</v>
      </c>
      <c r="Y427" s="2" t="str">
        <f t="shared" si="49"/>
        <v/>
      </c>
      <c r="Z427" s="6">
        <f>_xlfn.XLOOKUP($G427,$AE$416:$AE$437,$AF$416:$AF$437,0,0)</f>
        <v>867720</v>
      </c>
      <c r="AA427" s="43">
        <f>Z427/$AB$438</f>
        <v>1.4287583843971918E-2</v>
      </c>
      <c r="AB427" s="6"/>
      <c r="AC427" s="6"/>
      <c r="AD427" s="1">
        <v>12</v>
      </c>
      <c r="AE427" s="2" t="s">
        <v>939</v>
      </c>
      <c r="AF427" s="6">
        <v>1100000</v>
      </c>
      <c r="AG427" s="6" cm="1">
        <f t="array" ref="AG427">_xlfn.XLOOKUP($AE427&amp;$C427&amp;$D427,'[1]NBA-Data-1980-2019'!$B$1:$B$16305&amp;'[1]NBA-Data-1980-2019'!$A$1:$A$16305&amp;'[1]NBA-Data-1980-2019'!$D$1:$D$16305,'[1]NBA-Data-1980-2019'!$G$1:$G$16305,"",0)</f>
        <v>1100000</v>
      </c>
      <c r="AH427" s="68" cm="1">
        <f t="array" ref="AH427">_xlfn.XLOOKUP($AE427&amp;$C427&amp;$D427,'[1]NBA-Data-1980-2019'!$B$1:$B$16305&amp;'[1]NBA-Data-1980-2019'!$A$1:$A$16305&amp;'[1]NBA-Data-1980-2019'!$D$1:$D$16305,'[1]NBA-Data-1980-2019'!$H$1:$H$16305,"",0)</f>
        <v>663</v>
      </c>
      <c r="AI427" s="68" cm="1">
        <f t="array" ref="AI427">_xlfn.XLOOKUP($AE427&amp;$C427&amp;$D427,'[1]NBA-Data-1980-2019'!$B$1:$B$16305&amp;'[1]NBA-Data-1980-2019'!$A$1:$A$16305&amp;'[1]NBA-Data-1980-2019'!$D$1:$D$16305,'[1]NBA-Data-1980-2019'!$F$1:$F$16305,"",0)</f>
        <v>9</v>
      </c>
      <c r="AJ427" s="68">
        <f>IFERROR(($AH427/SUM(AH416:AH437))*$AI427,"")</f>
        <v>0.30995309407676358</v>
      </c>
      <c r="AO427">
        <v>12</v>
      </c>
      <c r="AP427" t="s">
        <v>943</v>
      </c>
      <c r="AQ427">
        <v>22</v>
      </c>
      <c r="AR427">
        <v>43</v>
      </c>
      <c r="AS427" s="2">
        <v>414</v>
      </c>
      <c r="AW427" s="61">
        <v>0.54</v>
      </c>
      <c r="AX427" s="61">
        <v>0.46</v>
      </c>
      <c r="AY427" s="2">
        <v>-4.2</v>
      </c>
      <c r="AZ427" s="2">
        <v>-9.5</v>
      </c>
      <c r="BA427" s="2">
        <v>2</v>
      </c>
      <c r="BB427" s="2">
        <v>9</v>
      </c>
      <c r="BC427" s="2">
        <v>36</v>
      </c>
      <c r="BD427" s="2">
        <v>7</v>
      </c>
      <c r="BE427" s="2">
        <v>13</v>
      </c>
      <c r="BF427" s="2">
        <v>8</v>
      </c>
      <c r="BG427" s="2">
        <v>15</v>
      </c>
      <c r="BH427" s="2">
        <v>3</v>
      </c>
      <c r="BI427" s="2">
        <v>7</v>
      </c>
      <c r="BK427" s="2">
        <v>12</v>
      </c>
      <c r="BL427" s="2" t="s">
        <v>943</v>
      </c>
      <c r="BM427" s="2">
        <v>22</v>
      </c>
      <c r="BN427" s="2">
        <v>43</v>
      </c>
      <c r="BO427" s="2">
        <v>414</v>
      </c>
      <c r="BP427" s="2">
        <v>11.5</v>
      </c>
      <c r="BQ427" s="2">
        <v>0.54100000000000004</v>
      </c>
      <c r="BR427" s="2">
        <v>0</v>
      </c>
      <c r="BS427" s="2">
        <v>0.28299999999999997</v>
      </c>
      <c r="BT427" s="2">
        <v>11.3</v>
      </c>
      <c r="BU427" s="2">
        <v>13.6</v>
      </c>
      <c r="BV427" s="2">
        <v>12.5</v>
      </c>
      <c r="BW427" s="2">
        <v>2.7</v>
      </c>
      <c r="BX427" s="2">
        <v>1.6</v>
      </c>
      <c r="BY427" s="2">
        <v>0.2</v>
      </c>
      <c r="BZ427" s="2">
        <v>15.1</v>
      </c>
      <c r="CA427" s="2">
        <v>17.7</v>
      </c>
      <c r="CC427" s="2">
        <v>0.4</v>
      </c>
      <c r="CD427" s="2">
        <v>0.5</v>
      </c>
      <c r="CE427" s="2">
        <v>0.8</v>
      </c>
      <c r="CF427" s="2">
        <v>9.6000000000000002E-2</v>
      </c>
      <c r="CH427" s="2">
        <v>-3.6</v>
      </c>
      <c r="CI427" s="2">
        <v>-0.7</v>
      </c>
      <c r="CJ427" s="2">
        <v>-4.3</v>
      </c>
      <c r="CK427" s="2">
        <v>-0.2</v>
      </c>
    </row>
    <row r="428" spans="2:89" x14ac:dyDescent="0.2">
      <c r="B428" s="1" t="s">
        <v>123</v>
      </c>
      <c r="C428" s="1">
        <v>2006</v>
      </c>
      <c r="D428" s="1" t="s">
        <v>815</v>
      </c>
      <c r="F428" s="2">
        <v>3</v>
      </c>
      <c r="G428" s="2" t="s">
        <v>835</v>
      </c>
      <c r="H428" s="2" t="s">
        <v>576</v>
      </c>
      <c r="I428" s="4" t="s">
        <v>603</v>
      </c>
      <c r="J428" s="16">
        <f>_xlfn.XLOOKUP($I428,DASHBOARD!$I$2:$I$27,DASHBOARD!$J$2:$J$27,"",0)</f>
        <v>76</v>
      </c>
      <c r="K428" s="23">
        <f>J428/DASHBOARD!$C$3</f>
        <v>1.9304038608077216</v>
      </c>
      <c r="L428" s="2">
        <v>220</v>
      </c>
      <c r="M428" s="26">
        <f>L428/DASHBOARD!$C$4</f>
        <v>99.773242630385482</v>
      </c>
      <c r="N428" s="26">
        <f t="shared" si="48"/>
        <v>26.774275758318101</v>
      </c>
      <c r="O428" s="5">
        <v>29968</v>
      </c>
      <c r="P428" s="2" t="s">
        <v>557</v>
      </c>
      <c r="Q428" s="2" t="str">
        <f>_xlfn.XLOOKUP($P428,DASHBOARD!$L$2:$L$150,DASHBOARD!M$2:M$150,"",0)</f>
        <v>United States</v>
      </c>
      <c r="R428" s="2" t="str">
        <f>_xlfn.XLOOKUP($P428,DASHBOARD!$L$2:$L$150,DASHBOARD!N$2:N$150,"",0)</f>
        <v>North America</v>
      </c>
      <c r="S428" s="2" t="str">
        <f>_xlfn.XLOOKUP($P428,DASHBOARD!$L$2:$L$150,DASHBOARD!O$2:O$150,"",0)</f>
        <v>Americas</v>
      </c>
      <c r="T428" s="2">
        <v>2</v>
      </c>
      <c r="V428" s="2" t="s">
        <v>589</v>
      </c>
      <c r="W428" s="2" t="s">
        <v>589</v>
      </c>
      <c r="Y428" s="2" t="str">
        <f t="shared" si="49"/>
        <v/>
      </c>
      <c r="Z428" s="6">
        <f>_xlfn.XLOOKUP($G428,$AE$416:$AE$437,$AF$416:$AF$437,0,0)</f>
        <v>3031920</v>
      </c>
      <c r="AA428" s="43">
        <f>Z428/$AB$438</f>
        <v>4.9922568579974347E-2</v>
      </c>
      <c r="AB428" s="6"/>
      <c r="AC428" s="6"/>
      <c r="AD428" s="1">
        <v>13</v>
      </c>
      <c r="AE428" s="2" t="s">
        <v>934</v>
      </c>
      <c r="AF428" s="6">
        <v>1035000</v>
      </c>
      <c r="AG428" s="6" cm="1">
        <f t="array" ref="AG428">_xlfn.XLOOKUP($AE428&amp;$C428&amp;$D428,'[1]NBA-Data-1980-2019'!$B$1:$B$16305&amp;'[1]NBA-Data-1980-2019'!$A$1:$A$16305&amp;'[1]NBA-Data-1980-2019'!$D$1:$D$16305,'[1]NBA-Data-1980-2019'!$G$1:$G$16305,"",0)</f>
        <v>7900000</v>
      </c>
      <c r="AH428" s="68" cm="1">
        <f t="array" ref="AH428">_xlfn.XLOOKUP($AE428&amp;$C428&amp;$D428,'[1]NBA-Data-1980-2019'!$B$1:$B$16305&amp;'[1]NBA-Data-1980-2019'!$A$1:$A$16305&amp;'[1]NBA-Data-1980-2019'!$D$1:$D$16305,'[1]NBA-Data-1980-2019'!$H$1:$H$16305,"",0)</f>
        <v>638.40000000000009</v>
      </c>
      <c r="AI428" s="68" cm="1">
        <f t="array" ref="AI428">_xlfn.XLOOKUP($AE428&amp;$C428&amp;$D428,'[1]NBA-Data-1980-2019'!$B$1:$B$16305&amp;'[1]NBA-Data-1980-2019'!$A$1:$A$16305&amp;'[1]NBA-Data-1980-2019'!$D$1:$D$16305,'[1]NBA-Data-1980-2019'!$F$1:$F$16305,"",0)</f>
        <v>6.2</v>
      </c>
      <c r="AJ428" s="68">
        <f>IFERROR(($AH428/SUM(AH416:AH437))*$AI428,"")</f>
        <v>0.20560066073459976</v>
      </c>
      <c r="AO428">
        <v>13</v>
      </c>
      <c r="AP428" t="s">
        <v>937</v>
      </c>
      <c r="AQ428">
        <v>28</v>
      </c>
      <c r="AR428">
        <v>31</v>
      </c>
      <c r="AS428" s="2">
        <v>371</v>
      </c>
      <c r="AW428" s="61">
        <v>0.04</v>
      </c>
      <c r="AX428" s="61">
        <v>0.97</v>
      </c>
      <c r="AY428" s="2">
        <v>-13.1</v>
      </c>
      <c r="AZ428" s="2">
        <v>-19.2</v>
      </c>
      <c r="BA428" s="2">
        <v>3</v>
      </c>
      <c r="BB428" s="2">
        <v>4</v>
      </c>
      <c r="BC428" s="2">
        <v>29</v>
      </c>
      <c r="BD428" s="2">
        <v>2</v>
      </c>
      <c r="BE428" s="2">
        <v>11</v>
      </c>
      <c r="BF428" s="2">
        <v>8</v>
      </c>
      <c r="BG428" s="2">
        <v>16</v>
      </c>
      <c r="BH428" s="2">
        <v>0</v>
      </c>
      <c r="BI428" s="2">
        <v>7</v>
      </c>
      <c r="BK428" s="2">
        <v>13</v>
      </c>
      <c r="BL428" s="2" t="s">
        <v>937</v>
      </c>
      <c r="BM428" s="2">
        <v>28</v>
      </c>
      <c r="BN428" s="2">
        <v>31</v>
      </c>
      <c r="BO428" s="2">
        <v>371</v>
      </c>
      <c r="BP428" s="2">
        <v>9.9</v>
      </c>
      <c r="BQ428" s="2">
        <v>0.48399999999999999</v>
      </c>
      <c r="BR428" s="2">
        <v>0</v>
      </c>
      <c r="BS428" s="2">
        <v>0.34100000000000003</v>
      </c>
      <c r="BT428" s="2">
        <v>7.6</v>
      </c>
      <c r="BU428" s="2">
        <v>18.899999999999999</v>
      </c>
      <c r="BV428" s="2">
        <v>13.5</v>
      </c>
      <c r="BW428" s="2">
        <v>3.2</v>
      </c>
      <c r="BX428" s="2">
        <v>1.4</v>
      </c>
      <c r="BY428" s="2">
        <v>1.4</v>
      </c>
      <c r="BZ428" s="2">
        <v>12.2</v>
      </c>
      <c r="CA428" s="2">
        <v>14.3</v>
      </c>
      <c r="CC428" s="2">
        <v>0.1</v>
      </c>
      <c r="CD428" s="2">
        <v>0.5</v>
      </c>
      <c r="CE428" s="2">
        <v>0.6</v>
      </c>
      <c r="CF428" s="2">
        <v>7.9000000000000001E-2</v>
      </c>
      <c r="CH428" s="2">
        <v>-3.6</v>
      </c>
      <c r="CI428" s="2">
        <v>-0.4</v>
      </c>
      <c r="CJ428" s="2">
        <v>-3.9</v>
      </c>
      <c r="CK428" s="2">
        <v>-0.2</v>
      </c>
    </row>
    <row r="429" spans="2:89" x14ac:dyDescent="0.2">
      <c r="B429" s="1" t="s">
        <v>123</v>
      </c>
      <c r="C429" s="1">
        <v>2006</v>
      </c>
      <c r="D429" s="1" t="s">
        <v>815</v>
      </c>
      <c r="F429" s="2">
        <v>8</v>
      </c>
      <c r="G429" s="2" t="s">
        <v>944</v>
      </c>
      <c r="H429" s="2" t="s">
        <v>566</v>
      </c>
      <c r="I429" s="4" t="s">
        <v>600</v>
      </c>
      <c r="J429" s="16">
        <f>_xlfn.XLOOKUP($I429,DASHBOARD!$I$2:$I$27,DASHBOARD!$J$2:$J$27,"",0)</f>
        <v>80</v>
      </c>
      <c r="K429" s="23">
        <f>J429/DASHBOARD!$C$3</f>
        <v>2.0320040640081283</v>
      </c>
      <c r="L429" s="2">
        <v>224</v>
      </c>
      <c r="M429" s="26">
        <f>L429/DASHBOARD!$C$4</f>
        <v>101.58730158730158</v>
      </c>
      <c r="N429" s="26">
        <f t="shared" si="48"/>
        <v>24.603125396825391</v>
      </c>
      <c r="O429" s="5">
        <v>27984</v>
      </c>
      <c r="P429" s="2" t="s">
        <v>557</v>
      </c>
      <c r="Q429" s="2" t="str">
        <f>_xlfn.XLOOKUP($P429,DASHBOARD!$L$2:$L$150,DASHBOARD!M$2:M$150,"",0)</f>
        <v>United States</v>
      </c>
      <c r="R429" s="2" t="str">
        <f>_xlfn.XLOOKUP($P429,DASHBOARD!$L$2:$L$150,DASHBOARD!N$2:N$150,"",0)</f>
        <v>North America</v>
      </c>
      <c r="S429" s="2" t="str">
        <f>_xlfn.XLOOKUP($P429,DASHBOARD!$L$2:$L$150,DASHBOARD!O$2:O$150,"",0)</f>
        <v>Americas</v>
      </c>
      <c r="T429" s="2">
        <v>9</v>
      </c>
      <c r="V429" s="2" t="s">
        <v>676</v>
      </c>
      <c r="W429" s="2" t="s">
        <v>676</v>
      </c>
      <c r="Y429" s="2" t="str">
        <f t="shared" si="49"/>
        <v/>
      </c>
      <c r="Z429" s="6">
        <f>_xlfn.XLOOKUP($G429,$AE$416:$AE$437,$AF$416:$AF$437,0,0)</f>
        <v>6880000</v>
      </c>
      <c r="AA429" s="43">
        <f>Z429/$AB$438</f>
        <v>0.11328375149417645</v>
      </c>
      <c r="AB429" s="6"/>
      <c r="AC429" s="6"/>
      <c r="AD429" s="1">
        <v>14</v>
      </c>
      <c r="AE429" s="2" t="s">
        <v>943</v>
      </c>
      <c r="AF429" s="6">
        <v>867720</v>
      </c>
      <c r="AG429" s="6" cm="1">
        <f t="array" ref="AG429">_xlfn.XLOOKUP($AE429&amp;$C429&amp;$D429,'[1]NBA-Data-1980-2019'!$B$1:$B$16305&amp;'[1]NBA-Data-1980-2019'!$A$1:$A$16305&amp;'[1]NBA-Data-1980-2019'!$D$1:$D$16305,'[1]NBA-Data-1980-2019'!$G$1:$G$16305,"",0)</f>
        <v>867720</v>
      </c>
      <c r="AH429" s="68" cm="1">
        <f t="array" ref="AH429">_xlfn.XLOOKUP($AE429&amp;$C429&amp;$D429,'[1]NBA-Data-1980-2019'!$B$1:$B$16305&amp;'[1]NBA-Data-1980-2019'!$A$1:$A$16305&amp;'[1]NBA-Data-1980-2019'!$D$1:$D$16305,'[1]NBA-Data-1980-2019'!$H$1:$H$16305,"",0)</f>
        <v>412.8</v>
      </c>
      <c r="AI429" s="68" cm="1">
        <f t="array" ref="AI429">_xlfn.XLOOKUP($AE429&amp;$C429&amp;$D429,'[1]NBA-Data-1980-2019'!$B$1:$B$16305&amp;'[1]NBA-Data-1980-2019'!$A$1:$A$16305&amp;'[1]NBA-Data-1980-2019'!$D$1:$D$16305,'[1]NBA-Data-1980-2019'!$F$1:$F$16305,"",0)</f>
        <v>11.5</v>
      </c>
      <c r="AJ429" s="68">
        <f>IFERROR(($AH429/SUM(AH416:AH437))*$AI429,"")</f>
        <v>0.24659113929968365</v>
      </c>
      <c r="AO429">
        <v>14</v>
      </c>
      <c r="AP429" t="s">
        <v>938</v>
      </c>
      <c r="AQ429">
        <v>23</v>
      </c>
      <c r="AR429">
        <v>18</v>
      </c>
      <c r="AS429" s="2">
        <v>239</v>
      </c>
      <c r="AT429" s="61">
        <v>0.99</v>
      </c>
      <c r="AU429" s="61">
        <v>0.01</v>
      </c>
      <c r="AY429" s="2">
        <v>-1.1000000000000001</v>
      </c>
      <c r="AZ429" s="2">
        <v>-5.7</v>
      </c>
      <c r="BA429" s="2">
        <v>12</v>
      </c>
      <c r="BB429" s="2">
        <v>1</v>
      </c>
      <c r="BC429" s="2">
        <v>14</v>
      </c>
      <c r="BD429" s="2">
        <v>1</v>
      </c>
      <c r="BE429" s="2">
        <v>10</v>
      </c>
      <c r="BF429" s="2">
        <v>0</v>
      </c>
      <c r="BG429" s="2">
        <v>74</v>
      </c>
      <c r="BH429" s="2">
        <v>1</v>
      </c>
      <c r="BI429" s="2">
        <v>12</v>
      </c>
      <c r="BK429" s="2">
        <v>14</v>
      </c>
      <c r="BL429" s="2" t="s">
        <v>938</v>
      </c>
      <c r="BM429" s="2">
        <v>23</v>
      </c>
      <c r="BN429" s="2">
        <v>18</v>
      </c>
      <c r="BO429" s="2">
        <v>239</v>
      </c>
      <c r="BP429" s="2">
        <v>10.199999999999999</v>
      </c>
      <c r="BQ429" s="2">
        <v>0.42399999999999999</v>
      </c>
      <c r="BR429" s="2">
        <v>0.29199999999999998</v>
      </c>
      <c r="BS429" s="2">
        <v>0.25800000000000001</v>
      </c>
      <c r="BT429" s="2">
        <v>3.6</v>
      </c>
      <c r="BU429" s="2">
        <v>10.9</v>
      </c>
      <c r="BV429" s="2">
        <v>7.4</v>
      </c>
      <c r="BW429" s="2">
        <v>21.5</v>
      </c>
      <c r="BX429" s="2">
        <v>1.5</v>
      </c>
      <c r="BY429" s="2">
        <v>1.6</v>
      </c>
      <c r="BZ429" s="2">
        <v>13.1</v>
      </c>
      <c r="CA429" s="2">
        <v>22</v>
      </c>
      <c r="CC429" s="2">
        <v>-0.1</v>
      </c>
      <c r="CD429" s="2">
        <v>0.3</v>
      </c>
      <c r="CE429" s="2">
        <v>0.1</v>
      </c>
      <c r="CF429" s="2">
        <v>2.5999999999999999E-2</v>
      </c>
      <c r="CH429" s="2">
        <v>-3.2</v>
      </c>
      <c r="CI429" s="2">
        <v>-0.3</v>
      </c>
      <c r="CJ429" s="2">
        <v>-3.5</v>
      </c>
      <c r="CK429" s="2">
        <v>-0.1</v>
      </c>
    </row>
    <row r="430" spans="2:89" x14ac:dyDescent="0.2">
      <c r="B430" s="1" t="s">
        <v>123</v>
      </c>
      <c r="C430" s="1">
        <v>2006</v>
      </c>
      <c r="D430" s="1" t="s">
        <v>815</v>
      </c>
      <c r="F430" s="2">
        <v>44</v>
      </c>
      <c r="G430" s="2" t="s">
        <v>945</v>
      </c>
      <c r="H430" s="2" t="s">
        <v>576</v>
      </c>
      <c r="I430" s="4" t="s">
        <v>599</v>
      </c>
      <c r="J430" s="16">
        <f>_xlfn.XLOOKUP($I430,DASHBOARD!$I$2:$I$27,DASHBOARD!$J$2:$J$27,"",0)</f>
        <v>78</v>
      </c>
      <c r="K430" s="23">
        <f>J430/DASHBOARD!$C$3</f>
        <v>1.981203962407925</v>
      </c>
      <c r="L430" s="2">
        <v>205</v>
      </c>
      <c r="M430" s="26">
        <f>L430/DASHBOARD!$C$4</f>
        <v>92.970521541950106</v>
      </c>
      <c r="N430" s="26">
        <f t="shared" si="48"/>
        <v>23.685736387476311</v>
      </c>
      <c r="O430" s="5">
        <v>30287</v>
      </c>
      <c r="P430" s="2" t="s">
        <v>557</v>
      </c>
      <c r="Q430" s="2" t="str">
        <f>_xlfn.XLOOKUP($P430,DASHBOARD!$L$2:$L$150,DASHBOARD!M$2:M$150,"",0)</f>
        <v>United States</v>
      </c>
      <c r="R430" s="2" t="str">
        <f>_xlfn.XLOOKUP($P430,DASHBOARD!$L$2:$L$150,DASHBOARD!N$2:N$150,"",0)</f>
        <v>North America</v>
      </c>
      <c r="S430" s="2" t="str">
        <f>_xlfn.XLOOKUP($P430,DASHBOARD!$L$2:$L$150,DASHBOARD!O$2:O$150,"",0)</f>
        <v>Americas</v>
      </c>
      <c r="T430" s="2" t="s">
        <v>563</v>
      </c>
      <c r="V430" s="2" t="s">
        <v>558</v>
      </c>
      <c r="W430" s="2" t="s">
        <v>558</v>
      </c>
      <c r="Y430" s="2" t="str">
        <f t="shared" si="49"/>
        <v/>
      </c>
      <c r="Z430" s="6">
        <f>_xlfn.XLOOKUP($G430,$AE$416:$AE$437,$AF$416:$AF$437,0,0)</f>
        <v>38904</v>
      </c>
      <c r="AA430" s="43">
        <f>Z430/$AB$438</f>
        <v>6.4058009711183731E-4</v>
      </c>
      <c r="AB430" s="6"/>
      <c r="AC430" s="6"/>
      <c r="AD430" s="1">
        <v>15</v>
      </c>
      <c r="AE430" s="2" t="s">
        <v>950</v>
      </c>
      <c r="AF430" s="11">
        <v>641748</v>
      </c>
      <c r="AG430" s="6" t="str" cm="1">
        <f t="array" ref="AG430">_xlfn.XLOOKUP($AE430&amp;$C430&amp;$D430,'[1]NBA-Data-1980-2019'!$B$1:$B$16305&amp;'[1]NBA-Data-1980-2019'!$A$1:$A$16305&amp;'[1]NBA-Data-1980-2019'!$D$1:$D$16305,'[1]NBA-Data-1980-2019'!$G$1:$G$16305,"",0)</f>
        <v/>
      </c>
      <c r="AH430" s="68" t="str" cm="1">
        <f t="array" ref="AH430">_xlfn.XLOOKUP($AE430&amp;$C430&amp;$D430,'[1]NBA-Data-1980-2019'!$B$1:$B$16305&amp;'[1]NBA-Data-1980-2019'!$A$1:$A$16305&amp;'[1]NBA-Data-1980-2019'!$D$1:$D$16305,'[1]NBA-Data-1980-2019'!$H$1:$H$16305,"",0)</f>
        <v/>
      </c>
      <c r="AI430" s="68" t="str" cm="1">
        <f t="array" ref="AI430">_xlfn.XLOOKUP($AE430&amp;$C430&amp;$D430,'[1]NBA-Data-1980-2019'!$B$1:$B$16305&amp;'[1]NBA-Data-1980-2019'!$A$1:$A$16305&amp;'[1]NBA-Data-1980-2019'!$D$1:$D$16305,'[1]NBA-Data-1980-2019'!$F$1:$F$16305,"",0)</f>
        <v/>
      </c>
      <c r="AJ430" s="68" t="str">
        <f>IFERROR(($AH430/SUM(AH416:AH437))*$AI430,"")</f>
        <v/>
      </c>
      <c r="AO430">
        <v>15</v>
      </c>
      <c r="AP430" t="s">
        <v>948</v>
      </c>
      <c r="AQ430">
        <v>20</v>
      </c>
      <c r="AR430">
        <v>20</v>
      </c>
      <c r="AS430" s="2">
        <v>132</v>
      </c>
      <c r="AU430" s="61">
        <v>0.21</v>
      </c>
      <c r="AV430" s="61">
        <v>0.78</v>
      </c>
      <c r="AW430" s="61">
        <v>0.01</v>
      </c>
      <c r="AY430" s="2">
        <v>-21.3</v>
      </c>
      <c r="AZ430" s="2">
        <v>-26.5</v>
      </c>
      <c r="BA430" s="2">
        <v>7</v>
      </c>
      <c r="BB430" s="2">
        <v>4</v>
      </c>
      <c r="BC430" s="2">
        <v>7</v>
      </c>
      <c r="BD430" s="2">
        <v>0</v>
      </c>
      <c r="BE430" s="2">
        <v>9</v>
      </c>
      <c r="BF430" s="2">
        <v>0</v>
      </c>
      <c r="BG430" s="2">
        <v>18</v>
      </c>
      <c r="BH430" s="2">
        <v>2</v>
      </c>
      <c r="BI430" s="2">
        <v>3</v>
      </c>
      <c r="BK430" s="2">
        <v>15</v>
      </c>
      <c r="BL430" s="2" t="s">
        <v>948</v>
      </c>
      <c r="BM430" s="2">
        <v>20</v>
      </c>
      <c r="BN430" s="2">
        <v>20</v>
      </c>
      <c r="BO430" s="2">
        <v>132</v>
      </c>
      <c r="BP430" s="2">
        <v>13.2</v>
      </c>
      <c r="BQ430" s="2">
        <v>0.57399999999999995</v>
      </c>
      <c r="BR430" s="2">
        <v>0.14000000000000001</v>
      </c>
      <c r="BS430" s="2">
        <v>0.39500000000000002</v>
      </c>
      <c r="BT430" s="2">
        <v>1.9</v>
      </c>
      <c r="BU430" s="2">
        <v>25.6</v>
      </c>
      <c r="BV430" s="2">
        <v>14.3</v>
      </c>
      <c r="BW430" s="2">
        <v>9.8000000000000007</v>
      </c>
      <c r="BX430" s="2">
        <v>1.2</v>
      </c>
      <c r="BY430" s="2">
        <v>0.6</v>
      </c>
      <c r="BZ430" s="2">
        <v>21.7</v>
      </c>
      <c r="CA430" s="2">
        <v>22.6</v>
      </c>
      <c r="CC430" s="2">
        <v>0</v>
      </c>
      <c r="CD430" s="2">
        <v>0.2</v>
      </c>
      <c r="CE430" s="2">
        <v>0.2</v>
      </c>
      <c r="CF430" s="2">
        <v>6.4000000000000001E-2</v>
      </c>
      <c r="CH430" s="2">
        <v>-2.6</v>
      </c>
      <c r="CI430" s="2">
        <v>0</v>
      </c>
      <c r="CJ430" s="2">
        <v>-2.6</v>
      </c>
      <c r="CK430" s="2">
        <v>0</v>
      </c>
    </row>
    <row r="431" spans="2:89" x14ac:dyDescent="0.2">
      <c r="B431" s="1" t="s">
        <v>123</v>
      </c>
      <c r="C431" s="1">
        <v>2006</v>
      </c>
      <c r="D431" s="1" t="s">
        <v>815</v>
      </c>
      <c r="F431" s="2">
        <v>55</v>
      </c>
      <c r="G431" s="2" t="s">
        <v>946</v>
      </c>
      <c r="H431" s="2" t="s">
        <v>556</v>
      </c>
      <c r="I431" s="4" t="s">
        <v>1150</v>
      </c>
      <c r="J431" s="16">
        <f>_xlfn.XLOOKUP($I431,DASHBOARD!$I$2:$I$27,DASHBOARD!$J$2:$J$27,"",0)</f>
        <v>73</v>
      </c>
      <c r="K431" s="23">
        <f>J431/DASHBOARD!$C$3</f>
        <v>1.854203708407417</v>
      </c>
      <c r="L431" s="2">
        <v>190</v>
      </c>
      <c r="M431" s="26">
        <f>L431/DASHBOARD!$C$4</f>
        <v>86.167800453514729</v>
      </c>
      <c r="N431" s="26">
        <f t="shared" si="48"/>
        <v>25.062830471526816</v>
      </c>
      <c r="O431" s="5">
        <v>27716</v>
      </c>
      <c r="P431" s="2" t="s">
        <v>557</v>
      </c>
      <c r="Q431" s="2" t="str">
        <f>_xlfn.XLOOKUP($P431,DASHBOARD!$L$2:$L$150,DASHBOARD!M$2:M$150,"",0)</f>
        <v>United States</v>
      </c>
      <c r="R431" s="2" t="str">
        <f>_xlfn.XLOOKUP($P431,DASHBOARD!$L$2:$L$150,DASHBOARD!N$2:N$150,"",0)</f>
        <v>North America</v>
      </c>
      <c r="S431" s="2" t="str">
        <f>_xlfn.XLOOKUP($P431,DASHBOARD!$L$2:$L$150,DASHBOARD!O$2:O$150,"",0)</f>
        <v>Americas</v>
      </c>
      <c r="T431" s="2">
        <v>7</v>
      </c>
      <c r="V431" s="2" t="s">
        <v>947</v>
      </c>
      <c r="W431" s="2" t="s">
        <v>558</v>
      </c>
      <c r="X431" s="2" t="s">
        <v>1248</v>
      </c>
      <c r="Y431" s="2" t="str">
        <f t="shared" si="49"/>
        <v>X</v>
      </c>
      <c r="Z431" s="6">
        <f>_xlfn.XLOOKUP($G431,$AE$416:$AE$437,$AF$416:$AF$437,0,0)</f>
        <v>7562500</v>
      </c>
      <c r="AA431" s="43">
        <f>Z431/$AB$438</f>
        <v>0.12452156550504498</v>
      </c>
      <c r="AB431" s="6"/>
      <c r="AC431" s="6"/>
      <c r="AD431" s="1">
        <v>16</v>
      </c>
      <c r="AE431" s="2" t="s">
        <v>935</v>
      </c>
      <c r="AF431" s="6">
        <v>398762</v>
      </c>
      <c r="AG431" s="6" t="str" cm="1">
        <f t="array" ref="AG431">_xlfn.XLOOKUP($AE431&amp;$C431&amp;$D431,'[1]NBA-Data-1980-2019'!$B$1:$B$16305&amp;'[1]NBA-Data-1980-2019'!$A$1:$A$16305&amp;'[1]NBA-Data-1980-2019'!$D$1:$D$16305,'[1]NBA-Data-1980-2019'!$G$1:$G$16305,"",0)</f>
        <v/>
      </c>
      <c r="AH431" s="68" t="str" cm="1">
        <f t="array" ref="AH431">_xlfn.XLOOKUP($AE431&amp;$C431&amp;$D431,'[1]NBA-Data-1980-2019'!$B$1:$B$16305&amp;'[1]NBA-Data-1980-2019'!$A$1:$A$16305&amp;'[1]NBA-Data-1980-2019'!$D$1:$D$16305,'[1]NBA-Data-1980-2019'!$H$1:$H$16305,"",0)</f>
        <v/>
      </c>
      <c r="AI431" s="68" t="str" cm="1">
        <f t="array" ref="AI431">_xlfn.XLOOKUP($AE431&amp;$C431&amp;$D431,'[1]NBA-Data-1980-2019'!$B$1:$B$16305&amp;'[1]NBA-Data-1980-2019'!$A$1:$A$16305&amp;'[1]NBA-Data-1980-2019'!$D$1:$D$16305,'[1]NBA-Data-1980-2019'!$F$1:$F$16305,"",0)</f>
        <v/>
      </c>
      <c r="AJ431" s="68" t="str">
        <f>IFERROR(($AH431/SUM(AH416:AH437))*$AI431,"")</f>
        <v/>
      </c>
      <c r="AO431">
        <v>16</v>
      </c>
      <c r="AP431" t="s">
        <v>935</v>
      </c>
      <c r="AQ431">
        <v>24</v>
      </c>
      <c r="AR431">
        <v>8</v>
      </c>
      <c r="AS431" s="2">
        <v>45</v>
      </c>
      <c r="AX431" s="61">
        <v>1</v>
      </c>
      <c r="AY431" s="2">
        <v>-42.1</v>
      </c>
      <c r="AZ431" s="2">
        <v>-46.9</v>
      </c>
      <c r="BA431" s="2">
        <v>3</v>
      </c>
      <c r="BB431" s="2">
        <v>1</v>
      </c>
      <c r="BC431" s="2">
        <v>5</v>
      </c>
      <c r="BD431" s="2">
        <v>0</v>
      </c>
      <c r="BE431" s="2">
        <v>1</v>
      </c>
      <c r="BF431" s="2">
        <v>1</v>
      </c>
      <c r="BG431" s="2">
        <v>0</v>
      </c>
      <c r="BH431" s="2">
        <v>0</v>
      </c>
      <c r="BI431" s="2">
        <v>1</v>
      </c>
      <c r="BK431" s="2">
        <v>16</v>
      </c>
      <c r="BL431" s="2" t="s">
        <v>935</v>
      </c>
      <c r="BM431" s="2">
        <v>24</v>
      </c>
      <c r="BN431" s="2">
        <v>8</v>
      </c>
      <c r="BO431" s="2">
        <v>45</v>
      </c>
      <c r="BP431" s="2">
        <v>-2.8</v>
      </c>
      <c r="BQ431" s="2">
        <v>0.36599999999999999</v>
      </c>
      <c r="BR431" s="2">
        <v>0</v>
      </c>
      <c r="BS431" s="2">
        <v>0.25</v>
      </c>
      <c r="BT431" s="2">
        <v>5.5</v>
      </c>
      <c r="BU431" s="2">
        <v>20.100000000000001</v>
      </c>
      <c r="BV431" s="2">
        <v>13.1</v>
      </c>
      <c r="BW431" s="2">
        <v>0</v>
      </c>
      <c r="BX431" s="2">
        <v>0</v>
      </c>
      <c r="BY431" s="2">
        <v>0</v>
      </c>
      <c r="BZ431" s="2">
        <v>22</v>
      </c>
      <c r="CA431" s="2">
        <v>23.4</v>
      </c>
      <c r="CC431" s="2">
        <v>-0.2</v>
      </c>
      <c r="CD431" s="2">
        <v>0</v>
      </c>
      <c r="CE431" s="2">
        <v>-0.2</v>
      </c>
      <c r="CF431" s="2">
        <v>-0.16700000000000001</v>
      </c>
      <c r="CH431" s="2">
        <v>-13.4</v>
      </c>
      <c r="CI431" s="2">
        <v>-4.3</v>
      </c>
      <c r="CJ431" s="2">
        <v>-17.7</v>
      </c>
      <c r="CK431" s="2">
        <v>-0.2</v>
      </c>
    </row>
    <row r="432" spans="2:89" x14ac:dyDescent="0.2">
      <c r="B432" s="1" t="s">
        <v>123</v>
      </c>
      <c r="C432" s="1">
        <v>2006</v>
      </c>
      <c r="D432" s="1" t="s">
        <v>815</v>
      </c>
      <c r="F432" s="2">
        <v>1</v>
      </c>
      <c r="G432" s="2" t="s">
        <v>948</v>
      </c>
      <c r="H432" s="2" t="s">
        <v>570</v>
      </c>
      <c r="I432" s="4" t="s">
        <v>602</v>
      </c>
      <c r="J432" s="16">
        <f>_xlfn.XLOOKUP($I432,DASHBOARD!$I$2:$I$27,DASHBOARD!$J$2:$J$27,"",0)</f>
        <v>81</v>
      </c>
      <c r="K432" s="23">
        <f>J432/DASHBOARD!$C$3</f>
        <v>2.0574041148082296</v>
      </c>
      <c r="L432" s="2">
        <v>205</v>
      </c>
      <c r="M432" s="26">
        <f>L432/DASHBOARD!$C$4</f>
        <v>92.970521541950106</v>
      </c>
      <c r="N432" s="26">
        <f t="shared" si="48"/>
        <v>21.96372811787927</v>
      </c>
      <c r="O432" s="5">
        <v>31383</v>
      </c>
      <c r="P432" s="2" t="s">
        <v>557</v>
      </c>
      <c r="Q432" s="2" t="str">
        <f>_xlfn.XLOOKUP($P432,DASHBOARD!$L$2:$L$150,DASHBOARD!M$2:M$150,"",0)</f>
        <v>United States</v>
      </c>
      <c r="R432" s="2" t="str">
        <f>_xlfn.XLOOKUP($P432,DASHBOARD!$L$2:$L$150,DASHBOARD!N$2:N$150,"",0)</f>
        <v>North America</v>
      </c>
      <c r="S432" s="2" t="str">
        <f>_xlfn.XLOOKUP($P432,DASHBOARD!$L$2:$L$150,DASHBOARD!O$2:O$150,"",0)</f>
        <v>Americas</v>
      </c>
      <c r="T432" s="2">
        <v>1</v>
      </c>
      <c r="Y432" s="2" t="str">
        <f t="shared" si="49"/>
        <v/>
      </c>
      <c r="Z432" s="6">
        <f>_xlfn.XLOOKUP($G432,$AE$416:$AE$437,$AF$416:$AF$437,0,0)</f>
        <v>1238640</v>
      </c>
      <c r="AA432" s="43">
        <f>Z432/$AB$438</f>
        <v>2.0395027027724815E-2</v>
      </c>
      <c r="AB432" s="6"/>
      <c r="AC432" s="6"/>
      <c r="AD432" s="1">
        <v>17</v>
      </c>
      <c r="AE432" s="2" t="s">
        <v>938</v>
      </c>
      <c r="AF432" s="6">
        <v>359858</v>
      </c>
      <c r="AG432" s="6" cm="1">
        <f t="array" ref="AG432">_xlfn.XLOOKUP($AE432&amp;$C432&amp;$D432,'[1]NBA-Data-1980-2019'!$B$1:$B$16305&amp;'[1]NBA-Data-1980-2019'!$A$1:$A$16305&amp;'[1]NBA-Data-1980-2019'!$D$1:$D$16305,'[1]NBA-Data-1980-2019'!$G$1:$G$16305,"",0)</f>
        <v>359858</v>
      </c>
      <c r="AH432" s="68" cm="1">
        <f t="array" ref="AH432">_xlfn.XLOOKUP($AE432&amp;$C432&amp;$D432,'[1]NBA-Data-1980-2019'!$B$1:$B$16305&amp;'[1]NBA-Data-1980-2019'!$A$1:$A$16305&amp;'[1]NBA-Data-1980-2019'!$D$1:$D$16305,'[1]NBA-Data-1980-2019'!$H$1:$H$16305,"",0)</f>
        <v>239.4</v>
      </c>
      <c r="AI432" s="68" cm="1">
        <f t="array" ref="AI432">_xlfn.XLOOKUP($AE432&amp;$C432&amp;$D432,'[1]NBA-Data-1980-2019'!$B$1:$B$16305&amp;'[1]NBA-Data-1980-2019'!$A$1:$A$16305&amp;'[1]NBA-Data-1980-2019'!$D$1:$D$16305,'[1]NBA-Data-1980-2019'!$F$1:$F$16305,"",0)</f>
        <v>10.199999999999999</v>
      </c>
      <c r="AJ432" s="68">
        <f>IFERROR(($AH432/SUM(AH416:AH437))*$AI432,"")</f>
        <v>0.12684234311449094</v>
      </c>
      <c r="AO432">
        <v>17</v>
      </c>
      <c r="AP432" t="s">
        <v>945</v>
      </c>
      <c r="AQ432">
        <v>23</v>
      </c>
      <c r="AR432">
        <v>2</v>
      </c>
      <c r="AS432" s="2">
        <v>3</v>
      </c>
      <c r="AT432" s="61">
        <v>1</v>
      </c>
      <c r="AY432" s="2">
        <v>-144.4</v>
      </c>
      <c r="AZ432" s="2">
        <v>-148.9</v>
      </c>
      <c r="BA432" s="2">
        <v>1</v>
      </c>
      <c r="BB432" s="2">
        <v>0</v>
      </c>
      <c r="BC432" s="2">
        <v>0</v>
      </c>
      <c r="BD432" s="2">
        <v>0</v>
      </c>
      <c r="BE432" s="2">
        <v>0</v>
      </c>
      <c r="BF432" s="2">
        <v>0</v>
      </c>
      <c r="BG432" s="2">
        <v>0</v>
      </c>
      <c r="BH432" s="2">
        <v>0</v>
      </c>
      <c r="BI432" s="2">
        <v>0</v>
      </c>
      <c r="BK432" s="2">
        <v>17</v>
      </c>
      <c r="BL432" s="2" t="s">
        <v>945</v>
      </c>
      <c r="BM432" s="2">
        <v>23</v>
      </c>
      <c r="BN432" s="2">
        <v>2</v>
      </c>
      <c r="BO432" s="2">
        <v>3</v>
      </c>
      <c r="BP432" s="2">
        <v>-2.4</v>
      </c>
      <c r="BQ432" s="2">
        <v>0.53200000000000003</v>
      </c>
      <c r="BR432" s="2">
        <v>0</v>
      </c>
      <c r="BS432" s="2">
        <v>2</v>
      </c>
      <c r="BT432" s="2">
        <v>0</v>
      </c>
      <c r="BU432" s="2">
        <v>0</v>
      </c>
      <c r="BV432" s="2">
        <v>0</v>
      </c>
      <c r="BW432" s="2">
        <v>0</v>
      </c>
      <c r="BX432" s="2">
        <v>0</v>
      </c>
      <c r="BY432" s="2">
        <v>0</v>
      </c>
      <c r="BZ432" s="2">
        <v>34.700000000000003</v>
      </c>
      <c r="CA432" s="2">
        <v>44.3</v>
      </c>
      <c r="CC432" s="2">
        <v>0</v>
      </c>
      <c r="CD432" s="2">
        <v>0</v>
      </c>
      <c r="CE432" s="2">
        <v>0</v>
      </c>
      <c r="CF432" s="2">
        <v>-0.64200000000000002</v>
      </c>
      <c r="CH432" s="2">
        <v>-8.8000000000000007</v>
      </c>
      <c r="CI432" s="2">
        <v>-6.9</v>
      </c>
      <c r="CJ432" s="2">
        <v>-15.7</v>
      </c>
      <c r="CK432" s="2">
        <v>0</v>
      </c>
    </row>
    <row r="433" spans="1:83" x14ac:dyDescent="0.2">
      <c r="B433" s="1" t="s">
        <v>123</v>
      </c>
      <c r="C433" s="1">
        <v>2006</v>
      </c>
      <c r="D433" s="1" t="s">
        <v>815</v>
      </c>
      <c r="I433" s="4"/>
      <c r="O433" s="5"/>
      <c r="Y433" s="2" t="str">
        <f t="shared" si="49"/>
        <v/>
      </c>
      <c r="Z433" s="6">
        <f>_xlfn.XLOOKUP($G433,$AE$416:$AE$437,$AF$416:$AF$437,0,0)</f>
        <v>0</v>
      </c>
      <c r="AA433" s="43">
        <f>Z433/$AB$438</f>
        <v>0</v>
      </c>
      <c r="AB433" s="6"/>
      <c r="AC433" s="6"/>
      <c r="AD433" s="1">
        <v>18</v>
      </c>
      <c r="AE433" s="2" t="s">
        <v>945</v>
      </c>
      <c r="AF433" s="6">
        <v>38904</v>
      </c>
      <c r="AG433" s="6" t="str" cm="1">
        <f t="array" ref="AG433">_xlfn.XLOOKUP($AE433&amp;$C433&amp;$D433,'[1]NBA-Data-1980-2019'!$B$1:$B$16305&amp;'[1]NBA-Data-1980-2019'!$A$1:$A$16305&amp;'[1]NBA-Data-1980-2019'!$D$1:$D$16305,'[1]NBA-Data-1980-2019'!$G$1:$G$16305,"",0)</f>
        <v/>
      </c>
      <c r="AH433" s="68" t="str" cm="1">
        <f t="array" ref="AH433">_xlfn.XLOOKUP($AE433&amp;$C433&amp;$D433,'[1]NBA-Data-1980-2019'!$B$1:$B$16305&amp;'[1]NBA-Data-1980-2019'!$A$1:$A$16305&amp;'[1]NBA-Data-1980-2019'!$D$1:$D$16305,'[1]NBA-Data-1980-2019'!$H$1:$H$16305,"",0)</f>
        <v/>
      </c>
      <c r="AI433" s="68" t="str" cm="1">
        <f t="array" ref="AI433">_xlfn.XLOOKUP($AE433&amp;$C433&amp;$D433,'[1]NBA-Data-1980-2019'!$B$1:$B$16305&amp;'[1]NBA-Data-1980-2019'!$A$1:$A$16305&amp;'[1]NBA-Data-1980-2019'!$D$1:$D$16305,'[1]NBA-Data-1980-2019'!$F$1:$F$16305,"",0)</f>
        <v/>
      </c>
      <c r="AJ433" s="68" t="str">
        <f>IFERROR(($AH433/SUM(AH416:AH437))*$AI433,"")</f>
        <v/>
      </c>
    </row>
    <row r="434" spans="1:83" x14ac:dyDescent="0.2">
      <c r="B434" s="1" t="s">
        <v>123</v>
      </c>
      <c r="C434" s="1">
        <v>2006</v>
      </c>
      <c r="D434" s="1" t="s">
        <v>815</v>
      </c>
      <c r="I434" s="4"/>
      <c r="O434" s="5"/>
      <c r="Y434" s="2" t="str">
        <f t="shared" si="49"/>
        <v/>
      </c>
      <c r="Z434" s="6">
        <f>_xlfn.XLOOKUP($G434,$AE$416:$AE$437,$AF$416:$AF$437,0,0)</f>
        <v>0</v>
      </c>
      <c r="AA434" s="43">
        <f>Z434/$AB$438</f>
        <v>0</v>
      </c>
      <c r="AB434" s="6"/>
      <c r="AC434" s="6"/>
      <c r="AD434" s="1">
        <v>19</v>
      </c>
      <c r="AE434" s="2" t="s">
        <v>932</v>
      </c>
      <c r="AF434" s="10">
        <v>2401748</v>
      </c>
      <c r="AG434" s="6" t="str" cm="1">
        <f t="array" ref="AG434">_xlfn.XLOOKUP($AE434&amp;$C434&amp;$D434,'[1]NBA-Data-1980-2019'!$B$1:$B$16305&amp;'[1]NBA-Data-1980-2019'!$A$1:$A$16305&amp;'[1]NBA-Data-1980-2019'!$D$1:$D$16305,'[1]NBA-Data-1980-2019'!$G$1:$G$16305,"",0)</f>
        <v/>
      </c>
      <c r="AH434" s="68" t="str" cm="1">
        <f t="array" ref="AH434">_xlfn.XLOOKUP($AE434&amp;$C434&amp;$D434,'[1]NBA-Data-1980-2019'!$B$1:$B$16305&amp;'[1]NBA-Data-1980-2019'!$A$1:$A$16305&amp;'[1]NBA-Data-1980-2019'!$D$1:$D$16305,'[1]NBA-Data-1980-2019'!$H$1:$H$16305,"",0)</f>
        <v/>
      </c>
      <c r="AI434" s="68" t="str" cm="1">
        <f t="array" ref="AI434">_xlfn.XLOOKUP($AE434&amp;$C434&amp;$D434,'[1]NBA-Data-1980-2019'!$B$1:$B$16305&amp;'[1]NBA-Data-1980-2019'!$A$1:$A$16305&amp;'[1]NBA-Data-1980-2019'!$D$1:$D$16305,'[1]NBA-Data-1980-2019'!$F$1:$F$16305,"",0)</f>
        <v/>
      </c>
      <c r="AJ434" s="68" t="str">
        <f>IFERROR(($AH434/SUM(AH416:AH437))*$AI434,"")</f>
        <v/>
      </c>
    </row>
    <row r="435" spans="1:83" x14ac:dyDescent="0.2">
      <c r="B435" s="1" t="s">
        <v>123</v>
      </c>
      <c r="C435" s="1">
        <v>2006</v>
      </c>
      <c r="D435" s="1" t="s">
        <v>815</v>
      </c>
      <c r="I435" s="4"/>
      <c r="O435" s="5"/>
      <c r="Y435" s="2" t="str">
        <f t="shared" si="49"/>
        <v/>
      </c>
      <c r="Z435" s="6">
        <f>_xlfn.XLOOKUP($G435,$AE$416:$AE$437,$AF$416:$AF$437,0,0)</f>
        <v>0</v>
      </c>
      <c r="AA435" s="43">
        <f>Z435/$AB$438</f>
        <v>0</v>
      </c>
      <c r="AB435" s="6"/>
      <c r="AC435" s="6"/>
      <c r="AD435" s="1">
        <v>20</v>
      </c>
      <c r="AF435" s="6"/>
      <c r="AG435" s="6" t="str" cm="1">
        <f t="array" ref="AG435">_xlfn.XLOOKUP($AE435&amp;$C435&amp;$D435,'[1]NBA-Data-1980-2019'!$B$1:$B$16305&amp;'[1]NBA-Data-1980-2019'!$A$1:$A$16305&amp;'[1]NBA-Data-1980-2019'!$D$1:$D$16305,'[1]NBA-Data-1980-2019'!$G$1:$G$16305,"",0)</f>
        <v/>
      </c>
      <c r="AH435" s="68" t="str" cm="1">
        <f t="array" ref="AH435">_xlfn.XLOOKUP($AE435&amp;$C435&amp;$D435,'[1]NBA-Data-1980-2019'!$B$1:$B$16305&amp;'[1]NBA-Data-1980-2019'!$A$1:$A$16305&amp;'[1]NBA-Data-1980-2019'!$D$1:$D$16305,'[1]NBA-Data-1980-2019'!$H$1:$H$16305,"",0)</f>
        <v/>
      </c>
      <c r="AI435" s="68" t="str" cm="1">
        <f t="array" ref="AI435">_xlfn.XLOOKUP($AE435&amp;$C435&amp;$D435,'[1]NBA-Data-1980-2019'!$B$1:$B$16305&amp;'[1]NBA-Data-1980-2019'!$A$1:$A$16305&amp;'[1]NBA-Data-1980-2019'!$D$1:$D$16305,'[1]NBA-Data-1980-2019'!$F$1:$F$16305,"",0)</f>
        <v/>
      </c>
      <c r="AJ435" s="68" t="str">
        <f>IFERROR(($AH435/SUM(AH416:AH437))*$AI435,"")</f>
        <v/>
      </c>
    </row>
    <row r="436" spans="1:83" x14ac:dyDescent="0.2">
      <c r="B436" s="1" t="s">
        <v>123</v>
      </c>
      <c r="C436" s="1">
        <v>2006</v>
      </c>
      <c r="D436" s="1" t="s">
        <v>815</v>
      </c>
      <c r="I436" s="4"/>
      <c r="O436" s="5"/>
      <c r="Y436" s="2" t="str">
        <f t="shared" si="49"/>
        <v/>
      </c>
      <c r="Z436" s="6">
        <f>_xlfn.XLOOKUP($G436,$AE$416:$AE$437,$AF$416:$AF$437,0,0)</f>
        <v>0</v>
      </c>
      <c r="AA436" s="43">
        <f>Z436/$AB$438</f>
        <v>0</v>
      </c>
      <c r="AB436" s="6"/>
      <c r="AC436" s="6"/>
      <c r="AD436" s="1">
        <v>21</v>
      </c>
      <c r="AF436" s="6"/>
      <c r="AG436" s="6" t="str" cm="1">
        <f t="array" ref="AG436">_xlfn.XLOOKUP($AE436&amp;$C436&amp;$D436,'[1]NBA-Data-1980-2019'!$B$1:$B$16305&amp;'[1]NBA-Data-1980-2019'!$A$1:$A$16305&amp;'[1]NBA-Data-1980-2019'!$D$1:$D$16305,'[1]NBA-Data-1980-2019'!$G$1:$G$16305,"",0)</f>
        <v/>
      </c>
      <c r="AH436" s="68" t="str" cm="1">
        <f t="array" ref="AH436">_xlfn.XLOOKUP($AE436&amp;$C436&amp;$D436,'[1]NBA-Data-1980-2019'!$B$1:$B$16305&amp;'[1]NBA-Data-1980-2019'!$A$1:$A$16305&amp;'[1]NBA-Data-1980-2019'!$D$1:$D$16305,'[1]NBA-Data-1980-2019'!$H$1:$H$16305,"",0)</f>
        <v/>
      </c>
      <c r="AI436" s="68" t="str" cm="1">
        <f t="array" ref="AI436">_xlfn.XLOOKUP($AE436&amp;$C436&amp;$D436,'[1]NBA-Data-1980-2019'!$B$1:$B$16305&amp;'[1]NBA-Data-1980-2019'!$A$1:$A$16305&amp;'[1]NBA-Data-1980-2019'!$D$1:$D$16305,'[1]NBA-Data-1980-2019'!$F$1:$F$16305,"",0)</f>
        <v/>
      </c>
      <c r="AJ436" s="68" t="str">
        <f>IFERROR(($AH436/SUM(AH416:AH437))*$AI436,"")</f>
        <v/>
      </c>
    </row>
    <row r="437" spans="1:83" x14ac:dyDescent="0.2">
      <c r="B437" s="1" t="s">
        <v>123</v>
      </c>
      <c r="C437" s="1">
        <v>2006</v>
      </c>
      <c r="D437" s="1" t="s">
        <v>815</v>
      </c>
      <c r="I437" s="4"/>
      <c r="O437" s="5"/>
      <c r="Y437" s="2" t="str">
        <f t="shared" si="49"/>
        <v/>
      </c>
      <c r="Z437" s="6">
        <f>_xlfn.XLOOKUP($G437,$AE$416:$AE$437,$AF$416:$AF$437,0,0)</f>
        <v>0</v>
      </c>
      <c r="AA437" s="43">
        <f>Z437/$AB$438</f>
        <v>0</v>
      </c>
      <c r="AB437" s="6"/>
      <c r="AC437" s="6"/>
      <c r="AD437" s="1">
        <v>22</v>
      </c>
      <c r="AG437" s="6" t="str" cm="1">
        <f t="array" ref="AG437">_xlfn.XLOOKUP($AE437&amp;$C437&amp;$D437,'[1]NBA-Data-1980-2019'!$B$1:$B$16305&amp;'[1]NBA-Data-1980-2019'!$A$1:$A$16305&amp;'[1]NBA-Data-1980-2019'!$D$1:$D$16305,'[1]NBA-Data-1980-2019'!$G$1:$G$16305,"",0)</f>
        <v/>
      </c>
      <c r="AH437" s="68" t="str" cm="1">
        <f t="array" ref="AH437">_xlfn.XLOOKUP($AE437&amp;$C437&amp;$D437,'[1]NBA-Data-1980-2019'!$B$1:$B$16305&amp;'[1]NBA-Data-1980-2019'!$A$1:$A$16305&amp;'[1]NBA-Data-1980-2019'!$D$1:$D$16305,'[1]NBA-Data-1980-2019'!$H$1:$H$16305,"",0)</f>
        <v/>
      </c>
      <c r="AI437" s="68" t="str" cm="1">
        <f t="array" ref="AI437">_xlfn.XLOOKUP($AE437&amp;$C437&amp;$D437,'[1]NBA-Data-1980-2019'!$B$1:$B$16305&amp;'[1]NBA-Data-1980-2019'!$A$1:$A$16305&amp;'[1]NBA-Data-1980-2019'!$D$1:$D$16305,'[1]NBA-Data-1980-2019'!$F$1:$F$16305,"",0)</f>
        <v/>
      </c>
      <c r="AJ437" s="68" t="str">
        <f>IFERROR(($AH437/SUM(AH416:AH437))*$AI437,"")</f>
        <v/>
      </c>
    </row>
    <row r="438" spans="1:83" x14ac:dyDescent="0.2">
      <c r="B438" s="1" t="s">
        <v>123</v>
      </c>
      <c r="C438" s="1">
        <v>2006</v>
      </c>
      <c r="D438" s="1" t="s">
        <v>815</v>
      </c>
      <c r="E438" s="1"/>
      <c r="F438" s="1"/>
      <c r="G438" s="1">
        <f>$G414</f>
        <v>0</v>
      </c>
      <c r="H438" s="1"/>
      <c r="I438" s="1"/>
      <c r="J438" s="36"/>
      <c r="K438" s="36"/>
      <c r="L438" s="1"/>
      <c r="M438" s="1"/>
      <c r="N438" s="1"/>
      <c r="O438" s="1"/>
      <c r="P438" s="1"/>
      <c r="Q438" s="1"/>
      <c r="R438" s="1"/>
      <c r="S438" s="1"/>
      <c r="T438" s="1"/>
      <c r="U438" s="1"/>
      <c r="V438" s="1"/>
      <c r="W438" s="1"/>
      <c r="X438" s="1"/>
      <c r="Y438" s="1"/>
      <c r="AA438" s="41">
        <f>SUM(AA416:AA437)</f>
        <v>1</v>
      </c>
      <c r="AB438" s="37">
        <f>SUM(Z416:Z437)</f>
        <v>60732452</v>
      </c>
      <c r="AC438" s="1"/>
      <c r="AE438" s="37">
        <f>AG438-AF438</f>
        <v>6887086</v>
      </c>
      <c r="AF438" s="37">
        <f>SUM(AF416:AF437)-SUM(AF423,AF430)</f>
        <v>60732452</v>
      </c>
      <c r="AG438" s="37">
        <f>SUM(AG416:AG437)</f>
        <v>67619538</v>
      </c>
      <c r="AH438" s="69">
        <f>SUM(AH416:AH437)</f>
        <v>19251.300000000003</v>
      </c>
      <c r="AI438" s="69">
        <f>SUM(AI416:AI437)</f>
        <v>194.99999999999997</v>
      </c>
      <c r="AJ438" s="69">
        <f>SUM(AJ416:AJ437)</f>
        <v>16.059176782866608</v>
      </c>
    </row>
    <row r="441" spans="1:83" ht="17" thickBot="1" x14ac:dyDescent="0.25"/>
    <row r="442" spans="1:83" ht="17" thickBot="1" x14ac:dyDescent="0.25">
      <c r="A442" s="3">
        <v>18</v>
      </c>
      <c r="B442" s="1" t="str">
        <f>B$1</f>
        <v>YEAR</v>
      </c>
      <c r="C442" s="1" t="str">
        <f>C$1</f>
        <v>YEAR</v>
      </c>
      <c r="D442" s="1" t="str">
        <f>D$1</f>
        <v>TEAM</v>
      </c>
      <c r="F442" s="1" t="str">
        <f t="shared" ref="F442:Z442" si="50">F$1</f>
        <v>NUMBER</v>
      </c>
      <c r="G442" s="1" t="str">
        <f t="shared" si="50"/>
        <v>PLAYER</v>
      </c>
      <c r="H442" s="1" t="str">
        <f t="shared" si="50"/>
        <v>POS</v>
      </c>
      <c r="I442" s="1" t="str">
        <f t="shared" si="50"/>
        <v>HEIGHT</v>
      </c>
      <c r="J442" s="1" t="str">
        <f t="shared" si="50"/>
        <v>HEIGHT (IN)</v>
      </c>
      <c r="K442" s="1" t="str">
        <f t="shared" si="50"/>
        <v>HEIGHT (M)</v>
      </c>
      <c r="L442" s="1" t="str">
        <f t="shared" si="50"/>
        <v>WEIGHT (LBS)</v>
      </c>
      <c r="M442" s="1" t="str">
        <f t="shared" si="50"/>
        <v>WEIGHT (KG)</v>
      </c>
      <c r="N442" s="1" t="str">
        <f t="shared" si="50"/>
        <v>BMI</v>
      </c>
      <c r="O442" s="1" t="str">
        <f t="shared" si="50"/>
        <v>BIRTH DATE</v>
      </c>
      <c r="P442" s="1" t="str">
        <f t="shared" si="50"/>
        <v>NATION</v>
      </c>
      <c r="Q442" s="1" t="str">
        <f t="shared" si="50"/>
        <v>COUNTRY</v>
      </c>
      <c r="R442" s="1" t="str">
        <f t="shared" si="50"/>
        <v>CONTINENT</v>
      </c>
      <c r="S442" s="1" t="str">
        <f t="shared" si="50"/>
        <v>GLOBAL REGION</v>
      </c>
      <c r="T442" s="1" t="str">
        <f t="shared" si="50"/>
        <v>EXPERIENCE</v>
      </c>
      <c r="U442" s="1"/>
      <c r="V442" s="1" t="str">
        <f t="shared" si="50"/>
        <v>COLLEGE</v>
      </c>
      <c r="W442" s="1" t="str">
        <f t="shared" si="50"/>
        <v>COLLEGE1</v>
      </c>
      <c r="X442" s="1" t="str">
        <f t="shared" si="50"/>
        <v>COLLEGE2</v>
      </c>
      <c r="Y442" s="1" t="str">
        <f t="shared" si="50"/>
        <v>TRANSFER</v>
      </c>
      <c r="Z442" s="1" t="str">
        <f t="shared" si="50"/>
        <v>SALARY</v>
      </c>
      <c r="AA442" s="1" t="s">
        <v>1264</v>
      </c>
      <c r="AD442" s="1" t="str">
        <f>AD$1</f>
        <v>Rk</v>
      </c>
      <c r="AE442" s="1" t="str">
        <f>AE$1</f>
        <v>PLAYER</v>
      </c>
      <c r="AF442" s="1" t="str">
        <f>AF$1</f>
        <v>SALARY - BR</v>
      </c>
      <c r="AG442" s="1" t="str">
        <f>AG$1</f>
        <v>SALARY - KAGGLE</v>
      </c>
      <c r="AH442" s="67" t="str">
        <f>AH$1</f>
        <v>TTL MP</v>
      </c>
      <c r="AI442" s="67" t="str">
        <f>AI$1</f>
        <v>PER</v>
      </c>
      <c r="AJ442" s="67" t="str">
        <f>AJ$1</f>
        <v>WTD-MP-PER</v>
      </c>
      <c r="BK442" s="2" t="s">
        <v>550</v>
      </c>
      <c r="BL442" s="2" t="s">
        <v>1378</v>
      </c>
      <c r="BM442" s="2" t="s">
        <v>1379</v>
      </c>
      <c r="BN442" s="2" t="s">
        <v>1342</v>
      </c>
      <c r="BO442" s="2" t="s">
        <v>1380</v>
      </c>
      <c r="BP442" s="2" t="s">
        <v>1381</v>
      </c>
      <c r="BQ442" s="2" t="s">
        <v>1382</v>
      </c>
      <c r="BR442" s="2" t="s">
        <v>1383</v>
      </c>
      <c r="BS442" s="2" t="s">
        <v>1384</v>
      </c>
      <c r="BT442" s="2" t="s">
        <v>1385</v>
      </c>
      <c r="BU442" s="2" t="s">
        <v>1386</v>
      </c>
      <c r="BV442" s="2" t="s">
        <v>1387</v>
      </c>
      <c r="BW442" s="2" t="s">
        <v>1388</v>
      </c>
      <c r="BX442" s="2" t="s">
        <v>1389</v>
      </c>
      <c r="BY442" s="2" t="s">
        <v>1390</v>
      </c>
      <c r="BZ442" s="2" t="s">
        <v>1391</v>
      </c>
      <c r="CA442" s="2" t="s">
        <v>1390</v>
      </c>
      <c r="CB442" s="2" t="s">
        <v>1391</v>
      </c>
      <c r="CC442" s="2" t="s">
        <v>1392</v>
      </c>
      <c r="CD442" s="2" t="s">
        <v>1393</v>
      </c>
      <c r="CE442" s="2" t="s">
        <v>1394</v>
      </c>
    </row>
    <row r="443" spans="1:83" ht="17" thickBot="1" x14ac:dyDescent="0.25">
      <c r="A443" s="3" t="s">
        <v>788</v>
      </c>
      <c r="B443" s="1" t="s">
        <v>130</v>
      </c>
      <c r="C443" s="1">
        <v>2005</v>
      </c>
      <c r="D443" s="1" t="s">
        <v>788</v>
      </c>
      <c r="F443" s="2">
        <v>17</v>
      </c>
      <c r="G443" s="2" t="s">
        <v>913</v>
      </c>
      <c r="H443" s="2" t="s">
        <v>576</v>
      </c>
      <c r="I443" s="4" t="s">
        <v>599</v>
      </c>
      <c r="J443" s="16">
        <f>_xlfn.XLOOKUP($I443,DASHBOARD!$I$2:$I$27,DASHBOARD!$J$2:$J$27,"",0)</f>
        <v>78</v>
      </c>
      <c r="K443" s="23">
        <f>J443/DASHBOARD!$C$3</f>
        <v>1.981203962407925</v>
      </c>
      <c r="L443" s="2">
        <v>185</v>
      </c>
      <c r="M443" s="26">
        <f>L443/DASHBOARD!$C$4</f>
        <v>83.900226757369609</v>
      </c>
      <c r="N443" s="26">
        <f t="shared" ref="N443:N459" si="51">M443/(K443^2)</f>
        <v>21.374932837478621</v>
      </c>
      <c r="O443" s="5">
        <v>26298</v>
      </c>
      <c r="P443" s="2" t="s">
        <v>557</v>
      </c>
      <c r="Q443" s="2" t="str">
        <f>_xlfn.XLOOKUP($P443,DASHBOARD!$L$2:$L$150,DASHBOARD!M$2:M$150,"",0)</f>
        <v>United States</v>
      </c>
      <c r="R443" s="2" t="str">
        <f>_xlfn.XLOOKUP($P443,DASHBOARD!$L$2:$L$150,DASHBOARD!N$2:N$150,"",0)</f>
        <v>North America</v>
      </c>
      <c r="S443" s="2" t="str">
        <f>_xlfn.XLOOKUP($P443,DASHBOARD!$L$2:$L$150,DASHBOARD!O$2:O$150,"",0)</f>
        <v>Americas</v>
      </c>
      <c r="T443" s="2">
        <v>9</v>
      </c>
      <c r="V443" s="2" t="s">
        <v>583</v>
      </c>
      <c r="W443" s="2" t="s">
        <v>583</v>
      </c>
      <c r="Y443" s="2" t="str">
        <f t="shared" ref="Y443:Y464" si="52">IF(X443="","","X")</f>
        <v/>
      </c>
      <c r="Z443" s="6">
        <f>_xlfn.XLOOKUP($G443,$AE$443:$AE$464,$AF$443:$AF$464,0,0)</f>
        <v>4264900</v>
      </c>
      <c r="AA443" s="43">
        <f>Z443/$AB$465</f>
        <v>8.9779575553894556E-2</v>
      </c>
      <c r="AD443" s="1">
        <v>1</v>
      </c>
      <c r="AE443" s="2" t="s">
        <v>801</v>
      </c>
      <c r="AF443" s="6">
        <v>14260641</v>
      </c>
      <c r="AG443" s="6" cm="1">
        <f t="array" ref="AG443">_xlfn.XLOOKUP($AE443&amp;$C443&amp;$D443,'[1]NBA-Data-1980-2019'!$B$1:$B$16305&amp;'[1]NBA-Data-1980-2019'!$A$1:$A$16305&amp;'[1]NBA-Data-1980-2019'!$D$1:$D$16305,'[1]NBA-Data-1980-2019'!$G$1:$G$16305,"",0)</f>
        <v>14260641</v>
      </c>
      <c r="AH443" s="68" cm="1">
        <f t="array" ref="AH443">_xlfn.XLOOKUP($AE443&amp;$C443&amp;$D443,'[1]NBA-Data-1980-2019'!$B$1:$B$16305&amp;'[1]NBA-Data-1980-2019'!$A$1:$A$16305&amp;'[1]NBA-Data-1980-2019'!$D$1:$D$16305,'[1]NBA-Data-1980-2019'!$H$1:$H$16305,"",0)</f>
        <v>2204.4</v>
      </c>
      <c r="AI443" s="68" cm="1">
        <f t="array" ref="AI443">_xlfn.XLOOKUP($AE443&amp;$C443&amp;$D443,'[1]NBA-Data-1980-2019'!$B$1:$B$16305&amp;'[1]NBA-Data-1980-2019'!$A$1:$A$16305&amp;'[1]NBA-Data-1980-2019'!$D$1:$D$16305,'[1]NBA-Data-1980-2019'!$F$1:$F$16305,"",0)</f>
        <v>27</v>
      </c>
      <c r="AJ443" s="68">
        <f>IFERROR(($AH443/SUM(AH443:AH464))*$AI443,"")</f>
        <v>3.0008772902822449</v>
      </c>
      <c r="BK443" s="2">
        <v>1</v>
      </c>
      <c r="BL443" s="2" t="s">
        <v>988</v>
      </c>
      <c r="BM443" s="2">
        <v>29</v>
      </c>
      <c r="BN443" s="2">
        <v>81</v>
      </c>
      <c r="BO443" s="2">
        <v>3050</v>
      </c>
      <c r="BS443" s="61">
        <v>0.25</v>
      </c>
      <c r="BT443" s="61">
        <v>0.75</v>
      </c>
      <c r="BU443" s="2">
        <v>7.5</v>
      </c>
      <c r="BV443" s="2">
        <v>4.4000000000000004</v>
      </c>
      <c r="BW443" s="2">
        <v>56</v>
      </c>
      <c r="BX443" s="2">
        <v>38</v>
      </c>
      <c r="BY443" s="2">
        <v>90</v>
      </c>
      <c r="BZ443" s="2">
        <v>10</v>
      </c>
      <c r="CA443" s="2">
        <v>113</v>
      </c>
      <c r="CC443" s="2">
        <v>299</v>
      </c>
      <c r="CD443" s="2">
        <v>23</v>
      </c>
      <c r="CE443" s="2">
        <v>58</v>
      </c>
    </row>
    <row r="444" spans="1:83" x14ac:dyDescent="0.2">
      <c r="B444" s="1" t="s">
        <v>130</v>
      </c>
      <c r="C444" s="1">
        <v>2005</v>
      </c>
      <c r="D444" s="1" t="s">
        <v>788</v>
      </c>
      <c r="F444" s="2">
        <v>12</v>
      </c>
      <c r="G444" s="2" t="s">
        <v>914</v>
      </c>
      <c r="H444" s="2" t="s">
        <v>570</v>
      </c>
      <c r="I444" s="4" t="s">
        <v>604</v>
      </c>
      <c r="J444" s="16">
        <f>_xlfn.XLOOKUP($I444,DASHBOARD!$I$2:$I$27,DASHBOARD!$J$2:$J$27,"",0)</f>
        <v>79</v>
      </c>
      <c r="K444" s="23">
        <f>J444/DASHBOARD!$C$3</f>
        <v>2.0066040132080265</v>
      </c>
      <c r="L444" s="2">
        <v>185</v>
      </c>
      <c r="M444" s="26">
        <f>L444/DASHBOARD!$C$4</f>
        <v>83.900226757369609</v>
      </c>
      <c r="N444" s="26">
        <f t="shared" si="51"/>
        <v>20.837220218429728</v>
      </c>
      <c r="O444" s="5">
        <v>26098</v>
      </c>
      <c r="P444" s="2" t="s">
        <v>557</v>
      </c>
      <c r="Q444" s="2" t="str">
        <f>_xlfn.XLOOKUP($P444,DASHBOARD!$L$2:$L$150,DASHBOARD!M$2:M$150,"",0)</f>
        <v>United States</v>
      </c>
      <c r="R444" s="2" t="str">
        <f>_xlfn.XLOOKUP($P444,DASHBOARD!$L$2:$L$150,DASHBOARD!N$2:N$150,"",0)</f>
        <v>North America</v>
      </c>
      <c r="S444" s="2" t="str">
        <f>_xlfn.XLOOKUP($P444,DASHBOARD!$L$2:$L$150,DASHBOARD!O$2:O$150,"",0)</f>
        <v>Americas</v>
      </c>
      <c r="T444" s="2">
        <v>8</v>
      </c>
      <c r="V444" s="2" t="s">
        <v>915</v>
      </c>
      <c r="W444" s="2" t="s">
        <v>915</v>
      </c>
      <c r="Y444" s="2" t="str">
        <f t="shared" si="52"/>
        <v/>
      </c>
      <c r="Z444" s="6">
        <f>_xlfn.XLOOKUP($G444,$AE$443:$AE$464,$AF$443:$AF$464,0,0)</f>
        <v>3000000</v>
      </c>
      <c r="AA444" s="43">
        <f>Z444/$AB$465</f>
        <v>6.3152413107384384E-2</v>
      </c>
      <c r="AD444" s="1">
        <v>2</v>
      </c>
      <c r="AE444" s="2" t="s">
        <v>803</v>
      </c>
      <c r="AF444" s="6">
        <v>6603500</v>
      </c>
      <c r="AG444" s="6" cm="1">
        <f t="array" ref="AG444">_xlfn.XLOOKUP($AE444&amp;$C444&amp;$D444,'[1]NBA-Data-1980-2019'!$B$1:$B$16305&amp;'[1]NBA-Data-1980-2019'!$A$1:$A$16305&amp;'[1]NBA-Data-1980-2019'!$D$1:$D$16305,'[1]NBA-Data-1980-2019'!$G$1:$G$16305,"",0)</f>
        <v>6603500</v>
      </c>
      <c r="AH444" s="68" cm="1">
        <f t="array" ref="AH444">_xlfn.XLOOKUP($AE444&amp;$C444&amp;$D444,'[1]NBA-Data-1980-2019'!$B$1:$B$16305&amp;'[1]NBA-Data-1980-2019'!$A$1:$A$16305&amp;'[1]NBA-Data-1980-2019'!$D$1:$D$16305,'[1]NBA-Data-1980-2019'!$H$1:$H$16305,"",0)</f>
        <v>2190.4</v>
      </c>
      <c r="AI444" s="68" cm="1">
        <f t="array" ref="AI444">_xlfn.XLOOKUP($AE444&amp;$C444&amp;$D444,'[1]NBA-Data-1980-2019'!$B$1:$B$16305&amp;'[1]NBA-Data-1980-2019'!$A$1:$A$16305&amp;'[1]NBA-Data-1980-2019'!$D$1:$D$16305,'[1]NBA-Data-1980-2019'!$F$1:$F$16305,"",0)</f>
        <v>22.3</v>
      </c>
      <c r="AJ444" s="68">
        <f>IFERROR(($AH444/SUM(AH443:AH464))*$AI444,"")</f>
        <v>2.4627615484677667</v>
      </c>
      <c r="BK444" s="2">
        <v>2</v>
      </c>
      <c r="BL444" s="2" t="s">
        <v>977</v>
      </c>
      <c r="BM444" s="2">
        <v>25</v>
      </c>
      <c r="BN444" s="2">
        <v>78</v>
      </c>
      <c r="BO444" s="2">
        <v>2772</v>
      </c>
      <c r="BQ444" s="61">
        <v>0.89</v>
      </c>
      <c r="BR444" s="61">
        <v>0.11</v>
      </c>
      <c r="BU444" s="2">
        <v>6.7</v>
      </c>
      <c r="BV444" s="2">
        <v>0.8</v>
      </c>
      <c r="BW444" s="2">
        <v>80</v>
      </c>
      <c r="BX444" s="2">
        <v>68</v>
      </c>
      <c r="BY444" s="2">
        <v>65</v>
      </c>
      <c r="BZ444" s="2">
        <v>42</v>
      </c>
      <c r="CA444" s="2">
        <v>121</v>
      </c>
      <c r="CC444" s="2">
        <v>687</v>
      </c>
      <c r="CD444" s="2">
        <v>25</v>
      </c>
      <c r="CE444" s="2">
        <v>85</v>
      </c>
    </row>
    <row r="445" spans="1:83" x14ac:dyDescent="0.2">
      <c r="B445" s="1" t="s">
        <v>130</v>
      </c>
      <c r="C445" s="1">
        <v>2005</v>
      </c>
      <c r="D445" s="1" t="s">
        <v>788</v>
      </c>
      <c r="F445" s="2">
        <v>23</v>
      </c>
      <c r="G445" s="2" t="s">
        <v>951</v>
      </c>
      <c r="H445" s="2" t="s">
        <v>576</v>
      </c>
      <c r="I445" s="4" t="s">
        <v>601</v>
      </c>
      <c r="J445" s="16">
        <f>_xlfn.XLOOKUP($I445,DASHBOARD!$I$2:$I$27,DASHBOARD!$J$2:$J$27,"",0)</f>
        <v>77</v>
      </c>
      <c r="K445" s="23">
        <f>J445/DASHBOARD!$C$3</f>
        <v>1.9558039116078234</v>
      </c>
      <c r="L445" s="2">
        <v>220</v>
      </c>
      <c r="M445" s="26">
        <f>L445/DASHBOARD!$C$4</f>
        <v>99.773242630385482</v>
      </c>
      <c r="N445" s="26">
        <f t="shared" si="51"/>
        <v>26.083355840790237</v>
      </c>
      <c r="O445" s="5">
        <v>28854</v>
      </c>
      <c r="P445" s="2" t="s">
        <v>557</v>
      </c>
      <c r="Q445" s="2" t="str">
        <f>_xlfn.XLOOKUP($P445,DASHBOARD!$L$2:$L$150,DASHBOARD!M$2:M$150,"",0)</f>
        <v>United States</v>
      </c>
      <c r="R445" s="2" t="str">
        <f>_xlfn.XLOOKUP($P445,DASHBOARD!$L$2:$L$150,DASHBOARD!N$2:N$150,"",0)</f>
        <v>North America</v>
      </c>
      <c r="S445" s="2" t="str">
        <f>_xlfn.XLOOKUP($P445,DASHBOARD!$L$2:$L$150,DASHBOARD!O$2:O$150,"",0)</f>
        <v>Americas</v>
      </c>
      <c r="T445" s="2">
        <v>2</v>
      </c>
      <c r="V445" s="2" t="s">
        <v>952</v>
      </c>
      <c r="W445" s="2" t="s">
        <v>952</v>
      </c>
      <c r="Y445" s="2" t="str">
        <f t="shared" si="52"/>
        <v/>
      </c>
      <c r="Z445" s="6">
        <f>_xlfn.XLOOKUP($G445,$AE$443:$AE$464,$AF$443:$AF$464,0,0)</f>
        <v>695046</v>
      </c>
      <c r="AA445" s="43">
        <f>Z445/$AB$465</f>
        <v>1.4631277373545028E-2</v>
      </c>
      <c r="AD445" s="1">
        <v>3</v>
      </c>
      <c r="AE445" s="2" t="s">
        <v>960</v>
      </c>
      <c r="AF445" s="6">
        <v>6160000</v>
      </c>
      <c r="AG445" s="6" cm="1">
        <f t="array" ref="AG445">_xlfn.XLOOKUP($AE445&amp;$C445&amp;$D445,'[1]NBA-Data-1980-2019'!$B$1:$B$16305&amp;'[1]NBA-Data-1980-2019'!$A$1:$A$16305&amp;'[1]NBA-Data-1980-2019'!$D$1:$D$16305,'[1]NBA-Data-1980-2019'!$G$1:$G$16305,"",0)</f>
        <v>6160000</v>
      </c>
      <c r="AH445" s="68" cm="1">
        <f t="array" ref="AH445">_xlfn.XLOOKUP($AE445&amp;$C445&amp;$D445,'[1]NBA-Data-1980-2019'!$B$1:$B$16305&amp;'[1]NBA-Data-1980-2019'!$A$1:$A$16305&amp;'[1]NBA-Data-1980-2019'!$D$1:$D$16305,'[1]NBA-Data-1980-2019'!$H$1:$H$16305,"",0)</f>
        <v>1785</v>
      </c>
      <c r="AI445" s="68" cm="1">
        <f t="array" ref="AI445">_xlfn.XLOOKUP($AE445&amp;$C445&amp;$D445,'[1]NBA-Data-1980-2019'!$B$1:$B$16305&amp;'[1]NBA-Data-1980-2019'!$A$1:$A$16305&amp;'[1]NBA-Data-1980-2019'!$D$1:$D$16305,'[1]NBA-Data-1980-2019'!$F$1:$F$16305,"",0)</f>
        <v>12</v>
      </c>
      <c r="AJ445" s="68">
        <f>IFERROR(($AH445/SUM(AH443:AH464))*$AI445,"")</f>
        <v>1.0799745888332037</v>
      </c>
      <c r="BK445" s="2">
        <v>3</v>
      </c>
      <c r="BL445" s="2" t="s">
        <v>968</v>
      </c>
      <c r="BM445" s="2">
        <v>27</v>
      </c>
      <c r="BN445" s="2">
        <v>78</v>
      </c>
      <c r="BO445" s="2">
        <v>2758</v>
      </c>
      <c r="BP445" s="61">
        <v>0.87</v>
      </c>
      <c r="BQ445" s="61">
        <v>0.13</v>
      </c>
      <c r="BU445" s="2">
        <v>7.4</v>
      </c>
      <c r="BV445" s="2">
        <v>2.8</v>
      </c>
      <c r="BW445" s="2">
        <v>96</v>
      </c>
      <c r="BX445" s="2">
        <v>55</v>
      </c>
      <c r="BY445" s="2">
        <v>59</v>
      </c>
      <c r="BZ445" s="2">
        <v>24</v>
      </c>
      <c r="CA445" s="2">
        <v>138</v>
      </c>
      <c r="CC445" s="2">
        <v>934</v>
      </c>
      <c r="CD445" s="2">
        <v>22</v>
      </c>
      <c r="CE445" s="2">
        <v>62</v>
      </c>
    </row>
    <row r="446" spans="1:83" x14ac:dyDescent="0.2">
      <c r="B446" s="1" t="s">
        <v>130</v>
      </c>
      <c r="C446" s="1">
        <v>2005</v>
      </c>
      <c r="D446" s="1" t="s">
        <v>788</v>
      </c>
      <c r="F446" s="2">
        <v>21</v>
      </c>
      <c r="G446" s="2" t="s">
        <v>801</v>
      </c>
      <c r="H446" s="2" t="s">
        <v>566</v>
      </c>
      <c r="I446" s="4" t="s">
        <v>1149</v>
      </c>
      <c r="J446" s="16">
        <f>_xlfn.XLOOKUP($I446,DASHBOARD!$I$2:$I$27,DASHBOARD!$J$2:$J$27,"",0)</f>
        <v>83</v>
      </c>
      <c r="K446" s="23">
        <f>J446/DASHBOARD!$C$3</f>
        <v>2.1082042164084331</v>
      </c>
      <c r="L446" s="2">
        <v>250</v>
      </c>
      <c r="M446" s="26">
        <f>L446/DASHBOARD!$C$4</f>
        <v>113.37868480725623</v>
      </c>
      <c r="N446" s="26">
        <f t="shared" si="51"/>
        <v>25.509741613779099</v>
      </c>
      <c r="O446" s="5">
        <v>27875</v>
      </c>
      <c r="P446" s="2" t="s">
        <v>802</v>
      </c>
      <c r="Q446" s="2" t="str">
        <f>_xlfn.XLOOKUP($P446,DASHBOARD!$L$2:$L$150,DASHBOARD!M$2:M$150,"",0)</f>
        <v>Virgin Islands (US)</v>
      </c>
      <c r="R446" s="2" t="str">
        <f>_xlfn.XLOOKUP($P446,DASHBOARD!$L$2:$L$150,DASHBOARD!N$2:N$150,"",0)</f>
        <v>North America</v>
      </c>
      <c r="S446" s="2" t="str">
        <f>_xlfn.XLOOKUP($P446,DASHBOARD!$L$2:$L$150,DASHBOARD!O$2:O$150,"",0)</f>
        <v>Caribbean</v>
      </c>
      <c r="T446" s="2">
        <v>7</v>
      </c>
      <c r="V446" s="2" t="s">
        <v>642</v>
      </c>
      <c r="W446" s="2" t="s">
        <v>642</v>
      </c>
      <c r="Y446" s="2" t="str">
        <f t="shared" si="52"/>
        <v/>
      </c>
      <c r="Z446" s="6">
        <f>_xlfn.XLOOKUP($G446,$AE$443:$AE$464,$AF$443:$AF$464,0,0)</f>
        <v>14260641</v>
      </c>
      <c r="AA446" s="43">
        <f>Z446/$AB$465</f>
        <v>0.3001979638693677</v>
      </c>
      <c r="AD446" s="1">
        <v>4</v>
      </c>
      <c r="AE446" s="2" t="s">
        <v>962</v>
      </c>
      <c r="AF446" s="6">
        <v>5462500</v>
      </c>
      <c r="AG446" s="6" cm="1">
        <f t="array" ref="AG446">_xlfn.XLOOKUP($AE446&amp;$C446&amp;$D446,'[1]NBA-Data-1980-2019'!$B$1:$B$16305&amp;'[1]NBA-Data-1980-2019'!$A$1:$A$16305&amp;'[1]NBA-Data-1980-2019'!$D$1:$D$16305,'[1]NBA-Data-1980-2019'!$G$1:$G$16305,"",0)</f>
        <v>5462500</v>
      </c>
      <c r="AH446" s="68" cm="1">
        <f t="array" ref="AH446">_xlfn.XLOOKUP($AE446&amp;$C446&amp;$D446,'[1]NBA-Data-1980-2019'!$B$1:$B$16305&amp;'[1]NBA-Data-1980-2019'!$A$1:$A$16305&amp;'[1]NBA-Data-1980-2019'!$D$1:$D$16305,'[1]NBA-Data-1980-2019'!$H$1:$H$16305,"",0)</f>
        <v>1474.3999999999999</v>
      </c>
      <c r="AI446" s="68" cm="1">
        <f t="array" ref="AI446">_xlfn.XLOOKUP($AE446&amp;$C446&amp;$D446,'[1]NBA-Data-1980-2019'!$B$1:$B$16305&amp;'[1]NBA-Data-1980-2019'!$A$1:$A$16305&amp;'[1]NBA-Data-1980-2019'!$D$1:$D$16305,'[1]NBA-Data-1980-2019'!$F$1:$F$16305,"",0)</f>
        <v>12.2</v>
      </c>
      <c r="AJ446" s="68">
        <f>IFERROR(($AH446/SUM(AH443:AH464))*$AI446,"")</f>
        <v>0.90692050943339109</v>
      </c>
      <c r="BK446" s="2">
        <v>4</v>
      </c>
      <c r="BL446" s="2" t="s">
        <v>985</v>
      </c>
      <c r="BM446" s="2">
        <v>23</v>
      </c>
      <c r="BN446" s="2">
        <v>82</v>
      </c>
      <c r="BO446" s="2">
        <v>2701</v>
      </c>
      <c r="BQ446" s="61">
        <v>0.01</v>
      </c>
      <c r="BR446" s="61">
        <v>0.95</v>
      </c>
      <c r="BS446" s="61">
        <v>0.04</v>
      </c>
      <c r="BU446" s="2">
        <v>6.8</v>
      </c>
      <c r="BV446" s="2">
        <v>0.8</v>
      </c>
      <c r="BW446" s="2">
        <v>55</v>
      </c>
      <c r="BX446" s="2">
        <v>38</v>
      </c>
      <c r="BY446" s="2">
        <v>80</v>
      </c>
      <c r="BZ446" s="2">
        <v>16</v>
      </c>
      <c r="CA446" s="2">
        <v>61</v>
      </c>
      <c r="CC446" s="2">
        <v>413</v>
      </c>
      <c r="CD446" s="2">
        <v>19</v>
      </c>
      <c r="CE446" s="2">
        <v>40</v>
      </c>
    </row>
    <row r="447" spans="1:83" x14ac:dyDescent="0.2">
      <c r="B447" s="1" t="s">
        <v>130</v>
      </c>
      <c r="C447" s="1">
        <v>2005</v>
      </c>
      <c r="D447" s="1" t="s">
        <v>788</v>
      </c>
      <c r="F447" s="2">
        <v>20</v>
      </c>
      <c r="G447" s="2" t="s">
        <v>803</v>
      </c>
      <c r="H447" s="2" t="s">
        <v>576</v>
      </c>
      <c r="I447" s="4" t="s">
        <v>599</v>
      </c>
      <c r="J447" s="16">
        <f>_xlfn.XLOOKUP($I447,DASHBOARD!$I$2:$I$27,DASHBOARD!$J$2:$J$27,"",0)</f>
        <v>78</v>
      </c>
      <c r="K447" s="23">
        <f>J447/DASHBOARD!$C$3</f>
        <v>1.981203962407925</v>
      </c>
      <c r="L447" s="2">
        <v>205</v>
      </c>
      <c r="M447" s="26">
        <f>L447/DASHBOARD!$C$4</f>
        <v>92.970521541950106</v>
      </c>
      <c r="N447" s="26">
        <f t="shared" si="51"/>
        <v>23.685736387476311</v>
      </c>
      <c r="O447" s="5">
        <v>28334</v>
      </c>
      <c r="P447" s="2" t="s">
        <v>804</v>
      </c>
      <c r="Q447" s="2" t="str">
        <f>_xlfn.XLOOKUP($P447,DASHBOARD!$L$2:$L$150,DASHBOARD!M$2:M$150,"",0)</f>
        <v>Argentina</v>
      </c>
      <c r="R447" s="2" t="str">
        <f>_xlfn.XLOOKUP($P447,DASHBOARD!$L$2:$L$150,DASHBOARD!N$2:N$150,"",0)</f>
        <v>South America</v>
      </c>
      <c r="S447" s="2" t="str">
        <f>_xlfn.XLOOKUP($P447,DASHBOARD!$L$2:$L$150,DASHBOARD!O$2:O$150,"",0)</f>
        <v>Americas</v>
      </c>
      <c r="T447" s="2">
        <v>2</v>
      </c>
      <c r="Y447" s="2" t="str">
        <f t="shared" si="52"/>
        <v/>
      </c>
      <c r="Z447" s="6">
        <f>_xlfn.XLOOKUP($G447,$AE$443:$AE$464,$AF$443:$AF$464,0,0)</f>
        <v>6603500</v>
      </c>
      <c r="AA447" s="43">
        <f>Z447/$AB$465</f>
        <v>0.1390089866515376</v>
      </c>
      <c r="AD447" s="1">
        <v>5</v>
      </c>
      <c r="AE447" s="2" t="s">
        <v>913</v>
      </c>
      <c r="AF447" s="6">
        <v>4264900</v>
      </c>
      <c r="AG447" s="6" cm="1">
        <f t="array" ref="AG447">_xlfn.XLOOKUP($AE447&amp;$C447&amp;$D447,'[1]NBA-Data-1980-2019'!$B$1:$B$16305&amp;'[1]NBA-Data-1980-2019'!$A$1:$A$16305&amp;'[1]NBA-Data-1980-2019'!$D$1:$D$16305,'[1]NBA-Data-1980-2019'!$G$1:$G$16305,"",0)</f>
        <v>4264900</v>
      </c>
      <c r="AH447" s="68" cm="1">
        <f t="array" ref="AH447">_xlfn.XLOOKUP($AE447&amp;$C447&amp;$D447,'[1]NBA-Data-1980-2019'!$B$1:$B$16305&amp;'[1]NBA-Data-1980-2019'!$A$1:$A$16305&amp;'[1]NBA-Data-1980-2019'!$D$1:$D$16305,'[1]NBA-Data-1980-2019'!$H$1:$H$16305,"",0)</f>
        <v>1741.5</v>
      </c>
      <c r="AI447" s="68" cm="1">
        <f t="array" ref="AI447">_xlfn.XLOOKUP($AE447&amp;$C447&amp;$D447,'[1]NBA-Data-1980-2019'!$B$1:$B$16305&amp;'[1]NBA-Data-1980-2019'!$A$1:$A$16305&amp;'[1]NBA-Data-1980-2019'!$D$1:$D$16305,'[1]NBA-Data-1980-2019'!$F$1:$F$16305,"",0)</f>
        <v>14</v>
      </c>
      <c r="AJ447" s="68">
        <f>IFERROR(($AH447/SUM(AH443:AH464))*$AI447,"")</f>
        <v>1.2292651937601466</v>
      </c>
      <c r="BK447" s="2">
        <v>5</v>
      </c>
      <c r="BL447" s="2" t="s">
        <v>983</v>
      </c>
      <c r="BM447" s="2">
        <v>24</v>
      </c>
      <c r="BN447" s="2">
        <v>71</v>
      </c>
      <c r="BO447" s="2">
        <v>1580</v>
      </c>
      <c r="BS447" s="61">
        <v>0.79</v>
      </c>
      <c r="BT447" s="61">
        <v>0.21</v>
      </c>
      <c r="BU447" s="2">
        <v>8.5</v>
      </c>
      <c r="BV447" s="2">
        <v>3.3</v>
      </c>
      <c r="BW447" s="2">
        <v>27</v>
      </c>
      <c r="BX447" s="2">
        <v>48</v>
      </c>
      <c r="BY447" s="2">
        <v>70</v>
      </c>
      <c r="BZ447" s="2">
        <v>13</v>
      </c>
      <c r="CA447" s="2">
        <v>97</v>
      </c>
      <c r="CC447" s="2">
        <v>156</v>
      </c>
      <c r="CD447" s="2">
        <v>17</v>
      </c>
      <c r="CE447" s="2">
        <v>37</v>
      </c>
    </row>
    <row r="448" spans="1:83" x14ac:dyDescent="0.2">
      <c r="B448" s="1" t="s">
        <v>130</v>
      </c>
      <c r="C448" s="1">
        <v>2005</v>
      </c>
      <c r="D448" s="1" t="s">
        <v>788</v>
      </c>
      <c r="F448" s="2">
        <v>1</v>
      </c>
      <c r="G448" s="2" t="s">
        <v>953</v>
      </c>
      <c r="H448" s="2" t="s">
        <v>576</v>
      </c>
      <c r="I448" s="4" t="s">
        <v>601</v>
      </c>
      <c r="J448" s="16">
        <f>_xlfn.XLOOKUP($I448,DASHBOARD!$I$2:$I$27,DASHBOARD!$J$2:$J$27,"",0)</f>
        <v>77</v>
      </c>
      <c r="K448" s="23">
        <f>J448/DASHBOARD!$C$3</f>
        <v>1.9558039116078234</v>
      </c>
      <c r="L448" s="2">
        <v>228</v>
      </c>
      <c r="M448" s="26">
        <f>L448/DASHBOARD!$C$4</f>
        <v>103.40136054421768</v>
      </c>
      <c r="N448" s="26">
        <f t="shared" si="51"/>
        <v>27.031841507728064</v>
      </c>
      <c r="O448" s="5">
        <v>28785</v>
      </c>
      <c r="P448" s="2" t="s">
        <v>557</v>
      </c>
      <c r="Q448" s="2" t="str">
        <f>_xlfn.XLOOKUP($P448,DASHBOARD!$L$2:$L$150,DASHBOARD!M$2:M$150,"",0)</f>
        <v>United States</v>
      </c>
      <c r="R448" s="2" t="str">
        <f>_xlfn.XLOOKUP($P448,DASHBOARD!$L$2:$L$150,DASHBOARD!N$2:N$150,"",0)</f>
        <v>North America</v>
      </c>
      <c r="S448" s="2" t="str">
        <f>_xlfn.XLOOKUP($P448,DASHBOARD!$L$2:$L$150,DASHBOARD!O$2:O$150,"",0)</f>
        <v>Americas</v>
      </c>
      <c r="T448" s="2">
        <v>5</v>
      </c>
      <c r="V448" s="2" t="s">
        <v>767</v>
      </c>
      <c r="W448" s="2" t="s">
        <v>767</v>
      </c>
      <c r="Y448" s="2" t="str">
        <f t="shared" si="52"/>
        <v/>
      </c>
      <c r="Z448" s="6">
        <f>_xlfn.XLOOKUP($G448,$AE$443:$AE$464,$AF$443:$AF$464,0,0)</f>
        <v>385277</v>
      </c>
      <c r="AA448" s="43">
        <f>Z448/$AB$465</f>
        <v>8.110390754924578E-3</v>
      </c>
      <c r="AD448" s="1">
        <v>6</v>
      </c>
      <c r="AE448" s="2" t="s">
        <v>914</v>
      </c>
      <c r="AF448" s="6">
        <v>3000000</v>
      </c>
      <c r="AG448" s="6" cm="1">
        <f t="array" ref="AG448">_xlfn.XLOOKUP($AE448&amp;$C448&amp;$D448,'[1]NBA-Data-1980-2019'!$B$1:$B$16305&amp;'[1]NBA-Data-1980-2019'!$A$1:$A$16305&amp;'[1]NBA-Data-1980-2019'!$D$1:$D$16305,'[1]NBA-Data-1980-2019'!$G$1:$G$16305,"",0)</f>
        <v>3000000</v>
      </c>
      <c r="AH448" s="68" cm="1">
        <f t="array" ref="AH448">_xlfn.XLOOKUP($AE448&amp;$C448&amp;$D448,'[1]NBA-Data-1980-2019'!$B$1:$B$16305&amp;'[1]NBA-Data-1980-2019'!$A$1:$A$16305&amp;'[1]NBA-Data-1980-2019'!$D$1:$D$16305,'[1]NBA-Data-1980-2019'!$H$1:$H$16305,"",0)</f>
        <v>2624</v>
      </c>
      <c r="AI448" s="68" cm="1">
        <f t="array" ref="AI448">_xlfn.XLOOKUP($AE448&amp;$C448&amp;$D448,'[1]NBA-Data-1980-2019'!$B$1:$B$16305&amp;'[1]NBA-Data-1980-2019'!$A$1:$A$16305&amp;'[1]NBA-Data-1980-2019'!$D$1:$D$16305,'[1]NBA-Data-1980-2019'!$F$1:$F$16305,"",0)</f>
        <v>9.5</v>
      </c>
      <c r="AJ448" s="68">
        <f>IFERROR(($AH448/SUM(AH443:AH464))*$AI448,"")</f>
        <v>1.2568443767709665</v>
      </c>
      <c r="BK448" s="2">
        <v>6</v>
      </c>
      <c r="BL448" s="2" t="s">
        <v>991</v>
      </c>
      <c r="BM448" s="2">
        <v>30</v>
      </c>
      <c r="BN448" s="2">
        <v>79</v>
      </c>
      <c r="BO448" s="2">
        <v>1574</v>
      </c>
      <c r="BR448" s="61">
        <v>0.28000000000000003</v>
      </c>
      <c r="BS448" s="61">
        <v>0.71</v>
      </c>
      <c r="BT448" s="61">
        <v>0.01</v>
      </c>
      <c r="BU448" s="2">
        <v>6.1</v>
      </c>
      <c r="BV448" s="2">
        <v>-0.8</v>
      </c>
      <c r="BW448" s="2">
        <v>41</v>
      </c>
      <c r="BX448" s="2">
        <v>32</v>
      </c>
      <c r="BY448" s="2">
        <v>86</v>
      </c>
      <c r="BZ448" s="2">
        <v>23</v>
      </c>
      <c r="CA448" s="2">
        <v>80</v>
      </c>
      <c r="CC448" s="2">
        <v>122</v>
      </c>
      <c r="CD448" s="2">
        <v>21</v>
      </c>
      <c r="CE448" s="2">
        <v>42</v>
      </c>
    </row>
    <row r="449" spans="2:83" x14ac:dyDescent="0.2">
      <c r="B449" s="1" t="s">
        <v>130</v>
      </c>
      <c r="C449" s="1">
        <v>2005</v>
      </c>
      <c r="D449" s="1" t="s">
        <v>788</v>
      </c>
      <c r="F449" s="2">
        <v>5</v>
      </c>
      <c r="G449" s="2" t="s">
        <v>923</v>
      </c>
      <c r="H449" s="2" t="s">
        <v>566</v>
      </c>
      <c r="I449" s="4" t="s">
        <v>595</v>
      </c>
      <c r="J449" s="16">
        <f>_xlfn.XLOOKUP($I449,DASHBOARD!$I$2:$I$27,DASHBOARD!$J$2:$J$27,"",0)</f>
        <v>82</v>
      </c>
      <c r="K449" s="23">
        <f>J449/DASHBOARD!$C$3</f>
        <v>2.0828041656083314</v>
      </c>
      <c r="L449" s="2">
        <v>240</v>
      </c>
      <c r="M449" s="26">
        <f>L449/DASHBOARD!$C$4</f>
        <v>108.84353741496598</v>
      </c>
      <c r="N449" s="26">
        <f t="shared" si="51"/>
        <v>25.090295297178951</v>
      </c>
      <c r="O449" s="5">
        <v>25805</v>
      </c>
      <c r="P449" s="2" t="s">
        <v>557</v>
      </c>
      <c r="Q449" s="2" t="str">
        <f>_xlfn.XLOOKUP($P449,DASHBOARD!$L$2:$L$150,DASHBOARD!M$2:M$150,"",0)</f>
        <v>United States</v>
      </c>
      <c r="R449" s="2" t="str">
        <f>_xlfn.XLOOKUP($P449,DASHBOARD!$L$2:$L$150,DASHBOARD!N$2:N$150,"",0)</f>
        <v>North America</v>
      </c>
      <c r="S449" s="2" t="str">
        <f>_xlfn.XLOOKUP($P449,DASHBOARD!$L$2:$L$150,DASHBOARD!O$2:O$150,"",0)</f>
        <v>Americas</v>
      </c>
      <c r="T449" s="2">
        <v>12</v>
      </c>
      <c r="V449" s="2" t="s">
        <v>770</v>
      </c>
      <c r="W449" s="2" t="s">
        <v>770</v>
      </c>
      <c r="Y449" s="2" t="str">
        <f t="shared" si="52"/>
        <v/>
      </c>
      <c r="Z449" s="6">
        <f>_xlfn.XLOOKUP($G449,$AE$443:$AE$464,$AF$443:$AF$464,0,0)</f>
        <v>1100000</v>
      </c>
      <c r="AA449" s="43">
        <f>Z449/$AB$465</f>
        <v>2.315588480604094E-2</v>
      </c>
      <c r="AD449" s="1">
        <v>7</v>
      </c>
      <c r="AE449" s="2" t="s">
        <v>810</v>
      </c>
      <c r="AF449" s="6">
        <v>1545441</v>
      </c>
      <c r="AG449" s="6" cm="1">
        <f t="array" ref="AG449">_xlfn.XLOOKUP($AE449&amp;$C449&amp;$D449,'[1]NBA-Data-1980-2019'!$B$1:$B$16305&amp;'[1]NBA-Data-1980-2019'!$A$1:$A$16305&amp;'[1]NBA-Data-1980-2019'!$D$1:$D$16305,'[1]NBA-Data-1980-2019'!$G$1:$G$16305,"",0)</f>
        <v>1545441</v>
      </c>
      <c r="AH449" s="68" cm="1">
        <f t="array" ref="AH449">_xlfn.XLOOKUP($AE449&amp;$C449&amp;$D449,'[1]NBA-Data-1980-2019'!$B$1:$B$16305&amp;'[1]NBA-Data-1980-2019'!$A$1:$A$16305&amp;'[1]NBA-Data-1980-2019'!$D$1:$D$16305,'[1]NBA-Data-1980-2019'!$H$1:$H$16305,"",0)</f>
        <v>2736</v>
      </c>
      <c r="AI449" s="68" cm="1">
        <f t="array" ref="AI449">_xlfn.XLOOKUP($AE449&amp;$C449&amp;$D449,'[1]NBA-Data-1980-2019'!$B$1:$B$16305&amp;'[1]NBA-Data-1980-2019'!$A$1:$A$16305&amp;'[1]NBA-Data-1980-2019'!$D$1:$D$16305,'[1]NBA-Data-1980-2019'!$F$1:$F$16305,"",0)</f>
        <v>18</v>
      </c>
      <c r="AJ449" s="68">
        <f>IFERROR(($AH449/SUM(AH443:AH464))*$AI449,"")</f>
        <v>2.4830340126450801</v>
      </c>
      <c r="BK449" s="2">
        <v>7</v>
      </c>
      <c r="BL449" s="2" t="s">
        <v>970</v>
      </c>
      <c r="BM449" s="2">
        <v>35</v>
      </c>
      <c r="BN449" s="2">
        <v>65</v>
      </c>
      <c r="BO449" s="2">
        <v>892</v>
      </c>
      <c r="BS449" s="61">
        <v>0.02</v>
      </c>
      <c r="BT449" s="61">
        <v>0.98</v>
      </c>
      <c r="BU449" s="2">
        <v>4.5999999999999996</v>
      </c>
      <c r="BV449" s="2">
        <v>-2.5</v>
      </c>
      <c r="BW449" s="2">
        <v>15</v>
      </c>
      <c r="BX449" s="2">
        <v>23</v>
      </c>
      <c r="BY449" s="2">
        <v>69</v>
      </c>
      <c r="BZ449" s="2">
        <v>20</v>
      </c>
      <c r="CA449" s="2">
        <v>58</v>
      </c>
      <c r="CC449" s="2">
        <v>95</v>
      </c>
      <c r="CD449" s="2">
        <v>7</v>
      </c>
      <c r="CE449" s="2">
        <v>25</v>
      </c>
    </row>
    <row r="450" spans="2:83" x14ac:dyDescent="0.2">
      <c r="B450" s="1" t="s">
        <v>130</v>
      </c>
      <c r="C450" s="1">
        <v>2005</v>
      </c>
      <c r="D450" s="1" t="s">
        <v>788</v>
      </c>
      <c r="F450" s="2">
        <v>43</v>
      </c>
      <c r="G450" s="2" t="s">
        <v>954</v>
      </c>
      <c r="H450" s="2" t="s">
        <v>570</v>
      </c>
      <c r="I450" s="4" t="s">
        <v>600</v>
      </c>
      <c r="J450" s="16">
        <f>_xlfn.XLOOKUP($I450,DASHBOARD!$I$2:$I$27,DASHBOARD!$J$2:$J$27,"",0)</f>
        <v>80</v>
      </c>
      <c r="K450" s="23">
        <f>J450/DASHBOARD!$C$3</f>
        <v>2.0320040640081283</v>
      </c>
      <c r="L450" s="2">
        <v>205</v>
      </c>
      <c r="M450" s="26">
        <f>L450/DASHBOARD!$C$4</f>
        <v>92.970521541950106</v>
      </c>
      <c r="N450" s="26">
        <f t="shared" si="51"/>
        <v>22.516253153344664</v>
      </c>
      <c r="O450" s="5">
        <v>29385</v>
      </c>
      <c r="P450" s="2" t="s">
        <v>557</v>
      </c>
      <c r="Q450" s="2" t="str">
        <f>_xlfn.XLOOKUP($P450,DASHBOARD!$L$2:$L$150,DASHBOARD!M$2:M$150,"",0)</f>
        <v>United States</v>
      </c>
      <c r="R450" s="2" t="str">
        <f>_xlfn.XLOOKUP($P450,DASHBOARD!$L$2:$L$150,DASHBOARD!N$2:N$150,"",0)</f>
        <v>North America</v>
      </c>
      <c r="S450" s="2" t="str">
        <f>_xlfn.XLOOKUP($P450,DASHBOARD!$L$2:$L$150,DASHBOARD!O$2:O$150,"",0)</f>
        <v>Americas</v>
      </c>
      <c r="T450" s="2">
        <v>1</v>
      </c>
      <c r="V450" s="2" t="s">
        <v>955</v>
      </c>
      <c r="W450" s="2" t="s">
        <v>955</v>
      </c>
      <c r="Y450" s="2" t="str">
        <f t="shared" si="52"/>
        <v/>
      </c>
      <c r="Z450" s="6">
        <f>_xlfn.XLOOKUP($G450,$AE$443:$AE$464,$AF$443:$AF$464,0,0)</f>
        <v>620046</v>
      </c>
      <c r="AA450" s="43">
        <f>Z450/$AB$465</f>
        <v>1.305246704586042E-2</v>
      </c>
      <c r="AD450" s="1">
        <v>8</v>
      </c>
      <c r="AE450" s="2" t="s">
        <v>923</v>
      </c>
      <c r="AF450" s="6">
        <v>1100000</v>
      </c>
      <c r="AG450" s="6" cm="1">
        <f t="array" ref="AG450">_xlfn.XLOOKUP($AE450&amp;$C450&amp;$D450,'[1]NBA-Data-1980-2019'!$B$1:$B$16305&amp;'[1]NBA-Data-1980-2019'!$A$1:$A$16305&amp;'[1]NBA-Data-1980-2019'!$D$1:$D$16305,'[1]NBA-Data-1980-2019'!$G$1:$G$16305,"",0)</f>
        <v>1100000</v>
      </c>
      <c r="AH450" s="68" cm="1">
        <f t="array" ref="AH450">_xlfn.XLOOKUP($AE450&amp;$C450&amp;$D450,'[1]NBA-Data-1980-2019'!$B$1:$B$16305&amp;'[1]NBA-Data-1980-2019'!$A$1:$A$16305&amp;'[1]NBA-Data-1980-2019'!$D$1:$D$16305,'[1]NBA-Data-1980-2019'!$H$1:$H$16305,"",0)</f>
        <v>1395</v>
      </c>
      <c r="AI450" s="68" cm="1">
        <f t="array" ref="AI450">_xlfn.XLOOKUP($AE450&amp;$C450&amp;$D450,'[1]NBA-Data-1980-2019'!$B$1:$B$16305&amp;'[1]NBA-Data-1980-2019'!$A$1:$A$16305&amp;'[1]NBA-Data-1980-2019'!$D$1:$D$16305,'[1]NBA-Data-1980-2019'!$F$1:$F$16305,"",0)</f>
        <v>14.9</v>
      </c>
      <c r="AJ450" s="68">
        <f>IFERROR(($AH450/SUM(AH443:AH464))*$AI450,"")</f>
        <v>1.0479837449202873</v>
      </c>
      <c r="BK450" s="2">
        <v>8</v>
      </c>
      <c r="BL450" s="2" t="s">
        <v>967</v>
      </c>
      <c r="BM450" s="2">
        <v>29</v>
      </c>
      <c r="BN450" s="2">
        <v>40</v>
      </c>
      <c r="BO450" s="2">
        <v>751</v>
      </c>
      <c r="BP450" s="61">
        <v>1</v>
      </c>
      <c r="BU450" s="2">
        <v>1.9</v>
      </c>
      <c r="BV450" s="2">
        <v>-5.7</v>
      </c>
      <c r="BW450" s="2">
        <v>33</v>
      </c>
      <c r="BX450" s="2">
        <v>10</v>
      </c>
      <c r="BY450" s="2">
        <v>19</v>
      </c>
      <c r="BZ450" s="2">
        <v>3</v>
      </c>
      <c r="CA450" s="2">
        <v>10</v>
      </c>
      <c r="CC450" s="2">
        <v>200</v>
      </c>
      <c r="CD450" s="2">
        <v>1</v>
      </c>
      <c r="CE450" s="2">
        <v>4</v>
      </c>
    </row>
    <row r="451" spans="2:83" x14ac:dyDescent="0.2">
      <c r="B451" s="1" t="s">
        <v>130</v>
      </c>
      <c r="C451" s="1">
        <v>2005</v>
      </c>
      <c r="D451" s="1" t="s">
        <v>788</v>
      </c>
      <c r="F451" s="2">
        <v>4</v>
      </c>
      <c r="G451" s="2" t="s">
        <v>956</v>
      </c>
      <c r="H451" s="2" t="s">
        <v>566</v>
      </c>
      <c r="I451" s="4" t="s">
        <v>595</v>
      </c>
      <c r="J451" s="16">
        <f>_xlfn.XLOOKUP($I451,DASHBOARD!$I$2:$I$27,DASHBOARD!$J$2:$J$27,"",0)</f>
        <v>82</v>
      </c>
      <c r="K451" s="23">
        <f>J451/DASHBOARD!$C$3</f>
        <v>2.0828041656083314</v>
      </c>
      <c r="L451" s="2">
        <v>250</v>
      </c>
      <c r="M451" s="26">
        <f>L451/DASHBOARD!$C$4</f>
        <v>113.37868480725623</v>
      </c>
      <c r="N451" s="26">
        <f t="shared" si="51"/>
        <v>26.135724267894741</v>
      </c>
      <c r="O451" s="5">
        <v>27629</v>
      </c>
      <c r="P451" s="2" t="s">
        <v>793</v>
      </c>
      <c r="Q451" s="2" t="str">
        <f>_xlfn.XLOOKUP($P451,DASHBOARD!$L$2:$L$150,DASHBOARD!M$2:M$150,"",0)</f>
        <v>New Zealand</v>
      </c>
      <c r="R451" s="2" t="str">
        <f>_xlfn.XLOOKUP($P451,DASHBOARD!$L$2:$L$150,DASHBOARD!N$2:N$150,"",0)</f>
        <v>Australia + Oceania</v>
      </c>
      <c r="S451" s="2" t="str">
        <f>_xlfn.XLOOKUP($P451,DASHBOARD!$L$2:$L$150,DASHBOARD!O$2:O$150,"",0)</f>
        <v>South Pacific</v>
      </c>
      <c r="T451" s="2">
        <v>4</v>
      </c>
      <c r="V451" s="2" t="s">
        <v>861</v>
      </c>
      <c r="W451" s="2" t="s">
        <v>861</v>
      </c>
      <c r="Y451" s="2" t="str">
        <f t="shared" si="52"/>
        <v/>
      </c>
      <c r="Z451" s="6">
        <f>_xlfn.XLOOKUP($G451,$AE$443:$AE$464,$AF$443:$AF$464,0,0)</f>
        <v>745046</v>
      </c>
      <c r="AA451" s="43">
        <f>Z451/$AB$465</f>
        <v>1.5683817592001437E-2</v>
      </c>
      <c r="AD451" s="1">
        <v>9</v>
      </c>
      <c r="AE451" s="2" t="s">
        <v>957</v>
      </c>
      <c r="AF451" s="6">
        <v>1100000</v>
      </c>
      <c r="AG451" s="6" cm="1">
        <f t="array" ref="AG451">_xlfn.XLOOKUP($AE451&amp;$C451&amp;$D451,'[1]NBA-Data-1980-2019'!$B$1:$B$16305&amp;'[1]NBA-Data-1980-2019'!$A$1:$A$16305&amp;'[1]NBA-Data-1980-2019'!$D$1:$D$16305,'[1]NBA-Data-1980-2019'!$G$1:$G$16305,"",0)</f>
        <v>1100000</v>
      </c>
      <c r="AH451" s="68" cm="1">
        <f t="array" ref="AH451">_xlfn.XLOOKUP($AE451&amp;$C451&amp;$D451,'[1]NBA-Data-1980-2019'!$B$1:$B$16305&amp;'[1]NBA-Data-1980-2019'!$A$1:$A$16305&amp;'[1]NBA-Data-1980-2019'!$D$1:$D$16305,'[1]NBA-Data-1980-2019'!$H$1:$H$16305,"",0)</f>
        <v>701.5</v>
      </c>
      <c r="AI451" s="68" cm="1">
        <f t="array" ref="AI451">_xlfn.XLOOKUP($AE451&amp;$C451&amp;$D451,'[1]NBA-Data-1980-2019'!$B$1:$B$16305&amp;'[1]NBA-Data-1980-2019'!$A$1:$A$16305&amp;'[1]NBA-Data-1980-2019'!$D$1:$D$16305,'[1]NBA-Data-1980-2019'!$F$1:$F$16305,"",0)</f>
        <v>8.5</v>
      </c>
      <c r="AJ451" s="68">
        <f>IFERROR(($AH451/SUM(AH443:AH464))*$AI451,"")</f>
        <v>0.30063578335971924</v>
      </c>
      <c r="BK451" s="2">
        <v>9</v>
      </c>
      <c r="BL451" s="2" t="s">
        <v>987</v>
      </c>
      <c r="BM451" s="2">
        <v>30</v>
      </c>
      <c r="BN451" s="2">
        <v>53</v>
      </c>
      <c r="BO451" s="2">
        <v>707</v>
      </c>
      <c r="BP451" s="61">
        <v>0.09</v>
      </c>
      <c r="BQ451" s="61">
        <v>0.82</v>
      </c>
      <c r="BR451" s="61">
        <v>0.09</v>
      </c>
      <c r="BU451" s="2">
        <v>0.9</v>
      </c>
      <c r="BV451" s="2">
        <v>-6.8</v>
      </c>
      <c r="BW451" s="2">
        <v>23</v>
      </c>
      <c r="BX451" s="2">
        <v>8</v>
      </c>
      <c r="BY451" s="2">
        <v>24</v>
      </c>
      <c r="BZ451" s="2">
        <v>6</v>
      </c>
      <c r="CA451" s="2">
        <v>26</v>
      </c>
      <c r="CC451" s="2">
        <v>198</v>
      </c>
      <c r="CD451" s="2">
        <v>1</v>
      </c>
      <c r="CE451" s="2">
        <v>11</v>
      </c>
    </row>
    <row r="452" spans="2:83" x14ac:dyDescent="0.2">
      <c r="B452" s="1" t="s">
        <v>130</v>
      </c>
      <c r="C452" s="1">
        <v>2005</v>
      </c>
      <c r="D452" s="1" t="s">
        <v>788</v>
      </c>
      <c r="F452" s="2">
        <v>34</v>
      </c>
      <c r="G452" s="2" t="s">
        <v>957</v>
      </c>
      <c r="H452" s="2" t="s">
        <v>566</v>
      </c>
      <c r="I452" s="4" t="s">
        <v>602</v>
      </c>
      <c r="J452" s="16">
        <f>_xlfn.XLOOKUP($I452,DASHBOARD!$I$2:$I$27,DASHBOARD!$J$2:$J$27,"",0)</f>
        <v>81</v>
      </c>
      <c r="K452" s="23">
        <f>J452/DASHBOARD!$C$3</f>
        <v>2.0574041148082296</v>
      </c>
      <c r="L452" s="2">
        <v>220</v>
      </c>
      <c r="M452" s="26">
        <f>L452/DASHBOARD!$C$4</f>
        <v>99.773242630385482</v>
      </c>
      <c r="N452" s="26">
        <f t="shared" si="51"/>
        <v>23.570830175285071</v>
      </c>
      <c r="O452" s="5">
        <v>24684</v>
      </c>
      <c r="P452" s="2" t="s">
        <v>557</v>
      </c>
      <c r="Q452" s="2" t="str">
        <f>_xlfn.XLOOKUP($P452,DASHBOARD!$L$2:$L$150,DASHBOARD!M$2:M$150,"",0)</f>
        <v>United States</v>
      </c>
      <c r="R452" s="2" t="str">
        <f>_xlfn.XLOOKUP($P452,DASHBOARD!$L$2:$L$150,DASHBOARD!N$2:N$150,"",0)</f>
        <v>North America</v>
      </c>
      <c r="S452" s="2" t="str">
        <f>_xlfn.XLOOKUP($P452,DASHBOARD!$L$2:$L$150,DASHBOARD!O$2:O$150,"",0)</f>
        <v>Americas</v>
      </c>
      <c r="T452" s="2">
        <v>12</v>
      </c>
      <c r="V452" s="2" t="s">
        <v>958</v>
      </c>
      <c r="W452" s="2" t="s">
        <v>958</v>
      </c>
      <c r="Y452" s="2" t="str">
        <f t="shared" si="52"/>
        <v/>
      </c>
      <c r="Z452" s="6">
        <f>_xlfn.XLOOKUP($G452,$AE$443:$AE$464,$AF$443:$AF$464,0,0)</f>
        <v>1100000</v>
      </c>
      <c r="AA452" s="43">
        <f>Z452/$AB$465</f>
        <v>2.315588480604094E-2</v>
      </c>
      <c r="AD452" s="1">
        <v>10</v>
      </c>
      <c r="AE452" s="2" t="s">
        <v>925</v>
      </c>
      <c r="AF452" s="6">
        <v>841680</v>
      </c>
      <c r="AG452" s="6" cm="1">
        <f t="array" ref="AG452">_xlfn.XLOOKUP($AE452&amp;$C452&amp;$D452,'[1]NBA-Data-1980-2019'!$B$1:$B$16305&amp;'[1]NBA-Data-1980-2019'!$A$1:$A$16305&amp;'[1]NBA-Data-1980-2019'!$D$1:$D$16305,'[1]NBA-Data-1980-2019'!$G$1:$G$16305,"",0)</f>
        <v>841680</v>
      </c>
      <c r="AH452" s="68" cm="1">
        <f t="array" ref="AH452">_xlfn.XLOOKUP($AE452&amp;$C452&amp;$D452,'[1]NBA-Data-1980-2019'!$B$1:$B$16305&amp;'[1]NBA-Data-1980-2019'!$A$1:$A$16305&amp;'[1]NBA-Data-1980-2019'!$D$1:$D$16305,'[1]NBA-Data-1980-2019'!$H$1:$H$16305,"",0)</f>
        <v>1152</v>
      </c>
      <c r="AI452" s="68" cm="1">
        <f t="array" ref="AI452">_xlfn.XLOOKUP($AE452&amp;$C452&amp;$D452,'[1]NBA-Data-1980-2019'!$B$1:$B$16305&amp;'[1]NBA-Data-1980-2019'!$A$1:$A$16305&amp;'[1]NBA-Data-1980-2019'!$D$1:$D$16305,'[1]NBA-Data-1980-2019'!$F$1:$F$16305,"",0)</f>
        <v>14.3</v>
      </c>
      <c r="AJ452" s="68">
        <f>IFERROR(($AH452/SUM(AH443:AH464))*$AI452,"")</f>
        <v>0.83058213756314969</v>
      </c>
      <c r="BK452" s="2">
        <v>10</v>
      </c>
      <c r="BL452" s="2" t="s">
        <v>990</v>
      </c>
      <c r="BM452" s="2">
        <v>29</v>
      </c>
      <c r="BN452" s="2">
        <v>22</v>
      </c>
      <c r="BO452" s="2">
        <v>673</v>
      </c>
      <c r="BS452" s="61">
        <v>0.9</v>
      </c>
      <c r="BT452" s="61">
        <v>0.1</v>
      </c>
      <c r="BU452" s="2">
        <v>18</v>
      </c>
      <c r="BV452" s="2">
        <v>13.8</v>
      </c>
      <c r="BW452" s="2">
        <v>17</v>
      </c>
      <c r="BX452" s="2">
        <v>7</v>
      </c>
      <c r="BY452" s="2">
        <v>37</v>
      </c>
      <c r="BZ452" s="2">
        <v>3</v>
      </c>
      <c r="CA452" s="2">
        <v>21</v>
      </c>
      <c r="CC452" s="2">
        <v>90</v>
      </c>
      <c r="CD452" s="2">
        <v>3</v>
      </c>
      <c r="CE452" s="2">
        <v>12</v>
      </c>
    </row>
    <row r="453" spans="2:83" x14ac:dyDescent="0.2">
      <c r="B453" s="1" t="s">
        <v>130</v>
      </c>
      <c r="C453" s="1">
        <v>2005</v>
      </c>
      <c r="D453" s="1" t="s">
        <v>788</v>
      </c>
      <c r="F453" s="2">
        <v>2</v>
      </c>
      <c r="G453" s="2" t="s">
        <v>959</v>
      </c>
      <c r="H453" s="2" t="s">
        <v>552</v>
      </c>
      <c r="I453" s="4" t="s">
        <v>595</v>
      </c>
      <c r="J453" s="16">
        <f>_xlfn.XLOOKUP($I453,DASHBOARD!$I$2:$I$27,DASHBOARD!$J$2:$J$27,"",0)</f>
        <v>82</v>
      </c>
      <c r="K453" s="23">
        <f>J453/DASHBOARD!$C$3</f>
        <v>2.0828041656083314</v>
      </c>
      <c r="L453" s="2">
        <v>221</v>
      </c>
      <c r="M453" s="26">
        <f>L453/DASHBOARD!$C$4</f>
        <v>100.2267573696145</v>
      </c>
      <c r="N453" s="26">
        <f t="shared" si="51"/>
        <v>23.10398025281895</v>
      </c>
      <c r="O453" s="5">
        <v>28373</v>
      </c>
      <c r="P453" s="2" t="s">
        <v>557</v>
      </c>
      <c r="Q453" s="2" t="str">
        <f>_xlfn.XLOOKUP($P453,DASHBOARD!$L$2:$L$150,DASHBOARD!M$2:M$150,"",0)</f>
        <v>United States</v>
      </c>
      <c r="R453" s="2" t="str">
        <f>_xlfn.XLOOKUP($P453,DASHBOARD!$L$2:$L$150,DASHBOARD!N$2:N$150,"",0)</f>
        <v>North America</v>
      </c>
      <c r="S453" s="2" t="str">
        <f>_xlfn.XLOOKUP($P453,DASHBOARD!$L$2:$L$150,DASHBOARD!O$2:O$150,"",0)</f>
        <v>Americas</v>
      </c>
      <c r="T453" s="2">
        <v>6</v>
      </c>
      <c r="V453" s="2" t="s">
        <v>676</v>
      </c>
      <c r="W453" s="2" t="s">
        <v>676</v>
      </c>
      <c r="Y453" s="2" t="str">
        <f t="shared" si="52"/>
        <v/>
      </c>
      <c r="Z453" s="6">
        <f>_xlfn.XLOOKUP($G453,$AE$443:$AE$464,$AF$443:$AF$464,0,0)</f>
        <v>0</v>
      </c>
      <c r="AA453" s="43">
        <f>Z453/$AB$465</f>
        <v>0</v>
      </c>
      <c r="AD453" s="1">
        <v>11</v>
      </c>
      <c r="AE453" s="2" t="s">
        <v>956</v>
      </c>
      <c r="AF453" s="6">
        <v>745046</v>
      </c>
      <c r="AG453" s="6" cm="1">
        <f t="array" ref="AG453">_xlfn.XLOOKUP($AE453&amp;$C453&amp;$D453,'[1]NBA-Data-1980-2019'!$B$1:$B$16305&amp;'[1]NBA-Data-1980-2019'!$A$1:$A$16305&amp;'[1]NBA-Data-1980-2019'!$D$1:$D$16305,'[1]NBA-Data-1980-2019'!$G$1:$G$16305,"",0)</f>
        <v>745046</v>
      </c>
      <c r="AH453" s="68" cm="1">
        <f t="array" ref="AH453">_xlfn.XLOOKUP($AE453&amp;$C453&amp;$D453,'[1]NBA-Data-1980-2019'!$B$1:$B$16305&amp;'[1]NBA-Data-1980-2019'!$A$1:$A$16305&amp;'[1]NBA-Data-1980-2019'!$D$1:$D$16305,'[1]NBA-Data-1980-2019'!$H$1:$H$16305,"",0)</f>
        <v>243.79999999999998</v>
      </c>
      <c r="AI453" s="68" cm="1">
        <f t="array" ref="AI453">_xlfn.XLOOKUP($AE453&amp;$C453&amp;$D453,'[1]NBA-Data-1980-2019'!$B$1:$B$16305&amp;'[1]NBA-Data-1980-2019'!$A$1:$A$16305&amp;'[1]NBA-Data-1980-2019'!$D$1:$D$16305,'[1]NBA-Data-1980-2019'!$F$1:$F$16305,"",0)</f>
        <v>8.6999999999999993</v>
      </c>
      <c r="AJ453" s="68">
        <f>IFERROR(($AH453/SUM(AH443:AH464))*$AI453,"")</f>
        <v>0.10694168540572151</v>
      </c>
      <c r="BK453" s="2">
        <v>11</v>
      </c>
      <c r="BL453" s="2" t="s">
        <v>978</v>
      </c>
      <c r="BM453" s="2">
        <v>33</v>
      </c>
      <c r="BN453" s="2">
        <v>33</v>
      </c>
      <c r="BO453" s="2">
        <v>661</v>
      </c>
      <c r="BP453" s="61">
        <v>0.31</v>
      </c>
      <c r="BQ453" s="61">
        <v>0.67</v>
      </c>
      <c r="BR453" s="61">
        <v>0.02</v>
      </c>
      <c r="BU453" s="2">
        <v>10.199999999999999</v>
      </c>
      <c r="BV453" s="2">
        <v>4.5</v>
      </c>
      <c r="BW453" s="2">
        <v>24</v>
      </c>
      <c r="BX453" s="2">
        <v>8</v>
      </c>
      <c r="BY453" s="2">
        <v>13</v>
      </c>
      <c r="BZ453" s="2">
        <v>0</v>
      </c>
      <c r="CA453" s="2">
        <v>3</v>
      </c>
      <c r="CC453" s="2">
        <v>182</v>
      </c>
      <c r="CD453" s="2">
        <v>1</v>
      </c>
      <c r="CE453" s="2">
        <v>5</v>
      </c>
    </row>
    <row r="454" spans="2:83" x14ac:dyDescent="0.2">
      <c r="B454" s="1" t="s">
        <v>130</v>
      </c>
      <c r="C454" s="1">
        <v>2005</v>
      </c>
      <c r="D454" s="1" t="s">
        <v>788</v>
      </c>
      <c r="F454" s="2">
        <v>8</v>
      </c>
      <c r="G454" s="2" t="s">
        <v>960</v>
      </c>
      <c r="H454" s="2" t="s">
        <v>552</v>
      </c>
      <c r="I454" s="4" t="s">
        <v>1151</v>
      </c>
      <c r="J454" s="16">
        <f>_xlfn.XLOOKUP($I454,DASHBOARD!$I$2:$I$27,DASHBOARD!$J$2:$J$27,"",0)</f>
        <v>85</v>
      </c>
      <c r="K454" s="23">
        <f>J454/DASHBOARD!$C$3</f>
        <v>2.1590043180086362</v>
      </c>
      <c r="L454" s="2">
        <v>248</v>
      </c>
      <c r="M454" s="26">
        <f>L454/DASHBOARD!$C$4</f>
        <v>112.47165532879818</v>
      </c>
      <c r="N454" s="26">
        <f t="shared" si="51"/>
        <v>24.128818975433305</v>
      </c>
      <c r="O454" s="5">
        <v>27910</v>
      </c>
      <c r="P454" s="2" t="s">
        <v>885</v>
      </c>
      <c r="Q454" s="2" t="str">
        <f>_xlfn.XLOOKUP($P454,DASHBOARD!$L$2:$L$150,DASHBOARD!M$2:M$150,"",0)</f>
        <v>Slovenia</v>
      </c>
      <c r="R454" s="2" t="str">
        <f>_xlfn.XLOOKUP($P454,DASHBOARD!$L$2:$L$150,DASHBOARD!N$2:N$150,"",0)</f>
        <v>Europe</v>
      </c>
      <c r="S454" s="2" t="str">
        <f>_xlfn.XLOOKUP($P454,DASHBOARD!$L$2:$L$150,DASHBOARD!O$2:O$150,"",0)</f>
        <v>Eurasia</v>
      </c>
      <c r="T454" s="2">
        <v>6</v>
      </c>
      <c r="Y454" s="2" t="str">
        <f t="shared" si="52"/>
        <v/>
      </c>
      <c r="Z454" s="6">
        <f>_xlfn.XLOOKUP($G454,$AE$443:$AE$464,$AF$443:$AF$464,0,0)</f>
        <v>6160000</v>
      </c>
      <c r="AA454" s="43">
        <f>Z454/$AB$465</f>
        <v>0.12967295491382927</v>
      </c>
      <c r="AD454" s="1">
        <v>12</v>
      </c>
      <c r="AE454" s="2" t="s">
        <v>964</v>
      </c>
      <c r="AF454" s="6">
        <v>720046</v>
      </c>
      <c r="AG454" s="6" cm="1">
        <f t="array" ref="AG454">_xlfn.XLOOKUP($AE454&amp;$C454&amp;$D454,'[1]NBA-Data-1980-2019'!$B$1:$B$16305&amp;'[1]NBA-Data-1980-2019'!$A$1:$A$16305&amp;'[1]NBA-Data-1980-2019'!$D$1:$D$16305,'[1]NBA-Data-1980-2019'!$G$1:$G$16305,"",0)</f>
        <v>720046</v>
      </c>
      <c r="AH454" s="68" cm="1">
        <f t="array" ref="AH454">_xlfn.XLOOKUP($AE454&amp;$C454&amp;$D454,'[1]NBA-Data-1980-2019'!$B$1:$B$16305&amp;'[1]NBA-Data-1980-2019'!$A$1:$A$16305&amp;'[1]NBA-Data-1980-2019'!$D$1:$D$16305,'[1]NBA-Data-1980-2019'!$H$1:$H$16305,"",0)</f>
        <v>278.39999999999998</v>
      </c>
      <c r="AI454" s="68" cm="1">
        <f t="array" ref="AI454">_xlfn.XLOOKUP($AE454&amp;$C454&amp;$D454,'[1]NBA-Data-1980-2019'!$B$1:$B$16305&amp;'[1]NBA-Data-1980-2019'!$A$1:$A$16305&amp;'[1]NBA-Data-1980-2019'!$D$1:$D$16305,'[1]NBA-Data-1980-2019'!$F$1:$F$16305,"",0)</f>
        <v>11</v>
      </c>
      <c r="AJ454" s="68">
        <f>IFERROR(($AH454/SUM(AH443:AH464))*$AI454,"")</f>
        <v>0.15440308967520089</v>
      </c>
      <c r="BK454" s="2">
        <v>12</v>
      </c>
      <c r="BL454" s="2" t="s">
        <v>980</v>
      </c>
      <c r="BM454" s="2">
        <v>28</v>
      </c>
      <c r="BN454" s="2">
        <v>26</v>
      </c>
      <c r="BO454" s="2">
        <v>512</v>
      </c>
      <c r="BP454" s="61">
        <v>1</v>
      </c>
      <c r="BU454" s="2">
        <v>6.4</v>
      </c>
      <c r="BV454" s="2">
        <v>-0.2</v>
      </c>
      <c r="BW454" s="2">
        <v>27</v>
      </c>
      <c r="BX454" s="2">
        <v>7</v>
      </c>
      <c r="BY454" s="2">
        <v>12</v>
      </c>
      <c r="BZ454" s="2">
        <v>5</v>
      </c>
      <c r="CA454" s="2">
        <v>12</v>
      </c>
      <c r="CC454" s="2">
        <v>207</v>
      </c>
      <c r="CD454" s="2">
        <v>2</v>
      </c>
      <c r="CE454" s="2">
        <v>6</v>
      </c>
    </row>
    <row r="455" spans="2:83" x14ac:dyDescent="0.2">
      <c r="B455" s="1" t="s">
        <v>130</v>
      </c>
      <c r="C455" s="1">
        <v>2005</v>
      </c>
      <c r="D455" s="1" t="s">
        <v>788</v>
      </c>
      <c r="F455" s="2">
        <v>9</v>
      </c>
      <c r="G455" s="2" t="s">
        <v>810</v>
      </c>
      <c r="H455" s="2" t="s">
        <v>556</v>
      </c>
      <c r="I455" s="4" t="s">
        <v>597</v>
      </c>
      <c r="J455" s="16">
        <f>_xlfn.XLOOKUP($I455,DASHBOARD!$I$2:$I$27,DASHBOARD!$J$2:$J$27,"",0)</f>
        <v>74</v>
      </c>
      <c r="K455" s="23">
        <f>J455/DASHBOARD!$C$3</f>
        <v>1.8796037592075185</v>
      </c>
      <c r="L455" s="2">
        <v>185</v>
      </c>
      <c r="M455" s="26">
        <f>L455/DASHBOARD!$C$4</f>
        <v>83.900226757369609</v>
      </c>
      <c r="N455" s="26">
        <f t="shared" si="51"/>
        <v>23.748190537476248</v>
      </c>
      <c r="O455" s="5">
        <v>30088</v>
      </c>
      <c r="P455" s="2" t="s">
        <v>811</v>
      </c>
      <c r="Q455" s="2" t="str">
        <f>_xlfn.XLOOKUP($P455,DASHBOARD!$L$2:$L$150,DASHBOARD!M$2:M$150,"",0)</f>
        <v>Belgium</v>
      </c>
      <c r="R455" s="2" t="str">
        <f>_xlfn.XLOOKUP($P455,DASHBOARD!$L$2:$L$150,DASHBOARD!N$2:N$150,"",0)</f>
        <v>Europe</v>
      </c>
      <c r="S455" s="2" t="str">
        <f>_xlfn.XLOOKUP($P455,DASHBOARD!$L$2:$L$150,DASHBOARD!O$2:O$150,"",0)</f>
        <v>Eurasia</v>
      </c>
      <c r="T455" s="2">
        <v>3</v>
      </c>
      <c r="Y455" s="2" t="str">
        <f t="shared" si="52"/>
        <v/>
      </c>
      <c r="Z455" s="6">
        <f>_xlfn.XLOOKUP($G455,$AE$443:$AE$464,$AF$443:$AF$464,0,0)</f>
        <v>1545441</v>
      </c>
      <c r="AA455" s="43">
        <f>Z455/$AB$465</f>
        <v>3.2532776155029745E-2</v>
      </c>
      <c r="AD455" s="1">
        <v>13</v>
      </c>
      <c r="AE455" s="2" t="s">
        <v>951</v>
      </c>
      <c r="AF455" s="6">
        <v>695046</v>
      </c>
      <c r="AG455" s="6" cm="1">
        <f t="array" ref="AG455">_xlfn.XLOOKUP($AE455&amp;$C455&amp;$D455,'[1]NBA-Data-1980-2019'!$B$1:$B$16305&amp;'[1]NBA-Data-1980-2019'!$A$1:$A$16305&amp;'[1]NBA-Data-1980-2019'!$D$1:$D$16305,'[1]NBA-Data-1980-2019'!$G$1:$G$16305,"",0)</f>
        <v>695046</v>
      </c>
      <c r="AH455" s="68" cm="1">
        <f t="array" ref="AH455">_xlfn.XLOOKUP($AE455&amp;$C455&amp;$D455,'[1]NBA-Data-1980-2019'!$B$1:$B$16305&amp;'[1]NBA-Data-1980-2019'!$A$1:$A$16305&amp;'[1]NBA-Data-1980-2019'!$D$1:$D$16305,'[1]NBA-Data-1980-2019'!$H$1:$H$16305,"",0)</f>
        <v>1239.5</v>
      </c>
      <c r="AI455" s="68" cm="1">
        <f t="array" ref="AI455">_xlfn.XLOOKUP($AE455&amp;$C455&amp;$D455,'[1]NBA-Data-1980-2019'!$B$1:$B$16305&amp;'[1]NBA-Data-1980-2019'!$A$1:$A$16305&amp;'[1]NBA-Data-1980-2019'!$D$1:$D$16305,'[1]NBA-Data-1980-2019'!$F$1:$F$16305,"",0)</f>
        <v>14.6</v>
      </c>
      <c r="AJ455" s="68">
        <f>IFERROR(($AH455/SUM(AH443:AH464))*$AI455,"")</f>
        <v>0.91241718682249473</v>
      </c>
      <c r="BK455" s="2">
        <v>13</v>
      </c>
      <c r="BL455" s="2" t="s">
        <v>975</v>
      </c>
      <c r="BM455" s="2">
        <v>30</v>
      </c>
      <c r="BN455" s="2">
        <v>54</v>
      </c>
      <c r="BO455" s="2">
        <v>484</v>
      </c>
      <c r="BQ455" s="61">
        <v>0.08</v>
      </c>
      <c r="BR455" s="61">
        <v>0.83</v>
      </c>
      <c r="BS455" s="61">
        <v>0.1</v>
      </c>
      <c r="BU455" s="2">
        <v>2.6</v>
      </c>
      <c r="BV455" s="2">
        <v>-4.4000000000000004</v>
      </c>
      <c r="BW455" s="2">
        <v>13</v>
      </c>
      <c r="BX455" s="2">
        <v>9</v>
      </c>
      <c r="BY455" s="2">
        <v>26</v>
      </c>
      <c r="BZ455" s="2">
        <v>6</v>
      </c>
      <c r="CA455" s="2">
        <v>16</v>
      </c>
      <c r="CC455" s="2">
        <v>36</v>
      </c>
      <c r="CD455" s="2">
        <v>3</v>
      </c>
      <c r="CE455" s="2">
        <v>3</v>
      </c>
    </row>
    <row r="456" spans="2:83" x14ac:dyDescent="0.2">
      <c r="B456" s="1" t="s">
        <v>130</v>
      </c>
      <c r="C456" s="1">
        <v>2005</v>
      </c>
      <c r="D456" s="1" t="s">
        <v>788</v>
      </c>
      <c r="F456" s="2">
        <v>3</v>
      </c>
      <c r="G456" s="2" t="s">
        <v>961</v>
      </c>
      <c r="H456" s="2" t="s">
        <v>570</v>
      </c>
      <c r="I456" s="4" t="s">
        <v>604</v>
      </c>
      <c r="J456" s="16">
        <f>_xlfn.XLOOKUP($I456,DASHBOARD!$I$2:$I$27,DASHBOARD!$J$2:$J$27,"",0)</f>
        <v>79</v>
      </c>
      <c r="K456" s="23">
        <f>J456/DASHBOARD!$C$3</f>
        <v>2.0066040132080265</v>
      </c>
      <c r="L456" s="2">
        <v>225</v>
      </c>
      <c r="M456" s="26">
        <f>L456/DASHBOARD!$C$4</f>
        <v>102.0408163265306</v>
      </c>
      <c r="N456" s="26">
        <f t="shared" si="51"/>
        <v>25.34256513052264</v>
      </c>
      <c r="O456" s="5">
        <v>26674</v>
      </c>
      <c r="P456" s="2" t="s">
        <v>557</v>
      </c>
      <c r="Q456" s="2" t="str">
        <f>_xlfn.XLOOKUP($P456,DASHBOARD!$L$2:$L$150,DASHBOARD!M$2:M$150,"",0)</f>
        <v>United States</v>
      </c>
      <c r="R456" s="2" t="str">
        <f>_xlfn.XLOOKUP($P456,DASHBOARD!$L$2:$L$150,DASHBOARD!N$2:N$150,"",0)</f>
        <v>North America</v>
      </c>
      <c r="S456" s="2" t="str">
        <f>_xlfn.XLOOKUP($P456,DASHBOARD!$L$2:$L$150,DASHBOARD!O$2:O$150,"",0)</f>
        <v>Americas</v>
      </c>
      <c r="T456" s="2">
        <v>10</v>
      </c>
      <c r="V456" s="2" t="s">
        <v>855</v>
      </c>
      <c r="W456" s="2" t="s">
        <v>855</v>
      </c>
      <c r="Y456" s="2" t="str">
        <f t="shared" si="52"/>
        <v/>
      </c>
      <c r="Z456" s="6">
        <f>_xlfn.XLOOKUP($G456,$AE$443:$AE$464,$AF$443:$AF$464,0,0)</f>
        <v>0</v>
      </c>
      <c r="AA456" s="43">
        <f>Z456/$AB$465</f>
        <v>0</v>
      </c>
      <c r="AD456" s="1">
        <v>14</v>
      </c>
      <c r="AE456" s="2" t="s">
        <v>954</v>
      </c>
      <c r="AF456" s="6">
        <v>620046</v>
      </c>
      <c r="AG456" s="6" t="str" cm="1">
        <f t="array" ref="AG456">_xlfn.XLOOKUP($AE456&amp;$C456&amp;$D456,'[1]NBA-Data-1980-2019'!$B$1:$B$16305&amp;'[1]NBA-Data-1980-2019'!$A$1:$A$16305&amp;'[1]NBA-Data-1980-2019'!$D$1:$D$16305,'[1]NBA-Data-1980-2019'!$G$1:$G$16305,"",0)</f>
        <v/>
      </c>
      <c r="AH456" s="68" t="str" cm="1">
        <f t="array" ref="AH456">_xlfn.XLOOKUP($AE456&amp;$C456&amp;$D456,'[1]NBA-Data-1980-2019'!$B$1:$B$16305&amp;'[1]NBA-Data-1980-2019'!$A$1:$A$16305&amp;'[1]NBA-Data-1980-2019'!$D$1:$D$16305,'[1]NBA-Data-1980-2019'!$H$1:$H$16305,"",0)</f>
        <v/>
      </c>
      <c r="AI456" s="68" t="str" cm="1">
        <f t="array" ref="AI456">_xlfn.XLOOKUP($AE456&amp;$C456&amp;$D456,'[1]NBA-Data-1980-2019'!$B$1:$B$16305&amp;'[1]NBA-Data-1980-2019'!$A$1:$A$16305&amp;'[1]NBA-Data-1980-2019'!$D$1:$D$16305,'[1]NBA-Data-1980-2019'!$F$1:$F$16305,"",0)</f>
        <v/>
      </c>
      <c r="AJ456" s="68" t="str">
        <f>IFERROR(($AH456/SUM(AH443:AH464))*$AI456,"")</f>
        <v/>
      </c>
      <c r="BK456" s="2">
        <v>14</v>
      </c>
      <c r="BL456" s="2" t="s">
        <v>973</v>
      </c>
      <c r="BM456" s="2">
        <v>27</v>
      </c>
      <c r="BN456" s="2">
        <v>36</v>
      </c>
      <c r="BO456" s="2">
        <v>261</v>
      </c>
      <c r="BQ456" s="61">
        <v>0.14000000000000001</v>
      </c>
      <c r="BR456" s="61">
        <v>0.77</v>
      </c>
      <c r="BS456" s="61">
        <v>0.09</v>
      </c>
      <c r="BU456" s="2">
        <v>-5</v>
      </c>
      <c r="BV456" s="2">
        <v>-12.3</v>
      </c>
      <c r="BW456" s="2">
        <v>6</v>
      </c>
      <c r="BX456" s="2">
        <v>2</v>
      </c>
      <c r="BY456" s="2">
        <v>7</v>
      </c>
      <c r="BZ456" s="2">
        <v>3</v>
      </c>
      <c r="CA456" s="2">
        <v>7</v>
      </c>
      <c r="CC456" s="2">
        <v>29</v>
      </c>
      <c r="CD456" s="2">
        <v>0</v>
      </c>
      <c r="CE456" s="2">
        <v>8</v>
      </c>
    </row>
    <row r="457" spans="2:83" x14ac:dyDescent="0.2">
      <c r="B457" s="1" t="s">
        <v>130</v>
      </c>
      <c r="C457" s="1">
        <v>2005</v>
      </c>
      <c r="D457" s="1" t="s">
        <v>788</v>
      </c>
      <c r="F457" s="2">
        <v>31</v>
      </c>
      <c r="G457" s="2" t="s">
        <v>962</v>
      </c>
      <c r="H457" s="2" t="s">
        <v>566</v>
      </c>
      <c r="I457" s="4" t="s">
        <v>604</v>
      </c>
      <c r="J457" s="16">
        <f>_xlfn.XLOOKUP($I457,DASHBOARD!$I$2:$I$27,DASHBOARD!$J$2:$J$27,"",0)</f>
        <v>79</v>
      </c>
      <c r="K457" s="23">
        <f>J457/DASHBOARD!$C$3</f>
        <v>2.0066040132080265</v>
      </c>
      <c r="L457" s="2">
        <v>250</v>
      </c>
      <c r="M457" s="26">
        <f>L457/DASHBOARD!$C$4</f>
        <v>113.37868480725623</v>
      </c>
      <c r="N457" s="26">
        <f t="shared" si="51"/>
        <v>28.158405700580715</v>
      </c>
      <c r="O457" s="5">
        <v>27356</v>
      </c>
      <c r="P457" s="2" t="s">
        <v>557</v>
      </c>
      <c r="Q457" s="2" t="str">
        <f>_xlfn.XLOOKUP($P457,DASHBOARD!$L$2:$L$150,DASHBOARD!M$2:M$150,"",0)</f>
        <v>United States</v>
      </c>
      <c r="R457" s="2" t="str">
        <f>_xlfn.XLOOKUP($P457,DASHBOARD!$L$2:$L$150,DASHBOARD!N$2:N$150,"",0)</f>
        <v>North America</v>
      </c>
      <c r="S457" s="2" t="str">
        <f>_xlfn.XLOOKUP($P457,DASHBOARD!$L$2:$L$150,DASHBOARD!O$2:O$150,"",0)</f>
        <v>Americas</v>
      </c>
      <c r="T457" s="2">
        <v>8</v>
      </c>
      <c r="V457" s="2" t="s">
        <v>963</v>
      </c>
      <c r="W457" s="2" t="s">
        <v>963</v>
      </c>
      <c r="Y457" s="2" t="str">
        <f t="shared" si="52"/>
        <v/>
      </c>
      <c r="Z457" s="6">
        <f>_xlfn.XLOOKUP($G457,$AE$443:$AE$464,$AF$443:$AF$464,0,0)</f>
        <v>5462500</v>
      </c>
      <c r="AA457" s="43">
        <f>Z457/$AB$465</f>
        <v>0.1149900188663624</v>
      </c>
      <c r="AD457" s="1">
        <v>15</v>
      </c>
      <c r="AE457" s="2" t="s">
        <v>966</v>
      </c>
      <c r="AF457" s="11">
        <v>385277</v>
      </c>
      <c r="AG457" s="6" t="str" cm="1">
        <f t="array" ref="AG457">_xlfn.XLOOKUP($AE457&amp;$C457&amp;$D457,'[1]NBA-Data-1980-2019'!$B$1:$B$16305&amp;'[1]NBA-Data-1980-2019'!$A$1:$A$16305&amp;'[1]NBA-Data-1980-2019'!$D$1:$D$16305,'[1]NBA-Data-1980-2019'!$G$1:$G$16305,"",0)</f>
        <v/>
      </c>
      <c r="AH457" s="68" t="str" cm="1">
        <f t="array" ref="AH457">_xlfn.XLOOKUP($AE457&amp;$C457&amp;$D457,'[1]NBA-Data-1980-2019'!$B$1:$B$16305&amp;'[1]NBA-Data-1980-2019'!$A$1:$A$16305&amp;'[1]NBA-Data-1980-2019'!$D$1:$D$16305,'[1]NBA-Data-1980-2019'!$H$1:$H$16305,"",0)</f>
        <v/>
      </c>
      <c r="AI457" s="68" t="str" cm="1">
        <f t="array" ref="AI457">_xlfn.XLOOKUP($AE457&amp;$C457&amp;$D457,'[1]NBA-Data-1980-2019'!$B$1:$B$16305&amp;'[1]NBA-Data-1980-2019'!$A$1:$A$16305&amp;'[1]NBA-Data-1980-2019'!$D$1:$D$16305,'[1]NBA-Data-1980-2019'!$F$1:$F$16305,"",0)</f>
        <v/>
      </c>
      <c r="AJ457" s="68" t="str">
        <f>IFERROR(($AH457/SUM(AH443:AH464))*$AI457,"")</f>
        <v/>
      </c>
      <c r="BK457" s="2">
        <v>15</v>
      </c>
      <c r="BL457" s="2" t="s">
        <v>986</v>
      </c>
      <c r="BM457" s="2">
        <v>31</v>
      </c>
      <c r="BN457" s="2">
        <v>21</v>
      </c>
      <c r="BO457" s="2">
        <v>222</v>
      </c>
      <c r="BT457" s="61">
        <v>1</v>
      </c>
      <c r="BU457" s="2">
        <v>-8.1</v>
      </c>
      <c r="BV457" s="2">
        <v>-15.4</v>
      </c>
      <c r="BW457" s="2">
        <v>6</v>
      </c>
      <c r="BX457" s="2">
        <v>3</v>
      </c>
      <c r="BY457" s="2">
        <v>17</v>
      </c>
      <c r="BZ457" s="2">
        <v>3</v>
      </c>
      <c r="CA457" s="2">
        <v>14</v>
      </c>
      <c r="CC457" s="2">
        <v>10</v>
      </c>
      <c r="CD457" s="2">
        <v>2</v>
      </c>
      <c r="CE457" s="2">
        <v>2</v>
      </c>
    </row>
    <row r="458" spans="2:83" x14ac:dyDescent="0.2">
      <c r="B458" s="1" t="s">
        <v>130</v>
      </c>
      <c r="C458" s="1">
        <v>2005</v>
      </c>
      <c r="D458" s="1" t="s">
        <v>788</v>
      </c>
      <c r="F458" s="2">
        <v>14</v>
      </c>
      <c r="G458" s="2" t="s">
        <v>925</v>
      </c>
      <c r="H458" s="2" t="s">
        <v>556</v>
      </c>
      <c r="I458" s="4" t="s">
        <v>598</v>
      </c>
      <c r="J458" s="16">
        <f>_xlfn.XLOOKUP($I458,DASHBOARD!$I$2:$I$27,DASHBOARD!$J$2:$J$27,"",0)</f>
        <v>75</v>
      </c>
      <c r="K458" s="23">
        <f>J458/DASHBOARD!$C$3</f>
        <v>1.9050038100076201</v>
      </c>
      <c r="L458" s="2">
        <v>205</v>
      </c>
      <c r="M458" s="26">
        <f>L458/DASHBOARD!$C$4</f>
        <v>92.970521541950106</v>
      </c>
      <c r="N458" s="26">
        <f t="shared" si="51"/>
        <v>25.618492476694374</v>
      </c>
      <c r="O458" s="5">
        <v>30137</v>
      </c>
      <c r="P458" s="2" t="s">
        <v>885</v>
      </c>
      <c r="Q458" s="2" t="str">
        <f>_xlfn.XLOOKUP($P458,DASHBOARD!$L$2:$L$150,DASHBOARD!M$2:M$150,"",0)</f>
        <v>Slovenia</v>
      </c>
      <c r="R458" s="2" t="str">
        <f>_xlfn.XLOOKUP($P458,DASHBOARD!$L$2:$L$150,DASHBOARD!N$2:N$150,"",0)</f>
        <v>Europe</v>
      </c>
      <c r="S458" s="2" t="str">
        <f>_xlfn.XLOOKUP($P458,DASHBOARD!$L$2:$L$150,DASHBOARD!O$2:O$150,"",0)</f>
        <v>Eurasia</v>
      </c>
      <c r="T458" s="2" t="s">
        <v>563</v>
      </c>
      <c r="Y458" s="2" t="str">
        <f t="shared" si="52"/>
        <v/>
      </c>
      <c r="Z458" s="6">
        <f>_xlfn.XLOOKUP($G458,$AE$443:$AE$464,$AF$443:$AF$464,0,0)</f>
        <v>841680</v>
      </c>
      <c r="AA458" s="43">
        <f>Z458/$AB$465</f>
        <v>1.7718041021407761E-2</v>
      </c>
      <c r="AD458" s="1">
        <v>16</v>
      </c>
      <c r="AE458" s="2" t="s">
        <v>953</v>
      </c>
      <c r="AF458" s="12">
        <v>385277</v>
      </c>
      <c r="AG458" s="6" cm="1">
        <f t="array" ref="AG458">_xlfn.XLOOKUP($AE458&amp;$C458&amp;$D458,'[1]NBA-Data-1980-2019'!$B$1:$B$16305&amp;'[1]NBA-Data-1980-2019'!$A$1:$A$16305&amp;'[1]NBA-Data-1980-2019'!$D$1:$D$16305,'[1]NBA-Data-1980-2019'!$G$1:$G$16305,"",0)</f>
        <v>385277</v>
      </c>
      <c r="AH458" s="68" cm="1">
        <f t="array" ref="AH458">_xlfn.XLOOKUP($AE458&amp;$C458&amp;$D458,'[1]NBA-Data-1980-2019'!$B$1:$B$16305&amp;'[1]NBA-Data-1980-2019'!$A$1:$A$16305&amp;'[1]NBA-Data-1980-2019'!$D$1:$D$16305,'[1]NBA-Data-1980-2019'!$H$1:$H$16305,"",0)</f>
        <v>67.899999999999991</v>
      </c>
      <c r="AI458" s="68" cm="1">
        <f t="array" ref="AI458">_xlfn.XLOOKUP($AE458&amp;$C458&amp;$D458,'[1]NBA-Data-1980-2019'!$B$1:$B$16305&amp;'[1]NBA-Data-1980-2019'!$A$1:$A$16305&amp;'[1]NBA-Data-1980-2019'!$D$1:$D$16305,'[1]NBA-Data-1980-2019'!$F$1:$F$16305,"",0)</f>
        <v>14</v>
      </c>
      <c r="AJ458" s="68">
        <f>IFERROR(($AH458/SUM(AH443:AH464))*$AI458,"")</f>
        <v>4.7928284040375503E-2</v>
      </c>
      <c r="BK458" s="2">
        <v>16</v>
      </c>
      <c r="BL458" s="2" t="s">
        <v>982</v>
      </c>
      <c r="BM458" s="2">
        <v>18</v>
      </c>
      <c r="BN458" s="2">
        <v>34</v>
      </c>
      <c r="BO458" s="2">
        <v>159</v>
      </c>
      <c r="BS458" s="61">
        <v>0.06</v>
      </c>
      <c r="BT458" s="61">
        <v>0.94</v>
      </c>
      <c r="BU458" s="2">
        <v>-12.9</v>
      </c>
      <c r="BV458" s="2">
        <v>-20.3</v>
      </c>
      <c r="BW458" s="2">
        <v>3</v>
      </c>
      <c r="BX458" s="2">
        <v>6</v>
      </c>
      <c r="BY458" s="2">
        <v>18</v>
      </c>
      <c r="BZ458" s="2">
        <v>2</v>
      </c>
      <c r="CA458" s="2">
        <v>11</v>
      </c>
      <c r="CC458" s="2">
        <v>16</v>
      </c>
      <c r="CD458" s="2">
        <v>2</v>
      </c>
      <c r="CE458" s="2">
        <v>10</v>
      </c>
    </row>
    <row r="459" spans="2:83" x14ac:dyDescent="0.2">
      <c r="B459" s="1" t="s">
        <v>130</v>
      </c>
      <c r="C459" s="1">
        <v>2005</v>
      </c>
      <c r="D459" s="1" t="s">
        <v>788</v>
      </c>
      <c r="F459" s="2">
        <v>11</v>
      </c>
      <c r="G459" s="2" t="s">
        <v>964</v>
      </c>
      <c r="H459" s="2" t="s">
        <v>556</v>
      </c>
      <c r="I459" s="4" t="s">
        <v>1153</v>
      </c>
      <c r="J459" s="16">
        <f>_xlfn.XLOOKUP($I459,DASHBOARD!$I$2:$I$27,DASHBOARD!$J$2:$J$27,"",0)</f>
        <v>70</v>
      </c>
      <c r="K459" s="23">
        <f>J459/DASHBOARD!$C$3</f>
        <v>1.7780035560071121</v>
      </c>
      <c r="L459" s="2">
        <v>185</v>
      </c>
      <c r="M459" s="26">
        <f>L459/DASHBOARD!$C$4</f>
        <v>83.900226757369609</v>
      </c>
      <c r="N459" s="26">
        <f t="shared" si="51"/>
        <v>26.539814568004068</v>
      </c>
      <c r="O459" s="5">
        <v>28982</v>
      </c>
      <c r="P459" s="2" t="s">
        <v>557</v>
      </c>
      <c r="Q459" s="2" t="str">
        <f>_xlfn.XLOOKUP($P459,DASHBOARD!$L$2:$L$150,DASHBOARD!M$2:M$150,"",0)</f>
        <v>United States</v>
      </c>
      <c r="R459" s="2" t="str">
        <f>_xlfn.XLOOKUP($P459,DASHBOARD!$L$2:$L$150,DASHBOARD!N$2:N$150,"",0)</f>
        <v>North America</v>
      </c>
      <c r="S459" s="2" t="str">
        <f>_xlfn.XLOOKUP($P459,DASHBOARD!$L$2:$L$150,DASHBOARD!O$2:O$150,"",0)</f>
        <v>Americas</v>
      </c>
      <c r="T459" s="2">
        <v>2</v>
      </c>
      <c r="V459" s="2" t="s">
        <v>965</v>
      </c>
      <c r="W459" s="2" t="s">
        <v>965</v>
      </c>
      <c r="Y459" s="2" t="str">
        <f t="shared" si="52"/>
        <v/>
      </c>
      <c r="Z459" s="6">
        <f>_xlfn.XLOOKUP($G459,$AE$443:$AE$464,$AF$443:$AF$464,0,0)</f>
        <v>720046</v>
      </c>
      <c r="AA459" s="43">
        <f>Z459/$AB$465</f>
        <v>1.5157547482773231E-2</v>
      </c>
      <c r="AD459" s="1">
        <v>17</v>
      </c>
      <c r="AF459" s="6"/>
      <c r="AG459" s="6" t="str" cm="1">
        <f t="array" ref="AG459">_xlfn.XLOOKUP($AE459&amp;$C459&amp;$D459,'[1]NBA-Data-1980-2019'!$B$1:$B$16305&amp;'[1]NBA-Data-1980-2019'!$A$1:$A$16305&amp;'[1]NBA-Data-1980-2019'!$D$1:$D$16305,'[1]NBA-Data-1980-2019'!$G$1:$G$16305,"",0)</f>
        <v/>
      </c>
      <c r="AH459" s="68" t="str" cm="1">
        <f t="array" ref="AH459">_xlfn.XLOOKUP($AE459&amp;$C459&amp;$D459,'[1]NBA-Data-1980-2019'!$B$1:$B$16305&amp;'[1]NBA-Data-1980-2019'!$A$1:$A$16305&amp;'[1]NBA-Data-1980-2019'!$D$1:$D$16305,'[1]NBA-Data-1980-2019'!$H$1:$H$16305,"",0)</f>
        <v/>
      </c>
      <c r="AI459" s="68" t="str" cm="1">
        <f t="array" ref="AI459">_xlfn.XLOOKUP($AE459&amp;$C459&amp;$D459,'[1]NBA-Data-1980-2019'!$B$1:$B$16305&amp;'[1]NBA-Data-1980-2019'!$A$1:$A$16305&amp;'[1]NBA-Data-1980-2019'!$D$1:$D$16305,'[1]NBA-Data-1980-2019'!$F$1:$F$16305,"",0)</f>
        <v/>
      </c>
      <c r="AJ459" s="68" t="str">
        <f>IFERROR(($AH459/SUM(AH443:AH464))*$AI459,"")</f>
        <v/>
      </c>
      <c r="BK459" s="2">
        <v>17</v>
      </c>
      <c r="BL459" s="2" t="s">
        <v>972</v>
      </c>
      <c r="BM459" s="2">
        <v>33</v>
      </c>
      <c r="BN459" s="2">
        <v>3</v>
      </c>
      <c r="BO459" s="2">
        <v>23</v>
      </c>
      <c r="BP459" s="61">
        <v>0.68</v>
      </c>
      <c r="BQ459" s="61">
        <v>0.33</v>
      </c>
      <c r="BU459" s="2">
        <v>38.5</v>
      </c>
      <c r="BV459" s="2">
        <v>32.1</v>
      </c>
      <c r="BW459" s="2">
        <v>0</v>
      </c>
      <c r="BX459" s="2">
        <v>0</v>
      </c>
      <c r="BY459" s="2">
        <v>1</v>
      </c>
      <c r="BZ459" s="2">
        <v>0</v>
      </c>
      <c r="CA459" s="2">
        <v>0</v>
      </c>
      <c r="CC459" s="2">
        <v>2</v>
      </c>
      <c r="CD459" s="2">
        <v>0</v>
      </c>
      <c r="CE459" s="2">
        <v>0</v>
      </c>
    </row>
    <row r="460" spans="2:83" x14ac:dyDescent="0.2">
      <c r="B460" s="1" t="s">
        <v>130</v>
      </c>
      <c r="C460" s="1">
        <v>2005</v>
      </c>
      <c r="D460" s="1" t="s">
        <v>788</v>
      </c>
      <c r="I460" s="4"/>
      <c r="O460" s="5"/>
      <c r="Y460" s="2" t="str">
        <f t="shared" si="52"/>
        <v/>
      </c>
      <c r="Z460" s="6">
        <f>_xlfn.XLOOKUP($G460,$AE$443:$AE$464,$AF$443:$AF$464,0,0)</f>
        <v>0</v>
      </c>
      <c r="AA460" s="43">
        <f>Z460/$AB$465</f>
        <v>0</v>
      </c>
      <c r="AD460" s="1">
        <v>18</v>
      </c>
      <c r="AF460" s="6"/>
      <c r="AG460" s="6" t="str" cm="1">
        <f t="array" ref="AG460">_xlfn.XLOOKUP($AE460&amp;$C460&amp;$D460,'[1]NBA-Data-1980-2019'!$B$1:$B$16305&amp;'[1]NBA-Data-1980-2019'!$A$1:$A$16305&amp;'[1]NBA-Data-1980-2019'!$D$1:$D$16305,'[1]NBA-Data-1980-2019'!$G$1:$G$16305,"",0)</f>
        <v/>
      </c>
      <c r="AH460" s="68" t="str" cm="1">
        <f t="array" ref="AH460">_xlfn.XLOOKUP($AE460&amp;$C460&amp;$D460,'[1]NBA-Data-1980-2019'!$B$1:$B$16305&amp;'[1]NBA-Data-1980-2019'!$A$1:$A$16305&amp;'[1]NBA-Data-1980-2019'!$D$1:$D$16305,'[1]NBA-Data-1980-2019'!$H$1:$H$16305,"",0)</f>
        <v/>
      </c>
      <c r="AI460" s="68" t="str" cm="1">
        <f t="array" ref="AI460">_xlfn.XLOOKUP($AE460&amp;$C460&amp;$D460,'[1]NBA-Data-1980-2019'!$B$1:$B$16305&amp;'[1]NBA-Data-1980-2019'!$A$1:$A$16305&amp;'[1]NBA-Data-1980-2019'!$D$1:$D$16305,'[1]NBA-Data-1980-2019'!$F$1:$F$16305,"",0)</f>
        <v/>
      </c>
      <c r="AJ460" s="68" t="str">
        <f>IFERROR(($AH460/SUM(AH443:AH464))*$AI460,"")</f>
        <v/>
      </c>
    </row>
    <row r="461" spans="2:83" x14ac:dyDescent="0.2">
      <c r="B461" s="1" t="s">
        <v>130</v>
      </c>
      <c r="C461" s="1">
        <v>2005</v>
      </c>
      <c r="D461" s="1" t="s">
        <v>788</v>
      </c>
      <c r="I461" s="4"/>
      <c r="O461" s="5"/>
      <c r="Y461" s="2" t="str">
        <f t="shared" si="52"/>
        <v/>
      </c>
      <c r="Z461" s="6">
        <f>_xlfn.XLOOKUP($G461,$AE$443:$AE$464,$AF$443:$AF$464,0,0)</f>
        <v>0</v>
      </c>
      <c r="AA461" s="43">
        <f>Z461/$AB$465</f>
        <v>0</v>
      </c>
      <c r="AD461" s="1">
        <v>19</v>
      </c>
      <c r="AF461" s="6"/>
      <c r="AG461" s="6" t="str" cm="1">
        <f t="array" ref="AG461">_xlfn.XLOOKUP($AE461&amp;$C461&amp;$D461,'[1]NBA-Data-1980-2019'!$B$1:$B$16305&amp;'[1]NBA-Data-1980-2019'!$A$1:$A$16305&amp;'[1]NBA-Data-1980-2019'!$D$1:$D$16305,'[1]NBA-Data-1980-2019'!$G$1:$G$16305,"",0)</f>
        <v/>
      </c>
      <c r="AH461" s="68" t="str" cm="1">
        <f t="array" ref="AH461">_xlfn.XLOOKUP($AE461&amp;$C461&amp;$D461,'[1]NBA-Data-1980-2019'!$B$1:$B$16305&amp;'[1]NBA-Data-1980-2019'!$A$1:$A$16305&amp;'[1]NBA-Data-1980-2019'!$D$1:$D$16305,'[1]NBA-Data-1980-2019'!$H$1:$H$16305,"",0)</f>
        <v/>
      </c>
      <c r="AI461" s="68" t="str" cm="1">
        <f t="array" ref="AI461">_xlfn.XLOOKUP($AE461&amp;$C461&amp;$D461,'[1]NBA-Data-1980-2019'!$B$1:$B$16305&amp;'[1]NBA-Data-1980-2019'!$A$1:$A$16305&amp;'[1]NBA-Data-1980-2019'!$D$1:$D$16305,'[1]NBA-Data-1980-2019'!$F$1:$F$16305,"",0)</f>
        <v/>
      </c>
      <c r="AJ461" s="68" t="str">
        <f>IFERROR(($AH461/SUM(AH443:AH464))*$AI461,"")</f>
        <v/>
      </c>
    </row>
    <row r="462" spans="2:83" x14ac:dyDescent="0.2">
      <c r="B462" s="1" t="s">
        <v>130</v>
      </c>
      <c r="C462" s="1">
        <v>2005</v>
      </c>
      <c r="D462" s="1" t="s">
        <v>788</v>
      </c>
      <c r="I462" s="4"/>
      <c r="O462" s="5"/>
      <c r="Y462" s="2" t="str">
        <f t="shared" si="52"/>
        <v/>
      </c>
      <c r="Z462" s="6">
        <f>_xlfn.XLOOKUP($G462,$AE$443:$AE$464,$AF$443:$AF$464,0,0)</f>
        <v>0</v>
      </c>
      <c r="AA462" s="43">
        <f>Z462/$AB$465</f>
        <v>0</v>
      </c>
      <c r="AD462" s="1">
        <v>20</v>
      </c>
      <c r="AF462" s="6"/>
      <c r="AG462" s="6" t="str" cm="1">
        <f t="array" ref="AG462">_xlfn.XLOOKUP($AE462&amp;$C462&amp;$D462,'[1]NBA-Data-1980-2019'!$B$1:$B$16305&amp;'[1]NBA-Data-1980-2019'!$A$1:$A$16305&amp;'[1]NBA-Data-1980-2019'!$D$1:$D$16305,'[1]NBA-Data-1980-2019'!$G$1:$G$16305,"",0)</f>
        <v/>
      </c>
      <c r="AH462" s="68" t="str" cm="1">
        <f t="array" ref="AH462">_xlfn.XLOOKUP($AE462&amp;$C462&amp;$D462,'[1]NBA-Data-1980-2019'!$B$1:$B$16305&amp;'[1]NBA-Data-1980-2019'!$A$1:$A$16305&amp;'[1]NBA-Data-1980-2019'!$D$1:$D$16305,'[1]NBA-Data-1980-2019'!$H$1:$H$16305,"",0)</f>
        <v/>
      </c>
      <c r="AI462" s="68" t="str" cm="1">
        <f t="array" ref="AI462">_xlfn.XLOOKUP($AE462&amp;$C462&amp;$D462,'[1]NBA-Data-1980-2019'!$B$1:$B$16305&amp;'[1]NBA-Data-1980-2019'!$A$1:$A$16305&amp;'[1]NBA-Data-1980-2019'!$D$1:$D$16305,'[1]NBA-Data-1980-2019'!$F$1:$F$16305,"",0)</f>
        <v/>
      </c>
      <c r="AJ462" s="68" t="str">
        <f>IFERROR(($AH462/SUM(AH443:AH464))*$AI462,"")</f>
        <v/>
      </c>
    </row>
    <row r="463" spans="2:83" x14ac:dyDescent="0.2">
      <c r="B463" s="1" t="s">
        <v>130</v>
      </c>
      <c r="C463" s="1">
        <v>2005</v>
      </c>
      <c r="D463" s="1" t="s">
        <v>788</v>
      </c>
      <c r="I463" s="4"/>
      <c r="O463" s="5"/>
      <c r="Y463" s="2" t="str">
        <f t="shared" si="52"/>
        <v/>
      </c>
      <c r="Z463" s="6">
        <f>_xlfn.XLOOKUP($G463,$AE$443:$AE$464,$AF$443:$AF$464,0,0)</f>
        <v>0</v>
      </c>
      <c r="AA463" s="43">
        <f>Z463/$AB$465</f>
        <v>0</v>
      </c>
      <c r="AD463" s="1">
        <v>21</v>
      </c>
      <c r="AG463" s="6" t="str" cm="1">
        <f t="array" ref="AG463">_xlfn.XLOOKUP($AE463&amp;$C463&amp;$D463,'[1]NBA-Data-1980-2019'!$B$1:$B$16305&amp;'[1]NBA-Data-1980-2019'!$A$1:$A$16305&amp;'[1]NBA-Data-1980-2019'!$D$1:$D$16305,'[1]NBA-Data-1980-2019'!$G$1:$G$16305,"",0)</f>
        <v/>
      </c>
      <c r="AH463" s="68" t="str" cm="1">
        <f t="array" ref="AH463">_xlfn.XLOOKUP($AE463&amp;$C463&amp;$D463,'[1]NBA-Data-1980-2019'!$B$1:$B$16305&amp;'[1]NBA-Data-1980-2019'!$A$1:$A$16305&amp;'[1]NBA-Data-1980-2019'!$D$1:$D$16305,'[1]NBA-Data-1980-2019'!$H$1:$H$16305,"",0)</f>
        <v/>
      </c>
      <c r="AI463" s="68" t="str" cm="1">
        <f t="array" ref="AI463">_xlfn.XLOOKUP($AE463&amp;$C463&amp;$D463,'[1]NBA-Data-1980-2019'!$B$1:$B$16305&amp;'[1]NBA-Data-1980-2019'!$A$1:$A$16305&amp;'[1]NBA-Data-1980-2019'!$D$1:$D$16305,'[1]NBA-Data-1980-2019'!$F$1:$F$16305,"",0)</f>
        <v/>
      </c>
      <c r="AJ463" s="68" t="str">
        <f>IFERROR(($AH463/SUM(AH443:AH464))*$AI463,"")</f>
        <v/>
      </c>
    </row>
    <row r="464" spans="2:83" x14ac:dyDescent="0.2">
      <c r="B464" s="1" t="s">
        <v>130</v>
      </c>
      <c r="C464" s="1">
        <v>2005</v>
      </c>
      <c r="D464" s="1" t="s">
        <v>788</v>
      </c>
      <c r="I464" s="4"/>
      <c r="O464" s="5"/>
      <c r="Y464" s="2" t="str">
        <f t="shared" si="52"/>
        <v/>
      </c>
      <c r="Z464" s="6">
        <f>_xlfn.XLOOKUP($G464,$AE$443:$AE$464,$AF$443:$AF$464,0,0)</f>
        <v>0</v>
      </c>
      <c r="AA464" s="43">
        <f>Z464/$AB$465</f>
        <v>0</v>
      </c>
      <c r="AD464" s="1">
        <v>22</v>
      </c>
      <c r="AG464" s="6" t="str" cm="1">
        <f t="array" ref="AG464">_xlfn.XLOOKUP($AE464&amp;$C464&amp;$D464,'[1]NBA-Data-1980-2019'!$B$1:$B$16305&amp;'[1]NBA-Data-1980-2019'!$A$1:$A$16305&amp;'[1]NBA-Data-1980-2019'!$D$1:$D$16305,'[1]NBA-Data-1980-2019'!$G$1:$G$16305,"",0)</f>
        <v/>
      </c>
      <c r="AH464" s="68" t="str" cm="1">
        <f t="array" ref="AH464">_xlfn.XLOOKUP($AE464&amp;$C464&amp;$D464,'[1]NBA-Data-1980-2019'!$B$1:$B$16305&amp;'[1]NBA-Data-1980-2019'!$A$1:$A$16305&amp;'[1]NBA-Data-1980-2019'!$D$1:$D$16305,'[1]NBA-Data-1980-2019'!$H$1:$H$16305,"",0)</f>
        <v/>
      </c>
      <c r="AI464" s="68" t="str" cm="1">
        <f t="array" ref="AI464">_xlfn.XLOOKUP($AE464&amp;$C464&amp;$D464,'[1]NBA-Data-1980-2019'!$B$1:$B$16305&amp;'[1]NBA-Data-1980-2019'!$A$1:$A$16305&amp;'[1]NBA-Data-1980-2019'!$D$1:$D$16305,'[1]NBA-Data-1980-2019'!$F$1:$F$16305,"",0)</f>
        <v/>
      </c>
      <c r="AJ464" s="68" t="str">
        <f>IFERROR(($AH464/SUM(AH443:AH464))*$AI464,"")</f>
        <v/>
      </c>
    </row>
    <row r="465" spans="1:36" x14ac:dyDescent="0.2">
      <c r="B465" s="1" t="s">
        <v>130</v>
      </c>
      <c r="C465" s="1">
        <v>2005</v>
      </c>
      <c r="D465" s="1" t="s">
        <v>788</v>
      </c>
      <c r="E465" s="1"/>
      <c r="F465" s="1"/>
      <c r="G465" s="1">
        <f>$G441</f>
        <v>0</v>
      </c>
      <c r="H465" s="1"/>
      <c r="I465" s="1"/>
      <c r="J465" s="36"/>
      <c r="K465" s="36"/>
      <c r="L465" s="1"/>
      <c r="M465" s="1"/>
      <c r="N465" s="1"/>
      <c r="O465" s="1"/>
      <c r="P465" s="1"/>
      <c r="Q465" s="1"/>
      <c r="R465" s="1"/>
      <c r="S465" s="1"/>
      <c r="T465" s="1"/>
      <c r="U465" s="1"/>
      <c r="V465" s="1"/>
      <c r="W465" s="1"/>
      <c r="X465" s="1"/>
      <c r="Y465" s="1"/>
      <c r="AA465" s="41">
        <f>SUM(AA443:AA464)</f>
        <v>0.99999999999999978</v>
      </c>
      <c r="AB465" s="37">
        <f>SUM(Z443:Z464)</f>
        <v>47504123</v>
      </c>
      <c r="AC465" s="1"/>
      <c r="AE465" s="37">
        <f>AG465-AF465</f>
        <v>-620046</v>
      </c>
      <c r="AF465" s="37">
        <f>SUM(AF443:AF464)-AF457</f>
        <v>47504123</v>
      </c>
      <c r="AG465" s="37">
        <f>SUM(AG443:AG464)</f>
        <v>46884077</v>
      </c>
      <c r="AH465" s="69">
        <f>SUM(AH443:AH464)</f>
        <v>19833.800000000003</v>
      </c>
      <c r="AI465" s="69">
        <f>SUM(AI443:AI464)</f>
        <v>201</v>
      </c>
      <c r="AJ465" s="69">
        <f>SUM(AJ443:AJ464)</f>
        <v>15.820569431979749</v>
      </c>
    </row>
    <row r="468" spans="1:36" ht="17" thickBot="1" x14ac:dyDescent="0.25"/>
    <row r="469" spans="1:36" ht="17" thickBot="1" x14ac:dyDescent="0.25">
      <c r="A469" s="3">
        <v>19</v>
      </c>
      <c r="B469" s="1" t="str">
        <f>B$1</f>
        <v>YEAR</v>
      </c>
      <c r="C469" s="1" t="str">
        <f>C$1</f>
        <v>YEAR</v>
      </c>
      <c r="D469" s="1" t="str">
        <f>D$1</f>
        <v>TEAM</v>
      </c>
      <c r="F469" s="1" t="str">
        <f t="shared" ref="F469:Z469" si="53">F$1</f>
        <v>NUMBER</v>
      </c>
      <c r="G469" s="1" t="str">
        <f t="shared" si="53"/>
        <v>PLAYER</v>
      </c>
      <c r="H469" s="1" t="str">
        <f t="shared" si="53"/>
        <v>POS</v>
      </c>
      <c r="I469" s="1" t="str">
        <f t="shared" si="53"/>
        <v>HEIGHT</v>
      </c>
      <c r="J469" s="1" t="str">
        <f t="shared" si="53"/>
        <v>HEIGHT (IN)</v>
      </c>
      <c r="K469" s="1" t="str">
        <f t="shared" si="53"/>
        <v>HEIGHT (M)</v>
      </c>
      <c r="L469" s="1" t="str">
        <f t="shared" si="53"/>
        <v>WEIGHT (LBS)</v>
      </c>
      <c r="M469" s="1" t="str">
        <f t="shared" si="53"/>
        <v>WEIGHT (KG)</v>
      </c>
      <c r="N469" s="1" t="str">
        <f t="shared" si="53"/>
        <v>BMI</v>
      </c>
      <c r="O469" s="1" t="str">
        <f t="shared" si="53"/>
        <v>BIRTH DATE</v>
      </c>
      <c r="P469" s="1" t="str">
        <f t="shared" si="53"/>
        <v>NATION</v>
      </c>
      <c r="Q469" s="1" t="str">
        <f t="shared" si="53"/>
        <v>COUNTRY</v>
      </c>
      <c r="R469" s="1" t="str">
        <f t="shared" si="53"/>
        <v>CONTINENT</v>
      </c>
      <c r="S469" s="1" t="str">
        <f t="shared" si="53"/>
        <v>GLOBAL REGION</v>
      </c>
      <c r="T469" s="1" t="str">
        <f t="shared" si="53"/>
        <v>EXPERIENCE</v>
      </c>
      <c r="U469" s="1"/>
      <c r="V469" s="1" t="str">
        <f t="shared" si="53"/>
        <v>COLLEGE</v>
      </c>
      <c r="W469" s="1" t="str">
        <f t="shared" si="53"/>
        <v>COLLEGE1</v>
      </c>
      <c r="X469" s="1" t="str">
        <f t="shared" si="53"/>
        <v>COLLEGE2</v>
      </c>
      <c r="Y469" s="1" t="str">
        <f t="shared" si="53"/>
        <v>TRANSFER</v>
      </c>
      <c r="Z469" s="1" t="str">
        <f t="shared" si="53"/>
        <v>SALARY</v>
      </c>
      <c r="AA469" s="1" t="s">
        <v>1264</v>
      </c>
      <c r="AD469" s="1" t="str">
        <f>AD$1</f>
        <v>Rk</v>
      </c>
      <c r="AE469" s="1" t="str">
        <f>AE$1</f>
        <v>PLAYER</v>
      </c>
      <c r="AF469" s="1" t="str">
        <f>AF$1</f>
        <v>SALARY - BR</v>
      </c>
      <c r="AG469" s="1" t="str">
        <f>AG$1</f>
        <v>SALARY - KAGGLE</v>
      </c>
      <c r="AH469" s="67" t="str">
        <f>AH$1</f>
        <v>TTL MP</v>
      </c>
      <c r="AI469" s="67" t="str">
        <f>AI$1</f>
        <v>PER</v>
      </c>
      <c r="AJ469" s="67" t="str">
        <f>AJ$1</f>
        <v>WTD-MP-PER</v>
      </c>
    </row>
    <row r="470" spans="1:36" ht="17" thickBot="1" x14ac:dyDescent="0.25">
      <c r="A470" s="3" t="s">
        <v>931</v>
      </c>
      <c r="B470" s="1" t="s">
        <v>136</v>
      </c>
      <c r="C470" s="1">
        <v>2004</v>
      </c>
      <c r="D470" s="1" t="s">
        <v>931</v>
      </c>
      <c r="F470" s="2">
        <v>7</v>
      </c>
      <c r="G470" s="2" t="s">
        <v>967</v>
      </c>
      <c r="H470" s="2" t="s">
        <v>556</v>
      </c>
      <c r="I470" s="4" t="s">
        <v>596</v>
      </c>
      <c r="J470" s="16">
        <f>_xlfn.XLOOKUP($I470,DASHBOARD!$I$2:$I$27,DASHBOARD!$J$2:$J$27,"",0)</f>
        <v>71</v>
      </c>
      <c r="K470" s="23">
        <f>J470/DASHBOARD!$C$3</f>
        <v>1.8034036068072137</v>
      </c>
      <c r="L470" s="2">
        <v>160</v>
      </c>
      <c r="M470" s="26">
        <f>L470/DASHBOARD!$C$4</f>
        <v>72.562358276643991</v>
      </c>
      <c r="N470" s="26">
        <f t="shared" ref="N470:N486" si="54">M470/(K470^2)</f>
        <v>22.311333145305998</v>
      </c>
      <c r="O470" s="5">
        <v>27255</v>
      </c>
      <c r="P470" s="2" t="s">
        <v>557</v>
      </c>
      <c r="Q470" s="2" t="str">
        <f>_xlfn.XLOOKUP($P470,DASHBOARD!$L$2:$L$150,DASHBOARD!M$2:M$150,"",0)</f>
        <v>United States</v>
      </c>
      <c r="R470" s="2" t="str">
        <f>_xlfn.XLOOKUP($P470,DASHBOARD!$L$2:$L$150,DASHBOARD!N$2:N$150,"",0)</f>
        <v>North America</v>
      </c>
      <c r="S470" s="2" t="str">
        <f>_xlfn.XLOOKUP($P470,DASHBOARD!$L$2:$L$150,DASHBOARD!O$2:O$150,"",0)</f>
        <v>Americas</v>
      </c>
      <c r="T470" s="2">
        <v>4</v>
      </c>
      <c r="V470" s="2" t="s">
        <v>859</v>
      </c>
      <c r="W470" s="2" t="s">
        <v>859</v>
      </c>
      <c r="Y470" s="2" t="str">
        <f t="shared" ref="Y470:Y491" si="55">IF(X470="","","X")</f>
        <v/>
      </c>
      <c r="Z470" s="6">
        <f>_xlfn.XLOOKUP($G470,$AE$470:$AE$491,$AF$470:$AF$491,0,0)</f>
        <v>3900000</v>
      </c>
      <c r="AA470" s="43">
        <f>Z470/$AB$492</f>
        <v>7.2975171937925298E-2</v>
      </c>
      <c r="AD470" s="1">
        <v>1</v>
      </c>
      <c r="AE470" s="2" t="s">
        <v>977</v>
      </c>
      <c r="AF470" s="6">
        <v>6500000</v>
      </c>
      <c r="AG470" s="6" cm="1">
        <f t="array" ref="AG470">_xlfn.XLOOKUP($AE470&amp;$C470&amp;$D470,'[1]NBA-Data-1980-2019'!$B$1:$B$16305&amp;'[1]NBA-Data-1980-2019'!$A$1:$A$16305&amp;'[1]NBA-Data-1980-2019'!$D$1:$D$16305,'[1]NBA-Data-1980-2019'!$G$1:$G$16305,"",0)</f>
        <v>6500000</v>
      </c>
      <c r="AH470" s="68" cm="1">
        <f t="array" ref="AH470">_xlfn.XLOOKUP($AE470&amp;$C470&amp;$D470,'[1]NBA-Data-1980-2019'!$B$1:$B$16305&amp;'[1]NBA-Data-1980-2019'!$A$1:$A$16305&amp;'[1]NBA-Data-1980-2019'!$D$1:$D$16305,'[1]NBA-Data-1980-2019'!$H$1:$H$16305,"",0)</f>
        <v>2769</v>
      </c>
      <c r="AI470" s="68" cm="1">
        <f t="array" ref="AI470">_xlfn.XLOOKUP($AE470&amp;$C470&amp;$D470,'[1]NBA-Data-1980-2019'!$B$1:$B$16305&amp;'[1]NBA-Data-1980-2019'!$A$1:$A$16305&amp;'[1]NBA-Data-1980-2019'!$D$1:$D$16305,'[1]NBA-Data-1980-2019'!$F$1:$F$16305,"",0)</f>
        <v>16.8</v>
      </c>
      <c r="AJ470" s="68">
        <f>IFERROR(($AH470/SUM(AH470:AH491))*$AI470,"")</f>
        <v>2.4124461961313077</v>
      </c>
    </row>
    <row r="471" spans="1:36" x14ac:dyDescent="0.2">
      <c r="B471" s="1" t="s">
        <v>136</v>
      </c>
      <c r="C471" s="1">
        <v>2004</v>
      </c>
      <c r="D471" s="1" t="s">
        <v>931</v>
      </c>
      <c r="F471" s="2">
        <v>1</v>
      </c>
      <c r="G471" s="2" t="s">
        <v>968</v>
      </c>
      <c r="H471" s="2" t="s">
        <v>556</v>
      </c>
      <c r="I471" s="4" t="s">
        <v>598</v>
      </c>
      <c r="J471" s="16">
        <f>_xlfn.XLOOKUP($I471,DASHBOARD!$I$2:$I$27,DASHBOARD!$J$2:$J$27,"",0)</f>
        <v>75</v>
      </c>
      <c r="K471" s="23">
        <f>J471/DASHBOARD!$C$3</f>
        <v>1.9050038100076201</v>
      </c>
      <c r="L471" s="2">
        <v>202</v>
      </c>
      <c r="M471" s="26">
        <f>L471/DASHBOARD!$C$4</f>
        <v>91.609977324263042</v>
      </c>
      <c r="N471" s="26">
        <f t="shared" si="54"/>
        <v>25.243587708742755</v>
      </c>
      <c r="O471" s="5">
        <v>28028</v>
      </c>
      <c r="P471" s="2" t="s">
        <v>557</v>
      </c>
      <c r="Q471" s="2" t="str">
        <f>_xlfn.XLOOKUP($P471,DASHBOARD!$L$2:$L$150,DASHBOARD!M$2:M$150,"",0)</f>
        <v>United States</v>
      </c>
      <c r="R471" s="2" t="str">
        <f>_xlfn.XLOOKUP($P471,DASHBOARD!$L$2:$L$150,DASHBOARD!N$2:N$150,"",0)</f>
        <v>North America</v>
      </c>
      <c r="S471" s="2" t="str">
        <f>_xlfn.XLOOKUP($P471,DASHBOARD!$L$2:$L$150,DASHBOARD!O$2:O$150,"",0)</f>
        <v>Americas</v>
      </c>
      <c r="T471" s="2">
        <v>6</v>
      </c>
      <c r="V471" s="2" t="s">
        <v>969</v>
      </c>
      <c r="W471" s="2" t="s">
        <v>969</v>
      </c>
      <c r="Y471" s="2" t="str">
        <f t="shared" si="55"/>
        <v/>
      </c>
      <c r="Z471" s="6">
        <f>_xlfn.XLOOKUP($G471,$AE$470:$AE$491,$AF$470:$AF$491,0,0)</f>
        <v>5000600</v>
      </c>
      <c r="AA471" s="43">
        <f>Z471/$AB$492</f>
        <v>9.3569139690458783E-2</v>
      </c>
      <c r="AD471" s="1">
        <v>2</v>
      </c>
      <c r="AE471" s="2" t="s">
        <v>987</v>
      </c>
      <c r="AF471" s="6">
        <v>6266666</v>
      </c>
      <c r="AG471" s="6" t="str" cm="1">
        <f t="array" ref="AG471">_xlfn.XLOOKUP($AE471&amp;$C471&amp;$D471,'[1]NBA-Data-1980-2019'!$B$1:$B$16305&amp;'[1]NBA-Data-1980-2019'!$A$1:$A$16305&amp;'[1]NBA-Data-1980-2019'!$D$1:$D$16305,'[1]NBA-Data-1980-2019'!$G$1:$G$16305,"",0)</f>
        <v/>
      </c>
      <c r="AH471" s="68" t="str" cm="1">
        <f t="array" ref="AH471">_xlfn.XLOOKUP($AE471&amp;$C471&amp;$D471,'[1]NBA-Data-1980-2019'!$B$1:$B$16305&amp;'[1]NBA-Data-1980-2019'!$A$1:$A$16305&amp;'[1]NBA-Data-1980-2019'!$D$1:$D$16305,'[1]NBA-Data-1980-2019'!$H$1:$H$16305,"",0)</f>
        <v/>
      </c>
      <c r="AI471" s="68" t="str" cm="1">
        <f t="array" ref="AI471">_xlfn.XLOOKUP($AE471&amp;$C471&amp;$D471,'[1]NBA-Data-1980-2019'!$B$1:$B$16305&amp;'[1]NBA-Data-1980-2019'!$A$1:$A$16305&amp;'[1]NBA-Data-1980-2019'!$D$1:$D$16305,'[1]NBA-Data-1980-2019'!$F$1:$F$16305,"",0)</f>
        <v/>
      </c>
      <c r="AJ471" s="68" t="str">
        <f>IFERROR(($AH471/SUM(AH470:AH491))*$AI471,"")</f>
        <v/>
      </c>
    </row>
    <row r="472" spans="1:36" x14ac:dyDescent="0.2">
      <c r="B472" s="1" t="s">
        <v>136</v>
      </c>
      <c r="C472" s="1">
        <v>2004</v>
      </c>
      <c r="D472" s="1" t="s">
        <v>931</v>
      </c>
      <c r="F472" s="2">
        <v>41</v>
      </c>
      <c r="G472" s="2" t="s">
        <v>970</v>
      </c>
      <c r="H472" s="2" t="s">
        <v>552</v>
      </c>
      <c r="I472" s="4" t="s">
        <v>1149</v>
      </c>
      <c r="J472" s="16">
        <f>_xlfn.XLOOKUP($I472,DASHBOARD!$I$2:$I$27,DASHBOARD!$J$2:$J$27,"",0)</f>
        <v>83</v>
      </c>
      <c r="K472" s="23">
        <f>J472/DASHBOARD!$C$3</f>
        <v>2.1082042164084331</v>
      </c>
      <c r="L472" s="2">
        <v>215</v>
      </c>
      <c r="M472" s="26">
        <f>L472/DASHBOARD!$C$4</f>
        <v>97.505668934240362</v>
      </c>
      <c r="N472" s="26">
        <f t="shared" si="54"/>
        <v>21.938377787850026</v>
      </c>
      <c r="O472" s="5">
        <v>25042</v>
      </c>
      <c r="P472" s="2" t="s">
        <v>557</v>
      </c>
      <c r="Q472" s="2" t="str">
        <f>_xlfn.XLOOKUP($P472,DASHBOARD!$L$2:$L$150,DASHBOARD!M$2:M$150,"",0)</f>
        <v>United States</v>
      </c>
      <c r="R472" s="2" t="str">
        <f>_xlfn.XLOOKUP($P472,DASHBOARD!$L$2:$L$150,DASHBOARD!N$2:N$150,"",0)</f>
        <v>North America</v>
      </c>
      <c r="S472" s="2" t="str">
        <f>_xlfn.XLOOKUP($P472,DASHBOARD!$L$2:$L$150,DASHBOARD!O$2:O$150,"",0)</f>
        <v>Americas</v>
      </c>
      <c r="T472" s="2">
        <v>13</v>
      </c>
      <c r="V472" s="2" t="s">
        <v>971</v>
      </c>
      <c r="W472" s="2" t="s">
        <v>971</v>
      </c>
      <c r="Y472" s="2" t="str">
        <f t="shared" si="55"/>
        <v/>
      </c>
      <c r="Z472" s="6">
        <f>_xlfn.XLOOKUP($G472,$AE$470:$AE$491,$AF$470:$AF$491,0,0)</f>
        <v>4000000</v>
      </c>
      <c r="AA472" s="43">
        <f>Z472/$AB$492</f>
        <v>7.4846330192743893E-2</v>
      </c>
      <c r="AD472" s="1">
        <v>3</v>
      </c>
      <c r="AE472" s="2" t="s">
        <v>988</v>
      </c>
      <c r="AF472" s="6">
        <v>5500000</v>
      </c>
      <c r="AG472" s="6" cm="1">
        <f t="array" ref="AG472">_xlfn.XLOOKUP($AE472&amp;$C472&amp;$D472,'[1]NBA-Data-1980-2019'!$B$1:$B$16305&amp;'[1]NBA-Data-1980-2019'!$A$1:$A$16305&amp;'[1]NBA-Data-1980-2019'!$D$1:$D$16305,'[1]NBA-Data-1980-2019'!$G$1:$G$16305,"",0)</f>
        <v>5500000</v>
      </c>
      <c r="AH472" s="68" cm="1">
        <f t="array" ref="AH472">_xlfn.XLOOKUP($AE472&amp;$C472&amp;$D472,'[1]NBA-Data-1980-2019'!$B$1:$B$16305&amp;'[1]NBA-Data-1980-2019'!$A$1:$A$16305&amp;'[1]NBA-Data-1980-2019'!$D$1:$D$16305,'[1]NBA-Data-1980-2019'!$H$1:$H$16305,"",0)</f>
        <v>3053.7000000000003</v>
      </c>
      <c r="AI472" s="68" cm="1">
        <f t="array" ref="AI472">_xlfn.XLOOKUP($AE472&amp;$C472&amp;$D472,'[1]NBA-Data-1980-2019'!$B$1:$B$16305&amp;'[1]NBA-Data-1980-2019'!$A$1:$A$16305&amp;'[1]NBA-Data-1980-2019'!$D$1:$D$16305,'[1]NBA-Data-1980-2019'!$F$1:$F$16305,"",0)</f>
        <v>17.3</v>
      </c>
      <c r="AJ472" s="68">
        <f>IFERROR(($AH472/SUM(AH470:AH491))*$AI472,"")</f>
        <v>2.7396675828449935</v>
      </c>
    </row>
    <row r="473" spans="1:36" x14ac:dyDescent="0.2">
      <c r="B473" s="1" t="s">
        <v>136</v>
      </c>
      <c r="C473" s="1">
        <v>2004</v>
      </c>
      <c r="D473" s="1" t="s">
        <v>931</v>
      </c>
      <c r="F473" s="2">
        <v>44</v>
      </c>
      <c r="G473" s="2" t="s">
        <v>972</v>
      </c>
      <c r="H473" s="2" t="s">
        <v>576</v>
      </c>
      <c r="I473" s="4" t="s">
        <v>601</v>
      </c>
      <c r="J473" s="16">
        <f>_xlfn.XLOOKUP($I473,DASHBOARD!$I$2:$I$27,DASHBOARD!$J$2:$J$27,"",0)</f>
        <v>77</v>
      </c>
      <c r="K473" s="23">
        <f>J473/DASHBOARD!$C$3</f>
        <v>1.9558039116078234</v>
      </c>
      <c r="L473" s="2">
        <v>183</v>
      </c>
      <c r="M473" s="26">
        <f>L473/DASHBOARD!$C$4</f>
        <v>82.993197278911566</v>
      </c>
      <c r="N473" s="26">
        <f t="shared" si="54"/>
        <v>21.69660963120279</v>
      </c>
      <c r="O473" s="5">
        <v>25705</v>
      </c>
      <c r="P473" s="2" t="s">
        <v>557</v>
      </c>
      <c r="Q473" s="2" t="str">
        <f>_xlfn.XLOOKUP($P473,DASHBOARD!$L$2:$L$150,DASHBOARD!M$2:M$150,"",0)</f>
        <v>United States</v>
      </c>
      <c r="R473" s="2" t="str">
        <f>_xlfn.XLOOKUP($P473,DASHBOARD!$L$2:$L$150,DASHBOARD!N$2:N$150,"",0)</f>
        <v>North America</v>
      </c>
      <c r="S473" s="2" t="str">
        <f>_xlfn.XLOOKUP($P473,DASHBOARD!$L$2:$L$150,DASHBOARD!O$2:O$150,"",0)</f>
        <v>Americas</v>
      </c>
      <c r="T473" s="2">
        <v>11</v>
      </c>
      <c r="V473" s="2" t="s">
        <v>636</v>
      </c>
      <c r="W473" s="2" t="s">
        <v>636</v>
      </c>
      <c r="Y473" s="2" t="str">
        <f t="shared" si="55"/>
        <v/>
      </c>
      <c r="Z473" s="6">
        <f>_xlfn.XLOOKUP($G473,$AE$470:$AE$491,$AF$470:$AF$491,0,0)</f>
        <v>2956250</v>
      </c>
      <c r="AA473" s="43">
        <f>Z473/$AB$492</f>
        <v>5.5316115908074788E-2</v>
      </c>
      <c r="AD473" s="1">
        <v>4</v>
      </c>
      <c r="AE473" s="2" t="s">
        <v>968</v>
      </c>
      <c r="AF473" s="6">
        <v>5000600</v>
      </c>
      <c r="AG473" s="6" cm="1">
        <f t="array" ref="AG473">_xlfn.XLOOKUP($AE473&amp;$C473&amp;$D473,'[1]NBA-Data-1980-2019'!$B$1:$B$16305&amp;'[1]NBA-Data-1980-2019'!$A$1:$A$16305&amp;'[1]NBA-Data-1980-2019'!$D$1:$D$16305,'[1]NBA-Data-1980-2019'!$G$1:$G$16305,"",0)</f>
        <v>5000600</v>
      </c>
      <c r="AH473" s="68" cm="1">
        <f t="array" ref="AH473">_xlfn.XLOOKUP($AE473&amp;$C473&amp;$D473,'[1]NBA-Data-1980-2019'!$B$1:$B$16305&amp;'[1]NBA-Data-1980-2019'!$A$1:$A$16305&amp;'[1]NBA-Data-1980-2019'!$D$1:$D$16305,'[1]NBA-Data-1980-2019'!$H$1:$H$16305,"",0)</f>
        <v>2761.2</v>
      </c>
      <c r="AI473" s="68" cm="1">
        <f t="array" ref="AI473">_xlfn.XLOOKUP($AE473&amp;$C473&amp;$D473,'[1]NBA-Data-1980-2019'!$B$1:$B$16305&amp;'[1]NBA-Data-1980-2019'!$A$1:$A$16305&amp;'[1]NBA-Data-1980-2019'!$D$1:$D$16305,'[1]NBA-Data-1980-2019'!$F$1:$F$16305,"",0)</f>
        <v>18.600000000000001</v>
      </c>
      <c r="AJ473" s="68">
        <f>IFERROR(($AH473/SUM(AH470:AH491))*$AI473,"")</f>
        <v>2.6633988487268581</v>
      </c>
    </row>
    <row r="474" spans="1:36" x14ac:dyDescent="0.2">
      <c r="B474" s="1" t="s">
        <v>136</v>
      </c>
      <c r="C474" s="1">
        <v>2004</v>
      </c>
      <c r="D474" s="1" t="s">
        <v>931</v>
      </c>
      <c r="F474" s="2">
        <v>24</v>
      </c>
      <c r="G474" s="2" t="s">
        <v>973</v>
      </c>
      <c r="H474" s="2" t="s">
        <v>570</v>
      </c>
      <c r="I474" s="4" t="s">
        <v>600</v>
      </c>
      <c r="J474" s="16">
        <f>_xlfn.XLOOKUP($I474,DASHBOARD!$I$2:$I$27,DASHBOARD!$J$2:$J$27,"",0)</f>
        <v>80</v>
      </c>
      <c r="K474" s="23">
        <f>J474/DASHBOARD!$C$3</f>
        <v>2.0320040640081283</v>
      </c>
      <c r="L474" s="2">
        <v>220</v>
      </c>
      <c r="M474" s="26">
        <f>L474/DASHBOARD!$C$4</f>
        <v>99.773242630385482</v>
      </c>
      <c r="N474" s="26">
        <f t="shared" si="54"/>
        <v>24.163783871882082</v>
      </c>
      <c r="O474" s="5">
        <v>27861</v>
      </c>
      <c r="P474" s="2" t="s">
        <v>557</v>
      </c>
      <c r="Q474" s="2" t="str">
        <f>_xlfn.XLOOKUP($P474,DASHBOARD!$L$2:$L$150,DASHBOARD!M$2:M$150,"",0)</f>
        <v>United States</v>
      </c>
      <c r="R474" s="2" t="str">
        <f>_xlfn.XLOOKUP($P474,DASHBOARD!$L$2:$L$150,DASHBOARD!N$2:N$150,"",0)</f>
        <v>North America</v>
      </c>
      <c r="S474" s="2" t="str">
        <f>_xlfn.XLOOKUP($P474,DASHBOARD!$L$2:$L$150,DASHBOARD!O$2:O$150,"",0)</f>
        <v>Americas</v>
      </c>
      <c r="T474" s="2">
        <v>2</v>
      </c>
      <c r="V474" s="2" t="s">
        <v>974</v>
      </c>
      <c r="W474" s="2" t="s">
        <v>974</v>
      </c>
      <c r="Y474" s="2" t="str">
        <f t="shared" si="55"/>
        <v/>
      </c>
      <c r="Z474" s="6">
        <f>_xlfn.XLOOKUP($G474,$AE$470:$AE$491,$AF$470:$AF$491,0,0)</f>
        <v>638679</v>
      </c>
      <c r="AA474" s="43">
        <f>Z474/$AB$492</f>
        <v>1.1950694830292869E-2</v>
      </c>
      <c r="AD474" s="1">
        <v>5</v>
      </c>
      <c r="AE474" s="2" t="s">
        <v>991</v>
      </c>
      <c r="AF474" s="6">
        <v>5000000</v>
      </c>
      <c r="AG474" s="6" cm="1">
        <f t="array" ref="AG474">_xlfn.XLOOKUP($AE474&amp;$C474&amp;$D474,'[1]NBA-Data-1980-2019'!$B$1:$B$16305&amp;'[1]NBA-Data-1980-2019'!$A$1:$A$16305&amp;'[1]NBA-Data-1980-2019'!$D$1:$D$16305,'[1]NBA-Data-1980-2019'!$G$1:$G$16305,"",0)</f>
        <v>5000000</v>
      </c>
      <c r="AH474" s="68" cm="1">
        <f t="array" ref="AH474">_xlfn.XLOOKUP($AE474&amp;$C474&amp;$D474,'[1]NBA-Data-1980-2019'!$B$1:$B$16305&amp;'[1]NBA-Data-1980-2019'!$A$1:$A$16305&amp;'[1]NBA-Data-1980-2019'!$D$1:$D$16305,'[1]NBA-Data-1980-2019'!$H$1:$H$16305,"",0)</f>
        <v>1572.1</v>
      </c>
      <c r="AI474" s="68" cm="1">
        <f t="array" ref="AI474">_xlfn.XLOOKUP($AE474&amp;$C474&amp;$D474,'[1]NBA-Data-1980-2019'!$B$1:$B$16305&amp;'[1]NBA-Data-1980-2019'!$A$1:$A$16305&amp;'[1]NBA-Data-1980-2019'!$D$1:$D$16305,'[1]NBA-Data-1980-2019'!$F$1:$F$16305,"",0)</f>
        <v>14.4</v>
      </c>
      <c r="AJ474" s="68">
        <f>IFERROR(($AH474/SUM(AH470:AH491))*$AI474,"")</f>
        <v>1.1739998962816989</v>
      </c>
    </row>
    <row r="475" spans="1:36" x14ac:dyDescent="0.2">
      <c r="B475" s="1" t="s">
        <v>136</v>
      </c>
      <c r="C475" s="1">
        <v>2004</v>
      </c>
      <c r="D475" s="1" t="s">
        <v>931</v>
      </c>
      <c r="F475" s="2">
        <v>8</v>
      </c>
      <c r="G475" s="2" t="s">
        <v>975</v>
      </c>
      <c r="H475" s="2" t="s">
        <v>570</v>
      </c>
      <c r="I475" s="4" t="s">
        <v>604</v>
      </c>
      <c r="J475" s="16">
        <f>_xlfn.XLOOKUP($I475,DASHBOARD!$I$2:$I$27,DASHBOARD!$J$2:$J$27,"",0)</f>
        <v>79</v>
      </c>
      <c r="K475" s="23">
        <f>J475/DASHBOARD!$C$3</f>
        <v>2.0066040132080265</v>
      </c>
      <c r="L475" s="2">
        <v>220</v>
      </c>
      <c r="M475" s="26">
        <f>L475/DASHBOARD!$C$4</f>
        <v>99.773242630385482</v>
      </c>
      <c r="N475" s="26">
        <f t="shared" si="54"/>
        <v>24.779397016511027</v>
      </c>
      <c r="O475" s="5">
        <v>26868</v>
      </c>
      <c r="P475" s="2" t="s">
        <v>557</v>
      </c>
      <c r="Q475" s="2" t="str">
        <f>_xlfn.XLOOKUP($P475,DASHBOARD!$L$2:$L$150,DASHBOARD!M$2:M$150,"",0)</f>
        <v>United States</v>
      </c>
      <c r="R475" s="2" t="str">
        <f>_xlfn.XLOOKUP($P475,DASHBOARD!$L$2:$L$150,DASHBOARD!N$2:N$150,"",0)</f>
        <v>North America</v>
      </c>
      <c r="S475" s="2" t="str">
        <f>_xlfn.XLOOKUP($P475,DASHBOARD!$L$2:$L$150,DASHBOARD!O$2:O$150,"",0)</f>
        <v>Americas</v>
      </c>
      <c r="T475" s="2">
        <v>6</v>
      </c>
      <c r="V475" s="2" t="s">
        <v>976</v>
      </c>
      <c r="W475" s="2" t="s">
        <v>976</v>
      </c>
      <c r="Y475" s="2" t="str">
        <f t="shared" si="55"/>
        <v/>
      </c>
      <c r="Z475" s="6">
        <f>_xlfn.XLOOKUP($G475,$AE$470:$AE$491,$AF$470:$AF$491,0,0)</f>
        <v>813679</v>
      </c>
      <c r="AA475" s="43">
        <f>Z475/$AB$492</f>
        <v>1.5225221776225414E-2</v>
      </c>
      <c r="AD475" s="1">
        <v>6</v>
      </c>
      <c r="AE475" s="2" t="s">
        <v>986</v>
      </c>
      <c r="AF475" s="6">
        <v>4200000</v>
      </c>
      <c r="AG475" s="6" t="str" cm="1">
        <f t="array" ref="AG475">_xlfn.XLOOKUP($AE475&amp;$C475&amp;$D475,'[1]NBA-Data-1980-2019'!$B$1:$B$16305&amp;'[1]NBA-Data-1980-2019'!$A$1:$A$16305&amp;'[1]NBA-Data-1980-2019'!$D$1:$D$16305,'[1]NBA-Data-1980-2019'!$G$1:$G$16305,"",0)</f>
        <v/>
      </c>
      <c r="AH475" s="68" t="str" cm="1">
        <f t="array" ref="AH475">_xlfn.XLOOKUP($AE475&amp;$C475&amp;$D475,'[1]NBA-Data-1980-2019'!$B$1:$B$16305&amp;'[1]NBA-Data-1980-2019'!$A$1:$A$16305&amp;'[1]NBA-Data-1980-2019'!$D$1:$D$16305,'[1]NBA-Data-1980-2019'!$H$1:$H$16305,"",0)</f>
        <v/>
      </c>
      <c r="AI475" s="68" t="str" cm="1">
        <f t="array" ref="AI475">_xlfn.XLOOKUP($AE475&amp;$C475&amp;$D475,'[1]NBA-Data-1980-2019'!$B$1:$B$16305&amp;'[1]NBA-Data-1980-2019'!$A$1:$A$16305&amp;'[1]NBA-Data-1980-2019'!$D$1:$D$16305,'[1]NBA-Data-1980-2019'!$F$1:$F$16305,"",0)</f>
        <v/>
      </c>
      <c r="AJ475" s="68" t="str">
        <f>IFERROR(($AH475/SUM(AH470:AH491))*$AI475,"")</f>
        <v/>
      </c>
    </row>
    <row r="476" spans="1:36" x14ac:dyDescent="0.2">
      <c r="B476" s="1" t="s">
        <v>136</v>
      </c>
      <c r="C476" s="1">
        <v>2004</v>
      </c>
      <c r="D476" s="1" t="s">
        <v>931</v>
      </c>
      <c r="F476" s="2">
        <v>32</v>
      </c>
      <c r="G476" s="2" t="s">
        <v>977</v>
      </c>
      <c r="H476" s="2" t="s">
        <v>576</v>
      </c>
      <c r="I476" s="4" t="s">
        <v>599</v>
      </c>
      <c r="J476" s="16">
        <f>_xlfn.XLOOKUP($I476,DASHBOARD!$I$2:$I$27,DASHBOARD!$J$2:$J$27,"",0)</f>
        <v>78</v>
      </c>
      <c r="K476" s="23">
        <f>J476/DASHBOARD!$C$3</f>
        <v>1.981203962407925</v>
      </c>
      <c r="L476" s="2">
        <v>185</v>
      </c>
      <c r="M476" s="26">
        <f>L476/DASHBOARD!$C$4</f>
        <v>83.900226757369609</v>
      </c>
      <c r="N476" s="26">
        <f t="shared" si="54"/>
        <v>21.374932837478621</v>
      </c>
      <c r="O476" s="5">
        <v>28535</v>
      </c>
      <c r="P476" s="2" t="s">
        <v>557</v>
      </c>
      <c r="Q476" s="2" t="str">
        <f>_xlfn.XLOOKUP($P476,DASHBOARD!$L$2:$L$150,DASHBOARD!M$2:M$150,"",0)</f>
        <v>United States</v>
      </c>
      <c r="R476" s="2" t="str">
        <f>_xlfn.XLOOKUP($P476,DASHBOARD!$L$2:$L$150,DASHBOARD!N$2:N$150,"",0)</f>
        <v>North America</v>
      </c>
      <c r="S476" s="2" t="str">
        <f>_xlfn.XLOOKUP($P476,DASHBOARD!$L$2:$L$150,DASHBOARD!O$2:O$150,"",0)</f>
        <v>Americas</v>
      </c>
      <c r="T476" s="2">
        <v>4</v>
      </c>
      <c r="V476" s="2" t="s">
        <v>817</v>
      </c>
      <c r="W476" s="2" t="s">
        <v>817</v>
      </c>
      <c r="Y476" s="2" t="str">
        <f t="shared" si="55"/>
        <v/>
      </c>
      <c r="Z476" s="6">
        <f>_xlfn.XLOOKUP($G476,$AE$470:$AE$491,$AF$470:$AF$491,0,0)</f>
        <v>6500000</v>
      </c>
      <c r="AA476" s="43">
        <f>Z476/$AB$492</f>
        <v>0.12162528656320883</v>
      </c>
      <c r="AD476" s="1">
        <v>7</v>
      </c>
      <c r="AE476" s="2" t="s">
        <v>970</v>
      </c>
      <c r="AF476" s="6">
        <v>4000000</v>
      </c>
      <c r="AG476" s="6" cm="1">
        <f t="array" ref="AG476">_xlfn.XLOOKUP($AE476&amp;$C476&amp;$D476,'[1]NBA-Data-1980-2019'!$B$1:$B$16305&amp;'[1]NBA-Data-1980-2019'!$A$1:$A$16305&amp;'[1]NBA-Data-1980-2019'!$D$1:$D$16305,'[1]NBA-Data-1980-2019'!$G$1:$G$16305,"",0)</f>
        <v>4000000</v>
      </c>
      <c r="AH476" s="68" cm="1">
        <f t="array" ref="AH476">_xlfn.XLOOKUP($AE476&amp;$C476&amp;$D476,'[1]NBA-Data-1980-2019'!$B$1:$B$16305&amp;'[1]NBA-Data-1980-2019'!$A$1:$A$16305&amp;'[1]NBA-Data-1980-2019'!$D$1:$D$16305,'[1]NBA-Data-1980-2019'!$H$1:$H$16305,"",0)</f>
        <v>890.5</v>
      </c>
      <c r="AI476" s="68" cm="1">
        <f t="array" ref="AI476">_xlfn.XLOOKUP($AE476&amp;$C476&amp;$D476,'[1]NBA-Data-1980-2019'!$B$1:$B$16305&amp;'[1]NBA-Data-1980-2019'!$A$1:$A$16305&amp;'[1]NBA-Data-1980-2019'!$D$1:$D$16305,'[1]NBA-Data-1980-2019'!$F$1:$F$16305,"",0)</f>
        <v>13.8</v>
      </c>
      <c r="AJ476" s="68">
        <f>IFERROR(($AH476/SUM(AH470:AH491))*$AI476,"")</f>
        <v>0.63729191515842976</v>
      </c>
    </row>
    <row r="477" spans="1:36" x14ac:dyDescent="0.2">
      <c r="B477" s="1" t="s">
        <v>136</v>
      </c>
      <c r="C477" s="1">
        <v>2004</v>
      </c>
      <c r="D477" s="1" t="s">
        <v>931</v>
      </c>
      <c r="F477" s="2">
        <v>10</v>
      </c>
      <c r="G477" s="2" t="s">
        <v>978</v>
      </c>
      <c r="H477" s="2" t="s">
        <v>576</v>
      </c>
      <c r="I477" s="4" t="s">
        <v>597</v>
      </c>
      <c r="J477" s="16">
        <f>_xlfn.XLOOKUP($I477,DASHBOARD!$I$2:$I$27,DASHBOARD!$J$2:$J$27,"",0)</f>
        <v>74</v>
      </c>
      <c r="K477" s="23">
        <f>J477/DASHBOARD!$C$3</f>
        <v>1.8796037592075185</v>
      </c>
      <c r="L477" s="2">
        <v>170</v>
      </c>
      <c r="M477" s="26">
        <f>L477/DASHBOARD!$C$4</f>
        <v>77.097505668934232</v>
      </c>
      <c r="N477" s="26">
        <f t="shared" si="54"/>
        <v>21.822661574978174</v>
      </c>
      <c r="O477" s="5">
        <v>25905</v>
      </c>
      <c r="P477" s="2" t="s">
        <v>557</v>
      </c>
      <c r="Q477" s="2" t="str">
        <f>_xlfn.XLOOKUP($P477,DASHBOARD!$L$2:$L$150,DASHBOARD!M$2:M$150,"",0)</f>
        <v>United States</v>
      </c>
      <c r="R477" s="2" t="str">
        <f>_xlfn.XLOOKUP($P477,DASHBOARD!$L$2:$L$150,DASHBOARD!N$2:N$150,"",0)</f>
        <v>North America</v>
      </c>
      <c r="S477" s="2" t="str">
        <f>_xlfn.XLOOKUP($P477,DASHBOARD!$L$2:$L$150,DASHBOARD!O$2:O$150,"",0)</f>
        <v>Americas</v>
      </c>
      <c r="T477" s="2">
        <v>10</v>
      </c>
      <c r="V477" s="2" t="s">
        <v>979</v>
      </c>
      <c r="W477" s="2" t="s">
        <v>1249</v>
      </c>
      <c r="X477" s="2" t="s">
        <v>1250</v>
      </c>
      <c r="Y477" s="2" t="str">
        <f t="shared" si="55"/>
        <v>X</v>
      </c>
      <c r="Z477" s="6">
        <f>_xlfn.XLOOKUP($G477,$AE$470:$AE$491,$AF$470:$AF$491,0,0)</f>
        <v>3000000</v>
      </c>
      <c r="AA477" s="43">
        <f>Z477/$AB$492</f>
        <v>5.613474764455792E-2</v>
      </c>
      <c r="AD477" s="1">
        <v>8</v>
      </c>
      <c r="AE477" s="2" t="s">
        <v>967</v>
      </c>
      <c r="AF477" s="6">
        <v>3900000</v>
      </c>
      <c r="AG477" s="6" t="str" cm="1">
        <f t="array" ref="AG477">_xlfn.XLOOKUP($AE477&amp;$C477&amp;$D477,'[1]NBA-Data-1980-2019'!$B$1:$B$16305&amp;'[1]NBA-Data-1980-2019'!$A$1:$A$16305&amp;'[1]NBA-Data-1980-2019'!$D$1:$D$16305,'[1]NBA-Data-1980-2019'!$G$1:$G$16305,"",0)</f>
        <v/>
      </c>
      <c r="AH477" s="68" t="str" cm="1">
        <f t="array" ref="AH477">_xlfn.XLOOKUP($AE477&amp;$C477&amp;$D477,'[1]NBA-Data-1980-2019'!$B$1:$B$16305&amp;'[1]NBA-Data-1980-2019'!$A$1:$A$16305&amp;'[1]NBA-Data-1980-2019'!$D$1:$D$16305,'[1]NBA-Data-1980-2019'!$H$1:$H$16305,"",0)</f>
        <v/>
      </c>
      <c r="AI477" s="68" t="str" cm="1">
        <f t="array" ref="AI477">_xlfn.XLOOKUP($AE477&amp;$C477&amp;$D477,'[1]NBA-Data-1980-2019'!$B$1:$B$16305&amp;'[1]NBA-Data-1980-2019'!$A$1:$A$16305&amp;'[1]NBA-Data-1980-2019'!$D$1:$D$16305,'[1]NBA-Data-1980-2019'!$F$1:$F$16305,"",0)</f>
        <v/>
      </c>
      <c r="AJ477" s="68" t="str">
        <f>IFERROR(($AH477/SUM(AH470:AH491))*$AI477,"")</f>
        <v/>
      </c>
    </row>
    <row r="478" spans="1:36" x14ac:dyDescent="0.2">
      <c r="B478" s="1" t="s">
        <v>136</v>
      </c>
      <c r="C478" s="1">
        <v>2004</v>
      </c>
      <c r="D478" s="1" t="s">
        <v>931</v>
      </c>
      <c r="F478" s="2">
        <v>7</v>
      </c>
      <c r="G478" s="2" t="s">
        <v>980</v>
      </c>
      <c r="H478" s="2" t="s">
        <v>556</v>
      </c>
      <c r="I478" s="4" t="s">
        <v>597</v>
      </c>
      <c r="J478" s="16">
        <f>_xlfn.XLOOKUP($I478,DASHBOARD!$I$2:$I$27,DASHBOARD!$J$2:$J$27,"",0)</f>
        <v>74</v>
      </c>
      <c r="K478" s="23">
        <f>J478/DASHBOARD!$C$3</f>
        <v>1.8796037592075185</v>
      </c>
      <c r="L478" s="2">
        <v>188</v>
      </c>
      <c r="M478" s="26">
        <f>L478/DASHBOARD!$C$4</f>
        <v>85.260770975056687</v>
      </c>
      <c r="N478" s="26">
        <f t="shared" si="54"/>
        <v>24.133296329975863</v>
      </c>
      <c r="O478" s="5">
        <v>27568</v>
      </c>
      <c r="P478" s="2" t="s">
        <v>557</v>
      </c>
      <c r="Q478" s="2" t="str">
        <f>_xlfn.XLOOKUP($P478,DASHBOARD!$L$2:$L$150,DASHBOARD!M$2:M$150,"",0)</f>
        <v>United States</v>
      </c>
      <c r="R478" s="2" t="str">
        <f>_xlfn.XLOOKUP($P478,DASHBOARD!$L$2:$L$150,DASHBOARD!N$2:N$150,"",0)</f>
        <v>North America</v>
      </c>
      <c r="S478" s="2" t="str">
        <f>_xlfn.XLOOKUP($P478,DASHBOARD!$L$2:$L$150,DASHBOARD!O$2:O$150,"",0)</f>
        <v>Americas</v>
      </c>
      <c r="T478" s="2">
        <v>2</v>
      </c>
      <c r="V478" s="2" t="s">
        <v>981</v>
      </c>
      <c r="W478" s="2" t="s">
        <v>981</v>
      </c>
      <c r="Y478" s="2" t="str">
        <f t="shared" si="55"/>
        <v/>
      </c>
      <c r="Z478" s="6">
        <f>_xlfn.XLOOKUP($G478,$AE$470:$AE$491,$AF$470:$AF$491,0,0)</f>
        <v>0</v>
      </c>
      <c r="AA478" s="43">
        <f>Z478/$AB$492</f>
        <v>0</v>
      </c>
      <c r="AD478" s="1">
        <v>9</v>
      </c>
      <c r="AE478" s="2" t="s">
        <v>982</v>
      </c>
      <c r="AF478" s="6">
        <v>3595800</v>
      </c>
      <c r="AG478" s="6" cm="1">
        <f t="array" ref="AG478">_xlfn.XLOOKUP($AE478&amp;$C478&amp;$D478,'[1]NBA-Data-1980-2019'!$B$1:$B$16305&amp;'[1]NBA-Data-1980-2019'!$A$1:$A$16305&amp;'[1]NBA-Data-1980-2019'!$D$1:$D$16305,'[1]NBA-Data-1980-2019'!$G$1:$G$16305,"",0)</f>
        <v>3595800</v>
      </c>
      <c r="AH478" s="68" cm="1">
        <f t="array" ref="AH478">_xlfn.XLOOKUP($AE478&amp;$C478&amp;$D478,'[1]NBA-Data-1980-2019'!$B$1:$B$16305&amp;'[1]NBA-Data-1980-2019'!$A$1:$A$16305&amp;'[1]NBA-Data-1980-2019'!$D$1:$D$16305,'[1]NBA-Data-1980-2019'!$H$1:$H$16305,"",0)</f>
        <v>159.80000000000001</v>
      </c>
      <c r="AI478" s="68" cm="1">
        <f t="array" ref="AI478">_xlfn.XLOOKUP($AE478&amp;$C478&amp;$D478,'[1]NBA-Data-1980-2019'!$B$1:$B$16305&amp;'[1]NBA-Data-1980-2019'!$A$1:$A$16305&amp;'[1]NBA-Data-1980-2019'!$D$1:$D$16305,'[1]NBA-Data-1980-2019'!$F$1:$F$16305,"",0)</f>
        <v>6.1</v>
      </c>
      <c r="AJ478" s="68">
        <f>IFERROR(($AH478/SUM(AH470:AH491))*$AI478,"")</f>
        <v>5.0551262770315825E-2</v>
      </c>
    </row>
    <row r="479" spans="1:36" x14ac:dyDescent="0.2">
      <c r="B479" s="1" t="s">
        <v>136</v>
      </c>
      <c r="C479" s="1">
        <v>2004</v>
      </c>
      <c r="D479" s="1" t="s">
        <v>931</v>
      </c>
      <c r="F479" s="2">
        <v>31</v>
      </c>
      <c r="G479" s="2" t="s">
        <v>982</v>
      </c>
      <c r="H479" s="2" t="s">
        <v>552</v>
      </c>
      <c r="I479" s="4" t="s">
        <v>1151</v>
      </c>
      <c r="J479" s="16">
        <f>_xlfn.XLOOKUP($I479,DASHBOARD!$I$2:$I$27,DASHBOARD!$J$2:$J$27,"",0)</f>
        <v>85</v>
      </c>
      <c r="K479" s="23">
        <f>J479/DASHBOARD!$C$3</f>
        <v>2.1590043180086362</v>
      </c>
      <c r="L479" s="2">
        <v>250</v>
      </c>
      <c r="M479" s="26">
        <f>L479/DASHBOARD!$C$4</f>
        <v>113.37868480725623</v>
      </c>
      <c r="N479" s="26">
        <f t="shared" si="54"/>
        <v>24.323406225235185</v>
      </c>
      <c r="O479" s="5">
        <v>31218</v>
      </c>
      <c r="P479" s="2" t="s">
        <v>553</v>
      </c>
      <c r="Q479" s="2" t="str">
        <f>_xlfn.XLOOKUP($P479,DASHBOARD!$L$2:$L$150,DASHBOARD!M$2:M$150,"",0)</f>
        <v>Serbia</v>
      </c>
      <c r="R479" s="2" t="str">
        <f>_xlfn.XLOOKUP($P479,DASHBOARD!$L$2:$L$150,DASHBOARD!N$2:N$150,"",0)</f>
        <v>Europe</v>
      </c>
      <c r="S479" s="2" t="str">
        <f>_xlfn.XLOOKUP($P479,DASHBOARD!$L$2:$L$150,DASHBOARD!O$2:O$150,"",0)</f>
        <v>Eurasia</v>
      </c>
      <c r="T479" s="2" t="s">
        <v>563</v>
      </c>
      <c r="Y479" s="2" t="str">
        <f t="shared" si="55"/>
        <v/>
      </c>
      <c r="Z479" s="6">
        <f>_xlfn.XLOOKUP($G479,$AE$470:$AE$491,$AF$470:$AF$491,0,0)</f>
        <v>3595800</v>
      </c>
      <c r="AA479" s="43">
        <f>Z479/$AB$492</f>
        <v>6.7283108526767124E-2</v>
      </c>
      <c r="AD479" s="1">
        <v>10</v>
      </c>
      <c r="AE479" s="2" t="s">
        <v>978</v>
      </c>
      <c r="AF479" s="6">
        <v>3000000</v>
      </c>
      <c r="AG479" s="6" cm="1">
        <f t="array" ref="AG479">_xlfn.XLOOKUP($AE479&amp;$C479&amp;$D479,'[1]NBA-Data-1980-2019'!$B$1:$B$16305&amp;'[1]NBA-Data-1980-2019'!$A$1:$A$16305&amp;'[1]NBA-Data-1980-2019'!$D$1:$D$16305,'[1]NBA-Data-1980-2019'!$G$1:$G$16305,"",0)</f>
        <v>3000000</v>
      </c>
      <c r="AH479" s="68" cm="1">
        <f t="array" ref="AH479">_xlfn.XLOOKUP($AE479&amp;$C479&amp;$D479,'[1]NBA-Data-1980-2019'!$B$1:$B$16305&amp;'[1]NBA-Data-1980-2019'!$A$1:$A$16305&amp;'[1]NBA-Data-1980-2019'!$D$1:$D$16305,'[1]NBA-Data-1980-2019'!$H$1:$H$16305,"",0)</f>
        <v>660</v>
      </c>
      <c r="AI479" s="68" cm="1">
        <f t="array" ref="AI479">_xlfn.XLOOKUP($AE479&amp;$C479&amp;$D479,'[1]NBA-Data-1980-2019'!$B$1:$B$16305&amp;'[1]NBA-Data-1980-2019'!$A$1:$A$16305&amp;'[1]NBA-Data-1980-2019'!$D$1:$D$16305,'[1]NBA-Data-1980-2019'!$F$1:$F$16305,"",0)</f>
        <v>9</v>
      </c>
      <c r="AJ479" s="68">
        <f>IFERROR(($AH479/SUM(AH470:AH491))*$AI479,"")</f>
        <v>0.3080433542498574</v>
      </c>
    </row>
    <row r="480" spans="1:36" x14ac:dyDescent="0.2">
      <c r="B480" s="1" t="s">
        <v>136</v>
      </c>
      <c r="C480" s="1">
        <v>2004</v>
      </c>
      <c r="D480" s="1" t="s">
        <v>931</v>
      </c>
      <c r="F480" s="2">
        <v>13</v>
      </c>
      <c r="G480" s="2" t="s">
        <v>983</v>
      </c>
      <c r="H480" s="2" t="s">
        <v>566</v>
      </c>
      <c r="I480" s="4" t="s">
        <v>1149</v>
      </c>
      <c r="J480" s="16">
        <f>_xlfn.XLOOKUP($I480,DASHBOARD!$I$2:$I$27,DASHBOARD!$J$2:$J$27,"",0)</f>
        <v>83</v>
      </c>
      <c r="K480" s="23">
        <f>J480/DASHBOARD!$C$3</f>
        <v>2.1082042164084331</v>
      </c>
      <c r="L480" s="2">
        <v>249</v>
      </c>
      <c r="M480" s="26">
        <f>L480/DASHBOARD!$C$4</f>
        <v>112.92517006802721</v>
      </c>
      <c r="N480" s="26">
        <f t="shared" si="54"/>
        <v>25.407702647323983</v>
      </c>
      <c r="O480" s="5">
        <v>29001</v>
      </c>
      <c r="P480" s="2" t="s">
        <v>984</v>
      </c>
      <c r="Q480" s="2" t="str">
        <f>_xlfn.XLOOKUP($P480,DASHBOARD!$L$2:$L$150,DASHBOARD!M$2:M$150,"",0)</f>
        <v>Turkey</v>
      </c>
      <c r="R480" s="2" t="str">
        <f>_xlfn.XLOOKUP($P480,DASHBOARD!$L$2:$L$150,DASHBOARD!N$2:N$150,"",0)</f>
        <v>Asia + Europe</v>
      </c>
      <c r="S480" s="2" t="str">
        <f>_xlfn.XLOOKUP($P480,DASHBOARD!$L$2:$L$150,DASHBOARD!O$2:O$150,"",0)</f>
        <v>Eurasia</v>
      </c>
      <c r="T480" s="2">
        <v>1</v>
      </c>
      <c r="Y480" s="2" t="str">
        <f t="shared" si="55"/>
        <v/>
      </c>
      <c r="Z480" s="6">
        <f>_xlfn.XLOOKUP($G480,$AE$470:$AE$491,$AF$470:$AF$491,0,0)</f>
        <v>1100000</v>
      </c>
      <c r="AA480" s="43">
        <f>Z480/$AB$492</f>
        <v>2.0582740803004571E-2</v>
      </c>
      <c r="AD480" s="1">
        <v>11</v>
      </c>
      <c r="AE480" s="2" t="s">
        <v>972</v>
      </c>
      <c r="AF480" s="6">
        <v>2956250</v>
      </c>
      <c r="AG480" s="6" t="str" cm="1">
        <f t="array" ref="AG480">_xlfn.XLOOKUP($AE480&amp;$C480&amp;$D480,'[1]NBA-Data-1980-2019'!$B$1:$B$16305&amp;'[1]NBA-Data-1980-2019'!$A$1:$A$16305&amp;'[1]NBA-Data-1980-2019'!$D$1:$D$16305,'[1]NBA-Data-1980-2019'!$G$1:$G$16305,"",0)</f>
        <v/>
      </c>
      <c r="AH480" s="68" t="str" cm="1">
        <f t="array" ref="AH480">_xlfn.XLOOKUP($AE480&amp;$C480&amp;$D480,'[1]NBA-Data-1980-2019'!$B$1:$B$16305&amp;'[1]NBA-Data-1980-2019'!$A$1:$A$16305&amp;'[1]NBA-Data-1980-2019'!$D$1:$D$16305,'[1]NBA-Data-1980-2019'!$H$1:$H$16305,"",0)</f>
        <v/>
      </c>
      <c r="AI480" s="68" t="str" cm="1">
        <f t="array" ref="AI480">_xlfn.XLOOKUP($AE480&amp;$C480&amp;$D480,'[1]NBA-Data-1980-2019'!$B$1:$B$16305&amp;'[1]NBA-Data-1980-2019'!$A$1:$A$16305&amp;'[1]NBA-Data-1980-2019'!$D$1:$D$16305,'[1]NBA-Data-1980-2019'!$F$1:$F$16305,"",0)</f>
        <v/>
      </c>
      <c r="AJ480" s="68" t="str">
        <f>IFERROR(($AH480/SUM(AH470:AH491))*$AI480,"")</f>
        <v/>
      </c>
    </row>
    <row r="481" spans="1:36" x14ac:dyDescent="0.2">
      <c r="B481" s="1" t="s">
        <v>136</v>
      </c>
      <c r="C481" s="1">
        <v>2004</v>
      </c>
      <c r="D481" s="1" t="s">
        <v>931</v>
      </c>
      <c r="F481" s="2">
        <v>22</v>
      </c>
      <c r="G481" s="2" t="s">
        <v>985</v>
      </c>
      <c r="H481" s="2" t="s">
        <v>570</v>
      </c>
      <c r="I481" s="4" t="s">
        <v>602</v>
      </c>
      <c r="J481" s="16">
        <f>_xlfn.XLOOKUP($I481,DASHBOARD!$I$2:$I$27,DASHBOARD!$J$2:$J$27,"",0)</f>
        <v>81</v>
      </c>
      <c r="K481" s="23">
        <f>J481/DASHBOARD!$C$3</f>
        <v>2.0574041148082296</v>
      </c>
      <c r="L481" s="2">
        <v>212</v>
      </c>
      <c r="M481" s="26">
        <f>L481/DASHBOARD!$C$4</f>
        <v>96.145124716553283</v>
      </c>
      <c r="N481" s="26">
        <f t="shared" si="54"/>
        <v>22.713709078001976</v>
      </c>
      <c r="O481" s="5">
        <v>29279</v>
      </c>
      <c r="P481" s="2" t="s">
        <v>557</v>
      </c>
      <c r="Q481" s="2" t="str">
        <f>_xlfn.XLOOKUP($P481,DASHBOARD!$L$2:$L$150,DASHBOARD!M$2:M$150,"",0)</f>
        <v>United States</v>
      </c>
      <c r="R481" s="2" t="str">
        <f>_xlfn.XLOOKUP($P481,DASHBOARD!$L$2:$L$150,DASHBOARD!N$2:N$150,"",0)</f>
        <v>North America</v>
      </c>
      <c r="S481" s="2" t="str">
        <f>_xlfn.XLOOKUP($P481,DASHBOARD!$L$2:$L$150,DASHBOARD!O$2:O$150,"",0)</f>
        <v>Americas</v>
      </c>
      <c r="T481" s="2">
        <v>1</v>
      </c>
      <c r="V481" s="2" t="s">
        <v>676</v>
      </c>
      <c r="W481" s="2" t="s">
        <v>676</v>
      </c>
      <c r="Y481" s="2" t="str">
        <f t="shared" si="55"/>
        <v/>
      </c>
      <c r="Z481" s="6">
        <f>_xlfn.XLOOKUP($G481,$AE$470:$AE$491,$AF$470:$AF$491,0,0)</f>
        <v>971160</v>
      </c>
      <c r="AA481" s="43">
        <f>Z481/$AB$492</f>
        <v>1.8171940507496289E-2</v>
      </c>
      <c r="AD481" s="1">
        <v>12</v>
      </c>
      <c r="AE481" s="2" t="s">
        <v>983</v>
      </c>
      <c r="AF481" s="6">
        <v>1100000</v>
      </c>
      <c r="AG481" s="6" cm="1">
        <f t="array" ref="AG481">_xlfn.XLOOKUP($AE481&amp;$C481&amp;$D481,'[1]NBA-Data-1980-2019'!$B$1:$B$16305&amp;'[1]NBA-Data-1980-2019'!$A$1:$A$16305&amp;'[1]NBA-Data-1980-2019'!$D$1:$D$16305,'[1]NBA-Data-1980-2019'!$G$1:$G$16305,"",0)</f>
        <v>1100000</v>
      </c>
      <c r="AH481" s="68" cm="1">
        <f t="array" ref="AH481">_xlfn.XLOOKUP($AE481&amp;$C481&amp;$D481,'[1]NBA-Data-1980-2019'!$B$1:$B$16305&amp;'[1]NBA-Data-1980-2019'!$A$1:$A$16305&amp;'[1]NBA-Data-1980-2019'!$D$1:$D$16305,'[1]NBA-Data-1980-2019'!$H$1:$H$16305,"",0)</f>
        <v>1583.3</v>
      </c>
      <c r="AI481" s="68" cm="1">
        <f t="array" ref="AI481">_xlfn.XLOOKUP($AE481&amp;$C481&amp;$D481,'[1]NBA-Data-1980-2019'!$B$1:$B$16305&amp;'[1]NBA-Data-1980-2019'!$A$1:$A$16305&amp;'[1]NBA-Data-1980-2019'!$D$1:$D$16305,'[1]NBA-Data-1980-2019'!$F$1:$F$16305,"",0)</f>
        <v>18.3</v>
      </c>
      <c r="AJ481" s="68">
        <f>IFERROR(($AH481/SUM(AH470:AH491))*$AI481,"")</f>
        <v>1.5025872530207955</v>
      </c>
    </row>
    <row r="482" spans="1:36" x14ac:dyDescent="0.2">
      <c r="B482" s="1" t="s">
        <v>136</v>
      </c>
      <c r="C482" s="1">
        <v>2004</v>
      </c>
      <c r="D482" s="1" t="s">
        <v>931</v>
      </c>
      <c r="F482" s="2">
        <v>39</v>
      </c>
      <c r="G482" s="2" t="s">
        <v>986</v>
      </c>
      <c r="H482" s="2" t="s">
        <v>552</v>
      </c>
      <c r="I482" s="4" t="s">
        <v>1151</v>
      </c>
      <c r="J482" s="16">
        <f>_xlfn.XLOOKUP($I482,DASHBOARD!$I$2:$I$27,DASHBOARD!$J$2:$J$27,"",0)</f>
        <v>85</v>
      </c>
      <c r="K482" s="23">
        <f>J482/DASHBOARD!$C$3</f>
        <v>2.1590043180086362</v>
      </c>
      <c r="L482" s="2">
        <v>257</v>
      </c>
      <c r="M482" s="26">
        <f>L482/DASHBOARD!$C$4</f>
        <v>116.55328798185941</v>
      </c>
      <c r="N482" s="26">
        <f t="shared" si="54"/>
        <v>25.00446159954177</v>
      </c>
      <c r="O482" s="5">
        <v>26398</v>
      </c>
      <c r="P482" s="2" t="s">
        <v>553</v>
      </c>
      <c r="Q482" s="2" t="str">
        <f>_xlfn.XLOOKUP($P482,DASHBOARD!$L$2:$L$150,DASHBOARD!M$2:M$150,"",0)</f>
        <v>Serbia</v>
      </c>
      <c r="R482" s="2" t="str">
        <f>_xlfn.XLOOKUP($P482,DASHBOARD!$L$2:$L$150,DASHBOARD!N$2:N$150,"",0)</f>
        <v>Europe</v>
      </c>
      <c r="S482" s="2" t="str">
        <f>_xlfn.XLOOKUP($P482,DASHBOARD!$L$2:$L$150,DASHBOARD!O$2:O$150,"",0)</f>
        <v>Eurasia</v>
      </c>
      <c r="T482" s="2">
        <v>2</v>
      </c>
      <c r="Y482" s="2" t="str">
        <f t="shared" si="55"/>
        <v/>
      </c>
      <c r="Z482" s="6">
        <f>_xlfn.XLOOKUP($G482,$AE$470:$AE$491,$AF$470:$AF$491,0,0)</f>
        <v>4200000</v>
      </c>
      <c r="AA482" s="43">
        <f>Z482/$AB$492</f>
        <v>7.8588646702381096E-2</v>
      </c>
      <c r="AD482" s="1">
        <v>13</v>
      </c>
      <c r="AE482" s="2" t="s">
        <v>985</v>
      </c>
      <c r="AF482" s="6">
        <v>971160</v>
      </c>
      <c r="AG482" s="6" cm="1">
        <f t="array" ref="AG482">_xlfn.XLOOKUP($AE482&amp;$C482&amp;$D482,'[1]NBA-Data-1980-2019'!$B$1:$B$16305&amp;'[1]NBA-Data-1980-2019'!$A$1:$A$16305&amp;'[1]NBA-Data-1980-2019'!$D$1:$D$16305,'[1]NBA-Data-1980-2019'!$G$1:$G$16305,"",0)</f>
        <v>971160</v>
      </c>
      <c r="AH482" s="68" cm="1">
        <f t="array" ref="AH482">_xlfn.XLOOKUP($AE482&amp;$C482&amp;$D482,'[1]NBA-Data-1980-2019'!$B$1:$B$16305&amp;'[1]NBA-Data-1980-2019'!$A$1:$A$16305&amp;'[1]NBA-Data-1980-2019'!$D$1:$D$16305,'[1]NBA-Data-1980-2019'!$H$1:$H$16305,"",0)</f>
        <v>2697.7999999999997</v>
      </c>
      <c r="AI482" s="68" cm="1">
        <f t="array" ref="AI482">_xlfn.XLOOKUP($AE482&amp;$C482&amp;$D482,'[1]NBA-Data-1980-2019'!$B$1:$B$16305&amp;'[1]NBA-Data-1980-2019'!$A$1:$A$16305&amp;'[1]NBA-Data-1980-2019'!$D$1:$D$16305,'[1]NBA-Data-1980-2019'!$F$1:$F$16305,"",0)</f>
        <v>13.3</v>
      </c>
      <c r="AJ482" s="68">
        <f>IFERROR(($AH482/SUM(AH470:AH491))*$AI482,"")</f>
        <v>1.8607446974018564</v>
      </c>
    </row>
    <row r="483" spans="1:36" x14ac:dyDescent="0.2">
      <c r="B483" s="1" t="s">
        <v>136</v>
      </c>
      <c r="C483" s="1">
        <v>2004</v>
      </c>
      <c r="D483" s="1" t="s">
        <v>931</v>
      </c>
      <c r="F483" s="2">
        <v>5</v>
      </c>
      <c r="G483" s="2" t="s">
        <v>987</v>
      </c>
      <c r="H483" s="2" t="s">
        <v>576</v>
      </c>
      <c r="I483" s="4" t="s">
        <v>601</v>
      </c>
      <c r="J483" s="16">
        <f>_xlfn.XLOOKUP($I483,DASHBOARD!$I$2:$I$27,DASHBOARD!$J$2:$J$27,"",0)</f>
        <v>77</v>
      </c>
      <c r="K483" s="23">
        <f>J483/DASHBOARD!$C$3</f>
        <v>1.9558039116078234</v>
      </c>
      <c r="L483" s="2">
        <v>200</v>
      </c>
      <c r="M483" s="26">
        <f>L483/DASHBOARD!$C$4</f>
        <v>90.702947845804985</v>
      </c>
      <c r="N483" s="26">
        <f t="shared" si="54"/>
        <v>23.712141673445672</v>
      </c>
      <c r="O483" s="5">
        <v>26748</v>
      </c>
      <c r="P483" s="2" t="s">
        <v>557</v>
      </c>
      <c r="Q483" s="2" t="str">
        <f>_xlfn.XLOOKUP($P483,DASHBOARD!$L$2:$L$150,DASHBOARD!M$2:M$150,"",0)</f>
        <v>United States</v>
      </c>
      <c r="R483" s="2" t="str">
        <f>_xlfn.XLOOKUP($P483,DASHBOARD!$L$2:$L$150,DASHBOARD!N$2:N$150,"",0)</f>
        <v>North America</v>
      </c>
      <c r="S483" s="2" t="str">
        <f>_xlfn.XLOOKUP($P483,DASHBOARD!$L$2:$L$150,DASHBOARD!O$2:O$150,"",0)</f>
        <v>Americas</v>
      </c>
      <c r="T483" s="2">
        <v>8</v>
      </c>
      <c r="V483" s="2" t="s">
        <v>900</v>
      </c>
      <c r="W483" s="2" t="s">
        <v>900</v>
      </c>
      <c r="Y483" s="2" t="str">
        <f t="shared" si="55"/>
        <v/>
      </c>
      <c r="Z483" s="6">
        <f>_xlfn.XLOOKUP($G483,$AE$470:$AE$491,$AF$470:$AF$491,0,0)</f>
        <v>6266666</v>
      </c>
      <c r="AA483" s="43">
        <f>Z483/$AB$492</f>
        <v>0.1172592381609104</v>
      </c>
      <c r="AD483" s="1">
        <v>14</v>
      </c>
      <c r="AE483" s="2" t="s">
        <v>975</v>
      </c>
      <c r="AF483" s="6">
        <v>813679</v>
      </c>
      <c r="AG483" s="6" cm="1">
        <f t="array" ref="AG483">_xlfn.XLOOKUP($AE483&amp;$C483&amp;$D483,'[1]NBA-Data-1980-2019'!$B$1:$B$16305&amp;'[1]NBA-Data-1980-2019'!$A$1:$A$16305&amp;'[1]NBA-Data-1980-2019'!$D$1:$D$16305,'[1]NBA-Data-1980-2019'!$G$1:$G$16305,"",0)</f>
        <v>813679</v>
      </c>
      <c r="AH483" s="68" cm="1">
        <f t="array" ref="AH483">_xlfn.XLOOKUP($AE483&amp;$C483&amp;$D483,'[1]NBA-Data-1980-2019'!$B$1:$B$16305&amp;'[1]NBA-Data-1980-2019'!$A$1:$A$16305&amp;'[1]NBA-Data-1980-2019'!$D$1:$D$16305,'[1]NBA-Data-1980-2019'!$H$1:$H$16305,"",0)</f>
        <v>486</v>
      </c>
      <c r="AI483" s="68" cm="1">
        <f t="array" ref="AI483">_xlfn.XLOOKUP($AE483&amp;$C483&amp;$D483,'[1]NBA-Data-1980-2019'!$B$1:$B$16305&amp;'[1]NBA-Data-1980-2019'!$A$1:$A$16305&amp;'[1]NBA-Data-1980-2019'!$D$1:$D$16305,'[1]NBA-Data-1980-2019'!$F$1:$F$16305,"",0)</f>
        <v>8.3000000000000007</v>
      </c>
      <c r="AJ483" s="68">
        <f>IFERROR(($AH483/SUM(AH470:AH491))*$AI483,"")</f>
        <v>0.20918944147694865</v>
      </c>
    </row>
    <row r="484" spans="1:36" x14ac:dyDescent="0.2">
      <c r="B484" s="1" t="s">
        <v>136</v>
      </c>
      <c r="C484" s="1">
        <v>2004</v>
      </c>
      <c r="D484" s="1" t="s">
        <v>931</v>
      </c>
      <c r="F484" s="2">
        <v>3</v>
      </c>
      <c r="G484" s="2" t="s">
        <v>988</v>
      </c>
      <c r="H484" s="2" t="s">
        <v>552</v>
      </c>
      <c r="I484" s="4" t="s">
        <v>602</v>
      </c>
      <c r="J484" s="16">
        <f>_xlfn.XLOOKUP($I484,DASHBOARD!$I$2:$I$27,DASHBOARD!$J$2:$J$27,"",0)</f>
        <v>81</v>
      </c>
      <c r="K484" s="23">
        <f>J484/DASHBOARD!$C$3</f>
        <v>2.0574041148082296</v>
      </c>
      <c r="L484" s="2">
        <v>240</v>
      </c>
      <c r="M484" s="26">
        <f>L484/DASHBOARD!$C$4</f>
        <v>108.84353741496598</v>
      </c>
      <c r="N484" s="26">
        <f t="shared" si="54"/>
        <v>25.713632918492802</v>
      </c>
      <c r="O484" s="5">
        <v>27282</v>
      </c>
      <c r="P484" s="2" t="s">
        <v>557</v>
      </c>
      <c r="Q484" s="2" t="str">
        <f>_xlfn.XLOOKUP($P484,DASHBOARD!$L$2:$L$150,DASHBOARD!M$2:M$150,"",0)</f>
        <v>United States</v>
      </c>
      <c r="R484" s="2" t="str">
        <f>_xlfn.XLOOKUP($P484,DASHBOARD!$L$2:$L$150,DASHBOARD!N$2:N$150,"",0)</f>
        <v>North America</v>
      </c>
      <c r="S484" s="2" t="str">
        <f>_xlfn.XLOOKUP($P484,DASHBOARD!$L$2:$L$150,DASHBOARD!O$2:O$150,"",0)</f>
        <v>Americas</v>
      </c>
      <c r="T484" s="2">
        <v>7</v>
      </c>
      <c r="V484" s="2" t="s">
        <v>989</v>
      </c>
      <c r="W484" s="2" t="s">
        <v>989</v>
      </c>
      <c r="Y484" s="2" t="str">
        <f t="shared" si="55"/>
        <v/>
      </c>
      <c r="Z484" s="6">
        <f>_xlfn.XLOOKUP($G484,$AE$470:$AE$491,$AF$470:$AF$491,0,0)</f>
        <v>5500000</v>
      </c>
      <c r="AA484" s="43">
        <f>Z484/$AB$492</f>
        <v>0.10291370401502285</v>
      </c>
      <c r="AD484" s="1">
        <v>15</v>
      </c>
      <c r="AE484" s="2" t="s">
        <v>973</v>
      </c>
      <c r="AF484" s="6">
        <v>638679</v>
      </c>
      <c r="AG484" s="6" cm="1">
        <f t="array" ref="AG484">_xlfn.XLOOKUP($AE484&amp;$C484&amp;$D484,'[1]NBA-Data-1980-2019'!$B$1:$B$16305&amp;'[1]NBA-Data-1980-2019'!$A$1:$A$16305&amp;'[1]NBA-Data-1980-2019'!$D$1:$D$16305,'[1]NBA-Data-1980-2019'!$G$1:$G$16305,"",0)</f>
        <v>638679</v>
      </c>
      <c r="AH484" s="68" cm="1">
        <f t="array" ref="AH484">_xlfn.XLOOKUP($AE484&amp;$C484&amp;$D484,'[1]NBA-Data-1980-2019'!$B$1:$B$16305&amp;'[1]NBA-Data-1980-2019'!$A$1:$A$16305&amp;'[1]NBA-Data-1980-2019'!$D$1:$D$16305,'[1]NBA-Data-1980-2019'!$H$1:$H$16305,"",0)</f>
        <v>262.8</v>
      </c>
      <c r="AI484" s="68" cm="1">
        <f t="array" ref="AI484">_xlfn.XLOOKUP($AE484&amp;$C484&amp;$D484,'[1]NBA-Data-1980-2019'!$B$1:$B$16305&amp;'[1]NBA-Data-1980-2019'!$A$1:$A$16305&amp;'[1]NBA-Data-1980-2019'!$D$1:$D$16305,'[1]NBA-Data-1980-2019'!$F$1:$F$16305,"",0)</f>
        <v>6.5</v>
      </c>
      <c r="AJ484" s="68">
        <f>IFERROR(($AH484/SUM(AH470:AH491))*$AI484,"")</f>
        <v>8.85858009645802E-2</v>
      </c>
    </row>
    <row r="485" spans="1:36" x14ac:dyDescent="0.2">
      <c r="B485" s="1" t="s">
        <v>136</v>
      </c>
      <c r="C485" s="1">
        <v>2004</v>
      </c>
      <c r="D485" s="1" t="s">
        <v>931</v>
      </c>
      <c r="F485" s="2">
        <v>30</v>
      </c>
      <c r="G485" s="2" t="s">
        <v>990</v>
      </c>
      <c r="H485" s="2" t="s">
        <v>566</v>
      </c>
      <c r="I485" s="4" t="s">
        <v>595</v>
      </c>
      <c r="J485" s="16">
        <f>_xlfn.XLOOKUP($I485,DASHBOARD!$I$2:$I$27,DASHBOARD!$J$2:$J$27,"",0)</f>
        <v>82</v>
      </c>
      <c r="K485" s="23">
        <f>J485/DASHBOARD!$C$3</f>
        <v>2.0828041656083314</v>
      </c>
      <c r="L485" s="2">
        <v>225</v>
      </c>
      <c r="M485" s="26">
        <f>L485/DASHBOARD!$C$4</f>
        <v>102.0408163265306</v>
      </c>
      <c r="N485" s="26">
        <f t="shared" si="54"/>
        <v>23.522151841105266</v>
      </c>
      <c r="O485" s="5">
        <v>27289</v>
      </c>
      <c r="P485" s="2" t="s">
        <v>557</v>
      </c>
      <c r="Q485" s="2" t="str">
        <f>_xlfn.XLOOKUP($P485,DASHBOARD!$L$2:$L$150,DASHBOARD!M$2:M$150,"",0)</f>
        <v>United States</v>
      </c>
      <c r="R485" s="2" t="str">
        <f>_xlfn.XLOOKUP($P485,DASHBOARD!$L$2:$L$150,DASHBOARD!N$2:N$150,"",0)</f>
        <v>North America</v>
      </c>
      <c r="S485" s="2" t="str">
        <f>_xlfn.XLOOKUP($P485,DASHBOARD!$L$2:$L$150,DASHBOARD!O$2:O$150,"",0)</f>
        <v>Americas</v>
      </c>
      <c r="T485" s="2">
        <v>8</v>
      </c>
      <c r="V485" s="2" t="s">
        <v>636</v>
      </c>
      <c r="W485" s="2" t="s">
        <v>636</v>
      </c>
      <c r="Y485" s="2" t="str">
        <f t="shared" si="55"/>
        <v/>
      </c>
      <c r="Z485" s="6">
        <f>_xlfn.XLOOKUP($G485,$AE$470:$AE$491,$AF$470:$AF$491,0,0)</f>
        <v>0</v>
      </c>
      <c r="AA485" s="43">
        <f>Z485/$AB$492</f>
        <v>0</v>
      </c>
      <c r="AD485" s="1">
        <v>16</v>
      </c>
      <c r="AE485" s="2" t="s">
        <v>990</v>
      </c>
      <c r="AF485" s="6"/>
      <c r="AG485" s="6" cm="1">
        <f t="array" ref="AG485">_xlfn.XLOOKUP($AE485&amp;$C485&amp;$D485,'[1]NBA-Data-1980-2019'!$B$1:$B$16305&amp;'[1]NBA-Data-1980-2019'!$A$1:$A$16305&amp;'[1]NBA-Data-1980-2019'!$D$1:$D$16305,'[1]NBA-Data-1980-2019'!$G$1:$G$16305,"",0)</f>
        <v>17000000</v>
      </c>
      <c r="AH485" s="68" cm="1">
        <f t="array" ref="AH485">_xlfn.XLOOKUP($AE485&amp;$C485&amp;$D485,'[1]NBA-Data-1980-2019'!$B$1:$B$16305&amp;'[1]NBA-Data-1980-2019'!$A$1:$A$16305&amp;'[1]NBA-Data-1980-2019'!$D$1:$D$16305,'[1]NBA-Data-1980-2019'!$H$1:$H$16305,"",0)</f>
        <v>2386.8000000000002</v>
      </c>
      <c r="AI485" s="68" cm="1">
        <f t="array" ref="AI485">_xlfn.XLOOKUP($AE485&amp;$C485&amp;$D485,'[1]NBA-Data-1980-2019'!$B$1:$B$16305&amp;'[1]NBA-Data-1980-2019'!$A$1:$A$16305&amp;'[1]NBA-Data-1980-2019'!$D$1:$D$16305,'[1]NBA-Data-1980-2019'!$F$1:$F$16305,"",0)</f>
        <v>17.8</v>
      </c>
      <c r="AJ485" s="68">
        <f>IFERROR(($AH485/SUM(AH470:AH491))*$AI485,"")</f>
        <v>2.2032380853601619</v>
      </c>
    </row>
    <row r="486" spans="1:36" x14ac:dyDescent="0.2">
      <c r="B486" s="1" t="s">
        <v>136</v>
      </c>
      <c r="C486" s="1">
        <v>2004</v>
      </c>
      <c r="D486" s="1" t="s">
        <v>931</v>
      </c>
      <c r="F486" s="2">
        <v>34</v>
      </c>
      <c r="G486" s="2" t="s">
        <v>991</v>
      </c>
      <c r="H486" s="2" t="s">
        <v>566</v>
      </c>
      <c r="I486" s="4" t="s">
        <v>604</v>
      </c>
      <c r="J486" s="16">
        <f>_xlfn.XLOOKUP($I486,DASHBOARD!$I$2:$I$27,DASHBOARD!$J$2:$J$27,"",0)</f>
        <v>79</v>
      </c>
      <c r="K486" s="23">
        <f>J486/DASHBOARD!$C$3</f>
        <v>2.0066040132080265</v>
      </c>
      <c r="L486" s="2">
        <v>245</v>
      </c>
      <c r="M486" s="26">
        <f>L486/DASHBOARD!$C$4</f>
        <v>111.11111111111111</v>
      </c>
      <c r="N486" s="26">
        <f t="shared" si="54"/>
        <v>27.595237586569102</v>
      </c>
      <c r="O486" s="5">
        <v>27002</v>
      </c>
      <c r="P486" s="2" t="s">
        <v>557</v>
      </c>
      <c r="Q486" s="2" t="str">
        <f>_xlfn.XLOOKUP($P486,DASHBOARD!$L$2:$L$150,DASHBOARD!M$2:M$150,"",0)</f>
        <v>United States</v>
      </c>
      <c r="R486" s="2" t="str">
        <f>_xlfn.XLOOKUP($P486,DASHBOARD!$L$2:$L$150,DASHBOARD!N$2:N$150,"",0)</f>
        <v>North America</v>
      </c>
      <c r="S486" s="2" t="str">
        <f>_xlfn.XLOOKUP($P486,DASHBOARD!$L$2:$L$150,DASHBOARD!O$2:O$150,"",0)</f>
        <v>Americas</v>
      </c>
      <c r="T486" s="2">
        <v>8</v>
      </c>
      <c r="V486" s="2" t="s">
        <v>580</v>
      </c>
      <c r="W486" s="2" t="s">
        <v>580</v>
      </c>
      <c r="Y486" s="2" t="str">
        <f t="shared" si="55"/>
        <v/>
      </c>
      <c r="Z486" s="6">
        <f>_xlfn.XLOOKUP($G486,$AE$470:$AE$491,$AF$470:$AF$491,0,0)</f>
        <v>5000000</v>
      </c>
      <c r="AA486" s="43">
        <f>Z486/$AB$492</f>
        <v>9.3557912740929866E-2</v>
      </c>
      <c r="AD486" s="1">
        <v>17</v>
      </c>
      <c r="AF486" s="6"/>
      <c r="AG486" s="6" t="str" cm="1">
        <f t="array" ref="AG486">_xlfn.XLOOKUP($AE486&amp;$C486&amp;$D486,'[1]NBA-Data-1980-2019'!$B$1:$B$16305&amp;'[1]NBA-Data-1980-2019'!$A$1:$A$16305&amp;'[1]NBA-Data-1980-2019'!$D$1:$D$16305,'[1]NBA-Data-1980-2019'!$G$1:$G$16305,"",0)</f>
        <v/>
      </c>
      <c r="AH486" s="68" t="str" cm="1">
        <f t="array" ref="AH486">_xlfn.XLOOKUP($AE486&amp;$C486&amp;$D486,'[1]NBA-Data-1980-2019'!$B$1:$B$16305&amp;'[1]NBA-Data-1980-2019'!$A$1:$A$16305&amp;'[1]NBA-Data-1980-2019'!$D$1:$D$16305,'[1]NBA-Data-1980-2019'!$H$1:$H$16305,"",0)</f>
        <v/>
      </c>
      <c r="AI486" s="68" t="str" cm="1">
        <f t="array" ref="AI486">_xlfn.XLOOKUP($AE486&amp;$C486&amp;$D486,'[1]NBA-Data-1980-2019'!$B$1:$B$16305&amp;'[1]NBA-Data-1980-2019'!$A$1:$A$16305&amp;'[1]NBA-Data-1980-2019'!$D$1:$D$16305,'[1]NBA-Data-1980-2019'!$F$1:$F$16305,"",0)</f>
        <v/>
      </c>
      <c r="AJ486" s="68" t="str">
        <f>IFERROR(($AH486/SUM(AH470:AH491))*$AI486,"")</f>
        <v/>
      </c>
    </row>
    <row r="487" spans="1:36" x14ac:dyDescent="0.2">
      <c r="B487" s="1" t="s">
        <v>136</v>
      </c>
      <c r="C487" s="1">
        <v>2004</v>
      </c>
      <c r="D487" s="1" t="s">
        <v>931</v>
      </c>
      <c r="I487" s="4"/>
      <c r="O487" s="5"/>
      <c r="Y487" s="2" t="str">
        <f t="shared" si="55"/>
        <v/>
      </c>
      <c r="Z487" s="6">
        <f>_xlfn.XLOOKUP($G487,$AE$470:$AE$491,$AF$470:$AF$491,0,0)</f>
        <v>0</v>
      </c>
      <c r="AA487" s="43">
        <f>Z487/$AB$492</f>
        <v>0</v>
      </c>
      <c r="AD487" s="1">
        <v>18</v>
      </c>
      <c r="AF487" s="6"/>
      <c r="AG487" s="6" t="str" cm="1">
        <f t="array" ref="AG487">_xlfn.XLOOKUP($AE487&amp;$C487&amp;$D487,'[1]NBA-Data-1980-2019'!$B$1:$B$16305&amp;'[1]NBA-Data-1980-2019'!$A$1:$A$16305&amp;'[1]NBA-Data-1980-2019'!$D$1:$D$16305,'[1]NBA-Data-1980-2019'!$G$1:$G$16305,"",0)</f>
        <v/>
      </c>
      <c r="AH487" s="68" t="str" cm="1">
        <f t="array" ref="AH487">_xlfn.XLOOKUP($AE487&amp;$C487&amp;$D487,'[1]NBA-Data-1980-2019'!$B$1:$B$16305&amp;'[1]NBA-Data-1980-2019'!$A$1:$A$16305&amp;'[1]NBA-Data-1980-2019'!$D$1:$D$16305,'[1]NBA-Data-1980-2019'!$H$1:$H$16305,"",0)</f>
        <v/>
      </c>
      <c r="AI487" s="68" t="str" cm="1">
        <f t="array" ref="AI487">_xlfn.XLOOKUP($AE487&amp;$C487&amp;$D487,'[1]NBA-Data-1980-2019'!$B$1:$B$16305&amp;'[1]NBA-Data-1980-2019'!$A$1:$A$16305&amp;'[1]NBA-Data-1980-2019'!$D$1:$D$16305,'[1]NBA-Data-1980-2019'!$F$1:$F$16305,"",0)</f>
        <v/>
      </c>
      <c r="AJ487" s="68" t="str">
        <f>IFERROR(($AH487/SUM(AH470:AH491))*$AI487,"")</f>
        <v/>
      </c>
    </row>
    <row r="488" spans="1:36" x14ac:dyDescent="0.2">
      <c r="B488" s="1" t="s">
        <v>136</v>
      </c>
      <c r="C488" s="1">
        <v>2004</v>
      </c>
      <c r="D488" s="1" t="s">
        <v>931</v>
      </c>
      <c r="I488" s="4"/>
      <c r="O488" s="5"/>
      <c r="Y488" s="2" t="str">
        <f t="shared" si="55"/>
        <v/>
      </c>
      <c r="Z488" s="6">
        <f>_xlfn.XLOOKUP($G488,$AE$470:$AE$491,$AF$470:$AF$491,0,0)</f>
        <v>0</v>
      </c>
      <c r="AA488" s="43">
        <f>Z488/$AB$492</f>
        <v>0</v>
      </c>
      <c r="AD488" s="1">
        <v>19</v>
      </c>
      <c r="AF488" s="6"/>
      <c r="AG488" s="6" t="str" cm="1">
        <f t="array" ref="AG488">_xlfn.XLOOKUP($AE488&amp;$C488&amp;$D488,'[1]NBA-Data-1980-2019'!$B$1:$B$16305&amp;'[1]NBA-Data-1980-2019'!$A$1:$A$16305&amp;'[1]NBA-Data-1980-2019'!$D$1:$D$16305,'[1]NBA-Data-1980-2019'!$G$1:$G$16305,"",0)</f>
        <v/>
      </c>
      <c r="AH488" s="68" t="str" cm="1">
        <f t="array" ref="AH488">_xlfn.XLOOKUP($AE488&amp;$C488&amp;$D488,'[1]NBA-Data-1980-2019'!$B$1:$B$16305&amp;'[1]NBA-Data-1980-2019'!$A$1:$A$16305&amp;'[1]NBA-Data-1980-2019'!$D$1:$D$16305,'[1]NBA-Data-1980-2019'!$H$1:$H$16305,"",0)</f>
        <v/>
      </c>
      <c r="AI488" s="68" t="str" cm="1">
        <f t="array" ref="AI488">_xlfn.XLOOKUP($AE488&amp;$C488&amp;$D488,'[1]NBA-Data-1980-2019'!$B$1:$B$16305&amp;'[1]NBA-Data-1980-2019'!$A$1:$A$16305&amp;'[1]NBA-Data-1980-2019'!$D$1:$D$16305,'[1]NBA-Data-1980-2019'!$F$1:$F$16305,"",0)</f>
        <v/>
      </c>
      <c r="AJ488" s="68" t="str">
        <f>IFERROR(($AH488/SUM(AH470:AH491))*$AI488,"")</f>
        <v/>
      </c>
    </row>
    <row r="489" spans="1:36" x14ac:dyDescent="0.2">
      <c r="B489" s="1" t="s">
        <v>136</v>
      </c>
      <c r="C489" s="1">
        <v>2004</v>
      </c>
      <c r="D489" s="1" t="s">
        <v>931</v>
      </c>
      <c r="I489" s="4"/>
      <c r="O489" s="5"/>
      <c r="Y489" s="2" t="str">
        <f t="shared" si="55"/>
        <v/>
      </c>
      <c r="Z489" s="6">
        <f>_xlfn.XLOOKUP($G489,$AE$470:$AE$491,$AF$470:$AF$491,0,0)</f>
        <v>0</v>
      </c>
      <c r="AA489" s="43">
        <f>Z489/$AB$492</f>
        <v>0</v>
      </c>
      <c r="AD489" s="1">
        <v>20</v>
      </c>
      <c r="AF489" s="6"/>
      <c r="AG489" s="6" t="str" cm="1">
        <f t="array" ref="AG489">_xlfn.XLOOKUP($AE489&amp;$C489&amp;$D489,'[1]NBA-Data-1980-2019'!$B$1:$B$16305&amp;'[1]NBA-Data-1980-2019'!$A$1:$A$16305&amp;'[1]NBA-Data-1980-2019'!$D$1:$D$16305,'[1]NBA-Data-1980-2019'!$G$1:$G$16305,"",0)</f>
        <v/>
      </c>
      <c r="AH489" s="68" t="str" cm="1">
        <f t="array" ref="AH489">_xlfn.XLOOKUP($AE489&amp;$C489&amp;$D489,'[1]NBA-Data-1980-2019'!$B$1:$B$16305&amp;'[1]NBA-Data-1980-2019'!$A$1:$A$16305&amp;'[1]NBA-Data-1980-2019'!$D$1:$D$16305,'[1]NBA-Data-1980-2019'!$H$1:$H$16305,"",0)</f>
        <v/>
      </c>
      <c r="AI489" s="68" t="str" cm="1">
        <f t="array" ref="AI489">_xlfn.XLOOKUP($AE489&amp;$C489&amp;$D489,'[1]NBA-Data-1980-2019'!$B$1:$B$16305&amp;'[1]NBA-Data-1980-2019'!$A$1:$A$16305&amp;'[1]NBA-Data-1980-2019'!$D$1:$D$16305,'[1]NBA-Data-1980-2019'!$F$1:$F$16305,"",0)</f>
        <v/>
      </c>
      <c r="AJ489" s="68" t="str">
        <f>IFERROR(($AH489/SUM(AH470:AH491))*$AI489,"")</f>
        <v/>
      </c>
    </row>
    <row r="490" spans="1:36" x14ac:dyDescent="0.2">
      <c r="B490" s="1" t="s">
        <v>136</v>
      </c>
      <c r="C490" s="1">
        <v>2004</v>
      </c>
      <c r="D490" s="1" t="s">
        <v>931</v>
      </c>
      <c r="I490" s="4"/>
      <c r="O490" s="5"/>
      <c r="Y490" s="2" t="str">
        <f t="shared" si="55"/>
        <v/>
      </c>
      <c r="Z490" s="6">
        <f>_xlfn.XLOOKUP($G490,$AE$470:$AE$491,$AF$470:$AF$491,0,0)</f>
        <v>0</v>
      </c>
      <c r="AA490" s="43">
        <f>Z490/$AB$492</f>
        <v>0</v>
      </c>
      <c r="AD490" s="1">
        <v>21</v>
      </c>
      <c r="AG490" s="6" t="str" cm="1">
        <f t="array" ref="AG490">_xlfn.XLOOKUP($AE490&amp;$C490&amp;$D490,'[1]NBA-Data-1980-2019'!$B$1:$B$16305&amp;'[1]NBA-Data-1980-2019'!$A$1:$A$16305&amp;'[1]NBA-Data-1980-2019'!$D$1:$D$16305,'[1]NBA-Data-1980-2019'!$G$1:$G$16305,"",0)</f>
        <v/>
      </c>
      <c r="AH490" s="68" t="str" cm="1">
        <f t="array" ref="AH490">_xlfn.XLOOKUP($AE490&amp;$C490&amp;$D490,'[1]NBA-Data-1980-2019'!$B$1:$B$16305&amp;'[1]NBA-Data-1980-2019'!$A$1:$A$16305&amp;'[1]NBA-Data-1980-2019'!$D$1:$D$16305,'[1]NBA-Data-1980-2019'!$H$1:$H$16305,"",0)</f>
        <v/>
      </c>
      <c r="AI490" s="68" t="str" cm="1">
        <f t="array" ref="AI490">_xlfn.XLOOKUP($AE490&amp;$C490&amp;$D490,'[1]NBA-Data-1980-2019'!$B$1:$B$16305&amp;'[1]NBA-Data-1980-2019'!$A$1:$A$16305&amp;'[1]NBA-Data-1980-2019'!$D$1:$D$16305,'[1]NBA-Data-1980-2019'!$F$1:$F$16305,"",0)</f>
        <v/>
      </c>
      <c r="AJ490" s="68" t="str">
        <f>IFERROR(($AH490/SUM(AH470:AH491))*$AI490,"")</f>
        <v/>
      </c>
    </row>
    <row r="491" spans="1:36" x14ac:dyDescent="0.2">
      <c r="B491" s="1" t="s">
        <v>136</v>
      </c>
      <c r="C491" s="1">
        <v>2004</v>
      </c>
      <c r="D491" s="1" t="s">
        <v>931</v>
      </c>
      <c r="I491" s="4"/>
      <c r="O491" s="5"/>
      <c r="Y491" s="2" t="str">
        <f t="shared" si="55"/>
        <v/>
      </c>
      <c r="Z491" s="6">
        <f>_xlfn.XLOOKUP($G491,$AE$470:$AE$491,$AF$470:$AF$491,0,0)</f>
        <v>0</v>
      </c>
      <c r="AA491" s="43">
        <f>Z491/$AB$492</f>
        <v>0</v>
      </c>
      <c r="AD491" s="1">
        <v>22</v>
      </c>
      <c r="AG491" s="6" t="str" cm="1">
        <f t="array" ref="AG491">_xlfn.XLOOKUP($AE491&amp;$C491&amp;$D491,'[1]NBA-Data-1980-2019'!$B$1:$B$16305&amp;'[1]NBA-Data-1980-2019'!$A$1:$A$16305&amp;'[1]NBA-Data-1980-2019'!$D$1:$D$16305,'[1]NBA-Data-1980-2019'!$G$1:$G$16305,"",0)</f>
        <v/>
      </c>
      <c r="AH491" s="68" t="str" cm="1">
        <f t="array" ref="AH491">_xlfn.XLOOKUP($AE491&amp;$C491&amp;$D491,'[1]NBA-Data-1980-2019'!$B$1:$B$16305&amp;'[1]NBA-Data-1980-2019'!$A$1:$A$16305&amp;'[1]NBA-Data-1980-2019'!$D$1:$D$16305,'[1]NBA-Data-1980-2019'!$H$1:$H$16305,"",0)</f>
        <v/>
      </c>
      <c r="AI491" s="68" t="str" cm="1">
        <f t="array" ref="AI491">_xlfn.XLOOKUP($AE491&amp;$C491&amp;$D491,'[1]NBA-Data-1980-2019'!$B$1:$B$16305&amp;'[1]NBA-Data-1980-2019'!$A$1:$A$16305&amp;'[1]NBA-Data-1980-2019'!$D$1:$D$16305,'[1]NBA-Data-1980-2019'!$F$1:$F$16305,"",0)</f>
        <v/>
      </c>
      <c r="AJ491" s="68" t="str">
        <f>IFERROR(($AH491/SUM(AH470:AH491))*$AI491,"")</f>
        <v/>
      </c>
    </row>
    <row r="492" spans="1:36" x14ac:dyDescent="0.2">
      <c r="B492" s="1" t="s">
        <v>136</v>
      </c>
      <c r="C492" s="1">
        <v>2004</v>
      </c>
      <c r="D492" s="1" t="s">
        <v>931</v>
      </c>
      <c r="E492" s="1"/>
      <c r="F492" s="1"/>
      <c r="G492" s="1">
        <f>$G468</f>
        <v>0</v>
      </c>
      <c r="H492" s="1"/>
      <c r="I492" s="1"/>
      <c r="J492" s="36"/>
      <c r="K492" s="36"/>
      <c r="L492" s="1"/>
      <c r="M492" s="1"/>
      <c r="N492" s="1"/>
      <c r="O492" s="1"/>
      <c r="P492" s="1"/>
      <c r="Q492" s="1"/>
      <c r="R492" s="1"/>
      <c r="S492" s="1"/>
      <c r="T492" s="1"/>
      <c r="U492" s="1"/>
      <c r="V492" s="1"/>
      <c r="W492" s="1"/>
      <c r="X492" s="1"/>
      <c r="Y492" s="1"/>
      <c r="AA492" s="41">
        <f>SUM(AA470:AA491)</f>
        <v>1</v>
      </c>
      <c r="AB492" s="37">
        <f>SUM(Z470:Z491)</f>
        <v>53442834</v>
      </c>
      <c r="AC492" s="1"/>
      <c r="AE492" s="37">
        <f>AG492-AF492</f>
        <v>-322916</v>
      </c>
      <c r="AF492" s="37">
        <f>SUM(AF470:AF491)</f>
        <v>53442834</v>
      </c>
      <c r="AG492" s="37">
        <f>SUM(AG470:AG491)</f>
        <v>53119918</v>
      </c>
      <c r="AH492" s="69">
        <f>SUM(AH470:AH491)</f>
        <v>19283</v>
      </c>
      <c r="AI492" s="69">
        <f>SUM(AI470:AI491)</f>
        <v>160.20000000000002</v>
      </c>
      <c r="AJ492" s="69">
        <f>SUM(AJ470:AJ491)</f>
        <v>15.849744334387804</v>
      </c>
    </row>
    <row r="495" spans="1:36" ht="17" thickBot="1" x14ac:dyDescent="0.25"/>
    <row r="496" spans="1:36" ht="17" thickBot="1" x14ac:dyDescent="0.25">
      <c r="A496" s="3">
        <v>20</v>
      </c>
      <c r="B496" s="1" t="str">
        <f>B$1</f>
        <v>YEAR</v>
      </c>
      <c r="C496" s="1" t="str">
        <f>C$1</f>
        <v>YEAR</v>
      </c>
      <c r="D496" s="1" t="str">
        <f>D$1</f>
        <v>TEAM</v>
      </c>
      <c r="F496" s="1" t="str">
        <f t="shared" ref="F496:Z496" si="56">F$1</f>
        <v>NUMBER</v>
      </c>
      <c r="G496" s="1" t="str">
        <f t="shared" si="56"/>
        <v>PLAYER</v>
      </c>
      <c r="H496" s="1" t="str">
        <f t="shared" si="56"/>
        <v>POS</v>
      </c>
      <c r="I496" s="1" t="str">
        <f t="shared" si="56"/>
        <v>HEIGHT</v>
      </c>
      <c r="J496" s="1" t="str">
        <f t="shared" si="56"/>
        <v>HEIGHT (IN)</v>
      </c>
      <c r="K496" s="1" t="str">
        <f t="shared" si="56"/>
        <v>HEIGHT (M)</v>
      </c>
      <c r="L496" s="1" t="str">
        <f t="shared" si="56"/>
        <v>WEIGHT (LBS)</v>
      </c>
      <c r="M496" s="1" t="str">
        <f t="shared" si="56"/>
        <v>WEIGHT (KG)</v>
      </c>
      <c r="N496" s="1" t="str">
        <f t="shared" si="56"/>
        <v>BMI</v>
      </c>
      <c r="O496" s="1" t="str">
        <f t="shared" si="56"/>
        <v>BIRTH DATE</v>
      </c>
      <c r="P496" s="1" t="str">
        <f t="shared" si="56"/>
        <v>NATION</v>
      </c>
      <c r="Q496" s="1" t="str">
        <f t="shared" si="56"/>
        <v>COUNTRY</v>
      </c>
      <c r="R496" s="1" t="str">
        <f t="shared" si="56"/>
        <v>CONTINENT</v>
      </c>
      <c r="S496" s="1" t="str">
        <f t="shared" si="56"/>
        <v>GLOBAL REGION</v>
      </c>
      <c r="T496" s="1" t="str">
        <f t="shared" si="56"/>
        <v>EXPERIENCE</v>
      </c>
      <c r="U496" s="1"/>
      <c r="V496" s="1" t="str">
        <f t="shared" si="56"/>
        <v>COLLEGE</v>
      </c>
      <c r="W496" s="1" t="str">
        <f t="shared" si="56"/>
        <v>COLLEGE1</v>
      </c>
      <c r="X496" s="1" t="str">
        <f t="shared" si="56"/>
        <v>COLLEGE2</v>
      </c>
      <c r="Y496" s="1" t="str">
        <f t="shared" si="56"/>
        <v>TRANSFER</v>
      </c>
      <c r="Z496" s="1" t="str">
        <f t="shared" si="56"/>
        <v>SALARY</v>
      </c>
      <c r="AA496" s="1" t="s">
        <v>1264</v>
      </c>
      <c r="AD496" s="1" t="str">
        <f>AD$1</f>
        <v>Rk</v>
      </c>
      <c r="AE496" s="1" t="str">
        <f>AE$1</f>
        <v>PLAYER</v>
      </c>
      <c r="AF496" s="1" t="str">
        <f>AF$1</f>
        <v>SALARY - BR</v>
      </c>
      <c r="AG496" s="1" t="str">
        <f>AG$1</f>
        <v>SALARY - KAGGLE</v>
      </c>
      <c r="AH496" s="67" t="str">
        <f>AH$1</f>
        <v>TTL MP</v>
      </c>
      <c r="AI496" s="67" t="str">
        <f>AI$1</f>
        <v>PER</v>
      </c>
      <c r="AJ496" s="67" t="str">
        <f>AJ$1</f>
        <v>WTD-MP-PER</v>
      </c>
    </row>
    <row r="497" spans="1:36" ht="17" thickBot="1" x14ac:dyDescent="0.25">
      <c r="A497" s="3" t="s">
        <v>788</v>
      </c>
      <c r="B497" s="1" t="s">
        <v>143</v>
      </c>
      <c r="C497" s="1">
        <v>2003</v>
      </c>
      <c r="D497" s="1" t="s">
        <v>788</v>
      </c>
      <c r="F497" s="2">
        <v>34</v>
      </c>
      <c r="G497" s="2" t="s">
        <v>992</v>
      </c>
      <c r="H497" s="2" t="s">
        <v>552</v>
      </c>
      <c r="I497" s="4" t="s">
        <v>1149</v>
      </c>
      <c r="J497" s="16">
        <f>_xlfn.XLOOKUP($I497,DASHBOARD!$I$2:$I$27,DASHBOARD!$J$2:$J$27,"",0)</f>
        <v>83</v>
      </c>
      <c r="K497" s="23">
        <f>J497/DASHBOARD!$C$3</f>
        <v>2.1082042164084331</v>
      </c>
      <c r="L497" s="2">
        <v>290</v>
      </c>
      <c r="M497" s="26">
        <f>L497/DASHBOARD!$C$4</f>
        <v>131.51927437641723</v>
      </c>
      <c r="N497" s="26">
        <f t="shared" ref="N497:N511" si="57">M497/(K497^2)</f>
        <v>29.591300271983755</v>
      </c>
      <c r="O497" s="5">
        <v>27718</v>
      </c>
      <c r="P497" s="2" t="s">
        <v>894</v>
      </c>
      <c r="Q497" s="2" t="str">
        <f>_xlfn.XLOOKUP($P497,DASHBOARD!$L$2:$L$150,DASHBOARD!M$2:M$150,"",0)</f>
        <v>China</v>
      </c>
      <c r="R497" s="2" t="str">
        <f>_xlfn.XLOOKUP($P497,DASHBOARD!$L$2:$L$150,DASHBOARD!N$2:N$150,"",0)</f>
        <v>Asia</v>
      </c>
      <c r="S497" s="2" t="str">
        <f>_xlfn.XLOOKUP($P497,DASHBOARD!$L$2:$L$150,DASHBOARD!O$2:O$150,"",0)</f>
        <v>Eurasia</v>
      </c>
      <c r="T497" s="2">
        <v>1</v>
      </c>
      <c r="Y497" s="2" t="str">
        <f t="shared" ref="Y497:Y518" si="58">IF(X497="","","X")</f>
        <v/>
      </c>
      <c r="Z497" s="6">
        <f>_xlfn.XLOOKUP($G497,$AE$497:$AE$518,$AF$497:$AF$518,0,0)</f>
        <v>512453</v>
      </c>
      <c r="AA497" s="43">
        <f>Z497/$AB$519</f>
        <v>9.6357341511152175E-3</v>
      </c>
      <c r="AD497" s="1">
        <v>1</v>
      </c>
      <c r="AE497" s="2" t="s">
        <v>801</v>
      </c>
      <c r="AF497" s="6">
        <v>12072500</v>
      </c>
      <c r="AG497" s="6" cm="1">
        <f t="array" ref="AG497">_xlfn.XLOOKUP($AE497&amp;$C497&amp;$D497,'[1]NBA-Data-1980-2019'!$B$1:$B$16305&amp;'[1]NBA-Data-1980-2019'!$A$1:$A$16305&amp;'[1]NBA-Data-1980-2019'!$D$1:$D$16305,'[1]NBA-Data-1980-2019'!$G$1:$G$16305,"",0)</f>
        <v>12072500</v>
      </c>
      <c r="AH497" s="68" cm="1">
        <f t="array" ref="AH497">_xlfn.XLOOKUP($AE497&amp;$C497&amp;$D497,'[1]NBA-Data-1980-2019'!$B$1:$B$16305&amp;'[1]NBA-Data-1980-2019'!$A$1:$A$16305&amp;'[1]NBA-Data-1980-2019'!$D$1:$D$16305,'[1]NBA-Data-1980-2019'!$H$1:$H$16305,"",0)</f>
        <v>3183.2999999999997</v>
      </c>
      <c r="AI497" s="68" cm="1">
        <f t="array" ref="AI497">_xlfn.XLOOKUP($AE497&amp;$C497&amp;$D497,'[1]NBA-Data-1980-2019'!$B$1:$B$16305&amp;'[1]NBA-Data-1980-2019'!$A$1:$A$16305&amp;'[1]NBA-Data-1980-2019'!$D$1:$D$16305,'[1]NBA-Data-1980-2019'!$F$1:$F$16305,"",0)</f>
        <v>26.9</v>
      </c>
      <c r="AJ497" s="68">
        <f>IFERROR(($AH497/SUM(AH497:AH518))*$AI497,"")</f>
        <v>4.3435425701894541</v>
      </c>
    </row>
    <row r="498" spans="1:36" x14ac:dyDescent="0.2">
      <c r="B498" s="1" t="s">
        <v>143</v>
      </c>
      <c r="C498" s="1">
        <v>2003</v>
      </c>
      <c r="D498" s="1" t="s">
        <v>788</v>
      </c>
      <c r="F498" s="2">
        <v>12</v>
      </c>
      <c r="G498" s="2" t="s">
        <v>914</v>
      </c>
      <c r="H498" s="2" t="s">
        <v>570</v>
      </c>
      <c r="I498" s="4" t="s">
        <v>604</v>
      </c>
      <c r="J498" s="16">
        <f>_xlfn.XLOOKUP($I498,DASHBOARD!$I$2:$I$27,DASHBOARD!$J$2:$J$27,"",0)</f>
        <v>79</v>
      </c>
      <c r="K498" s="23">
        <f>J498/DASHBOARD!$C$3</f>
        <v>2.0066040132080265</v>
      </c>
      <c r="L498" s="2">
        <v>185</v>
      </c>
      <c r="M498" s="26">
        <f>L498/DASHBOARD!$C$4</f>
        <v>83.900226757369609</v>
      </c>
      <c r="N498" s="26">
        <f t="shared" si="57"/>
        <v>20.837220218429728</v>
      </c>
      <c r="O498" s="5">
        <v>26098</v>
      </c>
      <c r="P498" s="2" t="s">
        <v>557</v>
      </c>
      <c r="Q498" s="2" t="str">
        <f>_xlfn.XLOOKUP($P498,DASHBOARD!$L$2:$L$150,DASHBOARD!M$2:M$150,"",0)</f>
        <v>United States</v>
      </c>
      <c r="R498" s="2" t="str">
        <f>_xlfn.XLOOKUP($P498,DASHBOARD!$L$2:$L$150,DASHBOARD!N$2:N$150,"",0)</f>
        <v>North America</v>
      </c>
      <c r="S498" s="2" t="str">
        <f>_xlfn.XLOOKUP($P498,DASHBOARD!$L$2:$L$150,DASHBOARD!O$2:O$150,"",0)</f>
        <v>Americas</v>
      </c>
      <c r="T498" s="2">
        <v>6</v>
      </c>
      <c r="V498" s="2" t="s">
        <v>915</v>
      </c>
      <c r="W498" s="2" t="s">
        <v>915</v>
      </c>
      <c r="Y498" s="2" t="str">
        <f t="shared" si="58"/>
        <v/>
      </c>
      <c r="Z498" s="6">
        <f>_xlfn.XLOOKUP($G498,$AE$497:$AE$518,$AF$497:$AF$518,0,0)</f>
        <v>3550000</v>
      </c>
      <c r="AA498" s="43">
        <f>Z498/$AB$519</f>
        <v>6.6751206913529676E-2</v>
      </c>
      <c r="AD498" s="1">
        <v>2</v>
      </c>
      <c r="AE498" s="2" t="s">
        <v>1002</v>
      </c>
      <c r="AF498" s="6">
        <v>10500000</v>
      </c>
      <c r="AG498" s="6" cm="1">
        <f t="array" ref="AG498">_xlfn.XLOOKUP($AE498&amp;$C498&amp;$D498,'[1]NBA-Data-1980-2019'!$B$1:$B$16305&amp;'[1]NBA-Data-1980-2019'!$A$1:$A$16305&amp;'[1]NBA-Data-1980-2019'!$D$1:$D$16305,'[1]NBA-Data-1980-2019'!$G$1:$G$16305,"",0)</f>
        <v>10500000</v>
      </c>
      <c r="AH498" s="68" cm="1">
        <f t="array" ref="AH498">_xlfn.XLOOKUP($AE498&amp;$C498&amp;$D498,'[1]NBA-Data-1980-2019'!$B$1:$B$16305&amp;'[1]NBA-Data-1980-2019'!$A$1:$A$16305&amp;'[1]NBA-Data-1980-2019'!$D$1:$D$16305,'[1]NBA-Data-1980-2019'!$H$1:$H$16305,"",0)</f>
        <v>1676.8</v>
      </c>
      <c r="AI498" s="68" cm="1">
        <f t="array" ref="AI498">_xlfn.XLOOKUP($AE498&amp;$C498&amp;$D498,'[1]NBA-Data-1980-2019'!$B$1:$B$16305&amp;'[1]NBA-Data-1980-2019'!$A$1:$A$16305&amp;'[1]NBA-Data-1980-2019'!$D$1:$D$16305,'[1]NBA-Data-1980-2019'!$F$1:$F$16305,"",0)</f>
        <v>17.8</v>
      </c>
      <c r="AJ498" s="68">
        <f>IFERROR(($AH498/SUM(AH497:AH518))*$AI498,"")</f>
        <v>1.5139638337264452</v>
      </c>
    </row>
    <row r="499" spans="1:36" x14ac:dyDescent="0.2">
      <c r="B499" s="1" t="s">
        <v>143</v>
      </c>
      <c r="C499" s="1">
        <v>2003</v>
      </c>
      <c r="D499" s="1" t="s">
        <v>788</v>
      </c>
      <c r="F499" s="2">
        <v>23</v>
      </c>
      <c r="G499" s="2" t="s">
        <v>951</v>
      </c>
      <c r="H499" s="2" t="s">
        <v>576</v>
      </c>
      <c r="I499" s="4" t="s">
        <v>601</v>
      </c>
      <c r="J499" s="16">
        <f>_xlfn.XLOOKUP($I499,DASHBOARD!$I$2:$I$27,DASHBOARD!$J$2:$J$27,"",0)</f>
        <v>77</v>
      </c>
      <c r="K499" s="23">
        <f>J499/DASHBOARD!$C$3</f>
        <v>1.9558039116078234</v>
      </c>
      <c r="L499" s="2">
        <v>220</v>
      </c>
      <c r="M499" s="26">
        <f>L499/DASHBOARD!$C$4</f>
        <v>99.773242630385482</v>
      </c>
      <c r="N499" s="26">
        <f t="shared" si="57"/>
        <v>26.083355840790237</v>
      </c>
      <c r="O499" s="5">
        <v>28854</v>
      </c>
      <c r="P499" s="2" t="s">
        <v>557</v>
      </c>
      <c r="Q499" s="2" t="str">
        <f>_xlfn.XLOOKUP($P499,DASHBOARD!$L$2:$L$150,DASHBOARD!M$2:M$150,"",0)</f>
        <v>United States</v>
      </c>
      <c r="R499" s="2" t="str">
        <f>_xlfn.XLOOKUP($P499,DASHBOARD!$L$2:$L$150,DASHBOARD!N$2:N$150,"",0)</f>
        <v>North America</v>
      </c>
      <c r="S499" s="2" t="str">
        <f>_xlfn.XLOOKUP($P499,DASHBOARD!$L$2:$L$150,DASHBOARD!O$2:O$150,"",0)</f>
        <v>Americas</v>
      </c>
      <c r="T499" s="2" t="s">
        <v>563</v>
      </c>
      <c r="V499" s="2" t="s">
        <v>952</v>
      </c>
      <c r="W499" s="2" t="s">
        <v>952</v>
      </c>
      <c r="Y499" s="2" t="str">
        <f t="shared" si="58"/>
        <v/>
      </c>
      <c r="Z499" s="6">
        <f>_xlfn.XLOOKUP($G499,$AE$497:$AE$518,$AF$497:$AF$518,0,0)</f>
        <v>34946</v>
      </c>
      <c r="AA499" s="43">
        <f>Z499/$AB$519</f>
        <v>6.5709512022541069E-4</v>
      </c>
      <c r="AD499" s="1">
        <v>3</v>
      </c>
      <c r="AE499" s="2" t="s">
        <v>1004</v>
      </c>
      <c r="AF499" s="6">
        <v>9900000</v>
      </c>
      <c r="AG499" s="6" cm="1">
        <f t="array" ref="AG499">_xlfn.XLOOKUP($AE499&amp;$C499&amp;$D499,'[1]NBA-Data-1980-2019'!$B$1:$B$16305&amp;'[1]NBA-Data-1980-2019'!$A$1:$A$16305&amp;'[1]NBA-Data-1980-2019'!$D$1:$D$16305,'[1]NBA-Data-1980-2019'!$G$1:$G$16305,"",0)</f>
        <v>9900000</v>
      </c>
      <c r="AH499" s="68" cm="1">
        <f t="array" ref="AH499">_xlfn.XLOOKUP($AE499&amp;$C499&amp;$D499,'[1]NBA-Data-1980-2019'!$B$1:$B$16305&amp;'[1]NBA-Data-1980-2019'!$A$1:$A$16305&amp;'[1]NBA-Data-1980-2019'!$D$1:$D$16305,'[1]NBA-Data-1980-2019'!$H$1:$H$16305,"",0)</f>
        <v>1033.5</v>
      </c>
      <c r="AI499" s="68" cm="1">
        <f t="array" ref="AI499">_xlfn.XLOOKUP($AE499&amp;$C499&amp;$D499,'[1]NBA-Data-1980-2019'!$B$1:$B$16305&amp;'[1]NBA-Data-1980-2019'!$A$1:$A$16305&amp;'[1]NBA-Data-1980-2019'!$D$1:$D$16305,'[1]NBA-Data-1980-2019'!$F$1:$F$16305,"",0)</f>
        <v>12</v>
      </c>
      <c r="AJ499" s="68">
        <f>IFERROR(($AH499/SUM(AH497:AH518))*$AI499,"")</f>
        <v>0.62908011869436198</v>
      </c>
    </row>
    <row r="500" spans="1:36" x14ac:dyDescent="0.2">
      <c r="B500" s="1" t="s">
        <v>143</v>
      </c>
      <c r="C500" s="1">
        <v>2003</v>
      </c>
      <c r="D500" s="1" t="s">
        <v>788</v>
      </c>
      <c r="F500" s="2">
        <v>10</v>
      </c>
      <c r="G500" s="2" t="s">
        <v>993</v>
      </c>
      <c r="H500" s="2" t="s">
        <v>556</v>
      </c>
      <c r="I500" s="4" t="s">
        <v>596</v>
      </c>
      <c r="J500" s="16">
        <f>_xlfn.XLOOKUP($I500,DASHBOARD!$I$2:$I$27,DASHBOARD!$J$2:$J$27,"",0)</f>
        <v>71</v>
      </c>
      <c r="K500" s="23">
        <f>J500/DASHBOARD!$C$3</f>
        <v>1.8034036068072137</v>
      </c>
      <c r="L500" s="2">
        <v>166</v>
      </c>
      <c r="M500" s="26">
        <f>L500/DASHBOARD!$C$4</f>
        <v>75.283446712018133</v>
      </c>
      <c r="N500" s="26">
        <f t="shared" si="57"/>
        <v>23.148008138254969</v>
      </c>
      <c r="O500" s="5">
        <v>28618</v>
      </c>
      <c r="P500" s="2" t="s">
        <v>557</v>
      </c>
      <c r="Q500" s="2" t="str">
        <f>_xlfn.XLOOKUP($P500,DASHBOARD!$L$2:$L$150,DASHBOARD!M$2:M$150,"",0)</f>
        <v>United States</v>
      </c>
      <c r="R500" s="2" t="str">
        <f>_xlfn.XLOOKUP($P500,DASHBOARD!$L$2:$L$150,DASHBOARD!N$2:N$150,"",0)</f>
        <v>North America</v>
      </c>
      <c r="S500" s="2" t="str">
        <f>_xlfn.XLOOKUP($P500,DASHBOARD!$L$2:$L$150,DASHBOARD!O$2:O$150,"",0)</f>
        <v>Americas</v>
      </c>
      <c r="T500" s="2">
        <v>1</v>
      </c>
      <c r="V500" s="2" t="s">
        <v>994</v>
      </c>
      <c r="W500" s="2" t="s">
        <v>994</v>
      </c>
      <c r="Y500" s="2" t="str">
        <f t="shared" si="58"/>
        <v/>
      </c>
      <c r="Z500" s="6">
        <f>_xlfn.XLOOKUP($G500,$AE$497:$AE$518,$AF$497:$AF$518,0,0)</f>
        <v>1076400</v>
      </c>
      <c r="AA500" s="43">
        <f>Z500/$AB$519</f>
        <v>2.0239718062457279E-2</v>
      </c>
      <c r="AD500" s="1">
        <v>4</v>
      </c>
      <c r="AE500" s="2" t="s">
        <v>995</v>
      </c>
      <c r="AF500" s="6">
        <v>4546000</v>
      </c>
      <c r="AG500" s="6" cm="1">
        <f t="array" ref="AG500">_xlfn.XLOOKUP($AE500&amp;$C500&amp;$D500,'[1]NBA-Data-1980-2019'!$B$1:$B$16305&amp;'[1]NBA-Data-1980-2019'!$A$1:$A$16305&amp;'[1]NBA-Data-1980-2019'!$D$1:$D$16305,'[1]NBA-Data-1980-2019'!$G$1:$G$16305,"",0)</f>
        <v>4546000</v>
      </c>
      <c r="AH500" s="68" cm="1">
        <f t="array" ref="AH500">_xlfn.XLOOKUP($AE500&amp;$C500&amp;$D500,'[1]NBA-Data-1980-2019'!$B$1:$B$16305&amp;'[1]NBA-Data-1980-2019'!$A$1:$A$16305&amp;'[1]NBA-Data-1980-2019'!$D$1:$D$16305,'[1]NBA-Data-1980-2019'!$H$1:$H$16305,"",0)</f>
        <v>601.6</v>
      </c>
      <c r="AI500" s="68" cm="1">
        <f t="array" ref="AI500">_xlfn.XLOOKUP($AE500&amp;$C500&amp;$D500,'[1]NBA-Data-1980-2019'!$B$1:$B$16305&amp;'[1]NBA-Data-1980-2019'!$A$1:$A$16305&amp;'[1]NBA-Data-1980-2019'!$D$1:$D$16305,'[1]NBA-Data-1980-2019'!$F$1:$F$16305,"",0)</f>
        <v>5.0999999999999996</v>
      </c>
      <c r="AJ500" s="68">
        <f>IFERROR(($AH500/SUM(AH497:AH518))*$AI500,"")</f>
        <v>0.15562961272160084</v>
      </c>
    </row>
    <row r="501" spans="1:36" x14ac:dyDescent="0.2">
      <c r="B501" s="1" t="s">
        <v>143</v>
      </c>
      <c r="C501" s="1">
        <v>2003</v>
      </c>
      <c r="D501" s="1" t="s">
        <v>788</v>
      </c>
      <c r="F501" s="2">
        <v>21</v>
      </c>
      <c r="G501" s="2" t="s">
        <v>801</v>
      </c>
      <c r="H501" s="2" t="s">
        <v>566</v>
      </c>
      <c r="I501" s="4" t="s">
        <v>1149</v>
      </c>
      <c r="J501" s="16">
        <f>_xlfn.XLOOKUP($I501,DASHBOARD!$I$2:$I$27,DASHBOARD!$J$2:$J$27,"",0)</f>
        <v>83</v>
      </c>
      <c r="K501" s="23">
        <f>J501/DASHBOARD!$C$3</f>
        <v>2.1082042164084331</v>
      </c>
      <c r="L501" s="2">
        <v>250</v>
      </c>
      <c r="M501" s="26">
        <f>L501/DASHBOARD!$C$4</f>
        <v>113.37868480725623</v>
      </c>
      <c r="N501" s="26">
        <f t="shared" si="57"/>
        <v>25.509741613779099</v>
      </c>
      <c r="O501" s="5">
        <v>27875</v>
      </c>
      <c r="P501" s="2" t="s">
        <v>802</v>
      </c>
      <c r="Q501" s="2" t="str">
        <f>_xlfn.XLOOKUP($P501,DASHBOARD!$L$2:$L$150,DASHBOARD!M$2:M$150,"",0)</f>
        <v>Virgin Islands (US)</v>
      </c>
      <c r="R501" s="2" t="str">
        <f>_xlfn.XLOOKUP($P501,DASHBOARD!$L$2:$L$150,DASHBOARD!N$2:N$150,"",0)</f>
        <v>North America</v>
      </c>
      <c r="S501" s="2" t="str">
        <f>_xlfn.XLOOKUP($P501,DASHBOARD!$L$2:$L$150,DASHBOARD!O$2:O$150,"",0)</f>
        <v>Caribbean</v>
      </c>
      <c r="T501" s="2">
        <v>5</v>
      </c>
      <c r="V501" s="2" t="s">
        <v>642</v>
      </c>
      <c r="W501" s="2" t="s">
        <v>642</v>
      </c>
      <c r="Y501" s="2" t="str">
        <f t="shared" si="58"/>
        <v/>
      </c>
      <c r="Z501" s="6">
        <f>_xlfn.XLOOKUP($G501,$AE$497:$AE$518,$AF$497:$AF$518,0,0)</f>
        <v>12072500</v>
      </c>
      <c r="AA501" s="43">
        <f>Z501/$AB$519</f>
        <v>0.22700111139819354</v>
      </c>
      <c r="AD501" s="1">
        <v>5</v>
      </c>
      <c r="AE501" s="2" t="s">
        <v>962</v>
      </c>
      <c r="AF501" s="6">
        <v>4370000</v>
      </c>
      <c r="AG501" s="6" cm="1">
        <f t="array" ref="AG501">_xlfn.XLOOKUP($AE501&amp;$C501&amp;$D501,'[1]NBA-Data-1980-2019'!$B$1:$B$16305&amp;'[1]NBA-Data-1980-2019'!$A$1:$A$16305&amp;'[1]NBA-Data-1980-2019'!$D$1:$D$16305,'[1]NBA-Data-1980-2019'!$G$1:$G$16305,"",0)</f>
        <v>4370000</v>
      </c>
      <c r="AH501" s="68" cm="1">
        <f t="array" ref="AH501">_xlfn.XLOOKUP($AE501&amp;$C501&amp;$D501,'[1]NBA-Data-1980-2019'!$B$1:$B$16305&amp;'[1]NBA-Data-1980-2019'!$A$1:$A$16305&amp;'[1]NBA-Data-1980-2019'!$D$1:$D$16305,'[1]NBA-Data-1980-2019'!$H$1:$H$16305,"",0)</f>
        <v>1935.5</v>
      </c>
      <c r="AI501" s="68" cm="1">
        <f t="array" ref="AI501">_xlfn.XLOOKUP($AE501&amp;$C501&amp;$D501,'[1]NBA-Data-1980-2019'!$B$1:$B$16305&amp;'[1]NBA-Data-1980-2019'!$A$1:$A$16305&amp;'[1]NBA-Data-1980-2019'!$D$1:$D$16305,'[1]NBA-Data-1980-2019'!$F$1:$F$16305,"",0)</f>
        <v>16.100000000000001</v>
      </c>
      <c r="AJ501" s="68">
        <f>IFERROR(($AH501/SUM(AH497:AH518))*$AI501,"")</f>
        <v>1.5806411524512416</v>
      </c>
    </row>
    <row r="502" spans="1:36" x14ac:dyDescent="0.2">
      <c r="B502" s="1" t="s">
        <v>143</v>
      </c>
      <c r="C502" s="1">
        <v>2003</v>
      </c>
      <c r="D502" s="1" t="s">
        <v>788</v>
      </c>
      <c r="F502" s="2">
        <v>35</v>
      </c>
      <c r="G502" s="2" t="s">
        <v>995</v>
      </c>
      <c r="H502" s="2" t="s">
        <v>570</v>
      </c>
      <c r="I502" s="4" t="s">
        <v>595</v>
      </c>
      <c r="J502" s="16">
        <f>_xlfn.XLOOKUP($I502,DASHBOARD!$I$2:$I$27,DASHBOARD!$J$2:$J$27,"",0)</f>
        <v>82</v>
      </c>
      <c r="K502" s="23">
        <f>J502/DASHBOARD!$C$3</f>
        <v>2.0828041656083314</v>
      </c>
      <c r="L502" s="2">
        <v>230</v>
      </c>
      <c r="M502" s="26">
        <f>L502/DASHBOARD!$C$4</f>
        <v>104.30839002267574</v>
      </c>
      <c r="N502" s="26">
        <f t="shared" si="57"/>
        <v>24.044866326463161</v>
      </c>
      <c r="O502" s="5">
        <v>24397</v>
      </c>
      <c r="P502" s="2" t="s">
        <v>557</v>
      </c>
      <c r="Q502" s="2" t="str">
        <f>_xlfn.XLOOKUP($P502,DASHBOARD!$L$2:$L$150,DASHBOARD!M$2:M$150,"",0)</f>
        <v>United States</v>
      </c>
      <c r="R502" s="2" t="str">
        <f>_xlfn.XLOOKUP($P502,DASHBOARD!$L$2:$L$150,DASHBOARD!N$2:N$150,"",0)</f>
        <v>North America</v>
      </c>
      <c r="S502" s="2" t="str">
        <f>_xlfn.XLOOKUP($P502,DASHBOARD!$L$2:$L$150,DASHBOARD!O$2:O$150,"",0)</f>
        <v>Americas</v>
      </c>
      <c r="T502" s="2">
        <v>12</v>
      </c>
      <c r="V502" s="2" t="s">
        <v>674</v>
      </c>
      <c r="W502" s="2" t="s">
        <v>674</v>
      </c>
      <c r="Y502" s="2" t="str">
        <f t="shared" si="58"/>
        <v/>
      </c>
      <c r="Z502" s="6">
        <f>_xlfn.XLOOKUP($G502,$AE$497:$AE$518,$AF$497:$AF$518,0,0)</f>
        <v>4546000</v>
      </c>
      <c r="AA502" s="43">
        <f>Z502/$AB$519</f>
        <v>8.5479151163072087E-2</v>
      </c>
      <c r="AD502" s="1">
        <v>6</v>
      </c>
      <c r="AE502" s="2" t="s">
        <v>914</v>
      </c>
      <c r="AF502" s="6">
        <v>3550000</v>
      </c>
      <c r="AG502" s="6" cm="1">
        <f t="array" ref="AG502">_xlfn.XLOOKUP($AE502&amp;$C502&amp;$D502,'[1]NBA-Data-1980-2019'!$B$1:$B$16305&amp;'[1]NBA-Data-1980-2019'!$A$1:$A$16305&amp;'[1]NBA-Data-1980-2019'!$D$1:$D$16305,'[1]NBA-Data-1980-2019'!$G$1:$G$16305,"",0)</f>
        <v>3550000</v>
      </c>
      <c r="AH502" s="68" cm="1">
        <f t="array" ref="AH502">_xlfn.XLOOKUP($AE502&amp;$C502&amp;$D502,'[1]NBA-Data-1980-2019'!$B$1:$B$16305&amp;'[1]NBA-Data-1980-2019'!$A$1:$A$16305&amp;'[1]NBA-Data-1980-2019'!$D$1:$D$16305,'[1]NBA-Data-1980-2019'!$H$1:$H$16305,"",0)</f>
        <v>2566.6</v>
      </c>
      <c r="AI502" s="68" cm="1">
        <f t="array" ref="AI502">_xlfn.XLOOKUP($AE502&amp;$C502&amp;$D502,'[1]NBA-Data-1980-2019'!$B$1:$B$16305&amp;'[1]NBA-Data-1980-2019'!$A$1:$A$16305&amp;'[1]NBA-Data-1980-2019'!$D$1:$D$16305,'[1]NBA-Data-1980-2019'!$F$1:$F$16305,"",0)</f>
        <v>9.1</v>
      </c>
      <c r="AJ502" s="68">
        <f>IFERROR(($AH502/SUM(AH497:AH518))*$AI502,"")</f>
        <v>1.184714803824596</v>
      </c>
    </row>
    <row r="503" spans="1:36" x14ac:dyDescent="0.2">
      <c r="B503" s="1" t="s">
        <v>143</v>
      </c>
      <c r="C503" s="1">
        <v>2003</v>
      </c>
      <c r="D503" s="1" t="s">
        <v>788</v>
      </c>
      <c r="F503" s="2">
        <v>20</v>
      </c>
      <c r="G503" s="2" t="s">
        <v>803</v>
      </c>
      <c r="H503" s="2" t="s">
        <v>576</v>
      </c>
      <c r="I503" s="4" t="s">
        <v>599</v>
      </c>
      <c r="J503" s="16">
        <f>_xlfn.XLOOKUP($I503,DASHBOARD!$I$2:$I$27,DASHBOARD!$J$2:$J$27,"",0)</f>
        <v>78</v>
      </c>
      <c r="K503" s="23">
        <f>J503/DASHBOARD!$C$3</f>
        <v>1.981203962407925</v>
      </c>
      <c r="L503" s="2">
        <v>205</v>
      </c>
      <c r="M503" s="26">
        <f>L503/DASHBOARD!$C$4</f>
        <v>92.970521541950106</v>
      </c>
      <c r="N503" s="26">
        <f t="shared" si="57"/>
        <v>23.685736387476311</v>
      </c>
      <c r="O503" s="5">
        <v>28334</v>
      </c>
      <c r="P503" s="2" t="s">
        <v>804</v>
      </c>
      <c r="Q503" s="2" t="str">
        <f>_xlfn.XLOOKUP($P503,DASHBOARD!$L$2:$L$150,DASHBOARD!M$2:M$150,"",0)</f>
        <v>Argentina</v>
      </c>
      <c r="R503" s="2" t="str">
        <f>_xlfn.XLOOKUP($P503,DASHBOARD!$L$2:$L$150,DASHBOARD!N$2:N$150,"",0)</f>
        <v>South America</v>
      </c>
      <c r="S503" s="2" t="str">
        <f>_xlfn.XLOOKUP($P503,DASHBOARD!$L$2:$L$150,DASHBOARD!O$2:O$150,"",0)</f>
        <v>Americas</v>
      </c>
      <c r="T503" s="2" t="s">
        <v>563</v>
      </c>
      <c r="Y503" s="2" t="str">
        <f t="shared" si="58"/>
        <v/>
      </c>
      <c r="Z503" s="6">
        <f>_xlfn.XLOOKUP($G503,$AE$497:$AE$518,$AF$497:$AF$518,0,0)</f>
        <v>1325000</v>
      </c>
      <c r="AA503" s="43">
        <f>Z503/$AB$519</f>
        <v>2.4914182862092064E-2</v>
      </c>
      <c r="AD503" s="1">
        <v>7</v>
      </c>
      <c r="AE503" s="2" t="s">
        <v>1000</v>
      </c>
      <c r="AF503" s="6">
        <v>2625000</v>
      </c>
      <c r="AG503" s="6" cm="1">
        <f t="array" ref="AG503">_xlfn.XLOOKUP($AE503&amp;$C503&amp;$D503,'[1]NBA-Data-1980-2019'!$B$1:$B$16305&amp;'[1]NBA-Data-1980-2019'!$A$1:$A$16305&amp;'[1]NBA-Data-1980-2019'!$D$1:$D$16305,'[1]NBA-Data-1980-2019'!$G$1:$G$16305,"",0)</f>
        <v>2625000</v>
      </c>
      <c r="AH503" s="68" cm="1">
        <f t="array" ref="AH503">_xlfn.XLOOKUP($AE503&amp;$C503&amp;$D503,'[1]NBA-Data-1980-2019'!$B$1:$B$16305&amp;'[1]NBA-Data-1980-2019'!$A$1:$A$16305&amp;'[1]NBA-Data-1980-2019'!$D$1:$D$16305,'[1]NBA-Data-1980-2019'!$H$1:$H$16305,"",0)</f>
        <v>952.5</v>
      </c>
      <c r="AI503" s="68" cm="1">
        <f t="array" ref="AI503">_xlfn.XLOOKUP($AE503&amp;$C503&amp;$D503,'[1]NBA-Data-1980-2019'!$B$1:$B$16305&amp;'[1]NBA-Data-1980-2019'!$A$1:$A$16305&amp;'[1]NBA-Data-1980-2019'!$D$1:$D$16305,'[1]NBA-Data-1980-2019'!$F$1:$F$16305,"",0)</f>
        <v>11.4</v>
      </c>
      <c r="AJ503" s="68">
        <f>IFERROR(($AH503/SUM(AH497:AH518))*$AI503,"")</f>
        <v>0.55078749144031047</v>
      </c>
    </row>
    <row r="504" spans="1:36" x14ac:dyDescent="0.2">
      <c r="B504" s="1" t="s">
        <v>143</v>
      </c>
      <c r="C504" s="1">
        <v>2003</v>
      </c>
      <c r="D504" s="1" t="s">
        <v>788</v>
      </c>
      <c r="F504" s="2">
        <v>5</v>
      </c>
      <c r="G504" s="2" t="s">
        <v>996</v>
      </c>
      <c r="H504" s="2" t="s">
        <v>556</v>
      </c>
      <c r="I504" s="4" t="s">
        <v>1150</v>
      </c>
      <c r="J504" s="16">
        <f>_xlfn.XLOOKUP($I504,DASHBOARD!$I$2:$I$27,DASHBOARD!$J$2:$J$27,"",0)</f>
        <v>73</v>
      </c>
      <c r="K504" s="23">
        <f>J504/DASHBOARD!$C$3</f>
        <v>1.854203708407417</v>
      </c>
      <c r="L504" s="2">
        <v>182</v>
      </c>
      <c r="M504" s="26">
        <f>L504/DASHBOARD!$C$4</f>
        <v>82.539682539682531</v>
      </c>
      <c r="N504" s="26">
        <f t="shared" si="57"/>
        <v>24.007553399041473</v>
      </c>
      <c r="O504" s="5">
        <v>26182</v>
      </c>
      <c r="P504" s="2" t="s">
        <v>557</v>
      </c>
      <c r="Q504" s="2" t="str">
        <f>_xlfn.XLOOKUP($P504,DASHBOARD!$L$2:$L$150,DASHBOARD!M$2:M$150,"",0)</f>
        <v>United States</v>
      </c>
      <c r="R504" s="2" t="str">
        <f>_xlfn.XLOOKUP($P504,DASHBOARD!$L$2:$L$150,DASHBOARD!N$2:N$150,"",0)</f>
        <v>North America</v>
      </c>
      <c r="S504" s="2" t="str">
        <f>_xlfn.XLOOKUP($P504,DASHBOARD!$L$2:$L$150,DASHBOARD!O$2:O$150,"",0)</f>
        <v>Americas</v>
      </c>
      <c r="T504" s="2">
        <v>4</v>
      </c>
      <c r="V504" s="2" t="s">
        <v>997</v>
      </c>
      <c r="W504" s="2" t="s">
        <v>997</v>
      </c>
      <c r="Y504" s="2" t="str">
        <f t="shared" si="58"/>
        <v/>
      </c>
      <c r="Z504" s="6">
        <f>_xlfn.XLOOKUP($G504,$AE$497:$AE$518,$AF$497:$AF$518,0,0)</f>
        <v>139925</v>
      </c>
      <c r="AA504" s="43">
        <f>Z504/$AB$519</f>
        <v>2.6310317260213071E-3</v>
      </c>
      <c r="AD504" s="1">
        <v>8</v>
      </c>
      <c r="AE504" s="2" t="s">
        <v>803</v>
      </c>
      <c r="AF504" s="6">
        <v>1325000</v>
      </c>
      <c r="AG504" s="6" cm="1">
        <f t="array" ref="AG504">_xlfn.XLOOKUP($AE504&amp;$C504&amp;$D504,'[1]NBA-Data-1980-2019'!$B$1:$B$16305&amp;'[1]NBA-Data-1980-2019'!$A$1:$A$16305&amp;'[1]NBA-Data-1980-2019'!$D$1:$D$16305,'[1]NBA-Data-1980-2019'!$G$1:$G$16305,"",0)</f>
        <v>1325000</v>
      </c>
      <c r="AH504" s="68" cm="1">
        <f t="array" ref="AH504">_xlfn.XLOOKUP($AE504&amp;$C504&amp;$D504,'[1]NBA-Data-1980-2019'!$B$1:$B$16305&amp;'[1]NBA-Data-1980-2019'!$A$1:$A$16305&amp;'[1]NBA-Data-1980-2019'!$D$1:$D$16305,'[1]NBA-Data-1980-2019'!$H$1:$H$16305,"",0)</f>
        <v>1428.3</v>
      </c>
      <c r="AI504" s="68" cm="1">
        <f t="array" ref="AI504">_xlfn.XLOOKUP($AE504&amp;$C504&amp;$D504,'[1]NBA-Data-1980-2019'!$B$1:$B$16305&amp;'[1]NBA-Data-1980-2019'!$A$1:$A$16305&amp;'[1]NBA-Data-1980-2019'!$D$1:$D$16305,'[1]NBA-Data-1980-2019'!$F$1:$F$16305,"",0)</f>
        <v>14.7</v>
      </c>
      <c r="AJ504" s="68">
        <f>IFERROR(($AH504/SUM(AH497:AH518))*$AI504,"")</f>
        <v>1.0650034238758275</v>
      </c>
    </row>
    <row r="505" spans="1:36" x14ac:dyDescent="0.2">
      <c r="B505" s="1" t="s">
        <v>143</v>
      </c>
      <c r="C505" s="1">
        <v>2003</v>
      </c>
      <c r="D505" s="1" t="s">
        <v>788</v>
      </c>
      <c r="F505" s="2">
        <v>3</v>
      </c>
      <c r="G505" s="2" t="s">
        <v>998</v>
      </c>
      <c r="H505" s="2" t="s">
        <v>576</v>
      </c>
      <c r="I505" s="4" t="s">
        <v>600</v>
      </c>
      <c r="J505" s="16">
        <f>_xlfn.XLOOKUP($I505,DASHBOARD!$I$2:$I$27,DASHBOARD!$J$2:$J$27,"",0)</f>
        <v>80</v>
      </c>
      <c r="K505" s="23">
        <f>J505/DASHBOARD!$C$3</f>
        <v>2.0320040640081283</v>
      </c>
      <c r="L505" s="2">
        <v>218</v>
      </c>
      <c r="M505" s="26">
        <f>L505/DASHBOARD!$C$4</f>
        <v>98.86621315192744</v>
      </c>
      <c r="N505" s="26">
        <f t="shared" si="57"/>
        <v>23.944113109410427</v>
      </c>
      <c r="O505" s="5">
        <v>28585</v>
      </c>
      <c r="P505" s="2" t="s">
        <v>557</v>
      </c>
      <c r="Q505" s="2" t="str">
        <f>_xlfn.XLOOKUP($P505,DASHBOARD!$L$2:$L$150,DASHBOARD!M$2:M$150,"",0)</f>
        <v>United States</v>
      </c>
      <c r="R505" s="2" t="str">
        <f>_xlfn.XLOOKUP($P505,DASHBOARD!$L$2:$L$150,DASHBOARD!N$2:N$150,"",0)</f>
        <v>North America</v>
      </c>
      <c r="S505" s="2" t="str">
        <f>_xlfn.XLOOKUP($P505,DASHBOARD!$L$2:$L$150,DASHBOARD!O$2:O$150,"",0)</f>
        <v>Americas</v>
      </c>
      <c r="T505" s="2">
        <v>2</v>
      </c>
      <c r="V505" s="2" t="s">
        <v>999</v>
      </c>
      <c r="W505" s="2" t="s">
        <v>999</v>
      </c>
      <c r="Y505" s="2" t="str">
        <f t="shared" si="58"/>
        <v/>
      </c>
      <c r="Z505" s="6">
        <f>_xlfn.XLOOKUP($G505,$AE$497:$AE$518,$AF$497:$AF$518,0,0)</f>
        <v>699935</v>
      </c>
      <c r="AA505" s="43">
        <f>Z505/$AB$519</f>
        <v>1.3160987608738422E-2</v>
      </c>
      <c r="AD505" s="1">
        <v>9</v>
      </c>
      <c r="AE505" s="2" t="s">
        <v>993</v>
      </c>
      <c r="AF505" s="6">
        <v>1076400</v>
      </c>
      <c r="AG505" s="6" cm="1">
        <f t="array" ref="AG505">_xlfn.XLOOKUP($AE505&amp;$C505&amp;$D505,'[1]NBA-Data-1980-2019'!$B$1:$B$16305&amp;'[1]NBA-Data-1980-2019'!$A$1:$A$16305&amp;'[1]NBA-Data-1980-2019'!$D$1:$D$16305,'[1]NBA-Data-1980-2019'!$G$1:$G$16305,"",0)</f>
        <v>1076400</v>
      </c>
      <c r="AH505" s="68" cm="1">
        <f t="array" ref="AH505">_xlfn.XLOOKUP($AE505&amp;$C505&amp;$D505,'[1]NBA-Data-1980-2019'!$B$1:$B$16305&amp;'[1]NBA-Data-1980-2019'!$A$1:$A$16305&amp;'[1]NBA-Data-1980-2019'!$D$1:$D$16305,'[1]NBA-Data-1980-2019'!$H$1:$H$16305,"",0)</f>
        <v>471</v>
      </c>
      <c r="AI505" s="68" cm="1">
        <f t="array" ref="AI505">_xlfn.XLOOKUP($AE505&amp;$C505&amp;$D505,'[1]NBA-Data-1980-2019'!$B$1:$B$16305&amp;'[1]NBA-Data-1980-2019'!$A$1:$A$16305&amp;'[1]NBA-Data-1980-2019'!$D$1:$D$16305,'[1]NBA-Data-1980-2019'!$F$1:$F$16305,"",0)</f>
        <v>15.9</v>
      </c>
      <c r="AJ505" s="68">
        <f>IFERROR(($AH505/SUM(AH497:AH518))*$AI505,"")</f>
        <v>0.37986761013467246</v>
      </c>
    </row>
    <row r="506" spans="1:36" x14ac:dyDescent="0.2">
      <c r="B506" s="1" t="s">
        <v>143</v>
      </c>
      <c r="C506" s="1">
        <v>2003</v>
      </c>
      <c r="D506" s="1" t="s">
        <v>788</v>
      </c>
      <c r="F506" s="2">
        <v>25</v>
      </c>
      <c r="G506" s="2" t="s">
        <v>1000</v>
      </c>
      <c r="H506" s="2" t="s">
        <v>556</v>
      </c>
      <c r="I506" s="4" t="s">
        <v>598</v>
      </c>
      <c r="J506" s="16">
        <f>_xlfn.XLOOKUP($I506,DASHBOARD!$I$2:$I$27,DASHBOARD!$J$2:$J$27,"",0)</f>
        <v>75</v>
      </c>
      <c r="K506" s="23">
        <f>J506/DASHBOARD!$C$3</f>
        <v>1.9050038100076201</v>
      </c>
      <c r="L506" s="2">
        <v>175</v>
      </c>
      <c r="M506" s="26">
        <f>L506/DASHBOARD!$C$4</f>
        <v>79.365079365079367</v>
      </c>
      <c r="N506" s="26">
        <f t="shared" si="57"/>
        <v>21.869444797178129</v>
      </c>
      <c r="O506" s="5">
        <v>24012</v>
      </c>
      <c r="P506" s="2" t="s">
        <v>1001</v>
      </c>
      <c r="Q506" s="2" t="str">
        <f>_xlfn.XLOOKUP($P506,DASHBOARD!$L$2:$L$150,DASHBOARD!M$2:M$150,"",0)</f>
        <v>Lebanon</v>
      </c>
      <c r="R506" s="2" t="str">
        <f>_xlfn.XLOOKUP($P506,DASHBOARD!$L$2:$L$150,DASHBOARD!N$2:N$150,"",0)</f>
        <v>Asia</v>
      </c>
      <c r="S506" s="2" t="str">
        <f>_xlfn.XLOOKUP($P506,DASHBOARD!$L$2:$L$150,DASHBOARD!O$2:O$150,"",0)</f>
        <v>Eurasia</v>
      </c>
      <c r="T506" s="2">
        <v>14</v>
      </c>
      <c r="V506" s="2" t="s">
        <v>571</v>
      </c>
      <c r="W506" s="2" t="s">
        <v>571</v>
      </c>
      <c r="Y506" s="2" t="str">
        <f t="shared" si="58"/>
        <v/>
      </c>
      <c r="Z506" s="6">
        <f>_xlfn.XLOOKUP($G506,$AE$497:$AE$518,$AF$497:$AF$518,0,0)</f>
        <v>2625000</v>
      </c>
      <c r="AA506" s="43">
        <f>Z506/$AB$519</f>
        <v>4.9358286802257859E-2</v>
      </c>
      <c r="AD506" s="1">
        <v>10</v>
      </c>
      <c r="AE506" s="2" t="s">
        <v>1005</v>
      </c>
      <c r="AF506" s="6">
        <v>1030000</v>
      </c>
      <c r="AG506" s="6" cm="1">
        <f t="array" ref="AG506">_xlfn.XLOOKUP($AE506&amp;$C506&amp;$D506,'[1]NBA-Data-1980-2019'!$B$1:$B$16305&amp;'[1]NBA-Data-1980-2019'!$A$1:$A$16305&amp;'[1]NBA-Data-1980-2019'!$D$1:$D$16305,'[1]NBA-Data-1980-2019'!$G$1:$G$16305,"",0)</f>
        <v>1030000</v>
      </c>
      <c r="AH506" s="68" cm="1">
        <f t="array" ref="AH506">_xlfn.XLOOKUP($AE506&amp;$C506&amp;$D506,'[1]NBA-Data-1980-2019'!$B$1:$B$16305&amp;'[1]NBA-Data-1980-2019'!$A$1:$A$16305&amp;'[1]NBA-Data-1980-2019'!$D$1:$D$16305,'[1]NBA-Data-1980-2019'!$H$1:$H$16305,"",0)</f>
        <v>837.80000000000007</v>
      </c>
      <c r="AI506" s="68" cm="1">
        <f t="array" ref="AI506">_xlfn.XLOOKUP($AE506&amp;$C506&amp;$D506,'[1]NBA-Data-1980-2019'!$B$1:$B$16305&amp;'[1]NBA-Data-1980-2019'!$A$1:$A$16305&amp;'[1]NBA-Data-1980-2019'!$D$1:$D$16305,'[1]NBA-Data-1980-2019'!$F$1:$F$16305,"",0)</f>
        <v>12.5</v>
      </c>
      <c r="AJ506" s="68">
        <f>IFERROR(($AH506/SUM(AH497:AH518))*$AI506,"")</f>
        <v>0.53120799411600605</v>
      </c>
    </row>
    <row r="507" spans="1:36" x14ac:dyDescent="0.2">
      <c r="B507" s="1" t="s">
        <v>143</v>
      </c>
      <c r="C507" s="1">
        <v>2003</v>
      </c>
      <c r="D507" s="1" t="s">
        <v>788</v>
      </c>
      <c r="F507" s="2">
        <v>9</v>
      </c>
      <c r="G507" s="2" t="s">
        <v>810</v>
      </c>
      <c r="H507" s="2" t="s">
        <v>556</v>
      </c>
      <c r="I507" s="4" t="s">
        <v>597</v>
      </c>
      <c r="J507" s="16">
        <f>_xlfn.XLOOKUP($I507,DASHBOARD!$I$2:$I$27,DASHBOARD!$J$2:$J$27,"",0)</f>
        <v>74</v>
      </c>
      <c r="K507" s="23">
        <f>J507/DASHBOARD!$C$3</f>
        <v>1.8796037592075185</v>
      </c>
      <c r="L507" s="2">
        <v>185</v>
      </c>
      <c r="M507" s="26">
        <f>L507/DASHBOARD!$C$4</f>
        <v>83.900226757369609</v>
      </c>
      <c r="N507" s="26">
        <f t="shared" si="57"/>
        <v>23.748190537476248</v>
      </c>
      <c r="O507" s="5">
        <v>30088</v>
      </c>
      <c r="P507" s="2" t="s">
        <v>811</v>
      </c>
      <c r="Q507" s="2" t="str">
        <f>_xlfn.XLOOKUP($P507,DASHBOARD!$L$2:$L$150,DASHBOARD!M$2:M$150,"",0)</f>
        <v>Belgium</v>
      </c>
      <c r="R507" s="2" t="str">
        <f>_xlfn.XLOOKUP($P507,DASHBOARD!$L$2:$L$150,DASHBOARD!N$2:N$150,"",0)</f>
        <v>Europe</v>
      </c>
      <c r="S507" s="2" t="str">
        <f>_xlfn.XLOOKUP($P507,DASHBOARD!$L$2:$L$150,DASHBOARD!O$2:O$150,"",0)</f>
        <v>Eurasia</v>
      </c>
      <c r="T507" s="2">
        <v>1</v>
      </c>
      <c r="Y507" s="2" t="str">
        <f t="shared" si="58"/>
        <v/>
      </c>
      <c r="Z507" s="6">
        <f>_xlfn.XLOOKUP($G507,$AE$497:$AE$518,$AF$497:$AF$518,0,0)</f>
        <v>800400</v>
      </c>
      <c r="AA507" s="43">
        <f>Z507/$AB$519</f>
        <v>1.5050046764391312E-2</v>
      </c>
      <c r="AD507" s="1">
        <v>11</v>
      </c>
      <c r="AE507" s="2" t="s">
        <v>810</v>
      </c>
      <c r="AF507" s="6">
        <v>800400</v>
      </c>
      <c r="AG507" s="6" cm="1">
        <f t="array" ref="AG507">_xlfn.XLOOKUP($AE507&amp;$C507&amp;$D507,'[1]NBA-Data-1980-2019'!$B$1:$B$16305&amp;'[1]NBA-Data-1980-2019'!$A$1:$A$16305&amp;'[1]NBA-Data-1980-2019'!$D$1:$D$16305,'[1]NBA-Data-1980-2019'!$G$1:$G$16305,"",0)</f>
        <v>800400</v>
      </c>
      <c r="AH507" s="68" cm="1">
        <f t="array" ref="AH507">_xlfn.XLOOKUP($AE507&amp;$C507&amp;$D507,'[1]NBA-Data-1980-2019'!$B$1:$B$16305&amp;'[1]NBA-Data-1980-2019'!$A$1:$A$16305&amp;'[1]NBA-Data-1980-2019'!$D$1:$D$16305,'[1]NBA-Data-1980-2019'!$H$1:$H$16305,"",0)</f>
        <v>2771.6</v>
      </c>
      <c r="AI507" s="68" cm="1">
        <f t="array" ref="AI507">_xlfn.XLOOKUP($AE507&amp;$C507&amp;$D507,'[1]NBA-Data-1980-2019'!$B$1:$B$16305&amp;'[1]NBA-Data-1980-2019'!$A$1:$A$16305&amp;'[1]NBA-Data-1980-2019'!$D$1:$D$16305,'[1]NBA-Data-1980-2019'!$F$1:$F$16305,"",0)</f>
        <v>16.5</v>
      </c>
      <c r="AJ507" s="68">
        <f>IFERROR(($AH507/SUM(AH497:AH518))*$AI507,"")</f>
        <v>2.3196834817012855</v>
      </c>
    </row>
    <row r="508" spans="1:36" x14ac:dyDescent="0.2">
      <c r="B508" s="1" t="s">
        <v>143</v>
      </c>
      <c r="C508" s="1">
        <v>2003</v>
      </c>
      <c r="D508" s="1" t="s">
        <v>788</v>
      </c>
      <c r="F508" s="2">
        <v>50</v>
      </c>
      <c r="G508" s="2" t="s">
        <v>1002</v>
      </c>
      <c r="H508" s="2" t="s">
        <v>552</v>
      </c>
      <c r="I508" s="4" t="s">
        <v>1151</v>
      </c>
      <c r="J508" s="16">
        <f>_xlfn.XLOOKUP($I508,DASHBOARD!$I$2:$I$27,DASHBOARD!$J$2:$J$27,"",0)</f>
        <v>85</v>
      </c>
      <c r="K508" s="23">
        <f>J508/DASHBOARD!$C$3</f>
        <v>2.1590043180086362</v>
      </c>
      <c r="L508" s="2">
        <v>235</v>
      </c>
      <c r="M508" s="26">
        <f>L508/DASHBOARD!$C$4</f>
        <v>106.57596371882086</v>
      </c>
      <c r="N508" s="26">
        <f t="shared" si="57"/>
        <v>22.864001851721074</v>
      </c>
      <c r="O508" s="5">
        <v>23960</v>
      </c>
      <c r="P508" s="2" t="s">
        <v>557</v>
      </c>
      <c r="Q508" s="2" t="str">
        <f>_xlfn.XLOOKUP($P508,DASHBOARD!$L$2:$L$150,DASHBOARD!M$2:M$150,"",0)</f>
        <v>United States</v>
      </c>
      <c r="R508" s="2" t="str">
        <f>_xlfn.XLOOKUP($P508,DASHBOARD!$L$2:$L$150,DASHBOARD!N$2:N$150,"",0)</f>
        <v>North America</v>
      </c>
      <c r="S508" s="2" t="str">
        <f>_xlfn.XLOOKUP($P508,DASHBOARD!$L$2:$L$150,DASHBOARD!O$2:O$150,"",0)</f>
        <v>Americas</v>
      </c>
      <c r="T508" s="2">
        <v>13</v>
      </c>
      <c r="V508" s="2" t="s">
        <v>1003</v>
      </c>
      <c r="W508" s="2" t="s">
        <v>1003</v>
      </c>
      <c r="Y508" s="2" t="str">
        <f t="shared" si="58"/>
        <v/>
      </c>
      <c r="Z508" s="6">
        <f>_xlfn.XLOOKUP($G508,$AE$497:$AE$518,$AF$497:$AF$518,0,0)</f>
        <v>10500000</v>
      </c>
      <c r="AA508" s="43">
        <f>Z508/$AB$519</f>
        <v>0.19743314720903143</v>
      </c>
      <c r="AD508" s="1">
        <v>12</v>
      </c>
      <c r="AE508" s="2" t="s">
        <v>998</v>
      </c>
      <c r="AF508" s="6">
        <v>699935</v>
      </c>
      <c r="AG508" s="6" cm="1">
        <f t="array" ref="AG508">_xlfn.XLOOKUP($AE508&amp;$C508&amp;$D508,'[1]NBA-Data-1980-2019'!$B$1:$B$16305&amp;'[1]NBA-Data-1980-2019'!$A$1:$A$16305&amp;'[1]NBA-Data-1980-2019'!$D$1:$D$16305,'[1]NBA-Data-1980-2019'!$G$1:$G$16305,"",0)</f>
        <v>699935</v>
      </c>
      <c r="AH508" s="68" cm="1">
        <f t="array" ref="AH508">_xlfn.XLOOKUP($AE508&amp;$C508&amp;$D508,'[1]NBA-Data-1980-2019'!$B$1:$B$16305&amp;'[1]NBA-Data-1980-2019'!$A$1:$A$16305&amp;'[1]NBA-Data-1980-2019'!$D$1:$D$16305,'[1]NBA-Data-1980-2019'!$H$1:$H$16305,"",0)</f>
        <v>2256</v>
      </c>
      <c r="AI508" s="68" cm="1">
        <f t="array" ref="AI508">_xlfn.XLOOKUP($AE508&amp;$C508&amp;$D508,'[1]NBA-Data-1980-2019'!$B$1:$B$16305&amp;'[1]NBA-Data-1980-2019'!$A$1:$A$16305&amp;'[1]NBA-Data-1980-2019'!$D$1:$D$16305,'[1]NBA-Data-1980-2019'!$F$1:$F$16305,"",0)</f>
        <v>14.5</v>
      </c>
      <c r="AJ508" s="68">
        <f>IFERROR(($AH508/SUM(AH497:AH518))*$AI508,"")</f>
        <v>1.6592863121053032</v>
      </c>
    </row>
    <row r="509" spans="1:36" x14ac:dyDescent="0.2">
      <c r="B509" s="1" t="s">
        <v>143</v>
      </c>
      <c r="C509" s="1">
        <v>2003</v>
      </c>
      <c r="D509" s="1" t="s">
        <v>788</v>
      </c>
      <c r="F509" s="2">
        <v>31</v>
      </c>
      <c r="G509" s="2" t="s">
        <v>962</v>
      </c>
      <c r="H509" s="2" t="s">
        <v>566</v>
      </c>
      <c r="I509" s="4" t="s">
        <v>604</v>
      </c>
      <c r="J509" s="16">
        <f>_xlfn.XLOOKUP($I509,DASHBOARD!$I$2:$I$27,DASHBOARD!$J$2:$J$27,"",0)</f>
        <v>79</v>
      </c>
      <c r="K509" s="23">
        <f>J509/DASHBOARD!$C$3</f>
        <v>2.0066040132080265</v>
      </c>
      <c r="L509" s="2">
        <v>250</v>
      </c>
      <c r="M509" s="26">
        <f>L509/DASHBOARD!$C$4</f>
        <v>113.37868480725623</v>
      </c>
      <c r="N509" s="26">
        <f t="shared" si="57"/>
        <v>28.158405700580715</v>
      </c>
      <c r="O509" s="5">
        <v>27356</v>
      </c>
      <c r="P509" s="2" t="s">
        <v>557</v>
      </c>
      <c r="Q509" s="2" t="str">
        <f>_xlfn.XLOOKUP($P509,DASHBOARD!$L$2:$L$150,DASHBOARD!M$2:M$150,"",0)</f>
        <v>United States</v>
      </c>
      <c r="R509" s="2" t="str">
        <f>_xlfn.XLOOKUP($P509,DASHBOARD!$L$2:$L$150,DASHBOARD!N$2:N$150,"",0)</f>
        <v>North America</v>
      </c>
      <c r="S509" s="2" t="str">
        <f>_xlfn.XLOOKUP($P509,DASHBOARD!$L$2:$L$150,DASHBOARD!O$2:O$150,"",0)</f>
        <v>Americas</v>
      </c>
      <c r="T509" s="2">
        <v>6</v>
      </c>
      <c r="V509" s="2" t="s">
        <v>963</v>
      </c>
      <c r="W509" s="2" t="s">
        <v>963</v>
      </c>
      <c r="Y509" s="2" t="str">
        <f t="shared" si="58"/>
        <v/>
      </c>
      <c r="Z509" s="6">
        <f>_xlfn.XLOOKUP($G509,$AE$497:$AE$518,$AF$497:$AF$518,0,0)</f>
        <v>4370000</v>
      </c>
      <c r="AA509" s="43">
        <f>Z509/$AB$519</f>
        <v>8.2169795552711186E-2</v>
      </c>
      <c r="AD509" s="1">
        <v>13</v>
      </c>
      <c r="AE509" s="2" t="s">
        <v>992</v>
      </c>
      <c r="AF509" s="6">
        <v>512453</v>
      </c>
      <c r="AG509" s="6" t="str" cm="1">
        <f t="array" ref="AG509">_xlfn.XLOOKUP($AE509&amp;$C509&amp;$D509,'[1]NBA-Data-1980-2019'!$B$1:$B$16305&amp;'[1]NBA-Data-1980-2019'!$A$1:$A$16305&amp;'[1]NBA-Data-1980-2019'!$D$1:$D$16305,'[1]NBA-Data-1980-2019'!$G$1:$G$16305,"",0)</f>
        <v/>
      </c>
      <c r="AH509" s="68" t="str" cm="1">
        <f t="array" ref="AH509">_xlfn.XLOOKUP($AE509&amp;$C509&amp;$D509,'[1]NBA-Data-1980-2019'!$B$1:$B$16305&amp;'[1]NBA-Data-1980-2019'!$A$1:$A$16305&amp;'[1]NBA-Data-1980-2019'!$D$1:$D$16305,'[1]NBA-Data-1980-2019'!$H$1:$H$16305,"",0)</f>
        <v/>
      </c>
      <c r="AI509" s="68" t="str" cm="1">
        <f t="array" ref="AI509">_xlfn.XLOOKUP($AE509&amp;$C509&amp;$D509,'[1]NBA-Data-1980-2019'!$B$1:$B$16305&amp;'[1]NBA-Data-1980-2019'!$A$1:$A$16305&amp;'[1]NBA-Data-1980-2019'!$D$1:$D$16305,'[1]NBA-Data-1980-2019'!$F$1:$F$16305,"",0)</f>
        <v/>
      </c>
      <c r="AJ509" s="68" t="str">
        <f>IFERROR(($AH509/SUM(AH497:AH518))*$AI509,"")</f>
        <v/>
      </c>
    </row>
    <row r="510" spans="1:36" x14ac:dyDescent="0.2">
      <c r="B510" s="1" t="s">
        <v>143</v>
      </c>
      <c r="C510" s="1">
        <v>2003</v>
      </c>
      <c r="D510" s="1" t="s">
        <v>788</v>
      </c>
      <c r="F510" s="2">
        <v>8</v>
      </c>
      <c r="G510" s="2" t="s">
        <v>1004</v>
      </c>
      <c r="H510" s="2" t="s">
        <v>576</v>
      </c>
      <c r="I510" s="4" t="s">
        <v>604</v>
      </c>
      <c r="J510" s="16">
        <f>_xlfn.XLOOKUP($I510,DASHBOARD!$I$2:$I$27,DASHBOARD!$J$2:$J$27,"",0)</f>
        <v>79</v>
      </c>
      <c r="K510" s="23">
        <f>J510/DASHBOARD!$C$3</f>
        <v>2.0066040132080265</v>
      </c>
      <c r="L510" s="2">
        <v>200</v>
      </c>
      <c r="M510" s="26">
        <f>L510/DASHBOARD!$C$4</f>
        <v>90.702947845804985</v>
      </c>
      <c r="N510" s="26">
        <f t="shared" si="57"/>
        <v>22.526724560464572</v>
      </c>
      <c r="O510" s="5">
        <v>25293</v>
      </c>
      <c r="P510" s="2" t="s">
        <v>557</v>
      </c>
      <c r="Q510" s="2" t="str">
        <f>_xlfn.XLOOKUP($P510,DASHBOARD!$L$2:$L$150,DASHBOARD!M$2:M$150,"",0)</f>
        <v>United States</v>
      </c>
      <c r="R510" s="2" t="str">
        <f>_xlfn.XLOOKUP($P510,DASHBOARD!$L$2:$L$150,DASHBOARD!N$2:N$150,"",0)</f>
        <v>North America</v>
      </c>
      <c r="S510" s="2" t="str">
        <f>_xlfn.XLOOKUP($P510,DASHBOARD!$L$2:$L$150,DASHBOARD!O$2:O$150,"",0)</f>
        <v>Americas</v>
      </c>
      <c r="T510" s="2">
        <v>11</v>
      </c>
      <c r="V510" s="2" t="s">
        <v>567</v>
      </c>
      <c r="W510" s="2" t="s">
        <v>567</v>
      </c>
      <c r="Y510" s="2" t="str">
        <f t="shared" si="58"/>
        <v/>
      </c>
      <c r="Z510" s="6">
        <f>_xlfn.XLOOKUP($G510,$AE$497:$AE$518,$AF$497:$AF$518,0,0)</f>
        <v>9900000</v>
      </c>
      <c r="AA510" s="43">
        <f>Z510/$AB$519</f>
        <v>0.18615125308280106</v>
      </c>
      <c r="AD510" s="1">
        <v>14</v>
      </c>
      <c r="AE510" s="2" t="s">
        <v>996</v>
      </c>
      <c r="AF510" s="6">
        <v>139925</v>
      </c>
      <c r="AG510" s="6" t="str" cm="1">
        <f t="array" ref="AG510">_xlfn.XLOOKUP($AE510&amp;$C510&amp;$D510,'[1]NBA-Data-1980-2019'!$B$1:$B$16305&amp;'[1]NBA-Data-1980-2019'!$A$1:$A$16305&amp;'[1]NBA-Data-1980-2019'!$D$1:$D$16305,'[1]NBA-Data-1980-2019'!$G$1:$G$16305,"",0)</f>
        <v/>
      </c>
      <c r="AH510" s="68" t="str" cm="1">
        <f t="array" ref="AH510">_xlfn.XLOOKUP($AE510&amp;$C510&amp;$D510,'[1]NBA-Data-1980-2019'!$B$1:$B$16305&amp;'[1]NBA-Data-1980-2019'!$A$1:$A$16305&amp;'[1]NBA-Data-1980-2019'!$D$1:$D$16305,'[1]NBA-Data-1980-2019'!$H$1:$H$16305,"",0)</f>
        <v/>
      </c>
      <c r="AI510" s="68" t="str" cm="1">
        <f t="array" ref="AI510">_xlfn.XLOOKUP($AE510&amp;$C510&amp;$D510,'[1]NBA-Data-1980-2019'!$B$1:$B$16305&amp;'[1]NBA-Data-1980-2019'!$A$1:$A$16305&amp;'[1]NBA-Data-1980-2019'!$D$1:$D$16305,'[1]NBA-Data-1980-2019'!$F$1:$F$16305,"",0)</f>
        <v/>
      </c>
      <c r="AJ510" s="68" t="str">
        <f>IFERROR(($AH510/SUM(AH497:AH518))*$AI510,"")</f>
        <v/>
      </c>
    </row>
    <row r="511" spans="1:36" x14ac:dyDescent="0.2">
      <c r="B511" s="1" t="s">
        <v>143</v>
      </c>
      <c r="C511" s="1">
        <v>2003</v>
      </c>
      <c r="D511" s="1" t="s">
        <v>788</v>
      </c>
      <c r="F511" s="2">
        <v>42</v>
      </c>
      <c r="G511" s="2" t="s">
        <v>1005</v>
      </c>
      <c r="H511" s="2" t="s">
        <v>552</v>
      </c>
      <c r="I511" s="4" t="s">
        <v>1151</v>
      </c>
      <c r="J511" s="16">
        <f>_xlfn.XLOOKUP($I511,DASHBOARD!$I$2:$I$27,DASHBOARD!$J$2:$J$27,"",0)</f>
        <v>85</v>
      </c>
      <c r="K511" s="23">
        <f>J511/DASHBOARD!$C$3</f>
        <v>2.1590043180086362</v>
      </c>
      <c r="L511" s="2">
        <v>220</v>
      </c>
      <c r="M511" s="26">
        <f>L511/DASHBOARD!$C$4</f>
        <v>99.773242630385482</v>
      </c>
      <c r="N511" s="26">
        <f t="shared" si="57"/>
        <v>21.404597478206963</v>
      </c>
      <c r="O511" s="5">
        <v>22895</v>
      </c>
      <c r="P511" s="2" t="s">
        <v>557</v>
      </c>
      <c r="Q511" s="2" t="str">
        <f>_xlfn.XLOOKUP($P511,DASHBOARD!$L$2:$L$150,DASHBOARD!M$2:M$150,"",0)</f>
        <v>United States</v>
      </c>
      <c r="R511" s="2" t="str">
        <f>_xlfn.XLOOKUP($P511,DASHBOARD!$L$2:$L$150,DASHBOARD!N$2:N$150,"",0)</f>
        <v>North America</v>
      </c>
      <c r="S511" s="2" t="str">
        <f>_xlfn.XLOOKUP($P511,DASHBOARD!$L$2:$L$150,DASHBOARD!O$2:O$150,"",0)</f>
        <v>Americas</v>
      </c>
      <c r="T511" s="2">
        <v>17</v>
      </c>
      <c r="V511" s="2" t="s">
        <v>567</v>
      </c>
      <c r="W511" s="2" t="s">
        <v>567</v>
      </c>
      <c r="Y511" s="2" t="str">
        <f t="shared" si="58"/>
        <v/>
      </c>
      <c r="Z511" s="6">
        <f>_xlfn.XLOOKUP($G511,$AE$497:$AE$518,$AF$497:$AF$518,0,0)</f>
        <v>1030000</v>
      </c>
      <c r="AA511" s="43">
        <f>Z511/$AB$519</f>
        <v>1.9367251583362131E-2</v>
      </c>
      <c r="AD511" s="1">
        <v>15</v>
      </c>
      <c r="AE511" s="2" t="s">
        <v>951</v>
      </c>
      <c r="AF511" s="6">
        <v>34946</v>
      </c>
      <c r="AG511" s="6" t="str" cm="1">
        <f t="array" ref="AG511">_xlfn.XLOOKUP($AE511&amp;$C511&amp;$D511,'[1]NBA-Data-1980-2019'!$B$1:$B$16305&amp;'[1]NBA-Data-1980-2019'!$A$1:$A$16305&amp;'[1]NBA-Data-1980-2019'!$D$1:$D$16305,'[1]NBA-Data-1980-2019'!$G$1:$G$16305,"",0)</f>
        <v/>
      </c>
      <c r="AH511" s="68" t="str" cm="1">
        <f t="array" ref="AH511">_xlfn.XLOOKUP($AE511&amp;$C511&amp;$D511,'[1]NBA-Data-1980-2019'!$B$1:$B$16305&amp;'[1]NBA-Data-1980-2019'!$A$1:$A$16305&amp;'[1]NBA-Data-1980-2019'!$D$1:$D$16305,'[1]NBA-Data-1980-2019'!$H$1:$H$16305,"",0)</f>
        <v/>
      </c>
      <c r="AI511" s="68" t="str" cm="1">
        <f t="array" ref="AI511">_xlfn.XLOOKUP($AE511&amp;$C511&amp;$D511,'[1]NBA-Data-1980-2019'!$B$1:$B$16305&amp;'[1]NBA-Data-1980-2019'!$A$1:$A$16305&amp;'[1]NBA-Data-1980-2019'!$D$1:$D$16305,'[1]NBA-Data-1980-2019'!$F$1:$F$16305,"",0)</f>
        <v/>
      </c>
      <c r="AJ511" s="68" t="str">
        <f>IFERROR(($AH511/SUM(AH497:AH518))*$AI511,"")</f>
        <v/>
      </c>
    </row>
    <row r="512" spans="1:36" x14ac:dyDescent="0.2">
      <c r="B512" s="1" t="s">
        <v>143</v>
      </c>
      <c r="C512" s="1">
        <v>2003</v>
      </c>
      <c r="D512" s="1" t="s">
        <v>788</v>
      </c>
      <c r="I512" s="4"/>
      <c r="O512" s="5"/>
      <c r="Y512" s="2" t="str">
        <f t="shared" si="58"/>
        <v/>
      </c>
      <c r="Z512" s="6">
        <f>_xlfn.XLOOKUP($G512,$AE$497:$AE$518,$AF$497:$AF$518,0,0)</f>
        <v>0</v>
      </c>
      <c r="AA512" s="43">
        <f>Z512/$AB$519</f>
        <v>0</v>
      </c>
      <c r="AD512" s="1">
        <v>16</v>
      </c>
      <c r="AF512" s="6"/>
      <c r="AG512" s="6" t="str" cm="1">
        <f t="array" ref="AG512">_xlfn.XLOOKUP($AE512&amp;$C512&amp;$D512,'[1]NBA-Data-1980-2019'!$B$1:$B$16305&amp;'[1]NBA-Data-1980-2019'!$A$1:$A$16305&amp;'[1]NBA-Data-1980-2019'!$D$1:$D$16305,'[1]NBA-Data-1980-2019'!$G$1:$G$16305,"",0)</f>
        <v/>
      </c>
      <c r="AH512" s="68" t="str" cm="1">
        <f t="array" ref="AH512">_xlfn.XLOOKUP($AE512&amp;$C512&amp;$D512,'[1]NBA-Data-1980-2019'!$B$1:$B$16305&amp;'[1]NBA-Data-1980-2019'!$A$1:$A$16305&amp;'[1]NBA-Data-1980-2019'!$D$1:$D$16305,'[1]NBA-Data-1980-2019'!$H$1:$H$16305,"",0)</f>
        <v/>
      </c>
      <c r="AI512" s="68" t="str" cm="1">
        <f t="array" ref="AI512">_xlfn.XLOOKUP($AE512&amp;$C512&amp;$D512,'[1]NBA-Data-1980-2019'!$B$1:$B$16305&amp;'[1]NBA-Data-1980-2019'!$A$1:$A$16305&amp;'[1]NBA-Data-1980-2019'!$D$1:$D$16305,'[1]NBA-Data-1980-2019'!$F$1:$F$16305,"",0)</f>
        <v/>
      </c>
      <c r="AJ512" s="68" t="str">
        <f>IFERROR(($AH512/SUM(AH497:AH518))*$AI512,"")</f>
        <v/>
      </c>
    </row>
    <row r="513" spans="1:36" x14ac:dyDescent="0.2">
      <c r="B513" s="1" t="s">
        <v>143</v>
      </c>
      <c r="C513" s="1">
        <v>2003</v>
      </c>
      <c r="D513" s="1" t="s">
        <v>788</v>
      </c>
      <c r="I513" s="4"/>
      <c r="O513" s="5"/>
      <c r="Y513" s="2" t="str">
        <f t="shared" si="58"/>
        <v/>
      </c>
      <c r="Z513" s="6">
        <f>_xlfn.XLOOKUP($G513,$AE$497:$AE$518,$AF$497:$AF$518,0,0)</f>
        <v>0</v>
      </c>
      <c r="AA513" s="43">
        <f>Z513/$AB$519</f>
        <v>0</v>
      </c>
      <c r="AF513" s="6"/>
      <c r="AG513" s="6" t="str" cm="1">
        <f t="array" ref="AG513">_xlfn.XLOOKUP($AE513&amp;$C513&amp;$D513,'[1]NBA-Data-1980-2019'!$B$1:$B$16305&amp;'[1]NBA-Data-1980-2019'!$A$1:$A$16305&amp;'[1]NBA-Data-1980-2019'!$D$1:$D$16305,'[1]NBA-Data-1980-2019'!$G$1:$G$16305,"",0)</f>
        <v/>
      </c>
      <c r="AH513" s="68" t="str" cm="1">
        <f t="array" ref="AH513">_xlfn.XLOOKUP($AE513&amp;$C513&amp;$D513,'[1]NBA-Data-1980-2019'!$B$1:$B$16305&amp;'[1]NBA-Data-1980-2019'!$A$1:$A$16305&amp;'[1]NBA-Data-1980-2019'!$D$1:$D$16305,'[1]NBA-Data-1980-2019'!$H$1:$H$16305,"",0)</f>
        <v/>
      </c>
      <c r="AI513" s="68" t="str" cm="1">
        <f t="array" ref="AI513">_xlfn.XLOOKUP($AE513&amp;$C513&amp;$D513,'[1]NBA-Data-1980-2019'!$B$1:$B$16305&amp;'[1]NBA-Data-1980-2019'!$A$1:$A$16305&amp;'[1]NBA-Data-1980-2019'!$D$1:$D$16305,'[1]NBA-Data-1980-2019'!$F$1:$F$16305,"",0)</f>
        <v/>
      </c>
      <c r="AJ513" s="68" t="str">
        <f>IFERROR(($AH513/SUM(AH497:AH518))*$AI513,"")</f>
        <v/>
      </c>
    </row>
    <row r="514" spans="1:36" x14ac:dyDescent="0.2">
      <c r="B514" s="1" t="s">
        <v>143</v>
      </c>
      <c r="C514" s="1">
        <v>2003</v>
      </c>
      <c r="D514" s="1" t="s">
        <v>788</v>
      </c>
      <c r="I514" s="4"/>
      <c r="O514" s="5"/>
      <c r="Y514" s="2" t="str">
        <f t="shared" si="58"/>
        <v/>
      </c>
      <c r="Z514" s="6">
        <f>_xlfn.XLOOKUP($G514,$AE$497:$AE$518,$AF$497:$AF$518,0,0)</f>
        <v>0</v>
      </c>
      <c r="AA514" s="43">
        <f>Z514/$AB$519</f>
        <v>0</v>
      </c>
      <c r="AD514" s="1">
        <v>18</v>
      </c>
      <c r="AF514" s="6"/>
      <c r="AG514" s="6" t="str" cm="1">
        <f t="array" ref="AG514">_xlfn.XLOOKUP($AE514&amp;$C514&amp;$D514,'[1]NBA-Data-1980-2019'!$B$1:$B$16305&amp;'[1]NBA-Data-1980-2019'!$A$1:$A$16305&amp;'[1]NBA-Data-1980-2019'!$D$1:$D$16305,'[1]NBA-Data-1980-2019'!$G$1:$G$16305,"",0)</f>
        <v/>
      </c>
      <c r="AH514" s="68" t="str" cm="1">
        <f t="array" ref="AH514">_xlfn.XLOOKUP($AE514&amp;$C514&amp;$D514,'[1]NBA-Data-1980-2019'!$B$1:$B$16305&amp;'[1]NBA-Data-1980-2019'!$A$1:$A$16305&amp;'[1]NBA-Data-1980-2019'!$D$1:$D$16305,'[1]NBA-Data-1980-2019'!$H$1:$H$16305,"",0)</f>
        <v/>
      </c>
      <c r="AI514" s="68" t="str" cm="1">
        <f t="array" ref="AI514">_xlfn.XLOOKUP($AE514&amp;$C514&amp;$D514,'[1]NBA-Data-1980-2019'!$B$1:$B$16305&amp;'[1]NBA-Data-1980-2019'!$A$1:$A$16305&amp;'[1]NBA-Data-1980-2019'!$D$1:$D$16305,'[1]NBA-Data-1980-2019'!$F$1:$F$16305,"",0)</f>
        <v/>
      </c>
      <c r="AJ514" s="68" t="str">
        <f>IFERROR(($AH514/SUM(AH497:AH518))*$AI514,"")</f>
        <v/>
      </c>
    </row>
    <row r="515" spans="1:36" x14ac:dyDescent="0.2">
      <c r="B515" s="1" t="s">
        <v>143</v>
      </c>
      <c r="C515" s="1">
        <v>2003</v>
      </c>
      <c r="D515" s="1" t="s">
        <v>788</v>
      </c>
      <c r="I515" s="4"/>
      <c r="O515" s="5"/>
      <c r="Y515" s="2" t="str">
        <f t="shared" si="58"/>
        <v/>
      </c>
      <c r="Z515" s="6">
        <f>_xlfn.XLOOKUP($G515,$AE$497:$AE$518,$AF$497:$AF$518,0,0)</f>
        <v>0</v>
      </c>
      <c r="AA515" s="43">
        <f>Z515/$AB$519</f>
        <v>0</v>
      </c>
      <c r="AD515" s="1">
        <v>19</v>
      </c>
      <c r="AF515" s="6"/>
      <c r="AG515" s="6" t="str" cm="1">
        <f t="array" ref="AG515">_xlfn.XLOOKUP($AE515&amp;$C515&amp;$D515,'[1]NBA-Data-1980-2019'!$B$1:$B$16305&amp;'[1]NBA-Data-1980-2019'!$A$1:$A$16305&amp;'[1]NBA-Data-1980-2019'!$D$1:$D$16305,'[1]NBA-Data-1980-2019'!$G$1:$G$16305,"",0)</f>
        <v/>
      </c>
      <c r="AH515" s="68" t="str" cm="1">
        <f t="array" ref="AH515">_xlfn.XLOOKUP($AE515&amp;$C515&amp;$D515,'[1]NBA-Data-1980-2019'!$B$1:$B$16305&amp;'[1]NBA-Data-1980-2019'!$A$1:$A$16305&amp;'[1]NBA-Data-1980-2019'!$D$1:$D$16305,'[1]NBA-Data-1980-2019'!$H$1:$H$16305,"",0)</f>
        <v/>
      </c>
      <c r="AI515" s="68" t="str" cm="1">
        <f t="array" ref="AI515">_xlfn.XLOOKUP($AE515&amp;$C515&amp;$D515,'[1]NBA-Data-1980-2019'!$B$1:$B$16305&amp;'[1]NBA-Data-1980-2019'!$A$1:$A$16305&amp;'[1]NBA-Data-1980-2019'!$D$1:$D$16305,'[1]NBA-Data-1980-2019'!$F$1:$F$16305,"",0)</f>
        <v/>
      </c>
      <c r="AJ515" s="68" t="str">
        <f>IFERROR(($AH515/SUM(AH497:AH518))*$AI515,"")</f>
        <v/>
      </c>
    </row>
    <row r="516" spans="1:36" x14ac:dyDescent="0.2">
      <c r="B516" s="1" t="s">
        <v>143</v>
      </c>
      <c r="C516" s="1">
        <v>2003</v>
      </c>
      <c r="D516" s="1" t="s">
        <v>788</v>
      </c>
      <c r="I516" s="4"/>
      <c r="O516" s="5"/>
      <c r="Y516" s="2" t="str">
        <f t="shared" si="58"/>
        <v/>
      </c>
      <c r="Z516" s="6">
        <f>_xlfn.XLOOKUP($G516,$AE$497:$AE$518,$AF$497:$AF$518,0,0)</f>
        <v>0</v>
      </c>
      <c r="AA516" s="43">
        <f>Z516/$AB$519</f>
        <v>0</v>
      </c>
      <c r="AD516" s="1">
        <v>20</v>
      </c>
      <c r="AF516" s="6"/>
      <c r="AG516" s="6" t="str" cm="1">
        <f t="array" ref="AG516">_xlfn.XLOOKUP($AE516&amp;$C516&amp;$D516,'[1]NBA-Data-1980-2019'!$B$1:$B$16305&amp;'[1]NBA-Data-1980-2019'!$A$1:$A$16305&amp;'[1]NBA-Data-1980-2019'!$D$1:$D$16305,'[1]NBA-Data-1980-2019'!$G$1:$G$16305,"",0)</f>
        <v/>
      </c>
      <c r="AH516" s="68" t="str" cm="1">
        <f t="array" ref="AH516">_xlfn.XLOOKUP($AE516&amp;$C516&amp;$D516,'[1]NBA-Data-1980-2019'!$B$1:$B$16305&amp;'[1]NBA-Data-1980-2019'!$A$1:$A$16305&amp;'[1]NBA-Data-1980-2019'!$D$1:$D$16305,'[1]NBA-Data-1980-2019'!$H$1:$H$16305,"",0)</f>
        <v/>
      </c>
      <c r="AI516" s="68" t="str" cm="1">
        <f t="array" ref="AI516">_xlfn.XLOOKUP($AE516&amp;$C516&amp;$D516,'[1]NBA-Data-1980-2019'!$B$1:$B$16305&amp;'[1]NBA-Data-1980-2019'!$A$1:$A$16305&amp;'[1]NBA-Data-1980-2019'!$D$1:$D$16305,'[1]NBA-Data-1980-2019'!$F$1:$F$16305,"",0)</f>
        <v/>
      </c>
      <c r="AJ516" s="68" t="str">
        <f>IFERROR(($AH516/SUM(AH497:AH518))*$AI516,"")</f>
        <v/>
      </c>
    </row>
    <row r="517" spans="1:36" x14ac:dyDescent="0.2">
      <c r="B517" s="1" t="s">
        <v>143</v>
      </c>
      <c r="C517" s="1">
        <v>2003</v>
      </c>
      <c r="D517" s="1" t="s">
        <v>788</v>
      </c>
      <c r="I517" s="4"/>
      <c r="O517" s="5"/>
      <c r="Y517" s="2" t="str">
        <f t="shared" si="58"/>
        <v/>
      </c>
      <c r="Z517" s="6">
        <f>_xlfn.XLOOKUP($G517,$AE$497:$AE$518,$AF$497:$AF$518,0,0)</f>
        <v>0</v>
      </c>
      <c r="AA517" s="43">
        <f>Z517/$AB$519</f>
        <v>0</v>
      </c>
      <c r="AD517" s="1">
        <v>21</v>
      </c>
      <c r="AG517" s="6" t="str" cm="1">
        <f t="array" ref="AG517">_xlfn.XLOOKUP($AE517&amp;$C517&amp;$D517,'[1]NBA-Data-1980-2019'!$B$1:$B$16305&amp;'[1]NBA-Data-1980-2019'!$A$1:$A$16305&amp;'[1]NBA-Data-1980-2019'!$D$1:$D$16305,'[1]NBA-Data-1980-2019'!$G$1:$G$16305,"",0)</f>
        <v/>
      </c>
      <c r="AH517" s="68" t="str" cm="1">
        <f t="array" ref="AH517">_xlfn.XLOOKUP($AE517&amp;$C517&amp;$D517,'[1]NBA-Data-1980-2019'!$B$1:$B$16305&amp;'[1]NBA-Data-1980-2019'!$A$1:$A$16305&amp;'[1]NBA-Data-1980-2019'!$D$1:$D$16305,'[1]NBA-Data-1980-2019'!$H$1:$H$16305,"",0)</f>
        <v/>
      </c>
      <c r="AI517" s="68" t="str" cm="1">
        <f t="array" ref="AI517">_xlfn.XLOOKUP($AE517&amp;$C517&amp;$D517,'[1]NBA-Data-1980-2019'!$B$1:$B$16305&amp;'[1]NBA-Data-1980-2019'!$A$1:$A$16305&amp;'[1]NBA-Data-1980-2019'!$D$1:$D$16305,'[1]NBA-Data-1980-2019'!$F$1:$F$16305,"",0)</f>
        <v/>
      </c>
      <c r="AJ517" s="68" t="str">
        <f>IFERROR(($AH517/SUM(AH497:AH518))*$AI517,"")</f>
        <v/>
      </c>
    </row>
    <row r="518" spans="1:36" x14ac:dyDescent="0.2">
      <c r="B518" s="1" t="s">
        <v>143</v>
      </c>
      <c r="C518" s="1">
        <v>2003</v>
      </c>
      <c r="D518" s="1" t="s">
        <v>788</v>
      </c>
      <c r="I518" s="4"/>
      <c r="O518" s="5"/>
      <c r="Y518" s="2" t="str">
        <f t="shared" si="58"/>
        <v/>
      </c>
      <c r="Z518" s="6">
        <f>_xlfn.XLOOKUP($G518,$AE$497:$AE$518,$AF$497:$AF$518,0,0)</f>
        <v>0</v>
      </c>
      <c r="AA518" s="43">
        <f>Z518/$AB$519</f>
        <v>0</v>
      </c>
      <c r="AD518" s="1">
        <v>22</v>
      </c>
      <c r="AG518" s="6" t="str" cm="1">
        <f t="array" ref="AG518">_xlfn.XLOOKUP($AE518&amp;$C518&amp;$D518,'[1]NBA-Data-1980-2019'!$B$1:$B$16305&amp;'[1]NBA-Data-1980-2019'!$A$1:$A$16305&amp;'[1]NBA-Data-1980-2019'!$D$1:$D$16305,'[1]NBA-Data-1980-2019'!$G$1:$G$16305,"",0)</f>
        <v/>
      </c>
      <c r="AH518" s="68" t="str" cm="1">
        <f t="array" ref="AH518">_xlfn.XLOOKUP($AE518&amp;$C518&amp;$D518,'[1]NBA-Data-1980-2019'!$B$1:$B$16305&amp;'[1]NBA-Data-1980-2019'!$A$1:$A$16305&amp;'[1]NBA-Data-1980-2019'!$D$1:$D$16305,'[1]NBA-Data-1980-2019'!$H$1:$H$16305,"",0)</f>
        <v/>
      </c>
      <c r="AI518" s="68" t="str" cm="1">
        <f t="array" ref="AI518">_xlfn.XLOOKUP($AE518&amp;$C518&amp;$D518,'[1]NBA-Data-1980-2019'!$B$1:$B$16305&amp;'[1]NBA-Data-1980-2019'!$A$1:$A$16305&amp;'[1]NBA-Data-1980-2019'!$D$1:$D$16305,'[1]NBA-Data-1980-2019'!$F$1:$F$16305,"",0)</f>
        <v/>
      </c>
      <c r="AJ518" s="68" t="str">
        <f>IFERROR(($AH518/SUM(AH497:AH518))*$AI518,"")</f>
        <v/>
      </c>
    </row>
    <row r="519" spans="1:36" x14ac:dyDescent="0.2">
      <c r="B519" s="1" t="s">
        <v>143</v>
      </c>
      <c r="C519" s="1">
        <v>2003</v>
      </c>
      <c r="D519" s="1" t="s">
        <v>788</v>
      </c>
      <c r="E519" s="1"/>
      <c r="F519" s="1"/>
      <c r="G519" s="1">
        <f>$G495</f>
        <v>0</v>
      </c>
      <c r="H519" s="1"/>
      <c r="I519" s="1"/>
      <c r="J519" s="36"/>
      <c r="K519" s="36"/>
      <c r="L519" s="1"/>
      <c r="M519" s="1"/>
      <c r="N519" s="1"/>
      <c r="O519" s="1"/>
      <c r="P519" s="1"/>
      <c r="Q519" s="1"/>
      <c r="R519" s="1"/>
      <c r="S519" s="1"/>
      <c r="T519" s="1"/>
      <c r="U519" s="1"/>
      <c r="V519" s="1"/>
      <c r="W519" s="1"/>
      <c r="X519" s="1"/>
      <c r="Y519" s="1"/>
      <c r="AA519" s="41">
        <f>SUM(AA497:AA518)</f>
        <v>1</v>
      </c>
      <c r="AB519" s="37">
        <f>SUM(Z497:Z518)</f>
        <v>53182559</v>
      </c>
      <c r="AC519" s="1"/>
      <c r="AE519" s="37">
        <f>AG519-AF519</f>
        <v>-687324</v>
      </c>
      <c r="AF519" s="37">
        <f>SUM(AF497:AF518)</f>
        <v>53182559</v>
      </c>
      <c r="AG519" s="37">
        <f>SUM(AG497:AG518)</f>
        <v>52495235</v>
      </c>
      <c r="AH519" s="69">
        <f>SUM(AH497:AH518)</f>
        <v>19714.5</v>
      </c>
      <c r="AI519" s="69">
        <f>SUM(AI497:AI518)</f>
        <v>172.5</v>
      </c>
      <c r="AJ519" s="69">
        <f>SUM(AJ497:AJ518)</f>
        <v>15.913408404981103</v>
      </c>
    </row>
    <row r="522" spans="1:36" ht="17" thickBot="1" x14ac:dyDescent="0.25"/>
    <row r="523" spans="1:36" ht="17" thickBot="1" x14ac:dyDescent="0.25">
      <c r="A523" s="3">
        <v>21</v>
      </c>
      <c r="B523" s="1" t="str">
        <f>B$1</f>
        <v>YEAR</v>
      </c>
      <c r="C523" s="1" t="str">
        <f>C$1</f>
        <v>YEAR</v>
      </c>
      <c r="D523" s="1" t="str">
        <f>D$1</f>
        <v>TEAM</v>
      </c>
      <c r="F523" s="1" t="str">
        <f t="shared" ref="F523:Z523" si="59">F$1</f>
        <v>NUMBER</v>
      </c>
      <c r="G523" s="1" t="str">
        <f t="shared" si="59"/>
        <v>PLAYER</v>
      </c>
      <c r="H523" s="1" t="str">
        <f t="shared" si="59"/>
        <v>POS</v>
      </c>
      <c r="I523" s="1" t="str">
        <f t="shared" si="59"/>
        <v>HEIGHT</v>
      </c>
      <c r="J523" s="1" t="str">
        <f t="shared" si="59"/>
        <v>HEIGHT (IN)</v>
      </c>
      <c r="K523" s="1" t="str">
        <f t="shared" si="59"/>
        <v>HEIGHT (M)</v>
      </c>
      <c r="L523" s="1" t="str">
        <f t="shared" si="59"/>
        <v>WEIGHT (LBS)</v>
      </c>
      <c r="M523" s="1" t="str">
        <f t="shared" si="59"/>
        <v>WEIGHT (KG)</v>
      </c>
      <c r="N523" s="1" t="str">
        <f t="shared" si="59"/>
        <v>BMI</v>
      </c>
      <c r="O523" s="1" t="str">
        <f t="shared" si="59"/>
        <v>BIRTH DATE</v>
      </c>
      <c r="P523" s="1" t="str">
        <f t="shared" si="59"/>
        <v>NATION</v>
      </c>
      <c r="Q523" s="1" t="str">
        <f t="shared" si="59"/>
        <v>COUNTRY</v>
      </c>
      <c r="R523" s="1" t="str">
        <f t="shared" si="59"/>
        <v>CONTINENT</v>
      </c>
      <c r="S523" s="1" t="str">
        <f t="shared" si="59"/>
        <v>GLOBAL REGION</v>
      </c>
      <c r="T523" s="1" t="str">
        <f t="shared" si="59"/>
        <v>EXPERIENCE</v>
      </c>
      <c r="U523" s="1"/>
      <c r="V523" s="1" t="str">
        <f t="shared" si="59"/>
        <v>COLLEGE</v>
      </c>
      <c r="W523" s="1" t="str">
        <f t="shared" si="59"/>
        <v>COLLEGE1</v>
      </c>
      <c r="X523" s="1" t="str">
        <f t="shared" si="59"/>
        <v>COLLEGE2</v>
      </c>
      <c r="Y523" s="1" t="str">
        <f t="shared" si="59"/>
        <v>TRANSFER</v>
      </c>
      <c r="Z523" s="1" t="str">
        <f t="shared" si="59"/>
        <v>SALARY</v>
      </c>
      <c r="AA523" s="1" t="s">
        <v>1264</v>
      </c>
      <c r="AD523" s="1" t="str">
        <f>AD$1</f>
        <v>Rk</v>
      </c>
      <c r="AE523" s="1" t="str">
        <f>AE$1</f>
        <v>PLAYER</v>
      </c>
      <c r="AF523" s="1" t="str">
        <f>AF$1</f>
        <v>SALARY - BR</v>
      </c>
      <c r="AG523" s="1" t="str">
        <f>AG$1</f>
        <v>SALARY - KAGGLE</v>
      </c>
      <c r="AH523" s="67" t="str">
        <f>AH$1</f>
        <v>TTL MP</v>
      </c>
      <c r="AI523" s="67" t="str">
        <f>AI$1</f>
        <v>PER</v>
      </c>
      <c r="AJ523" s="67" t="str">
        <f>AJ$1</f>
        <v>WTD-MP-PER</v>
      </c>
    </row>
    <row r="524" spans="1:36" ht="17" thickBot="1" x14ac:dyDescent="0.25">
      <c r="A524" s="3" t="s">
        <v>838</v>
      </c>
      <c r="B524" s="1" t="s">
        <v>150</v>
      </c>
      <c r="C524" s="1">
        <v>2002</v>
      </c>
      <c r="D524" s="1" t="s">
        <v>838</v>
      </c>
      <c r="F524" s="2">
        <v>8</v>
      </c>
      <c r="G524" s="2" t="s">
        <v>874</v>
      </c>
      <c r="H524" s="2" t="s">
        <v>576</v>
      </c>
      <c r="I524" s="4" t="s">
        <v>599</v>
      </c>
      <c r="J524" s="16">
        <f>_xlfn.XLOOKUP($I524,DASHBOARD!$I$2:$I$27,DASHBOARD!$J$2:$J$27,"",0)</f>
        <v>78</v>
      </c>
      <c r="K524" s="23">
        <f>J524/DASHBOARD!$C$3</f>
        <v>1.981203962407925</v>
      </c>
      <c r="L524" s="2">
        <v>212</v>
      </c>
      <c r="M524" s="26">
        <f>L524/DASHBOARD!$C$4</f>
        <v>96.145124716553283</v>
      </c>
      <c r="N524" s="26">
        <f t="shared" ref="N524:N538" si="60">M524/(K524^2)</f>
        <v>24.494517629975501</v>
      </c>
      <c r="O524" s="5">
        <v>28725</v>
      </c>
      <c r="P524" s="2" t="s">
        <v>557</v>
      </c>
      <c r="Q524" s="2" t="str">
        <f>_xlfn.XLOOKUP($P524,DASHBOARD!$L$2:$L$150,DASHBOARD!M$2:M$150,"",0)</f>
        <v>United States</v>
      </c>
      <c r="R524" s="2" t="str">
        <f>_xlfn.XLOOKUP($P524,DASHBOARD!$L$2:$L$150,DASHBOARD!N$2:N$150,"",0)</f>
        <v>North America</v>
      </c>
      <c r="S524" s="2" t="str">
        <f>_xlfn.XLOOKUP($P524,DASHBOARD!$L$2:$L$150,DASHBOARD!O$2:O$150,"",0)</f>
        <v>Americas</v>
      </c>
      <c r="T524" s="2">
        <v>5</v>
      </c>
      <c r="Y524" s="2" t="str">
        <f t="shared" ref="Y524:Y545" si="61">IF(X524="","","X")</f>
        <v/>
      </c>
      <c r="Z524" s="6">
        <f>_xlfn.XLOOKUP($G524,$AE$524:$AE$545,$AF$524:$AF$545,0,0)</f>
        <v>11250000</v>
      </c>
      <c r="AA524" s="43">
        <f>Z524/$AB$546</f>
        <v>0.20732734649358869</v>
      </c>
      <c r="AD524" s="1">
        <v>1</v>
      </c>
      <c r="AE524" s="2" t="s">
        <v>941</v>
      </c>
      <c r="AF524" s="6">
        <v>21428572</v>
      </c>
      <c r="AG524" s="6" cm="1">
        <f t="array" ref="AG524">_xlfn.XLOOKUP($AE524&amp;$C524&amp;$D524,'[1]NBA-Data-1980-2019'!$B$1:$B$16305&amp;'[1]NBA-Data-1980-2019'!$A$1:$A$16305&amp;'[1]NBA-Data-1980-2019'!$D$1:$D$16305,'[1]NBA-Data-1980-2019'!$G$1:$G$16305,"",0)</f>
        <v>0</v>
      </c>
      <c r="AH524" s="68" cm="1">
        <f t="array" ref="AH524">_xlfn.XLOOKUP($AE524&amp;$C524&amp;$D524,'[1]NBA-Data-1980-2019'!$B$1:$B$16305&amp;'[1]NBA-Data-1980-2019'!$A$1:$A$16305&amp;'[1]NBA-Data-1980-2019'!$D$1:$D$16305,'[1]NBA-Data-1980-2019'!$H$1:$H$16305,"",0)</f>
        <v>2418.7000000000003</v>
      </c>
      <c r="AI524" s="68" cm="1">
        <f t="array" ref="AI524">_xlfn.XLOOKUP($AE524&amp;$C524&amp;$D524,'[1]NBA-Data-1980-2019'!$B$1:$B$16305&amp;'[1]NBA-Data-1980-2019'!$A$1:$A$16305&amp;'[1]NBA-Data-1980-2019'!$D$1:$D$16305,'[1]NBA-Data-1980-2019'!$F$1:$F$16305,"",0)</f>
        <v>29.7</v>
      </c>
      <c r="AJ524" s="68">
        <f>IFERROR(($AH524/SUM(AH524:AH545))*$AI524,"")</f>
        <v>3.635909440608994</v>
      </c>
    </row>
    <row r="525" spans="1:36" x14ac:dyDescent="0.2">
      <c r="B525" s="1" t="s">
        <v>150</v>
      </c>
      <c r="C525" s="1">
        <v>2002</v>
      </c>
      <c r="D525" s="1" t="s">
        <v>838</v>
      </c>
      <c r="F525" s="2">
        <v>11</v>
      </c>
      <c r="G525" s="2" t="s">
        <v>1006</v>
      </c>
      <c r="H525" s="2" t="s">
        <v>556</v>
      </c>
      <c r="I525" s="4" t="s">
        <v>1150</v>
      </c>
      <c r="J525" s="16">
        <f>_xlfn.XLOOKUP($I525,DASHBOARD!$I$2:$I$27,DASHBOARD!$J$2:$J$27,"",0)</f>
        <v>73</v>
      </c>
      <c r="K525" s="23">
        <f>J525/DASHBOARD!$C$3</f>
        <v>1.854203708407417</v>
      </c>
      <c r="L525" s="2">
        <v>185</v>
      </c>
      <c r="M525" s="26">
        <f>L525/DASHBOARD!$C$4</f>
        <v>83.900226757369609</v>
      </c>
      <c r="N525" s="26">
        <f t="shared" si="60"/>
        <v>24.403282301223477</v>
      </c>
      <c r="O525" s="5">
        <v>29054</v>
      </c>
      <c r="P525" s="2" t="s">
        <v>557</v>
      </c>
      <c r="Q525" s="2" t="str">
        <f>_xlfn.XLOOKUP($P525,DASHBOARD!$L$2:$L$150,DASHBOARD!M$2:M$150,"",0)</f>
        <v>United States</v>
      </c>
      <c r="R525" s="2" t="str">
        <f>_xlfn.XLOOKUP($P525,DASHBOARD!$L$2:$L$150,DASHBOARD!N$2:N$150,"",0)</f>
        <v>North America</v>
      </c>
      <c r="S525" s="2" t="str">
        <f>_xlfn.XLOOKUP($P525,DASHBOARD!$L$2:$L$150,DASHBOARD!O$2:O$150,"",0)</f>
        <v>Americas</v>
      </c>
      <c r="T525" s="2" t="s">
        <v>563</v>
      </c>
      <c r="V525" s="2" t="s">
        <v>1007</v>
      </c>
      <c r="W525" s="2" t="s">
        <v>1007</v>
      </c>
      <c r="Y525" s="2" t="str">
        <f t="shared" si="61"/>
        <v/>
      </c>
      <c r="Z525" s="6">
        <f>_xlfn.XLOOKUP($G525,$AE$524:$AE$545,$AF$524:$AF$545,0,0)</f>
        <v>48705</v>
      </c>
      <c r="AA525" s="43">
        <f>Z525/$AB$546</f>
        <v>8.9758919208624336E-4</v>
      </c>
      <c r="AD525" s="1">
        <v>2</v>
      </c>
      <c r="AE525" s="2" t="s">
        <v>874</v>
      </c>
      <c r="AF525" s="6">
        <v>11250000</v>
      </c>
      <c r="AG525" s="6" cm="1">
        <f t="array" ref="AG525">_xlfn.XLOOKUP($AE525&amp;$C525&amp;$D525,'[1]NBA-Data-1980-2019'!$B$1:$B$16305&amp;'[1]NBA-Data-1980-2019'!$A$1:$A$16305&amp;'[1]NBA-Data-1980-2019'!$D$1:$D$16305,'[1]NBA-Data-1980-2019'!$G$1:$G$16305,"",0)</f>
        <v>11250000</v>
      </c>
      <c r="AH525" s="68" cm="1">
        <f t="array" ref="AH525">_xlfn.XLOOKUP($AE525&amp;$C525&amp;$D525,'[1]NBA-Data-1980-2019'!$B$1:$B$16305&amp;'[1]NBA-Data-1980-2019'!$A$1:$A$16305&amp;'[1]NBA-Data-1980-2019'!$D$1:$D$16305,'[1]NBA-Data-1980-2019'!$H$1:$H$16305,"",0)</f>
        <v>3064</v>
      </c>
      <c r="AI525" s="68" cm="1">
        <f t="array" ref="AI525">_xlfn.XLOOKUP($AE525&amp;$C525&amp;$D525,'[1]NBA-Data-1980-2019'!$B$1:$B$16305&amp;'[1]NBA-Data-1980-2019'!$A$1:$A$16305&amp;'[1]NBA-Data-1980-2019'!$D$1:$D$16305,'[1]NBA-Data-1980-2019'!$F$1:$F$16305,"",0)</f>
        <v>23.2</v>
      </c>
      <c r="AJ525" s="68">
        <f>IFERROR(($AH525/SUM(AH524:AH545))*$AI525,"")</f>
        <v>3.5979187334237648</v>
      </c>
    </row>
    <row r="526" spans="1:36" x14ac:dyDescent="0.2">
      <c r="B526" s="1" t="s">
        <v>150</v>
      </c>
      <c r="C526" s="1">
        <v>2002</v>
      </c>
      <c r="D526" s="1" t="s">
        <v>838</v>
      </c>
      <c r="F526" s="2">
        <v>2</v>
      </c>
      <c r="G526" s="2" t="s">
        <v>877</v>
      </c>
      <c r="H526" s="2" t="s">
        <v>556</v>
      </c>
      <c r="I526" s="4" t="s">
        <v>1150</v>
      </c>
      <c r="J526" s="16">
        <f>_xlfn.XLOOKUP($I526,DASHBOARD!$I$2:$I$27,DASHBOARD!$J$2:$J$27,"",0)</f>
        <v>73</v>
      </c>
      <c r="K526" s="23">
        <f>J526/DASHBOARD!$C$3</f>
        <v>1.854203708407417</v>
      </c>
      <c r="L526" s="2">
        <v>200</v>
      </c>
      <c r="M526" s="26">
        <f>L526/DASHBOARD!$C$4</f>
        <v>90.702947845804985</v>
      </c>
      <c r="N526" s="26">
        <f t="shared" si="60"/>
        <v>26.381926812133489</v>
      </c>
      <c r="O526" s="5">
        <v>27250</v>
      </c>
      <c r="P526" s="2" t="s">
        <v>557</v>
      </c>
      <c r="Q526" s="2" t="str">
        <f>_xlfn.XLOOKUP($P526,DASHBOARD!$L$2:$L$150,DASHBOARD!M$2:M$150,"",0)</f>
        <v>United States</v>
      </c>
      <c r="R526" s="2" t="str">
        <f>_xlfn.XLOOKUP($P526,DASHBOARD!$L$2:$L$150,DASHBOARD!N$2:N$150,"",0)</f>
        <v>North America</v>
      </c>
      <c r="S526" s="2" t="str">
        <f>_xlfn.XLOOKUP($P526,DASHBOARD!$L$2:$L$150,DASHBOARD!O$2:O$150,"",0)</f>
        <v>Americas</v>
      </c>
      <c r="T526" s="2">
        <v>5</v>
      </c>
      <c r="V526" s="2" t="s">
        <v>878</v>
      </c>
      <c r="W526" s="2" t="s">
        <v>878</v>
      </c>
      <c r="Y526" s="2" t="str">
        <f t="shared" si="61"/>
        <v/>
      </c>
      <c r="Z526" s="6">
        <f>_xlfn.XLOOKUP($G526,$AE$524:$AE$545,$AF$524:$AF$545,0,0)</f>
        <v>3000000</v>
      </c>
      <c r="AA526" s="43">
        <f>Z526/$AB$546</f>
        <v>5.5287292398290319E-2</v>
      </c>
      <c r="AD526" s="1">
        <v>3</v>
      </c>
      <c r="AE526" s="2" t="s">
        <v>923</v>
      </c>
      <c r="AF526" s="6">
        <v>5300000</v>
      </c>
      <c r="AG526" s="6" cm="1">
        <f t="array" ref="AG526">_xlfn.XLOOKUP($AE526&amp;$C526&amp;$D526,'[1]NBA-Data-1980-2019'!$B$1:$B$16305&amp;'[1]NBA-Data-1980-2019'!$A$1:$A$16305&amp;'[1]NBA-Data-1980-2019'!$D$1:$D$16305,'[1]NBA-Data-1980-2019'!$G$1:$G$16305,"",0)</f>
        <v>5300000</v>
      </c>
      <c r="AH526" s="68" cm="1">
        <f t="array" ref="AH526">_xlfn.XLOOKUP($AE526&amp;$C526&amp;$D526,'[1]NBA-Data-1980-2019'!$B$1:$B$16305&amp;'[1]NBA-Data-1980-2019'!$A$1:$A$16305&amp;'[1]NBA-Data-1980-2019'!$D$1:$D$16305,'[1]NBA-Data-1980-2019'!$H$1:$H$16305,"",0)</f>
        <v>2138.4</v>
      </c>
      <c r="AI526" s="68" cm="1">
        <f t="array" ref="AI526">_xlfn.XLOOKUP($AE526&amp;$C526&amp;$D526,'[1]NBA-Data-1980-2019'!$B$1:$B$16305&amp;'[1]NBA-Data-1980-2019'!$A$1:$A$16305&amp;'[1]NBA-Data-1980-2019'!$D$1:$D$16305,'[1]NBA-Data-1980-2019'!$F$1:$F$16305,"",0)</f>
        <v>14.5</v>
      </c>
      <c r="AJ526" s="68">
        <f>IFERROR(($AH526/SUM(AH524:AH545))*$AI526,"")</f>
        <v>1.5693924240276964</v>
      </c>
    </row>
    <row r="527" spans="1:36" x14ac:dyDescent="0.2">
      <c r="B527" s="1" t="s">
        <v>150</v>
      </c>
      <c r="C527" s="1">
        <v>2002</v>
      </c>
      <c r="D527" s="1" t="s">
        <v>838</v>
      </c>
      <c r="F527" s="2">
        <v>17</v>
      </c>
      <c r="G527" s="2" t="s">
        <v>1008</v>
      </c>
      <c r="H527" s="2" t="s">
        <v>570</v>
      </c>
      <c r="I527" s="4" t="s">
        <v>604</v>
      </c>
      <c r="J527" s="16">
        <f>_xlfn.XLOOKUP($I527,DASHBOARD!$I$2:$I$27,DASHBOARD!$J$2:$J$27,"",0)</f>
        <v>79</v>
      </c>
      <c r="K527" s="23">
        <f>J527/DASHBOARD!$C$3</f>
        <v>2.0066040132080265</v>
      </c>
      <c r="L527" s="2">
        <v>230</v>
      </c>
      <c r="M527" s="26">
        <f>L527/DASHBOARD!$C$4</f>
        <v>104.30839002267574</v>
      </c>
      <c r="N527" s="26">
        <f t="shared" si="60"/>
        <v>25.905733244534257</v>
      </c>
      <c r="O527" s="5">
        <v>25408</v>
      </c>
      <c r="P527" s="2" t="s">
        <v>593</v>
      </c>
      <c r="Q527" s="2" t="str">
        <f>_xlfn.XLOOKUP($P527,DASHBOARD!$L$2:$L$150,DASHBOARD!M$2:M$150,"",0)</f>
        <v>Canada</v>
      </c>
      <c r="R527" s="2" t="str">
        <f>_xlfn.XLOOKUP($P527,DASHBOARD!$L$2:$L$150,DASHBOARD!N$2:N$150,"",0)</f>
        <v>North America</v>
      </c>
      <c r="S527" s="2" t="str">
        <f>_xlfn.XLOOKUP($P527,DASHBOARD!$L$2:$L$150,DASHBOARD!O$2:O$150,"",0)</f>
        <v>Americas</v>
      </c>
      <c r="T527" s="2">
        <v>10</v>
      </c>
      <c r="V527" s="2" t="s">
        <v>636</v>
      </c>
      <c r="W527" s="2" t="s">
        <v>636</v>
      </c>
      <c r="Y527" s="2" t="str">
        <f t="shared" si="61"/>
        <v/>
      </c>
      <c r="Z527" s="6">
        <f>_xlfn.XLOOKUP($G527,$AE$524:$AE$545,$AF$524:$AF$545,0,0)</f>
        <v>3791250</v>
      </c>
      <c r="AA527" s="43">
        <f>Z527/$AB$546</f>
        <v>6.9869315768339393E-2</v>
      </c>
      <c r="AD527" s="1">
        <v>4</v>
      </c>
      <c r="AE527" s="2" t="s">
        <v>1008</v>
      </c>
      <c r="AF527" s="6">
        <v>3791250</v>
      </c>
      <c r="AG527" s="6" cm="1">
        <f t="array" ref="AG527">_xlfn.XLOOKUP($AE527&amp;$C527&amp;$D527,'[1]NBA-Data-1980-2019'!$B$1:$B$16305&amp;'[1]NBA-Data-1980-2019'!$A$1:$A$16305&amp;'[1]NBA-Data-1980-2019'!$D$1:$D$16305,'[1]NBA-Data-1980-2019'!$G$1:$G$16305,"",0)</f>
        <v>3791250</v>
      </c>
      <c r="AH527" s="68" cm="1">
        <f t="array" ref="AH527">_xlfn.XLOOKUP($AE527&amp;$C527&amp;$D527,'[1]NBA-Data-1980-2019'!$B$1:$B$16305&amp;'[1]NBA-Data-1980-2019'!$A$1:$A$16305&amp;'[1]NBA-Data-1980-2019'!$D$1:$D$16305,'[1]NBA-Data-1980-2019'!$H$1:$H$16305,"",0)</f>
        <v>2287.7999999999997</v>
      </c>
      <c r="AI527" s="68" cm="1">
        <f t="array" ref="AI527">_xlfn.XLOOKUP($AE527&amp;$C527&amp;$D527,'[1]NBA-Data-1980-2019'!$B$1:$B$16305&amp;'[1]NBA-Data-1980-2019'!$A$1:$A$16305&amp;'[1]NBA-Data-1980-2019'!$D$1:$D$16305,'[1]NBA-Data-1980-2019'!$F$1:$F$16305,"",0)</f>
        <v>11.3</v>
      </c>
      <c r="AJ527" s="68">
        <f>IFERROR(($AH527/SUM(AH524:AH545))*$AI527,"")</f>
        <v>1.3084920940214202</v>
      </c>
    </row>
    <row r="528" spans="1:36" x14ac:dyDescent="0.2">
      <c r="B528" s="1" t="s">
        <v>150</v>
      </c>
      <c r="C528" s="1">
        <v>2002</v>
      </c>
      <c r="D528" s="1" t="s">
        <v>838</v>
      </c>
      <c r="F528" s="2">
        <v>3</v>
      </c>
      <c r="G528" s="2" t="s">
        <v>1009</v>
      </c>
      <c r="H528" s="2" t="s">
        <v>570</v>
      </c>
      <c r="I528" s="4" t="s">
        <v>600</v>
      </c>
      <c r="J528" s="16">
        <f>_xlfn.XLOOKUP($I528,DASHBOARD!$I$2:$I$27,DASHBOARD!$J$2:$J$27,"",0)</f>
        <v>80</v>
      </c>
      <c r="K528" s="23">
        <f>J528/DASHBOARD!$C$3</f>
        <v>2.0320040640081283</v>
      </c>
      <c r="L528" s="2">
        <v>220</v>
      </c>
      <c r="M528" s="26">
        <f>L528/DASHBOARD!$C$4</f>
        <v>99.773242630385482</v>
      </c>
      <c r="N528" s="26">
        <f t="shared" si="60"/>
        <v>24.163783871882082</v>
      </c>
      <c r="O528" s="5">
        <v>28366</v>
      </c>
      <c r="P528" s="2" t="s">
        <v>557</v>
      </c>
      <c r="Q528" s="2" t="str">
        <f>_xlfn.XLOOKUP($P528,DASHBOARD!$L$2:$L$150,DASHBOARD!M$2:M$150,"",0)</f>
        <v>United States</v>
      </c>
      <c r="R528" s="2" t="str">
        <f>_xlfn.XLOOKUP($P528,DASHBOARD!$L$2:$L$150,DASHBOARD!N$2:N$150,"",0)</f>
        <v>North America</v>
      </c>
      <c r="S528" s="2" t="str">
        <f>_xlfn.XLOOKUP($P528,DASHBOARD!$L$2:$L$150,DASHBOARD!O$2:O$150,"",0)</f>
        <v>Americas</v>
      </c>
      <c r="T528" s="2">
        <v>2</v>
      </c>
      <c r="V528" s="2" t="s">
        <v>1010</v>
      </c>
      <c r="W528" s="2" t="s">
        <v>1010</v>
      </c>
      <c r="Y528" s="2" t="str">
        <f t="shared" si="61"/>
        <v/>
      </c>
      <c r="Z528" s="6">
        <f>_xlfn.XLOOKUP($G528,$AE$524:$AE$545,$AF$524:$AF$545,0,0)</f>
        <v>834250</v>
      </c>
      <c r="AA528" s="43">
        <f>Z528/$AB$546</f>
        <v>1.5374474561091233E-2</v>
      </c>
      <c r="AD528" s="1">
        <v>5</v>
      </c>
      <c r="AE528" s="2" t="s">
        <v>978</v>
      </c>
      <c r="AF528" s="6">
        <v>3425760</v>
      </c>
      <c r="AG528" s="6" cm="1">
        <f t="array" ref="AG528">_xlfn.XLOOKUP($AE528&amp;$C528&amp;$D528,'[1]NBA-Data-1980-2019'!$B$1:$B$16305&amp;'[1]NBA-Data-1980-2019'!$A$1:$A$16305&amp;'[1]NBA-Data-1980-2019'!$D$1:$D$16305,'[1]NBA-Data-1980-2019'!$G$1:$G$16305,"",0)</f>
        <v>3425760</v>
      </c>
      <c r="AH528" s="68" cm="1">
        <f t="array" ref="AH528">_xlfn.XLOOKUP($AE528&amp;$C528&amp;$D528,'[1]NBA-Data-1980-2019'!$B$1:$B$16305&amp;'[1]NBA-Data-1980-2019'!$A$1:$A$16305&amp;'[1]NBA-Data-1980-2019'!$D$1:$D$16305,'[1]NBA-Data-1980-2019'!$H$1:$H$16305,"",0)</f>
        <v>1615.3999999999999</v>
      </c>
      <c r="AI528" s="68" cm="1">
        <f t="array" ref="AI528">_xlfn.XLOOKUP($AE528&amp;$C528&amp;$D528,'[1]NBA-Data-1980-2019'!$B$1:$B$16305&amp;'[1]NBA-Data-1980-2019'!$A$1:$A$16305&amp;'[1]NBA-Data-1980-2019'!$D$1:$D$16305,'[1]NBA-Data-1980-2019'!$F$1:$F$16305,"",0)</f>
        <v>9.4</v>
      </c>
      <c r="AJ528" s="68">
        <f>IFERROR(($AH528/SUM(AH524:AH545))*$AI528,"")</f>
        <v>0.76856842062640451</v>
      </c>
    </row>
    <row r="529" spans="2:36" x14ac:dyDescent="0.2">
      <c r="B529" s="1" t="s">
        <v>150</v>
      </c>
      <c r="C529" s="1">
        <v>2002</v>
      </c>
      <c r="D529" s="1" t="s">
        <v>838</v>
      </c>
      <c r="F529" s="2">
        <v>5</v>
      </c>
      <c r="G529" s="2" t="s">
        <v>923</v>
      </c>
      <c r="H529" s="2" t="s">
        <v>566</v>
      </c>
      <c r="I529" s="4" t="s">
        <v>595</v>
      </c>
      <c r="J529" s="16">
        <f>_xlfn.XLOOKUP($I529,DASHBOARD!$I$2:$I$27,DASHBOARD!$J$2:$J$27,"",0)</f>
        <v>82</v>
      </c>
      <c r="K529" s="23">
        <f>J529/DASHBOARD!$C$3</f>
        <v>2.0828041656083314</v>
      </c>
      <c r="L529" s="2">
        <v>240</v>
      </c>
      <c r="M529" s="26">
        <f>L529/DASHBOARD!$C$4</f>
        <v>108.84353741496598</v>
      </c>
      <c r="N529" s="26">
        <f t="shared" si="60"/>
        <v>25.090295297178951</v>
      </c>
      <c r="O529" s="5">
        <v>25805</v>
      </c>
      <c r="P529" s="2" t="s">
        <v>557</v>
      </c>
      <c r="Q529" s="2" t="str">
        <f>_xlfn.XLOOKUP($P529,DASHBOARD!$L$2:$L$150,DASHBOARD!M$2:M$150,"",0)</f>
        <v>United States</v>
      </c>
      <c r="R529" s="2" t="str">
        <f>_xlfn.XLOOKUP($P529,DASHBOARD!$L$2:$L$150,DASHBOARD!N$2:N$150,"",0)</f>
        <v>North America</v>
      </c>
      <c r="S529" s="2" t="str">
        <f>_xlfn.XLOOKUP($P529,DASHBOARD!$L$2:$L$150,DASHBOARD!O$2:O$150,"",0)</f>
        <v>Americas</v>
      </c>
      <c r="T529" s="2">
        <v>9</v>
      </c>
      <c r="V529" s="2" t="s">
        <v>770</v>
      </c>
      <c r="W529" s="2" t="s">
        <v>770</v>
      </c>
      <c r="Y529" s="2" t="str">
        <f t="shared" si="61"/>
        <v/>
      </c>
      <c r="Z529" s="6">
        <f>_xlfn.XLOOKUP($G529,$AE$524:$AE$545,$AF$524:$AF$545,0,0)</f>
        <v>5300000</v>
      </c>
      <c r="AA529" s="43">
        <f>Z529/$AB$546</f>
        <v>9.7674216570312888E-2</v>
      </c>
      <c r="AD529" s="1">
        <v>6</v>
      </c>
      <c r="AE529" s="2" t="s">
        <v>877</v>
      </c>
      <c r="AF529" s="6">
        <v>3000000</v>
      </c>
      <c r="AG529" s="6" cm="1">
        <f t="array" ref="AG529">_xlfn.XLOOKUP($AE529&amp;$C529&amp;$D529,'[1]NBA-Data-1980-2019'!$B$1:$B$16305&amp;'[1]NBA-Data-1980-2019'!$A$1:$A$16305&amp;'[1]NBA-Data-1980-2019'!$D$1:$D$16305,'[1]NBA-Data-1980-2019'!$G$1:$G$16305,"",0)</f>
        <v>3000000</v>
      </c>
      <c r="AH529" s="68" cm="1">
        <f t="array" ref="AH529">_xlfn.XLOOKUP($AE529&amp;$C529&amp;$D529,'[1]NBA-Data-1980-2019'!$B$1:$B$16305&amp;'[1]NBA-Data-1980-2019'!$A$1:$A$16305&amp;'[1]NBA-Data-1980-2019'!$D$1:$D$16305,'[1]NBA-Data-1980-2019'!$H$1:$H$16305,"",0)</f>
        <v>1974</v>
      </c>
      <c r="AI529" s="68" cm="1">
        <f t="array" ref="AI529">_xlfn.XLOOKUP($AE529&amp;$C529&amp;$D529,'[1]NBA-Data-1980-2019'!$B$1:$B$16305&amp;'[1]NBA-Data-1980-2019'!$A$1:$A$16305&amp;'[1]NBA-Data-1980-2019'!$D$1:$D$16305,'[1]NBA-Data-1980-2019'!$F$1:$F$16305,"",0)</f>
        <v>14</v>
      </c>
      <c r="AJ529" s="68">
        <f>IFERROR(($AH529/SUM(AH524:AH545))*$AI529,"")</f>
        <v>1.3987812038143057</v>
      </c>
    </row>
    <row r="530" spans="2:36" x14ac:dyDescent="0.2">
      <c r="B530" s="1" t="s">
        <v>150</v>
      </c>
      <c r="C530" s="1">
        <v>2002</v>
      </c>
      <c r="D530" s="1" t="s">
        <v>838</v>
      </c>
      <c r="F530" s="2">
        <v>10</v>
      </c>
      <c r="G530" s="2" t="s">
        <v>978</v>
      </c>
      <c r="H530" s="2" t="s">
        <v>556</v>
      </c>
      <c r="I530" s="4" t="s">
        <v>597</v>
      </c>
      <c r="J530" s="16">
        <f>_xlfn.XLOOKUP($I530,DASHBOARD!$I$2:$I$27,DASHBOARD!$J$2:$J$27,"",0)</f>
        <v>74</v>
      </c>
      <c r="K530" s="23">
        <f>J530/DASHBOARD!$C$3</f>
        <v>1.8796037592075185</v>
      </c>
      <c r="L530" s="2">
        <v>170</v>
      </c>
      <c r="M530" s="26">
        <f>L530/DASHBOARD!$C$4</f>
        <v>77.097505668934232</v>
      </c>
      <c r="N530" s="26">
        <f t="shared" si="60"/>
        <v>21.822661574978174</v>
      </c>
      <c r="O530" s="5">
        <v>25905</v>
      </c>
      <c r="P530" s="2" t="s">
        <v>557</v>
      </c>
      <c r="Q530" s="2" t="str">
        <f>_xlfn.XLOOKUP($P530,DASHBOARD!$L$2:$L$150,DASHBOARD!M$2:M$150,"",0)</f>
        <v>United States</v>
      </c>
      <c r="R530" s="2" t="str">
        <f>_xlfn.XLOOKUP($P530,DASHBOARD!$L$2:$L$150,DASHBOARD!N$2:N$150,"",0)</f>
        <v>North America</v>
      </c>
      <c r="S530" s="2" t="str">
        <f>_xlfn.XLOOKUP($P530,DASHBOARD!$L$2:$L$150,DASHBOARD!O$2:O$150,"",0)</f>
        <v>Americas</v>
      </c>
      <c r="T530" s="2">
        <v>8</v>
      </c>
      <c r="V530" s="2" t="s">
        <v>979</v>
      </c>
      <c r="W530" s="2" t="s">
        <v>1249</v>
      </c>
      <c r="X530" s="2" t="s">
        <v>1250</v>
      </c>
      <c r="Y530" s="2" t="str">
        <f t="shared" si="61"/>
        <v>X</v>
      </c>
      <c r="Z530" s="6">
        <f>_xlfn.XLOOKUP($G530,$AE$524:$AE$545,$AF$524:$AF$545,0,0)</f>
        <v>3425760</v>
      </c>
      <c r="AA530" s="43">
        <f>Z530/$AB$546</f>
        <v>6.3133664935455677E-2</v>
      </c>
      <c r="AD530" s="1">
        <v>7</v>
      </c>
      <c r="AE530" s="2" t="s">
        <v>1021</v>
      </c>
      <c r="AF530" s="6">
        <v>1400000</v>
      </c>
      <c r="AG530" s="6" cm="1">
        <f t="array" ref="AG530">_xlfn.XLOOKUP($AE530&amp;$C530&amp;$D530,'[1]NBA-Data-1980-2019'!$B$1:$B$16305&amp;'[1]NBA-Data-1980-2019'!$A$1:$A$16305&amp;'[1]NBA-Data-1980-2019'!$D$1:$D$16305,'[1]NBA-Data-1980-2019'!$G$1:$G$16305,"",0)</f>
        <v>1400000</v>
      </c>
      <c r="AH530" s="68" cm="1">
        <f t="array" ref="AH530">_xlfn.XLOOKUP($AE530&amp;$C530&amp;$D530,'[1]NBA-Data-1980-2019'!$B$1:$B$16305&amp;'[1]NBA-Data-1980-2019'!$A$1:$A$16305&amp;'[1]NBA-Data-1980-2019'!$D$1:$D$16305,'[1]NBA-Data-1980-2019'!$H$1:$H$16305,"",0)</f>
        <v>1656</v>
      </c>
      <c r="AI530" s="68" cm="1">
        <f t="array" ref="AI530">_xlfn.XLOOKUP($AE530&amp;$C530&amp;$D530,'[1]NBA-Data-1980-2019'!$B$1:$B$16305&amp;'[1]NBA-Data-1980-2019'!$A$1:$A$16305&amp;'[1]NBA-Data-1980-2019'!$D$1:$D$16305,'[1]NBA-Data-1980-2019'!$F$1:$F$16305,"",0)</f>
        <v>14.5</v>
      </c>
      <c r="AJ530" s="68">
        <f>IFERROR(($AH530/SUM(AH524:AH545))*$AI530,"")</f>
        <v>1.2153544024456908</v>
      </c>
    </row>
    <row r="531" spans="2:36" x14ac:dyDescent="0.2">
      <c r="B531" s="1" t="s">
        <v>150</v>
      </c>
      <c r="C531" s="1">
        <v>2002</v>
      </c>
      <c r="D531" s="1" t="s">
        <v>838</v>
      </c>
      <c r="F531" s="2">
        <v>35</v>
      </c>
      <c r="G531" s="2" t="s">
        <v>1011</v>
      </c>
      <c r="H531" s="2" t="s">
        <v>566</v>
      </c>
      <c r="I531" s="4" t="s">
        <v>602</v>
      </c>
      <c r="J531" s="16">
        <f>_xlfn.XLOOKUP($I531,DASHBOARD!$I$2:$I$27,DASHBOARD!$J$2:$J$27,"",0)</f>
        <v>81</v>
      </c>
      <c r="K531" s="23">
        <f>J531/DASHBOARD!$C$3</f>
        <v>2.0574041148082296</v>
      </c>
      <c r="L531" s="2">
        <v>240</v>
      </c>
      <c r="M531" s="26">
        <f>L531/DASHBOARD!$C$4</f>
        <v>108.84353741496598</v>
      </c>
      <c r="N531" s="26">
        <f t="shared" si="60"/>
        <v>25.713632918492802</v>
      </c>
      <c r="O531" s="5">
        <v>27787</v>
      </c>
      <c r="P531" s="2" t="s">
        <v>557</v>
      </c>
      <c r="Q531" s="2" t="str">
        <f>_xlfn.XLOOKUP($P531,DASHBOARD!$L$2:$L$150,DASHBOARD!M$2:M$150,"",0)</f>
        <v>United States</v>
      </c>
      <c r="R531" s="2" t="str">
        <f>_xlfn.XLOOKUP($P531,DASHBOARD!$L$2:$L$150,DASHBOARD!N$2:N$150,"",0)</f>
        <v>North America</v>
      </c>
      <c r="S531" s="2" t="str">
        <f>_xlfn.XLOOKUP($P531,DASHBOARD!$L$2:$L$150,DASHBOARD!O$2:O$150,"",0)</f>
        <v>Americas</v>
      </c>
      <c r="T531" s="2">
        <v>1</v>
      </c>
      <c r="V531" s="2" t="s">
        <v>638</v>
      </c>
      <c r="W531" s="2" t="s">
        <v>638</v>
      </c>
      <c r="Y531" s="2" t="str">
        <f t="shared" si="61"/>
        <v/>
      </c>
      <c r="Z531" s="6">
        <f>_xlfn.XLOOKUP($G531,$AE$524:$AE$545,$AF$524:$AF$545,0,0)</f>
        <v>759960</v>
      </c>
      <c r="AA531" s="43">
        <f>Z531/$AB$546</f>
        <v>1.4005376910334903E-2</v>
      </c>
      <c r="AD531" s="1">
        <v>8</v>
      </c>
      <c r="AE531" s="2" t="s">
        <v>1017</v>
      </c>
      <c r="AF531" s="6">
        <v>1000000</v>
      </c>
      <c r="AG531" s="6" cm="1">
        <f t="array" ref="AG531">_xlfn.XLOOKUP($AE531&amp;$C531&amp;$D531,'[1]NBA-Data-1980-2019'!$B$1:$B$16305&amp;'[1]NBA-Data-1980-2019'!$A$1:$A$16305&amp;'[1]NBA-Data-1980-2019'!$D$1:$D$16305,'[1]NBA-Data-1980-2019'!$G$1:$G$16305,"",0)</f>
        <v>10000000</v>
      </c>
      <c r="AH531" s="68" cm="1">
        <f t="array" ref="AH531">_xlfn.XLOOKUP($AE531&amp;$C531&amp;$D531,'[1]NBA-Data-1980-2019'!$B$1:$B$16305&amp;'[1]NBA-Data-1980-2019'!$A$1:$A$16305&amp;'[1]NBA-Data-1980-2019'!$D$1:$D$16305,'[1]NBA-Data-1980-2019'!$H$1:$H$16305,"",0)</f>
        <v>710.4</v>
      </c>
      <c r="AI531" s="68" cm="1">
        <f t="array" ref="AI531">_xlfn.XLOOKUP($AE531&amp;$C531&amp;$D531,'[1]NBA-Data-1980-2019'!$B$1:$B$16305&amp;'[1]NBA-Data-1980-2019'!$A$1:$A$16305&amp;'[1]NBA-Data-1980-2019'!$D$1:$D$16305,'[1]NBA-Data-1980-2019'!$F$1:$F$16305,"",0)</f>
        <v>10.7</v>
      </c>
      <c r="AJ531" s="68">
        <f>IFERROR(($AH531/SUM(AH524:AH545))*$AI531,"")</f>
        <v>0.3847346790030976</v>
      </c>
    </row>
    <row r="532" spans="2:36" x14ac:dyDescent="0.2">
      <c r="B532" s="1" t="s">
        <v>150</v>
      </c>
      <c r="C532" s="1">
        <v>2002</v>
      </c>
      <c r="D532" s="1" t="s">
        <v>838</v>
      </c>
      <c r="F532" s="2">
        <v>6</v>
      </c>
      <c r="G532" s="2" t="s">
        <v>1012</v>
      </c>
      <c r="H532" s="2" t="s">
        <v>552</v>
      </c>
      <c r="I532" s="4" t="s">
        <v>595</v>
      </c>
      <c r="J532" s="16">
        <f>_xlfn.XLOOKUP($I532,DASHBOARD!$I$2:$I$27,DASHBOARD!$J$2:$J$27,"",0)</f>
        <v>82</v>
      </c>
      <c r="K532" s="23">
        <f>J532/DASHBOARD!$C$3</f>
        <v>2.0828041656083314</v>
      </c>
      <c r="L532" s="2">
        <v>245</v>
      </c>
      <c r="M532" s="26">
        <f>L532/DASHBOARD!$C$4</f>
        <v>111.11111111111111</v>
      </c>
      <c r="N532" s="26">
        <f t="shared" si="60"/>
        <v>25.613009782536846</v>
      </c>
      <c r="O532" s="5">
        <v>28465</v>
      </c>
      <c r="P532" s="2" t="s">
        <v>557</v>
      </c>
      <c r="Q532" s="2" t="str">
        <f>_xlfn.XLOOKUP($P532,DASHBOARD!$L$2:$L$150,DASHBOARD!M$2:M$150,"",0)</f>
        <v>United States</v>
      </c>
      <c r="R532" s="2" t="str">
        <f>_xlfn.XLOOKUP($P532,DASHBOARD!$L$2:$L$150,DASHBOARD!N$2:N$150,"",0)</f>
        <v>North America</v>
      </c>
      <c r="S532" s="2" t="str">
        <f>_xlfn.XLOOKUP($P532,DASHBOARD!$L$2:$L$150,DASHBOARD!O$2:O$150,"",0)</f>
        <v>Americas</v>
      </c>
      <c r="T532" s="2">
        <v>3</v>
      </c>
      <c r="V532" s="2" t="s">
        <v>579</v>
      </c>
      <c r="W532" s="2" t="s">
        <v>579</v>
      </c>
      <c r="Y532" s="2" t="str">
        <f t="shared" si="61"/>
        <v/>
      </c>
      <c r="Z532" s="6">
        <f>_xlfn.XLOOKUP($G532,$AE$524:$AE$545,$AF$524:$AF$545,0,0)</f>
        <v>565850</v>
      </c>
      <c r="AA532" s="43">
        <f>Z532/$AB$546</f>
        <v>1.0428104801190859E-2</v>
      </c>
      <c r="AD532" s="1">
        <v>9</v>
      </c>
      <c r="AE532" s="2" t="s">
        <v>889</v>
      </c>
      <c r="AF532" s="11">
        <v>1000000</v>
      </c>
      <c r="AG532" s="6" t="str" cm="1">
        <f t="array" ref="AG532">_xlfn.XLOOKUP($AE532&amp;$C532&amp;$D532,'[1]NBA-Data-1980-2019'!$B$1:$B$16305&amp;'[1]NBA-Data-1980-2019'!$A$1:$A$16305&amp;'[1]NBA-Data-1980-2019'!$D$1:$D$16305,'[1]NBA-Data-1980-2019'!$G$1:$G$16305,"",0)</f>
        <v/>
      </c>
      <c r="AH532" s="68" t="str" cm="1">
        <f t="array" ref="AH532">_xlfn.XLOOKUP($AE532&amp;$C532&amp;$D532,'[1]NBA-Data-1980-2019'!$B$1:$B$16305&amp;'[1]NBA-Data-1980-2019'!$A$1:$A$16305&amp;'[1]NBA-Data-1980-2019'!$D$1:$D$16305,'[1]NBA-Data-1980-2019'!$H$1:$H$16305,"",0)</f>
        <v/>
      </c>
      <c r="AI532" s="68" t="str" cm="1">
        <f t="array" ref="AI532">_xlfn.XLOOKUP($AE532&amp;$C532&amp;$D532,'[1]NBA-Data-1980-2019'!$B$1:$B$16305&amp;'[1]NBA-Data-1980-2019'!$A$1:$A$16305&amp;'[1]NBA-Data-1980-2019'!$D$1:$D$16305,'[1]NBA-Data-1980-2019'!$F$1:$F$16305,"",0)</f>
        <v/>
      </c>
      <c r="AJ532" s="68" t="str">
        <f>IFERROR(($AH532/SUM(AH524:AH545))*$AI532,"")</f>
        <v/>
      </c>
    </row>
    <row r="533" spans="2:36" x14ac:dyDescent="0.2">
      <c r="B533" s="1" t="s">
        <v>150</v>
      </c>
      <c r="C533" s="1">
        <v>2002</v>
      </c>
      <c r="D533" s="1" t="s">
        <v>838</v>
      </c>
      <c r="F533" s="2">
        <v>14</v>
      </c>
      <c r="G533" s="2" t="s">
        <v>1013</v>
      </c>
      <c r="H533" s="2" t="s">
        <v>552</v>
      </c>
      <c r="I533" s="4" t="s">
        <v>595</v>
      </c>
      <c r="J533" s="16">
        <f>_xlfn.XLOOKUP($I533,DASHBOARD!$I$2:$I$27,DASHBOARD!$J$2:$J$27,"",0)</f>
        <v>82</v>
      </c>
      <c r="K533" s="23">
        <f>J533/DASHBOARD!$C$3</f>
        <v>2.0828041656083314</v>
      </c>
      <c r="L533" s="2">
        <v>250</v>
      </c>
      <c r="M533" s="26">
        <f>L533/DASHBOARD!$C$4</f>
        <v>113.37868480725623</v>
      </c>
      <c r="N533" s="26">
        <f t="shared" si="60"/>
        <v>26.135724267894741</v>
      </c>
      <c r="O533" s="5">
        <v>28949</v>
      </c>
      <c r="P533" s="2" t="s">
        <v>1014</v>
      </c>
      <c r="Q533" s="2" t="str">
        <f>_xlfn.XLOOKUP($P533,DASHBOARD!$L$2:$L$150,DASHBOARD!M$2:M$150,"",0)</f>
        <v>Ukraine</v>
      </c>
      <c r="R533" s="2" t="str">
        <f>_xlfn.XLOOKUP($P533,DASHBOARD!$L$2:$L$150,DASHBOARD!N$2:N$150,"",0)</f>
        <v>Europe</v>
      </c>
      <c r="S533" s="2" t="str">
        <f>_xlfn.XLOOKUP($P533,DASHBOARD!$L$2:$L$150,DASHBOARD!O$2:O$150,"",0)</f>
        <v>Eurasia</v>
      </c>
      <c r="T533" s="2">
        <v>1</v>
      </c>
      <c r="Y533" s="2" t="str">
        <f t="shared" si="61"/>
        <v/>
      </c>
      <c r="Z533" s="6">
        <f>_xlfn.XLOOKUP($G533,$AE$524:$AE$545,$AF$524:$AF$545,0,0)</f>
        <v>465850</v>
      </c>
      <c r="AA533" s="43">
        <f>Z533/$AB$546</f>
        <v>8.5851950545811819E-3</v>
      </c>
      <c r="AD533" s="1">
        <v>10</v>
      </c>
      <c r="AE533" s="2" t="s">
        <v>1019</v>
      </c>
      <c r="AF533" s="6">
        <v>963415</v>
      </c>
      <c r="AG533" s="6" cm="1">
        <f t="array" ref="AG533">_xlfn.XLOOKUP($AE533&amp;$C533&amp;$D533,'[1]NBA-Data-1980-2019'!$B$1:$B$16305&amp;'[1]NBA-Data-1980-2019'!$A$1:$A$16305&amp;'[1]NBA-Data-1980-2019'!$D$1:$D$16305,'[1]NBA-Data-1980-2019'!$G$1:$G$16305,"",0)</f>
        <v>963415</v>
      </c>
      <c r="AH533" s="68" cm="1">
        <f t="array" ref="AH533">_xlfn.XLOOKUP($AE533&amp;$C533&amp;$D533,'[1]NBA-Data-1980-2019'!$B$1:$B$16305&amp;'[1]NBA-Data-1980-2019'!$A$1:$A$16305&amp;'[1]NBA-Data-1980-2019'!$D$1:$D$16305,'[1]NBA-Data-1980-2019'!$H$1:$H$16305,"",0)</f>
        <v>632.20000000000005</v>
      </c>
      <c r="AI533" s="68" cm="1">
        <f t="array" ref="AI533">_xlfn.XLOOKUP($AE533&amp;$C533&amp;$D533,'[1]NBA-Data-1980-2019'!$B$1:$B$16305&amp;'[1]NBA-Data-1980-2019'!$A$1:$A$16305&amp;'[1]NBA-Data-1980-2019'!$D$1:$D$16305,'[1]NBA-Data-1980-2019'!$F$1:$F$16305,"",0)</f>
        <v>11.8</v>
      </c>
      <c r="AJ533" s="68">
        <f>IFERROR(($AH533/SUM(AH524:AH545))*$AI533,"")</f>
        <v>0.37758184358107438</v>
      </c>
    </row>
    <row r="534" spans="2:36" x14ac:dyDescent="0.2">
      <c r="B534" s="1" t="s">
        <v>150</v>
      </c>
      <c r="C534" s="1">
        <v>2002</v>
      </c>
      <c r="D534" s="1" t="s">
        <v>838</v>
      </c>
      <c r="F534" s="2">
        <v>34</v>
      </c>
      <c r="G534" s="2" t="s">
        <v>941</v>
      </c>
      <c r="H534" s="2" t="s">
        <v>552</v>
      </c>
      <c r="I534" s="4" t="s">
        <v>1151</v>
      </c>
      <c r="J534" s="16">
        <f>_xlfn.XLOOKUP($I534,DASHBOARD!$I$2:$I$27,DASHBOARD!$J$2:$J$27,"",0)</f>
        <v>85</v>
      </c>
      <c r="K534" s="23">
        <f>J534/DASHBOARD!$C$3</f>
        <v>2.1590043180086362</v>
      </c>
      <c r="L534" s="2">
        <v>325</v>
      </c>
      <c r="M534" s="26">
        <f>L534/DASHBOARD!$C$4</f>
        <v>147.3922902494331</v>
      </c>
      <c r="N534" s="26">
        <f t="shared" si="60"/>
        <v>31.620428092805742</v>
      </c>
      <c r="O534" s="5">
        <v>26364</v>
      </c>
      <c r="P534" s="2" t="s">
        <v>557</v>
      </c>
      <c r="Q534" s="2" t="str">
        <f>_xlfn.XLOOKUP($P534,DASHBOARD!$L$2:$L$150,DASHBOARD!M$2:M$150,"",0)</f>
        <v>United States</v>
      </c>
      <c r="R534" s="2" t="str">
        <f>_xlfn.XLOOKUP($P534,DASHBOARD!$L$2:$L$150,DASHBOARD!N$2:N$150,"",0)</f>
        <v>North America</v>
      </c>
      <c r="S534" s="2" t="str">
        <f>_xlfn.XLOOKUP($P534,DASHBOARD!$L$2:$L$150,DASHBOARD!O$2:O$150,"",0)</f>
        <v>Americas</v>
      </c>
      <c r="T534" s="2">
        <v>9</v>
      </c>
      <c r="V534" s="2" t="s">
        <v>902</v>
      </c>
      <c r="W534" s="2" t="s">
        <v>902</v>
      </c>
      <c r="Y534" s="2" t="str">
        <f t="shared" si="61"/>
        <v/>
      </c>
      <c r="Z534" s="6">
        <f>_xlfn.XLOOKUP($G534,$AE$524:$AE$545,$AF$524:$AF$545,0,0)</f>
        <v>21428572</v>
      </c>
      <c r="AA534" s="43">
        <f>Z534/$AB$546</f>
        <v>0.39490924194727223</v>
      </c>
      <c r="AD534" s="1">
        <v>11</v>
      </c>
      <c r="AE534" s="2" t="s">
        <v>1009</v>
      </c>
      <c r="AF534" s="6">
        <v>834250</v>
      </c>
      <c r="AG534" s="6" cm="1">
        <f t="array" ref="AG534">_xlfn.XLOOKUP($AE534&amp;$C534&amp;$D534,'[1]NBA-Data-1980-2019'!$B$1:$B$16305&amp;'[1]NBA-Data-1980-2019'!$A$1:$A$16305&amp;'[1]NBA-Data-1980-2019'!$D$1:$D$16305,'[1]NBA-Data-1980-2019'!$G$1:$G$16305,"",0)</f>
        <v>834250</v>
      </c>
      <c r="AH534" s="68" cm="1">
        <f t="array" ref="AH534">_xlfn.XLOOKUP($AE534&amp;$C534&amp;$D534,'[1]NBA-Data-1980-2019'!$B$1:$B$16305&amp;'[1]NBA-Data-1980-2019'!$A$1:$A$16305&amp;'[1]NBA-Data-1980-2019'!$D$1:$D$16305,'[1]NBA-Data-1980-2019'!$H$1:$H$16305,"",0)</f>
        <v>1763</v>
      </c>
      <c r="AI534" s="68" cm="1">
        <f t="array" ref="AI534">_xlfn.XLOOKUP($AE534&amp;$C534&amp;$D534,'[1]NBA-Data-1980-2019'!$B$1:$B$16305&amp;'[1]NBA-Data-1980-2019'!$A$1:$A$16305&amp;'[1]NBA-Data-1980-2019'!$D$1:$D$16305,'[1]NBA-Data-1980-2019'!$F$1:$F$16305,"",0)</f>
        <v>12.6</v>
      </c>
      <c r="AJ534" s="68">
        <f>IFERROR(($AH534/SUM(AH524:AH545))*$AI534,"")</f>
        <v>1.1243394813030188</v>
      </c>
    </row>
    <row r="535" spans="2:36" x14ac:dyDescent="0.2">
      <c r="B535" s="1" t="s">
        <v>150</v>
      </c>
      <c r="C535" s="1">
        <v>2002</v>
      </c>
      <c r="D535" s="1" t="s">
        <v>838</v>
      </c>
      <c r="F535" s="2">
        <v>12</v>
      </c>
      <c r="G535" s="2" t="s">
        <v>1015</v>
      </c>
      <c r="H535" s="2" t="s">
        <v>556</v>
      </c>
      <c r="I535" s="4" t="s">
        <v>598</v>
      </c>
      <c r="J535" s="16">
        <f>_xlfn.XLOOKUP($I535,DASHBOARD!$I$2:$I$27,DASHBOARD!$J$2:$J$27,"",0)</f>
        <v>75</v>
      </c>
      <c r="K535" s="23">
        <f>J535/DASHBOARD!$C$3</f>
        <v>1.9050038100076201</v>
      </c>
      <c r="L535" s="2">
        <v>185</v>
      </c>
      <c r="M535" s="26">
        <f>L535/DASHBOARD!$C$4</f>
        <v>83.900226757369609</v>
      </c>
      <c r="N535" s="26">
        <f t="shared" si="60"/>
        <v>23.119127357016875</v>
      </c>
      <c r="O535" s="5">
        <v>27362</v>
      </c>
      <c r="P535" s="2" t="s">
        <v>557</v>
      </c>
      <c r="Q535" s="2" t="str">
        <f>_xlfn.XLOOKUP($P535,DASHBOARD!$L$2:$L$150,DASHBOARD!M$2:M$150,"",0)</f>
        <v>United States</v>
      </c>
      <c r="R535" s="2" t="str">
        <f>_xlfn.XLOOKUP($P535,DASHBOARD!$L$2:$L$150,DASHBOARD!N$2:N$150,"",0)</f>
        <v>North America</v>
      </c>
      <c r="S535" s="2" t="str">
        <f>_xlfn.XLOOKUP($P535,DASHBOARD!$L$2:$L$150,DASHBOARD!O$2:O$150,"",0)</f>
        <v>Americas</v>
      </c>
      <c r="T535" s="2">
        <v>1</v>
      </c>
      <c r="V535" s="2" t="s">
        <v>1016</v>
      </c>
      <c r="W535" s="2" t="s">
        <v>1016</v>
      </c>
      <c r="Y535" s="2" t="str">
        <f t="shared" si="61"/>
        <v/>
      </c>
      <c r="Z535" s="6">
        <f>_xlfn.XLOOKUP($G535,$AE$524:$AE$545,$AF$524:$AF$545,0,0)</f>
        <v>28405</v>
      </c>
      <c r="AA535" s="43">
        <f>Z535/$AB$546</f>
        <v>5.2347851352447887E-4</v>
      </c>
      <c r="AD535" s="1">
        <v>12</v>
      </c>
      <c r="AE535" s="2" t="s">
        <v>1011</v>
      </c>
      <c r="AF535" s="6">
        <v>759960</v>
      </c>
      <c r="AG535" s="6" cm="1">
        <f t="array" ref="AG535">_xlfn.XLOOKUP($AE535&amp;$C535&amp;$D535,'[1]NBA-Data-1980-2019'!$B$1:$B$16305&amp;'[1]NBA-Data-1980-2019'!$A$1:$A$16305&amp;'[1]NBA-Data-1980-2019'!$D$1:$D$16305,'[1]NBA-Data-1980-2019'!$G$1:$G$16305,"",0)</f>
        <v>759960</v>
      </c>
      <c r="AH535" s="68" cm="1">
        <f t="array" ref="AH535">_xlfn.XLOOKUP($AE535&amp;$C535&amp;$D535,'[1]NBA-Data-1980-2019'!$B$1:$B$16305&amp;'[1]NBA-Data-1980-2019'!$A$1:$A$16305&amp;'[1]NBA-Data-1980-2019'!$D$1:$D$16305,'[1]NBA-Data-1980-2019'!$H$1:$H$16305,"",0)</f>
        <v>649</v>
      </c>
      <c r="AI535" s="68" cm="1">
        <f t="array" ref="AI535">_xlfn.XLOOKUP($AE535&amp;$C535&amp;$D535,'[1]NBA-Data-1980-2019'!$B$1:$B$16305&amp;'[1]NBA-Data-1980-2019'!$A$1:$A$16305&amp;'[1]NBA-Data-1980-2019'!$D$1:$D$16305,'[1]NBA-Data-1980-2019'!$F$1:$F$16305,"",0)</f>
        <v>12.7</v>
      </c>
      <c r="AJ535" s="68">
        <f>IFERROR(($AH535/SUM(AH524:AH545))*$AI535,"")</f>
        <v>0.41717955985665989</v>
      </c>
    </row>
    <row r="536" spans="2:36" x14ac:dyDescent="0.2">
      <c r="B536" s="1" t="s">
        <v>150</v>
      </c>
      <c r="C536" s="1">
        <v>2002</v>
      </c>
      <c r="D536" s="1" t="s">
        <v>838</v>
      </c>
      <c r="F536" s="2">
        <v>23</v>
      </c>
      <c r="G536" s="2" t="s">
        <v>1017</v>
      </c>
      <c r="H536" s="2" t="s">
        <v>576</v>
      </c>
      <c r="I536" s="4" t="s">
        <v>601</v>
      </c>
      <c r="J536" s="16">
        <f>_xlfn.XLOOKUP($I536,DASHBOARD!$I$2:$I$27,DASHBOARD!$J$2:$J$27,"",0)</f>
        <v>77</v>
      </c>
      <c r="K536" s="23">
        <f>J536/DASHBOARD!$C$3</f>
        <v>1.9558039116078234</v>
      </c>
      <c r="L536" s="2">
        <v>215</v>
      </c>
      <c r="M536" s="26">
        <f>L536/DASHBOARD!$C$4</f>
        <v>97.505668934240362</v>
      </c>
      <c r="N536" s="26">
        <f t="shared" si="60"/>
        <v>25.490552298954096</v>
      </c>
      <c r="O536" s="5">
        <v>23923</v>
      </c>
      <c r="P536" s="2" t="s">
        <v>557</v>
      </c>
      <c r="Q536" s="2" t="str">
        <f>_xlfn.XLOOKUP($P536,DASHBOARD!$L$2:$L$150,DASHBOARD!M$2:M$150,"",0)</f>
        <v>United States</v>
      </c>
      <c r="R536" s="2" t="str">
        <f>_xlfn.XLOOKUP($P536,DASHBOARD!$L$2:$L$150,DASHBOARD!N$2:N$150,"",0)</f>
        <v>North America</v>
      </c>
      <c r="S536" s="2" t="str">
        <f>_xlfn.XLOOKUP($P536,DASHBOARD!$L$2:$L$150,DASHBOARD!O$2:O$150,"",0)</f>
        <v>Americas</v>
      </c>
      <c r="T536" s="2">
        <v>13</v>
      </c>
      <c r="V536" s="2" t="s">
        <v>1018</v>
      </c>
      <c r="W536" s="2" t="s">
        <v>1018</v>
      </c>
      <c r="Y536" s="2" t="str">
        <f t="shared" si="61"/>
        <v/>
      </c>
      <c r="Z536" s="6">
        <f>_xlfn.XLOOKUP($G536,$AE$524:$AE$545,$AF$524:$AF$545,0,0)</f>
        <v>1000000</v>
      </c>
      <c r="AA536" s="43">
        <f>Z536/$AB$546</f>
        <v>1.8429097466096774E-2</v>
      </c>
      <c r="AD536" s="1">
        <v>13</v>
      </c>
      <c r="AE536" s="2" t="s">
        <v>1012</v>
      </c>
      <c r="AF536" s="6">
        <v>565850</v>
      </c>
      <c r="AG536" s="6" cm="1">
        <f t="array" ref="AG536">_xlfn.XLOOKUP($AE536&amp;$C536&amp;$D536,'[1]NBA-Data-1980-2019'!$B$1:$B$16305&amp;'[1]NBA-Data-1980-2019'!$A$1:$A$16305&amp;'[1]NBA-Data-1980-2019'!$D$1:$D$16305,'[1]NBA-Data-1980-2019'!$G$1:$G$16305,"",0)</f>
        <v>565850</v>
      </c>
      <c r="AH536" s="68" cm="1">
        <f t="array" ref="AH536">_xlfn.XLOOKUP($AE536&amp;$C536&amp;$D536,'[1]NBA-Data-1980-2019'!$B$1:$B$16305&amp;'[1]NBA-Data-1980-2019'!$A$1:$A$16305&amp;'[1]NBA-Data-1980-2019'!$D$1:$D$16305,'[1]NBA-Data-1980-2019'!$H$1:$H$16305,"",0)</f>
        <v>105</v>
      </c>
      <c r="AI536" s="68" cm="1">
        <f t="array" ref="AI536">_xlfn.XLOOKUP($AE536&amp;$C536&amp;$D536,'[1]NBA-Data-1980-2019'!$B$1:$B$16305&amp;'[1]NBA-Data-1980-2019'!$A$1:$A$16305&amp;'[1]NBA-Data-1980-2019'!$D$1:$D$16305,'[1]NBA-Data-1980-2019'!$F$1:$F$16305,"",0)</f>
        <v>9.5</v>
      </c>
      <c r="AJ536" s="68">
        <f>IFERROR(($AH536/SUM(AH524:AH545))*$AI536,"")</f>
        <v>5.0487923389954045E-2</v>
      </c>
    </row>
    <row r="537" spans="2:36" x14ac:dyDescent="0.2">
      <c r="B537" s="1" t="s">
        <v>150</v>
      </c>
      <c r="C537" s="1">
        <v>2002</v>
      </c>
      <c r="D537" s="1" t="s">
        <v>838</v>
      </c>
      <c r="F537" s="2">
        <v>20</v>
      </c>
      <c r="G537" s="2" t="s">
        <v>1019</v>
      </c>
      <c r="H537" s="2" t="s">
        <v>556</v>
      </c>
      <c r="I537" s="4" t="s">
        <v>599</v>
      </c>
      <c r="J537" s="16">
        <f>_xlfn.XLOOKUP($I537,DASHBOARD!$I$2:$I$27,DASHBOARD!$J$2:$J$27,"",0)</f>
        <v>78</v>
      </c>
      <c r="K537" s="23">
        <f>J537/DASHBOARD!$C$3</f>
        <v>1.981203962407925</v>
      </c>
      <c r="L537" s="2">
        <v>190</v>
      </c>
      <c r="M537" s="26">
        <f>L537/DASHBOARD!$C$4</f>
        <v>86.167800453514729</v>
      </c>
      <c r="N537" s="26">
        <f t="shared" si="60"/>
        <v>21.952633724978043</v>
      </c>
      <c r="O537" s="5">
        <v>24188</v>
      </c>
      <c r="P537" s="2" t="s">
        <v>557</v>
      </c>
      <c r="Q537" s="2" t="str">
        <f>_xlfn.XLOOKUP($P537,DASHBOARD!$L$2:$L$150,DASHBOARD!M$2:M$150,"",0)</f>
        <v>United States</v>
      </c>
      <c r="R537" s="2" t="str">
        <f>_xlfn.XLOOKUP($P537,DASHBOARD!$L$2:$L$150,DASHBOARD!N$2:N$150,"",0)</f>
        <v>North America</v>
      </c>
      <c r="S537" s="2" t="str">
        <f>_xlfn.XLOOKUP($P537,DASHBOARD!$L$2:$L$150,DASHBOARD!O$2:O$150,"",0)</f>
        <v>Americas</v>
      </c>
      <c r="T537" s="2">
        <v>12</v>
      </c>
      <c r="V537" s="2" t="s">
        <v>1020</v>
      </c>
      <c r="W537" s="2" t="s">
        <v>1251</v>
      </c>
      <c r="X537" s="2" t="s">
        <v>751</v>
      </c>
      <c r="Y537" s="2" t="str">
        <f t="shared" si="61"/>
        <v>X</v>
      </c>
      <c r="Z537" s="6">
        <f>_xlfn.XLOOKUP($G537,$AE$524:$AE$545,$AF$524:$AF$545,0,0)</f>
        <v>963415</v>
      </c>
      <c r="AA537" s="43">
        <f>Z537/$AB$546</f>
        <v>1.7754868935299623E-2</v>
      </c>
      <c r="AD537" s="1">
        <v>14</v>
      </c>
      <c r="AE537" s="2" t="s">
        <v>1013</v>
      </c>
      <c r="AF537" s="6">
        <v>465850</v>
      </c>
      <c r="AG537" s="6" cm="1">
        <f t="array" ref="AG537">_xlfn.XLOOKUP($AE537&amp;$C537&amp;$D537,'[1]NBA-Data-1980-2019'!$B$1:$B$16305&amp;'[1]NBA-Data-1980-2019'!$A$1:$A$16305&amp;'[1]NBA-Data-1980-2019'!$D$1:$D$16305,'[1]NBA-Data-1980-2019'!$G$1:$G$16305,"",0)</f>
        <v>465850</v>
      </c>
      <c r="AH537" s="68" cm="1">
        <f t="array" ref="AH537">_xlfn.XLOOKUP($AE537&amp;$C537&amp;$D537,'[1]NBA-Data-1980-2019'!$B$1:$B$16305&amp;'[1]NBA-Data-1980-2019'!$A$1:$A$16305&amp;'[1]NBA-Data-1980-2019'!$D$1:$D$16305,'[1]NBA-Data-1980-2019'!$H$1:$H$16305,"",0)</f>
        <v>731.30000000000007</v>
      </c>
      <c r="AI537" s="68" cm="1">
        <f t="array" ref="AI537">_xlfn.XLOOKUP($AE537&amp;$C537&amp;$D537,'[1]NBA-Data-1980-2019'!$B$1:$B$16305&amp;'[1]NBA-Data-1980-2019'!$A$1:$A$16305&amp;'[1]NBA-Data-1980-2019'!$D$1:$D$16305,'[1]NBA-Data-1980-2019'!$F$1:$F$16305,"",0)</f>
        <v>15.6</v>
      </c>
      <c r="AJ537" s="68">
        <f>IFERROR(($AH537/SUM(AH524:AH545))*$AI537,"")</f>
        <v>0.57742392646731333</v>
      </c>
    </row>
    <row r="538" spans="2:36" x14ac:dyDescent="0.2">
      <c r="B538" s="1" t="s">
        <v>150</v>
      </c>
      <c r="C538" s="1">
        <v>2002</v>
      </c>
      <c r="D538" s="1" t="s">
        <v>838</v>
      </c>
      <c r="F538" s="2">
        <v>52</v>
      </c>
      <c r="G538" s="2" t="s">
        <v>1021</v>
      </c>
      <c r="H538" s="2" t="s">
        <v>566</v>
      </c>
      <c r="I538" s="4" t="s">
        <v>602</v>
      </c>
      <c r="J538" s="16">
        <f>_xlfn.XLOOKUP($I538,DASHBOARD!$I$2:$I$27,DASHBOARD!$J$2:$J$27,"",0)</f>
        <v>81</v>
      </c>
      <c r="K538" s="23">
        <f>J538/DASHBOARD!$C$3</f>
        <v>2.0574041148082296</v>
      </c>
      <c r="L538" s="2">
        <v>240</v>
      </c>
      <c r="M538" s="26">
        <f>L538/DASHBOARD!$C$4</f>
        <v>108.84353741496598</v>
      </c>
      <c r="N538" s="26">
        <f t="shared" si="60"/>
        <v>25.713632918492802</v>
      </c>
      <c r="O538" s="5">
        <v>27815</v>
      </c>
      <c r="P538" s="2" t="s">
        <v>557</v>
      </c>
      <c r="Q538" s="2" t="str">
        <f>_xlfn.XLOOKUP($P538,DASHBOARD!$L$2:$L$150,DASHBOARD!M$2:M$150,"",0)</f>
        <v>United States</v>
      </c>
      <c r="R538" s="2" t="str">
        <f>_xlfn.XLOOKUP($P538,DASHBOARD!$L$2:$L$150,DASHBOARD!N$2:N$150,"",0)</f>
        <v>North America</v>
      </c>
      <c r="S538" s="2" t="str">
        <f>_xlfn.XLOOKUP($P538,DASHBOARD!$L$2:$L$150,DASHBOARD!O$2:O$150,"",0)</f>
        <v>Americas</v>
      </c>
      <c r="T538" s="2">
        <v>5</v>
      </c>
      <c r="V538" s="2" t="s">
        <v>641</v>
      </c>
      <c r="W538" s="2" t="s">
        <v>641</v>
      </c>
      <c r="Y538" s="2" t="str">
        <f t="shared" si="61"/>
        <v/>
      </c>
      <c r="Z538" s="6">
        <f>_xlfn.XLOOKUP($G538,$AE$524:$AE$545,$AF$524:$AF$545,0,0)</f>
        <v>1400000</v>
      </c>
      <c r="AA538" s="43">
        <f>Z538/$AB$546</f>
        <v>2.5800736452535483E-2</v>
      </c>
      <c r="AD538" s="1">
        <v>15</v>
      </c>
      <c r="AE538" s="2" t="s">
        <v>1006</v>
      </c>
      <c r="AF538" s="6">
        <v>48705</v>
      </c>
      <c r="AG538" s="6" t="str" cm="1">
        <f t="array" ref="AG538">_xlfn.XLOOKUP($AE538&amp;$C538&amp;$D538,'[1]NBA-Data-1980-2019'!$B$1:$B$16305&amp;'[1]NBA-Data-1980-2019'!$A$1:$A$16305&amp;'[1]NBA-Data-1980-2019'!$D$1:$D$16305,'[1]NBA-Data-1980-2019'!$G$1:$G$16305,"",0)</f>
        <v/>
      </c>
      <c r="AH538" s="68" t="str" cm="1">
        <f t="array" ref="AH538">_xlfn.XLOOKUP($AE538&amp;$C538&amp;$D538,'[1]NBA-Data-1980-2019'!$B$1:$B$16305&amp;'[1]NBA-Data-1980-2019'!$A$1:$A$16305&amp;'[1]NBA-Data-1980-2019'!$D$1:$D$16305,'[1]NBA-Data-1980-2019'!$H$1:$H$16305,"",0)</f>
        <v/>
      </c>
      <c r="AI538" s="68" t="str" cm="1">
        <f t="array" ref="AI538">_xlfn.XLOOKUP($AE538&amp;$C538&amp;$D538,'[1]NBA-Data-1980-2019'!$B$1:$B$16305&amp;'[1]NBA-Data-1980-2019'!$A$1:$A$16305&amp;'[1]NBA-Data-1980-2019'!$D$1:$D$16305,'[1]NBA-Data-1980-2019'!$F$1:$F$16305,"",0)</f>
        <v/>
      </c>
      <c r="AJ538" s="68" t="str">
        <f>IFERROR(($AH538/SUM(AH524:AH545))*$AI538,"")</f>
        <v/>
      </c>
    </row>
    <row r="539" spans="2:36" x14ac:dyDescent="0.2">
      <c r="B539" s="1" t="s">
        <v>150</v>
      </c>
      <c r="C539" s="1">
        <v>2002</v>
      </c>
      <c r="D539" s="1" t="s">
        <v>838</v>
      </c>
      <c r="I539" s="4"/>
      <c r="O539" s="5"/>
      <c r="Y539" s="2" t="str">
        <f t="shared" si="61"/>
        <v/>
      </c>
      <c r="Z539" s="6">
        <f>_xlfn.XLOOKUP($G539,$AE$524:$AE$545,$AF$524:$AF$545,0,0)</f>
        <v>0</v>
      </c>
      <c r="AA539" s="43">
        <f>Z539/$AB$546</f>
        <v>0</v>
      </c>
      <c r="AD539" s="1">
        <v>16</v>
      </c>
      <c r="AE539" s="2" t="s">
        <v>1015</v>
      </c>
      <c r="AF539" s="6">
        <v>28405</v>
      </c>
      <c r="AG539" s="6" cm="1">
        <f t="array" ref="AG539">_xlfn.XLOOKUP($AE539&amp;$C539&amp;$D539,'[1]NBA-Data-1980-2019'!$B$1:$B$16305&amp;'[1]NBA-Data-1980-2019'!$A$1:$A$16305&amp;'[1]NBA-Data-1980-2019'!$D$1:$D$16305,'[1]NBA-Data-1980-2019'!$G$1:$G$16305,"",0)</f>
        <v>28405</v>
      </c>
      <c r="AH539" s="68" cm="1">
        <f t="array" ref="AH539">_xlfn.XLOOKUP($AE539&amp;$C539&amp;$D539,'[1]NBA-Data-1980-2019'!$B$1:$B$16305&amp;'[1]NBA-Data-1980-2019'!$A$1:$A$16305&amp;'[1]NBA-Data-1980-2019'!$D$1:$D$16305,'[1]NBA-Data-1980-2019'!$H$1:$H$16305,"",0)</f>
        <v>12</v>
      </c>
      <c r="AI539" s="68" cm="1">
        <f t="array" ref="AI539">_xlfn.XLOOKUP($AE539&amp;$C539&amp;$D539,'[1]NBA-Data-1980-2019'!$B$1:$B$16305&amp;'[1]NBA-Data-1980-2019'!$A$1:$A$16305&amp;'[1]NBA-Data-1980-2019'!$D$1:$D$16305,'[1]NBA-Data-1980-2019'!$F$1:$F$16305,"",0)</f>
        <v>31.3</v>
      </c>
      <c r="AJ539" s="68">
        <f>IFERROR(($AH539/SUM(AH524:AH545))*$AI539,"")</f>
        <v>1.9010791002773676E-2</v>
      </c>
    </row>
    <row r="540" spans="2:36" x14ac:dyDescent="0.2">
      <c r="B540" s="1" t="s">
        <v>150</v>
      </c>
      <c r="C540" s="1">
        <v>2002</v>
      </c>
      <c r="D540" s="1" t="s">
        <v>838</v>
      </c>
      <c r="I540" s="4"/>
      <c r="O540" s="5"/>
      <c r="Y540" s="2" t="str">
        <f t="shared" si="61"/>
        <v/>
      </c>
      <c r="Z540" s="6">
        <f>_xlfn.XLOOKUP($G540,$AE$524:$AE$545,$AF$524:$AF$545,0,0)</f>
        <v>0</v>
      </c>
      <c r="AA540" s="43">
        <f>Z540/$AB$546</f>
        <v>0</v>
      </c>
      <c r="AF540" s="6"/>
      <c r="AG540" s="6" t="str" cm="1">
        <f t="array" ref="AG540">_xlfn.XLOOKUP($AE540&amp;$C540&amp;$D540,'[1]NBA-Data-1980-2019'!$B$1:$B$16305&amp;'[1]NBA-Data-1980-2019'!$A$1:$A$16305&amp;'[1]NBA-Data-1980-2019'!$D$1:$D$16305,'[1]NBA-Data-1980-2019'!$G$1:$G$16305,"",0)</f>
        <v/>
      </c>
      <c r="AH540" s="68" t="str" cm="1">
        <f t="array" ref="AH540">_xlfn.XLOOKUP($AE540&amp;$C540&amp;$D540,'[1]NBA-Data-1980-2019'!$B$1:$B$16305&amp;'[1]NBA-Data-1980-2019'!$A$1:$A$16305&amp;'[1]NBA-Data-1980-2019'!$D$1:$D$16305,'[1]NBA-Data-1980-2019'!$H$1:$H$16305,"",0)</f>
        <v/>
      </c>
      <c r="AI540" s="68" t="str" cm="1">
        <f t="array" ref="AI540">_xlfn.XLOOKUP($AE540&amp;$C540&amp;$D540,'[1]NBA-Data-1980-2019'!$B$1:$B$16305&amp;'[1]NBA-Data-1980-2019'!$A$1:$A$16305&amp;'[1]NBA-Data-1980-2019'!$D$1:$D$16305,'[1]NBA-Data-1980-2019'!$F$1:$F$16305,"",0)</f>
        <v/>
      </c>
      <c r="AJ540" s="68" t="str">
        <f>IFERROR(($AH540/SUM(AH524:AH545))*$AI540,"")</f>
        <v/>
      </c>
    </row>
    <row r="541" spans="2:36" x14ac:dyDescent="0.2">
      <c r="B541" s="1" t="s">
        <v>150</v>
      </c>
      <c r="C541" s="1">
        <v>2002</v>
      </c>
      <c r="D541" s="1" t="s">
        <v>838</v>
      </c>
      <c r="I541" s="4"/>
      <c r="O541" s="5"/>
      <c r="Y541" s="2" t="str">
        <f t="shared" si="61"/>
        <v/>
      </c>
      <c r="Z541" s="6">
        <f>_xlfn.XLOOKUP($G541,$AE$524:$AE$545,$AF$524:$AF$545,0,0)</f>
        <v>0</v>
      </c>
      <c r="AA541" s="43">
        <f>Z541/$AB$546</f>
        <v>0</v>
      </c>
      <c r="AD541" s="1">
        <v>18</v>
      </c>
      <c r="AF541" s="6"/>
      <c r="AG541" s="6" t="str" cm="1">
        <f t="array" ref="AG541">_xlfn.XLOOKUP($AE541&amp;$C541&amp;$D541,'[1]NBA-Data-1980-2019'!$B$1:$B$16305&amp;'[1]NBA-Data-1980-2019'!$A$1:$A$16305&amp;'[1]NBA-Data-1980-2019'!$D$1:$D$16305,'[1]NBA-Data-1980-2019'!$G$1:$G$16305,"",0)</f>
        <v/>
      </c>
      <c r="AH541" s="68" t="str" cm="1">
        <f t="array" ref="AH541">_xlfn.XLOOKUP($AE541&amp;$C541&amp;$D541,'[1]NBA-Data-1980-2019'!$B$1:$B$16305&amp;'[1]NBA-Data-1980-2019'!$A$1:$A$16305&amp;'[1]NBA-Data-1980-2019'!$D$1:$D$16305,'[1]NBA-Data-1980-2019'!$H$1:$H$16305,"",0)</f>
        <v/>
      </c>
      <c r="AI541" s="68" t="str" cm="1">
        <f t="array" ref="AI541">_xlfn.XLOOKUP($AE541&amp;$C541&amp;$D541,'[1]NBA-Data-1980-2019'!$B$1:$B$16305&amp;'[1]NBA-Data-1980-2019'!$A$1:$A$16305&amp;'[1]NBA-Data-1980-2019'!$D$1:$D$16305,'[1]NBA-Data-1980-2019'!$F$1:$F$16305,"",0)</f>
        <v/>
      </c>
      <c r="AJ541" s="68" t="str">
        <f>IFERROR(($AH541/SUM(AH524:AH545))*$AI541,"")</f>
        <v/>
      </c>
    </row>
    <row r="542" spans="2:36" x14ac:dyDescent="0.2">
      <c r="B542" s="1" t="s">
        <v>150</v>
      </c>
      <c r="C542" s="1">
        <v>2002</v>
      </c>
      <c r="D542" s="1" t="s">
        <v>838</v>
      </c>
      <c r="I542" s="4"/>
      <c r="O542" s="5"/>
      <c r="Y542" s="2" t="str">
        <f t="shared" si="61"/>
        <v/>
      </c>
      <c r="Z542" s="6">
        <f>_xlfn.XLOOKUP($G542,$AE$524:$AE$545,$AF$524:$AF$545,0,0)</f>
        <v>0</v>
      </c>
      <c r="AA542" s="43">
        <f>Z542/$AB$546</f>
        <v>0</v>
      </c>
      <c r="AD542" s="1">
        <v>19</v>
      </c>
      <c r="AF542" s="6"/>
      <c r="AG542" s="6" t="str" cm="1">
        <f t="array" ref="AG542">_xlfn.XLOOKUP($AE542&amp;$C542&amp;$D542,'[1]NBA-Data-1980-2019'!$B$1:$B$16305&amp;'[1]NBA-Data-1980-2019'!$A$1:$A$16305&amp;'[1]NBA-Data-1980-2019'!$D$1:$D$16305,'[1]NBA-Data-1980-2019'!$G$1:$G$16305,"",0)</f>
        <v/>
      </c>
      <c r="AH542" s="68" t="str" cm="1">
        <f t="array" ref="AH542">_xlfn.XLOOKUP($AE542&amp;$C542&amp;$D542,'[1]NBA-Data-1980-2019'!$B$1:$B$16305&amp;'[1]NBA-Data-1980-2019'!$A$1:$A$16305&amp;'[1]NBA-Data-1980-2019'!$D$1:$D$16305,'[1]NBA-Data-1980-2019'!$H$1:$H$16305,"",0)</f>
        <v/>
      </c>
      <c r="AI542" s="68" t="str" cm="1">
        <f t="array" ref="AI542">_xlfn.XLOOKUP($AE542&amp;$C542&amp;$D542,'[1]NBA-Data-1980-2019'!$B$1:$B$16305&amp;'[1]NBA-Data-1980-2019'!$A$1:$A$16305&amp;'[1]NBA-Data-1980-2019'!$D$1:$D$16305,'[1]NBA-Data-1980-2019'!$F$1:$F$16305,"",0)</f>
        <v/>
      </c>
      <c r="AJ542" s="68" t="str">
        <f>IFERROR(($AH542/SUM(AH524:AH545))*$AI542,"")</f>
        <v/>
      </c>
    </row>
    <row r="543" spans="2:36" x14ac:dyDescent="0.2">
      <c r="B543" s="1" t="s">
        <v>150</v>
      </c>
      <c r="C543" s="1">
        <v>2002</v>
      </c>
      <c r="D543" s="1" t="s">
        <v>838</v>
      </c>
      <c r="I543" s="4"/>
      <c r="O543" s="5"/>
      <c r="Y543" s="2" t="str">
        <f t="shared" si="61"/>
        <v/>
      </c>
      <c r="Z543" s="6">
        <f>_xlfn.XLOOKUP($G543,$AE$524:$AE$545,$AF$524:$AF$545,0,0)</f>
        <v>0</v>
      </c>
      <c r="AA543" s="43">
        <f>Z543/$AB$546</f>
        <v>0</v>
      </c>
      <c r="AD543" s="1">
        <v>20</v>
      </c>
      <c r="AF543" s="6"/>
      <c r="AG543" s="6" t="str" cm="1">
        <f t="array" ref="AG543">_xlfn.XLOOKUP($AE543&amp;$C543&amp;$D543,'[1]NBA-Data-1980-2019'!$B$1:$B$16305&amp;'[1]NBA-Data-1980-2019'!$A$1:$A$16305&amp;'[1]NBA-Data-1980-2019'!$D$1:$D$16305,'[1]NBA-Data-1980-2019'!$G$1:$G$16305,"",0)</f>
        <v/>
      </c>
      <c r="AH543" s="68" t="str" cm="1">
        <f t="array" ref="AH543">_xlfn.XLOOKUP($AE543&amp;$C543&amp;$D543,'[1]NBA-Data-1980-2019'!$B$1:$B$16305&amp;'[1]NBA-Data-1980-2019'!$A$1:$A$16305&amp;'[1]NBA-Data-1980-2019'!$D$1:$D$16305,'[1]NBA-Data-1980-2019'!$H$1:$H$16305,"",0)</f>
        <v/>
      </c>
      <c r="AI543" s="68" t="str" cm="1">
        <f t="array" ref="AI543">_xlfn.XLOOKUP($AE543&amp;$C543&amp;$D543,'[1]NBA-Data-1980-2019'!$B$1:$B$16305&amp;'[1]NBA-Data-1980-2019'!$A$1:$A$16305&amp;'[1]NBA-Data-1980-2019'!$D$1:$D$16305,'[1]NBA-Data-1980-2019'!$F$1:$F$16305,"",0)</f>
        <v/>
      </c>
      <c r="AJ543" s="68" t="str">
        <f>IFERROR(($AH543/SUM(AH524:AH545))*$AI543,"")</f>
        <v/>
      </c>
    </row>
    <row r="544" spans="2:36" x14ac:dyDescent="0.2">
      <c r="B544" s="1" t="s">
        <v>150</v>
      </c>
      <c r="C544" s="1">
        <v>2002</v>
      </c>
      <c r="D544" s="1" t="s">
        <v>838</v>
      </c>
      <c r="I544" s="4"/>
      <c r="O544" s="5"/>
      <c r="Y544" s="2" t="str">
        <f t="shared" si="61"/>
        <v/>
      </c>
      <c r="Z544" s="6">
        <f>_xlfn.XLOOKUP($G544,$AE$524:$AE$545,$AF$524:$AF$545,0,0)</f>
        <v>0</v>
      </c>
      <c r="AA544" s="43">
        <f>Z544/$AB$546</f>
        <v>0</v>
      </c>
      <c r="AD544" s="1">
        <v>21</v>
      </c>
      <c r="AG544" s="6" t="str" cm="1">
        <f t="array" ref="AG544">_xlfn.XLOOKUP($AE544&amp;$C544&amp;$D544,'[1]NBA-Data-1980-2019'!$B$1:$B$16305&amp;'[1]NBA-Data-1980-2019'!$A$1:$A$16305&amp;'[1]NBA-Data-1980-2019'!$D$1:$D$16305,'[1]NBA-Data-1980-2019'!$G$1:$G$16305,"",0)</f>
        <v/>
      </c>
      <c r="AH544" s="68" t="str" cm="1">
        <f t="array" ref="AH544">_xlfn.XLOOKUP($AE544&amp;$C544&amp;$D544,'[1]NBA-Data-1980-2019'!$B$1:$B$16305&amp;'[1]NBA-Data-1980-2019'!$A$1:$A$16305&amp;'[1]NBA-Data-1980-2019'!$D$1:$D$16305,'[1]NBA-Data-1980-2019'!$H$1:$H$16305,"",0)</f>
        <v/>
      </c>
      <c r="AI544" s="68" t="str" cm="1">
        <f t="array" ref="AI544">_xlfn.XLOOKUP($AE544&amp;$C544&amp;$D544,'[1]NBA-Data-1980-2019'!$B$1:$B$16305&amp;'[1]NBA-Data-1980-2019'!$A$1:$A$16305&amp;'[1]NBA-Data-1980-2019'!$D$1:$D$16305,'[1]NBA-Data-1980-2019'!$F$1:$F$16305,"",0)</f>
        <v/>
      </c>
      <c r="AJ544" s="68" t="str">
        <f>IFERROR(($AH544/SUM(AH524:AH545))*$AI544,"")</f>
        <v/>
      </c>
    </row>
    <row r="545" spans="1:36" x14ac:dyDescent="0.2">
      <c r="B545" s="1" t="s">
        <v>150</v>
      </c>
      <c r="C545" s="1">
        <v>2002</v>
      </c>
      <c r="D545" s="1" t="s">
        <v>838</v>
      </c>
      <c r="I545" s="4"/>
      <c r="O545" s="5"/>
      <c r="Y545" s="2" t="str">
        <f t="shared" si="61"/>
        <v/>
      </c>
      <c r="Z545" s="6">
        <f>_xlfn.XLOOKUP($G545,$AE$524:$AE$545,$AF$524:$AF$545,0,0)</f>
        <v>0</v>
      </c>
      <c r="AA545" s="43">
        <f>Z545/$AB$546</f>
        <v>0</v>
      </c>
      <c r="AD545" s="1">
        <v>22</v>
      </c>
      <c r="AG545" s="6" t="str" cm="1">
        <f t="array" ref="AG545">_xlfn.XLOOKUP($AE545&amp;$C545&amp;$D545,'[1]NBA-Data-1980-2019'!$B$1:$B$16305&amp;'[1]NBA-Data-1980-2019'!$A$1:$A$16305&amp;'[1]NBA-Data-1980-2019'!$D$1:$D$16305,'[1]NBA-Data-1980-2019'!$G$1:$G$16305,"",0)</f>
        <v/>
      </c>
      <c r="AH545" s="68" t="str" cm="1">
        <f t="array" ref="AH545">_xlfn.XLOOKUP($AE545&amp;$C545&amp;$D545,'[1]NBA-Data-1980-2019'!$B$1:$B$16305&amp;'[1]NBA-Data-1980-2019'!$A$1:$A$16305&amp;'[1]NBA-Data-1980-2019'!$D$1:$D$16305,'[1]NBA-Data-1980-2019'!$H$1:$H$16305,"",0)</f>
        <v/>
      </c>
      <c r="AI545" s="68" t="str" cm="1">
        <f t="array" ref="AI545">_xlfn.XLOOKUP($AE545&amp;$C545&amp;$D545,'[1]NBA-Data-1980-2019'!$B$1:$B$16305&amp;'[1]NBA-Data-1980-2019'!$A$1:$A$16305&amp;'[1]NBA-Data-1980-2019'!$D$1:$D$16305,'[1]NBA-Data-1980-2019'!$F$1:$F$16305,"",0)</f>
        <v/>
      </c>
      <c r="AJ545" s="68" t="str">
        <f>IFERROR(($AH545/SUM(AH524:AH545))*$AI545,"")</f>
        <v/>
      </c>
    </row>
    <row r="546" spans="1:36" x14ac:dyDescent="0.2">
      <c r="B546" s="1" t="s">
        <v>150</v>
      </c>
      <c r="C546" s="1">
        <v>2002</v>
      </c>
      <c r="D546" s="1" t="s">
        <v>838</v>
      </c>
      <c r="E546" s="1"/>
      <c r="F546" s="1"/>
      <c r="G546" s="1">
        <f>$G522</f>
        <v>0</v>
      </c>
      <c r="H546" s="1"/>
      <c r="I546" s="1"/>
      <c r="J546" s="36"/>
      <c r="K546" s="36"/>
      <c r="L546" s="1"/>
      <c r="M546" s="1"/>
      <c r="N546" s="1"/>
      <c r="O546" s="1"/>
      <c r="P546" s="1"/>
      <c r="Q546" s="1"/>
      <c r="R546" s="1"/>
      <c r="S546" s="1"/>
      <c r="T546" s="1"/>
      <c r="U546" s="1"/>
      <c r="V546" s="1"/>
      <c r="W546" s="1"/>
      <c r="X546" s="1"/>
      <c r="Y546" s="1"/>
      <c r="AA546" s="41">
        <f>SUM(AA524:AA545)</f>
        <v>1</v>
      </c>
      <c r="AB546" s="37">
        <f>SUM(Z524:Z545)</f>
        <v>54262017</v>
      </c>
      <c r="AC546" s="1"/>
      <c r="AE546" s="37">
        <f>AG546-AF546</f>
        <v>-13477277</v>
      </c>
      <c r="AF546" s="37">
        <f>SUM(AF524:AF545)</f>
        <v>55262017</v>
      </c>
      <c r="AG546" s="37">
        <f>SUM(AG524:AG545)</f>
        <v>41784740</v>
      </c>
      <c r="AH546" s="69">
        <f>SUM(AH524:AH545)</f>
        <v>19757.199999999997</v>
      </c>
      <c r="AI546" s="69">
        <f>SUM(AI524:AI545)</f>
        <v>220.8</v>
      </c>
      <c r="AJ546" s="69">
        <f>SUM(AJ524:AJ545)</f>
        <v>16.445174923572168</v>
      </c>
    </row>
    <row r="549" spans="1:36" ht="17" thickBot="1" x14ac:dyDescent="0.25"/>
    <row r="550" spans="1:36" ht="17" thickBot="1" x14ac:dyDescent="0.25">
      <c r="A550" s="3">
        <v>22</v>
      </c>
      <c r="B550" s="1" t="str">
        <f>B$1</f>
        <v>YEAR</v>
      </c>
      <c r="C550" s="1" t="str">
        <f>C$1</f>
        <v>YEAR</v>
      </c>
      <c r="D550" s="1" t="str">
        <f>D$1</f>
        <v>TEAM</v>
      </c>
      <c r="F550" s="1" t="str">
        <f t="shared" ref="F550:Z550" si="62">F$1</f>
        <v>NUMBER</v>
      </c>
      <c r="G550" s="1" t="str">
        <f t="shared" si="62"/>
        <v>PLAYER</v>
      </c>
      <c r="H550" s="1" t="str">
        <f t="shared" si="62"/>
        <v>POS</v>
      </c>
      <c r="I550" s="1" t="str">
        <f t="shared" si="62"/>
        <v>HEIGHT</v>
      </c>
      <c r="J550" s="1" t="str">
        <f t="shared" si="62"/>
        <v>HEIGHT (IN)</v>
      </c>
      <c r="K550" s="1" t="str">
        <f t="shared" si="62"/>
        <v>HEIGHT (M)</v>
      </c>
      <c r="L550" s="1" t="str">
        <f t="shared" si="62"/>
        <v>WEIGHT (LBS)</v>
      </c>
      <c r="M550" s="1" t="str">
        <f t="shared" si="62"/>
        <v>WEIGHT (KG)</v>
      </c>
      <c r="N550" s="1" t="str">
        <f t="shared" si="62"/>
        <v>BMI</v>
      </c>
      <c r="O550" s="1" t="str">
        <f t="shared" si="62"/>
        <v>BIRTH DATE</v>
      </c>
      <c r="P550" s="1" t="str">
        <f t="shared" si="62"/>
        <v>NATION</v>
      </c>
      <c r="Q550" s="1" t="str">
        <f t="shared" si="62"/>
        <v>COUNTRY</v>
      </c>
      <c r="R550" s="1" t="str">
        <f t="shared" si="62"/>
        <v>CONTINENT</v>
      </c>
      <c r="S550" s="1" t="str">
        <f t="shared" si="62"/>
        <v>GLOBAL REGION</v>
      </c>
      <c r="T550" s="1" t="str">
        <f t="shared" si="62"/>
        <v>EXPERIENCE</v>
      </c>
      <c r="U550" s="1"/>
      <c r="V550" s="1" t="str">
        <f t="shared" si="62"/>
        <v>COLLEGE</v>
      </c>
      <c r="W550" s="1" t="str">
        <f t="shared" si="62"/>
        <v>COLLEGE1</v>
      </c>
      <c r="X550" s="1" t="str">
        <f t="shared" si="62"/>
        <v>COLLEGE2</v>
      </c>
      <c r="Y550" s="1" t="str">
        <f t="shared" si="62"/>
        <v>TRANSFER</v>
      </c>
      <c r="Z550" s="1" t="str">
        <f t="shared" si="62"/>
        <v>SALARY</v>
      </c>
      <c r="AA550" s="1" t="s">
        <v>1264</v>
      </c>
      <c r="AD550" s="1" t="str">
        <f>AD$1</f>
        <v>Rk</v>
      </c>
      <c r="AE550" s="8" t="str">
        <f>AE$1</f>
        <v>PLAYER</v>
      </c>
      <c r="AF550" s="1" t="str">
        <f>AF$1</f>
        <v>SALARY - BR</v>
      </c>
      <c r="AG550" s="1" t="str">
        <f>AG$1</f>
        <v>SALARY - KAGGLE</v>
      </c>
      <c r="AH550" s="67" t="str">
        <f>AH$1</f>
        <v>TTL MP</v>
      </c>
      <c r="AI550" s="67" t="str">
        <f>AI$1</f>
        <v>PER</v>
      </c>
      <c r="AJ550" s="67" t="str">
        <f>AJ$1</f>
        <v>WTD-MP-PER</v>
      </c>
    </row>
    <row r="551" spans="1:36" ht="17" thickBot="1" x14ac:dyDescent="0.25">
      <c r="A551" s="3" t="s">
        <v>838</v>
      </c>
      <c r="B551" s="1" t="s">
        <v>156</v>
      </c>
      <c r="C551" s="1">
        <v>2001</v>
      </c>
      <c r="D551" s="1" t="s">
        <v>838</v>
      </c>
      <c r="F551" s="2">
        <v>8</v>
      </c>
      <c r="G551" s="2" t="s">
        <v>874</v>
      </c>
      <c r="H551" s="2" t="s">
        <v>576</v>
      </c>
      <c r="I551" s="4" t="s">
        <v>599</v>
      </c>
      <c r="J551" s="16">
        <f>_xlfn.XLOOKUP($I551,DASHBOARD!$I$2:$I$27,DASHBOARD!$J$2:$J$27,"",0)</f>
        <v>78</v>
      </c>
      <c r="K551" s="23">
        <f>J551/DASHBOARD!$C$3</f>
        <v>1.981203962407925</v>
      </c>
      <c r="L551" s="2">
        <v>212</v>
      </c>
      <c r="M551" s="26">
        <f>L551/DASHBOARD!$C$4</f>
        <v>96.145124716553283</v>
      </c>
      <c r="N551" s="26">
        <f t="shared" ref="N551:N565" si="63">M551/(K551^2)</f>
        <v>24.494517629975501</v>
      </c>
      <c r="O551" s="5">
        <v>28725</v>
      </c>
      <c r="P551" s="2" t="s">
        <v>557</v>
      </c>
      <c r="Q551" s="2" t="str">
        <f>_xlfn.XLOOKUP($P551,DASHBOARD!$L$2:$L$150,DASHBOARD!M$2:M$150,"",0)</f>
        <v>United States</v>
      </c>
      <c r="R551" s="2" t="str">
        <f>_xlfn.XLOOKUP($P551,DASHBOARD!$L$2:$L$150,DASHBOARD!N$2:N$150,"",0)</f>
        <v>North America</v>
      </c>
      <c r="S551" s="2" t="str">
        <f>_xlfn.XLOOKUP($P551,DASHBOARD!$L$2:$L$150,DASHBOARD!O$2:O$150,"",0)</f>
        <v>Americas</v>
      </c>
      <c r="T551" s="2">
        <v>4</v>
      </c>
      <c r="Y551" s="2" t="str">
        <f t="shared" ref="Y551:Y572" si="64">IF(X551="","","X")</f>
        <v/>
      </c>
      <c r="Z551" s="6">
        <f>_xlfn.XLOOKUP($G551,$AE$551:$AE$572,$AF$551:$AF$572,0,0)</f>
        <v>10130000</v>
      </c>
      <c r="AA551" s="43">
        <f>Z551/$AB$573</f>
        <v>0.17617938839247058</v>
      </c>
      <c r="AD551" s="1">
        <v>1</v>
      </c>
      <c r="AE551" s="2" t="s">
        <v>941</v>
      </c>
      <c r="AF551" s="6">
        <v>19285715</v>
      </c>
      <c r="AG551" s="6" cm="1">
        <f t="array" ref="AG551">_xlfn.XLOOKUP($AE551&amp;$C551&amp;$D551,'[1]NBA-Data-1980-2019'!$B$1:$B$16305&amp;'[1]NBA-Data-1980-2019'!$A$1:$A$16305&amp;'[1]NBA-Data-1980-2019'!$D$1:$D$16305,'[1]NBA-Data-1980-2019'!$G$1:$G$16305,"",0)</f>
        <v>0</v>
      </c>
      <c r="AH551" s="68" cm="1">
        <f t="array" ref="AH551">_xlfn.XLOOKUP($AE551&amp;$C551&amp;$D551,'[1]NBA-Data-1980-2019'!$B$1:$B$16305&amp;'[1]NBA-Data-1980-2019'!$A$1:$A$16305&amp;'[1]NBA-Data-1980-2019'!$D$1:$D$16305,'[1]NBA-Data-1980-2019'!$H$1:$H$16305,"",0)</f>
        <v>2923</v>
      </c>
      <c r="AI551" s="68" cm="1">
        <f t="array" ref="AI551">_xlfn.XLOOKUP($AE551&amp;$C551&amp;$D551,'[1]NBA-Data-1980-2019'!$B$1:$B$16305&amp;'[1]NBA-Data-1980-2019'!$A$1:$A$16305&amp;'[1]NBA-Data-1980-2019'!$D$1:$D$16305,'[1]NBA-Data-1980-2019'!$F$1:$F$16305,"",0)</f>
        <v>30.2</v>
      </c>
      <c r="AJ551" s="68">
        <f>IFERROR(($AH551/SUM(AH551:AH572))*$AI551,"")</f>
        <v>4.4348621179922327</v>
      </c>
    </row>
    <row r="552" spans="1:36" x14ac:dyDescent="0.2">
      <c r="B552" s="1" t="s">
        <v>156</v>
      </c>
      <c r="C552" s="1">
        <v>2001</v>
      </c>
      <c r="D552" s="1" t="s">
        <v>838</v>
      </c>
      <c r="F552" s="2">
        <v>2</v>
      </c>
      <c r="G552" s="2" t="s">
        <v>877</v>
      </c>
      <c r="H552" s="2" t="s">
        <v>556</v>
      </c>
      <c r="I552" s="4" t="s">
        <v>1150</v>
      </c>
      <c r="J552" s="16">
        <f>_xlfn.XLOOKUP($I552,DASHBOARD!$I$2:$I$27,DASHBOARD!$J$2:$J$27,"",0)</f>
        <v>73</v>
      </c>
      <c r="K552" s="23">
        <f>J552/DASHBOARD!$C$3</f>
        <v>1.854203708407417</v>
      </c>
      <c r="L552" s="2">
        <v>200</v>
      </c>
      <c r="M552" s="26">
        <f>L552/DASHBOARD!$C$4</f>
        <v>90.702947845804985</v>
      </c>
      <c r="N552" s="26">
        <f t="shared" si="63"/>
        <v>26.381926812133489</v>
      </c>
      <c r="O552" s="5">
        <v>27250</v>
      </c>
      <c r="P552" s="2" t="s">
        <v>557</v>
      </c>
      <c r="Q552" s="2" t="str">
        <f>_xlfn.XLOOKUP($P552,DASHBOARD!$L$2:$L$150,DASHBOARD!M$2:M$150,"",0)</f>
        <v>United States</v>
      </c>
      <c r="R552" s="2" t="str">
        <f>_xlfn.XLOOKUP($P552,DASHBOARD!$L$2:$L$150,DASHBOARD!N$2:N$150,"",0)</f>
        <v>North America</v>
      </c>
      <c r="S552" s="2" t="str">
        <f>_xlfn.XLOOKUP($P552,DASHBOARD!$L$2:$L$150,DASHBOARD!O$2:O$150,"",0)</f>
        <v>Americas</v>
      </c>
      <c r="T552" s="2">
        <v>4</v>
      </c>
      <c r="V552" s="2" t="s">
        <v>878</v>
      </c>
      <c r="W552" s="2" t="s">
        <v>878</v>
      </c>
      <c r="Y552" s="2" t="str">
        <f t="shared" si="64"/>
        <v/>
      </c>
      <c r="Z552" s="6">
        <f>_xlfn.XLOOKUP($G552,$AE$551:$AE$572,$AF$551:$AF$572,0,0)</f>
        <v>3380000</v>
      </c>
      <c r="AA552" s="43">
        <f>Z552/$AB$573</f>
        <v>5.8784435613677244E-2</v>
      </c>
      <c r="AD552" s="1">
        <v>2</v>
      </c>
      <c r="AE552" s="2" t="s">
        <v>874</v>
      </c>
      <c r="AF552" s="6">
        <v>10130000</v>
      </c>
      <c r="AG552" s="6" cm="1">
        <f t="array" ref="AG552">_xlfn.XLOOKUP($AE552&amp;$C552&amp;$D552,'[1]NBA-Data-1980-2019'!$B$1:$B$16305&amp;'[1]NBA-Data-1980-2019'!$A$1:$A$16305&amp;'[1]NBA-Data-1980-2019'!$D$1:$D$16305,'[1]NBA-Data-1980-2019'!$G$1:$G$16305,"",0)</f>
        <v>10130000</v>
      </c>
      <c r="AH552" s="68" cm="1">
        <f t="array" ref="AH552">_xlfn.XLOOKUP($AE552&amp;$C552&amp;$D552,'[1]NBA-Data-1980-2019'!$B$1:$B$16305&amp;'[1]NBA-Data-1980-2019'!$A$1:$A$16305&amp;'[1]NBA-Data-1980-2019'!$D$1:$D$16305,'[1]NBA-Data-1980-2019'!$H$1:$H$16305,"",0)</f>
        <v>2781.2</v>
      </c>
      <c r="AI552" s="68" cm="1">
        <f t="array" ref="AI552">_xlfn.XLOOKUP($AE552&amp;$C552&amp;$D552,'[1]NBA-Data-1980-2019'!$B$1:$B$16305&amp;'[1]NBA-Data-1980-2019'!$A$1:$A$16305&amp;'[1]NBA-Data-1980-2019'!$D$1:$D$16305,'[1]NBA-Data-1980-2019'!$F$1:$F$16305,"",0)</f>
        <v>24.5</v>
      </c>
      <c r="AJ552" s="68">
        <f>IFERROR(($AH552/SUM(AH551:AH572))*$AI552,"")</f>
        <v>3.4232819384366504</v>
      </c>
    </row>
    <row r="553" spans="1:36" x14ac:dyDescent="0.2">
      <c r="B553" s="1" t="s">
        <v>156</v>
      </c>
      <c r="C553" s="1">
        <v>2001</v>
      </c>
      <c r="D553" s="1" t="s">
        <v>838</v>
      </c>
      <c r="F553" s="2">
        <v>40</v>
      </c>
      <c r="G553" s="2" t="s">
        <v>1022</v>
      </c>
      <c r="H553" s="2" t="s">
        <v>552</v>
      </c>
      <c r="I553" s="4" t="s">
        <v>1149</v>
      </c>
      <c r="J553" s="16">
        <f>_xlfn.XLOOKUP($I553,DASHBOARD!$I$2:$I$27,DASHBOARD!$J$2:$J$27,"",0)</f>
        <v>83</v>
      </c>
      <c r="K553" s="23">
        <f>J553/DASHBOARD!$C$3</f>
        <v>2.1082042164084331</v>
      </c>
      <c r="L553" s="2">
        <v>240</v>
      </c>
      <c r="M553" s="26">
        <f>L553/DASHBOARD!$C$4</f>
        <v>108.84353741496598</v>
      </c>
      <c r="N553" s="26">
        <f t="shared" si="63"/>
        <v>24.489351949227935</v>
      </c>
      <c r="O553" s="5">
        <v>25114</v>
      </c>
      <c r="P553" s="2" t="s">
        <v>557</v>
      </c>
      <c r="Q553" s="2" t="str">
        <f>_xlfn.XLOOKUP($P553,DASHBOARD!$L$2:$L$150,DASHBOARD!M$2:M$150,"",0)</f>
        <v>United States</v>
      </c>
      <c r="R553" s="2" t="str">
        <f>_xlfn.XLOOKUP($P553,DASHBOARD!$L$2:$L$150,DASHBOARD!N$2:N$150,"",0)</f>
        <v>North America</v>
      </c>
      <c r="S553" s="2" t="str">
        <f>_xlfn.XLOOKUP($P553,DASHBOARD!$L$2:$L$150,DASHBOARD!O$2:O$150,"",0)</f>
        <v>Americas</v>
      </c>
      <c r="T553" s="2">
        <v>10</v>
      </c>
      <c r="V553" s="2" t="s">
        <v>1023</v>
      </c>
      <c r="W553" s="2" t="s">
        <v>1023</v>
      </c>
      <c r="Y553" s="2" t="str">
        <f t="shared" si="64"/>
        <v/>
      </c>
      <c r="Z553" s="6">
        <f>_xlfn.XLOOKUP($G553,$AE$551:$AE$572,$AF$551:$AF$572,0,0)</f>
        <v>1760000</v>
      </c>
      <c r="AA553" s="43">
        <f>Z553/$AB$573</f>
        <v>3.060964694676685E-2</v>
      </c>
      <c r="AD553" s="1">
        <v>3</v>
      </c>
      <c r="AE553" s="2" t="s">
        <v>1024</v>
      </c>
      <c r="AF553" s="6">
        <v>6500000</v>
      </c>
      <c r="AG553" s="6" cm="1">
        <f t="array" ref="AG553">_xlfn.XLOOKUP($AE553&amp;$C553&amp;$D553,'[1]NBA-Data-1980-2019'!$B$1:$B$16305&amp;'[1]NBA-Data-1980-2019'!$A$1:$A$16305&amp;'[1]NBA-Data-1980-2019'!$D$1:$D$16305,'[1]NBA-Data-1980-2019'!$G$1:$G$16305,"",0)</f>
        <v>6500000</v>
      </c>
      <c r="AH553" s="68" cm="1">
        <f t="array" ref="AH553">_xlfn.XLOOKUP($AE553&amp;$C553&amp;$D553,'[1]NBA-Data-1980-2019'!$B$1:$B$16305&amp;'[1]NBA-Data-1980-2019'!$A$1:$A$16305&amp;'[1]NBA-Data-1980-2019'!$D$1:$D$16305,'[1]NBA-Data-1980-2019'!$H$1:$H$16305,"",0)</f>
        <v>2387</v>
      </c>
      <c r="AI553" s="68" cm="1">
        <f t="array" ref="AI553">_xlfn.XLOOKUP($AE553&amp;$C553&amp;$D553,'[1]NBA-Data-1980-2019'!$B$1:$B$16305&amp;'[1]NBA-Data-1980-2019'!$A$1:$A$16305&amp;'[1]NBA-Data-1980-2019'!$D$1:$D$16305,'[1]NBA-Data-1980-2019'!$F$1:$F$16305,"",0)</f>
        <v>14.3</v>
      </c>
      <c r="AJ553" s="68">
        <f>IFERROR(($AH553/SUM(AH551:AH572))*$AI553,"")</f>
        <v>1.7148763859791909</v>
      </c>
    </row>
    <row r="554" spans="1:36" x14ac:dyDescent="0.2">
      <c r="B554" s="1" t="s">
        <v>156</v>
      </c>
      <c r="C554" s="1">
        <v>2001</v>
      </c>
      <c r="D554" s="1" t="s">
        <v>838</v>
      </c>
      <c r="F554" s="2">
        <v>17</v>
      </c>
      <c r="G554" s="2" t="s">
        <v>1008</v>
      </c>
      <c r="H554" s="2" t="s">
        <v>570</v>
      </c>
      <c r="I554" s="4" t="s">
        <v>604</v>
      </c>
      <c r="J554" s="16">
        <f>_xlfn.XLOOKUP($I554,DASHBOARD!$I$2:$I$27,DASHBOARD!$J$2:$J$27,"",0)</f>
        <v>79</v>
      </c>
      <c r="K554" s="23">
        <f>J554/DASHBOARD!$C$3</f>
        <v>2.0066040132080265</v>
      </c>
      <c r="L554" s="2">
        <v>230</v>
      </c>
      <c r="M554" s="26">
        <f>L554/DASHBOARD!$C$4</f>
        <v>104.30839002267574</v>
      </c>
      <c r="N554" s="26">
        <f t="shared" si="63"/>
        <v>25.905733244534257</v>
      </c>
      <c r="O554" s="5">
        <v>25408</v>
      </c>
      <c r="P554" s="2" t="s">
        <v>593</v>
      </c>
      <c r="Q554" s="2" t="str">
        <f>_xlfn.XLOOKUP($P554,DASHBOARD!$L$2:$L$150,DASHBOARD!M$2:M$150,"",0)</f>
        <v>Canada</v>
      </c>
      <c r="R554" s="2" t="str">
        <f>_xlfn.XLOOKUP($P554,DASHBOARD!$L$2:$L$150,DASHBOARD!N$2:N$150,"",0)</f>
        <v>North America</v>
      </c>
      <c r="S554" s="2" t="str">
        <f>_xlfn.XLOOKUP($P554,DASHBOARD!$L$2:$L$150,DASHBOARD!O$2:O$150,"",0)</f>
        <v>Americas</v>
      </c>
      <c r="T554" s="2">
        <v>9</v>
      </c>
      <c r="V554" s="2" t="s">
        <v>636</v>
      </c>
      <c r="W554" s="2" t="s">
        <v>636</v>
      </c>
      <c r="Y554" s="2" t="str">
        <f t="shared" si="64"/>
        <v/>
      </c>
      <c r="Z554" s="6">
        <f>_xlfn.XLOOKUP($G554,$AE$551:$AE$572,$AF$551:$AF$572,0,0)</f>
        <v>3400000</v>
      </c>
      <c r="AA554" s="43">
        <f>Z554/$AB$573</f>
        <v>5.9132272510799597E-2</v>
      </c>
      <c r="AD554" s="1">
        <v>4</v>
      </c>
      <c r="AE554" s="2" t="s">
        <v>923</v>
      </c>
      <c r="AF554" s="6">
        <v>4800000</v>
      </c>
      <c r="AG554" s="6" cm="1">
        <f t="array" ref="AG554">_xlfn.XLOOKUP($AE554&amp;$C554&amp;$D554,'[1]NBA-Data-1980-2019'!$B$1:$B$16305&amp;'[1]NBA-Data-1980-2019'!$A$1:$A$16305&amp;'[1]NBA-Data-1980-2019'!$D$1:$D$16305,'[1]NBA-Data-1980-2019'!$G$1:$G$16305,"",0)</f>
        <v>4800000</v>
      </c>
      <c r="AH554" s="68" cm="1">
        <f t="array" ref="AH554">_xlfn.XLOOKUP($AE554&amp;$C554&amp;$D554,'[1]NBA-Data-1980-2019'!$B$1:$B$16305&amp;'[1]NBA-Data-1980-2019'!$A$1:$A$16305&amp;'[1]NBA-Data-1980-2019'!$D$1:$D$16305,'[1]NBA-Data-1980-2019'!$H$1:$H$16305,"",0)</f>
        <v>1587.9</v>
      </c>
      <c r="AI554" s="68" cm="1">
        <f t="array" ref="AI554">_xlfn.XLOOKUP($AE554&amp;$C554&amp;$D554,'[1]NBA-Data-1980-2019'!$B$1:$B$16305&amp;'[1]NBA-Data-1980-2019'!$A$1:$A$16305&amp;'[1]NBA-Data-1980-2019'!$D$1:$D$16305,'[1]NBA-Data-1980-2019'!$F$1:$F$16305,"",0)</f>
        <v>11</v>
      </c>
      <c r="AJ554" s="68">
        <f>IFERROR(($AH554/SUM(AH551:AH572))*$AI554,"")</f>
        <v>0.87752641335965875</v>
      </c>
    </row>
    <row r="555" spans="1:36" x14ac:dyDescent="0.2">
      <c r="B555" s="1" t="s">
        <v>156</v>
      </c>
      <c r="C555" s="1">
        <v>2001</v>
      </c>
      <c r="D555" s="1" t="s">
        <v>838</v>
      </c>
      <c r="F555" s="2">
        <v>3</v>
      </c>
      <c r="G555" s="2" t="s">
        <v>1009</v>
      </c>
      <c r="H555" s="2" t="s">
        <v>570</v>
      </c>
      <c r="I555" s="4" t="s">
        <v>600</v>
      </c>
      <c r="J555" s="16">
        <f>_xlfn.XLOOKUP($I555,DASHBOARD!$I$2:$I$27,DASHBOARD!$J$2:$J$27,"",0)</f>
        <v>80</v>
      </c>
      <c r="K555" s="23">
        <f>J555/DASHBOARD!$C$3</f>
        <v>2.0320040640081283</v>
      </c>
      <c r="L555" s="2">
        <v>220</v>
      </c>
      <c r="M555" s="26">
        <f>L555/DASHBOARD!$C$4</f>
        <v>99.773242630385482</v>
      </c>
      <c r="N555" s="26">
        <f t="shared" si="63"/>
        <v>24.163783871882082</v>
      </c>
      <c r="O555" s="5">
        <v>28366</v>
      </c>
      <c r="P555" s="2" t="s">
        <v>557</v>
      </c>
      <c r="Q555" s="2" t="str">
        <f>_xlfn.XLOOKUP($P555,DASHBOARD!$L$2:$L$150,DASHBOARD!M$2:M$150,"",0)</f>
        <v>United States</v>
      </c>
      <c r="R555" s="2" t="str">
        <f>_xlfn.XLOOKUP($P555,DASHBOARD!$L$2:$L$150,DASHBOARD!N$2:N$150,"",0)</f>
        <v>North America</v>
      </c>
      <c r="S555" s="2" t="str">
        <f>_xlfn.XLOOKUP($P555,DASHBOARD!$L$2:$L$150,DASHBOARD!O$2:O$150,"",0)</f>
        <v>Americas</v>
      </c>
      <c r="T555" s="2">
        <v>1</v>
      </c>
      <c r="V555" s="2" t="s">
        <v>1010</v>
      </c>
      <c r="W555" s="2" t="s">
        <v>1010</v>
      </c>
      <c r="Y555" s="2" t="str">
        <f t="shared" si="64"/>
        <v/>
      </c>
      <c r="Z555" s="6">
        <f>_xlfn.XLOOKUP($G555,$AE$551:$AE$572,$AF$551:$AF$572,0,0)</f>
        <v>849720</v>
      </c>
      <c r="AA555" s="43">
        <f>Z555/$AB$573</f>
        <v>1.4778198411140185E-2</v>
      </c>
      <c r="AD555" s="1">
        <v>5</v>
      </c>
      <c r="AE555" s="2" t="s">
        <v>1008</v>
      </c>
      <c r="AF555" s="6">
        <v>3400000</v>
      </c>
      <c r="AG555" s="6" cm="1">
        <f t="array" ref="AG555">_xlfn.XLOOKUP($AE555&amp;$C555&amp;$D555,'[1]NBA-Data-1980-2019'!$B$1:$B$16305&amp;'[1]NBA-Data-1980-2019'!$A$1:$A$16305&amp;'[1]NBA-Data-1980-2019'!$D$1:$D$16305,'[1]NBA-Data-1980-2019'!$G$1:$G$16305,"",0)</f>
        <v>3400000</v>
      </c>
      <c r="AH555" s="68" cm="1">
        <f t="array" ref="AH555">_xlfn.XLOOKUP($AE555&amp;$C555&amp;$D555,'[1]NBA-Data-1980-2019'!$B$1:$B$16305&amp;'[1]NBA-Data-1980-2019'!$A$1:$A$16305&amp;'[1]NBA-Data-1980-2019'!$D$1:$D$16305,'[1]NBA-Data-1980-2019'!$H$1:$H$16305,"",0)</f>
        <v>2287.7999999999997</v>
      </c>
      <c r="AI555" s="68" cm="1">
        <f t="array" ref="AI555">_xlfn.XLOOKUP($AE555&amp;$C555&amp;$D555,'[1]NBA-Data-1980-2019'!$B$1:$B$16305&amp;'[1]NBA-Data-1980-2019'!$A$1:$A$16305&amp;'[1]NBA-Data-1980-2019'!$D$1:$D$16305,'[1]NBA-Data-1980-2019'!$F$1:$F$16305,"",0)</f>
        <v>13.8</v>
      </c>
      <c r="AJ555" s="68">
        <f>IFERROR(($AH555/SUM(AH551:AH572))*$AI555,"")</f>
        <v>1.5861399568946026</v>
      </c>
    </row>
    <row r="556" spans="1:36" x14ac:dyDescent="0.2">
      <c r="B556" s="1" t="s">
        <v>156</v>
      </c>
      <c r="C556" s="1">
        <v>2001</v>
      </c>
      <c r="D556" s="1" t="s">
        <v>838</v>
      </c>
      <c r="F556" s="2">
        <v>54</v>
      </c>
      <c r="G556" s="2" t="s">
        <v>1024</v>
      </c>
      <c r="H556" s="2" t="s">
        <v>566</v>
      </c>
      <c r="I556" s="4" t="s">
        <v>595</v>
      </c>
      <c r="J556" s="16">
        <f>_xlfn.XLOOKUP($I556,DASHBOARD!$I$2:$I$27,DASHBOARD!$J$2:$J$27,"",0)</f>
        <v>82</v>
      </c>
      <c r="K556" s="23">
        <f>J556/DASHBOARD!$C$3</f>
        <v>2.0828041656083314</v>
      </c>
      <c r="L556" s="2">
        <v>215</v>
      </c>
      <c r="M556" s="26">
        <f>L556/DASHBOARD!$C$4</f>
        <v>97.505668934240362</v>
      </c>
      <c r="N556" s="26">
        <f t="shared" si="63"/>
        <v>22.476722870389477</v>
      </c>
      <c r="O556" s="5">
        <v>23927</v>
      </c>
      <c r="P556" s="2" t="s">
        <v>557</v>
      </c>
      <c r="Q556" s="2" t="str">
        <f>_xlfn.XLOOKUP($P556,DASHBOARD!$L$2:$L$150,DASHBOARD!M$2:M$150,"",0)</f>
        <v>United States</v>
      </c>
      <c r="R556" s="2" t="str">
        <f>_xlfn.XLOOKUP($P556,DASHBOARD!$L$2:$L$150,DASHBOARD!N$2:N$150,"",0)</f>
        <v>North America</v>
      </c>
      <c r="S556" s="39" t="str">
        <f>_xlfn.XLOOKUP($P556,DASHBOARD!$L$2:$L$150,DASHBOARD!O$2:O$150,"",0)</f>
        <v>Americas</v>
      </c>
      <c r="T556" s="2">
        <v>13</v>
      </c>
      <c r="V556" s="2" t="s">
        <v>971</v>
      </c>
      <c r="W556" s="2" t="s">
        <v>971</v>
      </c>
      <c r="Y556" s="2" t="str">
        <f t="shared" si="64"/>
        <v/>
      </c>
      <c r="Z556" s="6">
        <f>_xlfn.XLOOKUP($G556,$AE$551:$AE$572,$AF$551:$AF$572,0,0)</f>
        <v>6500000</v>
      </c>
      <c r="AA556" s="43">
        <f>Z556/$AB$573</f>
        <v>0.11304699156476393</v>
      </c>
      <c r="AD556" s="1">
        <v>6</v>
      </c>
      <c r="AE556" s="2" t="s">
        <v>877</v>
      </c>
      <c r="AF556" s="6">
        <v>3380000</v>
      </c>
      <c r="AG556" s="6" cm="1">
        <f t="array" ref="AG556">_xlfn.XLOOKUP($AE556&amp;$C556&amp;$D556,'[1]NBA-Data-1980-2019'!$B$1:$B$16305&amp;'[1]NBA-Data-1980-2019'!$A$1:$A$16305&amp;'[1]NBA-Data-1980-2019'!$D$1:$D$16305,'[1]NBA-Data-1980-2019'!$G$1:$G$16305,"",0)</f>
        <v>3380000</v>
      </c>
      <c r="AH556" s="68" cm="1">
        <f t="array" ref="AH556">_xlfn.XLOOKUP($AE556&amp;$C556&amp;$D556,'[1]NBA-Data-1980-2019'!$B$1:$B$16305&amp;'[1]NBA-Data-1980-2019'!$A$1:$A$16305&amp;'[1]NBA-Data-1980-2019'!$D$1:$D$16305,'[1]NBA-Data-1980-2019'!$H$1:$H$16305,"",0)</f>
        <v>710</v>
      </c>
      <c r="AI556" s="68" cm="1">
        <f t="array" ref="AI556">_xlfn.XLOOKUP($AE556&amp;$C556&amp;$D556,'[1]NBA-Data-1980-2019'!$B$1:$B$16305&amp;'[1]NBA-Data-1980-2019'!$A$1:$A$16305&amp;'[1]NBA-Data-1980-2019'!$D$1:$D$16305,'[1]NBA-Data-1980-2019'!$F$1:$F$16305,"",0)</f>
        <v>14</v>
      </c>
      <c r="AJ556" s="68">
        <f>IFERROR(($AH556/SUM(AH551:AH572))*$AI556,"")</f>
        <v>0.49937954352489616</v>
      </c>
    </row>
    <row r="557" spans="1:36" x14ac:dyDescent="0.2">
      <c r="B557" s="1" t="s">
        <v>156</v>
      </c>
      <c r="C557" s="1">
        <v>2001</v>
      </c>
      <c r="D557" s="1" t="s">
        <v>838</v>
      </c>
      <c r="F557" s="2">
        <v>4</v>
      </c>
      <c r="G557" s="2" t="s">
        <v>1025</v>
      </c>
      <c r="H557" s="2" t="s">
        <v>556</v>
      </c>
      <c r="I557" s="4" t="s">
        <v>599</v>
      </c>
      <c r="J557" s="16">
        <f>_xlfn.XLOOKUP($I557,DASHBOARD!$I$2:$I$27,DASHBOARD!$J$2:$J$27,"",0)</f>
        <v>78</v>
      </c>
      <c r="K557" s="23">
        <f>J557/DASHBOARD!$C$3</f>
        <v>1.981203962407925</v>
      </c>
      <c r="L557" s="2">
        <v>185</v>
      </c>
      <c r="M557" s="26">
        <f>L557/DASHBOARD!$C$4</f>
        <v>83.900226757369609</v>
      </c>
      <c r="N557" s="26">
        <f t="shared" si="63"/>
        <v>21.374932837478621</v>
      </c>
      <c r="O557" s="5">
        <v>23396</v>
      </c>
      <c r="P557" s="2" t="s">
        <v>557</v>
      </c>
      <c r="Q557" s="2" t="str">
        <f>_xlfn.XLOOKUP($P557,DASHBOARD!$L$2:$L$150,DASHBOARD!M$2:M$150,"",0)</f>
        <v>United States</v>
      </c>
      <c r="R557" s="2" t="str">
        <f>_xlfn.XLOOKUP($P557,DASHBOARD!$L$2:$L$150,DASHBOARD!N$2:N$150,"",0)</f>
        <v>North America</v>
      </c>
      <c r="S557" s="2" t="str">
        <f>_xlfn.XLOOKUP($P557,DASHBOARD!$L$2:$L$150,DASHBOARD!O$2:O$150,"",0)</f>
        <v>Americas</v>
      </c>
      <c r="T557" s="2">
        <v>14</v>
      </c>
      <c r="V557" s="2" t="s">
        <v>1026</v>
      </c>
      <c r="W557" s="2" t="s">
        <v>1026</v>
      </c>
      <c r="Y557" s="2" t="str">
        <f t="shared" si="64"/>
        <v/>
      </c>
      <c r="Z557" s="6">
        <f>_xlfn.XLOOKUP($G557,$AE$551:$AE$572,$AF$551:$AF$572,0,0)</f>
        <v>2200000</v>
      </c>
      <c r="AA557" s="43">
        <f>Z557/$AB$573</f>
        <v>3.8262058683458562E-2</v>
      </c>
      <c r="AD557" s="1">
        <v>7</v>
      </c>
      <c r="AE557" s="2" t="s">
        <v>1019</v>
      </c>
      <c r="AF557" s="6">
        <v>2250000</v>
      </c>
      <c r="AG557" s="6" cm="1">
        <f t="array" ref="AG557">_xlfn.XLOOKUP($AE557&amp;$C557&amp;$D557,'[1]NBA-Data-1980-2019'!$B$1:$B$16305&amp;'[1]NBA-Data-1980-2019'!$A$1:$A$16305&amp;'[1]NBA-Data-1980-2019'!$D$1:$D$16305,'[1]NBA-Data-1980-2019'!$G$1:$G$16305,"",0)</f>
        <v>2250000</v>
      </c>
      <c r="AH557" s="68" cm="1">
        <f t="array" ref="AH557">_xlfn.XLOOKUP($AE557&amp;$C557&amp;$D557,'[1]NBA-Data-1980-2019'!$B$1:$B$16305&amp;'[1]NBA-Data-1980-2019'!$A$1:$A$16305&amp;'[1]NBA-Data-1980-2019'!$D$1:$D$16305,'[1]NBA-Data-1980-2019'!$H$1:$H$16305,"",0)</f>
        <v>1832</v>
      </c>
      <c r="AI557" s="68" cm="1">
        <f t="array" ref="AI557">_xlfn.XLOOKUP($AE557&amp;$C557&amp;$D557,'[1]NBA-Data-1980-2019'!$B$1:$B$16305&amp;'[1]NBA-Data-1980-2019'!$A$1:$A$16305&amp;'[1]NBA-Data-1980-2019'!$D$1:$D$16305,'[1]NBA-Data-1980-2019'!$F$1:$F$16305,"",0)</f>
        <v>10.9</v>
      </c>
      <c r="AJ557" s="68">
        <f>IFERROR(($AH557/SUM(AH551:AH572))*$AI557,"")</f>
        <v>1.0032203449436565</v>
      </c>
    </row>
    <row r="558" spans="1:36" x14ac:dyDescent="0.2">
      <c r="B558" s="1" t="s">
        <v>156</v>
      </c>
      <c r="C558" s="1">
        <v>2001</v>
      </c>
      <c r="D558" s="1" t="s">
        <v>838</v>
      </c>
      <c r="F558" s="2">
        <v>5</v>
      </c>
      <c r="G558" s="2" t="s">
        <v>923</v>
      </c>
      <c r="H558" s="2" t="s">
        <v>566</v>
      </c>
      <c r="I558" s="4" t="s">
        <v>595</v>
      </c>
      <c r="J558" s="16">
        <f>_xlfn.XLOOKUP($I558,DASHBOARD!$I$2:$I$27,DASHBOARD!$J$2:$J$27,"",0)</f>
        <v>82</v>
      </c>
      <c r="K558" s="23">
        <f>J558/DASHBOARD!$C$3</f>
        <v>2.0828041656083314</v>
      </c>
      <c r="L558" s="2">
        <v>240</v>
      </c>
      <c r="M558" s="26">
        <f>L558/DASHBOARD!$C$4</f>
        <v>108.84353741496598</v>
      </c>
      <c r="N558" s="26">
        <f t="shared" si="63"/>
        <v>25.090295297178951</v>
      </c>
      <c r="O558" s="5">
        <v>25805</v>
      </c>
      <c r="P558" s="2" t="s">
        <v>557</v>
      </c>
      <c r="Q558" s="2" t="str">
        <f>_xlfn.XLOOKUP($P558,DASHBOARD!$L$2:$L$150,DASHBOARD!M$2:M$150,"",0)</f>
        <v>United States</v>
      </c>
      <c r="R558" s="2" t="str">
        <f>_xlfn.XLOOKUP($P558,DASHBOARD!$L$2:$L$150,DASHBOARD!N$2:N$150,"",0)</f>
        <v>North America</v>
      </c>
      <c r="S558" s="2" t="str">
        <f>_xlfn.XLOOKUP($P558,DASHBOARD!$L$2:$L$150,DASHBOARD!O$2:O$150,"",0)</f>
        <v>Americas</v>
      </c>
      <c r="T558" s="2">
        <v>8</v>
      </c>
      <c r="V558" s="2" t="s">
        <v>770</v>
      </c>
      <c r="W558" s="2" t="s">
        <v>770</v>
      </c>
      <c r="Y558" s="2" t="str">
        <f t="shared" si="64"/>
        <v/>
      </c>
      <c r="Z558" s="6">
        <f>_xlfn.XLOOKUP($G558,$AE$551:$AE$572,$AF$551:$AF$572,0,0)</f>
        <v>4800000</v>
      </c>
      <c r="AA558" s="43">
        <f>Z558/$AB$573</f>
        <v>8.3480855309364138E-2</v>
      </c>
      <c r="AD558" s="1">
        <v>8</v>
      </c>
      <c r="AE558" s="2" t="s">
        <v>1025</v>
      </c>
      <c r="AF558" s="6">
        <v>2200000</v>
      </c>
      <c r="AG558" s="6" cm="1">
        <f t="array" ref="AG558">_xlfn.XLOOKUP($AE558&amp;$C558&amp;$D558,'[1]NBA-Data-1980-2019'!$B$1:$B$16305&amp;'[1]NBA-Data-1980-2019'!$A$1:$A$16305&amp;'[1]NBA-Data-1980-2019'!$D$1:$D$16305,'[1]NBA-Data-1980-2019'!$G$1:$G$16305,"",0)</f>
        <v>2200000</v>
      </c>
      <c r="AH558" s="68" cm="1">
        <f t="array" ref="AH558">_xlfn.XLOOKUP($AE558&amp;$C558&amp;$D558,'[1]NBA-Data-1980-2019'!$B$1:$B$16305&amp;'[1]NBA-Data-1980-2019'!$A$1:$A$16305&amp;'[1]NBA-Data-1980-2019'!$D$1:$D$16305,'[1]NBA-Data-1980-2019'!$H$1:$H$16305,"",0)</f>
        <v>1137.3999999999999</v>
      </c>
      <c r="AI558" s="68" cm="1">
        <f t="array" ref="AI558">_xlfn.XLOOKUP($AE558&amp;$C558&amp;$D558,'[1]NBA-Data-1980-2019'!$B$1:$B$16305&amp;'[1]NBA-Data-1980-2019'!$A$1:$A$16305&amp;'[1]NBA-Data-1980-2019'!$D$1:$D$16305,'[1]NBA-Data-1980-2019'!$F$1:$F$16305,"",0)</f>
        <v>12.5</v>
      </c>
      <c r="AJ558" s="68">
        <f>IFERROR(($AH558/SUM(AH551:AH572))*$AI558,"")</f>
        <v>0.71427853722990042</v>
      </c>
    </row>
    <row r="559" spans="1:36" x14ac:dyDescent="0.2">
      <c r="B559" s="1" t="s">
        <v>156</v>
      </c>
      <c r="C559" s="1">
        <v>2001</v>
      </c>
      <c r="D559" s="1" t="s">
        <v>838</v>
      </c>
      <c r="F559" s="2">
        <v>10</v>
      </c>
      <c r="G559" s="2" t="s">
        <v>1027</v>
      </c>
      <c r="H559" s="2" t="s">
        <v>556</v>
      </c>
      <c r="I559" s="4" t="s">
        <v>1150</v>
      </c>
      <c r="J559" s="16">
        <f>_xlfn.XLOOKUP($I559,DASHBOARD!$I$2:$I$27,DASHBOARD!$J$2:$J$27,"",0)</f>
        <v>73</v>
      </c>
      <c r="K559" s="23">
        <f>J559/DASHBOARD!$C$3</f>
        <v>1.854203708407417</v>
      </c>
      <c r="L559" s="2">
        <v>175</v>
      </c>
      <c r="M559" s="26">
        <f>L559/DASHBOARD!$C$4</f>
        <v>79.365079365079367</v>
      </c>
      <c r="N559" s="26">
        <f t="shared" si="63"/>
        <v>23.084185960616807</v>
      </c>
      <c r="O559" s="5">
        <v>28248</v>
      </c>
      <c r="P559" s="2" t="s">
        <v>557</v>
      </c>
      <c r="Q559" s="2" t="str">
        <f>_xlfn.XLOOKUP($P559,DASHBOARD!$L$2:$L$150,DASHBOARD!M$2:M$150,"",0)</f>
        <v>United States</v>
      </c>
      <c r="R559" s="2" t="str">
        <f>_xlfn.XLOOKUP($P559,DASHBOARD!$L$2:$L$150,DASHBOARD!N$2:N$150,"",0)</f>
        <v>North America</v>
      </c>
      <c r="S559" s="2" t="str">
        <f>_xlfn.XLOOKUP($P559,DASHBOARD!$L$2:$L$150,DASHBOARD!O$2:O$150,"",0)</f>
        <v>Americas</v>
      </c>
      <c r="T559" s="2">
        <v>2</v>
      </c>
      <c r="V559" s="2" t="s">
        <v>1028</v>
      </c>
      <c r="W559" s="2" t="s">
        <v>1028</v>
      </c>
      <c r="Y559" s="2" t="str">
        <f t="shared" si="64"/>
        <v/>
      </c>
      <c r="Z559" s="6">
        <f>_xlfn.XLOOKUP($G559,$AE$551:$AE$572,$AF$551:$AF$572,0,0)</f>
        <v>865800</v>
      </c>
      <c r="AA559" s="43">
        <f>Z559/$AB$573</f>
        <v>1.5057859276426557E-2</v>
      </c>
      <c r="AD559" s="1">
        <v>9</v>
      </c>
      <c r="AE559" s="2" t="s">
        <v>1022</v>
      </c>
      <c r="AF559" s="6">
        <v>1760000</v>
      </c>
      <c r="AG559" s="6" cm="1">
        <f t="array" ref="AG559">_xlfn.XLOOKUP($AE559&amp;$C559&amp;$D559,'[1]NBA-Data-1980-2019'!$B$1:$B$16305&amp;'[1]NBA-Data-1980-2019'!$A$1:$A$16305&amp;'[1]NBA-Data-1980-2019'!$D$1:$D$16305,'[1]NBA-Data-1980-2019'!$G$1:$G$16305,"",0)</f>
        <v>1760000</v>
      </c>
      <c r="AH559" s="68" cm="1">
        <f t="array" ref="AH559">_xlfn.XLOOKUP($AE559&amp;$C559&amp;$D559,'[1]NBA-Data-1980-2019'!$B$1:$B$16305&amp;'[1]NBA-Data-1980-2019'!$A$1:$A$16305&amp;'[1]NBA-Data-1980-2019'!$D$1:$D$16305,'[1]NBA-Data-1980-2019'!$H$1:$H$16305,"",0)</f>
        <v>452.59999999999997</v>
      </c>
      <c r="AI559" s="68" cm="1">
        <f t="array" ref="AI559">_xlfn.XLOOKUP($AE559&amp;$C559&amp;$D559,'[1]NBA-Data-1980-2019'!$B$1:$B$16305&amp;'[1]NBA-Data-1980-2019'!$A$1:$A$16305&amp;'[1]NBA-Data-1980-2019'!$D$1:$D$16305,'[1]NBA-Data-1980-2019'!$F$1:$F$16305,"",0)</f>
        <v>9.5</v>
      </c>
      <c r="AJ559" s="68">
        <f>IFERROR(($AH559/SUM(AH551:AH572))*$AI559,"")</f>
        <v>0.21601430817847039</v>
      </c>
    </row>
    <row r="560" spans="1:36" x14ac:dyDescent="0.2">
      <c r="B560" s="1" t="s">
        <v>156</v>
      </c>
      <c r="C560" s="1">
        <v>2001</v>
      </c>
      <c r="D560" s="1" t="s">
        <v>838</v>
      </c>
      <c r="F560" s="2">
        <v>35</v>
      </c>
      <c r="G560" s="2" t="s">
        <v>1011</v>
      </c>
      <c r="H560" s="2" t="s">
        <v>566</v>
      </c>
      <c r="I560" s="4" t="s">
        <v>602</v>
      </c>
      <c r="J560" s="16">
        <f>_xlfn.XLOOKUP($I560,DASHBOARD!$I$2:$I$27,DASHBOARD!$J$2:$J$27,"",0)</f>
        <v>81</v>
      </c>
      <c r="K560" s="23">
        <f>J560/DASHBOARD!$C$3</f>
        <v>2.0574041148082296</v>
      </c>
      <c r="L560" s="2">
        <v>240</v>
      </c>
      <c r="M560" s="26">
        <f>L560/DASHBOARD!$C$4</f>
        <v>108.84353741496598</v>
      </c>
      <c r="N560" s="26">
        <f t="shared" si="63"/>
        <v>25.713632918492802</v>
      </c>
      <c r="O560" s="5">
        <v>27787</v>
      </c>
      <c r="P560" s="2" t="s">
        <v>557</v>
      </c>
      <c r="Q560" s="2" t="str">
        <f>_xlfn.XLOOKUP($P560,DASHBOARD!$L$2:$L$150,DASHBOARD!M$2:M$150,"",0)</f>
        <v>United States</v>
      </c>
      <c r="R560" s="2" t="str">
        <f>_xlfn.XLOOKUP($P560,DASHBOARD!$L$2:$L$150,DASHBOARD!N$2:N$150,"",0)</f>
        <v>North America</v>
      </c>
      <c r="S560" s="2" t="str">
        <f>_xlfn.XLOOKUP($P560,DASHBOARD!$L$2:$L$150,DASHBOARD!O$2:O$150,"",0)</f>
        <v>Americas</v>
      </c>
      <c r="T560" s="2" t="s">
        <v>563</v>
      </c>
      <c r="V560" s="2" t="s">
        <v>638</v>
      </c>
      <c r="W560" s="2" t="s">
        <v>638</v>
      </c>
      <c r="Y560" s="2" t="str">
        <f t="shared" si="64"/>
        <v/>
      </c>
      <c r="Z560" s="6">
        <f>_xlfn.XLOOKUP($G560,$AE$551:$AE$572,$AF$551:$AF$572,0,0)</f>
        <v>707040</v>
      </c>
      <c r="AA560" s="43">
        <f>Z560/$AB$573</f>
        <v>1.2296729987069337E-2</v>
      </c>
      <c r="AD560" s="1">
        <v>10</v>
      </c>
      <c r="AE560" s="2" t="s">
        <v>1030</v>
      </c>
      <c r="AF560" s="6">
        <v>1200000</v>
      </c>
      <c r="AG560" s="6" t="str" cm="1">
        <f t="array" ref="AG560">_xlfn.XLOOKUP($AE560&amp;$C560&amp;$D560,'[1]NBA-Data-1980-2019'!$B$1:$B$16305&amp;'[1]NBA-Data-1980-2019'!$A$1:$A$16305&amp;'[1]NBA-Data-1980-2019'!$D$1:$D$16305,'[1]NBA-Data-1980-2019'!$G$1:$G$16305,"",0)</f>
        <v/>
      </c>
      <c r="AH560" s="68" t="str" cm="1">
        <f t="array" ref="AH560">_xlfn.XLOOKUP($AE560&amp;$C560&amp;$D560,'[1]NBA-Data-1980-2019'!$B$1:$B$16305&amp;'[1]NBA-Data-1980-2019'!$A$1:$A$16305&amp;'[1]NBA-Data-1980-2019'!$D$1:$D$16305,'[1]NBA-Data-1980-2019'!$H$1:$H$16305,"",0)</f>
        <v/>
      </c>
      <c r="AI560" s="68" t="str" cm="1">
        <f t="array" ref="AI560">_xlfn.XLOOKUP($AE560&amp;$C560&amp;$D560,'[1]NBA-Data-1980-2019'!$B$1:$B$16305&amp;'[1]NBA-Data-1980-2019'!$A$1:$A$16305&amp;'[1]NBA-Data-1980-2019'!$D$1:$D$16305,'[1]NBA-Data-1980-2019'!$F$1:$F$16305,"",0)</f>
        <v/>
      </c>
      <c r="AJ560" s="68" t="str">
        <f>IFERROR(($AH560/SUM(AH551:AH572))*$AI560,"")</f>
        <v/>
      </c>
    </row>
    <row r="561" spans="2:36" x14ac:dyDescent="0.2">
      <c r="B561" s="1" t="s">
        <v>156</v>
      </c>
      <c r="C561" s="1">
        <v>2001</v>
      </c>
      <c r="D561" s="1" t="s">
        <v>838</v>
      </c>
      <c r="F561" s="2">
        <v>14</v>
      </c>
      <c r="G561" s="2" t="s">
        <v>1013</v>
      </c>
      <c r="H561" s="2" t="s">
        <v>566</v>
      </c>
      <c r="I561" s="4" t="s">
        <v>595</v>
      </c>
      <c r="J561" s="16">
        <f>_xlfn.XLOOKUP($I561,DASHBOARD!$I$2:$I$27,DASHBOARD!$J$2:$J$27,"",0)</f>
        <v>82</v>
      </c>
      <c r="K561" s="23">
        <f>J561/DASHBOARD!$C$3</f>
        <v>2.0828041656083314</v>
      </c>
      <c r="L561" s="2">
        <v>250</v>
      </c>
      <c r="M561" s="26">
        <f>L561/DASHBOARD!$C$4</f>
        <v>113.37868480725623</v>
      </c>
      <c r="N561" s="26">
        <f t="shared" si="63"/>
        <v>26.135724267894741</v>
      </c>
      <c r="O561" s="5">
        <v>28949</v>
      </c>
      <c r="P561" s="2" t="s">
        <v>1014</v>
      </c>
      <c r="Q561" s="2" t="str">
        <f>_xlfn.XLOOKUP($P561,DASHBOARD!$L$2:$L$150,DASHBOARD!M$2:M$150,"",0)</f>
        <v>Ukraine</v>
      </c>
      <c r="R561" s="2" t="str">
        <f>_xlfn.XLOOKUP($P561,DASHBOARD!$L$2:$L$150,DASHBOARD!N$2:N$150,"",0)</f>
        <v>Europe</v>
      </c>
      <c r="S561" s="2" t="str">
        <f>_xlfn.XLOOKUP($P561,DASHBOARD!$L$2:$L$150,DASHBOARD!O$2:O$150,"",0)</f>
        <v>Eurasia</v>
      </c>
      <c r="T561" s="2" t="s">
        <v>563</v>
      </c>
      <c r="Y561" s="2" t="str">
        <f t="shared" si="64"/>
        <v/>
      </c>
      <c r="Z561" s="6">
        <f>_xlfn.XLOOKUP($G561,$AE$551:$AE$572,$AF$551:$AF$572,0,0)</f>
        <v>316969</v>
      </c>
      <c r="AA561" s="43">
        <f>Z561/$AB$573</f>
        <v>5.5126756721987167E-3</v>
      </c>
      <c r="AD561" s="1">
        <v>11</v>
      </c>
      <c r="AE561" s="2" t="s">
        <v>889</v>
      </c>
      <c r="AF561" s="11">
        <v>1000000</v>
      </c>
      <c r="AG561" s="6" t="str" cm="1">
        <f t="array" ref="AG561">_xlfn.XLOOKUP($AE561&amp;$C561&amp;$D561,'[1]NBA-Data-1980-2019'!$B$1:$B$16305&amp;'[1]NBA-Data-1980-2019'!$A$1:$A$16305&amp;'[1]NBA-Data-1980-2019'!$D$1:$D$16305,'[1]NBA-Data-1980-2019'!$G$1:$G$16305,"",0)</f>
        <v/>
      </c>
      <c r="AH561" s="68" t="str" cm="1">
        <f t="array" ref="AH561">_xlfn.XLOOKUP($AE561&amp;$C561&amp;$D561,'[1]NBA-Data-1980-2019'!$B$1:$B$16305&amp;'[1]NBA-Data-1980-2019'!$A$1:$A$16305&amp;'[1]NBA-Data-1980-2019'!$D$1:$D$16305,'[1]NBA-Data-1980-2019'!$H$1:$H$16305,"",0)</f>
        <v/>
      </c>
      <c r="AI561" s="68" t="str" cm="1">
        <f t="array" ref="AI561">_xlfn.XLOOKUP($AE561&amp;$C561&amp;$D561,'[1]NBA-Data-1980-2019'!$B$1:$B$16305&amp;'[1]NBA-Data-1980-2019'!$A$1:$A$16305&amp;'[1]NBA-Data-1980-2019'!$D$1:$D$16305,'[1]NBA-Data-1980-2019'!$F$1:$F$16305,"",0)</f>
        <v/>
      </c>
      <c r="AJ561" s="68" t="str">
        <f>IFERROR(($AH561/SUM(AH551:AH572))*$AI561,"")</f>
        <v/>
      </c>
    </row>
    <row r="562" spans="2:36" x14ac:dyDescent="0.2">
      <c r="B562" s="1" t="s">
        <v>156</v>
      </c>
      <c r="C562" s="1">
        <v>2001</v>
      </c>
      <c r="D562" s="1" t="s">
        <v>838</v>
      </c>
      <c r="F562" s="2">
        <v>34</v>
      </c>
      <c r="G562" s="2" t="s">
        <v>941</v>
      </c>
      <c r="H562" s="2" t="s">
        <v>552</v>
      </c>
      <c r="I562" s="4" t="s">
        <v>1151</v>
      </c>
      <c r="J562" s="16">
        <f>_xlfn.XLOOKUP($I562,DASHBOARD!$I$2:$I$27,DASHBOARD!$J$2:$J$27,"",0)</f>
        <v>85</v>
      </c>
      <c r="K562" s="23">
        <f>J562/DASHBOARD!$C$3</f>
        <v>2.1590043180086362</v>
      </c>
      <c r="L562" s="2">
        <v>325</v>
      </c>
      <c r="M562" s="26">
        <f>L562/DASHBOARD!$C$4</f>
        <v>147.3922902494331</v>
      </c>
      <c r="N562" s="26">
        <f t="shared" si="63"/>
        <v>31.620428092805742</v>
      </c>
      <c r="O562" s="5">
        <v>26364</v>
      </c>
      <c r="P562" s="2" t="s">
        <v>557</v>
      </c>
      <c r="Q562" s="2" t="str">
        <f>_xlfn.XLOOKUP($P562,DASHBOARD!$L$2:$L$150,DASHBOARD!M$2:M$150,"",0)</f>
        <v>United States</v>
      </c>
      <c r="R562" s="2" t="str">
        <f>_xlfn.XLOOKUP($P562,DASHBOARD!$L$2:$L$150,DASHBOARD!N$2:N$150,"",0)</f>
        <v>North America</v>
      </c>
      <c r="S562" s="2" t="str">
        <f>_xlfn.XLOOKUP($P562,DASHBOARD!$L$2:$L$150,DASHBOARD!O$2:O$150,"",0)</f>
        <v>Americas</v>
      </c>
      <c r="T562" s="2">
        <v>8</v>
      </c>
      <c r="V562" s="2" t="s">
        <v>902</v>
      </c>
      <c r="W562" s="2" t="s">
        <v>902</v>
      </c>
      <c r="Y562" s="2" t="str">
        <f t="shared" si="64"/>
        <v/>
      </c>
      <c r="Z562" s="6">
        <f>_xlfn.XLOOKUP($G562,$AE$551:$AE$572,$AF$551:$AF$572,0,0)</f>
        <v>19285715</v>
      </c>
      <c r="AA562" s="43">
        <f>Z562/$AB$573</f>
        <v>0.33541416321929868</v>
      </c>
      <c r="AD562" s="1">
        <v>12</v>
      </c>
      <c r="AE562" s="2" t="s">
        <v>1027</v>
      </c>
      <c r="AF562" s="6">
        <v>865800</v>
      </c>
      <c r="AG562" s="6" cm="1">
        <f t="array" ref="AG562">_xlfn.XLOOKUP($AE562&amp;$C562&amp;$D562,'[1]NBA-Data-1980-2019'!$B$1:$B$16305&amp;'[1]NBA-Data-1980-2019'!$A$1:$A$16305&amp;'[1]NBA-Data-1980-2019'!$D$1:$D$16305,'[1]NBA-Data-1980-2019'!$G$1:$G$16305,"",0)</f>
        <v>865800</v>
      </c>
      <c r="AH562" s="68" cm="1">
        <f t="array" ref="AH562">_xlfn.XLOOKUP($AE562&amp;$C562&amp;$D562,'[1]NBA-Data-1980-2019'!$B$1:$B$16305&amp;'[1]NBA-Data-1980-2019'!$A$1:$A$16305&amp;'[1]NBA-Data-1980-2019'!$D$1:$D$16305,'[1]NBA-Data-1980-2019'!$H$1:$H$16305,"",0)</f>
        <v>467.40000000000003</v>
      </c>
      <c r="AI562" s="68" cm="1">
        <f t="array" ref="AI562">_xlfn.XLOOKUP($AE562&amp;$C562&amp;$D562,'[1]NBA-Data-1980-2019'!$B$1:$B$16305&amp;'[1]NBA-Data-1980-2019'!$A$1:$A$16305&amp;'[1]NBA-Data-1980-2019'!$D$1:$D$16305,'[1]NBA-Data-1980-2019'!$F$1:$F$16305,"",0)</f>
        <v>8.6999999999999993</v>
      </c>
      <c r="AJ562" s="68">
        <f>IFERROR(($AH562/SUM(AH551:AH572))*$AI562,"")</f>
        <v>0.20429245354112344</v>
      </c>
    </row>
    <row r="563" spans="2:36" x14ac:dyDescent="0.2">
      <c r="B563" s="1" t="s">
        <v>156</v>
      </c>
      <c r="C563" s="1">
        <v>2001</v>
      </c>
      <c r="D563" s="1" t="s">
        <v>838</v>
      </c>
      <c r="F563" s="2">
        <v>12</v>
      </c>
      <c r="G563" s="2" t="s">
        <v>1015</v>
      </c>
      <c r="H563" s="2" t="s">
        <v>556</v>
      </c>
      <c r="I563" s="4" t="s">
        <v>598</v>
      </c>
      <c r="J563" s="16">
        <f>_xlfn.XLOOKUP($I563,DASHBOARD!$I$2:$I$27,DASHBOARD!$J$2:$J$27,"",0)</f>
        <v>75</v>
      </c>
      <c r="K563" s="23">
        <f>J563/DASHBOARD!$C$3</f>
        <v>1.9050038100076201</v>
      </c>
      <c r="L563" s="2">
        <v>185</v>
      </c>
      <c r="M563" s="26">
        <f>L563/DASHBOARD!$C$4</f>
        <v>83.900226757369609</v>
      </c>
      <c r="N563" s="26">
        <f t="shared" si="63"/>
        <v>23.119127357016875</v>
      </c>
      <c r="O563" s="5">
        <v>27362</v>
      </c>
      <c r="P563" s="2" t="s">
        <v>557</v>
      </c>
      <c r="Q563" s="2" t="str">
        <f>_xlfn.XLOOKUP($P563,DASHBOARD!$L$2:$L$150,DASHBOARD!M$2:M$150,"",0)</f>
        <v>United States</v>
      </c>
      <c r="R563" s="2" t="str">
        <f>_xlfn.XLOOKUP($P563,DASHBOARD!$L$2:$L$150,DASHBOARD!N$2:N$150,"",0)</f>
        <v>North America</v>
      </c>
      <c r="S563" s="2" t="str">
        <f>_xlfn.XLOOKUP($P563,DASHBOARD!$L$2:$L$150,DASHBOARD!O$2:O$150,"",0)</f>
        <v>Americas</v>
      </c>
      <c r="T563" s="2" t="s">
        <v>563</v>
      </c>
      <c r="V563" s="2" t="s">
        <v>1016</v>
      </c>
      <c r="W563" s="2" t="s">
        <v>1016</v>
      </c>
      <c r="Y563" s="2" t="str">
        <f t="shared" si="64"/>
        <v/>
      </c>
      <c r="Z563" s="6">
        <f>_xlfn.XLOOKUP($G563,$AE$551:$AE$572,$AF$551:$AF$572,0,0)</f>
        <v>316969</v>
      </c>
      <c r="AA563" s="43">
        <f>Z563/$AB$573</f>
        <v>5.5126756721987167E-3</v>
      </c>
      <c r="AD563" s="1">
        <v>13</v>
      </c>
      <c r="AE563" s="2" t="s">
        <v>1009</v>
      </c>
      <c r="AF563" s="6">
        <v>849720</v>
      </c>
      <c r="AG563" s="6" cm="1">
        <f t="array" ref="AG563">_xlfn.XLOOKUP($AE563&amp;$C563&amp;$D563,'[1]NBA-Data-1980-2019'!$B$1:$B$16305&amp;'[1]NBA-Data-1980-2019'!$A$1:$A$16305&amp;'[1]NBA-Data-1980-2019'!$D$1:$D$16305,'[1]NBA-Data-1980-2019'!$G$1:$G$16305,"",0)</f>
        <v>849720</v>
      </c>
      <c r="AH563" s="68" cm="1">
        <f t="array" ref="AH563">_xlfn.XLOOKUP($AE563&amp;$C563&amp;$D563,'[1]NBA-Data-1980-2019'!$B$1:$B$16305&amp;'[1]NBA-Data-1980-2019'!$A$1:$A$16305&amp;'[1]NBA-Data-1980-2019'!$D$1:$D$16305,'[1]NBA-Data-1980-2019'!$H$1:$H$16305,"",0)</f>
        <v>595.9</v>
      </c>
      <c r="AI563" s="68" cm="1">
        <f t="array" ref="AI563">_xlfn.XLOOKUP($AE563&amp;$C563&amp;$D563,'[1]NBA-Data-1980-2019'!$B$1:$B$16305&amp;'[1]NBA-Data-1980-2019'!$A$1:$A$16305&amp;'[1]NBA-Data-1980-2019'!$D$1:$D$16305,'[1]NBA-Data-1980-2019'!$F$1:$F$16305,"",0)</f>
        <v>6.2</v>
      </c>
      <c r="AJ563" s="68">
        <f>IFERROR(($AH563/SUM(AH551:AH572))*$AI563,"")</f>
        <v>0.18561344808010169</v>
      </c>
    </row>
    <row r="564" spans="2:36" x14ac:dyDescent="0.2">
      <c r="B564" s="1" t="s">
        <v>156</v>
      </c>
      <c r="C564" s="1">
        <v>2001</v>
      </c>
      <c r="D564" s="1" t="s">
        <v>838</v>
      </c>
      <c r="F564" s="2">
        <v>7</v>
      </c>
      <c r="G564" s="2" t="s">
        <v>1029</v>
      </c>
      <c r="H564" s="2" t="s">
        <v>576</v>
      </c>
      <c r="I564" s="4" t="s">
        <v>601</v>
      </c>
      <c r="J564" s="16">
        <f>_xlfn.XLOOKUP($I564,DASHBOARD!$I$2:$I$27,DASHBOARD!$J$2:$J$27,"",0)</f>
        <v>77</v>
      </c>
      <c r="K564" s="23">
        <f>J564/DASHBOARD!$C$3</f>
        <v>1.9558039116078234</v>
      </c>
      <c r="L564" s="2">
        <v>215</v>
      </c>
      <c r="M564" s="26">
        <f>L564/DASHBOARD!$C$4</f>
        <v>97.505668934240362</v>
      </c>
      <c r="N564" s="26">
        <f t="shared" si="63"/>
        <v>25.490552298954096</v>
      </c>
      <c r="O564" s="5">
        <v>26004</v>
      </c>
      <c r="P564" s="2" t="s">
        <v>557</v>
      </c>
      <c r="Q564" s="2" t="str">
        <f>_xlfn.XLOOKUP($P564,DASHBOARD!$L$2:$L$150,DASHBOARD!M$2:M$150,"",0)</f>
        <v>United States</v>
      </c>
      <c r="R564" s="2" t="str">
        <f>_xlfn.XLOOKUP($P564,DASHBOARD!$L$2:$L$150,DASHBOARD!N$2:N$150,"",0)</f>
        <v>North America</v>
      </c>
      <c r="S564" s="2" t="str">
        <f>_xlfn.XLOOKUP($P564,DASHBOARD!$L$2:$L$150,DASHBOARD!O$2:O$150,"",0)</f>
        <v>Americas</v>
      </c>
      <c r="T564" s="2">
        <v>7</v>
      </c>
      <c r="V564" s="2" t="s">
        <v>704</v>
      </c>
      <c r="W564" s="2" t="s">
        <v>704</v>
      </c>
      <c r="Y564" s="2" t="str">
        <f t="shared" si="64"/>
        <v/>
      </c>
      <c r="Z564" s="6">
        <f>_xlfn.XLOOKUP($G564,$AE$551:$AE$572,$AF$551:$AF$572,0,0)</f>
        <v>736000</v>
      </c>
      <c r="AA564" s="43">
        <f>Z564/$AB$573</f>
        <v>1.2800397814102501E-2</v>
      </c>
      <c r="AD564" s="1">
        <v>14</v>
      </c>
      <c r="AE564" s="2" t="s">
        <v>1029</v>
      </c>
      <c r="AF564" s="6">
        <v>736000</v>
      </c>
      <c r="AG564" s="6" cm="1">
        <f t="array" ref="AG564">_xlfn.XLOOKUP($AE564&amp;$C564&amp;$D564,'[1]NBA-Data-1980-2019'!$B$1:$B$16305&amp;'[1]NBA-Data-1980-2019'!$A$1:$A$16305&amp;'[1]NBA-Data-1980-2019'!$D$1:$D$16305,'[1]NBA-Data-1980-2019'!$G$1:$G$16305,"",0)</f>
        <v>736000</v>
      </c>
      <c r="AH564" s="68" cm="1">
        <f t="array" ref="AH564">_xlfn.XLOOKUP($AE564&amp;$C564&amp;$D564,'[1]NBA-Data-1980-2019'!$B$1:$B$16305&amp;'[1]NBA-Data-1980-2019'!$A$1:$A$16305&amp;'[1]NBA-Data-1980-2019'!$D$1:$D$16305,'[1]NBA-Data-1980-2019'!$H$1:$H$16305,"",0)</f>
        <v>1206</v>
      </c>
      <c r="AI564" s="68" cm="1">
        <f t="array" ref="AI564">_xlfn.XLOOKUP($AE564&amp;$C564&amp;$D564,'[1]NBA-Data-1980-2019'!$B$1:$B$16305&amp;'[1]NBA-Data-1980-2019'!$A$1:$A$16305&amp;'[1]NBA-Data-1980-2019'!$D$1:$D$16305,'[1]NBA-Data-1980-2019'!$F$1:$F$16305,"",0)</f>
        <v>11.8</v>
      </c>
      <c r="AJ564" s="68">
        <f>IFERROR(($AH564/SUM(AH551:AH572))*$AI564,"")</f>
        <v>0.7149467211261662</v>
      </c>
    </row>
    <row r="565" spans="2:36" x14ac:dyDescent="0.2">
      <c r="B565" s="1" t="s">
        <v>156</v>
      </c>
      <c r="C565" s="1">
        <v>2001</v>
      </c>
      <c r="D565" s="1" t="s">
        <v>838</v>
      </c>
      <c r="F565" s="2">
        <v>20</v>
      </c>
      <c r="G565" s="2" t="s">
        <v>1019</v>
      </c>
      <c r="H565" s="2" t="s">
        <v>576</v>
      </c>
      <c r="I565" s="4" t="s">
        <v>599</v>
      </c>
      <c r="J565" s="16">
        <f>_xlfn.XLOOKUP($I565,DASHBOARD!$I$2:$I$27,DASHBOARD!$J$2:$J$27,"",0)</f>
        <v>78</v>
      </c>
      <c r="K565" s="23">
        <f>J565/DASHBOARD!$C$3</f>
        <v>1.981203962407925</v>
      </c>
      <c r="L565" s="2">
        <v>190</v>
      </c>
      <c r="M565" s="26">
        <f>L565/DASHBOARD!$C$4</f>
        <v>86.167800453514729</v>
      </c>
      <c r="N565" s="26">
        <f t="shared" si="63"/>
        <v>21.952633724978043</v>
      </c>
      <c r="O565" s="5">
        <v>24188</v>
      </c>
      <c r="P565" s="2" t="s">
        <v>557</v>
      </c>
      <c r="Q565" s="2" t="str">
        <f>_xlfn.XLOOKUP($P565,DASHBOARD!$L$2:$L$150,DASHBOARD!M$2:M$150,"",0)</f>
        <v>United States</v>
      </c>
      <c r="R565" s="2" t="str">
        <f>_xlfn.XLOOKUP($P565,DASHBOARD!$L$2:$L$150,DASHBOARD!N$2:N$150,"",0)</f>
        <v>North America</v>
      </c>
      <c r="S565" s="2" t="str">
        <f>_xlfn.XLOOKUP($P565,DASHBOARD!$L$2:$L$150,DASHBOARD!O$2:O$150,"",0)</f>
        <v>Americas</v>
      </c>
      <c r="T565" s="2">
        <v>11</v>
      </c>
      <c r="V565" s="2" t="s">
        <v>1020</v>
      </c>
      <c r="W565" s="2" t="s">
        <v>1251</v>
      </c>
      <c r="X565" s="2" t="s">
        <v>751</v>
      </c>
      <c r="Y565" s="2" t="str">
        <f t="shared" si="64"/>
        <v>X</v>
      </c>
      <c r="Z565" s="6">
        <f>_xlfn.XLOOKUP($G565,$AE$551:$AE$572,$AF$551:$AF$572,0,0)</f>
        <v>2250000</v>
      </c>
      <c r="AA565" s="43">
        <f>Z565/$AB$573</f>
        <v>3.9131650926264437E-2</v>
      </c>
      <c r="AD565" s="1">
        <v>15</v>
      </c>
      <c r="AE565" s="2" t="s">
        <v>1011</v>
      </c>
      <c r="AF565" s="6">
        <v>707040</v>
      </c>
      <c r="AG565" s="6" cm="1">
        <f t="array" ref="AG565">_xlfn.XLOOKUP($AE565&amp;$C565&amp;$D565,'[1]NBA-Data-1980-2019'!$B$1:$B$16305&amp;'[1]NBA-Data-1980-2019'!$A$1:$A$16305&amp;'[1]NBA-Data-1980-2019'!$D$1:$D$16305,'[1]NBA-Data-1980-2019'!$G$1:$G$16305,"",0)</f>
        <v>707040</v>
      </c>
      <c r="AH565" s="68" cm="1">
        <f t="array" ref="AH565">_xlfn.XLOOKUP($AE565&amp;$C565&amp;$D565,'[1]NBA-Data-1980-2019'!$B$1:$B$16305&amp;'[1]NBA-Data-1980-2019'!$A$1:$A$16305&amp;'[1]NBA-Data-1980-2019'!$D$1:$D$16305,'[1]NBA-Data-1980-2019'!$H$1:$H$16305,"",0)</f>
        <v>644</v>
      </c>
      <c r="AI565" s="68" cm="1">
        <f t="array" ref="AI565">_xlfn.XLOOKUP($AE565&amp;$C565&amp;$D565,'[1]NBA-Data-1980-2019'!$B$1:$B$16305&amp;'[1]NBA-Data-1980-2019'!$A$1:$A$16305&amp;'[1]NBA-Data-1980-2019'!$D$1:$D$16305,'[1]NBA-Data-1980-2019'!$F$1:$F$16305,"",0)</f>
        <v>9.1999999999999993</v>
      </c>
      <c r="AJ565" s="68">
        <f>IFERROR(($AH565/SUM(AH551:AH572))*$AI565,"")</f>
        <v>0.29765834199962821</v>
      </c>
    </row>
    <row r="566" spans="2:36" x14ac:dyDescent="0.2">
      <c r="B566" s="1" t="s">
        <v>156</v>
      </c>
      <c r="C566" s="1">
        <v>2001</v>
      </c>
      <c r="D566" s="1" t="s">
        <v>838</v>
      </c>
      <c r="I566" s="4"/>
      <c r="O566" s="5"/>
      <c r="Y566" s="2" t="str">
        <f t="shared" si="64"/>
        <v/>
      </c>
      <c r="Z566" s="6">
        <f>_xlfn.XLOOKUP($G566,$AE$551:$AE$572,$AF$551:$AF$572,0,0)</f>
        <v>0</v>
      </c>
      <c r="AA566" s="43">
        <f>Z566/$AB$573</f>
        <v>0</v>
      </c>
      <c r="AD566" s="1">
        <v>16</v>
      </c>
      <c r="AE566" s="2" t="s">
        <v>1013</v>
      </c>
      <c r="AF566" s="6">
        <v>316969</v>
      </c>
      <c r="AG566" s="6" cm="1">
        <f t="array" ref="AG566">_xlfn.XLOOKUP($AE566&amp;$C566&amp;$D566,'[1]NBA-Data-1980-2019'!$B$1:$B$16305&amp;'[1]NBA-Data-1980-2019'!$A$1:$A$16305&amp;'[1]NBA-Data-1980-2019'!$D$1:$D$16305,'[1]NBA-Data-1980-2019'!$G$1:$G$16305,"",0)</f>
        <v>316969</v>
      </c>
      <c r="AH566" s="68" cm="1">
        <f t="array" ref="AH566">_xlfn.XLOOKUP($AE566&amp;$C566&amp;$D566,'[1]NBA-Data-1980-2019'!$B$1:$B$16305&amp;'[1]NBA-Data-1980-2019'!$A$1:$A$16305&amp;'[1]NBA-Data-1980-2019'!$D$1:$D$16305,'[1]NBA-Data-1980-2019'!$H$1:$H$16305,"",0)</f>
        <v>39.199999999999996</v>
      </c>
      <c r="AI566" s="68" cm="1">
        <f t="array" ref="AI566">_xlfn.XLOOKUP($AE566&amp;$C566&amp;$D566,'[1]NBA-Data-1980-2019'!$B$1:$B$16305&amp;'[1]NBA-Data-1980-2019'!$A$1:$A$16305&amp;'[1]NBA-Data-1980-2019'!$D$1:$D$16305,'[1]NBA-Data-1980-2019'!$F$1:$F$16305,"",0)</f>
        <v>21.8</v>
      </c>
      <c r="AJ566" s="68">
        <f>IFERROR(($AH566/SUM(AH551:AH572))*$AI566,"")</f>
        <v>4.2932573713745995E-2</v>
      </c>
    </row>
    <row r="567" spans="2:36" x14ac:dyDescent="0.2">
      <c r="B567" s="1" t="s">
        <v>156</v>
      </c>
      <c r="C567" s="1">
        <v>2001</v>
      </c>
      <c r="D567" s="1" t="s">
        <v>838</v>
      </c>
      <c r="I567" s="4"/>
      <c r="O567" s="5"/>
      <c r="Y567" s="2" t="str">
        <f t="shared" si="64"/>
        <v/>
      </c>
      <c r="Z567" s="6">
        <f>_xlfn.XLOOKUP($G567,$AE$551:$AE$572,$AF$551:$AF$572,0,0)</f>
        <v>0</v>
      </c>
      <c r="AA567" s="43">
        <f>Z567/$AB$573</f>
        <v>0</v>
      </c>
      <c r="AD567" s="1">
        <v>17</v>
      </c>
      <c r="AE567" s="2" t="s">
        <v>1015</v>
      </c>
      <c r="AF567" s="6">
        <v>316969</v>
      </c>
      <c r="AG567" s="6" cm="1">
        <f t="array" ref="AG567">_xlfn.XLOOKUP($AE567&amp;$C567&amp;$D567,'[1]NBA-Data-1980-2019'!$B$1:$B$16305&amp;'[1]NBA-Data-1980-2019'!$A$1:$A$16305&amp;'[1]NBA-Data-1980-2019'!$D$1:$D$16305,'[1]NBA-Data-1980-2019'!$G$1:$G$16305,"",0)</f>
        <v>316969</v>
      </c>
      <c r="AH567" s="68" cm="1">
        <f t="array" ref="AH567">_xlfn.XLOOKUP($AE567&amp;$C567&amp;$D567,'[1]NBA-Data-1980-2019'!$B$1:$B$16305&amp;'[1]NBA-Data-1980-2019'!$A$1:$A$16305&amp;'[1]NBA-Data-1980-2019'!$D$1:$D$16305,'[1]NBA-Data-1980-2019'!$H$1:$H$16305,"",0)</f>
        <v>853.30000000000007</v>
      </c>
      <c r="AI567" s="68" cm="1">
        <f t="array" ref="AI567">_xlfn.XLOOKUP($AE567&amp;$C567&amp;$D567,'[1]NBA-Data-1980-2019'!$B$1:$B$16305&amp;'[1]NBA-Data-1980-2019'!$A$1:$A$16305&amp;'[1]NBA-Data-1980-2019'!$D$1:$D$16305,'[1]NBA-Data-1980-2019'!$F$1:$F$16305,"",0)</f>
        <v>11.2</v>
      </c>
      <c r="AJ567" s="68">
        <f>IFERROR(($AH567/SUM(AH551:AH572))*$AI567,"")</f>
        <v>0.4801358473124438</v>
      </c>
    </row>
    <row r="568" spans="2:36" x14ac:dyDescent="0.2">
      <c r="B568" s="1" t="s">
        <v>156</v>
      </c>
      <c r="C568" s="1">
        <v>2001</v>
      </c>
      <c r="D568" s="1" t="s">
        <v>838</v>
      </c>
      <c r="I568" s="4"/>
      <c r="O568" s="5"/>
      <c r="Y568" s="2" t="str">
        <f t="shared" si="64"/>
        <v/>
      </c>
      <c r="Z568" s="6">
        <f>_xlfn.XLOOKUP($G568,$AE$551:$AE$572,$AF$551:$AF$572,0,0)</f>
        <v>0</v>
      </c>
      <c r="AA568" s="43">
        <f>Z568/$AB$573</f>
        <v>0</v>
      </c>
      <c r="AD568" s="1">
        <v>18</v>
      </c>
      <c r="AE568" s="2" t="s">
        <v>1031</v>
      </c>
      <c r="AF568" s="6">
        <v>270000</v>
      </c>
      <c r="AG568" s="6" t="str" cm="1">
        <f t="array" ref="AG568">_xlfn.XLOOKUP($AE568&amp;$C568&amp;$D568,'[1]NBA-Data-1980-2019'!$B$1:$B$16305&amp;'[1]NBA-Data-1980-2019'!$A$1:$A$16305&amp;'[1]NBA-Data-1980-2019'!$D$1:$D$16305,'[1]NBA-Data-1980-2019'!$G$1:$G$16305,"",0)</f>
        <v/>
      </c>
      <c r="AH568" s="68" t="str" cm="1">
        <f t="array" ref="AH568">_xlfn.XLOOKUP($AE568&amp;$C568&amp;$D568,'[1]NBA-Data-1980-2019'!$B$1:$B$16305&amp;'[1]NBA-Data-1980-2019'!$A$1:$A$16305&amp;'[1]NBA-Data-1980-2019'!$D$1:$D$16305,'[1]NBA-Data-1980-2019'!$H$1:$H$16305,"",0)</f>
        <v/>
      </c>
      <c r="AI568" s="68" t="str" cm="1">
        <f t="array" ref="AI568">_xlfn.XLOOKUP($AE568&amp;$C568&amp;$D568,'[1]NBA-Data-1980-2019'!$B$1:$B$16305&amp;'[1]NBA-Data-1980-2019'!$A$1:$A$16305&amp;'[1]NBA-Data-1980-2019'!$D$1:$D$16305,'[1]NBA-Data-1980-2019'!$F$1:$F$16305,"",0)</f>
        <v/>
      </c>
      <c r="AJ568" s="68" t="str">
        <f>IFERROR(($AH568/SUM(AH551:AH572))*$AI568,"")</f>
        <v/>
      </c>
    </row>
    <row r="569" spans="2:36" x14ac:dyDescent="0.2">
      <c r="B569" s="1" t="s">
        <v>156</v>
      </c>
      <c r="C569" s="1">
        <v>2001</v>
      </c>
      <c r="D569" s="1" t="s">
        <v>838</v>
      </c>
      <c r="I569" s="4"/>
      <c r="O569" s="5"/>
      <c r="Y569" s="2" t="str">
        <f t="shared" si="64"/>
        <v/>
      </c>
      <c r="Z569" s="6">
        <f>_xlfn.XLOOKUP($G569,$AE$551:$AE$572,$AF$551:$AF$572,0,0)</f>
        <v>0</v>
      </c>
      <c r="AA569" s="43">
        <f>Z569/$AB$573</f>
        <v>0</v>
      </c>
      <c r="AD569" s="1">
        <v>19</v>
      </c>
      <c r="AF569" s="6"/>
      <c r="AG569" s="6" t="str" cm="1">
        <f t="array" ref="AG569">_xlfn.XLOOKUP($AE569&amp;$C569&amp;$D569,'[1]NBA-Data-1980-2019'!$B$1:$B$16305&amp;'[1]NBA-Data-1980-2019'!$A$1:$A$16305&amp;'[1]NBA-Data-1980-2019'!$D$1:$D$16305,'[1]NBA-Data-1980-2019'!$G$1:$G$16305,"",0)</f>
        <v/>
      </c>
      <c r="AH569" s="68" t="str" cm="1">
        <f t="array" ref="AH569">_xlfn.XLOOKUP($AE569&amp;$C569&amp;$D569,'[1]NBA-Data-1980-2019'!$B$1:$B$16305&amp;'[1]NBA-Data-1980-2019'!$A$1:$A$16305&amp;'[1]NBA-Data-1980-2019'!$D$1:$D$16305,'[1]NBA-Data-1980-2019'!$H$1:$H$16305,"",0)</f>
        <v/>
      </c>
      <c r="AI569" s="68" t="str" cm="1">
        <f t="array" ref="AI569">_xlfn.XLOOKUP($AE569&amp;$C569&amp;$D569,'[1]NBA-Data-1980-2019'!$B$1:$B$16305&amp;'[1]NBA-Data-1980-2019'!$A$1:$A$16305&amp;'[1]NBA-Data-1980-2019'!$D$1:$D$16305,'[1]NBA-Data-1980-2019'!$F$1:$F$16305,"",0)</f>
        <v/>
      </c>
      <c r="AJ569" s="68" t="str">
        <f>IFERROR(($AH569/SUM(AH551:AH572))*$AI569,"")</f>
        <v/>
      </c>
    </row>
    <row r="570" spans="2:36" x14ac:dyDescent="0.2">
      <c r="B570" s="1" t="s">
        <v>156</v>
      </c>
      <c r="C570" s="1">
        <v>2001</v>
      </c>
      <c r="D570" s="1" t="s">
        <v>838</v>
      </c>
      <c r="I570" s="4"/>
      <c r="O570" s="5"/>
      <c r="Y570" s="2" t="str">
        <f t="shared" si="64"/>
        <v/>
      </c>
      <c r="Z570" s="6">
        <f>_xlfn.XLOOKUP($G570,$AE$551:$AE$572,$AF$551:$AF$572,0,0)</f>
        <v>0</v>
      </c>
      <c r="AA570" s="43">
        <f>Z570/$AB$573</f>
        <v>0</v>
      </c>
      <c r="AD570" s="1">
        <v>20</v>
      </c>
      <c r="AF570" s="6"/>
      <c r="AG570" s="6" t="str" cm="1">
        <f t="array" ref="AG570">_xlfn.XLOOKUP($AE570&amp;$C570&amp;$D570,'[1]NBA-Data-1980-2019'!$B$1:$B$16305&amp;'[1]NBA-Data-1980-2019'!$A$1:$A$16305&amp;'[1]NBA-Data-1980-2019'!$D$1:$D$16305,'[1]NBA-Data-1980-2019'!$G$1:$G$16305,"",0)</f>
        <v/>
      </c>
      <c r="AH570" s="68" t="str" cm="1">
        <f t="array" ref="AH570">_xlfn.XLOOKUP($AE570&amp;$C570&amp;$D570,'[1]NBA-Data-1980-2019'!$B$1:$B$16305&amp;'[1]NBA-Data-1980-2019'!$A$1:$A$16305&amp;'[1]NBA-Data-1980-2019'!$D$1:$D$16305,'[1]NBA-Data-1980-2019'!$H$1:$H$16305,"",0)</f>
        <v/>
      </c>
      <c r="AI570" s="68" t="str" cm="1">
        <f t="array" ref="AI570">_xlfn.XLOOKUP($AE570&amp;$C570&amp;$D570,'[1]NBA-Data-1980-2019'!$B$1:$B$16305&amp;'[1]NBA-Data-1980-2019'!$A$1:$A$16305&amp;'[1]NBA-Data-1980-2019'!$D$1:$D$16305,'[1]NBA-Data-1980-2019'!$F$1:$F$16305,"",0)</f>
        <v/>
      </c>
      <c r="AJ570" s="68" t="str">
        <f>IFERROR(($AH570/SUM(AH551:AH572))*$AI570,"")</f>
        <v/>
      </c>
    </row>
    <row r="571" spans="2:36" x14ac:dyDescent="0.2">
      <c r="B571" s="1" t="s">
        <v>156</v>
      </c>
      <c r="C571" s="1">
        <v>2001</v>
      </c>
      <c r="D571" s="1" t="s">
        <v>838</v>
      </c>
      <c r="I571" s="4"/>
      <c r="O571" s="5"/>
      <c r="Y571" s="2" t="str">
        <f t="shared" si="64"/>
        <v/>
      </c>
      <c r="Z571" s="6">
        <f>_xlfn.XLOOKUP($G571,$AE$551:$AE$572,$AF$551:$AF$572,0,0)</f>
        <v>0</v>
      </c>
      <c r="AA571" s="43">
        <f>Z571/$AB$573</f>
        <v>0</v>
      </c>
      <c r="AD571" s="1">
        <v>21</v>
      </c>
      <c r="AG571" s="6" t="str" cm="1">
        <f t="array" ref="AG571">_xlfn.XLOOKUP($AE571&amp;$C571&amp;$D571,'[1]NBA-Data-1980-2019'!$B$1:$B$16305&amp;'[1]NBA-Data-1980-2019'!$A$1:$A$16305&amp;'[1]NBA-Data-1980-2019'!$D$1:$D$16305,'[1]NBA-Data-1980-2019'!$G$1:$G$16305,"",0)</f>
        <v/>
      </c>
      <c r="AH571" s="68" t="str" cm="1">
        <f t="array" ref="AH571">_xlfn.XLOOKUP($AE571&amp;$C571&amp;$D571,'[1]NBA-Data-1980-2019'!$B$1:$B$16305&amp;'[1]NBA-Data-1980-2019'!$A$1:$A$16305&amp;'[1]NBA-Data-1980-2019'!$D$1:$D$16305,'[1]NBA-Data-1980-2019'!$H$1:$H$16305,"",0)</f>
        <v/>
      </c>
      <c r="AI571" s="68" t="str" cm="1">
        <f t="array" ref="AI571">_xlfn.XLOOKUP($AE571&amp;$C571&amp;$D571,'[1]NBA-Data-1980-2019'!$B$1:$B$16305&amp;'[1]NBA-Data-1980-2019'!$A$1:$A$16305&amp;'[1]NBA-Data-1980-2019'!$D$1:$D$16305,'[1]NBA-Data-1980-2019'!$F$1:$F$16305,"",0)</f>
        <v/>
      </c>
      <c r="AJ571" s="68" t="str">
        <f>IFERROR(($AH571/SUM(AH551:AH572))*$AI571,"")</f>
        <v/>
      </c>
    </row>
    <row r="572" spans="2:36" x14ac:dyDescent="0.2">
      <c r="B572" s="1" t="s">
        <v>156</v>
      </c>
      <c r="C572" s="1">
        <v>2001</v>
      </c>
      <c r="D572" s="1" t="s">
        <v>838</v>
      </c>
      <c r="I572" s="4"/>
      <c r="O572" s="5"/>
      <c r="Y572" s="2" t="str">
        <f t="shared" si="64"/>
        <v/>
      </c>
      <c r="Z572" s="6">
        <f>_xlfn.XLOOKUP($G572,$AE$551:$AE$572,$AF$551:$AF$572,0,0)</f>
        <v>0</v>
      </c>
      <c r="AA572" s="43">
        <f>Z572/$AB$573</f>
        <v>0</v>
      </c>
      <c r="AD572" s="1">
        <v>22</v>
      </c>
      <c r="AG572" s="6" t="str" cm="1">
        <f t="array" ref="AG572">_xlfn.XLOOKUP($AE572&amp;$C572&amp;$D572,'[1]NBA-Data-1980-2019'!$B$1:$B$16305&amp;'[1]NBA-Data-1980-2019'!$A$1:$A$16305&amp;'[1]NBA-Data-1980-2019'!$D$1:$D$16305,'[1]NBA-Data-1980-2019'!$G$1:$G$16305,"",0)</f>
        <v/>
      </c>
      <c r="AH572" s="68" t="str" cm="1">
        <f t="array" ref="AH572">_xlfn.XLOOKUP($AE572&amp;$C572&amp;$D572,'[1]NBA-Data-1980-2019'!$B$1:$B$16305&amp;'[1]NBA-Data-1980-2019'!$A$1:$A$16305&amp;'[1]NBA-Data-1980-2019'!$D$1:$D$16305,'[1]NBA-Data-1980-2019'!$H$1:$H$16305,"",0)</f>
        <v/>
      </c>
      <c r="AI572" s="68" t="str" cm="1">
        <f t="array" ref="AI572">_xlfn.XLOOKUP($AE572&amp;$C572&amp;$D572,'[1]NBA-Data-1980-2019'!$B$1:$B$16305&amp;'[1]NBA-Data-1980-2019'!$A$1:$A$16305&amp;'[1]NBA-Data-1980-2019'!$D$1:$D$16305,'[1]NBA-Data-1980-2019'!$F$1:$F$16305,"",0)</f>
        <v/>
      </c>
      <c r="AJ572" s="68" t="str">
        <f>IFERROR(($AH572/SUM(AH551:AH572))*$AI572,"")</f>
        <v/>
      </c>
    </row>
    <row r="573" spans="2:36" x14ac:dyDescent="0.2">
      <c r="B573" s="1" t="s">
        <v>156</v>
      </c>
      <c r="C573" s="1">
        <v>2001</v>
      </c>
      <c r="D573" s="1" t="s">
        <v>838</v>
      </c>
      <c r="E573" s="1"/>
      <c r="F573" s="1"/>
      <c r="G573" s="1">
        <f>$G549</f>
        <v>0</v>
      </c>
      <c r="H573" s="1"/>
      <c r="I573" s="1"/>
      <c r="J573" s="36"/>
      <c r="K573" s="36"/>
      <c r="L573" s="1"/>
      <c r="M573" s="1"/>
      <c r="N573" s="1"/>
      <c r="O573" s="1"/>
      <c r="P573" s="1"/>
      <c r="Q573" s="1"/>
      <c r="R573" s="1"/>
      <c r="S573" s="1"/>
      <c r="T573" s="1"/>
      <c r="U573" s="1"/>
      <c r="V573" s="1"/>
      <c r="W573" s="1"/>
      <c r="X573" s="1"/>
      <c r="Y573" s="1"/>
      <c r="AA573" s="41">
        <f>SUM(AA551:AA572)</f>
        <v>1</v>
      </c>
      <c r="AB573" s="37">
        <f>SUM(Z551:Z572)</f>
        <v>57498213</v>
      </c>
      <c r="AC573" s="1"/>
      <c r="AE573" s="37">
        <f>AG573-AF573</f>
        <v>-21755715</v>
      </c>
      <c r="AF573" s="37">
        <f>SUM(AF551:AF572)</f>
        <v>59968213</v>
      </c>
      <c r="AG573" s="37">
        <f>SUM(AG551:AG572)</f>
        <v>38212498</v>
      </c>
      <c r="AH573" s="69">
        <f>SUM(AH551:AH572)</f>
        <v>19904.7</v>
      </c>
      <c r="AI573" s="69">
        <f>SUM(AI551:AI572)</f>
        <v>209.59999999999997</v>
      </c>
      <c r="AJ573" s="69">
        <f>SUM(AJ551:AJ572)</f>
        <v>16.395158932312466</v>
      </c>
    </row>
    <row r="576" spans="2:36" ht="17" thickBot="1" x14ac:dyDescent="0.25"/>
    <row r="577" spans="1:36" ht="17" thickBot="1" x14ac:dyDescent="0.25">
      <c r="A577" s="3">
        <v>23</v>
      </c>
      <c r="B577" s="1" t="str">
        <f>B$1</f>
        <v>YEAR</v>
      </c>
      <c r="C577" s="1" t="str">
        <f>C$1</f>
        <v>YEAR</v>
      </c>
      <c r="D577" s="1" t="str">
        <f>D$1</f>
        <v>TEAM</v>
      </c>
      <c r="F577" s="1" t="str">
        <f t="shared" ref="F577:Z577" si="65">F$1</f>
        <v>NUMBER</v>
      </c>
      <c r="G577" s="1" t="str">
        <f t="shared" si="65"/>
        <v>PLAYER</v>
      </c>
      <c r="H577" s="1" t="str">
        <f t="shared" si="65"/>
        <v>POS</v>
      </c>
      <c r="I577" s="1" t="str">
        <f t="shared" si="65"/>
        <v>HEIGHT</v>
      </c>
      <c r="J577" s="1" t="str">
        <f t="shared" si="65"/>
        <v>HEIGHT (IN)</v>
      </c>
      <c r="K577" s="1" t="str">
        <f t="shared" si="65"/>
        <v>HEIGHT (M)</v>
      </c>
      <c r="L577" s="1" t="str">
        <f t="shared" si="65"/>
        <v>WEIGHT (LBS)</v>
      </c>
      <c r="M577" s="1" t="str">
        <f t="shared" si="65"/>
        <v>WEIGHT (KG)</v>
      </c>
      <c r="N577" s="1" t="str">
        <f t="shared" si="65"/>
        <v>BMI</v>
      </c>
      <c r="O577" s="1" t="str">
        <f t="shared" si="65"/>
        <v>BIRTH DATE</v>
      </c>
      <c r="P577" s="1" t="str">
        <f t="shared" si="65"/>
        <v>NATION</v>
      </c>
      <c r="Q577" s="1" t="str">
        <f t="shared" si="65"/>
        <v>COUNTRY</v>
      </c>
      <c r="R577" s="1" t="str">
        <f t="shared" si="65"/>
        <v>CONTINENT</v>
      </c>
      <c r="S577" s="1" t="str">
        <f t="shared" si="65"/>
        <v>GLOBAL REGION</v>
      </c>
      <c r="T577" s="1" t="str">
        <f t="shared" si="65"/>
        <v>EXPERIENCE</v>
      </c>
      <c r="U577" s="1"/>
      <c r="V577" s="1" t="str">
        <f t="shared" si="65"/>
        <v>COLLEGE</v>
      </c>
      <c r="W577" s="1" t="str">
        <f t="shared" si="65"/>
        <v>COLLEGE1</v>
      </c>
      <c r="X577" s="1" t="str">
        <f t="shared" si="65"/>
        <v>COLLEGE2</v>
      </c>
      <c r="Y577" s="1" t="str">
        <f t="shared" si="65"/>
        <v>TRANSFER</v>
      </c>
      <c r="Z577" s="1" t="str">
        <f t="shared" si="65"/>
        <v>SALARY</v>
      </c>
      <c r="AA577" s="1" t="s">
        <v>1264</v>
      </c>
      <c r="AD577" s="1" t="str">
        <f>AD$1</f>
        <v>Rk</v>
      </c>
      <c r="AE577" s="1" t="str">
        <f>AE$1</f>
        <v>PLAYER</v>
      </c>
      <c r="AF577" s="1" t="str">
        <f>AF$1</f>
        <v>SALARY - BR</v>
      </c>
      <c r="AG577" s="1" t="str">
        <f>AG$1</f>
        <v>SALARY - KAGGLE</v>
      </c>
      <c r="AH577" s="67" t="str">
        <f>AH$1</f>
        <v>TTL MP</v>
      </c>
      <c r="AI577" s="67" t="str">
        <f>AI$1</f>
        <v>PER</v>
      </c>
      <c r="AJ577" s="67" t="str">
        <f>AJ$1</f>
        <v>WTD-MP-PER</v>
      </c>
    </row>
    <row r="578" spans="1:36" ht="17" thickBot="1" x14ac:dyDescent="0.25">
      <c r="A578" s="3" t="s">
        <v>838</v>
      </c>
      <c r="B578" s="1" t="s">
        <v>163</v>
      </c>
      <c r="C578" s="1">
        <v>2000</v>
      </c>
      <c r="D578" s="1" t="s">
        <v>838</v>
      </c>
      <c r="F578" s="2">
        <v>8</v>
      </c>
      <c r="G578" s="2" t="s">
        <v>874</v>
      </c>
      <c r="H578" s="2" t="s">
        <v>576</v>
      </c>
      <c r="I578" s="4" t="s">
        <v>599</v>
      </c>
      <c r="J578" s="16">
        <f>_xlfn.XLOOKUP($I578,DASHBOARD!$I$2:$I$27,DASHBOARD!$J$2:$J$27,"",0)</f>
        <v>78</v>
      </c>
      <c r="K578" s="23">
        <f>J578/DASHBOARD!$C$3</f>
        <v>1.981203962407925</v>
      </c>
      <c r="L578" s="2">
        <v>212</v>
      </c>
      <c r="M578" s="26">
        <f>L578/DASHBOARD!$C$4</f>
        <v>96.145124716553283</v>
      </c>
      <c r="N578" s="26">
        <f t="shared" ref="N578:N592" si="66">M578/(K578^2)</f>
        <v>24.494517629975501</v>
      </c>
      <c r="O578" s="5">
        <v>28725</v>
      </c>
      <c r="P578" s="2" t="s">
        <v>557</v>
      </c>
      <c r="Q578" s="2" t="str">
        <f>_xlfn.XLOOKUP($P578,DASHBOARD!$L$2:$L$150,DASHBOARD!M$2:M$150,"",0)</f>
        <v>United States</v>
      </c>
      <c r="R578" s="2" t="str">
        <f>_xlfn.XLOOKUP($P578,DASHBOARD!$L$2:$L$150,DASHBOARD!N$2:N$150,"",0)</f>
        <v>North America</v>
      </c>
      <c r="S578" s="2" t="str">
        <f>_xlfn.XLOOKUP($P578,DASHBOARD!$L$2:$L$150,DASHBOARD!O$2:O$150,"",0)</f>
        <v>Americas</v>
      </c>
      <c r="T578" s="2">
        <v>3</v>
      </c>
      <c r="Y578" s="2" t="str">
        <f t="shared" ref="Y578:Y599" si="67">IF(X578="","","X")</f>
        <v/>
      </c>
      <c r="Z578" s="6">
        <f>_xlfn.XLOOKUP($G578,$AE$578:$AE$599,$AF$578:$AF$599,0,0)</f>
        <v>9000000</v>
      </c>
      <c r="AA578" s="43">
        <f>Z578/$AB$600</f>
        <v>0.16630162536002224</v>
      </c>
      <c r="AD578" s="1">
        <v>1</v>
      </c>
      <c r="AE578" s="2" t="s">
        <v>941</v>
      </c>
      <c r="AF578" s="6">
        <v>17142858</v>
      </c>
      <c r="AG578" s="6" cm="1">
        <f t="array" ref="AG578">_xlfn.XLOOKUP($AE578&amp;$C578&amp;$D578,'[1]NBA-Data-1980-2019'!$B$1:$B$16305&amp;'[1]NBA-Data-1980-2019'!$A$1:$A$16305&amp;'[1]NBA-Data-1980-2019'!$D$1:$D$16305,'[1]NBA-Data-1980-2019'!$G$1:$G$16305,"",0)</f>
        <v>0</v>
      </c>
      <c r="AH578" s="68" cm="1">
        <f t="array" ref="AH578">_xlfn.XLOOKUP($AE578&amp;$C578&amp;$D578,'[1]NBA-Data-1980-2019'!$B$1:$B$16305&amp;'[1]NBA-Data-1980-2019'!$A$1:$A$16305&amp;'[1]NBA-Data-1980-2019'!$D$1:$D$16305,'[1]NBA-Data-1980-2019'!$H$1:$H$16305,"",0)</f>
        <v>3160</v>
      </c>
      <c r="AI578" s="68" cm="1">
        <f t="array" ref="AI578">_xlfn.XLOOKUP($AE578&amp;$C578&amp;$D578,'[1]NBA-Data-1980-2019'!$B$1:$B$16305&amp;'[1]NBA-Data-1980-2019'!$A$1:$A$16305&amp;'[1]NBA-Data-1980-2019'!$D$1:$D$16305,'[1]NBA-Data-1980-2019'!$F$1:$F$16305,"",0)</f>
        <v>30.6</v>
      </c>
      <c r="AJ578" s="68">
        <f>IFERROR(($AH578/SUM(AH578:AH599))*$AI578,"")</f>
        <v>4.8891181021144918</v>
      </c>
    </row>
    <row r="579" spans="1:36" x14ac:dyDescent="0.2">
      <c r="B579" s="1" t="s">
        <v>163</v>
      </c>
      <c r="C579" s="1">
        <v>2000</v>
      </c>
      <c r="D579" s="1" t="s">
        <v>838</v>
      </c>
      <c r="F579" s="2">
        <v>11</v>
      </c>
      <c r="G579" s="2" t="s">
        <v>1032</v>
      </c>
      <c r="H579" s="2" t="s">
        <v>556</v>
      </c>
      <c r="I579" s="4" t="s">
        <v>603</v>
      </c>
      <c r="J579" s="16">
        <f>_xlfn.XLOOKUP($I579,DASHBOARD!$I$2:$I$27,DASHBOARD!$J$2:$J$27,"",0)</f>
        <v>76</v>
      </c>
      <c r="K579" s="23">
        <f>J579/DASHBOARD!$C$3</f>
        <v>1.9304038608077216</v>
      </c>
      <c r="L579" s="2">
        <v>178</v>
      </c>
      <c r="M579" s="26">
        <f>L579/DASHBOARD!$C$4</f>
        <v>80.725623582766431</v>
      </c>
      <c r="N579" s="26">
        <f t="shared" si="66"/>
        <v>21.662823113548278</v>
      </c>
      <c r="O579" s="5">
        <v>28190</v>
      </c>
      <c r="P579" s="2" t="s">
        <v>557</v>
      </c>
      <c r="Q579" s="2" t="str">
        <f>_xlfn.XLOOKUP($P579,DASHBOARD!$L$2:$L$150,DASHBOARD!M$2:M$150,"",0)</f>
        <v>United States</v>
      </c>
      <c r="R579" s="2" t="str">
        <f>_xlfn.XLOOKUP($P579,DASHBOARD!$L$2:$L$150,DASHBOARD!N$2:N$150,"",0)</f>
        <v>North America</v>
      </c>
      <c r="S579" s="2" t="str">
        <f>_xlfn.XLOOKUP($P579,DASHBOARD!$L$2:$L$150,DASHBOARD!O$2:O$150,"",0)</f>
        <v>Americas</v>
      </c>
      <c r="T579" s="2" t="s">
        <v>563</v>
      </c>
      <c r="V579" s="2" t="s">
        <v>635</v>
      </c>
      <c r="W579" s="2" t="s">
        <v>635</v>
      </c>
      <c r="Y579" s="2" t="str">
        <f t="shared" si="67"/>
        <v/>
      </c>
      <c r="Z579" s="6">
        <f>_xlfn.XLOOKUP($G579,$AE$578:$AE$599,$AF$578:$AF$599,0,0)</f>
        <v>301875</v>
      </c>
      <c r="AA579" s="43">
        <f>Z579/$AB$600</f>
        <v>5.5780336839507455E-3</v>
      </c>
      <c r="AD579" s="1">
        <v>2</v>
      </c>
      <c r="AE579" s="2" t="s">
        <v>874</v>
      </c>
      <c r="AF579" s="6">
        <v>9000000</v>
      </c>
      <c r="AG579" s="6" cm="1">
        <f t="array" ref="AG579">_xlfn.XLOOKUP($AE579&amp;$C579&amp;$D579,'[1]NBA-Data-1980-2019'!$B$1:$B$16305&amp;'[1]NBA-Data-1980-2019'!$A$1:$A$16305&amp;'[1]NBA-Data-1980-2019'!$D$1:$D$16305,'[1]NBA-Data-1980-2019'!$G$1:$G$16305,"",0)</f>
        <v>9000000</v>
      </c>
      <c r="AH579" s="68" cm="1">
        <f t="array" ref="AH579">_xlfn.XLOOKUP($AE579&amp;$C579&amp;$D579,'[1]NBA-Data-1980-2019'!$B$1:$B$16305&amp;'[1]NBA-Data-1980-2019'!$A$1:$A$16305&amp;'[1]NBA-Data-1980-2019'!$D$1:$D$16305,'[1]NBA-Data-1980-2019'!$H$1:$H$16305,"",0)</f>
        <v>2521.2000000000003</v>
      </c>
      <c r="AI579" s="68" cm="1">
        <f t="array" ref="AI579">_xlfn.XLOOKUP($AE579&amp;$C579&amp;$D579,'[1]NBA-Data-1980-2019'!$B$1:$B$16305&amp;'[1]NBA-Data-1980-2019'!$A$1:$A$16305&amp;'[1]NBA-Data-1980-2019'!$D$1:$D$16305,'[1]NBA-Data-1980-2019'!$F$1:$F$16305,"",0)</f>
        <v>21.7</v>
      </c>
      <c r="AJ579" s="68">
        <f>IFERROR(($AH579/SUM(AH578:AH599))*$AI579,"")</f>
        <v>2.7662348693990233</v>
      </c>
    </row>
    <row r="580" spans="1:36" x14ac:dyDescent="0.2">
      <c r="B580" s="1" t="s">
        <v>163</v>
      </c>
      <c r="C580" s="1">
        <v>2000</v>
      </c>
      <c r="D580" s="1" t="s">
        <v>838</v>
      </c>
      <c r="F580" s="2">
        <v>2</v>
      </c>
      <c r="G580" s="2" t="s">
        <v>877</v>
      </c>
      <c r="H580" s="2" t="s">
        <v>556</v>
      </c>
      <c r="I580" s="4" t="s">
        <v>1150</v>
      </c>
      <c r="J580" s="16">
        <f>_xlfn.XLOOKUP($I580,DASHBOARD!$I$2:$I$27,DASHBOARD!$J$2:$J$27,"",0)</f>
        <v>73</v>
      </c>
      <c r="K580" s="23">
        <f>J580/DASHBOARD!$C$3</f>
        <v>1.854203708407417</v>
      </c>
      <c r="L580" s="2">
        <v>200</v>
      </c>
      <c r="M580" s="26">
        <f>L580/DASHBOARD!$C$4</f>
        <v>90.702947845804985</v>
      </c>
      <c r="N580" s="26">
        <f t="shared" si="66"/>
        <v>26.381926812133489</v>
      </c>
      <c r="O580" s="5">
        <v>27250</v>
      </c>
      <c r="P580" s="2" t="s">
        <v>557</v>
      </c>
      <c r="Q580" s="2" t="str">
        <f>_xlfn.XLOOKUP($P580,DASHBOARD!$L$2:$L$150,DASHBOARD!M$2:M$150,"",0)</f>
        <v>United States</v>
      </c>
      <c r="R580" s="2" t="str">
        <f>_xlfn.XLOOKUP($P580,DASHBOARD!$L$2:$L$150,DASHBOARD!N$2:N$150,"",0)</f>
        <v>North America</v>
      </c>
      <c r="S580" s="2" t="str">
        <f>_xlfn.XLOOKUP($P580,DASHBOARD!$L$2:$L$150,DASHBOARD!O$2:O$150,"",0)</f>
        <v>Americas</v>
      </c>
      <c r="T580" s="2">
        <v>3</v>
      </c>
      <c r="V580" s="2" t="s">
        <v>878</v>
      </c>
      <c r="W580" s="2" t="s">
        <v>878</v>
      </c>
      <c r="Y580" s="2" t="str">
        <f t="shared" si="67"/>
        <v/>
      </c>
      <c r="Z580" s="6">
        <f>_xlfn.XLOOKUP($G580,$AE$578:$AE$599,$AF$578:$AF$599,0,0)</f>
        <v>3000000</v>
      </c>
      <c r="AA580" s="43">
        <f>Z580/$AB$600</f>
        <v>5.5433875120007407E-2</v>
      </c>
      <c r="AD580" s="1">
        <v>3</v>
      </c>
      <c r="AE580" s="2" t="s">
        <v>1036</v>
      </c>
      <c r="AF580" s="6">
        <v>7000000</v>
      </c>
      <c r="AG580" s="6" cm="1">
        <f t="array" ref="AG580">_xlfn.XLOOKUP($AE580&amp;$C580&amp;$D580,'[1]NBA-Data-1980-2019'!$B$1:$B$16305&amp;'[1]NBA-Data-1980-2019'!$A$1:$A$16305&amp;'[1]NBA-Data-1980-2019'!$D$1:$D$16305,'[1]NBA-Data-1980-2019'!$G$1:$G$16305,"",0)</f>
        <v>7000000</v>
      </c>
      <c r="AH580" s="68" cm="1">
        <f t="array" ref="AH580">_xlfn.XLOOKUP($AE580&amp;$C580&amp;$D580,'[1]NBA-Data-1980-2019'!$B$1:$B$16305&amp;'[1]NBA-Data-1980-2019'!$A$1:$A$16305&amp;'[1]NBA-Data-1980-2019'!$D$1:$D$16305,'[1]NBA-Data-1980-2019'!$H$1:$H$16305,"",0)</f>
        <v>2528</v>
      </c>
      <c r="AI580" s="68" cm="1">
        <f t="array" ref="AI580">_xlfn.XLOOKUP($AE580&amp;$C580&amp;$D580,'[1]NBA-Data-1980-2019'!$B$1:$B$16305&amp;'[1]NBA-Data-1980-2019'!$A$1:$A$16305&amp;'[1]NBA-Data-1980-2019'!$D$1:$D$16305,'[1]NBA-Data-1980-2019'!$F$1:$F$16305,"",0)</f>
        <v>16.2</v>
      </c>
      <c r="AJ580" s="68">
        <f>IFERROR(($AH580/SUM(AH578:AH599))*$AI580,"")</f>
        <v>2.0706853138367256</v>
      </c>
    </row>
    <row r="581" spans="1:36" x14ac:dyDescent="0.2">
      <c r="B581" s="1" t="s">
        <v>163</v>
      </c>
      <c r="C581" s="1">
        <v>2000</v>
      </c>
      <c r="D581" s="1" t="s">
        <v>838</v>
      </c>
      <c r="F581" s="2">
        <v>17</v>
      </c>
      <c r="G581" s="2" t="s">
        <v>1008</v>
      </c>
      <c r="H581" s="2" t="s">
        <v>570</v>
      </c>
      <c r="I581" s="4" t="s">
        <v>604</v>
      </c>
      <c r="J581" s="16">
        <f>_xlfn.XLOOKUP($I581,DASHBOARD!$I$2:$I$27,DASHBOARD!$J$2:$J$27,"",0)</f>
        <v>79</v>
      </c>
      <c r="K581" s="23">
        <f>J581/DASHBOARD!$C$3</f>
        <v>2.0066040132080265</v>
      </c>
      <c r="L581" s="2">
        <v>230</v>
      </c>
      <c r="M581" s="26">
        <f>L581/DASHBOARD!$C$4</f>
        <v>104.30839002267574</v>
      </c>
      <c r="N581" s="26">
        <f t="shared" si="66"/>
        <v>25.905733244534257</v>
      </c>
      <c r="O581" s="5">
        <v>25408</v>
      </c>
      <c r="P581" s="2" t="s">
        <v>593</v>
      </c>
      <c r="Q581" s="2" t="str">
        <f>_xlfn.XLOOKUP($P581,DASHBOARD!$L$2:$L$150,DASHBOARD!M$2:M$150,"",0)</f>
        <v>Canada</v>
      </c>
      <c r="R581" s="2" t="str">
        <f>_xlfn.XLOOKUP($P581,DASHBOARD!$L$2:$L$150,DASHBOARD!N$2:N$150,"",0)</f>
        <v>North America</v>
      </c>
      <c r="S581" s="2" t="str">
        <f>_xlfn.XLOOKUP($P581,DASHBOARD!$L$2:$L$150,DASHBOARD!O$2:O$150,"",0)</f>
        <v>Americas</v>
      </c>
      <c r="T581" s="2">
        <v>8</v>
      </c>
      <c r="V581" s="2" t="s">
        <v>636</v>
      </c>
      <c r="W581" s="2" t="s">
        <v>636</v>
      </c>
      <c r="Y581" s="2" t="str">
        <f t="shared" si="67"/>
        <v/>
      </c>
      <c r="Z581" s="6">
        <f>_xlfn.XLOOKUP($G581,$AE$578:$AE$599,$AF$578:$AF$599,0,0)</f>
        <v>3033000</v>
      </c>
      <c r="AA581" s="43">
        <f>Z581/$AB$600</f>
        <v>5.6043647746327495E-2</v>
      </c>
      <c r="AD581" s="1">
        <v>4</v>
      </c>
      <c r="AE581" s="2" t="s">
        <v>923</v>
      </c>
      <c r="AF581" s="6">
        <v>4800000</v>
      </c>
      <c r="AG581" s="6" cm="1">
        <f t="array" ref="AG581">_xlfn.XLOOKUP($AE581&amp;$C581&amp;$D581,'[1]NBA-Data-1980-2019'!$B$1:$B$16305&amp;'[1]NBA-Data-1980-2019'!$A$1:$A$16305&amp;'[1]NBA-Data-1980-2019'!$D$1:$D$16305,'[1]NBA-Data-1980-2019'!$G$1:$G$16305,"",0)</f>
        <v>4800000</v>
      </c>
      <c r="AH581" s="68" cm="1">
        <f t="array" ref="AH581">_xlfn.XLOOKUP($AE581&amp;$C581&amp;$D581,'[1]NBA-Data-1980-2019'!$B$1:$B$16305&amp;'[1]NBA-Data-1980-2019'!$A$1:$A$16305&amp;'[1]NBA-Data-1980-2019'!$D$1:$D$16305,'[1]NBA-Data-1980-2019'!$H$1:$H$16305,"",0)</f>
        <v>1687.2</v>
      </c>
      <c r="AI581" s="68" cm="1">
        <f t="array" ref="AI581">_xlfn.XLOOKUP($AE581&amp;$C581&amp;$D581,'[1]NBA-Data-1980-2019'!$B$1:$B$16305&amp;'[1]NBA-Data-1980-2019'!$A$1:$A$16305&amp;'[1]NBA-Data-1980-2019'!$D$1:$D$16305,'[1]NBA-Data-1980-2019'!$F$1:$F$16305,"",0)</f>
        <v>14.3</v>
      </c>
      <c r="AJ581" s="68">
        <f>IFERROR(($AH581/SUM(AH578:AH599))*$AI581,"")</f>
        <v>1.2199011012347178</v>
      </c>
    </row>
    <row r="582" spans="1:36" x14ac:dyDescent="0.2">
      <c r="B582" s="1" t="s">
        <v>163</v>
      </c>
      <c r="C582" s="1">
        <v>2000</v>
      </c>
      <c r="D582" s="1" t="s">
        <v>838</v>
      </c>
      <c r="F582" s="2">
        <v>3</v>
      </c>
      <c r="G582" s="2" t="s">
        <v>1009</v>
      </c>
      <c r="H582" s="2" t="s">
        <v>570</v>
      </c>
      <c r="I582" s="4" t="s">
        <v>600</v>
      </c>
      <c r="J582" s="16">
        <f>_xlfn.XLOOKUP($I582,DASHBOARD!$I$2:$I$27,DASHBOARD!$J$2:$J$27,"",0)</f>
        <v>80</v>
      </c>
      <c r="K582" s="23">
        <f>J582/DASHBOARD!$C$3</f>
        <v>2.0320040640081283</v>
      </c>
      <c r="L582" s="2">
        <v>220</v>
      </c>
      <c r="M582" s="26">
        <f>L582/DASHBOARD!$C$4</f>
        <v>99.773242630385482</v>
      </c>
      <c r="N582" s="26">
        <f t="shared" si="66"/>
        <v>24.163783871882082</v>
      </c>
      <c r="O582" s="5">
        <v>28366</v>
      </c>
      <c r="P582" s="2" t="s">
        <v>557</v>
      </c>
      <c r="Q582" s="2" t="str">
        <f>_xlfn.XLOOKUP($P582,DASHBOARD!$L$2:$L$150,DASHBOARD!M$2:M$150,"",0)</f>
        <v>United States</v>
      </c>
      <c r="R582" s="2" t="str">
        <f>_xlfn.XLOOKUP($P582,DASHBOARD!$L$2:$L$150,DASHBOARD!N$2:N$150,"",0)</f>
        <v>North America</v>
      </c>
      <c r="S582" s="2" t="str">
        <f>_xlfn.XLOOKUP($P582,DASHBOARD!$L$2:$L$150,DASHBOARD!O$2:O$150,"",0)</f>
        <v>Americas</v>
      </c>
      <c r="T582" s="2" t="s">
        <v>563</v>
      </c>
      <c r="V582" s="2" t="s">
        <v>1010</v>
      </c>
      <c r="W582" s="2" t="s">
        <v>1010</v>
      </c>
      <c r="Y582" s="2" t="str">
        <f t="shared" si="67"/>
        <v/>
      </c>
      <c r="Z582" s="6">
        <f>_xlfn.XLOOKUP($G582,$AE$578:$AE$599,$AF$578:$AF$599,0,0)</f>
        <v>790440</v>
      </c>
      <c r="AA582" s="43">
        <f>Z582/$AB$600</f>
        <v>1.4605717416619552E-2</v>
      </c>
      <c r="AD582" s="1">
        <v>5</v>
      </c>
      <c r="AE582" s="2" t="s">
        <v>1008</v>
      </c>
      <c r="AF582" s="6">
        <v>3033000</v>
      </c>
      <c r="AG582" s="6" cm="1">
        <f t="array" ref="AG582">_xlfn.XLOOKUP($AE582&amp;$C582&amp;$D582,'[1]NBA-Data-1980-2019'!$B$1:$B$16305&amp;'[1]NBA-Data-1980-2019'!$A$1:$A$16305&amp;'[1]NBA-Data-1980-2019'!$D$1:$D$16305,'[1]NBA-Data-1980-2019'!$G$1:$G$16305,"",0)</f>
        <v>3033000</v>
      </c>
      <c r="AH582" s="68" cm="1">
        <f t="array" ref="AH582">_xlfn.XLOOKUP($AE582&amp;$C582&amp;$D582,'[1]NBA-Data-1980-2019'!$B$1:$B$16305&amp;'[1]NBA-Data-1980-2019'!$A$1:$A$16305&amp;'[1]NBA-Data-1980-2019'!$D$1:$D$16305,'[1]NBA-Data-1980-2019'!$H$1:$H$16305,"",0)</f>
        <v>1476</v>
      </c>
      <c r="AI582" s="68" cm="1">
        <f t="array" ref="AI582">_xlfn.XLOOKUP($AE582&amp;$C582&amp;$D582,'[1]NBA-Data-1980-2019'!$B$1:$B$16305&amp;'[1]NBA-Data-1980-2019'!$A$1:$A$16305&amp;'[1]NBA-Data-1980-2019'!$D$1:$D$16305,'[1]NBA-Data-1980-2019'!$F$1:$F$16305,"",0)</f>
        <v>11.7</v>
      </c>
      <c r="AJ582" s="68">
        <f>IFERROR(($AH582/SUM(AH578:AH599))*$AI582,"")</f>
        <v>0.87316081667323964</v>
      </c>
    </row>
    <row r="583" spans="1:36" x14ac:dyDescent="0.2">
      <c r="B583" s="1" t="s">
        <v>163</v>
      </c>
      <c r="C583" s="1">
        <v>2000</v>
      </c>
      <c r="D583" s="1" t="s">
        <v>838</v>
      </c>
      <c r="F583" s="2">
        <v>45</v>
      </c>
      <c r="G583" s="2" t="s">
        <v>1033</v>
      </c>
      <c r="H583" s="2" t="s">
        <v>566</v>
      </c>
      <c r="I583" s="4" t="s">
        <v>602</v>
      </c>
      <c r="J583" s="16">
        <f>_xlfn.XLOOKUP($I583,DASHBOARD!$I$2:$I$27,DASHBOARD!$J$2:$J$27,"",0)</f>
        <v>81</v>
      </c>
      <c r="K583" s="23">
        <f>J583/DASHBOARD!$C$3</f>
        <v>2.0574041148082296</v>
      </c>
      <c r="L583" s="2">
        <v>220</v>
      </c>
      <c r="M583" s="26">
        <f>L583/DASHBOARD!$C$4</f>
        <v>99.773242630385482</v>
      </c>
      <c r="N583" s="26">
        <f t="shared" si="66"/>
        <v>23.570830175285071</v>
      </c>
      <c r="O583" s="5">
        <v>23288</v>
      </c>
      <c r="P583" s="2" t="s">
        <v>557</v>
      </c>
      <c r="Q583" s="2" t="str">
        <f>_xlfn.XLOOKUP($P583,DASHBOARD!$L$2:$L$150,DASHBOARD!M$2:M$150,"",0)</f>
        <v>United States</v>
      </c>
      <c r="R583" s="2" t="str">
        <f>_xlfn.XLOOKUP($P583,DASHBOARD!$L$2:$L$150,DASHBOARD!N$2:N$150,"",0)</f>
        <v>North America</v>
      </c>
      <c r="S583" s="2" t="str">
        <f>_xlfn.XLOOKUP($P583,DASHBOARD!$L$2:$L$150,DASHBOARD!O$2:O$150,"",0)</f>
        <v>Americas</v>
      </c>
      <c r="T583" s="2">
        <v>14</v>
      </c>
      <c r="V583" s="2" t="s">
        <v>583</v>
      </c>
      <c r="W583" s="2" t="s">
        <v>583</v>
      </c>
      <c r="Y583" s="2" t="str">
        <f t="shared" si="67"/>
        <v/>
      </c>
      <c r="Z583" s="6">
        <f>_xlfn.XLOOKUP($G583,$AE$578:$AE$599,$AF$578:$AF$599,0,0)</f>
        <v>1700000</v>
      </c>
      <c r="AA583" s="43">
        <f>Z583/$AB$600</f>
        <v>3.1412529234670868E-2</v>
      </c>
      <c r="AD583" s="1">
        <v>6</v>
      </c>
      <c r="AE583" s="2" t="s">
        <v>877</v>
      </c>
      <c r="AF583" s="6">
        <v>3000000</v>
      </c>
      <c r="AG583" s="6" cm="1">
        <f t="array" ref="AG583">_xlfn.XLOOKUP($AE583&amp;$C583&amp;$D583,'[1]NBA-Data-1980-2019'!$B$1:$B$16305&amp;'[1]NBA-Data-1980-2019'!$A$1:$A$16305&amp;'[1]NBA-Data-1980-2019'!$D$1:$D$16305,'[1]NBA-Data-1980-2019'!$G$1:$G$16305,"",0)</f>
        <v>3000000</v>
      </c>
      <c r="AH583" s="68" cm="1">
        <f t="array" ref="AH583">_xlfn.XLOOKUP($AE583&amp;$C583&amp;$D583,'[1]NBA-Data-1980-2019'!$B$1:$B$16305&amp;'[1]NBA-Data-1980-2019'!$A$1:$A$16305&amp;'[1]NBA-Data-1980-2019'!$D$1:$D$16305,'[1]NBA-Data-1980-2019'!$H$1:$H$16305,"",0)</f>
        <v>1801.8000000000002</v>
      </c>
      <c r="AI583" s="68" cm="1">
        <f t="array" ref="AI583">_xlfn.XLOOKUP($AE583&amp;$C583&amp;$D583,'[1]NBA-Data-1980-2019'!$B$1:$B$16305&amp;'[1]NBA-Data-1980-2019'!$A$1:$A$16305&amp;'[1]NBA-Data-1980-2019'!$D$1:$D$16305,'[1]NBA-Data-1980-2019'!$F$1:$F$16305,"",0)</f>
        <v>9.6</v>
      </c>
      <c r="AJ583" s="68">
        <f>IFERROR(($AH583/SUM(AH578:AH599))*$AI583,"")</f>
        <v>0.87458059035888736</v>
      </c>
    </row>
    <row r="584" spans="1:36" x14ac:dyDescent="0.2">
      <c r="B584" s="1" t="s">
        <v>163</v>
      </c>
      <c r="C584" s="1">
        <v>2000</v>
      </c>
      <c r="D584" s="1" t="s">
        <v>838</v>
      </c>
      <c r="F584" s="2">
        <v>4</v>
      </c>
      <c r="G584" s="2" t="s">
        <v>1025</v>
      </c>
      <c r="H584" s="2" t="s">
        <v>556</v>
      </c>
      <c r="I584" s="4" t="s">
        <v>599</v>
      </c>
      <c r="J584" s="16">
        <f>_xlfn.XLOOKUP($I584,DASHBOARD!$I$2:$I$27,DASHBOARD!$J$2:$J$27,"",0)</f>
        <v>78</v>
      </c>
      <c r="K584" s="23">
        <f>J584/DASHBOARD!$C$3</f>
        <v>1.981203962407925</v>
      </c>
      <c r="L584" s="2">
        <v>185</v>
      </c>
      <c r="M584" s="26">
        <f>L584/DASHBOARD!$C$4</f>
        <v>83.900226757369609</v>
      </c>
      <c r="N584" s="26">
        <f t="shared" si="66"/>
        <v>21.374932837478621</v>
      </c>
      <c r="O584" s="5">
        <v>23396</v>
      </c>
      <c r="P584" s="2" t="s">
        <v>557</v>
      </c>
      <c r="Q584" s="2" t="str">
        <f>_xlfn.XLOOKUP($P584,DASHBOARD!$L$2:$L$150,DASHBOARD!M$2:M$150,"",0)</f>
        <v>United States</v>
      </c>
      <c r="R584" s="2" t="str">
        <f>_xlfn.XLOOKUP($P584,DASHBOARD!$L$2:$L$150,DASHBOARD!N$2:N$150,"",0)</f>
        <v>North America</v>
      </c>
      <c r="S584" s="2" t="str">
        <f>_xlfn.XLOOKUP($P584,DASHBOARD!$L$2:$L$150,DASHBOARD!O$2:O$150,"",0)</f>
        <v>Americas</v>
      </c>
      <c r="T584" s="2">
        <v>13</v>
      </c>
      <c r="V584" s="2" t="s">
        <v>1026</v>
      </c>
      <c r="W584" s="2" t="s">
        <v>1026</v>
      </c>
      <c r="Y584" s="2" t="str">
        <f t="shared" si="67"/>
        <v/>
      </c>
      <c r="Z584" s="6">
        <f>_xlfn.XLOOKUP($G584,$AE$578:$AE$599,$AF$578:$AF$599,0,0)</f>
        <v>2000000</v>
      </c>
      <c r="AA584" s="43">
        <f>Z584/$AB$600</f>
        <v>3.6955916746671605E-2</v>
      </c>
      <c r="AD584" s="1">
        <v>7</v>
      </c>
      <c r="AE584" s="2" t="s">
        <v>1035</v>
      </c>
      <c r="AF584" s="6">
        <v>2800000</v>
      </c>
      <c r="AG584" s="6" cm="1">
        <f t="array" ref="AG584">_xlfn.XLOOKUP($AE584&amp;$C584&amp;$D584,'[1]NBA-Data-1980-2019'!$B$1:$B$16305&amp;'[1]NBA-Data-1980-2019'!$A$1:$A$16305&amp;'[1]NBA-Data-1980-2019'!$D$1:$D$16305,'[1]NBA-Data-1980-2019'!$G$1:$G$16305,"",0)</f>
        <v>2800000</v>
      </c>
      <c r="AH584" s="68" cm="1">
        <f t="array" ref="AH584">_xlfn.XLOOKUP($AE584&amp;$C584&amp;$D584,'[1]NBA-Data-1980-2019'!$B$1:$B$16305&amp;'[1]NBA-Data-1980-2019'!$A$1:$A$16305&amp;'[1]NBA-Data-1980-2019'!$D$1:$D$16305,'[1]NBA-Data-1980-2019'!$H$1:$H$16305,"",0)</f>
        <v>409.5</v>
      </c>
      <c r="AI584" s="68" cm="1">
        <f t="array" ref="AI584">_xlfn.XLOOKUP($AE584&amp;$C584&amp;$D584,'[1]NBA-Data-1980-2019'!$B$1:$B$16305&amp;'[1]NBA-Data-1980-2019'!$A$1:$A$16305&amp;'[1]NBA-Data-1980-2019'!$D$1:$D$16305,'[1]NBA-Data-1980-2019'!$F$1:$F$16305,"",0)</f>
        <v>9.5</v>
      </c>
      <c r="AJ584" s="68">
        <f>IFERROR(($AH584/SUM(AH578:AH599))*$AI584,"")</f>
        <v>0.19669781269908684</v>
      </c>
    </row>
    <row r="585" spans="1:36" x14ac:dyDescent="0.2">
      <c r="B585" s="1" t="s">
        <v>163</v>
      </c>
      <c r="C585" s="1">
        <v>2000</v>
      </c>
      <c r="D585" s="1" t="s">
        <v>838</v>
      </c>
      <c r="F585" s="2">
        <v>5</v>
      </c>
      <c r="G585" s="2" t="s">
        <v>923</v>
      </c>
      <c r="H585" s="2" t="s">
        <v>566</v>
      </c>
      <c r="I585" s="4" t="s">
        <v>595</v>
      </c>
      <c r="J585" s="16">
        <f>_xlfn.XLOOKUP($I585,DASHBOARD!$I$2:$I$27,DASHBOARD!$J$2:$J$27,"",0)</f>
        <v>82</v>
      </c>
      <c r="K585" s="23">
        <f>J585/DASHBOARD!$C$3</f>
        <v>2.0828041656083314</v>
      </c>
      <c r="L585" s="2">
        <v>240</v>
      </c>
      <c r="M585" s="26">
        <f>L585/DASHBOARD!$C$4</f>
        <v>108.84353741496598</v>
      </c>
      <c r="N585" s="26">
        <f t="shared" si="66"/>
        <v>25.090295297178951</v>
      </c>
      <c r="O585" s="5">
        <v>25805</v>
      </c>
      <c r="P585" s="2" t="s">
        <v>557</v>
      </c>
      <c r="Q585" s="2" t="str">
        <f>_xlfn.XLOOKUP($P585,DASHBOARD!$L$2:$L$150,DASHBOARD!M$2:M$150,"",0)</f>
        <v>United States</v>
      </c>
      <c r="R585" s="2" t="str">
        <f>_xlfn.XLOOKUP($P585,DASHBOARD!$L$2:$L$150,DASHBOARD!N$2:N$150,"",0)</f>
        <v>North America</v>
      </c>
      <c r="S585" s="2" t="str">
        <f>_xlfn.XLOOKUP($P585,DASHBOARD!$L$2:$L$150,DASHBOARD!O$2:O$150,"",0)</f>
        <v>Americas</v>
      </c>
      <c r="T585" s="2">
        <v>7</v>
      </c>
      <c r="V585" s="2" t="s">
        <v>770</v>
      </c>
      <c r="W585" s="2" t="s">
        <v>770</v>
      </c>
      <c r="Y585" s="2" t="str">
        <f t="shared" si="67"/>
        <v/>
      </c>
      <c r="Z585" s="6">
        <f>_xlfn.XLOOKUP($G585,$AE$578:$AE$599,$AF$578:$AF$599,0,0)</f>
        <v>4800000</v>
      </c>
      <c r="AA585" s="43">
        <f>Z585/$AB$600</f>
        <v>8.8694200192011852E-2</v>
      </c>
      <c r="AD585" s="1">
        <v>8</v>
      </c>
      <c r="AE585" s="2" t="s">
        <v>1025</v>
      </c>
      <c r="AF585" s="6">
        <v>2000000</v>
      </c>
      <c r="AG585" s="6" cm="1">
        <f t="array" ref="AG585">_xlfn.XLOOKUP($AE585&amp;$C585&amp;$D585,'[1]NBA-Data-1980-2019'!$B$1:$B$16305&amp;'[1]NBA-Data-1980-2019'!$A$1:$A$16305&amp;'[1]NBA-Data-1980-2019'!$D$1:$D$16305,'[1]NBA-Data-1980-2019'!$G$1:$G$16305,"",0)</f>
        <v>2000000</v>
      </c>
      <c r="AH585" s="68" cm="1">
        <f t="array" ref="AH585">_xlfn.XLOOKUP($AE585&amp;$C585&amp;$D585,'[1]NBA-Data-1980-2019'!$B$1:$B$16305&amp;'[1]NBA-Data-1980-2019'!$A$1:$A$16305&amp;'[1]NBA-Data-1980-2019'!$D$1:$D$16305,'[1]NBA-Data-1980-2019'!$H$1:$H$16305,"",0)</f>
        <v>2040</v>
      </c>
      <c r="AI585" s="68" cm="1">
        <f t="array" ref="AI585">_xlfn.XLOOKUP($AE585&amp;$C585&amp;$D585,'[1]NBA-Data-1980-2019'!$B$1:$B$16305&amp;'[1]NBA-Data-1980-2019'!$A$1:$A$16305&amp;'[1]NBA-Data-1980-2019'!$D$1:$D$16305,'[1]NBA-Data-1980-2019'!$F$1:$F$16305,"",0)</f>
        <v>12</v>
      </c>
      <c r="AJ585" s="68">
        <f>IFERROR(($AH585/SUM(AH578:AH599))*$AI585,"")</f>
        <v>1.2377514182568334</v>
      </c>
    </row>
    <row r="586" spans="1:36" x14ac:dyDescent="0.2">
      <c r="B586" s="1" t="s">
        <v>163</v>
      </c>
      <c r="C586" s="1">
        <v>2000</v>
      </c>
      <c r="D586" s="1" t="s">
        <v>838</v>
      </c>
      <c r="F586" s="2">
        <v>7</v>
      </c>
      <c r="G586" s="2" t="s">
        <v>1031</v>
      </c>
      <c r="H586" s="2" t="s">
        <v>556</v>
      </c>
      <c r="I586" s="4" t="s">
        <v>603</v>
      </c>
      <c r="J586" s="16">
        <f>_xlfn.XLOOKUP($I586,DASHBOARD!$I$2:$I$27,DASHBOARD!$J$2:$J$27,"",0)</f>
        <v>76</v>
      </c>
      <c r="K586" s="23">
        <f>J586/DASHBOARD!$C$3</f>
        <v>1.9304038608077216</v>
      </c>
      <c r="L586" s="2">
        <v>215</v>
      </c>
      <c r="M586" s="26">
        <f>L586/DASHBOARD!$C$4</f>
        <v>97.505668934240362</v>
      </c>
      <c r="N586" s="26">
        <f t="shared" si="66"/>
        <v>26.165769491083598</v>
      </c>
      <c r="O586" s="5">
        <v>27597</v>
      </c>
      <c r="P586" s="2" t="s">
        <v>557</v>
      </c>
      <c r="Q586" s="2" t="str">
        <f>_xlfn.XLOOKUP($P586,DASHBOARD!$L$2:$L$150,DASHBOARD!M$2:M$150,"",0)</f>
        <v>United States</v>
      </c>
      <c r="R586" s="2" t="str">
        <f>_xlfn.XLOOKUP($P586,DASHBOARD!$L$2:$L$150,DASHBOARD!N$2:N$150,"",0)</f>
        <v>North America</v>
      </c>
      <c r="S586" s="2" t="str">
        <f>_xlfn.XLOOKUP($P586,DASHBOARD!$L$2:$L$150,DASHBOARD!O$2:O$150,"",0)</f>
        <v>Americas</v>
      </c>
      <c r="T586" s="2">
        <v>1</v>
      </c>
      <c r="V586" s="2" t="s">
        <v>1034</v>
      </c>
      <c r="W586" s="2" t="s">
        <v>1034</v>
      </c>
      <c r="Y586" s="2" t="str">
        <f t="shared" si="67"/>
        <v/>
      </c>
      <c r="Z586" s="6">
        <f>_xlfn.XLOOKUP($G586,$AE$578:$AE$599,$AF$578:$AF$599,0,0)</f>
        <v>721080</v>
      </c>
      <c r="AA586" s="43">
        <f>Z586/$AB$600</f>
        <v>1.3324086223844981E-2</v>
      </c>
      <c r="AD586" s="1">
        <v>9</v>
      </c>
      <c r="AE586" s="2" t="s">
        <v>1033</v>
      </c>
      <c r="AF586" s="6">
        <v>1700000</v>
      </c>
      <c r="AG586" s="6" cm="1">
        <f t="array" ref="AG586">_xlfn.XLOOKUP($AE586&amp;$C586&amp;$D586,'[1]NBA-Data-1980-2019'!$B$1:$B$16305&amp;'[1]NBA-Data-1980-2019'!$A$1:$A$16305&amp;'[1]NBA-Data-1980-2019'!$D$1:$D$16305,'[1]NBA-Data-1980-2019'!$G$1:$G$16305,"",0)</f>
        <v>1700000</v>
      </c>
      <c r="AH586" s="68" cm="1">
        <f t="array" ref="AH586">_xlfn.XLOOKUP($AE586&amp;$C586&amp;$D586,'[1]NBA-Data-1980-2019'!$B$1:$B$16305&amp;'[1]NBA-Data-1980-2019'!$A$1:$A$16305&amp;'[1]NBA-Data-1980-2019'!$D$1:$D$16305,'[1]NBA-Data-1980-2019'!$H$1:$H$16305,"",0)</f>
        <v>1927</v>
      </c>
      <c r="AI586" s="68" cm="1">
        <f t="array" ref="AI586">_xlfn.XLOOKUP($AE586&amp;$C586&amp;$D586,'[1]NBA-Data-1980-2019'!$B$1:$B$16305&amp;'[1]NBA-Data-1980-2019'!$A$1:$A$16305&amp;'[1]NBA-Data-1980-2019'!$D$1:$D$16305,'[1]NBA-Data-1980-2019'!$F$1:$F$16305,"",0)</f>
        <v>11.2</v>
      </c>
      <c r="AJ586" s="68">
        <f>IFERROR(($AH586/SUM(AH578:AH599))*$AI586,"")</f>
        <v>1.091243717703688</v>
      </c>
    </row>
    <row r="587" spans="1:36" x14ac:dyDescent="0.2">
      <c r="B587" s="1" t="s">
        <v>163</v>
      </c>
      <c r="C587" s="1">
        <v>2000</v>
      </c>
      <c r="D587" s="1" t="s">
        <v>838</v>
      </c>
      <c r="F587" s="2">
        <v>40</v>
      </c>
      <c r="G587" s="2" t="s">
        <v>1035</v>
      </c>
      <c r="H587" s="2" t="s">
        <v>552</v>
      </c>
      <c r="I587" s="4" t="s">
        <v>1151</v>
      </c>
      <c r="J587" s="16">
        <f>_xlfn.XLOOKUP($I587,DASHBOARD!$I$2:$I$27,DASHBOARD!$J$2:$J$27,"",0)</f>
        <v>85</v>
      </c>
      <c r="K587" s="23">
        <f>J587/DASHBOARD!$C$3</f>
        <v>2.1590043180086362</v>
      </c>
      <c r="L587" s="2">
        <v>235</v>
      </c>
      <c r="M587" s="26">
        <f>L587/DASHBOARD!$C$4</f>
        <v>106.57596371882086</v>
      </c>
      <c r="N587" s="26">
        <f t="shared" si="66"/>
        <v>22.864001851721074</v>
      </c>
      <c r="O587" s="5">
        <v>27285</v>
      </c>
      <c r="P587" s="2" t="s">
        <v>557</v>
      </c>
      <c r="Q587" s="2" t="str">
        <f>_xlfn.XLOOKUP($P587,DASHBOARD!$L$2:$L$150,DASHBOARD!M$2:M$150,"",0)</f>
        <v>United States</v>
      </c>
      <c r="R587" s="2" t="str">
        <f>_xlfn.XLOOKUP($P587,DASHBOARD!$L$2:$L$150,DASHBOARD!N$2:N$150,"",0)</f>
        <v>North America</v>
      </c>
      <c r="S587" s="2" t="str">
        <f>_xlfn.XLOOKUP($P587,DASHBOARD!$L$2:$L$150,DASHBOARD!O$2:O$150,"",0)</f>
        <v>Americas</v>
      </c>
      <c r="T587" s="2">
        <v>3</v>
      </c>
      <c r="V587" s="2" t="s">
        <v>817</v>
      </c>
      <c r="W587" s="2" t="s">
        <v>817</v>
      </c>
      <c r="Y587" s="2" t="str">
        <f t="shared" si="67"/>
        <v/>
      </c>
      <c r="Z587" s="6">
        <f>_xlfn.XLOOKUP($G587,$AE$578:$AE$599,$AF$578:$AF$599,0,0)</f>
        <v>2800000</v>
      </c>
      <c r="AA587" s="43">
        <f>Z587/$AB$600</f>
        <v>5.1738283445340247E-2</v>
      </c>
      <c r="AD587" s="1">
        <v>10</v>
      </c>
      <c r="AE587" s="2" t="s">
        <v>889</v>
      </c>
      <c r="AF587" s="40">
        <v>1000000</v>
      </c>
      <c r="AG587" s="6" t="str" cm="1">
        <f t="array" ref="AG587">_xlfn.XLOOKUP($AE587&amp;$C587&amp;$D587,'[1]NBA-Data-1980-2019'!$B$1:$B$16305&amp;'[1]NBA-Data-1980-2019'!$A$1:$A$16305&amp;'[1]NBA-Data-1980-2019'!$D$1:$D$16305,'[1]NBA-Data-1980-2019'!$G$1:$G$16305,"",0)</f>
        <v/>
      </c>
      <c r="AH587" s="68" t="str" cm="1">
        <f t="array" ref="AH587">_xlfn.XLOOKUP($AE587&amp;$C587&amp;$D587,'[1]NBA-Data-1980-2019'!$B$1:$B$16305&amp;'[1]NBA-Data-1980-2019'!$A$1:$A$16305&amp;'[1]NBA-Data-1980-2019'!$D$1:$D$16305,'[1]NBA-Data-1980-2019'!$H$1:$H$16305,"",0)</f>
        <v/>
      </c>
      <c r="AI587" s="68" t="str" cm="1">
        <f t="array" ref="AI587">_xlfn.XLOOKUP($AE587&amp;$C587&amp;$D587,'[1]NBA-Data-1980-2019'!$B$1:$B$16305&amp;'[1]NBA-Data-1980-2019'!$A$1:$A$16305&amp;'[1]NBA-Data-1980-2019'!$D$1:$D$16305,'[1]NBA-Data-1980-2019'!$F$1:$F$16305,"",0)</f>
        <v/>
      </c>
      <c r="AJ587" s="68" t="str">
        <f>IFERROR(($AH587/SUM(AH578:AH599))*$AI587,"")</f>
        <v/>
      </c>
    </row>
    <row r="588" spans="1:36" x14ac:dyDescent="0.2">
      <c r="B588" s="1" t="s">
        <v>163</v>
      </c>
      <c r="C588" s="1">
        <v>2000</v>
      </c>
      <c r="D588" s="1" t="s">
        <v>838</v>
      </c>
      <c r="F588" s="2">
        <v>10</v>
      </c>
      <c r="G588" s="2" t="s">
        <v>1027</v>
      </c>
      <c r="H588" s="2" t="s">
        <v>556</v>
      </c>
      <c r="I588" s="4" t="s">
        <v>1150</v>
      </c>
      <c r="J588" s="16">
        <f>_xlfn.XLOOKUP($I588,DASHBOARD!$I$2:$I$27,DASHBOARD!$J$2:$J$27,"",0)</f>
        <v>73</v>
      </c>
      <c r="K588" s="23">
        <f>J588/DASHBOARD!$C$3</f>
        <v>1.854203708407417</v>
      </c>
      <c r="L588" s="2">
        <v>175</v>
      </c>
      <c r="M588" s="26">
        <f>L588/DASHBOARD!$C$4</f>
        <v>79.365079365079367</v>
      </c>
      <c r="N588" s="26">
        <f t="shared" si="66"/>
        <v>23.084185960616807</v>
      </c>
      <c r="O588" s="5">
        <v>28248</v>
      </c>
      <c r="P588" s="2" t="s">
        <v>557</v>
      </c>
      <c r="Q588" s="2" t="str">
        <f>_xlfn.XLOOKUP($P588,DASHBOARD!$L$2:$L$150,DASHBOARD!M$2:M$150,"",0)</f>
        <v>United States</v>
      </c>
      <c r="R588" s="2" t="str">
        <f>_xlfn.XLOOKUP($P588,DASHBOARD!$L$2:$L$150,DASHBOARD!N$2:N$150,"",0)</f>
        <v>North America</v>
      </c>
      <c r="S588" s="2" t="str">
        <f>_xlfn.XLOOKUP($P588,DASHBOARD!$L$2:$L$150,DASHBOARD!O$2:O$150,"",0)</f>
        <v>Americas</v>
      </c>
      <c r="T588" s="2">
        <v>1</v>
      </c>
      <c r="V588" s="2" t="s">
        <v>1028</v>
      </c>
      <c r="W588" s="2" t="s">
        <v>1028</v>
      </c>
      <c r="Y588" s="2" t="str">
        <f t="shared" si="67"/>
        <v/>
      </c>
      <c r="Z588" s="6">
        <f>_xlfn.XLOOKUP($G588,$AE$578:$AE$599,$AF$578:$AF$599,0,0)</f>
        <v>809280</v>
      </c>
      <c r="AA588" s="43">
        <f>Z588/$AB$600</f>
        <v>1.4953842152373199E-2</v>
      </c>
      <c r="AD588" s="1">
        <v>11</v>
      </c>
      <c r="AE588" s="2" t="s">
        <v>1027</v>
      </c>
      <c r="AF588" s="6">
        <v>809280</v>
      </c>
      <c r="AG588" s="6" cm="1">
        <f t="array" ref="AG588">_xlfn.XLOOKUP($AE588&amp;$C588&amp;$D588,'[1]NBA-Data-1980-2019'!$B$1:$B$16305&amp;'[1]NBA-Data-1980-2019'!$A$1:$A$16305&amp;'[1]NBA-Data-1980-2019'!$D$1:$D$16305,'[1]NBA-Data-1980-2019'!$G$1:$G$16305,"",0)</f>
        <v>809280</v>
      </c>
      <c r="AH588" s="68" cm="1">
        <f t="array" ref="AH588">_xlfn.XLOOKUP($AE588&amp;$C588&amp;$D588,'[1]NBA-Data-1980-2019'!$B$1:$B$16305&amp;'[1]NBA-Data-1980-2019'!$A$1:$A$16305&amp;'[1]NBA-Data-1980-2019'!$D$1:$D$16305,'[1]NBA-Data-1980-2019'!$H$1:$H$16305,"",0)</f>
        <v>146.4</v>
      </c>
      <c r="AI588" s="68" cm="1">
        <f t="array" ref="AI588">_xlfn.XLOOKUP($AE588&amp;$C588&amp;$D588,'[1]NBA-Data-1980-2019'!$B$1:$B$16305&amp;'[1]NBA-Data-1980-2019'!$A$1:$A$16305&amp;'[1]NBA-Data-1980-2019'!$D$1:$D$16305,'[1]NBA-Data-1980-2019'!$F$1:$F$16305,"",0)</f>
        <v>10.5</v>
      </c>
      <c r="AJ588" s="68">
        <f>IFERROR(($AH588/SUM(AH578:AH599))*$AI588,"")</f>
        <v>7.7723508175833511E-2</v>
      </c>
    </row>
    <row r="589" spans="1:36" x14ac:dyDescent="0.2">
      <c r="B589" s="1" t="s">
        <v>163</v>
      </c>
      <c r="C589" s="1">
        <v>2000</v>
      </c>
      <c r="D589" s="1" t="s">
        <v>838</v>
      </c>
      <c r="F589" s="2">
        <v>34</v>
      </c>
      <c r="G589" s="2" t="s">
        <v>941</v>
      </c>
      <c r="H589" s="2" t="s">
        <v>552</v>
      </c>
      <c r="I589" s="4" t="s">
        <v>1151</v>
      </c>
      <c r="J589" s="16">
        <f>_xlfn.XLOOKUP($I589,DASHBOARD!$I$2:$I$27,DASHBOARD!$J$2:$J$27,"",0)</f>
        <v>85</v>
      </c>
      <c r="K589" s="23">
        <f>J589/DASHBOARD!$C$3</f>
        <v>2.1590043180086362</v>
      </c>
      <c r="L589" s="2">
        <v>325</v>
      </c>
      <c r="M589" s="26">
        <f>L589/DASHBOARD!$C$4</f>
        <v>147.3922902494331</v>
      </c>
      <c r="N589" s="26">
        <f t="shared" si="66"/>
        <v>31.620428092805742</v>
      </c>
      <c r="O589" s="5">
        <v>26364</v>
      </c>
      <c r="P589" s="2" t="s">
        <v>557</v>
      </c>
      <c r="Q589" s="2" t="str">
        <f>_xlfn.XLOOKUP($P589,DASHBOARD!$L$2:$L$150,DASHBOARD!M$2:M$150,"",0)</f>
        <v>United States</v>
      </c>
      <c r="R589" s="2" t="str">
        <f>_xlfn.XLOOKUP($P589,DASHBOARD!$L$2:$L$150,DASHBOARD!N$2:N$150,"",0)</f>
        <v>North America</v>
      </c>
      <c r="S589" s="2" t="str">
        <f>_xlfn.XLOOKUP($P589,DASHBOARD!$L$2:$L$150,DASHBOARD!O$2:O$150,"",0)</f>
        <v>Americas</v>
      </c>
      <c r="T589" s="2">
        <v>7</v>
      </c>
      <c r="V589" s="2" t="s">
        <v>902</v>
      </c>
      <c r="W589" s="2" t="s">
        <v>902</v>
      </c>
      <c r="Y589" s="2" t="str">
        <f t="shared" si="67"/>
        <v/>
      </c>
      <c r="Z589" s="6">
        <f>_xlfn.XLOOKUP($G589,$AE$578:$AE$599,$AF$578:$AF$599,0,0)</f>
        <v>17142858</v>
      </c>
      <c r="AA589" s="43">
        <f>Z589/$AB$600</f>
        <v>0.31676501652400668</v>
      </c>
      <c r="AD589" s="1">
        <v>12</v>
      </c>
      <c r="AE589" s="2" t="s">
        <v>1009</v>
      </c>
      <c r="AF589" s="6">
        <v>790440</v>
      </c>
      <c r="AG589" s="6" cm="1">
        <f t="array" ref="AG589">_xlfn.XLOOKUP($AE589&amp;$C589&amp;$D589,'[1]NBA-Data-1980-2019'!$B$1:$B$16305&amp;'[1]NBA-Data-1980-2019'!$A$1:$A$16305&amp;'[1]NBA-Data-1980-2019'!$D$1:$D$16305,'[1]NBA-Data-1980-2019'!$G$1:$G$16305,"",0)</f>
        <v>790440</v>
      </c>
      <c r="AH589" s="68" cm="1">
        <f t="array" ref="AH589">_xlfn.XLOOKUP($AE589&amp;$C589&amp;$D589,'[1]NBA-Data-1980-2019'!$B$1:$B$16305&amp;'[1]NBA-Data-1980-2019'!$A$1:$A$16305&amp;'[1]NBA-Data-1980-2019'!$D$1:$D$16305,'[1]NBA-Data-1980-2019'!$H$1:$H$16305,"",0)</f>
        <v>343</v>
      </c>
      <c r="AI589" s="68" cm="1">
        <f t="array" ref="AI589">_xlfn.XLOOKUP($AE589&amp;$C589&amp;$D589,'[1]NBA-Data-1980-2019'!$B$1:$B$16305&amp;'[1]NBA-Data-1980-2019'!$A$1:$A$16305&amp;'[1]NBA-Data-1980-2019'!$D$1:$D$16305,'[1]NBA-Data-1980-2019'!$F$1:$F$16305,"",0)</f>
        <v>12.1</v>
      </c>
      <c r="AJ589" s="68">
        <f>IFERROR(($AH589/SUM(AH578:AH599))*$AI589,"")</f>
        <v>0.20984639343101863</v>
      </c>
    </row>
    <row r="590" spans="1:36" x14ac:dyDescent="0.2">
      <c r="B590" s="1" t="s">
        <v>163</v>
      </c>
      <c r="C590" s="1">
        <v>2000</v>
      </c>
      <c r="D590" s="1" t="s">
        <v>838</v>
      </c>
      <c r="F590" s="2">
        <v>41</v>
      </c>
      <c r="G590" s="2" t="s">
        <v>1036</v>
      </c>
      <c r="H590" s="2" t="s">
        <v>570</v>
      </c>
      <c r="I590" s="4" t="s">
        <v>600</v>
      </c>
      <c r="J590" s="16">
        <f>_xlfn.XLOOKUP($I590,DASHBOARD!$I$2:$I$27,DASHBOARD!$J$2:$J$27,"",0)</f>
        <v>80</v>
      </c>
      <c r="K590" s="23">
        <f>J590/DASHBOARD!$C$3</f>
        <v>2.0320040640081283</v>
      </c>
      <c r="L590" s="2">
        <v>215</v>
      </c>
      <c r="M590" s="26">
        <f>L590/DASHBOARD!$C$4</f>
        <v>97.505668934240362</v>
      </c>
      <c r="N590" s="26">
        <f t="shared" si="66"/>
        <v>23.614606965702944</v>
      </c>
      <c r="O590" s="5">
        <v>24620</v>
      </c>
      <c r="P590" s="2" t="s">
        <v>557</v>
      </c>
      <c r="Q590" s="2" t="str">
        <f>_xlfn.XLOOKUP($P590,DASHBOARD!$L$2:$L$150,DASHBOARD!M$2:M$150,"",0)</f>
        <v>United States</v>
      </c>
      <c r="R590" s="2" t="str">
        <f>_xlfn.XLOOKUP($P590,DASHBOARD!$L$2:$L$150,DASHBOARD!N$2:N$150,"",0)</f>
        <v>North America</v>
      </c>
      <c r="S590" s="2" t="str">
        <f>_xlfn.XLOOKUP($P590,DASHBOARD!$L$2:$L$150,DASHBOARD!O$2:O$150,"",0)</f>
        <v>Americas</v>
      </c>
      <c r="T590" s="2">
        <v>10</v>
      </c>
      <c r="V590" s="2" t="s">
        <v>585</v>
      </c>
      <c r="W590" s="2" t="s">
        <v>585</v>
      </c>
      <c r="Y590" s="2" t="str">
        <f t="shared" si="67"/>
        <v/>
      </c>
      <c r="Z590" s="6">
        <f>_xlfn.XLOOKUP($G590,$AE$578:$AE$599,$AF$578:$AF$599,0,0)</f>
        <v>7000000</v>
      </c>
      <c r="AA590" s="43">
        <f>Z590/$AB$600</f>
        <v>0.12934570861335062</v>
      </c>
      <c r="AD590" s="1">
        <v>13</v>
      </c>
      <c r="AE590" s="2" t="s">
        <v>1031</v>
      </c>
      <c r="AF590" s="6">
        <v>721080</v>
      </c>
      <c r="AG590" s="6" t="str" cm="1">
        <f t="array" ref="AG590">_xlfn.XLOOKUP($AE590&amp;$C590&amp;$D590,'[1]NBA-Data-1980-2019'!$B$1:$B$16305&amp;'[1]NBA-Data-1980-2019'!$A$1:$A$16305&amp;'[1]NBA-Data-1980-2019'!$D$1:$D$16305,'[1]NBA-Data-1980-2019'!$G$1:$G$16305,"",0)</f>
        <v/>
      </c>
      <c r="AH590" s="68" t="str" cm="1">
        <f t="array" ref="AH590">_xlfn.XLOOKUP($AE590&amp;$C590&amp;$D590,'[1]NBA-Data-1980-2019'!$B$1:$B$16305&amp;'[1]NBA-Data-1980-2019'!$A$1:$A$16305&amp;'[1]NBA-Data-1980-2019'!$D$1:$D$16305,'[1]NBA-Data-1980-2019'!$H$1:$H$16305,"",0)</f>
        <v/>
      </c>
      <c r="AI590" s="68" t="str" cm="1">
        <f t="array" ref="AI590">_xlfn.XLOOKUP($AE590&amp;$C590&amp;$D590,'[1]NBA-Data-1980-2019'!$B$1:$B$16305&amp;'[1]NBA-Data-1980-2019'!$A$1:$A$16305&amp;'[1]NBA-Data-1980-2019'!$D$1:$D$16305,'[1]NBA-Data-1980-2019'!$F$1:$F$16305,"",0)</f>
        <v/>
      </c>
      <c r="AJ590" s="68" t="str">
        <f>IFERROR(($AH590/SUM(AH578:AH599))*$AI590,"")</f>
        <v/>
      </c>
    </row>
    <row r="591" spans="1:36" x14ac:dyDescent="0.2">
      <c r="B591" s="1" t="s">
        <v>163</v>
      </c>
      <c r="C591" s="1">
        <v>2000</v>
      </c>
      <c r="D591" s="1" t="s">
        <v>838</v>
      </c>
      <c r="F591" s="2">
        <v>16</v>
      </c>
      <c r="G591" s="2" t="s">
        <v>1037</v>
      </c>
      <c r="H591" s="2" t="s">
        <v>552</v>
      </c>
      <c r="I591" s="4" t="s">
        <v>1149</v>
      </c>
      <c r="J591" s="16">
        <f>_xlfn.XLOOKUP($I591,DASHBOARD!$I$2:$I$27,DASHBOARD!$J$2:$J$27,"",0)</f>
        <v>83</v>
      </c>
      <c r="K591" s="23">
        <f>J591/DASHBOARD!$C$3</f>
        <v>2.1082042164084331</v>
      </c>
      <c r="L591" s="2">
        <v>230</v>
      </c>
      <c r="M591" s="26">
        <f>L591/DASHBOARD!$C$4</f>
        <v>104.30839002267574</v>
      </c>
      <c r="N591" s="26">
        <f t="shared" si="66"/>
        <v>23.468962284676774</v>
      </c>
      <c r="O591" s="5">
        <v>23513</v>
      </c>
      <c r="P591" s="2" t="s">
        <v>557</v>
      </c>
      <c r="Q591" s="2" t="str">
        <f>_xlfn.XLOOKUP($P591,DASHBOARD!$L$2:$L$150,DASHBOARD!M$2:M$150,"",0)</f>
        <v>United States</v>
      </c>
      <c r="R591" s="2" t="str">
        <f>_xlfn.XLOOKUP($P591,DASHBOARD!$L$2:$L$150,DASHBOARD!N$2:N$150,"",0)</f>
        <v>North America</v>
      </c>
      <c r="S591" s="2" t="str">
        <f>_xlfn.XLOOKUP($P591,DASHBOARD!$L$2:$L$150,DASHBOARD!O$2:O$150,"",0)</f>
        <v>Americas</v>
      </c>
      <c r="T591" s="2">
        <v>10</v>
      </c>
      <c r="V591" s="2" t="s">
        <v>767</v>
      </c>
      <c r="W591" s="2" t="s">
        <v>767</v>
      </c>
      <c r="Y591" s="2" t="str">
        <f t="shared" si="67"/>
        <v/>
      </c>
      <c r="Z591" s="6">
        <f>_xlfn.XLOOKUP($G591,$AE$578:$AE$599,$AF$578:$AF$599,0,0)</f>
        <v>510000</v>
      </c>
      <c r="AA591" s="43">
        <f>Z591/$AB$600</f>
        <v>9.4237587704012592E-3</v>
      </c>
      <c r="AD591" s="1">
        <v>14</v>
      </c>
      <c r="AE591" s="2" t="s">
        <v>1037</v>
      </c>
      <c r="AF591" s="6">
        <v>510000</v>
      </c>
      <c r="AG591" s="6" cm="1">
        <f t="array" ref="AG591">_xlfn.XLOOKUP($AE591&amp;$C591&amp;$D591,'[1]NBA-Data-1980-2019'!$B$1:$B$16305&amp;'[1]NBA-Data-1980-2019'!$A$1:$A$16305&amp;'[1]NBA-Data-1980-2019'!$D$1:$D$16305,'[1]NBA-Data-1980-2019'!$G$1:$G$16305,"",0)</f>
        <v>510000</v>
      </c>
      <c r="AH591" s="68" cm="1">
        <f t="array" ref="AH591">_xlfn.XLOOKUP($AE591&amp;$C591&amp;$D591,'[1]NBA-Data-1980-2019'!$B$1:$B$16305&amp;'[1]NBA-Data-1980-2019'!$A$1:$A$16305&amp;'[1]NBA-Data-1980-2019'!$D$1:$D$16305,'[1]NBA-Data-1980-2019'!$H$1:$H$16305,"",0)</f>
        <v>301.5</v>
      </c>
      <c r="AI591" s="68" cm="1">
        <f t="array" ref="AI591">_xlfn.XLOOKUP($AE591&amp;$C591&amp;$D591,'[1]NBA-Data-1980-2019'!$B$1:$B$16305&amp;'[1]NBA-Data-1980-2019'!$A$1:$A$16305&amp;'[1]NBA-Data-1980-2019'!$D$1:$D$16305,'[1]NBA-Data-1980-2019'!$F$1:$F$16305,"",0)</f>
        <v>8.3000000000000007</v>
      </c>
      <c r="AJ591" s="68">
        <f>IFERROR(($AH591/SUM(AH578:AH599))*$AI591,"")</f>
        <v>0.12652822861996785</v>
      </c>
    </row>
    <row r="592" spans="1:36" x14ac:dyDescent="0.2">
      <c r="B592" s="1" t="s">
        <v>163</v>
      </c>
      <c r="C592" s="1">
        <v>2000</v>
      </c>
      <c r="D592" s="1" t="s">
        <v>838</v>
      </c>
      <c r="F592" s="2">
        <v>20</v>
      </c>
      <c r="G592" s="2" t="s">
        <v>1019</v>
      </c>
      <c r="H592" s="2" t="s">
        <v>576</v>
      </c>
      <c r="I592" s="4" t="s">
        <v>599</v>
      </c>
      <c r="J592" s="16">
        <f>_xlfn.XLOOKUP($I592,DASHBOARD!$I$2:$I$27,DASHBOARD!$J$2:$J$27,"",0)</f>
        <v>78</v>
      </c>
      <c r="K592" s="23">
        <f>J592/DASHBOARD!$C$3</f>
        <v>1.981203962407925</v>
      </c>
      <c r="L592" s="2">
        <v>190</v>
      </c>
      <c r="M592" s="26">
        <f>L592/DASHBOARD!$C$4</f>
        <v>86.167800453514729</v>
      </c>
      <c r="N592" s="26">
        <f t="shared" si="66"/>
        <v>21.952633724978043</v>
      </c>
      <c r="O592" s="5">
        <v>24188</v>
      </c>
      <c r="P592" s="2" t="s">
        <v>557</v>
      </c>
      <c r="Q592" s="2" t="str">
        <f>_xlfn.XLOOKUP($P592,DASHBOARD!$L$2:$L$150,DASHBOARD!M$2:M$150,"",0)</f>
        <v>United States</v>
      </c>
      <c r="R592" s="2" t="str">
        <f>_xlfn.XLOOKUP($P592,DASHBOARD!$L$2:$L$150,DASHBOARD!N$2:N$150,"",0)</f>
        <v>North America</v>
      </c>
      <c r="S592" s="2" t="str">
        <f>_xlfn.XLOOKUP($P592,DASHBOARD!$L$2:$L$150,DASHBOARD!O$2:O$150,"",0)</f>
        <v>Americas</v>
      </c>
      <c r="T592" s="2">
        <v>10</v>
      </c>
      <c r="V592" s="2" t="s">
        <v>1020</v>
      </c>
      <c r="W592" s="2" t="s">
        <v>1251</v>
      </c>
      <c r="X592" s="2" t="s">
        <v>751</v>
      </c>
      <c r="Y592" s="2" t="str">
        <f t="shared" si="67"/>
        <v>X</v>
      </c>
      <c r="Z592" s="6">
        <f>_xlfn.XLOOKUP($G592,$AE$578:$AE$599,$AF$578:$AF$599,0,0)</f>
        <v>510000</v>
      </c>
      <c r="AA592" s="43">
        <f>Z592/$AB$600</f>
        <v>9.4237587704012592E-3</v>
      </c>
      <c r="AD592" s="1">
        <v>15</v>
      </c>
      <c r="AE592" s="2" t="s">
        <v>1019</v>
      </c>
      <c r="AF592" s="6">
        <v>510000</v>
      </c>
      <c r="AG592" s="6" cm="1">
        <f t="array" ref="AG592">_xlfn.XLOOKUP($AE592&amp;$C592&amp;$D592,'[1]NBA-Data-1980-2019'!$B$1:$B$16305&amp;'[1]NBA-Data-1980-2019'!$A$1:$A$16305&amp;'[1]NBA-Data-1980-2019'!$D$1:$D$16305,'[1]NBA-Data-1980-2019'!$G$1:$G$16305,"",0)</f>
        <v>1100000</v>
      </c>
      <c r="AH592" s="68" cm="1">
        <f t="array" ref="AH592">_xlfn.XLOOKUP($AE592&amp;$C592&amp;$D592,'[1]NBA-Data-1980-2019'!$B$1:$B$16305&amp;'[1]NBA-Data-1980-2019'!$A$1:$A$16305&amp;'[1]NBA-Data-1980-2019'!$D$1:$D$16305,'[1]NBA-Data-1980-2019'!$H$1:$H$16305,"",0)</f>
        <v>1250.5999999999999</v>
      </c>
      <c r="AI592" s="68" cm="1">
        <f t="array" ref="AI592">_xlfn.XLOOKUP($AE592&amp;$C592&amp;$D592,'[1]NBA-Data-1980-2019'!$B$1:$B$16305&amp;'[1]NBA-Data-1980-2019'!$A$1:$A$16305&amp;'[1]NBA-Data-1980-2019'!$D$1:$D$16305,'[1]NBA-Data-1980-2019'!$F$1:$F$16305,"",0)</f>
        <v>10.9</v>
      </c>
      <c r="AJ592" s="68">
        <f>IFERROR(($AH592/SUM(AH578:AH599))*$AI592,"")</f>
        <v>0.68923439411865828</v>
      </c>
    </row>
    <row r="593" spans="1:36" x14ac:dyDescent="0.2">
      <c r="B593" s="1" t="s">
        <v>163</v>
      </c>
      <c r="C593" s="1">
        <v>2000</v>
      </c>
      <c r="D593" s="1" t="s">
        <v>838</v>
      </c>
      <c r="I593" s="4"/>
      <c r="O593" s="5"/>
      <c r="Y593" s="2" t="str">
        <f t="shared" si="67"/>
        <v/>
      </c>
      <c r="Z593" s="6">
        <f>_xlfn.XLOOKUP($G593,$AE$578:$AE$599,$AF$578:$AF$599,0,0)</f>
        <v>0</v>
      </c>
      <c r="AA593" s="43">
        <f>Z593/$AB$600</f>
        <v>0</v>
      </c>
      <c r="AD593" s="1">
        <v>16</v>
      </c>
      <c r="AE593" s="2" t="s">
        <v>1038</v>
      </c>
      <c r="AF593" s="6">
        <v>385000</v>
      </c>
      <c r="AG593" s="6" t="str" cm="1">
        <f t="array" ref="AG593">_xlfn.XLOOKUP($AE593&amp;$C593&amp;$D593,'[1]NBA-Data-1980-2019'!$B$1:$B$16305&amp;'[1]NBA-Data-1980-2019'!$A$1:$A$16305&amp;'[1]NBA-Data-1980-2019'!$D$1:$D$16305,'[1]NBA-Data-1980-2019'!$G$1:$G$16305,"",0)</f>
        <v/>
      </c>
      <c r="AH593" s="68" t="str" cm="1">
        <f t="array" ref="AH593">_xlfn.XLOOKUP($AE593&amp;$C593&amp;$D593,'[1]NBA-Data-1980-2019'!$B$1:$B$16305&amp;'[1]NBA-Data-1980-2019'!$A$1:$A$16305&amp;'[1]NBA-Data-1980-2019'!$D$1:$D$16305,'[1]NBA-Data-1980-2019'!$H$1:$H$16305,"",0)</f>
        <v/>
      </c>
      <c r="AI593" s="68" t="str" cm="1">
        <f t="array" ref="AI593">_xlfn.XLOOKUP($AE593&amp;$C593&amp;$D593,'[1]NBA-Data-1980-2019'!$B$1:$B$16305&amp;'[1]NBA-Data-1980-2019'!$A$1:$A$16305&amp;'[1]NBA-Data-1980-2019'!$D$1:$D$16305,'[1]NBA-Data-1980-2019'!$F$1:$F$16305,"",0)</f>
        <v/>
      </c>
      <c r="AJ593" s="68" t="str">
        <f>IFERROR(($AH593/SUM(AH578:AH599))*$AI593,"")</f>
        <v/>
      </c>
    </row>
    <row r="594" spans="1:36" x14ac:dyDescent="0.2">
      <c r="B594" s="1" t="s">
        <v>163</v>
      </c>
      <c r="C594" s="1">
        <v>2000</v>
      </c>
      <c r="D594" s="1" t="s">
        <v>838</v>
      </c>
      <c r="I594" s="4"/>
      <c r="O594" s="5"/>
      <c r="Y594" s="2" t="str">
        <f t="shared" si="67"/>
        <v/>
      </c>
      <c r="Z594" s="6">
        <f>_xlfn.XLOOKUP($G594,$AE$578:$AE$599,$AF$578:$AF$599,0,0)</f>
        <v>0</v>
      </c>
      <c r="AA594" s="43">
        <f>Z594/$AB$600</f>
        <v>0</v>
      </c>
      <c r="AD594" s="1">
        <v>17</v>
      </c>
      <c r="AE594" s="2" t="s">
        <v>1032</v>
      </c>
      <c r="AF594" s="6">
        <v>301875</v>
      </c>
      <c r="AG594" s="6" cm="1">
        <f t="array" ref="AG594">_xlfn.XLOOKUP($AE594&amp;$C594&amp;$D594,'[1]NBA-Data-1980-2019'!$B$1:$B$16305&amp;'[1]NBA-Data-1980-2019'!$A$1:$A$16305&amp;'[1]NBA-Data-1980-2019'!$D$1:$D$16305,'[1]NBA-Data-1980-2019'!$G$1:$G$16305,"",0)</f>
        <v>301875</v>
      </c>
      <c r="AH594" s="68" cm="1">
        <f t="array" ref="AH594">_xlfn.XLOOKUP($AE594&amp;$C594&amp;$D594,'[1]NBA-Data-1980-2019'!$B$1:$B$16305&amp;'[1]NBA-Data-1980-2019'!$A$1:$A$16305&amp;'[1]NBA-Data-1980-2019'!$D$1:$D$16305,'[1]NBA-Data-1980-2019'!$H$1:$H$16305,"",0)</f>
        <v>185.6</v>
      </c>
      <c r="AI594" s="68" cm="1">
        <f t="array" ref="AI594">_xlfn.XLOOKUP($AE594&amp;$C594&amp;$D594,'[1]NBA-Data-1980-2019'!$B$1:$B$16305&amp;'[1]NBA-Data-1980-2019'!$A$1:$A$16305&amp;'[1]NBA-Data-1980-2019'!$D$1:$D$16305,'[1]NBA-Data-1980-2019'!$F$1:$F$16305,"",0)</f>
        <v>2.7</v>
      </c>
      <c r="AJ594" s="68">
        <f>IFERROR(($AH594/SUM(AH578:AH599))*$AI594,"")</f>
        <v>2.5337499620786942E-2</v>
      </c>
    </row>
    <row r="595" spans="1:36" x14ac:dyDescent="0.2">
      <c r="B595" s="1" t="s">
        <v>163</v>
      </c>
      <c r="C595" s="1">
        <v>2000</v>
      </c>
      <c r="D595" s="1" t="s">
        <v>838</v>
      </c>
      <c r="I595" s="4"/>
      <c r="O595" s="5"/>
      <c r="Y595" s="2" t="str">
        <f t="shared" si="67"/>
        <v/>
      </c>
      <c r="Z595" s="6">
        <f>_xlfn.XLOOKUP($G595,$AE$578:$AE$599,$AF$578:$AF$599,0,0)</f>
        <v>0</v>
      </c>
      <c r="AA595" s="43">
        <f>Z595/$AB$600</f>
        <v>0</v>
      </c>
      <c r="AD595" s="1">
        <v>18</v>
      </c>
      <c r="AE595" s="2" t="s">
        <v>1039</v>
      </c>
      <c r="AF595" s="6">
        <v>5000</v>
      </c>
      <c r="AG595" s="6" t="str" cm="1">
        <f t="array" ref="AG595">_xlfn.XLOOKUP($AE595&amp;$C595&amp;$D595,'[1]NBA-Data-1980-2019'!$B$1:$B$16305&amp;'[1]NBA-Data-1980-2019'!$A$1:$A$16305&amp;'[1]NBA-Data-1980-2019'!$D$1:$D$16305,'[1]NBA-Data-1980-2019'!$G$1:$G$16305,"",0)</f>
        <v/>
      </c>
      <c r="AH595" s="68" t="str" cm="1">
        <f t="array" ref="AH595">_xlfn.XLOOKUP($AE595&amp;$C595&amp;$D595,'[1]NBA-Data-1980-2019'!$B$1:$B$16305&amp;'[1]NBA-Data-1980-2019'!$A$1:$A$16305&amp;'[1]NBA-Data-1980-2019'!$D$1:$D$16305,'[1]NBA-Data-1980-2019'!$H$1:$H$16305,"",0)</f>
        <v/>
      </c>
      <c r="AI595" s="68" t="str" cm="1">
        <f t="array" ref="AI595">_xlfn.XLOOKUP($AE595&amp;$C595&amp;$D595,'[1]NBA-Data-1980-2019'!$B$1:$B$16305&amp;'[1]NBA-Data-1980-2019'!$A$1:$A$16305&amp;'[1]NBA-Data-1980-2019'!$D$1:$D$16305,'[1]NBA-Data-1980-2019'!$F$1:$F$16305,"",0)</f>
        <v/>
      </c>
      <c r="AJ595" s="68" t="str">
        <f>IFERROR(($AH595/SUM(AH578:AH599))*$AI595,"")</f>
        <v/>
      </c>
    </row>
    <row r="596" spans="1:36" x14ac:dyDescent="0.2">
      <c r="B596" s="1" t="s">
        <v>163</v>
      </c>
      <c r="C596" s="1">
        <v>2000</v>
      </c>
      <c r="D596" s="1" t="s">
        <v>838</v>
      </c>
      <c r="I596" s="4"/>
      <c r="O596" s="5"/>
      <c r="Y596" s="2" t="str">
        <f t="shared" si="67"/>
        <v/>
      </c>
      <c r="Z596" s="6">
        <f>_xlfn.XLOOKUP($G596,$AE$578:$AE$599,$AF$578:$AF$599,0,0)</f>
        <v>0</v>
      </c>
      <c r="AA596" s="43">
        <f>Z596/$AB$600</f>
        <v>0</v>
      </c>
      <c r="AD596" s="1">
        <v>19</v>
      </c>
      <c r="AF596" s="6"/>
      <c r="AG596" s="6" t="str" cm="1">
        <f t="array" ref="AG596">_xlfn.XLOOKUP($AE596&amp;$C596&amp;$D596,'[1]NBA-Data-1980-2019'!$B$1:$B$16305&amp;'[1]NBA-Data-1980-2019'!$A$1:$A$16305&amp;'[1]NBA-Data-1980-2019'!$D$1:$D$16305,'[1]NBA-Data-1980-2019'!$G$1:$G$16305,"",0)</f>
        <v/>
      </c>
      <c r="AH596" s="68" t="str" cm="1">
        <f t="array" ref="AH596">_xlfn.XLOOKUP($AE596&amp;$C596&amp;$D596,'[1]NBA-Data-1980-2019'!$B$1:$B$16305&amp;'[1]NBA-Data-1980-2019'!$A$1:$A$16305&amp;'[1]NBA-Data-1980-2019'!$D$1:$D$16305,'[1]NBA-Data-1980-2019'!$H$1:$H$16305,"",0)</f>
        <v/>
      </c>
      <c r="AI596" s="68" t="str" cm="1">
        <f t="array" ref="AI596">_xlfn.XLOOKUP($AE596&amp;$C596&amp;$D596,'[1]NBA-Data-1980-2019'!$B$1:$B$16305&amp;'[1]NBA-Data-1980-2019'!$A$1:$A$16305&amp;'[1]NBA-Data-1980-2019'!$D$1:$D$16305,'[1]NBA-Data-1980-2019'!$F$1:$F$16305,"",0)</f>
        <v/>
      </c>
      <c r="AJ596" s="68" t="str">
        <f>IFERROR(($AH596/SUM(AH578:AH599))*$AI596,"")</f>
        <v/>
      </c>
    </row>
    <row r="597" spans="1:36" x14ac:dyDescent="0.2">
      <c r="B597" s="1" t="s">
        <v>163</v>
      </c>
      <c r="C597" s="1">
        <v>2000</v>
      </c>
      <c r="D597" s="1" t="s">
        <v>838</v>
      </c>
      <c r="I597" s="4"/>
      <c r="O597" s="5"/>
      <c r="Y597" s="2" t="str">
        <f t="shared" si="67"/>
        <v/>
      </c>
      <c r="Z597" s="6">
        <f>_xlfn.XLOOKUP($G597,$AE$578:$AE$599,$AF$578:$AF$599,0,0)</f>
        <v>0</v>
      </c>
      <c r="AA597" s="43">
        <f>Z597/$AB$600</f>
        <v>0</v>
      </c>
      <c r="AD597" s="1">
        <v>20</v>
      </c>
      <c r="AF597" s="6"/>
      <c r="AG597" s="6" t="str" cm="1">
        <f t="array" ref="AG597">_xlfn.XLOOKUP($AE597&amp;$C597&amp;$D597,'[1]NBA-Data-1980-2019'!$B$1:$B$16305&amp;'[1]NBA-Data-1980-2019'!$A$1:$A$16305&amp;'[1]NBA-Data-1980-2019'!$D$1:$D$16305,'[1]NBA-Data-1980-2019'!$G$1:$G$16305,"",0)</f>
        <v/>
      </c>
      <c r="AH597" s="68" t="str" cm="1">
        <f t="array" ref="AH597">_xlfn.XLOOKUP($AE597&amp;$C597&amp;$D597,'[1]NBA-Data-1980-2019'!$B$1:$B$16305&amp;'[1]NBA-Data-1980-2019'!$A$1:$A$16305&amp;'[1]NBA-Data-1980-2019'!$D$1:$D$16305,'[1]NBA-Data-1980-2019'!$H$1:$H$16305,"",0)</f>
        <v/>
      </c>
      <c r="AI597" s="68" t="str" cm="1">
        <f t="array" ref="AI597">_xlfn.XLOOKUP($AE597&amp;$C597&amp;$D597,'[1]NBA-Data-1980-2019'!$B$1:$B$16305&amp;'[1]NBA-Data-1980-2019'!$A$1:$A$16305&amp;'[1]NBA-Data-1980-2019'!$D$1:$D$16305,'[1]NBA-Data-1980-2019'!$F$1:$F$16305,"",0)</f>
        <v/>
      </c>
      <c r="AJ597" s="68" t="str">
        <f>IFERROR(($AH597/SUM(AH578:AH599))*$AI597,"")</f>
        <v/>
      </c>
    </row>
    <row r="598" spans="1:36" x14ac:dyDescent="0.2">
      <c r="B598" s="1" t="s">
        <v>163</v>
      </c>
      <c r="C598" s="1">
        <v>2000</v>
      </c>
      <c r="D598" s="1" t="s">
        <v>838</v>
      </c>
      <c r="I598" s="4"/>
      <c r="O598" s="5"/>
      <c r="Y598" s="2" t="str">
        <f t="shared" si="67"/>
        <v/>
      </c>
      <c r="Z598" s="6">
        <f>_xlfn.XLOOKUP($G598,$AE$578:$AE$599,$AF$578:$AF$599,0,0)</f>
        <v>0</v>
      </c>
      <c r="AA598" s="43">
        <f>Z598/$AB$600</f>
        <v>0</v>
      </c>
      <c r="AD598" s="1">
        <v>21</v>
      </c>
      <c r="AG598" s="6" t="str" cm="1">
        <f t="array" ref="AG598">_xlfn.XLOOKUP($AE598&amp;$C598&amp;$D598,'[1]NBA-Data-1980-2019'!$B$1:$B$16305&amp;'[1]NBA-Data-1980-2019'!$A$1:$A$16305&amp;'[1]NBA-Data-1980-2019'!$D$1:$D$16305,'[1]NBA-Data-1980-2019'!$G$1:$G$16305,"",0)</f>
        <v/>
      </c>
      <c r="AH598" s="68" t="str" cm="1">
        <f t="array" ref="AH598">_xlfn.XLOOKUP($AE598&amp;$C598&amp;$D598,'[1]NBA-Data-1980-2019'!$B$1:$B$16305&amp;'[1]NBA-Data-1980-2019'!$A$1:$A$16305&amp;'[1]NBA-Data-1980-2019'!$D$1:$D$16305,'[1]NBA-Data-1980-2019'!$H$1:$H$16305,"",0)</f>
        <v/>
      </c>
      <c r="AI598" s="68" t="str" cm="1">
        <f t="array" ref="AI598">_xlfn.XLOOKUP($AE598&amp;$C598&amp;$D598,'[1]NBA-Data-1980-2019'!$B$1:$B$16305&amp;'[1]NBA-Data-1980-2019'!$A$1:$A$16305&amp;'[1]NBA-Data-1980-2019'!$D$1:$D$16305,'[1]NBA-Data-1980-2019'!$F$1:$F$16305,"",0)</f>
        <v/>
      </c>
      <c r="AJ598" s="68" t="str">
        <f>IFERROR(($AH598/SUM(AH578:AH599))*$AI598,"")</f>
        <v/>
      </c>
    </row>
    <row r="599" spans="1:36" x14ac:dyDescent="0.2">
      <c r="B599" s="1" t="s">
        <v>163</v>
      </c>
      <c r="C599" s="1">
        <v>2000</v>
      </c>
      <c r="D599" s="1" t="s">
        <v>838</v>
      </c>
      <c r="I599" s="4"/>
      <c r="O599" s="5"/>
      <c r="Y599" s="2" t="str">
        <f t="shared" si="67"/>
        <v/>
      </c>
      <c r="Z599" s="6">
        <f>_xlfn.XLOOKUP($G599,$AE$578:$AE$599,$AF$578:$AF$599,0,0)</f>
        <v>0</v>
      </c>
      <c r="AA599" s="43">
        <f>Z599/$AB$600</f>
        <v>0</v>
      </c>
      <c r="AD599" s="1">
        <v>22</v>
      </c>
      <c r="AG599" s="6" t="str" cm="1">
        <f t="array" ref="AG599">_xlfn.XLOOKUP($AE599&amp;$C599&amp;$D599,'[1]NBA-Data-1980-2019'!$B$1:$B$16305&amp;'[1]NBA-Data-1980-2019'!$A$1:$A$16305&amp;'[1]NBA-Data-1980-2019'!$D$1:$D$16305,'[1]NBA-Data-1980-2019'!$G$1:$G$16305,"",0)</f>
        <v/>
      </c>
      <c r="AH599" s="68" t="str" cm="1">
        <f t="array" ref="AH599">_xlfn.XLOOKUP($AE599&amp;$C599&amp;$D599,'[1]NBA-Data-1980-2019'!$B$1:$B$16305&amp;'[1]NBA-Data-1980-2019'!$A$1:$A$16305&amp;'[1]NBA-Data-1980-2019'!$D$1:$D$16305,'[1]NBA-Data-1980-2019'!$H$1:$H$16305,"",0)</f>
        <v/>
      </c>
      <c r="AI599" s="68" t="str" cm="1">
        <f t="array" ref="AI599">_xlfn.XLOOKUP($AE599&amp;$C599&amp;$D599,'[1]NBA-Data-1980-2019'!$B$1:$B$16305&amp;'[1]NBA-Data-1980-2019'!$A$1:$A$16305&amp;'[1]NBA-Data-1980-2019'!$D$1:$D$16305,'[1]NBA-Data-1980-2019'!$F$1:$F$16305,"",0)</f>
        <v/>
      </c>
      <c r="AJ599" s="68" t="str">
        <f>IFERROR(($AH599/SUM(AH578:AH599))*$AI599,"")</f>
        <v/>
      </c>
    </row>
    <row r="600" spans="1:36" x14ac:dyDescent="0.2">
      <c r="B600" s="1" t="s">
        <v>163</v>
      </c>
      <c r="C600" s="1">
        <v>2000</v>
      </c>
      <c r="D600" s="1" t="s">
        <v>838</v>
      </c>
      <c r="E600" s="1"/>
      <c r="F600" s="1"/>
      <c r="G600" s="1"/>
      <c r="H600" s="1"/>
      <c r="I600" s="1"/>
      <c r="J600" s="36"/>
      <c r="K600" s="36"/>
      <c r="L600" s="1"/>
      <c r="M600" s="1"/>
      <c r="N600" s="1"/>
      <c r="O600" s="1"/>
      <c r="P600" s="1"/>
      <c r="Q600" s="1"/>
      <c r="R600" s="1"/>
      <c r="S600" s="1"/>
      <c r="T600" s="1"/>
      <c r="U600" s="1"/>
      <c r="V600" s="1"/>
      <c r="W600" s="1"/>
      <c r="X600" s="1"/>
      <c r="Y600" s="1"/>
      <c r="AA600" s="41">
        <f>SUM(AA578:AA599)</f>
        <v>0.99999999999999989</v>
      </c>
      <c r="AB600" s="37">
        <f>SUM(Z578:Z599)</f>
        <v>54118533</v>
      </c>
      <c r="AC600" s="1"/>
      <c r="AE600" s="37">
        <f>AG600-AF600</f>
        <v>-18663938</v>
      </c>
      <c r="AF600" s="37">
        <f>SUM(AF578:AF599)</f>
        <v>55508533</v>
      </c>
      <c r="AG600" s="37">
        <f>SUM(AG578:AG599)</f>
        <v>36844595</v>
      </c>
      <c r="AH600" s="69">
        <f>SUM(AH578:AH599)</f>
        <v>19777.8</v>
      </c>
      <c r="AI600" s="69">
        <f>SUM(AI578:AI599)</f>
        <v>181.29999999999998</v>
      </c>
      <c r="AJ600" s="69">
        <f>SUM(AJ578:AJ599)</f>
        <v>16.348043766242956</v>
      </c>
    </row>
    <row r="602" spans="1:36" ht="17" thickBot="1" x14ac:dyDescent="0.25"/>
    <row r="603" spans="1:36" ht="17" thickBot="1" x14ac:dyDescent="0.25">
      <c r="A603" s="3">
        <v>24</v>
      </c>
      <c r="B603" s="1" t="str">
        <f>B$1</f>
        <v>YEAR</v>
      </c>
      <c r="C603" s="1" t="str">
        <f>C$1</f>
        <v>YEAR</v>
      </c>
      <c r="D603" s="1" t="str">
        <f>D$1</f>
        <v>TEAM</v>
      </c>
      <c r="F603" s="1" t="str">
        <f t="shared" ref="F603:Z603" si="68">F$1</f>
        <v>NUMBER</v>
      </c>
      <c r="G603" s="1" t="str">
        <f t="shared" si="68"/>
        <v>PLAYER</v>
      </c>
      <c r="H603" s="1" t="str">
        <f t="shared" si="68"/>
        <v>POS</v>
      </c>
      <c r="I603" s="1" t="str">
        <f t="shared" si="68"/>
        <v>HEIGHT</v>
      </c>
      <c r="J603" s="1" t="str">
        <f t="shared" si="68"/>
        <v>HEIGHT (IN)</v>
      </c>
      <c r="K603" s="1" t="str">
        <f t="shared" si="68"/>
        <v>HEIGHT (M)</v>
      </c>
      <c r="L603" s="1" t="str">
        <f t="shared" si="68"/>
        <v>WEIGHT (LBS)</v>
      </c>
      <c r="M603" s="1" t="str">
        <f t="shared" si="68"/>
        <v>WEIGHT (KG)</v>
      </c>
      <c r="N603" s="1" t="str">
        <f t="shared" si="68"/>
        <v>BMI</v>
      </c>
      <c r="O603" s="1" t="str">
        <f t="shared" si="68"/>
        <v>BIRTH DATE</v>
      </c>
      <c r="P603" s="1" t="str">
        <f t="shared" si="68"/>
        <v>NATION</v>
      </c>
      <c r="Q603" s="1" t="str">
        <f t="shared" si="68"/>
        <v>COUNTRY</v>
      </c>
      <c r="R603" s="1" t="str">
        <f t="shared" si="68"/>
        <v>CONTINENT</v>
      </c>
      <c r="S603" s="1" t="str">
        <f t="shared" si="68"/>
        <v>GLOBAL REGION</v>
      </c>
      <c r="T603" s="1" t="str">
        <f t="shared" si="68"/>
        <v>EXPERIENCE</v>
      </c>
      <c r="U603" s="1"/>
      <c r="V603" s="1" t="str">
        <f t="shared" si="68"/>
        <v>COLLEGE</v>
      </c>
      <c r="W603" s="1" t="str">
        <f t="shared" si="68"/>
        <v>COLLEGE1</v>
      </c>
      <c r="X603" s="1" t="str">
        <f t="shared" si="68"/>
        <v>COLLEGE2</v>
      </c>
      <c r="Y603" s="1" t="str">
        <f t="shared" si="68"/>
        <v>TRANSFER</v>
      </c>
      <c r="Z603" s="1" t="str">
        <f t="shared" si="68"/>
        <v>SALARY</v>
      </c>
      <c r="AA603" s="1" t="s">
        <v>1264</v>
      </c>
      <c r="AD603" s="1" t="str">
        <f>AD$1</f>
        <v>Rk</v>
      </c>
      <c r="AE603" s="1" t="str">
        <f>AE$1</f>
        <v>PLAYER</v>
      </c>
      <c r="AF603" s="1" t="str">
        <f>AF$1</f>
        <v>SALARY - BR</v>
      </c>
      <c r="AG603" s="1" t="str">
        <f>AG$1</f>
        <v>SALARY - KAGGLE</v>
      </c>
      <c r="AH603" s="67" t="str">
        <f>AH$1</f>
        <v>TTL MP</v>
      </c>
      <c r="AI603" s="67" t="str">
        <f>AI$1</f>
        <v>PER</v>
      </c>
      <c r="AJ603" s="67" t="str">
        <f>AJ$1</f>
        <v>WTD-MP-PER</v>
      </c>
    </row>
    <row r="604" spans="1:36" ht="17" thickBot="1" x14ac:dyDescent="0.25">
      <c r="A604" s="3" t="s">
        <v>788</v>
      </c>
      <c r="B604" s="1" t="s">
        <v>170</v>
      </c>
      <c r="C604" s="1">
        <v>1999</v>
      </c>
      <c r="D604" s="1" t="s">
        <v>788</v>
      </c>
      <c r="F604" s="2">
        <v>33</v>
      </c>
      <c r="G604" s="2" t="s">
        <v>1040</v>
      </c>
      <c r="H604" s="2" t="s">
        <v>556</v>
      </c>
      <c r="I604" s="4" t="s">
        <v>603</v>
      </c>
      <c r="J604" s="16">
        <f>_xlfn.XLOOKUP($I604,DASHBOARD!$I$2:$I$27,DASHBOARD!$J$2:$J$27,"",0)</f>
        <v>76</v>
      </c>
      <c r="K604" s="23">
        <f>J604/DASHBOARD!$C$3</f>
        <v>1.9304038608077216</v>
      </c>
      <c r="L604" s="2">
        <v>195</v>
      </c>
      <c r="M604" s="26">
        <f>L604/DASHBOARD!$C$4</f>
        <v>88.435374149659864</v>
      </c>
      <c r="N604" s="26">
        <f t="shared" ref="N604:N617" si="69">M604/(K604^2)</f>
        <v>23.731744422145589</v>
      </c>
      <c r="O604" s="5">
        <v>27472</v>
      </c>
      <c r="P604" s="2" t="s">
        <v>557</v>
      </c>
      <c r="Q604" s="2" t="str">
        <f>_xlfn.XLOOKUP($P604,DASHBOARD!$L$2:$L$150,DASHBOARD!M$2:M$150,"",0)</f>
        <v>United States</v>
      </c>
      <c r="R604" s="2" t="str">
        <f>_xlfn.XLOOKUP($P604,DASHBOARD!$L$2:$L$150,DASHBOARD!N$2:N$150,"",0)</f>
        <v>North America</v>
      </c>
      <c r="S604" s="2" t="str">
        <f>_xlfn.XLOOKUP($P604,DASHBOARD!$L$2:$L$150,DASHBOARD!O$2:O$150,"",0)</f>
        <v>Americas</v>
      </c>
      <c r="T604" s="2">
        <v>1</v>
      </c>
      <c r="V604" s="2" t="s">
        <v>1041</v>
      </c>
      <c r="W604" s="2" t="s">
        <v>1041</v>
      </c>
      <c r="Y604" s="2" t="str">
        <f t="shared" ref="Y604:Y625" si="70">IF(X604="","","X")</f>
        <v/>
      </c>
      <c r="Z604" s="6">
        <f>_xlfn.XLOOKUP($G604,$AE$604:$AE$625,$AF$604:$AF$625,0,0)</f>
        <v>2472000</v>
      </c>
      <c r="AA604" s="43">
        <f>Z604/$AB$626</f>
        <v>5.6591925719526155E-2</v>
      </c>
      <c r="AD604" s="1">
        <v>1</v>
      </c>
      <c r="AE604" s="2" t="s">
        <v>1002</v>
      </c>
      <c r="AF604" s="6">
        <v>14841000</v>
      </c>
      <c r="AG604" s="6" cm="1">
        <f t="array" ref="AG604">_xlfn.XLOOKUP($AE604&amp;$C604&amp;$D604,'[1]NBA-Data-1980-2019'!$B$1:$B$16305&amp;'[1]NBA-Data-1980-2019'!$A$1:$A$16305&amp;'[1]NBA-Data-1980-2019'!$D$1:$D$16305,'[1]NBA-Data-1980-2019'!$G$1:$G$16305,"",0)</f>
        <v>14841000</v>
      </c>
      <c r="AH604" s="68" cm="1">
        <f t="array" ref="AH604">_xlfn.XLOOKUP($AE604&amp;$C604&amp;$D604,'[1]NBA-Data-1980-2019'!$B$1:$B$16305&amp;'[1]NBA-Data-1980-2019'!$A$1:$A$16305&amp;'[1]NBA-Data-1980-2019'!$D$1:$D$16305,'[1]NBA-Data-1980-2019'!$H$1:$H$16305,"",0)</f>
        <v>1553.3</v>
      </c>
      <c r="AI604" s="68" cm="1">
        <f t="array" ref="AI604">_xlfn.XLOOKUP($AE604&amp;$C604&amp;$D604,'[1]NBA-Data-1980-2019'!$B$1:$B$16305&amp;'[1]NBA-Data-1980-2019'!$A$1:$A$16305&amp;'[1]NBA-Data-1980-2019'!$D$1:$D$16305,'[1]NBA-Data-1980-2019'!$F$1:$F$16305,"",0)</f>
        <v>24.9</v>
      </c>
      <c r="AJ604" s="68">
        <f>IFERROR(($AH604/SUM(AH604:AH625))*$AI604,"")</f>
        <v>3.2031578424308678</v>
      </c>
    </row>
    <row r="605" spans="1:36" x14ac:dyDescent="0.2">
      <c r="B605" s="1" t="s">
        <v>170</v>
      </c>
      <c r="C605" s="1">
        <v>1999</v>
      </c>
      <c r="D605" s="1" t="s">
        <v>788</v>
      </c>
      <c r="F605" s="2">
        <v>21</v>
      </c>
      <c r="G605" s="2" t="s">
        <v>801</v>
      </c>
      <c r="H605" s="2" t="s">
        <v>566</v>
      </c>
      <c r="I605" s="4" t="s">
        <v>1149</v>
      </c>
      <c r="J605" s="16">
        <f>_xlfn.XLOOKUP($I605,DASHBOARD!$I$2:$I$27,DASHBOARD!$J$2:$J$27,"",0)</f>
        <v>83</v>
      </c>
      <c r="K605" s="23">
        <f>J605/DASHBOARD!$C$3</f>
        <v>2.1082042164084331</v>
      </c>
      <c r="L605" s="2">
        <v>250</v>
      </c>
      <c r="M605" s="26">
        <f>L605/DASHBOARD!$C$4</f>
        <v>113.37868480725623</v>
      </c>
      <c r="N605" s="26">
        <f t="shared" si="69"/>
        <v>25.509741613779099</v>
      </c>
      <c r="O605" s="5">
        <v>27875</v>
      </c>
      <c r="P605" s="2" t="s">
        <v>802</v>
      </c>
      <c r="Q605" s="2" t="str">
        <f>_xlfn.XLOOKUP($P605,DASHBOARD!$L$2:$L$150,DASHBOARD!M$2:M$150,"",0)</f>
        <v>Virgin Islands (US)</v>
      </c>
      <c r="R605" s="2" t="str">
        <f>_xlfn.XLOOKUP($P605,DASHBOARD!$L$2:$L$150,DASHBOARD!N$2:N$150,"",0)</f>
        <v>North America</v>
      </c>
      <c r="S605" s="2" t="str">
        <f>_xlfn.XLOOKUP($P605,DASHBOARD!$L$2:$L$150,DASHBOARD!O$2:O$150,"",0)</f>
        <v>Caribbean</v>
      </c>
      <c r="T605" s="2">
        <v>1</v>
      </c>
      <c r="V605" s="2" t="s">
        <v>642</v>
      </c>
      <c r="W605" s="2" t="s">
        <v>642</v>
      </c>
      <c r="Y605" s="2" t="str">
        <f t="shared" si="70"/>
        <v/>
      </c>
      <c r="Z605" s="6">
        <f>_xlfn.XLOOKUP($G605,$AE$604:$AE$625,$AF$604:$AF$625,0,0)</f>
        <v>3413000</v>
      </c>
      <c r="AA605" s="43">
        <f>Z605/$AB$626</f>
        <v>7.8134402298035102E-2</v>
      </c>
      <c r="AD605" s="1">
        <v>2</v>
      </c>
      <c r="AE605" s="2" t="s">
        <v>1044</v>
      </c>
      <c r="AF605" s="6">
        <v>5333000</v>
      </c>
      <c r="AG605" s="6" cm="1">
        <f t="array" ref="AG605">_xlfn.XLOOKUP($AE605&amp;$C605&amp;$D605,'[1]NBA-Data-1980-2019'!$B$1:$B$16305&amp;'[1]NBA-Data-1980-2019'!$A$1:$A$16305&amp;'[1]NBA-Data-1980-2019'!$D$1:$D$16305,'[1]NBA-Data-1980-2019'!$G$1:$G$16305,"",0)</f>
        <v>5333000</v>
      </c>
      <c r="AH605" s="68" cm="1">
        <f t="array" ref="AH605">_xlfn.XLOOKUP($AE605&amp;$C605&amp;$D605,'[1]NBA-Data-1980-2019'!$B$1:$B$16305&amp;'[1]NBA-Data-1980-2019'!$A$1:$A$16305&amp;'[1]NBA-Data-1980-2019'!$D$1:$D$16305,'[1]NBA-Data-1980-2019'!$H$1:$H$16305,"",0)</f>
        <v>1510</v>
      </c>
      <c r="AI605" s="68" cm="1">
        <f t="array" ref="AI605">_xlfn.XLOOKUP($AE605&amp;$C605&amp;$D605,'[1]NBA-Data-1980-2019'!$B$1:$B$16305&amp;'[1]NBA-Data-1980-2019'!$A$1:$A$16305&amp;'[1]NBA-Data-1980-2019'!$D$1:$D$16305,'[1]NBA-Data-1980-2019'!$F$1:$F$16305,"",0)</f>
        <v>12.6</v>
      </c>
      <c r="AJ605" s="68">
        <f>IFERROR(($AH605/SUM(AH604:AH625))*$AI605,"")</f>
        <v>1.5756913215235162</v>
      </c>
    </row>
    <row r="606" spans="1:36" x14ac:dyDescent="0.2">
      <c r="B606" s="1" t="s">
        <v>170</v>
      </c>
      <c r="C606" s="1">
        <v>1999</v>
      </c>
      <c r="D606" s="1" t="s">
        <v>788</v>
      </c>
      <c r="F606" s="2">
        <v>17</v>
      </c>
      <c r="G606" s="2" t="s">
        <v>1042</v>
      </c>
      <c r="H606" s="2" t="s">
        <v>576</v>
      </c>
      <c r="I606" s="4" t="s">
        <v>601</v>
      </c>
      <c r="J606" s="16">
        <f>_xlfn.XLOOKUP($I606,DASHBOARD!$I$2:$I$27,DASHBOARD!$J$2:$J$27,"",0)</f>
        <v>77</v>
      </c>
      <c r="K606" s="23">
        <f>J606/DASHBOARD!$C$3</f>
        <v>1.9558039116078234</v>
      </c>
      <c r="L606" s="2">
        <v>210</v>
      </c>
      <c r="M606" s="26">
        <f>L606/DASHBOARD!$C$4</f>
        <v>95.238095238095241</v>
      </c>
      <c r="N606" s="26">
        <f t="shared" si="69"/>
        <v>24.897748757117956</v>
      </c>
      <c r="O606" s="5">
        <v>23341</v>
      </c>
      <c r="P606" s="2" t="s">
        <v>557</v>
      </c>
      <c r="Q606" s="2" t="str">
        <f>_xlfn.XLOOKUP($P606,DASHBOARD!$L$2:$L$150,DASHBOARD!M$2:M$150,"",0)</f>
        <v>United States</v>
      </c>
      <c r="R606" s="2" t="str">
        <f>_xlfn.XLOOKUP($P606,DASHBOARD!$L$2:$L$150,DASHBOARD!N$2:N$150,"",0)</f>
        <v>North America</v>
      </c>
      <c r="S606" s="2" t="str">
        <f>_xlfn.XLOOKUP($P606,DASHBOARD!$L$2:$L$150,DASHBOARD!O$2:O$150,"",0)</f>
        <v>Americas</v>
      </c>
      <c r="T606" s="2">
        <v>8</v>
      </c>
      <c r="V606" s="2" t="s">
        <v>1043</v>
      </c>
      <c r="W606" s="2" t="s">
        <v>1043</v>
      </c>
      <c r="Y606" s="2" t="str">
        <f t="shared" si="70"/>
        <v/>
      </c>
      <c r="Z606" s="6">
        <f>_xlfn.XLOOKUP($G606,$AE$604:$AE$625,$AF$604:$AF$625,0,0)</f>
        <v>1750000</v>
      </c>
      <c r="AA606" s="43">
        <f>Z606/$AB$626</f>
        <v>4.0063054210829604E-2</v>
      </c>
      <c r="AD606" s="1">
        <v>3</v>
      </c>
      <c r="AE606" s="2" t="s">
        <v>1056</v>
      </c>
      <c r="AF606" s="11">
        <v>4375143</v>
      </c>
      <c r="AG606" s="6" t="str" cm="1">
        <f t="array" ref="AG606">_xlfn.XLOOKUP($AE606&amp;$C606&amp;$D606,'[1]NBA-Data-1980-2019'!$B$1:$B$16305&amp;'[1]NBA-Data-1980-2019'!$A$1:$A$16305&amp;'[1]NBA-Data-1980-2019'!$D$1:$D$16305,'[1]NBA-Data-1980-2019'!$G$1:$G$16305,"",0)</f>
        <v/>
      </c>
      <c r="AH606" s="68" t="str" cm="1">
        <f t="array" ref="AH606">_xlfn.XLOOKUP($AE606&amp;$C606&amp;$D606,'[1]NBA-Data-1980-2019'!$B$1:$B$16305&amp;'[1]NBA-Data-1980-2019'!$A$1:$A$16305&amp;'[1]NBA-Data-1980-2019'!$D$1:$D$16305,'[1]NBA-Data-1980-2019'!$H$1:$H$16305,"",0)</f>
        <v/>
      </c>
      <c r="AI606" s="68" t="str" cm="1">
        <f t="array" ref="AI606">_xlfn.XLOOKUP($AE606&amp;$C606&amp;$D606,'[1]NBA-Data-1980-2019'!$B$1:$B$16305&amp;'[1]NBA-Data-1980-2019'!$A$1:$A$16305&amp;'[1]NBA-Data-1980-2019'!$D$1:$D$16305,'[1]NBA-Data-1980-2019'!$F$1:$F$16305,"",0)</f>
        <v/>
      </c>
      <c r="AJ606" s="68" t="str">
        <f>IFERROR(($AH606/SUM(AH604:AH625))*$AI606,"")</f>
        <v/>
      </c>
    </row>
    <row r="607" spans="1:36" x14ac:dyDescent="0.2">
      <c r="B607" s="1" t="s">
        <v>170</v>
      </c>
      <c r="C607" s="1">
        <v>1999</v>
      </c>
      <c r="D607" s="1" t="s">
        <v>788</v>
      </c>
      <c r="F607" s="2">
        <v>32</v>
      </c>
      <c r="G607" s="2" t="s">
        <v>1044</v>
      </c>
      <c r="H607" s="2" t="s">
        <v>570</v>
      </c>
      <c r="I607" s="4" t="s">
        <v>600</v>
      </c>
      <c r="J607" s="16">
        <f>_xlfn.XLOOKUP($I607,DASHBOARD!$I$2:$I$27,DASHBOARD!$J$2:$J$27,"",0)</f>
        <v>80</v>
      </c>
      <c r="K607" s="23">
        <f>J607/DASHBOARD!$C$3</f>
        <v>2.0320040640081283</v>
      </c>
      <c r="L607" s="2">
        <v>205</v>
      </c>
      <c r="M607" s="26">
        <f>L607/DASHBOARD!$C$4</f>
        <v>92.970521541950106</v>
      </c>
      <c r="N607" s="26">
        <f t="shared" si="69"/>
        <v>22.516253153344664</v>
      </c>
      <c r="O607" s="5">
        <v>24870</v>
      </c>
      <c r="P607" s="2" t="s">
        <v>557</v>
      </c>
      <c r="Q607" s="2" t="str">
        <f>_xlfn.XLOOKUP($P607,DASHBOARD!$L$2:$L$150,DASHBOARD!M$2:M$150,"",0)</f>
        <v>United States</v>
      </c>
      <c r="R607" s="2" t="str">
        <f>_xlfn.XLOOKUP($P607,DASHBOARD!$L$2:$L$150,DASHBOARD!N$2:N$150,"",0)</f>
        <v>North America</v>
      </c>
      <c r="S607" s="2" t="str">
        <f>_xlfn.XLOOKUP($P607,DASHBOARD!$L$2:$L$150,DASHBOARD!O$2:O$150,"",0)</f>
        <v>Americas</v>
      </c>
      <c r="T607" s="2">
        <v>9</v>
      </c>
      <c r="V607" s="2" t="s">
        <v>571</v>
      </c>
      <c r="W607" s="2" t="s">
        <v>571</v>
      </c>
      <c r="Y607" s="2" t="str">
        <f t="shared" si="70"/>
        <v/>
      </c>
      <c r="Z607" s="6">
        <f>_xlfn.XLOOKUP($G607,$AE$604:$AE$625,$AF$604:$AF$625,0,0)</f>
        <v>5333000</v>
      </c>
      <c r="AA607" s="43">
        <f>Z607/$AB$626</f>
        <v>0.12208929606077387</v>
      </c>
      <c r="AD607" s="1">
        <v>4</v>
      </c>
      <c r="AE607" s="2" t="s">
        <v>1054</v>
      </c>
      <c r="AF607" s="6">
        <v>4373000</v>
      </c>
      <c r="AG607" s="6" cm="1">
        <f t="array" ref="AG607">_xlfn.XLOOKUP($AE607&amp;$C607&amp;$D607,'[1]NBA-Data-1980-2019'!$B$1:$B$16305&amp;'[1]NBA-Data-1980-2019'!$A$1:$A$16305&amp;'[1]NBA-Data-1980-2019'!$D$1:$D$16305,'[1]NBA-Data-1980-2019'!$G$1:$G$16305,"",0)</f>
        <v>4373000</v>
      </c>
      <c r="AH607" s="68" cm="1">
        <f t="array" ref="AH607">_xlfn.XLOOKUP($AE607&amp;$C607&amp;$D607,'[1]NBA-Data-1980-2019'!$B$1:$B$16305&amp;'[1]NBA-Data-1980-2019'!$A$1:$A$16305&amp;'[1]NBA-Data-1980-2019'!$D$1:$D$16305,'[1]NBA-Data-1980-2019'!$H$1:$H$16305,"",0)</f>
        <v>444</v>
      </c>
      <c r="AI607" s="68" cm="1">
        <f t="array" ref="AI607">_xlfn.XLOOKUP($AE607&amp;$C607&amp;$D607,'[1]NBA-Data-1980-2019'!$B$1:$B$16305&amp;'[1]NBA-Data-1980-2019'!$A$1:$A$16305&amp;'[1]NBA-Data-1980-2019'!$D$1:$D$16305,'[1]NBA-Data-1980-2019'!$F$1:$F$16305,"",0)</f>
        <v>11.7</v>
      </c>
      <c r="AJ607" s="68">
        <f>IFERROR(($AH607/SUM(AH604:AH625))*$AI607,"")</f>
        <v>0.4302218688663072</v>
      </c>
    </row>
    <row r="608" spans="1:36" x14ac:dyDescent="0.2">
      <c r="B608" s="1" t="s">
        <v>170</v>
      </c>
      <c r="C608" s="1">
        <v>1999</v>
      </c>
      <c r="D608" s="1" t="s">
        <v>788</v>
      </c>
      <c r="F608" s="2">
        <v>10</v>
      </c>
      <c r="G608" s="2" t="s">
        <v>1045</v>
      </c>
      <c r="H608" s="2" t="s">
        <v>576</v>
      </c>
      <c r="I608" s="4" t="s">
        <v>604</v>
      </c>
      <c r="J608" s="16">
        <f>_xlfn.XLOOKUP($I608,DASHBOARD!$I$2:$I$27,DASHBOARD!$J$2:$J$27,"",0)</f>
        <v>79</v>
      </c>
      <c r="K608" s="23">
        <f>J608/DASHBOARD!$C$3</f>
        <v>2.0066040132080265</v>
      </c>
      <c r="L608" s="2">
        <v>205</v>
      </c>
      <c r="M608" s="26">
        <f>L608/DASHBOARD!$C$4</f>
        <v>92.970521541950106</v>
      </c>
      <c r="N608" s="26">
        <f t="shared" si="69"/>
        <v>23.089892674476182</v>
      </c>
      <c r="O608" s="5">
        <v>23947</v>
      </c>
      <c r="P608" s="2" t="s">
        <v>750</v>
      </c>
      <c r="Q608" s="2" t="str">
        <f>_xlfn.XLOOKUP($P608,DASHBOARD!$L$2:$L$150,DASHBOARD!M$2:M$150,"",0)</f>
        <v>Australia</v>
      </c>
      <c r="R608" s="2" t="str">
        <f>_xlfn.XLOOKUP($P608,DASHBOARD!$L$2:$L$150,DASHBOARD!N$2:N$150,"",0)</f>
        <v>Australia + Oceania</v>
      </c>
      <c r="S608" s="2" t="str">
        <f>_xlfn.XLOOKUP($P608,DASHBOARD!$L$2:$L$150,DASHBOARD!O$2:O$150,"",0)</f>
        <v>South Pacific</v>
      </c>
      <c r="T608" s="2">
        <v>1</v>
      </c>
      <c r="V608" s="2" t="s">
        <v>1046</v>
      </c>
      <c r="W608" s="2" t="s">
        <v>1046</v>
      </c>
      <c r="Y608" s="2" t="str">
        <f t="shared" si="70"/>
        <v/>
      </c>
      <c r="Z608" s="6">
        <f>_xlfn.XLOOKUP($G608,$AE$604:$AE$625,$AF$604:$AF$625,0,0)</f>
        <v>350000</v>
      </c>
      <c r="AA608" s="43">
        <f>Z608/$AB$626</f>
        <v>8.0126108421659202E-3</v>
      </c>
      <c r="AD608" s="1">
        <v>5</v>
      </c>
      <c r="AE608" s="2" t="s">
        <v>801</v>
      </c>
      <c r="AF608" s="6">
        <v>3413000</v>
      </c>
      <c r="AG608" s="6" cm="1">
        <f t="array" ref="AG608">_xlfn.XLOOKUP($AE608&amp;$C608&amp;$D608,'[1]NBA-Data-1980-2019'!$B$1:$B$16305&amp;'[1]NBA-Data-1980-2019'!$A$1:$A$16305&amp;'[1]NBA-Data-1980-2019'!$D$1:$D$16305,'[1]NBA-Data-1980-2019'!$G$1:$G$16305,"",0)</f>
        <v>3413000</v>
      </c>
      <c r="AH608" s="68" cm="1">
        <f t="array" ref="AH608">_xlfn.XLOOKUP($AE608&amp;$C608&amp;$D608,'[1]NBA-Data-1980-2019'!$B$1:$B$16305&amp;'[1]NBA-Data-1980-2019'!$A$1:$A$16305&amp;'[1]NBA-Data-1980-2019'!$D$1:$D$16305,'[1]NBA-Data-1980-2019'!$H$1:$H$16305,"",0)</f>
        <v>1964.9999999999998</v>
      </c>
      <c r="AI608" s="68" cm="1">
        <f t="array" ref="AI608">_xlfn.XLOOKUP($AE608&amp;$C608&amp;$D608,'[1]NBA-Data-1980-2019'!$B$1:$B$16305&amp;'[1]NBA-Data-1980-2019'!$A$1:$A$16305&amp;'[1]NBA-Data-1980-2019'!$D$1:$D$16305,'[1]NBA-Data-1980-2019'!$F$1:$F$16305,"",0)</f>
        <v>23.2</v>
      </c>
      <c r="AJ608" s="68">
        <f>IFERROR(($AH608/SUM(AH604:AH625))*$AI608,"")</f>
        <v>3.7754975278888918</v>
      </c>
    </row>
    <row r="609" spans="2:36" x14ac:dyDescent="0.2">
      <c r="B609" s="1" t="s">
        <v>170</v>
      </c>
      <c r="C609" s="1">
        <v>1999</v>
      </c>
      <c r="D609" s="1" t="s">
        <v>788</v>
      </c>
      <c r="F609" s="2">
        <v>2</v>
      </c>
      <c r="G609" s="2" t="s">
        <v>1047</v>
      </c>
      <c r="H609" s="2" t="s">
        <v>576</v>
      </c>
      <c r="I609" s="4" t="s">
        <v>603</v>
      </c>
      <c r="J609" s="16">
        <f>_xlfn.XLOOKUP($I609,DASHBOARD!$I$2:$I$27,DASHBOARD!$J$2:$J$27,"",0)</f>
        <v>76</v>
      </c>
      <c r="K609" s="23">
        <f>J609/DASHBOARD!$C$3</f>
        <v>1.9304038608077216</v>
      </c>
      <c r="L609" s="2">
        <v>190</v>
      </c>
      <c r="M609" s="26">
        <f>L609/DASHBOARD!$C$4</f>
        <v>86.167800453514729</v>
      </c>
      <c r="N609" s="26">
        <f t="shared" si="69"/>
        <v>23.123238154911085</v>
      </c>
      <c r="O609" s="5">
        <v>24772</v>
      </c>
      <c r="P609" s="2" t="s">
        <v>557</v>
      </c>
      <c r="Q609" s="2" t="str">
        <f>_xlfn.XLOOKUP($P609,DASHBOARD!$L$2:$L$150,DASHBOARD!M$2:M$150,"",0)</f>
        <v>United States</v>
      </c>
      <c r="R609" s="2" t="str">
        <f>_xlfn.XLOOKUP($P609,DASHBOARD!$L$2:$L$150,DASHBOARD!N$2:N$150,"",0)</f>
        <v>North America</v>
      </c>
      <c r="S609" s="2" t="str">
        <f>_xlfn.XLOOKUP($P609,DASHBOARD!$L$2:$L$150,DASHBOARD!O$2:O$150,"",0)</f>
        <v>Americas</v>
      </c>
      <c r="T609" s="2">
        <v>8</v>
      </c>
      <c r="V609" s="2" t="s">
        <v>586</v>
      </c>
      <c r="W609" s="2" t="s">
        <v>586</v>
      </c>
      <c r="Y609" s="2" t="str">
        <f t="shared" si="70"/>
        <v/>
      </c>
      <c r="Z609" s="6">
        <f>_xlfn.XLOOKUP($G609,$AE$604:$AE$625,$AF$604:$AF$625,0,0)</f>
        <v>4375143</v>
      </c>
      <c r="AA609" s="43">
        <f>Z609/$AB$626</f>
        <v>0.10016090925093238</v>
      </c>
      <c r="AD609" s="1">
        <v>6</v>
      </c>
      <c r="AE609" s="2" t="s">
        <v>1048</v>
      </c>
      <c r="AF609" s="6">
        <v>3000000</v>
      </c>
      <c r="AG609" s="6" cm="1">
        <f t="array" ref="AG609">_xlfn.XLOOKUP($AE609&amp;$C609&amp;$D609,'[1]NBA-Data-1980-2019'!$B$1:$B$16305&amp;'[1]NBA-Data-1980-2019'!$A$1:$A$16305&amp;'[1]NBA-Data-1980-2019'!$D$1:$D$16305,'[1]NBA-Data-1980-2019'!$G$1:$G$16305,"",0)</f>
        <v>3000000</v>
      </c>
      <c r="AH609" s="68" cm="1">
        <f t="array" ref="AH609">_xlfn.XLOOKUP($AE609&amp;$C609&amp;$D609,'[1]NBA-Data-1980-2019'!$B$1:$B$16305&amp;'[1]NBA-Data-1980-2019'!$A$1:$A$16305&amp;'[1]NBA-Data-1980-2019'!$D$1:$D$16305,'[1]NBA-Data-1980-2019'!$H$1:$H$16305,"",0)</f>
        <v>1670</v>
      </c>
      <c r="AI609" s="68" cm="1">
        <f t="array" ref="AI609">_xlfn.XLOOKUP($AE609&amp;$C609&amp;$D609,'[1]NBA-Data-1980-2019'!$B$1:$B$16305&amp;'[1]NBA-Data-1980-2019'!$A$1:$A$16305&amp;'[1]NBA-Data-1980-2019'!$D$1:$D$16305,'[1]NBA-Data-1980-2019'!$F$1:$F$16305,"",0)</f>
        <v>14</v>
      </c>
      <c r="AJ609" s="68">
        <f>IFERROR(($AH609/SUM(AH604:AH625))*$AI609,"")</f>
        <v>1.9362799903931365</v>
      </c>
    </row>
    <row r="610" spans="2:36" x14ac:dyDescent="0.2">
      <c r="B610" s="1" t="s">
        <v>170</v>
      </c>
      <c r="C610" s="1">
        <v>1999</v>
      </c>
      <c r="D610" s="1" t="s">
        <v>788</v>
      </c>
      <c r="F610" s="2">
        <v>6</v>
      </c>
      <c r="G610" s="2" t="s">
        <v>1048</v>
      </c>
      <c r="H610" s="2" t="s">
        <v>556</v>
      </c>
      <c r="I610" s="4" t="s">
        <v>1153</v>
      </c>
      <c r="J610" s="16">
        <f>_xlfn.XLOOKUP($I610,DASHBOARD!$I$2:$I$27,DASHBOARD!$J$2:$J$27,"",0)</f>
        <v>70</v>
      </c>
      <c r="K610" s="23">
        <f>J610/DASHBOARD!$C$3</f>
        <v>1.7780035560071121</v>
      </c>
      <c r="L610" s="2">
        <v>175</v>
      </c>
      <c r="M610" s="26">
        <f>L610/DASHBOARD!$C$4</f>
        <v>79.365079365079367</v>
      </c>
      <c r="N610" s="26">
        <f t="shared" si="69"/>
        <v>25.10522999676061</v>
      </c>
      <c r="O610" s="5">
        <v>23826</v>
      </c>
      <c r="P610" s="2" t="s">
        <v>557</v>
      </c>
      <c r="Q610" s="2" t="str">
        <f>_xlfn.XLOOKUP($P610,DASHBOARD!$L$2:$L$150,DASHBOARD!M$2:M$150,"",0)</f>
        <v>United States</v>
      </c>
      <c r="R610" s="2" t="str">
        <f>_xlfn.XLOOKUP($P610,DASHBOARD!$L$2:$L$150,DASHBOARD!N$2:N$150,"",0)</f>
        <v>North America</v>
      </c>
      <c r="S610" s="2" t="str">
        <f>_xlfn.XLOOKUP($P610,DASHBOARD!$L$2:$L$150,DASHBOARD!O$2:O$150,"",0)</f>
        <v>Americas</v>
      </c>
      <c r="T610" s="2">
        <v>10</v>
      </c>
      <c r="V610" s="2" t="s">
        <v>1049</v>
      </c>
      <c r="W610" s="2" t="s">
        <v>1252</v>
      </c>
      <c r="X610" s="2" t="s">
        <v>1253</v>
      </c>
      <c r="Y610" s="2" t="str">
        <f t="shared" si="70"/>
        <v>X</v>
      </c>
      <c r="Z610" s="6">
        <f>_xlfn.XLOOKUP($G610,$AE$604:$AE$625,$AF$604:$AF$625,0,0)</f>
        <v>3000000</v>
      </c>
      <c r="AA610" s="43">
        <f>Z610/$AB$626</f>
        <v>6.867952150427932E-2</v>
      </c>
      <c r="AD610" s="1">
        <v>7</v>
      </c>
      <c r="AE610" s="2" t="s">
        <v>1040</v>
      </c>
      <c r="AF610" s="6">
        <v>2472000</v>
      </c>
      <c r="AG610" s="6" cm="1">
        <f t="array" ref="AG610">_xlfn.XLOOKUP($AE610&amp;$C610&amp;$D610,'[1]NBA-Data-1980-2019'!$B$1:$B$16305&amp;'[1]NBA-Data-1980-2019'!$A$1:$A$16305&amp;'[1]NBA-Data-1980-2019'!$D$1:$D$16305,'[1]NBA-Data-1980-2019'!$G$1:$G$16305,"",0)</f>
        <v>2472000</v>
      </c>
      <c r="AH610" s="68" cm="1">
        <f t="array" ref="AH610">_xlfn.XLOOKUP($AE610&amp;$C610&amp;$D610,'[1]NBA-Data-1980-2019'!$B$1:$B$16305&amp;'[1]NBA-Data-1980-2019'!$A$1:$A$16305&amp;'[1]NBA-Data-1980-2019'!$D$1:$D$16305,'[1]NBA-Data-1980-2019'!$H$1:$H$16305,"",0)</f>
        <v>615.69999999999993</v>
      </c>
      <c r="AI610" s="68" cm="1">
        <f t="array" ref="AI610">_xlfn.XLOOKUP($AE610&amp;$C610&amp;$D610,'[1]NBA-Data-1980-2019'!$B$1:$B$16305&amp;'[1]NBA-Data-1980-2019'!$A$1:$A$16305&amp;'[1]NBA-Data-1980-2019'!$D$1:$D$16305,'[1]NBA-Data-1980-2019'!$F$1:$F$16305,"",0)</f>
        <v>16.100000000000001</v>
      </c>
      <c r="AJ610" s="68">
        <f>IFERROR(($AH610/SUM(AH604:AH625))*$AI610,"")</f>
        <v>0.82095372969928859</v>
      </c>
    </row>
    <row r="611" spans="2:36" x14ac:dyDescent="0.2">
      <c r="B611" s="1" t="s">
        <v>170</v>
      </c>
      <c r="C611" s="1">
        <v>1999</v>
      </c>
      <c r="D611" s="1" t="s">
        <v>788</v>
      </c>
      <c r="F611" s="2">
        <v>4</v>
      </c>
      <c r="G611" s="2" t="s">
        <v>1000</v>
      </c>
      <c r="H611" s="2" t="s">
        <v>556</v>
      </c>
      <c r="I611" s="4" t="s">
        <v>598</v>
      </c>
      <c r="J611" s="16">
        <f>_xlfn.XLOOKUP($I611,DASHBOARD!$I$2:$I$27,DASHBOARD!$J$2:$J$27,"",0)</f>
        <v>75</v>
      </c>
      <c r="K611" s="23">
        <f>J611/DASHBOARD!$C$3</f>
        <v>1.9050038100076201</v>
      </c>
      <c r="L611" s="2">
        <v>175</v>
      </c>
      <c r="M611" s="26">
        <f>L611/DASHBOARD!$C$4</f>
        <v>79.365079365079367</v>
      </c>
      <c r="N611" s="26">
        <f t="shared" si="69"/>
        <v>21.869444797178129</v>
      </c>
      <c r="O611" s="5">
        <v>24012</v>
      </c>
      <c r="P611" s="2" t="s">
        <v>1001</v>
      </c>
      <c r="Q611" s="2" t="str">
        <f>_xlfn.XLOOKUP($P611,DASHBOARD!$L$2:$L$150,DASHBOARD!M$2:M$150,"",0)</f>
        <v>Lebanon</v>
      </c>
      <c r="R611" s="2" t="str">
        <f>_xlfn.XLOOKUP($P611,DASHBOARD!$L$2:$L$150,DASHBOARD!N$2:N$150,"",0)</f>
        <v>Asia</v>
      </c>
      <c r="S611" s="2" t="str">
        <f>_xlfn.XLOOKUP($P611,DASHBOARD!$L$2:$L$150,DASHBOARD!O$2:O$150,"",0)</f>
        <v>Eurasia</v>
      </c>
      <c r="T611" s="2">
        <v>10</v>
      </c>
      <c r="V611" s="2" t="s">
        <v>571</v>
      </c>
      <c r="W611" s="2" t="s">
        <v>571</v>
      </c>
      <c r="Y611" s="2" t="str">
        <f t="shared" si="70"/>
        <v/>
      </c>
      <c r="Z611" s="6">
        <f>_xlfn.XLOOKUP($G611,$AE$604:$AE$625,$AF$604:$AF$625,0,0)</f>
        <v>1774000</v>
      </c>
      <c r="AA611" s="43">
        <f>Z611/$AB$626</f>
        <v>4.0612490382863839E-2</v>
      </c>
      <c r="AD611" s="1">
        <v>8</v>
      </c>
      <c r="AE611" s="2" t="s">
        <v>1000</v>
      </c>
      <c r="AF611" s="6">
        <v>1774000</v>
      </c>
      <c r="AG611" s="6" cm="1">
        <f t="array" ref="AG611">_xlfn.XLOOKUP($AE611&amp;$C611&amp;$D611,'[1]NBA-Data-1980-2019'!$B$1:$B$16305&amp;'[1]NBA-Data-1980-2019'!$A$1:$A$16305&amp;'[1]NBA-Data-1980-2019'!$D$1:$D$16305,'[1]NBA-Data-1980-2019'!$G$1:$G$16305,"",0)</f>
        <v>1774000</v>
      </c>
      <c r="AH611" s="68" cm="1">
        <f t="array" ref="AH611">_xlfn.XLOOKUP($AE611&amp;$C611&amp;$D611,'[1]NBA-Data-1980-2019'!$B$1:$B$16305&amp;'[1]NBA-Data-1980-2019'!$A$1:$A$16305&amp;'[1]NBA-Data-1980-2019'!$D$1:$D$16305,'[1]NBA-Data-1980-2019'!$H$1:$H$16305,"",0)</f>
        <v>734.8</v>
      </c>
      <c r="AI611" s="68" cm="1">
        <f t="array" ref="AI611">_xlfn.XLOOKUP($AE611&amp;$C611&amp;$D611,'[1]NBA-Data-1980-2019'!$B$1:$B$16305&amp;'[1]NBA-Data-1980-2019'!$A$1:$A$16305&amp;'[1]NBA-Data-1980-2019'!$D$1:$D$16305,'[1]NBA-Data-1980-2019'!$F$1:$F$16305,"",0)</f>
        <v>9.9</v>
      </c>
      <c r="AJ611" s="68">
        <f>IFERROR(($AH611/SUM(AH604:AH625))*$AI611,"")</f>
        <v>0.60245968843946429</v>
      </c>
    </row>
    <row r="612" spans="2:36" x14ac:dyDescent="0.2">
      <c r="B612" s="1" t="s">
        <v>170</v>
      </c>
      <c r="C612" s="1">
        <v>1999</v>
      </c>
      <c r="D612" s="1" t="s">
        <v>788</v>
      </c>
      <c r="F612" s="2">
        <v>25</v>
      </c>
      <c r="G612" s="2" t="s">
        <v>1050</v>
      </c>
      <c r="H612" s="2" t="s">
        <v>570</v>
      </c>
      <c r="I612" s="4" t="s">
        <v>604</v>
      </c>
      <c r="J612" s="16">
        <f>_xlfn.XLOOKUP($I612,DASHBOARD!$I$2:$I$27,DASHBOARD!$J$2:$J$27,"",0)</f>
        <v>79</v>
      </c>
      <c r="K612" s="23">
        <f>J612/DASHBOARD!$C$3</f>
        <v>2.0066040132080265</v>
      </c>
      <c r="L612" s="2">
        <v>215</v>
      </c>
      <c r="M612" s="26">
        <f>L612/DASHBOARD!$C$4</f>
        <v>97.505668934240362</v>
      </c>
      <c r="N612" s="26">
        <f t="shared" si="69"/>
        <v>24.216228902499413</v>
      </c>
      <c r="O612" s="5">
        <v>22823</v>
      </c>
      <c r="P612" s="2" t="s">
        <v>557</v>
      </c>
      <c r="Q612" s="2" t="str">
        <f>_xlfn.XLOOKUP($P612,DASHBOARD!$L$2:$L$150,DASHBOARD!M$2:M$150,"",0)</f>
        <v>United States</v>
      </c>
      <c r="R612" s="2" t="str">
        <f>_xlfn.XLOOKUP($P612,DASHBOARD!$L$2:$L$150,DASHBOARD!N$2:N$150,"",0)</f>
        <v>North America</v>
      </c>
      <c r="S612" s="2" t="str">
        <f>_xlfn.XLOOKUP($P612,DASHBOARD!$L$2:$L$150,DASHBOARD!O$2:O$150,"",0)</f>
        <v>Americas</v>
      </c>
      <c r="T612" s="2">
        <v>14</v>
      </c>
      <c r="V612" s="2" t="s">
        <v>1051</v>
      </c>
      <c r="W612" s="2" t="s">
        <v>1051</v>
      </c>
      <c r="Y612" s="2" t="str">
        <f t="shared" si="70"/>
        <v/>
      </c>
      <c r="Z612" s="6">
        <f>_xlfn.XLOOKUP($G612,$AE$604:$AE$625,$AF$604:$AF$625,0,0)</f>
        <v>1000000</v>
      </c>
      <c r="AA612" s="43">
        <f>Z612/$AB$626</f>
        <v>2.2893173834759771E-2</v>
      </c>
      <c r="AD612" s="1">
        <v>9</v>
      </c>
      <c r="AE612" s="2" t="s">
        <v>1042</v>
      </c>
      <c r="AF612" s="6">
        <v>1750000</v>
      </c>
      <c r="AG612" s="6" cm="1">
        <f t="array" ref="AG612">_xlfn.XLOOKUP($AE612&amp;$C612&amp;$D612,'[1]NBA-Data-1980-2019'!$B$1:$B$16305&amp;'[1]NBA-Data-1980-2019'!$A$1:$A$16305&amp;'[1]NBA-Data-1980-2019'!$D$1:$D$16305,'[1]NBA-Data-1980-2019'!$G$1:$G$16305,"",0)</f>
        <v>1750000</v>
      </c>
      <c r="AH612" s="68" cm="1">
        <f t="array" ref="AH612">_xlfn.XLOOKUP($AE612&amp;$C612&amp;$D612,'[1]NBA-Data-1980-2019'!$B$1:$B$16305&amp;'[1]NBA-Data-1980-2019'!$A$1:$A$16305&amp;'[1]NBA-Data-1980-2019'!$D$1:$D$16305,'[1]NBA-Data-1980-2019'!$H$1:$H$16305,"",0)</f>
        <v>1292.5</v>
      </c>
      <c r="AI612" s="68" cm="1">
        <f t="array" ref="AI612">_xlfn.XLOOKUP($AE612&amp;$C612&amp;$D612,'[1]NBA-Data-1980-2019'!$B$1:$B$16305&amp;'[1]NBA-Data-1980-2019'!$A$1:$A$16305&amp;'[1]NBA-Data-1980-2019'!$D$1:$D$16305,'[1]NBA-Data-1980-2019'!$F$1:$F$16305,"",0)</f>
        <v>14.5</v>
      </c>
      <c r="AJ612" s="68">
        <f>IFERROR(($AH612/SUM(AH604:AH625))*$AI612,"")</f>
        <v>1.5521089550879112</v>
      </c>
    </row>
    <row r="613" spans="2:36" x14ac:dyDescent="0.2">
      <c r="B613" s="1" t="s">
        <v>170</v>
      </c>
      <c r="C613" s="1">
        <v>1999</v>
      </c>
      <c r="D613" s="1" t="s">
        <v>788</v>
      </c>
      <c r="F613" s="2">
        <v>54</v>
      </c>
      <c r="G613" s="2" t="s">
        <v>1052</v>
      </c>
      <c r="H613" s="2" t="s">
        <v>570</v>
      </c>
      <c r="I613" s="4" t="s">
        <v>602</v>
      </c>
      <c r="J613" s="16">
        <f>_xlfn.XLOOKUP($I613,DASHBOARD!$I$2:$I$27,DASHBOARD!$J$2:$J$27,"",0)</f>
        <v>81</v>
      </c>
      <c r="K613" s="23">
        <f>J613/DASHBOARD!$C$3</f>
        <v>2.0574041148082296</v>
      </c>
      <c r="L613" s="2">
        <v>230</v>
      </c>
      <c r="M613" s="26">
        <f>L613/DASHBOARD!$C$4</f>
        <v>104.30839002267574</v>
      </c>
      <c r="N613" s="26">
        <f t="shared" si="69"/>
        <v>24.64223154688894</v>
      </c>
      <c r="O613" s="5">
        <v>26628</v>
      </c>
      <c r="P613" s="2" t="s">
        <v>557</v>
      </c>
      <c r="Q613" s="2" t="str">
        <f>_xlfn.XLOOKUP($P613,DASHBOARD!$L$2:$L$150,DASHBOARD!M$2:M$150,"",0)</f>
        <v>United States</v>
      </c>
      <c r="R613" s="2" t="str">
        <f>_xlfn.XLOOKUP($P613,DASHBOARD!$L$2:$L$150,DASHBOARD!N$2:N$150,"",0)</f>
        <v>North America</v>
      </c>
      <c r="S613" s="2" t="str">
        <f>_xlfn.XLOOKUP($P613,DASHBOARD!$L$2:$L$150,DASHBOARD!O$2:O$150,"",0)</f>
        <v>Americas</v>
      </c>
      <c r="T613" s="2" t="s">
        <v>563</v>
      </c>
      <c r="V613" s="2" t="s">
        <v>1053</v>
      </c>
      <c r="W613" s="2" t="s">
        <v>1053</v>
      </c>
      <c r="Y613" s="2" t="str">
        <f t="shared" si="70"/>
        <v/>
      </c>
      <c r="Z613" s="6">
        <f>_xlfn.XLOOKUP($G613,$AE$604:$AE$625,$AF$604:$AF$625,0,0)</f>
        <v>287500</v>
      </c>
      <c r="AA613" s="43">
        <f>Z613/$AB$626</f>
        <v>6.5817874774934349E-3</v>
      </c>
      <c r="AD613" s="1">
        <v>10</v>
      </c>
      <c r="AE613" s="2" t="s">
        <v>1050</v>
      </c>
      <c r="AF613" s="6">
        <v>1000000</v>
      </c>
      <c r="AG613" s="6" cm="1">
        <f t="array" ref="AG613">_xlfn.XLOOKUP($AE613&amp;$C613&amp;$D613,'[1]NBA-Data-1980-2019'!$B$1:$B$16305&amp;'[1]NBA-Data-1980-2019'!$A$1:$A$16305&amp;'[1]NBA-Data-1980-2019'!$D$1:$D$16305,'[1]NBA-Data-1980-2019'!$G$1:$G$16305,"",0)</f>
        <v>1000000</v>
      </c>
      <c r="AH613" s="68" cm="1">
        <f t="array" ref="AH613">_xlfn.XLOOKUP($AE613&amp;$C613&amp;$D613,'[1]NBA-Data-1980-2019'!$B$1:$B$16305&amp;'[1]NBA-Data-1980-2019'!$A$1:$A$16305&amp;'[1]NBA-Data-1980-2019'!$D$1:$D$16305,'[1]NBA-Data-1980-2019'!$H$1:$H$16305,"",0)</f>
        <v>697.5</v>
      </c>
      <c r="AI613" s="68" cm="1">
        <f t="array" ref="AI613">_xlfn.XLOOKUP($AE613&amp;$C613&amp;$D613,'[1]NBA-Data-1980-2019'!$B$1:$B$16305&amp;'[1]NBA-Data-1980-2019'!$A$1:$A$16305&amp;'[1]NBA-Data-1980-2019'!$D$1:$D$16305,'[1]NBA-Data-1980-2019'!$F$1:$F$16305,"",0)</f>
        <v>7.4</v>
      </c>
      <c r="AJ613" s="68">
        <f>IFERROR(($AH613/SUM(AH604:AH625))*$AI613,"")</f>
        <v>0.42746403637357455</v>
      </c>
    </row>
    <row r="614" spans="2:36" x14ac:dyDescent="0.2">
      <c r="B614" s="1" t="s">
        <v>170</v>
      </c>
      <c r="C614" s="1">
        <v>1999</v>
      </c>
      <c r="D614" s="1" t="s">
        <v>788</v>
      </c>
      <c r="F614" s="2">
        <v>41</v>
      </c>
      <c r="G614" s="2" t="s">
        <v>1054</v>
      </c>
      <c r="H614" s="2" t="s">
        <v>552</v>
      </c>
      <c r="I614" s="4" t="s">
        <v>1151</v>
      </c>
      <c r="J614" s="16">
        <f>_xlfn.XLOOKUP($I614,DASHBOARD!$I$2:$I$27,DASHBOARD!$J$2:$J$27,"",0)</f>
        <v>85</v>
      </c>
      <c r="K614" s="23">
        <f>J614/DASHBOARD!$C$3</f>
        <v>2.1590043180086362</v>
      </c>
      <c r="L614" s="2">
        <v>240</v>
      </c>
      <c r="M614" s="26">
        <f>L614/DASHBOARD!$C$4</f>
        <v>108.84353741496598</v>
      </c>
      <c r="N614" s="26">
        <f t="shared" si="69"/>
        <v>23.350469976225778</v>
      </c>
      <c r="O614" s="5">
        <v>23983</v>
      </c>
      <c r="P614" s="2" t="s">
        <v>557</v>
      </c>
      <c r="Q614" s="2" t="str">
        <f>_xlfn.XLOOKUP($P614,DASHBOARD!$L$2:$L$150,DASHBOARD!M$2:M$150,"",0)</f>
        <v>United States</v>
      </c>
      <c r="R614" s="2" t="str">
        <f>_xlfn.XLOOKUP($P614,DASHBOARD!$L$2:$L$150,DASHBOARD!N$2:N$150,"",0)</f>
        <v>North America</v>
      </c>
      <c r="S614" s="2" t="str">
        <f>_xlfn.XLOOKUP($P614,DASHBOARD!$L$2:$L$150,DASHBOARD!O$2:O$150,"",0)</f>
        <v>Americas</v>
      </c>
      <c r="T614" s="2">
        <v>10</v>
      </c>
      <c r="V614" s="2" t="s">
        <v>728</v>
      </c>
      <c r="W614" s="2" t="s">
        <v>728</v>
      </c>
      <c r="Y614" s="2" t="str">
        <f t="shared" si="70"/>
        <v/>
      </c>
      <c r="Z614" s="6">
        <f>_xlfn.XLOOKUP($G614,$AE$604:$AE$625,$AF$604:$AF$625,0,0)</f>
        <v>4373000</v>
      </c>
      <c r="AA614" s="43">
        <f>Z614/$AB$626</f>
        <v>0.10011184917940448</v>
      </c>
      <c r="AD614" s="1">
        <v>11</v>
      </c>
      <c r="AE614" s="2" t="s">
        <v>962</v>
      </c>
      <c r="AF614" s="6">
        <v>425000</v>
      </c>
      <c r="AG614" s="6" cm="1">
        <f t="array" ref="AG614">_xlfn.XLOOKUP($AE614&amp;$C614&amp;$D614,'[1]NBA-Data-1980-2019'!$B$1:$B$16305&amp;'[1]NBA-Data-1980-2019'!$A$1:$A$16305&amp;'[1]NBA-Data-1980-2019'!$D$1:$D$16305,'[1]NBA-Data-1980-2019'!$G$1:$G$16305,"",0)</f>
        <v>425000</v>
      </c>
      <c r="AH614" s="68" cm="1">
        <f t="array" ref="AH614">_xlfn.XLOOKUP($AE614&amp;$C614&amp;$D614,'[1]NBA-Data-1980-2019'!$B$1:$B$16305&amp;'[1]NBA-Data-1980-2019'!$A$1:$A$16305&amp;'[1]NBA-Data-1980-2019'!$D$1:$D$16305,'[1]NBA-Data-1980-2019'!$H$1:$H$16305,"",0)</f>
        <v>606.30000000000007</v>
      </c>
      <c r="AI614" s="68" cm="1">
        <f t="array" ref="AI614">_xlfn.XLOOKUP($AE614&amp;$C614&amp;$D614,'[1]NBA-Data-1980-2019'!$B$1:$B$16305&amp;'[1]NBA-Data-1980-2019'!$A$1:$A$16305&amp;'[1]NBA-Data-1980-2019'!$D$1:$D$16305,'[1]NBA-Data-1980-2019'!$F$1:$F$16305,"",0)</f>
        <v>19.7</v>
      </c>
      <c r="AJ614" s="68">
        <f>IFERROR(($AH614/SUM(AH604:AH625))*$AI614,"")</f>
        <v>0.98918482446768885</v>
      </c>
    </row>
    <row r="615" spans="2:36" x14ac:dyDescent="0.2">
      <c r="B615" s="1" t="s">
        <v>170</v>
      </c>
      <c r="C615" s="1">
        <v>1999</v>
      </c>
      <c r="D615" s="1" t="s">
        <v>788</v>
      </c>
      <c r="F615" s="2">
        <v>50</v>
      </c>
      <c r="G615" s="2" t="s">
        <v>1002</v>
      </c>
      <c r="H615" s="2" t="s">
        <v>552</v>
      </c>
      <c r="I615" s="4" t="s">
        <v>1151</v>
      </c>
      <c r="J615" s="16">
        <f>_xlfn.XLOOKUP($I615,DASHBOARD!$I$2:$I$27,DASHBOARD!$J$2:$J$27,"",0)</f>
        <v>85</v>
      </c>
      <c r="K615" s="23">
        <f>J615/DASHBOARD!$C$3</f>
        <v>2.1590043180086362</v>
      </c>
      <c r="L615" s="2">
        <v>235</v>
      </c>
      <c r="M615" s="26">
        <f>L615/DASHBOARD!$C$4</f>
        <v>106.57596371882086</v>
      </c>
      <c r="N615" s="26">
        <f t="shared" si="69"/>
        <v>22.864001851721074</v>
      </c>
      <c r="O615" s="5">
        <v>23960</v>
      </c>
      <c r="P615" s="2" t="s">
        <v>557</v>
      </c>
      <c r="Q615" s="2" t="str">
        <f>_xlfn.XLOOKUP($P615,DASHBOARD!$L$2:$L$150,DASHBOARD!M$2:M$150,"",0)</f>
        <v>United States</v>
      </c>
      <c r="R615" s="2" t="str">
        <f>_xlfn.XLOOKUP($P615,DASHBOARD!$L$2:$L$150,DASHBOARD!N$2:N$150,"",0)</f>
        <v>North America</v>
      </c>
      <c r="S615" s="2" t="str">
        <f>_xlfn.XLOOKUP($P615,DASHBOARD!$L$2:$L$150,DASHBOARD!O$2:O$150,"",0)</f>
        <v>Americas</v>
      </c>
      <c r="T615" s="2">
        <v>9</v>
      </c>
      <c r="V615" s="2" t="s">
        <v>1003</v>
      </c>
      <c r="W615" s="2" t="s">
        <v>1003</v>
      </c>
      <c r="Y615" s="2" t="str">
        <f t="shared" si="70"/>
        <v/>
      </c>
      <c r="Z615" s="6">
        <f>_xlfn.XLOOKUP($G615,$AE$604:$AE$625,$AF$604:$AF$625,0,0)</f>
        <v>14841000</v>
      </c>
      <c r="AA615" s="43">
        <f>Z615/$AB$626</f>
        <v>0.33975759288166979</v>
      </c>
      <c r="AD615" s="1">
        <v>12</v>
      </c>
      <c r="AE615" s="2" t="s">
        <v>1045</v>
      </c>
      <c r="AF615" s="6">
        <v>350000</v>
      </c>
      <c r="AG615" s="6" cm="1">
        <f t="array" ref="AG615">_xlfn.XLOOKUP($AE615&amp;$C615&amp;$D615,'[1]NBA-Data-1980-2019'!$B$1:$B$16305&amp;'[1]NBA-Data-1980-2019'!$A$1:$A$16305&amp;'[1]NBA-Data-1980-2019'!$D$1:$D$16305,'[1]NBA-Data-1980-2019'!$G$1:$G$16305,"",0)</f>
        <v>350000</v>
      </c>
      <c r="AH615" s="68" cm="1">
        <f t="array" ref="AH615">_xlfn.XLOOKUP($AE615&amp;$C615&amp;$D615,'[1]NBA-Data-1980-2019'!$B$1:$B$16305&amp;'[1]NBA-Data-1980-2019'!$A$1:$A$16305&amp;'[1]NBA-Data-1980-2019'!$D$1:$D$16305,'[1]NBA-Data-1980-2019'!$H$1:$H$16305,"",0)</f>
        <v>58.9</v>
      </c>
      <c r="AI615" s="68" cm="1">
        <f t="array" ref="AI615">_xlfn.XLOOKUP($AE615&amp;$C615&amp;$D615,'[1]NBA-Data-1980-2019'!$B$1:$B$16305&amp;'[1]NBA-Data-1980-2019'!$A$1:$A$16305&amp;'[1]NBA-Data-1980-2019'!$D$1:$D$16305,'[1]NBA-Data-1980-2019'!$F$1:$F$16305,"",0)</f>
        <v>8.5</v>
      </c>
      <c r="AJ615" s="68">
        <f>IFERROR(($AH615/SUM(AH604:AH625))*$AI615,"")</f>
        <v>4.1462727852451829E-2</v>
      </c>
    </row>
    <row r="616" spans="2:36" x14ac:dyDescent="0.2">
      <c r="B616" s="1" t="s">
        <v>170</v>
      </c>
      <c r="C616" s="1">
        <v>1999</v>
      </c>
      <c r="D616" s="1" t="s">
        <v>788</v>
      </c>
      <c r="F616" s="2">
        <v>31</v>
      </c>
      <c r="G616" s="2" t="s">
        <v>962</v>
      </c>
      <c r="H616" s="2" t="s">
        <v>566</v>
      </c>
      <c r="I616" s="4" t="s">
        <v>604</v>
      </c>
      <c r="J616" s="16">
        <f>_xlfn.XLOOKUP($I616,DASHBOARD!$I$2:$I$27,DASHBOARD!$J$2:$J$27,"",0)</f>
        <v>79</v>
      </c>
      <c r="K616" s="23">
        <f>J616/DASHBOARD!$C$3</f>
        <v>2.0066040132080265</v>
      </c>
      <c r="L616" s="2">
        <v>250</v>
      </c>
      <c r="M616" s="26">
        <f>L616/DASHBOARD!$C$4</f>
        <v>113.37868480725623</v>
      </c>
      <c r="N616" s="26">
        <f t="shared" si="69"/>
        <v>28.158405700580715</v>
      </c>
      <c r="O616" s="5">
        <v>27356</v>
      </c>
      <c r="P616" s="2" t="s">
        <v>557</v>
      </c>
      <c r="Q616" s="2" t="str">
        <f>_xlfn.XLOOKUP($P616,DASHBOARD!$L$2:$L$150,DASHBOARD!M$2:M$150,"",0)</f>
        <v>United States</v>
      </c>
      <c r="R616" s="2" t="str">
        <f>_xlfn.XLOOKUP($P616,DASHBOARD!$L$2:$L$150,DASHBOARD!N$2:N$150,"",0)</f>
        <v>North America</v>
      </c>
      <c r="S616" s="2" t="str">
        <f>_xlfn.XLOOKUP($P616,DASHBOARD!$L$2:$L$150,DASHBOARD!O$2:O$150,"",0)</f>
        <v>Americas</v>
      </c>
      <c r="T616" s="2">
        <v>2</v>
      </c>
      <c r="V616" s="2" t="s">
        <v>963</v>
      </c>
      <c r="W616" s="2" t="s">
        <v>963</v>
      </c>
      <c r="Y616" s="2" t="str">
        <f t="shared" si="70"/>
        <v/>
      </c>
      <c r="Z616" s="6">
        <f>_xlfn.XLOOKUP($G616,$AE$604:$AE$625,$AF$604:$AF$625,0,0)</f>
        <v>425000</v>
      </c>
      <c r="AA616" s="43">
        <f>Z616/$AB$626</f>
        <v>9.7295988797729029E-3</v>
      </c>
      <c r="AD616" s="1">
        <v>13</v>
      </c>
      <c r="AE616" s="2" t="s">
        <v>1052</v>
      </c>
      <c r="AF616" s="6">
        <v>287500</v>
      </c>
      <c r="AG616" s="6" cm="1">
        <f t="array" ref="AG616">_xlfn.XLOOKUP($AE616&amp;$C616&amp;$D616,'[1]NBA-Data-1980-2019'!$B$1:$B$16305&amp;'[1]NBA-Data-1980-2019'!$A$1:$A$16305&amp;'[1]NBA-Data-1980-2019'!$D$1:$D$16305,'[1]NBA-Data-1980-2019'!$G$1:$G$16305,"",0)</f>
        <v>287500</v>
      </c>
      <c r="AH616" s="68" cm="1">
        <f t="array" ref="AH616">_xlfn.XLOOKUP($AE616&amp;$C616&amp;$D616,'[1]NBA-Data-1980-2019'!$B$1:$B$16305&amp;'[1]NBA-Data-1980-2019'!$A$1:$A$16305&amp;'[1]NBA-Data-1980-2019'!$D$1:$D$16305,'[1]NBA-Data-1980-2019'!$H$1:$H$16305,"",0)</f>
        <v>62.699999999999996</v>
      </c>
      <c r="AI616" s="68" cm="1">
        <f t="array" ref="AI616">_xlfn.XLOOKUP($AE616&amp;$C616&amp;$D616,'[1]NBA-Data-1980-2019'!$B$1:$B$16305&amp;'[1]NBA-Data-1980-2019'!$A$1:$A$16305&amp;'[1]NBA-Data-1980-2019'!$D$1:$D$16305,'[1]NBA-Data-1980-2019'!$F$1:$F$16305,"",0)</f>
        <v>13.6</v>
      </c>
      <c r="AJ616" s="68">
        <f>IFERROR(($AH616/SUM(AH604:AH625))*$AI616,"")</f>
        <v>7.0620388084176006E-2</v>
      </c>
    </row>
    <row r="617" spans="2:36" x14ac:dyDescent="0.2">
      <c r="B617" s="1" t="s">
        <v>170</v>
      </c>
      <c r="C617" s="1">
        <v>1999</v>
      </c>
      <c r="D617" s="1" t="s">
        <v>788</v>
      </c>
      <c r="F617" s="2">
        <v>11</v>
      </c>
      <c r="G617" s="2" t="s">
        <v>1055</v>
      </c>
      <c r="H617" s="2" t="s">
        <v>576</v>
      </c>
      <c r="I617" s="4" t="s">
        <v>599</v>
      </c>
      <c r="J617" s="16">
        <f>_xlfn.XLOOKUP($I617,DASHBOARD!$I$2:$I$27,DASHBOARD!$J$2:$J$27,"",0)</f>
        <v>78</v>
      </c>
      <c r="K617" s="23">
        <f>J617/DASHBOARD!$C$3</f>
        <v>1.981203962407925</v>
      </c>
      <c r="L617" s="2">
        <v>215</v>
      </c>
      <c r="M617" s="26">
        <f>L617/DASHBOARD!$C$4</f>
        <v>97.505668934240362</v>
      </c>
      <c r="N617" s="26">
        <f t="shared" si="69"/>
        <v>24.841138162475154</v>
      </c>
      <c r="O617" s="5">
        <v>27452</v>
      </c>
      <c r="P617" s="2" t="s">
        <v>557</v>
      </c>
      <c r="Q617" s="2" t="str">
        <f>_xlfn.XLOOKUP($P617,DASHBOARD!$L$2:$L$150,DASHBOARD!M$2:M$150,"",0)</f>
        <v>United States</v>
      </c>
      <c r="R617" s="2" t="str">
        <f>_xlfn.XLOOKUP($P617,DASHBOARD!$L$2:$L$150,DASHBOARD!N$2:N$150,"",0)</f>
        <v>North America</v>
      </c>
      <c r="S617" s="2" t="str">
        <f>_xlfn.XLOOKUP($P617,DASHBOARD!$L$2:$L$150,DASHBOARD!O$2:O$150,"",0)</f>
        <v>Americas</v>
      </c>
      <c r="T617" s="2">
        <v>1</v>
      </c>
      <c r="V617" s="2" t="s">
        <v>560</v>
      </c>
      <c r="W617" s="2" t="s">
        <v>560</v>
      </c>
      <c r="Y617" s="2" t="str">
        <f t="shared" si="70"/>
        <v/>
      </c>
      <c r="Z617" s="6">
        <f>_xlfn.XLOOKUP($G617,$AE$604:$AE$625,$AF$604:$AF$625,0,0)</f>
        <v>287500</v>
      </c>
      <c r="AA617" s="43">
        <f>Z617/$AB$626</f>
        <v>6.5817874774934349E-3</v>
      </c>
      <c r="AD617" s="1">
        <v>14</v>
      </c>
      <c r="AE617" s="2" t="s">
        <v>1055</v>
      </c>
      <c r="AF617" s="6">
        <v>287500</v>
      </c>
      <c r="AG617" s="6" cm="1">
        <f t="array" ref="AG617">_xlfn.XLOOKUP($AE617&amp;$C617&amp;$D617,'[1]NBA-Data-1980-2019'!$B$1:$B$16305&amp;'[1]NBA-Data-1980-2019'!$A$1:$A$16305&amp;'[1]NBA-Data-1980-2019'!$D$1:$D$16305,'[1]NBA-Data-1980-2019'!$G$1:$G$16305,"",0)</f>
        <v>287500</v>
      </c>
      <c r="AH617" s="68" cm="1">
        <f t="array" ref="AH617">_xlfn.XLOOKUP($AE617&amp;$C617&amp;$D617,'[1]NBA-Data-1980-2019'!$B$1:$B$16305&amp;'[1]NBA-Data-1980-2019'!$A$1:$A$16305&amp;'[1]NBA-Data-1980-2019'!$D$1:$D$16305,'[1]NBA-Data-1980-2019'!$H$1:$H$16305,"",0)</f>
        <v>3.9000000000000004</v>
      </c>
      <c r="AI617" s="68" cm="1">
        <f t="array" ref="AI617">_xlfn.XLOOKUP($AE617&amp;$C617&amp;$D617,'[1]NBA-Data-1980-2019'!$B$1:$B$16305&amp;'[1]NBA-Data-1980-2019'!$A$1:$A$16305&amp;'[1]NBA-Data-1980-2019'!$D$1:$D$16305,'[1]NBA-Data-1980-2019'!$F$1:$F$16305,"",0)</f>
        <v>24.4</v>
      </c>
      <c r="AJ617" s="68">
        <f>IFERROR(($AH617/SUM(AH604:AH625))*$AI617,"")</f>
        <v>7.8809411413948184E-3</v>
      </c>
    </row>
    <row r="618" spans="2:36" x14ac:dyDescent="0.2">
      <c r="B618" s="1" t="s">
        <v>170</v>
      </c>
      <c r="C618" s="1">
        <v>1999</v>
      </c>
      <c r="D618" s="1" t="s">
        <v>788</v>
      </c>
      <c r="I618" s="4"/>
      <c r="O618" s="5"/>
      <c r="Y618" s="2" t="str">
        <f t="shared" si="70"/>
        <v/>
      </c>
      <c r="Z618" s="6">
        <f>_xlfn.XLOOKUP($G618,$AE$604:$AE$625,$AF$604:$AF$625,0,0)</f>
        <v>0</v>
      </c>
      <c r="AA618" s="43">
        <f>Z618/$AB$626</f>
        <v>0</v>
      </c>
      <c r="AD618" s="1">
        <v>15</v>
      </c>
      <c r="AE618" s="2" t="s">
        <v>1047</v>
      </c>
      <c r="AF618" s="12">
        <v>4375143</v>
      </c>
      <c r="AG618" s="6" cm="1">
        <f t="array" ref="AG618">_xlfn.XLOOKUP($AE618&amp;$C618&amp;$D618,'[1]NBA-Data-1980-2019'!$B$1:$B$16305&amp;'[1]NBA-Data-1980-2019'!$A$1:$A$16305&amp;'[1]NBA-Data-1980-2019'!$D$1:$D$16305,'[1]NBA-Data-1980-2019'!$G$1:$G$16305,"",0)</f>
        <v>4375143</v>
      </c>
      <c r="AH618" s="68" cm="1">
        <f t="array" ref="AH618">_xlfn.XLOOKUP($AE618&amp;$C618&amp;$D618,'[1]NBA-Data-1980-2019'!$B$1:$B$16305&amp;'[1]NBA-Data-1980-2019'!$A$1:$A$16305&amp;'[1]NBA-Data-1980-2019'!$D$1:$D$16305,'[1]NBA-Data-1980-2019'!$H$1:$H$16305,"",0)</f>
        <v>860.1</v>
      </c>
      <c r="AI618" s="68" cm="1">
        <f t="array" ref="AI618">_xlfn.XLOOKUP($AE618&amp;$C618&amp;$D618,'[1]NBA-Data-1980-2019'!$B$1:$B$16305&amp;'[1]NBA-Data-1980-2019'!$A$1:$A$16305&amp;'[1]NBA-Data-1980-2019'!$D$1:$D$16305,'[1]NBA-Data-1980-2019'!$F$1:$F$16305,"",0)</f>
        <v>12.5</v>
      </c>
      <c r="AJ618" s="68">
        <f>IFERROR(($AH618/SUM(AH604:AH625))*$AI618,"")</f>
        <v>0.89039479241720298</v>
      </c>
    </row>
    <row r="619" spans="2:36" x14ac:dyDescent="0.2">
      <c r="B619" s="1" t="s">
        <v>170</v>
      </c>
      <c r="C619" s="1">
        <v>1999</v>
      </c>
      <c r="D619" s="1" t="s">
        <v>788</v>
      </c>
      <c r="I619" s="4"/>
      <c r="O619" s="5"/>
      <c r="Y619" s="2" t="str">
        <f t="shared" si="70"/>
        <v/>
      </c>
      <c r="Z619" s="6">
        <f>_xlfn.XLOOKUP($G619,$AE$604:$AE$625,$AF$604:$AF$625,0,0)</f>
        <v>0</v>
      </c>
      <c r="AA619" s="43">
        <f>Z619/$AB$626</f>
        <v>0</v>
      </c>
      <c r="AD619" s="1">
        <v>16</v>
      </c>
      <c r="AF619" s="6"/>
      <c r="AG619" s="6" t="str" cm="1">
        <f t="array" ref="AG619">_xlfn.XLOOKUP($AE619&amp;$C619&amp;$D619,'[1]NBA-Data-1980-2019'!$B$1:$B$16305&amp;'[1]NBA-Data-1980-2019'!$A$1:$A$16305&amp;'[1]NBA-Data-1980-2019'!$D$1:$D$16305,'[1]NBA-Data-1980-2019'!$G$1:$G$16305,"",0)</f>
        <v/>
      </c>
      <c r="AH619" s="68" t="str" cm="1">
        <f t="array" ref="AH619">_xlfn.XLOOKUP($AE619&amp;$C619&amp;$D619,'[1]NBA-Data-1980-2019'!$B$1:$B$16305&amp;'[1]NBA-Data-1980-2019'!$A$1:$A$16305&amp;'[1]NBA-Data-1980-2019'!$D$1:$D$16305,'[1]NBA-Data-1980-2019'!$H$1:$H$16305,"",0)</f>
        <v/>
      </c>
      <c r="AI619" s="68" t="str" cm="1">
        <f t="array" ref="AI619">_xlfn.XLOOKUP($AE619&amp;$C619&amp;$D619,'[1]NBA-Data-1980-2019'!$B$1:$B$16305&amp;'[1]NBA-Data-1980-2019'!$A$1:$A$16305&amp;'[1]NBA-Data-1980-2019'!$D$1:$D$16305,'[1]NBA-Data-1980-2019'!$F$1:$F$16305,"",0)</f>
        <v/>
      </c>
      <c r="AJ619" s="68" t="str">
        <f>IFERROR(($AH619/SUM(AH604:AH625))*$AI619,"")</f>
        <v/>
      </c>
    </row>
    <row r="620" spans="2:36" x14ac:dyDescent="0.2">
      <c r="B620" s="1" t="s">
        <v>170</v>
      </c>
      <c r="C620" s="1">
        <v>1999</v>
      </c>
      <c r="D620" s="1" t="s">
        <v>788</v>
      </c>
      <c r="I620" s="4"/>
      <c r="O620" s="5"/>
      <c r="Y620" s="2" t="str">
        <f t="shared" si="70"/>
        <v/>
      </c>
      <c r="Z620" s="6">
        <f>_xlfn.XLOOKUP($G620,$AE$604:$AE$625,$AF$604:$AF$625,0,0)</f>
        <v>0</v>
      </c>
      <c r="AA620" s="43">
        <f>Z620/$AB$626</f>
        <v>0</v>
      </c>
      <c r="AD620" s="1">
        <v>17</v>
      </c>
      <c r="AF620" s="6"/>
      <c r="AG620" s="6" t="str" cm="1">
        <f t="array" ref="AG620">_xlfn.XLOOKUP($AE620&amp;$C620&amp;$D620,'[1]NBA-Data-1980-2019'!$B$1:$B$16305&amp;'[1]NBA-Data-1980-2019'!$A$1:$A$16305&amp;'[1]NBA-Data-1980-2019'!$D$1:$D$16305,'[1]NBA-Data-1980-2019'!$G$1:$G$16305,"",0)</f>
        <v/>
      </c>
      <c r="AH620" s="68" t="str" cm="1">
        <f t="array" ref="AH620">_xlfn.XLOOKUP($AE620&amp;$C620&amp;$D620,'[1]NBA-Data-1980-2019'!$B$1:$B$16305&amp;'[1]NBA-Data-1980-2019'!$A$1:$A$16305&amp;'[1]NBA-Data-1980-2019'!$D$1:$D$16305,'[1]NBA-Data-1980-2019'!$H$1:$H$16305,"",0)</f>
        <v/>
      </c>
      <c r="AI620" s="68" t="str" cm="1">
        <f t="array" ref="AI620">_xlfn.XLOOKUP($AE620&amp;$C620&amp;$D620,'[1]NBA-Data-1980-2019'!$B$1:$B$16305&amp;'[1]NBA-Data-1980-2019'!$A$1:$A$16305&amp;'[1]NBA-Data-1980-2019'!$D$1:$D$16305,'[1]NBA-Data-1980-2019'!$F$1:$F$16305,"",0)</f>
        <v/>
      </c>
      <c r="AJ620" s="68" t="str">
        <f>IFERROR(($AH620/SUM(AH604:AH625))*$AI620,"")</f>
        <v/>
      </c>
    </row>
    <row r="621" spans="2:36" x14ac:dyDescent="0.2">
      <c r="B621" s="1" t="s">
        <v>170</v>
      </c>
      <c r="C621" s="1">
        <v>1999</v>
      </c>
      <c r="D621" s="1" t="s">
        <v>788</v>
      </c>
      <c r="I621" s="4"/>
      <c r="O621" s="5"/>
      <c r="Y621" s="2" t="str">
        <f t="shared" si="70"/>
        <v/>
      </c>
      <c r="Z621" s="6">
        <f>_xlfn.XLOOKUP($G621,$AE$604:$AE$625,$AF$604:$AF$625,0,0)</f>
        <v>0</v>
      </c>
      <c r="AA621" s="43">
        <f>Z621/$AB$626</f>
        <v>0</v>
      </c>
      <c r="AD621" s="1">
        <v>18</v>
      </c>
      <c r="AF621" s="6"/>
      <c r="AG621" s="6" t="str" cm="1">
        <f t="array" ref="AG621">_xlfn.XLOOKUP($AE621&amp;$C621&amp;$D621,'[1]NBA-Data-1980-2019'!$B$1:$B$16305&amp;'[1]NBA-Data-1980-2019'!$A$1:$A$16305&amp;'[1]NBA-Data-1980-2019'!$D$1:$D$16305,'[1]NBA-Data-1980-2019'!$G$1:$G$16305,"",0)</f>
        <v/>
      </c>
      <c r="AH621" s="68" t="str" cm="1">
        <f t="array" ref="AH621">_xlfn.XLOOKUP($AE621&amp;$C621&amp;$D621,'[1]NBA-Data-1980-2019'!$B$1:$B$16305&amp;'[1]NBA-Data-1980-2019'!$A$1:$A$16305&amp;'[1]NBA-Data-1980-2019'!$D$1:$D$16305,'[1]NBA-Data-1980-2019'!$H$1:$H$16305,"",0)</f>
        <v/>
      </c>
      <c r="AI621" s="68" t="str" cm="1">
        <f t="array" ref="AI621">_xlfn.XLOOKUP($AE621&amp;$C621&amp;$D621,'[1]NBA-Data-1980-2019'!$B$1:$B$16305&amp;'[1]NBA-Data-1980-2019'!$A$1:$A$16305&amp;'[1]NBA-Data-1980-2019'!$D$1:$D$16305,'[1]NBA-Data-1980-2019'!$F$1:$F$16305,"",0)</f>
        <v/>
      </c>
      <c r="AJ621" s="68" t="str">
        <f>IFERROR(($AH621/SUM(AH604:AH625))*$AI621,"")</f>
        <v/>
      </c>
    </row>
    <row r="622" spans="2:36" x14ac:dyDescent="0.2">
      <c r="B622" s="1" t="s">
        <v>170</v>
      </c>
      <c r="C622" s="1">
        <v>1999</v>
      </c>
      <c r="D622" s="1" t="s">
        <v>788</v>
      </c>
      <c r="I622" s="4"/>
      <c r="O622" s="5"/>
      <c r="Y622" s="2" t="str">
        <f t="shared" si="70"/>
        <v/>
      </c>
      <c r="Z622" s="6">
        <f>_xlfn.XLOOKUP($G622,$AE$604:$AE$625,$AF$604:$AF$625,0,0)</f>
        <v>0</v>
      </c>
      <c r="AA622" s="43">
        <f>Z622/$AB$626</f>
        <v>0</v>
      </c>
      <c r="AD622" s="1">
        <v>19</v>
      </c>
      <c r="AF622" s="6"/>
      <c r="AG622" s="6" t="str" cm="1">
        <f t="array" ref="AG622">_xlfn.XLOOKUP($AE622&amp;$C622&amp;$D622,'[1]NBA-Data-1980-2019'!$B$1:$B$16305&amp;'[1]NBA-Data-1980-2019'!$A$1:$A$16305&amp;'[1]NBA-Data-1980-2019'!$D$1:$D$16305,'[1]NBA-Data-1980-2019'!$G$1:$G$16305,"",0)</f>
        <v/>
      </c>
      <c r="AH622" s="68" t="str" cm="1">
        <f t="array" ref="AH622">_xlfn.XLOOKUP($AE622&amp;$C622&amp;$D622,'[1]NBA-Data-1980-2019'!$B$1:$B$16305&amp;'[1]NBA-Data-1980-2019'!$A$1:$A$16305&amp;'[1]NBA-Data-1980-2019'!$D$1:$D$16305,'[1]NBA-Data-1980-2019'!$H$1:$H$16305,"",0)</f>
        <v/>
      </c>
      <c r="AI622" s="68" t="str" cm="1">
        <f t="array" ref="AI622">_xlfn.XLOOKUP($AE622&amp;$C622&amp;$D622,'[1]NBA-Data-1980-2019'!$B$1:$B$16305&amp;'[1]NBA-Data-1980-2019'!$A$1:$A$16305&amp;'[1]NBA-Data-1980-2019'!$D$1:$D$16305,'[1]NBA-Data-1980-2019'!$F$1:$F$16305,"",0)</f>
        <v/>
      </c>
      <c r="AJ622" s="68" t="str">
        <f>IFERROR(($AH622/SUM(AH604:AH625))*$AI622,"")</f>
        <v/>
      </c>
    </row>
    <row r="623" spans="2:36" x14ac:dyDescent="0.2">
      <c r="B623" s="1" t="s">
        <v>170</v>
      </c>
      <c r="C623" s="1">
        <v>1999</v>
      </c>
      <c r="D623" s="1" t="s">
        <v>788</v>
      </c>
      <c r="I623" s="4"/>
      <c r="O623" s="5"/>
      <c r="Y623" s="2" t="str">
        <f t="shared" si="70"/>
        <v/>
      </c>
      <c r="Z623" s="6">
        <f>_xlfn.XLOOKUP($G623,$AE$604:$AE$625,$AF$604:$AF$625,0,0)</f>
        <v>0</v>
      </c>
      <c r="AA623" s="43">
        <f>Z623/$AB$626</f>
        <v>0</v>
      </c>
      <c r="AD623" s="1">
        <v>20</v>
      </c>
      <c r="AF623" s="6"/>
      <c r="AG623" s="6" t="str" cm="1">
        <f t="array" ref="AG623">_xlfn.XLOOKUP($AE623&amp;$C623&amp;$D623,'[1]NBA-Data-1980-2019'!$B$1:$B$16305&amp;'[1]NBA-Data-1980-2019'!$A$1:$A$16305&amp;'[1]NBA-Data-1980-2019'!$D$1:$D$16305,'[1]NBA-Data-1980-2019'!$G$1:$G$16305,"",0)</f>
        <v/>
      </c>
      <c r="AH623" s="68" t="str" cm="1">
        <f t="array" ref="AH623">_xlfn.XLOOKUP($AE623&amp;$C623&amp;$D623,'[1]NBA-Data-1980-2019'!$B$1:$B$16305&amp;'[1]NBA-Data-1980-2019'!$A$1:$A$16305&amp;'[1]NBA-Data-1980-2019'!$D$1:$D$16305,'[1]NBA-Data-1980-2019'!$H$1:$H$16305,"",0)</f>
        <v/>
      </c>
      <c r="AI623" s="68" t="str" cm="1">
        <f t="array" ref="AI623">_xlfn.XLOOKUP($AE623&amp;$C623&amp;$D623,'[1]NBA-Data-1980-2019'!$B$1:$B$16305&amp;'[1]NBA-Data-1980-2019'!$A$1:$A$16305&amp;'[1]NBA-Data-1980-2019'!$D$1:$D$16305,'[1]NBA-Data-1980-2019'!$F$1:$F$16305,"",0)</f>
        <v/>
      </c>
      <c r="AJ623" s="68" t="str">
        <f>IFERROR(($AH623/SUM(AH604:AH625))*$AI623,"")</f>
        <v/>
      </c>
    </row>
    <row r="624" spans="2:36" x14ac:dyDescent="0.2">
      <c r="B624" s="1" t="s">
        <v>170</v>
      </c>
      <c r="C624" s="1">
        <v>1999</v>
      </c>
      <c r="D624" s="1" t="s">
        <v>788</v>
      </c>
      <c r="I624" s="4"/>
      <c r="O624" s="5"/>
      <c r="Y624" s="2" t="str">
        <f t="shared" si="70"/>
        <v/>
      </c>
      <c r="Z624" s="6">
        <f>_xlfn.XLOOKUP($G624,$AE$604:$AE$625,$AF$604:$AF$625,0,0)</f>
        <v>0</v>
      </c>
      <c r="AA624" s="43">
        <f>Z624/$AB$626</f>
        <v>0</v>
      </c>
      <c r="AD624" s="1">
        <v>21</v>
      </c>
      <c r="AG624" s="6" t="str" cm="1">
        <f t="array" ref="AG624">_xlfn.XLOOKUP($AE624&amp;$C624&amp;$D624,'[1]NBA-Data-1980-2019'!$B$1:$B$16305&amp;'[1]NBA-Data-1980-2019'!$A$1:$A$16305&amp;'[1]NBA-Data-1980-2019'!$D$1:$D$16305,'[1]NBA-Data-1980-2019'!$G$1:$G$16305,"",0)</f>
        <v/>
      </c>
      <c r="AH624" s="68" t="str" cm="1">
        <f t="array" ref="AH624">_xlfn.XLOOKUP($AE624&amp;$C624&amp;$D624,'[1]NBA-Data-1980-2019'!$B$1:$B$16305&amp;'[1]NBA-Data-1980-2019'!$A$1:$A$16305&amp;'[1]NBA-Data-1980-2019'!$D$1:$D$16305,'[1]NBA-Data-1980-2019'!$H$1:$H$16305,"",0)</f>
        <v/>
      </c>
      <c r="AI624" s="68" t="str" cm="1">
        <f t="array" ref="AI624">_xlfn.XLOOKUP($AE624&amp;$C624&amp;$D624,'[1]NBA-Data-1980-2019'!$B$1:$B$16305&amp;'[1]NBA-Data-1980-2019'!$A$1:$A$16305&amp;'[1]NBA-Data-1980-2019'!$D$1:$D$16305,'[1]NBA-Data-1980-2019'!$F$1:$F$16305,"",0)</f>
        <v/>
      </c>
      <c r="AJ624" s="68" t="str">
        <f>IFERROR(($AH624/SUM(AH604:AH625))*$AI624,"")</f>
        <v/>
      </c>
    </row>
    <row r="625" spans="1:36" x14ac:dyDescent="0.2">
      <c r="B625" s="1" t="s">
        <v>170</v>
      </c>
      <c r="C625" s="1">
        <v>1999</v>
      </c>
      <c r="D625" s="1" t="s">
        <v>788</v>
      </c>
      <c r="I625" s="4"/>
      <c r="O625" s="5"/>
      <c r="Y625" s="2" t="str">
        <f t="shared" si="70"/>
        <v/>
      </c>
      <c r="Z625" s="6">
        <f>_xlfn.XLOOKUP($G625,$AE$604:$AE$625,$AF$604:$AF$625,0,0)</f>
        <v>0</v>
      </c>
      <c r="AA625" s="43">
        <f>Z625/$AB$626</f>
        <v>0</v>
      </c>
      <c r="AD625" s="1">
        <v>22</v>
      </c>
      <c r="AG625" s="6" t="str" cm="1">
        <f t="array" ref="AG625">_xlfn.XLOOKUP($AE625&amp;$C625&amp;$D625,'[1]NBA-Data-1980-2019'!$B$1:$B$16305&amp;'[1]NBA-Data-1980-2019'!$A$1:$A$16305&amp;'[1]NBA-Data-1980-2019'!$D$1:$D$16305,'[1]NBA-Data-1980-2019'!$G$1:$G$16305,"",0)</f>
        <v/>
      </c>
      <c r="AH625" s="68" t="str" cm="1">
        <f t="array" ref="AH625">_xlfn.XLOOKUP($AE625&amp;$C625&amp;$D625,'[1]NBA-Data-1980-2019'!$B$1:$B$16305&amp;'[1]NBA-Data-1980-2019'!$A$1:$A$16305&amp;'[1]NBA-Data-1980-2019'!$D$1:$D$16305,'[1]NBA-Data-1980-2019'!$H$1:$H$16305,"",0)</f>
        <v/>
      </c>
      <c r="AI625" s="68" t="str" cm="1">
        <f t="array" ref="AI625">_xlfn.XLOOKUP($AE625&amp;$C625&amp;$D625,'[1]NBA-Data-1980-2019'!$B$1:$B$16305&amp;'[1]NBA-Data-1980-2019'!$A$1:$A$16305&amp;'[1]NBA-Data-1980-2019'!$D$1:$D$16305,'[1]NBA-Data-1980-2019'!$F$1:$F$16305,"",0)</f>
        <v/>
      </c>
      <c r="AJ625" s="68" t="str">
        <f>IFERROR(($AH625/SUM(AH604:AH625))*$AI625,"")</f>
        <v/>
      </c>
    </row>
    <row r="626" spans="1:36" x14ac:dyDescent="0.2">
      <c r="B626" s="1" t="s">
        <v>170</v>
      </c>
      <c r="C626" s="1">
        <v>1999</v>
      </c>
      <c r="D626" s="1" t="s">
        <v>788</v>
      </c>
      <c r="E626" s="1"/>
      <c r="F626" s="1"/>
      <c r="G626" s="1"/>
      <c r="H626" s="1"/>
      <c r="I626" s="1"/>
      <c r="J626" s="36"/>
      <c r="K626" s="36"/>
      <c r="L626" s="1"/>
      <c r="M626" s="1"/>
      <c r="N626" s="1"/>
      <c r="O626" s="1"/>
      <c r="P626" s="1"/>
      <c r="Q626" s="1"/>
      <c r="R626" s="1"/>
      <c r="S626" s="1"/>
      <c r="T626" s="1"/>
      <c r="U626" s="1"/>
      <c r="V626" s="1"/>
      <c r="W626" s="1"/>
      <c r="X626" s="1"/>
      <c r="Y626" s="1"/>
      <c r="AA626" s="41">
        <f>SUM(AA604:AA625)</f>
        <v>0.99999999999999989</v>
      </c>
      <c r="AB626" s="37">
        <f>SUM(Z604:Z625)</f>
        <v>43681143</v>
      </c>
      <c r="AC626" s="1"/>
      <c r="AE626" s="37">
        <f>AG626-AF626</f>
        <v>0</v>
      </c>
      <c r="AF626" s="37">
        <f>SUM(AF604:AF625)-AF618</f>
        <v>43681143</v>
      </c>
      <c r="AG626" s="37">
        <f>SUM(AG604:AG625)</f>
        <v>43681143</v>
      </c>
      <c r="AH626" s="69">
        <f>SUM(AH604:AH625)</f>
        <v>12074.699999999999</v>
      </c>
      <c r="AI626" s="69">
        <f>SUM(AI604:AI625)</f>
        <v>213</v>
      </c>
      <c r="AJ626" s="69">
        <f>SUM(AJ604:AJ625)</f>
        <v>16.323378634665875</v>
      </c>
    </row>
    <row r="628" spans="1:36" ht="17" thickBot="1" x14ac:dyDescent="0.25"/>
    <row r="629" spans="1:36" ht="17" thickBot="1" x14ac:dyDescent="0.25">
      <c r="A629" s="3">
        <v>25</v>
      </c>
      <c r="B629" s="1" t="str">
        <f>B$1</f>
        <v>YEAR</v>
      </c>
      <c r="C629" s="1" t="str">
        <f>C$1</f>
        <v>YEAR</v>
      </c>
      <c r="D629" s="1" t="str">
        <f>D$1</f>
        <v>TEAM</v>
      </c>
      <c r="F629" s="1" t="str">
        <f t="shared" ref="F629:Z629" si="71">F$1</f>
        <v>NUMBER</v>
      </c>
      <c r="G629" s="1" t="str">
        <f t="shared" si="71"/>
        <v>PLAYER</v>
      </c>
      <c r="H629" s="1" t="str">
        <f t="shared" si="71"/>
        <v>POS</v>
      </c>
      <c r="I629" s="1" t="str">
        <f t="shared" si="71"/>
        <v>HEIGHT</v>
      </c>
      <c r="J629" s="1" t="str">
        <f t="shared" si="71"/>
        <v>HEIGHT (IN)</v>
      </c>
      <c r="K629" s="1" t="str">
        <f t="shared" si="71"/>
        <v>HEIGHT (M)</v>
      </c>
      <c r="L629" s="1" t="str">
        <f t="shared" si="71"/>
        <v>WEIGHT (LBS)</v>
      </c>
      <c r="M629" s="1" t="str">
        <f t="shared" si="71"/>
        <v>WEIGHT (KG)</v>
      </c>
      <c r="N629" s="1" t="str">
        <f t="shared" si="71"/>
        <v>BMI</v>
      </c>
      <c r="O629" s="1" t="str">
        <f t="shared" si="71"/>
        <v>BIRTH DATE</v>
      </c>
      <c r="P629" s="1" t="str">
        <f t="shared" si="71"/>
        <v>NATION</v>
      </c>
      <c r="Q629" s="1" t="str">
        <f t="shared" si="71"/>
        <v>COUNTRY</v>
      </c>
      <c r="R629" s="1" t="str">
        <f t="shared" si="71"/>
        <v>CONTINENT</v>
      </c>
      <c r="S629" s="1" t="str">
        <f t="shared" si="71"/>
        <v>GLOBAL REGION</v>
      </c>
      <c r="T629" s="1" t="str">
        <f t="shared" si="71"/>
        <v>EXPERIENCE</v>
      </c>
      <c r="U629" s="1"/>
      <c r="V629" s="1" t="str">
        <f t="shared" si="71"/>
        <v>COLLEGE</v>
      </c>
      <c r="W629" s="1" t="str">
        <f t="shared" si="71"/>
        <v>COLLEGE1</v>
      </c>
      <c r="X629" s="1" t="str">
        <f t="shared" si="71"/>
        <v>COLLEGE2</v>
      </c>
      <c r="Y629" s="1" t="str">
        <f t="shared" si="71"/>
        <v>TRANSFER</v>
      </c>
      <c r="Z629" s="1" t="str">
        <f t="shared" si="71"/>
        <v>SALARY</v>
      </c>
      <c r="AA629" s="1" t="s">
        <v>1264</v>
      </c>
      <c r="AD629" s="1" t="str">
        <f>AD$1</f>
        <v>Rk</v>
      </c>
      <c r="AE629" s="1" t="str">
        <f>AE$1</f>
        <v>PLAYER</v>
      </c>
      <c r="AF629" s="1" t="str">
        <f>AF$1</f>
        <v>SALARY - BR</v>
      </c>
      <c r="AG629" s="1" t="str">
        <f>AG$1</f>
        <v>SALARY - KAGGLE</v>
      </c>
      <c r="AH629" s="67" t="str">
        <f>AH$1</f>
        <v>TTL MP</v>
      </c>
      <c r="AI629" s="67" t="str">
        <f>AI$1</f>
        <v>PER</v>
      </c>
      <c r="AJ629" s="67" t="str">
        <f>AJ$1</f>
        <v>WTD-MP-PER</v>
      </c>
    </row>
    <row r="630" spans="1:36" ht="17" thickBot="1" x14ac:dyDescent="0.25">
      <c r="A630" s="3" t="s">
        <v>1078</v>
      </c>
      <c r="B630" s="1" t="s">
        <v>177</v>
      </c>
      <c r="C630" s="1">
        <v>1998</v>
      </c>
      <c r="D630" s="1" t="s">
        <v>1078</v>
      </c>
      <c r="F630" s="2">
        <v>22</v>
      </c>
      <c r="G630" s="2" t="s">
        <v>1057</v>
      </c>
      <c r="H630" s="2" t="s">
        <v>570</v>
      </c>
      <c r="I630" s="4" t="s">
        <v>599</v>
      </c>
      <c r="J630" s="16">
        <f>_xlfn.XLOOKUP($I630,DASHBOARD!$I$2:$I$27,DASHBOARD!$J$2:$J$27,"",0)</f>
        <v>78</v>
      </c>
      <c r="K630" s="23">
        <f>J630/DASHBOARD!$C$3</f>
        <v>1.981203962407925</v>
      </c>
      <c r="L630" s="2">
        <v>226</v>
      </c>
      <c r="M630" s="26">
        <f>L630/DASHBOARD!$C$4</f>
        <v>102.49433106575964</v>
      </c>
      <c r="N630" s="26">
        <f t="shared" ref="N630:N646" si="72">M630/(K630^2)</f>
        <v>26.112080114973885</v>
      </c>
      <c r="O630" s="5">
        <v>27311</v>
      </c>
      <c r="P630" s="2" t="s">
        <v>557</v>
      </c>
      <c r="Q630" s="2" t="str">
        <f>_xlfn.XLOOKUP($P630,DASHBOARD!$L$2:$L$150,DASHBOARD!M$2:M$150,"",0)</f>
        <v>United States</v>
      </c>
      <c r="R630" s="2" t="str">
        <f>_xlfn.XLOOKUP($P630,DASHBOARD!$L$2:$L$150,DASHBOARD!N$2:N$150,"",0)</f>
        <v>North America</v>
      </c>
      <c r="S630" s="2" t="str">
        <f>_xlfn.XLOOKUP($P630,DASHBOARD!$L$2:$L$150,DASHBOARD!O$2:O$150,"",0)</f>
        <v>Americas</v>
      </c>
      <c r="T630" s="2" t="s">
        <v>563</v>
      </c>
      <c r="V630" s="2" t="s">
        <v>958</v>
      </c>
      <c r="W630" s="2" t="s">
        <v>958</v>
      </c>
      <c r="Y630" s="2" t="str">
        <f t="shared" ref="Y630:Y651" si="73">IF(X630="","","X")</f>
        <v/>
      </c>
      <c r="Z630" s="6">
        <f>_xlfn.XLOOKUP($G630,$AE$630:$AE$651,$AF$630:$AF$651,0,0)</f>
        <v>597600</v>
      </c>
      <c r="AA630" s="43">
        <f>Z630/$AB$652</f>
        <v>9.7439013791957591E-3</v>
      </c>
      <c r="AD630" s="1">
        <v>1</v>
      </c>
      <c r="AE630" s="2" t="s">
        <v>1063</v>
      </c>
      <c r="AF630" s="6">
        <v>33140000</v>
      </c>
      <c r="AG630" s="6" cm="1">
        <f t="array" ref="AG630">_xlfn.XLOOKUP($AE630&amp;$C630&amp;$D630,'[1]NBA-Data-1980-2019'!$B$1:$B$16305&amp;'[1]NBA-Data-1980-2019'!$A$1:$A$16305&amp;'[1]NBA-Data-1980-2019'!$D$1:$D$16305,'[1]NBA-Data-1980-2019'!$G$1:$G$16305,"",0)</f>
        <v>33140000</v>
      </c>
      <c r="AH630" s="68" cm="1">
        <f t="array" ref="AH630">_xlfn.XLOOKUP($AE630&amp;$C630&amp;$D630,'[1]NBA-Data-1980-2019'!$B$1:$B$16305&amp;'[1]NBA-Data-1980-2019'!$A$1:$A$16305&amp;'[1]NBA-Data-1980-2019'!$D$1:$D$16305,'[1]NBA-Data-1980-2019'!$H$1:$H$16305,"",0)</f>
        <v>3181.6</v>
      </c>
      <c r="AI630" s="68" cm="1">
        <f t="array" ref="AI630">_xlfn.XLOOKUP($AE630&amp;$C630&amp;$D630,'[1]NBA-Data-1980-2019'!$B$1:$B$16305&amp;'[1]NBA-Data-1980-2019'!$A$1:$A$16305&amp;'[1]NBA-Data-1980-2019'!$D$1:$D$16305,'[1]NBA-Data-1980-2019'!$F$1:$F$16305,"",0)</f>
        <v>25.2</v>
      </c>
      <c r="AJ630" s="68">
        <f>IFERROR(($AH630/SUM(AH630:AH651))*$AI630,"")</f>
        <v>4.2723335322704425</v>
      </c>
    </row>
    <row r="631" spans="1:36" x14ac:dyDescent="0.2">
      <c r="B631" s="1" t="s">
        <v>177</v>
      </c>
      <c r="C631" s="1">
        <v>1998</v>
      </c>
      <c r="D631" s="1" t="s">
        <v>1078</v>
      </c>
      <c r="F631" s="2">
        <v>1</v>
      </c>
      <c r="G631" s="2" t="s">
        <v>1058</v>
      </c>
      <c r="H631" s="2" t="s">
        <v>556</v>
      </c>
      <c r="I631" s="4" t="s">
        <v>597</v>
      </c>
      <c r="J631" s="16">
        <f>_xlfn.XLOOKUP($I631,DASHBOARD!$I$2:$I$27,DASHBOARD!$J$2:$J$27,"",0)</f>
        <v>74</v>
      </c>
      <c r="K631" s="23">
        <f>J631/DASHBOARD!$C$3</f>
        <v>1.8796037592075185</v>
      </c>
      <c r="L631" s="2">
        <v>190</v>
      </c>
      <c r="M631" s="26">
        <f>L631/DASHBOARD!$C$4</f>
        <v>86.167800453514729</v>
      </c>
      <c r="N631" s="26">
        <f t="shared" si="72"/>
        <v>24.390033524975603</v>
      </c>
      <c r="O631" s="5">
        <v>24980</v>
      </c>
      <c r="P631" s="2" t="s">
        <v>557</v>
      </c>
      <c r="Q631" s="2" t="str">
        <f>_xlfn.XLOOKUP($P631,DASHBOARD!$L$2:$L$150,DASHBOARD!M$2:M$150,"",0)</f>
        <v>United States</v>
      </c>
      <c r="R631" s="2" t="str">
        <f>_xlfn.XLOOKUP($P631,DASHBOARD!$L$2:$L$150,DASHBOARD!N$2:N$150,"",0)</f>
        <v>North America</v>
      </c>
      <c r="S631" s="2" t="str">
        <f>_xlfn.XLOOKUP($P631,DASHBOARD!$L$2:$L$150,DASHBOARD!O$2:O$150,"",0)</f>
        <v>Americas</v>
      </c>
      <c r="T631" s="2">
        <v>6</v>
      </c>
      <c r="V631" s="2" t="s">
        <v>1059</v>
      </c>
      <c r="W631" s="2" t="s">
        <v>715</v>
      </c>
      <c r="X631" s="2" t="s">
        <v>997</v>
      </c>
      <c r="Y631" s="2" t="str">
        <f t="shared" si="73"/>
        <v>X</v>
      </c>
      <c r="Z631" s="6">
        <f>_xlfn.XLOOKUP($G631,$AE$630:$AE$651,$AF$630:$AF$651,0,0)</f>
        <v>1260000</v>
      </c>
      <c r="AA631" s="43">
        <f>Z631/$AB$652</f>
        <v>2.0544370377822384E-2</v>
      </c>
      <c r="AD631" s="1">
        <v>2</v>
      </c>
      <c r="AE631" s="2" t="s">
        <v>1025</v>
      </c>
      <c r="AF631" s="6">
        <v>4560000</v>
      </c>
      <c r="AG631" s="6" cm="1">
        <f t="array" ref="AG631">_xlfn.XLOOKUP($AE631&amp;$C631&amp;$D631,'[1]NBA-Data-1980-2019'!$B$1:$B$16305&amp;'[1]NBA-Data-1980-2019'!$A$1:$A$16305&amp;'[1]NBA-Data-1980-2019'!$D$1:$D$16305,'[1]NBA-Data-1980-2019'!$G$1:$G$16305,"",0)</f>
        <v>4560000</v>
      </c>
      <c r="AH631" s="68" cm="1">
        <f t="array" ref="AH631">_xlfn.XLOOKUP($AE631&amp;$C631&amp;$D631,'[1]NBA-Data-1980-2019'!$B$1:$B$16305&amp;'[1]NBA-Data-1980-2019'!$A$1:$A$16305&amp;'[1]NBA-Data-1980-2019'!$D$1:$D$16305,'[1]NBA-Data-1980-2019'!$H$1:$H$16305,"",0)</f>
        <v>2287.7999999999997</v>
      </c>
      <c r="AI631" s="68" cm="1">
        <f t="array" ref="AI631">_xlfn.XLOOKUP($AE631&amp;$C631&amp;$D631,'[1]NBA-Data-1980-2019'!$B$1:$B$16305&amp;'[1]NBA-Data-1980-2019'!$A$1:$A$16305&amp;'[1]NBA-Data-1980-2019'!$D$1:$D$16305,'[1]NBA-Data-1980-2019'!$F$1:$F$16305,"",0)</f>
        <v>14.7</v>
      </c>
      <c r="AJ631" s="68">
        <f>IFERROR(($AH631/SUM(AH630:AH651))*$AI631,"")</f>
        <v>1.7920677380850885</v>
      </c>
    </row>
    <row r="632" spans="1:36" x14ac:dyDescent="0.2">
      <c r="B632" s="1" t="s">
        <v>177</v>
      </c>
      <c r="C632" s="1">
        <v>1998</v>
      </c>
      <c r="D632" s="1" t="s">
        <v>1078</v>
      </c>
      <c r="F632" s="2">
        <v>30</v>
      </c>
      <c r="G632" s="2" t="s">
        <v>1060</v>
      </c>
      <c r="H632" s="2" t="s">
        <v>570</v>
      </c>
      <c r="I632" s="4" t="s">
        <v>599</v>
      </c>
      <c r="J632" s="16">
        <f>_xlfn.XLOOKUP($I632,DASHBOARD!$I$2:$I$27,DASHBOARD!$J$2:$J$27,"",0)</f>
        <v>78</v>
      </c>
      <c r="K632" s="23">
        <f>J632/DASHBOARD!$C$3</f>
        <v>1.981203962407925</v>
      </c>
      <c r="L632" s="2">
        <v>220</v>
      </c>
      <c r="M632" s="26">
        <f>L632/DASHBOARD!$C$4</f>
        <v>99.773242630385482</v>
      </c>
      <c r="N632" s="26">
        <f t="shared" si="72"/>
        <v>25.418839049974576</v>
      </c>
      <c r="O632" s="5">
        <v>25008</v>
      </c>
      <c r="P632" s="2" t="s">
        <v>557</v>
      </c>
      <c r="Q632" s="2" t="str">
        <f>_xlfn.XLOOKUP($P632,DASHBOARD!$L$2:$L$150,DASHBOARD!M$2:M$150,"",0)</f>
        <v>United States</v>
      </c>
      <c r="R632" s="2" t="str">
        <f>_xlfn.XLOOKUP($P632,DASHBOARD!$L$2:$L$150,DASHBOARD!N$2:N$150,"",0)</f>
        <v>North America</v>
      </c>
      <c r="S632" s="2" t="str">
        <f>_xlfn.XLOOKUP($P632,DASHBOARD!$L$2:$L$150,DASHBOARD!O$2:O$150,"",0)</f>
        <v>Americas</v>
      </c>
      <c r="T632" s="2">
        <v>7</v>
      </c>
      <c r="V632" s="2" t="s">
        <v>571</v>
      </c>
      <c r="W632" s="2" t="s">
        <v>571</v>
      </c>
      <c r="Y632" s="2" t="str">
        <f t="shared" si="73"/>
        <v/>
      </c>
      <c r="Z632" s="6">
        <f>_xlfn.XLOOKUP($G632,$AE$630:$AE$651,$AF$630:$AF$651,0,0)</f>
        <v>500000</v>
      </c>
      <c r="AA632" s="43">
        <f>Z632/$AB$652</f>
        <v>8.1525279277072961E-3</v>
      </c>
      <c r="AD632" s="1">
        <v>3</v>
      </c>
      <c r="AE632" s="2" t="s">
        <v>1066</v>
      </c>
      <c r="AF632" s="6">
        <v>4560000</v>
      </c>
      <c r="AG632" s="6" cm="1">
        <f t="array" ref="AG632">_xlfn.XLOOKUP($AE632&amp;$C632&amp;$D632,'[1]NBA-Data-1980-2019'!$B$1:$B$16305&amp;'[1]NBA-Data-1980-2019'!$A$1:$A$16305&amp;'[1]NBA-Data-1980-2019'!$D$1:$D$16305,'[1]NBA-Data-1980-2019'!$G$1:$G$16305,"",0)</f>
        <v>4560000</v>
      </c>
      <c r="AH632" s="68" cm="1">
        <f t="array" ref="AH632">_xlfn.XLOOKUP($AE632&amp;$C632&amp;$D632,'[1]NBA-Data-1980-2019'!$B$1:$B$16305&amp;'[1]NBA-Data-1980-2019'!$A$1:$A$16305&amp;'[1]NBA-Data-1980-2019'!$D$1:$D$16305,'[1]NBA-Data-1980-2019'!$H$1:$H$16305,"",0)</f>
        <v>2234.7999999999997</v>
      </c>
      <c r="AI632" s="68" cm="1">
        <f t="array" ref="AI632">_xlfn.XLOOKUP($AE632&amp;$C632&amp;$D632,'[1]NBA-Data-1980-2019'!$B$1:$B$16305&amp;'[1]NBA-Data-1980-2019'!$A$1:$A$16305&amp;'[1]NBA-Data-1980-2019'!$D$1:$D$16305,'[1]NBA-Data-1980-2019'!$F$1:$F$16305,"",0)</f>
        <v>17.3</v>
      </c>
      <c r="AJ632" s="68">
        <f>IFERROR(($AH632/SUM(AH630:AH651))*$AI632,"")</f>
        <v>2.0601735015772875</v>
      </c>
    </row>
    <row r="633" spans="1:36" x14ac:dyDescent="0.2">
      <c r="B633" s="1" t="s">
        <v>177</v>
      </c>
      <c r="C633" s="1">
        <v>1998</v>
      </c>
      <c r="D633" s="1" t="s">
        <v>1078</v>
      </c>
      <c r="F633" s="2">
        <v>24</v>
      </c>
      <c r="G633" s="2" t="s">
        <v>1061</v>
      </c>
      <c r="H633" s="2" t="s">
        <v>570</v>
      </c>
      <c r="I633" s="4" t="s">
        <v>604</v>
      </c>
      <c r="J633" s="16">
        <f>_xlfn.XLOOKUP($I633,DASHBOARD!$I$2:$I$27,DASHBOARD!$J$2:$J$27,"",0)</f>
        <v>79</v>
      </c>
      <c r="K633" s="23">
        <f>J633/DASHBOARD!$C$3</f>
        <v>2.0066040132080265</v>
      </c>
      <c r="L633" s="2">
        <v>218</v>
      </c>
      <c r="M633" s="26">
        <f>L633/DASHBOARD!$C$4</f>
        <v>98.86621315192744</v>
      </c>
      <c r="N633" s="26">
        <f t="shared" si="72"/>
        <v>24.554129770906382</v>
      </c>
      <c r="O633" s="5">
        <v>25945</v>
      </c>
      <c r="P633" s="2" t="s">
        <v>557</v>
      </c>
      <c r="Q633" s="2" t="str">
        <f>_xlfn.XLOOKUP($P633,DASHBOARD!$L$2:$L$150,DASHBOARD!M$2:M$150,"",0)</f>
        <v>United States</v>
      </c>
      <c r="R633" s="2" t="str">
        <f>_xlfn.XLOOKUP($P633,DASHBOARD!$L$2:$L$150,DASHBOARD!N$2:N$150,"",0)</f>
        <v>North America</v>
      </c>
      <c r="S633" s="2" t="str">
        <f>_xlfn.XLOOKUP($P633,DASHBOARD!$L$2:$L$150,DASHBOARD!O$2:O$150,"",0)</f>
        <v>Americas</v>
      </c>
      <c r="T633" s="2">
        <v>4</v>
      </c>
      <c r="V633" s="2" t="s">
        <v>817</v>
      </c>
      <c r="W633" s="2" t="s">
        <v>817</v>
      </c>
      <c r="Y633" s="2" t="str">
        <f t="shared" si="73"/>
        <v/>
      </c>
      <c r="Z633" s="6">
        <f>_xlfn.XLOOKUP($G633,$AE$630:$AE$651,$AF$630:$AF$651,0,0)</f>
        <v>1430000</v>
      </c>
      <c r="AA633" s="43">
        <f>Z633/$AB$652</f>
        <v>2.3316229873242864E-2</v>
      </c>
      <c r="AD633" s="1">
        <v>4</v>
      </c>
      <c r="AE633" s="2" t="s">
        <v>1072</v>
      </c>
      <c r="AF633" s="6">
        <v>4500000</v>
      </c>
      <c r="AG633" s="6" cm="1">
        <f t="array" ref="AG633">_xlfn.XLOOKUP($AE633&amp;$C633&amp;$D633,'[1]NBA-Data-1980-2019'!$B$1:$B$16305&amp;'[1]NBA-Data-1980-2019'!$A$1:$A$16305&amp;'[1]NBA-Data-1980-2019'!$D$1:$D$16305,'[1]NBA-Data-1980-2019'!$G$1:$G$16305,"",0)</f>
        <v>4500000</v>
      </c>
      <c r="AH633" s="68" cm="1">
        <f t="array" ref="AH633">_xlfn.XLOOKUP($AE633&amp;$C633&amp;$D633,'[1]NBA-Data-1980-2019'!$B$1:$B$16305&amp;'[1]NBA-Data-1980-2019'!$A$1:$A$16305&amp;'[1]NBA-Data-1980-2019'!$D$1:$D$16305,'[1]NBA-Data-1980-2019'!$H$1:$H$16305,"",0)</f>
        <v>2856</v>
      </c>
      <c r="AI633" s="68" cm="1">
        <f t="array" ref="AI633">_xlfn.XLOOKUP($AE633&amp;$C633&amp;$D633,'[1]NBA-Data-1980-2019'!$B$1:$B$16305&amp;'[1]NBA-Data-1980-2019'!$A$1:$A$16305&amp;'[1]NBA-Data-1980-2019'!$D$1:$D$16305,'[1]NBA-Data-1980-2019'!$F$1:$F$16305,"",0)</f>
        <v>12.4</v>
      </c>
      <c r="AJ633" s="68">
        <f>IFERROR(($AH633/SUM(AH630:AH651))*$AI633,"")</f>
        <v>1.8871174013129857</v>
      </c>
    </row>
    <row r="634" spans="1:36" x14ac:dyDescent="0.2">
      <c r="B634" s="1" t="s">
        <v>177</v>
      </c>
      <c r="C634" s="1">
        <v>1998</v>
      </c>
      <c r="D634" s="1" t="s">
        <v>1078</v>
      </c>
      <c r="F634" s="2">
        <v>35</v>
      </c>
      <c r="G634" s="2" t="s">
        <v>1062</v>
      </c>
      <c r="H634" s="2" t="s">
        <v>566</v>
      </c>
      <c r="I634" s="4" t="s">
        <v>600</v>
      </c>
      <c r="J634" s="16">
        <f>_xlfn.XLOOKUP($I634,DASHBOARD!$I$2:$I$27,DASHBOARD!$J$2:$J$27,"",0)</f>
        <v>80</v>
      </c>
      <c r="K634" s="23">
        <f>J634/DASHBOARD!$C$3</f>
        <v>2.0320040640081283</v>
      </c>
      <c r="L634" s="2">
        <v>255</v>
      </c>
      <c r="M634" s="26">
        <f>L634/DASHBOARD!$C$4</f>
        <v>115.64625850340136</v>
      </c>
      <c r="N634" s="26">
        <f t="shared" si="72"/>
        <v>28.008022215136048</v>
      </c>
      <c r="O634" s="5">
        <v>26827</v>
      </c>
      <c r="P634" s="2" t="s">
        <v>557</v>
      </c>
      <c r="Q634" s="2" t="str">
        <f>_xlfn.XLOOKUP($P634,DASHBOARD!$L$2:$L$150,DASHBOARD!M$2:M$150,"",0)</f>
        <v>United States</v>
      </c>
      <c r="R634" s="2" t="str">
        <f>_xlfn.XLOOKUP($P634,DASHBOARD!$L$2:$L$150,DASHBOARD!N$2:N$150,"",0)</f>
        <v>North America</v>
      </c>
      <c r="S634" s="2" t="str">
        <f>_xlfn.XLOOKUP($P634,DASHBOARD!$L$2:$L$150,DASHBOARD!O$2:O$150,"",0)</f>
        <v>Americas</v>
      </c>
      <c r="T634" s="2">
        <v>2</v>
      </c>
      <c r="V634" s="2" t="s">
        <v>770</v>
      </c>
      <c r="W634" s="2" t="s">
        <v>770</v>
      </c>
      <c r="Y634" s="2" t="str">
        <f t="shared" si="73"/>
        <v/>
      </c>
      <c r="Z634" s="6">
        <f>_xlfn.XLOOKUP($G634,$AE$630:$AE$651,$AF$630:$AF$651,0,0)</f>
        <v>850920</v>
      </c>
      <c r="AA634" s="43">
        <f>Z634/$AB$652</f>
        <v>1.3874298128489384E-2</v>
      </c>
      <c r="AD634" s="1">
        <v>5</v>
      </c>
      <c r="AE634" s="2" t="s">
        <v>1068</v>
      </c>
      <c r="AF634" s="6">
        <v>3184900</v>
      </c>
      <c r="AG634" s="6" cm="1">
        <f t="array" ref="AG634">_xlfn.XLOOKUP($AE634&amp;$C634&amp;$D634,'[1]NBA-Data-1980-2019'!$B$1:$B$16305&amp;'[1]NBA-Data-1980-2019'!$A$1:$A$16305&amp;'[1]NBA-Data-1980-2019'!$D$1:$D$16305,'[1]NBA-Data-1980-2019'!$G$1:$G$16305,"",0)</f>
        <v>3184900</v>
      </c>
      <c r="AH634" s="68" cm="1">
        <f t="array" ref="AH634">_xlfn.XLOOKUP($AE634&amp;$C634&amp;$D634,'[1]NBA-Data-1980-2019'!$B$1:$B$16305&amp;'[1]NBA-Data-1980-2019'!$A$1:$A$16305&amp;'[1]NBA-Data-1980-2019'!$D$1:$D$16305,'[1]NBA-Data-1980-2019'!$H$1:$H$16305,"",0)</f>
        <v>1705.1999999999998</v>
      </c>
      <c r="AI634" s="68" cm="1">
        <f t="array" ref="AI634">_xlfn.XLOOKUP($AE634&amp;$C634&amp;$D634,'[1]NBA-Data-1980-2019'!$B$1:$B$16305&amp;'[1]NBA-Data-1980-2019'!$A$1:$A$16305&amp;'[1]NBA-Data-1980-2019'!$D$1:$D$16305,'[1]NBA-Data-1980-2019'!$F$1:$F$16305,"",0)</f>
        <v>13.5</v>
      </c>
      <c r="AJ634" s="68">
        <f>IFERROR(($AH634/SUM(AH630:AH651))*$AI634,"")</f>
        <v>1.2266710717026177</v>
      </c>
    </row>
    <row r="635" spans="1:36" x14ac:dyDescent="0.2">
      <c r="B635" s="1" t="s">
        <v>177</v>
      </c>
      <c r="C635" s="1">
        <v>1998</v>
      </c>
      <c r="D635" s="1" t="s">
        <v>1078</v>
      </c>
      <c r="F635" s="2">
        <v>9</v>
      </c>
      <c r="G635" s="2" t="s">
        <v>1025</v>
      </c>
      <c r="H635" s="2" t="s">
        <v>556</v>
      </c>
      <c r="I635" s="4" t="s">
        <v>599</v>
      </c>
      <c r="J635" s="16">
        <f>_xlfn.XLOOKUP($I635,DASHBOARD!$I$2:$I$27,DASHBOARD!$J$2:$J$27,"",0)</f>
        <v>78</v>
      </c>
      <c r="K635" s="23">
        <f>J635/DASHBOARD!$C$3</f>
        <v>1.981203962407925</v>
      </c>
      <c r="L635" s="2">
        <v>185</v>
      </c>
      <c r="M635" s="26">
        <f>L635/DASHBOARD!$C$4</f>
        <v>83.900226757369609</v>
      </c>
      <c r="N635" s="26">
        <f t="shared" si="72"/>
        <v>21.374932837478621</v>
      </c>
      <c r="O635" s="5">
        <v>23396</v>
      </c>
      <c r="P635" s="2" t="s">
        <v>557</v>
      </c>
      <c r="Q635" s="2" t="str">
        <f>_xlfn.XLOOKUP($P635,DASHBOARD!$L$2:$L$150,DASHBOARD!M$2:M$150,"",0)</f>
        <v>United States</v>
      </c>
      <c r="R635" s="2" t="str">
        <f>_xlfn.XLOOKUP($P635,DASHBOARD!$L$2:$L$150,DASHBOARD!N$2:N$150,"",0)</f>
        <v>North America</v>
      </c>
      <c r="S635" s="2" t="str">
        <f>_xlfn.XLOOKUP($P635,DASHBOARD!$L$2:$L$150,DASHBOARD!O$2:O$150,"",0)</f>
        <v>Americas</v>
      </c>
      <c r="T635" s="2">
        <v>11</v>
      </c>
      <c r="V635" s="2" t="s">
        <v>1026</v>
      </c>
      <c r="W635" s="2" t="s">
        <v>1026</v>
      </c>
      <c r="Y635" s="2" t="str">
        <f t="shared" si="73"/>
        <v/>
      </c>
      <c r="Z635" s="6">
        <f>_xlfn.XLOOKUP($G635,$AE$630:$AE$651,$AF$630:$AF$651,0,0)</f>
        <v>4560000</v>
      </c>
      <c r="AA635" s="43">
        <f>Z635/$AB$652</f>
        <v>7.4351054700690533E-2</v>
      </c>
      <c r="AD635" s="1">
        <v>6</v>
      </c>
      <c r="AE635" s="2" t="s">
        <v>1070</v>
      </c>
      <c r="AF635" s="6">
        <v>2775000</v>
      </c>
      <c r="AG635" s="6" cm="1">
        <f t="array" ref="AG635">_xlfn.XLOOKUP($AE635&amp;$C635&amp;$D635,'[1]NBA-Data-1980-2019'!$B$1:$B$16305&amp;'[1]NBA-Data-1980-2019'!$A$1:$A$16305&amp;'[1]NBA-Data-1980-2019'!$D$1:$D$16305,'[1]NBA-Data-1980-2019'!$G$1:$G$16305,"",0)</f>
        <v>2775000</v>
      </c>
      <c r="AH635" s="68" cm="1">
        <f t="array" ref="AH635">_xlfn.XLOOKUP($AE635&amp;$C635&amp;$D635,'[1]NBA-Data-1980-2019'!$B$1:$B$16305&amp;'[1]NBA-Data-1980-2019'!$A$1:$A$16305&amp;'[1]NBA-Data-1980-2019'!$D$1:$D$16305,'[1]NBA-Data-1980-2019'!$H$1:$H$16305,"",0)</f>
        <v>1650</v>
      </c>
      <c r="AI635" s="68" cm="1">
        <f t="array" ref="AI635">_xlfn.XLOOKUP($AE635&amp;$C635&amp;$D635,'[1]NBA-Data-1980-2019'!$B$1:$B$16305&amp;'[1]NBA-Data-1980-2019'!$A$1:$A$16305&amp;'[1]NBA-Data-1980-2019'!$D$1:$D$16305,'[1]NBA-Data-1980-2019'!$F$1:$F$16305,"",0)</f>
        <v>20.399999999999999</v>
      </c>
      <c r="AJ635" s="68">
        <f>IFERROR(($AH635/SUM(AH630:AH651))*$AI635,"")</f>
        <v>1.7936311706027799</v>
      </c>
    </row>
    <row r="636" spans="1:36" x14ac:dyDescent="0.2">
      <c r="B636" s="1" t="s">
        <v>177</v>
      </c>
      <c r="C636" s="1">
        <v>1998</v>
      </c>
      <c r="D636" s="1" t="s">
        <v>1078</v>
      </c>
      <c r="F636" s="2">
        <v>23</v>
      </c>
      <c r="G636" s="2" t="s">
        <v>1063</v>
      </c>
      <c r="H636" s="2" t="s">
        <v>576</v>
      </c>
      <c r="I636" s="4" t="s">
        <v>599</v>
      </c>
      <c r="J636" s="16">
        <f>_xlfn.XLOOKUP($I636,DASHBOARD!$I$2:$I$27,DASHBOARD!$J$2:$J$27,"",0)</f>
        <v>78</v>
      </c>
      <c r="K636" s="23">
        <f>J636/DASHBOARD!$C$3</f>
        <v>1.981203962407925</v>
      </c>
      <c r="L636" s="2">
        <v>198</v>
      </c>
      <c r="M636" s="26">
        <f>L636/DASHBOARD!$C$4</f>
        <v>89.795918367346943</v>
      </c>
      <c r="N636" s="26">
        <f t="shared" si="72"/>
        <v>22.876955144977121</v>
      </c>
      <c r="O636" s="5">
        <v>23059</v>
      </c>
      <c r="P636" s="2" t="s">
        <v>557</v>
      </c>
      <c r="Q636" s="2" t="str">
        <f>_xlfn.XLOOKUP($P636,DASHBOARD!$L$2:$L$150,DASHBOARD!M$2:M$150,"",0)</f>
        <v>United States</v>
      </c>
      <c r="R636" s="2" t="str">
        <f>_xlfn.XLOOKUP($P636,DASHBOARD!$L$2:$L$150,DASHBOARD!N$2:N$150,"",0)</f>
        <v>North America</v>
      </c>
      <c r="S636" s="2" t="str">
        <f>_xlfn.XLOOKUP($P636,DASHBOARD!$L$2:$L$150,DASHBOARD!O$2:O$150,"",0)</f>
        <v>Americas</v>
      </c>
      <c r="T636" s="2">
        <v>12</v>
      </c>
      <c r="V636" s="2" t="s">
        <v>636</v>
      </c>
      <c r="W636" s="2" t="s">
        <v>636</v>
      </c>
      <c r="Y636" s="2" t="str">
        <f t="shared" si="73"/>
        <v/>
      </c>
      <c r="Z636" s="6">
        <f>_xlfn.XLOOKUP($G636,$AE$630:$AE$651,$AF$630:$AF$651,0,0)</f>
        <v>33140000</v>
      </c>
      <c r="AA636" s="43">
        <f>Z636/$AB$652</f>
        <v>0.54034955104843951</v>
      </c>
      <c r="AD636" s="1">
        <v>7</v>
      </c>
      <c r="AE636" s="2" t="s">
        <v>1077</v>
      </c>
      <c r="AF636" s="6">
        <v>1800000</v>
      </c>
      <c r="AG636" s="6" cm="1">
        <f t="array" ref="AG636">_xlfn.XLOOKUP($AE636&amp;$C636&amp;$D636,'[1]NBA-Data-1980-2019'!$B$1:$B$16305&amp;'[1]NBA-Data-1980-2019'!$A$1:$A$16305&amp;'[1]NBA-Data-1980-2019'!$D$1:$D$16305,'[1]NBA-Data-1980-2019'!$G$1:$G$16305,"",0)</f>
        <v>1800000</v>
      </c>
      <c r="AH636" s="68" cm="1">
        <f t="array" ref="AH636">_xlfn.XLOOKUP($AE636&amp;$C636&amp;$D636,'[1]NBA-Data-1980-2019'!$B$1:$B$16305&amp;'[1]NBA-Data-1980-2019'!$A$1:$A$16305&amp;'[1]NBA-Data-1980-2019'!$D$1:$D$16305,'[1]NBA-Data-1980-2019'!$H$1:$H$16305,"",0)</f>
        <v>465.59999999999997</v>
      </c>
      <c r="AI636" s="68" cm="1">
        <f t="array" ref="AI636">_xlfn.XLOOKUP($AE636&amp;$C636&amp;$D636,'[1]NBA-Data-1980-2019'!$B$1:$B$16305&amp;'[1]NBA-Data-1980-2019'!$A$1:$A$16305&amp;'[1]NBA-Data-1980-2019'!$D$1:$D$16305,'[1]NBA-Data-1980-2019'!$F$1:$F$16305,"",0)</f>
        <v>9.4</v>
      </c>
      <c r="AJ636" s="68">
        <f>IFERROR(($AH636/SUM(AH630:AH651))*$AI636,"")</f>
        <v>0.23321681302753866</v>
      </c>
    </row>
    <row r="637" spans="1:36" x14ac:dyDescent="0.2">
      <c r="B637" s="1" t="s">
        <v>177</v>
      </c>
      <c r="C637" s="1">
        <v>1998</v>
      </c>
      <c r="D637" s="1" t="s">
        <v>1078</v>
      </c>
      <c r="F637" s="2">
        <v>25</v>
      </c>
      <c r="G637" s="2" t="s">
        <v>1000</v>
      </c>
      <c r="H637" s="2" t="s">
        <v>556</v>
      </c>
      <c r="I637" s="4" t="s">
        <v>598</v>
      </c>
      <c r="J637" s="16">
        <f>_xlfn.XLOOKUP($I637,DASHBOARD!$I$2:$I$27,DASHBOARD!$J$2:$J$27,"",0)</f>
        <v>75</v>
      </c>
      <c r="K637" s="23">
        <f>J637/DASHBOARD!$C$3</f>
        <v>1.9050038100076201</v>
      </c>
      <c r="L637" s="2">
        <v>175</v>
      </c>
      <c r="M637" s="26">
        <f>L637/DASHBOARD!$C$4</f>
        <v>79.365079365079367</v>
      </c>
      <c r="N637" s="26">
        <f t="shared" si="72"/>
        <v>21.869444797178129</v>
      </c>
      <c r="O637" s="5">
        <v>24012</v>
      </c>
      <c r="P637" s="2" t="s">
        <v>1001</v>
      </c>
      <c r="Q637" s="2" t="str">
        <f>_xlfn.XLOOKUP($P637,DASHBOARD!$L$2:$L$150,DASHBOARD!M$2:M$150,"",0)</f>
        <v>Lebanon</v>
      </c>
      <c r="R637" s="2" t="str">
        <f>_xlfn.XLOOKUP($P637,DASHBOARD!$L$2:$L$150,DASHBOARD!N$2:N$150,"",0)</f>
        <v>Asia</v>
      </c>
      <c r="S637" s="2" t="str">
        <f>_xlfn.XLOOKUP($P637,DASHBOARD!$L$2:$L$150,DASHBOARD!O$2:O$150,"",0)</f>
        <v>Eurasia</v>
      </c>
      <c r="T637" s="2">
        <v>9</v>
      </c>
      <c r="V637" s="2" t="s">
        <v>571</v>
      </c>
      <c r="W637" s="2" t="s">
        <v>571</v>
      </c>
      <c r="Y637" s="2" t="str">
        <f t="shared" si="73"/>
        <v/>
      </c>
      <c r="Z637" s="6">
        <f>_xlfn.XLOOKUP($G637,$AE$630:$AE$651,$AF$630:$AF$651,0,0)</f>
        <v>750000</v>
      </c>
      <c r="AA637" s="43">
        <f>Z637/$AB$652</f>
        <v>1.2228791891560944E-2</v>
      </c>
      <c r="AD637" s="1">
        <v>8</v>
      </c>
      <c r="AE637" s="2" t="s">
        <v>1061</v>
      </c>
      <c r="AF637" s="6">
        <v>1430000</v>
      </c>
      <c r="AG637" s="6" cm="1">
        <f t="array" ref="AG637">_xlfn.XLOOKUP($AE637&amp;$C637&amp;$D637,'[1]NBA-Data-1980-2019'!$B$1:$B$16305&amp;'[1]NBA-Data-1980-2019'!$A$1:$A$16305&amp;'[1]NBA-Data-1980-2019'!$D$1:$D$16305,'[1]NBA-Data-1980-2019'!$G$1:$G$16305,"",0)</f>
        <v>1430000</v>
      </c>
      <c r="AH637" s="68" cm="1">
        <f t="array" ref="AH637">_xlfn.XLOOKUP($AE637&amp;$C637&amp;$D637,'[1]NBA-Data-1980-2019'!$B$1:$B$16305&amp;'[1]NBA-Data-1980-2019'!$A$1:$A$16305&amp;'[1]NBA-Data-1980-2019'!$D$1:$D$16305,'[1]NBA-Data-1980-2019'!$H$1:$H$16305,"",0)</f>
        <v>1096</v>
      </c>
      <c r="AI637" s="68" cm="1">
        <f t="array" ref="AI637">_xlfn.XLOOKUP($AE637&amp;$C637&amp;$D637,'[1]NBA-Data-1980-2019'!$B$1:$B$16305&amp;'[1]NBA-Data-1980-2019'!$A$1:$A$16305&amp;'[1]NBA-Data-1980-2019'!$D$1:$D$16305,'[1]NBA-Data-1980-2019'!$F$1:$F$16305,"",0)</f>
        <v>15.7</v>
      </c>
      <c r="AJ637" s="68">
        <f>IFERROR(($AH637/SUM(AH630:AH651))*$AI637,"")</f>
        <v>0.91691533805098491</v>
      </c>
    </row>
    <row r="638" spans="1:36" x14ac:dyDescent="0.2">
      <c r="B638" s="1" t="s">
        <v>177</v>
      </c>
      <c r="C638" s="1">
        <v>1998</v>
      </c>
      <c r="D638" s="1" t="s">
        <v>1078</v>
      </c>
      <c r="F638" s="2">
        <v>53</v>
      </c>
      <c r="G638" s="2" t="s">
        <v>1064</v>
      </c>
      <c r="H638" s="2" t="s">
        <v>552</v>
      </c>
      <c r="I638" s="4" t="s">
        <v>1149</v>
      </c>
      <c r="J638" s="16">
        <f>_xlfn.XLOOKUP($I638,DASHBOARD!$I$2:$I$27,DASHBOARD!$J$2:$J$27,"",0)</f>
        <v>83</v>
      </c>
      <c r="K638" s="23">
        <f>J638/DASHBOARD!$C$3</f>
        <v>2.1082042164084331</v>
      </c>
      <c r="L638" s="2">
        <v>255</v>
      </c>
      <c r="M638" s="26">
        <f>L638/DASHBOARD!$C$4</f>
        <v>115.64625850340136</v>
      </c>
      <c r="N638" s="26">
        <f t="shared" si="72"/>
        <v>26.019936446054682</v>
      </c>
      <c r="O638" s="5">
        <v>22650</v>
      </c>
      <c r="P638" s="2" t="s">
        <v>557</v>
      </c>
      <c r="Q638" s="2" t="str">
        <f>_xlfn.XLOOKUP($P638,DASHBOARD!$L$2:$L$150,DASHBOARD!M$2:M$150,"",0)</f>
        <v>United States</v>
      </c>
      <c r="R638" s="2" t="str">
        <f>_xlfn.XLOOKUP($P638,DASHBOARD!$L$2:$L$150,DASHBOARD!N$2:N$150,"",0)</f>
        <v>North America</v>
      </c>
      <c r="S638" s="2" t="str">
        <f>_xlfn.XLOOKUP($P638,DASHBOARD!$L$2:$L$150,DASHBOARD!O$2:O$150,"",0)</f>
        <v>Americas</v>
      </c>
      <c r="T638" s="2">
        <v>12</v>
      </c>
      <c r="V638" s="2" t="s">
        <v>1065</v>
      </c>
      <c r="W638" s="2" t="s">
        <v>580</v>
      </c>
      <c r="X638" s="2" t="s">
        <v>631</v>
      </c>
      <c r="Y638" s="2" t="str">
        <f t="shared" si="73"/>
        <v>X</v>
      </c>
      <c r="Z638" s="6">
        <f>_xlfn.XLOOKUP($G638,$AE$630:$AE$651,$AF$630:$AF$651,0,0)</f>
        <v>272250</v>
      </c>
      <c r="AA638" s="43">
        <f>Z638/$AB$652</f>
        <v>4.439051456636622E-3</v>
      </c>
      <c r="AD638" s="1">
        <v>9</v>
      </c>
      <c r="AE638" s="2" t="s">
        <v>1058</v>
      </c>
      <c r="AF638" s="6">
        <v>1260000</v>
      </c>
      <c r="AG638" s="6" cm="1">
        <f t="array" ref="AG638">_xlfn.XLOOKUP($AE638&amp;$C638&amp;$D638,'[1]NBA-Data-1980-2019'!$B$1:$B$16305&amp;'[1]NBA-Data-1980-2019'!$A$1:$A$16305&amp;'[1]NBA-Data-1980-2019'!$D$1:$D$16305,'[1]NBA-Data-1980-2019'!$G$1:$G$16305,"",0)</f>
        <v>1260000</v>
      </c>
      <c r="AH638" s="68" cm="1">
        <f t="array" ref="AH638">_xlfn.XLOOKUP($AE638&amp;$C638&amp;$D638,'[1]NBA-Data-1980-2019'!$B$1:$B$16305&amp;'[1]NBA-Data-1980-2019'!$A$1:$A$16305&amp;'[1]NBA-Data-1980-2019'!$D$1:$D$16305,'[1]NBA-Data-1980-2019'!$H$1:$H$16305,"",0)</f>
        <v>1150.2</v>
      </c>
      <c r="AI638" s="68" cm="1">
        <f t="array" ref="AI638">_xlfn.XLOOKUP($AE638&amp;$C638&amp;$D638,'[1]NBA-Data-1980-2019'!$B$1:$B$16305&amp;'[1]NBA-Data-1980-2019'!$A$1:$A$16305&amp;'[1]NBA-Data-1980-2019'!$D$1:$D$16305,'[1]NBA-Data-1980-2019'!$F$1:$F$16305,"",0)</f>
        <v>10.1</v>
      </c>
      <c r="AJ638" s="68">
        <f>IFERROR(($AH638/SUM(AH630:AH651))*$AI638,"")</f>
        <v>0.61903295251087065</v>
      </c>
    </row>
    <row r="639" spans="1:36" x14ac:dyDescent="0.2">
      <c r="B639" s="1" t="s">
        <v>177</v>
      </c>
      <c r="C639" s="1">
        <v>1998</v>
      </c>
      <c r="D639" s="1" t="s">
        <v>1078</v>
      </c>
      <c r="F639" s="2">
        <v>7</v>
      </c>
      <c r="G639" s="2" t="s">
        <v>1066</v>
      </c>
      <c r="H639" s="2" t="s">
        <v>570</v>
      </c>
      <c r="I639" s="4" t="s">
        <v>595</v>
      </c>
      <c r="J639" s="16">
        <f>_xlfn.XLOOKUP($I639,DASHBOARD!$I$2:$I$27,DASHBOARD!$J$2:$J$27,"",0)</f>
        <v>82</v>
      </c>
      <c r="K639" s="23">
        <f>J639/DASHBOARD!$C$3</f>
        <v>2.0828041656083314</v>
      </c>
      <c r="L639" s="2">
        <v>192</v>
      </c>
      <c r="M639" s="26">
        <f>L639/DASHBOARD!$C$4</f>
        <v>87.074829931972786</v>
      </c>
      <c r="N639" s="26">
        <f t="shared" si="72"/>
        <v>20.072236237743159</v>
      </c>
      <c r="O639" s="5">
        <v>25099</v>
      </c>
      <c r="P639" s="2" t="s">
        <v>872</v>
      </c>
      <c r="Q639" s="2" t="str">
        <f>_xlfn.XLOOKUP($P639,DASHBOARD!$L$2:$L$150,DASHBOARD!M$2:M$150,"",0)</f>
        <v>Croatia</v>
      </c>
      <c r="R639" s="2" t="str">
        <f>_xlfn.XLOOKUP($P639,DASHBOARD!$L$2:$L$150,DASHBOARD!N$2:N$150,"",0)</f>
        <v>Europe</v>
      </c>
      <c r="S639" s="2" t="str">
        <f>_xlfn.XLOOKUP($P639,DASHBOARD!$L$2:$L$150,DASHBOARD!O$2:O$150,"",0)</f>
        <v>Eurasia</v>
      </c>
      <c r="T639" s="2">
        <v>4</v>
      </c>
      <c r="Y639" s="2" t="str">
        <f t="shared" si="73"/>
        <v/>
      </c>
      <c r="Z639" s="6">
        <f>_xlfn.XLOOKUP($G639,$AE$630:$AE$651,$AF$630:$AF$651,0,0)</f>
        <v>4560000</v>
      </c>
      <c r="AA639" s="43">
        <f>Z639/$AB$652</f>
        <v>7.4351054700690533E-2</v>
      </c>
      <c r="AD639" s="1">
        <v>10</v>
      </c>
      <c r="AE639" s="2" t="s">
        <v>1079</v>
      </c>
      <c r="AF639" s="11">
        <v>1150000</v>
      </c>
      <c r="AG639" s="6" t="str" cm="1">
        <f t="array" ref="AG639">_xlfn.XLOOKUP($AE639&amp;$C639&amp;$D639,'[1]NBA-Data-1980-2019'!$B$1:$B$16305&amp;'[1]NBA-Data-1980-2019'!$A$1:$A$16305&amp;'[1]NBA-Data-1980-2019'!$D$1:$D$16305,'[1]NBA-Data-1980-2019'!$G$1:$G$16305,"",0)</f>
        <v/>
      </c>
      <c r="AH639" s="68" t="str" cm="1">
        <f t="array" ref="AH639">_xlfn.XLOOKUP($AE639&amp;$C639&amp;$D639,'[1]NBA-Data-1980-2019'!$B$1:$B$16305&amp;'[1]NBA-Data-1980-2019'!$A$1:$A$16305&amp;'[1]NBA-Data-1980-2019'!$D$1:$D$16305,'[1]NBA-Data-1980-2019'!$H$1:$H$16305,"",0)</f>
        <v/>
      </c>
      <c r="AI639" s="68" t="str" cm="1">
        <f t="array" ref="AI639">_xlfn.XLOOKUP($AE639&amp;$C639&amp;$D639,'[1]NBA-Data-1980-2019'!$B$1:$B$16305&amp;'[1]NBA-Data-1980-2019'!$A$1:$A$16305&amp;'[1]NBA-Data-1980-2019'!$D$1:$D$16305,'[1]NBA-Data-1980-2019'!$F$1:$F$16305,"",0)</f>
        <v/>
      </c>
      <c r="AJ639" s="68" t="str">
        <f>IFERROR(($AH639/SUM(AH630:AH651))*$AI639,"")</f>
        <v/>
      </c>
    </row>
    <row r="640" spans="1:36" x14ac:dyDescent="0.2">
      <c r="B640" s="1" t="s">
        <v>177</v>
      </c>
      <c r="C640" s="1">
        <v>1998</v>
      </c>
      <c r="D640" s="1" t="s">
        <v>1078</v>
      </c>
      <c r="F640" s="2">
        <v>5</v>
      </c>
      <c r="G640" s="2" t="s">
        <v>1067</v>
      </c>
      <c r="H640" s="2" t="s">
        <v>556</v>
      </c>
      <c r="I640" s="4" t="s">
        <v>597</v>
      </c>
      <c r="J640" s="16">
        <f>_xlfn.XLOOKUP($I640,DASHBOARD!$I$2:$I$27,DASHBOARD!$J$2:$J$27,"",0)</f>
        <v>74</v>
      </c>
      <c r="K640" s="23">
        <f>J640/DASHBOARD!$C$3</f>
        <v>1.8796037592075185</v>
      </c>
      <c r="L640" s="2">
        <v>210</v>
      </c>
      <c r="M640" s="26">
        <f>L640/DASHBOARD!$C$4</f>
        <v>95.238095238095241</v>
      </c>
      <c r="N640" s="26">
        <f t="shared" si="72"/>
        <v>26.95740547497304</v>
      </c>
      <c r="O640" s="5">
        <v>27008</v>
      </c>
      <c r="P640" s="2" t="s">
        <v>557</v>
      </c>
      <c r="Q640" s="2" t="str">
        <f>_xlfn.XLOOKUP($P640,DASHBOARD!$L$2:$L$150,DASHBOARD!M$2:M$150,"",0)</f>
        <v>United States</v>
      </c>
      <c r="R640" s="2" t="str">
        <f>_xlfn.XLOOKUP($P640,DASHBOARD!$L$2:$L$150,DASHBOARD!N$2:N$150,"",0)</f>
        <v>North America</v>
      </c>
      <c r="S640" s="2" t="str">
        <f>_xlfn.XLOOKUP($P640,DASHBOARD!$L$2:$L$150,DASHBOARD!O$2:O$150,"",0)</f>
        <v>Americas</v>
      </c>
      <c r="T640" s="2" t="s">
        <v>563</v>
      </c>
      <c r="V640" s="2" t="s">
        <v>642</v>
      </c>
      <c r="W640" s="2" t="s">
        <v>642</v>
      </c>
      <c r="Y640" s="2" t="str">
        <f t="shared" si="73"/>
        <v/>
      </c>
      <c r="Z640" s="6">
        <f>_xlfn.XLOOKUP($G640,$AE$630:$AE$651,$AF$630:$AF$651,0,0)</f>
        <v>0</v>
      </c>
      <c r="AA640" s="43">
        <f>Z640/$AB$652</f>
        <v>0</v>
      </c>
      <c r="AD640" s="1">
        <v>11</v>
      </c>
      <c r="AE640" s="2" t="s">
        <v>1062</v>
      </c>
      <c r="AF640" s="6">
        <v>850920</v>
      </c>
      <c r="AG640" s="6" t="str" cm="1">
        <f t="array" ref="AG640">_xlfn.XLOOKUP($AE640&amp;$C640&amp;$D640,'[1]NBA-Data-1980-2019'!$B$1:$B$16305&amp;'[1]NBA-Data-1980-2019'!$A$1:$A$16305&amp;'[1]NBA-Data-1980-2019'!$D$1:$D$16305,'[1]NBA-Data-1980-2019'!$G$1:$G$16305,"",0)</f>
        <v/>
      </c>
      <c r="AH640" s="68" t="str" cm="1">
        <f t="array" ref="AH640">_xlfn.XLOOKUP($AE640&amp;$C640&amp;$D640,'[1]NBA-Data-1980-2019'!$B$1:$B$16305&amp;'[1]NBA-Data-1980-2019'!$A$1:$A$16305&amp;'[1]NBA-Data-1980-2019'!$D$1:$D$16305,'[1]NBA-Data-1980-2019'!$H$1:$H$16305,"",0)</f>
        <v/>
      </c>
      <c r="AI640" s="68" t="str" cm="1">
        <f t="array" ref="AI640">_xlfn.XLOOKUP($AE640&amp;$C640&amp;$D640,'[1]NBA-Data-1980-2019'!$B$1:$B$16305&amp;'[1]NBA-Data-1980-2019'!$A$1:$A$16305&amp;'[1]NBA-Data-1980-2019'!$D$1:$D$16305,'[1]NBA-Data-1980-2019'!$F$1:$F$16305,"",0)</f>
        <v/>
      </c>
      <c r="AJ640" s="68" t="str">
        <f>IFERROR(($AH640/SUM(AH630:AH651))*$AI640,"")</f>
        <v/>
      </c>
    </row>
    <row r="641" spans="1:36" x14ac:dyDescent="0.2">
      <c r="B641" s="1" t="s">
        <v>177</v>
      </c>
      <c r="C641" s="1">
        <v>1998</v>
      </c>
      <c r="D641" s="1" t="s">
        <v>1078</v>
      </c>
      <c r="F641" s="2">
        <v>13</v>
      </c>
      <c r="G641" s="2" t="s">
        <v>1068</v>
      </c>
      <c r="H641" s="2" t="s">
        <v>552</v>
      </c>
      <c r="I641" s="4" t="s">
        <v>1152</v>
      </c>
      <c r="J641" s="16">
        <f>_xlfn.XLOOKUP($I641,DASHBOARD!$I$2:$I$27,DASHBOARD!$J$2:$J$27,"",0)</f>
        <v>86</v>
      </c>
      <c r="K641" s="23">
        <f>J641/DASHBOARD!$C$3</f>
        <v>2.1844043688087376</v>
      </c>
      <c r="L641" s="2">
        <v>265</v>
      </c>
      <c r="M641" s="26">
        <f>L641/DASHBOARD!$C$4</f>
        <v>120.18140589569161</v>
      </c>
      <c r="N641" s="26">
        <f t="shared" si="72"/>
        <v>25.186696400211428</v>
      </c>
      <c r="O641" s="5">
        <v>25222</v>
      </c>
      <c r="P641" s="2" t="s">
        <v>750</v>
      </c>
      <c r="Q641" s="2" t="str">
        <f>_xlfn.XLOOKUP($P641,DASHBOARD!$L$2:$L$150,DASHBOARD!M$2:M$150,"",0)</f>
        <v>Australia</v>
      </c>
      <c r="R641" s="2" t="str">
        <f>_xlfn.XLOOKUP($P641,DASHBOARD!$L$2:$L$150,DASHBOARD!N$2:N$150,"",0)</f>
        <v>Australia + Oceania</v>
      </c>
      <c r="S641" s="2" t="str">
        <f>_xlfn.XLOOKUP($P641,DASHBOARD!$L$2:$L$150,DASHBOARD!O$2:O$150,"",0)</f>
        <v>South Pacific</v>
      </c>
      <c r="T641" s="2">
        <v>6</v>
      </c>
      <c r="V641" s="2" t="s">
        <v>1069</v>
      </c>
      <c r="W641" s="2" t="s">
        <v>1069</v>
      </c>
      <c r="Y641" s="2" t="str">
        <f t="shared" si="73"/>
        <v/>
      </c>
      <c r="Z641" s="6">
        <f>_xlfn.XLOOKUP($G641,$AE$630:$AE$651,$AF$630:$AF$651,0,0)</f>
        <v>3184900</v>
      </c>
      <c r="AA641" s="43">
        <f>Z641/$AB$652</f>
        <v>5.192997239390993E-2</v>
      </c>
      <c r="AD641" s="1">
        <v>12</v>
      </c>
      <c r="AE641" s="2" t="s">
        <v>1000</v>
      </c>
      <c r="AF641" s="6">
        <v>750000</v>
      </c>
      <c r="AG641" s="6" cm="1">
        <f t="array" ref="AG641">_xlfn.XLOOKUP($AE641&amp;$C641&amp;$D641,'[1]NBA-Data-1980-2019'!$B$1:$B$16305&amp;'[1]NBA-Data-1980-2019'!$A$1:$A$16305&amp;'[1]NBA-Data-1980-2019'!$D$1:$D$16305,'[1]NBA-Data-1980-2019'!$G$1:$G$16305,"",0)</f>
        <v>750000</v>
      </c>
      <c r="AH641" s="68" cm="1">
        <f t="array" ref="AH641">_xlfn.XLOOKUP($AE641&amp;$C641&amp;$D641,'[1]NBA-Data-1980-2019'!$B$1:$B$16305&amp;'[1]NBA-Data-1980-2019'!$A$1:$A$16305&amp;'[1]NBA-Data-1980-2019'!$D$1:$D$16305,'[1]NBA-Data-1980-2019'!$H$1:$H$16305,"",0)</f>
        <v>1120</v>
      </c>
      <c r="AI641" s="68" cm="1">
        <f t="array" ref="AI641">_xlfn.XLOOKUP($AE641&amp;$C641&amp;$D641,'[1]NBA-Data-1980-2019'!$B$1:$B$16305&amp;'[1]NBA-Data-1980-2019'!$A$1:$A$16305&amp;'[1]NBA-Data-1980-2019'!$D$1:$D$16305,'[1]NBA-Data-1980-2019'!$F$1:$F$16305,"",0)</f>
        <v>12.9</v>
      </c>
      <c r="AJ641" s="68">
        <f>IFERROR(($AH641/SUM(AH630:AH651))*$AI641,"")</f>
        <v>0.76988660584875124</v>
      </c>
    </row>
    <row r="642" spans="1:36" x14ac:dyDescent="0.2">
      <c r="B642" s="1" t="s">
        <v>177</v>
      </c>
      <c r="C642" s="1">
        <v>1998</v>
      </c>
      <c r="D642" s="1" t="s">
        <v>1078</v>
      </c>
      <c r="F642" s="2">
        <v>33</v>
      </c>
      <c r="G642" s="2" t="s">
        <v>1070</v>
      </c>
      <c r="H642" s="2" t="s">
        <v>570</v>
      </c>
      <c r="I642" s="4" t="s">
        <v>600</v>
      </c>
      <c r="J642" s="16">
        <f>_xlfn.XLOOKUP($I642,DASHBOARD!$I$2:$I$27,DASHBOARD!$J$2:$J$27,"",0)</f>
        <v>80</v>
      </c>
      <c r="K642" s="23">
        <f>J642/DASHBOARD!$C$3</f>
        <v>2.0320040640081283</v>
      </c>
      <c r="L642" s="2">
        <v>210</v>
      </c>
      <c r="M642" s="26">
        <f>L642/DASHBOARD!$C$4</f>
        <v>95.238095238095241</v>
      </c>
      <c r="N642" s="26">
        <f t="shared" si="72"/>
        <v>23.065430059523806</v>
      </c>
      <c r="O642" s="5">
        <v>24010</v>
      </c>
      <c r="P642" s="2" t="s">
        <v>557</v>
      </c>
      <c r="Q642" s="2" t="str">
        <f>_xlfn.XLOOKUP($P642,DASHBOARD!$L$2:$L$150,DASHBOARD!M$2:M$150,"",0)</f>
        <v>United States</v>
      </c>
      <c r="R642" s="2" t="str">
        <f>_xlfn.XLOOKUP($P642,DASHBOARD!$L$2:$L$150,DASHBOARD!N$2:N$150,"",0)</f>
        <v>North America</v>
      </c>
      <c r="S642" s="2" t="str">
        <f>_xlfn.XLOOKUP($P642,DASHBOARD!$L$2:$L$150,DASHBOARD!O$2:O$150,"",0)</f>
        <v>Americas</v>
      </c>
      <c r="T642" s="2">
        <v>10</v>
      </c>
      <c r="V642" s="2" t="s">
        <v>1071</v>
      </c>
      <c r="W642" s="2" t="s">
        <v>1071</v>
      </c>
      <c r="Y642" s="2" t="str">
        <f t="shared" si="73"/>
        <v/>
      </c>
      <c r="Z642" s="6">
        <f>_xlfn.XLOOKUP($G642,$AE$630:$AE$651,$AF$630:$AF$651,0,0)</f>
        <v>2775000</v>
      </c>
      <c r="AA642" s="43">
        <f>Z642/$AB$652</f>
        <v>4.5246529998775493E-2</v>
      </c>
      <c r="AD642" s="1">
        <v>13</v>
      </c>
      <c r="AE642" s="2" t="s">
        <v>1057</v>
      </c>
      <c r="AF642" s="6">
        <v>597600</v>
      </c>
      <c r="AG642" s="6" cm="1">
        <f t="array" ref="AG642">_xlfn.XLOOKUP($AE642&amp;$C642&amp;$D642,'[1]NBA-Data-1980-2019'!$B$1:$B$16305&amp;'[1]NBA-Data-1980-2019'!$A$1:$A$16305&amp;'[1]NBA-Data-1980-2019'!$D$1:$D$16305,'[1]NBA-Data-1980-2019'!$G$1:$G$16305,"",0)</f>
        <v>597600</v>
      </c>
      <c r="AH642" s="68" cm="1">
        <f t="array" ref="AH642">_xlfn.XLOOKUP($AE642&amp;$C642&amp;$D642,'[1]NBA-Data-1980-2019'!$B$1:$B$16305&amp;'[1]NBA-Data-1980-2019'!$A$1:$A$16305&amp;'[1]NBA-Data-1980-2019'!$D$1:$D$16305,'[1]NBA-Data-1980-2019'!$H$1:$H$16305,"",0)</f>
        <v>16.799999999999997</v>
      </c>
      <c r="AI642" s="68" cm="1">
        <f t="array" ref="AI642">_xlfn.XLOOKUP($AE642&amp;$C642&amp;$D642,'[1]NBA-Data-1980-2019'!$B$1:$B$16305&amp;'[1]NBA-Data-1980-2019'!$A$1:$A$16305&amp;'[1]NBA-Data-1980-2019'!$D$1:$D$16305,'[1]NBA-Data-1980-2019'!$F$1:$F$16305,"",0)</f>
        <v>13.8</v>
      </c>
      <c r="AJ642" s="68">
        <f>IFERROR(($AH642/SUM(AH630:AH651))*$AI642,"")</f>
        <v>1.235399437292182E-2</v>
      </c>
    </row>
    <row r="643" spans="1:36" x14ac:dyDescent="0.2">
      <c r="B643" s="1" t="s">
        <v>177</v>
      </c>
      <c r="C643" s="1">
        <v>1998</v>
      </c>
      <c r="D643" s="1" t="s">
        <v>1078</v>
      </c>
      <c r="F643" s="2">
        <v>91</v>
      </c>
      <c r="G643" s="2" t="s">
        <v>1072</v>
      </c>
      <c r="H643" s="2" t="s">
        <v>566</v>
      </c>
      <c r="I643" s="4" t="s">
        <v>604</v>
      </c>
      <c r="J643" s="16">
        <f>_xlfn.XLOOKUP($I643,DASHBOARD!$I$2:$I$27,DASHBOARD!$J$2:$J$27,"",0)</f>
        <v>79</v>
      </c>
      <c r="K643" s="23">
        <f>J643/DASHBOARD!$C$3</f>
        <v>2.0066040132080265</v>
      </c>
      <c r="L643" s="2">
        <v>210</v>
      </c>
      <c r="M643" s="26">
        <f>L643/DASHBOARD!$C$4</f>
        <v>95.238095238095241</v>
      </c>
      <c r="N643" s="26">
        <f t="shared" si="72"/>
        <v>23.653060788487799</v>
      </c>
      <c r="O643" s="5">
        <v>22414</v>
      </c>
      <c r="P643" s="2" t="s">
        <v>557</v>
      </c>
      <c r="Q643" s="2" t="str">
        <f>_xlfn.XLOOKUP($P643,DASHBOARD!$L$2:$L$150,DASHBOARD!M$2:M$150,"",0)</f>
        <v>United States</v>
      </c>
      <c r="R643" s="2" t="str">
        <f>_xlfn.XLOOKUP($P643,DASHBOARD!$L$2:$L$150,DASHBOARD!N$2:N$150,"",0)</f>
        <v>North America</v>
      </c>
      <c r="S643" s="2" t="str">
        <f>_xlfn.XLOOKUP($P643,DASHBOARD!$L$2:$L$150,DASHBOARD!O$2:O$150,"",0)</f>
        <v>Americas</v>
      </c>
      <c r="T643" s="2">
        <v>11</v>
      </c>
      <c r="V643" s="2" t="s">
        <v>1073</v>
      </c>
      <c r="W643" s="2" t="s">
        <v>1073</v>
      </c>
      <c r="Y643" s="2" t="str">
        <f t="shared" si="73"/>
        <v/>
      </c>
      <c r="Z643" s="6">
        <f>_xlfn.XLOOKUP($G643,$AE$630:$AE$651,$AF$630:$AF$651,0,0)</f>
        <v>4500000</v>
      </c>
      <c r="AA643" s="43">
        <f>Z643/$AB$652</f>
        <v>7.3372751349365661E-2</v>
      </c>
      <c r="AD643" s="1">
        <v>14</v>
      </c>
      <c r="AE643" s="2" t="s">
        <v>1060</v>
      </c>
      <c r="AF643" s="6">
        <v>500000</v>
      </c>
      <c r="AG643" s="6" cm="1">
        <f t="array" ref="AG643">_xlfn.XLOOKUP($AE643&amp;$C643&amp;$D643,'[1]NBA-Data-1980-2019'!$B$1:$B$16305&amp;'[1]NBA-Data-1980-2019'!$A$1:$A$16305&amp;'[1]NBA-Data-1980-2019'!$D$1:$D$16305,'[1]NBA-Data-1980-2019'!$G$1:$G$16305,"",0)</f>
        <v>500000</v>
      </c>
      <c r="AH643" s="68" cm="1">
        <f t="array" ref="AH643">_xlfn.XLOOKUP($AE643&amp;$C643&amp;$D643,'[1]NBA-Data-1980-2019'!$B$1:$B$16305&amp;'[1]NBA-Data-1980-2019'!$A$1:$A$16305&amp;'[1]NBA-Data-1980-2019'!$D$1:$D$16305,'[1]NBA-Data-1980-2019'!$H$1:$H$16305,"",0)</f>
        <v>606.79999999999995</v>
      </c>
      <c r="AI643" s="68" cm="1">
        <f t="array" ref="AI643">_xlfn.XLOOKUP($AE643&amp;$C643&amp;$D643,'[1]NBA-Data-1980-2019'!$B$1:$B$16305&amp;'[1]NBA-Data-1980-2019'!$A$1:$A$16305&amp;'[1]NBA-Data-1980-2019'!$D$1:$D$16305,'[1]NBA-Data-1980-2019'!$F$1:$F$16305,"",0)</f>
        <v>14.1</v>
      </c>
      <c r="AJ643" s="68">
        <f>IFERROR(($AH643/SUM(AH630:AH651))*$AI643,"")</f>
        <v>0.4559148264984228</v>
      </c>
    </row>
    <row r="644" spans="1:36" x14ac:dyDescent="0.2">
      <c r="B644" s="1" t="s">
        <v>177</v>
      </c>
      <c r="C644" s="1">
        <v>1998</v>
      </c>
      <c r="D644" s="1" t="s">
        <v>1078</v>
      </c>
      <c r="F644" s="2">
        <v>8</v>
      </c>
      <c r="G644" s="2" t="s">
        <v>1074</v>
      </c>
      <c r="H644" s="2" t="s">
        <v>566</v>
      </c>
      <c r="I644" s="4" t="s">
        <v>602</v>
      </c>
      <c r="J644" s="16">
        <f>_xlfn.XLOOKUP($I644,DASHBOARD!$I$2:$I$27,DASHBOARD!$J$2:$J$27,"",0)</f>
        <v>81</v>
      </c>
      <c r="K644" s="23">
        <f>J644/DASHBOARD!$C$3</f>
        <v>2.0574041148082296</v>
      </c>
      <c r="L644" s="2">
        <v>248</v>
      </c>
      <c r="M644" s="26">
        <f>L644/DASHBOARD!$C$4</f>
        <v>112.47165532879818</v>
      </c>
      <c r="N644" s="26">
        <f t="shared" si="72"/>
        <v>26.570754015775897</v>
      </c>
      <c r="O644" s="5">
        <v>26395</v>
      </c>
      <c r="P644" s="2" t="s">
        <v>557</v>
      </c>
      <c r="Q644" s="2" t="str">
        <f>_xlfn.XLOOKUP($P644,DASHBOARD!$L$2:$L$150,DASHBOARD!M$2:M$150,"",0)</f>
        <v>United States</v>
      </c>
      <c r="R644" s="2" t="str">
        <f>_xlfn.XLOOKUP($P644,DASHBOARD!$L$2:$L$150,DASHBOARD!N$2:N$150,"",0)</f>
        <v>North America</v>
      </c>
      <c r="S644" s="2" t="str">
        <f>_xlfn.XLOOKUP($P644,DASHBOARD!$L$2:$L$150,DASHBOARD!O$2:O$150,"",0)</f>
        <v>Americas</v>
      </c>
      <c r="T644" s="2">
        <v>3</v>
      </c>
      <c r="V644" s="2" t="s">
        <v>1075</v>
      </c>
      <c r="W644" s="2" t="s">
        <v>1075</v>
      </c>
      <c r="Y644" s="2" t="str">
        <f t="shared" si="73"/>
        <v/>
      </c>
      <c r="Z644" s="6">
        <f>_xlfn.XLOOKUP($G644,$AE$630:$AE$651,$AF$630:$AF$651,0,0)</f>
        <v>575000</v>
      </c>
      <c r="AA644" s="43">
        <f>Z644/$AB$652</f>
        <v>9.3754071168633893E-3</v>
      </c>
      <c r="AD644" s="1">
        <v>15</v>
      </c>
      <c r="AE644" s="2" t="s">
        <v>1064</v>
      </c>
      <c r="AF644" s="6">
        <v>272250</v>
      </c>
      <c r="AG644" s="6" cm="1">
        <f t="array" ref="AG644">_xlfn.XLOOKUP($AE644&amp;$C644&amp;$D644,'[1]NBA-Data-1980-2019'!$B$1:$B$16305&amp;'[1]NBA-Data-1980-2019'!$A$1:$A$16305&amp;'[1]NBA-Data-1980-2019'!$D$1:$D$16305,'[1]NBA-Data-1980-2019'!$G$1:$G$16305,"",0)</f>
        <v>272250</v>
      </c>
      <c r="AH644" s="68" cm="1">
        <f t="array" ref="AH644">_xlfn.XLOOKUP($AE644&amp;$C644&amp;$D644,'[1]NBA-Data-1980-2019'!$B$1:$B$16305&amp;'[1]NBA-Data-1980-2019'!$A$1:$A$16305&amp;'[1]NBA-Data-1980-2019'!$D$1:$D$16305,'[1]NBA-Data-1980-2019'!$H$1:$H$16305,"",0)</f>
        <v>395.59999999999997</v>
      </c>
      <c r="AI644" s="68" cm="1">
        <f t="array" ref="AI644">_xlfn.XLOOKUP($AE644&amp;$C644&amp;$D644,'[1]NBA-Data-1980-2019'!$B$1:$B$16305&amp;'[1]NBA-Data-1980-2019'!$A$1:$A$16305&amp;'[1]NBA-Data-1980-2019'!$D$1:$D$16305,'[1]NBA-Data-1980-2019'!$F$1:$F$16305,"",0)</f>
        <v>5.5</v>
      </c>
      <c r="AJ644" s="68">
        <f>IFERROR(($AH644/SUM(AH630:AH651))*$AI644,"")</f>
        <v>0.1159412567141274</v>
      </c>
    </row>
    <row r="645" spans="1:36" x14ac:dyDescent="0.2">
      <c r="B645" s="1" t="s">
        <v>177</v>
      </c>
      <c r="C645" s="1">
        <v>1998</v>
      </c>
      <c r="D645" s="1" t="s">
        <v>1078</v>
      </c>
      <c r="F645" s="2">
        <v>42</v>
      </c>
      <c r="G645" s="2" t="s">
        <v>1076</v>
      </c>
      <c r="H645" s="2" t="s">
        <v>566</v>
      </c>
      <c r="I645" s="4" t="s">
        <v>602</v>
      </c>
      <c r="J645" s="16">
        <f>_xlfn.XLOOKUP($I645,DASHBOARD!$I$2:$I$27,DASHBOARD!$J$2:$J$27,"",0)</f>
        <v>81</v>
      </c>
      <c r="K645" s="23">
        <f>J645/DASHBOARD!$C$3</f>
        <v>2.0574041148082296</v>
      </c>
      <c r="L645" s="2">
        <v>240</v>
      </c>
      <c r="M645" s="26">
        <f>L645/DASHBOARD!$C$4</f>
        <v>108.84353741496598</v>
      </c>
      <c r="N645" s="26">
        <f t="shared" si="72"/>
        <v>25.713632918492802</v>
      </c>
      <c r="O645" s="5">
        <v>26746</v>
      </c>
      <c r="P645" s="2" t="s">
        <v>557</v>
      </c>
      <c r="Q645" s="2" t="str">
        <f>_xlfn.XLOOKUP($P645,DASHBOARD!$L$2:$L$150,DASHBOARD!M$2:M$150,"",0)</f>
        <v>United States</v>
      </c>
      <c r="R645" s="2" t="str">
        <f>_xlfn.XLOOKUP($P645,DASHBOARD!$L$2:$L$150,DASHBOARD!N$2:N$150,"",0)</f>
        <v>North America</v>
      </c>
      <c r="S645" s="2" t="str">
        <f>_xlfn.XLOOKUP($P645,DASHBOARD!$L$2:$L$150,DASHBOARD!O$2:O$150,"",0)</f>
        <v>Americas</v>
      </c>
      <c r="T645" s="2">
        <v>2</v>
      </c>
      <c r="V645" s="2" t="s">
        <v>936</v>
      </c>
      <c r="W645" s="2" t="s">
        <v>936</v>
      </c>
      <c r="Y645" s="2" t="str">
        <f t="shared" si="73"/>
        <v/>
      </c>
      <c r="Z645" s="6">
        <f>_xlfn.XLOOKUP($G645,$AE$630:$AE$651,$AF$630:$AF$651,0,0)</f>
        <v>575000</v>
      </c>
      <c r="AA645" s="43">
        <f>Z645/$AB$652</f>
        <v>9.3754071168633893E-3</v>
      </c>
      <c r="AD645" s="1">
        <v>16</v>
      </c>
      <c r="AE645" s="2" t="s">
        <v>1074</v>
      </c>
      <c r="AF645" s="12">
        <f>AF639/2</f>
        <v>575000</v>
      </c>
      <c r="AG645" s="6" t="str" cm="1">
        <f t="array" ref="AG645">_xlfn.XLOOKUP($AE645&amp;$C645&amp;$D645,'[1]NBA-Data-1980-2019'!$B$1:$B$16305&amp;'[1]NBA-Data-1980-2019'!$A$1:$A$16305&amp;'[1]NBA-Data-1980-2019'!$D$1:$D$16305,'[1]NBA-Data-1980-2019'!$G$1:$G$16305,"",0)</f>
        <v/>
      </c>
      <c r="AH645" s="68" t="str" cm="1">
        <f t="array" ref="AH645">_xlfn.XLOOKUP($AE645&amp;$C645&amp;$D645,'[1]NBA-Data-1980-2019'!$B$1:$B$16305&amp;'[1]NBA-Data-1980-2019'!$A$1:$A$16305&amp;'[1]NBA-Data-1980-2019'!$D$1:$D$16305,'[1]NBA-Data-1980-2019'!$H$1:$H$16305,"",0)</f>
        <v/>
      </c>
      <c r="AI645" s="68" t="str" cm="1">
        <f t="array" ref="AI645">_xlfn.XLOOKUP($AE645&amp;$C645&amp;$D645,'[1]NBA-Data-1980-2019'!$B$1:$B$16305&amp;'[1]NBA-Data-1980-2019'!$A$1:$A$16305&amp;'[1]NBA-Data-1980-2019'!$D$1:$D$16305,'[1]NBA-Data-1980-2019'!$F$1:$F$16305,"",0)</f>
        <v/>
      </c>
      <c r="AJ645" s="68" t="str">
        <f>IFERROR(($AH645/SUM(AH630:AH651))*$AI645,"")</f>
        <v/>
      </c>
    </row>
    <row r="646" spans="1:36" x14ac:dyDescent="0.2">
      <c r="B646" s="1" t="s">
        <v>177</v>
      </c>
      <c r="C646" s="1">
        <v>1998</v>
      </c>
      <c r="D646" s="1" t="s">
        <v>1078</v>
      </c>
      <c r="F646" s="2">
        <v>34</v>
      </c>
      <c r="G646" s="2" t="s">
        <v>1077</v>
      </c>
      <c r="H646" s="2" t="s">
        <v>552</v>
      </c>
      <c r="I646" s="4" t="s">
        <v>1151</v>
      </c>
      <c r="J646" s="16">
        <f>_xlfn.XLOOKUP($I646,DASHBOARD!$I$2:$I$27,DASHBOARD!$J$2:$J$27,"",0)</f>
        <v>85</v>
      </c>
      <c r="K646" s="23">
        <f>J646/DASHBOARD!$C$3</f>
        <v>2.1590043180086362</v>
      </c>
      <c r="L646" s="2">
        <v>245</v>
      </c>
      <c r="M646" s="26">
        <f>L646/DASHBOARD!$C$4</f>
        <v>111.11111111111111</v>
      </c>
      <c r="N646" s="26">
        <f t="shared" si="72"/>
        <v>23.836938100730482</v>
      </c>
      <c r="O646" s="5">
        <v>23127</v>
      </c>
      <c r="P646" s="2" t="s">
        <v>593</v>
      </c>
      <c r="Q646" s="2" t="str">
        <f>_xlfn.XLOOKUP($P646,DASHBOARD!$L$2:$L$150,DASHBOARD!M$2:M$150,"",0)</f>
        <v>Canada</v>
      </c>
      <c r="R646" s="2" t="str">
        <f>_xlfn.XLOOKUP($P646,DASHBOARD!$L$2:$L$150,DASHBOARD!N$2:N$150,"",0)</f>
        <v>North America</v>
      </c>
      <c r="S646" s="2" t="str">
        <f>_xlfn.XLOOKUP($P646,DASHBOARD!$L$2:$L$150,DASHBOARD!O$2:O$150,"",0)</f>
        <v>Americas</v>
      </c>
      <c r="T646" s="2">
        <v>10</v>
      </c>
      <c r="V646" s="2" t="s">
        <v>888</v>
      </c>
      <c r="W646" s="2" t="s">
        <v>888</v>
      </c>
      <c r="Y646" s="2" t="str">
        <f t="shared" si="73"/>
        <v/>
      </c>
      <c r="Z646" s="6">
        <f>_xlfn.XLOOKUP($G646,$AE$630:$AE$651,$AF$630:$AF$651,0,0)</f>
        <v>1800000</v>
      </c>
      <c r="AA646" s="43">
        <f>Z646/$AB$652</f>
        <v>2.9349100539746265E-2</v>
      </c>
      <c r="AD646" s="1">
        <v>17</v>
      </c>
      <c r="AE646" s="2" t="s">
        <v>1076</v>
      </c>
      <c r="AF646" s="6">
        <f>AF639/2</f>
        <v>575000</v>
      </c>
      <c r="AG646" s="6" t="str" cm="1">
        <f t="array" ref="AG646">_xlfn.XLOOKUP($AE646&amp;$C646&amp;$D646,'[1]NBA-Data-1980-2019'!$B$1:$B$16305&amp;'[1]NBA-Data-1980-2019'!$A$1:$A$16305&amp;'[1]NBA-Data-1980-2019'!$D$1:$D$16305,'[1]NBA-Data-1980-2019'!$G$1:$G$16305,"",0)</f>
        <v/>
      </c>
      <c r="AH646" s="68" t="str" cm="1">
        <f t="array" ref="AH646">_xlfn.XLOOKUP($AE646&amp;$C646&amp;$D646,'[1]NBA-Data-1980-2019'!$B$1:$B$16305&amp;'[1]NBA-Data-1980-2019'!$A$1:$A$16305&amp;'[1]NBA-Data-1980-2019'!$D$1:$D$16305,'[1]NBA-Data-1980-2019'!$H$1:$H$16305,"",0)</f>
        <v/>
      </c>
      <c r="AI646" s="68" t="str" cm="1">
        <f t="array" ref="AI646">_xlfn.XLOOKUP($AE646&amp;$C646&amp;$D646,'[1]NBA-Data-1980-2019'!$B$1:$B$16305&amp;'[1]NBA-Data-1980-2019'!$A$1:$A$16305&amp;'[1]NBA-Data-1980-2019'!$D$1:$D$16305,'[1]NBA-Data-1980-2019'!$F$1:$F$16305,"",0)</f>
        <v/>
      </c>
      <c r="AJ646" s="68" t="str">
        <f>IFERROR(($AH646/SUM(AH630:AH651))*$AI646,"")</f>
        <v/>
      </c>
    </row>
    <row r="647" spans="1:36" x14ac:dyDescent="0.2">
      <c r="B647" s="1" t="s">
        <v>177</v>
      </c>
      <c r="C647" s="1">
        <v>1998</v>
      </c>
      <c r="D647" s="1" t="s">
        <v>1078</v>
      </c>
      <c r="I647" s="4"/>
      <c r="O647" s="5"/>
      <c r="Y647" s="2" t="str">
        <f t="shared" si="73"/>
        <v/>
      </c>
      <c r="Z647" s="6">
        <f>_xlfn.XLOOKUP($G647,$AE$630:$AE$651,$AF$630:$AF$651,0,0)</f>
        <v>0</v>
      </c>
      <c r="AA647" s="43">
        <f>Z647/$AB$652</f>
        <v>0</v>
      </c>
      <c r="AD647" s="1">
        <v>18</v>
      </c>
      <c r="AF647" s="6"/>
      <c r="AG647" s="6" t="str" cm="1">
        <f t="array" ref="AG647">_xlfn.XLOOKUP($AE647&amp;$C647&amp;$D647,'[1]NBA-Data-1980-2019'!$B$1:$B$16305&amp;'[1]NBA-Data-1980-2019'!$A$1:$A$16305&amp;'[1]NBA-Data-1980-2019'!$D$1:$D$16305,'[1]NBA-Data-1980-2019'!$G$1:$G$16305,"",0)</f>
        <v/>
      </c>
      <c r="AH647" s="68" t="str" cm="1">
        <f t="array" ref="AH647">_xlfn.XLOOKUP($AE647&amp;$C647&amp;$D647,'[1]NBA-Data-1980-2019'!$B$1:$B$16305&amp;'[1]NBA-Data-1980-2019'!$A$1:$A$16305&amp;'[1]NBA-Data-1980-2019'!$D$1:$D$16305,'[1]NBA-Data-1980-2019'!$H$1:$H$16305,"",0)</f>
        <v/>
      </c>
      <c r="AI647" s="68" t="str" cm="1">
        <f t="array" ref="AI647">_xlfn.XLOOKUP($AE647&amp;$C647&amp;$D647,'[1]NBA-Data-1980-2019'!$B$1:$B$16305&amp;'[1]NBA-Data-1980-2019'!$A$1:$A$16305&amp;'[1]NBA-Data-1980-2019'!$D$1:$D$16305,'[1]NBA-Data-1980-2019'!$F$1:$F$16305,"",0)</f>
        <v/>
      </c>
      <c r="AJ647" s="68" t="str">
        <f>IFERROR(($AH647/SUM(AH630:AH651))*$AI647,"")</f>
        <v/>
      </c>
    </row>
    <row r="648" spans="1:36" x14ac:dyDescent="0.2">
      <c r="B648" s="1" t="s">
        <v>177</v>
      </c>
      <c r="C648" s="1">
        <v>1998</v>
      </c>
      <c r="D648" s="1" t="s">
        <v>1078</v>
      </c>
      <c r="I648" s="4"/>
      <c r="O648" s="5"/>
      <c r="Y648" s="2" t="str">
        <f t="shared" si="73"/>
        <v/>
      </c>
      <c r="Z648" s="6">
        <f>_xlfn.XLOOKUP($G648,$AE$630:$AE$651,$AF$630:$AF$651,0,0)</f>
        <v>0</v>
      </c>
      <c r="AA648" s="43">
        <f>Z648/$AB$652</f>
        <v>0</v>
      </c>
      <c r="AD648" s="1">
        <v>19</v>
      </c>
      <c r="AF648" s="6"/>
      <c r="AG648" s="6" t="str" cm="1">
        <f t="array" ref="AG648">_xlfn.XLOOKUP($AE648&amp;$C648&amp;$D648,'[1]NBA-Data-1980-2019'!$B$1:$B$16305&amp;'[1]NBA-Data-1980-2019'!$A$1:$A$16305&amp;'[1]NBA-Data-1980-2019'!$D$1:$D$16305,'[1]NBA-Data-1980-2019'!$G$1:$G$16305,"",0)</f>
        <v/>
      </c>
      <c r="AH648" s="68" t="str" cm="1">
        <f t="array" ref="AH648">_xlfn.XLOOKUP($AE648&amp;$C648&amp;$D648,'[1]NBA-Data-1980-2019'!$B$1:$B$16305&amp;'[1]NBA-Data-1980-2019'!$A$1:$A$16305&amp;'[1]NBA-Data-1980-2019'!$D$1:$D$16305,'[1]NBA-Data-1980-2019'!$H$1:$H$16305,"",0)</f>
        <v/>
      </c>
      <c r="AI648" s="68" t="str" cm="1">
        <f t="array" ref="AI648">_xlfn.XLOOKUP($AE648&amp;$C648&amp;$D648,'[1]NBA-Data-1980-2019'!$B$1:$B$16305&amp;'[1]NBA-Data-1980-2019'!$A$1:$A$16305&amp;'[1]NBA-Data-1980-2019'!$D$1:$D$16305,'[1]NBA-Data-1980-2019'!$F$1:$F$16305,"",0)</f>
        <v/>
      </c>
      <c r="AJ648" s="68" t="str">
        <f>IFERROR(($AH648/SUM(AH630:AH651))*$AI648,"")</f>
        <v/>
      </c>
    </row>
    <row r="649" spans="1:36" x14ac:dyDescent="0.2">
      <c r="B649" s="1" t="s">
        <v>177</v>
      </c>
      <c r="C649" s="1">
        <v>1998</v>
      </c>
      <c r="D649" s="1" t="s">
        <v>1078</v>
      </c>
      <c r="I649" s="4"/>
      <c r="O649" s="5"/>
      <c r="Y649" s="2" t="str">
        <f t="shared" si="73"/>
        <v/>
      </c>
      <c r="Z649" s="6">
        <f>_xlfn.XLOOKUP($G649,$AE$630:$AE$651,$AF$630:$AF$651,0,0)</f>
        <v>0</v>
      </c>
      <c r="AA649" s="43">
        <f>Z649/$AB$652</f>
        <v>0</v>
      </c>
      <c r="AD649" s="1">
        <v>20</v>
      </c>
      <c r="AF649" s="6"/>
      <c r="AG649" s="6" t="str" cm="1">
        <f t="array" ref="AG649">_xlfn.XLOOKUP($AE649&amp;$C649&amp;$D649,'[1]NBA-Data-1980-2019'!$B$1:$B$16305&amp;'[1]NBA-Data-1980-2019'!$A$1:$A$16305&amp;'[1]NBA-Data-1980-2019'!$D$1:$D$16305,'[1]NBA-Data-1980-2019'!$G$1:$G$16305,"",0)</f>
        <v/>
      </c>
      <c r="AH649" s="68" t="str" cm="1">
        <f t="array" ref="AH649">_xlfn.XLOOKUP($AE649&amp;$C649&amp;$D649,'[1]NBA-Data-1980-2019'!$B$1:$B$16305&amp;'[1]NBA-Data-1980-2019'!$A$1:$A$16305&amp;'[1]NBA-Data-1980-2019'!$D$1:$D$16305,'[1]NBA-Data-1980-2019'!$H$1:$H$16305,"",0)</f>
        <v/>
      </c>
      <c r="AI649" s="68" t="str" cm="1">
        <f t="array" ref="AI649">_xlfn.XLOOKUP($AE649&amp;$C649&amp;$D649,'[1]NBA-Data-1980-2019'!$B$1:$B$16305&amp;'[1]NBA-Data-1980-2019'!$A$1:$A$16305&amp;'[1]NBA-Data-1980-2019'!$D$1:$D$16305,'[1]NBA-Data-1980-2019'!$F$1:$F$16305,"",0)</f>
        <v/>
      </c>
      <c r="AJ649" s="68" t="str">
        <f>IFERROR(($AH649/SUM(AH630:AH651))*$AI649,"")</f>
        <v/>
      </c>
    </row>
    <row r="650" spans="1:36" x14ac:dyDescent="0.2">
      <c r="B650" s="1" t="s">
        <v>177</v>
      </c>
      <c r="C650" s="1">
        <v>1998</v>
      </c>
      <c r="D650" s="1" t="s">
        <v>1078</v>
      </c>
      <c r="I650" s="4"/>
      <c r="O650" s="5"/>
      <c r="Y650" s="2" t="str">
        <f t="shared" si="73"/>
        <v/>
      </c>
      <c r="Z650" s="6">
        <f>_xlfn.XLOOKUP($G650,$AE$630:$AE$651,$AF$630:$AF$651,0,0)</f>
        <v>0</v>
      </c>
      <c r="AA650" s="43">
        <f>Z650/$AB$652</f>
        <v>0</v>
      </c>
      <c r="AD650" s="1">
        <v>21</v>
      </c>
      <c r="AG650" s="6" t="str" cm="1">
        <f t="array" ref="AG650">_xlfn.XLOOKUP($AE650&amp;$C650&amp;$D650,'[1]NBA-Data-1980-2019'!$B$1:$B$16305&amp;'[1]NBA-Data-1980-2019'!$A$1:$A$16305&amp;'[1]NBA-Data-1980-2019'!$D$1:$D$16305,'[1]NBA-Data-1980-2019'!$G$1:$G$16305,"",0)</f>
        <v/>
      </c>
      <c r="AH650" s="68" t="str" cm="1">
        <f t="array" ref="AH650">_xlfn.XLOOKUP($AE650&amp;$C650&amp;$D650,'[1]NBA-Data-1980-2019'!$B$1:$B$16305&amp;'[1]NBA-Data-1980-2019'!$A$1:$A$16305&amp;'[1]NBA-Data-1980-2019'!$D$1:$D$16305,'[1]NBA-Data-1980-2019'!$H$1:$H$16305,"",0)</f>
        <v/>
      </c>
      <c r="AI650" s="68" t="str" cm="1">
        <f t="array" ref="AI650">_xlfn.XLOOKUP($AE650&amp;$C650&amp;$D650,'[1]NBA-Data-1980-2019'!$B$1:$B$16305&amp;'[1]NBA-Data-1980-2019'!$A$1:$A$16305&amp;'[1]NBA-Data-1980-2019'!$D$1:$D$16305,'[1]NBA-Data-1980-2019'!$F$1:$F$16305,"",0)</f>
        <v/>
      </c>
      <c r="AJ650" s="68" t="str">
        <f>IFERROR(($AH650/SUM(AH630:AH651))*$AI650,"")</f>
        <v/>
      </c>
    </row>
    <row r="651" spans="1:36" x14ac:dyDescent="0.2">
      <c r="B651" s="1" t="s">
        <v>177</v>
      </c>
      <c r="C651" s="1">
        <v>1998</v>
      </c>
      <c r="D651" s="1" t="s">
        <v>1078</v>
      </c>
      <c r="I651" s="4"/>
      <c r="O651" s="5"/>
      <c r="Y651" s="2" t="str">
        <f t="shared" si="73"/>
        <v/>
      </c>
      <c r="Z651" s="6">
        <f>_xlfn.XLOOKUP($G651,$AE$630:$AE$651,$AF$630:$AF$651,0,0)</f>
        <v>0</v>
      </c>
      <c r="AA651" s="43">
        <f>Z651/$AB$652</f>
        <v>0</v>
      </c>
      <c r="AD651" s="1">
        <v>22</v>
      </c>
      <c r="AG651" s="6" t="str" cm="1">
        <f t="array" ref="AG651">_xlfn.XLOOKUP($AE651&amp;$C651&amp;$D651,'[1]NBA-Data-1980-2019'!$B$1:$B$16305&amp;'[1]NBA-Data-1980-2019'!$A$1:$A$16305&amp;'[1]NBA-Data-1980-2019'!$D$1:$D$16305,'[1]NBA-Data-1980-2019'!$G$1:$G$16305,"",0)</f>
        <v/>
      </c>
      <c r="AH651" s="68" t="str" cm="1">
        <f t="array" ref="AH651">_xlfn.XLOOKUP($AE651&amp;$C651&amp;$D651,'[1]NBA-Data-1980-2019'!$B$1:$B$16305&amp;'[1]NBA-Data-1980-2019'!$A$1:$A$16305&amp;'[1]NBA-Data-1980-2019'!$D$1:$D$16305,'[1]NBA-Data-1980-2019'!$H$1:$H$16305,"",0)</f>
        <v/>
      </c>
      <c r="AI651" s="68" t="str" cm="1">
        <f t="array" ref="AI651">_xlfn.XLOOKUP($AE651&amp;$C651&amp;$D651,'[1]NBA-Data-1980-2019'!$B$1:$B$16305&amp;'[1]NBA-Data-1980-2019'!$A$1:$A$16305&amp;'[1]NBA-Data-1980-2019'!$D$1:$D$16305,'[1]NBA-Data-1980-2019'!$F$1:$F$16305,"",0)</f>
        <v/>
      </c>
      <c r="AJ651" s="68" t="str">
        <f>IFERROR(($AH651/SUM(AH630:AH651))*$AI651,"")</f>
        <v/>
      </c>
    </row>
    <row r="652" spans="1:36" x14ac:dyDescent="0.2">
      <c r="B652" s="1" t="s">
        <v>177</v>
      </c>
      <c r="C652" s="1">
        <v>1998</v>
      </c>
      <c r="D652" s="1" t="s">
        <v>1078</v>
      </c>
      <c r="E652" s="1"/>
      <c r="F652" s="1"/>
      <c r="G652" s="1"/>
      <c r="H652" s="1"/>
      <c r="I652" s="1"/>
      <c r="J652" s="36"/>
      <c r="K652" s="36"/>
      <c r="L652" s="1"/>
      <c r="M652" s="1"/>
      <c r="N652" s="1"/>
      <c r="O652" s="1"/>
      <c r="P652" s="1"/>
      <c r="Q652" s="1"/>
      <c r="R652" s="1"/>
      <c r="S652" s="1"/>
      <c r="T652" s="1"/>
      <c r="U652" s="1"/>
      <c r="V652" s="1"/>
      <c r="W652" s="1"/>
      <c r="X652" s="1"/>
      <c r="Y652" s="1"/>
      <c r="AA652" s="41">
        <f>SUM(AA630:AA651)</f>
        <v>0.99999999999999989</v>
      </c>
      <c r="AB652" s="37">
        <f>SUM(Z630:Z651)</f>
        <v>61330670</v>
      </c>
      <c r="AC652" s="1"/>
      <c r="AE652" s="37">
        <f>AG652-AF652</f>
        <v>-2000920</v>
      </c>
      <c r="AF652" s="38">
        <f>SUM(AF630:AF651)-AF645-AF646</f>
        <v>61330670</v>
      </c>
      <c r="AG652" s="38">
        <f>SUM(AG630:AG651)</f>
        <v>59329750</v>
      </c>
      <c r="AH652" s="69">
        <f>SUM(AH630:AH651)</f>
        <v>18766.399999999994</v>
      </c>
      <c r="AI652" s="69">
        <f>SUM(AI630:AI651)</f>
        <v>185</v>
      </c>
      <c r="AJ652" s="69">
        <f>SUM(AJ630:AJ651)</f>
        <v>16.155256202574819</v>
      </c>
    </row>
    <row r="655" spans="1:36" ht="17" thickBot="1" x14ac:dyDescent="0.25"/>
    <row r="656" spans="1:36" ht="17" thickBot="1" x14ac:dyDescent="0.25">
      <c r="A656" s="3">
        <v>26</v>
      </c>
      <c r="B656" s="1" t="str">
        <f>B$1</f>
        <v>YEAR</v>
      </c>
      <c r="C656" s="1" t="str">
        <f>C$1</f>
        <v>YEAR</v>
      </c>
      <c r="D656" s="1" t="str">
        <f>D$1</f>
        <v>TEAM</v>
      </c>
      <c r="F656" s="1" t="str">
        <f t="shared" ref="F656:Z656" si="74">F$1</f>
        <v>NUMBER</v>
      </c>
      <c r="G656" s="1" t="str">
        <f t="shared" si="74"/>
        <v>PLAYER</v>
      </c>
      <c r="H656" s="1" t="str">
        <f t="shared" si="74"/>
        <v>POS</v>
      </c>
      <c r="I656" s="1" t="str">
        <f t="shared" si="74"/>
        <v>HEIGHT</v>
      </c>
      <c r="J656" s="1" t="str">
        <f t="shared" si="74"/>
        <v>HEIGHT (IN)</v>
      </c>
      <c r="K656" s="1" t="str">
        <f t="shared" si="74"/>
        <v>HEIGHT (M)</v>
      </c>
      <c r="L656" s="1" t="str">
        <f t="shared" si="74"/>
        <v>WEIGHT (LBS)</v>
      </c>
      <c r="M656" s="1" t="str">
        <f t="shared" si="74"/>
        <v>WEIGHT (KG)</v>
      </c>
      <c r="N656" s="1" t="str">
        <f t="shared" si="74"/>
        <v>BMI</v>
      </c>
      <c r="O656" s="1" t="str">
        <f t="shared" si="74"/>
        <v>BIRTH DATE</v>
      </c>
      <c r="P656" s="1" t="str">
        <f t="shared" si="74"/>
        <v>NATION</v>
      </c>
      <c r="Q656" s="1" t="str">
        <f t="shared" si="74"/>
        <v>COUNTRY</v>
      </c>
      <c r="R656" s="1" t="str">
        <f t="shared" si="74"/>
        <v>CONTINENT</v>
      </c>
      <c r="S656" s="1" t="str">
        <f t="shared" si="74"/>
        <v>GLOBAL REGION</v>
      </c>
      <c r="T656" s="1" t="str">
        <f t="shared" si="74"/>
        <v>EXPERIENCE</v>
      </c>
      <c r="U656" s="1"/>
      <c r="V656" s="1" t="str">
        <f t="shared" si="74"/>
        <v>COLLEGE</v>
      </c>
      <c r="W656" s="1" t="str">
        <f t="shared" si="74"/>
        <v>COLLEGE1</v>
      </c>
      <c r="X656" s="1" t="str">
        <f t="shared" si="74"/>
        <v>COLLEGE2</v>
      </c>
      <c r="Y656" s="1" t="str">
        <f t="shared" si="74"/>
        <v>TRANSFER</v>
      </c>
      <c r="Z656" s="1" t="str">
        <f t="shared" si="74"/>
        <v>SALARY</v>
      </c>
      <c r="AA656" s="1" t="s">
        <v>1264</v>
      </c>
      <c r="AD656" s="1" t="str">
        <f>AD$1</f>
        <v>Rk</v>
      </c>
      <c r="AE656" s="1" t="str">
        <f>AE$1</f>
        <v>PLAYER</v>
      </c>
      <c r="AF656" s="1" t="str">
        <f>AF$1</f>
        <v>SALARY - BR</v>
      </c>
      <c r="AG656" s="1" t="str">
        <f>AG$1</f>
        <v>SALARY - KAGGLE</v>
      </c>
      <c r="AH656" s="67" t="str">
        <f>AH$1</f>
        <v>TTL MP</v>
      </c>
      <c r="AI656" s="67" t="str">
        <f>AI$1</f>
        <v>PER</v>
      </c>
      <c r="AJ656" s="67" t="str">
        <f>AJ$1</f>
        <v>WTD-MP-PER</v>
      </c>
    </row>
    <row r="657" spans="1:36" ht="17" thickBot="1" x14ac:dyDescent="0.25">
      <c r="A657" s="3" t="s">
        <v>1078</v>
      </c>
      <c r="B657" s="1" t="s">
        <v>184</v>
      </c>
      <c r="C657" s="1">
        <v>1997</v>
      </c>
      <c r="D657" s="1" t="s">
        <v>1078</v>
      </c>
      <c r="F657" s="2">
        <v>1</v>
      </c>
      <c r="G657" s="2" t="s">
        <v>1058</v>
      </c>
      <c r="H657" s="2" t="s">
        <v>556</v>
      </c>
      <c r="I657" s="4" t="s">
        <v>597</v>
      </c>
      <c r="J657" s="16">
        <f>_xlfn.XLOOKUP($I657,DASHBOARD!$I$2:$I$27,DASHBOARD!$J$2:$J$27,"",0)</f>
        <v>74</v>
      </c>
      <c r="K657" s="23">
        <f>J657/DASHBOARD!$C$3</f>
        <v>1.8796037592075185</v>
      </c>
      <c r="L657" s="2">
        <v>190</v>
      </c>
      <c r="M657" s="26">
        <f>L657/DASHBOARD!$C$4</f>
        <v>86.167800453514729</v>
      </c>
      <c r="N657" s="26">
        <f t="shared" ref="N657:N671" si="75">M657/(K657^2)</f>
        <v>24.390033524975603</v>
      </c>
      <c r="O657" s="5">
        <v>24980</v>
      </c>
      <c r="P657" s="2" t="s">
        <v>557</v>
      </c>
      <c r="Q657" s="2" t="str">
        <f>_xlfn.XLOOKUP($P657,DASHBOARD!$L$2:$L$150,DASHBOARD!M$2:M$150,"",0)</f>
        <v>United States</v>
      </c>
      <c r="R657" s="2" t="str">
        <f>_xlfn.XLOOKUP($P657,DASHBOARD!$L$2:$L$150,DASHBOARD!N$2:N$150,"",0)</f>
        <v>North America</v>
      </c>
      <c r="S657" s="2" t="str">
        <f>_xlfn.XLOOKUP($P657,DASHBOARD!$L$2:$L$150,DASHBOARD!O$2:O$150,"",0)</f>
        <v>Americas</v>
      </c>
      <c r="T657" s="2">
        <v>5</v>
      </c>
      <c r="V657" s="2" t="s">
        <v>1059</v>
      </c>
      <c r="W657" s="2" t="s">
        <v>715</v>
      </c>
      <c r="X657" s="2" t="s">
        <v>997</v>
      </c>
      <c r="Y657" s="2" t="str">
        <f t="shared" ref="Y657:Y678" si="76">IF(X657="","","X")</f>
        <v>X</v>
      </c>
      <c r="Z657" s="6">
        <f>_xlfn.XLOOKUP($G657,$AE$657:$AE$678,$AF$657:$AF$678,0,0)</f>
        <v>1300000</v>
      </c>
      <c r="AA657" s="43">
        <f>Z657/$AB$679</f>
        <v>2.2309936502488414E-2</v>
      </c>
      <c r="AD657" s="1">
        <v>1</v>
      </c>
      <c r="AE657" s="2" t="s">
        <v>1063</v>
      </c>
      <c r="AF657" s="6">
        <v>30140000</v>
      </c>
      <c r="AG657" s="6" cm="1">
        <f t="array" ref="AG657">_xlfn.XLOOKUP($AE657&amp;$C657&amp;$D657,'[1]NBA-Data-1980-2019'!$B$1:$B$16305&amp;'[1]NBA-Data-1980-2019'!$A$1:$A$16305&amp;'[1]NBA-Data-1980-2019'!$D$1:$D$16305,'[1]NBA-Data-1980-2019'!$G$1:$G$16305,"",0)</f>
        <v>30140000</v>
      </c>
      <c r="AH657" s="68" cm="1">
        <f t="array" ref="AH657">_xlfn.XLOOKUP($AE657&amp;$C657&amp;$D657,'[1]NBA-Data-1980-2019'!$B$1:$B$16305&amp;'[1]NBA-Data-1980-2019'!$A$1:$A$16305&amp;'[1]NBA-Data-1980-2019'!$D$1:$D$16305,'[1]NBA-Data-1980-2019'!$H$1:$H$16305,"",0)</f>
        <v>3107.7999999999997</v>
      </c>
      <c r="AI657" s="68" cm="1">
        <f t="array" ref="AI657">_xlfn.XLOOKUP($AE657&amp;$C657&amp;$D657,'[1]NBA-Data-1980-2019'!$B$1:$B$16305&amp;'[1]NBA-Data-1980-2019'!$A$1:$A$16305&amp;'[1]NBA-Data-1980-2019'!$D$1:$D$16305,'[1]NBA-Data-1980-2019'!$F$1:$F$16305,"",0)</f>
        <v>27.8</v>
      </c>
      <c r="AJ657" s="68">
        <f>IFERROR(($AH657/SUM(AH657:AH678))*$AI657,"")</f>
        <v>4.4145788623868212</v>
      </c>
    </row>
    <row r="658" spans="1:36" x14ac:dyDescent="0.2">
      <c r="B658" s="1" t="s">
        <v>184</v>
      </c>
      <c r="C658" s="1">
        <v>1997</v>
      </c>
      <c r="D658" s="1" t="s">
        <v>1078</v>
      </c>
      <c r="F658" s="2">
        <v>30</v>
      </c>
      <c r="G658" s="2" t="s">
        <v>1060</v>
      </c>
      <c r="H658" s="2" t="s">
        <v>570</v>
      </c>
      <c r="I658" s="4" t="s">
        <v>599</v>
      </c>
      <c r="J658" s="16">
        <f>_xlfn.XLOOKUP($I658,DASHBOARD!$I$2:$I$27,DASHBOARD!$J$2:$J$27,"",0)</f>
        <v>78</v>
      </c>
      <c r="K658" s="23">
        <f>J658/DASHBOARD!$C$3</f>
        <v>1.981203962407925</v>
      </c>
      <c r="L658" s="2">
        <v>220</v>
      </c>
      <c r="M658" s="26">
        <f>L658/DASHBOARD!$C$4</f>
        <v>99.773242630385482</v>
      </c>
      <c r="N658" s="26">
        <f t="shared" si="75"/>
        <v>25.418839049974576</v>
      </c>
      <c r="O658" s="5">
        <v>25008</v>
      </c>
      <c r="P658" s="2" t="s">
        <v>557</v>
      </c>
      <c r="Q658" s="2" t="str">
        <f>_xlfn.XLOOKUP($P658,DASHBOARD!$L$2:$L$150,DASHBOARD!M$2:M$150,"",0)</f>
        <v>United States</v>
      </c>
      <c r="R658" s="2" t="str">
        <f>_xlfn.XLOOKUP($P658,DASHBOARD!$L$2:$L$150,DASHBOARD!N$2:N$150,"",0)</f>
        <v>North America</v>
      </c>
      <c r="S658" s="2" t="str">
        <f>_xlfn.XLOOKUP($P658,DASHBOARD!$L$2:$L$150,DASHBOARD!O$2:O$150,"",0)</f>
        <v>Americas</v>
      </c>
      <c r="T658" s="2">
        <v>6</v>
      </c>
      <c r="V658" s="2" t="s">
        <v>571</v>
      </c>
      <c r="W658" s="2" t="s">
        <v>571</v>
      </c>
      <c r="Y658" s="2" t="str">
        <f t="shared" si="76"/>
        <v/>
      </c>
      <c r="Z658" s="6">
        <f>_xlfn.XLOOKUP($G658,$AE$657:$AE$678,$AF$657:$AF$678,0,0)</f>
        <v>500000</v>
      </c>
      <c r="AA658" s="43">
        <f>Z658/$AB$679</f>
        <v>8.58074480864939E-3</v>
      </c>
      <c r="AD658" s="1">
        <v>2</v>
      </c>
      <c r="AE658" s="2" t="s">
        <v>1072</v>
      </c>
      <c r="AF658" s="6">
        <v>9000000</v>
      </c>
      <c r="AG658" s="6" cm="1">
        <f t="array" ref="AG658">_xlfn.XLOOKUP($AE658&amp;$C658&amp;$D658,'[1]NBA-Data-1980-2019'!$B$1:$B$16305&amp;'[1]NBA-Data-1980-2019'!$A$1:$A$16305&amp;'[1]NBA-Data-1980-2019'!$D$1:$D$16305,'[1]NBA-Data-1980-2019'!$G$1:$G$16305,"",0)</f>
        <v>9000000</v>
      </c>
      <c r="AH658" s="68" cm="1">
        <f t="array" ref="AH658">_xlfn.XLOOKUP($AE658&amp;$C658&amp;$D658,'[1]NBA-Data-1980-2019'!$B$1:$B$16305&amp;'[1]NBA-Data-1980-2019'!$A$1:$A$16305&amp;'[1]NBA-Data-1980-2019'!$D$1:$D$16305,'[1]NBA-Data-1980-2019'!$H$1:$H$16305,"",0)</f>
        <v>1947</v>
      </c>
      <c r="AI658" s="68" cm="1">
        <f t="array" ref="AI658">_xlfn.XLOOKUP($AE658&amp;$C658&amp;$D658,'[1]NBA-Data-1980-2019'!$B$1:$B$16305&amp;'[1]NBA-Data-1980-2019'!$A$1:$A$16305&amp;'[1]NBA-Data-1980-2019'!$D$1:$D$16305,'[1]NBA-Data-1980-2019'!$F$1:$F$16305,"",0)</f>
        <v>13.9</v>
      </c>
      <c r="AJ658" s="68">
        <f>IFERROR(($AH658/SUM(AH657:AH678))*$AI658,"")</f>
        <v>1.3828407627690233</v>
      </c>
    </row>
    <row r="659" spans="1:36" x14ac:dyDescent="0.2">
      <c r="B659" s="1" t="s">
        <v>184</v>
      </c>
      <c r="C659" s="1">
        <v>1997</v>
      </c>
      <c r="D659" s="1" t="s">
        <v>1078</v>
      </c>
      <c r="F659" s="2">
        <v>35</v>
      </c>
      <c r="G659" s="2" t="s">
        <v>1062</v>
      </c>
      <c r="H659" s="2" t="s">
        <v>566</v>
      </c>
      <c r="I659" s="4" t="s">
        <v>600</v>
      </c>
      <c r="J659" s="16">
        <f>_xlfn.XLOOKUP($I659,DASHBOARD!$I$2:$I$27,DASHBOARD!$J$2:$J$27,"",0)</f>
        <v>80</v>
      </c>
      <c r="K659" s="23">
        <f>J659/DASHBOARD!$C$3</f>
        <v>2.0320040640081283</v>
      </c>
      <c r="L659" s="2">
        <v>255</v>
      </c>
      <c r="M659" s="26">
        <f>L659/DASHBOARD!$C$4</f>
        <v>115.64625850340136</v>
      </c>
      <c r="N659" s="26">
        <f t="shared" si="75"/>
        <v>28.008022215136048</v>
      </c>
      <c r="O659" s="5">
        <v>26827</v>
      </c>
      <c r="P659" s="2" t="s">
        <v>557</v>
      </c>
      <c r="Q659" s="2" t="str">
        <f>_xlfn.XLOOKUP($P659,DASHBOARD!$L$2:$L$150,DASHBOARD!M$2:M$150,"",0)</f>
        <v>United States</v>
      </c>
      <c r="R659" s="2" t="str">
        <f>_xlfn.XLOOKUP($P659,DASHBOARD!$L$2:$L$150,DASHBOARD!N$2:N$150,"",0)</f>
        <v>North America</v>
      </c>
      <c r="S659" s="2" t="str">
        <f>_xlfn.XLOOKUP($P659,DASHBOARD!$L$2:$L$150,DASHBOARD!O$2:O$150,"",0)</f>
        <v>Americas</v>
      </c>
      <c r="T659" s="2">
        <v>1</v>
      </c>
      <c r="V659" s="2" t="s">
        <v>770</v>
      </c>
      <c r="W659" s="2" t="s">
        <v>770</v>
      </c>
      <c r="Y659" s="2" t="str">
        <f t="shared" si="76"/>
        <v/>
      </c>
      <c r="Z659" s="6">
        <f>_xlfn.XLOOKUP($G659,$AE$657:$AE$678,$AF$657:$AF$678,0,0)</f>
        <v>700000</v>
      </c>
      <c r="AA659" s="43">
        <f>Z659/$AB$679</f>
        <v>1.2013042732109147E-2</v>
      </c>
      <c r="AD659" s="1">
        <v>3</v>
      </c>
      <c r="AE659" s="2" t="s">
        <v>1066</v>
      </c>
      <c r="AF659" s="6">
        <v>3960000</v>
      </c>
      <c r="AG659" s="6" cm="1">
        <f t="array" ref="AG659">_xlfn.XLOOKUP($AE659&amp;$C659&amp;$D659,'[1]NBA-Data-1980-2019'!$B$1:$B$16305&amp;'[1]NBA-Data-1980-2019'!$A$1:$A$16305&amp;'[1]NBA-Data-1980-2019'!$D$1:$D$16305,'[1]NBA-Data-1980-2019'!$G$1:$G$16305,"",0)</f>
        <v>3960000</v>
      </c>
      <c r="AH659" s="68" cm="1">
        <f t="array" ref="AH659">_xlfn.XLOOKUP($AE659&amp;$C659&amp;$D659,'[1]NBA-Data-1980-2019'!$B$1:$B$16305&amp;'[1]NBA-Data-1980-2019'!$A$1:$A$16305&amp;'[1]NBA-Data-1980-2019'!$D$1:$D$16305,'[1]NBA-Data-1980-2019'!$H$1:$H$16305,"",0)</f>
        <v>1607.3999999999999</v>
      </c>
      <c r="AI659" s="68" cm="1">
        <f t="array" ref="AI659">_xlfn.XLOOKUP($AE659&amp;$C659&amp;$D659,'[1]NBA-Data-1980-2019'!$B$1:$B$16305&amp;'[1]NBA-Data-1980-2019'!$A$1:$A$16305&amp;'[1]NBA-Data-1980-2019'!$D$1:$D$16305,'[1]NBA-Data-1980-2019'!$F$1:$F$16305,"",0)</f>
        <v>20.2</v>
      </c>
      <c r="AJ659" s="68">
        <f>IFERROR(($AH659/SUM(AH657:AH678))*$AI659,"")</f>
        <v>1.6590778097982708</v>
      </c>
    </row>
    <row r="660" spans="1:36" x14ac:dyDescent="0.2">
      <c r="B660" s="1" t="s">
        <v>184</v>
      </c>
      <c r="C660" s="1">
        <v>1997</v>
      </c>
      <c r="D660" s="1" t="s">
        <v>1078</v>
      </c>
      <c r="F660" s="2">
        <v>18</v>
      </c>
      <c r="G660" s="2" t="s">
        <v>1080</v>
      </c>
      <c r="H660" s="2" t="s">
        <v>552</v>
      </c>
      <c r="I660" s="4" t="s">
        <v>602</v>
      </c>
      <c r="J660" s="16">
        <f>_xlfn.XLOOKUP($I660,DASHBOARD!$I$2:$I$27,DASHBOARD!$J$2:$J$27,"",0)</f>
        <v>81</v>
      </c>
      <c r="K660" s="23">
        <f>J660/DASHBOARD!$C$3</f>
        <v>2.0574041148082296</v>
      </c>
      <c r="L660" s="2">
        <v>235</v>
      </c>
      <c r="M660" s="26">
        <f>L660/DASHBOARD!$C$4</f>
        <v>106.57596371882086</v>
      </c>
      <c r="N660" s="26">
        <f t="shared" si="75"/>
        <v>25.177932232690871</v>
      </c>
      <c r="O660" s="5">
        <v>25299</v>
      </c>
      <c r="P660" s="2" t="s">
        <v>557</v>
      </c>
      <c r="Q660" s="2" t="str">
        <f>_xlfn.XLOOKUP($P660,DASHBOARD!$L$2:$L$150,DASHBOARD!M$2:M$150,"",0)</f>
        <v>United States</v>
      </c>
      <c r="R660" s="2" t="str">
        <f>_xlfn.XLOOKUP($P660,DASHBOARD!$L$2:$L$150,DASHBOARD!N$2:N$150,"",0)</f>
        <v>North America</v>
      </c>
      <c r="S660" s="2" t="str">
        <f>_xlfn.XLOOKUP($P660,DASHBOARD!$L$2:$L$150,DASHBOARD!O$2:O$150,"",0)</f>
        <v>Americas</v>
      </c>
      <c r="T660" s="2">
        <v>5</v>
      </c>
      <c r="V660" s="2" t="s">
        <v>1081</v>
      </c>
      <c r="W660" s="2" t="s">
        <v>571</v>
      </c>
      <c r="X660" s="2" t="s">
        <v>958</v>
      </c>
      <c r="Y660" s="2" t="str">
        <f t="shared" si="76"/>
        <v>X</v>
      </c>
      <c r="Z660" s="6">
        <f>_xlfn.XLOOKUP($G660,$AE$657:$AE$678,$AF$657:$AF$678,0,0)</f>
        <v>0</v>
      </c>
      <c r="AA660" s="43">
        <f>Z660/$AB$679</f>
        <v>0</v>
      </c>
      <c r="AD660" s="1">
        <v>4</v>
      </c>
      <c r="AE660" s="2" t="s">
        <v>1025</v>
      </c>
      <c r="AF660" s="6">
        <v>3840000</v>
      </c>
      <c r="AG660" s="6" cm="1">
        <f t="array" ref="AG660">_xlfn.XLOOKUP($AE660&amp;$C660&amp;$D660,'[1]NBA-Data-1980-2019'!$B$1:$B$16305&amp;'[1]NBA-Data-1980-2019'!$A$1:$A$16305&amp;'[1]NBA-Data-1980-2019'!$D$1:$D$16305,'[1]NBA-Data-1980-2019'!$G$1:$G$16305,"",0)</f>
        <v>3840000</v>
      </c>
      <c r="AH660" s="68" cm="1">
        <f t="array" ref="AH660">_xlfn.XLOOKUP($AE660&amp;$C660&amp;$D660,'[1]NBA-Data-1980-2019'!$B$1:$B$16305&amp;'[1]NBA-Data-1980-2019'!$A$1:$A$16305&amp;'[1]NBA-Data-1980-2019'!$D$1:$D$16305,'[1]NBA-Data-1980-2019'!$H$1:$H$16305,"",0)</f>
        <v>1740.3999999999999</v>
      </c>
      <c r="AI660" s="68" cm="1">
        <f t="array" ref="AI660">_xlfn.XLOOKUP($AE660&amp;$C660&amp;$D660,'[1]NBA-Data-1980-2019'!$B$1:$B$16305&amp;'[1]NBA-Data-1980-2019'!$A$1:$A$16305&amp;'[1]NBA-Data-1980-2019'!$D$1:$D$16305,'[1]NBA-Data-1980-2019'!$F$1:$F$16305,"",0)</f>
        <v>13.6</v>
      </c>
      <c r="AJ660" s="68">
        <f>IFERROR(($AH660/SUM(AH657:AH678))*$AI660,"")</f>
        <v>1.2094262881435607</v>
      </c>
    </row>
    <row r="661" spans="1:36" x14ac:dyDescent="0.2">
      <c r="B661" s="1" t="s">
        <v>184</v>
      </c>
      <c r="C661" s="1">
        <v>1997</v>
      </c>
      <c r="D661" s="1" t="s">
        <v>1078</v>
      </c>
      <c r="F661" s="2">
        <v>9</v>
      </c>
      <c r="G661" s="2" t="s">
        <v>1025</v>
      </c>
      <c r="H661" s="2" t="s">
        <v>556</v>
      </c>
      <c r="I661" s="4" t="s">
        <v>599</v>
      </c>
      <c r="J661" s="16">
        <f>_xlfn.XLOOKUP($I661,DASHBOARD!$I$2:$I$27,DASHBOARD!$J$2:$J$27,"",0)</f>
        <v>78</v>
      </c>
      <c r="K661" s="23">
        <f>J661/DASHBOARD!$C$3</f>
        <v>1.981203962407925</v>
      </c>
      <c r="L661" s="2">
        <v>185</v>
      </c>
      <c r="M661" s="26">
        <f>L661/DASHBOARD!$C$4</f>
        <v>83.900226757369609</v>
      </c>
      <c r="N661" s="26">
        <f t="shared" si="75"/>
        <v>21.374932837478621</v>
      </c>
      <c r="O661" s="5">
        <v>23396</v>
      </c>
      <c r="P661" s="2" t="s">
        <v>557</v>
      </c>
      <c r="Q661" s="2" t="str">
        <f>_xlfn.XLOOKUP($P661,DASHBOARD!$L$2:$L$150,DASHBOARD!M$2:M$150,"",0)</f>
        <v>United States</v>
      </c>
      <c r="R661" s="2" t="str">
        <f>_xlfn.XLOOKUP($P661,DASHBOARD!$L$2:$L$150,DASHBOARD!N$2:N$150,"",0)</f>
        <v>North America</v>
      </c>
      <c r="S661" s="2" t="str">
        <f>_xlfn.XLOOKUP($P661,DASHBOARD!$L$2:$L$150,DASHBOARD!O$2:O$150,"",0)</f>
        <v>Americas</v>
      </c>
      <c r="T661" s="2">
        <v>10</v>
      </c>
      <c r="V661" s="2" t="s">
        <v>1026</v>
      </c>
      <c r="W661" s="2" t="s">
        <v>1026</v>
      </c>
      <c r="Y661" s="2" t="str">
        <f t="shared" si="76"/>
        <v/>
      </c>
      <c r="Z661" s="6">
        <f>_xlfn.XLOOKUP($G661,$AE$657:$AE$678,$AF$657:$AF$678,0,0)</f>
        <v>3840000</v>
      </c>
      <c r="AA661" s="43">
        <f>Z661/$AB$679</f>
        <v>6.5900120130427314E-2</v>
      </c>
      <c r="AD661" s="1">
        <v>5</v>
      </c>
      <c r="AE661" s="2" t="s">
        <v>1068</v>
      </c>
      <c r="AF661" s="6">
        <v>2790000</v>
      </c>
      <c r="AG661" s="6" cm="1">
        <f t="array" ref="AG661">_xlfn.XLOOKUP($AE661&amp;$C661&amp;$D661,'[1]NBA-Data-1980-2019'!$B$1:$B$16305&amp;'[1]NBA-Data-1980-2019'!$A$1:$A$16305&amp;'[1]NBA-Data-1980-2019'!$D$1:$D$16305,'[1]NBA-Data-1980-2019'!$G$1:$G$16305,"",0)</f>
        <v>2790000</v>
      </c>
      <c r="AH661" s="68" cm="1">
        <f t="array" ref="AH661">_xlfn.XLOOKUP($AE661&amp;$C661&amp;$D661,'[1]NBA-Data-1980-2019'!$B$1:$B$16305&amp;'[1]NBA-Data-1980-2019'!$A$1:$A$16305&amp;'[1]NBA-Data-1980-2019'!$D$1:$D$16305,'[1]NBA-Data-1980-2019'!$H$1:$H$16305,"",0)</f>
        <v>1469.1</v>
      </c>
      <c r="AI661" s="68" cm="1">
        <f t="array" ref="AI661">_xlfn.XLOOKUP($AE661&amp;$C661&amp;$D661,'[1]NBA-Data-1980-2019'!$B$1:$B$16305&amp;'[1]NBA-Data-1980-2019'!$A$1:$A$16305&amp;'[1]NBA-Data-1980-2019'!$D$1:$D$16305,'[1]NBA-Data-1980-2019'!$F$1:$F$16305,"",0)</f>
        <v>13.4</v>
      </c>
      <c r="AJ661" s="68">
        <f>IFERROR(($AH661/SUM(AH657:AH678))*$AI661,"")</f>
        <v>1.0058832546446748</v>
      </c>
    </row>
    <row r="662" spans="1:36" x14ac:dyDescent="0.2">
      <c r="B662" s="1" t="s">
        <v>184</v>
      </c>
      <c r="C662" s="1">
        <v>1997</v>
      </c>
      <c r="D662" s="1" t="s">
        <v>1078</v>
      </c>
      <c r="F662" s="2">
        <v>23</v>
      </c>
      <c r="G662" s="2" t="s">
        <v>1063</v>
      </c>
      <c r="H662" s="2" t="s">
        <v>576</v>
      </c>
      <c r="I662" s="4" t="s">
        <v>599</v>
      </c>
      <c r="J662" s="16">
        <f>_xlfn.XLOOKUP($I662,DASHBOARD!$I$2:$I$27,DASHBOARD!$J$2:$J$27,"",0)</f>
        <v>78</v>
      </c>
      <c r="K662" s="23">
        <f>J662/DASHBOARD!$C$3</f>
        <v>1.981203962407925</v>
      </c>
      <c r="L662" s="2">
        <v>198</v>
      </c>
      <c r="M662" s="26">
        <f>L662/DASHBOARD!$C$4</f>
        <v>89.795918367346943</v>
      </c>
      <c r="N662" s="26">
        <f t="shared" si="75"/>
        <v>22.876955144977121</v>
      </c>
      <c r="O662" s="5">
        <v>23059</v>
      </c>
      <c r="P662" s="2" t="s">
        <v>557</v>
      </c>
      <c r="Q662" s="2" t="str">
        <f>_xlfn.XLOOKUP($P662,DASHBOARD!$L$2:$L$150,DASHBOARD!M$2:M$150,"",0)</f>
        <v>United States</v>
      </c>
      <c r="R662" s="2" t="str">
        <f>_xlfn.XLOOKUP($P662,DASHBOARD!$L$2:$L$150,DASHBOARD!N$2:N$150,"",0)</f>
        <v>North America</v>
      </c>
      <c r="S662" s="2" t="str">
        <f>_xlfn.XLOOKUP($P662,DASHBOARD!$L$2:$L$150,DASHBOARD!O$2:O$150,"",0)</f>
        <v>Americas</v>
      </c>
      <c r="T662" s="2">
        <v>11</v>
      </c>
      <c r="V662" s="2" t="s">
        <v>636</v>
      </c>
      <c r="W662" s="2" t="s">
        <v>636</v>
      </c>
      <c r="Y662" s="2" t="str">
        <f t="shared" si="76"/>
        <v/>
      </c>
      <c r="Z662" s="6">
        <f>_xlfn.XLOOKUP($G662,$AE$657:$AE$678,$AF$657:$AF$678,0,0)</f>
        <v>30140000</v>
      </c>
      <c r="AA662" s="43">
        <f>Z662/$AB$679</f>
        <v>0.5172472970653853</v>
      </c>
      <c r="AD662" s="1">
        <v>6</v>
      </c>
      <c r="AE662" s="2" t="s">
        <v>1070</v>
      </c>
      <c r="AF662" s="6">
        <v>2250000</v>
      </c>
      <c r="AG662" s="6" cm="1">
        <f t="array" ref="AG662">_xlfn.XLOOKUP($AE662&amp;$C662&amp;$D662,'[1]NBA-Data-1980-2019'!$B$1:$B$16305&amp;'[1]NBA-Data-1980-2019'!$A$1:$A$16305&amp;'[1]NBA-Data-1980-2019'!$D$1:$D$16305,'[1]NBA-Data-1980-2019'!$G$1:$G$16305,"",0)</f>
        <v>2250000</v>
      </c>
      <c r="AH662" s="68" cm="1">
        <f t="array" ref="AH662">_xlfn.XLOOKUP($AE662&amp;$C662&amp;$D662,'[1]NBA-Data-1980-2019'!$B$1:$B$16305&amp;'[1]NBA-Data-1980-2019'!$A$1:$A$16305&amp;'[1]NBA-Data-1980-2019'!$D$1:$D$16305,'[1]NBA-Data-1980-2019'!$H$1:$H$16305,"",0)</f>
        <v>3091.4</v>
      </c>
      <c r="AI662" s="68" cm="1">
        <f t="array" ref="AI662">_xlfn.XLOOKUP($AE662&amp;$C662&amp;$D662,'[1]NBA-Data-1980-2019'!$B$1:$B$16305&amp;'[1]NBA-Data-1980-2019'!$A$1:$A$16305&amp;'[1]NBA-Data-1980-2019'!$D$1:$D$16305,'[1]NBA-Data-1980-2019'!$F$1:$F$16305,"",0)</f>
        <v>21.3</v>
      </c>
      <c r="AJ662" s="68">
        <f>IFERROR(($AH662/SUM(AH657:AH678))*$AI662,"")</f>
        <v>3.364544116745356</v>
      </c>
    </row>
    <row r="663" spans="1:36" x14ac:dyDescent="0.2">
      <c r="B663" s="1" t="s">
        <v>184</v>
      </c>
      <c r="C663" s="1">
        <v>1997</v>
      </c>
      <c r="D663" s="1" t="s">
        <v>1078</v>
      </c>
      <c r="F663" s="2">
        <v>25</v>
      </c>
      <c r="G663" s="2" t="s">
        <v>1000</v>
      </c>
      <c r="H663" s="2" t="s">
        <v>556</v>
      </c>
      <c r="I663" s="4" t="s">
        <v>598</v>
      </c>
      <c r="J663" s="16">
        <f>_xlfn.XLOOKUP($I663,DASHBOARD!$I$2:$I$27,DASHBOARD!$J$2:$J$27,"",0)</f>
        <v>75</v>
      </c>
      <c r="K663" s="23">
        <f>J663/DASHBOARD!$C$3</f>
        <v>1.9050038100076201</v>
      </c>
      <c r="L663" s="2">
        <v>175</v>
      </c>
      <c r="M663" s="26">
        <f>L663/DASHBOARD!$C$4</f>
        <v>79.365079365079367</v>
      </c>
      <c r="N663" s="26">
        <f t="shared" si="75"/>
        <v>21.869444797178129</v>
      </c>
      <c r="O663" s="5">
        <v>24012</v>
      </c>
      <c r="P663" s="2" t="s">
        <v>1001</v>
      </c>
      <c r="Q663" s="2" t="str">
        <f>_xlfn.XLOOKUP($P663,DASHBOARD!$L$2:$L$150,DASHBOARD!M$2:M$150,"",0)</f>
        <v>Lebanon</v>
      </c>
      <c r="R663" s="2" t="str">
        <f>_xlfn.XLOOKUP($P663,DASHBOARD!$L$2:$L$150,DASHBOARD!N$2:N$150,"",0)</f>
        <v>Asia</v>
      </c>
      <c r="S663" s="2" t="str">
        <f>_xlfn.XLOOKUP($P663,DASHBOARD!$L$2:$L$150,DASHBOARD!O$2:O$150,"",0)</f>
        <v>Eurasia</v>
      </c>
      <c r="T663" s="2">
        <v>8</v>
      </c>
      <c r="V663" s="2" t="s">
        <v>571</v>
      </c>
      <c r="W663" s="2" t="s">
        <v>571</v>
      </c>
      <c r="Y663" s="2" t="str">
        <f t="shared" si="76"/>
        <v/>
      </c>
      <c r="Z663" s="6">
        <f>_xlfn.XLOOKUP($G663,$AE$657:$AE$678,$AF$657:$AF$678,0,0)</f>
        <v>750000</v>
      </c>
      <c r="AA663" s="43">
        <f>Z663/$AB$679</f>
        <v>1.2871117212974086E-2</v>
      </c>
      <c r="AD663" s="1">
        <v>7</v>
      </c>
      <c r="AE663" s="2" t="s">
        <v>1058</v>
      </c>
      <c r="AF663" s="6">
        <v>1300000</v>
      </c>
      <c r="AG663" s="6" cm="1">
        <f t="array" ref="AG663">_xlfn.XLOOKUP($AE663&amp;$C663&amp;$D663,'[1]NBA-Data-1980-2019'!$B$1:$B$16305&amp;'[1]NBA-Data-1980-2019'!$A$1:$A$16305&amp;'[1]NBA-Data-1980-2019'!$D$1:$D$16305,'[1]NBA-Data-1980-2019'!$G$1:$G$16305,"",0)</f>
        <v>1300000</v>
      </c>
      <c r="AH663" s="68" cm="1">
        <f t="array" ref="AH663">_xlfn.XLOOKUP($AE663&amp;$C663&amp;$D663,'[1]NBA-Data-1980-2019'!$B$1:$B$16305&amp;'[1]NBA-Data-1980-2019'!$A$1:$A$16305&amp;'[1]NBA-Data-1980-2019'!$D$1:$D$16305,'[1]NBA-Data-1980-2019'!$H$1:$H$16305,"",0)</f>
        <v>1058.3999999999999</v>
      </c>
      <c r="AI663" s="68" cm="1">
        <f t="array" ref="AI663">_xlfn.XLOOKUP($AE663&amp;$C663&amp;$D663,'[1]NBA-Data-1980-2019'!$B$1:$B$16305&amp;'[1]NBA-Data-1980-2019'!$A$1:$A$16305&amp;'[1]NBA-Data-1980-2019'!$D$1:$D$16305,'[1]NBA-Data-1980-2019'!$F$1:$F$16305,"",0)</f>
        <v>13</v>
      </c>
      <c r="AJ663" s="68">
        <f>IFERROR(($AH663/SUM(AH657:AH678))*$AI663,"")</f>
        <v>0.70304739714268183</v>
      </c>
    </row>
    <row r="664" spans="1:36" x14ac:dyDescent="0.2">
      <c r="B664" s="1" t="s">
        <v>184</v>
      </c>
      <c r="C664" s="1">
        <v>1997</v>
      </c>
      <c r="D664" s="1" t="s">
        <v>1078</v>
      </c>
      <c r="F664" s="2">
        <v>7</v>
      </c>
      <c r="G664" s="2" t="s">
        <v>1066</v>
      </c>
      <c r="H664" s="2" t="s">
        <v>570</v>
      </c>
      <c r="I664" s="4" t="s">
        <v>595</v>
      </c>
      <c r="J664" s="16">
        <f>_xlfn.XLOOKUP($I664,DASHBOARD!$I$2:$I$27,DASHBOARD!$J$2:$J$27,"",0)</f>
        <v>82</v>
      </c>
      <c r="K664" s="23">
        <f>J664/DASHBOARD!$C$3</f>
        <v>2.0828041656083314</v>
      </c>
      <c r="L664" s="2">
        <v>192</v>
      </c>
      <c r="M664" s="26">
        <f>L664/DASHBOARD!$C$4</f>
        <v>87.074829931972786</v>
      </c>
      <c r="N664" s="26">
        <f t="shared" si="75"/>
        <v>20.072236237743159</v>
      </c>
      <c r="O664" s="5">
        <v>25099</v>
      </c>
      <c r="P664" s="2" t="s">
        <v>872</v>
      </c>
      <c r="Q664" s="2" t="str">
        <f>_xlfn.XLOOKUP($P664,DASHBOARD!$L$2:$L$150,DASHBOARD!M$2:M$150,"",0)</f>
        <v>Croatia</v>
      </c>
      <c r="R664" s="2" t="str">
        <f>_xlfn.XLOOKUP($P664,DASHBOARD!$L$2:$L$150,DASHBOARD!N$2:N$150,"",0)</f>
        <v>Europe</v>
      </c>
      <c r="S664" s="2" t="str">
        <f>_xlfn.XLOOKUP($P664,DASHBOARD!$L$2:$L$150,DASHBOARD!O$2:O$150,"",0)</f>
        <v>Eurasia</v>
      </c>
      <c r="T664" s="2">
        <v>3</v>
      </c>
      <c r="Y664" s="2" t="str">
        <f t="shared" si="76"/>
        <v/>
      </c>
      <c r="Z664" s="6">
        <f>_xlfn.XLOOKUP($G664,$AE$657:$AE$678,$AF$657:$AF$678,0,0)</f>
        <v>3960000</v>
      </c>
      <c r="AA664" s="43">
        <f>Z664/$AB$679</f>
        <v>6.7959498884503172E-2</v>
      </c>
      <c r="AD664" s="1">
        <v>8</v>
      </c>
      <c r="AE664" s="2" t="s">
        <v>1074</v>
      </c>
      <c r="AF664" s="6">
        <v>1040000</v>
      </c>
      <c r="AG664" s="6" cm="1">
        <f t="array" ref="AG664">_xlfn.XLOOKUP($AE664&amp;$C664&amp;$D664,'[1]NBA-Data-1980-2019'!$B$1:$B$16305&amp;'[1]NBA-Data-1980-2019'!$A$1:$A$16305&amp;'[1]NBA-Data-1980-2019'!$D$1:$D$16305,'[1]NBA-Data-1980-2019'!$G$1:$G$16305,"",0)</f>
        <v>1040000</v>
      </c>
      <c r="AH664" s="68" cm="1">
        <f t="array" ref="AH664">_xlfn.XLOOKUP($AE664&amp;$C664&amp;$D664,'[1]NBA-Data-1980-2019'!$B$1:$B$16305&amp;'[1]NBA-Data-1980-2019'!$A$1:$A$16305&amp;'[1]NBA-Data-1980-2019'!$D$1:$D$16305,'[1]NBA-Data-1980-2019'!$H$1:$H$16305,"",0)</f>
        <v>393.59999999999997</v>
      </c>
      <c r="AI664" s="68" cm="1">
        <f t="array" ref="AI664">_xlfn.XLOOKUP($AE664&amp;$C664&amp;$D664,'[1]NBA-Data-1980-2019'!$B$1:$B$16305&amp;'[1]NBA-Data-1980-2019'!$A$1:$A$16305&amp;'[1]NBA-Data-1980-2019'!$D$1:$D$16305,'[1]NBA-Data-1980-2019'!$F$1:$F$16305,"",0)</f>
        <v>6.5</v>
      </c>
      <c r="AJ664" s="68">
        <f>IFERROR(($AH664/SUM(AH657:AH678))*$AI664,"")</f>
        <v>0.13072536636213133</v>
      </c>
    </row>
    <row r="665" spans="1:36" x14ac:dyDescent="0.2">
      <c r="B665" s="1" t="s">
        <v>184</v>
      </c>
      <c r="C665" s="1">
        <v>1997</v>
      </c>
      <c r="D665" s="1" t="s">
        <v>1078</v>
      </c>
      <c r="F665" s="2">
        <v>13</v>
      </c>
      <c r="G665" s="2" t="s">
        <v>1068</v>
      </c>
      <c r="H665" s="2" t="s">
        <v>552</v>
      </c>
      <c r="I665" s="4" t="s">
        <v>1152</v>
      </c>
      <c r="J665" s="16">
        <f>_xlfn.XLOOKUP($I665,DASHBOARD!$I$2:$I$27,DASHBOARD!$J$2:$J$27,"",0)</f>
        <v>86</v>
      </c>
      <c r="K665" s="23">
        <f>J665/DASHBOARD!$C$3</f>
        <v>2.1844043688087376</v>
      </c>
      <c r="L665" s="2">
        <v>265</v>
      </c>
      <c r="M665" s="26">
        <f>L665/DASHBOARD!$C$4</f>
        <v>120.18140589569161</v>
      </c>
      <c r="N665" s="26">
        <f t="shared" si="75"/>
        <v>25.186696400211428</v>
      </c>
      <c r="O665" s="5">
        <v>25222</v>
      </c>
      <c r="P665" s="2" t="s">
        <v>750</v>
      </c>
      <c r="Q665" s="2" t="str">
        <f>_xlfn.XLOOKUP($P665,DASHBOARD!$L$2:$L$150,DASHBOARD!M$2:M$150,"",0)</f>
        <v>Australia</v>
      </c>
      <c r="R665" s="2" t="str">
        <f>_xlfn.XLOOKUP($P665,DASHBOARD!$L$2:$L$150,DASHBOARD!N$2:N$150,"",0)</f>
        <v>Australia + Oceania</v>
      </c>
      <c r="S665" s="2" t="str">
        <f>_xlfn.XLOOKUP($P665,DASHBOARD!$L$2:$L$150,DASHBOARD!O$2:O$150,"",0)</f>
        <v>South Pacific</v>
      </c>
      <c r="T665" s="2">
        <v>5</v>
      </c>
      <c r="V665" s="2" t="s">
        <v>1069</v>
      </c>
      <c r="W665" s="2" t="s">
        <v>1069</v>
      </c>
      <c r="Y665" s="2" t="str">
        <f t="shared" si="76"/>
        <v/>
      </c>
      <c r="Z665" s="6">
        <f>_xlfn.XLOOKUP($G665,$AE$657:$AE$678,$AF$657:$AF$678,0,0)</f>
        <v>2790000</v>
      </c>
      <c r="AA665" s="43">
        <f>Z665/$AB$679</f>
        <v>4.7880556032263599E-2</v>
      </c>
      <c r="AD665" s="1">
        <v>9</v>
      </c>
      <c r="AE665" s="2" t="s">
        <v>1079</v>
      </c>
      <c r="AF665" s="6">
        <v>1000000</v>
      </c>
      <c r="AG665" s="6" cm="1">
        <f t="array" ref="AG665">_xlfn.XLOOKUP($AE665&amp;$C665&amp;$D665,'[1]NBA-Data-1980-2019'!$B$1:$B$16305&amp;'[1]NBA-Data-1980-2019'!$A$1:$A$16305&amp;'[1]NBA-Data-1980-2019'!$D$1:$D$16305,'[1]NBA-Data-1980-2019'!$G$1:$G$16305,"",0)</f>
        <v>1000000</v>
      </c>
      <c r="AH665" s="68" cm="1">
        <f t="array" ref="AH665">_xlfn.XLOOKUP($AE665&amp;$C665&amp;$D665,'[1]NBA-Data-1980-2019'!$B$1:$B$16305&amp;'[1]NBA-Data-1980-2019'!$A$1:$A$16305&amp;'[1]NBA-Data-1980-2019'!$D$1:$D$16305,'[1]NBA-Data-1980-2019'!$H$1:$H$16305,"",0)</f>
        <v>404.2</v>
      </c>
      <c r="AI665" s="68" cm="1">
        <f t="array" ref="AI665">_xlfn.XLOOKUP($AE665&amp;$C665&amp;$D665,'[1]NBA-Data-1980-2019'!$B$1:$B$16305&amp;'[1]NBA-Data-1980-2019'!$A$1:$A$16305&amp;'[1]NBA-Data-1980-2019'!$D$1:$D$16305,'[1]NBA-Data-1980-2019'!$F$1:$F$16305,"",0)</f>
        <v>14.3</v>
      </c>
      <c r="AJ665" s="68">
        <f>IFERROR(($AH665/SUM(AH657:AH678))*$AI665,"")</f>
        <v>0.29534101825168108</v>
      </c>
    </row>
    <row r="666" spans="1:36" x14ac:dyDescent="0.2">
      <c r="B666" s="1" t="s">
        <v>184</v>
      </c>
      <c r="C666" s="1">
        <v>1997</v>
      </c>
      <c r="D666" s="1" t="s">
        <v>1078</v>
      </c>
      <c r="F666" s="2">
        <v>0</v>
      </c>
      <c r="G666" s="2" t="s">
        <v>1079</v>
      </c>
      <c r="H666" s="2" t="s">
        <v>552</v>
      </c>
      <c r="I666" s="4" t="s">
        <v>1151</v>
      </c>
      <c r="J666" s="16">
        <f>_xlfn.XLOOKUP($I666,DASHBOARD!$I$2:$I$27,DASHBOARD!$J$2:$J$27,"",0)</f>
        <v>85</v>
      </c>
      <c r="K666" s="23">
        <f>J666/DASHBOARD!$C$3</f>
        <v>2.1590043180086362</v>
      </c>
      <c r="L666" s="2">
        <v>230</v>
      </c>
      <c r="M666" s="26">
        <f>L666/DASHBOARD!$C$4</f>
        <v>104.30839002267574</v>
      </c>
      <c r="N666" s="26">
        <f t="shared" si="75"/>
        <v>22.37753372721637</v>
      </c>
      <c r="O666" s="5">
        <v>19601</v>
      </c>
      <c r="P666" s="2" t="s">
        <v>557</v>
      </c>
      <c r="Q666" s="2" t="str">
        <f>_xlfn.XLOOKUP($P666,DASHBOARD!$L$2:$L$150,DASHBOARD!M$2:M$150,"",0)</f>
        <v>United States</v>
      </c>
      <c r="R666" s="2" t="str">
        <f>_xlfn.XLOOKUP($P666,DASHBOARD!$L$2:$L$150,DASHBOARD!N$2:N$150,"",0)</f>
        <v>North America</v>
      </c>
      <c r="S666" s="2" t="str">
        <f>_xlfn.XLOOKUP($P666,DASHBOARD!$L$2:$L$150,DASHBOARD!O$2:O$150,"",0)</f>
        <v>Americas</v>
      </c>
      <c r="T666" s="2">
        <v>20</v>
      </c>
      <c r="V666" s="2" t="s">
        <v>1082</v>
      </c>
      <c r="W666" s="2" t="s">
        <v>1082</v>
      </c>
      <c r="Y666" s="2" t="str">
        <f t="shared" si="76"/>
        <v/>
      </c>
      <c r="Z666" s="6">
        <f>_xlfn.XLOOKUP($G666,$AE$657:$AE$678,$AF$657:$AF$678,0,0)</f>
        <v>1000000</v>
      </c>
      <c r="AA666" s="43">
        <f>Z666/$AB$679</f>
        <v>1.716148961729878E-2</v>
      </c>
      <c r="AD666" s="1">
        <v>10</v>
      </c>
      <c r="AE666" s="2" t="s">
        <v>1077</v>
      </c>
      <c r="AF666" s="6">
        <v>1000000</v>
      </c>
      <c r="AG666" s="6" cm="1">
        <f t="array" ref="AG666">_xlfn.XLOOKUP($AE666&amp;$C666&amp;$D666,'[1]NBA-Data-1980-2019'!$B$1:$B$16305&amp;'[1]NBA-Data-1980-2019'!$A$1:$A$16305&amp;'[1]NBA-Data-1980-2019'!$D$1:$D$16305,'[1]NBA-Data-1980-2019'!$G$1:$G$16305,"",0)</f>
        <v>1000000</v>
      </c>
      <c r="AH666" s="68" cm="1">
        <f t="array" ref="AH666">_xlfn.XLOOKUP($AE666&amp;$C666&amp;$D666,'[1]NBA-Data-1980-2019'!$B$1:$B$16305&amp;'[1]NBA-Data-1980-2019'!$A$1:$A$16305&amp;'[1]NBA-Data-1980-2019'!$D$1:$D$16305,'[1]NBA-Data-1980-2019'!$H$1:$H$16305,"",0)</f>
        <v>780.80000000000007</v>
      </c>
      <c r="AI666" s="68" cm="1">
        <f t="array" ref="AI666">_xlfn.XLOOKUP($AE666&amp;$C666&amp;$D666,'[1]NBA-Data-1980-2019'!$B$1:$B$16305&amp;'[1]NBA-Data-1980-2019'!$A$1:$A$16305&amp;'[1]NBA-Data-1980-2019'!$D$1:$D$16305,'[1]NBA-Data-1980-2019'!$F$1:$F$16305,"",0)</f>
        <v>11.2</v>
      </c>
      <c r="AJ666" s="68">
        <f>IFERROR(($AH666/SUM(AH657:AH678))*$AI666,"")</f>
        <v>0.4468371246959757</v>
      </c>
    </row>
    <row r="667" spans="1:36" x14ac:dyDescent="0.2">
      <c r="B667" s="1" t="s">
        <v>184</v>
      </c>
      <c r="C667" s="1">
        <v>1997</v>
      </c>
      <c r="D667" s="1" t="s">
        <v>1078</v>
      </c>
      <c r="F667" s="2">
        <v>33</v>
      </c>
      <c r="G667" s="2" t="s">
        <v>1070</v>
      </c>
      <c r="H667" s="2" t="s">
        <v>570</v>
      </c>
      <c r="I667" s="4" t="s">
        <v>600</v>
      </c>
      <c r="J667" s="16">
        <f>_xlfn.XLOOKUP($I667,DASHBOARD!$I$2:$I$27,DASHBOARD!$J$2:$J$27,"",0)</f>
        <v>80</v>
      </c>
      <c r="K667" s="23">
        <f>J667/DASHBOARD!$C$3</f>
        <v>2.0320040640081283</v>
      </c>
      <c r="L667" s="2">
        <v>210</v>
      </c>
      <c r="M667" s="26">
        <f>L667/DASHBOARD!$C$4</f>
        <v>95.238095238095241</v>
      </c>
      <c r="N667" s="26">
        <f t="shared" si="75"/>
        <v>23.065430059523806</v>
      </c>
      <c r="O667" s="5">
        <v>24010</v>
      </c>
      <c r="P667" s="2" t="s">
        <v>557</v>
      </c>
      <c r="Q667" s="2" t="str">
        <f>_xlfn.XLOOKUP($P667,DASHBOARD!$L$2:$L$150,DASHBOARD!M$2:M$150,"",0)</f>
        <v>United States</v>
      </c>
      <c r="R667" s="2" t="str">
        <f>_xlfn.XLOOKUP($P667,DASHBOARD!$L$2:$L$150,DASHBOARD!N$2:N$150,"",0)</f>
        <v>North America</v>
      </c>
      <c r="S667" s="2" t="str">
        <f>_xlfn.XLOOKUP($P667,DASHBOARD!$L$2:$L$150,DASHBOARD!O$2:O$150,"",0)</f>
        <v>Americas</v>
      </c>
      <c r="T667" s="2">
        <v>9</v>
      </c>
      <c r="V667" s="2" t="s">
        <v>1071</v>
      </c>
      <c r="W667" s="2" t="s">
        <v>1071</v>
      </c>
      <c r="Y667" s="2" t="str">
        <f t="shared" si="76"/>
        <v/>
      </c>
      <c r="Z667" s="6">
        <f>_xlfn.XLOOKUP($G667,$AE$657:$AE$678,$AF$657:$AF$678,0,0)</f>
        <v>2250000</v>
      </c>
      <c r="AA667" s="43">
        <f>Z667/$AB$679</f>
        <v>3.8613351638922259E-2</v>
      </c>
      <c r="AD667" s="1">
        <v>11</v>
      </c>
      <c r="AE667" s="2" t="s">
        <v>1000</v>
      </c>
      <c r="AF667" s="6">
        <v>750000</v>
      </c>
      <c r="AG667" s="6" cm="1">
        <f t="array" ref="AG667">_xlfn.XLOOKUP($AE667&amp;$C667&amp;$D667,'[1]NBA-Data-1980-2019'!$B$1:$B$16305&amp;'[1]NBA-Data-1980-2019'!$A$1:$A$16305&amp;'[1]NBA-Data-1980-2019'!$D$1:$D$16305,'[1]NBA-Data-1980-2019'!$G$1:$G$16305,"",0)</f>
        <v>750000</v>
      </c>
      <c r="AH667" s="68" cm="1">
        <f t="array" ref="AH667">_xlfn.XLOOKUP($AE667&amp;$C667&amp;$D667,'[1]NBA-Data-1980-2019'!$B$1:$B$16305&amp;'[1]NBA-Data-1980-2019'!$A$1:$A$16305&amp;'[1]NBA-Data-1980-2019'!$D$1:$D$16305,'[1]NBA-Data-1980-2019'!$H$1:$H$16305,"",0)</f>
        <v>1861.3999999999999</v>
      </c>
      <c r="AI667" s="68" cm="1">
        <f t="array" ref="AI667">_xlfn.XLOOKUP($AE667&amp;$C667&amp;$D667,'[1]NBA-Data-1980-2019'!$B$1:$B$16305&amp;'[1]NBA-Data-1980-2019'!$A$1:$A$16305&amp;'[1]NBA-Data-1980-2019'!$D$1:$D$16305,'[1]NBA-Data-1980-2019'!$F$1:$F$16305,"",0)</f>
        <v>15.6</v>
      </c>
      <c r="AJ667" s="68">
        <f>IFERROR(($AH667/SUM(AH657:AH678))*$AI667,"")</f>
        <v>1.4837329082101907</v>
      </c>
    </row>
    <row r="668" spans="1:36" x14ac:dyDescent="0.2">
      <c r="B668" s="1" t="s">
        <v>184</v>
      </c>
      <c r="C668" s="1">
        <v>1997</v>
      </c>
      <c r="D668" s="1" t="s">
        <v>1078</v>
      </c>
      <c r="F668" s="2">
        <v>91</v>
      </c>
      <c r="G668" s="2" t="s">
        <v>1072</v>
      </c>
      <c r="H668" s="2" t="s">
        <v>566</v>
      </c>
      <c r="I668" s="4" t="s">
        <v>604</v>
      </c>
      <c r="J668" s="16">
        <f>_xlfn.XLOOKUP($I668,DASHBOARD!$I$2:$I$27,DASHBOARD!$J$2:$J$27,"",0)</f>
        <v>79</v>
      </c>
      <c r="K668" s="23">
        <f>J668/DASHBOARD!$C$3</f>
        <v>2.0066040132080265</v>
      </c>
      <c r="L668" s="2">
        <v>210</v>
      </c>
      <c r="M668" s="26">
        <f>L668/DASHBOARD!$C$4</f>
        <v>95.238095238095241</v>
      </c>
      <c r="N668" s="26">
        <f t="shared" si="75"/>
        <v>23.653060788487799</v>
      </c>
      <c r="O668" s="5">
        <v>22414</v>
      </c>
      <c r="P668" s="2" t="s">
        <v>557</v>
      </c>
      <c r="Q668" s="2" t="str">
        <f>_xlfn.XLOOKUP($P668,DASHBOARD!$L$2:$L$150,DASHBOARD!M$2:M$150,"",0)</f>
        <v>United States</v>
      </c>
      <c r="R668" s="2" t="str">
        <f>_xlfn.XLOOKUP($P668,DASHBOARD!$L$2:$L$150,DASHBOARD!N$2:N$150,"",0)</f>
        <v>North America</v>
      </c>
      <c r="S668" s="2" t="str">
        <f>_xlfn.XLOOKUP($P668,DASHBOARD!$L$2:$L$150,DASHBOARD!O$2:O$150,"",0)</f>
        <v>Americas</v>
      </c>
      <c r="T668" s="2">
        <v>10</v>
      </c>
      <c r="V668" s="2" t="s">
        <v>1073</v>
      </c>
      <c r="W668" s="2" t="s">
        <v>1073</v>
      </c>
      <c r="Y668" s="2" t="str">
        <f t="shared" si="76"/>
        <v/>
      </c>
      <c r="Z668" s="6">
        <f>_xlfn.XLOOKUP($G668,$AE$657:$AE$678,$AF$657:$AF$678,0,0)</f>
        <v>9000000</v>
      </c>
      <c r="AA668" s="43">
        <f>Z668/$AB$679</f>
        <v>0.15445340655568904</v>
      </c>
      <c r="AD668" s="1">
        <v>12</v>
      </c>
      <c r="AE668" s="2" t="s">
        <v>1062</v>
      </c>
      <c r="AF668" s="6">
        <v>700000</v>
      </c>
      <c r="AG668" s="6" cm="1">
        <f t="array" ref="AG668">_xlfn.XLOOKUP($AE668&amp;$C668&amp;$D668,'[1]NBA-Data-1980-2019'!$B$1:$B$16305&amp;'[1]NBA-Data-1980-2019'!$A$1:$A$16305&amp;'[1]NBA-Data-1980-2019'!$D$1:$D$16305,'[1]NBA-Data-1980-2019'!$G$1:$G$16305,"",0)</f>
        <v>700000</v>
      </c>
      <c r="AH668" s="68" cm="1">
        <f t="array" ref="AH668">_xlfn.XLOOKUP($AE668&amp;$C668&amp;$D668,'[1]NBA-Data-1980-2019'!$B$1:$B$16305&amp;'[1]NBA-Data-1980-2019'!$A$1:$A$16305&amp;'[1]NBA-Data-1980-2019'!$D$1:$D$16305,'[1]NBA-Data-1980-2019'!$H$1:$H$16305,"",0)</f>
        <v>1402.5</v>
      </c>
      <c r="AI668" s="68" cm="1">
        <f t="array" ref="AI668">_xlfn.XLOOKUP($AE668&amp;$C668&amp;$D668,'[1]NBA-Data-1980-2019'!$B$1:$B$16305&amp;'[1]NBA-Data-1980-2019'!$A$1:$A$16305&amp;'[1]NBA-Data-1980-2019'!$D$1:$D$16305,'[1]NBA-Data-1980-2019'!$F$1:$F$16305,"",0)</f>
        <v>14.3</v>
      </c>
      <c r="AJ668" s="68">
        <f>IFERROR(($AH668/SUM(AH657:AH678))*$AI668,"")</f>
        <v>1.0247792629836288</v>
      </c>
    </row>
    <row r="669" spans="1:36" x14ac:dyDescent="0.2">
      <c r="B669" s="1" t="s">
        <v>184</v>
      </c>
      <c r="C669" s="1">
        <v>1997</v>
      </c>
      <c r="D669" s="1" t="s">
        <v>1078</v>
      </c>
      <c r="F669" s="2">
        <v>8</v>
      </c>
      <c r="G669" s="2" t="s">
        <v>1074</v>
      </c>
      <c r="H669" s="2" t="s">
        <v>566</v>
      </c>
      <c r="I669" s="4" t="s">
        <v>602</v>
      </c>
      <c r="J669" s="16">
        <f>_xlfn.XLOOKUP($I669,DASHBOARD!$I$2:$I$27,DASHBOARD!$J$2:$J$27,"",0)</f>
        <v>81</v>
      </c>
      <c r="K669" s="23">
        <f>J669/DASHBOARD!$C$3</f>
        <v>2.0574041148082296</v>
      </c>
      <c r="L669" s="2">
        <v>248</v>
      </c>
      <c r="M669" s="26">
        <f>L669/DASHBOARD!$C$4</f>
        <v>112.47165532879818</v>
      </c>
      <c r="N669" s="26">
        <f t="shared" si="75"/>
        <v>26.570754015775897</v>
      </c>
      <c r="O669" s="5">
        <v>26395</v>
      </c>
      <c r="P669" s="2" t="s">
        <v>557</v>
      </c>
      <c r="Q669" s="2" t="str">
        <f>_xlfn.XLOOKUP($P669,DASHBOARD!$L$2:$L$150,DASHBOARD!M$2:M$150,"",0)</f>
        <v>United States</v>
      </c>
      <c r="R669" s="2" t="str">
        <f>_xlfn.XLOOKUP($P669,DASHBOARD!$L$2:$L$150,DASHBOARD!N$2:N$150,"",0)</f>
        <v>North America</v>
      </c>
      <c r="S669" s="2" t="str">
        <f>_xlfn.XLOOKUP($P669,DASHBOARD!$L$2:$L$150,DASHBOARD!O$2:O$150,"",0)</f>
        <v>Americas</v>
      </c>
      <c r="T669" s="2">
        <v>2</v>
      </c>
      <c r="V669" s="2" t="s">
        <v>1075</v>
      </c>
      <c r="W669" s="2" t="s">
        <v>1075</v>
      </c>
      <c r="Y669" s="2" t="str">
        <f t="shared" si="76"/>
        <v/>
      </c>
      <c r="Z669" s="6">
        <f>_xlfn.XLOOKUP($G669,$AE$657:$AE$678,$AF$657:$AF$678,0,0)</f>
        <v>1040000</v>
      </c>
      <c r="AA669" s="43">
        <f>Z669/$AB$679</f>
        <v>1.7847949201990732E-2</v>
      </c>
      <c r="AD669" s="1">
        <v>13</v>
      </c>
      <c r="AE669" s="2" t="s">
        <v>1060</v>
      </c>
      <c r="AF669" s="6">
        <v>500000</v>
      </c>
      <c r="AG669" s="6" cm="1">
        <f t="array" ref="AG669">_xlfn.XLOOKUP($AE669&amp;$C669&amp;$D669,'[1]NBA-Data-1980-2019'!$B$1:$B$16305&amp;'[1]NBA-Data-1980-2019'!$A$1:$A$16305&amp;'[1]NBA-Data-1980-2019'!$D$1:$D$16305,'[1]NBA-Data-1980-2019'!$G$1:$G$16305,"",0)</f>
        <v>500000</v>
      </c>
      <c r="AH669" s="68" cm="1">
        <f t="array" ref="AH669">_xlfn.XLOOKUP($AE669&amp;$C669&amp;$D669,'[1]NBA-Data-1980-2019'!$B$1:$B$16305&amp;'[1]NBA-Data-1980-2019'!$A$1:$A$16305&amp;'[1]NBA-Data-1980-2019'!$D$1:$D$16305,'[1]NBA-Data-1980-2019'!$H$1:$H$16305,"",0)</f>
        <v>706.80000000000007</v>
      </c>
      <c r="AI669" s="68" cm="1">
        <f t="array" ref="AI669">_xlfn.XLOOKUP($AE669&amp;$C669&amp;$D669,'[1]NBA-Data-1980-2019'!$B$1:$B$16305&amp;'[1]NBA-Data-1980-2019'!$A$1:$A$16305&amp;'[1]NBA-Data-1980-2019'!$D$1:$D$16305,'[1]NBA-Data-1980-2019'!$F$1:$F$16305,"",0)</f>
        <v>9.8000000000000007</v>
      </c>
      <c r="AJ669" s="68">
        <f>IFERROR(($AH669/SUM(AH657:AH678))*$AI669,"")</f>
        <v>0.35392727941627333</v>
      </c>
    </row>
    <row r="670" spans="1:36" x14ac:dyDescent="0.2">
      <c r="B670" s="1" t="s">
        <v>184</v>
      </c>
      <c r="C670" s="1">
        <v>1997</v>
      </c>
      <c r="D670" s="1" t="s">
        <v>1078</v>
      </c>
      <c r="F670" s="2">
        <v>6</v>
      </c>
      <c r="G670" s="2" t="s">
        <v>1083</v>
      </c>
      <c r="H670" s="2" t="s">
        <v>570</v>
      </c>
      <c r="I670" s="4" t="s">
        <v>604</v>
      </c>
      <c r="J670" s="16">
        <f>_xlfn.XLOOKUP($I670,DASHBOARD!$I$2:$I$27,DASHBOARD!$J$2:$J$27,"",0)</f>
        <v>79</v>
      </c>
      <c r="K670" s="23">
        <f>J670/DASHBOARD!$C$3</f>
        <v>2.0066040132080265</v>
      </c>
      <c r="L670" s="2">
        <v>225</v>
      </c>
      <c r="M670" s="26">
        <f>L670/DASHBOARD!$C$4</f>
        <v>102.0408163265306</v>
      </c>
      <c r="N670" s="26">
        <f t="shared" si="75"/>
        <v>25.34256513052264</v>
      </c>
      <c r="O670" s="5">
        <v>25654</v>
      </c>
      <c r="P670" s="2" t="s">
        <v>557</v>
      </c>
      <c r="Q670" s="2" t="str">
        <f>_xlfn.XLOOKUP($P670,DASHBOARD!$L$2:$L$150,DASHBOARD!M$2:M$150,"",0)</f>
        <v>United States</v>
      </c>
      <c r="R670" s="2" t="str">
        <f>_xlfn.XLOOKUP($P670,DASHBOARD!$L$2:$L$150,DASHBOARD!N$2:N$150,"",0)</f>
        <v>North America</v>
      </c>
      <c r="S670" s="2" t="str">
        <f>_xlfn.XLOOKUP($P670,DASHBOARD!$L$2:$L$150,DASHBOARD!O$2:O$150,"",0)</f>
        <v>Americas</v>
      </c>
      <c r="T670" s="2" t="s">
        <v>563</v>
      </c>
      <c r="V670" s="2" t="s">
        <v>567</v>
      </c>
      <c r="W670" s="2" t="s">
        <v>567</v>
      </c>
      <c r="Y670" s="2" t="str">
        <f t="shared" si="76"/>
        <v/>
      </c>
      <c r="Z670" s="6">
        <f>_xlfn.XLOOKUP($G670,$AE$657:$AE$678,$AF$657:$AF$678,0,0)</f>
        <v>0</v>
      </c>
      <c r="AA670" s="43">
        <f>Z670/$AB$679</f>
        <v>0</v>
      </c>
      <c r="AD670" s="1">
        <v>14</v>
      </c>
      <c r="AF670" s="6"/>
      <c r="AG670" s="6" t="str" cm="1">
        <f t="array" ref="AG670">_xlfn.XLOOKUP($AE670&amp;$C670&amp;$D670,'[1]NBA-Data-1980-2019'!$B$1:$B$16305&amp;'[1]NBA-Data-1980-2019'!$A$1:$A$16305&amp;'[1]NBA-Data-1980-2019'!$D$1:$D$16305,'[1]NBA-Data-1980-2019'!$G$1:$G$16305,"",0)</f>
        <v/>
      </c>
      <c r="AH670" s="68" t="str" cm="1">
        <f t="array" ref="AH670">_xlfn.XLOOKUP($AE670&amp;$C670&amp;$D670,'[1]NBA-Data-1980-2019'!$B$1:$B$16305&amp;'[1]NBA-Data-1980-2019'!$A$1:$A$16305&amp;'[1]NBA-Data-1980-2019'!$D$1:$D$16305,'[1]NBA-Data-1980-2019'!$H$1:$H$16305,"",0)</f>
        <v/>
      </c>
      <c r="AI670" s="68" t="str" cm="1">
        <f t="array" ref="AI670">_xlfn.XLOOKUP($AE670&amp;$C670&amp;$D670,'[1]NBA-Data-1980-2019'!$B$1:$B$16305&amp;'[1]NBA-Data-1980-2019'!$A$1:$A$16305&amp;'[1]NBA-Data-1980-2019'!$D$1:$D$16305,'[1]NBA-Data-1980-2019'!$F$1:$F$16305,"",0)</f>
        <v/>
      </c>
      <c r="AJ670" s="68" t="str">
        <f>IFERROR(($AH670/SUM(AH657:AH678))*$AI670,"")</f>
        <v/>
      </c>
    </row>
    <row r="671" spans="1:36" x14ac:dyDescent="0.2">
      <c r="B671" s="1" t="s">
        <v>184</v>
      </c>
      <c r="C671" s="1">
        <v>1997</v>
      </c>
      <c r="D671" s="1" t="s">
        <v>1078</v>
      </c>
      <c r="F671" s="2">
        <v>34</v>
      </c>
      <c r="G671" s="2" t="s">
        <v>1077</v>
      </c>
      <c r="H671" s="2" t="s">
        <v>552</v>
      </c>
      <c r="I671" s="4" t="s">
        <v>1151</v>
      </c>
      <c r="J671" s="16">
        <f>_xlfn.XLOOKUP($I671,DASHBOARD!$I$2:$I$27,DASHBOARD!$J$2:$J$27,"",0)</f>
        <v>85</v>
      </c>
      <c r="K671" s="23">
        <f>J671/DASHBOARD!$C$3</f>
        <v>2.1590043180086362</v>
      </c>
      <c r="L671" s="2">
        <v>245</v>
      </c>
      <c r="M671" s="26">
        <f>L671/DASHBOARD!$C$4</f>
        <v>111.11111111111111</v>
      </c>
      <c r="N671" s="26">
        <f t="shared" si="75"/>
        <v>23.836938100730482</v>
      </c>
      <c r="O671" s="5">
        <v>23127</v>
      </c>
      <c r="P671" s="2" t="s">
        <v>593</v>
      </c>
      <c r="Q671" s="2" t="str">
        <f>_xlfn.XLOOKUP($P671,DASHBOARD!$L$2:$L$150,DASHBOARD!M$2:M$150,"",0)</f>
        <v>Canada</v>
      </c>
      <c r="R671" s="2" t="str">
        <f>_xlfn.XLOOKUP($P671,DASHBOARD!$L$2:$L$150,DASHBOARD!N$2:N$150,"",0)</f>
        <v>North America</v>
      </c>
      <c r="S671" s="2" t="str">
        <f>_xlfn.XLOOKUP($P671,DASHBOARD!$L$2:$L$150,DASHBOARD!O$2:O$150,"",0)</f>
        <v>Americas</v>
      </c>
      <c r="T671" s="2">
        <v>9</v>
      </c>
      <c r="V671" s="2" t="s">
        <v>888</v>
      </c>
      <c r="W671" s="2" t="s">
        <v>888</v>
      </c>
      <c r="Y671" s="2" t="str">
        <f t="shared" si="76"/>
        <v/>
      </c>
      <c r="Z671" s="6">
        <f>_xlfn.XLOOKUP($G671,$AE$657:$AE$678,$AF$657:$AF$678,0,0)</f>
        <v>1000000</v>
      </c>
      <c r="AA671" s="43">
        <f>Z671/$AB$679</f>
        <v>1.716148961729878E-2</v>
      </c>
      <c r="AD671" s="1">
        <v>15</v>
      </c>
      <c r="AF671" s="6"/>
      <c r="AG671" s="6" t="str" cm="1">
        <f t="array" ref="AG671">_xlfn.XLOOKUP($AE671&amp;$C671&amp;$D671,'[1]NBA-Data-1980-2019'!$B$1:$B$16305&amp;'[1]NBA-Data-1980-2019'!$A$1:$A$16305&amp;'[1]NBA-Data-1980-2019'!$D$1:$D$16305,'[1]NBA-Data-1980-2019'!$G$1:$G$16305,"",0)</f>
        <v/>
      </c>
      <c r="AH671" s="68" t="str" cm="1">
        <f t="array" ref="AH671">_xlfn.XLOOKUP($AE671&amp;$C671&amp;$D671,'[1]NBA-Data-1980-2019'!$B$1:$B$16305&amp;'[1]NBA-Data-1980-2019'!$A$1:$A$16305&amp;'[1]NBA-Data-1980-2019'!$D$1:$D$16305,'[1]NBA-Data-1980-2019'!$H$1:$H$16305,"",0)</f>
        <v/>
      </c>
      <c r="AI671" s="68" t="str" cm="1">
        <f t="array" ref="AI671">_xlfn.XLOOKUP($AE671&amp;$C671&amp;$D671,'[1]NBA-Data-1980-2019'!$B$1:$B$16305&amp;'[1]NBA-Data-1980-2019'!$A$1:$A$16305&amp;'[1]NBA-Data-1980-2019'!$D$1:$D$16305,'[1]NBA-Data-1980-2019'!$F$1:$F$16305,"",0)</f>
        <v/>
      </c>
      <c r="AJ671" s="68" t="str">
        <f>IFERROR(($AH671/SUM(AH657:AH678))*$AI671,"")</f>
        <v/>
      </c>
    </row>
    <row r="672" spans="1:36" x14ac:dyDescent="0.2">
      <c r="B672" s="1" t="s">
        <v>184</v>
      </c>
      <c r="C672" s="1">
        <v>1997</v>
      </c>
      <c r="D672" s="1" t="s">
        <v>1078</v>
      </c>
      <c r="I672" s="4"/>
      <c r="O672" s="5"/>
      <c r="Y672" s="2" t="str">
        <f t="shared" si="76"/>
        <v/>
      </c>
      <c r="Z672" s="6">
        <f>_xlfn.XLOOKUP($G672,$AE$657:$AE$678,$AF$657:$AF$678,0,0)</f>
        <v>0</v>
      </c>
      <c r="AA672" s="43">
        <f>Z672/$AB$679</f>
        <v>0</v>
      </c>
      <c r="AD672" s="1">
        <v>16</v>
      </c>
      <c r="AF672" s="6"/>
      <c r="AG672" s="6" t="str" cm="1">
        <f t="array" ref="AG672">_xlfn.XLOOKUP($AE672&amp;$C672&amp;$D672,'[1]NBA-Data-1980-2019'!$B$1:$B$16305&amp;'[1]NBA-Data-1980-2019'!$A$1:$A$16305&amp;'[1]NBA-Data-1980-2019'!$D$1:$D$16305,'[1]NBA-Data-1980-2019'!$G$1:$G$16305,"",0)</f>
        <v/>
      </c>
      <c r="AH672" s="68" t="str" cm="1">
        <f t="array" ref="AH672">_xlfn.XLOOKUP($AE672&amp;$C672&amp;$D672,'[1]NBA-Data-1980-2019'!$B$1:$B$16305&amp;'[1]NBA-Data-1980-2019'!$A$1:$A$16305&amp;'[1]NBA-Data-1980-2019'!$D$1:$D$16305,'[1]NBA-Data-1980-2019'!$H$1:$H$16305,"",0)</f>
        <v/>
      </c>
      <c r="AI672" s="68" t="str" cm="1">
        <f t="array" ref="AI672">_xlfn.XLOOKUP($AE672&amp;$C672&amp;$D672,'[1]NBA-Data-1980-2019'!$B$1:$B$16305&amp;'[1]NBA-Data-1980-2019'!$A$1:$A$16305&amp;'[1]NBA-Data-1980-2019'!$D$1:$D$16305,'[1]NBA-Data-1980-2019'!$F$1:$F$16305,"",0)</f>
        <v/>
      </c>
      <c r="AJ672" s="68" t="str">
        <f>IFERROR(($AH672/SUM(AH657:AH678))*$AI672,"")</f>
        <v/>
      </c>
    </row>
    <row r="673" spans="1:36" x14ac:dyDescent="0.2">
      <c r="B673" s="1" t="s">
        <v>184</v>
      </c>
      <c r="C673" s="1">
        <v>1997</v>
      </c>
      <c r="D673" s="1" t="s">
        <v>1078</v>
      </c>
      <c r="I673" s="4"/>
      <c r="O673" s="5"/>
      <c r="Y673" s="2" t="str">
        <f t="shared" si="76"/>
        <v/>
      </c>
      <c r="Z673" s="6">
        <f>_xlfn.XLOOKUP($G673,$AE$657:$AE$678,$AF$657:$AF$678,0,0)</f>
        <v>0</v>
      </c>
      <c r="AA673" s="43">
        <f>Z673/$AB$679</f>
        <v>0</v>
      </c>
      <c r="AF673" s="6"/>
      <c r="AG673" s="6" t="str" cm="1">
        <f t="array" ref="AG673">_xlfn.XLOOKUP($AE673&amp;$C673&amp;$D673,'[1]NBA-Data-1980-2019'!$B$1:$B$16305&amp;'[1]NBA-Data-1980-2019'!$A$1:$A$16305&amp;'[1]NBA-Data-1980-2019'!$D$1:$D$16305,'[1]NBA-Data-1980-2019'!$G$1:$G$16305,"",0)</f>
        <v/>
      </c>
      <c r="AH673" s="68" t="str" cm="1">
        <f t="array" ref="AH673">_xlfn.XLOOKUP($AE673&amp;$C673&amp;$D673,'[1]NBA-Data-1980-2019'!$B$1:$B$16305&amp;'[1]NBA-Data-1980-2019'!$A$1:$A$16305&amp;'[1]NBA-Data-1980-2019'!$D$1:$D$16305,'[1]NBA-Data-1980-2019'!$H$1:$H$16305,"",0)</f>
        <v/>
      </c>
      <c r="AI673" s="68" t="str" cm="1">
        <f t="array" ref="AI673">_xlfn.XLOOKUP($AE673&amp;$C673&amp;$D673,'[1]NBA-Data-1980-2019'!$B$1:$B$16305&amp;'[1]NBA-Data-1980-2019'!$A$1:$A$16305&amp;'[1]NBA-Data-1980-2019'!$D$1:$D$16305,'[1]NBA-Data-1980-2019'!$F$1:$F$16305,"",0)</f>
        <v/>
      </c>
      <c r="AJ673" s="68" t="str">
        <f>IFERROR(($AH673/SUM(AH657:AH678))*$AI673,"")</f>
        <v/>
      </c>
    </row>
    <row r="674" spans="1:36" x14ac:dyDescent="0.2">
      <c r="B674" s="1" t="s">
        <v>184</v>
      </c>
      <c r="C674" s="1">
        <v>1997</v>
      </c>
      <c r="D674" s="1" t="s">
        <v>1078</v>
      </c>
      <c r="I674" s="4"/>
      <c r="O674" s="5"/>
      <c r="Y674" s="2" t="str">
        <f t="shared" si="76"/>
        <v/>
      </c>
      <c r="Z674" s="6">
        <f>_xlfn.XLOOKUP($G674,$AE$657:$AE$678,$AF$657:$AF$678,0,0)</f>
        <v>0</v>
      </c>
      <c r="AA674" s="43">
        <f>Z674/$AB$679</f>
        <v>0</v>
      </c>
      <c r="AD674" s="1">
        <v>18</v>
      </c>
      <c r="AF674" s="6"/>
      <c r="AG674" s="6" t="str" cm="1">
        <f t="array" ref="AG674">_xlfn.XLOOKUP($AE674&amp;$C674&amp;$D674,'[1]NBA-Data-1980-2019'!$B$1:$B$16305&amp;'[1]NBA-Data-1980-2019'!$A$1:$A$16305&amp;'[1]NBA-Data-1980-2019'!$D$1:$D$16305,'[1]NBA-Data-1980-2019'!$G$1:$G$16305,"",0)</f>
        <v/>
      </c>
      <c r="AH674" s="68" t="str" cm="1">
        <f t="array" ref="AH674">_xlfn.XLOOKUP($AE674&amp;$C674&amp;$D674,'[1]NBA-Data-1980-2019'!$B$1:$B$16305&amp;'[1]NBA-Data-1980-2019'!$A$1:$A$16305&amp;'[1]NBA-Data-1980-2019'!$D$1:$D$16305,'[1]NBA-Data-1980-2019'!$H$1:$H$16305,"",0)</f>
        <v/>
      </c>
      <c r="AI674" s="68" t="str" cm="1">
        <f t="array" ref="AI674">_xlfn.XLOOKUP($AE674&amp;$C674&amp;$D674,'[1]NBA-Data-1980-2019'!$B$1:$B$16305&amp;'[1]NBA-Data-1980-2019'!$A$1:$A$16305&amp;'[1]NBA-Data-1980-2019'!$D$1:$D$16305,'[1]NBA-Data-1980-2019'!$F$1:$F$16305,"",0)</f>
        <v/>
      </c>
      <c r="AJ674" s="68" t="str">
        <f>IFERROR(($AH674/SUM(AH657:AH678))*$AI674,"")</f>
        <v/>
      </c>
    </row>
    <row r="675" spans="1:36" x14ac:dyDescent="0.2">
      <c r="B675" s="1" t="s">
        <v>184</v>
      </c>
      <c r="C675" s="1">
        <v>1997</v>
      </c>
      <c r="D675" s="1" t="s">
        <v>1078</v>
      </c>
      <c r="I675" s="4"/>
      <c r="O675" s="5"/>
      <c r="Y675" s="2" t="str">
        <f t="shared" si="76"/>
        <v/>
      </c>
      <c r="Z675" s="6">
        <f>_xlfn.XLOOKUP($G675,$AE$657:$AE$678,$AF$657:$AF$678,0,0)</f>
        <v>0</v>
      </c>
      <c r="AA675" s="43">
        <f>Z675/$AB$679</f>
        <v>0</v>
      </c>
      <c r="AD675" s="1">
        <v>19</v>
      </c>
      <c r="AF675" s="6"/>
      <c r="AG675" s="6" t="str" cm="1">
        <f t="array" ref="AG675">_xlfn.XLOOKUP($AE675&amp;$C675&amp;$D675,'[1]NBA-Data-1980-2019'!$B$1:$B$16305&amp;'[1]NBA-Data-1980-2019'!$A$1:$A$16305&amp;'[1]NBA-Data-1980-2019'!$D$1:$D$16305,'[1]NBA-Data-1980-2019'!$G$1:$G$16305,"",0)</f>
        <v/>
      </c>
      <c r="AH675" s="68" t="str" cm="1">
        <f t="array" ref="AH675">_xlfn.XLOOKUP($AE675&amp;$C675&amp;$D675,'[1]NBA-Data-1980-2019'!$B$1:$B$16305&amp;'[1]NBA-Data-1980-2019'!$A$1:$A$16305&amp;'[1]NBA-Data-1980-2019'!$D$1:$D$16305,'[1]NBA-Data-1980-2019'!$H$1:$H$16305,"",0)</f>
        <v/>
      </c>
      <c r="AI675" s="68" t="str" cm="1">
        <f t="array" ref="AI675">_xlfn.XLOOKUP($AE675&amp;$C675&amp;$D675,'[1]NBA-Data-1980-2019'!$B$1:$B$16305&amp;'[1]NBA-Data-1980-2019'!$A$1:$A$16305&amp;'[1]NBA-Data-1980-2019'!$D$1:$D$16305,'[1]NBA-Data-1980-2019'!$F$1:$F$16305,"",0)</f>
        <v/>
      </c>
      <c r="AJ675" s="68" t="str">
        <f>IFERROR(($AH675/SUM(AH657:AH678))*$AI675,"")</f>
        <v/>
      </c>
    </row>
    <row r="676" spans="1:36" x14ac:dyDescent="0.2">
      <c r="B676" s="1" t="s">
        <v>184</v>
      </c>
      <c r="C676" s="1">
        <v>1997</v>
      </c>
      <c r="D676" s="1" t="s">
        <v>1078</v>
      </c>
      <c r="I676" s="4"/>
      <c r="O676" s="5"/>
      <c r="Y676" s="2" t="str">
        <f t="shared" si="76"/>
        <v/>
      </c>
      <c r="Z676" s="6">
        <f>_xlfn.XLOOKUP($G676,$AE$657:$AE$678,$AF$657:$AF$678,0,0)</f>
        <v>0</v>
      </c>
      <c r="AA676" s="43">
        <f>Z676/$AB$679</f>
        <v>0</v>
      </c>
      <c r="AD676" s="1">
        <v>20</v>
      </c>
      <c r="AF676" s="6"/>
      <c r="AG676" s="6" t="str" cm="1">
        <f t="array" ref="AG676">_xlfn.XLOOKUP($AE676&amp;$C676&amp;$D676,'[1]NBA-Data-1980-2019'!$B$1:$B$16305&amp;'[1]NBA-Data-1980-2019'!$A$1:$A$16305&amp;'[1]NBA-Data-1980-2019'!$D$1:$D$16305,'[1]NBA-Data-1980-2019'!$G$1:$G$16305,"",0)</f>
        <v/>
      </c>
      <c r="AH676" s="68" t="str" cm="1">
        <f t="array" ref="AH676">_xlfn.XLOOKUP($AE676&amp;$C676&amp;$D676,'[1]NBA-Data-1980-2019'!$B$1:$B$16305&amp;'[1]NBA-Data-1980-2019'!$A$1:$A$16305&amp;'[1]NBA-Data-1980-2019'!$D$1:$D$16305,'[1]NBA-Data-1980-2019'!$H$1:$H$16305,"",0)</f>
        <v/>
      </c>
      <c r="AI676" s="68" t="str" cm="1">
        <f t="array" ref="AI676">_xlfn.XLOOKUP($AE676&amp;$C676&amp;$D676,'[1]NBA-Data-1980-2019'!$B$1:$B$16305&amp;'[1]NBA-Data-1980-2019'!$A$1:$A$16305&amp;'[1]NBA-Data-1980-2019'!$D$1:$D$16305,'[1]NBA-Data-1980-2019'!$F$1:$F$16305,"",0)</f>
        <v/>
      </c>
      <c r="AJ676" s="68" t="str">
        <f>IFERROR(($AH676/SUM(AH657:AH678))*$AI676,"")</f>
        <v/>
      </c>
    </row>
    <row r="677" spans="1:36" x14ac:dyDescent="0.2">
      <c r="B677" s="1" t="s">
        <v>184</v>
      </c>
      <c r="C677" s="1">
        <v>1997</v>
      </c>
      <c r="D677" s="1" t="s">
        <v>1078</v>
      </c>
      <c r="I677" s="4"/>
      <c r="O677" s="5"/>
      <c r="Y677" s="2" t="str">
        <f t="shared" si="76"/>
        <v/>
      </c>
      <c r="Z677" s="6">
        <f>_xlfn.XLOOKUP($G677,$AE$657:$AE$678,$AF$657:$AF$678,0,0)</f>
        <v>0</v>
      </c>
      <c r="AA677" s="43">
        <f>Z677/$AB$679</f>
        <v>0</v>
      </c>
      <c r="AD677" s="1">
        <v>21</v>
      </c>
      <c r="AG677" s="6" t="str" cm="1">
        <f t="array" ref="AG677">_xlfn.XLOOKUP($AE677&amp;$C677&amp;$D677,'[1]NBA-Data-1980-2019'!$B$1:$B$16305&amp;'[1]NBA-Data-1980-2019'!$A$1:$A$16305&amp;'[1]NBA-Data-1980-2019'!$D$1:$D$16305,'[1]NBA-Data-1980-2019'!$G$1:$G$16305,"",0)</f>
        <v/>
      </c>
      <c r="AH677" s="68" t="str" cm="1">
        <f t="array" ref="AH677">_xlfn.XLOOKUP($AE677&amp;$C677&amp;$D677,'[1]NBA-Data-1980-2019'!$B$1:$B$16305&amp;'[1]NBA-Data-1980-2019'!$A$1:$A$16305&amp;'[1]NBA-Data-1980-2019'!$D$1:$D$16305,'[1]NBA-Data-1980-2019'!$H$1:$H$16305,"",0)</f>
        <v/>
      </c>
      <c r="AI677" s="68" t="str" cm="1">
        <f t="array" ref="AI677">_xlfn.XLOOKUP($AE677&amp;$C677&amp;$D677,'[1]NBA-Data-1980-2019'!$B$1:$B$16305&amp;'[1]NBA-Data-1980-2019'!$A$1:$A$16305&amp;'[1]NBA-Data-1980-2019'!$D$1:$D$16305,'[1]NBA-Data-1980-2019'!$F$1:$F$16305,"",0)</f>
        <v/>
      </c>
      <c r="AJ677" s="68" t="str">
        <f>IFERROR(($AH677/SUM(AH657:AH678))*$AI677,"")</f>
        <v/>
      </c>
    </row>
    <row r="678" spans="1:36" x14ac:dyDescent="0.2">
      <c r="B678" s="1" t="s">
        <v>184</v>
      </c>
      <c r="C678" s="1">
        <v>1997</v>
      </c>
      <c r="D678" s="1" t="s">
        <v>1078</v>
      </c>
      <c r="I678" s="4"/>
      <c r="O678" s="5"/>
      <c r="Y678" s="2" t="str">
        <f t="shared" si="76"/>
        <v/>
      </c>
      <c r="Z678" s="6">
        <f>_xlfn.XLOOKUP($G678,$AE$657:$AE$678,$AF$657:$AF$678,0,0)</f>
        <v>0</v>
      </c>
      <c r="AA678" s="43">
        <f>Z678/$AB$679</f>
        <v>0</v>
      </c>
      <c r="AD678" s="1">
        <v>22</v>
      </c>
      <c r="AG678" s="6" t="str" cm="1">
        <f t="array" ref="AG678">_xlfn.XLOOKUP($AE678&amp;$C678&amp;$D678,'[1]NBA-Data-1980-2019'!$B$1:$B$16305&amp;'[1]NBA-Data-1980-2019'!$A$1:$A$16305&amp;'[1]NBA-Data-1980-2019'!$D$1:$D$16305,'[1]NBA-Data-1980-2019'!$G$1:$G$16305,"",0)</f>
        <v/>
      </c>
      <c r="AH678" s="68" t="str" cm="1">
        <f t="array" ref="AH678">_xlfn.XLOOKUP($AE678&amp;$C678&amp;$D678,'[1]NBA-Data-1980-2019'!$B$1:$B$16305&amp;'[1]NBA-Data-1980-2019'!$A$1:$A$16305&amp;'[1]NBA-Data-1980-2019'!$D$1:$D$16305,'[1]NBA-Data-1980-2019'!$H$1:$H$16305,"",0)</f>
        <v/>
      </c>
      <c r="AI678" s="68" t="str" cm="1">
        <f t="array" ref="AI678">_xlfn.XLOOKUP($AE678&amp;$C678&amp;$D678,'[1]NBA-Data-1980-2019'!$B$1:$B$16305&amp;'[1]NBA-Data-1980-2019'!$A$1:$A$16305&amp;'[1]NBA-Data-1980-2019'!$D$1:$D$16305,'[1]NBA-Data-1980-2019'!$F$1:$F$16305,"",0)</f>
        <v/>
      </c>
      <c r="AJ678" s="68" t="str">
        <f>IFERROR(($AH678/SUM(AH657:AH678))*$AI678,"")</f>
        <v/>
      </c>
    </row>
    <row r="679" spans="1:36" x14ac:dyDescent="0.2">
      <c r="B679" s="1" t="s">
        <v>184</v>
      </c>
      <c r="C679" s="1">
        <v>1997</v>
      </c>
      <c r="D679" s="1" t="s">
        <v>1078</v>
      </c>
      <c r="E679" s="1"/>
      <c r="F679" s="1"/>
      <c r="G679" s="1"/>
      <c r="H679" s="1"/>
      <c r="I679" s="1"/>
      <c r="J679" s="36"/>
      <c r="K679" s="36"/>
      <c r="L679" s="1"/>
      <c r="M679" s="1"/>
      <c r="N679" s="1"/>
      <c r="O679" s="1"/>
      <c r="P679" s="1"/>
      <c r="Q679" s="1"/>
      <c r="R679" s="1"/>
      <c r="S679" s="1"/>
      <c r="T679" s="1"/>
      <c r="U679" s="1"/>
      <c r="V679" s="1"/>
      <c r="W679" s="1"/>
      <c r="X679" s="1"/>
      <c r="Y679" s="1"/>
      <c r="AA679" s="41">
        <f>SUM(AA657:AA678)</f>
        <v>1</v>
      </c>
      <c r="AB679" s="37">
        <f>SUM(Z657:Z678)</f>
        <v>58270000</v>
      </c>
      <c r="AC679" s="1"/>
      <c r="AE679" s="37">
        <f>AG679-AF679</f>
        <v>0</v>
      </c>
      <c r="AF679" s="37">
        <f>SUM(AF657:AF678)</f>
        <v>58270000</v>
      </c>
      <c r="AG679" s="37">
        <f>SUM(AG657:AG678)</f>
        <v>58270000</v>
      </c>
      <c r="AH679" s="69">
        <f>SUM(AH657:AH678)</f>
        <v>19570.8</v>
      </c>
      <c r="AI679" s="69">
        <f>SUM(AI657:AI678)</f>
        <v>194.9</v>
      </c>
      <c r="AJ679" s="69">
        <f>SUM(AJ657:AJ678)</f>
        <v>17.474741451550265</v>
      </c>
    </row>
    <row r="682" spans="1:36" ht="17" thickBot="1" x14ac:dyDescent="0.25"/>
    <row r="683" spans="1:36" ht="17" thickBot="1" x14ac:dyDescent="0.25">
      <c r="A683" s="3">
        <v>27</v>
      </c>
      <c r="B683" s="1" t="str">
        <f>B$1</f>
        <v>YEAR</v>
      </c>
      <c r="C683" s="1" t="str">
        <f>C$1</f>
        <v>YEAR</v>
      </c>
      <c r="D683" s="1" t="str">
        <f>D$1</f>
        <v>TEAM</v>
      </c>
      <c r="F683" s="1" t="str">
        <f t="shared" ref="F683:Z683" si="77">F$1</f>
        <v>NUMBER</v>
      </c>
      <c r="G683" s="1" t="str">
        <f t="shared" si="77"/>
        <v>PLAYER</v>
      </c>
      <c r="H683" s="1" t="str">
        <f t="shared" si="77"/>
        <v>POS</v>
      </c>
      <c r="I683" s="1" t="str">
        <f t="shared" si="77"/>
        <v>HEIGHT</v>
      </c>
      <c r="J683" s="1" t="str">
        <f t="shared" si="77"/>
        <v>HEIGHT (IN)</v>
      </c>
      <c r="K683" s="1" t="str">
        <f t="shared" si="77"/>
        <v>HEIGHT (M)</v>
      </c>
      <c r="L683" s="1" t="str">
        <f t="shared" si="77"/>
        <v>WEIGHT (LBS)</v>
      </c>
      <c r="M683" s="1" t="str">
        <f t="shared" si="77"/>
        <v>WEIGHT (KG)</v>
      </c>
      <c r="N683" s="1" t="str">
        <f t="shared" si="77"/>
        <v>BMI</v>
      </c>
      <c r="O683" s="1" t="str">
        <f t="shared" si="77"/>
        <v>BIRTH DATE</v>
      </c>
      <c r="P683" s="1" t="str">
        <f t="shared" si="77"/>
        <v>NATION</v>
      </c>
      <c r="Q683" s="1" t="str">
        <f t="shared" si="77"/>
        <v>COUNTRY</v>
      </c>
      <c r="R683" s="1" t="str">
        <f t="shared" si="77"/>
        <v>CONTINENT</v>
      </c>
      <c r="S683" s="1" t="str">
        <f t="shared" si="77"/>
        <v>GLOBAL REGION</v>
      </c>
      <c r="T683" s="1" t="str">
        <f t="shared" si="77"/>
        <v>EXPERIENCE</v>
      </c>
      <c r="U683" s="1"/>
      <c r="V683" s="1" t="str">
        <f t="shared" si="77"/>
        <v>COLLEGE</v>
      </c>
      <c r="W683" s="1" t="str">
        <f t="shared" si="77"/>
        <v>COLLEGE1</v>
      </c>
      <c r="X683" s="1" t="str">
        <f t="shared" si="77"/>
        <v>COLLEGE2</v>
      </c>
      <c r="Y683" s="1" t="str">
        <f t="shared" si="77"/>
        <v>TRANSFER</v>
      </c>
      <c r="Z683" s="1" t="str">
        <f t="shared" si="77"/>
        <v>SALARY</v>
      </c>
      <c r="AA683" s="1" t="s">
        <v>1264</v>
      </c>
      <c r="AD683" s="1" t="str">
        <f>AD$1</f>
        <v>Rk</v>
      </c>
      <c r="AE683" s="1" t="str">
        <f>AE$1</f>
        <v>PLAYER</v>
      </c>
      <c r="AF683" s="1" t="str">
        <f>AF$1</f>
        <v>SALARY - BR</v>
      </c>
      <c r="AG683" s="1" t="str">
        <f>AG$1</f>
        <v>SALARY - KAGGLE</v>
      </c>
      <c r="AH683" s="67" t="str">
        <f>AH$1</f>
        <v>TTL MP</v>
      </c>
      <c r="AI683" s="67" t="str">
        <f>AI$1</f>
        <v>PER</v>
      </c>
      <c r="AJ683" s="67" t="str">
        <f>AJ$1</f>
        <v>WTD-MP-PER</v>
      </c>
    </row>
    <row r="684" spans="1:36" ht="17" thickBot="1" x14ac:dyDescent="0.25">
      <c r="A684" s="3" t="s">
        <v>1078</v>
      </c>
      <c r="B684" s="1" t="s">
        <v>189</v>
      </c>
      <c r="C684" s="1">
        <v>1996</v>
      </c>
      <c r="D684" s="1" t="s">
        <v>1078</v>
      </c>
      <c r="F684" s="2">
        <v>0</v>
      </c>
      <c r="G684" s="2" t="s">
        <v>1058</v>
      </c>
      <c r="H684" s="2" t="s">
        <v>556</v>
      </c>
      <c r="I684" s="4" t="s">
        <v>597</v>
      </c>
      <c r="J684" s="16">
        <f>_xlfn.XLOOKUP($I684,DASHBOARD!$I$2:$I$27,DASHBOARD!$J$2:$J$27,"",0)</f>
        <v>74</v>
      </c>
      <c r="K684" s="23">
        <f>J684/DASHBOARD!$C$3</f>
        <v>1.8796037592075185</v>
      </c>
      <c r="L684" s="2">
        <v>190</v>
      </c>
      <c r="M684" s="26">
        <f>L684/DASHBOARD!$C$4</f>
        <v>86.167800453514729</v>
      </c>
      <c r="N684" s="26">
        <f t="shared" ref="N684:N698" si="78">M684/(K684^2)</f>
        <v>24.390033524975603</v>
      </c>
      <c r="O684" s="5">
        <v>24980</v>
      </c>
      <c r="P684" s="2" t="s">
        <v>557</v>
      </c>
      <c r="Q684" s="2" t="str">
        <f>_xlfn.XLOOKUP($P684,DASHBOARD!$L$2:$L$150,DASHBOARD!M$2:M$150,"",0)</f>
        <v>United States</v>
      </c>
      <c r="R684" s="2" t="str">
        <f>_xlfn.XLOOKUP($P684,DASHBOARD!$L$2:$L$150,DASHBOARD!N$2:N$150,"",0)</f>
        <v>North America</v>
      </c>
      <c r="S684" s="2" t="str">
        <f>_xlfn.XLOOKUP($P684,DASHBOARD!$L$2:$L$150,DASHBOARD!O$2:O$150,"",0)</f>
        <v>Americas</v>
      </c>
      <c r="T684" s="2">
        <v>4</v>
      </c>
      <c r="V684" s="2" t="s">
        <v>1059</v>
      </c>
      <c r="W684" s="2" t="s">
        <v>715</v>
      </c>
      <c r="X684" s="2" t="s">
        <v>997</v>
      </c>
      <c r="Y684" s="2" t="str">
        <f t="shared" ref="Y684:Y705" si="79">IF(X684="","","X")</f>
        <v>X</v>
      </c>
      <c r="Z684" s="6">
        <f>_xlfn.XLOOKUP($G684,$AE$684:$AE$705,$AF$684:$AF$705,0,0)</f>
        <v>900000</v>
      </c>
      <c r="AA684" s="43">
        <f>Z684/$AB$706</f>
        <v>3.8831600293394317E-2</v>
      </c>
      <c r="AD684" s="1">
        <v>1</v>
      </c>
      <c r="AE684" s="2" t="s">
        <v>1063</v>
      </c>
      <c r="AF684" s="6">
        <v>3850000</v>
      </c>
      <c r="AG684" s="6" cm="1">
        <f t="array" ref="AG684">_xlfn.XLOOKUP($AE684&amp;$C684&amp;$D684,'[1]NBA-Data-1980-2019'!$B$1:$B$16305&amp;'[1]NBA-Data-1980-2019'!$A$1:$A$16305&amp;'[1]NBA-Data-1980-2019'!$D$1:$D$16305,'[1]NBA-Data-1980-2019'!$G$1:$G$16305,"",0)</f>
        <v>3850000</v>
      </c>
      <c r="AH684" s="68" cm="1">
        <f t="array" ref="AH684">_xlfn.XLOOKUP($AE684&amp;$C684&amp;$D684,'[1]NBA-Data-1980-2019'!$B$1:$B$16305&amp;'[1]NBA-Data-1980-2019'!$A$1:$A$16305&amp;'[1]NBA-Data-1980-2019'!$D$1:$D$16305,'[1]NBA-Data-1980-2019'!$H$1:$H$16305,"",0)</f>
        <v>3091.4</v>
      </c>
      <c r="AI684" s="68" cm="1">
        <f t="array" ref="AI684">_xlfn.XLOOKUP($AE684&amp;$C684&amp;$D684,'[1]NBA-Data-1980-2019'!$B$1:$B$16305&amp;'[1]NBA-Data-1980-2019'!$A$1:$A$16305&amp;'[1]NBA-Data-1980-2019'!$D$1:$D$16305,'[1]NBA-Data-1980-2019'!$F$1:$F$16305,"",0)</f>
        <v>29.4</v>
      </c>
      <c r="AJ684" s="68">
        <f>IFERROR(($AH684/SUM(AH684:AH705))*$AI684,"")</f>
        <v>4.6488882523541832</v>
      </c>
    </row>
    <row r="685" spans="1:36" x14ac:dyDescent="0.2">
      <c r="B685" s="1" t="s">
        <v>189</v>
      </c>
      <c r="C685" s="1">
        <v>1996</v>
      </c>
      <c r="D685" s="1" t="s">
        <v>1078</v>
      </c>
      <c r="F685" s="2">
        <v>30</v>
      </c>
      <c r="G685" s="2" t="s">
        <v>1060</v>
      </c>
      <c r="H685" s="2" t="s">
        <v>570</v>
      </c>
      <c r="I685" s="4" t="s">
        <v>599</v>
      </c>
      <c r="J685" s="16">
        <f>_xlfn.XLOOKUP($I685,DASHBOARD!$I$2:$I$27,DASHBOARD!$J$2:$J$27,"",0)</f>
        <v>78</v>
      </c>
      <c r="K685" s="23">
        <f>J685/DASHBOARD!$C$3</f>
        <v>1.981203962407925</v>
      </c>
      <c r="L685" s="2">
        <v>220</v>
      </c>
      <c r="M685" s="26">
        <f>L685/DASHBOARD!$C$4</f>
        <v>99.773242630385482</v>
      </c>
      <c r="N685" s="26">
        <f t="shared" si="78"/>
        <v>25.418839049974576</v>
      </c>
      <c r="O685" s="5">
        <v>25008</v>
      </c>
      <c r="P685" s="2" t="s">
        <v>557</v>
      </c>
      <c r="Q685" s="2" t="str">
        <f>_xlfn.XLOOKUP($P685,DASHBOARD!$L$2:$L$150,DASHBOARD!M$2:M$150,"",0)</f>
        <v>United States</v>
      </c>
      <c r="R685" s="2" t="str">
        <f>_xlfn.XLOOKUP($P685,DASHBOARD!$L$2:$L$150,DASHBOARD!N$2:N$150,"",0)</f>
        <v>North America</v>
      </c>
      <c r="S685" s="2" t="str">
        <f>_xlfn.XLOOKUP($P685,DASHBOARD!$L$2:$L$150,DASHBOARD!O$2:O$150,"",0)</f>
        <v>Americas</v>
      </c>
      <c r="T685" s="2">
        <v>5</v>
      </c>
      <c r="V685" s="2" t="s">
        <v>571</v>
      </c>
      <c r="W685" s="2" t="s">
        <v>571</v>
      </c>
      <c r="Y685" s="2" t="str">
        <f t="shared" si="79"/>
        <v/>
      </c>
      <c r="Z685" s="6">
        <f>_xlfn.XLOOKUP($G685,$AE$684:$AE$705,$AF$684:$AF$705,0,0)</f>
        <v>300000</v>
      </c>
      <c r="AA685" s="43">
        <f>Z685/$AB$706</f>
        <v>1.2943866764464771E-2</v>
      </c>
      <c r="AD685" s="1">
        <v>2</v>
      </c>
      <c r="AE685" s="2" t="s">
        <v>1066</v>
      </c>
      <c r="AF685" s="6">
        <v>3560000</v>
      </c>
      <c r="AG685" s="6" cm="1">
        <f t="array" ref="AG685">_xlfn.XLOOKUP($AE685&amp;$C685&amp;$D685,'[1]NBA-Data-1980-2019'!$B$1:$B$16305&amp;'[1]NBA-Data-1980-2019'!$A$1:$A$16305&amp;'[1]NBA-Data-1980-2019'!$D$1:$D$16305,'[1]NBA-Data-1980-2019'!$G$1:$G$16305,"",0)</f>
        <v>3560000</v>
      </c>
      <c r="AH685" s="68" cm="1">
        <f t="array" ref="AH685">_xlfn.XLOOKUP($AE685&amp;$C685&amp;$D685,'[1]NBA-Data-1980-2019'!$B$1:$B$16305&amp;'[1]NBA-Data-1980-2019'!$A$1:$A$16305&amp;'[1]NBA-Data-1980-2019'!$D$1:$D$16305,'[1]NBA-Data-1980-2019'!$H$1:$H$16305,"",0)</f>
        <v>2106</v>
      </c>
      <c r="AI685" s="68" cm="1">
        <f t="array" ref="AI685">_xlfn.XLOOKUP($AE685&amp;$C685&amp;$D685,'[1]NBA-Data-1980-2019'!$B$1:$B$16305&amp;'[1]NBA-Data-1980-2019'!$A$1:$A$16305&amp;'[1]NBA-Data-1980-2019'!$D$1:$D$16305,'[1]NBA-Data-1980-2019'!$F$1:$F$16305,"",0)</f>
        <v>20.399999999999999</v>
      </c>
      <c r="AJ685" s="68">
        <f>IFERROR(($AH685/SUM(AH684:AH705))*$AI685,"")</f>
        <v>2.1975314956803729</v>
      </c>
    </row>
    <row r="686" spans="1:36" x14ac:dyDescent="0.2">
      <c r="B686" s="1" t="s">
        <v>189</v>
      </c>
      <c r="C686" s="1">
        <v>1996</v>
      </c>
      <c r="D686" s="1" t="s">
        <v>1078</v>
      </c>
      <c r="F686" s="2">
        <v>35</v>
      </c>
      <c r="G686" s="2" t="s">
        <v>1062</v>
      </c>
      <c r="H686" s="2" t="s">
        <v>566</v>
      </c>
      <c r="I686" s="4" t="s">
        <v>600</v>
      </c>
      <c r="J686" s="16">
        <f>_xlfn.XLOOKUP($I686,DASHBOARD!$I$2:$I$27,DASHBOARD!$J$2:$J$27,"",0)</f>
        <v>80</v>
      </c>
      <c r="K686" s="23">
        <f>J686/DASHBOARD!$C$3</f>
        <v>2.0320040640081283</v>
      </c>
      <c r="L686" s="2">
        <v>255</v>
      </c>
      <c r="M686" s="26">
        <f>L686/DASHBOARD!$C$4</f>
        <v>115.64625850340136</v>
      </c>
      <c r="N686" s="26">
        <f t="shared" si="78"/>
        <v>28.008022215136048</v>
      </c>
      <c r="O686" s="5">
        <v>26827</v>
      </c>
      <c r="P686" s="2" t="s">
        <v>557</v>
      </c>
      <c r="Q686" s="2" t="str">
        <f>_xlfn.XLOOKUP($P686,DASHBOARD!$L$2:$L$150,DASHBOARD!M$2:M$150,"",0)</f>
        <v>United States</v>
      </c>
      <c r="R686" s="2" t="str">
        <f>_xlfn.XLOOKUP($P686,DASHBOARD!$L$2:$L$150,DASHBOARD!N$2:N$150,"",0)</f>
        <v>North America</v>
      </c>
      <c r="S686" s="2" t="str">
        <f>_xlfn.XLOOKUP($P686,DASHBOARD!$L$2:$L$150,DASHBOARD!O$2:O$150,"",0)</f>
        <v>Americas</v>
      </c>
      <c r="T686" s="2" t="s">
        <v>563</v>
      </c>
      <c r="V686" s="2" t="s">
        <v>770</v>
      </c>
      <c r="W686" s="2" t="s">
        <v>770</v>
      </c>
      <c r="Y686" s="2" t="str">
        <f t="shared" si="79"/>
        <v/>
      </c>
      <c r="Z686" s="6">
        <f>_xlfn.XLOOKUP($G686,$AE$684:$AE$705,$AF$684:$AF$705,0,0)</f>
        <v>627000</v>
      </c>
      <c r="AA686" s="43">
        <f>Z686/$AB$706</f>
        <v>2.7052681537731372E-2</v>
      </c>
      <c r="AD686" s="1">
        <v>3</v>
      </c>
      <c r="AE686" s="2" t="s">
        <v>1025</v>
      </c>
      <c r="AF686" s="6">
        <v>3120000</v>
      </c>
      <c r="AG686" s="6" cm="1">
        <f t="array" ref="AG686">_xlfn.XLOOKUP($AE686&amp;$C686&amp;$D686,'[1]NBA-Data-1980-2019'!$B$1:$B$16305&amp;'[1]NBA-Data-1980-2019'!$A$1:$A$16305&amp;'[1]NBA-Data-1980-2019'!$D$1:$D$16305,'[1]NBA-Data-1980-2019'!$G$1:$G$16305,"",0)</f>
        <v>3120000</v>
      </c>
      <c r="AH686" s="68" cm="1">
        <f t="array" ref="AH686">_xlfn.XLOOKUP($AE686&amp;$C686&amp;$D686,'[1]NBA-Data-1980-2019'!$B$1:$B$16305&amp;'[1]NBA-Data-1980-2019'!$A$1:$A$16305&amp;'[1]NBA-Data-1980-2019'!$D$1:$D$16305,'[1]NBA-Data-1980-2019'!$H$1:$H$16305,"",0)</f>
        <v>1888</v>
      </c>
      <c r="AI686" s="68" cm="1">
        <f t="array" ref="AI686">_xlfn.XLOOKUP($AE686&amp;$C686&amp;$D686,'[1]NBA-Data-1980-2019'!$B$1:$B$16305&amp;'[1]NBA-Data-1980-2019'!$A$1:$A$16305&amp;'[1]NBA-Data-1980-2019'!$D$1:$D$16305,'[1]NBA-Data-1980-2019'!$F$1:$F$16305,"",0)</f>
        <v>14.4</v>
      </c>
      <c r="AJ686" s="68">
        <f>IFERROR(($AH686/SUM(AH684:AH705))*$AI686,"")</f>
        <v>1.3906282768039364</v>
      </c>
    </row>
    <row r="687" spans="1:36" x14ac:dyDescent="0.2">
      <c r="B687" s="1" t="s">
        <v>189</v>
      </c>
      <c r="C687" s="1">
        <v>1996</v>
      </c>
      <c r="D687" s="1" t="s">
        <v>1078</v>
      </c>
      <c r="F687" s="2">
        <v>53</v>
      </c>
      <c r="G687" s="2" t="s">
        <v>1084</v>
      </c>
      <c r="H687" s="2" t="s">
        <v>552</v>
      </c>
      <c r="I687" s="4" t="s">
        <v>1151</v>
      </c>
      <c r="J687" s="16">
        <f>_xlfn.XLOOKUP($I687,DASHBOARD!$I$2:$I$27,DASHBOARD!$J$2:$J$27,"",0)</f>
        <v>85</v>
      </c>
      <c r="K687" s="23">
        <f>J687/DASHBOARD!$C$3</f>
        <v>2.1590043180086362</v>
      </c>
      <c r="L687" s="2">
        <v>225</v>
      </c>
      <c r="M687" s="26">
        <f>L687/DASHBOARD!$C$4</f>
        <v>102.0408163265306</v>
      </c>
      <c r="N687" s="26">
        <f t="shared" si="78"/>
        <v>21.891065602711667</v>
      </c>
      <c r="O687" s="5">
        <v>20415</v>
      </c>
      <c r="P687" s="2" t="s">
        <v>557</v>
      </c>
      <c r="Q687" s="2" t="str">
        <f>_xlfn.XLOOKUP($P687,DASHBOARD!$L$2:$L$150,DASHBOARD!M$2:M$150,"",0)</f>
        <v>United States</v>
      </c>
      <c r="R687" s="2" t="str">
        <f>_xlfn.XLOOKUP($P687,DASHBOARD!$L$2:$L$150,DASHBOARD!N$2:N$150,"",0)</f>
        <v>North America</v>
      </c>
      <c r="S687" s="2" t="str">
        <f>_xlfn.XLOOKUP($P687,DASHBOARD!$L$2:$L$150,DASHBOARD!O$2:O$150,"",0)</f>
        <v>Americas</v>
      </c>
      <c r="T687" s="2">
        <v>18</v>
      </c>
      <c r="V687" s="2" t="s">
        <v>777</v>
      </c>
      <c r="W687" s="2" t="s">
        <v>777</v>
      </c>
      <c r="Y687" s="2" t="str">
        <f t="shared" si="79"/>
        <v/>
      </c>
      <c r="Z687" s="6">
        <f>_xlfn.XLOOKUP($G687,$AE$684:$AE$705,$AF$684:$AF$705,0,0)</f>
        <v>225000</v>
      </c>
      <c r="AA687" s="43">
        <f>Z687/$AB$706</f>
        <v>9.7079000733485792E-3</v>
      </c>
      <c r="AD687" s="1">
        <v>4</v>
      </c>
      <c r="AE687" s="2" t="s">
        <v>1070</v>
      </c>
      <c r="AF687" s="6">
        <v>2925000</v>
      </c>
      <c r="AG687" s="6" cm="1">
        <f t="array" ref="AG687">_xlfn.XLOOKUP($AE687&amp;$C687&amp;$D687,'[1]NBA-Data-1980-2019'!$B$1:$B$16305&amp;'[1]NBA-Data-1980-2019'!$A$1:$A$16305&amp;'[1]NBA-Data-1980-2019'!$D$1:$D$16305,'[1]NBA-Data-1980-2019'!$G$1:$G$16305,"",0)</f>
        <v>2925000</v>
      </c>
      <c r="AH687" s="68" cm="1">
        <f t="array" ref="AH687">_xlfn.XLOOKUP($AE687&amp;$C687&amp;$D687,'[1]NBA-Data-1980-2019'!$B$1:$B$16305&amp;'[1]NBA-Data-1980-2019'!$A$1:$A$16305&amp;'[1]NBA-Data-1980-2019'!$D$1:$D$16305,'[1]NBA-Data-1980-2019'!$H$1:$H$16305,"",0)</f>
        <v>2825.9</v>
      </c>
      <c r="AI687" s="68" cm="1">
        <f t="array" ref="AI687">_xlfn.XLOOKUP($AE687&amp;$C687&amp;$D687,'[1]NBA-Data-1980-2019'!$B$1:$B$16305&amp;'[1]NBA-Data-1980-2019'!$A$1:$A$16305&amp;'[1]NBA-Data-1980-2019'!$D$1:$D$16305,'[1]NBA-Data-1980-2019'!$F$1:$F$16305,"",0)</f>
        <v>21</v>
      </c>
      <c r="AJ687" s="68">
        <f>IFERROR(($AH687/SUM(AH684:AH705))*$AI687,"")</f>
        <v>3.0354470263883413</v>
      </c>
    </row>
    <row r="688" spans="1:36" x14ac:dyDescent="0.2">
      <c r="B688" s="1" t="s">
        <v>189</v>
      </c>
      <c r="C688" s="1">
        <v>1996</v>
      </c>
      <c r="D688" s="1" t="s">
        <v>1078</v>
      </c>
      <c r="F688" s="2">
        <v>54</v>
      </c>
      <c r="G688" s="2" t="s">
        <v>1085</v>
      </c>
      <c r="H688" s="2" t="s">
        <v>552</v>
      </c>
      <c r="I688" s="4" t="s">
        <v>595</v>
      </c>
      <c r="J688" s="16">
        <f>_xlfn.XLOOKUP($I688,DASHBOARD!$I$2:$I$27,DASHBOARD!$J$2:$J$27,"",0)</f>
        <v>82</v>
      </c>
      <c r="K688" s="23">
        <f>J688/DASHBOARD!$C$3</f>
        <v>2.0828041656083314</v>
      </c>
      <c r="L688" s="2">
        <v>240</v>
      </c>
      <c r="M688" s="26">
        <f>L688/DASHBOARD!$C$4</f>
        <v>108.84353741496598</v>
      </c>
      <c r="N688" s="26">
        <f t="shared" si="78"/>
        <v>25.090295297178951</v>
      </c>
      <c r="O688" s="5">
        <v>23403</v>
      </c>
      <c r="P688" s="2" t="s">
        <v>557</v>
      </c>
      <c r="Q688" s="2" t="str">
        <f>_xlfn.XLOOKUP($P688,DASHBOARD!$L$2:$L$150,DASHBOARD!M$2:M$150,"",0)</f>
        <v>United States</v>
      </c>
      <c r="R688" s="2" t="str">
        <f>_xlfn.XLOOKUP($P688,DASHBOARD!$L$2:$L$150,DASHBOARD!N$2:N$150,"",0)</f>
        <v>North America</v>
      </c>
      <c r="S688" s="2" t="str">
        <f>_xlfn.XLOOKUP($P688,DASHBOARD!$L$2:$L$150,DASHBOARD!O$2:O$150,"",0)</f>
        <v>Americas</v>
      </c>
      <c r="T688" s="2">
        <v>6</v>
      </c>
      <c r="V688" s="2" t="s">
        <v>579</v>
      </c>
      <c r="W688" s="2" t="s">
        <v>579</v>
      </c>
      <c r="Y688" s="2" t="str">
        <f t="shared" si="79"/>
        <v/>
      </c>
      <c r="Z688" s="6">
        <f>_xlfn.XLOOKUP($G688,$AE$684:$AE$705,$AF$684:$AF$705,0,0)</f>
        <v>225000</v>
      </c>
      <c r="AA688" s="43">
        <f>Z688/$AB$706</f>
        <v>9.7079000733485792E-3</v>
      </c>
      <c r="AD688" s="1">
        <v>5</v>
      </c>
      <c r="AE688" s="2" t="s">
        <v>1072</v>
      </c>
      <c r="AF688" s="6">
        <v>2500000</v>
      </c>
      <c r="AG688" s="6" cm="1">
        <f t="array" ref="AG688">_xlfn.XLOOKUP($AE688&amp;$C688&amp;$D688,'[1]NBA-Data-1980-2019'!$B$1:$B$16305&amp;'[1]NBA-Data-1980-2019'!$A$1:$A$16305&amp;'[1]NBA-Data-1980-2019'!$D$1:$D$16305,'[1]NBA-Data-1980-2019'!$G$1:$G$16305,"",0)</f>
        <v>2500000</v>
      </c>
      <c r="AH688" s="68" cm="1">
        <f t="array" ref="AH688">_xlfn.XLOOKUP($AE688&amp;$C688&amp;$D688,'[1]NBA-Data-1980-2019'!$B$1:$B$16305&amp;'[1]NBA-Data-1980-2019'!$A$1:$A$16305&amp;'[1]NBA-Data-1980-2019'!$D$1:$D$16305,'[1]NBA-Data-1980-2019'!$H$1:$H$16305,"",0)</f>
        <v>2086.4</v>
      </c>
      <c r="AI688" s="68" cm="1">
        <f t="array" ref="AI688">_xlfn.XLOOKUP($AE688&amp;$C688&amp;$D688,'[1]NBA-Data-1980-2019'!$B$1:$B$16305&amp;'[1]NBA-Data-1980-2019'!$A$1:$A$16305&amp;'[1]NBA-Data-1980-2019'!$D$1:$D$16305,'[1]NBA-Data-1980-2019'!$F$1:$F$16305,"",0)</f>
        <v>13.6</v>
      </c>
      <c r="AJ688" s="68">
        <f>IFERROR(($AH688/SUM(AH684:AH705))*$AI688,"")</f>
        <v>1.451386423737743</v>
      </c>
    </row>
    <row r="689" spans="2:36" x14ac:dyDescent="0.2">
      <c r="B689" s="1" t="s">
        <v>189</v>
      </c>
      <c r="C689" s="1">
        <v>1996</v>
      </c>
      <c r="D689" s="1" t="s">
        <v>1078</v>
      </c>
      <c r="F689" s="2">
        <v>9</v>
      </c>
      <c r="G689" s="2" t="s">
        <v>1025</v>
      </c>
      <c r="H689" s="2" t="s">
        <v>556</v>
      </c>
      <c r="I689" s="4" t="s">
        <v>599</v>
      </c>
      <c r="J689" s="16">
        <f>_xlfn.XLOOKUP($I689,DASHBOARD!$I$2:$I$27,DASHBOARD!$J$2:$J$27,"",0)</f>
        <v>78</v>
      </c>
      <c r="K689" s="23">
        <f>J689/DASHBOARD!$C$3</f>
        <v>1.981203962407925</v>
      </c>
      <c r="L689" s="2">
        <v>185</v>
      </c>
      <c r="M689" s="26">
        <f>L689/DASHBOARD!$C$4</f>
        <v>83.900226757369609</v>
      </c>
      <c r="N689" s="26">
        <f t="shared" si="78"/>
        <v>21.374932837478621</v>
      </c>
      <c r="O689" s="5">
        <v>23396</v>
      </c>
      <c r="P689" s="2" t="s">
        <v>557</v>
      </c>
      <c r="Q689" s="2" t="str">
        <f>_xlfn.XLOOKUP($P689,DASHBOARD!$L$2:$L$150,DASHBOARD!M$2:M$150,"",0)</f>
        <v>United States</v>
      </c>
      <c r="R689" s="2" t="str">
        <f>_xlfn.XLOOKUP($P689,DASHBOARD!$L$2:$L$150,DASHBOARD!N$2:N$150,"",0)</f>
        <v>North America</v>
      </c>
      <c r="S689" s="2" t="str">
        <f>_xlfn.XLOOKUP($P689,DASHBOARD!$L$2:$L$150,DASHBOARD!O$2:O$150,"",0)</f>
        <v>Americas</v>
      </c>
      <c r="T689" s="2">
        <v>9</v>
      </c>
      <c r="V689" s="2" t="s">
        <v>1026</v>
      </c>
      <c r="W689" s="2" t="s">
        <v>1026</v>
      </c>
      <c r="Y689" s="2" t="str">
        <f t="shared" si="79"/>
        <v/>
      </c>
      <c r="Z689" s="6">
        <f>_xlfn.XLOOKUP($G689,$AE$684:$AE$705,$AF$684:$AF$705,0,0)</f>
        <v>3120000</v>
      </c>
      <c r="AA689" s="43">
        <f>Z689/$AB$706</f>
        <v>0.13461621435043361</v>
      </c>
      <c r="AD689" s="1">
        <v>6</v>
      </c>
      <c r="AE689" s="2" t="s">
        <v>1068</v>
      </c>
      <c r="AF689" s="6">
        <v>2300000</v>
      </c>
      <c r="AG689" s="6" cm="1">
        <f t="array" ref="AG689">_xlfn.XLOOKUP($AE689&amp;$C689&amp;$D689,'[1]NBA-Data-1980-2019'!$B$1:$B$16305&amp;'[1]NBA-Data-1980-2019'!$A$1:$A$16305&amp;'[1]NBA-Data-1980-2019'!$D$1:$D$16305,'[1]NBA-Data-1980-2019'!$G$1:$G$16305,"",0)</f>
        <v>2300000</v>
      </c>
      <c r="AH689" s="68" cm="1">
        <f t="array" ref="AH689">_xlfn.XLOOKUP($AE689&amp;$C689&amp;$D689,'[1]NBA-Data-1980-2019'!$B$1:$B$16305&amp;'[1]NBA-Data-1980-2019'!$A$1:$A$16305&amp;'[1]NBA-Data-1980-2019'!$D$1:$D$16305,'[1]NBA-Data-1980-2019'!$H$1:$H$16305,"",0)</f>
        <v>1643</v>
      </c>
      <c r="AI689" s="68" cm="1">
        <f t="array" ref="AI689">_xlfn.XLOOKUP($AE689&amp;$C689&amp;$D689,'[1]NBA-Data-1980-2019'!$B$1:$B$16305&amp;'[1]NBA-Data-1980-2019'!$A$1:$A$16305&amp;'[1]NBA-Data-1980-2019'!$D$1:$D$16305,'[1]NBA-Data-1980-2019'!$F$1:$F$16305,"",0)</f>
        <v>11.9</v>
      </c>
      <c r="AJ689" s="68">
        <f>IFERROR(($AH689/SUM(AH684:AH705))*$AI689,"")</f>
        <v>1.0000716101543199</v>
      </c>
    </row>
    <row r="690" spans="2:36" x14ac:dyDescent="0.2">
      <c r="B690" s="1" t="s">
        <v>189</v>
      </c>
      <c r="C690" s="1">
        <v>1996</v>
      </c>
      <c r="D690" s="1" t="s">
        <v>1078</v>
      </c>
      <c r="F690" s="2">
        <v>23</v>
      </c>
      <c r="G690" s="2" t="s">
        <v>1063</v>
      </c>
      <c r="H690" s="2" t="s">
        <v>576</v>
      </c>
      <c r="I690" s="4" t="s">
        <v>599</v>
      </c>
      <c r="J690" s="16">
        <f>_xlfn.XLOOKUP($I690,DASHBOARD!$I$2:$I$27,DASHBOARD!$J$2:$J$27,"",0)</f>
        <v>78</v>
      </c>
      <c r="K690" s="23">
        <f>J690/DASHBOARD!$C$3</f>
        <v>1.981203962407925</v>
      </c>
      <c r="L690" s="2">
        <v>198</v>
      </c>
      <c r="M690" s="26">
        <f>L690/DASHBOARD!$C$4</f>
        <v>89.795918367346943</v>
      </c>
      <c r="N690" s="26">
        <f t="shared" si="78"/>
        <v>22.876955144977121</v>
      </c>
      <c r="O690" s="5">
        <v>23059</v>
      </c>
      <c r="P690" s="2" t="s">
        <v>557</v>
      </c>
      <c r="Q690" s="2" t="str">
        <f>_xlfn.XLOOKUP($P690,DASHBOARD!$L$2:$L$150,DASHBOARD!M$2:M$150,"",0)</f>
        <v>United States</v>
      </c>
      <c r="R690" s="2" t="str">
        <f>_xlfn.XLOOKUP($P690,DASHBOARD!$L$2:$L$150,DASHBOARD!N$2:N$150,"",0)</f>
        <v>North America</v>
      </c>
      <c r="S690" s="2" t="str">
        <f>_xlfn.XLOOKUP($P690,DASHBOARD!$L$2:$L$150,DASHBOARD!O$2:O$150,"",0)</f>
        <v>Americas</v>
      </c>
      <c r="T690" s="2">
        <v>10</v>
      </c>
      <c r="V690" s="2" t="s">
        <v>636</v>
      </c>
      <c r="W690" s="2" t="s">
        <v>636</v>
      </c>
      <c r="Y690" s="2" t="str">
        <f t="shared" si="79"/>
        <v/>
      </c>
      <c r="Z690" s="6">
        <f>_xlfn.XLOOKUP($G690,$AE$684:$AE$705,$AF$684:$AF$705,0,0)</f>
        <v>3850000</v>
      </c>
      <c r="AA690" s="43">
        <f>Z690/$AB$706</f>
        <v>0.16611295681063123</v>
      </c>
      <c r="AD690" s="1">
        <v>7</v>
      </c>
      <c r="AE690" s="2" t="s">
        <v>1077</v>
      </c>
      <c r="AF690" s="6">
        <v>1000000</v>
      </c>
      <c r="AG690" s="6" cm="1">
        <f t="array" ref="AG690">_xlfn.XLOOKUP($AE690&amp;$C690&amp;$D690,'[1]NBA-Data-1980-2019'!$B$1:$B$16305&amp;'[1]NBA-Data-1980-2019'!$A$1:$A$16305&amp;'[1]NBA-Data-1980-2019'!$D$1:$D$16305,'[1]NBA-Data-1980-2019'!$G$1:$G$16305,"",0)</f>
        <v>1000000</v>
      </c>
      <c r="AH690" s="68" cm="1">
        <f t="array" ref="AH690">_xlfn.XLOOKUP($AE690&amp;$C690&amp;$D690,'[1]NBA-Data-1980-2019'!$B$1:$B$16305&amp;'[1]NBA-Data-1980-2019'!$A$1:$A$16305&amp;'[1]NBA-Data-1980-2019'!$D$1:$D$16305,'[1]NBA-Data-1980-2019'!$H$1:$H$16305,"",0)</f>
        <v>1065</v>
      </c>
      <c r="AI690" s="68" cm="1">
        <f t="array" ref="AI690">_xlfn.XLOOKUP($AE690&amp;$C690&amp;$D690,'[1]NBA-Data-1980-2019'!$B$1:$B$16305&amp;'[1]NBA-Data-1980-2019'!$A$1:$A$16305&amp;'[1]NBA-Data-1980-2019'!$D$1:$D$16305,'[1]NBA-Data-1980-2019'!$F$1:$F$16305,"",0)</f>
        <v>11</v>
      </c>
      <c r="AJ690" s="68">
        <f>IFERROR(($AH690/SUM(AH684:AH705))*$AI690,"")</f>
        <v>0.5992235413267315</v>
      </c>
    </row>
    <row r="691" spans="2:36" x14ac:dyDescent="0.2">
      <c r="B691" s="1" t="s">
        <v>189</v>
      </c>
      <c r="C691" s="1">
        <v>1996</v>
      </c>
      <c r="D691" s="1" t="s">
        <v>1078</v>
      </c>
      <c r="F691" s="2">
        <v>25</v>
      </c>
      <c r="G691" s="2" t="s">
        <v>1000</v>
      </c>
      <c r="H691" s="2" t="s">
        <v>556</v>
      </c>
      <c r="I691" s="4" t="s">
        <v>598</v>
      </c>
      <c r="J691" s="16">
        <f>_xlfn.XLOOKUP($I691,DASHBOARD!$I$2:$I$27,DASHBOARD!$J$2:$J$27,"",0)</f>
        <v>75</v>
      </c>
      <c r="K691" s="23">
        <f>J691/DASHBOARD!$C$3</f>
        <v>1.9050038100076201</v>
      </c>
      <c r="L691" s="2">
        <v>175</v>
      </c>
      <c r="M691" s="26">
        <f>L691/DASHBOARD!$C$4</f>
        <v>79.365079365079367</v>
      </c>
      <c r="N691" s="26">
        <f t="shared" si="78"/>
        <v>21.869444797178129</v>
      </c>
      <c r="O691" s="5">
        <v>24012</v>
      </c>
      <c r="P691" s="2" t="s">
        <v>1001</v>
      </c>
      <c r="Q691" s="2" t="str">
        <f>_xlfn.XLOOKUP($P691,DASHBOARD!$L$2:$L$150,DASHBOARD!M$2:M$150,"",0)</f>
        <v>Lebanon</v>
      </c>
      <c r="R691" s="2" t="str">
        <f>_xlfn.XLOOKUP($P691,DASHBOARD!$L$2:$L$150,DASHBOARD!N$2:N$150,"",0)</f>
        <v>Asia</v>
      </c>
      <c r="S691" s="2" t="str">
        <f>_xlfn.XLOOKUP($P691,DASHBOARD!$L$2:$L$150,DASHBOARD!O$2:O$150,"",0)</f>
        <v>Eurasia</v>
      </c>
      <c r="T691" s="2">
        <v>7</v>
      </c>
      <c r="V691" s="2" t="s">
        <v>571</v>
      </c>
      <c r="W691" s="2" t="s">
        <v>571</v>
      </c>
      <c r="Y691" s="2" t="str">
        <f t="shared" si="79"/>
        <v/>
      </c>
      <c r="Z691" s="6">
        <f>_xlfn.XLOOKUP($G691,$AE$684:$AE$705,$AF$684:$AF$705,0,0)</f>
        <v>800000</v>
      </c>
      <c r="AA691" s="43">
        <f>Z691/$AB$706</f>
        <v>3.4516978038572725E-2</v>
      </c>
      <c r="AD691" s="1">
        <v>8</v>
      </c>
      <c r="AE691" s="2" t="s">
        <v>1058</v>
      </c>
      <c r="AF691" s="6">
        <v>900000</v>
      </c>
      <c r="AG691" s="6" cm="1">
        <f t="array" ref="AG691">_xlfn.XLOOKUP($AE691&amp;$C691&amp;$D691,'[1]NBA-Data-1980-2019'!$B$1:$B$16305&amp;'[1]NBA-Data-1980-2019'!$A$1:$A$16305&amp;'[1]NBA-Data-1980-2019'!$D$1:$D$16305,'[1]NBA-Data-1980-2019'!$G$1:$G$16305,"",0)</f>
        <v>900000</v>
      </c>
      <c r="AH691" s="68" cm="1">
        <f t="array" ref="AH691">_xlfn.XLOOKUP($AE691&amp;$C691&amp;$D691,'[1]NBA-Data-1980-2019'!$B$1:$B$16305&amp;'[1]NBA-Data-1980-2019'!$A$1:$A$16305&amp;'[1]NBA-Data-1980-2019'!$D$1:$D$16305,'[1]NBA-Data-1980-2019'!$H$1:$H$16305,"",0)</f>
        <v>673.2</v>
      </c>
      <c r="AI691" s="68" cm="1">
        <f t="array" ref="AI691">_xlfn.XLOOKUP($AE691&amp;$C691&amp;$D691,'[1]NBA-Data-1980-2019'!$B$1:$B$16305&amp;'[1]NBA-Data-1980-2019'!$A$1:$A$16305&amp;'[1]NBA-Data-1980-2019'!$D$1:$D$16305,'[1]NBA-Data-1980-2019'!$F$1:$F$16305,"",0)</f>
        <v>11.2</v>
      </c>
      <c r="AJ691" s="68">
        <f>IFERROR(($AH691/SUM(AH684:AH705))*$AI691,"")</f>
        <v>0.38566364710515949</v>
      </c>
    </row>
    <row r="692" spans="2:36" x14ac:dyDescent="0.2">
      <c r="B692" s="1" t="s">
        <v>189</v>
      </c>
      <c r="C692" s="1">
        <v>1996</v>
      </c>
      <c r="D692" s="1" t="s">
        <v>1078</v>
      </c>
      <c r="F692" s="2">
        <v>7</v>
      </c>
      <c r="G692" s="2" t="s">
        <v>1066</v>
      </c>
      <c r="H692" s="2" t="s">
        <v>570</v>
      </c>
      <c r="I692" s="4" t="s">
        <v>595</v>
      </c>
      <c r="J692" s="16">
        <f>_xlfn.XLOOKUP($I692,DASHBOARD!$I$2:$I$27,DASHBOARD!$J$2:$J$27,"",0)</f>
        <v>82</v>
      </c>
      <c r="K692" s="23">
        <f>J692/DASHBOARD!$C$3</f>
        <v>2.0828041656083314</v>
      </c>
      <c r="L692" s="2">
        <v>192</v>
      </c>
      <c r="M692" s="26">
        <f>L692/DASHBOARD!$C$4</f>
        <v>87.074829931972786</v>
      </c>
      <c r="N692" s="26">
        <f t="shared" si="78"/>
        <v>20.072236237743159</v>
      </c>
      <c r="O692" s="5">
        <v>25099</v>
      </c>
      <c r="P692" s="2" t="s">
        <v>872</v>
      </c>
      <c r="Q692" s="2" t="str">
        <f>_xlfn.XLOOKUP($P692,DASHBOARD!$L$2:$L$150,DASHBOARD!M$2:M$150,"",0)</f>
        <v>Croatia</v>
      </c>
      <c r="R692" s="2" t="str">
        <f>_xlfn.XLOOKUP($P692,DASHBOARD!$L$2:$L$150,DASHBOARD!N$2:N$150,"",0)</f>
        <v>Europe</v>
      </c>
      <c r="S692" s="2" t="str">
        <f>_xlfn.XLOOKUP($P692,DASHBOARD!$L$2:$L$150,DASHBOARD!O$2:O$150,"",0)</f>
        <v>Eurasia</v>
      </c>
      <c r="T692" s="2">
        <v>2</v>
      </c>
      <c r="Y692" s="2" t="str">
        <f t="shared" si="79"/>
        <v/>
      </c>
      <c r="Z692" s="6">
        <f>_xlfn.XLOOKUP($G692,$AE$684:$AE$705,$AF$684:$AF$705,0,0)</f>
        <v>3560000</v>
      </c>
      <c r="AA692" s="43">
        <f>Z692/$AB$706</f>
        <v>0.15360055227164862</v>
      </c>
      <c r="AD692" s="1">
        <v>9</v>
      </c>
      <c r="AE692" s="2" t="s">
        <v>1074</v>
      </c>
      <c r="AF692" s="6">
        <v>845000</v>
      </c>
      <c r="AG692" s="6" cm="1">
        <f t="array" ref="AG692">_xlfn.XLOOKUP($AE692&amp;$C692&amp;$D692,'[1]NBA-Data-1980-2019'!$B$1:$B$16305&amp;'[1]NBA-Data-1980-2019'!$A$1:$A$16305&amp;'[1]NBA-Data-1980-2019'!$D$1:$D$16305,'[1]NBA-Data-1980-2019'!$G$1:$G$16305,"",0)</f>
        <v>845000</v>
      </c>
      <c r="AH692" s="68" cm="1">
        <f t="array" ref="AH692">_xlfn.XLOOKUP($AE692&amp;$C692&amp;$D692,'[1]NBA-Data-1980-2019'!$B$1:$B$16305&amp;'[1]NBA-Data-1980-2019'!$A$1:$A$16305&amp;'[1]NBA-Data-1980-2019'!$D$1:$D$16305,'[1]NBA-Data-1980-2019'!$H$1:$H$16305,"",0)</f>
        <v>684</v>
      </c>
      <c r="AI692" s="68" cm="1">
        <f t="array" ref="AI692">_xlfn.XLOOKUP($AE692&amp;$C692&amp;$D692,'[1]NBA-Data-1980-2019'!$B$1:$B$16305&amp;'[1]NBA-Data-1980-2019'!$A$1:$A$16305&amp;'[1]NBA-Data-1980-2019'!$D$1:$D$16305,'[1]NBA-Data-1980-2019'!$F$1:$F$16305,"",0)</f>
        <v>10.4</v>
      </c>
      <c r="AJ692" s="68">
        <f>IFERROR(($AH692/SUM(AH684:AH705))*$AI692,"")</f>
        <v>0.3638614241213689</v>
      </c>
    </row>
    <row r="693" spans="2:36" x14ac:dyDescent="0.2">
      <c r="B693" s="1" t="s">
        <v>189</v>
      </c>
      <c r="C693" s="1">
        <v>1996</v>
      </c>
      <c r="D693" s="1" t="s">
        <v>1078</v>
      </c>
      <c r="F693" s="2">
        <v>13</v>
      </c>
      <c r="G693" s="2" t="s">
        <v>1068</v>
      </c>
      <c r="H693" s="2" t="s">
        <v>552</v>
      </c>
      <c r="I693" s="4" t="s">
        <v>1152</v>
      </c>
      <c r="J693" s="16">
        <f>_xlfn.XLOOKUP($I693,DASHBOARD!$I$2:$I$27,DASHBOARD!$J$2:$J$27,"",0)</f>
        <v>86</v>
      </c>
      <c r="K693" s="23">
        <f>J693/DASHBOARD!$C$3</f>
        <v>2.1844043688087376</v>
      </c>
      <c r="L693" s="2">
        <v>265</v>
      </c>
      <c r="M693" s="26">
        <f>L693/DASHBOARD!$C$4</f>
        <v>120.18140589569161</v>
      </c>
      <c r="N693" s="26">
        <f t="shared" si="78"/>
        <v>25.186696400211428</v>
      </c>
      <c r="O693" s="5">
        <v>25222</v>
      </c>
      <c r="P693" s="2" t="s">
        <v>750</v>
      </c>
      <c r="Q693" s="2" t="str">
        <f>_xlfn.XLOOKUP($P693,DASHBOARD!$L$2:$L$150,DASHBOARD!M$2:M$150,"",0)</f>
        <v>Australia</v>
      </c>
      <c r="R693" s="2" t="str">
        <f>_xlfn.XLOOKUP($P693,DASHBOARD!$L$2:$L$150,DASHBOARD!N$2:N$150,"",0)</f>
        <v>Australia + Oceania</v>
      </c>
      <c r="S693" s="2" t="str">
        <f>_xlfn.XLOOKUP($P693,DASHBOARD!$L$2:$L$150,DASHBOARD!O$2:O$150,"",0)</f>
        <v>South Pacific</v>
      </c>
      <c r="T693" s="2">
        <v>4</v>
      </c>
      <c r="V693" s="2" t="s">
        <v>1069</v>
      </c>
      <c r="W693" s="2" t="s">
        <v>1069</v>
      </c>
      <c r="Y693" s="2" t="str">
        <f t="shared" si="79"/>
        <v/>
      </c>
      <c r="Z693" s="6">
        <f>_xlfn.XLOOKUP($G693,$AE$684:$AE$705,$AF$684:$AF$705,0,0)</f>
        <v>2300000</v>
      </c>
      <c r="AA693" s="43">
        <f>Z693/$AB$706</f>
        <v>9.9236311860896584E-2</v>
      </c>
      <c r="AD693" s="1">
        <v>10</v>
      </c>
      <c r="AE693" s="2" t="s">
        <v>1000</v>
      </c>
      <c r="AF693" s="6">
        <v>800000</v>
      </c>
      <c r="AG693" s="6" cm="1">
        <f t="array" ref="AG693">_xlfn.XLOOKUP($AE693&amp;$C693&amp;$D693,'[1]NBA-Data-1980-2019'!$B$1:$B$16305&amp;'[1]NBA-Data-1980-2019'!$A$1:$A$16305&amp;'[1]NBA-Data-1980-2019'!$D$1:$D$16305,'[1]NBA-Data-1980-2019'!$G$1:$G$16305,"",0)</f>
        <v>800000</v>
      </c>
      <c r="AH693" s="68" cm="1">
        <f t="array" ref="AH693">_xlfn.XLOOKUP($AE693&amp;$C693&amp;$D693,'[1]NBA-Data-1980-2019'!$B$1:$B$16305&amp;'[1]NBA-Data-1980-2019'!$A$1:$A$16305&amp;'[1]NBA-Data-1980-2019'!$D$1:$D$16305,'[1]NBA-Data-1980-2019'!$H$1:$H$16305,"",0)</f>
        <v>1918.8</v>
      </c>
      <c r="AI693" s="68" cm="1">
        <f t="array" ref="AI693">_xlfn.XLOOKUP($AE693&amp;$C693&amp;$D693,'[1]NBA-Data-1980-2019'!$B$1:$B$16305&amp;'[1]NBA-Data-1980-2019'!$A$1:$A$16305&amp;'[1]NBA-Data-1980-2019'!$D$1:$D$16305,'[1]NBA-Data-1980-2019'!$F$1:$F$16305,"",0)</f>
        <v>15.2</v>
      </c>
      <c r="AJ693" s="68">
        <f>IFERROR(($AH693/SUM(AH684:AH705))*$AI693,"")</f>
        <v>1.4918318388976126</v>
      </c>
    </row>
    <row r="694" spans="2:36" x14ac:dyDescent="0.2">
      <c r="B694" s="1" t="s">
        <v>189</v>
      </c>
      <c r="C694" s="1">
        <v>1996</v>
      </c>
      <c r="D694" s="1" t="s">
        <v>1078</v>
      </c>
      <c r="F694" s="2">
        <v>33</v>
      </c>
      <c r="G694" s="2" t="s">
        <v>1070</v>
      </c>
      <c r="H694" s="2" t="s">
        <v>570</v>
      </c>
      <c r="I694" s="4" t="s">
        <v>600</v>
      </c>
      <c r="J694" s="16">
        <f>_xlfn.XLOOKUP($I694,DASHBOARD!$I$2:$I$27,DASHBOARD!$J$2:$J$27,"",0)</f>
        <v>80</v>
      </c>
      <c r="K694" s="23">
        <f>J694/DASHBOARD!$C$3</f>
        <v>2.0320040640081283</v>
      </c>
      <c r="L694" s="2">
        <v>210</v>
      </c>
      <c r="M694" s="26">
        <f>L694/DASHBOARD!$C$4</f>
        <v>95.238095238095241</v>
      </c>
      <c r="N694" s="26">
        <f t="shared" si="78"/>
        <v>23.065430059523806</v>
      </c>
      <c r="O694" s="5">
        <v>24010</v>
      </c>
      <c r="P694" s="2" t="s">
        <v>557</v>
      </c>
      <c r="Q694" s="2" t="str">
        <f>_xlfn.XLOOKUP($P694,DASHBOARD!$L$2:$L$150,DASHBOARD!M$2:M$150,"",0)</f>
        <v>United States</v>
      </c>
      <c r="R694" s="2" t="str">
        <f>_xlfn.XLOOKUP($P694,DASHBOARD!$L$2:$L$150,DASHBOARD!N$2:N$150,"",0)</f>
        <v>North America</v>
      </c>
      <c r="S694" s="2" t="str">
        <f>_xlfn.XLOOKUP($P694,DASHBOARD!$L$2:$L$150,DASHBOARD!O$2:O$150,"",0)</f>
        <v>Americas</v>
      </c>
      <c r="T694" s="2">
        <v>8</v>
      </c>
      <c r="V694" s="2" t="s">
        <v>1071</v>
      </c>
      <c r="W694" s="2" t="s">
        <v>1071</v>
      </c>
      <c r="Y694" s="2" t="str">
        <f t="shared" si="79"/>
        <v/>
      </c>
      <c r="Z694" s="6">
        <f>_xlfn.XLOOKUP($G694,$AE$684:$AE$705,$AF$684:$AF$705,0,0)</f>
        <v>2925000</v>
      </c>
      <c r="AA694" s="43">
        <f>Z694/$AB$706</f>
        <v>0.1262027009535315</v>
      </c>
      <c r="AD694" s="1">
        <v>11</v>
      </c>
      <c r="AE694" s="2" t="s">
        <v>1062</v>
      </c>
      <c r="AF694" s="6">
        <v>627000</v>
      </c>
      <c r="AG694" s="6" cm="1">
        <f t="array" ref="AG694">_xlfn.XLOOKUP($AE694&amp;$C694&amp;$D694,'[1]NBA-Data-1980-2019'!$B$1:$B$16305&amp;'[1]NBA-Data-1980-2019'!$A$1:$A$16305&amp;'[1]NBA-Data-1980-2019'!$D$1:$D$16305,'[1]NBA-Data-1980-2019'!$G$1:$G$16305,"",0)</f>
        <v>627000</v>
      </c>
      <c r="AH694" s="68" cm="1">
        <f t="array" ref="AH694">_xlfn.XLOOKUP($AE694&amp;$C694&amp;$D694,'[1]NBA-Data-1980-2019'!$B$1:$B$16305&amp;'[1]NBA-Data-1980-2019'!$A$1:$A$16305&amp;'[1]NBA-Data-1980-2019'!$D$1:$D$16305,'[1]NBA-Data-1980-2019'!$H$1:$H$16305,"",0)</f>
        <v>547.19999999999993</v>
      </c>
      <c r="AI694" s="68" cm="1">
        <f t="array" ref="AI694">_xlfn.XLOOKUP($AE694&amp;$C694&amp;$D694,'[1]NBA-Data-1980-2019'!$B$1:$B$16305&amp;'[1]NBA-Data-1980-2019'!$A$1:$A$16305&amp;'[1]NBA-Data-1980-2019'!$D$1:$D$16305,'[1]NBA-Data-1980-2019'!$F$1:$F$16305,"",0)</f>
        <v>7.9</v>
      </c>
      <c r="AJ694" s="68">
        <f>IFERROR(($AH694/SUM(AH684:AH705))*$AI694,"")</f>
        <v>0.22111578850452418</v>
      </c>
    </row>
    <row r="695" spans="2:36" x14ac:dyDescent="0.2">
      <c r="B695" s="1" t="s">
        <v>189</v>
      </c>
      <c r="C695" s="1">
        <v>1996</v>
      </c>
      <c r="D695" s="1" t="s">
        <v>1078</v>
      </c>
      <c r="F695" s="2">
        <v>91</v>
      </c>
      <c r="G695" s="2" t="s">
        <v>1072</v>
      </c>
      <c r="H695" s="2" t="s">
        <v>566</v>
      </c>
      <c r="I695" s="4" t="s">
        <v>604</v>
      </c>
      <c r="J695" s="16">
        <f>_xlfn.XLOOKUP($I695,DASHBOARD!$I$2:$I$27,DASHBOARD!$J$2:$J$27,"",0)</f>
        <v>79</v>
      </c>
      <c r="K695" s="23">
        <f>J695/DASHBOARD!$C$3</f>
        <v>2.0066040132080265</v>
      </c>
      <c r="L695" s="2">
        <v>210</v>
      </c>
      <c r="M695" s="26">
        <f>L695/DASHBOARD!$C$4</f>
        <v>95.238095238095241</v>
      </c>
      <c r="N695" s="26">
        <f t="shared" si="78"/>
        <v>23.653060788487799</v>
      </c>
      <c r="O695" s="5">
        <v>22414</v>
      </c>
      <c r="P695" s="2" t="s">
        <v>557</v>
      </c>
      <c r="Q695" s="2" t="str">
        <f>_xlfn.XLOOKUP($P695,DASHBOARD!$L$2:$L$150,DASHBOARD!M$2:M$150,"",0)</f>
        <v>United States</v>
      </c>
      <c r="R695" s="2" t="str">
        <f>_xlfn.XLOOKUP($P695,DASHBOARD!$L$2:$L$150,DASHBOARD!N$2:N$150,"",0)</f>
        <v>North America</v>
      </c>
      <c r="S695" s="2" t="str">
        <f>_xlfn.XLOOKUP($P695,DASHBOARD!$L$2:$L$150,DASHBOARD!O$2:O$150,"",0)</f>
        <v>Americas</v>
      </c>
      <c r="T695" s="2">
        <v>9</v>
      </c>
      <c r="V695" s="2" t="s">
        <v>1073</v>
      </c>
      <c r="W695" s="2" t="s">
        <v>1073</v>
      </c>
      <c r="Y695" s="2" t="str">
        <f t="shared" si="79"/>
        <v/>
      </c>
      <c r="Z695" s="6">
        <f>_xlfn.XLOOKUP($G695,$AE$684:$AE$705,$AF$684:$AF$705,0,0)</f>
        <v>2500000</v>
      </c>
      <c r="AA695" s="43">
        <f>Z695/$AB$706</f>
        <v>0.10786555637053975</v>
      </c>
      <c r="AD695" s="1">
        <v>12</v>
      </c>
      <c r="AE695" s="2" t="s">
        <v>1060</v>
      </c>
      <c r="AF695" s="6">
        <v>300000</v>
      </c>
      <c r="AG695" s="6" cm="1">
        <f t="array" ref="AG695">_xlfn.XLOOKUP($AE695&amp;$C695&amp;$D695,'[1]NBA-Data-1980-2019'!$B$1:$B$16305&amp;'[1]NBA-Data-1980-2019'!$A$1:$A$16305&amp;'[1]NBA-Data-1980-2019'!$D$1:$D$16305,'[1]NBA-Data-1980-2019'!$G$1:$G$16305,"",0)</f>
        <v>300000</v>
      </c>
      <c r="AH695" s="68" cm="1">
        <f t="array" ref="AH695">_xlfn.XLOOKUP($AE695&amp;$C695&amp;$D695,'[1]NBA-Data-1980-2019'!$B$1:$B$16305&amp;'[1]NBA-Data-1980-2019'!$A$1:$A$16305&amp;'[1]NBA-Data-1980-2019'!$D$1:$D$16305,'[1]NBA-Data-1980-2019'!$H$1:$H$16305,"",0)</f>
        <v>740</v>
      </c>
      <c r="AI695" s="68" cm="1">
        <f t="array" ref="AI695">_xlfn.XLOOKUP($AE695&amp;$C695&amp;$D695,'[1]NBA-Data-1980-2019'!$B$1:$B$16305&amp;'[1]NBA-Data-1980-2019'!$A$1:$A$16305&amp;'[1]NBA-Data-1980-2019'!$D$1:$D$16305,'[1]NBA-Data-1980-2019'!$F$1:$F$16305,"",0)</f>
        <v>14.1</v>
      </c>
      <c r="AJ695" s="68">
        <f>IFERROR(($AH695/SUM(AH684:AH705))*$AI695,"")</f>
        <v>0.53370025012403899</v>
      </c>
    </row>
    <row r="696" spans="2:36" x14ac:dyDescent="0.2">
      <c r="B696" s="1" t="s">
        <v>189</v>
      </c>
      <c r="C696" s="1">
        <v>1996</v>
      </c>
      <c r="D696" s="1" t="s">
        <v>1078</v>
      </c>
      <c r="F696" s="2">
        <v>22</v>
      </c>
      <c r="G696" s="2" t="s">
        <v>1037</v>
      </c>
      <c r="H696" s="2" t="s">
        <v>566</v>
      </c>
      <c r="I696" s="4" t="s">
        <v>1149</v>
      </c>
      <c r="J696" s="16">
        <f>_xlfn.XLOOKUP($I696,DASHBOARD!$I$2:$I$27,DASHBOARD!$J$2:$J$27,"",0)</f>
        <v>83</v>
      </c>
      <c r="K696" s="23">
        <f>J696/DASHBOARD!$C$3</f>
        <v>2.1082042164084331</v>
      </c>
      <c r="L696" s="2">
        <v>230</v>
      </c>
      <c r="M696" s="26">
        <f>L696/DASHBOARD!$C$4</f>
        <v>104.30839002267574</v>
      </c>
      <c r="N696" s="26">
        <f t="shared" si="78"/>
        <v>23.468962284676774</v>
      </c>
      <c r="O696" s="5">
        <v>23513</v>
      </c>
      <c r="P696" s="2" t="s">
        <v>557</v>
      </c>
      <c r="Q696" s="2" t="str">
        <f>_xlfn.XLOOKUP($P696,DASHBOARD!$L$2:$L$150,DASHBOARD!M$2:M$150,"",0)</f>
        <v>United States</v>
      </c>
      <c r="R696" s="2" t="str">
        <f>_xlfn.XLOOKUP($P696,DASHBOARD!$L$2:$L$150,DASHBOARD!N$2:N$150,"",0)</f>
        <v>North America</v>
      </c>
      <c r="S696" s="2" t="str">
        <f>_xlfn.XLOOKUP($P696,DASHBOARD!$L$2:$L$150,DASHBOARD!O$2:O$150,"",0)</f>
        <v>Americas</v>
      </c>
      <c r="T696" s="2">
        <v>9</v>
      </c>
      <c r="V696" s="2" t="s">
        <v>767</v>
      </c>
      <c r="W696" s="2" t="s">
        <v>767</v>
      </c>
      <c r="Y696" s="2" t="str">
        <f t="shared" si="79"/>
        <v/>
      </c>
      <c r="Z696" s="6">
        <f>_xlfn.XLOOKUP($G696,$AE$684:$AE$705,$AF$684:$AF$705,0,0)</f>
        <v>0</v>
      </c>
      <c r="AA696" s="43">
        <f>Z696/$AB$706</f>
        <v>0</v>
      </c>
      <c r="AD696" s="1">
        <v>13</v>
      </c>
      <c r="AE696" s="2" t="s">
        <v>1084</v>
      </c>
      <c r="AF696" s="6">
        <v>225000</v>
      </c>
      <c r="AG696" s="6" cm="1">
        <f t="array" ref="AG696">_xlfn.XLOOKUP($AE696&amp;$C696&amp;$D696,'[1]NBA-Data-1980-2019'!$B$1:$B$16305&amp;'[1]NBA-Data-1980-2019'!$A$1:$A$16305&amp;'[1]NBA-Data-1980-2019'!$D$1:$D$16305,'[1]NBA-Data-1980-2019'!$G$1:$G$16305,"",0)</f>
        <v>225000</v>
      </c>
      <c r="AH696" s="68" cm="1">
        <f t="array" ref="AH696">_xlfn.XLOOKUP($AE696&amp;$C696&amp;$D696,'[1]NBA-Data-1980-2019'!$B$1:$B$16305&amp;'[1]NBA-Data-1980-2019'!$A$1:$A$16305&amp;'[1]NBA-Data-1980-2019'!$D$1:$D$16305,'[1]NBA-Data-1980-2019'!$H$1:$H$16305,"",0)</f>
        <v>274.40000000000003</v>
      </c>
      <c r="AI696" s="68" cm="1">
        <f t="array" ref="AI696">_xlfn.XLOOKUP($AE696&amp;$C696&amp;$D696,'[1]NBA-Data-1980-2019'!$B$1:$B$16305&amp;'[1]NBA-Data-1980-2019'!$A$1:$A$16305&amp;'[1]NBA-Data-1980-2019'!$D$1:$D$16305,'[1]NBA-Data-1980-2019'!$F$1:$F$16305,"",0)</f>
        <v>3.5</v>
      </c>
      <c r="AJ696" s="68">
        <f>IFERROR(($AH696/SUM(AH684:AH705))*$AI696,"")</f>
        <v>4.9124565863439433E-2</v>
      </c>
    </row>
    <row r="697" spans="2:36" x14ac:dyDescent="0.2">
      <c r="B697" s="1" t="s">
        <v>189</v>
      </c>
      <c r="C697" s="1">
        <v>1996</v>
      </c>
      <c r="D697" s="1" t="s">
        <v>1078</v>
      </c>
      <c r="F697" s="2">
        <v>8</v>
      </c>
      <c r="G697" s="2" t="s">
        <v>1074</v>
      </c>
      <c r="H697" s="2" t="s">
        <v>566</v>
      </c>
      <c r="I697" s="4" t="s">
        <v>602</v>
      </c>
      <c r="J697" s="16">
        <f>_xlfn.XLOOKUP($I697,DASHBOARD!$I$2:$I$27,DASHBOARD!$J$2:$J$27,"",0)</f>
        <v>81</v>
      </c>
      <c r="K697" s="23">
        <f>J697/DASHBOARD!$C$3</f>
        <v>2.0574041148082296</v>
      </c>
      <c r="L697" s="2">
        <v>248</v>
      </c>
      <c r="M697" s="26">
        <f>L697/DASHBOARD!$C$4</f>
        <v>112.47165532879818</v>
      </c>
      <c r="N697" s="26">
        <f t="shared" si="78"/>
        <v>26.570754015775897</v>
      </c>
      <c r="O697" s="5">
        <v>26395</v>
      </c>
      <c r="P697" s="2" t="s">
        <v>557</v>
      </c>
      <c r="Q697" s="2" t="str">
        <f>_xlfn.XLOOKUP($P697,DASHBOARD!$L$2:$L$150,DASHBOARD!M$2:M$150,"",0)</f>
        <v>United States</v>
      </c>
      <c r="R697" s="2" t="str">
        <f>_xlfn.XLOOKUP($P697,DASHBOARD!$L$2:$L$150,DASHBOARD!N$2:N$150,"",0)</f>
        <v>North America</v>
      </c>
      <c r="S697" s="2" t="str">
        <f>_xlfn.XLOOKUP($P697,DASHBOARD!$L$2:$L$150,DASHBOARD!O$2:O$150,"",0)</f>
        <v>Americas</v>
      </c>
      <c r="T697" s="2">
        <v>1</v>
      </c>
      <c r="V697" s="2" t="s">
        <v>1075</v>
      </c>
      <c r="W697" s="2" t="s">
        <v>1075</v>
      </c>
      <c r="Y697" s="2" t="str">
        <f t="shared" si="79"/>
        <v/>
      </c>
      <c r="Z697" s="6">
        <f>_xlfn.XLOOKUP($G697,$AE$684:$AE$705,$AF$684:$AF$705,0,0)</f>
        <v>845000</v>
      </c>
      <c r="AA697" s="43">
        <f>Z697/$AB$706</f>
        <v>3.645855805324244E-2</v>
      </c>
      <c r="AD697" s="1">
        <v>14</v>
      </c>
      <c r="AE697" s="2" t="s">
        <v>1085</v>
      </c>
      <c r="AF697" s="6">
        <v>225000</v>
      </c>
      <c r="AG697" s="6" cm="1">
        <f t="array" ref="AG697">_xlfn.XLOOKUP($AE697&amp;$C697&amp;$D697,'[1]NBA-Data-1980-2019'!$B$1:$B$16305&amp;'[1]NBA-Data-1980-2019'!$A$1:$A$16305&amp;'[1]NBA-Data-1980-2019'!$D$1:$D$16305,'[1]NBA-Data-1980-2019'!$G$1:$G$16305,"",0)</f>
        <v>225000</v>
      </c>
      <c r="AH697" s="68" cm="1">
        <f t="array" ref="AH697">_xlfn.XLOOKUP($AE697&amp;$C697&amp;$D697,'[1]NBA-Data-1980-2019'!$B$1:$B$16305&amp;'[1]NBA-Data-1980-2019'!$A$1:$A$16305&amp;'[1]NBA-Data-1980-2019'!$D$1:$D$16305,'[1]NBA-Data-1980-2019'!$H$1:$H$16305,"",0)</f>
        <v>7</v>
      </c>
      <c r="AI697" s="68" cm="1">
        <f t="array" ref="AI697">_xlfn.XLOOKUP($AE697&amp;$C697&amp;$D697,'[1]NBA-Data-1980-2019'!$B$1:$B$16305&amp;'[1]NBA-Data-1980-2019'!$A$1:$A$16305&amp;'[1]NBA-Data-1980-2019'!$D$1:$D$16305,'[1]NBA-Data-1980-2019'!$F$1:$F$16305,"",0)</f>
        <v>1.8</v>
      </c>
      <c r="AJ697" s="68">
        <f>IFERROR(($AH697/SUM(AH684:AH705))*$AI697,"")</f>
        <v>6.444913888789429E-4</v>
      </c>
    </row>
    <row r="698" spans="2:36" x14ac:dyDescent="0.2">
      <c r="B698" s="1" t="s">
        <v>189</v>
      </c>
      <c r="C698" s="1">
        <v>1996</v>
      </c>
      <c r="D698" s="1" t="s">
        <v>1078</v>
      </c>
      <c r="F698" s="2">
        <v>34</v>
      </c>
      <c r="G698" s="2" t="s">
        <v>1077</v>
      </c>
      <c r="H698" s="2" t="s">
        <v>552</v>
      </c>
      <c r="I698" s="4" t="s">
        <v>1151</v>
      </c>
      <c r="J698" s="16">
        <f>_xlfn.XLOOKUP($I698,DASHBOARD!$I$2:$I$27,DASHBOARD!$J$2:$J$27,"",0)</f>
        <v>85</v>
      </c>
      <c r="K698" s="23">
        <f>J698/DASHBOARD!$C$3</f>
        <v>2.1590043180086362</v>
      </c>
      <c r="L698" s="2">
        <v>245</v>
      </c>
      <c r="M698" s="26">
        <f>L698/DASHBOARD!$C$4</f>
        <v>111.11111111111111</v>
      </c>
      <c r="N698" s="26">
        <f t="shared" si="78"/>
        <v>23.836938100730482</v>
      </c>
      <c r="O698" s="5">
        <v>23127</v>
      </c>
      <c r="P698" s="2" t="s">
        <v>593</v>
      </c>
      <c r="Q698" s="2" t="str">
        <f>_xlfn.XLOOKUP($P698,DASHBOARD!$L$2:$L$150,DASHBOARD!M$2:M$150,"",0)</f>
        <v>Canada</v>
      </c>
      <c r="R698" s="2" t="str">
        <f>_xlfn.XLOOKUP($P698,DASHBOARD!$L$2:$L$150,DASHBOARD!N$2:N$150,"",0)</f>
        <v>North America</v>
      </c>
      <c r="S698" s="2" t="str">
        <f>_xlfn.XLOOKUP($P698,DASHBOARD!$L$2:$L$150,DASHBOARD!O$2:O$150,"",0)</f>
        <v>Americas</v>
      </c>
      <c r="T698" s="2">
        <v>8</v>
      </c>
      <c r="V698" s="2" t="s">
        <v>888</v>
      </c>
      <c r="W698" s="2" t="s">
        <v>888</v>
      </c>
      <c r="Y698" s="2" t="str">
        <f t="shared" si="79"/>
        <v/>
      </c>
      <c r="Z698" s="6">
        <f>_xlfn.XLOOKUP($G698,$AE$684:$AE$705,$AF$684:$AF$705,0,0)</f>
        <v>1000000</v>
      </c>
      <c r="AA698" s="43">
        <f>Z698/$AB$706</f>
        <v>4.3146222548215901E-2</v>
      </c>
      <c r="AD698" s="1">
        <v>15</v>
      </c>
      <c r="AF698" s="6"/>
      <c r="AG698" s="6" t="str" cm="1">
        <f t="array" ref="AG698">_xlfn.XLOOKUP($AE698&amp;$C698&amp;$D698,'[1]NBA-Data-1980-2019'!$B$1:$B$16305&amp;'[1]NBA-Data-1980-2019'!$A$1:$A$16305&amp;'[1]NBA-Data-1980-2019'!$D$1:$D$16305,'[1]NBA-Data-1980-2019'!$G$1:$G$16305,"",0)</f>
        <v/>
      </c>
      <c r="AH698" s="68" t="str" cm="1">
        <f t="array" ref="AH698">_xlfn.XLOOKUP($AE698&amp;$C698&amp;$D698,'[1]NBA-Data-1980-2019'!$B$1:$B$16305&amp;'[1]NBA-Data-1980-2019'!$A$1:$A$16305&amp;'[1]NBA-Data-1980-2019'!$D$1:$D$16305,'[1]NBA-Data-1980-2019'!$H$1:$H$16305,"",0)</f>
        <v/>
      </c>
      <c r="AI698" s="68" t="str" cm="1">
        <f t="array" ref="AI698">_xlfn.XLOOKUP($AE698&amp;$C698&amp;$D698,'[1]NBA-Data-1980-2019'!$B$1:$B$16305&amp;'[1]NBA-Data-1980-2019'!$A$1:$A$16305&amp;'[1]NBA-Data-1980-2019'!$D$1:$D$16305,'[1]NBA-Data-1980-2019'!$F$1:$F$16305,"",0)</f>
        <v/>
      </c>
      <c r="AJ698" s="68" t="str">
        <f>IFERROR(($AH698/SUM(AH684:AH705))*$AI698,"")</f>
        <v/>
      </c>
    </row>
    <row r="699" spans="2:36" x14ac:dyDescent="0.2">
      <c r="B699" s="1" t="s">
        <v>189</v>
      </c>
      <c r="C699" s="1">
        <v>1996</v>
      </c>
      <c r="D699" s="1" t="s">
        <v>1078</v>
      </c>
      <c r="I699" s="4"/>
      <c r="O699" s="5"/>
      <c r="Y699" s="2" t="str">
        <f t="shared" si="79"/>
        <v/>
      </c>
      <c r="Z699" s="6">
        <f>_xlfn.XLOOKUP($G699,$AE$684:$AE$705,$AF$684:$AF$705,0,0)</f>
        <v>0</v>
      </c>
      <c r="AA699" s="43">
        <f>Z699/$AB$706</f>
        <v>0</v>
      </c>
      <c r="AD699" s="1">
        <v>16</v>
      </c>
      <c r="AF699" s="6"/>
      <c r="AG699" s="6" t="str" cm="1">
        <f t="array" ref="AG699">_xlfn.XLOOKUP($AE699&amp;$C699&amp;$D699,'[1]NBA-Data-1980-2019'!$B$1:$B$16305&amp;'[1]NBA-Data-1980-2019'!$A$1:$A$16305&amp;'[1]NBA-Data-1980-2019'!$D$1:$D$16305,'[1]NBA-Data-1980-2019'!$G$1:$G$16305,"",0)</f>
        <v/>
      </c>
      <c r="AH699" s="68" t="str" cm="1">
        <f t="array" ref="AH699">_xlfn.XLOOKUP($AE699&amp;$C699&amp;$D699,'[1]NBA-Data-1980-2019'!$B$1:$B$16305&amp;'[1]NBA-Data-1980-2019'!$A$1:$A$16305&amp;'[1]NBA-Data-1980-2019'!$D$1:$D$16305,'[1]NBA-Data-1980-2019'!$H$1:$H$16305,"",0)</f>
        <v/>
      </c>
      <c r="AI699" s="68" t="str" cm="1">
        <f t="array" ref="AI699">_xlfn.XLOOKUP($AE699&amp;$C699&amp;$D699,'[1]NBA-Data-1980-2019'!$B$1:$B$16305&amp;'[1]NBA-Data-1980-2019'!$A$1:$A$16305&amp;'[1]NBA-Data-1980-2019'!$D$1:$D$16305,'[1]NBA-Data-1980-2019'!$F$1:$F$16305,"",0)</f>
        <v/>
      </c>
      <c r="AJ699" s="68" t="str">
        <f>IFERROR(($AH699/SUM(AH684:AH705))*$AI699,"")</f>
        <v/>
      </c>
    </row>
    <row r="700" spans="2:36" x14ac:dyDescent="0.2">
      <c r="B700" s="1" t="s">
        <v>189</v>
      </c>
      <c r="C700" s="1">
        <v>1996</v>
      </c>
      <c r="D700" s="1" t="s">
        <v>1078</v>
      </c>
      <c r="I700" s="4"/>
      <c r="O700" s="5"/>
      <c r="Y700" s="2" t="str">
        <f t="shared" si="79"/>
        <v/>
      </c>
      <c r="Z700" s="6">
        <f>_xlfn.XLOOKUP($G700,$AE$684:$AE$705,$AF$684:$AF$705,0,0)</f>
        <v>0</v>
      </c>
      <c r="AA700" s="43">
        <f>Z700/$AB$706</f>
        <v>0</v>
      </c>
      <c r="AF700" s="6"/>
      <c r="AG700" s="6" t="str" cm="1">
        <f t="array" ref="AG700">_xlfn.XLOOKUP($AE700&amp;$C700&amp;$D700,'[1]NBA-Data-1980-2019'!$B$1:$B$16305&amp;'[1]NBA-Data-1980-2019'!$A$1:$A$16305&amp;'[1]NBA-Data-1980-2019'!$D$1:$D$16305,'[1]NBA-Data-1980-2019'!$G$1:$G$16305,"",0)</f>
        <v/>
      </c>
      <c r="AH700" s="68" t="str" cm="1">
        <f t="array" ref="AH700">_xlfn.XLOOKUP($AE700&amp;$C700&amp;$D700,'[1]NBA-Data-1980-2019'!$B$1:$B$16305&amp;'[1]NBA-Data-1980-2019'!$A$1:$A$16305&amp;'[1]NBA-Data-1980-2019'!$D$1:$D$16305,'[1]NBA-Data-1980-2019'!$H$1:$H$16305,"",0)</f>
        <v/>
      </c>
      <c r="AI700" s="68" t="str" cm="1">
        <f t="array" ref="AI700">_xlfn.XLOOKUP($AE700&amp;$C700&amp;$D700,'[1]NBA-Data-1980-2019'!$B$1:$B$16305&amp;'[1]NBA-Data-1980-2019'!$A$1:$A$16305&amp;'[1]NBA-Data-1980-2019'!$D$1:$D$16305,'[1]NBA-Data-1980-2019'!$F$1:$F$16305,"",0)</f>
        <v/>
      </c>
      <c r="AJ700" s="68" t="str">
        <f>IFERROR(($AH700/SUM(AH684:AH705))*$AI700,"")</f>
        <v/>
      </c>
    </row>
    <row r="701" spans="2:36" x14ac:dyDescent="0.2">
      <c r="B701" s="1" t="s">
        <v>189</v>
      </c>
      <c r="C701" s="1">
        <v>1996</v>
      </c>
      <c r="D701" s="1" t="s">
        <v>1078</v>
      </c>
      <c r="I701" s="4"/>
      <c r="O701" s="5"/>
      <c r="Y701" s="2" t="str">
        <f t="shared" si="79"/>
        <v/>
      </c>
      <c r="Z701" s="6">
        <f>_xlfn.XLOOKUP($G701,$AE$684:$AE$705,$AF$684:$AF$705,0,0)</f>
        <v>0</v>
      </c>
      <c r="AA701" s="43">
        <f>Z701/$AB$706</f>
        <v>0</v>
      </c>
      <c r="AD701" s="1">
        <v>18</v>
      </c>
      <c r="AF701" s="6"/>
      <c r="AG701" s="6" t="str" cm="1">
        <f t="array" ref="AG701">_xlfn.XLOOKUP($AE701&amp;$C701&amp;$D701,'[1]NBA-Data-1980-2019'!$B$1:$B$16305&amp;'[1]NBA-Data-1980-2019'!$A$1:$A$16305&amp;'[1]NBA-Data-1980-2019'!$D$1:$D$16305,'[1]NBA-Data-1980-2019'!$G$1:$G$16305,"",0)</f>
        <v/>
      </c>
      <c r="AH701" s="68" t="str" cm="1">
        <f t="array" ref="AH701">_xlfn.XLOOKUP($AE701&amp;$C701&amp;$D701,'[1]NBA-Data-1980-2019'!$B$1:$B$16305&amp;'[1]NBA-Data-1980-2019'!$A$1:$A$16305&amp;'[1]NBA-Data-1980-2019'!$D$1:$D$16305,'[1]NBA-Data-1980-2019'!$H$1:$H$16305,"",0)</f>
        <v/>
      </c>
      <c r="AI701" s="68" t="str" cm="1">
        <f t="array" ref="AI701">_xlfn.XLOOKUP($AE701&amp;$C701&amp;$D701,'[1]NBA-Data-1980-2019'!$B$1:$B$16305&amp;'[1]NBA-Data-1980-2019'!$A$1:$A$16305&amp;'[1]NBA-Data-1980-2019'!$D$1:$D$16305,'[1]NBA-Data-1980-2019'!$F$1:$F$16305,"",0)</f>
        <v/>
      </c>
      <c r="AJ701" s="68" t="str">
        <f>IFERROR(($AH701/SUM(AH684:AH705))*$AI701,"")</f>
        <v/>
      </c>
    </row>
    <row r="702" spans="2:36" x14ac:dyDescent="0.2">
      <c r="B702" s="1" t="s">
        <v>189</v>
      </c>
      <c r="C702" s="1">
        <v>1996</v>
      </c>
      <c r="D702" s="1" t="s">
        <v>1078</v>
      </c>
      <c r="I702" s="4"/>
      <c r="O702" s="5"/>
      <c r="Y702" s="2" t="str">
        <f t="shared" si="79"/>
        <v/>
      </c>
      <c r="Z702" s="6">
        <f>_xlfn.XLOOKUP($G702,$AE$684:$AE$705,$AF$684:$AF$705,0,0)</f>
        <v>0</v>
      </c>
      <c r="AA702" s="43">
        <f>Z702/$AB$706</f>
        <v>0</v>
      </c>
      <c r="AD702" s="1">
        <v>19</v>
      </c>
      <c r="AF702" s="6"/>
      <c r="AG702" s="6" t="str" cm="1">
        <f t="array" ref="AG702">_xlfn.XLOOKUP($AE702&amp;$C702&amp;$D702,'[1]NBA-Data-1980-2019'!$B$1:$B$16305&amp;'[1]NBA-Data-1980-2019'!$A$1:$A$16305&amp;'[1]NBA-Data-1980-2019'!$D$1:$D$16305,'[1]NBA-Data-1980-2019'!$G$1:$G$16305,"",0)</f>
        <v/>
      </c>
      <c r="AH702" s="68" t="str" cm="1">
        <f t="array" ref="AH702">_xlfn.XLOOKUP($AE702&amp;$C702&amp;$D702,'[1]NBA-Data-1980-2019'!$B$1:$B$16305&amp;'[1]NBA-Data-1980-2019'!$A$1:$A$16305&amp;'[1]NBA-Data-1980-2019'!$D$1:$D$16305,'[1]NBA-Data-1980-2019'!$H$1:$H$16305,"",0)</f>
        <v/>
      </c>
      <c r="AI702" s="68" t="str" cm="1">
        <f t="array" ref="AI702">_xlfn.XLOOKUP($AE702&amp;$C702&amp;$D702,'[1]NBA-Data-1980-2019'!$B$1:$B$16305&amp;'[1]NBA-Data-1980-2019'!$A$1:$A$16305&amp;'[1]NBA-Data-1980-2019'!$D$1:$D$16305,'[1]NBA-Data-1980-2019'!$F$1:$F$16305,"",0)</f>
        <v/>
      </c>
      <c r="AJ702" s="68" t="str">
        <f>IFERROR(($AH702/SUM(AH684:AH705))*$AI702,"")</f>
        <v/>
      </c>
    </row>
    <row r="703" spans="2:36" x14ac:dyDescent="0.2">
      <c r="B703" s="1" t="s">
        <v>189</v>
      </c>
      <c r="C703" s="1">
        <v>1996</v>
      </c>
      <c r="D703" s="1" t="s">
        <v>1078</v>
      </c>
      <c r="I703" s="4"/>
      <c r="O703" s="5"/>
      <c r="Y703" s="2" t="str">
        <f t="shared" si="79"/>
        <v/>
      </c>
      <c r="Z703" s="6">
        <f>_xlfn.XLOOKUP($G703,$AE$684:$AE$705,$AF$684:$AF$705,0,0)</f>
        <v>0</v>
      </c>
      <c r="AA703" s="43">
        <f>Z703/$AB$706</f>
        <v>0</v>
      </c>
      <c r="AD703" s="1">
        <v>20</v>
      </c>
      <c r="AF703" s="6"/>
      <c r="AG703" s="6" t="str" cm="1">
        <f t="array" ref="AG703">_xlfn.XLOOKUP($AE703&amp;$C703&amp;$D703,'[1]NBA-Data-1980-2019'!$B$1:$B$16305&amp;'[1]NBA-Data-1980-2019'!$A$1:$A$16305&amp;'[1]NBA-Data-1980-2019'!$D$1:$D$16305,'[1]NBA-Data-1980-2019'!$G$1:$G$16305,"",0)</f>
        <v/>
      </c>
      <c r="AH703" s="68" t="str" cm="1">
        <f t="array" ref="AH703">_xlfn.XLOOKUP($AE703&amp;$C703&amp;$D703,'[1]NBA-Data-1980-2019'!$B$1:$B$16305&amp;'[1]NBA-Data-1980-2019'!$A$1:$A$16305&amp;'[1]NBA-Data-1980-2019'!$D$1:$D$16305,'[1]NBA-Data-1980-2019'!$H$1:$H$16305,"",0)</f>
        <v/>
      </c>
      <c r="AI703" s="68" t="str" cm="1">
        <f t="array" ref="AI703">_xlfn.XLOOKUP($AE703&amp;$C703&amp;$D703,'[1]NBA-Data-1980-2019'!$B$1:$B$16305&amp;'[1]NBA-Data-1980-2019'!$A$1:$A$16305&amp;'[1]NBA-Data-1980-2019'!$D$1:$D$16305,'[1]NBA-Data-1980-2019'!$F$1:$F$16305,"",0)</f>
        <v/>
      </c>
      <c r="AJ703" s="68" t="str">
        <f>IFERROR(($AH703/SUM(AH684:AH705))*$AI703,"")</f>
        <v/>
      </c>
    </row>
    <row r="704" spans="2:36" x14ac:dyDescent="0.2">
      <c r="B704" s="1" t="s">
        <v>189</v>
      </c>
      <c r="C704" s="1">
        <v>1996</v>
      </c>
      <c r="D704" s="1" t="s">
        <v>1078</v>
      </c>
      <c r="I704" s="4"/>
      <c r="O704" s="5"/>
      <c r="Y704" s="2" t="str">
        <f t="shared" si="79"/>
        <v/>
      </c>
      <c r="Z704" s="6">
        <f>_xlfn.XLOOKUP($G704,$AE$684:$AE$705,$AF$684:$AF$705,0,0)</f>
        <v>0</v>
      </c>
      <c r="AA704" s="43">
        <f>Z704/$AB$706</f>
        <v>0</v>
      </c>
      <c r="AD704" s="1">
        <v>21</v>
      </c>
      <c r="AG704" s="6" t="str" cm="1">
        <f t="array" ref="AG704">_xlfn.XLOOKUP($AE704&amp;$C704&amp;$D704,'[1]NBA-Data-1980-2019'!$B$1:$B$16305&amp;'[1]NBA-Data-1980-2019'!$A$1:$A$16305&amp;'[1]NBA-Data-1980-2019'!$D$1:$D$16305,'[1]NBA-Data-1980-2019'!$G$1:$G$16305,"",0)</f>
        <v/>
      </c>
      <c r="AH704" s="68" t="str" cm="1">
        <f t="array" ref="AH704">_xlfn.XLOOKUP($AE704&amp;$C704&amp;$D704,'[1]NBA-Data-1980-2019'!$B$1:$B$16305&amp;'[1]NBA-Data-1980-2019'!$A$1:$A$16305&amp;'[1]NBA-Data-1980-2019'!$D$1:$D$16305,'[1]NBA-Data-1980-2019'!$H$1:$H$16305,"",0)</f>
        <v/>
      </c>
      <c r="AI704" s="68" t="str" cm="1">
        <f t="array" ref="AI704">_xlfn.XLOOKUP($AE704&amp;$C704&amp;$D704,'[1]NBA-Data-1980-2019'!$B$1:$B$16305&amp;'[1]NBA-Data-1980-2019'!$A$1:$A$16305&amp;'[1]NBA-Data-1980-2019'!$D$1:$D$16305,'[1]NBA-Data-1980-2019'!$F$1:$F$16305,"",0)</f>
        <v/>
      </c>
      <c r="AJ704" s="68" t="str">
        <f>IFERROR(($AH704/SUM(AH684:AH705))*$AI704,"")</f>
        <v/>
      </c>
    </row>
    <row r="705" spans="1:36" x14ac:dyDescent="0.2">
      <c r="B705" s="1" t="s">
        <v>189</v>
      </c>
      <c r="C705" s="1">
        <v>1996</v>
      </c>
      <c r="D705" s="1" t="s">
        <v>1078</v>
      </c>
      <c r="I705" s="4"/>
      <c r="O705" s="5"/>
      <c r="Y705" s="2" t="str">
        <f t="shared" si="79"/>
        <v/>
      </c>
      <c r="Z705" s="6">
        <f>_xlfn.XLOOKUP($G705,$AE$684:$AE$705,$AF$684:$AF$705,0,0)</f>
        <v>0</v>
      </c>
      <c r="AA705" s="43">
        <f>Z705/$AB$706</f>
        <v>0</v>
      </c>
      <c r="AD705" s="1">
        <v>22</v>
      </c>
      <c r="AG705" s="6" t="str" cm="1">
        <f t="array" ref="AG705">_xlfn.XLOOKUP($AE705&amp;$C705&amp;$D705,'[1]NBA-Data-1980-2019'!$B$1:$B$16305&amp;'[1]NBA-Data-1980-2019'!$A$1:$A$16305&amp;'[1]NBA-Data-1980-2019'!$D$1:$D$16305,'[1]NBA-Data-1980-2019'!$G$1:$G$16305,"",0)</f>
        <v/>
      </c>
      <c r="AH705" s="68" t="str" cm="1">
        <f t="array" ref="AH705">_xlfn.XLOOKUP($AE705&amp;$C705&amp;$D705,'[1]NBA-Data-1980-2019'!$B$1:$B$16305&amp;'[1]NBA-Data-1980-2019'!$A$1:$A$16305&amp;'[1]NBA-Data-1980-2019'!$D$1:$D$16305,'[1]NBA-Data-1980-2019'!$H$1:$H$16305,"",0)</f>
        <v/>
      </c>
      <c r="AI705" s="68" t="str" cm="1">
        <f t="array" ref="AI705">_xlfn.XLOOKUP($AE705&amp;$C705&amp;$D705,'[1]NBA-Data-1980-2019'!$B$1:$B$16305&amp;'[1]NBA-Data-1980-2019'!$A$1:$A$16305&amp;'[1]NBA-Data-1980-2019'!$D$1:$D$16305,'[1]NBA-Data-1980-2019'!$F$1:$F$16305,"",0)</f>
        <v/>
      </c>
      <c r="AJ705" s="68" t="str">
        <f>IFERROR(($AH705/SUM(AH684:AH705))*$AI705,"")</f>
        <v/>
      </c>
    </row>
    <row r="706" spans="1:36" x14ac:dyDescent="0.2">
      <c r="B706" s="1" t="s">
        <v>189</v>
      </c>
      <c r="C706" s="1">
        <v>1996</v>
      </c>
      <c r="D706" s="1" t="s">
        <v>1078</v>
      </c>
      <c r="E706" s="1"/>
      <c r="F706" s="1"/>
      <c r="G706" s="1"/>
      <c r="H706" s="1"/>
      <c r="I706" s="1"/>
      <c r="J706" s="36"/>
      <c r="K706" s="36"/>
      <c r="L706" s="1"/>
      <c r="M706" s="1"/>
      <c r="N706" s="1"/>
      <c r="O706" s="1"/>
      <c r="P706" s="1"/>
      <c r="Q706" s="1"/>
      <c r="R706" s="1"/>
      <c r="S706" s="1"/>
      <c r="T706" s="1"/>
      <c r="U706" s="1"/>
      <c r="V706" s="1"/>
      <c r="W706" s="1"/>
      <c r="X706" s="1"/>
      <c r="Y706" s="1"/>
      <c r="AA706" s="41">
        <f>SUM(AA684:AA705)</f>
        <v>0.99999999999999989</v>
      </c>
      <c r="AB706" s="37">
        <f>SUM(Z684:Z705)</f>
        <v>23177000</v>
      </c>
      <c r="AC706" s="1"/>
      <c r="AE706" s="37">
        <f>AG706-AF706</f>
        <v>0</v>
      </c>
      <c r="AF706" s="37">
        <f>SUM(AF684:AF705)</f>
        <v>23177000</v>
      </c>
      <c r="AG706" s="37">
        <f>SUM(AG684:AG705)</f>
        <v>23177000</v>
      </c>
      <c r="AH706" s="69">
        <f>SUM(AH684:AH705)</f>
        <v>19550.300000000003</v>
      </c>
      <c r="AI706" s="69">
        <f>SUM(AI684:AI705)</f>
        <v>185.8</v>
      </c>
      <c r="AJ706" s="69">
        <f>SUM(AJ684:AJ705)</f>
        <v>17.36911863245065</v>
      </c>
    </row>
    <row r="709" spans="1:36" ht="17" thickBot="1" x14ac:dyDescent="0.25"/>
    <row r="710" spans="1:36" ht="17" thickBot="1" x14ac:dyDescent="0.25">
      <c r="A710" s="3">
        <v>28</v>
      </c>
      <c r="B710" s="1" t="str">
        <f>B$1</f>
        <v>YEAR</v>
      </c>
      <c r="C710" s="1" t="str">
        <f>C$1</f>
        <v>YEAR</v>
      </c>
      <c r="D710" s="1" t="str">
        <f>D$1</f>
        <v>TEAM</v>
      </c>
      <c r="F710" s="1" t="str">
        <f t="shared" ref="F710:Z710" si="80">F$1</f>
        <v>NUMBER</v>
      </c>
      <c r="G710" s="1" t="str">
        <f t="shared" si="80"/>
        <v>PLAYER</v>
      </c>
      <c r="H710" s="1" t="str">
        <f t="shared" si="80"/>
        <v>POS</v>
      </c>
      <c r="I710" s="1" t="str">
        <f t="shared" si="80"/>
        <v>HEIGHT</v>
      </c>
      <c r="J710" s="1" t="str">
        <f t="shared" si="80"/>
        <v>HEIGHT (IN)</v>
      </c>
      <c r="K710" s="1" t="str">
        <f t="shared" si="80"/>
        <v>HEIGHT (M)</v>
      </c>
      <c r="L710" s="1" t="str">
        <f t="shared" si="80"/>
        <v>WEIGHT (LBS)</v>
      </c>
      <c r="M710" s="1" t="str">
        <f t="shared" si="80"/>
        <v>WEIGHT (KG)</v>
      </c>
      <c r="N710" s="1" t="str">
        <f t="shared" si="80"/>
        <v>BMI</v>
      </c>
      <c r="O710" s="1" t="str">
        <f t="shared" si="80"/>
        <v>BIRTH DATE</v>
      </c>
      <c r="P710" s="1" t="str">
        <f t="shared" si="80"/>
        <v>NATION</v>
      </c>
      <c r="Q710" s="1" t="str">
        <f t="shared" si="80"/>
        <v>COUNTRY</v>
      </c>
      <c r="R710" s="1" t="str">
        <f t="shared" si="80"/>
        <v>CONTINENT</v>
      </c>
      <c r="S710" s="1" t="str">
        <f t="shared" si="80"/>
        <v>GLOBAL REGION</v>
      </c>
      <c r="T710" s="1" t="str">
        <f t="shared" si="80"/>
        <v>EXPERIENCE</v>
      </c>
      <c r="U710" s="1"/>
      <c r="V710" s="1" t="str">
        <f t="shared" si="80"/>
        <v>COLLEGE</v>
      </c>
      <c r="W710" s="1" t="str">
        <f t="shared" si="80"/>
        <v>COLLEGE1</v>
      </c>
      <c r="X710" s="1" t="str">
        <f t="shared" si="80"/>
        <v>COLLEGE2</v>
      </c>
      <c r="Y710" s="1" t="str">
        <f t="shared" si="80"/>
        <v>TRANSFER</v>
      </c>
      <c r="Z710" s="1" t="str">
        <f t="shared" si="80"/>
        <v>SALARY</v>
      </c>
      <c r="AA710" s="1" t="s">
        <v>1264</v>
      </c>
      <c r="AD710" s="1" t="str">
        <f>AD$1</f>
        <v>Rk</v>
      </c>
      <c r="AE710" s="1" t="str">
        <f>AE$1</f>
        <v>PLAYER</v>
      </c>
      <c r="AF710" s="1" t="str">
        <f>AF$1</f>
        <v>SALARY - BR</v>
      </c>
      <c r="AG710" s="1" t="str">
        <f>AG$1</f>
        <v>SALARY - KAGGLE</v>
      </c>
      <c r="AH710" s="67" t="str">
        <f>AH$1</f>
        <v>TTL MP</v>
      </c>
      <c r="AI710" s="67" t="str">
        <f>AI$1</f>
        <v>PER</v>
      </c>
      <c r="AJ710" s="67" t="str">
        <f>AJ$1</f>
        <v>WTD-MP-PER</v>
      </c>
    </row>
    <row r="711" spans="1:36" ht="17" thickBot="1" x14ac:dyDescent="0.25">
      <c r="A711" s="3" t="s">
        <v>1086</v>
      </c>
      <c r="B711" s="1" t="s">
        <v>195</v>
      </c>
      <c r="C711" s="1">
        <v>1995</v>
      </c>
      <c r="D711" s="1" t="s">
        <v>1086</v>
      </c>
      <c r="F711" s="2">
        <v>15</v>
      </c>
      <c r="G711" s="2" t="s">
        <v>1087</v>
      </c>
      <c r="H711" s="2" t="s">
        <v>570</v>
      </c>
      <c r="I711" s="4" t="s">
        <v>604</v>
      </c>
      <c r="J711" s="16">
        <f>_xlfn.XLOOKUP($I711,DASHBOARD!$I$2:$I$27,DASHBOARD!$J$2:$J$27,"",0)</f>
        <v>79</v>
      </c>
      <c r="K711" s="23">
        <f>J711/DASHBOARD!$C$3</f>
        <v>2.0066040132080265</v>
      </c>
      <c r="L711" s="2">
        <v>215</v>
      </c>
      <c r="M711" s="26">
        <f>L711/DASHBOARD!$C$4</f>
        <v>97.505668934240362</v>
      </c>
      <c r="N711" s="26">
        <f t="shared" ref="N711:N727" si="81">M711/(K711^2)</f>
        <v>24.216228902499413</v>
      </c>
      <c r="O711" s="5">
        <v>25830</v>
      </c>
      <c r="P711" s="2" t="s">
        <v>557</v>
      </c>
      <c r="Q711" s="2" t="str">
        <f>_xlfn.XLOOKUP($P711,DASHBOARD!$L$2:$L$150,DASHBOARD!M$2:M$150,"",0)</f>
        <v>United States</v>
      </c>
      <c r="R711" s="2" t="str">
        <f>_xlfn.XLOOKUP($P711,DASHBOARD!$L$2:$L$150,DASHBOARD!N$2:N$150,"",0)</f>
        <v>North America</v>
      </c>
      <c r="S711" s="2" t="str">
        <f>_xlfn.XLOOKUP($P711,DASHBOARD!$L$2:$L$150,DASHBOARD!O$2:O$150,"",0)</f>
        <v>Americas</v>
      </c>
      <c r="T711" s="2" t="s">
        <v>563</v>
      </c>
      <c r="V711" s="2" t="s">
        <v>1088</v>
      </c>
      <c r="W711" s="2" t="s">
        <v>1088</v>
      </c>
      <c r="Y711" s="2" t="str">
        <f t="shared" ref="Y711:Y732" si="82">IF(X711="","","X")</f>
        <v/>
      </c>
      <c r="Z711" s="6">
        <f>_xlfn.XLOOKUP($G711,$AE$711:$AE$732,$AF$711:$AF$732,0,0)</f>
        <v>150000</v>
      </c>
      <c r="AA711" s="43">
        <f>Z711/$AB$733</f>
        <v>8.5331027499345787E-3</v>
      </c>
      <c r="AD711" s="1">
        <v>1</v>
      </c>
      <c r="AE711" s="2" t="s">
        <v>1103</v>
      </c>
      <c r="AF711" s="6">
        <v>3169900</v>
      </c>
      <c r="AG711" s="6" cm="1">
        <f t="array" ref="AG711">_xlfn.XLOOKUP($AE711&amp;$C711&amp;$D711,'[1]NBA-Data-1980-2019'!$B$1:$B$16305&amp;'[1]NBA-Data-1980-2019'!$A$1:$A$16305&amp;'[1]NBA-Data-1980-2019'!$D$1:$D$16305,'[1]NBA-Data-1980-2019'!$G$1:$G$16305,"",0)</f>
        <v>3169900</v>
      </c>
      <c r="AH711" s="68" cm="1">
        <f t="array" ref="AH711">_xlfn.XLOOKUP($AE711&amp;$C711&amp;$D711,'[1]NBA-Data-1980-2019'!$B$1:$B$16305&amp;'[1]NBA-Data-1980-2019'!$A$1:$A$16305&amp;'[1]NBA-Data-1980-2019'!$D$1:$D$16305,'[1]NBA-Data-1980-2019'!$H$1:$H$16305,"",0)</f>
        <v>2851.2000000000003</v>
      </c>
      <c r="AI711" s="68" cm="1">
        <f t="array" ref="AI711">_xlfn.XLOOKUP($AE711&amp;$C711&amp;$D711,'[1]NBA-Data-1980-2019'!$B$1:$B$16305&amp;'[1]NBA-Data-1980-2019'!$A$1:$A$16305&amp;'[1]NBA-Data-1980-2019'!$D$1:$D$16305,'[1]NBA-Data-1980-2019'!$F$1:$F$16305,"",0)</f>
        <v>26</v>
      </c>
      <c r="AJ711" s="68">
        <f>IFERROR(($AH711/SUM(AH711:AH732))*$AI711,"")</f>
        <v>4.4077963158958751</v>
      </c>
    </row>
    <row r="712" spans="1:36" x14ac:dyDescent="0.2">
      <c r="B712" s="1" t="s">
        <v>195</v>
      </c>
      <c r="C712" s="1">
        <v>1995</v>
      </c>
      <c r="D712" s="1" t="s">
        <v>1086</v>
      </c>
      <c r="F712" s="2">
        <v>1</v>
      </c>
      <c r="G712" s="2" t="s">
        <v>1089</v>
      </c>
      <c r="H712" s="2" t="s">
        <v>556</v>
      </c>
      <c r="I712" s="4" t="s">
        <v>596</v>
      </c>
      <c r="J712" s="16">
        <f>_xlfn.XLOOKUP($I712,DASHBOARD!$I$2:$I$27,DASHBOARD!$J$2:$J$27,"",0)</f>
        <v>71</v>
      </c>
      <c r="K712" s="23">
        <f>J712/DASHBOARD!$C$3</f>
        <v>1.8034036068072137</v>
      </c>
      <c r="L712" s="2">
        <v>165</v>
      </c>
      <c r="M712" s="26">
        <f>L712/DASHBOARD!$C$4</f>
        <v>74.829931972789112</v>
      </c>
      <c r="N712" s="26">
        <f t="shared" si="81"/>
        <v>23.008562306096806</v>
      </c>
      <c r="O712" s="5">
        <v>23954</v>
      </c>
      <c r="P712" s="2" t="s">
        <v>557</v>
      </c>
      <c r="Q712" s="2" t="str">
        <f>_xlfn.XLOOKUP($P712,DASHBOARD!$L$2:$L$150,DASHBOARD!M$2:M$150,"",0)</f>
        <v>United States</v>
      </c>
      <c r="R712" s="2" t="str">
        <f>_xlfn.XLOOKUP($P712,DASHBOARD!$L$2:$L$150,DASHBOARD!N$2:N$150,"",0)</f>
        <v>North America</v>
      </c>
      <c r="S712" s="2" t="str">
        <f>_xlfn.XLOOKUP($P712,DASHBOARD!$L$2:$L$150,DASHBOARD!O$2:O$150,"",0)</f>
        <v>Americas</v>
      </c>
      <c r="T712" s="2">
        <v>6</v>
      </c>
      <c r="V712" s="2" t="s">
        <v>1090</v>
      </c>
      <c r="W712" s="2" t="s">
        <v>1254</v>
      </c>
      <c r="X712" s="2" t="s">
        <v>1255</v>
      </c>
      <c r="Y712" s="2" t="str">
        <f t="shared" si="82"/>
        <v>X</v>
      </c>
      <c r="Z712" s="6">
        <f>_xlfn.XLOOKUP($G712,$AE$711:$AE$732,$AF$711:$AF$732,0,0)</f>
        <v>550000</v>
      </c>
      <c r="AA712" s="43">
        <f>Z712/$AB$733</f>
        <v>3.128804341642679E-2</v>
      </c>
      <c r="AD712" s="1">
        <v>2</v>
      </c>
      <c r="AE712" s="2" t="s">
        <v>1104</v>
      </c>
      <c r="AF712" s="6">
        <v>2633000</v>
      </c>
      <c r="AG712" s="6" cm="1">
        <f t="array" ref="AG712">_xlfn.XLOOKUP($AE712&amp;$C712&amp;$D712,'[1]NBA-Data-1980-2019'!$B$1:$B$16305&amp;'[1]NBA-Data-1980-2019'!$A$1:$A$16305&amp;'[1]NBA-Data-1980-2019'!$D$1:$D$16305,'[1]NBA-Data-1980-2019'!$G$1:$G$16305,"",0)</f>
        <v>2633000</v>
      </c>
      <c r="AH712" s="68" cm="1">
        <f t="array" ref="AH712">_xlfn.XLOOKUP($AE712&amp;$C712&amp;$D712,'[1]NBA-Data-1980-2019'!$B$1:$B$16305&amp;'[1]NBA-Data-1980-2019'!$A$1:$A$16305&amp;'[1]NBA-Data-1980-2019'!$D$1:$D$16305,'[1]NBA-Data-1980-2019'!$H$1:$H$16305,"",0)</f>
        <v>2033.1000000000001</v>
      </c>
      <c r="AI712" s="68" cm="1">
        <f t="array" ref="AI712">_xlfn.XLOOKUP($AE712&amp;$C712&amp;$D712,'[1]NBA-Data-1980-2019'!$B$1:$B$16305&amp;'[1]NBA-Data-1980-2019'!$A$1:$A$16305&amp;'[1]NBA-Data-1980-2019'!$D$1:$D$16305,'[1]NBA-Data-1980-2019'!$F$1:$F$16305,"",0)</f>
        <v>16.2</v>
      </c>
      <c r="AJ712" s="68">
        <f>IFERROR(($AH712/SUM(AH711:AH732))*$AI712,"")</f>
        <v>1.9583677206835453</v>
      </c>
    </row>
    <row r="713" spans="1:36" x14ac:dyDescent="0.2">
      <c r="B713" s="1" t="s">
        <v>195</v>
      </c>
      <c r="C713" s="1">
        <v>1995</v>
      </c>
      <c r="D713" s="1" t="s">
        <v>1086</v>
      </c>
      <c r="F713" s="2">
        <v>52</v>
      </c>
      <c r="G713" s="2" t="s">
        <v>1091</v>
      </c>
      <c r="H713" s="2" t="s">
        <v>570</v>
      </c>
      <c r="I713" s="4" t="s">
        <v>604</v>
      </c>
      <c r="J713" s="16">
        <f>_xlfn.XLOOKUP($I713,DASHBOARD!$I$2:$I$27,DASHBOARD!$J$2:$J$27,"",0)</f>
        <v>79</v>
      </c>
      <c r="K713" s="23">
        <f>J713/DASHBOARD!$C$3</f>
        <v>2.0066040132080265</v>
      </c>
      <c r="L713" s="2">
        <v>214</v>
      </c>
      <c r="M713" s="26">
        <f>L713/DASHBOARD!$C$4</f>
        <v>97.05215419501134</v>
      </c>
      <c r="N713" s="26">
        <f t="shared" si="81"/>
        <v>24.103595279697092</v>
      </c>
      <c r="O713" s="5">
        <v>24897</v>
      </c>
      <c r="P713" s="2" t="s">
        <v>557</v>
      </c>
      <c r="Q713" s="2" t="str">
        <f>_xlfn.XLOOKUP($P713,DASHBOARD!$L$2:$L$150,DASHBOARD!M$2:M$150,"",0)</f>
        <v>United States</v>
      </c>
      <c r="R713" s="2" t="str">
        <f>_xlfn.XLOOKUP($P713,DASHBOARD!$L$2:$L$150,DASHBOARD!N$2:N$150,"",0)</f>
        <v>North America</v>
      </c>
      <c r="S713" s="2" t="str">
        <f>_xlfn.XLOOKUP($P713,DASHBOARD!$L$2:$L$150,DASHBOARD!O$2:O$150,"",0)</f>
        <v>Americas</v>
      </c>
      <c r="T713" s="2">
        <v>5</v>
      </c>
      <c r="V713" s="2" t="s">
        <v>691</v>
      </c>
      <c r="W713" s="2" t="s">
        <v>691</v>
      </c>
      <c r="Y713" s="2" t="str">
        <f t="shared" si="82"/>
        <v/>
      </c>
      <c r="Z713" s="6">
        <f>_xlfn.XLOOKUP($G713,$AE$711:$AE$732,$AF$711:$AF$732,0,0)</f>
        <v>0</v>
      </c>
      <c r="AA713" s="43">
        <f>Z713/$AB$733</f>
        <v>0</v>
      </c>
      <c r="AD713" s="1">
        <v>3</v>
      </c>
      <c r="AE713" s="2" t="s">
        <v>1106</v>
      </c>
      <c r="AF713" s="6">
        <v>2578400</v>
      </c>
      <c r="AG713" s="6" t="str" cm="1">
        <f t="array" ref="AG713">_xlfn.XLOOKUP($AE713&amp;$C713&amp;$D713,'[1]NBA-Data-1980-2019'!$B$1:$B$16305&amp;'[1]NBA-Data-1980-2019'!$A$1:$A$16305&amp;'[1]NBA-Data-1980-2019'!$D$1:$D$16305,'[1]NBA-Data-1980-2019'!$G$1:$G$16305,"",0)</f>
        <v/>
      </c>
      <c r="AH713" s="68" t="str" cm="1">
        <f t="array" ref="AH713">_xlfn.XLOOKUP($AE713&amp;$C713&amp;$D713,'[1]NBA-Data-1980-2019'!$B$1:$B$16305&amp;'[1]NBA-Data-1980-2019'!$A$1:$A$16305&amp;'[1]NBA-Data-1980-2019'!$D$1:$D$16305,'[1]NBA-Data-1980-2019'!$H$1:$H$16305,"",0)</f>
        <v/>
      </c>
      <c r="AI713" s="68" t="str" cm="1">
        <f t="array" ref="AI713">_xlfn.XLOOKUP($AE713&amp;$C713&amp;$D713,'[1]NBA-Data-1980-2019'!$B$1:$B$16305&amp;'[1]NBA-Data-1980-2019'!$A$1:$A$16305&amp;'[1]NBA-Data-1980-2019'!$D$1:$D$16305,'[1]NBA-Data-1980-2019'!$F$1:$F$16305,"",0)</f>
        <v/>
      </c>
      <c r="AJ713" s="68" t="str">
        <f>IFERROR(($AH713/SUM(AH711:AH732))*$AI713,"")</f>
        <v/>
      </c>
    </row>
    <row r="714" spans="1:36" x14ac:dyDescent="0.2">
      <c r="B714" s="1" t="s">
        <v>195</v>
      </c>
      <c r="C714" s="1">
        <v>1995</v>
      </c>
      <c r="D714" s="1" t="s">
        <v>1086</v>
      </c>
      <c r="F714" s="2">
        <v>44</v>
      </c>
      <c r="G714" s="2" t="s">
        <v>1092</v>
      </c>
      <c r="H714" s="2" t="s">
        <v>566</v>
      </c>
      <c r="I714" s="4" t="s">
        <v>600</v>
      </c>
      <c r="J714" s="16">
        <f>_xlfn.XLOOKUP($I714,DASHBOARD!$I$2:$I$27,DASHBOARD!$J$2:$J$27,"",0)</f>
        <v>80</v>
      </c>
      <c r="K714" s="23">
        <f>J714/DASHBOARD!$C$3</f>
        <v>2.0320040640081283</v>
      </c>
      <c r="L714" s="2">
        <v>265</v>
      </c>
      <c r="M714" s="26">
        <f>L714/DASHBOARD!$C$4</f>
        <v>120.18140589569161</v>
      </c>
      <c r="N714" s="26">
        <f t="shared" si="81"/>
        <v>29.106376027494324</v>
      </c>
      <c r="O714" s="5">
        <v>24292</v>
      </c>
      <c r="P714" s="2" t="s">
        <v>557</v>
      </c>
      <c r="Q714" s="2" t="str">
        <f>_xlfn.XLOOKUP($P714,DASHBOARD!$L$2:$L$150,DASHBOARD!M$2:M$150,"",0)</f>
        <v>United States</v>
      </c>
      <c r="R714" s="2" t="str">
        <f>_xlfn.XLOOKUP($P714,DASHBOARD!$L$2:$L$150,DASHBOARD!N$2:N$150,"",0)</f>
        <v>North America</v>
      </c>
      <c r="S714" s="2" t="str">
        <f>_xlfn.XLOOKUP($P714,DASHBOARD!$L$2:$L$150,DASHBOARD!O$2:O$150,"",0)</f>
        <v>Americas</v>
      </c>
      <c r="T714" s="2">
        <v>2</v>
      </c>
      <c r="V714" s="2" t="s">
        <v>1093</v>
      </c>
      <c r="W714" s="2" t="s">
        <v>1256</v>
      </c>
      <c r="X714" s="2" t="s">
        <v>1257</v>
      </c>
      <c r="Y714" s="2" t="str">
        <f t="shared" si="82"/>
        <v>X</v>
      </c>
      <c r="Z714" s="6">
        <f>_xlfn.XLOOKUP($G714,$AE$711:$AE$732,$AF$711:$AF$732,0,0)</f>
        <v>150000</v>
      </c>
      <c r="AA714" s="43">
        <f>Z714/$AB$733</f>
        <v>8.5331027499345787E-3</v>
      </c>
      <c r="AD714" s="1">
        <v>4</v>
      </c>
      <c r="AE714" s="2" t="s">
        <v>1101</v>
      </c>
      <c r="AF714" s="6">
        <v>1833000</v>
      </c>
      <c r="AG714" s="6" cm="1">
        <f t="array" ref="AG714">_xlfn.XLOOKUP($AE714&amp;$C714&amp;$D714,'[1]NBA-Data-1980-2019'!$B$1:$B$16305&amp;'[1]NBA-Data-1980-2019'!$A$1:$A$16305&amp;'[1]NBA-Data-1980-2019'!$D$1:$D$16305,'[1]NBA-Data-1980-2019'!$G$1:$G$16305,"",0)</f>
        <v>1833000</v>
      </c>
      <c r="AH714" s="68" cm="1">
        <f t="array" ref="AH714">_xlfn.XLOOKUP($AE714&amp;$C714&amp;$D714,'[1]NBA-Data-1980-2019'!$B$1:$B$16305&amp;'[1]NBA-Data-1980-2019'!$A$1:$A$16305&amp;'[1]NBA-Data-1980-2019'!$D$1:$D$16305,'[1]NBA-Data-1980-2019'!$H$1:$H$16305,"",0)</f>
        <v>2035.2</v>
      </c>
      <c r="AI714" s="68" cm="1">
        <f t="array" ref="AI714">_xlfn.XLOOKUP($AE714&amp;$C714&amp;$D714,'[1]NBA-Data-1980-2019'!$B$1:$B$16305&amp;'[1]NBA-Data-1980-2019'!$A$1:$A$16305&amp;'[1]NBA-Data-1980-2019'!$D$1:$D$16305,'[1]NBA-Data-1980-2019'!$F$1:$F$16305,"",0)</f>
        <v>11.9</v>
      </c>
      <c r="AJ714" s="68">
        <f>IFERROR(($AH714/SUM(AH711:AH732))*$AI714,"")</f>
        <v>1.4400399567135602</v>
      </c>
    </row>
    <row r="715" spans="1:36" x14ac:dyDescent="0.2">
      <c r="B715" s="1" t="s">
        <v>195</v>
      </c>
      <c r="C715" s="1">
        <v>1995</v>
      </c>
      <c r="D715" s="1" t="s">
        <v>1086</v>
      </c>
      <c r="F715" s="2">
        <v>10</v>
      </c>
      <c r="G715" s="2" t="s">
        <v>899</v>
      </c>
      <c r="H715" s="2" t="s">
        <v>556</v>
      </c>
      <c r="I715" s="4" t="s">
        <v>598</v>
      </c>
      <c r="J715" s="16">
        <f>_xlfn.XLOOKUP($I715,DASHBOARD!$I$2:$I$27,DASHBOARD!$J$2:$J$27,"",0)</f>
        <v>75</v>
      </c>
      <c r="K715" s="23">
        <f>J715/DASHBOARD!$C$3</f>
        <v>1.9050038100076201</v>
      </c>
      <c r="L715" s="2">
        <v>185</v>
      </c>
      <c r="M715" s="26">
        <f>L715/DASHBOARD!$C$4</f>
        <v>83.900226757369609</v>
      </c>
      <c r="N715" s="26">
        <f t="shared" si="81"/>
        <v>23.119127357016875</v>
      </c>
      <c r="O715" s="5">
        <v>25525</v>
      </c>
      <c r="P715" s="2" t="s">
        <v>557</v>
      </c>
      <c r="Q715" s="2" t="str">
        <f>_xlfn.XLOOKUP($P715,DASHBOARD!$L$2:$L$150,DASHBOARD!M$2:M$150,"",0)</f>
        <v>United States</v>
      </c>
      <c r="R715" s="2" t="str">
        <f>_xlfn.XLOOKUP($P715,DASHBOARD!$L$2:$L$150,DASHBOARD!N$2:N$150,"",0)</f>
        <v>North America</v>
      </c>
      <c r="S715" s="2" t="str">
        <f>_xlfn.XLOOKUP($P715,DASHBOARD!$L$2:$L$150,DASHBOARD!O$2:O$150,"",0)</f>
        <v>Americas</v>
      </c>
      <c r="T715" s="2">
        <v>1</v>
      </c>
      <c r="V715" s="2" t="s">
        <v>900</v>
      </c>
      <c r="W715" s="2" t="s">
        <v>900</v>
      </c>
      <c r="Y715" s="2" t="str">
        <f t="shared" si="82"/>
        <v/>
      </c>
      <c r="Z715" s="6">
        <f>_xlfn.XLOOKUP($G715,$AE$711:$AE$732,$AF$711:$AF$732,0,0)</f>
        <v>845000</v>
      </c>
      <c r="AA715" s="43">
        <f>Z715/$AB$733</f>
        <v>4.8069812157964797E-2</v>
      </c>
      <c r="AD715" s="1">
        <v>5</v>
      </c>
      <c r="AE715" s="2" t="s">
        <v>923</v>
      </c>
      <c r="AF715" s="6">
        <v>1499000</v>
      </c>
      <c r="AG715" s="6" cm="1">
        <f t="array" ref="AG715">_xlfn.XLOOKUP($AE715&amp;$C715&amp;$D715,'[1]NBA-Data-1980-2019'!$B$1:$B$16305&amp;'[1]NBA-Data-1980-2019'!$A$1:$A$16305&amp;'[1]NBA-Data-1980-2019'!$D$1:$D$16305,'[1]NBA-Data-1980-2019'!$G$1:$G$16305,"",0)</f>
        <v>1499000</v>
      </c>
      <c r="AH715" s="68" cm="1">
        <f t="array" ref="AH715">_xlfn.XLOOKUP($AE715&amp;$C715&amp;$D715,'[1]NBA-Data-1980-2019'!$B$1:$B$16305&amp;'[1]NBA-Data-1980-2019'!$A$1:$A$16305&amp;'[1]NBA-Data-1980-2019'!$D$1:$D$16305,'[1]NBA-Data-1980-2019'!$H$1:$H$16305,"",0)</f>
        <v>2073.6</v>
      </c>
      <c r="AI715" s="68" cm="1">
        <f t="array" ref="AI715">_xlfn.XLOOKUP($AE715&amp;$C715&amp;$D715,'[1]NBA-Data-1980-2019'!$B$1:$B$16305&amp;'[1]NBA-Data-1980-2019'!$A$1:$A$16305&amp;'[1]NBA-Data-1980-2019'!$D$1:$D$16305,'[1]NBA-Data-1980-2019'!$F$1:$F$16305,"",0)</f>
        <v>13.5</v>
      </c>
      <c r="AJ715" s="68">
        <f>IFERROR(($AH715/SUM(AH711:AH732))*$AI715,"")</f>
        <v>1.6644825248837567</v>
      </c>
    </row>
    <row r="716" spans="1:36" x14ac:dyDescent="0.2">
      <c r="B716" s="1" t="s">
        <v>195</v>
      </c>
      <c r="C716" s="1">
        <v>1995</v>
      </c>
      <c r="D716" s="1" t="s">
        <v>1086</v>
      </c>
      <c r="F716" s="2">
        <v>32</v>
      </c>
      <c r="G716" s="2" t="s">
        <v>1094</v>
      </c>
      <c r="H716" s="2" t="s">
        <v>566</v>
      </c>
      <c r="I716" s="4" t="s">
        <v>595</v>
      </c>
      <c r="J716" s="16">
        <f>_xlfn.XLOOKUP($I716,DASHBOARD!$I$2:$I$27,DASHBOARD!$J$2:$J$27,"",0)</f>
        <v>82</v>
      </c>
      <c r="K716" s="23">
        <f>J716/DASHBOARD!$C$3</f>
        <v>2.0828041656083314</v>
      </c>
      <c r="L716" s="2">
        <v>230</v>
      </c>
      <c r="M716" s="26">
        <f>L716/DASHBOARD!$C$4</f>
        <v>104.30839002267574</v>
      </c>
      <c r="N716" s="26">
        <f t="shared" si="81"/>
        <v>24.044866326463161</v>
      </c>
      <c r="O716" s="5">
        <v>25095</v>
      </c>
      <c r="P716" s="2" t="s">
        <v>557</v>
      </c>
      <c r="Q716" s="2" t="str">
        <f>_xlfn.XLOOKUP($P716,DASHBOARD!$L$2:$L$150,DASHBOARD!M$2:M$150,"",0)</f>
        <v>United States</v>
      </c>
      <c r="R716" s="2" t="str">
        <f>_xlfn.XLOOKUP($P716,DASHBOARD!$L$2:$L$150,DASHBOARD!N$2:N$150,"",0)</f>
        <v>North America</v>
      </c>
      <c r="S716" s="2" t="str">
        <f>_xlfn.XLOOKUP($P716,DASHBOARD!$L$2:$L$150,DASHBOARD!O$2:O$150,"",0)</f>
        <v>Americas</v>
      </c>
      <c r="T716" s="2">
        <v>3</v>
      </c>
      <c r="V716" s="2" t="s">
        <v>636</v>
      </c>
      <c r="W716" s="2" t="s">
        <v>636</v>
      </c>
      <c r="Y716" s="2" t="str">
        <f t="shared" si="82"/>
        <v/>
      </c>
      <c r="Z716" s="6">
        <f>_xlfn.XLOOKUP($G716,$AE$711:$AE$732,$AF$711:$AF$732,0,0)</f>
        <v>126300</v>
      </c>
      <c r="AA716" s="43">
        <f>Z716/$AB$733</f>
        <v>7.184872515444916E-3</v>
      </c>
      <c r="AD716" s="1">
        <v>6</v>
      </c>
      <c r="AE716" s="2" t="s">
        <v>1042</v>
      </c>
      <c r="AF716" s="6">
        <v>1450000</v>
      </c>
      <c r="AG716" s="6" cm="1">
        <f t="array" ref="AG716">_xlfn.XLOOKUP($AE716&amp;$C716&amp;$D716,'[1]NBA-Data-1980-2019'!$B$1:$B$16305&amp;'[1]NBA-Data-1980-2019'!$A$1:$A$16305&amp;'[1]NBA-Data-1980-2019'!$D$1:$D$16305,'[1]NBA-Data-1980-2019'!$G$1:$G$16305,"",0)</f>
        <v>1450000</v>
      </c>
      <c r="AH716" s="68" cm="1">
        <f t="array" ref="AH716">_xlfn.XLOOKUP($AE716&amp;$C716&amp;$D716,'[1]NBA-Data-1980-2019'!$B$1:$B$16305&amp;'[1]NBA-Data-1980-2019'!$A$1:$A$16305&amp;'[1]NBA-Data-1980-2019'!$D$1:$D$16305,'[1]NBA-Data-1980-2019'!$H$1:$H$16305,"",0)</f>
        <v>1895.3999999999999</v>
      </c>
      <c r="AI716" s="68" cm="1">
        <f t="array" ref="AI716">_xlfn.XLOOKUP($AE716&amp;$C716&amp;$D716,'[1]NBA-Data-1980-2019'!$B$1:$B$16305&amp;'[1]NBA-Data-1980-2019'!$A$1:$A$16305&amp;'[1]NBA-Data-1980-2019'!$D$1:$D$16305,'[1]NBA-Data-1980-2019'!$F$1:$F$16305,"",0)</f>
        <v>13.7</v>
      </c>
      <c r="AJ716" s="68">
        <f>IFERROR(($AH716/SUM(AH711:AH732))*$AI716,"")</f>
        <v>1.5439809254260264</v>
      </c>
    </row>
    <row r="717" spans="1:36" x14ac:dyDescent="0.2">
      <c r="B717" s="1" t="s">
        <v>195</v>
      </c>
      <c r="C717" s="1">
        <v>1995</v>
      </c>
      <c r="D717" s="1" t="s">
        <v>1086</v>
      </c>
      <c r="F717" s="2">
        <v>22</v>
      </c>
      <c r="G717" s="2" t="s">
        <v>1095</v>
      </c>
      <c r="H717" s="2" t="s">
        <v>576</v>
      </c>
      <c r="I717" s="4" t="s">
        <v>604</v>
      </c>
      <c r="J717" s="16">
        <f>_xlfn.XLOOKUP($I717,DASHBOARD!$I$2:$I$27,DASHBOARD!$J$2:$J$27,"",0)</f>
        <v>79</v>
      </c>
      <c r="K717" s="23">
        <f>J717/DASHBOARD!$C$3</f>
        <v>2.0066040132080265</v>
      </c>
      <c r="L717" s="2">
        <v>210</v>
      </c>
      <c r="M717" s="26">
        <f>L717/DASHBOARD!$C$4</f>
        <v>95.238095238095241</v>
      </c>
      <c r="N717" s="26">
        <f t="shared" si="81"/>
        <v>23.653060788487799</v>
      </c>
      <c r="O717" s="5">
        <v>22819</v>
      </c>
      <c r="P717" s="2" t="s">
        <v>557</v>
      </c>
      <c r="Q717" s="2" t="str">
        <f>_xlfn.XLOOKUP($P717,DASHBOARD!$L$2:$L$150,DASHBOARD!M$2:M$150,"",0)</f>
        <v>United States</v>
      </c>
      <c r="R717" s="2" t="str">
        <f>_xlfn.XLOOKUP($P717,DASHBOARD!$L$2:$L$150,DASHBOARD!N$2:N$150,"",0)</f>
        <v>North America</v>
      </c>
      <c r="S717" s="2" t="str">
        <f>_xlfn.XLOOKUP($P717,DASHBOARD!$L$2:$L$150,DASHBOARD!O$2:O$150,"",0)</f>
        <v>Americas</v>
      </c>
      <c r="T717" s="2">
        <v>11</v>
      </c>
      <c r="V717" s="2" t="s">
        <v>997</v>
      </c>
      <c r="W717" s="2" t="s">
        <v>997</v>
      </c>
      <c r="Y717" s="2" t="str">
        <f t="shared" si="82"/>
        <v/>
      </c>
      <c r="Z717" s="6">
        <f>_xlfn.XLOOKUP($G717,$AE$711:$AE$732,$AF$711:$AF$732,0,0)</f>
        <v>744000</v>
      </c>
      <c r="AA717" s="43">
        <f>Z717/$AB$733</f>
        <v>4.2324189639675512E-2</v>
      </c>
      <c r="AD717" s="1">
        <v>7</v>
      </c>
      <c r="AE717" s="2" t="s">
        <v>1096</v>
      </c>
      <c r="AF717" s="6">
        <v>1350000</v>
      </c>
      <c r="AG717" s="6" cm="1">
        <f t="array" ref="AG717">_xlfn.XLOOKUP($AE717&amp;$C717&amp;$D717,'[1]NBA-Data-1980-2019'!$B$1:$B$16305&amp;'[1]NBA-Data-1980-2019'!$A$1:$A$16305&amp;'[1]NBA-Data-1980-2019'!$D$1:$D$16305,'[1]NBA-Data-1980-2019'!$G$1:$G$16305,"",0)</f>
        <v>1350000</v>
      </c>
      <c r="AH717" s="68" cm="1">
        <f t="array" ref="AH717">_xlfn.XLOOKUP($AE717&amp;$C717&amp;$D717,'[1]NBA-Data-1980-2019'!$B$1:$B$16305&amp;'[1]NBA-Data-1980-2019'!$A$1:$A$16305&amp;'[1]NBA-Data-1980-2019'!$D$1:$D$16305,'[1]NBA-Data-1980-2019'!$H$1:$H$16305,"",0)</f>
        <v>1329.8</v>
      </c>
      <c r="AI717" s="68" cm="1">
        <f t="array" ref="AI717">_xlfn.XLOOKUP($AE717&amp;$C717&amp;$D717,'[1]NBA-Data-1980-2019'!$B$1:$B$16305&amp;'[1]NBA-Data-1980-2019'!$A$1:$A$16305&amp;'[1]NBA-Data-1980-2019'!$D$1:$D$16305,'[1]NBA-Data-1980-2019'!$F$1:$F$16305,"",0)</f>
        <v>11.7</v>
      </c>
      <c r="AJ717" s="68">
        <f>IFERROR(($AH717/SUM(AH711:AH732))*$AI717,"")</f>
        <v>0.92510851339620159</v>
      </c>
    </row>
    <row r="718" spans="1:36" x14ac:dyDescent="0.2">
      <c r="B718" s="1" t="s">
        <v>195</v>
      </c>
      <c r="C718" s="1">
        <v>1995</v>
      </c>
      <c r="D718" s="1" t="s">
        <v>1086</v>
      </c>
      <c r="F718" s="2">
        <v>17</v>
      </c>
      <c r="G718" s="2" t="s">
        <v>1042</v>
      </c>
      <c r="H718" s="2" t="s">
        <v>570</v>
      </c>
      <c r="I718" s="4" t="s">
        <v>601</v>
      </c>
      <c r="J718" s="16">
        <f>_xlfn.XLOOKUP($I718,DASHBOARD!$I$2:$I$27,DASHBOARD!$J$2:$J$27,"",0)</f>
        <v>77</v>
      </c>
      <c r="K718" s="23">
        <f>J718/DASHBOARD!$C$3</f>
        <v>1.9558039116078234</v>
      </c>
      <c r="L718" s="2">
        <v>210</v>
      </c>
      <c r="M718" s="26">
        <f>L718/DASHBOARD!$C$4</f>
        <v>95.238095238095241</v>
      </c>
      <c r="N718" s="26">
        <f t="shared" si="81"/>
        <v>24.897748757117956</v>
      </c>
      <c r="O718" s="5">
        <v>23341</v>
      </c>
      <c r="P718" s="2" t="s">
        <v>557</v>
      </c>
      <c r="Q718" s="2" t="str">
        <f>_xlfn.XLOOKUP($P718,DASHBOARD!$L$2:$L$150,DASHBOARD!M$2:M$150,"",0)</f>
        <v>United States</v>
      </c>
      <c r="R718" s="2" t="str">
        <f>_xlfn.XLOOKUP($P718,DASHBOARD!$L$2:$L$150,DASHBOARD!N$2:N$150,"",0)</f>
        <v>North America</v>
      </c>
      <c r="S718" s="2" t="str">
        <f>_xlfn.XLOOKUP($P718,DASHBOARD!$L$2:$L$150,DASHBOARD!O$2:O$150,"",0)</f>
        <v>Americas</v>
      </c>
      <c r="T718" s="2">
        <v>4</v>
      </c>
      <c r="V718" s="2" t="s">
        <v>1043</v>
      </c>
      <c r="W718" s="2" t="s">
        <v>1043</v>
      </c>
      <c r="Y718" s="2" t="str">
        <f t="shared" si="82"/>
        <v/>
      </c>
      <c r="Z718" s="6">
        <f>_xlfn.XLOOKUP($G718,$AE$711:$AE$732,$AF$711:$AF$732,0,0)</f>
        <v>1450000</v>
      </c>
      <c r="AA718" s="43">
        <f>Z718/$AB$733</f>
        <v>8.2486659916034266E-2</v>
      </c>
      <c r="AD718" s="1">
        <v>8</v>
      </c>
      <c r="AE718" s="2" t="s">
        <v>899</v>
      </c>
      <c r="AF718" s="6">
        <v>845000</v>
      </c>
      <c r="AG718" s="6" cm="1">
        <f t="array" ref="AG718">_xlfn.XLOOKUP($AE718&amp;$C718&amp;$D718,'[1]NBA-Data-1980-2019'!$B$1:$B$16305&amp;'[1]NBA-Data-1980-2019'!$A$1:$A$16305&amp;'[1]NBA-Data-1980-2019'!$D$1:$D$16305,'[1]NBA-Data-1980-2019'!$G$1:$G$16305,"",0)</f>
        <v>845000</v>
      </c>
      <c r="AH718" s="68" cm="1">
        <f t="array" ref="AH718">_xlfn.XLOOKUP($AE718&amp;$C718&amp;$D718,'[1]NBA-Data-1980-2019'!$B$1:$B$16305&amp;'[1]NBA-Data-1980-2019'!$A$1:$A$16305&amp;'[1]NBA-Data-1980-2019'!$D$1:$D$16305,'[1]NBA-Data-1980-2019'!$H$1:$H$16305,"",0)</f>
        <v>1886</v>
      </c>
      <c r="AI718" s="68" cm="1">
        <f t="array" ref="AI718">_xlfn.XLOOKUP($AE718&amp;$C718&amp;$D718,'[1]NBA-Data-1980-2019'!$B$1:$B$16305&amp;'[1]NBA-Data-1980-2019'!$A$1:$A$16305&amp;'[1]NBA-Data-1980-2019'!$D$1:$D$16305,'[1]NBA-Data-1980-2019'!$F$1:$F$16305,"",0)</f>
        <v>15.9</v>
      </c>
      <c r="AJ718" s="68">
        <f>IFERROR(($AH718/SUM(AH711:AH732))*$AI718,"")</f>
        <v>1.7830326669917114</v>
      </c>
    </row>
    <row r="719" spans="1:36" x14ac:dyDescent="0.2">
      <c r="B719" s="1" t="s">
        <v>195</v>
      </c>
      <c r="C719" s="1">
        <v>1995</v>
      </c>
      <c r="D719" s="1" t="s">
        <v>1086</v>
      </c>
      <c r="F719" s="2">
        <v>7</v>
      </c>
      <c r="G719" s="2" t="s">
        <v>1096</v>
      </c>
      <c r="H719" s="2" t="s">
        <v>566</v>
      </c>
      <c r="I719" s="4" t="s">
        <v>602</v>
      </c>
      <c r="J719" s="16">
        <f>_xlfn.XLOOKUP($I719,DASHBOARD!$I$2:$I$27,DASHBOARD!$J$2:$J$27,"",0)</f>
        <v>81</v>
      </c>
      <c r="K719" s="23">
        <f>J719/DASHBOARD!$C$3</f>
        <v>2.0574041148082296</v>
      </c>
      <c r="L719" s="2">
        <v>215</v>
      </c>
      <c r="M719" s="26">
        <f>L719/DASHBOARD!$C$4</f>
        <v>97.505668934240362</v>
      </c>
      <c r="N719" s="26">
        <f t="shared" si="81"/>
        <v>23.035129489483136</v>
      </c>
      <c r="O719" s="5">
        <v>24455</v>
      </c>
      <c r="P719" s="2" t="s">
        <v>1097</v>
      </c>
      <c r="Q719" s="2" t="str">
        <f>_xlfn.XLOOKUP($P719,DASHBOARD!$L$2:$L$150,DASHBOARD!M$2:M$150,"",0)</f>
        <v>Trinidad and Tobago</v>
      </c>
      <c r="R719" s="2" t="str">
        <f>_xlfn.XLOOKUP($P719,DASHBOARD!$L$2:$L$150,DASHBOARD!N$2:N$150,"",0)</f>
        <v>South America</v>
      </c>
      <c r="S719" s="2" t="str">
        <f>_xlfn.XLOOKUP($P719,DASHBOARD!$L$2:$L$150,DASHBOARD!O$2:O$150,"",0)</f>
        <v>Caribbean</v>
      </c>
      <c r="T719" s="2">
        <v>3</v>
      </c>
      <c r="V719" s="2" t="s">
        <v>1098</v>
      </c>
      <c r="W719" s="2" t="s">
        <v>997</v>
      </c>
      <c r="X719" s="2" t="s">
        <v>1258</v>
      </c>
      <c r="Y719" s="2" t="str">
        <f t="shared" si="82"/>
        <v>X</v>
      </c>
      <c r="Z719" s="6">
        <f>_xlfn.XLOOKUP($G719,$AE$711:$AE$732,$AF$711:$AF$732,0,0)</f>
        <v>1350000</v>
      </c>
      <c r="AA719" s="43">
        <f>Z719/$AB$733</f>
        <v>7.6797924749411217E-2</v>
      </c>
      <c r="AD719" s="1">
        <v>9</v>
      </c>
      <c r="AE719" s="2" t="s">
        <v>1089</v>
      </c>
      <c r="AF719" s="6">
        <v>550000</v>
      </c>
      <c r="AG719" s="6" t="str" cm="1">
        <f t="array" ref="AG719">_xlfn.XLOOKUP($AE719&amp;$C719&amp;$D719,'[1]NBA-Data-1980-2019'!$B$1:$B$16305&amp;'[1]NBA-Data-1980-2019'!$A$1:$A$16305&amp;'[1]NBA-Data-1980-2019'!$D$1:$D$16305,'[1]NBA-Data-1980-2019'!$G$1:$G$16305,"",0)</f>
        <v/>
      </c>
      <c r="AH719" s="68" t="str" cm="1">
        <f t="array" ref="AH719">_xlfn.XLOOKUP($AE719&amp;$C719&amp;$D719,'[1]NBA-Data-1980-2019'!$B$1:$B$16305&amp;'[1]NBA-Data-1980-2019'!$A$1:$A$16305&amp;'[1]NBA-Data-1980-2019'!$D$1:$D$16305,'[1]NBA-Data-1980-2019'!$H$1:$H$16305,"",0)</f>
        <v/>
      </c>
      <c r="AI719" s="68" t="str" cm="1">
        <f t="array" ref="AI719">_xlfn.XLOOKUP($AE719&amp;$C719&amp;$D719,'[1]NBA-Data-1980-2019'!$B$1:$B$16305&amp;'[1]NBA-Data-1980-2019'!$A$1:$A$16305&amp;'[1]NBA-Data-1980-2019'!$D$1:$D$16305,'[1]NBA-Data-1980-2019'!$F$1:$F$16305,"",0)</f>
        <v/>
      </c>
      <c r="AJ719" s="68" t="str">
        <f>IFERROR(($AH719/SUM(AH711:AH732))*$AI719,"")</f>
        <v/>
      </c>
    </row>
    <row r="720" spans="1:36" x14ac:dyDescent="0.2">
      <c r="B720" s="1" t="s">
        <v>195</v>
      </c>
      <c r="C720" s="1">
        <v>1995</v>
      </c>
      <c r="D720" s="1" t="s">
        <v>1086</v>
      </c>
      <c r="F720" s="2">
        <v>25</v>
      </c>
      <c r="G720" s="2" t="s">
        <v>923</v>
      </c>
      <c r="H720" s="2" t="s">
        <v>566</v>
      </c>
      <c r="I720" s="4" t="s">
        <v>595</v>
      </c>
      <c r="J720" s="16">
        <f>_xlfn.XLOOKUP($I720,DASHBOARD!$I$2:$I$27,DASHBOARD!$J$2:$J$27,"",0)</f>
        <v>82</v>
      </c>
      <c r="K720" s="23">
        <f>J720/DASHBOARD!$C$3</f>
        <v>2.0828041656083314</v>
      </c>
      <c r="L720" s="2">
        <v>240</v>
      </c>
      <c r="M720" s="26">
        <f>L720/DASHBOARD!$C$4</f>
        <v>108.84353741496598</v>
      </c>
      <c r="N720" s="26">
        <f t="shared" si="81"/>
        <v>25.090295297178951</v>
      </c>
      <c r="O720" s="5">
        <v>25805</v>
      </c>
      <c r="P720" s="2" t="s">
        <v>557</v>
      </c>
      <c r="Q720" s="2" t="str">
        <f>_xlfn.XLOOKUP($P720,DASHBOARD!$L$2:$L$150,DASHBOARD!M$2:M$150,"",0)</f>
        <v>United States</v>
      </c>
      <c r="R720" s="2" t="str">
        <f>_xlfn.XLOOKUP($P720,DASHBOARD!$L$2:$L$150,DASHBOARD!N$2:N$150,"",0)</f>
        <v>North America</v>
      </c>
      <c r="S720" s="2" t="str">
        <f>_xlfn.XLOOKUP($P720,DASHBOARD!$L$2:$L$150,DASHBOARD!O$2:O$150,"",0)</f>
        <v>Americas</v>
      </c>
      <c r="T720" s="2">
        <v>2</v>
      </c>
      <c r="V720" s="2" t="s">
        <v>770</v>
      </c>
      <c r="W720" s="2" t="s">
        <v>770</v>
      </c>
      <c r="Y720" s="2" t="str">
        <f t="shared" si="82"/>
        <v/>
      </c>
      <c r="Z720" s="6">
        <f>_xlfn.XLOOKUP($G720,$AE$711:$AE$732,$AF$711:$AF$732,0,0)</f>
        <v>1499000</v>
      </c>
      <c r="AA720" s="43">
        <f>Z720/$AB$733</f>
        <v>8.5274140147679561E-2</v>
      </c>
      <c r="AD720" s="1">
        <v>10</v>
      </c>
      <c r="AE720" s="2" t="s">
        <v>1105</v>
      </c>
      <c r="AF720" s="6">
        <v>500000</v>
      </c>
      <c r="AG720" s="6" cm="1">
        <f t="array" ref="AG720">_xlfn.XLOOKUP($AE720&amp;$C720&amp;$D720,'[1]NBA-Data-1980-2019'!$B$1:$B$16305&amp;'[1]NBA-Data-1980-2019'!$A$1:$A$16305&amp;'[1]NBA-Data-1980-2019'!$D$1:$D$16305,'[1]NBA-Data-1980-2019'!$G$1:$G$16305,"",0)</f>
        <v>500000</v>
      </c>
      <c r="AH720" s="68" cm="1">
        <f t="array" ref="AH720">_xlfn.XLOOKUP($AE720&amp;$C720&amp;$D720,'[1]NBA-Data-1980-2019'!$B$1:$B$16305&amp;'[1]NBA-Data-1980-2019'!$A$1:$A$16305&amp;'[1]NBA-Data-1980-2019'!$D$1:$D$16305,'[1]NBA-Data-1980-2019'!$H$1:$H$16305,"",0)</f>
        <v>181.3</v>
      </c>
      <c r="AI720" s="68" cm="1">
        <f t="array" ref="AI720">_xlfn.XLOOKUP($AE720&amp;$C720&amp;$D720,'[1]NBA-Data-1980-2019'!$B$1:$B$16305&amp;'[1]NBA-Data-1980-2019'!$A$1:$A$16305&amp;'[1]NBA-Data-1980-2019'!$D$1:$D$16305,'[1]NBA-Data-1980-2019'!$F$1:$F$16305,"",0)</f>
        <v>11.2</v>
      </c>
      <c r="AJ720" s="68">
        <f>IFERROR(($AH720/SUM(AH711:AH732))*$AI720,"")</f>
        <v>0.1207358694747357</v>
      </c>
    </row>
    <row r="721" spans="2:36" x14ac:dyDescent="0.2">
      <c r="B721" s="1" t="s">
        <v>195</v>
      </c>
      <c r="C721" s="1">
        <v>1995</v>
      </c>
      <c r="D721" s="1" t="s">
        <v>1086</v>
      </c>
      <c r="F721" s="2">
        <v>27</v>
      </c>
      <c r="G721" s="2" t="s">
        <v>1099</v>
      </c>
      <c r="H721" s="2" t="s">
        <v>566</v>
      </c>
      <c r="I721" s="4" t="s">
        <v>602</v>
      </c>
      <c r="J721" s="16">
        <f>_xlfn.XLOOKUP($I721,DASHBOARD!$I$2:$I$27,DASHBOARD!$J$2:$J$27,"",0)</f>
        <v>81</v>
      </c>
      <c r="K721" s="23">
        <f>J721/DASHBOARD!$C$3</f>
        <v>2.0574041148082296</v>
      </c>
      <c r="L721" s="2">
        <v>215</v>
      </c>
      <c r="M721" s="26">
        <f>L721/DASHBOARD!$C$4</f>
        <v>97.505668934240362</v>
      </c>
      <c r="N721" s="26">
        <f t="shared" si="81"/>
        <v>23.035129489483136</v>
      </c>
      <c r="O721" s="5">
        <v>20913</v>
      </c>
      <c r="P721" s="2" t="s">
        <v>557</v>
      </c>
      <c r="Q721" s="2" t="str">
        <f>_xlfn.XLOOKUP($P721,DASHBOARD!$L$2:$L$150,DASHBOARD!M$2:M$150,"",0)</f>
        <v>United States</v>
      </c>
      <c r="R721" s="2" t="str">
        <f>_xlfn.XLOOKUP($P721,DASHBOARD!$L$2:$L$150,DASHBOARD!N$2:N$150,"",0)</f>
        <v>North America</v>
      </c>
      <c r="S721" s="2" t="str">
        <f>_xlfn.XLOOKUP($P721,DASHBOARD!$L$2:$L$150,DASHBOARD!O$2:O$150,"",0)</f>
        <v>Americas</v>
      </c>
      <c r="T721" s="2">
        <v>11</v>
      </c>
      <c r="V721" s="2" t="s">
        <v>1100</v>
      </c>
      <c r="W721" s="2" t="s">
        <v>1100</v>
      </c>
      <c r="Y721" s="2" t="str">
        <f t="shared" si="82"/>
        <v/>
      </c>
      <c r="Z721" s="6">
        <f>_xlfn.XLOOKUP($G721,$AE$711:$AE$732,$AF$711:$AF$732,0,0)</f>
        <v>0</v>
      </c>
      <c r="AA721" s="43">
        <f>Z721/$AB$733</f>
        <v>0</v>
      </c>
      <c r="AD721" s="1">
        <v>11</v>
      </c>
      <c r="AE721" s="2" t="s">
        <v>1107</v>
      </c>
      <c r="AF721" s="11">
        <v>305000</v>
      </c>
      <c r="AG721" s="6" t="str" cm="1">
        <f t="array" ref="AG721">_xlfn.XLOOKUP($AE721&amp;$C721&amp;$D721,'[1]NBA-Data-1980-2019'!$B$1:$B$16305&amp;'[1]NBA-Data-1980-2019'!$A$1:$A$16305&amp;'[1]NBA-Data-1980-2019'!$D$1:$D$16305,'[1]NBA-Data-1980-2019'!$G$1:$G$16305,"",0)</f>
        <v/>
      </c>
      <c r="AH721" s="68" t="str" cm="1">
        <f t="array" ref="AH721">_xlfn.XLOOKUP($AE721&amp;$C721&amp;$D721,'[1]NBA-Data-1980-2019'!$B$1:$B$16305&amp;'[1]NBA-Data-1980-2019'!$A$1:$A$16305&amp;'[1]NBA-Data-1980-2019'!$D$1:$D$16305,'[1]NBA-Data-1980-2019'!$H$1:$H$16305,"",0)</f>
        <v/>
      </c>
      <c r="AI721" s="68" t="str" cm="1">
        <f t="array" ref="AI721">_xlfn.XLOOKUP($AE721&amp;$C721&amp;$D721,'[1]NBA-Data-1980-2019'!$B$1:$B$16305&amp;'[1]NBA-Data-1980-2019'!$A$1:$A$16305&amp;'[1]NBA-Data-1980-2019'!$D$1:$D$16305,'[1]NBA-Data-1980-2019'!$F$1:$F$16305,"",0)</f>
        <v/>
      </c>
      <c r="AJ721" s="68" t="str">
        <f>IFERROR(($AH721/SUM(AH711:AH732))*$AI721,"")</f>
        <v/>
      </c>
    </row>
    <row r="722" spans="2:36" x14ac:dyDescent="0.2">
      <c r="B722" s="1" t="s">
        <v>195</v>
      </c>
      <c r="C722" s="1">
        <v>1995</v>
      </c>
      <c r="D722" s="1" t="s">
        <v>1086</v>
      </c>
      <c r="F722" s="2">
        <v>11</v>
      </c>
      <c r="G722" s="2" t="s">
        <v>1101</v>
      </c>
      <c r="H722" s="2" t="s">
        <v>576</v>
      </c>
      <c r="I722" s="4" t="s">
        <v>603</v>
      </c>
      <c r="J722" s="16">
        <f>_xlfn.XLOOKUP($I722,DASHBOARD!$I$2:$I$27,DASHBOARD!$J$2:$J$27,"",0)</f>
        <v>76</v>
      </c>
      <c r="K722" s="23">
        <f>J722/DASHBOARD!$C$3</f>
        <v>1.9304038608077216</v>
      </c>
      <c r="L722" s="2">
        <v>180</v>
      </c>
      <c r="M722" s="26">
        <f>L722/DASHBOARD!$C$4</f>
        <v>81.632653061224488</v>
      </c>
      <c r="N722" s="26">
        <f t="shared" si="81"/>
        <v>21.906225620442083</v>
      </c>
      <c r="O722" s="5">
        <v>23997</v>
      </c>
      <c r="P722" s="2" t="s">
        <v>557</v>
      </c>
      <c r="Q722" s="2" t="str">
        <f>_xlfn.XLOOKUP($P722,DASHBOARD!$L$2:$L$150,DASHBOARD!M$2:M$150,"",0)</f>
        <v>United States</v>
      </c>
      <c r="R722" s="2" t="str">
        <f>_xlfn.XLOOKUP($P722,DASHBOARD!$L$2:$L$150,DASHBOARD!N$2:N$150,"",0)</f>
        <v>North America</v>
      </c>
      <c r="S722" s="2" t="str">
        <f>_xlfn.XLOOKUP($P722,DASHBOARD!$L$2:$L$150,DASHBOARD!O$2:O$150,"",0)</f>
        <v>Americas</v>
      </c>
      <c r="T722" s="2">
        <v>6</v>
      </c>
      <c r="V722" s="2" t="s">
        <v>558</v>
      </c>
      <c r="W722" s="2" t="s">
        <v>558</v>
      </c>
      <c r="Y722" s="2" t="str">
        <f t="shared" si="82"/>
        <v/>
      </c>
      <c r="Z722" s="6">
        <f>_xlfn.XLOOKUP($G722,$AE$711:$AE$732,$AF$711:$AF$732,0,0)</f>
        <v>1833000</v>
      </c>
      <c r="AA722" s="43">
        <f>Z722/$AB$733</f>
        <v>0.10427451560420056</v>
      </c>
      <c r="AD722" s="1">
        <v>12</v>
      </c>
      <c r="AE722" s="2" t="s">
        <v>1108</v>
      </c>
      <c r="AF722" s="11">
        <v>250000</v>
      </c>
      <c r="AG722" s="6" t="str" cm="1">
        <f t="array" ref="AG722">_xlfn.XLOOKUP($AE722&amp;$C722&amp;$D722,'[1]NBA-Data-1980-2019'!$B$1:$B$16305&amp;'[1]NBA-Data-1980-2019'!$A$1:$A$16305&amp;'[1]NBA-Data-1980-2019'!$D$1:$D$16305,'[1]NBA-Data-1980-2019'!$G$1:$G$16305,"",0)</f>
        <v/>
      </c>
      <c r="AH722" s="68" t="str" cm="1">
        <f t="array" ref="AH722">_xlfn.XLOOKUP($AE722&amp;$C722&amp;$D722,'[1]NBA-Data-1980-2019'!$B$1:$B$16305&amp;'[1]NBA-Data-1980-2019'!$A$1:$A$16305&amp;'[1]NBA-Data-1980-2019'!$D$1:$D$16305,'[1]NBA-Data-1980-2019'!$H$1:$H$16305,"",0)</f>
        <v/>
      </c>
      <c r="AI722" s="68" t="str" cm="1">
        <f t="array" ref="AI722">_xlfn.XLOOKUP($AE722&amp;$C722&amp;$D722,'[1]NBA-Data-1980-2019'!$B$1:$B$16305&amp;'[1]NBA-Data-1980-2019'!$A$1:$A$16305&amp;'[1]NBA-Data-1980-2019'!$D$1:$D$16305,'[1]NBA-Data-1980-2019'!$F$1:$F$16305,"",0)</f>
        <v/>
      </c>
      <c r="AJ722" s="68" t="str">
        <f>IFERROR(($AH722/SUM(AH711:AH732))*$AI722,"")</f>
        <v/>
      </c>
    </row>
    <row r="723" spans="2:36" x14ac:dyDescent="0.2">
      <c r="B723" s="1" t="s">
        <v>195</v>
      </c>
      <c r="C723" s="1">
        <v>1995</v>
      </c>
      <c r="D723" s="1" t="s">
        <v>1086</v>
      </c>
      <c r="F723" s="2">
        <v>31</v>
      </c>
      <c r="G723" s="2" t="s">
        <v>1102</v>
      </c>
      <c r="H723" s="2" t="s">
        <v>570</v>
      </c>
      <c r="I723" s="4" t="s">
        <v>604</v>
      </c>
      <c r="J723" s="16">
        <f>_xlfn.XLOOKUP($I723,DASHBOARD!$I$2:$I$27,DASHBOARD!$J$2:$J$27,"",0)</f>
        <v>79</v>
      </c>
      <c r="K723" s="23">
        <f>J723/DASHBOARD!$C$3</f>
        <v>2.0066040132080265</v>
      </c>
      <c r="L723" s="2">
        <v>225</v>
      </c>
      <c r="M723" s="26">
        <f>L723/DASHBOARD!$C$4</f>
        <v>102.0408163265306</v>
      </c>
      <c r="N723" s="26">
        <f t="shared" si="81"/>
        <v>25.34256513052264</v>
      </c>
      <c r="O723" s="5">
        <v>26139</v>
      </c>
      <c r="P723" s="2" t="s">
        <v>557</v>
      </c>
      <c r="Q723" s="2" t="str">
        <f>_xlfn.XLOOKUP($P723,DASHBOARD!$L$2:$L$150,DASHBOARD!M$2:M$150,"",0)</f>
        <v>United States</v>
      </c>
      <c r="R723" s="2" t="str">
        <f>_xlfn.XLOOKUP($P723,DASHBOARD!$L$2:$L$150,DASHBOARD!N$2:N$150,"",0)</f>
        <v>North America</v>
      </c>
      <c r="S723" s="2" t="str">
        <f>_xlfn.XLOOKUP($P723,DASHBOARD!$L$2:$L$150,DASHBOARD!O$2:O$150,"",0)</f>
        <v>Americas</v>
      </c>
      <c r="T723" s="2">
        <v>2</v>
      </c>
      <c r="V723" s="2" t="s">
        <v>579</v>
      </c>
      <c r="W723" s="2" t="s">
        <v>579</v>
      </c>
      <c r="Y723" s="2" t="str">
        <f t="shared" si="82"/>
        <v/>
      </c>
      <c r="Z723" s="6">
        <f>_xlfn.XLOOKUP($G723,$AE$711:$AE$732,$AF$711:$AF$732,0,0)</f>
        <v>0</v>
      </c>
      <c r="AA723" s="43">
        <f>Z723/$AB$733</f>
        <v>0</v>
      </c>
      <c r="AD723" s="1">
        <v>13</v>
      </c>
      <c r="AE723" s="13" t="s">
        <v>1087</v>
      </c>
      <c r="AF723" s="14">
        <v>150000</v>
      </c>
      <c r="AG723" s="6" cm="1">
        <f t="array" ref="AG723">_xlfn.XLOOKUP($AE723&amp;$C723&amp;$D723,'[1]NBA-Data-1980-2019'!$B$1:$B$16305&amp;'[1]NBA-Data-1980-2019'!$A$1:$A$16305&amp;'[1]NBA-Data-1980-2019'!$D$1:$D$16305,'[1]NBA-Data-1980-2019'!$G$1:$G$16305,"",0)</f>
        <v>150000</v>
      </c>
      <c r="AH723" s="68" cm="1">
        <f t="array" ref="AH723">_xlfn.XLOOKUP($AE723&amp;$C723&amp;$D723,'[1]NBA-Data-1980-2019'!$B$1:$B$16305&amp;'[1]NBA-Data-1980-2019'!$A$1:$A$16305&amp;'[1]NBA-Data-1980-2019'!$D$1:$D$16305,'[1]NBA-Data-1980-2019'!$H$1:$H$16305,"",0)</f>
        <v>340.2</v>
      </c>
      <c r="AI723" s="68" cm="1">
        <f t="array" ref="AI723">_xlfn.XLOOKUP($AE723&amp;$C723&amp;$D723,'[1]NBA-Data-1980-2019'!$B$1:$B$16305&amp;'[1]NBA-Data-1980-2019'!$A$1:$A$16305&amp;'[1]NBA-Data-1980-2019'!$D$1:$D$16305,'[1]NBA-Data-1980-2019'!$F$1:$F$16305,"",0)</f>
        <v>8.9</v>
      </c>
      <c r="AJ723" s="68">
        <f>IFERROR(($AH723/SUM(AH711:AH732))*$AI723,"")</f>
        <v>0.18002996753517023</v>
      </c>
    </row>
    <row r="724" spans="2:36" x14ac:dyDescent="0.2">
      <c r="B724" s="1" t="s">
        <v>195</v>
      </c>
      <c r="C724" s="1">
        <v>1995</v>
      </c>
      <c r="D724" s="1" t="s">
        <v>1086</v>
      </c>
      <c r="F724" s="2">
        <v>34</v>
      </c>
      <c r="G724" s="2" t="s">
        <v>1103</v>
      </c>
      <c r="H724" s="2" t="s">
        <v>552</v>
      </c>
      <c r="I724" s="4" t="s">
        <v>1151</v>
      </c>
      <c r="J724" s="16">
        <f>_xlfn.XLOOKUP($I724,DASHBOARD!$I$2:$I$27,DASHBOARD!$J$2:$J$27,"",0)</f>
        <v>85</v>
      </c>
      <c r="K724" s="23">
        <f>J724/DASHBOARD!$C$3</f>
        <v>2.1590043180086362</v>
      </c>
      <c r="L724" s="2">
        <v>255</v>
      </c>
      <c r="M724" s="26">
        <f>L724/DASHBOARD!$C$4</f>
        <v>115.64625850340136</v>
      </c>
      <c r="N724" s="26">
        <f t="shared" si="81"/>
        <v>24.809874349739889</v>
      </c>
      <c r="O724" s="5">
        <v>23032</v>
      </c>
      <c r="P724" s="2" t="s">
        <v>775</v>
      </c>
      <c r="Q724" s="2" t="str">
        <f>_xlfn.XLOOKUP($P724,DASHBOARD!$L$2:$L$150,DASHBOARD!M$2:M$150,"",0)</f>
        <v>Nigeria</v>
      </c>
      <c r="R724" s="2" t="str">
        <f>_xlfn.XLOOKUP($P724,DASHBOARD!$L$2:$L$150,DASHBOARD!N$2:N$150,"",0)</f>
        <v>Africa</v>
      </c>
      <c r="S724" s="2" t="str">
        <f>_xlfn.XLOOKUP($P724,DASHBOARD!$L$2:$L$150,DASHBOARD!O$2:O$150,"",0)</f>
        <v>Africa</v>
      </c>
      <c r="T724" s="2">
        <v>10</v>
      </c>
      <c r="V724" s="2" t="s">
        <v>997</v>
      </c>
      <c r="W724" s="2" t="s">
        <v>997</v>
      </c>
      <c r="Y724" s="2" t="str">
        <f t="shared" si="82"/>
        <v/>
      </c>
      <c r="Z724" s="6">
        <f>_xlfn.XLOOKUP($G724,$AE$711:$AE$732,$AF$711:$AF$732,0,0)</f>
        <v>3169900</v>
      </c>
      <c r="AA724" s="43">
        <f>Z724/$AB$733</f>
        <v>0.18032721604678414</v>
      </c>
      <c r="AD724" s="1">
        <v>14</v>
      </c>
      <c r="AE724" s="2" t="s">
        <v>1092</v>
      </c>
      <c r="AF724" s="6">
        <v>150000</v>
      </c>
      <c r="AG724" s="6" cm="1">
        <f t="array" ref="AG724">_xlfn.XLOOKUP($AE724&amp;$C724&amp;$D724,'[1]NBA-Data-1980-2019'!$B$1:$B$16305&amp;'[1]NBA-Data-1980-2019'!$A$1:$A$16305&amp;'[1]NBA-Data-1980-2019'!$D$1:$D$16305,'[1]NBA-Data-1980-2019'!$G$1:$G$16305,"",0)</f>
        <v>150000</v>
      </c>
      <c r="AH724" s="68" cm="1">
        <f t="array" ref="AH724">_xlfn.XLOOKUP($AE724&amp;$C724&amp;$D724,'[1]NBA-Data-1980-2019'!$B$1:$B$16305&amp;'[1]NBA-Data-1980-2019'!$A$1:$A$16305&amp;'[1]NBA-Data-1980-2019'!$D$1:$D$16305,'[1]NBA-Data-1980-2019'!$H$1:$H$16305,"",0)</f>
        <v>30.099999999999998</v>
      </c>
      <c r="AI724" s="68" cm="1">
        <f t="array" ref="AI724">_xlfn.XLOOKUP($AE724&amp;$C724&amp;$D724,'[1]NBA-Data-1980-2019'!$B$1:$B$16305&amp;'[1]NBA-Data-1980-2019'!$A$1:$A$16305&amp;'[1]NBA-Data-1980-2019'!$D$1:$D$16305,'[1]NBA-Data-1980-2019'!$F$1:$F$16305,"",0)</f>
        <v>4.4000000000000004</v>
      </c>
      <c r="AJ724" s="68">
        <f>IFERROR(($AH724/SUM(AH711:AH732))*$AI724,"")</f>
        <v>7.8748022975110299E-3</v>
      </c>
    </row>
    <row r="725" spans="2:36" x14ac:dyDescent="0.2">
      <c r="B725" s="1" t="s">
        <v>195</v>
      </c>
      <c r="C725" s="1">
        <v>1995</v>
      </c>
      <c r="D725" s="1" t="s">
        <v>1086</v>
      </c>
      <c r="F725" s="2">
        <v>30</v>
      </c>
      <c r="G725" s="2" t="s">
        <v>1104</v>
      </c>
      <c r="H725" s="2" t="s">
        <v>556</v>
      </c>
      <c r="I725" s="4" t="s">
        <v>598</v>
      </c>
      <c r="J725" s="16">
        <f>_xlfn.XLOOKUP($I725,DASHBOARD!$I$2:$I$27,DASHBOARD!$J$2:$J$27,"",0)</f>
        <v>75</v>
      </c>
      <c r="K725" s="23">
        <f>J725/DASHBOARD!$C$3</f>
        <v>1.9050038100076201</v>
      </c>
      <c r="L725" s="2">
        <v>170</v>
      </c>
      <c r="M725" s="26">
        <f>L725/DASHBOARD!$C$4</f>
        <v>77.097505668934232</v>
      </c>
      <c r="N725" s="26">
        <f t="shared" si="81"/>
        <v>21.244603517258749</v>
      </c>
      <c r="O725" s="5">
        <v>23809</v>
      </c>
      <c r="P725" s="2" t="s">
        <v>557</v>
      </c>
      <c r="Q725" s="2" t="str">
        <f>_xlfn.XLOOKUP($P725,DASHBOARD!$L$2:$L$150,DASHBOARD!M$2:M$150,"",0)</f>
        <v>United States</v>
      </c>
      <c r="R725" s="2" t="str">
        <f>_xlfn.XLOOKUP($P725,DASHBOARD!$L$2:$L$150,DASHBOARD!N$2:N$150,"",0)</f>
        <v>North America</v>
      </c>
      <c r="S725" s="2" t="str">
        <f>_xlfn.XLOOKUP($P725,DASHBOARD!$L$2:$L$150,DASHBOARD!O$2:O$150,"",0)</f>
        <v>Americas</v>
      </c>
      <c r="T725" s="2">
        <v>7</v>
      </c>
      <c r="V725" s="2" t="s">
        <v>636</v>
      </c>
      <c r="W725" s="2" t="s">
        <v>636</v>
      </c>
      <c r="Y725" s="2" t="str">
        <f t="shared" si="82"/>
        <v/>
      </c>
      <c r="Z725" s="6">
        <f>_xlfn.XLOOKUP($G725,$AE$711:$AE$732,$AF$711:$AF$732,0,0)</f>
        <v>2633000</v>
      </c>
      <c r="AA725" s="43">
        <f>Z725/$AB$733</f>
        <v>0.14978439693718498</v>
      </c>
      <c r="AD725" s="1">
        <v>15</v>
      </c>
      <c r="AE725" s="2" t="s">
        <v>1094</v>
      </c>
      <c r="AF725" s="6">
        <v>126300</v>
      </c>
      <c r="AG725" s="6" cm="1">
        <f t="array" ref="AG725">_xlfn.XLOOKUP($AE725&amp;$C725&amp;$D725,'[1]NBA-Data-1980-2019'!$B$1:$B$16305&amp;'[1]NBA-Data-1980-2019'!$A$1:$A$16305&amp;'[1]NBA-Data-1980-2019'!$D$1:$D$16305,'[1]NBA-Data-1980-2019'!$G$1:$G$16305,"",0)</f>
        <v>126300</v>
      </c>
      <c r="AH725" s="68" cm="1">
        <f t="array" ref="AH725">_xlfn.XLOOKUP($AE725&amp;$C725&amp;$D725,'[1]NBA-Data-1980-2019'!$B$1:$B$16305&amp;'[1]NBA-Data-1980-2019'!$A$1:$A$16305&amp;'[1]NBA-Data-1980-2019'!$D$1:$D$16305,'[1]NBA-Data-1980-2019'!$H$1:$H$16305,"",0)</f>
        <v>1346.4</v>
      </c>
      <c r="AI725" s="68" cm="1">
        <f t="array" ref="AI725">_xlfn.XLOOKUP($AE725&amp;$C725&amp;$D725,'[1]NBA-Data-1980-2019'!$B$1:$B$16305&amp;'[1]NBA-Data-1980-2019'!$A$1:$A$16305&amp;'[1]NBA-Data-1980-2019'!$D$1:$D$16305,'[1]NBA-Data-1980-2019'!$F$1:$F$16305,"",0)</f>
        <v>11</v>
      </c>
      <c r="AJ725" s="68">
        <f>IFERROR(($AH725/SUM(AH711:AH732))*$AI725,"")</f>
        <v>0.88061742635953921</v>
      </c>
    </row>
    <row r="726" spans="2:36" x14ac:dyDescent="0.2">
      <c r="B726" s="1" t="s">
        <v>195</v>
      </c>
      <c r="C726" s="1">
        <v>1995</v>
      </c>
      <c r="D726" s="1" t="s">
        <v>1086</v>
      </c>
      <c r="F726" s="2">
        <v>55</v>
      </c>
      <c r="G726" s="2" t="s">
        <v>1105</v>
      </c>
      <c r="H726" s="2" t="s">
        <v>552</v>
      </c>
      <c r="I726" s="4" t="s">
        <v>1151</v>
      </c>
      <c r="J726" s="16">
        <f>_xlfn.XLOOKUP($I726,DASHBOARD!$I$2:$I$27,DASHBOARD!$J$2:$J$27,"",0)</f>
        <v>85</v>
      </c>
      <c r="K726" s="23">
        <f>J726/DASHBOARD!$C$3</f>
        <v>2.1590043180086362</v>
      </c>
      <c r="L726" s="2">
        <v>245</v>
      </c>
      <c r="M726" s="26">
        <f>L726/DASHBOARD!$C$4</f>
        <v>111.11111111111111</v>
      </c>
      <c r="N726" s="26">
        <f t="shared" si="81"/>
        <v>23.836938100730482</v>
      </c>
      <c r="O726" s="5">
        <v>25734</v>
      </c>
      <c r="P726" s="2" t="s">
        <v>872</v>
      </c>
      <c r="Q726" s="2" t="str">
        <f>_xlfn.XLOOKUP($P726,DASHBOARD!$L$2:$L$150,DASHBOARD!M$2:M$150,"",0)</f>
        <v>Croatia</v>
      </c>
      <c r="R726" s="2" t="str">
        <f>_xlfn.XLOOKUP($P726,DASHBOARD!$L$2:$L$150,DASHBOARD!N$2:N$150,"",0)</f>
        <v>Europe</v>
      </c>
      <c r="S726" s="2" t="str">
        <f>_xlfn.XLOOKUP($P726,DASHBOARD!$L$2:$L$150,DASHBOARD!O$2:O$150,"",0)</f>
        <v>Eurasia</v>
      </c>
      <c r="T726" s="2" t="s">
        <v>563</v>
      </c>
      <c r="Y726" s="2" t="str">
        <f t="shared" si="82"/>
        <v/>
      </c>
      <c r="Z726" s="6">
        <f>_xlfn.XLOOKUP($G726,$AE$711:$AE$732,$AF$711:$AF$732,0,0)</f>
        <v>500000</v>
      </c>
      <c r="AA726" s="43">
        <f>Z726/$AB$733</f>
        <v>2.8443675833115266E-2</v>
      </c>
      <c r="AD726" s="1">
        <v>16</v>
      </c>
      <c r="AE726" s="2" t="s">
        <v>1109</v>
      </c>
      <c r="AF726" s="11">
        <v>104000</v>
      </c>
      <c r="AG726" s="6" t="str" cm="1">
        <f t="array" ref="AG726">_xlfn.XLOOKUP($AE726&amp;$C726&amp;$D726,'[1]NBA-Data-1980-2019'!$B$1:$B$16305&amp;'[1]NBA-Data-1980-2019'!$A$1:$A$16305&amp;'[1]NBA-Data-1980-2019'!$D$1:$D$16305,'[1]NBA-Data-1980-2019'!$G$1:$G$16305,"",0)</f>
        <v/>
      </c>
      <c r="AH726" s="68" t="str" cm="1">
        <f t="array" ref="AH726">_xlfn.XLOOKUP($AE726&amp;$C726&amp;$D726,'[1]NBA-Data-1980-2019'!$B$1:$B$16305&amp;'[1]NBA-Data-1980-2019'!$A$1:$A$16305&amp;'[1]NBA-Data-1980-2019'!$D$1:$D$16305,'[1]NBA-Data-1980-2019'!$H$1:$H$16305,"",0)</f>
        <v/>
      </c>
      <c r="AI726" s="68" t="str" cm="1">
        <f t="array" ref="AI726">_xlfn.XLOOKUP($AE726&amp;$C726&amp;$D726,'[1]NBA-Data-1980-2019'!$B$1:$B$16305&amp;'[1]NBA-Data-1980-2019'!$A$1:$A$16305&amp;'[1]NBA-Data-1980-2019'!$D$1:$D$16305,'[1]NBA-Data-1980-2019'!$F$1:$F$16305,"",0)</f>
        <v/>
      </c>
      <c r="AJ726" s="68" t="str">
        <f>IFERROR(($AH726/SUM(AH711:AH732))*$AI726,"")</f>
        <v/>
      </c>
    </row>
    <row r="727" spans="2:36" x14ac:dyDescent="0.2">
      <c r="B727" s="1" t="s">
        <v>195</v>
      </c>
      <c r="C727" s="1">
        <v>1995</v>
      </c>
      <c r="D727" s="1" t="s">
        <v>1086</v>
      </c>
      <c r="F727" s="2">
        <v>33</v>
      </c>
      <c r="G727" s="2" t="s">
        <v>1106</v>
      </c>
      <c r="H727" s="2" t="s">
        <v>566</v>
      </c>
      <c r="I727" s="4" t="s">
        <v>602</v>
      </c>
      <c r="J727" s="16">
        <f>_xlfn.XLOOKUP($I727,DASHBOARD!$I$2:$I$27,DASHBOARD!$J$2:$J$27,"",0)</f>
        <v>81</v>
      </c>
      <c r="K727" s="23">
        <f>J727/DASHBOARD!$C$3</f>
        <v>2.0574041148082296</v>
      </c>
      <c r="L727" s="2">
        <v>225</v>
      </c>
      <c r="M727" s="26">
        <f>L727/DASHBOARD!$C$4</f>
        <v>102.0408163265306</v>
      </c>
      <c r="N727" s="26">
        <f t="shared" si="81"/>
        <v>24.106530861087002</v>
      </c>
      <c r="O727" s="5">
        <v>22863</v>
      </c>
      <c r="P727" s="2" t="s">
        <v>557</v>
      </c>
      <c r="Q727" s="2" t="str">
        <f>_xlfn.XLOOKUP($P727,DASHBOARD!$L$2:$L$150,DASHBOARD!M$2:M$150,"",0)</f>
        <v>United States</v>
      </c>
      <c r="R727" s="2" t="str">
        <f>_xlfn.XLOOKUP($P727,DASHBOARD!$L$2:$L$150,DASHBOARD!N$2:N$150,"",0)</f>
        <v>North America</v>
      </c>
      <c r="S727" s="2" t="str">
        <f>_xlfn.XLOOKUP($P727,DASHBOARD!$L$2:$L$150,DASHBOARD!O$2:O$150,"",0)</f>
        <v>Americas</v>
      </c>
      <c r="T727" s="2">
        <v>10</v>
      </c>
      <c r="V727" s="2" t="s">
        <v>1075</v>
      </c>
      <c r="W727" s="2" t="s">
        <v>1075</v>
      </c>
      <c r="Y727" s="2" t="str">
        <f t="shared" si="82"/>
        <v/>
      </c>
      <c r="Z727" s="6">
        <f>_xlfn.XLOOKUP($G727,$AE$711:$AE$732,$AF$711:$AF$732,0,0)</f>
        <v>2578400</v>
      </c>
      <c r="AA727" s="43">
        <f>Z727/$AB$733</f>
        <v>0.14667834753620879</v>
      </c>
      <c r="AD727" s="1">
        <v>17</v>
      </c>
      <c r="AE727" s="2" t="s">
        <v>1110</v>
      </c>
      <c r="AF727" s="11">
        <v>55000</v>
      </c>
      <c r="AG727" s="6" t="str" cm="1">
        <f t="array" ref="AG727">_xlfn.XLOOKUP($AE727&amp;$C727&amp;$D727,'[1]NBA-Data-1980-2019'!$B$1:$B$16305&amp;'[1]NBA-Data-1980-2019'!$A$1:$A$16305&amp;'[1]NBA-Data-1980-2019'!$D$1:$D$16305,'[1]NBA-Data-1980-2019'!$G$1:$G$16305,"",0)</f>
        <v/>
      </c>
      <c r="AH727" s="68" t="str" cm="1">
        <f t="array" ref="AH727">_xlfn.XLOOKUP($AE727&amp;$C727&amp;$D727,'[1]NBA-Data-1980-2019'!$B$1:$B$16305&amp;'[1]NBA-Data-1980-2019'!$A$1:$A$16305&amp;'[1]NBA-Data-1980-2019'!$D$1:$D$16305,'[1]NBA-Data-1980-2019'!$H$1:$H$16305,"",0)</f>
        <v/>
      </c>
      <c r="AI727" s="68" t="str" cm="1">
        <f t="array" ref="AI727">_xlfn.XLOOKUP($AE727&amp;$C727&amp;$D727,'[1]NBA-Data-1980-2019'!$B$1:$B$16305&amp;'[1]NBA-Data-1980-2019'!$A$1:$A$16305&amp;'[1]NBA-Data-1980-2019'!$D$1:$D$16305,'[1]NBA-Data-1980-2019'!$F$1:$F$16305,"",0)</f>
        <v/>
      </c>
      <c r="AJ727" s="68" t="str">
        <f>IFERROR(($AH727/SUM(AH711:AH732))*$AI727,"")</f>
        <v/>
      </c>
    </row>
    <row r="728" spans="2:36" x14ac:dyDescent="0.2">
      <c r="B728" s="1" t="s">
        <v>195</v>
      </c>
      <c r="C728" s="1">
        <v>1995</v>
      </c>
      <c r="D728" s="1" t="s">
        <v>1086</v>
      </c>
      <c r="I728" s="4"/>
      <c r="O728" s="5"/>
      <c r="Y728" s="2" t="str">
        <f t="shared" si="82"/>
        <v/>
      </c>
      <c r="Z728" s="6">
        <f>_xlfn.XLOOKUP($G728,$AE$711:$AE$732,$AF$711:$AF$732,0,0)</f>
        <v>0</v>
      </c>
      <c r="AA728" s="43">
        <f>Z728/$AB$733</f>
        <v>0</v>
      </c>
      <c r="AD728" s="1">
        <v>18</v>
      </c>
      <c r="AE728" s="2" t="s">
        <v>1111</v>
      </c>
      <c r="AF728" s="11">
        <v>30000</v>
      </c>
      <c r="AG728" s="6" t="str" cm="1">
        <f t="array" ref="AG728">_xlfn.XLOOKUP($AE728&amp;$C728&amp;$D728,'[1]NBA-Data-1980-2019'!$B$1:$B$16305&amp;'[1]NBA-Data-1980-2019'!$A$1:$A$16305&amp;'[1]NBA-Data-1980-2019'!$D$1:$D$16305,'[1]NBA-Data-1980-2019'!$G$1:$G$16305,"",0)</f>
        <v/>
      </c>
      <c r="AH728" s="68" t="str" cm="1">
        <f t="array" ref="AH728">_xlfn.XLOOKUP($AE728&amp;$C728&amp;$D728,'[1]NBA-Data-1980-2019'!$B$1:$B$16305&amp;'[1]NBA-Data-1980-2019'!$A$1:$A$16305&amp;'[1]NBA-Data-1980-2019'!$D$1:$D$16305,'[1]NBA-Data-1980-2019'!$H$1:$H$16305,"",0)</f>
        <v/>
      </c>
      <c r="AI728" s="68" t="str" cm="1">
        <f t="array" ref="AI728">_xlfn.XLOOKUP($AE728&amp;$C728&amp;$D728,'[1]NBA-Data-1980-2019'!$B$1:$B$16305&amp;'[1]NBA-Data-1980-2019'!$A$1:$A$16305&amp;'[1]NBA-Data-1980-2019'!$D$1:$D$16305,'[1]NBA-Data-1980-2019'!$F$1:$F$16305,"",0)</f>
        <v/>
      </c>
      <c r="AJ728" s="68" t="str">
        <f>IFERROR(($AH728/SUM(AH711:AH732))*$AI728,"")</f>
        <v/>
      </c>
    </row>
    <row r="729" spans="2:36" x14ac:dyDescent="0.2">
      <c r="B729" s="1" t="s">
        <v>195</v>
      </c>
      <c r="C729" s="1">
        <v>1995</v>
      </c>
      <c r="D729" s="1" t="s">
        <v>1086</v>
      </c>
      <c r="I729" s="4"/>
      <c r="O729" s="5"/>
      <c r="Y729" s="2" t="str">
        <f t="shared" si="82"/>
        <v/>
      </c>
      <c r="Z729" s="6">
        <f>_xlfn.XLOOKUP($G729,$AE$711:$AE$732,$AF$711:$AF$732,0,0)</f>
        <v>0</v>
      </c>
      <c r="AA729" s="43">
        <f>Z729/$AB$733</f>
        <v>0</v>
      </c>
      <c r="AD729" s="1">
        <v>19</v>
      </c>
      <c r="AE729" s="2" t="s">
        <v>1091</v>
      </c>
      <c r="AF729" s="6"/>
      <c r="AG729" s="6" cm="1">
        <f t="array" ref="AG729">_xlfn.XLOOKUP($AE729&amp;$C729&amp;$D729,'[1]NBA-Data-1980-2019'!$B$1:$B$16305&amp;'[1]NBA-Data-1980-2019'!$A$1:$A$16305&amp;'[1]NBA-Data-1980-2019'!$D$1:$D$16305,'[1]NBA-Data-1980-2019'!$G$1:$G$16305,"",0)</f>
        <v>0</v>
      </c>
      <c r="AH729" s="68" cm="1">
        <f t="array" ref="AH729">_xlfn.XLOOKUP($AE729&amp;$C729&amp;$D729,'[1]NBA-Data-1980-2019'!$B$1:$B$16305&amp;'[1]NBA-Data-1980-2019'!$A$1:$A$16305&amp;'[1]NBA-Data-1980-2019'!$D$1:$D$16305,'[1]NBA-Data-1980-2019'!$H$1:$H$16305,"",0)</f>
        <v>815.9</v>
      </c>
      <c r="AI729" s="68" cm="1">
        <f t="array" ref="AI729">_xlfn.XLOOKUP($AE729&amp;$C729&amp;$D729,'[1]NBA-Data-1980-2019'!$B$1:$B$16305&amp;'[1]NBA-Data-1980-2019'!$A$1:$A$16305&amp;'[1]NBA-Data-1980-2019'!$D$1:$D$16305,'[1]NBA-Data-1980-2019'!$F$1:$F$16305,"",0)</f>
        <v>12.4</v>
      </c>
      <c r="AJ729" s="68">
        <f>IFERROR(($AH729/SUM(AH711:AH732))*$AI729,"")</f>
        <v>0.60156021452949771</v>
      </c>
    </row>
    <row r="730" spans="2:36" x14ac:dyDescent="0.2">
      <c r="B730" s="1" t="s">
        <v>195</v>
      </c>
      <c r="C730" s="1">
        <v>1995</v>
      </c>
      <c r="D730" s="1" t="s">
        <v>1086</v>
      </c>
      <c r="I730" s="4"/>
      <c r="O730" s="5"/>
      <c r="Y730" s="2" t="str">
        <f t="shared" si="82"/>
        <v/>
      </c>
      <c r="Z730" s="6">
        <f>_xlfn.XLOOKUP($G730,$AE$711:$AE$732,$AF$711:$AF$732,0,0)</f>
        <v>0</v>
      </c>
      <c r="AA730" s="43">
        <f>Z730/$AB$733</f>
        <v>0</v>
      </c>
      <c r="AD730" s="1">
        <v>20</v>
      </c>
      <c r="AE730" s="7" t="s">
        <v>1095</v>
      </c>
      <c r="AF730" s="15">
        <f>SUM(AF726:AF728,AF721:AF722)</f>
        <v>744000</v>
      </c>
      <c r="AG730" s="6" t="str" cm="1">
        <f t="array" ref="AG730">_xlfn.XLOOKUP($AE730&amp;$C730&amp;$D730,'[1]NBA-Data-1980-2019'!$B$1:$B$16305&amp;'[1]NBA-Data-1980-2019'!$A$1:$A$16305&amp;'[1]NBA-Data-1980-2019'!$D$1:$D$16305,'[1]NBA-Data-1980-2019'!$G$1:$G$16305,"",0)</f>
        <v/>
      </c>
      <c r="AH730" s="68" t="str" cm="1">
        <f t="array" ref="AH730">_xlfn.XLOOKUP($AE730&amp;$C730&amp;$D730,'[1]NBA-Data-1980-2019'!$B$1:$B$16305&amp;'[1]NBA-Data-1980-2019'!$A$1:$A$16305&amp;'[1]NBA-Data-1980-2019'!$D$1:$D$16305,'[1]NBA-Data-1980-2019'!$H$1:$H$16305,"",0)</f>
        <v/>
      </c>
      <c r="AI730" s="68" t="str" cm="1">
        <f t="array" ref="AI730">_xlfn.XLOOKUP($AE730&amp;$C730&amp;$D730,'[1]NBA-Data-1980-2019'!$B$1:$B$16305&amp;'[1]NBA-Data-1980-2019'!$A$1:$A$16305&amp;'[1]NBA-Data-1980-2019'!$D$1:$D$16305,'[1]NBA-Data-1980-2019'!$F$1:$F$16305,"",0)</f>
        <v/>
      </c>
      <c r="AJ730" s="68" t="str">
        <f>IFERROR(($AH730/SUM(AH711:AH732))*$AI730,"")</f>
        <v/>
      </c>
    </row>
    <row r="731" spans="2:36" x14ac:dyDescent="0.2">
      <c r="B731" s="1" t="s">
        <v>195</v>
      </c>
      <c r="C731" s="1">
        <v>1995</v>
      </c>
      <c r="D731" s="1" t="s">
        <v>1086</v>
      </c>
      <c r="I731" s="4"/>
      <c r="O731" s="5"/>
      <c r="Y731" s="2" t="str">
        <f t="shared" si="82"/>
        <v/>
      </c>
      <c r="Z731" s="6">
        <f>_xlfn.XLOOKUP($G731,$AE$711:$AE$732,$AF$711:$AF$732,0,0)</f>
        <v>0</v>
      </c>
      <c r="AA731" s="43">
        <f>Z731/$AB$733</f>
        <v>0</v>
      </c>
      <c r="AD731" s="1">
        <v>21</v>
      </c>
      <c r="AF731" s="6"/>
      <c r="AG731" s="6" t="str" cm="1">
        <f t="array" ref="AG731">_xlfn.XLOOKUP($AE731&amp;$C731&amp;$D731,'[1]NBA-Data-1980-2019'!$B$1:$B$16305&amp;'[1]NBA-Data-1980-2019'!$A$1:$A$16305&amp;'[1]NBA-Data-1980-2019'!$D$1:$D$16305,'[1]NBA-Data-1980-2019'!$G$1:$G$16305,"",0)</f>
        <v/>
      </c>
      <c r="AH731" s="68" t="str" cm="1">
        <f t="array" ref="AH731">_xlfn.XLOOKUP($AE731&amp;$C731&amp;$D731,'[1]NBA-Data-1980-2019'!$B$1:$B$16305&amp;'[1]NBA-Data-1980-2019'!$A$1:$A$16305&amp;'[1]NBA-Data-1980-2019'!$D$1:$D$16305,'[1]NBA-Data-1980-2019'!$H$1:$H$16305,"",0)</f>
        <v/>
      </c>
      <c r="AI731" s="68" t="str" cm="1">
        <f t="array" ref="AI731">_xlfn.XLOOKUP($AE731&amp;$C731&amp;$D731,'[1]NBA-Data-1980-2019'!$B$1:$B$16305&amp;'[1]NBA-Data-1980-2019'!$A$1:$A$16305&amp;'[1]NBA-Data-1980-2019'!$D$1:$D$16305,'[1]NBA-Data-1980-2019'!$F$1:$F$16305,"",0)</f>
        <v/>
      </c>
      <c r="AJ731" s="68" t="str">
        <f>IFERROR(($AH731/SUM(AH711:AH732))*$AI731,"")</f>
        <v/>
      </c>
    </row>
    <row r="732" spans="2:36" x14ac:dyDescent="0.2">
      <c r="B732" s="1" t="s">
        <v>195</v>
      </c>
      <c r="C732" s="1">
        <v>1995</v>
      </c>
      <c r="D732" s="1" t="s">
        <v>1086</v>
      </c>
      <c r="I732" s="4"/>
      <c r="O732" s="5"/>
      <c r="Y732" s="2" t="str">
        <f t="shared" si="82"/>
        <v/>
      </c>
      <c r="Z732" s="6">
        <f>_xlfn.XLOOKUP($G732,$AE$711:$AE$732,$AF$711:$AF$732,0,0)</f>
        <v>0</v>
      </c>
      <c r="AA732" s="43">
        <f>Z732/$AB$733</f>
        <v>0</v>
      </c>
      <c r="AD732" s="1">
        <v>22</v>
      </c>
      <c r="AF732" s="6"/>
      <c r="AG732" s="6" t="str" cm="1">
        <f t="array" ref="AG732">_xlfn.XLOOKUP($AE732&amp;$C732&amp;$D732,'[1]NBA-Data-1980-2019'!$B$1:$B$16305&amp;'[1]NBA-Data-1980-2019'!$A$1:$A$16305&amp;'[1]NBA-Data-1980-2019'!$D$1:$D$16305,'[1]NBA-Data-1980-2019'!$G$1:$G$16305,"",0)</f>
        <v/>
      </c>
      <c r="AH732" s="68" t="str" cm="1">
        <f t="array" ref="AH732">_xlfn.XLOOKUP($AE732&amp;$C732&amp;$D732,'[1]NBA-Data-1980-2019'!$B$1:$B$16305&amp;'[1]NBA-Data-1980-2019'!$A$1:$A$16305&amp;'[1]NBA-Data-1980-2019'!$D$1:$D$16305,'[1]NBA-Data-1980-2019'!$H$1:$H$16305,"",0)</f>
        <v/>
      </c>
      <c r="AI732" s="68" t="str" cm="1">
        <f t="array" ref="AI732">_xlfn.XLOOKUP($AE732&amp;$C732&amp;$D732,'[1]NBA-Data-1980-2019'!$B$1:$B$16305&amp;'[1]NBA-Data-1980-2019'!$A$1:$A$16305&amp;'[1]NBA-Data-1980-2019'!$D$1:$D$16305,'[1]NBA-Data-1980-2019'!$F$1:$F$16305,"",0)</f>
        <v/>
      </c>
      <c r="AJ732" s="68" t="str">
        <f>IFERROR(($AH732/SUM(AH711:AH732))*$AI732,"")</f>
        <v/>
      </c>
    </row>
    <row r="733" spans="2:36" x14ac:dyDescent="0.2">
      <c r="B733" s="1" t="s">
        <v>195</v>
      </c>
      <c r="C733" s="1">
        <v>1995</v>
      </c>
      <c r="D733" s="1" t="s">
        <v>1086</v>
      </c>
      <c r="E733" s="1"/>
      <c r="F733" s="1"/>
      <c r="G733" s="1"/>
      <c r="H733" s="1"/>
      <c r="I733" s="1"/>
      <c r="J733" s="36"/>
      <c r="K733" s="36"/>
      <c r="L733" s="1"/>
      <c r="M733" s="1"/>
      <c r="N733" s="1"/>
      <c r="O733" s="1"/>
      <c r="P733" s="1"/>
      <c r="Q733" s="1"/>
      <c r="R733" s="1"/>
      <c r="S733" s="1"/>
      <c r="T733" s="1"/>
      <c r="U733" s="1"/>
      <c r="V733" s="1"/>
      <c r="W733" s="1"/>
      <c r="X733" s="1"/>
      <c r="Y733" s="1"/>
      <c r="AA733" s="41">
        <f>SUM(AA711:AA732)</f>
        <v>1</v>
      </c>
      <c r="AB733" s="37">
        <f>SUM(Z711:Z732)</f>
        <v>17578600</v>
      </c>
      <c r="AC733" s="1"/>
      <c r="AE733" s="37">
        <f>AG733-AF733</f>
        <v>-3872400</v>
      </c>
      <c r="AF733" s="37">
        <f>SUM(AF711:AF732)-AF730</f>
        <v>17578600</v>
      </c>
      <c r="AG733" s="37">
        <f>SUM(AG711:AG732)</f>
        <v>13706200</v>
      </c>
      <c r="AH733" s="69">
        <f>SUM(AH711:AH732)</f>
        <v>16818.2</v>
      </c>
      <c r="AI733" s="69">
        <f>SUM(AI711:AI732)</f>
        <v>156.80000000000001</v>
      </c>
      <c r="AJ733" s="69">
        <f>SUM(AJ711:AJ732)</f>
        <v>15.513626904187131</v>
      </c>
    </row>
    <row r="734" spans="2:36" x14ac:dyDescent="0.2">
      <c r="AF734" s="6"/>
      <c r="AG734" s="6"/>
    </row>
    <row r="736" spans="2:36" ht="17" thickBot="1" x14ac:dyDescent="0.25"/>
    <row r="737" spans="1:36" ht="17" thickBot="1" x14ac:dyDescent="0.25">
      <c r="A737" s="3">
        <v>29</v>
      </c>
      <c r="B737" s="1" t="str">
        <f>B$1</f>
        <v>YEAR</v>
      </c>
      <c r="C737" s="1" t="str">
        <f>C$1</f>
        <v>YEAR</v>
      </c>
      <c r="D737" s="1" t="str">
        <f>D$1</f>
        <v>TEAM</v>
      </c>
      <c r="F737" s="1" t="str">
        <f t="shared" ref="F737:Z737" si="83">F$1</f>
        <v>NUMBER</v>
      </c>
      <c r="G737" s="1" t="str">
        <f t="shared" si="83"/>
        <v>PLAYER</v>
      </c>
      <c r="H737" s="1" t="str">
        <f t="shared" si="83"/>
        <v>POS</v>
      </c>
      <c r="I737" s="1" t="str">
        <f t="shared" si="83"/>
        <v>HEIGHT</v>
      </c>
      <c r="J737" s="1" t="str">
        <f t="shared" si="83"/>
        <v>HEIGHT (IN)</v>
      </c>
      <c r="K737" s="1" t="str">
        <f t="shared" si="83"/>
        <v>HEIGHT (M)</v>
      </c>
      <c r="L737" s="1" t="str">
        <f t="shared" si="83"/>
        <v>WEIGHT (LBS)</v>
      </c>
      <c r="M737" s="1" t="str">
        <f t="shared" si="83"/>
        <v>WEIGHT (KG)</v>
      </c>
      <c r="N737" s="1" t="str">
        <f t="shared" si="83"/>
        <v>BMI</v>
      </c>
      <c r="O737" s="1" t="str">
        <f t="shared" si="83"/>
        <v>BIRTH DATE</v>
      </c>
      <c r="P737" s="1" t="str">
        <f t="shared" si="83"/>
        <v>NATION</v>
      </c>
      <c r="Q737" s="1" t="str">
        <f t="shared" si="83"/>
        <v>COUNTRY</v>
      </c>
      <c r="R737" s="1" t="str">
        <f t="shared" si="83"/>
        <v>CONTINENT</v>
      </c>
      <c r="S737" s="1" t="str">
        <f t="shared" si="83"/>
        <v>GLOBAL REGION</v>
      </c>
      <c r="T737" s="1" t="str">
        <f t="shared" si="83"/>
        <v>EXPERIENCE</v>
      </c>
      <c r="U737" s="1"/>
      <c r="V737" s="1" t="str">
        <f t="shared" si="83"/>
        <v>COLLEGE</v>
      </c>
      <c r="W737" s="1" t="str">
        <f t="shared" si="83"/>
        <v>COLLEGE1</v>
      </c>
      <c r="X737" s="1" t="str">
        <f t="shared" si="83"/>
        <v>COLLEGE2</v>
      </c>
      <c r="Y737" s="1" t="str">
        <f t="shared" si="83"/>
        <v>TRANSFER</v>
      </c>
      <c r="Z737" s="1" t="str">
        <f t="shared" si="83"/>
        <v>SALARY</v>
      </c>
      <c r="AA737" s="1" t="s">
        <v>1264</v>
      </c>
      <c r="AD737" s="1" t="str">
        <f>AD$1</f>
        <v>Rk</v>
      </c>
      <c r="AE737" s="1" t="str">
        <f>AE$1</f>
        <v>PLAYER</v>
      </c>
      <c r="AF737" s="1" t="str">
        <f>AF$1</f>
        <v>SALARY - BR</v>
      </c>
      <c r="AG737" s="1" t="str">
        <f>AG$1</f>
        <v>SALARY - KAGGLE</v>
      </c>
      <c r="AH737" s="67" t="str">
        <f>AH$1</f>
        <v>TTL MP</v>
      </c>
      <c r="AI737" s="67" t="str">
        <f>AI$1</f>
        <v>PER</v>
      </c>
      <c r="AJ737" s="67" t="str">
        <f>AJ$1</f>
        <v>WTD-MP-PER</v>
      </c>
    </row>
    <row r="738" spans="1:36" ht="17" thickBot="1" x14ac:dyDescent="0.25">
      <c r="A738" s="3" t="s">
        <v>1086</v>
      </c>
      <c r="B738" s="1" t="s">
        <v>203</v>
      </c>
      <c r="C738" s="1">
        <v>1994</v>
      </c>
      <c r="D738" s="1" t="s">
        <v>1086</v>
      </c>
      <c r="F738" s="2">
        <v>1</v>
      </c>
      <c r="G738" s="2" t="s">
        <v>1089</v>
      </c>
      <c r="H738" s="2" t="s">
        <v>556</v>
      </c>
      <c r="I738" s="4" t="s">
        <v>596</v>
      </c>
      <c r="J738" s="16">
        <f>_xlfn.XLOOKUP($I738,DASHBOARD!$I$2:$I$27,DASHBOARD!$J$2:$J$27,"",0)</f>
        <v>71</v>
      </c>
      <c r="K738" s="23">
        <f>J738/DASHBOARD!$C$3</f>
        <v>1.8034036068072137</v>
      </c>
      <c r="L738" s="2">
        <v>165</v>
      </c>
      <c r="M738" s="26">
        <f>L738/DASHBOARD!$C$4</f>
        <v>74.829931972789112</v>
      </c>
      <c r="N738" s="26">
        <f t="shared" ref="N738:N752" si="84">M738/(K738^2)</f>
        <v>23.008562306096806</v>
      </c>
      <c r="O738" s="5">
        <v>23954</v>
      </c>
      <c r="P738" s="2" t="s">
        <v>557</v>
      </c>
      <c r="Q738" s="2" t="str">
        <f>_xlfn.XLOOKUP($P738,DASHBOARD!$L$2:$L$150,DASHBOARD!M$2:M$150,"",0)</f>
        <v>United States</v>
      </c>
      <c r="R738" s="2" t="str">
        <f>_xlfn.XLOOKUP($P738,DASHBOARD!$L$2:$L$150,DASHBOARD!N$2:N$150,"",0)</f>
        <v>North America</v>
      </c>
      <c r="S738" s="2" t="str">
        <f>_xlfn.XLOOKUP($P738,DASHBOARD!$L$2:$L$150,DASHBOARD!O$2:O$150,"",0)</f>
        <v>Americas</v>
      </c>
      <c r="T738" s="2">
        <v>5</v>
      </c>
      <c r="V738" s="2" t="s">
        <v>1090</v>
      </c>
      <c r="W738" s="2" t="s">
        <v>1254</v>
      </c>
      <c r="X738" s="2" t="s">
        <v>1255</v>
      </c>
      <c r="Y738" s="2" t="str">
        <f t="shared" ref="Y738:Y759" si="85">IF(X738="","","X")</f>
        <v>X</v>
      </c>
      <c r="Z738" s="6">
        <f>_xlfn.XLOOKUP($G738,$AE$738:$AE$759,$AF$738:$AF$759,0,0)</f>
        <v>525000</v>
      </c>
      <c r="AA738" s="43">
        <f>Z738/$AB$760</f>
        <v>3.1330190368204336E-2</v>
      </c>
      <c r="AD738" s="1">
        <v>1</v>
      </c>
      <c r="AE738" s="2" t="s">
        <v>1103</v>
      </c>
      <c r="AF738" s="6">
        <v>3170000</v>
      </c>
      <c r="AG738" s="6" cm="1">
        <f t="array" ref="AG738">_xlfn.XLOOKUP($AE738&amp;$C738&amp;$D738,'[1]NBA-Data-1980-2019'!$B$1:$B$16305&amp;'[1]NBA-Data-1980-2019'!$A$1:$A$16305&amp;'[1]NBA-Data-1980-2019'!$D$1:$D$16305,'[1]NBA-Data-1980-2019'!$G$1:$G$16305,"",0)</f>
        <v>3170000</v>
      </c>
      <c r="AH738" s="68" cm="1">
        <f t="array" ref="AH738">_xlfn.XLOOKUP($AE738&amp;$C738&amp;$D738,'[1]NBA-Data-1980-2019'!$B$1:$B$16305&amp;'[1]NBA-Data-1980-2019'!$A$1:$A$16305&amp;'[1]NBA-Data-1980-2019'!$D$1:$D$16305,'[1]NBA-Data-1980-2019'!$H$1:$H$16305,"",0)</f>
        <v>3280</v>
      </c>
      <c r="AI738" s="68" cm="1">
        <f t="array" ref="AI738">_xlfn.XLOOKUP($AE738&amp;$C738&amp;$D738,'[1]NBA-Data-1980-2019'!$B$1:$B$16305&amp;'[1]NBA-Data-1980-2019'!$A$1:$A$16305&amp;'[1]NBA-Data-1980-2019'!$D$1:$D$16305,'[1]NBA-Data-1980-2019'!$F$1:$F$16305,"",0)</f>
        <v>25.3</v>
      </c>
      <c r="AJ738" s="68">
        <f>IFERROR(($AH738/SUM(AH738:AH759))*$AI738,"")</f>
        <v>4.1985115177762813</v>
      </c>
    </row>
    <row r="739" spans="1:36" x14ac:dyDescent="0.2">
      <c r="B739" s="1" t="s">
        <v>203</v>
      </c>
      <c r="C739" s="1">
        <v>1994</v>
      </c>
      <c r="D739" s="1" t="s">
        <v>1086</v>
      </c>
      <c r="F739" s="2">
        <v>50</v>
      </c>
      <c r="G739" s="2" t="s">
        <v>1112</v>
      </c>
      <c r="H739" s="2" t="s">
        <v>566</v>
      </c>
      <c r="I739" s="4" t="s">
        <v>595</v>
      </c>
      <c r="J739" s="16">
        <f>_xlfn.XLOOKUP($I739,DASHBOARD!$I$2:$I$27,DASHBOARD!$J$2:$J$27,"",0)</f>
        <v>82</v>
      </c>
      <c r="K739" s="23">
        <f>J739/DASHBOARD!$C$3</f>
        <v>2.0828041656083314</v>
      </c>
      <c r="L739" s="2">
        <v>215</v>
      </c>
      <c r="M739" s="26">
        <f>L739/DASHBOARD!$C$4</f>
        <v>97.505668934240362</v>
      </c>
      <c r="N739" s="26">
        <f t="shared" si="84"/>
        <v>22.476722870389477</v>
      </c>
      <c r="O739" s="5">
        <v>24628</v>
      </c>
      <c r="P739" s="2" t="s">
        <v>557</v>
      </c>
      <c r="Q739" s="2" t="str">
        <f>_xlfn.XLOOKUP($P739,DASHBOARD!$L$2:$L$150,DASHBOARD!M$2:M$150,"",0)</f>
        <v>United States</v>
      </c>
      <c r="R739" s="2" t="str">
        <f>_xlfn.XLOOKUP($P739,DASHBOARD!$L$2:$L$150,DASHBOARD!N$2:N$150,"",0)</f>
        <v>North America</v>
      </c>
      <c r="S739" s="2" t="str">
        <f>_xlfn.XLOOKUP($P739,DASHBOARD!$L$2:$L$150,DASHBOARD!O$2:O$150,"",0)</f>
        <v>Americas</v>
      </c>
      <c r="T739" s="2">
        <v>3</v>
      </c>
      <c r="V739" s="2" t="s">
        <v>1113</v>
      </c>
      <c r="W739" s="2" t="s">
        <v>1113</v>
      </c>
      <c r="Y739" s="2" t="str">
        <f t="shared" si="85"/>
        <v/>
      </c>
      <c r="Z739" s="6">
        <f>_xlfn.XLOOKUP($G739,$AE$738:$AE$759,$AF$738:$AF$759,0,0)</f>
        <v>650000</v>
      </c>
      <c r="AA739" s="43">
        <f>Z739/$AB$760</f>
        <v>3.8789759503491075E-2</v>
      </c>
      <c r="AD739" s="1">
        <v>2</v>
      </c>
      <c r="AE739" s="2" t="s">
        <v>1106</v>
      </c>
      <c r="AF739" s="6">
        <v>2418000</v>
      </c>
      <c r="AG739" s="6" cm="1">
        <f t="array" ref="AG739">_xlfn.XLOOKUP($AE739&amp;$C739&amp;$D739,'[1]NBA-Data-1980-2019'!$B$1:$B$16305&amp;'[1]NBA-Data-1980-2019'!$A$1:$A$16305&amp;'[1]NBA-Data-1980-2019'!$D$1:$D$16305,'[1]NBA-Data-1980-2019'!$G$1:$G$16305,"",0)</f>
        <v>2418000</v>
      </c>
      <c r="AH739" s="68" cm="1">
        <f t="array" ref="AH739">_xlfn.XLOOKUP($AE739&amp;$C739&amp;$D739,'[1]NBA-Data-1980-2019'!$B$1:$B$16305&amp;'[1]NBA-Data-1980-2019'!$A$1:$A$16305&amp;'[1]NBA-Data-1980-2019'!$D$1:$D$16305,'[1]NBA-Data-1980-2019'!$H$1:$H$16305,"",0)</f>
        <v>2911</v>
      </c>
      <c r="AI739" s="68" cm="1">
        <f t="array" ref="AI739">_xlfn.XLOOKUP($AE739&amp;$C739&amp;$D739,'[1]NBA-Data-1980-2019'!$B$1:$B$16305&amp;'[1]NBA-Data-1980-2019'!$A$1:$A$16305&amp;'[1]NBA-Data-1980-2019'!$D$1:$D$16305,'[1]NBA-Data-1980-2019'!$F$1:$F$16305,"",0)</f>
        <v>16.100000000000001</v>
      </c>
      <c r="AJ739" s="68">
        <f>IFERROR(($AH739/SUM(AH738:AH759))*$AI739,"")</f>
        <v>2.3712048003804682</v>
      </c>
    </row>
    <row r="740" spans="1:36" x14ac:dyDescent="0.2">
      <c r="B740" s="1" t="s">
        <v>203</v>
      </c>
      <c r="C740" s="1">
        <v>1994</v>
      </c>
      <c r="D740" s="1" t="s">
        <v>1086</v>
      </c>
      <c r="F740" s="2">
        <v>10</v>
      </c>
      <c r="G740" s="2" t="s">
        <v>899</v>
      </c>
      <c r="H740" s="2" t="s">
        <v>556</v>
      </c>
      <c r="I740" s="4" t="s">
        <v>598</v>
      </c>
      <c r="J740" s="16">
        <f>_xlfn.XLOOKUP($I740,DASHBOARD!$I$2:$I$27,DASHBOARD!$J$2:$J$27,"",0)</f>
        <v>75</v>
      </c>
      <c r="K740" s="23">
        <f>J740/DASHBOARD!$C$3</f>
        <v>1.9050038100076201</v>
      </c>
      <c r="L740" s="2">
        <v>185</v>
      </c>
      <c r="M740" s="26">
        <f>L740/DASHBOARD!$C$4</f>
        <v>83.900226757369609</v>
      </c>
      <c r="N740" s="26">
        <f t="shared" si="84"/>
        <v>23.119127357016875</v>
      </c>
      <c r="O740" s="5">
        <v>25525</v>
      </c>
      <c r="P740" s="2" t="s">
        <v>557</v>
      </c>
      <c r="Q740" s="2" t="str">
        <f>_xlfn.XLOOKUP($P740,DASHBOARD!$L$2:$L$150,DASHBOARD!M$2:M$150,"",0)</f>
        <v>United States</v>
      </c>
      <c r="R740" s="2" t="str">
        <f>_xlfn.XLOOKUP($P740,DASHBOARD!$L$2:$L$150,DASHBOARD!N$2:N$150,"",0)</f>
        <v>North America</v>
      </c>
      <c r="S740" s="2" t="str">
        <f>_xlfn.XLOOKUP($P740,DASHBOARD!$L$2:$L$150,DASHBOARD!O$2:O$150,"",0)</f>
        <v>Americas</v>
      </c>
      <c r="T740" s="2" t="s">
        <v>563</v>
      </c>
      <c r="V740" s="2" t="s">
        <v>900</v>
      </c>
      <c r="W740" s="2" t="s">
        <v>900</v>
      </c>
      <c r="Y740" s="2" t="str">
        <f t="shared" si="85"/>
        <v/>
      </c>
      <c r="Z740" s="6">
        <f>_xlfn.XLOOKUP($G740,$AE$738:$AE$759,$AF$738:$AF$759,0,0)</f>
        <v>650000</v>
      </c>
      <c r="AA740" s="43">
        <f>Z740/$AB$760</f>
        <v>3.8789759503491075E-2</v>
      </c>
      <c r="AD740" s="1">
        <v>3</v>
      </c>
      <c r="AE740" s="2" t="s">
        <v>1104</v>
      </c>
      <c r="AF740" s="6">
        <v>2150000</v>
      </c>
      <c r="AG740" s="6" cm="1">
        <f t="array" ref="AG740">_xlfn.XLOOKUP($AE740&amp;$C740&amp;$D740,'[1]NBA-Data-1980-2019'!$B$1:$B$16305&amp;'[1]NBA-Data-1980-2019'!$A$1:$A$16305&amp;'[1]NBA-Data-1980-2019'!$D$1:$D$16305,'[1]NBA-Data-1980-2019'!$G$1:$G$16305,"",0)</f>
        <v>2150000</v>
      </c>
      <c r="AH740" s="68" cm="1">
        <f t="array" ref="AH740">_xlfn.XLOOKUP($AE740&amp;$C740&amp;$D740,'[1]NBA-Data-1980-2019'!$B$1:$B$16305&amp;'[1]NBA-Data-1980-2019'!$A$1:$A$16305&amp;'[1]NBA-Data-1980-2019'!$D$1:$D$16305,'[1]NBA-Data-1980-2019'!$H$1:$H$16305,"",0)</f>
        <v>2207.4</v>
      </c>
      <c r="AI740" s="68" cm="1">
        <f t="array" ref="AI740">_xlfn.XLOOKUP($AE740&amp;$C740&amp;$D740,'[1]NBA-Data-1980-2019'!$B$1:$B$16305&amp;'[1]NBA-Data-1980-2019'!$A$1:$A$16305&amp;'[1]NBA-Data-1980-2019'!$D$1:$D$16305,'[1]NBA-Data-1980-2019'!$F$1:$F$16305,"",0)</f>
        <v>14.2</v>
      </c>
      <c r="AJ740" s="68">
        <f>IFERROR(($AH740/SUM(AH738:AH759))*$AI740,"")</f>
        <v>1.5858801625086638</v>
      </c>
    </row>
    <row r="741" spans="1:36" x14ac:dyDescent="0.2">
      <c r="B741" s="1" t="s">
        <v>203</v>
      </c>
      <c r="C741" s="1">
        <v>1994</v>
      </c>
      <c r="D741" s="1" t="s">
        <v>1086</v>
      </c>
      <c r="F741" s="2">
        <v>35</v>
      </c>
      <c r="G741" s="2" t="s">
        <v>1114</v>
      </c>
      <c r="H741" s="2" t="s">
        <v>566</v>
      </c>
      <c r="I741" s="4" t="s">
        <v>602</v>
      </c>
      <c r="J741" s="16">
        <f>_xlfn.XLOOKUP($I741,DASHBOARD!$I$2:$I$27,DASHBOARD!$J$2:$J$27,"",0)</f>
        <v>81</v>
      </c>
      <c r="K741" s="23">
        <f>J741/DASHBOARD!$C$3</f>
        <v>2.0574041148082296</v>
      </c>
      <c r="L741" s="2">
        <v>210</v>
      </c>
      <c r="M741" s="26">
        <f>L741/DASHBOARD!$C$4</f>
        <v>95.238095238095241</v>
      </c>
      <c r="N741" s="26">
        <f t="shared" si="84"/>
        <v>22.499428803681205</v>
      </c>
      <c r="O741" s="5">
        <v>21066</v>
      </c>
      <c r="P741" s="2" t="s">
        <v>557</v>
      </c>
      <c r="Q741" s="2" t="str">
        <f>_xlfn.XLOOKUP($P741,DASHBOARD!$L$2:$L$150,DASHBOARD!M$2:M$150,"",0)</f>
        <v>United States</v>
      </c>
      <c r="R741" s="2" t="str">
        <f>_xlfn.XLOOKUP($P741,DASHBOARD!$L$2:$L$150,DASHBOARD!N$2:N$150,"",0)</f>
        <v>North America</v>
      </c>
      <c r="S741" s="2" t="str">
        <f>_xlfn.XLOOKUP($P741,DASHBOARD!$L$2:$L$150,DASHBOARD!O$2:O$150,"",0)</f>
        <v>Americas</v>
      </c>
      <c r="T741" s="2">
        <v>10</v>
      </c>
      <c r="V741" s="2" t="s">
        <v>1115</v>
      </c>
      <c r="W741" s="2" t="s">
        <v>1259</v>
      </c>
      <c r="X741" s="2" t="s">
        <v>1260</v>
      </c>
      <c r="Y741" s="2" t="str">
        <f t="shared" si="85"/>
        <v>X</v>
      </c>
      <c r="Z741" s="6">
        <f>_xlfn.XLOOKUP($G741,$AE$738:$AE$759,$AF$738:$AF$759,0,0)</f>
        <v>0</v>
      </c>
      <c r="AA741" s="43">
        <f>Z741/$AB$760</f>
        <v>0</v>
      </c>
      <c r="AD741" s="1">
        <v>4</v>
      </c>
      <c r="AE741" s="2" t="s">
        <v>1120</v>
      </c>
      <c r="AF741" s="11">
        <v>1700000</v>
      </c>
      <c r="AG741" s="6" t="str" cm="1">
        <f t="array" ref="AG741">_xlfn.XLOOKUP($AE741&amp;$C741&amp;$D741,'[1]NBA-Data-1980-2019'!$B$1:$B$16305&amp;'[1]NBA-Data-1980-2019'!$A$1:$A$16305&amp;'[1]NBA-Data-1980-2019'!$D$1:$D$16305,'[1]NBA-Data-1980-2019'!$G$1:$G$16305,"",0)</f>
        <v/>
      </c>
      <c r="AH741" s="68" t="str" cm="1">
        <f t="array" ref="AH741">_xlfn.XLOOKUP($AE741&amp;$C741&amp;$D741,'[1]NBA-Data-1980-2019'!$B$1:$B$16305&amp;'[1]NBA-Data-1980-2019'!$A$1:$A$16305&amp;'[1]NBA-Data-1980-2019'!$D$1:$D$16305,'[1]NBA-Data-1980-2019'!$H$1:$H$16305,"",0)</f>
        <v/>
      </c>
      <c r="AI741" s="68" t="str" cm="1">
        <f t="array" ref="AI741">_xlfn.XLOOKUP($AE741&amp;$C741&amp;$D741,'[1]NBA-Data-1980-2019'!$B$1:$B$16305&amp;'[1]NBA-Data-1980-2019'!$A$1:$A$16305&amp;'[1]NBA-Data-1980-2019'!$D$1:$D$16305,'[1]NBA-Data-1980-2019'!$F$1:$F$16305,"",0)</f>
        <v/>
      </c>
      <c r="AJ741" s="68" t="str">
        <f>IFERROR(($AH741/SUM(AH738:AH759))*$AI741,"")</f>
        <v/>
      </c>
    </row>
    <row r="742" spans="1:36" x14ac:dyDescent="0.2">
      <c r="B742" s="1" t="s">
        <v>203</v>
      </c>
      <c r="C742" s="1">
        <v>1994</v>
      </c>
      <c r="D742" s="1" t="s">
        <v>1086</v>
      </c>
      <c r="F742" s="2">
        <v>17</v>
      </c>
      <c r="G742" s="2" t="s">
        <v>1042</v>
      </c>
      <c r="H742" s="2" t="s">
        <v>570</v>
      </c>
      <c r="I742" s="4" t="s">
        <v>601</v>
      </c>
      <c r="J742" s="16">
        <f>_xlfn.XLOOKUP($I742,DASHBOARD!$I$2:$I$27,DASHBOARD!$J$2:$J$27,"",0)</f>
        <v>77</v>
      </c>
      <c r="K742" s="23">
        <f>J742/DASHBOARD!$C$3</f>
        <v>1.9558039116078234</v>
      </c>
      <c r="L742" s="2">
        <v>210</v>
      </c>
      <c r="M742" s="26">
        <f>L742/DASHBOARD!$C$4</f>
        <v>95.238095238095241</v>
      </c>
      <c r="N742" s="26">
        <f t="shared" si="84"/>
        <v>24.897748757117956</v>
      </c>
      <c r="O742" s="5">
        <v>23341</v>
      </c>
      <c r="P742" s="2" t="s">
        <v>557</v>
      </c>
      <c r="Q742" s="2" t="str">
        <f>_xlfn.XLOOKUP($P742,DASHBOARD!$L$2:$L$150,DASHBOARD!M$2:M$150,"",0)</f>
        <v>United States</v>
      </c>
      <c r="R742" s="2" t="str">
        <f>_xlfn.XLOOKUP($P742,DASHBOARD!$L$2:$L$150,DASHBOARD!N$2:N$150,"",0)</f>
        <v>North America</v>
      </c>
      <c r="S742" s="2" t="str">
        <f>_xlfn.XLOOKUP($P742,DASHBOARD!$L$2:$L$150,DASHBOARD!O$2:O$150,"",0)</f>
        <v>Americas</v>
      </c>
      <c r="T742" s="2">
        <v>3</v>
      </c>
      <c r="V742" s="2" t="s">
        <v>1043</v>
      </c>
      <c r="W742" s="2" t="s">
        <v>1043</v>
      </c>
      <c r="Y742" s="2" t="str">
        <f t="shared" si="85"/>
        <v/>
      </c>
      <c r="Z742" s="6">
        <f>_xlfn.XLOOKUP($G742,$AE$738:$AE$759,$AF$738:$AF$759,0,0)</f>
        <v>790000</v>
      </c>
      <c r="AA742" s="43">
        <f>Z742/$AB$760</f>
        <v>4.7144476935012232E-2</v>
      </c>
      <c r="AD742" s="1">
        <v>5</v>
      </c>
      <c r="AE742" s="2" t="s">
        <v>1101</v>
      </c>
      <c r="AF742" s="6">
        <v>1424000</v>
      </c>
      <c r="AG742" s="6" cm="1">
        <f t="array" ref="AG742">_xlfn.XLOOKUP($AE742&amp;$C742&amp;$D742,'[1]NBA-Data-1980-2019'!$B$1:$B$16305&amp;'[1]NBA-Data-1980-2019'!$A$1:$A$16305&amp;'[1]NBA-Data-1980-2019'!$D$1:$D$16305,'[1]NBA-Data-1980-2019'!$G$1:$G$16305,"",0)</f>
        <v>1424000</v>
      </c>
      <c r="AH742" s="68" cm="1">
        <f t="array" ref="AH742">_xlfn.XLOOKUP($AE742&amp;$C742&amp;$D742,'[1]NBA-Data-1980-2019'!$B$1:$B$16305&amp;'[1]NBA-Data-1980-2019'!$A$1:$A$16305&amp;'[1]NBA-Data-1980-2019'!$D$1:$D$16305,'[1]NBA-Data-1980-2019'!$H$1:$H$16305,"",0)</f>
        <v>2572.5</v>
      </c>
      <c r="AI742" s="68" cm="1">
        <f t="array" ref="AI742">_xlfn.XLOOKUP($AE742&amp;$C742&amp;$D742,'[1]NBA-Data-1980-2019'!$B$1:$B$16305&amp;'[1]NBA-Data-1980-2019'!$A$1:$A$16305&amp;'[1]NBA-Data-1980-2019'!$D$1:$D$16305,'[1]NBA-Data-1980-2019'!$F$1:$F$16305,"",0)</f>
        <v>12.5</v>
      </c>
      <c r="AJ742" s="68">
        <f>IFERROR(($AH742/SUM(AH738:AH759))*$AI742,"")</f>
        <v>1.6269206834268479</v>
      </c>
    </row>
    <row r="743" spans="1:36" x14ac:dyDescent="0.2">
      <c r="B743" s="1" t="s">
        <v>203</v>
      </c>
      <c r="C743" s="1">
        <v>1994</v>
      </c>
      <c r="D743" s="1" t="s">
        <v>1086</v>
      </c>
      <c r="F743" s="2">
        <v>7</v>
      </c>
      <c r="G743" s="2" t="s">
        <v>1096</v>
      </c>
      <c r="H743" s="2" t="s">
        <v>566</v>
      </c>
      <c r="I743" s="4" t="s">
        <v>602</v>
      </c>
      <c r="J743" s="16">
        <f>_xlfn.XLOOKUP($I743,DASHBOARD!$I$2:$I$27,DASHBOARD!$J$2:$J$27,"",0)</f>
        <v>81</v>
      </c>
      <c r="K743" s="23">
        <f>J743/DASHBOARD!$C$3</f>
        <v>2.0574041148082296</v>
      </c>
      <c r="L743" s="2">
        <v>215</v>
      </c>
      <c r="M743" s="26">
        <f>L743/DASHBOARD!$C$4</f>
        <v>97.505668934240362</v>
      </c>
      <c r="N743" s="26">
        <f t="shared" si="84"/>
        <v>23.035129489483136</v>
      </c>
      <c r="O743" s="5">
        <v>24455</v>
      </c>
      <c r="P743" s="2" t="s">
        <v>1097</v>
      </c>
      <c r="Q743" s="2" t="str">
        <f>_xlfn.XLOOKUP($P743,DASHBOARD!$L$2:$L$150,DASHBOARD!M$2:M$150,"",0)</f>
        <v>Trinidad and Tobago</v>
      </c>
      <c r="R743" s="2" t="str">
        <f>_xlfn.XLOOKUP($P743,DASHBOARD!$L$2:$L$150,DASHBOARD!N$2:N$150,"",0)</f>
        <v>South America</v>
      </c>
      <c r="S743" s="2" t="str">
        <f>_xlfn.XLOOKUP($P743,DASHBOARD!$L$2:$L$150,DASHBOARD!O$2:O$150,"",0)</f>
        <v>Caribbean</v>
      </c>
      <c r="T743" s="2">
        <v>2</v>
      </c>
      <c r="V743" s="2" t="s">
        <v>1098</v>
      </c>
      <c r="W743" s="2" t="s">
        <v>997</v>
      </c>
      <c r="X743" s="2" t="s">
        <v>1258</v>
      </c>
      <c r="Y743" s="2" t="str">
        <f t="shared" si="85"/>
        <v>X</v>
      </c>
      <c r="Z743" s="6">
        <f>_xlfn.XLOOKUP($G743,$AE$738:$AE$759,$AF$738:$AF$759,0,0)</f>
        <v>1000000</v>
      </c>
      <c r="AA743" s="43">
        <f>Z743/$AB$760</f>
        <v>5.9676553082293964E-2</v>
      </c>
      <c r="AD743" s="1">
        <v>6</v>
      </c>
      <c r="AE743" s="2" t="s">
        <v>923</v>
      </c>
      <c r="AF743" s="6">
        <v>1200000</v>
      </c>
      <c r="AG743" s="6" cm="1">
        <f t="array" ref="AG743">_xlfn.XLOOKUP($AE743&amp;$C743&amp;$D743,'[1]NBA-Data-1980-2019'!$B$1:$B$16305&amp;'[1]NBA-Data-1980-2019'!$A$1:$A$16305&amp;'[1]NBA-Data-1980-2019'!$D$1:$D$16305,'[1]NBA-Data-1980-2019'!$G$1:$G$16305,"",0)</f>
        <v>1200000</v>
      </c>
      <c r="AH743" s="68" cm="1">
        <f t="array" ref="AH743">_xlfn.XLOOKUP($AE743&amp;$C743&amp;$D743,'[1]NBA-Data-1980-2019'!$B$1:$B$16305&amp;'[1]NBA-Data-1980-2019'!$A$1:$A$16305&amp;'[1]NBA-Data-1980-2019'!$D$1:$D$16305,'[1]NBA-Data-1980-2019'!$H$1:$H$16305,"",0)</f>
        <v>2373.3000000000002</v>
      </c>
      <c r="AI743" s="68" cm="1">
        <f t="array" ref="AI743">_xlfn.XLOOKUP($AE743&amp;$C743&amp;$D743,'[1]NBA-Data-1980-2019'!$B$1:$B$16305&amp;'[1]NBA-Data-1980-2019'!$A$1:$A$16305&amp;'[1]NBA-Data-1980-2019'!$D$1:$D$16305,'[1]NBA-Data-1980-2019'!$F$1:$F$16305,"",0)</f>
        <v>14.2</v>
      </c>
      <c r="AJ743" s="68">
        <f>IFERROR(($AH743/SUM(AH738:AH759))*$AI743,"")</f>
        <v>1.7050690358257732</v>
      </c>
    </row>
    <row r="744" spans="1:36" x14ac:dyDescent="0.2">
      <c r="B744" s="1" t="s">
        <v>203</v>
      </c>
      <c r="C744" s="1">
        <v>1994</v>
      </c>
      <c r="D744" s="1" t="s">
        <v>1086</v>
      </c>
      <c r="F744" s="2">
        <v>25</v>
      </c>
      <c r="G744" s="2" t="s">
        <v>923</v>
      </c>
      <c r="H744" s="2" t="s">
        <v>570</v>
      </c>
      <c r="I744" s="4" t="s">
        <v>595</v>
      </c>
      <c r="J744" s="16">
        <f>_xlfn.XLOOKUP($I744,DASHBOARD!$I$2:$I$27,DASHBOARD!$J$2:$J$27,"",0)</f>
        <v>82</v>
      </c>
      <c r="K744" s="23">
        <f>J744/DASHBOARD!$C$3</f>
        <v>2.0828041656083314</v>
      </c>
      <c r="L744" s="2">
        <v>240</v>
      </c>
      <c r="M744" s="26">
        <f>L744/DASHBOARD!$C$4</f>
        <v>108.84353741496598</v>
      </c>
      <c r="N744" s="26">
        <f t="shared" si="84"/>
        <v>25.090295297178951</v>
      </c>
      <c r="O744" s="5">
        <v>25805</v>
      </c>
      <c r="P744" s="2" t="s">
        <v>557</v>
      </c>
      <c r="Q744" s="2" t="str">
        <f>_xlfn.XLOOKUP($P744,DASHBOARD!$L$2:$L$150,DASHBOARD!M$2:M$150,"",0)</f>
        <v>United States</v>
      </c>
      <c r="R744" s="2" t="str">
        <f>_xlfn.XLOOKUP($P744,DASHBOARD!$L$2:$L$150,DASHBOARD!N$2:N$150,"",0)</f>
        <v>North America</v>
      </c>
      <c r="S744" s="2" t="str">
        <f>_xlfn.XLOOKUP($P744,DASHBOARD!$L$2:$L$150,DASHBOARD!O$2:O$150,"",0)</f>
        <v>Americas</v>
      </c>
      <c r="T744" s="2">
        <v>1</v>
      </c>
      <c r="V744" s="2" t="s">
        <v>770</v>
      </c>
      <c r="W744" s="2" t="s">
        <v>770</v>
      </c>
      <c r="Y744" s="2" t="str">
        <f t="shared" si="85"/>
        <v/>
      </c>
      <c r="Z744" s="6">
        <f>_xlfn.XLOOKUP($G744,$AE$738:$AE$759,$AF$738:$AF$759,0,0)</f>
        <v>1200000</v>
      </c>
      <c r="AA744" s="43">
        <f>Z744/$AB$760</f>
        <v>7.1611863698752762E-2</v>
      </c>
      <c r="AD744" s="1">
        <v>7</v>
      </c>
      <c r="AE744" s="2" t="s">
        <v>1096</v>
      </c>
      <c r="AF744" s="6">
        <v>1000000</v>
      </c>
      <c r="AG744" s="6" cm="1">
        <f t="array" ref="AG744">_xlfn.XLOOKUP($AE744&amp;$C744&amp;$D744,'[1]NBA-Data-1980-2019'!$B$1:$B$16305&amp;'[1]NBA-Data-1980-2019'!$A$1:$A$16305&amp;'[1]NBA-Data-1980-2019'!$D$1:$D$16305,'[1]NBA-Data-1980-2019'!$G$1:$G$16305,"",0)</f>
        <v>1000000</v>
      </c>
      <c r="AH744" s="68" cm="1">
        <f t="array" ref="AH744">_xlfn.XLOOKUP($AE744&amp;$C744&amp;$D744,'[1]NBA-Data-1980-2019'!$B$1:$B$16305&amp;'[1]NBA-Data-1980-2019'!$A$1:$A$16305&amp;'[1]NBA-Data-1980-2019'!$D$1:$D$16305,'[1]NBA-Data-1980-2019'!$H$1:$H$16305,"",0)</f>
        <v>1290</v>
      </c>
      <c r="AI744" s="68" cm="1">
        <f t="array" ref="AI744">_xlfn.XLOOKUP($AE744&amp;$C744&amp;$D744,'[1]NBA-Data-1980-2019'!$B$1:$B$16305&amp;'[1]NBA-Data-1980-2019'!$A$1:$A$16305&amp;'[1]NBA-Data-1980-2019'!$D$1:$D$16305,'[1]NBA-Data-1980-2019'!$F$1:$F$16305,"",0)</f>
        <v>9.1</v>
      </c>
      <c r="AJ744" s="68">
        <f>IFERROR(($AH744/SUM(AH738:AH759))*$AI744,"")</f>
        <v>0.59392565683958065</v>
      </c>
    </row>
    <row r="745" spans="1:36" x14ac:dyDescent="0.2">
      <c r="B745" s="1" t="s">
        <v>203</v>
      </c>
      <c r="C745" s="1">
        <v>1994</v>
      </c>
      <c r="D745" s="1" t="s">
        <v>1086</v>
      </c>
      <c r="F745" s="2">
        <v>21</v>
      </c>
      <c r="G745" s="2" t="s">
        <v>1108</v>
      </c>
      <c r="H745" s="2" t="s">
        <v>570</v>
      </c>
      <c r="I745" s="4" t="s">
        <v>604</v>
      </c>
      <c r="J745" s="16">
        <f>_xlfn.XLOOKUP($I745,DASHBOARD!$I$2:$I$27,DASHBOARD!$J$2:$J$27,"",0)</f>
        <v>79</v>
      </c>
      <c r="K745" s="23">
        <f>J745/DASHBOARD!$C$3</f>
        <v>2.0066040132080265</v>
      </c>
      <c r="L745" s="2">
        <v>220</v>
      </c>
      <c r="M745" s="26">
        <f>L745/DASHBOARD!$C$4</f>
        <v>99.773242630385482</v>
      </c>
      <c r="N745" s="26">
        <f t="shared" si="84"/>
        <v>24.779397016511027</v>
      </c>
      <c r="O745" s="5">
        <v>25579</v>
      </c>
      <c r="P745" s="2" t="s">
        <v>557</v>
      </c>
      <c r="Q745" s="2" t="str">
        <f>_xlfn.XLOOKUP($P745,DASHBOARD!$L$2:$L$150,DASHBOARD!M$2:M$150,"",0)</f>
        <v>United States</v>
      </c>
      <c r="R745" s="2" t="str">
        <f>_xlfn.XLOOKUP($P745,DASHBOARD!$L$2:$L$150,DASHBOARD!N$2:N$150,"",0)</f>
        <v>North America</v>
      </c>
      <c r="S745" s="2" t="str">
        <f>_xlfn.XLOOKUP($P745,DASHBOARD!$L$2:$L$150,DASHBOARD!O$2:O$150,"",0)</f>
        <v>Americas</v>
      </c>
      <c r="T745" s="2" t="s">
        <v>563</v>
      </c>
      <c r="V745" s="2" t="s">
        <v>1116</v>
      </c>
      <c r="W745" s="2" t="s">
        <v>1116</v>
      </c>
      <c r="Y745" s="2" t="str">
        <f t="shared" si="85"/>
        <v/>
      </c>
      <c r="Z745" s="6">
        <f>_xlfn.XLOOKUP($G745,$AE$738:$AE$759,$AF$738:$AF$759,0,0)</f>
        <v>0</v>
      </c>
      <c r="AA745" s="43">
        <f>Z745/$AB$760</f>
        <v>0</v>
      </c>
      <c r="AD745" s="1">
        <v>8</v>
      </c>
      <c r="AE745" s="2" t="s">
        <v>1042</v>
      </c>
      <c r="AF745" s="6">
        <v>790000</v>
      </c>
      <c r="AG745" s="6" cm="1">
        <f t="array" ref="AG745">_xlfn.XLOOKUP($AE745&amp;$C745&amp;$D745,'[1]NBA-Data-1980-2019'!$B$1:$B$16305&amp;'[1]NBA-Data-1980-2019'!$A$1:$A$16305&amp;'[1]NBA-Data-1980-2019'!$D$1:$D$16305,'[1]NBA-Data-1980-2019'!$G$1:$G$16305,"",0)</f>
        <v>790000</v>
      </c>
      <c r="AH745" s="68" cm="1">
        <f t="array" ref="AH745">_xlfn.XLOOKUP($AE745&amp;$C745&amp;$D745,'[1]NBA-Data-1980-2019'!$B$1:$B$16305&amp;'[1]NBA-Data-1980-2019'!$A$1:$A$16305&amp;'[1]NBA-Data-1980-2019'!$D$1:$D$16305,'[1]NBA-Data-1980-2019'!$H$1:$H$16305,"",0)</f>
        <v>1608</v>
      </c>
      <c r="AI745" s="68" cm="1">
        <f t="array" ref="AI745">_xlfn.XLOOKUP($AE745&amp;$C745&amp;$D745,'[1]NBA-Data-1980-2019'!$B$1:$B$16305&amp;'[1]NBA-Data-1980-2019'!$A$1:$A$16305&amp;'[1]NBA-Data-1980-2019'!$D$1:$D$16305,'[1]NBA-Data-1980-2019'!$F$1:$F$16305,"",0)</f>
        <v>13.4</v>
      </c>
      <c r="AJ745" s="68">
        <f>IFERROR(($AH745/SUM(AH738:AH759))*$AI745,"")</f>
        <v>1.0901639758969091</v>
      </c>
    </row>
    <row r="746" spans="1:36" x14ac:dyDescent="0.2">
      <c r="B746" s="1" t="s">
        <v>203</v>
      </c>
      <c r="C746" s="1">
        <v>1994</v>
      </c>
      <c r="D746" s="1" t="s">
        <v>1086</v>
      </c>
      <c r="F746" s="2">
        <v>11</v>
      </c>
      <c r="G746" s="2" t="s">
        <v>1101</v>
      </c>
      <c r="H746" s="2" t="s">
        <v>576</v>
      </c>
      <c r="I746" s="4" t="s">
        <v>603</v>
      </c>
      <c r="J746" s="16">
        <f>_xlfn.XLOOKUP($I746,DASHBOARD!$I$2:$I$27,DASHBOARD!$J$2:$J$27,"",0)</f>
        <v>76</v>
      </c>
      <c r="K746" s="23">
        <f>J746/DASHBOARD!$C$3</f>
        <v>1.9304038608077216</v>
      </c>
      <c r="L746" s="2">
        <v>180</v>
      </c>
      <c r="M746" s="26">
        <f>L746/DASHBOARD!$C$4</f>
        <v>81.632653061224488</v>
      </c>
      <c r="N746" s="26">
        <f t="shared" si="84"/>
        <v>21.906225620442083</v>
      </c>
      <c r="O746" s="5">
        <v>23997</v>
      </c>
      <c r="P746" s="2" t="s">
        <v>557</v>
      </c>
      <c r="Q746" s="2" t="str">
        <f>_xlfn.XLOOKUP($P746,DASHBOARD!$L$2:$L$150,DASHBOARD!M$2:M$150,"",0)</f>
        <v>United States</v>
      </c>
      <c r="R746" s="2" t="str">
        <f>_xlfn.XLOOKUP($P746,DASHBOARD!$L$2:$L$150,DASHBOARD!N$2:N$150,"",0)</f>
        <v>North America</v>
      </c>
      <c r="S746" s="2" t="str">
        <f>_xlfn.XLOOKUP($P746,DASHBOARD!$L$2:$L$150,DASHBOARD!O$2:O$150,"",0)</f>
        <v>Americas</v>
      </c>
      <c r="T746" s="2">
        <v>5</v>
      </c>
      <c r="V746" s="2" t="s">
        <v>558</v>
      </c>
      <c r="W746" s="2" t="s">
        <v>558</v>
      </c>
      <c r="Y746" s="2" t="str">
        <f t="shared" si="85"/>
        <v/>
      </c>
      <c r="Z746" s="6">
        <f>_xlfn.XLOOKUP($G746,$AE$738:$AE$759,$AF$738:$AF$759,0,0)</f>
        <v>1424000</v>
      </c>
      <c r="AA746" s="43">
        <f>Z746/$AB$760</f>
        <v>8.4979411589186607E-2</v>
      </c>
      <c r="AD746" s="1">
        <v>9</v>
      </c>
      <c r="AE746" s="2" t="s">
        <v>1109</v>
      </c>
      <c r="AF746" s="11">
        <v>780000</v>
      </c>
      <c r="AG746" s="6" t="str" cm="1">
        <f t="array" ref="AG746">_xlfn.XLOOKUP($AE746&amp;$C746&amp;$D746,'[1]NBA-Data-1980-2019'!$B$1:$B$16305&amp;'[1]NBA-Data-1980-2019'!$A$1:$A$16305&amp;'[1]NBA-Data-1980-2019'!$D$1:$D$16305,'[1]NBA-Data-1980-2019'!$G$1:$G$16305,"",0)</f>
        <v/>
      </c>
      <c r="AH746" s="68" t="str" cm="1">
        <f t="array" ref="AH746">_xlfn.XLOOKUP($AE746&amp;$C746&amp;$D746,'[1]NBA-Data-1980-2019'!$B$1:$B$16305&amp;'[1]NBA-Data-1980-2019'!$A$1:$A$16305&amp;'[1]NBA-Data-1980-2019'!$D$1:$D$16305,'[1]NBA-Data-1980-2019'!$H$1:$H$16305,"",0)</f>
        <v/>
      </c>
      <c r="AI746" s="68" t="str" cm="1">
        <f t="array" ref="AI746">_xlfn.XLOOKUP($AE746&amp;$C746&amp;$D746,'[1]NBA-Data-1980-2019'!$B$1:$B$16305&amp;'[1]NBA-Data-1980-2019'!$A$1:$A$16305&amp;'[1]NBA-Data-1980-2019'!$D$1:$D$16305,'[1]NBA-Data-1980-2019'!$F$1:$F$16305,"",0)</f>
        <v/>
      </c>
      <c r="AJ746" s="68" t="str">
        <f>IFERROR(($AH746/SUM(AH738:AH759))*$AI746,"")</f>
        <v/>
      </c>
    </row>
    <row r="747" spans="1:36" x14ac:dyDescent="0.2">
      <c r="B747" s="1" t="s">
        <v>203</v>
      </c>
      <c r="C747" s="1">
        <v>1994</v>
      </c>
      <c r="D747" s="1" t="s">
        <v>1086</v>
      </c>
      <c r="F747" s="2">
        <v>34</v>
      </c>
      <c r="G747" s="2" t="s">
        <v>1103</v>
      </c>
      <c r="H747" s="2" t="s">
        <v>552</v>
      </c>
      <c r="I747" s="4" t="s">
        <v>1151</v>
      </c>
      <c r="J747" s="16">
        <f>_xlfn.XLOOKUP($I747,DASHBOARD!$I$2:$I$27,DASHBOARD!$J$2:$J$27,"",0)</f>
        <v>85</v>
      </c>
      <c r="K747" s="23">
        <f>J747/DASHBOARD!$C$3</f>
        <v>2.1590043180086362</v>
      </c>
      <c r="L747" s="2">
        <v>255</v>
      </c>
      <c r="M747" s="26">
        <f>L747/DASHBOARD!$C$4</f>
        <v>115.64625850340136</v>
      </c>
      <c r="N747" s="26">
        <f t="shared" si="84"/>
        <v>24.809874349739889</v>
      </c>
      <c r="O747" s="5">
        <v>23032</v>
      </c>
      <c r="P747" s="2" t="s">
        <v>775</v>
      </c>
      <c r="Q747" s="2" t="str">
        <f>_xlfn.XLOOKUP($P747,DASHBOARD!$L$2:$L$150,DASHBOARD!M$2:M$150,"",0)</f>
        <v>Nigeria</v>
      </c>
      <c r="R747" s="2" t="str">
        <f>_xlfn.XLOOKUP($P747,DASHBOARD!$L$2:$L$150,DASHBOARD!N$2:N$150,"",0)</f>
        <v>Africa</v>
      </c>
      <c r="S747" s="2" t="str">
        <f>_xlfn.XLOOKUP($P747,DASHBOARD!$L$2:$L$150,DASHBOARD!O$2:O$150,"",0)</f>
        <v>Africa</v>
      </c>
      <c r="T747" s="2">
        <v>9</v>
      </c>
      <c r="V747" s="2" t="s">
        <v>997</v>
      </c>
      <c r="W747" s="2" t="s">
        <v>997</v>
      </c>
      <c r="Y747" s="2" t="str">
        <f t="shared" si="85"/>
        <v/>
      </c>
      <c r="Z747" s="6">
        <f>_xlfn.XLOOKUP($G747,$AE$738:$AE$759,$AF$738:$AF$759,0,0)</f>
        <v>3170000</v>
      </c>
      <c r="AA747" s="43">
        <f>Z747/$AB$760</f>
        <v>0.18917467327087187</v>
      </c>
      <c r="AD747" s="1">
        <v>10</v>
      </c>
      <c r="AE747" s="2" t="s">
        <v>1112</v>
      </c>
      <c r="AF747" s="6">
        <v>650000</v>
      </c>
      <c r="AG747" s="6" cm="1">
        <f t="array" ref="AG747">_xlfn.XLOOKUP($AE747&amp;$C747&amp;$D747,'[1]NBA-Data-1980-2019'!$B$1:$B$16305&amp;'[1]NBA-Data-1980-2019'!$A$1:$A$16305&amp;'[1]NBA-Data-1980-2019'!$D$1:$D$16305,'[1]NBA-Data-1980-2019'!$G$1:$G$16305,"",0)</f>
        <v>650000</v>
      </c>
      <c r="AH747" s="68" cm="1">
        <f t="array" ref="AH747">_xlfn.XLOOKUP($AE747&amp;$C747&amp;$D747,'[1]NBA-Data-1980-2019'!$B$1:$B$16305&amp;'[1]NBA-Data-1980-2019'!$A$1:$A$16305&amp;'[1]NBA-Data-1980-2019'!$D$1:$D$16305,'[1]NBA-Data-1980-2019'!$H$1:$H$16305,"",0)</f>
        <v>728</v>
      </c>
      <c r="AI747" s="68" cm="1">
        <f t="array" ref="AI747">_xlfn.XLOOKUP($AE747&amp;$C747&amp;$D747,'[1]NBA-Data-1980-2019'!$B$1:$B$16305&amp;'[1]NBA-Data-1980-2019'!$A$1:$A$16305&amp;'[1]NBA-Data-1980-2019'!$D$1:$D$16305,'[1]NBA-Data-1980-2019'!$F$1:$F$16305,"",0)</f>
        <v>8.8000000000000007</v>
      </c>
      <c r="AJ747" s="68">
        <f>IFERROR(($AH747/SUM(AH738:AH759))*$AI747,"")</f>
        <v>0.32412687008919755</v>
      </c>
    </row>
    <row r="748" spans="1:36" x14ac:dyDescent="0.2">
      <c r="B748" s="1" t="s">
        <v>203</v>
      </c>
      <c r="C748" s="1">
        <v>1994</v>
      </c>
      <c r="D748" s="1" t="s">
        <v>1086</v>
      </c>
      <c r="F748" s="2">
        <v>3</v>
      </c>
      <c r="G748" s="2" t="s">
        <v>1117</v>
      </c>
      <c r="H748" s="2" t="s">
        <v>552</v>
      </c>
      <c r="I748" s="4" t="s">
        <v>595</v>
      </c>
      <c r="J748" s="16">
        <f>_xlfn.XLOOKUP($I748,DASHBOARD!$I$2:$I$27,DASHBOARD!$J$2:$J$27,"",0)</f>
        <v>82</v>
      </c>
      <c r="K748" s="23">
        <f>J748/DASHBOARD!$C$3</f>
        <v>2.0828041656083314</v>
      </c>
      <c r="L748" s="2">
        <v>260</v>
      </c>
      <c r="M748" s="26">
        <f>L748/DASHBOARD!$C$4</f>
        <v>117.91383219954648</v>
      </c>
      <c r="N748" s="26">
        <f t="shared" si="84"/>
        <v>27.181153238610527</v>
      </c>
      <c r="O748" s="5">
        <v>25228</v>
      </c>
      <c r="P748" s="2" t="s">
        <v>1118</v>
      </c>
      <c r="Q748" s="2" t="str">
        <f>_xlfn.XLOOKUP($P748,DASHBOARD!$L$2:$L$150,DASHBOARD!M$2:M$150,"",0)</f>
        <v>Slovakia</v>
      </c>
      <c r="R748" s="2" t="str">
        <f>_xlfn.XLOOKUP($P748,DASHBOARD!$L$2:$L$150,DASHBOARD!N$2:N$150,"",0)</f>
        <v>Europe</v>
      </c>
      <c r="S748" s="2" t="str">
        <f>_xlfn.XLOOKUP($P748,DASHBOARD!$L$2:$L$150,DASHBOARD!O$2:O$150,"",0)</f>
        <v>Eurasia</v>
      </c>
      <c r="T748" s="2" t="s">
        <v>563</v>
      </c>
      <c r="V748" s="2" t="s">
        <v>1119</v>
      </c>
      <c r="W748" s="2" t="s">
        <v>579</v>
      </c>
      <c r="X748" s="2" t="s">
        <v>1261</v>
      </c>
      <c r="Y748" s="2" t="str">
        <f t="shared" si="85"/>
        <v>X</v>
      </c>
      <c r="Z748" s="6">
        <f>_xlfn.XLOOKUP($G748,$AE$738:$AE$759,$AF$738:$AF$759,0,0)</f>
        <v>150000</v>
      </c>
      <c r="AA748" s="43">
        <f>Z748/$AB$760</f>
        <v>8.9514829623440952E-3</v>
      </c>
      <c r="AD748" s="1">
        <v>11</v>
      </c>
      <c r="AE748" s="2" t="s">
        <v>899</v>
      </c>
      <c r="AF748" s="6">
        <v>650000</v>
      </c>
      <c r="AG748" s="6" cm="1">
        <f t="array" ref="AG748">_xlfn.XLOOKUP($AE748&amp;$C748&amp;$D748,'[1]NBA-Data-1980-2019'!$B$1:$B$16305&amp;'[1]NBA-Data-1980-2019'!$A$1:$A$16305&amp;'[1]NBA-Data-1980-2019'!$D$1:$D$16305,'[1]NBA-Data-1980-2019'!$G$1:$G$16305,"",0)</f>
        <v>650000</v>
      </c>
      <c r="AH748" s="68" cm="1">
        <f t="array" ref="AH748">_xlfn.XLOOKUP($AE748&amp;$C748&amp;$D748,'[1]NBA-Data-1980-2019'!$B$1:$B$16305&amp;'[1]NBA-Data-1980-2019'!$A$1:$A$16305&amp;'[1]NBA-Data-1980-2019'!$D$1:$D$16305,'[1]NBA-Data-1980-2019'!$H$1:$H$16305,"",0)</f>
        <v>1122</v>
      </c>
      <c r="AI748" s="68" cm="1">
        <f t="array" ref="AI748">_xlfn.XLOOKUP($AE748&amp;$C748&amp;$D748,'[1]NBA-Data-1980-2019'!$B$1:$B$16305&amp;'[1]NBA-Data-1980-2019'!$A$1:$A$16305&amp;'[1]NBA-Data-1980-2019'!$D$1:$D$16305,'[1]NBA-Data-1980-2019'!$F$1:$F$16305,"",0)</f>
        <v>13.1</v>
      </c>
      <c r="AJ748" s="68">
        <f>IFERROR(($AH748/SUM(AH738:AH759))*$AI748,"")</f>
        <v>0.74364409995395897</v>
      </c>
    </row>
    <row r="749" spans="1:36" x14ac:dyDescent="0.2">
      <c r="B749" s="1" t="s">
        <v>203</v>
      </c>
      <c r="C749" s="1">
        <v>1994</v>
      </c>
      <c r="D749" s="1" t="s">
        <v>1086</v>
      </c>
      <c r="F749" s="2">
        <v>42</v>
      </c>
      <c r="G749" s="2" t="s">
        <v>1107</v>
      </c>
      <c r="H749" s="2" t="s">
        <v>552</v>
      </c>
      <c r="I749" s="4" t="s">
        <v>1151</v>
      </c>
      <c r="J749" s="16">
        <f>_xlfn.XLOOKUP($I749,DASHBOARD!$I$2:$I$27,DASHBOARD!$J$2:$J$27,"",0)</f>
        <v>85</v>
      </c>
      <c r="K749" s="23">
        <f>J749/DASHBOARD!$C$3</f>
        <v>2.1590043180086362</v>
      </c>
      <c r="L749" s="2">
        <v>245</v>
      </c>
      <c r="M749" s="26">
        <f>L749/DASHBOARD!$C$4</f>
        <v>111.11111111111111</v>
      </c>
      <c r="N749" s="26">
        <f t="shared" si="84"/>
        <v>23.836938100730482</v>
      </c>
      <c r="O749" s="5">
        <v>25721</v>
      </c>
      <c r="P749" s="2" t="s">
        <v>557</v>
      </c>
      <c r="Q749" s="2" t="str">
        <f>_xlfn.XLOOKUP($P749,DASHBOARD!$L$2:$L$150,DASHBOARD!M$2:M$150,"",0)</f>
        <v>United States</v>
      </c>
      <c r="R749" s="2" t="str">
        <f>_xlfn.XLOOKUP($P749,DASHBOARD!$L$2:$L$150,DASHBOARD!N$2:N$150,"",0)</f>
        <v>North America</v>
      </c>
      <c r="S749" s="2" t="str">
        <f>_xlfn.XLOOKUP($P749,DASHBOARD!$L$2:$L$150,DASHBOARD!O$2:O$150,"",0)</f>
        <v>Americas</v>
      </c>
      <c r="T749" s="2" t="s">
        <v>563</v>
      </c>
      <c r="V749" s="2" t="s">
        <v>585</v>
      </c>
      <c r="W749" s="2" t="s">
        <v>585</v>
      </c>
      <c r="Y749" s="2" t="str">
        <f t="shared" si="85"/>
        <v/>
      </c>
      <c r="Z749" s="6">
        <f>_xlfn.XLOOKUP($G749,$AE$738:$AE$759,$AF$738:$AF$759,0,0)</f>
        <v>150000</v>
      </c>
      <c r="AA749" s="43">
        <f>Z749/$AB$760</f>
        <v>8.9514829623440952E-3</v>
      </c>
      <c r="AD749" s="1">
        <v>12</v>
      </c>
      <c r="AE749" s="2" t="s">
        <v>1089</v>
      </c>
      <c r="AF749" s="6">
        <v>525000</v>
      </c>
      <c r="AG749" s="6" cm="1">
        <f t="array" ref="AG749">_xlfn.XLOOKUP($AE749&amp;$C749&amp;$D749,'[1]NBA-Data-1980-2019'!$B$1:$B$16305&amp;'[1]NBA-Data-1980-2019'!$A$1:$A$16305&amp;'[1]NBA-Data-1980-2019'!$D$1:$D$16305,'[1]NBA-Data-1980-2019'!$G$1:$G$16305,"",0)</f>
        <v>525000</v>
      </c>
      <c r="AH749" s="68" cm="1">
        <f t="array" ref="AH749">_xlfn.XLOOKUP($AE749&amp;$C749&amp;$D749,'[1]NBA-Data-1980-2019'!$B$1:$B$16305&amp;'[1]NBA-Data-1980-2019'!$A$1:$A$16305&amp;'[1]NBA-Data-1980-2019'!$D$1:$D$16305,'[1]NBA-Data-1980-2019'!$H$1:$H$16305,"",0)</f>
        <v>1226.4000000000001</v>
      </c>
      <c r="AI749" s="68" cm="1">
        <f t="array" ref="AI749">_xlfn.XLOOKUP($AE749&amp;$C749&amp;$D749,'[1]NBA-Data-1980-2019'!$B$1:$B$16305&amp;'[1]NBA-Data-1980-2019'!$A$1:$A$16305&amp;'[1]NBA-Data-1980-2019'!$D$1:$D$16305,'[1]NBA-Data-1980-2019'!$F$1:$F$16305,"",0)</f>
        <v>12.2</v>
      </c>
      <c r="AJ749" s="68">
        <f>IFERROR(($AH749/SUM(AH738:AH759))*$AI749,"")</f>
        <v>0.75699490516111712</v>
      </c>
    </row>
    <row r="750" spans="1:36" x14ac:dyDescent="0.2">
      <c r="B750" s="1" t="s">
        <v>203</v>
      </c>
      <c r="C750" s="1">
        <v>1994</v>
      </c>
      <c r="D750" s="1" t="s">
        <v>1086</v>
      </c>
      <c r="F750" s="2">
        <v>20</v>
      </c>
      <c r="G750" s="2" t="s">
        <v>1111</v>
      </c>
      <c r="H750" s="2" t="s">
        <v>576</v>
      </c>
      <c r="I750" s="4" t="s">
        <v>598</v>
      </c>
      <c r="J750" s="16">
        <f>_xlfn.XLOOKUP($I750,DASHBOARD!$I$2:$I$27,DASHBOARD!$J$2:$J$27,"",0)</f>
        <v>75</v>
      </c>
      <c r="K750" s="23">
        <f>J750/DASHBOARD!$C$3</f>
        <v>1.9050038100076201</v>
      </c>
      <c r="L750" s="2">
        <v>180</v>
      </c>
      <c r="M750" s="26">
        <f>L750/DASHBOARD!$C$4</f>
        <v>81.632653061224488</v>
      </c>
      <c r="N750" s="26">
        <f t="shared" si="84"/>
        <v>22.494286077097502</v>
      </c>
      <c r="O750" s="5">
        <v>24848</v>
      </c>
      <c r="P750" s="2" t="s">
        <v>557</v>
      </c>
      <c r="Q750" s="2" t="str">
        <f>_xlfn.XLOOKUP($P750,DASHBOARD!$L$2:$L$150,DASHBOARD!M$2:M$150,"",0)</f>
        <v>United States</v>
      </c>
      <c r="R750" s="2" t="str">
        <f>_xlfn.XLOOKUP($P750,DASHBOARD!$L$2:$L$150,DASHBOARD!N$2:N$150,"",0)</f>
        <v>North America</v>
      </c>
      <c r="S750" s="2" t="str">
        <f>_xlfn.XLOOKUP($P750,DASHBOARD!$L$2:$L$150,DASHBOARD!O$2:O$150,"",0)</f>
        <v>Americas</v>
      </c>
      <c r="T750" s="2">
        <v>3</v>
      </c>
      <c r="V750" s="2" t="s">
        <v>1082</v>
      </c>
      <c r="W750" s="2" t="s">
        <v>1082</v>
      </c>
      <c r="Y750" s="2" t="str">
        <f t="shared" si="85"/>
        <v/>
      </c>
      <c r="Z750" s="6">
        <f>_xlfn.XLOOKUP($G750,$AE$738:$AE$759,$AF$738:$AF$759,0,0)</f>
        <v>0</v>
      </c>
      <c r="AA750" s="43">
        <f>Z750/$AB$760</f>
        <v>0</v>
      </c>
      <c r="AD750" s="1">
        <v>13</v>
      </c>
      <c r="AE750" s="2" t="s">
        <v>1117</v>
      </c>
      <c r="AF750" s="6">
        <v>150000</v>
      </c>
      <c r="AG750" s="6" cm="1">
        <f t="array" ref="AG750">_xlfn.XLOOKUP($AE750&amp;$C750&amp;$D750,'[1]NBA-Data-1980-2019'!$B$1:$B$16305&amp;'[1]NBA-Data-1980-2019'!$A$1:$A$16305&amp;'[1]NBA-Data-1980-2019'!$D$1:$D$16305,'[1]NBA-Data-1980-2019'!$G$1:$G$16305,"",0)</f>
        <v>150000</v>
      </c>
      <c r="AH750" s="68" cm="1">
        <f t="array" ref="AH750">_xlfn.XLOOKUP($AE750&amp;$C750&amp;$D750,'[1]NBA-Data-1980-2019'!$B$1:$B$16305&amp;'[1]NBA-Data-1980-2019'!$A$1:$A$16305&amp;'[1]NBA-Data-1980-2019'!$D$1:$D$16305,'[1]NBA-Data-1980-2019'!$H$1:$H$16305,"",0)</f>
        <v>92.4</v>
      </c>
      <c r="AI750" s="68" cm="1">
        <f t="array" ref="AI750">_xlfn.XLOOKUP($AE750&amp;$C750&amp;$D750,'[1]NBA-Data-1980-2019'!$B$1:$B$16305&amp;'[1]NBA-Data-1980-2019'!$A$1:$A$16305&amp;'[1]NBA-Data-1980-2019'!$D$1:$D$16305,'[1]NBA-Data-1980-2019'!$F$1:$F$16305,"",0)</f>
        <v>12.3</v>
      </c>
      <c r="AJ750" s="68">
        <f>IFERROR(($AH750/SUM(AH738:AH759))*$AI750,"")</f>
        <v>5.7501353395631678E-2</v>
      </c>
    </row>
    <row r="751" spans="1:36" x14ac:dyDescent="0.2">
      <c r="B751" s="1" t="s">
        <v>203</v>
      </c>
      <c r="C751" s="1">
        <v>1994</v>
      </c>
      <c r="D751" s="1" t="s">
        <v>1086</v>
      </c>
      <c r="F751" s="2">
        <v>30</v>
      </c>
      <c r="G751" s="2" t="s">
        <v>1104</v>
      </c>
      <c r="H751" s="2" t="s">
        <v>556</v>
      </c>
      <c r="I751" s="4" t="s">
        <v>598</v>
      </c>
      <c r="J751" s="16">
        <f>_xlfn.XLOOKUP($I751,DASHBOARD!$I$2:$I$27,DASHBOARD!$J$2:$J$27,"",0)</f>
        <v>75</v>
      </c>
      <c r="K751" s="23">
        <f>J751/DASHBOARD!$C$3</f>
        <v>1.9050038100076201</v>
      </c>
      <c r="L751" s="2">
        <v>170</v>
      </c>
      <c r="M751" s="26">
        <f>L751/DASHBOARD!$C$4</f>
        <v>77.097505668934232</v>
      </c>
      <c r="N751" s="26">
        <f t="shared" si="84"/>
        <v>21.244603517258749</v>
      </c>
      <c r="O751" s="5">
        <v>23809</v>
      </c>
      <c r="P751" s="2" t="s">
        <v>557</v>
      </c>
      <c r="Q751" s="2" t="str">
        <f>_xlfn.XLOOKUP($P751,DASHBOARD!$L$2:$L$150,DASHBOARD!M$2:M$150,"",0)</f>
        <v>United States</v>
      </c>
      <c r="R751" s="2" t="str">
        <f>_xlfn.XLOOKUP($P751,DASHBOARD!$L$2:$L$150,DASHBOARD!N$2:N$150,"",0)</f>
        <v>North America</v>
      </c>
      <c r="S751" s="2" t="str">
        <f>_xlfn.XLOOKUP($P751,DASHBOARD!$L$2:$L$150,DASHBOARD!O$2:O$150,"",0)</f>
        <v>Americas</v>
      </c>
      <c r="T751" s="2">
        <v>6</v>
      </c>
      <c r="V751" s="2" t="s">
        <v>636</v>
      </c>
      <c r="W751" s="2" t="s">
        <v>636</v>
      </c>
      <c r="Y751" s="2" t="str">
        <f t="shared" si="85"/>
        <v/>
      </c>
      <c r="Z751" s="6">
        <f>_xlfn.XLOOKUP($G751,$AE$738:$AE$759,$AF$738:$AF$759,0,0)</f>
        <v>2150000</v>
      </c>
      <c r="AA751" s="43">
        <f>Z751/$AB$760</f>
        <v>0.12830458912693202</v>
      </c>
      <c r="AD751" s="1">
        <v>14</v>
      </c>
      <c r="AE751" s="2" t="s">
        <v>1107</v>
      </c>
      <c r="AF751" s="6">
        <v>150000</v>
      </c>
      <c r="AG751" s="6" cm="1">
        <f t="array" ref="AG751">_xlfn.XLOOKUP($AE751&amp;$C751&amp;$D751,'[1]NBA-Data-1980-2019'!$B$1:$B$16305&amp;'[1]NBA-Data-1980-2019'!$A$1:$A$16305&amp;'[1]NBA-Data-1980-2019'!$D$1:$D$16305,'[1]NBA-Data-1980-2019'!$G$1:$G$16305,"",0)</f>
        <v>150000</v>
      </c>
      <c r="AH751" s="68" cm="1">
        <f t="array" ref="AH751">_xlfn.XLOOKUP($AE751&amp;$C751&amp;$D751,'[1]NBA-Data-1980-2019'!$B$1:$B$16305&amp;'[1]NBA-Data-1980-2019'!$A$1:$A$16305&amp;'[1]NBA-Data-1980-2019'!$D$1:$D$16305,'[1]NBA-Data-1980-2019'!$H$1:$H$16305,"",0)</f>
        <v>220.9</v>
      </c>
      <c r="AI751" s="68" cm="1">
        <f t="array" ref="AI751">_xlfn.XLOOKUP($AE751&amp;$C751&amp;$D751,'[1]NBA-Data-1980-2019'!$B$1:$B$16305&amp;'[1]NBA-Data-1980-2019'!$A$1:$A$16305&amp;'[1]NBA-Data-1980-2019'!$D$1:$D$16305,'[1]NBA-Data-1980-2019'!$F$1:$F$16305,"",0)</f>
        <v>13.4</v>
      </c>
      <c r="AJ751" s="68">
        <f>IFERROR(($AH751/SUM(AH738:AH759))*$AI751,"")</f>
        <v>0.14976195415150945</v>
      </c>
    </row>
    <row r="752" spans="1:36" x14ac:dyDescent="0.2">
      <c r="B752" s="1" t="s">
        <v>203</v>
      </c>
      <c r="C752" s="1">
        <v>1994</v>
      </c>
      <c r="D752" s="1" t="s">
        <v>1086</v>
      </c>
      <c r="F752" s="2">
        <v>33</v>
      </c>
      <c r="G752" s="2" t="s">
        <v>1106</v>
      </c>
      <c r="H752" s="2" t="s">
        <v>566</v>
      </c>
      <c r="I752" s="4" t="s">
        <v>602</v>
      </c>
      <c r="J752" s="16">
        <f>_xlfn.XLOOKUP($I752,DASHBOARD!$I$2:$I$27,DASHBOARD!$J$2:$J$27,"",0)</f>
        <v>81</v>
      </c>
      <c r="K752" s="23">
        <f>J752/DASHBOARD!$C$3</f>
        <v>2.0574041148082296</v>
      </c>
      <c r="L752" s="2">
        <v>225</v>
      </c>
      <c r="M752" s="26">
        <f>L752/DASHBOARD!$C$4</f>
        <v>102.0408163265306</v>
      </c>
      <c r="N752" s="26">
        <f t="shared" si="84"/>
        <v>24.106530861087002</v>
      </c>
      <c r="O752" s="5">
        <v>22863</v>
      </c>
      <c r="P752" s="2" t="s">
        <v>557</v>
      </c>
      <c r="Q752" s="2" t="str">
        <f>_xlfn.XLOOKUP($P752,DASHBOARD!$L$2:$L$150,DASHBOARD!M$2:M$150,"",0)</f>
        <v>United States</v>
      </c>
      <c r="R752" s="2" t="str">
        <f>_xlfn.XLOOKUP($P752,DASHBOARD!$L$2:$L$150,DASHBOARD!N$2:N$150,"",0)</f>
        <v>North America</v>
      </c>
      <c r="S752" s="2" t="str">
        <f>_xlfn.XLOOKUP($P752,DASHBOARD!$L$2:$L$150,DASHBOARD!O$2:O$150,"",0)</f>
        <v>Americas</v>
      </c>
      <c r="T752" s="2">
        <v>9</v>
      </c>
      <c r="V752" s="2" t="s">
        <v>1075</v>
      </c>
      <c r="W752" s="2" t="s">
        <v>1075</v>
      </c>
      <c r="Y752" s="2" t="str">
        <f t="shared" si="85"/>
        <v/>
      </c>
      <c r="Z752" s="6">
        <f>_xlfn.XLOOKUP($G752,$AE$738:$AE$759,$AF$738:$AF$759,0,0)</f>
        <v>2418000</v>
      </c>
      <c r="AA752" s="43">
        <f>Z752/$AB$760</f>
        <v>0.14429790535298681</v>
      </c>
      <c r="AD752" s="1">
        <v>15</v>
      </c>
      <c r="AF752" s="6"/>
      <c r="AG752" s="6" t="str" cm="1">
        <f t="array" ref="AG752">_xlfn.XLOOKUP($AE752&amp;$C752&amp;$D752,'[1]NBA-Data-1980-2019'!$B$1:$B$16305&amp;'[1]NBA-Data-1980-2019'!$A$1:$A$16305&amp;'[1]NBA-Data-1980-2019'!$D$1:$D$16305,'[1]NBA-Data-1980-2019'!$G$1:$G$16305,"",0)</f>
        <v/>
      </c>
      <c r="AH752" s="68" t="str" cm="1">
        <f t="array" ref="AH752">_xlfn.XLOOKUP($AE752&amp;$C752&amp;$D752,'[1]NBA-Data-1980-2019'!$B$1:$B$16305&amp;'[1]NBA-Data-1980-2019'!$A$1:$A$16305&amp;'[1]NBA-Data-1980-2019'!$D$1:$D$16305,'[1]NBA-Data-1980-2019'!$H$1:$H$16305,"",0)</f>
        <v/>
      </c>
      <c r="AI752" s="68" t="str" cm="1">
        <f t="array" ref="AI752">_xlfn.XLOOKUP($AE752&amp;$C752&amp;$D752,'[1]NBA-Data-1980-2019'!$B$1:$B$16305&amp;'[1]NBA-Data-1980-2019'!$A$1:$A$16305&amp;'[1]NBA-Data-1980-2019'!$D$1:$D$16305,'[1]NBA-Data-1980-2019'!$F$1:$F$16305,"",0)</f>
        <v/>
      </c>
      <c r="AJ752" s="68" t="str">
        <f>IFERROR(($AH752/SUM(AH738:AH759))*$AI752,"")</f>
        <v/>
      </c>
    </row>
    <row r="753" spans="1:36" x14ac:dyDescent="0.2">
      <c r="B753" s="1" t="s">
        <v>203</v>
      </c>
      <c r="C753" s="1">
        <v>1994</v>
      </c>
      <c r="D753" s="1" t="s">
        <v>1086</v>
      </c>
      <c r="G753" s="2" t="s">
        <v>1109</v>
      </c>
      <c r="I753" s="4"/>
      <c r="O753" s="5"/>
      <c r="Y753" s="2" t="str">
        <f t="shared" si="85"/>
        <v/>
      </c>
      <c r="Z753" s="6">
        <f>_xlfn.XLOOKUP($G753,$AE$738:$AE$759,$AF$738:$AF$759,0,0)</f>
        <v>780000</v>
      </c>
      <c r="AA753" s="43">
        <f>Z753/$AB$760</f>
        <v>4.6547711404189292E-2</v>
      </c>
      <c r="AD753" s="1">
        <v>16</v>
      </c>
      <c r="AE753" s="2" t="s">
        <v>1111</v>
      </c>
      <c r="AF753" s="6"/>
      <c r="AG753" s="6" cm="1">
        <f t="array" ref="AG753">_xlfn.XLOOKUP($AE753&amp;$C753&amp;$D753,'[1]NBA-Data-1980-2019'!$B$1:$B$16305&amp;'[1]NBA-Data-1980-2019'!$A$1:$A$16305&amp;'[1]NBA-Data-1980-2019'!$D$1:$D$16305,'[1]NBA-Data-1980-2019'!$G$1:$G$16305,"",0)</f>
        <v>0</v>
      </c>
      <c r="AH753" s="68" cm="1">
        <f t="array" ref="AH753">_xlfn.XLOOKUP($AE753&amp;$C753&amp;$D753,'[1]NBA-Data-1980-2019'!$B$1:$B$16305&amp;'[1]NBA-Data-1980-2019'!$A$1:$A$16305&amp;'[1]NBA-Data-1980-2019'!$D$1:$D$16305,'[1]NBA-Data-1980-2019'!$H$1:$H$16305,"",0)</f>
        <v>55.199999999999996</v>
      </c>
      <c r="AI753" s="68" cm="1">
        <f t="array" ref="AI753">_xlfn.XLOOKUP($AE753&amp;$C753&amp;$D753,'[1]NBA-Data-1980-2019'!$B$1:$B$16305&amp;'[1]NBA-Data-1980-2019'!$A$1:$A$16305&amp;'[1]NBA-Data-1980-2019'!$D$1:$D$16305,'[1]NBA-Data-1980-2019'!$F$1:$F$16305,"",0)</f>
        <v>13</v>
      </c>
      <c r="AJ753" s="68">
        <f>IFERROR(($AH753/SUM(AH738:AH759))*$AI753,"")</f>
        <v>3.6306418889861407E-2</v>
      </c>
    </row>
    <row r="754" spans="1:36" x14ac:dyDescent="0.2">
      <c r="B754" s="1" t="s">
        <v>203</v>
      </c>
      <c r="C754" s="1">
        <v>1994</v>
      </c>
      <c r="D754" s="1" t="s">
        <v>1086</v>
      </c>
      <c r="G754" s="2" t="s">
        <v>1120</v>
      </c>
      <c r="I754" s="4"/>
      <c r="O754" s="5"/>
      <c r="Y754" s="2" t="str">
        <f t="shared" si="85"/>
        <v/>
      </c>
      <c r="Z754" s="6">
        <f>_xlfn.XLOOKUP($G754,$AE$738:$AE$759,$AF$738:$AF$759,0,0)</f>
        <v>1700000</v>
      </c>
      <c r="AA754" s="43">
        <f>Z754/$AB$760</f>
        <v>0.10145014023989975</v>
      </c>
      <c r="AD754" s="1">
        <v>17</v>
      </c>
      <c r="AE754" s="2" t="s">
        <v>1108</v>
      </c>
      <c r="AF754" s="6"/>
      <c r="AG754" s="6" cm="1">
        <f t="array" ref="AG754">_xlfn.XLOOKUP($AE754&amp;$C754&amp;$D754,'[1]NBA-Data-1980-2019'!$B$1:$B$16305&amp;'[1]NBA-Data-1980-2019'!$A$1:$A$16305&amp;'[1]NBA-Data-1980-2019'!$D$1:$D$16305,'[1]NBA-Data-1980-2019'!$G$1:$G$16305,"",0)</f>
        <v>0</v>
      </c>
      <c r="AH754" s="68" cm="1">
        <f t="array" ref="AH754">_xlfn.XLOOKUP($AE754&amp;$C754&amp;$D754,'[1]NBA-Data-1980-2019'!$B$1:$B$16305&amp;'[1]NBA-Data-1980-2019'!$A$1:$A$16305&amp;'[1]NBA-Data-1980-2019'!$D$1:$D$16305,'[1]NBA-Data-1980-2019'!$H$1:$H$16305,"",0)</f>
        <v>78</v>
      </c>
      <c r="AI754" s="68" cm="1">
        <f t="array" ref="AI754">_xlfn.XLOOKUP($AE754&amp;$C754&amp;$D754,'[1]NBA-Data-1980-2019'!$B$1:$B$16305&amp;'[1]NBA-Data-1980-2019'!$A$1:$A$16305&amp;'[1]NBA-Data-1980-2019'!$D$1:$D$16305,'[1]NBA-Data-1980-2019'!$F$1:$F$16305,"",0)</f>
        <v>11</v>
      </c>
      <c r="AJ754" s="68">
        <f>IFERROR(($AH754/SUM(AH738:AH759))*$AI754,"")</f>
        <v>4.340984867266038E-2</v>
      </c>
    </row>
    <row r="755" spans="1:36" x14ac:dyDescent="0.2">
      <c r="B755" s="1" t="s">
        <v>203</v>
      </c>
      <c r="C755" s="1">
        <v>1994</v>
      </c>
      <c r="D755" s="1" t="s">
        <v>1086</v>
      </c>
      <c r="I755" s="4"/>
      <c r="O755" s="5"/>
      <c r="Y755" s="2" t="str">
        <f t="shared" si="85"/>
        <v/>
      </c>
      <c r="Z755" s="6">
        <f>_xlfn.XLOOKUP($G755,$AE$738:$AE$759,$AF$738:$AF$759,0,0)</f>
        <v>0</v>
      </c>
      <c r="AA755" s="43">
        <f>Z755/$AB$760</f>
        <v>0</v>
      </c>
      <c r="AD755" s="1">
        <v>18</v>
      </c>
      <c r="AF755" s="6"/>
      <c r="AG755" s="6" t="str" cm="1">
        <f t="array" ref="AG755">_xlfn.XLOOKUP($AE755&amp;$C755&amp;$D755,'[1]NBA-Data-1980-2019'!$B$1:$B$16305&amp;'[1]NBA-Data-1980-2019'!$A$1:$A$16305&amp;'[1]NBA-Data-1980-2019'!$D$1:$D$16305,'[1]NBA-Data-1980-2019'!$G$1:$G$16305,"",0)</f>
        <v/>
      </c>
      <c r="AH755" s="68" t="str" cm="1">
        <f t="array" ref="AH755">_xlfn.XLOOKUP($AE755&amp;$C755&amp;$D755,'[1]NBA-Data-1980-2019'!$B$1:$B$16305&amp;'[1]NBA-Data-1980-2019'!$A$1:$A$16305&amp;'[1]NBA-Data-1980-2019'!$D$1:$D$16305,'[1]NBA-Data-1980-2019'!$H$1:$H$16305,"",0)</f>
        <v/>
      </c>
      <c r="AI755" s="68" t="str" cm="1">
        <f t="array" ref="AI755">_xlfn.XLOOKUP($AE755&amp;$C755&amp;$D755,'[1]NBA-Data-1980-2019'!$B$1:$B$16305&amp;'[1]NBA-Data-1980-2019'!$A$1:$A$16305&amp;'[1]NBA-Data-1980-2019'!$D$1:$D$16305,'[1]NBA-Data-1980-2019'!$F$1:$F$16305,"",0)</f>
        <v/>
      </c>
      <c r="AJ755" s="68" t="str">
        <f>IFERROR(($AH755/SUM(AH738:AH759))*$AI755,"")</f>
        <v/>
      </c>
    </row>
    <row r="756" spans="1:36" x14ac:dyDescent="0.2">
      <c r="B756" s="1" t="s">
        <v>203</v>
      </c>
      <c r="C756" s="1">
        <v>1994</v>
      </c>
      <c r="D756" s="1" t="s">
        <v>1086</v>
      </c>
      <c r="I756" s="4"/>
      <c r="O756" s="5"/>
      <c r="Y756" s="2" t="str">
        <f t="shared" si="85"/>
        <v/>
      </c>
      <c r="Z756" s="6">
        <f>_xlfn.XLOOKUP($G756,$AE$738:$AE$759,$AF$738:$AF$759,0,0)</f>
        <v>0</v>
      </c>
      <c r="AA756" s="43">
        <f>Z756/$AB$760</f>
        <v>0</v>
      </c>
      <c r="AD756" s="1">
        <v>19</v>
      </c>
      <c r="AF756" s="6"/>
      <c r="AG756" s="6" t="str" cm="1">
        <f t="array" ref="AG756">_xlfn.XLOOKUP($AE756&amp;$C756&amp;$D756,'[1]NBA-Data-1980-2019'!$B$1:$B$16305&amp;'[1]NBA-Data-1980-2019'!$A$1:$A$16305&amp;'[1]NBA-Data-1980-2019'!$D$1:$D$16305,'[1]NBA-Data-1980-2019'!$G$1:$G$16305,"",0)</f>
        <v/>
      </c>
      <c r="AH756" s="68" t="str" cm="1">
        <f t="array" ref="AH756">_xlfn.XLOOKUP($AE756&amp;$C756&amp;$D756,'[1]NBA-Data-1980-2019'!$B$1:$B$16305&amp;'[1]NBA-Data-1980-2019'!$A$1:$A$16305&amp;'[1]NBA-Data-1980-2019'!$D$1:$D$16305,'[1]NBA-Data-1980-2019'!$H$1:$H$16305,"",0)</f>
        <v/>
      </c>
      <c r="AI756" s="68" t="str" cm="1">
        <f t="array" ref="AI756">_xlfn.XLOOKUP($AE756&amp;$C756&amp;$D756,'[1]NBA-Data-1980-2019'!$B$1:$B$16305&amp;'[1]NBA-Data-1980-2019'!$A$1:$A$16305&amp;'[1]NBA-Data-1980-2019'!$D$1:$D$16305,'[1]NBA-Data-1980-2019'!$F$1:$F$16305,"",0)</f>
        <v/>
      </c>
      <c r="AJ756" s="68" t="str">
        <f>IFERROR(($AH756/SUM(AH738:AH759))*$AI756,"")</f>
        <v/>
      </c>
    </row>
    <row r="757" spans="1:36" x14ac:dyDescent="0.2">
      <c r="B757" s="1" t="s">
        <v>203</v>
      </c>
      <c r="C757" s="1">
        <v>1994</v>
      </c>
      <c r="D757" s="1" t="s">
        <v>1086</v>
      </c>
      <c r="I757" s="4"/>
      <c r="O757" s="5"/>
      <c r="Y757" s="2" t="str">
        <f t="shared" si="85"/>
        <v/>
      </c>
      <c r="Z757" s="6">
        <f>_xlfn.XLOOKUP($G757,$AE$738:$AE$759,$AF$738:$AF$759,0,0)</f>
        <v>0</v>
      </c>
      <c r="AA757" s="43">
        <f>Z757/$AB$760</f>
        <v>0</v>
      </c>
      <c r="AD757" s="1">
        <v>20</v>
      </c>
      <c r="AF757" s="6"/>
      <c r="AG757" s="6" t="str" cm="1">
        <f t="array" ref="AG757">_xlfn.XLOOKUP($AE757&amp;$C757&amp;$D757,'[1]NBA-Data-1980-2019'!$B$1:$B$16305&amp;'[1]NBA-Data-1980-2019'!$A$1:$A$16305&amp;'[1]NBA-Data-1980-2019'!$D$1:$D$16305,'[1]NBA-Data-1980-2019'!$G$1:$G$16305,"",0)</f>
        <v/>
      </c>
      <c r="AH757" s="68" t="str" cm="1">
        <f t="array" ref="AH757">_xlfn.XLOOKUP($AE757&amp;$C757&amp;$D757,'[1]NBA-Data-1980-2019'!$B$1:$B$16305&amp;'[1]NBA-Data-1980-2019'!$A$1:$A$16305&amp;'[1]NBA-Data-1980-2019'!$D$1:$D$16305,'[1]NBA-Data-1980-2019'!$H$1:$H$16305,"",0)</f>
        <v/>
      </c>
      <c r="AI757" s="68" t="str" cm="1">
        <f t="array" ref="AI757">_xlfn.XLOOKUP($AE757&amp;$C757&amp;$D757,'[1]NBA-Data-1980-2019'!$B$1:$B$16305&amp;'[1]NBA-Data-1980-2019'!$A$1:$A$16305&amp;'[1]NBA-Data-1980-2019'!$D$1:$D$16305,'[1]NBA-Data-1980-2019'!$F$1:$F$16305,"",0)</f>
        <v/>
      </c>
      <c r="AJ757" s="68" t="str">
        <f>IFERROR(($AH757/SUM(AH738:AH759))*$AI757,"")</f>
        <v/>
      </c>
    </row>
    <row r="758" spans="1:36" x14ac:dyDescent="0.2">
      <c r="B758" s="1" t="s">
        <v>203</v>
      </c>
      <c r="C758" s="1">
        <v>1994</v>
      </c>
      <c r="D758" s="1" t="s">
        <v>1086</v>
      </c>
      <c r="I758" s="4"/>
      <c r="O758" s="5"/>
      <c r="Y758" s="2" t="str">
        <f t="shared" si="85"/>
        <v/>
      </c>
      <c r="Z758" s="6">
        <f>_xlfn.XLOOKUP($G758,$AE$738:$AE$759,$AF$738:$AF$759,0,0)</f>
        <v>0</v>
      </c>
      <c r="AA758" s="43">
        <f>Z758/$AB$760</f>
        <v>0</v>
      </c>
      <c r="AD758" s="1">
        <v>21</v>
      </c>
      <c r="AG758" s="6" t="str" cm="1">
        <f t="array" ref="AG758">_xlfn.XLOOKUP($AE758&amp;$C758&amp;$D758,'[1]NBA-Data-1980-2019'!$B$1:$B$16305&amp;'[1]NBA-Data-1980-2019'!$A$1:$A$16305&amp;'[1]NBA-Data-1980-2019'!$D$1:$D$16305,'[1]NBA-Data-1980-2019'!$G$1:$G$16305,"",0)</f>
        <v/>
      </c>
      <c r="AH758" s="68" t="str" cm="1">
        <f t="array" ref="AH758">_xlfn.XLOOKUP($AE758&amp;$C758&amp;$D758,'[1]NBA-Data-1980-2019'!$B$1:$B$16305&amp;'[1]NBA-Data-1980-2019'!$A$1:$A$16305&amp;'[1]NBA-Data-1980-2019'!$D$1:$D$16305,'[1]NBA-Data-1980-2019'!$H$1:$H$16305,"",0)</f>
        <v/>
      </c>
      <c r="AI758" s="68" t="str" cm="1">
        <f t="array" ref="AI758">_xlfn.XLOOKUP($AE758&amp;$C758&amp;$D758,'[1]NBA-Data-1980-2019'!$B$1:$B$16305&amp;'[1]NBA-Data-1980-2019'!$A$1:$A$16305&amp;'[1]NBA-Data-1980-2019'!$D$1:$D$16305,'[1]NBA-Data-1980-2019'!$F$1:$F$16305,"",0)</f>
        <v/>
      </c>
      <c r="AJ758" s="68" t="str">
        <f>IFERROR(($AH758/SUM(AH738:AH759))*$AI758,"")</f>
        <v/>
      </c>
    </row>
    <row r="759" spans="1:36" x14ac:dyDescent="0.2">
      <c r="B759" s="1" t="s">
        <v>203</v>
      </c>
      <c r="C759" s="1">
        <v>1994</v>
      </c>
      <c r="D759" s="1" t="s">
        <v>1086</v>
      </c>
      <c r="I759" s="4"/>
      <c r="O759" s="5"/>
      <c r="Y759" s="2" t="str">
        <f t="shared" si="85"/>
        <v/>
      </c>
      <c r="Z759" s="6">
        <f>_xlfn.XLOOKUP($G759,$AE$738:$AE$759,$AF$738:$AF$759,0,0)</f>
        <v>0</v>
      </c>
      <c r="AA759" s="43">
        <f>Z759/$AB$760</f>
        <v>0</v>
      </c>
      <c r="AD759" s="1">
        <v>22</v>
      </c>
      <c r="AG759" s="6" t="str" cm="1">
        <f t="array" ref="AG759">_xlfn.XLOOKUP($AE759&amp;$C759&amp;$D759,'[1]NBA-Data-1980-2019'!$B$1:$B$16305&amp;'[1]NBA-Data-1980-2019'!$A$1:$A$16305&amp;'[1]NBA-Data-1980-2019'!$D$1:$D$16305,'[1]NBA-Data-1980-2019'!$G$1:$G$16305,"",0)</f>
        <v/>
      </c>
      <c r="AH759" s="68" t="str" cm="1">
        <f t="array" ref="AH759">_xlfn.XLOOKUP($AE759&amp;$C759&amp;$D759,'[1]NBA-Data-1980-2019'!$B$1:$B$16305&amp;'[1]NBA-Data-1980-2019'!$A$1:$A$16305&amp;'[1]NBA-Data-1980-2019'!$D$1:$D$16305,'[1]NBA-Data-1980-2019'!$H$1:$H$16305,"",0)</f>
        <v/>
      </c>
      <c r="AI759" s="68" t="str" cm="1">
        <f t="array" ref="AI759">_xlfn.XLOOKUP($AE759&amp;$C759&amp;$D759,'[1]NBA-Data-1980-2019'!$B$1:$B$16305&amp;'[1]NBA-Data-1980-2019'!$A$1:$A$16305&amp;'[1]NBA-Data-1980-2019'!$D$1:$D$16305,'[1]NBA-Data-1980-2019'!$F$1:$F$16305,"",0)</f>
        <v/>
      </c>
      <c r="AJ759" s="68" t="str">
        <f>IFERROR(($AH759/SUM(AH738:AH759))*$AI759,"")</f>
        <v/>
      </c>
    </row>
    <row r="760" spans="1:36" x14ac:dyDescent="0.2">
      <c r="B760" s="1" t="s">
        <v>203</v>
      </c>
      <c r="C760" s="1">
        <v>1994</v>
      </c>
      <c r="D760" s="1" t="s">
        <v>1086</v>
      </c>
      <c r="E760" s="1"/>
      <c r="F760" s="1"/>
      <c r="G760" s="1"/>
      <c r="H760" s="1"/>
      <c r="I760" s="1"/>
      <c r="J760" s="36"/>
      <c r="K760" s="36"/>
      <c r="L760" s="1"/>
      <c r="M760" s="1"/>
      <c r="N760" s="1"/>
      <c r="O760" s="1"/>
      <c r="P760" s="1"/>
      <c r="Q760" s="1"/>
      <c r="R760" s="1"/>
      <c r="S760" s="1"/>
      <c r="T760" s="1"/>
      <c r="U760" s="1"/>
      <c r="V760" s="1"/>
      <c r="W760" s="1"/>
      <c r="X760" s="1"/>
      <c r="Y760" s="1"/>
      <c r="AA760" s="41">
        <f>SUM(AA738:AA759)</f>
        <v>0.99999999999999989</v>
      </c>
      <c r="AB760" s="37">
        <f>SUM(Z738:Z759)</f>
        <v>16757000</v>
      </c>
      <c r="AC760" s="1"/>
      <c r="AE760" s="37">
        <f>AG760-AF760</f>
        <v>-2480000</v>
      </c>
      <c r="AF760" s="37">
        <f>SUM(AF738:AF759)</f>
        <v>16757000</v>
      </c>
      <c r="AG760" s="37">
        <f>SUM(AG738:AG759)</f>
        <v>14277000</v>
      </c>
      <c r="AH760" s="69">
        <f>SUM(AH738:AH759)</f>
        <v>19765.100000000006</v>
      </c>
      <c r="AI760" s="69">
        <f>SUM(AI738:AI759)</f>
        <v>188.60000000000002</v>
      </c>
      <c r="AJ760" s="69">
        <f>SUM(AJ738:AJ759)</f>
        <v>15.283421282968456</v>
      </c>
    </row>
    <row r="763" spans="1:36" ht="17" thickBot="1" x14ac:dyDescent="0.25"/>
    <row r="764" spans="1:36" ht="17" thickBot="1" x14ac:dyDescent="0.25">
      <c r="A764" s="3">
        <v>30</v>
      </c>
      <c r="B764" s="1" t="str">
        <f>B$1</f>
        <v>YEAR</v>
      </c>
      <c r="C764" s="1" t="str">
        <f>C$1</f>
        <v>YEAR</v>
      </c>
      <c r="D764" s="1" t="str">
        <f>D$1</f>
        <v>TEAM</v>
      </c>
      <c r="F764" s="1" t="str">
        <f t="shared" ref="F764:Z764" si="86">F$1</f>
        <v>NUMBER</v>
      </c>
      <c r="G764" s="1" t="str">
        <f t="shared" si="86"/>
        <v>PLAYER</v>
      </c>
      <c r="H764" s="1" t="str">
        <f t="shared" si="86"/>
        <v>POS</v>
      </c>
      <c r="I764" s="1" t="str">
        <f t="shared" si="86"/>
        <v>HEIGHT</v>
      </c>
      <c r="J764" s="1" t="str">
        <f t="shared" si="86"/>
        <v>HEIGHT (IN)</v>
      </c>
      <c r="K764" s="1" t="str">
        <f t="shared" si="86"/>
        <v>HEIGHT (M)</v>
      </c>
      <c r="L764" s="1" t="str">
        <f t="shared" si="86"/>
        <v>WEIGHT (LBS)</v>
      </c>
      <c r="M764" s="1" t="str">
        <f t="shared" si="86"/>
        <v>WEIGHT (KG)</v>
      </c>
      <c r="N764" s="1" t="str">
        <f t="shared" si="86"/>
        <v>BMI</v>
      </c>
      <c r="O764" s="1" t="str">
        <f t="shared" si="86"/>
        <v>BIRTH DATE</v>
      </c>
      <c r="P764" s="1" t="str">
        <f t="shared" si="86"/>
        <v>NATION</v>
      </c>
      <c r="Q764" s="1" t="str">
        <f t="shared" si="86"/>
        <v>COUNTRY</v>
      </c>
      <c r="R764" s="1" t="str">
        <f t="shared" si="86"/>
        <v>CONTINENT</v>
      </c>
      <c r="S764" s="1" t="str">
        <f t="shared" si="86"/>
        <v>GLOBAL REGION</v>
      </c>
      <c r="T764" s="1" t="str">
        <f t="shared" si="86"/>
        <v>EXPERIENCE</v>
      </c>
      <c r="U764" s="1"/>
      <c r="V764" s="1" t="str">
        <f t="shared" si="86"/>
        <v>COLLEGE</v>
      </c>
      <c r="W764" s="1" t="str">
        <f t="shared" si="86"/>
        <v>COLLEGE1</v>
      </c>
      <c r="X764" s="1" t="str">
        <f t="shared" si="86"/>
        <v>COLLEGE2</v>
      </c>
      <c r="Y764" s="1" t="str">
        <f t="shared" si="86"/>
        <v>TRANSFER</v>
      </c>
      <c r="Z764" s="1" t="str">
        <f t="shared" si="86"/>
        <v>SALARY</v>
      </c>
      <c r="AA764" s="1" t="s">
        <v>1264</v>
      </c>
      <c r="AD764" s="1" t="str">
        <f>AD$1</f>
        <v>Rk</v>
      </c>
      <c r="AE764" s="1" t="str">
        <f>AE$1</f>
        <v>PLAYER</v>
      </c>
      <c r="AF764" s="1" t="str">
        <f>AF$1</f>
        <v>SALARY - BR</v>
      </c>
      <c r="AG764" s="1" t="str">
        <f>AG$1</f>
        <v>SALARY - KAGGLE</v>
      </c>
      <c r="AH764" s="67" t="str">
        <f>AH$1</f>
        <v>TTL MP</v>
      </c>
      <c r="AI764" s="67" t="str">
        <f>AI$1</f>
        <v>PER</v>
      </c>
      <c r="AJ764" s="67" t="str">
        <f>AJ$1</f>
        <v>WTD-MP-PER</v>
      </c>
    </row>
    <row r="765" spans="1:36" ht="17" thickBot="1" x14ac:dyDescent="0.25">
      <c r="A765" s="3" t="s">
        <v>1078</v>
      </c>
      <c r="B765" s="1" t="s">
        <v>210</v>
      </c>
      <c r="C765" s="1">
        <v>1993</v>
      </c>
      <c r="D765" s="1" t="s">
        <v>1078</v>
      </c>
      <c r="F765" s="2">
        <v>10</v>
      </c>
      <c r="G765" s="2" t="s">
        <v>1121</v>
      </c>
      <c r="H765" s="2" t="s">
        <v>556</v>
      </c>
      <c r="I765" s="4" t="s">
        <v>597</v>
      </c>
      <c r="J765" s="16">
        <f>_xlfn.XLOOKUP($I765,DASHBOARD!$I$2:$I$27,DASHBOARD!$J$2:$J$27,"",0)</f>
        <v>74</v>
      </c>
      <c r="K765" s="23">
        <f>J765/DASHBOARD!$C$3</f>
        <v>1.8796037592075185</v>
      </c>
      <c r="L765" s="2">
        <v>175</v>
      </c>
      <c r="M765" s="26">
        <f>L765/DASHBOARD!$C$4</f>
        <v>79.365079365079367</v>
      </c>
      <c r="N765" s="26">
        <f t="shared" ref="N765:N781" si="87">M765/(K765^2)</f>
        <v>22.464504562477533</v>
      </c>
      <c r="O765" s="5">
        <v>24724</v>
      </c>
      <c r="P765" s="2" t="s">
        <v>557</v>
      </c>
      <c r="Q765" s="2" t="str">
        <f>_xlfn.XLOOKUP($P765,DASHBOARD!$L$2:$L$150,DASHBOARD!M$2:M$150,"",0)</f>
        <v>United States</v>
      </c>
      <c r="R765" s="2" t="str">
        <f>_xlfn.XLOOKUP($P765,DASHBOARD!$L$2:$L$150,DASHBOARD!N$2:N$150,"",0)</f>
        <v>North America</v>
      </c>
      <c r="S765" s="2" t="str">
        <f>_xlfn.XLOOKUP($P765,DASHBOARD!$L$2:$L$150,DASHBOARD!O$2:O$150,"",0)</f>
        <v>Americas</v>
      </c>
      <c r="T765" s="2">
        <v>3</v>
      </c>
      <c r="V765" s="2" t="s">
        <v>1122</v>
      </c>
      <c r="W765" s="2" t="s">
        <v>1122</v>
      </c>
      <c r="Y765" s="2" t="str">
        <f t="shared" ref="Y765:Y786" si="88">IF(X765="","","X")</f>
        <v/>
      </c>
      <c r="Z765" s="6">
        <f>_xlfn.XLOOKUP($G765,$AE$765:$AE$786,$AF$765:$AF$786,0,0)</f>
        <v>540000</v>
      </c>
      <c r="AA765" s="43">
        <f>Z765/$AB$787</f>
        <v>3.0793795620437957E-2</v>
      </c>
      <c r="AD765" s="1">
        <v>1</v>
      </c>
      <c r="AE765" s="2" t="s">
        <v>1063</v>
      </c>
      <c r="AF765" s="6">
        <v>4000000</v>
      </c>
      <c r="AG765" s="6" cm="1">
        <f t="array" ref="AG765">_xlfn.XLOOKUP($AE765&amp;$C765&amp;$D765,'[1]NBA-Data-1980-2019'!$B$1:$B$16305&amp;'[1]NBA-Data-1980-2019'!$A$1:$A$16305&amp;'[1]NBA-Data-1980-2019'!$D$1:$D$16305,'[1]NBA-Data-1980-2019'!$G$1:$G$16305,"",0)</f>
        <v>4000000</v>
      </c>
      <c r="AH765" s="68" cm="1">
        <f t="array" ref="AH765">_xlfn.XLOOKUP($AE765&amp;$C765&amp;$D765,'[1]NBA-Data-1980-2019'!$B$1:$B$16305&amp;'[1]NBA-Data-1980-2019'!$A$1:$A$16305&amp;'[1]NBA-Data-1980-2019'!$D$1:$D$16305,'[1]NBA-Data-1980-2019'!$H$1:$H$16305,"",0)</f>
        <v>3065.3999999999996</v>
      </c>
      <c r="AI765" s="68" cm="1">
        <f t="array" ref="AI765">_xlfn.XLOOKUP($AE765&amp;$C765&amp;$D765,'[1]NBA-Data-1980-2019'!$B$1:$B$16305&amp;'[1]NBA-Data-1980-2019'!$A$1:$A$16305&amp;'[1]NBA-Data-1980-2019'!$D$1:$D$16305,'[1]NBA-Data-1980-2019'!$F$1:$F$16305,"",0)</f>
        <v>29.7</v>
      </c>
      <c r="AJ765" s="68">
        <f>IFERROR(($AH765/SUM(AH765:AH786))*$AI765,"")</f>
        <v>4.5203185589378716</v>
      </c>
    </row>
    <row r="766" spans="1:36" x14ac:dyDescent="0.2">
      <c r="B766" s="1" t="s">
        <v>210</v>
      </c>
      <c r="C766" s="1">
        <v>1993</v>
      </c>
      <c r="D766" s="1" t="s">
        <v>1078</v>
      </c>
      <c r="F766" s="2">
        <v>17</v>
      </c>
      <c r="G766" s="2" t="s">
        <v>1123</v>
      </c>
      <c r="H766" s="2" t="s">
        <v>570</v>
      </c>
      <c r="I766" s="4" t="s">
        <v>604</v>
      </c>
      <c r="J766" s="16">
        <f>_xlfn.XLOOKUP($I766,DASHBOARD!$I$2:$I$27,DASHBOARD!$J$2:$J$27,"",0)</f>
        <v>79</v>
      </c>
      <c r="K766" s="23">
        <f>J766/DASHBOARD!$C$3</f>
        <v>2.0066040132080265</v>
      </c>
      <c r="L766" s="2">
        <v>215</v>
      </c>
      <c r="M766" s="26">
        <f>L766/DASHBOARD!$C$4</f>
        <v>97.505668934240362</v>
      </c>
      <c r="N766" s="26">
        <f t="shared" si="87"/>
        <v>24.216228902499413</v>
      </c>
      <c r="O766" s="5">
        <v>24218</v>
      </c>
      <c r="P766" s="2" t="s">
        <v>557</v>
      </c>
      <c r="Q766" s="2" t="str">
        <f>_xlfn.XLOOKUP($P766,DASHBOARD!$L$2:$L$150,DASHBOARD!M$2:M$150,"",0)</f>
        <v>United States</v>
      </c>
      <c r="R766" s="2" t="str">
        <f>_xlfn.XLOOKUP($P766,DASHBOARD!$L$2:$L$150,DASHBOARD!N$2:N$150,"",0)</f>
        <v>North America</v>
      </c>
      <c r="S766" s="2" t="str">
        <f>_xlfn.XLOOKUP($P766,DASHBOARD!$L$2:$L$150,DASHBOARD!O$2:O$150,"",0)</f>
        <v>Americas</v>
      </c>
      <c r="T766" s="2" t="s">
        <v>563</v>
      </c>
      <c r="V766" s="2" t="s">
        <v>902</v>
      </c>
      <c r="W766" s="2" t="s">
        <v>902</v>
      </c>
      <c r="Y766" s="2" t="str">
        <f t="shared" si="88"/>
        <v/>
      </c>
      <c r="Z766" s="6">
        <f>_xlfn.XLOOKUP($G766,$AE$765:$AE$786,$AF$765:$AF$786,0,0)</f>
        <v>8000</v>
      </c>
      <c r="AA766" s="43">
        <f>Z766/$AB$787</f>
        <v>4.5620437956204378E-4</v>
      </c>
      <c r="AD766" s="1">
        <v>2</v>
      </c>
      <c r="AE766" s="2" t="s">
        <v>1070</v>
      </c>
      <c r="AF766" s="6">
        <v>3425000</v>
      </c>
      <c r="AG766" s="6" cm="1">
        <f t="array" ref="AG766">_xlfn.XLOOKUP($AE766&amp;$C766&amp;$D766,'[1]NBA-Data-1980-2019'!$B$1:$B$16305&amp;'[1]NBA-Data-1980-2019'!$A$1:$A$16305&amp;'[1]NBA-Data-1980-2019'!$D$1:$D$16305,'[1]NBA-Data-1980-2019'!$G$1:$G$16305,"",0)</f>
        <v>3425000</v>
      </c>
      <c r="AH766" s="68" cm="1">
        <f t="array" ref="AH766">_xlfn.XLOOKUP($AE766&amp;$C766&amp;$D766,'[1]NBA-Data-1980-2019'!$B$1:$B$16305&amp;'[1]NBA-Data-1980-2019'!$A$1:$A$16305&amp;'[1]NBA-Data-1980-2019'!$D$1:$D$16305,'[1]NBA-Data-1980-2019'!$H$1:$H$16305,"",0)</f>
        <v>3126.6</v>
      </c>
      <c r="AI766" s="68" cm="1">
        <f t="array" ref="AI766">_xlfn.XLOOKUP($AE766&amp;$C766&amp;$D766,'[1]NBA-Data-1980-2019'!$B$1:$B$16305&amp;'[1]NBA-Data-1980-2019'!$A$1:$A$16305&amp;'[1]NBA-Data-1980-2019'!$D$1:$D$16305,'[1]NBA-Data-1980-2019'!$F$1:$F$16305,"",0)</f>
        <v>19.2</v>
      </c>
      <c r="AJ766" s="68">
        <f>IFERROR(($AH766/SUM(AH765:AH786))*$AI766,"")</f>
        <v>2.9805677061869749</v>
      </c>
    </row>
    <row r="767" spans="1:36" x14ac:dyDescent="0.2">
      <c r="B767" s="1" t="s">
        <v>210</v>
      </c>
      <c r="C767" s="1">
        <v>1993</v>
      </c>
      <c r="D767" s="1" t="s">
        <v>1078</v>
      </c>
      <c r="F767" s="2">
        <v>24</v>
      </c>
      <c r="G767" s="2" t="s">
        <v>1124</v>
      </c>
      <c r="H767" s="2" t="s">
        <v>552</v>
      </c>
      <c r="I767" s="4" t="s">
        <v>1151</v>
      </c>
      <c r="J767" s="16">
        <f>_xlfn.XLOOKUP($I767,DASHBOARD!$I$2:$I$27,DASHBOARD!$J$2:$J$27,"",0)</f>
        <v>85</v>
      </c>
      <c r="K767" s="23">
        <f>J767/DASHBOARD!$C$3</f>
        <v>2.1590043180086362</v>
      </c>
      <c r="L767" s="2">
        <v>245</v>
      </c>
      <c r="M767" s="26">
        <f>L767/DASHBOARD!$C$4</f>
        <v>111.11111111111111</v>
      </c>
      <c r="N767" s="26">
        <f t="shared" si="87"/>
        <v>23.836938100730482</v>
      </c>
      <c r="O767" s="5">
        <v>21031</v>
      </c>
      <c r="P767" s="2" t="s">
        <v>557</v>
      </c>
      <c r="Q767" s="2" t="str">
        <f>_xlfn.XLOOKUP($P767,DASHBOARD!$L$2:$L$150,DASHBOARD!M$2:M$150,"",0)</f>
        <v>United States</v>
      </c>
      <c r="R767" s="2" t="str">
        <f>_xlfn.XLOOKUP($P767,DASHBOARD!$L$2:$L$150,DASHBOARD!N$2:N$150,"",0)</f>
        <v>North America</v>
      </c>
      <c r="S767" s="2" t="str">
        <f>_xlfn.XLOOKUP($P767,DASHBOARD!$L$2:$L$150,DASHBOARD!O$2:O$150,"",0)</f>
        <v>Americas</v>
      </c>
      <c r="T767" s="2">
        <v>12</v>
      </c>
      <c r="V767" s="2" t="s">
        <v>1125</v>
      </c>
      <c r="W767" s="2" t="s">
        <v>1125</v>
      </c>
      <c r="Y767" s="2" t="str">
        <f t="shared" si="88"/>
        <v/>
      </c>
      <c r="Z767" s="6">
        <f>_xlfn.XLOOKUP($G767,$AE$765:$AE$786,$AF$765:$AF$786,0,0)</f>
        <v>2200000</v>
      </c>
      <c r="AA767" s="43">
        <f>Z767/$AB$787</f>
        <v>0.12545620437956204</v>
      </c>
      <c r="AD767" s="1">
        <v>3</v>
      </c>
      <c r="AE767" s="2" t="s">
        <v>1124</v>
      </c>
      <c r="AF767" s="6">
        <v>2200000</v>
      </c>
      <c r="AG767" s="6" cm="1">
        <f t="array" ref="AG767">_xlfn.XLOOKUP($AE767&amp;$C767&amp;$D767,'[1]NBA-Data-1980-2019'!$B$1:$B$16305&amp;'[1]NBA-Data-1980-2019'!$A$1:$A$16305&amp;'[1]NBA-Data-1980-2019'!$D$1:$D$16305,'[1]NBA-Data-1980-2019'!$G$1:$G$16305,"",0)</f>
        <v>2200000</v>
      </c>
      <c r="AH767" s="68" cm="1">
        <f t="array" ref="AH767">_xlfn.XLOOKUP($AE767&amp;$C767&amp;$D767,'[1]NBA-Data-1980-2019'!$B$1:$B$16305&amp;'[1]NBA-Data-1980-2019'!$A$1:$A$16305&amp;'[1]NBA-Data-1980-2019'!$D$1:$D$16305,'[1]NBA-Data-1980-2019'!$H$1:$H$16305,"",0)</f>
        <v>1253.6999999999998</v>
      </c>
      <c r="AI767" s="68" cm="1">
        <f t="array" ref="AI767">_xlfn.XLOOKUP($AE767&amp;$C767&amp;$D767,'[1]NBA-Data-1980-2019'!$B$1:$B$16305&amp;'[1]NBA-Data-1980-2019'!$A$1:$A$16305&amp;'[1]NBA-Data-1980-2019'!$D$1:$D$16305,'[1]NBA-Data-1980-2019'!$F$1:$F$16305,"",0)</f>
        <v>8.3000000000000007</v>
      </c>
      <c r="AJ767" s="68">
        <f>IFERROR(($AH767/SUM(AH765:AH786))*$AI767,"")</f>
        <v>0.51665086119151771</v>
      </c>
    </row>
    <row r="768" spans="1:36" x14ac:dyDescent="0.2">
      <c r="B768" s="1" t="s">
        <v>210</v>
      </c>
      <c r="C768" s="1">
        <v>1993</v>
      </c>
      <c r="D768" s="1" t="s">
        <v>1078</v>
      </c>
      <c r="F768" s="2">
        <v>40</v>
      </c>
      <c r="G768" s="2" t="s">
        <v>1126</v>
      </c>
      <c r="H768" s="2" t="s">
        <v>566</v>
      </c>
      <c r="I768" s="4" t="s">
        <v>600</v>
      </c>
      <c r="J768" s="16">
        <f>_xlfn.XLOOKUP($I768,DASHBOARD!$I$2:$I$27,DASHBOARD!$J$2:$J$27,"",0)</f>
        <v>80</v>
      </c>
      <c r="K768" s="23">
        <f>J768/DASHBOARD!$C$3</f>
        <v>2.0320040640081283</v>
      </c>
      <c r="L768" s="2">
        <v>235</v>
      </c>
      <c r="M768" s="26">
        <f>L768/DASHBOARD!$C$4</f>
        <v>106.57596371882086</v>
      </c>
      <c r="N768" s="26">
        <f t="shared" si="87"/>
        <v>25.811314590419496</v>
      </c>
      <c r="O768" s="5">
        <v>25493</v>
      </c>
      <c r="P768" s="2" t="s">
        <v>557</v>
      </c>
      <c r="Q768" s="2" t="str">
        <f>_xlfn.XLOOKUP($P768,DASHBOARD!$L$2:$L$150,DASHBOARD!M$2:M$150,"",0)</f>
        <v>United States</v>
      </c>
      <c r="R768" s="2" t="str">
        <f>_xlfn.XLOOKUP($P768,DASHBOARD!$L$2:$L$150,DASHBOARD!N$2:N$150,"",0)</f>
        <v>North America</v>
      </c>
      <c r="S768" s="2" t="str">
        <f>_xlfn.XLOOKUP($P768,DASHBOARD!$L$2:$L$150,DASHBOARD!O$2:O$150,"",0)</f>
        <v>Americas</v>
      </c>
      <c r="T768" s="2" t="s">
        <v>563</v>
      </c>
      <c r="V768" s="2" t="s">
        <v>1127</v>
      </c>
      <c r="W768" s="2" t="s">
        <v>1262</v>
      </c>
      <c r="X768" s="2" t="s">
        <v>591</v>
      </c>
      <c r="Y768" s="2" t="str">
        <f t="shared" si="88"/>
        <v>X</v>
      </c>
      <c r="Z768" s="6">
        <f>_xlfn.XLOOKUP($G768,$AE$765:$AE$786,$AF$765:$AF$786,0,0)</f>
        <v>0</v>
      </c>
      <c r="AA768" s="43">
        <f>Z768/$AB$787</f>
        <v>0</v>
      </c>
      <c r="AD768" s="1">
        <v>4</v>
      </c>
      <c r="AE768" s="2" t="s">
        <v>1024</v>
      </c>
      <c r="AF768" s="6">
        <v>1900000</v>
      </c>
      <c r="AG768" s="6" cm="1">
        <f t="array" ref="AG768">_xlfn.XLOOKUP($AE768&amp;$C768&amp;$D768,'[1]NBA-Data-1980-2019'!$B$1:$B$16305&amp;'[1]NBA-Data-1980-2019'!$A$1:$A$16305&amp;'[1]NBA-Data-1980-2019'!$D$1:$D$16305,'[1]NBA-Data-1980-2019'!$G$1:$G$16305,"",0)</f>
        <v>1900000</v>
      </c>
      <c r="AH768" s="68" cm="1">
        <f t="array" ref="AH768">_xlfn.XLOOKUP($AE768&amp;$C768&amp;$D768,'[1]NBA-Data-1980-2019'!$B$1:$B$16305&amp;'[1]NBA-Data-1980-2019'!$A$1:$A$16305&amp;'[1]NBA-Data-1980-2019'!$D$1:$D$16305,'[1]NBA-Data-1980-2019'!$H$1:$H$16305,"",0)</f>
        <v>2741.2000000000003</v>
      </c>
      <c r="AI768" s="68" cm="1">
        <f t="array" ref="AI768">_xlfn.XLOOKUP($AE768&amp;$C768&amp;$D768,'[1]NBA-Data-1980-2019'!$B$1:$B$16305&amp;'[1]NBA-Data-1980-2019'!$A$1:$A$16305&amp;'[1]NBA-Data-1980-2019'!$D$1:$D$16305,'[1]NBA-Data-1980-2019'!$F$1:$F$16305,"",0)</f>
        <v>17.5</v>
      </c>
      <c r="AJ768" s="68">
        <f>IFERROR(($AH768/SUM(AH765:AH786))*$AI768,"")</f>
        <v>2.3817940786566512</v>
      </c>
    </row>
    <row r="769" spans="2:36" x14ac:dyDescent="0.2">
      <c r="B769" s="1" t="s">
        <v>210</v>
      </c>
      <c r="C769" s="1">
        <v>1993</v>
      </c>
      <c r="D769" s="1" t="s">
        <v>1078</v>
      </c>
      <c r="F769" s="2">
        <v>3</v>
      </c>
      <c r="G769" s="2" t="s">
        <v>1128</v>
      </c>
      <c r="H769" s="2" t="s">
        <v>576</v>
      </c>
      <c r="I769" s="4" t="s">
        <v>603</v>
      </c>
      <c r="J769" s="16">
        <f>_xlfn.XLOOKUP($I769,DASHBOARD!$I$2:$I$27,DASHBOARD!$J$2:$J$27,"",0)</f>
        <v>76</v>
      </c>
      <c r="K769" s="23">
        <f>J769/DASHBOARD!$C$3</f>
        <v>1.9304038608077216</v>
      </c>
      <c r="L769" s="2">
        <v>195</v>
      </c>
      <c r="M769" s="26">
        <f>L769/DASHBOARD!$C$4</f>
        <v>88.435374149659864</v>
      </c>
      <c r="N769" s="26">
        <f t="shared" si="87"/>
        <v>23.731744422145589</v>
      </c>
      <c r="O769" s="5">
        <v>25603</v>
      </c>
      <c r="P769" s="2" t="s">
        <v>867</v>
      </c>
      <c r="Q769" s="2" t="str">
        <f>_xlfn.XLOOKUP($P769,DASHBOARD!$L$2:$L$150,DASHBOARD!M$2:M$150,"",0)</f>
        <v>Germany</v>
      </c>
      <c r="R769" s="2" t="str">
        <f>_xlfn.XLOOKUP($P769,DASHBOARD!$L$2:$L$150,DASHBOARD!N$2:N$150,"",0)</f>
        <v>Europe</v>
      </c>
      <c r="S769" s="2" t="str">
        <f>_xlfn.XLOOKUP($P769,DASHBOARD!$L$2:$L$150,DASHBOARD!O$2:O$150,"",0)</f>
        <v>Eurasia</v>
      </c>
      <c r="T769" s="2" t="s">
        <v>563</v>
      </c>
      <c r="V769" s="2" t="s">
        <v>1129</v>
      </c>
      <c r="W769" s="2" t="s">
        <v>1129</v>
      </c>
      <c r="Y769" s="2" t="str">
        <f t="shared" si="88"/>
        <v/>
      </c>
      <c r="Z769" s="6">
        <f>_xlfn.XLOOKUP($G769,$AE$765:$AE$786,$AF$765:$AF$786,0,0)</f>
        <v>0</v>
      </c>
      <c r="AA769" s="43">
        <f>Z769/$AB$787</f>
        <v>0</v>
      </c>
      <c r="AD769" s="1">
        <v>5</v>
      </c>
      <c r="AE769" s="2" t="s">
        <v>1130</v>
      </c>
      <c r="AF769" s="6">
        <v>1400000</v>
      </c>
      <c r="AG769" s="6" cm="1">
        <f t="array" ref="AG769">_xlfn.XLOOKUP($AE769&amp;$C769&amp;$D769,'[1]NBA-Data-1980-2019'!$B$1:$B$16305&amp;'[1]NBA-Data-1980-2019'!$A$1:$A$16305&amp;'[1]NBA-Data-1980-2019'!$D$1:$D$16305,'[1]NBA-Data-1980-2019'!$G$1:$G$16305,"",0)</f>
        <v>1400000</v>
      </c>
      <c r="AH769" s="68" cm="1">
        <f t="array" ref="AH769">_xlfn.XLOOKUP($AE769&amp;$C769&amp;$D769,'[1]NBA-Data-1980-2019'!$B$1:$B$16305&amp;'[1]NBA-Data-1980-2019'!$A$1:$A$16305&amp;'[1]NBA-Data-1980-2019'!$D$1:$D$16305,'[1]NBA-Data-1980-2019'!$H$1:$H$16305,"",0)</f>
        <v>1056.4000000000001</v>
      </c>
      <c r="AI769" s="68" cm="1">
        <f t="array" ref="AI769">_xlfn.XLOOKUP($AE769&amp;$C769&amp;$D769,'[1]NBA-Data-1980-2019'!$B$1:$B$16305&amp;'[1]NBA-Data-1980-2019'!$A$1:$A$16305&amp;'[1]NBA-Data-1980-2019'!$D$1:$D$16305,'[1]NBA-Data-1980-2019'!$F$1:$F$16305,"",0)</f>
        <v>12.8</v>
      </c>
      <c r="AJ769" s="68">
        <f>IFERROR(($AH769/SUM(AH765:AH786))*$AI769,"")</f>
        <v>0.67137289170684256</v>
      </c>
    </row>
    <row r="770" spans="2:36" x14ac:dyDescent="0.2">
      <c r="B770" s="1" t="s">
        <v>210</v>
      </c>
      <c r="C770" s="1">
        <v>1993</v>
      </c>
      <c r="D770" s="1" t="s">
        <v>1078</v>
      </c>
      <c r="F770" s="2">
        <v>54</v>
      </c>
      <c r="G770" s="2" t="s">
        <v>1024</v>
      </c>
      <c r="H770" s="2" t="s">
        <v>566</v>
      </c>
      <c r="I770" s="4" t="s">
        <v>595</v>
      </c>
      <c r="J770" s="16">
        <f>_xlfn.XLOOKUP($I770,DASHBOARD!$I$2:$I$27,DASHBOARD!$J$2:$J$27,"",0)</f>
        <v>82</v>
      </c>
      <c r="K770" s="23">
        <f>J770/DASHBOARD!$C$3</f>
        <v>2.0828041656083314</v>
      </c>
      <c r="L770" s="2">
        <v>215</v>
      </c>
      <c r="M770" s="26">
        <f>L770/DASHBOARD!$C$4</f>
        <v>97.505668934240362</v>
      </c>
      <c r="N770" s="26">
        <f t="shared" si="87"/>
        <v>22.476722870389477</v>
      </c>
      <c r="O770" s="5">
        <v>23927</v>
      </c>
      <c r="P770" s="2" t="s">
        <v>557</v>
      </c>
      <c r="Q770" s="2" t="str">
        <f>_xlfn.XLOOKUP($P770,DASHBOARD!$L$2:$L$150,DASHBOARD!M$2:M$150,"",0)</f>
        <v>United States</v>
      </c>
      <c r="R770" s="2" t="str">
        <f>_xlfn.XLOOKUP($P770,DASHBOARD!$L$2:$L$150,DASHBOARD!N$2:N$150,"",0)</f>
        <v>North America</v>
      </c>
      <c r="S770" s="2" t="str">
        <f>_xlfn.XLOOKUP($P770,DASHBOARD!$L$2:$L$150,DASHBOARD!O$2:O$150,"",0)</f>
        <v>Americas</v>
      </c>
      <c r="T770" s="2">
        <v>5</v>
      </c>
      <c r="V770" s="2" t="s">
        <v>971</v>
      </c>
      <c r="W770" s="2" t="s">
        <v>971</v>
      </c>
      <c r="Y770" s="2" t="str">
        <f t="shared" si="88"/>
        <v/>
      </c>
      <c r="Z770" s="6">
        <f>_xlfn.XLOOKUP($G770,$AE$765:$AE$786,$AF$765:$AF$786,0,0)</f>
        <v>1900000</v>
      </c>
      <c r="AA770" s="43">
        <f>Z770/$AB$787</f>
        <v>0.1083485401459854</v>
      </c>
      <c r="AD770" s="1">
        <v>6</v>
      </c>
      <c r="AE770" s="2" t="s">
        <v>1134</v>
      </c>
      <c r="AF770" s="6">
        <v>1200000</v>
      </c>
      <c r="AG770" s="6" cm="1">
        <f t="array" ref="AG770">_xlfn.XLOOKUP($AE770&amp;$C770&amp;$D770,'[1]NBA-Data-1980-2019'!$B$1:$B$16305&amp;'[1]NBA-Data-1980-2019'!$A$1:$A$16305&amp;'[1]NBA-Data-1980-2019'!$D$1:$D$16305,'[1]NBA-Data-1980-2019'!$G$1:$G$16305,"",0)</f>
        <v>1200000</v>
      </c>
      <c r="AH770" s="68" cm="1">
        <f t="array" ref="AH770">_xlfn.XLOOKUP($AE770&amp;$C770&amp;$D770,'[1]NBA-Data-1980-2019'!$B$1:$B$16305&amp;'[1]NBA-Data-1980-2019'!$A$1:$A$16305&amp;'[1]NBA-Data-1980-2019'!$D$1:$D$16305,'[1]NBA-Data-1980-2019'!$H$1:$H$16305,"",0)</f>
        <v>1032.5</v>
      </c>
      <c r="AI770" s="68" cm="1">
        <f t="array" ref="AI770">_xlfn.XLOOKUP($AE770&amp;$C770&amp;$D770,'[1]NBA-Data-1980-2019'!$B$1:$B$16305&amp;'[1]NBA-Data-1980-2019'!$A$1:$A$16305&amp;'[1]NBA-Data-1980-2019'!$D$1:$D$16305,'[1]NBA-Data-1980-2019'!$F$1:$F$16305,"",0)</f>
        <v>9.3000000000000007</v>
      </c>
      <c r="AJ770" s="68">
        <f>IFERROR(($AH770/SUM(AH765:AH786))*$AI770,"")</f>
        <v>0.4767585039248885</v>
      </c>
    </row>
    <row r="771" spans="2:36" x14ac:dyDescent="0.2">
      <c r="B771" s="1" t="s">
        <v>210</v>
      </c>
      <c r="C771" s="1">
        <v>1993</v>
      </c>
      <c r="D771" s="1" t="s">
        <v>1078</v>
      </c>
      <c r="F771" s="2">
        <v>23</v>
      </c>
      <c r="G771" s="2" t="s">
        <v>1063</v>
      </c>
      <c r="H771" s="2" t="s">
        <v>576</v>
      </c>
      <c r="I771" s="4" t="s">
        <v>599</v>
      </c>
      <c r="J771" s="16">
        <f>_xlfn.XLOOKUP($I771,DASHBOARD!$I$2:$I$27,DASHBOARD!$J$2:$J$27,"",0)</f>
        <v>78</v>
      </c>
      <c r="K771" s="23">
        <f>J771/DASHBOARD!$C$3</f>
        <v>1.981203962407925</v>
      </c>
      <c r="L771" s="2">
        <v>198</v>
      </c>
      <c r="M771" s="26">
        <f>L771/DASHBOARD!$C$4</f>
        <v>89.795918367346943</v>
      </c>
      <c r="N771" s="26">
        <f t="shared" si="87"/>
        <v>22.876955144977121</v>
      </c>
      <c r="O771" s="5">
        <v>23059</v>
      </c>
      <c r="P771" s="2" t="s">
        <v>557</v>
      </c>
      <c r="Q771" s="2" t="str">
        <f>_xlfn.XLOOKUP($P771,DASHBOARD!$L$2:$L$150,DASHBOARD!M$2:M$150,"",0)</f>
        <v>United States</v>
      </c>
      <c r="R771" s="2" t="str">
        <f>_xlfn.XLOOKUP($P771,DASHBOARD!$L$2:$L$150,DASHBOARD!N$2:N$150,"",0)</f>
        <v>North America</v>
      </c>
      <c r="S771" s="2" t="str">
        <f>_xlfn.XLOOKUP($P771,DASHBOARD!$L$2:$L$150,DASHBOARD!O$2:O$150,"",0)</f>
        <v>Americas</v>
      </c>
      <c r="T771" s="2">
        <v>8</v>
      </c>
      <c r="V771" s="2" t="s">
        <v>636</v>
      </c>
      <c r="W771" s="2" t="s">
        <v>636</v>
      </c>
      <c r="Y771" s="2" t="str">
        <f t="shared" si="88"/>
        <v/>
      </c>
      <c r="Z771" s="6">
        <f>_xlfn.XLOOKUP($G771,$AE$765:$AE$786,$AF$765:$AF$786,0,0)</f>
        <v>4000000</v>
      </c>
      <c r="AA771" s="43">
        <f>Z771/$AB$787</f>
        <v>0.2281021897810219</v>
      </c>
      <c r="AD771" s="1">
        <v>7</v>
      </c>
      <c r="AE771" s="2" t="s">
        <v>1132</v>
      </c>
      <c r="AF771" s="6">
        <v>1075000</v>
      </c>
      <c r="AG771" s="6" cm="1">
        <f t="array" ref="AG771">_xlfn.XLOOKUP($AE771&amp;$C771&amp;$D771,'[1]NBA-Data-1980-2019'!$B$1:$B$16305&amp;'[1]NBA-Data-1980-2019'!$A$1:$A$16305&amp;'[1]NBA-Data-1980-2019'!$D$1:$D$16305,'[1]NBA-Data-1980-2019'!$G$1:$G$16305,"",0)</f>
        <v>1075000</v>
      </c>
      <c r="AH771" s="68" cm="1">
        <f t="array" ref="AH771">_xlfn.XLOOKUP($AE771&amp;$C771&amp;$D771,'[1]NBA-Data-1980-2019'!$B$1:$B$16305&amp;'[1]NBA-Data-1980-2019'!$A$1:$A$16305&amp;'[1]NBA-Data-1980-2019'!$D$1:$D$16305,'[1]NBA-Data-1980-2019'!$H$1:$H$16305,"",0)</f>
        <v>1017.6</v>
      </c>
      <c r="AI771" s="68" cm="1">
        <f t="array" ref="AI771">_xlfn.XLOOKUP($AE771&amp;$C771&amp;$D771,'[1]NBA-Data-1980-2019'!$B$1:$B$16305&amp;'[1]NBA-Data-1980-2019'!$A$1:$A$16305&amp;'[1]NBA-Data-1980-2019'!$D$1:$D$16305,'[1]NBA-Data-1980-2019'!$F$1:$F$16305,"",0)</f>
        <v>7.6</v>
      </c>
      <c r="AJ771" s="68">
        <f>IFERROR(($AH771/SUM(AH765:AH786))*$AI771,"")</f>
        <v>0.38398665388988468</v>
      </c>
    </row>
    <row r="772" spans="2:36" x14ac:dyDescent="0.2">
      <c r="B772" s="1" t="s">
        <v>210</v>
      </c>
      <c r="C772" s="1">
        <v>1993</v>
      </c>
      <c r="D772" s="1" t="s">
        <v>1078</v>
      </c>
      <c r="F772" s="2">
        <v>21</v>
      </c>
      <c r="G772" s="2" t="s">
        <v>1130</v>
      </c>
      <c r="H772" s="2" t="s">
        <v>552</v>
      </c>
      <c r="I772" s="4" t="s">
        <v>1149</v>
      </c>
      <c r="J772" s="16">
        <f>_xlfn.XLOOKUP($I772,DASHBOARD!$I$2:$I$27,DASHBOARD!$J$2:$J$27,"",0)</f>
        <v>83</v>
      </c>
      <c r="K772" s="23">
        <f>J772/DASHBOARD!$C$3</f>
        <v>2.1082042164084331</v>
      </c>
      <c r="L772" s="2">
        <v>230</v>
      </c>
      <c r="M772" s="26">
        <f>L772/DASHBOARD!$C$4</f>
        <v>104.30839002267574</v>
      </c>
      <c r="N772" s="26">
        <f t="shared" si="87"/>
        <v>23.468962284676774</v>
      </c>
      <c r="O772" s="5">
        <v>24501</v>
      </c>
      <c r="P772" s="2" t="s">
        <v>557</v>
      </c>
      <c r="Q772" s="2" t="str">
        <f>_xlfn.XLOOKUP($P772,DASHBOARD!$L$2:$L$150,DASHBOARD!M$2:M$150,"",0)</f>
        <v>United States</v>
      </c>
      <c r="R772" s="2" t="str">
        <f>_xlfn.XLOOKUP($P772,DASHBOARD!$L$2:$L$150,DASHBOARD!N$2:N$150,"",0)</f>
        <v>North America</v>
      </c>
      <c r="S772" s="2" t="str">
        <f>_xlfn.XLOOKUP($P772,DASHBOARD!$L$2:$L$150,DASHBOARD!O$2:O$150,"",0)</f>
        <v>Americas</v>
      </c>
      <c r="T772" s="2">
        <v>3</v>
      </c>
      <c r="V772" s="2" t="s">
        <v>1131</v>
      </c>
      <c r="W772" s="2" t="s">
        <v>1131</v>
      </c>
      <c r="Y772" s="2" t="str">
        <f t="shared" si="88"/>
        <v/>
      </c>
      <c r="Z772" s="6">
        <f>_xlfn.XLOOKUP($G772,$AE$765:$AE$786,$AF$765:$AF$786,0,0)</f>
        <v>1400000</v>
      </c>
      <c r="AA772" s="43">
        <f>Z772/$AB$787</f>
        <v>7.9835766423357671E-2</v>
      </c>
      <c r="AD772" s="1">
        <v>8</v>
      </c>
      <c r="AE772" s="2" t="s">
        <v>1054</v>
      </c>
      <c r="AF772" s="6">
        <v>625000</v>
      </c>
      <c r="AG772" s="6" cm="1">
        <f t="array" ref="AG772">_xlfn.XLOOKUP($AE772&amp;$C772&amp;$D772,'[1]NBA-Data-1980-2019'!$B$1:$B$16305&amp;'[1]NBA-Data-1980-2019'!$A$1:$A$16305&amp;'[1]NBA-Data-1980-2019'!$D$1:$D$16305,'[1]NBA-Data-1980-2019'!$G$1:$G$16305,"",0)</f>
        <v>625000</v>
      </c>
      <c r="AH772" s="68" cm="1">
        <f t="array" ref="AH772">_xlfn.XLOOKUP($AE772&amp;$C772&amp;$D772,'[1]NBA-Data-1980-2019'!$B$1:$B$16305&amp;'[1]NBA-Data-1980-2019'!$A$1:$A$16305&amp;'[1]NBA-Data-1980-2019'!$D$1:$D$16305,'[1]NBA-Data-1980-2019'!$H$1:$H$16305,"",0)</f>
        <v>1000.8000000000001</v>
      </c>
      <c r="AI772" s="68" cm="1">
        <f t="array" ref="AI772">_xlfn.XLOOKUP($AE772&amp;$C772&amp;$D772,'[1]NBA-Data-1980-2019'!$B$1:$B$16305&amp;'[1]NBA-Data-1980-2019'!$A$1:$A$16305&amp;'[1]NBA-Data-1980-2019'!$D$1:$D$16305,'[1]NBA-Data-1980-2019'!$F$1:$F$16305,"",0)</f>
        <v>14.8</v>
      </c>
      <c r="AJ772" s="68">
        <f>IFERROR(($AH772/SUM(AH765:AH786))*$AI772,"")</f>
        <v>0.73541833203414009</v>
      </c>
    </row>
    <row r="773" spans="2:36" x14ac:dyDescent="0.2">
      <c r="B773" s="1" t="s">
        <v>210</v>
      </c>
      <c r="C773" s="1">
        <v>1993</v>
      </c>
      <c r="D773" s="1" t="s">
        <v>1078</v>
      </c>
      <c r="F773" s="2">
        <v>22</v>
      </c>
      <c r="G773" s="2" t="s">
        <v>1132</v>
      </c>
      <c r="H773" s="2" t="s">
        <v>570</v>
      </c>
      <c r="I773" s="4" t="s">
        <v>604</v>
      </c>
      <c r="J773" s="16">
        <f>_xlfn.XLOOKUP($I773,DASHBOARD!$I$2:$I$27,DASHBOARD!$J$2:$J$27,"",0)</f>
        <v>79</v>
      </c>
      <c r="K773" s="23">
        <f>J773/DASHBOARD!$C$3</f>
        <v>2.0066040132080265</v>
      </c>
      <c r="L773" s="2">
        <v>220</v>
      </c>
      <c r="M773" s="26">
        <f>L773/DASHBOARD!$C$4</f>
        <v>99.773242630385482</v>
      </c>
      <c r="N773" s="26">
        <f t="shared" si="87"/>
        <v>24.779397016511027</v>
      </c>
      <c r="O773" s="5">
        <v>22522</v>
      </c>
      <c r="P773" s="2" t="s">
        <v>557</v>
      </c>
      <c r="Q773" s="2" t="str">
        <f>_xlfn.XLOOKUP($P773,DASHBOARD!$L$2:$L$150,DASHBOARD!M$2:M$150,"",0)</f>
        <v>United States</v>
      </c>
      <c r="R773" s="2" t="str">
        <f>_xlfn.XLOOKUP($P773,DASHBOARD!$L$2:$L$150,DASHBOARD!N$2:N$150,"",0)</f>
        <v>North America</v>
      </c>
      <c r="S773" s="2" t="str">
        <f>_xlfn.XLOOKUP($P773,DASHBOARD!$L$2:$L$150,DASHBOARD!O$2:O$150,"",0)</f>
        <v>Americas</v>
      </c>
      <c r="T773" s="2">
        <v>9</v>
      </c>
      <c r="V773" s="2" t="s">
        <v>641</v>
      </c>
      <c r="W773" s="2" t="s">
        <v>641</v>
      </c>
      <c r="Y773" s="2" t="str">
        <f t="shared" si="88"/>
        <v/>
      </c>
      <c r="Z773" s="6">
        <f>_xlfn.XLOOKUP($G773,$AE$765:$AE$786,$AF$765:$AF$786,0,0)</f>
        <v>1075000</v>
      </c>
      <c r="AA773" s="43">
        <f>Z773/$AB$787</f>
        <v>6.1302463503649637E-2</v>
      </c>
      <c r="AD773" s="1">
        <v>9</v>
      </c>
      <c r="AE773" s="2" t="s">
        <v>1138</v>
      </c>
      <c r="AF773" s="6">
        <v>613000</v>
      </c>
      <c r="AG773" s="6" cm="1">
        <f t="array" ref="AG773">_xlfn.XLOOKUP($AE773&amp;$C773&amp;$D773,'[1]NBA-Data-1980-2019'!$B$1:$B$16305&amp;'[1]NBA-Data-1980-2019'!$A$1:$A$16305&amp;'[1]NBA-Data-1980-2019'!$D$1:$D$16305,'[1]NBA-Data-1980-2019'!$G$1:$G$16305,"",0)</f>
        <v>613000</v>
      </c>
      <c r="AH773" s="68" cm="1">
        <f t="array" ref="AH773">_xlfn.XLOOKUP($AE773&amp;$C773&amp;$D773,'[1]NBA-Data-1980-2019'!$B$1:$B$16305&amp;'[1]NBA-Data-1980-2019'!$A$1:$A$16305&amp;'[1]NBA-Data-1980-2019'!$D$1:$D$16305,'[1]NBA-Data-1980-2019'!$H$1:$H$16305,"",0)</f>
        <v>1370.3</v>
      </c>
      <c r="AI773" s="68" cm="1">
        <f t="array" ref="AI773">_xlfn.XLOOKUP($AE773&amp;$C773&amp;$D773,'[1]NBA-Data-1980-2019'!$B$1:$B$16305&amp;'[1]NBA-Data-1980-2019'!$A$1:$A$16305&amp;'[1]NBA-Data-1980-2019'!$D$1:$D$16305,'[1]NBA-Data-1980-2019'!$F$1:$F$16305,"",0)</f>
        <v>14.6</v>
      </c>
      <c r="AJ773" s="68">
        <f>IFERROR(($AH773/SUM(AH765:AH786))*$AI773,"")</f>
        <v>0.99333091699891274</v>
      </c>
    </row>
    <row r="774" spans="2:36" x14ac:dyDescent="0.2">
      <c r="B774" s="1" t="s">
        <v>210</v>
      </c>
      <c r="C774" s="1">
        <v>1993</v>
      </c>
      <c r="D774" s="1" t="s">
        <v>1078</v>
      </c>
      <c r="F774" s="2">
        <v>45</v>
      </c>
      <c r="G774" s="2" t="s">
        <v>1133</v>
      </c>
      <c r="H774" s="2" t="s">
        <v>566</v>
      </c>
      <c r="I774" s="4" t="s">
        <v>604</v>
      </c>
      <c r="J774" s="16">
        <f>_xlfn.XLOOKUP($I774,DASHBOARD!$I$2:$I$27,DASHBOARD!$J$2:$J$27,"",0)</f>
        <v>79</v>
      </c>
      <c r="K774" s="23">
        <f>J774/DASHBOARD!$C$3</f>
        <v>2.0066040132080265</v>
      </c>
      <c r="L774" s="2">
        <v>238</v>
      </c>
      <c r="M774" s="26">
        <f>L774/DASHBOARD!$C$4</f>
        <v>107.93650793650794</v>
      </c>
      <c r="N774" s="26">
        <f t="shared" si="87"/>
        <v>26.80680222695284</v>
      </c>
      <c r="O774" s="5">
        <v>21965</v>
      </c>
      <c r="P774" s="2" t="s">
        <v>557</v>
      </c>
      <c r="Q774" s="2" t="str">
        <f>_xlfn.XLOOKUP($P774,DASHBOARD!$L$2:$L$150,DASHBOARD!M$2:M$150,"",0)</f>
        <v>United States</v>
      </c>
      <c r="R774" s="2" t="str">
        <f>_xlfn.XLOOKUP($P774,DASHBOARD!$L$2:$L$150,DASHBOARD!N$2:N$150,"",0)</f>
        <v>North America</v>
      </c>
      <c r="S774" s="2" t="str">
        <f>_xlfn.XLOOKUP($P774,DASHBOARD!$L$2:$L$150,DASHBOARD!O$2:O$150,"",0)</f>
        <v>Americas</v>
      </c>
      <c r="T774" s="2">
        <v>9</v>
      </c>
      <c r="V774" s="2" t="s">
        <v>1018</v>
      </c>
      <c r="W774" s="2" t="s">
        <v>1018</v>
      </c>
      <c r="Y774" s="2" t="str">
        <f t="shared" si="88"/>
        <v/>
      </c>
      <c r="Z774" s="6">
        <f>_xlfn.XLOOKUP($G774,$AE$765:$AE$786,$AF$765:$AF$786,0,0)</f>
        <v>0</v>
      </c>
      <c r="AA774" s="43">
        <f>Z774/$AB$787</f>
        <v>0</v>
      </c>
      <c r="AD774" s="1">
        <v>10</v>
      </c>
      <c r="AE774" s="2" t="s">
        <v>1139</v>
      </c>
      <c r="AF774" s="11">
        <v>600000</v>
      </c>
      <c r="AG774" s="6" t="str" cm="1">
        <f t="array" ref="AG774">_xlfn.XLOOKUP($AE774&amp;$C774&amp;$D774,'[1]NBA-Data-1980-2019'!$B$1:$B$16305&amp;'[1]NBA-Data-1980-2019'!$A$1:$A$16305&amp;'[1]NBA-Data-1980-2019'!$D$1:$D$16305,'[1]NBA-Data-1980-2019'!$G$1:$G$16305,"",0)</f>
        <v/>
      </c>
      <c r="AH774" s="68" t="str" cm="1">
        <f t="array" ref="AH774">_xlfn.XLOOKUP($AE774&amp;$C774&amp;$D774,'[1]NBA-Data-1980-2019'!$B$1:$B$16305&amp;'[1]NBA-Data-1980-2019'!$A$1:$A$16305&amp;'[1]NBA-Data-1980-2019'!$D$1:$D$16305,'[1]NBA-Data-1980-2019'!$H$1:$H$16305,"",0)</f>
        <v/>
      </c>
      <c r="AI774" s="68" t="str" cm="1">
        <f t="array" ref="AI774">_xlfn.XLOOKUP($AE774&amp;$C774&amp;$D774,'[1]NBA-Data-1980-2019'!$B$1:$B$16305&amp;'[1]NBA-Data-1980-2019'!$A$1:$A$16305&amp;'[1]NBA-Data-1980-2019'!$D$1:$D$16305,'[1]NBA-Data-1980-2019'!$F$1:$F$16305,"",0)</f>
        <v/>
      </c>
      <c r="AJ774" s="68" t="str">
        <f>IFERROR(($AH774/SUM(AH765:AH786))*$AI774,"")</f>
        <v/>
      </c>
    </row>
    <row r="775" spans="2:36" x14ac:dyDescent="0.2">
      <c r="B775" s="1" t="s">
        <v>210</v>
      </c>
      <c r="C775" s="1">
        <v>1993</v>
      </c>
      <c r="D775" s="1" t="s">
        <v>1078</v>
      </c>
      <c r="F775" s="2">
        <v>5</v>
      </c>
      <c r="G775" s="2" t="s">
        <v>1134</v>
      </c>
      <c r="H775" s="2" t="s">
        <v>556</v>
      </c>
      <c r="I775" s="4" t="s">
        <v>597</v>
      </c>
      <c r="J775" s="16">
        <f>_xlfn.XLOOKUP($I775,DASHBOARD!$I$2:$I$27,DASHBOARD!$J$2:$J$27,"",0)</f>
        <v>74</v>
      </c>
      <c r="K775" s="23">
        <f>J775/DASHBOARD!$C$3</f>
        <v>1.8796037592075185</v>
      </c>
      <c r="L775" s="2">
        <v>185</v>
      </c>
      <c r="M775" s="26">
        <f>L775/DASHBOARD!$C$4</f>
        <v>83.900226757369609</v>
      </c>
      <c r="N775" s="26">
        <f t="shared" si="87"/>
        <v>23.748190537476248</v>
      </c>
      <c r="O775" s="5">
        <v>22188</v>
      </c>
      <c r="P775" s="2" t="s">
        <v>557</v>
      </c>
      <c r="Q775" s="2" t="str">
        <f>_xlfn.XLOOKUP($P775,DASHBOARD!$L$2:$L$150,DASHBOARD!M$2:M$150,"",0)</f>
        <v>United States</v>
      </c>
      <c r="R775" s="2" t="str">
        <f>_xlfn.XLOOKUP($P775,DASHBOARD!$L$2:$L$150,DASHBOARD!N$2:N$150,"",0)</f>
        <v>North America</v>
      </c>
      <c r="S775" s="2" t="str">
        <f>_xlfn.XLOOKUP($P775,DASHBOARD!$L$2:$L$150,DASHBOARD!O$2:O$150,"",0)</f>
        <v>Americas</v>
      </c>
      <c r="T775" s="2">
        <v>9</v>
      </c>
      <c r="V775" s="2" t="s">
        <v>631</v>
      </c>
      <c r="W775" s="2" t="s">
        <v>631</v>
      </c>
      <c r="Y775" s="2" t="str">
        <f t="shared" si="88"/>
        <v/>
      </c>
      <c r="Z775" s="6">
        <f>_xlfn.XLOOKUP($G775,$AE$765:$AE$786,$AF$765:$AF$786,0,0)</f>
        <v>1200000</v>
      </c>
      <c r="AA775" s="43">
        <f>Z775/$AB$787</f>
        <v>6.8430656934306569E-2</v>
      </c>
      <c r="AD775" s="1">
        <v>11</v>
      </c>
      <c r="AE775" s="2" t="s">
        <v>1121</v>
      </c>
      <c r="AF775" s="6">
        <v>540000</v>
      </c>
      <c r="AG775" s="6" cm="1">
        <f t="array" ref="AG775">_xlfn.XLOOKUP($AE775&amp;$C775&amp;$D775,'[1]NBA-Data-1980-2019'!$B$1:$B$16305&amp;'[1]NBA-Data-1980-2019'!$A$1:$A$16305&amp;'[1]NBA-Data-1980-2019'!$D$1:$D$16305,'[1]NBA-Data-1980-2019'!$G$1:$G$16305,"",0)</f>
        <v>540000</v>
      </c>
      <c r="AH775" s="68" cm="1">
        <f t="array" ref="AH775">_xlfn.XLOOKUP($AE775&amp;$C775&amp;$D775,'[1]NBA-Data-1980-2019'!$B$1:$B$16305&amp;'[1]NBA-Data-1980-2019'!$A$1:$A$16305&amp;'[1]NBA-Data-1980-2019'!$D$1:$D$16305,'[1]NBA-Data-1980-2019'!$H$1:$H$16305,"",0)</f>
        <v>2492.7999999999997</v>
      </c>
      <c r="AI775" s="68" cm="1">
        <f t="array" ref="AI775">_xlfn.XLOOKUP($AE775&amp;$C775&amp;$D775,'[1]NBA-Data-1980-2019'!$B$1:$B$16305&amp;'[1]NBA-Data-1980-2019'!$A$1:$A$16305&amp;'[1]NBA-Data-1980-2019'!$D$1:$D$16305,'[1]NBA-Data-1980-2019'!$F$1:$F$16305,"",0)</f>
        <v>14.7</v>
      </c>
      <c r="AJ775" s="68">
        <f>IFERROR(($AH775/SUM(AH765:AH786))*$AI775,"")</f>
        <v>1.8194084614735335</v>
      </c>
    </row>
    <row r="776" spans="2:36" x14ac:dyDescent="0.2">
      <c r="B776" s="1" t="s">
        <v>210</v>
      </c>
      <c r="C776" s="1">
        <v>1993</v>
      </c>
      <c r="D776" s="1" t="s">
        <v>1078</v>
      </c>
      <c r="F776" s="2">
        <v>32</v>
      </c>
      <c r="G776" s="2" t="s">
        <v>1054</v>
      </c>
      <c r="H776" s="2" t="s">
        <v>552</v>
      </c>
      <c r="I776" s="4" t="s">
        <v>1151</v>
      </c>
      <c r="J776" s="16">
        <f>_xlfn.XLOOKUP($I776,DASHBOARD!$I$2:$I$27,DASHBOARD!$J$2:$J$27,"",0)</f>
        <v>85</v>
      </c>
      <c r="K776" s="23">
        <f>J776/DASHBOARD!$C$3</f>
        <v>2.1590043180086362</v>
      </c>
      <c r="L776" s="2">
        <v>240</v>
      </c>
      <c r="M776" s="26">
        <f>L776/DASHBOARD!$C$4</f>
        <v>108.84353741496598</v>
      </c>
      <c r="N776" s="26">
        <f t="shared" si="87"/>
        <v>23.350469976225778</v>
      </c>
      <c r="O776" s="5">
        <v>23983</v>
      </c>
      <c r="P776" s="2" t="s">
        <v>557</v>
      </c>
      <c r="Q776" s="2" t="str">
        <f>_xlfn.XLOOKUP($P776,DASHBOARD!$L$2:$L$150,DASHBOARD!M$2:M$150,"",0)</f>
        <v>United States</v>
      </c>
      <c r="R776" s="2" t="str">
        <f>_xlfn.XLOOKUP($P776,DASHBOARD!$L$2:$L$150,DASHBOARD!N$2:N$150,"",0)</f>
        <v>North America</v>
      </c>
      <c r="S776" s="2" t="str">
        <f>_xlfn.XLOOKUP($P776,DASHBOARD!$L$2:$L$150,DASHBOARD!O$2:O$150,"",0)</f>
        <v>Americas</v>
      </c>
      <c r="T776" s="2">
        <v>4</v>
      </c>
      <c r="V776" s="2" t="s">
        <v>728</v>
      </c>
      <c r="W776" s="2" t="s">
        <v>728</v>
      </c>
      <c r="Y776" s="2" t="str">
        <f t="shared" si="88"/>
        <v/>
      </c>
      <c r="Z776" s="6">
        <f>_xlfn.XLOOKUP($G776,$AE$765:$AE$786,$AF$765:$AF$786,0,0)</f>
        <v>625000</v>
      </c>
      <c r="AA776" s="43">
        <f>Z776/$AB$787</f>
        <v>3.5640967153284672E-2</v>
      </c>
      <c r="AD776" s="1">
        <v>12</v>
      </c>
      <c r="AE776" s="2" t="s">
        <v>1140</v>
      </c>
      <c r="AF776" s="11">
        <v>400000</v>
      </c>
      <c r="AG776" s="6" t="str" cm="1">
        <f t="array" ref="AG776">_xlfn.XLOOKUP($AE776&amp;$C776&amp;$D776,'[1]NBA-Data-1980-2019'!$B$1:$B$16305&amp;'[1]NBA-Data-1980-2019'!$A$1:$A$16305&amp;'[1]NBA-Data-1980-2019'!$D$1:$D$16305,'[1]NBA-Data-1980-2019'!$G$1:$G$16305,"",0)</f>
        <v/>
      </c>
      <c r="AH776" s="68" t="str" cm="1">
        <f t="array" ref="AH776">_xlfn.XLOOKUP($AE776&amp;$C776&amp;$D776,'[1]NBA-Data-1980-2019'!$B$1:$B$16305&amp;'[1]NBA-Data-1980-2019'!$A$1:$A$16305&amp;'[1]NBA-Data-1980-2019'!$D$1:$D$16305,'[1]NBA-Data-1980-2019'!$H$1:$H$16305,"",0)</f>
        <v/>
      </c>
      <c r="AI776" s="68" t="str" cm="1">
        <f t="array" ref="AI776">_xlfn.XLOOKUP($AE776&amp;$C776&amp;$D776,'[1]NBA-Data-1980-2019'!$B$1:$B$16305&amp;'[1]NBA-Data-1980-2019'!$A$1:$A$16305&amp;'[1]NBA-Data-1980-2019'!$D$1:$D$16305,'[1]NBA-Data-1980-2019'!$F$1:$F$16305,"",0)</f>
        <v/>
      </c>
      <c r="AJ776" s="68" t="str">
        <f>IFERROR(($AH776/SUM(AH765:AH786))*$AI776,"")</f>
        <v/>
      </c>
    </row>
    <row r="777" spans="2:36" x14ac:dyDescent="0.2">
      <c r="B777" s="1" t="s">
        <v>210</v>
      </c>
      <c r="C777" s="1">
        <v>1993</v>
      </c>
      <c r="D777" s="1" t="s">
        <v>1078</v>
      </c>
      <c r="F777" s="2">
        <v>33</v>
      </c>
      <c r="G777" s="2" t="s">
        <v>1070</v>
      </c>
      <c r="H777" s="2" t="s">
        <v>570</v>
      </c>
      <c r="I777" s="4" t="s">
        <v>600</v>
      </c>
      <c r="J777" s="16">
        <f>_xlfn.XLOOKUP($I777,DASHBOARD!$I$2:$I$27,DASHBOARD!$J$2:$J$27,"",0)</f>
        <v>80</v>
      </c>
      <c r="K777" s="23">
        <f>J777/DASHBOARD!$C$3</f>
        <v>2.0320040640081283</v>
      </c>
      <c r="L777" s="2">
        <v>210</v>
      </c>
      <c r="M777" s="26">
        <f>L777/DASHBOARD!$C$4</f>
        <v>95.238095238095241</v>
      </c>
      <c r="N777" s="26">
        <f t="shared" si="87"/>
        <v>23.065430059523806</v>
      </c>
      <c r="O777" s="5">
        <v>24010</v>
      </c>
      <c r="P777" s="2" t="s">
        <v>557</v>
      </c>
      <c r="Q777" s="2" t="str">
        <f>_xlfn.XLOOKUP($P777,DASHBOARD!$L$2:$L$150,DASHBOARD!M$2:M$150,"",0)</f>
        <v>United States</v>
      </c>
      <c r="R777" s="2" t="str">
        <f>_xlfn.XLOOKUP($P777,DASHBOARD!$L$2:$L$150,DASHBOARD!N$2:N$150,"",0)</f>
        <v>North America</v>
      </c>
      <c r="S777" s="2" t="str">
        <f>_xlfn.XLOOKUP($P777,DASHBOARD!$L$2:$L$150,DASHBOARD!O$2:O$150,"",0)</f>
        <v>Americas</v>
      </c>
      <c r="T777" s="2">
        <v>5</v>
      </c>
      <c r="V777" s="2" t="s">
        <v>1071</v>
      </c>
      <c r="W777" s="2" t="s">
        <v>1071</v>
      </c>
      <c r="Y777" s="2" t="str">
        <f t="shared" si="88"/>
        <v/>
      </c>
      <c r="Z777" s="6">
        <f>_xlfn.XLOOKUP($G777,$AE$765:$AE$786,$AF$765:$AF$786,0,0)</f>
        <v>3425000</v>
      </c>
      <c r="AA777" s="43">
        <f>Z777/$AB$787</f>
        <v>0.1953125</v>
      </c>
      <c r="AD777" s="1">
        <v>13</v>
      </c>
      <c r="AE777" s="2" t="s">
        <v>1135</v>
      </c>
      <c r="AF777" s="6">
        <v>350000</v>
      </c>
      <c r="AG777" s="6" cm="1">
        <f t="array" ref="AG777">_xlfn.XLOOKUP($AE777&amp;$C777&amp;$D777,'[1]NBA-Data-1980-2019'!$B$1:$B$16305&amp;'[1]NBA-Data-1980-2019'!$A$1:$A$16305&amp;'[1]NBA-Data-1980-2019'!$D$1:$D$16305,'[1]NBA-Data-1980-2019'!$G$1:$G$16305,"",0)</f>
        <v>350000</v>
      </c>
      <c r="AH777" s="68" cm="1">
        <f t="array" ref="AH777">_xlfn.XLOOKUP($AE777&amp;$C777&amp;$D777,'[1]NBA-Data-1980-2019'!$B$1:$B$16305&amp;'[1]NBA-Data-1980-2019'!$A$1:$A$16305&amp;'[1]NBA-Data-1980-2019'!$D$1:$D$16305,'[1]NBA-Data-1980-2019'!$H$1:$H$16305,"",0)</f>
        <v>910.8</v>
      </c>
      <c r="AI777" s="68" cm="1">
        <f t="array" ref="AI777">_xlfn.XLOOKUP($AE777&amp;$C777&amp;$D777,'[1]NBA-Data-1980-2019'!$B$1:$B$16305&amp;'[1]NBA-Data-1980-2019'!$A$1:$A$16305&amp;'[1]NBA-Data-1980-2019'!$D$1:$D$16305,'[1]NBA-Data-1980-2019'!$F$1:$F$16305,"",0)</f>
        <v>14.1</v>
      </c>
      <c r="AJ777" s="68">
        <f>IFERROR(($AH777/SUM(AH765:AH786))*$AI777,"")</f>
        <v>0.63762828501492008</v>
      </c>
    </row>
    <row r="778" spans="2:36" x14ac:dyDescent="0.2">
      <c r="B778" s="1" t="s">
        <v>210</v>
      </c>
      <c r="C778" s="1">
        <v>1993</v>
      </c>
      <c r="D778" s="1" t="s">
        <v>1078</v>
      </c>
      <c r="F778" s="2">
        <v>6</v>
      </c>
      <c r="G778" s="2" t="s">
        <v>1135</v>
      </c>
      <c r="H778" s="2" t="s">
        <v>576</v>
      </c>
      <c r="I778" s="4" t="s">
        <v>601</v>
      </c>
      <c r="J778" s="16">
        <f>_xlfn.XLOOKUP($I778,DASHBOARD!$I$2:$I$27,DASHBOARD!$J$2:$J$27,"",0)</f>
        <v>77</v>
      </c>
      <c r="K778" s="23">
        <f>J778/DASHBOARD!$C$3</f>
        <v>1.9558039116078234</v>
      </c>
      <c r="L778" s="2">
        <v>193</v>
      </c>
      <c r="M778" s="26">
        <f>L778/DASHBOARD!$C$4</f>
        <v>87.528344671201808</v>
      </c>
      <c r="N778" s="26">
        <f t="shared" si="87"/>
        <v>22.882216714875071</v>
      </c>
      <c r="O778" s="5">
        <v>21904</v>
      </c>
      <c r="P778" s="2" t="s">
        <v>557</v>
      </c>
      <c r="Q778" s="2" t="str">
        <f>_xlfn.XLOOKUP($P778,DASHBOARD!$L$2:$L$150,DASHBOARD!M$2:M$150,"",0)</f>
        <v>United States</v>
      </c>
      <c r="R778" s="2" t="str">
        <f>_xlfn.XLOOKUP($P778,DASHBOARD!$L$2:$L$150,DASHBOARD!N$2:N$150,"",0)</f>
        <v>North America</v>
      </c>
      <c r="S778" s="2" t="str">
        <f>_xlfn.XLOOKUP($P778,DASHBOARD!$L$2:$L$150,DASHBOARD!O$2:O$150,"",0)</f>
        <v>Americas</v>
      </c>
      <c r="T778" s="2">
        <v>10</v>
      </c>
      <c r="V778" s="2" t="s">
        <v>1034</v>
      </c>
      <c r="W778" s="2" t="s">
        <v>1034</v>
      </c>
      <c r="Y778" s="2" t="str">
        <f t="shared" si="88"/>
        <v/>
      </c>
      <c r="Z778" s="6">
        <f>_xlfn.XLOOKUP($G778,$AE$765:$AE$786,$AF$765:$AF$786,0,0)</f>
        <v>350000</v>
      </c>
      <c r="AA778" s="43">
        <f>Z778/$AB$787</f>
        <v>1.9958941605839418E-2</v>
      </c>
      <c r="AD778" s="1">
        <v>14</v>
      </c>
      <c r="AE778" s="2" t="s">
        <v>1137</v>
      </c>
      <c r="AF778" s="6">
        <v>200000</v>
      </c>
      <c r="AG778" s="6" cm="1">
        <f t="array" ref="AG778">_xlfn.XLOOKUP($AE778&amp;$C778&amp;$D778,'[1]NBA-Data-1980-2019'!$B$1:$B$16305&amp;'[1]NBA-Data-1980-2019'!$A$1:$A$16305&amp;'[1]NBA-Data-1980-2019'!$D$1:$D$16305,'[1]NBA-Data-1980-2019'!$G$1:$G$16305,"",0)</f>
        <v>200000</v>
      </c>
      <c r="AH778" s="68" cm="1">
        <f t="array" ref="AH778">_xlfn.XLOOKUP($AE778&amp;$C778&amp;$D778,'[1]NBA-Data-1980-2019'!$B$1:$B$16305&amp;'[1]NBA-Data-1980-2019'!$A$1:$A$16305&amp;'[1]NBA-Data-1980-2019'!$D$1:$D$16305,'[1]NBA-Data-1980-2019'!$H$1:$H$16305,"",0)</f>
        <v>241.5</v>
      </c>
      <c r="AI778" s="68" cm="1">
        <f t="array" ref="AI778">_xlfn.XLOOKUP($AE778&amp;$C778&amp;$D778,'[1]NBA-Data-1980-2019'!$B$1:$B$16305&amp;'[1]NBA-Data-1980-2019'!$A$1:$A$16305&amp;'[1]NBA-Data-1980-2019'!$D$1:$D$16305,'[1]NBA-Data-1980-2019'!$F$1:$F$16305,"",0)</f>
        <v>9.3000000000000007</v>
      </c>
      <c r="AJ778" s="68">
        <f>IFERROR(($AH778/SUM(AH765:AH786))*$AI778,"")</f>
        <v>0.11151300600277053</v>
      </c>
    </row>
    <row r="779" spans="2:36" x14ac:dyDescent="0.2">
      <c r="B779" s="1" t="s">
        <v>210</v>
      </c>
      <c r="C779" s="1">
        <v>1993</v>
      </c>
      <c r="D779" s="1" t="s">
        <v>1078</v>
      </c>
      <c r="F779" s="2">
        <v>20</v>
      </c>
      <c r="G779" s="2" t="s">
        <v>1136</v>
      </c>
      <c r="H779" s="2" t="s">
        <v>556</v>
      </c>
      <c r="I779" s="4" t="s">
        <v>603</v>
      </c>
      <c r="J779" s="16">
        <f>_xlfn.XLOOKUP($I779,DASHBOARD!$I$2:$I$27,DASHBOARD!$J$2:$J$27,"",0)</f>
        <v>76</v>
      </c>
      <c r="K779" s="23">
        <f>J779/DASHBOARD!$C$3</f>
        <v>1.9304038608077216</v>
      </c>
      <c r="L779" s="2">
        <v>180</v>
      </c>
      <c r="M779" s="26">
        <f>L779/DASHBOARD!$C$4</f>
        <v>81.632653061224488</v>
      </c>
      <c r="N779" s="26">
        <f t="shared" si="87"/>
        <v>21.906225620442083</v>
      </c>
      <c r="O779" s="5">
        <v>22349</v>
      </c>
      <c r="P779" s="2" t="s">
        <v>557</v>
      </c>
      <c r="Q779" s="2" t="str">
        <f>_xlfn.XLOOKUP($P779,DASHBOARD!$L$2:$L$150,DASHBOARD!M$2:M$150,"",0)</f>
        <v>United States</v>
      </c>
      <c r="R779" s="2" t="str">
        <f>_xlfn.XLOOKUP($P779,DASHBOARD!$L$2:$L$150,DASHBOARD!N$2:N$150,"",0)</f>
        <v>North America</v>
      </c>
      <c r="S779" s="2" t="str">
        <f>_xlfn.XLOOKUP($P779,DASHBOARD!$L$2:$L$150,DASHBOARD!O$2:O$150,"",0)</f>
        <v>Americas</v>
      </c>
      <c r="T779" s="2">
        <v>9</v>
      </c>
      <c r="V779" s="2" t="s">
        <v>580</v>
      </c>
      <c r="W779" s="2" t="s">
        <v>580</v>
      </c>
      <c r="Y779" s="2" t="str">
        <f t="shared" si="88"/>
        <v/>
      </c>
      <c r="Z779" s="6">
        <f>_xlfn.XLOOKUP($G779,$AE$765:$AE$786,$AF$765:$AF$786,0,0)</f>
        <v>0</v>
      </c>
      <c r="AA779" s="43">
        <f>Z779/$AB$787</f>
        <v>0</v>
      </c>
      <c r="AD779" s="1">
        <v>15</v>
      </c>
      <c r="AE779" s="2" t="s">
        <v>1123</v>
      </c>
      <c r="AF779" s="6">
        <v>8000</v>
      </c>
      <c r="AG779" s="6" cm="1">
        <f t="array" ref="AG779">_xlfn.XLOOKUP($AE779&amp;$C779&amp;$D779,'[1]NBA-Data-1980-2019'!$B$1:$B$16305&amp;'[1]NBA-Data-1980-2019'!$A$1:$A$16305&amp;'[1]NBA-Data-1980-2019'!$D$1:$D$16305,'[1]NBA-Data-1980-2019'!$G$1:$G$16305,"",0)</f>
        <v>8000</v>
      </c>
      <c r="AH779" s="68" cm="1">
        <f t="array" ref="AH779">_xlfn.XLOOKUP($AE779&amp;$C779&amp;$D779,'[1]NBA-Data-1980-2019'!$B$1:$B$16305&amp;'[1]NBA-Data-1980-2019'!$A$1:$A$16305&amp;'[1]NBA-Data-1980-2019'!$D$1:$D$16305,'[1]NBA-Data-1980-2019'!$H$1:$H$16305,"",0)</f>
        <v>13</v>
      </c>
      <c r="AI779" s="68" cm="1">
        <f t="array" ref="AI779">_xlfn.XLOOKUP($AE779&amp;$C779&amp;$D779,'[1]NBA-Data-1980-2019'!$B$1:$B$16305&amp;'[1]NBA-Data-1980-2019'!$A$1:$A$16305&amp;'[1]NBA-Data-1980-2019'!$D$1:$D$16305,'[1]NBA-Data-1980-2019'!$F$1:$F$16305,"",0)</f>
        <v>19.3</v>
      </c>
      <c r="AJ779" s="68">
        <f>IFERROR(($AH779/SUM(AH765:AH786))*$AI779,"")</f>
        <v>1.2457362455128174E-2</v>
      </c>
    </row>
    <row r="780" spans="2:36" x14ac:dyDescent="0.2">
      <c r="B780" s="1" t="s">
        <v>210</v>
      </c>
      <c r="C780" s="1">
        <v>1993</v>
      </c>
      <c r="D780" s="1" t="s">
        <v>1078</v>
      </c>
      <c r="F780" s="2">
        <v>12</v>
      </c>
      <c r="G780" s="2" t="s">
        <v>1137</v>
      </c>
      <c r="H780" s="2" t="s">
        <v>556</v>
      </c>
      <c r="I780" s="4" t="s">
        <v>597</v>
      </c>
      <c r="J780" s="16">
        <f>_xlfn.XLOOKUP($I780,DASHBOARD!$I$2:$I$27,DASHBOARD!$J$2:$J$27,"",0)</f>
        <v>74</v>
      </c>
      <c r="K780" s="23">
        <f>J780/DASHBOARD!$C$3</f>
        <v>1.8796037592075185</v>
      </c>
      <c r="L780" s="2">
        <v>190</v>
      </c>
      <c r="M780" s="26">
        <f>L780/DASHBOARD!$C$4</f>
        <v>86.167800453514729</v>
      </c>
      <c r="N780" s="26">
        <f t="shared" si="87"/>
        <v>24.390033524975603</v>
      </c>
      <c r="O780" s="5">
        <v>25682</v>
      </c>
      <c r="P780" s="2" t="s">
        <v>557</v>
      </c>
      <c r="Q780" s="2" t="str">
        <f>_xlfn.XLOOKUP($P780,DASHBOARD!$L$2:$L$150,DASHBOARD!M$2:M$150,"",0)</f>
        <v>United States</v>
      </c>
      <c r="R780" s="2" t="str">
        <f>_xlfn.XLOOKUP($P780,DASHBOARD!$L$2:$L$150,DASHBOARD!N$2:N$150,"",0)</f>
        <v>North America</v>
      </c>
      <c r="S780" s="2" t="str">
        <f>_xlfn.XLOOKUP($P780,DASHBOARD!$L$2:$L$150,DASHBOARD!O$2:O$150,"",0)</f>
        <v>Americas</v>
      </c>
      <c r="T780" s="2" t="s">
        <v>563</v>
      </c>
      <c r="V780" s="2" t="s">
        <v>828</v>
      </c>
      <c r="W780" s="2" t="s">
        <v>828</v>
      </c>
      <c r="Y780" s="2" t="str">
        <f t="shared" si="88"/>
        <v/>
      </c>
      <c r="Z780" s="6">
        <f>_xlfn.XLOOKUP($G780,$AE$765:$AE$786,$AF$765:$AF$786,0,0)</f>
        <v>200000</v>
      </c>
      <c r="AA780" s="43">
        <f>Z780/$AB$787</f>
        <v>1.1405109489051095E-2</v>
      </c>
      <c r="AD780" s="1">
        <v>16</v>
      </c>
      <c r="AE780" s="2" t="s">
        <v>1133</v>
      </c>
      <c r="AF780" s="12"/>
      <c r="AG780" s="6" cm="1">
        <f t="array" ref="AG780">_xlfn.XLOOKUP($AE780&amp;$C780&amp;$D780,'[1]NBA-Data-1980-2019'!$B$1:$B$16305&amp;'[1]NBA-Data-1980-2019'!$A$1:$A$16305&amp;'[1]NBA-Data-1980-2019'!$D$1:$D$16305,'[1]NBA-Data-1980-2019'!$G$1:$G$16305,"",0)</f>
        <v>800000</v>
      </c>
      <c r="AH780" s="68" cm="1">
        <f t="array" ref="AH780">_xlfn.XLOOKUP($AE780&amp;$C780&amp;$D780,'[1]NBA-Data-1980-2019'!$B$1:$B$16305&amp;'[1]NBA-Data-1980-2019'!$A$1:$A$16305&amp;'[1]NBA-Data-1980-2019'!$D$1:$D$16305,'[1]NBA-Data-1980-2019'!$H$1:$H$16305,"",0)</f>
        <v>307.5</v>
      </c>
      <c r="AI780" s="68" cm="1">
        <f t="array" ref="AI780">_xlfn.XLOOKUP($AE780&amp;$C780&amp;$D780,'[1]NBA-Data-1980-2019'!$B$1:$B$16305&amp;'[1]NBA-Data-1980-2019'!$A$1:$A$16305&amp;'[1]NBA-Data-1980-2019'!$D$1:$D$16305,'[1]NBA-Data-1980-2019'!$F$1:$F$16305,"",0)</f>
        <v>8.3000000000000007</v>
      </c>
      <c r="AJ780" s="68">
        <f>IFERROR(($AH780/SUM(AH765:AH786))*$AI780,"")</f>
        <v>0.12672101764089633</v>
      </c>
    </row>
    <row r="781" spans="2:36" x14ac:dyDescent="0.2">
      <c r="B781" s="1" t="s">
        <v>210</v>
      </c>
      <c r="C781" s="1">
        <v>1993</v>
      </c>
      <c r="D781" s="1" t="s">
        <v>1078</v>
      </c>
      <c r="F781" s="2">
        <v>42</v>
      </c>
      <c r="G781" s="2" t="s">
        <v>1138</v>
      </c>
      <c r="H781" s="2" t="s">
        <v>566</v>
      </c>
      <c r="I781" s="4" t="s">
        <v>595</v>
      </c>
      <c r="J781" s="16">
        <f>_xlfn.XLOOKUP($I781,DASHBOARD!$I$2:$I$27,DASHBOARD!$J$2:$J$27,"",0)</f>
        <v>82</v>
      </c>
      <c r="K781" s="23">
        <f>J781/DASHBOARD!$C$3</f>
        <v>2.0828041656083314</v>
      </c>
      <c r="L781" s="2">
        <v>230</v>
      </c>
      <c r="M781" s="26">
        <f>L781/DASHBOARD!$C$4</f>
        <v>104.30839002267574</v>
      </c>
      <c r="N781" s="26">
        <f t="shared" si="87"/>
        <v>24.044866326463161</v>
      </c>
      <c r="O781" s="5">
        <v>24918</v>
      </c>
      <c r="P781" s="2" t="s">
        <v>557</v>
      </c>
      <c r="Q781" s="2" t="str">
        <f>_xlfn.XLOOKUP($P781,DASHBOARD!$L$2:$L$150,DASHBOARD!M$2:M$150,"",0)</f>
        <v>United States</v>
      </c>
      <c r="R781" s="2" t="str">
        <f>_xlfn.XLOOKUP($P781,DASHBOARD!$L$2:$L$150,DASHBOARD!N$2:N$150,"",0)</f>
        <v>North America</v>
      </c>
      <c r="S781" s="2" t="str">
        <f>_xlfn.XLOOKUP($P781,DASHBOARD!$L$2:$L$150,DASHBOARD!O$2:O$150,"",0)</f>
        <v>Americas</v>
      </c>
      <c r="T781" s="2">
        <v>2</v>
      </c>
      <c r="V781" s="2" t="s">
        <v>636</v>
      </c>
      <c r="W781" s="2" t="s">
        <v>636</v>
      </c>
      <c r="Y781" s="2" t="str">
        <f t="shared" si="88"/>
        <v/>
      </c>
      <c r="Z781" s="6">
        <f>_xlfn.XLOOKUP($G781,$AE$765:$AE$786,$AF$765:$AF$786,0,0)</f>
        <v>613000</v>
      </c>
      <c r="AA781" s="43">
        <f>Z781/$AB$787</f>
        <v>3.4956660583941604E-2</v>
      </c>
      <c r="AD781" s="1">
        <v>17</v>
      </c>
      <c r="AE781" s="2" t="s">
        <v>1136</v>
      </c>
      <c r="AF781" s="12"/>
      <c r="AG781" s="6" cm="1">
        <f t="array" ref="AG781">_xlfn.XLOOKUP($AE781&amp;$C781&amp;$D781,'[1]NBA-Data-1980-2019'!$B$1:$B$16305&amp;'[1]NBA-Data-1980-2019'!$A$1:$A$16305&amp;'[1]NBA-Data-1980-2019'!$D$1:$D$16305,'[1]NBA-Data-1980-2019'!$G$1:$G$16305,"",0)</f>
        <v>735000</v>
      </c>
      <c r="AH781" s="68" cm="1">
        <f t="array" ref="AH781">_xlfn.XLOOKUP($AE781&amp;$C781&amp;$D781,'[1]NBA-Data-1980-2019'!$B$1:$B$16305&amp;'[1]NBA-Data-1980-2019'!$A$1:$A$16305&amp;'[1]NBA-Data-1980-2019'!$D$1:$D$16305,'[1]NBA-Data-1980-2019'!$H$1:$H$16305,"",0)</f>
        <v>510.6</v>
      </c>
      <c r="AI781" s="68" cm="1">
        <f t="array" ref="AI781">_xlfn.XLOOKUP($AE781&amp;$C781&amp;$D781,'[1]NBA-Data-1980-2019'!$B$1:$B$16305&amp;'[1]NBA-Data-1980-2019'!$A$1:$A$16305&amp;'[1]NBA-Data-1980-2019'!$D$1:$D$16305,'[1]NBA-Data-1980-2019'!$F$1:$F$16305,"",0)</f>
        <v>6.4</v>
      </c>
      <c r="AJ781" s="68">
        <f>IFERROR(($AH781/SUM(AH765:AH786))*$AI781,"")</f>
        <v>0.16225056725933065</v>
      </c>
    </row>
    <row r="782" spans="2:36" x14ac:dyDescent="0.2">
      <c r="B782" s="1" t="s">
        <v>210</v>
      </c>
      <c r="C782" s="1">
        <v>1993</v>
      </c>
      <c r="D782" s="1" t="s">
        <v>1078</v>
      </c>
      <c r="I782" s="4"/>
      <c r="O782" s="5"/>
      <c r="Y782" s="2" t="str">
        <f t="shared" si="88"/>
        <v/>
      </c>
      <c r="Z782" s="6">
        <f>_xlfn.XLOOKUP($G782,$AE$765:$AE$786,$AF$765:$AF$786,0,0)</f>
        <v>0</v>
      </c>
      <c r="AA782" s="43">
        <f>Z782/$AB$787</f>
        <v>0</v>
      </c>
      <c r="AD782" s="1">
        <v>18</v>
      </c>
      <c r="AF782" s="6"/>
      <c r="AG782" s="6" t="str" cm="1">
        <f t="array" ref="AG782">_xlfn.XLOOKUP($AE782&amp;$C782&amp;$D782,'[1]NBA-Data-1980-2019'!$B$1:$B$16305&amp;'[1]NBA-Data-1980-2019'!$A$1:$A$16305&amp;'[1]NBA-Data-1980-2019'!$D$1:$D$16305,'[1]NBA-Data-1980-2019'!$G$1:$G$16305,"",0)</f>
        <v/>
      </c>
      <c r="AH782" s="68" t="str" cm="1">
        <f t="array" ref="AH782">_xlfn.XLOOKUP($AE782&amp;$C782&amp;$D782,'[1]NBA-Data-1980-2019'!$B$1:$B$16305&amp;'[1]NBA-Data-1980-2019'!$A$1:$A$16305&amp;'[1]NBA-Data-1980-2019'!$D$1:$D$16305,'[1]NBA-Data-1980-2019'!$H$1:$H$16305,"",0)</f>
        <v/>
      </c>
      <c r="AI782" s="68" t="str" cm="1">
        <f t="array" ref="AI782">_xlfn.XLOOKUP($AE782&amp;$C782&amp;$D782,'[1]NBA-Data-1980-2019'!$B$1:$B$16305&amp;'[1]NBA-Data-1980-2019'!$A$1:$A$16305&amp;'[1]NBA-Data-1980-2019'!$D$1:$D$16305,'[1]NBA-Data-1980-2019'!$F$1:$F$16305,"",0)</f>
        <v/>
      </c>
      <c r="AJ782" s="68" t="str">
        <f>IFERROR(($AH782/SUM(AH765:AH786))*$AI782,"")</f>
        <v/>
      </c>
    </row>
    <row r="783" spans="2:36" x14ac:dyDescent="0.2">
      <c r="B783" s="1" t="s">
        <v>210</v>
      </c>
      <c r="C783" s="1">
        <v>1993</v>
      </c>
      <c r="D783" s="1" t="s">
        <v>1078</v>
      </c>
      <c r="I783" s="4"/>
      <c r="O783" s="5"/>
      <c r="Y783" s="2" t="str">
        <f t="shared" si="88"/>
        <v/>
      </c>
      <c r="Z783" s="6">
        <f>_xlfn.XLOOKUP($G783,$AE$765:$AE$786,$AF$765:$AF$786,0,0)</f>
        <v>0</v>
      </c>
      <c r="AA783" s="43">
        <f>Z783/$AB$787</f>
        <v>0</v>
      </c>
      <c r="AD783" s="1">
        <v>19</v>
      </c>
      <c r="AF783" s="6"/>
      <c r="AG783" s="6" t="str" cm="1">
        <f t="array" ref="AG783">_xlfn.XLOOKUP($AE783&amp;$C783&amp;$D783,'[1]NBA-Data-1980-2019'!$B$1:$B$16305&amp;'[1]NBA-Data-1980-2019'!$A$1:$A$16305&amp;'[1]NBA-Data-1980-2019'!$D$1:$D$16305,'[1]NBA-Data-1980-2019'!$G$1:$G$16305,"",0)</f>
        <v/>
      </c>
      <c r="AH783" s="68" t="str" cm="1">
        <f t="array" ref="AH783">_xlfn.XLOOKUP($AE783&amp;$C783&amp;$D783,'[1]NBA-Data-1980-2019'!$B$1:$B$16305&amp;'[1]NBA-Data-1980-2019'!$A$1:$A$16305&amp;'[1]NBA-Data-1980-2019'!$D$1:$D$16305,'[1]NBA-Data-1980-2019'!$H$1:$H$16305,"",0)</f>
        <v/>
      </c>
      <c r="AI783" s="68" t="str" cm="1">
        <f t="array" ref="AI783">_xlfn.XLOOKUP($AE783&amp;$C783&amp;$D783,'[1]NBA-Data-1980-2019'!$B$1:$B$16305&amp;'[1]NBA-Data-1980-2019'!$A$1:$A$16305&amp;'[1]NBA-Data-1980-2019'!$D$1:$D$16305,'[1]NBA-Data-1980-2019'!$F$1:$F$16305,"",0)</f>
        <v/>
      </c>
      <c r="AJ783" s="68" t="str">
        <f>IFERROR(($AH783/SUM(AH765:AH786))*$AI783,"")</f>
        <v/>
      </c>
    </row>
    <row r="784" spans="2:36" x14ac:dyDescent="0.2">
      <c r="B784" s="1" t="s">
        <v>210</v>
      </c>
      <c r="C784" s="1">
        <v>1993</v>
      </c>
      <c r="D784" s="1" t="s">
        <v>1078</v>
      </c>
      <c r="I784" s="4"/>
      <c r="O784" s="5"/>
      <c r="Y784" s="2" t="str">
        <f t="shared" si="88"/>
        <v/>
      </c>
      <c r="Z784" s="6">
        <f>_xlfn.XLOOKUP($G784,$AE$765:$AE$786,$AF$765:$AF$786,0,0)</f>
        <v>0</v>
      </c>
      <c r="AA784" s="43">
        <f>Z784/$AB$787</f>
        <v>0</v>
      </c>
      <c r="AD784" s="1">
        <v>20</v>
      </c>
      <c r="AF784" s="6"/>
      <c r="AG784" s="6" t="str" cm="1">
        <f t="array" ref="AG784">_xlfn.XLOOKUP($AE784&amp;$C784&amp;$D784,'[1]NBA-Data-1980-2019'!$B$1:$B$16305&amp;'[1]NBA-Data-1980-2019'!$A$1:$A$16305&amp;'[1]NBA-Data-1980-2019'!$D$1:$D$16305,'[1]NBA-Data-1980-2019'!$G$1:$G$16305,"",0)</f>
        <v/>
      </c>
      <c r="AH784" s="68" t="str" cm="1">
        <f t="array" ref="AH784">_xlfn.XLOOKUP($AE784&amp;$C784&amp;$D784,'[1]NBA-Data-1980-2019'!$B$1:$B$16305&amp;'[1]NBA-Data-1980-2019'!$A$1:$A$16305&amp;'[1]NBA-Data-1980-2019'!$D$1:$D$16305,'[1]NBA-Data-1980-2019'!$H$1:$H$16305,"",0)</f>
        <v/>
      </c>
      <c r="AI784" s="68" t="str" cm="1">
        <f t="array" ref="AI784">_xlfn.XLOOKUP($AE784&amp;$C784&amp;$D784,'[1]NBA-Data-1980-2019'!$B$1:$B$16305&amp;'[1]NBA-Data-1980-2019'!$A$1:$A$16305&amp;'[1]NBA-Data-1980-2019'!$D$1:$D$16305,'[1]NBA-Data-1980-2019'!$F$1:$F$16305,"",0)</f>
        <v/>
      </c>
      <c r="AJ784" s="68" t="str">
        <f>IFERROR(($AH784/SUM(AH765:AH786))*$AI784,"")</f>
        <v/>
      </c>
    </row>
    <row r="785" spans="1:36" x14ac:dyDescent="0.2">
      <c r="B785" s="1" t="s">
        <v>210</v>
      </c>
      <c r="C785" s="1">
        <v>1993</v>
      </c>
      <c r="D785" s="1" t="s">
        <v>1078</v>
      </c>
      <c r="I785" s="4"/>
      <c r="O785" s="5"/>
      <c r="Y785" s="2" t="str">
        <f t="shared" si="88"/>
        <v/>
      </c>
      <c r="Z785" s="6">
        <f>_xlfn.XLOOKUP($G785,$AE$765:$AE$786,$AF$765:$AF$786,0,0)</f>
        <v>0</v>
      </c>
      <c r="AA785" s="43">
        <f>Z785/$AB$787</f>
        <v>0</v>
      </c>
      <c r="AD785" s="1">
        <v>21</v>
      </c>
      <c r="AG785" s="6" t="str" cm="1">
        <f t="array" ref="AG785">_xlfn.XLOOKUP($AE785&amp;$C785&amp;$D785,'[1]NBA-Data-1980-2019'!$B$1:$B$16305&amp;'[1]NBA-Data-1980-2019'!$A$1:$A$16305&amp;'[1]NBA-Data-1980-2019'!$D$1:$D$16305,'[1]NBA-Data-1980-2019'!$G$1:$G$16305,"",0)</f>
        <v/>
      </c>
      <c r="AH785" s="68" t="str" cm="1">
        <f t="array" ref="AH785">_xlfn.XLOOKUP($AE785&amp;$C785&amp;$D785,'[1]NBA-Data-1980-2019'!$B$1:$B$16305&amp;'[1]NBA-Data-1980-2019'!$A$1:$A$16305&amp;'[1]NBA-Data-1980-2019'!$D$1:$D$16305,'[1]NBA-Data-1980-2019'!$H$1:$H$16305,"",0)</f>
        <v/>
      </c>
      <c r="AI785" s="68" t="str" cm="1">
        <f t="array" ref="AI785">_xlfn.XLOOKUP($AE785&amp;$C785&amp;$D785,'[1]NBA-Data-1980-2019'!$B$1:$B$16305&amp;'[1]NBA-Data-1980-2019'!$A$1:$A$16305&amp;'[1]NBA-Data-1980-2019'!$D$1:$D$16305,'[1]NBA-Data-1980-2019'!$F$1:$F$16305,"",0)</f>
        <v/>
      </c>
      <c r="AJ785" s="68" t="str">
        <f>IFERROR(($AH785/SUM(AH765:AH786))*$AI785,"")</f>
        <v/>
      </c>
    </row>
    <row r="786" spans="1:36" x14ac:dyDescent="0.2">
      <c r="B786" s="1" t="s">
        <v>210</v>
      </c>
      <c r="C786" s="1">
        <v>1993</v>
      </c>
      <c r="D786" s="1" t="s">
        <v>1078</v>
      </c>
      <c r="I786" s="4"/>
      <c r="O786" s="5"/>
      <c r="Y786" s="2" t="str">
        <f t="shared" si="88"/>
        <v/>
      </c>
      <c r="Z786" s="6">
        <f>_xlfn.XLOOKUP($G786,$AE$765:$AE$786,$AF$765:$AF$786,0,0)</f>
        <v>0</v>
      </c>
      <c r="AA786" s="43">
        <f>Z786/$AB$787</f>
        <v>0</v>
      </c>
      <c r="AD786" s="1">
        <v>22</v>
      </c>
      <c r="AG786" s="6" t="str" cm="1">
        <f t="array" ref="AG786">_xlfn.XLOOKUP($AE786&amp;$C786&amp;$D786,'[1]NBA-Data-1980-2019'!$B$1:$B$16305&amp;'[1]NBA-Data-1980-2019'!$A$1:$A$16305&amp;'[1]NBA-Data-1980-2019'!$D$1:$D$16305,'[1]NBA-Data-1980-2019'!$G$1:$G$16305,"",0)</f>
        <v/>
      </c>
      <c r="AH786" s="68" t="str" cm="1">
        <f t="array" ref="AH786">_xlfn.XLOOKUP($AE786&amp;$C786&amp;$D786,'[1]NBA-Data-1980-2019'!$B$1:$B$16305&amp;'[1]NBA-Data-1980-2019'!$A$1:$A$16305&amp;'[1]NBA-Data-1980-2019'!$D$1:$D$16305,'[1]NBA-Data-1980-2019'!$H$1:$H$16305,"",0)</f>
        <v/>
      </c>
      <c r="AI786" s="68" t="str" cm="1">
        <f t="array" ref="AI786">_xlfn.XLOOKUP($AE786&amp;$C786&amp;$D786,'[1]NBA-Data-1980-2019'!$B$1:$B$16305&amp;'[1]NBA-Data-1980-2019'!$A$1:$A$16305&amp;'[1]NBA-Data-1980-2019'!$D$1:$D$16305,'[1]NBA-Data-1980-2019'!$F$1:$F$16305,"",0)</f>
        <v/>
      </c>
      <c r="AJ786" s="68" t="str">
        <f>IFERROR(($AH786/SUM(AH765:AH786))*$AI786,"")</f>
        <v/>
      </c>
    </row>
    <row r="787" spans="1:36" x14ac:dyDescent="0.2">
      <c r="B787" s="1" t="s">
        <v>210</v>
      </c>
      <c r="C787" s="1">
        <v>1993</v>
      </c>
      <c r="D787" s="1" t="s">
        <v>1078</v>
      </c>
      <c r="E787" s="1"/>
      <c r="F787" s="1"/>
      <c r="G787" s="1"/>
      <c r="H787" s="1"/>
      <c r="I787" s="1"/>
      <c r="J787" s="36"/>
      <c r="K787" s="36"/>
      <c r="L787" s="1"/>
      <c r="M787" s="1"/>
      <c r="N787" s="1"/>
      <c r="O787" s="1"/>
      <c r="P787" s="1"/>
      <c r="Q787" s="1"/>
      <c r="R787" s="1"/>
      <c r="S787" s="1"/>
      <c r="T787" s="1"/>
      <c r="U787" s="1"/>
      <c r="V787" s="1"/>
      <c r="W787" s="1"/>
      <c r="X787" s="1"/>
      <c r="Y787" s="1"/>
      <c r="AA787" s="41">
        <f>SUM(AA765:AA786)</f>
        <v>1</v>
      </c>
      <c r="AB787" s="37">
        <f>SUM(Z765:Z786)</f>
        <v>17536000</v>
      </c>
      <c r="AC787" s="1"/>
      <c r="AE787" s="37">
        <f>AG787-AF787</f>
        <v>535000</v>
      </c>
      <c r="AF787" s="37">
        <f>SUM(AF765:AF786)-SUM(AF780:AF781)</f>
        <v>18536000</v>
      </c>
      <c r="AG787" s="37">
        <f>SUM(AG765:AG786)</f>
        <v>19071000</v>
      </c>
      <c r="AH787" s="69">
        <f>SUM(AH765:AH786)</f>
        <v>20140.699999999997</v>
      </c>
      <c r="AI787" s="69">
        <f>SUM(AI765:AI786)</f>
        <v>205.9</v>
      </c>
      <c r="AJ787" s="69">
        <f>SUM(AJ765:AJ786)</f>
        <v>16.530177203374265</v>
      </c>
    </row>
    <row r="789" spans="1:36" ht="17" thickBot="1" x14ac:dyDescent="0.25"/>
    <row r="790" spans="1:36" ht="17" thickBot="1" x14ac:dyDescent="0.25">
      <c r="A790" s="3">
        <v>31</v>
      </c>
      <c r="B790" s="1" t="str">
        <f>B$1</f>
        <v>YEAR</v>
      </c>
      <c r="C790" s="1" t="str">
        <f>C$1</f>
        <v>YEAR</v>
      </c>
      <c r="D790" s="1" t="str">
        <f>D$1</f>
        <v>TEAM</v>
      </c>
      <c r="F790" s="1" t="str">
        <f t="shared" ref="F790:Z790" si="89">F$1</f>
        <v>NUMBER</v>
      </c>
      <c r="G790" s="1" t="str">
        <f t="shared" si="89"/>
        <v>PLAYER</v>
      </c>
      <c r="H790" s="1" t="str">
        <f t="shared" si="89"/>
        <v>POS</v>
      </c>
      <c r="I790" s="1" t="str">
        <f t="shared" si="89"/>
        <v>HEIGHT</v>
      </c>
      <c r="J790" s="1" t="str">
        <f t="shared" si="89"/>
        <v>HEIGHT (IN)</v>
      </c>
      <c r="K790" s="1" t="str">
        <f t="shared" si="89"/>
        <v>HEIGHT (M)</v>
      </c>
      <c r="L790" s="1" t="str">
        <f t="shared" si="89"/>
        <v>WEIGHT (LBS)</v>
      </c>
      <c r="M790" s="1" t="str">
        <f t="shared" si="89"/>
        <v>WEIGHT (KG)</v>
      </c>
      <c r="N790" s="1" t="str">
        <f t="shared" si="89"/>
        <v>BMI</v>
      </c>
      <c r="O790" s="1" t="str">
        <f t="shared" si="89"/>
        <v>BIRTH DATE</v>
      </c>
      <c r="P790" s="1" t="str">
        <f t="shared" si="89"/>
        <v>NATION</v>
      </c>
      <c r="Q790" s="1" t="str">
        <f t="shared" si="89"/>
        <v>COUNTRY</v>
      </c>
      <c r="R790" s="1" t="str">
        <f t="shared" si="89"/>
        <v>CONTINENT</v>
      </c>
      <c r="S790" s="1" t="str">
        <f t="shared" si="89"/>
        <v>GLOBAL REGION</v>
      </c>
      <c r="T790" s="1" t="str">
        <f t="shared" si="89"/>
        <v>EXPERIENCE</v>
      </c>
      <c r="U790" s="1"/>
      <c r="V790" s="1" t="str">
        <f t="shared" si="89"/>
        <v>COLLEGE</v>
      </c>
      <c r="W790" s="1" t="str">
        <f t="shared" si="89"/>
        <v>COLLEGE1</v>
      </c>
      <c r="X790" s="1" t="str">
        <f t="shared" si="89"/>
        <v>COLLEGE2</v>
      </c>
      <c r="Y790" s="1" t="str">
        <f t="shared" si="89"/>
        <v>TRANSFER</v>
      </c>
      <c r="Z790" s="1" t="str">
        <f t="shared" si="89"/>
        <v>SALARY</v>
      </c>
      <c r="AA790" s="1" t="s">
        <v>1264</v>
      </c>
      <c r="AD790" s="1" t="str">
        <f>AD$1</f>
        <v>Rk</v>
      </c>
      <c r="AE790" s="1" t="str">
        <f>AE$1</f>
        <v>PLAYER</v>
      </c>
      <c r="AF790" s="1" t="str">
        <f>AF$1</f>
        <v>SALARY - BR</v>
      </c>
      <c r="AG790" s="1" t="str">
        <f>AG$1</f>
        <v>SALARY - KAGGLE</v>
      </c>
      <c r="AH790" s="67" t="str">
        <f>AH$1</f>
        <v>TTL MP</v>
      </c>
      <c r="AI790" s="67" t="str">
        <f>AI$1</f>
        <v>PER</v>
      </c>
      <c r="AJ790" s="67" t="str">
        <f>AJ$1</f>
        <v>WTD-MP-PER</v>
      </c>
    </row>
    <row r="791" spans="1:36" ht="17" thickBot="1" x14ac:dyDescent="0.25">
      <c r="A791" s="3" t="s">
        <v>1078</v>
      </c>
      <c r="B791" s="1" t="s">
        <v>216</v>
      </c>
      <c r="C791" s="1">
        <v>1992</v>
      </c>
      <c r="D791" s="1" t="s">
        <v>1078</v>
      </c>
      <c r="F791" s="2">
        <v>10</v>
      </c>
      <c r="G791" s="2" t="s">
        <v>1121</v>
      </c>
      <c r="H791" s="2" t="s">
        <v>556</v>
      </c>
      <c r="I791" s="4" t="s">
        <v>597</v>
      </c>
      <c r="J791" s="16">
        <f>_xlfn.XLOOKUP($I791,DASHBOARD!$I$2:$I$27,DASHBOARD!$J$2:$J$27,"",0)</f>
        <v>74</v>
      </c>
      <c r="K791" s="23">
        <f>J791/DASHBOARD!$C$3</f>
        <v>1.8796037592075185</v>
      </c>
      <c r="L791" s="2">
        <v>175</v>
      </c>
      <c r="M791" s="26">
        <f>L791/DASHBOARD!$C$4</f>
        <v>79.365079365079367</v>
      </c>
      <c r="N791" s="26">
        <f t="shared" ref="N791:N806" si="90">M791/(K791^2)</f>
        <v>22.464504562477533</v>
      </c>
      <c r="O791" s="5">
        <v>24724</v>
      </c>
      <c r="P791" s="2" t="s">
        <v>557</v>
      </c>
      <c r="Q791" s="2" t="str">
        <f>_xlfn.XLOOKUP($P791,DASHBOARD!$L$2:$L$150,DASHBOARD!M$2:M$150,"",0)</f>
        <v>United States</v>
      </c>
      <c r="R791" s="2" t="str">
        <f>_xlfn.XLOOKUP($P791,DASHBOARD!$L$2:$L$150,DASHBOARD!N$2:N$150,"",0)</f>
        <v>North America</v>
      </c>
      <c r="S791" s="2" t="str">
        <f>_xlfn.XLOOKUP($P791,DASHBOARD!$L$2:$L$150,DASHBOARD!O$2:O$150,"",0)</f>
        <v>Americas</v>
      </c>
      <c r="T791" s="2">
        <v>2</v>
      </c>
      <c r="V791" s="2" t="s">
        <v>1122</v>
      </c>
      <c r="W791" s="2" t="s">
        <v>1122</v>
      </c>
      <c r="Y791" s="2" t="str">
        <f t="shared" ref="Y791:Y812" si="91">IF(X791="","","X")</f>
        <v/>
      </c>
      <c r="Z791" s="6">
        <f>_xlfn.XLOOKUP($G791,$AE$791:$AE$812,$AF$791:$AF$812,0,0)</f>
        <v>435000</v>
      </c>
      <c r="AA791" s="43">
        <f>Z791/$AB$813</f>
        <v>2.5848238160318497E-2</v>
      </c>
      <c r="AD791" s="1">
        <v>1</v>
      </c>
      <c r="AE791" s="2" t="s">
        <v>1063</v>
      </c>
      <c r="AF791" s="6">
        <v>3250000</v>
      </c>
      <c r="AG791" s="6" cm="1">
        <f t="array" ref="AG791">_xlfn.XLOOKUP($AE791&amp;$C791&amp;$D791,'[1]NBA-Data-1980-2019'!$B$1:$B$16305&amp;'[1]NBA-Data-1980-2019'!$A$1:$A$16305&amp;'[1]NBA-Data-1980-2019'!$D$1:$D$16305,'[1]NBA-Data-1980-2019'!$G$1:$G$16305,"",0)</f>
        <v>3250000</v>
      </c>
      <c r="AH791" s="68" cm="1">
        <f t="array" ref="AH791">_xlfn.XLOOKUP($AE791&amp;$C791&amp;$D791,'[1]NBA-Data-1980-2019'!$B$1:$B$16305&amp;'[1]NBA-Data-1980-2019'!$A$1:$A$16305&amp;'[1]NBA-Data-1980-2019'!$D$1:$D$16305,'[1]NBA-Data-1980-2019'!$H$1:$H$16305,"",0)</f>
        <v>3104</v>
      </c>
      <c r="AI791" s="68" cm="1">
        <f t="array" ref="AI791">_xlfn.XLOOKUP($AE791&amp;$C791&amp;$D791,'[1]NBA-Data-1980-2019'!$B$1:$B$16305&amp;'[1]NBA-Data-1980-2019'!$A$1:$A$16305&amp;'[1]NBA-Data-1980-2019'!$D$1:$D$16305,'[1]NBA-Data-1980-2019'!$F$1:$F$16305,"",0)</f>
        <v>27.7</v>
      </c>
      <c r="AJ791" s="68">
        <f>IFERROR(($AH791/SUM(AH791:AH812))*$AI791,"")</f>
        <v>4.2392036406127511</v>
      </c>
    </row>
    <row r="792" spans="1:36" x14ac:dyDescent="0.2">
      <c r="B792" s="1" t="s">
        <v>216</v>
      </c>
      <c r="C792" s="1">
        <v>1992</v>
      </c>
      <c r="D792" s="1" t="s">
        <v>1078</v>
      </c>
      <c r="F792" s="2">
        <v>24</v>
      </c>
      <c r="G792" s="2" t="s">
        <v>1124</v>
      </c>
      <c r="H792" s="2" t="s">
        <v>552</v>
      </c>
      <c r="I792" s="4" t="s">
        <v>1151</v>
      </c>
      <c r="J792" s="16">
        <f>_xlfn.XLOOKUP($I792,DASHBOARD!$I$2:$I$27,DASHBOARD!$J$2:$J$27,"",0)</f>
        <v>85</v>
      </c>
      <c r="K792" s="23">
        <f>J792/DASHBOARD!$C$3</f>
        <v>2.1590043180086362</v>
      </c>
      <c r="L792" s="2">
        <v>245</v>
      </c>
      <c r="M792" s="26">
        <f>L792/DASHBOARD!$C$4</f>
        <v>111.11111111111111</v>
      </c>
      <c r="N792" s="26">
        <f t="shared" si="90"/>
        <v>23.836938100730482</v>
      </c>
      <c r="O792" s="5">
        <v>21031</v>
      </c>
      <c r="P792" s="2" t="s">
        <v>557</v>
      </c>
      <c r="Q792" s="2" t="str">
        <f>_xlfn.XLOOKUP($P792,DASHBOARD!$L$2:$L$150,DASHBOARD!M$2:M$150,"",0)</f>
        <v>United States</v>
      </c>
      <c r="R792" s="2" t="str">
        <f>_xlfn.XLOOKUP($P792,DASHBOARD!$L$2:$L$150,DASHBOARD!N$2:N$150,"",0)</f>
        <v>North America</v>
      </c>
      <c r="S792" s="2" t="str">
        <f>_xlfn.XLOOKUP($P792,DASHBOARD!$L$2:$L$150,DASHBOARD!O$2:O$150,"",0)</f>
        <v>Americas</v>
      </c>
      <c r="T792" s="2">
        <v>11</v>
      </c>
      <c r="V792" s="2" t="s">
        <v>1125</v>
      </c>
      <c r="W792" s="2" t="s">
        <v>1125</v>
      </c>
      <c r="Y792" s="2" t="str">
        <f t="shared" si="91"/>
        <v/>
      </c>
      <c r="Z792" s="6">
        <f>_xlfn.XLOOKUP($G792,$AE$791:$AE$812,$AF$791:$AF$812,0,0)</f>
        <v>2000000</v>
      </c>
      <c r="AA792" s="43">
        <f>Z792/$AB$813</f>
        <v>0.11884247430031493</v>
      </c>
      <c r="AD792" s="1">
        <v>2</v>
      </c>
      <c r="AE792" s="2" t="s">
        <v>1070</v>
      </c>
      <c r="AF792" s="6">
        <v>2770000</v>
      </c>
      <c r="AG792" s="6" cm="1">
        <f t="array" ref="AG792">_xlfn.XLOOKUP($AE792&amp;$C792&amp;$D792,'[1]NBA-Data-1980-2019'!$B$1:$B$16305&amp;'[1]NBA-Data-1980-2019'!$A$1:$A$16305&amp;'[1]NBA-Data-1980-2019'!$D$1:$D$16305,'[1]NBA-Data-1980-2019'!$G$1:$G$16305,"",0)</f>
        <v>2770000</v>
      </c>
      <c r="AH792" s="68" cm="1">
        <f t="array" ref="AH792">_xlfn.XLOOKUP($AE792&amp;$C792&amp;$D792,'[1]NBA-Data-1980-2019'!$B$1:$B$16305&amp;'[1]NBA-Data-1980-2019'!$A$1:$A$16305&amp;'[1]NBA-Data-1980-2019'!$D$1:$D$16305,'[1]NBA-Data-1980-2019'!$H$1:$H$16305,"",0)</f>
        <v>3165.2000000000003</v>
      </c>
      <c r="AI792" s="68" cm="1">
        <f t="array" ref="AI792">_xlfn.XLOOKUP($AE792&amp;$C792&amp;$D792,'[1]NBA-Data-1980-2019'!$B$1:$B$16305&amp;'[1]NBA-Data-1980-2019'!$A$1:$A$16305&amp;'[1]NBA-Data-1980-2019'!$D$1:$D$16305,'[1]NBA-Data-1980-2019'!$F$1:$F$16305,"",0)</f>
        <v>21.5</v>
      </c>
      <c r="AJ792" s="68">
        <f>IFERROR(($AH792/SUM(AH791:AH812))*$AI792,"")</f>
        <v>3.3552309156259401</v>
      </c>
    </row>
    <row r="793" spans="1:36" x14ac:dyDescent="0.2">
      <c r="B793" s="1" t="s">
        <v>216</v>
      </c>
      <c r="C793" s="1">
        <v>1992</v>
      </c>
      <c r="D793" s="1" t="s">
        <v>1078</v>
      </c>
      <c r="F793" s="2">
        <v>54</v>
      </c>
      <c r="G793" s="2" t="s">
        <v>1024</v>
      </c>
      <c r="H793" s="2" t="s">
        <v>566</v>
      </c>
      <c r="I793" s="4" t="s">
        <v>595</v>
      </c>
      <c r="J793" s="16">
        <f>_xlfn.XLOOKUP($I793,DASHBOARD!$I$2:$I$27,DASHBOARD!$J$2:$J$27,"",0)</f>
        <v>82</v>
      </c>
      <c r="K793" s="23">
        <f>J793/DASHBOARD!$C$3</f>
        <v>2.0828041656083314</v>
      </c>
      <c r="L793" s="2">
        <v>215</v>
      </c>
      <c r="M793" s="26">
        <f>L793/DASHBOARD!$C$4</f>
        <v>97.505668934240362</v>
      </c>
      <c r="N793" s="26">
        <f t="shared" si="90"/>
        <v>22.476722870389477</v>
      </c>
      <c r="O793" s="5">
        <v>23927</v>
      </c>
      <c r="P793" s="2" t="s">
        <v>557</v>
      </c>
      <c r="Q793" s="2" t="str">
        <f>_xlfn.XLOOKUP($P793,DASHBOARD!$L$2:$L$150,DASHBOARD!M$2:M$150,"",0)</f>
        <v>United States</v>
      </c>
      <c r="R793" s="2" t="str">
        <f>_xlfn.XLOOKUP($P793,DASHBOARD!$L$2:$L$150,DASHBOARD!N$2:N$150,"",0)</f>
        <v>North America</v>
      </c>
      <c r="S793" s="2" t="str">
        <f>_xlfn.XLOOKUP($P793,DASHBOARD!$L$2:$L$150,DASHBOARD!O$2:O$150,"",0)</f>
        <v>Americas</v>
      </c>
      <c r="T793" s="2">
        <v>4</v>
      </c>
      <c r="V793" s="2" t="s">
        <v>971</v>
      </c>
      <c r="W793" s="2" t="s">
        <v>971</v>
      </c>
      <c r="Y793" s="2" t="str">
        <f t="shared" si="91"/>
        <v/>
      </c>
      <c r="Z793" s="6">
        <f>_xlfn.XLOOKUP($G793,$AE$791:$AE$812,$AF$791:$AF$812,0,0)</f>
        <v>1750000</v>
      </c>
      <c r="AA793" s="43">
        <f>Z793/$AB$813</f>
        <v>0.10398716501277556</v>
      </c>
      <c r="AD793" s="1">
        <v>3</v>
      </c>
      <c r="AE793" s="2" t="s">
        <v>1124</v>
      </c>
      <c r="AF793" s="6">
        <v>2000000</v>
      </c>
      <c r="AG793" s="6" cm="1">
        <f t="array" ref="AG793">_xlfn.XLOOKUP($AE793&amp;$C793&amp;$D793,'[1]NBA-Data-1980-2019'!$B$1:$B$16305&amp;'[1]NBA-Data-1980-2019'!$A$1:$A$16305&amp;'[1]NBA-Data-1980-2019'!$D$1:$D$16305,'[1]NBA-Data-1980-2019'!$G$1:$G$16305,"",0)</f>
        <v>2000000</v>
      </c>
      <c r="AH793" s="68" cm="1">
        <f t="array" ref="AH793">_xlfn.XLOOKUP($AE793&amp;$C793&amp;$D793,'[1]NBA-Data-1980-2019'!$B$1:$B$16305&amp;'[1]NBA-Data-1980-2019'!$A$1:$A$16305&amp;'[1]NBA-Data-1980-2019'!$D$1:$D$16305,'[1]NBA-Data-1980-2019'!$H$1:$H$16305,"",0)</f>
        <v>1472</v>
      </c>
      <c r="AI793" s="68" cm="1">
        <f t="array" ref="AI793">_xlfn.XLOOKUP($AE793&amp;$C793&amp;$D793,'[1]NBA-Data-1980-2019'!$B$1:$B$16305&amp;'[1]NBA-Data-1980-2019'!$A$1:$A$16305&amp;'[1]NBA-Data-1980-2019'!$D$1:$D$16305,'[1]NBA-Data-1980-2019'!$F$1:$F$16305,"",0)</f>
        <v>10.9</v>
      </c>
      <c r="AJ793" s="68">
        <f>IFERROR(($AH793/SUM(AH791:AH812))*$AI793,"")</f>
        <v>0.79107399062236539</v>
      </c>
    </row>
    <row r="794" spans="1:36" x14ac:dyDescent="0.2">
      <c r="B794" s="1" t="s">
        <v>216</v>
      </c>
      <c r="C794" s="1">
        <v>1992</v>
      </c>
      <c r="D794" s="1" t="s">
        <v>1078</v>
      </c>
      <c r="F794" s="2">
        <v>20</v>
      </c>
      <c r="G794" s="2" t="s">
        <v>1139</v>
      </c>
      <c r="H794" s="2" t="s">
        <v>576</v>
      </c>
      <c r="I794" s="4" t="s">
        <v>599</v>
      </c>
      <c r="J794" s="16">
        <f>_xlfn.XLOOKUP($I794,DASHBOARD!$I$2:$I$27,DASHBOARD!$J$2:$J$27,"",0)</f>
        <v>78</v>
      </c>
      <c r="K794" s="23">
        <f>J794/DASHBOARD!$C$3</f>
        <v>1.981203962407925</v>
      </c>
      <c r="L794" s="2">
        <v>190</v>
      </c>
      <c r="M794" s="26">
        <f>L794/DASHBOARD!$C$4</f>
        <v>86.167800453514729</v>
      </c>
      <c r="N794" s="26">
        <f t="shared" si="90"/>
        <v>21.952633724978043</v>
      </c>
      <c r="O794" s="5">
        <v>22299</v>
      </c>
      <c r="P794" s="2" t="s">
        <v>557</v>
      </c>
      <c r="Q794" s="2" t="str">
        <f>_xlfn.XLOOKUP($P794,DASHBOARD!$L$2:$L$150,DASHBOARD!M$2:M$150,"",0)</f>
        <v>United States</v>
      </c>
      <c r="R794" s="2" t="str">
        <f>_xlfn.XLOOKUP($P794,DASHBOARD!$L$2:$L$150,DASHBOARD!N$2:N$150,"",0)</f>
        <v>North America</v>
      </c>
      <c r="S794" s="2" t="str">
        <f>_xlfn.XLOOKUP($P794,DASHBOARD!$L$2:$L$150,DASHBOARD!O$2:O$150,"",0)</f>
        <v>Americas</v>
      </c>
      <c r="T794" s="2">
        <v>8</v>
      </c>
      <c r="V794" s="2" t="s">
        <v>1122</v>
      </c>
      <c r="W794" s="2" t="s">
        <v>1122</v>
      </c>
      <c r="Y794" s="2" t="str">
        <f t="shared" si="91"/>
        <v/>
      </c>
      <c r="Z794" s="6">
        <f>_xlfn.XLOOKUP($G794,$AE$791:$AE$812,$AF$791:$AF$812,0,0)</f>
        <v>600000</v>
      </c>
      <c r="AA794" s="43">
        <f>Z794/$AB$813</f>
        <v>3.5652742290094477E-2</v>
      </c>
      <c r="AD794" s="1">
        <v>4</v>
      </c>
      <c r="AE794" s="2" t="s">
        <v>1024</v>
      </c>
      <c r="AF794" s="6">
        <v>1750000</v>
      </c>
      <c r="AG794" s="6" cm="1">
        <f t="array" ref="AG794">_xlfn.XLOOKUP($AE794&amp;$C794&amp;$D794,'[1]NBA-Data-1980-2019'!$B$1:$B$16305&amp;'[1]NBA-Data-1980-2019'!$A$1:$A$16305&amp;'[1]NBA-Data-1980-2019'!$D$1:$D$16305,'[1]NBA-Data-1980-2019'!$G$1:$G$16305,"",0)</f>
        <v>1750000</v>
      </c>
      <c r="AH794" s="68" cm="1">
        <f t="array" ref="AH794">_xlfn.XLOOKUP($AE794&amp;$C794&amp;$D794,'[1]NBA-Data-1980-2019'!$B$1:$B$16305&amp;'[1]NBA-Data-1980-2019'!$A$1:$A$16305&amp;'[1]NBA-Data-1980-2019'!$D$1:$D$16305,'[1]NBA-Data-1980-2019'!$H$1:$H$16305,"",0)</f>
        <v>2859.2999999999997</v>
      </c>
      <c r="AI794" s="68" cm="1">
        <f t="array" ref="AI794">_xlfn.XLOOKUP($AE794&amp;$C794&amp;$D794,'[1]NBA-Data-1980-2019'!$B$1:$B$16305&amp;'[1]NBA-Data-1980-2019'!$A$1:$A$16305&amp;'[1]NBA-Data-1980-2019'!$D$1:$D$16305,'[1]NBA-Data-1980-2019'!$F$1:$F$16305,"",0)</f>
        <v>20.6</v>
      </c>
      <c r="AJ794" s="68">
        <f>IFERROR(($AH794/SUM(AH791:AH812))*$AI794,"")</f>
        <v>2.9040878006932154</v>
      </c>
    </row>
    <row r="795" spans="1:36" x14ac:dyDescent="0.2">
      <c r="B795" s="1" t="s">
        <v>216</v>
      </c>
      <c r="C795" s="1">
        <v>1992</v>
      </c>
      <c r="D795" s="1" t="s">
        <v>1078</v>
      </c>
      <c r="F795" s="2">
        <v>14</v>
      </c>
      <c r="G795" s="2" t="s">
        <v>1140</v>
      </c>
      <c r="H795" s="2" t="s">
        <v>576</v>
      </c>
      <c r="I795" s="4" t="s">
        <v>597</v>
      </c>
      <c r="J795" s="16">
        <f>_xlfn.XLOOKUP($I795,DASHBOARD!$I$2:$I$27,DASHBOARD!$J$2:$J$27,"",0)</f>
        <v>74</v>
      </c>
      <c r="K795" s="23">
        <f>J795/DASHBOARD!$C$3</f>
        <v>1.8796037592075185</v>
      </c>
      <c r="L795" s="2">
        <v>190</v>
      </c>
      <c r="M795" s="26">
        <f>L795/DASHBOARD!$C$4</f>
        <v>86.167800453514729</v>
      </c>
      <c r="N795" s="26">
        <f t="shared" si="90"/>
        <v>24.390033524975603</v>
      </c>
      <c r="O795" s="5">
        <v>22094</v>
      </c>
      <c r="P795" s="2" t="s">
        <v>557</v>
      </c>
      <c r="Q795" s="2" t="str">
        <f>_xlfn.XLOOKUP($P795,DASHBOARD!$L$2:$L$150,DASHBOARD!M$2:M$150,"",0)</f>
        <v>United States</v>
      </c>
      <c r="R795" s="2" t="str">
        <f>_xlfn.XLOOKUP($P795,DASHBOARD!$L$2:$L$150,DASHBOARD!N$2:N$150,"",0)</f>
        <v>North America</v>
      </c>
      <c r="S795" s="2" t="str">
        <f>_xlfn.XLOOKUP($P795,DASHBOARD!$L$2:$L$150,DASHBOARD!O$2:O$150,"",0)</f>
        <v>Americas</v>
      </c>
      <c r="T795" s="2">
        <v>9</v>
      </c>
      <c r="V795" s="2" t="s">
        <v>1141</v>
      </c>
      <c r="W795" s="2" t="s">
        <v>1141</v>
      </c>
      <c r="Y795" s="2" t="str">
        <f t="shared" si="91"/>
        <v/>
      </c>
      <c r="Z795" s="6">
        <f>_xlfn.XLOOKUP($G795,$AE$791:$AE$812,$AF$791:$AF$812,0,0)</f>
        <v>700000</v>
      </c>
      <c r="AA795" s="43">
        <f>Z795/$AB$813</f>
        <v>4.1594866005110226E-2</v>
      </c>
      <c r="AD795" s="1">
        <v>5</v>
      </c>
      <c r="AE795" s="2" t="s">
        <v>1134</v>
      </c>
      <c r="AF795" s="6">
        <v>1600000</v>
      </c>
      <c r="AG795" s="6" cm="1">
        <f t="array" ref="AG795">_xlfn.XLOOKUP($AE795&amp;$C795&amp;$D795,'[1]NBA-Data-1980-2019'!$B$1:$B$16305&amp;'[1]NBA-Data-1980-2019'!$A$1:$A$16305&amp;'[1]NBA-Data-1980-2019'!$D$1:$D$16305,'[1]NBA-Data-1980-2019'!$G$1:$G$16305,"",0)</f>
        <v>1600000</v>
      </c>
      <c r="AH795" s="68" cm="1">
        <f t="array" ref="AH795">_xlfn.XLOOKUP($AE795&amp;$C795&amp;$D795,'[1]NBA-Data-1980-2019'!$B$1:$B$16305&amp;'[1]NBA-Data-1980-2019'!$A$1:$A$16305&amp;'[1]NBA-Data-1980-2019'!$D$1:$D$16305,'[1]NBA-Data-1980-2019'!$H$1:$H$16305,"",0)</f>
        <v>1943.4</v>
      </c>
      <c r="AI795" s="68" cm="1">
        <f t="array" ref="AI795">_xlfn.XLOOKUP($AE795&amp;$C795&amp;$D795,'[1]NBA-Data-1980-2019'!$B$1:$B$16305&amp;'[1]NBA-Data-1980-2019'!$A$1:$A$16305&amp;'[1]NBA-Data-1980-2019'!$D$1:$D$16305,'[1]NBA-Data-1980-2019'!$F$1:$F$16305,"",0)</f>
        <v>10.9</v>
      </c>
      <c r="AJ795" s="68">
        <f>IFERROR(($AH795/SUM(AH791:AH812))*$AI795,"")</f>
        <v>1.0444111368040114</v>
      </c>
    </row>
    <row r="796" spans="1:36" x14ac:dyDescent="0.2">
      <c r="B796" s="1" t="s">
        <v>216</v>
      </c>
      <c r="C796" s="1">
        <v>1992</v>
      </c>
      <c r="D796" s="1" t="s">
        <v>1078</v>
      </c>
      <c r="F796" s="2">
        <v>2</v>
      </c>
      <c r="G796" s="2" t="s">
        <v>1142</v>
      </c>
      <c r="H796" s="2" t="s">
        <v>576</v>
      </c>
      <c r="I796" s="4" t="s">
        <v>601</v>
      </c>
      <c r="J796" s="16">
        <f>_xlfn.XLOOKUP($I796,DASHBOARD!$I$2:$I$27,DASHBOARD!$J$2:$J$27,"",0)</f>
        <v>77</v>
      </c>
      <c r="K796" s="23">
        <f>J796/DASHBOARD!$C$3</f>
        <v>1.9558039116078234</v>
      </c>
      <c r="L796" s="2">
        <v>200</v>
      </c>
      <c r="M796" s="26">
        <f>L796/DASHBOARD!$C$4</f>
        <v>90.702947845804985</v>
      </c>
      <c r="N796" s="26">
        <f t="shared" si="90"/>
        <v>23.712141673445672</v>
      </c>
      <c r="O796" s="5">
        <v>23854</v>
      </c>
      <c r="P796" s="2" t="s">
        <v>557</v>
      </c>
      <c r="Q796" s="2" t="str">
        <f>_xlfn.XLOOKUP($P796,DASHBOARD!$L$2:$L$150,DASHBOARD!M$2:M$150,"",0)</f>
        <v>United States</v>
      </c>
      <c r="R796" s="2" t="str">
        <f>_xlfn.XLOOKUP($P796,DASHBOARD!$L$2:$L$150,DASHBOARD!N$2:N$150,"",0)</f>
        <v>North America</v>
      </c>
      <c r="S796" s="2" t="str">
        <f>_xlfn.XLOOKUP($P796,DASHBOARD!$L$2:$L$150,DASHBOARD!O$2:O$150,"",0)</f>
        <v>Americas</v>
      </c>
      <c r="T796" s="2">
        <v>4</v>
      </c>
      <c r="V796" s="2" t="s">
        <v>1116</v>
      </c>
      <c r="W796" s="2" t="s">
        <v>1116</v>
      </c>
      <c r="Y796" s="2" t="str">
        <f t="shared" si="91"/>
        <v/>
      </c>
      <c r="Z796" s="6">
        <f>_xlfn.XLOOKUP($G796,$AE$791:$AE$812,$AF$791:$AF$812,0,0)</f>
        <v>0</v>
      </c>
      <c r="AA796" s="43">
        <f>Z796/$AB$813</f>
        <v>0</v>
      </c>
      <c r="AD796" s="1">
        <v>6</v>
      </c>
      <c r="AE796" s="2" t="s">
        <v>1143</v>
      </c>
      <c r="AF796" s="6">
        <v>1350000</v>
      </c>
      <c r="AG796" s="6" cm="1">
        <f t="array" ref="AG796">_xlfn.XLOOKUP($AE796&amp;$C796&amp;$D796,'[1]NBA-Data-1980-2019'!$B$1:$B$16305&amp;'[1]NBA-Data-1980-2019'!$A$1:$A$16305&amp;'[1]NBA-Data-1980-2019'!$D$1:$D$16305,'[1]NBA-Data-1980-2019'!$G$1:$G$16305,"",0)</f>
        <v>1350000</v>
      </c>
      <c r="AH796" s="68" cm="1">
        <f t="array" ref="AH796">_xlfn.XLOOKUP($AE796&amp;$C796&amp;$D796,'[1]NBA-Data-1980-2019'!$B$1:$B$16305&amp;'[1]NBA-Data-1980-2019'!$A$1:$A$16305&amp;'[1]NBA-Data-1980-2019'!$D$1:$D$16305,'[1]NBA-Data-1980-2019'!$H$1:$H$16305,"",0)</f>
        <v>1019.1</v>
      </c>
      <c r="AI796" s="68" cm="1">
        <f t="array" ref="AI796">_xlfn.XLOOKUP($AE796&amp;$C796&amp;$D796,'[1]NBA-Data-1980-2019'!$B$1:$B$16305&amp;'[1]NBA-Data-1980-2019'!$A$1:$A$16305&amp;'[1]NBA-Data-1980-2019'!$D$1:$D$16305,'[1]NBA-Data-1980-2019'!$F$1:$F$16305,"",0)</f>
        <v>13.1</v>
      </c>
      <c r="AJ796" s="68">
        <f>IFERROR(($AH796/SUM(AH791:AH812))*$AI796,"")</f>
        <v>0.65821972853177402</v>
      </c>
    </row>
    <row r="797" spans="1:36" x14ac:dyDescent="0.2">
      <c r="B797" s="1" t="s">
        <v>216</v>
      </c>
      <c r="C797" s="1">
        <v>1992</v>
      </c>
      <c r="D797" s="1" t="s">
        <v>1078</v>
      </c>
      <c r="F797" s="2">
        <v>23</v>
      </c>
      <c r="G797" s="2" t="s">
        <v>1063</v>
      </c>
      <c r="H797" s="2" t="s">
        <v>576</v>
      </c>
      <c r="I797" s="4" t="s">
        <v>599</v>
      </c>
      <c r="J797" s="16">
        <f>_xlfn.XLOOKUP($I797,DASHBOARD!$I$2:$I$27,DASHBOARD!$J$2:$J$27,"",0)</f>
        <v>78</v>
      </c>
      <c r="K797" s="23">
        <f>J797/DASHBOARD!$C$3</f>
        <v>1.981203962407925</v>
      </c>
      <c r="L797" s="2">
        <v>198</v>
      </c>
      <c r="M797" s="26">
        <f>L797/DASHBOARD!$C$4</f>
        <v>89.795918367346943</v>
      </c>
      <c r="N797" s="26">
        <f t="shared" si="90"/>
        <v>22.876955144977121</v>
      </c>
      <c r="O797" s="5">
        <v>23059</v>
      </c>
      <c r="P797" s="2" t="s">
        <v>557</v>
      </c>
      <c r="Q797" s="2" t="str">
        <f>_xlfn.XLOOKUP($P797,DASHBOARD!$L$2:$L$150,DASHBOARD!M$2:M$150,"",0)</f>
        <v>United States</v>
      </c>
      <c r="R797" s="2" t="str">
        <f>_xlfn.XLOOKUP($P797,DASHBOARD!$L$2:$L$150,DASHBOARD!N$2:N$150,"",0)</f>
        <v>North America</v>
      </c>
      <c r="S797" s="2" t="str">
        <f>_xlfn.XLOOKUP($P797,DASHBOARD!$L$2:$L$150,DASHBOARD!O$2:O$150,"",0)</f>
        <v>Americas</v>
      </c>
      <c r="T797" s="2">
        <v>7</v>
      </c>
      <c r="V797" s="2" t="s">
        <v>636</v>
      </c>
      <c r="W797" s="2" t="s">
        <v>636</v>
      </c>
      <c r="Y797" s="2" t="str">
        <f t="shared" si="91"/>
        <v/>
      </c>
      <c r="Z797" s="6">
        <f>_xlfn.XLOOKUP($G797,$AE$791:$AE$812,$AF$791:$AF$812,0,0)</f>
        <v>3250000</v>
      </c>
      <c r="AA797" s="43">
        <f>Z797/$AB$813</f>
        <v>0.19311902073801177</v>
      </c>
      <c r="AD797" s="1">
        <v>7</v>
      </c>
      <c r="AE797" s="2" t="s">
        <v>1130</v>
      </c>
      <c r="AF797" s="6">
        <v>1100000</v>
      </c>
      <c r="AG797" s="6" cm="1">
        <f t="array" ref="AG797">_xlfn.XLOOKUP($AE797&amp;$C797&amp;$D797,'[1]NBA-Data-1980-2019'!$B$1:$B$16305&amp;'[1]NBA-Data-1980-2019'!$A$1:$A$16305&amp;'[1]NBA-Data-1980-2019'!$D$1:$D$16305,'[1]NBA-Data-1980-2019'!$G$1:$G$16305,"",0)</f>
        <v>1100000</v>
      </c>
      <c r="AH797" s="68" cm="1">
        <f t="array" ref="AH797">_xlfn.XLOOKUP($AE797&amp;$C797&amp;$D797,'[1]NBA-Data-1980-2019'!$B$1:$B$16305&amp;'[1]NBA-Data-1980-2019'!$A$1:$A$16305&amp;'[1]NBA-Data-1980-2019'!$D$1:$D$16305,'[1]NBA-Data-1980-2019'!$H$1:$H$16305,"",0)</f>
        <v>1271.9000000000001</v>
      </c>
      <c r="AI797" s="68" cm="1">
        <f t="array" ref="AI797">_xlfn.XLOOKUP($AE797&amp;$C797&amp;$D797,'[1]NBA-Data-1980-2019'!$B$1:$B$16305&amp;'[1]NBA-Data-1980-2019'!$A$1:$A$16305&amp;'[1]NBA-Data-1980-2019'!$D$1:$D$16305,'[1]NBA-Data-1980-2019'!$F$1:$F$16305,"",0)</f>
        <v>13.4</v>
      </c>
      <c r="AJ797" s="68">
        <f>IFERROR(($AH797/SUM(AH791:AH812))*$AI797,"")</f>
        <v>0.84031199617400398</v>
      </c>
    </row>
    <row r="798" spans="1:36" x14ac:dyDescent="0.2">
      <c r="B798" s="1" t="s">
        <v>216</v>
      </c>
      <c r="C798" s="1">
        <v>1992</v>
      </c>
      <c r="D798" s="1" t="s">
        <v>1078</v>
      </c>
      <c r="F798" s="2">
        <v>21</v>
      </c>
      <c r="G798" s="2" t="s">
        <v>1130</v>
      </c>
      <c r="H798" s="2" t="s">
        <v>566</v>
      </c>
      <c r="I798" s="4" t="s">
        <v>1149</v>
      </c>
      <c r="J798" s="16">
        <f>_xlfn.XLOOKUP($I798,DASHBOARD!$I$2:$I$27,DASHBOARD!$J$2:$J$27,"",0)</f>
        <v>83</v>
      </c>
      <c r="K798" s="23">
        <f>J798/DASHBOARD!$C$3</f>
        <v>2.1082042164084331</v>
      </c>
      <c r="L798" s="2">
        <v>230</v>
      </c>
      <c r="M798" s="26">
        <f>L798/DASHBOARD!$C$4</f>
        <v>104.30839002267574</v>
      </c>
      <c r="N798" s="26">
        <f t="shared" si="90"/>
        <v>23.468962284676774</v>
      </c>
      <c r="O798" s="5">
        <v>24501</v>
      </c>
      <c r="P798" s="2" t="s">
        <v>557</v>
      </c>
      <c r="Q798" s="2" t="str">
        <f>_xlfn.XLOOKUP($P798,DASHBOARD!$L$2:$L$150,DASHBOARD!M$2:M$150,"",0)</f>
        <v>United States</v>
      </c>
      <c r="R798" s="2" t="str">
        <f>_xlfn.XLOOKUP($P798,DASHBOARD!$L$2:$L$150,DASHBOARD!N$2:N$150,"",0)</f>
        <v>North America</v>
      </c>
      <c r="S798" s="2" t="str">
        <f>_xlfn.XLOOKUP($P798,DASHBOARD!$L$2:$L$150,DASHBOARD!O$2:O$150,"",0)</f>
        <v>Americas</v>
      </c>
      <c r="T798" s="2">
        <v>2</v>
      </c>
      <c r="V798" s="2" t="s">
        <v>1131</v>
      </c>
      <c r="W798" s="2" t="s">
        <v>1131</v>
      </c>
      <c r="Y798" s="2" t="str">
        <f t="shared" si="91"/>
        <v/>
      </c>
      <c r="Z798" s="6">
        <f>_xlfn.XLOOKUP($G798,$AE$791:$AE$812,$AF$791:$AF$812,0,0)</f>
        <v>1100000</v>
      </c>
      <c r="AA798" s="43">
        <f>Z798/$AB$813</f>
        <v>6.5363360865173206E-2</v>
      </c>
      <c r="AD798" s="1">
        <v>8</v>
      </c>
      <c r="AE798" s="2" t="s">
        <v>1140</v>
      </c>
      <c r="AF798" s="6">
        <v>700000</v>
      </c>
      <c r="AG798" s="6" cm="1">
        <f t="array" ref="AG798">_xlfn.XLOOKUP($AE798&amp;$C798&amp;$D798,'[1]NBA-Data-1980-2019'!$B$1:$B$16305&amp;'[1]NBA-Data-1980-2019'!$A$1:$A$16305&amp;'[1]NBA-Data-1980-2019'!$D$1:$D$16305,'[1]NBA-Data-1980-2019'!$G$1:$G$16305,"",0)</f>
        <v>700000</v>
      </c>
      <c r="AH798" s="68" cm="1">
        <f t="array" ref="AH798">_xlfn.XLOOKUP($AE798&amp;$C798&amp;$D798,'[1]NBA-Data-1980-2019'!$B$1:$B$16305&amp;'[1]NBA-Data-1980-2019'!$A$1:$A$16305&amp;'[1]NBA-Data-1980-2019'!$D$1:$D$16305,'[1]NBA-Data-1980-2019'!$H$1:$H$16305,"",0)</f>
        <v>554.4</v>
      </c>
      <c r="AI798" s="68" cm="1">
        <f t="array" ref="AI798">_xlfn.XLOOKUP($AE798&amp;$C798&amp;$D798,'[1]NBA-Data-1980-2019'!$B$1:$B$16305&amp;'[1]NBA-Data-1980-2019'!$A$1:$A$16305&amp;'[1]NBA-Data-1980-2019'!$D$1:$D$16305,'[1]NBA-Data-1980-2019'!$F$1:$F$16305,"",0)</f>
        <v>10.4</v>
      </c>
      <c r="AJ798" s="68">
        <f>IFERROR(($AH798/SUM(AH791:AH812))*$AI798,"")</f>
        <v>0.2842754519950893</v>
      </c>
    </row>
    <row r="799" spans="1:36" x14ac:dyDescent="0.2">
      <c r="B799" s="1" t="s">
        <v>216</v>
      </c>
      <c r="C799" s="1">
        <v>1992</v>
      </c>
      <c r="D799" s="1" t="s">
        <v>1078</v>
      </c>
      <c r="F799" s="2">
        <v>53</v>
      </c>
      <c r="G799" s="2" t="s">
        <v>1143</v>
      </c>
      <c r="H799" s="2" t="s">
        <v>566</v>
      </c>
      <c r="I799" s="4" t="s">
        <v>600</v>
      </c>
      <c r="J799" s="16">
        <f>_xlfn.XLOOKUP($I799,DASHBOARD!$I$2:$I$27,DASHBOARD!$J$2:$J$27,"",0)</f>
        <v>80</v>
      </c>
      <c r="K799" s="23">
        <f>J799/DASHBOARD!$C$3</f>
        <v>2.0320040640081283</v>
      </c>
      <c r="L799" s="2">
        <v>210</v>
      </c>
      <c r="M799" s="26">
        <f>L799/DASHBOARD!$C$4</f>
        <v>95.238095238095241</v>
      </c>
      <c r="N799" s="26">
        <f t="shared" si="90"/>
        <v>23.065430059523806</v>
      </c>
      <c r="O799" s="5">
        <v>22285</v>
      </c>
      <c r="P799" s="2" t="s">
        <v>557</v>
      </c>
      <c r="Q799" s="2" t="str">
        <f>_xlfn.XLOOKUP($P799,DASHBOARD!$L$2:$L$150,DASHBOARD!M$2:M$150,"",0)</f>
        <v>United States</v>
      </c>
      <c r="R799" s="2" t="str">
        <f>_xlfn.XLOOKUP($P799,DASHBOARD!$L$2:$L$150,DASHBOARD!N$2:N$150,"",0)</f>
        <v>North America</v>
      </c>
      <c r="S799" s="2" t="str">
        <f>_xlfn.XLOOKUP($P799,DASHBOARD!$L$2:$L$150,DASHBOARD!O$2:O$150,"",0)</f>
        <v>Americas</v>
      </c>
      <c r="T799" s="2">
        <v>9</v>
      </c>
      <c r="V799" s="2" t="s">
        <v>719</v>
      </c>
      <c r="W799" s="2" t="s">
        <v>719</v>
      </c>
      <c r="Y799" s="2" t="str">
        <f t="shared" si="91"/>
        <v/>
      </c>
      <c r="Z799" s="6">
        <f>_xlfn.XLOOKUP($G799,$AE$791:$AE$812,$AF$791:$AF$812,0,0)</f>
        <v>1350000</v>
      </c>
      <c r="AA799" s="43">
        <f>Z799/$AB$813</f>
        <v>8.0218670152712584E-2</v>
      </c>
      <c r="AD799" s="1">
        <v>9</v>
      </c>
      <c r="AE799" s="2" t="s">
        <v>1139</v>
      </c>
      <c r="AF799" s="6">
        <v>600000</v>
      </c>
      <c r="AG799" s="6" t="str" cm="1">
        <f t="array" ref="AG799">_xlfn.XLOOKUP($AE799&amp;$C799&amp;$D799,'[1]NBA-Data-1980-2019'!$B$1:$B$16305&amp;'[1]NBA-Data-1980-2019'!$A$1:$A$16305&amp;'[1]NBA-Data-1980-2019'!$D$1:$D$16305,'[1]NBA-Data-1980-2019'!$G$1:$G$16305,"",0)</f>
        <v/>
      </c>
      <c r="AH799" s="68" t="str" cm="1">
        <f t="array" ref="AH799">_xlfn.XLOOKUP($AE799&amp;$C799&amp;$D799,'[1]NBA-Data-1980-2019'!$B$1:$B$16305&amp;'[1]NBA-Data-1980-2019'!$A$1:$A$16305&amp;'[1]NBA-Data-1980-2019'!$D$1:$D$16305,'[1]NBA-Data-1980-2019'!$H$1:$H$16305,"",0)</f>
        <v/>
      </c>
      <c r="AI799" s="68" t="str" cm="1">
        <f t="array" ref="AI799">_xlfn.XLOOKUP($AE799&amp;$C799&amp;$D799,'[1]NBA-Data-1980-2019'!$B$1:$B$16305&amp;'[1]NBA-Data-1980-2019'!$A$1:$A$16305&amp;'[1]NBA-Data-1980-2019'!$D$1:$D$16305,'[1]NBA-Data-1980-2019'!$F$1:$F$16305,"",0)</f>
        <v/>
      </c>
      <c r="AJ799" s="68" t="str">
        <f>IFERROR(($AH799/SUM(AH791:AH812))*$AI799,"")</f>
        <v/>
      </c>
    </row>
    <row r="800" spans="1:36" x14ac:dyDescent="0.2">
      <c r="B800" s="1" t="s">
        <v>216</v>
      </c>
      <c r="C800" s="1">
        <v>1992</v>
      </c>
      <c r="D800" s="1" t="s">
        <v>1078</v>
      </c>
      <c r="F800" s="2">
        <v>25</v>
      </c>
      <c r="G800" s="2" t="s">
        <v>1144</v>
      </c>
      <c r="H800" s="2" t="s">
        <v>552</v>
      </c>
      <c r="I800" s="4" t="s">
        <v>1154</v>
      </c>
      <c r="J800" s="16">
        <f>_xlfn.XLOOKUP($I800,DASHBOARD!$I$2:$I$27,DASHBOARD!$J$2:$J$27,"",0)</f>
        <v>89</v>
      </c>
      <c r="K800" s="23">
        <f>J800/DASHBOARD!$C$3</f>
        <v>2.2606045212090424</v>
      </c>
      <c r="L800" s="2">
        <v>217</v>
      </c>
      <c r="M800" s="26">
        <f>L800/DASHBOARD!$C$4</f>
        <v>98.412698412698404</v>
      </c>
      <c r="N800" s="26">
        <f t="shared" si="90"/>
        <v>19.257590892604146</v>
      </c>
      <c r="O800" s="5">
        <v>21714</v>
      </c>
      <c r="P800" s="2" t="s">
        <v>557</v>
      </c>
      <c r="Q800" s="2" t="str">
        <f>_xlfn.XLOOKUP($P800,DASHBOARD!$L$2:$L$150,DASHBOARD!M$2:M$150,"",0)</f>
        <v>United States</v>
      </c>
      <c r="R800" s="2" t="str">
        <f>_xlfn.XLOOKUP($P800,DASHBOARD!$L$2:$L$150,DASHBOARD!N$2:N$150,"",0)</f>
        <v>North America</v>
      </c>
      <c r="S800" s="2" t="str">
        <f>_xlfn.XLOOKUP($P800,DASHBOARD!$L$2:$L$150,DASHBOARD!O$2:O$150,"",0)</f>
        <v>Americas</v>
      </c>
      <c r="T800" s="2">
        <v>7</v>
      </c>
      <c r="V800" s="2" t="s">
        <v>691</v>
      </c>
      <c r="W800" s="2" t="s">
        <v>691</v>
      </c>
      <c r="Y800" s="2" t="str">
        <f t="shared" si="91"/>
        <v/>
      </c>
      <c r="Z800" s="6">
        <f>_xlfn.XLOOKUP($G800,$AE$791:$AE$812,$AF$791:$AF$812,0,0)</f>
        <v>118000</v>
      </c>
      <c r="AA800" s="43">
        <f>Z800/$AB$813</f>
        <v>7.0117059837185814E-3</v>
      </c>
      <c r="AD800" s="1">
        <v>10</v>
      </c>
      <c r="AE800" s="2" t="s">
        <v>1054</v>
      </c>
      <c r="AF800" s="6">
        <v>500000</v>
      </c>
      <c r="AG800" s="6" cm="1">
        <f t="array" ref="AG800">_xlfn.XLOOKUP($AE800&amp;$C800&amp;$D800,'[1]NBA-Data-1980-2019'!$B$1:$B$16305&amp;'[1]NBA-Data-1980-2019'!$A$1:$A$16305&amp;'[1]NBA-Data-1980-2019'!$D$1:$D$16305,'[1]NBA-Data-1980-2019'!$G$1:$G$16305,"",0)</f>
        <v>500000</v>
      </c>
      <c r="AH800" s="68" cm="1">
        <f t="array" ref="AH800">_xlfn.XLOOKUP($AE800&amp;$C800&amp;$D800,'[1]NBA-Data-1980-2019'!$B$1:$B$16305&amp;'[1]NBA-Data-1980-2019'!$A$1:$A$16305&amp;'[1]NBA-Data-1980-2019'!$D$1:$D$16305,'[1]NBA-Data-1980-2019'!$H$1:$H$16305,"",0)</f>
        <v>1008.6999999999999</v>
      </c>
      <c r="AI800" s="68" cm="1">
        <f t="array" ref="AI800">_xlfn.XLOOKUP($AE800&amp;$C800&amp;$D800,'[1]NBA-Data-1980-2019'!$B$1:$B$16305&amp;'[1]NBA-Data-1980-2019'!$A$1:$A$16305&amp;'[1]NBA-Data-1980-2019'!$D$1:$D$16305,'[1]NBA-Data-1980-2019'!$F$1:$F$16305,"",0)</f>
        <v>14.2</v>
      </c>
      <c r="AJ800" s="68">
        <f>IFERROR(($AH800/SUM(AH791:AH812))*$AI800,"")</f>
        <v>0.70620886191408272</v>
      </c>
    </row>
    <row r="801" spans="1:36" x14ac:dyDescent="0.2">
      <c r="B801" s="1" t="s">
        <v>216</v>
      </c>
      <c r="C801" s="1">
        <v>1992</v>
      </c>
      <c r="D801" s="1" t="s">
        <v>1078</v>
      </c>
      <c r="F801" s="2">
        <v>5</v>
      </c>
      <c r="G801" s="2" t="s">
        <v>1134</v>
      </c>
      <c r="H801" s="2" t="s">
        <v>556</v>
      </c>
      <c r="I801" s="4" t="s">
        <v>597</v>
      </c>
      <c r="J801" s="16">
        <f>_xlfn.XLOOKUP($I801,DASHBOARD!$I$2:$I$27,DASHBOARD!$J$2:$J$27,"",0)</f>
        <v>74</v>
      </c>
      <c r="K801" s="23">
        <f>J801/DASHBOARD!$C$3</f>
        <v>1.8796037592075185</v>
      </c>
      <c r="L801" s="2">
        <v>185</v>
      </c>
      <c r="M801" s="26">
        <f>L801/DASHBOARD!$C$4</f>
        <v>83.900226757369609</v>
      </c>
      <c r="N801" s="26">
        <f t="shared" si="90"/>
        <v>23.748190537476248</v>
      </c>
      <c r="O801" s="5">
        <v>22188</v>
      </c>
      <c r="P801" s="2" t="s">
        <v>557</v>
      </c>
      <c r="Q801" s="2" t="str">
        <f>_xlfn.XLOOKUP($P801,DASHBOARD!$L$2:$L$150,DASHBOARD!M$2:M$150,"",0)</f>
        <v>United States</v>
      </c>
      <c r="R801" s="2" t="str">
        <f>_xlfn.XLOOKUP($P801,DASHBOARD!$L$2:$L$150,DASHBOARD!N$2:N$150,"",0)</f>
        <v>North America</v>
      </c>
      <c r="S801" s="2" t="str">
        <f>_xlfn.XLOOKUP($P801,DASHBOARD!$L$2:$L$150,DASHBOARD!O$2:O$150,"",0)</f>
        <v>Americas</v>
      </c>
      <c r="T801" s="2">
        <v>8</v>
      </c>
      <c r="V801" s="2" t="s">
        <v>631</v>
      </c>
      <c r="W801" s="2" t="s">
        <v>631</v>
      </c>
      <c r="Y801" s="2" t="str">
        <f t="shared" si="91"/>
        <v/>
      </c>
      <c r="Z801" s="6">
        <f>_xlfn.XLOOKUP($G801,$AE$791:$AE$812,$AF$791:$AF$812,0,0)</f>
        <v>1600000</v>
      </c>
      <c r="AA801" s="43">
        <f>Z801/$AB$813</f>
        <v>9.5073979440251949E-2</v>
      </c>
      <c r="AD801" s="1">
        <v>11</v>
      </c>
      <c r="AE801" s="2" t="s">
        <v>1121</v>
      </c>
      <c r="AF801" s="6">
        <v>435000</v>
      </c>
      <c r="AG801" s="6" cm="1">
        <f t="array" ref="AG801">_xlfn.XLOOKUP($AE801&amp;$C801&amp;$D801,'[1]NBA-Data-1980-2019'!$B$1:$B$16305&amp;'[1]NBA-Data-1980-2019'!$A$1:$A$16305&amp;'[1]NBA-Data-1980-2019'!$D$1:$D$16305,'[1]NBA-Data-1980-2019'!$G$1:$G$16305,"",0)</f>
        <v>435000</v>
      </c>
      <c r="AH801" s="68" cm="1">
        <f t="array" ref="AH801">_xlfn.XLOOKUP($AE801&amp;$C801&amp;$D801,'[1]NBA-Data-1980-2019'!$B$1:$B$16305&amp;'[1]NBA-Data-1980-2019'!$A$1:$A$16305&amp;'[1]NBA-Data-1980-2019'!$D$1:$D$16305,'[1]NBA-Data-1980-2019'!$H$1:$H$16305,"",0)</f>
        <v>1877.8</v>
      </c>
      <c r="AI801" s="68" cm="1">
        <f t="array" ref="AI801">_xlfn.XLOOKUP($AE801&amp;$C801&amp;$D801,'[1]NBA-Data-1980-2019'!$B$1:$B$16305&amp;'[1]NBA-Data-1980-2019'!$A$1:$A$16305&amp;'[1]NBA-Data-1980-2019'!$D$1:$D$16305,'[1]NBA-Data-1980-2019'!$F$1:$F$16305,"",0)</f>
        <v>14.1</v>
      </c>
      <c r="AJ801" s="68">
        <f>IFERROR(($AH801/SUM(AH791:AH812))*$AI801,"")</f>
        <v>1.3054229549903118</v>
      </c>
    </row>
    <row r="802" spans="1:36" x14ac:dyDescent="0.2">
      <c r="B802" s="1" t="s">
        <v>216</v>
      </c>
      <c r="C802" s="1">
        <v>1992</v>
      </c>
      <c r="D802" s="1" t="s">
        <v>1078</v>
      </c>
      <c r="F802" s="2">
        <v>32</v>
      </c>
      <c r="G802" s="2" t="s">
        <v>1054</v>
      </c>
      <c r="H802" s="2" t="s">
        <v>552</v>
      </c>
      <c r="I802" s="4" t="s">
        <v>1151</v>
      </c>
      <c r="J802" s="16">
        <f>_xlfn.XLOOKUP($I802,DASHBOARD!$I$2:$I$27,DASHBOARD!$J$2:$J$27,"",0)</f>
        <v>85</v>
      </c>
      <c r="K802" s="23">
        <f>J802/DASHBOARD!$C$3</f>
        <v>2.1590043180086362</v>
      </c>
      <c r="L802" s="2">
        <v>240</v>
      </c>
      <c r="M802" s="26">
        <f>L802/DASHBOARD!$C$4</f>
        <v>108.84353741496598</v>
      </c>
      <c r="N802" s="26">
        <f t="shared" si="90"/>
        <v>23.350469976225778</v>
      </c>
      <c r="O802" s="5">
        <v>23983</v>
      </c>
      <c r="P802" s="2" t="s">
        <v>557</v>
      </c>
      <c r="Q802" s="2" t="str">
        <f>_xlfn.XLOOKUP($P802,DASHBOARD!$L$2:$L$150,DASHBOARD!M$2:M$150,"",0)</f>
        <v>United States</v>
      </c>
      <c r="R802" s="2" t="str">
        <f>_xlfn.XLOOKUP($P802,DASHBOARD!$L$2:$L$150,DASHBOARD!N$2:N$150,"",0)</f>
        <v>North America</v>
      </c>
      <c r="S802" s="2" t="str">
        <f>_xlfn.XLOOKUP($P802,DASHBOARD!$L$2:$L$150,DASHBOARD!O$2:O$150,"",0)</f>
        <v>Americas</v>
      </c>
      <c r="T802" s="2">
        <v>3</v>
      </c>
      <c r="V802" s="2" t="s">
        <v>728</v>
      </c>
      <c r="W802" s="2" t="s">
        <v>728</v>
      </c>
      <c r="Y802" s="2" t="str">
        <f t="shared" si="91"/>
        <v/>
      </c>
      <c r="Z802" s="6">
        <f>_xlfn.XLOOKUP($G802,$AE$791:$AE$812,$AF$791:$AF$812,0,0)</f>
        <v>500000</v>
      </c>
      <c r="AA802" s="43">
        <f>Z802/$AB$813</f>
        <v>2.9710618575078732E-2</v>
      </c>
      <c r="AD802" s="1">
        <v>12</v>
      </c>
      <c r="AE802" s="2" t="s">
        <v>1138</v>
      </c>
      <c r="AF802" s="6">
        <v>350000</v>
      </c>
      <c r="AG802" s="6" cm="1">
        <f t="array" ref="AG802">_xlfn.XLOOKUP($AE802&amp;$C802&amp;$D802,'[1]NBA-Data-1980-2019'!$B$1:$B$16305&amp;'[1]NBA-Data-1980-2019'!$A$1:$A$16305&amp;'[1]NBA-Data-1980-2019'!$D$1:$D$16305,'[1]NBA-Data-1980-2019'!$G$1:$G$16305,"",0)</f>
        <v>350000</v>
      </c>
      <c r="AH802" s="68" cm="1">
        <f t="array" ref="AH802">_xlfn.XLOOKUP($AE802&amp;$C802&amp;$D802,'[1]NBA-Data-1980-2019'!$B$1:$B$16305&amp;'[1]NBA-Data-1980-2019'!$A$1:$A$16305&amp;'[1]NBA-Data-1980-2019'!$D$1:$D$16305,'[1]NBA-Data-1980-2019'!$H$1:$H$16305,"",0)</f>
        <v>693</v>
      </c>
      <c r="AI802" s="68" cm="1">
        <f t="array" ref="AI802">_xlfn.XLOOKUP($AE802&amp;$C802&amp;$D802,'[1]NBA-Data-1980-2019'!$B$1:$B$16305&amp;'[1]NBA-Data-1980-2019'!$A$1:$A$16305&amp;'[1]NBA-Data-1980-2019'!$D$1:$D$16305,'[1]NBA-Data-1980-2019'!$F$1:$F$16305,"",0)</f>
        <v>14.6</v>
      </c>
      <c r="AJ802" s="68">
        <f>IFERROR(($AH802/SUM(AH791:AH812))*$AI802,"")</f>
        <v>0.49884874989522887</v>
      </c>
    </row>
    <row r="803" spans="1:36" x14ac:dyDescent="0.2">
      <c r="B803" s="1" t="s">
        <v>216</v>
      </c>
      <c r="C803" s="1">
        <v>1992</v>
      </c>
      <c r="D803" s="1" t="s">
        <v>1078</v>
      </c>
      <c r="F803" s="2">
        <v>33</v>
      </c>
      <c r="G803" s="2" t="s">
        <v>1070</v>
      </c>
      <c r="H803" s="2" t="s">
        <v>570</v>
      </c>
      <c r="I803" s="4" t="s">
        <v>600</v>
      </c>
      <c r="J803" s="16">
        <f>_xlfn.XLOOKUP($I803,DASHBOARD!$I$2:$I$27,DASHBOARD!$J$2:$J$27,"",0)</f>
        <v>80</v>
      </c>
      <c r="K803" s="23">
        <f>J803/DASHBOARD!$C$3</f>
        <v>2.0320040640081283</v>
      </c>
      <c r="L803" s="2">
        <v>210</v>
      </c>
      <c r="M803" s="26">
        <f>L803/DASHBOARD!$C$4</f>
        <v>95.238095238095241</v>
      </c>
      <c r="N803" s="26">
        <f t="shared" si="90"/>
        <v>23.065430059523806</v>
      </c>
      <c r="O803" s="5">
        <v>24010</v>
      </c>
      <c r="P803" s="2" t="s">
        <v>557</v>
      </c>
      <c r="Q803" s="2" t="str">
        <f>_xlfn.XLOOKUP($P803,DASHBOARD!$L$2:$L$150,DASHBOARD!M$2:M$150,"",0)</f>
        <v>United States</v>
      </c>
      <c r="R803" s="2" t="str">
        <f>_xlfn.XLOOKUP($P803,DASHBOARD!$L$2:$L$150,DASHBOARD!N$2:N$150,"",0)</f>
        <v>North America</v>
      </c>
      <c r="S803" s="2" t="str">
        <f>_xlfn.XLOOKUP($P803,DASHBOARD!$L$2:$L$150,DASHBOARD!O$2:O$150,"",0)</f>
        <v>Americas</v>
      </c>
      <c r="T803" s="2">
        <v>4</v>
      </c>
      <c r="V803" s="2" t="s">
        <v>1071</v>
      </c>
      <c r="W803" s="2" t="s">
        <v>1071</v>
      </c>
      <c r="Y803" s="2" t="str">
        <f t="shared" si="91"/>
        <v/>
      </c>
      <c r="Z803" s="6">
        <f>_xlfn.XLOOKUP($G803,$AE$791:$AE$812,$AF$791:$AF$812,0,0)</f>
        <v>2770000</v>
      </c>
      <c r="AA803" s="43">
        <f>Z803/$AB$813</f>
        <v>0.16459682690593619</v>
      </c>
      <c r="AD803" s="1">
        <v>13</v>
      </c>
      <c r="AE803" s="2" t="s">
        <v>1145</v>
      </c>
      <c r="AF803" s="6">
        <v>180000</v>
      </c>
      <c r="AG803" s="6" t="str" cm="1">
        <f t="array" ref="AG803">_xlfn.XLOOKUP($AE803&amp;$C803&amp;$D803,'[1]NBA-Data-1980-2019'!$B$1:$B$16305&amp;'[1]NBA-Data-1980-2019'!$A$1:$A$16305&amp;'[1]NBA-Data-1980-2019'!$D$1:$D$16305,'[1]NBA-Data-1980-2019'!$G$1:$G$16305,"",0)</f>
        <v/>
      </c>
      <c r="AH803" s="68" t="str" cm="1">
        <f t="array" ref="AH803">_xlfn.XLOOKUP($AE803&amp;$C803&amp;$D803,'[1]NBA-Data-1980-2019'!$B$1:$B$16305&amp;'[1]NBA-Data-1980-2019'!$A$1:$A$16305&amp;'[1]NBA-Data-1980-2019'!$D$1:$D$16305,'[1]NBA-Data-1980-2019'!$H$1:$H$16305,"",0)</f>
        <v/>
      </c>
      <c r="AI803" s="68" t="str" cm="1">
        <f t="array" ref="AI803">_xlfn.XLOOKUP($AE803&amp;$C803&amp;$D803,'[1]NBA-Data-1980-2019'!$B$1:$B$16305&amp;'[1]NBA-Data-1980-2019'!$A$1:$A$16305&amp;'[1]NBA-Data-1980-2019'!$D$1:$D$16305,'[1]NBA-Data-1980-2019'!$F$1:$F$16305,"",0)</f>
        <v/>
      </c>
      <c r="AJ803" s="68" t="str">
        <f>IFERROR(($AH803/SUM(AH791:AH812))*$AI803,"")</f>
        <v/>
      </c>
    </row>
    <row r="804" spans="1:36" x14ac:dyDescent="0.2">
      <c r="B804" s="1" t="s">
        <v>216</v>
      </c>
      <c r="C804" s="1">
        <v>1992</v>
      </c>
      <c r="D804" s="1" t="s">
        <v>1078</v>
      </c>
      <c r="F804" s="2">
        <v>52</v>
      </c>
      <c r="G804" s="2" t="s">
        <v>1145</v>
      </c>
      <c r="H804" s="2" t="s">
        <v>566</v>
      </c>
      <c r="I804" s="4" t="s">
        <v>600</v>
      </c>
      <c r="J804" s="16">
        <f>_xlfn.XLOOKUP($I804,DASHBOARD!$I$2:$I$27,DASHBOARD!$J$2:$J$27,"",0)</f>
        <v>80</v>
      </c>
      <c r="K804" s="23">
        <f>J804/DASHBOARD!$C$3</f>
        <v>2.0320040640081283</v>
      </c>
      <c r="L804" s="2">
        <v>235</v>
      </c>
      <c r="M804" s="26">
        <f>L804/DASHBOARD!$C$4</f>
        <v>106.57596371882086</v>
      </c>
      <c r="N804" s="26">
        <f t="shared" si="90"/>
        <v>25.811314590419496</v>
      </c>
      <c r="O804" s="5">
        <v>24745</v>
      </c>
      <c r="P804" s="2" t="s">
        <v>557</v>
      </c>
      <c r="Q804" s="2" t="str">
        <f>_xlfn.XLOOKUP($P804,DASHBOARD!$L$2:$L$150,DASHBOARD!M$2:M$150,"",0)</f>
        <v>United States</v>
      </c>
      <c r="R804" s="2" t="str">
        <f>_xlfn.XLOOKUP($P804,DASHBOARD!$L$2:$L$150,DASHBOARD!N$2:N$150,"",0)</f>
        <v>North America</v>
      </c>
      <c r="S804" s="2" t="str">
        <f>_xlfn.XLOOKUP($P804,DASHBOARD!$L$2:$L$150,DASHBOARD!O$2:O$150,"",0)</f>
        <v>Americas</v>
      </c>
      <c r="T804" s="2" t="s">
        <v>563</v>
      </c>
      <c r="V804" s="2" t="s">
        <v>594</v>
      </c>
      <c r="W804" s="2" t="s">
        <v>594</v>
      </c>
      <c r="Y804" s="2" t="str">
        <f t="shared" si="91"/>
        <v/>
      </c>
      <c r="Z804" s="6">
        <f>_xlfn.XLOOKUP($G804,$AE$791:$AE$812,$AF$791:$AF$812,0,0)</f>
        <v>180000</v>
      </c>
      <c r="AA804" s="43">
        <f>Z804/$AB$813</f>
        <v>1.0695822687028345E-2</v>
      </c>
      <c r="AD804" s="1">
        <v>14</v>
      </c>
      <c r="AE804" s="2" t="s">
        <v>1146</v>
      </c>
      <c r="AF804" s="6">
        <v>126000</v>
      </c>
      <c r="AG804" s="6" t="str" cm="1">
        <f t="array" ref="AG804">_xlfn.XLOOKUP($AE804&amp;$C804&amp;$D804,'[1]NBA-Data-1980-2019'!$B$1:$B$16305&amp;'[1]NBA-Data-1980-2019'!$A$1:$A$16305&amp;'[1]NBA-Data-1980-2019'!$D$1:$D$16305,'[1]NBA-Data-1980-2019'!$G$1:$G$16305,"",0)</f>
        <v/>
      </c>
      <c r="AH804" s="68" t="str" cm="1">
        <f t="array" ref="AH804">_xlfn.XLOOKUP($AE804&amp;$C804&amp;$D804,'[1]NBA-Data-1980-2019'!$B$1:$B$16305&amp;'[1]NBA-Data-1980-2019'!$A$1:$A$16305&amp;'[1]NBA-Data-1980-2019'!$D$1:$D$16305,'[1]NBA-Data-1980-2019'!$H$1:$H$16305,"",0)</f>
        <v/>
      </c>
      <c r="AI804" s="68" t="str" cm="1">
        <f t="array" ref="AI804">_xlfn.XLOOKUP($AE804&amp;$C804&amp;$D804,'[1]NBA-Data-1980-2019'!$B$1:$B$16305&amp;'[1]NBA-Data-1980-2019'!$A$1:$A$16305&amp;'[1]NBA-Data-1980-2019'!$D$1:$D$16305,'[1]NBA-Data-1980-2019'!$F$1:$F$16305,"",0)</f>
        <v/>
      </c>
      <c r="AJ804" s="68" t="str">
        <f>IFERROR(($AH804/SUM(AH791:AH812))*$AI804,"")</f>
        <v/>
      </c>
    </row>
    <row r="805" spans="1:36" x14ac:dyDescent="0.2">
      <c r="B805" s="1" t="s">
        <v>216</v>
      </c>
      <c r="C805" s="1">
        <v>1992</v>
      </c>
      <c r="D805" s="1" t="s">
        <v>1078</v>
      </c>
      <c r="F805" s="2">
        <v>2</v>
      </c>
      <c r="G805" s="2" t="s">
        <v>1146</v>
      </c>
      <c r="H805" s="2" t="s">
        <v>556</v>
      </c>
      <c r="I805" s="4" t="s">
        <v>597</v>
      </c>
      <c r="J805" s="16">
        <f>_xlfn.XLOOKUP($I805,DASHBOARD!$I$2:$I$27,DASHBOARD!$J$2:$J$27,"",0)</f>
        <v>74</v>
      </c>
      <c r="K805" s="23">
        <f>J805/DASHBOARD!$C$3</f>
        <v>1.8796037592075185</v>
      </c>
      <c r="L805" s="2">
        <v>175</v>
      </c>
      <c r="M805" s="26">
        <f>L805/DASHBOARD!$C$4</f>
        <v>79.365079365079367</v>
      </c>
      <c r="N805" s="26">
        <f t="shared" si="90"/>
        <v>22.464504562477533</v>
      </c>
      <c r="O805" s="5">
        <v>21348</v>
      </c>
      <c r="P805" s="2" t="s">
        <v>557</v>
      </c>
      <c r="Q805" s="2" t="str">
        <f>_xlfn.XLOOKUP($P805,DASHBOARD!$L$2:$L$150,DASHBOARD!M$2:M$150,"",0)</f>
        <v>United States</v>
      </c>
      <c r="R805" s="2" t="str">
        <f>_xlfn.XLOOKUP($P805,DASHBOARD!$L$2:$L$150,DASHBOARD!N$2:N$150,"",0)</f>
        <v>North America</v>
      </c>
      <c r="S805" s="2" t="str">
        <f>_xlfn.XLOOKUP($P805,DASHBOARD!$L$2:$L$150,DASHBOARD!O$2:O$150,"",0)</f>
        <v>Americas</v>
      </c>
      <c r="T805" s="2">
        <v>11</v>
      </c>
      <c r="V805" s="2" t="s">
        <v>635</v>
      </c>
      <c r="W805" s="2" t="s">
        <v>635</v>
      </c>
      <c r="Y805" s="2" t="str">
        <f t="shared" si="91"/>
        <v/>
      </c>
      <c r="Z805" s="6">
        <f>_xlfn.XLOOKUP($G805,$AE$791:$AE$812,$AF$791:$AF$812,0,0)</f>
        <v>126000</v>
      </c>
      <c r="AA805" s="43">
        <f>Z805/$AB$813</f>
        <v>7.4870758809198407E-3</v>
      </c>
      <c r="AD805" s="1">
        <v>15</v>
      </c>
      <c r="AE805" s="2" t="s">
        <v>1144</v>
      </c>
      <c r="AF805" s="6">
        <v>118000</v>
      </c>
      <c r="AG805" s="6" t="str" cm="1">
        <f t="array" ref="AG805">_xlfn.XLOOKUP($AE805&amp;$C805&amp;$D805,'[1]NBA-Data-1980-2019'!$B$1:$B$16305&amp;'[1]NBA-Data-1980-2019'!$A$1:$A$16305&amp;'[1]NBA-Data-1980-2019'!$D$1:$D$16305,'[1]NBA-Data-1980-2019'!$G$1:$G$16305,"",0)</f>
        <v/>
      </c>
      <c r="AH805" s="68" t="str" cm="1">
        <f t="array" ref="AH805">_xlfn.XLOOKUP($AE805&amp;$C805&amp;$D805,'[1]NBA-Data-1980-2019'!$B$1:$B$16305&amp;'[1]NBA-Data-1980-2019'!$A$1:$A$16305&amp;'[1]NBA-Data-1980-2019'!$D$1:$D$16305,'[1]NBA-Data-1980-2019'!$H$1:$H$16305,"",0)</f>
        <v/>
      </c>
      <c r="AI805" s="68" t="str" cm="1">
        <f t="array" ref="AI805">_xlfn.XLOOKUP($AE805&amp;$C805&amp;$D805,'[1]NBA-Data-1980-2019'!$B$1:$B$16305&amp;'[1]NBA-Data-1980-2019'!$A$1:$A$16305&amp;'[1]NBA-Data-1980-2019'!$D$1:$D$16305,'[1]NBA-Data-1980-2019'!$F$1:$F$16305,"",0)</f>
        <v/>
      </c>
      <c r="AJ805" s="68" t="str">
        <f>IFERROR(($AH805/SUM(AH791:AH812))*$AI805,"")</f>
        <v/>
      </c>
    </row>
    <row r="806" spans="1:36" x14ac:dyDescent="0.2">
      <c r="B806" s="1" t="s">
        <v>216</v>
      </c>
      <c r="C806" s="1">
        <v>1992</v>
      </c>
      <c r="D806" s="1" t="s">
        <v>1078</v>
      </c>
      <c r="F806" s="2">
        <v>42</v>
      </c>
      <c r="G806" s="2" t="s">
        <v>1138</v>
      </c>
      <c r="H806" s="2" t="s">
        <v>566</v>
      </c>
      <c r="I806" s="4" t="s">
        <v>595</v>
      </c>
      <c r="J806" s="16">
        <f>_xlfn.XLOOKUP($I806,DASHBOARD!$I$2:$I$27,DASHBOARD!$J$2:$J$27,"",0)</f>
        <v>82</v>
      </c>
      <c r="K806" s="23">
        <f>J806/DASHBOARD!$C$3</f>
        <v>2.0828041656083314</v>
      </c>
      <c r="L806" s="2">
        <v>230</v>
      </c>
      <c r="M806" s="26">
        <f>L806/DASHBOARD!$C$4</f>
        <v>104.30839002267574</v>
      </c>
      <c r="N806" s="26">
        <f t="shared" si="90"/>
        <v>24.044866326463161</v>
      </c>
      <c r="O806" s="5">
        <v>24918</v>
      </c>
      <c r="P806" s="2" t="s">
        <v>557</v>
      </c>
      <c r="Q806" s="2" t="str">
        <f>_xlfn.XLOOKUP($P806,DASHBOARD!$L$2:$L$150,DASHBOARD!M$2:M$150,"",0)</f>
        <v>United States</v>
      </c>
      <c r="R806" s="2" t="str">
        <f>_xlfn.XLOOKUP($P806,DASHBOARD!$L$2:$L$150,DASHBOARD!N$2:N$150,"",0)</f>
        <v>North America</v>
      </c>
      <c r="S806" s="2" t="str">
        <f>_xlfn.XLOOKUP($P806,DASHBOARD!$L$2:$L$150,DASHBOARD!O$2:O$150,"",0)</f>
        <v>Americas</v>
      </c>
      <c r="T806" s="2">
        <v>1</v>
      </c>
      <c r="V806" s="2" t="s">
        <v>636</v>
      </c>
      <c r="W806" s="2" t="s">
        <v>636</v>
      </c>
      <c r="Y806" s="2" t="str">
        <f t="shared" si="91"/>
        <v/>
      </c>
      <c r="Z806" s="6">
        <f>_xlfn.XLOOKUP($G806,$AE$791:$AE$812,$AF$791:$AF$812,0,0)</f>
        <v>350000</v>
      </c>
      <c r="AA806" s="43">
        <f>Z806/$AB$813</f>
        <v>2.0797433002555113E-2</v>
      </c>
      <c r="AD806" s="1">
        <v>16</v>
      </c>
      <c r="AE806" s="2" t="s">
        <v>1142</v>
      </c>
      <c r="AF806" s="6"/>
      <c r="AG806" s="6" cm="1">
        <f t="array" ref="AG806">_xlfn.XLOOKUP($AE806&amp;$C806&amp;$D806,'[1]NBA-Data-1980-2019'!$B$1:$B$16305&amp;'[1]NBA-Data-1980-2019'!$A$1:$A$16305&amp;'[1]NBA-Data-1980-2019'!$D$1:$D$16305,'[1]NBA-Data-1980-2019'!$G$1:$G$16305,"",0)</f>
        <v>950000</v>
      </c>
      <c r="AH806" s="68" cm="1">
        <f t="array" ref="AH806">_xlfn.XLOOKUP($AE806&amp;$C806&amp;$D806,'[1]NBA-Data-1980-2019'!$B$1:$B$16305&amp;'[1]NBA-Data-1980-2019'!$A$1:$A$16305&amp;'[1]NBA-Data-1980-2019'!$D$1:$D$16305,'[1]NBA-Data-1980-2019'!$H$1:$H$16305,"",0)</f>
        <v>1313.5</v>
      </c>
      <c r="AI806" s="68" cm="1">
        <f t="array" ref="AI806">_xlfn.XLOOKUP($AE806&amp;$C806&amp;$D806,'[1]NBA-Data-1980-2019'!$B$1:$B$16305&amp;'[1]NBA-Data-1980-2019'!$A$1:$A$16305&amp;'[1]NBA-Data-1980-2019'!$D$1:$D$16305,'[1]NBA-Data-1980-2019'!$F$1:$F$16305,"",0)</f>
        <v>17.100000000000001</v>
      </c>
      <c r="AJ806" s="68">
        <f>IFERROR(($AH806/SUM(AH791:AH812))*$AI806,"")</f>
        <v>1.1074113882547838</v>
      </c>
    </row>
    <row r="807" spans="1:36" x14ac:dyDescent="0.2">
      <c r="B807" s="1" t="s">
        <v>216</v>
      </c>
      <c r="C807" s="1">
        <v>1992</v>
      </c>
      <c r="D807" s="1" t="s">
        <v>1078</v>
      </c>
      <c r="I807" s="4"/>
      <c r="O807" s="5"/>
      <c r="Y807" s="2" t="str">
        <f t="shared" si="91"/>
        <v/>
      </c>
      <c r="Z807" s="6">
        <f>_xlfn.XLOOKUP($G807,$AE$791:$AE$812,$AF$791:$AF$812,0,0)</f>
        <v>0</v>
      </c>
      <c r="AA807" s="43">
        <f>Z807/$AB$813</f>
        <v>0</v>
      </c>
      <c r="AF807" s="6"/>
      <c r="AG807" s="6" t="str" cm="1">
        <f t="array" ref="AG807">_xlfn.XLOOKUP($AE807&amp;$C807&amp;$D807,'[1]NBA-Data-1980-2019'!$B$1:$B$16305&amp;'[1]NBA-Data-1980-2019'!$A$1:$A$16305&amp;'[1]NBA-Data-1980-2019'!$D$1:$D$16305,'[1]NBA-Data-1980-2019'!$G$1:$G$16305,"",0)</f>
        <v/>
      </c>
      <c r="AH807" s="68" t="str" cm="1">
        <f t="array" ref="AH807">_xlfn.XLOOKUP($AE807&amp;$C807&amp;$D807,'[1]NBA-Data-1980-2019'!$B$1:$B$16305&amp;'[1]NBA-Data-1980-2019'!$A$1:$A$16305&amp;'[1]NBA-Data-1980-2019'!$D$1:$D$16305,'[1]NBA-Data-1980-2019'!$H$1:$H$16305,"",0)</f>
        <v/>
      </c>
      <c r="AI807" s="68" t="str" cm="1">
        <f t="array" ref="AI807">_xlfn.XLOOKUP($AE807&amp;$C807&amp;$D807,'[1]NBA-Data-1980-2019'!$B$1:$B$16305&amp;'[1]NBA-Data-1980-2019'!$A$1:$A$16305&amp;'[1]NBA-Data-1980-2019'!$D$1:$D$16305,'[1]NBA-Data-1980-2019'!$F$1:$F$16305,"",0)</f>
        <v/>
      </c>
      <c r="AJ807" s="68" t="str">
        <f>IFERROR(($AH807/SUM(AH791:AH812))*$AI807,"")</f>
        <v/>
      </c>
    </row>
    <row r="808" spans="1:36" x14ac:dyDescent="0.2">
      <c r="B808" s="1" t="s">
        <v>216</v>
      </c>
      <c r="C808" s="1">
        <v>1992</v>
      </c>
      <c r="D808" s="1" t="s">
        <v>1078</v>
      </c>
      <c r="I808" s="4"/>
      <c r="O808" s="5"/>
      <c r="Y808" s="2" t="str">
        <f t="shared" si="91"/>
        <v/>
      </c>
      <c r="Z808" s="6">
        <f>_xlfn.XLOOKUP($G808,$AE$791:$AE$812,$AF$791:$AF$812,0,0)</f>
        <v>0</v>
      </c>
      <c r="AA808" s="43">
        <f>Z808/$AB$813</f>
        <v>0</v>
      </c>
      <c r="AD808" s="1">
        <v>18</v>
      </c>
      <c r="AF808" s="6"/>
      <c r="AG808" s="6" t="str" cm="1">
        <f t="array" ref="AG808">_xlfn.XLOOKUP($AE808&amp;$C808&amp;$D808,'[1]NBA-Data-1980-2019'!$B$1:$B$16305&amp;'[1]NBA-Data-1980-2019'!$A$1:$A$16305&amp;'[1]NBA-Data-1980-2019'!$D$1:$D$16305,'[1]NBA-Data-1980-2019'!$G$1:$G$16305,"",0)</f>
        <v/>
      </c>
      <c r="AH808" s="68" t="str" cm="1">
        <f t="array" ref="AH808">_xlfn.XLOOKUP($AE808&amp;$C808&amp;$D808,'[1]NBA-Data-1980-2019'!$B$1:$B$16305&amp;'[1]NBA-Data-1980-2019'!$A$1:$A$16305&amp;'[1]NBA-Data-1980-2019'!$D$1:$D$16305,'[1]NBA-Data-1980-2019'!$H$1:$H$16305,"",0)</f>
        <v/>
      </c>
      <c r="AI808" s="68" t="str" cm="1">
        <f t="array" ref="AI808">_xlfn.XLOOKUP($AE808&amp;$C808&amp;$D808,'[1]NBA-Data-1980-2019'!$B$1:$B$16305&amp;'[1]NBA-Data-1980-2019'!$A$1:$A$16305&amp;'[1]NBA-Data-1980-2019'!$D$1:$D$16305,'[1]NBA-Data-1980-2019'!$F$1:$F$16305,"",0)</f>
        <v/>
      </c>
      <c r="AJ808" s="68" t="str">
        <f>IFERROR(($AH808/SUM(AH791:AH812))*$AI808,"")</f>
        <v/>
      </c>
    </row>
    <row r="809" spans="1:36" x14ac:dyDescent="0.2">
      <c r="B809" s="1" t="s">
        <v>216</v>
      </c>
      <c r="C809" s="1">
        <v>1992</v>
      </c>
      <c r="D809" s="1" t="s">
        <v>1078</v>
      </c>
      <c r="I809" s="4"/>
      <c r="O809" s="5"/>
      <c r="Y809" s="2" t="str">
        <f t="shared" si="91"/>
        <v/>
      </c>
      <c r="Z809" s="6">
        <f>_xlfn.XLOOKUP($G809,$AE$791:$AE$812,$AF$791:$AF$812,0,0)</f>
        <v>0</v>
      </c>
      <c r="AA809" s="43">
        <f>Z809/$AB$813</f>
        <v>0</v>
      </c>
      <c r="AD809" s="1">
        <v>19</v>
      </c>
      <c r="AF809" s="6"/>
      <c r="AG809" s="6" t="str" cm="1">
        <f t="array" ref="AG809">_xlfn.XLOOKUP($AE809&amp;$C809&amp;$D809,'[1]NBA-Data-1980-2019'!$B$1:$B$16305&amp;'[1]NBA-Data-1980-2019'!$A$1:$A$16305&amp;'[1]NBA-Data-1980-2019'!$D$1:$D$16305,'[1]NBA-Data-1980-2019'!$G$1:$G$16305,"",0)</f>
        <v/>
      </c>
      <c r="AH809" s="68" t="str" cm="1">
        <f t="array" ref="AH809">_xlfn.XLOOKUP($AE809&amp;$C809&amp;$D809,'[1]NBA-Data-1980-2019'!$B$1:$B$16305&amp;'[1]NBA-Data-1980-2019'!$A$1:$A$16305&amp;'[1]NBA-Data-1980-2019'!$D$1:$D$16305,'[1]NBA-Data-1980-2019'!$H$1:$H$16305,"",0)</f>
        <v/>
      </c>
      <c r="AI809" s="68" t="str" cm="1">
        <f t="array" ref="AI809">_xlfn.XLOOKUP($AE809&amp;$C809&amp;$D809,'[1]NBA-Data-1980-2019'!$B$1:$B$16305&amp;'[1]NBA-Data-1980-2019'!$A$1:$A$16305&amp;'[1]NBA-Data-1980-2019'!$D$1:$D$16305,'[1]NBA-Data-1980-2019'!$F$1:$F$16305,"",0)</f>
        <v/>
      </c>
      <c r="AJ809" s="68" t="str">
        <f>IFERROR(($AH809/SUM(AH791:AH812))*$AI809,"")</f>
        <v/>
      </c>
    </row>
    <row r="810" spans="1:36" x14ac:dyDescent="0.2">
      <c r="B810" s="1" t="s">
        <v>216</v>
      </c>
      <c r="C810" s="1">
        <v>1992</v>
      </c>
      <c r="D810" s="1" t="s">
        <v>1078</v>
      </c>
      <c r="I810" s="4"/>
      <c r="O810" s="5"/>
      <c r="Y810" s="2" t="str">
        <f t="shared" si="91"/>
        <v/>
      </c>
      <c r="Z810" s="6">
        <f>_xlfn.XLOOKUP($G810,$AE$791:$AE$812,$AF$791:$AF$812,0,0)</f>
        <v>0</v>
      </c>
      <c r="AA810" s="43">
        <f>Z810/$AB$813</f>
        <v>0</v>
      </c>
      <c r="AD810" s="1">
        <v>20</v>
      </c>
      <c r="AF810" s="6"/>
      <c r="AG810" s="6" t="str" cm="1">
        <f t="array" ref="AG810">_xlfn.XLOOKUP($AE810&amp;$C810&amp;$D810,'[1]NBA-Data-1980-2019'!$B$1:$B$16305&amp;'[1]NBA-Data-1980-2019'!$A$1:$A$16305&amp;'[1]NBA-Data-1980-2019'!$D$1:$D$16305,'[1]NBA-Data-1980-2019'!$G$1:$G$16305,"",0)</f>
        <v/>
      </c>
      <c r="AH810" s="68" t="str" cm="1">
        <f t="array" ref="AH810">_xlfn.XLOOKUP($AE810&amp;$C810&amp;$D810,'[1]NBA-Data-1980-2019'!$B$1:$B$16305&amp;'[1]NBA-Data-1980-2019'!$A$1:$A$16305&amp;'[1]NBA-Data-1980-2019'!$D$1:$D$16305,'[1]NBA-Data-1980-2019'!$H$1:$H$16305,"",0)</f>
        <v/>
      </c>
      <c r="AI810" s="68" t="str" cm="1">
        <f t="array" ref="AI810">_xlfn.XLOOKUP($AE810&amp;$C810&amp;$D810,'[1]NBA-Data-1980-2019'!$B$1:$B$16305&amp;'[1]NBA-Data-1980-2019'!$A$1:$A$16305&amp;'[1]NBA-Data-1980-2019'!$D$1:$D$16305,'[1]NBA-Data-1980-2019'!$F$1:$F$16305,"",0)</f>
        <v/>
      </c>
      <c r="AJ810" s="68" t="str">
        <f>IFERROR(($AH810/SUM(AH791:AH812))*$AI810,"")</f>
        <v/>
      </c>
    </row>
    <row r="811" spans="1:36" x14ac:dyDescent="0.2">
      <c r="B811" s="1" t="s">
        <v>216</v>
      </c>
      <c r="C811" s="1">
        <v>1992</v>
      </c>
      <c r="D811" s="1" t="s">
        <v>1078</v>
      </c>
      <c r="I811" s="4"/>
      <c r="O811" s="5"/>
      <c r="Y811" s="2" t="str">
        <f t="shared" si="91"/>
        <v/>
      </c>
      <c r="Z811" s="6">
        <f>_xlfn.XLOOKUP($G811,$AE$791:$AE$812,$AF$791:$AF$812,0,0)</f>
        <v>0</v>
      </c>
      <c r="AA811" s="43">
        <f>Z811/$AB$813</f>
        <v>0</v>
      </c>
      <c r="AD811" s="1">
        <v>21</v>
      </c>
      <c r="AG811" s="6" t="str" cm="1">
        <f t="array" ref="AG811">_xlfn.XLOOKUP($AE811&amp;$C811&amp;$D811,'[1]NBA-Data-1980-2019'!$B$1:$B$16305&amp;'[1]NBA-Data-1980-2019'!$A$1:$A$16305&amp;'[1]NBA-Data-1980-2019'!$D$1:$D$16305,'[1]NBA-Data-1980-2019'!$G$1:$G$16305,"",0)</f>
        <v/>
      </c>
      <c r="AH811" s="68" t="str" cm="1">
        <f t="array" ref="AH811">_xlfn.XLOOKUP($AE811&amp;$C811&amp;$D811,'[1]NBA-Data-1980-2019'!$B$1:$B$16305&amp;'[1]NBA-Data-1980-2019'!$A$1:$A$16305&amp;'[1]NBA-Data-1980-2019'!$D$1:$D$16305,'[1]NBA-Data-1980-2019'!$H$1:$H$16305,"",0)</f>
        <v/>
      </c>
      <c r="AI811" s="68" t="str" cm="1">
        <f t="array" ref="AI811">_xlfn.XLOOKUP($AE811&amp;$C811&amp;$D811,'[1]NBA-Data-1980-2019'!$B$1:$B$16305&amp;'[1]NBA-Data-1980-2019'!$A$1:$A$16305&amp;'[1]NBA-Data-1980-2019'!$D$1:$D$16305,'[1]NBA-Data-1980-2019'!$F$1:$F$16305,"",0)</f>
        <v/>
      </c>
      <c r="AJ811" s="68" t="str">
        <f>IFERROR(($AH811/SUM(AH791:AH812))*$AI811,"")</f>
        <v/>
      </c>
    </row>
    <row r="812" spans="1:36" x14ac:dyDescent="0.2">
      <c r="B812" s="1" t="s">
        <v>216</v>
      </c>
      <c r="C812" s="1">
        <v>1992</v>
      </c>
      <c r="D812" s="1" t="s">
        <v>1078</v>
      </c>
      <c r="I812" s="4"/>
      <c r="O812" s="5"/>
      <c r="Y812" s="2" t="str">
        <f t="shared" si="91"/>
        <v/>
      </c>
      <c r="Z812" s="6">
        <f>_xlfn.XLOOKUP($G812,$AE$791:$AE$812,$AF$791:$AF$812,0,0)</f>
        <v>0</v>
      </c>
      <c r="AA812" s="43">
        <f>Z812/$AB$813</f>
        <v>0</v>
      </c>
      <c r="AD812" s="1">
        <v>22</v>
      </c>
      <c r="AG812" s="6" t="str" cm="1">
        <f t="array" ref="AG812">_xlfn.XLOOKUP($AE812&amp;$C812&amp;$D812,'[1]NBA-Data-1980-2019'!$B$1:$B$16305&amp;'[1]NBA-Data-1980-2019'!$A$1:$A$16305&amp;'[1]NBA-Data-1980-2019'!$D$1:$D$16305,'[1]NBA-Data-1980-2019'!$G$1:$G$16305,"",0)</f>
        <v/>
      </c>
      <c r="AH812" s="68" t="str" cm="1">
        <f t="array" ref="AH812">_xlfn.XLOOKUP($AE812&amp;$C812&amp;$D812,'[1]NBA-Data-1980-2019'!$B$1:$B$16305&amp;'[1]NBA-Data-1980-2019'!$A$1:$A$16305&amp;'[1]NBA-Data-1980-2019'!$D$1:$D$16305,'[1]NBA-Data-1980-2019'!$H$1:$H$16305,"",0)</f>
        <v/>
      </c>
      <c r="AI812" s="68" t="str" cm="1">
        <f t="array" ref="AI812">_xlfn.XLOOKUP($AE812&amp;$C812&amp;$D812,'[1]NBA-Data-1980-2019'!$B$1:$B$16305&amp;'[1]NBA-Data-1980-2019'!$A$1:$A$16305&amp;'[1]NBA-Data-1980-2019'!$D$1:$D$16305,'[1]NBA-Data-1980-2019'!$F$1:$F$16305,"",0)</f>
        <v/>
      </c>
      <c r="AJ812" s="68" t="str">
        <f>IFERROR(($AH812/SUM(AH791:AH812))*$AI812,"")</f>
        <v/>
      </c>
    </row>
    <row r="813" spans="1:36" x14ac:dyDescent="0.2">
      <c r="B813" s="1" t="s">
        <v>216</v>
      </c>
      <c r="C813" s="1">
        <v>1992</v>
      </c>
      <c r="D813" s="1" t="s">
        <v>1078</v>
      </c>
      <c r="E813" s="1"/>
      <c r="F813" s="1"/>
      <c r="G813" s="1">
        <f>$G789</f>
        <v>0</v>
      </c>
      <c r="H813" s="1"/>
      <c r="I813" s="1"/>
      <c r="J813" s="36"/>
      <c r="K813" s="36"/>
      <c r="L813" s="1"/>
      <c r="M813" s="1"/>
      <c r="N813" s="1"/>
      <c r="O813" s="1"/>
      <c r="P813" s="1"/>
      <c r="Q813" s="1"/>
      <c r="R813" s="1"/>
      <c r="S813" s="1"/>
      <c r="T813" s="1"/>
      <c r="U813" s="1"/>
      <c r="V813" s="1"/>
      <c r="W813" s="1"/>
      <c r="X813" s="1"/>
      <c r="Y813" s="1"/>
      <c r="AA813" s="41">
        <f>SUM(AA791:AA812)</f>
        <v>1</v>
      </c>
      <c r="AB813" s="37">
        <f>SUM(Z791:Z812)</f>
        <v>16829000</v>
      </c>
      <c r="AC813" s="1"/>
      <c r="AE813" s="37">
        <f>AG813-AF813</f>
        <v>-74000</v>
      </c>
      <c r="AF813" s="37">
        <f>SUM(AF791:AF812)</f>
        <v>16829000</v>
      </c>
      <c r="AG813" s="37">
        <f>SUM(AG791:AG812)</f>
        <v>16755000</v>
      </c>
      <c r="AH813" s="69">
        <f>SUM(AH791:AH812)</f>
        <v>20282.3</v>
      </c>
      <c r="AI813" s="69">
        <f>SUM(AI791:AI812)</f>
        <v>188.49999999999997</v>
      </c>
      <c r="AJ813" s="69">
        <f>SUM(AJ791:AJ812)</f>
        <v>17.734706616113556</v>
      </c>
    </row>
    <row r="815" spans="1:36" ht="17" thickBot="1" x14ac:dyDescent="0.25"/>
    <row r="816" spans="1:36" ht="17" thickBot="1" x14ac:dyDescent="0.25">
      <c r="A816" s="3">
        <v>32</v>
      </c>
      <c r="B816" s="1" t="str">
        <f>B$1</f>
        <v>YEAR</v>
      </c>
      <c r="C816" s="1" t="str">
        <f>C$1</f>
        <v>YEAR</v>
      </c>
      <c r="D816" s="1" t="str">
        <f>D$1</f>
        <v>TEAM</v>
      </c>
      <c r="F816" s="1" t="str">
        <f t="shared" ref="F816:Z816" si="92">F$1</f>
        <v>NUMBER</v>
      </c>
      <c r="G816" s="1" t="str">
        <f t="shared" si="92"/>
        <v>PLAYER</v>
      </c>
      <c r="H816" s="1" t="str">
        <f t="shared" si="92"/>
        <v>POS</v>
      </c>
      <c r="I816" s="1" t="str">
        <f t="shared" si="92"/>
        <v>HEIGHT</v>
      </c>
      <c r="J816" s="1" t="str">
        <f t="shared" si="92"/>
        <v>HEIGHT (IN)</v>
      </c>
      <c r="K816" s="1" t="str">
        <f t="shared" si="92"/>
        <v>HEIGHT (M)</v>
      </c>
      <c r="L816" s="1" t="str">
        <f t="shared" si="92"/>
        <v>WEIGHT (LBS)</v>
      </c>
      <c r="M816" s="1" t="str">
        <f t="shared" si="92"/>
        <v>WEIGHT (KG)</v>
      </c>
      <c r="N816" s="1" t="str">
        <f t="shared" si="92"/>
        <v>BMI</v>
      </c>
      <c r="O816" s="1" t="str">
        <f t="shared" si="92"/>
        <v>BIRTH DATE</v>
      </c>
      <c r="P816" s="1" t="str">
        <f t="shared" si="92"/>
        <v>NATION</v>
      </c>
      <c r="Q816" s="1" t="str">
        <f t="shared" si="92"/>
        <v>COUNTRY</v>
      </c>
      <c r="R816" s="1" t="str">
        <f t="shared" si="92"/>
        <v>CONTINENT</v>
      </c>
      <c r="S816" s="1" t="str">
        <f t="shared" si="92"/>
        <v>GLOBAL REGION</v>
      </c>
      <c r="T816" s="1" t="str">
        <f t="shared" si="92"/>
        <v>EXPERIENCE</v>
      </c>
      <c r="U816" s="1"/>
      <c r="V816" s="1" t="str">
        <f t="shared" si="92"/>
        <v>COLLEGE</v>
      </c>
      <c r="W816" s="1" t="str">
        <f t="shared" si="92"/>
        <v>COLLEGE1</v>
      </c>
      <c r="X816" s="1" t="str">
        <f t="shared" si="92"/>
        <v>COLLEGE2</v>
      </c>
      <c r="Y816" s="1" t="str">
        <f t="shared" si="92"/>
        <v>TRANSFER</v>
      </c>
      <c r="Z816" s="1" t="str">
        <f t="shared" si="92"/>
        <v>SALARY</v>
      </c>
      <c r="AA816" s="1" t="s">
        <v>1264</v>
      </c>
      <c r="AD816" s="1" t="str">
        <f>AD$1</f>
        <v>Rk</v>
      </c>
      <c r="AE816" s="1" t="str">
        <f>AE$1</f>
        <v>PLAYER</v>
      </c>
      <c r="AF816" s="1" t="str">
        <f>AF$1</f>
        <v>SALARY - BR</v>
      </c>
      <c r="AG816" s="1" t="str">
        <f>AG$1</f>
        <v>SALARY - KAGGLE</v>
      </c>
      <c r="AH816" s="67" t="str">
        <f>AH$1</f>
        <v>TTL MP</v>
      </c>
      <c r="AI816" s="67" t="str">
        <f>AI$1</f>
        <v>PER</v>
      </c>
      <c r="AJ816" s="67" t="str">
        <f>AJ$1</f>
        <v>WTD-MP-PER</v>
      </c>
    </row>
    <row r="817" spans="1:36" ht="17" thickBot="1" x14ac:dyDescent="0.25">
      <c r="A817" s="3" t="s">
        <v>1078</v>
      </c>
      <c r="B817" s="1" t="s">
        <v>222</v>
      </c>
      <c r="C817" s="1">
        <v>1991</v>
      </c>
      <c r="D817" s="1" t="s">
        <v>1078</v>
      </c>
      <c r="F817" s="2">
        <v>10</v>
      </c>
      <c r="G817" s="2" t="s">
        <v>1121</v>
      </c>
      <c r="H817" s="2" t="s">
        <v>556</v>
      </c>
      <c r="I817" s="4" t="s">
        <v>597</v>
      </c>
      <c r="J817" s="16">
        <f>_xlfn.XLOOKUP($I817,DASHBOARD!$I$2:$I$27,DASHBOARD!$J$2:$J$27,"",0)</f>
        <v>74</v>
      </c>
      <c r="K817" s="23">
        <f>J817/DASHBOARD!$C$3</f>
        <v>1.8796037592075185</v>
      </c>
      <c r="L817" s="2">
        <v>175</v>
      </c>
      <c r="M817" s="26">
        <f>L817/DASHBOARD!$C$4</f>
        <v>79.365079365079367</v>
      </c>
      <c r="N817" s="26">
        <f t="shared" ref="N817:N828" si="93">M817/(K817^2)</f>
        <v>22.464504562477533</v>
      </c>
      <c r="O817" s="5">
        <v>24724</v>
      </c>
      <c r="P817" s="2" t="s">
        <v>557</v>
      </c>
      <c r="Q817" s="2" t="str">
        <f>_xlfn.XLOOKUP($P817,DASHBOARD!$L$2:$L$150,DASHBOARD!M$2:M$150,"",0)</f>
        <v>United States</v>
      </c>
      <c r="R817" s="2" t="str">
        <f>_xlfn.XLOOKUP($P817,DASHBOARD!$L$2:$L$150,DASHBOARD!N$2:N$150,"",0)</f>
        <v>North America</v>
      </c>
      <c r="S817" s="2" t="str">
        <f>_xlfn.XLOOKUP($P817,DASHBOARD!$L$2:$L$150,DASHBOARD!O$2:O$150,"",0)</f>
        <v>Americas</v>
      </c>
      <c r="T817" s="2">
        <v>1</v>
      </c>
      <c r="V817" s="2" t="s">
        <v>1122</v>
      </c>
      <c r="W817" s="2" t="s">
        <v>1122</v>
      </c>
      <c r="Y817" s="2" t="str">
        <f t="shared" ref="Y817:Y838" si="94">IF(X817="","","X")</f>
        <v/>
      </c>
      <c r="Z817" s="6">
        <f>_xlfn.XLOOKUP($G817,$AE$817:$AE$838,$AF$817:$AF$838,0,0)</f>
        <v>425000</v>
      </c>
      <c r="AA817" s="43">
        <f>Z817/$AB$839</f>
        <v>4.233067729083665E-2</v>
      </c>
      <c r="AD817" s="1">
        <v>1</v>
      </c>
      <c r="AE817" s="2" t="s">
        <v>1063</v>
      </c>
      <c r="AF817" s="6">
        <v>2500000</v>
      </c>
      <c r="AG817" s="6" cm="1">
        <f t="array" ref="AG817">_xlfn.XLOOKUP($AE817&amp;$C817&amp;$D817,'[1]NBA-Data-1980-2019'!$B$1:$B$16305&amp;'[1]NBA-Data-1980-2019'!$A$1:$A$16305&amp;'[1]NBA-Data-1980-2019'!$D$1:$D$16305,'[1]NBA-Data-1980-2019'!$G$1:$G$16305,"",0)</f>
        <v>2500000</v>
      </c>
      <c r="AH817" s="68" cm="1">
        <f t="array" ref="AH817">_xlfn.XLOOKUP($AE817&amp;$C817&amp;$D817,'[1]NBA-Data-1980-2019'!$B$1:$B$16305&amp;'[1]NBA-Data-1980-2019'!$A$1:$A$16305&amp;'[1]NBA-Data-1980-2019'!$D$1:$D$16305,'[1]NBA-Data-1980-2019'!$H$1:$H$16305,"",0)</f>
        <v>3034</v>
      </c>
      <c r="AI817" s="68" cm="1">
        <f t="array" ref="AI817">_xlfn.XLOOKUP($AE817&amp;$C817&amp;$D817,'[1]NBA-Data-1980-2019'!$B$1:$B$16305&amp;'[1]NBA-Data-1980-2019'!$A$1:$A$16305&amp;'[1]NBA-Data-1980-2019'!$D$1:$D$16305,'[1]NBA-Data-1980-2019'!$F$1:$F$16305,"",0)</f>
        <v>31.6</v>
      </c>
      <c r="AJ817" s="68">
        <f>IFERROR(($AH817/SUM(AH817:AH838))*$AI817,"")</f>
        <v>4.8530730838150591</v>
      </c>
    </row>
    <row r="818" spans="1:36" x14ac:dyDescent="0.2">
      <c r="B818" s="1" t="s">
        <v>222</v>
      </c>
      <c r="C818" s="1">
        <v>1991</v>
      </c>
      <c r="D818" s="1" t="s">
        <v>1078</v>
      </c>
      <c r="F818" s="2">
        <v>24</v>
      </c>
      <c r="G818" s="2" t="s">
        <v>1124</v>
      </c>
      <c r="H818" s="2" t="s">
        <v>552</v>
      </c>
      <c r="I818" s="4" t="s">
        <v>1151</v>
      </c>
      <c r="J818" s="16">
        <f>_xlfn.XLOOKUP($I818,DASHBOARD!$I$2:$I$27,DASHBOARD!$J$2:$J$27,"",0)</f>
        <v>85</v>
      </c>
      <c r="K818" s="23">
        <f>J818/DASHBOARD!$C$3</f>
        <v>2.1590043180086362</v>
      </c>
      <c r="L818" s="2">
        <v>245</v>
      </c>
      <c r="M818" s="26">
        <f>L818/DASHBOARD!$C$4</f>
        <v>111.11111111111111</v>
      </c>
      <c r="N818" s="26">
        <f t="shared" si="93"/>
        <v>23.836938100730482</v>
      </c>
      <c r="O818" s="5">
        <v>21031</v>
      </c>
      <c r="P818" s="2" t="s">
        <v>557</v>
      </c>
      <c r="Q818" s="2" t="str">
        <f>_xlfn.XLOOKUP($P818,DASHBOARD!$L$2:$L$150,DASHBOARD!M$2:M$150,"",0)</f>
        <v>United States</v>
      </c>
      <c r="R818" s="2" t="str">
        <f>_xlfn.XLOOKUP($P818,DASHBOARD!$L$2:$L$150,DASHBOARD!N$2:N$150,"",0)</f>
        <v>North America</v>
      </c>
      <c r="S818" s="2" t="str">
        <f>_xlfn.XLOOKUP($P818,DASHBOARD!$L$2:$L$150,DASHBOARD!O$2:O$150,"",0)</f>
        <v>Americas</v>
      </c>
      <c r="T818" s="2">
        <v>10</v>
      </c>
      <c r="V818" s="2" t="s">
        <v>1125</v>
      </c>
      <c r="W818" s="2" t="s">
        <v>1125</v>
      </c>
      <c r="Y818" s="2" t="str">
        <f t="shared" si="94"/>
        <v/>
      </c>
      <c r="Z818" s="6">
        <f>_xlfn.XLOOKUP($G818,$AE$817:$AE$838,$AF$817:$AF$838,0,0)</f>
        <v>1100000</v>
      </c>
      <c r="AA818" s="43">
        <f>Z818/$AB$839</f>
        <v>0.10956175298804781</v>
      </c>
      <c r="AD818" s="1">
        <v>2</v>
      </c>
      <c r="AE818" s="2" t="s">
        <v>1124</v>
      </c>
      <c r="AF818" s="6">
        <v>1100000</v>
      </c>
      <c r="AG818" s="6" cm="1">
        <f t="array" ref="AG818">_xlfn.XLOOKUP($AE818&amp;$C818&amp;$D818,'[1]NBA-Data-1980-2019'!$B$1:$B$16305&amp;'[1]NBA-Data-1980-2019'!$A$1:$A$16305&amp;'[1]NBA-Data-1980-2019'!$D$1:$D$16305,'[1]NBA-Data-1980-2019'!$G$1:$G$16305,"",0)</f>
        <v>1100000</v>
      </c>
      <c r="AH818" s="68" cm="1">
        <f t="array" ref="AH818">_xlfn.XLOOKUP($AE818&amp;$C818&amp;$D818,'[1]NBA-Data-1980-2019'!$B$1:$B$16305&amp;'[1]NBA-Data-1980-2019'!$A$1:$A$16305&amp;'[1]NBA-Data-1980-2019'!$D$1:$D$16305,'[1]NBA-Data-1980-2019'!$H$1:$H$16305,"",0)</f>
        <v>2275.2000000000003</v>
      </c>
      <c r="AI818" s="68" cm="1">
        <f t="array" ref="AI818">_xlfn.XLOOKUP($AE818&amp;$C818&amp;$D818,'[1]NBA-Data-1980-2019'!$B$1:$B$16305&amp;'[1]NBA-Data-1980-2019'!$A$1:$A$16305&amp;'[1]NBA-Data-1980-2019'!$D$1:$D$16305,'[1]NBA-Data-1980-2019'!$F$1:$F$16305,"",0)</f>
        <v>11.5</v>
      </c>
      <c r="AJ818" s="68">
        <f>IFERROR(($AH818/SUM(AH817:AH838))*$AI818,"")</f>
        <v>1.3244378752138659</v>
      </c>
    </row>
    <row r="819" spans="1:36" x14ac:dyDescent="0.2">
      <c r="B819" s="1" t="s">
        <v>222</v>
      </c>
      <c r="C819" s="1">
        <v>1991</v>
      </c>
      <c r="D819" s="1" t="s">
        <v>1078</v>
      </c>
      <c r="F819" s="2">
        <v>54</v>
      </c>
      <c r="G819" s="2" t="s">
        <v>1024</v>
      </c>
      <c r="H819" s="2" t="s">
        <v>566</v>
      </c>
      <c r="I819" s="4" t="s">
        <v>595</v>
      </c>
      <c r="J819" s="16">
        <f>_xlfn.XLOOKUP($I819,DASHBOARD!$I$2:$I$27,DASHBOARD!$J$2:$J$27,"",0)</f>
        <v>82</v>
      </c>
      <c r="K819" s="23">
        <f>J819/DASHBOARD!$C$3</f>
        <v>2.0828041656083314</v>
      </c>
      <c r="L819" s="2">
        <v>215</v>
      </c>
      <c r="M819" s="26">
        <f>L819/DASHBOARD!$C$4</f>
        <v>97.505668934240362</v>
      </c>
      <c r="N819" s="26">
        <f t="shared" si="93"/>
        <v>22.476722870389477</v>
      </c>
      <c r="O819" s="5">
        <v>23927</v>
      </c>
      <c r="P819" s="2" t="s">
        <v>557</v>
      </c>
      <c r="Q819" s="2" t="str">
        <f>_xlfn.XLOOKUP($P819,DASHBOARD!$L$2:$L$150,DASHBOARD!M$2:M$150,"",0)</f>
        <v>United States</v>
      </c>
      <c r="R819" s="2" t="str">
        <f>_xlfn.XLOOKUP($P819,DASHBOARD!$L$2:$L$150,DASHBOARD!N$2:N$150,"",0)</f>
        <v>North America</v>
      </c>
      <c r="S819" s="2" t="str">
        <f>_xlfn.XLOOKUP($P819,DASHBOARD!$L$2:$L$150,DASHBOARD!O$2:O$150,"",0)</f>
        <v>Americas</v>
      </c>
      <c r="T819" s="2">
        <v>3</v>
      </c>
      <c r="V819" s="2" t="s">
        <v>971</v>
      </c>
      <c r="W819" s="2" t="s">
        <v>971</v>
      </c>
      <c r="Y819" s="2" t="str">
        <f t="shared" si="94"/>
        <v/>
      </c>
      <c r="Z819" s="6">
        <f>_xlfn.XLOOKUP($G819,$AE$817:$AE$838,$AF$817:$AF$838,0,0)</f>
        <v>1000000</v>
      </c>
      <c r="AA819" s="43">
        <f>Z819/$AB$839</f>
        <v>9.9601593625498003E-2</v>
      </c>
      <c r="AD819" s="1">
        <v>3</v>
      </c>
      <c r="AE819" s="2" t="s">
        <v>1024</v>
      </c>
      <c r="AF819" s="6">
        <v>1000000</v>
      </c>
      <c r="AG819" s="6" cm="1">
        <f t="array" ref="AG819">_xlfn.XLOOKUP($AE819&amp;$C819&amp;$D819,'[1]NBA-Data-1980-2019'!$B$1:$B$16305&amp;'[1]NBA-Data-1980-2019'!$A$1:$A$16305&amp;'[1]NBA-Data-1980-2019'!$D$1:$D$16305,'[1]NBA-Data-1980-2019'!$G$1:$G$16305,"",0)</f>
        <v>1000000</v>
      </c>
      <c r="AH819" s="68" cm="1">
        <f t="array" ref="AH819">_xlfn.XLOOKUP($AE819&amp;$C819&amp;$D819,'[1]NBA-Data-1980-2019'!$B$1:$B$16305&amp;'[1]NBA-Data-1980-2019'!$A$1:$A$16305&amp;'[1]NBA-Data-1980-2019'!$D$1:$D$16305,'[1]NBA-Data-1980-2019'!$H$1:$H$16305,"",0)</f>
        <v>2644.2</v>
      </c>
      <c r="AI819" s="68" cm="1">
        <f t="array" ref="AI819">_xlfn.XLOOKUP($AE819&amp;$C819&amp;$D819,'[1]NBA-Data-1980-2019'!$B$1:$B$16305&amp;'[1]NBA-Data-1980-2019'!$A$1:$A$16305&amp;'[1]NBA-Data-1980-2019'!$D$1:$D$16305,'[1]NBA-Data-1980-2019'!$F$1:$F$16305,"",0)</f>
        <v>17.600000000000001</v>
      </c>
      <c r="AJ819" s="68">
        <f>IFERROR(($AH819/SUM(AH817:AH838))*$AI819,"")</f>
        <v>2.3557062879010298</v>
      </c>
    </row>
    <row r="820" spans="1:36" x14ac:dyDescent="0.2">
      <c r="B820" s="1" t="s">
        <v>222</v>
      </c>
      <c r="C820" s="1">
        <v>1991</v>
      </c>
      <c r="D820" s="1" t="s">
        <v>1078</v>
      </c>
      <c r="F820" s="2">
        <v>14</v>
      </c>
      <c r="G820" s="2" t="s">
        <v>1140</v>
      </c>
      <c r="H820" s="2" t="s">
        <v>576</v>
      </c>
      <c r="I820" s="4" t="s">
        <v>597</v>
      </c>
      <c r="J820" s="16">
        <f>_xlfn.XLOOKUP($I820,DASHBOARD!$I$2:$I$27,DASHBOARD!$J$2:$J$27,"",0)</f>
        <v>74</v>
      </c>
      <c r="K820" s="23">
        <f>J820/DASHBOARD!$C$3</f>
        <v>1.8796037592075185</v>
      </c>
      <c r="L820" s="2">
        <v>190</v>
      </c>
      <c r="M820" s="26">
        <f>L820/DASHBOARD!$C$4</f>
        <v>86.167800453514729</v>
      </c>
      <c r="N820" s="26">
        <f t="shared" si="93"/>
        <v>24.390033524975603</v>
      </c>
      <c r="O820" s="5">
        <v>22094</v>
      </c>
      <c r="P820" s="2" t="s">
        <v>557</v>
      </c>
      <c r="Q820" s="2" t="str">
        <f>_xlfn.XLOOKUP($P820,DASHBOARD!$L$2:$L$150,DASHBOARD!M$2:M$150,"",0)</f>
        <v>United States</v>
      </c>
      <c r="R820" s="2" t="str">
        <f>_xlfn.XLOOKUP($P820,DASHBOARD!$L$2:$L$150,DASHBOARD!N$2:N$150,"",0)</f>
        <v>North America</v>
      </c>
      <c r="S820" s="2" t="str">
        <f>_xlfn.XLOOKUP($P820,DASHBOARD!$L$2:$L$150,DASHBOARD!O$2:O$150,"",0)</f>
        <v>Americas</v>
      </c>
      <c r="T820" s="2">
        <v>8</v>
      </c>
      <c r="V820" s="2" t="s">
        <v>1141</v>
      </c>
      <c r="W820" s="2" t="s">
        <v>1141</v>
      </c>
      <c r="Y820" s="2" t="str">
        <f t="shared" si="94"/>
        <v/>
      </c>
      <c r="Z820" s="6">
        <f>_xlfn.XLOOKUP($G820,$AE$817:$AE$838,$AF$817:$AF$838,0,0)</f>
        <v>600000</v>
      </c>
      <c r="AA820" s="43">
        <f>Z820/$AB$839</f>
        <v>5.9760956175298807E-2</v>
      </c>
      <c r="AD820" s="1">
        <v>4</v>
      </c>
      <c r="AE820" s="2" t="s">
        <v>1130</v>
      </c>
      <c r="AF820" s="6">
        <v>1000000</v>
      </c>
      <c r="AG820" s="6" cm="1">
        <f t="array" ref="AG820">_xlfn.XLOOKUP($AE820&amp;$C820&amp;$D820,'[1]NBA-Data-1980-2019'!$B$1:$B$16305&amp;'[1]NBA-Data-1980-2019'!$A$1:$A$16305&amp;'[1]NBA-Data-1980-2019'!$D$1:$D$16305,'[1]NBA-Data-1980-2019'!$G$1:$G$16305,"",0)</f>
        <v>1000000</v>
      </c>
      <c r="AH820" s="68" cm="1">
        <f t="array" ref="AH820">_xlfn.XLOOKUP($AE820&amp;$C820&amp;$D820,'[1]NBA-Data-1980-2019'!$B$1:$B$16305&amp;'[1]NBA-Data-1980-2019'!$A$1:$A$16305&amp;'[1]NBA-Data-1980-2019'!$D$1:$D$16305,'[1]NBA-Data-1980-2019'!$H$1:$H$16305,"",0)</f>
        <v>1200.8</v>
      </c>
      <c r="AI820" s="68" cm="1">
        <f t="array" ref="AI820">_xlfn.XLOOKUP($AE820&amp;$C820&amp;$D820,'[1]NBA-Data-1980-2019'!$B$1:$B$16305&amp;'[1]NBA-Data-1980-2019'!$A$1:$A$16305&amp;'[1]NBA-Data-1980-2019'!$D$1:$D$16305,'[1]NBA-Data-1980-2019'!$F$1:$F$16305,"",0)</f>
        <v>10.199999999999999</v>
      </c>
      <c r="AJ820" s="68">
        <f>IFERROR(($AH820/SUM(AH817:AH838))*$AI820,"")</f>
        <v>0.61999048361460662</v>
      </c>
    </row>
    <row r="821" spans="1:36" x14ac:dyDescent="0.2">
      <c r="B821" s="1" t="s">
        <v>222</v>
      </c>
      <c r="C821" s="1">
        <v>1991</v>
      </c>
      <c r="D821" s="1" t="s">
        <v>1078</v>
      </c>
      <c r="F821" s="2">
        <v>2</v>
      </c>
      <c r="G821" s="2" t="s">
        <v>1142</v>
      </c>
      <c r="H821" s="2" t="s">
        <v>570</v>
      </c>
      <c r="I821" s="4" t="s">
        <v>601</v>
      </c>
      <c r="J821" s="16">
        <f>_xlfn.XLOOKUP($I821,DASHBOARD!$I$2:$I$27,DASHBOARD!$J$2:$J$27,"",0)</f>
        <v>77</v>
      </c>
      <c r="K821" s="23">
        <f>J821/DASHBOARD!$C$3</f>
        <v>1.9558039116078234</v>
      </c>
      <c r="L821" s="2">
        <v>200</v>
      </c>
      <c r="M821" s="26">
        <f>L821/DASHBOARD!$C$4</f>
        <v>90.702947845804985</v>
      </c>
      <c r="N821" s="26">
        <f t="shared" si="93"/>
        <v>23.712141673445672</v>
      </c>
      <c r="O821" s="5">
        <v>23854</v>
      </c>
      <c r="P821" s="2" t="s">
        <v>557</v>
      </c>
      <c r="Q821" s="2" t="str">
        <f>_xlfn.XLOOKUP($P821,DASHBOARD!$L$2:$L$150,DASHBOARD!M$2:M$150,"",0)</f>
        <v>United States</v>
      </c>
      <c r="R821" s="2" t="str">
        <f>_xlfn.XLOOKUP($P821,DASHBOARD!$L$2:$L$150,DASHBOARD!N$2:N$150,"",0)</f>
        <v>North America</v>
      </c>
      <c r="S821" s="2" t="str">
        <f>_xlfn.XLOOKUP($P821,DASHBOARD!$L$2:$L$150,DASHBOARD!O$2:O$150,"",0)</f>
        <v>Americas</v>
      </c>
      <c r="T821" s="2">
        <v>3</v>
      </c>
      <c r="V821" s="2" t="s">
        <v>1116</v>
      </c>
      <c r="W821" s="2" t="s">
        <v>1116</v>
      </c>
      <c r="Y821" s="2" t="str">
        <f t="shared" si="94"/>
        <v/>
      </c>
      <c r="Z821" s="6">
        <f>_xlfn.XLOOKUP($G821,$AE$817:$AE$838,$AF$817:$AF$838,0,0)</f>
        <v>915000</v>
      </c>
      <c r="AA821" s="43">
        <f>Z821/$AB$839</f>
        <v>9.113545816733068E-2</v>
      </c>
      <c r="AD821" s="1">
        <v>5</v>
      </c>
      <c r="AE821" s="2" t="s">
        <v>1142</v>
      </c>
      <c r="AF821" s="6">
        <v>915000</v>
      </c>
      <c r="AG821" s="6" cm="1">
        <f t="array" ref="AG821">_xlfn.XLOOKUP($AE821&amp;$C821&amp;$D821,'[1]NBA-Data-1980-2019'!$B$1:$B$16305&amp;'[1]NBA-Data-1980-2019'!$A$1:$A$16305&amp;'[1]NBA-Data-1980-2019'!$D$1:$D$16305,'[1]NBA-Data-1980-2019'!$G$1:$G$16305,"",0)</f>
        <v>915000</v>
      </c>
      <c r="AH821" s="68" cm="1">
        <f t="array" ref="AH821">_xlfn.XLOOKUP($AE821&amp;$C821&amp;$D821,'[1]NBA-Data-1980-2019'!$B$1:$B$16305&amp;'[1]NBA-Data-1980-2019'!$A$1:$A$16305&amp;'[1]NBA-Data-1980-2019'!$D$1:$D$16305,'[1]NBA-Data-1980-2019'!$H$1:$H$16305,"",0)</f>
        <v>725.9</v>
      </c>
      <c r="AI821" s="68" cm="1">
        <f t="array" ref="AI821">_xlfn.XLOOKUP($AE821&amp;$C821&amp;$D821,'[1]NBA-Data-1980-2019'!$B$1:$B$16305&amp;'[1]NBA-Data-1980-2019'!$A$1:$A$16305&amp;'[1]NBA-Data-1980-2019'!$D$1:$D$16305,'[1]NBA-Data-1980-2019'!$F$1:$F$16305,"",0)</f>
        <v>10</v>
      </c>
      <c r="AJ821" s="68">
        <f>IFERROR(($AH821/SUM(AH817:AH838))*$AI821,"")</f>
        <v>0.36744383814045778</v>
      </c>
    </row>
    <row r="822" spans="1:36" x14ac:dyDescent="0.2">
      <c r="B822" s="1" t="s">
        <v>222</v>
      </c>
      <c r="C822" s="1">
        <v>1991</v>
      </c>
      <c r="D822" s="1" t="s">
        <v>1078</v>
      </c>
      <c r="F822" s="2">
        <v>23</v>
      </c>
      <c r="G822" s="2" t="s">
        <v>1063</v>
      </c>
      <c r="H822" s="2" t="s">
        <v>576</v>
      </c>
      <c r="I822" s="4" t="s">
        <v>599</v>
      </c>
      <c r="J822" s="16">
        <f>_xlfn.XLOOKUP($I822,DASHBOARD!$I$2:$I$27,DASHBOARD!$J$2:$J$27,"",0)</f>
        <v>78</v>
      </c>
      <c r="K822" s="23">
        <f>J822/DASHBOARD!$C$3</f>
        <v>1.981203962407925</v>
      </c>
      <c r="L822" s="2">
        <v>198</v>
      </c>
      <c r="M822" s="26">
        <f>L822/DASHBOARD!$C$4</f>
        <v>89.795918367346943</v>
      </c>
      <c r="N822" s="26">
        <f t="shared" si="93"/>
        <v>22.876955144977121</v>
      </c>
      <c r="O822" s="5">
        <v>23059</v>
      </c>
      <c r="P822" s="2" t="s">
        <v>557</v>
      </c>
      <c r="Q822" s="2" t="str">
        <f>_xlfn.XLOOKUP($P822,DASHBOARD!$L$2:$L$150,DASHBOARD!M$2:M$150,"",0)</f>
        <v>United States</v>
      </c>
      <c r="R822" s="2" t="str">
        <f>_xlfn.XLOOKUP($P822,DASHBOARD!$L$2:$L$150,DASHBOARD!N$2:N$150,"",0)</f>
        <v>North America</v>
      </c>
      <c r="S822" s="2" t="str">
        <f>_xlfn.XLOOKUP($P822,DASHBOARD!$L$2:$L$150,DASHBOARD!O$2:O$150,"",0)</f>
        <v>Americas</v>
      </c>
      <c r="T822" s="2">
        <v>6</v>
      </c>
      <c r="V822" s="2" t="s">
        <v>636</v>
      </c>
      <c r="W822" s="2" t="s">
        <v>636</v>
      </c>
      <c r="Y822" s="2" t="str">
        <f t="shared" si="94"/>
        <v/>
      </c>
      <c r="Z822" s="6">
        <f>_xlfn.XLOOKUP($G822,$AE$817:$AE$838,$AF$817:$AF$838,0,0)</f>
        <v>2500000</v>
      </c>
      <c r="AA822" s="43">
        <f>Z822/$AB$839</f>
        <v>0.24900398406374502</v>
      </c>
      <c r="AD822" s="1">
        <v>6</v>
      </c>
      <c r="AE822" s="2" t="s">
        <v>1070</v>
      </c>
      <c r="AF822" s="6">
        <v>765000</v>
      </c>
      <c r="AG822" s="6" cm="1">
        <f t="array" ref="AG822">_xlfn.XLOOKUP($AE822&amp;$C822&amp;$D822,'[1]NBA-Data-1980-2019'!$B$1:$B$16305&amp;'[1]NBA-Data-1980-2019'!$A$1:$A$16305&amp;'[1]NBA-Data-1980-2019'!$D$1:$D$16305,'[1]NBA-Data-1980-2019'!$G$1:$G$16305,"",0)</f>
        <v>765000</v>
      </c>
      <c r="AH822" s="68" cm="1">
        <f t="array" ref="AH822">_xlfn.XLOOKUP($AE822&amp;$C822&amp;$D822,'[1]NBA-Data-1980-2019'!$B$1:$B$16305&amp;'[1]NBA-Data-1980-2019'!$A$1:$A$16305&amp;'[1]NBA-Data-1980-2019'!$D$1:$D$16305,'[1]NBA-Data-1980-2019'!$H$1:$H$16305,"",0)</f>
        <v>3017.6</v>
      </c>
      <c r="AI822" s="68" cm="1">
        <f t="array" ref="AI822">_xlfn.XLOOKUP($AE822&amp;$C822&amp;$D822,'[1]NBA-Data-1980-2019'!$B$1:$B$16305&amp;'[1]NBA-Data-1980-2019'!$A$1:$A$16305&amp;'[1]NBA-Data-1980-2019'!$D$1:$D$16305,'[1]NBA-Data-1980-2019'!$F$1:$F$16305,"",0)</f>
        <v>20.6</v>
      </c>
      <c r="AJ822" s="68">
        <f>IFERROR(($AH822/SUM(AH817:AH838))*$AI822,"")</f>
        <v>3.1466110531803966</v>
      </c>
    </row>
    <row r="823" spans="1:36" x14ac:dyDescent="0.2">
      <c r="B823" s="1" t="s">
        <v>222</v>
      </c>
      <c r="C823" s="1">
        <v>1991</v>
      </c>
      <c r="D823" s="1" t="s">
        <v>1078</v>
      </c>
      <c r="F823" s="2">
        <v>34</v>
      </c>
      <c r="G823" s="2" t="s">
        <v>1130</v>
      </c>
      <c r="H823" s="2" t="s">
        <v>566</v>
      </c>
      <c r="I823" s="4" t="s">
        <v>1149</v>
      </c>
      <c r="J823" s="16">
        <f>_xlfn.XLOOKUP($I823,DASHBOARD!$I$2:$I$27,DASHBOARD!$J$2:$J$27,"",0)</f>
        <v>83</v>
      </c>
      <c r="K823" s="23">
        <f>J823/DASHBOARD!$C$3</f>
        <v>2.1082042164084331</v>
      </c>
      <c r="L823" s="2">
        <v>230</v>
      </c>
      <c r="M823" s="26">
        <f>L823/DASHBOARD!$C$4</f>
        <v>104.30839002267574</v>
      </c>
      <c r="N823" s="26">
        <f t="shared" si="93"/>
        <v>23.468962284676774</v>
      </c>
      <c r="O823" s="5">
        <v>24501</v>
      </c>
      <c r="P823" s="2" t="s">
        <v>557</v>
      </c>
      <c r="Q823" s="2" t="str">
        <f>_xlfn.XLOOKUP($P823,DASHBOARD!$L$2:$L$150,DASHBOARD!M$2:M$150,"",0)</f>
        <v>United States</v>
      </c>
      <c r="R823" s="2" t="str">
        <f>_xlfn.XLOOKUP($P823,DASHBOARD!$L$2:$L$150,DASHBOARD!N$2:N$150,"",0)</f>
        <v>North America</v>
      </c>
      <c r="S823" s="2" t="str">
        <f>_xlfn.XLOOKUP($P823,DASHBOARD!$L$2:$L$150,DASHBOARD!O$2:O$150,"",0)</f>
        <v>Americas</v>
      </c>
      <c r="T823" s="2">
        <v>1</v>
      </c>
      <c r="V823" s="2" t="s">
        <v>1131</v>
      </c>
      <c r="W823" s="2" t="s">
        <v>1131</v>
      </c>
      <c r="Y823" s="2" t="str">
        <f t="shared" si="94"/>
        <v/>
      </c>
      <c r="Z823" s="6">
        <f>_xlfn.XLOOKUP($G823,$AE$817:$AE$838,$AF$817:$AF$838,0,0)</f>
        <v>1000000</v>
      </c>
      <c r="AA823" s="43">
        <f>Z823/$AB$839</f>
        <v>9.9601593625498003E-2</v>
      </c>
      <c r="AD823" s="1">
        <v>7</v>
      </c>
      <c r="AE823" s="2" t="s">
        <v>1143</v>
      </c>
      <c r="AF823" s="6">
        <v>750000</v>
      </c>
      <c r="AG823" s="6" cm="1">
        <f t="array" ref="AG823">_xlfn.XLOOKUP($AE823&amp;$C823&amp;$D823,'[1]NBA-Data-1980-2019'!$B$1:$B$16305&amp;'[1]NBA-Data-1980-2019'!$A$1:$A$16305&amp;'[1]NBA-Data-1980-2019'!$D$1:$D$16305,'[1]NBA-Data-1980-2019'!$G$1:$G$16305,"",0)</f>
        <v>750000</v>
      </c>
      <c r="AH823" s="68" cm="1">
        <f t="array" ref="AH823">_xlfn.XLOOKUP($AE823&amp;$C823&amp;$D823,'[1]NBA-Data-1980-2019'!$B$1:$B$16305&amp;'[1]NBA-Data-1980-2019'!$A$1:$A$16305&amp;'[1]NBA-Data-1980-2019'!$D$1:$D$16305,'[1]NBA-Data-1980-2019'!$H$1:$H$16305,"",0)</f>
        <v>1014</v>
      </c>
      <c r="AI823" s="68" cm="1">
        <f t="array" ref="AI823">_xlfn.XLOOKUP($AE823&amp;$C823&amp;$D823,'[1]NBA-Data-1980-2019'!$B$1:$B$16305&amp;'[1]NBA-Data-1980-2019'!$A$1:$A$16305&amp;'[1]NBA-Data-1980-2019'!$D$1:$D$16305,'[1]NBA-Data-1980-2019'!$F$1:$F$16305,"",0)</f>
        <v>11.5</v>
      </c>
      <c r="AJ823" s="68">
        <f>IFERROR(($AH823/SUM(AH817:AH838))*$AI823,"")</f>
        <v>0.59026898974457631</v>
      </c>
    </row>
    <row r="824" spans="1:36" x14ac:dyDescent="0.2">
      <c r="B824" s="1" t="s">
        <v>222</v>
      </c>
      <c r="C824" s="1">
        <v>1991</v>
      </c>
      <c r="D824" s="1" t="s">
        <v>1078</v>
      </c>
      <c r="F824" s="2">
        <v>53</v>
      </c>
      <c r="G824" s="2" t="s">
        <v>1143</v>
      </c>
      <c r="H824" s="2" t="s">
        <v>566</v>
      </c>
      <c r="I824" s="4" t="s">
        <v>600</v>
      </c>
      <c r="J824" s="16">
        <f>_xlfn.XLOOKUP($I824,DASHBOARD!$I$2:$I$27,DASHBOARD!$J$2:$J$27,"",0)</f>
        <v>80</v>
      </c>
      <c r="K824" s="23">
        <f>J824/DASHBOARD!$C$3</f>
        <v>2.0320040640081283</v>
      </c>
      <c r="L824" s="2">
        <v>210</v>
      </c>
      <c r="M824" s="26">
        <f>L824/DASHBOARD!$C$4</f>
        <v>95.238095238095241</v>
      </c>
      <c r="N824" s="26">
        <f t="shared" si="93"/>
        <v>23.065430059523806</v>
      </c>
      <c r="O824" s="5">
        <v>22285</v>
      </c>
      <c r="P824" s="2" t="s">
        <v>557</v>
      </c>
      <c r="Q824" s="2" t="str">
        <f>_xlfn.XLOOKUP($P824,DASHBOARD!$L$2:$L$150,DASHBOARD!M$2:M$150,"",0)</f>
        <v>United States</v>
      </c>
      <c r="R824" s="2" t="str">
        <f>_xlfn.XLOOKUP($P824,DASHBOARD!$L$2:$L$150,DASHBOARD!N$2:N$150,"",0)</f>
        <v>North America</v>
      </c>
      <c r="S824" s="2" t="str">
        <f>_xlfn.XLOOKUP($P824,DASHBOARD!$L$2:$L$150,DASHBOARD!O$2:O$150,"",0)</f>
        <v>Americas</v>
      </c>
      <c r="T824" s="2">
        <v>8</v>
      </c>
      <c r="V824" s="2" t="s">
        <v>719</v>
      </c>
      <c r="W824" s="2" t="s">
        <v>719</v>
      </c>
      <c r="Y824" s="2" t="str">
        <f t="shared" si="94"/>
        <v/>
      </c>
      <c r="Z824" s="6">
        <f>_xlfn.XLOOKUP($G824,$AE$817:$AE$838,$AF$817:$AF$838,0,0)</f>
        <v>750000</v>
      </c>
      <c r="AA824" s="43">
        <f>Z824/$AB$839</f>
        <v>7.4701195219123509E-2</v>
      </c>
      <c r="AD824" s="1">
        <v>8</v>
      </c>
      <c r="AE824" s="2" t="s">
        <v>1140</v>
      </c>
      <c r="AF824" s="6">
        <v>600000</v>
      </c>
      <c r="AG824" s="6" cm="1">
        <f t="array" ref="AG824">_xlfn.XLOOKUP($AE824&amp;$C824&amp;$D824,'[1]NBA-Data-1980-2019'!$B$1:$B$16305&amp;'[1]NBA-Data-1980-2019'!$A$1:$A$16305&amp;'[1]NBA-Data-1980-2019'!$D$1:$D$16305,'[1]NBA-Data-1980-2019'!$G$1:$G$16305,"",0)</f>
        <v>600000</v>
      </c>
      <c r="AH824" s="68" cm="1">
        <f t="array" ref="AH824">_xlfn.XLOOKUP($AE824&amp;$C824&amp;$D824,'[1]NBA-Data-1980-2019'!$B$1:$B$16305&amp;'[1]NBA-Data-1980-2019'!$A$1:$A$16305&amp;'[1]NBA-Data-1980-2019'!$D$1:$D$16305,'[1]NBA-Data-1980-2019'!$H$1:$H$16305,"",0)</f>
        <v>839.5</v>
      </c>
      <c r="AI824" s="68" cm="1">
        <f t="array" ref="AI824">_xlfn.XLOOKUP($AE824&amp;$C824&amp;$D824,'[1]NBA-Data-1980-2019'!$B$1:$B$16305&amp;'[1]NBA-Data-1980-2019'!$A$1:$A$16305&amp;'[1]NBA-Data-1980-2019'!$D$1:$D$16305,'[1]NBA-Data-1980-2019'!$F$1:$F$16305,"",0)</f>
        <v>12.4</v>
      </c>
      <c r="AJ824" s="68">
        <f>IFERROR(($AH824/SUM(AH817:AH838))*$AI824,"")</f>
        <v>0.52693440780748557</v>
      </c>
    </row>
    <row r="825" spans="1:36" x14ac:dyDescent="0.2">
      <c r="B825" s="1" t="s">
        <v>222</v>
      </c>
      <c r="C825" s="1">
        <v>1991</v>
      </c>
      <c r="D825" s="1" t="s">
        <v>1078</v>
      </c>
      <c r="F825" s="2">
        <v>5</v>
      </c>
      <c r="G825" s="2" t="s">
        <v>1134</v>
      </c>
      <c r="H825" s="2" t="s">
        <v>556</v>
      </c>
      <c r="I825" s="4" t="s">
        <v>597</v>
      </c>
      <c r="J825" s="16">
        <f>_xlfn.XLOOKUP($I825,DASHBOARD!$I$2:$I$27,DASHBOARD!$J$2:$J$27,"",0)</f>
        <v>74</v>
      </c>
      <c r="K825" s="23">
        <f>J825/DASHBOARD!$C$3</f>
        <v>1.8796037592075185</v>
      </c>
      <c r="L825" s="2">
        <v>185</v>
      </c>
      <c r="M825" s="26">
        <f>L825/DASHBOARD!$C$4</f>
        <v>83.900226757369609</v>
      </c>
      <c r="N825" s="26">
        <f t="shared" si="93"/>
        <v>23.748190537476248</v>
      </c>
      <c r="O825" s="5">
        <v>22188</v>
      </c>
      <c r="P825" s="2" t="s">
        <v>557</v>
      </c>
      <c r="Q825" s="2" t="str">
        <f>_xlfn.XLOOKUP($P825,DASHBOARD!$L$2:$L$150,DASHBOARD!M$2:M$150,"",0)</f>
        <v>United States</v>
      </c>
      <c r="R825" s="2" t="str">
        <f>_xlfn.XLOOKUP($P825,DASHBOARD!$L$2:$L$150,DASHBOARD!N$2:N$150,"",0)</f>
        <v>North America</v>
      </c>
      <c r="S825" s="2" t="str">
        <f>_xlfn.XLOOKUP($P825,DASHBOARD!$L$2:$L$150,DASHBOARD!O$2:O$150,"",0)</f>
        <v>Americas</v>
      </c>
      <c r="T825" s="2">
        <v>7</v>
      </c>
      <c r="V825" s="2" t="s">
        <v>631</v>
      </c>
      <c r="W825" s="2" t="s">
        <v>631</v>
      </c>
      <c r="Y825" s="2" t="str">
        <f t="shared" si="94"/>
        <v/>
      </c>
      <c r="Z825" s="6">
        <f>_xlfn.XLOOKUP($G825,$AE$817:$AE$838,$AF$817:$AF$838,0,0)</f>
        <v>385000</v>
      </c>
      <c r="AA825" s="43">
        <f>Z825/$AB$839</f>
        <v>3.8346613545816734E-2</v>
      </c>
      <c r="AD825" s="1">
        <v>9</v>
      </c>
      <c r="AE825" s="2" t="s">
        <v>1054</v>
      </c>
      <c r="AF825" s="6">
        <v>450000</v>
      </c>
      <c r="AG825" s="6" cm="1">
        <f t="array" ref="AG825">_xlfn.XLOOKUP($AE825&amp;$C825&amp;$D825,'[1]NBA-Data-1980-2019'!$B$1:$B$16305&amp;'[1]NBA-Data-1980-2019'!$A$1:$A$16305&amp;'[1]NBA-Data-1980-2019'!$D$1:$D$16305,'[1]NBA-Data-1980-2019'!$G$1:$G$16305,"",0)</f>
        <v>450000</v>
      </c>
      <c r="AH825" s="68" cm="1">
        <f t="array" ref="AH825">_xlfn.XLOOKUP($AE825&amp;$C825&amp;$D825,'[1]NBA-Data-1980-2019'!$B$1:$B$16305&amp;'[1]NBA-Data-1980-2019'!$A$1:$A$16305&amp;'[1]NBA-Data-1980-2019'!$D$1:$D$16305,'[1]NBA-Data-1980-2019'!$H$1:$H$16305,"",0)</f>
        <v>969.4</v>
      </c>
      <c r="AI825" s="68" cm="1">
        <f t="array" ref="AI825">_xlfn.XLOOKUP($AE825&amp;$C825&amp;$D825,'[1]NBA-Data-1980-2019'!$B$1:$B$16305&amp;'[1]NBA-Data-1980-2019'!$A$1:$A$16305&amp;'[1]NBA-Data-1980-2019'!$D$1:$D$16305,'[1]NBA-Data-1980-2019'!$F$1:$F$16305,"",0)</f>
        <v>13.7</v>
      </c>
      <c r="AJ825" s="68">
        <f>IFERROR(($AH825/SUM(AH817:AH838))*$AI825,"")</f>
        <v>0.67226074895977805</v>
      </c>
    </row>
    <row r="826" spans="1:36" x14ac:dyDescent="0.2">
      <c r="B826" s="1" t="s">
        <v>222</v>
      </c>
      <c r="C826" s="1">
        <v>1991</v>
      </c>
      <c r="D826" s="1" t="s">
        <v>1078</v>
      </c>
      <c r="F826" s="2">
        <v>32</v>
      </c>
      <c r="G826" s="2" t="s">
        <v>1054</v>
      </c>
      <c r="H826" s="2" t="s">
        <v>552</v>
      </c>
      <c r="I826" s="4" t="s">
        <v>1151</v>
      </c>
      <c r="J826" s="16">
        <f>_xlfn.XLOOKUP($I826,DASHBOARD!$I$2:$I$27,DASHBOARD!$J$2:$J$27,"",0)</f>
        <v>85</v>
      </c>
      <c r="K826" s="23">
        <f>J826/DASHBOARD!$C$3</f>
        <v>2.1590043180086362</v>
      </c>
      <c r="L826" s="2">
        <v>240</v>
      </c>
      <c r="M826" s="26">
        <f>L826/DASHBOARD!$C$4</f>
        <v>108.84353741496598</v>
      </c>
      <c r="N826" s="26">
        <f t="shared" si="93"/>
        <v>23.350469976225778</v>
      </c>
      <c r="O826" s="5">
        <v>23983</v>
      </c>
      <c r="P826" s="2" t="s">
        <v>557</v>
      </c>
      <c r="Q826" s="2" t="str">
        <f>_xlfn.XLOOKUP($P826,DASHBOARD!$L$2:$L$150,DASHBOARD!M$2:M$150,"",0)</f>
        <v>United States</v>
      </c>
      <c r="R826" s="2" t="str">
        <f>_xlfn.XLOOKUP($P826,DASHBOARD!$L$2:$L$150,DASHBOARD!N$2:N$150,"",0)</f>
        <v>North America</v>
      </c>
      <c r="S826" s="2" t="str">
        <f>_xlfn.XLOOKUP($P826,DASHBOARD!$L$2:$L$150,DASHBOARD!O$2:O$150,"",0)</f>
        <v>Americas</v>
      </c>
      <c r="T826" s="2">
        <v>2</v>
      </c>
      <c r="V826" s="2" t="s">
        <v>728</v>
      </c>
      <c r="W826" s="2" t="s">
        <v>728</v>
      </c>
      <c r="Y826" s="2" t="str">
        <f t="shared" si="94"/>
        <v/>
      </c>
      <c r="Z826" s="6">
        <f>_xlfn.XLOOKUP($G826,$AE$817:$AE$838,$AF$817:$AF$838,0,0)</f>
        <v>450000</v>
      </c>
      <c r="AA826" s="43">
        <f>Z826/$AB$839</f>
        <v>4.4820717131474105E-2</v>
      </c>
      <c r="AD826" s="1">
        <v>10</v>
      </c>
      <c r="AE826" s="2" t="s">
        <v>1121</v>
      </c>
      <c r="AF826" s="6">
        <v>425000</v>
      </c>
      <c r="AG826" s="6" cm="1">
        <f t="array" ref="AG826">_xlfn.XLOOKUP($AE826&amp;$C826&amp;$D826,'[1]NBA-Data-1980-2019'!$B$1:$B$16305&amp;'[1]NBA-Data-1980-2019'!$A$1:$A$16305&amp;'[1]NBA-Data-1980-2019'!$D$1:$D$16305,'[1]NBA-Data-1980-2019'!$G$1:$G$16305,"",0)</f>
        <v>425000</v>
      </c>
      <c r="AH826" s="68" cm="1">
        <f t="array" ref="AH826">_xlfn.XLOOKUP($AE826&amp;$C826&amp;$D826,'[1]NBA-Data-1980-2019'!$B$1:$B$16305&amp;'[1]NBA-Data-1980-2019'!$A$1:$A$16305&amp;'[1]NBA-Data-1980-2019'!$D$1:$D$16305,'[1]NBA-Data-1980-2019'!$H$1:$H$16305,"",0)</f>
        <v>1730.2</v>
      </c>
      <c r="AI826" s="68" cm="1">
        <f t="array" ref="AI826">_xlfn.XLOOKUP($AE826&amp;$C826&amp;$D826,'[1]NBA-Data-1980-2019'!$B$1:$B$16305&amp;'[1]NBA-Data-1980-2019'!$A$1:$A$16305&amp;'[1]NBA-Data-1980-2019'!$D$1:$D$16305,'[1]NBA-Data-1980-2019'!$F$1:$F$16305,"",0)</f>
        <v>14.8</v>
      </c>
      <c r="AJ826" s="68">
        <f>IFERROR(($AH826/SUM(AH817:AH838))*$AI826,"")</f>
        <v>1.2962005325126296</v>
      </c>
    </row>
    <row r="827" spans="1:36" x14ac:dyDescent="0.2">
      <c r="B827" s="1" t="s">
        <v>222</v>
      </c>
      <c r="C827" s="1">
        <v>1991</v>
      </c>
      <c r="D827" s="1" t="s">
        <v>1078</v>
      </c>
      <c r="F827" s="2">
        <v>33</v>
      </c>
      <c r="G827" s="2" t="s">
        <v>1070</v>
      </c>
      <c r="H827" s="2" t="s">
        <v>570</v>
      </c>
      <c r="I827" s="4" t="s">
        <v>600</v>
      </c>
      <c r="J827" s="16">
        <f>_xlfn.XLOOKUP($I827,DASHBOARD!$I$2:$I$27,DASHBOARD!$J$2:$J$27,"",0)</f>
        <v>80</v>
      </c>
      <c r="K827" s="23">
        <f>J827/DASHBOARD!$C$3</f>
        <v>2.0320040640081283</v>
      </c>
      <c r="L827" s="2">
        <v>210</v>
      </c>
      <c r="M827" s="26">
        <f>L827/DASHBOARD!$C$4</f>
        <v>95.238095238095241</v>
      </c>
      <c r="N827" s="26">
        <f t="shared" si="93"/>
        <v>23.065430059523806</v>
      </c>
      <c r="O827" s="5">
        <v>24010</v>
      </c>
      <c r="P827" s="2" t="s">
        <v>557</v>
      </c>
      <c r="Q827" s="2" t="str">
        <f>_xlfn.XLOOKUP($P827,DASHBOARD!$L$2:$L$150,DASHBOARD!M$2:M$150,"",0)</f>
        <v>United States</v>
      </c>
      <c r="R827" s="2" t="str">
        <f>_xlfn.XLOOKUP($P827,DASHBOARD!$L$2:$L$150,DASHBOARD!N$2:N$150,"",0)</f>
        <v>North America</v>
      </c>
      <c r="S827" s="2" t="str">
        <f>_xlfn.XLOOKUP($P827,DASHBOARD!$L$2:$L$150,DASHBOARD!O$2:O$150,"",0)</f>
        <v>Americas</v>
      </c>
      <c r="T827" s="2">
        <v>3</v>
      </c>
      <c r="V827" s="2" t="s">
        <v>1071</v>
      </c>
      <c r="W827" s="2" t="s">
        <v>1071</v>
      </c>
      <c r="Y827" s="2" t="str">
        <f t="shared" si="94"/>
        <v/>
      </c>
      <c r="Z827" s="6">
        <f>_xlfn.XLOOKUP($G827,$AE$817:$AE$838,$AF$817:$AF$838,0,0)</f>
        <v>765000</v>
      </c>
      <c r="AA827" s="43">
        <f>Z827/$AB$839</f>
        <v>7.6195219123505978E-2</v>
      </c>
      <c r="AD827" s="1">
        <v>11</v>
      </c>
      <c r="AE827" s="2" t="s">
        <v>1134</v>
      </c>
      <c r="AF827" s="6">
        <v>385000</v>
      </c>
      <c r="AG827" s="6" cm="1">
        <f t="array" ref="AG827">_xlfn.XLOOKUP($AE827&amp;$C827&amp;$D827,'[1]NBA-Data-1980-2019'!$B$1:$B$16305&amp;'[1]NBA-Data-1980-2019'!$A$1:$A$16305&amp;'[1]NBA-Data-1980-2019'!$D$1:$D$16305,'[1]NBA-Data-1980-2019'!$G$1:$G$16305,"",0)</f>
        <v>385000</v>
      </c>
      <c r="AH827" s="68" cm="1">
        <f t="array" ref="AH827">_xlfn.XLOOKUP($AE827&amp;$C827&amp;$D827,'[1]NBA-Data-1980-2019'!$B$1:$B$16305&amp;'[1]NBA-Data-1980-2019'!$A$1:$A$16305&amp;'[1]NBA-Data-1980-2019'!$D$1:$D$16305,'[1]NBA-Data-1980-2019'!$H$1:$H$16305,"",0)</f>
        <v>1968</v>
      </c>
      <c r="AI827" s="68" cm="1">
        <f t="array" ref="AI827">_xlfn.XLOOKUP($AE827&amp;$C827&amp;$D827,'[1]NBA-Data-1980-2019'!$B$1:$B$16305&amp;'[1]NBA-Data-1980-2019'!$A$1:$A$16305&amp;'[1]NBA-Data-1980-2019'!$D$1:$D$16305,'[1]NBA-Data-1980-2019'!$F$1:$F$16305,"",0)</f>
        <v>14</v>
      </c>
      <c r="AJ827" s="68">
        <f>IFERROR(($AH827/SUM(AH817:AH838))*$AI827,"")</f>
        <v>1.3946566508397704</v>
      </c>
    </row>
    <row r="828" spans="1:36" x14ac:dyDescent="0.2">
      <c r="B828" s="1" t="s">
        <v>222</v>
      </c>
      <c r="C828" s="1">
        <v>1991</v>
      </c>
      <c r="D828" s="1" t="s">
        <v>1078</v>
      </c>
      <c r="F828" s="2">
        <v>42</v>
      </c>
      <c r="G828" s="2" t="s">
        <v>1138</v>
      </c>
      <c r="H828" s="2" t="s">
        <v>566</v>
      </c>
      <c r="I828" s="4" t="s">
        <v>595</v>
      </c>
      <c r="J828" s="16">
        <f>_xlfn.XLOOKUP($I828,DASHBOARD!$I$2:$I$27,DASHBOARD!$J$2:$J$27,"",0)</f>
        <v>82</v>
      </c>
      <c r="K828" s="23">
        <f>J828/DASHBOARD!$C$3</f>
        <v>2.0828041656083314</v>
      </c>
      <c r="L828" s="2">
        <v>230</v>
      </c>
      <c r="M828" s="26">
        <f>L828/DASHBOARD!$C$4</f>
        <v>104.30839002267574</v>
      </c>
      <c r="N828" s="26">
        <f t="shared" si="93"/>
        <v>24.044866326463161</v>
      </c>
      <c r="O828" s="5">
        <v>24918</v>
      </c>
      <c r="P828" s="2" t="s">
        <v>557</v>
      </c>
      <c r="Q828" s="2" t="str">
        <f>_xlfn.XLOOKUP($P828,DASHBOARD!$L$2:$L$150,DASHBOARD!M$2:M$150,"",0)</f>
        <v>United States</v>
      </c>
      <c r="R828" s="2" t="str">
        <f>_xlfn.XLOOKUP($P828,DASHBOARD!$L$2:$L$150,DASHBOARD!N$2:N$150,"",0)</f>
        <v>North America</v>
      </c>
      <c r="S828" s="2" t="str">
        <f>_xlfn.XLOOKUP($P828,DASHBOARD!$L$2:$L$150,DASHBOARD!O$2:O$150,"",0)</f>
        <v>Americas</v>
      </c>
      <c r="T828" s="2" t="s">
        <v>563</v>
      </c>
      <c r="V828" s="2" t="s">
        <v>636</v>
      </c>
      <c r="W828" s="2" t="s">
        <v>636</v>
      </c>
      <c r="Y828" s="2" t="str">
        <f t="shared" si="94"/>
        <v/>
      </c>
      <c r="Z828" s="6">
        <f>_xlfn.XLOOKUP($G828,$AE$817:$AE$838,$AF$817:$AF$838,0,0)</f>
        <v>150000</v>
      </c>
      <c r="AA828" s="43">
        <f>Z828/$AB$839</f>
        <v>1.4940239043824702E-2</v>
      </c>
      <c r="AD828" s="1">
        <v>12</v>
      </c>
      <c r="AE828" s="2" t="s">
        <v>1138</v>
      </c>
      <c r="AF828" s="6">
        <v>150000</v>
      </c>
      <c r="AG828" s="6" cm="1">
        <f t="array" ref="AG828">_xlfn.XLOOKUP($AE828&amp;$C828&amp;$D828,'[1]NBA-Data-1980-2019'!$B$1:$B$16305&amp;'[1]NBA-Data-1980-2019'!$A$1:$A$16305&amp;'[1]NBA-Data-1980-2019'!$D$1:$D$16305,'[1]NBA-Data-1980-2019'!$G$1:$G$16305,"",0)</f>
        <v>150000</v>
      </c>
      <c r="AH828" s="68" cm="1">
        <f t="array" ref="AH828">_xlfn.XLOOKUP($AE828&amp;$C828&amp;$D828,'[1]NBA-Data-1980-2019'!$B$1:$B$16305&amp;'[1]NBA-Data-1980-2019'!$A$1:$A$16305&amp;'[1]NBA-Data-1980-2019'!$D$1:$D$16305,'[1]NBA-Data-1980-2019'!$H$1:$H$16305,"",0)</f>
        <v>336.59999999999997</v>
      </c>
      <c r="AI828" s="68" cm="1">
        <f t="array" ref="AI828">_xlfn.XLOOKUP($AE828&amp;$C828&amp;$D828,'[1]NBA-Data-1980-2019'!$B$1:$B$16305&amp;'[1]NBA-Data-1980-2019'!$A$1:$A$16305&amp;'[1]NBA-Data-1980-2019'!$D$1:$D$16305,'[1]NBA-Data-1980-2019'!$F$1:$F$16305,"",0)</f>
        <v>14.7</v>
      </c>
      <c r="AJ828" s="68">
        <f>IFERROR(($AH828/SUM(AH817:AH838))*$AI828,"")</f>
        <v>0.25046417688328254</v>
      </c>
    </row>
    <row r="829" spans="1:36" x14ac:dyDescent="0.2">
      <c r="B829" s="1" t="s">
        <v>222</v>
      </c>
      <c r="C829" s="1">
        <v>1991</v>
      </c>
      <c r="D829" s="1" t="s">
        <v>1078</v>
      </c>
      <c r="I829" s="4"/>
      <c r="O829" s="5"/>
      <c r="Y829" s="2" t="str">
        <f t="shared" si="94"/>
        <v/>
      </c>
      <c r="Z829" s="6">
        <f>_xlfn.XLOOKUP($G829,$AE$817:$AE$838,$AF$817:$AF$838,0,0)</f>
        <v>0</v>
      </c>
      <c r="AA829" s="43">
        <f>Z829/$AB$839</f>
        <v>0</v>
      </c>
      <c r="AD829" s="1">
        <v>13</v>
      </c>
      <c r="AF829" s="6"/>
      <c r="AG829" s="6" t="str" cm="1">
        <f t="array" ref="AG829">_xlfn.XLOOKUP($AE829&amp;$C829&amp;$D829,'[1]NBA-Data-1980-2019'!$B$1:$B$16305&amp;'[1]NBA-Data-1980-2019'!$A$1:$A$16305&amp;'[1]NBA-Data-1980-2019'!$D$1:$D$16305,'[1]NBA-Data-1980-2019'!$G$1:$G$16305,"",0)</f>
        <v/>
      </c>
      <c r="AH829" s="68" t="str" cm="1">
        <f t="array" ref="AH829">_xlfn.XLOOKUP($AE829&amp;$C829&amp;$D829,'[1]NBA-Data-1980-2019'!$B$1:$B$16305&amp;'[1]NBA-Data-1980-2019'!$A$1:$A$16305&amp;'[1]NBA-Data-1980-2019'!$D$1:$D$16305,'[1]NBA-Data-1980-2019'!$H$1:$H$16305,"",0)</f>
        <v/>
      </c>
      <c r="AI829" s="68" t="str" cm="1">
        <f t="array" ref="AI829">_xlfn.XLOOKUP($AE829&amp;$C829&amp;$D829,'[1]NBA-Data-1980-2019'!$B$1:$B$16305&amp;'[1]NBA-Data-1980-2019'!$A$1:$A$16305&amp;'[1]NBA-Data-1980-2019'!$D$1:$D$16305,'[1]NBA-Data-1980-2019'!$F$1:$F$16305,"",0)</f>
        <v/>
      </c>
      <c r="AJ829" s="68" t="str">
        <f>IFERROR(($AH829/SUM(AH817:AH838))*$AI829,"")</f>
        <v/>
      </c>
    </row>
    <row r="830" spans="1:36" x14ac:dyDescent="0.2">
      <c r="B830" s="1" t="s">
        <v>222</v>
      </c>
      <c r="C830" s="1">
        <v>1991</v>
      </c>
      <c r="D830" s="1" t="s">
        <v>1078</v>
      </c>
      <c r="I830" s="4"/>
      <c r="O830" s="5"/>
      <c r="Y830" s="2" t="str">
        <f t="shared" si="94"/>
        <v/>
      </c>
      <c r="Z830" s="6">
        <f>_xlfn.XLOOKUP($G830,$AE$817:$AE$838,$AF$817:$AF$838,0,0)</f>
        <v>0</v>
      </c>
      <c r="AA830" s="43">
        <f>Z830/$AB$839</f>
        <v>0</v>
      </c>
      <c r="AD830" s="1">
        <v>14</v>
      </c>
      <c r="AF830" s="6"/>
      <c r="AG830" s="6" t="str" cm="1">
        <f t="array" ref="AG830">_xlfn.XLOOKUP($AE830&amp;$C830&amp;$D830,'[1]NBA-Data-1980-2019'!$B$1:$B$16305&amp;'[1]NBA-Data-1980-2019'!$A$1:$A$16305&amp;'[1]NBA-Data-1980-2019'!$D$1:$D$16305,'[1]NBA-Data-1980-2019'!$G$1:$G$16305,"",0)</f>
        <v/>
      </c>
      <c r="AH830" s="68" t="str" cm="1">
        <f t="array" ref="AH830">_xlfn.XLOOKUP($AE830&amp;$C830&amp;$D830,'[1]NBA-Data-1980-2019'!$B$1:$B$16305&amp;'[1]NBA-Data-1980-2019'!$A$1:$A$16305&amp;'[1]NBA-Data-1980-2019'!$D$1:$D$16305,'[1]NBA-Data-1980-2019'!$H$1:$H$16305,"",0)</f>
        <v/>
      </c>
      <c r="AI830" s="68" t="str" cm="1">
        <f t="array" ref="AI830">_xlfn.XLOOKUP($AE830&amp;$C830&amp;$D830,'[1]NBA-Data-1980-2019'!$B$1:$B$16305&amp;'[1]NBA-Data-1980-2019'!$A$1:$A$16305&amp;'[1]NBA-Data-1980-2019'!$D$1:$D$16305,'[1]NBA-Data-1980-2019'!$F$1:$F$16305,"",0)</f>
        <v/>
      </c>
      <c r="AJ830" s="68" t="str">
        <f>IFERROR(($AH830/SUM(AH817:AH838))*$AI830,"")</f>
        <v/>
      </c>
    </row>
    <row r="831" spans="1:36" x14ac:dyDescent="0.2">
      <c r="B831" s="1" t="s">
        <v>222</v>
      </c>
      <c r="C831" s="1">
        <v>1991</v>
      </c>
      <c r="D831" s="1" t="s">
        <v>1078</v>
      </c>
      <c r="I831" s="4"/>
      <c r="O831" s="5"/>
      <c r="Y831" s="2" t="str">
        <f t="shared" si="94"/>
        <v/>
      </c>
      <c r="Z831" s="6">
        <f>_xlfn.XLOOKUP($G831,$AE$817:$AE$838,$AF$817:$AF$838,0,0)</f>
        <v>0</v>
      </c>
      <c r="AA831" s="43">
        <f>Z831/$AB$839</f>
        <v>0</v>
      </c>
      <c r="AD831" s="1">
        <v>15</v>
      </c>
      <c r="AF831" s="6"/>
      <c r="AG831" s="6" t="str" cm="1">
        <f t="array" ref="AG831">_xlfn.XLOOKUP($AE831&amp;$C831&amp;$D831,'[1]NBA-Data-1980-2019'!$B$1:$B$16305&amp;'[1]NBA-Data-1980-2019'!$A$1:$A$16305&amp;'[1]NBA-Data-1980-2019'!$D$1:$D$16305,'[1]NBA-Data-1980-2019'!$G$1:$G$16305,"",0)</f>
        <v/>
      </c>
      <c r="AH831" s="68" t="str" cm="1">
        <f t="array" ref="AH831">_xlfn.XLOOKUP($AE831&amp;$C831&amp;$D831,'[1]NBA-Data-1980-2019'!$B$1:$B$16305&amp;'[1]NBA-Data-1980-2019'!$A$1:$A$16305&amp;'[1]NBA-Data-1980-2019'!$D$1:$D$16305,'[1]NBA-Data-1980-2019'!$H$1:$H$16305,"",0)</f>
        <v/>
      </c>
      <c r="AI831" s="68" t="str" cm="1">
        <f t="array" ref="AI831">_xlfn.XLOOKUP($AE831&amp;$C831&amp;$D831,'[1]NBA-Data-1980-2019'!$B$1:$B$16305&amp;'[1]NBA-Data-1980-2019'!$A$1:$A$16305&amp;'[1]NBA-Data-1980-2019'!$D$1:$D$16305,'[1]NBA-Data-1980-2019'!$F$1:$F$16305,"",0)</f>
        <v/>
      </c>
      <c r="AJ831" s="68" t="str">
        <f>IFERROR(($AH831/SUM(AH817:AH838))*$AI831,"")</f>
        <v/>
      </c>
    </row>
    <row r="832" spans="1:36" x14ac:dyDescent="0.2">
      <c r="B832" s="1" t="s">
        <v>222</v>
      </c>
      <c r="C832" s="1">
        <v>1991</v>
      </c>
      <c r="D832" s="1" t="s">
        <v>1078</v>
      </c>
      <c r="I832" s="4"/>
      <c r="O832" s="5"/>
      <c r="Y832" s="2" t="str">
        <f t="shared" si="94"/>
        <v/>
      </c>
      <c r="Z832" s="6">
        <f>_xlfn.XLOOKUP($G832,$AE$817:$AE$838,$AF$817:$AF$838,0,0)</f>
        <v>0</v>
      </c>
      <c r="AA832" s="43">
        <f>Z832/$AB$839</f>
        <v>0</v>
      </c>
      <c r="AD832" s="1">
        <v>16</v>
      </c>
      <c r="AF832" s="6"/>
      <c r="AG832" s="6" t="str" cm="1">
        <f t="array" ref="AG832">_xlfn.XLOOKUP($AE832&amp;$C832&amp;$D832,'[1]NBA-Data-1980-2019'!$B$1:$B$16305&amp;'[1]NBA-Data-1980-2019'!$A$1:$A$16305&amp;'[1]NBA-Data-1980-2019'!$D$1:$D$16305,'[1]NBA-Data-1980-2019'!$G$1:$G$16305,"",0)</f>
        <v/>
      </c>
      <c r="AH832" s="68" t="str" cm="1">
        <f t="array" ref="AH832">_xlfn.XLOOKUP($AE832&amp;$C832&amp;$D832,'[1]NBA-Data-1980-2019'!$B$1:$B$16305&amp;'[1]NBA-Data-1980-2019'!$A$1:$A$16305&amp;'[1]NBA-Data-1980-2019'!$D$1:$D$16305,'[1]NBA-Data-1980-2019'!$H$1:$H$16305,"",0)</f>
        <v/>
      </c>
      <c r="AI832" s="68" t="str" cm="1">
        <f t="array" ref="AI832">_xlfn.XLOOKUP($AE832&amp;$C832&amp;$D832,'[1]NBA-Data-1980-2019'!$B$1:$B$16305&amp;'[1]NBA-Data-1980-2019'!$A$1:$A$16305&amp;'[1]NBA-Data-1980-2019'!$D$1:$D$16305,'[1]NBA-Data-1980-2019'!$F$1:$F$16305,"",0)</f>
        <v/>
      </c>
      <c r="AJ832" s="68" t="str">
        <f>IFERROR(($AH832/SUM(AH817:AH838))*$AI832,"")</f>
        <v/>
      </c>
    </row>
    <row r="833" spans="2:36" x14ac:dyDescent="0.2">
      <c r="B833" s="1" t="s">
        <v>222</v>
      </c>
      <c r="C833" s="1">
        <v>1991</v>
      </c>
      <c r="D833" s="1" t="s">
        <v>1078</v>
      </c>
      <c r="I833" s="4"/>
      <c r="O833" s="5"/>
      <c r="Y833" s="2" t="str">
        <f t="shared" si="94"/>
        <v/>
      </c>
      <c r="Z833" s="6">
        <f>_xlfn.XLOOKUP($G833,$AE$817:$AE$838,$AF$817:$AF$838,0,0)</f>
        <v>0</v>
      </c>
      <c r="AA833" s="43">
        <f>Z833/$AB$839</f>
        <v>0</v>
      </c>
      <c r="AF833" s="6"/>
      <c r="AG833" s="6" t="str" cm="1">
        <f t="array" ref="AG833">_xlfn.XLOOKUP($AE833&amp;$C833&amp;$D833,'[1]NBA-Data-1980-2019'!$B$1:$B$16305&amp;'[1]NBA-Data-1980-2019'!$A$1:$A$16305&amp;'[1]NBA-Data-1980-2019'!$D$1:$D$16305,'[1]NBA-Data-1980-2019'!$G$1:$G$16305,"",0)</f>
        <v/>
      </c>
      <c r="AH833" s="68" t="str" cm="1">
        <f t="array" ref="AH833">_xlfn.XLOOKUP($AE833&amp;$C833&amp;$D833,'[1]NBA-Data-1980-2019'!$B$1:$B$16305&amp;'[1]NBA-Data-1980-2019'!$A$1:$A$16305&amp;'[1]NBA-Data-1980-2019'!$D$1:$D$16305,'[1]NBA-Data-1980-2019'!$H$1:$H$16305,"",0)</f>
        <v/>
      </c>
      <c r="AI833" s="68" t="str" cm="1">
        <f t="array" ref="AI833">_xlfn.XLOOKUP($AE833&amp;$C833&amp;$D833,'[1]NBA-Data-1980-2019'!$B$1:$B$16305&amp;'[1]NBA-Data-1980-2019'!$A$1:$A$16305&amp;'[1]NBA-Data-1980-2019'!$D$1:$D$16305,'[1]NBA-Data-1980-2019'!$F$1:$F$16305,"",0)</f>
        <v/>
      </c>
      <c r="AJ833" s="68" t="str">
        <f>IFERROR(($AH833/SUM(AH817:AH838))*$AI833,"")</f>
        <v/>
      </c>
    </row>
    <row r="834" spans="2:36" x14ac:dyDescent="0.2">
      <c r="B834" s="1" t="s">
        <v>222</v>
      </c>
      <c r="C834" s="1">
        <v>1991</v>
      </c>
      <c r="D834" s="1" t="s">
        <v>1078</v>
      </c>
      <c r="I834" s="4"/>
      <c r="O834" s="5"/>
      <c r="Y834" s="2" t="str">
        <f t="shared" si="94"/>
        <v/>
      </c>
      <c r="Z834" s="6">
        <f>_xlfn.XLOOKUP($G834,$AE$817:$AE$838,$AF$817:$AF$838,0,0)</f>
        <v>0</v>
      </c>
      <c r="AA834" s="43">
        <f>Z834/$AB$839</f>
        <v>0</v>
      </c>
      <c r="AD834" s="1">
        <v>18</v>
      </c>
      <c r="AF834" s="6"/>
      <c r="AG834" s="6" t="str" cm="1">
        <f t="array" ref="AG834">_xlfn.XLOOKUP($AE834&amp;$C834&amp;$D834,'[1]NBA-Data-1980-2019'!$B$1:$B$16305&amp;'[1]NBA-Data-1980-2019'!$A$1:$A$16305&amp;'[1]NBA-Data-1980-2019'!$D$1:$D$16305,'[1]NBA-Data-1980-2019'!$G$1:$G$16305,"",0)</f>
        <v/>
      </c>
      <c r="AH834" s="68" t="str" cm="1">
        <f t="array" ref="AH834">_xlfn.XLOOKUP($AE834&amp;$C834&amp;$D834,'[1]NBA-Data-1980-2019'!$B$1:$B$16305&amp;'[1]NBA-Data-1980-2019'!$A$1:$A$16305&amp;'[1]NBA-Data-1980-2019'!$D$1:$D$16305,'[1]NBA-Data-1980-2019'!$H$1:$H$16305,"",0)</f>
        <v/>
      </c>
      <c r="AI834" s="68" t="str" cm="1">
        <f t="array" ref="AI834">_xlfn.XLOOKUP($AE834&amp;$C834&amp;$D834,'[1]NBA-Data-1980-2019'!$B$1:$B$16305&amp;'[1]NBA-Data-1980-2019'!$A$1:$A$16305&amp;'[1]NBA-Data-1980-2019'!$D$1:$D$16305,'[1]NBA-Data-1980-2019'!$F$1:$F$16305,"",0)</f>
        <v/>
      </c>
      <c r="AJ834" s="68" t="str">
        <f>IFERROR(($AH834/SUM(AH817:AH838))*$AI834,"")</f>
        <v/>
      </c>
    </row>
    <row r="835" spans="2:36" x14ac:dyDescent="0.2">
      <c r="B835" s="1" t="s">
        <v>222</v>
      </c>
      <c r="C835" s="1">
        <v>1991</v>
      </c>
      <c r="D835" s="1" t="s">
        <v>1078</v>
      </c>
      <c r="I835" s="4"/>
      <c r="O835" s="5"/>
      <c r="Y835" s="2" t="str">
        <f t="shared" si="94"/>
        <v/>
      </c>
      <c r="Z835" s="6">
        <f>_xlfn.XLOOKUP($G835,$AE$817:$AE$838,$AF$817:$AF$838,0,0)</f>
        <v>0</v>
      </c>
      <c r="AA835" s="43">
        <f>Z835/$AB$839</f>
        <v>0</v>
      </c>
      <c r="AD835" s="1">
        <v>19</v>
      </c>
      <c r="AF835" s="6"/>
      <c r="AG835" s="6" t="str" cm="1">
        <f t="array" ref="AG835">_xlfn.XLOOKUP($AE835&amp;$C835&amp;$D835,'[1]NBA-Data-1980-2019'!$B$1:$B$16305&amp;'[1]NBA-Data-1980-2019'!$A$1:$A$16305&amp;'[1]NBA-Data-1980-2019'!$D$1:$D$16305,'[1]NBA-Data-1980-2019'!$G$1:$G$16305,"",0)</f>
        <v/>
      </c>
      <c r="AH835" s="68" t="str" cm="1">
        <f t="array" ref="AH835">_xlfn.XLOOKUP($AE835&amp;$C835&amp;$D835,'[1]NBA-Data-1980-2019'!$B$1:$B$16305&amp;'[1]NBA-Data-1980-2019'!$A$1:$A$16305&amp;'[1]NBA-Data-1980-2019'!$D$1:$D$16305,'[1]NBA-Data-1980-2019'!$H$1:$H$16305,"",0)</f>
        <v/>
      </c>
      <c r="AI835" s="68" t="str" cm="1">
        <f t="array" ref="AI835">_xlfn.XLOOKUP($AE835&amp;$C835&amp;$D835,'[1]NBA-Data-1980-2019'!$B$1:$B$16305&amp;'[1]NBA-Data-1980-2019'!$A$1:$A$16305&amp;'[1]NBA-Data-1980-2019'!$D$1:$D$16305,'[1]NBA-Data-1980-2019'!$F$1:$F$16305,"",0)</f>
        <v/>
      </c>
      <c r="AJ835" s="68" t="str">
        <f>IFERROR(($AH835/SUM(AH817:AH838))*$AI835,"")</f>
        <v/>
      </c>
    </row>
    <row r="836" spans="2:36" x14ac:dyDescent="0.2">
      <c r="B836" s="1" t="s">
        <v>222</v>
      </c>
      <c r="C836" s="1">
        <v>1991</v>
      </c>
      <c r="D836" s="1" t="s">
        <v>1078</v>
      </c>
      <c r="I836" s="4"/>
      <c r="O836" s="5"/>
      <c r="Y836" s="2" t="str">
        <f t="shared" si="94"/>
        <v/>
      </c>
      <c r="Z836" s="6">
        <f>_xlfn.XLOOKUP($G836,$AE$817:$AE$838,$AF$817:$AF$838,0,0)</f>
        <v>0</v>
      </c>
      <c r="AA836" s="43">
        <f>Z836/$AB$839</f>
        <v>0</v>
      </c>
      <c r="AD836" s="1">
        <v>20</v>
      </c>
      <c r="AF836" s="6"/>
      <c r="AG836" s="6" t="str" cm="1">
        <f t="array" ref="AG836">_xlfn.XLOOKUP($AE836&amp;$C836&amp;$D836,'[1]NBA-Data-1980-2019'!$B$1:$B$16305&amp;'[1]NBA-Data-1980-2019'!$A$1:$A$16305&amp;'[1]NBA-Data-1980-2019'!$D$1:$D$16305,'[1]NBA-Data-1980-2019'!$G$1:$G$16305,"",0)</f>
        <v/>
      </c>
      <c r="AH836" s="68" t="str" cm="1">
        <f t="array" ref="AH836">_xlfn.XLOOKUP($AE836&amp;$C836&amp;$D836,'[1]NBA-Data-1980-2019'!$B$1:$B$16305&amp;'[1]NBA-Data-1980-2019'!$A$1:$A$16305&amp;'[1]NBA-Data-1980-2019'!$D$1:$D$16305,'[1]NBA-Data-1980-2019'!$H$1:$H$16305,"",0)</f>
        <v/>
      </c>
      <c r="AI836" s="68" t="str" cm="1">
        <f t="array" ref="AI836">_xlfn.XLOOKUP($AE836&amp;$C836&amp;$D836,'[1]NBA-Data-1980-2019'!$B$1:$B$16305&amp;'[1]NBA-Data-1980-2019'!$A$1:$A$16305&amp;'[1]NBA-Data-1980-2019'!$D$1:$D$16305,'[1]NBA-Data-1980-2019'!$F$1:$F$16305,"",0)</f>
        <v/>
      </c>
      <c r="AJ836" s="68" t="str">
        <f>IFERROR(($AH836/SUM(AH817:AH838))*$AI836,"")</f>
        <v/>
      </c>
    </row>
    <row r="837" spans="2:36" x14ac:dyDescent="0.2">
      <c r="B837" s="1" t="s">
        <v>222</v>
      </c>
      <c r="C837" s="1">
        <v>1991</v>
      </c>
      <c r="D837" s="1" t="s">
        <v>1078</v>
      </c>
      <c r="I837" s="4"/>
      <c r="O837" s="5"/>
      <c r="Y837" s="2" t="str">
        <f t="shared" si="94"/>
        <v/>
      </c>
      <c r="Z837" s="6">
        <f>_xlfn.XLOOKUP($G837,$AE$817:$AE$838,$AF$817:$AF$838,0,0)</f>
        <v>0</v>
      </c>
      <c r="AA837" s="43">
        <f>Z837/$AB$839</f>
        <v>0</v>
      </c>
      <c r="AD837" s="1">
        <v>21</v>
      </c>
      <c r="AG837" s="6" t="str" cm="1">
        <f t="array" ref="AG837">_xlfn.XLOOKUP($AE837&amp;$C837&amp;$D837,'[1]NBA-Data-1980-2019'!$B$1:$B$16305&amp;'[1]NBA-Data-1980-2019'!$A$1:$A$16305&amp;'[1]NBA-Data-1980-2019'!$D$1:$D$16305,'[1]NBA-Data-1980-2019'!$G$1:$G$16305,"",0)</f>
        <v/>
      </c>
      <c r="AH837" s="68" t="str" cm="1">
        <f t="array" ref="AH837">_xlfn.XLOOKUP($AE837&amp;$C837&amp;$D837,'[1]NBA-Data-1980-2019'!$B$1:$B$16305&amp;'[1]NBA-Data-1980-2019'!$A$1:$A$16305&amp;'[1]NBA-Data-1980-2019'!$D$1:$D$16305,'[1]NBA-Data-1980-2019'!$H$1:$H$16305,"",0)</f>
        <v/>
      </c>
      <c r="AI837" s="68" t="str" cm="1">
        <f t="array" ref="AI837">_xlfn.XLOOKUP($AE837&amp;$C837&amp;$D837,'[1]NBA-Data-1980-2019'!$B$1:$B$16305&amp;'[1]NBA-Data-1980-2019'!$A$1:$A$16305&amp;'[1]NBA-Data-1980-2019'!$D$1:$D$16305,'[1]NBA-Data-1980-2019'!$F$1:$F$16305,"",0)</f>
        <v/>
      </c>
      <c r="AJ837" s="68" t="str">
        <f>IFERROR(($AH837/SUM(AH817:AH838))*$AI837,"")</f>
        <v/>
      </c>
    </row>
    <row r="838" spans="2:36" x14ac:dyDescent="0.2">
      <c r="B838" s="1" t="s">
        <v>222</v>
      </c>
      <c r="C838" s="1">
        <v>1991</v>
      </c>
      <c r="D838" s="1" t="s">
        <v>1078</v>
      </c>
      <c r="I838" s="4"/>
      <c r="O838" s="5"/>
      <c r="Y838" s="2" t="str">
        <f t="shared" si="94"/>
        <v/>
      </c>
      <c r="Z838" s="6">
        <f>_xlfn.XLOOKUP($G838,$AE$817:$AE$838,$AF$817:$AF$838,0,0)</f>
        <v>0</v>
      </c>
      <c r="AA838" s="43">
        <f>Z838/$AB$839</f>
        <v>0</v>
      </c>
      <c r="AD838" s="1">
        <v>22</v>
      </c>
      <c r="AG838" s="6" t="str" cm="1">
        <f t="array" ref="AG838">_xlfn.XLOOKUP($AE838&amp;$C838&amp;$D838,'[1]NBA-Data-1980-2019'!$B$1:$B$16305&amp;'[1]NBA-Data-1980-2019'!$A$1:$A$16305&amp;'[1]NBA-Data-1980-2019'!$D$1:$D$16305,'[1]NBA-Data-1980-2019'!$G$1:$G$16305,"",0)</f>
        <v/>
      </c>
      <c r="AH838" s="68" t="str" cm="1">
        <f t="array" ref="AH838">_xlfn.XLOOKUP($AE838&amp;$C838&amp;$D838,'[1]NBA-Data-1980-2019'!$B$1:$B$16305&amp;'[1]NBA-Data-1980-2019'!$A$1:$A$16305&amp;'[1]NBA-Data-1980-2019'!$D$1:$D$16305,'[1]NBA-Data-1980-2019'!$H$1:$H$16305,"",0)</f>
        <v/>
      </c>
      <c r="AI838" s="68" t="str" cm="1">
        <f t="array" ref="AI838">_xlfn.XLOOKUP($AE838&amp;$C838&amp;$D838,'[1]NBA-Data-1980-2019'!$B$1:$B$16305&amp;'[1]NBA-Data-1980-2019'!$A$1:$A$16305&amp;'[1]NBA-Data-1980-2019'!$D$1:$D$16305,'[1]NBA-Data-1980-2019'!$F$1:$F$16305,"",0)</f>
        <v/>
      </c>
      <c r="AJ838" s="68" t="str">
        <f>IFERROR(($AH838/SUM(AH817:AH838))*$AI838,"")</f>
        <v/>
      </c>
    </row>
    <row r="839" spans="2:36" x14ac:dyDescent="0.2">
      <c r="B839" s="1" t="s">
        <v>222</v>
      </c>
      <c r="C839" s="1">
        <v>1991</v>
      </c>
      <c r="D839" s="1" t="s">
        <v>1078</v>
      </c>
      <c r="E839" s="1"/>
      <c r="F839" s="1"/>
      <c r="G839" s="1">
        <f>$G815</f>
        <v>0</v>
      </c>
      <c r="H839" s="1"/>
      <c r="I839" s="1"/>
      <c r="J839" s="36"/>
      <c r="K839" s="36"/>
      <c r="L839" s="1"/>
      <c r="M839" s="1"/>
      <c r="N839" s="1"/>
      <c r="O839" s="1"/>
      <c r="P839" s="1"/>
      <c r="Q839" s="1"/>
      <c r="R839" s="1"/>
      <c r="S839" s="1"/>
      <c r="T839" s="1"/>
      <c r="U839" s="1"/>
      <c r="V839" s="1"/>
      <c r="W839" s="1"/>
      <c r="X839" s="1"/>
      <c r="Y839" s="1"/>
      <c r="AA839" s="41">
        <f>SUM(AA817:AA838)</f>
        <v>1</v>
      </c>
      <c r="AB839" s="37">
        <f>SUM(Z817:Z838)</f>
        <v>10040000</v>
      </c>
      <c r="AC839" s="1"/>
      <c r="AE839" s="37">
        <f>AG839-AF839</f>
        <v>0</v>
      </c>
      <c r="AF839" s="37">
        <f>SUM(AF817:AF838)</f>
        <v>10040000</v>
      </c>
      <c r="AG839" s="37">
        <f>SUM(AG817:AG838)</f>
        <v>10040000</v>
      </c>
      <c r="AH839" s="69">
        <f>SUM(AH817:AH838)</f>
        <v>19755.399999999998</v>
      </c>
      <c r="AI839" s="69">
        <f>SUM(AI817:AI838)</f>
        <v>182.6</v>
      </c>
      <c r="AJ839" s="69">
        <f>SUM(AJ817:AJ838)</f>
        <v>17.398048128612942</v>
      </c>
    </row>
  </sheetData>
  <conditionalFormatting sqref="N1:N839">
    <cfRule type="colorScale" priority="7">
      <colorScale>
        <cfvo type="min"/>
        <cfvo type="percentile" val="50"/>
        <cfvo type="max"/>
        <color rgb="FF63BE7B"/>
        <color rgb="FFFFEB84"/>
        <color rgb="FFF8696B"/>
      </colorScale>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C1D9-B40C-CC41-8B99-8B665A5FBD0C}">
  <sheetPr>
    <tabColor rgb="FF00B050"/>
  </sheetPr>
  <dimension ref="A1:FM845"/>
  <sheetViews>
    <sheetView zoomScale="125" zoomScaleNormal="125" workbookViewId="0"/>
  </sheetViews>
  <sheetFormatPr baseColWidth="10" defaultRowHeight="16" x14ac:dyDescent="0.2"/>
  <cols>
    <col min="1" max="1" width="22.5" style="2" customWidth="1"/>
    <col min="2" max="99" width="6.33203125" style="2" customWidth="1"/>
    <col min="100" max="100" width="15.1640625" style="2" bestFit="1" customWidth="1"/>
    <col min="101" max="101" width="6.1640625" style="2" bestFit="1" customWidth="1"/>
    <col min="102" max="102" width="6.1640625" style="2" customWidth="1"/>
    <col min="103" max="110" width="12.33203125" style="2" bestFit="1" customWidth="1"/>
    <col min="111" max="114" width="13" style="2" bestFit="1" customWidth="1"/>
    <col min="115" max="115" width="12.33203125" style="2" bestFit="1" customWidth="1"/>
    <col min="116" max="118" width="13" style="2" bestFit="1" customWidth="1"/>
    <col min="119" max="119" width="12.33203125" style="2" bestFit="1" customWidth="1"/>
    <col min="120" max="120" width="13" style="2" bestFit="1" customWidth="1"/>
    <col min="121" max="127" width="12.33203125" style="2" bestFit="1" customWidth="1"/>
    <col min="128" max="131" width="13.33203125" style="2" bestFit="1" customWidth="1"/>
    <col min="132" max="134" width="14" style="2" bestFit="1" customWidth="1"/>
    <col min="135" max="135" width="2.1640625" style="2" bestFit="1" customWidth="1"/>
    <col min="136" max="137" width="22.5" style="2" customWidth="1"/>
    <col min="138" max="138" width="23" style="2" customWidth="1"/>
    <col min="139" max="139" width="61.5" style="2" customWidth="1"/>
    <col min="140" max="140" width="41.6640625" style="2" customWidth="1"/>
    <col min="141" max="142" width="21" style="2" customWidth="1"/>
    <col min="143" max="143" width="28.5" style="2" bestFit="1" customWidth="1"/>
    <col min="144" max="144" width="21.6640625" style="2" bestFit="1" customWidth="1"/>
    <col min="145" max="145" width="5.1640625" style="57" customWidth="1"/>
    <col min="146" max="152" width="24" style="2" bestFit="1" customWidth="1"/>
    <col min="153" max="153" width="5.1640625" style="57" customWidth="1"/>
    <col min="154" max="154" width="22.5" style="57" customWidth="1"/>
    <col min="155" max="155" width="5.1640625" style="57" customWidth="1"/>
    <col min="156" max="156" width="53.1640625" style="2" bestFit="1" customWidth="1"/>
    <col min="157" max="157" width="25.5" style="2" bestFit="1" customWidth="1"/>
    <col min="158" max="158" width="22.5" style="57" customWidth="1"/>
    <col min="159" max="159" width="5.5" style="57" bestFit="1" customWidth="1"/>
    <col min="160" max="161" width="22.5" style="57" customWidth="1"/>
    <col min="162" max="162" width="255.83203125" style="57" bestFit="1" customWidth="1"/>
    <col min="163" max="164" width="22.5" style="57" customWidth="1"/>
    <col min="165" max="165" width="22.5" style="2" customWidth="1"/>
  </cols>
  <sheetData>
    <row r="1" spans="1:169" x14ac:dyDescent="0.2">
      <c r="EE1" s="2" t="s">
        <v>1489</v>
      </c>
      <c r="EJ1" s="60"/>
      <c r="EP1" s="59"/>
      <c r="EQ1" s="59"/>
      <c r="ER1" s="59" t="s">
        <v>556</v>
      </c>
      <c r="ES1" s="59" t="s">
        <v>576</v>
      </c>
      <c r="ET1" s="59" t="s">
        <v>570</v>
      </c>
      <c r="EU1" s="59" t="s">
        <v>566</v>
      </c>
      <c r="EV1" s="59" t="s">
        <v>552</v>
      </c>
      <c r="FI1" s="60" t="s">
        <v>1349</v>
      </c>
      <c r="FM1" t="s">
        <v>1489</v>
      </c>
    </row>
    <row r="2" spans="1:169" x14ac:dyDescent="0.2">
      <c r="CV2" s="1" t="s">
        <v>1147</v>
      </c>
      <c r="CY2" s="65" t="str">
        <f>_xlfn.XLOOKUP(CY$9,ROLLUP!$B$2:$B$34,ROLLUP!$C$2:$C$34,"",0)</f>
        <v>CHI</v>
      </c>
      <c r="CZ2" s="65" t="str">
        <f>_xlfn.XLOOKUP(CZ$9,ROLLUP!$B$2:$B$34,ROLLUP!$C$2:$C$34,"",0)</f>
        <v>CHI</v>
      </c>
      <c r="DA2" s="65" t="str">
        <f>_xlfn.XLOOKUP(DA$9,ROLLUP!$B$2:$B$34,ROLLUP!$C$2:$C$34,"",0)</f>
        <v>CHI</v>
      </c>
      <c r="DB2" s="65" t="str">
        <f>_xlfn.XLOOKUP(DB$9,ROLLUP!$B$2:$B$34,ROLLUP!$C$2:$C$34,"",0)</f>
        <v>HOU</v>
      </c>
      <c r="DC2" s="65" t="str">
        <f>_xlfn.XLOOKUP(DC$9,ROLLUP!$B$2:$B$34,ROLLUP!$C$2:$C$34,"",0)</f>
        <v>HOU</v>
      </c>
      <c r="DD2" s="65" t="str">
        <f>_xlfn.XLOOKUP(DD$9,ROLLUP!$B$2:$B$34,ROLLUP!$C$2:$C$34,"",0)</f>
        <v>CHI</v>
      </c>
      <c r="DE2" s="65" t="str">
        <f>_xlfn.XLOOKUP(DE$9,ROLLUP!$B$2:$B$34,ROLLUP!$C$2:$C$34,"",0)</f>
        <v>CHI</v>
      </c>
      <c r="DF2" s="65" t="str">
        <f>_xlfn.XLOOKUP(DF$9,ROLLUP!$B$2:$B$34,ROLLUP!$C$2:$C$34,"",0)</f>
        <v>CHI</v>
      </c>
      <c r="DG2" s="65" t="str">
        <f>_xlfn.XLOOKUP(DG$9,ROLLUP!$B$2:$B$34,ROLLUP!$C$2:$C$34,"",0)</f>
        <v>SAS</v>
      </c>
      <c r="DH2" s="65" t="str">
        <f>_xlfn.XLOOKUP(DH$9,ROLLUP!$B$2:$B$34,ROLLUP!$C$2:$C$34,"",0)</f>
        <v>LAL</v>
      </c>
      <c r="DI2" s="65" t="str">
        <f>_xlfn.XLOOKUP(DI$9,ROLLUP!$B$2:$B$34,ROLLUP!$C$2:$C$34,"",0)</f>
        <v>LAL</v>
      </c>
      <c r="DJ2" s="65" t="str">
        <f>_xlfn.XLOOKUP(DJ$9,ROLLUP!$B$2:$B$34,ROLLUP!$C$2:$C$34,"",0)</f>
        <v>LAL</v>
      </c>
      <c r="DK2" s="65" t="str">
        <f>_xlfn.XLOOKUP(DK$9,ROLLUP!$B$2:$B$34,ROLLUP!$C$2:$C$34,"",0)</f>
        <v>SAS</v>
      </c>
      <c r="DL2" s="65" t="str">
        <f>_xlfn.XLOOKUP(DL$9,ROLLUP!$B$2:$B$34,ROLLUP!$C$2:$C$34,"",0)</f>
        <v>DET</v>
      </c>
      <c r="DM2" s="65" t="str">
        <f>_xlfn.XLOOKUP(DM$9,ROLLUP!$B$2:$B$34,ROLLUP!$C$2:$C$34,"",0)</f>
        <v>SAS</v>
      </c>
      <c r="DN2" s="65" t="str">
        <f>_xlfn.XLOOKUP(DN$9,ROLLUP!$B$2:$B$34,ROLLUP!$C$2:$C$34,"",0)</f>
        <v>MIA</v>
      </c>
      <c r="DO2" s="65" t="str">
        <f>_xlfn.XLOOKUP(DO$9,ROLLUP!$B$2:$B$34,ROLLUP!$C$2:$C$34,"",0)</f>
        <v>SAS</v>
      </c>
      <c r="DP2" s="65" t="str">
        <f>_xlfn.XLOOKUP(DP$9,ROLLUP!$B$2:$B$34,ROLLUP!$C$2:$C$34,"",0)</f>
        <v>BOS</v>
      </c>
      <c r="DQ2" s="65" t="str">
        <f>_xlfn.XLOOKUP(DQ$9,ROLLUP!$B$2:$B$34,ROLLUP!$C$2:$C$34,"",0)</f>
        <v>LAL</v>
      </c>
      <c r="DR2" s="65" t="str">
        <f>_xlfn.XLOOKUP(DR$9,ROLLUP!$B$2:$B$34,ROLLUP!$C$2:$C$34,"",0)</f>
        <v>LAL</v>
      </c>
      <c r="DS2" s="65" t="str">
        <f>_xlfn.XLOOKUP(DS$9,ROLLUP!$B$2:$B$34,ROLLUP!$C$2:$C$34,"",0)</f>
        <v>DAL</v>
      </c>
      <c r="DT2" s="65" t="str">
        <f>_xlfn.XLOOKUP(DT$9,ROLLUP!$B$2:$B$34,ROLLUP!$C$2:$C$34,"",0)</f>
        <v>MIA</v>
      </c>
      <c r="DU2" s="65" t="str">
        <f>_xlfn.XLOOKUP(DU$9,ROLLUP!$B$2:$B$34,ROLLUP!$C$2:$C$34,"",0)</f>
        <v>MIA</v>
      </c>
      <c r="DV2" s="65" t="str">
        <f>_xlfn.XLOOKUP(DV$9,ROLLUP!$B$2:$B$34,ROLLUP!$C$2:$C$34,"",0)</f>
        <v>SAS</v>
      </c>
      <c r="DW2" s="65" t="str">
        <f>_xlfn.XLOOKUP(DW$9,ROLLUP!$B$2:$B$34,ROLLUP!$C$2:$C$34,"",0)</f>
        <v>GSW</v>
      </c>
      <c r="DX2" s="65" t="str">
        <f>_xlfn.XLOOKUP(DX$9,ROLLUP!$B$2:$B$34,ROLLUP!$C$2:$C$34,"",0)</f>
        <v>CLE</v>
      </c>
      <c r="DY2" s="65" t="str">
        <f>_xlfn.XLOOKUP(DY$9,ROLLUP!$B$2:$B$34,ROLLUP!$C$2:$C$34,"",0)</f>
        <v>GSW</v>
      </c>
      <c r="DZ2" s="65" t="str">
        <f>_xlfn.XLOOKUP(DZ$9,ROLLUP!$B$2:$B$34,ROLLUP!$C$2:$C$34,"",0)</f>
        <v>GSW</v>
      </c>
      <c r="EA2" s="65" t="str">
        <f>_xlfn.XLOOKUP(EA$9,ROLLUP!$B$2:$B$34,ROLLUP!$C$2:$C$34,"",0)</f>
        <v>TOR</v>
      </c>
      <c r="EB2" s="65" t="str">
        <f>_xlfn.XLOOKUP(EB$9,ROLLUP!$B$2:$B$34,ROLLUP!$C$2:$C$34,"",0)</f>
        <v>LAL</v>
      </c>
      <c r="EC2" s="65" t="str">
        <f>_xlfn.XLOOKUP(EC$9,ROLLUP!$B$2:$B$34,ROLLUP!$C$2:$C$34,"",0)</f>
        <v>MIL</v>
      </c>
      <c r="ED2" s="65" t="str">
        <f>_xlfn.XLOOKUP(ED$9,ROLLUP!$B$2:$B$34,ROLLUP!$C$2:$C$34,"",0)</f>
        <v>GSW</v>
      </c>
      <c r="EJ2" s="60"/>
      <c r="EP2" s="59"/>
      <c r="EQ2" s="59"/>
      <c r="ER2" s="59"/>
      <c r="ES2" s="59"/>
      <c r="ET2" s="59"/>
      <c r="EU2" s="59"/>
      <c r="EV2" s="59"/>
      <c r="FI2" s="60"/>
      <c r="FM2" t="s">
        <v>1489</v>
      </c>
    </row>
    <row r="3" spans="1:169" x14ac:dyDescent="0.2">
      <c r="CV3" s="1" t="s">
        <v>1493</v>
      </c>
      <c r="CY3" s="63">
        <f>_xlfn.XLOOKUP(CY$9,ROLLUP!$B$2:$B$34,ROLLUP!$D$2:$D$34,"",0)</f>
        <v>10040000</v>
      </c>
      <c r="CZ3" s="63">
        <f>_xlfn.XLOOKUP(CZ$9,ROLLUP!$B$2:$B$34,ROLLUP!$D$2:$D$34,"",0)</f>
        <v>16829000</v>
      </c>
      <c r="DA3" s="63">
        <f>_xlfn.XLOOKUP(DA$9,ROLLUP!$B$2:$B$34,ROLLUP!$D$2:$D$34,"",0)</f>
        <v>17536000</v>
      </c>
      <c r="DB3" s="63">
        <f>_xlfn.XLOOKUP(DB$9,ROLLUP!$B$2:$B$34,ROLLUP!$D$2:$D$34,"",0)</f>
        <v>16757000</v>
      </c>
      <c r="DC3" s="63">
        <f>_xlfn.XLOOKUP(DC$9,ROLLUP!$B$2:$B$34,ROLLUP!$D$2:$D$34,"",0)</f>
        <v>17578600</v>
      </c>
      <c r="DD3" s="63">
        <f>_xlfn.XLOOKUP(DD$9,ROLLUP!$B$2:$B$34,ROLLUP!$D$2:$D$34,"",0)</f>
        <v>23177000</v>
      </c>
      <c r="DE3" s="63">
        <f>_xlfn.XLOOKUP(DE$9,ROLLUP!$B$2:$B$34,ROLLUP!$D$2:$D$34,"",0)</f>
        <v>58270000</v>
      </c>
      <c r="DF3" s="63">
        <f>_xlfn.XLOOKUP(DF$9,ROLLUP!$B$2:$B$34,ROLLUP!$D$2:$D$34,"",0)</f>
        <v>61330670</v>
      </c>
      <c r="DG3" s="63">
        <f>_xlfn.XLOOKUP(DG$9,ROLLUP!$B$2:$B$34,ROLLUP!$D$2:$D$34,"",0)</f>
        <v>43681143</v>
      </c>
      <c r="DH3" s="63">
        <f>_xlfn.XLOOKUP(DH$9,ROLLUP!$B$2:$B$34,ROLLUP!$D$2:$D$34,"",0)</f>
        <v>54118533</v>
      </c>
      <c r="DI3" s="63">
        <f>_xlfn.XLOOKUP(DI$9,ROLLUP!$B$2:$B$34,ROLLUP!$D$2:$D$34,"",0)</f>
        <v>57498213</v>
      </c>
      <c r="DJ3" s="63">
        <f>_xlfn.XLOOKUP(DJ$9,ROLLUP!$B$2:$B$34,ROLLUP!$D$2:$D$34,"",0)</f>
        <v>54262017</v>
      </c>
      <c r="DK3" s="63">
        <f>_xlfn.XLOOKUP(DK$9,ROLLUP!$B$2:$B$34,ROLLUP!$D$2:$D$34,"",0)</f>
        <v>53182559</v>
      </c>
      <c r="DL3" s="63">
        <f>_xlfn.XLOOKUP(DL$9,ROLLUP!$B$2:$B$34,ROLLUP!$D$2:$D$34,"",0)</f>
        <v>53442834</v>
      </c>
      <c r="DM3" s="63">
        <f>_xlfn.XLOOKUP(DM$9,ROLLUP!$B$2:$B$34,ROLLUP!$D$2:$D$34,"",0)</f>
        <v>47504123</v>
      </c>
      <c r="DN3" s="63">
        <f>_xlfn.XLOOKUP(DN$9,ROLLUP!$B$2:$B$34,ROLLUP!$D$2:$D$34,"",0)</f>
        <v>60732452</v>
      </c>
      <c r="DO3" s="63">
        <f>_xlfn.XLOOKUP(DO$9,ROLLUP!$B$2:$B$34,ROLLUP!$D$2:$D$34,"",0)</f>
        <v>65654320</v>
      </c>
      <c r="DP3" s="63">
        <f>_xlfn.XLOOKUP(DP$9,ROLLUP!$B$2:$B$34,ROLLUP!$D$2:$D$34,"",0)</f>
        <v>74378636</v>
      </c>
      <c r="DQ3" s="63">
        <f>_xlfn.XLOOKUP(DQ$9,ROLLUP!$B$2:$B$34,ROLLUP!$D$2:$D$34,"",0)</f>
        <v>78245793</v>
      </c>
      <c r="DR3" s="63">
        <f>_xlfn.XLOOKUP(DR$9,ROLLUP!$B$2:$B$34,ROLLUP!$D$2:$D$34,"",0)</f>
        <v>91378064</v>
      </c>
      <c r="DS3" s="63">
        <f>_xlfn.XLOOKUP(DS$9,ROLLUP!$B$2:$B$34,ROLLUP!$D$2:$D$34,"",0)</f>
        <v>85409890</v>
      </c>
      <c r="DT3" s="63">
        <f>_xlfn.XLOOKUP(DT$9,ROLLUP!$B$2:$B$34,ROLLUP!$D$2:$D$34,"",0)</f>
        <v>74117458</v>
      </c>
      <c r="DU3" s="63">
        <f>_xlfn.XLOOKUP(DU$9,ROLLUP!$B$2:$B$34,ROLLUP!$D$2:$D$34,"",0)</f>
        <v>81558311</v>
      </c>
      <c r="DV3" s="63">
        <f>_xlfn.XLOOKUP(DV$9,ROLLUP!$B$2:$B$34,ROLLUP!$D$2:$D$34,"",0)</f>
        <v>63666028</v>
      </c>
      <c r="DW3" s="63">
        <f>_xlfn.XLOOKUP(DW$9,ROLLUP!$B$2:$B$34,ROLLUP!$D$2:$D$34,"",0)</f>
        <v>72414414</v>
      </c>
      <c r="DX3" s="63">
        <f>_xlfn.XLOOKUP(DX$9,ROLLUP!$B$2:$B$34,ROLLUP!$D$2:$D$34,"",0)</f>
        <v>105962520</v>
      </c>
      <c r="DY3" s="63">
        <f>_xlfn.XLOOKUP(DY$9,ROLLUP!$B$2:$B$34,ROLLUP!$D$2:$D$34,"",0)</f>
        <v>101540589</v>
      </c>
      <c r="DZ3" s="63">
        <f>_xlfn.XLOOKUP(DZ$9,ROLLUP!$B$2:$B$34,ROLLUP!$D$2:$D$34,"",0)</f>
        <v>135371746</v>
      </c>
      <c r="EA3" s="63">
        <f>_xlfn.XLOOKUP(EA$9,ROLLUP!$B$2:$B$34,ROLLUP!$D$2:$D$34,"",0)</f>
        <v>136242478</v>
      </c>
      <c r="EB3" s="63">
        <f>_xlfn.XLOOKUP(EB$9,ROLLUP!$B$2:$B$34,ROLLUP!$D$2:$D$34,"",0)</f>
        <v>120409527</v>
      </c>
      <c r="EC3" s="63">
        <f>_xlfn.XLOOKUP(EC$9,ROLLUP!$B$2:$B$34,ROLLUP!$D$2:$D$34,"",0)</f>
        <v>132663652</v>
      </c>
      <c r="ED3" s="63">
        <f>_xlfn.XLOOKUP(ED$9,ROLLUP!$B$2:$B$34,ROLLUP!$D$2:$D$34,"",0)</f>
        <v>178338220</v>
      </c>
      <c r="EJ3" s="60"/>
      <c r="EP3" s="59"/>
      <c r="EQ3" s="59"/>
      <c r="ER3" s="59"/>
      <c r="ES3" s="59"/>
      <c r="ET3" s="59"/>
      <c r="EU3" s="59"/>
      <c r="EV3" s="59"/>
      <c r="FI3" s="60"/>
      <c r="FM3" t="s">
        <v>1489</v>
      </c>
    </row>
    <row r="4" spans="1:169" x14ac:dyDescent="0.2">
      <c r="CV4" s="1" t="s">
        <v>1494</v>
      </c>
      <c r="CY4" s="63">
        <f>SUMIFS(TEAMS!$Z$1:$Z$845,TEAMS!$D$1:$D$845,CY$2,TEAMS!$C$1:$C$845,CY$9)</f>
        <v>10040000</v>
      </c>
      <c r="CZ4" s="63">
        <f>SUMIFS(TEAMS!$Z$1:$Z$845,TEAMS!$D$1:$D$845,CZ$2,TEAMS!$C$1:$C$845,CZ$9)</f>
        <v>16829000</v>
      </c>
      <c r="DA4" s="63">
        <f>SUMIFS(TEAMS!$Z$1:$Z$845,TEAMS!$D$1:$D$845,DA$2,TEAMS!$C$1:$C$845,DA$9)</f>
        <v>17536000</v>
      </c>
      <c r="DB4" s="63">
        <f>SUMIFS(TEAMS!$Z$1:$Z$845,TEAMS!$D$1:$D$845,DB$2,TEAMS!$C$1:$C$845,DB$9)</f>
        <v>16757000</v>
      </c>
      <c r="DC4" s="63">
        <f>SUMIFS(TEAMS!$Z$1:$Z$845,TEAMS!$D$1:$D$845,DC$2,TEAMS!$C$1:$C$845,DC$9)</f>
        <v>17578600</v>
      </c>
      <c r="DD4" s="63">
        <f>SUMIFS(TEAMS!$Z$1:$Z$845,TEAMS!$D$1:$D$845,DD$2,TEAMS!$C$1:$C$845,DD$9)</f>
        <v>23177000</v>
      </c>
      <c r="DE4" s="63">
        <f>SUMIFS(TEAMS!$Z$1:$Z$845,TEAMS!$D$1:$D$845,DE$2,TEAMS!$C$1:$C$845,DE$9)</f>
        <v>58270000</v>
      </c>
      <c r="DF4" s="63">
        <f>SUMIFS(TEAMS!$Z$1:$Z$845,TEAMS!$D$1:$D$845,DF$2,TEAMS!$C$1:$C$845,DF$9)</f>
        <v>61330670</v>
      </c>
      <c r="DG4" s="63">
        <f>SUMIFS(TEAMS!$Z$1:$Z$845,TEAMS!$D$1:$D$845,DG$2,TEAMS!$C$1:$C$845,DG$9)</f>
        <v>43681143</v>
      </c>
      <c r="DH4" s="63">
        <f>SUMIFS(TEAMS!$Z$1:$Z$845,TEAMS!$D$1:$D$845,DH$2,TEAMS!$C$1:$C$845,DH$9)</f>
        <v>54118533</v>
      </c>
      <c r="DI4" s="63">
        <f>SUMIFS(TEAMS!$Z$1:$Z$845,TEAMS!$D$1:$D$845,DI$2,TEAMS!$C$1:$C$845,DI$9)</f>
        <v>57498213</v>
      </c>
      <c r="DJ4" s="63">
        <f>SUMIFS(TEAMS!$Z$1:$Z$845,TEAMS!$D$1:$D$845,DJ$2,TEAMS!$C$1:$C$845,DJ$9)</f>
        <v>54262017</v>
      </c>
      <c r="DK4" s="63">
        <f>SUMIFS(TEAMS!$Z$1:$Z$845,TEAMS!$D$1:$D$845,DK$2,TEAMS!$C$1:$C$845,DK$9)</f>
        <v>53182559</v>
      </c>
      <c r="DL4" s="63">
        <f>SUMIFS(TEAMS!$Z$1:$Z$845,TEAMS!$D$1:$D$845,DL$2,TEAMS!$C$1:$C$845,DL$9)</f>
        <v>53442834</v>
      </c>
      <c r="DM4" s="63">
        <f>SUMIFS(TEAMS!$Z$1:$Z$845,TEAMS!$D$1:$D$845,DM$2,TEAMS!$C$1:$C$845,DM$9)</f>
        <v>47504123</v>
      </c>
      <c r="DN4" s="63">
        <f>SUMIFS(TEAMS!$Z$1:$Z$845,TEAMS!$D$1:$D$845,DN$2,TEAMS!$C$1:$C$845,DN$9)</f>
        <v>60732452</v>
      </c>
      <c r="DO4" s="63">
        <f>SUMIFS(TEAMS!$Z$1:$Z$845,TEAMS!$D$1:$D$845,DO$2,TEAMS!$C$1:$C$845,DO$9)</f>
        <v>65654320</v>
      </c>
      <c r="DP4" s="63">
        <f>SUMIFS(TEAMS!$Z$1:$Z$845,TEAMS!$D$1:$D$845,DP$2,TEAMS!$C$1:$C$845,DP$9)</f>
        <v>74378636</v>
      </c>
      <c r="DQ4" s="63">
        <f>SUMIFS(TEAMS!$Z$1:$Z$845,TEAMS!$D$1:$D$845,DQ$2,TEAMS!$C$1:$C$845,DQ$9)</f>
        <v>78245793</v>
      </c>
      <c r="DR4" s="63">
        <f>SUMIFS(TEAMS!$Z$1:$Z$845,TEAMS!$D$1:$D$845,DR$2,TEAMS!$C$1:$C$845,DR$9)</f>
        <v>91378064</v>
      </c>
      <c r="DS4" s="63">
        <f>SUMIFS(TEAMS!$Z$1:$Z$845,TEAMS!$D$1:$D$845,DS$2,TEAMS!$C$1:$C$845,DS$9)</f>
        <v>85409890</v>
      </c>
      <c r="DT4" s="63">
        <f>SUMIFS(TEAMS!$Z$1:$Z$845,TEAMS!$D$1:$D$845,DT$2,TEAMS!$C$1:$C$845,DT$9)</f>
        <v>74117458</v>
      </c>
      <c r="DU4" s="63">
        <f>SUMIFS(TEAMS!$Z$1:$Z$845,TEAMS!$D$1:$D$845,DU$2,TEAMS!$C$1:$C$845,DU$9)</f>
        <v>81558311</v>
      </c>
      <c r="DV4" s="63">
        <f>SUMIFS(TEAMS!$Z$1:$Z$845,TEAMS!$D$1:$D$845,DV$2,TEAMS!$C$1:$C$845,DV$9)</f>
        <v>63666028</v>
      </c>
      <c r="DW4" s="63">
        <f>SUMIFS(TEAMS!$Z$1:$Z$845,TEAMS!$D$1:$D$845,DW$2,TEAMS!$C$1:$C$845,DW$9)</f>
        <v>72414414</v>
      </c>
      <c r="DX4" s="63">
        <f>SUMIFS(TEAMS!$Z$1:$Z$845,TEAMS!$D$1:$D$845,DX$2,TEAMS!$C$1:$C$845,DX$9)</f>
        <v>105962520</v>
      </c>
      <c r="DY4" s="63">
        <f>SUMIFS(TEAMS!$Z$1:$Z$845,TEAMS!$D$1:$D$845,DY$2,TEAMS!$C$1:$C$845,DY$9)</f>
        <v>101540589</v>
      </c>
      <c r="DZ4" s="63">
        <f>SUMIFS(TEAMS!$Z$1:$Z$845,TEAMS!$D$1:$D$845,DZ$2,TEAMS!$C$1:$C$845,DZ$9)</f>
        <v>135371746</v>
      </c>
      <c r="EA4" s="63">
        <f>SUMIFS(TEAMS!$Z$1:$Z$845,TEAMS!$D$1:$D$845,EA$2,TEAMS!$C$1:$C$845,EA$9)</f>
        <v>136242478</v>
      </c>
      <c r="EB4" s="63">
        <f>SUMIFS(TEAMS!$Z$1:$Z$845,TEAMS!$D$1:$D$845,EB$2,TEAMS!$C$1:$C$845,EB$9)</f>
        <v>120409527</v>
      </c>
      <c r="EC4" s="63">
        <f>SUMIFS(TEAMS!$Z$1:$Z$845,TEAMS!$D$1:$D$845,EC$2,TEAMS!$C$1:$C$845,EC$9)</f>
        <v>132663652</v>
      </c>
      <c r="ED4" s="63">
        <f>SUMIFS(TEAMS!$Z$1:$Z$845,TEAMS!$D$1:$D$845,ED$2,TEAMS!$C$1:$C$845,ED$9)</f>
        <v>177671553</v>
      </c>
      <c r="EJ4" s="60"/>
      <c r="EP4" s="59"/>
      <c r="EQ4" s="59"/>
      <c r="ER4" s="59"/>
      <c r="ES4" s="59"/>
      <c r="ET4" s="59"/>
      <c r="EU4" s="59"/>
      <c r="EV4" s="59"/>
      <c r="FI4" s="60"/>
      <c r="FM4" t="s">
        <v>1489</v>
      </c>
    </row>
    <row r="5" spans="1:169" x14ac:dyDescent="0.2">
      <c r="A5" s="1" t="s">
        <v>542</v>
      </c>
      <c r="B5" s="1">
        <v>1991</v>
      </c>
      <c r="C5" s="1">
        <f>B5+1</f>
        <v>1992</v>
      </c>
      <c r="D5" s="1">
        <f>C5+1</f>
        <v>1993</v>
      </c>
      <c r="E5" s="1">
        <f>D5+1</f>
        <v>1994</v>
      </c>
      <c r="F5" s="1">
        <f>E5+1</f>
        <v>1995</v>
      </c>
      <c r="G5" s="1">
        <f>F5+1</f>
        <v>1996</v>
      </c>
      <c r="H5" s="1">
        <f>G5+1</f>
        <v>1997</v>
      </c>
      <c r="I5" s="1">
        <f>H5+1</f>
        <v>1998</v>
      </c>
      <c r="J5" s="1">
        <f>I5+1</f>
        <v>1999</v>
      </c>
      <c r="K5" s="1">
        <f>J5+1</f>
        <v>2000</v>
      </c>
      <c r="L5" s="1">
        <f>K5+1</f>
        <v>2001</v>
      </c>
      <c r="M5" s="1">
        <f>L5+1</f>
        <v>2002</v>
      </c>
      <c r="N5" s="1">
        <f>M5+1</f>
        <v>2003</v>
      </c>
      <c r="O5" s="1">
        <f>N5+1</f>
        <v>2004</v>
      </c>
      <c r="P5" s="1">
        <f>O5+1</f>
        <v>2005</v>
      </c>
      <c r="Q5" s="1">
        <f>P5+1</f>
        <v>2006</v>
      </c>
      <c r="R5" s="1">
        <f>Q5+1</f>
        <v>2007</v>
      </c>
      <c r="S5" s="1">
        <f>R5+1</f>
        <v>2008</v>
      </c>
      <c r="T5" s="1">
        <f>S5+1</f>
        <v>2009</v>
      </c>
      <c r="U5" s="1">
        <f>T5+1</f>
        <v>2010</v>
      </c>
      <c r="V5" s="1">
        <f>U5+1</f>
        <v>2011</v>
      </c>
      <c r="W5" s="1">
        <f>V5+1</f>
        <v>2012</v>
      </c>
      <c r="X5" s="1">
        <f>W5+1</f>
        <v>2013</v>
      </c>
      <c r="Y5" s="1">
        <f>X5+1</f>
        <v>2014</v>
      </c>
      <c r="Z5" s="1">
        <f>Y5+1</f>
        <v>2015</v>
      </c>
      <c r="AA5" s="1">
        <f>Z5+1</f>
        <v>2016</v>
      </c>
      <c r="AB5" s="1">
        <f>AA5+1</f>
        <v>2017</v>
      </c>
      <c r="AC5" s="1">
        <f>AB5+1</f>
        <v>2018</v>
      </c>
      <c r="AD5" s="1">
        <f>AC5+1</f>
        <v>2019</v>
      </c>
      <c r="AE5" s="1">
        <f>AD5+1</f>
        <v>2020</v>
      </c>
      <c r="AF5" s="1">
        <f>AE5+1</f>
        <v>2021</v>
      </c>
      <c r="AG5" s="1">
        <f>AF5+1</f>
        <v>2022</v>
      </c>
      <c r="AH5" s="1">
        <f>B5</f>
        <v>1991</v>
      </c>
      <c r="AI5" s="1">
        <f t="shared" ref="AI5:BM5" si="0">C5</f>
        <v>1992</v>
      </c>
      <c r="AJ5" s="1">
        <f t="shared" si="0"/>
        <v>1993</v>
      </c>
      <c r="AK5" s="1">
        <f t="shared" si="0"/>
        <v>1994</v>
      </c>
      <c r="AL5" s="1">
        <f t="shared" si="0"/>
        <v>1995</v>
      </c>
      <c r="AM5" s="1">
        <f t="shared" si="0"/>
        <v>1996</v>
      </c>
      <c r="AN5" s="1">
        <f t="shared" si="0"/>
        <v>1997</v>
      </c>
      <c r="AO5" s="1">
        <f t="shared" si="0"/>
        <v>1998</v>
      </c>
      <c r="AP5" s="1">
        <f t="shared" si="0"/>
        <v>1999</v>
      </c>
      <c r="AQ5" s="1">
        <f t="shared" si="0"/>
        <v>2000</v>
      </c>
      <c r="AR5" s="1">
        <f t="shared" si="0"/>
        <v>2001</v>
      </c>
      <c r="AS5" s="1">
        <f t="shared" si="0"/>
        <v>2002</v>
      </c>
      <c r="AT5" s="1">
        <f t="shared" si="0"/>
        <v>2003</v>
      </c>
      <c r="AU5" s="1">
        <f t="shared" si="0"/>
        <v>2004</v>
      </c>
      <c r="AV5" s="1">
        <f t="shared" si="0"/>
        <v>2005</v>
      </c>
      <c r="AW5" s="1">
        <f t="shared" si="0"/>
        <v>2006</v>
      </c>
      <c r="AX5" s="1">
        <f t="shared" si="0"/>
        <v>2007</v>
      </c>
      <c r="AY5" s="1">
        <f t="shared" si="0"/>
        <v>2008</v>
      </c>
      <c r="AZ5" s="1">
        <f t="shared" si="0"/>
        <v>2009</v>
      </c>
      <c r="BA5" s="1">
        <f t="shared" si="0"/>
        <v>2010</v>
      </c>
      <c r="BB5" s="1">
        <f t="shared" si="0"/>
        <v>2011</v>
      </c>
      <c r="BC5" s="1">
        <f t="shared" si="0"/>
        <v>2012</v>
      </c>
      <c r="BD5" s="1">
        <f t="shared" si="0"/>
        <v>2013</v>
      </c>
      <c r="BE5" s="1">
        <f t="shared" si="0"/>
        <v>2014</v>
      </c>
      <c r="BF5" s="1">
        <f t="shared" si="0"/>
        <v>2015</v>
      </c>
      <c r="BG5" s="1">
        <f t="shared" si="0"/>
        <v>2016</v>
      </c>
      <c r="BH5" s="1">
        <f t="shared" si="0"/>
        <v>2017</v>
      </c>
      <c r="BI5" s="1">
        <f t="shared" si="0"/>
        <v>2018</v>
      </c>
      <c r="BJ5" s="1">
        <f t="shared" si="0"/>
        <v>2019</v>
      </c>
      <c r="BK5" s="1">
        <f t="shared" si="0"/>
        <v>2020</v>
      </c>
      <c r="BL5" s="1">
        <f t="shared" si="0"/>
        <v>2021</v>
      </c>
      <c r="BM5" s="1">
        <f t="shared" si="0"/>
        <v>2022</v>
      </c>
      <c r="BN5" s="1">
        <f>AH5</f>
        <v>1991</v>
      </c>
      <c r="BO5" s="1">
        <f t="shared" ref="BO5" si="1">AI5</f>
        <v>1992</v>
      </c>
      <c r="BP5" s="1">
        <f t="shared" ref="BP5" si="2">AJ5</f>
        <v>1993</v>
      </c>
      <c r="BQ5" s="1">
        <f t="shared" ref="BQ5" si="3">AK5</f>
        <v>1994</v>
      </c>
      <c r="BR5" s="1">
        <f t="shared" ref="BR5" si="4">AL5</f>
        <v>1995</v>
      </c>
      <c r="BS5" s="1">
        <f t="shared" ref="BS5" si="5">AM5</f>
        <v>1996</v>
      </c>
      <c r="BT5" s="1">
        <f t="shared" ref="BT5" si="6">AN5</f>
        <v>1997</v>
      </c>
      <c r="BU5" s="1">
        <f t="shared" ref="BU5" si="7">AO5</f>
        <v>1998</v>
      </c>
      <c r="BV5" s="1">
        <f t="shared" ref="BV5" si="8">AP5</f>
        <v>1999</v>
      </c>
      <c r="BW5" s="1">
        <f t="shared" ref="BW5" si="9">AQ5</f>
        <v>2000</v>
      </c>
      <c r="BX5" s="1">
        <f t="shared" ref="BX5" si="10">AR5</f>
        <v>2001</v>
      </c>
      <c r="BY5" s="1">
        <f t="shared" ref="BY5" si="11">AS5</f>
        <v>2002</v>
      </c>
      <c r="BZ5" s="1">
        <f t="shared" ref="BZ5" si="12">AT5</f>
        <v>2003</v>
      </c>
      <c r="CA5" s="1">
        <f t="shared" ref="CA5" si="13">AU5</f>
        <v>2004</v>
      </c>
      <c r="CB5" s="1">
        <f t="shared" ref="CB5" si="14">AV5</f>
        <v>2005</v>
      </c>
      <c r="CC5" s="1">
        <f t="shared" ref="CC5" si="15">AW5</f>
        <v>2006</v>
      </c>
      <c r="CD5" s="1">
        <f t="shared" ref="CD5" si="16">AX5</f>
        <v>2007</v>
      </c>
      <c r="CE5" s="1">
        <f t="shared" ref="CE5" si="17">AY5</f>
        <v>2008</v>
      </c>
      <c r="CF5" s="1">
        <f t="shared" ref="CF5" si="18">AZ5</f>
        <v>2009</v>
      </c>
      <c r="CG5" s="1">
        <f t="shared" ref="CG5" si="19">BA5</f>
        <v>2010</v>
      </c>
      <c r="CH5" s="1">
        <f t="shared" ref="CH5" si="20">BB5</f>
        <v>2011</v>
      </c>
      <c r="CI5" s="1">
        <f t="shared" ref="CI5" si="21">BC5</f>
        <v>2012</v>
      </c>
      <c r="CJ5" s="1">
        <f t="shared" ref="CJ5" si="22">BD5</f>
        <v>2013</v>
      </c>
      <c r="CK5" s="1">
        <f t="shared" ref="CK5" si="23">BE5</f>
        <v>2014</v>
      </c>
      <c r="CL5" s="1">
        <f t="shared" ref="CL5" si="24">BF5</f>
        <v>2015</v>
      </c>
      <c r="CM5" s="1">
        <f t="shared" ref="CM5" si="25">BG5</f>
        <v>2016</v>
      </c>
      <c r="CN5" s="1">
        <f t="shared" ref="CN5" si="26">BH5</f>
        <v>2017</v>
      </c>
      <c r="CO5" s="1">
        <f t="shared" ref="CO5" si="27">BI5</f>
        <v>2018</v>
      </c>
      <c r="CP5" s="1">
        <f t="shared" ref="CP5" si="28">BJ5</f>
        <v>2019</v>
      </c>
      <c r="CQ5" s="1">
        <f t="shared" ref="CQ5" si="29">BK5</f>
        <v>2020</v>
      </c>
      <c r="CR5" s="1">
        <f t="shared" ref="CR5" si="30">BL5</f>
        <v>2021</v>
      </c>
      <c r="CS5" s="1">
        <f t="shared" ref="CS5" si="31">BM5</f>
        <v>2022</v>
      </c>
      <c r="CT5" s="1"/>
      <c r="CV5" s="1" t="s">
        <v>1495</v>
      </c>
      <c r="CY5" s="63">
        <f>SUMIFS(CY$10:CY$369,B$10:B$369,CY$2)</f>
        <v>10040000</v>
      </c>
      <c r="CZ5" s="63">
        <f>SUMIFS(CZ$10:CZ$369,C$10:C$369,CZ$2)</f>
        <v>16755000</v>
      </c>
      <c r="DA5" s="63">
        <f>SUMIFS(DA$10:DA$369,D$10:D$369,DA$2)</f>
        <v>19071000</v>
      </c>
      <c r="DB5" s="63">
        <f>SUMIFS(DB$10:DB$369,E$10:E$369,DB$2)</f>
        <v>14277000</v>
      </c>
      <c r="DC5" s="63">
        <f>SUMIFS(DC$10:DC$369,F$10:F$369,DC$2)</f>
        <v>13706200</v>
      </c>
      <c r="DD5" s="63">
        <f>SUMIFS(DD$10:DD$369,G$10:G$369,DD$2)</f>
        <v>23177000</v>
      </c>
      <c r="DE5" s="63">
        <f>SUMIFS(DE$10:DE$369,H$10:H$369,DE$2)</f>
        <v>58270000</v>
      </c>
      <c r="DF5" s="63">
        <f>SUMIFS(DF$10:DF$369,I$10:I$369,DF$2)</f>
        <v>59329750</v>
      </c>
      <c r="DG5" s="63">
        <f>SUMIFS(DG$10:DG$369,J$10:J$369,DG$2)</f>
        <v>43681143</v>
      </c>
      <c r="DH5" s="63">
        <f>SUMIFS(DH$10:DH$369,K$10:K$369,DH$2)</f>
        <v>36844595</v>
      </c>
      <c r="DI5" s="63">
        <f>SUMIFS(DI$10:DI$369,L$10:L$369,DI$2)</f>
        <v>38212498</v>
      </c>
      <c r="DJ5" s="63">
        <f>SUMIFS(DJ$10:DJ$369,M$10:M$369,DJ$2)</f>
        <v>41784740</v>
      </c>
      <c r="DK5" s="63">
        <f>SUMIFS(DK$10:DK$369,N$10:N$369,DK$2)</f>
        <v>52495235</v>
      </c>
      <c r="DL5" s="63">
        <f>SUMIFS(DL$10:DL$369,O$10:O$369,DL$2)</f>
        <v>53119918</v>
      </c>
      <c r="DM5" s="63">
        <f>SUMIFS(DM$10:DM$369,P$10:P$369,DM$2)</f>
        <v>58955327</v>
      </c>
      <c r="DN5" s="63">
        <f>SUMIFS(DN$10:DN$369,Q$10:Q$369,DN$2)</f>
        <v>67619538</v>
      </c>
      <c r="DO5" s="63">
        <f>SUMIFS(DO$10:DO$369,R$10:R$369,DO$2)</f>
        <v>65654320</v>
      </c>
      <c r="DP5" s="63">
        <f>SUMIFS(DP$10:DP$369,S$10:S$369,DP$2)</f>
        <v>74378636</v>
      </c>
      <c r="DQ5" s="63">
        <f>SUMIFS(DQ$10:DQ$369,T$10:T$369,DQ$2)</f>
        <v>76438181</v>
      </c>
      <c r="DR5" s="63">
        <f>SUMIFS(DR$10:DR$369,U$10:U$369,DR$2)</f>
        <v>85524064</v>
      </c>
      <c r="DS5" s="63">
        <f>SUMIFS(DS$10:DS$369,V$10:V$369,DS$2)</f>
        <v>82438941</v>
      </c>
      <c r="DT5" s="63">
        <f>SUMIFS(DT$10:DT$369,W$10:W$369,DT$2)</f>
        <v>73869195</v>
      </c>
      <c r="DU5" s="63">
        <f>SUMIFS(DU$10:DU$369,X$10:X$369,DU$2)</f>
        <v>97456373</v>
      </c>
      <c r="DV5" s="63">
        <f>SUMIFS(DV$10:DV$369,Y$10:Y$369,DV$2)</f>
        <v>61069078</v>
      </c>
      <c r="DW5" s="63">
        <f>SUMIFS(DW$10:DW$369,Z$10:Z$369,DW$2)</f>
        <v>72247292</v>
      </c>
      <c r="DX5" s="63">
        <f>SUMIFS(DX$10:DX$369,AA$10:AA$369,DX$2)</f>
        <v>98827028</v>
      </c>
      <c r="DY5" s="63">
        <f>SUMIFS(DY$10:DY$369,AB$10:AB$369,DY$2)</f>
        <v>99311129</v>
      </c>
      <c r="DZ5" s="63">
        <f>SUMIFS(DZ$10:DZ$369,AC$10:AC$369,DZ$2)</f>
        <v>136649719</v>
      </c>
      <c r="EA5" s="63">
        <f>SUMIFS(EA$10:EA$369,AD$10:AD$369,EA$2)</f>
        <v>114238188</v>
      </c>
      <c r="EB5" s="63">
        <f>SUMIFS(EB$10:EB$369,AE$10:AE$369,EB$2)</f>
        <v>0</v>
      </c>
      <c r="EC5" s="63">
        <f>SUMIFS(EC$10:EC$369,AF$10:AF$369,EC$2)</f>
        <v>0</v>
      </c>
      <c r="ED5" s="63">
        <f>SUMIFS(ED$10:ED$369,AG$10:AG$369,ED$2)</f>
        <v>0</v>
      </c>
      <c r="EJ5" s="60"/>
      <c r="EP5" s="59"/>
      <c r="EQ5" s="59"/>
      <c r="ER5" s="59"/>
      <c r="ES5" s="59"/>
      <c r="ET5" s="59"/>
      <c r="EU5" s="59"/>
      <c r="EV5" s="59"/>
      <c r="FI5" s="60"/>
      <c r="FM5" t="s">
        <v>1489</v>
      </c>
    </row>
    <row r="6" spans="1:169" x14ac:dyDescent="0.2">
      <c r="CV6" s="1" t="s">
        <v>1492</v>
      </c>
      <c r="CY6" s="63">
        <f>CY5-CY4</f>
        <v>0</v>
      </c>
      <c r="CZ6" s="63">
        <f t="shared" ref="CZ6:ED6" si="32">CZ5-CZ4</f>
        <v>-74000</v>
      </c>
      <c r="DA6" s="63">
        <f t="shared" si="32"/>
        <v>1535000</v>
      </c>
      <c r="DB6" s="63">
        <f t="shared" si="32"/>
        <v>-2480000</v>
      </c>
      <c r="DC6" s="63">
        <f t="shared" si="32"/>
        <v>-3872400</v>
      </c>
      <c r="DD6" s="63">
        <f t="shared" si="32"/>
        <v>0</v>
      </c>
      <c r="DE6" s="63">
        <f t="shared" si="32"/>
        <v>0</v>
      </c>
      <c r="DF6" s="63">
        <f t="shared" si="32"/>
        <v>-2000920</v>
      </c>
      <c r="DG6" s="63">
        <f t="shared" si="32"/>
        <v>0</v>
      </c>
      <c r="DH6" s="63">
        <f t="shared" si="32"/>
        <v>-17273938</v>
      </c>
      <c r="DI6" s="63">
        <f t="shared" si="32"/>
        <v>-19285715</v>
      </c>
      <c r="DJ6" s="63">
        <f t="shared" si="32"/>
        <v>-12477277</v>
      </c>
      <c r="DK6" s="63">
        <f t="shared" si="32"/>
        <v>-687324</v>
      </c>
      <c r="DL6" s="63">
        <f t="shared" si="32"/>
        <v>-322916</v>
      </c>
      <c r="DM6" s="63">
        <f t="shared" si="32"/>
        <v>11451204</v>
      </c>
      <c r="DN6" s="63">
        <f t="shared" si="32"/>
        <v>6887086</v>
      </c>
      <c r="DO6" s="63">
        <f t="shared" si="32"/>
        <v>0</v>
      </c>
      <c r="DP6" s="63">
        <f t="shared" si="32"/>
        <v>0</v>
      </c>
      <c r="DQ6" s="63">
        <f t="shared" si="32"/>
        <v>-1807612</v>
      </c>
      <c r="DR6" s="63">
        <f t="shared" si="32"/>
        <v>-5854000</v>
      </c>
      <c r="DS6" s="63">
        <f t="shared" si="32"/>
        <v>-2970949</v>
      </c>
      <c r="DT6" s="63">
        <f t="shared" si="32"/>
        <v>-248263</v>
      </c>
      <c r="DU6" s="63">
        <f t="shared" si="32"/>
        <v>15898062</v>
      </c>
      <c r="DV6" s="63">
        <f t="shared" si="32"/>
        <v>-2596950</v>
      </c>
      <c r="DW6" s="63">
        <f t="shared" si="32"/>
        <v>-167122</v>
      </c>
      <c r="DX6" s="63">
        <f t="shared" si="32"/>
        <v>-7135492</v>
      </c>
      <c r="DY6" s="63">
        <f t="shared" si="32"/>
        <v>-2229460</v>
      </c>
      <c r="DZ6" s="63">
        <f t="shared" si="32"/>
        <v>1277973</v>
      </c>
      <c r="EA6" s="63">
        <f t="shared" si="32"/>
        <v>-22004290</v>
      </c>
      <c r="EB6" s="63"/>
      <c r="EC6" s="63"/>
      <c r="ED6" s="63"/>
      <c r="EJ6" s="60"/>
      <c r="EP6" s="59"/>
      <c r="EQ6" s="59"/>
      <c r="ER6" s="59"/>
      <c r="ES6" s="59"/>
      <c r="ET6" s="59"/>
      <c r="EU6" s="59"/>
      <c r="EV6" s="59"/>
      <c r="FI6" s="60"/>
      <c r="FM6" t="s">
        <v>1489</v>
      </c>
    </row>
    <row r="7" spans="1:169" x14ac:dyDescent="0.2">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2" t="s">
        <v>1489</v>
      </c>
      <c r="EJ7" s="60"/>
      <c r="EP7" s="59"/>
      <c r="EQ7" s="59"/>
      <c r="ER7" s="59"/>
      <c r="ES7" s="59"/>
      <c r="ET7" s="59"/>
      <c r="EU7" s="59"/>
      <c r="EV7" s="59"/>
      <c r="FI7" s="60"/>
      <c r="FM7" t="s">
        <v>1489</v>
      </c>
    </row>
    <row r="8" spans="1:169" x14ac:dyDescent="0.2">
      <c r="A8" s="66"/>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J8" s="60"/>
      <c r="EP8" s="59"/>
      <c r="EQ8" s="59"/>
      <c r="ER8" s="59"/>
      <c r="ES8" s="59"/>
      <c r="ET8" s="59"/>
      <c r="EU8" s="59"/>
      <c r="EV8" s="59"/>
      <c r="FI8" s="60"/>
    </row>
    <row r="9" spans="1:169" x14ac:dyDescent="0.2">
      <c r="A9" s="1" t="s">
        <v>544</v>
      </c>
      <c r="B9" s="1" t="str">
        <f t="shared" ref="B9:D9" si="33">CONCATENATE("TM-"&amp;RIGHT(B$5,2))</f>
        <v>TM-91</v>
      </c>
      <c r="C9" s="1" t="str">
        <f t="shared" si="33"/>
        <v>TM-92</v>
      </c>
      <c r="D9" s="1" t="str">
        <f t="shared" si="33"/>
        <v>TM-93</v>
      </c>
      <c r="E9" s="1" t="str">
        <f>CONCATENATE("TM-"&amp;RIGHT(E$5,2))</f>
        <v>TM-94</v>
      </c>
      <c r="F9" s="1" t="str">
        <f>CONCATENATE("TM-"&amp;RIGHT(F$5,2))</f>
        <v>TM-95</v>
      </c>
      <c r="G9" s="1" t="str">
        <f t="shared" ref="G9" si="34">CONCATENATE("TM-"&amp;RIGHT(G$5,2))</f>
        <v>TM-96</v>
      </c>
      <c r="H9" s="1" t="str">
        <f>CONCATENATE("TM-"&amp;RIGHT(H$5,2))</f>
        <v>TM-97</v>
      </c>
      <c r="I9" s="1" t="str">
        <f>CONCATENATE("TM-"&amp;RIGHT(I$5,2))</f>
        <v>TM-98</v>
      </c>
      <c r="J9" s="1" t="str">
        <f>CONCATENATE("TM-"&amp;RIGHT(J$5,2))</f>
        <v>TM-99</v>
      </c>
      <c r="K9" s="1" t="str">
        <f>CONCATENATE("TM-"&amp;RIGHT(K$5,2))</f>
        <v>TM-00</v>
      </c>
      <c r="L9" s="1" t="str">
        <f t="shared" ref="L9:M9" si="35">CONCATENATE("TM-"&amp;RIGHT(L$5,2))</f>
        <v>TM-01</v>
      </c>
      <c r="M9" s="1" t="str">
        <f t="shared" si="35"/>
        <v>TM-02</v>
      </c>
      <c r="N9" s="1" t="str">
        <f>CONCATENATE("TM-"&amp;RIGHT(N$5,2))</f>
        <v>TM-03</v>
      </c>
      <c r="O9" s="1" t="str">
        <f>CONCATENATE("TM-"&amp;RIGHT(O$5,2))</f>
        <v>TM-04</v>
      </c>
      <c r="P9" s="1" t="str">
        <f t="shared" ref="P9" si="36">CONCATENATE("TM-"&amp;RIGHT(P$5,2))</f>
        <v>TM-05</v>
      </c>
      <c r="Q9" s="1" t="str">
        <f>CONCATENATE("TM-"&amp;RIGHT(Q$5,2))</f>
        <v>TM-06</v>
      </c>
      <c r="R9" s="1" t="str">
        <f>CONCATENATE("TM-"&amp;RIGHT(R$5,2))</f>
        <v>TM-07</v>
      </c>
      <c r="S9" s="1" t="str">
        <f>CONCATENATE("TM-"&amp;RIGHT(S$5,2))</f>
        <v>TM-08</v>
      </c>
      <c r="T9" s="1" t="str">
        <f>CONCATENATE("TM-"&amp;RIGHT(T$5,2))</f>
        <v>TM-09</v>
      </c>
      <c r="U9" s="1" t="str">
        <f>CONCATENATE("TM-"&amp;RIGHT(U$5,2))</f>
        <v>TM-10</v>
      </c>
      <c r="V9" s="1" t="str">
        <f t="shared" ref="V9:W9" si="37">CONCATENATE("TM-"&amp;RIGHT(V$5,2))</f>
        <v>TM-11</v>
      </c>
      <c r="W9" s="1" t="str">
        <f t="shared" si="37"/>
        <v>TM-12</v>
      </c>
      <c r="X9" s="1" t="str">
        <f>CONCATENATE("TM-"&amp;RIGHT(X$5,2))</f>
        <v>TM-13</v>
      </c>
      <c r="Y9" s="1" t="str">
        <f>CONCATENATE("TM-"&amp;RIGHT(Y$5,2))</f>
        <v>TM-14</v>
      </c>
      <c r="Z9" s="1" t="str">
        <f t="shared" ref="Z9" si="38">CONCATENATE("TM-"&amp;RIGHT(Z$5,2))</f>
        <v>TM-15</v>
      </c>
      <c r="AA9" s="1" t="str">
        <f>CONCATENATE("TM-"&amp;RIGHT(AA$5,2))</f>
        <v>TM-16</v>
      </c>
      <c r="AB9" s="1" t="str">
        <f>CONCATENATE("TM-"&amp;RIGHT(AB$5,2))</f>
        <v>TM-17</v>
      </c>
      <c r="AC9" s="1" t="str">
        <f>CONCATENATE("TM-"&amp;RIGHT(AC$5,2))</f>
        <v>TM-18</v>
      </c>
      <c r="AD9" s="1" t="str">
        <f>CONCATENATE("TM-"&amp;RIGHT(AD$5,2))</f>
        <v>TM-19</v>
      </c>
      <c r="AE9" s="1" t="str">
        <f>CONCATENATE("TM-"&amp;RIGHT(AE$5,2))</f>
        <v>TM-20</v>
      </c>
      <c r="AF9" s="1" t="str">
        <f>CONCATENATE("TM-"&amp;RIGHT(AF$5,2))</f>
        <v>TM-21</v>
      </c>
      <c r="AG9" s="1" t="str">
        <f>CONCATENATE("TM-"&amp;RIGHT(AG$5,2))</f>
        <v>TM-22</v>
      </c>
      <c r="AH9" s="1" t="str">
        <f>CONCATENATE("MIN-"&amp;RIGHT(AH$5,2))</f>
        <v>MIN-91</v>
      </c>
      <c r="AI9" s="1" t="str">
        <f t="shared" ref="AI9:CS9" si="39">CONCATENATE("MIN-"&amp;RIGHT(AI$5,2))</f>
        <v>MIN-92</v>
      </c>
      <c r="AJ9" s="1" t="str">
        <f t="shared" si="39"/>
        <v>MIN-93</v>
      </c>
      <c r="AK9" s="1" t="str">
        <f t="shared" si="39"/>
        <v>MIN-94</v>
      </c>
      <c r="AL9" s="1" t="str">
        <f t="shared" si="39"/>
        <v>MIN-95</v>
      </c>
      <c r="AM9" s="1" t="str">
        <f t="shared" si="39"/>
        <v>MIN-96</v>
      </c>
      <c r="AN9" s="1" t="str">
        <f t="shared" si="39"/>
        <v>MIN-97</v>
      </c>
      <c r="AO9" s="1" t="str">
        <f t="shared" si="39"/>
        <v>MIN-98</v>
      </c>
      <c r="AP9" s="1" t="str">
        <f t="shared" si="39"/>
        <v>MIN-99</v>
      </c>
      <c r="AQ9" s="1" t="str">
        <f t="shared" si="39"/>
        <v>MIN-00</v>
      </c>
      <c r="AR9" s="1" t="str">
        <f t="shared" si="39"/>
        <v>MIN-01</v>
      </c>
      <c r="AS9" s="1" t="str">
        <f t="shared" si="39"/>
        <v>MIN-02</v>
      </c>
      <c r="AT9" s="1" t="str">
        <f t="shared" si="39"/>
        <v>MIN-03</v>
      </c>
      <c r="AU9" s="1" t="str">
        <f t="shared" si="39"/>
        <v>MIN-04</v>
      </c>
      <c r="AV9" s="1" t="str">
        <f t="shared" si="39"/>
        <v>MIN-05</v>
      </c>
      <c r="AW9" s="1" t="str">
        <f t="shared" si="39"/>
        <v>MIN-06</v>
      </c>
      <c r="AX9" s="1" t="str">
        <f t="shared" si="39"/>
        <v>MIN-07</v>
      </c>
      <c r="AY9" s="1" t="str">
        <f t="shared" si="39"/>
        <v>MIN-08</v>
      </c>
      <c r="AZ9" s="1" t="str">
        <f t="shared" si="39"/>
        <v>MIN-09</v>
      </c>
      <c r="BA9" s="1" t="str">
        <f t="shared" si="39"/>
        <v>MIN-10</v>
      </c>
      <c r="BB9" s="1" t="str">
        <f t="shared" si="39"/>
        <v>MIN-11</v>
      </c>
      <c r="BC9" s="1" t="str">
        <f t="shared" si="39"/>
        <v>MIN-12</v>
      </c>
      <c r="BD9" s="1" t="str">
        <f t="shared" si="39"/>
        <v>MIN-13</v>
      </c>
      <c r="BE9" s="1" t="str">
        <f t="shared" si="39"/>
        <v>MIN-14</v>
      </c>
      <c r="BF9" s="1" t="str">
        <f t="shared" si="39"/>
        <v>MIN-15</v>
      </c>
      <c r="BG9" s="1" t="str">
        <f t="shared" si="39"/>
        <v>MIN-16</v>
      </c>
      <c r="BH9" s="1" t="str">
        <f t="shared" si="39"/>
        <v>MIN-17</v>
      </c>
      <c r="BI9" s="1" t="str">
        <f t="shared" si="39"/>
        <v>MIN-18</v>
      </c>
      <c r="BJ9" s="1" t="str">
        <f t="shared" si="39"/>
        <v>MIN-19</v>
      </c>
      <c r="BK9" s="1" t="str">
        <f t="shared" si="39"/>
        <v>MIN-20</v>
      </c>
      <c r="BL9" s="1" t="str">
        <f t="shared" si="39"/>
        <v>MIN-21</v>
      </c>
      <c r="BM9" s="1" t="str">
        <f t="shared" si="39"/>
        <v>MIN-22</v>
      </c>
      <c r="BN9" s="1" t="str">
        <f>CONCATENATE("PER-"&amp;RIGHT(BN$5,2))</f>
        <v>PER-91</v>
      </c>
      <c r="BO9" s="1" t="str">
        <f t="shared" ref="BO9:CS9" si="40">CONCATENATE("PER-"&amp;RIGHT(BO$5,2))</f>
        <v>PER-92</v>
      </c>
      <c r="BP9" s="1" t="str">
        <f t="shared" si="40"/>
        <v>PER-93</v>
      </c>
      <c r="BQ9" s="1" t="str">
        <f t="shared" si="40"/>
        <v>PER-94</v>
      </c>
      <c r="BR9" s="1" t="str">
        <f t="shared" si="40"/>
        <v>PER-95</v>
      </c>
      <c r="BS9" s="1" t="str">
        <f t="shared" si="40"/>
        <v>PER-96</v>
      </c>
      <c r="BT9" s="1" t="str">
        <f t="shared" si="40"/>
        <v>PER-97</v>
      </c>
      <c r="BU9" s="1" t="str">
        <f t="shared" si="40"/>
        <v>PER-98</v>
      </c>
      <c r="BV9" s="1" t="str">
        <f t="shared" si="40"/>
        <v>PER-99</v>
      </c>
      <c r="BW9" s="1" t="str">
        <f t="shared" si="40"/>
        <v>PER-00</v>
      </c>
      <c r="BX9" s="1" t="str">
        <f t="shared" si="40"/>
        <v>PER-01</v>
      </c>
      <c r="BY9" s="1" t="str">
        <f t="shared" si="40"/>
        <v>PER-02</v>
      </c>
      <c r="BZ9" s="1" t="str">
        <f t="shared" si="40"/>
        <v>PER-03</v>
      </c>
      <c r="CA9" s="1" t="str">
        <f t="shared" si="40"/>
        <v>PER-04</v>
      </c>
      <c r="CB9" s="1" t="str">
        <f t="shared" si="40"/>
        <v>PER-05</v>
      </c>
      <c r="CC9" s="1" t="str">
        <f t="shared" si="40"/>
        <v>PER-06</v>
      </c>
      <c r="CD9" s="1" t="str">
        <f t="shared" si="40"/>
        <v>PER-07</v>
      </c>
      <c r="CE9" s="1" t="str">
        <f t="shared" si="40"/>
        <v>PER-08</v>
      </c>
      <c r="CF9" s="1" t="str">
        <f t="shared" si="40"/>
        <v>PER-09</v>
      </c>
      <c r="CG9" s="1" t="str">
        <f t="shared" si="40"/>
        <v>PER-10</v>
      </c>
      <c r="CH9" s="1" t="str">
        <f t="shared" si="40"/>
        <v>PER-11</v>
      </c>
      <c r="CI9" s="1" t="str">
        <f t="shared" si="40"/>
        <v>PER-12</v>
      </c>
      <c r="CJ9" s="1" t="str">
        <f t="shared" si="40"/>
        <v>PER-13</v>
      </c>
      <c r="CK9" s="1" t="str">
        <f t="shared" si="40"/>
        <v>PER-14</v>
      </c>
      <c r="CL9" s="1" t="str">
        <f t="shared" si="40"/>
        <v>PER-15</v>
      </c>
      <c r="CM9" s="1" t="str">
        <f t="shared" si="40"/>
        <v>PER-16</v>
      </c>
      <c r="CN9" s="1" t="str">
        <f t="shared" si="40"/>
        <v>PER-17</v>
      </c>
      <c r="CO9" s="1" t="str">
        <f t="shared" si="40"/>
        <v>PER-18</v>
      </c>
      <c r="CP9" s="1" t="str">
        <f t="shared" si="40"/>
        <v>PER-19</v>
      </c>
      <c r="CQ9" s="1" t="str">
        <f t="shared" si="40"/>
        <v>PER-20</v>
      </c>
      <c r="CR9" s="1" t="str">
        <f t="shared" si="40"/>
        <v>PER-21</v>
      </c>
      <c r="CS9" s="1" t="str">
        <f t="shared" si="40"/>
        <v>PER-22</v>
      </c>
      <c r="CT9" s="1"/>
      <c r="CU9" s="1" t="s">
        <v>545</v>
      </c>
      <c r="CV9" s="1" t="s">
        <v>1348</v>
      </c>
      <c r="CW9" s="8" t="s">
        <v>1490</v>
      </c>
      <c r="CX9" s="8" t="s">
        <v>1344</v>
      </c>
      <c r="CY9" s="1">
        <v>1991</v>
      </c>
      <c r="CZ9" s="1">
        <f>CY9+1</f>
        <v>1992</v>
      </c>
      <c r="DA9" s="1">
        <f>CZ9+1</f>
        <v>1993</v>
      </c>
      <c r="DB9" s="1">
        <f>DA9+1</f>
        <v>1994</v>
      </c>
      <c r="DC9" s="1">
        <f>DB9+1</f>
        <v>1995</v>
      </c>
      <c r="DD9" s="1">
        <f>DC9+1</f>
        <v>1996</v>
      </c>
      <c r="DE9" s="1">
        <f>DD9+1</f>
        <v>1997</v>
      </c>
      <c r="DF9" s="1">
        <f>DE9+1</f>
        <v>1998</v>
      </c>
      <c r="DG9" s="1">
        <f>DF9+1</f>
        <v>1999</v>
      </c>
      <c r="DH9" s="1">
        <f>DG9+1</f>
        <v>2000</v>
      </c>
      <c r="DI9" s="1">
        <f>DH9+1</f>
        <v>2001</v>
      </c>
      <c r="DJ9" s="1">
        <f>DI9+1</f>
        <v>2002</v>
      </c>
      <c r="DK9" s="1">
        <f>DJ9+1</f>
        <v>2003</v>
      </c>
      <c r="DL9" s="1">
        <f>DK9+1</f>
        <v>2004</v>
      </c>
      <c r="DM9" s="1">
        <f>DL9+1</f>
        <v>2005</v>
      </c>
      <c r="DN9" s="1">
        <f>DM9+1</f>
        <v>2006</v>
      </c>
      <c r="DO9" s="1">
        <f>DN9+1</f>
        <v>2007</v>
      </c>
      <c r="DP9" s="1">
        <f>DO9+1</f>
        <v>2008</v>
      </c>
      <c r="DQ9" s="1">
        <f>DP9+1</f>
        <v>2009</v>
      </c>
      <c r="DR9" s="1">
        <f>DQ9+1</f>
        <v>2010</v>
      </c>
      <c r="DS9" s="1">
        <f>DR9+1</f>
        <v>2011</v>
      </c>
      <c r="DT9" s="1">
        <f>DS9+1</f>
        <v>2012</v>
      </c>
      <c r="DU9" s="1">
        <f>DT9+1</f>
        <v>2013</v>
      </c>
      <c r="DV9" s="1">
        <f>DU9+1</f>
        <v>2014</v>
      </c>
      <c r="DW9" s="1">
        <f>DV9+1</f>
        <v>2015</v>
      </c>
      <c r="DX9" s="1">
        <f>DW9+1</f>
        <v>2016</v>
      </c>
      <c r="DY9" s="1">
        <f>DX9+1</f>
        <v>2017</v>
      </c>
      <c r="DZ9" s="1">
        <f>DY9+1</f>
        <v>2018</v>
      </c>
      <c r="EA9" s="1">
        <f>DZ9+1</f>
        <v>2019</v>
      </c>
      <c r="EB9" s="1">
        <f>EA9+1</f>
        <v>2020</v>
      </c>
      <c r="EC9" s="1">
        <f>EB9+1</f>
        <v>2021</v>
      </c>
      <c r="ED9" s="1">
        <f>EC9+1</f>
        <v>2022</v>
      </c>
      <c r="EE9" s="1"/>
      <c r="EF9" s="1" t="s">
        <v>1417</v>
      </c>
      <c r="EG9" s="1" t="s">
        <v>1418</v>
      </c>
      <c r="EH9" s="1" t="s">
        <v>1491</v>
      </c>
      <c r="EI9" s="1" t="s">
        <v>1466</v>
      </c>
      <c r="EJ9" s="1" t="s">
        <v>1328</v>
      </c>
      <c r="EK9" s="1" t="s">
        <v>1299</v>
      </c>
      <c r="EL9" s="1" t="s">
        <v>1296</v>
      </c>
      <c r="EM9" s="1" t="s">
        <v>1330</v>
      </c>
      <c r="EN9" s="1" t="s">
        <v>1329</v>
      </c>
      <c r="EO9" s="1"/>
      <c r="EP9" s="1" t="s">
        <v>1425</v>
      </c>
      <c r="EQ9" s="1" t="s">
        <v>1424</v>
      </c>
      <c r="ER9" s="1" t="s">
        <v>1419</v>
      </c>
      <c r="ES9" s="1" t="s">
        <v>1420</v>
      </c>
      <c r="ET9" s="1" t="s">
        <v>1421</v>
      </c>
      <c r="EU9" s="1" t="s">
        <v>1422</v>
      </c>
      <c r="EV9" s="1" t="s">
        <v>1423</v>
      </c>
      <c r="EW9" s="1"/>
      <c r="EX9" s="1" t="s">
        <v>1333</v>
      </c>
      <c r="EY9" s="1"/>
      <c r="EZ9" s="1" t="s">
        <v>1339</v>
      </c>
      <c r="FA9" s="1" t="s">
        <v>1351</v>
      </c>
      <c r="FB9" s="1" t="s">
        <v>1300</v>
      </c>
      <c r="FC9" s="1" t="s">
        <v>1295</v>
      </c>
      <c r="FD9" s="1" t="s">
        <v>1266</v>
      </c>
      <c r="FE9" s="1" t="s">
        <v>1266</v>
      </c>
      <c r="FF9" s="1" t="s">
        <v>1350</v>
      </c>
      <c r="FG9" s="58"/>
      <c r="FH9" s="58"/>
      <c r="FI9" s="1"/>
    </row>
    <row r="10" spans="1:169" x14ac:dyDescent="0.2">
      <c r="A10" s="2" t="s">
        <v>1033</v>
      </c>
      <c r="B10" s="2" t="str" cm="1">
        <f t="array" ref="B10">_xlfn.XLOOKUP($A10&amp;B$5,'[1]NBA-Data-1980-2019'!$B$1:$B$16305&amp;'[1]NBA-Data-1980-2019'!$A$1:$A$16305,'[1]NBA-Data-1980-2019'!$D$1:$D$16305,"",0)</f>
        <v>LAL</v>
      </c>
      <c r="C10" s="2" t="str" cm="1">
        <f t="array" ref="C10">_xlfn.XLOOKUP($A10&amp;C$5,'[1]NBA-Data-1980-2019'!$B$1:$B$16305&amp;'[1]NBA-Data-1980-2019'!$A$1:$A$16305,'[1]NBA-Data-1980-2019'!$D$1:$D$16305,"",0)</f>
        <v>LAL</v>
      </c>
      <c r="D10" s="2" t="str" cm="1">
        <f t="array" ref="D10">_xlfn.XLOOKUP($A10&amp;D$5,'[1]NBA-Data-1980-2019'!$B$1:$B$16305&amp;'[1]NBA-Data-1980-2019'!$A$1:$A$16305,'[1]NBA-Data-1980-2019'!$D$1:$D$16305,"",0)</f>
        <v>LAL</v>
      </c>
      <c r="E10" s="2" t="str" cm="1">
        <f t="array" ref="E10">_xlfn.XLOOKUP($A10&amp;E$5,'[1]NBA-Data-1980-2019'!$B$1:$B$16305&amp;'[1]NBA-Data-1980-2019'!$A$1:$A$16305,'[1]NBA-Data-1980-2019'!$D$1:$D$16305,"",0)</f>
        <v>PHO</v>
      </c>
      <c r="F10" s="2" t="str" cm="1">
        <f t="array" ref="F10">_xlfn.XLOOKUP($A10&amp;F$5,'[1]NBA-Data-1980-2019'!$B$1:$B$16305&amp;'[1]NBA-Data-1980-2019'!$A$1:$A$16305,'[1]NBA-Data-1980-2019'!$D$1:$D$16305,"",0)</f>
        <v>PHO</v>
      </c>
      <c r="G10" s="2" t="str" cm="1">
        <f t="array" ref="G10">_xlfn.XLOOKUP($A10&amp;G$5,'[1]NBA-Data-1980-2019'!$B$1:$B$16305&amp;'[1]NBA-Data-1980-2019'!$A$1:$A$16305,'[1]NBA-Data-1980-2019'!$D$1:$D$16305,"",0)</f>
        <v>PHO</v>
      </c>
      <c r="H10" s="2" t="str" cm="1">
        <f t="array" ref="H10">_xlfn.XLOOKUP($A10&amp;H$5,'[1]NBA-Data-1980-2019'!$B$1:$B$16305&amp;'[1]NBA-Data-1980-2019'!$A$1:$A$16305,'[1]NBA-Data-1980-2019'!$D$1:$D$16305,"",0)</f>
        <v>TOT</v>
      </c>
      <c r="I10" s="2" t="str" cm="1">
        <f t="array" ref="I10">_xlfn.XLOOKUP($A10&amp;I$5,'[1]NBA-Data-1980-2019'!$B$1:$B$16305&amp;'[1]NBA-Data-1980-2019'!$A$1:$A$16305,'[1]NBA-Data-1980-2019'!$D$1:$D$16305,"",0)</f>
        <v>DAL</v>
      </c>
      <c r="J10" s="2" t="str" cm="1">
        <f t="array" ref="J10">_xlfn.XLOOKUP($A10&amp;J$5,'[1]NBA-Data-1980-2019'!$B$1:$B$16305&amp;'[1]NBA-Data-1980-2019'!$A$1:$A$16305,'[1]NBA-Data-1980-2019'!$D$1:$D$16305,"",0)</f>
        <v>DAL</v>
      </c>
      <c r="K10" s="2" t="str" cm="1">
        <f t="array" ref="K10">_xlfn.XLOOKUP($A10&amp;K$5,'[1]NBA-Data-1980-2019'!$B$1:$B$16305&amp;'[1]NBA-Data-1980-2019'!$A$1:$A$16305,'[1]NBA-Data-1980-2019'!$D$1:$D$16305,"",0)</f>
        <v>LAL</v>
      </c>
      <c r="L10" s="2" t="str" cm="1">
        <f t="array" ref="L10">_xlfn.XLOOKUP($A10&amp;L$5,'[1]NBA-Data-1980-2019'!$B$1:$B$16305&amp;'[1]NBA-Data-1980-2019'!$A$1:$A$16305,'[1]NBA-Data-1980-2019'!$D$1:$D$16305,"",0)</f>
        <v>MIA</v>
      </c>
      <c r="M10" s="2" t="str" cm="1">
        <f t="array" ref="M10">_xlfn.XLOOKUP($A10&amp;M$5,'[1]NBA-Data-1980-2019'!$B$1:$B$16305&amp;'[1]NBA-Data-1980-2019'!$A$1:$A$16305,'[1]NBA-Data-1980-2019'!$D$1:$D$16305,"",0)</f>
        <v/>
      </c>
      <c r="N10" s="2" t="str" cm="1">
        <f t="array" ref="N10">_xlfn.XLOOKUP($A10&amp;N$5,'[1]NBA-Data-1980-2019'!$B$1:$B$16305&amp;'[1]NBA-Data-1980-2019'!$A$1:$A$16305,'[1]NBA-Data-1980-2019'!$D$1:$D$16305,"",0)</f>
        <v/>
      </c>
      <c r="O10" s="2" t="str" cm="1">
        <f t="array" ref="O10">_xlfn.XLOOKUP($A10&amp;O$5,'[1]NBA-Data-1980-2019'!$B$1:$B$16305&amp;'[1]NBA-Data-1980-2019'!$A$1:$A$16305,'[1]NBA-Data-1980-2019'!$D$1:$D$16305,"",0)</f>
        <v/>
      </c>
      <c r="P10" s="2" t="str" cm="1">
        <f t="array" ref="P10">_xlfn.XLOOKUP($A10&amp;P$5,'[1]NBA-Data-1980-2019'!$B$1:$B$16305&amp;'[1]NBA-Data-1980-2019'!$A$1:$A$16305,'[1]NBA-Data-1980-2019'!$D$1:$D$16305,"",0)</f>
        <v/>
      </c>
      <c r="Q10" s="2" t="str" cm="1">
        <f t="array" ref="Q10">_xlfn.XLOOKUP($A10&amp;Q$5,'[1]NBA-Data-1980-2019'!$B$1:$B$16305&amp;'[1]NBA-Data-1980-2019'!$A$1:$A$16305,'[1]NBA-Data-1980-2019'!$D$1:$D$16305,"",0)</f>
        <v/>
      </c>
      <c r="R10" s="2" t="str" cm="1">
        <f t="array" ref="R10">_xlfn.XLOOKUP($A10&amp;R$5,'[1]NBA-Data-1980-2019'!$B$1:$B$16305&amp;'[1]NBA-Data-1980-2019'!$A$1:$A$16305,'[1]NBA-Data-1980-2019'!$D$1:$D$16305,"",0)</f>
        <v/>
      </c>
      <c r="S10" s="2" t="str" cm="1">
        <f t="array" ref="S10">_xlfn.XLOOKUP($A10&amp;S$5,'[1]NBA-Data-1980-2019'!$B$1:$B$16305&amp;'[1]NBA-Data-1980-2019'!$A$1:$A$16305,'[1]NBA-Data-1980-2019'!$D$1:$D$16305,"",0)</f>
        <v/>
      </c>
      <c r="T10" s="2" t="str" cm="1">
        <f t="array" ref="T10">_xlfn.XLOOKUP($A10&amp;T$5,'[1]NBA-Data-1980-2019'!$B$1:$B$16305&amp;'[1]NBA-Data-1980-2019'!$A$1:$A$16305,'[1]NBA-Data-1980-2019'!$D$1:$D$16305,"",0)</f>
        <v/>
      </c>
      <c r="U10" s="2" t="str" cm="1">
        <f t="array" ref="U10">_xlfn.XLOOKUP($A10&amp;U$5,'[1]NBA-Data-1980-2019'!$B$1:$B$16305&amp;'[1]NBA-Data-1980-2019'!$A$1:$A$16305,'[1]NBA-Data-1980-2019'!$D$1:$D$16305,"",0)</f>
        <v/>
      </c>
      <c r="V10" s="2" t="str" cm="1">
        <f t="array" ref="V10">_xlfn.XLOOKUP($A10&amp;V$5,'[1]NBA-Data-1980-2019'!$B$1:$B$16305&amp;'[1]NBA-Data-1980-2019'!$A$1:$A$16305,'[1]NBA-Data-1980-2019'!$D$1:$D$16305,"",0)</f>
        <v/>
      </c>
      <c r="W10" s="2" t="str" cm="1">
        <f t="array" ref="W10">_xlfn.XLOOKUP($A10&amp;W$5,'[1]NBA-Data-1980-2019'!$B$1:$B$16305&amp;'[1]NBA-Data-1980-2019'!$A$1:$A$16305,'[1]NBA-Data-1980-2019'!$D$1:$D$16305,"",0)</f>
        <v/>
      </c>
      <c r="X10" s="2" t="str" cm="1">
        <f t="array" ref="X10">_xlfn.XLOOKUP($A10&amp;X$5,'[1]NBA-Data-1980-2019'!$B$1:$B$16305&amp;'[1]NBA-Data-1980-2019'!$A$1:$A$16305,'[1]NBA-Data-1980-2019'!$D$1:$D$16305,"",0)</f>
        <v/>
      </c>
      <c r="Y10" s="2" t="str" cm="1">
        <f t="array" ref="Y10">_xlfn.XLOOKUP($A10&amp;Y$5,'[1]NBA-Data-1980-2019'!$B$1:$B$16305&amp;'[1]NBA-Data-1980-2019'!$A$1:$A$16305,'[1]NBA-Data-1980-2019'!$D$1:$D$16305,"",0)</f>
        <v/>
      </c>
      <c r="Z10" s="2" t="str" cm="1">
        <f t="array" ref="Z10">_xlfn.XLOOKUP($A10&amp;Z$5,'[1]NBA-Data-1980-2019'!$B$1:$B$16305&amp;'[1]NBA-Data-1980-2019'!$A$1:$A$16305,'[1]NBA-Data-1980-2019'!$D$1:$D$16305,"",0)</f>
        <v/>
      </c>
      <c r="AA10" s="2" t="str" cm="1">
        <f t="array" ref="AA10">_xlfn.XLOOKUP($A10&amp;AA$5,'[1]NBA-Data-1980-2019'!$B$1:$B$16305&amp;'[1]NBA-Data-1980-2019'!$A$1:$A$16305,'[1]NBA-Data-1980-2019'!$D$1:$D$16305,"",0)</f>
        <v/>
      </c>
      <c r="AB10" s="2" t="str" cm="1">
        <f t="array" ref="AB10">_xlfn.XLOOKUP($A10&amp;AB$5,'[1]NBA-Data-1980-2019'!$B$1:$B$16305&amp;'[1]NBA-Data-1980-2019'!$A$1:$A$16305,'[1]NBA-Data-1980-2019'!$D$1:$D$16305,"",0)</f>
        <v/>
      </c>
      <c r="AC10" s="2" t="str" cm="1">
        <f t="array" ref="AC10">_xlfn.XLOOKUP($A10&amp;AC$5,'[1]NBA-Data-1980-2019'!$B$1:$B$16305&amp;'[1]NBA-Data-1980-2019'!$A$1:$A$16305,'[1]NBA-Data-1980-2019'!$D$1:$D$16305,"",0)</f>
        <v/>
      </c>
      <c r="AD10" s="2" t="str" cm="1">
        <f t="array" ref="AD10">_xlfn.XLOOKUP($A10&amp;AD$5,'[1]NBA-Data-1980-2019'!$B$1:$B$16305&amp;'[1]NBA-Data-1980-2019'!$A$1:$A$16305,'[1]NBA-Data-1980-2019'!$D$1:$D$16305,"",0)</f>
        <v/>
      </c>
      <c r="AE10" s="2" t="str" cm="1">
        <f t="array" ref="AE10">_xlfn.XLOOKUP($A10&amp;AE$5,'[1]NBA-Data-1980-2019'!$B$1:$B$16305&amp;'[1]NBA-Data-1980-2019'!$A$1:$A$16305,'[1]NBA-Data-1980-2019'!$D$1:$D$16305,"",0)</f>
        <v/>
      </c>
      <c r="AF10" s="2" t="str" cm="1">
        <f t="array" ref="AF10">_xlfn.XLOOKUP($A10&amp;AF$5,'[1]NBA-Data-1980-2019'!$B$1:$B$16305&amp;'[1]NBA-Data-1980-2019'!$A$1:$A$16305,'[1]NBA-Data-1980-2019'!$D$1:$D$16305,"",0)</f>
        <v/>
      </c>
      <c r="AG10" s="2" t="str" cm="1">
        <f t="array" ref="AG10">_xlfn.XLOOKUP($A10&amp;AG$5,'[1]NBA-Data-1980-2019'!$B$1:$B$16305&amp;'[1]NBA-Data-1980-2019'!$A$1:$A$16305,'[1]NBA-Data-1980-2019'!$D$1:$D$16305,"",0)</f>
        <v/>
      </c>
      <c r="AH10" s="2" cm="1">
        <f t="array" ref="AH10">_xlfn.XLOOKUP($A10&amp;AH$5,'[1]NBA-Data-1980-2019'!$B$1:$B$16305&amp;'[1]NBA-Data-1980-2019'!$A$1:$A$16305,'[1]NBA-Data-1980-2019'!$H$1:$H$16305,"",0)</f>
        <v>2164.7999999999997</v>
      </c>
      <c r="AI10" s="2" cm="1">
        <f t="array" ref="AI10">_xlfn.XLOOKUP($A10&amp;AI$5,'[1]NBA-Data-1980-2019'!$B$1:$B$16305&amp;'[1]NBA-Data-1980-2019'!$A$1:$A$16305,'[1]NBA-Data-1980-2019'!$H$1:$H$16305,"",0)</f>
        <v>2902.7999999999997</v>
      </c>
      <c r="AJ10" s="2" cm="1">
        <f t="array" ref="AJ10">_xlfn.XLOOKUP($A10&amp;AJ$5,'[1]NBA-Data-1980-2019'!$B$1:$B$16305&amp;'[1]NBA-Data-1980-2019'!$A$1:$A$16305,'[1]NBA-Data-1980-2019'!$H$1:$H$16305,"",0)</f>
        <v>2820.7999999999997</v>
      </c>
      <c r="AK10" s="2" cm="1">
        <f t="array" ref="AK10">_xlfn.XLOOKUP($A10&amp;AK$5,'[1]NBA-Data-1980-2019'!$B$1:$B$16305&amp;'[1]NBA-Data-1980-2019'!$A$1:$A$16305,'[1]NBA-Data-1980-2019'!$H$1:$H$16305,"",0)</f>
        <v>2829</v>
      </c>
      <c r="AL10" s="2" cm="1">
        <f t="array" ref="AL10">_xlfn.XLOOKUP($A10&amp;AL$5,'[1]NBA-Data-1980-2019'!$B$1:$B$16305&amp;'[1]NBA-Data-1980-2019'!$A$1:$A$16305,'[1]NBA-Data-1980-2019'!$H$1:$H$16305,"",0)</f>
        <v>2689.6</v>
      </c>
      <c r="AM10" s="2" cm="1">
        <f t="array" ref="AM10">_xlfn.XLOOKUP($A10&amp;AM$5,'[1]NBA-Data-1980-2019'!$B$1:$B$16305&amp;'[1]NBA-Data-1980-2019'!$A$1:$A$16305,'[1]NBA-Data-1980-2019'!$H$1:$H$16305,"",0)</f>
        <v>2115.6</v>
      </c>
      <c r="AN10" s="2" cm="1">
        <f t="array" ref="AN10">_xlfn.XLOOKUP($A10&amp;AN$5,'[1]NBA-Data-1980-2019'!$B$1:$B$16305&amp;'[1]NBA-Data-1980-2019'!$A$1:$A$16305,'[1]NBA-Data-1980-2019'!$H$1:$H$16305,"",0)</f>
        <v>2490</v>
      </c>
      <c r="AO10" s="2" cm="1">
        <f t="array" ref="AO10">_xlfn.XLOOKUP($A10&amp;AO$5,'[1]NBA-Data-1980-2019'!$B$1:$B$16305&amp;'[1]NBA-Data-1980-2019'!$A$1:$A$16305,'[1]NBA-Data-1980-2019'!$H$1:$H$16305,"",0)</f>
        <v>2648.6</v>
      </c>
      <c r="AP10" s="2" cm="1">
        <f t="array" ref="AP10">_xlfn.XLOOKUP($A10&amp;AP$5,'[1]NBA-Data-1980-2019'!$B$1:$B$16305&amp;'[1]NBA-Data-1980-2019'!$A$1:$A$16305,'[1]NBA-Data-1980-2019'!$H$1:$H$16305,"",0)</f>
        <v>925</v>
      </c>
      <c r="AQ10" s="2" cm="1">
        <f t="array" ref="AQ10">_xlfn.XLOOKUP($A10&amp;AQ$5,'[1]NBA-Data-1980-2019'!$B$1:$B$16305&amp;'[1]NBA-Data-1980-2019'!$A$1:$A$16305,'[1]NBA-Data-1980-2019'!$H$1:$H$16305,"",0)</f>
        <v>1927</v>
      </c>
      <c r="AR10" s="2" cm="1">
        <f t="array" ref="AR10">_xlfn.XLOOKUP($A10&amp;AR$5,'[1]NBA-Data-1980-2019'!$B$1:$B$16305&amp;'[1]NBA-Data-1980-2019'!$A$1:$A$16305,'[1]NBA-Data-1980-2019'!$H$1:$H$16305,"",0)</f>
        <v>1410.3999999999999</v>
      </c>
      <c r="AS10" s="2" t="str" cm="1">
        <f t="array" ref="AS10">_xlfn.XLOOKUP($A10&amp;AS$5,'[1]NBA-Data-1980-2019'!$B$1:$B$16305&amp;'[1]NBA-Data-1980-2019'!$A$1:$A$16305,'[1]NBA-Data-1980-2019'!$H$1:$H$16305,"",0)</f>
        <v/>
      </c>
      <c r="AT10" s="2" t="str" cm="1">
        <f t="array" ref="AT10">_xlfn.XLOOKUP($A10&amp;AT$5,'[1]NBA-Data-1980-2019'!$B$1:$B$16305&amp;'[1]NBA-Data-1980-2019'!$A$1:$A$16305,'[1]NBA-Data-1980-2019'!$H$1:$H$16305,"",0)</f>
        <v/>
      </c>
      <c r="AU10" s="2" t="str" cm="1">
        <f t="array" ref="AU10">_xlfn.XLOOKUP($A10&amp;AU$5,'[1]NBA-Data-1980-2019'!$B$1:$B$16305&amp;'[1]NBA-Data-1980-2019'!$A$1:$A$16305,'[1]NBA-Data-1980-2019'!$H$1:$H$16305,"",0)</f>
        <v/>
      </c>
      <c r="AV10" s="2" t="str" cm="1">
        <f t="array" ref="AV10">_xlfn.XLOOKUP($A10&amp;AV$5,'[1]NBA-Data-1980-2019'!$B$1:$B$16305&amp;'[1]NBA-Data-1980-2019'!$A$1:$A$16305,'[1]NBA-Data-1980-2019'!$H$1:$H$16305,"",0)</f>
        <v/>
      </c>
      <c r="AW10" s="2" t="str" cm="1">
        <f t="array" ref="AW10">_xlfn.XLOOKUP($A10&amp;AW$5,'[1]NBA-Data-1980-2019'!$B$1:$B$16305&amp;'[1]NBA-Data-1980-2019'!$A$1:$A$16305,'[1]NBA-Data-1980-2019'!$H$1:$H$16305,"",0)</f>
        <v/>
      </c>
      <c r="AX10" s="2" t="str" cm="1">
        <f t="array" ref="AX10">_xlfn.XLOOKUP($A10&amp;AX$5,'[1]NBA-Data-1980-2019'!$B$1:$B$16305&amp;'[1]NBA-Data-1980-2019'!$A$1:$A$16305,'[1]NBA-Data-1980-2019'!$H$1:$H$16305,"",0)</f>
        <v/>
      </c>
      <c r="AY10" s="2" t="str" cm="1">
        <f t="array" ref="AY10">_xlfn.XLOOKUP($A10&amp;AY$5,'[1]NBA-Data-1980-2019'!$B$1:$B$16305&amp;'[1]NBA-Data-1980-2019'!$A$1:$A$16305,'[1]NBA-Data-1980-2019'!$H$1:$H$16305,"",0)</f>
        <v/>
      </c>
      <c r="AZ10" s="2" t="str" cm="1">
        <f t="array" ref="AZ10">_xlfn.XLOOKUP($A10&amp;AZ$5,'[1]NBA-Data-1980-2019'!$B$1:$B$16305&amp;'[1]NBA-Data-1980-2019'!$A$1:$A$16305,'[1]NBA-Data-1980-2019'!$H$1:$H$16305,"",0)</f>
        <v/>
      </c>
      <c r="BA10" s="2" t="str" cm="1">
        <f t="array" ref="BA10">_xlfn.XLOOKUP($A10&amp;BA$5,'[1]NBA-Data-1980-2019'!$B$1:$B$16305&amp;'[1]NBA-Data-1980-2019'!$A$1:$A$16305,'[1]NBA-Data-1980-2019'!$H$1:$H$16305,"",0)</f>
        <v/>
      </c>
      <c r="BB10" s="2" t="str" cm="1">
        <f t="array" ref="BB10">_xlfn.XLOOKUP($A10&amp;BB$5,'[1]NBA-Data-1980-2019'!$B$1:$B$16305&amp;'[1]NBA-Data-1980-2019'!$A$1:$A$16305,'[1]NBA-Data-1980-2019'!$H$1:$H$16305,"",0)</f>
        <v/>
      </c>
      <c r="BC10" s="2" t="str" cm="1">
        <f t="array" ref="BC10">_xlfn.XLOOKUP($A10&amp;BC$5,'[1]NBA-Data-1980-2019'!$B$1:$B$16305&amp;'[1]NBA-Data-1980-2019'!$A$1:$A$16305,'[1]NBA-Data-1980-2019'!$H$1:$H$16305,"",0)</f>
        <v/>
      </c>
      <c r="BD10" s="2" t="str" cm="1">
        <f t="array" ref="BD10">_xlfn.XLOOKUP($A10&amp;BD$5,'[1]NBA-Data-1980-2019'!$B$1:$B$16305&amp;'[1]NBA-Data-1980-2019'!$A$1:$A$16305,'[1]NBA-Data-1980-2019'!$H$1:$H$16305,"",0)</f>
        <v/>
      </c>
      <c r="BE10" s="2" t="str" cm="1">
        <f t="array" ref="BE10">_xlfn.XLOOKUP($A10&amp;BE$5,'[1]NBA-Data-1980-2019'!$B$1:$B$16305&amp;'[1]NBA-Data-1980-2019'!$A$1:$A$16305,'[1]NBA-Data-1980-2019'!$H$1:$H$16305,"",0)</f>
        <v/>
      </c>
      <c r="BF10" s="2" t="str" cm="1">
        <f t="array" ref="BF10">_xlfn.XLOOKUP($A10&amp;BF$5,'[1]NBA-Data-1980-2019'!$B$1:$B$16305&amp;'[1]NBA-Data-1980-2019'!$A$1:$A$16305,'[1]NBA-Data-1980-2019'!$H$1:$H$16305,"",0)</f>
        <v/>
      </c>
      <c r="BG10" s="2" t="str" cm="1">
        <f t="array" ref="BG10">_xlfn.XLOOKUP($A10&amp;BG$5,'[1]NBA-Data-1980-2019'!$B$1:$B$16305&amp;'[1]NBA-Data-1980-2019'!$A$1:$A$16305,'[1]NBA-Data-1980-2019'!$H$1:$H$16305,"",0)</f>
        <v/>
      </c>
      <c r="BH10" s="2" t="str" cm="1">
        <f t="array" ref="BH10">_xlfn.XLOOKUP($A10&amp;BH$5,'[1]NBA-Data-1980-2019'!$B$1:$B$16305&amp;'[1]NBA-Data-1980-2019'!$A$1:$A$16305,'[1]NBA-Data-1980-2019'!$H$1:$H$16305,"",0)</f>
        <v/>
      </c>
      <c r="BI10" s="2" t="str" cm="1">
        <f t="array" ref="BI10">_xlfn.XLOOKUP($A10&amp;BI$5,'[1]NBA-Data-1980-2019'!$B$1:$B$16305&amp;'[1]NBA-Data-1980-2019'!$A$1:$A$16305,'[1]NBA-Data-1980-2019'!$H$1:$H$16305,"",0)</f>
        <v/>
      </c>
      <c r="BJ10" s="2" t="str" cm="1">
        <f t="array" ref="BJ10">_xlfn.XLOOKUP($A10&amp;BJ$5,'[1]NBA-Data-1980-2019'!$B$1:$B$16305&amp;'[1]NBA-Data-1980-2019'!$A$1:$A$16305,'[1]NBA-Data-1980-2019'!$H$1:$H$16305,"",0)</f>
        <v/>
      </c>
      <c r="BK10" s="2" t="str" cm="1">
        <f t="array" ref="BK10">_xlfn.XLOOKUP($A10&amp;BK$5,'[1]NBA-Data-1980-2019'!$B$1:$B$16305&amp;'[1]NBA-Data-1980-2019'!$A$1:$A$16305,'[1]NBA-Data-1980-2019'!$H$1:$H$16305,"",0)</f>
        <v/>
      </c>
      <c r="BL10" s="2" t="str" cm="1">
        <f t="array" ref="BL10">_xlfn.XLOOKUP($A10&amp;BL$5,'[1]NBA-Data-1980-2019'!$B$1:$B$16305&amp;'[1]NBA-Data-1980-2019'!$A$1:$A$16305,'[1]NBA-Data-1980-2019'!$H$1:$H$16305,"",0)</f>
        <v/>
      </c>
      <c r="BM10" s="2" t="str" cm="1">
        <f t="array" ref="BM10">_xlfn.XLOOKUP($A10&amp;BM$5,'[1]NBA-Data-1980-2019'!$B$1:$B$16305&amp;'[1]NBA-Data-1980-2019'!$A$1:$A$16305,'[1]NBA-Data-1980-2019'!$H$1:$H$16305,"",0)</f>
        <v/>
      </c>
      <c r="BN10" s="2" cm="1">
        <f t="array" ref="BN10">_xlfn.XLOOKUP($A10&amp;BN$5,'[1]NBA-Data-1980-2019'!$B$1:$B$16305&amp;'[1]NBA-Data-1980-2019'!$A$1:$A$16305,'[1]NBA-Data-1980-2019'!$F$1:$F$16305,"",0)</f>
        <v>13.8</v>
      </c>
      <c r="BO10" s="2" cm="1">
        <f t="array" ref="BO10">_xlfn.XLOOKUP($A10&amp;BO$5,'[1]NBA-Data-1980-2019'!$B$1:$B$16305&amp;'[1]NBA-Data-1980-2019'!$A$1:$A$16305,'[1]NBA-Data-1980-2019'!$F$1:$F$16305,"",0)</f>
        <v>16.7</v>
      </c>
      <c r="BP10" s="2" cm="1">
        <f t="array" ref="BP10">_xlfn.XLOOKUP($A10&amp;BP$5,'[1]NBA-Data-1980-2019'!$B$1:$B$16305&amp;'[1]NBA-Data-1980-2019'!$A$1:$A$16305,'[1]NBA-Data-1980-2019'!$F$1:$F$16305,"",0)</f>
        <v>16.3</v>
      </c>
      <c r="BQ10" s="2" cm="1">
        <f t="array" ref="BQ10">_xlfn.XLOOKUP($A10&amp;BQ$5,'[1]NBA-Data-1980-2019'!$B$1:$B$16305&amp;'[1]NBA-Data-1980-2019'!$A$1:$A$16305,'[1]NBA-Data-1980-2019'!$F$1:$F$16305,"",0)</f>
        <v>17</v>
      </c>
      <c r="BR10" s="2" cm="1">
        <f t="array" ref="BR10">_xlfn.XLOOKUP($A10&amp;BR$5,'[1]NBA-Data-1980-2019'!$B$1:$B$16305&amp;'[1]NBA-Data-1980-2019'!$A$1:$A$16305,'[1]NBA-Data-1980-2019'!$F$1:$F$16305,"",0)</f>
        <v>14.2</v>
      </c>
      <c r="BS10" s="2" cm="1">
        <f t="array" ref="BS10">_xlfn.XLOOKUP($A10&amp;BS$5,'[1]NBA-Data-1980-2019'!$B$1:$B$16305&amp;'[1]NBA-Data-1980-2019'!$A$1:$A$16305,'[1]NBA-Data-1980-2019'!$F$1:$F$16305,"",0)</f>
        <v>12.9</v>
      </c>
      <c r="BT10" s="2" cm="1">
        <f t="array" ref="BT10">_xlfn.XLOOKUP($A10&amp;BT$5,'[1]NBA-Data-1980-2019'!$B$1:$B$16305&amp;'[1]NBA-Data-1980-2019'!$A$1:$A$16305,'[1]NBA-Data-1980-2019'!$F$1:$F$16305,"",0)</f>
        <v>12.4</v>
      </c>
      <c r="BU10" s="2" cm="1">
        <f t="array" ref="BU10">_xlfn.XLOOKUP($A10&amp;BU$5,'[1]NBA-Data-1980-2019'!$B$1:$B$16305&amp;'[1]NBA-Data-1980-2019'!$A$1:$A$16305,'[1]NBA-Data-1980-2019'!$F$1:$F$16305,"",0)</f>
        <v>12.8</v>
      </c>
      <c r="BV10" s="2" cm="1">
        <f t="array" ref="BV10">_xlfn.XLOOKUP($A10&amp;BV$5,'[1]NBA-Data-1980-2019'!$B$1:$B$16305&amp;'[1]NBA-Data-1980-2019'!$A$1:$A$16305,'[1]NBA-Data-1980-2019'!$F$1:$F$16305,"",0)</f>
        <v>12.5</v>
      </c>
      <c r="BW10" s="2" cm="1">
        <f t="array" ref="BW10">_xlfn.XLOOKUP($A10&amp;BW$5,'[1]NBA-Data-1980-2019'!$B$1:$B$16305&amp;'[1]NBA-Data-1980-2019'!$A$1:$A$16305,'[1]NBA-Data-1980-2019'!$F$1:$F$16305,"",0)</f>
        <v>11.2</v>
      </c>
      <c r="BX10" s="2" cm="1">
        <f t="array" ref="BX10">_xlfn.XLOOKUP($A10&amp;BX$5,'[1]NBA-Data-1980-2019'!$B$1:$B$16305&amp;'[1]NBA-Data-1980-2019'!$A$1:$A$16305,'[1]NBA-Data-1980-2019'!$F$1:$F$16305,"",0)</f>
        <v>11.2</v>
      </c>
      <c r="BY10" s="2" t="str" cm="1">
        <f t="array" ref="BY10">_xlfn.XLOOKUP($A10&amp;BY$5,'[1]NBA-Data-1980-2019'!$B$1:$B$16305&amp;'[1]NBA-Data-1980-2019'!$A$1:$A$16305,'[1]NBA-Data-1980-2019'!$F$1:$F$16305,"",0)</f>
        <v/>
      </c>
      <c r="BZ10" s="2" t="str" cm="1">
        <f t="array" ref="BZ10">_xlfn.XLOOKUP($A10&amp;BZ$5,'[1]NBA-Data-1980-2019'!$B$1:$B$16305&amp;'[1]NBA-Data-1980-2019'!$A$1:$A$16305,'[1]NBA-Data-1980-2019'!$F$1:$F$16305,"",0)</f>
        <v/>
      </c>
      <c r="CA10" s="2" t="str" cm="1">
        <f t="array" ref="CA10">_xlfn.XLOOKUP($A10&amp;CA$5,'[1]NBA-Data-1980-2019'!$B$1:$B$16305&amp;'[1]NBA-Data-1980-2019'!$A$1:$A$16305,'[1]NBA-Data-1980-2019'!$F$1:$F$16305,"",0)</f>
        <v/>
      </c>
      <c r="CB10" s="2" t="str" cm="1">
        <f t="array" ref="CB10">_xlfn.XLOOKUP($A10&amp;CB$5,'[1]NBA-Data-1980-2019'!$B$1:$B$16305&amp;'[1]NBA-Data-1980-2019'!$A$1:$A$16305,'[1]NBA-Data-1980-2019'!$F$1:$F$16305,"",0)</f>
        <v/>
      </c>
      <c r="CC10" s="2" t="str" cm="1">
        <f t="array" ref="CC10">_xlfn.XLOOKUP($A10&amp;CC$5,'[1]NBA-Data-1980-2019'!$B$1:$B$16305&amp;'[1]NBA-Data-1980-2019'!$A$1:$A$16305,'[1]NBA-Data-1980-2019'!$F$1:$F$16305,"",0)</f>
        <v/>
      </c>
      <c r="CD10" s="2" t="str" cm="1">
        <f t="array" ref="CD10">_xlfn.XLOOKUP($A10&amp;CD$5,'[1]NBA-Data-1980-2019'!$B$1:$B$16305&amp;'[1]NBA-Data-1980-2019'!$A$1:$A$16305,'[1]NBA-Data-1980-2019'!$F$1:$F$16305,"",0)</f>
        <v/>
      </c>
      <c r="CE10" s="2" t="str" cm="1">
        <f t="array" ref="CE10">_xlfn.XLOOKUP($A10&amp;CE$5,'[1]NBA-Data-1980-2019'!$B$1:$B$16305&amp;'[1]NBA-Data-1980-2019'!$A$1:$A$16305,'[1]NBA-Data-1980-2019'!$F$1:$F$16305,"",0)</f>
        <v/>
      </c>
      <c r="CF10" s="2" t="str" cm="1">
        <f t="array" ref="CF10">_xlfn.XLOOKUP($A10&amp;CF$5,'[1]NBA-Data-1980-2019'!$B$1:$B$16305&amp;'[1]NBA-Data-1980-2019'!$A$1:$A$16305,'[1]NBA-Data-1980-2019'!$F$1:$F$16305,"",0)</f>
        <v/>
      </c>
      <c r="CG10" s="2" t="str" cm="1">
        <f t="array" ref="CG10">_xlfn.XLOOKUP($A10&amp;CG$5,'[1]NBA-Data-1980-2019'!$B$1:$B$16305&amp;'[1]NBA-Data-1980-2019'!$A$1:$A$16305,'[1]NBA-Data-1980-2019'!$F$1:$F$16305,"",0)</f>
        <v/>
      </c>
      <c r="CH10" s="2" t="str" cm="1">
        <f t="array" ref="CH10">_xlfn.XLOOKUP($A10&amp;CH$5,'[1]NBA-Data-1980-2019'!$B$1:$B$16305&amp;'[1]NBA-Data-1980-2019'!$A$1:$A$16305,'[1]NBA-Data-1980-2019'!$F$1:$F$16305,"",0)</f>
        <v/>
      </c>
      <c r="CI10" s="2" t="str" cm="1">
        <f t="array" ref="CI10">_xlfn.XLOOKUP($A10&amp;CI$5,'[1]NBA-Data-1980-2019'!$B$1:$B$16305&amp;'[1]NBA-Data-1980-2019'!$A$1:$A$16305,'[1]NBA-Data-1980-2019'!$F$1:$F$16305,"",0)</f>
        <v/>
      </c>
      <c r="CJ10" s="2" t="str" cm="1">
        <f t="array" ref="CJ10">_xlfn.XLOOKUP($A10&amp;CJ$5,'[1]NBA-Data-1980-2019'!$B$1:$B$16305&amp;'[1]NBA-Data-1980-2019'!$A$1:$A$16305,'[1]NBA-Data-1980-2019'!$F$1:$F$16305,"",0)</f>
        <v/>
      </c>
      <c r="CK10" s="2" t="str" cm="1">
        <f t="array" ref="CK10">_xlfn.XLOOKUP($A10&amp;CK$5,'[1]NBA-Data-1980-2019'!$B$1:$B$16305&amp;'[1]NBA-Data-1980-2019'!$A$1:$A$16305,'[1]NBA-Data-1980-2019'!$F$1:$F$16305,"",0)</f>
        <v/>
      </c>
      <c r="CL10" s="2" t="str" cm="1">
        <f t="array" ref="CL10">_xlfn.XLOOKUP($A10&amp;CL$5,'[1]NBA-Data-1980-2019'!$B$1:$B$16305&amp;'[1]NBA-Data-1980-2019'!$A$1:$A$16305,'[1]NBA-Data-1980-2019'!$F$1:$F$16305,"",0)</f>
        <v/>
      </c>
      <c r="CM10" s="2" t="str" cm="1">
        <f t="array" ref="CM10">_xlfn.XLOOKUP($A10&amp;CM$5,'[1]NBA-Data-1980-2019'!$B$1:$B$16305&amp;'[1]NBA-Data-1980-2019'!$A$1:$A$16305,'[1]NBA-Data-1980-2019'!$F$1:$F$16305,"",0)</f>
        <v/>
      </c>
      <c r="CN10" s="2" t="str" cm="1">
        <f t="array" ref="CN10">_xlfn.XLOOKUP($A10&amp;CN$5,'[1]NBA-Data-1980-2019'!$B$1:$B$16305&amp;'[1]NBA-Data-1980-2019'!$A$1:$A$16305,'[1]NBA-Data-1980-2019'!$F$1:$F$16305,"",0)</f>
        <v/>
      </c>
      <c r="CO10" s="2" t="str" cm="1">
        <f t="array" ref="CO10">_xlfn.XLOOKUP($A10&amp;CO$5,'[1]NBA-Data-1980-2019'!$B$1:$B$16305&amp;'[1]NBA-Data-1980-2019'!$A$1:$A$16305,'[1]NBA-Data-1980-2019'!$F$1:$F$16305,"",0)</f>
        <v/>
      </c>
      <c r="CP10" s="2" t="str" cm="1">
        <f t="array" ref="CP10">_xlfn.XLOOKUP($A10&amp;CP$5,'[1]NBA-Data-1980-2019'!$B$1:$B$16305&amp;'[1]NBA-Data-1980-2019'!$A$1:$A$16305,'[1]NBA-Data-1980-2019'!$F$1:$F$16305,"",0)</f>
        <v/>
      </c>
      <c r="CQ10" s="2" t="str" cm="1">
        <f t="array" ref="CQ10">_xlfn.XLOOKUP($A10&amp;CQ$5,'[1]NBA-Data-1980-2019'!$B$1:$B$16305&amp;'[1]NBA-Data-1980-2019'!$A$1:$A$16305,'[1]NBA-Data-1980-2019'!$F$1:$F$16305,"",0)</f>
        <v/>
      </c>
      <c r="CR10" s="2" t="str" cm="1">
        <f t="array" ref="CR10">_xlfn.XLOOKUP($A10&amp;CR$5,'[1]NBA-Data-1980-2019'!$B$1:$B$16305&amp;'[1]NBA-Data-1980-2019'!$A$1:$A$16305,'[1]NBA-Data-1980-2019'!$F$1:$F$16305,"",0)</f>
        <v/>
      </c>
      <c r="CS10" s="2" t="str" cm="1">
        <f t="array" ref="CS10">_xlfn.XLOOKUP($A10&amp;CS$5,'[1]NBA-Data-1980-2019'!$B$1:$B$16305&amp;'[1]NBA-Data-1980-2019'!$A$1:$A$16305,'[1]NBA-Data-1980-2019'!$F$1:$F$16305,"",0)</f>
        <v/>
      </c>
      <c r="CU10" s="2" t="str">
        <f>_xlfn.XLOOKUP($A10,TEAMS!$G$1:$G$839,TEAMS!$H$1:$H$839,"",0)</f>
        <v>PF</v>
      </c>
      <c r="CV10" s="2" t="str">
        <f>_xlfn.XLOOKUP($CU10,DASHBOARD!$B$22:$B$27,DASHBOARD!$C$22:$C$27,"",0)</f>
        <v>FORWARD</v>
      </c>
      <c r="CY10" s="63">
        <f>SUMIFS('[1]NBA-Data-1980-2019'!$G$1:$G$16305,'[1]NBA-Data-1980-2019'!$B$1:$B$16305,$A10,'[1]NBA-Data-1980-2019'!$A$1:$A$16305,CY$9)</f>
        <v>1750000</v>
      </c>
      <c r="CZ10" s="63">
        <f>SUMIFS('[1]NBA-Data-1980-2019'!$G$1:$G$16305,'[1]NBA-Data-1980-2019'!$B$1:$B$16305,$A10,'[1]NBA-Data-1980-2019'!$A$1:$A$16305,CZ$9)</f>
        <v>1750000</v>
      </c>
      <c r="DA10" s="63">
        <f>SUMIFS('[1]NBA-Data-1980-2019'!$G$1:$G$16305,'[1]NBA-Data-1980-2019'!$B$1:$B$16305,$A10,'[1]NBA-Data-1980-2019'!$A$1:$A$16305,DA$9)</f>
        <v>1750000</v>
      </c>
      <c r="DB10" s="63">
        <f>SUMIFS('[1]NBA-Data-1980-2019'!$G$1:$G$16305,'[1]NBA-Data-1980-2019'!$B$1:$B$16305,$A10,'[1]NBA-Data-1980-2019'!$A$1:$A$16305,DB$9)</f>
        <v>1885000</v>
      </c>
      <c r="DC10" s="63">
        <v>0</v>
      </c>
      <c r="DD10" s="63">
        <f>SUMIFS('[1]NBA-Data-1980-2019'!$G$1:$G$16305,'[1]NBA-Data-1980-2019'!$B$1:$B$16305,$A10,'[1]NBA-Data-1980-2019'!$A$1:$A$16305,DD$9)</f>
        <v>6473000</v>
      </c>
      <c r="DE10" s="63">
        <f>SUMIFS('[1]NBA-Data-1980-2019'!$G$1:$G$16305,'[1]NBA-Data-1980-2019'!$B$1:$B$16305,$A10,'[1]NBA-Data-1980-2019'!$A$1:$A$16305,DE$9)</f>
        <v>4851000</v>
      </c>
      <c r="DF10" s="63">
        <f>SUMIFS('[1]NBA-Data-1980-2019'!$G$1:$G$16305,'[1]NBA-Data-1980-2019'!$B$1:$B$16305,$A10,'[1]NBA-Data-1980-2019'!$A$1:$A$16305,DF$9)</f>
        <v>0</v>
      </c>
      <c r="DG10" s="63">
        <f>SUMIFS('[1]NBA-Data-1980-2019'!$G$1:$G$16305,'[1]NBA-Data-1980-2019'!$B$1:$B$16305,$A10,'[1]NBA-Data-1980-2019'!$A$1:$A$16305,DG$9)</f>
        <v>5125088</v>
      </c>
      <c r="DH10" s="63">
        <f>SUMIFS('[1]NBA-Data-1980-2019'!$G$1:$G$16305,'[1]NBA-Data-1980-2019'!$B$1:$B$16305,$A10,'[1]NBA-Data-1980-2019'!$A$1:$A$16305,DH$9)</f>
        <v>1700000</v>
      </c>
      <c r="DI10" s="63">
        <f>SUMIFS('[1]NBA-Data-1980-2019'!$G$1:$G$16305,'[1]NBA-Data-1980-2019'!$B$1:$B$16305,$A10,'[1]NBA-Data-1980-2019'!$A$1:$A$16305,DI$9)</f>
        <v>2250000</v>
      </c>
      <c r="DJ10" s="63">
        <f>SUMIFS('[1]NBA-Data-1980-2019'!$G$1:$G$16305,'[1]NBA-Data-1980-2019'!$B$1:$B$16305,$A10,'[1]NBA-Data-1980-2019'!$A$1:$A$16305,DJ$9)</f>
        <v>0</v>
      </c>
      <c r="DK10" s="63">
        <f>SUMIFS('[1]NBA-Data-1980-2019'!$G$1:$G$16305,'[1]NBA-Data-1980-2019'!$B$1:$B$16305,$A10,'[1]NBA-Data-1980-2019'!$A$1:$A$16305,DK$9)</f>
        <v>0</v>
      </c>
      <c r="DL10" s="63">
        <f>SUMIFS('[1]NBA-Data-1980-2019'!$G$1:$G$16305,'[1]NBA-Data-1980-2019'!$B$1:$B$16305,$A10,'[1]NBA-Data-1980-2019'!$A$1:$A$16305,DL$9)</f>
        <v>0</v>
      </c>
      <c r="DM10" s="63">
        <f>SUMIFS('[1]NBA-Data-1980-2019'!$G$1:$G$16305,'[1]NBA-Data-1980-2019'!$B$1:$B$16305,$A10,'[1]NBA-Data-1980-2019'!$A$1:$A$16305,DM$9)</f>
        <v>0</v>
      </c>
      <c r="DN10" s="63">
        <f>SUMIFS('[1]NBA-Data-1980-2019'!$G$1:$G$16305,'[1]NBA-Data-1980-2019'!$B$1:$B$16305,$A10,'[1]NBA-Data-1980-2019'!$A$1:$A$16305,DN$9)</f>
        <v>0</v>
      </c>
      <c r="DO10" s="63">
        <f>SUMIFS('[1]NBA-Data-1980-2019'!$G$1:$G$16305,'[1]NBA-Data-1980-2019'!$B$1:$B$16305,$A10,'[1]NBA-Data-1980-2019'!$A$1:$A$16305,DO$9)</f>
        <v>0</v>
      </c>
      <c r="DP10" s="63">
        <f>SUMIFS('[1]NBA-Data-1980-2019'!$G$1:$G$16305,'[1]NBA-Data-1980-2019'!$B$1:$B$16305,$A10,'[1]NBA-Data-1980-2019'!$A$1:$A$16305,DP$9)</f>
        <v>0</v>
      </c>
      <c r="DQ10" s="63">
        <f>SUMIFS('[1]NBA-Data-1980-2019'!$G$1:$G$16305,'[1]NBA-Data-1980-2019'!$B$1:$B$16305,$A10,'[1]NBA-Data-1980-2019'!$A$1:$A$16305,DQ$9)</f>
        <v>0</v>
      </c>
      <c r="DR10" s="63">
        <f>SUMIFS('[1]NBA-Data-1980-2019'!$G$1:$G$16305,'[1]NBA-Data-1980-2019'!$B$1:$B$16305,$A10,'[1]NBA-Data-1980-2019'!$A$1:$A$16305,DR$9)</f>
        <v>0</v>
      </c>
      <c r="DS10" s="63">
        <f>SUMIFS('[1]NBA-Data-1980-2019'!$G$1:$G$16305,'[1]NBA-Data-1980-2019'!$B$1:$B$16305,$A10,'[1]NBA-Data-1980-2019'!$A$1:$A$16305,DS$9)</f>
        <v>0</v>
      </c>
      <c r="DT10" s="63">
        <f>SUMIFS('[1]NBA-Data-1980-2019'!$G$1:$G$16305,'[1]NBA-Data-1980-2019'!$B$1:$B$16305,$A10,'[1]NBA-Data-1980-2019'!$A$1:$A$16305,DT$9)</f>
        <v>0</v>
      </c>
      <c r="DU10" s="63">
        <f>SUMIFS('[1]NBA-Data-1980-2019'!$G$1:$G$16305,'[1]NBA-Data-1980-2019'!$B$1:$B$16305,$A10,'[1]NBA-Data-1980-2019'!$A$1:$A$16305,DU$9)</f>
        <v>0</v>
      </c>
      <c r="DV10" s="63">
        <f>SUMIFS('[1]NBA-Data-1980-2019'!$G$1:$G$16305,'[1]NBA-Data-1980-2019'!$B$1:$B$16305,$A10,'[1]NBA-Data-1980-2019'!$A$1:$A$16305,DV$9)</f>
        <v>0</v>
      </c>
      <c r="DW10" s="63">
        <f>SUMIFS('[1]NBA-Data-1980-2019'!$G$1:$G$16305,'[1]NBA-Data-1980-2019'!$B$1:$B$16305,$A10,'[1]NBA-Data-1980-2019'!$A$1:$A$16305,DW$9)</f>
        <v>0</v>
      </c>
      <c r="DX10" s="63">
        <f>SUMIFS('[1]NBA-Data-1980-2019'!$G$1:$G$16305,'[1]NBA-Data-1980-2019'!$B$1:$B$16305,$A10,'[1]NBA-Data-1980-2019'!$A$1:$A$16305,DX$9)</f>
        <v>0</v>
      </c>
      <c r="DY10" s="63">
        <f>SUMIFS('[1]NBA-Data-1980-2019'!$G$1:$G$16305,'[1]NBA-Data-1980-2019'!$B$1:$B$16305,$A10,'[1]NBA-Data-1980-2019'!$A$1:$A$16305,DY$9)</f>
        <v>0</v>
      </c>
      <c r="DZ10" s="63">
        <f>SUMIFS('[1]NBA-Data-1980-2019'!$G$1:$G$16305,'[1]NBA-Data-1980-2019'!$B$1:$B$16305,$A10,'[1]NBA-Data-1980-2019'!$A$1:$A$16305,DZ$9)</f>
        <v>0</v>
      </c>
      <c r="EA10" s="63">
        <f>SUMIFS('[1]NBA-Data-1980-2019'!$G$1:$G$16305,'[1]NBA-Data-1980-2019'!$B$1:$B$16305,$A10,'[1]NBA-Data-1980-2019'!$A$1:$A$16305,EA$9)</f>
        <v>0</v>
      </c>
      <c r="EB10" s="63">
        <f>SUMIFS('[1]NBA-Data-1980-2019'!$G$1:$G$16305,'[1]NBA-Data-1980-2019'!$B$1:$B$16305,$A10,'[1]NBA-Data-1980-2019'!$A$1:$A$16305,EB$9)</f>
        <v>0</v>
      </c>
      <c r="EC10" s="63">
        <f>SUMIFS('[1]NBA-Data-1980-2019'!$G$1:$G$16305,'[1]NBA-Data-1980-2019'!$B$1:$B$16305,$A10,'[1]NBA-Data-1980-2019'!$A$1:$A$16305,EC$9)</f>
        <v>0</v>
      </c>
      <c r="ED10" s="63">
        <f>SUMIFS('[1]NBA-Data-1980-2019'!$G$1:$G$16305,'[1]NBA-Data-1980-2019'!$B$1:$B$16305,$A10,'[1]NBA-Data-1980-2019'!$A$1:$A$16305,ED$9)</f>
        <v>0</v>
      </c>
      <c r="EH10" s="2" t="s">
        <v>1480</v>
      </c>
      <c r="EI10" s="2" t="s">
        <v>1467</v>
      </c>
      <c r="EM10" s="2" t="s">
        <v>1279</v>
      </c>
      <c r="EN10" s="2" t="s">
        <v>1271</v>
      </c>
      <c r="EO10" s="2"/>
      <c r="ER10" s="2" t="s">
        <v>1308</v>
      </c>
      <c r="ES10" s="2" t="s">
        <v>1308</v>
      </c>
      <c r="ET10" s="2" t="s">
        <v>1308</v>
      </c>
      <c r="EU10" s="2" t="s">
        <v>1308</v>
      </c>
      <c r="EV10" s="2" t="s">
        <v>1308</v>
      </c>
      <c r="EW10" s="2"/>
      <c r="EX10" s="2" t="s">
        <v>1279</v>
      </c>
      <c r="EY10" s="2"/>
      <c r="EZ10" s="2" t="s">
        <v>1336</v>
      </c>
      <c r="FF10" s="57" t="s">
        <v>1280</v>
      </c>
    </row>
    <row r="11" spans="1:169" x14ac:dyDescent="0.2">
      <c r="A11" s="2" t="s">
        <v>881</v>
      </c>
      <c r="B11" s="2" t="str" cm="1">
        <f t="array" ref="B11">_xlfn.XLOOKUP($A11&amp;B$5,'[1]NBA-Data-1980-2019'!$B$1:$B$16305&amp;'[1]NBA-Data-1980-2019'!$A$1:$A$16305,'[1]NBA-Data-1980-2019'!$D$1:$D$16305,"",0)</f>
        <v/>
      </c>
      <c r="C11" s="2" t="str" cm="1">
        <f t="array" ref="C11">_xlfn.XLOOKUP($A11&amp;C$5,'[1]NBA-Data-1980-2019'!$B$1:$B$16305&amp;'[1]NBA-Data-1980-2019'!$A$1:$A$16305,'[1]NBA-Data-1980-2019'!$D$1:$D$16305,"",0)</f>
        <v/>
      </c>
      <c r="D11" s="2" t="str" cm="1">
        <f t="array" ref="D11">_xlfn.XLOOKUP($A11&amp;D$5,'[1]NBA-Data-1980-2019'!$B$1:$B$16305&amp;'[1]NBA-Data-1980-2019'!$A$1:$A$16305,'[1]NBA-Data-1980-2019'!$D$1:$D$16305,"",0)</f>
        <v/>
      </c>
      <c r="E11" s="2" t="str" cm="1">
        <f t="array" ref="E11">_xlfn.XLOOKUP($A11&amp;E$5,'[1]NBA-Data-1980-2019'!$B$1:$B$16305&amp;'[1]NBA-Data-1980-2019'!$A$1:$A$16305,'[1]NBA-Data-1980-2019'!$D$1:$D$16305,"",0)</f>
        <v/>
      </c>
      <c r="F11" s="2" t="str" cm="1">
        <f t="array" ref="F11">_xlfn.XLOOKUP($A11&amp;F$5,'[1]NBA-Data-1980-2019'!$B$1:$B$16305&amp;'[1]NBA-Data-1980-2019'!$A$1:$A$16305,'[1]NBA-Data-1980-2019'!$D$1:$D$16305,"",0)</f>
        <v/>
      </c>
      <c r="G11" s="2" t="str" cm="1">
        <f t="array" ref="G11">_xlfn.XLOOKUP($A11&amp;G$5,'[1]NBA-Data-1980-2019'!$B$1:$B$16305&amp;'[1]NBA-Data-1980-2019'!$A$1:$A$16305,'[1]NBA-Data-1980-2019'!$D$1:$D$16305,"",0)</f>
        <v/>
      </c>
      <c r="H11" s="2" t="str" cm="1">
        <f t="array" ref="H11">_xlfn.XLOOKUP($A11&amp;H$5,'[1]NBA-Data-1980-2019'!$B$1:$B$16305&amp;'[1]NBA-Data-1980-2019'!$A$1:$A$16305,'[1]NBA-Data-1980-2019'!$D$1:$D$16305,"",0)</f>
        <v/>
      </c>
      <c r="I11" s="2" t="str" cm="1">
        <f t="array" ref="I11">_xlfn.XLOOKUP($A11&amp;I$5,'[1]NBA-Data-1980-2019'!$B$1:$B$16305&amp;'[1]NBA-Data-1980-2019'!$A$1:$A$16305,'[1]NBA-Data-1980-2019'!$D$1:$D$16305,"",0)</f>
        <v/>
      </c>
      <c r="J11" s="2" t="str" cm="1">
        <f t="array" ref="J11">_xlfn.XLOOKUP($A11&amp;J$5,'[1]NBA-Data-1980-2019'!$B$1:$B$16305&amp;'[1]NBA-Data-1980-2019'!$A$1:$A$16305,'[1]NBA-Data-1980-2019'!$D$1:$D$16305,"",0)</f>
        <v/>
      </c>
      <c r="K11" s="2" t="str" cm="1">
        <f t="array" ref="K11">_xlfn.XLOOKUP($A11&amp;K$5,'[1]NBA-Data-1980-2019'!$B$1:$B$16305&amp;'[1]NBA-Data-1980-2019'!$A$1:$A$16305,'[1]NBA-Data-1980-2019'!$D$1:$D$16305,"",0)</f>
        <v/>
      </c>
      <c r="L11" s="2" t="str" cm="1">
        <f t="array" ref="L11">_xlfn.XLOOKUP($A11&amp;L$5,'[1]NBA-Data-1980-2019'!$B$1:$B$16305&amp;'[1]NBA-Data-1980-2019'!$A$1:$A$16305,'[1]NBA-Data-1980-2019'!$D$1:$D$16305,"",0)</f>
        <v/>
      </c>
      <c r="M11" s="2" t="str" cm="1">
        <f t="array" ref="M11">_xlfn.XLOOKUP($A11&amp;M$5,'[1]NBA-Data-1980-2019'!$B$1:$B$16305&amp;'[1]NBA-Data-1980-2019'!$A$1:$A$16305,'[1]NBA-Data-1980-2019'!$D$1:$D$16305,"",0)</f>
        <v/>
      </c>
      <c r="N11" s="2" t="str" cm="1">
        <f t="array" ref="N11">_xlfn.XLOOKUP($A11&amp;N$5,'[1]NBA-Data-1980-2019'!$B$1:$B$16305&amp;'[1]NBA-Data-1980-2019'!$A$1:$A$16305,'[1]NBA-Data-1980-2019'!$D$1:$D$16305,"",0)</f>
        <v/>
      </c>
      <c r="O11" s="2" t="str" cm="1">
        <f t="array" ref="O11">_xlfn.XLOOKUP($A11&amp;O$5,'[1]NBA-Data-1980-2019'!$B$1:$B$16305&amp;'[1]NBA-Data-1980-2019'!$A$1:$A$16305,'[1]NBA-Data-1980-2019'!$D$1:$D$16305,"",0)</f>
        <v/>
      </c>
      <c r="P11" s="2" t="str" cm="1">
        <f t="array" ref="P11">_xlfn.XLOOKUP($A11&amp;P$5,'[1]NBA-Data-1980-2019'!$B$1:$B$16305&amp;'[1]NBA-Data-1980-2019'!$A$1:$A$16305,'[1]NBA-Data-1980-2019'!$D$1:$D$16305,"",0)</f>
        <v/>
      </c>
      <c r="Q11" s="2" t="str" cm="1">
        <f t="array" ref="Q11">_xlfn.XLOOKUP($A11&amp;Q$5,'[1]NBA-Data-1980-2019'!$B$1:$B$16305&amp;'[1]NBA-Data-1980-2019'!$A$1:$A$16305,'[1]NBA-Data-1980-2019'!$D$1:$D$16305,"",0)</f>
        <v/>
      </c>
      <c r="R11" s="2" t="str" cm="1">
        <f t="array" ref="R11">_xlfn.XLOOKUP($A11&amp;R$5,'[1]NBA-Data-1980-2019'!$B$1:$B$16305&amp;'[1]NBA-Data-1980-2019'!$A$1:$A$16305,'[1]NBA-Data-1980-2019'!$D$1:$D$16305,"",0)</f>
        <v>CHA</v>
      </c>
      <c r="S11" s="2" t="str" cm="1">
        <f t="array" ref="S11">_xlfn.XLOOKUP($A11&amp;S$5,'[1]NBA-Data-1980-2019'!$B$1:$B$16305&amp;'[1]NBA-Data-1980-2019'!$A$1:$A$16305,'[1]NBA-Data-1980-2019'!$D$1:$D$16305,"",0)</f>
        <v/>
      </c>
      <c r="T11" s="2" t="str" cm="1">
        <f t="array" ref="T11">_xlfn.XLOOKUP($A11&amp;T$5,'[1]NBA-Data-1980-2019'!$B$1:$B$16305&amp;'[1]NBA-Data-1980-2019'!$A$1:$A$16305,'[1]NBA-Data-1980-2019'!$D$1:$D$16305,"",0)</f>
        <v>TOT</v>
      </c>
      <c r="U11" s="2" t="str" cm="1">
        <f t="array" ref="U11">_xlfn.XLOOKUP($A11&amp;U$5,'[1]NBA-Data-1980-2019'!$B$1:$B$16305&amp;'[1]NBA-Data-1980-2019'!$A$1:$A$16305,'[1]NBA-Data-1980-2019'!$D$1:$D$16305,"",0)</f>
        <v>LAL</v>
      </c>
      <c r="V11" s="2" t="str" cm="1">
        <f t="array" ref="V11">_xlfn.XLOOKUP($A11&amp;V$5,'[1]NBA-Data-1980-2019'!$B$1:$B$16305&amp;'[1]NBA-Data-1980-2019'!$A$1:$A$16305,'[1]NBA-Data-1980-2019'!$D$1:$D$16305,"",0)</f>
        <v/>
      </c>
      <c r="W11" s="2" t="str" cm="1">
        <f t="array" ref="W11">_xlfn.XLOOKUP($A11&amp;W$5,'[1]NBA-Data-1980-2019'!$B$1:$B$16305&amp;'[1]NBA-Data-1980-2019'!$A$1:$A$16305,'[1]NBA-Data-1980-2019'!$D$1:$D$16305,"",0)</f>
        <v/>
      </c>
      <c r="X11" s="2" t="str" cm="1">
        <f t="array" ref="X11">_xlfn.XLOOKUP($A11&amp;X$5,'[1]NBA-Data-1980-2019'!$B$1:$B$16305&amp;'[1]NBA-Data-1980-2019'!$A$1:$A$16305,'[1]NBA-Data-1980-2019'!$D$1:$D$16305,"",0)</f>
        <v/>
      </c>
      <c r="Y11" s="2" t="str" cm="1">
        <f t="array" ref="Y11">_xlfn.XLOOKUP($A11&amp;Y$5,'[1]NBA-Data-1980-2019'!$B$1:$B$16305&amp;'[1]NBA-Data-1980-2019'!$A$1:$A$16305,'[1]NBA-Data-1980-2019'!$D$1:$D$16305,"",0)</f>
        <v/>
      </c>
      <c r="Z11" s="2" t="str" cm="1">
        <f t="array" ref="Z11">_xlfn.XLOOKUP($A11&amp;Z$5,'[1]NBA-Data-1980-2019'!$B$1:$B$16305&amp;'[1]NBA-Data-1980-2019'!$A$1:$A$16305,'[1]NBA-Data-1980-2019'!$D$1:$D$16305,"",0)</f>
        <v/>
      </c>
      <c r="AA11" s="2" t="str" cm="1">
        <f t="array" ref="AA11">_xlfn.XLOOKUP($A11&amp;AA$5,'[1]NBA-Data-1980-2019'!$B$1:$B$16305&amp;'[1]NBA-Data-1980-2019'!$A$1:$A$16305,'[1]NBA-Data-1980-2019'!$D$1:$D$16305,"",0)</f>
        <v/>
      </c>
      <c r="AB11" s="2" t="str" cm="1">
        <f t="array" ref="AB11">_xlfn.XLOOKUP($A11&amp;AB$5,'[1]NBA-Data-1980-2019'!$B$1:$B$16305&amp;'[1]NBA-Data-1980-2019'!$A$1:$A$16305,'[1]NBA-Data-1980-2019'!$D$1:$D$16305,"",0)</f>
        <v/>
      </c>
      <c r="AC11" s="2" t="str" cm="1">
        <f t="array" ref="AC11">_xlfn.XLOOKUP($A11&amp;AC$5,'[1]NBA-Data-1980-2019'!$B$1:$B$16305&amp;'[1]NBA-Data-1980-2019'!$A$1:$A$16305,'[1]NBA-Data-1980-2019'!$D$1:$D$16305,"",0)</f>
        <v/>
      </c>
      <c r="AD11" s="2" t="str" cm="1">
        <f t="array" ref="AD11">_xlfn.XLOOKUP($A11&amp;AD$5,'[1]NBA-Data-1980-2019'!$B$1:$B$16305&amp;'[1]NBA-Data-1980-2019'!$A$1:$A$16305,'[1]NBA-Data-1980-2019'!$D$1:$D$16305,"",0)</f>
        <v/>
      </c>
      <c r="AE11" s="2" t="str" cm="1">
        <f t="array" ref="AE11">_xlfn.XLOOKUP($A11&amp;AE$5,'[1]NBA-Data-1980-2019'!$B$1:$B$16305&amp;'[1]NBA-Data-1980-2019'!$A$1:$A$16305,'[1]NBA-Data-1980-2019'!$D$1:$D$16305,"",0)</f>
        <v/>
      </c>
      <c r="AF11" s="2" t="str" cm="1">
        <f t="array" ref="AF11">_xlfn.XLOOKUP($A11&amp;AF$5,'[1]NBA-Data-1980-2019'!$B$1:$B$16305&amp;'[1]NBA-Data-1980-2019'!$A$1:$A$16305,'[1]NBA-Data-1980-2019'!$D$1:$D$16305,"",0)</f>
        <v/>
      </c>
      <c r="AG11" s="2" t="str" cm="1">
        <f t="array" ref="AG11">_xlfn.XLOOKUP($A11&amp;AG$5,'[1]NBA-Data-1980-2019'!$B$1:$B$16305&amp;'[1]NBA-Data-1980-2019'!$A$1:$A$16305,'[1]NBA-Data-1980-2019'!$D$1:$D$16305,"",0)</f>
        <v/>
      </c>
      <c r="AH11" s="2" t="str" cm="1">
        <f t="array" ref="AH11">_xlfn.XLOOKUP($A11&amp;AH$5,'[1]NBA-Data-1980-2019'!$B$1:$B$16305&amp;'[1]NBA-Data-1980-2019'!$A$1:$A$16305,'[1]NBA-Data-1980-2019'!$H$1:$H$16305,"",0)</f>
        <v/>
      </c>
      <c r="AI11" s="2" t="str" cm="1">
        <f t="array" ref="AI11">_xlfn.XLOOKUP($A11&amp;AI$5,'[1]NBA-Data-1980-2019'!$B$1:$B$16305&amp;'[1]NBA-Data-1980-2019'!$A$1:$A$16305,'[1]NBA-Data-1980-2019'!$H$1:$H$16305,"",0)</f>
        <v/>
      </c>
      <c r="AJ11" s="2" t="str" cm="1">
        <f t="array" ref="AJ11">_xlfn.XLOOKUP($A11&amp;AJ$5,'[1]NBA-Data-1980-2019'!$B$1:$B$16305&amp;'[1]NBA-Data-1980-2019'!$A$1:$A$16305,'[1]NBA-Data-1980-2019'!$H$1:$H$16305,"",0)</f>
        <v/>
      </c>
      <c r="AK11" s="2" t="str" cm="1">
        <f t="array" ref="AK11">_xlfn.XLOOKUP($A11&amp;AK$5,'[1]NBA-Data-1980-2019'!$B$1:$B$16305&amp;'[1]NBA-Data-1980-2019'!$A$1:$A$16305,'[1]NBA-Data-1980-2019'!$H$1:$H$16305,"",0)</f>
        <v/>
      </c>
      <c r="AL11" s="2" t="str" cm="1">
        <f t="array" ref="AL11">_xlfn.XLOOKUP($A11&amp;AL$5,'[1]NBA-Data-1980-2019'!$B$1:$B$16305&amp;'[1]NBA-Data-1980-2019'!$A$1:$A$16305,'[1]NBA-Data-1980-2019'!$H$1:$H$16305,"",0)</f>
        <v/>
      </c>
      <c r="AM11" s="2" t="str" cm="1">
        <f t="array" ref="AM11">_xlfn.XLOOKUP($A11&amp;AM$5,'[1]NBA-Data-1980-2019'!$B$1:$B$16305&amp;'[1]NBA-Data-1980-2019'!$A$1:$A$16305,'[1]NBA-Data-1980-2019'!$H$1:$H$16305,"",0)</f>
        <v/>
      </c>
      <c r="AN11" s="2" t="str" cm="1">
        <f t="array" ref="AN11">_xlfn.XLOOKUP($A11&amp;AN$5,'[1]NBA-Data-1980-2019'!$B$1:$B$16305&amp;'[1]NBA-Data-1980-2019'!$A$1:$A$16305,'[1]NBA-Data-1980-2019'!$H$1:$H$16305,"",0)</f>
        <v/>
      </c>
      <c r="AO11" s="2" t="str" cm="1">
        <f t="array" ref="AO11">_xlfn.XLOOKUP($A11&amp;AO$5,'[1]NBA-Data-1980-2019'!$B$1:$B$16305&amp;'[1]NBA-Data-1980-2019'!$A$1:$A$16305,'[1]NBA-Data-1980-2019'!$H$1:$H$16305,"",0)</f>
        <v/>
      </c>
      <c r="AP11" s="2" t="str" cm="1">
        <f t="array" ref="AP11">_xlfn.XLOOKUP($A11&amp;AP$5,'[1]NBA-Data-1980-2019'!$B$1:$B$16305&amp;'[1]NBA-Data-1980-2019'!$A$1:$A$16305,'[1]NBA-Data-1980-2019'!$H$1:$H$16305,"",0)</f>
        <v/>
      </c>
      <c r="AQ11" s="2" t="str" cm="1">
        <f t="array" ref="AQ11">_xlfn.XLOOKUP($A11&amp;AQ$5,'[1]NBA-Data-1980-2019'!$B$1:$B$16305&amp;'[1]NBA-Data-1980-2019'!$A$1:$A$16305,'[1]NBA-Data-1980-2019'!$H$1:$H$16305,"",0)</f>
        <v/>
      </c>
      <c r="AR11" s="2" t="str" cm="1">
        <f t="array" ref="AR11">_xlfn.XLOOKUP($A11&amp;AR$5,'[1]NBA-Data-1980-2019'!$B$1:$B$16305&amp;'[1]NBA-Data-1980-2019'!$A$1:$A$16305,'[1]NBA-Data-1980-2019'!$H$1:$H$16305,"",0)</f>
        <v/>
      </c>
      <c r="AS11" s="2" t="str" cm="1">
        <f t="array" ref="AS11">_xlfn.XLOOKUP($A11&amp;AS$5,'[1]NBA-Data-1980-2019'!$B$1:$B$16305&amp;'[1]NBA-Data-1980-2019'!$A$1:$A$16305,'[1]NBA-Data-1980-2019'!$H$1:$H$16305,"",0)</f>
        <v/>
      </c>
      <c r="AT11" s="2" t="str" cm="1">
        <f t="array" ref="AT11">_xlfn.XLOOKUP($A11&amp;AT$5,'[1]NBA-Data-1980-2019'!$B$1:$B$16305&amp;'[1]NBA-Data-1980-2019'!$A$1:$A$16305,'[1]NBA-Data-1980-2019'!$H$1:$H$16305,"",0)</f>
        <v/>
      </c>
      <c r="AU11" s="2" t="str" cm="1">
        <f t="array" ref="AU11">_xlfn.XLOOKUP($A11&amp;AU$5,'[1]NBA-Data-1980-2019'!$B$1:$B$16305&amp;'[1]NBA-Data-1980-2019'!$A$1:$A$16305,'[1]NBA-Data-1980-2019'!$H$1:$H$16305,"",0)</f>
        <v/>
      </c>
      <c r="AV11" s="2" t="str" cm="1">
        <f t="array" ref="AV11">_xlfn.XLOOKUP($A11&amp;AV$5,'[1]NBA-Data-1980-2019'!$B$1:$B$16305&amp;'[1]NBA-Data-1980-2019'!$A$1:$A$16305,'[1]NBA-Data-1980-2019'!$H$1:$H$16305,"",0)</f>
        <v/>
      </c>
      <c r="AW11" s="2" t="str" cm="1">
        <f t="array" ref="AW11">_xlfn.XLOOKUP($A11&amp;AW$5,'[1]NBA-Data-1980-2019'!$B$1:$B$16305&amp;'[1]NBA-Data-1980-2019'!$A$1:$A$16305,'[1]NBA-Data-1980-2019'!$H$1:$H$16305,"",0)</f>
        <v/>
      </c>
      <c r="AX11" s="2" cm="1">
        <f t="array" ref="AX11">_xlfn.XLOOKUP($A11&amp;AX$5,'[1]NBA-Data-1980-2019'!$B$1:$B$16305&amp;'[1]NBA-Data-1980-2019'!$A$1:$A$16305,'[1]NBA-Data-1980-2019'!$H$1:$H$16305,"",0)</f>
        <v>2324.4</v>
      </c>
      <c r="AY11" s="2" t="str" cm="1">
        <f t="array" ref="AY11">_xlfn.XLOOKUP($A11&amp;AY$5,'[1]NBA-Data-1980-2019'!$B$1:$B$16305&amp;'[1]NBA-Data-1980-2019'!$A$1:$A$16305,'[1]NBA-Data-1980-2019'!$H$1:$H$16305,"",0)</f>
        <v/>
      </c>
      <c r="AZ11" s="2" cm="1">
        <f t="array" ref="AZ11">_xlfn.XLOOKUP($A11&amp;AZ$5,'[1]NBA-Data-1980-2019'!$B$1:$B$16305&amp;'[1]NBA-Data-1980-2019'!$A$1:$A$16305,'[1]NBA-Data-1980-2019'!$H$1:$H$16305,"",0)</f>
        <v>712.4</v>
      </c>
      <c r="BA11" s="2" cm="1">
        <f t="array" ref="BA11">_xlfn.XLOOKUP($A11&amp;BA$5,'[1]NBA-Data-1980-2019'!$B$1:$B$16305&amp;'[1]NBA-Data-1980-2019'!$A$1:$A$16305,'[1]NBA-Data-1980-2019'!$H$1:$H$16305,"",0)</f>
        <v>241.79999999999998</v>
      </c>
      <c r="BB11" s="2" t="str" cm="1">
        <f t="array" ref="BB11">_xlfn.XLOOKUP($A11&amp;BB$5,'[1]NBA-Data-1980-2019'!$B$1:$B$16305&amp;'[1]NBA-Data-1980-2019'!$A$1:$A$16305,'[1]NBA-Data-1980-2019'!$H$1:$H$16305,"",0)</f>
        <v/>
      </c>
      <c r="BC11" s="2" t="str" cm="1">
        <f t="array" ref="BC11">_xlfn.XLOOKUP($A11&amp;BC$5,'[1]NBA-Data-1980-2019'!$B$1:$B$16305&amp;'[1]NBA-Data-1980-2019'!$A$1:$A$16305,'[1]NBA-Data-1980-2019'!$H$1:$H$16305,"",0)</f>
        <v/>
      </c>
      <c r="BD11" s="2" t="str" cm="1">
        <f t="array" ref="BD11">_xlfn.XLOOKUP($A11&amp;BD$5,'[1]NBA-Data-1980-2019'!$B$1:$B$16305&amp;'[1]NBA-Data-1980-2019'!$A$1:$A$16305,'[1]NBA-Data-1980-2019'!$H$1:$H$16305,"",0)</f>
        <v/>
      </c>
      <c r="BE11" s="2" t="str" cm="1">
        <f t="array" ref="BE11">_xlfn.XLOOKUP($A11&amp;BE$5,'[1]NBA-Data-1980-2019'!$B$1:$B$16305&amp;'[1]NBA-Data-1980-2019'!$A$1:$A$16305,'[1]NBA-Data-1980-2019'!$H$1:$H$16305,"",0)</f>
        <v/>
      </c>
      <c r="BF11" s="2" t="str" cm="1">
        <f t="array" ref="BF11">_xlfn.XLOOKUP($A11&amp;BF$5,'[1]NBA-Data-1980-2019'!$B$1:$B$16305&amp;'[1]NBA-Data-1980-2019'!$A$1:$A$16305,'[1]NBA-Data-1980-2019'!$H$1:$H$16305,"",0)</f>
        <v/>
      </c>
      <c r="BG11" s="2" t="str" cm="1">
        <f t="array" ref="BG11">_xlfn.XLOOKUP($A11&amp;BG$5,'[1]NBA-Data-1980-2019'!$B$1:$B$16305&amp;'[1]NBA-Data-1980-2019'!$A$1:$A$16305,'[1]NBA-Data-1980-2019'!$H$1:$H$16305,"",0)</f>
        <v/>
      </c>
      <c r="BH11" s="2" t="str" cm="1">
        <f t="array" ref="BH11">_xlfn.XLOOKUP($A11&amp;BH$5,'[1]NBA-Data-1980-2019'!$B$1:$B$16305&amp;'[1]NBA-Data-1980-2019'!$A$1:$A$16305,'[1]NBA-Data-1980-2019'!$H$1:$H$16305,"",0)</f>
        <v/>
      </c>
      <c r="BI11" s="2" t="str" cm="1">
        <f t="array" ref="BI11">_xlfn.XLOOKUP($A11&amp;BI$5,'[1]NBA-Data-1980-2019'!$B$1:$B$16305&amp;'[1]NBA-Data-1980-2019'!$A$1:$A$16305,'[1]NBA-Data-1980-2019'!$H$1:$H$16305,"",0)</f>
        <v/>
      </c>
      <c r="BJ11" s="2" t="str" cm="1">
        <f t="array" ref="BJ11">_xlfn.XLOOKUP($A11&amp;BJ$5,'[1]NBA-Data-1980-2019'!$B$1:$B$16305&amp;'[1]NBA-Data-1980-2019'!$A$1:$A$16305,'[1]NBA-Data-1980-2019'!$H$1:$H$16305,"",0)</f>
        <v/>
      </c>
      <c r="BK11" s="2" t="str" cm="1">
        <f t="array" ref="BK11">_xlfn.XLOOKUP($A11&amp;BK$5,'[1]NBA-Data-1980-2019'!$B$1:$B$16305&amp;'[1]NBA-Data-1980-2019'!$A$1:$A$16305,'[1]NBA-Data-1980-2019'!$H$1:$H$16305,"",0)</f>
        <v/>
      </c>
      <c r="BL11" s="2" t="str" cm="1">
        <f t="array" ref="BL11">_xlfn.XLOOKUP($A11&amp;BL$5,'[1]NBA-Data-1980-2019'!$B$1:$B$16305&amp;'[1]NBA-Data-1980-2019'!$A$1:$A$16305,'[1]NBA-Data-1980-2019'!$H$1:$H$16305,"",0)</f>
        <v/>
      </c>
      <c r="BM11" s="2" t="str" cm="1">
        <f t="array" ref="BM11">_xlfn.XLOOKUP($A11&amp;BM$5,'[1]NBA-Data-1980-2019'!$B$1:$B$16305&amp;'[1]NBA-Data-1980-2019'!$A$1:$A$16305,'[1]NBA-Data-1980-2019'!$H$1:$H$16305,"",0)</f>
        <v/>
      </c>
      <c r="BN11" s="2" t="str" cm="1">
        <f t="array" ref="BN11">_xlfn.XLOOKUP($A11&amp;BN$5,'[1]NBA-Data-1980-2019'!$B$1:$B$16305&amp;'[1]NBA-Data-1980-2019'!$A$1:$A$16305,'[1]NBA-Data-1980-2019'!$F$1:$F$16305,"",0)</f>
        <v/>
      </c>
      <c r="BO11" s="2" t="str" cm="1">
        <f t="array" ref="BO11">_xlfn.XLOOKUP($A11&amp;BO$5,'[1]NBA-Data-1980-2019'!$B$1:$B$16305&amp;'[1]NBA-Data-1980-2019'!$A$1:$A$16305,'[1]NBA-Data-1980-2019'!$F$1:$F$16305,"",0)</f>
        <v/>
      </c>
      <c r="BP11" s="2" t="str" cm="1">
        <f t="array" ref="BP11">_xlfn.XLOOKUP($A11&amp;BP$5,'[1]NBA-Data-1980-2019'!$B$1:$B$16305&amp;'[1]NBA-Data-1980-2019'!$A$1:$A$16305,'[1]NBA-Data-1980-2019'!$F$1:$F$16305,"",0)</f>
        <v/>
      </c>
      <c r="BQ11" s="2" t="str" cm="1">
        <f t="array" ref="BQ11">_xlfn.XLOOKUP($A11&amp;BQ$5,'[1]NBA-Data-1980-2019'!$B$1:$B$16305&amp;'[1]NBA-Data-1980-2019'!$A$1:$A$16305,'[1]NBA-Data-1980-2019'!$F$1:$F$16305,"",0)</f>
        <v/>
      </c>
      <c r="BR11" s="2" t="str" cm="1">
        <f t="array" ref="BR11">_xlfn.XLOOKUP($A11&amp;BR$5,'[1]NBA-Data-1980-2019'!$B$1:$B$16305&amp;'[1]NBA-Data-1980-2019'!$A$1:$A$16305,'[1]NBA-Data-1980-2019'!$F$1:$F$16305,"",0)</f>
        <v/>
      </c>
      <c r="BS11" s="2" t="str" cm="1">
        <f t="array" ref="BS11">_xlfn.XLOOKUP($A11&amp;BS$5,'[1]NBA-Data-1980-2019'!$B$1:$B$16305&amp;'[1]NBA-Data-1980-2019'!$A$1:$A$16305,'[1]NBA-Data-1980-2019'!$F$1:$F$16305,"",0)</f>
        <v/>
      </c>
      <c r="BT11" s="2" t="str" cm="1">
        <f t="array" ref="BT11">_xlfn.XLOOKUP($A11&amp;BT$5,'[1]NBA-Data-1980-2019'!$B$1:$B$16305&amp;'[1]NBA-Data-1980-2019'!$A$1:$A$16305,'[1]NBA-Data-1980-2019'!$F$1:$F$16305,"",0)</f>
        <v/>
      </c>
      <c r="BU11" s="2" t="str" cm="1">
        <f t="array" ref="BU11">_xlfn.XLOOKUP($A11&amp;BU$5,'[1]NBA-Data-1980-2019'!$B$1:$B$16305&amp;'[1]NBA-Data-1980-2019'!$A$1:$A$16305,'[1]NBA-Data-1980-2019'!$F$1:$F$16305,"",0)</f>
        <v/>
      </c>
      <c r="BV11" s="2" t="str" cm="1">
        <f t="array" ref="BV11">_xlfn.XLOOKUP($A11&amp;BV$5,'[1]NBA-Data-1980-2019'!$B$1:$B$16305&amp;'[1]NBA-Data-1980-2019'!$A$1:$A$16305,'[1]NBA-Data-1980-2019'!$F$1:$F$16305,"",0)</f>
        <v/>
      </c>
      <c r="BW11" s="2" t="str" cm="1">
        <f t="array" ref="BW11">_xlfn.XLOOKUP($A11&amp;BW$5,'[1]NBA-Data-1980-2019'!$B$1:$B$16305&amp;'[1]NBA-Data-1980-2019'!$A$1:$A$16305,'[1]NBA-Data-1980-2019'!$F$1:$F$16305,"",0)</f>
        <v/>
      </c>
      <c r="BX11" s="2" t="str" cm="1">
        <f t="array" ref="BX11">_xlfn.XLOOKUP($A11&amp;BX$5,'[1]NBA-Data-1980-2019'!$B$1:$B$16305&amp;'[1]NBA-Data-1980-2019'!$A$1:$A$16305,'[1]NBA-Data-1980-2019'!$F$1:$F$16305,"",0)</f>
        <v/>
      </c>
      <c r="BY11" s="2" t="str" cm="1">
        <f t="array" ref="BY11">_xlfn.XLOOKUP($A11&amp;BY$5,'[1]NBA-Data-1980-2019'!$B$1:$B$16305&amp;'[1]NBA-Data-1980-2019'!$A$1:$A$16305,'[1]NBA-Data-1980-2019'!$F$1:$F$16305,"",0)</f>
        <v/>
      </c>
      <c r="BZ11" s="2" t="str" cm="1">
        <f t="array" ref="BZ11">_xlfn.XLOOKUP($A11&amp;BZ$5,'[1]NBA-Data-1980-2019'!$B$1:$B$16305&amp;'[1]NBA-Data-1980-2019'!$A$1:$A$16305,'[1]NBA-Data-1980-2019'!$F$1:$F$16305,"",0)</f>
        <v/>
      </c>
      <c r="CA11" s="2" t="str" cm="1">
        <f t="array" ref="CA11">_xlfn.XLOOKUP($A11&amp;CA$5,'[1]NBA-Data-1980-2019'!$B$1:$B$16305&amp;'[1]NBA-Data-1980-2019'!$A$1:$A$16305,'[1]NBA-Data-1980-2019'!$F$1:$F$16305,"",0)</f>
        <v/>
      </c>
      <c r="CB11" s="2" t="str" cm="1">
        <f t="array" ref="CB11">_xlfn.XLOOKUP($A11&amp;CB$5,'[1]NBA-Data-1980-2019'!$B$1:$B$16305&amp;'[1]NBA-Data-1980-2019'!$A$1:$A$16305,'[1]NBA-Data-1980-2019'!$F$1:$F$16305,"",0)</f>
        <v/>
      </c>
      <c r="CC11" s="2" t="str" cm="1">
        <f t="array" ref="CC11">_xlfn.XLOOKUP($A11&amp;CC$5,'[1]NBA-Data-1980-2019'!$B$1:$B$16305&amp;'[1]NBA-Data-1980-2019'!$A$1:$A$16305,'[1]NBA-Data-1980-2019'!$F$1:$F$16305,"",0)</f>
        <v/>
      </c>
      <c r="CD11" s="2" cm="1">
        <f t="array" ref="CD11">_xlfn.XLOOKUP($A11&amp;CD$5,'[1]NBA-Data-1980-2019'!$B$1:$B$16305&amp;'[1]NBA-Data-1980-2019'!$A$1:$A$16305,'[1]NBA-Data-1980-2019'!$F$1:$F$16305,"",0)</f>
        <v>7.9</v>
      </c>
      <c r="CE11" s="2" t="str" cm="1">
        <f t="array" ref="CE11">_xlfn.XLOOKUP($A11&amp;CE$5,'[1]NBA-Data-1980-2019'!$B$1:$B$16305&amp;'[1]NBA-Data-1980-2019'!$A$1:$A$16305,'[1]NBA-Data-1980-2019'!$F$1:$F$16305,"",0)</f>
        <v/>
      </c>
      <c r="CF11" s="2" cm="1">
        <f t="array" ref="CF11">_xlfn.XLOOKUP($A11&amp;CF$5,'[1]NBA-Data-1980-2019'!$B$1:$B$16305&amp;'[1]NBA-Data-1980-2019'!$A$1:$A$16305,'[1]NBA-Data-1980-2019'!$F$1:$F$16305,"",0)</f>
        <v>5.7</v>
      </c>
      <c r="CG11" s="2" cm="1">
        <f t="array" ref="CG11">_xlfn.XLOOKUP($A11&amp;CG$5,'[1]NBA-Data-1980-2019'!$B$1:$B$16305&amp;'[1]NBA-Data-1980-2019'!$A$1:$A$16305,'[1]NBA-Data-1980-2019'!$F$1:$F$16305,"",0)</f>
        <v>7.4</v>
      </c>
      <c r="CH11" s="2" t="str" cm="1">
        <f t="array" ref="CH11">_xlfn.XLOOKUP($A11&amp;CH$5,'[1]NBA-Data-1980-2019'!$B$1:$B$16305&amp;'[1]NBA-Data-1980-2019'!$A$1:$A$16305,'[1]NBA-Data-1980-2019'!$F$1:$F$16305,"",0)</f>
        <v/>
      </c>
      <c r="CI11" s="2" t="str" cm="1">
        <f t="array" ref="CI11">_xlfn.XLOOKUP($A11&amp;CI$5,'[1]NBA-Data-1980-2019'!$B$1:$B$16305&amp;'[1]NBA-Data-1980-2019'!$A$1:$A$16305,'[1]NBA-Data-1980-2019'!$F$1:$F$16305,"",0)</f>
        <v/>
      </c>
      <c r="CJ11" s="2" t="str" cm="1">
        <f t="array" ref="CJ11">_xlfn.XLOOKUP($A11&amp;CJ$5,'[1]NBA-Data-1980-2019'!$B$1:$B$16305&amp;'[1]NBA-Data-1980-2019'!$A$1:$A$16305,'[1]NBA-Data-1980-2019'!$F$1:$F$16305,"",0)</f>
        <v/>
      </c>
      <c r="CK11" s="2" t="str" cm="1">
        <f t="array" ref="CK11">_xlfn.XLOOKUP($A11&amp;CK$5,'[1]NBA-Data-1980-2019'!$B$1:$B$16305&amp;'[1]NBA-Data-1980-2019'!$A$1:$A$16305,'[1]NBA-Data-1980-2019'!$F$1:$F$16305,"",0)</f>
        <v/>
      </c>
      <c r="CL11" s="2" t="str" cm="1">
        <f t="array" ref="CL11">_xlfn.XLOOKUP($A11&amp;CL$5,'[1]NBA-Data-1980-2019'!$B$1:$B$16305&amp;'[1]NBA-Data-1980-2019'!$A$1:$A$16305,'[1]NBA-Data-1980-2019'!$F$1:$F$16305,"",0)</f>
        <v/>
      </c>
      <c r="CM11" s="2" t="str" cm="1">
        <f t="array" ref="CM11">_xlfn.XLOOKUP($A11&amp;CM$5,'[1]NBA-Data-1980-2019'!$B$1:$B$16305&amp;'[1]NBA-Data-1980-2019'!$A$1:$A$16305,'[1]NBA-Data-1980-2019'!$F$1:$F$16305,"",0)</f>
        <v/>
      </c>
      <c r="CN11" s="2" t="str" cm="1">
        <f t="array" ref="CN11">_xlfn.XLOOKUP($A11&amp;CN$5,'[1]NBA-Data-1980-2019'!$B$1:$B$16305&amp;'[1]NBA-Data-1980-2019'!$A$1:$A$16305,'[1]NBA-Data-1980-2019'!$F$1:$F$16305,"",0)</f>
        <v/>
      </c>
      <c r="CO11" s="2" t="str" cm="1">
        <f t="array" ref="CO11">_xlfn.XLOOKUP($A11&amp;CO$5,'[1]NBA-Data-1980-2019'!$B$1:$B$16305&amp;'[1]NBA-Data-1980-2019'!$A$1:$A$16305,'[1]NBA-Data-1980-2019'!$F$1:$F$16305,"",0)</f>
        <v/>
      </c>
      <c r="CP11" s="2" t="str" cm="1">
        <f t="array" ref="CP11">_xlfn.XLOOKUP($A11&amp;CP$5,'[1]NBA-Data-1980-2019'!$B$1:$B$16305&amp;'[1]NBA-Data-1980-2019'!$A$1:$A$16305,'[1]NBA-Data-1980-2019'!$F$1:$F$16305,"",0)</f>
        <v/>
      </c>
      <c r="CQ11" s="2" t="str" cm="1">
        <f t="array" ref="CQ11">_xlfn.XLOOKUP($A11&amp;CQ$5,'[1]NBA-Data-1980-2019'!$B$1:$B$16305&amp;'[1]NBA-Data-1980-2019'!$A$1:$A$16305,'[1]NBA-Data-1980-2019'!$F$1:$F$16305,"",0)</f>
        <v/>
      </c>
      <c r="CR11" s="2" t="str" cm="1">
        <f t="array" ref="CR11">_xlfn.XLOOKUP($A11&amp;CR$5,'[1]NBA-Data-1980-2019'!$B$1:$B$16305&amp;'[1]NBA-Data-1980-2019'!$A$1:$A$16305,'[1]NBA-Data-1980-2019'!$F$1:$F$16305,"",0)</f>
        <v/>
      </c>
      <c r="CS11" s="2" t="str" cm="1">
        <f t="array" ref="CS11">_xlfn.XLOOKUP($A11&amp;CS$5,'[1]NBA-Data-1980-2019'!$B$1:$B$16305&amp;'[1]NBA-Data-1980-2019'!$A$1:$A$16305,'[1]NBA-Data-1980-2019'!$F$1:$F$16305,"",0)</f>
        <v/>
      </c>
      <c r="CU11" s="2" t="str">
        <f>_xlfn.XLOOKUP($A11,TEAMS!$G$1:$G$839,TEAMS!$H$1:$H$839,"",0)</f>
        <v>SF</v>
      </c>
      <c r="CV11" s="2" t="str">
        <f>_xlfn.XLOOKUP($CU11,DASHBOARD!$B$22:$B$27,DASHBOARD!$C$22:$C$27,"",0)</f>
        <v>FORWARD</v>
      </c>
      <c r="CY11" s="63">
        <f>SUMIFS('[1]NBA-Data-1980-2019'!$G$1:$G$16305,'[1]NBA-Data-1980-2019'!$B$1:$B$16305,$A11,'[1]NBA-Data-1980-2019'!$A$1:$A$16305,CY$9)</f>
        <v>0</v>
      </c>
      <c r="CZ11" s="63">
        <f>SUMIFS('[1]NBA-Data-1980-2019'!$G$1:$G$16305,'[1]NBA-Data-1980-2019'!$B$1:$B$16305,$A11,'[1]NBA-Data-1980-2019'!$A$1:$A$16305,CZ$9)</f>
        <v>0</v>
      </c>
      <c r="DA11" s="63">
        <f>SUMIFS('[1]NBA-Data-1980-2019'!$G$1:$G$16305,'[1]NBA-Data-1980-2019'!$B$1:$B$16305,$A11,'[1]NBA-Data-1980-2019'!$A$1:$A$16305,DA$9)</f>
        <v>0</v>
      </c>
      <c r="DB11" s="63">
        <f>SUMIFS('[1]NBA-Data-1980-2019'!$G$1:$G$16305,'[1]NBA-Data-1980-2019'!$B$1:$B$16305,$A11,'[1]NBA-Data-1980-2019'!$A$1:$A$16305,DB$9)</f>
        <v>0</v>
      </c>
      <c r="DC11" s="63">
        <f>SUMIFS('[1]NBA-Data-1980-2019'!$G$1:$G$16305,'[1]NBA-Data-1980-2019'!$B$1:$B$16305,$A11,'[1]NBA-Data-1980-2019'!$A$1:$A$16305,DC$9)</f>
        <v>0</v>
      </c>
      <c r="DD11" s="63">
        <f>SUMIFS('[1]NBA-Data-1980-2019'!$G$1:$G$16305,'[1]NBA-Data-1980-2019'!$B$1:$B$16305,$A11,'[1]NBA-Data-1980-2019'!$A$1:$A$16305,DD$9)</f>
        <v>0</v>
      </c>
      <c r="DE11" s="63">
        <f>SUMIFS('[1]NBA-Data-1980-2019'!$G$1:$G$16305,'[1]NBA-Data-1980-2019'!$B$1:$B$16305,$A11,'[1]NBA-Data-1980-2019'!$A$1:$A$16305,DE$9)</f>
        <v>0</v>
      </c>
      <c r="DF11" s="63">
        <f>SUMIFS('[1]NBA-Data-1980-2019'!$G$1:$G$16305,'[1]NBA-Data-1980-2019'!$B$1:$B$16305,$A11,'[1]NBA-Data-1980-2019'!$A$1:$A$16305,DF$9)</f>
        <v>0</v>
      </c>
      <c r="DG11" s="63">
        <f>SUMIFS('[1]NBA-Data-1980-2019'!$G$1:$G$16305,'[1]NBA-Data-1980-2019'!$B$1:$B$16305,$A11,'[1]NBA-Data-1980-2019'!$A$1:$A$16305,DG$9)</f>
        <v>0</v>
      </c>
      <c r="DH11" s="63">
        <f>SUMIFS('[1]NBA-Data-1980-2019'!$G$1:$G$16305,'[1]NBA-Data-1980-2019'!$B$1:$B$16305,$A11,'[1]NBA-Data-1980-2019'!$A$1:$A$16305,DH$9)</f>
        <v>0</v>
      </c>
      <c r="DI11" s="63">
        <f>SUMIFS('[1]NBA-Data-1980-2019'!$G$1:$G$16305,'[1]NBA-Data-1980-2019'!$B$1:$B$16305,$A11,'[1]NBA-Data-1980-2019'!$A$1:$A$16305,DI$9)</f>
        <v>0</v>
      </c>
      <c r="DJ11" s="63">
        <f>SUMIFS('[1]NBA-Data-1980-2019'!$G$1:$G$16305,'[1]NBA-Data-1980-2019'!$B$1:$B$16305,$A11,'[1]NBA-Data-1980-2019'!$A$1:$A$16305,DJ$9)</f>
        <v>0</v>
      </c>
      <c r="DK11" s="63">
        <f>SUMIFS('[1]NBA-Data-1980-2019'!$G$1:$G$16305,'[1]NBA-Data-1980-2019'!$B$1:$B$16305,$A11,'[1]NBA-Data-1980-2019'!$A$1:$A$16305,DK$9)</f>
        <v>0</v>
      </c>
      <c r="DL11" s="63">
        <f>SUMIFS('[1]NBA-Data-1980-2019'!$G$1:$G$16305,'[1]NBA-Data-1980-2019'!$B$1:$B$16305,$A11,'[1]NBA-Data-1980-2019'!$A$1:$A$16305,DL$9)</f>
        <v>0</v>
      </c>
      <c r="DM11" s="63">
        <f>SUMIFS('[1]NBA-Data-1980-2019'!$G$1:$G$16305,'[1]NBA-Data-1980-2019'!$B$1:$B$16305,$A11,'[1]NBA-Data-1980-2019'!$A$1:$A$16305,DM$9)</f>
        <v>0</v>
      </c>
      <c r="DN11" s="63">
        <f>SUMIFS('[1]NBA-Data-1980-2019'!$G$1:$G$16305,'[1]NBA-Data-1980-2019'!$B$1:$B$16305,$A11,'[1]NBA-Data-1980-2019'!$A$1:$A$16305,DN$9)</f>
        <v>0</v>
      </c>
      <c r="DO11" s="63">
        <f>SUMIFS('[1]NBA-Data-1980-2019'!$G$1:$G$16305,'[1]NBA-Data-1980-2019'!$B$1:$B$16305,$A11,'[1]NBA-Data-1980-2019'!$A$1:$A$16305,DO$9)</f>
        <v>0</v>
      </c>
      <c r="DP11" s="63">
        <f>SUMIFS('[1]NBA-Data-1980-2019'!$G$1:$G$16305,'[1]NBA-Data-1980-2019'!$B$1:$B$16305,$A11,'[1]NBA-Data-1980-2019'!$A$1:$A$16305,DP$9)</f>
        <v>0</v>
      </c>
      <c r="DQ11" s="63">
        <f>SUMIFS('[1]NBA-Data-1980-2019'!$G$1:$G$16305,'[1]NBA-Data-1980-2019'!$B$1:$B$16305,$A11,'[1]NBA-Data-1980-2019'!$A$1:$A$16305,DQ$9)</f>
        <v>4159200</v>
      </c>
      <c r="DR11" s="63">
        <f>SUMIFS('[1]NBA-Data-1980-2019'!$G$1:$G$16305,'[1]NBA-Data-1980-2019'!$B$1:$B$16305,$A11,'[1]NBA-Data-1980-2019'!$A$1:$A$16305,DR$9)</f>
        <v>5257229</v>
      </c>
      <c r="DS11" s="63">
        <f>SUMIFS('[1]NBA-Data-1980-2019'!$G$1:$G$16305,'[1]NBA-Data-1980-2019'!$B$1:$B$16305,$A11,'[1]NBA-Data-1980-2019'!$A$1:$A$16305,DS$9)</f>
        <v>0</v>
      </c>
      <c r="DT11" s="63">
        <f>SUMIFS('[1]NBA-Data-1980-2019'!$G$1:$G$16305,'[1]NBA-Data-1980-2019'!$B$1:$B$16305,$A11,'[1]NBA-Data-1980-2019'!$A$1:$A$16305,DT$9)</f>
        <v>0</v>
      </c>
      <c r="DU11" s="63">
        <f>SUMIFS('[1]NBA-Data-1980-2019'!$G$1:$G$16305,'[1]NBA-Data-1980-2019'!$B$1:$B$16305,$A11,'[1]NBA-Data-1980-2019'!$A$1:$A$16305,DU$9)</f>
        <v>0</v>
      </c>
      <c r="DV11" s="63">
        <f>SUMIFS('[1]NBA-Data-1980-2019'!$G$1:$G$16305,'[1]NBA-Data-1980-2019'!$B$1:$B$16305,$A11,'[1]NBA-Data-1980-2019'!$A$1:$A$16305,DV$9)</f>
        <v>0</v>
      </c>
      <c r="DW11" s="63">
        <f>SUMIFS('[1]NBA-Data-1980-2019'!$G$1:$G$16305,'[1]NBA-Data-1980-2019'!$B$1:$B$16305,$A11,'[1]NBA-Data-1980-2019'!$A$1:$A$16305,DW$9)</f>
        <v>0</v>
      </c>
      <c r="DX11" s="63">
        <f>SUMIFS('[1]NBA-Data-1980-2019'!$G$1:$G$16305,'[1]NBA-Data-1980-2019'!$B$1:$B$16305,$A11,'[1]NBA-Data-1980-2019'!$A$1:$A$16305,DX$9)</f>
        <v>0</v>
      </c>
      <c r="DY11" s="63">
        <f>SUMIFS('[1]NBA-Data-1980-2019'!$G$1:$G$16305,'[1]NBA-Data-1980-2019'!$B$1:$B$16305,$A11,'[1]NBA-Data-1980-2019'!$A$1:$A$16305,DY$9)</f>
        <v>0</v>
      </c>
      <c r="DZ11" s="63">
        <f>SUMIFS('[1]NBA-Data-1980-2019'!$G$1:$G$16305,'[1]NBA-Data-1980-2019'!$B$1:$B$16305,$A11,'[1]NBA-Data-1980-2019'!$A$1:$A$16305,DZ$9)</f>
        <v>0</v>
      </c>
      <c r="EA11" s="63">
        <f>SUMIFS('[1]NBA-Data-1980-2019'!$G$1:$G$16305,'[1]NBA-Data-1980-2019'!$B$1:$B$16305,$A11,'[1]NBA-Data-1980-2019'!$A$1:$A$16305,EA$9)</f>
        <v>0</v>
      </c>
      <c r="EB11" s="63">
        <f>SUMIFS('[1]NBA-Data-1980-2019'!$G$1:$G$16305,'[1]NBA-Data-1980-2019'!$B$1:$B$16305,$A11,'[1]NBA-Data-1980-2019'!$A$1:$A$16305,EB$9)</f>
        <v>0</v>
      </c>
      <c r="EC11" s="63">
        <f>SUMIFS('[1]NBA-Data-1980-2019'!$G$1:$G$16305,'[1]NBA-Data-1980-2019'!$B$1:$B$16305,$A11,'[1]NBA-Data-1980-2019'!$A$1:$A$16305,EC$9)</f>
        <v>0</v>
      </c>
      <c r="ED11" s="63">
        <f>SUMIFS('[1]NBA-Data-1980-2019'!$G$1:$G$16305,'[1]NBA-Data-1980-2019'!$B$1:$B$16305,$A11,'[1]NBA-Data-1980-2019'!$A$1:$A$16305,ED$9)</f>
        <v>0</v>
      </c>
      <c r="EH11" s="2" t="s">
        <v>1481</v>
      </c>
      <c r="EJ11" s="2" t="s">
        <v>1298</v>
      </c>
      <c r="EM11" s="2" t="s">
        <v>1281</v>
      </c>
      <c r="EN11" s="2" t="s">
        <v>1273</v>
      </c>
      <c r="EO11" s="2"/>
      <c r="ES11" s="2" t="s">
        <v>1323</v>
      </c>
      <c r="ET11" s="2" t="s">
        <v>1326</v>
      </c>
      <c r="EU11" s="2" t="s">
        <v>1318</v>
      </c>
      <c r="EW11" s="2"/>
      <c r="EX11" s="2" t="s">
        <v>1281</v>
      </c>
      <c r="EY11" s="2"/>
      <c r="EZ11" s="2" t="s">
        <v>1357</v>
      </c>
      <c r="FA11" s="2" t="s">
        <v>1405</v>
      </c>
      <c r="FF11" s="57" t="s">
        <v>1282</v>
      </c>
    </row>
    <row r="12" spans="1:169" x14ac:dyDescent="0.2">
      <c r="A12" s="2" t="s">
        <v>1092</v>
      </c>
      <c r="B12" s="2" t="str" cm="1">
        <f t="array" ref="B12">_xlfn.XLOOKUP($A12&amp;B$5,'[1]NBA-Data-1980-2019'!$B$1:$B$16305&amp;'[1]NBA-Data-1980-2019'!$A$1:$A$16305,'[1]NBA-Data-1980-2019'!$D$1:$D$16305,"",0)</f>
        <v>HOU</v>
      </c>
      <c r="C12" s="2" t="str" cm="1">
        <f t="array" ref="C12">_xlfn.XLOOKUP($A12&amp;C$5,'[1]NBA-Data-1980-2019'!$B$1:$B$16305&amp;'[1]NBA-Data-1980-2019'!$A$1:$A$16305,'[1]NBA-Data-1980-2019'!$D$1:$D$16305,"",0)</f>
        <v/>
      </c>
      <c r="D12" s="2" t="str" cm="1">
        <f t="array" ref="D12">_xlfn.XLOOKUP($A12&amp;D$5,'[1]NBA-Data-1980-2019'!$B$1:$B$16305&amp;'[1]NBA-Data-1980-2019'!$A$1:$A$16305,'[1]NBA-Data-1980-2019'!$D$1:$D$16305,"",0)</f>
        <v/>
      </c>
      <c r="E12" s="2" t="str" cm="1">
        <f t="array" ref="E12">_xlfn.XLOOKUP($A12&amp;E$5,'[1]NBA-Data-1980-2019'!$B$1:$B$16305&amp;'[1]NBA-Data-1980-2019'!$A$1:$A$16305,'[1]NBA-Data-1980-2019'!$D$1:$D$16305,"",0)</f>
        <v/>
      </c>
      <c r="F12" s="2" t="str" cm="1">
        <f t="array" ref="F12">_xlfn.XLOOKUP($A12&amp;F$5,'[1]NBA-Data-1980-2019'!$B$1:$B$16305&amp;'[1]NBA-Data-1980-2019'!$A$1:$A$16305,'[1]NBA-Data-1980-2019'!$D$1:$D$16305,"",0)</f>
        <v>HOU</v>
      </c>
      <c r="G12" s="2" t="str" cm="1">
        <f t="array" ref="G12">_xlfn.XLOOKUP($A12&amp;G$5,'[1]NBA-Data-1980-2019'!$B$1:$B$16305&amp;'[1]NBA-Data-1980-2019'!$A$1:$A$16305,'[1]NBA-Data-1980-2019'!$D$1:$D$16305,"",0)</f>
        <v>IND</v>
      </c>
      <c r="H12" s="2" t="str" cm="1">
        <f t="array" ref="H12">_xlfn.XLOOKUP($A12&amp;H$5,'[1]NBA-Data-1980-2019'!$B$1:$B$16305&amp;'[1]NBA-Data-1980-2019'!$A$1:$A$16305,'[1]NBA-Data-1980-2019'!$D$1:$D$16305,"",0)</f>
        <v>TOT</v>
      </c>
      <c r="I12" s="2" t="str" cm="1">
        <f t="array" ref="I12">_xlfn.XLOOKUP($A12&amp;I$5,'[1]NBA-Data-1980-2019'!$B$1:$B$16305&amp;'[1]NBA-Data-1980-2019'!$A$1:$A$16305,'[1]NBA-Data-1980-2019'!$D$1:$D$16305,"",0)</f>
        <v>DAL</v>
      </c>
      <c r="J12" s="2" t="str" cm="1">
        <f t="array" ref="J12">_xlfn.XLOOKUP($A12&amp;J$5,'[1]NBA-Data-1980-2019'!$B$1:$B$16305&amp;'[1]NBA-Data-1980-2019'!$A$1:$A$16305,'[1]NBA-Data-1980-2019'!$D$1:$D$16305,"",0)</f>
        <v/>
      </c>
      <c r="K12" s="2" t="str" cm="1">
        <f t="array" ref="K12">_xlfn.XLOOKUP($A12&amp;K$5,'[1]NBA-Data-1980-2019'!$B$1:$B$16305&amp;'[1]NBA-Data-1980-2019'!$A$1:$A$16305,'[1]NBA-Data-1980-2019'!$D$1:$D$16305,"",0)</f>
        <v/>
      </c>
      <c r="L12" s="2" t="str" cm="1">
        <f t="array" ref="L12">_xlfn.XLOOKUP($A12&amp;L$5,'[1]NBA-Data-1980-2019'!$B$1:$B$16305&amp;'[1]NBA-Data-1980-2019'!$A$1:$A$16305,'[1]NBA-Data-1980-2019'!$D$1:$D$16305,"",0)</f>
        <v/>
      </c>
      <c r="M12" s="2" t="str" cm="1">
        <f t="array" ref="M12">_xlfn.XLOOKUP($A12&amp;M$5,'[1]NBA-Data-1980-2019'!$B$1:$B$16305&amp;'[1]NBA-Data-1980-2019'!$A$1:$A$16305,'[1]NBA-Data-1980-2019'!$D$1:$D$16305,"",0)</f>
        <v/>
      </c>
      <c r="N12" s="2" t="str" cm="1">
        <f t="array" ref="N12">_xlfn.XLOOKUP($A12&amp;N$5,'[1]NBA-Data-1980-2019'!$B$1:$B$16305&amp;'[1]NBA-Data-1980-2019'!$A$1:$A$16305,'[1]NBA-Data-1980-2019'!$D$1:$D$16305,"",0)</f>
        <v/>
      </c>
      <c r="O12" s="2" t="str" cm="1">
        <f t="array" ref="O12">_xlfn.XLOOKUP($A12&amp;O$5,'[1]NBA-Data-1980-2019'!$B$1:$B$16305&amp;'[1]NBA-Data-1980-2019'!$A$1:$A$16305,'[1]NBA-Data-1980-2019'!$D$1:$D$16305,"",0)</f>
        <v/>
      </c>
      <c r="P12" s="2" t="str" cm="1">
        <f t="array" ref="P12">_xlfn.XLOOKUP($A12&amp;P$5,'[1]NBA-Data-1980-2019'!$B$1:$B$16305&amp;'[1]NBA-Data-1980-2019'!$A$1:$A$16305,'[1]NBA-Data-1980-2019'!$D$1:$D$16305,"",0)</f>
        <v/>
      </c>
      <c r="Q12" s="2" t="str" cm="1">
        <f t="array" ref="Q12">_xlfn.XLOOKUP($A12&amp;Q$5,'[1]NBA-Data-1980-2019'!$B$1:$B$16305&amp;'[1]NBA-Data-1980-2019'!$A$1:$A$16305,'[1]NBA-Data-1980-2019'!$D$1:$D$16305,"",0)</f>
        <v/>
      </c>
      <c r="R12" s="2" t="str" cm="1">
        <f t="array" ref="R12">_xlfn.XLOOKUP($A12&amp;R$5,'[1]NBA-Data-1980-2019'!$B$1:$B$16305&amp;'[1]NBA-Data-1980-2019'!$A$1:$A$16305,'[1]NBA-Data-1980-2019'!$D$1:$D$16305,"",0)</f>
        <v/>
      </c>
      <c r="S12" s="2" t="str" cm="1">
        <f t="array" ref="S12">_xlfn.XLOOKUP($A12&amp;S$5,'[1]NBA-Data-1980-2019'!$B$1:$B$16305&amp;'[1]NBA-Data-1980-2019'!$A$1:$A$16305,'[1]NBA-Data-1980-2019'!$D$1:$D$16305,"",0)</f>
        <v/>
      </c>
      <c r="T12" s="2" t="str" cm="1">
        <f t="array" ref="T12">_xlfn.XLOOKUP($A12&amp;T$5,'[1]NBA-Data-1980-2019'!$B$1:$B$16305&amp;'[1]NBA-Data-1980-2019'!$A$1:$A$16305,'[1]NBA-Data-1980-2019'!$D$1:$D$16305,"",0)</f>
        <v/>
      </c>
      <c r="U12" s="2" t="str" cm="1">
        <f t="array" ref="U12">_xlfn.XLOOKUP($A12&amp;U$5,'[1]NBA-Data-1980-2019'!$B$1:$B$16305&amp;'[1]NBA-Data-1980-2019'!$A$1:$A$16305,'[1]NBA-Data-1980-2019'!$D$1:$D$16305,"",0)</f>
        <v/>
      </c>
      <c r="V12" s="2" t="str" cm="1">
        <f t="array" ref="V12">_xlfn.XLOOKUP($A12&amp;V$5,'[1]NBA-Data-1980-2019'!$B$1:$B$16305&amp;'[1]NBA-Data-1980-2019'!$A$1:$A$16305,'[1]NBA-Data-1980-2019'!$D$1:$D$16305,"",0)</f>
        <v/>
      </c>
      <c r="W12" s="2" t="str" cm="1">
        <f t="array" ref="W12">_xlfn.XLOOKUP($A12&amp;W$5,'[1]NBA-Data-1980-2019'!$B$1:$B$16305&amp;'[1]NBA-Data-1980-2019'!$A$1:$A$16305,'[1]NBA-Data-1980-2019'!$D$1:$D$16305,"",0)</f>
        <v/>
      </c>
      <c r="X12" s="2" t="str" cm="1">
        <f t="array" ref="X12">_xlfn.XLOOKUP($A12&amp;X$5,'[1]NBA-Data-1980-2019'!$B$1:$B$16305&amp;'[1]NBA-Data-1980-2019'!$A$1:$A$16305,'[1]NBA-Data-1980-2019'!$D$1:$D$16305,"",0)</f>
        <v/>
      </c>
      <c r="Y12" s="2" t="str" cm="1">
        <f t="array" ref="Y12">_xlfn.XLOOKUP($A12&amp;Y$5,'[1]NBA-Data-1980-2019'!$B$1:$B$16305&amp;'[1]NBA-Data-1980-2019'!$A$1:$A$16305,'[1]NBA-Data-1980-2019'!$D$1:$D$16305,"",0)</f>
        <v/>
      </c>
      <c r="Z12" s="2" t="str" cm="1">
        <f t="array" ref="Z12">_xlfn.XLOOKUP($A12&amp;Z$5,'[1]NBA-Data-1980-2019'!$B$1:$B$16305&amp;'[1]NBA-Data-1980-2019'!$A$1:$A$16305,'[1]NBA-Data-1980-2019'!$D$1:$D$16305,"",0)</f>
        <v/>
      </c>
      <c r="AA12" s="2" t="str" cm="1">
        <f t="array" ref="AA12">_xlfn.XLOOKUP($A12&amp;AA$5,'[1]NBA-Data-1980-2019'!$B$1:$B$16305&amp;'[1]NBA-Data-1980-2019'!$A$1:$A$16305,'[1]NBA-Data-1980-2019'!$D$1:$D$16305,"",0)</f>
        <v/>
      </c>
      <c r="AB12" s="2" t="str" cm="1">
        <f t="array" ref="AB12">_xlfn.XLOOKUP($A12&amp;AB$5,'[1]NBA-Data-1980-2019'!$B$1:$B$16305&amp;'[1]NBA-Data-1980-2019'!$A$1:$A$16305,'[1]NBA-Data-1980-2019'!$D$1:$D$16305,"",0)</f>
        <v/>
      </c>
      <c r="AC12" s="2" t="str" cm="1">
        <f t="array" ref="AC12">_xlfn.XLOOKUP($A12&amp;AC$5,'[1]NBA-Data-1980-2019'!$B$1:$B$16305&amp;'[1]NBA-Data-1980-2019'!$A$1:$A$16305,'[1]NBA-Data-1980-2019'!$D$1:$D$16305,"",0)</f>
        <v/>
      </c>
      <c r="AD12" s="2" t="str" cm="1">
        <f t="array" ref="AD12">_xlfn.XLOOKUP($A12&amp;AD$5,'[1]NBA-Data-1980-2019'!$B$1:$B$16305&amp;'[1]NBA-Data-1980-2019'!$A$1:$A$16305,'[1]NBA-Data-1980-2019'!$D$1:$D$16305,"",0)</f>
        <v/>
      </c>
      <c r="AE12" s="2" t="str" cm="1">
        <f t="array" ref="AE12">_xlfn.XLOOKUP($A12&amp;AE$5,'[1]NBA-Data-1980-2019'!$B$1:$B$16305&amp;'[1]NBA-Data-1980-2019'!$A$1:$A$16305,'[1]NBA-Data-1980-2019'!$D$1:$D$16305,"",0)</f>
        <v/>
      </c>
      <c r="AF12" s="2" t="str" cm="1">
        <f t="array" ref="AF12">_xlfn.XLOOKUP($A12&amp;AF$5,'[1]NBA-Data-1980-2019'!$B$1:$B$16305&amp;'[1]NBA-Data-1980-2019'!$A$1:$A$16305,'[1]NBA-Data-1980-2019'!$D$1:$D$16305,"",0)</f>
        <v/>
      </c>
      <c r="AG12" s="2" t="str" cm="1">
        <f t="array" ref="AG12">_xlfn.XLOOKUP($A12&amp;AG$5,'[1]NBA-Data-1980-2019'!$B$1:$B$16305&amp;'[1]NBA-Data-1980-2019'!$A$1:$A$16305,'[1]NBA-Data-1980-2019'!$D$1:$D$16305,"",0)</f>
        <v/>
      </c>
      <c r="AH12" s="2" cm="1">
        <f t="array" ref="AH12">_xlfn.XLOOKUP($A12&amp;AH$5,'[1]NBA-Data-1980-2019'!$B$1:$B$16305&amp;'[1]NBA-Data-1980-2019'!$A$1:$A$16305,'[1]NBA-Data-1980-2019'!$H$1:$H$16305,"",0)</f>
        <v>344.4</v>
      </c>
      <c r="AI12" s="2" t="str" cm="1">
        <f t="array" ref="AI12">_xlfn.XLOOKUP($A12&amp;AI$5,'[1]NBA-Data-1980-2019'!$B$1:$B$16305&amp;'[1]NBA-Data-1980-2019'!$A$1:$A$16305,'[1]NBA-Data-1980-2019'!$H$1:$H$16305,"",0)</f>
        <v/>
      </c>
      <c r="AJ12" s="2" t="str" cm="1">
        <f t="array" ref="AJ12">_xlfn.XLOOKUP($A12&amp;AJ$5,'[1]NBA-Data-1980-2019'!$B$1:$B$16305&amp;'[1]NBA-Data-1980-2019'!$A$1:$A$16305,'[1]NBA-Data-1980-2019'!$H$1:$H$16305,"",0)</f>
        <v/>
      </c>
      <c r="AK12" s="2" t="str" cm="1">
        <f t="array" ref="AK12">_xlfn.XLOOKUP($A12&amp;AK$5,'[1]NBA-Data-1980-2019'!$B$1:$B$16305&amp;'[1]NBA-Data-1980-2019'!$A$1:$A$16305,'[1]NBA-Data-1980-2019'!$H$1:$H$16305,"",0)</f>
        <v/>
      </c>
      <c r="AL12" s="2" cm="1">
        <f t="array" ref="AL12">_xlfn.XLOOKUP($A12&amp;AL$5,'[1]NBA-Data-1980-2019'!$B$1:$B$16305&amp;'[1]NBA-Data-1980-2019'!$A$1:$A$16305,'[1]NBA-Data-1980-2019'!$H$1:$H$16305,"",0)</f>
        <v>30.099999999999998</v>
      </c>
      <c r="AM12" s="2" cm="1">
        <f t="array" ref="AM12">_xlfn.XLOOKUP($A12&amp;AM$5,'[1]NBA-Data-1980-2019'!$B$1:$B$16305&amp;'[1]NBA-Data-1980-2019'!$A$1:$A$16305,'[1]NBA-Data-1980-2019'!$H$1:$H$16305,"",0)</f>
        <v>326.40000000000003</v>
      </c>
      <c r="AN12" s="2" cm="1">
        <f t="array" ref="AN12">_xlfn.XLOOKUP($A12&amp;AN$5,'[1]NBA-Data-1980-2019'!$B$1:$B$16305&amp;'[1]NBA-Data-1980-2019'!$A$1:$A$16305,'[1]NBA-Data-1980-2019'!$H$1:$H$16305,"",0)</f>
        <v>567</v>
      </c>
      <c r="AO12" s="2" cm="1">
        <f t="array" ref="AO12">_xlfn.XLOOKUP($A12&amp;AO$5,'[1]NBA-Data-1980-2019'!$B$1:$B$16305&amp;'[1]NBA-Data-1980-2019'!$A$1:$A$16305,'[1]NBA-Data-1980-2019'!$H$1:$H$16305,"",0)</f>
        <v>3</v>
      </c>
      <c r="AP12" s="2" t="str" cm="1">
        <f t="array" ref="AP12">_xlfn.XLOOKUP($A12&amp;AP$5,'[1]NBA-Data-1980-2019'!$B$1:$B$16305&amp;'[1]NBA-Data-1980-2019'!$A$1:$A$16305,'[1]NBA-Data-1980-2019'!$H$1:$H$16305,"",0)</f>
        <v/>
      </c>
      <c r="AQ12" s="2" t="str" cm="1">
        <f t="array" ref="AQ12">_xlfn.XLOOKUP($A12&amp;AQ$5,'[1]NBA-Data-1980-2019'!$B$1:$B$16305&amp;'[1]NBA-Data-1980-2019'!$A$1:$A$16305,'[1]NBA-Data-1980-2019'!$H$1:$H$16305,"",0)</f>
        <v/>
      </c>
      <c r="AR12" s="2" t="str" cm="1">
        <f t="array" ref="AR12">_xlfn.XLOOKUP($A12&amp;AR$5,'[1]NBA-Data-1980-2019'!$B$1:$B$16305&amp;'[1]NBA-Data-1980-2019'!$A$1:$A$16305,'[1]NBA-Data-1980-2019'!$H$1:$H$16305,"",0)</f>
        <v/>
      </c>
      <c r="AS12" s="2" t="str" cm="1">
        <f t="array" ref="AS12">_xlfn.XLOOKUP($A12&amp;AS$5,'[1]NBA-Data-1980-2019'!$B$1:$B$16305&amp;'[1]NBA-Data-1980-2019'!$A$1:$A$16305,'[1]NBA-Data-1980-2019'!$H$1:$H$16305,"",0)</f>
        <v/>
      </c>
      <c r="AT12" s="2" t="str" cm="1">
        <f t="array" ref="AT12">_xlfn.XLOOKUP($A12&amp;AT$5,'[1]NBA-Data-1980-2019'!$B$1:$B$16305&amp;'[1]NBA-Data-1980-2019'!$A$1:$A$16305,'[1]NBA-Data-1980-2019'!$H$1:$H$16305,"",0)</f>
        <v/>
      </c>
      <c r="AU12" s="2" t="str" cm="1">
        <f t="array" ref="AU12">_xlfn.XLOOKUP($A12&amp;AU$5,'[1]NBA-Data-1980-2019'!$B$1:$B$16305&amp;'[1]NBA-Data-1980-2019'!$A$1:$A$16305,'[1]NBA-Data-1980-2019'!$H$1:$H$16305,"",0)</f>
        <v/>
      </c>
      <c r="AV12" s="2" t="str" cm="1">
        <f t="array" ref="AV12">_xlfn.XLOOKUP($A12&amp;AV$5,'[1]NBA-Data-1980-2019'!$B$1:$B$16305&amp;'[1]NBA-Data-1980-2019'!$A$1:$A$16305,'[1]NBA-Data-1980-2019'!$H$1:$H$16305,"",0)</f>
        <v/>
      </c>
      <c r="AW12" s="2" t="str" cm="1">
        <f t="array" ref="AW12">_xlfn.XLOOKUP($A12&amp;AW$5,'[1]NBA-Data-1980-2019'!$B$1:$B$16305&amp;'[1]NBA-Data-1980-2019'!$A$1:$A$16305,'[1]NBA-Data-1980-2019'!$H$1:$H$16305,"",0)</f>
        <v/>
      </c>
      <c r="AX12" s="2" t="str" cm="1">
        <f t="array" ref="AX12">_xlfn.XLOOKUP($A12&amp;AX$5,'[1]NBA-Data-1980-2019'!$B$1:$B$16305&amp;'[1]NBA-Data-1980-2019'!$A$1:$A$16305,'[1]NBA-Data-1980-2019'!$H$1:$H$16305,"",0)</f>
        <v/>
      </c>
      <c r="AY12" s="2" t="str" cm="1">
        <f t="array" ref="AY12">_xlfn.XLOOKUP($A12&amp;AY$5,'[1]NBA-Data-1980-2019'!$B$1:$B$16305&amp;'[1]NBA-Data-1980-2019'!$A$1:$A$16305,'[1]NBA-Data-1980-2019'!$H$1:$H$16305,"",0)</f>
        <v/>
      </c>
      <c r="AZ12" s="2" t="str" cm="1">
        <f t="array" ref="AZ12">_xlfn.XLOOKUP($A12&amp;AZ$5,'[1]NBA-Data-1980-2019'!$B$1:$B$16305&amp;'[1]NBA-Data-1980-2019'!$A$1:$A$16305,'[1]NBA-Data-1980-2019'!$H$1:$H$16305,"",0)</f>
        <v/>
      </c>
      <c r="BA12" s="2" t="str" cm="1">
        <f t="array" ref="BA12">_xlfn.XLOOKUP($A12&amp;BA$5,'[1]NBA-Data-1980-2019'!$B$1:$B$16305&amp;'[1]NBA-Data-1980-2019'!$A$1:$A$16305,'[1]NBA-Data-1980-2019'!$H$1:$H$16305,"",0)</f>
        <v/>
      </c>
      <c r="BB12" s="2" t="str" cm="1">
        <f t="array" ref="BB12">_xlfn.XLOOKUP($A12&amp;BB$5,'[1]NBA-Data-1980-2019'!$B$1:$B$16305&amp;'[1]NBA-Data-1980-2019'!$A$1:$A$16305,'[1]NBA-Data-1980-2019'!$H$1:$H$16305,"",0)</f>
        <v/>
      </c>
      <c r="BC12" s="2" t="str" cm="1">
        <f t="array" ref="BC12">_xlfn.XLOOKUP($A12&amp;BC$5,'[1]NBA-Data-1980-2019'!$B$1:$B$16305&amp;'[1]NBA-Data-1980-2019'!$A$1:$A$16305,'[1]NBA-Data-1980-2019'!$H$1:$H$16305,"",0)</f>
        <v/>
      </c>
      <c r="BD12" s="2" t="str" cm="1">
        <f t="array" ref="BD12">_xlfn.XLOOKUP($A12&amp;BD$5,'[1]NBA-Data-1980-2019'!$B$1:$B$16305&amp;'[1]NBA-Data-1980-2019'!$A$1:$A$16305,'[1]NBA-Data-1980-2019'!$H$1:$H$16305,"",0)</f>
        <v/>
      </c>
      <c r="BE12" s="2" t="str" cm="1">
        <f t="array" ref="BE12">_xlfn.XLOOKUP($A12&amp;BE$5,'[1]NBA-Data-1980-2019'!$B$1:$B$16305&amp;'[1]NBA-Data-1980-2019'!$A$1:$A$16305,'[1]NBA-Data-1980-2019'!$H$1:$H$16305,"",0)</f>
        <v/>
      </c>
      <c r="BF12" s="2" t="str" cm="1">
        <f t="array" ref="BF12">_xlfn.XLOOKUP($A12&amp;BF$5,'[1]NBA-Data-1980-2019'!$B$1:$B$16305&amp;'[1]NBA-Data-1980-2019'!$A$1:$A$16305,'[1]NBA-Data-1980-2019'!$H$1:$H$16305,"",0)</f>
        <v/>
      </c>
      <c r="BG12" s="2" t="str" cm="1">
        <f t="array" ref="BG12">_xlfn.XLOOKUP($A12&amp;BG$5,'[1]NBA-Data-1980-2019'!$B$1:$B$16305&amp;'[1]NBA-Data-1980-2019'!$A$1:$A$16305,'[1]NBA-Data-1980-2019'!$H$1:$H$16305,"",0)</f>
        <v/>
      </c>
      <c r="BH12" s="2" t="str" cm="1">
        <f t="array" ref="BH12">_xlfn.XLOOKUP($A12&amp;BH$5,'[1]NBA-Data-1980-2019'!$B$1:$B$16305&amp;'[1]NBA-Data-1980-2019'!$A$1:$A$16305,'[1]NBA-Data-1980-2019'!$H$1:$H$16305,"",0)</f>
        <v/>
      </c>
      <c r="BI12" s="2" t="str" cm="1">
        <f t="array" ref="BI12">_xlfn.XLOOKUP($A12&amp;BI$5,'[1]NBA-Data-1980-2019'!$B$1:$B$16305&amp;'[1]NBA-Data-1980-2019'!$A$1:$A$16305,'[1]NBA-Data-1980-2019'!$H$1:$H$16305,"",0)</f>
        <v/>
      </c>
      <c r="BJ12" s="2" t="str" cm="1">
        <f t="array" ref="BJ12">_xlfn.XLOOKUP($A12&amp;BJ$5,'[1]NBA-Data-1980-2019'!$B$1:$B$16305&amp;'[1]NBA-Data-1980-2019'!$A$1:$A$16305,'[1]NBA-Data-1980-2019'!$H$1:$H$16305,"",0)</f>
        <v/>
      </c>
      <c r="BK12" s="2" t="str" cm="1">
        <f t="array" ref="BK12">_xlfn.XLOOKUP($A12&amp;BK$5,'[1]NBA-Data-1980-2019'!$B$1:$B$16305&amp;'[1]NBA-Data-1980-2019'!$A$1:$A$16305,'[1]NBA-Data-1980-2019'!$H$1:$H$16305,"",0)</f>
        <v/>
      </c>
      <c r="BL12" s="2" t="str" cm="1">
        <f t="array" ref="BL12">_xlfn.XLOOKUP($A12&amp;BL$5,'[1]NBA-Data-1980-2019'!$B$1:$B$16305&amp;'[1]NBA-Data-1980-2019'!$A$1:$A$16305,'[1]NBA-Data-1980-2019'!$H$1:$H$16305,"",0)</f>
        <v/>
      </c>
      <c r="BM12" s="2" t="str" cm="1">
        <f t="array" ref="BM12">_xlfn.XLOOKUP($A12&amp;BM$5,'[1]NBA-Data-1980-2019'!$B$1:$B$16305&amp;'[1]NBA-Data-1980-2019'!$A$1:$A$16305,'[1]NBA-Data-1980-2019'!$H$1:$H$16305,"",0)</f>
        <v/>
      </c>
      <c r="BN12" s="2" cm="1">
        <f t="array" ref="BN12">_xlfn.XLOOKUP($A12&amp;BN$5,'[1]NBA-Data-1980-2019'!$B$1:$B$16305&amp;'[1]NBA-Data-1980-2019'!$A$1:$A$16305,'[1]NBA-Data-1980-2019'!$F$1:$F$16305,"",0)</f>
        <v>8.6</v>
      </c>
      <c r="BO12" s="2" t="str" cm="1">
        <f t="array" ref="BO12">_xlfn.XLOOKUP($A12&amp;BO$5,'[1]NBA-Data-1980-2019'!$B$1:$B$16305&amp;'[1]NBA-Data-1980-2019'!$A$1:$A$16305,'[1]NBA-Data-1980-2019'!$F$1:$F$16305,"",0)</f>
        <v/>
      </c>
      <c r="BP12" s="2" t="str" cm="1">
        <f t="array" ref="BP12">_xlfn.XLOOKUP($A12&amp;BP$5,'[1]NBA-Data-1980-2019'!$B$1:$B$16305&amp;'[1]NBA-Data-1980-2019'!$A$1:$A$16305,'[1]NBA-Data-1980-2019'!$F$1:$F$16305,"",0)</f>
        <v/>
      </c>
      <c r="BQ12" s="2" t="str" cm="1">
        <f t="array" ref="BQ12">_xlfn.XLOOKUP($A12&amp;BQ$5,'[1]NBA-Data-1980-2019'!$B$1:$B$16305&amp;'[1]NBA-Data-1980-2019'!$A$1:$A$16305,'[1]NBA-Data-1980-2019'!$F$1:$F$16305,"",0)</f>
        <v/>
      </c>
      <c r="BR12" s="2" cm="1">
        <f t="array" ref="BR12">_xlfn.XLOOKUP($A12&amp;BR$5,'[1]NBA-Data-1980-2019'!$B$1:$B$16305&amp;'[1]NBA-Data-1980-2019'!$A$1:$A$16305,'[1]NBA-Data-1980-2019'!$F$1:$F$16305,"",0)</f>
        <v>4.4000000000000004</v>
      </c>
      <c r="BS12" s="2" cm="1">
        <f t="array" ref="BS12">_xlfn.XLOOKUP($A12&amp;BS$5,'[1]NBA-Data-1980-2019'!$B$1:$B$16305&amp;'[1]NBA-Data-1980-2019'!$A$1:$A$16305,'[1]NBA-Data-1980-2019'!$F$1:$F$16305,"",0)</f>
        <v>10.4</v>
      </c>
      <c r="BT12" s="2" cm="1">
        <f t="array" ref="BT12">_xlfn.XLOOKUP($A12&amp;BT$5,'[1]NBA-Data-1980-2019'!$B$1:$B$16305&amp;'[1]NBA-Data-1980-2019'!$A$1:$A$16305,'[1]NBA-Data-1980-2019'!$F$1:$F$16305,"",0)</f>
        <v>7.5</v>
      </c>
      <c r="BU12" s="2" cm="1">
        <f t="array" ref="BU12">_xlfn.XLOOKUP($A12&amp;BU$5,'[1]NBA-Data-1980-2019'!$B$1:$B$16305&amp;'[1]NBA-Data-1980-2019'!$A$1:$A$16305,'[1]NBA-Data-1980-2019'!$F$1:$F$16305,"",0)</f>
        <v>0</v>
      </c>
      <c r="BV12" s="2" t="str" cm="1">
        <f t="array" ref="BV12">_xlfn.XLOOKUP($A12&amp;BV$5,'[1]NBA-Data-1980-2019'!$B$1:$B$16305&amp;'[1]NBA-Data-1980-2019'!$A$1:$A$16305,'[1]NBA-Data-1980-2019'!$F$1:$F$16305,"",0)</f>
        <v/>
      </c>
      <c r="BW12" s="2" t="str" cm="1">
        <f t="array" ref="BW12">_xlfn.XLOOKUP($A12&amp;BW$5,'[1]NBA-Data-1980-2019'!$B$1:$B$16305&amp;'[1]NBA-Data-1980-2019'!$A$1:$A$16305,'[1]NBA-Data-1980-2019'!$F$1:$F$16305,"",0)</f>
        <v/>
      </c>
      <c r="BX12" s="2" t="str" cm="1">
        <f t="array" ref="BX12">_xlfn.XLOOKUP($A12&amp;BX$5,'[1]NBA-Data-1980-2019'!$B$1:$B$16305&amp;'[1]NBA-Data-1980-2019'!$A$1:$A$16305,'[1]NBA-Data-1980-2019'!$F$1:$F$16305,"",0)</f>
        <v/>
      </c>
      <c r="BY12" s="2" t="str" cm="1">
        <f t="array" ref="BY12">_xlfn.XLOOKUP($A12&amp;BY$5,'[1]NBA-Data-1980-2019'!$B$1:$B$16305&amp;'[1]NBA-Data-1980-2019'!$A$1:$A$16305,'[1]NBA-Data-1980-2019'!$F$1:$F$16305,"",0)</f>
        <v/>
      </c>
      <c r="BZ12" s="2" t="str" cm="1">
        <f t="array" ref="BZ12">_xlfn.XLOOKUP($A12&amp;BZ$5,'[1]NBA-Data-1980-2019'!$B$1:$B$16305&amp;'[1]NBA-Data-1980-2019'!$A$1:$A$16305,'[1]NBA-Data-1980-2019'!$F$1:$F$16305,"",0)</f>
        <v/>
      </c>
      <c r="CA12" s="2" t="str" cm="1">
        <f t="array" ref="CA12">_xlfn.XLOOKUP($A12&amp;CA$5,'[1]NBA-Data-1980-2019'!$B$1:$B$16305&amp;'[1]NBA-Data-1980-2019'!$A$1:$A$16305,'[1]NBA-Data-1980-2019'!$F$1:$F$16305,"",0)</f>
        <v/>
      </c>
      <c r="CB12" s="2" t="str" cm="1">
        <f t="array" ref="CB12">_xlfn.XLOOKUP($A12&amp;CB$5,'[1]NBA-Data-1980-2019'!$B$1:$B$16305&amp;'[1]NBA-Data-1980-2019'!$A$1:$A$16305,'[1]NBA-Data-1980-2019'!$F$1:$F$16305,"",0)</f>
        <v/>
      </c>
      <c r="CC12" s="2" t="str" cm="1">
        <f t="array" ref="CC12">_xlfn.XLOOKUP($A12&amp;CC$5,'[1]NBA-Data-1980-2019'!$B$1:$B$16305&amp;'[1]NBA-Data-1980-2019'!$A$1:$A$16305,'[1]NBA-Data-1980-2019'!$F$1:$F$16305,"",0)</f>
        <v/>
      </c>
      <c r="CD12" s="2" t="str" cm="1">
        <f t="array" ref="CD12">_xlfn.XLOOKUP($A12&amp;CD$5,'[1]NBA-Data-1980-2019'!$B$1:$B$16305&amp;'[1]NBA-Data-1980-2019'!$A$1:$A$16305,'[1]NBA-Data-1980-2019'!$F$1:$F$16305,"",0)</f>
        <v/>
      </c>
      <c r="CE12" s="2" t="str" cm="1">
        <f t="array" ref="CE12">_xlfn.XLOOKUP($A12&amp;CE$5,'[1]NBA-Data-1980-2019'!$B$1:$B$16305&amp;'[1]NBA-Data-1980-2019'!$A$1:$A$16305,'[1]NBA-Data-1980-2019'!$F$1:$F$16305,"",0)</f>
        <v/>
      </c>
      <c r="CF12" s="2" t="str" cm="1">
        <f t="array" ref="CF12">_xlfn.XLOOKUP($A12&amp;CF$5,'[1]NBA-Data-1980-2019'!$B$1:$B$16305&amp;'[1]NBA-Data-1980-2019'!$A$1:$A$16305,'[1]NBA-Data-1980-2019'!$F$1:$F$16305,"",0)</f>
        <v/>
      </c>
      <c r="CG12" s="2" t="str" cm="1">
        <f t="array" ref="CG12">_xlfn.XLOOKUP($A12&amp;CG$5,'[1]NBA-Data-1980-2019'!$B$1:$B$16305&amp;'[1]NBA-Data-1980-2019'!$A$1:$A$16305,'[1]NBA-Data-1980-2019'!$F$1:$F$16305,"",0)</f>
        <v/>
      </c>
      <c r="CH12" s="2" t="str" cm="1">
        <f t="array" ref="CH12">_xlfn.XLOOKUP($A12&amp;CH$5,'[1]NBA-Data-1980-2019'!$B$1:$B$16305&amp;'[1]NBA-Data-1980-2019'!$A$1:$A$16305,'[1]NBA-Data-1980-2019'!$F$1:$F$16305,"",0)</f>
        <v/>
      </c>
      <c r="CI12" s="2" t="str" cm="1">
        <f t="array" ref="CI12">_xlfn.XLOOKUP($A12&amp;CI$5,'[1]NBA-Data-1980-2019'!$B$1:$B$16305&amp;'[1]NBA-Data-1980-2019'!$A$1:$A$16305,'[1]NBA-Data-1980-2019'!$F$1:$F$16305,"",0)</f>
        <v/>
      </c>
      <c r="CJ12" s="2" t="str" cm="1">
        <f t="array" ref="CJ12">_xlfn.XLOOKUP($A12&amp;CJ$5,'[1]NBA-Data-1980-2019'!$B$1:$B$16305&amp;'[1]NBA-Data-1980-2019'!$A$1:$A$16305,'[1]NBA-Data-1980-2019'!$F$1:$F$16305,"",0)</f>
        <v/>
      </c>
      <c r="CK12" s="2" t="str" cm="1">
        <f t="array" ref="CK12">_xlfn.XLOOKUP($A12&amp;CK$5,'[1]NBA-Data-1980-2019'!$B$1:$B$16305&amp;'[1]NBA-Data-1980-2019'!$A$1:$A$16305,'[1]NBA-Data-1980-2019'!$F$1:$F$16305,"",0)</f>
        <v/>
      </c>
      <c r="CL12" s="2" t="str" cm="1">
        <f t="array" ref="CL12">_xlfn.XLOOKUP($A12&amp;CL$5,'[1]NBA-Data-1980-2019'!$B$1:$B$16305&amp;'[1]NBA-Data-1980-2019'!$A$1:$A$16305,'[1]NBA-Data-1980-2019'!$F$1:$F$16305,"",0)</f>
        <v/>
      </c>
      <c r="CM12" s="2" t="str" cm="1">
        <f t="array" ref="CM12">_xlfn.XLOOKUP($A12&amp;CM$5,'[1]NBA-Data-1980-2019'!$B$1:$B$16305&amp;'[1]NBA-Data-1980-2019'!$A$1:$A$16305,'[1]NBA-Data-1980-2019'!$F$1:$F$16305,"",0)</f>
        <v/>
      </c>
      <c r="CN12" s="2" t="str" cm="1">
        <f t="array" ref="CN12">_xlfn.XLOOKUP($A12&amp;CN$5,'[1]NBA-Data-1980-2019'!$B$1:$B$16305&amp;'[1]NBA-Data-1980-2019'!$A$1:$A$16305,'[1]NBA-Data-1980-2019'!$F$1:$F$16305,"",0)</f>
        <v/>
      </c>
      <c r="CO12" s="2" t="str" cm="1">
        <f t="array" ref="CO12">_xlfn.XLOOKUP($A12&amp;CO$5,'[1]NBA-Data-1980-2019'!$B$1:$B$16305&amp;'[1]NBA-Data-1980-2019'!$A$1:$A$16305,'[1]NBA-Data-1980-2019'!$F$1:$F$16305,"",0)</f>
        <v/>
      </c>
      <c r="CP12" s="2" t="str" cm="1">
        <f t="array" ref="CP12">_xlfn.XLOOKUP($A12&amp;CP$5,'[1]NBA-Data-1980-2019'!$B$1:$B$16305&amp;'[1]NBA-Data-1980-2019'!$A$1:$A$16305,'[1]NBA-Data-1980-2019'!$F$1:$F$16305,"",0)</f>
        <v/>
      </c>
      <c r="CQ12" s="2" t="str" cm="1">
        <f t="array" ref="CQ12">_xlfn.XLOOKUP($A12&amp;CQ$5,'[1]NBA-Data-1980-2019'!$B$1:$B$16305&amp;'[1]NBA-Data-1980-2019'!$A$1:$A$16305,'[1]NBA-Data-1980-2019'!$F$1:$F$16305,"",0)</f>
        <v/>
      </c>
      <c r="CR12" s="2" t="str" cm="1">
        <f t="array" ref="CR12">_xlfn.XLOOKUP($A12&amp;CR$5,'[1]NBA-Data-1980-2019'!$B$1:$B$16305&amp;'[1]NBA-Data-1980-2019'!$A$1:$A$16305,'[1]NBA-Data-1980-2019'!$F$1:$F$16305,"",0)</f>
        <v/>
      </c>
      <c r="CS12" s="2" t="str" cm="1">
        <f t="array" ref="CS12">_xlfn.XLOOKUP($A12&amp;CS$5,'[1]NBA-Data-1980-2019'!$B$1:$B$16305&amp;'[1]NBA-Data-1980-2019'!$A$1:$A$16305,'[1]NBA-Data-1980-2019'!$F$1:$F$16305,"",0)</f>
        <v/>
      </c>
      <c r="CU12" s="2" t="str">
        <f>_xlfn.XLOOKUP($A12,TEAMS!$G$1:$G$839,TEAMS!$H$1:$H$839,"",0)</f>
        <v>PF</v>
      </c>
      <c r="CV12" s="2" t="str">
        <f>_xlfn.XLOOKUP($CU12,DASHBOARD!$B$22:$B$27,DASHBOARD!$C$22:$C$27,"",0)</f>
        <v>FORWARD</v>
      </c>
      <c r="CY12" s="63">
        <f>SUMIFS('[1]NBA-Data-1980-2019'!$G$1:$G$16305,'[1]NBA-Data-1980-2019'!$B$1:$B$16305,$A12,'[1]NBA-Data-1980-2019'!$A$1:$A$16305,CY$9)</f>
        <v>275000</v>
      </c>
      <c r="CZ12" s="63">
        <f>SUMIFS('[1]NBA-Data-1980-2019'!$G$1:$G$16305,'[1]NBA-Data-1980-2019'!$B$1:$B$16305,$A12,'[1]NBA-Data-1980-2019'!$A$1:$A$16305,CZ$9)</f>
        <v>0</v>
      </c>
      <c r="DA12" s="63">
        <f>SUMIFS('[1]NBA-Data-1980-2019'!$G$1:$G$16305,'[1]NBA-Data-1980-2019'!$B$1:$B$16305,$A12,'[1]NBA-Data-1980-2019'!$A$1:$A$16305,DA$9)</f>
        <v>0</v>
      </c>
      <c r="DB12" s="63">
        <f>SUMIFS('[1]NBA-Data-1980-2019'!$G$1:$G$16305,'[1]NBA-Data-1980-2019'!$B$1:$B$16305,$A12,'[1]NBA-Data-1980-2019'!$A$1:$A$16305,DB$9)</f>
        <v>0</v>
      </c>
      <c r="DC12" s="63">
        <f>SUMIFS('[1]NBA-Data-1980-2019'!$G$1:$G$16305,'[1]NBA-Data-1980-2019'!$B$1:$B$16305,$A12,'[1]NBA-Data-1980-2019'!$A$1:$A$16305,DC$9)</f>
        <v>150000</v>
      </c>
      <c r="DD12" s="63">
        <f>SUMIFS('[1]NBA-Data-1980-2019'!$G$1:$G$16305,'[1]NBA-Data-1980-2019'!$B$1:$B$16305,$A12,'[1]NBA-Data-1980-2019'!$A$1:$A$16305,DD$9)</f>
        <v>225000</v>
      </c>
      <c r="DE12" s="63">
        <f>SUMIFS('[1]NBA-Data-1980-2019'!$G$1:$G$16305,'[1]NBA-Data-1980-2019'!$B$1:$B$16305,$A12,'[1]NBA-Data-1980-2019'!$A$1:$A$16305,DE$9)</f>
        <v>0</v>
      </c>
      <c r="DF12" s="63">
        <f>SUMIFS('[1]NBA-Data-1980-2019'!$G$1:$G$16305,'[1]NBA-Data-1980-2019'!$B$1:$B$16305,$A12,'[1]NBA-Data-1980-2019'!$A$1:$A$16305,DF$9)</f>
        <v>40000</v>
      </c>
      <c r="DG12" s="63">
        <f>SUMIFS('[1]NBA-Data-1980-2019'!$G$1:$G$16305,'[1]NBA-Data-1980-2019'!$B$1:$B$16305,$A12,'[1]NBA-Data-1980-2019'!$A$1:$A$16305,DG$9)</f>
        <v>0</v>
      </c>
      <c r="DH12" s="63">
        <f>SUMIFS('[1]NBA-Data-1980-2019'!$G$1:$G$16305,'[1]NBA-Data-1980-2019'!$B$1:$B$16305,$A12,'[1]NBA-Data-1980-2019'!$A$1:$A$16305,DH$9)</f>
        <v>0</v>
      </c>
      <c r="DI12" s="63">
        <f>SUMIFS('[1]NBA-Data-1980-2019'!$G$1:$G$16305,'[1]NBA-Data-1980-2019'!$B$1:$B$16305,$A12,'[1]NBA-Data-1980-2019'!$A$1:$A$16305,DI$9)</f>
        <v>0</v>
      </c>
      <c r="DJ12" s="63">
        <f>SUMIFS('[1]NBA-Data-1980-2019'!$G$1:$G$16305,'[1]NBA-Data-1980-2019'!$B$1:$B$16305,$A12,'[1]NBA-Data-1980-2019'!$A$1:$A$16305,DJ$9)</f>
        <v>0</v>
      </c>
      <c r="DK12" s="63">
        <f>SUMIFS('[1]NBA-Data-1980-2019'!$G$1:$G$16305,'[1]NBA-Data-1980-2019'!$B$1:$B$16305,$A12,'[1]NBA-Data-1980-2019'!$A$1:$A$16305,DK$9)</f>
        <v>0</v>
      </c>
      <c r="DL12" s="63">
        <f>SUMIFS('[1]NBA-Data-1980-2019'!$G$1:$G$16305,'[1]NBA-Data-1980-2019'!$B$1:$B$16305,$A12,'[1]NBA-Data-1980-2019'!$A$1:$A$16305,DL$9)</f>
        <v>0</v>
      </c>
      <c r="DM12" s="63">
        <f>SUMIFS('[1]NBA-Data-1980-2019'!$G$1:$G$16305,'[1]NBA-Data-1980-2019'!$B$1:$B$16305,$A12,'[1]NBA-Data-1980-2019'!$A$1:$A$16305,DM$9)</f>
        <v>0</v>
      </c>
      <c r="DN12" s="63">
        <f>SUMIFS('[1]NBA-Data-1980-2019'!$G$1:$G$16305,'[1]NBA-Data-1980-2019'!$B$1:$B$16305,$A12,'[1]NBA-Data-1980-2019'!$A$1:$A$16305,DN$9)</f>
        <v>0</v>
      </c>
      <c r="DO12" s="63">
        <f>SUMIFS('[1]NBA-Data-1980-2019'!$G$1:$G$16305,'[1]NBA-Data-1980-2019'!$B$1:$B$16305,$A12,'[1]NBA-Data-1980-2019'!$A$1:$A$16305,DO$9)</f>
        <v>0</v>
      </c>
      <c r="DP12" s="63">
        <f>SUMIFS('[1]NBA-Data-1980-2019'!$G$1:$G$16305,'[1]NBA-Data-1980-2019'!$B$1:$B$16305,$A12,'[1]NBA-Data-1980-2019'!$A$1:$A$16305,DP$9)</f>
        <v>0</v>
      </c>
      <c r="DQ12" s="63">
        <f>SUMIFS('[1]NBA-Data-1980-2019'!$G$1:$G$16305,'[1]NBA-Data-1980-2019'!$B$1:$B$16305,$A12,'[1]NBA-Data-1980-2019'!$A$1:$A$16305,DQ$9)</f>
        <v>0</v>
      </c>
      <c r="DR12" s="63">
        <f>SUMIFS('[1]NBA-Data-1980-2019'!$G$1:$G$16305,'[1]NBA-Data-1980-2019'!$B$1:$B$16305,$A12,'[1]NBA-Data-1980-2019'!$A$1:$A$16305,DR$9)</f>
        <v>0</v>
      </c>
      <c r="DS12" s="63">
        <f>SUMIFS('[1]NBA-Data-1980-2019'!$G$1:$G$16305,'[1]NBA-Data-1980-2019'!$B$1:$B$16305,$A12,'[1]NBA-Data-1980-2019'!$A$1:$A$16305,DS$9)</f>
        <v>0</v>
      </c>
      <c r="DT12" s="63">
        <f>SUMIFS('[1]NBA-Data-1980-2019'!$G$1:$G$16305,'[1]NBA-Data-1980-2019'!$B$1:$B$16305,$A12,'[1]NBA-Data-1980-2019'!$A$1:$A$16305,DT$9)</f>
        <v>0</v>
      </c>
      <c r="DU12" s="63">
        <f>SUMIFS('[1]NBA-Data-1980-2019'!$G$1:$G$16305,'[1]NBA-Data-1980-2019'!$B$1:$B$16305,$A12,'[1]NBA-Data-1980-2019'!$A$1:$A$16305,DU$9)</f>
        <v>0</v>
      </c>
      <c r="DV12" s="63">
        <f>SUMIFS('[1]NBA-Data-1980-2019'!$G$1:$G$16305,'[1]NBA-Data-1980-2019'!$B$1:$B$16305,$A12,'[1]NBA-Data-1980-2019'!$A$1:$A$16305,DV$9)</f>
        <v>0</v>
      </c>
      <c r="DW12" s="63">
        <f>SUMIFS('[1]NBA-Data-1980-2019'!$G$1:$G$16305,'[1]NBA-Data-1980-2019'!$B$1:$B$16305,$A12,'[1]NBA-Data-1980-2019'!$A$1:$A$16305,DW$9)</f>
        <v>0</v>
      </c>
      <c r="DX12" s="63">
        <f>SUMIFS('[1]NBA-Data-1980-2019'!$G$1:$G$16305,'[1]NBA-Data-1980-2019'!$B$1:$B$16305,$A12,'[1]NBA-Data-1980-2019'!$A$1:$A$16305,DX$9)</f>
        <v>0</v>
      </c>
      <c r="DY12" s="63">
        <f>SUMIFS('[1]NBA-Data-1980-2019'!$G$1:$G$16305,'[1]NBA-Data-1980-2019'!$B$1:$B$16305,$A12,'[1]NBA-Data-1980-2019'!$A$1:$A$16305,DY$9)</f>
        <v>0</v>
      </c>
      <c r="DZ12" s="63">
        <f>SUMIFS('[1]NBA-Data-1980-2019'!$G$1:$G$16305,'[1]NBA-Data-1980-2019'!$B$1:$B$16305,$A12,'[1]NBA-Data-1980-2019'!$A$1:$A$16305,DZ$9)</f>
        <v>0</v>
      </c>
      <c r="EA12" s="63">
        <f>SUMIFS('[1]NBA-Data-1980-2019'!$G$1:$G$16305,'[1]NBA-Data-1980-2019'!$B$1:$B$16305,$A12,'[1]NBA-Data-1980-2019'!$A$1:$A$16305,EA$9)</f>
        <v>0</v>
      </c>
      <c r="EB12" s="63">
        <f>SUMIFS('[1]NBA-Data-1980-2019'!$G$1:$G$16305,'[1]NBA-Data-1980-2019'!$B$1:$B$16305,$A12,'[1]NBA-Data-1980-2019'!$A$1:$A$16305,EB$9)</f>
        <v>0</v>
      </c>
      <c r="EC12" s="63">
        <f>SUMIFS('[1]NBA-Data-1980-2019'!$G$1:$G$16305,'[1]NBA-Data-1980-2019'!$B$1:$B$16305,$A12,'[1]NBA-Data-1980-2019'!$A$1:$A$16305,EC$9)</f>
        <v>0</v>
      </c>
      <c r="ED12" s="63">
        <f>SUMIFS('[1]NBA-Data-1980-2019'!$G$1:$G$16305,'[1]NBA-Data-1980-2019'!$B$1:$B$16305,$A12,'[1]NBA-Data-1980-2019'!$A$1:$A$16305,ED$9)</f>
        <v>0</v>
      </c>
      <c r="EH12" s="2" t="s">
        <v>1482</v>
      </c>
      <c r="EJ12" s="2" t="s">
        <v>1297</v>
      </c>
      <c r="EM12" s="2" t="s">
        <v>1283</v>
      </c>
      <c r="EN12" s="2" t="s">
        <v>1275</v>
      </c>
      <c r="EO12" s="2"/>
      <c r="ER12" s="2" t="s">
        <v>1307</v>
      </c>
      <c r="ES12" s="2" t="s">
        <v>1324</v>
      </c>
      <c r="ET12" s="2" t="s">
        <v>1324</v>
      </c>
      <c r="EU12" s="2" t="s">
        <v>1317</v>
      </c>
      <c r="EV12" s="2" t="s">
        <v>1302</v>
      </c>
      <c r="EW12" s="2"/>
      <c r="EX12" s="2" t="s">
        <v>1283</v>
      </c>
      <c r="EY12" s="2"/>
      <c r="EZ12" s="2" t="s">
        <v>1358</v>
      </c>
      <c r="FA12" s="2" t="s">
        <v>1406</v>
      </c>
      <c r="FF12" s="57" t="s">
        <v>1284</v>
      </c>
    </row>
    <row r="13" spans="1:169" x14ac:dyDescent="0.2">
      <c r="A13" s="2" t="s">
        <v>656</v>
      </c>
      <c r="B13" s="2" t="str" cm="1">
        <f t="array" ref="B13">_xlfn.XLOOKUP($A13&amp;B$5,'[1]NBA-Data-1980-2019'!$B$1:$B$16305&amp;'[1]NBA-Data-1980-2019'!$A$1:$A$16305,'[1]NBA-Data-1980-2019'!$D$1:$D$16305,"",0)</f>
        <v/>
      </c>
      <c r="C13" s="2" t="str" cm="1">
        <f t="array" ref="C13">_xlfn.XLOOKUP($A13&amp;C$5,'[1]NBA-Data-1980-2019'!$B$1:$B$16305&amp;'[1]NBA-Data-1980-2019'!$A$1:$A$16305,'[1]NBA-Data-1980-2019'!$D$1:$D$16305,"",0)</f>
        <v/>
      </c>
      <c r="D13" s="2" t="str" cm="1">
        <f t="array" ref="D13">_xlfn.XLOOKUP($A13&amp;D$5,'[1]NBA-Data-1980-2019'!$B$1:$B$16305&amp;'[1]NBA-Data-1980-2019'!$A$1:$A$16305,'[1]NBA-Data-1980-2019'!$D$1:$D$16305,"",0)</f>
        <v/>
      </c>
      <c r="E13" s="2" t="str" cm="1">
        <f t="array" ref="E13">_xlfn.XLOOKUP($A13&amp;E$5,'[1]NBA-Data-1980-2019'!$B$1:$B$16305&amp;'[1]NBA-Data-1980-2019'!$A$1:$A$16305,'[1]NBA-Data-1980-2019'!$D$1:$D$16305,"",0)</f>
        <v/>
      </c>
      <c r="F13" s="2" t="str" cm="1">
        <f t="array" ref="F13">_xlfn.XLOOKUP($A13&amp;F$5,'[1]NBA-Data-1980-2019'!$B$1:$B$16305&amp;'[1]NBA-Data-1980-2019'!$A$1:$A$16305,'[1]NBA-Data-1980-2019'!$D$1:$D$16305,"",0)</f>
        <v/>
      </c>
      <c r="G13" s="2" t="str" cm="1">
        <f t="array" ref="G13">_xlfn.XLOOKUP($A13&amp;G$5,'[1]NBA-Data-1980-2019'!$B$1:$B$16305&amp;'[1]NBA-Data-1980-2019'!$A$1:$A$16305,'[1]NBA-Data-1980-2019'!$D$1:$D$16305,"",0)</f>
        <v/>
      </c>
      <c r="H13" s="2" t="str" cm="1">
        <f t="array" ref="H13">_xlfn.XLOOKUP($A13&amp;H$5,'[1]NBA-Data-1980-2019'!$B$1:$B$16305&amp;'[1]NBA-Data-1980-2019'!$A$1:$A$16305,'[1]NBA-Data-1980-2019'!$D$1:$D$16305,"",0)</f>
        <v/>
      </c>
      <c r="I13" s="2" t="str" cm="1">
        <f t="array" ref="I13">_xlfn.XLOOKUP($A13&amp;I$5,'[1]NBA-Data-1980-2019'!$B$1:$B$16305&amp;'[1]NBA-Data-1980-2019'!$A$1:$A$16305,'[1]NBA-Data-1980-2019'!$D$1:$D$16305,"",0)</f>
        <v/>
      </c>
      <c r="J13" s="2" t="str" cm="1">
        <f t="array" ref="J13">_xlfn.XLOOKUP($A13&amp;J$5,'[1]NBA-Data-1980-2019'!$B$1:$B$16305&amp;'[1]NBA-Data-1980-2019'!$A$1:$A$16305,'[1]NBA-Data-1980-2019'!$D$1:$D$16305,"",0)</f>
        <v/>
      </c>
      <c r="K13" s="2" t="str" cm="1">
        <f t="array" ref="K13">_xlfn.XLOOKUP($A13&amp;K$5,'[1]NBA-Data-1980-2019'!$B$1:$B$16305&amp;'[1]NBA-Data-1980-2019'!$A$1:$A$16305,'[1]NBA-Data-1980-2019'!$D$1:$D$16305,"",0)</f>
        <v/>
      </c>
      <c r="L13" s="2" t="str" cm="1">
        <f t="array" ref="L13">_xlfn.XLOOKUP($A13&amp;L$5,'[1]NBA-Data-1980-2019'!$B$1:$B$16305&amp;'[1]NBA-Data-1980-2019'!$A$1:$A$16305,'[1]NBA-Data-1980-2019'!$D$1:$D$16305,"",0)</f>
        <v/>
      </c>
      <c r="M13" s="2" t="str" cm="1">
        <f t="array" ref="M13">_xlfn.XLOOKUP($A13&amp;M$5,'[1]NBA-Data-1980-2019'!$B$1:$B$16305&amp;'[1]NBA-Data-1980-2019'!$A$1:$A$16305,'[1]NBA-Data-1980-2019'!$D$1:$D$16305,"",0)</f>
        <v/>
      </c>
      <c r="N13" s="2" t="str" cm="1">
        <f t="array" ref="N13">_xlfn.XLOOKUP($A13&amp;N$5,'[1]NBA-Data-1980-2019'!$B$1:$B$16305&amp;'[1]NBA-Data-1980-2019'!$A$1:$A$16305,'[1]NBA-Data-1980-2019'!$D$1:$D$16305,"",0)</f>
        <v/>
      </c>
      <c r="O13" s="2" t="str" cm="1">
        <f t="array" ref="O13">_xlfn.XLOOKUP($A13&amp;O$5,'[1]NBA-Data-1980-2019'!$B$1:$B$16305&amp;'[1]NBA-Data-1980-2019'!$A$1:$A$16305,'[1]NBA-Data-1980-2019'!$D$1:$D$16305,"",0)</f>
        <v/>
      </c>
      <c r="P13" s="2" t="str" cm="1">
        <f t="array" ref="P13">_xlfn.XLOOKUP($A13&amp;P$5,'[1]NBA-Data-1980-2019'!$B$1:$B$16305&amp;'[1]NBA-Data-1980-2019'!$A$1:$A$16305,'[1]NBA-Data-1980-2019'!$D$1:$D$16305,"",0)</f>
        <v/>
      </c>
      <c r="Q13" s="2" t="str" cm="1">
        <f t="array" ref="Q13">_xlfn.XLOOKUP($A13&amp;Q$5,'[1]NBA-Data-1980-2019'!$B$1:$B$16305&amp;'[1]NBA-Data-1980-2019'!$A$1:$A$16305,'[1]NBA-Data-1980-2019'!$D$1:$D$16305,"",0)</f>
        <v/>
      </c>
      <c r="R13" s="2" t="str" cm="1">
        <f t="array" ref="R13">_xlfn.XLOOKUP($A13&amp;R$5,'[1]NBA-Data-1980-2019'!$B$1:$B$16305&amp;'[1]NBA-Data-1980-2019'!$A$1:$A$16305,'[1]NBA-Data-1980-2019'!$D$1:$D$16305,"",0)</f>
        <v/>
      </c>
      <c r="S13" s="2" t="str" cm="1">
        <f t="array" ref="S13">_xlfn.XLOOKUP($A13&amp;S$5,'[1]NBA-Data-1980-2019'!$B$1:$B$16305&amp;'[1]NBA-Data-1980-2019'!$A$1:$A$16305,'[1]NBA-Data-1980-2019'!$D$1:$D$16305,"",0)</f>
        <v/>
      </c>
      <c r="T13" s="2" t="str" cm="1">
        <f t="array" ref="T13">_xlfn.XLOOKUP($A13&amp;T$5,'[1]NBA-Data-1980-2019'!$B$1:$B$16305&amp;'[1]NBA-Data-1980-2019'!$A$1:$A$16305,'[1]NBA-Data-1980-2019'!$D$1:$D$16305,"",0)</f>
        <v/>
      </c>
      <c r="U13" s="2" t="str" cm="1">
        <f t="array" ref="U13">_xlfn.XLOOKUP($A13&amp;U$5,'[1]NBA-Data-1980-2019'!$B$1:$B$16305&amp;'[1]NBA-Data-1980-2019'!$A$1:$A$16305,'[1]NBA-Data-1980-2019'!$D$1:$D$16305,"",0)</f>
        <v/>
      </c>
      <c r="V13" s="2" t="str" cm="1">
        <f t="array" ref="V13">_xlfn.XLOOKUP($A13&amp;V$5,'[1]NBA-Data-1980-2019'!$B$1:$B$16305&amp;'[1]NBA-Data-1980-2019'!$A$1:$A$16305,'[1]NBA-Data-1980-2019'!$D$1:$D$16305,"",0)</f>
        <v/>
      </c>
      <c r="W13" s="2" t="str" cm="1">
        <f t="array" ref="W13">_xlfn.XLOOKUP($A13&amp;W$5,'[1]NBA-Data-1980-2019'!$B$1:$B$16305&amp;'[1]NBA-Data-1980-2019'!$A$1:$A$16305,'[1]NBA-Data-1980-2019'!$D$1:$D$16305,"",0)</f>
        <v/>
      </c>
      <c r="X13" s="2" t="str" cm="1">
        <f t="array" ref="X13">_xlfn.XLOOKUP($A13&amp;X$5,'[1]NBA-Data-1980-2019'!$B$1:$B$16305&amp;'[1]NBA-Data-1980-2019'!$A$1:$A$16305,'[1]NBA-Data-1980-2019'!$D$1:$D$16305,"",0)</f>
        <v/>
      </c>
      <c r="Y13" s="2" t="str" cm="1">
        <f t="array" ref="Y13">_xlfn.XLOOKUP($A13&amp;Y$5,'[1]NBA-Data-1980-2019'!$B$1:$B$16305&amp;'[1]NBA-Data-1980-2019'!$A$1:$A$16305,'[1]NBA-Data-1980-2019'!$D$1:$D$16305,"",0)</f>
        <v/>
      </c>
      <c r="Z13" s="2" t="str" cm="1">
        <f t="array" ref="Z13">_xlfn.XLOOKUP($A13&amp;Z$5,'[1]NBA-Data-1980-2019'!$B$1:$B$16305&amp;'[1]NBA-Data-1980-2019'!$A$1:$A$16305,'[1]NBA-Data-1980-2019'!$D$1:$D$16305,"",0)</f>
        <v/>
      </c>
      <c r="AA13" s="2" t="str" cm="1">
        <f t="array" ref="AA13">_xlfn.XLOOKUP($A13&amp;AA$5,'[1]NBA-Data-1980-2019'!$B$1:$B$16305&amp;'[1]NBA-Data-1980-2019'!$A$1:$A$16305,'[1]NBA-Data-1980-2019'!$D$1:$D$16305,"",0)</f>
        <v/>
      </c>
      <c r="AB13" s="2" t="str" cm="1">
        <f t="array" ref="AB13">_xlfn.XLOOKUP($A13&amp;AB$5,'[1]NBA-Data-1980-2019'!$B$1:$B$16305&amp;'[1]NBA-Data-1980-2019'!$A$1:$A$16305,'[1]NBA-Data-1980-2019'!$D$1:$D$16305,"",0)</f>
        <v/>
      </c>
      <c r="AC13" s="2" t="str" cm="1">
        <f t="array" ref="AC13">_xlfn.XLOOKUP($A13&amp;AC$5,'[1]NBA-Data-1980-2019'!$B$1:$B$16305&amp;'[1]NBA-Data-1980-2019'!$A$1:$A$16305,'[1]NBA-Data-1980-2019'!$D$1:$D$16305,"",0)</f>
        <v>LAL</v>
      </c>
      <c r="AD13" s="2" t="str" cm="1">
        <f t="array" ref="AD13">_xlfn.XLOOKUP($A13&amp;AD$5,'[1]NBA-Data-1980-2019'!$B$1:$B$16305&amp;'[1]NBA-Data-1980-2019'!$A$1:$A$16305,'[1]NBA-Data-1980-2019'!$D$1:$D$16305,"",0)</f>
        <v>LAL</v>
      </c>
      <c r="AE13" s="2" t="str" cm="1">
        <f t="array" ref="AE13">_xlfn.XLOOKUP($A13&amp;AE$5,'[1]NBA-Data-1980-2019'!$B$1:$B$16305&amp;'[1]NBA-Data-1980-2019'!$A$1:$A$16305,'[1]NBA-Data-1980-2019'!$D$1:$D$16305,"",0)</f>
        <v/>
      </c>
      <c r="AF13" s="2" t="str" cm="1">
        <f t="array" ref="AF13">_xlfn.XLOOKUP($A13&amp;AF$5,'[1]NBA-Data-1980-2019'!$B$1:$B$16305&amp;'[1]NBA-Data-1980-2019'!$A$1:$A$16305,'[1]NBA-Data-1980-2019'!$D$1:$D$16305,"",0)</f>
        <v/>
      </c>
      <c r="AG13" s="2" t="str" cm="1">
        <f t="array" ref="AG13">_xlfn.XLOOKUP($A13&amp;AG$5,'[1]NBA-Data-1980-2019'!$B$1:$B$16305&amp;'[1]NBA-Data-1980-2019'!$A$1:$A$16305,'[1]NBA-Data-1980-2019'!$D$1:$D$16305,"",0)</f>
        <v/>
      </c>
      <c r="AH13" s="2" t="str" cm="1">
        <f t="array" ref="AH13">_xlfn.XLOOKUP($A13&amp;AH$5,'[1]NBA-Data-1980-2019'!$B$1:$B$16305&amp;'[1]NBA-Data-1980-2019'!$A$1:$A$16305,'[1]NBA-Data-1980-2019'!$H$1:$H$16305,"",0)</f>
        <v/>
      </c>
      <c r="AI13" s="2" t="str" cm="1">
        <f t="array" ref="AI13">_xlfn.XLOOKUP($A13&amp;AI$5,'[1]NBA-Data-1980-2019'!$B$1:$B$16305&amp;'[1]NBA-Data-1980-2019'!$A$1:$A$16305,'[1]NBA-Data-1980-2019'!$H$1:$H$16305,"",0)</f>
        <v/>
      </c>
      <c r="AJ13" s="2" t="str" cm="1">
        <f t="array" ref="AJ13">_xlfn.XLOOKUP($A13&amp;AJ$5,'[1]NBA-Data-1980-2019'!$B$1:$B$16305&amp;'[1]NBA-Data-1980-2019'!$A$1:$A$16305,'[1]NBA-Data-1980-2019'!$H$1:$H$16305,"",0)</f>
        <v/>
      </c>
      <c r="AK13" s="2" t="str" cm="1">
        <f t="array" ref="AK13">_xlfn.XLOOKUP($A13&amp;AK$5,'[1]NBA-Data-1980-2019'!$B$1:$B$16305&amp;'[1]NBA-Data-1980-2019'!$A$1:$A$16305,'[1]NBA-Data-1980-2019'!$H$1:$H$16305,"",0)</f>
        <v/>
      </c>
      <c r="AL13" s="2" t="str" cm="1">
        <f t="array" ref="AL13">_xlfn.XLOOKUP($A13&amp;AL$5,'[1]NBA-Data-1980-2019'!$B$1:$B$16305&amp;'[1]NBA-Data-1980-2019'!$A$1:$A$16305,'[1]NBA-Data-1980-2019'!$H$1:$H$16305,"",0)</f>
        <v/>
      </c>
      <c r="AM13" s="2" t="str" cm="1">
        <f t="array" ref="AM13">_xlfn.XLOOKUP($A13&amp;AM$5,'[1]NBA-Data-1980-2019'!$B$1:$B$16305&amp;'[1]NBA-Data-1980-2019'!$A$1:$A$16305,'[1]NBA-Data-1980-2019'!$H$1:$H$16305,"",0)</f>
        <v/>
      </c>
      <c r="AN13" s="2" t="str" cm="1">
        <f t="array" ref="AN13">_xlfn.XLOOKUP($A13&amp;AN$5,'[1]NBA-Data-1980-2019'!$B$1:$B$16305&amp;'[1]NBA-Data-1980-2019'!$A$1:$A$16305,'[1]NBA-Data-1980-2019'!$H$1:$H$16305,"",0)</f>
        <v/>
      </c>
      <c r="AO13" s="2" t="str" cm="1">
        <f t="array" ref="AO13">_xlfn.XLOOKUP($A13&amp;AO$5,'[1]NBA-Data-1980-2019'!$B$1:$B$16305&amp;'[1]NBA-Data-1980-2019'!$A$1:$A$16305,'[1]NBA-Data-1980-2019'!$H$1:$H$16305,"",0)</f>
        <v/>
      </c>
      <c r="AP13" s="2" t="str" cm="1">
        <f t="array" ref="AP13">_xlfn.XLOOKUP($A13&amp;AP$5,'[1]NBA-Data-1980-2019'!$B$1:$B$16305&amp;'[1]NBA-Data-1980-2019'!$A$1:$A$16305,'[1]NBA-Data-1980-2019'!$H$1:$H$16305,"",0)</f>
        <v/>
      </c>
      <c r="AQ13" s="2" t="str" cm="1">
        <f t="array" ref="AQ13">_xlfn.XLOOKUP($A13&amp;AQ$5,'[1]NBA-Data-1980-2019'!$B$1:$B$16305&amp;'[1]NBA-Data-1980-2019'!$A$1:$A$16305,'[1]NBA-Data-1980-2019'!$H$1:$H$16305,"",0)</f>
        <v/>
      </c>
      <c r="AR13" s="2" t="str" cm="1">
        <f t="array" ref="AR13">_xlfn.XLOOKUP($A13&amp;AR$5,'[1]NBA-Data-1980-2019'!$B$1:$B$16305&amp;'[1]NBA-Data-1980-2019'!$A$1:$A$16305,'[1]NBA-Data-1980-2019'!$H$1:$H$16305,"",0)</f>
        <v/>
      </c>
      <c r="AS13" s="2" t="str" cm="1">
        <f t="array" ref="AS13">_xlfn.XLOOKUP($A13&amp;AS$5,'[1]NBA-Data-1980-2019'!$B$1:$B$16305&amp;'[1]NBA-Data-1980-2019'!$A$1:$A$16305,'[1]NBA-Data-1980-2019'!$H$1:$H$16305,"",0)</f>
        <v/>
      </c>
      <c r="AT13" s="2" t="str" cm="1">
        <f t="array" ref="AT13">_xlfn.XLOOKUP($A13&amp;AT$5,'[1]NBA-Data-1980-2019'!$B$1:$B$16305&amp;'[1]NBA-Data-1980-2019'!$A$1:$A$16305,'[1]NBA-Data-1980-2019'!$H$1:$H$16305,"",0)</f>
        <v/>
      </c>
      <c r="AU13" s="2" t="str" cm="1">
        <f t="array" ref="AU13">_xlfn.XLOOKUP($A13&amp;AU$5,'[1]NBA-Data-1980-2019'!$B$1:$B$16305&amp;'[1]NBA-Data-1980-2019'!$A$1:$A$16305,'[1]NBA-Data-1980-2019'!$H$1:$H$16305,"",0)</f>
        <v/>
      </c>
      <c r="AV13" s="2" t="str" cm="1">
        <f t="array" ref="AV13">_xlfn.XLOOKUP($A13&amp;AV$5,'[1]NBA-Data-1980-2019'!$B$1:$B$16305&amp;'[1]NBA-Data-1980-2019'!$A$1:$A$16305,'[1]NBA-Data-1980-2019'!$H$1:$H$16305,"",0)</f>
        <v/>
      </c>
      <c r="AW13" s="2" t="str" cm="1">
        <f t="array" ref="AW13">_xlfn.XLOOKUP($A13&amp;AW$5,'[1]NBA-Data-1980-2019'!$B$1:$B$16305&amp;'[1]NBA-Data-1980-2019'!$A$1:$A$16305,'[1]NBA-Data-1980-2019'!$H$1:$H$16305,"",0)</f>
        <v/>
      </c>
      <c r="AX13" s="2" t="str" cm="1">
        <f t="array" ref="AX13">_xlfn.XLOOKUP($A13&amp;AX$5,'[1]NBA-Data-1980-2019'!$B$1:$B$16305&amp;'[1]NBA-Data-1980-2019'!$A$1:$A$16305,'[1]NBA-Data-1980-2019'!$H$1:$H$16305,"",0)</f>
        <v/>
      </c>
      <c r="AY13" s="2" t="str" cm="1">
        <f t="array" ref="AY13">_xlfn.XLOOKUP($A13&amp;AY$5,'[1]NBA-Data-1980-2019'!$B$1:$B$16305&amp;'[1]NBA-Data-1980-2019'!$A$1:$A$16305,'[1]NBA-Data-1980-2019'!$H$1:$H$16305,"",0)</f>
        <v/>
      </c>
      <c r="AZ13" s="2" t="str" cm="1">
        <f t="array" ref="AZ13">_xlfn.XLOOKUP($A13&amp;AZ$5,'[1]NBA-Data-1980-2019'!$B$1:$B$16305&amp;'[1]NBA-Data-1980-2019'!$A$1:$A$16305,'[1]NBA-Data-1980-2019'!$H$1:$H$16305,"",0)</f>
        <v/>
      </c>
      <c r="BA13" s="2" t="str" cm="1">
        <f t="array" ref="BA13">_xlfn.XLOOKUP($A13&amp;BA$5,'[1]NBA-Data-1980-2019'!$B$1:$B$16305&amp;'[1]NBA-Data-1980-2019'!$A$1:$A$16305,'[1]NBA-Data-1980-2019'!$H$1:$H$16305,"",0)</f>
        <v/>
      </c>
      <c r="BB13" s="2" t="str" cm="1">
        <f t="array" ref="BB13">_xlfn.XLOOKUP($A13&amp;BB$5,'[1]NBA-Data-1980-2019'!$B$1:$B$16305&amp;'[1]NBA-Data-1980-2019'!$A$1:$A$16305,'[1]NBA-Data-1980-2019'!$H$1:$H$16305,"",0)</f>
        <v/>
      </c>
      <c r="BC13" s="2" t="str" cm="1">
        <f t="array" ref="BC13">_xlfn.XLOOKUP($A13&amp;BC$5,'[1]NBA-Data-1980-2019'!$B$1:$B$16305&amp;'[1]NBA-Data-1980-2019'!$A$1:$A$16305,'[1]NBA-Data-1980-2019'!$H$1:$H$16305,"",0)</f>
        <v/>
      </c>
      <c r="BD13" s="2" t="str" cm="1">
        <f t="array" ref="BD13">_xlfn.XLOOKUP($A13&amp;BD$5,'[1]NBA-Data-1980-2019'!$B$1:$B$16305&amp;'[1]NBA-Data-1980-2019'!$A$1:$A$16305,'[1]NBA-Data-1980-2019'!$H$1:$H$16305,"",0)</f>
        <v/>
      </c>
      <c r="BE13" s="2" t="str" cm="1">
        <f t="array" ref="BE13">_xlfn.XLOOKUP($A13&amp;BE$5,'[1]NBA-Data-1980-2019'!$B$1:$B$16305&amp;'[1]NBA-Data-1980-2019'!$A$1:$A$16305,'[1]NBA-Data-1980-2019'!$H$1:$H$16305,"",0)</f>
        <v/>
      </c>
      <c r="BF13" s="2" t="str" cm="1">
        <f t="array" ref="BF13">_xlfn.XLOOKUP($A13&amp;BF$5,'[1]NBA-Data-1980-2019'!$B$1:$B$16305&amp;'[1]NBA-Data-1980-2019'!$A$1:$A$16305,'[1]NBA-Data-1980-2019'!$H$1:$H$16305,"",0)</f>
        <v/>
      </c>
      <c r="BG13" s="2" t="str" cm="1">
        <f t="array" ref="BG13">_xlfn.XLOOKUP($A13&amp;BG$5,'[1]NBA-Data-1980-2019'!$B$1:$B$16305&amp;'[1]NBA-Data-1980-2019'!$A$1:$A$16305,'[1]NBA-Data-1980-2019'!$H$1:$H$16305,"",0)</f>
        <v/>
      </c>
      <c r="BH13" s="2" t="str" cm="1">
        <f t="array" ref="BH13">_xlfn.XLOOKUP($A13&amp;BH$5,'[1]NBA-Data-1980-2019'!$B$1:$B$16305&amp;'[1]NBA-Data-1980-2019'!$A$1:$A$16305,'[1]NBA-Data-1980-2019'!$H$1:$H$16305,"",0)</f>
        <v/>
      </c>
      <c r="BI13" s="2" cm="1">
        <f t="array" ref="BI13">_xlfn.XLOOKUP($A13&amp;BI$5,'[1]NBA-Data-1980-2019'!$B$1:$B$16305&amp;'[1]NBA-Data-1980-2019'!$A$1:$A$16305,'[1]NBA-Data-1980-2019'!$H$1:$H$16305,"",0)</f>
        <v>562.4</v>
      </c>
      <c r="BJ13" s="2" cm="1">
        <f t="array" ref="BJ13">_xlfn.XLOOKUP($A13&amp;BJ$5,'[1]NBA-Data-1980-2019'!$B$1:$B$16305&amp;'[1]NBA-Data-1980-2019'!$A$1:$A$16305,'[1]NBA-Data-1980-2019'!$H$1:$H$16305,"",0)</f>
        <v>530</v>
      </c>
      <c r="BK13" s="2" t="str" cm="1">
        <f t="array" ref="BK13">_xlfn.XLOOKUP($A13&amp;BK$5,'[1]NBA-Data-1980-2019'!$B$1:$B$16305&amp;'[1]NBA-Data-1980-2019'!$A$1:$A$16305,'[1]NBA-Data-1980-2019'!$H$1:$H$16305,"",0)</f>
        <v/>
      </c>
      <c r="BL13" s="2" t="str" cm="1">
        <f t="array" ref="BL13">_xlfn.XLOOKUP($A13&amp;BL$5,'[1]NBA-Data-1980-2019'!$B$1:$B$16305&amp;'[1]NBA-Data-1980-2019'!$A$1:$A$16305,'[1]NBA-Data-1980-2019'!$H$1:$H$16305,"",0)</f>
        <v/>
      </c>
      <c r="BM13" s="2" t="str" cm="1">
        <f t="array" ref="BM13">_xlfn.XLOOKUP($A13&amp;BM$5,'[1]NBA-Data-1980-2019'!$B$1:$B$16305&amp;'[1]NBA-Data-1980-2019'!$A$1:$A$16305,'[1]NBA-Data-1980-2019'!$H$1:$H$16305,"",0)</f>
        <v/>
      </c>
      <c r="BN13" s="2" t="str" cm="1">
        <f t="array" ref="BN13">_xlfn.XLOOKUP($A13&amp;BN$5,'[1]NBA-Data-1980-2019'!$B$1:$B$16305&amp;'[1]NBA-Data-1980-2019'!$A$1:$A$16305,'[1]NBA-Data-1980-2019'!$F$1:$F$16305,"",0)</f>
        <v/>
      </c>
      <c r="BO13" s="2" t="str" cm="1">
        <f t="array" ref="BO13">_xlfn.XLOOKUP($A13&amp;BO$5,'[1]NBA-Data-1980-2019'!$B$1:$B$16305&amp;'[1]NBA-Data-1980-2019'!$A$1:$A$16305,'[1]NBA-Data-1980-2019'!$F$1:$F$16305,"",0)</f>
        <v/>
      </c>
      <c r="BP13" s="2" t="str" cm="1">
        <f t="array" ref="BP13">_xlfn.XLOOKUP($A13&amp;BP$5,'[1]NBA-Data-1980-2019'!$B$1:$B$16305&amp;'[1]NBA-Data-1980-2019'!$A$1:$A$16305,'[1]NBA-Data-1980-2019'!$F$1:$F$16305,"",0)</f>
        <v/>
      </c>
      <c r="BQ13" s="2" t="str" cm="1">
        <f t="array" ref="BQ13">_xlfn.XLOOKUP($A13&amp;BQ$5,'[1]NBA-Data-1980-2019'!$B$1:$B$16305&amp;'[1]NBA-Data-1980-2019'!$A$1:$A$16305,'[1]NBA-Data-1980-2019'!$F$1:$F$16305,"",0)</f>
        <v/>
      </c>
      <c r="BR13" s="2" t="str" cm="1">
        <f t="array" ref="BR13">_xlfn.XLOOKUP($A13&amp;BR$5,'[1]NBA-Data-1980-2019'!$B$1:$B$16305&amp;'[1]NBA-Data-1980-2019'!$A$1:$A$16305,'[1]NBA-Data-1980-2019'!$F$1:$F$16305,"",0)</f>
        <v/>
      </c>
      <c r="BS13" s="2" t="str" cm="1">
        <f t="array" ref="BS13">_xlfn.XLOOKUP($A13&amp;BS$5,'[1]NBA-Data-1980-2019'!$B$1:$B$16305&amp;'[1]NBA-Data-1980-2019'!$A$1:$A$16305,'[1]NBA-Data-1980-2019'!$F$1:$F$16305,"",0)</f>
        <v/>
      </c>
      <c r="BT13" s="2" t="str" cm="1">
        <f t="array" ref="BT13">_xlfn.XLOOKUP($A13&amp;BT$5,'[1]NBA-Data-1980-2019'!$B$1:$B$16305&amp;'[1]NBA-Data-1980-2019'!$A$1:$A$16305,'[1]NBA-Data-1980-2019'!$F$1:$F$16305,"",0)</f>
        <v/>
      </c>
      <c r="BU13" s="2" t="str" cm="1">
        <f t="array" ref="BU13">_xlfn.XLOOKUP($A13&amp;BU$5,'[1]NBA-Data-1980-2019'!$B$1:$B$16305&amp;'[1]NBA-Data-1980-2019'!$A$1:$A$16305,'[1]NBA-Data-1980-2019'!$F$1:$F$16305,"",0)</f>
        <v/>
      </c>
      <c r="BV13" s="2" t="str" cm="1">
        <f t="array" ref="BV13">_xlfn.XLOOKUP($A13&amp;BV$5,'[1]NBA-Data-1980-2019'!$B$1:$B$16305&amp;'[1]NBA-Data-1980-2019'!$A$1:$A$16305,'[1]NBA-Data-1980-2019'!$F$1:$F$16305,"",0)</f>
        <v/>
      </c>
      <c r="BW13" s="2" t="str" cm="1">
        <f t="array" ref="BW13">_xlfn.XLOOKUP($A13&amp;BW$5,'[1]NBA-Data-1980-2019'!$B$1:$B$16305&amp;'[1]NBA-Data-1980-2019'!$A$1:$A$16305,'[1]NBA-Data-1980-2019'!$F$1:$F$16305,"",0)</f>
        <v/>
      </c>
      <c r="BX13" s="2" t="str" cm="1">
        <f t="array" ref="BX13">_xlfn.XLOOKUP($A13&amp;BX$5,'[1]NBA-Data-1980-2019'!$B$1:$B$16305&amp;'[1]NBA-Data-1980-2019'!$A$1:$A$16305,'[1]NBA-Data-1980-2019'!$F$1:$F$16305,"",0)</f>
        <v/>
      </c>
      <c r="BY13" s="2" t="str" cm="1">
        <f t="array" ref="BY13">_xlfn.XLOOKUP($A13&amp;BY$5,'[1]NBA-Data-1980-2019'!$B$1:$B$16305&amp;'[1]NBA-Data-1980-2019'!$A$1:$A$16305,'[1]NBA-Data-1980-2019'!$F$1:$F$16305,"",0)</f>
        <v/>
      </c>
      <c r="BZ13" s="2" t="str" cm="1">
        <f t="array" ref="BZ13">_xlfn.XLOOKUP($A13&amp;BZ$5,'[1]NBA-Data-1980-2019'!$B$1:$B$16305&amp;'[1]NBA-Data-1980-2019'!$A$1:$A$16305,'[1]NBA-Data-1980-2019'!$F$1:$F$16305,"",0)</f>
        <v/>
      </c>
      <c r="CA13" s="2" t="str" cm="1">
        <f t="array" ref="CA13">_xlfn.XLOOKUP($A13&amp;CA$5,'[1]NBA-Data-1980-2019'!$B$1:$B$16305&amp;'[1]NBA-Data-1980-2019'!$A$1:$A$16305,'[1]NBA-Data-1980-2019'!$F$1:$F$16305,"",0)</f>
        <v/>
      </c>
      <c r="CB13" s="2" t="str" cm="1">
        <f t="array" ref="CB13">_xlfn.XLOOKUP($A13&amp;CB$5,'[1]NBA-Data-1980-2019'!$B$1:$B$16305&amp;'[1]NBA-Data-1980-2019'!$A$1:$A$16305,'[1]NBA-Data-1980-2019'!$F$1:$F$16305,"",0)</f>
        <v/>
      </c>
      <c r="CC13" s="2" t="str" cm="1">
        <f t="array" ref="CC13">_xlfn.XLOOKUP($A13&amp;CC$5,'[1]NBA-Data-1980-2019'!$B$1:$B$16305&amp;'[1]NBA-Data-1980-2019'!$A$1:$A$16305,'[1]NBA-Data-1980-2019'!$F$1:$F$16305,"",0)</f>
        <v/>
      </c>
      <c r="CD13" s="2" t="str" cm="1">
        <f t="array" ref="CD13">_xlfn.XLOOKUP($A13&amp;CD$5,'[1]NBA-Data-1980-2019'!$B$1:$B$16305&amp;'[1]NBA-Data-1980-2019'!$A$1:$A$16305,'[1]NBA-Data-1980-2019'!$F$1:$F$16305,"",0)</f>
        <v/>
      </c>
      <c r="CE13" s="2" t="str" cm="1">
        <f t="array" ref="CE13">_xlfn.XLOOKUP($A13&amp;CE$5,'[1]NBA-Data-1980-2019'!$B$1:$B$16305&amp;'[1]NBA-Data-1980-2019'!$A$1:$A$16305,'[1]NBA-Data-1980-2019'!$F$1:$F$16305,"",0)</f>
        <v/>
      </c>
      <c r="CF13" s="2" t="str" cm="1">
        <f t="array" ref="CF13">_xlfn.XLOOKUP($A13&amp;CF$5,'[1]NBA-Data-1980-2019'!$B$1:$B$16305&amp;'[1]NBA-Data-1980-2019'!$A$1:$A$16305,'[1]NBA-Data-1980-2019'!$F$1:$F$16305,"",0)</f>
        <v/>
      </c>
      <c r="CG13" s="2" t="str" cm="1">
        <f t="array" ref="CG13">_xlfn.XLOOKUP($A13&amp;CG$5,'[1]NBA-Data-1980-2019'!$B$1:$B$16305&amp;'[1]NBA-Data-1980-2019'!$A$1:$A$16305,'[1]NBA-Data-1980-2019'!$F$1:$F$16305,"",0)</f>
        <v/>
      </c>
      <c r="CH13" s="2" t="str" cm="1">
        <f t="array" ref="CH13">_xlfn.XLOOKUP($A13&amp;CH$5,'[1]NBA-Data-1980-2019'!$B$1:$B$16305&amp;'[1]NBA-Data-1980-2019'!$A$1:$A$16305,'[1]NBA-Data-1980-2019'!$F$1:$F$16305,"",0)</f>
        <v/>
      </c>
      <c r="CI13" s="2" t="str" cm="1">
        <f t="array" ref="CI13">_xlfn.XLOOKUP($A13&amp;CI$5,'[1]NBA-Data-1980-2019'!$B$1:$B$16305&amp;'[1]NBA-Data-1980-2019'!$A$1:$A$16305,'[1]NBA-Data-1980-2019'!$F$1:$F$16305,"",0)</f>
        <v/>
      </c>
      <c r="CJ13" s="2" t="str" cm="1">
        <f t="array" ref="CJ13">_xlfn.XLOOKUP($A13&amp;CJ$5,'[1]NBA-Data-1980-2019'!$B$1:$B$16305&amp;'[1]NBA-Data-1980-2019'!$A$1:$A$16305,'[1]NBA-Data-1980-2019'!$F$1:$F$16305,"",0)</f>
        <v/>
      </c>
      <c r="CK13" s="2" t="str" cm="1">
        <f t="array" ref="CK13">_xlfn.XLOOKUP($A13&amp;CK$5,'[1]NBA-Data-1980-2019'!$B$1:$B$16305&amp;'[1]NBA-Data-1980-2019'!$A$1:$A$16305,'[1]NBA-Data-1980-2019'!$F$1:$F$16305,"",0)</f>
        <v/>
      </c>
      <c r="CL13" s="2" t="str" cm="1">
        <f t="array" ref="CL13">_xlfn.XLOOKUP($A13&amp;CL$5,'[1]NBA-Data-1980-2019'!$B$1:$B$16305&amp;'[1]NBA-Data-1980-2019'!$A$1:$A$16305,'[1]NBA-Data-1980-2019'!$F$1:$F$16305,"",0)</f>
        <v/>
      </c>
      <c r="CM13" s="2" t="str" cm="1">
        <f t="array" ref="CM13">_xlfn.XLOOKUP($A13&amp;CM$5,'[1]NBA-Data-1980-2019'!$B$1:$B$16305&amp;'[1]NBA-Data-1980-2019'!$A$1:$A$16305,'[1]NBA-Data-1980-2019'!$F$1:$F$16305,"",0)</f>
        <v/>
      </c>
      <c r="CN13" s="2" t="str" cm="1">
        <f t="array" ref="CN13">_xlfn.XLOOKUP($A13&amp;CN$5,'[1]NBA-Data-1980-2019'!$B$1:$B$16305&amp;'[1]NBA-Data-1980-2019'!$A$1:$A$16305,'[1]NBA-Data-1980-2019'!$F$1:$F$16305,"",0)</f>
        <v/>
      </c>
      <c r="CO13" s="2" cm="1">
        <f t="array" ref="CO13">_xlfn.XLOOKUP($A13&amp;CO$5,'[1]NBA-Data-1980-2019'!$B$1:$B$16305&amp;'[1]NBA-Data-1980-2019'!$A$1:$A$16305,'[1]NBA-Data-1980-2019'!$F$1:$F$16305,"",0)</f>
        <v>8.6999999999999993</v>
      </c>
      <c r="CP13" s="2" cm="1">
        <f t="array" ref="CP13">_xlfn.XLOOKUP($A13&amp;CP$5,'[1]NBA-Data-1980-2019'!$B$1:$B$16305&amp;'[1]NBA-Data-1980-2019'!$A$1:$A$16305,'[1]NBA-Data-1980-2019'!$F$1:$F$16305,"",0)</f>
        <v>13.9</v>
      </c>
      <c r="CQ13" s="2" t="str" cm="1">
        <f t="array" ref="CQ13">_xlfn.XLOOKUP($A13&amp;CQ$5,'[1]NBA-Data-1980-2019'!$B$1:$B$16305&amp;'[1]NBA-Data-1980-2019'!$A$1:$A$16305,'[1]NBA-Data-1980-2019'!$F$1:$F$16305,"",0)</f>
        <v/>
      </c>
      <c r="CR13" s="2" t="str" cm="1">
        <f t="array" ref="CR13">_xlfn.XLOOKUP($A13&amp;CR$5,'[1]NBA-Data-1980-2019'!$B$1:$B$16305&amp;'[1]NBA-Data-1980-2019'!$A$1:$A$16305,'[1]NBA-Data-1980-2019'!$F$1:$F$16305,"",0)</f>
        <v/>
      </c>
      <c r="CS13" s="2" t="str" cm="1">
        <f t="array" ref="CS13">_xlfn.XLOOKUP($A13&amp;CS$5,'[1]NBA-Data-1980-2019'!$B$1:$B$16305&amp;'[1]NBA-Data-1980-2019'!$A$1:$A$16305,'[1]NBA-Data-1980-2019'!$F$1:$F$16305,"",0)</f>
        <v/>
      </c>
      <c r="CU13" s="2" t="str">
        <f>_xlfn.XLOOKUP($A13,TEAMS!$G$1:$G$839,TEAMS!$H$1:$H$839,"",0)</f>
        <v>PG</v>
      </c>
      <c r="CV13" s="2" t="str">
        <f>_xlfn.XLOOKUP($CU13,DASHBOARD!$B$22:$B$27,DASHBOARD!$C$22:$C$27,"",0)</f>
        <v>GUARD</v>
      </c>
      <c r="CY13" s="63">
        <f>SUMIFS('[1]NBA-Data-1980-2019'!$G$1:$G$16305,'[1]NBA-Data-1980-2019'!$B$1:$B$16305,$A13,'[1]NBA-Data-1980-2019'!$A$1:$A$16305,CY$9)</f>
        <v>0</v>
      </c>
      <c r="CZ13" s="63">
        <f>SUMIFS('[1]NBA-Data-1980-2019'!$G$1:$G$16305,'[1]NBA-Data-1980-2019'!$B$1:$B$16305,$A13,'[1]NBA-Data-1980-2019'!$A$1:$A$16305,CZ$9)</f>
        <v>0</v>
      </c>
      <c r="DA13" s="63">
        <f>SUMIFS('[1]NBA-Data-1980-2019'!$G$1:$G$16305,'[1]NBA-Data-1980-2019'!$B$1:$B$16305,$A13,'[1]NBA-Data-1980-2019'!$A$1:$A$16305,DA$9)</f>
        <v>0</v>
      </c>
      <c r="DB13" s="63">
        <f>SUMIFS('[1]NBA-Data-1980-2019'!$G$1:$G$16305,'[1]NBA-Data-1980-2019'!$B$1:$B$16305,$A13,'[1]NBA-Data-1980-2019'!$A$1:$A$16305,DB$9)</f>
        <v>0</v>
      </c>
      <c r="DC13" s="63">
        <f>SUMIFS('[1]NBA-Data-1980-2019'!$G$1:$G$16305,'[1]NBA-Data-1980-2019'!$B$1:$B$16305,$A13,'[1]NBA-Data-1980-2019'!$A$1:$A$16305,DC$9)</f>
        <v>0</v>
      </c>
      <c r="DD13" s="63">
        <f>SUMIFS('[1]NBA-Data-1980-2019'!$G$1:$G$16305,'[1]NBA-Data-1980-2019'!$B$1:$B$16305,$A13,'[1]NBA-Data-1980-2019'!$A$1:$A$16305,DD$9)</f>
        <v>0</v>
      </c>
      <c r="DE13" s="63">
        <f>SUMIFS('[1]NBA-Data-1980-2019'!$G$1:$G$16305,'[1]NBA-Data-1980-2019'!$B$1:$B$16305,$A13,'[1]NBA-Data-1980-2019'!$A$1:$A$16305,DE$9)</f>
        <v>0</v>
      </c>
      <c r="DF13" s="63">
        <f>SUMIFS('[1]NBA-Data-1980-2019'!$G$1:$G$16305,'[1]NBA-Data-1980-2019'!$B$1:$B$16305,$A13,'[1]NBA-Data-1980-2019'!$A$1:$A$16305,DF$9)</f>
        <v>0</v>
      </c>
      <c r="DG13" s="63">
        <f>SUMIFS('[1]NBA-Data-1980-2019'!$G$1:$G$16305,'[1]NBA-Data-1980-2019'!$B$1:$B$16305,$A13,'[1]NBA-Data-1980-2019'!$A$1:$A$16305,DG$9)</f>
        <v>0</v>
      </c>
      <c r="DH13" s="63">
        <f>SUMIFS('[1]NBA-Data-1980-2019'!$G$1:$G$16305,'[1]NBA-Data-1980-2019'!$B$1:$B$16305,$A13,'[1]NBA-Data-1980-2019'!$A$1:$A$16305,DH$9)</f>
        <v>0</v>
      </c>
      <c r="DI13" s="63">
        <f>SUMIFS('[1]NBA-Data-1980-2019'!$G$1:$G$16305,'[1]NBA-Data-1980-2019'!$B$1:$B$16305,$A13,'[1]NBA-Data-1980-2019'!$A$1:$A$16305,DI$9)</f>
        <v>0</v>
      </c>
      <c r="DJ13" s="63">
        <f>SUMIFS('[1]NBA-Data-1980-2019'!$G$1:$G$16305,'[1]NBA-Data-1980-2019'!$B$1:$B$16305,$A13,'[1]NBA-Data-1980-2019'!$A$1:$A$16305,DJ$9)</f>
        <v>0</v>
      </c>
      <c r="DK13" s="63">
        <f>SUMIFS('[1]NBA-Data-1980-2019'!$G$1:$G$16305,'[1]NBA-Data-1980-2019'!$B$1:$B$16305,$A13,'[1]NBA-Data-1980-2019'!$A$1:$A$16305,DK$9)</f>
        <v>0</v>
      </c>
      <c r="DL13" s="63">
        <f>SUMIFS('[1]NBA-Data-1980-2019'!$G$1:$G$16305,'[1]NBA-Data-1980-2019'!$B$1:$B$16305,$A13,'[1]NBA-Data-1980-2019'!$A$1:$A$16305,DL$9)</f>
        <v>0</v>
      </c>
      <c r="DM13" s="63">
        <f>SUMIFS('[1]NBA-Data-1980-2019'!$G$1:$G$16305,'[1]NBA-Data-1980-2019'!$B$1:$B$16305,$A13,'[1]NBA-Data-1980-2019'!$A$1:$A$16305,DM$9)</f>
        <v>0</v>
      </c>
      <c r="DN13" s="63">
        <f>SUMIFS('[1]NBA-Data-1980-2019'!$G$1:$G$16305,'[1]NBA-Data-1980-2019'!$B$1:$B$16305,$A13,'[1]NBA-Data-1980-2019'!$A$1:$A$16305,DN$9)</f>
        <v>0</v>
      </c>
      <c r="DO13" s="63">
        <f>SUMIFS('[1]NBA-Data-1980-2019'!$G$1:$G$16305,'[1]NBA-Data-1980-2019'!$B$1:$B$16305,$A13,'[1]NBA-Data-1980-2019'!$A$1:$A$16305,DO$9)</f>
        <v>0</v>
      </c>
      <c r="DP13" s="63">
        <f>SUMIFS('[1]NBA-Data-1980-2019'!$G$1:$G$16305,'[1]NBA-Data-1980-2019'!$B$1:$B$16305,$A13,'[1]NBA-Data-1980-2019'!$A$1:$A$16305,DP$9)</f>
        <v>0</v>
      </c>
      <c r="DQ13" s="63">
        <f>SUMIFS('[1]NBA-Data-1980-2019'!$G$1:$G$16305,'[1]NBA-Data-1980-2019'!$B$1:$B$16305,$A13,'[1]NBA-Data-1980-2019'!$A$1:$A$16305,DQ$9)</f>
        <v>0</v>
      </c>
      <c r="DR13" s="63">
        <f>SUMIFS('[1]NBA-Data-1980-2019'!$G$1:$G$16305,'[1]NBA-Data-1980-2019'!$B$1:$B$16305,$A13,'[1]NBA-Data-1980-2019'!$A$1:$A$16305,DR$9)</f>
        <v>0</v>
      </c>
      <c r="DS13" s="63">
        <f>SUMIFS('[1]NBA-Data-1980-2019'!$G$1:$G$16305,'[1]NBA-Data-1980-2019'!$B$1:$B$16305,$A13,'[1]NBA-Data-1980-2019'!$A$1:$A$16305,DS$9)</f>
        <v>0</v>
      </c>
      <c r="DT13" s="63">
        <f>SUMIFS('[1]NBA-Data-1980-2019'!$G$1:$G$16305,'[1]NBA-Data-1980-2019'!$B$1:$B$16305,$A13,'[1]NBA-Data-1980-2019'!$A$1:$A$16305,DT$9)</f>
        <v>0</v>
      </c>
      <c r="DU13" s="63">
        <f>SUMIFS('[1]NBA-Data-1980-2019'!$G$1:$G$16305,'[1]NBA-Data-1980-2019'!$B$1:$B$16305,$A13,'[1]NBA-Data-1980-2019'!$A$1:$A$16305,DU$9)</f>
        <v>0</v>
      </c>
      <c r="DV13" s="63">
        <f>SUMIFS('[1]NBA-Data-1980-2019'!$G$1:$G$16305,'[1]NBA-Data-1980-2019'!$B$1:$B$16305,$A13,'[1]NBA-Data-1980-2019'!$A$1:$A$16305,DV$9)</f>
        <v>0</v>
      </c>
      <c r="DW13" s="63">
        <f>SUMIFS('[1]NBA-Data-1980-2019'!$G$1:$G$16305,'[1]NBA-Data-1980-2019'!$B$1:$B$16305,$A13,'[1]NBA-Data-1980-2019'!$A$1:$A$16305,DW$9)</f>
        <v>0</v>
      </c>
      <c r="DX13" s="63">
        <f>SUMIFS('[1]NBA-Data-1980-2019'!$G$1:$G$16305,'[1]NBA-Data-1980-2019'!$B$1:$B$16305,$A13,'[1]NBA-Data-1980-2019'!$A$1:$A$16305,DX$9)</f>
        <v>0</v>
      </c>
      <c r="DY13" s="63">
        <f>SUMIFS('[1]NBA-Data-1980-2019'!$G$1:$G$16305,'[1]NBA-Data-1980-2019'!$B$1:$B$16305,$A13,'[1]NBA-Data-1980-2019'!$A$1:$A$16305,DY$9)</f>
        <v>0</v>
      </c>
      <c r="DZ13" s="63">
        <f>SUMIFS('[1]NBA-Data-1980-2019'!$G$1:$G$16305,'[1]NBA-Data-1980-2019'!$B$1:$B$16305,$A13,'[1]NBA-Data-1980-2019'!$A$1:$A$16305,DZ$9)</f>
        <v>0</v>
      </c>
      <c r="EA13" s="63">
        <f>SUMIFS('[1]NBA-Data-1980-2019'!$G$1:$G$16305,'[1]NBA-Data-1980-2019'!$B$1:$B$16305,$A13,'[1]NBA-Data-1980-2019'!$A$1:$A$16305,EA$9)</f>
        <v>0</v>
      </c>
      <c r="EB13" s="63">
        <f>SUMIFS('[1]NBA-Data-1980-2019'!$G$1:$G$16305,'[1]NBA-Data-1980-2019'!$B$1:$B$16305,$A13,'[1]NBA-Data-1980-2019'!$A$1:$A$16305,EB$9)</f>
        <v>0</v>
      </c>
      <c r="EC13" s="63">
        <f>SUMIFS('[1]NBA-Data-1980-2019'!$G$1:$G$16305,'[1]NBA-Data-1980-2019'!$B$1:$B$16305,$A13,'[1]NBA-Data-1980-2019'!$A$1:$A$16305,EC$9)</f>
        <v>0</v>
      </c>
      <c r="ED13" s="63">
        <f>SUMIFS('[1]NBA-Data-1980-2019'!$G$1:$G$16305,'[1]NBA-Data-1980-2019'!$B$1:$B$16305,$A13,'[1]NBA-Data-1980-2019'!$A$1:$A$16305,ED$9)</f>
        <v>0</v>
      </c>
      <c r="EH13" s="2" t="s">
        <v>1483</v>
      </c>
      <c r="EI13" s="2" t="s">
        <v>1465</v>
      </c>
      <c r="EM13" s="2" t="s">
        <v>1285</v>
      </c>
      <c r="EN13" s="2" t="s">
        <v>1277</v>
      </c>
      <c r="EO13" s="2"/>
      <c r="ES13" s="2" t="s">
        <v>1305</v>
      </c>
      <c r="ET13" s="2" t="s">
        <v>1305</v>
      </c>
      <c r="EV13" s="2" t="s">
        <v>1305</v>
      </c>
      <c r="EW13" s="2"/>
      <c r="EX13" s="2" t="s">
        <v>1285</v>
      </c>
      <c r="EY13" s="2"/>
      <c r="EZ13" s="2" t="s">
        <v>1359</v>
      </c>
      <c r="FA13" s="2" t="s">
        <v>1407</v>
      </c>
      <c r="FF13" s="57" t="s">
        <v>1286</v>
      </c>
    </row>
    <row r="14" spans="1:169" x14ac:dyDescent="0.2">
      <c r="A14" s="2" t="s">
        <v>846</v>
      </c>
      <c r="B14" s="2" t="str" cm="1">
        <f t="array" ref="B14">_xlfn.XLOOKUP($A14&amp;B$5,'[1]NBA-Data-1980-2019'!$B$1:$B$16305&amp;'[1]NBA-Data-1980-2019'!$A$1:$A$16305,'[1]NBA-Data-1980-2019'!$D$1:$D$16305,"",0)</f>
        <v/>
      </c>
      <c r="C14" s="2" t="str" cm="1">
        <f t="array" ref="C14">_xlfn.XLOOKUP($A14&amp;C$5,'[1]NBA-Data-1980-2019'!$B$1:$B$16305&amp;'[1]NBA-Data-1980-2019'!$A$1:$A$16305,'[1]NBA-Data-1980-2019'!$D$1:$D$16305,"",0)</f>
        <v/>
      </c>
      <c r="D14" s="2" t="str" cm="1">
        <f t="array" ref="D14">_xlfn.XLOOKUP($A14&amp;D$5,'[1]NBA-Data-1980-2019'!$B$1:$B$16305&amp;'[1]NBA-Data-1980-2019'!$A$1:$A$16305,'[1]NBA-Data-1980-2019'!$D$1:$D$16305,"",0)</f>
        <v/>
      </c>
      <c r="E14" s="2" t="str" cm="1">
        <f t="array" ref="E14">_xlfn.XLOOKUP($A14&amp;E$5,'[1]NBA-Data-1980-2019'!$B$1:$B$16305&amp;'[1]NBA-Data-1980-2019'!$A$1:$A$16305,'[1]NBA-Data-1980-2019'!$D$1:$D$16305,"",0)</f>
        <v/>
      </c>
      <c r="F14" s="2" t="str" cm="1">
        <f t="array" ref="F14">_xlfn.XLOOKUP($A14&amp;F$5,'[1]NBA-Data-1980-2019'!$B$1:$B$16305&amp;'[1]NBA-Data-1980-2019'!$A$1:$A$16305,'[1]NBA-Data-1980-2019'!$D$1:$D$16305,"",0)</f>
        <v/>
      </c>
      <c r="G14" s="2" t="str" cm="1">
        <f t="array" ref="G14">_xlfn.XLOOKUP($A14&amp;G$5,'[1]NBA-Data-1980-2019'!$B$1:$B$16305&amp;'[1]NBA-Data-1980-2019'!$A$1:$A$16305,'[1]NBA-Data-1980-2019'!$D$1:$D$16305,"",0)</f>
        <v/>
      </c>
      <c r="H14" s="2" t="str" cm="1">
        <f t="array" ref="H14">_xlfn.XLOOKUP($A14&amp;H$5,'[1]NBA-Data-1980-2019'!$B$1:$B$16305&amp;'[1]NBA-Data-1980-2019'!$A$1:$A$16305,'[1]NBA-Data-1980-2019'!$D$1:$D$16305,"",0)</f>
        <v/>
      </c>
      <c r="I14" s="2" t="str" cm="1">
        <f t="array" ref="I14">_xlfn.XLOOKUP($A14&amp;I$5,'[1]NBA-Data-1980-2019'!$B$1:$B$16305&amp;'[1]NBA-Data-1980-2019'!$A$1:$A$16305,'[1]NBA-Data-1980-2019'!$D$1:$D$16305,"",0)</f>
        <v/>
      </c>
      <c r="J14" s="2" t="str" cm="1">
        <f t="array" ref="J14">_xlfn.XLOOKUP($A14&amp;J$5,'[1]NBA-Data-1980-2019'!$B$1:$B$16305&amp;'[1]NBA-Data-1980-2019'!$A$1:$A$16305,'[1]NBA-Data-1980-2019'!$D$1:$D$16305,"",0)</f>
        <v/>
      </c>
      <c r="K14" s="2" t="str" cm="1">
        <f t="array" ref="K14">_xlfn.XLOOKUP($A14&amp;K$5,'[1]NBA-Data-1980-2019'!$B$1:$B$16305&amp;'[1]NBA-Data-1980-2019'!$A$1:$A$16305,'[1]NBA-Data-1980-2019'!$D$1:$D$16305,"",0)</f>
        <v/>
      </c>
      <c r="L14" s="2" t="str" cm="1">
        <f t="array" ref="L14">_xlfn.XLOOKUP($A14&amp;L$5,'[1]NBA-Data-1980-2019'!$B$1:$B$16305&amp;'[1]NBA-Data-1980-2019'!$A$1:$A$16305,'[1]NBA-Data-1980-2019'!$D$1:$D$16305,"",0)</f>
        <v/>
      </c>
      <c r="M14" s="2" t="str" cm="1">
        <f t="array" ref="M14">_xlfn.XLOOKUP($A14&amp;M$5,'[1]NBA-Data-1980-2019'!$B$1:$B$16305&amp;'[1]NBA-Data-1980-2019'!$A$1:$A$16305,'[1]NBA-Data-1980-2019'!$D$1:$D$16305,"",0)</f>
        <v/>
      </c>
      <c r="N14" s="2" t="str" cm="1">
        <f t="array" ref="N14">_xlfn.XLOOKUP($A14&amp;N$5,'[1]NBA-Data-1980-2019'!$B$1:$B$16305&amp;'[1]NBA-Data-1980-2019'!$A$1:$A$16305,'[1]NBA-Data-1980-2019'!$D$1:$D$16305,"",0)</f>
        <v/>
      </c>
      <c r="O14" s="2" t="str" cm="1">
        <f t="array" ref="O14">_xlfn.XLOOKUP($A14&amp;O$5,'[1]NBA-Data-1980-2019'!$B$1:$B$16305&amp;'[1]NBA-Data-1980-2019'!$A$1:$A$16305,'[1]NBA-Data-1980-2019'!$D$1:$D$16305,"",0)</f>
        <v/>
      </c>
      <c r="P14" s="2" t="str" cm="1">
        <f t="array" ref="P14">_xlfn.XLOOKUP($A14&amp;P$5,'[1]NBA-Data-1980-2019'!$B$1:$B$16305&amp;'[1]NBA-Data-1980-2019'!$A$1:$A$16305,'[1]NBA-Data-1980-2019'!$D$1:$D$16305,"",0)</f>
        <v/>
      </c>
      <c r="Q14" s="2" t="str" cm="1">
        <f t="array" ref="Q14">_xlfn.XLOOKUP($A14&amp;Q$5,'[1]NBA-Data-1980-2019'!$B$1:$B$16305&amp;'[1]NBA-Data-1980-2019'!$A$1:$A$16305,'[1]NBA-Data-1980-2019'!$D$1:$D$16305,"",0)</f>
        <v/>
      </c>
      <c r="R14" s="2" t="str" cm="1">
        <f t="array" ref="R14">_xlfn.XLOOKUP($A14&amp;R$5,'[1]NBA-Data-1980-2019'!$B$1:$B$16305&amp;'[1]NBA-Data-1980-2019'!$A$1:$A$16305,'[1]NBA-Data-1980-2019'!$D$1:$D$16305,"",0)</f>
        <v/>
      </c>
      <c r="S14" s="2" t="str" cm="1">
        <f t="array" ref="S14">_xlfn.XLOOKUP($A14&amp;S$5,'[1]NBA-Data-1980-2019'!$B$1:$B$16305&amp;'[1]NBA-Data-1980-2019'!$A$1:$A$16305,'[1]NBA-Data-1980-2019'!$D$1:$D$16305,"",0)</f>
        <v/>
      </c>
      <c r="T14" s="2" t="str" cm="1">
        <f t="array" ref="T14">_xlfn.XLOOKUP($A14&amp;T$5,'[1]NBA-Data-1980-2019'!$B$1:$B$16305&amp;'[1]NBA-Data-1980-2019'!$A$1:$A$16305,'[1]NBA-Data-1980-2019'!$D$1:$D$16305,"",0)</f>
        <v>CHA</v>
      </c>
      <c r="U14" s="2" t="str" cm="1">
        <f t="array" ref="U14">_xlfn.XLOOKUP($A14&amp;U$5,'[1]NBA-Data-1980-2019'!$B$1:$B$16305&amp;'[1]NBA-Data-1980-2019'!$A$1:$A$16305,'[1]NBA-Data-1980-2019'!$D$1:$D$16305,"",0)</f>
        <v>CHA</v>
      </c>
      <c r="V14" s="2" t="str" cm="1">
        <f t="array" ref="V14">_xlfn.XLOOKUP($A14&amp;V$5,'[1]NBA-Data-1980-2019'!$B$1:$B$16305&amp;'[1]NBA-Data-1980-2019'!$A$1:$A$16305,'[1]NBA-Data-1980-2019'!$D$1:$D$16305,"",0)</f>
        <v>TOT</v>
      </c>
      <c r="W14" s="2" t="str" cm="1">
        <f t="array" ref="W14">_xlfn.XLOOKUP($A14&amp;W$5,'[1]NBA-Data-1980-2019'!$B$1:$B$16305&amp;'[1]NBA-Data-1980-2019'!$A$1:$A$16305,'[1]NBA-Data-1980-2019'!$D$1:$D$16305,"",0)</f>
        <v/>
      </c>
      <c r="X14" s="2" t="str" cm="1">
        <f t="array" ref="X14">_xlfn.XLOOKUP($A14&amp;X$5,'[1]NBA-Data-1980-2019'!$B$1:$B$16305&amp;'[1]NBA-Data-1980-2019'!$A$1:$A$16305,'[1]NBA-Data-1980-2019'!$D$1:$D$16305,"",0)</f>
        <v/>
      </c>
      <c r="Y14" s="2" t="str" cm="1">
        <f t="array" ref="Y14">_xlfn.XLOOKUP($A14&amp;Y$5,'[1]NBA-Data-1980-2019'!$B$1:$B$16305&amp;'[1]NBA-Data-1980-2019'!$A$1:$A$16305,'[1]NBA-Data-1980-2019'!$D$1:$D$16305,"",0)</f>
        <v>NOP</v>
      </c>
      <c r="Z14" s="2" t="str" cm="1">
        <f t="array" ref="Z14">_xlfn.XLOOKUP($A14&amp;Z$5,'[1]NBA-Data-1980-2019'!$B$1:$B$16305&amp;'[1]NBA-Data-1980-2019'!$A$1:$A$16305,'[1]NBA-Data-1980-2019'!$D$1:$D$16305,"",0)</f>
        <v>NOP</v>
      </c>
      <c r="AA14" s="2" t="str" cm="1">
        <f t="array" ref="AA14">_xlfn.XLOOKUP($A14&amp;AA$5,'[1]NBA-Data-1980-2019'!$B$1:$B$16305&amp;'[1]NBA-Data-1980-2019'!$A$1:$A$16305,'[1]NBA-Data-1980-2019'!$D$1:$D$16305,"",0)</f>
        <v>NOP</v>
      </c>
      <c r="AB14" s="2" t="str" cm="1">
        <f t="array" ref="AB14">_xlfn.XLOOKUP($A14&amp;AB$5,'[1]NBA-Data-1980-2019'!$B$1:$B$16305&amp;'[1]NBA-Data-1980-2019'!$A$1:$A$16305,'[1]NBA-Data-1980-2019'!$D$1:$D$16305,"",0)</f>
        <v>NOP</v>
      </c>
      <c r="AC14" s="2" t="str" cm="1">
        <f t="array" ref="AC14">_xlfn.XLOOKUP($A14&amp;AC$5,'[1]NBA-Data-1980-2019'!$B$1:$B$16305&amp;'[1]NBA-Data-1980-2019'!$A$1:$A$16305,'[1]NBA-Data-1980-2019'!$D$1:$D$16305,"",0)</f>
        <v/>
      </c>
      <c r="AD14" s="2" t="str" cm="1">
        <f t="array" ref="AD14">_xlfn.XLOOKUP($A14&amp;AD$5,'[1]NBA-Data-1980-2019'!$B$1:$B$16305&amp;'[1]NBA-Data-1980-2019'!$A$1:$A$16305,'[1]NBA-Data-1980-2019'!$D$1:$D$16305,"",0)</f>
        <v/>
      </c>
      <c r="AE14" s="2" t="str" cm="1">
        <f t="array" ref="AE14">_xlfn.XLOOKUP($A14&amp;AE$5,'[1]NBA-Data-1980-2019'!$B$1:$B$16305&amp;'[1]NBA-Data-1980-2019'!$A$1:$A$16305,'[1]NBA-Data-1980-2019'!$D$1:$D$16305,"",0)</f>
        <v/>
      </c>
      <c r="AF14" s="2" t="str" cm="1">
        <f t="array" ref="AF14">_xlfn.XLOOKUP($A14&amp;AF$5,'[1]NBA-Data-1980-2019'!$B$1:$B$16305&amp;'[1]NBA-Data-1980-2019'!$A$1:$A$16305,'[1]NBA-Data-1980-2019'!$D$1:$D$16305,"",0)</f>
        <v/>
      </c>
      <c r="AG14" s="2" t="str" cm="1">
        <f t="array" ref="AG14">_xlfn.XLOOKUP($A14&amp;AG$5,'[1]NBA-Data-1980-2019'!$B$1:$B$16305&amp;'[1]NBA-Data-1980-2019'!$A$1:$A$16305,'[1]NBA-Data-1980-2019'!$D$1:$D$16305,"",0)</f>
        <v/>
      </c>
      <c r="AH14" s="2" t="str" cm="1">
        <f t="array" ref="AH14">_xlfn.XLOOKUP($A14&amp;AH$5,'[1]NBA-Data-1980-2019'!$B$1:$B$16305&amp;'[1]NBA-Data-1980-2019'!$A$1:$A$16305,'[1]NBA-Data-1980-2019'!$H$1:$H$16305,"",0)</f>
        <v/>
      </c>
      <c r="AI14" s="2" t="str" cm="1">
        <f t="array" ref="AI14">_xlfn.XLOOKUP($A14&amp;AI$5,'[1]NBA-Data-1980-2019'!$B$1:$B$16305&amp;'[1]NBA-Data-1980-2019'!$A$1:$A$16305,'[1]NBA-Data-1980-2019'!$H$1:$H$16305,"",0)</f>
        <v/>
      </c>
      <c r="AJ14" s="2" t="str" cm="1">
        <f t="array" ref="AJ14">_xlfn.XLOOKUP($A14&amp;AJ$5,'[1]NBA-Data-1980-2019'!$B$1:$B$16305&amp;'[1]NBA-Data-1980-2019'!$A$1:$A$16305,'[1]NBA-Data-1980-2019'!$H$1:$H$16305,"",0)</f>
        <v/>
      </c>
      <c r="AK14" s="2" t="str" cm="1">
        <f t="array" ref="AK14">_xlfn.XLOOKUP($A14&amp;AK$5,'[1]NBA-Data-1980-2019'!$B$1:$B$16305&amp;'[1]NBA-Data-1980-2019'!$A$1:$A$16305,'[1]NBA-Data-1980-2019'!$H$1:$H$16305,"",0)</f>
        <v/>
      </c>
      <c r="AL14" s="2" t="str" cm="1">
        <f t="array" ref="AL14">_xlfn.XLOOKUP($A14&amp;AL$5,'[1]NBA-Data-1980-2019'!$B$1:$B$16305&amp;'[1]NBA-Data-1980-2019'!$A$1:$A$16305,'[1]NBA-Data-1980-2019'!$H$1:$H$16305,"",0)</f>
        <v/>
      </c>
      <c r="AM14" s="2" t="str" cm="1">
        <f t="array" ref="AM14">_xlfn.XLOOKUP($A14&amp;AM$5,'[1]NBA-Data-1980-2019'!$B$1:$B$16305&amp;'[1]NBA-Data-1980-2019'!$A$1:$A$16305,'[1]NBA-Data-1980-2019'!$H$1:$H$16305,"",0)</f>
        <v/>
      </c>
      <c r="AN14" s="2" t="str" cm="1">
        <f t="array" ref="AN14">_xlfn.XLOOKUP($A14&amp;AN$5,'[1]NBA-Data-1980-2019'!$B$1:$B$16305&amp;'[1]NBA-Data-1980-2019'!$A$1:$A$16305,'[1]NBA-Data-1980-2019'!$H$1:$H$16305,"",0)</f>
        <v/>
      </c>
      <c r="AO14" s="2" t="str" cm="1">
        <f t="array" ref="AO14">_xlfn.XLOOKUP($A14&amp;AO$5,'[1]NBA-Data-1980-2019'!$B$1:$B$16305&amp;'[1]NBA-Data-1980-2019'!$A$1:$A$16305,'[1]NBA-Data-1980-2019'!$H$1:$H$16305,"",0)</f>
        <v/>
      </c>
      <c r="AP14" s="2" t="str" cm="1">
        <f t="array" ref="AP14">_xlfn.XLOOKUP($A14&amp;AP$5,'[1]NBA-Data-1980-2019'!$B$1:$B$16305&amp;'[1]NBA-Data-1980-2019'!$A$1:$A$16305,'[1]NBA-Data-1980-2019'!$H$1:$H$16305,"",0)</f>
        <v/>
      </c>
      <c r="AQ14" s="2" t="str" cm="1">
        <f t="array" ref="AQ14">_xlfn.XLOOKUP($A14&amp;AQ$5,'[1]NBA-Data-1980-2019'!$B$1:$B$16305&amp;'[1]NBA-Data-1980-2019'!$A$1:$A$16305,'[1]NBA-Data-1980-2019'!$H$1:$H$16305,"",0)</f>
        <v/>
      </c>
      <c r="AR14" s="2" t="str" cm="1">
        <f t="array" ref="AR14">_xlfn.XLOOKUP($A14&amp;AR$5,'[1]NBA-Data-1980-2019'!$B$1:$B$16305&amp;'[1]NBA-Data-1980-2019'!$A$1:$A$16305,'[1]NBA-Data-1980-2019'!$H$1:$H$16305,"",0)</f>
        <v/>
      </c>
      <c r="AS14" s="2" t="str" cm="1">
        <f t="array" ref="AS14">_xlfn.XLOOKUP($A14&amp;AS$5,'[1]NBA-Data-1980-2019'!$B$1:$B$16305&amp;'[1]NBA-Data-1980-2019'!$A$1:$A$16305,'[1]NBA-Data-1980-2019'!$H$1:$H$16305,"",0)</f>
        <v/>
      </c>
      <c r="AT14" s="2" t="str" cm="1">
        <f t="array" ref="AT14">_xlfn.XLOOKUP($A14&amp;AT$5,'[1]NBA-Data-1980-2019'!$B$1:$B$16305&amp;'[1]NBA-Data-1980-2019'!$A$1:$A$16305,'[1]NBA-Data-1980-2019'!$H$1:$H$16305,"",0)</f>
        <v/>
      </c>
      <c r="AU14" s="2" t="str" cm="1">
        <f t="array" ref="AU14">_xlfn.XLOOKUP($A14&amp;AU$5,'[1]NBA-Data-1980-2019'!$B$1:$B$16305&amp;'[1]NBA-Data-1980-2019'!$A$1:$A$16305,'[1]NBA-Data-1980-2019'!$H$1:$H$16305,"",0)</f>
        <v/>
      </c>
      <c r="AV14" s="2" t="str" cm="1">
        <f t="array" ref="AV14">_xlfn.XLOOKUP($A14&amp;AV$5,'[1]NBA-Data-1980-2019'!$B$1:$B$16305&amp;'[1]NBA-Data-1980-2019'!$A$1:$A$16305,'[1]NBA-Data-1980-2019'!$H$1:$H$16305,"",0)</f>
        <v/>
      </c>
      <c r="AW14" s="2" t="str" cm="1">
        <f t="array" ref="AW14">_xlfn.XLOOKUP($A14&amp;AW$5,'[1]NBA-Data-1980-2019'!$B$1:$B$16305&amp;'[1]NBA-Data-1980-2019'!$A$1:$A$16305,'[1]NBA-Data-1980-2019'!$H$1:$H$16305,"",0)</f>
        <v/>
      </c>
      <c r="AX14" s="2" t="str" cm="1">
        <f t="array" ref="AX14">_xlfn.XLOOKUP($A14&amp;AX$5,'[1]NBA-Data-1980-2019'!$B$1:$B$16305&amp;'[1]NBA-Data-1980-2019'!$A$1:$A$16305,'[1]NBA-Data-1980-2019'!$H$1:$H$16305,"",0)</f>
        <v/>
      </c>
      <c r="AY14" s="2" t="str" cm="1">
        <f t="array" ref="AY14">_xlfn.XLOOKUP($A14&amp;AY$5,'[1]NBA-Data-1980-2019'!$B$1:$B$16305&amp;'[1]NBA-Data-1980-2019'!$A$1:$A$16305,'[1]NBA-Data-1980-2019'!$H$1:$H$16305,"",0)</f>
        <v/>
      </c>
      <c r="AZ14" s="2" cm="1">
        <f t="array" ref="AZ14">_xlfn.XLOOKUP($A14&amp;AZ$5,'[1]NBA-Data-1980-2019'!$B$1:$B$16305&amp;'[1]NBA-Data-1980-2019'!$A$1:$A$16305,'[1]NBA-Data-1980-2019'!$H$1:$H$16305,"",0)</f>
        <v>182.9</v>
      </c>
      <c r="BA14" s="2" cm="1">
        <f t="array" ref="BA14">_xlfn.XLOOKUP($A14&amp;BA$5,'[1]NBA-Data-1980-2019'!$B$1:$B$16305&amp;'[1]NBA-Data-1980-2019'!$A$1:$A$16305,'[1]NBA-Data-1980-2019'!$H$1:$H$16305,"",0)</f>
        <v>30</v>
      </c>
      <c r="BB14" s="2" cm="1">
        <f t="array" ref="BB14">_xlfn.XLOOKUP($A14&amp;BB$5,'[1]NBA-Data-1980-2019'!$B$1:$B$16305&amp;'[1]NBA-Data-1980-2019'!$A$1:$A$16305,'[1]NBA-Data-1980-2019'!$H$1:$H$16305,"",0)</f>
        <v>340</v>
      </c>
      <c r="BC14" s="2" t="str" cm="1">
        <f t="array" ref="BC14">_xlfn.XLOOKUP($A14&amp;BC$5,'[1]NBA-Data-1980-2019'!$B$1:$B$16305&amp;'[1]NBA-Data-1980-2019'!$A$1:$A$16305,'[1]NBA-Data-1980-2019'!$H$1:$H$16305,"",0)</f>
        <v/>
      </c>
      <c r="BD14" s="2" t="str" cm="1">
        <f t="array" ref="BD14">_xlfn.XLOOKUP($A14&amp;BD$5,'[1]NBA-Data-1980-2019'!$B$1:$B$16305&amp;'[1]NBA-Data-1980-2019'!$A$1:$A$16305,'[1]NBA-Data-1980-2019'!$H$1:$H$16305,"",0)</f>
        <v/>
      </c>
      <c r="BE14" s="2" cm="1">
        <f t="array" ref="BE14">_xlfn.XLOOKUP($A14&amp;BE$5,'[1]NBA-Data-1980-2019'!$B$1:$B$16305&amp;'[1]NBA-Data-1980-2019'!$A$1:$A$16305,'[1]NBA-Data-1980-2019'!$H$1:$H$16305,"",0)</f>
        <v>952</v>
      </c>
      <c r="BF14" s="2" cm="1">
        <f t="array" ref="BF14">_xlfn.XLOOKUP($A14&amp;BF$5,'[1]NBA-Data-1980-2019'!$B$1:$B$16305&amp;'[1]NBA-Data-1980-2019'!$A$1:$A$16305,'[1]NBA-Data-1980-2019'!$H$1:$H$16305,"",0)</f>
        <v>958.8</v>
      </c>
      <c r="BG14" s="2" cm="1">
        <f t="array" ref="BG14">_xlfn.XLOOKUP($A14&amp;BG$5,'[1]NBA-Data-1980-2019'!$B$1:$B$16305&amp;'[1]NBA-Data-1980-2019'!$A$1:$A$16305,'[1]NBA-Data-1980-2019'!$H$1:$H$16305,"",0)</f>
        <v>861.4</v>
      </c>
      <c r="BH14" s="2" cm="1">
        <f t="array" ref="BH14">_xlfn.XLOOKUP($A14&amp;BH$5,'[1]NBA-Data-1980-2019'!$B$1:$B$16305&amp;'[1]NBA-Data-1980-2019'!$A$1:$A$16305,'[1]NBA-Data-1980-2019'!$H$1:$H$16305,"",0)</f>
        <v>585</v>
      </c>
      <c r="BI14" s="2" t="str" cm="1">
        <f t="array" ref="BI14">_xlfn.XLOOKUP($A14&amp;BI$5,'[1]NBA-Data-1980-2019'!$B$1:$B$16305&amp;'[1]NBA-Data-1980-2019'!$A$1:$A$16305,'[1]NBA-Data-1980-2019'!$H$1:$H$16305,"",0)</f>
        <v/>
      </c>
      <c r="BJ14" s="2" t="str" cm="1">
        <f t="array" ref="BJ14">_xlfn.XLOOKUP($A14&amp;BJ$5,'[1]NBA-Data-1980-2019'!$B$1:$B$16305&amp;'[1]NBA-Data-1980-2019'!$A$1:$A$16305,'[1]NBA-Data-1980-2019'!$H$1:$H$16305,"",0)</f>
        <v/>
      </c>
      <c r="BK14" s="2" t="str" cm="1">
        <f t="array" ref="BK14">_xlfn.XLOOKUP($A14&amp;BK$5,'[1]NBA-Data-1980-2019'!$B$1:$B$16305&amp;'[1]NBA-Data-1980-2019'!$A$1:$A$16305,'[1]NBA-Data-1980-2019'!$H$1:$H$16305,"",0)</f>
        <v/>
      </c>
      <c r="BL14" s="2" t="str" cm="1">
        <f t="array" ref="BL14">_xlfn.XLOOKUP($A14&amp;BL$5,'[1]NBA-Data-1980-2019'!$B$1:$B$16305&amp;'[1]NBA-Data-1980-2019'!$A$1:$A$16305,'[1]NBA-Data-1980-2019'!$H$1:$H$16305,"",0)</f>
        <v/>
      </c>
      <c r="BM14" s="2" t="str" cm="1">
        <f t="array" ref="BM14">_xlfn.XLOOKUP($A14&amp;BM$5,'[1]NBA-Data-1980-2019'!$B$1:$B$16305&amp;'[1]NBA-Data-1980-2019'!$A$1:$A$16305,'[1]NBA-Data-1980-2019'!$H$1:$H$16305,"",0)</f>
        <v/>
      </c>
      <c r="BN14" s="2" t="str" cm="1">
        <f t="array" ref="BN14">_xlfn.XLOOKUP($A14&amp;BN$5,'[1]NBA-Data-1980-2019'!$B$1:$B$16305&amp;'[1]NBA-Data-1980-2019'!$A$1:$A$16305,'[1]NBA-Data-1980-2019'!$F$1:$F$16305,"",0)</f>
        <v/>
      </c>
      <c r="BO14" s="2" t="str" cm="1">
        <f t="array" ref="BO14">_xlfn.XLOOKUP($A14&amp;BO$5,'[1]NBA-Data-1980-2019'!$B$1:$B$16305&amp;'[1]NBA-Data-1980-2019'!$A$1:$A$16305,'[1]NBA-Data-1980-2019'!$F$1:$F$16305,"",0)</f>
        <v/>
      </c>
      <c r="BP14" s="2" t="str" cm="1">
        <f t="array" ref="BP14">_xlfn.XLOOKUP($A14&amp;BP$5,'[1]NBA-Data-1980-2019'!$B$1:$B$16305&amp;'[1]NBA-Data-1980-2019'!$A$1:$A$16305,'[1]NBA-Data-1980-2019'!$F$1:$F$16305,"",0)</f>
        <v/>
      </c>
      <c r="BQ14" s="2" t="str" cm="1">
        <f t="array" ref="BQ14">_xlfn.XLOOKUP($A14&amp;BQ$5,'[1]NBA-Data-1980-2019'!$B$1:$B$16305&amp;'[1]NBA-Data-1980-2019'!$A$1:$A$16305,'[1]NBA-Data-1980-2019'!$F$1:$F$16305,"",0)</f>
        <v/>
      </c>
      <c r="BR14" s="2" t="str" cm="1">
        <f t="array" ref="BR14">_xlfn.XLOOKUP($A14&amp;BR$5,'[1]NBA-Data-1980-2019'!$B$1:$B$16305&amp;'[1]NBA-Data-1980-2019'!$A$1:$A$16305,'[1]NBA-Data-1980-2019'!$F$1:$F$16305,"",0)</f>
        <v/>
      </c>
      <c r="BS14" s="2" t="str" cm="1">
        <f t="array" ref="BS14">_xlfn.XLOOKUP($A14&amp;BS$5,'[1]NBA-Data-1980-2019'!$B$1:$B$16305&amp;'[1]NBA-Data-1980-2019'!$A$1:$A$16305,'[1]NBA-Data-1980-2019'!$F$1:$F$16305,"",0)</f>
        <v/>
      </c>
      <c r="BT14" s="2" t="str" cm="1">
        <f t="array" ref="BT14">_xlfn.XLOOKUP($A14&amp;BT$5,'[1]NBA-Data-1980-2019'!$B$1:$B$16305&amp;'[1]NBA-Data-1980-2019'!$A$1:$A$16305,'[1]NBA-Data-1980-2019'!$F$1:$F$16305,"",0)</f>
        <v/>
      </c>
      <c r="BU14" s="2" t="str" cm="1">
        <f t="array" ref="BU14">_xlfn.XLOOKUP($A14&amp;BU$5,'[1]NBA-Data-1980-2019'!$B$1:$B$16305&amp;'[1]NBA-Data-1980-2019'!$A$1:$A$16305,'[1]NBA-Data-1980-2019'!$F$1:$F$16305,"",0)</f>
        <v/>
      </c>
      <c r="BV14" s="2" t="str" cm="1">
        <f t="array" ref="BV14">_xlfn.XLOOKUP($A14&amp;BV$5,'[1]NBA-Data-1980-2019'!$B$1:$B$16305&amp;'[1]NBA-Data-1980-2019'!$A$1:$A$16305,'[1]NBA-Data-1980-2019'!$F$1:$F$16305,"",0)</f>
        <v/>
      </c>
      <c r="BW14" s="2" t="str" cm="1">
        <f t="array" ref="BW14">_xlfn.XLOOKUP($A14&amp;BW$5,'[1]NBA-Data-1980-2019'!$B$1:$B$16305&amp;'[1]NBA-Data-1980-2019'!$A$1:$A$16305,'[1]NBA-Data-1980-2019'!$F$1:$F$16305,"",0)</f>
        <v/>
      </c>
      <c r="BX14" s="2" t="str" cm="1">
        <f t="array" ref="BX14">_xlfn.XLOOKUP($A14&amp;BX$5,'[1]NBA-Data-1980-2019'!$B$1:$B$16305&amp;'[1]NBA-Data-1980-2019'!$A$1:$A$16305,'[1]NBA-Data-1980-2019'!$F$1:$F$16305,"",0)</f>
        <v/>
      </c>
      <c r="BY14" s="2" t="str" cm="1">
        <f t="array" ref="BY14">_xlfn.XLOOKUP($A14&amp;BY$5,'[1]NBA-Data-1980-2019'!$B$1:$B$16305&amp;'[1]NBA-Data-1980-2019'!$A$1:$A$16305,'[1]NBA-Data-1980-2019'!$F$1:$F$16305,"",0)</f>
        <v/>
      </c>
      <c r="BZ14" s="2" t="str" cm="1">
        <f t="array" ref="BZ14">_xlfn.XLOOKUP($A14&amp;BZ$5,'[1]NBA-Data-1980-2019'!$B$1:$B$16305&amp;'[1]NBA-Data-1980-2019'!$A$1:$A$16305,'[1]NBA-Data-1980-2019'!$F$1:$F$16305,"",0)</f>
        <v/>
      </c>
      <c r="CA14" s="2" t="str" cm="1">
        <f t="array" ref="CA14">_xlfn.XLOOKUP($A14&amp;CA$5,'[1]NBA-Data-1980-2019'!$B$1:$B$16305&amp;'[1]NBA-Data-1980-2019'!$A$1:$A$16305,'[1]NBA-Data-1980-2019'!$F$1:$F$16305,"",0)</f>
        <v/>
      </c>
      <c r="CB14" s="2" t="str" cm="1">
        <f t="array" ref="CB14">_xlfn.XLOOKUP($A14&amp;CB$5,'[1]NBA-Data-1980-2019'!$B$1:$B$16305&amp;'[1]NBA-Data-1980-2019'!$A$1:$A$16305,'[1]NBA-Data-1980-2019'!$F$1:$F$16305,"",0)</f>
        <v/>
      </c>
      <c r="CC14" s="2" t="str" cm="1">
        <f t="array" ref="CC14">_xlfn.XLOOKUP($A14&amp;CC$5,'[1]NBA-Data-1980-2019'!$B$1:$B$16305&amp;'[1]NBA-Data-1980-2019'!$A$1:$A$16305,'[1]NBA-Data-1980-2019'!$F$1:$F$16305,"",0)</f>
        <v/>
      </c>
      <c r="CD14" s="2" t="str" cm="1">
        <f t="array" ref="CD14">_xlfn.XLOOKUP($A14&amp;CD$5,'[1]NBA-Data-1980-2019'!$B$1:$B$16305&amp;'[1]NBA-Data-1980-2019'!$A$1:$A$16305,'[1]NBA-Data-1980-2019'!$F$1:$F$16305,"",0)</f>
        <v/>
      </c>
      <c r="CE14" s="2" t="str" cm="1">
        <f t="array" ref="CE14">_xlfn.XLOOKUP($A14&amp;CE$5,'[1]NBA-Data-1980-2019'!$B$1:$B$16305&amp;'[1]NBA-Data-1980-2019'!$A$1:$A$16305,'[1]NBA-Data-1980-2019'!$F$1:$F$16305,"",0)</f>
        <v/>
      </c>
      <c r="CF14" s="2" cm="1">
        <f t="array" ref="CF14">_xlfn.XLOOKUP($A14&amp;CF$5,'[1]NBA-Data-1980-2019'!$B$1:$B$16305&amp;'[1]NBA-Data-1980-2019'!$A$1:$A$16305,'[1]NBA-Data-1980-2019'!$F$1:$F$16305,"",0)</f>
        <v>7</v>
      </c>
      <c r="CG14" s="2" cm="1">
        <f t="array" ref="CG14">_xlfn.XLOOKUP($A14&amp;CG$5,'[1]NBA-Data-1980-2019'!$B$1:$B$16305&amp;'[1]NBA-Data-1980-2019'!$A$1:$A$16305,'[1]NBA-Data-1980-2019'!$F$1:$F$16305,"",0)</f>
        <v>6.3</v>
      </c>
      <c r="CH14" s="2" cm="1">
        <f t="array" ref="CH14">_xlfn.XLOOKUP($A14&amp;CH$5,'[1]NBA-Data-1980-2019'!$B$1:$B$16305&amp;'[1]NBA-Data-1980-2019'!$A$1:$A$16305,'[1]NBA-Data-1980-2019'!$F$1:$F$16305,"",0)</f>
        <v>12.2</v>
      </c>
      <c r="CI14" s="2" t="str" cm="1">
        <f t="array" ref="CI14">_xlfn.XLOOKUP($A14&amp;CI$5,'[1]NBA-Data-1980-2019'!$B$1:$B$16305&amp;'[1]NBA-Data-1980-2019'!$A$1:$A$16305,'[1]NBA-Data-1980-2019'!$F$1:$F$16305,"",0)</f>
        <v/>
      </c>
      <c r="CJ14" s="2" t="str" cm="1">
        <f t="array" ref="CJ14">_xlfn.XLOOKUP($A14&amp;CJ$5,'[1]NBA-Data-1980-2019'!$B$1:$B$16305&amp;'[1]NBA-Data-1980-2019'!$A$1:$A$16305,'[1]NBA-Data-1980-2019'!$F$1:$F$16305,"",0)</f>
        <v/>
      </c>
      <c r="CK14" s="2" cm="1">
        <f t="array" ref="CK14">_xlfn.XLOOKUP($A14&amp;CK$5,'[1]NBA-Data-1980-2019'!$B$1:$B$16305&amp;'[1]NBA-Data-1980-2019'!$A$1:$A$16305,'[1]NBA-Data-1980-2019'!$F$1:$F$16305,"",0)</f>
        <v>14.6</v>
      </c>
      <c r="CL14" s="2" cm="1">
        <f t="array" ref="CL14">_xlfn.XLOOKUP($A14&amp;CL$5,'[1]NBA-Data-1980-2019'!$B$1:$B$16305&amp;'[1]NBA-Data-1980-2019'!$A$1:$A$16305,'[1]NBA-Data-1980-2019'!$F$1:$F$16305,"",0)</f>
        <v>19.899999999999999</v>
      </c>
      <c r="CM14" s="2" cm="1">
        <f t="array" ref="CM14">_xlfn.XLOOKUP($A14&amp;CM$5,'[1]NBA-Data-1980-2019'!$B$1:$B$16305&amp;'[1]NBA-Data-1980-2019'!$A$1:$A$16305,'[1]NBA-Data-1980-2019'!$F$1:$F$16305,"",0)</f>
        <v>13.8</v>
      </c>
      <c r="CN14" s="2" cm="1">
        <f t="array" ref="CN14">_xlfn.XLOOKUP($A14&amp;CN$5,'[1]NBA-Data-1980-2019'!$B$1:$B$16305&amp;'[1]NBA-Data-1980-2019'!$A$1:$A$16305,'[1]NBA-Data-1980-2019'!$F$1:$F$16305,"",0)</f>
        <v>12.9</v>
      </c>
      <c r="CO14" s="2" t="str" cm="1">
        <f t="array" ref="CO14">_xlfn.XLOOKUP($A14&amp;CO$5,'[1]NBA-Data-1980-2019'!$B$1:$B$16305&amp;'[1]NBA-Data-1980-2019'!$A$1:$A$16305,'[1]NBA-Data-1980-2019'!$F$1:$F$16305,"",0)</f>
        <v/>
      </c>
      <c r="CP14" s="2" t="str" cm="1">
        <f t="array" ref="CP14">_xlfn.XLOOKUP($A14&amp;CP$5,'[1]NBA-Data-1980-2019'!$B$1:$B$16305&amp;'[1]NBA-Data-1980-2019'!$A$1:$A$16305,'[1]NBA-Data-1980-2019'!$F$1:$F$16305,"",0)</f>
        <v/>
      </c>
      <c r="CQ14" s="2" t="str" cm="1">
        <f t="array" ref="CQ14">_xlfn.XLOOKUP($A14&amp;CQ$5,'[1]NBA-Data-1980-2019'!$B$1:$B$16305&amp;'[1]NBA-Data-1980-2019'!$A$1:$A$16305,'[1]NBA-Data-1980-2019'!$F$1:$F$16305,"",0)</f>
        <v/>
      </c>
      <c r="CR14" s="2" t="str" cm="1">
        <f t="array" ref="CR14">_xlfn.XLOOKUP($A14&amp;CR$5,'[1]NBA-Data-1980-2019'!$B$1:$B$16305&amp;'[1]NBA-Data-1980-2019'!$A$1:$A$16305,'[1]NBA-Data-1980-2019'!$F$1:$F$16305,"",0)</f>
        <v/>
      </c>
      <c r="CS14" s="2" t="str" cm="1">
        <f t="array" ref="CS14">_xlfn.XLOOKUP($A14&amp;CS$5,'[1]NBA-Data-1980-2019'!$B$1:$B$16305&amp;'[1]NBA-Data-1980-2019'!$A$1:$A$16305,'[1]NBA-Data-1980-2019'!$F$1:$F$16305,"",0)</f>
        <v/>
      </c>
      <c r="CU14" s="2" t="str">
        <f>_xlfn.XLOOKUP($A14,TEAMS!$G$1:$G$839,TEAMS!$H$1:$H$839,"",0)</f>
        <v>C</v>
      </c>
      <c r="CV14" s="2" t="str">
        <f>_xlfn.XLOOKUP($CU14,DASHBOARD!$B$22:$B$27,DASHBOARD!$C$22:$C$27,"",0)</f>
        <v>CENTER</v>
      </c>
      <c r="CY14" s="63">
        <f>SUMIFS('[1]NBA-Data-1980-2019'!$G$1:$G$16305,'[1]NBA-Data-1980-2019'!$B$1:$B$16305,$A14,'[1]NBA-Data-1980-2019'!$A$1:$A$16305,CY$9)</f>
        <v>0</v>
      </c>
      <c r="CZ14" s="63">
        <f>SUMIFS('[1]NBA-Data-1980-2019'!$G$1:$G$16305,'[1]NBA-Data-1980-2019'!$B$1:$B$16305,$A14,'[1]NBA-Data-1980-2019'!$A$1:$A$16305,CZ$9)</f>
        <v>0</v>
      </c>
      <c r="DA14" s="63">
        <f>SUMIFS('[1]NBA-Data-1980-2019'!$G$1:$G$16305,'[1]NBA-Data-1980-2019'!$B$1:$B$16305,$A14,'[1]NBA-Data-1980-2019'!$A$1:$A$16305,DA$9)</f>
        <v>0</v>
      </c>
      <c r="DB14" s="63">
        <f>SUMIFS('[1]NBA-Data-1980-2019'!$G$1:$G$16305,'[1]NBA-Data-1980-2019'!$B$1:$B$16305,$A14,'[1]NBA-Data-1980-2019'!$A$1:$A$16305,DB$9)</f>
        <v>0</v>
      </c>
      <c r="DC14" s="63">
        <f>SUMIFS('[1]NBA-Data-1980-2019'!$G$1:$G$16305,'[1]NBA-Data-1980-2019'!$B$1:$B$16305,$A14,'[1]NBA-Data-1980-2019'!$A$1:$A$16305,DC$9)</f>
        <v>0</v>
      </c>
      <c r="DD14" s="63">
        <f>SUMIFS('[1]NBA-Data-1980-2019'!$G$1:$G$16305,'[1]NBA-Data-1980-2019'!$B$1:$B$16305,$A14,'[1]NBA-Data-1980-2019'!$A$1:$A$16305,DD$9)</f>
        <v>0</v>
      </c>
      <c r="DE14" s="63">
        <f>SUMIFS('[1]NBA-Data-1980-2019'!$G$1:$G$16305,'[1]NBA-Data-1980-2019'!$B$1:$B$16305,$A14,'[1]NBA-Data-1980-2019'!$A$1:$A$16305,DE$9)</f>
        <v>0</v>
      </c>
      <c r="DF14" s="63">
        <f>SUMIFS('[1]NBA-Data-1980-2019'!$G$1:$G$16305,'[1]NBA-Data-1980-2019'!$B$1:$B$16305,$A14,'[1]NBA-Data-1980-2019'!$A$1:$A$16305,DF$9)</f>
        <v>0</v>
      </c>
      <c r="DG14" s="63">
        <f>SUMIFS('[1]NBA-Data-1980-2019'!$G$1:$G$16305,'[1]NBA-Data-1980-2019'!$B$1:$B$16305,$A14,'[1]NBA-Data-1980-2019'!$A$1:$A$16305,DG$9)</f>
        <v>0</v>
      </c>
      <c r="DH14" s="63">
        <f>SUMIFS('[1]NBA-Data-1980-2019'!$G$1:$G$16305,'[1]NBA-Data-1980-2019'!$B$1:$B$16305,$A14,'[1]NBA-Data-1980-2019'!$A$1:$A$16305,DH$9)</f>
        <v>0</v>
      </c>
      <c r="DI14" s="63">
        <f>SUMIFS('[1]NBA-Data-1980-2019'!$G$1:$G$16305,'[1]NBA-Data-1980-2019'!$B$1:$B$16305,$A14,'[1]NBA-Data-1980-2019'!$A$1:$A$16305,DI$9)</f>
        <v>0</v>
      </c>
      <c r="DJ14" s="63">
        <f>SUMIFS('[1]NBA-Data-1980-2019'!$G$1:$G$16305,'[1]NBA-Data-1980-2019'!$B$1:$B$16305,$A14,'[1]NBA-Data-1980-2019'!$A$1:$A$16305,DJ$9)</f>
        <v>0</v>
      </c>
      <c r="DK14" s="63">
        <f>SUMIFS('[1]NBA-Data-1980-2019'!$G$1:$G$16305,'[1]NBA-Data-1980-2019'!$B$1:$B$16305,$A14,'[1]NBA-Data-1980-2019'!$A$1:$A$16305,DK$9)</f>
        <v>0</v>
      </c>
      <c r="DL14" s="63">
        <f>SUMIFS('[1]NBA-Data-1980-2019'!$G$1:$G$16305,'[1]NBA-Data-1980-2019'!$B$1:$B$16305,$A14,'[1]NBA-Data-1980-2019'!$A$1:$A$16305,DL$9)</f>
        <v>0</v>
      </c>
      <c r="DM14" s="63">
        <f>SUMIFS('[1]NBA-Data-1980-2019'!$G$1:$G$16305,'[1]NBA-Data-1980-2019'!$B$1:$B$16305,$A14,'[1]NBA-Data-1980-2019'!$A$1:$A$16305,DM$9)</f>
        <v>0</v>
      </c>
      <c r="DN14" s="63">
        <f>SUMIFS('[1]NBA-Data-1980-2019'!$G$1:$G$16305,'[1]NBA-Data-1980-2019'!$B$1:$B$16305,$A14,'[1]NBA-Data-1980-2019'!$A$1:$A$16305,DN$9)</f>
        <v>0</v>
      </c>
      <c r="DO14" s="63">
        <f>SUMIFS('[1]NBA-Data-1980-2019'!$G$1:$G$16305,'[1]NBA-Data-1980-2019'!$B$1:$B$16305,$A14,'[1]NBA-Data-1980-2019'!$A$1:$A$16305,DO$9)</f>
        <v>0</v>
      </c>
      <c r="DP14" s="63">
        <f>SUMIFS('[1]NBA-Data-1980-2019'!$G$1:$G$16305,'[1]NBA-Data-1980-2019'!$B$1:$B$16305,$A14,'[1]NBA-Data-1980-2019'!$A$1:$A$16305,DP$9)</f>
        <v>0</v>
      </c>
      <c r="DQ14" s="63">
        <f>SUMIFS('[1]NBA-Data-1980-2019'!$G$1:$G$16305,'[1]NBA-Data-1980-2019'!$B$1:$B$16305,$A14,'[1]NBA-Data-1980-2019'!$A$1:$A$16305,DQ$9)</f>
        <v>0</v>
      </c>
      <c r="DR14" s="63">
        <f>SUMIFS('[1]NBA-Data-1980-2019'!$G$1:$G$16305,'[1]NBA-Data-1980-2019'!$B$1:$B$16305,$A14,'[1]NBA-Data-1980-2019'!$A$1:$A$16305,DR$9)</f>
        <v>0</v>
      </c>
      <c r="DS14" s="63">
        <f>SUMIFS('[1]NBA-Data-1980-2019'!$G$1:$G$16305,'[1]NBA-Data-1980-2019'!$B$1:$B$16305,$A14,'[1]NBA-Data-1980-2019'!$A$1:$A$16305,DS$9)</f>
        <v>1467840</v>
      </c>
      <c r="DT14" s="63">
        <f>SUMIFS('[1]NBA-Data-1980-2019'!$G$1:$G$16305,'[1]NBA-Data-1980-2019'!$B$1:$B$16305,$A14,'[1]NBA-Data-1980-2019'!$A$1:$A$16305,DT$9)</f>
        <v>0</v>
      </c>
      <c r="DU14" s="63">
        <f>SUMIFS('[1]NBA-Data-1980-2019'!$G$1:$G$16305,'[1]NBA-Data-1980-2019'!$B$1:$B$16305,$A14,'[1]NBA-Data-1980-2019'!$A$1:$A$16305,DU$9)</f>
        <v>0</v>
      </c>
      <c r="DV14" s="63">
        <f>SUMIFS('[1]NBA-Data-1980-2019'!$G$1:$G$16305,'[1]NBA-Data-1980-2019'!$B$1:$B$16305,$A14,'[1]NBA-Data-1980-2019'!$A$1:$A$16305,DV$9)</f>
        <v>0</v>
      </c>
      <c r="DW14" s="63">
        <f>SUMIFS('[1]NBA-Data-1980-2019'!$G$1:$G$16305,'[1]NBA-Data-1980-2019'!$B$1:$B$16305,$A14,'[1]NBA-Data-1980-2019'!$A$1:$A$16305,DW$9)</f>
        <v>981084</v>
      </c>
      <c r="DX14" s="63">
        <f>SUMIFS('[1]NBA-Data-1980-2019'!$G$1:$G$16305,'[1]NBA-Data-1980-2019'!$B$1:$B$16305,$A14,'[1]NBA-Data-1980-2019'!$A$1:$A$16305,DX$9)</f>
        <v>4300000</v>
      </c>
      <c r="DY14" s="63">
        <f>SUMIFS('[1]NBA-Data-1980-2019'!$G$1:$G$16305,'[1]NBA-Data-1980-2019'!$B$1:$B$16305,$A14,'[1]NBA-Data-1980-2019'!$A$1:$A$16305,DY$9)</f>
        <v>4600000</v>
      </c>
      <c r="DZ14" s="63">
        <f>SUMIFS('[1]NBA-Data-1980-2019'!$G$1:$G$16305,'[1]NBA-Data-1980-2019'!$B$1:$B$16305,$A14,'[1]NBA-Data-1980-2019'!$A$1:$A$16305,DZ$9)</f>
        <v>0</v>
      </c>
      <c r="EA14" s="63">
        <f>SUMIFS('[1]NBA-Data-1980-2019'!$G$1:$G$16305,'[1]NBA-Data-1980-2019'!$B$1:$B$16305,$A14,'[1]NBA-Data-1980-2019'!$A$1:$A$16305,EA$9)</f>
        <v>0</v>
      </c>
      <c r="EB14" s="63">
        <f>SUMIFS('[1]NBA-Data-1980-2019'!$G$1:$G$16305,'[1]NBA-Data-1980-2019'!$B$1:$B$16305,$A14,'[1]NBA-Data-1980-2019'!$A$1:$A$16305,EB$9)</f>
        <v>0</v>
      </c>
      <c r="EC14" s="63">
        <f>SUMIFS('[1]NBA-Data-1980-2019'!$G$1:$G$16305,'[1]NBA-Data-1980-2019'!$B$1:$B$16305,$A14,'[1]NBA-Data-1980-2019'!$A$1:$A$16305,EC$9)</f>
        <v>0</v>
      </c>
      <c r="ED14" s="63">
        <f>SUMIFS('[1]NBA-Data-1980-2019'!$G$1:$G$16305,'[1]NBA-Data-1980-2019'!$B$1:$B$16305,$A14,'[1]NBA-Data-1980-2019'!$A$1:$A$16305,ED$9)</f>
        <v>0</v>
      </c>
      <c r="EH14" s="2" t="s">
        <v>1482</v>
      </c>
      <c r="EJ14" s="2" t="s">
        <v>1311</v>
      </c>
      <c r="EM14" s="2" t="s">
        <v>1287</v>
      </c>
      <c r="EO14" s="2"/>
      <c r="ET14" s="2" t="s">
        <v>1327</v>
      </c>
      <c r="EV14" s="2" t="s">
        <v>1306</v>
      </c>
      <c r="EW14" s="2"/>
      <c r="EX14" s="2" t="s">
        <v>1287</v>
      </c>
      <c r="EY14" s="2"/>
      <c r="EZ14" s="2" t="s">
        <v>1360</v>
      </c>
      <c r="FA14" s="2" t="s">
        <v>700</v>
      </c>
      <c r="FF14" s="57" t="s">
        <v>1288</v>
      </c>
    </row>
    <row r="15" spans="1:169" x14ac:dyDescent="0.2">
      <c r="A15" s="2" t="s">
        <v>940</v>
      </c>
      <c r="B15" s="2" t="str" cm="1">
        <f t="array" ref="B15">_xlfn.XLOOKUP($A15&amp;B$5,'[1]NBA-Data-1980-2019'!$B$1:$B$16305&amp;'[1]NBA-Data-1980-2019'!$A$1:$A$16305,'[1]NBA-Data-1980-2019'!$D$1:$D$16305,"",0)</f>
        <v/>
      </c>
      <c r="C15" s="2" t="str" cm="1">
        <f t="array" ref="C15">_xlfn.XLOOKUP($A15&amp;C$5,'[1]NBA-Data-1980-2019'!$B$1:$B$16305&amp;'[1]NBA-Data-1980-2019'!$A$1:$A$16305,'[1]NBA-Data-1980-2019'!$D$1:$D$16305,"",0)</f>
        <v/>
      </c>
      <c r="D15" s="2" t="str" cm="1">
        <f t="array" ref="D15">_xlfn.XLOOKUP($A15&amp;D$5,'[1]NBA-Data-1980-2019'!$B$1:$B$16305&amp;'[1]NBA-Data-1980-2019'!$A$1:$A$16305,'[1]NBA-Data-1980-2019'!$D$1:$D$16305,"",0)</f>
        <v>CHH</v>
      </c>
      <c r="E15" s="2" t="str" cm="1">
        <f t="array" ref="E15">_xlfn.XLOOKUP($A15&amp;E$5,'[1]NBA-Data-1980-2019'!$B$1:$B$16305&amp;'[1]NBA-Data-1980-2019'!$A$1:$A$16305,'[1]NBA-Data-1980-2019'!$D$1:$D$16305,"",0)</f>
        <v>CHH</v>
      </c>
      <c r="F15" s="2" t="str" cm="1">
        <f t="array" ref="F15">_xlfn.XLOOKUP($A15&amp;F$5,'[1]NBA-Data-1980-2019'!$B$1:$B$16305&amp;'[1]NBA-Data-1980-2019'!$A$1:$A$16305,'[1]NBA-Data-1980-2019'!$D$1:$D$16305,"",0)</f>
        <v>CHH</v>
      </c>
      <c r="G15" s="2" t="str" cm="1">
        <f t="array" ref="G15">_xlfn.XLOOKUP($A15&amp;G$5,'[1]NBA-Data-1980-2019'!$B$1:$B$16305&amp;'[1]NBA-Data-1980-2019'!$A$1:$A$16305,'[1]NBA-Data-1980-2019'!$D$1:$D$16305,"",0)</f>
        <v>MIA</v>
      </c>
      <c r="H15" s="2" t="str" cm="1">
        <f t="array" ref="H15">_xlfn.XLOOKUP($A15&amp;H$5,'[1]NBA-Data-1980-2019'!$B$1:$B$16305&amp;'[1]NBA-Data-1980-2019'!$A$1:$A$16305,'[1]NBA-Data-1980-2019'!$D$1:$D$16305,"",0)</f>
        <v>MIA</v>
      </c>
      <c r="I15" s="2" t="str" cm="1">
        <f t="array" ref="I15">_xlfn.XLOOKUP($A15&amp;I$5,'[1]NBA-Data-1980-2019'!$B$1:$B$16305&amp;'[1]NBA-Data-1980-2019'!$A$1:$A$16305,'[1]NBA-Data-1980-2019'!$D$1:$D$16305,"",0)</f>
        <v>MIA</v>
      </c>
      <c r="J15" s="2" t="str" cm="1">
        <f t="array" ref="J15">_xlfn.XLOOKUP($A15&amp;J$5,'[1]NBA-Data-1980-2019'!$B$1:$B$16305&amp;'[1]NBA-Data-1980-2019'!$A$1:$A$16305,'[1]NBA-Data-1980-2019'!$D$1:$D$16305,"",0)</f>
        <v>MIA</v>
      </c>
      <c r="K15" s="2" t="str" cm="1">
        <f t="array" ref="K15">_xlfn.XLOOKUP($A15&amp;K$5,'[1]NBA-Data-1980-2019'!$B$1:$B$16305&amp;'[1]NBA-Data-1980-2019'!$A$1:$A$16305,'[1]NBA-Data-1980-2019'!$D$1:$D$16305,"",0)</f>
        <v>MIA</v>
      </c>
      <c r="L15" s="2" t="str" cm="1">
        <f t="array" ref="L15">_xlfn.XLOOKUP($A15&amp;L$5,'[1]NBA-Data-1980-2019'!$B$1:$B$16305&amp;'[1]NBA-Data-1980-2019'!$A$1:$A$16305,'[1]NBA-Data-1980-2019'!$D$1:$D$16305,"",0)</f>
        <v>MIA</v>
      </c>
      <c r="M15" s="2" t="str" cm="1">
        <f t="array" ref="M15">_xlfn.XLOOKUP($A15&amp;M$5,'[1]NBA-Data-1980-2019'!$B$1:$B$16305&amp;'[1]NBA-Data-1980-2019'!$A$1:$A$16305,'[1]NBA-Data-1980-2019'!$D$1:$D$16305,"",0)</f>
        <v>MIA</v>
      </c>
      <c r="N15" s="2" t="str" cm="1">
        <f t="array" ref="N15">_xlfn.XLOOKUP($A15&amp;N$5,'[1]NBA-Data-1980-2019'!$B$1:$B$16305&amp;'[1]NBA-Data-1980-2019'!$A$1:$A$16305,'[1]NBA-Data-1980-2019'!$D$1:$D$16305,"",0)</f>
        <v/>
      </c>
      <c r="O15" s="2" t="str" cm="1">
        <f t="array" ref="O15">_xlfn.XLOOKUP($A15&amp;O$5,'[1]NBA-Data-1980-2019'!$B$1:$B$16305&amp;'[1]NBA-Data-1980-2019'!$A$1:$A$16305,'[1]NBA-Data-1980-2019'!$D$1:$D$16305,"",0)</f>
        <v>NJN</v>
      </c>
      <c r="P15" s="2" t="str" cm="1">
        <f t="array" ref="P15">_xlfn.XLOOKUP($A15&amp;P$5,'[1]NBA-Data-1980-2019'!$B$1:$B$16305&amp;'[1]NBA-Data-1980-2019'!$A$1:$A$16305,'[1]NBA-Data-1980-2019'!$D$1:$D$16305,"",0)</f>
        <v>TOT</v>
      </c>
      <c r="Q15" s="2" t="str" cm="1">
        <f t="array" ref="Q15">_xlfn.XLOOKUP($A15&amp;Q$5,'[1]NBA-Data-1980-2019'!$B$1:$B$16305&amp;'[1]NBA-Data-1980-2019'!$A$1:$A$16305,'[1]NBA-Data-1980-2019'!$D$1:$D$16305,"",0)</f>
        <v>MIA</v>
      </c>
      <c r="R15" s="2" t="str" cm="1">
        <f t="array" ref="R15">_xlfn.XLOOKUP($A15&amp;R$5,'[1]NBA-Data-1980-2019'!$B$1:$B$16305&amp;'[1]NBA-Data-1980-2019'!$A$1:$A$16305,'[1]NBA-Data-1980-2019'!$D$1:$D$16305,"",0)</f>
        <v>MIA</v>
      </c>
      <c r="S15" s="2" t="str" cm="1">
        <f t="array" ref="S15">_xlfn.XLOOKUP($A15&amp;S$5,'[1]NBA-Data-1980-2019'!$B$1:$B$16305&amp;'[1]NBA-Data-1980-2019'!$A$1:$A$16305,'[1]NBA-Data-1980-2019'!$D$1:$D$16305,"",0)</f>
        <v>MIA</v>
      </c>
      <c r="T15" s="2" t="str" cm="1">
        <f t="array" ref="T15">_xlfn.XLOOKUP($A15&amp;T$5,'[1]NBA-Data-1980-2019'!$B$1:$B$16305&amp;'[1]NBA-Data-1980-2019'!$A$1:$A$16305,'[1]NBA-Data-1980-2019'!$D$1:$D$16305,"",0)</f>
        <v/>
      </c>
      <c r="U15" s="2" t="str" cm="1">
        <f t="array" ref="U15">_xlfn.XLOOKUP($A15&amp;U$5,'[1]NBA-Data-1980-2019'!$B$1:$B$16305&amp;'[1]NBA-Data-1980-2019'!$A$1:$A$16305,'[1]NBA-Data-1980-2019'!$D$1:$D$16305,"",0)</f>
        <v/>
      </c>
      <c r="V15" s="2" t="str" cm="1">
        <f t="array" ref="V15">_xlfn.XLOOKUP($A15&amp;V$5,'[1]NBA-Data-1980-2019'!$B$1:$B$16305&amp;'[1]NBA-Data-1980-2019'!$A$1:$A$16305,'[1]NBA-Data-1980-2019'!$D$1:$D$16305,"",0)</f>
        <v/>
      </c>
      <c r="W15" s="2" t="str" cm="1">
        <f t="array" ref="W15">_xlfn.XLOOKUP($A15&amp;W$5,'[1]NBA-Data-1980-2019'!$B$1:$B$16305&amp;'[1]NBA-Data-1980-2019'!$A$1:$A$16305,'[1]NBA-Data-1980-2019'!$D$1:$D$16305,"",0)</f>
        <v/>
      </c>
      <c r="X15" s="2" t="str" cm="1">
        <f t="array" ref="X15">_xlfn.XLOOKUP($A15&amp;X$5,'[1]NBA-Data-1980-2019'!$B$1:$B$16305&amp;'[1]NBA-Data-1980-2019'!$A$1:$A$16305,'[1]NBA-Data-1980-2019'!$D$1:$D$16305,"",0)</f>
        <v/>
      </c>
      <c r="Y15" s="2" t="str" cm="1">
        <f t="array" ref="Y15">_xlfn.XLOOKUP($A15&amp;Y$5,'[1]NBA-Data-1980-2019'!$B$1:$B$16305&amp;'[1]NBA-Data-1980-2019'!$A$1:$A$16305,'[1]NBA-Data-1980-2019'!$D$1:$D$16305,"",0)</f>
        <v/>
      </c>
      <c r="Z15" s="2" t="str" cm="1">
        <f t="array" ref="Z15">_xlfn.XLOOKUP($A15&amp;Z$5,'[1]NBA-Data-1980-2019'!$B$1:$B$16305&amp;'[1]NBA-Data-1980-2019'!$A$1:$A$16305,'[1]NBA-Data-1980-2019'!$D$1:$D$16305,"",0)</f>
        <v/>
      </c>
      <c r="AA15" s="2" t="str" cm="1">
        <f t="array" ref="AA15">_xlfn.XLOOKUP($A15&amp;AA$5,'[1]NBA-Data-1980-2019'!$B$1:$B$16305&amp;'[1]NBA-Data-1980-2019'!$A$1:$A$16305,'[1]NBA-Data-1980-2019'!$D$1:$D$16305,"",0)</f>
        <v/>
      </c>
      <c r="AB15" s="2" t="str" cm="1">
        <f t="array" ref="AB15">_xlfn.XLOOKUP($A15&amp;AB$5,'[1]NBA-Data-1980-2019'!$B$1:$B$16305&amp;'[1]NBA-Data-1980-2019'!$A$1:$A$16305,'[1]NBA-Data-1980-2019'!$D$1:$D$16305,"",0)</f>
        <v/>
      </c>
      <c r="AC15" s="2" t="str" cm="1">
        <f t="array" ref="AC15">_xlfn.XLOOKUP($A15&amp;AC$5,'[1]NBA-Data-1980-2019'!$B$1:$B$16305&amp;'[1]NBA-Data-1980-2019'!$A$1:$A$16305,'[1]NBA-Data-1980-2019'!$D$1:$D$16305,"",0)</f>
        <v/>
      </c>
      <c r="AD15" s="2" t="str" cm="1">
        <f t="array" ref="AD15">_xlfn.XLOOKUP($A15&amp;AD$5,'[1]NBA-Data-1980-2019'!$B$1:$B$16305&amp;'[1]NBA-Data-1980-2019'!$A$1:$A$16305,'[1]NBA-Data-1980-2019'!$D$1:$D$16305,"",0)</f>
        <v/>
      </c>
      <c r="AE15" s="2" t="str" cm="1">
        <f t="array" ref="AE15">_xlfn.XLOOKUP($A15&amp;AE$5,'[1]NBA-Data-1980-2019'!$B$1:$B$16305&amp;'[1]NBA-Data-1980-2019'!$A$1:$A$16305,'[1]NBA-Data-1980-2019'!$D$1:$D$16305,"",0)</f>
        <v/>
      </c>
      <c r="AF15" s="2" t="str" cm="1">
        <f t="array" ref="AF15">_xlfn.XLOOKUP($A15&amp;AF$5,'[1]NBA-Data-1980-2019'!$B$1:$B$16305&amp;'[1]NBA-Data-1980-2019'!$A$1:$A$16305,'[1]NBA-Data-1980-2019'!$D$1:$D$16305,"",0)</f>
        <v/>
      </c>
      <c r="AG15" s="2" t="str" cm="1">
        <f t="array" ref="AG15">_xlfn.XLOOKUP($A15&amp;AG$5,'[1]NBA-Data-1980-2019'!$B$1:$B$16305&amp;'[1]NBA-Data-1980-2019'!$A$1:$A$16305,'[1]NBA-Data-1980-2019'!$D$1:$D$16305,"",0)</f>
        <v/>
      </c>
      <c r="AH15" s="2" t="str" cm="1">
        <f t="array" ref="AH15">_xlfn.XLOOKUP($A15&amp;AH$5,'[1]NBA-Data-1980-2019'!$B$1:$B$16305&amp;'[1]NBA-Data-1980-2019'!$A$1:$A$16305,'[1]NBA-Data-1980-2019'!$H$1:$H$16305,"",0)</f>
        <v/>
      </c>
      <c r="AI15" s="2" t="str" cm="1">
        <f t="array" ref="AI15">_xlfn.XLOOKUP($A15&amp;AI$5,'[1]NBA-Data-1980-2019'!$B$1:$B$16305&amp;'[1]NBA-Data-1980-2019'!$A$1:$A$16305,'[1]NBA-Data-1980-2019'!$H$1:$H$16305,"",0)</f>
        <v/>
      </c>
      <c r="AJ15" s="2" cm="1">
        <f t="array" ref="AJ15">_xlfn.XLOOKUP($A15&amp;AJ$5,'[1]NBA-Data-1980-2019'!$B$1:$B$16305&amp;'[1]NBA-Data-1980-2019'!$A$1:$A$16305,'[1]NBA-Data-1980-2019'!$H$1:$H$16305,"",0)</f>
        <v>2644.2</v>
      </c>
      <c r="AK15" s="2" cm="1">
        <f t="array" ref="AK15">_xlfn.XLOOKUP($A15&amp;AK$5,'[1]NBA-Data-1980-2019'!$B$1:$B$16305&amp;'[1]NBA-Data-1980-2019'!$A$1:$A$16305,'[1]NBA-Data-1980-2019'!$H$1:$H$16305,"",0)</f>
        <v>2016</v>
      </c>
      <c r="AL15" s="2" cm="1">
        <f t="array" ref="AL15">_xlfn.XLOOKUP($A15&amp;AL$5,'[1]NBA-Data-1980-2019'!$B$1:$B$16305&amp;'[1]NBA-Data-1980-2019'!$A$1:$A$16305,'[1]NBA-Data-1980-2019'!$H$1:$H$16305,"",0)</f>
        <v>2941.4</v>
      </c>
      <c r="AM15" s="2" cm="1">
        <f t="array" ref="AM15">_xlfn.XLOOKUP($A15&amp;AM$5,'[1]NBA-Data-1980-2019'!$B$1:$B$16305&amp;'[1]NBA-Data-1980-2019'!$A$1:$A$16305,'[1]NBA-Data-1980-2019'!$H$1:$H$16305,"",0)</f>
        <v>2674</v>
      </c>
      <c r="AN15" s="2" cm="1">
        <f t="array" ref="AN15">_xlfn.XLOOKUP($A15&amp;AN$5,'[1]NBA-Data-1980-2019'!$B$1:$B$16305&amp;'[1]NBA-Data-1980-2019'!$A$1:$A$16305,'[1]NBA-Data-1980-2019'!$H$1:$H$16305,"",0)</f>
        <v>2323.2000000000003</v>
      </c>
      <c r="AO15" s="2" cm="1">
        <f t="array" ref="AO15">_xlfn.XLOOKUP($A15&amp;AO$5,'[1]NBA-Data-1980-2019'!$B$1:$B$16305&amp;'[1]NBA-Data-1980-2019'!$A$1:$A$16305,'[1]NBA-Data-1980-2019'!$H$1:$H$16305,"",0)</f>
        <v>1937.1999999999998</v>
      </c>
      <c r="AP15" s="2" cm="1">
        <f t="array" ref="AP15">_xlfn.XLOOKUP($A15&amp;AP$5,'[1]NBA-Data-1980-2019'!$B$1:$B$16305&amp;'[1]NBA-Data-1980-2019'!$A$1:$A$16305,'[1]NBA-Data-1980-2019'!$H$1:$H$16305,"",0)</f>
        <v>1752.6000000000001</v>
      </c>
      <c r="AQ15" s="2" cm="1">
        <f t="array" ref="AQ15">_xlfn.XLOOKUP($A15&amp;AQ$5,'[1]NBA-Data-1980-2019'!$B$1:$B$16305&amp;'[1]NBA-Data-1980-2019'!$A$1:$A$16305,'[1]NBA-Data-1980-2019'!$H$1:$H$16305,"",0)</f>
        <v>2749.2</v>
      </c>
      <c r="AR15" s="2" cm="1">
        <f t="array" ref="AR15">_xlfn.XLOOKUP($A15&amp;AR$5,'[1]NBA-Data-1980-2019'!$B$1:$B$16305&amp;'[1]NBA-Data-1980-2019'!$A$1:$A$16305,'[1]NBA-Data-1980-2019'!$H$1:$H$16305,"",0)</f>
        <v>305.5</v>
      </c>
      <c r="AS15" s="2" cm="1">
        <f t="array" ref="AS15">_xlfn.XLOOKUP($A15&amp;AS$5,'[1]NBA-Data-1980-2019'!$B$1:$B$16305&amp;'[1]NBA-Data-1980-2019'!$A$1:$A$16305,'[1]NBA-Data-1980-2019'!$H$1:$H$16305,"",0)</f>
        <v>2452.5</v>
      </c>
      <c r="AT15" s="2" t="str" cm="1">
        <f t="array" ref="AT15">_xlfn.XLOOKUP($A15&amp;AT$5,'[1]NBA-Data-1980-2019'!$B$1:$B$16305&amp;'[1]NBA-Data-1980-2019'!$A$1:$A$16305,'[1]NBA-Data-1980-2019'!$H$1:$H$16305,"",0)</f>
        <v/>
      </c>
      <c r="AU15" s="2" cm="1">
        <f t="array" ref="AU15">_xlfn.XLOOKUP($A15&amp;AU$5,'[1]NBA-Data-1980-2019'!$B$1:$B$16305&amp;'[1]NBA-Data-1980-2019'!$A$1:$A$16305,'[1]NBA-Data-1980-2019'!$H$1:$H$16305,"",0)</f>
        <v>214.79999999999998</v>
      </c>
      <c r="AV15" s="2" cm="1">
        <f t="array" ref="AV15">_xlfn.XLOOKUP($A15&amp;AV$5,'[1]NBA-Data-1980-2019'!$B$1:$B$16305&amp;'[1]NBA-Data-1980-2019'!$A$1:$A$16305,'[1]NBA-Data-1980-2019'!$H$1:$H$16305,"",0)</f>
        <v>703</v>
      </c>
      <c r="AW15" s="2" cm="1">
        <f t="array" ref="AW15">_xlfn.XLOOKUP($A15&amp;AW$5,'[1]NBA-Data-1980-2019'!$B$1:$B$16305&amp;'[1]NBA-Data-1980-2019'!$A$1:$A$16305,'[1]NBA-Data-1980-2019'!$H$1:$H$16305,"",0)</f>
        <v>1300</v>
      </c>
      <c r="AX15" s="2" cm="1">
        <f t="array" ref="AX15">_xlfn.XLOOKUP($A15&amp;AX$5,'[1]NBA-Data-1980-2019'!$B$1:$B$16305&amp;'[1]NBA-Data-1980-2019'!$A$1:$A$16305,'[1]NBA-Data-1980-2019'!$H$1:$H$16305,"",0)</f>
        <v>1570.8</v>
      </c>
      <c r="AY15" s="2" cm="1">
        <f t="array" ref="AY15">_xlfn.XLOOKUP($A15&amp;AY$5,'[1]NBA-Data-1980-2019'!$B$1:$B$16305&amp;'[1]NBA-Data-1980-2019'!$A$1:$A$16305,'[1]NBA-Data-1980-2019'!$H$1:$H$16305,"",0)</f>
        <v>390</v>
      </c>
      <c r="AZ15" s="2" t="str" cm="1">
        <f t="array" ref="AZ15">_xlfn.XLOOKUP($A15&amp;AZ$5,'[1]NBA-Data-1980-2019'!$B$1:$B$16305&amp;'[1]NBA-Data-1980-2019'!$A$1:$A$16305,'[1]NBA-Data-1980-2019'!$H$1:$H$16305,"",0)</f>
        <v/>
      </c>
      <c r="BA15" s="2" t="str" cm="1">
        <f t="array" ref="BA15">_xlfn.XLOOKUP($A15&amp;BA$5,'[1]NBA-Data-1980-2019'!$B$1:$B$16305&amp;'[1]NBA-Data-1980-2019'!$A$1:$A$16305,'[1]NBA-Data-1980-2019'!$H$1:$H$16305,"",0)</f>
        <v/>
      </c>
      <c r="BB15" s="2" t="str" cm="1">
        <f t="array" ref="BB15">_xlfn.XLOOKUP($A15&amp;BB$5,'[1]NBA-Data-1980-2019'!$B$1:$B$16305&amp;'[1]NBA-Data-1980-2019'!$A$1:$A$16305,'[1]NBA-Data-1980-2019'!$H$1:$H$16305,"",0)</f>
        <v/>
      </c>
      <c r="BC15" s="2" t="str" cm="1">
        <f t="array" ref="BC15">_xlfn.XLOOKUP($A15&amp;BC$5,'[1]NBA-Data-1980-2019'!$B$1:$B$16305&amp;'[1]NBA-Data-1980-2019'!$A$1:$A$16305,'[1]NBA-Data-1980-2019'!$H$1:$H$16305,"",0)</f>
        <v/>
      </c>
      <c r="BD15" s="2" t="str" cm="1">
        <f t="array" ref="BD15">_xlfn.XLOOKUP($A15&amp;BD$5,'[1]NBA-Data-1980-2019'!$B$1:$B$16305&amp;'[1]NBA-Data-1980-2019'!$A$1:$A$16305,'[1]NBA-Data-1980-2019'!$H$1:$H$16305,"",0)</f>
        <v/>
      </c>
      <c r="BE15" s="2" t="str" cm="1">
        <f t="array" ref="BE15">_xlfn.XLOOKUP($A15&amp;BE$5,'[1]NBA-Data-1980-2019'!$B$1:$B$16305&amp;'[1]NBA-Data-1980-2019'!$A$1:$A$16305,'[1]NBA-Data-1980-2019'!$H$1:$H$16305,"",0)</f>
        <v/>
      </c>
      <c r="BF15" s="2" t="str" cm="1">
        <f t="array" ref="BF15">_xlfn.XLOOKUP($A15&amp;BF$5,'[1]NBA-Data-1980-2019'!$B$1:$B$16305&amp;'[1]NBA-Data-1980-2019'!$A$1:$A$16305,'[1]NBA-Data-1980-2019'!$H$1:$H$16305,"",0)</f>
        <v/>
      </c>
      <c r="BG15" s="2" t="str" cm="1">
        <f t="array" ref="BG15">_xlfn.XLOOKUP($A15&amp;BG$5,'[1]NBA-Data-1980-2019'!$B$1:$B$16305&amp;'[1]NBA-Data-1980-2019'!$A$1:$A$16305,'[1]NBA-Data-1980-2019'!$H$1:$H$16305,"",0)</f>
        <v/>
      </c>
      <c r="BH15" s="2" t="str" cm="1">
        <f t="array" ref="BH15">_xlfn.XLOOKUP($A15&amp;BH$5,'[1]NBA-Data-1980-2019'!$B$1:$B$16305&amp;'[1]NBA-Data-1980-2019'!$A$1:$A$16305,'[1]NBA-Data-1980-2019'!$H$1:$H$16305,"",0)</f>
        <v/>
      </c>
      <c r="BI15" s="2" t="str" cm="1">
        <f t="array" ref="BI15">_xlfn.XLOOKUP($A15&amp;BI$5,'[1]NBA-Data-1980-2019'!$B$1:$B$16305&amp;'[1]NBA-Data-1980-2019'!$A$1:$A$16305,'[1]NBA-Data-1980-2019'!$H$1:$H$16305,"",0)</f>
        <v/>
      </c>
      <c r="BJ15" s="2" t="str" cm="1">
        <f t="array" ref="BJ15">_xlfn.XLOOKUP($A15&amp;BJ$5,'[1]NBA-Data-1980-2019'!$B$1:$B$16305&amp;'[1]NBA-Data-1980-2019'!$A$1:$A$16305,'[1]NBA-Data-1980-2019'!$H$1:$H$16305,"",0)</f>
        <v/>
      </c>
      <c r="BK15" s="2" t="str" cm="1">
        <f t="array" ref="BK15">_xlfn.XLOOKUP($A15&amp;BK$5,'[1]NBA-Data-1980-2019'!$B$1:$B$16305&amp;'[1]NBA-Data-1980-2019'!$A$1:$A$16305,'[1]NBA-Data-1980-2019'!$H$1:$H$16305,"",0)</f>
        <v/>
      </c>
      <c r="BL15" s="2" t="str" cm="1">
        <f t="array" ref="BL15">_xlfn.XLOOKUP($A15&amp;BL$5,'[1]NBA-Data-1980-2019'!$B$1:$B$16305&amp;'[1]NBA-Data-1980-2019'!$A$1:$A$16305,'[1]NBA-Data-1980-2019'!$H$1:$H$16305,"",0)</f>
        <v/>
      </c>
      <c r="BM15" s="2" t="str" cm="1">
        <f t="array" ref="BM15">_xlfn.XLOOKUP($A15&amp;BM$5,'[1]NBA-Data-1980-2019'!$B$1:$B$16305&amp;'[1]NBA-Data-1980-2019'!$A$1:$A$16305,'[1]NBA-Data-1980-2019'!$H$1:$H$16305,"",0)</f>
        <v/>
      </c>
      <c r="BN15" s="2" t="str" cm="1">
        <f t="array" ref="BN15">_xlfn.XLOOKUP($A15&amp;BN$5,'[1]NBA-Data-1980-2019'!$B$1:$B$16305&amp;'[1]NBA-Data-1980-2019'!$A$1:$A$16305,'[1]NBA-Data-1980-2019'!$F$1:$F$16305,"",0)</f>
        <v/>
      </c>
      <c r="BO15" s="2" t="str" cm="1">
        <f t="array" ref="BO15">_xlfn.XLOOKUP($A15&amp;BO$5,'[1]NBA-Data-1980-2019'!$B$1:$B$16305&amp;'[1]NBA-Data-1980-2019'!$A$1:$A$16305,'[1]NBA-Data-1980-2019'!$F$1:$F$16305,"",0)</f>
        <v/>
      </c>
      <c r="BP15" s="2" cm="1">
        <f t="array" ref="BP15">_xlfn.XLOOKUP($A15&amp;BP$5,'[1]NBA-Data-1980-2019'!$B$1:$B$16305&amp;'[1]NBA-Data-1980-2019'!$A$1:$A$16305,'[1]NBA-Data-1980-2019'!$F$1:$F$16305,"",0)</f>
        <v>20.8</v>
      </c>
      <c r="BQ15" s="2" cm="1">
        <f t="array" ref="BQ15">_xlfn.XLOOKUP($A15&amp;BQ$5,'[1]NBA-Data-1980-2019'!$B$1:$B$16305&amp;'[1]NBA-Data-1980-2019'!$A$1:$A$16305,'[1]NBA-Data-1980-2019'!$F$1:$F$16305,"",0)</f>
        <v>21.7</v>
      </c>
      <c r="BR15" s="2" cm="1">
        <f t="array" ref="BR15">_xlfn.XLOOKUP($A15&amp;BR$5,'[1]NBA-Data-1980-2019'!$B$1:$B$16305&amp;'[1]NBA-Data-1980-2019'!$A$1:$A$16305,'[1]NBA-Data-1980-2019'!$F$1:$F$16305,"",0)</f>
        <v>20.100000000000001</v>
      </c>
      <c r="BS15" s="2" cm="1">
        <f t="array" ref="BS15">_xlfn.XLOOKUP($A15&amp;BS$5,'[1]NBA-Data-1980-2019'!$B$1:$B$16305&amp;'[1]NBA-Data-1980-2019'!$A$1:$A$16305,'[1]NBA-Data-1980-2019'!$F$1:$F$16305,"",0)</f>
        <v>22.7</v>
      </c>
      <c r="BT15" s="2" cm="1">
        <f t="array" ref="BT15">_xlfn.XLOOKUP($A15&amp;BT$5,'[1]NBA-Data-1980-2019'!$B$1:$B$16305&amp;'[1]NBA-Data-1980-2019'!$A$1:$A$16305,'[1]NBA-Data-1980-2019'!$F$1:$F$16305,"",0)</f>
        <v>21.6</v>
      </c>
      <c r="BU15" s="2" cm="1">
        <f t="array" ref="BU15">_xlfn.XLOOKUP($A15&amp;BU$5,'[1]NBA-Data-1980-2019'!$B$1:$B$16305&amp;'[1]NBA-Data-1980-2019'!$A$1:$A$16305,'[1]NBA-Data-1980-2019'!$F$1:$F$16305,"",0)</f>
        <v>22.4</v>
      </c>
      <c r="BV15" s="2" cm="1">
        <f t="array" ref="BV15">_xlfn.XLOOKUP($A15&amp;BV$5,'[1]NBA-Data-1980-2019'!$B$1:$B$16305&amp;'[1]NBA-Data-1980-2019'!$A$1:$A$16305,'[1]NBA-Data-1980-2019'!$F$1:$F$16305,"",0)</f>
        <v>24.6</v>
      </c>
      <c r="BW15" s="2" cm="1">
        <f t="array" ref="BW15">_xlfn.XLOOKUP($A15&amp;BW$5,'[1]NBA-Data-1980-2019'!$B$1:$B$16305&amp;'[1]NBA-Data-1980-2019'!$A$1:$A$16305,'[1]NBA-Data-1980-2019'!$F$1:$F$16305,"",0)</f>
        <v>25.8</v>
      </c>
      <c r="BX15" s="2" cm="1">
        <f t="array" ref="BX15">_xlfn.XLOOKUP($A15&amp;BX$5,'[1]NBA-Data-1980-2019'!$B$1:$B$16305&amp;'[1]NBA-Data-1980-2019'!$A$1:$A$16305,'[1]NBA-Data-1980-2019'!$F$1:$F$16305,"",0)</f>
        <v>24.6</v>
      </c>
      <c r="BY15" s="2" cm="1">
        <f t="array" ref="BY15">_xlfn.XLOOKUP($A15&amp;BY$5,'[1]NBA-Data-1980-2019'!$B$1:$B$16305&amp;'[1]NBA-Data-1980-2019'!$A$1:$A$16305,'[1]NBA-Data-1980-2019'!$F$1:$F$16305,"",0)</f>
        <v>18.899999999999999</v>
      </c>
      <c r="BZ15" s="2" t="str" cm="1">
        <f t="array" ref="BZ15">_xlfn.XLOOKUP($A15&amp;BZ$5,'[1]NBA-Data-1980-2019'!$B$1:$B$16305&amp;'[1]NBA-Data-1980-2019'!$A$1:$A$16305,'[1]NBA-Data-1980-2019'!$F$1:$F$16305,"",0)</f>
        <v/>
      </c>
      <c r="CA15" s="2" cm="1">
        <f t="array" ref="CA15">_xlfn.XLOOKUP($A15&amp;CA$5,'[1]NBA-Data-1980-2019'!$B$1:$B$16305&amp;'[1]NBA-Data-1980-2019'!$A$1:$A$16305,'[1]NBA-Data-1980-2019'!$F$1:$F$16305,"",0)</f>
        <v>13.3</v>
      </c>
      <c r="CB15" s="2" cm="1">
        <f t="array" ref="CB15">_xlfn.XLOOKUP($A15&amp;CB$5,'[1]NBA-Data-1980-2019'!$B$1:$B$16305&amp;'[1]NBA-Data-1980-2019'!$A$1:$A$16305,'[1]NBA-Data-1980-2019'!$F$1:$F$16305,"",0)</f>
        <v>15.4</v>
      </c>
      <c r="CC15" s="2" cm="1">
        <f t="array" ref="CC15">_xlfn.XLOOKUP($A15&amp;CC$5,'[1]NBA-Data-1980-2019'!$B$1:$B$16305&amp;'[1]NBA-Data-1980-2019'!$A$1:$A$16305,'[1]NBA-Data-1980-2019'!$F$1:$F$16305,"",0)</f>
        <v>19.399999999999999</v>
      </c>
      <c r="CD15" s="2" cm="1">
        <f t="array" ref="CD15">_xlfn.XLOOKUP($A15&amp;CD$5,'[1]NBA-Data-1980-2019'!$B$1:$B$16305&amp;'[1]NBA-Data-1980-2019'!$A$1:$A$16305,'[1]NBA-Data-1980-2019'!$F$1:$F$16305,"",0)</f>
        <v>16.7</v>
      </c>
      <c r="CE15" s="2" cm="1">
        <f t="array" ref="CE15">_xlfn.XLOOKUP($A15&amp;CE$5,'[1]NBA-Data-1980-2019'!$B$1:$B$16305&amp;'[1]NBA-Data-1980-2019'!$A$1:$A$16305,'[1]NBA-Data-1980-2019'!$F$1:$F$16305,"",0)</f>
        <v>16.2</v>
      </c>
      <c r="CF15" s="2" t="str" cm="1">
        <f t="array" ref="CF15">_xlfn.XLOOKUP($A15&amp;CF$5,'[1]NBA-Data-1980-2019'!$B$1:$B$16305&amp;'[1]NBA-Data-1980-2019'!$A$1:$A$16305,'[1]NBA-Data-1980-2019'!$F$1:$F$16305,"",0)</f>
        <v/>
      </c>
      <c r="CG15" s="2" t="str" cm="1">
        <f t="array" ref="CG15">_xlfn.XLOOKUP($A15&amp;CG$5,'[1]NBA-Data-1980-2019'!$B$1:$B$16305&amp;'[1]NBA-Data-1980-2019'!$A$1:$A$16305,'[1]NBA-Data-1980-2019'!$F$1:$F$16305,"",0)</f>
        <v/>
      </c>
      <c r="CH15" s="2" t="str" cm="1">
        <f t="array" ref="CH15">_xlfn.XLOOKUP($A15&amp;CH$5,'[1]NBA-Data-1980-2019'!$B$1:$B$16305&amp;'[1]NBA-Data-1980-2019'!$A$1:$A$16305,'[1]NBA-Data-1980-2019'!$F$1:$F$16305,"",0)</f>
        <v/>
      </c>
      <c r="CI15" s="2" t="str" cm="1">
        <f t="array" ref="CI15">_xlfn.XLOOKUP($A15&amp;CI$5,'[1]NBA-Data-1980-2019'!$B$1:$B$16305&amp;'[1]NBA-Data-1980-2019'!$A$1:$A$16305,'[1]NBA-Data-1980-2019'!$F$1:$F$16305,"",0)</f>
        <v/>
      </c>
      <c r="CJ15" s="2" t="str" cm="1">
        <f t="array" ref="CJ15">_xlfn.XLOOKUP($A15&amp;CJ$5,'[1]NBA-Data-1980-2019'!$B$1:$B$16305&amp;'[1]NBA-Data-1980-2019'!$A$1:$A$16305,'[1]NBA-Data-1980-2019'!$F$1:$F$16305,"",0)</f>
        <v/>
      </c>
      <c r="CK15" s="2" t="str" cm="1">
        <f t="array" ref="CK15">_xlfn.XLOOKUP($A15&amp;CK$5,'[1]NBA-Data-1980-2019'!$B$1:$B$16305&amp;'[1]NBA-Data-1980-2019'!$A$1:$A$16305,'[1]NBA-Data-1980-2019'!$F$1:$F$16305,"",0)</f>
        <v/>
      </c>
      <c r="CL15" s="2" t="str" cm="1">
        <f t="array" ref="CL15">_xlfn.XLOOKUP($A15&amp;CL$5,'[1]NBA-Data-1980-2019'!$B$1:$B$16305&amp;'[1]NBA-Data-1980-2019'!$A$1:$A$16305,'[1]NBA-Data-1980-2019'!$F$1:$F$16305,"",0)</f>
        <v/>
      </c>
      <c r="CM15" s="2" t="str" cm="1">
        <f t="array" ref="CM15">_xlfn.XLOOKUP($A15&amp;CM$5,'[1]NBA-Data-1980-2019'!$B$1:$B$16305&amp;'[1]NBA-Data-1980-2019'!$A$1:$A$16305,'[1]NBA-Data-1980-2019'!$F$1:$F$16305,"",0)</f>
        <v/>
      </c>
      <c r="CN15" s="2" t="str" cm="1">
        <f t="array" ref="CN15">_xlfn.XLOOKUP($A15&amp;CN$5,'[1]NBA-Data-1980-2019'!$B$1:$B$16305&amp;'[1]NBA-Data-1980-2019'!$A$1:$A$16305,'[1]NBA-Data-1980-2019'!$F$1:$F$16305,"",0)</f>
        <v/>
      </c>
      <c r="CO15" s="2" t="str" cm="1">
        <f t="array" ref="CO15">_xlfn.XLOOKUP($A15&amp;CO$5,'[1]NBA-Data-1980-2019'!$B$1:$B$16305&amp;'[1]NBA-Data-1980-2019'!$A$1:$A$16305,'[1]NBA-Data-1980-2019'!$F$1:$F$16305,"",0)</f>
        <v/>
      </c>
      <c r="CP15" s="2" t="str" cm="1">
        <f t="array" ref="CP15">_xlfn.XLOOKUP($A15&amp;CP$5,'[1]NBA-Data-1980-2019'!$B$1:$B$16305&amp;'[1]NBA-Data-1980-2019'!$A$1:$A$16305,'[1]NBA-Data-1980-2019'!$F$1:$F$16305,"",0)</f>
        <v/>
      </c>
      <c r="CQ15" s="2" t="str" cm="1">
        <f t="array" ref="CQ15">_xlfn.XLOOKUP($A15&amp;CQ$5,'[1]NBA-Data-1980-2019'!$B$1:$B$16305&amp;'[1]NBA-Data-1980-2019'!$A$1:$A$16305,'[1]NBA-Data-1980-2019'!$F$1:$F$16305,"",0)</f>
        <v/>
      </c>
      <c r="CR15" s="2" t="str" cm="1">
        <f t="array" ref="CR15">_xlfn.XLOOKUP($A15&amp;CR$5,'[1]NBA-Data-1980-2019'!$B$1:$B$16305&amp;'[1]NBA-Data-1980-2019'!$A$1:$A$16305,'[1]NBA-Data-1980-2019'!$F$1:$F$16305,"",0)</f>
        <v/>
      </c>
      <c r="CS15" s="2" t="str" cm="1">
        <f t="array" ref="CS15">_xlfn.XLOOKUP($A15&amp;CS$5,'[1]NBA-Data-1980-2019'!$B$1:$B$16305&amp;'[1]NBA-Data-1980-2019'!$A$1:$A$16305,'[1]NBA-Data-1980-2019'!$F$1:$F$16305,"",0)</f>
        <v/>
      </c>
      <c r="CU15" s="2" t="str">
        <f>_xlfn.XLOOKUP($A15,TEAMS!$G$1:$G$839,TEAMS!$H$1:$H$839,"",0)</f>
        <v>C</v>
      </c>
      <c r="CV15" s="2" t="str">
        <f>_xlfn.XLOOKUP($CU15,DASHBOARD!$B$22:$B$27,DASHBOARD!$C$22:$C$27,"",0)</f>
        <v>CENTER</v>
      </c>
      <c r="CY15" s="63">
        <f>SUMIFS('[1]NBA-Data-1980-2019'!$G$1:$G$16305,'[1]NBA-Data-1980-2019'!$B$1:$B$16305,$A15,'[1]NBA-Data-1980-2019'!$A$1:$A$16305,CY$9)</f>
        <v>0</v>
      </c>
      <c r="CZ15" s="63">
        <f>SUMIFS('[1]NBA-Data-1980-2019'!$G$1:$G$16305,'[1]NBA-Data-1980-2019'!$B$1:$B$16305,$A15,'[1]NBA-Data-1980-2019'!$A$1:$A$16305,CZ$9)</f>
        <v>0</v>
      </c>
      <c r="DA15" s="63">
        <f>SUMIFS('[1]NBA-Data-1980-2019'!$G$1:$G$16305,'[1]NBA-Data-1980-2019'!$B$1:$B$16305,$A15,'[1]NBA-Data-1980-2019'!$A$1:$A$16305,DA$9)</f>
        <v>2400000</v>
      </c>
      <c r="DB15" s="63">
        <f>SUMIFS('[1]NBA-Data-1980-2019'!$G$1:$G$16305,'[1]NBA-Data-1980-2019'!$B$1:$B$16305,$A15,'[1]NBA-Data-1980-2019'!$A$1:$A$16305,DB$9)</f>
        <v>3120000</v>
      </c>
      <c r="DC15" s="63">
        <f>SUMIFS('[1]NBA-Data-1980-2019'!$G$1:$G$16305,'[1]NBA-Data-1980-2019'!$B$1:$B$16305,$A15,'[1]NBA-Data-1980-2019'!$A$1:$A$16305,DC$9)</f>
        <v>3840000</v>
      </c>
      <c r="DD15" s="63">
        <f>SUMIFS('[1]NBA-Data-1980-2019'!$G$1:$G$16305,'[1]NBA-Data-1980-2019'!$B$1:$B$16305,$A15,'[1]NBA-Data-1980-2019'!$A$1:$A$16305,DD$9)</f>
        <v>4560000</v>
      </c>
      <c r="DE15" s="63">
        <f>SUMIFS('[1]NBA-Data-1980-2019'!$G$1:$G$16305,'[1]NBA-Data-1980-2019'!$B$1:$B$16305,$A15,'[1]NBA-Data-1980-2019'!$A$1:$A$16305,DE$9)</f>
        <v>9380000</v>
      </c>
      <c r="DF15" s="63">
        <f>SUMIFS('[1]NBA-Data-1980-2019'!$G$1:$G$16305,'[1]NBA-Data-1980-2019'!$B$1:$B$16305,$A15,'[1]NBA-Data-1980-2019'!$A$1:$A$16305,DF$9)</f>
        <v>0</v>
      </c>
      <c r="DG15" s="63">
        <f>SUMIFS('[1]NBA-Data-1980-2019'!$G$1:$G$16305,'[1]NBA-Data-1980-2019'!$B$1:$B$16305,$A15,'[1]NBA-Data-1980-2019'!$A$1:$A$16305,DG$9)</f>
        <v>13130000</v>
      </c>
      <c r="DH15" s="63">
        <f>SUMIFS('[1]NBA-Data-1980-2019'!$G$1:$G$16305,'[1]NBA-Data-1980-2019'!$B$1:$B$16305,$A15,'[1]NBA-Data-1980-2019'!$A$1:$A$16305,DH$9)</f>
        <v>0</v>
      </c>
      <c r="DI15" s="63">
        <f>SUMIFS('[1]NBA-Data-1980-2019'!$G$1:$G$16305,'[1]NBA-Data-1980-2019'!$B$1:$B$16305,$A15,'[1]NBA-Data-1980-2019'!$A$1:$A$16305,DI$9)</f>
        <v>16880000</v>
      </c>
      <c r="DJ15" s="63">
        <f>SUMIFS('[1]NBA-Data-1980-2019'!$G$1:$G$16305,'[1]NBA-Data-1980-2019'!$B$1:$B$16305,$A15,'[1]NBA-Data-1980-2019'!$A$1:$A$16305,DJ$9)</f>
        <v>18754800</v>
      </c>
      <c r="DK15" s="63">
        <f>SUMIFS('[1]NBA-Data-1980-2019'!$G$1:$G$16305,'[1]NBA-Data-1980-2019'!$B$1:$B$16305,$A15,'[1]NBA-Data-1980-2019'!$A$1:$A$16305,DK$9)</f>
        <v>0</v>
      </c>
      <c r="DL15" s="63">
        <f>SUMIFS('[1]NBA-Data-1980-2019'!$G$1:$G$16305,'[1]NBA-Data-1980-2019'!$B$1:$B$16305,$A15,'[1]NBA-Data-1980-2019'!$A$1:$A$16305,DL$9)</f>
        <v>4917000</v>
      </c>
      <c r="DM15" s="63">
        <f>SUMIFS('[1]NBA-Data-1980-2019'!$G$1:$G$16305,'[1]NBA-Data-1980-2019'!$B$1:$B$16305,$A15,'[1]NBA-Data-1980-2019'!$A$1:$A$16305,DM$9)</f>
        <v>5408700</v>
      </c>
      <c r="DN15" s="63">
        <f>SUMIFS('[1]NBA-Data-1980-2019'!$G$1:$G$16305,'[1]NBA-Data-1980-2019'!$B$1:$B$16305,$A15,'[1]NBA-Data-1980-2019'!$A$1:$A$16305,DN$9)</f>
        <v>4000000</v>
      </c>
      <c r="DO15" s="63">
        <f>SUMIFS('[1]NBA-Data-1980-2019'!$G$1:$G$16305,'[1]NBA-Data-1980-2019'!$B$1:$B$16305,$A15,'[1]NBA-Data-1980-2019'!$A$1:$A$16305,DO$9)</f>
        <v>4225433</v>
      </c>
      <c r="DP15" s="63">
        <f>SUMIFS('[1]NBA-Data-1980-2019'!$G$1:$G$16305,'[1]NBA-Data-1980-2019'!$B$1:$B$16305,$A15,'[1]NBA-Data-1980-2019'!$A$1:$A$16305,DP$9)</f>
        <v>2762500</v>
      </c>
      <c r="DQ15" s="63">
        <f>SUMIFS('[1]NBA-Data-1980-2019'!$G$1:$G$16305,'[1]NBA-Data-1980-2019'!$B$1:$B$16305,$A15,'[1]NBA-Data-1980-2019'!$A$1:$A$16305,DQ$9)</f>
        <v>0</v>
      </c>
      <c r="DR15" s="63">
        <f>SUMIFS('[1]NBA-Data-1980-2019'!$G$1:$G$16305,'[1]NBA-Data-1980-2019'!$B$1:$B$16305,$A15,'[1]NBA-Data-1980-2019'!$A$1:$A$16305,DR$9)</f>
        <v>0</v>
      </c>
      <c r="DS15" s="63">
        <f>SUMIFS('[1]NBA-Data-1980-2019'!$G$1:$G$16305,'[1]NBA-Data-1980-2019'!$B$1:$B$16305,$A15,'[1]NBA-Data-1980-2019'!$A$1:$A$16305,DS$9)</f>
        <v>0</v>
      </c>
      <c r="DT15" s="63">
        <f>SUMIFS('[1]NBA-Data-1980-2019'!$G$1:$G$16305,'[1]NBA-Data-1980-2019'!$B$1:$B$16305,$A15,'[1]NBA-Data-1980-2019'!$A$1:$A$16305,DT$9)</f>
        <v>0</v>
      </c>
      <c r="DU15" s="63">
        <f>SUMIFS('[1]NBA-Data-1980-2019'!$G$1:$G$16305,'[1]NBA-Data-1980-2019'!$B$1:$B$16305,$A15,'[1]NBA-Data-1980-2019'!$A$1:$A$16305,DU$9)</f>
        <v>0</v>
      </c>
      <c r="DV15" s="63">
        <f>SUMIFS('[1]NBA-Data-1980-2019'!$G$1:$G$16305,'[1]NBA-Data-1980-2019'!$B$1:$B$16305,$A15,'[1]NBA-Data-1980-2019'!$A$1:$A$16305,DV$9)</f>
        <v>0</v>
      </c>
      <c r="DW15" s="63">
        <f>SUMIFS('[1]NBA-Data-1980-2019'!$G$1:$G$16305,'[1]NBA-Data-1980-2019'!$B$1:$B$16305,$A15,'[1]NBA-Data-1980-2019'!$A$1:$A$16305,DW$9)</f>
        <v>0</v>
      </c>
      <c r="DX15" s="63">
        <f>SUMIFS('[1]NBA-Data-1980-2019'!$G$1:$G$16305,'[1]NBA-Data-1980-2019'!$B$1:$B$16305,$A15,'[1]NBA-Data-1980-2019'!$A$1:$A$16305,DX$9)</f>
        <v>0</v>
      </c>
      <c r="DY15" s="63">
        <f>SUMIFS('[1]NBA-Data-1980-2019'!$G$1:$G$16305,'[1]NBA-Data-1980-2019'!$B$1:$B$16305,$A15,'[1]NBA-Data-1980-2019'!$A$1:$A$16305,DY$9)</f>
        <v>0</v>
      </c>
      <c r="DZ15" s="63">
        <f>SUMIFS('[1]NBA-Data-1980-2019'!$G$1:$G$16305,'[1]NBA-Data-1980-2019'!$B$1:$B$16305,$A15,'[1]NBA-Data-1980-2019'!$A$1:$A$16305,DZ$9)</f>
        <v>0</v>
      </c>
      <c r="EA15" s="63">
        <f>SUMIFS('[1]NBA-Data-1980-2019'!$G$1:$G$16305,'[1]NBA-Data-1980-2019'!$B$1:$B$16305,$A15,'[1]NBA-Data-1980-2019'!$A$1:$A$16305,EA$9)</f>
        <v>0</v>
      </c>
      <c r="EB15" s="63">
        <f>SUMIFS('[1]NBA-Data-1980-2019'!$G$1:$G$16305,'[1]NBA-Data-1980-2019'!$B$1:$B$16305,$A15,'[1]NBA-Data-1980-2019'!$A$1:$A$16305,EB$9)</f>
        <v>0</v>
      </c>
      <c r="EC15" s="63">
        <f>SUMIFS('[1]NBA-Data-1980-2019'!$G$1:$G$16305,'[1]NBA-Data-1980-2019'!$B$1:$B$16305,$A15,'[1]NBA-Data-1980-2019'!$A$1:$A$16305,EC$9)</f>
        <v>0</v>
      </c>
      <c r="ED15" s="63">
        <f>SUMIFS('[1]NBA-Data-1980-2019'!$G$1:$G$16305,'[1]NBA-Data-1980-2019'!$B$1:$B$16305,$A15,'[1]NBA-Data-1980-2019'!$A$1:$A$16305,ED$9)</f>
        <v>0</v>
      </c>
      <c r="EH15" s="2" t="s">
        <v>1484</v>
      </c>
      <c r="EJ15" s="2" t="s">
        <v>1313</v>
      </c>
      <c r="EM15" s="2" t="s">
        <v>1289</v>
      </c>
      <c r="EO15" s="2"/>
      <c r="ER15" s="2" t="s">
        <v>1310</v>
      </c>
      <c r="ES15" s="2" t="s">
        <v>1310</v>
      </c>
      <c r="ET15" s="2" t="s">
        <v>1310</v>
      </c>
      <c r="EW15" s="2"/>
      <c r="EX15" s="2" t="s">
        <v>1289</v>
      </c>
      <c r="EY15" s="2"/>
      <c r="EZ15" s="2" t="s">
        <v>1361</v>
      </c>
      <c r="FA15" s="2" t="s">
        <v>1408</v>
      </c>
      <c r="FF15" s="57" t="s">
        <v>1290</v>
      </c>
    </row>
    <row r="16" spans="1:169" x14ac:dyDescent="0.2">
      <c r="A16" s="2" t="s">
        <v>740</v>
      </c>
      <c r="B16" s="2" t="str" cm="1">
        <f t="array" ref="B16">_xlfn.XLOOKUP($A16&amp;B$5,'[1]NBA-Data-1980-2019'!$B$1:$B$16305&amp;'[1]NBA-Data-1980-2019'!$A$1:$A$16305,'[1]NBA-Data-1980-2019'!$D$1:$D$16305,"",0)</f>
        <v/>
      </c>
      <c r="C16" s="2" t="str" cm="1">
        <f t="array" ref="C16">_xlfn.XLOOKUP($A16&amp;C$5,'[1]NBA-Data-1980-2019'!$B$1:$B$16305&amp;'[1]NBA-Data-1980-2019'!$A$1:$A$16305,'[1]NBA-Data-1980-2019'!$D$1:$D$16305,"",0)</f>
        <v/>
      </c>
      <c r="D16" s="2" t="str" cm="1">
        <f t="array" ref="D16">_xlfn.XLOOKUP($A16&amp;D$5,'[1]NBA-Data-1980-2019'!$B$1:$B$16305&amp;'[1]NBA-Data-1980-2019'!$A$1:$A$16305,'[1]NBA-Data-1980-2019'!$D$1:$D$16305,"",0)</f>
        <v/>
      </c>
      <c r="E16" s="2" t="str" cm="1">
        <f t="array" ref="E16">_xlfn.XLOOKUP($A16&amp;E$5,'[1]NBA-Data-1980-2019'!$B$1:$B$16305&amp;'[1]NBA-Data-1980-2019'!$A$1:$A$16305,'[1]NBA-Data-1980-2019'!$D$1:$D$16305,"",0)</f>
        <v/>
      </c>
      <c r="F16" s="2" t="str" cm="1">
        <f t="array" ref="F16">_xlfn.XLOOKUP($A16&amp;F$5,'[1]NBA-Data-1980-2019'!$B$1:$B$16305&amp;'[1]NBA-Data-1980-2019'!$A$1:$A$16305,'[1]NBA-Data-1980-2019'!$D$1:$D$16305,"",0)</f>
        <v/>
      </c>
      <c r="G16" s="2" t="str" cm="1">
        <f t="array" ref="G16">_xlfn.XLOOKUP($A16&amp;G$5,'[1]NBA-Data-1980-2019'!$B$1:$B$16305&amp;'[1]NBA-Data-1980-2019'!$A$1:$A$16305,'[1]NBA-Data-1980-2019'!$D$1:$D$16305,"",0)</f>
        <v/>
      </c>
      <c r="H16" s="2" t="str" cm="1">
        <f t="array" ref="H16">_xlfn.XLOOKUP($A16&amp;H$5,'[1]NBA-Data-1980-2019'!$B$1:$B$16305&amp;'[1]NBA-Data-1980-2019'!$A$1:$A$16305,'[1]NBA-Data-1980-2019'!$D$1:$D$16305,"",0)</f>
        <v/>
      </c>
      <c r="I16" s="2" t="str" cm="1">
        <f t="array" ref="I16">_xlfn.XLOOKUP($A16&amp;I$5,'[1]NBA-Data-1980-2019'!$B$1:$B$16305&amp;'[1]NBA-Data-1980-2019'!$A$1:$A$16305,'[1]NBA-Data-1980-2019'!$D$1:$D$16305,"",0)</f>
        <v/>
      </c>
      <c r="J16" s="2" t="str" cm="1">
        <f t="array" ref="J16">_xlfn.XLOOKUP($A16&amp;J$5,'[1]NBA-Data-1980-2019'!$B$1:$B$16305&amp;'[1]NBA-Data-1980-2019'!$A$1:$A$16305,'[1]NBA-Data-1980-2019'!$D$1:$D$16305,"",0)</f>
        <v/>
      </c>
      <c r="K16" s="2" t="str" cm="1">
        <f t="array" ref="K16">_xlfn.XLOOKUP($A16&amp;K$5,'[1]NBA-Data-1980-2019'!$B$1:$B$16305&amp;'[1]NBA-Data-1980-2019'!$A$1:$A$16305,'[1]NBA-Data-1980-2019'!$D$1:$D$16305,"",0)</f>
        <v/>
      </c>
      <c r="L16" s="2" t="str" cm="1">
        <f t="array" ref="L16">_xlfn.XLOOKUP($A16&amp;L$5,'[1]NBA-Data-1980-2019'!$B$1:$B$16305&amp;'[1]NBA-Data-1980-2019'!$A$1:$A$16305,'[1]NBA-Data-1980-2019'!$D$1:$D$16305,"",0)</f>
        <v/>
      </c>
      <c r="M16" s="2" t="str" cm="1">
        <f t="array" ref="M16">_xlfn.XLOOKUP($A16&amp;M$5,'[1]NBA-Data-1980-2019'!$B$1:$B$16305&amp;'[1]NBA-Data-1980-2019'!$A$1:$A$16305,'[1]NBA-Data-1980-2019'!$D$1:$D$16305,"",0)</f>
        <v/>
      </c>
      <c r="N16" s="2" t="str" cm="1">
        <f t="array" ref="N16">_xlfn.XLOOKUP($A16&amp;N$5,'[1]NBA-Data-1980-2019'!$B$1:$B$16305&amp;'[1]NBA-Data-1980-2019'!$A$1:$A$16305,'[1]NBA-Data-1980-2019'!$D$1:$D$16305,"",0)</f>
        <v/>
      </c>
      <c r="O16" s="2" t="str" cm="1">
        <f t="array" ref="O16">_xlfn.XLOOKUP($A16&amp;O$5,'[1]NBA-Data-1980-2019'!$B$1:$B$16305&amp;'[1]NBA-Data-1980-2019'!$A$1:$A$16305,'[1]NBA-Data-1980-2019'!$D$1:$D$16305,"",0)</f>
        <v/>
      </c>
      <c r="P16" s="2" t="str" cm="1">
        <f t="array" ref="P16">_xlfn.XLOOKUP($A16&amp;P$5,'[1]NBA-Data-1980-2019'!$B$1:$B$16305&amp;'[1]NBA-Data-1980-2019'!$A$1:$A$16305,'[1]NBA-Data-1980-2019'!$D$1:$D$16305,"",0)</f>
        <v>CLE</v>
      </c>
      <c r="Q16" s="2" t="str" cm="1">
        <f t="array" ref="Q16">_xlfn.XLOOKUP($A16&amp;Q$5,'[1]NBA-Data-1980-2019'!$B$1:$B$16305&amp;'[1]NBA-Data-1980-2019'!$A$1:$A$16305,'[1]NBA-Data-1980-2019'!$D$1:$D$16305,"",0)</f>
        <v>CLE</v>
      </c>
      <c r="R16" s="2" t="str" cm="1">
        <f t="array" ref="R16">_xlfn.XLOOKUP($A16&amp;R$5,'[1]NBA-Data-1980-2019'!$B$1:$B$16305&amp;'[1]NBA-Data-1980-2019'!$A$1:$A$16305,'[1]NBA-Data-1980-2019'!$D$1:$D$16305,"",0)</f>
        <v>CLE</v>
      </c>
      <c r="S16" s="2" t="str" cm="1">
        <f t="array" ref="S16">_xlfn.XLOOKUP($A16&amp;S$5,'[1]NBA-Data-1980-2019'!$B$1:$B$16305&amp;'[1]NBA-Data-1980-2019'!$A$1:$A$16305,'[1]NBA-Data-1980-2019'!$D$1:$D$16305,"",0)</f>
        <v>CLE</v>
      </c>
      <c r="T16" s="2" t="str" cm="1">
        <f t="array" ref="T16">_xlfn.XLOOKUP($A16&amp;T$5,'[1]NBA-Data-1980-2019'!$B$1:$B$16305&amp;'[1]NBA-Data-1980-2019'!$A$1:$A$16305,'[1]NBA-Data-1980-2019'!$D$1:$D$16305,"",0)</f>
        <v>CLE</v>
      </c>
      <c r="U16" s="2" t="str" cm="1">
        <f t="array" ref="U16">_xlfn.XLOOKUP($A16&amp;U$5,'[1]NBA-Data-1980-2019'!$B$1:$B$16305&amp;'[1]NBA-Data-1980-2019'!$A$1:$A$16305,'[1]NBA-Data-1980-2019'!$D$1:$D$16305,"",0)</f>
        <v>CLE</v>
      </c>
      <c r="V16" s="2" t="str" cm="1">
        <f t="array" ref="V16">_xlfn.XLOOKUP($A16&amp;V$5,'[1]NBA-Data-1980-2019'!$B$1:$B$16305&amp;'[1]NBA-Data-1980-2019'!$A$1:$A$16305,'[1]NBA-Data-1980-2019'!$D$1:$D$16305,"",0)</f>
        <v>CLE</v>
      </c>
      <c r="W16" s="2" t="str" cm="1">
        <f t="array" ref="W16">_xlfn.XLOOKUP($A16&amp;W$5,'[1]NBA-Data-1980-2019'!$B$1:$B$16305&amp;'[1]NBA-Data-1980-2019'!$A$1:$A$16305,'[1]NBA-Data-1980-2019'!$D$1:$D$16305,"",0)</f>
        <v>CLE</v>
      </c>
      <c r="X16" s="2" t="str" cm="1">
        <f t="array" ref="X16">_xlfn.XLOOKUP($A16&amp;X$5,'[1]NBA-Data-1980-2019'!$B$1:$B$16305&amp;'[1]NBA-Data-1980-2019'!$A$1:$A$16305,'[1]NBA-Data-1980-2019'!$D$1:$D$16305,"",0)</f>
        <v>CLE</v>
      </c>
      <c r="Y16" s="2" t="str" cm="1">
        <f t="array" ref="Y16">_xlfn.XLOOKUP($A16&amp;Y$5,'[1]NBA-Data-1980-2019'!$B$1:$B$16305&amp;'[1]NBA-Data-1980-2019'!$A$1:$A$16305,'[1]NBA-Data-1980-2019'!$D$1:$D$16305,"",0)</f>
        <v>CLE</v>
      </c>
      <c r="Z16" s="2" t="str" cm="1">
        <f t="array" ref="Z16">_xlfn.XLOOKUP($A16&amp;Z$5,'[1]NBA-Data-1980-2019'!$B$1:$B$16305&amp;'[1]NBA-Data-1980-2019'!$A$1:$A$16305,'[1]NBA-Data-1980-2019'!$D$1:$D$16305,"",0)</f>
        <v>CLE</v>
      </c>
      <c r="AA16" s="2" t="str" cm="1">
        <f t="array" ref="AA16">_xlfn.XLOOKUP($A16&amp;AA$5,'[1]NBA-Data-1980-2019'!$B$1:$B$16305&amp;'[1]NBA-Data-1980-2019'!$A$1:$A$16305,'[1]NBA-Data-1980-2019'!$D$1:$D$16305,"",0)</f>
        <v>TOT</v>
      </c>
      <c r="AB16" s="2" t="str" cm="1">
        <f t="array" ref="AB16">_xlfn.XLOOKUP($A16&amp;AB$5,'[1]NBA-Data-1980-2019'!$B$1:$B$16305&amp;'[1]NBA-Data-1980-2019'!$A$1:$A$16305,'[1]NBA-Data-1980-2019'!$D$1:$D$16305,"",0)</f>
        <v>GSW</v>
      </c>
      <c r="AC16" s="2" t="str" cm="1">
        <f t="array" ref="AC16">_xlfn.XLOOKUP($A16&amp;AC$5,'[1]NBA-Data-1980-2019'!$B$1:$B$16305&amp;'[1]NBA-Data-1980-2019'!$A$1:$A$16305,'[1]NBA-Data-1980-2019'!$D$1:$D$16305,"",0)</f>
        <v/>
      </c>
      <c r="AD16" s="2" t="str" cm="1">
        <f t="array" ref="AD16">_xlfn.XLOOKUP($A16&amp;AD$5,'[1]NBA-Data-1980-2019'!$B$1:$B$16305&amp;'[1]NBA-Data-1980-2019'!$A$1:$A$16305,'[1]NBA-Data-1980-2019'!$D$1:$D$16305,"",0)</f>
        <v/>
      </c>
      <c r="AE16" s="2" t="str" cm="1">
        <f t="array" ref="AE16">_xlfn.XLOOKUP($A16&amp;AE$5,'[1]NBA-Data-1980-2019'!$B$1:$B$16305&amp;'[1]NBA-Data-1980-2019'!$A$1:$A$16305,'[1]NBA-Data-1980-2019'!$D$1:$D$16305,"",0)</f>
        <v/>
      </c>
      <c r="AF16" s="2" t="str" cm="1">
        <f t="array" ref="AF16">_xlfn.XLOOKUP($A16&amp;AF$5,'[1]NBA-Data-1980-2019'!$B$1:$B$16305&amp;'[1]NBA-Data-1980-2019'!$A$1:$A$16305,'[1]NBA-Data-1980-2019'!$D$1:$D$16305,"",0)</f>
        <v/>
      </c>
      <c r="AG16" s="2" t="str" cm="1">
        <f t="array" ref="AG16">_xlfn.XLOOKUP($A16&amp;AG$5,'[1]NBA-Data-1980-2019'!$B$1:$B$16305&amp;'[1]NBA-Data-1980-2019'!$A$1:$A$16305,'[1]NBA-Data-1980-2019'!$D$1:$D$16305,"",0)</f>
        <v/>
      </c>
      <c r="AH16" s="2" t="str" cm="1">
        <f t="array" ref="AH16">_xlfn.XLOOKUP($A16&amp;AH$5,'[1]NBA-Data-1980-2019'!$B$1:$B$16305&amp;'[1]NBA-Data-1980-2019'!$A$1:$A$16305,'[1]NBA-Data-1980-2019'!$H$1:$H$16305,"",0)</f>
        <v/>
      </c>
      <c r="AI16" s="2" t="str" cm="1">
        <f t="array" ref="AI16">_xlfn.XLOOKUP($A16&amp;AI$5,'[1]NBA-Data-1980-2019'!$B$1:$B$16305&amp;'[1]NBA-Data-1980-2019'!$A$1:$A$16305,'[1]NBA-Data-1980-2019'!$H$1:$H$16305,"",0)</f>
        <v/>
      </c>
      <c r="AJ16" s="2" t="str" cm="1">
        <f t="array" ref="AJ16">_xlfn.XLOOKUP($A16&amp;AJ$5,'[1]NBA-Data-1980-2019'!$B$1:$B$16305&amp;'[1]NBA-Data-1980-2019'!$A$1:$A$16305,'[1]NBA-Data-1980-2019'!$H$1:$H$16305,"",0)</f>
        <v/>
      </c>
      <c r="AK16" s="2" t="str" cm="1">
        <f t="array" ref="AK16">_xlfn.XLOOKUP($A16&amp;AK$5,'[1]NBA-Data-1980-2019'!$B$1:$B$16305&amp;'[1]NBA-Data-1980-2019'!$A$1:$A$16305,'[1]NBA-Data-1980-2019'!$H$1:$H$16305,"",0)</f>
        <v/>
      </c>
      <c r="AL16" s="2" t="str" cm="1">
        <f t="array" ref="AL16">_xlfn.XLOOKUP($A16&amp;AL$5,'[1]NBA-Data-1980-2019'!$B$1:$B$16305&amp;'[1]NBA-Data-1980-2019'!$A$1:$A$16305,'[1]NBA-Data-1980-2019'!$H$1:$H$16305,"",0)</f>
        <v/>
      </c>
      <c r="AM16" s="2" t="str" cm="1">
        <f t="array" ref="AM16">_xlfn.XLOOKUP($A16&amp;AM$5,'[1]NBA-Data-1980-2019'!$B$1:$B$16305&amp;'[1]NBA-Data-1980-2019'!$A$1:$A$16305,'[1]NBA-Data-1980-2019'!$H$1:$H$16305,"",0)</f>
        <v/>
      </c>
      <c r="AN16" s="2" t="str" cm="1">
        <f t="array" ref="AN16">_xlfn.XLOOKUP($A16&amp;AN$5,'[1]NBA-Data-1980-2019'!$B$1:$B$16305&amp;'[1]NBA-Data-1980-2019'!$A$1:$A$16305,'[1]NBA-Data-1980-2019'!$H$1:$H$16305,"",0)</f>
        <v/>
      </c>
      <c r="AO16" s="2" t="str" cm="1">
        <f t="array" ref="AO16">_xlfn.XLOOKUP($A16&amp;AO$5,'[1]NBA-Data-1980-2019'!$B$1:$B$16305&amp;'[1]NBA-Data-1980-2019'!$A$1:$A$16305,'[1]NBA-Data-1980-2019'!$H$1:$H$16305,"",0)</f>
        <v/>
      </c>
      <c r="AP16" s="2" t="str" cm="1">
        <f t="array" ref="AP16">_xlfn.XLOOKUP($A16&amp;AP$5,'[1]NBA-Data-1980-2019'!$B$1:$B$16305&amp;'[1]NBA-Data-1980-2019'!$A$1:$A$16305,'[1]NBA-Data-1980-2019'!$H$1:$H$16305,"",0)</f>
        <v/>
      </c>
      <c r="AQ16" s="2" t="str" cm="1">
        <f t="array" ref="AQ16">_xlfn.XLOOKUP($A16&amp;AQ$5,'[1]NBA-Data-1980-2019'!$B$1:$B$16305&amp;'[1]NBA-Data-1980-2019'!$A$1:$A$16305,'[1]NBA-Data-1980-2019'!$H$1:$H$16305,"",0)</f>
        <v/>
      </c>
      <c r="AR16" s="2" t="str" cm="1">
        <f t="array" ref="AR16">_xlfn.XLOOKUP($A16&amp;AR$5,'[1]NBA-Data-1980-2019'!$B$1:$B$16305&amp;'[1]NBA-Data-1980-2019'!$A$1:$A$16305,'[1]NBA-Data-1980-2019'!$H$1:$H$16305,"",0)</f>
        <v/>
      </c>
      <c r="AS16" s="2" t="str" cm="1">
        <f t="array" ref="AS16">_xlfn.XLOOKUP($A16&amp;AS$5,'[1]NBA-Data-1980-2019'!$B$1:$B$16305&amp;'[1]NBA-Data-1980-2019'!$A$1:$A$16305,'[1]NBA-Data-1980-2019'!$H$1:$H$16305,"",0)</f>
        <v/>
      </c>
      <c r="AT16" s="2" t="str" cm="1">
        <f t="array" ref="AT16">_xlfn.XLOOKUP($A16&amp;AT$5,'[1]NBA-Data-1980-2019'!$B$1:$B$16305&amp;'[1]NBA-Data-1980-2019'!$A$1:$A$16305,'[1]NBA-Data-1980-2019'!$H$1:$H$16305,"",0)</f>
        <v/>
      </c>
      <c r="AU16" s="2" t="str" cm="1">
        <f t="array" ref="AU16">_xlfn.XLOOKUP($A16&amp;AU$5,'[1]NBA-Data-1980-2019'!$B$1:$B$16305&amp;'[1]NBA-Data-1980-2019'!$A$1:$A$16305,'[1]NBA-Data-1980-2019'!$H$1:$H$16305,"",0)</f>
        <v/>
      </c>
      <c r="AV16" s="2" cm="1">
        <f t="array" ref="AV16">_xlfn.XLOOKUP($A16&amp;AV$5,'[1]NBA-Data-1980-2019'!$B$1:$B$16305&amp;'[1]NBA-Data-1980-2019'!$A$1:$A$16305,'[1]NBA-Data-1980-2019'!$H$1:$H$16305,"",0)</f>
        <v>864</v>
      </c>
      <c r="AW16" s="2" cm="1">
        <f t="array" ref="AW16">_xlfn.XLOOKUP($A16&amp;AW$5,'[1]NBA-Data-1980-2019'!$B$1:$B$16305&amp;'[1]NBA-Data-1980-2019'!$A$1:$A$16305,'[1]NBA-Data-1980-2019'!$H$1:$H$16305,"",0)</f>
        <v>758.40000000000009</v>
      </c>
      <c r="AX16" s="2" cm="1">
        <f t="array" ref="AX16">_xlfn.XLOOKUP($A16&amp;AX$5,'[1]NBA-Data-1980-2019'!$B$1:$B$16305&amp;'[1]NBA-Data-1980-2019'!$A$1:$A$16305,'[1]NBA-Data-1980-2019'!$H$1:$H$16305,"",0)</f>
        <v>1935.8999999999999</v>
      </c>
      <c r="AY16" s="2" cm="1">
        <f t="array" ref="AY16">_xlfn.XLOOKUP($A16&amp;AY$5,'[1]NBA-Data-1980-2019'!$B$1:$B$16305&amp;'[1]NBA-Data-1980-2019'!$A$1:$A$16305,'[1]NBA-Data-1980-2019'!$H$1:$H$16305,"",0)</f>
        <v>1320</v>
      </c>
      <c r="AZ16" s="2" cm="1">
        <f t="array" ref="AZ16">_xlfn.XLOOKUP($A16&amp;AZ$5,'[1]NBA-Data-1980-2019'!$B$1:$B$16305&amp;'[1]NBA-Data-1980-2019'!$A$1:$A$16305,'[1]NBA-Data-1980-2019'!$H$1:$H$16305,"",0)</f>
        <v>2308.5</v>
      </c>
      <c r="BA16" s="2" cm="1">
        <f t="array" ref="BA16">_xlfn.XLOOKUP($A16&amp;BA$5,'[1]NBA-Data-1980-2019'!$B$1:$B$16305&amp;'[1]NBA-Data-1980-2019'!$A$1:$A$16305,'[1]NBA-Data-1980-2019'!$H$1:$H$16305,"",0)</f>
        <v>2166</v>
      </c>
      <c r="BB16" s="2" cm="1">
        <f t="array" ref="BB16">_xlfn.XLOOKUP($A16&amp;BB$5,'[1]NBA-Data-1980-2019'!$B$1:$B$16305&amp;'[1]NBA-Data-1980-2019'!$A$1:$A$16305,'[1]NBA-Data-1980-2019'!$H$1:$H$16305,"",0)</f>
        <v>995.1</v>
      </c>
      <c r="BC16" s="2" cm="1">
        <f t="array" ref="BC16">_xlfn.XLOOKUP($A16&amp;BC$5,'[1]NBA-Data-1980-2019'!$B$1:$B$16305&amp;'[1]NBA-Data-1980-2019'!$A$1:$A$16305,'[1]NBA-Data-1980-2019'!$H$1:$H$16305,"",0)</f>
        <v>785</v>
      </c>
      <c r="BD16" s="2" cm="1">
        <f t="array" ref="BD16">_xlfn.XLOOKUP($A16&amp;BD$5,'[1]NBA-Data-1980-2019'!$B$1:$B$16305&amp;'[1]NBA-Data-1980-2019'!$A$1:$A$16305,'[1]NBA-Data-1980-2019'!$H$1:$H$16305,"",0)</f>
        <v>900</v>
      </c>
      <c r="BE16" s="2" cm="1">
        <f t="array" ref="BE16">_xlfn.XLOOKUP($A16&amp;BE$5,'[1]NBA-Data-1980-2019'!$B$1:$B$16305&amp;'[1]NBA-Data-1980-2019'!$A$1:$A$16305,'[1]NBA-Data-1980-2019'!$H$1:$H$16305,"",0)</f>
        <v>1800.5</v>
      </c>
      <c r="BF16" s="2" cm="1">
        <f t="array" ref="BF16">_xlfn.XLOOKUP($A16&amp;BF$5,'[1]NBA-Data-1980-2019'!$B$1:$B$16305&amp;'[1]NBA-Data-1980-2019'!$A$1:$A$16305,'[1]NBA-Data-1980-2019'!$H$1:$H$16305,"",0)</f>
        <v>637</v>
      </c>
      <c r="BG16" s="2" cm="1">
        <f t="array" ref="BG16">_xlfn.XLOOKUP($A16&amp;BG$5,'[1]NBA-Data-1980-2019'!$B$1:$B$16305&amp;'[1]NBA-Data-1980-2019'!$A$1:$A$16305,'[1]NBA-Data-1980-2019'!$H$1:$H$16305,"",0)</f>
        <v>498.20000000000005</v>
      </c>
      <c r="BH16" s="2" cm="1">
        <f t="array" ref="BH16">_xlfn.XLOOKUP($A16&amp;BH$5,'[1]NBA-Data-1980-2019'!$B$1:$B$16305&amp;'[1]NBA-Data-1980-2019'!$A$1:$A$16305,'[1]NBA-Data-1980-2019'!$H$1:$H$16305,"",0)</f>
        <v>92.399999999999991</v>
      </c>
      <c r="BI16" s="2" t="str" cm="1">
        <f t="array" ref="BI16">_xlfn.XLOOKUP($A16&amp;BI$5,'[1]NBA-Data-1980-2019'!$B$1:$B$16305&amp;'[1]NBA-Data-1980-2019'!$A$1:$A$16305,'[1]NBA-Data-1980-2019'!$H$1:$H$16305,"",0)</f>
        <v/>
      </c>
      <c r="BJ16" s="2" t="str" cm="1">
        <f t="array" ref="BJ16">_xlfn.XLOOKUP($A16&amp;BJ$5,'[1]NBA-Data-1980-2019'!$B$1:$B$16305&amp;'[1]NBA-Data-1980-2019'!$A$1:$A$16305,'[1]NBA-Data-1980-2019'!$H$1:$H$16305,"",0)</f>
        <v/>
      </c>
      <c r="BK16" s="2" t="str" cm="1">
        <f t="array" ref="BK16">_xlfn.XLOOKUP($A16&amp;BK$5,'[1]NBA-Data-1980-2019'!$B$1:$B$16305&amp;'[1]NBA-Data-1980-2019'!$A$1:$A$16305,'[1]NBA-Data-1980-2019'!$H$1:$H$16305,"",0)</f>
        <v/>
      </c>
      <c r="BL16" s="2" t="str" cm="1">
        <f t="array" ref="BL16">_xlfn.XLOOKUP($A16&amp;BL$5,'[1]NBA-Data-1980-2019'!$B$1:$B$16305&amp;'[1]NBA-Data-1980-2019'!$A$1:$A$16305,'[1]NBA-Data-1980-2019'!$H$1:$H$16305,"",0)</f>
        <v/>
      </c>
      <c r="BM16" s="2" t="str" cm="1">
        <f t="array" ref="BM16">_xlfn.XLOOKUP($A16&amp;BM$5,'[1]NBA-Data-1980-2019'!$B$1:$B$16305&amp;'[1]NBA-Data-1980-2019'!$A$1:$A$16305,'[1]NBA-Data-1980-2019'!$H$1:$H$16305,"",0)</f>
        <v/>
      </c>
      <c r="BN16" s="2" t="str" cm="1">
        <f t="array" ref="BN16">_xlfn.XLOOKUP($A16&amp;BN$5,'[1]NBA-Data-1980-2019'!$B$1:$B$16305&amp;'[1]NBA-Data-1980-2019'!$A$1:$A$16305,'[1]NBA-Data-1980-2019'!$F$1:$F$16305,"",0)</f>
        <v/>
      </c>
      <c r="BO16" s="2" t="str" cm="1">
        <f t="array" ref="BO16">_xlfn.XLOOKUP($A16&amp;BO$5,'[1]NBA-Data-1980-2019'!$B$1:$B$16305&amp;'[1]NBA-Data-1980-2019'!$A$1:$A$16305,'[1]NBA-Data-1980-2019'!$F$1:$F$16305,"",0)</f>
        <v/>
      </c>
      <c r="BP16" s="2" t="str" cm="1">
        <f t="array" ref="BP16">_xlfn.XLOOKUP($A16&amp;BP$5,'[1]NBA-Data-1980-2019'!$B$1:$B$16305&amp;'[1]NBA-Data-1980-2019'!$A$1:$A$16305,'[1]NBA-Data-1980-2019'!$F$1:$F$16305,"",0)</f>
        <v/>
      </c>
      <c r="BQ16" s="2" t="str" cm="1">
        <f t="array" ref="BQ16">_xlfn.XLOOKUP($A16&amp;BQ$5,'[1]NBA-Data-1980-2019'!$B$1:$B$16305&amp;'[1]NBA-Data-1980-2019'!$A$1:$A$16305,'[1]NBA-Data-1980-2019'!$F$1:$F$16305,"",0)</f>
        <v/>
      </c>
      <c r="BR16" s="2" t="str" cm="1">
        <f t="array" ref="BR16">_xlfn.XLOOKUP($A16&amp;BR$5,'[1]NBA-Data-1980-2019'!$B$1:$B$16305&amp;'[1]NBA-Data-1980-2019'!$A$1:$A$16305,'[1]NBA-Data-1980-2019'!$F$1:$F$16305,"",0)</f>
        <v/>
      </c>
      <c r="BS16" s="2" t="str" cm="1">
        <f t="array" ref="BS16">_xlfn.XLOOKUP($A16&amp;BS$5,'[1]NBA-Data-1980-2019'!$B$1:$B$16305&amp;'[1]NBA-Data-1980-2019'!$A$1:$A$16305,'[1]NBA-Data-1980-2019'!$F$1:$F$16305,"",0)</f>
        <v/>
      </c>
      <c r="BT16" s="2" t="str" cm="1">
        <f t="array" ref="BT16">_xlfn.XLOOKUP($A16&amp;BT$5,'[1]NBA-Data-1980-2019'!$B$1:$B$16305&amp;'[1]NBA-Data-1980-2019'!$A$1:$A$16305,'[1]NBA-Data-1980-2019'!$F$1:$F$16305,"",0)</f>
        <v/>
      </c>
      <c r="BU16" s="2" t="str" cm="1">
        <f t="array" ref="BU16">_xlfn.XLOOKUP($A16&amp;BU$5,'[1]NBA-Data-1980-2019'!$B$1:$B$16305&amp;'[1]NBA-Data-1980-2019'!$A$1:$A$16305,'[1]NBA-Data-1980-2019'!$F$1:$F$16305,"",0)</f>
        <v/>
      </c>
      <c r="BV16" s="2" t="str" cm="1">
        <f t="array" ref="BV16">_xlfn.XLOOKUP($A16&amp;BV$5,'[1]NBA-Data-1980-2019'!$B$1:$B$16305&amp;'[1]NBA-Data-1980-2019'!$A$1:$A$16305,'[1]NBA-Data-1980-2019'!$F$1:$F$16305,"",0)</f>
        <v/>
      </c>
      <c r="BW16" s="2" t="str" cm="1">
        <f t="array" ref="BW16">_xlfn.XLOOKUP($A16&amp;BW$5,'[1]NBA-Data-1980-2019'!$B$1:$B$16305&amp;'[1]NBA-Data-1980-2019'!$A$1:$A$16305,'[1]NBA-Data-1980-2019'!$F$1:$F$16305,"",0)</f>
        <v/>
      </c>
      <c r="BX16" s="2" t="str" cm="1">
        <f t="array" ref="BX16">_xlfn.XLOOKUP($A16&amp;BX$5,'[1]NBA-Data-1980-2019'!$B$1:$B$16305&amp;'[1]NBA-Data-1980-2019'!$A$1:$A$16305,'[1]NBA-Data-1980-2019'!$F$1:$F$16305,"",0)</f>
        <v/>
      </c>
      <c r="BY16" s="2" t="str" cm="1">
        <f t="array" ref="BY16">_xlfn.XLOOKUP($A16&amp;BY$5,'[1]NBA-Data-1980-2019'!$B$1:$B$16305&amp;'[1]NBA-Data-1980-2019'!$A$1:$A$16305,'[1]NBA-Data-1980-2019'!$F$1:$F$16305,"",0)</f>
        <v/>
      </c>
      <c r="BZ16" s="2" t="str" cm="1">
        <f t="array" ref="BZ16">_xlfn.XLOOKUP($A16&amp;BZ$5,'[1]NBA-Data-1980-2019'!$B$1:$B$16305&amp;'[1]NBA-Data-1980-2019'!$A$1:$A$16305,'[1]NBA-Data-1980-2019'!$F$1:$F$16305,"",0)</f>
        <v/>
      </c>
      <c r="CA16" s="2" t="str" cm="1">
        <f t="array" ref="CA16">_xlfn.XLOOKUP($A16&amp;CA$5,'[1]NBA-Data-1980-2019'!$B$1:$B$16305&amp;'[1]NBA-Data-1980-2019'!$A$1:$A$16305,'[1]NBA-Data-1980-2019'!$F$1:$F$16305,"",0)</f>
        <v/>
      </c>
      <c r="CB16" s="2" cm="1">
        <f t="array" ref="CB16">_xlfn.XLOOKUP($A16&amp;CB$5,'[1]NBA-Data-1980-2019'!$B$1:$B$16305&amp;'[1]NBA-Data-1980-2019'!$A$1:$A$16305,'[1]NBA-Data-1980-2019'!$F$1:$F$16305,"",0)</f>
        <v>17</v>
      </c>
      <c r="CC16" s="2" cm="1">
        <f t="array" ref="CC16">_xlfn.XLOOKUP($A16&amp;CC$5,'[1]NBA-Data-1980-2019'!$B$1:$B$16305&amp;'[1]NBA-Data-1980-2019'!$A$1:$A$16305,'[1]NBA-Data-1980-2019'!$F$1:$F$16305,"",0)</f>
        <v>14.8</v>
      </c>
      <c r="CD16" s="2" cm="1">
        <f t="array" ref="CD16">_xlfn.XLOOKUP($A16&amp;CD$5,'[1]NBA-Data-1980-2019'!$B$1:$B$16305&amp;'[1]NBA-Data-1980-2019'!$A$1:$A$16305,'[1]NBA-Data-1980-2019'!$F$1:$F$16305,"",0)</f>
        <v>14.4</v>
      </c>
      <c r="CE16" s="2" cm="1">
        <f t="array" ref="CE16">_xlfn.XLOOKUP($A16&amp;CE$5,'[1]NBA-Data-1980-2019'!$B$1:$B$16305&amp;'[1]NBA-Data-1980-2019'!$A$1:$A$16305,'[1]NBA-Data-1980-2019'!$F$1:$F$16305,"",0)</f>
        <v>12</v>
      </c>
      <c r="CF16" s="2" cm="1">
        <f t="array" ref="CF16">_xlfn.XLOOKUP($A16&amp;CF$5,'[1]NBA-Data-1980-2019'!$B$1:$B$16305&amp;'[1]NBA-Data-1980-2019'!$A$1:$A$16305,'[1]NBA-Data-1980-2019'!$F$1:$F$16305,"",0)</f>
        <v>14.6</v>
      </c>
      <c r="CG16" s="2" cm="1">
        <f t="array" ref="CG16">_xlfn.XLOOKUP($A16&amp;CG$5,'[1]NBA-Data-1980-2019'!$B$1:$B$16305&amp;'[1]NBA-Data-1980-2019'!$A$1:$A$16305,'[1]NBA-Data-1980-2019'!$F$1:$F$16305,"",0)</f>
        <v>15.8</v>
      </c>
      <c r="CH16" s="2" cm="1">
        <f t="array" ref="CH16">_xlfn.XLOOKUP($A16&amp;CH$5,'[1]NBA-Data-1980-2019'!$B$1:$B$16305&amp;'[1]NBA-Data-1980-2019'!$A$1:$A$16305,'[1]NBA-Data-1980-2019'!$F$1:$F$16305,"",0)</f>
        <v>15.2</v>
      </c>
      <c r="CI16" s="2" cm="1">
        <f t="array" ref="CI16">_xlfn.XLOOKUP($A16&amp;CI$5,'[1]NBA-Data-1980-2019'!$B$1:$B$16305&amp;'[1]NBA-Data-1980-2019'!$A$1:$A$16305,'[1]NBA-Data-1980-2019'!$F$1:$F$16305,"",0)</f>
        <v>18.899999999999999</v>
      </c>
      <c r="CJ16" s="2" cm="1">
        <f t="array" ref="CJ16">_xlfn.XLOOKUP($A16&amp;CJ$5,'[1]NBA-Data-1980-2019'!$B$1:$B$16305&amp;'[1]NBA-Data-1980-2019'!$A$1:$A$16305,'[1]NBA-Data-1980-2019'!$F$1:$F$16305,"",0)</f>
        <v>21.7</v>
      </c>
      <c r="CK16" s="2" cm="1">
        <f t="array" ref="CK16">_xlfn.XLOOKUP($A16&amp;CK$5,'[1]NBA-Data-1980-2019'!$B$1:$B$16305&amp;'[1]NBA-Data-1980-2019'!$A$1:$A$16305,'[1]NBA-Data-1980-2019'!$F$1:$F$16305,"",0)</f>
        <v>17</v>
      </c>
      <c r="CL16" s="2" cm="1">
        <f t="array" ref="CL16">_xlfn.XLOOKUP($A16&amp;CL$5,'[1]NBA-Data-1980-2019'!$B$1:$B$16305&amp;'[1]NBA-Data-1980-2019'!$A$1:$A$16305,'[1]NBA-Data-1980-2019'!$F$1:$F$16305,"",0)</f>
        <v>17.7</v>
      </c>
      <c r="CM16" s="2" cm="1">
        <f t="array" ref="CM16">_xlfn.XLOOKUP($A16&amp;CM$5,'[1]NBA-Data-1980-2019'!$B$1:$B$16305&amp;'[1]NBA-Data-1980-2019'!$A$1:$A$16305,'[1]NBA-Data-1980-2019'!$F$1:$F$16305,"",0)</f>
        <v>11.1</v>
      </c>
      <c r="CN16" s="2" cm="1">
        <f t="array" ref="CN16">_xlfn.XLOOKUP($A16&amp;CN$5,'[1]NBA-Data-1980-2019'!$B$1:$B$16305&amp;'[1]NBA-Data-1980-2019'!$A$1:$A$16305,'[1]NBA-Data-1980-2019'!$F$1:$F$16305,"",0)</f>
        <v>9.4</v>
      </c>
      <c r="CO16" s="2" t="str" cm="1">
        <f t="array" ref="CO16">_xlfn.XLOOKUP($A16&amp;CO$5,'[1]NBA-Data-1980-2019'!$B$1:$B$16305&amp;'[1]NBA-Data-1980-2019'!$A$1:$A$16305,'[1]NBA-Data-1980-2019'!$F$1:$F$16305,"",0)</f>
        <v/>
      </c>
      <c r="CP16" s="2" t="str" cm="1">
        <f t="array" ref="CP16">_xlfn.XLOOKUP($A16&amp;CP$5,'[1]NBA-Data-1980-2019'!$B$1:$B$16305&amp;'[1]NBA-Data-1980-2019'!$A$1:$A$16305,'[1]NBA-Data-1980-2019'!$F$1:$F$16305,"",0)</f>
        <v/>
      </c>
      <c r="CQ16" s="2" t="str" cm="1">
        <f t="array" ref="CQ16">_xlfn.XLOOKUP($A16&amp;CQ$5,'[1]NBA-Data-1980-2019'!$B$1:$B$16305&amp;'[1]NBA-Data-1980-2019'!$A$1:$A$16305,'[1]NBA-Data-1980-2019'!$F$1:$F$16305,"",0)</f>
        <v/>
      </c>
      <c r="CR16" s="2" t="str" cm="1">
        <f t="array" ref="CR16">_xlfn.XLOOKUP($A16&amp;CR$5,'[1]NBA-Data-1980-2019'!$B$1:$B$16305&amp;'[1]NBA-Data-1980-2019'!$A$1:$A$16305,'[1]NBA-Data-1980-2019'!$F$1:$F$16305,"",0)</f>
        <v/>
      </c>
      <c r="CS16" s="2" t="str" cm="1">
        <f t="array" ref="CS16">_xlfn.XLOOKUP($A16&amp;CS$5,'[1]NBA-Data-1980-2019'!$B$1:$B$16305&amp;'[1]NBA-Data-1980-2019'!$A$1:$A$16305,'[1]NBA-Data-1980-2019'!$F$1:$F$16305,"",0)</f>
        <v/>
      </c>
      <c r="CU16" s="2" t="str">
        <f>_xlfn.XLOOKUP($A16,TEAMS!$G$1:$G$839,TEAMS!$H$1:$H$839,"",0)</f>
        <v>C</v>
      </c>
      <c r="CV16" s="2" t="str">
        <f>_xlfn.XLOOKUP($CU16,DASHBOARD!$B$22:$B$27,DASHBOARD!$C$22:$C$27,"",0)</f>
        <v>CENTER</v>
      </c>
      <c r="CY16" s="63">
        <f>SUMIFS('[1]NBA-Data-1980-2019'!$G$1:$G$16305,'[1]NBA-Data-1980-2019'!$B$1:$B$16305,$A16,'[1]NBA-Data-1980-2019'!$A$1:$A$16305,CY$9)</f>
        <v>0</v>
      </c>
      <c r="CZ16" s="63">
        <f>SUMIFS('[1]NBA-Data-1980-2019'!$G$1:$G$16305,'[1]NBA-Data-1980-2019'!$B$1:$B$16305,$A16,'[1]NBA-Data-1980-2019'!$A$1:$A$16305,CZ$9)</f>
        <v>0</v>
      </c>
      <c r="DA16" s="63">
        <f>SUMIFS('[1]NBA-Data-1980-2019'!$G$1:$G$16305,'[1]NBA-Data-1980-2019'!$B$1:$B$16305,$A16,'[1]NBA-Data-1980-2019'!$A$1:$A$16305,DA$9)</f>
        <v>0</v>
      </c>
      <c r="DB16" s="63">
        <f>SUMIFS('[1]NBA-Data-1980-2019'!$G$1:$G$16305,'[1]NBA-Data-1980-2019'!$B$1:$B$16305,$A16,'[1]NBA-Data-1980-2019'!$A$1:$A$16305,DB$9)</f>
        <v>0</v>
      </c>
      <c r="DC16" s="63">
        <f>SUMIFS('[1]NBA-Data-1980-2019'!$G$1:$G$16305,'[1]NBA-Data-1980-2019'!$B$1:$B$16305,$A16,'[1]NBA-Data-1980-2019'!$A$1:$A$16305,DC$9)</f>
        <v>0</v>
      </c>
      <c r="DD16" s="63">
        <f>SUMIFS('[1]NBA-Data-1980-2019'!$G$1:$G$16305,'[1]NBA-Data-1980-2019'!$B$1:$B$16305,$A16,'[1]NBA-Data-1980-2019'!$A$1:$A$16305,DD$9)</f>
        <v>0</v>
      </c>
      <c r="DE16" s="63">
        <f>SUMIFS('[1]NBA-Data-1980-2019'!$G$1:$G$16305,'[1]NBA-Data-1980-2019'!$B$1:$B$16305,$A16,'[1]NBA-Data-1980-2019'!$A$1:$A$16305,DE$9)</f>
        <v>0</v>
      </c>
      <c r="DF16" s="63">
        <f>SUMIFS('[1]NBA-Data-1980-2019'!$G$1:$G$16305,'[1]NBA-Data-1980-2019'!$B$1:$B$16305,$A16,'[1]NBA-Data-1980-2019'!$A$1:$A$16305,DF$9)</f>
        <v>0</v>
      </c>
      <c r="DG16" s="63">
        <f>SUMIFS('[1]NBA-Data-1980-2019'!$G$1:$G$16305,'[1]NBA-Data-1980-2019'!$B$1:$B$16305,$A16,'[1]NBA-Data-1980-2019'!$A$1:$A$16305,DG$9)</f>
        <v>0</v>
      </c>
      <c r="DH16" s="63">
        <f>SUMIFS('[1]NBA-Data-1980-2019'!$G$1:$G$16305,'[1]NBA-Data-1980-2019'!$B$1:$B$16305,$A16,'[1]NBA-Data-1980-2019'!$A$1:$A$16305,DH$9)</f>
        <v>0</v>
      </c>
      <c r="DI16" s="63">
        <f>SUMIFS('[1]NBA-Data-1980-2019'!$G$1:$G$16305,'[1]NBA-Data-1980-2019'!$B$1:$B$16305,$A16,'[1]NBA-Data-1980-2019'!$A$1:$A$16305,DI$9)</f>
        <v>0</v>
      </c>
      <c r="DJ16" s="63">
        <f>SUMIFS('[1]NBA-Data-1980-2019'!$G$1:$G$16305,'[1]NBA-Data-1980-2019'!$B$1:$B$16305,$A16,'[1]NBA-Data-1980-2019'!$A$1:$A$16305,DJ$9)</f>
        <v>0</v>
      </c>
      <c r="DK16" s="63">
        <f>SUMIFS('[1]NBA-Data-1980-2019'!$G$1:$G$16305,'[1]NBA-Data-1980-2019'!$B$1:$B$16305,$A16,'[1]NBA-Data-1980-2019'!$A$1:$A$16305,DK$9)</f>
        <v>0</v>
      </c>
      <c r="DL16" s="63">
        <f>SUMIFS('[1]NBA-Data-1980-2019'!$G$1:$G$16305,'[1]NBA-Data-1980-2019'!$B$1:$B$16305,$A16,'[1]NBA-Data-1980-2019'!$A$1:$A$16305,DL$9)</f>
        <v>0</v>
      </c>
      <c r="DM16" s="63">
        <f>SUMIFS('[1]NBA-Data-1980-2019'!$G$1:$G$16305,'[1]NBA-Data-1980-2019'!$B$1:$B$16305,$A16,'[1]NBA-Data-1980-2019'!$A$1:$A$16305,DM$9)</f>
        <v>788000</v>
      </c>
      <c r="DN16" s="63">
        <f>SUMIFS('[1]NBA-Data-1980-2019'!$G$1:$G$16305,'[1]NBA-Data-1980-2019'!$B$1:$B$16305,$A16,'[1]NBA-Data-1980-2019'!$A$1:$A$16305,DN$9)</f>
        <v>866800</v>
      </c>
      <c r="DO16" s="63">
        <f>SUMIFS('[1]NBA-Data-1980-2019'!$G$1:$G$16305,'[1]NBA-Data-1980-2019'!$B$1:$B$16305,$A16,'[1]NBA-Data-1980-2019'!$A$1:$A$16305,DO$9)</f>
        <v>945600</v>
      </c>
      <c r="DP16" s="63">
        <f>SUMIFS('[1]NBA-Data-1980-2019'!$G$1:$G$16305,'[1]NBA-Data-1980-2019'!$B$1:$B$16305,$A16,'[1]NBA-Data-1980-2019'!$A$1:$A$16305,DP$9)</f>
        <v>5356000</v>
      </c>
      <c r="DQ16" s="63">
        <f>SUMIFS('[1]NBA-Data-1980-2019'!$G$1:$G$16305,'[1]NBA-Data-1980-2019'!$B$1:$B$16305,$A16,'[1]NBA-Data-1980-2019'!$A$1:$A$16305,DQ$9)</f>
        <v>5784480</v>
      </c>
      <c r="DR16" s="63">
        <f>SUMIFS('[1]NBA-Data-1980-2019'!$G$1:$G$16305,'[1]NBA-Data-1980-2019'!$B$1:$B$16305,$A16,'[1]NBA-Data-1980-2019'!$A$1:$A$16305,DR$9)</f>
        <v>6300000</v>
      </c>
      <c r="DS16" s="63">
        <f>SUMIFS('[1]NBA-Data-1980-2019'!$G$1:$G$16305,'[1]NBA-Data-1980-2019'!$B$1:$B$16305,$A16,'[1]NBA-Data-1980-2019'!$A$1:$A$16305,DS$9)</f>
        <v>7281818</v>
      </c>
      <c r="DT16" s="63">
        <f>SUMIFS('[1]NBA-Data-1980-2019'!$G$1:$G$16305,'[1]NBA-Data-1980-2019'!$B$1:$B$16305,$A16,'[1]NBA-Data-1980-2019'!$A$1:$A$16305,DT$9)</f>
        <v>7700000</v>
      </c>
      <c r="DU16" s="63">
        <f>SUMIFS('[1]NBA-Data-1980-2019'!$G$1:$G$16305,'[1]NBA-Data-1980-2019'!$B$1:$B$16305,$A16,'[1]NBA-Data-1980-2019'!$A$1:$A$16305,DU$9)</f>
        <v>8368182</v>
      </c>
      <c r="DV16" s="63">
        <f>SUMIFS('[1]NBA-Data-1980-2019'!$G$1:$G$16305,'[1]NBA-Data-1980-2019'!$B$1:$B$16305,$A16,'[1]NBA-Data-1980-2019'!$A$1:$A$16305,DV$9)</f>
        <v>9036364</v>
      </c>
      <c r="DW16" s="63">
        <f>SUMIFS('[1]NBA-Data-1980-2019'!$G$1:$G$16305,'[1]NBA-Data-1980-2019'!$B$1:$B$16305,$A16,'[1]NBA-Data-1980-2019'!$A$1:$A$16305,DW$9)</f>
        <v>9704595</v>
      </c>
      <c r="DX16" s="63">
        <f>SUMIFS('[1]NBA-Data-1980-2019'!$G$1:$G$16305,'[1]NBA-Data-1980-2019'!$B$1:$B$16305,$A16,'[1]NBA-Data-1980-2019'!$A$1:$A$16305,DX$9)</f>
        <v>9638554</v>
      </c>
      <c r="DY16" s="63">
        <f>SUMIFS('[1]NBA-Data-1980-2019'!$G$1:$G$16305,'[1]NBA-Data-1980-2019'!$B$1:$B$16305,$A16,'[1]NBA-Data-1980-2019'!$A$1:$A$16305,DY$9)</f>
        <v>1984005</v>
      </c>
      <c r="DZ16" s="63">
        <f>SUMIFS('[1]NBA-Data-1980-2019'!$G$1:$G$16305,'[1]NBA-Data-1980-2019'!$B$1:$B$16305,$A16,'[1]NBA-Data-1980-2019'!$A$1:$A$16305,DZ$9)</f>
        <v>0</v>
      </c>
      <c r="EA16" s="63">
        <f>SUMIFS('[1]NBA-Data-1980-2019'!$G$1:$G$16305,'[1]NBA-Data-1980-2019'!$B$1:$B$16305,$A16,'[1]NBA-Data-1980-2019'!$A$1:$A$16305,EA$9)</f>
        <v>0</v>
      </c>
      <c r="EB16" s="63">
        <f>SUMIFS('[1]NBA-Data-1980-2019'!$G$1:$G$16305,'[1]NBA-Data-1980-2019'!$B$1:$B$16305,$A16,'[1]NBA-Data-1980-2019'!$A$1:$A$16305,EB$9)</f>
        <v>0</v>
      </c>
      <c r="EC16" s="63">
        <f>SUMIFS('[1]NBA-Data-1980-2019'!$G$1:$G$16305,'[1]NBA-Data-1980-2019'!$B$1:$B$16305,$A16,'[1]NBA-Data-1980-2019'!$A$1:$A$16305,EC$9)</f>
        <v>0</v>
      </c>
      <c r="ED16" s="63">
        <f>SUMIFS('[1]NBA-Data-1980-2019'!$G$1:$G$16305,'[1]NBA-Data-1980-2019'!$B$1:$B$16305,$A16,'[1]NBA-Data-1980-2019'!$A$1:$A$16305,ED$9)</f>
        <v>0</v>
      </c>
      <c r="EH16" s="2" t="s">
        <v>1273</v>
      </c>
      <c r="EI16" s="2" t="s">
        <v>1469</v>
      </c>
      <c r="EM16" s="2" t="s">
        <v>1291</v>
      </c>
      <c r="EO16" s="2"/>
      <c r="ER16" s="2" t="s">
        <v>1314</v>
      </c>
      <c r="ES16" s="2" t="s">
        <v>1314</v>
      </c>
      <c r="EW16" s="2"/>
      <c r="EX16" s="2" t="s">
        <v>1291</v>
      </c>
      <c r="EY16" s="2"/>
      <c r="EZ16" s="2" t="s">
        <v>1362</v>
      </c>
      <c r="FA16" s="2" t="s">
        <v>1409</v>
      </c>
      <c r="FF16" s="57" t="s">
        <v>1292</v>
      </c>
    </row>
    <row r="17" spans="1:165" x14ac:dyDescent="0.2">
      <c r="A17" s="2" t="s">
        <v>569</v>
      </c>
      <c r="B17" s="2" t="str" cm="1">
        <f t="array" ref="B17">_xlfn.XLOOKUP($A17&amp;B$5,'[1]NBA-Data-1980-2019'!$B$1:$B$16305&amp;'[1]NBA-Data-1980-2019'!$A$1:$A$16305,'[1]NBA-Data-1980-2019'!$D$1:$D$16305,"",0)</f>
        <v/>
      </c>
      <c r="C17" s="2" t="str" cm="1">
        <f t="array" ref="C17">_xlfn.XLOOKUP($A17&amp;C$5,'[1]NBA-Data-1980-2019'!$B$1:$B$16305&amp;'[1]NBA-Data-1980-2019'!$A$1:$A$16305,'[1]NBA-Data-1980-2019'!$D$1:$D$16305,"",0)</f>
        <v/>
      </c>
      <c r="D17" s="2" t="str" cm="1">
        <f t="array" ref="D17">_xlfn.XLOOKUP($A17&amp;D$5,'[1]NBA-Data-1980-2019'!$B$1:$B$16305&amp;'[1]NBA-Data-1980-2019'!$A$1:$A$16305,'[1]NBA-Data-1980-2019'!$D$1:$D$16305,"",0)</f>
        <v/>
      </c>
      <c r="E17" s="2" t="str" cm="1">
        <f t="array" ref="E17">_xlfn.XLOOKUP($A17&amp;E$5,'[1]NBA-Data-1980-2019'!$B$1:$B$16305&amp;'[1]NBA-Data-1980-2019'!$A$1:$A$16305,'[1]NBA-Data-1980-2019'!$D$1:$D$16305,"",0)</f>
        <v/>
      </c>
      <c r="F17" s="2" t="str" cm="1">
        <f t="array" ref="F17">_xlfn.XLOOKUP($A17&amp;F$5,'[1]NBA-Data-1980-2019'!$B$1:$B$16305&amp;'[1]NBA-Data-1980-2019'!$A$1:$A$16305,'[1]NBA-Data-1980-2019'!$D$1:$D$16305,"",0)</f>
        <v/>
      </c>
      <c r="G17" s="2" t="str" cm="1">
        <f t="array" ref="G17">_xlfn.XLOOKUP($A17&amp;G$5,'[1]NBA-Data-1980-2019'!$B$1:$B$16305&amp;'[1]NBA-Data-1980-2019'!$A$1:$A$16305,'[1]NBA-Data-1980-2019'!$D$1:$D$16305,"",0)</f>
        <v/>
      </c>
      <c r="H17" s="2" t="str" cm="1">
        <f t="array" ref="H17">_xlfn.XLOOKUP($A17&amp;H$5,'[1]NBA-Data-1980-2019'!$B$1:$B$16305&amp;'[1]NBA-Data-1980-2019'!$A$1:$A$16305,'[1]NBA-Data-1980-2019'!$D$1:$D$16305,"",0)</f>
        <v/>
      </c>
      <c r="I17" s="2" t="str" cm="1">
        <f t="array" ref="I17">_xlfn.XLOOKUP($A17&amp;I$5,'[1]NBA-Data-1980-2019'!$B$1:$B$16305&amp;'[1]NBA-Data-1980-2019'!$A$1:$A$16305,'[1]NBA-Data-1980-2019'!$D$1:$D$16305,"",0)</f>
        <v/>
      </c>
      <c r="J17" s="2" t="str" cm="1">
        <f t="array" ref="J17">_xlfn.XLOOKUP($A17&amp;J$5,'[1]NBA-Data-1980-2019'!$B$1:$B$16305&amp;'[1]NBA-Data-1980-2019'!$A$1:$A$16305,'[1]NBA-Data-1980-2019'!$D$1:$D$16305,"",0)</f>
        <v/>
      </c>
      <c r="K17" s="2" t="str" cm="1">
        <f t="array" ref="K17">_xlfn.XLOOKUP($A17&amp;K$5,'[1]NBA-Data-1980-2019'!$B$1:$B$16305&amp;'[1]NBA-Data-1980-2019'!$A$1:$A$16305,'[1]NBA-Data-1980-2019'!$D$1:$D$16305,"",0)</f>
        <v/>
      </c>
      <c r="L17" s="2" t="str" cm="1">
        <f t="array" ref="L17">_xlfn.XLOOKUP($A17&amp;L$5,'[1]NBA-Data-1980-2019'!$B$1:$B$16305&amp;'[1]NBA-Data-1980-2019'!$A$1:$A$16305,'[1]NBA-Data-1980-2019'!$D$1:$D$16305,"",0)</f>
        <v/>
      </c>
      <c r="M17" s="2" t="str" cm="1">
        <f t="array" ref="M17">_xlfn.XLOOKUP($A17&amp;M$5,'[1]NBA-Data-1980-2019'!$B$1:$B$16305&amp;'[1]NBA-Data-1980-2019'!$A$1:$A$16305,'[1]NBA-Data-1980-2019'!$D$1:$D$16305,"",0)</f>
        <v/>
      </c>
      <c r="N17" s="2" t="str" cm="1">
        <f t="array" ref="N17">_xlfn.XLOOKUP($A17&amp;N$5,'[1]NBA-Data-1980-2019'!$B$1:$B$16305&amp;'[1]NBA-Data-1980-2019'!$A$1:$A$16305,'[1]NBA-Data-1980-2019'!$D$1:$D$16305,"",0)</f>
        <v/>
      </c>
      <c r="O17" s="2" t="str" cm="1">
        <f t="array" ref="O17">_xlfn.XLOOKUP($A17&amp;O$5,'[1]NBA-Data-1980-2019'!$B$1:$B$16305&amp;'[1]NBA-Data-1980-2019'!$A$1:$A$16305,'[1]NBA-Data-1980-2019'!$D$1:$D$16305,"",0)</f>
        <v/>
      </c>
      <c r="P17" s="2" t="str" cm="1">
        <f t="array" ref="P17">_xlfn.XLOOKUP($A17&amp;P$5,'[1]NBA-Data-1980-2019'!$B$1:$B$16305&amp;'[1]NBA-Data-1980-2019'!$A$1:$A$16305,'[1]NBA-Data-1980-2019'!$D$1:$D$16305,"",0)</f>
        <v>PHI</v>
      </c>
      <c r="Q17" s="2" t="str" cm="1">
        <f t="array" ref="Q17">_xlfn.XLOOKUP($A17&amp;Q$5,'[1]NBA-Data-1980-2019'!$B$1:$B$16305&amp;'[1]NBA-Data-1980-2019'!$A$1:$A$16305,'[1]NBA-Data-1980-2019'!$D$1:$D$16305,"",0)</f>
        <v>PHI</v>
      </c>
      <c r="R17" s="2" t="str" cm="1">
        <f t="array" ref="R17">_xlfn.XLOOKUP($A17&amp;R$5,'[1]NBA-Data-1980-2019'!$B$1:$B$16305&amp;'[1]NBA-Data-1980-2019'!$A$1:$A$16305,'[1]NBA-Data-1980-2019'!$D$1:$D$16305,"",0)</f>
        <v>PHI</v>
      </c>
      <c r="S17" s="2" t="str" cm="1">
        <f t="array" ref="S17">_xlfn.XLOOKUP($A17&amp;S$5,'[1]NBA-Data-1980-2019'!$B$1:$B$16305&amp;'[1]NBA-Data-1980-2019'!$A$1:$A$16305,'[1]NBA-Data-1980-2019'!$D$1:$D$16305,"",0)</f>
        <v>PHI</v>
      </c>
      <c r="T17" s="2" t="str" cm="1">
        <f t="array" ref="T17">_xlfn.XLOOKUP($A17&amp;T$5,'[1]NBA-Data-1980-2019'!$B$1:$B$16305&amp;'[1]NBA-Data-1980-2019'!$A$1:$A$16305,'[1]NBA-Data-1980-2019'!$D$1:$D$16305,"",0)</f>
        <v>PHI</v>
      </c>
      <c r="U17" s="2" t="str" cm="1">
        <f t="array" ref="U17">_xlfn.XLOOKUP($A17&amp;U$5,'[1]NBA-Data-1980-2019'!$B$1:$B$16305&amp;'[1]NBA-Data-1980-2019'!$A$1:$A$16305,'[1]NBA-Data-1980-2019'!$D$1:$D$16305,"",0)</f>
        <v>PHI</v>
      </c>
      <c r="V17" s="2" t="str" cm="1">
        <f t="array" ref="V17">_xlfn.XLOOKUP($A17&amp;V$5,'[1]NBA-Data-1980-2019'!$B$1:$B$16305&amp;'[1]NBA-Data-1980-2019'!$A$1:$A$16305,'[1]NBA-Data-1980-2019'!$D$1:$D$16305,"",0)</f>
        <v>PHI</v>
      </c>
      <c r="W17" s="2" t="str" cm="1">
        <f t="array" ref="W17">_xlfn.XLOOKUP($A17&amp;W$5,'[1]NBA-Data-1980-2019'!$B$1:$B$16305&amp;'[1]NBA-Data-1980-2019'!$A$1:$A$16305,'[1]NBA-Data-1980-2019'!$D$1:$D$16305,"",0)</f>
        <v>PHI</v>
      </c>
      <c r="X17" s="2" t="str" cm="1">
        <f t="array" ref="X17">_xlfn.XLOOKUP($A17&amp;X$5,'[1]NBA-Data-1980-2019'!$B$1:$B$16305&amp;'[1]NBA-Data-1980-2019'!$A$1:$A$16305,'[1]NBA-Data-1980-2019'!$D$1:$D$16305,"",0)</f>
        <v>DEN</v>
      </c>
      <c r="Y17" s="2" t="str" cm="1">
        <f t="array" ref="Y17">_xlfn.XLOOKUP($A17&amp;Y$5,'[1]NBA-Data-1980-2019'!$B$1:$B$16305&amp;'[1]NBA-Data-1980-2019'!$A$1:$A$16305,'[1]NBA-Data-1980-2019'!$D$1:$D$16305,"",0)</f>
        <v>GSW</v>
      </c>
      <c r="Z17" s="2" t="str" cm="1">
        <f t="array" ref="Z17">_xlfn.XLOOKUP($A17&amp;Z$5,'[1]NBA-Data-1980-2019'!$B$1:$B$16305&amp;'[1]NBA-Data-1980-2019'!$A$1:$A$16305,'[1]NBA-Data-1980-2019'!$D$1:$D$16305,"",0)</f>
        <v>GSW</v>
      </c>
      <c r="AA17" s="2" t="str" cm="1">
        <f t="array" ref="AA17">_xlfn.XLOOKUP($A17&amp;AA$5,'[1]NBA-Data-1980-2019'!$B$1:$B$16305&amp;'[1]NBA-Data-1980-2019'!$A$1:$A$16305,'[1]NBA-Data-1980-2019'!$D$1:$D$16305,"",0)</f>
        <v>GSW</v>
      </c>
      <c r="AB17" s="2" t="str" cm="1">
        <f t="array" ref="AB17">_xlfn.XLOOKUP($A17&amp;AB$5,'[1]NBA-Data-1980-2019'!$B$1:$B$16305&amp;'[1]NBA-Data-1980-2019'!$A$1:$A$16305,'[1]NBA-Data-1980-2019'!$D$1:$D$16305,"",0)</f>
        <v>GSW</v>
      </c>
      <c r="AC17" s="2" t="str" cm="1">
        <f t="array" ref="AC17">_xlfn.XLOOKUP($A17&amp;AC$5,'[1]NBA-Data-1980-2019'!$B$1:$B$16305&amp;'[1]NBA-Data-1980-2019'!$A$1:$A$16305,'[1]NBA-Data-1980-2019'!$D$1:$D$16305,"",0)</f>
        <v>GSW</v>
      </c>
      <c r="AD17" s="2" t="str" cm="1">
        <f t="array" ref="AD17">_xlfn.XLOOKUP($A17&amp;AD$5,'[1]NBA-Data-1980-2019'!$B$1:$B$16305&amp;'[1]NBA-Data-1980-2019'!$A$1:$A$16305,'[1]NBA-Data-1980-2019'!$D$1:$D$16305,"",0)</f>
        <v>GSW</v>
      </c>
      <c r="AE17" s="2" t="str" cm="1">
        <f t="array" ref="AE17">_xlfn.XLOOKUP($A17&amp;AE$5,'[1]NBA-Data-1980-2019'!$B$1:$B$16305&amp;'[1]NBA-Data-1980-2019'!$A$1:$A$16305,'[1]NBA-Data-1980-2019'!$D$1:$D$16305,"",0)</f>
        <v/>
      </c>
      <c r="AF17" s="2" t="str" cm="1">
        <f t="array" ref="AF17">_xlfn.XLOOKUP($A17&amp;AF$5,'[1]NBA-Data-1980-2019'!$B$1:$B$16305&amp;'[1]NBA-Data-1980-2019'!$A$1:$A$16305,'[1]NBA-Data-1980-2019'!$D$1:$D$16305,"",0)</f>
        <v/>
      </c>
      <c r="AG17" s="2" t="str" cm="1">
        <f t="array" ref="AG17">_xlfn.XLOOKUP($A17&amp;AG$5,'[1]NBA-Data-1980-2019'!$B$1:$B$16305&amp;'[1]NBA-Data-1980-2019'!$A$1:$A$16305,'[1]NBA-Data-1980-2019'!$D$1:$D$16305,"",0)</f>
        <v/>
      </c>
      <c r="AH17" s="2" t="str" cm="1">
        <f t="array" ref="AH17">_xlfn.XLOOKUP($A17&amp;AH$5,'[1]NBA-Data-1980-2019'!$B$1:$B$16305&amp;'[1]NBA-Data-1980-2019'!$A$1:$A$16305,'[1]NBA-Data-1980-2019'!$H$1:$H$16305,"",0)</f>
        <v/>
      </c>
      <c r="AI17" s="2" t="str" cm="1">
        <f t="array" ref="AI17">_xlfn.XLOOKUP($A17&amp;AI$5,'[1]NBA-Data-1980-2019'!$B$1:$B$16305&amp;'[1]NBA-Data-1980-2019'!$A$1:$A$16305,'[1]NBA-Data-1980-2019'!$H$1:$H$16305,"",0)</f>
        <v/>
      </c>
      <c r="AJ17" s="2" t="str" cm="1">
        <f t="array" ref="AJ17">_xlfn.XLOOKUP($A17&amp;AJ$5,'[1]NBA-Data-1980-2019'!$B$1:$B$16305&amp;'[1]NBA-Data-1980-2019'!$A$1:$A$16305,'[1]NBA-Data-1980-2019'!$H$1:$H$16305,"",0)</f>
        <v/>
      </c>
      <c r="AK17" s="2" t="str" cm="1">
        <f t="array" ref="AK17">_xlfn.XLOOKUP($A17&amp;AK$5,'[1]NBA-Data-1980-2019'!$B$1:$B$16305&amp;'[1]NBA-Data-1980-2019'!$A$1:$A$16305,'[1]NBA-Data-1980-2019'!$H$1:$H$16305,"",0)</f>
        <v/>
      </c>
      <c r="AL17" s="2" t="str" cm="1">
        <f t="array" ref="AL17">_xlfn.XLOOKUP($A17&amp;AL$5,'[1]NBA-Data-1980-2019'!$B$1:$B$16305&amp;'[1]NBA-Data-1980-2019'!$A$1:$A$16305,'[1]NBA-Data-1980-2019'!$H$1:$H$16305,"",0)</f>
        <v/>
      </c>
      <c r="AM17" s="2" t="str" cm="1">
        <f t="array" ref="AM17">_xlfn.XLOOKUP($A17&amp;AM$5,'[1]NBA-Data-1980-2019'!$B$1:$B$16305&amp;'[1]NBA-Data-1980-2019'!$A$1:$A$16305,'[1]NBA-Data-1980-2019'!$H$1:$H$16305,"",0)</f>
        <v/>
      </c>
      <c r="AN17" s="2" t="str" cm="1">
        <f t="array" ref="AN17">_xlfn.XLOOKUP($A17&amp;AN$5,'[1]NBA-Data-1980-2019'!$B$1:$B$16305&amp;'[1]NBA-Data-1980-2019'!$A$1:$A$16305,'[1]NBA-Data-1980-2019'!$H$1:$H$16305,"",0)</f>
        <v/>
      </c>
      <c r="AO17" s="2" t="str" cm="1">
        <f t="array" ref="AO17">_xlfn.XLOOKUP($A17&amp;AO$5,'[1]NBA-Data-1980-2019'!$B$1:$B$16305&amp;'[1]NBA-Data-1980-2019'!$A$1:$A$16305,'[1]NBA-Data-1980-2019'!$H$1:$H$16305,"",0)</f>
        <v/>
      </c>
      <c r="AP17" s="2" t="str" cm="1">
        <f t="array" ref="AP17">_xlfn.XLOOKUP($A17&amp;AP$5,'[1]NBA-Data-1980-2019'!$B$1:$B$16305&amp;'[1]NBA-Data-1980-2019'!$A$1:$A$16305,'[1]NBA-Data-1980-2019'!$H$1:$H$16305,"",0)</f>
        <v/>
      </c>
      <c r="AQ17" s="2" t="str" cm="1">
        <f t="array" ref="AQ17">_xlfn.XLOOKUP($A17&amp;AQ$5,'[1]NBA-Data-1980-2019'!$B$1:$B$16305&amp;'[1]NBA-Data-1980-2019'!$A$1:$A$16305,'[1]NBA-Data-1980-2019'!$H$1:$H$16305,"",0)</f>
        <v/>
      </c>
      <c r="AR17" s="2" t="str" cm="1">
        <f t="array" ref="AR17">_xlfn.XLOOKUP($A17&amp;AR$5,'[1]NBA-Data-1980-2019'!$B$1:$B$16305&amp;'[1]NBA-Data-1980-2019'!$A$1:$A$16305,'[1]NBA-Data-1980-2019'!$H$1:$H$16305,"",0)</f>
        <v/>
      </c>
      <c r="AS17" s="2" t="str" cm="1">
        <f t="array" ref="AS17">_xlfn.XLOOKUP($A17&amp;AS$5,'[1]NBA-Data-1980-2019'!$B$1:$B$16305&amp;'[1]NBA-Data-1980-2019'!$A$1:$A$16305,'[1]NBA-Data-1980-2019'!$H$1:$H$16305,"",0)</f>
        <v/>
      </c>
      <c r="AT17" s="2" t="str" cm="1">
        <f t="array" ref="AT17">_xlfn.XLOOKUP($A17&amp;AT$5,'[1]NBA-Data-1980-2019'!$B$1:$B$16305&amp;'[1]NBA-Data-1980-2019'!$A$1:$A$16305,'[1]NBA-Data-1980-2019'!$H$1:$H$16305,"",0)</f>
        <v/>
      </c>
      <c r="AU17" s="2" t="str" cm="1">
        <f t="array" ref="AU17">_xlfn.XLOOKUP($A17&amp;AU$5,'[1]NBA-Data-1980-2019'!$B$1:$B$16305&amp;'[1]NBA-Data-1980-2019'!$A$1:$A$16305,'[1]NBA-Data-1980-2019'!$H$1:$H$16305,"",0)</f>
        <v/>
      </c>
      <c r="AV17" s="2" cm="1">
        <f t="array" ref="AV17">_xlfn.XLOOKUP($A17&amp;AV$5,'[1]NBA-Data-1980-2019'!$B$1:$B$16305&amp;'[1]NBA-Data-1980-2019'!$A$1:$A$16305,'[1]NBA-Data-1980-2019'!$H$1:$H$16305,"",0)</f>
        <v>2689.6</v>
      </c>
      <c r="AW17" s="2" cm="1">
        <f t="array" ref="AW17">_xlfn.XLOOKUP($A17&amp;AW$5,'[1]NBA-Data-1980-2019'!$B$1:$B$16305&amp;'[1]NBA-Data-1980-2019'!$A$1:$A$16305,'[1]NBA-Data-1980-2019'!$H$1:$H$16305,"",0)</f>
        <v>3083.2000000000003</v>
      </c>
      <c r="AX17" s="2" cm="1">
        <f t="array" ref="AX17">_xlfn.XLOOKUP($A17&amp;AX$5,'[1]NBA-Data-1980-2019'!$B$1:$B$16305&amp;'[1]NBA-Data-1980-2019'!$A$1:$A$16305,'[1]NBA-Data-1980-2019'!$H$1:$H$16305,"",0)</f>
        <v>3062.7999999999997</v>
      </c>
      <c r="AY17" s="2" cm="1">
        <f t="array" ref="AY17">_xlfn.XLOOKUP($A17&amp;AY$5,'[1]NBA-Data-1980-2019'!$B$1:$B$16305&amp;'[1]NBA-Data-1980-2019'!$A$1:$A$16305,'[1]NBA-Data-1980-2019'!$H$1:$H$16305,"",0)</f>
        <v>3239</v>
      </c>
      <c r="AZ17" s="2" cm="1">
        <f t="array" ref="AZ17">_xlfn.XLOOKUP($A17&amp;AZ$5,'[1]NBA-Data-1980-2019'!$B$1:$B$16305&amp;'[1]NBA-Data-1980-2019'!$A$1:$A$16305,'[1]NBA-Data-1980-2019'!$H$1:$H$16305,"",0)</f>
        <v>3271.7999999999997</v>
      </c>
      <c r="BA17" s="2" cm="1">
        <f t="array" ref="BA17">_xlfn.XLOOKUP($A17&amp;BA$5,'[1]NBA-Data-1980-2019'!$B$1:$B$16305&amp;'[1]NBA-Data-1980-2019'!$A$1:$A$16305,'[1]NBA-Data-1980-2019'!$H$1:$H$16305,"",0)</f>
        <v>3189.7999999999997</v>
      </c>
      <c r="BB17" s="2" cm="1">
        <f t="array" ref="BB17">_xlfn.XLOOKUP($A17&amp;BB$5,'[1]NBA-Data-1980-2019'!$B$1:$B$16305&amp;'[1]NBA-Data-1980-2019'!$A$1:$A$16305,'[1]NBA-Data-1980-2019'!$H$1:$H$16305,"",0)</f>
        <v>2472.2999999999997</v>
      </c>
      <c r="BC17" s="2" cm="1">
        <f t="array" ref="BC17">_xlfn.XLOOKUP($A17&amp;BC$5,'[1]NBA-Data-1980-2019'!$B$1:$B$16305&amp;'[1]NBA-Data-1980-2019'!$A$1:$A$16305,'[1]NBA-Data-1980-2019'!$H$1:$H$16305,"",0)</f>
        <v>2207.2000000000003</v>
      </c>
      <c r="BD17" s="2" cm="1">
        <f t="array" ref="BD17">_xlfn.XLOOKUP($A17&amp;BD$5,'[1]NBA-Data-1980-2019'!$B$1:$B$16305&amp;'[1]NBA-Data-1980-2019'!$A$1:$A$16305,'[1]NBA-Data-1980-2019'!$H$1:$H$16305,"",0)</f>
        <v>2776</v>
      </c>
      <c r="BE17" s="2" cm="1">
        <f t="array" ref="BE17">_xlfn.XLOOKUP($A17&amp;BE$5,'[1]NBA-Data-1980-2019'!$B$1:$B$16305&amp;'[1]NBA-Data-1980-2019'!$A$1:$A$16305,'[1]NBA-Data-1980-2019'!$H$1:$H$16305,"",0)</f>
        <v>2041.1999999999998</v>
      </c>
      <c r="BF17" s="2" cm="1">
        <f t="array" ref="BF17">_xlfn.XLOOKUP($A17&amp;BF$5,'[1]NBA-Data-1980-2019'!$B$1:$B$16305&amp;'[1]NBA-Data-1980-2019'!$A$1:$A$16305,'[1]NBA-Data-1980-2019'!$H$1:$H$16305,"",0)</f>
        <v>2071.2999999999997</v>
      </c>
      <c r="BG17" s="2" cm="1">
        <f t="array" ref="BG17">_xlfn.XLOOKUP($A17&amp;BG$5,'[1]NBA-Data-1980-2019'!$B$1:$B$16305&amp;'[1]NBA-Data-1980-2019'!$A$1:$A$16305,'[1]NBA-Data-1980-2019'!$H$1:$H$16305,"",0)</f>
        <v>1729</v>
      </c>
      <c r="BH17" s="2" cm="1">
        <f t="array" ref="BH17">_xlfn.XLOOKUP($A17&amp;BH$5,'[1]NBA-Data-1980-2019'!$B$1:$B$16305&amp;'[1]NBA-Data-1980-2019'!$A$1:$A$16305,'[1]NBA-Data-1980-2019'!$H$1:$H$16305,"",0)</f>
        <v>1998.8</v>
      </c>
      <c r="BI17" s="2" cm="1">
        <f t="array" ref="BI17">_xlfn.XLOOKUP($A17&amp;BI$5,'[1]NBA-Data-1980-2019'!$B$1:$B$16305&amp;'[1]NBA-Data-1980-2019'!$A$1:$A$16305,'[1]NBA-Data-1980-2019'!$H$1:$H$16305,"",0)</f>
        <v>1619.2</v>
      </c>
      <c r="BJ17" s="2" cm="1">
        <f t="array" ref="BJ17">_xlfn.XLOOKUP($A17&amp;BJ$5,'[1]NBA-Data-1980-2019'!$B$1:$B$16305&amp;'[1]NBA-Data-1980-2019'!$A$1:$A$16305,'[1]NBA-Data-1980-2019'!$H$1:$H$16305,"",0)</f>
        <v>1577.6</v>
      </c>
      <c r="BK17" s="2" t="str" cm="1">
        <f t="array" ref="BK17">_xlfn.XLOOKUP($A17&amp;BK$5,'[1]NBA-Data-1980-2019'!$B$1:$B$16305&amp;'[1]NBA-Data-1980-2019'!$A$1:$A$16305,'[1]NBA-Data-1980-2019'!$H$1:$H$16305,"",0)</f>
        <v/>
      </c>
      <c r="BL17" s="2" t="str" cm="1">
        <f t="array" ref="BL17">_xlfn.XLOOKUP($A17&amp;BL$5,'[1]NBA-Data-1980-2019'!$B$1:$B$16305&amp;'[1]NBA-Data-1980-2019'!$A$1:$A$16305,'[1]NBA-Data-1980-2019'!$H$1:$H$16305,"",0)</f>
        <v/>
      </c>
      <c r="BM17" s="2" t="str" cm="1">
        <f t="array" ref="BM17">_xlfn.XLOOKUP($A17&amp;BM$5,'[1]NBA-Data-1980-2019'!$B$1:$B$16305&amp;'[1]NBA-Data-1980-2019'!$A$1:$A$16305,'[1]NBA-Data-1980-2019'!$H$1:$H$16305,"",0)</f>
        <v/>
      </c>
      <c r="BN17" s="2" t="str" cm="1">
        <f t="array" ref="BN17">_xlfn.XLOOKUP($A17&amp;BN$5,'[1]NBA-Data-1980-2019'!$B$1:$B$16305&amp;'[1]NBA-Data-1980-2019'!$A$1:$A$16305,'[1]NBA-Data-1980-2019'!$F$1:$F$16305,"",0)</f>
        <v/>
      </c>
      <c r="BO17" s="2" t="str" cm="1">
        <f t="array" ref="BO17">_xlfn.XLOOKUP($A17&amp;BO$5,'[1]NBA-Data-1980-2019'!$B$1:$B$16305&amp;'[1]NBA-Data-1980-2019'!$A$1:$A$16305,'[1]NBA-Data-1980-2019'!$F$1:$F$16305,"",0)</f>
        <v/>
      </c>
      <c r="BP17" s="2" t="str" cm="1">
        <f t="array" ref="BP17">_xlfn.XLOOKUP($A17&amp;BP$5,'[1]NBA-Data-1980-2019'!$B$1:$B$16305&amp;'[1]NBA-Data-1980-2019'!$A$1:$A$16305,'[1]NBA-Data-1980-2019'!$F$1:$F$16305,"",0)</f>
        <v/>
      </c>
      <c r="BQ17" s="2" t="str" cm="1">
        <f t="array" ref="BQ17">_xlfn.XLOOKUP($A17&amp;BQ$5,'[1]NBA-Data-1980-2019'!$B$1:$B$16305&amp;'[1]NBA-Data-1980-2019'!$A$1:$A$16305,'[1]NBA-Data-1980-2019'!$F$1:$F$16305,"",0)</f>
        <v/>
      </c>
      <c r="BR17" s="2" t="str" cm="1">
        <f t="array" ref="BR17">_xlfn.XLOOKUP($A17&amp;BR$5,'[1]NBA-Data-1980-2019'!$B$1:$B$16305&amp;'[1]NBA-Data-1980-2019'!$A$1:$A$16305,'[1]NBA-Data-1980-2019'!$F$1:$F$16305,"",0)</f>
        <v/>
      </c>
      <c r="BS17" s="2" t="str" cm="1">
        <f t="array" ref="BS17">_xlfn.XLOOKUP($A17&amp;BS$5,'[1]NBA-Data-1980-2019'!$B$1:$B$16305&amp;'[1]NBA-Data-1980-2019'!$A$1:$A$16305,'[1]NBA-Data-1980-2019'!$F$1:$F$16305,"",0)</f>
        <v/>
      </c>
      <c r="BT17" s="2" t="str" cm="1">
        <f t="array" ref="BT17">_xlfn.XLOOKUP($A17&amp;BT$5,'[1]NBA-Data-1980-2019'!$B$1:$B$16305&amp;'[1]NBA-Data-1980-2019'!$A$1:$A$16305,'[1]NBA-Data-1980-2019'!$F$1:$F$16305,"",0)</f>
        <v/>
      </c>
      <c r="BU17" s="2" t="str" cm="1">
        <f t="array" ref="BU17">_xlfn.XLOOKUP($A17&amp;BU$5,'[1]NBA-Data-1980-2019'!$B$1:$B$16305&amp;'[1]NBA-Data-1980-2019'!$A$1:$A$16305,'[1]NBA-Data-1980-2019'!$F$1:$F$16305,"",0)</f>
        <v/>
      </c>
      <c r="BV17" s="2" t="str" cm="1">
        <f t="array" ref="BV17">_xlfn.XLOOKUP($A17&amp;BV$5,'[1]NBA-Data-1980-2019'!$B$1:$B$16305&amp;'[1]NBA-Data-1980-2019'!$A$1:$A$16305,'[1]NBA-Data-1980-2019'!$F$1:$F$16305,"",0)</f>
        <v/>
      </c>
      <c r="BW17" s="2" t="str" cm="1">
        <f t="array" ref="BW17">_xlfn.XLOOKUP($A17&amp;BW$5,'[1]NBA-Data-1980-2019'!$B$1:$B$16305&amp;'[1]NBA-Data-1980-2019'!$A$1:$A$16305,'[1]NBA-Data-1980-2019'!$F$1:$F$16305,"",0)</f>
        <v/>
      </c>
      <c r="BX17" s="2" t="str" cm="1">
        <f t="array" ref="BX17">_xlfn.XLOOKUP($A17&amp;BX$5,'[1]NBA-Data-1980-2019'!$B$1:$B$16305&amp;'[1]NBA-Data-1980-2019'!$A$1:$A$16305,'[1]NBA-Data-1980-2019'!$F$1:$F$16305,"",0)</f>
        <v/>
      </c>
      <c r="BY17" s="2" t="str" cm="1">
        <f t="array" ref="BY17">_xlfn.XLOOKUP($A17&amp;BY$5,'[1]NBA-Data-1980-2019'!$B$1:$B$16305&amp;'[1]NBA-Data-1980-2019'!$A$1:$A$16305,'[1]NBA-Data-1980-2019'!$F$1:$F$16305,"",0)</f>
        <v/>
      </c>
      <c r="BZ17" s="2" t="str" cm="1">
        <f t="array" ref="BZ17">_xlfn.XLOOKUP($A17&amp;BZ$5,'[1]NBA-Data-1980-2019'!$B$1:$B$16305&amp;'[1]NBA-Data-1980-2019'!$A$1:$A$16305,'[1]NBA-Data-1980-2019'!$F$1:$F$16305,"",0)</f>
        <v/>
      </c>
      <c r="CA17" s="2" t="str" cm="1">
        <f t="array" ref="CA17">_xlfn.XLOOKUP($A17&amp;CA$5,'[1]NBA-Data-1980-2019'!$B$1:$B$16305&amp;'[1]NBA-Data-1980-2019'!$A$1:$A$16305,'[1]NBA-Data-1980-2019'!$F$1:$F$16305,"",0)</f>
        <v/>
      </c>
      <c r="CB17" s="2" cm="1">
        <f t="array" ref="CB17">_xlfn.XLOOKUP($A17&amp;CB$5,'[1]NBA-Data-1980-2019'!$B$1:$B$16305&amp;'[1]NBA-Data-1980-2019'!$A$1:$A$16305,'[1]NBA-Data-1980-2019'!$F$1:$F$16305,"",0)</f>
        <v>13.5</v>
      </c>
      <c r="CC17" s="2" cm="1">
        <f t="array" ref="CC17">_xlfn.XLOOKUP($A17&amp;CC$5,'[1]NBA-Data-1980-2019'!$B$1:$B$16305&amp;'[1]NBA-Data-1980-2019'!$A$1:$A$16305,'[1]NBA-Data-1980-2019'!$F$1:$F$16305,"",0)</f>
        <v>14.8</v>
      </c>
      <c r="CD17" s="2" cm="1">
        <f t="array" ref="CD17">_xlfn.XLOOKUP($A17&amp;CD$5,'[1]NBA-Data-1980-2019'!$B$1:$B$16305&amp;'[1]NBA-Data-1980-2019'!$A$1:$A$16305,'[1]NBA-Data-1980-2019'!$F$1:$F$16305,"",0)</f>
        <v>18.100000000000001</v>
      </c>
      <c r="CE17" s="2" cm="1">
        <f t="array" ref="CE17">_xlfn.XLOOKUP($A17&amp;CE$5,'[1]NBA-Data-1980-2019'!$B$1:$B$16305&amp;'[1]NBA-Data-1980-2019'!$A$1:$A$16305,'[1]NBA-Data-1980-2019'!$F$1:$F$16305,"",0)</f>
        <v>19</v>
      </c>
      <c r="CF17" s="2" cm="1">
        <f t="array" ref="CF17">_xlfn.XLOOKUP($A17&amp;CF$5,'[1]NBA-Data-1980-2019'!$B$1:$B$16305&amp;'[1]NBA-Data-1980-2019'!$A$1:$A$16305,'[1]NBA-Data-1980-2019'!$F$1:$F$16305,"",0)</f>
        <v>18.399999999999999</v>
      </c>
      <c r="CG17" s="2" cm="1">
        <f t="array" ref="CG17">_xlfn.XLOOKUP($A17&amp;CG$5,'[1]NBA-Data-1980-2019'!$B$1:$B$16305&amp;'[1]NBA-Data-1980-2019'!$A$1:$A$16305,'[1]NBA-Data-1980-2019'!$F$1:$F$16305,"",0)</f>
        <v>17.8</v>
      </c>
      <c r="CH17" s="2" cm="1">
        <f t="array" ref="CH17">_xlfn.XLOOKUP($A17&amp;CH$5,'[1]NBA-Data-1980-2019'!$B$1:$B$16305&amp;'[1]NBA-Data-1980-2019'!$A$1:$A$16305,'[1]NBA-Data-1980-2019'!$F$1:$F$16305,"",0)</f>
        <v>17.2</v>
      </c>
      <c r="CI17" s="2" cm="1">
        <f t="array" ref="CI17">_xlfn.XLOOKUP($A17&amp;CI$5,'[1]NBA-Data-1980-2019'!$B$1:$B$16305&amp;'[1]NBA-Data-1980-2019'!$A$1:$A$16305,'[1]NBA-Data-1980-2019'!$F$1:$F$16305,"",0)</f>
        <v>17.600000000000001</v>
      </c>
      <c r="CJ17" s="2" cm="1">
        <f t="array" ref="CJ17">_xlfn.XLOOKUP($A17&amp;CJ$5,'[1]NBA-Data-1980-2019'!$B$1:$B$16305&amp;'[1]NBA-Data-1980-2019'!$A$1:$A$16305,'[1]NBA-Data-1980-2019'!$F$1:$F$16305,"",0)</f>
        <v>15.2</v>
      </c>
      <c r="CK17" s="2" cm="1">
        <f t="array" ref="CK17">_xlfn.XLOOKUP($A17&amp;CK$5,'[1]NBA-Data-1980-2019'!$B$1:$B$16305&amp;'[1]NBA-Data-1980-2019'!$A$1:$A$16305,'[1]NBA-Data-1980-2019'!$F$1:$F$16305,"",0)</f>
        <v>13.7</v>
      </c>
      <c r="CL17" s="2" cm="1">
        <f t="array" ref="CL17">_xlfn.XLOOKUP($A17&amp;CL$5,'[1]NBA-Data-1980-2019'!$B$1:$B$16305&amp;'[1]NBA-Data-1980-2019'!$A$1:$A$16305,'[1]NBA-Data-1980-2019'!$F$1:$F$16305,"",0)</f>
        <v>12.3</v>
      </c>
      <c r="CM17" s="2" cm="1">
        <f t="array" ref="CM17">_xlfn.XLOOKUP($A17&amp;CM$5,'[1]NBA-Data-1980-2019'!$B$1:$B$16305&amp;'[1]NBA-Data-1980-2019'!$A$1:$A$16305,'[1]NBA-Data-1980-2019'!$F$1:$F$16305,"",0)</f>
        <v>12.2</v>
      </c>
      <c r="CN17" s="2" cm="1">
        <f t="array" ref="CN17">_xlfn.XLOOKUP($A17&amp;CN$5,'[1]NBA-Data-1980-2019'!$B$1:$B$16305&amp;'[1]NBA-Data-1980-2019'!$A$1:$A$16305,'[1]NBA-Data-1980-2019'!$F$1:$F$16305,"",0)</f>
        <v>14.4</v>
      </c>
      <c r="CO17" s="2" cm="1">
        <f t="array" ref="CO17">_xlfn.XLOOKUP($A17&amp;CO$5,'[1]NBA-Data-1980-2019'!$B$1:$B$16305&amp;'[1]NBA-Data-1980-2019'!$A$1:$A$16305,'[1]NBA-Data-1980-2019'!$F$1:$F$16305,"",0)</f>
        <v>11.2</v>
      </c>
      <c r="CP17" s="2" cm="1">
        <f t="array" ref="CP17">_xlfn.XLOOKUP($A17&amp;CP$5,'[1]NBA-Data-1980-2019'!$B$1:$B$16305&amp;'[1]NBA-Data-1980-2019'!$A$1:$A$16305,'[1]NBA-Data-1980-2019'!$F$1:$F$16305,"",0)</f>
        <v>13.1</v>
      </c>
      <c r="CQ17" s="2" t="str" cm="1">
        <f t="array" ref="CQ17">_xlfn.XLOOKUP($A17&amp;CQ$5,'[1]NBA-Data-1980-2019'!$B$1:$B$16305&amp;'[1]NBA-Data-1980-2019'!$A$1:$A$16305,'[1]NBA-Data-1980-2019'!$F$1:$F$16305,"",0)</f>
        <v/>
      </c>
      <c r="CR17" s="2" t="str" cm="1">
        <f t="array" ref="CR17">_xlfn.XLOOKUP($A17&amp;CR$5,'[1]NBA-Data-1980-2019'!$B$1:$B$16305&amp;'[1]NBA-Data-1980-2019'!$A$1:$A$16305,'[1]NBA-Data-1980-2019'!$F$1:$F$16305,"",0)</f>
        <v/>
      </c>
      <c r="CS17" s="2" t="str" cm="1">
        <f t="array" ref="CS17">_xlfn.XLOOKUP($A17&amp;CS$5,'[1]NBA-Data-1980-2019'!$B$1:$B$16305&amp;'[1]NBA-Data-1980-2019'!$A$1:$A$16305,'[1]NBA-Data-1980-2019'!$F$1:$F$16305,"",0)</f>
        <v/>
      </c>
      <c r="CU17" s="2" t="str">
        <f>_xlfn.XLOOKUP($A17,TEAMS!$G$1:$G$839,TEAMS!$H$1:$H$839,"",0)</f>
        <v>SF</v>
      </c>
      <c r="CV17" s="2" t="str">
        <f>_xlfn.XLOOKUP($CU17,DASHBOARD!$B$22:$B$27,DASHBOARD!$C$22:$C$27,"",0)</f>
        <v>FORWARD</v>
      </c>
      <c r="CY17" s="63">
        <f>SUMIFS('[1]NBA-Data-1980-2019'!$G$1:$G$16305,'[1]NBA-Data-1980-2019'!$B$1:$B$16305,$A17,'[1]NBA-Data-1980-2019'!$A$1:$A$16305,CY$9)</f>
        <v>0</v>
      </c>
      <c r="CZ17" s="63">
        <f>SUMIFS('[1]NBA-Data-1980-2019'!$G$1:$G$16305,'[1]NBA-Data-1980-2019'!$B$1:$B$16305,$A17,'[1]NBA-Data-1980-2019'!$A$1:$A$16305,CZ$9)</f>
        <v>0</v>
      </c>
      <c r="DA17" s="63">
        <f>SUMIFS('[1]NBA-Data-1980-2019'!$G$1:$G$16305,'[1]NBA-Data-1980-2019'!$B$1:$B$16305,$A17,'[1]NBA-Data-1980-2019'!$A$1:$A$16305,DA$9)</f>
        <v>0</v>
      </c>
      <c r="DB17" s="63">
        <f>SUMIFS('[1]NBA-Data-1980-2019'!$G$1:$G$16305,'[1]NBA-Data-1980-2019'!$B$1:$B$16305,$A17,'[1]NBA-Data-1980-2019'!$A$1:$A$16305,DB$9)</f>
        <v>0</v>
      </c>
      <c r="DC17" s="63">
        <f>SUMIFS('[1]NBA-Data-1980-2019'!$G$1:$G$16305,'[1]NBA-Data-1980-2019'!$B$1:$B$16305,$A17,'[1]NBA-Data-1980-2019'!$A$1:$A$16305,DC$9)</f>
        <v>0</v>
      </c>
      <c r="DD17" s="63">
        <f>SUMIFS('[1]NBA-Data-1980-2019'!$G$1:$G$16305,'[1]NBA-Data-1980-2019'!$B$1:$B$16305,$A17,'[1]NBA-Data-1980-2019'!$A$1:$A$16305,DD$9)</f>
        <v>0</v>
      </c>
      <c r="DE17" s="63">
        <f>SUMIFS('[1]NBA-Data-1980-2019'!$G$1:$G$16305,'[1]NBA-Data-1980-2019'!$B$1:$B$16305,$A17,'[1]NBA-Data-1980-2019'!$A$1:$A$16305,DE$9)</f>
        <v>0</v>
      </c>
      <c r="DF17" s="63">
        <f>SUMIFS('[1]NBA-Data-1980-2019'!$G$1:$G$16305,'[1]NBA-Data-1980-2019'!$B$1:$B$16305,$A17,'[1]NBA-Data-1980-2019'!$A$1:$A$16305,DF$9)</f>
        <v>0</v>
      </c>
      <c r="DG17" s="63">
        <f>SUMIFS('[1]NBA-Data-1980-2019'!$G$1:$G$16305,'[1]NBA-Data-1980-2019'!$B$1:$B$16305,$A17,'[1]NBA-Data-1980-2019'!$A$1:$A$16305,DG$9)</f>
        <v>0</v>
      </c>
      <c r="DH17" s="63">
        <f>SUMIFS('[1]NBA-Data-1980-2019'!$G$1:$G$16305,'[1]NBA-Data-1980-2019'!$B$1:$B$16305,$A17,'[1]NBA-Data-1980-2019'!$A$1:$A$16305,DH$9)</f>
        <v>0</v>
      </c>
      <c r="DI17" s="63">
        <f>SUMIFS('[1]NBA-Data-1980-2019'!$G$1:$G$16305,'[1]NBA-Data-1980-2019'!$B$1:$B$16305,$A17,'[1]NBA-Data-1980-2019'!$A$1:$A$16305,DI$9)</f>
        <v>0</v>
      </c>
      <c r="DJ17" s="63">
        <f>SUMIFS('[1]NBA-Data-1980-2019'!$G$1:$G$16305,'[1]NBA-Data-1980-2019'!$B$1:$B$16305,$A17,'[1]NBA-Data-1980-2019'!$A$1:$A$16305,DJ$9)</f>
        <v>0</v>
      </c>
      <c r="DK17" s="63">
        <f>SUMIFS('[1]NBA-Data-1980-2019'!$G$1:$G$16305,'[1]NBA-Data-1980-2019'!$B$1:$B$16305,$A17,'[1]NBA-Data-1980-2019'!$A$1:$A$16305,DK$9)</f>
        <v>0</v>
      </c>
      <c r="DL17" s="63">
        <f>SUMIFS('[1]NBA-Data-1980-2019'!$G$1:$G$16305,'[1]NBA-Data-1980-2019'!$B$1:$B$16305,$A17,'[1]NBA-Data-1980-2019'!$A$1:$A$16305,DL$9)</f>
        <v>0</v>
      </c>
      <c r="DM17" s="63">
        <f>SUMIFS('[1]NBA-Data-1980-2019'!$G$1:$G$16305,'[1]NBA-Data-1980-2019'!$B$1:$B$16305,$A17,'[1]NBA-Data-1980-2019'!$A$1:$A$16305,DM$9)</f>
        <v>1914480</v>
      </c>
      <c r="DN17" s="63">
        <f>SUMIFS('[1]NBA-Data-1980-2019'!$G$1:$G$16305,'[1]NBA-Data-1980-2019'!$B$1:$B$16305,$A17,'[1]NBA-Data-1980-2019'!$A$1:$A$16305,DN$9)</f>
        <v>2058000</v>
      </c>
      <c r="DO17" s="63">
        <f>SUMIFS('[1]NBA-Data-1980-2019'!$G$1:$G$16305,'[1]NBA-Data-1980-2019'!$B$1:$B$16305,$A17,'[1]NBA-Data-1980-2019'!$A$1:$A$16305,DO$9)</f>
        <v>2201640</v>
      </c>
      <c r="DP17" s="63">
        <f>SUMIFS('[1]NBA-Data-1980-2019'!$G$1:$G$16305,'[1]NBA-Data-1980-2019'!$B$1:$B$16305,$A17,'[1]NBA-Data-1980-2019'!$A$1:$A$16305,DP$9)</f>
        <v>0</v>
      </c>
      <c r="DQ17" s="63">
        <f>SUMIFS('[1]NBA-Data-1980-2019'!$G$1:$G$16305,'[1]NBA-Data-1980-2019'!$B$1:$B$16305,$A17,'[1]NBA-Data-1980-2019'!$A$1:$A$16305,DQ$9)</f>
        <v>11300000</v>
      </c>
      <c r="DR17" s="63">
        <f>SUMIFS('[1]NBA-Data-1980-2019'!$G$1:$G$16305,'[1]NBA-Data-1980-2019'!$B$1:$B$16305,$A17,'[1]NBA-Data-1980-2019'!$A$1:$A$16305,DR$9)</f>
        <v>12200000</v>
      </c>
      <c r="DS17" s="63">
        <f>SUMIFS('[1]NBA-Data-1980-2019'!$G$1:$G$16305,'[1]NBA-Data-1980-2019'!$B$1:$B$16305,$A17,'[1]NBA-Data-1980-2019'!$A$1:$A$16305,DS$9)</f>
        <v>12345250</v>
      </c>
      <c r="DT17" s="63">
        <f>SUMIFS('[1]NBA-Data-1980-2019'!$G$1:$G$16305,'[1]NBA-Data-1980-2019'!$B$1:$B$16305,$A17,'[1]NBA-Data-1980-2019'!$A$1:$A$16305,DT$9)</f>
        <v>13531750</v>
      </c>
      <c r="DU17" s="63">
        <f>SUMIFS('[1]NBA-Data-1980-2019'!$G$1:$G$16305,'[1]NBA-Data-1980-2019'!$B$1:$B$16305,$A17,'[1]NBA-Data-1980-2019'!$A$1:$A$16305,DU$9)</f>
        <v>14968250</v>
      </c>
      <c r="DV17" s="63">
        <f>SUMIFS('[1]NBA-Data-1980-2019'!$G$1:$G$16305,'[1]NBA-Data-1980-2019'!$B$1:$B$16305,$A17,'[1]NBA-Data-1980-2019'!$A$1:$A$16305,DV$9)</f>
        <v>12868632</v>
      </c>
      <c r="DW17" s="63">
        <f>SUMIFS('[1]NBA-Data-1980-2019'!$G$1:$G$16305,'[1]NBA-Data-1980-2019'!$B$1:$B$16305,$A17,'[1]NBA-Data-1980-2019'!$A$1:$A$16305,DW$9)</f>
        <v>12289544</v>
      </c>
      <c r="DX17" s="63">
        <f>SUMIFS('[1]NBA-Data-1980-2019'!$G$1:$G$16305,'[1]NBA-Data-1980-2019'!$B$1:$B$16305,$A17,'[1]NBA-Data-1980-2019'!$A$1:$A$16305,DX$9)</f>
        <v>11710456</v>
      </c>
      <c r="DY17" s="63">
        <f>SUMIFS('[1]NBA-Data-1980-2019'!$G$1:$G$16305,'[1]NBA-Data-1980-2019'!$B$1:$B$16305,$A17,'[1]NBA-Data-1980-2019'!$A$1:$A$16305,DY$9)</f>
        <v>11131368</v>
      </c>
      <c r="DZ17" s="63">
        <f>SUMIFS('[1]NBA-Data-1980-2019'!$G$1:$G$16305,'[1]NBA-Data-1980-2019'!$B$1:$B$16305,$A17,'[1]NBA-Data-1980-2019'!$A$1:$A$16305,DZ$9)</f>
        <v>14814815</v>
      </c>
      <c r="EA17" s="63">
        <f>SUMIFS('[1]NBA-Data-1980-2019'!$G$1:$G$16305,'[1]NBA-Data-1980-2019'!$B$1:$B$16305,$A17,'[1]NBA-Data-1980-2019'!$A$1:$A$16305,EA$9)</f>
        <v>16000000</v>
      </c>
      <c r="EB17" s="63">
        <f>SUMIFS('[1]NBA-Data-1980-2019'!$G$1:$G$16305,'[1]NBA-Data-1980-2019'!$B$1:$B$16305,$A17,'[1]NBA-Data-1980-2019'!$A$1:$A$16305,EB$9)</f>
        <v>0</v>
      </c>
      <c r="EC17" s="63">
        <f>SUMIFS('[1]NBA-Data-1980-2019'!$G$1:$G$16305,'[1]NBA-Data-1980-2019'!$B$1:$B$16305,$A17,'[1]NBA-Data-1980-2019'!$A$1:$A$16305,EC$9)</f>
        <v>0</v>
      </c>
      <c r="ED17" s="63">
        <f>SUMIFS('[1]NBA-Data-1980-2019'!$G$1:$G$16305,'[1]NBA-Data-1980-2019'!$B$1:$B$16305,$A17,'[1]NBA-Data-1980-2019'!$A$1:$A$16305,ED$9)</f>
        <v>0</v>
      </c>
      <c r="EH17" s="2" t="s">
        <v>1478</v>
      </c>
      <c r="EI17" s="2" t="s">
        <v>1468</v>
      </c>
      <c r="EM17" s="2" t="s">
        <v>1293</v>
      </c>
      <c r="EO17" s="2"/>
      <c r="ER17" s="2" t="s">
        <v>1316</v>
      </c>
      <c r="ET17" s="2" t="s">
        <v>1316</v>
      </c>
      <c r="EW17" s="2"/>
      <c r="EX17" s="2" t="s">
        <v>1293</v>
      </c>
      <c r="EY17" s="2"/>
      <c r="EZ17" s="2" t="s">
        <v>1363</v>
      </c>
      <c r="FA17" s="2" t="s">
        <v>1410</v>
      </c>
      <c r="FF17" s="57" t="s">
        <v>1294</v>
      </c>
    </row>
    <row r="18" spans="1:165" x14ac:dyDescent="0.2">
      <c r="A18" s="2" t="s">
        <v>773</v>
      </c>
      <c r="B18" s="2" t="str" cm="1">
        <f t="array" ref="B18">_xlfn.XLOOKUP($A18&amp;B$5,'[1]NBA-Data-1980-2019'!$B$1:$B$16305&amp;'[1]NBA-Data-1980-2019'!$A$1:$A$16305,'[1]NBA-Data-1980-2019'!$D$1:$D$16305,"",0)</f>
        <v/>
      </c>
      <c r="C18" s="2" t="str" cm="1">
        <f t="array" ref="C18">_xlfn.XLOOKUP($A18&amp;C$5,'[1]NBA-Data-1980-2019'!$B$1:$B$16305&amp;'[1]NBA-Data-1980-2019'!$A$1:$A$16305,'[1]NBA-Data-1980-2019'!$D$1:$D$16305,"",0)</f>
        <v/>
      </c>
      <c r="D18" s="2" t="str" cm="1">
        <f t="array" ref="D18">_xlfn.XLOOKUP($A18&amp;D$5,'[1]NBA-Data-1980-2019'!$B$1:$B$16305&amp;'[1]NBA-Data-1980-2019'!$A$1:$A$16305,'[1]NBA-Data-1980-2019'!$D$1:$D$16305,"",0)</f>
        <v/>
      </c>
      <c r="E18" s="2" t="str" cm="1">
        <f t="array" ref="E18">_xlfn.XLOOKUP($A18&amp;E$5,'[1]NBA-Data-1980-2019'!$B$1:$B$16305&amp;'[1]NBA-Data-1980-2019'!$A$1:$A$16305,'[1]NBA-Data-1980-2019'!$D$1:$D$16305,"",0)</f>
        <v/>
      </c>
      <c r="F18" s="2" t="str" cm="1">
        <f t="array" ref="F18">_xlfn.XLOOKUP($A18&amp;F$5,'[1]NBA-Data-1980-2019'!$B$1:$B$16305&amp;'[1]NBA-Data-1980-2019'!$A$1:$A$16305,'[1]NBA-Data-1980-2019'!$D$1:$D$16305,"",0)</f>
        <v/>
      </c>
      <c r="G18" s="2" t="str" cm="1">
        <f t="array" ref="G18">_xlfn.XLOOKUP($A18&amp;G$5,'[1]NBA-Data-1980-2019'!$B$1:$B$16305&amp;'[1]NBA-Data-1980-2019'!$A$1:$A$16305,'[1]NBA-Data-1980-2019'!$D$1:$D$16305,"",0)</f>
        <v/>
      </c>
      <c r="H18" s="2" t="str" cm="1">
        <f t="array" ref="H18">_xlfn.XLOOKUP($A18&amp;H$5,'[1]NBA-Data-1980-2019'!$B$1:$B$16305&amp;'[1]NBA-Data-1980-2019'!$A$1:$A$16305,'[1]NBA-Data-1980-2019'!$D$1:$D$16305,"",0)</f>
        <v/>
      </c>
      <c r="I18" s="2" t="str" cm="1">
        <f t="array" ref="I18">_xlfn.XLOOKUP($A18&amp;I$5,'[1]NBA-Data-1980-2019'!$B$1:$B$16305&amp;'[1]NBA-Data-1980-2019'!$A$1:$A$16305,'[1]NBA-Data-1980-2019'!$D$1:$D$16305,"",0)</f>
        <v/>
      </c>
      <c r="J18" s="2" t="str" cm="1">
        <f t="array" ref="J18">_xlfn.XLOOKUP($A18&amp;J$5,'[1]NBA-Data-1980-2019'!$B$1:$B$16305&amp;'[1]NBA-Data-1980-2019'!$A$1:$A$16305,'[1]NBA-Data-1980-2019'!$D$1:$D$16305,"",0)</f>
        <v/>
      </c>
      <c r="K18" s="2" t="str" cm="1">
        <f t="array" ref="K18">_xlfn.XLOOKUP($A18&amp;K$5,'[1]NBA-Data-1980-2019'!$B$1:$B$16305&amp;'[1]NBA-Data-1980-2019'!$A$1:$A$16305,'[1]NBA-Data-1980-2019'!$D$1:$D$16305,"",0)</f>
        <v/>
      </c>
      <c r="L18" s="2" t="str" cm="1">
        <f t="array" ref="L18">_xlfn.XLOOKUP($A18&amp;L$5,'[1]NBA-Data-1980-2019'!$B$1:$B$16305&amp;'[1]NBA-Data-1980-2019'!$A$1:$A$16305,'[1]NBA-Data-1980-2019'!$D$1:$D$16305,"",0)</f>
        <v/>
      </c>
      <c r="M18" s="2" t="str" cm="1">
        <f t="array" ref="M18">_xlfn.XLOOKUP($A18&amp;M$5,'[1]NBA-Data-1980-2019'!$B$1:$B$16305&amp;'[1]NBA-Data-1980-2019'!$A$1:$A$16305,'[1]NBA-Data-1980-2019'!$D$1:$D$16305,"",0)</f>
        <v/>
      </c>
      <c r="N18" s="2" t="str" cm="1">
        <f t="array" ref="N18">_xlfn.XLOOKUP($A18&amp;N$5,'[1]NBA-Data-1980-2019'!$B$1:$B$16305&amp;'[1]NBA-Data-1980-2019'!$A$1:$A$16305,'[1]NBA-Data-1980-2019'!$D$1:$D$16305,"",0)</f>
        <v/>
      </c>
      <c r="O18" s="2" t="str" cm="1">
        <f t="array" ref="O18">_xlfn.XLOOKUP($A18&amp;O$5,'[1]NBA-Data-1980-2019'!$B$1:$B$16305&amp;'[1]NBA-Data-1980-2019'!$A$1:$A$16305,'[1]NBA-Data-1980-2019'!$D$1:$D$16305,"",0)</f>
        <v/>
      </c>
      <c r="P18" s="2" t="str" cm="1">
        <f t="array" ref="P18">_xlfn.XLOOKUP($A18&amp;P$5,'[1]NBA-Data-1980-2019'!$B$1:$B$16305&amp;'[1]NBA-Data-1980-2019'!$A$1:$A$16305,'[1]NBA-Data-1980-2019'!$D$1:$D$16305,"",0)</f>
        <v/>
      </c>
      <c r="Q18" s="2" t="str" cm="1">
        <f t="array" ref="Q18">_xlfn.XLOOKUP($A18&amp;Q$5,'[1]NBA-Data-1980-2019'!$B$1:$B$16305&amp;'[1]NBA-Data-1980-2019'!$A$1:$A$16305,'[1]NBA-Data-1980-2019'!$D$1:$D$16305,"",0)</f>
        <v>MIL</v>
      </c>
      <c r="R18" s="2" t="str" cm="1">
        <f t="array" ref="R18">_xlfn.XLOOKUP($A18&amp;R$5,'[1]NBA-Data-1980-2019'!$B$1:$B$16305&amp;'[1]NBA-Data-1980-2019'!$A$1:$A$16305,'[1]NBA-Data-1980-2019'!$D$1:$D$16305,"",0)</f>
        <v>MIL</v>
      </c>
      <c r="S18" s="2" t="str" cm="1">
        <f t="array" ref="S18">_xlfn.XLOOKUP($A18&amp;S$5,'[1]NBA-Data-1980-2019'!$B$1:$B$16305&amp;'[1]NBA-Data-1980-2019'!$A$1:$A$16305,'[1]NBA-Data-1980-2019'!$D$1:$D$16305,"",0)</f>
        <v>MIL</v>
      </c>
      <c r="T18" s="2" t="str" cm="1">
        <f t="array" ref="T18">_xlfn.XLOOKUP($A18&amp;T$5,'[1]NBA-Data-1980-2019'!$B$1:$B$16305&amp;'[1]NBA-Data-1980-2019'!$A$1:$A$16305,'[1]NBA-Data-1980-2019'!$D$1:$D$16305,"",0)</f>
        <v>MIL</v>
      </c>
      <c r="U18" s="2" t="str" cm="1">
        <f t="array" ref="U18">_xlfn.XLOOKUP($A18&amp;U$5,'[1]NBA-Data-1980-2019'!$B$1:$B$16305&amp;'[1]NBA-Data-1980-2019'!$A$1:$A$16305,'[1]NBA-Data-1980-2019'!$D$1:$D$16305,"",0)</f>
        <v>MIL</v>
      </c>
      <c r="V18" s="2" t="str" cm="1">
        <f t="array" ref="V18">_xlfn.XLOOKUP($A18&amp;V$5,'[1]NBA-Data-1980-2019'!$B$1:$B$16305&amp;'[1]NBA-Data-1980-2019'!$A$1:$A$16305,'[1]NBA-Data-1980-2019'!$D$1:$D$16305,"",0)</f>
        <v>MIL</v>
      </c>
      <c r="W18" s="2" t="str" cm="1">
        <f t="array" ref="W18">_xlfn.XLOOKUP($A18&amp;W$5,'[1]NBA-Data-1980-2019'!$B$1:$B$16305&amp;'[1]NBA-Data-1980-2019'!$A$1:$A$16305,'[1]NBA-Data-1980-2019'!$D$1:$D$16305,"",0)</f>
        <v>MIL</v>
      </c>
      <c r="X18" s="2" t="str" cm="1">
        <f t="array" ref="X18">_xlfn.XLOOKUP($A18&amp;X$5,'[1]NBA-Data-1980-2019'!$B$1:$B$16305&amp;'[1]NBA-Data-1980-2019'!$A$1:$A$16305,'[1]NBA-Data-1980-2019'!$D$1:$D$16305,"",0)</f>
        <v>GSW</v>
      </c>
      <c r="Y18" s="2" t="str" cm="1">
        <f t="array" ref="Y18">_xlfn.XLOOKUP($A18&amp;Y$5,'[1]NBA-Data-1980-2019'!$B$1:$B$16305&amp;'[1]NBA-Data-1980-2019'!$A$1:$A$16305,'[1]NBA-Data-1980-2019'!$D$1:$D$16305,"",0)</f>
        <v>GSW</v>
      </c>
      <c r="Z18" s="2" t="str" cm="1">
        <f t="array" ref="Z18">_xlfn.XLOOKUP($A18&amp;Z$5,'[1]NBA-Data-1980-2019'!$B$1:$B$16305&amp;'[1]NBA-Data-1980-2019'!$A$1:$A$16305,'[1]NBA-Data-1980-2019'!$D$1:$D$16305,"",0)</f>
        <v>GSW</v>
      </c>
      <c r="AA18" s="2" t="str" cm="1">
        <f t="array" ref="AA18">_xlfn.XLOOKUP($A18&amp;AA$5,'[1]NBA-Data-1980-2019'!$B$1:$B$16305&amp;'[1]NBA-Data-1980-2019'!$A$1:$A$16305,'[1]NBA-Data-1980-2019'!$D$1:$D$16305,"",0)</f>
        <v>GSW</v>
      </c>
      <c r="AB18" s="2" t="str" cm="1">
        <f t="array" ref="AB18">_xlfn.XLOOKUP($A18&amp;AB$5,'[1]NBA-Data-1980-2019'!$B$1:$B$16305&amp;'[1]NBA-Data-1980-2019'!$A$1:$A$16305,'[1]NBA-Data-1980-2019'!$D$1:$D$16305,"",0)</f>
        <v>TOT</v>
      </c>
      <c r="AC18" s="2" t="str" cm="1">
        <f t="array" ref="AC18">_xlfn.XLOOKUP($A18&amp;AC$5,'[1]NBA-Data-1980-2019'!$B$1:$B$16305&amp;'[1]NBA-Data-1980-2019'!$A$1:$A$16305,'[1]NBA-Data-1980-2019'!$D$1:$D$16305,"",0)</f>
        <v>LAL</v>
      </c>
      <c r="AD18" s="2" t="str" cm="1">
        <f t="array" ref="AD18">_xlfn.XLOOKUP($A18&amp;AD$5,'[1]NBA-Data-1980-2019'!$B$1:$B$16305&amp;'[1]NBA-Data-1980-2019'!$A$1:$A$16305,'[1]NBA-Data-1980-2019'!$D$1:$D$16305,"",0)</f>
        <v>GSW</v>
      </c>
      <c r="AE18" s="2" t="str" cm="1">
        <f t="array" ref="AE18">_xlfn.XLOOKUP($A18&amp;AE$5,'[1]NBA-Data-1980-2019'!$B$1:$B$16305&amp;'[1]NBA-Data-1980-2019'!$A$1:$A$16305,'[1]NBA-Data-1980-2019'!$D$1:$D$16305,"",0)</f>
        <v/>
      </c>
      <c r="AF18" s="2" t="str" cm="1">
        <f t="array" ref="AF18">_xlfn.XLOOKUP($A18&amp;AF$5,'[1]NBA-Data-1980-2019'!$B$1:$B$16305&amp;'[1]NBA-Data-1980-2019'!$A$1:$A$16305,'[1]NBA-Data-1980-2019'!$D$1:$D$16305,"",0)</f>
        <v/>
      </c>
      <c r="AG18" s="2" t="str" cm="1">
        <f t="array" ref="AG18">_xlfn.XLOOKUP($A18&amp;AG$5,'[1]NBA-Data-1980-2019'!$B$1:$B$16305&amp;'[1]NBA-Data-1980-2019'!$A$1:$A$16305,'[1]NBA-Data-1980-2019'!$D$1:$D$16305,"",0)</f>
        <v/>
      </c>
      <c r="AH18" s="2" t="str" cm="1">
        <f t="array" ref="AH18">_xlfn.XLOOKUP($A18&amp;AH$5,'[1]NBA-Data-1980-2019'!$B$1:$B$16305&amp;'[1]NBA-Data-1980-2019'!$A$1:$A$16305,'[1]NBA-Data-1980-2019'!$H$1:$H$16305,"",0)</f>
        <v/>
      </c>
      <c r="AI18" s="2" t="str" cm="1">
        <f t="array" ref="AI18">_xlfn.XLOOKUP($A18&amp;AI$5,'[1]NBA-Data-1980-2019'!$B$1:$B$16305&amp;'[1]NBA-Data-1980-2019'!$A$1:$A$16305,'[1]NBA-Data-1980-2019'!$H$1:$H$16305,"",0)</f>
        <v/>
      </c>
      <c r="AJ18" s="2" t="str" cm="1">
        <f t="array" ref="AJ18">_xlfn.XLOOKUP($A18&amp;AJ$5,'[1]NBA-Data-1980-2019'!$B$1:$B$16305&amp;'[1]NBA-Data-1980-2019'!$A$1:$A$16305,'[1]NBA-Data-1980-2019'!$H$1:$H$16305,"",0)</f>
        <v/>
      </c>
      <c r="AK18" s="2" t="str" cm="1">
        <f t="array" ref="AK18">_xlfn.XLOOKUP($A18&amp;AK$5,'[1]NBA-Data-1980-2019'!$B$1:$B$16305&amp;'[1]NBA-Data-1980-2019'!$A$1:$A$16305,'[1]NBA-Data-1980-2019'!$H$1:$H$16305,"",0)</f>
        <v/>
      </c>
      <c r="AL18" s="2" t="str" cm="1">
        <f t="array" ref="AL18">_xlfn.XLOOKUP($A18&amp;AL$5,'[1]NBA-Data-1980-2019'!$B$1:$B$16305&amp;'[1]NBA-Data-1980-2019'!$A$1:$A$16305,'[1]NBA-Data-1980-2019'!$H$1:$H$16305,"",0)</f>
        <v/>
      </c>
      <c r="AM18" s="2" t="str" cm="1">
        <f t="array" ref="AM18">_xlfn.XLOOKUP($A18&amp;AM$5,'[1]NBA-Data-1980-2019'!$B$1:$B$16305&amp;'[1]NBA-Data-1980-2019'!$A$1:$A$16305,'[1]NBA-Data-1980-2019'!$H$1:$H$16305,"",0)</f>
        <v/>
      </c>
      <c r="AN18" s="2" t="str" cm="1">
        <f t="array" ref="AN18">_xlfn.XLOOKUP($A18&amp;AN$5,'[1]NBA-Data-1980-2019'!$B$1:$B$16305&amp;'[1]NBA-Data-1980-2019'!$A$1:$A$16305,'[1]NBA-Data-1980-2019'!$H$1:$H$16305,"",0)</f>
        <v/>
      </c>
      <c r="AO18" s="2" t="str" cm="1">
        <f t="array" ref="AO18">_xlfn.XLOOKUP($A18&amp;AO$5,'[1]NBA-Data-1980-2019'!$B$1:$B$16305&amp;'[1]NBA-Data-1980-2019'!$A$1:$A$16305,'[1]NBA-Data-1980-2019'!$H$1:$H$16305,"",0)</f>
        <v/>
      </c>
      <c r="AP18" s="2" t="str" cm="1">
        <f t="array" ref="AP18">_xlfn.XLOOKUP($A18&amp;AP$5,'[1]NBA-Data-1980-2019'!$B$1:$B$16305&amp;'[1]NBA-Data-1980-2019'!$A$1:$A$16305,'[1]NBA-Data-1980-2019'!$H$1:$H$16305,"",0)</f>
        <v/>
      </c>
      <c r="AQ18" s="2" t="str" cm="1">
        <f t="array" ref="AQ18">_xlfn.XLOOKUP($A18&amp;AQ$5,'[1]NBA-Data-1980-2019'!$B$1:$B$16305&amp;'[1]NBA-Data-1980-2019'!$A$1:$A$16305,'[1]NBA-Data-1980-2019'!$H$1:$H$16305,"",0)</f>
        <v/>
      </c>
      <c r="AR18" s="2" t="str" cm="1">
        <f t="array" ref="AR18">_xlfn.XLOOKUP($A18&amp;AR$5,'[1]NBA-Data-1980-2019'!$B$1:$B$16305&amp;'[1]NBA-Data-1980-2019'!$A$1:$A$16305,'[1]NBA-Data-1980-2019'!$H$1:$H$16305,"",0)</f>
        <v/>
      </c>
      <c r="AS18" s="2" t="str" cm="1">
        <f t="array" ref="AS18">_xlfn.XLOOKUP($A18&amp;AS$5,'[1]NBA-Data-1980-2019'!$B$1:$B$16305&amp;'[1]NBA-Data-1980-2019'!$A$1:$A$16305,'[1]NBA-Data-1980-2019'!$H$1:$H$16305,"",0)</f>
        <v/>
      </c>
      <c r="AT18" s="2" t="str" cm="1">
        <f t="array" ref="AT18">_xlfn.XLOOKUP($A18&amp;AT$5,'[1]NBA-Data-1980-2019'!$B$1:$B$16305&amp;'[1]NBA-Data-1980-2019'!$A$1:$A$16305,'[1]NBA-Data-1980-2019'!$H$1:$H$16305,"",0)</f>
        <v/>
      </c>
      <c r="AU18" s="2" t="str" cm="1">
        <f t="array" ref="AU18">_xlfn.XLOOKUP($A18&amp;AU$5,'[1]NBA-Data-1980-2019'!$B$1:$B$16305&amp;'[1]NBA-Data-1980-2019'!$A$1:$A$16305,'[1]NBA-Data-1980-2019'!$H$1:$H$16305,"",0)</f>
        <v/>
      </c>
      <c r="AV18" s="2" t="str" cm="1">
        <f t="array" ref="AV18">_xlfn.XLOOKUP($A18&amp;AV$5,'[1]NBA-Data-1980-2019'!$B$1:$B$16305&amp;'[1]NBA-Data-1980-2019'!$A$1:$A$16305,'[1]NBA-Data-1980-2019'!$H$1:$H$16305,"",0)</f>
        <v/>
      </c>
      <c r="AW18" s="2" cm="1">
        <f t="array" ref="AW18">_xlfn.XLOOKUP($A18&amp;AW$5,'[1]NBA-Data-1980-2019'!$B$1:$B$16305&amp;'[1]NBA-Data-1980-2019'!$A$1:$A$16305,'[1]NBA-Data-1980-2019'!$H$1:$H$16305,"",0)</f>
        <v>2345.2000000000003</v>
      </c>
      <c r="AX18" s="2" cm="1">
        <f t="array" ref="AX18">_xlfn.XLOOKUP($A18&amp;AX$5,'[1]NBA-Data-1980-2019'!$B$1:$B$16305&amp;'[1]NBA-Data-1980-2019'!$A$1:$A$16305,'[1]NBA-Data-1980-2019'!$H$1:$H$16305,"",0)</f>
        <v>2257.2000000000003</v>
      </c>
      <c r="AY18" s="2" cm="1">
        <f t="array" ref="AY18">_xlfn.XLOOKUP($A18&amp;AY$5,'[1]NBA-Data-1980-2019'!$B$1:$B$16305&amp;'[1]NBA-Data-1980-2019'!$A$1:$A$16305,'[1]NBA-Data-1980-2019'!$H$1:$H$16305,"",0)</f>
        <v>2722.2</v>
      </c>
      <c r="AZ18" s="2" cm="1">
        <f t="array" ref="AZ18">_xlfn.XLOOKUP($A18&amp;AZ$5,'[1]NBA-Data-1980-2019'!$B$1:$B$16305&amp;'[1]NBA-Data-1980-2019'!$A$1:$A$16305,'[1]NBA-Data-1980-2019'!$H$1:$H$16305,"",0)</f>
        <v>1123.2</v>
      </c>
      <c r="BA18" s="2" cm="1">
        <f t="array" ref="BA18">_xlfn.XLOOKUP($A18&amp;BA$5,'[1]NBA-Data-1980-2019'!$B$1:$B$16305&amp;'[1]NBA-Data-1980-2019'!$A$1:$A$16305,'[1]NBA-Data-1980-2019'!$H$1:$H$16305,"",0)</f>
        <v>2228.6999999999998</v>
      </c>
      <c r="BB18" s="2" cm="1">
        <f t="array" ref="BB18">_xlfn.XLOOKUP($A18&amp;BB$5,'[1]NBA-Data-1980-2019'!$B$1:$B$16305&amp;'[1]NBA-Data-1980-2019'!$A$1:$A$16305,'[1]NBA-Data-1980-2019'!$H$1:$H$16305,"",0)</f>
        <v>2294.5</v>
      </c>
      <c r="BC18" s="2" cm="1">
        <f t="array" ref="BC18">_xlfn.XLOOKUP($A18&amp;BC$5,'[1]NBA-Data-1980-2019'!$B$1:$B$16305&amp;'[1]NBA-Data-1980-2019'!$A$1:$A$16305,'[1]NBA-Data-1980-2019'!$H$1:$H$16305,"",0)</f>
        <v>363.6</v>
      </c>
      <c r="BD18" s="2" cm="1">
        <f t="array" ref="BD18">_xlfn.XLOOKUP($A18&amp;BD$5,'[1]NBA-Data-1980-2019'!$B$1:$B$16305&amp;'[1]NBA-Data-1980-2019'!$A$1:$A$16305,'[1]NBA-Data-1980-2019'!$H$1:$H$16305,"",0)</f>
        <v>787.2</v>
      </c>
      <c r="BE18" s="2" cm="1">
        <f t="array" ref="BE18">_xlfn.XLOOKUP($A18&amp;BE$5,'[1]NBA-Data-1980-2019'!$B$1:$B$16305&amp;'[1]NBA-Data-1980-2019'!$A$1:$A$16305,'[1]NBA-Data-1980-2019'!$H$1:$H$16305,"",0)</f>
        <v>1768.8</v>
      </c>
      <c r="BF18" s="2" cm="1">
        <f t="array" ref="BF18">_xlfn.XLOOKUP($A18&amp;BF$5,'[1]NBA-Data-1980-2019'!$B$1:$B$16305&amp;'[1]NBA-Data-1980-2019'!$A$1:$A$16305,'[1]NBA-Data-1980-2019'!$H$1:$H$16305,"",0)</f>
        <v>1581.2</v>
      </c>
      <c r="BG18" s="2" cm="1">
        <f t="array" ref="BG18">_xlfn.XLOOKUP($A18&amp;BG$5,'[1]NBA-Data-1980-2019'!$B$1:$B$16305&amp;'[1]NBA-Data-1980-2019'!$A$1:$A$16305,'[1]NBA-Data-1980-2019'!$H$1:$H$16305,"",0)</f>
        <v>1449</v>
      </c>
      <c r="BH18" s="2" cm="1">
        <f t="array" ref="BH18">_xlfn.XLOOKUP($A18&amp;BH$5,'[1]NBA-Data-1980-2019'!$B$1:$B$16305&amp;'[1]NBA-Data-1980-2019'!$A$1:$A$16305,'[1]NBA-Data-1980-2019'!$H$1:$H$16305,"",0)</f>
        <v>583.20000000000005</v>
      </c>
      <c r="BI18" s="2" cm="1">
        <f t="array" ref="BI18">_xlfn.XLOOKUP($A18&amp;BI$5,'[1]NBA-Data-1980-2019'!$B$1:$B$16305&amp;'[1]NBA-Data-1980-2019'!$A$1:$A$16305,'[1]NBA-Data-1980-2019'!$H$1:$H$16305,"",0)</f>
        <v>216.20000000000002</v>
      </c>
      <c r="BJ18" s="2" cm="1">
        <f t="array" ref="BJ18">_xlfn.XLOOKUP($A18&amp;BJ$5,'[1]NBA-Data-1980-2019'!$B$1:$B$16305&amp;'[1]NBA-Data-1980-2019'!$A$1:$A$16305,'[1]NBA-Data-1980-2019'!$H$1:$H$16305,"",0)</f>
        <v>134.19999999999999</v>
      </c>
      <c r="BK18" s="2" t="str" cm="1">
        <f t="array" ref="BK18">_xlfn.XLOOKUP($A18&amp;BK$5,'[1]NBA-Data-1980-2019'!$B$1:$B$16305&amp;'[1]NBA-Data-1980-2019'!$A$1:$A$16305,'[1]NBA-Data-1980-2019'!$H$1:$H$16305,"",0)</f>
        <v/>
      </c>
      <c r="BL18" s="2" t="str" cm="1">
        <f t="array" ref="BL18">_xlfn.XLOOKUP($A18&amp;BL$5,'[1]NBA-Data-1980-2019'!$B$1:$B$16305&amp;'[1]NBA-Data-1980-2019'!$A$1:$A$16305,'[1]NBA-Data-1980-2019'!$H$1:$H$16305,"",0)</f>
        <v/>
      </c>
      <c r="BM18" s="2" t="str" cm="1">
        <f t="array" ref="BM18">_xlfn.XLOOKUP($A18&amp;BM$5,'[1]NBA-Data-1980-2019'!$B$1:$B$16305&amp;'[1]NBA-Data-1980-2019'!$A$1:$A$16305,'[1]NBA-Data-1980-2019'!$H$1:$H$16305,"",0)</f>
        <v/>
      </c>
      <c r="BN18" s="2" t="str" cm="1">
        <f t="array" ref="BN18">_xlfn.XLOOKUP($A18&amp;BN$5,'[1]NBA-Data-1980-2019'!$B$1:$B$16305&amp;'[1]NBA-Data-1980-2019'!$A$1:$A$16305,'[1]NBA-Data-1980-2019'!$F$1:$F$16305,"",0)</f>
        <v/>
      </c>
      <c r="BO18" s="2" t="str" cm="1">
        <f t="array" ref="BO18">_xlfn.XLOOKUP($A18&amp;BO$5,'[1]NBA-Data-1980-2019'!$B$1:$B$16305&amp;'[1]NBA-Data-1980-2019'!$A$1:$A$16305,'[1]NBA-Data-1980-2019'!$F$1:$F$16305,"",0)</f>
        <v/>
      </c>
      <c r="BP18" s="2" t="str" cm="1">
        <f t="array" ref="BP18">_xlfn.XLOOKUP($A18&amp;BP$5,'[1]NBA-Data-1980-2019'!$B$1:$B$16305&amp;'[1]NBA-Data-1980-2019'!$A$1:$A$16305,'[1]NBA-Data-1980-2019'!$F$1:$F$16305,"",0)</f>
        <v/>
      </c>
      <c r="BQ18" s="2" t="str" cm="1">
        <f t="array" ref="BQ18">_xlfn.XLOOKUP($A18&amp;BQ$5,'[1]NBA-Data-1980-2019'!$B$1:$B$16305&amp;'[1]NBA-Data-1980-2019'!$A$1:$A$16305,'[1]NBA-Data-1980-2019'!$F$1:$F$16305,"",0)</f>
        <v/>
      </c>
      <c r="BR18" s="2" t="str" cm="1">
        <f t="array" ref="BR18">_xlfn.XLOOKUP($A18&amp;BR$5,'[1]NBA-Data-1980-2019'!$B$1:$B$16305&amp;'[1]NBA-Data-1980-2019'!$A$1:$A$16305,'[1]NBA-Data-1980-2019'!$F$1:$F$16305,"",0)</f>
        <v/>
      </c>
      <c r="BS18" s="2" t="str" cm="1">
        <f t="array" ref="BS18">_xlfn.XLOOKUP($A18&amp;BS$5,'[1]NBA-Data-1980-2019'!$B$1:$B$16305&amp;'[1]NBA-Data-1980-2019'!$A$1:$A$16305,'[1]NBA-Data-1980-2019'!$F$1:$F$16305,"",0)</f>
        <v/>
      </c>
      <c r="BT18" s="2" t="str" cm="1">
        <f t="array" ref="BT18">_xlfn.XLOOKUP($A18&amp;BT$5,'[1]NBA-Data-1980-2019'!$B$1:$B$16305&amp;'[1]NBA-Data-1980-2019'!$A$1:$A$16305,'[1]NBA-Data-1980-2019'!$F$1:$F$16305,"",0)</f>
        <v/>
      </c>
      <c r="BU18" s="2" t="str" cm="1">
        <f t="array" ref="BU18">_xlfn.XLOOKUP($A18&amp;BU$5,'[1]NBA-Data-1980-2019'!$B$1:$B$16305&amp;'[1]NBA-Data-1980-2019'!$A$1:$A$16305,'[1]NBA-Data-1980-2019'!$F$1:$F$16305,"",0)</f>
        <v/>
      </c>
      <c r="BV18" s="2" t="str" cm="1">
        <f t="array" ref="BV18">_xlfn.XLOOKUP($A18&amp;BV$5,'[1]NBA-Data-1980-2019'!$B$1:$B$16305&amp;'[1]NBA-Data-1980-2019'!$A$1:$A$16305,'[1]NBA-Data-1980-2019'!$F$1:$F$16305,"",0)</f>
        <v/>
      </c>
      <c r="BW18" s="2" t="str" cm="1">
        <f t="array" ref="BW18">_xlfn.XLOOKUP($A18&amp;BW$5,'[1]NBA-Data-1980-2019'!$B$1:$B$16305&amp;'[1]NBA-Data-1980-2019'!$A$1:$A$16305,'[1]NBA-Data-1980-2019'!$F$1:$F$16305,"",0)</f>
        <v/>
      </c>
      <c r="BX18" s="2" t="str" cm="1">
        <f t="array" ref="BX18">_xlfn.XLOOKUP($A18&amp;BX$5,'[1]NBA-Data-1980-2019'!$B$1:$B$16305&amp;'[1]NBA-Data-1980-2019'!$A$1:$A$16305,'[1]NBA-Data-1980-2019'!$F$1:$F$16305,"",0)</f>
        <v/>
      </c>
      <c r="BY18" s="2" t="str" cm="1">
        <f t="array" ref="BY18">_xlfn.XLOOKUP($A18&amp;BY$5,'[1]NBA-Data-1980-2019'!$B$1:$B$16305&amp;'[1]NBA-Data-1980-2019'!$A$1:$A$16305,'[1]NBA-Data-1980-2019'!$F$1:$F$16305,"",0)</f>
        <v/>
      </c>
      <c r="BZ18" s="2" t="str" cm="1">
        <f t="array" ref="BZ18">_xlfn.XLOOKUP($A18&amp;BZ$5,'[1]NBA-Data-1980-2019'!$B$1:$B$16305&amp;'[1]NBA-Data-1980-2019'!$A$1:$A$16305,'[1]NBA-Data-1980-2019'!$F$1:$F$16305,"",0)</f>
        <v/>
      </c>
      <c r="CA18" s="2" t="str" cm="1">
        <f t="array" ref="CA18">_xlfn.XLOOKUP($A18&amp;CA$5,'[1]NBA-Data-1980-2019'!$B$1:$B$16305&amp;'[1]NBA-Data-1980-2019'!$A$1:$A$16305,'[1]NBA-Data-1980-2019'!$F$1:$F$16305,"",0)</f>
        <v/>
      </c>
      <c r="CB18" s="2" t="str" cm="1">
        <f t="array" ref="CB18">_xlfn.XLOOKUP($A18&amp;CB$5,'[1]NBA-Data-1980-2019'!$B$1:$B$16305&amp;'[1]NBA-Data-1980-2019'!$A$1:$A$16305,'[1]NBA-Data-1980-2019'!$F$1:$F$16305,"",0)</f>
        <v/>
      </c>
      <c r="CC18" s="2" cm="1">
        <f t="array" ref="CC18">_xlfn.XLOOKUP($A18&amp;CC$5,'[1]NBA-Data-1980-2019'!$B$1:$B$16305&amp;'[1]NBA-Data-1980-2019'!$A$1:$A$16305,'[1]NBA-Data-1980-2019'!$F$1:$F$16305,"",0)</f>
        <v>15.2</v>
      </c>
      <c r="CD18" s="2" cm="1">
        <f t="array" ref="CD18">_xlfn.XLOOKUP($A18&amp;CD$5,'[1]NBA-Data-1980-2019'!$B$1:$B$16305&amp;'[1]NBA-Data-1980-2019'!$A$1:$A$16305,'[1]NBA-Data-1980-2019'!$F$1:$F$16305,"",0)</f>
        <v>15.5</v>
      </c>
      <c r="CE18" s="2" cm="1">
        <f t="array" ref="CE18">_xlfn.XLOOKUP($A18&amp;CE$5,'[1]NBA-Data-1980-2019'!$B$1:$B$16305&amp;'[1]NBA-Data-1980-2019'!$A$1:$A$16305,'[1]NBA-Data-1980-2019'!$F$1:$F$16305,"",0)</f>
        <v>17.5</v>
      </c>
      <c r="CF18" s="2" cm="1">
        <f t="array" ref="CF18">_xlfn.XLOOKUP($A18&amp;CF$5,'[1]NBA-Data-1980-2019'!$B$1:$B$16305&amp;'[1]NBA-Data-1980-2019'!$A$1:$A$16305,'[1]NBA-Data-1980-2019'!$F$1:$F$16305,"",0)</f>
        <v>16.2</v>
      </c>
      <c r="CG18" s="2" cm="1">
        <f t="array" ref="CG18">_xlfn.XLOOKUP($A18&amp;CG$5,'[1]NBA-Data-1980-2019'!$B$1:$B$16305&amp;'[1]NBA-Data-1980-2019'!$A$1:$A$16305,'[1]NBA-Data-1980-2019'!$F$1:$F$16305,"",0)</f>
        <v>20.7</v>
      </c>
      <c r="CH18" s="2" cm="1">
        <f t="array" ref="CH18">_xlfn.XLOOKUP($A18&amp;CH$5,'[1]NBA-Data-1980-2019'!$B$1:$B$16305&amp;'[1]NBA-Data-1980-2019'!$A$1:$A$16305,'[1]NBA-Data-1980-2019'!$F$1:$F$16305,"",0)</f>
        <v>16.7</v>
      </c>
      <c r="CI18" s="2" cm="1">
        <f t="array" ref="CI18">_xlfn.XLOOKUP($A18&amp;CI$5,'[1]NBA-Data-1980-2019'!$B$1:$B$16305&amp;'[1]NBA-Data-1980-2019'!$A$1:$A$16305,'[1]NBA-Data-1980-2019'!$F$1:$F$16305,"",0)</f>
        <v>14.9</v>
      </c>
      <c r="CJ18" s="2" cm="1">
        <f t="array" ref="CJ18">_xlfn.XLOOKUP($A18&amp;CJ$5,'[1]NBA-Data-1980-2019'!$B$1:$B$16305&amp;'[1]NBA-Data-1980-2019'!$A$1:$A$16305,'[1]NBA-Data-1980-2019'!$F$1:$F$16305,"",0)</f>
        <v>13.8</v>
      </c>
      <c r="CK18" s="2" cm="1">
        <f t="array" ref="CK18">_xlfn.XLOOKUP($A18&amp;CK$5,'[1]NBA-Data-1980-2019'!$B$1:$B$16305&amp;'[1]NBA-Data-1980-2019'!$A$1:$A$16305,'[1]NBA-Data-1980-2019'!$F$1:$F$16305,"",0)</f>
        <v>17</v>
      </c>
      <c r="CL18" s="2" cm="1">
        <f t="array" ref="CL18">_xlfn.XLOOKUP($A18&amp;CL$5,'[1]NBA-Data-1980-2019'!$B$1:$B$16305&amp;'[1]NBA-Data-1980-2019'!$A$1:$A$16305,'[1]NBA-Data-1980-2019'!$F$1:$F$16305,"",0)</f>
        <v>15.8</v>
      </c>
      <c r="CM18" s="2" cm="1">
        <f t="array" ref="CM18">_xlfn.XLOOKUP($A18&amp;CM$5,'[1]NBA-Data-1980-2019'!$B$1:$B$16305&amp;'[1]NBA-Data-1980-2019'!$A$1:$A$16305,'[1]NBA-Data-1980-2019'!$F$1:$F$16305,"",0)</f>
        <v>15.9</v>
      </c>
      <c r="CN18" s="2" cm="1">
        <f t="array" ref="CN18">_xlfn.XLOOKUP($A18&amp;CN$5,'[1]NBA-Data-1980-2019'!$B$1:$B$16305&amp;'[1]NBA-Data-1980-2019'!$A$1:$A$16305,'[1]NBA-Data-1980-2019'!$F$1:$F$16305,"",0)</f>
        <v>9.3000000000000007</v>
      </c>
      <c r="CO18" s="2" cm="1">
        <f t="array" ref="CO18">_xlfn.XLOOKUP($A18&amp;CO$5,'[1]NBA-Data-1980-2019'!$B$1:$B$16305&amp;'[1]NBA-Data-1980-2019'!$A$1:$A$16305,'[1]NBA-Data-1980-2019'!$F$1:$F$16305,"",0)</f>
        <v>10.9</v>
      </c>
      <c r="CP18" s="2" cm="1">
        <f t="array" ref="CP18">_xlfn.XLOOKUP($A18&amp;CP$5,'[1]NBA-Data-1980-2019'!$B$1:$B$16305&amp;'[1]NBA-Data-1980-2019'!$A$1:$A$16305,'[1]NBA-Data-1980-2019'!$F$1:$F$16305,"",0)</f>
        <v>13.4</v>
      </c>
      <c r="CQ18" s="2" t="str" cm="1">
        <f t="array" ref="CQ18">_xlfn.XLOOKUP($A18&amp;CQ$5,'[1]NBA-Data-1980-2019'!$B$1:$B$16305&amp;'[1]NBA-Data-1980-2019'!$A$1:$A$16305,'[1]NBA-Data-1980-2019'!$F$1:$F$16305,"",0)</f>
        <v/>
      </c>
      <c r="CR18" s="2" t="str" cm="1">
        <f t="array" ref="CR18">_xlfn.XLOOKUP($A18&amp;CR$5,'[1]NBA-Data-1980-2019'!$B$1:$B$16305&amp;'[1]NBA-Data-1980-2019'!$A$1:$A$16305,'[1]NBA-Data-1980-2019'!$F$1:$F$16305,"",0)</f>
        <v/>
      </c>
      <c r="CS18" s="2" t="str" cm="1">
        <f t="array" ref="CS18">_xlfn.XLOOKUP($A18&amp;CS$5,'[1]NBA-Data-1980-2019'!$B$1:$B$16305&amp;'[1]NBA-Data-1980-2019'!$A$1:$A$16305,'[1]NBA-Data-1980-2019'!$F$1:$F$16305,"",0)</f>
        <v/>
      </c>
      <c r="CU18" s="2" t="str">
        <f>_xlfn.XLOOKUP($A18,TEAMS!$G$1:$G$839,TEAMS!$H$1:$H$839,"",0)</f>
        <v>C</v>
      </c>
      <c r="CV18" s="2" t="str">
        <f>_xlfn.XLOOKUP($CU18,DASHBOARD!$B$22:$B$27,DASHBOARD!$C$22:$C$27,"",0)</f>
        <v>CENTER</v>
      </c>
      <c r="CY18" s="63">
        <f>SUMIFS('[1]NBA-Data-1980-2019'!$G$1:$G$16305,'[1]NBA-Data-1980-2019'!$B$1:$B$16305,$A18,'[1]NBA-Data-1980-2019'!$A$1:$A$16305,CY$9)</f>
        <v>0</v>
      </c>
      <c r="CZ18" s="63">
        <f>SUMIFS('[1]NBA-Data-1980-2019'!$G$1:$G$16305,'[1]NBA-Data-1980-2019'!$B$1:$B$16305,$A18,'[1]NBA-Data-1980-2019'!$A$1:$A$16305,CZ$9)</f>
        <v>0</v>
      </c>
      <c r="DA18" s="63">
        <f>SUMIFS('[1]NBA-Data-1980-2019'!$G$1:$G$16305,'[1]NBA-Data-1980-2019'!$B$1:$B$16305,$A18,'[1]NBA-Data-1980-2019'!$A$1:$A$16305,DA$9)</f>
        <v>0</v>
      </c>
      <c r="DB18" s="63">
        <f>SUMIFS('[1]NBA-Data-1980-2019'!$G$1:$G$16305,'[1]NBA-Data-1980-2019'!$B$1:$B$16305,$A18,'[1]NBA-Data-1980-2019'!$A$1:$A$16305,DB$9)</f>
        <v>0</v>
      </c>
      <c r="DC18" s="63">
        <f>SUMIFS('[1]NBA-Data-1980-2019'!$G$1:$G$16305,'[1]NBA-Data-1980-2019'!$B$1:$B$16305,$A18,'[1]NBA-Data-1980-2019'!$A$1:$A$16305,DC$9)</f>
        <v>0</v>
      </c>
      <c r="DD18" s="63">
        <f>SUMIFS('[1]NBA-Data-1980-2019'!$G$1:$G$16305,'[1]NBA-Data-1980-2019'!$B$1:$B$16305,$A18,'[1]NBA-Data-1980-2019'!$A$1:$A$16305,DD$9)</f>
        <v>0</v>
      </c>
      <c r="DE18" s="63">
        <f>SUMIFS('[1]NBA-Data-1980-2019'!$G$1:$G$16305,'[1]NBA-Data-1980-2019'!$B$1:$B$16305,$A18,'[1]NBA-Data-1980-2019'!$A$1:$A$16305,DE$9)</f>
        <v>0</v>
      </c>
      <c r="DF18" s="63">
        <f>SUMIFS('[1]NBA-Data-1980-2019'!$G$1:$G$16305,'[1]NBA-Data-1980-2019'!$B$1:$B$16305,$A18,'[1]NBA-Data-1980-2019'!$A$1:$A$16305,DF$9)</f>
        <v>0</v>
      </c>
      <c r="DG18" s="63">
        <f>SUMIFS('[1]NBA-Data-1980-2019'!$G$1:$G$16305,'[1]NBA-Data-1980-2019'!$B$1:$B$16305,$A18,'[1]NBA-Data-1980-2019'!$A$1:$A$16305,DG$9)</f>
        <v>0</v>
      </c>
      <c r="DH18" s="63">
        <f>SUMIFS('[1]NBA-Data-1980-2019'!$G$1:$G$16305,'[1]NBA-Data-1980-2019'!$B$1:$B$16305,$A18,'[1]NBA-Data-1980-2019'!$A$1:$A$16305,DH$9)</f>
        <v>0</v>
      </c>
      <c r="DI18" s="63">
        <f>SUMIFS('[1]NBA-Data-1980-2019'!$G$1:$G$16305,'[1]NBA-Data-1980-2019'!$B$1:$B$16305,$A18,'[1]NBA-Data-1980-2019'!$A$1:$A$16305,DI$9)</f>
        <v>0</v>
      </c>
      <c r="DJ18" s="63">
        <f>SUMIFS('[1]NBA-Data-1980-2019'!$G$1:$G$16305,'[1]NBA-Data-1980-2019'!$B$1:$B$16305,$A18,'[1]NBA-Data-1980-2019'!$A$1:$A$16305,DJ$9)</f>
        <v>0</v>
      </c>
      <c r="DK18" s="63">
        <f>SUMIFS('[1]NBA-Data-1980-2019'!$G$1:$G$16305,'[1]NBA-Data-1980-2019'!$B$1:$B$16305,$A18,'[1]NBA-Data-1980-2019'!$A$1:$A$16305,DK$9)</f>
        <v>0</v>
      </c>
      <c r="DL18" s="63">
        <f>SUMIFS('[1]NBA-Data-1980-2019'!$G$1:$G$16305,'[1]NBA-Data-1980-2019'!$B$1:$B$16305,$A18,'[1]NBA-Data-1980-2019'!$A$1:$A$16305,DL$9)</f>
        <v>0</v>
      </c>
      <c r="DM18" s="63">
        <f>SUMIFS('[1]NBA-Data-1980-2019'!$G$1:$G$16305,'[1]NBA-Data-1980-2019'!$B$1:$B$16305,$A18,'[1]NBA-Data-1980-2019'!$A$1:$A$16305,DM$9)</f>
        <v>0</v>
      </c>
      <c r="DN18" s="63">
        <f>SUMIFS('[1]NBA-Data-1980-2019'!$G$1:$G$16305,'[1]NBA-Data-1980-2019'!$B$1:$B$16305,$A18,'[1]NBA-Data-1980-2019'!$A$1:$A$16305,DN$9)</f>
        <v>4340520</v>
      </c>
      <c r="DO18" s="63">
        <f>SUMIFS('[1]NBA-Data-1980-2019'!$G$1:$G$16305,'[1]NBA-Data-1980-2019'!$B$1:$B$16305,$A18,'[1]NBA-Data-1980-2019'!$A$1:$A$16305,DO$9)</f>
        <v>4665960</v>
      </c>
      <c r="DP18" s="63">
        <f>SUMIFS('[1]NBA-Data-1980-2019'!$G$1:$G$16305,'[1]NBA-Data-1980-2019'!$B$1:$B$16305,$A18,'[1]NBA-Data-1980-2019'!$A$1:$A$16305,DP$9)</f>
        <v>4991520</v>
      </c>
      <c r="DQ18" s="63">
        <f>SUMIFS('[1]NBA-Data-1980-2019'!$G$1:$G$16305,'[1]NBA-Data-1980-2019'!$B$1:$B$16305,$A18,'[1]NBA-Data-1980-2019'!$A$1:$A$16305,DQ$9)</f>
        <v>6294310</v>
      </c>
      <c r="DR18" s="63">
        <f>SUMIFS('[1]NBA-Data-1980-2019'!$G$1:$G$16305,'[1]NBA-Data-1980-2019'!$B$1:$B$16305,$A18,'[1]NBA-Data-1980-2019'!$A$1:$A$16305,DR$9)</f>
        <v>10000000</v>
      </c>
      <c r="DS18" s="63">
        <f>SUMIFS('[1]NBA-Data-1980-2019'!$G$1:$G$16305,'[1]NBA-Data-1980-2019'!$B$1:$B$16305,$A18,'[1]NBA-Data-1980-2019'!$A$1:$A$16305,DS$9)</f>
        <v>11000000</v>
      </c>
      <c r="DT18" s="63">
        <f>SUMIFS('[1]NBA-Data-1980-2019'!$G$1:$G$16305,'[1]NBA-Data-1980-2019'!$B$1:$B$16305,$A18,'[1]NBA-Data-1980-2019'!$A$1:$A$16305,DT$9)</f>
        <v>12000000</v>
      </c>
      <c r="DU18" s="63">
        <f>SUMIFS('[1]NBA-Data-1980-2019'!$G$1:$G$16305,'[1]NBA-Data-1980-2019'!$B$1:$B$16305,$A18,'[1]NBA-Data-1980-2019'!$A$1:$A$16305,DU$9)</f>
        <v>13000000</v>
      </c>
      <c r="DV18" s="63">
        <f>SUMIFS('[1]NBA-Data-1980-2019'!$G$1:$G$16305,'[1]NBA-Data-1980-2019'!$B$1:$B$16305,$A18,'[1]NBA-Data-1980-2019'!$A$1:$A$16305,DV$9)</f>
        <v>14000000</v>
      </c>
      <c r="DW18" s="63">
        <f>SUMIFS('[1]NBA-Data-1980-2019'!$G$1:$G$16305,'[1]NBA-Data-1980-2019'!$B$1:$B$16305,$A18,'[1]NBA-Data-1980-2019'!$A$1:$A$16305,DW$9)</f>
        <v>12972973</v>
      </c>
      <c r="DX18" s="63">
        <f>SUMIFS('[1]NBA-Data-1980-2019'!$G$1:$G$16305,'[1]NBA-Data-1980-2019'!$B$1:$B$16305,$A18,'[1]NBA-Data-1980-2019'!$A$1:$A$16305,DX$9)</f>
        <v>12000000</v>
      </c>
      <c r="DY18" s="63">
        <f>SUMIFS('[1]NBA-Data-1980-2019'!$G$1:$G$16305,'[1]NBA-Data-1980-2019'!$B$1:$B$16305,$A18,'[1]NBA-Data-1980-2019'!$A$1:$A$16305,DY$9)</f>
        <v>11027027</v>
      </c>
      <c r="DZ18" s="63">
        <f>SUMIFS('[1]NBA-Data-1980-2019'!$G$1:$G$16305,'[1]NBA-Data-1980-2019'!$B$1:$B$16305,$A18,'[1]NBA-Data-1980-2019'!$A$1:$A$16305,DZ$9)</f>
        <v>2328652</v>
      </c>
      <c r="EA18" s="63">
        <f>SUMIFS('[1]NBA-Data-1980-2019'!$G$1:$G$16305,'[1]NBA-Data-1980-2019'!$B$1:$B$16305,$A18,'[1]NBA-Data-1980-2019'!$A$1:$A$16305,EA$9)</f>
        <v>2393887</v>
      </c>
      <c r="EB18" s="63">
        <f>SUMIFS('[1]NBA-Data-1980-2019'!$G$1:$G$16305,'[1]NBA-Data-1980-2019'!$B$1:$B$16305,$A18,'[1]NBA-Data-1980-2019'!$A$1:$A$16305,EB$9)</f>
        <v>0</v>
      </c>
      <c r="EC18" s="63">
        <f>SUMIFS('[1]NBA-Data-1980-2019'!$G$1:$G$16305,'[1]NBA-Data-1980-2019'!$B$1:$B$16305,$A18,'[1]NBA-Data-1980-2019'!$A$1:$A$16305,EC$9)</f>
        <v>0</v>
      </c>
      <c r="ED18" s="63">
        <f>SUMIFS('[1]NBA-Data-1980-2019'!$G$1:$G$16305,'[1]NBA-Data-1980-2019'!$B$1:$B$16305,$A18,'[1]NBA-Data-1980-2019'!$A$1:$A$16305,ED$9)</f>
        <v>0</v>
      </c>
      <c r="EH18" s="2" t="s">
        <v>1480</v>
      </c>
      <c r="EI18" s="2" t="s">
        <v>1470</v>
      </c>
      <c r="ER18" s="2" t="s">
        <v>1312</v>
      </c>
      <c r="ES18" s="2" t="s">
        <v>1283</v>
      </c>
    </row>
    <row r="19" spans="1:165" x14ac:dyDescent="0.2">
      <c r="A19" s="2" t="s">
        <v>875</v>
      </c>
      <c r="B19" s="2" t="str" cm="1">
        <f t="array" ref="B19">_xlfn.XLOOKUP($A19&amp;B$5,'[1]NBA-Data-1980-2019'!$B$1:$B$16305&amp;'[1]NBA-Data-1980-2019'!$A$1:$A$16305,'[1]NBA-Data-1980-2019'!$D$1:$D$16305,"",0)</f>
        <v/>
      </c>
      <c r="C19" s="2" t="str" cm="1">
        <f t="array" ref="C19">_xlfn.XLOOKUP($A19&amp;C$5,'[1]NBA-Data-1980-2019'!$B$1:$B$16305&amp;'[1]NBA-Data-1980-2019'!$A$1:$A$16305,'[1]NBA-Data-1980-2019'!$D$1:$D$16305,"",0)</f>
        <v/>
      </c>
      <c r="D19" s="2" t="str" cm="1">
        <f t="array" ref="D19">_xlfn.XLOOKUP($A19&amp;D$5,'[1]NBA-Data-1980-2019'!$B$1:$B$16305&amp;'[1]NBA-Data-1980-2019'!$A$1:$A$16305,'[1]NBA-Data-1980-2019'!$D$1:$D$16305,"",0)</f>
        <v/>
      </c>
      <c r="E19" s="2" t="str" cm="1">
        <f t="array" ref="E19">_xlfn.XLOOKUP($A19&amp;E$5,'[1]NBA-Data-1980-2019'!$B$1:$B$16305&amp;'[1]NBA-Data-1980-2019'!$A$1:$A$16305,'[1]NBA-Data-1980-2019'!$D$1:$D$16305,"",0)</f>
        <v/>
      </c>
      <c r="F19" s="2" t="str" cm="1">
        <f t="array" ref="F19">_xlfn.XLOOKUP($A19&amp;F$5,'[1]NBA-Data-1980-2019'!$B$1:$B$16305&amp;'[1]NBA-Data-1980-2019'!$A$1:$A$16305,'[1]NBA-Data-1980-2019'!$D$1:$D$16305,"",0)</f>
        <v/>
      </c>
      <c r="G19" s="2" t="str" cm="1">
        <f t="array" ref="G19">_xlfn.XLOOKUP($A19&amp;G$5,'[1]NBA-Data-1980-2019'!$B$1:$B$16305&amp;'[1]NBA-Data-1980-2019'!$A$1:$A$16305,'[1]NBA-Data-1980-2019'!$D$1:$D$16305,"",0)</f>
        <v/>
      </c>
      <c r="H19" s="2" t="str" cm="1">
        <f t="array" ref="H19">_xlfn.XLOOKUP($A19&amp;H$5,'[1]NBA-Data-1980-2019'!$B$1:$B$16305&amp;'[1]NBA-Data-1980-2019'!$A$1:$A$16305,'[1]NBA-Data-1980-2019'!$D$1:$D$16305,"",0)</f>
        <v/>
      </c>
      <c r="I19" s="2" t="str" cm="1">
        <f t="array" ref="I19">_xlfn.XLOOKUP($A19&amp;I$5,'[1]NBA-Data-1980-2019'!$B$1:$B$16305&amp;'[1]NBA-Data-1980-2019'!$A$1:$A$16305,'[1]NBA-Data-1980-2019'!$D$1:$D$16305,"",0)</f>
        <v/>
      </c>
      <c r="J19" s="2" t="str" cm="1">
        <f t="array" ref="J19">_xlfn.XLOOKUP($A19&amp;J$5,'[1]NBA-Data-1980-2019'!$B$1:$B$16305&amp;'[1]NBA-Data-1980-2019'!$A$1:$A$16305,'[1]NBA-Data-1980-2019'!$D$1:$D$16305,"",0)</f>
        <v/>
      </c>
      <c r="K19" s="2" t="str" cm="1">
        <f t="array" ref="K19">_xlfn.XLOOKUP($A19&amp;K$5,'[1]NBA-Data-1980-2019'!$B$1:$B$16305&amp;'[1]NBA-Data-1980-2019'!$A$1:$A$16305,'[1]NBA-Data-1980-2019'!$D$1:$D$16305,"",0)</f>
        <v/>
      </c>
      <c r="L19" s="2" t="str" cm="1">
        <f t="array" ref="L19">_xlfn.XLOOKUP($A19&amp;L$5,'[1]NBA-Data-1980-2019'!$B$1:$B$16305&amp;'[1]NBA-Data-1980-2019'!$A$1:$A$16305,'[1]NBA-Data-1980-2019'!$D$1:$D$16305,"",0)</f>
        <v/>
      </c>
      <c r="M19" s="2" t="str" cm="1">
        <f t="array" ref="M19">_xlfn.XLOOKUP($A19&amp;M$5,'[1]NBA-Data-1980-2019'!$B$1:$B$16305&amp;'[1]NBA-Data-1980-2019'!$A$1:$A$16305,'[1]NBA-Data-1980-2019'!$D$1:$D$16305,"",0)</f>
        <v/>
      </c>
      <c r="N19" s="2" t="str" cm="1">
        <f t="array" ref="N19">_xlfn.XLOOKUP($A19&amp;N$5,'[1]NBA-Data-1980-2019'!$B$1:$B$16305&amp;'[1]NBA-Data-1980-2019'!$A$1:$A$16305,'[1]NBA-Data-1980-2019'!$D$1:$D$16305,"",0)</f>
        <v/>
      </c>
      <c r="O19" s="2" t="str" cm="1">
        <f t="array" ref="O19">_xlfn.XLOOKUP($A19&amp;O$5,'[1]NBA-Data-1980-2019'!$B$1:$B$16305&amp;'[1]NBA-Data-1980-2019'!$A$1:$A$16305,'[1]NBA-Data-1980-2019'!$D$1:$D$16305,"",0)</f>
        <v/>
      </c>
      <c r="P19" s="2" t="str" cm="1">
        <f t="array" ref="P19">_xlfn.XLOOKUP($A19&amp;P$5,'[1]NBA-Data-1980-2019'!$B$1:$B$16305&amp;'[1]NBA-Data-1980-2019'!$A$1:$A$16305,'[1]NBA-Data-1980-2019'!$D$1:$D$16305,"",0)</f>
        <v/>
      </c>
      <c r="Q19" s="2" t="str" cm="1">
        <f t="array" ref="Q19">_xlfn.XLOOKUP($A19&amp;Q$5,'[1]NBA-Data-1980-2019'!$B$1:$B$16305&amp;'[1]NBA-Data-1980-2019'!$A$1:$A$16305,'[1]NBA-Data-1980-2019'!$D$1:$D$16305,"",0)</f>
        <v>LAL</v>
      </c>
      <c r="R19" s="2" t="str" cm="1">
        <f t="array" ref="R19">_xlfn.XLOOKUP($A19&amp;R$5,'[1]NBA-Data-1980-2019'!$B$1:$B$16305&amp;'[1]NBA-Data-1980-2019'!$A$1:$A$16305,'[1]NBA-Data-1980-2019'!$D$1:$D$16305,"",0)</f>
        <v>LAL</v>
      </c>
      <c r="S19" s="2" t="str" cm="1">
        <f t="array" ref="S19">_xlfn.XLOOKUP($A19&amp;S$5,'[1]NBA-Data-1980-2019'!$B$1:$B$16305&amp;'[1]NBA-Data-1980-2019'!$A$1:$A$16305,'[1]NBA-Data-1980-2019'!$D$1:$D$16305,"",0)</f>
        <v>LAL</v>
      </c>
      <c r="T19" s="2" t="str" cm="1">
        <f t="array" ref="T19">_xlfn.XLOOKUP($A19&amp;T$5,'[1]NBA-Data-1980-2019'!$B$1:$B$16305&amp;'[1]NBA-Data-1980-2019'!$A$1:$A$16305,'[1]NBA-Data-1980-2019'!$D$1:$D$16305,"",0)</f>
        <v>LAL</v>
      </c>
      <c r="U19" s="2" t="str" cm="1">
        <f t="array" ref="U19">_xlfn.XLOOKUP($A19&amp;U$5,'[1]NBA-Data-1980-2019'!$B$1:$B$16305&amp;'[1]NBA-Data-1980-2019'!$A$1:$A$16305,'[1]NBA-Data-1980-2019'!$D$1:$D$16305,"",0)</f>
        <v>LAL</v>
      </c>
      <c r="V19" s="2" t="str" cm="1">
        <f t="array" ref="V19">_xlfn.XLOOKUP($A19&amp;V$5,'[1]NBA-Data-1980-2019'!$B$1:$B$16305&amp;'[1]NBA-Data-1980-2019'!$A$1:$A$16305,'[1]NBA-Data-1980-2019'!$D$1:$D$16305,"",0)</f>
        <v>LAL</v>
      </c>
      <c r="W19" s="2" t="str" cm="1">
        <f t="array" ref="W19">_xlfn.XLOOKUP($A19&amp;W$5,'[1]NBA-Data-1980-2019'!$B$1:$B$16305&amp;'[1]NBA-Data-1980-2019'!$A$1:$A$16305,'[1]NBA-Data-1980-2019'!$D$1:$D$16305,"",0)</f>
        <v>LAL</v>
      </c>
      <c r="X19" s="2" t="str" cm="1">
        <f t="array" ref="X19">_xlfn.XLOOKUP($A19&amp;X$5,'[1]NBA-Data-1980-2019'!$B$1:$B$16305&amp;'[1]NBA-Data-1980-2019'!$A$1:$A$16305,'[1]NBA-Data-1980-2019'!$D$1:$D$16305,"",0)</f>
        <v/>
      </c>
      <c r="Y19" s="2" t="str" cm="1">
        <f t="array" ref="Y19">_xlfn.XLOOKUP($A19&amp;Y$5,'[1]NBA-Data-1980-2019'!$B$1:$B$16305&amp;'[1]NBA-Data-1980-2019'!$A$1:$A$16305,'[1]NBA-Data-1980-2019'!$D$1:$D$16305,"",0)</f>
        <v>TOT</v>
      </c>
      <c r="Z19" s="2" t="str" cm="1">
        <f t="array" ref="Z19">_xlfn.XLOOKUP($A19&amp;Z$5,'[1]NBA-Data-1980-2019'!$B$1:$B$16305&amp;'[1]NBA-Data-1980-2019'!$A$1:$A$16305,'[1]NBA-Data-1980-2019'!$D$1:$D$16305,"",0)</f>
        <v/>
      </c>
      <c r="AA19" s="2" t="str" cm="1">
        <f t="array" ref="AA19">_xlfn.XLOOKUP($A19&amp;AA$5,'[1]NBA-Data-1980-2019'!$B$1:$B$16305&amp;'[1]NBA-Data-1980-2019'!$A$1:$A$16305,'[1]NBA-Data-1980-2019'!$D$1:$D$16305,"",0)</f>
        <v/>
      </c>
      <c r="AB19" s="2" t="str" cm="1">
        <f t="array" ref="AB19">_xlfn.XLOOKUP($A19&amp;AB$5,'[1]NBA-Data-1980-2019'!$B$1:$B$16305&amp;'[1]NBA-Data-1980-2019'!$A$1:$A$16305,'[1]NBA-Data-1980-2019'!$D$1:$D$16305,"",0)</f>
        <v/>
      </c>
      <c r="AC19" s="2" t="str" cm="1">
        <f t="array" ref="AC19">_xlfn.XLOOKUP($A19&amp;AC$5,'[1]NBA-Data-1980-2019'!$B$1:$B$16305&amp;'[1]NBA-Data-1980-2019'!$A$1:$A$16305,'[1]NBA-Data-1980-2019'!$D$1:$D$16305,"",0)</f>
        <v/>
      </c>
      <c r="AD19" s="2" t="str" cm="1">
        <f t="array" ref="AD19">_xlfn.XLOOKUP($A19&amp;AD$5,'[1]NBA-Data-1980-2019'!$B$1:$B$16305&amp;'[1]NBA-Data-1980-2019'!$A$1:$A$16305,'[1]NBA-Data-1980-2019'!$D$1:$D$16305,"",0)</f>
        <v/>
      </c>
      <c r="AE19" s="2" t="str" cm="1">
        <f t="array" ref="AE19">_xlfn.XLOOKUP($A19&amp;AE$5,'[1]NBA-Data-1980-2019'!$B$1:$B$16305&amp;'[1]NBA-Data-1980-2019'!$A$1:$A$16305,'[1]NBA-Data-1980-2019'!$D$1:$D$16305,"",0)</f>
        <v/>
      </c>
      <c r="AF19" s="2" t="str" cm="1">
        <f t="array" ref="AF19">_xlfn.XLOOKUP($A19&amp;AF$5,'[1]NBA-Data-1980-2019'!$B$1:$B$16305&amp;'[1]NBA-Data-1980-2019'!$A$1:$A$16305,'[1]NBA-Data-1980-2019'!$D$1:$D$16305,"",0)</f>
        <v/>
      </c>
      <c r="AG19" s="2" t="str" cm="1">
        <f t="array" ref="AG19">_xlfn.XLOOKUP($A19&amp;AG$5,'[1]NBA-Data-1980-2019'!$B$1:$B$16305&amp;'[1]NBA-Data-1980-2019'!$A$1:$A$16305,'[1]NBA-Data-1980-2019'!$D$1:$D$16305,"",0)</f>
        <v/>
      </c>
      <c r="AH19" s="2" t="str" cm="1">
        <f t="array" ref="AH19">_xlfn.XLOOKUP($A19&amp;AH$5,'[1]NBA-Data-1980-2019'!$B$1:$B$16305&amp;'[1]NBA-Data-1980-2019'!$A$1:$A$16305,'[1]NBA-Data-1980-2019'!$H$1:$H$16305,"",0)</f>
        <v/>
      </c>
      <c r="AI19" s="2" t="str" cm="1">
        <f t="array" ref="AI19">_xlfn.XLOOKUP($A19&amp;AI$5,'[1]NBA-Data-1980-2019'!$B$1:$B$16305&amp;'[1]NBA-Data-1980-2019'!$A$1:$A$16305,'[1]NBA-Data-1980-2019'!$H$1:$H$16305,"",0)</f>
        <v/>
      </c>
      <c r="AJ19" s="2" t="str" cm="1">
        <f t="array" ref="AJ19">_xlfn.XLOOKUP($A19&amp;AJ$5,'[1]NBA-Data-1980-2019'!$B$1:$B$16305&amp;'[1]NBA-Data-1980-2019'!$A$1:$A$16305,'[1]NBA-Data-1980-2019'!$H$1:$H$16305,"",0)</f>
        <v/>
      </c>
      <c r="AK19" s="2" t="str" cm="1">
        <f t="array" ref="AK19">_xlfn.XLOOKUP($A19&amp;AK$5,'[1]NBA-Data-1980-2019'!$B$1:$B$16305&amp;'[1]NBA-Data-1980-2019'!$A$1:$A$16305,'[1]NBA-Data-1980-2019'!$H$1:$H$16305,"",0)</f>
        <v/>
      </c>
      <c r="AL19" s="2" t="str" cm="1">
        <f t="array" ref="AL19">_xlfn.XLOOKUP($A19&amp;AL$5,'[1]NBA-Data-1980-2019'!$B$1:$B$16305&amp;'[1]NBA-Data-1980-2019'!$A$1:$A$16305,'[1]NBA-Data-1980-2019'!$H$1:$H$16305,"",0)</f>
        <v/>
      </c>
      <c r="AM19" s="2" t="str" cm="1">
        <f t="array" ref="AM19">_xlfn.XLOOKUP($A19&amp;AM$5,'[1]NBA-Data-1980-2019'!$B$1:$B$16305&amp;'[1]NBA-Data-1980-2019'!$A$1:$A$16305,'[1]NBA-Data-1980-2019'!$H$1:$H$16305,"",0)</f>
        <v/>
      </c>
      <c r="AN19" s="2" t="str" cm="1">
        <f t="array" ref="AN19">_xlfn.XLOOKUP($A19&amp;AN$5,'[1]NBA-Data-1980-2019'!$B$1:$B$16305&amp;'[1]NBA-Data-1980-2019'!$A$1:$A$16305,'[1]NBA-Data-1980-2019'!$H$1:$H$16305,"",0)</f>
        <v/>
      </c>
      <c r="AO19" s="2" t="str" cm="1">
        <f t="array" ref="AO19">_xlfn.XLOOKUP($A19&amp;AO$5,'[1]NBA-Data-1980-2019'!$B$1:$B$16305&amp;'[1]NBA-Data-1980-2019'!$A$1:$A$16305,'[1]NBA-Data-1980-2019'!$H$1:$H$16305,"",0)</f>
        <v/>
      </c>
      <c r="AP19" s="2" t="str" cm="1">
        <f t="array" ref="AP19">_xlfn.XLOOKUP($A19&amp;AP$5,'[1]NBA-Data-1980-2019'!$B$1:$B$16305&amp;'[1]NBA-Data-1980-2019'!$A$1:$A$16305,'[1]NBA-Data-1980-2019'!$H$1:$H$16305,"",0)</f>
        <v/>
      </c>
      <c r="AQ19" s="2" t="str" cm="1">
        <f t="array" ref="AQ19">_xlfn.XLOOKUP($A19&amp;AQ$5,'[1]NBA-Data-1980-2019'!$B$1:$B$16305&amp;'[1]NBA-Data-1980-2019'!$A$1:$A$16305,'[1]NBA-Data-1980-2019'!$H$1:$H$16305,"",0)</f>
        <v/>
      </c>
      <c r="AR19" s="2" t="str" cm="1">
        <f t="array" ref="AR19">_xlfn.XLOOKUP($A19&amp;AR$5,'[1]NBA-Data-1980-2019'!$B$1:$B$16305&amp;'[1]NBA-Data-1980-2019'!$A$1:$A$16305,'[1]NBA-Data-1980-2019'!$H$1:$H$16305,"",0)</f>
        <v/>
      </c>
      <c r="AS19" s="2" t="str" cm="1">
        <f t="array" ref="AS19">_xlfn.XLOOKUP($A19&amp;AS$5,'[1]NBA-Data-1980-2019'!$B$1:$B$16305&amp;'[1]NBA-Data-1980-2019'!$A$1:$A$16305,'[1]NBA-Data-1980-2019'!$H$1:$H$16305,"",0)</f>
        <v/>
      </c>
      <c r="AT19" s="2" t="str" cm="1">
        <f t="array" ref="AT19">_xlfn.XLOOKUP($A19&amp;AT$5,'[1]NBA-Data-1980-2019'!$B$1:$B$16305&amp;'[1]NBA-Data-1980-2019'!$A$1:$A$16305,'[1]NBA-Data-1980-2019'!$H$1:$H$16305,"",0)</f>
        <v/>
      </c>
      <c r="AU19" s="2" t="str" cm="1">
        <f t="array" ref="AU19">_xlfn.XLOOKUP($A19&amp;AU$5,'[1]NBA-Data-1980-2019'!$B$1:$B$16305&amp;'[1]NBA-Data-1980-2019'!$A$1:$A$16305,'[1]NBA-Data-1980-2019'!$H$1:$H$16305,"",0)</f>
        <v/>
      </c>
      <c r="AV19" s="2" t="str" cm="1">
        <f t="array" ref="AV19">_xlfn.XLOOKUP($A19&amp;AV$5,'[1]NBA-Data-1980-2019'!$B$1:$B$16305&amp;'[1]NBA-Data-1980-2019'!$A$1:$A$16305,'[1]NBA-Data-1980-2019'!$H$1:$H$16305,"",0)</f>
        <v/>
      </c>
      <c r="AW19" s="2" cm="1">
        <f t="array" ref="AW19">_xlfn.XLOOKUP($A19&amp;AW$5,'[1]NBA-Data-1980-2019'!$B$1:$B$16305&amp;'[1]NBA-Data-1980-2019'!$A$1:$A$16305,'[1]NBA-Data-1980-2019'!$H$1:$H$16305,"",0)</f>
        <v>335.8</v>
      </c>
      <c r="AX19" s="2" cm="1">
        <f t="array" ref="AX19">_xlfn.XLOOKUP($A19&amp;AX$5,'[1]NBA-Data-1980-2019'!$B$1:$B$16305&amp;'[1]NBA-Data-1980-2019'!$A$1:$A$16305,'[1]NBA-Data-1980-2019'!$H$1:$H$16305,"",0)</f>
        <v>1795.8</v>
      </c>
      <c r="AY19" s="2" cm="1">
        <f t="array" ref="AY19">_xlfn.XLOOKUP($A19&amp;AY$5,'[1]NBA-Data-1980-2019'!$B$1:$B$16305&amp;'[1]NBA-Data-1980-2019'!$A$1:$A$16305,'[1]NBA-Data-1980-2019'!$H$1:$H$16305,"",0)</f>
        <v>1008</v>
      </c>
      <c r="AZ19" s="2" cm="1">
        <f t="array" ref="AZ19">_xlfn.XLOOKUP($A19&amp;AZ$5,'[1]NBA-Data-1980-2019'!$B$1:$B$16305&amp;'[1]NBA-Data-1980-2019'!$A$1:$A$16305,'[1]NBA-Data-1980-2019'!$H$1:$H$16305,"",0)</f>
        <v>1445</v>
      </c>
      <c r="BA19" s="2" cm="1">
        <f t="array" ref="BA19">_xlfn.XLOOKUP($A19&amp;BA$5,'[1]NBA-Data-1980-2019'!$B$1:$B$16305&amp;'[1]NBA-Data-1980-2019'!$A$1:$A$16305,'[1]NBA-Data-1980-2019'!$H$1:$H$16305,"",0)</f>
        <v>1976</v>
      </c>
      <c r="BB19" s="2" cm="1">
        <f t="array" ref="BB19">_xlfn.XLOOKUP($A19&amp;BB$5,'[1]NBA-Data-1980-2019'!$B$1:$B$16305&amp;'[1]NBA-Data-1980-2019'!$A$1:$A$16305,'[1]NBA-Data-1980-2019'!$H$1:$H$16305,"",0)</f>
        <v>1501.2</v>
      </c>
      <c r="BC19" s="2" cm="1">
        <f t="array" ref="BC19">_xlfn.XLOOKUP($A19&amp;BC$5,'[1]NBA-Data-1980-2019'!$B$1:$B$16305&amp;'[1]NBA-Data-1980-2019'!$A$1:$A$16305,'[1]NBA-Data-1980-2019'!$H$1:$H$16305,"",0)</f>
        <v>2112</v>
      </c>
      <c r="BD19" s="2" t="str" cm="1">
        <f t="array" ref="BD19">_xlfn.XLOOKUP($A19&amp;BD$5,'[1]NBA-Data-1980-2019'!$B$1:$B$16305&amp;'[1]NBA-Data-1980-2019'!$A$1:$A$16305,'[1]NBA-Data-1980-2019'!$H$1:$H$16305,"",0)</f>
        <v/>
      </c>
      <c r="BE19" s="2" cm="1">
        <f t="array" ref="BE19">_xlfn.XLOOKUP($A19&amp;BE$5,'[1]NBA-Data-1980-2019'!$B$1:$B$16305&amp;'[1]NBA-Data-1980-2019'!$A$1:$A$16305,'[1]NBA-Data-1980-2019'!$H$1:$H$16305,"",0)</f>
        <v>514.80000000000007</v>
      </c>
      <c r="BF19" s="2" t="str" cm="1">
        <f t="array" ref="BF19">_xlfn.XLOOKUP($A19&amp;BF$5,'[1]NBA-Data-1980-2019'!$B$1:$B$16305&amp;'[1]NBA-Data-1980-2019'!$A$1:$A$16305,'[1]NBA-Data-1980-2019'!$H$1:$H$16305,"",0)</f>
        <v/>
      </c>
      <c r="BG19" s="2" t="str" cm="1">
        <f t="array" ref="BG19">_xlfn.XLOOKUP($A19&amp;BG$5,'[1]NBA-Data-1980-2019'!$B$1:$B$16305&amp;'[1]NBA-Data-1980-2019'!$A$1:$A$16305,'[1]NBA-Data-1980-2019'!$H$1:$H$16305,"",0)</f>
        <v/>
      </c>
      <c r="BH19" s="2" t="str" cm="1">
        <f t="array" ref="BH19">_xlfn.XLOOKUP($A19&amp;BH$5,'[1]NBA-Data-1980-2019'!$B$1:$B$16305&amp;'[1]NBA-Data-1980-2019'!$A$1:$A$16305,'[1]NBA-Data-1980-2019'!$H$1:$H$16305,"",0)</f>
        <v/>
      </c>
      <c r="BI19" s="2" t="str" cm="1">
        <f t="array" ref="BI19">_xlfn.XLOOKUP($A19&amp;BI$5,'[1]NBA-Data-1980-2019'!$B$1:$B$16305&amp;'[1]NBA-Data-1980-2019'!$A$1:$A$16305,'[1]NBA-Data-1980-2019'!$H$1:$H$16305,"",0)</f>
        <v/>
      </c>
      <c r="BJ19" s="2" t="str" cm="1">
        <f t="array" ref="BJ19">_xlfn.XLOOKUP($A19&amp;BJ$5,'[1]NBA-Data-1980-2019'!$B$1:$B$16305&amp;'[1]NBA-Data-1980-2019'!$A$1:$A$16305,'[1]NBA-Data-1980-2019'!$H$1:$H$16305,"",0)</f>
        <v/>
      </c>
      <c r="BK19" s="2" t="str" cm="1">
        <f t="array" ref="BK19">_xlfn.XLOOKUP($A19&amp;BK$5,'[1]NBA-Data-1980-2019'!$B$1:$B$16305&amp;'[1]NBA-Data-1980-2019'!$A$1:$A$16305,'[1]NBA-Data-1980-2019'!$H$1:$H$16305,"",0)</f>
        <v/>
      </c>
      <c r="BL19" s="2" t="str" cm="1">
        <f t="array" ref="BL19">_xlfn.XLOOKUP($A19&amp;BL$5,'[1]NBA-Data-1980-2019'!$B$1:$B$16305&amp;'[1]NBA-Data-1980-2019'!$A$1:$A$16305,'[1]NBA-Data-1980-2019'!$H$1:$H$16305,"",0)</f>
        <v/>
      </c>
      <c r="BM19" s="2" t="str" cm="1">
        <f t="array" ref="BM19">_xlfn.XLOOKUP($A19&amp;BM$5,'[1]NBA-Data-1980-2019'!$B$1:$B$16305&amp;'[1]NBA-Data-1980-2019'!$A$1:$A$16305,'[1]NBA-Data-1980-2019'!$H$1:$H$16305,"",0)</f>
        <v/>
      </c>
      <c r="BN19" s="2" t="str" cm="1">
        <f t="array" ref="BN19">_xlfn.XLOOKUP($A19&amp;BN$5,'[1]NBA-Data-1980-2019'!$B$1:$B$16305&amp;'[1]NBA-Data-1980-2019'!$A$1:$A$16305,'[1]NBA-Data-1980-2019'!$F$1:$F$16305,"",0)</f>
        <v/>
      </c>
      <c r="BO19" s="2" t="str" cm="1">
        <f t="array" ref="BO19">_xlfn.XLOOKUP($A19&amp;BO$5,'[1]NBA-Data-1980-2019'!$B$1:$B$16305&amp;'[1]NBA-Data-1980-2019'!$A$1:$A$16305,'[1]NBA-Data-1980-2019'!$F$1:$F$16305,"",0)</f>
        <v/>
      </c>
      <c r="BP19" s="2" t="str" cm="1">
        <f t="array" ref="BP19">_xlfn.XLOOKUP($A19&amp;BP$5,'[1]NBA-Data-1980-2019'!$B$1:$B$16305&amp;'[1]NBA-Data-1980-2019'!$A$1:$A$16305,'[1]NBA-Data-1980-2019'!$F$1:$F$16305,"",0)</f>
        <v/>
      </c>
      <c r="BQ19" s="2" t="str" cm="1">
        <f t="array" ref="BQ19">_xlfn.XLOOKUP($A19&amp;BQ$5,'[1]NBA-Data-1980-2019'!$B$1:$B$16305&amp;'[1]NBA-Data-1980-2019'!$A$1:$A$16305,'[1]NBA-Data-1980-2019'!$F$1:$F$16305,"",0)</f>
        <v/>
      </c>
      <c r="BR19" s="2" t="str" cm="1">
        <f t="array" ref="BR19">_xlfn.XLOOKUP($A19&amp;BR$5,'[1]NBA-Data-1980-2019'!$B$1:$B$16305&amp;'[1]NBA-Data-1980-2019'!$A$1:$A$16305,'[1]NBA-Data-1980-2019'!$F$1:$F$16305,"",0)</f>
        <v/>
      </c>
      <c r="BS19" s="2" t="str" cm="1">
        <f t="array" ref="BS19">_xlfn.XLOOKUP($A19&amp;BS$5,'[1]NBA-Data-1980-2019'!$B$1:$B$16305&amp;'[1]NBA-Data-1980-2019'!$A$1:$A$16305,'[1]NBA-Data-1980-2019'!$F$1:$F$16305,"",0)</f>
        <v/>
      </c>
      <c r="BT19" s="2" t="str" cm="1">
        <f t="array" ref="BT19">_xlfn.XLOOKUP($A19&amp;BT$5,'[1]NBA-Data-1980-2019'!$B$1:$B$16305&amp;'[1]NBA-Data-1980-2019'!$A$1:$A$16305,'[1]NBA-Data-1980-2019'!$F$1:$F$16305,"",0)</f>
        <v/>
      </c>
      <c r="BU19" s="2" t="str" cm="1">
        <f t="array" ref="BU19">_xlfn.XLOOKUP($A19&amp;BU$5,'[1]NBA-Data-1980-2019'!$B$1:$B$16305&amp;'[1]NBA-Data-1980-2019'!$A$1:$A$16305,'[1]NBA-Data-1980-2019'!$F$1:$F$16305,"",0)</f>
        <v/>
      </c>
      <c r="BV19" s="2" t="str" cm="1">
        <f t="array" ref="BV19">_xlfn.XLOOKUP($A19&amp;BV$5,'[1]NBA-Data-1980-2019'!$B$1:$B$16305&amp;'[1]NBA-Data-1980-2019'!$A$1:$A$16305,'[1]NBA-Data-1980-2019'!$F$1:$F$16305,"",0)</f>
        <v/>
      </c>
      <c r="BW19" s="2" t="str" cm="1">
        <f t="array" ref="BW19">_xlfn.XLOOKUP($A19&amp;BW$5,'[1]NBA-Data-1980-2019'!$B$1:$B$16305&amp;'[1]NBA-Data-1980-2019'!$A$1:$A$16305,'[1]NBA-Data-1980-2019'!$F$1:$F$16305,"",0)</f>
        <v/>
      </c>
      <c r="BX19" s="2" t="str" cm="1">
        <f t="array" ref="BX19">_xlfn.XLOOKUP($A19&amp;BX$5,'[1]NBA-Data-1980-2019'!$B$1:$B$16305&amp;'[1]NBA-Data-1980-2019'!$A$1:$A$16305,'[1]NBA-Data-1980-2019'!$F$1:$F$16305,"",0)</f>
        <v/>
      </c>
      <c r="BY19" s="2" t="str" cm="1">
        <f t="array" ref="BY19">_xlfn.XLOOKUP($A19&amp;BY$5,'[1]NBA-Data-1980-2019'!$B$1:$B$16305&amp;'[1]NBA-Data-1980-2019'!$A$1:$A$16305,'[1]NBA-Data-1980-2019'!$F$1:$F$16305,"",0)</f>
        <v/>
      </c>
      <c r="BZ19" s="2" t="str" cm="1">
        <f t="array" ref="BZ19">_xlfn.XLOOKUP($A19&amp;BZ$5,'[1]NBA-Data-1980-2019'!$B$1:$B$16305&amp;'[1]NBA-Data-1980-2019'!$A$1:$A$16305,'[1]NBA-Data-1980-2019'!$F$1:$F$16305,"",0)</f>
        <v/>
      </c>
      <c r="CA19" s="2" t="str" cm="1">
        <f t="array" ref="CA19">_xlfn.XLOOKUP($A19&amp;CA$5,'[1]NBA-Data-1980-2019'!$B$1:$B$16305&amp;'[1]NBA-Data-1980-2019'!$A$1:$A$16305,'[1]NBA-Data-1980-2019'!$F$1:$F$16305,"",0)</f>
        <v/>
      </c>
      <c r="CB19" s="2" t="str" cm="1">
        <f t="array" ref="CB19">_xlfn.XLOOKUP($A19&amp;CB$5,'[1]NBA-Data-1980-2019'!$B$1:$B$16305&amp;'[1]NBA-Data-1980-2019'!$A$1:$A$16305,'[1]NBA-Data-1980-2019'!$F$1:$F$16305,"",0)</f>
        <v/>
      </c>
      <c r="CC19" s="2" cm="1">
        <f t="array" ref="CC19">_xlfn.XLOOKUP($A19&amp;CC$5,'[1]NBA-Data-1980-2019'!$B$1:$B$16305&amp;'[1]NBA-Data-1980-2019'!$A$1:$A$16305,'[1]NBA-Data-1980-2019'!$F$1:$F$16305,"",0)</f>
        <v>7.4</v>
      </c>
      <c r="CD19" s="2" cm="1">
        <f t="array" ref="CD19">_xlfn.XLOOKUP($A19&amp;CD$5,'[1]NBA-Data-1980-2019'!$B$1:$B$16305&amp;'[1]NBA-Data-1980-2019'!$A$1:$A$16305,'[1]NBA-Data-1980-2019'!$F$1:$F$16305,"",0)</f>
        <v>15.4</v>
      </c>
      <c r="CE19" s="2" cm="1">
        <f t="array" ref="CE19">_xlfn.XLOOKUP($A19&amp;CE$5,'[1]NBA-Data-1980-2019'!$B$1:$B$16305&amp;'[1]NBA-Data-1980-2019'!$A$1:$A$16305,'[1]NBA-Data-1980-2019'!$F$1:$F$16305,"",0)</f>
        <v>22.6</v>
      </c>
      <c r="CF19" s="2" cm="1">
        <f t="array" ref="CF19">_xlfn.XLOOKUP($A19&amp;CF$5,'[1]NBA-Data-1980-2019'!$B$1:$B$16305&amp;'[1]NBA-Data-1980-2019'!$A$1:$A$16305,'[1]NBA-Data-1980-2019'!$F$1:$F$16305,"",0)</f>
        <v>20</v>
      </c>
      <c r="CG19" s="2" cm="1">
        <f t="array" ref="CG19">_xlfn.XLOOKUP($A19&amp;CG$5,'[1]NBA-Data-1980-2019'!$B$1:$B$16305&amp;'[1]NBA-Data-1980-2019'!$A$1:$A$16305,'[1]NBA-Data-1980-2019'!$F$1:$F$16305,"",0)</f>
        <v>20.2</v>
      </c>
      <c r="CH19" s="2" cm="1">
        <f t="array" ref="CH19">_xlfn.XLOOKUP($A19&amp;CH$5,'[1]NBA-Data-1980-2019'!$B$1:$B$16305&amp;'[1]NBA-Data-1980-2019'!$A$1:$A$16305,'[1]NBA-Data-1980-2019'!$F$1:$F$16305,"",0)</f>
        <v>21.1</v>
      </c>
      <c r="CI19" s="2" cm="1">
        <f t="array" ref="CI19">_xlfn.XLOOKUP($A19&amp;CI$5,'[1]NBA-Data-1980-2019'!$B$1:$B$16305&amp;'[1]NBA-Data-1980-2019'!$A$1:$A$16305,'[1]NBA-Data-1980-2019'!$F$1:$F$16305,"",0)</f>
        <v>22.9</v>
      </c>
      <c r="CJ19" s="2" t="str" cm="1">
        <f t="array" ref="CJ19">_xlfn.XLOOKUP($A19&amp;CJ$5,'[1]NBA-Data-1980-2019'!$B$1:$B$16305&amp;'[1]NBA-Data-1980-2019'!$A$1:$A$16305,'[1]NBA-Data-1980-2019'!$F$1:$F$16305,"",0)</f>
        <v/>
      </c>
      <c r="CK19" s="2" cm="1">
        <f t="array" ref="CK19">_xlfn.XLOOKUP($A19&amp;CK$5,'[1]NBA-Data-1980-2019'!$B$1:$B$16305&amp;'[1]NBA-Data-1980-2019'!$A$1:$A$16305,'[1]NBA-Data-1980-2019'!$F$1:$F$16305,"",0)</f>
        <v>15.2</v>
      </c>
      <c r="CL19" s="2" t="str" cm="1">
        <f t="array" ref="CL19">_xlfn.XLOOKUP($A19&amp;CL$5,'[1]NBA-Data-1980-2019'!$B$1:$B$16305&amp;'[1]NBA-Data-1980-2019'!$A$1:$A$16305,'[1]NBA-Data-1980-2019'!$F$1:$F$16305,"",0)</f>
        <v/>
      </c>
      <c r="CM19" s="2" t="str" cm="1">
        <f t="array" ref="CM19">_xlfn.XLOOKUP($A19&amp;CM$5,'[1]NBA-Data-1980-2019'!$B$1:$B$16305&amp;'[1]NBA-Data-1980-2019'!$A$1:$A$16305,'[1]NBA-Data-1980-2019'!$F$1:$F$16305,"",0)</f>
        <v/>
      </c>
      <c r="CN19" s="2" t="str" cm="1">
        <f t="array" ref="CN19">_xlfn.XLOOKUP($A19&amp;CN$5,'[1]NBA-Data-1980-2019'!$B$1:$B$16305&amp;'[1]NBA-Data-1980-2019'!$A$1:$A$16305,'[1]NBA-Data-1980-2019'!$F$1:$F$16305,"",0)</f>
        <v/>
      </c>
      <c r="CO19" s="2" t="str" cm="1">
        <f t="array" ref="CO19">_xlfn.XLOOKUP($A19&amp;CO$5,'[1]NBA-Data-1980-2019'!$B$1:$B$16305&amp;'[1]NBA-Data-1980-2019'!$A$1:$A$16305,'[1]NBA-Data-1980-2019'!$F$1:$F$16305,"",0)</f>
        <v/>
      </c>
      <c r="CP19" s="2" t="str" cm="1">
        <f t="array" ref="CP19">_xlfn.XLOOKUP($A19&amp;CP$5,'[1]NBA-Data-1980-2019'!$B$1:$B$16305&amp;'[1]NBA-Data-1980-2019'!$A$1:$A$16305,'[1]NBA-Data-1980-2019'!$F$1:$F$16305,"",0)</f>
        <v/>
      </c>
      <c r="CQ19" s="2" t="str" cm="1">
        <f t="array" ref="CQ19">_xlfn.XLOOKUP($A19&amp;CQ$5,'[1]NBA-Data-1980-2019'!$B$1:$B$16305&amp;'[1]NBA-Data-1980-2019'!$A$1:$A$16305,'[1]NBA-Data-1980-2019'!$F$1:$F$16305,"",0)</f>
        <v/>
      </c>
      <c r="CR19" s="2" t="str" cm="1">
        <f t="array" ref="CR19">_xlfn.XLOOKUP($A19&amp;CR$5,'[1]NBA-Data-1980-2019'!$B$1:$B$16305&amp;'[1]NBA-Data-1980-2019'!$A$1:$A$16305,'[1]NBA-Data-1980-2019'!$F$1:$F$16305,"",0)</f>
        <v/>
      </c>
      <c r="CS19" s="2" t="str" cm="1">
        <f t="array" ref="CS19">_xlfn.XLOOKUP($A19&amp;CS$5,'[1]NBA-Data-1980-2019'!$B$1:$B$16305&amp;'[1]NBA-Data-1980-2019'!$A$1:$A$16305,'[1]NBA-Data-1980-2019'!$F$1:$F$16305,"",0)</f>
        <v/>
      </c>
      <c r="CU19" s="2" t="str">
        <f>_xlfn.XLOOKUP($A19,TEAMS!$G$1:$G$839,TEAMS!$H$1:$H$839,"",0)</f>
        <v>C</v>
      </c>
      <c r="CV19" s="2" t="str">
        <f>_xlfn.XLOOKUP($CU19,DASHBOARD!$B$22:$B$27,DASHBOARD!$C$22:$C$27,"",0)</f>
        <v>CENTER</v>
      </c>
      <c r="CY19" s="63">
        <f>SUMIFS('[1]NBA-Data-1980-2019'!$G$1:$G$16305,'[1]NBA-Data-1980-2019'!$B$1:$B$16305,$A19,'[1]NBA-Data-1980-2019'!$A$1:$A$16305,CY$9)</f>
        <v>0</v>
      </c>
      <c r="CZ19" s="63">
        <f>SUMIFS('[1]NBA-Data-1980-2019'!$G$1:$G$16305,'[1]NBA-Data-1980-2019'!$B$1:$B$16305,$A19,'[1]NBA-Data-1980-2019'!$A$1:$A$16305,CZ$9)</f>
        <v>0</v>
      </c>
      <c r="DA19" s="63">
        <f>SUMIFS('[1]NBA-Data-1980-2019'!$G$1:$G$16305,'[1]NBA-Data-1980-2019'!$B$1:$B$16305,$A19,'[1]NBA-Data-1980-2019'!$A$1:$A$16305,DA$9)</f>
        <v>0</v>
      </c>
      <c r="DB19" s="63">
        <f>SUMIFS('[1]NBA-Data-1980-2019'!$G$1:$G$16305,'[1]NBA-Data-1980-2019'!$B$1:$B$16305,$A19,'[1]NBA-Data-1980-2019'!$A$1:$A$16305,DB$9)</f>
        <v>0</v>
      </c>
      <c r="DC19" s="63">
        <f>SUMIFS('[1]NBA-Data-1980-2019'!$G$1:$G$16305,'[1]NBA-Data-1980-2019'!$B$1:$B$16305,$A19,'[1]NBA-Data-1980-2019'!$A$1:$A$16305,DC$9)</f>
        <v>0</v>
      </c>
      <c r="DD19" s="63">
        <f>SUMIFS('[1]NBA-Data-1980-2019'!$G$1:$G$16305,'[1]NBA-Data-1980-2019'!$B$1:$B$16305,$A19,'[1]NBA-Data-1980-2019'!$A$1:$A$16305,DD$9)</f>
        <v>0</v>
      </c>
      <c r="DE19" s="63">
        <f>SUMIFS('[1]NBA-Data-1980-2019'!$G$1:$G$16305,'[1]NBA-Data-1980-2019'!$B$1:$B$16305,$A19,'[1]NBA-Data-1980-2019'!$A$1:$A$16305,DE$9)</f>
        <v>0</v>
      </c>
      <c r="DF19" s="63">
        <f>SUMIFS('[1]NBA-Data-1980-2019'!$G$1:$G$16305,'[1]NBA-Data-1980-2019'!$B$1:$B$16305,$A19,'[1]NBA-Data-1980-2019'!$A$1:$A$16305,DF$9)</f>
        <v>0</v>
      </c>
      <c r="DG19" s="63">
        <f>SUMIFS('[1]NBA-Data-1980-2019'!$G$1:$G$16305,'[1]NBA-Data-1980-2019'!$B$1:$B$16305,$A19,'[1]NBA-Data-1980-2019'!$A$1:$A$16305,DG$9)</f>
        <v>0</v>
      </c>
      <c r="DH19" s="63">
        <f>SUMIFS('[1]NBA-Data-1980-2019'!$G$1:$G$16305,'[1]NBA-Data-1980-2019'!$B$1:$B$16305,$A19,'[1]NBA-Data-1980-2019'!$A$1:$A$16305,DH$9)</f>
        <v>0</v>
      </c>
      <c r="DI19" s="63">
        <f>SUMIFS('[1]NBA-Data-1980-2019'!$G$1:$G$16305,'[1]NBA-Data-1980-2019'!$B$1:$B$16305,$A19,'[1]NBA-Data-1980-2019'!$A$1:$A$16305,DI$9)</f>
        <v>0</v>
      </c>
      <c r="DJ19" s="63">
        <f>SUMIFS('[1]NBA-Data-1980-2019'!$G$1:$G$16305,'[1]NBA-Data-1980-2019'!$B$1:$B$16305,$A19,'[1]NBA-Data-1980-2019'!$A$1:$A$16305,DJ$9)</f>
        <v>0</v>
      </c>
      <c r="DK19" s="63">
        <f>SUMIFS('[1]NBA-Data-1980-2019'!$G$1:$G$16305,'[1]NBA-Data-1980-2019'!$B$1:$B$16305,$A19,'[1]NBA-Data-1980-2019'!$A$1:$A$16305,DK$9)</f>
        <v>0</v>
      </c>
      <c r="DL19" s="63">
        <f>SUMIFS('[1]NBA-Data-1980-2019'!$G$1:$G$16305,'[1]NBA-Data-1980-2019'!$B$1:$B$16305,$A19,'[1]NBA-Data-1980-2019'!$A$1:$A$16305,DL$9)</f>
        <v>0</v>
      </c>
      <c r="DM19" s="63">
        <f>SUMIFS('[1]NBA-Data-1980-2019'!$G$1:$G$16305,'[1]NBA-Data-1980-2019'!$B$1:$B$16305,$A19,'[1]NBA-Data-1980-2019'!$A$1:$A$16305,DM$9)</f>
        <v>0</v>
      </c>
      <c r="DN19" s="63">
        <f>SUMIFS('[1]NBA-Data-1980-2019'!$G$1:$G$16305,'[1]NBA-Data-1980-2019'!$B$1:$B$16305,$A19,'[1]NBA-Data-1980-2019'!$A$1:$A$16305,DN$9)</f>
        <v>1888680</v>
      </c>
      <c r="DO19" s="63">
        <f>SUMIFS('[1]NBA-Data-1980-2019'!$G$1:$G$16305,'[1]NBA-Data-1980-2019'!$B$1:$B$16305,$A19,'[1]NBA-Data-1980-2019'!$A$1:$A$16305,DO$9)</f>
        <v>2030280</v>
      </c>
      <c r="DP19" s="63">
        <f>SUMIFS('[1]NBA-Data-1980-2019'!$G$1:$G$16305,'[1]NBA-Data-1980-2019'!$B$1:$B$16305,$A19,'[1]NBA-Data-1980-2019'!$A$1:$A$16305,DP$9)</f>
        <v>2172000</v>
      </c>
      <c r="DQ19" s="63">
        <f>SUMIFS('[1]NBA-Data-1980-2019'!$G$1:$G$16305,'[1]NBA-Data-1980-2019'!$B$1:$B$16305,$A19,'[1]NBA-Data-1980-2019'!$A$1:$A$16305,DQ$9)</f>
        <v>2769300</v>
      </c>
      <c r="DR19" s="63">
        <f>SUMIFS('[1]NBA-Data-1980-2019'!$G$1:$G$16305,'[1]NBA-Data-1980-2019'!$B$1:$B$16305,$A19,'[1]NBA-Data-1980-2019'!$A$1:$A$16305,DR$9)</f>
        <v>12526998</v>
      </c>
      <c r="DS19" s="63">
        <f>SUMIFS('[1]NBA-Data-1980-2019'!$G$1:$G$16305,'[1]NBA-Data-1980-2019'!$B$1:$B$16305,$A19,'[1]NBA-Data-1980-2019'!$A$1:$A$16305,DS$9)</f>
        <v>13700000</v>
      </c>
      <c r="DT19" s="63">
        <f>SUMIFS('[1]NBA-Data-1980-2019'!$G$1:$G$16305,'[1]NBA-Data-1980-2019'!$B$1:$B$16305,$A19,'[1]NBA-Data-1980-2019'!$A$1:$A$16305,DT$9)</f>
        <v>14900000</v>
      </c>
      <c r="DU19" s="63">
        <f>SUMIFS('[1]NBA-Data-1980-2019'!$G$1:$G$16305,'[1]NBA-Data-1980-2019'!$B$1:$B$16305,$A19,'[1]NBA-Data-1980-2019'!$A$1:$A$16305,DU$9)</f>
        <v>0</v>
      </c>
      <c r="DV19" s="63">
        <f>SUMIFS('[1]NBA-Data-1980-2019'!$G$1:$G$16305,'[1]NBA-Data-1980-2019'!$B$1:$B$16305,$A19,'[1]NBA-Data-1980-2019'!$A$1:$A$16305,DV$9)</f>
        <v>6000000</v>
      </c>
      <c r="DW19" s="63">
        <f>SUMIFS('[1]NBA-Data-1980-2019'!$G$1:$G$16305,'[1]NBA-Data-1980-2019'!$B$1:$B$16305,$A19,'[1]NBA-Data-1980-2019'!$A$1:$A$16305,DW$9)</f>
        <v>0</v>
      </c>
      <c r="DX19" s="63">
        <f>SUMIFS('[1]NBA-Data-1980-2019'!$G$1:$G$16305,'[1]NBA-Data-1980-2019'!$B$1:$B$16305,$A19,'[1]NBA-Data-1980-2019'!$A$1:$A$16305,DX$9)</f>
        <v>0</v>
      </c>
      <c r="DY19" s="63">
        <f>SUMIFS('[1]NBA-Data-1980-2019'!$G$1:$G$16305,'[1]NBA-Data-1980-2019'!$B$1:$B$16305,$A19,'[1]NBA-Data-1980-2019'!$A$1:$A$16305,DY$9)</f>
        <v>0</v>
      </c>
      <c r="DZ19" s="63">
        <f>SUMIFS('[1]NBA-Data-1980-2019'!$G$1:$G$16305,'[1]NBA-Data-1980-2019'!$B$1:$B$16305,$A19,'[1]NBA-Data-1980-2019'!$A$1:$A$16305,DZ$9)</f>
        <v>0</v>
      </c>
      <c r="EA19" s="63">
        <f>SUMIFS('[1]NBA-Data-1980-2019'!$G$1:$G$16305,'[1]NBA-Data-1980-2019'!$B$1:$B$16305,$A19,'[1]NBA-Data-1980-2019'!$A$1:$A$16305,EA$9)</f>
        <v>0</v>
      </c>
      <c r="EB19" s="63">
        <f>SUMIFS('[1]NBA-Data-1980-2019'!$G$1:$G$16305,'[1]NBA-Data-1980-2019'!$B$1:$B$16305,$A19,'[1]NBA-Data-1980-2019'!$A$1:$A$16305,EB$9)</f>
        <v>0</v>
      </c>
      <c r="EC19" s="63">
        <f>SUMIFS('[1]NBA-Data-1980-2019'!$G$1:$G$16305,'[1]NBA-Data-1980-2019'!$B$1:$B$16305,$A19,'[1]NBA-Data-1980-2019'!$A$1:$A$16305,EC$9)</f>
        <v>0</v>
      </c>
      <c r="ED19" s="63">
        <f>SUMIFS('[1]NBA-Data-1980-2019'!$G$1:$G$16305,'[1]NBA-Data-1980-2019'!$B$1:$B$16305,$A19,'[1]NBA-Data-1980-2019'!$A$1:$A$16305,ED$9)</f>
        <v>0</v>
      </c>
      <c r="EH19" s="2" t="s">
        <v>1482</v>
      </c>
      <c r="ER19" s="2" t="s">
        <v>1315</v>
      </c>
      <c r="ES19" s="2" t="s">
        <v>1325</v>
      </c>
    </row>
    <row r="20" spans="1:165" x14ac:dyDescent="0.2">
      <c r="A20" s="2" t="s">
        <v>1045</v>
      </c>
      <c r="B20" s="2" t="str" cm="1">
        <f t="array" ref="B20">_xlfn.XLOOKUP($A20&amp;B$5,'[1]NBA-Data-1980-2019'!$B$1:$B$16305&amp;'[1]NBA-Data-1980-2019'!$A$1:$A$16305,'[1]NBA-Data-1980-2019'!$D$1:$D$16305,"",0)</f>
        <v/>
      </c>
      <c r="C20" s="2" t="str" cm="1">
        <f t="array" ref="C20">_xlfn.XLOOKUP($A20&amp;C$5,'[1]NBA-Data-1980-2019'!$B$1:$B$16305&amp;'[1]NBA-Data-1980-2019'!$A$1:$A$16305,'[1]NBA-Data-1980-2019'!$D$1:$D$16305,"",0)</f>
        <v/>
      </c>
      <c r="D20" s="2" t="str" cm="1">
        <f t="array" ref="D20">_xlfn.XLOOKUP($A20&amp;D$5,'[1]NBA-Data-1980-2019'!$B$1:$B$16305&amp;'[1]NBA-Data-1980-2019'!$A$1:$A$16305,'[1]NBA-Data-1980-2019'!$D$1:$D$16305,"",0)</f>
        <v/>
      </c>
      <c r="E20" s="2" t="str" cm="1">
        <f t="array" ref="E20">_xlfn.XLOOKUP($A20&amp;E$5,'[1]NBA-Data-1980-2019'!$B$1:$B$16305&amp;'[1]NBA-Data-1980-2019'!$A$1:$A$16305,'[1]NBA-Data-1980-2019'!$D$1:$D$16305,"",0)</f>
        <v>WSB</v>
      </c>
      <c r="F20" s="2" t="str" cm="1">
        <f t="array" ref="F20">_xlfn.XLOOKUP($A20&amp;F$5,'[1]NBA-Data-1980-2019'!$B$1:$B$16305&amp;'[1]NBA-Data-1980-2019'!$A$1:$A$16305,'[1]NBA-Data-1980-2019'!$D$1:$D$16305,"",0)</f>
        <v/>
      </c>
      <c r="G20" s="2" t="str" cm="1">
        <f t="array" ref="G20">_xlfn.XLOOKUP($A20&amp;G$5,'[1]NBA-Data-1980-2019'!$B$1:$B$16305&amp;'[1]NBA-Data-1980-2019'!$A$1:$A$16305,'[1]NBA-Data-1980-2019'!$D$1:$D$16305,"",0)</f>
        <v/>
      </c>
      <c r="H20" s="2" t="str" cm="1">
        <f t="array" ref="H20">_xlfn.XLOOKUP($A20&amp;H$5,'[1]NBA-Data-1980-2019'!$B$1:$B$16305&amp;'[1]NBA-Data-1980-2019'!$A$1:$A$16305,'[1]NBA-Data-1980-2019'!$D$1:$D$16305,"",0)</f>
        <v/>
      </c>
      <c r="I20" s="2" t="str" cm="1">
        <f t="array" ref="I20">_xlfn.XLOOKUP($A20&amp;I$5,'[1]NBA-Data-1980-2019'!$B$1:$B$16305&amp;'[1]NBA-Data-1980-2019'!$A$1:$A$16305,'[1]NBA-Data-1980-2019'!$D$1:$D$16305,"",0)</f>
        <v/>
      </c>
      <c r="J20" s="2" t="str" cm="1">
        <f t="array" ref="J20">_xlfn.XLOOKUP($A20&amp;J$5,'[1]NBA-Data-1980-2019'!$B$1:$B$16305&amp;'[1]NBA-Data-1980-2019'!$A$1:$A$16305,'[1]NBA-Data-1980-2019'!$D$1:$D$16305,"",0)</f>
        <v>SAS</v>
      </c>
      <c r="K20" s="2" t="str" cm="1">
        <f t="array" ref="K20">_xlfn.XLOOKUP($A20&amp;K$5,'[1]NBA-Data-1980-2019'!$B$1:$B$16305&amp;'[1]NBA-Data-1980-2019'!$A$1:$A$16305,'[1]NBA-Data-1980-2019'!$D$1:$D$16305,"",0)</f>
        <v/>
      </c>
      <c r="L20" s="2" t="str" cm="1">
        <f t="array" ref="L20">_xlfn.XLOOKUP($A20&amp;L$5,'[1]NBA-Data-1980-2019'!$B$1:$B$16305&amp;'[1]NBA-Data-1980-2019'!$A$1:$A$16305,'[1]NBA-Data-1980-2019'!$D$1:$D$16305,"",0)</f>
        <v/>
      </c>
      <c r="M20" s="2" t="str" cm="1">
        <f t="array" ref="M20">_xlfn.XLOOKUP($A20&amp;M$5,'[1]NBA-Data-1980-2019'!$B$1:$B$16305&amp;'[1]NBA-Data-1980-2019'!$A$1:$A$16305,'[1]NBA-Data-1980-2019'!$D$1:$D$16305,"",0)</f>
        <v/>
      </c>
      <c r="N20" s="2" t="str" cm="1">
        <f t="array" ref="N20">_xlfn.XLOOKUP($A20&amp;N$5,'[1]NBA-Data-1980-2019'!$B$1:$B$16305&amp;'[1]NBA-Data-1980-2019'!$A$1:$A$16305,'[1]NBA-Data-1980-2019'!$D$1:$D$16305,"",0)</f>
        <v/>
      </c>
      <c r="O20" s="2" t="str" cm="1">
        <f t="array" ref="O20">_xlfn.XLOOKUP($A20&amp;O$5,'[1]NBA-Data-1980-2019'!$B$1:$B$16305&amp;'[1]NBA-Data-1980-2019'!$A$1:$A$16305,'[1]NBA-Data-1980-2019'!$D$1:$D$16305,"",0)</f>
        <v/>
      </c>
      <c r="P20" s="2" t="str" cm="1">
        <f t="array" ref="P20">_xlfn.XLOOKUP($A20&amp;P$5,'[1]NBA-Data-1980-2019'!$B$1:$B$16305&amp;'[1]NBA-Data-1980-2019'!$A$1:$A$16305,'[1]NBA-Data-1980-2019'!$D$1:$D$16305,"",0)</f>
        <v/>
      </c>
      <c r="Q20" s="2" t="str" cm="1">
        <f t="array" ref="Q20">_xlfn.XLOOKUP($A20&amp;Q$5,'[1]NBA-Data-1980-2019'!$B$1:$B$16305&amp;'[1]NBA-Data-1980-2019'!$A$1:$A$16305,'[1]NBA-Data-1980-2019'!$D$1:$D$16305,"",0)</f>
        <v/>
      </c>
      <c r="R20" s="2" t="str" cm="1">
        <f t="array" ref="R20">_xlfn.XLOOKUP($A20&amp;R$5,'[1]NBA-Data-1980-2019'!$B$1:$B$16305&amp;'[1]NBA-Data-1980-2019'!$A$1:$A$16305,'[1]NBA-Data-1980-2019'!$D$1:$D$16305,"",0)</f>
        <v/>
      </c>
      <c r="S20" s="2" t="str" cm="1">
        <f t="array" ref="S20">_xlfn.XLOOKUP($A20&amp;S$5,'[1]NBA-Data-1980-2019'!$B$1:$B$16305&amp;'[1]NBA-Data-1980-2019'!$A$1:$A$16305,'[1]NBA-Data-1980-2019'!$D$1:$D$16305,"",0)</f>
        <v/>
      </c>
      <c r="T20" s="2" t="str" cm="1">
        <f t="array" ref="T20">_xlfn.XLOOKUP($A20&amp;T$5,'[1]NBA-Data-1980-2019'!$B$1:$B$16305&amp;'[1]NBA-Data-1980-2019'!$A$1:$A$16305,'[1]NBA-Data-1980-2019'!$D$1:$D$16305,"",0)</f>
        <v/>
      </c>
      <c r="U20" s="2" t="str" cm="1">
        <f t="array" ref="U20">_xlfn.XLOOKUP($A20&amp;U$5,'[1]NBA-Data-1980-2019'!$B$1:$B$16305&amp;'[1]NBA-Data-1980-2019'!$A$1:$A$16305,'[1]NBA-Data-1980-2019'!$D$1:$D$16305,"",0)</f>
        <v/>
      </c>
      <c r="V20" s="2" t="str" cm="1">
        <f t="array" ref="V20">_xlfn.XLOOKUP($A20&amp;V$5,'[1]NBA-Data-1980-2019'!$B$1:$B$16305&amp;'[1]NBA-Data-1980-2019'!$A$1:$A$16305,'[1]NBA-Data-1980-2019'!$D$1:$D$16305,"",0)</f>
        <v/>
      </c>
      <c r="W20" s="2" t="str" cm="1">
        <f t="array" ref="W20">_xlfn.XLOOKUP($A20&amp;W$5,'[1]NBA-Data-1980-2019'!$B$1:$B$16305&amp;'[1]NBA-Data-1980-2019'!$A$1:$A$16305,'[1]NBA-Data-1980-2019'!$D$1:$D$16305,"",0)</f>
        <v/>
      </c>
      <c r="X20" s="2" t="str" cm="1">
        <f t="array" ref="X20">_xlfn.XLOOKUP($A20&amp;X$5,'[1]NBA-Data-1980-2019'!$B$1:$B$16305&amp;'[1]NBA-Data-1980-2019'!$A$1:$A$16305,'[1]NBA-Data-1980-2019'!$D$1:$D$16305,"",0)</f>
        <v/>
      </c>
      <c r="Y20" s="2" t="str" cm="1">
        <f t="array" ref="Y20">_xlfn.XLOOKUP($A20&amp;Y$5,'[1]NBA-Data-1980-2019'!$B$1:$B$16305&amp;'[1]NBA-Data-1980-2019'!$A$1:$A$16305,'[1]NBA-Data-1980-2019'!$D$1:$D$16305,"",0)</f>
        <v/>
      </c>
      <c r="Z20" s="2" t="str" cm="1">
        <f t="array" ref="Z20">_xlfn.XLOOKUP($A20&amp;Z$5,'[1]NBA-Data-1980-2019'!$B$1:$B$16305&amp;'[1]NBA-Data-1980-2019'!$A$1:$A$16305,'[1]NBA-Data-1980-2019'!$D$1:$D$16305,"",0)</f>
        <v/>
      </c>
      <c r="AA20" s="2" t="str" cm="1">
        <f t="array" ref="AA20">_xlfn.XLOOKUP($A20&amp;AA$5,'[1]NBA-Data-1980-2019'!$B$1:$B$16305&amp;'[1]NBA-Data-1980-2019'!$A$1:$A$16305,'[1]NBA-Data-1980-2019'!$D$1:$D$16305,"",0)</f>
        <v/>
      </c>
      <c r="AB20" s="2" t="str" cm="1">
        <f t="array" ref="AB20">_xlfn.XLOOKUP($A20&amp;AB$5,'[1]NBA-Data-1980-2019'!$B$1:$B$16305&amp;'[1]NBA-Data-1980-2019'!$A$1:$A$16305,'[1]NBA-Data-1980-2019'!$D$1:$D$16305,"",0)</f>
        <v/>
      </c>
      <c r="AC20" s="2" t="str" cm="1">
        <f t="array" ref="AC20">_xlfn.XLOOKUP($A20&amp;AC$5,'[1]NBA-Data-1980-2019'!$B$1:$B$16305&amp;'[1]NBA-Data-1980-2019'!$A$1:$A$16305,'[1]NBA-Data-1980-2019'!$D$1:$D$16305,"",0)</f>
        <v/>
      </c>
      <c r="AD20" s="2" t="str" cm="1">
        <f t="array" ref="AD20">_xlfn.XLOOKUP($A20&amp;AD$5,'[1]NBA-Data-1980-2019'!$B$1:$B$16305&amp;'[1]NBA-Data-1980-2019'!$A$1:$A$16305,'[1]NBA-Data-1980-2019'!$D$1:$D$16305,"",0)</f>
        <v/>
      </c>
      <c r="AE20" s="2" t="str" cm="1">
        <f t="array" ref="AE20">_xlfn.XLOOKUP($A20&amp;AE$5,'[1]NBA-Data-1980-2019'!$B$1:$B$16305&amp;'[1]NBA-Data-1980-2019'!$A$1:$A$16305,'[1]NBA-Data-1980-2019'!$D$1:$D$16305,"",0)</f>
        <v/>
      </c>
      <c r="AF20" s="2" t="str" cm="1">
        <f t="array" ref="AF20">_xlfn.XLOOKUP($A20&amp;AF$5,'[1]NBA-Data-1980-2019'!$B$1:$B$16305&amp;'[1]NBA-Data-1980-2019'!$A$1:$A$16305,'[1]NBA-Data-1980-2019'!$D$1:$D$16305,"",0)</f>
        <v/>
      </c>
      <c r="AG20" s="2" t="str" cm="1">
        <f t="array" ref="AG20">_xlfn.XLOOKUP($A20&amp;AG$5,'[1]NBA-Data-1980-2019'!$B$1:$B$16305&amp;'[1]NBA-Data-1980-2019'!$A$1:$A$16305,'[1]NBA-Data-1980-2019'!$D$1:$D$16305,"",0)</f>
        <v/>
      </c>
      <c r="AH20" s="2" t="str" cm="1">
        <f t="array" ref="AH20">_xlfn.XLOOKUP($A20&amp;AH$5,'[1]NBA-Data-1980-2019'!$B$1:$B$16305&amp;'[1]NBA-Data-1980-2019'!$A$1:$A$16305,'[1]NBA-Data-1980-2019'!$H$1:$H$16305,"",0)</f>
        <v/>
      </c>
      <c r="AI20" s="2" t="str" cm="1">
        <f t="array" ref="AI20">_xlfn.XLOOKUP($A20&amp;AI$5,'[1]NBA-Data-1980-2019'!$B$1:$B$16305&amp;'[1]NBA-Data-1980-2019'!$A$1:$A$16305,'[1]NBA-Data-1980-2019'!$H$1:$H$16305,"",0)</f>
        <v/>
      </c>
      <c r="AJ20" s="2" t="str" cm="1">
        <f t="array" ref="AJ20">_xlfn.XLOOKUP($A20&amp;AJ$5,'[1]NBA-Data-1980-2019'!$B$1:$B$16305&amp;'[1]NBA-Data-1980-2019'!$A$1:$A$16305,'[1]NBA-Data-1980-2019'!$H$1:$H$16305,"",0)</f>
        <v/>
      </c>
      <c r="AK20" s="2" cm="1">
        <f t="array" ref="AK20">_xlfn.XLOOKUP($A20&amp;AK$5,'[1]NBA-Data-1980-2019'!$B$1:$B$16305&amp;'[1]NBA-Data-1980-2019'!$A$1:$A$16305,'[1]NBA-Data-1980-2019'!$H$1:$H$16305,"",0)</f>
        <v>70</v>
      </c>
      <c r="AL20" s="2" t="str" cm="1">
        <f t="array" ref="AL20">_xlfn.XLOOKUP($A20&amp;AL$5,'[1]NBA-Data-1980-2019'!$B$1:$B$16305&amp;'[1]NBA-Data-1980-2019'!$A$1:$A$16305,'[1]NBA-Data-1980-2019'!$H$1:$H$16305,"",0)</f>
        <v/>
      </c>
      <c r="AM20" s="2" t="str" cm="1">
        <f t="array" ref="AM20">_xlfn.XLOOKUP($A20&amp;AM$5,'[1]NBA-Data-1980-2019'!$B$1:$B$16305&amp;'[1]NBA-Data-1980-2019'!$A$1:$A$16305,'[1]NBA-Data-1980-2019'!$H$1:$H$16305,"",0)</f>
        <v/>
      </c>
      <c r="AN20" s="2" t="str" cm="1">
        <f t="array" ref="AN20">_xlfn.XLOOKUP($A20&amp;AN$5,'[1]NBA-Data-1980-2019'!$B$1:$B$16305&amp;'[1]NBA-Data-1980-2019'!$A$1:$A$16305,'[1]NBA-Data-1980-2019'!$H$1:$H$16305,"",0)</f>
        <v/>
      </c>
      <c r="AO20" s="2" t="str" cm="1">
        <f t="array" ref="AO20">_xlfn.XLOOKUP($A20&amp;AO$5,'[1]NBA-Data-1980-2019'!$B$1:$B$16305&amp;'[1]NBA-Data-1980-2019'!$A$1:$A$16305,'[1]NBA-Data-1980-2019'!$H$1:$H$16305,"",0)</f>
        <v/>
      </c>
      <c r="AP20" s="2" cm="1">
        <f t="array" ref="AP20">_xlfn.XLOOKUP($A20&amp;AP$5,'[1]NBA-Data-1980-2019'!$B$1:$B$16305&amp;'[1]NBA-Data-1980-2019'!$A$1:$A$16305,'[1]NBA-Data-1980-2019'!$H$1:$H$16305,"",0)</f>
        <v>58.9</v>
      </c>
      <c r="AQ20" s="2" t="str" cm="1">
        <f t="array" ref="AQ20">_xlfn.XLOOKUP($A20&amp;AQ$5,'[1]NBA-Data-1980-2019'!$B$1:$B$16305&amp;'[1]NBA-Data-1980-2019'!$A$1:$A$16305,'[1]NBA-Data-1980-2019'!$H$1:$H$16305,"",0)</f>
        <v/>
      </c>
      <c r="AR20" s="2" t="str" cm="1">
        <f t="array" ref="AR20">_xlfn.XLOOKUP($A20&amp;AR$5,'[1]NBA-Data-1980-2019'!$B$1:$B$16305&amp;'[1]NBA-Data-1980-2019'!$A$1:$A$16305,'[1]NBA-Data-1980-2019'!$H$1:$H$16305,"",0)</f>
        <v/>
      </c>
      <c r="AS20" s="2" t="str" cm="1">
        <f t="array" ref="AS20">_xlfn.XLOOKUP($A20&amp;AS$5,'[1]NBA-Data-1980-2019'!$B$1:$B$16305&amp;'[1]NBA-Data-1980-2019'!$A$1:$A$16305,'[1]NBA-Data-1980-2019'!$H$1:$H$16305,"",0)</f>
        <v/>
      </c>
      <c r="AT20" s="2" t="str" cm="1">
        <f t="array" ref="AT20">_xlfn.XLOOKUP($A20&amp;AT$5,'[1]NBA-Data-1980-2019'!$B$1:$B$16305&amp;'[1]NBA-Data-1980-2019'!$A$1:$A$16305,'[1]NBA-Data-1980-2019'!$H$1:$H$16305,"",0)</f>
        <v/>
      </c>
      <c r="AU20" s="2" t="str" cm="1">
        <f t="array" ref="AU20">_xlfn.XLOOKUP($A20&amp;AU$5,'[1]NBA-Data-1980-2019'!$B$1:$B$16305&amp;'[1]NBA-Data-1980-2019'!$A$1:$A$16305,'[1]NBA-Data-1980-2019'!$H$1:$H$16305,"",0)</f>
        <v/>
      </c>
      <c r="AV20" s="2" t="str" cm="1">
        <f t="array" ref="AV20">_xlfn.XLOOKUP($A20&amp;AV$5,'[1]NBA-Data-1980-2019'!$B$1:$B$16305&amp;'[1]NBA-Data-1980-2019'!$A$1:$A$16305,'[1]NBA-Data-1980-2019'!$H$1:$H$16305,"",0)</f>
        <v/>
      </c>
      <c r="AW20" s="2" t="str" cm="1">
        <f t="array" ref="AW20">_xlfn.XLOOKUP($A20&amp;AW$5,'[1]NBA-Data-1980-2019'!$B$1:$B$16305&amp;'[1]NBA-Data-1980-2019'!$A$1:$A$16305,'[1]NBA-Data-1980-2019'!$H$1:$H$16305,"",0)</f>
        <v/>
      </c>
      <c r="AX20" s="2" t="str" cm="1">
        <f t="array" ref="AX20">_xlfn.XLOOKUP($A20&amp;AX$5,'[1]NBA-Data-1980-2019'!$B$1:$B$16305&amp;'[1]NBA-Data-1980-2019'!$A$1:$A$16305,'[1]NBA-Data-1980-2019'!$H$1:$H$16305,"",0)</f>
        <v/>
      </c>
      <c r="AY20" s="2" t="str" cm="1">
        <f t="array" ref="AY20">_xlfn.XLOOKUP($A20&amp;AY$5,'[1]NBA-Data-1980-2019'!$B$1:$B$16305&amp;'[1]NBA-Data-1980-2019'!$A$1:$A$16305,'[1]NBA-Data-1980-2019'!$H$1:$H$16305,"",0)</f>
        <v/>
      </c>
      <c r="AZ20" s="2" t="str" cm="1">
        <f t="array" ref="AZ20">_xlfn.XLOOKUP($A20&amp;AZ$5,'[1]NBA-Data-1980-2019'!$B$1:$B$16305&amp;'[1]NBA-Data-1980-2019'!$A$1:$A$16305,'[1]NBA-Data-1980-2019'!$H$1:$H$16305,"",0)</f>
        <v/>
      </c>
      <c r="BA20" s="2" t="str" cm="1">
        <f t="array" ref="BA20">_xlfn.XLOOKUP($A20&amp;BA$5,'[1]NBA-Data-1980-2019'!$B$1:$B$16305&amp;'[1]NBA-Data-1980-2019'!$A$1:$A$16305,'[1]NBA-Data-1980-2019'!$H$1:$H$16305,"",0)</f>
        <v/>
      </c>
      <c r="BB20" s="2" t="str" cm="1">
        <f t="array" ref="BB20">_xlfn.XLOOKUP($A20&amp;BB$5,'[1]NBA-Data-1980-2019'!$B$1:$B$16305&amp;'[1]NBA-Data-1980-2019'!$A$1:$A$16305,'[1]NBA-Data-1980-2019'!$H$1:$H$16305,"",0)</f>
        <v/>
      </c>
      <c r="BC20" s="2" t="str" cm="1">
        <f t="array" ref="BC20">_xlfn.XLOOKUP($A20&amp;BC$5,'[1]NBA-Data-1980-2019'!$B$1:$B$16305&amp;'[1]NBA-Data-1980-2019'!$A$1:$A$16305,'[1]NBA-Data-1980-2019'!$H$1:$H$16305,"",0)</f>
        <v/>
      </c>
      <c r="BD20" s="2" t="str" cm="1">
        <f t="array" ref="BD20">_xlfn.XLOOKUP($A20&amp;BD$5,'[1]NBA-Data-1980-2019'!$B$1:$B$16305&amp;'[1]NBA-Data-1980-2019'!$A$1:$A$16305,'[1]NBA-Data-1980-2019'!$H$1:$H$16305,"",0)</f>
        <v/>
      </c>
      <c r="BE20" s="2" t="str" cm="1">
        <f t="array" ref="BE20">_xlfn.XLOOKUP($A20&amp;BE$5,'[1]NBA-Data-1980-2019'!$B$1:$B$16305&amp;'[1]NBA-Data-1980-2019'!$A$1:$A$16305,'[1]NBA-Data-1980-2019'!$H$1:$H$16305,"",0)</f>
        <v/>
      </c>
      <c r="BF20" s="2" t="str" cm="1">
        <f t="array" ref="BF20">_xlfn.XLOOKUP($A20&amp;BF$5,'[1]NBA-Data-1980-2019'!$B$1:$B$16305&amp;'[1]NBA-Data-1980-2019'!$A$1:$A$16305,'[1]NBA-Data-1980-2019'!$H$1:$H$16305,"",0)</f>
        <v/>
      </c>
      <c r="BG20" s="2" t="str" cm="1">
        <f t="array" ref="BG20">_xlfn.XLOOKUP($A20&amp;BG$5,'[1]NBA-Data-1980-2019'!$B$1:$B$16305&amp;'[1]NBA-Data-1980-2019'!$A$1:$A$16305,'[1]NBA-Data-1980-2019'!$H$1:$H$16305,"",0)</f>
        <v/>
      </c>
      <c r="BH20" s="2" t="str" cm="1">
        <f t="array" ref="BH20">_xlfn.XLOOKUP($A20&amp;BH$5,'[1]NBA-Data-1980-2019'!$B$1:$B$16305&amp;'[1]NBA-Data-1980-2019'!$A$1:$A$16305,'[1]NBA-Data-1980-2019'!$H$1:$H$16305,"",0)</f>
        <v/>
      </c>
      <c r="BI20" s="2" t="str" cm="1">
        <f t="array" ref="BI20">_xlfn.XLOOKUP($A20&amp;BI$5,'[1]NBA-Data-1980-2019'!$B$1:$B$16305&amp;'[1]NBA-Data-1980-2019'!$A$1:$A$16305,'[1]NBA-Data-1980-2019'!$H$1:$H$16305,"",0)</f>
        <v/>
      </c>
      <c r="BJ20" s="2" t="str" cm="1">
        <f t="array" ref="BJ20">_xlfn.XLOOKUP($A20&amp;BJ$5,'[1]NBA-Data-1980-2019'!$B$1:$B$16305&amp;'[1]NBA-Data-1980-2019'!$A$1:$A$16305,'[1]NBA-Data-1980-2019'!$H$1:$H$16305,"",0)</f>
        <v/>
      </c>
      <c r="BK20" s="2" t="str" cm="1">
        <f t="array" ref="BK20">_xlfn.XLOOKUP($A20&amp;BK$5,'[1]NBA-Data-1980-2019'!$B$1:$B$16305&amp;'[1]NBA-Data-1980-2019'!$A$1:$A$16305,'[1]NBA-Data-1980-2019'!$H$1:$H$16305,"",0)</f>
        <v/>
      </c>
      <c r="BL20" s="2" t="str" cm="1">
        <f t="array" ref="BL20">_xlfn.XLOOKUP($A20&amp;BL$5,'[1]NBA-Data-1980-2019'!$B$1:$B$16305&amp;'[1]NBA-Data-1980-2019'!$A$1:$A$16305,'[1]NBA-Data-1980-2019'!$H$1:$H$16305,"",0)</f>
        <v/>
      </c>
      <c r="BM20" s="2" t="str" cm="1">
        <f t="array" ref="BM20">_xlfn.XLOOKUP($A20&amp;BM$5,'[1]NBA-Data-1980-2019'!$B$1:$B$16305&amp;'[1]NBA-Data-1980-2019'!$A$1:$A$16305,'[1]NBA-Data-1980-2019'!$H$1:$H$16305,"",0)</f>
        <v/>
      </c>
      <c r="BN20" s="2" t="str" cm="1">
        <f t="array" ref="BN20">_xlfn.XLOOKUP($A20&amp;BN$5,'[1]NBA-Data-1980-2019'!$B$1:$B$16305&amp;'[1]NBA-Data-1980-2019'!$A$1:$A$16305,'[1]NBA-Data-1980-2019'!$F$1:$F$16305,"",0)</f>
        <v/>
      </c>
      <c r="BO20" s="2" t="str" cm="1">
        <f t="array" ref="BO20">_xlfn.XLOOKUP($A20&amp;BO$5,'[1]NBA-Data-1980-2019'!$B$1:$B$16305&amp;'[1]NBA-Data-1980-2019'!$A$1:$A$16305,'[1]NBA-Data-1980-2019'!$F$1:$F$16305,"",0)</f>
        <v/>
      </c>
      <c r="BP20" s="2" t="str" cm="1">
        <f t="array" ref="BP20">_xlfn.XLOOKUP($A20&amp;BP$5,'[1]NBA-Data-1980-2019'!$B$1:$B$16305&amp;'[1]NBA-Data-1980-2019'!$A$1:$A$16305,'[1]NBA-Data-1980-2019'!$F$1:$F$16305,"",0)</f>
        <v/>
      </c>
      <c r="BQ20" s="2" cm="1">
        <f t="array" ref="BQ20">_xlfn.XLOOKUP($A20&amp;BQ$5,'[1]NBA-Data-1980-2019'!$B$1:$B$16305&amp;'[1]NBA-Data-1980-2019'!$A$1:$A$16305,'[1]NBA-Data-1980-2019'!$F$1:$F$16305,"",0)</f>
        <v>10.5</v>
      </c>
      <c r="BR20" s="2" t="str" cm="1">
        <f t="array" ref="BR20">_xlfn.XLOOKUP($A20&amp;BR$5,'[1]NBA-Data-1980-2019'!$B$1:$B$16305&amp;'[1]NBA-Data-1980-2019'!$A$1:$A$16305,'[1]NBA-Data-1980-2019'!$F$1:$F$16305,"",0)</f>
        <v/>
      </c>
      <c r="BS20" s="2" t="str" cm="1">
        <f t="array" ref="BS20">_xlfn.XLOOKUP($A20&amp;BS$5,'[1]NBA-Data-1980-2019'!$B$1:$B$16305&amp;'[1]NBA-Data-1980-2019'!$A$1:$A$16305,'[1]NBA-Data-1980-2019'!$F$1:$F$16305,"",0)</f>
        <v/>
      </c>
      <c r="BT20" s="2" t="str" cm="1">
        <f t="array" ref="BT20">_xlfn.XLOOKUP($A20&amp;BT$5,'[1]NBA-Data-1980-2019'!$B$1:$B$16305&amp;'[1]NBA-Data-1980-2019'!$A$1:$A$16305,'[1]NBA-Data-1980-2019'!$F$1:$F$16305,"",0)</f>
        <v/>
      </c>
      <c r="BU20" s="2" t="str" cm="1">
        <f t="array" ref="BU20">_xlfn.XLOOKUP($A20&amp;BU$5,'[1]NBA-Data-1980-2019'!$B$1:$B$16305&amp;'[1]NBA-Data-1980-2019'!$A$1:$A$16305,'[1]NBA-Data-1980-2019'!$F$1:$F$16305,"",0)</f>
        <v/>
      </c>
      <c r="BV20" s="2" cm="1">
        <f t="array" ref="BV20">_xlfn.XLOOKUP($A20&amp;BV$5,'[1]NBA-Data-1980-2019'!$B$1:$B$16305&amp;'[1]NBA-Data-1980-2019'!$A$1:$A$16305,'[1]NBA-Data-1980-2019'!$F$1:$F$16305,"",0)</f>
        <v>8.5</v>
      </c>
      <c r="BW20" s="2" t="str" cm="1">
        <f t="array" ref="BW20">_xlfn.XLOOKUP($A20&amp;BW$5,'[1]NBA-Data-1980-2019'!$B$1:$B$16305&amp;'[1]NBA-Data-1980-2019'!$A$1:$A$16305,'[1]NBA-Data-1980-2019'!$F$1:$F$16305,"",0)</f>
        <v/>
      </c>
      <c r="BX20" s="2" t="str" cm="1">
        <f t="array" ref="BX20">_xlfn.XLOOKUP($A20&amp;BX$5,'[1]NBA-Data-1980-2019'!$B$1:$B$16305&amp;'[1]NBA-Data-1980-2019'!$A$1:$A$16305,'[1]NBA-Data-1980-2019'!$F$1:$F$16305,"",0)</f>
        <v/>
      </c>
      <c r="BY20" s="2" t="str" cm="1">
        <f t="array" ref="BY20">_xlfn.XLOOKUP($A20&amp;BY$5,'[1]NBA-Data-1980-2019'!$B$1:$B$16305&amp;'[1]NBA-Data-1980-2019'!$A$1:$A$16305,'[1]NBA-Data-1980-2019'!$F$1:$F$16305,"",0)</f>
        <v/>
      </c>
      <c r="BZ20" s="2" t="str" cm="1">
        <f t="array" ref="BZ20">_xlfn.XLOOKUP($A20&amp;BZ$5,'[1]NBA-Data-1980-2019'!$B$1:$B$16305&amp;'[1]NBA-Data-1980-2019'!$A$1:$A$16305,'[1]NBA-Data-1980-2019'!$F$1:$F$16305,"",0)</f>
        <v/>
      </c>
      <c r="CA20" s="2" t="str" cm="1">
        <f t="array" ref="CA20">_xlfn.XLOOKUP($A20&amp;CA$5,'[1]NBA-Data-1980-2019'!$B$1:$B$16305&amp;'[1]NBA-Data-1980-2019'!$A$1:$A$16305,'[1]NBA-Data-1980-2019'!$F$1:$F$16305,"",0)</f>
        <v/>
      </c>
      <c r="CB20" s="2" t="str" cm="1">
        <f t="array" ref="CB20">_xlfn.XLOOKUP($A20&amp;CB$5,'[1]NBA-Data-1980-2019'!$B$1:$B$16305&amp;'[1]NBA-Data-1980-2019'!$A$1:$A$16305,'[1]NBA-Data-1980-2019'!$F$1:$F$16305,"",0)</f>
        <v/>
      </c>
      <c r="CC20" s="2" t="str" cm="1">
        <f t="array" ref="CC20">_xlfn.XLOOKUP($A20&amp;CC$5,'[1]NBA-Data-1980-2019'!$B$1:$B$16305&amp;'[1]NBA-Data-1980-2019'!$A$1:$A$16305,'[1]NBA-Data-1980-2019'!$F$1:$F$16305,"",0)</f>
        <v/>
      </c>
      <c r="CD20" s="2" t="str" cm="1">
        <f t="array" ref="CD20">_xlfn.XLOOKUP($A20&amp;CD$5,'[1]NBA-Data-1980-2019'!$B$1:$B$16305&amp;'[1]NBA-Data-1980-2019'!$A$1:$A$16305,'[1]NBA-Data-1980-2019'!$F$1:$F$16305,"",0)</f>
        <v/>
      </c>
      <c r="CE20" s="2" t="str" cm="1">
        <f t="array" ref="CE20">_xlfn.XLOOKUP($A20&amp;CE$5,'[1]NBA-Data-1980-2019'!$B$1:$B$16305&amp;'[1]NBA-Data-1980-2019'!$A$1:$A$16305,'[1]NBA-Data-1980-2019'!$F$1:$F$16305,"",0)</f>
        <v/>
      </c>
      <c r="CF20" s="2" t="str" cm="1">
        <f t="array" ref="CF20">_xlfn.XLOOKUP($A20&amp;CF$5,'[1]NBA-Data-1980-2019'!$B$1:$B$16305&amp;'[1]NBA-Data-1980-2019'!$A$1:$A$16305,'[1]NBA-Data-1980-2019'!$F$1:$F$16305,"",0)</f>
        <v/>
      </c>
      <c r="CG20" s="2" t="str" cm="1">
        <f t="array" ref="CG20">_xlfn.XLOOKUP($A20&amp;CG$5,'[1]NBA-Data-1980-2019'!$B$1:$B$16305&amp;'[1]NBA-Data-1980-2019'!$A$1:$A$16305,'[1]NBA-Data-1980-2019'!$F$1:$F$16305,"",0)</f>
        <v/>
      </c>
      <c r="CH20" s="2" t="str" cm="1">
        <f t="array" ref="CH20">_xlfn.XLOOKUP($A20&amp;CH$5,'[1]NBA-Data-1980-2019'!$B$1:$B$16305&amp;'[1]NBA-Data-1980-2019'!$A$1:$A$16305,'[1]NBA-Data-1980-2019'!$F$1:$F$16305,"",0)</f>
        <v/>
      </c>
      <c r="CI20" s="2" t="str" cm="1">
        <f t="array" ref="CI20">_xlfn.XLOOKUP($A20&amp;CI$5,'[1]NBA-Data-1980-2019'!$B$1:$B$16305&amp;'[1]NBA-Data-1980-2019'!$A$1:$A$16305,'[1]NBA-Data-1980-2019'!$F$1:$F$16305,"",0)</f>
        <v/>
      </c>
      <c r="CJ20" s="2" t="str" cm="1">
        <f t="array" ref="CJ20">_xlfn.XLOOKUP($A20&amp;CJ$5,'[1]NBA-Data-1980-2019'!$B$1:$B$16305&amp;'[1]NBA-Data-1980-2019'!$A$1:$A$16305,'[1]NBA-Data-1980-2019'!$F$1:$F$16305,"",0)</f>
        <v/>
      </c>
      <c r="CK20" s="2" t="str" cm="1">
        <f t="array" ref="CK20">_xlfn.XLOOKUP($A20&amp;CK$5,'[1]NBA-Data-1980-2019'!$B$1:$B$16305&amp;'[1]NBA-Data-1980-2019'!$A$1:$A$16305,'[1]NBA-Data-1980-2019'!$F$1:$F$16305,"",0)</f>
        <v/>
      </c>
      <c r="CL20" s="2" t="str" cm="1">
        <f t="array" ref="CL20">_xlfn.XLOOKUP($A20&amp;CL$5,'[1]NBA-Data-1980-2019'!$B$1:$B$16305&amp;'[1]NBA-Data-1980-2019'!$A$1:$A$16305,'[1]NBA-Data-1980-2019'!$F$1:$F$16305,"",0)</f>
        <v/>
      </c>
      <c r="CM20" s="2" t="str" cm="1">
        <f t="array" ref="CM20">_xlfn.XLOOKUP($A20&amp;CM$5,'[1]NBA-Data-1980-2019'!$B$1:$B$16305&amp;'[1]NBA-Data-1980-2019'!$A$1:$A$16305,'[1]NBA-Data-1980-2019'!$F$1:$F$16305,"",0)</f>
        <v/>
      </c>
      <c r="CN20" s="2" t="str" cm="1">
        <f t="array" ref="CN20">_xlfn.XLOOKUP($A20&amp;CN$5,'[1]NBA-Data-1980-2019'!$B$1:$B$16305&amp;'[1]NBA-Data-1980-2019'!$A$1:$A$16305,'[1]NBA-Data-1980-2019'!$F$1:$F$16305,"",0)</f>
        <v/>
      </c>
      <c r="CO20" s="2" t="str" cm="1">
        <f t="array" ref="CO20">_xlfn.XLOOKUP($A20&amp;CO$5,'[1]NBA-Data-1980-2019'!$B$1:$B$16305&amp;'[1]NBA-Data-1980-2019'!$A$1:$A$16305,'[1]NBA-Data-1980-2019'!$F$1:$F$16305,"",0)</f>
        <v/>
      </c>
      <c r="CP20" s="2" t="str" cm="1">
        <f t="array" ref="CP20">_xlfn.XLOOKUP($A20&amp;CP$5,'[1]NBA-Data-1980-2019'!$B$1:$B$16305&amp;'[1]NBA-Data-1980-2019'!$A$1:$A$16305,'[1]NBA-Data-1980-2019'!$F$1:$F$16305,"",0)</f>
        <v/>
      </c>
      <c r="CQ20" s="2" t="str" cm="1">
        <f t="array" ref="CQ20">_xlfn.XLOOKUP($A20&amp;CQ$5,'[1]NBA-Data-1980-2019'!$B$1:$B$16305&amp;'[1]NBA-Data-1980-2019'!$A$1:$A$16305,'[1]NBA-Data-1980-2019'!$F$1:$F$16305,"",0)</f>
        <v/>
      </c>
      <c r="CR20" s="2" t="str" cm="1">
        <f t="array" ref="CR20">_xlfn.XLOOKUP($A20&amp;CR$5,'[1]NBA-Data-1980-2019'!$B$1:$B$16305&amp;'[1]NBA-Data-1980-2019'!$A$1:$A$16305,'[1]NBA-Data-1980-2019'!$F$1:$F$16305,"",0)</f>
        <v/>
      </c>
      <c r="CS20" s="2" t="str" cm="1">
        <f t="array" ref="CS20">_xlfn.XLOOKUP($A20&amp;CS$5,'[1]NBA-Data-1980-2019'!$B$1:$B$16305&amp;'[1]NBA-Data-1980-2019'!$A$1:$A$16305,'[1]NBA-Data-1980-2019'!$F$1:$F$16305,"",0)</f>
        <v/>
      </c>
      <c r="CU20" s="2" t="str">
        <f>_xlfn.XLOOKUP($A20,TEAMS!$G$1:$G$839,TEAMS!$H$1:$H$839,"",0)</f>
        <v>SG</v>
      </c>
      <c r="CV20" s="2" t="str">
        <f>_xlfn.XLOOKUP($CU20,DASHBOARD!$B$22:$B$27,DASHBOARD!$C$22:$C$27,"",0)</f>
        <v>GUARD</v>
      </c>
      <c r="CY20" s="63">
        <f>SUMIFS('[1]NBA-Data-1980-2019'!$G$1:$G$16305,'[1]NBA-Data-1980-2019'!$B$1:$B$16305,$A20,'[1]NBA-Data-1980-2019'!$A$1:$A$16305,CY$9)</f>
        <v>0</v>
      </c>
      <c r="CZ20" s="63">
        <f>SUMIFS('[1]NBA-Data-1980-2019'!$G$1:$G$16305,'[1]NBA-Data-1980-2019'!$B$1:$B$16305,$A20,'[1]NBA-Data-1980-2019'!$A$1:$A$16305,CZ$9)</f>
        <v>0</v>
      </c>
      <c r="DA20" s="63">
        <f>SUMIFS('[1]NBA-Data-1980-2019'!$G$1:$G$16305,'[1]NBA-Data-1980-2019'!$B$1:$B$16305,$A20,'[1]NBA-Data-1980-2019'!$A$1:$A$16305,DA$9)</f>
        <v>0</v>
      </c>
      <c r="DB20" s="63">
        <f>SUMIFS('[1]NBA-Data-1980-2019'!$G$1:$G$16305,'[1]NBA-Data-1980-2019'!$B$1:$B$16305,$A20,'[1]NBA-Data-1980-2019'!$A$1:$A$16305,DB$9)</f>
        <v>0</v>
      </c>
      <c r="DC20" s="63">
        <f>SUMIFS('[1]NBA-Data-1980-2019'!$G$1:$G$16305,'[1]NBA-Data-1980-2019'!$B$1:$B$16305,$A20,'[1]NBA-Data-1980-2019'!$A$1:$A$16305,DC$9)</f>
        <v>0</v>
      </c>
      <c r="DD20" s="63">
        <f>SUMIFS('[1]NBA-Data-1980-2019'!$G$1:$G$16305,'[1]NBA-Data-1980-2019'!$B$1:$B$16305,$A20,'[1]NBA-Data-1980-2019'!$A$1:$A$16305,DD$9)</f>
        <v>0</v>
      </c>
      <c r="DE20" s="63">
        <f>SUMIFS('[1]NBA-Data-1980-2019'!$G$1:$G$16305,'[1]NBA-Data-1980-2019'!$B$1:$B$16305,$A20,'[1]NBA-Data-1980-2019'!$A$1:$A$16305,DE$9)</f>
        <v>0</v>
      </c>
      <c r="DF20" s="63">
        <f>SUMIFS('[1]NBA-Data-1980-2019'!$G$1:$G$16305,'[1]NBA-Data-1980-2019'!$B$1:$B$16305,$A20,'[1]NBA-Data-1980-2019'!$A$1:$A$16305,DF$9)</f>
        <v>0</v>
      </c>
      <c r="DG20" s="63">
        <f>SUMIFS('[1]NBA-Data-1980-2019'!$G$1:$G$16305,'[1]NBA-Data-1980-2019'!$B$1:$B$16305,$A20,'[1]NBA-Data-1980-2019'!$A$1:$A$16305,DG$9)</f>
        <v>350000</v>
      </c>
      <c r="DH20" s="63">
        <f>SUMIFS('[1]NBA-Data-1980-2019'!$G$1:$G$16305,'[1]NBA-Data-1980-2019'!$B$1:$B$16305,$A20,'[1]NBA-Data-1980-2019'!$A$1:$A$16305,DH$9)</f>
        <v>0</v>
      </c>
      <c r="DI20" s="63">
        <f>SUMIFS('[1]NBA-Data-1980-2019'!$G$1:$G$16305,'[1]NBA-Data-1980-2019'!$B$1:$B$16305,$A20,'[1]NBA-Data-1980-2019'!$A$1:$A$16305,DI$9)</f>
        <v>0</v>
      </c>
      <c r="DJ20" s="63">
        <f>SUMIFS('[1]NBA-Data-1980-2019'!$G$1:$G$16305,'[1]NBA-Data-1980-2019'!$B$1:$B$16305,$A20,'[1]NBA-Data-1980-2019'!$A$1:$A$16305,DJ$9)</f>
        <v>0</v>
      </c>
      <c r="DK20" s="63">
        <f>SUMIFS('[1]NBA-Data-1980-2019'!$G$1:$G$16305,'[1]NBA-Data-1980-2019'!$B$1:$B$16305,$A20,'[1]NBA-Data-1980-2019'!$A$1:$A$16305,DK$9)</f>
        <v>0</v>
      </c>
      <c r="DL20" s="63">
        <f>SUMIFS('[1]NBA-Data-1980-2019'!$G$1:$G$16305,'[1]NBA-Data-1980-2019'!$B$1:$B$16305,$A20,'[1]NBA-Data-1980-2019'!$A$1:$A$16305,DL$9)</f>
        <v>0</v>
      </c>
      <c r="DM20" s="63">
        <f>SUMIFS('[1]NBA-Data-1980-2019'!$G$1:$G$16305,'[1]NBA-Data-1980-2019'!$B$1:$B$16305,$A20,'[1]NBA-Data-1980-2019'!$A$1:$A$16305,DM$9)</f>
        <v>0</v>
      </c>
      <c r="DN20" s="63">
        <f>SUMIFS('[1]NBA-Data-1980-2019'!$G$1:$G$16305,'[1]NBA-Data-1980-2019'!$B$1:$B$16305,$A20,'[1]NBA-Data-1980-2019'!$A$1:$A$16305,DN$9)</f>
        <v>0</v>
      </c>
      <c r="DO20" s="63">
        <f>SUMIFS('[1]NBA-Data-1980-2019'!$G$1:$G$16305,'[1]NBA-Data-1980-2019'!$B$1:$B$16305,$A20,'[1]NBA-Data-1980-2019'!$A$1:$A$16305,DO$9)</f>
        <v>0</v>
      </c>
      <c r="DP20" s="63">
        <f>SUMIFS('[1]NBA-Data-1980-2019'!$G$1:$G$16305,'[1]NBA-Data-1980-2019'!$B$1:$B$16305,$A20,'[1]NBA-Data-1980-2019'!$A$1:$A$16305,DP$9)</f>
        <v>0</v>
      </c>
      <c r="DQ20" s="63">
        <f>SUMIFS('[1]NBA-Data-1980-2019'!$G$1:$G$16305,'[1]NBA-Data-1980-2019'!$B$1:$B$16305,$A20,'[1]NBA-Data-1980-2019'!$A$1:$A$16305,DQ$9)</f>
        <v>0</v>
      </c>
      <c r="DR20" s="63">
        <f>SUMIFS('[1]NBA-Data-1980-2019'!$G$1:$G$16305,'[1]NBA-Data-1980-2019'!$B$1:$B$16305,$A20,'[1]NBA-Data-1980-2019'!$A$1:$A$16305,DR$9)</f>
        <v>0</v>
      </c>
      <c r="DS20" s="63">
        <f>SUMIFS('[1]NBA-Data-1980-2019'!$G$1:$G$16305,'[1]NBA-Data-1980-2019'!$B$1:$B$16305,$A20,'[1]NBA-Data-1980-2019'!$A$1:$A$16305,DS$9)</f>
        <v>0</v>
      </c>
      <c r="DT20" s="63">
        <f>SUMIFS('[1]NBA-Data-1980-2019'!$G$1:$G$16305,'[1]NBA-Data-1980-2019'!$B$1:$B$16305,$A20,'[1]NBA-Data-1980-2019'!$A$1:$A$16305,DT$9)</f>
        <v>0</v>
      </c>
      <c r="DU20" s="63">
        <f>SUMIFS('[1]NBA-Data-1980-2019'!$G$1:$G$16305,'[1]NBA-Data-1980-2019'!$B$1:$B$16305,$A20,'[1]NBA-Data-1980-2019'!$A$1:$A$16305,DU$9)</f>
        <v>0</v>
      </c>
      <c r="DV20" s="63">
        <f>SUMIFS('[1]NBA-Data-1980-2019'!$G$1:$G$16305,'[1]NBA-Data-1980-2019'!$B$1:$B$16305,$A20,'[1]NBA-Data-1980-2019'!$A$1:$A$16305,DV$9)</f>
        <v>0</v>
      </c>
      <c r="DW20" s="63">
        <f>SUMIFS('[1]NBA-Data-1980-2019'!$G$1:$G$16305,'[1]NBA-Data-1980-2019'!$B$1:$B$16305,$A20,'[1]NBA-Data-1980-2019'!$A$1:$A$16305,DW$9)</f>
        <v>0</v>
      </c>
      <c r="DX20" s="63">
        <f>SUMIFS('[1]NBA-Data-1980-2019'!$G$1:$G$16305,'[1]NBA-Data-1980-2019'!$B$1:$B$16305,$A20,'[1]NBA-Data-1980-2019'!$A$1:$A$16305,DX$9)</f>
        <v>0</v>
      </c>
      <c r="DY20" s="63">
        <f>SUMIFS('[1]NBA-Data-1980-2019'!$G$1:$G$16305,'[1]NBA-Data-1980-2019'!$B$1:$B$16305,$A20,'[1]NBA-Data-1980-2019'!$A$1:$A$16305,DY$9)</f>
        <v>0</v>
      </c>
      <c r="DZ20" s="63">
        <f>SUMIFS('[1]NBA-Data-1980-2019'!$G$1:$G$16305,'[1]NBA-Data-1980-2019'!$B$1:$B$16305,$A20,'[1]NBA-Data-1980-2019'!$A$1:$A$16305,DZ$9)</f>
        <v>0</v>
      </c>
      <c r="EA20" s="63">
        <f>SUMIFS('[1]NBA-Data-1980-2019'!$G$1:$G$16305,'[1]NBA-Data-1980-2019'!$B$1:$B$16305,$A20,'[1]NBA-Data-1980-2019'!$A$1:$A$16305,EA$9)</f>
        <v>0</v>
      </c>
      <c r="EB20" s="63">
        <f>SUMIFS('[1]NBA-Data-1980-2019'!$G$1:$G$16305,'[1]NBA-Data-1980-2019'!$B$1:$B$16305,$A20,'[1]NBA-Data-1980-2019'!$A$1:$A$16305,EB$9)</f>
        <v>0</v>
      </c>
      <c r="EC20" s="63">
        <f>SUMIFS('[1]NBA-Data-1980-2019'!$G$1:$G$16305,'[1]NBA-Data-1980-2019'!$B$1:$B$16305,$A20,'[1]NBA-Data-1980-2019'!$A$1:$A$16305,EC$9)</f>
        <v>0</v>
      </c>
      <c r="ED20" s="63">
        <f>SUMIFS('[1]NBA-Data-1980-2019'!$G$1:$G$16305,'[1]NBA-Data-1980-2019'!$B$1:$B$16305,$A20,'[1]NBA-Data-1980-2019'!$A$1:$A$16305,ED$9)</f>
        <v>0</v>
      </c>
      <c r="EH20" s="2" t="s">
        <v>1482</v>
      </c>
      <c r="EZ20" s="2" t="s">
        <v>1337</v>
      </c>
      <c r="FF20" s="57" t="s">
        <v>1267</v>
      </c>
    </row>
    <row r="21" spans="1:165" x14ac:dyDescent="0.2">
      <c r="A21" s="2" t="s">
        <v>561</v>
      </c>
      <c r="B21" s="2" t="str" cm="1">
        <f t="array" ref="B21">_xlfn.XLOOKUP($A21&amp;B$5,'[1]NBA-Data-1980-2019'!$B$1:$B$16305&amp;'[1]NBA-Data-1980-2019'!$A$1:$A$16305,'[1]NBA-Data-1980-2019'!$D$1:$D$16305,"",0)</f>
        <v/>
      </c>
      <c r="C21" s="2" t="str" cm="1">
        <f t="array" ref="C21">_xlfn.XLOOKUP($A21&amp;C$5,'[1]NBA-Data-1980-2019'!$B$1:$B$16305&amp;'[1]NBA-Data-1980-2019'!$A$1:$A$16305,'[1]NBA-Data-1980-2019'!$D$1:$D$16305,"",0)</f>
        <v/>
      </c>
      <c r="D21" s="2" t="str" cm="1">
        <f t="array" ref="D21">_xlfn.XLOOKUP($A21&amp;D$5,'[1]NBA-Data-1980-2019'!$B$1:$B$16305&amp;'[1]NBA-Data-1980-2019'!$A$1:$A$16305,'[1]NBA-Data-1980-2019'!$D$1:$D$16305,"",0)</f>
        <v/>
      </c>
      <c r="E21" s="2" t="str" cm="1">
        <f t="array" ref="E21">_xlfn.XLOOKUP($A21&amp;E$5,'[1]NBA-Data-1980-2019'!$B$1:$B$16305&amp;'[1]NBA-Data-1980-2019'!$A$1:$A$16305,'[1]NBA-Data-1980-2019'!$D$1:$D$16305,"",0)</f>
        <v/>
      </c>
      <c r="F21" s="2" t="str" cm="1">
        <f t="array" ref="F21">_xlfn.XLOOKUP($A21&amp;F$5,'[1]NBA-Data-1980-2019'!$B$1:$B$16305&amp;'[1]NBA-Data-1980-2019'!$A$1:$A$16305,'[1]NBA-Data-1980-2019'!$D$1:$D$16305,"",0)</f>
        <v/>
      </c>
      <c r="G21" s="2" t="str" cm="1">
        <f t="array" ref="G21">_xlfn.XLOOKUP($A21&amp;G$5,'[1]NBA-Data-1980-2019'!$B$1:$B$16305&amp;'[1]NBA-Data-1980-2019'!$A$1:$A$16305,'[1]NBA-Data-1980-2019'!$D$1:$D$16305,"",0)</f>
        <v/>
      </c>
      <c r="H21" s="2" t="str" cm="1">
        <f t="array" ref="H21">_xlfn.XLOOKUP($A21&amp;H$5,'[1]NBA-Data-1980-2019'!$B$1:$B$16305&amp;'[1]NBA-Data-1980-2019'!$A$1:$A$16305,'[1]NBA-Data-1980-2019'!$D$1:$D$16305,"",0)</f>
        <v/>
      </c>
      <c r="I21" s="2" t="str" cm="1">
        <f t="array" ref="I21">_xlfn.XLOOKUP($A21&amp;I$5,'[1]NBA-Data-1980-2019'!$B$1:$B$16305&amp;'[1]NBA-Data-1980-2019'!$A$1:$A$16305,'[1]NBA-Data-1980-2019'!$D$1:$D$16305,"",0)</f>
        <v/>
      </c>
      <c r="J21" s="2" t="str" cm="1">
        <f t="array" ref="J21">_xlfn.XLOOKUP($A21&amp;J$5,'[1]NBA-Data-1980-2019'!$B$1:$B$16305&amp;'[1]NBA-Data-1980-2019'!$A$1:$A$16305,'[1]NBA-Data-1980-2019'!$D$1:$D$16305,"",0)</f>
        <v/>
      </c>
      <c r="K21" s="2" t="str" cm="1">
        <f t="array" ref="K21">_xlfn.XLOOKUP($A21&amp;K$5,'[1]NBA-Data-1980-2019'!$B$1:$B$16305&amp;'[1]NBA-Data-1980-2019'!$A$1:$A$16305,'[1]NBA-Data-1980-2019'!$D$1:$D$16305,"",0)</f>
        <v/>
      </c>
      <c r="L21" s="2" t="str" cm="1">
        <f t="array" ref="L21">_xlfn.XLOOKUP($A21&amp;L$5,'[1]NBA-Data-1980-2019'!$B$1:$B$16305&amp;'[1]NBA-Data-1980-2019'!$A$1:$A$16305,'[1]NBA-Data-1980-2019'!$D$1:$D$16305,"",0)</f>
        <v/>
      </c>
      <c r="M21" s="2" t="str" cm="1">
        <f t="array" ref="M21">_xlfn.XLOOKUP($A21&amp;M$5,'[1]NBA-Data-1980-2019'!$B$1:$B$16305&amp;'[1]NBA-Data-1980-2019'!$A$1:$A$16305,'[1]NBA-Data-1980-2019'!$D$1:$D$16305,"",0)</f>
        <v/>
      </c>
      <c r="N21" s="2" t="str" cm="1">
        <f t="array" ref="N21">_xlfn.XLOOKUP($A21&amp;N$5,'[1]NBA-Data-1980-2019'!$B$1:$B$16305&amp;'[1]NBA-Data-1980-2019'!$A$1:$A$16305,'[1]NBA-Data-1980-2019'!$D$1:$D$16305,"",0)</f>
        <v/>
      </c>
      <c r="O21" s="2" t="str" cm="1">
        <f t="array" ref="O21">_xlfn.XLOOKUP($A21&amp;O$5,'[1]NBA-Data-1980-2019'!$B$1:$B$16305&amp;'[1]NBA-Data-1980-2019'!$A$1:$A$16305,'[1]NBA-Data-1980-2019'!$D$1:$D$16305,"",0)</f>
        <v/>
      </c>
      <c r="P21" s="2" t="str" cm="1">
        <f t="array" ref="P21">_xlfn.XLOOKUP($A21&amp;P$5,'[1]NBA-Data-1980-2019'!$B$1:$B$16305&amp;'[1]NBA-Data-1980-2019'!$A$1:$A$16305,'[1]NBA-Data-1980-2019'!$D$1:$D$16305,"",0)</f>
        <v/>
      </c>
      <c r="Q21" s="2" t="str" cm="1">
        <f t="array" ref="Q21">_xlfn.XLOOKUP($A21&amp;Q$5,'[1]NBA-Data-1980-2019'!$B$1:$B$16305&amp;'[1]NBA-Data-1980-2019'!$A$1:$A$16305,'[1]NBA-Data-1980-2019'!$D$1:$D$16305,"",0)</f>
        <v/>
      </c>
      <c r="R21" s="2" t="str" cm="1">
        <f t="array" ref="R21">_xlfn.XLOOKUP($A21&amp;R$5,'[1]NBA-Data-1980-2019'!$B$1:$B$16305&amp;'[1]NBA-Data-1980-2019'!$A$1:$A$16305,'[1]NBA-Data-1980-2019'!$D$1:$D$16305,"",0)</f>
        <v/>
      </c>
      <c r="S21" s="2" t="str" cm="1">
        <f t="array" ref="S21">_xlfn.XLOOKUP($A21&amp;S$5,'[1]NBA-Data-1980-2019'!$B$1:$B$16305&amp;'[1]NBA-Data-1980-2019'!$A$1:$A$16305,'[1]NBA-Data-1980-2019'!$D$1:$D$16305,"",0)</f>
        <v/>
      </c>
      <c r="T21" s="2" t="str" cm="1">
        <f t="array" ref="T21">_xlfn.XLOOKUP($A21&amp;T$5,'[1]NBA-Data-1980-2019'!$B$1:$B$16305&amp;'[1]NBA-Data-1980-2019'!$A$1:$A$16305,'[1]NBA-Data-1980-2019'!$D$1:$D$16305,"",0)</f>
        <v/>
      </c>
      <c r="U21" s="2" t="str" cm="1">
        <f t="array" ref="U21">_xlfn.XLOOKUP($A21&amp;U$5,'[1]NBA-Data-1980-2019'!$B$1:$B$16305&amp;'[1]NBA-Data-1980-2019'!$A$1:$A$16305,'[1]NBA-Data-1980-2019'!$D$1:$D$16305,"",0)</f>
        <v/>
      </c>
      <c r="V21" s="2" t="str" cm="1">
        <f t="array" ref="V21">_xlfn.XLOOKUP($A21&amp;V$5,'[1]NBA-Data-1980-2019'!$B$1:$B$16305&amp;'[1]NBA-Data-1980-2019'!$A$1:$A$16305,'[1]NBA-Data-1980-2019'!$D$1:$D$16305,"",0)</f>
        <v/>
      </c>
      <c r="W21" s="2" t="str" cm="1">
        <f t="array" ref="W21">_xlfn.XLOOKUP($A21&amp;W$5,'[1]NBA-Data-1980-2019'!$B$1:$B$16305&amp;'[1]NBA-Data-1980-2019'!$A$1:$A$16305,'[1]NBA-Data-1980-2019'!$D$1:$D$16305,"",0)</f>
        <v/>
      </c>
      <c r="X21" s="2" t="str" cm="1">
        <f t="array" ref="X21">_xlfn.XLOOKUP($A21&amp;X$5,'[1]NBA-Data-1980-2019'!$B$1:$B$16305&amp;'[1]NBA-Data-1980-2019'!$A$1:$A$16305,'[1]NBA-Data-1980-2019'!$D$1:$D$16305,"",0)</f>
        <v/>
      </c>
      <c r="Y21" s="2" t="str" cm="1">
        <f t="array" ref="Y21">_xlfn.XLOOKUP($A21&amp;Y$5,'[1]NBA-Data-1980-2019'!$B$1:$B$16305&amp;'[1]NBA-Data-1980-2019'!$A$1:$A$16305,'[1]NBA-Data-1980-2019'!$D$1:$D$16305,"",0)</f>
        <v/>
      </c>
      <c r="Z21" s="2" t="str" cm="1">
        <f t="array" ref="Z21">_xlfn.XLOOKUP($A21&amp;Z$5,'[1]NBA-Data-1980-2019'!$B$1:$B$16305&amp;'[1]NBA-Data-1980-2019'!$A$1:$A$16305,'[1]NBA-Data-1980-2019'!$D$1:$D$16305,"",0)</f>
        <v>MIN</v>
      </c>
      <c r="AA21" s="2" t="str" cm="1">
        <f t="array" ref="AA21">_xlfn.XLOOKUP($A21&amp;AA$5,'[1]NBA-Data-1980-2019'!$B$1:$B$16305&amp;'[1]NBA-Data-1980-2019'!$A$1:$A$16305,'[1]NBA-Data-1980-2019'!$D$1:$D$16305,"",0)</f>
        <v>MIN</v>
      </c>
      <c r="AB21" s="2" t="str" cm="1">
        <f t="array" ref="AB21">_xlfn.XLOOKUP($A21&amp;AB$5,'[1]NBA-Data-1980-2019'!$B$1:$B$16305&amp;'[1]NBA-Data-1980-2019'!$A$1:$A$16305,'[1]NBA-Data-1980-2019'!$D$1:$D$16305,"",0)</f>
        <v>MIN</v>
      </c>
      <c r="AC21" s="2" t="str" cm="1">
        <f t="array" ref="AC21">_xlfn.XLOOKUP($A21&amp;AC$5,'[1]NBA-Data-1980-2019'!$B$1:$B$16305&amp;'[1]NBA-Data-1980-2019'!$A$1:$A$16305,'[1]NBA-Data-1980-2019'!$D$1:$D$16305,"",0)</f>
        <v>MIN</v>
      </c>
      <c r="AD21" s="2" t="str" cm="1">
        <f t="array" ref="AD21">_xlfn.XLOOKUP($A21&amp;AD$5,'[1]NBA-Data-1980-2019'!$B$1:$B$16305&amp;'[1]NBA-Data-1980-2019'!$A$1:$A$16305,'[1]NBA-Data-1980-2019'!$D$1:$D$16305,"",0)</f>
        <v>MIN</v>
      </c>
      <c r="AE21" s="2" t="str" cm="1">
        <f t="array" ref="AE21">_xlfn.XLOOKUP($A21&amp;AE$5,'[1]NBA-Data-1980-2019'!$B$1:$B$16305&amp;'[1]NBA-Data-1980-2019'!$A$1:$A$16305,'[1]NBA-Data-1980-2019'!$D$1:$D$16305,"",0)</f>
        <v/>
      </c>
      <c r="AF21" s="2" t="str" cm="1">
        <f t="array" ref="AF21">_xlfn.XLOOKUP($A21&amp;AF$5,'[1]NBA-Data-1980-2019'!$B$1:$B$16305&amp;'[1]NBA-Data-1980-2019'!$A$1:$A$16305,'[1]NBA-Data-1980-2019'!$D$1:$D$16305,"",0)</f>
        <v/>
      </c>
      <c r="AG21" s="2" t="str" cm="1">
        <f t="array" ref="AG21">_xlfn.XLOOKUP($A21&amp;AG$5,'[1]NBA-Data-1980-2019'!$B$1:$B$16305&amp;'[1]NBA-Data-1980-2019'!$A$1:$A$16305,'[1]NBA-Data-1980-2019'!$D$1:$D$16305,"",0)</f>
        <v/>
      </c>
      <c r="AH21" s="2" t="str" cm="1">
        <f t="array" ref="AH21">_xlfn.XLOOKUP($A21&amp;AH$5,'[1]NBA-Data-1980-2019'!$B$1:$B$16305&amp;'[1]NBA-Data-1980-2019'!$A$1:$A$16305,'[1]NBA-Data-1980-2019'!$H$1:$H$16305,"",0)</f>
        <v/>
      </c>
      <c r="AI21" s="2" t="str" cm="1">
        <f t="array" ref="AI21">_xlfn.XLOOKUP($A21&amp;AI$5,'[1]NBA-Data-1980-2019'!$B$1:$B$16305&amp;'[1]NBA-Data-1980-2019'!$A$1:$A$16305,'[1]NBA-Data-1980-2019'!$H$1:$H$16305,"",0)</f>
        <v/>
      </c>
      <c r="AJ21" s="2" t="str" cm="1">
        <f t="array" ref="AJ21">_xlfn.XLOOKUP($A21&amp;AJ$5,'[1]NBA-Data-1980-2019'!$B$1:$B$16305&amp;'[1]NBA-Data-1980-2019'!$A$1:$A$16305,'[1]NBA-Data-1980-2019'!$H$1:$H$16305,"",0)</f>
        <v/>
      </c>
      <c r="AK21" s="2" t="str" cm="1">
        <f t="array" ref="AK21">_xlfn.XLOOKUP($A21&amp;AK$5,'[1]NBA-Data-1980-2019'!$B$1:$B$16305&amp;'[1]NBA-Data-1980-2019'!$A$1:$A$16305,'[1]NBA-Data-1980-2019'!$H$1:$H$16305,"",0)</f>
        <v/>
      </c>
      <c r="AL21" s="2" t="str" cm="1">
        <f t="array" ref="AL21">_xlfn.XLOOKUP($A21&amp;AL$5,'[1]NBA-Data-1980-2019'!$B$1:$B$16305&amp;'[1]NBA-Data-1980-2019'!$A$1:$A$16305,'[1]NBA-Data-1980-2019'!$H$1:$H$16305,"",0)</f>
        <v/>
      </c>
      <c r="AM21" s="2" t="str" cm="1">
        <f t="array" ref="AM21">_xlfn.XLOOKUP($A21&amp;AM$5,'[1]NBA-Data-1980-2019'!$B$1:$B$16305&amp;'[1]NBA-Data-1980-2019'!$A$1:$A$16305,'[1]NBA-Data-1980-2019'!$H$1:$H$16305,"",0)</f>
        <v/>
      </c>
      <c r="AN21" s="2" t="str" cm="1">
        <f t="array" ref="AN21">_xlfn.XLOOKUP($A21&amp;AN$5,'[1]NBA-Data-1980-2019'!$B$1:$B$16305&amp;'[1]NBA-Data-1980-2019'!$A$1:$A$16305,'[1]NBA-Data-1980-2019'!$H$1:$H$16305,"",0)</f>
        <v/>
      </c>
      <c r="AO21" s="2" t="str" cm="1">
        <f t="array" ref="AO21">_xlfn.XLOOKUP($A21&amp;AO$5,'[1]NBA-Data-1980-2019'!$B$1:$B$16305&amp;'[1]NBA-Data-1980-2019'!$A$1:$A$16305,'[1]NBA-Data-1980-2019'!$H$1:$H$16305,"",0)</f>
        <v/>
      </c>
      <c r="AP21" s="2" t="str" cm="1">
        <f t="array" ref="AP21">_xlfn.XLOOKUP($A21&amp;AP$5,'[1]NBA-Data-1980-2019'!$B$1:$B$16305&amp;'[1]NBA-Data-1980-2019'!$A$1:$A$16305,'[1]NBA-Data-1980-2019'!$H$1:$H$16305,"",0)</f>
        <v/>
      </c>
      <c r="AQ21" s="2" t="str" cm="1">
        <f t="array" ref="AQ21">_xlfn.XLOOKUP($A21&amp;AQ$5,'[1]NBA-Data-1980-2019'!$B$1:$B$16305&amp;'[1]NBA-Data-1980-2019'!$A$1:$A$16305,'[1]NBA-Data-1980-2019'!$H$1:$H$16305,"",0)</f>
        <v/>
      </c>
      <c r="AR21" s="2" t="str" cm="1">
        <f t="array" ref="AR21">_xlfn.XLOOKUP($A21&amp;AR$5,'[1]NBA-Data-1980-2019'!$B$1:$B$16305&amp;'[1]NBA-Data-1980-2019'!$A$1:$A$16305,'[1]NBA-Data-1980-2019'!$H$1:$H$16305,"",0)</f>
        <v/>
      </c>
      <c r="AS21" s="2" t="str" cm="1">
        <f t="array" ref="AS21">_xlfn.XLOOKUP($A21&amp;AS$5,'[1]NBA-Data-1980-2019'!$B$1:$B$16305&amp;'[1]NBA-Data-1980-2019'!$A$1:$A$16305,'[1]NBA-Data-1980-2019'!$H$1:$H$16305,"",0)</f>
        <v/>
      </c>
      <c r="AT21" s="2" t="str" cm="1">
        <f t="array" ref="AT21">_xlfn.XLOOKUP($A21&amp;AT$5,'[1]NBA-Data-1980-2019'!$B$1:$B$16305&amp;'[1]NBA-Data-1980-2019'!$A$1:$A$16305,'[1]NBA-Data-1980-2019'!$H$1:$H$16305,"",0)</f>
        <v/>
      </c>
      <c r="AU21" s="2" t="str" cm="1">
        <f t="array" ref="AU21">_xlfn.XLOOKUP($A21&amp;AU$5,'[1]NBA-Data-1980-2019'!$B$1:$B$16305&amp;'[1]NBA-Data-1980-2019'!$A$1:$A$16305,'[1]NBA-Data-1980-2019'!$H$1:$H$16305,"",0)</f>
        <v/>
      </c>
      <c r="AV21" s="2" t="str" cm="1">
        <f t="array" ref="AV21">_xlfn.XLOOKUP($A21&amp;AV$5,'[1]NBA-Data-1980-2019'!$B$1:$B$16305&amp;'[1]NBA-Data-1980-2019'!$A$1:$A$16305,'[1]NBA-Data-1980-2019'!$H$1:$H$16305,"",0)</f>
        <v/>
      </c>
      <c r="AW21" s="2" t="str" cm="1">
        <f t="array" ref="AW21">_xlfn.XLOOKUP($A21&amp;AW$5,'[1]NBA-Data-1980-2019'!$B$1:$B$16305&amp;'[1]NBA-Data-1980-2019'!$A$1:$A$16305,'[1]NBA-Data-1980-2019'!$H$1:$H$16305,"",0)</f>
        <v/>
      </c>
      <c r="AX21" s="2" t="str" cm="1">
        <f t="array" ref="AX21">_xlfn.XLOOKUP($A21&amp;AX$5,'[1]NBA-Data-1980-2019'!$B$1:$B$16305&amp;'[1]NBA-Data-1980-2019'!$A$1:$A$16305,'[1]NBA-Data-1980-2019'!$H$1:$H$16305,"",0)</f>
        <v/>
      </c>
      <c r="AY21" s="2" t="str" cm="1">
        <f t="array" ref="AY21">_xlfn.XLOOKUP($A21&amp;AY$5,'[1]NBA-Data-1980-2019'!$B$1:$B$16305&amp;'[1]NBA-Data-1980-2019'!$A$1:$A$16305,'[1]NBA-Data-1980-2019'!$H$1:$H$16305,"",0)</f>
        <v/>
      </c>
      <c r="AZ21" s="2" t="str" cm="1">
        <f t="array" ref="AZ21">_xlfn.XLOOKUP($A21&amp;AZ$5,'[1]NBA-Data-1980-2019'!$B$1:$B$16305&amp;'[1]NBA-Data-1980-2019'!$A$1:$A$16305,'[1]NBA-Data-1980-2019'!$H$1:$H$16305,"",0)</f>
        <v/>
      </c>
      <c r="BA21" s="2" t="str" cm="1">
        <f t="array" ref="BA21">_xlfn.XLOOKUP($A21&amp;BA$5,'[1]NBA-Data-1980-2019'!$B$1:$B$16305&amp;'[1]NBA-Data-1980-2019'!$A$1:$A$16305,'[1]NBA-Data-1980-2019'!$H$1:$H$16305,"",0)</f>
        <v/>
      </c>
      <c r="BB21" s="2" t="str" cm="1">
        <f t="array" ref="BB21">_xlfn.XLOOKUP($A21&amp;BB$5,'[1]NBA-Data-1980-2019'!$B$1:$B$16305&amp;'[1]NBA-Data-1980-2019'!$A$1:$A$16305,'[1]NBA-Data-1980-2019'!$H$1:$H$16305,"",0)</f>
        <v/>
      </c>
      <c r="BC21" s="2" t="str" cm="1">
        <f t="array" ref="BC21">_xlfn.XLOOKUP($A21&amp;BC$5,'[1]NBA-Data-1980-2019'!$B$1:$B$16305&amp;'[1]NBA-Data-1980-2019'!$A$1:$A$16305,'[1]NBA-Data-1980-2019'!$H$1:$H$16305,"",0)</f>
        <v/>
      </c>
      <c r="BD21" s="2" t="str" cm="1">
        <f t="array" ref="BD21">_xlfn.XLOOKUP($A21&amp;BD$5,'[1]NBA-Data-1980-2019'!$B$1:$B$16305&amp;'[1]NBA-Data-1980-2019'!$A$1:$A$16305,'[1]NBA-Data-1980-2019'!$H$1:$H$16305,"",0)</f>
        <v/>
      </c>
      <c r="BE21" s="2" t="str" cm="1">
        <f t="array" ref="BE21">_xlfn.XLOOKUP($A21&amp;BE$5,'[1]NBA-Data-1980-2019'!$B$1:$B$16305&amp;'[1]NBA-Data-1980-2019'!$A$1:$A$16305,'[1]NBA-Data-1980-2019'!$H$1:$H$16305,"",0)</f>
        <v/>
      </c>
      <c r="BF21" s="2" cm="1">
        <f t="array" ref="BF21">_xlfn.XLOOKUP($A21&amp;BF$5,'[1]NBA-Data-1980-2019'!$B$1:$B$16305&amp;'[1]NBA-Data-1980-2019'!$A$1:$A$16305,'[1]NBA-Data-1980-2019'!$H$1:$H$16305,"",0)</f>
        <v>2968.4</v>
      </c>
      <c r="BG21" s="2" cm="1">
        <f t="array" ref="BG21">_xlfn.XLOOKUP($A21&amp;BG$5,'[1]NBA-Data-1980-2019'!$B$1:$B$16305&amp;'[1]NBA-Data-1980-2019'!$A$1:$A$16305,'[1]NBA-Data-1980-2019'!$H$1:$H$16305,"",0)</f>
        <v>2843.1</v>
      </c>
      <c r="BH21" s="2" cm="1">
        <f t="array" ref="BH21">_xlfn.XLOOKUP($A21&amp;BH$5,'[1]NBA-Data-1980-2019'!$B$1:$B$16305&amp;'[1]NBA-Data-1980-2019'!$A$1:$A$16305,'[1]NBA-Data-1980-2019'!$H$1:$H$16305,"",0)</f>
        <v>3050.4</v>
      </c>
      <c r="BI21" s="2" cm="1">
        <f t="array" ref="BI21">_xlfn.XLOOKUP($A21&amp;BI$5,'[1]NBA-Data-1980-2019'!$B$1:$B$16305&amp;'[1]NBA-Data-1980-2019'!$A$1:$A$16305,'[1]NBA-Data-1980-2019'!$H$1:$H$16305,"",0)</f>
        <v>2976.6</v>
      </c>
      <c r="BJ21" s="2" cm="1">
        <f t="array" ref="BJ21">_xlfn.XLOOKUP($A21&amp;BJ$5,'[1]NBA-Data-1980-2019'!$B$1:$B$16305&amp;'[1]NBA-Data-1980-2019'!$A$1:$A$16305,'[1]NBA-Data-1980-2019'!$H$1:$H$16305,"",0)</f>
        <v>2540.3999999999996</v>
      </c>
      <c r="BK21" s="2" t="str" cm="1">
        <f t="array" ref="BK21">_xlfn.XLOOKUP($A21&amp;BK$5,'[1]NBA-Data-1980-2019'!$B$1:$B$16305&amp;'[1]NBA-Data-1980-2019'!$A$1:$A$16305,'[1]NBA-Data-1980-2019'!$H$1:$H$16305,"",0)</f>
        <v/>
      </c>
      <c r="BL21" s="2" t="str" cm="1">
        <f t="array" ref="BL21">_xlfn.XLOOKUP($A21&amp;BL$5,'[1]NBA-Data-1980-2019'!$B$1:$B$16305&amp;'[1]NBA-Data-1980-2019'!$A$1:$A$16305,'[1]NBA-Data-1980-2019'!$H$1:$H$16305,"",0)</f>
        <v/>
      </c>
      <c r="BM21" s="2" t="str" cm="1">
        <f t="array" ref="BM21">_xlfn.XLOOKUP($A21&amp;BM$5,'[1]NBA-Data-1980-2019'!$B$1:$B$16305&amp;'[1]NBA-Data-1980-2019'!$A$1:$A$16305,'[1]NBA-Data-1980-2019'!$H$1:$H$16305,"",0)</f>
        <v/>
      </c>
      <c r="BN21" s="2" t="str" cm="1">
        <f t="array" ref="BN21">_xlfn.XLOOKUP($A21&amp;BN$5,'[1]NBA-Data-1980-2019'!$B$1:$B$16305&amp;'[1]NBA-Data-1980-2019'!$A$1:$A$16305,'[1]NBA-Data-1980-2019'!$F$1:$F$16305,"",0)</f>
        <v/>
      </c>
      <c r="BO21" s="2" t="str" cm="1">
        <f t="array" ref="BO21">_xlfn.XLOOKUP($A21&amp;BO$5,'[1]NBA-Data-1980-2019'!$B$1:$B$16305&amp;'[1]NBA-Data-1980-2019'!$A$1:$A$16305,'[1]NBA-Data-1980-2019'!$F$1:$F$16305,"",0)</f>
        <v/>
      </c>
      <c r="BP21" s="2" t="str" cm="1">
        <f t="array" ref="BP21">_xlfn.XLOOKUP($A21&amp;BP$5,'[1]NBA-Data-1980-2019'!$B$1:$B$16305&amp;'[1]NBA-Data-1980-2019'!$A$1:$A$16305,'[1]NBA-Data-1980-2019'!$F$1:$F$16305,"",0)</f>
        <v/>
      </c>
      <c r="BQ21" s="2" t="str" cm="1">
        <f t="array" ref="BQ21">_xlfn.XLOOKUP($A21&amp;BQ$5,'[1]NBA-Data-1980-2019'!$B$1:$B$16305&amp;'[1]NBA-Data-1980-2019'!$A$1:$A$16305,'[1]NBA-Data-1980-2019'!$F$1:$F$16305,"",0)</f>
        <v/>
      </c>
      <c r="BR21" s="2" t="str" cm="1">
        <f t="array" ref="BR21">_xlfn.XLOOKUP($A21&amp;BR$5,'[1]NBA-Data-1980-2019'!$B$1:$B$16305&amp;'[1]NBA-Data-1980-2019'!$A$1:$A$16305,'[1]NBA-Data-1980-2019'!$F$1:$F$16305,"",0)</f>
        <v/>
      </c>
      <c r="BS21" s="2" t="str" cm="1">
        <f t="array" ref="BS21">_xlfn.XLOOKUP($A21&amp;BS$5,'[1]NBA-Data-1980-2019'!$B$1:$B$16305&amp;'[1]NBA-Data-1980-2019'!$A$1:$A$16305,'[1]NBA-Data-1980-2019'!$F$1:$F$16305,"",0)</f>
        <v/>
      </c>
      <c r="BT21" s="2" t="str" cm="1">
        <f t="array" ref="BT21">_xlfn.XLOOKUP($A21&amp;BT$5,'[1]NBA-Data-1980-2019'!$B$1:$B$16305&amp;'[1]NBA-Data-1980-2019'!$A$1:$A$16305,'[1]NBA-Data-1980-2019'!$F$1:$F$16305,"",0)</f>
        <v/>
      </c>
      <c r="BU21" s="2" t="str" cm="1">
        <f t="array" ref="BU21">_xlfn.XLOOKUP($A21&amp;BU$5,'[1]NBA-Data-1980-2019'!$B$1:$B$16305&amp;'[1]NBA-Data-1980-2019'!$A$1:$A$16305,'[1]NBA-Data-1980-2019'!$F$1:$F$16305,"",0)</f>
        <v/>
      </c>
      <c r="BV21" s="2" t="str" cm="1">
        <f t="array" ref="BV21">_xlfn.XLOOKUP($A21&amp;BV$5,'[1]NBA-Data-1980-2019'!$B$1:$B$16305&amp;'[1]NBA-Data-1980-2019'!$A$1:$A$16305,'[1]NBA-Data-1980-2019'!$F$1:$F$16305,"",0)</f>
        <v/>
      </c>
      <c r="BW21" s="2" t="str" cm="1">
        <f t="array" ref="BW21">_xlfn.XLOOKUP($A21&amp;BW$5,'[1]NBA-Data-1980-2019'!$B$1:$B$16305&amp;'[1]NBA-Data-1980-2019'!$A$1:$A$16305,'[1]NBA-Data-1980-2019'!$F$1:$F$16305,"",0)</f>
        <v/>
      </c>
      <c r="BX21" s="2" t="str" cm="1">
        <f t="array" ref="BX21">_xlfn.XLOOKUP($A21&amp;BX$5,'[1]NBA-Data-1980-2019'!$B$1:$B$16305&amp;'[1]NBA-Data-1980-2019'!$A$1:$A$16305,'[1]NBA-Data-1980-2019'!$F$1:$F$16305,"",0)</f>
        <v/>
      </c>
      <c r="BY21" s="2" t="str" cm="1">
        <f t="array" ref="BY21">_xlfn.XLOOKUP($A21&amp;BY$5,'[1]NBA-Data-1980-2019'!$B$1:$B$16305&amp;'[1]NBA-Data-1980-2019'!$A$1:$A$16305,'[1]NBA-Data-1980-2019'!$F$1:$F$16305,"",0)</f>
        <v/>
      </c>
      <c r="BZ21" s="2" t="str" cm="1">
        <f t="array" ref="BZ21">_xlfn.XLOOKUP($A21&amp;BZ$5,'[1]NBA-Data-1980-2019'!$B$1:$B$16305&amp;'[1]NBA-Data-1980-2019'!$A$1:$A$16305,'[1]NBA-Data-1980-2019'!$F$1:$F$16305,"",0)</f>
        <v/>
      </c>
      <c r="CA21" s="2" t="str" cm="1">
        <f t="array" ref="CA21">_xlfn.XLOOKUP($A21&amp;CA$5,'[1]NBA-Data-1980-2019'!$B$1:$B$16305&amp;'[1]NBA-Data-1980-2019'!$A$1:$A$16305,'[1]NBA-Data-1980-2019'!$F$1:$F$16305,"",0)</f>
        <v/>
      </c>
      <c r="CB21" s="2" t="str" cm="1">
        <f t="array" ref="CB21">_xlfn.XLOOKUP($A21&amp;CB$5,'[1]NBA-Data-1980-2019'!$B$1:$B$16305&amp;'[1]NBA-Data-1980-2019'!$A$1:$A$16305,'[1]NBA-Data-1980-2019'!$F$1:$F$16305,"",0)</f>
        <v/>
      </c>
      <c r="CC21" s="2" t="str" cm="1">
        <f t="array" ref="CC21">_xlfn.XLOOKUP($A21&amp;CC$5,'[1]NBA-Data-1980-2019'!$B$1:$B$16305&amp;'[1]NBA-Data-1980-2019'!$A$1:$A$16305,'[1]NBA-Data-1980-2019'!$F$1:$F$16305,"",0)</f>
        <v/>
      </c>
      <c r="CD21" s="2" t="str" cm="1">
        <f t="array" ref="CD21">_xlfn.XLOOKUP($A21&amp;CD$5,'[1]NBA-Data-1980-2019'!$B$1:$B$16305&amp;'[1]NBA-Data-1980-2019'!$A$1:$A$16305,'[1]NBA-Data-1980-2019'!$F$1:$F$16305,"",0)</f>
        <v/>
      </c>
      <c r="CE21" s="2" t="str" cm="1">
        <f t="array" ref="CE21">_xlfn.XLOOKUP($A21&amp;CE$5,'[1]NBA-Data-1980-2019'!$B$1:$B$16305&amp;'[1]NBA-Data-1980-2019'!$A$1:$A$16305,'[1]NBA-Data-1980-2019'!$F$1:$F$16305,"",0)</f>
        <v/>
      </c>
      <c r="CF21" s="2" t="str" cm="1">
        <f t="array" ref="CF21">_xlfn.XLOOKUP($A21&amp;CF$5,'[1]NBA-Data-1980-2019'!$B$1:$B$16305&amp;'[1]NBA-Data-1980-2019'!$A$1:$A$16305,'[1]NBA-Data-1980-2019'!$F$1:$F$16305,"",0)</f>
        <v/>
      </c>
      <c r="CG21" s="2" t="str" cm="1">
        <f t="array" ref="CG21">_xlfn.XLOOKUP($A21&amp;CG$5,'[1]NBA-Data-1980-2019'!$B$1:$B$16305&amp;'[1]NBA-Data-1980-2019'!$A$1:$A$16305,'[1]NBA-Data-1980-2019'!$F$1:$F$16305,"",0)</f>
        <v/>
      </c>
      <c r="CH21" s="2" t="str" cm="1">
        <f t="array" ref="CH21">_xlfn.XLOOKUP($A21&amp;CH$5,'[1]NBA-Data-1980-2019'!$B$1:$B$16305&amp;'[1]NBA-Data-1980-2019'!$A$1:$A$16305,'[1]NBA-Data-1980-2019'!$F$1:$F$16305,"",0)</f>
        <v/>
      </c>
      <c r="CI21" s="2" t="str" cm="1">
        <f t="array" ref="CI21">_xlfn.XLOOKUP($A21&amp;CI$5,'[1]NBA-Data-1980-2019'!$B$1:$B$16305&amp;'[1]NBA-Data-1980-2019'!$A$1:$A$16305,'[1]NBA-Data-1980-2019'!$F$1:$F$16305,"",0)</f>
        <v/>
      </c>
      <c r="CJ21" s="2" t="str" cm="1">
        <f t="array" ref="CJ21">_xlfn.XLOOKUP($A21&amp;CJ$5,'[1]NBA-Data-1980-2019'!$B$1:$B$16305&amp;'[1]NBA-Data-1980-2019'!$A$1:$A$16305,'[1]NBA-Data-1980-2019'!$F$1:$F$16305,"",0)</f>
        <v/>
      </c>
      <c r="CK21" s="2" t="str" cm="1">
        <f t="array" ref="CK21">_xlfn.XLOOKUP($A21&amp;CK$5,'[1]NBA-Data-1980-2019'!$B$1:$B$16305&amp;'[1]NBA-Data-1980-2019'!$A$1:$A$16305,'[1]NBA-Data-1980-2019'!$F$1:$F$16305,"",0)</f>
        <v/>
      </c>
      <c r="CL21" s="2" cm="1">
        <f t="array" ref="CL21">_xlfn.XLOOKUP($A21&amp;CL$5,'[1]NBA-Data-1980-2019'!$B$1:$B$16305&amp;'[1]NBA-Data-1980-2019'!$A$1:$A$16305,'[1]NBA-Data-1980-2019'!$F$1:$F$16305,"",0)</f>
        <v>13.9</v>
      </c>
      <c r="CM21" s="2" cm="1">
        <f t="array" ref="CM21">_xlfn.XLOOKUP($A21&amp;CM$5,'[1]NBA-Data-1980-2019'!$B$1:$B$16305&amp;'[1]NBA-Data-1980-2019'!$A$1:$A$16305,'[1]NBA-Data-1980-2019'!$F$1:$F$16305,"",0)</f>
        <v>16.5</v>
      </c>
      <c r="CN21" s="2" cm="1">
        <f t="array" ref="CN21">_xlfn.XLOOKUP($A21&amp;CN$5,'[1]NBA-Data-1980-2019'!$B$1:$B$16305&amp;'[1]NBA-Data-1980-2019'!$A$1:$A$16305,'[1]NBA-Data-1980-2019'!$F$1:$F$16305,"",0)</f>
        <v>16.5</v>
      </c>
      <c r="CO21" s="2" cm="1">
        <f t="array" ref="CO21">_xlfn.XLOOKUP($A21&amp;CO$5,'[1]NBA-Data-1980-2019'!$B$1:$B$16305&amp;'[1]NBA-Data-1980-2019'!$A$1:$A$16305,'[1]NBA-Data-1980-2019'!$F$1:$F$16305,"",0)</f>
        <v>13</v>
      </c>
      <c r="CP21" s="2" cm="1">
        <f t="array" ref="CP21">_xlfn.XLOOKUP($A21&amp;CP$5,'[1]NBA-Data-1980-2019'!$B$1:$B$16305&amp;'[1]NBA-Data-1980-2019'!$A$1:$A$16305,'[1]NBA-Data-1980-2019'!$F$1:$F$16305,"",0)</f>
        <v>12.4</v>
      </c>
      <c r="CQ21" s="2" t="str" cm="1">
        <f t="array" ref="CQ21">_xlfn.XLOOKUP($A21&amp;CQ$5,'[1]NBA-Data-1980-2019'!$B$1:$B$16305&amp;'[1]NBA-Data-1980-2019'!$A$1:$A$16305,'[1]NBA-Data-1980-2019'!$F$1:$F$16305,"",0)</f>
        <v/>
      </c>
      <c r="CR21" s="2" t="str" cm="1">
        <f t="array" ref="CR21">_xlfn.XLOOKUP($A21&amp;CR$5,'[1]NBA-Data-1980-2019'!$B$1:$B$16305&amp;'[1]NBA-Data-1980-2019'!$A$1:$A$16305,'[1]NBA-Data-1980-2019'!$F$1:$F$16305,"",0)</f>
        <v/>
      </c>
      <c r="CS21" s="2" t="str" cm="1">
        <f t="array" ref="CS21">_xlfn.XLOOKUP($A21&amp;CS$5,'[1]NBA-Data-1980-2019'!$B$1:$B$16305&amp;'[1]NBA-Data-1980-2019'!$A$1:$A$16305,'[1]NBA-Data-1980-2019'!$F$1:$F$16305,"",0)</f>
        <v/>
      </c>
      <c r="CU21" s="2" t="str">
        <f>_xlfn.XLOOKUP($A21,TEAMS!$G$1:$G$839,TEAMS!$H$1:$H$839,"",0)</f>
        <v>SF</v>
      </c>
      <c r="CV21" s="2" t="str">
        <f>_xlfn.XLOOKUP($CU21,DASHBOARD!$B$22:$B$27,DASHBOARD!$C$22:$C$27,"",0)</f>
        <v>FORWARD</v>
      </c>
      <c r="CY21" s="63">
        <f>SUMIFS('[1]NBA-Data-1980-2019'!$G$1:$G$16305,'[1]NBA-Data-1980-2019'!$B$1:$B$16305,$A21,'[1]NBA-Data-1980-2019'!$A$1:$A$16305,CY$9)</f>
        <v>0</v>
      </c>
      <c r="CZ21" s="63">
        <f>SUMIFS('[1]NBA-Data-1980-2019'!$G$1:$G$16305,'[1]NBA-Data-1980-2019'!$B$1:$B$16305,$A21,'[1]NBA-Data-1980-2019'!$A$1:$A$16305,CZ$9)</f>
        <v>0</v>
      </c>
      <c r="DA21" s="63">
        <f>SUMIFS('[1]NBA-Data-1980-2019'!$G$1:$G$16305,'[1]NBA-Data-1980-2019'!$B$1:$B$16305,$A21,'[1]NBA-Data-1980-2019'!$A$1:$A$16305,DA$9)</f>
        <v>0</v>
      </c>
      <c r="DB21" s="63">
        <f>SUMIFS('[1]NBA-Data-1980-2019'!$G$1:$G$16305,'[1]NBA-Data-1980-2019'!$B$1:$B$16305,$A21,'[1]NBA-Data-1980-2019'!$A$1:$A$16305,DB$9)</f>
        <v>0</v>
      </c>
      <c r="DC21" s="63">
        <f>SUMIFS('[1]NBA-Data-1980-2019'!$G$1:$G$16305,'[1]NBA-Data-1980-2019'!$B$1:$B$16305,$A21,'[1]NBA-Data-1980-2019'!$A$1:$A$16305,DC$9)</f>
        <v>0</v>
      </c>
      <c r="DD21" s="63">
        <f>SUMIFS('[1]NBA-Data-1980-2019'!$G$1:$G$16305,'[1]NBA-Data-1980-2019'!$B$1:$B$16305,$A21,'[1]NBA-Data-1980-2019'!$A$1:$A$16305,DD$9)</f>
        <v>0</v>
      </c>
      <c r="DE21" s="63">
        <f>SUMIFS('[1]NBA-Data-1980-2019'!$G$1:$G$16305,'[1]NBA-Data-1980-2019'!$B$1:$B$16305,$A21,'[1]NBA-Data-1980-2019'!$A$1:$A$16305,DE$9)</f>
        <v>0</v>
      </c>
      <c r="DF21" s="63">
        <f>SUMIFS('[1]NBA-Data-1980-2019'!$G$1:$G$16305,'[1]NBA-Data-1980-2019'!$B$1:$B$16305,$A21,'[1]NBA-Data-1980-2019'!$A$1:$A$16305,DF$9)</f>
        <v>0</v>
      </c>
      <c r="DG21" s="63">
        <f>SUMIFS('[1]NBA-Data-1980-2019'!$G$1:$G$16305,'[1]NBA-Data-1980-2019'!$B$1:$B$16305,$A21,'[1]NBA-Data-1980-2019'!$A$1:$A$16305,DG$9)</f>
        <v>0</v>
      </c>
      <c r="DH21" s="63">
        <f>SUMIFS('[1]NBA-Data-1980-2019'!$G$1:$G$16305,'[1]NBA-Data-1980-2019'!$B$1:$B$16305,$A21,'[1]NBA-Data-1980-2019'!$A$1:$A$16305,DH$9)</f>
        <v>0</v>
      </c>
      <c r="DI21" s="63">
        <f>SUMIFS('[1]NBA-Data-1980-2019'!$G$1:$G$16305,'[1]NBA-Data-1980-2019'!$B$1:$B$16305,$A21,'[1]NBA-Data-1980-2019'!$A$1:$A$16305,DI$9)</f>
        <v>0</v>
      </c>
      <c r="DJ21" s="63">
        <f>SUMIFS('[1]NBA-Data-1980-2019'!$G$1:$G$16305,'[1]NBA-Data-1980-2019'!$B$1:$B$16305,$A21,'[1]NBA-Data-1980-2019'!$A$1:$A$16305,DJ$9)</f>
        <v>0</v>
      </c>
      <c r="DK21" s="63">
        <f>SUMIFS('[1]NBA-Data-1980-2019'!$G$1:$G$16305,'[1]NBA-Data-1980-2019'!$B$1:$B$16305,$A21,'[1]NBA-Data-1980-2019'!$A$1:$A$16305,DK$9)</f>
        <v>0</v>
      </c>
      <c r="DL21" s="63">
        <f>SUMIFS('[1]NBA-Data-1980-2019'!$G$1:$G$16305,'[1]NBA-Data-1980-2019'!$B$1:$B$16305,$A21,'[1]NBA-Data-1980-2019'!$A$1:$A$16305,DL$9)</f>
        <v>0</v>
      </c>
      <c r="DM21" s="63">
        <f>SUMIFS('[1]NBA-Data-1980-2019'!$G$1:$G$16305,'[1]NBA-Data-1980-2019'!$B$1:$B$16305,$A21,'[1]NBA-Data-1980-2019'!$A$1:$A$16305,DM$9)</f>
        <v>0</v>
      </c>
      <c r="DN21" s="63">
        <f>SUMIFS('[1]NBA-Data-1980-2019'!$G$1:$G$16305,'[1]NBA-Data-1980-2019'!$B$1:$B$16305,$A21,'[1]NBA-Data-1980-2019'!$A$1:$A$16305,DN$9)</f>
        <v>0</v>
      </c>
      <c r="DO21" s="63">
        <f>SUMIFS('[1]NBA-Data-1980-2019'!$G$1:$G$16305,'[1]NBA-Data-1980-2019'!$B$1:$B$16305,$A21,'[1]NBA-Data-1980-2019'!$A$1:$A$16305,DO$9)</f>
        <v>0</v>
      </c>
      <c r="DP21" s="63">
        <f>SUMIFS('[1]NBA-Data-1980-2019'!$G$1:$G$16305,'[1]NBA-Data-1980-2019'!$B$1:$B$16305,$A21,'[1]NBA-Data-1980-2019'!$A$1:$A$16305,DP$9)</f>
        <v>0</v>
      </c>
      <c r="DQ21" s="63">
        <f>SUMIFS('[1]NBA-Data-1980-2019'!$G$1:$G$16305,'[1]NBA-Data-1980-2019'!$B$1:$B$16305,$A21,'[1]NBA-Data-1980-2019'!$A$1:$A$16305,DQ$9)</f>
        <v>0</v>
      </c>
      <c r="DR21" s="63">
        <f>SUMIFS('[1]NBA-Data-1980-2019'!$G$1:$G$16305,'[1]NBA-Data-1980-2019'!$B$1:$B$16305,$A21,'[1]NBA-Data-1980-2019'!$A$1:$A$16305,DR$9)</f>
        <v>0</v>
      </c>
      <c r="DS21" s="63">
        <f>SUMIFS('[1]NBA-Data-1980-2019'!$G$1:$G$16305,'[1]NBA-Data-1980-2019'!$B$1:$B$16305,$A21,'[1]NBA-Data-1980-2019'!$A$1:$A$16305,DS$9)</f>
        <v>0</v>
      </c>
      <c r="DT21" s="63">
        <f>SUMIFS('[1]NBA-Data-1980-2019'!$G$1:$G$16305,'[1]NBA-Data-1980-2019'!$B$1:$B$16305,$A21,'[1]NBA-Data-1980-2019'!$A$1:$A$16305,DT$9)</f>
        <v>0</v>
      </c>
      <c r="DU21" s="63">
        <f>SUMIFS('[1]NBA-Data-1980-2019'!$G$1:$G$16305,'[1]NBA-Data-1980-2019'!$B$1:$B$16305,$A21,'[1]NBA-Data-1980-2019'!$A$1:$A$16305,DU$9)</f>
        <v>0</v>
      </c>
      <c r="DV21" s="63">
        <f>SUMIFS('[1]NBA-Data-1980-2019'!$G$1:$G$16305,'[1]NBA-Data-1980-2019'!$B$1:$B$16305,$A21,'[1]NBA-Data-1980-2019'!$A$1:$A$16305,DV$9)</f>
        <v>0</v>
      </c>
      <c r="DW21" s="63">
        <f>SUMIFS('[1]NBA-Data-1980-2019'!$G$1:$G$16305,'[1]NBA-Data-1980-2019'!$B$1:$B$16305,$A21,'[1]NBA-Data-1980-2019'!$A$1:$A$16305,DW$9)</f>
        <v>5510640</v>
      </c>
      <c r="DX21" s="63">
        <f>SUMIFS('[1]NBA-Data-1980-2019'!$G$1:$G$16305,'[1]NBA-Data-1980-2019'!$B$1:$B$16305,$A21,'[1]NBA-Data-1980-2019'!$A$1:$A$16305,DX$9)</f>
        <v>5758680</v>
      </c>
      <c r="DY21" s="63">
        <f>SUMIFS('[1]NBA-Data-1980-2019'!$G$1:$G$16305,'[1]NBA-Data-1980-2019'!$B$1:$B$16305,$A21,'[1]NBA-Data-1980-2019'!$A$1:$A$16305,DY$9)</f>
        <v>6006600</v>
      </c>
      <c r="DZ21" s="63">
        <f>SUMIFS('[1]NBA-Data-1980-2019'!$G$1:$G$16305,'[1]NBA-Data-1980-2019'!$B$1:$B$16305,$A21,'[1]NBA-Data-1980-2019'!$A$1:$A$16305,DZ$9)</f>
        <v>7574322</v>
      </c>
      <c r="EA21" s="63">
        <f>SUMIFS('[1]NBA-Data-1980-2019'!$G$1:$G$16305,'[1]NBA-Data-1980-2019'!$B$1:$B$16305,$A21,'[1]NBA-Data-1980-2019'!$A$1:$A$16305,EA$9)</f>
        <v>25467250</v>
      </c>
      <c r="EB21" s="63">
        <f>SUMIFS('[1]NBA-Data-1980-2019'!$G$1:$G$16305,'[1]NBA-Data-1980-2019'!$B$1:$B$16305,$A21,'[1]NBA-Data-1980-2019'!$A$1:$A$16305,EB$9)</f>
        <v>0</v>
      </c>
      <c r="EC21" s="63">
        <f>SUMIFS('[1]NBA-Data-1980-2019'!$G$1:$G$16305,'[1]NBA-Data-1980-2019'!$B$1:$B$16305,$A21,'[1]NBA-Data-1980-2019'!$A$1:$A$16305,EC$9)</f>
        <v>0</v>
      </c>
      <c r="ED21" s="63">
        <f>SUMIFS('[1]NBA-Data-1980-2019'!$G$1:$G$16305,'[1]NBA-Data-1980-2019'!$B$1:$B$16305,$A21,'[1]NBA-Data-1980-2019'!$A$1:$A$16305,ED$9)</f>
        <v>0</v>
      </c>
      <c r="EH21" s="2" t="s">
        <v>1485</v>
      </c>
      <c r="EI21" s="2" t="s">
        <v>1471</v>
      </c>
      <c r="ER21" s="2" t="s">
        <v>1309</v>
      </c>
      <c r="EZ21" s="2" t="s">
        <v>1364</v>
      </c>
      <c r="FA21" s="2" t="s">
        <v>647</v>
      </c>
    </row>
    <row r="22" spans="1:165" x14ac:dyDescent="0.2">
      <c r="A22" s="2" t="s">
        <v>648</v>
      </c>
      <c r="B22" s="2" t="str" cm="1">
        <f t="array" ref="B22">_xlfn.XLOOKUP($A22&amp;B$5,'[1]NBA-Data-1980-2019'!$B$1:$B$16305&amp;'[1]NBA-Data-1980-2019'!$A$1:$A$16305,'[1]NBA-Data-1980-2019'!$D$1:$D$16305,"",0)</f>
        <v/>
      </c>
      <c r="C22" s="2" t="str" cm="1">
        <f t="array" ref="C22">_xlfn.XLOOKUP($A22&amp;C$5,'[1]NBA-Data-1980-2019'!$B$1:$B$16305&amp;'[1]NBA-Data-1980-2019'!$A$1:$A$16305,'[1]NBA-Data-1980-2019'!$D$1:$D$16305,"",0)</f>
        <v/>
      </c>
      <c r="D22" s="2" t="str" cm="1">
        <f t="array" ref="D22">_xlfn.XLOOKUP($A22&amp;D$5,'[1]NBA-Data-1980-2019'!$B$1:$B$16305&amp;'[1]NBA-Data-1980-2019'!$A$1:$A$16305,'[1]NBA-Data-1980-2019'!$D$1:$D$16305,"",0)</f>
        <v/>
      </c>
      <c r="E22" s="2" t="str" cm="1">
        <f t="array" ref="E22">_xlfn.XLOOKUP($A22&amp;E$5,'[1]NBA-Data-1980-2019'!$B$1:$B$16305&amp;'[1]NBA-Data-1980-2019'!$A$1:$A$16305,'[1]NBA-Data-1980-2019'!$D$1:$D$16305,"",0)</f>
        <v/>
      </c>
      <c r="F22" s="2" t="str" cm="1">
        <f t="array" ref="F22">_xlfn.XLOOKUP($A22&amp;F$5,'[1]NBA-Data-1980-2019'!$B$1:$B$16305&amp;'[1]NBA-Data-1980-2019'!$A$1:$A$16305,'[1]NBA-Data-1980-2019'!$D$1:$D$16305,"",0)</f>
        <v/>
      </c>
      <c r="G22" s="2" t="str" cm="1">
        <f t="array" ref="G22">_xlfn.XLOOKUP($A22&amp;G$5,'[1]NBA-Data-1980-2019'!$B$1:$B$16305&amp;'[1]NBA-Data-1980-2019'!$A$1:$A$16305,'[1]NBA-Data-1980-2019'!$D$1:$D$16305,"",0)</f>
        <v/>
      </c>
      <c r="H22" s="2" t="str" cm="1">
        <f t="array" ref="H22">_xlfn.XLOOKUP($A22&amp;H$5,'[1]NBA-Data-1980-2019'!$B$1:$B$16305&amp;'[1]NBA-Data-1980-2019'!$A$1:$A$16305,'[1]NBA-Data-1980-2019'!$D$1:$D$16305,"",0)</f>
        <v/>
      </c>
      <c r="I22" s="2" t="str" cm="1">
        <f t="array" ref="I22">_xlfn.XLOOKUP($A22&amp;I$5,'[1]NBA-Data-1980-2019'!$B$1:$B$16305&amp;'[1]NBA-Data-1980-2019'!$A$1:$A$16305,'[1]NBA-Data-1980-2019'!$D$1:$D$16305,"",0)</f>
        <v/>
      </c>
      <c r="J22" s="2" t="str" cm="1">
        <f t="array" ref="J22">_xlfn.XLOOKUP($A22&amp;J$5,'[1]NBA-Data-1980-2019'!$B$1:$B$16305&amp;'[1]NBA-Data-1980-2019'!$A$1:$A$16305,'[1]NBA-Data-1980-2019'!$D$1:$D$16305,"",0)</f>
        <v/>
      </c>
      <c r="K22" s="2" t="str" cm="1">
        <f t="array" ref="K22">_xlfn.XLOOKUP($A22&amp;K$5,'[1]NBA-Data-1980-2019'!$B$1:$B$16305&amp;'[1]NBA-Data-1980-2019'!$A$1:$A$16305,'[1]NBA-Data-1980-2019'!$D$1:$D$16305,"",0)</f>
        <v/>
      </c>
      <c r="L22" s="2" t="str" cm="1">
        <f t="array" ref="L22">_xlfn.XLOOKUP($A22&amp;L$5,'[1]NBA-Data-1980-2019'!$B$1:$B$16305&amp;'[1]NBA-Data-1980-2019'!$A$1:$A$16305,'[1]NBA-Data-1980-2019'!$D$1:$D$16305,"",0)</f>
        <v/>
      </c>
      <c r="M22" s="2" t="str" cm="1">
        <f t="array" ref="M22">_xlfn.XLOOKUP($A22&amp;M$5,'[1]NBA-Data-1980-2019'!$B$1:$B$16305&amp;'[1]NBA-Data-1980-2019'!$A$1:$A$16305,'[1]NBA-Data-1980-2019'!$D$1:$D$16305,"",0)</f>
        <v/>
      </c>
      <c r="N22" s="2" t="str" cm="1">
        <f t="array" ref="N22">_xlfn.XLOOKUP($A22&amp;N$5,'[1]NBA-Data-1980-2019'!$B$1:$B$16305&amp;'[1]NBA-Data-1980-2019'!$A$1:$A$16305,'[1]NBA-Data-1980-2019'!$D$1:$D$16305,"",0)</f>
        <v/>
      </c>
      <c r="O22" s="2" t="str" cm="1">
        <f t="array" ref="O22">_xlfn.XLOOKUP($A22&amp;O$5,'[1]NBA-Data-1980-2019'!$B$1:$B$16305&amp;'[1]NBA-Data-1980-2019'!$A$1:$A$16305,'[1]NBA-Data-1980-2019'!$D$1:$D$16305,"",0)</f>
        <v/>
      </c>
      <c r="P22" s="2" t="str" cm="1">
        <f t="array" ref="P22">_xlfn.XLOOKUP($A22&amp;P$5,'[1]NBA-Data-1980-2019'!$B$1:$B$16305&amp;'[1]NBA-Data-1980-2019'!$A$1:$A$16305,'[1]NBA-Data-1980-2019'!$D$1:$D$16305,"",0)</f>
        <v/>
      </c>
      <c r="Q22" s="2" t="str" cm="1">
        <f t="array" ref="Q22">_xlfn.XLOOKUP($A22&amp;Q$5,'[1]NBA-Data-1980-2019'!$B$1:$B$16305&amp;'[1]NBA-Data-1980-2019'!$A$1:$A$16305,'[1]NBA-Data-1980-2019'!$D$1:$D$16305,"",0)</f>
        <v/>
      </c>
      <c r="R22" s="2" t="str" cm="1">
        <f t="array" ref="R22">_xlfn.XLOOKUP($A22&amp;R$5,'[1]NBA-Data-1980-2019'!$B$1:$B$16305&amp;'[1]NBA-Data-1980-2019'!$A$1:$A$16305,'[1]NBA-Data-1980-2019'!$D$1:$D$16305,"",0)</f>
        <v/>
      </c>
      <c r="S22" s="2" t="str" cm="1">
        <f t="array" ref="S22">_xlfn.XLOOKUP($A22&amp;S$5,'[1]NBA-Data-1980-2019'!$B$1:$B$16305&amp;'[1]NBA-Data-1980-2019'!$A$1:$A$16305,'[1]NBA-Data-1980-2019'!$D$1:$D$16305,"",0)</f>
        <v/>
      </c>
      <c r="T22" s="2" t="str" cm="1">
        <f t="array" ref="T22">_xlfn.XLOOKUP($A22&amp;T$5,'[1]NBA-Data-1980-2019'!$B$1:$B$16305&amp;'[1]NBA-Data-1980-2019'!$A$1:$A$16305,'[1]NBA-Data-1980-2019'!$D$1:$D$16305,"",0)</f>
        <v/>
      </c>
      <c r="U22" s="2" t="str" cm="1">
        <f t="array" ref="U22">_xlfn.XLOOKUP($A22&amp;U$5,'[1]NBA-Data-1980-2019'!$B$1:$B$16305&amp;'[1]NBA-Data-1980-2019'!$A$1:$A$16305,'[1]NBA-Data-1980-2019'!$D$1:$D$16305,"",0)</f>
        <v/>
      </c>
      <c r="V22" s="2" t="str" cm="1">
        <f t="array" ref="V22">_xlfn.XLOOKUP($A22&amp;V$5,'[1]NBA-Data-1980-2019'!$B$1:$B$16305&amp;'[1]NBA-Data-1980-2019'!$A$1:$A$16305,'[1]NBA-Data-1980-2019'!$D$1:$D$16305,"",0)</f>
        <v/>
      </c>
      <c r="W22" s="2" t="str" cm="1">
        <f t="array" ref="W22">_xlfn.XLOOKUP($A22&amp;W$5,'[1]NBA-Data-1980-2019'!$B$1:$B$16305&amp;'[1]NBA-Data-1980-2019'!$A$1:$A$16305,'[1]NBA-Data-1980-2019'!$D$1:$D$16305,"",0)</f>
        <v/>
      </c>
      <c r="X22" s="2" t="str" cm="1">
        <f t="array" ref="X22">_xlfn.XLOOKUP($A22&amp;X$5,'[1]NBA-Data-1980-2019'!$B$1:$B$16305&amp;'[1]NBA-Data-1980-2019'!$A$1:$A$16305,'[1]NBA-Data-1980-2019'!$D$1:$D$16305,"",0)</f>
        <v>NOH</v>
      </c>
      <c r="Y22" s="2" t="str" cm="1">
        <f t="array" ref="Y22">_xlfn.XLOOKUP($A22&amp;Y$5,'[1]NBA-Data-1980-2019'!$B$1:$B$16305&amp;'[1]NBA-Data-1980-2019'!$A$1:$A$16305,'[1]NBA-Data-1980-2019'!$D$1:$D$16305,"",0)</f>
        <v>NOP</v>
      </c>
      <c r="Z22" s="2" t="str" cm="1">
        <f t="array" ref="Z22">_xlfn.XLOOKUP($A22&amp;Z$5,'[1]NBA-Data-1980-2019'!$B$1:$B$16305&amp;'[1]NBA-Data-1980-2019'!$A$1:$A$16305,'[1]NBA-Data-1980-2019'!$D$1:$D$16305,"",0)</f>
        <v>NOP</v>
      </c>
      <c r="AA22" s="2" t="str" cm="1">
        <f t="array" ref="AA22">_xlfn.XLOOKUP($A22&amp;AA$5,'[1]NBA-Data-1980-2019'!$B$1:$B$16305&amp;'[1]NBA-Data-1980-2019'!$A$1:$A$16305,'[1]NBA-Data-1980-2019'!$D$1:$D$16305,"",0)</f>
        <v>NOP</v>
      </c>
      <c r="AB22" s="2" t="str" cm="1">
        <f t="array" ref="AB22">_xlfn.XLOOKUP($A22&amp;AB$5,'[1]NBA-Data-1980-2019'!$B$1:$B$16305&amp;'[1]NBA-Data-1980-2019'!$A$1:$A$16305,'[1]NBA-Data-1980-2019'!$D$1:$D$16305,"",0)</f>
        <v>NOP</v>
      </c>
      <c r="AC22" s="2" t="str" cm="1">
        <f t="array" ref="AC22">_xlfn.XLOOKUP($A22&amp;AC$5,'[1]NBA-Data-1980-2019'!$B$1:$B$16305&amp;'[1]NBA-Data-1980-2019'!$A$1:$A$16305,'[1]NBA-Data-1980-2019'!$D$1:$D$16305,"",0)</f>
        <v>NOP</v>
      </c>
      <c r="AD22" s="2" t="str" cm="1">
        <f t="array" ref="AD22">_xlfn.XLOOKUP($A22&amp;AD$5,'[1]NBA-Data-1980-2019'!$B$1:$B$16305&amp;'[1]NBA-Data-1980-2019'!$A$1:$A$16305,'[1]NBA-Data-1980-2019'!$D$1:$D$16305,"",0)</f>
        <v>NOP</v>
      </c>
      <c r="AE22" s="2" t="str" cm="1">
        <f t="array" ref="AE22">_xlfn.XLOOKUP($A22&amp;AE$5,'[1]NBA-Data-1980-2019'!$B$1:$B$16305&amp;'[1]NBA-Data-1980-2019'!$A$1:$A$16305,'[1]NBA-Data-1980-2019'!$D$1:$D$16305,"",0)</f>
        <v/>
      </c>
      <c r="AF22" s="2" t="str" cm="1">
        <f t="array" ref="AF22">_xlfn.XLOOKUP($A22&amp;AF$5,'[1]NBA-Data-1980-2019'!$B$1:$B$16305&amp;'[1]NBA-Data-1980-2019'!$A$1:$A$16305,'[1]NBA-Data-1980-2019'!$D$1:$D$16305,"",0)</f>
        <v/>
      </c>
      <c r="AG22" s="2" t="str" cm="1">
        <f t="array" ref="AG22">_xlfn.XLOOKUP($A22&amp;AG$5,'[1]NBA-Data-1980-2019'!$B$1:$B$16305&amp;'[1]NBA-Data-1980-2019'!$A$1:$A$16305,'[1]NBA-Data-1980-2019'!$D$1:$D$16305,"",0)</f>
        <v/>
      </c>
      <c r="AH22" s="2" t="str" cm="1">
        <f t="array" ref="AH22">_xlfn.XLOOKUP($A22&amp;AH$5,'[1]NBA-Data-1980-2019'!$B$1:$B$16305&amp;'[1]NBA-Data-1980-2019'!$A$1:$A$16305,'[1]NBA-Data-1980-2019'!$H$1:$H$16305,"",0)</f>
        <v/>
      </c>
      <c r="AI22" s="2" t="str" cm="1">
        <f t="array" ref="AI22">_xlfn.XLOOKUP($A22&amp;AI$5,'[1]NBA-Data-1980-2019'!$B$1:$B$16305&amp;'[1]NBA-Data-1980-2019'!$A$1:$A$16305,'[1]NBA-Data-1980-2019'!$H$1:$H$16305,"",0)</f>
        <v/>
      </c>
      <c r="AJ22" s="2" t="str" cm="1">
        <f t="array" ref="AJ22">_xlfn.XLOOKUP($A22&amp;AJ$5,'[1]NBA-Data-1980-2019'!$B$1:$B$16305&amp;'[1]NBA-Data-1980-2019'!$A$1:$A$16305,'[1]NBA-Data-1980-2019'!$H$1:$H$16305,"",0)</f>
        <v/>
      </c>
      <c r="AK22" s="2" t="str" cm="1">
        <f t="array" ref="AK22">_xlfn.XLOOKUP($A22&amp;AK$5,'[1]NBA-Data-1980-2019'!$B$1:$B$16305&amp;'[1]NBA-Data-1980-2019'!$A$1:$A$16305,'[1]NBA-Data-1980-2019'!$H$1:$H$16305,"",0)</f>
        <v/>
      </c>
      <c r="AL22" s="2" t="str" cm="1">
        <f t="array" ref="AL22">_xlfn.XLOOKUP($A22&amp;AL$5,'[1]NBA-Data-1980-2019'!$B$1:$B$16305&amp;'[1]NBA-Data-1980-2019'!$A$1:$A$16305,'[1]NBA-Data-1980-2019'!$H$1:$H$16305,"",0)</f>
        <v/>
      </c>
      <c r="AM22" s="2" t="str" cm="1">
        <f t="array" ref="AM22">_xlfn.XLOOKUP($A22&amp;AM$5,'[1]NBA-Data-1980-2019'!$B$1:$B$16305&amp;'[1]NBA-Data-1980-2019'!$A$1:$A$16305,'[1]NBA-Data-1980-2019'!$H$1:$H$16305,"",0)</f>
        <v/>
      </c>
      <c r="AN22" s="2" t="str" cm="1">
        <f t="array" ref="AN22">_xlfn.XLOOKUP($A22&amp;AN$5,'[1]NBA-Data-1980-2019'!$B$1:$B$16305&amp;'[1]NBA-Data-1980-2019'!$A$1:$A$16305,'[1]NBA-Data-1980-2019'!$H$1:$H$16305,"",0)</f>
        <v/>
      </c>
      <c r="AO22" s="2" t="str" cm="1">
        <f t="array" ref="AO22">_xlfn.XLOOKUP($A22&amp;AO$5,'[1]NBA-Data-1980-2019'!$B$1:$B$16305&amp;'[1]NBA-Data-1980-2019'!$A$1:$A$16305,'[1]NBA-Data-1980-2019'!$H$1:$H$16305,"",0)</f>
        <v/>
      </c>
      <c r="AP22" s="2" t="str" cm="1">
        <f t="array" ref="AP22">_xlfn.XLOOKUP($A22&amp;AP$5,'[1]NBA-Data-1980-2019'!$B$1:$B$16305&amp;'[1]NBA-Data-1980-2019'!$A$1:$A$16305,'[1]NBA-Data-1980-2019'!$H$1:$H$16305,"",0)</f>
        <v/>
      </c>
      <c r="AQ22" s="2" t="str" cm="1">
        <f t="array" ref="AQ22">_xlfn.XLOOKUP($A22&amp;AQ$5,'[1]NBA-Data-1980-2019'!$B$1:$B$16305&amp;'[1]NBA-Data-1980-2019'!$A$1:$A$16305,'[1]NBA-Data-1980-2019'!$H$1:$H$16305,"",0)</f>
        <v/>
      </c>
      <c r="AR22" s="2" t="str" cm="1">
        <f t="array" ref="AR22">_xlfn.XLOOKUP($A22&amp;AR$5,'[1]NBA-Data-1980-2019'!$B$1:$B$16305&amp;'[1]NBA-Data-1980-2019'!$A$1:$A$16305,'[1]NBA-Data-1980-2019'!$H$1:$H$16305,"",0)</f>
        <v/>
      </c>
      <c r="AS22" s="2" t="str" cm="1">
        <f t="array" ref="AS22">_xlfn.XLOOKUP($A22&amp;AS$5,'[1]NBA-Data-1980-2019'!$B$1:$B$16305&amp;'[1]NBA-Data-1980-2019'!$A$1:$A$16305,'[1]NBA-Data-1980-2019'!$H$1:$H$16305,"",0)</f>
        <v/>
      </c>
      <c r="AT22" s="2" t="str" cm="1">
        <f t="array" ref="AT22">_xlfn.XLOOKUP($A22&amp;AT$5,'[1]NBA-Data-1980-2019'!$B$1:$B$16305&amp;'[1]NBA-Data-1980-2019'!$A$1:$A$16305,'[1]NBA-Data-1980-2019'!$H$1:$H$16305,"",0)</f>
        <v/>
      </c>
      <c r="AU22" s="2" t="str" cm="1">
        <f t="array" ref="AU22">_xlfn.XLOOKUP($A22&amp;AU$5,'[1]NBA-Data-1980-2019'!$B$1:$B$16305&amp;'[1]NBA-Data-1980-2019'!$A$1:$A$16305,'[1]NBA-Data-1980-2019'!$H$1:$H$16305,"",0)</f>
        <v/>
      </c>
      <c r="AV22" s="2" t="str" cm="1">
        <f t="array" ref="AV22">_xlfn.XLOOKUP($A22&amp;AV$5,'[1]NBA-Data-1980-2019'!$B$1:$B$16305&amp;'[1]NBA-Data-1980-2019'!$A$1:$A$16305,'[1]NBA-Data-1980-2019'!$H$1:$H$16305,"",0)</f>
        <v/>
      </c>
      <c r="AW22" s="2" t="str" cm="1">
        <f t="array" ref="AW22">_xlfn.XLOOKUP($A22&amp;AW$5,'[1]NBA-Data-1980-2019'!$B$1:$B$16305&amp;'[1]NBA-Data-1980-2019'!$A$1:$A$16305,'[1]NBA-Data-1980-2019'!$H$1:$H$16305,"",0)</f>
        <v/>
      </c>
      <c r="AX22" s="2" t="str" cm="1">
        <f t="array" ref="AX22">_xlfn.XLOOKUP($A22&amp;AX$5,'[1]NBA-Data-1980-2019'!$B$1:$B$16305&amp;'[1]NBA-Data-1980-2019'!$A$1:$A$16305,'[1]NBA-Data-1980-2019'!$H$1:$H$16305,"",0)</f>
        <v/>
      </c>
      <c r="AY22" s="2" t="str" cm="1">
        <f t="array" ref="AY22">_xlfn.XLOOKUP($A22&amp;AY$5,'[1]NBA-Data-1980-2019'!$B$1:$B$16305&amp;'[1]NBA-Data-1980-2019'!$A$1:$A$16305,'[1]NBA-Data-1980-2019'!$H$1:$H$16305,"",0)</f>
        <v/>
      </c>
      <c r="AZ22" s="2" t="str" cm="1">
        <f t="array" ref="AZ22">_xlfn.XLOOKUP($A22&amp;AZ$5,'[1]NBA-Data-1980-2019'!$B$1:$B$16305&amp;'[1]NBA-Data-1980-2019'!$A$1:$A$16305,'[1]NBA-Data-1980-2019'!$H$1:$H$16305,"",0)</f>
        <v/>
      </c>
      <c r="BA22" s="2" t="str" cm="1">
        <f t="array" ref="BA22">_xlfn.XLOOKUP($A22&amp;BA$5,'[1]NBA-Data-1980-2019'!$B$1:$B$16305&amp;'[1]NBA-Data-1980-2019'!$A$1:$A$16305,'[1]NBA-Data-1980-2019'!$H$1:$H$16305,"",0)</f>
        <v/>
      </c>
      <c r="BB22" s="2" t="str" cm="1">
        <f t="array" ref="BB22">_xlfn.XLOOKUP($A22&amp;BB$5,'[1]NBA-Data-1980-2019'!$B$1:$B$16305&amp;'[1]NBA-Data-1980-2019'!$A$1:$A$16305,'[1]NBA-Data-1980-2019'!$H$1:$H$16305,"",0)</f>
        <v/>
      </c>
      <c r="BC22" s="2" t="str" cm="1">
        <f t="array" ref="BC22">_xlfn.XLOOKUP($A22&amp;BC$5,'[1]NBA-Data-1980-2019'!$B$1:$B$16305&amp;'[1]NBA-Data-1980-2019'!$A$1:$A$16305,'[1]NBA-Data-1980-2019'!$H$1:$H$16305,"",0)</f>
        <v/>
      </c>
      <c r="BD22" s="2" cm="1">
        <f t="array" ref="BD22">_xlfn.XLOOKUP($A22&amp;BD$5,'[1]NBA-Data-1980-2019'!$B$1:$B$16305&amp;'[1]NBA-Data-1980-2019'!$A$1:$A$16305,'[1]NBA-Data-1980-2019'!$H$1:$H$16305,"",0)</f>
        <v>1843.2</v>
      </c>
      <c r="BE22" s="2" cm="1">
        <f t="array" ref="BE22">_xlfn.XLOOKUP($A22&amp;BE$5,'[1]NBA-Data-1980-2019'!$B$1:$B$16305&amp;'[1]NBA-Data-1980-2019'!$A$1:$A$16305,'[1]NBA-Data-1980-2019'!$H$1:$H$16305,"",0)</f>
        <v>2358.4</v>
      </c>
      <c r="BF22" s="2" cm="1">
        <f t="array" ref="BF22">_xlfn.XLOOKUP($A22&amp;BF$5,'[1]NBA-Data-1980-2019'!$B$1:$B$16305&amp;'[1]NBA-Data-1980-2019'!$A$1:$A$16305,'[1]NBA-Data-1980-2019'!$H$1:$H$16305,"",0)</f>
        <v>2454.8000000000002</v>
      </c>
      <c r="BG22" s="2" cm="1">
        <f t="array" ref="BG22">_xlfn.XLOOKUP($A22&amp;BG$5,'[1]NBA-Data-1980-2019'!$B$1:$B$16305&amp;'[1]NBA-Data-1980-2019'!$A$1:$A$16305,'[1]NBA-Data-1980-2019'!$H$1:$H$16305,"",0)</f>
        <v>2165.5</v>
      </c>
      <c r="BH22" s="2" cm="1">
        <f t="array" ref="BH22">_xlfn.XLOOKUP($A22&amp;BH$5,'[1]NBA-Data-1980-2019'!$B$1:$B$16305&amp;'[1]NBA-Data-1980-2019'!$A$1:$A$16305,'[1]NBA-Data-1980-2019'!$H$1:$H$16305,"",0)</f>
        <v>2707.5</v>
      </c>
      <c r="BI22" s="2" cm="1">
        <f t="array" ref="BI22">_xlfn.XLOOKUP($A22&amp;BI$5,'[1]NBA-Data-1980-2019'!$B$1:$B$16305&amp;'[1]NBA-Data-1980-2019'!$A$1:$A$16305,'[1]NBA-Data-1980-2019'!$H$1:$H$16305,"",0)</f>
        <v>2730</v>
      </c>
      <c r="BJ22" s="2" cm="1">
        <f t="array" ref="BJ22">_xlfn.XLOOKUP($A22&amp;BJ$5,'[1]NBA-Data-1980-2019'!$B$1:$B$16305&amp;'[1]NBA-Data-1980-2019'!$A$1:$A$16305,'[1]NBA-Data-1980-2019'!$H$1:$H$16305,"",0)</f>
        <v>1848</v>
      </c>
      <c r="BK22" s="2" t="str" cm="1">
        <f t="array" ref="BK22">_xlfn.XLOOKUP($A22&amp;BK$5,'[1]NBA-Data-1980-2019'!$B$1:$B$16305&amp;'[1]NBA-Data-1980-2019'!$A$1:$A$16305,'[1]NBA-Data-1980-2019'!$H$1:$H$16305,"",0)</f>
        <v/>
      </c>
      <c r="BL22" s="2" t="str" cm="1">
        <f t="array" ref="BL22">_xlfn.XLOOKUP($A22&amp;BL$5,'[1]NBA-Data-1980-2019'!$B$1:$B$16305&amp;'[1]NBA-Data-1980-2019'!$A$1:$A$16305,'[1]NBA-Data-1980-2019'!$H$1:$H$16305,"",0)</f>
        <v/>
      </c>
      <c r="BM22" s="2" t="str" cm="1">
        <f t="array" ref="BM22">_xlfn.XLOOKUP($A22&amp;BM$5,'[1]NBA-Data-1980-2019'!$B$1:$B$16305&amp;'[1]NBA-Data-1980-2019'!$A$1:$A$16305,'[1]NBA-Data-1980-2019'!$H$1:$H$16305,"",0)</f>
        <v/>
      </c>
      <c r="BN22" s="2" t="str" cm="1">
        <f t="array" ref="BN22">_xlfn.XLOOKUP($A22&amp;BN$5,'[1]NBA-Data-1980-2019'!$B$1:$B$16305&amp;'[1]NBA-Data-1980-2019'!$A$1:$A$16305,'[1]NBA-Data-1980-2019'!$F$1:$F$16305,"",0)</f>
        <v/>
      </c>
      <c r="BO22" s="2" t="str" cm="1">
        <f t="array" ref="BO22">_xlfn.XLOOKUP($A22&amp;BO$5,'[1]NBA-Data-1980-2019'!$B$1:$B$16305&amp;'[1]NBA-Data-1980-2019'!$A$1:$A$16305,'[1]NBA-Data-1980-2019'!$F$1:$F$16305,"",0)</f>
        <v/>
      </c>
      <c r="BP22" s="2" t="str" cm="1">
        <f t="array" ref="BP22">_xlfn.XLOOKUP($A22&amp;BP$5,'[1]NBA-Data-1980-2019'!$B$1:$B$16305&amp;'[1]NBA-Data-1980-2019'!$A$1:$A$16305,'[1]NBA-Data-1980-2019'!$F$1:$F$16305,"",0)</f>
        <v/>
      </c>
      <c r="BQ22" s="2" t="str" cm="1">
        <f t="array" ref="BQ22">_xlfn.XLOOKUP($A22&amp;BQ$5,'[1]NBA-Data-1980-2019'!$B$1:$B$16305&amp;'[1]NBA-Data-1980-2019'!$A$1:$A$16305,'[1]NBA-Data-1980-2019'!$F$1:$F$16305,"",0)</f>
        <v/>
      </c>
      <c r="BR22" s="2" t="str" cm="1">
        <f t="array" ref="BR22">_xlfn.XLOOKUP($A22&amp;BR$5,'[1]NBA-Data-1980-2019'!$B$1:$B$16305&amp;'[1]NBA-Data-1980-2019'!$A$1:$A$16305,'[1]NBA-Data-1980-2019'!$F$1:$F$16305,"",0)</f>
        <v/>
      </c>
      <c r="BS22" s="2" t="str" cm="1">
        <f t="array" ref="BS22">_xlfn.XLOOKUP($A22&amp;BS$5,'[1]NBA-Data-1980-2019'!$B$1:$B$16305&amp;'[1]NBA-Data-1980-2019'!$A$1:$A$16305,'[1]NBA-Data-1980-2019'!$F$1:$F$16305,"",0)</f>
        <v/>
      </c>
      <c r="BT22" s="2" t="str" cm="1">
        <f t="array" ref="BT22">_xlfn.XLOOKUP($A22&amp;BT$5,'[1]NBA-Data-1980-2019'!$B$1:$B$16305&amp;'[1]NBA-Data-1980-2019'!$A$1:$A$16305,'[1]NBA-Data-1980-2019'!$F$1:$F$16305,"",0)</f>
        <v/>
      </c>
      <c r="BU22" s="2" t="str" cm="1">
        <f t="array" ref="BU22">_xlfn.XLOOKUP($A22&amp;BU$5,'[1]NBA-Data-1980-2019'!$B$1:$B$16305&amp;'[1]NBA-Data-1980-2019'!$A$1:$A$16305,'[1]NBA-Data-1980-2019'!$F$1:$F$16305,"",0)</f>
        <v/>
      </c>
      <c r="BV22" s="2" t="str" cm="1">
        <f t="array" ref="BV22">_xlfn.XLOOKUP($A22&amp;BV$5,'[1]NBA-Data-1980-2019'!$B$1:$B$16305&amp;'[1]NBA-Data-1980-2019'!$A$1:$A$16305,'[1]NBA-Data-1980-2019'!$F$1:$F$16305,"",0)</f>
        <v/>
      </c>
      <c r="BW22" s="2" t="str" cm="1">
        <f t="array" ref="BW22">_xlfn.XLOOKUP($A22&amp;BW$5,'[1]NBA-Data-1980-2019'!$B$1:$B$16305&amp;'[1]NBA-Data-1980-2019'!$A$1:$A$16305,'[1]NBA-Data-1980-2019'!$F$1:$F$16305,"",0)</f>
        <v/>
      </c>
      <c r="BX22" s="2" t="str" cm="1">
        <f t="array" ref="BX22">_xlfn.XLOOKUP($A22&amp;BX$5,'[1]NBA-Data-1980-2019'!$B$1:$B$16305&amp;'[1]NBA-Data-1980-2019'!$A$1:$A$16305,'[1]NBA-Data-1980-2019'!$F$1:$F$16305,"",0)</f>
        <v/>
      </c>
      <c r="BY22" s="2" t="str" cm="1">
        <f t="array" ref="BY22">_xlfn.XLOOKUP($A22&amp;BY$5,'[1]NBA-Data-1980-2019'!$B$1:$B$16305&amp;'[1]NBA-Data-1980-2019'!$A$1:$A$16305,'[1]NBA-Data-1980-2019'!$F$1:$F$16305,"",0)</f>
        <v/>
      </c>
      <c r="BZ22" s="2" t="str" cm="1">
        <f t="array" ref="BZ22">_xlfn.XLOOKUP($A22&amp;BZ$5,'[1]NBA-Data-1980-2019'!$B$1:$B$16305&amp;'[1]NBA-Data-1980-2019'!$A$1:$A$16305,'[1]NBA-Data-1980-2019'!$F$1:$F$16305,"",0)</f>
        <v/>
      </c>
      <c r="CA22" s="2" t="str" cm="1">
        <f t="array" ref="CA22">_xlfn.XLOOKUP($A22&amp;CA$5,'[1]NBA-Data-1980-2019'!$B$1:$B$16305&amp;'[1]NBA-Data-1980-2019'!$A$1:$A$16305,'[1]NBA-Data-1980-2019'!$F$1:$F$16305,"",0)</f>
        <v/>
      </c>
      <c r="CB22" s="2" t="str" cm="1">
        <f t="array" ref="CB22">_xlfn.XLOOKUP($A22&amp;CB$5,'[1]NBA-Data-1980-2019'!$B$1:$B$16305&amp;'[1]NBA-Data-1980-2019'!$A$1:$A$16305,'[1]NBA-Data-1980-2019'!$F$1:$F$16305,"",0)</f>
        <v/>
      </c>
      <c r="CC22" s="2" t="str" cm="1">
        <f t="array" ref="CC22">_xlfn.XLOOKUP($A22&amp;CC$5,'[1]NBA-Data-1980-2019'!$B$1:$B$16305&amp;'[1]NBA-Data-1980-2019'!$A$1:$A$16305,'[1]NBA-Data-1980-2019'!$F$1:$F$16305,"",0)</f>
        <v/>
      </c>
      <c r="CD22" s="2" t="str" cm="1">
        <f t="array" ref="CD22">_xlfn.XLOOKUP($A22&amp;CD$5,'[1]NBA-Data-1980-2019'!$B$1:$B$16305&amp;'[1]NBA-Data-1980-2019'!$A$1:$A$16305,'[1]NBA-Data-1980-2019'!$F$1:$F$16305,"",0)</f>
        <v/>
      </c>
      <c r="CE22" s="2" t="str" cm="1">
        <f t="array" ref="CE22">_xlfn.XLOOKUP($A22&amp;CE$5,'[1]NBA-Data-1980-2019'!$B$1:$B$16305&amp;'[1]NBA-Data-1980-2019'!$A$1:$A$16305,'[1]NBA-Data-1980-2019'!$F$1:$F$16305,"",0)</f>
        <v/>
      </c>
      <c r="CF22" s="2" t="str" cm="1">
        <f t="array" ref="CF22">_xlfn.XLOOKUP($A22&amp;CF$5,'[1]NBA-Data-1980-2019'!$B$1:$B$16305&amp;'[1]NBA-Data-1980-2019'!$A$1:$A$16305,'[1]NBA-Data-1980-2019'!$F$1:$F$16305,"",0)</f>
        <v/>
      </c>
      <c r="CG22" s="2" t="str" cm="1">
        <f t="array" ref="CG22">_xlfn.XLOOKUP($A22&amp;CG$5,'[1]NBA-Data-1980-2019'!$B$1:$B$16305&amp;'[1]NBA-Data-1980-2019'!$A$1:$A$16305,'[1]NBA-Data-1980-2019'!$F$1:$F$16305,"",0)</f>
        <v/>
      </c>
      <c r="CH22" s="2" t="str" cm="1">
        <f t="array" ref="CH22">_xlfn.XLOOKUP($A22&amp;CH$5,'[1]NBA-Data-1980-2019'!$B$1:$B$16305&amp;'[1]NBA-Data-1980-2019'!$A$1:$A$16305,'[1]NBA-Data-1980-2019'!$F$1:$F$16305,"",0)</f>
        <v/>
      </c>
      <c r="CI22" s="2" t="str" cm="1">
        <f t="array" ref="CI22">_xlfn.XLOOKUP($A22&amp;CI$5,'[1]NBA-Data-1980-2019'!$B$1:$B$16305&amp;'[1]NBA-Data-1980-2019'!$A$1:$A$16305,'[1]NBA-Data-1980-2019'!$F$1:$F$16305,"",0)</f>
        <v/>
      </c>
      <c r="CJ22" s="2" cm="1">
        <f t="array" ref="CJ22">_xlfn.XLOOKUP($A22&amp;CJ$5,'[1]NBA-Data-1980-2019'!$B$1:$B$16305&amp;'[1]NBA-Data-1980-2019'!$A$1:$A$16305,'[1]NBA-Data-1980-2019'!$F$1:$F$16305,"",0)</f>
        <v>21.7</v>
      </c>
      <c r="CK22" s="2" cm="1">
        <f t="array" ref="CK22">_xlfn.XLOOKUP($A22&amp;CK$5,'[1]NBA-Data-1980-2019'!$B$1:$B$16305&amp;'[1]NBA-Data-1980-2019'!$A$1:$A$16305,'[1]NBA-Data-1980-2019'!$F$1:$F$16305,"",0)</f>
        <v>26.5</v>
      </c>
      <c r="CL22" s="2" cm="1">
        <f t="array" ref="CL22">_xlfn.XLOOKUP($A22&amp;CL$5,'[1]NBA-Data-1980-2019'!$B$1:$B$16305&amp;'[1]NBA-Data-1980-2019'!$A$1:$A$16305,'[1]NBA-Data-1980-2019'!$F$1:$F$16305,"",0)</f>
        <v>30.8</v>
      </c>
      <c r="CM22" s="2" cm="1">
        <f t="array" ref="CM22">_xlfn.XLOOKUP($A22&amp;CM$5,'[1]NBA-Data-1980-2019'!$B$1:$B$16305&amp;'[1]NBA-Data-1980-2019'!$A$1:$A$16305,'[1]NBA-Data-1980-2019'!$F$1:$F$16305,"",0)</f>
        <v>25</v>
      </c>
      <c r="CN22" s="2" cm="1">
        <f t="array" ref="CN22">_xlfn.XLOOKUP($A22&amp;CN$5,'[1]NBA-Data-1980-2019'!$B$1:$B$16305&amp;'[1]NBA-Data-1980-2019'!$A$1:$A$16305,'[1]NBA-Data-1980-2019'!$F$1:$F$16305,"",0)</f>
        <v>27.5</v>
      </c>
      <c r="CO22" s="2" cm="1">
        <f t="array" ref="CO22">_xlfn.XLOOKUP($A22&amp;CO$5,'[1]NBA-Data-1980-2019'!$B$1:$B$16305&amp;'[1]NBA-Data-1980-2019'!$A$1:$A$16305,'[1]NBA-Data-1980-2019'!$F$1:$F$16305,"",0)</f>
        <v>28.9</v>
      </c>
      <c r="CP22" s="2" cm="1">
        <f t="array" ref="CP22">_xlfn.XLOOKUP($A22&amp;CP$5,'[1]NBA-Data-1980-2019'!$B$1:$B$16305&amp;'[1]NBA-Data-1980-2019'!$A$1:$A$16305,'[1]NBA-Data-1980-2019'!$F$1:$F$16305,"",0)</f>
        <v>30.3</v>
      </c>
      <c r="CQ22" s="2" t="str" cm="1">
        <f t="array" ref="CQ22">_xlfn.XLOOKUP($A22&amp;CQ$5,'[1]NBA-Data-1980-2019'!$B$1:$B$16305&amp;'[1]NBA-Data-1980-2019'!$A$1:$A$16305,'[1]NBA-Data-1980-2019'!$F$1:$F$16305,"",0)</f>
        <v/>
      </c>
      <c r="CR22" s="2" t="str" cm="1">
        <f t="array" ref="CR22">_xlfn.XLOOKUP($A22&amp;CR$5,'[1]NBA-Data-1980-2019'!$B$1:$B$16305&amp;'[1]NBA-Data-1980-2019'!$A$1:$A$16305,'[1]NBA-Data-1980-2019'!$F$1:$F$16305,"",0)</f>
        <v/>
      </c>
      <c r="CS22" s="2" t="str" cm="1">
        <f t="array" ref="CS22">_xlfn.XLOOKUP($A22&amp;CS$5,'[1]NBA-Data-1980-2019'!$B$1:$B$16305&amp;'[1]NBA-Data-1980-2019'!$A$1:$A$16305,'[1]NBA-Data-1980-2019'!$F$1:$F$16305,"",0)</f>
        <v/>
      </c>
      <c r="CU22" s="2" t="str">
        <f>_xlfn.XLOOKUP($A22,TEAMS!$G$1:$G$839,TEAMS!$H$1:$H$839,"",0)</f>
        <v>PF</v>
      </c>
      <c r="CV22" s="2" t="str">
        <f>_xlfn.XLOOKUP($CU22,DASHBOARD!$B$22:$B$27,DASHBOARD!$C$22:$C$27,"",0)</f>
        <v>FORWARD</v>
      </c>
      <c r="CY22" s="63">
        <f>SUMIFS('[1]NBA-Data-1980-2019'!$G$1:$G$16305,'[1]NBA-Data-1980-2019'!$B$1:$B$16305,$A22,'[1]NBA-Data-1980-2019'!$A$1:$A$16305,CY$9)</f>
        <v>0</v>
      </c>
      <c r="CZ22" s="63">
        <f>SUMIFS('[1]NBA-Data-1980-2019'!$G$1:$G$16305,'[1]NBA-Data-1980-2019'!$B$1:$B$16305,$A22,'[1]NBA-Data-1980-2019'!$A$1:$A$16305,CZ$9)</f>
        <v>0</v>
      </c>
      <c r="DA22" s="63">
        <f>SUMIFS('[1]NBA-Data-1980-2019'!$G$1:$G$16305,'[1]NBA-Data-1980-2019'!$B$1:$B$16305,$A22,'[1]NBA-Data-1980-2019'!$A$1:$A$16305,DA$9)</f>
        <v>0</v>
      </c>
      <c r="DB22" s="63">
        <f>SUMIFS('[1]NBA-Data-1980-2019'!$G$1:$G$16305,'[1]NBA-Data-1980-2019'!$B$1:$B$16305,$A22,'[1]NBA-Data-1980-2019'!$A$1:$A$16305,DB$9)</f>
        <v>0</v>
      </c>
      <c r="DC22" s="63">
        <f>SUMIFS('[1]NBA-Data-1980-2019'!$G$1:$G$16305,'[1]NBA-Data-1980-2019'!$B$1:$B$16305,$A22,'[1]NBA-Data-1980-2019'!$A$1:$A$16305,DC$9)</f>
        <v>0</v>
      </c>
      <c r="DD22" s="63">
        <f>SUMIFS('[1]NBA-Data-1980-2019'!$G$1:$G$16305,'[1]NBA-Data-1980-2019'!$B$1:$B$16305,$A22,'[1]NBA-Data-1980-2019'!$A$1:$A$16305,DD$9)</f>
        <v>0</v>
      </c>
      <c r="DE22" s="63">
        <f>SUMIFS('[1]NBA-Data-1980-2019'!$G$1:$G$16305,'[1]NBA-Data-1980-2019'!$B$1:$B$16305,$A22,'[1]NBA-Data-1980-2019'!$A$1:$A$16305,DE$9)</f>
        <v>0</v>
      </c>
      <c r="DF22" s="63">
        <f>SUMIFS('[1]NBA-Data-1980-2019'!$G$1:$G$16305,'[1]NBA-Data-1980-2019'!$B$1:$B$16305,$A22,'[1]NBA-Data-1980-2019'!$A$1:$A$16305,DF$9)</f>
        <v>0</v>
      </c>
      <c r="DG22" s="63">
        <f>SUMIFS('[1]NBA-Data-1980-2019'!$G$1:$G$16305,'[1]NBA-Data-1980-2019'!$B$1:$B$16305,$A22,'[1]NBA-Data-1980-2019'!$A$1:$A$16305,DG$9)</f>
        <v>0</v>
      </c>
      <c r="DH22" s="63">
        <f>SUMIFS('[1]NBA-Data-1980-2019'!$G$1:$G$16305,'[1]NBA-Data-1980-2019'!$B$1:$B$16305,$A22,'[1]NBA-Data-1980-2019'!$A$1:$A$16305,DH$9)</f>
        <v>0</v>
      </c>
      <c r="DI22" s="63">
        <f>SUMIFS('[1]NBA-Data-1980-2019'!$G$1:$G$16305,'[1]NBA-Data-1980-2019'!$B$1:$B$16305,$A22,'[1]NBA-Data-1980-2019'!$A$1:$A$16305,DI$9)</f>
        <v>0</v>
      </c>
      <c r="DJ22" s="63">
        <f>SUMIFS('[1]NBA-Data-1980-2019'!$G$1:$G$16305,'[1]NBA-Data-1980-2019'!$B$1:$B$16305,$A22,'[1]NBA-Data-1980-2019'!$A$1:$A$16305,DJ$9)</f>
        <v>0</v>
      </c>
      <c r="DK22" s="63">
        <f>SUMIFS('[1]NBA-Data-1980-2019'!$G$1:$G$16305,'[1]NBA-Data-1980-2019'!$B$1:$B$16305,$A22,'[1]NBA-Data-1980-2019'!$A$1:$A$16305,DK$9)</f>
        <v>0</v>
      </c>
      <c r="DL22" s="63">
        <f>SUMIFS('[1]NBA-Data-1980-2019'!$G$1:$G$16305,'[1]NBA-Data-1980-2019'!$B$1:$B$16305,$A22,'[1]NBA-Data-1980-2019'!$A$1:$A$16305,DL$9)</f>
        <v>0</v>
      </c>
      <c r="DM22" s="63">
        <f>SUMIFS('[1]NBA-Data-1980-2019'!$G$1:$G$16305,'[1]NBA-Data-1980-2019'!$B$1:$B$16305,$A22,'[1]NBA-Data-1980-2019'!$A$1:$A$16305,DM$9)</f>
        <v>0</v>
      </c>
      <c r="DN22" s="63">
        <f>SUMIFS('[1]NBA-Data-1980-2019'!$G$1:$G$16305,'[1]NBA-Data-1980-2019'!$B$1:$B$16305,$A22,'[1]NBA-Data-1980-2019'!$A$1:$A$16305,DN$9)</f>
        <v>0</v>
      </c>
      <c r="DO22" s="63">
        <f>SUMIFS('[1]NBA-Data-1980-2019'!$G$1:$G$16305,'[1]NBA-Data-1980-2019'!$B$1:$B$16305,$A22,'[1]NBA-Data-1980-2019'!$A$1:$A$16305,DO$9)</f>
        <v>0</v>
      </c>
      <c r="DP22" s="63">
        <f>SUMIFS('[1]NBA-Data-1980-2019'!$G$1:$G$16305,'[1]NBA-Data-1980-2019'!$B$1:$B$16305,$A22,'[1]NBA-Data-1980-2019'!$A$1:$A$16305,DP$9)</f>
        <v>0</v>
      </c>
      <c r="DQ22" s="63">
        <f>SUMIFS('[1]NBA-Data-1980-2019'!$G$1:$G$16305,'[1]NBA-Data-1980-2019'!$B$1:$B$16305,$A22,'[1]NBA-Data-1980-2019'!$A$1:$A$16305,DQ$9)</f>
        <v>0</v>
      </c>
      <c r="DR22" s="63">
        <f>SUMIFS('[1]NBA-Data-1980-2019'!$G$1:$G$16305,'[1]NBA-Data-1980-2019'!$B$1:$B$16305,$A22,'[1]NBA-Data-1980-2019'!$A$1:$A$16305,DR$9)</f>
        <v>0</v>
      </c>
      <c r="DS22" s="63">
        <f>SUMIFS('[1]NBA-Data-1980-2019'!$G$1:$G$16305,'[1]NBA-Data-1980-2019'!$B$1:$B$16305,$A22,'[1]NBA-Data-1980-2019'!$A$1:$A$16305,DS$9)</f>
        <v>0</v>
      </c>
      <c r="DT22" s="63">
        <f>SUMIFS('[1]NBA-Data-1980-2019'!$G$1:$G$16305,'[1]NBA-Data-1980-2019'!$B$1:$B$16305,$A22,'[1]NBA-Data-1980-2019'!$A$1:$A$16305,DT$9)</f>
        <v>0</v>
      </c>
      <c r="DU22" s="63">
        <f>SUMIFS('[1]NBA-Data-1980-2019'!$G$1:$G$16305,'[1]NBA-Data-1980-2019'!$B$1:$B$16305,$A22,'[1]NBA-Data-1980-2019'!$A$1:$A$16305,DU$9)</f>
        <v>5144280</v>
      </c>
      <c r="DV22" s="63">
        <f>SUMIFS('[1]NBA-Data-1980-2019'!$G$1:$G$16305,'[1]NBA-Data-1980-2019'!$B$1:$B$16305,$A22,'[1]NBA-Data-1980-2019'!$A$1:$A$16305,DV$9)</f>
        <v>5375760</v>
      </c>
      <c r="DW22" s="63">
        <f>SUMIFS('[1]NBA-Data-1980-2019'!$G$1:$G$16305,'[1]NBA-Data-1980-2019'!$B$1:$B$16305,$A22,'[1]NBA-Data-1980-2019'!$A$1:$A$16305,DW$9)</f>
        <v>5607240</v>
      </c>
      <c r="DX22" s="63">
        <f>SUMIFS('[1]NBA-Data-1980-2019'!$G$1:$G$16305,'[1]NBA-Data-1980-2019'!$B$1:$B$16305,$A22,'[1]NBA-Data-1980-2019'!$A$1:$A$16305,DX$9)</f>
        <v>7070730</v>
      </c>
      <c r="DY22" s="63">
        <f>SUMIFS('[1]NBA-Data-1980-2019'!$G$1:$G$16305,'[1]NBA-Data-1980-2019'!$B$1:$B$16305,$A22,'[1]NBA-Data-1980-2019'!$A$1:$A$16305,DY$9)</f>
        <v>22116750</v>
      </c>
      <c r="DZ22" s="63">
        <f>SUMIFS('[1]NBA-Data-1980-2019'!$G$1:$G$16305,'[1]NBA-Data-1980-2019'!$B$1:$B$16305,$A22,'[1]NBA-Data-1980-2019'!$A$1:$A$16305,DZ$9)</f>
        <v>23775506</v>
      </c>
      <c r="EA22" s="63">
        <f>SUMIFS('[1]NBA-Data-1980-2019'!$G$1:$G$16305,'[1]NBA-Data-1980-2019'!$B$1:$B$16305,$A22,'[1]NBA-Data-1980-2019'!$A$1:$A$16305,EA$9)</f>
        <v>25434263</v>
      </c>
      <c r="EB22" s="63">
        <f>SUMIFS('[1]NBA-Data-1980-2019'!$G$1:$G$16305,'[1]NBA-Data-1980-2019'!$B$1:$B$16305,$A22,'[1]NBA-Data-1980-2019'!$A$1:$A$16305,EB$9)</f>
        <v>0</v>
      </c>
      <c r="EC22" s="63">
        <f>SUMIFS('[1]NBA-Data-1980-2019'!$G$1:$G$16305,'[1]NBA-Data-1980-2019'!$B$1:$B$16305,$A22,'[1]NBA-Data-1980-2019'!$A$1:$A$16305,EC$9)</f>
        <v>0</v>
      </c>
      <c r="ED22" s="63">
        <f>SUMIFS('[1]NBA-Data-1980-2019'!$G$1:$G$16305,'[1]NBA-Data-1980-2019'!$B$1:$B$16305,$A22,'[1]NBA-Data-1980-2019'!$A$1:$A$16305,ED$9)</f>
        <v>0</v>
      </c>
      <c r="EH22" s="2" t="s">
        <v>1484</v>
      </c>
      <c r="EU22" s="2" t="s">
        <v>1304</v>
      </c>
      <c r="EV22" s="2" t="s">
        <v>1304</v>
      </c>
      <c r="EZ22" s="2" t="s">
        <v>1365</v>
      </c>
      <c r="FA22" s="2" t="s">
        <v>726</v>
      </c>
      <c r="FF22" s="57" t="s">
        <v>1272</v>
      </c>
    </row>
    <row r="23" spans="1:165" x14ac:dyDescent="0.2">
      <c r="A23" s="2" t="s">
        <v>996</v>
      </c>
      <c r="B23" s="2" t="str" cm="1">
        <f t="array" ref="B23">_xlfn.XLOOKUP($A23&amp;B$5,'[1]NBA-Data-1980-2019'!$B$1:$B$16305&amp;'[1]NBA-Data-1980-2019'!$A$1:$A$16305,'[1]NBA-Data-1980-2019'!$D$1:$D$16305,"",0)</f>
        <v/>
      </c>
      <c r="C23" s="2" t="str" cm="1">
        <f t="array" ref="C23">_xlfn.XLOOKUP($A23&amp;C$5,'[1]NBA-Data-1980-2019'!$B$1:$B$16305&amp;'[1]NBA-Data-1980-2019'!$A$1:$A$16305,'[1]NBA-Data-1980-2019'!$D$1:$D$16305,"",0)</f>
        <v/>
      </c>
      <c r="D23" s="2" t="str" cm="1">
        <f t="array" ref="D23">_xlfn.XLOOKUP($A23&amp;D$5,'[1]NBA-Data-1980-2019'!$B$1:$B$16305&amp;'[1]NBA-Data-1980-2019'!$A$1:$A$16305,'[1]NBA-Data-1980-2019'!$D$1:$D$16305,"",0)</f>
        <v/>
      </c>
      <c r="E23" s="2" t="str" cm="1">
        <f t="array" ref="E23">_xlfn.XLOOKUP($A23&amp;E$5,'[1]NBA-Data-1980-2019'!$B$1:$B$16305&amp;'[1]NBA-Data-1980-2019'!$A$1:$A$16305,'[1]NBA-Data-1980-2019'!$D$1:$D$16305,"",0)</f>
        <v/>
      </c>
      <c r="F23" s="2" t="str" cm="1">
        <f t="array" ref="F23">_xlfn.XLOOKUP($A23&amp;F$5,'[1]NBA-Data-1980-2019'!$B$1:$B$16305&amp;'[1]NBA-Data-1980-2019'!$A$1:$A$16305,'[1]NBA-Data-1980-2019'!$D$1:$D$16305,"",0)</f>
        <v/>
      </c>
      <c r="G23" s="2" t="str" cm="1">
        <f t="array" ref="G23">_xlfn.XLOOKUP($A23&amp;G$5,'[1]NBA-Data-1980-2019'!$B$1:$B$16305&amp;'[1]NBA-Data-1980-2019'!$A$1:$A$16305,'[1]NBA-Data-1980-2019'!$D$1:$D$16305,"",0)</f>
        <v>CHH</v>
      </c>
      <c r="H23" s="2" t="str" cm="1">
        <f t="array" ref="H23">_xlfn.XLOOKUP($A23&amp;H$5,'[1]NBA-Data-1980-2019'!$B$1:$B$16305&amp;'[1]NBA-Data-1980-2019'!$A$1:$A$16305,'[1]NBA-Data-1980-2019'!$D$1:$D$16305,"",0)</f>
        <v>TOT</v>
      </c>
      <c r="I23" s="2" t="str" cm="1">
        <f t="array" ref="I23">_xlfn.XLOOKUP($A23&amp;I$5,'[1]NBA-Data-1980-2019'!$B$1:$B$16305&amp;'[1]NBA-Data-1980-2019'!$A$1:$A$16305,'[1]NBA-Data-1980-2019'!$D$1:$D$16305,"",0)</f>
        <v>DEN</v>
      </c>
      <c r="J23" s="2" t="str" cm="1">
        <f t="array" ref="J23">_xlfn.XLOOKUP($A23&amp;J$5,'[1]NBA-Data-1980-2019'!$B$1:$B$16305&amp;'[1]NBA-Data-1980-2019'!$A$1:$A$16305,'[1]NBA-Data-1980-2019'!$D$1:$D$16305,"",0)</f>
        <v/>
      </c>
      <c r="K23" s="2" t="str" cm="1">
        <f t="array" ref="K23">_xlfn.XLOOKUP($A23&amp;K$5,'[1]NBA-Data-1980-2019'!$B$1:$B$16305&amp;'[1]NBA-Data-1980-2019'!$A$1:$A$16305,'[1]NBA-Data-1980-2019'!$D$1:$D$16305,"",0)</f>
        <v/>
      </c>
      <c r="L23" s="2" t="str" cm="1">
        <f t="array" ref="L23">_xlfn.XLOOKUP($A23&amp;L$5,'[1]NBA-Data-1980-2019'!$B$1:$B$16305&amp;'[1]NBA-Data-1980-2019'!$A$1:$A$16305,'[1]NBA-Data-1980-2019'!$D$1:$D$16305,"",0)</f>
        <v>DEN</v>
      </c>
      <c r="M23" s="2" t="str" cm="1">
        <f t="array" ref="M23">_xlfn.XLOOKUP($A23&amp;M$5,'[1]NBA-Data-1980-2019'!$B$1:$B$16305&amp;'[1]NBA-Data-1980-2019'!$A$1:$A$16305,'[1]NBA-Data-1980-2019'!$D$1:$D$16305,"",0)</f>
        <v/>
      </c>
      <c r="N23" s="2" t="str" cm="1">
        <f t="array" ref="N23">_xlfn.XLOOKUP($A23&amp;N$5,'[1]NBA-Data-1980-2019'!$B$1:$B$16305&amp;'[1]NBA-Data-1980-2019'!$A$1:$A$16305,'[1]NBA-Data-1980-2019'!$D$1:$D$16305,"",0)</f>
        <v>TOT</v>
      </c>
      <c r="O23" s="2" t="str" cm="1">
        <f t="array" ref="O23">_xlfn.XLOOKUP($A23&amp;O$5,'[1]NBA-Data-1980-2019'!$B$1:$B$16305&amp;'[1]NBA-Data-1980-2019'!$A$1:$A$16305,'[1]NBA-Data-1980-2019'!$D$1:$D$16305,"",0)</f>
        <v>TOT</v>
      </c>
      <c r="P23" s="2" t="str" cm="1">
        <f t="array" ref="P23">_xlfn.XLOOKUP($A23&amp;P$5,'[1]NBA-Data-1980-2019'!$B$1:$B$16305&amp;'[1]NBA-Data-1980-2019'!$A$1:$A$16305,'[1]NBA-Data-1980-2019'!$D$1:$D$16305,"",0)</f>
        <v>TOT</v>
      </c>
      <c r="Q23" s="2" t="str" cm="1">
        <f t="array" ref="Q23">_xlfn.XLOOKUP($A23&amp;Q$5,'[1]NBA-Data-1980-2019'!$B$1:$B$16305&amp;'[1]NBA-Data-1980-2019'!$A$1:$A$16305,'[1]NBA-Data-1980-2019'!$D$1:$D$16305,"",0)</f>
        <v/>
      </c>
      <c r="R23" s="2" t="str" cm="1">
        <f t="array" ref="R23">_xlfn.XLOOKUP($A23&amp;R$5,'[1]NBA-Data-1980-2019'!$B$1:$B$16305&amp;'[1]NBA-Data-1980-2019'!$A$1:$A$16305,'[1]NBA-Data-1980-2019'!$D$1:$D$16305,"",0)</f>
        <v/>
      </c>
      <c r="S23" s="2" t="str" cm="1">
        <f t="array" ref="S23">_xlfn.XLOOKUP($A23&amp;S$5,'[1]NBA-Data-1980-2019'!$B$1:$B$16305&amp;'[1]NBA-Data-1980-2019'!$A$1:$A$16305,'[1]NBA-Data-1980-2019'!$D$1:$D$16305,"",0)</f>
        <v/>
      </c>
      <c r="T23" s="2" t="str" cm="1">
        <f t="array" ref="T23">_xlfn.XLOOKUP($A23&amp;T$5,'[1]NBA-Data-1980-2019'!$B$1:$B$16305&amp;'[1]NBA-Data-1980-2019'!$A$1:$A$16305,'[1]NBA-Data-1980-2019'!$D$1:$D$16305,"",0)</f>
        <v/>
      </c>
      <c r="U23" s="2" t="str" cm="1">
        <f t="array" ref="U23">_xlfn.XLOOKUP($A23&amp;U$5,'[1]NBA-Data-1980-2019'!$B$1:$B$16305&amp;'[1]NBA-Data-1980-2019'!$A$1:$A$16305,'[1]NBA-Data-1980-2019'!$D$1:$D$16305,"",0)</f>
        <v/>
      </c>
      <c r="V23" s="2" t="str" cm="1">
        <f t="array" ref="V23">_xlfn.XLOOKUP($A23&amp;V$5,'[1]NBA-Data-1980-2019'!$B$1:$B$16305&amp;'[1]NBA-Data-1980-2019'!$A$1:$A$16305,'[1]NBA-Data-1980-2019'!$D$1:$D$16305,"",0)</f>
        <v/>
      </c>
      <c r="W23" s="2" t="str" cm="1">
        <f t="array" ref="W23">_xlfn.XLOOKUP($A23&amp;W$5,'[1]NBA-Data-1980-2019'!$B$1:$B$16305&amp;'[1]NBA-Data-1980-2019'!$A$1:$A$16305,'[1]NBA-Data-1980-2019'!$D$1:$D$16305,"",0)</f>
        <v/>
      </c>
      <c r="X23" s="2" t="str" cm="1">
        <f t="array" ref="X23">_xlfn.XLOOKUP($A23&amp;X$5,'[1]NBA-Data-1980-2019'!$B$1:$B$16305&amp;'[1]NBA-Data-1980-2019'!$A$1:$A$16305,'[1]NBA-Data-1980-2019'!$D$1:$D$16305,"",0)</f>
        <v/>
      </c>
      <c r="Y23" s="2" t="str" cm="1">
        <f t="array" ref="Y23">_xlfn.XLOOKUP($A23&amp;Y$5,'[1]NBA-Data-1980-2019'!$B$1:$B$16305&amp;'[1]NBA-Data-1980-2019'!$A$1:$A$16305,'[1]NBA-Data-1980-2019'!$D$1:$D$16305,"",0)</f>
        <v/>
      </c>
      <c r="Z23" s="2" t="str" cm="1">
        <f t="array" ref="Z23">_xlfn.XLOOKUP($A23&amp;Z$5,'[1]NBA-Data-1980-2019'!$B$1:$B$16305&amp;'[1]NBA-Data-1980-2019'!$A$1:$A$16305,'[1]NBA-Data-1980-2019'!$D$1:$D$16305,"",0)</f>
        <v/>
      </c>
      <c r="AA23" s="2" t="str" cm="1">
        <f t="array" ref="AA23">_xlfn.XLOOKUP($A23&amp;AA$5,'[1]NBA-Data-1980-2019'!$B$1:$B$16305&amp;'[1]NBA-Data-1980-2019'!$A$1:$A$16305,'[1]NBA-Data-1980-2019'!$D$1:$D$16305,"",0)</f>
        <v/>
      </c>
      <c r="AB23" s="2" t="str" cm="1">
        <f t="array" ref="AB23">_xlfn.XLOOKUP($A23&amp;AB$5,'[1]NBA-Data-1980-2019'!$B$1:$B$16305&amp;'[1]NBA-Data-1980-2019'!$A$1:$A$16305,'[1]NBA-Data-1980-2019'!$D$1:$D$16305,"",0)</f>
        <v/>
      </c>
      <c r="AC23" s="2" t="str" cm="1">
        <f t="array" ref="AC23">_xlfn.XLOOKUP($A23&amp;AC$5,'[1]NBA-Data-1980-2019'!$B$1:$B$16305&amp;'[1]NBA-Data-1980-2019'!$A$1:$A$16305,'[1]NBA-Data-1980-2019'!$D$1:$D$16305,"",0)</f>
        <v/>
      </c>
      <c r="AD23" s="2" t="str" cm="1">
        <f t="array" ref="AD23">_xlfn.XLOOKUP($A23&amp;AD$5,'[1]NBA-Data-1980-2019'!$B$1:$B$16305&amp;'[1]NBA-Data-1980-2019'!$A$1:$A$16305,'[1]NBA-Data-1980-2019'!$D$1:$D$16305,"",0)</f>
        <v/>
      </c>
      <c r="AE23" s="2" t="str" cm="1">
        <f t="array" ref="AE23">_xlfn.XLOOKUP($A23&amp;AE$5,'[1]NBA-Data-1980-2019'!$B$1:$B$16305&amp;'[1]NBA-Data-1980-2019'!$A$1:$A$16305,'[1]NBA-Data-1980-2019'!$D$1:$D$16305,"",0)</f>
        <v/>
      </c>
      <c r="AF23" s="2" t="str" cm="1">
        <f t="array" ref="AF23">_xlfn.XLOOKUP($A23&amp;AF$5,'[1]NBA-Data-1980-2019'!$B$1:$B$16305&amp;'[1]NBA-Data-1980-2019'!$A$1:$A$16305,'[1]NBA-Data-1980-2019'!$D$1:$D$16305,"",0)</f>
        <v/>
      </c>
      <c r="AG23" s="2" t="str" cm="1">
        <f t="array" ref="AG23">_xlfn.XLOOKUP($A23&amp;AG$5,'[1]NBA-Data-1980-2019'!$B$1:$B$16305&amp;'[1]NBA-Data-1980-2019'!$A$1:$A$16305,'[1]NBA-Data-1980-2019'!$D$1:$D$16305,"",0)</f>
        <v/>
      </c>
      <c r="AH23" s="2" t="str" cm="1">
        <f t="array" ref="AH23">_xlfn.XLOOKUP($A23&amp;AH$5,'[1]NBA-Data-1980-2019'!$B$1:$B$16305&amp;'[1]NBA-Data-1980-2019'!$A$1:$A$16305,'[1]NBA-Data-1980-2019'!$H$1:$H$16305,"",0)</f>
        <v/>
      </c>
      <c r="AI23" s="2" t="str" cm="1">
        <f t="array" ref="AI23">_xlfn.XLOOKUP($A23&amp;AI$5,'[1]NBA-Data-1980-2019'!$B$1:$B$16305&amp;'[1]NBA-Data-1980-2019'!$A$1:$A$16305,'[1]NBA-Data-1980-2019'!$H$1:$H$16305,"",0)</f>
        <v/>
      </c>
      <c r="AJ23" s="2" t="str" cm="1">
        <f t="array" ref="AJ23">_xlfn.XLOOKUP($A23&amp;AJ$5,'[1]NBA-Data-1980-2019'!$B$1:$B$16305&amp;'[1]NBA-Data-1980-2019'!$A$1:$A$16305,'[1]NBA-Data-1980-2019'!$H$1:$H$16305,"",0)</f>
        <v/>
      </c>
      <c r="AK23" s="2" t="str" cm="1">
        <f t="array" ref="AK23">_xlfn.XLOOKUP($A23&amp;AK$5,'[1]NBA-Data-1980-2019'!$B$1:$B$16305&amp;'[1]NBA-Data-1980-2019'!$A$1:$A$16305,'[1]NBA-Data-1980-2019'!$H$1:$H$16305,"",0)</f>
        <v/>
      </c>
      <c r="AL23" s="2" t="str" cm="1">
        <f t="array" ref="AL23">_xlfn.XLOOKUP($A23&amp;AL$5,'[1]NBA-Data-1980-2019'!$B$1:$B$16305&amp;'[1]NBA-Data-1980-2019'!$A$1:$A$16305,'[1]NBA-Data-1980-2019'!$H$1:$H$16305,"",0)</f>
        <v/>
      </c>
      <c r="AM23" s="2" cm="1">
        <f t="array" ref="AM23">_xlfn.XLOOKUP($A23&amp;AM$5,'[1]NBA-Data-1980-2019'!$B$1:$B$16305&amp;'[1]NBA-Data-1980-2019'!$A$1:$A$16305,'[1]NBA-Data-1980-2019'!$H$1:$H$16305,"",0)</f>
        <v>621.6</v>
      </c>
      <c r="AN23" s="2" cm="1">
        <f t="array" ref="AN23">_xlfn.XLOOKUP($A23&amp;AN$5,'[1]NBA-Data-1980-2019'!$B$1:$B$16305&amp;'[1]NBA-Data-1980-2019'!$A$1:$A$16305,'[1]NBA-Data-1980-2019'!$H$1:$H$16305,"",0)</f>
        <v>1188</v>
      </c>
      <c r="AO23" s="2" cm="1">
        <f t="array" ref="AO23">_xlfn.XLOOKUP($A23&amp;AO$5,'[1]NBA-Data-1980-2019'!$B$1:$B$16305&amp;'[1]NBA-Data-1980-2019'!$A$1:$A$16305,'[1]NBA-Data-1980-2019'!$H$1:$H$16305,"",0)</f>
        <v>2214</v>
      </c>
      <c r="AP23" s="2" t="str" cm="1">
        <f t="array" ref="AP23">_xlfn.XLOOKUP($A23&amp;AP$5,'[1]NBA-Data-1980-2019'!$B$1:$B$16305&amp;'[1]NBA-Data-1980-2019'!$A$1:$A$16305,'[1]NBA-Data-1980-2019'!$H$1:$H$16305,"",0)</f>
        <v/>
      </c>
      <c r="AQ23" s="2" t="str" cm="1">
        <f t="array" ref="AQ23">_xlfn.XLOOKUP($A23&amp;AQ$5,'[1]NBA-Data-1980-2019'!$B$1:$B$16305&amp;'[1]NBA-Data-1980-2019'!$A$1:$A$16305,'[1]NBA-Data-1980-2019'!$H$1:$H$16305,"",0)</f>
        <v/>
      </c>
      <c r="AR23" s="2" cm="1">
        <f t="array" ref="AR23">_xlfn.XLOOKUP($A23&amp;AR$5,'[1]NBA-Data-1980-2019'!$B$1:$B$16305&amp;'[1]NBA-Data-1980-2019'!$A$1:$A$16305,'[1]NBA-Data-1980-2019'!$H$1:$H$16305,"",0)</f>
        <v>202</v>
      </c>
      <c r="AS23" s="2" t="str" cm="1">
        <f t="array" ref="AS23">_xlfn.XLOOKUP($A23&amp;AS$5,'[1]NBA-Data-1980-2019'!$B$1:$B$16305&amp;'[1]NBA-Data-1980-2019'!$A$1:$A$16305,'[1]NBA-Data-1980-2019'!$H$1:$H$16305,"",0)</f>
        <v/>
      </c>
      <c r="AT23" s="2" cm="1">
        <f t="array" ref="AT23">_xlfn.XLOOKUP($A23&amp;AT$5,'[1]NBA-Data-1980-2019'!$B$1:$B$16305&amp;'[1]NBA-Data-1980-2019'!$A$1:$A$16305,'[1]NBA-Data-1980-2019'!$H$1:$H$16305,"",0)</f>
        <v>85.5</v>
      </c>
      <c r="AU23" s="2" cm="1">
        <f t="array" ref="AU23">_xlfn.XLOOKUP($A23&amp;AU$5,'[1]NBA-Data-1980-2019'!$B$1:$B$16305&amp;'[1]NBA-Data-1980-2019'!$A$1:$A$16305,'[1]NBA-Data-1980-2019'!$H$1:$H$16305,"",0)</f>
        <v>84.7</v>
      </c>
      <c r="AV23" s="2" cm="1">
        <f t="array" ref="AV23">_xlfn.XLOOKUP($A23&amp;AV$5,'[1]NBA-Data-1980-2019'!$B$1:$B$16305&amp;'[1]NBA-Data-1980-2019'!$A$1:$A$16305,'[1]NBA-Data-1980-2019'!$H$1:$H$16305,"",0)</f>
        <v>537.9</v>
      </c>
      <c r="AW23" s="2" t="str" cm="1">
        <f t="array" ref="AW23">_xlfn.XLOOKUP($A23&amp;AW$5,'[1]NBA-Data-1980-2019'!$B$1:$B$16305&amp;'[1]NBA-Data-1980-2019'!$A$1:$A$16305,'[1]NBA-Data-1980-2019'!$H$1:$H$16305,"",0)</f>
        <v/>
      </c>
      <c r="AX23" s="2" t="str" cm="1">
        <f t="array" ref="AX23">_xlfn.XLOOKUP($A23&amp;AX$5,'[1]NBA-Data-1980-2019'!$B$1:$B$16305&amp;'[1]NBA-Data-1980-2019'!$A$1:$A$16305,'[1]NBA-Data-1980-2019'!$H$1:$H$16305,"",0)</f>
        <v/>
      </c>
      <c r="AY23" s="2" t="str" cm="1">
        <f t="array" ref="AY23">_xlfn.XLOOKUP($A23&amp;AY$5,'[1]NBA-Data-1980-2019'!$B$1:$B$16305&amp;'[1]NBA-Data-1980-2019'!$A$1:$A$16305,'[1]NBA-Data-1980-2019'!$H$1:$H$16305,"",0)</f>
        <v/>
      </c>
      <c r="AZ23" s="2" t="str" cm="1">
        <f t="array" ref="AZ23">_xlfn.XLOOKUP($A23&amp;AZ$5,'[1]NBA-Data-1980-2019'!$B$1:$B$16305&amp;'[1]NBA-Data-1980-2019'!$A$1:$A$16305,'[1]NBA-Data-1980-2019'!$H$1:$H$16305,"",0)</f>
        <v/>
      </c>
      <c r="BA23" s="2" t="str" cm="1">
        <f t="array" ref="BA23">_xlfn.XLOOKUP($A23&amp;BA$5,'[1]NBA-Data-1980-2019'!$B$1:$B$16305&amp;'[1]NBA-Data-1980-2019'!$A$1:$A$16305,'[1]NBA-Data-1980-2019'!$H$1:$H$16305,"",0)</f>
        <v/>
      </c>
      <c r="BB23" s="2" t="str" cm="1">
        <f t="array" ref="BB23">_xlfn.XLOOKUP($A23&amp;BB$5,'[1]NBA-Data-1980-2019'!$B$1:$B$16305&amp;'[1]NBA-Data-1980-2019'!$A$1:$A$16305,'[1]NBA-Data-1980-2019'!$H$1:$H$16305,"",0)</f>
        <v/>
      </c>
      <c r="BC23" s="2" t="str" cm="1">
        <f t="array" ref="BC23">_xlfn.XLOOKUP($A23&amp;BC$5,'[1]NBA-Data-1980-2019'!$B$1:$B$16305&amp;'[1]NBA-Data-1980-2019'!$A$1:$A$16305,'[1]NBA-Data-1980-2019'!$H$1:$H$16305,"",0)</f>
        <v/>
      </c>
      <c r="BD23" s="2" t="str" cm="1">
        <f t="array" ref="BD23">_xlfn.XLOOKUP($A23&amp;BD$5,'[1]NBA-Data-1980-2019'!$B$1:$B$16305&amp;'[1]NBA-Data-1980-2019'!$A$1:$A$16305,'[1]NBA-Data-1980-2019'!$H$1:$H$16305,"",0)</f>
        <v/>
      </c>
      <c r="BE23" s="2" t="str" cm="1">
        <f t="array" ref="BE23">_xlfn.XLOOKUP($A23&amp;BE$5,'[1]NBA-Data-1980-2019'!$B$1:$B$16305&amp;'[1]NBA-Data-1980-2019'!$A$1:$A$16305,'[1]NBA-Data-1980-2019'!$H$1:$H$16305,"",0)</f>
        <v/>
      </c>
      <c r="BF23" s="2" t="str" cm="1">
        <f t="array" ref="BF23">_xlfn.XLOOKUP($A23&amp;BF$5,'[1]NBA-Data-1980-2019'!$B$1:$B$16305&amp;'[1]NBA-Data-1980-2019'!$A$1:$A$16305,'[1]NBA-Data-1980-2019'!$H$1:$H$16305,"",0)</f>
        <v/>
      </c>
      <c r="BG23" s="2" t="str" cm="1">
        <f t="array" ref="BG23">_xlfn.XLOOKUP($A23&amp;BG$5,'[1]NBA-Data-1980-2019'!$B$1:$B$16305&amp;'[1]NBA-Data-1980-2019'!$A$1:$A$16305,'[1]NBA-Data-1980-2019'!$H$1:$H$16305,"",0)</f>
        <v/>
      </c>
      <c r="BH23" s="2" t="str" cm="1">
        <f t="array" ref="BH23">_xlfn.XLOOKUP($A23&amp;BH$5,'[1]NBA-Data-1980-2019'!$B$1:$B$16305&amp;'[1]NBA-Data-1980-2019'!$A$1:$A$16305,'[1]NBA-Data-1980-2019'!$H$1:$H$16305,"",0)</f>
        <v/>
      </c>
      <c r="BI23" s="2" t="str" cm="1">
        <f t="array" ref="BI23">_xlfn.XLOOKUP($A23&amp;BI$5,'[1]NBA-Data-1980-2019'!$B$1:$B$16305&amp;'[1]NBA-Data-1980-2019'!$A$1:$A$16305,'[1]NBA-Data-1980-2019'!$H$1:$H$16305,"",0)</f>
        <v/>
      </c>
      <c r="BJ23" s="2" t="str" cm="1">
        <f t="array" ref="BJ23">_xlfn.XLOOKUP($A23&amp;BJ$5,'[1]NBA-Data-1980-2019'!$B$1:$B$16305&amp;'[1]NBA-Data-1980-2019'!$A$1:$A$16305,'[1]NBA-Data-1980-2019'!$H$1:$H$16305,"",0)</f>
        <v/>
      </c>
      <c r="BK23" s="2" t="str" cm="1">
        <f t="array" ref="BK23">_xlfn.XLOOKUP($A23&amp;BK$5,'[1]NBA-Data-1980-2019'!$B$1:$B$16305&amp;'[1]NBA-Data-1980-2019'!$A$1:$A$16305,'[1]NBA-Data-1980-2019'!$H$1:$H$16305,"",0)</f>
        <v/>
      </c>
      <c r="BL23" s="2" t="str" cm="1">
        <f t="array" ref="BL23">_xlfn.XLOOKUP($A23&amp;BL$5,'[1]NBA-Data-1980-2019'!$B$1:$B$16305&amp;'[1]NBA-Data-1980-2019'!$A$1:$A$16305,'[1]NBA-Data-1980-2019'!$H$1:$H$16305,"",0)</f>
        <v/>
      </c>
      <c r="BM23" s="2" t="str" cm="1">
        <f t="array" ref="BM23">_xlfn.XLOOKUP($A23&amp;BM$5,'[1]NBA-Data-1980-2019'!$B$1:$B$16305&amp;'[1]NBA-Data-1980-2019'!$A$1:$A$16305,'[1]NBA-Data-1980-2019'!$H$1:$H$16305,"",0)</f>
        <v/>
      </c>
      <c r="BN23" s="2" t="str" cm="1">
        <f t="array" ref="BN23">_xlfn.XLOOKUP($A23&amp;BN$5,'[1]NBA-Data-1980-2019'!$B$1:$B$16305&amp;'[1]NBA-Data-1980-2019'!$A$1:$A$16305,'[1]NBA-Data-1980-2019'!$F$1:$F$16305,"",0)</f>
        <v/>
      </c>
      <c r="BO23" s="2" t="str" cm="1">
        <f t="array" ref="BO23">_xlfn.XLOOKUP($A23&amp;BO$5,'[1]NBA-Data-1980-2019'!$B$1:$B$16305&amp;'[1]NBA-Data-1980-2019'!$A$1:$A$16305,'[1]NBA-Data-1980-2019'!$F$1:$F$16305,"",0)</f>
        <v/>
      </c>
      <c r="BP23" s="2" t="str" cm="1">
        <f t="array" ref="BP23">_xlfn.XLOOKUP($A23&amp;BP$5,'[1]NBA-Data-1980-2019'!$B$1:$B$16305&amp;'[1]NBA-Data-1980-2019'!$A$1:$A$16305,'[1]NBA-Data-1980-2019'!$F$1:$F$16305,"",0)</f>
        <v/>
      </c>
      <c r="BQ23" s="2" t="str" cm="1">
        <f t="array" ref="BQ23">_xlfn.XLOOKUP($A23&amp;BQ$5,'[1]NBA-Data-1980-2019'!$B$1:$B$16305&amp;'[1]NBA-Data-1980-2019'!$A$1:$A$16305,'[1]NBA-Data-1980-2019'!$F$1:$F$16305,"",0)</f>
        <v/>
      </c>
      <c r="BR23" s="2" t="str" cm="1">
        <f t="array" ref="BR23">_xlfn.XLOOKUP($A23&amp;BR$5,'[1]NBA-Data-1980-2019'!$B$1:$B$16305&amp;'[1]NBA-Data-1980-2019'!$A$1:$A$16305,'[1]NBA-Data-1980-2019'!$F$1:$F$16305,"",0)</f>
        <v/>
      </c>
      <c r="BS23" s="2" cm="1">
        <f t="array" ref="BS23">_xlfn.XLOOKUP($A23&amp;BS$5,'[1]NBA-Data-1980-2019'!$B$1:$B$16305&amp;'[1]NBA-Data-1980-2019'!$A$1:$A$16305,'[1]NBA-Data-1980-2019'!$F$1:$F$16305,"",0)</f>
        <v>10.4</v>
      </c>
      <c r="BT23" s="2" cm="1">
        <f t="array" ref="BT23">_xlfn.XLOOKUP($A23&amp;BT$5,'[1]NBA-Data-1980-2019'!$B$1:$B$16305&amp;'[1]NBA-Data-1980-2019'!$A$1:$A$16305,'[1]NBA-Data-1980-2019'!$F$1:$F$16305,"",0)</f>
        <v>12.1</v>
      </c>
      <c r="BU23" s="2" cm="1">
        <f t="array" ref="BU23">_xlfn.XLOOKUP($A23&amp;BU$5,'[1]NBA-Data-1980-2019'!$B$1:$B$16305&amp;'[1]NBA-Data-1980-2019'!$A$1:$A$16305,'[1]NBA-Data-1980-2019'!$F$1:$F$16305,"",0)</f>
        <v>13.6</v>
      </c>
      <c r="BV23" s="2" t="str" cm="1">
        <f t="array" ref="BV23">_xlfn.XLOOKUP($A23&amp;BV$5,'[1]NBA-Data-1980-2019'!$B$1:$B$16305&amp;'[1]NBA-Data-1980-2019'!$A$1:$A$16305,'[1]NBA-Data-1980-2019'!$F$1:$F$16305,"",0)</f>
        <v/>
      </c>
      <c r="BW23" s="2" t="str" cm="1">
        <f t="array" ref="BW23">_xlfn.XLOOKUP($A23&amp;BW$5,'[1]NBA-Data-1980-2019'!$B$1:$B$16305&amp;'[1]NBA-Data-1980-2019'!$A$1:$A$16305,'[1]NBA-Data-1980-2019'!$F$1:$F$16305,"",0)</f>
        <v/>
      </c>
      <c r="BX23" s="2" cm="1">
        <f t="array" ref="BX23">_xlfn.XLOOKUP($A23&amp;BX$5,'[1]NBA-Data-1980-2019'!$B$1:$B$16305&amp;'[1]NBA-Data-1980-2019'!$A$1:$A$16305,'[1]NBA-Data-1980-2019'!$F$1:$F$16305,"",0)</f>
        <v>12.6</v>
      </c>
      <c r="BY23" s="2" t="str" cm="1">
        <f t="array" ref="BY23">_xlfn.XLOOKUP($A23&amp;BY$5,'[1]NBA-Data-1980-2019'!$B$1:$B$16305&amp;'[1]NBA-Data-1980-2019'!$A$1:$A$16305,'[1]NBA-Data-1980-2019'!$F$1:$F$16305,"",0)</f>
        <v/>
      </c>
      <c r="BZ23" s="2" cm="1">
        <f t="array" ref="BZ23">_xlfn.XLOOKUP($A23&amp;BZ$5,'[1]NBA-Data-1980-2019'!$B$1:$B$16305&amp;'[1]NBA-Data-1980-2019'!$A$1:$A$16305,'[1]NBA-Data-1980-2019'!$F$1:$F$16305,"",0)</f>
        <v>5.4</v>
      </c>
      <c r="CA23" s="2" cm="1">
        <f t="array" ref="CA23">_xlfn.XLOOKUP($A23&amp;CA$5,'[1]NBA-Data-1980-2019'!$B$1:$B$16305&amp;'[1]NBA-Data-1980-2019'!$A$1:$A$16305,'[1]NBA-Data-1980-2019'!$F$1:$F$16305,"",0)</f>
        <v>8.8000000000000007</v>
      </c>
      <c r="CB23" s="2" cm="1">
        <f t="array" ref="CB23">_xlfn.XLOOKUP($A23&amp;CB$5,'[1]NBA-Data-1980-2019'!$B$1:$B$16305&amp;'[1]NBA-Data-1980-2019'!$A$1:$A$16305,'[1]NBA-Data-1980-2019'!$F$1:$F$16305,"",0)</f>
        <v>15.1</v>
      </c>
      <c r="CC23" s="2" t="str" cm="1">
        <f t="array" ref="CC23">_xlfn.XLOOKUP($A23&amp;CC$5,'[1]NBA-Data-1980-2019'!$B$1:$B$16305&amp;'[1]NBA-Data-1980-2019'!$A$1:$A$16305,'[1]NBA-Data-1980-2019'!$F$1:$F$16305,"",0)</f>
        <v/>
      </c>
      <c r="CD23" s="2" t="str" cm="1">
        <f t="array" ref="CD23">_xlfn.XLOOKUP($A23&amp;CD$5,'[1]NBA-Data-1980-2019'!$B$1:$B$16305&amp;'[1]NBA-Data-1980-2019'!$A$1:$A$16305,'[1]NBA-Data-1980-2019'!$F$1:$F$16305,"",0)</f>
        <v/>
      </c>
      <c r="CE23" s="2" t="str" cm="1">
        <f t="array" ref="CE23">_xlfn.XLOOKUP($A23&amp;CE$5,'[1]NBA-Data-1980-2019'!$B$1:$B$16305&amp;'[1]NBA-Data-1980-2019'!$A$1:$A$16305,'[1]NBA-Data-1980-2019'!$F$1:$F$16305,"",0)</f>
        <v/>
      </c>
      <c r="CF23" s="2" t="str" cm="1">
        <f t="array" ref="CF23">_xlfn.XLOOKUP($A23&amp;CF$5,'[1]NBA-Data-1980-2019'!$B$1:$B$16305&amp;'[1]NBA-Data-1980-2019'!$A$1:$A$16305,'[1]NBA-Data-1980-2019'!$F$1:$F$16305,"",0)</f>
        <v/>
      </c>
      <c r="CG23" s="2" t="str" cm="1">
        <f t="array" ref="CG23">_xlfn.XLOOKUP($A23&amp;CG$5,'[1]NBA-Data-1980-2019'!$B$1:$B$16305&amp;'[1]NBA-Data-1980-2019'!$A$1:$A$16305,'[1]NBA-Data-1980-2019'!$F$1:$F$16305,"",0)</f>
        <v/>
      </c>
      <c r="CH23" s="2" t="str" cm="1">
        <f t="array" ref="CH23">_xlfn.XLOOKUP($A23&amp;CH$5,'[1]NBA-Data-1980-2019'!$B$1:$B$16305&amp;'[1]NBA-Data-1980-2019'!$A$1:$A$16305,'[1]NBA-Data-1980-2019'!$F$1:$F$16305,"",0)</f>
        <v/>
      </c>
      <c r="CI23" s="2" t="str" cm="1">
        <f t="array" ref="CI23">_xlfn.XLOOKUP($A23&amp;CI$5,'[1]NBA-Data-1980-2019'!$B$1:$B$16305&amp;'[1]NBA-Data-1980-2019'!$A$1:$A$16305,'[1]NBA-Data-1980-2019'!$F$1:$F$16305,"",0)</f>
        <v/>
      </c>
      <c r="CJ23" s="2" t="str" cm="1">
        <f t="array" ref="CJ23">_xlfn.XLOOKUP($A23&amp;CJ$5,'[1]NBA-Data-1980-2019'!$B$1:$B$16305&amp;'[1]NBA-Data-1980-2019'!$A$1:$A$16305,'[1]NBA-Data-1980-2019'!$F$1:$F$16305,"",0)</f>
        <v/>
      </c>
      <c r="CK23" s="2" t="str" cm="1">
        <f t="array" ref="CK23">_xlfn.XLOOKUP($A23&amp;CK$5,'[1]NBA-Data-1980-2019'!$B$1:$B$16305&amp;'[1]NBA-Data-1980-2019'!$A$1:$A$16305,'[1]NBA-Data-1980-2019'!$F$1:$F$16305,"",0)</f>
        <v/>
      </c>
      <c r="CL23" s="2" t="str" cm="1">
        <f t="array" ref="CL23">_xlfn.XLOOKUP($A23&amp;CL$5,'[1]NBA-Data-1980-2019'!$B$1:$B$16305&amp;'[1]NBA-Data-1980-2019'!$A$1:$A$16305,'[1]NBA-Data-1980-2019'!$F$1:$F$16305,"",0)</f>
        <v/>
      </c>
      <c r="CM23" s="2" t="str" cm="1">
        <f t="array" ref="CM23">_xlfn.XLOOKUP($A23&amp;CM$5,'[1]NBA-Data-1980-2019'!$B$1:$B$16305&amp;'[1]NBA-Data-1980-2019'!$A$1:$A$16305,'[1]NBA-Data-1980-2019'!$F$1:$F$16305,"",0)</f>
        <v/>
      </c>
      <c r="CN23" s="2" t="str" cm="1">
        <f t="array" ref="CN23">_xlfn.XLOOKUP($A23&amp;CN$5,'[1]NBA-Data-1980-2019'!$B$1:$B$16305&amp;'[1]NBA-Data-1980-2019'!$A$1:$A$16305,'[1]NBA-Data-1980-2019'!$F$1:$F$16305,"",0)</f>
        <v/>
      </c>
      <c r="CO23" s="2" t="str" cm="1">
        <f t="array" ref="CO23">_xlfn.XLOOKUP($A23&amp;CO$5,'[1]NBA-Data-1980-2019'!$B$1:$B$16305&amp;'[1]NBA-Data-1980-2019'!$A$1:$A$16305,'[1]NBA-Data-1980-2019'!$F$1:$F$16305,"",0)</f>
        <v/>
      </c>
      <c r="CP23" s="2" t="str" cm="1">
        <f t="array" ref="CP23">_xlfn.XLOOKUP($A23&amp;CP$5,'[1]NBA-Data-1980-2019'!$B$1:$B$16305&amp;'[1]NBA-Data-1980-2019'!$A$1:$A$16305,'[1]NBA-Data-1980-2019'!$F$1:$F$16305,"",0)</f>
        <v/>
      </c>
      <c r="CQ23" s="2" t="str" cm="1">
        <f t="array" ref="CQ23">_xlfn.XLOOKUP($A23&amp;CQ$5,'[1]NBA-Data-1980-2019'!$B$1:$B$16305&amp;'[1]NBA-Data-1980-2019'!$A$1:$A$16305,'[1]NBA-Data-1980-2019'!$F$1:$F$16305,"",0)</f>
        <v/>
      </c>
      <c r="CR23" s="2" t="str" cm="1">
        <f t="array" ref="CR23">_xlfn.XLOOKUP($A23&amp;CR$5,'[1]NBA-Data-1980-2019'!$B$1:$B$16305&amp;'[1]NBA-Data-1980-2019'!$A$1:$A$16305,'[1]NBA-Data-1980-2019'!$F$1:$F$16305,"",0)</f>
        <v/>
      </c>
      <c r="CS23" s="2" t="str" cm="1">
        <f t="array" ref="CS23">_xlfn.XLOOKUP($A23&amp;CS$5,'[1]NBA-Data-1980-2019'!$B$1:$B$16305&amp;'[1]NBA-Data-1980-2019'!$A$1:$A$16305,'[1]NBA-Data-1980-2019'!$F$1:$F$16305,"",0)</f>
        <v/>
      </c>
      <c r="CU23" s="2" t="str">
        <f>_xlfn.XLOOKUP($A23,TEAMS!$G$1:$G$839,TEAMS!$H$1:$H$839,"",0)</f>
        <v>PG</v>
      </c>
      <c r="CV23" s="2" t="str">
        <f>_xlfn.XLOOKUP($CU23,DASHBOARD!$B$22:$B$27,DASHBOARD!$C$22:$C$27,"",0)</f>
        <v>GUARD</v>
      </c>
      <c r="CY23" s="63">
        <f>SUMIFS('[1]NBA-Data-1980-2019'!$G$1:$G$16305,'[1]NBA-Data-1980-2019'!$B$1:$B$16305,$A23,'[1]NBA-Data-1980-2019'!$A$1:$A$16305,CY$9)</f>
        <v>0</v>
      </c>
      <c r="CZ23" s="63">
        <f>SUMIFS('[1]NBA-Data-1980-2019'!$G$1:$G$16305,'[1]NBA-Data-1980-2019'!$B$1:$B$16305,$A23,'[1]NBA-Data-1980-2019'!$A$1:$A$16305,CZ$9)</f>
        <v>0</v>
      </c>
      <c r="DA23" s="63">
        <f>SUMIFS('[1]NBA-Data-1980-2019'!$G$1:$G$16305,'[1]NBA-Data-1980-2019'!$B$1:$B$16305,$A23,'[1]NBA-Data-1980-2019'!$A$1:$A$16305,DA$9)</f>
        <v>0</v>
      </c>
      <c r="DB23" s="63">
        <f>SUMIFS('[1]NBA-Data-1980-2019'!$G$1:$G$16305,'[1]NBA-Data-1980-2019'!$B$1:$B$16305,$A23,'[1]NBA-Data-1980-2019'!$A$1:$A$16305,DB$9)</f>
        <v>0</v>
      </c>
      <c r="DC23" s="63">
        <f>SUMIFS('[1]NBA-Data-1980-2019'!$G$1:$G$16305,'[1]NBA-Data-1980-2019'!$B$1:$B$16305,$A23,'[1]NBA-Data-1980-2019'!$A$1:$A$16305,DC$9)</f>
        <v>0</v>
      </c>
      <c r="DD23" s="63">
        <f>SUMIFS('[1]NBA-Data-1980-2019'!$G$1:$G$16305,'[1]NBA-Data-1980-2019'!$B$1:$B$16305,$A23,'[1]NBA-Data-1980-2019'!$A$1:$A$16305,DD$9)</f>
        <v>0</v>
      </c>
      <c r="DE23" s="63">
        <f>SUMIFS('[1]NBA-Data-1980-2019'!$G$1:$G$16305,'[1]NBA-Data-1980-2019'!$B$1:$B$16305,$A23,'[1]NBA-Data-1980-2019'!$A$1:$A$16305,DE$9)</f>
        <v>0</v>
      </c>
      <c r="DF23" s="63">
        <f>SUMIFS('[1]NBA-Data-1980-2019'!$G$1:$G$16305,'[1]NBA-Data-1980-2019'!$B$1:$B$16305,$A23,'[1]NBA-Data-1980-2019'!$A$1:$A$16305,DF$9)</f>
        <v>330000</v>
      </c>
      <c r="DG23" s="63">
        <f>SUMIFS('[1]NBA-Data-1980-2019'!$G$1:$G$16305,'[1]NBA-Data-1980-2019'!$B$1:$B$16305,$A23,'[1]NBA-Data-1980-2019'!$A$1:$A$16305,DG$9)</f>
        <v>0</v>
      </c>
      <c r="DH23" s="63">
        <f>SUMIFS('[1]NBA-Data-1980-2019'!$G$1:$G$16305,'[1]NBA-Data-1980-2019'!$B$1:$B$16305,$A23,'[1]NBA-Data-1980-2019'!$A$1:$A$16305,DH$9)</f>
        <v>0</v>
      </c>
      <c r="DI23" s="63">
        <f>SUMIFS('[1]NBA-Data-1980-2019'!$G$1:$G$16305,'[1]NBA-Data-1980-2019'!$B$1:$B$16305,$A23,'[1]NBA-Data-1980-2019'!$A$1:$A$16305,DI$9)</f>
        <v>0</v>
      </c>
      <c r="DJ23" s="63">
        <f>SUMIFS('[1]NBA-Data-1980-2019'!$G$1:$G$16305,'[1]NBA-Data-1980-2019'!$B$1:$B$16305,$A23,'[1]NBA-Data-1980-2019'!$A$1:$A$16305,DJ$9)</f>
        <v>0</v>
      </c>
      <c r="DK23" s="63">
        <f>SUMIFS('[1]NBA-Data-1980-2019'!$G$1:$G$16305,'[1]NBA-Data-1980-2019'!$B$1:$B$16305,$A23,'[1]NBA-Data-1980-2019'!$A$1:$A$16305,DK$9)</f>
        <v>139925</v>
      </c>
      <c r="DL23" s="63">
        <f>SUMIFS('[1]NBA-Data-1980-2019'!$G$1:$G$16305,'[1]NBA-Data-1980-2019'!$B$1:$B$16305,$A23,'[1]NBA-Data-1980-2019'!$A$1:$A$16305,DL$9)</f>
        <v>0</v>
      </c>
      <c r="DM23" s="63">
        <f>SUMIFS('[1]NBA-Data-1980-2019'!$G$1:$G$16305,'[1]NBA-Data-1980-2019'!$B$1:$B$16305,$A23,'[1]NBA-Data-1980-2019'!$A$1:$A$16305,DM$9)</f>
        <v>116713</v>
      </c>
      <c r="DN23" s="63">
        <f>SUMIFS('[1]NBA-Data-1980-2019'!$G$1:$G$16305,'[1]NBA-Data-1980-2019'!$B$1:$B$16305,$A23,'[1]NBA-Data-1980-2019'!$A$1:$A$16305,DN$9)</f>
        <v>0</v>
      </c>
      <c r="DO23" s="63">
        <f>SUMIFS('[1]NBA-Data-1980-2019'!$G$1:$G$16305,'[1]NBA-Data-1980-2019'!$B$1:$B$16305,$A23,'[1]NBA-Data-1980-2019'!$A$1:$A$16305,DO$9)</f>
        <v>0</v>
      </c>
      <c r="DP23" s="63">
        <f>SUMIFS('[1]NBA-Data-1980-2019'!$G$1:$G$16305,'[1]NBA-Data-1980-2019'!$B$1:$B$16305,$A23,'[1]NBA-Data-1980-2019'!$A$1:$A$16305,DP$9)</f>
        <v>0</v>
      </c>
      <c r="DQ23" s="63">
        <f>SUMIFS('[1]NBA-Data-1980-2019'!$G$1:$G$16305,'[1]NBA-Data-1980-2019'!$B$1:$B$16305,$A23,'[1]NBA-Data-1980-2019'!$A$1:$A$16305,DQ$9)</f>
        <v>0</v>
      </c>
      <c r="DR23" s="63">
        <f>SUMIFS('[1]NBA-Data-1980-2019'!$G$1:$G$16305,'[1]NBA-Data-1980-2019'!$B$1:$B$16305,$A23,'[1]NBA-Data-1980-2019'!$A$1:$A$16305,DR$9)</f>
        <v>0</v>
      </c>
      <c r="DS23" s="63">
        <f>SUMIFS('[1]NBA-Data-1980-2019'!$G$1:$G$16305,'[1]NBA-Data-1980-2019'!$B$1:$B$16305,$A23,'[1]NBA-Data-1980-2019'!$A$1:$A$16305,DS$9)</f>
        <v>0</v>
      </c>
      <c r="DT23" s="63">
        <f>SUMIFS('[1]NBA-Data-1980-2019'!$G$1:$G$16305,'[1]NBA-Data-1980-2019'!$B$1:$B$16305,$A23,'[1]NBA-Data-1980-2019'!$A$1:$A$16305,DT$9)</f>
        <v>0</v>
      </c>
      <c r="DU23" s="63">
        <f>SUMIFS('[1]NBA-Data-1980-2019'!$G$1:$G$16305,'[1]NBA-Data-1980-2019'!$B$1:$B$16305,$A23,'[1]NBA-Data-1980-2019'!$A$1:$A$16305,DU$9)</f>
        <v>0</v>
      </c>
      <c r="DV23" s="63">
        <f>SUMIFS('[1]NBA-Data-1980-2019'!$G$1:$G$16305,'[1]NBA-Data-1980-2019'!$B$1:$B$16305,$A23,'[1]NBA-Data-1980-2019'!$A$1:$A$16305,DV$9)</f>
        <v>0</v>
      </c>
      <c r="DW23" s="63">
        <f>SUMIFS('[1]NBA-Data-1980-2019'!$G$1:$G$16305,'[1]NBA-Data-1980-2019'!$B$1:$B$16305,$A23,'[1]NBA-Data-1980-2019'!$A$1:$A$16305,DW$9)</f>
        <v>0</v>
      </c>
      <c r="DX23" s="63">
        <f>SUMIFS('[1]NBA-Data-1980-2019'!$G$1:$G$16305,'[1]NBA-Data-1980-2019'!$B$1:$B$16305,$A23,'[1]NBA-Data-1980-2019'!$A$1:$A$16305,DX$9)</f>
        <v>0</v>
      </c>
      <c r="DY23" s="63">
        <f>SUMIFS('[1]NBA-Data-1980-2019'!$G$1:$G$16305,'[1]NBA-Data-1980-2019'!$B$1:$B$16305,$A23,'[1]NBA-Data-1980-2019'!$A$1:$A$16305,DY$9)</f>
        <v>0</v>
      </c>
      <c r="DZ23" s="63">
        <f>SUMIFS('[1]NBA-Data-1980-2019'!$G$1:$G$16305,'[1]NBA-Data-1980-2019'!$B$1:$B$16305,$A23,'[1]NBA-Data-1980-2019'!$A$1:$A$16305,DZ$9)</f>
        <v>0</v>
      </c>
      <c r="EA23" s="63">
        <f>SUMIFS('[1]NBA-Data-1980-2019'!$G$1:$G$16305,'[1]NBA-Data-1980-2019'!$B$1:$B$16305,$A23,'[1]NBA-Data-1980-2019'!$A$1:$A$16305,EA$9)</f>
        <v>0</v>
      </c>
      <c r="EB23" s="63">
        <f>SUMIFS('[1]NBA-Data-1980-2019'!$G$1:$G$16305,'[1]NBA-Data-1980-2019'!$B$1:$B$16305,$A23,'[1]NBA-Data-1980-2019'!$A$1:$A$16305,EB$9)</f>
        <v>0</v>
      </c>
      <c r="EC23" s="63">
        <f>SUMIFS('[1]NBA-Data-1980-2019'!$G$1:$G$16305,'[1]NBA-Data-1980-2019'!$B$1:$B$16305,$A23,'[1]NBA-Data-1980-2019'!$A$1:$A$16305,EC$9)</f>
        <v>0</v>
      </c>
      <c r="ED23" s="63">
        <f>SUMIFS('[1]NBA-Data-1980-2019'!$G$1:$G$16305,'[1]NBA-Data-1980-2019'!$B$1:$B$16305,$A23,'[1]NBA-Data-1980-2019'!$A$1:$A$16305,ED$9)</f>
        <v>0</v>
      </c>
      <c r="EH23" s="2" t="s">
        <v>1483</v>
      </c>
      <c r="EU23" s="2" t="s">
        <v>1320</v>
      </c>
      <c r="EZ23" s="2" t="s">
        <v>1366</v>
      </c>
      <c r="FA23" s="2" t="s">
        <v>1411</v>
      </c>
      <c r="FF23" s="57" t="s">
        <v>1274</v>
      </c>
    </row>
    <row r="24" spans="1:165" x14ac:dyDescent="0.2">
      <c r="A24" s="2" t="s">
        <v>944</v>
      </c>
      <c r="B24" s="2" t="str" cm="1">
        <f t="array" ref="B24">_xlfn.XLOOKUP($A24&amp;B$5,'[1]NBA-Data-1980-2019'!$B$1:$B$16305&amp;'[1]NBA-Data-1980-2019'!$A$1:$A$16305,'[1]NBA-Data-1980-2019'!$D$1:$D$16305,"",0)</f>
        <v/>
      </c>
      <c r="C24" s="2" t="str" cm="1">
        <f t="array" ref="C24">_xlfn.XLOOKUP($A24&amp;C$5,'[1]NBA-Data-1980-2019'!$B$1:$B$16305&amp;'[1]NBA-Data-1980-2019'!$A$1:$A$16305,'[1]NBA-Data-1980-2019'!$D$1:$D$16305,"",0)</f>
        <v/>
      </c>
      <c r="D24" s="2" t="str" cm="1">
        <f t="array" ref="D24">_xlfn.XLOOKUP($A24&amp;D$5,'[1]NBA-Data-1980-2019'!$B$1:$B$16305&amp;'[1]NBA-Data-1980-2019'!$A$1:$A$16305,'[1]NBA-Data-1980-2019'!$D$1:$D$16305,"",0)</f>
        <v/>
      </c>
      <c r="E24" s="2" t="str" cm="1">
        <f t="array" ref="E24">_xlfn.XLOOKUP($A24&amp;E$5,'[1]NBA-Data-1980-2019'!$B$1:$B$16305&amp;'[1]NBA-Data-1980-2019'!$A$1:$A$16305,'[1]NBA-Data-1980-2019'!$D$1:$D$16305,"",0)</f>
        <v/>
      </c>
      <c r="F24" s="2" t="str" cm="1">
        <f t="array" ref="F24">_xlfn.XLOOKUP($A24&amp;F$5,'[1]NBA-Data-1980-2019'!$B$1:$B$16305&amp;'[1]NBA-Data-1980-2019'!$A$1:$A$16305,'[1]NBA-Data-1980-2019'!$D$1:$D$16305,"",0)</f>
        <v/>
      </c>
      <c r="G24" s="2" t="str" cm="1">
        <f t="array" ref="G24">_xlfn.XLOOKUP($A24&amp;G$5,'[1]NBA-Data-1980-2019'!$B$1:$B$16305&amp;'[1]NBA-Data-1980-2019'!$A$1:$A$16305,'[1]NBA-Data-1980-2019'!$D$1:$D$16305,"",0)</f>
        <v/>
      </c>
      <c r="H24" s="2" t="str" cm="1">
        <f t="array" ref="H24">_xlfn.XLOOKUP($A24&amp;H$5,'[1]NBA-Data-1980-2019'!$B$1:$B$16305&amp;'[1]NBA-Data-1980-2019'!$A$1:$A$16305,'[1]NBA-Data-1980-2019'!$D$1:$D$16305,"",0)</f>
        <v>BOS</v>
      </c>
      <c r="I24" s="2" t="str" cm="1">
        <f t="array" ref="I24">_xlfn.XLOOKUP($A24&amp;I$5,'[1]NBA-Data-1980-2019'!$B$1:$B$16305&amp;'[1]NBA-Data-1980-2019'!$A$1:$A$16305,'[1]NBA-Data-1980-2019'!$D$1:$D$16305,"",0)</f>
        <v>BOS</v>
      </c>
      <c r="J24" s="2" t="str" cm="1">
        <f t="array" ref="J24">_xlfn.XLOOKUP($A24&amp;J$5,'[1]NBA-Data-1980-2019'!$B$1:$B$16305&amp;'[1]NBA-Data-1980-2019'!$A$1:$A$16305,'[1]NBA-Data-1980-2019'!$D$1:$D$16305,"",0)</f>
        <v>BOS</v>
      </c>
      <c r="K24" s="2" t="str" cm="1">
        <f t="array" ref="K24">_xlfn.XLOOKUP($A24&amp;K$5,'[1]NBA-Data-1980-2019'!$B$1:$B$16305&amp;'[1]NBA-Data-1980-2019'!$A$1:$A$16305,'[1]NBA-Data-1980-2019'!$D$1:$D$16305,"",0)</f>
        <v>BOS</v>
      </c>
      <c r="L24" s="2" t="str" cm="1">
        <f t="array" ref="L24">_xlfn.XLOOKUP($A24&amp;L$5,'[1]NBA-Data-1980-2019'!$B$1:$B$16305&amp;'[1]NBA-Data-1980-2019'!$A$1:$A$16305,'[1]NBA-Data-1980-2019'!$D$1:$D$16305,"",0)</f>
        <v>BOS</v>
      </c>
      <c r="M24" s="2" t="str" cm="1">
        <f t="array" ref="M24">_xlfn.XLOOKUP($A24&amp;M$5,'[1]NBA-Data-1980-2019'!$B$1:$B$16305&amp;'[1]NBA-Data-1980-2019'!$A$1:$A$16305,'[1]NBA-Data-1980-2019'!$D$1:$D$16305,"",0)</f>
        <v>BOS</v>
      </c>
      <c r="N24" s="2" t="str" cm="1">
        <f t="array" ref="N24">_xlfn.XLOOKUP($A24&amp;N$5,'[1]NBA-Data-1980-2019'!$B$1:$B$16305&amp;'[1]NBA-Data-1980-2019'!$A$1:$A$16305,'[1]NBA-Data-1980-2019'!$D$1:$D$16305,"",0)</f>
        <v>BOS</v>
      </c>
      <c r="O24" s="2" t="str" cm="1">
        <f t="array" ref="O24">_xlfn.XLOOKUP($A24&amp;O$5,'[1]NBA-Data-1980-2019'!$B$1:$B$16305&amp;'[1]NBA-Data-1980-2019'!$A$1:$A$16305,'[1]NBA-Data-1980-2019'!$D$1:$D$16305,"",0)</f>
        <v>DAL</v>
      </c>
      <c r="P24" s="2" t="str" cm="1">
        <f t="array" ref="P24">_xlfn.XLOOKUP($A24&amp;P$5,'[1]NBA-Data-1980-2019'!$B$1:$B$16305&amp;'[1]NBA-Data-1980-2019'!$A$1:$A$16305,'[1]NBA-Data-1980-2019'!$D$1:$D$16305,"",0)</f>
        <v>TOT</v>
      </c>
      <c r="Q24" s="2" t="str" cm="1">
        <f t="array" ref="Q24">_xlfn.XLOOKUP($A24&amp;Q$5,'[1]NBA-Data-1980-2019'!$B$1:$B$16305&amp;'[1]NBA-Data-1980-2019'!$A$1:$A$16305,'[1]NBA-Data-1980-2019'!$D$1:$D$16305,"",0)</f>
        <v>MIA</v>
      </c>
      <c r="R24" s="2" t="str" cm="1">
        <f t="array" ref="R24">_xlfn.XLOOKUP($A24&amp;R$5,'[1]NBA-Data-1980-2019'!$B$1:$B$16305&amp;'[1]NBA-Data-1980-2019'!$A$1:$A$16305,'[1]NBA-Data-1980-2019'!$D$1:$D$16305,"",0)</f>
        <v>MIA</v>
      </c>
      <c r="S24" s="2" t="str" cm="1">
        <f t="array" ref="S24">_xlfn.XLOOKUP($A24&amp;S$5,'[1]NBA-Data-1980-2019'!$B$1:$B$16305&amp;'[1]NBA-Data-1980-2019'!$A$1:$A$16305,'[1]NBA-Data-1980-2019'!$D$1:$D$16305,"",0)</f>
        <v>MIN</v>
      </c>
      <c r="T24" s="2" t="str" cm="1">
        <f t="array" ref="T24">_xlfn.XLOOKUP($A24&amp;T$5,'[1]NBA-Data-1980-2019'!$B$1:$B$16305&amp;'[1]NBA-Data-1980-2019'!$A$1:$A$16305,'[1]NBA-Data-1980-2019'!$D$1:$D$16305,"",0)</f>
        <v/>
      </c>
      <c r="U24" s="2" t="str" cm="1">
        <f t="array" ref="U24">_xlfn.XLOOKUP($A24&amp;U$5,'[1]NBA-Data-1980-2019'!$B$1:$B$16305&amp;'[1]NBA-Data-1980-2019'!$A$1:$A$16305,'[1]NBA-Data-1980-2019'!$D$1:$D$16305,"",0)</f>
        <v/>
      </c>
      <c r="V24" s="2" t="str" cm="1">
        <f t="array" ref="V24">_xlfn.XLOOKUP($A24&amp;V$5,'[1]NBA-Data-1980-2019'!$B$1:$B$16305&amp;'[1]NBA-Data-1980-2019'!$A$1:$A$16305,'[1]NBA-Data-1980-2019'!$D$1:$D$16305,"",0)</f>
        <v/>
      </c>
      <c r="W24" s="2" t="str" cm="1">
        <f t="array" ref="W24">_xlfn.XLOOKUP($A24&amp;W$5,'[1]NBA-Data-1980-2019'!$B$1:$B$16305&amp;'[1]NBA-Data-1980-2019'!$A$1:$A$16305,'[1]NBA-Data-1980-2019'!$D$1:$D$16305,"",0)</f>
        <v/>
      </c>
      <c r="X24" s="2" t="str" cm="1">
        <f t="array" ref="X24">_xlfn.XLOOKUP($A24&amp;X$5,'[1]NBA-Data-1980-2019'!$B$1:$B$16305&amp;'[1]NBA-Data-1980-2019'!$A$1:$A$16305,'[1]NBA-Data-1980-2019'!$D$1:$D$16305,"",0)</f>
        <v/>
      </c>
      <c r="Y24" s="2" t="str" cm="1">
        <f t="array" ref="Y24">_xlfn.XLOOKUP($A24&amp;Y$5,'[1]NBA-Data-1980-2019'!$B$1:$B$16305&amp;'[1]NBA-Data-1980-2019'!$A$1:$A$16305,'[1]NBA-Data-1980-2019'!$D$1:$D$16305,"",0)</f>
        <v/>
      </c>
      <c r="Z24" s="2" t="str" cm="1">
        <f t="array" ref="Z24">_xlfn.XLOOKUP($A24&amp;Z$5,'[1]NBA-Data-1980-2019'!$B$1:$B$16305&amp;'[1]NBA-Data-1980-2019'!$A$1:$A$16305,'[1]NBA-Data-1980-2019'!$D$1:$D$16305,"",0)</f>
        <v/>
      </c>
      <c r="AA24" s="2" t="str" cm="1">
        <f t="array" ref="AA24">_xlfn.XLOOKUP($A24&amp;AA$5,'[1]NBA-Data-1980-2019'!$B$1:$B$16305&amp;'[1]NBA-Data-1980-2019'!$A$1:$A$16305,'[1]NBA-Data-1980-2019'!$D$1:$D$16305,"",0)</f>
        <v/>
      </c>
      <c r="AB24" s="2" t="str" cm="1">
        <f t="array" ref="AB24">_xlfn.XLOOKUP($A24&amp;AB$5,'[1]NBA-Data-1980-2019'!$B$1:$B$16305&amp;'[1]NBA-Data-1980-2019'!$A$1:$A$16305,'[1]NBA-Data-1980-2019'!$D$1:$D$16305,"",0)</f>
        <v/>
      </c>
      <c r="AC24" s="2" t="str" cm="1">
        <f t="array" ref="AC24">_xlfn.XLOOKUP($A24&amp;AC$5,'[1]NBA-Data-1980-2019'!$B$1:$B$16305&amp;'[1]NBA-Data-1980-2019'!$A$1:$A$16305,'[1]NBA-Data-1980-2019'!$D$1:$D$16305,"",0)</f>
        <v/>
      </c>
      <c r="AD24" s="2" t="str" cm="1">
        <f t="array" ref="AD24">_xlfn.XLOOKUP($A24&amp;AD$5,'[1]NBA-Data-1980-2019'!$B$1:$B$16305&amp;'[1]NBA-Data-1980-2019'!$A$1:$A$16305,'[1]NBA-Data-1980-2019'!$D$1:$D$16305,"",0)</f>
        <v/>
      </c>
      <c r="AE24" s="2" t="str" cm="1">
        <f t="array" ref="AE24">_xlfn.XLOOKUP($A24&amp;AE$5,'[1]NBA-Data-1980-2019'!$B$1:$B$16305&amp;'[1]NBA-Data-1980-2019'!$A$1:$A$16305,'[1]NBA-Data-1980-2019'!$D$1:$D$16305,"",0)</f>
        <v/>
      </c>
      <c r="AF24" s="2" t="str" cm="1">
        <f t="array" ref="AF24">_xlfn.XLOOKUP($A24&amp;AF$5,'[1]NBA-Data-1980-2019'!$B$1:$B$16305&amp;'[1]NBA-Data-1980-2019'!$A$1:$A$16305,'[1]NBA-Data-1980-2019'!$D$1:$D$16305,"",0)</f>
        <v/>
      </c>
      <c r="AG24" s="2" t="str" cm="1">
        <f t="array" ref="AG24">_xlfn.XLOOKUP($A24&amp;AG$5,'[1]NBA-Data-1980-2019'!$B$1:$B$16305&amp;'[1]NBA-Data-1980-2019'!$A$1:$A$16305,'[1]NBA-Data-1980-2019'!$D$1:$D$16305,"",0)</f>
        <v/>
      </c>
      <c r="AH24" s="2" t="str" cm="1">
        <f t="array" ref="AH24">_xlfn.XLOOKUP($A24&amp;AH$5,'[1]NBA-Data-1980-2019'!$B$1:$B$16305&amp;'[1]NBA-Data-1980-2019'!$A$1:$A$16305,'[1]NBA-Data-1980-2019'!$H$1:$H$16305,"",0)</f>
        <v/>
      </c>
      <c r="AI24" s="2" t="str" cm="1">
        <f t="array" ref="AI24">_xlfn.XLOOKUP($A24&amp;AI$5,'[1]NBA-Data-1980-2019'!$B$1:$B$16305&amp;'[1]NBA-Data-1980-2019'!$A$1:$A$16305,'[1]NBA-Data-1980-2019'!$H$1:$H$16305,"",0)</f>
        <v/>
      </c>
      <c r="AJ24" s="2" t="str" cm="1">
        <f t="array" ref="AJ24">_xlfn.XLOOKUP($A24&amp;AJ$5,'[1]NBA-Data-1980-2019'!$B$1:$B$16305&amp;'[1]NBA-Data-1980-2019'!$A$1:$A$16305,'[1]NBA-Data-1980-2019'!$H$1:$H$16305,"",0)</f>
        <v/>
      </c>
      <c r="AK24" s="2" t="str" cm="1">
        <f t="array" ref="AK24">_xlfn.XLOOKUP($A24&amp;AK$5,'[1]NBA-Data-1980-2019'!$B$1:$B$16305&amp;'[1]NBA-Data-1980-2019'!$A$1:$A$16305,'[1]NBA-Data-1980-2019'!$H$1:$H$16305,"",0)</f>
        <v/>
      </c>
      <c r="AL24" s="2" t="str" cm="1">
        <f t="array" ref="AL24">_xlfn.XLOOKUP($A24&amp;AL$5,'[1]NBA-Data-1980-2019'!$B$1:$B$16305&amp;'[1]NBA-Data-1980-2019'!$A$1:$A$16305,'[1]NBA-Data-1980-2019'!$H$1:$H$16305,"",0)</f>
        <v/>
      </c>
      <c r="AM24" s="2" t="str" cm="1">
        <f t="array" ref="AM24">_xlfn.XLOOKUP($A24&amp;AM$5,'[1]NBA-Data-1980-2019'!$B$1:$B$16305&amp;'[1]NBA-Data-1980-2019'!$A$1:$A$16305,'[1]NBA-Data-1980-2019'!$H$1:$H$16305,"",0)</f>
        <v/>
      </c>
      <c r="AN24" s="2" cm="1">
        <f t="array" ref="AN24">_xlfn.XLOOKUP($A24&amp;AN$5,'[1]NBA-Data-1980-2019'!$B$1:$B$16305&amp;'[1]NBA-Data-1980-2019'!$A$1:$A$16305,'[1]NBA-Data-1980-2019'!$H$1:$H$16305,"",0)</f>
        <v>2968.4</v>
      </c>
      <c r="AO24" s="2" cm="1">
        <f t="array" ref="AO24">_xlfn.XLOOKUP($A24&amp;AO$5,'[1]NBA-Data-1980-2019'!$B$1:$B$16305&amp;'[1]NBA-Data-1980-2019'!$A$1:$A$16305,'[1]NBA-Data-1980-2019'!$H$1:$H$16305,"",0)</f>
        <v>3271.7999999999997</v>
      </c>
      <c r="AP24" s="2" cm="1">
        <f t="array" ref="AP24">_xlfn.XLOOKUP($A24&amp;AP$5,'[1]NBA-Data-1980-2019'!$B$1:$B$16305&amp;'[1]NBA-Data-1980-2019'!$A$1:$A$16305,'[1]NBA-Data-1980-2019'!$H$1:$H$16305,"",0)</f>
        <v>1549.8</v>
      </c>
      <c r="AQ24" s="2" cm="1">
        <f t="array" ref="AQ24">_xlfn.XLOOKUP($A24&amp;AQ$5,'[1]NBA-Data-1980-2019'!$B$1:$B$16305&amp;'[1]NBA-Data-1980-2019'!$A$1:$A$16305,'[1]NBA-Data-1980-2019'!$H$1:$H$16305,"",0)</f>
        <v>3001.2000000000003</v>
      </c>
      <c r="AR24" s="2" cm="1">
        <f t="array" ref="AR24">_xlfn.XLOOKUP($A24&amp;AR$5,'[1]NBA-Data-1980-2019'!$B$1:$B$16305&amp;'[1]NBA-Data-1980-2019'!$A$1:$A$16305,'[1]NBA-Data-1980-2019'!$H$1:$H$16305,"",0)</f>
        <v>3393.9</v>
      </c>
      <c r="AS24" s="2" cm="1">
        <f t="array" ref="AS24">_xlfn.XLOOKUP($A24&amp;AS$5,'[1]NBA-Data-1980-2019'!$B$1:$B$16305&amp;'[1]NBA-Data-1980-2019'!$A$1:$A$16305,'[1]NBA-Data-1980-2019'!$H$1:$H$16305,"",0)</f>
        <v>3402</v>
      </c>
      <c r="AT24" s="2" cm="1">
        <f t="array" ref="AT24">_xlfn.XLOOKUP($A24&amp;AT$5,'[1]NBA-Data-1980-2019'!$B$1:$B$16305&amp;'[1]NBA-Data-1980-2019'!$A$1:$A$16305,'[1]NBA-Data-1980-2019'!$H$1:$H$16305,"",0)</f>
        <v>3237</v>
      </c>
      <c r="AU24" s="2" cm="1">
        <f t="array" ref="AU24">_xlfn.XLOOKUP($A24&amp;AU$5,'[1]NBA-Data-1980-2019'!$B$1:$B$16305&amp;'[1]NBA-Data-1980-2019'!$A$1:$A$16305,'[1]NBA-Data-1980-2019'!$H$1:$H$16305,"",0)</f>
        <v>2837.2000000000003</v>
      </c>
      <c r="AV24" s="2" cm="1">
        <f t="array" ref="AV24">_xlfn.XLOOKUP($A24&amp;AV$5,'[1]NBA-Data-1980-2019'!$B$1:$B$16305&amp;'[1]NBA-Data-1980-2019'!$A$1:$A$16305,'[1]NBA-Data-1980-2019'!$H$1:$H$16305,"",0)</f>
        <v>2956.7999999999997</v>
      </c>
      <c r="AW24" s="2" cm="1">
        <f t="array" ref="AW24">_xlfn.XLOOKUP($A24&amp;AW$5,'[1]NBA-Data-1980-2019'!$B$1:$B$16305&amp;'[1]NBA-Data-1980-2019'!$A$1:$A$16305,'[1]NBA-Data-1980-2019'!$H$1:$H$16305,"",0)</f>
        <v>2197.6</v>
      </c>
      <c r="AX24" s="2" cm="1">
        <f t="array" ref="AX24">_xlfn.XLOOKUP($A24&amp;AX$5,'[1]NBA-Data-1980-2019'!$B$1:$B$16305&amp;'[1]NBA-Data-1980-2019'!$A$1:$A$16305,'[1]NBA-Data-1980-2019'!$H$1:$H$16305,"",0)</f>
        <v>1817.4</v>
      </c>
      <c r="AY24" s="2" cm="1">
        <f t="array" ref="AY24">_xlfn.XLOOKUP($A24&amp;AY$5,'[1]NBA-Data-1980-2019'!$B$1:$B$16305&amp;'[1]NBA-Data-1980-2019'!$A$1:$A$16305,'[1]NBA-Data-1980-2019'!$H$1:$H$16305,"",0)</f>
        <v>892.4</v>
      </c>
      <c r="AZ24" s="2" t="str" cm="1">
        <f t="array" ref="AZ24">_xlfn.XLOOKUP($A24&amp;AZ$5,'[1]NBA-Data-1980-2019'!$B$1:$B$16305&amp;'[1]NBA-Data-1980-2019'!$A$1:$A$16305,'[1]NBA-Data-1980-2019'!$H$1:$H$16305,"",0)</f>
        <v/>
      </c>
      <c r="BA24" s="2" t="str" cm="1">
        <f t="array" ref="BA24">_xlfn.XLOOKUP($A24&amp;BA$5,'[1]NBA-Data-1980-2019'!$B$1:$B$16305&amp;'[1]NBA-Data-1980-2019'!$A$1:$A$16305,'[1]NBA-Data-1980-2019'!$H$1:$H$16305,"",0)</f>
        <v/>
      </c>
      <c r="BB24" s="2" t="str" cm="1">
        <f t="array" ref="BB24">_xlfn.XLOOKUP($A24&amp;BB$5,'[1]NBA-Data-1980-2019'!$B$1:$B$16305&amp;'[1]NBA-Data-1980-2019'!$A$1:$A$16305,'[1]NBA-Data-1980-2019'!$H$1:$H$16305,"",0)</f>
        <v/>
      </c>
      <c r="BC24" s="2" t="str" cm="1">
        <f t="array" ref="BC24">_xlfn.XLOOKUP($A24&amp;BC$5,'[1]NBA-Data-1980-2019'!$B$1:$B$16305&amp;'[1]NBA-Data-1980-2019'!$A$1:$A$16305,'[1]NBA-Data-1980-2019'!$H$1:$H$16305,"",0)</f>
        <v/>
      </c>
      <c r="BD24" s="2" t="str" cm="1">
        <f t="array" ref="BD24">_xlfn.XLOOKUP($A24&amp;BD$5,'[1]NBA-Data-1980-2019'!$B$1:$B$16305&amp;'[1]NBA-Data-1980-2019'!$A$1:$A$16305,'[1]NBA-Data-1980-2019'!$H$1:$H$16305,"",0)</f>
        <v/>
      </c>
      <c r="BE24" s="2" t="str" cm="1">
        <f t="array" ref="BE24">_xlfn.XLOOKUP($A24&amp;BE$5,'[1]NBA-Data-1980-2019'!$B$1:$B$16305&amp;'[1]NBA-Data-1980-2019'!$A$1:$A$16305,'[1]NBA-Data-1980-2019'!$H$1:$H$16305,"",0)</f>
        <v/>
      </c>
      <c r="BF24" s="2" t="str" cm="1">
        <f t="array" ref="BF24">_xlfn.XLOOKUP($A24&amp;BF$5,'[1]NBA-Data-1980-2019'!$B$1:$B$16305&amp;'[1]NBA-Data-1980-2019'!$A$1:$A$16305,'[1]NBA-Data-1980-2019'!$H$1:$H$16305,"",0)</f>
        <v/>
      </c>
      <c r="BG24" s="2" t="str" cm="1">
        <f t="array" ref="BG24">_xlfn.XLOOKUP($A24&amp;BG$5,'[1]NBA-Data-1980-2019'!$B$1:$B$16305&amp;'[1]NBA-Data-1980-2019'!$A$1:$A$16305,'[1]NBA-Data-1980-2019'!$H$1:$H$16305,"",0)</f>
        <v/>
      </c>
      <c r="BH24" s="2" t="str" cm="1">
        <f t="array" ref="BH24">_xlfn.XLOOKUP($A24&amp;BH$5,'[1]NBA-Data-1980-2019'!$B$1:$B$16305&amp;'[1]NBA-Data-1980-2019'!$A$1:$A$16305,'[1]NBA-Data-1980-2019'!$H$1:$H$16305,"",0)</f>
        <v/>
      </c>
      <c r="BI24" s="2" t="str" cm="1">
        <f t="array" ref="BI24">_xlfn.XLOOKUP($A24&amp;BI$5,'[1]NBA-Data-1980-2019'!$B$1:$B$16305&amp;'[1]NBA-Data-1980-2019'!$A$1:$A$16305,'[1]NBA-Data-1980-2019'!$H$1:$H$16305,"",0)</f>
        <v/>
      </c>
      <c r="BJ24" s="2" t="str" cm="1">
        <f t="array" ref="BJ24">_xlfn.XLOOKUP($A24&amp;BJ$5,'[1]NBA-Data-1980-2019'!$B$1:$B$16305&amp;'[1]NBA-Data-1980-2019'!$A$1:$A$16305,'[1]NBA-Data-1980-2019'!$H$1:$H$16305,"",0)</f>
        <v/>
      </c>
      <c r="BK24" s="2" t="str" cm="1">
        <f t="array" ref="BK24">_xlfn.XLOOKUP($A24&amp;BK$5,'[1]NBA-Data-1980-2019'!$B$1:$B$16305&amp;'[1]NBA-Data-1980-2019'!$A$1:$A$16305,'[1]NBA-Data-1980-2019'!$H$1:$H$16305,"",0)</f>
        <v/>
      </c>
      <c r="BL24" s="2" t="str" cm="1">
        <f t="array" ref="BL24">_xlfn.XLOOKUP($A24&amp;BL$5,'[1]NBA-Data-1980-2019'!$B$1:$B$16305&amp;'[1]NBA-Data-1980-2019'!$A$1:$A$16305,'[1]NBA-Data-1980-2019'!$H$1:$H$16305,"",0)</f>
        <v/>
      </c>
      <c r="BM24" s="2" t="str" cm="1">
        <f t="array" ref="BM24">_xlfn.XLOOKUP($A24&amp;BM$5,'[1]NBA-Data-1980-2019'!$B$1:$B$16305&amp;'[1]NBA-Data-1980-2019'!$A$1:$A$16305,'[1]NBA-Data-1980-2019'!$H$1:$H$16305,"",0)</f>
        <v/>
      </c>
      <c r="BN24" s="2" t="str" cm="1">
        <f t="array" ref="BN24">_xlfn.XLOOKUP($A24&amp;BN$5,'[1]NBA-Data-1980-2019'!$B$1:$B$16305&amp;'[1]NBA-Data-1980-2019'!$A$1:$A$16305,'[1]NBA-Data-1980-2019'!$F$1:$F$16305,"",0)</f>
        <v/>
      </c>
      <c r="BO24" s="2" t="str" cm="1">
        <f t="array" ref="BO24">_xlfn.XLOOKUP($A24&amp;BO$5,'[1]NBA-Data-1980-2019'!$B$1:$B$16305&amp;'[1]NBA-Data-1980-2019'!$A$1:$A$16305,'[1]NBA-Data-1980-2019'!$F$1:$F$16305,"",0)</f>
        <v/>
      </c>
      <c r="BP24" s="2" t="str" cm="1">
        <f t="array" ref="BP24">_xlfn.XLOOKUP($A24&amp;BP$5,'[1]NBA-Data-1980-2019'!$B$1:$B$16305&amp;'[1]NBA-Data-1980-2019'!$A$1:$A$16305,'[1]NBA-Data-1980-2019'!$F$1:$F$16305,"",0)</f>
        <v/>
      </c>
      <c r="BQ24" s="2" t="str" cm="1">
        <f t="array" ref="BQ24">_xlfn.XLOOKUP($A24&amp;BQ$5,'[1]NBA-Data-1980-2019'!$B$1:$B$16305&amp;'[1]NBA-Data-1980-2019'!$A$1:$A$16305,'[1]NBA-Data-1980-2019'!$F$1:$F$16305,"",0)</f>
        <v/>
      </c>
      <c r="BR24" s="2" t="str" cm="1">
        <f t="array" ref="BR24">_xlfn.XLOOKUP($A24&amp;BR$5,'[1]NBA-Data-1980-2019'!$B$1:$B$16305&amp;'[1]NBA-Data-1980-2019'!$A$1:$A$16305,'[1]NBA-Data-1980-2019'!$F$1:$F$16305,"",0)</f>
        <v/>
      </c>
      <c r="BS24" s="2" t="str" cm="1">
        <f t="array" ref="BS24">_xlfn.XLOOKUP($A24&amp;BS$5,'[1]NBA-Data-1980-2019'!$B$1:$B$16305&amp;'[1]NBA-Data-1980-2019'!$A$1:$A$16305,'[1]NBA-Data-1980-2019'!$F$1:$F$16305,"",0)</f>
        <v/>
      </c>
      <c r="BT24" s="2" cm="1">
        <f t="array" ref="BT24">_xlfn.XLOOKUP($A24&amp;BT$5,'[1]NBA-Data-1980-2019'!$B$1:$B$16305&amp;'[1]NBA-Data-1980-2019'!$A$1:$A$16305,'[1]NBA-Data-1980-2019'!$F$1:$F$16305,"",0)</f>
        <v>15.5</v>
      </c>
      <c r="BU24" s="2" cm="1">
        <f t="array" ref="BU24">_xlfn.XLOOKUP($A24&amp;BU$5,'[1]NBA-Data-1980-2019'!$B$1:$B$16305&amp;'[1]NBA-Data-1980-2019'!$A$1:$A$16305,'[1]NBA-Data-1980-2019'!$F$1:$F$16305,"",0)</f>
        <v>17.8</v>
      </c>
      <c r="BV24" s="2" cm="1">
        <f t="array" ref="BV24">_xlfn.XLOOKUP($A24&amp;BV$5,'[1]NBA-Data-1980-2019'!$B$1:$B$16305&amp;'[1]NBA-Data-1980-2019'!$A$1:$A$16305,'[1]NBA-Data-1980-2019'!$F$1:$F$16305,"",0)</f>
        <v>17</v>
      </c>
      <c r="BW24" s="2" cm="1">
        <f t="array" ref="BW24">_xlfn.XLOOKUP($A24&amp;BW$5,'[1]NBA-Data-1980-2019'!$B$1:$B$16305&amp;'[1]NBA-Data-1980-2019'!$A$1:$A$16305,'[1]NBA-Data-1980-2019'!$F$1:$F$16305,"",0)</f>
        <v>17.8</v>
      </c>
      <c r="BX24" s="2" cm="1">
        <f t="array" ref="BX24">_xlfn.XLOOKUP($A24&amp;BX$5,'[1]NBA-Data-1980-2019'!$B$1:$B$16305&amp;'[1]NBA-Data-1980-2019'!$A$1:$A$16305,'[1]NBA-Data-1980-2019'!$F$1:$F$16305,"",0)</f>
        <v>18.899999999999999</v>
      </c>
      <c r="BY24" s="2" cm="1">
        <f t="array" ref="BY24">_xlfn.XLOOKUP($A24&amp;BY$5,'[1]NBA-Data-1980-2019'!$B$1:$B$16305&amp;'[1]NBA-Data-1980-2019'!$A$1:$A$16305,'[1]NBA-Data-1980-2019'!$F$1:$F$16305,"",0)</f>
        <v>17.100000000000001</v>
      </c>
      <c r="BZ24" s="2" cm="1">
        <f t="array" ref="BZ24">_xlfn.XLOOKUP($A24&amp;BZ$5,'[1]NBA-Data-1980-2019'!$B$1:$B$16305&amp;'[1]NBA-Data-1980-2019'!$A$1:$A$16305,'[1]NBA-Data-1980-2019'!$F$1:$F$16305,"",0)</f>
        <v>14.6</v>
      </c>
      <c r="CA24" s="2" cm="1">
        <f t="array" ref="CA24">_xlfn.XLOOKUP($A24&amp;CA$5,'[1]NBA-Data-1980-2019'!$B$1:$B$16305&amp;'[1]NBA-Data-1980-2019'!$A$1:$A$16305,'[1]NBA-Data-1980-2019'!$F$1:$F$16305,"",0)</f>
        <v>15.8</v>
      </c>
      <c r="CB24" s="2" cm="1">
        <f t="array" ref="CB24">_xlfn.XLOOKUP($A24&amp;CB$5,'[1]NBA-Data-1980-2019'!$B$1:$B$16305&amp;'[1]NBA-Data-1980-2019'!$A$1:$A$16305,'[1]NBA-Data-1980-2019'!$F$1:$F$16305,"",0)</f>
        <v>15.5</v>
      </c>
      <c r="CC24" s="2" cm="1">
        <f t="array" ref="CC24">_xlfn.XLOOKUP($A24&amp;CC$5,'[1]NBA-Data-1980-2019'!$B$1:$B$16305&amp;'[1]NBA-Data-1980-2019'!$A$1:$A$16305,'[1]NBA-Data-1980-2019'!$F$1:$F$16305,"",0)</f>
        <v>14.4</v>
      </c>
      <c r="CD24" s="2" cm="1">
        <f t="array" ref="CD24">_xlfn.XLOOKUP($A24&amp;CD$5,'[1]NBA-Data-1980-2019'!$B$1:$B$16305&amp;'[1]NBA-Data-1980-2019'!$A$1:$A$16305,'[1]NBA-Data-1980-2019'!$F$1:$F$16305,"",0)</f>
        <v>9.6</v>
      </c>
      <c r="CE24" s="2" cm="1">
        <f t="array" ref="CE24">_xlfn.XLOOKUP($A24&amp;CE$5,'[1]NBA-Data-1980-2019'!$B$1:$B$16305&amp;'[1]NBA-Data-1980-2019'!$A$1:$A$16305,'[1]NBA-Data-1980-2019'!$F$1:$F$16305,"",0)</f>
        <v>11.4</v>
      </c>
      <c r="CF24" s="2" t="str" cm="1">
        <f t="array" ref="CF24">_xlfn.XLOOKUP($A24&amp;CF$5,'[1]NBA-Data-1980-2019'!$B$1:$B$16305&amp;'[1]NBA-Data-1980-2019'!$A$1:$A$16305,'[1]NBA-Data-1980-2019'!$F$1:$F$16305,"",0)</f>
        <v/>
      </c>
      <c r="CG24" s="2" t="str" cm="1">
        <f t="array" ref="CG24">_xlfn.XLOOKUP($A24&amp;CG$5,'[1]NBA-Data-1980-2019'!$B$1:$B$16305&amp;'[1]NBA-Data-1980-2019'!$A$1:$A$16305,'[1]NBA-Data-1980-2019'!$F$1:$F$16305,"",0)</f>
        <v/>
      </c>
      <c r="CH24" s="2" t="str" cm="1">
        <f t="array" ref="CH24">_xlfn.XLOOKUP($A24&amp;CH$5,'[1]NBA-Data-1980-2019'!$B$1:$B$16305&amp;'[1]NBA-Data-1980-2019'!$A$1:$A$16305,'[1]NBA-Data-1980-2019'!$F$1:$F$16305,"",0)</f>
        <v/>
      </c>
      <c r="CI24" s="2" t="str" cm="1">
        <f t="array" ref="CI24">_xlfn.XLOOKUP($A24&amp;CI$5,'[1]NBA-Data-1980-2019'!$B$1:$B$16305&amp;'[1]NBA-Data-1980-2019'!$A$1:$A$16305,'[1]NBA-Data-1980-2019'!$F$1:$F$16305,"",0)</f>
        <v/>
      </c>
      <c r="CJ24" s="2" t="str" cm="1">
        <f t="array" ref="CJ24">_xlfn.XLOOKUP($A24&amp;CJ$5,'[1]NBA-Data-1980-2019'!$B$1:$B$16305&amp;'[1]NBA-Data-1980-2019'!$A$1:$A$16305,'[1]NBA-Data-1980-2019'!$F$1:$F$16305,"",0)</f>
        <v/>
      </c>
      <c r="CK24" s="2" t="str" cm="1">
        <f t="array" ref="CK24">_xlfn.XLOOKUP($A24&amp;CK$5,'[1]NBA-Data-1980-2019'!$B$1:$B$16305&amp;'[1]NBA-Data-1980-2019'!$A$1:$A$16305,'[1]NBA-Data-1980-2019'!$F$1:$F$16305,"",0)</f>
        <v/>
      </c>
      <c r="CL24" s="2" t="str" cm="1">
        <f t="array" ref="CL24">_xlfn.XLOOKUP($A24&amp;CL$5,'[1]NBA-Data-1980-2019'!$B$1:$B$16305&amp;'[1]NBA-Data-1980-2019'!$A$1:$A$16305,'[1]NBA-Data-1980-2019'!$F$1:$F$16305,"",0)</f>
        <v/>
      </c>
      <c r="CM24" s="2" t="str" cm="1">
        <f t="array" ref="CM24">_xlfn.XLOOKUP($A24&amp;CM$5,'[1]NBA-Data-1980-2019'!$B$1:$B$16305&amp;'[1]NBA-Data-1980-2019'!$A$1:$A$16305,'[1]NBA-Data-1980-2019'!$F$1:$F$16305,"",0)</f>
        <v/>
      </c>
      <c r="CN24" s="2" t="str" cm="1">
        <f t="array" ref="CN24">_xlfn.XLOOKUP($A24&amp;CN$5,'[1]NBA-Data-1980-2019'!$B$1:$B$16305&amp;'[1]NBA-Data-1980-2019'!$A$1:$A$16305,'[1]NBA-Data-1980-2019'!$F$1:$F$16305,"",0)</f>
        <v/>
      </c>
      <c r="CO24" s="2" t="str" cm="1">
        <f t="array" ref="CO24">_xlfn.XLOOKUP($A24&amp;CO$5,'[1]NBA-Data-1980-2019'!$B$1:$B$16305&amp;'[1]NBA-Data-1980-2019'!$A$1:$A$16305,'[1]NBA-Data-1980-2019'!$F$1:$F$16305,"",0)</f>
        <v/>
      </c>
      <c r="CP24" s="2" t="str" cm="1">
        <f t="array" ref="CP24">_xlfn.XLOOKUP($A24&amp;CP$5,'[1]NBA-Data-1980-2019'!$B$1:$B$16305&amp;'[1]NBA-Data-1980-2019'!$A$1:$A$16305,'[1]NBA-Data-1980-2019'!$F$1:$F$16305,"",0)</f>
        <v/>
      </c>
      <c r="CQ24" s="2" t="str" cm="1">
        <f t="array" ref="CQ24">_xlfn.XLOOKUP($A24&amp;CQ$5,'[1]NBA-Data-1980-2019'!$B$1:$B$16305&amp;'[1]NBA-Data-1980-2019'!$A$1:$A$16305,'[1]NBA-Data-1980-2019'!$F$1:$F$16305,"",0)</f>
        <v/>
      </c>
      <c r="CR24" s="2" t="str" cm="1">
        <f t="array" ref="CR24">_xlfn.XLOOKUP($A24&amp;CR$5,'[1]NBA-Data-1980-2019'!$B$1:$B$16305&amp;'[1]NBA-Data-1980-2019'!$A$1:$A$16305,'[1]NBA-Data-1980-2019'!$F$1:$F$16305,"",0)</f>
        <v/>
      </c>
      <c r="CS24" s="2" t="str" cm="1">
        <f t="array" ref="CS24">_xlfn.XLOOKUP($A24&amp;CS$5,'[1]NBA-Data-1980-2019'!$B$1:$B$16305&amp;'[1]NBA-Data-1980-2019'!$A$1:$A$16305,'[1]NBA-Data-1980-2019'!$F$1:$F$16305,"",0)</f>
        <v/>
      </c>
      <c r="CU24" s="2" t="str">
        <f>_xlfn.XLOOKUP($A24,TEAMS!$G$1:$G$839,TEAMS!$H$1:$H$839,"",0)</f>
        <v>PF</v>
      </c>
      <c r="CV24" s="2" t="str">
        <f>_xlfn.XLOOKUP($CU24,DASHBOARD!$B$22:$B$27,DASHBOARD!$C$22:$C$27,"",0)</f>
        <v>FORWARD</v>
      </c>
      <c r="CY24" s="63">
        <f>SUMIFS('[1]NBA-Data-1980-2019'!$G$1:$G$16305,'[1]NBA-Data-1980-2019'!$B$1:$B$16305,$A24,'[1]NBA-Data-1980-2019'!$A$1:$A$16305,CY$9)</f>
        <v>0</v>
      </c>
      <c r="CZ24" s="63">
        <f>SUMIFS('[1]NBA-Data-1980-2019'!$G$1:$G$16305,'[1]NBA-Data-1980-2019'!$B$1:$B$16305,$A24,'[1]NBA-Data-1980-2019'!$A$1:$A$16305,CZ$9)</f>
        <v>0</v>
      </c>
      <c r="DA24" s="63">
        <f>SUMIFS('[1]NBA-Data-1980-2019'!$G$1:$G$16305,'[1]NBA-Data-1980-2019'!$B$1:$B$16305,$A24,'[1]NBA-Data-1980-2019'!$A$1:$A$16305,DA$9)</f>
        <v>0</v>
      </c>
      <c r="DB24" s="63">
        <f>SUMIFS('[1]NBA-Data-1980-2019'!$G$1:$G$16305,'[1]NBA-Data-1980-2019'!$B$1:$B$16305,$A24,'[1]NBA-Data-1980-2019'!$A$1:$A$16305,DB$9)</f>
        <v>0</v>
      </c>
      <c r="DC24" s="63">
        <f>SUMIFS('[1]NBA-Data-1980-2019'!$G$1:$G$16305,'[1]NBA-Data-1980-2019'!$B$1:$B$16305,$A24,'[1]NBA-Data-1980-2019'!$A$1:$A$16305,DC$9)</f>
        <v>0</v>
      </c>
      <c r="DD24" s="63">
        <f>SUMIFS('[1]NBA-Data-1980-2019'!$G$1:$G$16305,'[1]NBA-Data-1980-2019'!$B$1:$B$16305,$A24,'[1]NBA-Data-1980-2019'!$A$1:$A$16305,DD$9)</f>
        <v>0</v>
      </c>
      <c r="DE24" s="63">
        <f>SUMIFS('[1]NBA-Data-1980-2019'!$G$1:$G$16305,'[1]NBA-Data-1980-2019'!$B$1:$B$16305,$A24,'[1]NBA-Data-1980-2019'!$A$1:$A$16305,DE$9)</f>
        <v>1620000</v>
      </c>
      <c r="DF24" s="63">
        <f>SUMIFS('[1]NBA-Data-1980-2019'!$G$1:$G$16305,'[1]NBA-Data-1980-2019'!$B$1:$B$16305,$A24,'[1]NBA-Data-1980-2019'!$A$1:$A$16305,DF$9)</f>
        <v>1864080</v>
      </c>
      <c r="DG24" s="63">
        <f>SUMIFS('[1]NBA-Data-1980-2019'!$G$1:$G$16305,'[1]NBA-Data-1980-2019'!$B$1:$B$16305,$A24,'[1]NBA-Data-1980-2019'!$A$1:$A$16305,DG$9)</f>
        <v>2107000</v>
      </c>
      <c r="DH24" s="63">
        <f>SUMIFS('[1]NBA-Data-1980-2019'!$G$1:$G$16305,'[1]NBA-Data-1980-2019'!$B$1:$B$16305,$A24,'[1]NBA-Data-1980-2019'!$A$1:$A$16305,DH$9)</f>
        <v>9000000</v>
      </c>
      <c r="DI24" s="63">
        <f>SUMIFS('[1]NBA-Data-1980-2019'!$G$1:$G$16305,'[1]NBA-Data-1980-2019'!$B$1:$B$16305,$A24,'[1]NBA-Data-1980-2019'!$A$1:$A$16305,DI$9)</f>
        <v>10130000</v>
      </c>
      <c r="DJ24" s="63">
        <f>SUMIFS('[1]NBA-Data-1980-2019'!$G$1:$G$16305,'[1]NBA-Data-1980-2019'!$B$1:$B$16305,$A24,'[1]NBA-Data-1980-2019'!$A$1:$A$16305,DJ$9)</f>
        <v>11250000</v>
      </c>
      <c r="DK24" s="63">
        <f>SUMIFS('[1]NBA-Data-1980-2019'!$G$1:$G$16305,'[1]NBA-Data-1980-2019'!$B$1:$B$16305,$A24,'[1]NBA-Data-1980-2019'!$A$1:$A$16305,DK$9)</f>
        <v>12375000</v>
      </c>
      <c r="DL24" s="63">
        <f>SUMIFS('[1]NBA-Data-1980-2019'!$G$1:$G$16305,'[1]NBA-Data-1980-2019'!$B$1:$B$16305,$A24,'[1]NBA-Data-1980-2019'!$A$1:$A$16305,DL$9)</f>
        <v>0</v>
      </c>
      <c r="DM24" s="63">
        <f>SUMIFS('[1]NBA-Data-1980-2019'!$G$1:$G$16305,'[1]NBA-Data-1980-2019'!$B$1:$B$16305,$A24,'[1]NBA-Data-1980-2019'!$A$1:$A$16305,DM$9)</f>
        <v>14625000</v>
      </c>
      <c r="DN24" s="63">
        <f>SUMIFS('[1]NBA-Data-1980-2019'!$G$1:$G$16305,'[1]NBA-Data-1980-2019'!$B$1:$B$16305,$A24,'[1]NBA-Data-1980-2019'!$A$1:$A$16305,DN$9)</f>
        <v>6880000</v>
      </c>
      <c r="DO24" s="63">
        <f>SUMIFS('[1]NBA-Data-1980-2019'!$G$1:$G$16305,'[1]NBA-Data-1980-2019'!$B$1:$B$16305,$A24,'[1]NBA-Data-1980-2019'!$A$1:$A$16305,DO$9)</f>
        <v>0</v>
      </c>
      <c r="DP24" s="63">
        <f>SUMIFS('[1]NBA-Data-1980-2019'!$G$1:$G$16305,'[1]NBA-Data-1980-2019'!$B$1:$B$16305,$A24,'[1]NBA-Data-1980-2019'!$A$1:$A$16305,DP$9)</f>
        <v>8329640</v>
      </c>
      <c r="DQ24" s="63">
        <f>SUMIFS('[1]NBA-Data-1980-2019'!$G$1:$G$16305,'[1]NBA-Data-1980-2019'!$B$1:$B$16305,$A24,'[1]NBA-Data-1980-2019'!$A$1:$A$16305,DQ$9)</f>
        <v>0</v>
      </c>
      <c r="DR24" s="63">
        <f>SUMIFS('[1]NBA-Data-1980-2019'!$G$1:$G$16305,'[1]NBA-Data-1980-2019'!$B$1:$B$16305,$A24,'[1]NBA-Data-1980-2019'!$A$1:$A$16305,DR$9)</f>
        <v>0</v>
      </c>
      <c r="DS24" s="63">
        <f>SUMIFS('[1]NBA-Data-1980-2019'!$G$1:$G$16305,'[1]NBA-Data-1980-2019'!$B$1:$B$16305,$A24,'[1]NBA-Data-1980-2019'!$A$1:$A$16305,DS$9)</f>
        <v>0</v>
      </c>
      <c r="DT24" s="63">
        <f>SUMIFS('[1]NBA-Data-1980-2019'!$G$1:$G$16305,'[1]NBA-Data-1980-2019'!$B$1:$B$16305,$A24,'[1]NBA-Data-1980-2019'!$A$1:$A$16305,DT$9)</f>
        <v>0</v>
      </c>
      <c r="DU24" s="63">
        <f>SUMIFS('[1]NBA-Data-1980-2019'!$G$1:$G$16305,'[1]NBA-Data-1980-2019'!$B$1:$B$16305,$A24,'[1]NBA-Data-1980-2019'!$A$1:$A$16305,DU$9)</f>
        <v>0</v>
      </c>
      <c r="DV24" s="63">
        <f>SUMIFS('[1]NBA-Data-1980-2019'!$G$1:$G$16305,'[1]NBA-Data-1980-2019'!$B$1:$B$16305,$A24,'[1]NBA-Data-1980-2019'!$A$1:$A$16305,DV$9)</f>
        <v>0</v>
      </c>
      <c r="DW24" s="63">
        <f>SUMIFS('[1]NBA-Data-1980-2019'!$G$1:$G$16305,'[1]NBA-Data-1980-2019'!$B$1:$B$16305,$A24,'[1]NBA-Data-1980-2019'!$A$1:$A$16305,DW$9)</f>
        <v>0</v>
      </c>
      <c r="DX24" s="63">
        <f>SUMIFS('[1]NBA-Data-1980-2019'!$G$1:$G$16305,'[1]NBA-Data-1980-2019'!$B$1:$B$16305,$A24,'[1]NBA-Data-1980-2019'!$A$1:$A$16305,DX$9)</f>
        <v>0</v>
      </c>
      <c r="DY24" s="63">
        <f>SUMIFS('[1]NBA-Data-1980-2019'!$G$1:$G$16305,'[1]NBA-Data-1980-2019'!$B$1:$B$16305,$A24,'[1]NBA-Data-1980-2019'!$A$1:$A$16305,DY$9)</f>
        <v>0</v>
      </c>
      <c r="DZ24" s="63">
        <f>SUMIFS('[1]NBA-Data-1980-2019'!$G$1:$G$16305,'[1]NBA-Data-1980-2019'!$B$1:$B$16305,$A24,'[1]NBA-Data-1980-2019'!$A$1:$A$16305,DZ$9)</f>
        <v>0</v>
      </c>
      <c r="EA24" s="63">
        <f>SUMIFS('[1]NBA-Data-1980-2019'!$G$1:$G$16305,'[1]NBA-Data-1980-2019'!$B$1:$B$16305,$A24,'[1]NBA-Data-1980-2019'!$A$1:$A$16305,EA$9)</f>
        <v>0</v>
      </c>
      <c r="EB24" s="63">
        <f>SUMIFS('[1]NBA-Data-1980-2019'!$G$1:$G$16305,'[1]NBA-Data-1980-2019'!$B$1:$B$16305,$A24,'[1]NBA-Data-1980-2019'!$A$1:$A$16305,EB$9)</f>
        <v>0</v>
      </c>
      <c r="EC24" s="63">
        <f>SUMIFS('[1]NBA-Data-1980-2019'!$G$1:$G$16305,'[1]NBA-Data-1980-2019'!$B$1:$B$16305,$A24,'[1]NBA-Data-1980-2019'!$A$1:$A$16305,EC$9)</f>
        <v>0</v>
      </c>
      <c r="ED24" s="63">
        <f>SUMIFS('[1]NBA-Data-1980-2019'!$G$1:$G$16305,'[1]NBA-Data-1980-2019'!$B$1:$B$16305,$A24,'[1]NBA-Data-1980-2019'!$A$1:$A$16305,ED$9)</f>
        <v>0</v>
      </c>
      <c r="EH24" s="2" t="s">
        <v>1485</v>
      </c>
      <c r="EZ24" s="2" t="s">
        <v>1367</v>
      </c>
      <c r="FA24" s="2" t="s">
        <v>559</v>
      </c>
      <c r="FF24" s="57" t="s">
        <v>1276</v>
      </c>
    </row>
    <row r="25" spans="1:165" x14ac:dyDescent="0.2">
      <c r="A25" s="2" t="s">
        <v>1040</v>
      </c>
      <c r="B25" s="2" t="str" cm="1">
        <f t="array" ref="B25">_xlfn.XLOOKUP($A25&amp;B$5,'[1]NBA-Data-1980-2019'!$B$1:$B$16305&amp;'[1]NBA-Data-1980-2019'!$A$1:$A$16305,'[1]NBA-Data-1980-2019'!$D$1:$D$16305,"",0)</f>
        <v/>
      </c>
      <c r="C25" s="2" t="str" cm="1">
        <f t="array" ref="C25">_xlfn.XLOOKUP($A25&amp;C$5,'[1]NBA-Data-1980-2019'!$B$1:$B$16305&amp;'[1]NBA-Data-1980-2019'!$A$1:$A$16305,'[1]NBA-Data-1980-2019'!$D$1:$D$16305,"",0)</f>
        <v/>
      </c>
      <c r="D25" s="2" t="str" cm="1">
        <f t="array" ref="D25">_xlfn.XLOOKUP($A25&amp;D$5,'[1]NBA-Data-1980-2019'!$B$1:$B$16305&amp;'[1]NBA-Data-1980-2019'!$A$1:$A$16305,'[1]NBA-Data-1980-2019'!$D$1:$D$16305,"",0)</f>
        <v/>
      </c>
      <c r="E25" s="2" t="str" cm="1">
        <f t="array" ref="E25">_xlfn.XLOOKUP($A25&amp;E$5,'[1]NBA-Data-1980-2019'!$B$1:$B$16305&amp;'[1]NBA-Data-1980-2019'!$A$1:$A$16305,'[1]NBA-Data-1980-2019'!$D$1:$D$16305,"",0)</f>
        <v/>
      </c>
      <c r="F25" s="2" t="str" cm="1">
        <f t="array" ref="F25">_xlfn.XLOOKUP($A25&amp;F$5,'[1]NBA-Data-1980-2019'!$B$1:$B$16305&amp;'[1]NBA-Data-1980-2019'!$A$1:$A$16305,'[1]NBA-Data-1980-2019'!$D$1:$D$16305,"",0)</f>
        <v/>
      </c>
      <c r="G25" s="2" t="str" cm="1">
        <f t="array" ref="G25">_xlfn.XLOOKUP($A25&amp;G$5,'[1]NBA-Data-1980-2019'!$B$1:$B$16305&amp;'[1]NBA-Data-1980-2019'!$A$1:$A$16305,'[1]NBA-Data-1980-2019'!$D$1:$D$16305,"",0)</f>
        <v/>
      </c>
      <c r="H25" s="2" t="str" cm="1">
        <f t="array" ref="H25">_xlfn.XLOOKUP($A25&amp;H$5,'[1]NBA-Data-1980-2019'!$B$1:$B$16305&amp;'[1]NBA-Data-1980-2019'!$A$1:$A$16305,'[1]NBA-Data-1980-2019'!$D$1:$D$16305,"",0)</f>
        <v/>
      </c>
      <c r="I25" s="2" t="str" cm="1">
        <f t="array" ref="I25">_xlfn.XLOOKUP($A25&amp;I$5,'[1]NBA-Data-1980-2019'!$B$1:$B$16305&amp;'[1]NBA-Data-1980-2019'!$A$1:$A$16305,'[1]NBA-Data-1980-2019'!$D$1:$D$16305,"",0)</f>
        <v>VAN</v>
      </c>
      <c r="J25" s="2" t="str" cm="1">
        <f t="array" ref="J25">_xlfn.XLOOKUP($A25&amp;J$5,'[1]NBA-Data-1980-2019'!$B$1:$B$16305&amp;'[1]NBA-Data-1980-2019'!$A$1:$A$16305,'[1]NBA-Data-1980-2019'!$D$1:$D$16305,"",0)</f>
        <v>SAS</v>
      </c>
      <c r="K25" s="2" t="str" cm="1">
        <f t="array" ref="K25">_xlfn.XLOOKUP($A25&amp;K$5,'[1]NBA-Data-1980-2019'!$B$1:$B$16305&amp;'[1]NBA-Data-1980-2019'!$A$1:$A$16305,'[1]NBA-Data-1980-2019'!$D$1:$D$16305,"",0)</f>
        <v>SAS</v>
      </c>
      <c r="L25" s="2" t="str" cm="1">
        <f t="array" ref="L25">_xlfn.XLOOKUP($A25&amp;L$5,'[1]NBA-Data-1980-2019'!$B$1:$B$16305&amp;'[1]NBA-Data-1980-2019'!$A$1:$A$16305,'[1]NBA-Data-1980-2019'!$D$1:$D$16305,"",0)</f>
        <v>SAS</v>
      </c>
      <c r="M25" s="2" t="str" cm="1">
        <f t="array" ref="M25">_xlfn.XLOOKUP($A25&amp;M$5,'[1]NBA-Data-1980-2019'!$B$1:$B$16305&amp;'[1]NBA-Data-1980-2019'!$A$1:$A$16305,'[1]NBA-Data-1980-2019'!$D$1:$D$16305,"",0)</f>
        <v>SAS</v>
      </c>
      <c r="N25" s="2" t="str" cm="1">
        <f t="array" ref="N25">_xlfn.XLOOKUP($A25&amp;N$5,'[1]NBA-Data-1980-2019'!$B$1:$B$16305&amp;'[1]NBA-Data-1980-2019'!$A$1:$A$16305,'[1]NBA-Data-1980-2019'!$D$1:$D$16305,"",0)</f>
        <v>POR</v>
      </c>
      <c r="O25" s="2" t="str" cm="1">
        <f t="array" ref="O25">_xlfn.XLOOKUP($A25&amp;O$5,'[1]NBA-Data-1980-2019'!$B$1:$B$16305&amp;'[1]NBA-Data-1980-2019'!$A$1:$A$16305,'[1]NBA-Data-1980-2019'!$D$1:$D$16305,"",0)</f>
        <v>SEA</v>
      </c>
      <c r="P25" s="2" t="str" cm="1">
        <f t="array" ref="P25">_xlfn.XLOOKUP($A25&amp;P$5,'[1]NBA-Data-1980-2019'!$B$1:$B$16305&amp;'[1]NBA-Data-1980-2019'!$A$1:$A$16305,'[1]NBA-Data-1980-2019'!$D$1:$D$16305,"",0)</f>
        <v>SEA</v>
      </c>
      <c r="Q25" s="2" t="str" cm="1">
        <f t="array" ref="Q25">_xlfn.XLOOKUP($A25&amp;Q$5,'[1]NBA-Data-1980-2019'!$B$1:$B$16305&amp;'[1]NBA-Data-1980-2019'!$A$1:$A$16305,'[1]NBA-Data-1980-2019'!$D$1:$D$16305,"",0)</f>
        <v>WAS</v>
      </c>
      <c r="R25" s="2" t="str" cm="1">
        <f t="array" ref="R25">_xlfn.XLOOKUP($A25&amp;R$5,'[1]NBA-Data-1980-2019'!$B$1:$B$16305&amp;'[1]NBA-Data-1980-2019'!$A$1:$A$16305,'[1]NBA-Data-1980-2019'!$D$1:$D$16305,"",0)</f>
        <v>WAS</v>
      </c>
      <c r="S25" s="2" t="str" cm="1">
        <f t="array" ref="S25">_xlfn.XLOOKUP($A25&amp;S$5,'[1]NBA-Data-1980-2019'!$B$1:$B$16305&amp;'[1]NBA-Data-1980-2019'!$A$1:$A$16305,'[1]NBA-Data-1980-2019'!$D$1:$D$16305,"",0)</f>
        <v>WAS</v>
      </c>
      <c r="T25" s="2" t="str" cm="1">
        <f t="array" ref="T25">_xlfn.XLOOKUP($A25&amp;T$5,'[1]NBA-Data-1980-2019'!$B$1:$B$16305&amp;'[1]NBA-Data-1980-2019'!$A$1:$A$16305,'[1]NBA-Data-1980-2019'!$D$1:$D$16305,"",0)</f>
        <v>TOT</v>
      </c>
      <c r="U25" s="2" t="str" cm="1">
        <f t="array" ref="U25">_xlfn.XLOOKUP($A25&amp;U$5,'[1]NBA-Data-1980-2019'!$B$1:$B$16305&amp;'[1]NBA-Data-1980-2019'!$A$1:$A$16305,'[1]NBA-Data-1980-2019'!$D$1:$D$16305,"",0)</f>
        <v/>
      </c>
      <c r="V25" s="2" t="str" cm="1">
        <f t="array" ref="V25">_xlfn.XLOOKUP($A25&amp;V$5,'[1]NBA-Data-1980-2019'!$B$1:$B$16305&amp;'[1]NBA-Data-1980-2019'!$A$1:$A$16305,'[1]NBA-Data-1980-2019'!$D$1:$D$16305,"",0)</f>
        <v>PHI</v>
      </c>
      <c r="W25" s="2" t="str" cm="1">
        <f t="array" ref="W25">_xlfn.XLOOKUP($A25&amp;W$5,'[1]NBA-Data-1980-2019'!$B$1:$B$16305&amp;'[1]NBA-Data-1980-2019'!$A$1:$A$16305,'[1]NBA-Data-1980-2019'!$D$1:$D$16305,"",0)</f>
        <v/>
      </c>
      <c r="X25" s="2" t="str" cm="1">
        <f t="array" ref="X25">_xlfn.XLOOKUP($A25&amp;X$5,'[1]NBA-Data-1980-2019'!$B$1:$B$16305&amp;'[1]NBA-Data-1980-2019'!$A$1:$A$16305,'[1]NBA-Data-1980-2019'!$D$1:$D$16305,"",0)</f>
        <v/>
      </c>
      <c r="Y25" s="2" t="str" cm="1">
        <f t="array" ref="Y25">_xlfn.XLOOKUP($A25&amp;Y$5,'[1]NBA-Data-1980-2019'!$B$1:$B$16305&amp;'[1]NBA-Data-1980-2019'!$A$1:$A$16305,'[1]NBA-Data-1980-2019'!$D$1:$D$16305,"",0)</f>
        <v/>
      </c>
      <c r="Z25" s="2" t="str" cm="1">
        <f t="array" ref="Z25">_xlfn.XLOOKUP($A25&amp;Z$5,'[1]NBA-Data-1980-2019'!$B$1:$B$16305&amp;'[1]NBA-Data-1980-2019'!$A$1:$A$16305,'[1]NBA-Data-1980-2019'!$D$1:$D$16305,"",0)</f>
        <v/>
      </c>
      <c r="AA25" s="2" t="str" cm="1">
        <f t="array" ref="AA25">_xlfn.XLOOKUP($A25&amp;AA$5,'[1]NBA-Data-1980-2019'!$B$1:$B$16305&amp;'[1]NBA-Data-1980-2019'!$A$1:$A$16305,'[1]NBA-Data-1980-2019'!$D$1:$D$16305,"",0)</f>
        <v/>
      </c>
      <c r="AB25" s="2" t="str" cm="1">
        <f t="array" ref="AB25">_xlfn.XLOOKUP($A25&amp;AB$5,'[1]NBA-Data-1980-2019'!$B$1:$B$16305&amp;'[1]NBA-Data-1980-2019'!$A$1:$A$16305,'[1]NBA-Data-1980-2019'!$D$1:$D$16305,"",0)</f>
        <v/>
      </c>
      <c r="AC25" s="2" t="str" cm="1">
        <f t="array" ref="AC25">_xlfn.XLOOKUP($A25&amp;AC$5,'[1]NBA-Data-1980-2019'!$B$1:$B$16305&amp;'[1]NBA-Data-1980-2019'!$A$1:$A$16305,'[1]NBA-Data-1980-2019'!$D$1:$D$16305,"",0)</f>
        <v/>
      </c>
      <c r="AD25" s="2" t="str" cm="1">
        <f t="array" ref="AD25">_xlfn.XLOOKUP($A25&amp;AD$5,'[1]NBA-Data-1980-2019'!$B$1:$B$16305&amp;'[1]NBA-Data-1980-2019'!$A$1:$A$16305,'[1]NBA-Data-1980-2019'!$D$1:$D$16305,"",0)</f>
        <v/>
      </c>
      <c r="AE25" s="2" t="str" cm="1">
        <f t="array" ref="AE25">_xlfn.XLOOKUP($A25&amp;AE$5,'[1]NBA-Data-1980-2019'!$B$1:$B$16305&amp;'[1]NBA-Data-1980-2019'!$A$1:$A$16305,'[1]NBA-Data-1980-2019'!$D$1:$D$16305,"",0)</f>
        <v/>
      </c>
      <c r="AF25" s="2" t="str" cm="1">
        <f t="array" ref="AF25">_xlfn.XLOOKUP($A25&amp;AF$5,'[1]NBA-Data-1980-2019'!$B$1:$B$16305&amp;'[1]NBA-Data-1980-2019'!$A$1:$A$16305,'[1]NBA-Data-1980-2019'!$D$1:$D$16305,"",0)</f>
        <v/>
      </c>
      <c r="AG25" s="2" t="str" cm="1">
        <f t="array" ref="AG25">_xlfn.XLOOKUP($A25&amp;AG$5,'[1]NBA-Data-1980-2019'!$B$1:$B$16305&amp;'[1]NBA-Data-1980-2019'!$A$1:$A$16305,'[1]NBA-Data-1980-2019'!$D$1:$D$16305,"",0)</f>
        <v/>
      </c>
      <c r="AH25" s="2" t="str" cm="1">
        <f t="array" ref="AH25">_xlfn.XLOOKUP($A25&amp;AH$5,'[1]NBA-Data-1980-2019'!$B$1:$B$16305&amp;'[1]NBA-Data-1980-2019'!$A$1:$A$16305,'[1]NBA-Data-1980-2019'!$H$1:$H$16305,"",0)</f>
        <v/>
      </c>
      <c r="AI25" s="2" t="str" cm="1">
        <f t="array" ref="AI25">_xlfn.XLOOKUP($A25&amp;AI$5,'[1]NBA-Data-1980-2019'!$B$1:$B$16305&amp;'[1]NBA-Data-1980-2019'!$A$1:$A$16305,'[1]NBA-Data-1980-2019'!$H$1:$H$16305,"",0)</f>
        <v/>
      </c>
      <c r="AJ25" s="2" t="str" cm="1">
        <f t="array" ref="AJ25">_xlfn.XLOOKUP($A25&amp;AJ$5,'[1]NBA-Data-1980-2019'!$B$1:$B$16305&amp;'[1]NBA-Data-1980-2019'!$A$1:$A$16305,'[1]NBA-Data-1980-2019'!$H$1:$H$16305,"",0)</f>
        <v/>
      </c>
      <c r="AK25" s="2" t="str" cm="1">
        <f t="array" ref="AK25">_xlfn.XLOOKUP($A25&amp;AK$5,'[1]NBA-Data-1980-2019'!$B$1:$B$16305&amp;'[1]NBA-Data-1980-2019'!$A$1:$A$16305,'[1]NBA-Data-1980-2019'!$H$1:$H$16305,"",0)</f>
        <v/>
      </c>
      <c r="AL25" s="2" t="str" cm="1">
        <f t="array" ref="AL25">_xlfn.XLOOKUP($A25&amp;AL$5,'[1]NBA-Data-1980-2019'!$B$1:$B$16305&amp;'[1]NBA-Data-1980-2019'!$A$1:$A$16305,'[1]NBA-Data-1980-2019'!$H$1:$H$16305,"",0)</f>
        <v/>
      </c>
      <c r="AM25" s="2" t="str" cm="1">
        <f t="array" ref="AM25">_xlfn.XLOOKUP($A25&amp;AM$5,'[1]NBA-Data-1980-2019'!$B$1:$B$16305&amp;'[1]NBA-Data-1980-2019'!$A$1:$A$16305,'[1]NBA-Data-1980-2019'!$H$1:$H$16305,"",0)</f>
        <v/>
      </c>
      <c r="AN25" s="2" t="str" cm="1">
        <f t="array" ref="AN25">_xlfn.XLOOKUP($A25&amp;AN$5,'[1]NBA-Data-1980-2019'!$B$1:$B$16305&amp;'[1]NBA-Data-1980-2019'!$A$1:$A$16305,'[1]NBA-Data-1980-2019'!$H$1:$H$16305,"",0)</f>
        <v/>
      </c>
      <c r="AO25" s="2" cm="1">
        <f t="array" ref="AO25">_xlfn.XLOOKUP($A25&amp;AO$5,'[1]NBA-Data-1980-2019'!$B$1:$B$16305&amp;'[1]NBA-Data-1980-2019'!$A$1:$A$16305,'[1]NBA-Data-1980-2019'!$H$1:$H$16305,"",0)</f>
        <v>1953.6</v>
      </c>
      <c r="AP25" s="2" cm="1">
        <f t="array" ref="AP25">_xlfn.XLOOKUP($A25&amp;AP$5,'[1]NBA-Data-1980-2019'!$B$1:$B$16305&amp;'[1]NBA-Data-1980-2019'!$A$1:$A$16305,'[1]NBA-Data-1980-2019'!$H$1:$H$16305,"",0)</f>
        <v>615.69999999999993</v>
      </c>
      <c r="AQ25" s="2" cm="1">
        <f t="array" ref="AQ25">_xlfn.XLOOKUP($A25&amp;AQ$5,'[1]NBA-Data-1980-2019'!$B$1:$B$16305&amp;'[1]NBA-Data-1980-2019'!$A$1:$A$16305,'[1]NBA-Data-1980-2019'!$H$1:$H$16305,"",0)</f>
        <v>1196.8000000000002</v>
      </c>
      <c r="AR25" s="2" cm="1">
        <f t="array" ref="AR25">_xlfn.XLOOKUP($A25&amp;AR$5,'[1]NBA-Data-1980-2019'!$B$1:$B$16305&amp;'[1]NBA-Data-1980-2019'!$A$1:$A$16305,'[1]NBA-Data-1980-2019'!$H$1:$H$16305,"",0)</f>
        <v>2061.9</v>
      </c>
      <c r="AS25" s="2" cm="1">
        <f t="array" ref="AS25">_xlfn.XLOOKUP($A25&amp;AS$5,'[1]NBA-Data-1980-2019'!$B$1:$B$16305&amp;'[1]NBA-Data-1980-2019'!$A$1:$A$16305,'[1]NBA-Data-1980-2019'!$H$1:$H$16305,"",0)</f>
        <v>2173</v>
      </c>
      <c r="AT25" s="2" cm="1">
        <f t="array" ref="AT25">_xlfn.XLOOKUP($A25&amp;AT$5,'[1]NBA-Data-1980-2019'!$B$1:$B$16305&amp;'[1]NBA-Data-1980-2019'!$A$1:$A$16305,'[1]NBA-Data-1980-2019'!$H$1:$H$16305,"",0)</f>
        <v>871</v>
      </c>
      <c r="AU25" s="2" cm="1">
        <f t="array" ref="AU25">_xlfn.XLOOKUP($A25&amp;AU$5,'[1]NBA-Data-1980-2019'!$B$1:$B$16305&amp;'[1]NBA-Data-1980-2019'!$A$1:$A$16305,'[1]NBA-Data-1980-2019'!$H$1:$H$16305,"",0)</f>
        <v>1512.3</v>
      </c>
      <c r="AV25" s="2" cm="1">
        <f t="array" ref="AV25">_xlfn.XLOOKUP($A25&amp;AV$5,'[1]NBA-Data-1980-2019'!$B$1:$B$16305&amp;'[1]NBA-Data-1980-2019'!$A$1:$A$16305,'[1]NBA-Data-1980-2019'!$H$1:$H$16305,"",0)</f>
        <v>2025</v>
      </c>
      <c r="AW25" s="2" cm="1">
        <f t="array" ref="AW25">_xlfn.XLOOKUP($A25&amp;AW$5,'[1]NBA-Data-1980-2019'!$B$1:$B$16305&amp;'[1]NBA-Data-1980-2019'!$A$1:$A$16305,'[1]NBA-Data-1980-2019'!$H$1:$H$16305,"",0)</f>
        <v>2280</v>
      </c>
      <c r="AX25" s="2" cm="1">
        <f t="array" ref="AX25">_xlfn.XLOOKUP($A25&amp;AX$5,'[1]NBA-Data-1980-2019'!$B$1:$B$16305&amp;'[1]NBA-Data-1980-2019'!$A$1:$A$16305,'[1]NBA-Data-1980-2019'!$H$1:$H$16305,"",0)</f>
        <v>1760</v>
      </c>
      <c r="AY25" s="2" cm="1">
        <f t="array" ref="AY25">_xlfn.XLOOKUP($A25&amp;AY$5,'[1]NBA-Data-1980-2019'!$B$1:$B$16305&amp;'[1]NBA-Data-1980-2019'!$A$1:$A$16305,'[1]NBA-Data-1980-2019'!$H$1:$H$16305,"",0)</f>
        <v>2158.4</v>
      </c>
      <c r="AZ25" s="2" cm="1">
        <f t="array" ref="AZ25">_xlfn.XLOOKUP($A25&amp;AZ$5,'[1]NBA-Data-1980-2019'!$B$1:$B$16305&amp;'[1]NBA-Data-1980-2019'!$A$1:$A$16305,'[1]NBA-Data-1980-2019'!$H$1:$H$16305,"",0)</f>
        <v>1021.2</v>
      </c>
      <c r="BA25" s="2" t="str" cm="1">
        <f t="array" ref="BA25">_xlfn.XLOOKUP($A25&amp;BA$5,'[1]NBA-Data-1980-2019'!$B$1:$B$16305&amp;'[1]NBA-Data-1980-2019'!$A$1:$A$16305,'[1]NBA-Data-1980-2019'!$H$1:$H$16305,"",0)</f>
        <v/>
      </c>
      <c r="BB25" s="2" cm="1">
        <f t="array" ref="BB25">_xlfn.XLOOKUP($A25&amp;BB$5,'[1]NBA-Data-1980-2019'!$B$1:$B$16305&amp;'[1]NBA-Data-1980-2019'!$A$1:$A$16305,'[1]NBA-Data-1980-2019'!$H$1:$H$16305,"",0)</f>
        <v>35.200000000000003</v>
      </c>
      <c r="BC25" s="2" t="str" cm="1">
        <f t="array" ref="BC25">_xlfn.XLOOKUP($A25&amp;BC$5,'[1]NBA-Data-1980-2019'!$B$1:$B$16305&amp;'[1]NBA-Data-1980-2019'!$A$1:$A$16305,'[1]NBA-Data-1980-2019'!$H$1:$H$16305,"",0)</f>
        <v/>
      </c>
      <c r="BD25" s="2" t="str" cm="1">
        <f t="array" ref="BD25">_xlfn.XLOOKUP($A25&amp;BD$5,'[1]NBA-Data-1980-2019'!$B$1:$B$16305&amp;'[1]NBA-Data-1980-2019'!$A$1:$A$16305,'[1]NBA-Data-1980-2019'!$H$1:$H$16305,"",0)</f>
        <v/>
      </c>
      <c r="BE25" s="2" t="str" cm="1">
        <f t="array" ref="BE25">_xlfn.XLOOKUP($A25&amp;BE$5,'[1]NBA-Data-1980-2019'!$B$1:$B$16305&amp;'[1]NBA-Data-1980-2019'!$A$1:$A$16305,'[1]NBA-Data-1980-2019'!$H$1:$H$16305,"",0)</f>
        <v/>
      </c>
      <c r="BF25" s="2" t="str" cm="1">
        <f t="array" ref="BF25">_xlfn.XLOOKUP($A25&amp;BF$5,'[1]NBA-Data-1980-2019'!$B$1:$B$16305&amp;'[1]NBA-Data-1980-2019'!$A$1:$A$16305,'[1]NBA-Data-1980-2019'!$H$1:$H$16305,"",0)</f>
        <v/>
      </c>
      <c r="BG25" s="2" t="str" cm="1">
        <f t="array" ref="BG25">_xlfn.XLOOKUP($A25&amp;BG$5,'[1]NBA-Data-1980-2019'!$B$1:$B$16305&amp;'[1]NBA-Data-1980-2019'!$A$1:$A$16305,'[1]NBA-Data-1980-2019'!$H$1:$H$16305,"",0)</f>
        <v/>
      </c>
      <c r="BH25" s="2" t="str" cm="1">
        <f t="array" ref="BH25">_xlfn.XLOOKUP($A25&amp;BH$5,'[1]NBA-Data-1980-2019'!$B$1:$B$16305&amp;'[1]NBA-Data-1980-2019'!$A$1:$A$16305,'[1]NBA-Data-1980-2019'!$H$1:$H$16305,"",0)</f>
        <v/>
      </c>
      <c r="BI25" s="2" t="str" cm="1">
        <f t="array" ref="BI25">_xlfn.XLOOKUP($A25&amp;BI$5,'[1]NBA-Data-1980-2019'!$B$1:$B$16305&amp;'[1]NBA-Data-1980-2019'!$A$1:$A$16305,'[1]NBA-Data-1980-2019'!$H$1:$H$16305,"",0)</f>
        <v/>
      </c>
      <c r="BJ25" s="2" t="str" cm="1">
        <f t="array" ref="BJ25">_xlfn.XLOOKUP($A25&amp;BJ$5,'[1]NBA-Data-1980-2019'!$B$1:$B$16305&amp;'[1]NBA-Data-1980-2019'!$A$1:$A$16305,'[1]NBA-Data-1980-2019'!$H$1:$H$16305,"",0)</f>
        <v/>
      </c>
      <c r="BK25" s="2" t="str" cm="1">
        <f t="array" ref="BK25">_xlfn.XLOOKUP($A25&amp;BK$5,'[1]NBA-Data-1980-2019'!$B$1:$B$16305&amp;'[1]NBA-Data-1980-2019'!$A$1:$A$16305,'[1]NBA-Data-1980-2019'!$H$1:$H$16305,"",0)</f>
        <v/>
      </c>
      <c r="BL25" s="2" t="str" cm="1">
        <f t="array" ref="BL25">_xlfn.XLOOKUP($A25&amp;BL$5,'[1]NBA-Data-1980-2019'!$B$1:$B$16305&amp;'[1]NBA-Data-1980-2019'!$A$1:$A$16305,'[1]NBA-Data-1980-2019'!$H$1:$H$16305,"",0)</f>
        <v/>
      </c>
      <c r="BM25" s="2" t="str" cm="1">
        <f t="array" ref="BM25">_xlfn.XLOOKUP($A25&amp;BM$5,'[1]NBA-Data-1980-2019'!$B$1:$B$16305&amp;'[1]NBA-Data-1980-2019'!$A$1:$A$16305,'[1]NBA-Data-1980-2019'!$H$1:$H$16305,"",0)</f>
        <v/>
      </c>
      <c r="BN25" s="2" t="str" cm="1">
        <f t="array" ref="BN25">_xlfn.XLOOKUP($A25&amp;BN$5,'[1]NBA-Data-1980-2019'!$B$1:$B$16305&amp;'[1]NBA-Data-1980-2019'!$A$1:$A$16305,'[1]NBA-Data-1980-2019'!$F$1:$F$16305,"",0)</f>
        <v/>
      </c>
      <c r="BO25" s="2" t="str" cm="1">
        <f t="array" ref="BO25">_xlfn.XLOOKUP($A25&amp;BO$5,'[1]NBA-Data-1980-2019'!$B$1:$B$16305&amp;'[1]NBA-Data-1980-2019'!$A$1:$A$16305,'[1]NBA-Data-1980-2019'!$F$1:$F$16305,"",0)</f>
        <v/>
      </c>
      <c r="BP25" s="2" t="str" cm="1">
        <f t="array" ref="BP25">_xlfn.XLOOKUP($A25&amp;BP$5,'[1]NBA-Data-1980-2019'!$B$1:$B$16305&amp;'[1]NBA-Data-1980-2019'!$A$1:$A$16305,'[1]NBA-Data-1980-2019'!$F$1:$F$16305,"",0)</f>
        <v/>
      </c>
      <c r="BQ25" s="2" t="str" cm="1">
        <f t="array" ref="BQ25">_xlfn.XLOOKUP($A25&amp;BQ$5,'[1]NBA-Data-1980-2019'!$B$1:$B$16305&amp;'[1]NBA-Data-1980-2019'!$A$1:$A$16305,'[1]NBA-Data-1980-2019'!$F$1:$F$16305,"",0)</f>
        <v/>
      </c>
      <c r="BR25" s="2" t="str" cm="1">
        <f t="array" ref="BR25">_xlfn.XLOOKUP($A25&amp;BR$5,'[1]NBA-Data-1980-2019'!$B$1:$B$16305&amp;'[1]NBA-Data-1980-2019'!$A$1:$A$16305,'[1]NBA-Data-1980-2019'!$F$1:$F$16305,"",0)</f>
        <v/>
      </c>
      <c r="BS25" s="2" t="str" cm="1">
        <f t="array" ref="BS25">_xlfn.XLOOKUP($A25&amp;BS$5,'[1]NBA-Data-1980-2019'!$B$1:$B$16305&amp;'[1]NBA-Data-1980-2019'!$A$1:$A$16305,'[1]NBA-Data-1980-2019'!$F$1:$F$16305,"",0)</f>
        <v/>
      </c>
      <c r="BT25" s="2" t="str" cm="1">
        <f t="array" ref="BT25">_xlfn.XLOOKUP($A25&amp;BT$5,'[1]NBA-Data-1980-2019'!$B$1:$B$16305&amp;'[1]NBA-Data-1980-2019'!$A$1:$A$16305,'[1]NBA-Data-1980-2019'!$F$1:$F$16305,"",0)</f>
        <v/>
      </c>
      <c r="BU25" s="2" cm="1">
        <f t="array" ref="BU25">_xlfn.XLOOKUP($A25&amp;BU$5,'[1]NBA-Data-1980-2019'!$B$1:$B$16305&amp;'[1]NBA-Data-1980-2019'!$A$1:$A$16305,'[1]NBA-Data-1980-2019'!$F$1:$F$16305,"",0)</f>
        <v>9.9</v>
      </c>
      <c r="BV25" s="2" cm="1">
        <f t="array" ref="BV25">_xlfn.XLOOKUP($A25&amp;BV$5,'[1]NBA-Data-1980-2019'!$B$1:$B$16305&amp;'[1]NBA-Data-1980-2019'!$A$1:$A$16305,'[1]NBA-Data-1980-2019'!$F$1:$F$16305,"",0)</f>
        <v>16.100000000000001</v>
      </c>
      <c r="BW25" s="2" cm="1">
        <f t="array" ref="BW25">_xlfn.XLOOKUP($A25&amp;BW$5,'[1]NBA-Data-1980-2019'!$B$1:$B$16305&amp;'[1]NBA-Data-1980-2019'!$A$1:$A$16305,'[1]NBA-Data-1980-2019'!$F$1:$F$16305,"",0)</f>
        <v>15.2</v>
      </c>
      <c r="BX25" s="2" cm="1">
        <f t="array" ref="BX25">_xlfn.XLOOKUP($A25&amp;BX$5,'[1]NBA-Data-1980-2019'!$B$1:$B$16305&amp;'[1]NBA-Data-1980-2019'!$A$1:$A$16305,'[1]NBA-Data-1980-2019'!$F$1:$F$16305,"",0)</f>
        <v>15.5</v>
      </c>
      <c r="BY25" s="2" cm="1">
        <f t="array" ref="BY25">_xlfn.XLOOKUP($A25&amp;BY$5,'[1]NBA-Data-1980-2019'!$B$1:$B$16305&amp;'[1]NBA-Data-1980-2019'!$A$1:$A$16305,'[1]NBA-Data-1980-2019'!$F$1:$F$16305,"",0)</f>
        <v>13.4</v>
      </c>
      <c r="BZ25" s="2" cm="1">
        <f t="array" ref="BZ25">_xlfn.XLOOKUP($A25&amp;BZ$5,'[1]NBA-Data-1980-2019'!$B$1:$B$16305&amp;'[1]NBA-Data-1980-2019'!$A$1:$A$16305,'[1]NBA-Data-1980-2019'!$F$1:$F$16305,"",0)</f>
        <v>13.3</v>
      </c>
      <c r="CA25" s="2" cm="1">
        <f t="array" ref="CA25">_xlfn.XLOOKUP($A25&amp;CA$5,'[1]NBA-Data-1980-2019'!$B$1:$B$16305&amp;'[1]NBA-Data-1980-2019'!$A$1:$A$16305,'[1]NBA-Data-1980-2019'!$F$1:$F$16305,"",0)</f>
        <v>19.7</v>
      </c>
      <c r="CB25" s="2" cm="1">
        <f t="array" ref="CB25">_xlfn.XLOOKUP($A25&amp;CB$5,'[1]NBA-Data-1980-2019'!$B$1:$B$16305&amp;'[1]NBA-Data-1980-2019'!$A$1:$A$16305,'[1]NBA-Data-1980-2019'!$F$1:$F$16305,"",0)</f>
        <v>18</v>
      </c>
      <c r="CC25" s="2" cm="1">
        <f t="array" ref="CC25">_xlfn.XLOOKUP($A25&amp;CC$5,'[1]NBA-Data-1980-2019'!$B$1:$B$16305&amp;'[1]NBA-Data-1980-2019'!$A$1:$A$16305,'[1]NBA-Data-1980-2019'!$F$1:$F$16305,"",0)</f>
        <v>13.7</v>
      </c>
      <c r="CD25" s="2" cm="1">
        <f t="array" ref="CD25">_xlfn.XLOOKUP($A25&amp;CD$5,'[1]NBA-Data-1980-2019'!$B$1:$B$16305&amp;'[1]NBA-Data-1980-2019'!$A$1:$A$16305,'[1]NBA-Data-1980-2019'!$F$1:$F$16305,"",0)</f>
        <v>15</v>
      </c>
      <c r="CE25" s="2" cm="1">
        <f t="array" ref="CE25">_xlfn.XLOOKUP($A25&amp;CE$5,'[1]NBA-Data-1980-2019'!$B$1:$B$16305&amp;'[1]NBA-Data-1980-2019'!$A$1:$A$16305,'[1]NBA-Data-1980-2019'!$F$1:$F$16305,"",0)</f>
        <v>13.7</v>
      </c>
      <c r="CF25" s="2" cm="1">
        <f t="array" ref="CF25">_xlfn.XLOOKUP($A25&amp;CF$5,'[1]NBA-Data-1980-2019'!$B$1:$B$16305&amp;'[1]NBA-Data-1980-2019'!$A$1:$A$16305,'[1]NBA-Data-1980-2019'!$F$1:$F$16305,"",0)</f>
        <v>12.1</v>
      </c>
      <c r="CG25" s="2" t="str" cm="1">
        <f t="array" ref="CG25">_xlfn.XLOOKUP($A25&amp;CG$5,'[1]NBA-Data-1980-2019'!$B$1:$B$16305&amp;'[1]NBA-Data-1980-2019'!$A$1:$A$16305,'[1]NBA-Data-1980-2019'!$F$1:$F$16305,"",0)</f>
        <v/>
      </c>
      <c r="CH25" s="2" cm="1">
        <f t="array" ref="CH25">_xlfn.XLOOKUP($A25&amp;CH$5,'[1]NBA-Data-1980-2019'!$B$1:$B$16305&amp;'[1]NBA-Data-1980-2019'!$A$1:$A$16305,'[1]NBA-Data-1980-2019'!$F$1:$F$16305,"",0)</f>
        <v>6.7</v>
      </c>
      <c r="CI25" s="2" t="str" cm="1">
        <f t="array" ref="CI25">_xlfn.XLOOKUP($A25&amp;CI$5,'[1]NBA-Data-1980-2019'!$B$1:$B$16305&amp;'[1]NBA-Data-1980-2019'!$A$1:$A$16305,'[1]NBA-Data-1980-2019'!$F$1:$F$16305,"",0)</f>
        <v/>
      </c>
      <c r="CJ25" s="2" t="str" cm="1">
        <f t="array" ref="CJ25">_xlfn.XLOOKUP($A25&amp;CJ$5,'[1]NBA-Data-1980-2019'!$B$1:$B$16305&amp;'[1]NBA-Data-1980-2019'!$A$1:$A$16305,'[1]NBA-Data-1980-2019'!$F$1:$F$16305,"",0)</f>
        <v/>
      </c>
      <c r="CK25" s="2" t="str" cm="1">
        <f t="array" ref="CK25">_xlfn.XLOOKUP($A25&amp;CK$5,'[1]NBA-Data-1980-2019'!$B$1:$B$16305&amp;'[1]NBA-Data-1980-2019'!$A$1:$A$16305,'[1]NBA-Data-1980-2019'!$F$1:$F$16305,"",0)</f>
        <v/>
      </c>
      <c r="CL25" s="2" t="str" cm="1">
        <f t="array" ref="CL25">_xlfn.XLOOKUP($A25&amp;CL$5,'[1]NBA-Data-1980-2019'!$B$1:$B$16305&amp;'[1]NBA-Data-1980-2019'!$A$1:$A$16305,'[1]NBA-Data-1980-2019'!$F$1:$F$16305,"",0)</f>
        <v/>
      </c>
      <c r="CM25" s="2" t="str" cm="1">
        <f t="array" ref="CM25">_xlfn.XLOOKUP($A25&amp;CM$5,'[1]NBA-Data-1980-2019'!$B$1:$B$16305&amp;'[1]NBA-Data-1980-2019'!$A$1:$A$16305,'[1]NBA-Data-1980-2019'!$F$1:$F$16305,"",0)</f>
        <v/>
      </c>
      <c r="CN25" s="2" t="str" cm="1">
        <f t="array" ref="CN25">_xlfn.XLOOKUP($A25&amp;CN$5,'[1]NBA-Data-1980-2019'!$B$1:$B$16305&amp;'[1]NBA-Data-1980-2019'!$A$1:$A$16305,'[1]NBA-Data-1980-2019'!$F$1:$F$16305,"",0)</f>
        <v/>
      </c>
      <c r="CO25" s="2" t="str" cm="1">
        <f t="array" ref="CO25">_xlfn.XLOOKUP($A25&amp;CO$5,'[1]NBA-Data-1980-2019'!$B$1:$B$16305&amp;'[1]NBA-Data-1980-2019'!$A$1:$A$16305,'[1]NBA-Data-1980-2019'!$F$1:$F$16305,"",0)</f>
        <v/>
      </c>
      <c r="CP25" s="2" t="str" cm="1">
        <f t="array" ref="CP25">_xlfn.XLOOKUP($A25&amp;CP$5,'[1]NBA-Data-1980-2019'!$B$1:$B$16305&amp;'[1]NBA-Data-1980-2019'!$A$1:$A$16305,'[1]NBA-Data-1980-2019'!$F$1:$F$16305,"",0)</f>
        <v/>
      </c>
      <c r="CQ25" s="2" t="str" cm="1">
        <f t="array" ref="CQ25">_xlfn.XLOOKUP($A25&amp;CQ$5,'[1]NBA-Data-1980-2019'!$B$1:$B$16305&amp;'[1]NBA-Data-1980-2019'!$A$1:$A$16305,'[1]NBA-Data-1980-2019'!$F$1:$F$16305,"",0)</f>
        <v/>
      </c>
      <c r="CR25" s="2" t="str" cm="1">
        <f t="array" ref="CR25">_xlfn.XLOOKUP($A25&amp;CR$5,'[1]NBA-Data-1980-2019'!$B$1:$B$16305&amp;'[1]NBA-Data-1980-2019'!$A$1:$A$16305,'[1]NBA-Data-1980-2019'!$F$1:$F$16305,"",0)</f>
        <v/>
      </c>
      <c r="CS25" s="2" t="str" cm="1">
        <f t="array" ref="CS25">_xlfn.XLOOKUP($A25&amp;CS$5,'[1]NBA-Data-1980-2019'!$B$1:$B$16305&amp;'[1]NBA-Data-1980-2019'!$A$1:$A$16305,'[1]NBA-Data-1980-2019'!$F$1:$F$16305,"",0)</f>
        <v/>
      </c>
      <c r="CU25" s="2" t="str">
        <f>_xlfn.XLOOKUP($A25,TEAMS!$G$1:$G$839,TEAMS!$H$1:$H$839,"",0)</f>
        <v>PG</v>
      </c>
      <c r="CV25" s="2" t="str">
        <f>_xlfn.XLOOKUP($CU25,DASHBOARD!$B$22:$B$27,DASHBOARD!$C$22:$C$27,"",0)</f>
        <v>GUARD</v>
      </c>
      <c r="CY25" s="63">
        <f>SUMIFS('[1]NBA-Data-1980-2019'!$G$1:$G$16305,'[1]NBA-Data-1980-2019'!$B$1:$B$16305,$A25,'[1]NBA-Data-1980-2019'!$A$1:$A$16305,CY$9)</f>
        <v>0</v>
      </c>
      <c r="CZ25" s="63">
        <f>SUMIFS('[1]NBA-Data-1980-2019'!$G$1:$G$16305,'[1]NBA-Data-1980-2019'!$B$1:$B$16305,$A25,'[1]NBA-Data-1980-2019'!$A$1:$A$16305,CZ$9)</f>
        <v>0</v>
      </c>
      <c r="DA25" s="63">
        <f>SUMIFS('[1]NBA-Data-1980-2019'!$G$1:$G$16305,'[1]NBA-Data-1980-2019'!$B$1:$B$16305,$A25,'[1]NBA-Data-1980-2019'!$A$1:$A$16305,DA$9)</f>
        <v>0</v>
      </c>
      <c r="DB25" s="63">
        <f>SUMIFS('[1]NBA-Data-1980-2019'!$G$1:$G$16305,'[1]NBA-Data-1980-2019'!$B$1:$B$16305,$A25,'[1]NBA-Data-1980-2019'!$A$1:$A$16305,DB$9)</f>
        <v>0</v>
      </c>
      <c r="DC25" s="63">
        <f>SUMIFS('[1]NBA-Data-1980-2019'!$G$1:$G$16305,'[1]NBA-Data-1980-2019'!$B$1:$B$16305,$A25,'[1]NBA-Data-1980-2019'!$A$1:$A$16305,DC$9)</f>
        <v>0</v>
      </c>
      <c r="DD25" s="63">
        <f>SUMIFS('[1]NBA-Data-1980-2019'!$G$1:$G$16305,'[1]NBA-Data-1980-2019'!$B$1:$B$16305,$A25,'[1]NBA-Data-1980-2019'!$A$1:$A$16305,DD$9)</f>
        <v>0</v>
      </c>
      <c r="DE25" s="63">
        <f>SUMIFS('[1]NBA-Data-1980-2019'!$G$1:$G$16305,'[1]NBA-Data-1980-2019'!$B$1:$B$16305,$A25,'[1]NBA-Data-1980-2019'!$A$1:$A$16305,DE$9)</f>
        <v>0</v>
      </c>
      <c r="DF25" s="63">
        <f>SUMIFS('[1]NBA-Data-1980-2019'!$G$1:$G$16305,'[1]NBA-Data-1980-2019'!$B$1:$B$16305,$A25,'[1]NBA-Data-1980-2019'!$A$1:$A$16305,DF$9)</f>
        <v>2149920</v>
      </c>
      <c r="DG25" s="63">
        <f>SUMIFS('[1]NBA-Data-1980-2019'!$G$1:$G$16305,'[1]NBA-Data-1980-2019'!$B$1:$B$16305,$A25,'[1]NBA-Data-1980-2019'!$A$1:$A$16305,DG$9)</f>
        <v>2472000</v>
      </c>
      <c r="DH25" s="63">
        <f>SUMIFS('[1]NBA-Data-1980-2019'!$G$1:$G$16305,'[1]NBA-Data-1980-2019'!$B$1:$B$16305,$A25,'[1]NBA-Data-1980-2019'!$A$1:$A$16305,DH$9)</f>
        <v>2794920</v>
      </c>
      <c r="DI25" s="63">
        <f>SUMIFS('[1]NBA-Data-1980-2019'!$G$1:$G$16305,'[1]NBA-Data-1980-2019'!$B$1:$B$16305,$A25,'[1]NBA-Data-1980-2019'!$A$1:$A$16305,DI$9)</f>
        <v>0</v>
      </c>
      <c r="DJ25" s="63">
        <f>SUMIFS('[1]NBA-Data-1980-2019'!$G$1:$G$16305,'[1]NBA-Data-1980-2019'!$B$1:$B$16305,$A25,'[1]NBA-Data-1980-2019'!$A$1:$A$16305,DJ$9)</f>
        <v>3000000</v>
      </c>
      <c r="DK25" s="63">
        <f>SUMIFS('[1]NBA-Data-1980-2019'!$G$1:$G$16305,'[1]NBA-Data-1980-2019'!$B$1:$B$16305,$A25,'[1]NBA-Data-1980-2019'!$A$1:$A$16305,DK$9)</f>
        <v>3375000</v>
      </c>
      <c r="DL25" s="63">
        <f>SUMIFS('[1]NBA-Data-1980-2019'!$G$1:$G$16305,'[1]NBA-Data-1980-2019'!$B$1:$B$16305,$A25,'[1]NBA-Data-1980-2019'!$A$1:$A$16305,DL$9)</f>
        <v>2200000</v>
      </c>
      <c r="DM25" s="63">
        <f>SUMIFS('[1]NBA-Data-1980-2019'!$G$1:$G$16305,'[1]NBA-Data-1980-2019'!$B$1:$B$16305,$A25,'[1]NBA-Data-1980-2019'!$A$1:$A$16305,DM$9)</f>
        <v>2200000</v>
      </c>
      <c r="DN25" s="63">
        <f>SUMIFS('[1]NBA-Data-1980-2019'!$G$1:$G$16305,'[1]NBA-Data-1980-2019'!$B$1:$B$16305,$A25,'[1]NBA-Data-1980-2019'!$A$1:$A$16305,DN$9)</f>
        <v>5000000</v>
      </c>
      <c r="DO25" s="63">
        <f>SUMIFS('[1]NBA-Data-1980-2019'!$G$1:$G$16305,'[1]NBA-Data-1980-2019'!$B$1:$B$16305,$A25,'[1]NBA-Data-1980-2019'!$A$1:$A$16305,DO$9)</f>
        <v>5400000</v>
      </c>
      <c r="DP25" s="63">
        <f>SUMIFS('[1]NBA-Data-1980-2019'!$G$1:$G$16305,'[1]NBA-Data-1980-2019'!$B$1:$B$16305,$A25,'[1]NBA-Data-1980-2019'!$A$1:$A$16305,DP$9)</f>
        <v>5800000</v>
      </c>
      <c r="DQ25" s="63">
        <f>SUMIFS('[1]NBA-Data-1980-2019'!$G$1:$G$16305,'[1]NBA-Data-1980-2019'!$B$1:$B$16305,$A25,'[1]NBA-Data-1980-2019'!$A$1:$A$16305,DQ$9)</f>
        <v>6200000</v>
      </c>
      <c r="DR25" s="63">
        <f>SUMIFS('[1]NBA-Data-1980-2019'!$G$1:$G$16305,'[1]NBA-Data-1980-2019'!$B$1:$B$16305,$A25,'[1]NBA-Data-1980-2019'!$A$1:$A$16305,DR$9)</f>
        <v>0</v>
      </c>
      <c r="DS25" s="63">
        <f>SUMIFS('[1]NBA-Data-1980-2019'!$G$1:$G$16305,'[1]NBA-Data-1980-2019'!$B$1:$B$16305,$A25,'[1]NBA-Data-1980-2019'!$A$1:$A$16305,DS$9)</f>
        <v>0</v>
      </c>
      <c r="DT25" s="63">
        <f>SUMIFS('[1]NBA-Data-1980-2019'!$G$1:$G$16305,'[1]NBA-Data-1980-2019'!$B$1:$B$16305,$A25,'[1]NBA-Data-1980-2019'!$A$1:$A$16305,DT$9)</f>
        <v>0</v>
      </c>
      <c r="DU25" s="63">
        <f>SUMIFS('[1]NBA-Data-1980-2019'!$G$1:$G$16305,'[1]NBA-Data-1980-2019'!$B$1:$B$16305,$A25,'[1]NBA-Data-1980-2019'!$A$1:$A$16305,DU$9)</f>
        <v>0</v>
      </c>
      <c r="DV25" s="63">
        <f>SUMIFS('[1]NBA-Data-1980-2019'!$G$1:$G$16305,'[1]NBA-Data-1980-2019'!$B$1:$B$16305,$A25,'[1]NBA-Data-1980-2019'!$A$1:$A$16305,DV$9)</f>
        <v>0</v>
      </c>
      <c r="DW25" s="63">
        <f>SUMIFS('[1]NBA-Data-1980-2019'!$G$1:$G$16305,'[1]NBA-Data-1980-2019'!$B$1:$B$16305,$A25,'[1]NBA-Data-1980-2019'!$A$1:$A$16305,DW$9)</f>
        <v>0</v>
      </c>
      <c r="DX25" s="63">
        <f>SUMIFS('[1]NBA-Data-1980-2019'!$G$1:$G$16305,'[1]NBA-Data-1980-2019'!$B$1:$B$16305,$A25,'[1]NBA-Data-1980-2019'!$A$1:$A$16305,DX$9)</f>
        <v>0</v>
      </c>
      <c r="DY25" s="63">
        <f>SUMIFS('[1]NBA-Data-1980-2019'!$G$1:$G$16305,'[1]NBA-Data-1980-2019'!$B$1:$B$16305,$A25,'[1]NBA-Data-1980-2019'!$A$1:$A$16305,DY$9)</f>
        <v>0</v>
      </c>
      <c r="DZ25" s="63">
        <f>SUMIFS('[1]NBA-Data-1980-2019'!$G$1:$G$16305,'[1]NBA-Data-1980-2019'!$B$1:$B$16305,$A25,'[1]NBA-Data-1980-2019'!$A$1:$A$16305,DZ$9)</f>
        <v>0</v>
      </c>
      <c r="EA25" s="63">
        <f>SUMIFS('[1]NBA-Data-1980-2019'!$G$1:$G$16305,'[1]NBA-Data-1980-2019'!$B$1:$B$16305,$A25,'[1]NBA-Data-1980-2019'!$A$1:$A$16305,EA$9)</f>
        <v>0</v>
      </c>
      <c r="EB25" s="63">
        <f>SUMIFS('[1]NBA-Data-1980-2019'!$G$1:$G$16305,'[1]NBA-Data-1980-2019'!$B$1:$B$16305,$A25,'[1]NBA-Data-1980-2019'!$A$1:$A$16305,EB$9)</f>
        <v>0</v>
      </c>
      <c r="EC25" s="63">
        <f>SUMIFS('[1]NBA-Data-1980-2019'!$G$1:$G$16305,'[1]NBA-Data-1980-2019'!$B$1:$B$16305,$A25,'[1]NBA-Data-1980-2019'!$A$1:$A$16305,EC$9)</f>
        <v>0</v>
      </c>
      <c r="ED25" s="63">
        <f>SUMIFS('[1]NBA-Data-1980-2019'!$G$1:$G$16305,'[1]NBA-Data-1980-2019'!$B$1:$B$16305,$A25,'[1]NBA-Data-1980-2019'!$A$1:$A$16305,ED$9)</f>
        <v>0</v>
      </c>
      <c r="EH25" s="2" t="s">
        <v>1478</v>
      </c>
      <c r="EU25" s="2" t="s">
        <v>1319</v>
      </c>
      <c r="EV25" s="2" t="s">
        <v>1332</v>
      </c>
      <c r="EZ25" s="2" t="s">
        <v>1368</v>
      </c>
      <c r="FA25" s="2" t="s">
        <v>1412</v>
      </c>
      <c r="FF25" s="57" t="s">
        <v>1278</v>
      </c>
    </row>
    <row r="26" spans="1:165" x14ac:dyDescent="0.2">
      <c r="A26" s="2" t="s">
        <v>792</v>
      </c>
      <c r="B26" s="2" t="str" cm="1">
        <f t="array" ref="B26">_xlfn.XLOOKUP($A26&amp;B$5,'[1]NBA-Data-1980-2019'!$B$1:$B$16305&amp;'[1]NBA-Data-1980-2019'!$A$1:$A$16305,'[1]NBA-Data-1980-2019'!$D$1:$D$16305,"",0)</f>
        <v/>
      </c>
      <c r="C26" s="2" t="str" cm="1">
        <f t="array" ref="C26">_xlfn.XLOOKUP($A26&amp;C$5,'[1]NBA-Data-1980-2019'!$B$1:$B$16305&amp;'[1]NBA-Data-1980-2019'!$A$1:$A$16305,'[1]NBA-Data-1980-2019'!$D$1:$D$16305,"",0)</f>
        <v/>
      </c>
      <c r="D26" s="2" t="str" cm="1">
        <f t="array" ref="D26">_xlfn.XLOOKUP($A26&amp;D$5,'[1]NBA-Data-1980-2019'!$B$1:$B$16305&amp;'[1]NBA-Data-1980-2019'!$A$1:$A$16305,'[1]NBA-Data-1980-2019'!$D$1:$D$16305,"",0)</f>
        <v/>
      </c>
      <c r="E26" s="2" t="str" cm="1">
        <f t="array" ref="E26">_xlfn.XLOOKUP($A26&amp;E$5,'[1]NBA-Data-1980-2019'!$B$1:$B$16305&amp;'[1]NBA-Data-1980-2019'!$A$1:$A$16305,'[1]NBA-Data-1980-2019'!$D$1:$D$16305,"",0)</f>
        <v/>
      </c>
      <c r="F26" s="2" t="str" cm="1">
        <f t="array" ref="F26">_xlfn.XLOOKUP($A26&amp;F$5,'[1]NBA-Data-1980-2019'!$B$1:$B$16305&amp;'[1]NBA-Data-1980-2019'!$A$1:$A$16305,'[1]NBA-Data-1980-2019'!$D$1:$D$16305,"",0)</f>
        <v/>
      </c>
      <c r="G26" s="2" t="str" cm="1">
        <f t="array" ref="G26">_xlfn.XLOOKUP($A26&amp;G$5,'[1]NBA-Data-1980-2019'!$B$1:$B$16305&amp;'[1]NBA-Data-1980-2019'!$A$1:$A$16305,'[1]NBA-Data-1980-2019'!$D$1:$D$16305,"",0)</f>
        <v/>
      </c>
      <c r="H26" s="2" t="str" cm="1">
        <f t="array" ref="H26">_xlfn.XLOOKUP($A26&amp;H$5,'[1]NBA-Data-1980-2019'!$B$1:$B$16305&amp;'[1]NBA-Data-1980-2019'!$A$1:$A$16305,'[1]NBA-Data-1980-2019'!$D$1:$D$16305,"",0)</f>
        <v/>
      </c>
      <c r="I26" s="2" t="str" cm="1">
        <f t="array" ref="I26">_xlfn.XLOOKUP($A26&amp;I$5,'[1]NBA-Data-1980-2019'!$B$1:$B$16305&amp;'[1]NBA-Data-1980-2019'!$A$1:$A$16305,'[1]NBA-Data-1980-2019'!$D$1:$D$16305,"",0)</f>
        <v/>
      </c>
      <c r="J26" s="2" t="str" cm="1">
        <f t="array" ref="J26">_xlfn.XLOOKUP($A26&amp;J$5,'[1]NBA-Data-1980-2019'!$B$1:$B$16305&amp;'[1]NBA-Data-1980-2019'!$A$1:$A$16305,'[1]NBA-Data-1980-2019'!$D$1:$D$16305,"",0)</f>
        <v/>
      </c>
      <c r="K26" s="2" t="str" cm="1">
        <f t="array" ref="K26">_xlfn.XLOOKUP($A26&amp;K$5,'[1]NBA-Data-1980-2019'!$B$1:$B$16305&amp;'[1]NBA-Data-1980-2019'!$A$1:$A$16305,'[1]NBA-Data-1980-2019'!$D$1:$D$16305,"",0)</f>
        <v/>
      </c>
      <c r="L26" s="2" t="str" cm="1">
        <f t="array" ref="L26">_xlfn.XLOOKUP($A26&amp;L$5,'[1]NBA-Data-1980-2019'!$B$1:$B$16305&amp;'[1]NBA-Data-1980-2019'!$A$1:$A$16305,'[1]NBA-Data-1980-2019'!$D$1:$D$16305,"",0)</f>
        <v/>
      </c>
      <c r="M26" s="2" t="str" cm="1">
        <f t="array" ref="M26">_xlfn.XLOOKUP($A26&amp;M$5,'[1]NBA-Data-1980-2019'!$B$1:$B$16305&amp;'[1]NBA-Data-1980-2019'!$A$1:$A$16305,'[1]NBA-Data-1980-2019'!$D$1:$D$16305,"",0)</f>
        <v/>
      </c>
      <c r="N26" s="2" t="str" cm="1">
        <f t="array" ref="N26">_xlfn.XLOOKUP($A26&amp;N$5,'[1]NBA-Data-1980-2019'!$B$1:$B$16305&amp;'[1]NBA-Data-1980-2019'!$A$1:$A$16305,'[1]NBA-Data-1980-2019'!$D$1:$D$16305,"",0)</f>
        <v/>
      </c>
      <c r="O26" s="2" t="str" cm="1">
        <f t="array" ref="O26">_xlfn.XLOOKUP($A26&amp;O$5,'[1]NBA-Data-1980-2019'!$B$1:$B$16305&amp;'[1]NBA-Data-1980-2019'!$A$1:$A$16305,'[1]NBA-Data-1980-2019'!$D$1:$D$16305,"",0)</f>
        <v/>
      </c>
      <c r="P26" s="2" t="str" cm="1">
        <f t="array" ref="P26">_xlfn.XLOOKUP($A26&amp;P$5,'[1]NBA-Data-1980-2019'!$B$1:$B$16305&amp;'[1]NBA-Data-1980-2019'!$A$1:$A$16305,'[1]NBA-Data-1980-2019'!$D$1:$D$16305,"",0)</f>
        <v/>
      </c>
      <c r="Q26" s="2" t="str" cm="1">
        <f t="array" ref="Q26">_xlfn.XLOOKUP($A26&amp;Q$5,'[1]NBA-Data-1980-2019'!$B$1:$B$16305&amp;'[1]NBA-Data-1980-2019'!$A$1:$A$16305,'[1]NBA-Data-1980-2019'!$D$1:$D$16305,"",0)</f>
        <v/>
      </c>
      <c r="R26" s="2" t="str" cm="1">
        <f t="array" ref="R26">_xlfn.XLOOKUP($A26&amp;R$5,'[1]NBA-Data-1980-2019'!$B$1:$B$16305&amp;'[1]NBA-Data-1980-2019'!$A$1:$A$16305,'[1]NBA-Data-1980-2019'!$D$1:$D$16305,"",0)</f>
        <v/>
      </c>
      <c r="S26" s="2" t="str" cm="1">
        <f t="array" ref="S26">_xlfn.XLOOKUP($A26&amp;S$5,'[1]NBA-Data-1980-2019'!$B$1:$B$16305&amp;'[1]NBA-Data-1980-2019'!$A$1:$A$16305,'[1]NBA-Data-1980-2019'!$D$1:$D$16305,"",0)</f>
        <v/>
      </c>
      <c r="T26" s="2" t="str" cm="1">
        <f t="array" ref="T26">_xlfn.XLOOKUP($A26&amp;T$5,'[1]NBA-Data-1980-2019'!$B$1:$B$16305&amp;'[1]NBA-Data-1980-2019'!$A$1:$A$16305,'[1]NBA-Data-1980-2019'!$D$1:$D$16305,"",0)</f>
        <v/>
      </c>
      <c r="U26" s="2" t="str" cm="1">
        <f t="array" ref="U26">_xlfn.XLOOKUP($A26&amp;U$5,'[1]NBA-Data-1980-2019'!$B$1:$B$16305&amp;'[1]NBA-Data-1980-2019'!$A$1:$A$16305,'[1]NBA-Data-1980-2019'!$D$1:$D$16305,"",0)</f>
        <v/>
      </c>
      <c r="V26" s="2" t="str" cm="1">
        <f t="array" ref="V26">_xlfn.XLOOKUP($A26&amp;V$5,'[1]NBA-Data-1980-2019'!$B$1:$B$16305&amp;'[1]NBA-Data-1980-2019'!$A$1:$A$16305,'[1]NBA-Data-1980-2019'!$D$1:$D$16305,"",0)</f>
        <v/>
      </c>
      <c r="W26" s="2" t="str" cm="1">
        <f t="array" ref="W26">_xlfn.XLOOKUP($A26&amp;W$5,'[1]NBA-Data-1980-2019'!$B$1:$B$16305&amp;'[1]NBA-Data-1980-2019'!$A$1:$A$16305,'[1]NBA-Data-1980-2019'!$D$1:$D$16305,"",0)</f>
        <v/>
      </c>
      <c r="X26" s="2" t="str" cm="1">
        <f t="array" ref="X26">_xlfn.XLOOKUP($A26&amp;X$5,'[1]NBA-Data-1980-2019'!$B$1:$B$16305&amp;'[1]NBA-Data-1980-2019'!$A$1:$A$16305,'[1]NBA-Data-1980-2019'!$D$1:$D$16305,"",0)</f>
        <v>SAS</v>
      </c>
      <c r="Y26" s="2" t="str" cm="1">
        <f t="array" ref="Y26">_xlfn.XLOOKUP($A26&amp;Y$5,'[1]NBA-Data-1980-2019'!$B$1:$B$16305&amp;'[1]NBA-Data-1980-2019'!$A$1:$A$16305,'[1]NBA-Data-1980-2019'!$D$1:$D$16305,"",0)</f>
        <v>SAS</v>
      </c>
      <c r="Z26" s="2" t="str" cm="1">
        <f t="array" ref="Z26">_xlfn.XLOOKUP($A26&amp;Z$5,'[1]NBA-Data-1980-2019'!$B$1:$B$16305&amp;'[1]NBA-Data-1980-2019'!$A$1:$A$16305,'[1]NBA-Data-1980-2019'!$D$1:$D$16305,"",0)</f>
        <v>SAS</v>
      </c>
      <c r="AA26" s="2" t="str" cm="1">
        <f t="array" ref="AA26">_xlfn.XLOOKUP($A26&amp;AA$5,'[1]NBA-Data-1980-2019'!$B$1:$B$16305&amp;'[1]NBA-Data-1980-2019'!$A$1:$A$16305,'[1]NBA-Data-1980-2019'!$D$1:$D$16305,"",0)</f>
        <v>DET</v>
      </c>
      <c r="AB26" s="2" t="str" cm="1">
        <f t="array" ref="AB26">_xlfn.XLOOKUP($A26&amp;AB$5,'[1]NBA-Data-1980-2019'!$B$1:$B$16305&amp;'[1]NBA-Data-1980-2019'!$A$1:$A$16305,'[1]NBA-Data-1980-2019'!$D$1:$D$16305,"",0)</f>
        <v>DET</v>
      </c>
      <c r="AC26" s="2" t="str" cm="1">
        <f t="array" ref="AC26">_xlfn.XLOOKUP($A26&amp;AC$5,'[1]NBA-Data-1980-2019'!$B$1:$B$16305&amp;'[1]NBA-Data-1980-2019'!$A$1:$A$16305,'[1]NBA-Data-1980-2019'!$D$1:$D$16305,"",0)</f>
        <v>BOS</v>
      </c>
      <c r="AD26" s="2" t="str" cm="1">
        <f t="array" ref="AD26">_xlfn.XLOOKUP($A26&amp;AD$5,'[1]NBA-Data-1980-2019'!$B$1:$B$16305&amp;'[1]NBA-Data-1980-2019'!$A$1:$A$16305,'[1]NBA-Data-1980-2019'!$D$1:$D$16305,"",0)</f>
        <v>BOS</v>
      </c>
      <c r="AE26" s="2" t="str" cm="1">
        <f t="array" ref="AE26">_xlfn.XLOOKUP($A26&amp;AE$5,'[1]NBA-Data-1980-2019'!$B$1:$B$16305&amp;'[1]NBA-Data-1980-2019'!$A$1:$A$16305,'[1]NBA-Data-1980-2019'!$D$1:$D$16305,"",0)</f>
        <v/>
      </c>
      <c r="AF26" s="2" t="str" cm="1">
        <f t="array" ref="AF26">_xlfn.XLOOKUP($A26&amp;AF$5,'[1]NBA-Data-1980-2019'!$B$1:$B$16305&amp;'[1]NBA-Data-1980-2019'!$A$1:$A$16305,'[1]NBA-Data-1980-2019'!$D$1:$D$16305,"",0)</f>
        <v/>
      </c>
      <c r="AG26" s="2" t="str" cm="1">
        <f t="array" ref="AG26">_xlfn.XLOOKUP($A26&amp;AG$5,'[1]NBA-Data-1980-2019'!$B$1:$B$16305&amp;'[1]NBA-Data-1980-2019'!$A$1:$A$16305,'[1]NBA-Data-1980-2019'!$D$1:$D$16305,"",0)</f>
        <v/>
      </c>
      <c r="AH26" s="2" t="str" cm="1">
        <f t="array" ref="AH26">_xlfn.XLOOKUP($A26&amp;AH$5,'[1]NBA-Data-1980-2019'!$B$1:$B$16305&amp;'[1]NBA-Data-1980-2019'!$A$1:$A$16305,'[1]NBA-Data-1980-2019'!$H$1:$H$16305,"",0)</f>
        <v/>
      </c>
      <c r="AI26" s="2" t="str" cm="1">
        <f t="array" ref="AI26">_xlfn.XLOOKUP($A26&amp;AI$5,'[1]NBA-Data-1980-2019'!$B$1:$B$16305&amp;'[1]NBA-Data-1980-2019'!$A$1:$A$16305,'[1]NBA-Data-1980-2019'!$H$1:$H$16305,"",0)</f>
        <v/>
      </c>
      <c r="AJ26" s="2" t="str" cm="1">
        <f t="array" ref="AJ26">_xlfn.XLOOKUP($A26&amp;AJ$5,'[1]NBA-Data-1980-2019'!$B$1:$B$16305&amp;'[1]NBA-Data-1980-2019'!$A$1:$A$16305,'[1]NBA-Data-1980-2019'!$H$1:$H$16305,"",0)</f>
        <v/>
      </c>
      <c r="AK26" s="2" t="str" cm="1">
        <f t="array" ref="AK26">_xlfn.XLOOKUP($A26&amp;AK$5,'[1]NBA-Data-1980-2019'!$B$1:$B$16305&amp;'[1]NBA-Data-1980-2019'!$A$1:$A$16305,'[1]NBA-Data-1980-2019'!$H$1:$H$16305,"",0)</f>
        <v/>
      </c>
      <c r="AL26" s="2" t="str" cm="1">
        <f t="array" ref="AL26">_xlfn.XLOOKUP($A26&amp;AL$5,'[1]NBA-Data-1980-2019'!$B$1:$B$16305&amp;'[1]NBA-Data-1980-2019'!$A$1:$A$16305,'[1]NBA-Data-1980-2019'!$H$1:$H$16305,"",0)</f>
        <v/>
      </c>
      <c r="AM26" s="2" t="str" cm="1">
        <f t="array" ref="AM26">_xlfn.XLOOKUP($A26&amp;AM$5,'[1]NBA-Data-1980-2019'!$B$1:$B$16305&amp;'[1]NBA-Data-1980-2019'!$A$1:$A$16305,'[1]NBA-Data-1980-2019'!$H$1:$H$16305,"",0)</f>
        <v/>
      </c>
      <c r="AN26" s="2" t="str" cm="1">
        <f t="array" ref="AN26">_xlfn.XLOOKUP($A26&amp;AN$5,'[1]NBA-Data-1980-2019'!$B$1:$B$16305&amp;'[1]NBA-Data-1980-2019'!$A$1:$A$16305,'[1]NBA-Data-1980-2019'!$H$1:$H$16305,"",0)</f>
        <v/>
      </c>
      <c r="AO26" s="2" t="str" cm="1">
        <f t="array" ref="AO26">_xlfn.XLOOKUP($A26&amp;AO$5,'[1]NBA-Data-1980-2019'!$B$1:$B$16305&amp;'[1]NBA-Data-1980-2019'!$A$1:$A$16305,'[1]NBA-Data-1980-2019'!$H$1:$H$16305,"",0)</f>
        <v/>
      </c>
      <c r="AP26" s="2" t="str" cm="1">
        <f t="array" ref="AP26">_xlfn.XLOOKUP($A26&amp;AP$5,'[1]NBA-Data-1980-2019'!$B$1:$B$16305&amp;'[1]NBA-Data-1980-2019'!$A$1:$A$16305,'[1]NBA-Data-1980-2019'!$H$1:$H$16305,"",0)</f>
        <v/>
      </c>
      <c r="AQ26" s="2" t="str" cm="1">
        <f t="array" ref="AQ26">_xlfn.XLOOKUP($A26&amp;AQ$5,'[1]NBA-Data-1980-2019'!$B$1:$B$16305&amp;'[1]NBA-Data-1980-2019'!$A$1:$A$16305,'[1]NBA-Data-1980-2019'!$H$1:$H$16305,"",0)</f>
        <v/>
      </c>
      <c r="AR26" s="2" t="str" cm="1">
        <f t="array" ref="AR26">_xlfn.XLOOKUP($A26&amp;AR$5,'[1]NBA-Data-1980-2019'!$B$1:$B$16305&amp;'[1]NBA-Data-1980-2019'!$A$1:$A$16305,'[1]NBA-Data-1980-2019'!$H$1:$H$16305,"",0)</f>
        <v/>
      </c>
      <c r="AS26" s="2" t="str" cm="1">
        <f t="array" ref="AS26">_xlfn.XLOOKUP($A26&amp;AS$5,'[1]NBA-Data-1980-2019'!$B$1:$B$16305&amp;'[1]NBA-Data-1980-2019'!$A$1:$A$16305,'[1]NBA-Data-1980-2019'!$H$1:$H$16305,"",0)</f>
        <v/>
      </c>
      <c r="AT26" s="2" t="str" cm="1">
        <f t="array" ref="AT26">_xlfn.XLOOKUP($A26&amp;AT$5,'[1]NBA-Data-1980-2019'!$B$1:$B$16305&amp;'[1]NBA-Data-1980-2019'!$A$1:$A$16305,'[1]NBA-Data-1980-2019'!$H$1:$H$16305,"",0)</f>
        <v/>
      </c>
      <c r="AU26" s="2" t="str" cm="1">
        <f t="array" ref="AU26">_xlfn.XLOOKUP($A26&amp;AU$5,'[1]NBA-Data-1980-2019'!$B$1:$B$16305&amp;'[1]NBA-Data-1980-2019'!$A$1:$A$16305,'[1]NBA-Data-1980-2019'!$H$1:$H$16305,"",0)</f>
        <v/>
      </c>
      <c r="AV26" s="2" t="str" cm="1">
        <f t="array" ref="AV26">_xlfn.XLOOKUP($A26&amp;AV$5,'[1]NBA-Data-1980-2019'!$B$1:$B$16305&amp;'[1]NBA-Data-1980-2019'!$A$1:$A$16305,'[1]NBA-Data-1980-2019'!$H$1:$H$16305,"",0)</f>
        <v/>
      </c>
      <c r="AW26" s="2" t="str" cm="1">
        <f t="array" ref="AW26">_xlfn.XLOOKUP($A26&amp;AW$5,'[1]NBA-Data-1980-2019'!$B$1:$B$16305&amp;'[1]NBA-Data-1980-2019'!$A$1:$A$16305,'[1]NBA-Data-1980-2019'!$H$1:$H$16305,"",0)</f>
        <v/>
      </c>
      <c r="AX26" s="2" t="str" cm="1">
        <f t="array" ref="AX26">_xlfn.XLOOKUP($A26&amp;AX$5,'[1]NBA-Data-1980-2019'!$B$1:$B$16305&amp;'[1]NBA-Data-1980-2019'!$A$1:$A$16305,'[1]NBA-Data-1980-2019'!$H$1:$H$16305,"",0)</f>
        <v/>
      </c>
      <c r="AY26" s="2" t="str" cm="1">
        <f t="array" ref="AY26">_xlfn.XLOOKUP($A26&amp;AY$5,'[1]NBA-Data-1980-2019'!$B$1:$B$16305&amp;'[1]NBA-Data-1980-2019'!$A$1:$A$16305,'[1]NBA-Data-1980-2019'!$H$1:$H$16305,"",0)</f>
        <v/>
      </c>
      <c r="AZ26" s="2" t="str" cm="1">
        <f t="array" ref="AZ26">_xlfn.XLOOKUP($A26&amp;AZ$5,'[1]NBA-Data-1980-2019'!$B$1:$B$16305&amp;'[1]NBA-Data-1980-2019'!$A$1:$A$16305,'[1]NBA-Data-1980-2019'!$H$1:$H$16305,"",0)</f>
        <v/>
      </c>
      <c r="BA26" s="2" t="str" cm="1">
        <f t="array" ref="BA26">_xlfn.XLOOKUP($A26&amp;BA$5,'[1]NBA-Data-1980-2019'!$B$1:$B$16305&amp;'[1]NBA-Data-1980-2019'!$A$1:$A$16305,'[1]NBA-Data-1980-2019'!$H$1:$H$16305,"",0)</f>
        <v/>
      </c>
      <c r="BB26" s="2" t="str" cm="1">
        <f t="array" ref="BB26">_xlfn.XLOOKUP($A26&amp;BB$5,'[1]NBA-Data-1980-2019'!$B$1:$B$16305&amp;'[1]NBA-Data-1980-2019'!$A$1:$A$16305,'[1]NBA-Data-1980-2019'!$H$1:$H$16305,"",0)</f>
        <v/>
      </c>
      <c r="BC26" s="2" t="str" cm="1">
        <f t="array" ref="BC26">_xlfn.XLOOKUP($A26&amp;BC$5,'[1]NBA-Data-1980-2019'!$B$1:$B$16305&amp;'[1]NBA-Data-1980-2019'!$A$1:$A$16305,'[1]NBA-Data-1980-2019'!$H$1:$H$16305,"",0)</f>
        <v/>
      </c>
      <c r="BD26" s="2" cm="1">
        <f t="array" ref="BD26">_xlfn.XLOOKUP($A26&amp;BD$5,'[1]NBA-Data-1980-2019'!$B$1:$B$16305&amp;'[1]NBA-Data-1980-2019'!$A$1:$A$16305,'[1]NBA-Data-1980-2019'!$H$1:$H$16305,"",0)</f>
        <v>140.80000000000001</v>
      </c>
      <c r="BE26" s="2" cm="1">
        <f t="array" ref="BE26">_xlfn.XLOOKUP($A26&amp;BE$5,'[1]NBA-Data-1980-2019'!$B$1:$B$16305&amp;'[1]NBA-Data-1980-2019'!$A$1:$A$16305,'[1]NBA-Data-1980-2019'!$H$1:$H$16305,"",0)</f>
        <v>492.90000000000003</v>
      </c>
      <c r="BF26" s="2" cm="1">
        <f t="array" ref="BF26">_xlfn.XLOOKUP($A26&amp;BF$5,'[1]NBA-Data-1980-2019'!$B$1:$B$16305&amp;'[1]NBA-Data-1980-2019'!$A$1:$A$16305,'[1]NBA-Data-1980-2019'!$H$1:$H$16305,"",0)</f>
        <v>1120</v>
      </c>
      <c r="BG26" s="2" cm="1">
        <f t="array" ref="BG26">_xlfn.XLOOKUP($A26&amp;BG$5,'[1]NBA-Data-1980-2019'!$B$1:$B$16305&amp;'[1]NBA-Data-1980-2019'!$A$1:$A$16305,'[1]NBA-Data-1980-2019'!$H$1:$H$16305,"",0)</f>
        <v>1231.2</v>
      </c>
      <c r="BH26" s="2" cm="1">
        <f t="array" ref="BH26">_xlfn.XLOOKUP($A26&amp;BH$5,'[1]NBA-Data-1980-2019'!$B$1:$B$16305&amp;'[1]NBA-Data-1980-2019'!$A$1:$A$16305,'[1]NBA-Data-1980-2019'!$H$1:$H$16305,"",0)</f>
        <v>1162.5</v>
      </c>
      <c r="BI26" s="2" cm="1">
        <f t="array" ref="BI26">_xlfn.XLOOKUP($A26&amp;BI$5,'[1]NBA-Data-1980-2019'!$B$1:$B$16305&amp;'[1]NBA-Data-1980-2019'!$A$1:$A$16305,'[1]NBA-Data-1980-2019'!$H$1:$H$16305,"",0)</f>
        <v>1482.3</v>
      </c>
      <c r="BJ26" s="2" cm="1">
        <f t="array" ref="BJ26">_xlfn.XLOOKUP($A26&amp;BJ$5,'[1]NBA-Data-1980-2019'!$B$1:$B$16305&amp;'[1]NBA-Data-1980-2019'!$A$1:$A$16305,'[1]NBA-Data-1980-2019'!$H$1:$H$16305,"",0)</f>
        <v>821.1</v>
      </c>
      <c r="BK26" s="2" t="str" cm="1">
        <f t="array" ref="BK26">_xlfn.XLOOKUP($A26&amp;BK$5,'[1]NBA-Data-1980-2019'!$B$1:$B$16305&amp;'[1]NBA-Data-1980-2019'!$A$1:$A$16305,'[1]NBA-Data-1980-2019'!$H$1:$H$16305,"",0)</f>
        <v/>
      </c>
      <c r="BL26" s="2" t="str" cm="1">
        <f t="array" ref="BL26">_xlfn.XLOOKUP($A26&amp;BL$5,'[1]NBA-Data-1980-2019'!$B$1:$B$16305&amp;'[1]NBA-Data-1980-2019'!$A$1:$A$16305,'[1]NBA-Data-1980-2019'!$H$1:$H$16305,"",0)</f>
        <v/>
      </c>
      <c r="BM26" s="2" t="str" cm="1">
        <f t="array" ref="BM26">_xlfn.XLOOKUP($A26&amp;BM$5,'[1]NBA-Data-1980-2019'!$B$1:$B$16305&amp;'[1]NBA-Data-1980-2019'!$A$1:$A$16305,'[1]NBA-Data-1980-2019'!$H$1:$H$16305,"",0)</f>
        <v/>
      </c>
      <c r="BN26" s="2" t="str" cm="1">
        <f t="array" ref="BN26">_xlfn.XLOOKUP($A26&amp;BN$5,'[1]NBA-Data-1980-2019'!$B$1:$B$16305&amp;'[1]NBA-Data-1980-2019'!$A$1:$A$16305,'[1]NBA-Data-1980-2019'!$F$1:$F$16305,"",0)</f>
        <v/>
      </c>
      <c r="BO26" s="2" t="str" cm="1">
        <f t="array" ref="BO26">_xlfn.XLOOKUP($A26&amp;BO$5,'[1]NBA-Data-1980-2019'!$B$1:$B$16305&amp;'[1]NBA-Data-1980-2019'!$A$1:$A$16305,'[1]NBA-Data-1980-2019'!$F$1:$F$16305,"",0)</f>
        <v/>
      </c>
      <c r="BP26" s="2" t="str" cm="1">
        <f t="array" ref="BP26">_xlfn.XLOOKUP($A26&amp;BP$5,'[1]NBA-Data-1980-2019'!$B$1:$B$16305&amp;'[1]NBA-Data-1980-2019'!$A$1:$A$16305,'[1]NBA-Data-1980-2019'!$F$1:$F$16305,"",0)</f>
        <v/>
      </c>
      <c r="BQ26" s="2" t="str" cm="1">
        <f t="array" ref="BQ26">_xlfn.XLOOKUP($A26&amp;BQ$5,'[1]NBA-Data-1980-2019'!$B$1:$B$16305&amp;'[1]NBA-Data-1980-2019'!$A$1:$A$16305,'[1]NBA-Data-1980-2019'!$F$1:$F$16305,"",0)</f>
        <v/>
      </c>
      <c r="BR26" s="2" t="str" cm="1">
        <f t="array" ref="BR26">_xlfn.XLOOKUP($A26&amp;BR$5,'[1]NBA-Data-1980-2019'!$B$1:$B$16305&amp;'[1]NBA-Data-1980-2019'!$A$1:$A$16305,'[1]NBA-Data-1980-2019'!$F$1:$F$16305,"",0)</f>
        <v/>
      </c>
      <c r="BS26" s="2" t="str" cm="1">
        <f t="array" ref="BS26">_xlfn.XLOOKUP($A26&amp;BS$5,'[1]NBA-Data-1980-2019'!$B$1:$B$16305&amp;'[1]NBA-Data-1980-2019'!$A$1:$A$16305,'[1]NBA-Data-1980-2019'!$F$1:$F$16305,"",0)</f>
        <v/>
      </c>
      <c r="BT26" s="2" t="str" cm="1">
        <f t="array" ref="BT26">_xlfn.XLOOKUP($A26&amp;BT$5,'[1]NBA-Data-1980-2019'!$B$1:$B$16305&amp;'[1]NBA-Data-1980-2019'!$A$1:$A$16305,'[1]NBA-Data-1980-2019'!$F$1:$F$16305,"",0)</f>
        <v/>
      </c>
      <c r="BU26" s="2" t="str" cm="1">
        <f t="array" ref="BU26">_xlfn.XLOOKUP($A26&amp;BU$5,'[1]NBA-Data-1980-2019'!$B$1:$B$16305&amp;'[1]NBA-Data-1980-2019'!$A$1:$A$16305,'[1]NBA-Data-1980-2019'!$F$1:$F$16305,"",0)</f>
        <v/>
      </c>
      <c r="BV26" s="2" t="str" cm="1">
        <f t="array" ref="BV26">_xlfn.XLOOKUP($A26&amp;BV$5,'[1]NBA-Data-1980-2019'!$B$1:$B$16305&amp;'[1]NBA-Data-1980-2019'!$A$1:$A$16305,'[1]NBA-Data-1980-2019'!$F$1:$F$16305,"",0)</f>
        <v/>
      </c>
      <c r="BW26" s="2" t="str" cm="1">
        <f t="array" ref="BW26">_xlfn.XLOOKUP($A26&amp;BW$5,'[1]NBA-Data-1980-2019'!$B$1:$B$16305&amp;'[1]NBA-Data-1980-2019'!$A$1:$A$16305,'[1]NBA-Data-1980-2019'!$F$1:$F$16305,"",0)</f>
        <v/>
      </c>
      <c r="BX26" s="2" t="str" cm="1">
        <f t="array" ref="BX26">_xlfn.XLOOKUP($A26&amp;BX$5,'[1]NBA-Data-1980-2019'!$B$1:$B$16305&amp;'[1]NBA-Data-1980-2019'!$A$1:$A$16305,'[1]NBA-Data-1980-2019'!$F$1:$F$16305,"",0)</f>
        <v/>
      </c>
      <c r="BY26" s="2" t="str" cm="1">
        <f t="array" ref="BY26">_xlfn.XLOOKUP($A26&amp;BY$5,'[1]NBA-Data-1980-2019'!$B$1:$B$16305&amp;'[1]NBA-Data-1980-2019'!$A$1:$A$16305,'[1]NBA-Data-1980-2019'!$F$1:$F$16305,"",0)</f>
        <v/>
      </c>
      <c r="BZ26" s="2" t="str" cm="1">
        <f t="array" ref="BZ26">_xlfn.XLOOKUP($A26&amp;BZ$5,'[1]NBA-Data-1980-2019'!$B$1:$B$16305&amp;'[1]NBA-Data-1980-2019'!$A$1:$A$16305,'[1]NBA-Data-1980-2019'!$F$1:$F$16305,"",0)</f>
        <v/>
      </c>
      <c r="CA26" s="2" t="str" cm="1">
        <f t="array" ref="CA26">_xlfn.XLOOKUP($A26&amp;CA$5,'[1]NBA-Data-1980-2019'!$B$1:$B$16305&amp;'[1]NBA-Data-1980-2019'!$A$1:$A$16305,'[1]NBA-Data-1980-2019'!$F$1:$F$16305,"",0)</f>
        <v/>
      </c>
      <c r="CB26" s="2" t="str" cm="1">
        <f t="array" ref="CB26">_xlfn.XLOOKUP($A26&amp;CB$5,'[1]NBA-Data-1980-2019'!$B$1:$B$16305&amp;'[1]NBA-Data-1980-2019'!$A$1:$A$16305,'[1]NBA-Data-1980-2019'!$F$1:$F$16305,"",0)</f>
        <v/>
      </c>
      <c r="CC26" s="2" t="str" cm="1">
        <f t="array" ref="CC26">_xlfn.XLOOKUP($A26&amp;CC$5,'[1]NBA-Data-1980-2019'!$B$1:$B$16305&amp;'[1]NBA-Data-1980-2019'!$A$1:$A$16305,'[1]NBA-Data-1980-2019'!$F$1:$F$16305,"",0)</f>
        <v/>
      </c>
      <c r="CD26" s="2" t="str" cm="1">
        <f t="array" ref="CD26">_xlfn.XLOOKUP($A26&amp;CD$5,'[1]NBA-Data-1980-2019'!$B$1:$B$16305&amp;'[1]NBA-Data-1980-2019'!$A$1:$A$16305,'[1]NBA-Data-1980-2019'!$F$1:$F$16305,"",0)</f>
        <v/>
      </c>
      <c r="CE26" s="2" t="str" cm="1">
        <f t="array" ref="CE26">_xlfn.XLOOKUP($A26&amp;CE$5,'[1]NBA-Data-1980-2019'!$B$1:$B$16305&amp;'[1]NBA-Data-1980-2019'!$A$1:$A$16305,'[1]NBA-Data-1980-2019'!$F$1:$F$16305,"",0)</f>
        <v/>
      </c>
      <c r="CF26" s="2" t="str" cm="1">
        <f t="array" ref="CF26">_xlfn.XLOOKUP($A26&amp;CF$5,'[1]NBA-Data-1980-2019'!$B$1:$B$16305&amp;'[1]NBA-Data-1980-2019'!$A$1:$A$16305,'[1]NBA-Data-1980-2019'!$F$1:$F$16305,"",0)</f>
        <v/>
      </c>
      <c r="CG26" s="2" t="str" cm="1">
        <f t="array" ref="CG26">_xlfn.XLOOKUP($A26&amp;CG$5,'[1]NBA-Data-1980-2019'!$B$1:$B$16305&amp;'[1]NBA-Data-1980-2019'!$A$1:$A$16305,'[1]NBA-Data-1980-2019'!$F$1:$F$16305,"",0)</f>
        <v/>
      </c>
      <c r="CH26" s="2" t="str" cm="1">
        <f t="array" ref="CH26">_xlfn.XLOOKUP($A26&amp;CH$5,'[1]NBA-Data-1980-2019'!$B$1:$B$16305&amp;'[1]NBA-Data-1980-2019'!$A$1:$A$16305,'[1]NBA-Data-1980-2019'!$F$1:$F$16305,"",0)</f>
        <v/>
      </c>
      <c r="CI26" s="2" t="str" cm="1">
        <f t="array" ref="CI26">_xlfn.XLOOKUP($A26&amp;CI$5,'[1]NBA-Data-1980-2019'!$B$1:$B$16305&amp;'[1]NBA-Data-1980-2019'!$A$1:$A$16305,'[1]NBA-Data-1980-2019'!$F$1:$F$16305,"",0)</f>
        <v/>
      </c>
      <c r="CJ26" s="2" cm="1">
        <f t="array" ref="CJ26">_xlfn.XLOOKUP($A26&amp;CJ$5,'[1]NBA-Data-1980-2019'!$B$1:$B$16305&amp;'[1]NBA-Data-1980-2019'!$A$1:$A$16305,'[1]NBA-Data-1980-2019'!$F$1:$F$16305,"",0)</f>
        <v>8.8000000000000007</v>
      </c>
      <c r="CK26" s="2" cm="1">
        <f t="array" ref="CK26">_xlfn.XLOOKUP($A26&amp;CK$5,'[1]NBA-Data-1980-2019'!$B$1:$B$16305&amp;'[1]NBA-Data-1980-2019'!$A$1:$A$16305,'[1]NBA-Data-1980-2019'!$F$1:$F$16305,"",0)</f>
        <v>9.6999999999999993</v>
      </c>
      <c r="CL26" s="2" cm="1">
        <f t="array" ref="CL26">_xlfn.XLOOKUP($A26&amp;CL$5,'[1]NBA-Data-1980-2019'!$B$1:$B$16305&amp;'[1]NBA-Data-1980-2019'!$A$1:$A$16305,'[1]NBA-Data-1980-2019'!$F$1:$F$16305,"",0)</f>
        <v>15.9</v>
      </c>
      <c r="CM26" s="2" cm="1">
        <f t="array" ref="CM26">_xlfn.XLOOKUP($A26&amp;CM$5,'[1]NBA-Data-1980-2019'!$B$1:$B$16305&amp;'[1]NBA-Data-1980-2019'!$A$1:$A$16305,'[1]NBA-Data-1980-2019'!$F$1:$F$16305,"",0)</f>
        <v>17.8</v>
      </c>
      <c r="CN26" s="2" cm="1">
        <f t="array" ref="CN26">_xlfn.XLOOKUP($A26&amp;CN$5,'[1]NBA-Data-1980-2019'!$B$1:$B$16305&amp;'[1]NBA-Data-1980-2019'!$A$1:$A$16305,'[1]NBA-Data-1980-2019'!$F$1:$F$16305,"",0)</f>
        <v>13.1</v>
      </c>
      <c r="CO26" s="2" cm="1">
        <f t="array" ref="CO26">_xlfn.XLOOKUP($A26&amp;CO$5,'[1]NBA-Data-1980-2019'!$B$1:$B$16305&amp;'[1]NBA-Data-1980-2019'!$A$1:$A$16305,'[1]NBA-Data-1980-2019'!$F$1:$F$16305,"",0)</f>
        <v>12.1</v>
      </c>
      <c r="CP26" s="2" cm="1">
        <f t="array" ref="CP26">_xlfn.XLOOKUP($A26&amp;CP$5,'[1]NBA-Data-1980-2019'!$B$1:$B$16305&amp;'[1]NBA-Data-1980-2019'!$A$1:$A$16305,'[1]NBA-Data-1980-2019'!$F$1:$F$16305,"",0)</f>
        <v>14</v>
      </c>
      <c r="CQ26" s="2" t="str" cm="1">
        <f t="array" ref="CQ26">_xlfn.XLOOKUP($A26&amp;CQ$5,'[1]NBA-Data-1980-2019'!$B$1:$B$16305&amp;'[1]NBA-Data-1980-2019'!$A$1:$A$16305,'[1]NBA-Data-1980-2019'!$F$1:$F$16305,"",0)</f>
        <v/>
      </c>
      <c r="CR26" s="2" t="str" cm="1">
        <f t="array" ref="CR26">_xlfn.XLOOKUP($A26&amp;CR$5,'[1]NBA-Data-1980-2019'!$B$1:$B$16305&amp;'[1]NBA-Data-1980-2019'!$A$1:$A$16305,'[1]NBA-Data-1980-2019'!$F$1:$F$16305,"",0)</f>
        <v/>
      </c>
      <c r="CS26" s="2" t="str" cm="1">
        <f t="array" ref="CS26">_xlfn.XLOOKUP($A26&amp;CS$5,'[1]NBA-Data-1980-2019'!$B$1:$B$16305&amp;'[1]NBA-Data-1980-2019'!$A$1:$A$16305,'[1]NBA-Data-1980-2019'!$F$1:$F$16305,"",0)</f>
        <v/>
      </c>
      <c r="CU26" s="2" t="str">
        <f>_xlfn.XLOOKUP($A26,TEAMS!$G$1:$G$839,TEAMS!$H$1:$H$839,"",0)</f>
        <v>C</v>
      </c>
      <c r="CV26" s="2" t="str">
        <f>_xlfn.XLOOKUP($CU26,DASHBOARD!$B$22:$B$27,DASHBOARD!$C$22:$C$27,"",0)</f>
        <v>CENTER</v>
      </c>
      <c r="CY26" s="63">
        <f>SUMIFS('[1]NBA-Data-1980-2019'!$G$1:$G$16305,'[1]NBA-Data-1980-2019'!$B$1:$B$16305,$A26,'[1]NBA-Data-1980-2019'!$A$1:$A$16305,CY$9)</f>
        <v>0</v>
      </c>
      <c r="CZ26" s="63">
        <f>SUMIFS('[1]NBA-Data-1980-2019'!$G$1:$G$16305,'[1]NBA-Data-1980-2019'!$B$1:$B$16305,$A26,'[1]NBA-Data-1980-2019'!$A$1:$A$16305,CZ$9)</f>
        <v>0</v>
      </c>
      <c r="DA26" s="63">
        <f>SUMIFS('[1]NBA-Data-1980-2019'!$G$1:$G$16305,'[1]NBA-Data-1980-2019'!$B$1:$B$16305,$A26,'[1]NBA-Data-1980-2019'!$A$1:$A$16305,DA$9)</f>
        <v>0</v>
      </c>
      <c r="DB26" s="63">
        <f>SUMIFS('[1]NBA-Data-1980-2019'!$G$1:$G$16305,'[1]NBA-Data-1980-2019'!$B$1:$B$16305,$A26,'[1]NBA-Data-1980-2019'!$A$1:$A$16305,DB$9)</f>
        <v>0</v>
      </c>
      <c r="DC26" s="63">
        <f>SUMIFS('[1]NBA-Data-1980-2019'!$G$1:$G$16305,'[1]NBA-Data-1980-2019'!$B$1:$B$16305,$A26,'[1]NBA-Data-1980-2019'!$A$1:$A$16305,DC$9)</f>
        <v>0</v>
      </c>
      <c r="DD26" s="63">
        <f>SUMIFS('[1]NBA-Data-1980-2019'!$G$1:$G$16305,'[1]NBA-Data-1980-2019'!$B$1:$B$16305,$A26,'[1]NBA-Data-1980-2019'!$A$1:$A$16305,DD$9)</f>
        <v>0</v>
      </c>
      <c r="DE26" s="63">
        <f>SUMIFS('[1]NBA-Data-1980-2019'!$G$1:$G$16305,'[1]NBA-Data-1980-2019'!$B$1:$B$16305,$A26,'[1]NBA-Data-1980-2019'!$A$1:$A$16305,DE$9)</f>
        <v>0</v>
      </c>
      <c r="DF26" s="63">
        <f>SUMIFS('[1]NBA-Data-1980-2019'!$G$1:$G$16305,'[1]NBA-Data-1980-2019'!$B$1:$B$16305,$A26,'[1]NBA-Data-1980-2019'!$A$1:$A$16305,DF$9)</f>
        <v>0</v>
      </c>
      <c r="DG26" s="63">
        <f>SUMIFS('[1]NBA-Data-1980-2019'!$G$1:$G$16305,'[1]NBA-Data-1980-2019'!$B$1:$B$16305,$A26,'[1]NBA-Data-1980-2019'!$A$1:$A$16305,DG$9)</f>
        <v>0</v>
      </c>
      <c r="DH26" s="63">
        <f>SUMIFS('[1]NBA-Data-1980-2019'!$G$1:$G$16305,'[1]NBA-Data-1980-2019'!$B$1:$B$16305,$A26,'[1]NBA-Data-1980-2019'!$A$1:$A$16305,DH$9)</f>
        <v>0</v>
      </c>
      <c r="DI26" s="63">
        <f>SUMIFS('[1]NBA-Data-1980-2019'!$G$1:$G$16305,'[1]NBA-Data-1980-2019'!$B$1:$B$16305,$A26,'[1]NBA-Data-1980-2019'!$A$1:$A$16305,DI$9)</f>
        <v>0</v>
      </c>
      <c r="DJ26" s="63">
        <f>SUMIFS('[1]NBA-Data-1980-2019'!$G$1:$G$16305,'[1]NBA-Data-1980-2019'!$B$1:$B$16305,$A26,'[1]NBA-Data-1980-2019'!$A$1:$A$16305,DJ$9)</f>
        <v>0</v>
      </c>
      <c r="DK26" s="63">
        <f>SUMIFS('[1]NBA-Data-1980-2019'!$G$1:$G$16305,'[1]NBA-Data-1980-2019'!$B$1:$B$16305,$A26,'[1]NBA-Data-1980-2019'!$A$1:$A$16305,DK$9)</f>
        <v>0</v>
      </c>
      <c r="DL26" s="63">
        <f>SUMIFS('[1]NBA-Data-1980-2019'!$G$1:$G$16305,'[1]NBA-Data-1980-2019'!$B$1:$B$16305,$A26,'[1]NBA-Data-1980-2019'!$A$1:$A$16305,DL$9)</f>
        <v>0</v>
      </c>
      <c r="DM26" s="63">
        <f>SUMIFS('[1]NBA-Data-1980-2019'!$G$1:$G$16305,'[1]NBA-Data-1980-2019'!$B$1:$B$16305,$A26,'[1]NBA-Data-1980-2019'!$A$1:$A$16305,DM$9)</f>
        <v>0</v>
      </c>
      <c r="DN26" s="63">
        <f>SUMIFS('[1]NBA-Data-1980-2019'!$G$1:$G$16305,'[1]NBA-Data-1980-2019'!$B$1:$B$16305,$A26,'[1]NBA-Data-1980-2019'!$A$1:$A$16305,DN$9)</f>
        <v>0</v>
      </c>
      <c r="DO26" s="63">
        <f>SUMIFS('[1]NBA-Data-1980-2019'!$G$1:$G$16305,'[1]NBA-Data-1980-2019'!$B$1:$B$16305,$A26,'[1]NBA-Data-1980-2019'!$A$1:$A$16305,DO$9)</f>
        <v>0</v>
      </c>
      <c r="DP26" s="63">
        <f>SUMIFS('[1]NBA-Data-1980-2019'!$G$1:$G$16305,'[1]NBA-Data-1980-2019'!$B$1:$B$16305,$A26,'[1]NBA-Data-1980-2019'!$A$1:$A$16305,DP$9)</f>
        <v>0</v>
      </c>
      <c r="DQ26" s="63">
        <f>SUMIFS('[1]NBA-Data-1980-2019'!$G$1:$G$16305,'[1]NBA-Data-1980-2019'!$B$1:$B$16305,$A26,'[1]NBA-Data-1980-2019'!$A$1:$A$16305,DQ$9)</f>
        <v>0</v>
      </c>
      <c r="DR26" s="63">
        <f>SUMIFS('[1]NBA-Data-1980-2019'!$G$1:$G$16305,'[1]NBA-Data-1980-2019'!$B$1:$B$16305,$A26,'[1]NBA-Data-1980-2019'!$A$1:$A$16305,DR$9)</f>
        <v>0</v>
      </c>
      <c r="DS26" s="63">
        <f>SUMIFS('[1]NBA-Data-1980-2019'!$G$1:$G$16305,'[1]NBA-Data-1980-2019'!$B$1:$B$16305,$A26,'[1]NBA-Data-1980-2019'!$A$1:$A$16305,DS$9)</f>
        <v>0</v>
      </c>
      <c r="DT26" s="63">
        <f>SUMIFS('[1]NBA-Data-1980-2019'!$G$1:$G$16305,'[1]NBA-Data-1980-2019'!$B$1:$B$16305,$A26,'[1]NBA-Data-1980-2019'!$A$1:$A$16305,DT$9)</f>
        <v>0</v>
      </c>
      <c r="DU26" s="63">
        <f>SUMIFS('[1]NBA-Data-1980-2019'!$G$1:$G$16305,'[1]NBA-Data-1980-2019'!$B$1:$B$16305,$A26,'[1]NBA-Data-1980-2019'!$A$1:$A$16305,DU$9)</f>
        <v>401170</v>
      </c>
      <c r="DV26" s="63">
        <f>SUMIFS('[1]NBA-Data-1980-2019'!$G$1:$G$16305,'[1]NBA-Data-1980-2019'!$B$1:$B$16305,$A26,'[1]NBA-Data-1980-2019'!$A$1:$A$16305,DV$9)</f>
        <v>788872</v>
      </c>
      <c r="DW26" s="63">
        <f>SUMIFS('[1]NBA-Data-1980-2019'!$G$1:$G$16305,'[1]NBA-Data-1980-2019'!$B$1:$B$16305,$A26,'[1]NBA-Data-1980-2019'!$A$1:$A$16305,DW$9)</f>
        <v>2077000</v>
      </c>
      <c r="DX26" s="63">
        <f>SUMIFS('[1]NBA-Data-1980-2019'!$G$1:$G$16305,'[1]NBA-Data-1980-2019'!$B$1:$B$16305,$A26,'[1]NBA-Data-1980-2019'!$A$1:$A$16305,DX$9)</f>
        <v>6500000</v>
      </c>
      <c r="DY26" s="63">
        <f>SUMIFS('[1]NBA-Data-1980-2019'!$G$1:$G$16305,'[1]NBA-Data-1980-2019'!$B$1:$B$16305,$A26,'[1]NBA-Data-1980-2019'!$A$1:$A$16305,DY$9)</f>
        <v>6500000</v>
      </c>
      <c r="DZ26" s="63">
        <f>SUMIFS('[1]NBA-Data-1980-2019'!$G$1:$G$16305,'[1]NBA-Data-1980-2019'!$B$1:$B$16305,$A26,'[1]NBA-Data-1980-2019'!$A$1:$A$16305,DZ$9)</f>
        <v>4328000</v>
      </c>
      <c r="EA26" s="63">
        <f>SUMIFS('[1]NBA-Data-1980-2019'!$G$1:$G$16305,'[1]NBA-Data-1980-2019'!$B$1:$B$16305,$A26,'[1]NBA-Data-1980-2019'!$A$1:$A$16305,EA$9)</f>
        <v>5193600</v>
      </c>
      <c r="EB26" s="63">
        <f>SUMIFS('[1]NBA-Data-1980-2019'!$G$1:$G$16305,'[1]NBA-Data-1980-2019'!$B$1:$B$16305,$A26,'[1]NBA-Data-1980-2019'!$A$1:$A$16305,EB$9)</f>
        <v>0</v>
      </c>
      <c r="EC26" s="63">
        <f>SUMIFS('[1]NBA-Data-1980-2019'!$G$1:$G$16305,'[1]NBA-Data-1980-2019'!$B$1:$B$16305,$A26,'[1]NBA-Data-1980-2019'!$A$1:$A$16305,EC$9)</f>
        <v>0</v>
      </c>
      <c r="ED26" s="63">
        <f>SUMIFS('[1]NBA-Data-1980-2019'!$G$1:$G$16305,'[1]NBA-Data-1980-2019'!$B$1:$B$16305,$A26,'[1]NBA-Data-1980-2019'!$A$1:$A$16305,ED$9)</f>
        <v>0</v>
      </c>
      <c r="EH26" s="2" t="s">
        <v>1482</v>
      </c>
      <c r="EU26" s="2" t="s">
        <v>1321</v>
      </c>
      <c r="EV26" s="2" t="s">
        <v>1303</v>
      </c>
      <c r="EZ26" s="2" t="s">
        <v>1369</v>
      </c>
      <c r="FA26" s="2" t="s">
        <v>649</v>
      </c>
    </row>
    <row r="27" spans="1:165" x14ac:dyDescent="0.2">
      <c r="A27" s="2" t="s">
        <v>798</v>
      </c>
      <c r="B27" s="2" t="str" cm="1">
        <f t="array" ref="B27">_xlfn.XLOOKUP($A27&amp;B$5,'[1]NBA-Data-1980-2019'!$B$1:$B$16305&amp;'[1]NBA-Data-1980-2019'!$A$1:$A$16305,'[1]NBA-Data-1980-2019'!$D$1:$D$16305,"",0)</f>
        <v/>
      </c>
      <c r="C27" s="2" t="str" cm="1">
        <f t="array" ref="C27">_xlfn.XLOOKUP($A27&amp;C$5,'[1]NBA-Data-1980-2019'!$B$1:$B$16305&amp;'[1]NBA-Data-1980-2019'!$A$1:$A$16305,'[1]NBA-Data-1980-2019'!$D$1:$D$16305,"",0)</f>
        <v/>
      </c>
      <c r="D27" s="2" t="str" cm="1">
        <f t="array" ref="D27">_xlfn.XLOOKUP($A27&amp;D$5,'[1]NBA-Data-1980-2019'!$B$1:$B$16305&amp;'[1]NBA-Data-1980-2019'!$A$1:$A$16305,'[1]NBA-Data-1980-2019'!$D$1:$D$16305,"",0)</f>
        <v/>
      </c>
      <c r="E27" s="2" t="str" cm="1">
        <f t="array" ref="E27">_xlfn.XLOOKUP($A27&amp;E$5,'[1]NBA-Data-1980-2019'!$B$1:$B$16305&amp;'[1]NBA-Data-1980-2019'!$A$1:$A$16305,'[1]NBA-Data-1980-2019'!$D$1:$D$16305,"",0)</f>
        <v/>
      </c>
      <c r="F27" s="2" t="str" cm="1">
        <f t="array" ref="F27">_xlfn.XLOOKUP($A27&amp;F$5,'[1]NBA-Data-1980-2019'!$B$1:$B$16305&amp;'[1]NBA-Data-1980-2019'!$A$1:$A$16305,'[1]NBA-Data-1980-2019'!$D$1:$D$16305,"",0)</f>
        <v/>
      </c>
      <c r="G27" s="2" t="str" cm="1">
        <f t="array" ref="G27">_xlfn.XLOOKUP($A27&amp;G$5,'[1]NBA-Data-1980-2019'!$B$1:$B$16305&amp;'[1]NBA-Data-1980-2019'!$A$1:$A$16305,'[1]NBA-Data-1980-2019'!$D$1:$D$16305,"",0)</f>
        <v/>
      </c>
      <c r="H27" s="2" t="str" cm="1">
        <f t="array" ref="H27">_xlfn.XLOOKUP($A27&amp;H$5,'[1]NBA-Data-1980-2019'!$B$1:$B$16305&amp;'[1]NBA-Data-1980-2019'!$A$1:$A$16305,'[1]NBA-Data-1980-2019'!$D$1:$D$16305,"",0)</f>
        <v/>
      </c>
      <c r="I27" s="2" t="str" cm="1">
        <f t="array" ref="I27">_xlfn.XLOOKUP($A27&amp;I$5,'[1]NBA-Data-1980-2019'!$B$1:$B$16305&amp;'[1]NBA-Data-1980-2019'!$A$1:$A$16305,'[1]NBA-Data-1980-2019'!$D$1:$D$16305,"",0)</f>
        <v/>
      </c>
      <c r="J27" s="2" t="str" cm="1">
        <f t="array" ref="J27">_xlfn.XLOOKUP($A27&amp;J$5,'[1]NBA-Data-1980-2019'!$B$1:$B$16305&amp;'[1]NBA-Data-1980-2019'!$A$1:$A$16305,'[1]NBA-Data-1980-2019'!$D$1:$D$16305,"",0)</f>
        <v/>
      </c>
      <c r="K27" s="2" t="str" cm="1">
        <f t="array" ref="K27">_xlfn.XLOOKUP($A27&amp;K$5,'[1]NBA-Data-1980-2019'!$B$1:$B$16305&amp;'[1]NBA-Data-1980-2019'!$A$1:$A$16305,'[1]NBA-Data-1980-2019'!$D$1:$D$16305,"",0)</f>
        <v/>
      </c>
      <c r="L27" s="2" t="str" cm="1">
        <f t="array" ref="L27">_xlfn.XLOOKUP($A27&amp;L$5,'[1]NBA-Data-1980-2019'!$B$1:$B$16305&amp;'[1]NBA-Data-1980-2019'!$A$1:$A$16305,'[1]NBA-Data-1980-2019'!$D$1:$D$16305,"",0)</f>
        <v/>
      </c>
      <c r="M27" s="2" t="str" cm="1">
        <f t="array" ref="M27">_xlfn.XLOOKUP($A27&amp;M$5,'[1]NBA-Data-1980-2019'!$B$1:$B$16305&amp;'[1]NBA-Data-1980-2019'!$A$1:$A$16305,'[1]NBA-Data-1980-2019'!$D$1:$D$16305,"",0)</f>
        <v/>
      </c>
      <c r="N27" s="2" t="str" cm="1">
        <f t="array" ref="N27">_xlfn.XLOOKUP($A27&amp;N$5,'[1]NBA-Data-1980-2019'!$B$1:$B$16305&amp;'[1]NBA-Data-1980-2019'!$A$1:$A$16305,'[1]NBA-Data-1980-2019'!$D$1:$D$16305,"",0)</f>
        <v/>
      </c>
      <c r="O27" s="2" t="str" cm="1">
        <f t="array" ref="O27">_xlfn.XLOOKUP($A27&amp;O$5,'[1]NBA-Data-1980-2019'!$B$1:$B$16305&amp;'[1]NBA-Data-1980-2019'!$A$1:$A$16305,'[1]NBA-Data-1980-2019'!$D$1:$D$16305,"",0)</f>
        <v/>
      </c>
      <c r="P27" s="2" t="str" cm="1">
        <f t="array" ref="P27">_xlfn.XLOOKUP($A27&amp;P$5,'[1]NBA-Data-1980-2019'!$B$1:$B$16305&amp;'[1]NBA-Data-1980-2019'!$A$1:$A$16305,'[1]NBA-Data-1980-2019'!$D$1:$D$16305,"",0)</f>
        <v/>
      </c>
      <c r="Q27" s="2" t="str" cm="1">
        <f t="array" ref="Q27">_xlfn.XLOOKUP($A27&amp;Q$5,'[1]NBA-Data-1980-2019'!$B$1:$B$16305&amp;'[1]NBA-Data-1980-2019'!$A$1:$A$16305,'[1]NBA-Data-1980-2019'!$D$1:$D$16305,"",0)</f>
        <v/>
      </c>
      <c r="R27" s="2" t="str" cm="1">
        <f t="array" ref="R27">_xlfn.XLOOKUP($A27&amp;R$5,'[1]NBA-Data-1980-2019'!$B$1:$B$16305&amp;'[1]NBA-Data-1980-2019'!$A$1:$A$16305,'[1]NBA-Data-1980-2019'!$D$1:$D$16305,"",0)</f>
        <v/>
      </c>
      <c r="S27" s="2" t="str" cm="1">
        <f t="array" ref="S27">_xlfn.XLOOKUP($A27&amp;S$5,'[1]NBA-Data-1980-2019'!$B$1:$B$16305&amp;'[1]NBA-Data-1980-2019'!$A$1:$A$16305,'[1]NBA-Data-1980-2019'!$D$1:$D$16305,"",0)</f>
        <v/>
      </c>
      <c r="T27" s="2" t="str" cm="1">
        <f t="array" ref="T27">_xlfn.XLOOKUP($A27&amp;T$5,'[1]NBA-Data-1980-2019'!$B$1:$B$16305&amp;'[1]NBA-Data-1980-2019'!$A$1:$A$16305,'[1]NBA-Data-1980-2019'!$D$1:$D$16305,"",0)</f>
        <v/>
      </c>
      <c r="U27" s="2" t="str" cm="1">
        <f t="array" ref="U27">_xlfn.XLOOKUP($A27&amp;U$5,'[1]NBA-Data-1980-2019'!$B$1:$B$16305&amp;'[1]NBA-Data-1980-2019'!$A$1:$A$16305,'[1]NBA-Data-1980-2019'!$D$1:$D$16305,"",0)</f>
        <v>DET</v>
      </c>
      <c r="V27" s="2" t="str" cm="1">
        <f t="array" ref="V27">_xlfn.XLOOKUP($A27&amp;V$5,'[1]NBA-Data-1980-2019'!$B$1:$B$16305&amp;'[1]NBA-Data-1980-2019'!$A$1:$A$16305,'[1]NBA-Data-1980-2019'!$D$1:$D$16305,"",0)</f>
        <v>DET</v>
      </c>
      <c r="W27" s="2" t="str" cm="1">
        <f t="array" ref="W27">_xlfn.XLOOKUP($A27&amp;W$5,'[1]NBA-Data-1980-2019'!$B$1:$B$16305&amp;'[1]NBA-Data-1980-2019'!$A$1:$A$16305,'[1]NBA-Data-1980-2019'!$D$1:$D$16305,"",0)</f>
        <v>DET</v>
      </c>
      <c r="X27" s="2" t="str" cm="1">
        <f t="array" ref="X27">_xlfn.XLOOKUP($A27&amp;X$5,'[1]NBA-Data-1980-2019'!$B$1:$B$16305&amp;'[1]NBA-Data-1980-2019'!$A$1:$A$16305,'[1]NBA-Data-1980-2019'!$D$1:$D$16305,"",0)</f>
        <v>TOT</v>
      </c>
      <c r="Y27" s="2" t="str" cm="1">
        <f t="array" ref="Y27">_xlfn.XLOOKUP($A27&amp;Y$5,'[1]NBA-Data-1980-2019'!$B$1:$B$16305&amp;'[1]NBA-Data-1980-2019'!$A$1:$A$16305,'[1]NBA-Data-1980-2019'!$D$1:$D$16305,"",0)</f>
        <v>TOT</v>
      </c>
      <c r="Z27" s="2" t="str" cm="1">
        <f t="array" ref="Z27">_xlfn.XLOOKUP($A27&amp;Z$5,'[1]NBA-Data-1980-2019'!$B$1:$B$16305&amp;'[1]NBA-Data-1980-2019'!$A$1:$A$16305,'[1]NBA-Data-1980-2019'!$D$1:$D$16305,"",0)</f>
        <v>TOT</v>
      </c>
      <c r="AA27" s="2" t="str" cm="1">
        <f t="array" ref="AA27">_xlfn.XLOOKUP($A27&amp;AA$5,'[1]NBA-Data-1980-2019'!$B$1:$B$16305&amp;'[1]NBA-Data-1980-2019'!$A$1:$A$16305,'[1]NBA-Data-1980-2019'!$D$1:$D$16305,"",0)</f>
        <v/>
      </c>
      <c r="AB27" s="2" t="str" cm="1">
        <f t="array" ref="AB27">_xlfn.XLOOKUP($A27&amp;AB$5,'[1]NBA-Data-1980-2019'!$B$1:$B$16305&amp;'[1]NBA-Data-1980-2019'!$A$1:$A$16305,'[1]NBA-Data-1980-2019'!$D$1:$D$16305,"",0)</f>
        <v/>
      </c>
      <c r="AC27" s="2" t="str" cm="1">
        <f t="array" ref="AC27">_xlfn.XLOOKUP($A27&amp;AC$5,'[1]NBA-Data-1980-2019'!$B$1:$B$16305&amp;'[1]NBA-Data-1980-2019'!$A$1:$A$16305,'[1]NBA-Data-1980-2019'!$D$1:$D$16305,"",0)</f>
        <v/>
      </c>
      <c r="AD27" s="2" t="str" cm="1">
        <f t="array" ref="AD27">_xlfn.XLOOKUP($A27&amp;AD$5,'[1]NBA-Data-1980-2019'!$B$1:$B$16305&amp;'[1]NBA-Data-1980-2019'!$A$1:$A$16305,'[1]NBA-Data-1980-2019'!$D$1:$D$16305,"",0)</f>
        <v/>
      </c>
      <c r="AE27" s="2" t="str" cm="1">
        <f t="array" ref="AE27">_xlfn.XLOOKUP($A27&amp;AE$5,'[1]NBA-Data-1980-2019'!$B$1:$B$16305&amp;'[1]NBA-Data-1980-2019'!$A$1:$A$16305,'[1]NBA-Data-1980-2019'!$D$1:$D$16305,"",0)</f>
        <v/>
      </c>
      <c r="AF27" s="2" t="str" cm="1">
        <f t="array" ref="AF27">_xlfn.XLOOKUP($A27&amp;AF$5,'[1]NBA-Data-1980-2019'!$B$1:$B$16305&amp;'[1]NBA-Data-1980-2019'!$A$1:$A$16305,'[1]NBA-Data-1980-2019'!$D$1:$D$16305,"",0)</f>
        <v/>
      </c>
      <c r="AG27" s="2" t="str" cm="1">
        <f t="array" ref="AG27">_xlfn.XLOOKUP($A27&amp;AG$5,'[1]NBA-Data-1980-2019'!$B$1:$B$16305&amp;'[1]NBA-Data-1980-2019'!$A$1:$A$16305,'[1]NBA-Data-1980-2019'!$D$1:$D$16305,"",0)</f>
        <v/>
      </c>
      <c r="AH27" s="2" t="str" cm="1">
        <f t="array" ref="AH27">_xlfn.XLOOKUP($A27&amp;AH$5,'[1]NBA-Data-1980-2019'!$B$1:$B$16305&amp;'[1]NBA-Data-1980-2019'!$A$1:$A$16305,'[1]NBA-Data-1980-2019'!$H$1:$H$16305,"",0)</f>
        <v/>
      </c>
      <c r="AI27" s="2" t="str" cm="1">
        <f t="array" ref="AI27">_xlfn.XLOOKUP($A27&amp;AI$5,'[1]NBA-Data-1980-2019'!$B$1:$B$16305&amp;'[1]NBA-Data-1980-2019'!$A$1:$A$16305,'[1]NBA-Data-1980-2019'!$H$1:$H$16305,"",0)</f>
        <v/>
      </c>
      <c r="AJ27" s="2" t="str" cm="1">
        <f t="array" ref="AJ27">_xlfn.XLOOKUP($A27&amp;AJ$5,'[1]NBA-Data-1980-2019'!$B$1:$B$16305&amp;'[1]NBA-Data-1980-2019'!$A$1:$A$16305,'[1]NBA-Data-1980-2019'!$H$1:$H$16305,"",0)</f>
        <v/>
      </c>
      <c r="AK27" s="2" t="str" cm="1">
        <f t="array" ref="AK27">_xlfn.XLOOKUP($A27&amp;AK$5,'[1]NBA-Data-1980-2019'!$B$1:$B$16305&amp;'[1]NBA-Data-1980-2019'!$A$1:$A$16305,'[1]NBA-Data-1980-2019'!$H$1:$H$16305,"",0)</f>
        <v/>
      </c>
      <c r="AL27" s="2" t="str" cm="1">
        <f t="array" ref="AL27">_xlfn.XLOOKUP($A27&amp;AL$5,'[1]NBA-Data-1980-2019'!$B$1:$B$16305&amp;'[1]NBA-Data-1980-2019'!$A$1:$A$16305,'[1]NBA-Data-1980-2019'!$H$1:$H$16305,"",0)</f>
        <v/>
      </c>
      <c r="AM27" s="2" t="str" cm="1">
        <f t="array" ref="AM27">_xlfn.XLOOKUP($A27&amp;AM$5,'[1]NBA-Data-1980-2019'!$B$1:$B$16305&amp;'[1]NBA-Data-1980-2019'!$A$1:$A$16305,'[1]NBA-Data-1980-2019'!$H$1:$H$16305,"",0)</f>
        <v/>
      </c>
      <c r="AN27" s="2" t="str" cm="1">
        <f t="array" ref="AN27">_xlfn.XLOOKUP($A27&amp;AN$5,'[1]NBA-Data-1980-2019'!$B$1:$B$16305&amp;'[1]NBA-Data-1980-2019'!$A$1:$A$16305,'[1]NBA-Data-1980-2019'!$H$1:$H$16305,"",0)</f>
        <v/>
      </c>
      <c r="AO27" s="2" t="str" cm="1">
        <f t="array" ref="AO27">_xlfn.XLOOKUP($A27&amp;AO$5,'[1]NBA-Data-1980-2019'!$B$1:$B$16305&amp;'[1]NBA-Data-1980-2019'!$A$1:$A$16305,'[1]NBA-Data-1980-2019'!$H$1:$H$16305,"",0)</f>
        <v/>
      </c>
      <c r="AP27" s="2" t="str" cm="1">
        <f t="array" ref="AP27">_xlfn.XLOOKUP($A27&amp;AP$5,'[1]NBA-Data-1980-2019'!$B$1:$B$16305&amp;'[1]NBA-Data-1980-2019'!$A$1:$A$16305,'[1]NBA-Data-1980-2019'!$H$1:$H$16305,"",0)</f>
        <v/>
      </c>
      <c r="AQ27" s="2" t="str" cm="1">
        <f t="array" ref="AQ27">_xlfn.XLOOKUP($A27&amp;AQ$5,'[1]NBA-Data-1980-2019'!$B$1:$B$16305&amp;'[1]NBA-Data-1980-2019'!$A$1:$A$16305,'[1]NBA-Data-1980-2019'!$H$1:$H$16305,"",0)</f>
        <v/>
      </c>
      <c r="AR27" s="2" t="str" cm="1">
        <f t="array" ref="AR27">_xlfn.XLOOKUP($A27&amp;AR$5,'[1]NBA-Data-1980-2019'!$B$1:$B$16305&amp;'[1]NBA-Data-1980-2019'!$A$1:$A$16305,'[1]NBA-Data-1980-2019'!$H$1:$H$16305,"",0)</f>
        <v/>
      </c>
      <c r="AS27" s="2" t="str" cm="1">
        <f t="array" ref="AS27">_xlfn.XLOOKUP($A27&amp;AS$5,'[1]NBA-Data-1980-2019'!$B$1:$B$16305&amp;'[1]NBA-Data-1980-2019'!$A$1:$A$16305,'[1]NBA-Data-1980-2019'!$H$1:$H$16305,"",0)</f>
        <v/>
      </c>
      <c r="AT27" s="2" t="str" cm="1">
        <f t="array" ref="AT27">_xlfn.XLOOKUP($A27&amp;AT$5,'[1]NBA-Data-1980-2019'!$B$1:$B$16305&amp;'[1]NBA-Data-1980-2019'!$A$1:$A$16305,'[1]NBA-Data-1980-2019'!$H$1:$H$16305,"",0)</f>
        <v/>
      </c>
      <c r="AU27" s="2" t="str" cm="1">
        <f t="array" ref="AU27">_xlfn.XLOOKUP($A27&amp;AU$5,'[1]NBA-Data-1980-2019'!$B$1:$B$16305&amp;'[1]NBA-Data-1980-2019'!$A$1:$A$16305,'[1]NBA-Data-1980-2019'!$H$1:$H$16305,"",0)</f>
        <v/>
      </c>
      <c r="AV27" s="2" t="str" cm="1">
        <f t="array" ref="AV27">_xlfn.XLOOKUP($A27&amp;AV$5,'[1]NBA-Data-1980-2019'!$B$1:$B$16305&amp;'[1]NBA-Data-1980-2019'!$A$1:$A$16305,'[1]NBA-Data-1980-2019'!$H$1:$H$16305,"",0)</f>
        <v/>
      </c>
      <c r="AW27" s="2" t="str" cm="1">
        <f t="array" ref="AW27">_xlfn.XLOOKUP($A27&amp;AW$5,'[1]NBA-Data-1980-2019'!$B$1:$B$16305&amp;'[1]NBA-Data-1980-2019'!$A$1:$A$16305,'[1]NBA-Data-1980-2019'!$H$1:$H$16305,"",0)</f>
        <v/>
      </c>
      <c r="AX27" s="2" t="str" cm="1">
        <f t="array" ref="AX27">_xlfn.XLOOKUP($A27&amp;AX$5,'[1]NBA-Data-1980-2019'!$B$1:$B$16305&amp;'[1]NBA-Data-1980-2019'!$A$1:$A$16305,'[1]NBA-Data-1980-2019'!$H$1:$H$16305,"",0)</f>
        <v/>
      </c>
      <c r="AY27" s="2" t="str" cm="1">
        <f t="array" ref="AY27">_xlfn.XLOOKUP($A27&amp;AY$5,'[1]NBA-Data-1980-2019'!$B$1:$B$16305&amp;'[1]NBA-Data-1980-2019'!$A$1:$A$16305,'[1]NBA-Data-1980-2019'!$H$1:$H$16305,"",0)</f>
        <v/>
      </c>
      <c r="AZ27" s="2" t="str" cm="1">
        <f t="array" ref="AZ27">_xlfn.XLOOKUP($A27&amp;AZ$5,'[1]NBA-Data-1980-2019'!$B$1:$B$16305&amp;'[1]NBA-Data-1980-2019'!$A$1:$A$16305,'[1]NBA-Data-1980-2019'!$H$1:$H$16305,"",0)</f>
        <v/>
      </c>
      <c r="BA27" s="2" cm="1">
        <f t="array" ref="BA27">_xlfn.XLOOKUP($A27&amp;BA$5,'[1]NBA-Data-1980-2019'!$B$1:$B$16305&amp;'[1]NBA-Data-1980-2019'!$A$1:$A$16305,'[1]NBA-Data-1980-2019'!$H$1:$H$16305,"",0)</f>
        <v>917.7</v>
      </c>
      <c r="BB27" s="2" cm="1">
        <f t="array" ref="BB27">_xlfn.XLOOKUP($A27&amp;BB$5,'[1]NBA-Data-1980-2019'!$B$1:$B$16305&amp;'[1]NBA-Data-1980-2019'!$A$1:$A$16305,'[1]NBA-Data-1980-2019'!$H$1:$H$16305,"",0)</f>
        <v>1447.2</v>
      </c>
      <c r="BC27" s="2" cm="1">
        <f t="array" ref="BC27">_xlfn.XLOOKUP($A27&amp;BC$5,'[1]NBA-Data-1980-2019'!$B$1:$B$16305&amp;'[1]NBA-Data-1980-2019'!$A$1:$A$16305,'[1]NBA-Data-1980-2019'!$H$1:$H$16305,"",0)</f>
        <v>602.69999999999993</v>
      </c>
      <c r="BD27" s="2" cm="1">
        <f t="array" ref="BD27">_xlfn.XLOOKUP($A27&amp;BD$5,'[1]NBA-Data-1980-2019'!$B$1:$B$16305&amp;'[1]NBA-Data-1980-2019'!$A$1:$A$16305,'[1]NBA-Data-1980-2019'!$H$1:$H$16305,"",0)</f>
        <v>676.5</v>
      </c>
      <c r="BE27" s="2" cm="1">
        <f t="array" ref="BE27">_xlfn.XLOOKUP($A27&amp;BE$5,'[1]NBA-Data-1980-2019'!$B$1:$B$16305&amp;'[1]NBA-Data-1980-2019'!$A$1:$A$16305,'[1]NBA-Data-1980-2019'!$H$1:$H$16305,"",0)</f>
        <v>147.4</v>
      </c>
      <c r="BF27" s="2" cm="1">
        <f t="array" ref="BF27">_xlfn.XLOOKUP($A27&amp;BF$5,'[1]NBA-Data-1980-2019'!$B$1:$B$16305&amp;'[1]NBA-Data-1980-2019'!$A$1:$A$16305,'[1]NBA-Data-1980-2019'!$H$1:$H$16305,"",0)</f>
        <v>343.4</v>
      </c>
      <c r="BG27" s="2" t="str" cm="1">
        <f t="array" ref="BG27">_xlfn.XLOOKUP($A27&amp;BG$5,'[1]NBA-Data-1980-2019'!$B$1:$B$16305&amp;'[1]NBA-Data-1980-2019'!$A$1:$A$16305,'[1]NBA-Data-1980-2019'!$H$1:$H$16305,"",0)</f>
        <v/>
      </c>
      <c r="BH27" s="2" t="str" cm="1">
        <f t="array" ref="BH27">_xlfn.XLOOKUP($A27&amp;BH$5,'[1]NBA-Data-1980-2019'!$B$1:$B$16305&amp;'[1]NBA-Data-1980-2019'!$A$1:$A$16305,'[1]NBA-Data-1980-2019'!$H$1:$H$16305,"",0)</f>
        <v/>
      </c>
      <c r="BI27" s="2" t="str" cm="1">
        <f t="array" ref="BI27">_xlfn.XLOOKUP($A27&amp;BI$5,'[1]NBA-Data-1980-2019'!$B$1:$B$16305&amp;'[1]NBA-Data-1980-2019'!$A$1:$A$16305,'[1]NBA-Data-1980-2019'!$H$1:$H$16305,"",0)</f>
        <v/>
      </c>
      <c r="BJ27" s="2" t="str" cm="1">
        <f t="array" ref="BJ27">_xlfn.XLOOKUP($A27&amp;BJ$5,'[1]NBA-Data-1980-2019'!$B$1:$B$16305&amp;'[1]NBA-Data-1980-2019'!$A$1:$A$16305,'[1]NBA-Data-1980-2019'!$H$1:$H$16305,"",0)</f>
        <v/>
      </c>
      <c r="BK27" s="2" t="str" cm="1">
        <f t="array" ref="BK27">_xlfn.XLOOKUP($A27&amp;BK$5,'[1]NBA-Data-1980-2019'!$B$1:$B$16305&amp;'[1]NBA-Data-1980-2019'!$A$1:$A$16305,'[1]NBA-Data-1980-2019'!$H$1:$H$16305,"",0)</f>
        <v/>
      </c>
      <c r="BL27" s="2" t="str" cm="1">
        <f t="array" ref="BL27">_xlfn.XLOOKUP($A27&amp;BL$5,'[1]NBA-Data-1980-2019'!$B$1:$B$16305&amp;'[1]NBA-Data-1980-2019'!$A$1:$A$16305,'[1]NBA-Data-1980-2019'!$H$1:$H$16305,"",0)</f>
        <v/>
      </c>
      <c r="BM27" s="2" t="str" cm="1">
        <f t="array" ref="BM27">_xlfn.XLOOKUP($A27&amp;BM$5,'[1]NBA-Data-1980-2019'!$B$1:$B$16305&amp;'[1]NBA-Data-1980-2019'!$A$1:$A$16305,'[1]NBA-Data-1980-2019'!$H$1:$H$16305,"",0)</f>
        <v/>
      </c>
      <c r="BN27" s="2" t="str" cm="1">
        <f t="array" ref="BN27">_xlfn.XLOOKUP($A27&amp;BN$5,'[1]NBA-Data-1980-2019'!$B$1:$B$16305&amp;'[1]NBA-Data-1980-2019'!$A$1:$A$16305,'[1]NBA-Data-1980-2019'!$F$1:$F$16305,"",0)</f>
        <v/>
      </c>
      <c r="BO27" s="2" t="str" cm="1">
        <f t="array" ref="BO27">_xlfn.XLOOKUP($A27&amp;BO$5,'[1]NBA-Data-1980-2019'!$B$1:$B$16305&amp;'[1]NBA-Data-1980-2019'!$A$1:$A$16305,'[1]NBA-Data-1980-2019'!$F$1:$F$16305,"",0)</f>
        <v/>
      </c>
      <c r="BP27" s="2" t="str" cm="1">
        <f t="array" ref="BP27">_xlfn.XLOOKUP($A27&amp;BP$5,'[1]NBA-Data-1980-2019'!$B$1:$B$16305&amp;'[1]NBA-Data-1980-2019'!$A$1:$A$16305,'[1]NBA-Data-1980-2019'!$F$1:$F$16305,"",0)</f>
        <v/>
      </c>
      <c r="BQ27" s="2" t="str" cm="1">
        <f t="array" ref="BQ27">_xlfn.XLOOKUP($A27&amp;BQ$5,'[1]NBA-Data-1980-2019'!$B$1:$B$16305&amp;'[1]NBA-Data-1980-2019'!$A$1:$A$16305,'[1]NBA-Data-1980-2019'!$F$1:$F$16305,"",0)</f>
        <v/>
      </c>
      <c r="BR27" s="2" t="str" cm="1">
        <f t="array" ref="BR27">_xlfn.XLOOKUP($A27&amp;BR$5,'[1]NBA-Data-1980-2019'!$B$1:$B$16305&amp;'[1]NBA-Data-1980-2019'!$A$1:$A$16305,'[1]NBA-Data-1980-2019'!$F$1:$F$16305,"",0)</f>
        <v/>
      </c>
      <c r="BS27" s="2" t="str" cm="1">
        <f t="array" ref="BS27">_xlfn.XLOOKUP($A27&amp;BS$5,'[1]NBA-Data-1980-2019'!$B$1:$B$16305&amp;'[1]NBA-Data-1980-2019'!$A$1:$A$16305,'[1]NBA-Data-1980-2019'!$F$1:$F$16305,"",0)</f>
        <v/>
      </c>
      <c r="BT27" s="2" t="str" cm="1">
        <f t="array" ref="BT27">_xlfn.XLOOKUP($A27&amp;BT$5,'[1]NBA-Data-1980-2019'!$B$1:$B$16305&amp;'[1]NBA-Data-1980-2019'!$A$1:$A$16305,'[1]NBA-Data-1980-2019'!$F$1:$F$16305,"",0)</f>
        <v/>
      </c>
      <c r="BU27" s="2" t="str" cm="1">
        <f t="array" ref="BU27">_xlfn.XLOOKUP($A27&amp;BU$5,'[1]NBA-Data-1980-2019'!$B$1:$B$16305&amp;'[1]NBA-Data-1980-2019'!$A$1:$A$16305,'[1]NBA-Data-1980-2019'!$F$1:$F$16305,"",0)</f>
        <v/>
      </c>
      <c r="BV27" s="2" t="str" cm="1">
        <f t="array" ref="BV27">_xlfn.XLOOKUP($A27&amp;BV$5,'[1]NBA-Data-1980-2019'!$B$1:$B$16305&amp;'[1]NBA-Data-1980-2019'!$A$1:$A$16305,'[1]NBA-Data-1980-2019'!$F$1:$F$16305,"",0)</f>
        <v/>
      </c>
      <c r="BW27" s="2" t="str" cm="1">
        <f t="array" ref="BW27">_xlfn.XLOOKUP($A27&amp;BW$5,'[1]NBA-Data-1980-2019'!$B$1:$B$16305&amp;'[1]NBA-Data-1980-2019'!$A$1:$A$16305,'[1]NBA-Data-1980-2019'!$F$1:$F$16305,"",0)</f>
        <v/>
      </c>
      <c r="BX27" s="2" t="str" cm="1">
        <f t="array" ref="BX27">_xlfn.XLOOKUP($A27&amp;BX$5,'[1]NBA-Data-1980-2019'!$B$1:$B$16305&amp;'[1]NBA-Data-1980-2019'!$A$1:$A$16305,'[1]NBA-Data-1980-2019'!$F$1:$F$16305,"",0)</f>
        <v/>
      </c>
      <c r="BY27" s="2" t="str" cm="1">
        <f t="array" ref="BY27">_xlfn.XLOOKUP($A27&amp;BY$5,'[1]NBA-Data-1980-2019'!$B$1:$B$16305&amp;'[1]NBA-Data-1980-2019'!$A$1:$A$16305,'[1]NBA-Data-1980-2019'!$F$1:$F$16305,"",0)</f>
        <v/>
      </c>
      <c r="BZ27" s="2" t="str" cm="1">
        <f t="array" ref="BZ27">_xlfn.XLOOKUP($A27&amp;BZ$5,'[1]NBA-Data-1980-2019'!$B$1:$B$16305&amp;'[1]NBA-Data-1980-2019'!$A$1:$A$16305,'[1]NBA-Data-1980-2019'!$F$1:$F$16305,"",0)</f>
        <v/>
      </c>
      <c r="CA27" s="2" t="str" cm="1">
        <f t="array" ref="CA27">_xlfn.XLOOKUP($A27&amp;CA$5,'[1]NBA-Data-1980-2019'!$B$1:$B$16305&amp;'[1]NBA-Data-1980-2019'!$A$1:$A$16305,'[1]NBA-Data-1980-2019'!$F$1:$F$16305,"",0)</f>
        <v/>
      </c>
      <c r="CB27" s="2" t="str" cm="1">
        <f t="array" ref="CB27">_xlfn.XLOOKUP($A27&amp;CB$5,'[1]NBA-Data-1980-2019'!$B$1:$B$16305&amp;'[1]NBA-Data-1980-2019'!$A$1:$A$16305,'[1]NBA-Data-1980-2019'!$F$1:$F$16305,"",0)</f>
        <v/>
      </c>
      <c r="CC27" s="2" t="str" cm="1">
        <f t="array" ref="CC27">_xlfn.XLOOKUP($A27&amp;CC$5,'[1]NBA-Data-1980-2019'!$B$1:$B$16305&amp;'[1]NBA-Data-1980-2019'!$A$1:$A$16305,'[1]NBA-Data-1980-2019'!$F$1:$F$16305,"",0)</f>
        <v/>
      </c>
      <c r="CD27" s="2" t="str" cm="1">
        <f t="array" ref="CD27">_xlfn.XLOOKUP($A27&amp;CD$5,'[1]NBA-Data-1980-2019'!$B$1:$B$16305&amp;'[1]NBA-Data-1980-2019'!$A$1:$A$16305,'[1]NBA-Data-1980-2019'!$F$1:$F$16305,"",0)</f>
        <v/>
      </c>
      <c r="CE27" s="2" t="str" cm="1">
        <f t="array" ref="CE27">_xlfn.XLOOKUP($A27&amp;CE$5,'[1]NBA-Data-1980-2019'!$B$1:$B$16305&amp;'[1]NBA-Data-1980-2019'!$A$1:$A$16305,'[1]NBA-Data-1980-2019'!$F$1:$F$16305,"",0)</f>
        <v/>
      </c>
      <c r="CF27" s="2" t="str" cm="1">
        <f t="array" ref="CF27">_xlfn.XLOOKUP($A27&amp;CF$5,'[1]NBA-Data-1980-2019'!$B$1:$B$16305&amp;'[1]NBA-Data-1980-2019'!$A$1:$A$16305,'[1]NBA-Data-1980-2019'!$F$1:$F$16305,"",0)</f>
        <v/>
      </c>
      <c r="CG27" s="2" cm="1">
        <f t="array" ref="CG27">_xlfn.XLOOKUP($A27&amp;CG$5,'[1]NBA-Data-1980-2019'!$B$1:$B$16305&amp;'[1]NBA-Data-1980-2019'!$A$1:$A$16305,'[1]NBA-Data-1980-2019'!$F$1:$F$16305,"",0)</f>
        <v>12.8</v>
      </c>
      <c r="CH27" s="2" cm="1">
        <f t="array" ref="CH27">_xlfn.XLOOKUP($A27&amp;CH$5,'[1]NBA-Data-1980-2019'!$B$1:$B$16305&amp;'[1]NBA-Data-1980-2019'!$A$1:$A$16305,'[1]NBA-Data-1980-2019'!$F$1:$F$16305,"",0)</f>
        <v>13</v>
      </c>
      <c r="CI27" s="2" cm="1">
        <f t="array" ref="CI27">_xlfn.XLOOKUP($A27&amp;CI$5,'[1]NBA-Data-1980-2019'!$B$1:$B$16305&amp;'[1]NBA-Data-1980-2019'!$A$1:$A$16305,'[1]NBA-Data-1980-2019'!$F$1:$F$16305,"",0)</f>
        <v>7.1</v>
      </c>
      <c r="CJ27" s="2" cm="1">
        <f t="array" ref="CJ27">_xlfn.XLOOKUP($A27&amp;CJ$5,'[1]NBA-Data-1980-2019'!$B$1:$B$16305&amp;'[1]NBA-Data-1980-2019'!$A$1:$A$16305,'[1]NBA-Data-1980-2019'!$F$1:$F$16305,"",0)</f>
        <v>12.9</v>
      </c>
      <c r="CK27" s="2" cm="1">
        <f t="array" ref="CK27">_xlfn.XLOOKUP($A27&amp;CK$5,'[1]NBA-Data-1980-2019'!$B$1:$B$16305&amp;'[1]NBA-Data-1980-2019'!$A$1:$A$16305,'[1]NBA-Data-1980-2019'!$F$1:$F$16305,"",0)</f>
        <v>11</v>
      </c>
      <c r="CL27" s="2" cm="1">
        <f t="array" ref="CL27">_xlfn.XLOOKUP($A27&amp;CL$5,'[1]NBA-Data-1980-2019'!$B$1:$B$16305&amp;'[1]NBA-Data-1980-2019'!$A$1:$A$16305,'[1]NBA-Data-1980-2019'!$F$1:$F$16305,"",0)</f>
        <v>8.1999999999999993</v>
      </c>
      <c r="CM27" s="2" t="str" cm="1">
        <f t="array" ref="CM27">_xlfn.XLOOKUP($A27&amp;CM$5,'[1]NBA-Data-1980-2019'!$B$1:$B$16305&amp;'[1]NBA-Data-1980-2019'!$A$1:$A$16305,'[1]NBA-Data-1980-2019'!$F$1:$F$16305,"",0)</f>
        <v/>
      </c>
      <c r="CN27" s="2" t="str" cm="1">
        <f t="array" ref="CN27">_xlfn.XLOOKUP($A27&amp;CN$5,'[1]NBA-Data-1980-2019'!$B$1:$B$16305&amp;'[1]NBA-Data-1980-2019'!$A$1:$A$16305,'[1]NBA-Data-1980-2019'!$F$1:$F$16305,"",0)</f>
        <v/>
      </c>
      <c r="CO27" s="2" t="str" cm="1">
        <f t="array" ref="CO27">_xlfn.XLOOKUP($A27&amp;CO$5,'[1]NBA-Data-1980-2019'!$B$1:$B$16305&amp;'[1]NBA-Data-1980-2019'!$A$1:$A$16305,'[1]NBA-Data-1980-2019'!$F$1:$F$16305,"",0)</f>
        <v/>
      </c>
      <c r="CP27" s="2" t="str" cm="1">
        <f t="array" ref="CP27">_xlfn.XLOOKUP($A27&amp;CP$5,'[1]NBA-Data-1980-2019'!$B$1:$B$16305&amp;'[1]NBA-Data-1980-2019'!$A$1:$A$16305,'[1]NBA-Data-1980-2019'!$F$1:$F$16305,"",0)</f>
        <v/>
      </c>
      <c r="CQ27" s="2" t="str" cm="1">
        <f t="array" ref="CQ27">_xlfn.XLOOKUP($A27&amp;CQ$5,'[1]NBA-Data-1980-2019'!$B$1:$B$16305&amp;'[1]NBA-Data-1980-2019'!$A$1:$A$16305,'[1]NBA-Data-1980-2019'!$F$1:$F$16305,"",0)</f>
        <v/>
      </c>
      <c r="CR27" s="2" t="str" cm="1">
        <f t="array" ref="CR27">_xlfn.XLOOKUP($A27&amp;CR$5,'[1]NBA-Data-1980-2019'!$B$1:$B$16305&amp;'[1]NBA-Data-1980-2019'!$A$1:$A$16305,'[1]NBA-Data-1980-2019'!$F$1:$F$16305,"",0)</f>
        <v/>
      </c>
      <c r="CS27" s="2" t="str" cm="1">
        <f t="array" ref="CS27">_xlfn.XLOOKUP($A27&amp;CS$5,'[1]NBA-Data-1980-2019'!$B$1:$B$16305&amp;'[1]NBA-Data-1980-2019'!$A$1:$A$16305,'[1]NBA-Data-1980-2019'!$F$1:$F$16305,"",0)</f>
        <v/>
      </c>
      <c r="CU27" s="2" t="str">
        <f>_xlfn.XLOOKUP($A27,TEAMS!$G$1:$G$839,TEAMS!$H$1:$H$839,"",0)</f>
        <v>SF</v>
      </c>
      <c r="CV27" s="2" t="str">
        <f>_xlfn.XLOOKUP($CU27,DASHBOARD!$B$22:$B$27,DASHBOARD!$C$22:$C$27,"",0)</f>
        <v>FORWARD</v>
      </c>
      <c r="CY27" s="63">
        <f>SUMIFS('[1]NBA-Data-1980-2019'!$G$1:$G$16305,'[1]NBA-Data-1980-2019'!$B$1:$B$16305,$A27,'[1]NBA-Data-1980-2019'!$A$1:$A$16305,CY$9)</f>
        <v>0</v>
      </c>
      <c r="CZ27" s="63">
        <f>SUMIFS('[1]NBA-Data-1980-2019'!$G$1:$G$16305,'[1]NBA-Data-1980-2019'!$B$1:$B$16305,$A27,'[1]NBA-Data-1980-2019'!$A$1:$A$16305,CZ$9)</f>
        <v>0</v>
      </c>
      <c r="DA27" s="63">
        <f>SUMIFS('[1]NBA-Data-1980-2019'!$G$1:$G$16305,'[1]NBA-Data-1980-2019'!$B$1:$B$16305,$A27,'[1]NBA-Data-1980-2019'!$A$1:$A$16305,DA$9)</f>
        <v>0</v>
      </c>
      <c r="DB27" s="63">
        <f>SUMIFS('[1]NBA-Data-1980-2019'!$G$1:$G$16305,'[1]NBA-Data-1980-2019'!$B$1:$B$16305,$A27,'[1]NBA-Data-1980-2019'!$A$1:$A$16305,DB$9)</f>
        <v>0</v>
      </c>
      <c r="DC27" s="63">
        <f>SUMIFS('[1]NBA-Data-1980-2019'!$G$1:$G$16305,'[1]NBA-Data-1980-2019'!$B$1:$B$16305,$A27,'[1]NBA-Data-1980-2019'!$A$1:$A$16305,DC$9)</f>
        <v>0</v>
      </c>
      <c r="DD27" s="63">
        <f>SUMIFS('[1]NBA-Data-1980-2019'!$G$1:$G$16305,'[1]NBA-Data-1980-2019'!$B$1:$B$16305,$A27,'[1]NBA-Data-1980-2019'!$A$1:$A$16305,DD$9)</f>
        <v>0</v>
      </c>
      <c r="DE27" s="63">
        <f>SUMIFS('[1]NBA-Data-1980-2019'!$G$1:$G$16305,'[1]NBA-Data-1980-2019'!$B$1:$B$16305,$A27,'[1]NBA-Data-1980-2019'!$A$1:$A$16305,DE$9)</f>
        <v>0</v>
      </c>
      <c r="DF27" s="63">
        <f>SUMIFS('[1]NBA-Data-1980-2019'!$G$1:$G$16305,'[1]NBA-Data-1980-2019'!$B$1:$B$16305,$A27,'[1]NBA-Data-1980-2019'!$A$1:$A$16305,DF$9)</f>
        <v>0</v>
      </c>
      <c r="DG27" s="63">
        <f>SUMIFS('[1]NBA-Data-1980-2019'!$G$1:$G$16305,'[1]NBA-Data-1980-2019'!$B$1:$B$16305,$A27,'[1]NBA-Data-1980-2019'!$A$1:$A$16305,DG$9)</f>
        <v>0</v>
      </c>
      <c r="DH27" s="63">
        <f>SUMIFS('[1]NBA-Data-1980-2019'!$G$1:$G$16305,'[1]NBA-Data-1980-2019'!$B$1:$B$16305,$A27,'[1]NBA-Data-1980-2019'!$A$1:$A$16305,DH$9)</f>
        <v>0</v>
      </c>
      <c r="DI27" s="63">
        <f>SUMIFS('[1]NBA-Data-1980-2019'!$G$1:$G$16305,'[1]NBA-Data-1980-2019'!$B$1:$B$16305,$A27,'[1]NBA-Data-1980-2019'!$A$1:$A$16305,DI$9)</f>
        <v>0</v>
      </c>
      <c r="DJ27" s="63">
        <f>SUMIFS('[1]NBA-Data-1980-2019'!$G$1:$G$16305,'[1]NBA-Data-1980-2019'!$B$1:$B$16305,$A27,'[1]NBA-Data-1980-2019'!$A$1:$A$16305,DJ$9)</f>
        <v>0</v>
      </c>
      <c r="DK27" s="63">
        <f>SUMIFS('[1]NBA-Data-1980-2019'!$G$1:$G$16305,'[1]NBA-Data-1980-2019'!$B$1:$B$16305,$A27,'[1]NBA-Data-1980-2019'!$A$1:$A$16305,DK$9)</f>
        <v>0</v>
      </c>
      <c r="DL27" s="63">
        <f>SUMIFS('[1]NBA-Data-1980-2019'!$G$1:$G$16305,'[1]NBA-Data-1980-2019'!$B$1:$B$16305,$A27,'[1]NBA-Data-1980-2019'!$A$1:$A$16305,DL$9)</f>
        <v>0</v>
      </c>
      <c r="DM27" s="63">
        <f>SUMIFS('[1]NBA-Data-1980-2019'!$G$1:$G$16305,'[1]NBA-Data-1980-2019'!$B$1:$B$16305,$A27,'[1]NBA-Data-1980-2019'!$A$1:$A$16305,DM$9)</f>
        <v>0</v>
      </c>
      <c r="DN27" s="63">
        <f>SUMIFS('[1]NBA-Data-1980-2019'!$G$1:$G$16305,'[1]NBA-Data-1980-2019'!$B$1:$B$16305,$A27,'[1]NBA-Data-1980-2019'!$A$1:$A$16305,DN$9)</f>
        <v>0</v>
      </c>
      <c r="DO27" s="63">
        <f>SUMIFS('[1]NBA-Data-1980-2019'!$G$1:$G$16305,'[1]NBA-Data-1980-2019'!$B$1:$B$16305,$A27,'[1]NBA-Data-1980-2019'!$A$1:$A$16305,DO$9)</f>
        <v>0</v>
      </c>
      <c r="DP27" s="63">
        <f>SUMIFS('[1]NBA-Data-1980-2019'!$G$1:$G$16305,'[1]NBA-Data-1980-2019'!$B$1:$B$16305,$A27,'[1]NBA-Data-1980-2019'!$A$1:$A$16305,DP$9)</f>
        <v>0</v>
      </c>
      <c r="DQ27" s="63">
        <f>SUMIFS('[1]NBA-Data-1980-2019'!$G$1:$G$16305,'[1]NBA-Data-1980-2019'!$B$1:$B$16305,$A27,'[1]NBA-Data-1980-2019'!$A$1:$A$16305,DQ$9)</f>
        <v>0</v>
      </c>
      <c r="DR27" s="63">
        <f>SUMIFS('[1]NBA-Data-1980-2019'!$G$1:$G$16305,'[1]NBA-Data-1980-2019'!$B$1:$B$16305,$A27,'[1]NBA-Data-1980-2019'!$A$1:$A$16305,DR$9)</f>
        <v>1677840</v>
      </c>
      <c r="DS27" s="63">
        <f>SUMIFS('[1]NBA-Data-1980-2019'!$G$1:$G$16305,'[1]NBA-Data-1980-2019'!$B$1:$B$16305,$A27,'[1]NBA-Data-1980-2019'!$A$1:$A$16305,DS$9)</f>
        <v>0</v>
      </c>
      <c r="DT27" s="63">
        <f>SUMIFS('[1]NBA-Data-1980-2019'!$G$1:$G$16305,'[1]NBA-Data-1980-2019'!$B$1:$B$16305,$A27,'[1]NBA-Data-1980-2019'!$A$1:$A$16305,DT$9)</f>
        <v>1929600</v>
      </c>
      <c r="DU27" s="63">
        <f>SUMIFS('[1]NBA-Data-1980-2019'!$G$1:$G$16305,'[1]NBA-Data-1980-2019'!$B$1:$B$16305,$A27,'[1]NBA-Data-1980-2019'!$A$1:$A$16305,DU$9)</f>
        <v>2958077</v>
      </c>
      <c r="DV27" s="63">
        <f>SUMIFS('[1]NBA-Data-1980-2019'!$G$1:$G$16305,'[1]NBA-Data-1980-2019'!$B$1:$B$16305,$A27,'[1]NBA-Data-1980-2019'!$A$1:$A$16305,DV$9)</f>
        <v>947907</v>
      </c>
      <c r="DW27" s="63">
        <f>SUMIFS('[1]NBA-Data-1980-2019'!$G$1:$G$16305,'[1]NBA-Data-1980-2019'!$B$1:$B$16305,$A27,'[1]NBA-Data-1980-2019'!$A$1:$A$16305,DW$9)</f>
        <v>1063384</v>
      </c>
      <c r="DX27" s="63">
        <f>SUMIFS('[1]NBA-Data-1980-2019'!$G$1:$G$16305,'[1]NBA-Data-1980-2019'!$B$1:$B$16305,$A27,'[1]NBA-Data-1980-2019'!$A$1:$A$16305,DX$9)</f>
        <v>0</v>
      </c>
      <c r="DY27" s="63">
        <f>SUMIFS('[1]NBA-Data-1980-2019'!$G$1:$G$16305,'[1]NBA-Data-1980-2019'!$B$1:$B$16305,$A27,'[1]NBA-Data-1980-2019'!$A$1:$A$16305,DY$9)</f>
        <v>0</v>
      </c>
      <c r="DZ27" s="63">
        <f>SUMIFS('[1]NBA-Data-1980-2019'!$G$1:$G$16305,'[1]NBA-Data-1980-2019'!$B$1:$B$16305,$A27,'[1]NBA-Data-1980-2019'!$A$1:$A$16305,DZ$9)</f>
        <v>0</v>
      </c>
      <c r="EA27" s="63">
        <f>SUMIFS('[1]NBA-Data-1980-2019'!$G$1:$G$16305,'[1]NBA-Data-1980-2019'!$B$1:$B$16305,$A27,'[1]NBA-Data-1980-2019'!$A$1:$A$16305,EA$9)</f>
        <v>0</v>
      </c>
      <c r="EB27" s="63">
        <f>SUMIFS('[1]NBA-Data-1980-2019'!$G$1:$G$16305,'[1]NBA-Data-1980-2019'!$B$1:$B$16305,$A27,'[1]NBA-Data-1980-2019'!$A$1:$A$16305,EB$9)</f>
        <v>0</v>
      </c>
      <c r="EC27" s="63">
        <f>SUMIFS('[1]NBA-Data-1980-2019'!$G$1:$G$16305,'[1]NBA-Data-1980-2019'!$B$1:$B$16305,$A27,'[1]NBA-Data-1980-2019'!$A$1:$A$16305,EC$9)</f>
        <v>0</v>
      </c>
      <c r="ED27" s="63">
        <f>SUMIFS('[1]NBA-Data-1980-2019'!$G$1:$G$16305,'[1]NBA-Data-1980-2019'!$B$1:$B$16305,$A27,'[1]NBA-Data-1980-2019'!$A$1:$A$16305,ED$9)</f>
        <v>0</v>
      </c>
      <c r="EH27" s="2" t="s">
        <v>1273</v>
      </c>
      <c r="EU27" s="2" t="s">
        <v>1322</v>
      </c>
      <c r="EV27" s="2" t="s">
        <v>1331</v>
      </c>
      <c r="EZ27" s="2" t="s">
        <v>1370</v>
      </c>
      <c r="FA27" s="2" t="s">
        <v>652</v>
      </c>
      <c r="FF27" s="57" t="s">
        <v>1268</v>
      </c>
    </row>
    <row r="28" spans="1:165" x14ac:dyDescent="0.2">
      <c r="A28" s="2" t="s">
        <v>652</v>
      </c>
      <c r="B28" s="2" t="str" cm="1">
        <f t="array" ref="B28">_xlfn.XLOOKUP($A28&amp;B$5,'[1]NBA-Data-1980-2019'!$B$1:$B$16305&amp;'[1]NBA-Data-1980-2019'!$A$1:$A$16305,'[1]NBA-Data-1980-2019'!$D$1:$D$16305,"",0)</f>
        <v/>
      </c>
      <c r="C28" s="2" t="str" cm="1">
        <f t="array" ref="C28">_xlfn.XLOOKUP($A28&amp;C$5,'[1]NBA-Data-1980-2019'!$B$1:$B$16305&amp;'[1]NBA-Data-1980-2019'!$A$1:$A$16305,'[1]NBA-Data-1980-2019'!$D$1:$D$16305,"",0)</f>
        <v/>
      </c>
      <c r="D28" s="2" t="str" cm="1">
        <f t="array" ref="D28">_xlfn.XLOOKUP($A28&amp;D$5,'[1]NBA-Data-1980-2019'!$B$1:$B$16305&amp;'[1]NBA-Data-1980-2019'!$A$1:$A$16305,'[1]NBA-Data-1980-2019'!$D$1:$D$16305,"",0)</f>
        <v/>
      </c>
      <c r="E28" s="2" t="str" cm="1">
        <f t="array" ref="E28">_xlfn.XLOOKUP($A28&amp;E$5,'[1]NBA-Data-1980-2019'!$B$1:$B$16305&amp;'[1]NBA-Data-1980-2019'!$A$1:$A$16305,'[1]NBA-Data-1980-2019'!$D$1:$D$16305,"",0)</f>
        <v/>
      </c>
      <c r="F28" s="2" t="str" cm="1">
        <f t="array" ref="F28">_xlfn.XLOOKUP($A28&amp;F$5,'[1]NBA-Data-1980-2019'!$B$1:$B$16305&amp;'[1]NBA-Data-1980-2019'!$A$1:$A$16305,'[1]NBA-Data-1980-2019'!$D$1:$D$16305,"",0)</f>
        <v/>
      </c>
      <c r="G28" s="2" t="str" cm="1">
        <f t="array" ref="G28">_xlfn.XLOOKUP($A28&amp;G$5,'[1]NBA-Data-1980-2019'!$B$1:$B$16305&amp;'[1]NBA-Data-1980-2019'!$A$1:$A$16305,'[1]NBA-Data-1980-2019'!$D$1:$D$16305,"",0)</f>
        <v/>
      </c>
      <c r="H28" s="2" t="str" cm="1">
        <f t="array" ref="H28">_xlfn.XLOOKUP($A28&amp;H$5,'[1]NBA-Data-1980-2019'!$B$1:$B$16305&amp;'[1]NBA-Data-1980-2019'!$A$1:$A$16305,'[1]NBA-Data-1980-2019'!$D$1:$D$16305,"",0)</f>
        <v/>
      </c>
      <c r="I28" s="2" t="str" cm="1">
        <f t="array" ref="I28">_xlfn.XLOOKUP($A28&amp;I$5,'[1]NBA-Data-1980-2019'!$B$1:$B$16305&amp;'[1]NBA-Data-1980-2019'!$A$1:$A$16305,'[1]NBA-Data-1980-2019'!$D$1:$D$16305,"",0)</f>
        <v/>
      </c>
      <c r="J28" s="2" t="str" cm="1">
        <f t="array" ref="J28">_xlfn.XLOOKUP($A28&amp;J$5,'[1]NBA-Data-1980-2019'!$B$1:$B$16305&amp;'[1]NBA-Data-1980-2019'!$A$1:$A$16305,'[1]NBA-Data-1980-2019'!$D$1:$D$16305,"",0)</f>
        <v/>
      </c>
      <c r="K28" s="2" t="str" cm="1">
        <f t="array" ref="K28">_xlfn.XLOOKUP($A28&amp;K$5,'[1]NBA-Data-1980-2019'!$B$1:$B$16305&amp;'[1]NBA-Data-1980-2019'!$A$1:$A$16305,'[1]NBA-Data-1980-2019'!$D$1:$D$16305,"",0)</f>
        <v/>
      </c>
      <c r="L28" s="2" t="str" cm="1">
        <f t="array" ref="L28">_xlfn.XLOOKUP($A28&amp;L$5,'[1]NBA-Data-1980-2019'!$B$1:$B$16305&amp;'[1]NBA-Data-1980-2019'!$A$1:$A$16305,'[1]NBA-Data-1980-2019'!$D$1:$D$16305,"",0)</f>
        <v/>
      </c>
      <c r="M28" s="2" t="str" cm="1">
        <f t="array" ref="M28">_xlfn.XLOOKUP($A28&amp;M$5,'[1]NBA-Data-1980-2019'!$B$1:$B$16305&amp;'[1]NBA-Data-1980-2019'!$A$1:$A$16305,'[1]NBA-Data-1980-2019'!$D$1:$D$16305,"",0)</f>
        <v/>
      </c>
      <c r="N28" s="2" t="str" cm="1">
        <f t="array" ref="N28">_xlfn.XLOOKUP($A28&amp;N$5,'[1]NBA-Data-1980-2019'!$B$1:$B$16305&amp;'[1]NBA-Data-1980-2019'!$A$1:$A$16305,'[1]NBA-Data-1980-2019'!$D$1:$D$16305,"",0)</f>
        <v/>
      </c>
      <c r="O28" s="2" t="str" cm="1">
        <f t="array" ref="O28">_xlfn.XLOOKUP($A28&amp;O$5,'[1]NBA-Data-1980-2019'!$B$1:$B$16305&amp;'[1]NBA-Data-1980-2019'!$A$1:$A$16305,'[1]NBA-Data-1980-2019'!$D$1:$D$16305,"",0)</f>
        <v/>
      </c>
      <c r="P28" s="2" t="str" cm="1">
        <f t="array" ref="P28">_xlfn.XLOOKUP($A28&amp;P$5,'[1]NBA-Data-1980-2019'!$B$1:$B$16305&amp;'[1]NBA-Data-1980-2019'!$A$1:$A$16305,'[1]NBA-Data-1980-2019'!$D$1:$D$16305,"",0)</f>
        <v/>
      </c>
      <c r="Q28" s="2" t="str" cm="1">
        <f t="array" ref="Q28">_xlfn.XLOOKUP($A28&amp;Q$5,'[1]NBA-Data-1980-2019'!$B$1:$B$16305&amp;'[1]NBA-Data-1980-2019'!$A$1:$A$16305,'[1]NBA-Data-1980-2019'!$D$1:$D$16305,"",0)</f>
        <v/>
      </c>
      <c r="R28" s="2" t="str" cm="1">
        <f t="array" ref="R28">_xlfn.XLOOKUP($A28&amp;R$5,'[1]NBA-Data-1980-2019'!$B$1:$B$16305&amp;'[1]NBA-Data-1980-2019'!$A$1:$A$16305,'[1]NBA-Data-1980-2019'!$D$1:$D$16305,"",0)</f>
        <v/>
      </c>
      <c r="S28" s="2" t="str" cm="1">
        <f t="array" ref="S28">_xlfn.XLOOKUP($A28&amp;S$5,'[1]NBA-Data-1980-2019'!$B$1:$B$16305&amp;'[1]NBA-Data-1980-2019'!$A$1:$A$16305,'[1]NBA-Data-1980-2019'!$D$1:$D$16305,"",0)</f>
        <v/>
      </c>
      <c r="T28" s="2" t="str" cm="1">
        <f t="array" ref="T28">_xlfn.XLOOKUP($A28&amp;T$5,'[1]NBA-Data-1980-2019'!$B$1:$B$16305&amp;'[1]NBA-Data-1980-2019'!$A$1:$A$16305,'[1]NBA-Data-1980-2019'!$D$1:$D$16305,"",0)</f>
        <v/>
      </c>
      <c r="U28" s="2" t="str" cm="1">
        <f t="array" ref="U28">_xlfn.XLOOKUP($A28&amp;U$5,'[1]NBA-Data-1980-2019'!$B$1:$B$16305&amp;'[1]NBA-Data-1980-2019'!$A$1:$A$16305,'[1]NBA-Data-1980-2019'!$D$1:$D$16305,"",0)</f>
        <v/>
      </c>
      <c r="V28" s="2" t="str" cm="1">
        <f t="array" ref="V28">_xlfn.XLOOKUP($A28&amp;V$5,'[1]NBA-Data-1980-2019'!$B$1:$B$16305&amp;'[1]NBA-Data-1980-2019'!$A$1:$A$16305,'[1]NBA-Data-1980-2019'!$D$1:$D$16305,"",0)</f>
        <v>BOS</v>
      </c>
      <c r="W28" s="2" t="str" cm="1">
        <f t="array" ref="W28">_xlfn.XLOOKUP($A28&amp;W$5,'[1]NBA-Data-1980-2019'!$B$1:$B$16305&amp;'[1]NBA-Data-1980-2019'!$A$1:$A$16305,'[1]NBA-Data-1980-2019'!$D$1:$D$16305,"",0)</f>
        <v>BOS</v>
      </c>
      <c r="X28" s="2" t="str" cm="1">
        <f t="array" ref="X28">_xlfn.XLOOKUP($A28&amp;X$5,'[1]NBA-Data-1980-2019'!$B$1:$B$16305&amp;'[1]NBA-Data-1980-2019'!$A$1:$A$16305,'[1]NBA-Data-1980-2019'!$D$1:$D$16305,"",0)</f>
        <v>BOS</v>
      </c>
      <c r="Y28" s="2" t="str" cm="1">
        <f t="array" ref="Y28">_xlfn.XLOOKUP($A28&amp;Y$5,'[1]NBA-Data-1980-2019'!$B$1:$B$16305&amp;'[1]NBA-Data-1980-2019'!$A$1:$A$16305,'[1]NBA-Data-1980-2019'!$D$1:$D$16305,"",0)</f>
        <v>BOS</v>
      </c>
      <c r="Z28" s="2" t="str" cm="1">
        <f t="array" ref="Z28">_xlfn.XLOOKUP($A28&amp;Z$5,'[1]NBA-Data-1980-2019'!$B$1:$B$16305&amp;'[1]NBA-Data-1980-2019'!$A$1:$A$16305,'[1]NBA-Data-1980-2019'!$D$1:$D$16305,"",0)</f>
        <v>BOS</v>
      </c>
      <c r="AA28" s="2" t="str" cm="1">
        <f t="array" ref="AA28">_xlfn.XLOOKUP($A28&amp;AA$5,'[1]NBA-Data-1980-2019'!$B$1:$B$16305&amp;'[1]NBA-Data-1980-2019'!$A$1:$A$16305,'[1]NBA-Data-1980-2019'!$D$1:$D$16305,"",0)</f>
        <v>BOS</v>
      </c>
      <c r="AB28" s="2" t="str" cm="1">
        <f t="array" ref="AB28">_xlfn.XLOOKUP($A28&amp;AB$5,'[1]NBA-Data-1980-2019'!$B$1:$B$16305&amp;'[1]NBA-Data-1980-2019'!$A$1:$A$16305,'[1]NBA-Data-1980-2019'!$D$1:$D$16305,"",0)</f>
        <v>BOS</v>
      </c>
      <c r="AC28" s="2" t="str" cm="1">
        <f t="array" ref="AC28">_xlfn.XLOOKUP($A28&amp;AC$5,'[1]NBA-Data-1980-2019'!$B$1:$B$16305&amp;'[1]NBA-Data-1980-2019'!$A$1:$A$16305,'[1]NBA-Data-1980-2019'!$D$1:$D$16305,"",0)</f>
        <v>TOT</v>
      </c>
      <c r="AD28" s="2" t="str" cm="1">
        <f t="array" ref="AD28">_xlfn.XLOOKUP($A28&amp;AD$5,'[1]NBA-Data-1980-2019'!$B$1:$B$16305&amp;'[1]NBA-Data-1980-2019'!$A$1:$A$16305,'[1]NBA-Data-1980-2019'!$D$1:$D$16305,"",0)</f>
        <v>TOT</v>
      </c>
      <c r="AE28" s="2" t="str" cm="1">
        <f t="array" ref="AE28">_xlfn.XLOOKUP($A28&amp;AE$5,'[1]NBA-Data-1980-2019'!$B$1:$B$16305&amp;'[1]NBA-Data-1980-2019'!$A$1:$A$16305,'[1]NBA-Data-1980-2019'!$D$1:$D$16305,"",0)</f>
        <v/>
      </c>
      <c r="AF28" s="2" t="str" cm="1">
        <f t="array" ref="AF28">_xlfn.XLOOKUP($A28&amp;AF$5,'[1]NBA-Data-1980-2019'!$B$1:$B$16305&amp;'[1]NBA-Data-1980-2019'!$A$1:$A$16305,'[1]NBA-Data-1980-2019'!$D$1:$D$16305,"",0)</f>
        <v/>
      </c>
      <c r="AG28" s="2" t="str" cm="1">
        <f t="array" ref="AG28">_xlfn.XLOOKUP($A28&amp;AG$5,'[1]NBA-Data-1980-2019'!$B$1:$B$16305&amp;'[1]NBA-Data-1980-2019'!$A$1:$A$16305,'[1]NBA-Data-1980-2019'!$D$1:$D$16305,"",0)</f>
        <v/>
      </c>
      <c r="AH28" s="2" t="str" cm="1">
        <f t="array" ref="AH28">_xlfn.XLOOKUP($A28&amp;AH$5,'[1]NBA-Data-1980-2019'!$B$1:$B$16305&amp;'[1]NBA-Data-1980-2019'!$A$1:$A$16305,'[1]NBA-Data-1980-2019'!$H$1:$H$16305,"",0)</f>
        <v/>
      </c>
      <c r="AI28" s="2" t="str" cm="1">
        <f t="array" ref="AI28">_xlfn.XLOOKUP($A28&amp;AI$5,'[1]NBA-Data-1980-2019'!$B$1:$B$16305&amp;'[1]NBA-Data-1980-2019'!$A$1:$A$16305,'[1]NBA-Data-1980-2019'!$H$1:$H$16305,"",0)</f>
        <v/>
      </c>
      <c r="AJ28" s="2" t="str" cm="1">
        <f t="array" ref="AJ28">_xlfn.XLOOKUP($A28&amp;AJ$5,'[1]NBA-Data-1980-2019'!$B$1:$B$16305&amp;'[1]NBA-Data-1980-2019'!$A$1:$A$16305,'[1]NBA-Data-1980-2019'!$H$1:$H$16305,"",0)</f>
        <v/>
      </c>
      <c r="AK28" s="2" t="str" cm="1">
        <f t="array" ref="AK28">_xlfn.XLOOKUP($A28&amp;AK$5,'[1]NBA-Data-1980-2019'!$B$1:$B$16305&amp;'[1]NBA-Data-1980-2019'!$A$1:$A$16305,'[1]NBA-Data-1980-2019'!$H$1:$H$16305,"",0)</f>
        <v/>
      </c>
      <c r="AL28" s="2" t="str" cm="1">
        <f t="array" ref="AL28">_xlfn.XLOOKUP($A28&amp;AL$5,'[1]NBA-Data-1980-2019'!$B$1:$B$16305&amp;'[1]NBA-Data-1980-2019'!$A$1:$A$16305,'[1]NBA-Data-1980-2019'!$H$1:$H$16305,"",0)</f>
        <v/>
      </c>
      <c r="AM28" s="2" t="str" cm="1">
        <f t="array" ref="AM28">_xlfn.XLOOKUP($A28&amp;AM$5,'[1]NBA-Data-1980-2019'!$B$1:$B$16305&amp;'[1]NBA-Data-1980-2019'!$A$1:$A$16305,'[1]NBA-Data-1980-2019'!$H$1:$H$16305,"",0)</f>
        <v/>
      </c>
      <c r="AN28" s="2" t="str" cm="1">
        <f t="array" ref="AN28">_xlfn.XLOOKUP($A28&amp;AN$5,'[1]NBA-Data-1980-2019'!$B$1:$B$16305&amp;'[1]NBA-Data-1980-2019'!$A$1:$A$16305,'[1]NBA-Data-1980-2019'!$H$1:$H$16305,"",0)</f>
        <v/>
      </c>
      <c r="AO28" s="2" t="str" cm="1">
        <f t="array" ref="AO28">_xlfn.XLOOKUP($A28&amp;AO$5,'[1]NBA-Data-1980-2019'!$B$1:$B$16305&amp;'[1]NBA-Data-1980-2019'!$A$1:$A$16305,'[1]NBA-Data-1980-2019'!$H$1:$H$16305,"",0)</f>
        <v/>
      </c>
      <c r="AP28" s="2" t="str" cm="1">
        <f t="array" ref="AP28">_xlfn.XLOOKUP($A28&amp;AP$5,'[1]NBA-Data-1980-2019'!$B$1:$B$16305&amp;'[1]NBA-Data-1980-2019'!$A$1:$A$16305,'[1]NBA-Data-1980-2019'!$H$1:$H$16305,"",0)</f>
        <v/>
      </c>
      <c r="AQ28" s="2" t="str" cm="1">
        <f t="array" ref="AQ28">_xlfn.XLOOKUP($A28&amp;AQ$5,'[1]NBA-Data-1980-2019'!$B$1:$B$16305&amp;'[1]NBA-Data-1980-2019'!$A$1:$A$16305,'[1]NBA-Data-1980-2019'!$H$1:$H$16305,"",0)</f>
        <v/>
      </c>
      <c r="AR28" s="2" t="str" cm="1">
        <f t="array" ref="AR28">_xlfn.XLOOKUP($A28&amp;AR$5,'[1]NBA-Data-1980-2019'!$B$1:$B$16305&amp;'[1]NBA-Data-1980-2019'!$A$1:$A$16305,'[1]NBA-Data-1980-2019'!$H$1:$H$16305,"",0)</f>
        <v/>
      </c>
      <c r="AS28" s="2" t="str" cm="1">
        <f t="array" ref="AS28">_xlfn.XLOOKUP($A28&amp;AS$5,'[1]NBA-Data-1980-2019'!$B$1:$B$16305&amp;'[1]NBA-Data-1980-2019'!$A$1:$A$16305,'[1]NBA-Data-1980-2019'!$H$1:$H$16305,"",0)</f>
        <v/>
      </c>
      <c r="AT28" s="2" t="str" cm="1">
        <f t="array" ref="AT28">_xlfn.XLOOKUP($A28&amp;AT$5,'[1]NBA-Data-1980-2019'!$B$1:$B$16305&amp;'[1]NBA-Data-1980-2019'!$A$1:$A$16305,'[1]NBA-Data-1980-2019'!$H$1:$H$16305,"",0)</f>
        <v/>
      </c>
      <c r="AU28" s="2" t="str" cm="1">
        <f t="array" ref="AU28">_xlfn.XLOOKUP($A28&amp;AU$5,'[1]NBA-Data-1980-2019'!$B$1:$B$16305&amp;'[1]NBA-Data-1980-2019'!$A$1:$A$16305,'[1]NBA-Data-1980-2019'!$H$1:$H$16305,"",0)</f>
        <v/>
      </c>
      <c r="AV28" s="2" t="str" cm="1">
        <f t="array" ref="AV28">_xlfn.XLOOKUP($A28&amp;AV$5,'[1]NBA-Data-1980-2019'!$B$1:$B$16305&amp;'[1]NBA-Data-1980-2019'!$A$1:$A$16305,'[1]NBA-Data-1980-2019'!$H$1:$H$16305,"",0)</f>
        <v/>
      </c>
      <c r="AW28" s="2" t="str" cm="1">
        <f t="array" ref="AW28">_xlfn.XLOOKUP($A28&amp;AW$5,'[1]NBA-Data-1980-2019'!$B$1:$B$16305&amp;'[1]NBA-Data-1980-2019'!$A$1:$A$16305,'[1]NBA-Data-1980-2019'!$H$1:$H$16305,"",0)</f>
        <v/>
      </c>
      <c r="AX28" s="2" t="str" cm="1">
        <f t="array" ref="AX28">_xlfn.XLOOKUP($A28&amp;AX$5,'[1]NBA-Data-1980-2019'!$B$1:$B$16305&amp;'[1]NBA-Data-1980-2019'!$A$1:$A$16305,'[1]NBA-Data-1980-2019'!$H$1:$H$16305,"",0)</f>
        <v/>
      </c>
      <c r="AY28" s="2" t="str" cm="1">
        <f t="array" ref="AY28">_xlfn.XLOOKUP($A28&amp;AY$5,'[1]NBA-Data-1980-2019'!$B$1:$B$16305&amp;'[1]NBA-Data-1980-2019'!$A$1:$A$16305,'[1]NBA-Data-1980-2019'!$H$1:$H$16305,"",0)</f>
        <v/>
      </c>
      <c r="AZ28" s="2" t="str" cm="1">
        <f t="array" ref="AZ28">_xlfn.XLOOKUP($A28&amp;AZ$5,'[1]NBA-Data-1980-2019'!$B$1:$B$16305&amp;'[1]NBA-Data-1980-2019'!$A$1:$A$16305,'[1]NBA-Data-1980-2019'!$H$1:$H$16305,"",0)</f>
        <v/>
      </c>
      <c r="BA28" s="2" t="str" cm="1">
        <f t="array" ref="BA28">_xlfn.XLOOKUP($A28&amp;BA$5,'[1]NBA-Data-1980-2019'!$B$1:$B$16305&amp;'[1]NBA-Data-1980-2019'!$A$1:$A$16305,'[1]NBA-Data-1980-2019'!$H$1:$H$16305,"",0)</f>
        <v/>
      </c>
      <c r="BB28" s="2" cm="1">
        <f t="array" ref="BB28">_xlfn.XLOOKUP($A28&amp;BB$5,'[1]NBA-Data-1980-2019'!$B$1:$B$16305&amp;'[1]NBA-Data-1980-2019'!$A$1:$A$16305,'[1]NBA-Data-1980-2019'!$H$1:$H$16305,"",0)</f>
        <v>161.20000000000002</v>
      </c>
      <c r="BC28" s="2" cm="1">
        <f t="array" ref="BC28">_xlfn.XLOOKUP($A28&amp;BC$5,'[1]NBA-Data-1980-2019'!$B$1:$B$16305&amp;'[1]NBA-Data-1980-2019'!$A$1:$A$16305,'[1]NBA-Data-1980-2019'!$H$1:$H$16305,"",0)</f>
        <v>1369.6</v>
      </c>
      <c r="BD28" s="2" cm="1">
        <f t="array" ref="BD28">_xlfn.XLOOKUP($A28&amp;BD$5,'[1]NBA-Data-1980-2019'!$B$1:$B$16305&amp;'[1]NBA-Data-1980-2019'!$A$1:$A$16305,'[1]NBA-Data-1980-2019'!$H$1:$H$16305,"",0)</f>
        <v>1435</v>
      </c>
      <c r="BE28" s="2" cm="1">
        <f t="array" ref="BE28">_xlfn.XLOOKUP($A28&amp;BE$5,'[1]NBA-Data-1980-2019'!$B$1:$B$16305&amp;'[1]NBA-Data-1980-2019'!$A$1:$A$16305,'[1]NBA-Data-1980-2019'!$H$1:$H$16305,"",0)</f>
        <v>1854</v>
      </c>
      <c r="BF28" s="2" cm="1">
        <f t="array" ref="BF28">_xlfn.XLOOKUP($A28&amp;BF$5,'[1]NBA-Data-1980-2019'!$B$1:$B$16305&amp;'[1]NBA-Data-1980-2019'!$A$1:$A$16305,'[1]NBA-Data-1980-2019'!$H$1:$H$16305,"",0)</f>
        <v>2425.5</v>
      </c>
      <c r="BG28" s="2" cm="1">
        <f t="array" ref="BG28">_xlfn.XLOOKUP($A28&amp;BG$5,'[1]NBA-Data-1980-2019'!$B$1:$B$16305&amp;'[1]NBA-Data-1980-2019'!$A$1:$A$16305,'[1]NBA-Data-1980-2019'!$H$1:$H$16305,"",0)</f>
        <v>2538.4</v>
      </c>
      <c r="BH28" s="2" cm="1">
        <f t="array" ref="BH28">_xlfn.XLOOKUP($A28&amp;BH$5,'[1]NBA-Data-1980-2019'!$B$1:$B$16305&amp;'[1]NBA-Data-1980-2019'!$A$1:$A$16305,'[1]NBA-Data-1980-2019'!$H$1:$H$16305,"",0)</f>
        <v>1837</v>
      </c>
      <c r="BI28" s="2" cm="1">
        <f t="array" ref="BI28">_xlfn.XLOOKUP($A28&amp;BI$5,'[1]NBA-Data-1980-2019'!$B$1:$B$16305&amp;'[1]NBA-Data-1980-2019'!$A$1:$A$16305,'[1]NBA-Data-1980-2019'!$H$1:$H$16305,"",0)</f>
        <v>1435.2</v>
      </c>
      <c r="BJ28" s="2" cm="1">
        <f t="array" ref="BJ28">_xlfn.XLOOKUP($A28&amp;BJ$5,'[1]NBA-Data-1980-2019'!$B$1:$B$16305&amp;'[1]NBA-Data-1980-2019'!$A$1:$A$16305,'[1]NBA-Data-1980-2019'!$H$1:$H$16305,"",0)</f>
        <v>1902.6</v>
      </c>
      <c r="BK28" s="2" t="str" cm="1">
        <f t="array" ref="BK28">_xlfn.XLOOKUP($A28&amp;BK$5,'[1]NBA-Data-1980-2019'!$B$1:$B$16305&amp;'[1]NBA-Data-1980-2019'!$A$1:$A$16305,'[1]NBA-Data-1980-2019'!$H$1:$H$16305,"",0)</f>
        <v/>
      </c>
      <c r="BL28" s="2" t="str" cm="1">
        <f t="array" ref="BL28">_xlfn.XLOOKUP($A28&amp;BL$5,'[1]NBA-Data-1980-2019'!$B$1:$B$16305&amp;'[1]NBA-Data-1980-2019'!$A$1:$A$16305,'[1]NBA-Data-1980-2019'!$H$1:$H$16305,"",0)</f>
        <v/>
      </c>
      <c r="BM28" s="2" t="str" cm="1">
        <f t="array" ref="BM28">_xlfn.XLOOKUP($A28&amp;BM$5,'[1]NBA-Data-1980-2019'!$B$1:$B$16305&amp;'[1]NBA-Data-1980-2019'!$A$1:$A$16305,'[1]NBA-Data-1980-2019'!$H$1:$H$16305,"",0)</f>
        <v/>
      </c>
      <c r="BN28" s="2" t="str" cm="1">
        <f t="array" ref="BN28">_xlfn.XLOOKUP($A28&amp;BN$5,'[1]NBA-Data-1980-2019'!$B$1:$B$16305&amp;'[1]NBA-Data-1980-2019'!$A$1:$A$16305,'[1]NBA-Data-1980-2019'!$F$1:$F$16305,"",0)</f>
        <v/>
      </c>
      <c r="BO28" s="2" t="str" cm="1">
        <f t="array" ref="BO28">_xlfn.XLOOKUP($A28&amp;BO$5,'[1]NBA-Data-1980-2019'!$B$1:$B$16305&amp;'[1]NBA-Data-1980-2019'!$A$1:$A$16305,'[1]NBA-Data-1980-2019'!$F$1:$F$16305,"",0)</f>
        <v/>
      </c>
      <c r="BP28" s="2" t="str" cm="1">
        <f t="array" ref="BP28">_xlfn.XLOOKUP($A28&amp;BP$5,'[1]NBA-Data-1980-2019'!$B$1:$B$16305&amp;'[1]NBA-Data-1980-2019'!$A$1:$A$16305,'[1]NBA-Data-1980-2019'!$F$1:$F$16305,"",0)</f>
        <v/>
      </c>
      <c r="BQ28" s="2" t="str" cm="1">
        <f t="array" ref="BQ28">_xlfn.XLOOKUP($A28&amp;BQ$5,'[1]NBA-Data-1980-2019'!$B$1:$B$16305&amp;'[1]NBA-Data-1980-2019'!$A$1:$A$16305,'[1]NBA-Data-1980-2019'!$F$1:$F$16305,"",0)</f>
        <v/>
      </c>
      <c r="BR28" s="2" t="str" cm="1">
        <f t="array" ref="BR28">_xlfn.XLOOKUP($A28&amp;BR$5,'[1]NBA-Data-1980-2019'!$B$1:$B$16305&amp;'[1]NBA-Data-1980-2019'!$A$1:$A$16305,'[1]NBA-Data-1980-2019'!$F$1:$F$16305,"",0)</f>
        <v/>
      </c>
      <c r="BS28" s="2" t="str" cm="1">
        <f t="array" ref="BS28">_xlfn.XLOOKUP($A28&amp;BS$5,'[1]NBA-Data-1980-2019'!$B$1:$B$16305&amp;'[1]NBA-Data-1980-2019'!$A$1:$A$16305,'[1]NBA-Data-1980-2019'!$F$1:$F$16305,"",0)</f>
        <v/>
      </c>
      <c r="BT28" s="2" t="str" cm="1">
        <f t="array" ref="BT28">_xlfn.XLOOKUP($A28&amp;BT$5,'[1]NBA-Data-1980-2019'!$B$1:$B$16305&amp;'[1]NBA-Data-1980-2019'!$A$1:$A$16305,'[1]NBA-Data-1980-2019'!$F$1:$F$16305,"",0)</f>
        <v/>
      </c>
      <c r="BU28" s="2" t="str" cm="1">
        <f t="array" ref="BU28">_xlfn.XLOOKUP($A28&amp;BU$5,'[1]NBA-Data-1980-2019'!$B$1:$B$16305&amp;'[1]NBA-Data-1980-2019'!$A$1:$A$16305,'[1]NBA-Data-1980-2019'!$F$1:$F$16305,"",0)</f>
        <v/>
      </c>
      <c r="BV28" s="2" t="str" cm="1">
        <f t="array" ref="BV28">_xlfn.XLOOKUP($A28&amp;BV$5,'[1]NBA-Data-1980-2019'!$B$1:$B$16305&amp;'[1]NBA-Data-1980-2019'!$A$1:$A$16305,'[1]NBA-Data-1980-2019'!$F$1:$F$16305,"",0)</f>
        <v/>
      </c>
      <c r="BW28" s="2" t="str" cm="1">
        <f t="array" ref="BW28">_xlfn.XLOOKUP($A28&amp;BW$5,'[1]NBA-Data-1980-2019'!$B$1:$B$16305&amp;'[1]NBA-Data-1980-2019'!$A$1:$A$16305,'[1]NBA-Data-1980-2019'!$F$1:$F$16305,"",0)</f>
        <v/>
      </c>
      <c r="BX28" s="2" t="str" cm="1">
        <f t="array" ref="BX28">_xlfn.XLOOKUP($A28&amp;BX$5,'[1]NBA-Data-1980-2019'!$B$1:$B$16305&amp;'[1]NBA-Data-1980-2019'!$A$1:$A$16305,'[1]NBA-Data-1980-2019'!$F$1:$F$16305,"",0)</f>
        <v/>
      </c>
      <c r="BY28" s="2" t="str" cm="1">
        <f t="array" ref="BY28">_xlfn.XLOOKUP($A28&amp;BY$5,'[1]NBA-Data-1980-2019'!$B$1:$B$16305&amp;'[1]NBA-Data-1980-2019'!$A$1:$A$16305,'[1]NBA-Data-1980-2019'!$F$1:$F$16305,"",0)</f>
        <v/>
      </c>
      <c r="BZ28" s="2" t="str" cm="1">
        <f t="array" ref="BZ28">_xlfn.XLOOKUP($A28&amp;BZ$5,'[1]NBA-Data-1980-2019'!$B$1:$B$16305&amp;'[1]NBA-Data-1980-2019'!$A$1:$A$16305,'[1]NBA-Data-1980-2019'!$F$1:$F$16305,"",0)</f>
        <v/>
      </c>
      <c r="CA28" s="2" t="str" cm="1">
        <f t="array" ref="CA28">_xlfn.XLOOKUP($A28&amp;CA$5,'[1]NBA-Data-1980-2019'!$B$1:$B$16305&amp;'[1]NBA-Data-1980-2019'!$A$1:$A$16305,'[1]NBA-Data-1980-2019'!$F$1:$F$16305,"",0)</f>
        <v/>
      </c>
      <c r="CB28" s="2" t="str" cm="1">
        <f t="array" ref="CB28">_xlfn.XLOOKUP($A28&amp;CB$5,'[1]NBA-Data-1980-2019'!$B$1:$B$16305&amp;'[1]NBA-Data-1980-2019'!$A$1:$A$16305,'[1]NBA-Data-1980-2019'!$F$1:$F$16305,"",0)</f>
        <v/>
      </c>
      <c r="CC28" s="2" t="str" cm="1">
        <f t="array" ref="CC28">_xlfn.XLOOKUP($A28&amp;CC$5,'[1]NBA-Data-1980-2019'!$B$1:$B$16305&amp;'[1]NBA-Data-1980-2019'!$A$1:$A$16305,'[1]NBA-Data-1980-2019'!$F$1:$F$16305,"",0)</f>
        <v/>
      </c>
      <c r="CD28" s="2" t="str" cm="1">
        <f t="array" ref="CD28">_xlfn.XLOOKUP($A28&amp;CD$5,'[1]NBA-Data-1980-2019'!$B$1:$B$16305&amp;'[1]NBA-Data-1980-2019'!$A$1:$A$16305,'[1]NBA-Data-1980-2019'!$F$1:$F$16305,"",0)</f>
        <v/>
      </c>
      <c r="CE28" s="2" t="str" cm="1">
        <f t="array" ref="CE28">_xlfn.XLOOKUP($A28&amp;CE$5,'[1]NBA-Data-1980-2019'!$B$1:$B$16305&amp;'[1]NBA-Data-1980-2019'!$A$1:$A$16305,'[1]NBA-Data-1980-2019'!$F$1:$F$16305,"",0)</f>
        <v/>
      </c>
      <c r="CF28" s="2" t="str" cm="1">
        <f t="array" ref="CF28">_xlfn.XLOOKUP($A28&amp;CF$5,'[1]NBA-Data-1980-2019'!$B$1:$B$16305&amp;'[1]NBA-Data-1980-2019'!$A$1:$A$16305,'[1]NBA-Data-1980-2019'!$F$1:$F$16305,"",0)</f>
        <v/>
      </c>
      <c r="CG28" s="2" t="str" cm="1">
        <f t="array" ref="CG28">_xlfn.XLOOKUP($A28&amp;CG$5,'[1]NBA-Data-1980-2019'!$B$1:$B$16305&amp;'[1]NBA-Data-1980-2019'!$A$1:$A$16305,'[1]NBA-Data-1980-2019'!$F$1:$F$16305,"",0)</f>
        <v/>
      </c>
      <c r="CH28" s="2" cm="1">
        <f t="array" ref="CH28">_xlfn.XLOOKUP($A28&amp;CH$5,'[1]NBA-Data-1980-2019'!$B$1:$B$16305&amp;'[1]NBA-Data-1980-2019'!$A$1:$A$16305,'[1]NBA-Data-1980-2019'!$F$1:$F$16305,"",0)</f>
        <v>2.2000000000000002</v>
      </c>
      <c r="CI28" s="2" cm="1">
        <f t="array" ref="CI28">_xlfn.XLOOKUP($A28&amp;CI$5,'[1]NBA-Data-1980-2019'!$B$1:$B$16305&amp;'[1]NBA-Data-1980-2019'!$A$1:$A$16305,'[1]NBA-Data-1980-2019'!$F$1:$F$16305,"",0)</f>
        <v>11.3</v>
      </c>
      <c r="CJ28" s="2" cm="1">
        <f t="array" ref="CJ28">_xlfn.XLOOKUP($A28&amp;CJ$5,'[1]NBA-Data-1980-2019'!$B$1:$B$16305&amp;'[1]NBA-Data-1980-2019'!$A$1:$A$16305,'[1]NBA-Data-1980-2019'!$F$1:$F$16305,"",0)</f>
        <v>8.8000000000000007</v>
      </c>
      <c r="CK28" s="2" cm="1">
        <f t="array" ref="CK28">_xlfn.XLOOKUP($A28&amp;CK$5,'[1]NBA-Data-1980-2019'!$B$1:$B$16305&amp;'[1]NBA-Data-1980-2019'!$A$1:$A$16305,'[1]NBA-Data-1980-2019'!$F$1:$F$16305,"",0)</f>
        <v>12.7</v>
      </c>
      <c r="CL28" s="2" cm="1">
        <f t="array" ref="CL28">_xlfn.XLOOKUP($A28&amp;CL$5,'[1]NBA-Data-1980-2019'!$B$1:$B$16305&amp;'[1]NBA-Data-1980-2019'!$A$1:$A$16305,'[1]NBA-Data-1980-2019'!$F$1:$F$16305,"",0)</f>
        <v>11.5</v>
      </c>
      <c r="CM28" s="2" cm="1">
        <f t="array" ref="CM28">_xlfn.XLOOKUP($A28&amp;CM$5,'[1]NBA-Data-1980-2019'!$B$1:$B$16305&amp;'[1]NBA-Data-1980-2019'!$A$1:$A$16305,'[1]NBA-Data-1980-2019'!$F$1:$F$16305,"",0)</f>
        <v>13.2</v>
      </c>
      <c r="CN28" s="2" cm="1">
        <f t="array" ref="CN28">_xlfn.XLOOKUP($A28&amp;CN$5,'[1]NBA-Data-1980-2019'!$B$1:$B$16305&amp;'[1]NBA-Data-1980-2019'!$A$1:$A$16305,'[1]NBA-Data-1980-2019'!$F$1:$F$16305,"",0)</f>
        <v>14.4</v>
      </c>
      <c r="CO28" s="2" cm="1">
        <f t="array" ref="CO28">_xlfn.XLOOKUP($A28&amp;CO$5,'[1]NBA-Data-1980-2019'!$B$1:$B$16305&amp;'[1]NBA-Data-1980-2019'!$A$1:$A$16305,'[1]NBA-Data-1980-2019'!$F$1:$F$16305,"",0)</f>
        <v>9.6</v>
      </c>
      <c r="CP28" s="2" cm="1">
        <f t="array" ref="CP28">_xlfn.XLOOKUP($A28&amp;CP$5,'[1]NBA-Data-1980-2019'!$B$1:$B$16305&amp;'[1]NBA-Data-1980-2019'!$A$1:$A$16305,'[1]NBA-Data-1980-2019'!$F$1:$F$16305,"",0)</f>
        <v>7.6</v>
      </c>
      <c r="CQ28" s="2" t="str" cm="1">
        <f t="array" ref="CQ28">_xlfn.XLOOKUP($A28&amp;CQ$5,'[1]NBA-Data-1980-2019'!$B$1:$B$16305&amp;'[1]NBA-Data-1980-2019'!$A$1:$A$16305,'[1]NBA-Data-1980-2019'!$F$1:$F$16305,"",0)</f>
        <v/>
      </c>
      <c r="CR28" s="2" t="str" cm="1">
        <f t="array" ref="CR28">_xlfn.XLOOKUP($A28&amp;CR$5,'[1]NBA-Data-1980-2019'!$B$1:$B$16305&amp;'[1]NBA-Data-1980-2019'!$A$1:$A$16305,'[1]NBA-Data-1980-2019'!$F$1:$F$16305,"",0)</f>
        <v/>
      </c>
      <c r="CS28" s="2" t="str" cm="1">
        <f t="array" ref="CS28">_xlfn.XLOOKUP($A28&amp;CS$5,'[1]NBA-Data-1980-2019'!$B$1:$B$16305&amp;'[1]NBA-Data-1980-2019'!$A$1:$A$16305,'[1]NBA-Data-1980-2019'!$F$1:$F$16305,"",0)</f>
        <v/>
      </c>
      <c r="CU28" s="2" t="str">
        <f>_xlfn.XLOOKUP($A28,TEAMS!$G$1:$G$839,TEAMS!$H$1:$H$839,"",0)</f>
        <v>SG</v>
      </c>
      <c r="CV28" s="2" t="str">
        <f>_xlfn.XLOOKUP($CU28,DASHBOARD!$B$22:$B$27,DASHBOARD!$C$22:$C$27,"",0)</f>
        <v>GUARD</v>
      </c>
      <c r="CY28" s="63">
        <f>SUMIFS('[1]NBA-Data-1980-2019'!$G$1:$G$16305,'[1]NBA-Data-1980-2019'!$B$1:$B$16305,$A28,'[1]NBA-Data-1980-2019'!$A$1:$A$16305,CY$9)</f>
        <v>0</v>
      </c>
      <c r="CZ28" s="63">
        <f>SUMIFS('[1]NBA-Data-1980-2019'!$G$1:$G$16305,'[1]NBA-Data-1980-2019'!$B$1:$B$16305,$A28,'[1]NBA-Data-1980-2019'!$A$1:$A$16305,CZ$9)</f>
        <v>0</v>
      </c>
      <c r="DA28" s="63">
        <f>SUMIFS('[1]NBA-Data-1980-2019'!$G$1:$G$16305,'[1]NBA-Data-1980-2019'!$B$1:$B$16305,$A28,'[1]NBA-Data-1980-2019'!$A$1:$A$16305,DA$9)</f>
        <v>0</v>
      </c>
      <c r="DB28" s="63">
        <f>SUMIFS('[1]NBA-Data-1980-2019'!$G$1:$G$16305,'[1]NBA-Data-1980-2019'!$B$1:$B$16305,$A28,'[1]NBA-Data-1980-2019'!$A$1:$A$16305,DB$9)</f>
        <v>0</v>
      </c>
      <c r="DC28" s="63">
        <f>SUMIFS('[1]NBA-Data-1980-2019'!$G$1:$G$16305,'[1]NBA-Data-1980-2019'!$B$1:$B$16305,$A28,'[1]NBA-Data-1980-2019'!$A$1:$A$16305,DC$9)</f>
        <v>0</v>
      </c>
      <c r="DD28" s="63">
        <f>SUMIFS('[1]NBA-Data-1980-2019'!$G$1:$G$16305,'[1]NBA-Data-1980-2019'!$B$1:$B$16305,$A28,'[1]NBA-Data-1980-2019'!$A$1:$A$16305,DD$9)</f>
        <v>0</v>
      </c>
      <c r="DE28" s="63">
        <f>SUMIFS('[1]NBA-Data-1980-2019'!$G$1:$G$16305,'[1]NBA-Data-1980-2019'!$B$1:$B$16305,$A28,'[1]NBA-Data-1980-2019'!$A$1:$A$16305,DE$9)</f>
        <v>0</v>
      </c>
      <c r="DF28" s="63">
        <f>SUMIFS('[1]NBA-Data-1980-2019'!$G$1:$G$16305,'[1]NBA-Data-1980-2019'!$B$1:$B$16305,$A28,'[1]NBA-Data-1980-2019'!$A$1:$A$16305,DF$9)</f>
        <v>0</v>
      </c>
      <c r="DG28" s="63">
        <f>SUMIFS('[1]NBA-Data-1980-2019'!$G$1:$G$16305,'[1]NBA-Data-1980-2019'!$B$1:$B$16305,$A28,'[1]NBA-Data-1980-2019'!$A$1:$A$16305,DG$9)</f>
        <v>0</v>
      </c>
      <c r="DH28" s="63">
        <f>SUMIFS('[1]NBA-Data-1980-2019'!$G$1:$G$16305,'[1]NBA-Data-1980-2019'!$B$1:$B$16305,$A28,'[1]NBA-Data-1980-2019'!$A$1:$A$16305,DH$9)</f>
        <v>0</v>
      </c>
      <c r="DI28" s="63">
        <f>SUMIFS('[1]NBA-Data-1980-2019'!$G$1:$G$16305,'[1]NBA-Data-1980-2019'!$B$1:$B$16305,$A28,'[1]NBA-Data-1980-2019'!$A$1:$A$16305,DI$9)</f>
        <v>0</v>
      </c>
      <c r="DJ28" s="63">
        <f>SUMIFS('[1]NBA-Data-1980-2019'!$G$1:$G$16305,'[1]NBA-Data-1980-2019'!$B$1:$B$16305,$A28,'[1]NBA-Data-1980-2019'!$A$1:$A$16305,DJ$9)</f>
        <v>0</v>
      </c>
      <c r="DK28" s="63">
        <f>SUMIFS('[1]NBA-Data-1980-2019'!$G$1:$G$16305,'[1]NBA-Data-1980-2019'!$B$1:$B$16305,$A28,'[1]NBA-Data-1980-2019'!$A$1:$A$16305,DK$9)</f>
        <v>0</v>
      </c>
      <c r="DL28" s="63">
        <f>SUMIFS('[1]NBA-Data-1980-2019'!$G$1:$G$16305,'[1]NBA-Data-1980-2019'!$B$1:$B$16305,$A28,'[1]NBA-Data-1980-2019'!$A$1:$A$16305,DL$9)</f>
        <v>0</v>
      </c>
      <c r="DM28" s="63">
        <f>SUMIFS('[1]NBA-Data-1980-2019'!$G$1:$G$16305,'[1]NBA-Data-1980-2019'!$B$1:$B$16305,$A28,'[1]NBA-Data-1980-2019'!$A$1:$A$16305,DM$9)</f>
        <v>0</v>
      </c>
      <c r="DN28" s="63">
        <f>SUMIFS('[1]NBA-Data-1980-2019'!$G$1:$G$16305,'[1]NBA-Data-1980-2019'!$B$1:$B$16305,$A28,'[1]NBA-Data-1980-2019'!$A$1:$A$16305,DN$9)</f>
        <v>0</v>
      </c>
      <c r="DO28" s="63">
        <f>SUMIFS('[1]NBA-Data-1980-2019'!$G$1:$G$16305,'[1]NBA-Data-1980-2019'!$B$1:$B$16305,$A28,'[1]NBA-Data-1980-2019'!$A$1:$A$16305,DO$9)</f>
        <v>0</v>
      </c>
      <c r="DP28" s="63">
        <f>SUMIFS('[1]NBA-Data-1980-2019'!$G$1:$G$16305,'[1]NBA-Data-1980-2019'!$B$1:$B$16305,$A28,'[1]NBA-Data-1980-2019'!$A$1:$A$16305,DP$9)</f>
        <v>0</v>
      </c>
      <c r="DQ28" s="63">
        <f>SUMIFS('[1]NBA-Data-1980-2019'!$G$1:$G$16305,'[1]NBA-Data-1980-2019'!$B$1:$B$16305,$A28,'[1]NBA-Data-1980-2019'!$A$1:$A$16305,DQ$9)</f>
        <v>0</v>
      </c>
      <c r="DR28" s="63">
        <f>SUMIFS('[1]NBA-Data-1980-2019'!$G$1:$G$16305,'[1]NBA-Data-1980-2019'!$B$1:$B$16305,$A28,'[1]NBA-Data-1980-2019'!$A$1:$A$16305,DR$9)</f>
        <v>0</v>
      </c>
      <c r="DS28" s="63">
        <f>SUMIFS('[1]NBA-Data-1980-2019'!$G$1:$G$16305,'[1]NBA-Data-1980-2019'!$B$1:$B$16305,$A28,'[1]NBA-Data-1980-2019'!$A$1:$A$16305,DS$9)</f>
        <v>1418160</v>
      </c>
      <c r="DT28" s="63">
        <f>SUMIFS('[1]NBA-Data-1980-2019'!$G$1:$G$16305,'[1]NBA-Data-1980-2019'!$B$1:$B$16305,$A28,'[1]NBA-Data-1980-2019'!$A$1:$A$16305,DT$9)</f>
        <v>1524480</v>
      </c>
      <c r="DU28" s="63">
        <f>SUMIFS('[1]NBA-Data-1980-2019'!$G$1:$G$16305,'[1]NBA-Data-1980-2019'!$B$1:$B$16305,$A28,'[1]NBA-Data-1980-2019'!$A$1:$A$16305,DU$9)</f>
        <v>0</v>
      </c>
      <c r="DV28" s="63">
        <f>SUMIFS('[1]NBA-Data-1980-2019'!$G$1:$G$16305,'[1]NBA-Data-1980-2019'!$B$1:$B$16305,$A28,'[1]NBA-Data-1980-2019'!$A$1:$A$16305,DV$9)</f>
        <v>2511432</v>
      </c>
      <c r="DW28" s="63">
        <f>SUMIFS('[1]NBA-Data-1980-2019'!$G$1:$G$16305,'[1]NBA-Data-1980-2019'!$B$1:$B$16305,$A28,'[1]NBA-Data-1980-2019'!$A$1:$A$16305,DW$9)</f>
        <v>7191011</v>
      </c>
      <c r="DX28" s="63">
        <f>SUMIFS('[1]NBA-Data-1980-2019'!$G$1:$G$16305,'[1]NBA-Data-1980-2019'!$B$1:$B$16305,$A28,'[1]NBA-Data-1980-2019'!$A$1:$A$16305,DX$9)</f>
        <v>7730337</v>
      </c>
      <c r="DY28" s="63">
        <f>SUMIFS('[1]NBA-Data-1980-2019'!$G$1:$G$16305,'[1]NBA-Data-1980-2019'!$B$1:$B$16305,$A28,'[1]NBA-Data-1980-2019'!$A$1:$A$16305,DY$9)</f>
        <v>8269663</v>
      </c>
      <c r="DZ28" s="63">
        <f>SUMIFS('[1]NBA-Data-1980-2019'!$G$1:$G$16305,'[1]NBA-Data-1980-2019'!$B$1:$B$16305,$A28,'[1]NBA-Data-1980-2019'!$A$1:$A$16305,DZ$9)</f>
        <v>8808989</v>
      </c>
      <c r="EA28" s="63">
        <f>SUMIFS('[1]NBA-Data-1980-2019'!$G$1:$G$16305,'[1]NBA-Data-1980-2019'!$B$1:$B$16305,$A28,'[1]NBA-Data-1980-2019'!$A$1:$A$16305,EA$9)</f>
        <v>12000000</v>
      </c>
      <c r="EB28" s="63">
        <f>SUMIFS('[1]NBA-Data-1980-2019'!$G$1:$G$16305,'[1]NBA-Data-1980-2019'!$B$1:$B$16305,$A28,'[1]NBA-Data-1980-2019'!$A$1:$A$16305,EB$9)</f>
        <v>0</v>
      </c>
      <c r="EC28" s="63">
        <f>SUMIFS('[1]NBA-Data-1980-2019'!$G$1:$G$16305,'[1]NBA-Data-1980-2019'!$B$1:$B$16305,$A28,'[1]NBA-Data-1980-2019'!$A$1:$A$16305,EC$9)</f>
        <v>0</v>
      </c>
      <c r="ED28" s="63">
        <f>SUMIFS('[1]NBA-Data-1980-2019'!$G$1:$G$16305,'[1]NBA-Data-1980-2019'!$B$1:$B$16305,$A28,'[1]NBA-Data-1980-2019'!$A$1:$A$16305,ED$9)</f>
        <v>0</v>
      </c>
      <c r="EH28" s="2" t="s">
        <v>1482</v>
      </c>
      <c r="EZ28" s="2" t="s">
        <v>1371</v>
      </c>
      <c r="FA28" s="2" t="s">
        <v>1413</v>
      </c>
      <c r="FF28" s="57" t="s">
        <v>1269</v>
      </c>
    </row>
    <row r="29" spans="1:165" x14ac:dyDescent="0.2">
      <c r="A29" s="2" t="s">
        <v>1048</v>
      </c>
      <c r="B29" s="2" t="str" cm="1">
        <f t="array" ref="B29">_xlfn.XLOOKUP($A29&amp;B$5,'[1]NBA-Data-1980-2019'!$B$1:$B$16305&amp;'[1]NBA-Data-1980-2019'!$A$1:$A$16305,'[1]NBA-Data-1980-2019'!$D$1:$D$16305,"",0)</f>
        <v>TOT</v>
      </c>
      <c r="C29" s="2" t="str" cm="1">
        <f t="array" ref="C29">_xlfn.XLOOKUP($A29&amp;C$5,'[1]NBA-Data-1980-2019'!$B$1:$B$16305&amp;'[1]NBA-Data-1980-2019'!$A$1:$A$16305,'[1]NBA-Data-1980-2019'!$D$1:$D$16305,"",0)</f>
        <v>TOT</v>
      </c>
      <c r="D29" s="2" t="str" cm="1">
        <f t="array" ref="D29">_xlfn.XLOOKUP($A29&amp;D$5,'[1]NBA-Data-1980-2019'!$B$1:$B$16305&amp;'[1]NBA-Data-1980-2019'!$A$1:$A$16305,'[1]NBA-Data-1980-2019'!$D$1:$D$16305,"",0)</f>
        <v>SAS</v>
      </c>
      <c r="E29" s="2" t="str" cm="1">
        <f t="array" ref="E29">_xlfn.XLOOKUP($A29&amp;E$5,'[1]NBA-Data-1980-2019'!$B$1:$B$16305&amp;'[1]NBA-Data-1980-2019'!$A$1:$A$16305,'[1]NBA-Data-1980-2019'!$D$1:$D$16305,"",0)</f>
        <v>GSW</v>
      </c>
      <c r="F29" s="2" t="str" cm="1">
        <f t="array" ref="F29">_xlfn.XLOOKUP($A29&amp;F$5,'[1]NBA-Data-1980-2019'!$B$1:$B$16305&amp;'[1]NBA-Data-1980-2019'!$A$1:$A$16305,'[1]NBA-Data-1980-2019'!$D$1:$D$16305,"",0)</f>
        <v>SAS</v>
      </c>
      <c r="G29" s="2" t="str" cm="1">
        <f t="array" ref="G29">_xlfn.XLOOKUP($A29&amp;G$5,'[1]NBA-Data-1980-2019'!$B$1:$B$16305&amp;'[1]NBA-Data-1980-2019'!$A$1:$A$16305,'[1]NBA-Data-1980-2019'!$D$1:$D$16305,"",0)</f>
        <v>SAS</v>
      </c>
      <c r="H29" s="2" t="str" cm="1">
        <f t="array" ref="H29">_xlfn.XLOOKUP($A29&amp;H$5,'[1]NBA-Data-1980-2019'!$B$1:$B$16305&amp;'[1]NBA-Data-1980-2019'!$A$1:$A$16305,'[1]NBA-Data-1980-2019'!$D$1:$D$16305,"",0)</f>
        <v>SAS</v>
      </c>
      <c r="I29" s="2" t="str" cm="1">
        <f t="array" ref="I29">_xlfn.XLOOKUP($A29&amp;I$5,'[1]NBA-Data-1980-2019'!$B$1:$B$16305&amp;'[1]NBA-Data-1980-2019'!$A$1:$A$16305,'[1]NBA-Data-1980-2019'!$D$1:$D$16305,"",0)</f>
        <v>SAS</v>
      </c>
      <c r="J29" s="2" t="str" cm="1">
        <f t="array" ref="J29">_xlfn.XLOOKUP($A29&amp;J$5,'[1]NBA-Data-1980-2019'!$B$1:$B$16305&amp;'[1]NBA-Data-1980-2019'!$A$1:$A$16305,'[1]NBA-Data-1980-2019'!$D$1:$D$16305,"",0)</f>
        <v>SAS</v>
      </c>
      <c r="K29" s="2" t="str" cm="1">
        <f t="array" ref="K29">_xlfn.XLOOKUP($A29&amp;K$5,'[1]NBA-Data-1980-2019'!$B$1:$B$16305&amp;'[1]NBA-Data-1980-2019'!$A$1:$A$16305,'[1]NBA-Data-1980-2019'!$D$1:$D$16305,"",0)</f>
        <v>SAS</v>
      </c>
      <c r="L29" s="2" t="str" cm="1">
        <f t="array" ref="L29">_xlfn.XLOOKUP($A29&amp;L$5,'[1]NBA-Data-1980-2019'!$B$1:$B$16305&amp;'[1]NBA-Data-1980-2019'!$A$1:$A$16305,'[1]NBA-Data-1980-2019'!$D$1:$D$16305,"",0)</f>
        <v>SAS</v>
      </c>
      <c r="M29" s="2" t="str" cm="1">
        <f t="array" ref="M29">_xlfn.XLOOKUP($A29&amp;M$5,'[1]NBA-Data-1980-2019'!$B$1:$B$16305&amp;'[1]NBA-Data-1980-2019'!$A$1:$A$16305,'[1]NBA-Data-1980-2019'!$D$1:$D$16305,"",0)</f>
        <v>TOT</v>
      </c>
      <c r="N29" s="2" t="str" cm="1">
        <f t="array" ref="N29">_xlfn.XLOOKUP($A29&amp;N$5,'[1]NBA-Data-1980-2019'!$B$1:$B$16305&amp;'[1]NBA-Data-1980-2019'!$A$1:$A$16305,'[1]NBA-Data-1980-2019'!$D$1:$D$16305,"",0)</f>
        <v>DAL</v>
      </c>
      <c r="O29" s="2" t="str" cm="1">
        <f t="array" ref="O29">_xlfn.XLOOKUP($A29&amp;O$5,'[1]NBA-Data-1980-2019'!$B$1:$B$16305&amp;'[1]NBA-Data-1980-2019'!$A$1:$A$16305,'[1]NBA-Data-1980-2019'!$D$1:$D$16305,"",0)</f>
        <v>GSW</v>
      </c>
      <c r="P29" s="2" t="str" cm="1">
        <f t="array" ref="P29">_xlfn.XLOOKUP($A29&amp;P$5,'[1]NBA-Data-1980-2019'!$B$1:$B$16305&amp;'[1]NBA-Data-1980-2019'!$A$1:$A$16305,'[1]NBA-Data-1980-2019'!$D$1:$D$16305,"",0)</f>
        <v/>
      </c>
      <c r="Q29" s="2" t="str" cm="1">
        <f t="array" ref="Q29">_xlfn.XLOOKUP($A29&amp;Q$5,'[1]NBA-Data-1980-2019'!$B$1:$B$16305&amp;'[1]NBA-Data-1980-2019'!$A$1:$A$16305,'[1]NBA-Data-1980-2019'!$D$1:$D$16305,"",0)</f>
        <v/>
      </c>
      <c r="R29" s="2" t="str" cm="1">
        <f t="array" ref="R29">_xlfn.XLOOKUP($A29&amp;R$5,'[1]NBA-Data-1980-2019'!$B$1:$B$16305&amp;'[1]NBA-Data-1980-2019'!$A$1:$A$16305,'[1]NBA-Data-1980-2019'!$D$1:$D$16305,"",0)</f>
        <v/>
      </c>
      <c r="S29" s="2" t="str" cm="1">
        <f t="array" ref="S29">_xlfn.XLOOKUP($A29&amp;S$5,'[1]NBA-Data-1980-2019'!$B$1:$B$16305&amp;'[1]NBA-Data-1980-2019'!$A$1:$A$16305,'[1]NBA-Data-1980-2019'!$D$1:$D$16305,"",0)</f>
        <v/>
      </c>
      <c r="T29" s="2" t="str" cm="1">
        <f t="array" ref="T29">_xlfn.XLOOKUP($A29&amp;T$5,'[1]NBA-Data-1980-2019'!$B$1:$B$16305&amp;'[1]NBA-Data-1980-2019'!$A$1:$A$16305,'[1]NBA-Data-1980-2019'!$D$1:$D$16305,"",0)</f>
        <v/>
      </c>
      <c r="U29" s="2" t="str" cm="1">
        <f t="array" ref="U29">_xlfn.XLOOKUP($A29&amp;U$5,'[1]NBA-Data-1980-2019'!$B$1:$B$16305&amp;'[1]NBA-Data-1980-2019'!$A$1:$A$16305,'[1]NBA-Data-1980-2019'!$D$1:$D$16305,"",0)</f>
        <v/>
      </c>
      <c r="V29" s="2" t="str" cm="1">
        <f t="array" ref="V29">_xlfn.XLOOKUP($A29&amp;V$5,'[1]NBA-Data-1980-2019'!$B$1:$B$16305&amp;'[1]NBA-Data-1980-2019'!$A$1:$A$16305,'[1]NBA-Data-1980-2019'!$D$1:$D$16305,"",0)</f>
        <v/>
      </c>
      <c r="W29" s="2" t="str" cm="1">
        <f t="array" ref="W29">_xlfn.XLOOKUP($A29&amp;W$5,'[1]NBA-Data-1980-2019'!$B$1:$B$16305&amp;'[1]NBA-Data-1980-2019'!$A$1:$A$16305,'[1]NBA-Data-1980-2019'!$D$1:$D$16305,"",0)</f>
        <v/>
      </c>
      <c r="X29" s="2" t="str" cm="1">
        <f t="array" ref="X29">_xlfn.XLOOKUP($A29&amp;X$5,'[1]NBA-Data-1980-2019'!$B$1:$B$16305&amp;'[1]NBA-Data-1980-2019'!$A$1:$A$16305,'[1]NBA-Data-1980-2019'!$D$1:$D$16305,"",0)</f>
        <v/>
      </c>
      <c r="Y29" s="2" t="str" cm="1">
        <f t="array" ref="Y29">_xlfn.XLOOKUP($A29&amp;Y$5,'[1]NBA-Data-1980-2019'!$B$1:$B$16305&amp;'[1]NBA-Data-1980-2019'!$A$1:$A$16305,'[1]NBA-Data-1980-2019'!$D$1:$D$16305,"",0)</f>
        <v/>
      </c>
      <c r="Z29" s="2" t="str" cm="1">
        <f t="array" ref="Z29">_xlfn.XLOOKUP($A29&amp;Z$5,'[1]NBA-Data-1980-2019'!$B$1:$B$16305&amp;'[1]NBA-Data-1980-2019'!$A$1:$A$16305,'[1]NBA-Data-1980-2019'!$D$1:$D$16305,"",0)</f>
        <v/>
      </c>
      <c r="AA29" s="2" t="str" cm="1">
        <f t="array" ref="AA29">_xlfn.XLOOKUP($A29&amp;AA$5,'[1]NBA-Data-1980-2019'!$B$1:$B$16305&amp;'[1]NBA-Data-1980-2019'!$A$1:$A$16305,'[1]NBA-Data-1980-2019'!$D$1:$D$16305,"",0)</f>
        <v/>
      </c>
      <c r="AB29" s="2" t="str" cm="1">
        <f t="array" ref="AB29">_xlfn.XLOOKUP($A29&amp;AB$5,'[1]NBA-Data-1980-2019'!$B$1:$B$16305&amp;'[1]NBA-Data-1980-2019'!$A$1:$A$16305,'[1]NBA-Data-1980-2019'!$D$1:$D$16305,"",0)</f>
        <v/>
      </c>
      <c r="AC29" s="2" t="str" cm="1">
        <f t="array" ref="AC29">_xlfn.XLOOKUP($A29&amp;AC$5,'[1]NBA-Data-1980-2019'!$B$1:$B$16305&amp;'[1]NBA-Data-1980-2019'!$A$1:$A$16305,'[1]NBA-Data-1980-2019'!$D$1:$D$16305,"",0)</f>
        <v/>
      </c>
      <c r="AD29" s="2" t="str" cm="1">
        <f t="array" ref="AD29">_xlfn.XLOOKUP($A29&amp;AD$5,'[1]NBA-Data-1980-2019'!$B$1:$B$16305&amp;'[1]NBA-Data-1980-2019'!$A$1:$A$16305,'[1]NBA-Data-1980-2019'!$D$1:$D$16305,"",0)</f>
        <v/>
      </c>
      <c r="AE29" s="2" t="str" cm="1">
        <f t="array" ref="AE29">_xlfn.XLOOKUP($A29&amp;AE$5,'[1]NBA-Data-1980-2019'!$B$1:$B$16305&amp;'[1]NBA-Data-1980-2019'!$A$1:$A$16305,'[1]NBA-Data-1980-2019'!$D$1:$D$16305,"",0)</f>
        <v/>
      </c>
      <c r="AF29" s="2" t="str" cm="1">
        <f t="array" ref="AF29">_xlfn.XLOOKUP($A29&amp;AF$5,'[1]NBA-Data-1980-2019'!$B$1:$B$16305&amp;'[1]NBA-Data-1980-2019'!$A$1:$A$16305,'[1]NBA-Data-1980-2019'!$D$1:$D$16305,"",0)</f>
        <v/>
      </c>
      <c r="AG29" s="2" t="str" cm="1">
        <f t="array" ref="AG29">_xlfn.XLOOKUP($A29&amp;AG$5,'[1]NBA-Data-1980-2019'!$B$1:$B$16305&amp;'[1]NBA-Data-1980-2019'!$A$1:$A$16305,'[1]NBA-Data-1980-2019'!$D$1:$D$16305,"",0)</f>
        <v/>
      </c>
      <c r="AH29" s="2" cm="1">
        <f t="array" ref="AH29">_xlfn.XLOOKUP($A29&amp;AH$5,'[1]NBA-Data-1980-2019'!$B$1:$B$16305&amp;'[1]NBA-Data-1980-2019'!$A$1:$A$16305,'[1]NBA-Data-1980-2019'!$H$1:$H$16305,"",0)</f>
        <v>958.8</v>
      </c>
      <c r="AI29" s="2" cm="1">
        <f t="array" ref="AI29">_xlfn.XLOOKUP($A29&amp;AI$5,'[1]NBA-Data-1980-2019'!$B$1:$B$16305&amp;'[1]NBA-Data-1980-2019'!$A$1:$A$16305,'[1]NBA-Data-1980-2019'!$H$1:$H$16305,"",0)</f>
        <v>1235.0999999999999</v>
      </c>
      <c r="AJ29" s="2" cm="1">
        <f t="array" ref="AJ29">_xlfn.XLOOKUP($A29&amp;AJ$5,'[1]NBA-Data-1980-2019'!$B$1:$B$16305&amp;'[1]NBA-Data-1980-2019'!$A$1:$A$16305,'[1]NBA-Data-1980-2019'!$H$1:$H$16305,"",0)</f>
        <v>2032.5</v>
      </c>
      <c r="AK29" s="2" cm="1">
        <f t="array" ref="AK29">_xlfn.XLOOKUP($A29&amp;AK$5,'[1]NBA-Data-1980-2019'!$B$1:$B$16305&amp;'[1]NBA-Data-1980-2019'!$A$1:$A$16305,'[1]NBA-Data-1980-2019'!$H$1:$H$16305,"",0)</f>
        <v>2328.7999999999997</v>
      </c>
      <c r="AL29" s="2" cm="1">
        <f t="array" ref="AL29">_xlfn.XLOOKUP($A29&amp;AL$5,'[1]NBA-Data-1980-2019'!$B$1:$B$16305&amp;'[1]NBA-Data-1980-2019'!$A$1:$A$16305,'[1]NBA-Data-1980-2019'!$H$1:$H$16305,"",0)</f>
        <v>3009.4</v>
      </c>
      <c r="AM29" s="2" cm="1">
        <f t="array" ref="AM29">_xlfn.XLOOKUP($A29&amp;AM$5,'[1]NBA-Data-1980-2019'!$B$1:$B$16305&amp;'[1]NBA-Data-1980-2019'!$A$1:$A$16305,'[1]NBA-Data-1980-2019'!$H$1:$H$16305,"",0)</f>
        <v>3083.2000000000003</v>
      </c>
      <c r="AN29" s="2" cm="1">
        <f t="array" ref="AN29">_xlfn.XLOOKUP($A29&amp;AN$5,'[1]NBA-Data-1980-2019'!$B$1:$B$16305&amp;'[1]NBA-Data-1980-2019'!$A$1:$A$16305,'[1]NBA-Data-1980-2019'!$H$1:$H$16305,"",0)</f>
        <v>2470</v>
      </c>
      <c r="AO29" s="2" cm="1">
        <f t="array" ref="AO29">_xlfn.XLOOKUP($A29&amp;AO$5,'[1]NBA-Data-1980-2019'!$B$1:$B$16305&amp;'[1]NBA-Data-1980-2019'!$A$1:$A$16305,'[1]NBA-Data-1980-2019'!$H$1:$H$16305,"",0)</f>
        <v>2677.5</v>
      </c>
      <c r="AP29" s="2" cm="1">
        <f t="array" ref="AP29">_xlfn.XLOOKUP($A29&amp;AP$5,'[1]NBA-Data-1980-2019'!$B$1:$B$16305&amp;'[1]NBA-Data-1980-2019'!$A$1:$A$16305,'[1]NBA-Data-1980-2019'!$H$1:$H$16305,"",0)</f>
        <v>1670</v>
      </c>
      <c r="AQ29" s="2" cm="1">
        <f t="array" ref="AQ29">_xlfn.XLOOKUP($A29&amp;AQ$5,'[1]NBA-Data-1980-2019'!$B$1:$B$16305&amp;'[1]NBA-Data-1980-2019'!$A$1:$A$16305,'[1]NBA-Data-1980-2019'!$H$1:$H$16305,"",0)</f>
        <v>2574.7999999999997</v>
      </c>
      <c r="AR29" s="2" cm="1">
        <f t="array" ref="AR29">_xlfn.XLOOKUP($A29&amp;AR$5,'[1]NBA-Data-1980-2019'!$B$1:$B$16305&amp;'[1]NBA-Data-1980-2019'!$A$1:$A$16305,'[1]NBA-Data-1980-2019'!$H$1:$H$16305,"",0)</f>
        <v>1292.5</v>
      </c>
      <c r="AS29" s="2" cm="1">
        <f t="array" ref="AS29">_xlfn.XLOOKUP($A29&amp;AS$5,'[1]NBA-Data-1980-2019'!$B$1:$B$16305&amp;'[1]NBA-Data-1980-2019'!$A$1:$A$16305,'[1]NBA-Data-1980-2019'!$H$1:$H$16305,"",0)</f>
        <v>1353.1999999999998</v>
      </c>
      <c r="AT29" s="2" cm="1">
        <f t="array" ref="AT29">_xlfn.XLOOKUP($A29&amp;AT$5,'[1]NBA-Data-1980-2019'!$B$1:$B$16305&amp;'[1]NBA-Data-1980-2019'!$A$1:$A$16305,'[1]NBA-Data-1980-2019'!$H$1:$H$16305,"",0)</f>
        <v>432</v>
      </c>
      <c r="AU29" s="2" cm="1">
        <f t="array" ref="AU29">_xlfn.XLOOKUP($A29&amp;AU$5,'[1]NBA-Data-1980-2019'!$B$1:$B$16305&amp;'[1]NBA-Data-1980-2019'!$A$1:$A$16305,'[1]NBA-Data-1980-2019'!$H$1:$H$16305,"",0)</f>
        <v>634.80000000000007</v>
      </c>
      <c r="AV29" s="2" t="str" cm="1">
        <f t="array" ref="AV29">_xlfn.XLOOKUP($A29&amp;AV$5,'[1]NBA-Data-1980-2019'!$B$1:$B$16305&amp;'[1]NBA-Data-1980-2019'!$A$1:$A$16305,'[1]NBA-Data-1980-2019'!$H$1:$H$16305,"",0)</f>
        <v/>
      </c>
      <c r="AW29" s="2" t="str" cm="1">
        <f t="array" ref="AW29">_xlfn.XLOOKUP($A29&amp;AW$5,'[1]NBA-Data-1980-2019'!$B$1:$B$16305&amp;'[1]NBA-Data-1980-2019'!$A$1:$A$16305,'[1]NBA-Data-1980-2019'!$H$1:$H$16305,"",0)</f>
        <v/>
      </c>
      <c r="AX29" s="2" t="str" cm="1">
        <f t="array" ref="AX29">_xlfn.XLOOKUP($A29&amp;AX$5,'[1]NBA-Data-1980-2019'!$B$1:$B$16305&amp;'[1]NBA-Data-1980-2019'!$A$1:$A$16305,'[1]NBA-Data-1980-2019'!$H$1:$H$16305,"",0)</f>
        <v/>
      </c>
      <c r="AY29" s="2" t="str" cm="1">
        <f t="array" ref="AY29">_xlfn.XLOOKUP($A29&amp;AY$5,'[1]NBA-Data-1980-2019'!$B$1:$B$16305&amp;'[1]NBA-Data-1980-2019'!$A$1:$A$16305,'[1]NBA-Data-1980-2019'!$H$1:$H$16305,"",0)</f>
        <v/>
      </c>
      <c r="AZ29" s="2" t="str" cm="1">
        <f t="array" ref="AZ29">_xlfn.XLOOKUP($A29&amp;AZ$5,'[1]NBA-Data-1980-2019'!$B$1:$B$16305&amp;'[1]NBA-Data-1980-2019'!$A$1:$A$16305,'[1]NBA-Data-1980-2019'!$H$1:$H$16305,"",0)</f>
        <v/>
      </c>
      <c r="BA29" s="2" t="str" cm="1">
        <f t="array" ref="BA29">_xlfn.XLOOKUP($A29&amp;BA$5,'[1]NBA-Data-1980-2019'!$B$1:$B$16305&amp;'[1]NBA-Data-1980-2019'!$A$1:$A$16305,'[1]NBA-Data-1980-2019'!$H$1:$H$16305,"",0)</f>
        <v/>
      </c>
      <c r="BB29" s="2" t="str" cm="1">
        <f t="array" ref="BB29">_xlfn.XLOOKUP($A29&amp;BB$5,'[1]NBA-Data-1980-2019'!$B$1:$B$16305&amp;'[1]NBA-Data-1980-2019'!$A$1:$A$16305,'[1]NBA-Data-1980-2019'!$H$1:$H$16305,"",0)</f>
        <v/>
      </c>
      <c r="BC29" s="2" t="str" cm="1">
        <f t="array" ref="BC29">_xlfn.XLOOKUP($A29&amp;BC$5,'[1]NBA-Data-1980-2019'!$B$1:$B$16305&amp;'[1]NBA-Data-1980-2019'!$A$1:$A$16305,'[1]NBA-Data-1980-2019'!$H$1:$H$16305,"",0)</f>
        <v/>
      </c>
      <c r="BD29" s="2" t="str" cm="1">
        <f t="array" ref="BD29">_xlfn.XLOOKUP($A29&amp;BD$5,'[1]NBA-Data-1980-2019'!$B$1:$B$16305&amp;'[1]NBA-Data-1980-2019'!$A$1:$A$16305,'[1]NBA-Data-1980-2019'!$H$1:$H$16305,"",0)</f>
        <v/>
      </c>
      <c r="BE29" s="2" t="str" cm="1">
        <f t="array" ref="BE29">_xlfn.XLOOKUP($A29&amp;BE$5,'[1]NBA-Data-1980-2019'!$B$1:$B$16305&amp;'[1]NBA-Data-1980-2019'!$A$1:$A$16305,'[1]NBA-Data-1980-2019'!$H$1:$H$16305,"",0)</f>
        <v/>
      </c>
      <c r="BF29" s="2" t="str" cm="1">
        <f t="array" ref="BF29">_xlfn.XLOOKUP($A29&amp;BF$5,'[1]NBA-Data-1980-2019'!$B$1:$B$16305&amp;'[1]NBA-Data-1980-2019'!$A$1:$A$16305,'[1]NBA-Data-1980-2019'!$H$1:$H$16305,"",0)</f>
        <v/>
      </c>
      <c r="BG29" s="2" t="str" cm="1">
        <f t="array" ref="BG29">_xlfn.XLOOKUP($A29&amp;BG$5,'[1]NBA-Data-1980-2019'!$B$1:$B$16305&amp;'[1]NBA-Data-1980-2019'!$A$1:$A$16305,'[1]NBA-Data-1980-2019'!$H$1:$H$16305,"",0)</f>
        <v/>
      </c>
      <c r="BH29" s="2" t="str" cm="1">
        <f t="array" ref="BH29">_xlfn.XLOOKUP($A29&amp;BH$5,'[1]NBA-Data-1980-2019'!$B$1:$B$16305&amp;'[1]NBA-Data-1980-2019'!$A$1:$A$16305,'[1]NBA-Data-1980-2019'!$H$1:$H$16305,"",0)</f>
        <v/>
      </c>
      <c r="BI29" s="2" t="str" cm="1">
        <f t="array" ref="BI29">_xlfn.XLOOKUP($A29&amp;BI$5,'[1]NBA-Data-1980-2019'!$B$1:$B$16305&amp;'[1]NBA-Data-1980-2019'!$A$1:$A$16305,'[1]NBA-Data-1980-2019'!$H$1:$H$16305,"",0)</f>
        <v/>
      </c>
      <c r="BJ29" s="2" t="str" cm="1">
        <f t="array" ref="BJ29">_xlfn.XLOOKUP($A29&amp;BJ$5,'[1]NBA-Data-1980-2019'!$B$1:$B$16305&amp;'[1]NBA-Data-1980-2019'!$A$1:$A$16305,'[1]NBA-Data-1980-2019'!$H$1:$H$16305,"",0)</f>
        <v/>
      </c>
      <c r="BK29" s="2" t="str" cm="1">
        <f t="array" ref="BK29">_xlfn.XLOOKUP($A29&amp;BK$5,'[1]NBA-Data-1980-2019'!$B$1:$B$16305&amp;'[1]NBA-Data-1980-2019'!$A$1:$A$16305,'[1]NBA-Data-1980-2019'!$H$1:$H$16305,"",0)</f>
        <v/>
      </c>
      <c r="BL29" s="2" t="str" cm="1">
        <f t="array" ref="BL29">_xlfn.XLOOKUP($A29&amp;BL$5,'[1]NBA-Data-1980-2019'!$B$1:$B$16305&amp;'[1]NBA-Data-1980-2019'!$A$1:$A$16305,'[1]NBA-Data-1980-2019'!$H$1:$H$16305,"",0)</f>
        <v/>
      </c>
      <c r="BM29" s="2" t="str" cm="1">
        <f t="array" ref="BM29">_xlfn.XLOOKUP($A29&amp;BM$5,'[1]NBA-Data-1980-2019'!$B$1:$B$16305&amp;'[1]NBA-Data-1980-2019'!$A$1:$A$16305,'[1]NBA-Data-1980-2019'!$H$1:$H$16305,"",0)</f>
        <v/>
      </c>
      <c r="BN29" s="2" cm="1">
        <f t="array" ref="BN29">_xlfn.XLOOKUP($A29&amp;BN$5,'[1]NBA-Data-1980-2019'!$B$1:$B$16305&amp;'[1]NBA-Data-1980-2019'!$A$1:$A$16305,'[1]NBA-Data-1980-2019'!$F$1:$F$16305,"",0)</f>
        <v>13.4</v>
      </c>
      <c r="BO29" s="2" cm="1">
        <f t="array" ref="BO29">_xlfn.XLOOKUP($A29&amp;BO$5,'[1]NBA-Data-1980-2019'!$B$1:$B$16305&amp;'[1]NBA-Data-1980-2019'!$A$1:$A$16305,'[1]NBA-Data-1980-2019'!$F$1:$F$16305,"",0)</f>
        <v>11.9</v>
      </c>
      <c r="BP29" s="2" cm="1">
        <f t="array" ref="BP29">_xlfn.XLOOKUP($A29&amp;BP$5,'[1]NBA-Data-1980-2019'!$B$1:$B$16305&amp;'[1]NBA-Data-1980-2019'!$A$1:$A$16305,'[1]NBA-Data-1980-2019'!$F$1:$F$16305,"",0)</f>
        <v>15.8</v>
      </c>
      <c r="BQ29" s="2" cm="1">
        <f t="array" ref="BQ29">_xlfn.XLOOKUP($A29&amp;BQ$5,'[1]NBA-Data-1980-2019'!$B$1:$B$16305&amp;'[1]NBA-Data-1980-2019'!$A$1:$A$16305,'[1]NBA-Data-1980-2019'!$F$1:$F$16305,"",0)</f>
        <v>13.9</v>
      </c>
      <c r="BR29" s="2" cm="1">
        <f t="array" ref="BR29">_xlfn.XLOOKUP($A29&amp;BR$5,'[1]NBA-Data-1980-2019'!$B$1:$B$16305&amp;'[1]NBA-Data-1980-2019'!$A$1:$A$16305,'[1]NBA-Data-1980-2019'!$F$1:$F$16305,"",0)</f>
        <v>15.7</v>
      </c>
      <c r="BS29" s="2" cm="1">
        <f t="array" ref="BS29">_xlfn.XLOOKUP($A29&amp;BS$5,'[1]NBA-Data-1980-2019'!$B$1:$B$16305&amp;'[1]NBA-Data-1980-2019'!$A$1:$A$16305,'[1]NBA-Data-1980-2019'!$F$1:$F$16305,"",0)</f>
        <v>16.3</v>
      </c>
      <c r="BT29" s="2" cm="1">
        <f t="array" ref="BT29">_xlfn.XLOOKUP($A29&amp;BT$5,'[1]NBA-Data-1980-2019'!$B$1:$B$16305&amp;'[1]NBA-Data-1980-2019'!$A$1:$A$16305,'[1]NBA-Data-1980-2019'!$F$1:$F$16305,"",0)</f>
        <v>15</v>
      </c>
      <c r="BU29" s="2" cm="1">
        <f t="array" ref="BU29">_xlfn.XLOOKUP($A29&amp;BU$5,'[1]NBA-Data-1980-2019'!$B$1:$B$16305&amp;'[1]NBA-Data-1980-2019'!$A$1:$A$16305,'[1]NBA-Data-1980-2019'!$F$1:$F$16305,"",0)</f>
        <v>14.1</v>
      </c>
      <c r="BV29" s="2" cm="1">
        <f t="array" ref="BV29">_xlfn.XLOOKUP($A29&amp;BV$5,'[1]NBA-Data-1980-2019'!$B$1:$B$16305&amp;'[1]NBA-Data-1980-2019'!$A$1:$A$16305,'[1]NBA-Data-1980-2019'!$F$1:$F$16305,"",0)</f>
        <v>14</v>
      </c>
      <c r="BW29" s="2" cm="1">
        <f t="array" ref="BW29">_xlfn.XLOOKUP($A29&amp;BW$5,'[1]NBA-Data-1980-2019'!$B$1:$B$16305&amp;'[1]NBA-Data-1980-2019'!$A$1:$A$16305,'[1]NBA-Data-1980-2019'!$F$1:$F$16305,"",0)</f>
        <v>14.8</v>
      </c>
      <c r="BX29" s="2" cm="1">
        <f t="array" ref="BX29">_xlfn.XLOOKUP($A29&amp;BX$5,'[1]NBA-Data-1980-2019'!$B$1:$B$16305&amp;'[1]NBA-Data-1980-2019'!$A$1:$A$16305,'[1]NBA-Data-1980-2019'!$F$1:$F$16305,"",0)</f>
        <v>11.5</v>
      </c>
      <c r="BY29" s="2" cm="1">
        <f t="array" ref="BY29">_xlfn.XLOOKUP($A29&amp;BY$5,'[1]NBA-Data-1980-2019'!$B$1:$B$16305&amp;'[1]NBA-Data-1980-2019'!$A$1:$A$16305,'[1]NBA-Data-1980-2019'!$F$1:$F$16305,"",0)</f>
        <v>16.600000000000001</v>
      </c>
      <c r="BZ29" s="2" cm="1">
        <f t="array" ref="BZ29">_xlfn.XLOOKUP($A29&amp;BZ$5,'[1]NBA-Data-1980-2019'!$B$1:$B$16305&amp;'[1]NBA-Data-1980-2019'!$A$1:$A$16305,'[1]NBA-Data-1980-2019'!$F$1:$F$16305,"",0)</f>
        <v>12.2</v>
      </c>
      <c r="CA29" s="2" cm="1">
        <f t="array" ref="CA29">_xlfn.XLOOKUP($A29&amp;CA$5,'[1]NBA-Data-1980-2019'!$B$1:$B$16305&amp;'[1]NBA-Data-1980-2019'!$A$1:$A$16305,'[1]NBA-Data-1980-2019'!$F$1:$F$16305,"",0)</f>
        <v>11.7</v>
      </c>
      <c r="CB29" s="2" t="str" cm="1">
        <f t="array" ref="CB29">_xlfn.XLOOKUP($A29&amp;CB$5,'[1]NBA-Data-1980-2019'!$B$1:$B$16305&amp;'[1]NBA-Data-1980-2019'!$A$1:$A$16305,'[1]NBA-Data-1980-2019'!$F$1:$F$16305,"",0)</f>
        <v/>
      </c>
      <c r="CC29" s="2" t="str" cm="1">
        <f t="array" ref="CC29">_xlfn.XLOOKUP($A29&amp;CC$5,'[1]NBA-Data-1980-2019'!$B$1:$B$16305&amp;'[1]NBA-Data-1980-2019'!$A$1:$A$16305,'[1]NBA-Data-1980-2019'!$F$1:$F$16305,"",0)</f>
        <v/>
      </c>
      <c r="CD29" s="2" t="str" cm="1">
        <f t="array" ref="CD29">_xlfn.XLOOKUP($A29&amp;CD$5,'[1]NBA-Data-1980-2019'!$B$1:$B$16305&amp;'[1]NBA-Data-1980-2019'!$A$1:$A$16305,'[1]NBA-Data-1980-2019'!$F$1:$F$16305,"",0)</f>
        <v/>
      </c>
      <c r="CE29" s="2" t="str" cm="1">
        <f t="array" ref="CE29">_xlfn.XLOOKUP($A29&amp;CE$5,'[1]NBA-Data-1980-2019'!$B$1:$B$16305&amp;'[1]NBA-Data-1980-2019'!$A$1:$A$16305,'[1]NBA-Data-1980-2019'!$F$1:$F$16305,"",0)</f>
        <v/>
      </c>
      <c r="CF29" s="2" t="str" cm="1">
        <f t="array" ref="CF29">_xlfn.XLOOKUP($A29&amp;CF$5,'[1]NBA-Data-1980-2019'!$B$1:$B$16305&amp;'[1]NBA-Data-1980-2019'!$A$1:$A$16305,'[1]NBA-Data-1980-2019'!$F$1:$F$16305,"",0)</f>
        <v/>
      </c>
      <c r="CG29" s="2" t="str" cm="1">
        <f t="array" ref="CG29">_xlfn.XLOOKUP($A29&amp;CG$5,'[1]NBA-Data-1980-2019'!$B$1:$B$16305&amp;'[1]NBA-Data-1980-2019'!$A$1:$A$16305,'[1]NBA-Data-1980-2019'!$F$1:$F$16305,"",0)</f>
        <v/>
      </c>
      <c r="CH29" s="2" t="str" cm="1">
        <f t="array" ref="CH29">_xlfn.XLOOKUP($A29&amp;CH$5,'[1]NBA-Data-1980-2019'!$B$1:$B$16305&amp;'[1]NBA-Data-1980-2019'!$A$1:$A$16305,'[1]NBA-Data-1980-2019'!$F$1:$F$16305,"",0)</f>
        <v/>
      </c>
      <c r="CI29" s="2" t="str" cm="1">
        <f t="array" ref="CI29">_xlfn.XLOOKUP($A29&amp;CI$5,'[1]NBA-Data-1980-2019'!$B$1:$B$16305&amp;'[1]NBA-Data-1980-2019'!$A$1:$A$16305,'[1]NBA-Data-1980-2019'!$F$1:$F$16305,"",0)</f>
        <v/>
      </c>
      <c r="CJ29" s="2" t="str" cm="1">
        <f t="array" ref="CJ29">_xlfn.XLOOKUP($A29&amp;CJ$5,'[1]NBA-Data-1980-2019'!$B$1:$B$16305&amp;'[1]NBA-Data-1980-2019'!$A$1:$A$16305,'[1]NBA-Data-1980-2019'!$F$1:$F$16305,"",0)</f>
        <v/>
      </c>
      <c r="CK29" s="2" t="str" cm="1">
        <f t="array" ref="CK29">_xlfn.XLOOKUP($A29&amp;CK$5,'[1]NBA-Data-1980-2019'!$B$1:$B$16305&amp;'[1]NBA-Data-1980-2019'!$A$1:$A$16305,'[1]NBA-Data-1980-2019'!$F$1:$F$16305,"",0)</f>
        <v/>
      </c>
      <c r="CL29" s="2" t="str" cm="1">
        <f t="array" ref="CL29">_xlfn.XLOOKUP($A29&amp;CL$5,'[1]NBA-Data-1980-2019'!$B$1:$B$16305&amp;'[1]NBA-Data-1980-2019'!$A$1:$A$16305,'[1]NBA-Data-1980-2019'!$F$1:$F$16305,"",0)</f>
        <v/>
      </c>
      <c r="CM29" s="2" t="str" cm="1">
        <f t="array" ref="CM29">_xlfn.XLOOKUP($A29&amp;CM$5,'[1]NBA-Data-1980-2019'!$B$1:$B$16305&amp;'[1]NBA-Data-1980-2019'!$A$1:$A$16305,'[1]NBA-Data-1980-2019'!$F$1:$F$16305,"",0)</f>
        <v/>
      </c>
      <c r="CN29" s="2" t="str" cm="1">
        <f t="array" ref="CN29">_xlfn.XLOOKUP($A29&amp;CN$5,'[1]NBA-Data-1980-2019'!$B$1:$B$16305&amp;'[1]NBA-Data-1980-2019'!$A$1:$A$16305,'[1]NBA-Data-1980-2019'!$F$1:$F$16305,"",0)</f>
        <v/>
      </c>
      <c r="CO29" s="2" t="str" cm="1">
        <f t="array" ref="CO29">_xlfn.XLOOKUP($A29&amp;CO$5,'[1]NBA-Data-1980-2019'!$B$1:$B$16305&amp;'[1]NBA-Data-1980-2019'!$A$1:$A$16305,'[1]NBA-Data-1980-2019'!$F$1:$F$16305,"",0)</f>
        <v/>
      </c>
      <c r="CP29" s="2" t="str" cm="1">
        <f t="array" ref="CP29">_xlfn.XLOOKUP($A29&amp;CP$5,'[1]NBA-Data-1980-2019'!$B$1:$B$16305&amp;'[1]NBA-Data-1980-2019'!$A$1:$A$16305,'[1]NBA-Data-1980-2019'!$F$1:$F$16305,"",0)</f>
        <v/>
      </c>
      <c r="CQ29" s="2" t="str" cm="1">
        <f t="array" ref="CQ29">_xlfn.XLOOKUP($A29&amp;CQ$5,'[1]NBA-Data-1980-2019'!$B$1:$B$16305&amp;'[1]NBA-Data-1980-2019'!$A$1:$A$16305,'[1]NBA-Data-1980-2019'!$F$1:$F$16305,"",0)</f>
        <v/>
      </c>
      <c r="CR29" s="2" t="str" cm="1">
        <f t="array" ref="CR29">_xlfn.XLOOKUP($A29&amp;CR$5,'[1]NBA-Data-1980-2019'!$B$1:$B$16305&amp;'[1]NBA-Data-1980-2019'!$A$1:$A$16305,'[1]NBA-Data-1980-2019'!$F$1:$F$16305,"",0)</f>
        <v/>
      </c>
      <c r="CS29" s="2" t="str" cm="1">
        <f t="array" ref="CS29">_xlfn.XLOOKUP($A29&amp;CS$5,'[1]NBA-Data-1980-2019'!$B$1:$B$16305&amp;'[1]NBA-Data-1980-2019'!$A$1:$A$16305,'[1]NBA-Data-1980-2019'!$F$1:$F$16305,"",0)</f>
        <v/>
      </c>
      <c r="CU29" s="2" t="str">
        <f>_xlfn.XLOOKUP($A29,TEAMS!$G$1:$G$839,TEAMS!$H$1:$H$839,"",0)</f>
        <v>PG</v>
      </c>
      <c r="CV29" s="2" t="str">
        <f>_xlfn.XLOOKUP($CU29,DASHBOARD!$B$22:$B$27,DASHBOARD!$C$22:$C$27,"",0)</f>
        <v>GUARD</v>
      </c>
      <c r="CY29" s="63">
        <f>SUMIFS('[1]NBA-Data-1980-2019'!$G$1:$G$16305,'[1]NBA-Data-1980-2019'!$B$1:$B$16305,$A29,'[1]NBA-Data-1980-2019'!$A$1:$A$16305,CY$9)</f>
        <v>50000</v>
      </c>
      <c r="CZ29" s="63">
        <f>SUMIFS('[1]NBA-Data-1980-2019'!$G$1:$G$16305,'[1]NBA-Data-1980-2019'!$B$1:$B$16305,$A29,'[1]NBA-Data-1980-2019'!$A$1:$A$16305,CZ$9)</f>
        <v>0</v>
      </c>
      <c r="DA29" s="63">
        <f>SUMIFS('[1]NBA-Data-1980-2019'!$G$1:$G$16305,'[1]NBA-Data-1980-2019'!$B$1:$B$16305,$A29,'[1]NBA-Data-1980-2019'!$A$1:$A$16305,DA$9)</f>
        <v>140000</v>
      </c>
      <c r="DB29" s="63">
        <f>SUMIFS('[1]NBA-Data-1980-2019'!$G$1:$G$16305,'[1]NBA-Data-1980-2019'!$B$1:$B$16305,$A29,'[1]NBA-Data-1980-2019'!$A$1:$A$16305,DB$9)</f>
        <v>300000</v>
      </c>
      <c r="DC29" s="63">
        <f>SUMIFS('[1]NBA-Data-1980-2019'!$G$1:$G$16305,'[1]NBA-Data-1980-2019'!$B$1:$B$16305,$A29,'[1]NBA-Data-1980-2019'!$A$1:$A$16305,DC$9)</f>
        <v>650000</v>
      </c>
      <c r="DD29" s="63">
        <f>SUMIFS('[1]NBA-Data-1980-2019'!$G$1:$G$16305,'[1]NBA-Data-1980-2019'!$B$1:$B$16305,$A29,'[1]NBA-Data-1980-2019'!$A$1:$A$16305,DD$9)</f>
        <v>845000</v>
      </c>
      <c r="DE29" s="63">
        <f>SUMIFS('[1]NBA-Data-1980-2019'!$G$1:$G$16305,'[1]NBA-Data-1980-2019'!$B$1:$B$16305,$A29,'[1]NBA-Data-1980-2019'!$A$1:$A$16305,DE$9)</f>
        <v>1040000</v>
      </c>
      <c r="DF29" s="63">
        <f>SUMIFS('[1]NBA-Data-1980-2019'!$G$1:$G$16305,'[1]NBA-Data-1980-2019'!$B$1:$B$16305,$A29,'[1]NBA-Data-1980-2019'!$A$1:$A$16305,DF$9)</f>
        <v>3000000</v>
      </c>
      <c r="DG29" s="63">
        <f>SUMIFS('[1]NBA-Data-1980-2019'!$G$1:$G$16305,'[1]NBA-Data-1980-2019'!$B$1:$B$16305,$A29,'[1]NBA-Data-1980-2019'!$A$1:$A$16305,DG$9)</f>
        <v>3000000</v>
      </c>
      <c r="DH29" s="63">
        <f>SUMIFS('[1]NBA-Data-1980-2019'!$G$1:$G$16305,'[1]NBA-Data-1980-2019'!$B$1:$B$16305,$A29,'[1]NBA-Data-1980-2019'!$A$1:$A$16305,DH$9)</f>
        <v>3200000</v>
      </c>
      <c r="DI29" s="63">
        <f>SUMIFS('[1]NBA-Data-1980-2019'!$G$1:$G$16305,'[1]NBA-Data-1980-2019'!$B$1:$B$16305,$A29,'[1]NBA-Data-1980-2019'!$A$1:$A$16305,DI$9)</f>
        <v>0</v>
      </c>
      <c r="DJ29" s="63">
        <f>SUMIFS('[1]NBA-Data-1980-2019'!$G$1:$G$16305,'[1]NBA-Data-1980-2019'!$B$1:$B$16305,$A29,'[1]NBA-Data-1980-2019'!$A$1:$A$16305,DJ$9)</f>
        <v>4538000</v>
      </c>
      <c r="DK29" s="63">
        <f>SUMIFS('[1]NBA-Data-1980-2019'!$G$1:$G$16305,'[1]NBA-Data-1980-2019'!$B$1:$B$16305,$A29,'[1]NBA-Data-1980-2019'!$A$1:$A$16305,DK$9)</f>
        <v>4991800</v>
      </c>
      <c r="DL29" s="63">
        <f>SUMIFS('[1]NBA-Data-1980-2019'!$G$1:$G$16305,'[1]NBA-Data-1980-2019'!$B$1:$B$16305,$A29,'[1]NBA-Data-1980-2019'!$A$1:$A$16305,DL$9)</f>
        <v>5445600</v>
      </c>
      <c r="DM29" s="63">
        <f>SUMIFS('[1]NBA-Data-1980-2019'!$G$1:$G$16305,'[1]NBA-Data-1980-2019'!$B$1:$B$16305,$A29,'[1]NBA-Data-1980-2019'!$A$1:$A$16305,DM$9)</f>
        <v>0</v>
      </c>
      <c r="DN29" s="63">
        <f>SUMIFS('[1]NBA-Data-1980-2019'!$G$1:$G$16305,'[1]NBA-Data-1980-2019'!$B$1:$B$16305,$A29,'[1]NBA-Data-1980-2019'!$A$1:$A$16305,DN$9)</f>
        <v>0</v>
      </c>
      <c r="DO29" s="63">
        <f>SUMIFS('[1]NBA-Data-1980-2019'!$G$1:$G$16305,'[1]NBA-Data-1980-2019'!$B$1:$B$16305,$A29,'[1]NBA-Data-1980-2019'!$A$1:$A$16305,DO$9)</f>
        <v>0</v>
      </c>
      <c r="DP29" s="63">
        <f>SUMIFS('[1]NBA-Data-1980-2019'!$G$1:$G$16305,'[1]NBA-Data-1980-2019'!$B$1:$B$16305,$A29,'[1]NBA-Data-1980-2019'!$A$1:$A$16305,DP$9)</f>
        <v>0</v>
      </c>
      <c r="DQ29" s="63">
        <f>SUMIFS('[1]NBA-Data-1980-2019'!$G$1:$G$16305,'[1]NBA-Data-1980-2019'!$B$1:$B$16305,$A29,'[1]NBA-Data-1980-2019'!$A$1:$A$16305,DQ$9)</f>
        <v>0</v>
      </c>
      <c r="DR29" s="63">
        <f>SUMIFS('[1]NBA-Data-1980-2019'!$G$1:$G$16305,'[1]NBA-Data-1980-2019'!$B$1:$B$16305,$A29,'[1]NBA-Data-1980-2019'!$A$1:$A$16305,DR$9)</f>
        <v>0</v>
      </c>
      <c r="DS29" s="63">
        <f>SUMIFS('[1]NBA-Data-1980-2019'!$G$1:$G$16305,'[1]NBA-Data-1980-2019'!$B$1:$B$16305,$A29,'[1]NBA-Data-1980-2019'!$A$1:$A$16305,DS$9)</f>
        <v>0</v>
      </c>
      <c r="DT29" s="63">
        <f>SUMIFS('[1]NBA-Data-1980-2019'!$G$1:$G$16305,'[1]NBA-Data-1980-2019'!$B$1:$B$16305,$A29,'[1]NBA-Data-1980-2019'!$A$1:$A$16305,DT$9)</f>
        <v>0</v>
      </c>
      <c r="DU29" s="63">
        <f>SUMIFS('[1]NBA-Data-1980-2019'!$G$1:$G$16305,'[1]NBA-Data-1980-2019'!$B$1:$B$16305,$A29,'[1]NBA-Data-1980-2019'!$A$1:$A$16305,DU$9)</f>
        <v>0</v>
      </c>
      <c r="DV29" s="63">
        <f>SUMIFS('[1]NBA-Data-1980-2019'!$G$1:$G$16305,'[1]NBA-Data-1980-2019'!$B$1:$B$16305,$A29,'[1]NBA-Data-1980-2019'!$A$1:$A$16305,DV$9)</f>
        <v>0</v>
      </c>
      <c r="DW29" s="63">
        <f>SUMIFS('[1]NBA-Data-1980-2019'!$G$1:$G$16305,'[1]NBA-Data-1980-2019'!$B$1:$B$16305,$A29,'[1]NBA-Data-1980-2019'!$A$1:$A$16305,DW$9)</f>
        <v>0</v>
      </c>
      <c r="DX29" s="63">
        <f>SUMIFS('[1]NBA-Data-1980-2019'!$G$1:$G$16305,'[1]NBA-Data-1980-2019'!$B$1:$B$16305,$A29,'[1]NBA-Data-1980-2019'!$A$1:$A$16305,DX$9)</f>
        <v>0</v>
      </c>
      <c r="DY29" s="63">
        <f>SUMIFS('[1]NBA-Data-1980-2019'!$G$1:$G$16305,'[1]NBA-Data-1980-2019'!$B$1:$B$16305,$A29,'[1]NBA-Data-1980-2019'!$A$1:$A$16305,DY$9)</f>
        <v>0</v>
      </c>
      <c r="DZ29" s="63">
        <f>SUMIFS('[1]NBA-Data-1980-2019'!$G$1:$G$16305,'[1]NBA-Data-1980-2019'!$B$1:$B$16305,$A29,'[1]NBA-Data-1980-2019'!$A$1:$A$16305,DZ$9)</f>
        <v>0</v>
      </c>
      <c r="EA29" s="63">
        <f>SUMIFS('[1]NBA-Data-1980-2019'!$G$1:$G$16305,'[1]NBA-Data-1980-2019'!$B$1:$B$16305,$A29,'[1]NBA-Data-1980-2019'!$A$1:$A$16305,EA$9)</f>
        <v>0</v>
      </c>
      <c r="EB29" s="63">
        <f>SUMIFS('[1]NBA-Data-1980-2019'!$G$1:$G$16305,'[1]NBA-Data-1980-2019'!$B$1:$B$16305,$A29,'[1]NBA-Data-1980-2019'!$A$1:$A$16305,EB$9)</f>
        <v>0</v>
      </c>
      <c r="EC29" s="63">
        <f>SUMIFS('[1]NBA-Data-1980-2019'!$G$1:$G$16305,'[1]NBA-Data-1980-2019'!$B$1:$B$16305,$A29,'[1]NBA-Data-1980-2019'!$A$1:$A$16305,EC$9)</f>
        <v>0</v>
      </c>
      <c r="ED29" s="63">
        <f>SUMIFS('[1]NBA-Data-1980-2019'!$G$1:$G$16305,'[1]NBA-Data-1980-2019'!$B$1:$B$16305,$A29,'[1]NBA-Data-1980-2019'!$A$1:$A$16305,ED$9)</f>
        <v>0</v>
      </c>
      <c r="EH29" s="2" t="s">
        <v>1482</v>
      </c>
      <c r="EZ29" s="2" t="s">
        <v>1372</v>
      </c>
      <c r="FA29" s="2" t="s">
        <v>1414</v>
      </c>
      <c r="FF29" s="57" t="s">
        <v>1270</v>
      </c>
    </row>
    <row r="30" spans="1:165" x14ac:dyDescent="0.2">
      <c r="A30" s="2" t="s">
        <v>624</v>
      </c>
      <c r="B30" s="2" t="str" cm="1">
        <f t="array" ref="B30">_xlfn.XLOOKUP($A30&amp;B$5,'[1]NBA-Data-1980-2019'!$B$1:$B$16305&amp;'[1]NBA-Data-1980-2019'!$A$1:$A$16305,'[1]NBA-Data-1980-2019'!$D$1:$D$16305,"",0)</f>
        <v/>
      </c>
      <c r="C30" s="2" t="str" cm="1">
        <f t="array" ref="C30">_xlfn.XLOOKUP($A30&amp;C$5,'[1]NBA-Data-1980-2019'!$B$1:$B$16305&amp;'[1]NBA-Data-1980-2019'!$A$1:$A$16305,'[1]NBA-Data-1980-2019'!$D$1:$D$16305,"",0)</f>
        <v/>
      </c>
      <c r="D30" s="2" t="str" cm="1">
        <f t="array" ref="D30">_xlfn.XLOOKUP($A30&amp;D$5,'[1]NBA-Data-1980-2019'!$B$1:$B$16305&amp;'[1]NBA-Data-1980-2019'!$A$1:$A$16305,'[1]NBA-Data-1980-2019'!$D$1:$D$16305,"",0)</f>
        <v/>
      </c>
      <c r="E30" s="2" t="str" cm="1">
        <f t="array" ref="E30">_xlfn.XLOOKUP($A30&amp;E$5,'[1]NBA-Data-1980-2019'!$B$1:$B$16305&amp;'[1]NBA-Data-1980-2019'!$A$1:$A$16305,'[1]NBA-Data-1980-2019'!$D$1:$D$16305,"",0)</f>
        <v/>
      </c>
      <c r="F30" s="2" t="str" cm="1">
        <f t="array" ref="F30">_xlfn.XLOOKUP($A30&amp;F$5,'[1]NBA-Data-1980-2019'!$B$1:$B$16305&amp;'[1]NBA-Data-1980-2019'!$A$1:$A$16305,'[1]NBA-Data-1980-2019'!$D$1:$D$16305,"",0)</f>
        <v/>
      </c>
      <c r="G30" s="2" t="str" cm="1">
        <f t="array" ref="G30">_xlfn.XLOOKUP($A30&amp;G$5,'[1]NBA-Data-1980-2019'!$B$1:$B$16305&amp;'[1]NBA-Data-1980-2019'!$A$1:$A$16305,'[1]NBA-Data-1980-2019'!$D$1:$D$16305,"",0)</f>
        <v/>
      </c>
      <c r="H30" s="2" t="str" cm="1">
        <f t="array" ref="H30">_xlfn.XLOOKUP($A30&amp;H$5,'[1]NBA-Data-1980-2019'!$B$1:$B$16305&amp;'[1]NBA-Data-1980-2019'!$A$1:$A$16305,'[1]NBA-Data-1980-2019'!$D$1:$D$16305,"",0)</f>
        <v/>
      </c>
      <c r="I30" s="2" t="str" cm="1">
        <f t="array" ref="I30">_xlfn.XLOOKUP($A30&amp;I$5,'[1]NBA-Data-1980-2019'!$B$1:$B$16305&amp;'[1]NBA-Data-1980-2019'!$A$1:$A$16305,'[1]NBA-Data-1980-2019'!$D$1:$D$16305,"",0)</f>
        <v/>
      </c>
      <c r="J30" s="2" t="str" cm="1">
        <f t="array" ref="J30">_xlfn.XLOOKUP($A30&amp;J$5,'[1]NBA-Data-1980-2019'!$B$1:$B$16305&amp;'[1]NBA-Data-1980-2019'!$A$1:$A$16305,'[1]NBA-Data-1980-2019'!$D$1:$D$16305,"",0)</f>
        <v/>
      </c>
      <c r="K30" s="2" t="str" cm="1">
        <f t="array" ref="K30">_xlfn.XLOOKUP($A30&amp;K$5,'[1]NBA-Data-1980-2019'!$B$1:$B$16305&amp;'[1]NBA-Data-1980-2019'!$A$1:$A$16305,'[1]NBA-Data-1980-2019'!$D$1:$D$16305,"",0)</f>
        <v/>
      </c>
      <c r="L30" s="2" t="str" cm="1">
        <f t="array" ref="L30">_xlfn.XLOOKUP($A30&amp;L$5,'[1]NBA-Data-1980-2019'!$B$1:$B$16305&amp;'[1]NBA-Data-1980-2019'!$A$1:$A$16305,'[1]NBA-Data-1980-2019'!$D$1:$D$16305,"",0)</f>
        <v/>
      </c>
      <c r="M30" s="2" t="str" cm="1">
        <f t="array" ref="M30">_xlfn.XLOOKUP($A30&amp;M$5,'[1]NBA-Data-1980-2019'!$B$1:$B$16305&amp;'[1]NBA-Data-1980-2019'!$A$1:$A$16305,'[1]NBA-Data-1980-2019'!$D$1:$D$16305,"",0)</f>
        <v/>
      </c>
      <c r="N30" s="2" t="str" cm="1">
        <f t="array" ref="N30">_xlfn.XLOOKUP($A30&amp;N$5,'[1]NBA-Data-1980-2019'!$B$1:$B$16305&amp;'[1]NBA-Data-1980-2019'!$A$1:$A$16305,'[1]NBA-Data-1980-2019'!$D$1:$D$16305,"",0)</f>
        <v/>
      </c>
      <c r="O30" s="2" t="str" cm="1">
        <f t="array" ref="O30">_xlfn.XLOOKUP($A30&amp;O$5,'[1]NBA-Data-1980-2019'!$B$1:$B$16305&amp;'[1]NBA-Data-1980-2019'!$A$1:$A$16305,'[1]NBA-Data-1980-2019'!$D$1:$D$16305,"",0)</f>
        <v/>
      </c>
      <c r="P30" s="2" t="str" cm="1">
        <f t="array" ref="P30">_xlfn.XLOOKUP($A30&amp;P$5,'[1]NBA-Data-1980-2019'!$B$1:$B$16305&amp;'[1]NBA-Data-1980-2019'!$A$1:$A$16305,'[1]NBA-Data-1980-2019'!$D$1:$D$16305,"",0)</f>
        <v/>
      </c>
      <c r="Q30" s="2" t="str" cm="1">
        <f t="array" ref="Q30">_xlfn.XLOOKUP($A30&amp;Q$5,'[1]NBA-Data-1980-2019'!$B$1:$B$16305&amp;'[1]NBA-Data-1980-2019'!$A$1:$A$16305,'[1]NBA-Data-1980-2019'!$D$1:$D$16305,"",0)</f>
        <v/>
      </c>
      <c r="R30" s="2" t="str" cm="1">
        <f t="array" ref="R30">_xlfn.XLOOKUP($A30&amp;R$5,'[1]NBA-Data-1980-2019'!$B$1:$B$16305&amp;'[1]NBA-Data-1980-2019'!$A$1:$A$16305,'[1]NBA-Data-1980-2019'!$D$1:$D$16305,"",0)</f>
        <v/>
      </c>
      <c r="S30" s="2" t="str" cm="1">
        <f t="array" ref="S30">_xlfn.XLOOKUP($A30&amp;S$5,'[1]NBA-Data-1980-2019'!$B$1:$B$16305&amp;'[1]NBA-Data-1980-2019'!$A$1:$A$16305,'[1]NBA-Data-1980-2019'!$D$1:$D$16305,"",0)</f>
        <v/>
      </c>
      <c r="T30" s="2" t="str" cm="1">
        <f t="array" ref="T30">_xlfn.XLOOKUP($A30&amp;T$5,'[1]NBA-Data-1980-2019'!$B$1:$B$16305&amp;'[1]NBA-Data-1980-2019'!$A$1:$A$16305,'[1]NBA-Data-1980-2019'!$D$1:$D$16305,"",0)</f>
        <v/>
      </c>
      <c r="U30" s="2" t="str" cm="1">
        <f t="array" ref="U30">_xlfn.XLOOKUP($A30&amp;U$5,'[1]NBA-Data-1980-2019'!$B$1:$B$16305&amp;'[1]NBA-Data-1980-2019'!$A$1:$A$16305,'[1]NBA-Data-1980-2019'!$D$1:$D$16305,"",0)</f>
        <v/>
      </c>
      <c r="V30" s="2" t="str" cm="1">
        <f t="array" ref="V30">_xlfn.XLOOKUP($A30&amp;V$5,'[1]NBA-Data-1980-2019'!$B$1:$B$16305&amp;'[1]NBA-Data-1980-2019'!$A$1:$A$16305,'[1]NBA-Data-1980-2019'!$D$1:$D$16305,"",0)</f>
        <v/>
      </c>
      <c r="W30" s="2" t="str" cm="1">
        <f t="array" ref="W30">_xlfn.XLOOKUP($A30&amp;W$5,'[1]NBA-Data-1980-2019'!$B$1:$B$16305&amp;'[1]NBA-Data-1980-2019'!$A$1:$A$16305,'[1]NBA-Data-1980-2019'!$D$1:$D$16305,"",0)</f>
        <v/>
      </c>
      <c r="X30" s="2" t="str" cm="1">
        <f t="array" ref="X30">_xlfn.XLOOKUP($A30&amp;X$5,'[1]NBA-Data-1980-2019'!$B$1:$B$16305&amp;'[1]NBA-Data-1980-2019'!$A$1:$A$16305,'[1]NBA-Data-1980-2019'!$D$1:$D$16305,"",0)</f>
        <v/>
      </c>
      <c r="Y30" s="2" t="str" cm="1">
        <f t="array" ref="Y30">_xlfn.XLOOKUP($A30&amp;Y$5,'[1]NBA-Data-1980-2019'!$B$1:$B$16305&amp;'[1]NBA-Data-1980-2019'!$A$1:$A$16305,'[1]NBA-Data-1980-2019'!$D$1:$D$16305,"",0)</f>
        <v/>
      </c>
      <c r="Z30" s="2" t="str" cm="1">
        <f t="array" ref="Z30">_xlfn.XLOOKUP($A30&amp;Z$5,'[1]NBA-Data-1980-2019'!$B$1:$B$16305&amp;'[1]NBA-Data-1980-2019'!$A$1:$A$16305,'[1]NBA-Data-1980-2019'!$D$1:$D$16305,"",0)</f>
        <v/>
      </c>
      <c r="AA30" s="2" t="str" cm="1">
        <f t="array" ref="AA30">_xlfn.XLOOKUP($A30&amp;AA$5,'[1]NBA-Data-1980-2019'!$B$1:$B$16305&amp;'[1]NBA-Data-1980-2019'!$A$1:$A$16305,'[1]NBA-Data-1980-2019'!$D$1:$D$16305,"",0)</f>
        <v>DEN</v>
      </c>
      <c r="AB30" s="2" t="str" cm="1">
        <f t="array" ref="AB30">_xlfn.XLOOKUP($A30&amp;AB$5,'[1]NBA-Data-1980-2019'!$B$1:$B$16305&amp;'[1]NBA-Data-1980-2019'!$A$1:$A$16305,'[1]NBA-Data-1980-2019'!$D$1:$D$16305,"",0)</f>
        <v>TOT</v>
      </c>
      <c r="AC30" s="2" t="str" cm="1">
        <f t="array" ref="AC30">_xlfn.XLOOKUP($A30&amp;AC$5,'[1]NBA-Data-1980-2019'!$B$1:$B$16305&amp;'[1]NBA-Data-1980-2019'!$A$1:$A$16305,'[1]NBA-Data-1980-2019'!$D$1:$D$16305,"",0)</f>
        <v/>
      </c>
      <c r="AD30" s="2" t="str" cm="1">
        <f t="array" ref="AD30">_xlfn.XLOOKUP($A30&amp;AD$5,'[1]NBA-Data-1980-2019'!$B$1:$B$16305&amp;'[1]NBA-Data-1980-2019'!$A$1:$A$16305,'[1]NBA-Data-1980-2019'!$D$1:$D$16305,"",0)</f>
        <v/>
      </c>
      <c r="AE30" s="2" t="str" cm="1">
        <f t="array" ref="AE30">_xlfn.XLOOKUP($A30&amp;AE$5,'[1]NBA-Data-1980-2019'!$B$1:$B$16305&amp;'[1]NBA-Data-1980-2019'!$A$1:$A$16305,'[1]NBA-Data-1980-2019'!$D$1:$D$16305,"",0)</f>
        <v/>
      </c>
      <c r="AF30" s="2" t="str" cm="1">
        <f t="array" ref="AF30">_xlfn.XLOOKUP($A30&amp;AF$5,'[1]NBA-Data-1980-2019'!$B$1:$B$16305&amp;'[1]NBA-Data-1980-2019'!$A$1:$A$16305,'[1]NBA-Data-1980-2019'!$D$1:$D$16305,"",0)</f>
        <v/>
      </c>
      <c r="AG30" s="2" t="str" cm="1">
        <f t="array" ref="AG30">_xlfn.XLOOKUP($A30&amp;AG$5,'[1]NBA-Data-1980-2019'!$B$1:$B$16305&amp;'[1]NBA-Data-1980-2019'!$A$1:$A$16305,'[1]NBA-Data-1980-2019'!$D$1:$D$16305,"",0)</f>
        <v/>
      </c>
      <c r="AH30" s="2" t="str" cm="1">
        <f t="array" ref="AH30">_xlfn.XLOOKUP($A30&amp;AH$5,'[1]NBA-Data-1980-2019'!$B$1:$B$16305&amp;'[1]NBA-Data-1980-2019'!$A$1:$A$16305,'[1]NBA-Data-1980-2019'!$H$1:$H$16305,"",0)</f>
        <v/>
      </c>
      <c r="AI30" s="2" t="str" cm="1">
        <f t="array" ref="AI30">_xlfn.XLOOKUP($A30&amp;AI$5,'[1]NBA-Data-1980-2019'!$B$1:$B$16305&amp;'[1]NBA-Data-1980-2019'!$A$1:$A$16305,'[1]NBA-Data-1980-2019'!$H$1:$H$16305,"",0)</f>
        <v/>
      </c>
      <c r="AJ30" s="2" t="str" cm="1">
        <f t="array" ref="AJ30">_xlfn.XLOOKUP($A30&amp;AJ$5,'[1]NBA-Data-1980-2019'!$B$1:$B$16305&amp;'[1]NBA-Data-1980-2019'!$A$1:$A$16305,'[1]NBA-Data-1980-2019'!$H$1:$H$16305,"",0)</f>
        <v/>
      </c>
      <c r="AK30" s="2" t="str" cm="1">
        <f t="array" ref="AK30">_xlfn.XLOOKUP($A30&amp;AK$5,'[1]NBA-Data-1980-2019'!$B$1:$B$16305&amp;'[1]NBA-Data-1980-2019'!$A$1:$A$16305,'[1]NBA-Data-1980-2019'!$H$1:$H$16305,"",0)</f>
        <v/>
      </c>
      <c r="AL30" s="2" t="str" cm="1">
        <f t="array" ref="AL30">_xlfn.XLOOKUP($A30&amp;AL$5,'[1]NBA-Data-1980-2019'!$B$1:$B$16305&amp;'[1]NBA-Data-1980-2019'!$A$1:$A$16305,'[1]NBA-Data-1980-2019'!$H$1:$H$16305,"",0)</f>
        <v/>
      </c>
      <c r="AM30" s="2" t="str" cm="1">
        <f t="array" ref="AM30">_xlfn.XLOOKUP($A30&amp;AM$5,'[1]NBA-Data-1980-2019'!$B$1:$B$16305&amp;'[1]NBA-Data-1980-2019'!$A$1:$A$16305,'[1]NBA-Data-1980-2019'!$H$1:$H$16305,"",0)</f>
        <v/>
      </c>
      <c r="AN30" s="2" t="str" cm="1">
        <f t="array" ref="AN30">_xlfn.XLOOKUP($A30&amp;AN$5,'[1]NBA-Data-1980-2019'!$B$1:$B$16305&amp;'[1]NBA-Data-1980-2019'!$A$1:$A$16305,'[1]NBA-Data-1980-2019'!$H$1:$H$16305,"",0)</f>
        <v/>
      </c>
      <c r="AO30" s="2" t="str" cm="1">
        <f t="array" ref="AO30">_xlfn.XLOOKUP($A30&amp;AO$5,'[1]NBA-Data-1980-2019'!$B$1:$B$16305&amp;'[1]NBA-Data-1980-2019'!$A$1:$A$16305,'[1]NBA-Data-1980-2019'!$H$1:$H$16305,"",0)</f>
        <v/>
      </c>
      <c r="AP30" s="2" t="str" cm="1">
        <f t="array" ref="AP30">_xlfn.XLOOKUP($A30&amp;AP$5,'[1]NBA-Data-1980-2019'!$B$1:$B$16305&amp;'[1]NBA-Data-1980-2019'!$A$1:$A$16305,'[1]NBA-Data-1980-2019'!$H$1:$H$16305,"",0)</f>
        <v/>
      </c>
      <c r="AQ30" s="2" t="str" cm="1">
        <f t="array" ref="AQ30">_xlfn.XLOOKUP($A30&amp;AQ$5,'[1]NBA-Data-1980-2019'!$B$1:$B$16305&amp;'[1]NBA-Data-1980-2019'!$A$1:$A$16305,'[1]NBA-Data-1980-2019'!$H$1:$H$16305,"",0)</f>
        <v/>
      </c>
      <c r="AR30" s="2" t="str" cm="1">
        <f t="array" ref="AR30">_xlfn.XLOOKUP($A30&amp;AR$5,'[1]NBA-Data-1980-2019'!$B$1:$B$16305&amp;'[1]NBA-Data-1980-2019'!$A$1:$A$16305,'[1]NBA-Data-1980-2019'!$H$1:$H$16305,"",0)</f>
        <v/>
      </c>
      <c r="AS30" s="2" t="str" cm="1">
        <f t="array" ref="AS30">_xlfn.XLOOKUP($A30&amp;AS$5,'[1]NBA-Data-1980-2019'!$B$1:$B$16305&amp;'[1]NBA-Data-1980-2019'!$A$1:$A$16305,'[1]NBA-Data-1980-2019'!$H$1:$H$16305,"",0)</f>
        <v/>
      </c>
      <c r="AT30" s="2" t="str" cm="1">
        <f t="array" ref="AT30">_xlfn.XLOOKUP($A30&amp;AT$5,'[1]NBA-Data-1980-2019'!$B$1:$B$16305&amp;'[1]NBA-Data-1980-2019'!$A$1:$A$16305,'[1]NBA-Data-1980-2019'!$H$1:$H$16305,"",0)</f>
        <v/>
      </c>
      <c r="AU30" s="2" t="str" cm="1">
        <f t="array" ref="AU30">_xlfn.XLOOKUP($A30&amp;AU$5,'[1]NBA-Data-1980-2019'!$B$1:$B$16305&amp;'[1]NBA-Data-1980-2019'!$A$1:$A$16305,'[1]NBA-Data-1980-2019'!$H$1:$H$16305,"",0)</f>
        <v/>
      </c>
      <c r="AV30" s="2" t="str" cm="1">
        <f t="array" ref="AV30">_xlfn.XLOOKUP($A30&amp;AV$5,'[1]NBA-Data-1980-2019'!$B$1:$B$16305&amp;'[1]NBA-Data-1980-2019'!$A$1:$A$16305,'[1]NBA-Data-1980-2019'!$H$1:$H$16305,"",0)</f>
        <v/>
      </c>
      <c r="AW30" s="2" t="str" cm="1">
        <f t="array" ref="AW30">_xlfn.XLOOKUP($A30&amp;AW$5,'[1]NBA-Data-1980-2019'!$B$1:$B$16305&amp;'[1]NBA-Data-1980-2019'!$A$1:$A$16305,'[1]NBA-Data-1980-2019'!$H$1:$H$16305,"",0)</f>
        <v/>
      </c>
      <c r="AX30" s="2" t="str" cm="1">
        <f t="array" ref="AX30">_xlfn.XLOOKUP($A30&amp;AX$5,'[1]NBA-Data-1980-2019'!$B$1:$B$16305&amp;'[1]NBA-Data-1980-2019'!$A$1:$A$16305,'[1]NBA-Data-1980-2019'!$H$1:$H$16305,"",0)</f>
        <v/>
      </c>
      <c r="AY30" s="2" t="str" cm="1">
        <f t="array" ref="AY30">_xlfn.XLOOKUP($A30&amp;AY$5,'[1]NBA-Data-1980-2019'!$B$1:$B$16305&amp;'[1]NBA-Data-1980-2019'!$A$1:$A$16305,'[1]NBA-Data-1980-2019'!$H$1:$H$16305,"",0)</f>
        <v/>
      </c>
      <c r="AZ30" s="2" t="str" cm="1">
        <f t="array" ref="AZ30">_xlfn.XLOOKUP($A30&amp;AZ$5,'[1]NBA-Data-1980-2019'!$B$1:$B$16305&amp;'[1]NBA-Data-1980-2019'!$A$1:$A$16305,'[1]NBA-Data-1980-2019'!$H$1:$H$16305,"",0)</f>
        <v/>
      </c>
      <c r="BA30" s="2" t="str" cm="1">
        <f t="array" ref="BA30">_xlfn.XLOOKUP($A30&amp;BA$5,'[1]NBA-Data-1980-2019'!$B$1:$B$16305&amp;'[1]NBA-Data-1980-2019'!$A$1:$A$16305,'[1]NBA-Data-1980-2019'!$H$1:$H$16305,"",0)</f>
        <v/>
      </c>
      <c r="BB30" s="2" t="str" cm="1">
        <f t="array" ref="BB30">_xlfn.XLOOKUP($A30&amp;BB$5,'[1]NBA-Data-1980-2019'!$B$1:$B$16305&amp;'[1]NBA-Data-1980-2019'!$A$1:$A$16305,'[1]NBA-Data-1980-2019'!$H$1:$H$16305,"",0)</f>
        <v/>
      </c>
      <c r="BC30" s="2" t="str" cm="1">
        <f t="array" ref="BC30">_xlfn.XLOOKUP($A30&amp;BC$5,'[1]NBA-Data-1980-2019'!$B$1:$B$16305&amp;'[1]NBA-Data-1980-2019'!$A$1:$A$16305,'[1]NBA-Data-1980-2019'!$H$1:$H$16305,"",0)</f>
        <v/>
      </c>
      <c r="BD30" s="2" t="str" cm="1">
        <f t="array" ref="BD30">_xlfn.XLOOKUP($A30&amp;BD$5,'[1]NBA-Data-1980-2019'!$B$1:$B$16305&amp;'[1]NBA-Data-1980-2019'!$A$1:$A$16305,'[1]NBA-Data-1980-2019'!$H$1:$H$16305,"",0)</f>
        <v/>
      </c>
      <c r="BE30" s="2" t="str" cm="1">
        <f t="array" ref="BE30">_xlfn.XLOOKUP($A30&amp;BE$5,'[1]NBA-Data-1980-2019'!$B$1:$B$16305&amp;'[1]NBA-Data-1980-2019'!$A$1:$A$16305,'[1]NBA-Data-1980-2019'!$H$1:$H$16305,"",0)</f>
        <v/>
      </c>
      <c r="BF30" s="2" t="str" cm="1">
        <f t="array" ref="BF30">_xlfn.XLOOKUP($A30&amp;BF$5,'[1]NBA-Data-1980-2019'!$B$1:$B$16305&amp;'[1]NBA-Data-1980-2019'!$A$1:$A$16305,'[1]NBA-Data-1980-2019'!$H$1:$H$16305,"",0)</f>
        <v/>
      </c>
      <c r="BG30" s="2" cm="1">
        <f t="array" ref="BG30">_xlfn.XLOOKUP($A30&amp;BG$5,'[1]NBA-Data-1980-2019'!$B$1:$B$16305&amp;'[1]NBA-Data-1980-2019'!$A$1:$A$16305,'[1]NBA-Data-1980-2019'!$H$1:$H$16305,"",0)</f>
        <v>304.5</v>
      </c>
      <c r="BH30" s="2" cm="1">
        <f t="array" ref="BH30">_xlfn.XLOOKUP($A30&amp;BH$5,'[1]NBA-Data-1980-2019'!$B$1:$B$16305&amp;'[1]NBA-Data-1980-2019'!$A$1:$A$16305,'[1]NBA-Data-1980-2019'!$H$1:$H$16305,"",0)</f>
        <v>47.2</v>
      </c>
      <c r="BI30" s="2" t="str" cm="1">
        <f t="array" ref="BI30">_xlfn.XLOOKUP($A30&amp;BI$5,'[1]NBA-Data-1980-2019'!$B$1:$B$16305&amp;'[1]NBA-Data-1980-2019'!$A$1:$A$16305,'[1]NBA-Data-1980-2019'!$H$1:$H$16305,"",0)</f>
        <v/>
      </c>
      <c r="BJ30" s="2" t="str" cm="1">
        <f t="array" ref="BJ30">_xlfn.XLOOKUP($A30&amp;BJ$5,'[1]NBA-Data-1980-2019'!$B$1:$B$16305&amp;'[1]NBA-Data-1980-2019'!$A$1:$A$16305,'[1]NBA-Data-1980-2019'!$H$1:$H$16305,"",0)</f>
        <v/>
      </c>
      <c r="BK30" s="2" t="str" cm="1">
        <f t="array" ref="BK30">_xlfn.XLOOKUP($A30&amp;BK$5,'[1]NBA-Data-1980-2019'!$B$1:$B$16305&amp;'[1]NBA-Data-1980-2019'!$A$1:$A$16305,'[1]NBA-Data-1980-2019'!$H$1:$H$16305,"",0)</f>
        <v/>
      </c>
      <c r="BL30" s="2" t="str" cm="1">
        <f t="array" ref="BL30">_xlfn.XLOOKUP($A30&amp;BL$5,'[1]NBA-Data-1980-2019'!$B$1:$B$16305&amp;'[1]NBA-Data-1980-2019'!$A$1:$A$16305,'[1]NBA-Data-1980-2019'!$H$1:$H$16305,"",0)</f>
        <v/>
      </c>
      <c r="BM30" s="2" t="str" cm="1">
        <f t="array" ref="BM30">_xlfn.XLOOKUP($A30&amp;BM$5,'[1]NBA-Data-1980-2019'!$B$1:$B$16305&amp;'[1]NBA-Data-1980-2019'!$A$1:$A$16305,'[1]NBA-Data-1980-2019'!$H$1:$H$16305,"",0)</f>
        <v/>
      </c>
      <c r="BN30" s="2" t="str" cm="1">
        <f t="array" ref="BN30">_xlfn.XLOOKUP($A30&amp;BN$5,'[1]NBA-Data-1980-2019'!$B$1:$B$16305&amp;'[1]NBA-Data-1980-2019'!$A$1:$A$16305,'[1]NBA-Data-1980-2019'!$F$1:$F$16305,"",0)</f>
        <v/>
      </c>
      <c r="BO30" s="2" t="str" cm="1">
        <f t="array" ref="BO30">_xlfn.XLOOKUP($A30&amp;BO$5,'[1]NBA-Data-1980-2019'!$B$1:$B$16305&amp;'[1]NBA-Data-1980-2019'!$A$1:$A$16305,'[1]NBA-Data-1980-2019'!$F$1:$F$16305,"",0)</f>
        <v/>
      </c>
      <c r="BP30" s="2" t="str" cm="1">
        <f t="array" ref="BP30">_xlfn.XLOOKUP($A30&amp;BP$5,'[1]NBA-Data-1980-2019'!$B$1:$B$16305&amp;'[1]NBA-Data-1980-2019'!$A$1:$A$16305,'[1]NBA-Data-1980-2019'!$F$1:$F$16305,"",0)</f>
        <v/>
      </c>
      <c r="BQ30" s="2" t="str" cm="1">
        <f t="array" ref="BQ30">_xlfn.XLOOKUP($A30&amp;BQ$5,'[1]NBA-Data-1980-2019'!$B$1:$B$16305&amp;'[1]NBA-Data-1980-2019'!$A$1:$A$16305,'[1]NBA-Data-1980-2019'!$F$1:$F$16305,"",0)</f>
        <v/>
      </c>
      <c r="BR30" s="2" t="str" cm="1">
        <f t="array" ref="BR30">_xlfn.XLOOKUP($A30&amp;BR$5,'[1]NBA-Data-1980-2019'!$B$1:$B$16305&amp;'[1]NBA-Data-1980-2019'!$A$1:$A$16305,'[1]NBA-Data-1980-2019'!$F$1:$F$16305,"",0)</f>
        <v/>
      </c>
      <c r="BS30" s="2" t="str" cm="1">
        <f t="array" ref="BS30">_xlfn.XLOOKUP($A30&amp;BS$5,'[1]NBA-Data-1980-2019'!$B$1:$B$16305&amp;'[1]NBA-Data-1980-2019'!$A$1:$A$16305,'[1]NBA-Data-1980-2019'!$F$1:$F$16305,"",0)</f>
        <v/>
      </c>
      <c r="BT30" s="2" t="str" cm="1">
        <f t="array" ref="BT30">_xlfn.XLOOKUP($A30&amp;BT$5,'[1]NBA-Data-1980-2019'!$B$1:$B$16305&amp;'[1]NBA-Data-1980-2019'!$A$1:$A$16305,'[1]NBA-Data-1980-2019'!$F$1:$F$16305,"",0)</f>
        <v/>
      </c>
      <c r="BU30" s="2" t="str" cm="1">
        <f t="array" ref="BU30">_xlfn.XLOOKUP($A30&amp;BU$5,'[1]NBA-Data-1980-2019'!$B$1:$B$16305&amp;'[1]NBA-Data-1980-2019'!$A$1:$A$16305,'[1]NBA-Data-1980-2019'!$F$1:$F$16305,"",0)</f>
        <v/>
      </c>
      <c r="BV30" s="2" t="str" cm="1">
        <f t="array" ref="BV30">_xlfn.XLOOKUP($A30&amp;BV$5,'[1]NBA-Data-1980-2019'!$B$1:$B$16305&amp;'[1]NBA-Data-1980-2019'!$A$1:$A$16305,'[1]NBA-Data-1980-2019'!$F$1:$F$16305,"",0)</f>
        <v/>
      </c>
      <c r="BW30" s="2" t="str" cm="1">
        <f t="array" ref="BW30">_xlfn.XLOOKUP($A30&amp;BW$5,'[1]NBA-Data-1980-2019'!$B$1:$B$16305&amp;'[1]NBA-Data-1980-2019'!$A$1:$A$16305,'[1]NBA-Data-1980-2019'!$F$1:$F$16305,"",0)</f>
        <v/>
      </c>
      <c r="BX30" s="2" t="str" cm="1">
        <f t="array" ref="BX30">_xlfn.XLOOKUP($A30&amp;BX$5,'[1]NBA-Data-1980-2019'!$B$1:$B$16305&amp;'[1]NBA-Data-1980-2019'!$A$1:$A$16305,'[1]NBA-Data-1980-2019'!$F$1:$F$16305,"",0)</f>
        <v/>
      </c>
      <c r="BY30" s="2" t="str" cm="1">
        <f t="array" ref="BY30">_xlfn.XLOOKUP($A30&amp;BY$5,'[1]NBA-Data-1980-2019'!$B$1:$B$16305&amp;'[1]NBA-Data-1980-2019'!$A$1:$A$16305,'[1]NBA-Data-1980-2019'!$F$1:$F$16305,"",0)</f>
        <v/>
      </c>
      <c r="BZ30" s="2" t="str" cm="1">
        <f t="array" ref="BZ30">_xlfn.XLOOKUP($A30&amp;BZ$5,'[1]NBA-Data-1980-2019'!$B$1:$B$16305&amp;'[1]NBA-Data-1980-2019'!$A$1:$A$16305,'[1]NBA-Data-1980-2019'!$F$1:$F$16305,"",0)</f>
        <v/>
      </c>
      <c r="CA30" s="2" t="str" cm="1">
        <f t="array" ref="CA30">_xlfn.XLOOKUP($A30&amp;CA$5,'[1]NBA-Data-1980-2019'!$B$1:$B$16305&amp;'[1]NBA-Data-1980-2019'!$A$1:$A$16305,'[1]NBA-Data-1980-2019'!$F$1:$F$16305,"",0)</f>
        <v/>
      </c>
      <c r="CB30" s="2" t="str" cm="1">
        <f t="array" ref="CB30">_xlfn.XLOOKUP($A30&amp;CB$5,'[1]NBA-Data-1980-2019'!$B$1:$B$16305&amp;'[1]NBA-Data-1980-2019'!$A$1:$A$16305,'[1]NBA-Data-1980-2019'!$F$1:$F$16305,"",0)</f>
        <v/>
      </c>
      <c r="CC30" s="2" t="str" cm="1">
        <f t="array" ref="CC30">_xlfn.XLOOKUP($A30&amp;CC$5,'[1]NBA-Data-1980-2019'!$B$1:$B$16305&amp;'[1]NBA-Data-1980-2019'!$A$1:$A$16305,'[1]NBA-Data-1980-2019'!$F$1:$F$16305,"",0)</f>
        <v/>
      </c>
      <c r="CD30" s="2" t="str" cm="1">
        <f t="array" ref="CD30">_xlfn.XLOOKUP($A30&amp;CD$5,'[1]NBA-Data-1980-2019'!$B$1:$B$16305&amp;'[1]NBA-Data-1980-2019'!$A$1:$A$16305,'[1]NBA-Data-1980-2019'!$F$1:$F$16305,"",0)</f>
        <v/>
      </c>
      <c r="CE30" s="2" t="str" cm="1">
        <f t="array" ref="CE30">_xlfn.XLOOKUP($A30&amp;CE$5,'[1]NBA-Data-1980-2019'!$B$1:$B$16305&amp;'[1]NBA-Data-1980-2019'!$A$1:$A$16305,'[1]NBA-Data-1980-2019'!$F$1:$F$16305,"",0)</f>
        <v/>
      </c>
      <c r="CF30" s="2" t="str" cm="1">
        <f t="array" ref="CF30">_xlfn.XLOOKUP($A30&amp;CF$5,'[1]NBA-Data-1980-2019'!$B$1:$B$16305&amp;'[1]NBA-Data-1980-2019'!$A$1:$A$16305,'[1]NBA-Data-1980-2019'!$F$1:$F$16305,"",0)</f>
        <v/>
      </c>
      <c r="CG30" s="2" t="str" cm="1">
        <f t="array" ref="CG30">_xlfn.XLOOKUP($A30&amp;CG$5,'[1]NBA-Data-1980-2019'!$B$1:$B$16305&amp;'[1]NBA-Data-1980-2019'!$A$1:$A$16305,'[1]NBA-Data-1980-2019'!$F$1:$F$16305,"",0)</f>
        <v/>
      </c>
      <c r="CH30" s="2" t="str" cm="1">
        <f t="array" ref="CH30">_xlfn.XLOOKUP($A30&amp;CH$5,'[1]NBA-Data-1980-2019'!$B$1:$B$16305&amp;'[1]NBA-Data-1980-2019'!$A$1:$A$16305,'[1]NBA-Data-1980-2019'!$F$1:$F$16305,"",0)</f>
        <v/>
      </c>
      <c r="CI30" s="2" t="str" cm="1">
        <f t="array" ref="CI30">_xlfn.XLOOKUP($A30&amp;CI$5,'[1]NBA-Data-1980-2019'!$B$1:$B$16305&amp;'[1]NBA-Data-1980-2019'!$A$1:$A$16305,'[1]NBA-Data-1980-2019'!$F$1:$F$16305,"",0)</f>
        <v/>
      </c>
      <c r="CJ30" s="2" t="str" cm="1">
        <f t="array" ref="CJ30">_xlfn.XLOOKUP($A30&amp;CJ$5,'[1]NBA-Data-1980-2019'!$B$1:$B$16305&amp;'[1]NBA-Data-1980-2019'!$A$1:$A$16305,'[1]NBA-Data-1980-2019'!$F$1:$F$16305,"",0)</f>
        <v/>
      </c>
      <c r="CK30" s="2" t="str" cm="1">
        <f t="array" ref="CK30">_xlfn.XLOOKUP($A30&amp;CK$5,'[1]NBA-Data-1980-2019'!$B$1:$B$16305&amp;'[1]NBA-Data-1980-2019'!$A$1:$A$16305,'[1]NBA-Data-1980-2019'!$F$1:$F$16305,"",0)</f>
        <v/>
      </c>
      <c r="CL30" s="2" t="str" cm="1">
        <f t="array" ref="CL30">_xlfn.XLOOKUP($A30&amp;CL$5,'[1]NBA-Data-1980-2019'!$B$1:$B$16305&amp;'[1]NBA-Data-1980-2019'!$A$1:$A$16305,'[1]NBA-Data-1980-2019'!$F$1:$F$16305,"",0)</f>
        <v/>
      </c>
      <c r="CM30" s="2" cm="1">
        <f t="array" ref="CM30">_xlfn.XLOOKUP($A30&amp;CM$5,'[1]NBA-Data-1980-2019'!$B$1:$B$16305&amp;'[1]NBA-Data-1980-2019'!$A$1:$A$16305,'[1]NBA-Data-1980-2019'!$F$1:$F$16305,"",0)</f>
        <v>7.1</v>
      </c>
      <c r="CN30" s="2" cm="1">
        <f t="array" ref="CN30">_xlfn.XLOOKUP($A30&amp;CN$5,'[1]NBA-Data-1980-2019'!$B$1:$B$16305&amp;'[1]NBA-Data-1980-2019'!$A$1:$A$16305,'[1]NBA-Data-1980-2019'!$F$1:$F$16305,"",0)</f>
        <v>6.2</v>
      </c>
      <c r="CO30" s="2" t="str" cm="1">
        <f t="array" ref="CO30">_xlfn.XLOOKUP($A30&amp;CO$5,'[1]NBA-Data-1980-2019'!$B$1:$B$16305&amp;'[1]NBA-Data-1980-2019'!$A$1:$A$16305,'[1]NBA-Data-1980-2019'!$F$1:$F$16305,"",0)</f>
        <v/>
      </c>
      <c r="CP30" s="2" t="str" cm="1">
        <f t="array" ref="CP30">_xlfn.XLOOKUP($A30&amp;CP$5,'[1]NBA-Data-1980-2019'!$B$1:$B$16305&amp;'[1]NBA-Data-1980-2019'!$A$1:$A$16305,'[1]NBA-Data-1980-2019'!$F$1:$F$16305,"",0)</f>
        <v/>
      </c>
      <c r="CQ30" s="2" t="str" cm="1">
        <f t="array" ref="CQ30">_xlfn.XLOOKUP($A30&amp;CQ$5,'[1]NBA-Data-1980-2019'!$B$1:$B$16305&amp;'[1]NBA-Data-1980-2019'!$A$1:$A$16305,'[1]NBA-Data-1980-2019'!$F$1:$F$16305,"",0)</f>
        <v/>
      </c>
      <c r="CR30" s="2" t="str" cm="1">
        <f t="array" ref="CR30">_xlfn.XLOOKUP($A30&amp;CR$5,'[1]NBA-Data-1980-2019'!$B$1:$B$16305&amp;'[1]NBA-Data-1980-2019'!$A$1:$A$16305,'[1]NBA-Data-1980-2019'!$F$1:$F$16305,"",0)</f>
        <v/>
      </c>
      <c r="CS30" s="2" t="str" cm="1">
        <f t="array" ref="CS30">_xlfn.XLOOKUP($A30&amp;CS$5,'[1]NBA-Data-1980-2019'!$B$1:$B$16305&amp;'[1]NBA-Data-1980-2019'!$A$1:$A$16305,'[1]NBA-Data-1980-2019'!$F$1:$F$16305,"",0)</f>
        <v/>
      </c>
      <c r="CU30" s="2" t="str">
        <f>_xlfn.XLOOKUP($A30,TEAMS!$G$1:$G$839,TEAMS!$H$1:$H$839,"",0)</f>
        <v>SF</v>
      </c>
      <c r="CV30" s="2" t="str">
        <f>_xlfn.XLOOKUP($CU30,DASHBOARD!$B$22:$B$27,DASHBOARD!$C$22:$C$27,"",0)</f>
        <v>FORWARD</v>
      </c>
      <c r="CY30" s="63">
        <f>SUMIFS('[1]NBA-Data-1980-2019'!$G$1:$G$16305,'[1]NBA-Data-1980-2019'!$B$1:$B$16305,$A30,'[1]NBA-Data-1980-2019'!$A$1:$A$16305,CY$9)</f>
        <v>0</v>
      </c>
      <c r="CZ30" s="63">
        <f>SUMIFS('[1]NBA-Data-1980-2019'!$G$1:$G$16305,'[1]NBA-Data-1980-2019'!$B$1:$B$16305,$A30,'[1]NBA-Data-1980-2019'!$A$1:$A$16305,CZ$9)</f>
        <v>0</v>
      </c>
      <c r="DA30" s="63">
        <f>SUMIFS('[1]NBA-Data-1980-2019'!$G$1:$G$16305,'[1]NBA-Data-1980-2019'!$B$1:$B$16305,$A30,'[1]NBA-Data-1980-2019'!$A$1:$A$16305,DA$9)</f>
        <v>0</v>
      </c>
      <c r="DB30" s="63">
        <f>SUMIFS('[1]NBA-Data-1980-2019'!$G$1:$G$16305,'[1]NBA-Data-1980-2019'!$B$1:$B$16305,$A30,'[1]NBA-Data-1980-2019'!$A$1:$A$16305,DB$9)</f>
        <v>0</v>
      </c>
      <c r="DC30" s="63">
        <f>SUMIFS('[1]NBA-Data-1980-2019'!$G$1:$G$16305,'[1]NBA-Data-1980-2019'!$B$1:$B$16305,$A30,'[1]NBA-Data-1980-2019'!$A$1:$A$16305,DC$9)</f>
        <v>0</v>
      </c>
      <c r="DD30" s="63">
        <f>SUMIFS('[1]NBA-Data-1980-2019'!$G$1:$G$16305,'[1]NBA-Data-1980-2019'!$B$1:$B$16305,$A30,'[1]NBA-Data-1980-2019'!$A$1:$A$16305,DD$9)</f>
        <v>0</v>
      </c>
      <c r="DE30" s="63">
        <f>SUMIFS('[1]NBA-Data-1980-2019'!$G$1:$G$16305,'[1]NBA-Data-1980-2019'!$B$1:$B$16305,$A30,'[1]NBA-Data-1980-2019'!$A$1:$A$16305,DE$9)</f>
        <v>0</v>
      </c>
      <c r="DF30" s="63">
        <f>SUMIFS('[1]NBA-Data-1980-2019'!$G$1:$G$16305,'[1]NBA-Data-1980-2019'!$B$1:$B$16305,$A30,'[1]NBA-Data-1980-2019'!$A$1:$A$16305,DF$9)</f>
        <v>0</v>
      </c>
      <c r="DG30" s="63">
        <f>SUMIFS('[1]NBA-Data-1980-2019'!$G$1:$G$16305,'[1]NBA-Data-1980-2019'!$B$1:$B$16305,$A30,'[1]NBA-Data-1980-2019'!$A$1:$A$16305,DG$9)</f>
        <v>0</v>
      </c>
      <c r="DH30" s="63">
        <f>SUMIFS('[1]NBA-Data-1980-2019'!$G$1:$G$16305,'[1]NBA-Data-1980-2019'!$B$1:$B$16305,$A30,'[1]NBA-Data-1980-2019'!$A$1:$A$16305,DH$9)</f>
        <v>0</v>
      </c>
      <c r="DI30" s="63">
        <f>SUMIFS('[1]NBA-Data-1980-2019'!$G$1:$G$16305,'[1]NBA-Data-1980-2019'!$B$1:$B$16305,$A30,'[1]NBA-Data-1980-2019'!$A$1:$A$16305,DI$9)</f>
        <v>0</v>
      </c>
      <c r="DJ30" s="63">
        <f>SUMIFS('[1]NBA-Data-1980-2019'!$G$1:$G$16305,'[1]NBA-Data-1980-2019'!$B$1:$B$16305,$A30,'[1]NBA-Data-1980-2019'!$A$1:$A$16305,DJ$9)</f>
        <v>0</v>
      </c>
      <c r="DK30" s="63">
        <f>SUMIFS('[1]NBA-Data-1980-2019'!$G$1:$G$16305,'[1]NBA-Data-1980-2019'!$B$1:$B$16305,$A30,'[1]NBA-Data-1980-2019'!$A$1:$A$16305,DK$9)</f>
        <v>0</v>
      </c>
      <c r="DL30" s="63">
        <f>SUMIFS('[1]NBA-Data-1980-2019'!$G$1:$G$16305,'[1]NBA-Data-1980-2019'!$B$1:$B$16305,$A30,'[1]NBA-Data-1980-2019'!$A$1:$A$16305,DL$9)</f>
        <v>0</v>
      </c>
      <c r="DM30" s="63">
        <f>SUMIFS('[1]NBA-Data-1980-2019'!$G$1:$G$16305,'[1]NBA-Data-1980-2019'!$B$1:$B$16305,$A30,'[1]NBA-Data-1980-2019'!$A$1:$A$16305,DM$9)</f>
        <v>0</v>
      </c>
      <c r="DN30" s="63">
        <f>SUMIFS('[1]NBA-Data-1980-2019'!$G$1:$G$16305,'[1]NBA-Data-1980-2019'!$B$1:$B$16305,$A30,'[1]NBA-Data-1980-2019'!$A$1:$A$16305,DN$9)</f>
        <v>0</v>
      </c>
      <c r="DO30" s="63">
        <f>SUMIFS('[1]NBA-Data-1980-2019'!$G$1:$G$16305,'[1]NBA-Data-1980-2019'!$B$1:$B$16305,$A30,'[1]NBA-Data-1980-2019'!$A$1:$A$16305,DO$9)</f>
        <v>0</v>
      </c>
      <c r="DP30" s="63">
        <f>SUMIFS('[1]NBA-Data-1980-2019'!$G$1:$G$16305,'[1]NBA-Data-1980-2019'!$B$1:$B$16305,$A30,'[1]NBA-Data-1980-2019'!$A$1:$A$16305,DP$9)</f>
        <v>0</v>
      </c>
      <c r="DQ30" s="63">
        <f>SUMIFS('[1]NBA-Data-1980-2019'!$G$1:$G$16305,'[1]NBA-Data-1980-2019'!$B$1:$B$16305,$A30,'[1]NBA-Data-1980-2019'!$A$1:$A$16305,DQ$9)</f>
        <v>0</v>
      </c>
      <c r="DR30" s="63">
        <f>SUMIFS('[1]NBA-Data-1980-2019'!$G$1:$G$16305,'[1]NBA-Data-1980-2019'!$B$1:$B$16305,$A30,'[1]NBA-Data-1980-2019'!$A$1:$A$16305,DR$9)</f>
        <v>0</v>
      </c>
      <c r="DS30" s="63">
        <f>SUMIFS('[1]NBA-Data-1980-2019'!$G$1:$G$16305,'[1]NBA-Data-1980-2019'!$B$1:$B$16305,$A30,'[1]NBA-Data-1980-2019'!$A$1:$A$16305,DS$9)</f>
        <v>0</v>
      </c>
      <c r="DT30" s="63">
        <f>SUMIFS('[1]NBA-Data-1980-2019'!$G$1:$G$16305,'[1]NBA-Data-1980-2019'!$B$1:$B$16305,$A30,'[1]NBA-Data-1980-2019'!$A$1:$A$16305,DT$9)</f>
        <v>0</v>
      </c>
      <c r="DU30" s="63">
        <f>SUMIFS('[1]NBA-Data-1980-2019'!$G$1:$G$16305,'[1]NBA-Data-1980-2019'!$B$1:$B$16305,$A30,'[1]NBA-Data-1980-2019'!$A$1:$A$16305,DU$9)</f>
        <v>0</v>
      </c>
      <c r="DV30" s="63">
        <f>SUMIFS('[1]NBA-Data-1980-2019'!$G$1:$G$16305,'[1]NBA-Data-1980-2019'!$B$1:$B$16305,$A30,'[1]NBA-Data-1980-2019'!$A$1:$A$16305,DV$9)</f>
        <v>0</v>
      </c>
      <c r="DW30" s="63">
        <f>SUMIFS('[1]NBA-Data-1980-2019'!$G$1:$G$16305,'[1]NBA-Data-1980-2019'!$B$1:$B$16305,$A30,'[1]NBA-Data-1980-2019'!$A$1:$A$16305,DW$9)</f>
        <v>0</v>
      </c>
      <c r="DX30" s="63">
        <f>SUMIFS('[1]NBA-Data-1980-2019'!$G$1:$G$16305,'[1]NBA-Data-1980-2019'!$B$1:$B$16305,$A30,'[1]NBA-Data-1980-2019'!$A$1:$A$16305,DX$9)</f>
        <v>123552</v>
      </c>
      <c r="DY30" s="63">
        <f>SUMIFS('[1]NBA-Data-1980-2019'!$G$1:$G$16305,'[1]NBA-Data-1980-2019'!$B$1:$B$16305,$A30,'[1]NBA-Data-1980-2019'!$A$1:$A$16305,DY$9)</f>
        <v>51449</v>
      </c>
      <c r="DZ30" s="63">
        <f>SUMIFS('[1]NBA-Data-1980-2019'!$G$1:$G$16305,'[1]NBA-Data-1980-2019'!$B$1:$B$16305,$A30,'[1]NBA-Data-1980-2019'!$A$1:$A$16305,DZ$9)</f>
        <v>0</v>
      </c>
      <c r="EA30" s="63">
        <f>SUMIFS('[1]NBA-Data-1980-2019'!$G$1:$G$16305,'[1]NBA-Data-1980-2019'!$B$1:$B$16305,$A30,'[1]NBA-Data-1980-2019'!$A$1:$A$16305,EA$9)</f>
        <v>0</v>
      </c>
      <c r="EB30" s="63">
        <f>SUMIFS('[1]NBA-Data-1980-2019'!$G$1:$G$16305,'[1]NBA-Data-1980-2019'!$B$1:$B$16305,$A30,'[1]NBA-Data-1980-2019'!$A$1:$A$16305,EB$9)</f>
        <v>0</v>
      </c>
      <c r="EC30" s="63">
        <f>SUMIFS('[1]NBA-Data-1980-2019'!$G$1:$G$16305,'[1]NBA-Data-1980-2019'!$B$1:$B$16305,$A30,'[1]NBA-Data-1980-2019'!$A$1:$A$16305,EC$9)</f>
        <v>0</v>
      </c>
      <c r="ED30" s="63">
        <f>SUMIFS('[1]NBA-Data-1980-2019'!$G$1:$G$16305,'[1]NBA-Data-1980-2019'!$B$1:$B$16305,$A30,'[1]NBA-Data-1980-2019'!$A$1:$A$16305,ED$9)</f>
        <v>0</v>
      </c>
      <c r="EH30" s="2" t="s">
        <v>1273</v>
      </c>
      <c r="EZ30" s="2" t="s">
        <v>1373</v>
      </c>
      <c r="FA30" s="2" t="s">
        <v>1415</v>
      </c>
    </row>
    <row r="31" spans="1:165" x14ac:dyDescent="0.2">
      <c r="A31" s="2" t="s">
        <v>1121</v>
      </c>
      <c r="B31" s="2" t="str" cm="1">
        <f t="array" ref="B31">_xlfn.XLOOKUP($A31&amp;B$5,'[1]NBA-Data-1980-2019'!$B$1:$B$16305&amp;'[1]NBA-Data-1980-2019'!$A$1:$A$16305,'[1]NBA-Data-1980-2019'!$D$1:$D$16305,"",0)</f>
        <v>CHI</v>
      </c>
      <c r="C31" s="2" t="str" cm="1">
        <f t="array" ref="C31">_xlfn.XLOOKUP($A31&amp;C$5,'[1]NBA-Data-1980-2019'!$B$1:$B$16305&amp;'[1]NBA-Data-1980-2019'!$A$1:$A$16305,'[1]NBA-Data-1980-2019'!$D$1:$D$16305,"",0)</f>
        <v>CHI</v>
      </c>
      <c r="D31" s="2" t="str" cm="1">
        <f t="array" ref="D31">_xlfn.XLOOKUP($A31&amp;D$5,'[1]NBA-Data-1980-2019'!$B$1:$B$16305&amp;'[1]NBA-Data-1980-2019'!$A$1:$A$16305,'[1]NBA-Data-1980-2019'!$D$1:$D$16305,"",0)</f>
        <v>CHI</v>
      </c>
      <c r="E31" s="2" t="str" cm="1">
        <f t="array" ref="E31">_xlfn.XLOOKUP($A31&amp;E$5,'[1]NBA-Data-1980-2019'!$B$1:$B$16305&amp;'[1]NBA-Data-1980-2019'!$A$1:$A$16305,'[1]NBA-Data-1980-2019'!$D$1:$D$16305,"",0)</f>
        <v>CHI</v>
      </c>
      <c r="F31" s="2" t="str" cm="1">
        <f t="array" ref="F31">_xlfn.XLOOKUP($A31&amp;F$5,'[1]NBA-Data-1980-2019'!$B$1:$B$16305&amp;'[1]NBA-Data-1980-2019'!$A$1:$A$16305,'[1]NBA-Data-1980-2019'!$D$1:$D$16305,"",0)</f>
        <v>CHI</v>
      </c>
      <c r="G31" s="2" t="str" cm="1">
        <f t="array" ref="G31">_xlfn.XLOOKUP($A31&amp;G$5,'[1]NBA-Data-1980-2019'!$B$1:$B$16305&amp;'[1]NBA-Data-1980-2019'!$A$1:$A$16305,'[1]NBA-Data-1980-2019'!$D$1:$D$16305,"",0)</f>
        <v>GSW</v>
      </c>
      <c r="H31" s="2" t="str" cm="1">
        <f t="array" ref="H31">_xlfn.XLOOKUP($A31&amp;H$5,'[1]NBA-Data-1980-2019'!$B$1:$B$16305&amp;'[1]NBA-Data-1980-2019'!$A$1:$A$16305,'[1]NBA-Data-1980-2019'!$D$1:$D$16305,"",0)</f>
        <v>GSW</v>
      </c>
      <c r="I31" s="2" t="str" cm="1">
        <f t="array" ref="I31">_xlfn.XLOOKUP($A31&amp;I$5,'[1]NBA-Data-1980-2019'!$B$1:$B$16305&amp;'[1]NBA-Data-1980-2019'!$A$1:$A$16305,'[1]NBA-Data-1980-2019'!$D$1:$D$16305,"",0)</f>
        <v>TOT</v>
      </c>
      <c r="J31" s="2" t="str" cm="1">
        <f t="array" ref="J31">_xlfn.XLOOKUP($A31&amp;J$5,'[1]NBA-Data-1980-2019'!$B$1:$B$16305&amp;'[1]NBA-Data-1980-2019'!$A$1:$A$16305,'[1]NBA-Data-1980-2019'!$D$1:$D$16305,"",0)</f>
        <v>TOT</v>
      </c>
      <c r="K31" s="2" t="str" cm="1">
        <f t="array" ref="K31">_xlfn.XLOOKUP($A31&amp;K$5,'[1]NBA-Data-1980-2019'!$B$1:$B$16305&amp;'[1]NBA-Data-1980-2019'!$A$1:$A$16305,'[1]NBA-Data-1980-2019'!$D$1:$D$16305,"",0)</f>
        <v>CHI</v>
      </c>
      <c r="L31" s="2" t="str" cm="1">
        <f t="array" ref="L31">_xlfn.XLOOKUP($A31&amp;L$5,'[1]NBA-Data-1980-2019'!$B$1:$B$16305&amp;'[1]NBA-Data-1980-2019'!$A$1:$A$16305,'[1]NBA-Data-1980-2019'!$D$1:$D$16305,"",0)</f>
        <v/>
      </c>
      <c r="M31" s="2" t="str" cm="1">
        <f t="array" ref="M31">_xlfn.XLOOKUP($A31&amp;M$5,'[1]NBA-Data-1980-2019'!$B$1:$B$16305&amp;'[1]NBA-Data-1980-2019'!$A$1:$A$16305,'[1]NBA-Data-1980-2019'!$D$1:$D$16305,"",0)</f>
        <v/>
      </c>
      <c r="N31" s="2" t="str" cm="1">
        <f t="array" ref="N31">_xlfn.XLOOKUP($A31&amp;N$5,'[1]NBA-Data-1980-2019'!$B$1:$B$16305&amp;'[1]NBA-Data-1980-2019'!$A$1:$A$16305,'[1]NBA-Data-1980-2019'!$D$1:$D$16305,"",0)</f>
        <v/>
      </c>
      <c r="O31" s="2" t="str" cm="1">
        <f t="array" ref="O31">_xlfn.XLOOKUP($A31&amp;O$5,'[1]NBA-Data-1980-2019'!$B$1:$B$16305&amp;'[1]NBA-Data-1980-2019'!$A$1:$A$16305,'[1]NBA-Data-1980-2019'!$D$1:$D$16305,"",0)</f>
        <v/>
      </c>
      <c r="P31" s="2" t="str" cm="1">
        <f t="array" ref="P31">_xlfn.XLOOKUP($A31&amp;P$5,'[1]NBA-Data-1980-2019'!$B$1:$B$16305&amp;'[1]NBA-Data-1980-2019'!$A$1:$A$16305,'[1]NBA-Data-1980-2019'!$D$1:$D$16305,"",0)</f>
        <v/>
      </c>
      <c r="Q31" s="2" t="str" cm="1">
        <f t="array" ref="Q31">_xlfn.XLOOKUP($A31&amp;Q$5,'[1]NBA-Data-1980-2019'!$B$1:$B$16305&amp;'[1]NBA-Data-1980-2019'!$A$1:$A$16305,'[1]NBA-Data-1980-2019'!$D$1:$D$16305,"",0)</f>
        <v/>
      </c>
      <c r="R31" s="2" t="str" cm="1">
        <f t="array" ref="R31">_xlfn.XLOOKUP($A31&amp;R$5,'[1]NBA-Data-1980-2019'!$B$1:$B$16305&amp;'[1]NBA-Data-1980-2019'!$A$1:$A$16305,'[1]NBA-Data-1980-2019'!$D$1:$D$16305,"",0)</f>
        <v/>
      </c>
      <c r="S31" s="2" t="str" cm="1">
        <f t="array" ref="S31">_xlfn.XLOOKUP($A31&amp;S$5,'[1]NBA-Data-1980-2019'!$B$1:$B$16305&amp;'[1]NBA-Data-1980-2019'!$A$1:$A$16305,'[1]NBA-Data-1980-2019'!$D$1:$D$16305,"",0)</f>
        <v/>
      </c>
      <c r="T31" s="2" t="str" cm="1">
        <f t="array" ref="T31">_xlfn.XLOOKUP($A31&amp;T$5,'[1]NBA-Data-1980-2019'!$B$1:$B$16305&amp;'[1]NBA-Data-1980-2019'!$A$1:$A$16305,'[1]NBA-Data-1980-2019'!$D$1:$D$16305,"",0)</f>
        <v/>
      </c>
      <c r="U31" s="2" t="str" cm="1">
        <f t="array" ref="U31">_xlfn.XLOOKUP($A31&amp;U$5,'[1]NBA-Data-1980-2019'!$B$1:$B$16305&amp;'[1]NBA-Data-1980-2019'!$A$1:$A$16305,'[1]NBA-Data-1980-2019'!$D$1:$D$16305,"",0)</f>
        <v/>
      </c>
      <c r="V31" s="2" t="str" cm="1">
        <f t="array" ref="V31">_xlfn.XLOOKUP($A31&amp;V$5,'[1]NBA-Data-1980-2019'!$B$1:$B$16305&amp;'[1]NBA-Data-1980-2019'!$A$1:$A$16305,'[1]NBA-Data-1980-2019'!$D$1:$D$16305,"",0)</f>
        <v/>
      </c>
      <c r="W31" s="2" t="str" cm="1">
        <f t="array" ref="W31">_xlfn.XLOOKUP($A31&amp;W$5,'[1]NBA-Data-1980-2019'!$B$1:$B$16305&amp;'[1]NBA-Data-1980-2019'!$A$1:$A$16305,'[1]NBA-Data-1980-2019'!$D$1:$D$16305,"",0)</f>
        <v/>
      </c>
      <c r="X31" s="2" t="str" cm="1">
        <f t="array" ref="X31">_xlfn.XLOOKUP($A31&amp;X$5,'[1]NBA-Data-1980-2019'!$B$1:$B$16305&amp;'[1]NBA-Data-1980-2019'!$A$1:$A$16305,'[1]NBA-Data-1980-2019'!$D$1:$D$16305,"",0)</f>
        <v/>
      </c>
      <c r="Y31" s="2" t="str" cm="1">
        <f t="array" ref="Y31">_xlfn.XLOOKUP($A31&amp;Y$5,'[1]NBA-Data-1980-2019'!$B$1:$B$16305&amp;'[1]NBA-Data-1980-2019'!$A$1:$A$16305,'[1]NBA-Data-1980-2019'!$D$1:$D$16305,"",0)</f>
        <v/>
      </c>
      <c r="Z31" s="2" t="str" cm="1">
        <f t="array" ref="Z31">_xlfn.XLOOKUP($A31&amp;Z$5,'[1]NBA-Data-1980-2019'!$B$1:$B$16305&amp;'[1]NBA-Data-1980-2019'!$A$1:$A$16305,'[1]NBA-Data-1980-2019'!$D$1:$D$16305,"",0)</f>
        <v/>
      </c>
      <c r="AA31" s="2" t="str" cm="1">
        <f t="array" ref="AA31">_xlfn.XLOOKUP($A31&amp;AA$5,'[1]NBA-Data-1980-2019'!$B$1:$B$16305&amp;'[1]NBA-Data-1980-2019'!$A$1:$A$16305,'[1]NBA-Data-1980-2019'!$D$1:$D$16305,"",0)</f>
        <v/>
      </c>
      <c r="AB31" s="2" t="str" cm="1">
        <f t="array" ref="AB31">_xlfn.XLOOKUP($A31&amp;AB$5,'[1]NBA-Data-1980-2019'!$B$1:$B$16305&amp;'[1]NBA-Data-1980-2019'!$A$1:$A$16305,'[1]NBA-Data-1980-2019'!$D$1:$D$16305,"",0)</f>
        <v/>
      </c>
      <c r="AC31" s="2" t="str" cm="1">
        <f t="array" ref="AC31">_xlfn.XLOOKUP($A31&amp;AC$5,'[1]NBA-Data-1980-2019'!$B$1:$B$16305&amp;'[1]NBA-Data-1980-2019'!$A$1:$A$16305,'[1]NBA-Data-1980-2019'!$D$1:$D$16305,"",0)</f>
        <v/>
      </c>
      <c r="AD31" s="2" t="str" cm="1">
        <f t="array" ref="AD31">_xlfn.XLOOKUP($A31&amp;AD$5,'[1]NBA-Data-1980-2019'!$B$1:$B$16305&amp;'[1]NBA-Data-1980-2019'!$A$1:$A$16305,'[1]NBA-Data-1980-2019'!$D$1:$D$16305,"",0)</f>
        <v/>
      </c>
      <c r="AE31" s="2" t="str" cm="1">
        <f t="array" ref="AE31">_xlfn.XLOOKUP($A31&amp;AE$5,'[1]NBA-Data-1980-2019'!$B$1:$B$16305&amp;'[1]NBA-Data-1980-2019'!$A$1:$A$16305,'[1]NBA-Data-1980-2019'!$D$1:$D$16305,"",0)</f>
        <v/>
      </c>
      <c r="AF31" s="2" t="str" cm="1">
        <f t="array" ref="AF31">_xlfn.XLOOKUP($A31&amp;AF$5,'[1]NBA-Data-1980-2019'!$B$1:$B$16305&amp;'[1]NBA-Data-1980-2019'!$A$1:$A$16305,'[1]NBA-Data-1980-2019'!$D$1:$D$16305,"",0)</f>
        <v/>
      </c>
      <c r="AG31" s="2" t="str" cm="1">
        <f t="array" ref="AG31">_xlfn.XLOOKUP($A31&amp;AG$5,'[1]NBA-Data-1980-2019'!$B$1:$B$16305&amp;'[1]NBA-Data-1980-2019'!$A$1:$A$16305,'[1]NBA-Data-1980-2019'!$D$1:$D$16305,"",0)</f>
        <v/>
      </c>
      <c r="AH31" s="2" cm="1">
        <f t="array" ref="AH31">_xlfn.XLOOKUP($A31&amp;AH$5,'[1]NBA-Data-1980-2019'!$B$1:$B$16305&amp;'[1]NBA-Data-1980-2019'!$A$1:$A$16305,'[1]NBA-Data-1980-2019'!$H$1:$H$16305,"",0)</f>
        <v>1730.2</v>
      </c>
      <c r="AI31" s="2" cm="1">
        <f t="array" ref="AI31">_xlfn.XLOOKUP($A31&amp;AI$5,'[1]NBA-Data-1980-2019'!$B$1:$B$16305&amp;'[1]NBA-Data-1980-2019'!$A$1:$A$16305,'[1]NBA-Data-1980-2019'!$H$1:$H$16305,"",0)</f>
        <v>1877.8</v>
      </c>
      <c r="AJ31" s="2" cm="1">
        <f t="array" ref="AJ31">_xlfn.XLOOKUP($A31&amp;AJ$5,'[1]NBA-Data-1980-2019'!$B$1:$B$16305&amp;'[1]NBA-Data-1980-2019'!$A$1:$A$16305,'[1]NBA-Data-1980-2019'!$H$1:$H$16305,"",0)</f>
        <v>2492.7999999999997</v>
      </c>
      <c r="AK31" s="2" cm="1">
        <f t="array" ref="AK31">_xlfn.XLOOKUP($A31&amp;AK$5,'[1]NBA-Data-1980-2019'!$B$1:$B$16305&amp;'[1]NBA-Data-1980-2019'!$A$1:$A$16305,'[1]NBA-Data-1980-2019'!$H$1:$H$16305,"",0)</f>
        <v>2771.6</v>
      </c>
      <c r="AL31" s="2" cm="1">
        <f t="array" ref="AL31">_xlfn.XLOOKUP($A31&amp;AL$5,'[1]NBA-Data-1980-2019'!$B$1:$B$16305&amp;'[1]NBA-Data-1980-2019'!$A$1:$A$16305,'[1]NBA-Data-1980-2019'!$H$1:$H$16305,"",0)</f>
        <v>2574.7999999999997</v>
      </c>
      <c r="AM31" s="2" cm="1">
        <f t="array" ref="AM31">_xlfn.XLOOKUP($A31&amp;AM$5,'[1]NBA-Data-1980-2019'!$B$1:$B$16305&amp;'[1]NBA-Data-1980-2019'!$A$1:$A$16305,'[1]NBA-Data-1980-2019'!$H$1:$H$16305,"",0)</f>
        <v>2263.2000000000003</v>
      </c>
      <c r="AN31" s="2" cm="1">
        <f t="array" ref="AN31">_xlfn.XLOOKUP($A31&amp;AN$5,'[1]NBA-Data-1980-2019'!$B$1:$B$16305&amp;'[1]NBA-Data-1980-2019'!$A$1:$A$16305,'[1]NBA-Data-1980-2019'!$H$1:$H$16305,"",0)</f>
        <v>1019.2</v>
      </c>
      <c r="AO31" s="2" cm="1">
        <f t="array" ref="AO31">_xlfn.XLOOKUP($A31&amp;AO$5,'[1]NBA-Data-1980-2019'!$B$1:$B$16305&amp;'[1]NBA-Data-1980-2019'!$A$1:$A$16305,'[1]NBA-Data-1980-2019'!$H$1:$H$16305,"",0)</f>
        <v>831.6</v>
      </c>
      <c r="AP31" s="2" cm="1">
        <f t="array" ref="AP31">_xlfn.XLOOKUP($A31&amp;AP$5,'[1]NBA-Data-1980-2019'!$B$1:$B$16305&amp;'[1]NBA-Data-1980-2019'!$A$1:$A$16305,'[1]NBA-Data-1980-2019'!$H$1:$H$16305,"",0)</f>
        <v>358.4</v>
      </c>
      <c r="AQ31" s="2" cm="1">
        <f t="array" ref="AQ31">_xlfn.XLOOKUP($A31&amp;AQ$5,'[1]NBA-Data-1980-2019'!$B$1:$B$16305&amp;'[1]NBA-Data-1980-2019'!$A$1:$A$16305,'[1]NBA-Data-1980-2019'!$H$1:$H$16305,"",0)</f>
        <v>583.20000000000005</v>
      </c>
      <c r="AR31" s="2" t="str" cm="1">
        <f t="array" ref="AR31">_xlfn.XLOOKUP($A31&amp;AR$5,'[1]NBA-Data-1980-2019'!$B$1:$B$16305&amp;'[1]NBA-Data-1980-2019'!$A$1:$A$16305,'[1]NBA-Data-1980-2019'!$H$1:$H$16305,"",0)</f>
        <v/>
      </c>
      <c r="AS31" s="2" t="str" cm="1">
        <f t="array" ref="AS31">_xlfn.XLOOKUP($A31&amp;AS$5,'[1]NBA-Data-1980-2019'!$B$1:$B$16305&amp;'[1]NBA-Data-1980-2019'!$A$1:$A$16305,'[1]NBA-Data-1980-2019'!$H$1:$H$16305,"",0)</f>
        <v/>
      </c>
      <c r="AT31" s="2" t="str" cm="1">
        <f t="array" ref="AT31">_xlfn.XLOOKUP($A31&amp;AT$5,'[1]NBA-Data-1980-2019'!$B$1:$B$16305&amp;'[1]NBA-Data-1980-2019'!$A$1:$A$16305,'[1]NBA-Data-1980-2019'!$H$1:$H$16305,"",0)</f>
        <v/>
      </c>
      <c r="AU31" s="2" t="str" cm="1">
        <f t="array" ref="AU31">_xlfn.XLOOKUP($A31&amp;AU$5,'[1]NBA-Data-1980-2019'!$B$1:$B$16305&amp;'[1]NBA-Data-1980-2019'!$A$1:$A$16305,'[1]NBA-Data-1980-2019'!$H$1:$H$16305,"",0)</f>
        <v/>
      </c>
      <c r="AV31" s="2" t="str" cm="1">
        <f t="array" ref="AV31">_xlfn.XLOOKUP($A31&amp;AV$5,'[1]NBA-Data-1980-2019'!$B$1:$B$16305&amp;'[1]NBA-Data-1980-2019'!$A$1:$A$16305,'[1]NBA-Data-1980-2019'!$H$1:$H$16305,"",0)</f>
        <v/>
      </c>
      <c r="AW31" s="2" t="str" cm="1">
        <f t="array" ref="AW31">_xlfn.XLOOKUP($A31&amp;AW$5,'[1]NBA-Data-1980-2019'!$B$1:$B$16305&amp;'[1]NBA-Data-1980-2019'!$A$1:$A$16305,'[1]NBA-Data-1980-2019'!$H$1:$H$16305,"",0)</f>
        <v/>
      </c>
      <c r="AX31" s="2" t="str" cm="1">
        <f t="array" ref="AX31">_xlfn.XLOOKUP($A31&amp;AX$5,'[1]NBA-Data-1980-2019'!$B$1:$B$16305&amp;'[1]NBA-Data-1980-2019'!$A$1:$A$16305,'[1]NBA-Data-1980-2019'!$H$1:$H$16305,"",0)</f>
        <v/>
      </c>
      <c r="AY31" s="2" t="str" cm="1">
        <f t="array" ref="AY31">_xlfn.XLOOKUP($A31&amp;AY$5,'[1]NBA-Data-1980-2019'!$B$1:$B$16305&amp;'[1]NBA-Data-1980-2019'!$A$1:$A$16305,'[1]NBA-Data-1980-2019'!$H$1:$H$16305,"",0)</f>
        <v/>
      </c>
      <c r="AZ31" s="2" t="str" cm="1">
        <f t="array" ref="AZ31">_xlfn.XLOOKUP($A31&amp;AZ$5,'[1]NBA-Data-1980-2019'!$B$1:$B$16305&amp;'[1]NBA-Data-1980-2019'!$A$1:$A$16305,'[1]NBA-Data-1980-2019'!$H$1:$H$16305,"",0)</f>
        <v/>
      </c>
      <c r="BA31" s="2" t="str" cm="1">
        <f t="array" ref="BA31">_xlfn.XLOOKUP($A31&amp;BA$5,'[1]NBA-Data-1980-2019'!$B$1:$B$16305&amp;'[1]NBA-Data-1980-2019'!$A$1:$A$16305,'[1]NBA-Data-1980-2019'!$H$1:$H$16305,"",0)</f>
        <v/>
      </c>
      <c r="BB31" s="2" t="str" cm="1">
        <f t="array" ref="BB31">_xlfn.XLOOKUP($A31&amp;BB$5,'[1]NBA-Data-1980-2019'!$B$1:$B$16305&amp;'[1]NBA-Data-1980-2019'!$A$1:$A$16305,'[1]NBA-Data-1980-2019'!$H$1:$H$16305,"",0)</f>
        <v/>
      </c>
      <c r="BC31" s="2" t="str" cm="1">
        <f t="array" ref="BC31">_xlfn.XLOOKUP($A31&amp;BC$5,'[1]NBA-Data-1980-2019'!$B$1:$B$16305&amp;'[1]NBA-Data-1980-2019'!$A$1:$A$16305,'[1]NBA-Data-1980-2019'!$H$1:$H$16305,"",0)</f>
        <v/>
      </c>
      <c r="BD31" s="2" t="str" cm="1">
        <f t="array" ref="BD31">_xlfn.XLOOKUP($A31&amp;BD$5,'[1]NBA-Data-1980-2019'!$B$1:$B$16305&amp;'[1]NBA-Data-1980-2019'!$A$1:$A$16305,'[1]NBA-Data-1980-2019'!$H$1:$H$16305,"",0)</f>
        <v/>
      </c>
      <c r="BE31" s="2" t="str" cm="1">
        <f t="array" ref="BE31">_xlfn.XLOOKUP($A31&amp;BE$5,'[1]NBA-Data-1980-2019'!$B$1:$B$16305&amp;'[1]NBA-Data-1980-2019'!$A$1:$A$16305,'[1]NBA-Data-1980-2019'!$H$1:$H$16305,"",0)</f>
        <v/>
      </c>
      <c r="BF31" s="2" t="str" cm="1">
        <f t="array" ref="BF31">_xlfn.XLOOKUP($A31&amp;BF$5,'[1]NBA-Data-1980-2019'!$B$1:$B$16305&amp;'[1]NBA-Data-1980-2019'!$A$1:$A$16305,'[1]NBA-Data-1980-2019'!$H$1:$H$16305,"",0)</f>
        <v/>
      </c>
      <c r="BG31" s="2" t="str" cm="1">
        <f t="array" ref="BG31">_xlfn.XLOOKUP($A31&amp;BG$5,'[1]NBA-Data-1980-2019'!$B$1:$B$16305&amp;'[1]NBA-Data-1980-2019'!$A$1:$A$16305,'[1]NBA-Data-1980-2019'!$H$1:$H$16305,"",0)</f>
        <v/>
      </c>
      <c r="BH31" s="2" t="str" cm="1">
        <f t="array" ref="BH31">_xlfn.XLOOKUP($A31&amp;BH$5,'[1]NBA-Data-1980-2019'!$B$1:$B$16305&amp;'[1]NBA-Data-1980-2019'!$A$1:$A$16305,'[1]NBA-Data-1980-2019'!$H$1:$H$16305,"",0)</f>
        <v/>
      </c>
      <c r="BI31" s="2" t="str" cm="1">
        <f t="array" ref="BI31">_xlfn.XLOOKUP($A31&amp;BI$5,'[1]NBA-Data-1980-2019'!$B$1:$B$16305&amp;'[1]NBA-Data-1980-2019'!$A$1:$A$16305,'[1]NBA-Data-1980-2019'!$H$1:$H$16305,"",0)</f>
        <v/>
      </c>
      <c r="BJ31" s="2" t="str" cm="1">
        <f t="array" ref="BJ31">_xlfn.XLOOKUP($A31&amp;BJ$5,'[1]NBA-Data-1980-2019'!$B$1:$B$16305&amp;'[1]NBA-Data-1980-2019'!$A$1:$A$16305,'[1]NBA-Data-1980-2019'!$H$1:$H$16305,"",0)</f>
        <v/>
      </c>
      <c r="BK31" s="2" t="str" cm="1">
        <f t="array" ref="BK31">_xlfn.XLOOKUP($A31&amp;BK$5,'[1]NBA-Data-1980-2019'!$B$1:$B$16305&amp;'[1]NBA-Data-1980-2019'!$A$1:$A$16305,'[1]NBA-Data-1980-2019'!$H$1:$H$16305,"",0)</f>
        <v/>
      </c>
      <c r="BL31" s="2" t="str" cm="1">
        <f t="array" ref="BL31">_xlfn.XLOOKUP($A31&amp;BL$5,'[1]NBA-Data-1980-2019'!$B$1:$B$16305&amp;'[1]NBA-Data-1980-2019'!$A$1:$A$16305,'[1]NBA-Data-1980-2019'!$H$1:$H$16305,"",0)</f>
        <v/>
      </c>
      <c r="BM31" s="2" t="str" cm="1">
        <f t="array" ref="BM31">_xlfn.XLOOKUP($A31&amp;BM$5,'[1]NBA-Data-1980-2019'!$B$1:$B$16305&amp;'[1]NBA-Data-1980-2019'!$A$1:$A$16305,'[1]NBA-Data-1980-2019'!$H$1:$H$16305,"",0)</f>
        <v/>
      </c>
      <c r="BN31" s="2" cm="1">
        <f t="array" ref="BN31">_xlfn.XLOOKUP($A31&amp;BN$5,'[1]NBA-Data-1980-2019'!$B$1:$B$16305&amp;'[1]NBA-Data-1980-2019'!$A$1:$A$16305,'[1]NBA-Data-1980-2019'!$F$1:$F$16305,"",0)</f>
        <v>14.8</v>
      </c>
      <c r="BO31" s="2" cm="1">
        <f t="array" ref="BO31">_xlfn.XLOOKUP($A31&amp;BO$5,'[1]NBA-Data-1980-2019'!$B$1:$B$16305&amp;'[1]NBA-Data-1980-2019'!$A$1:$A$16305,'[1]NBA-Data-1980-2019'!$F$1:$F$16305,"",0)</f>
        <v>14.1</v>
      </c>
      <c r="BP31" s="2" cm="1">
        <f t="array" ref="BP31">_xlfn.XLOOKUP($A31&amp;BP$5,'[1]NBA-Data-1980-2019'!$B$1:$B$16305&amp;'[1]NBA-Data-1980-2019'!$A$1:$A$16305,'[1]NBA-Data-1980-2019'!$F$1:$F$16305,"",0)</f>
        <v>14.7</v>
      </c>
      <c r="BQ31" s="2" cm="1">
        <f t="array" ref="BQ31">_xlfn.XLOOKUP($A31&amp;BQ$5,'[1]NBA-Data-1980-2019'!$B$1:$B$16305&amp;'[1]NBA-Data-1980-2019'!$A$1:$A$16305,'[1]NBA-Data-1980-2019'!$F$1:$F$16305,"",0)</f>
        <v>14.5</v>
      </c>
      <c r="BR31" s="2" cm="1">
        <f t="array" ref="BR31">_xlfn.XLOOKUP($A31&amp;BR$5,'[1]NBA-Data-1980-2019'!$B$1:$B$16305&amp;'[1]NBA-Data-1980-2019'!$A$1:$A$16305,'[1]NBA-Data-1980-2019'!$F$1:$F$16305,"",0)</f>
        <v>15.1</v>
      </c>
      <c r="BS31" s="2" cm="1">
        <f t="array" ref="BS31">_xlfn.XLOOKUP($A31&amp;BS$5,'[1]NBA-Data-1980-2019'!$B$1:$B$16305&amp;'[1]NBA-Data-1980-2019'!$A$1:$A$16305,'[1]NBA-Data-1980-2019'!$F$1:$F$16305,"",0)</f>
        <v>17.3</v>
      </c>
      <c r="BT31" s="2" cm="1">
        <f t="array" ref="BT31">_xlfn.XLOOKUP($A31&amp;BT$5,'[1]NBA-Data-1980-2019'!$B$1:$B$16305&amp;'[1]NBA-Data-1980-2019'!$A$1:$A$16305,'[1]NBA-Data-1980-2019'!$F$1:$F$16305,"",0)</f>
        <v>12.9</v>
      </c>
      <c r="BU31" s="2" cm="1">
        <f t="array" ref="BU31">_xlfn.XLOOKUP($A31&amp;BU$5,'[1]NBA-Data-1980-2019'!$B$1:$B$16305&amp;'[1]NBA-Data-1980-2019'!$A$1:$A$16305,'[1]NBA-Data-1980-2019'!$F$1:$F$16305,"",0)</f>
        <v>14.6</v>
      </c>
      <c r="BV31" s="2" cm="1">
        <f t="array" ref="BV31">_xlfn.XLOOKUP($A31&amp;BV$5,'[1]NBA-Data-1980-2019'!$B$1:$B$16305&amp;'[1]NBA-Data-1980-2019'!$A$1:$A$16305,'[1]NBA-Data-1980-2019'!$F$1:$F$16305,"",0)</f>
        <v>12.9</v>
      </c>
      <c r="BW31" s="2" cm="1">
        <f t="array" ref="BW31">_xlfn.XLOOKUP($A31&amp;BW$5,'[1]NBA-Data-1980-2019'!$B$1:$B$16305&amp;'[1]NBA-Data-1980-2019'!$A$1:$A$16305,'[1]NBA-Data-1980-2019'!$F$1:$F$16305,"",0)</f>
        <v>10.7</v>
      </c>
      <c r="BX31" s="2" t="str" cm="1">
        <f t="array" ref="BX31">_xlfn.XLOOKUP($A31&amp;BX$5,'[1]NBA-Data-1980-2019'!$B$1:$B$16305&amp;'[1]NBA-Data-1980-2019'!$A$1:$A$16305,'[1]NBA-Data-1980-2019'!$F$1:$F$16305,"",0)</f>
        <v/>
      </c>
      <c r="BY31" s="2" t="str" cm="1">
        <f t="array" ref="BY31">_xlfn.XLOOKUP($A31&amp;BY$5,'[1]NBA-Data-1980-2019'!$B$1:$B$16305&amp;'[1]NBA-Data-1980-2019'!$A$1:$A$16305,'[1]NBA-Data-1980-2019'!$F$1:$F$16305,"",0)</f>
        <v/>
      </c>
      <c r="BZ31" s="2" t="str" cm="1">
        <f t="array" ref="BZ31">_xlfn.XLOOKUP($A31&amp;BZ$5,'[1]NBA-Data-1980-2019'!$B$1:$B$16305&amp;'[1]NBA-Data-1980-2019'!$A$1:$A$16305,'[1]NBA-Data-1980-2019'!$F$1:$F$16305,"",0)</f>
        <v/>
      </c>
      <c r="CA31" s="2" t="str" cm="1">
        <f t="array" ref="CA31">_xlfn.XLOOKUP($A31&amp;CA$5,'[1]NBA-Data-1980-2019'!$B$1:$B$16305&amp;'[1]NBA-Data-1980-2019'!$A$1:$A$16305,'[1]NBA-Data-1980-2019'!$F$1:$F$16305,"",0)</f>
        <v/>
      </c>
      <c r="CB31" s="2" t="str" cm="1">
        <f t="array" ref="CB31">_xlfn.XLOOKUP($A31&amp;CB$5,'[1]NBA-Data-1980-2019'!$B$1:$B$16305&amp;'[1]NBA-Data-1980-2019'!$A$1:$A$16305,'[1]NBA-Data-1980-2019'!$F$1:$F$16305,"",0)</f>
        <v/>
      </c>
      <c r="CC31" s="2" t="str" cm="1">
        <f t="array" ref="CC31">_xlfn.XLOOKUP($A31&amp;CC$5,'[1]NBA-Data-1980-2019'!$B$1:$B$16305&amp;'[1]NBA-Data-1980-2019'!$A$1:$A$16305,'[1]NBA-Data-1980-2019'!$F$1:$F$16305,"",0)</f>
        <v/>
      </c>
      <c r="CD31" s="2" t="str" cm="1">
        <f t="array" ref="CD31">_xlfn.XLOOKUP($A31&amp;CD$5,'[1]NBA-Data-1980-2019'!$B$1:$B$16305&amp;'[1]NBA-Data-1980-2019'!$A$1:$A$16305,'[1]NBA-Data-1980-2019'!$F$1:$F$16305,"",0)</f>
        <v/>
      </c>
      <c r="CE31" s="2" t="str" cm="1">
        <f t="array" ref="CE31">_xlfn.XLOOKUP($A31&amp;CE$5,'[1]NBA-Data-1980-2019'!$B$1:$B$16305&amp;'[1]NBA-Data-1980-2019'!$A$1:$A$16305,'[1]NBA-Data-1980-2019'!$F$1:$F$16305,"",0)</f>
        <v/>
      </c>
      <c r="CF31" s="2" t="str" cm="1">
        <f t="array" ref="CF31">_xlfn.XLOOKUP($A31&amp;CF$5,'[1]NBA-Data-1980-2019'!$B$1:$B$16305&amp;'[1]NBA-Data-1980-2019'!$A$1:$A$16305,'[1]NBA-Data-1980-2019'!$F$1:$F$16305,"",0)</f>
        <v/>
      </c>
      <c r="CG31" s="2" t="str" cm="1">
        <f t="array" ref="CG31">_xlfn.XLOOKUP($A31&amp;CG$5,'[1]NBA-Data-1980-2019'!$B$1:$B$16305&amp;'[1]NBA-Data-1980-2019'!$A$1:$A$16305,'[1]NBA-Data-1980-2019'!$F$1:$F$16305,"",0)</f>
        <v/>
      </c>
      <c r="CH31" s="2" t="str" cm="1">
        <f t="array" ref="CH31">_xlfn.XLOOKUP($A31&amp;CH$5,'[1]NBA-Data-1980-2019'!$B$1:$B$16305&amp;'[1]NBA-Data-1980-2019'!$A$1:$A$16305,'[1]NBA-Data-1980-2019'!$F$1:$F$16305,"",0)</f>
        <v/>
      </c>
      <c r="CI31" s="2" t="str" cm="1">
        <f t="array" ref="CI31">_xlfn.XLOOKUP($A31&amp;CI$5,'[1]NBA-Data-1980-2019'!$B$1:$B$16305&amp;'[1]NBA-Data-1980-2019'!$A$1:$A$16305,'[1]NBA-Data-1980-2019'!$F$1:$F$16305,"",0)</f>
        <v/>
      </c>
      <c r="CJ31" s="2" t="str" cm="1">
        <f t="array" ref="CJ31">_xlfn.XLOOKUP($A31&amp;CJ$5,'[1]NBA-Data-1980-2019'!$B$1:$B$16305&amp;'[1]NBA-Data-1980-2019'!$A$1:$A$16305,'[1]NBA-Data-1980-2019'!$F$1:$F$16305,"",0)</f>
        <v/>
      </c>
      <c r="CK31" s="2" t="str" cm="1">
        <f t="array" ref="CK31">_xlfn.XLOOKUP($A31&amp;CK$5,'[1]NBA-Data-1980-2019'!$B$1:$B$16305&amp;'[1]NBA-Data-1980-2019'!$A$1:$A$16305,'[1]NBA-Data-1980-2019'!$F$1:$F$16305,"",0)</f>
        <v/>
      </c>
      <c r="CL31" s="2" t="str" cm="1">
        <f t="array" ref="CL31">_xlfn.XLOOKUP($A31&amp;CL$5,'[1]NBA-Data-1980-2019'!$B$1:$B$16305&amp;'[1]NBA-Data-1980-2019'!$A$1:$A$16305,'[1]NBA-Data-1980-2019'!$F$1:$F$16305,"",0)</f>
        <v/>
      </c>
      <c r="CM31" s="2" t="str" cm="1">
        <f t="array" ref="CM31">_xlfn.XLOOKUP($A31&amp;CM$5,'[1]NBA-Data-1980-2019'!$B$1:$B$16305&amp;'[1]NBA-Data-1980-2019'!$A$1:$A$16305,'[1]NBA-Data-1980-2019'!$F$1:$F$16305,"",0)</f>
        <v/>
      </c>
      <c r="CN31" s="2" t="str" cm="1">
        <f t="array" ref="CN31">_xlfn.XLOOKUP($A31&amp;CN$5,'[1]NBA-Data-1980-2019'!$B$1:$B$16305&amp;'[1]NBA-Data-1980-2019'!$A$1:$A$16305,'[1]NBA-Data-1980-2019'!$F$1:$F$16305,"",0)</f>
        <v/>
      </c>
      <c r="CO31" s="2" t="str" cm="1">
        <f t="array" ref="CO31">_xlfn.XLOOKUP($A31&amp;CO$5,'[1]NBA-Data-1980-2019'!$B$1:$B$16305&amp;'[1]NBA-Data-1980-2019'!$A$1:$A$16305,'[1]NBA-Data-1980-2019'!$F$1:$F$16305,"",0)</f>
        <v/>
      </c>
      <c r="CP31" s="2" t="str" cm="1">
        <f t="array" ref="CP31">_xlfn.XLOOKUP($A31&amp;CP$5,'[1]NBA-Data-1980-2019'!$B$1:$B$16305&amp;'[1]NBA-Data-1980-2019'!$A$1:$A$16305,'[1]NBA-Data-1980-2019'!$F$1:$F$16305,"",0)</f>
        <v/>
      </c>
      <c r="CQ31" s="2" t="str" cm="1">
        <f t="array" ref="CQ31">_xlfn.XLOOKUP($A31&amp;CQ$5,'[1]NBA-Data-1980-2019'!$B$1:$B$16305&amp;'[1]NBA-Data-1980-2019'!$A$1:$A$16305,'[1]NBA-Data-1980-2019'!$F$1:$F$16305,"",0)</f>
        <v/>
      </c>
      <c r="CR31" s="2" t="str" cm="1">
        <f t="array" ref="CR31">_xlfn.XLOOKUP($A31&amp;CR$5,'[1]NBA-Data-1980-2019'!$B$1:$B$16305&amp;'[1]NBA-Data-1980-2019'!$A$1:$A$16305,'[1]NBA-Data-1980-2019'!$F$1:$F$16305,"",0)</f>
        <v/>
      </c>
      <c r="CS31" s="2" t="str" cm="1">
        <f t="array" ref="CS31">_xlfn.XLOOKUP($A31&amp;CS$5,'[1]NBA-Data-1980-2019'!$B$1:$B$16305&amp;'[1]NBA-Data-1980-2019'!$A$1:$A$16305,'[1]NBA-Data-1980-2019'!$F$1:$F$16305,"",0)</f>
        <v/>
      </c>
      <c r="CU31" s="2" t="str">
        <f>_xlfn.XLOOKUP($A31,TEAMS!$G$1:$G$839,TEAMS!$H$1:$H$839,"",0)</f>
        <v>PG</v>
      </c>
      <c r="CV31" s="2" t="str">
        <f>_xlfn.XLOOKUP($CU31,DASHBOARD!$B$22:$B$27,DASHBOARD!$C$22:$C$27,"",0)</f>
        <v>GUARD</v>
      </c>
      <c r="CY31" s="63">
        <f>SUMIFS('[1]NBA-Data-1980-2019'!$G$1:$G$16305,'[1]NBA-Data-1980-2019'!$B$1:$B$16305,$A31,'[1]NBA-Data-1980-2019'!$A$1:$A$16305,CY$9)</f>
        <v>425000</v>
      </c>
      <c r="CZ31" s="63">
        <f>SUMIFS('[1]NBA-Data-1980-2019'!$G$1:$G$16305,'[1]NBA-Data-1980-2019'!$B$1:$B$16305,$A31,'[1]NBA-Data-1980-2019'!$A$1:$A$16305,CZ$9)</f>
        <v>435000</v>
      </c>
      <c r="DA31" s="63">
        <f>SUMIFS('[1]NBA-Data-1980-2019'!$G$1:$G$16305,'[1]NBA-Data-1980-2019'!$B$1:$B$16305,$A31,'[1]NBA-Data-1980-2019'!$A$1:$A$16305,DA$9)</f>
        <v>540000</v>
      </c>
      <c r="DB31" s="63">
        <f>SUMIFS('[1]NBA-Data-1980-2019'!$G$1:$G$16305,'[1]NBA-Data-1980-2019'!$B$1:$B$16305,$A31,'[1]NBA-Data-1980-2019'!$A$1:$A$16305,DB$9)</f>
        <v>620000</v>
      </c>
      <c r="DC31" s="63">
        <f>SUMIFS('[1]NBA-Data-1980-2019'!$G$1:$G$16305,'[1]NBA-Data-1980-2019'!$B$1:$B$16305,$A31,'[1]NBA-Data-1980-2019'!$A$1:$A$16305,DC$9)</f>
        <v>0</v>
      </c>
      <c r="DD31" s="63">
        <f>SUMIFS('[1]NBA-Data-1980-2019'!$G$1:$G$16305,'[1]NBA-Data-1980-2019'!$B$1:$B$16305,$A31,'[1]NBA-Data-1980-2019'!$A$1:$A$16305,DD$9)</f>
        <v>2400000</v>
      </c>
      <c r="DE31" s="63">
        <f>SUMIFS('[1]NBA-Data-1980-2019'!$G$1:$G$16305,'[1]NBA-Data-1980-2019'!$B$1:$B$16305,$A31,'[1]NBA-Data-1980-2019'!$A$1:$A$16305,DE$9)</f>
        <v>2400000</v>
      </c>
      <c r="DF31" s="63">
        <f>SUMIFS('[1]NBA-Data-1980-2019'!$G$1:$G$16305,'[1]NBA-Data-1980-2019'!$B$1:$B$16305,$A31,'[1]NBA-Data-1980-2019'!$A$1:$A$16305,DF$9)</f>
        <v>2600000</v>
      </c>
      <c r="DG31" s="63">
        <f>SUMIFS('[1]NBA-Data-1980-2019'!$G$1:$G$16305,'[1]NBA-Data-1980-2019'!$B$1:$B$16305,$A31,'[1]NBA-Data-1980-2019'!$A$1:$A$16305,DG$9)</f>
        <v>2800000</v>
      </c>
      <c r="DH31" s="63">
        <f>SUMIFS('[1]NBA-Data-1980-2019'!$G$1:$G$16305,'[1]NBA-Data-1980-2019'!$B$1:$B$16305,$A31,'[1]NBA-Data-1980-2019'!$A$1:$A$16305,DH$9)</f>
        <v>0</v>
      </c>
      <c r="DI31" s="63">
        <f>SUMIFS('[1]NBA-Data-1980-2019'!$G$1:$G$16305,'[1]NBA-Data-1980-2019'!$B$1:$B$16305,$A31,'[1]NBA-Data-1980-2019'!$A$1:$A$16305,DI$9)</f>
        <v>0</v>
      </c>
      <c r="DJ31" s="63">
        <f>SUMIFS('[1]NBA-Data-1980-2019'!$G$1:$G$16305,'[1]NBA-Data-1980-2019'!$B$1:$B$16305,$A31,'[1]NBA-Data-1980-2019'!$A$1:$A$16305,DJ$9)</f>
        <v>0</v>
      </c>
      <c r="DK31" s="63">
        <f>SUMIFS('[1]NBA-Data-1980-2019'!$G$1:$G$16305,'[1]NBA-Data-1980-2019'!$B$1:$B$16305,$A31,'[1]NBA-Data-1980-2019'!$A$1:$A$16305,DK$9)</f>
        <v>0</v>
      </c>
      <c r="DL31" s="63">
        <f>SUMIFS('[1]NBA-Data-1980-2019'!$G$1:$G$16305,'[1]NBA-Data-1980-2019'!$B$1:$B$16305,$A31,'[1]NBA-Data-1980-2019'!$A$1:$A$16305,DL$9)</f>
        <v>0</v>
      </c>
      <c r="DM31" s="63">
        <f>SUMIFS('[1]NBA-Data-1980-2019'!$G$1:$G$16305,'[1]NBA-Data-1980-2019'!$B$1:$B$16305,$A31,'[1]NBA-Data-1980-2019'!$A$1:$A$16305,DM$9)</f>
        <v>0</v>
      </c>
      <c r="DN31" s="63">
        <f>SUMIFS('[1]NBA-Data-1980-2019'!$G$1:$G$16305,'[1]NBA-Data-1980-2019'!$B$1:$B$16305,$A31,'[1]NBA-Data-1980-2019'!$A$1:$A$16305,DN$9)</f>
        <v>0</v>
      </c>
      <c r="DO31" s="63">
        <f>SUMIFS('[1]NBA-Data-1980-2019'!$G$1:$G$16305,'[1]NBA-Data-1980-2019'!$B$1:$B$16305,$A31,'[1]NBA-Data-1980-2019'!$A$1:$A$16305,DO$9)</f>
        <v>0</v>
      </c>
      <c r="DP31" s="63">
        <f>SUMIFS('[1]NBA-Data-1980-2019'!$G$1:$G$16305,'[1]NBA-Data-1980-2019'!$B$1:$B$16305,$A31,'[1]NBA-Data-1980-2019'!$A$1:$A$16305,DP$9)</f>
        <v>0</v>
      </c>
      <c r="DQ31" s="63">
        <f>SUMIFS('[1]NBA-Data-1980-2019'!$G$1:$G$16305,'[1]NBA-Data-1980-2019'!$B$1:$B$16305,$A31,'[1]NBA-Data-1980-2019'!$A$1:$A$16305,DQ$9)</f>
        <v>0</v>
      </c>
      <c r="DR31" s="63">
        <f>SUMIFS('[1]NBA-Data-1980-2019'!$G$1:$G$16305,'[1]NBA-Data-1980-2019'!$B$1:$B$16305,$A31,'[1]NBA-Data-1980-2019'!$A$1:$A$16305,DR$9)</f>
        <v>0</v>
      </c>
      <c r="DS31" s="63">
        <f>SUMIFS('[1]NBA-Data-1980-2019'!$G$1:$G$16305,'[1]NBA-Data-1980-2019'!$B$1:$B$16305,$A31,'[1]NBA-Data-1980-2019'!$A$1:$A$16305,DS$9)</f>
        <v>0</v>
      </c>
      <c r="DT31" s="63">
        <f>SUMIFS('[1]NBA-Data-1980-2019'!$G$1:$G$16305,'[1]NBA-Data-1980-2019'!$B$1:$B$16305,$A31,'[1]NBA-Data-1980-2019'!$A$1:$A$16305,DT$9)</f>
        <v>0</v>
      </c>
      <c r="DU31" s="63">
        <f>SUMIFS('[1]NBA-Data-1980-2019'!$G$1:$G$16305,'[1]NBA-Data-1980-2019'!$B$1:$B$16305,$A31,'[1]NBA-Data-1980-2019'!$A$1:$A$16305,DU$9)</f>
        <v>0</v>
      </c>
      <c r="DV31" s="63">
        <f>SUMIFS('[1]NBA-Data-1980-2019'!$G$1:$G$16305,'[1]NBA-Data-1980-2019'!$B$1:$B$16305,$A31,'[1]NBA-Data-1980-2019'!$A$1:$A$16305,DV$9)</f>
        <v>0</v>
      </c>
      <c r="DW31" s="63">
        <f>SUMIFS('[1]NBA-Data-1980-2019'!$G$1:$G$16305,'[1]NBA-Data-1980-2019'!$B$1:$B$16305,$A31,'[1]NBA-Data-1980-2019'!$A$1:$A$16305,DW$9)</f>
        <v>0</v>
      </c>
      <c r="DX31" s="63">
        <f>SUMIFS('[1]NBA-Data-1980-2019'!$G$1:$G$16305,'[1]NBA-Data-1980-2019'!$B$1:$B$16305,$A31,'[1]NBA-Data-1980-2019'!$A$1:$A$16305,DX$9)</f>
        <v>0</v>
      </c>
      <c r="DY31" s="63">
        <f>SUMIFS('[1]NBA-Data-1980-2019'!$G$1:$G$16305,'[1]NBA-Data-1980-2019'!$B$1:$B$16305,$A31,'[1]NBA-Data-1980-2019'!$A$1:$A$16305,DY$9)</f>
        <v>0</v>
      </c>
      <c r="DZ31" s="63">
        <f>SUMIFS('[1]NBA-Data-1980-2019'!$G$1:$G$16305,'[1]NBA-Data-1980-2019'!$B$1:$B$16305,$A31,'[1]NBA-Data-1980-2019'!$A$1:$A$16305,DZ$9)</f>
        <v>0</v>
      </c>
      <c r="EA31" s="63">
        <f>SUMIFS('[1]NBA-Data-1980-2019'!$G$1:$G$16305,'[1]NBA-Data-1980-2019'!$B$1:$B$16305,$A31,'[1]NBA-Data-1980-2019'!$A$1:$A$16305,EA$9)</f>
        <v>0</v>
      </c>
      <c r="EB31" s="63">
        <f>SUMIFS('[1]NBA-Data-1980-2019'!$G$1:$G$16305,'[1]NBA-Data-1980-2019'!$B$1:$B$16305,$A31,'[1]NBA-Data-1980-2019'!$A$1:$A$16305,EB$9)</f>
        <v>0</v>
      </c>
      <c r="EC31" s="63">
        <f>SUMIFS('[1]NBA-Data-1980-2019'!$G$1:$G$16305,'[1]NBA-Data-1980-2019'!$B$1:$B$16305,$A31,'[1]NBA-Data-1980-2019'!$A$1:$A$16305,EC$9)</f>
        <v>0</v>
      </c>
      <c r="ED31" s="63">
        <f>SUMIFS('[1]NBA-Data-1980-2019'!$G$1:$G$16305,'[1]NBA-Data-1980-2019'!$B$1:$B$16305,$A31,'[1]NBA-Data-1980-2019'!$A$1:$A$16305,ED$9)</f>
        <v>0</v>
      </c>
      <c r="EH31" s="2" t="s">
        <v>1483</v>
      </c>
      <c r="EI31" s="2" t="s">
        <v>1475</v>
      </c>
      <c r="EZ31" s="2" t="s">
        <v>1374</v>
      </c>
      <c r="FA31" s="2" t="s">
        <v>772</v>
      </c>
    </row>
    <row r="32" spans="1:165" x14ac:dyDescent="0.2">
      <c r="A32" s="2" t="s">
        <v>988</v>
      </c>
      <c r="B32" s="2" t="str" cm="1">
        <f t="array" ref="B32">_xlfn.XLOOKUP($A32&amp;B$5,'[1]NBA-Data-1980-2019'!$B$1:$B$16305&amp;'[1]NBA-Data-1980-2019'!$A$1:$A$16305,'[1]NBA-Data-1980-2019'!$D$1:$D$16305,"",0)</f>
        <v/>
      </c>
      <c r="C32" s="2" t="str" cm="1">
        <f t="array" ref="C32">_xlfn.XLOOKUP($A32&amp;C$5,'[1]NBA-Data-1980-2019'!$B$1:$B$16305&amp;'[1]NBA-Data-1980-2019'!$A$1:$A$16305,'[1]NBA-Data-1980-2019'!$D$1:$D$16305,"",0)</f>
        <v/>
      </c>
      <c r="D32" s="2" t="str" cm="1">
        <f t="array" ref="D32">_xlfn.XLOOKUP($A32&amp;D$5,'[1]NBA-Data-1980-2019'!$B$1:$B$16305&amp;'[1]NBA-Data-1980-2019'!$A$1:$A$16305,'[1]NBA-Data-1980-2019'!$D$1:$D$16305,"",0)</f>
        <v/>
      </c>
      <c r="E32" s="2" t="str" cm="1">
        <f t="array" ref="E32">_xlfn.XLOOKUP($A32&amp;E$5,'[1]NBA-Data-1980-2019'!$B$1:$B$16305&amp;'[1]NBA-Data-1980-2019'!$A$1:$A$16305,'[1]NBA-Data-1980-2019'!$D$1:$D$16305,"",0)</f>
        <v/>
      </c>
      <c r="F32" s="2" t="str" cm="1">
        <f t="array" ref="F32">_xlfn.XLOOKUP($A32&amp;F$5,'[1]NBA-Data-1980-2019'!$B$1:$B$16305&amp;'[1]NBA-Data-1980-2019'!$A$1:$A$16305,'[1]NBA-Data-1980-2019'!$D$1:$D$16305,"",0)</f>
        <v/>
      </c>
      <c r="G32" s="2" t="str" cm="1">
        <f t="array" ref="G32">_xlfn.XLOOKUP($A32&amp;G$5,'[1]NBA-Data-1980-2019'!$B$1:$B$16305&amp;'[1]NBA-Data-1980-2019'!$A$1:$A$16305,'[1]NBA-Data-1980-2019'!$D$1:$D$16305,"",0)</f>
        <v/>
      </c>
      <c r="H32" s="2" t="str" cm="1">
        <f t="array" ref="H32">_xlfn.XLOOKUP($A32&amp;H$5,'[1]NBA-Data-1980-2019'!$B$1:$B$16305&amp;'[1]NBA-Data-1980-2019'!$A$1:$A$16305,'[1]NBA-Data-1980-2019'!$D$1:$D$16305,"",0)</f>
        <v>WSB</v>
      </c>
      <c r="I32" s="2" t="str" cm="1">
        <f t="array" ref="I32">_xlfn.XLOOKUP($A32&amp;I$5,'[1]NBA-Data-1980-2019'!$B$1:$B$16305&amp;'[1]NBA-Data-1980-2019'!$A$1:$A$16305,'[1]NBA-Data-1980-2019'!$D$1:$D$16305,"",0)</f>
        <v>WAS</v>
      </c>
      <c r="J32" s="2" t="str" cm="1">
        <f t="array" ref="J32">_xlfn.XLOOKUP($A32&amp;J$5,'[1]NBA-Data-1980-2019'!$B$1:$B$16305&amp;'[1]NBA-Data-1980-2019'!$A$1:$A$16305,'[1]NBA-Data-1980-2019'!$D$1:$D$16305,"",0)</f>
        <v>WAS</v>
      </c>
      <c r="K32" s="2" t="str" cm="1">
        <f t="array" ref="K32">_xlfn.XLOOKUP($A32&amp;K$5,'[1]NBA-Data-1980-2019'!$B$1:$B$16305&amp;'[1]NBA-Data-1980-2019'!$A$1:$A$16305,'[1]NBA-Data-1980-2019'!$D$1:$D$16305,"",0)</f>
        <v>ORL</v>
      </c>
      <c r="L32" s="2" t="str" cm="1">
        <f t="array" ref="L32">_xlfn.XLOOKUP($A32&amp;L$5,'[1]NBA-Data-1980-2019'!$B$1:$B$16305&amp;'[1]NBA-Data-1980-2019'!$A$1:$A$16305,'[1]NBA-Data-1980-2019'!$D$1:$D$16305,"",0)</f>
        <v>DET</v>
      </c>
      <c r="M32" s="2" t="str" cm="1">
        <f t="array" ref="M32">_xlfn.XLOOKUP($A32&amp;M$5,'[1]NBA-Data-1980-2019'!$B$1:$B$16305&amp;'[1]NBA-Data-1980-2019'!$A$1:$A$16305,'[1]NBA-Data-1980-2019'!$D$1:$D$16305,"",0)</f>
        <v>DET</v>
      </c>
      <c r="N32" s="2" t="str" cm="1">
        <f t="array" ref="N32">_xlfn.XLOOKUP($A32&amp;N$5,'[1]NBA-Data-1980-2019'!$B$1:$B$16305&amp;'[1]NBA-Data-1980-2019'!$A$1:$A$16305,'[1]NBA-Data-1980-2019'!$D$1:$D$16305,"",0)</f>
        <v>DET</v>
      </c>
      <c r="O32" s="2" t="str" cm="1">
        <f t="array" ref="O32">_xlfn.XLOOKUP($A32&amp;O$5,'[1]NBA-Data-1980-2019'!$B$1:$B$16305&amp;'[1]NBA-Data-1980-2019'!$A$1:$A$16305,'[1]NBA-Data-1980-2019'!$D$1:$D$16305,"",0)</f>
        <v>DET</v>
      </c>
      <c r="P32" s="2" t="str" cm="1">
        <f t="array" ref="P32">_xlfn.XLOOKUP($A32&amp;P$5,'[1]NBA-Data-1980-2019'!$B$1:$B$16305&amp;'[1]NBA-Data-1980-2019'!$A$1:$A$16305,'[1]NBA-Data-1980-2019'!$D$1:$D$16305,"",0)</f>
        <v>DET</v>
      </c>
      <c r="Q32" s="2" t="str" cm="1">
        <f t="array" ref="Q32">_xlfn.XLOOKUP($A32&amp;Q$5,'[1]NBA-Data-1980-2019'!$B$1:$B$16305&amp;'[1]NBA-Data-1980-2019'!$A$1:$A$16305,'[1]NBA-Data-1980-2019'!$D$1:$D$16305,"",0)</f>
        <v>DET</v>
      </c>
      <c r="R32" s="2" t="str" cm="1">
        <f t="array" ref="R32">_xlfn.XLOOKUP($A32&amp;R$5,'[1]NBA-Data-1980-2019'!$B$1:$B$16305&amp;'[1]NBA-Data-1980-2019'!$A$1:$A$16305,'[1]NBA-Data-1980-2019'!$D$1:$D$16305,"",0)</f>
        <v>CHI</v>
      </c>
      <c r="S32" s="2" t="str" cm="1">
        <f t="array" ref="S32">_xlfn.XLOOKUP($A32&amp;S$5,'[1]NBA-Data-1980-2019'!$B$1:$B$16305&amp;'[1]NBA-Data-1980-2019'!$A$1:$A$16305,'[1]NBA-Data-1980-2019'!$D$1:$D$16305,"",0)</f>
        <v>TOT</v>
      </c>
      <c r="T32" s="2" t="str" cm="1">
        <f t="array" ref="T32">_xlfn.XLOOKUP($A32&amp;T$5,'[1]NBA-Data-1980-2019'!$B$1:$B$16305&amp;'[1]NBA-Data-1980-2019'!$A$1:$A$16305,'[1]NBA-Data-1980-2019'!$D$1:$D$16305,"",0)</f>
        <v>CLE</v>
      </c>
      <c r="U32" s="2" t="str" cm="1">
        <f t="array" ref="U32">_xlfn.XLOOKUP($A32&amp;U$5,'[1]NBA-Data-1980-2019'!$B$1:$B$16305&amp;'[1]NBA-Data-1980-2019'!$A$1:$A$16305,'[1]NBA-Data-1980-2019'!$D$1:$D$16305,"",0)</f>
        <v>DET</v>
      </c>
      <c r="V32" s="2" t="str" cm="1">
        <f t="array" ref="V32">_xlfn.XLOOKUP($A32&amp;V$5,'[1]NBA-Data-1980-2019'!$B$1:$B$16305&amp;'[1]NBA-Data-1980-2019'!$A$1:$A$16305,'[1]NBA-Data-1980-2019'!$D$1:$D$16305,"",0)</f>
        <v>DET</v>
      </c>
      <c r="W32" s="2" t="str" cm="1">
        <f t="array" ref="W32">_xlfn.XLOOKUP($A32&amp;W$5,'[1]NBA-Data-1980-2019'!$B$1:$B$16305&amp;'[1]NBA-Data-1980-2019'!$A$1:$A$16305,'[1]NBA-Data-1980-2019'!$D$1:$D$16305,"",0)</f>
        <v>DET</v>
      </c>
      <c r="X32" s="2" t="str" cm="1">
        <f t="array" ref="X32">_xlfn.XLOOKUP($A32&amp;X$5,'[1]NBA-Data-1980-2019'!$B$1:$B$16305&amp;'[1]NBA-Data-1980-2019'!$A$1:$A$16305,'[1]NBA-Data-1980-2019'!$D$1:$D$16305,"",0)</f>
        <v/>
      </c>
      <c r="Y32" s="2" t="str" cm="1">
        <f t="array" ref="Y32">_xlfn.XLOOKUP($A32&amp;Y$5,'[1]NBA-Data-1980-2019'!$B$1:$B$16305&amp;'[1]NBA-Data-1980-2019'!$A$1:$A$16305,'[1]NBA-Data-1980-2019'!$D$1:$D$16305,"",0)</f>
        <v/>
      </c>
      <c r="Z32" s="2" t="str" cm="1">
        <f t="array" ref="Z32">_xlfn.XLOOKUP($A32&amp;Z$5,'[1]NBA-Data-1980-2019'!$B$1:$B$16305&amp;'[1]NBA-Data-1980-2019'!$A$1:$A$16305,'[1]NBA-Data-1980-2019'!$D$1:$D$16305,"",0)</f>
        <v/>
      </c>
      <c r="AA32" s="2" t="str" cm="1">
        <f t="array" ref="AA32">_xlfn.XLOOKUP($A32&amp;AA$5,'[1]NBA-Data-1980-2019'!$B$1:$B$16305&amp;'[1]NBA-Data-1980-2019'!$A$1:$A$16305,'[1]NBA-Data-1980-2019'!$D$1:$D$16305,"",0)</f>
        <v/>
      </c>
      <c r="AB32" s="2" t="str" cm="1">
        <f t="array" ref="AB32">_xlfn.XLOOKUP($A32&amp;AB$5,'[1]NBA-Data-1980-2019'!$B$1:$B$16305&amp;'[1]NBA-Data-1980-2019'!$A$1:$A$16305,'[1]NBA-Data-1980-2019'!$D$1:$D$16305,"",0)</f>
        <v/>
      </c>
      <c r="AC32" s="2" t="str" cm="1">
        <f t="array" ref="AC32">_xlfn.XLOOKUP($A32&amp;AC$5,'[1]NBA-Data-1980-2019'!$B$1:$B$16305&amp;'[1]NBA-Data-1980-2019'!$A$1:$A$16305,'[1]NBA-Data-1980-2019'!$D$1:$D$16305,"",0)</f>
        <v/>
      </c>
      <c r="AD32" s="2" t="str" cm="1">
        <f t="array" ref="AD32">_xlfn.XLOOKUP($A32&amp;AD$5,'[1]NBA-Data-1980-2019'!$B$1:$B$16305&amp;'[1]NBA-Data-1980-2019'!$A$1:$A$16305,'[1]NBA-Data-1980-2019'!$D$1:$D$16305,"",0)</f>
        <v/>
      </c>
      <c r="AE32" s="2" t="str" cm="1">
        <f t="array" ref="AE32">_xlfn.XLOOKUP($A32&amp;AE$5,'[1]NBA-Data-1980-2019'!$B$1:$B$16305&amp;'[1]NBA-Data-1980-2019'!$A$1:$A$16305,'[1]NBA-Data-1980-2019'!$D$1:$D$16305,"",0)</f>
        <v/>
      </c>
      <c r="AF32" s="2" t="str" cm="1">
        <f t="array" ref="AF32">_xlfn.XLOOKUP($A32&amp;AF$5,'[1]NBA-Data-1980-2019'!$B$1:$B$16305&amp;'[1]NBA-Data-1980-2019'!$A$1:$A$16305,'[1]NBA-Data-1980-2019'!$D$1:$D$16305,"",0)</f>
        <v/>
      </c>
      <c r="AG32" s="2" t="str" cm="1">
        <f t="array" ref="AG32">_xlfn.XLOOKUP($A32&amp;AG$5,'[1]NBA-Data-1980-2019'!$B$1:$B$16305&amp;'[1]NBA-Data-1980-2019'!$A$1:$A$16305,'[1]NBA-Data-1980-2019'!$D$1:$D$16305,"",0)</f>
        <v/>
      </c>
      <c r="AH32" s="2" t="str" cm="1">
        <f t="array" ref="AH32">_xlfn.XLOOKUP($A32&amp;AH$5,'[1]NBA-Data-1980-2019'!$B$1:$B$16305&amp;'[1]NBA-Data-1980-2019'!$A$1:$A$16305,'[1]NBA-Data-1980-2019'!$H$1:$H$16305,"",0)</f>
        <v/>
      </c>
      <c r="AI32" s="2" t="str" cm="1">
        <f t="array" ref="AI32">_xlfn.XLOOKUP($A32&amp;AI$5,'[1]NBA-Data-1980-2019'!$B$1:$B$16305&amp;'[1]NBA-Data-1980-2019'!$A$1:$A$16305,'[1]NBA-Data-1980-2019'!$H$1:$H$16305,"",0)</f>
        <v/>
      </c>
      <c r="AJ32" s="2" t="str" cm="1">
        <f t="array" ref="AJ32">_xlfn.XLOOKUP($A32&amp;AJ$5,'[1]NBA-Data-1980-2019'!$B$1:$B$16305&amp;'[1]NBA-Data-1980-2019'!$A$1:$A$16305,'[1]NBA-Data-1980-2019'!$H$1:$H$16305,"",0)</f>
        <v/>
      </c>
      <c r="AK32" s="2" t="str" cm="1">
        <f t="array" ref="AK32">_xlfn.XLOOKUP($A32&amp;AK$5,'[1]NBA-Data-1980-2019'!$B$1:$B$16305&amp;'[1]NBA-Data-1980-2019'!$A$1:$A$16305,'[1]NBA-Data-1980-2019'!$H$1:$H$16305,"",0)</f>
        <v/>
      </c>
      <c r="AL32" s="2" t="str" cm="1">
        <f t="array" ref="AL32">_xlfn.XLOOKUP($A32&amp;AL$5,'[1]NBA-Data-1980-2019'!$B$1:$B$16305&amp;'[1]NBA-Data-1980-2019'!$A$1:$A$16305,'[1]NBA-Data-1980-2019'!$H$1:$H$16305,"",0)</f>
        <v/>
      </c>
      <c r="AM32" s="2" t="str" cm="1">
        <f t="array" ref="AM32">_xlfn.XLOOKUP($A32&amp;AM$5,'[1]NBA-Data-1980-2019'!$B$1:$B$16305&amp;'[1]NBA-Data-1980-2019'!$A$1:$A$16305,'[1]NBA-Data-1980-2019'!$H$1:$H$16305,"",0)</f>
        <v/>
      </c>
      <c r="AN32" s="2" cm="1">
        <f t="array" ref="AN32">_xlfn.XLOOKUP($A32&amp;AN$5,'[1]NBA-Data-1980-2019'!$B$1:$B$16305&amp;'[1]NBA-Data-1980-2019'!$A$1:$A$16305,'[1]NBA-Data-1980-2019'!$H$1:$H$16305,"",0)</f>
        <v>197.2</v>
      </c>
      <c r="AO32" s="2" cm="1">
        <f t="array" ref="AO32">_xlfn.XLOOKUP($A32&amp;AO$5,'[1]NBA-Data-1980-2019'!$B$1:$B$16305&amp;'[1]NBA-Data-1980-2019'!$A$1:$A$16305,'[1]NBA-Data-1980-2019'!$H$1:$H$16305,"",0)</f>
        <v>1125.6000000000001</v>
      </c>
      <c r="AP32" s="2" cm="1">
        <f t="array" ref="AP32">_xlfn.XLOOKUP($A32&amp;AP$5,'[1]NBA-Data-1980-2019'!$B$1:$B$16305&amp;'[1]NBA-Data-1980-2019'!$A$1:$A$16305,'[1]NBA-Data-1980-2019'!$H$1:$H$16305,"",0)</f>
        <v>1232.8</v>
      </c>
      <c r="AQ32" s="2" cm="1">
        <f t="array" ref="AQ32">_xlfn.XLOOKUP($A32&amp;AQ$5,'[1]NBA-Data-1980-2019'!$B$1:$B$16305&amp;'[1]NBA-Data-1980-2019'!$A$1:$A$16305,'[1]NBA-Data-1980-2019'!$H$1:$H$16305,"",0)</f>
        <v>1960.2</v>
      </c>
      <c r="AR32" s="2" cm="1">
        <f t="array" ref="AR32">_xlfn.XLOOKUP($A32&amp;AR$5,'[1]NBA-Data-1980-2019'!$B$1:$B$16305&amp;'[1]NBA-Data-1980-2019'!$A$1:$A$16305,'[1]NBA-Data-1980-2019'!$H$1:$H$16305,"",0)</f>
        <v>2760</v>
      </c>
      <c r="AS32" s="2" cm="1">
        <f t="array" ref="AS32">_xlfn.XLOOKUP($A32&amp;AS$5,'[1]NBA-Data-1980-2019'!$B$1:$B$16305&amp;'[1]NBA-Data-1980-2019'!$A$1:$A$16305,'[1]NBA-Data-1980-2019'!$H$1:$H$16305,"",0)</f>
        <v>2920</v>
      </c>
      <c r="AT32" s="2" cm="1">
        <f t="array" ref="AT32">_xlfn.XLOOKUP($A32&amp;AT$5,'[1]NBA-Data-1980-2019'!$B$1:$B$16305&amp;'[1]NBA-Data-1980-2019'!$A$1:$A$16305,'[1]NBA-Data-1980-2019'!$H$1:$H$16305,"",0)</f>
        <v>2876.2</v>
      </c>
      <c r="AU32" s="2" cm="1">
        <f t="array" ref="AU32">_xlfn.XLOOKUP($A32&amp;AU$5,'[1]NBA-Data-1980-2019'!$B$1:$B$16305&amp;'[1]NBA-Data-1980-2019'!$A$1:$A$16305,'[1]NBA-Data-1980-2019'!$H$1:$H$16305,"",0)</f>
        <v>3053.7000000000003</v>
      </c>
      <c r="AV32" s="2" cm="1">
        <f t="array" ref="AV32">_xlfn.XLOOKUP($A32&amp;AV$5,'[1]NBA-Data-1980-2019'!$B$1:$B$16305&amp;'[1]NBA-Data-1980-2019'!$A$1:$A$16305,'[1]NBA-Data-1980-2019'!$H$1:$H$16305,"",0)</f>
        <v>2671.4</v>
      </c>
      <c r="AW32" s="2" cm="1">
        <f t="array" ref="AW32">_xlfn.XLOOKUP($A32&amp;AW$5,'[1]NBA-Data-1980-2019'!$B$1:$B$16305&amp;'[1]NBA-Data-1980-2019'!$A$1:$A$16305,'[1]NBA-Data-1980-2019'!$H$1:$H$16305,"",0)</f>
        <v>2886.4</v>
      </c>
      <c r="AX32" s="2" cm="1">
        <f t="array" ref="AX32">_xlfn.XLOOKUP($A32&amp;AX$5,'[1]NBA-Data-1980-2019'!$B$1:$B$16305&amp;'[1]NBA-Data-1980-2019'!$A$1:$A$16305,'[1]NBA-Data-1980-2019'!$H$1:$H$16305,"",0)</f>
        <v>2695</v>
      </c>
      <c r="AY32" s="2" cm="1">
        <f t="array" ref="AY32">_xlfn.XLOOKUP($A32&amp;AY$5,'[1]NBA-Data-1980-2019'!$B$1:$B$16305&amp;'[1]NBA-Data-1980-2019'!$A$1:$A$16305,'[1]NBA-Data-1980-2019'!$H$1:$H$16305,"",0)</f>
        <v>2203.2000000000003</v>
      </c>
      <c r="AZ32" s="2" cm="1">
        <f t="array" ref="AZ32">_xlfn.XLOOKUP($A32&amp;AZ$5,'[1]NBA-Data-1980-2019'!$B$1:$B$16305&amp;'[1]NBA-Data-1980-2019'!$A$1:$A$16305,'[1]NBA-Data-1980-2019'!$H$1:$H$16305,"",0)</f>
        <v>1316</v>
      </c>
      <c r="BA32" s="2" cm="1">
        <f t="array" ref="BA32">_xlfn.XLOOKUP($A32&amp;BA$5,'[1]NBA-Data-1980-2019'!$B$1:$B$16305&amp;'[1]NBA-Data-1980-2019'!$A$1:$A$16305,'[1]NBA-Data-1980-2019'!$H$1:$H$16305,"",0)</f>
        <v>1973.4</v>
      </c>
      <c r="BB32" s="2" cm="1">
        <f t="array" ref="BB32">_xlfn.XLOOKUP($A32&amp;BB$5,'[1]NBA-Data-1980-2019'!$B$1:$B$16305&amp;'[1]NBA-Data-1980-2019'!$A$1:$A$16305,'[1]NBA-Data-1980-2019'!$H$1:$H$16305,"",0)</f>
        <v>1236.5999999999999</v>
      </c>
      <c r="BC32" s="2" cm="1">
        <f t="array" ref="BC32">_xlfn.XLOOKUP($A32&amp;BC$5,'[1]NBA-Data-1980-2019'!$B$1:$B$16305&amp;'[1]NBA-Data-1980-2019'!$A$1:$A$16305,'[1]NBA-Data-1980-2019'!$H$1:$H$16305,"",0)</f>
        <v>979.6</v>
      </c>
      <c r="BD32" s="2" t="str" cm="1">
        <f t="array" ref="BD32">_xlfn.XLOOKUP($A32&amp;BD$5,'[1]NBA-Data-1980-2019'!$B$1:$B$16305&amp;'[1]NBA-Data-1980-2019'!$A$1:$A$16305,'[1]NBA-Data-1980-2019'!$H$1:$H$16305,"",0)</f>
        <v/>
      </c>
      <c r="BE32" s="2" t="str" cm="1">
        <f t="array" ref="BE32">_xlfn.XLOOKUP($A32&amp;BE$5,'[1]NBA-Data-1980-2019'!$B$1:$B$16305&amp;'[1]NBA-Data-1980-2019'!$A$1:$A$16305,'[1]NBA-Data-1980-2019'!$H$1:$H$16305,"",0)</f>
        <v/>
      </c>
      <c r="BF32" s="2" t="str" cm="1">
        <f t="array" ref="BF32">_xlfn.XLOOKUP($A32&amp;BF$5,'[1]NBA-Data-1980-2019'!$B$1:$B$16305&amp;'[1]NBA-Data-1980-2019'!$A$1:$A$16305,'[1]NBA-Data-1980-2019'!$H$1:$H$16305,"",0)</f>
        <v/>
      </c>
      <c r="BG32" s="2" t="str" cm="1">
        <f t="array" ref="BG32">_xlfn.XLOOKUP($A32&amp;BG$5,'[1]NBA-Data-1980-2019'!$B$1:$B$16305&amp;'[1]NBA-Data-1980-2019'!$A$1:$A$16305,'[1]NBA-Data-1980-2019'!$H$1:$H$16305,"",0)</f>
        <v/>
      </c>
      <c r="BH32" s="2" t="str" cm="1">
        <f t="array" ref="BH32">_xlfn.XLOOKUP($A32&amp;BH$5,'[1]NBA-Data-1980-2019'!$B$1:$B$16305&amp;'[1]NBA-Data-1980-2019'!$A$1:$A$16305,'[1]NBA-Data-1980-2019'!$H$1:$H$16305,"",0)</f>
        <v/>
      </c>
      <c r="BI32" s="2" t="str" cm="1">
        <f t="array" ref="BI32">_xlfn.XLOOKUP($A32&amp;BI$5,'[1]NBA-Data-1980-2019'!$B$1:$B$16305&amp;'[1]NBA-Data-1980-2019'!$A$1:$A$16305,'[1]NBA-Data-1980-2019'!$H$1:$H$16305,"",0)</f>
        <v/>
      </c>
      <c r="BJ32" s="2" t="str" cm="1">
        <f t="array" ref="BJ32">_xlfn.XLOOKUP($A32&amp;BJ$5,'[1]NBA-Data-1980-2019'!$B$1:$B$16305&amp;'[1]NBA-Data-1980-2019'!$A$1:$A$16305,'[1]NBA-Data-1980-2019'!$H$1:$H$16305,"",0)</f>
        <v/>
      </c>
      <c r="BK32" s="2" t="str" cm="1">
        <f t="array" ref="BK32">_xlfn.XLOOKUP($A32&amp;BK$5,'[1]NBA-Data-1980-2019'!$B$1:$B$16305&amp;'[1]NBA-Data-1980-2019'!$A$1:$A$16305,'[1]NBA-Data-1980-2019'!$H$1:$H$16305,"",0)</f>
        <v/>
      </c>
      <c r="BL32" s="2" t="str" cm="1">
        <f t="array" ref="BL32">_xlfn.XLOOKUP($A32&amp;BL$5,'[1]NBA-Data-1980-2019'!$B$1:$B$16305&amp;'[1]NBA-Data-1980-2019'!$A$1:$A$16305,'[1]NBA-Data-1980-2019'!$H$1:$H$16305,"",0)</f>
        <v/>
      </c>
      <c r="BM32" s="2" t="str" cm="1">
        <f t="array" ref="BM32">_xlfn.XLOOKUP($A32&amp;BM$5,'[1]NBA-Data-1980-2019'!$B$1:$B$16305&amp;'[1]NBA-Data-1980-2019'!$A$1:$A$16305,'[1]NBA-Data-1980-2019'!$H$1:$H$16305,"",0)</f>
        <v/>
      </c>
      <c r="BN32" s="2" t="str" cm="1">
        <f t="array" ref="BN32">_xlfn.XLOOKUP($A32&amp;BN$5,'[1]NBA-Data-1980-2019'!$B$1:$B$16305&amp;'[1]NBA-Data-1980-2019'!$A$1:$A$16305,'[1]NBA-Data-1980-2019'!$F$1:$F$16305,"",0)</f>
        <v/>
      </c>
      <c r="BO32" s="2" t="str" cm="1">
        <f t="array" ref="BO32">_xlfn.XLOOKUP($A32&amp;BO$5,'[1]NBA-Data-1980-2019'!$B$1:$B$16305&amp;'[1]NBA-Data-1980-2019'!$A$1:$A$16305,'[1]NBA-Data-1980-2019'!$F$1:$F$16305,"",0)</f>
        <v/>
      </c>
      <c r="BP32" s="2" t="str" cm="1">
        <f t="array" ref="BP32">_xlfn.XLOOKUP($A32&amp;BP$5,'[1]NBA-Data-1980-2019'!$B$1:$B$16305&amp;'[1]NBA-Data-1980-2019'!$A$1:$A$16305,'[1]NBA-Data-1980-2019'!$F$1:$F$16305,"",0)</f>
        <v/>
      </c>
      <c r="BQ32" s="2" t="str" cm="1">
        <f t="array" ref="BQ32">_xlfn.XLOOKUP($A32&amp;BQ$5,'[1]NBA-Data-1980-2019'!$B$1:$B$16305&amp;'[1]NBA-Data-1980-2019'!$A$1:$A$16305,'[1]NBA-Data-1980-2019'!$F$1:$F$16305,"",0)</f>
        <v/>
      </c>
      <c r="BR32" s="2" t="str" cm="1">
        <f t="array" ref="BR32">_xlfn.XLOOKUP($A32&amp;BR$5,'[1]NBA-Data-1980-2019'!$B$1:$B$16305&amp;'[1]NBA-Data-1980-2019'!$A$1:$A$16305,'[1]NBA-Data-1980-2019'!$F$1:$F$16305,"",0)</f>
        <v/>
      </c>
      <c r="BS32" s="2" t="str" cm="1">
        <f t="array" ref="BS32">_xlfn.XLOOKUP($A32&amp;BS$5,'[1]NBA-Data-1980-2019'!$B$1:$B$16305&amp;'[1]NBA-Data-1980-2019'!$A$1:$A$16305,'[1]NBA-Data-1980-2019'!$F$1:$F$16305,"",0)</f>
        <v/>
      </c>
      <c r="BT32" s="2" cm="1">
        <f t="array" ref="BT32">_xlfn.XLOOKUP($A32&amp;BT$5,'[1]NBA-Data-1980-2019'!$B$1:$B$16305&amp;'[1]NBA-Data-1980-2019'!$A$1:$A$16305,'[1]NBA-Data-1980-2019'!$F$1:$F$16305,"",0)</f>
        <v>6</v>
      </c>
      <c r="BU32" s="2" cm="1">
        <f t="array" ref="BU32">_xlfn.XLOOKUP($A32&amp;BU$5,'[1]NBA-Data-1980-2019'!$B$1:$B$16305&amp;'[1]NBA-Data-1980-2019'!$A$1:$A$16305,'[1]NBA-Data-1980-2019'!$F$1:$F$16305,"",0)</f>
        <v>13.4</v>
      </c>
      <c r="BV32" s="2" cm="1">
        <f t="array" ref="BV32">_xlfn.XLOOKUP($A32&amp;BV$5,'[1]NBA-Data-1980-2019'!$B$1:$B$16305&amp;'[1]NBA-Data-1980-2019'!$A$1:$A$16305,'[1]NBA-Data-1980-2019'!$F$1:$F$16305,"",0)</f>
        <v>16.2</v>
      </c>
      <c r="BW32" s="2" cm="1">
        <f t="array" ref="BW32">_xlfn.XLOOKUP($A32&amp;BW$5,'[1]NBA-Data-1980-2019'!$B$1:$B$16305&amp;'[1]NBA-Data-1980-2019'!$A$1:$A$16305,'[1]NBA-Data-1980-2019'!$F$1:$F$16305,"",0)</f>
        <v>14.4</v>
      </c>
      <c r="BX32" s="2" cm="1">
        <f t="array" ref="BX32">_xlfn.XLOOKUP($A32&amp;BX$5,'[1]NBA-Data-1980-2019'!$B$1:$B$16305&amp;'[1]NBA-Data-1980-2019'!$A$1:$A$16305,'[1]NBA-Data-1980-2019'!$F$1:$F$16305,"",0)</f>
        <v>14.8</v>
      </c>
      <c r="BY32" s="2" cm="1">
        <f t="array" ref="BY32">_xlfn.XLOOKUP($A32&amp;BY$5,'[1]NBA-Data-1980-2019'!$B$1:$B$16305&amp;'[1]NBA-Data-1980-2019'!$A$1:$A$16305,'[1]NBA-Data-1980-2019'!$F$1:$F$16305,"",0)</f>
        <v>18.600000000000001</v>
      </c>
      <c r="BZ32" s="2" cm="1">
        <f t="array" ref="BZ32">_xlfn.XLOOKUP($A32&amp;BZ$5,'[1]NBA-Data-1980-2019'!$B$1:$B$16305&amp;'[1]NBA-Data-1980-2019'!$A$1:$A$16305,'[1]NBA-Data-1980-2019'!$F$1:$F$16305,"",0)</f>
        <v>17.2</v>
      </c>
      <c r="CA32" s="2" cm="1">
        <f t="array" ref="CA32">_xlfn.XLOOKUP($A32&amp;CA$5,'[1]NBA-Data-1980-2019'!$B$1:$B$16305&amp;'[1]NBA-Data-1980-2019'!$A$1:$A$16305,'[1]NBA-Data-1980-2019'!$F$1:$F$16305,"",0)</f>
        <v>17.3</v>
      </c>
      <c r="CB32" s="2" cm="1">
        <f t="array" ref="CB32">_xlfn.XLOOKUP($A32&amp;CB$5,'[1]NBA-Data-1980-2019'!$B$1:$B$16305&amp;'[1]NBA-Data-1980-2019'!$A$1:$A$16305,'[1]NBA-Data-1980-2019'!$F$1:$F$16305,"",0)</f>
        <v>17.399999999999999</v>
      </c>
      <c r="CC32" s="2" cm="1">
        <f t="array" ref="CC32">_xlfn.XLOOKUP($A32&amp;CC$5,'[1]NBA-Data-1980-2019'!$B$1:$B$16305&amp;'[1]NBA-Data-1980-2019'!$A$1:$A$16305,'[1]NBA-Data-1980-2019'!$F$1:$F$16305,"",0)</f>
        <v>17.5</v>
      </c>
      <c r="CD32" s="2" cm="1">
        <f t="array" ref="CD32">_xlfn.XLOOKUP($A32&amp;CD$5,'[1]NBA-Data-1980-2019'!$B$1:$B$16305&amp;'[1]NBA-Data-1980-2019'!$A$1:$A$16305,'[1]NBA-Data-1980-2019'!$F$1:$F$16305,"",0)</f>
        <v>14.6</v>
      </c>
      <c r="CE32" s="2" cm="1">
        <f t="array" ref="CE32">_xlfn.XLOOKUP($A32&amp;CE$5,'[1]NBA-Data-1980-2019'!$B$1:$B$16305&amp;'[1]NBA-Data-1980-2019'!$A$1:$A$16305,'[1]NBA-Data-1980-2019'!$F$1:$F$16305,"",0)</f>
        <v>12</v>
      </c>
      <c r="CF32" s="2" cm="1">
        <f t="array" ref="CF32">_xlfn.XLOOKUP($A32&amp;CF$5,'[1]NBA-Data-1980-2019'!$B$1:$B$16305&amp;'[1]NBA-Data-1980-2019'!$A$1:$A$16305,'[1]NBA-Data-1980-2019'!$F$1:$F$16305,"",0)</f>
        <v>12.2</v>
      </c>
      <c r="CG32" s="2" cm="1">
        <f t="array" ref="CG32">_xlfn.XLOOKUP($A32&amp;CG$5,'[1]NBA-Data-1980-2019'!$B$1:$B$16305&amp;'[1]NBA-Data-1980-2019'!$A$1:$A$16305,'[1]NBA-Data-1980-2019'!$F$1:$F$16305,"",0)</f>
        <v>15.8</v>
      </c>
      <c r="CH32" s="2" cm="1">
        <f t="array" ref="CH32">_xlfn.XLOOKUP($A32&amp;CH$5,'[1]NBA-Data-1980-2019'!$B$1:$B$16305&amp;'[1]NBA-Data-1980-2019'!$A$1:$A$16305,'[1]NBA-Data-1980-2019'!$F$1:$F$16305,"",0)</f>
        <v>12.3</v>
      </c>
      <c r="CI32" s="2" cm="1">
        <f t="array" ref="CI32">_xlfn.XLOOKUP($A32&amp;CI$5,'[1]NBA-Data-1980-2019'!$B$1:$B$16305&amp;'[1]NBA-Data-1980-2019'!$A$1:$A$16305,'[1]NBA-Data-1980-2019'!$F$1:$F$16305,"",0)</f>
        <v>10.7</v>
      </c>
      <c r="CJ32" s="2" t="str" cm="1">
        <f t="array" ref="CJ32">_xlfn.XLOOKUP($A32&amp;CJ$5,'[1]NBA-Data-1980-2019'!$B$1:$B$16305&amp;'[1]NBA-Data-1980-2019'!$A$1:$A$16305,'[1]NBA-Data-1980-2019'!$F$1:$F$16305,"",0)</f>
        <v/>
      </c>
      <c r="CK32" s="2" t="str" cm="1">
        <f t="array" ref="CK32">_xlfn.XLOOKUP($A32&amp;CK$5,'[1]NBA-Data-1980-2019'!$B$1:$B$16305&amp;'[1]NBA-Data-1980-2019'!$A$1:$A$16305,'[1]NBA-Data-1980-2019'!$F$1:$F$16305,"",0)</f>
        <v/>
      </c>
      <c r="CL32" s="2" t="str" cm="1">
        <f t="array" ref="CL32">_xlfn.XLOOKUP($A32&amp;CL$5,'[1]NBA-Data-1980-2019'!$B$1:$B$16305&amp;'[1]NBA-Data-1980-2019'!$A$1:$A$16305,'[1]NBA-Data-1980-2019'!$F$1:$F$16305,"",0)</f>
        <v/>
      </c>
      <c r="CM32" s="2" t="str" cm="1">
        <f t="array" ref="CM32">_xlfn.XLOOKUP($A32&amp;CM$5,'[1]NBA-Data-1980-2019'!$B$1:$B$16305&amp;'[1]NBA-Data-1980-2019'!$A$1:$A$16305,'[1]NBA-Data-1980-2019'!$F$1:$F$16305,"",0)</f>
        <v/>
      </c>
      <c r="CN32" s="2" t="str" cm="1">
        <f t="array" ref="CN32">_xlfn.XLOOKUP($A32&amp;CN$5,'[1]NBA-Data-1980-2019'!$B$1:$B$16305&amp;'[1]NBA-Data-1980-2019'!$A$1:$A$16305,'[1]NBA-Data-1980-2019'!$F$1:$F$16305,"",0)</f>
        <v/>
      </c>
      <c r="CO32" s="2" t="str" cm="1">
        <f t="array" ref="CO32">_xlfn.XLOOKUP($A32&amp;CO$5,'[1]NBA-Data-1980-2019'!$B$1:$B$16305&amp;'[1]NBA-Data-1980-2019'!$A$1:$A$16305,'[1]NBA-Data-1980-2019'!$F$1:$F$16305,"",0)</f>
        <v/>
      </c>
      <c r="CP32" s="2" t="str" cm="1">
        <f t="array" ref="CP32">_xlfn.XLOOKUP($A32&amp;CP$5,'[1]NBA-Data-1980-2019'!$B$1:$B$16305&amp;'[1]NBA-Data-1980-2019'!$A$1:$A$16305,'[1]NBA-Data-1980-2019'!$F$1:$F$16305,"",0)</f>
        <v/>
      </c>
      <c r="CQ32" s="2" t="str" cm="1">
        <f t="array" ref="CQ32">_xlfn.XLOOKUP($A32&amp;CQ$5,'[1]NBA-Data-1980-2019'!$B$1:$B$16305&amp;'[1]NBA-Data-1980-2019'!$A$1:$A$16305,'[1]NBA-Data-1980-2019'!$F$1:$F$16305,"",0)</f>
        <v/>
      </c>
      <c r="CR32" s="2" t="str" cm="1">
        <f t="array" ref="CR32">_xlfn.XLOOKUP($A32&amp;CR$5,'[1]NBA-Data-1980-2019'!$B$1:$B$16305&amp;'[1]NBA-Data-1980-2019'!$A$1:$A$16305,'[1]NBA-Data-1980-2019'!$F$1:$F$16305,"",0)</f>
        <v/>
      </c>
      <c r="CS32" s="2" t="str" cm="1">
        <f t="array" ref="CS32">_xlfn.XLOOKUP($A32&amp;CS$5,'[1]NBA-Data-1980-2019'!$B$1:$B$16305&amp;'[1]NBA-Data-1980-2019'!$A$1:$A$16305,'[1]NBA-Data-1980-2019'!$F$1:$F$16305,"",0)</f>
        <v/>
      </c>
      <c r="CU32" s="2" t="str">
        <f>_xlfn.XLOOKUP($A32,TEAMS!$G$1:$G$839,TEAMS!$H$1:$H$839,"",0)</f>
        <v>C</v>
      </c>
      <c r="CV32" s="2" t="str">
        <f>_xlfn.XLOOKUP($CU32,DASHBOARD!$B$22:$B$27,DASHBOARD!$C$22:$C$27,"",0)</f>
        <v>CENTER</v>
      </c>
      <c r="CY32" s="63">
        <f>SUMIFS('[1]NBA-Data-1980-2019'!$G$1:$G$16305,'[1]NBA-Data-1980-2019'!$B$1:$B$16305,$A32,'[1]NBA-Data-1980-2019'!$A$1:$A$16305,CY$9)</f>
        <v>0</v>
      </c>
      <c r="CZ32" s="63">
        <f>SUMIFS('[1]NBA-Data-1980-2019'!$G$1:$G$16305,'[1]NBA-Data-1980-2019'!$B$1:$B$16305,$A32,'[1]NBA-Data-1980-2019'!$A$1:$A$16305,CZ$9)</f>
        <v>0</v>
      </c>
      <c r="DA32" s="63">
        <f>SUMIFS('[1]NBA-Data-1980-2019'!$G$1:$G$16305,'[1]NBA-Data-1980-2019'!$B$1:$B$16305,$A32,'[1]NBA-Data-1980-2019'!$A$1:$A$16305,DA$9)</f>
        <v>0</v>
      </c>
      <c r="DB32" s="63">
        <f>SUMIFS('[1]NBA-Data-1980-2019'!$G$1:$G$16305,'[1]NBA-Data-1980-2019'!$B$1:$B$16305,$A32,'[1]NBA-Data-1980-2019'!$A$1:$A$16305,DB$9)</f>
        <v>0</v>
      </c>
      <c r="DC32" s="63">
        <f>SUMIFS('[1]NBA-Data-1980-2019'!$G$1:$G$16305,'[1]NBA-Data-1980-2019'!$B$1:$B$16305,$A32,'[1]NBA-Data-1980-2019'!$A$1:$A$16305,DC$9)</f>
        <v>0</v>
      </c>
      <c r="DD32" s="63">
        <f>SUMIFS('[1]NBA-Data-1980-2019'!$G$1:$G$16305,'[1]NBA-Data-1980-2019'!$B$1:$B$16305,$A32,'[1]NBA-Data-1980-2019'!$A$1:$A$16305,DD$9)</f>
        <v>0</v>
      </c>
      <c r="DE32" s="63">
        <f>SUMIFS('[1]NBA-Data-1980-2019'!$G$1:$G$16305,'[1]NBA-Data-1980-2019'!$B$1:$B$16305,$A32,'[1]NBA-Data-1980-2019'!$A$1:$A$16305,DE$9)</f>
        <v>247500</v>
      </c>
      <c r="DF32" s="63">
        <f>SUMIFS('[1]NBA-Data-1980-2019'!$G$1:$G$16305,'[1]NBA-Data-1980-2019'!$B$1:$B$16305,$A32,'[1]NBA-Data-1980-2019'!$A$1:$A$16305,DF$9)</f>
        <v>326700</v>
      </c>
      <c r="DG32" s="63">
        <f>SUMIFS('[1]NBA-Data-1980-2019'!$G$1:$G$16305,'[1]NBA-Data-1980-2019'!$B$1:$B$16305,$A32,'[1]NBA-Data-1980-2019'!$A$1:$A$16305,DG$9)</f>
        <v>800000</v>
      </c>
      <c r="DH32" s="63">
        <f>SUMIFS('[1]NBA-Data-1980-2019'!$G$1:$G$16305,'[1]NBA-Data-1980-2019'!$B$1:$B$16305,$A32,'[1]NBA-Data-1980-2019'!$A$1:$A$16305,DH$9)</f>
        <v>0</v>
      </c>
      <c r="DI32" s="63">
        <f>SUMIFS('[1]NBA-Data-1980-2019'!$G$1:$G$16305,'[1]NBA-Data-1980-2019'!$B$1:$B$16305,$A32,'[1]NBA-Data-1980-2019'!$A$1:$A$16305,DI$9)</f>
        <v>4000000</v>
      </c>
      <c r="DJ32" s="63">
        <f>SUMIFS('[1]NBA-Data-1980-2019'!$G$1:$G$16305,'[1]NBA-Data-1980-2019'!$B$1:$B$16305,$A32,'[1]NBA-Data-1980-2019'!$A$1:$A$16305,DJ$9)</f>
        <v>4700000</v>
      </c>
      <c r="DK32" s="63">
        <f>SUMIFS('[1]NBA-Data-1980-2019'!$G$1:$G$16305,'[1]NBA-Data-1980-2019'!$B$1:$B$16305,$A32,'[1]NBA-Data-1980-2019'!$A$1:$A$16305,DK$9)</f>
        <v>5200000</v>
      </c>
      <c r="DL32" s="63">
        <f>SUMIFS('[1]NBA-Data-1980-2019'!$G$1:$G$16305,'[1]NBA-Data-1980-2019'!$B$1:$B$16305,$A32,'[1]NBA-Data-1980-2019'!$A$1:$A$16305,DL$9)</f>
        <v>5500000</v>
      </c>
      <c r="DM32" s="63">
        <f>SUMIFS('[1]NBA-Data-1980-2019'!$G$1:$G$16305,'[1]NBA-Data-1980-2019'!$B$1:$B$16305,$A32,'[1]NBA-Data-1980-2019'!$A$1:$A$16305,DM$9)</f>
        <v>7000000</v>
      </c>
      <c r="DN32" s="63">
        <f>SUMIFS('[1]NBA-Data-1980-2019'!$G$1:$G$16305,'[1]NBA-Data-1980-2019'!$B$1:$B$16305,$A32,'[1]NBA-Data-1980-2019'!$A$1:$A$16305,DN$9)</f>
        <v>7500000</v>
      </c>
      <c r="DO32" s="63">
        <f>SUMIFS('[1]NBA-Data-1980-2019'!$G$1:$G$16305,'[1]NBA-Data-1980-2019'!$B$1:$B$16305,$A32,'[1]NBA-Data-1980-2019'!$A$1:$A$16305,DO$9)</f>
        <v>16000000</v>
      </c>
      <c r="DP32" s="63">
        <f>SUMIFS('[1]NBA-Data-1980-2019'!$G$1:$G$16305,'[1]NBA-Data-1980-2019'!$B$1:$B$16305,$A32,'[1]NBA-Data-1980-2019'!$A$1:$A$16305,DP$9)</f>
        <v>15500000</v>
      </c>
      <c r="DQ32" s="63">
        <f>SUMIFS('[1]NBA-Data-1980-2019'!$G$1:$G$16305,'[1]NBA-Data-1980-2019'!$B$1:$B$16305,$A32,'[1]NBA-Data-1980-2019'!$A$1:$A$16305,DQ$9)</f>
        <v>14500000</v>
      </c>
      <c r="DR32" s="63">
        <f>SUMIFS('[1]NBA-Data-1980-2019'!$G$1:$G$16305,'[1]NBA-Data-1980-2019'!$B$1:$B$16305,$A32,'[1]NBA-Data-1980-2019'!$A$1:$A$16305,DR$9)</f>
        <v>1306445</v>
      </c>
      <c r="DS32" s="63">
        <f>SUMIFS('[1]NBA-Data-1980-2019'!$G$1:$G$16305,'[1]NBA-Data-1980-2019'!$B$1:$B$16305,$A32,'[1]NBA-Data-1980-2019'!$A$1:$A$16305,DS$9)</f>
        <v>0</v>
      </c>
      <c r="DT32" s="63">
        <f>SUMIFS('[1]NBA-Data-1980-2019'!$G$1:$G$16305,'[1]NBA-Data-1980-2019'!$B$1:$B$16305,$A32,'[1]NBA-Data-1980-2019'!$A$1:$A$16305,DT$9)</f>
        <v>2246400</v>
      </c>
      <c r="DU32" s="63">
        <f>SUMIFS('[1]NBA-Data-1980-2019'!$G$1:$G$16305,'[1]NBA-Data-1980-2019'!$B$1:$B$16305,$A32,'[1]NBA-Data-1980-2019'!$A$1:$A$16305,DU$9)</f>
        <v>0</v>
      </c>
      <c r="DV32" s="63">
        <f>SUMIFS('[1]NBA-Data-1980-2019'!$G$1:$G$16305,'[1]NBA-Data-1980-2019'!$B$1:$B$16305,$A32,'[1]NBA-Data-1980-2019'!$A$1:$A$16305,DV$9)</f>
        <v>0</v>
      </c>
      <c r="DW32" s="63">
        <f>SUMIFS('[1]NBA-Data-1980-2019'!$G$1:$G$16305,'[1]NBA-Data-1980-2019'!$B$1:$B$16305,$A32,'[1]NBA-Data-1980-2019'!$A$1:$A$16305,DW$9)</f>
        <v>0</v>
      </c>
      <c r="DX32" s="63">
        <f>SUMIFS('[1]NBA-Data-1980-2019'!$G$1:$G$16305,'[1]NBA-Data-1980-2019'!$B$1:$B$16305,$A32,'[1]NBA-Data-1980-2019'!$A$1:$A$16305,DX$9)</f>
        <v>0</v>
      </c>
      <c r="DY32" s="63">
        <f>SUMIFS('[1]NBA-Data-1980-2019'!$G$1:$G$16305,'[1]NBA-Data-1980-2019'!$B$1:$B$16305,$A32,'[1]NBA-Data-1980-2019'!$A$1:$A$16305,DY$9)</f>
        <v>0</v>
      </c>
      <c r="DZ32" s="63">
        <f>SUMIFS('[1]NBA-Data-1980-2019'!$G$1:$G$16305,'[1]NBA-Data-1980-2019'!$B$1:$B$16305,$A32,'[1]NBA-Data-1980-2019'!$A$1:$A$16305,DZ$9)</f>
        <v>0</v>
      </c>
      <c r="EA32" s="63">
        <f>SUMIFS('[1]NBA-Data-1980-2019'!$G$1:$G$16305,'[1]NBA-Data-1980-2019'!$B$1:$B$16305,$A32,'[1]NBA-Data-1980-2019'!$A$1:$A$16305,EA$9)</f>
        <v>0</v>
      </c>
      <c r="EB32" s="63">
        <f>SUMIFS('[1]NBA-Data-1980-2019'!$G$1:$G$16305,'[1]NBA-Data-1980-2019'!$B$1:$B$16305,$A32,'[1]NBA-Data-1980-2019'!$A$1:$A$16305,EB$9)</f>
        <v>0</v>
      </c>
      <c r="EC32" s="63">
        <f>SUMIFS('[1]NBA-Data-1980-2019'!$G$1:$G$16305,'[1]NBA-Data-1980-2019'!$B$1:$B$16305,$A32,'[1]NBA-Data-1980-2019'!$A$1:$A$16305,EC$9)</f>
        <v>0</v>
      </c>
      <c r="ED32" s="63">
        <f>SUMIFS('[1]NBA-Data-1980-2019'!$G$1:$G$16305,'[1]NBA-Data-1980-2019'!$B$1:$B$16305,$A32,'[1]NBA-Data-1980-2019'!$A$1:$A$16305,ED$9)</f>
        <v>0</v>
      </c>
      <c r="EF32" s="1"/>
      <c r="EG32" s="1"/>
      <c r="EH32" s="2" t="s">
        <v>1482</v>
      </c>
      <c r="EI32" s="1"/>
      <c r="EJ32" s="1"/>
      <c r="EK32" s="1"/>
      <c r="EL32" s="1"/>
      <c r="EM32" s="1"/>
      <c r="EN32" s="1"/>
      <c r="EZ32" s="2" t="s">
        <v>1375</v>
      </c>
      <c r="FA32" s="2" t="s">
        <v>1416</v>
      </c>
      <c r="FF32" s="58"/>
      <c r="FG32" s="58"/>
      <c r="FH32" s="58"/>
      <c r="FI32" s="1"/>
    </row>
    <row r="33" spans="1:165" x14ac:dyDescent="0.2">
      <c r="A33" s="2" t="s">
        <v>925</v>
      </c>
      <c r="B33" s="2" t="str" cm="1">
        <f t="array" ref="B33">_xlfn.XLOOKUP($A33&amp;B$5,'[1]NBA-Data-1980-2019'!$B$1:$B$16305&amp;'[1]NBA-Data-1980-2019'!$A$1:$A$16305,'[1]NBA-Data-1980-2019'!$D$1:$D$16305,"",0)</f>
        <v/>
      </c>
      <c r="C33" s="2" t="str" cm="1">
        <f t="array" ref="C33">_xlfn.XLOOKUP($A33&amp;C$5,'[1]NBA-Data-1980-2019'!$B$1:$B$16305&amp;'[1]NBA-Data-1980-2019'!$A$1:$A$16305,'[1]NBA-Data-1980-2019'!$D$1:$D$16305,"",0)</f>
        <v/>
      </c>
      <c r="D33" s="2" t="str" cm="1">
        <f t="array" ref="D33">_xlfn.XLOOKUP($A33&amp;D$5,'[1]NBA-Data-1980-2019'!$B$1:$B$16305&amp;'[1]NBA-Data-1980-2019'!$A$1:$A$16305,'[1]NBA-Data-1980-2019'!$D$1:$D$16305,"",0)</f>
        <v/>
      </c>
      <c r="E33" s="2" t="str" cm="1">
        <f t="array" ref="E33">_xlfn.XLOOKUP($A33&amp;E$5,'[1]NBA-Data-1980-2019'!$B$1:$B$16305&amp;'[1]NBA-Data-1980-2019'!$A$1:$A$16305,'[1]NBA-Data-1980-2019'!$D$1:$D$16305,"",0)</f>
        <v/>
      </c>
      <c r="F33" s="2" t="str" cm="1">
        <f t="array" ref="F33">_xlfn.XLOOKUP($A33&amp;F$5,'[1]NBA-Data-1980-2019'!$B$1:$B$16305&amp;'[1]NBA-Data-1980-2019'!$A$1:$A$16305,'[1]NBA-Data-1980-2019'!$D$1:$D$16305,"",0)</f>
        <v/>
      </c>
      <c r="G33" s="2" t="str" cm="1">
        <f t="array" ref="G33">_xlfn.XLOOKUP($A33&amp;G$5,'[1]NBA-Data-1980-2019'!$B$1:$B$16305&amp;'[1]NBA-Data-1980-2019'!$A$1:$A$16305,'[1]NBA-Data-1980-2019'!$D$1:$D$16305,"",0)</f>
        <v/>
      </c>
      <c r="H33" s="2" t="str" cm="1">
        <f t="array" ref="H33">_xlfn.XLOOKUP($A33&amp;H$5,'[1]NBA-Data-1980-2019'!$B$1:$B$16305&amp;'[1]NBA-Data-1980-2019'!$A$1:$A$16305,'[1]NBA-Data-1980-2019'!$D$1:$D$16305,"",0)</f>
        <v/>
      </c>
      <c r="I33" s="2" t="str" cm="1">
        <f t="array" ref="I33">_xlfn.XLOOKUP($A33&amp;I$5,'[1]NBA-Data-1980-2019'!$B$1:$B$16305&amp;'[1]NBA-Data-1980-2019'!$A$1:$A$16305,'[1]NBA-Data-1980-2019'!$D$1:$D$16305,"",0)</f>
        <v/>
      </c>
      <c r="J33" s="2" t="str" cm="1">
        <f t="array" ref="J33">_xlfn.XLOOKUP($A33&amp;J$5,'[1]NBA-Data-1980-2019'!$B$1:$B$16305&amp;'[1]NBA-Data-1980-2019'!$A$1:$A$16305,'[1]NBA-Data-1980-2019'!$D$1:$D$16305,"",0)</f>
        <v/>
      </c>
      <c r="K33" s="2" t="str" cm="1">
        <f t="array" ref="K33">_xlfn.XLOOKUP($A33&amp;K$5,'[1]NBA-Data-1980-2019'!$B$1:$B$16305&amp;'[1]NBA-Data-1980-2019'!$A$1:$A$16305,'[1]NBA-Data-1980-2019'!$D$1:$D$16305,"",0)</f>
        <v/>
      </c>
      <c r="L33" s="2" t="str" cm="1">
        <f t="array" ref="L33">_xlfn.XLOOKUP($A33&amp;L$5,'[1]NBA-Data-1980-2019'!$B$1:$B$16305&amp;'[1]NBA-Data-1980-2019'!$A$1:$A$16305,'[1]NBA-Data-1980-2019'!$D$1:$D$16305,"",0)</f>
        <v/>
      </c>
      <c r="M33" s="2" t="str" cm="1">
        <f t="array" ref="M33">_xlfn.XLOOKUP($A33&amp;M$5,'[1]NBA-Data-1980-2019'!$B$1:$B$16305&amp;'[1]NBA-Data-1980-2019'!$A$1:$A$16305,'[1]NBA-Data-1980-2019'!$D$1:$D$16305,"",0)</f>
        <v/>
      </c>
      <c r="N33" s="2" t="str" cm="1">
        <f t="array" ref="N33">_xlfn.XLOOKUP($A33&amp;N$5,'[1]NBA-Data-1980-2019'!$B$1:$B$16305&amp;'[1]NBA-Data-1980-2019'!$A$1:$A$16305,'[1]NBA-Data-1980-2019'!$D$1:$D$16305,"",0)</f>
        <v/>
      </c>
      <c r="O33" s="2" t="str" cm="1">
        <f t="array" ref="O33">_xlfn.XLOOKUP($A33&amp;O$5,'[1]NBA-Data-1980-2019'!$B$1:$B$16305&amp;'[1]NBA-Data-1980-2019'!$A$1:$A$16305,'[1]NBA-Data-1980-2019'!$D$1:$D$16305,"",0)</f>
        <v/>
      </c>
      <c r="P33" s="2" t="str" cm="1">
        <f t="array" ref="P33">_xlfn.XLOOKUP($A33&amp;P$5,'[1]NBA-Data-1980-2019'!$B$1:$B$16305&amp;'[1]NBA-Data-1980-2019'!$A$1:$A$16305,'[1]NBA-Data-1980-2019'!$D$1:$D$16305,"",0)</f>
        <v>SAS</v>
      </c>
      <c r="Q33" s="2" t="str" cm="1">
        <f t="array" ref="Q33">_xlfn.XLOOKUP($A33&amp;Q$5,'[1]NBA-Data-1980-2019'!$B$1:$B$16305&amp;'[1]NBA-Data-1980-2019'!$A$1:$A$16305,'[1]NBA-Data-1980-2019'!$D$1:$D$16305,"",0)</f>
        <v>SAS</v>
      </c>
      <c r="R33" s="2" t="str" cm="1">
        <f t="array" ref="R33">_xlfn.XLOOKUP($A33&amp;R$5,'[1]NBA-Data-1980-2019'!$B$1:$B$16305&amp;'[1]NBA-Data-1980-2019'!$A$1:$A$16305,'[1]NBA-Data-1980-2019'!$D$1:$D$16305,"",0)</f>
        <v>SAS</v>
      </c>
      <c r="S33" s="2" t="str" cm="1">
        <f t="array" ref="S33">_xlfn.XLOOKUP($A33&amp;S$5,'[1]NBA-Data-1980-2019'!$B$1:$B$16305&amp;'[1]NBA-Data-1980-2019'!$A$1:$A$16305,'[1]NBA-Data-1980-2019'!$D$1:$D$16305,"",0)</f>
        <v>SAC</v>
      </c>
      <c r="T33" s="2" t="str" cm="1">
        <f t="array" ref="T33">_xlfn.XLOOKUP($A33&amp;T$5,'[1]NBA-Data-1980-2019'!$B$1:$B$16305&amp;'[1]NBA-Data-1980-2019'!$A$1:$A$16305,'[1]NBA-Data-1980-2019'!$D$1:$D$16305,"",0)</f>
        <v>SAC</v>
      </c>
      <c r="U33" s="2" t="str" cm="1">
        <f t="array" ref="U33">_xlfn.XLOOKUP($A33&amp;U$5,'[1]NBA-Data-1980-2019'!$B$1:$B$16305&amp;'[1]NBA-Data-1980-2019'!$A$1:$A$16305,'[1]NBA-Data-1980-2019'!$D$1:$D$16305,"",0)</f>
        <v>SAC</v>
      </c>
      <c r="V33" s="2" t="str" cm="1">
        <f t="array" ref="V33">_xlfn.XLOOKUP($A33&amp;V$5,'[1]NBA-Data-1980-2019'!$B$1:$B$16305&amp;'[1]NBA-Data-1980-2019'!$A$1:$A$16305,'[1]NBA-Data-1980-2019'!$D$1:$D$16305,"",0)</f>
        <v>SAC</v>
      </c>
      <c r="W33" s="2" t="str" cm="1">
        <f t="array" ref="W33">_xlfn.XLOOKUP($A33&amp;W$5,'[1]NBA-Data-1980-2019'!$B$1:$B$16305&amp;'[1]NBA-Data-1980-2019'!$A$1:$A$16305,'[1]NBA-Data-1980-2019'!$D$1:$D$16305,"",0)</f>
        <v>MIL</v>
      </c>
      <c r="X33" s="2" t="str" cm="1">
        <f t="array" ref="X33">_xlfn.XLOOKUP($A33&amp;X$5,'[1]NBA-Data-1980-2019'!$B$1:$B$16305&amp;'[1]NBA-Data-1980-2019'!$A$1:$A$16305,'[1]NBA-Data-1980-2019'!$D$1:$D$16305,"",0)</f>
        <v>TOT</v>
      </c>
      <c r="Y33" s="2" t="str" cm="1">
        <f t="array" ref="Y33">_xlfn.XLOOKUP($A33&amp;Y$5,'[1]NBA-Data-1980-2019'!$B$1:$B$16305&amp;'[1]NBA-Data-1980-2019'!$A$1:$A$16305,'[1]NBA-Data-1980-2019'!$D$1:$D$16305,"",0)</f>
        <v>TOT</v>
      </c>
      <c r="Z33" s="2" t="str" cm="1">
        <f t="array" ref="Z33">_xlfn.XLOOKUP($A33&amp;Z$5,'[1]NBA-Data-1980-2019'!$B$1:$B$16305&amp;'[1]NBA-Data-1980-2019'!$A$1:$A$16305,'[1]NBA-Data-1980-2019'!$D$1:$D$16305,"",0)</f>
        <v>MEM</v>
      </c>
      <c r="AA33" s="2" t="str" cm="1">
        <f t="array" ref="AA33">_xlfn.XLOOKUP($A33&amp;AA$5,'[1]NBA-Data-1980-2019'!$B$1:$B$16305&amp;'[1]NBA-Data-1980-2019'!$A$1:$A$16305,'[1]NBA-Data-1980-2019'!$D$1:$D$16305,"",0)</f>
        <v>TOT</v>
      </c>
      <c r="AB33" s="2" t="str" cm="1">
        <f t="array" ref="AB33">_xlfn.XLOOKUP($A33&amp;AB$5,'[1]NBA-Data-1980-2019'!$B$1:$B$16305&amp;'[1]NBA-Data-1980-2019'!$A$1:$A$16305,'[1]NBA-Data-1980-2019'!$D$1:$D$16305,"",0)</f>
        <v>DET</v>
      </c>
      <c r="AC33" s="2" t="str" cm="1">
        <f t="array" ref="AC33">_xlfn.XLOOKUP($A33&amp;AC$5,'[1]NBA-Data-1980-2019'!$B$1:$B$16305&amp;'[1]NBA-Data-1980-2019'!$A$1:$A$16305,'[1]NBA-Data-1980-2019'!$D$1:$D$16305,"",0)</f>
        <v/>
      </c>
      <c r="AD33" s="2" t="str" cm="1">
        <f t="array" ref="AD33">_xlfn.XLOOKUP($A33&amp;AD$5,'[1]NBA-Data-1980-2019'!$B$1:$B$16305&amp;'[1]NBA-Data-1980-2019'!$A$1:$A$16305,'[1]NBA-Data-1980-2019'!$D$1:$D$16305,"",0)</f>
        <v/>
      </c>
      <c r="AE33" s="2" t="str" cm="1">
        <f t="array" ref="AE33">_xlfn.XLOOKUP($A33&amp;AE$5,'[1]NBA-Data-1980-2019'!$B$1:$B$16305&amp;'[1]NBA-Data-1980-2019'!$A$1:$A$16305,'[1]NBA-Data-1980-2019'!$D$1:$D$16305,"",0)</f>
        <v/>
      </c>
      <c r="AF33" s="2" t="str" cm="1">
        <f t="array" ref="AF33">_xlfn.XLOOKUP($A33&amp;AF$5,'[1]NBA-Data-1980-2019'!$B$1:$B$16305&amp;'[1]NBA-Data-1980-2019'!$A$1:$A$16305,'[1]NBA-Data-1980-2019'!$D$1:$D$16305,"",0)</f>
        <v/>
      </c>
      <c r="AG33" s="2" t="str" cm="1">
        <f t="array" ref="AG33">_xlfn.XLOOKUP($A33&amp;AG$5,'[1]NBA-Data-1980-2019'!$B$1:$B$16305&amp;'[1]NBA-Data-1980-2019'!$A$1:$A$16305,'[1]NBA-Data-1980-2019'!$D$1:$D$16305,"",0)</f>
        <v/>
      </c>
      <c r="AH33" s="2" t="str" cm="1">
        <f t="array" ref="AH33">_xlfn.XLOOKUP($A33&amp;AH$5,'[1]NBA-Data-1980-2019'!$B$1:$B$16305&amp;'[1]NBA-Data-1980-2019'!$A$1:$A$16305,'[1]NBA-Data-1980-2019'!$H$1:$H$16305,"",0)</f>
        <v/>
      </c>
      <c r="AI33" s="2" t="str" cm="1">
        <f t="array" ref="AI33">_xlfn.XLOOKUP($A33&amp;AI$5,'[1]NBA-Data-1980-2019'!$B$1:$B$16305&amp;'[1]NBA-Data-1980-2019'!$A$1:$A$16305,'[1]NBA-Data-1980-2019'!$H$1:$H$16305,"",0)</f>
        <v/>
      </c>
      <c r="AJ33" s="2" t="str" cm="1">
        <f t="array" ref="AJ33">_xlfn.XLOOKUP($A33&amp;AJ$5,'[1]NBA-Data-1980-2019'!$B$1:$B$16305&amp;'[1]NBA-Data-1980-2019'!$A$1:$A$16305,'[1]NBA-Data-1980-2019'!$H$1:$H$16305,"",0)</f>
        <v/>
      </c>
      <c r="AK33" s="2" t="str" cm="1">
        <f t="array" ref="AK33">_xlfn.XLOOKUP($A33&amp;AK$5,'[1]NBA-Data-1980-2019'!$B$1:$B$16305&amp;'[1]NBA-Data-1980-2019'!$A$1:$A$16305,'[1]NBA-Data-1980-2019'!$H$1:$H$16305,"",0)</f>
        <v/>
      </c>
      <c r="AL33" s="2" t="str" cm="1">
        <f t="array" ref="AL33">_xlfn.XLOOKUP($A33&amp;AL$5,'[1]NBA-Data-1980-2019'!$B$1:$B$16305&amp;'[1]NBA-Data-1980-2019'!$A$1:$A$16305,'[1]NBA-Data-1980-2019'!$H$1:$H$16305,"",0)</f>
        <v/>
      </c>
      <c r="AM33" s="2" t="str" cm="1">
        <f t="array" ref="AM33">_xlfn.XLOOKUP($A33&amp;AM$5,'[1]NBA-Data-1980-2019'!$B$1:$B$16305&amp;'[1]NBA-Data-1980-2019'!$A$1:$A$16305,'[1]NBA-Data-1980-2019'!$H$1:$H$16305,"",0)</f>
        <v/>
      </c>
      <c r="AN33" s="2" t="str" cm="1">
        <f t="array" ref="AN33">_xlfn.XLOOKUP($A33&amp;AN$5,'[1]NBA-Data-1980-2019'!$B$1:$B$16305&amp;'[1]NBA-Data-1980-2019'!$A$1:$A$16305,'[1]NBA-Data-1980-2019'!$H$1:$H$16305,"",0)</f>
        <v/>
      </c>
      <c r="AO33" s="2" t="str" cm="1">
        <f t="array" ref="AO33">_xlfn.XLOOKUP($A33&amp;AO$5,'[1]NBA-Data-1980-2019'!$B$1:$B$16305&amp;'[1]NBA-Data-1980-2019'!$A$1:$A$16305,'[1]NBA-Data-1980-2019'!$H$1:$H$16305,"",0)</f>
        <v/>
      </c>
      <c r="AP33" s="2" t="str" cm="1">
        <f t="array" ref="AP33">_xlfn.XLOOKUP($A33&amp;AP$5,'[1]NBA-Data-1980-2019'!$B$1:$B$16305&amp;'[1]NBA-Data-1980-2019'!$A$1:$A$16305,'[1]NBA-Data-1980-2019'!$H$1:$H$16305,"",0)</f>
        <v/>
      </c>
      <c r="AQ33" s="2" t="str" cm="1">
        <f t="array" ref="AQ33">_xlfn.XLOOKUP($A33&amp;AQ$5,'[1]NBA-Data-1980-2019'!$B$1:$B$16305&amp;'[1]NBA-Data-1980-2019'!$A$1:$A$16305,'[1]NBA-Data-1980-2019'!$H$1:$H$16305,"",0)</f>
        <v/>
      </c>
      <c r="AR33" s="2" t="str" cm="1">
        <f t="array" ref="AR33">_xlfn.XLOOKUP($A33&amp;AR$5,'[1]NBA-Data-1980-2019'!$B$1:$B$16305&amp;'[1]NBA-Data-1980-2019'!$A$1:$A$16305,'[1]NBA-Data-1980-2019'!$H$1:$H$16305,"",0)</f>
        <v/>
      </c>
      <c r="AS33" s="2" t="str" cm="1">
        <f t="array" ref="AS33">_xlfn.XLOOKUP($A33&amp;AS$5,'[1]NBA-Data-1980-2019'!$B$1:$B$16305&amp;'[1]NBA-Data-1980-2019'!$A$1:$A$16305,'[1]NBA-Data-1980-2019'!$H$1:$H$16305,"",0)</f>
        <v/>
      </c>
      <c r="AT33" s="2" t="str" cm="1">
        <f t="array" ref="AT33">_xlfn.XLOOKUP($A33&amp;AT$5,'[1]NBA-Data-1980-2019'!$B$1:$B$16305&amp;'[1]NBA-Data-1980-2019'!$A$1:$A$16305,'[1]NBA-Data-1980-2019'!$H$1:$H$16305,"",0)</f>
        <v/>
      </c>
      <c r="AU33" s="2" t="str" cm="1">
        <f t="array" ref="AU33">_xlfn.XLOOKUP($A33&amp;AU$5,'[1]NBA-Data-1980-2019'!$B$1:$B$16305&amp;'[1]NBA-Data-1980-2019'!$A$1:$A$16305,'[1]NBA-Data-1980-2019'!$H$1:$H$16305,"",0)</f>
        <v/>
      </c>
      <c r="AV33" s="2" cm="1">
        <f t="array" ref="AV33">_xlfn.XLOOKUP($A33&amp;AV$5,'[1]NBA-Data-1980-2019'!$B$1:$B$16305&amp;'[1]NBA-Data-1980-2019'!$A$1:$A$16305,'[1]NBA-Data-1980-2019'!$H$1:$H$16305,"",0)</f>
        <v>1152</v>
      </c>
      <c r="AW33" s="2" cm="1">
        <f t="array" ref="AW33">_xlfn.XLOOKUP($A33&amp;AW$5,'[1]NBA-Data-1980-2019'!$B$1:$B$16305&amp;'[1]NBA-Data-1980-2019'!$A$1:$A$16305,'[1]NBA-Data-1980-2019'!$H$1:$H$16305,"",0)</f>
        <v>588.6</v>
      </c>
      <c r="AX33" s="2" cm="1">
        <f t="array" ref="AX33">_xlfn.XLOOKUP($A33&amp;AX$5,'[1]NBA-Data-1980-2019'!$B$1:$B$16305&amp;'[1]NBA-Data-1980-2019'!$A$1:$A$16305,'[1]NBA-Data-1980-2019'!$H$1:$H$16305,"",0)</f>
        <v>949</v>
      </c>
      <c r="AY33" s="2" cm="1">
        <f t="array" ref="AY33">_xlfn.XLOOKUP($A33&amp;AY$5,'[1]NBA-Data-1980-2019'!$B$1:$B$16305&amp;'[1]NBA-Data-1980-2019'!$A$1:$A$16305,'[1]NBA-Data-1980-2019'!$H$1:$H$16305,"",0)</f>
        <v>2080</v>
      </c>
      <c r="AZ33" s="2" cm="1">
        <f t="array" ref="AZ33">_xlfn.XLOOKUP($A33&amp;AZ$5,'[1]NBA-Data-1980-2019'!$B$1:$B$16305&amp;'[1]NBA-Data-1980-2019'!$A$1:$A$16305,'[1]NBA-Data-1980-2019'!$H$1:$H$16305,"",0)</f>
        <v>2270.3000000000002</v>
      </c>
      <c r="BA33" s="2" cm="1">
        <f t="array" ref="BA33">_xlfn.XLOOKUP($A33&amp;BA$5,'[1]NBA-Data-1980-2019'!$B$1:$B$16305&amp;'[1]NBA-Data-1980-2019'!$A$1:$A$16305,'[1]NBA-Data-1980-2019'!$H$1:$H$16305,"",0)</f>
        <v>2480.6</v>
      </c>
      <c r="BB33" s="2" cm="1">
        <f t="array" ref="BB33">_xlfn.XLOOKUP($A33&amp;BB$5,'[1]NBA-Data-1980-2019'!$B$1:$B$16305&amp;'[1]NBA-Data-1980-2019'!$A$1:$A$16305,'[1]NBA-Data-1980-2019'!$H$1:$H$16305,"",0)</f>
        <v>2733.4</v>
      </c>
      <c r="BC33" s="2" cm="1">
        <f t="array" ref="BC33">_xlfn.XLOOKUP($A33&amp;BC$5,'[1]NBA-Data-1980-2019'!$B$1:$B$16305&amp;'[1]NBA-Data-1980-2019'!$A$1:$A$16305,'[1]NBA-Data-1980-2019'!$H$1:$H$16305,"",0)</f>
        <v>1079.7</v>
      </c>
      <c r="BD33" s="2" cm="1">
        <f t="array" ref="BD33">_xlfn.XLOOKUP($A33&amp;BD$5,'[1]NBA-Data-1980-2019'!$B$1:$B$16305&amp;'[1]NBA-Data-1980-2019'!$A$1:$A$16305,'[1]NBA-Data-1980-2019'!$H$1:$H$16305,"",0)</f>
        <v>1458.6000000000001</v>
      </c>
      <c r="BE33" s="2" cm="1">
        <f t="array" ref="BE33">_xlfn.XLOOKUP($A33&amp;BE$5,'[1]NBA-Data-1980-2019'!$B$1:$B$16305&amp;'[1]NBA-Data-1980-2019'!$A$1:$A$16305,'[1]NBA-Data-1980-2019'!$H$1:$H$16305,"",0)</f>
        <v>643.69999999999993</v>
      </c>
      <c r="BF33" s="2" cm="1">
        <f t="array" ref="BF33">_xlfn.XLOOKUP($A33&amp;BF$5,'[1]NBA-Data-1980-2019'!$B$1:$B$16305&amp;'[1]NBA-Data-1980-2019'!$A$1:$A$16305,'[1]NBA-Data-1980-2019'!$H$1:$H$16305,"",0)</f>
        <v>1493.1</v>
      </c>
      <c r="BG33" s="2" cm="1">
        <f t="array" ref="BG33">_xlfn.XLOOKUP($A33&amp;BG$5,'[1]NBA-Data-1980-2019'!$B$1:$B$16305&amp;'[1]NBA-Data-1980-2019'!$A$1:$A$16305,'[1]NBA-Data-1980-2019'!$H$1:$H$16305,"",0)</f>
        <v>708.40000000000009</v>
      </c>
      <c r="BH33" s="2" cm="1">
        <f t="array" ref="BH33">_xlfn.XLOOKUP($A33&amp;BH$5,'[1]NBA-Data-1980-2019'!$B$1:$B$16305&amp;'[1]NBA-Data-1980-2019'!$A$1:$A$16305,'[1]NBA-Data-1980-2019'!$H$1:$H$16305,"",0)</f>
        <v>561.6</v>
      </c>
      <c r="BI33" s="2" t="str" cm="1">
        <f t="array" ref="BI33">_xlfn.XLOOKUP($A33&amp;BI$5,'[1]NBA-Data-1980-2019'!$B$1:$B$16305&amp;'[1]NBA-Data-1980-2019'!$A$1:$A$16305,'[1]NBA-Data-1980-2019'!$H$1:$H$16305,"",0)</f>
        <v/>
      </c>
      <c r="BJ33" s="2" t="str" cm="1">
        <f t="array" ref="BJ33">_xlfn.XLOOKUP($A33&amp;BJ$5,'[1]NBA-Data-1980-2019'!$B$1:$B$16305&amp;'[1]NBA-Data-1980-2019'!$A$1:$A$16305,'[1]NBA-Data-1980-2019'!$H$1:$H$16305,"",0)</f>
        <v/>
      </c>
      <c r="BK33" s="2" t="str" cm="1">
        <f t="array" ref="BK33">_xlfn.XLOOKUP($A33&amp;BK$5,'[1]NBA-Data-1980-2019'!$B$1:$B$16305&amp;'[1]NBA-Data-1980-2019'!$A$1:$A$16305,'[1]NBA-Data-1980-2019'!$H$1:$H$16305,"",0)</f>
        <v/>
      </c>
      <c r="BL33" s="2" t="str" cm="1">
        <f t="array" ref="BL33">_xlfn.XLOOKUP($A33&amp;BL$5,'[1]NBA-Data-1980-2019'!$B$1:$B$16305&amp;'[1]NBA-Data-1980-2019'!$A$1:$A$16305,'[1]NBA-Data-1980-2019'!$H$1:$H$16305,"",0)</f>
        <v/>
      </c>
      <c r="BM33" s="2" t="str" cm="1">
        <f t="array" ref="BM33">_xlfn.XLOOKUP($A33&amp;BM$5,'[1]NBA-Data-1980-2019'!$B$1:$B$16305&amp;'[1]NBA-Data-1980-2019'!$A$1:$A$16305,'[1]NBA-Data-1980-2019'!$H$1:$H$16305,"",0)</f>
        <v/>
      </c>
      <c r="BN33" s="2" t="str" cm="1">
        <f t="array" ref="BN33">_xlfn.XLOOKUP($A33&amp;BN$5,'[1]NBA-Data-1980-2019'!$B$1:$B$16305&amp;'[1]NBA-Data-1980-2019'!$A$1:$A$16305,'[1]NBA-Data-1980-2019'!$F$1:$F$16305,"",0)</f>
        <v/>
      </c>
      <c r="BO33" s="2" t="str" cm="1">
        <f t="array" ref="BO33">_xlfn.XLOOKUP($A33&amp;BO$5,'[1]NBA-Data-1980-2019'!$B$1:$B$16305&amp;'[1]NBA-Data-1980-2019'!$A$1:$A$16305,'[1]NBA-Data-1980-2019'!$F$1:$F$16305,"",0)</f>
        <v/>
      </c>
      <c r="BP33" s="2" t="str" cm="1">
        <f t="array" ref="BP33">_xlfn.XLOOKUP($A33&amp;BP$5,'[1]NBA-Data-1980-2019'!$B$1:$B$16305&amp;'[1]NBA-Data-1980-2019'!$A$1:$A$16305,'[1]NBA-Data-1980-2019'!$F$1:$F$16305,"",0)</f>
        <v/>
      </c>
      <c r="BQ33" s="2" t="str" cm="1">
        <f t="array" ref="BQ33">_xlfn.XLOOKUP($A33&amp;BQ$5,'[1]NBA-Data-1980-2019'!$B$1:$B$16305&amp;'[1]NBA-Data-1980-2019'!$A$1:$A$16305,'[1]NBA-Data-1980-2019'!$F$1:$F$16305,"",0)</f>
        <v/>
      </c>
      <c r="BR33" s="2" t="str" cm="1">
        <f t="array" ref="BR33">_xlfn.XLOOKUP($A33&amp;BR$5,'[1]NBA-Data-1980-2019'!$B$1:$B$16305&amp;'[1]NBA-Data-1980-2019'!$A$1:$A$16305,'[1]NBA-Data-1980-2019'!$F$1:$F$16305,"",0)</f>
        <v/>
      </c>
      <c r="BS33" s="2" t="str" cm="1">
        <f t="array" ref="BS33">_xlfn.XLOOKUP($A33&amp;BS$5,'[1]NBA-Data-1980-2019'!$B$1:$B$16305&amp;'[1]NBA-Data-1980-2019'!$A$1:$A$16305,'[1]NBA-Data-1980-2019'!$F$1:$F$16305,"",0)</f>
        <v/>
      </c>
      <c r="BT33" s="2" t="str" cm="1">
        <f t="array" ref="BT33">_xlfn.XLOOKUP($A33&amp;BT$5,'[1]NBA-Data-1980-2019'!$B$1:$B$16305&amp;'[1]NBA-Data-1980-2019'!$A$1:$A$16305,'[1]NBA-Data-1980-2019'!$F$1:$F$16305,"",0)</f>
        <v/>
      </c>
      <c r="BU33" s="2" t="str" cm="1">
        <f t="array" ref="BU33">_xlfn.XLOOKUP($A33&amp;BU$5,'[1]NBA-Data-1980-2019'!$B$1:$B$16305&amp;'[1]NBA-Data-1980-2019'!$A$1:$A$16305,'[1]NBA-Data-1980-2019'!$F$1:$F$16305,"",0)</f>
        <v/>
      </c>
      <c r="BV33" s="2" t="str" cm="1">
        <f t="array" ref="BV33">_xlfn.XLOOKUP($A33&amp;BV$5,'[1]NBA-Data-1980-2019'!$B$1:$B$16305&amp;'[1]NBA-Data-1980-2019'!$A$1:$A$16305,'[1]NBA-Data-1980-2019'!$F$1:$F$16305,"",0)</f>
        <v/>
      </c>
      <c r="BW33" s="2" t="str" cm="1">
        <f t="array" ref="BW33">_xlfn.XLOOKUP($A33&amp;BW$5,'[1]NBA-Data-1980-2019'!$B$1:$B$16305&amp;'[1]NBA-Data-1980-2019'!$A$1:$A$16305,'[1]NBA-Data-1980-2019'!$F$1:$F$16305,"",0)</f>
        <v/>
      </c>
      <c r="BX33" s="2" t="str" cm="1">
        <f t="array" ref="BX33">_xlfn.XLOOKUP($A33&amp;BX$5,'[1]NBA-Data-1980-2019'!$B$1:$B$16305&amp;'[1]NBA-Data-1980-2019'!$A$1:$A$16305,'[1]NBA-Data-1980-2019'!$F$1:$F$16305,"",0)</f>
        <v/>
      </c>
      <c r="BY33" s="2" t="str" cm="1">
        <f t="array" ref="BY33">_xlfn.XLOOKUP($A33&amp;BY$5,'[1]NBA-Data-1980-2019'!$B$1:$B$16305&amp;'[1]NBA-Data-1980-2019'!$A$1:$A$16305,'[1]NBA-Data-1980-2019'!$F$1:$F$16305,"",0)</f>
        <v/>
      </c>
      <c r="BZ33" s="2" t="str" cm="1">
        <f t="array" ref="BZ33">_xlfn.XLOOKUP($A33&amp;BZ$5,'[1]NBA-Data-1980-2019'!$B$1:$B$16305&amp;'[1]NBA-Data-1980-2019'!$A$1:$A$16305,'[1]NBA-Data-1980-2019'!$F$1:$F$16305,"",0)</f>
        <v/>
      </c>
      <c r="CA33" s="2" t="str" cm="1">
        <f t="array" ref="CA33">_xlfn.XLOOKUP($A33&amp;CA$5,'[1]NBA-Data-1980-2019'!$B$1:$B$16305&amp;'[1]NBA-Data-1980-2019'!$A$1:$A$16305,'[1]NBA-Data-1980-2019'!$F$1:$F$16305,"",0)</f>
        <v/>
      </c>
      <c r="CB33" s="2" cm="1">
        <f t="array" ref="CB33">_xlfn.XLOOKUP($A33&amp;CB$5,'[1]NBA-Data-1980-2019'!$B$1:$B$16305&amp;'[1]NBA-Data-1980-2019'!$A$1:$A$16305,'[1]NBA-Data-1980-2019'!$F$1:$F$16305,"",0)</f>
        <v>14.3</v>
      </c>
      <c r="CC33" s="2" cm="1">
        <f t="array" ref="CC33">_xlfn.XLOOKUP($A33&amp;CC$5,'[1]NBA-Data-1980-2019'!$B$1:$B$16305&amp;'[1]NBA-Data-1980-2019'!$A$1:$A$16305,'[1]NBA-Data-1980-2019'!$F$1:$F$16305,"",0)</f>
        <v>15.3</v>
      </c>
      <c r="CD33" s="2" cm="1">
        <f t="array" ref="CD33">_xlfn.XLOOKUP($A33&amp;CD$5,'[1]NBA-Data-1980-2019'!$B$1:$B$16305&amp;'[1]NBA-Data-1980-2019'!$A$1:$A$16305,'[1]NBA-Data-1980-2019'!$F$1:$F$16305,"",0)</f>
        <v>10.3</v>
      </c>
      <c r="CE33" s="2" cm="1">
        <f t="array" ref="CE33">_xlfn.XLOOKUP($A33&amp;CE$5,'[1]NBA-Data-1980-2019'!$B$1:$B$16305&amp;'[1]NBA-Data-1980-2019'!$A$1:$A$16305,'[1]NBA-Data-1980-2019'!$F$1:$F$16305,"",0)</f>
        <v>13.3</v>
      </c>
      <c r="CF33" s="2" cm="1">
        <f t="array" ref="CF33">_xlfn.XLOOKUP($A33&amp;CF$5,'[1]NBA-Data-1980-2019'!$B$1:$B$16305&amp;'[1]NBA-Data-1980-2019'!$A$1:$A$16305,'[1]NBA-Data-1980-2019'!$F$1:$F$16305,"",0)</f>
        <v>12.3</v>
      </c>
      <c r="CG33" s="2" cm="1">
        <f t="array" ref="CG33">_xlfn.XLOOKUP($A33&amp;CG$5,'[1]NBA-Data-1980-2019'!$B$1:$B$16305&amp;'[1]NBA-Data-1980-2019'!$A$1:$A$16305,'[1]NBA-Data-1980-2019'!$F$1:$F$16305,"",0)</f>
        <v>15.7</v>
      </c>
      <c r="CH33" s="2" cm="1">
        <f t="array" ref="CH33">_xlfn.XLOOKUP($A33&amp;CH$5,'[1]NBA-Data-1980-2019'!$B$1:$B$16305&amp;'[1]NBA-Data-1980-2019'!$A$1:$A$16305,'[1]NBA-Data-1980-2019'!$F$1:$F$16305,"",0)</f>
        <v>15.7</v>
      </c>
      <c r="CI33" s="2" cm="1">
        <f t="array" ref="CI33">_xlfn.XLOOKUP($A33&amp;CI$5,'[1]NBA-Data-1980-2019'!$B$1:$B$16305&amp;'[1]NBA-Data-1980-2019'!$A$1:$A$16305,'[1]NBA-Data-1980-2019'!$F$1:$F$16305,"",0)</f>
        <v>13.1</v>
      </c>
      <c r="CJ33" s="2" cm="1">
        <f t="array" ref="CJ33">_xlfn.XLOOKUP($A33&amp;CJ$5,'[1]NBA-Data-1980-2019'!$B$1:$B$16305&amp;'[1]NBA-Data-1980-2019'!$A$1:$A$16305,'[1]NBA-Data-1980-2019'!$F$1:$F$16305,"",0)</f>
        <v>14.2</v>
      </c>
      <c r="CK33" s="2" cm="1">
        <f t="array" ref="CK33">_xlfn.XLOOKUP($A33&amp;CK$5,'[1]NBA-Data-1980-2019'!$B$1:$B$16305&amp;'[1]NBA-Data-1980-2019'!$A$1:$A$16305,'[1]NBA-Data-1980-2019'!$F$1:$F$16305,"",0)</f>
        <v>12.7</v>
      </c>
      <c r="CL33" s="2" cm="1">
        <f t="array" ref="CL33">_xlfn.XLOOKUP($A33&amp;CL$5,'[1]NBA-Data-1980-2019'!$B$1:$B$16305&amp;'[1]NBA-Data-1980-2019'!$A$1:$A$16305,'[1]NBA-Data-1980-2019'!$F$1:$F$16305,"",0)</f>
        <v>15.4</v>
      </c>
      <c r="CM33" s="2" cm="1">
        <f t="array" ref="CM33">_xlfn.XLOOKUP($A33&amp;CM$5,'[1]NBA-Data-1980-2019'!$B$1:$B$16305&amp;'[1]NBA-Data-1980-2019'!$A$1:$A$16305,'[1]NBA-Data-1980-2019'!$F$1:$F$16305,"",0)</f>
        <v>9.5</v>
      </c>
      <c r="CN33" s="2" cm="1">
        <f t="array" ref="CN33">_xlfn.XLOOKUP($A33&amp;CN$5,'[1]NBA-Data-1980-2019'!$B$1:$B$16305&amp;'[1]NBA-Data-1980-2019'!$A$1:$A$16305,'[1]NBA-Data-1980-2019'!$F$1:$F$16305,"",0)</f>
        <v>16.100000000000001</v>
      </c>
      <c r="CO33" s="2" t="str" cm="1">
        <f t="array" ref="CO33">_xlfn.XLOOKUP($A33&amp;CO$5,'[1]NBA-Data-1980-2019'!$B$1:$B$16305&amp;'[1]NBA-Data-1980-2019'!$A$1:$A$16305,'[1]NBA-Data-1980-2019'!$F$1:$F$16305,"",0)</f>
        <v/>
      </c>
      <c r="CP33" s="2" t="str" cm="1">
        <f t="array" ref="CP33">_xlfn.XLOOKUP($A33&amp;CP$5,'[1]NBA-Data-1980-2019'!$B$1:$B$16305&amp;'[1]NBA-Data-1980-2019'!$A$1:$A$16305,'[1]NBA-Data-1980-2019'!$F$1:$F$16305,"",0)</f>
        <v/>
      </c>
      <c r="CQ33" s="2" t="str" cm="1">
        <f t="array" ref="CQ33">_xlfn.XLOOKUP($A33&amp;CQ$5,'[1]NBA-Data-1980-2019'!$B$1:$B$16305&amp;'[1]NBA-Data-1980-2019'!$A$1:$A$16305,'[1]NBA-Data-1980-2019'!$F$1:$F$16305,"",0)</f>
        <v/>
      </c>
      <c r="CR33" s="2" t="str" cm="1">
        <f t="array" ref="CR33">_xlfn.XLOOKUP($A33&amp;CR$5,'[1]NBA-Data-1980-2019'!$B$1:$B$16305&amp;'[1]NBA-Data-1980-2019'!$A$1:$A$16305,'[1]NBA-Data-1980-2019'!$F$1:$F$16305,"",0)</f>
        <v/>
      </c>
      <c r="CS33" s="2" t="str" cm="1">
        <f t="array" ref="CS33">_xlfn.XLOOKUP($A33&amp;CS$5,'[1]NBA-Data-1980-2019'!$B$1:$B$16305&amp;'[1]NBA-Data-1980-2019'!$A$1:$A$16305,'[1]NBA-Data-1980-2019'!$F$1:$F$16305,"",0)</f>
        <v/>
      </c>
      <c r="CU33" s="2" t="str">
        <f>_xlfn.XLOOKUP($A33,TEAMS!$G$1:$G$839,TEAMS!$H$1:$H$839,"",0)</f>
        <v>PG</v>
      </c>
      <c r="CV33" s="2" t="str">
        <f>_xlfn.XLOOKUP($CU33,DASHBOARD!$B$22:$B$27,DASHBOARD!$C$22:$C$27,"",0)</f>
        <v>GUARD</v>
      </c>
      <c r="CY33" s="63">
        <f>SUMIFS('[1]NBA-Data-1980-2019'!$G$1:$G$16305,'[1]NBA-Data-1980-2019'!$B$1:$B$16305,$A33,'[1]NBA-Data-1980-2019'!$A$1:$A$16305,CY$9)</f>
        <v>0</v>
      </c>
      <c r="CZ33" s="63">
        <f>SUMIFS('[1]NBA-Data-1980-2019'!$G$1:$G$16305,'[1]NBA-Data-1980-2019'!$B$1:$B$16305,$A33,'[1]NBA-Data-1980-2019'!$A$1:$A$16305,CZ$9)</f>
        <v>0</v>
      </c>
      <c r="DA33" s="63">
        <f>SUMIFS('[1]NBA-Data-1980-2019'!$G$1:$G$16305,'[1]NBA-Data-1980-2019'!$B$1:$B$16305,$A33,'[1]NBA-Data-1980-2019'!$A$1:$A$16305,DA$9)</f>
        <v>0</v>
      </c>
      <c r="DB33" s="63">
        <f>SUMIFS('[1]NBA-Data-1980-2019'!$G$1:$G$16305,'[1]NBA-Data-1980-2019'!$B$1:$B$16305,$A33,'[1]NBA-Data-1980-2019'!$A$1:$A$16305,DB$9)</f>
        <v>0</v>
      </c>
      <c r="DC33" s="63">
        <f>SUMIFS('[1]NBA-Data-1980-2019'!$G$1:$G$16305,'[1]NBA-Data-1980-2019'!$B$1:$B$16305,$A33,'[1]NBA-Data-1980-2019'!$A$1:$A$16305,DC$9)</f>
        <v>0</v>
      </c>
      <c r="DD33" s="63">
        <f>SUMIFS('[1]NBA-Data-1980-2019'!$G$1:$G$16305,'[1]NBA-Data-1980-2019'!$B$1:$B$16305,$A33,'[1]NBA-Data-1980-2019'!$A$1:$A$16305,DD$9)</f>
        <v>0</v>
      </c>
      <c r="DE33" s="63">
        <f>SUMIFS('[1]NBA-Data-1980-2019'!$G$1:$G$16305,'[1]NBA-Data-1980-2019'!$B$1:$B$16305,$A33,'[1]NBA-Data-1980-2019'!$A$1:$A$16305,DE$9)</f>
        <v>0</v>
      </c>
      <c r="DF33" s="63">
        <f>SUMIFS('[1]NBA-Data-1980-2019'!$G$1:$G$16305,'[1]NBA-Data-1980-2019'!$B$1:$B$16305,$A33,'[1]NBA-Data-1980-2019'!$A$1:$A$16305,DF$9)</f>
        <v>0</v>
      </c>
      <c r="DG33" s="63">
        <f>SUMIFS('[1]NBA-Data-1980-2019'!$G$1:$G$16305,'[1]NBA-Data-1980-2019'!$B$1:$B$16305,$A33,'[1]NBA-Data-1980-2019'!$A$1:$A$16305,DG$9)</f>
        <v>0</v>
      </c>
      <c r="DH33" s="63">
        <f>SUMIFS('[1]NBA-Data-1980-2019'!$G$1:$G$16305,'[1]NBA-Data-1980-2019'!$B$1:$B$16305,$A33,'[1]NBA-Data-1980-2019'!$A$1:$A$16305,DH$9)</f>
        <v>0</v>
      </c>
      <c r="DI33" s="63">
        <f>SUMIFS('[1]NBA-Data-1980-2019'!$G$1:$G$16305,'[1]NBA-Data-1980-2019'!$B$1:$B$16305,$A33,'[1]NBA-Data-1980-2019'!$A$1:$A$16305,DI$9)</f>
        <v>0</v>
      </c>
      <c r="DJ33" s="63">
        <f>SUMIFS('[1]NBA-Data-1980-2019'!$G$1:$G$16305,'[1]NBA-Data-1980-2019'!$B$1:$B$16305,$A33,'[1]NBA-Data-1980-2019'!$A$1:$A$16305,DJ$9)</f>
        <v>0</v>
      </c>
      <c r="DK33" s="63">
        <f>SUMIFS('[1]NBA-Data-1980-2019'!$G$1:$G$16305,'[1]NBA-Data-1980-2019'!$B$1:$B$16305,$A33,'[1]NBA-Data-1980-2019'!$A$1:$A$16305,DK$9)</f>
        <v>0</v>
      </c>
      <c r="DL33" s="63">
        <f>SUMIFS('[1]NBA-Data-1980-2019'!$G$1:$G$16305,'[1]NBA-Data-1980-2019'!$B$1:$B$16305,$A33,'[1]NBA-Data-1980-2019'!$A$1:$A$16305,DL$9)</f>
        <v>0</v>
      </c>
      <c r="DM33" s="63">
        <f>SUMIFS('[1]NBA-Data-1980-2019'!$G$1:$G$16305,'[1]NBA-Data-1980-2019'!$B$1:$B$16305,$A33,'[1]NBA-Data-1980-2019'!$A$1:$A$16305,DM$9)</f>
        <v>841680</v>
      </c>
      <c r="DN33" s="63">
        <f>SUMIFS('[1]NBA-Data-1980-2019'!$G$1:$G$16305,'[1]NBA-Data-1980-2019'!$B$1:$B$16305,$A33,'[1]NBA-Data-1980-2019'!$A$1:$A$16305,DN$9)</f>
        <v>0</v>
      </c>
      <c r="DO33" s="63">
        <f>SUMIFS('[1]NBA-Data-1980-2019'!$G$1:$G$16305,'[1]NBA-Data-1980-2019'!$B$1:$B$16305,$A33,'[1]NBA-Data-1980-2019'!$A$1:$A$16305,DO$9)</f>
        <v>967920</v>
      </c>
      <c r="DP33" s="63">
        <f>SUMIFS('[1]NBA-Data-1980-2019'!$G$1:$G$16305,'[1]NBA-Data-1980-2019'!$B$1:$B$16305,$A33,'[1]NBA-Data-1980-2019'!$A$1:$A$16305,DP$9)</f>
        <v>1747096</v>
      </c>
      <c r="DQ33" s="63">
        <f>SUMIFS('[1]NBA-Data-1980-2019'!$G$1:$G$16305,'[1]NBA-Data-1980-2019'!$B$1:$B$16305,$A33,'[1]NBA-Data-1980-2019'!$A$1:$A$16305,DQ$9)</f>
        <v>5585000</v>
      </c>
      <c r="DR33" s="63">
        <f>SUMIFS('[1]NBA-Data-1980-2019'!$G$1:$G$16305,'[1]NBA-Data-1980-2019'!$B$1:$B$16305,$A33,'[1]NBA-Data-1980-2019'!$A$1:$A$16305,DR$9)</f>
        <v>6031800</v>
      </c>
      <c r="DS33" s="63">
        <f>SUMIFS('[1]NBA-Data-1980-2019'!$G$1:$G$16305,'[1]NBA-Data-1980-2019'!$B$1:$B$16305,$A33,'[1]NBA-Data-1980-2019'!$A$1:$A$16305,DS$9)</f>
        <v>6478600</v>
      </c>
      <c r="DT33" s="63">
        <f>SUMIFS('[1]NBA-Data-1980-2019'!$G$1:$G$16305,'[1]NBA-Data-1980-2019'!$B$1:$B$16305,$A33,'[1]NBA-Data-1980-2019'!$A$1:$A$16305,DT$9)</f>
        <v>6925400</v>
      </c>
      <c r="DU33" s="63">
        <f>SUMIFS('[1]NBA-Data-1980-2019'!$G$1:$G$16305,'[1]NBA-Data-1980-2019'!$B$1:$B$16305,$A33,'[1]NBA-Data-1980-2019'!$A$1:$A$16305,DU$9)</f>
        <v>7372000</v>
      </c>
      <c r="DV33" s="63">
        <f>SUMIFS('[1]NBA-Data-1980-2019'!$G$1:$G$16305,'[1]NBA-Data-1980-2019'!$B$1:$B$16305,$A33,'[1]NBA-Data-1980-2019'!$A$1:$A$16305,DV$9)</f>
        <v>1272279</v>
      </c>
      <c r="DW33" s="63">
        <f>SUMIFS('[1]NBA-Data-1980-2019'!$G$1:$G$16305,'[1]NBA-Data-1980-2019'!$B$1:$B$16305,$A33,'[1]NBA-Data-1980-2019'!$A$1:$A$16305,DW$9)</f>
        <v>2077000</v>
      </c>
      <c r="DX33" s="63">
        <f>SUMIFS('[1]NBA-Data-1980-2019'!$G$1:$G$16305,'[1]NBA-Data-1980-2019'!$B$1:$B$16305,$A33,'[1]NBA-Data-1980-2019'!$A$1:$A$16305,DX$9)</f>
        <v>2170465</v>
      </c>
      <c r="DY33" s="63">
        <f>SUMIFS('[1]NBA-Data-1980-2019'!$G$1:$G$16305,'[1]NBA-Data-1980-2019'!$B$1:$B$16305,$A33,'[1]NBA-Data-1980-2019'!$A$1:$A$16305,DY$9)</f>
        <v>1551659</v>
      </c>
      <c r="DZ33" s="63">
        <f>SUMIFS('[1]NBA-Data-1980-2019'!$G$1:$G$16305,'[1]NBA-Data-1980-2019'!$B$1:$B$16305,$A33,'[1]NBA-Data-1980-2019'!$A$1:$A$16305,DZ$9)</f>
        <v>0</v>
      </c>
      <c r="EA33" s="63">
        <f>SUMIFS('[1]NBA-Data-1980-2019'!$G$1:$G$16305,'[1]NBA-Data-1980-2019'!$B$1:$B$16305,$A33,'[1]NBA-Data-1980-2019'!$A$1:$A$16305,EA$9)</f>
        <v>0</v>
      </c>
      <c r="EB33" s="63">
        <f>SUMIFS('[1]NBA-Data-1980-2019'!$G$1:$G$16305,'[1]NBA-Data-1980-2019'!$B$1:$B$16305,$A33,'[1]NBA-Data-1980-2019'!$A$1:$A$16305,EB$9)</f>
        <v>0</v>
      </c>
      <c r="EC33" s="63">
        <f>SUMIFS('[1]NBA-Data-1980-2019'!$G$1:$G$16305,'[1]NBA-Data-1980-2019'!$B$1:$B$16305,$A33,'[1]NBA-Data-1980-2019'!$A$1:$A$16305,EC$9)</f>
        <v>0</v>
      </c>
      <c r="ED33" s="63">
        <f>SUMIFS('[1]NBA-Data-1980-2019'!$G$1:$G$16305,'[1]NBA-Data-1980-2019'!$B$1:$B$16305,$A33,'[1]NBA-Data-1980-2019'!$A$1:$A$16305,ED$9)</f>
        <v>0</v>
      </c>
      <c r="EH33" s="2" t="s">
        <v>1483</v>
      </c>
    </row>
    <row r="34" spans="1:165" x14ac:dyDescent="0.2">
      <c r="A34" s="2" t="s">
        <v>1124</v>
      </c>
      <c r="B34" s="2" t="str" cm="1">
        <f t="array" ref="B34">_xlfn.XLOOKUP($A34&amp;B$5,'[1]NBA-Data-1980-2019'!$B$1:$B$16305&amp;'[1]NBA-Data-1980-2019'!$A$1:$A$16305,'[1]NBA-Data-1980-2019'!$D$1:$D$16305,"",0)</f>
        <v>CHI</v>
      </c>
      <c r="C34" s="2" t="str" cm="1">
        <f t="array" ref="C34">_xlfn.XLOOKUP($A34&amp;C$5,'[1]NBA-Data-1980-2019'!$B$1:$B$16305&amp;'[1]NBA-Data-1980-2019'!$A$1:$A$16305,'[1]NBA-Data-1980-2019'!$D$1:$D$16305,"",0)</f>
        <v>CHI</v>
      </c>
      <c r="D34" s="2" t="str" cm="1">
        <f t="array" ref="D34">_xlfn.XLOOKUP($A34&amp;D$5,'[1]NBA-Data-1980-2019'!$B$1:$B$16305&amp;'[1]NBA-Data-1980-2019'!$A$1:$A$16305,'[1]NBA-Data-1980-2019'!$D$1:$D$16305,"",0)</f>
        <v>CHI</v>
      </c>
      <c r="E34" s="2" t="str" cm="1">
        <f t="array" ref="E34">_xlfn.XLOOKUP($A34&amp;E$5,'[1]NBA-Data-1980-2019'!$B$1:$B$16305&amp;'[1]NBA-Data-1980-2019'!$A$1:$A$16305,'[1]NBA-Data-1980-2019'!$D$1:$D$16305,"",0)</f>
        <v>CHI</v>
      </c>
      <c r="F34" s="2" t="str" cm="1">
        <f t="array" ref="F34">_xlfn.XLOOKUP($A34&amp;F$5,'[1]NBA-Data-1980-2019'!$B$1:$B$16305&amp;'[1]NBA-Data-1980-2019'!$A$1:$A$16305,'[1]NBA-Data-1980-2019'!$D$1:$D$16305,"",0)</f>
        <v>SEA</v>
      </c>
      <c r="G34" s="2" t="str" cm="1">
        <f t="array" ref="G34">_xlfn.XLOOKUP($A34&amp;G$5,'[1]NBA-Data-1980-2019'!$B$1:$B$16305&amp;'[1]NBA-Data-1980-2019'!$A$1:$A$16305,'[1]NBA-Data-1980-2019'!$D$1:$D$16305,"",0)</f>
        <v/>
      </c>
      <c r="H34" s="2" t="str" cm="1">
        <f t="array" ref="H34">_xlfn.XLOOKUP($A34&amp;H$5,'[1]NBA-Data-1980-2019'!$B$1:$B$16305&amp;'[1]NBA-Data-1980-2019'!$A$1:$A$16305,'[1]NBA-Data-1980-2019'!$D$1:$D$16305,"",0)</f>
        <v/>
      </c>
      <c r="I34" s="2" t="str" cm="1">
        <f t="array" ref="I34">_xlfn.XLOOKUP($A34&amp;I$5,'[1]NBA-Data-1980-2019'!$B$1:$B$16305&amp;'[1]NBA-Data-1980-2019'!$A$1:$A$16305,'[1]NBA-Data-1980-2019'!$D$1:$D$16305,"",0)</f>
        <v/>
      </c>
      <c r="J34" s="2" t="str" cm="1">
        <f t="array" ref="J34">_xlfn.XLOOKUP($A34&amp;J$5,'[1]NBA-Data-1980-2019'!$B$1:$B$16305&amp;'[1]NBA-Data-1980-2019'!$A$1:$A$16305,'[1]NBA-Data-1980-2019'!$D$1:$D$16305,"",0)</f>
        <v/>
      </c>
      <c r="K34" s="2" t="str" cm="1">
        <f t="array" ref="K34">_xlfn.XLOOKUP($A34&amp;K$5,'[1]NBA-Data-1980-2019'!$B$1:$B$16305&amp;'[1]NBA-Data-1980-2019'!$A$1:$A$16305,'[1]NBA-Data-1980-2019'!$D$1:$D$16305,"",0)</f>
        <v/>
      </c>
      <c r="L34" s="2" t="str" cm="1">
        <f t="array" ref="L34">_xlfn.XLOOKUP($A34&amp;L$5,'[1]NBA-Data-1980-2019'!$B$1:$B$16305&amp;'[1]NBA-Data-1980-2019'!$A$1:$A$16305,'[1]NBA-Data-1980-2019'!$D$1:$D$16305,"",0)</f>
        <v/>
      </c>
      <c r="M34" s="2" t="str" cm="1">
        <f t="array" ref="M34">_xlfn.XLOOKUP($A34&amp;M$5,'[1]NBA-Data-1980-2019'!$B$1:$B$16305&amp;'[1]NBA-Data-1980-2019'!$A$1:$A$16305,'[1]NBA-Data-1980-2019'!$D$1:$D$16305,"",0)</f>
        <v/>
      </c>
      <c r="N34" s="2" t="str" cm="1">
        <f t="array" ref="N34">_xlfn.XLOOKUP($A34&amp;N$5,'[1]NBA-Data-1980-2019'!$B$1:$B$16305&amp;'[1]NBA-Data-1980-2019'!$A$1:$A$16305,'[1]NBA-Data-1980-2019'!$D$1:$D$16305,"",0)</f>
        <v/>
      </c>
      <c r="O34" s="2" t="str" cm="1">
        <f t="array" ref="O34">_xlfn.XLOOKUP($A34&amp;O$5,'[1]NBA-Data-1980-2019'!$B$1:$B$16305&amp;'[1]NBA-Data-1980-2019'!$A$1:$A$16305,'[1]NBA-Data-1980-2019'!$D$1:$D$16305,"",0)</f>
        <v/>
      </c>
      <c r="P34" s="2" t="str" cm="1">
        <f t="array" ref="P34">_xlfn.XLOOKUP($A34&amp;P$5,'[1]NBA-Data-1980-2019'!$B$1:$B$16305&amp;'[1]NBA-Data-1980-2019'!$A$1:$A$16305,'[1]NBA-Data-1980-2019'!$D$1:$D$16305,"",0)</f>
        <v/>
      </c>
      <c r="Q34" s="2" t="str" cm="1">
        <f t="array" ref="Q34">_xlfn.XLOOKUP($A34&amp;Q$5,'[1]NBA-Data-1980-2019'!$B$1:$B$16305&amp;'[1]NBA-Data-1980-2019'!$A$1:$A$16305,'[1]NBA-Data-1980-2019'!$D$1:$D$16305,"",0)</f>
        <v/>
      </c>
      <c r="R34" s="2" t="str" cm="1">
        <f t="array" ref="R34">_xlfn.XLOOKUP($A34&amp;R$5,'[1]NBA-Data-1980-2019'!$B$1:$B$16305&amp;'[1]NBA-Data-1980-2019'!$A$1:$A$16305,'[1]NBA-Data-1980-2019'!$D$1:$D$16305,"",0)</f>
        <v/>
      </c>
      <c r="S34" s="2" t="str" cm="1">
        <f t="array" ref="S34">_xlfn.XLOOKUP($A34&amp;S$5,'[1]NBA-Data-1980-2019'!$B$1:$B$16305&amp;'[1]NBA-Data-1980-2019'!$A$1:$A$16305,'[1]NBA-Data-1980-2019'!$D$1:$D$16305,"",0)</f>
        <v/>
      </c>
      <c r="T34" s="2" t="str" cm="1">
        <f t="array" ref="T34">_xlfn.XLOOKUP($A34&amp;T$5,'[1]NBA-Data-1980-2019'!$B$1:$B$16305&amp;'[1]NBA-Data-1980-2019'!$A$1:$A$16305,'[1]NBA-Data-1980-2019'!$D$1:$D$16305,"",0)</f>
        <v/>
      </c>
      <c r="U34" s="2" t="str" cm="1">
        <f t="array" ref="U34">_xlfn.XLOOKUP($A34&amp;U$5,'[1]NBA-Data-1980-2019'!$B$1:$B$16305&amp;'[1]NBA-Data-1980-2019'!$A$1:$A$16305,'[1]NBA-Data-1980-2019'!$D$1:$D$16305,"",0)</f>
        <v/>
      </c>
      <c r="V34" s="2" t="str" cm="1">
        <f t="array" ref="V34">_xlfn.XLOOKUP($A34&amp;V$5,'[1]NBA-Data-1980-2019'!$B$1:$B$16305&amp;'[1]NBA-Data-1980-2019'!$A$1:$A$16305,'[1]NBA-Data-1980-2019'!$D$1:$D$16305,"",0)</f>
        <v/>
      </c>
      <c r="W34" s="2" t="str" cm="1">
        <f t="array" ref="W34">_xlfn.XLOOKUP($A34&amp;W$5,'[1]NBA-Data-1980-2019'!$B$1:$B$16305&amp;'[1]NBA-Data-1980-2019'!$A$1:$A$16305,'[1]NBA-Data-1980-2019'!$D$1:$D$16305,"",0)</f>
        <v/>
      </c>
      <c r="X34" s="2" t="str" cm="1">
        <f t="array" ref="X34">_xlfn.XLOOKUP($A34&amp;X$5,'[1]NBA-Data-1980-2019'!$B$1:$B$16305&amp;'[1]NBA-Data-1980-2019'!$A$1:$A$16305,'[1]NBA-Data-1980-2019'!$D$1:$D$16305,"",0)</f>
        <v/>
      </c>
      <c r="Y34" s="2" t="str" cm="1">
        <f t="array" ref="Y34">_xlfn.XLOOKUP($A34&amp;Y$5,'[1]NBA-Data-1980-2019'!$B$1:$B$16305&amp;'[1]NBA-Data-1980-2019'!$A$1:$A$16305,'[1]NBA-Data-1980-2019'!$D$1:$D$16305,"",0)</f>
        <v/>
      </c>
      <c r="Z34" s="2" t="str" cm="1">
        <f t="array" ref="Z34">_xlfn.XLOOKUP($A34&amp;Z$5,'[1]NBA-Data-1980-2019'!$B$1:$B$16305&amp;'[1]NBA-Data-1980-2019'!$A$1:$A$16305,'[1]NBA-Data-1980-2019'!$D$1:$D$16305,"",0)</f>
        <v/>
      </c>
      <c r="AA34" s="2" t="str" cm="1">
        <f t="array" ref="AA34">_xlfn.XLOOKUP($A34&amp;AA$5,'[1]NBA-Data-1980-2019'!$B$1:$B$16305&amp;'[1]NBA-Data-1980-2019'!$A$1:$A$16305,'[1]NBA-Data-1980-2019'!$D$1:$D$16305,"",0)</f>
        <v/>
      </c>
      <c r="AB34" s="2" t="str" cm="1">
        <f t="array" ref="AB34">_xlfn.XLOOKUP($A34&amp;AB$5,'[1]NBA-Data-1980-2019'!$B$1:$B$16305&amp;'[1]NBA-Data-1980-2019'!$A$1:$A$16305,'[1]NBA-Data-1980-2019'!$D$1:$D$16305,"",0)</f>
        <v/>
      </c>
      <c r="AC34" s="2" t="str" cm="1">
        <f t="array" ref="AC34">_xlfn.XLOOKUP($A34&amp;AC$5,'[1]NBA-Data-1980-2019'!$B$1:$B$16305&amp;'[1]NBA-Data-1980-2019'!$A$1:$A$16305,'[1]NBA-Data-1980-2019'!$D$1:$D$16305,"",0)</f>
        <v/>
      </c>
      <c r="AD34" s="2" t="str" cm="1">
        <f t="array" ref="AD34">_xlfn.XLOOKUP($A34&amp;AD$5,'[1]NBA-Data-1980-2019'!$B$1:$B$16305&amp;'[1]NBA-Data-1980-2019'!$A$1:$A$16305,'[1]NBA-Data-1980-2019'!$D$1:$D$16305,"",0)</f>
        <v/>
      </c>
      <c r="AE34" s="2" t="str" cm="1">
        <f t="array" ref="AE34">_xlfn.XLOOKUP($A34&amp;AE$5,'[1]NBA-Data-1980-2019'!$B$1:$B$16305&amp;'[1]NBA-Data-1980-2019'!$A$1:$A$16305,'[1]NBA-Data-1980-2019'!$D$1:$D$16305,"",0)</f>
        <v/>
      </c>
      <c r="AF34" s="2" t="str" cm="1">
        <f t="array" ref="AF34">_xlfn.XLOOKUP($A34&amp;AF$5,'[1]NBA-Data-1980-2019'!$B$1:$B$16305&amp;'[1]NBA-Data-1980-2019'!$A$1:$A$16305,'[1]NBA-Data-1980-2019'!$D$1:$D$16305,"",0)</f>
        <v/>
      </c>
      <c r="AG34" s="2" t="str" cm="1">
        <f t="array" ref="AG34">_xlfn.XLOOKUP($A34&amp;AG$5,'[1]NBA-Data-1980-2019'!$B$1:$B$16305&amp;'[1]NBA-Data-1980-2019'!$A$1:$A$16305,'[1]NBA-Data-1980-2019'!$D$1:$D$16305,"",0)</f>
        <v/>
      </c>
      <c r="AH34" s="2" cm="1">
        <f t="array" ref="AH34">_xlfn.XLOOKUP($A34&amp;AH$5,'[1]NBA-Data-1980-2019'!$B$1:$B$16305&amp;'[1]NBA-Data-1980-2019'!$A$1:$A$16305,'[1]NBA-Data-1980-2019'!$H$1:$H$16305,"",0)</f>
        <v>2275.2000000000003</v>
      </c>
      <c r="AI34" s="2" cm="1">
        <f t="array" ref="AI34">_xlfn.XLOOKUP($A34&amp;AI$5,'[1]NBA-Data-1980-2019'!$B$1:$B$16305&amp;'[1]NBA-Data-1980-2019'!$A$1:$A$16305,'[1]NBA-Data-1980-2019'!$H$1:$H$16305,"",0)</f>
        <v>1472</v>
      </c>
      <c r="AJ34" s="2" cm="1">
        <f t="array" ref="AJ34">_xlfn.XLOOKUP($A34&amp;AJ$5,'[1]NBA-Data-1980-2019'!$B$1:$B$16305&amp;'[1]NBA-Data-1980-2019'!$A$1:$A$16305,'[1]NBA-Data-1980-2019'!$H$1:$H$16305,"",0)</f>
        <v>1253.6999999999998</v>
      </c>
      <c r="AK34" s="2" cm="1">
        <f t="array" ref="AK34">_xlfn.XLOOKUP($A34&amp;AK$5,'[1]NBA-Data-1980-2019'!$B$1:$B$16305&amp;'[1]NBA-Data-1980-2019'!$A$1:$A$16305,'[1]NBA-Data-1980-2019'!$H$1:$H$16305,"",0)</f>
        <v>781.2</v>
      </c>
      <c r="AL34" s="2" cm="1">
        <f t="array" ref="AL34">_xlfn.XLOOKUP($A34&amp;AL$5,'[1]NBA-Data-1980-2019'!$B$1:$B$16305&amp;'[1]NBA-Data-1980-2019'!$A$1:$A$16305,'[1]NBA-Data-1980-2019'!$H$1:$H$16305,"",0)</f>
        <v>429.20000000000005</v>
      </c>
      <c r="AM34" s="2" t="str" cm="1">
        <f t="array" ref="AM34">_xlfn.XLOOKUP($A34&amp;AM$5,'[1]NBA-Data-1980-2019'!$B$1:$B$16305&amp;'[1]NBA-Data-1980-2019'!$A$1:$A$16305,'[1]NBA-Data-1980-2019'!$H$1:$H$16305,"",0)</f>
        <v/>
      </c>
      <c r="AN34" s="2" t="str" cm="1">
        <f t="array" ref="AN34">_xlfn.XLOOKUP($A34&amp;AN$5,'[1]NBA-Data-1980-2019'!$B$1:$B$16305&amp;'[1]NBA-Data-1980-2019'!$A$1:$A$16305,'[1]NBA-Data-1980-2019'!$H$1:$H$16305,"",0)</f>
        <v/>
      </c>
      <c r="AO34" s="2" t="str" cm="1">
        <f t="array" ref="AO34">_xlfn.XLOOKUP($A34&amp;AO$5,'[1]NBA-Data-1980-2019'!$B$1:$B$16305&amp;'[1]NBA-Data-1980-2019'!$A$1:$A$16305,'[1]NBA-Data-1980-2019'!$H$1:$H$16305,"",0)</f>
        <v/>
      </c>
      <c r="AP34" s="2" t="str" cm="1">
        <f t="array" ref="AP34">_xlfn.XLOOKUP($A34&amp;AP$5,'[1]NBA-Data-1980-2019'!$B$1:$B$16305&amp;'[1]NBA-Data-1980-2019'!$A$1:$A$16305,'[1]NBA-Data-1980-2019'!$H$1:$H$16305,"",0)</f>
        <v/>
      </c>
      <c r="AQ34" s="2" t="str" cm="1">
        <f t="array" ref="AQ34">_xlfn.XLOOKUP($A34&amp;AQ$5,'[1]NBA-Data-1980-2019'!$B$1:$B$16305&amp;'[1]NBA-Data-1980-2019'!$A$1:$A$16305,'[1]NBA-Data-1980-2019'!$H$1:$H$16305,"",0)</f>
        <v/>
      </c>
      <c r="AR34" s="2" t="str" cm="1">
        <f t="array" ref="AR34">_xlfn.XLOOKUP($A34&amp;AR$5,'[1]NBA-Data-1980-2019'!$B$1:$B$16305&amp;'[1]NBA-Data-1980-2019'!$A$1:$A$16305,'[1]NBA-Data-1980-2019'!$H$1:$H$16305,"",0)</f>
        <v/>
      </c>
      <c r="AS34" s="2" t="str" cm="1">
        <f t="array" ref="AS34">_xlfn.XLOOKUP($A34&amp;AS$5,'[1]NBA-Data-1980-2019'!$B$1:$B$16305&amp;'[1]NBA-Data-1980-2019'!$A$1:$A$16305,'[1]NBA-Data-1980-2019'!$H$1:$H$16305,"",0)</f>
        <v/>
      </c>
      <c r="AT34" s="2" t="str" cm="1">
        <f t="array" ref="AT34">_xlfn.XLOOKUP($A34&amp;AT$5,'[1]NBA-Data-1980-2019'!$B$1:$B$16305&amp;'[1]NBA-Data-1980-2019'!$A$1:$A$16305,'[1]NBA-Data-1980-2019'!$H$1:$H$16305,"",0)</f>
        <v/>
      </c>
      <c r="AU34" s="2" t="str" cm="1">
        <f t="array" ref="AU34">_xlfn.XLOOKUP($A34&amp;AU$5,'[1]NBA-Data-1980-2019'!$B$1:$B$16305&amp;'[1]NBA-Data-1980-2019'!$A$1:$A$16305,'[1]NBA-Data-1980-2019'!$H$1:$H$16305,"",0)</f>
        <v/>
      </c>
      <c r="AV34" s="2" t="str" cm="1">
        <f t="array" ref="AV34">_xlfn.XLOOKUP($A34&amp;AV$5,'[1]NBA-Data-1980-2019'!$B$1:$B$16305&amp;'[1]NBA-Data-1980-2019'!$A$1:$A$16305,'[1]NBA-Data-1980-2019'!$H$1:$H$16305,"",0)</f>
        <v/>
      </c>
      <c r="AW34" s="2" t="str" cm="1">
        <f t="array" ref="AW34">_xlfn.XLOOKUP($A34&amp;AW$5,'[1]NBA-Data-1980-2019'!$B$1:$B$16305&amp;'[1]NBA-Data-1980-2019'!$A$1:$A$16305,'[1]NBA-Data-1980-2019'!$H$1:$H$16305,"",0)</f>
        <v/>
      </c>
      <c r="AX34" s="2" t="str" cm="1">
        <f t="array" ref="AX34">_xlfn.XLOOKUP($A34&amp;AX$5,'[1]NBA-Data-1980-2019'!$B$1:$B$16305&amp;'[1]NBA-Data-1980-2019'!$A$1:$A$16305,'[1]NBA-Data-1980-2019'!$H$1:$H$16305,"",0)</f>
        <v/>
      </c>
      <c r="AY34" s="2" t="str" cm="1">
        <f t="array" ref="AY34">_xlfn.XLOOKUP($A34&amp;AY$5,'[1]NBA-Data-1980-2019'!$B$1:$B$16305&amp;'[1]NBA-Data-1980-2019'!$A$1:$A$16305,'[1]NBA-Data-1980-2019'!$H$1:$H$16305,"",0)</f>
        <v/>
      </c>
      <c r="AZ34" s="2" t="str" cm="1">
        <f t="array" ref="AZ34">_xlfn.XLOOKUP($A34&amp;AZ$5,'[1]NBA-Data-1980-2019'!$B$1:$B$16305&amp;'[1]NBA-Data-1980-2019'!$A$1:$A$16305,'[1]NBA-Data-1980-2019'!$H$1:$H$16305,"",0)</f>
        <v/>
      </c>
      <c r="BA34" s="2" t="str" cm="1">
        <f t="array" ref="BA34">_xlfn.XLOOKUP($A34&amp;BA$5,'[1]NBA-Data-1980-2019'!$B$1:$B$16305&amp;'[1]NBA-Data-1980-2019'!$A$1:$A$16305,'[1]NBA-Data-1980-2019'!$H$1:$H$16305,"",0)</f>
        <v/>
      </c>
      <c r="BB34" s="2" t="str" cm="1">
        <f t="array" ref="BB34">_xlfn.XLOOKUP($A34&amp;BB$5,'[1]NBA-Data-1980-2019'!$B$1:$B$16305&amp;'[1]NBA-Data-1980-2019'!$A$1:$A$16305,'[1]NBA-Data-1980-2019'!$H$1:$H$16305,"",0)</f>
        <v/>
      </c>
      <c r="BC34" s="2" t="str" cm="1">
        <f t="array" ref="BC34">_xlfn.XLOOKUP($A34&amp;BC$5,'[1]NBA-Data-1980-2019'!$B$1:$B$16305&amp;'[1]NBA-Data-1980-2019'!$A$1:$A$16305,'[1]NBA-Data-1980-2019'!$H$1:$H$16305,"",0)</f>
        <v/>
      </c>
      <c r="BD34" s="2" t="str" cm="1">
        <f t="array" ref="BD34">_xlfn.XLOOKUP($A34&amp;BD$5,'[1]NBA-Data-1980-2019'!$B$1:$B$16305&amp;'[1]NBA-Data-1980-2019'!$A$1:$A$16305,'[1]NBA-Data-1980-2019'!$H$1:$H$16305,"",0)</f>
        <v/>
      </c>
      <c r="BE34" s="2" t="str" cm="1">
        <f t="array" ref="BE34">_xlfn.XLOOKUP($A34&amp;BE$5,'[1]NBA-Data-1980-2019'!$B$1:$B$16305&amp;'[1]NBA-Data-1980-2019'!$A$1:$A$16305,'[1]NBA-Data-1980-2019'!$H$1:$H$16305,"",0)</f>
        <v/>
      </c>
      <c r="BF34" s="2" t="str" cm="1">
        <f t="array" ref="BF34">_xlfn.XLOOKUP($A34&amp;BF$5,'[1]NBA-Data-1980-2019'!$B$1:$B$16305&amp;'[1]NBA-Data-1980-2019'!$A$1:$A$16305,'[1]NBA-Data-1980-2019'!$H$1:$H$16305,"",0)</f>
        <v/>
      </c>
      <c r="BG34" s="2" t="str" cm="1">
        <f t="array" ref="BG34">_xlfn.XLOOKUP($A34&amp;BG$5,'[1]NBA-Data-1980-2019'!$B$1:$B$16305&amp;'[1]NBA-Data-1980-2019'!$A$1:$A$16305,'[1]NBA-Data-1980-2019'!$H$1:$H$16305,"",0)</f>
        <v/>
      </c>
      <c r="BH34" s="2" t="str" cm="1">
        <f t="array" ref="BH34">_xlfn.XLOOKUP($A34&amp;BH$5,'[1]NBA-Data-1980-2019'!$B$1:$B$16305&amp;'[1]NBA-Data-1980-2019'!$A$1:$A$16305,'[1]NBA-Data-1980-2019'!$H$1:$H$16305,"",0)</f>
        <v/>
      </c>
      <c r="BI34" s="2" t="str" cm="1">
        <f t="array" ref="BI34">_xlfn.XLOOKUP($A34&amp;BI$5,'[1]NBA-Data-1980-2019'!$B$1:$B$16305&amp;'[1]NBA-Data-1980-2019'!$A$1:$A$16305,'[1]NBA-Data-1980-2019'!$H$1:$H$16305,"",0)</f>
        <v/>
      </c>
      <c r="BJ34" s="2" t="str" cm="1">
        <f t="array" ref="BJ34">_xlfn.XLOOKUP($A34&amp;BJ$5,'[1]NBA-Data-1980-2019'!$B$1:$B$16305&amp;'[1]NBA-Data-1980-2019'!$A$1:$A$16305,'[1]NBA-Data-1980-2019'!$H$1:$H$16305,"",0)</f>
        <v/>
      </c>
      <c r="BK34" s="2" t="str" cm="1">
        <f t="array" ref="BK34">_xlfn.XLOOKUP($A34&amp;BK$5,'[1]NBA-Data-1980-2019'!$B$1:$B$16305&amp;'[1]NBA-Data-1980-2019'!$A$1:$A$16305,'[1]NBA-Data-1980-2019'!$H$1:$H$16305,"",0)</f>
        <v/>
      </c>
      <c r="BL34" s="2" t="str" cm="1">
        <f t="array" ref="BL34">_xlfn.XLOOKUP($A34&amp;BL$5,'[1]NBA-Data-1980-2019'!$B$1:$B$16305&amp;'[1]NBA-Data-1980-2019'!$A$1:$A$16305,'[1]NBA-Data-1980-2019'!$H$1:$H$16305,"",0)</f>
        <v/>
      </c>
      <c r="BM34" s="2" t="str" cm="1">
        <f t="array" ref="BM34">_xlfn.XLOOKUP($A34&amp;BM$5,'[1]NBA-Data-1980-2019'!$B$1:$B$16305&amp;'[1]NBA-Data-1980-2019'!$A$1:$A$16305,'[1]NBA-Data-1980-2019'!$H$1:$H$16305,"",0)</f>
        <v/>
      </c>
      <c r="BN34" s="2" cm="1">
        <f t="array" ref="BN34">_xlfn.XLOOKUP($A34&amp;BN$5,'[1]NBA-Data-1980-2019'!$B$1:$B$16305&amp;'[1]NBA-Data-1980-2019'!$A$1:$A$16305,'[1]NBA-Data-1980-2019'!$F$1:$F$16305,"",0)</f>
        <v>11.5</v>
      </c>
      <c r="BO34" s="2" cm="1">
        <f t="array" ref="BO34">_xlfn.XLOOKUP($A34&amp;BO$5,'[1]NBA-Data-1980-2019'!$B$1:$B$16305&amp;'[1]NBA-Data-1980-2019'!$A$1:$A$16305,'[1]NBA-Data-1980-2019'!$F$1:$F$16305,"",0)</f>
        <v>10.9</v>
      </c>
      <c r="BP34" s="2" cm="1">
        <f t="array" ref="BP34">_xlfn.XLOOKUP($A34&amp;BP$5,'[1]NBA-Data-1980-2019'!$B$1:$B$16305&amp;'[1]NBA-Data-1980-2019'!$A$1:$A$16305,'[1]NBA-Data-1980-2019'!$F$1:$F$16305,"",0)</f>
        <v>8.3000000000000007</v>
      </c>
      <c r="BQ34" s="2" cm="1">
        <f t="array" ref="BQ34">_xlfn.XLOOKUP($A34&amp;BQ$5,'[1]NBA-Data-1980-2019'!$B$1:$B$16305&amp;'[1]NBA-Data-1980-2019'!$A$1:$A$16305,'[1]NBA-Data-1980-2019'!$F$1:$F$16305,"",0)</f>
        <v>10.1</v>
      </c>
      <c r="BR34" s="2" cm="1">
        <f t="array" ref="BR34">_xlfn.XLOOKUP($A34&amp;BR$5,'[1]NBA-Data-1980-2019'!$B$1:$B$16305&amp;'[1]NBA-Data-1980-2019'!$A$1:$A$16305,'[1]NBA-Data-1980-2019'!$F$1:$F$16305,"",0)</f>
        <v>4</v>
      </c>
      <c r="BS34" s="2" t="str" cm="1">
        <f t="array" ref="BS34">_xlfn.XLOOKUP($A34&amp;BS$5,'[1]NBA-Data-1980-2019'!$B$1:$B$16305&amp;'[1]NBA-Data-1980-2019'!$A$1:$A$16305,'[1]NBA-Data-1980-2019'!$F$1:$F$16305,"",0)</f>
        <v/>
      </c>
      <c r="BT34" s="2" t="str" cm="1">
        <f t="array" ref="BT34">_xlfn.XLOOKUP($A34&amp;BT$5,'[1]NBA-Data-1980-2019'!$B$1:$B$16305&amp;'[1]NBA-Data-1980-2019'!$A$1:$A$16305,'[1]NBA-Data-1980-2019'!$F$1:$F$16305,"",0)</f>
        <v/>
      </c>
      <c r="BU34" s="2" t="str" cm="1">
        <f t="array" ref="BU34">_xlfn.XLOOKUP($A34&amp;BU$5,'[1]NBA-Data-1980-2019'!$B$1:$B$16305&amp;'[1]NBA-Data-1980-2019'!$A$1:$A$16305,'[1]NBA-Data-1980-2019'!$F$1:$F$16305,"",0)</f>
        <v/>
      </c>
      <c r="BV34" s="2" t="str" cm="1">
        <f t="array" ref="BV34">_xlfn.XLOOKUP($A34&amp;BV$5,'[1]NBA-Data-1980-2019'!$B$1:$B$16305&amp;'[1]NBA-Data-1980-2019'!$A$1:$A$16305,'[1]NBA-Data-1980-2019'!$F$1:$F$16305,"",0)</f>
        <v/>
      </c>
      <c r="BW34" s="2" t="str" cm="1">
        <f t="array" ref="BW34">_xlfn.XLOOKUP($A34&amp;BW$5,'[1]NBA-Data-1980-2019'!$B$1:$B$16305&amp;'[1]NBA-Data-1980-2019'!$A$1:$A$16305,'[1]NBA-Data-1980-2019'!$F$1:$F$16305,"",0)</f>
        <v/>
      </c>
      <c r="BX34" s="2" t="str" cm="1">
        <f t="array" ref="BX34">_xlfn.XLOOKUP($A34&amp;BX$5,'[1]NBA-Data-1980-2019'!$B$1:$B$16305&amp;'[1]NBA-Data-1980-2019'!$A$1:$A$16305,'[1]NBA-Data-1980-2019'!$F$1:$F$16305,"",0)</f>
        <v/>
      </c>
      <c r="BY34" s="2" t="str" cm="1">
        <f t="array" ref="BY34">_xlfn.XLOOKUP($A34&amp;BY$5,'[1]NBA-Data-1980-2019'!$B$1:$B$16305&amp;'[1]NBA-Data-1980-2019'!$A$1:$A$16305,'[1]NBA-Data-1980-2019'!$F$1:$F$16305,"",0)</f>
        <v/>
      </c>
      <c r="BZ34" s="2" t="str" cm="1">
        <f t="array" ref="BZ34">_xlfn.XLOOKUP($A34&amp;BZ$5,'[1]NBA-Data-1980-2019'!$B$1:$B$16305&amp;'[1]NBA-Data-1980-2019'!$A$1:$A$16305,'[1]NBA-Data-1980-2019'!$F$1:$F$16305,"",0)</f>
        <v/>
      </c>
      <c r="CA34" s="2" t="str" cm="1">
        <f t="array" ref="CA34">_xlfn.XLOOKUP($A34&amp;CA$5,'[1]NBA-Data-1980-2019'!$B$1:$B$16305&amp;'[1]NBA-Data-1980-2019'!$A$1:$A$16305,'[1]NBA-Data-1980-2019'!$F$1:$F$16305,"",0)</f>
        <v/>
      </c>
      <c r="CB34" s="2" t="str" cm="1">
        <f t="array" ref="CB34">_xlfn.XLOOKUP($A34&amp;CB$5,'[1]NBA-Data-1980-2019'!$B$1:$B$16305&amp;'[1]NBA-Data-1980-2019'!$A$1:$A$16305,'[1]NBA-Data-1980-2019'!$F$1:$F$16305,"",0)</f>
        <v/>
      </c>
      <c r="CC34" s="2" t="str" cm="1">
        <f t="array" ref="CC34">_xlfn.XLOOKUP($A34&amp;CC$5,'[1]NBA-Data-1980-2019'!$B$1:$B$16305&amp;'[1]NBA-Data-1980-2019'!$A$1:$A$16305,'[1]NBA-Data-1980-2019'!$F$1:$F$16305,"",0)</f>
        <v/>
      </c>
      <c r="CD34" s="2" t="str" cm="1">
        <f t="array" ref="CD34">_xlfn.XLOOKUP($A34&amp;CD$5,'[1]NBA-Data-1980-2019'!$B$1:$B$16305&amp;'[1]NBA-Data-1980-2019'!$A$1:$A$16305,'[1]NBA-Data-1980-2019'!$F$1:$F$16305,"",0)</f>
        <v/>
      </c>
      <c r="CE34" s="2" t="str" cm="1">
        <f t="array" ref="CE34">_xlfn.XLOOKUP($A34&amp;CE$5,'[1]NBA-Data-1980-2019'!$B$1:$B$16305&amp;'[1]NBA-Data-1980-2019'!$A$1:$A$16305,'[1]NBA-Data-1980-2019'!$F$1:$F$16305,"",0)</f>
        <v/>
      </c>
      <c r="CF34" s="2" t="str" cm="1">
        <f t="array" ref="CF34">_xlfn.XLOOKUP($A34&amp;CF$5,'[1]NBA-Data-1980-2019'!$B$1:$B$16305&amp;'[1]NBA-Data-1980-2019'!$A$1:$A$16305,'[1]NBA-Data-1980-2019'!$F$1:$F$16305,"",0)</f>
        <v/>
      </c>
      <c r="CG34" s="2" t="str" cm="1">
        <f t="array" ref="CG34">_xlfn.XLOOKUP($A34&amp;CG$5,'[1]NBA-Data-1980-2019'!$B$1:$B$16305&amp;'[1]NBA-Data-1980-2019'!$A$1:$A$16305,'[1]NBA-Data-1980-2019'!$F$1:$F$16305,"",0)</f>
        <v/>
      </c>
      <c r="CH34" s="2" t="str" cm="1">
        <f t="array" ref="CH34">_xlfn.XLOOKUP($A34&amp;CH$5,'[1]NBA-Data-1980-2019'!$B$1:$B$16305&amp;'[1]NBA-Data-1980-2019'!$A$1:$A$16305,'[1]NBA-Data-1980-2019'!$F$1:$F$16305,"",0)</f>
        <v/>
      </c>
      <c r="CI34" s="2" t="str" cm="1">
        <f t="array" ref="CI34">_xlfn.XLOOKUP($A34&amp;CI$5,'[1]NBA-Data-1980-2019'!$B$1:$B$16305&amp;'[1]NBA-Data-1980-2019'!$A$1:$A$16305,'[1]NBA-Data-1980-2019'!$F$1:$F$16305,"",0)</f>
        <v/>
      </c>
      <c r="CJ34" s="2" t="str" cm="1">
        <f t="array" ref="CJ34">_xlfn.XLOOKUP($A34&amp;CJ$5,'[1]NBA-Data-1980-2019'!$B$1:$B$16305&amp;'[1]NBA-Data-1980-2019'!$A$1:$A$16305,'[1]NBA-Data-1980-2019'!$F$1:$F$16305,"",0)</f>
        <v/>
      </c>
      <c r="CK34" s="2" t="str" cm="1">
        <f t="array" ref="CK34">_xlfn.XLOOKUP($A34&amp;CK$5,'[1]NBA-Data-1980-2019'!$B$1:$B$16305&amp;'[1]NBA-Data-1980-2019'!$A$1:$A$16305,'[1]NBA-Data-1980-2019'!$F$1:$F$16305,"",0)</f>
        <v/>
      </c>
      <c r="CL34" s="2" t="str" cm="1">
        <f t="array" ref="CL34">_xlfn.XLOOKUP($A34&amp;CL$5,'[1]NBA-Data-1980-2019'!$B$1:$B$16305&amp;'[1]NBA-Data-1980-2019'!$A$1:$A$16305,'[1]NBA-Data-1980-2019'!$F$1:$F$16305,"",0)</f>
        <v/>
      </c>
      <c r="CM34" s="2" t="str" cm="1">
        <f t="array" ref="CM34">_xlfn.XLOOKUP($A34&amp;CM$5,'[1]NBA-Data-1980-2019'!$B$1:$B$16305&amp;'[1]NBA-Data-1980-2019'!$A$1:$A$16305,'[1]NBA-Data-1980-2019'!$F$1:$F$16305,"",0)</f>
        <v/>
      </c>
      <c r="CN34" s="2" t="str" cm="1">
        <f t="array" ref="CN34">_xlfn.XLOOKUP($A34&amp;CN$5,'[1]NBA-Data-1980-2019'!$B$1:$B$16305&amp;'[1]NBA-Data-1980-2019'!$A$1:$A$16305,'[1]NBA-Data-1980-2019'!$F$1:$F$16305,"",0)</f>
        <v/>
      </c>
      <c r="CO34" s="2" t="str" cm="1">
        <f t="array" ref="CO34">_xlfn.XLOOKUP($A34&amp;CO$5,'[1]NBA-Data-1980-2019'!$B$1:$B$16305&amp;'[1]NBA-Data-1980-2019'!$A$1:$A$16305,'[1]NBA-Data-1980-2019'!$F$1:$F$16305,"",0)</f>
        <v/>
      </c>
      <c r="CP34" s="2" t="str" cm="1">
        <f t="array" ref="CP34">_xlfn.XLOOKUP($A34&amp;CP$5,'[1]NBA-Data-1980-2019'!$B$1:$B$16305&amp;'[1]NBA-Data-1980-2019'!$A$1:$A$16305,'[1]NBA-Data-1980-2019'!$F$1:$F$16305,"",0)</f>
        <v/>
      </c>
      <c r="CQ34" s="2" t="str" cm="1">
        <f t="array" ref="CQ34">_xlfn.XLOOKUP($A34&amp;CQ$5,'[1]NBA-Data-1980-2019'!$B$1:$B$16305&amp;'[1]NBA-Data-1980-2019'!$A$1:$A$16305,'[1]NBA-Data-1980-2019'!$F$1:$F$16305,"",0)</f>
        <v/>
      </c>
      <c r="CR34" s="2" t="str" cm="1">
        <f t="array" ref="CR34">_xlfn.XLOOKUP($A34&amp;CR$5,'[1]NBA-Data-1980-2019'!$B$1:$B$16305&amp;'[1]NBA-Data-1980-2019'!$A$1:$A$16305,'[1]NBA-Data-1980-2019'!$F$1:$F$16305,"",0)</f>
        <v/>
      </c>
      <c r="CS34" s="2" t="str" cm="1">
        <f t="array" ref="CS34">_xlfn.XLOOKUP($A34&amp;CS$5,'[1]NBA-Data-1980-2019'!$B$1:$B$16305&amp;'[1]NBA-Data-1980-2019'!$A$1:$A$16305,'[1]NBA-Data-1980-2019'!$F$1:$F$16305,"",0)</f>
        <v/>
      </c>
      <c r="CU34" s="2" t="str">
        <f>_xlfn.XLOOKUP($A34,TEAMS!$G$1:$G$839,TEAMS!$H$1:$H$839,"",0)</f>
        <v>C</v>
      </c>
      <c r="CV34" s="2" t="str">
        <f>_xlfn.XLOOKUP($CU34,DASHBOARD!$B$22:$B$27,DASHBOARD!$C$22:$C$27,"",0)</f>
        <v>CENTER</v>
      </c>
      <c r="CY34" s="63">
        <f>SUMIFS('[1]NBA-Data-1980-2019'!$G$1:$G$16305,'[1]NBA-Data-1980-2019'!$B$1:$B$16305,$A34,'[1]NBA-Data-1980-2019'!$A$1:$A$16305,CY$9)</f>
        <v>1100000</v>
      </c>
      <c r="CZ34" s="63">
        <f>SUMIFS('[1]NBA-Data-1980-2019'!$G$1:$G$16305,'[1]NBA-Data-1980-2019'!$B$1:$B$16305,$A34,'[1]NBA-Data-1980-2019'!$A$1:$A$16305,CZ$9)</f>
        <v>2000000</v>
      </c>
      <c r="DA34" s="63">
        <f>SUMIFS('[1]NBA-Data-1980-2019'!$G$1:$G$16305,'[1]NBA-Data-1980-2019'!$B$1:$B$16305,$A34,'[1]NBA-Data-1980-2019'!$A$1:$A$16305,DA$9)</f>
        <v>2200000</v>
      </c>
      <c r="DB34" s="63">
        <f>SUMIFS('[1]NBA-Data-1980-2019'!$G$1:$G$16305,'[1]NBA-Data-1980-2019'!$B$1:$B$16305,$A34,'[1]NBA-Data-1980-2019'!$A$1:$A$16305,DB$9)</f>
        <v>2400000</v>
      </c>
      <c r="DC34" s="63">
        <f>SUMIFS('[1]NBA-Data-1980-2019'!$G$1:$G$16305,'[1]NBA-Data-1980-2019'!$B$1:$B$16305,$A34,'[1]NBA-Data-1980-2019'!$A$1:$A$16305,DC$9)</f>
        <v>1502000</v>
      </c>
      <c r="DD34" s="63">
        <f>SUMIFS('[1]NBA-Data-1980-2019'!$G$1:$G$16305,'[1]NBA-Data-1980-2019'!$B$1:$B$16305,$A34,'[1]NBA-Data-1980-2019'!$A$1:$A$16305,DD$9)</f>
        <v>0</v>
      </c>
      <c r="DE34" s="63">
        <f>SUMIFS('[1]NBA-Data-1980-2019'!$G$1:$G$16305,'[1]NBA-Data-1980-2019'!$B$1:$B$16305,$A34,'[1]NBA-Data-1980-2019'!$A$1:$A$16305,DE$9)</f>
        <v>0</v>
      </c>
      <c r="DF34" s="63">
        <f>SUMIFS('[1]NBA-Data-1980-2019'!$G$1:$G$16305,'[1]NBA-Data-1980-2019'!$B$1:$B$16305,$A34,'[1]NBA-Data-1980-2019'!$A$1:$A$16305,DF$9)</f>
        <v>0</v>
      </c>
      <c r="DG34" s="63">
        <f>SUMIFS('[1]NBA-Data-1980-2019'!$G$1:$G$16305,'[1]NBA-Data-1980-2019'!$B$1:$B$16305,$A34,'[1]NBA-Data-1980-2019'!$A$1:$A$16305,DG$9)</f>
        <v>0</v>
      </c>
      <c r="DH34" s="63">
        <f>SUMIFS('[1]NBA-Data-1980-2019'!$G$1:$G$16305,'[1]NBA-Data-1980-2019'!$B$1:$B$16305,$A34,'[1]NBA-Data-1980-2019'!$A$1:$A$16305,DH$9)</f>
        <v>0</v>
      </c>
      <c r="DI34" s="63">
        <f>SUMIFS('[1]NBA-Data-1980-2019'!$G$1:$G$16305,'[1]NBA-Data-1980-2019'!$B$1:$B$16305,$A34,'[1]NBA-Data-1980-2019'!$A$1:$A$16305,DI$9)</f>
        <v>0</v>
      </c>
      <c r="DJ34" s="63">
        <f>SUMIFS('[1]NBA-Data-1980-2019'!$G$1:$G$16305,'[1]NBA-Data-1980-2019'!$B$1:$B$16305,$A34,'[1]NBA-Data-1980-2019'!$A$1:$A$16305,DJ$9)</f>
        <v>0</v>
      </c>
      <c r="DK34" s="63">
        <f>SUMIFS('[1]NBA-Data-1980-2019'!$G$1:$G$16305,'[1]NBA-Data-1980-2019'!$B$1:$B$16305,$A34,'[1]NBA-Data-1980-2019'!$A$1:$A$16305,DK$9)</f>
        <v>0</v>
      </c>
      <c r="DL34" s="63">
        <f>SUMIFS('[1]NBA-Data-1980-2019'!$G$1:$G$16305,'[1]NBA-Data-1980-2019'!$B$1:$B$16305,$A34,'[1]NBA-Data-1980-2019'!$A$1:$A$16305,DL$9)</f>
        <v>0</v>
      </c>
      <c r="DM34" s="63">
        <f>SUMIFS('[1]NBA-Data-1980-2019'!$G$1:$G$16305,'[1]NBA-Data-1980-2019'!$B$1:$B$16305,$A34,'[1]NBA-Data-1980-2019'!$A$1:$A$16305,DM$9)</f>
        <v>0</v>
      </c>
      <c r="DN34" s="63">
        <f>SUMIFS('[1]NBA-Data-1980-2019'!$G$1:$G$16305,'[1]NBA-Data-1980-2019'!$B$1:$B$16305,$A34,'[1]NBA-Data-1980-2019'!$A$1:$A$16305,DN$9)</f>
        <v>0</v>
      </c>
      <c r="DO34" s="63">
        <f>SUMIFS('[1]NBA-Data-1980-2019'!$G$1:$G$16305,'[1]NBA-Data-1980-2019'!$B$1:$B$16305,$A34,'[1]NBA-Data-1980-2019'!$A$1:$A$16305,DO$9)</f>
        <v>0</v>
      </c>
      <c r="DP34" s="63">
        <f>SUMIFS('[1]NBA-Data-1980-2019'!$G$1:$G$16305,'[1]NBA-Data-1980-2019'!$B$1:$B$16305,$A34,'[1]NBA-Data-1980-2019'!$A$1:$A$16305,DP$9)</f>
        <v>0</v>
      </c>
      <c r="DQ34" s="63">
        <f>SUMIFS('[1]NBA-Data-1980-2019'!$G$1:$G$16305,'[1]NBA-Data-1980-2019'!$B$1:$B$16305,$A34,'[1]NBA-Data-1980-2019'!$A$1:$A$16305,DQ$9)</f>
        <v>0</v>
      </c>
      <c r="DR34" s="63">
        <f>SUMIFS('[1]NBA-Data-1980-2019'!$G$1:$G$16305,'[1]NBA-Data-1980-2019'!$B$1:$B$16305,$A34,'[1]NBA-Data-1980-2019'!$A$1:$A$16305,DR$9)</f>
        <v>0</v>
      </c>
      <c r="DS34" s="63">
        <f>SUMIFS('[1]NBA-Data-1980-2019'!$G$1:$G$16305,'[1]NBA-Data-1980-2019'!$B$1:$B$16305,$A34,'[1]NBA-Data-1980-2019'!$A$1:$A$16305,DS$9)</f>
        <v>0</v>
      </c>
      <c r="DT34" s="63">
        <f>SUMIFS('[1]NBA-Data-1980-2019'!$G$1:$G$16305,'[1]NBA-Data-1980-2019'!$B$1:$B$16305,$A34,'[1]NBA-Data-1980-2019'!$A$1:$A$16305,DT$9)</f>
        <v>0</v>
      </c>
      <c r="DU34" s="63">
        <f>SUMIFS('[1]NBA-Data-1980-2019'!$G$1:$G$16305,'[1]NBA-Data-1980-2019'!$B$1:$B$16305,$A34,'[1]NBA-Data-1980-2019'!$A$1:$A$16305,DU$9)</f>
        <v>0</v>
      </c>
      <c r="DV34" s="63">
        <f>SUMIFS('[1]NBA-Data-1980-2019'!$G$1:$G$16305,'[1]NBA-Data-1980-2019'!$B$1:$B$16305,$A34,'[1]NBA-Data-1980-2019'!$A$1:$A$16305,DV$9)</f>
        <v>0</v>
      </c>
      <c r="DW34" s="63">
        <f>SUMIFS('[1]NBA-Data-1980-2019'!$G$1:$G$16305,'[1]NBA-Data-1980-2019'!$B$1:$B$16305,$A34,'[1]NBA-Data-1980-2019'!$A$1:$A$16305,DW$9)</f>
        <v>0</v>
      </c>
      <c r="DX34" s="63">
        <f>SUMIFS('[1]NBA-Data-1980-2019'!$G$1:$G$16305,'[1]NBA-Data-1980-2019'!$B$1:$B$16305,$A34,'[1]NBA-Data-1980-2019'!$A$1:$A$16305,DX$9)</f>
        <v>0</v>
      </c>
      <c r="DY34" s="63">
        <f>SUMIFS('[1]NBA-Data-1980-2019'!$G$1:$G$16305,'[1]NBA-Data-1980-2019'!$B$1:$B$16305,$A34,'[1]NBA-Data-1980-2019'!$A$1:$A$16305,DY$9)</f>
        <v>0</v>
      </c>
      <c r="DZ34" s="63">
        <f>SUMIFS('[1]NBA-Data-1980-2019'!$G$1:$G$16305,'[1]NBA-Data-1980-2019'!$B$1:$B$16305,$A34,'[1]NBA-Data-1980-2019'!$A$1:$A$16305,DZ$9)</f>
        <v>0</v>
      </c>
      <c r="EA34" s="63">
        <f>SUMIFS('[1]NBA-Data-1980-2019'!$G$1:$G$16305,'[1]NBA-Data-1980-2019'!$B$1:$B$16305,$A34,'[1]NBA-Data-1980-2019'!$A$1:$A$16305,EA$9)</f>
        <v>0</v>
      </c>
      <c r="EB34" s="63">
        <f>SUMIFS('[1]NBA-Data-1980-2019'!$G$1:$G$16305,'[1]NBA-Data-1980-2019'!$B$1:$B$16305,$A34,'[1]NBA-Data-1980-2019'!$A$1:$A$16305,EB$9)</f>
        <v>0</v>
      </c>
      <c r="EC34" s="63">
        <f>SUMIFS('[1]NBA-Data-1980-2019'!$G$1:$G$16305,'[1]NBA-Data-1980-2019'!$B$1:$B$16305,$A34,'[1]NBA-Data-1980-2019'!$A$1:$A$16305,EC$9)</f>
        <v>0</v>
      </c>
      <c r="ED34" s="63">
        <f>SUMIFS('[1]NBA-Data-1980-2019'!$G$1:$G$16305,'[1]NBA-Data-1980-2019'!$B$1:$B$16305,$A34,'[1]NBA-Data-1980-2019'!$A$1:$A$16305,ED$9)</f>
        <v>0</v>
      </c>
      <c r="EF34" s="1"/>
      <c r="EG34" s="1"/>
      <c r="EH34" s="2" t="s">
        <v>1484</v>
      </c>
      <c r="EI34" s="2" t="s">
        <v>1476</v>
      </c>
      <c r="EJ34" s="1"/>
      <c r="EK34" s="1"/>
      <c r="EL34" s="1"/>
      <c r="EM34" s="1"/>
      <c r="EN34" s="1"/>
      <c r="FF34" s="58"/>
      <c r="FG34" s="58"/>
      <c r="FH34" s="58"/>
      <c r="FI34" s="1"/>
    </row>
    <row r="35" spans="1:165" x14ac:dyDescent="0.2">
      <c r="A35" s="2" t="s">
        <v>1077</v>
      </c>
      <c r="B35" s="2" t="str" cm="1">
        <f t="array" ref="B35">_xlfn.XLOOKUP($A35&amp;B$5,'[1]NBA-Data-1980-2019'!$B$1:$B$16305&amp;'[1]NBA-Data-1980-2019'!$A$1:$A$16305,'[1]NBA-Data-1980-2019'!$D$1:$D$16305,"",0)</f>
        <v>SAC</v>
      </c>
      <c r="C35" s="2" t="str" cm="1">
        <f t="array" ref="C35">_xlfn.XLOOKUP($A35&amp;C$5,'[1]NBA-Data-1980-2019'!$B$1:$B$16305&amp;'[1]NBA-Data-1980-2019'!$A$1:$A$16305,'[1]NBA-Data-1980-2019'!$D$1:$D$16305,"",0)</f>
        <v/>
      </c>
      <c r="D35" s="2" t="str" cm="1">
        <f t="array" ref="D35">_xlfn.XLOOKUP($A35&amp;D$5,'[1]NBA-Data-1980-2019'!$B$1:$B$16305&amp;'[1]NBA-Data-1980-2019'!$A$1:$A$16305,'[1]NBA-Data-1980-2019'!$D$1:$D$16305,"",0)</f>
        <v/>
      </c>
      <c r="E35" s="2" t="str" cm="1">
        <f t="array" ref="E35">_xlfn.XLOOKUP($A35&amp;E$5,'[1]NBA-Data-1980-2019'!$B$1:$B$16305&amp;'[1]NBA-Data-1980-2019'!$A$1:$A$16305,'[1]NBA-Data-1980-2019'!$D$1:$D$16305,"",0)</f>
        <v>CHI</v>
      </c>
      <c r="F35" s="2" t="str" cm="1">
        <f t="array" ref="F35">_xlfn.XLOOKUP($A35&amp;F$5,'[1]NBA-Data-1980-2019'!$B$1:$B$16305&amp;'[1]NBA-Data-1980-2019'!$A$1:$A$16305,'[1]NBA-Data-1980-2019'!$D$1:$D$16305,"",0)</f>
        <v>CHI</v>
      </c>
      <c r="G35" s="2" t="str" cm="1">
        <f t="array" ref="G35">_xlfn.XLOOKUP($A35&amp;G$5,'[1]NBA-Data-1980-2019'!$B$1:$B$16305&amp;'[1]NBA-Data-1980-2019'!$A$1:$A$16305,'[1]NBA-Data-1980-2019'!$D$1:$D$16305,"",0)</f>
        <v>CHI</v>
      </c>
      <c r="H35" s="2" t="str" cm="1">
        <f t="array" ref="H35">_xlfn.XLOOKUP($A35&amp;H$5,'[1]NBA-Data-1980-2019'!$B$1:$B$16305&amp;'[1]NBA-Data-1980-2019'!$A$1:$A$16305,'[1]NBA-Data-1980-2019'!$D$1:$D$16305,"",0)</f>
        <v>CHI</v>
      </c>
      <c r="I35" s="2" t="str" cm="1">
        <f t="array" ref="I35">_xlfn.XLOOKUP($A35&amp;I$5,'[1]NBA-Data-1980-2019'!$B$1:$B$16305&amp;'[1]NBA-Data-1980-2019'!$A$1:$A$16305,'[1]NBA-Data-1980-2019'!$D$1:$D$16305,"",0)</f>
        <v>CHI</v>
      </c>
      <c r="J35" s="2" t="str" cm="1">
        <f t="array" ref="J35">_xlfn.XLOOKUP($A35&amp;J$5,'[1]NBA-Data-1980-2019'!$B$1:$B$16305&amp;'[1]NBA-Data-1980-2019'!$A$1:$A$16305,'[1]NBA-Data-1980-2019'!$D$1:$D$16305,"",0)</f>
        <v>CHI</v>
      </c>
      <c r="K35" s="2" t="str" cm="1">
        <f t="array" ref="K35">_xlfn.XLOOKUP($A35&amp;K$5,'[1]NBA-Data-1980-2019'!$B$1:$B$16305&amp;'[1]NBA-Data-1980-2019'!$A$1:$A$16305,'[1]NBA-Data-1980-2019'!$D$1:$D$16305,"",0)</f>
        <v>SAC</v>
      </c>
      <c r="L35" s="2" t="str" cm="1">
        <f t="array" ref="L35">_xlfn.XLOOKUP($A35&amp;L$5,'[1]NBA-Data-1980-2019'!$B$1:$B$16305&amp;'[1]NBA-Data-1980-2019'!$A$1:$A$16305,'[1]NBA-Data-1980-2019'!$D$1:$D$16305,"",0)</f>
        <v/>
      </c>
      <c r="M35" s="2" t="str" cm="1">
        <f t="array" ref="M35">_xlfn.XLOOKUP($A35&amp;M$5,'[1]NBA-Data-1980-2019'!$B$1:$B$16305&amp;'[1]NBA-Data-1980-2019'!$A$1:$A$16305,'[1]NBA-Data-1980-2019'!$D$1:$D$16305,"",0)</f>
        <v/>
      </c>
      <c r="N35" s="2" t="str" cm="1">
        <f t="array" ref="N35">_xlfn.XLOOKUP($A35&amp;N$5,'[1]NBA-Data-1980-2019'!$B$1:$B$16305&amp;'[1]NBA-Data-1980-2019'!$A$1:$A$16305,'[1]NBA-Data-1980-2019'!$D$1:$D$16305,"",0)</f>
        <v/>
      </c>
      <c r="O35" s="2" t="str" cm="1">
        <f t="array" ref="O35">_xlfn.XLOOKUP($A35&amp;O$5,'[1]NBA-Data-1980-2019'!$B$1:$B$16305&amp;'[1]NBA-Data-1980-2019'!$A$1:$A$16305,'[1]NBA-Data-1980-2019'!$D$1:$D$16305,"",0)</f>
        <v/>
      </c>
      <c r="P35" s="2" t="str" cm="1">
        <f t="array" ref="P35">_xlfn.XLOOKUP($A35&amp;P$5,'[1]NBA-Data-1980-2019'!$B$1:$B$16305&amp;'[1]NBA-Data-1980-2019'!$A$1:$A$16305,'[1]NBA-Data-1980-2019'!$D$1:$D$16305,"",0)</f>
        <v/>
      </c>
      <c r="Q35" s="2" t="str" cm="1">
        <f t="array" ref="Q35">_xlfn.XLOOKUP($A35&amp;Q$5,'[1]NBA-Data-1980-2019'!$B$1:$B$16305&amp;'[1]NBA-Data-1980-2019'!$A$1:$A$16305,'[1]NBA-Data-1980-2019'!$D$1:$D$16305,"",0)</f>
        <v/>
      </c>
      <c r="R35" s="2" t="str" cm="1">
        <f t="array" ref="R35">_xlfn.XLOOKUP($A35&amp;R$5,'[1]NBA-Data-1980-2019'!$B$1:$B$16305&amp;'[1]NBA-Data-1980-2019'!$A$1:$A$16305,'[1]NBA-Data-1980-2019'!$D$1:$D$16305,"",0)</f>
        <v/>
      </c>
      <c r="S35" s="2" t="str" cm="1">
        <f t="array" ref="S35">_xlfn.XLOOKUP($A35&amp;S$5,'[1]NBA-Data-1980-2019'!$B$1:$B$16305&amp;'[1]NBA-Data-1980-2019'!$A$1:$A$16305,'[1]NBA-Data-1980-2019'!$D$1:$D$16305,"",0)</f>
        <v/>
      </c>
      <c r="T35" s="2" t="str" cm="1">
        <f t="array" ref="T35">_xlfn.XLOOKUP($A35&amp;T$5,'[1]NBA-Data-1980-2019'!$B$1:$B$16305&amp;'[1]NBA-Data-1980-2019'!$A$1:$A$16305,'[1]NBA-Data-1980-2019'!$D$1:$D$16305,"",0)</f>
        <v/>
      </c>
      <c r="U35" s="2" t="str" cm="1">
        <f t="array" ref="U35">_xlfn.XLOOKUP($A35&amp;U$5,'[1]NBA-Data-1980-2019'!$B$1:$B$16305&amp;'[1]NBA-Data-1980-2019'!$A$1:$A$16305,'[1]NBA-Data-1980-2019'!$D$1:$D$16305,"",0)</f>
        <v/>
      </c>
      <c r="V35" s="2" t="str" cm="1">
        <f t="array" ref="V35">_xlfn.XLOOKUP($A35&amp;V$5,'[1]NBA-Data-1980-2019'!$B$1:$B$16305&amp;'[1]NBA-Data-1980-2019'!$A$1:$A$16305,'[1]NBA-Data-1980-2019'!$D$1:$D$16305,"",0)</f>
        <v/>
      </c>
      <c r="W35" s="2" t="str" cm="1">
        <f t="array" ref="W35">_xlfn.XLOOKUP($A35&amp;W$5,'[1]NBA-Data-1980-2019'!$B$1:$B$16305&amp;'[1]NBA-Data-1980-2019'!$A$1:$A$16305,'[1]NBA-Data-1980-2019'!$D$1:$D$16305,"",0)</f>
        <v/>
      </c>
      <c r="X35" s="2" t="str" cm="1">
        <f t="array" ref="X35">_xlfn.XLOOKUP($A35&amp;X$5,'[1]NBA-Data-1980-2019'!$B$1:$B$16305&amp;'[1]NBA-Data-1980-2019'!$A$1:$A$16305,'[1]NBA-Data-1980-2019'!$D$1:$D$16305,"",0)</f>
        <v/>
      </c>
      <c r="Y35" s="2" t="str" cm="1">
        <f t="array" ref="Y35">_xlfn.XLOOKUP($A35&amp;Y$5,'[1]NBA-Data-1980-2019'!$B$1:$B$16305&amp;'[1]NBA-Data-1980-2019'!$A$1:$A$16305,'[1]NBA-Data-1980-2019'!$D$1:$D$16305,"",0)</f>
        <v/>
      </c>
      <c r="Z35" s="2" t="str" cm="1">
        <f t="array" ref="Z35">_xlfn.XLOOKUP($A35&amp;Z$5,'[1]NBA-Data-1980-2019'!$B$1:$B$16305&amp;'[1]NBA-Data-1980-2019'!$A$1:$A$16305,'[1]NBA-Data-1980-2019'!$D$1:$D$16305,"",0)</f>
        <v/>
      </c>
      <c r="AA35" s="2" t="str" cm="1">
        <f t="array" ref="AA35">_xlfn.XLOOKUP($A35&amp;AA$5,'[1]NBA-Data-1980-2019'!$B$1:$B$16305&amp;'[1]NBA-Data-1980-2019'!$A$1:$A$16305,'[1]NBA-Data-1980-2019'!$D$1:$D$16305,"",0)</f>
        <v/>
      </c>
      <c r="AB35" s="2" t="str" cm="1">
        <f t="array" ref="AB35">_xlfn.XLOOKUP($A35&amp;AB$5,'[1]NBA-Data-1980-2019'!$B$1:$B$16305&amp;'[1]NBA-Data-1980-2019'!$A$1:$A$16305,'[1]NBA-Data-1980-2019'!$D$1:$D$16305,"",0)</f>
        <v/>
      </c>
      <c r="AC35" s="2" t="str" cm="1">
        <f t="array" ref="AC35">_xlfn.XLOOKUP($A35&amp;AC$5,'[1]NBA-Data-1980-2019'!$B$1:$B$16305&amp;'[1]NBA-Data-1980-2019'!$A$1:$A$16305,'[1]NBA-Data-1980-2019'!$D$1:$D$16305,"",0)</f>
        <v/>
      </c>
      <c r="AD35" s="2" t="str" cm="1">
        <f t="array" ref="AD35">_xlfn.XLOOKUP($A35&amp;AD$5,'[1]NBA-Data-1980-2019'!$B$1:$B$16305&amp;'[1]NBA-Data-1980-2019'!$A$1:$A$16305,'[1]NBA-Data-1980-2019'!$D$1:$D$16305,"",0)</f>
        <v/>
      </c>
      <c r="AE35" s="2" t="str" cm="1">
        <f t="array" ref="AE35">_xlfn.XLOOKUP($A35&amp;AE$5,'[1]NBA-Data-1980-2019'!$B$1:$B$16305&amp;'[1]NBA-Data-1980-2019'!$A$1:$A$16305,'[1]NBA-Data-1980-2019'!$D$1:$D$16305,"",0)</f>
        <v/>
      </c>
      <c r="AF35" s="2" t="str" cm="1">
        <f t="array" ref="AF35">_xlfn.XLOOKUP($A35&amp;AF$5,'[1]NBA-Data-1980-2019'!$B$1:$B$16305&amp;'[1]NBA-Data-1980-2019'!$A$1:$A$16305,'[1]NBA-Data-1980-2019'!$D$1:$D$16305,"",0)</f>
        <v/>
      </c>
      <c r="AG35" s="2" t="str" cm="1">
        <f t="array" ref="AG35">_xlfn.XLOOKUP($A35&amp;AG$5,'[1]NBA-Data-1980-2019'!$B$1:$B$16305&amp;'[1]NBA-Data-1980-2019'!$A$1:$A$16305,'[1]NBA-Data-1980-2019'!$D$1:$D$16305,"",0)</f>
        <v/>
      </c>
      <c r="AH35" s="2" cm="1">
        <f t="array" ref="AH35">_xlfn.XLOOKUP($A35&amp;AH$5,'[1]NBA-Data-1980-2019'!$B$1:$B$16305&amp;'[1]NBA-Data-1980-2019'!$A$1:$A$16305,'[1]NBA-Data-1980-2019'!$H$1:$H$16305,"",0)</f>
        <v>1455.3</v>
      </c>
      <c r="AI35" s="2" t="str" cm="1">
        <f t="array" ref="AI35">_xlfn.XLOOKUP($A35&amp;AI$5,'[1]NBA-Data-1980-2019'!$B$1:$B$16305&amp;'[1]NBA-Data-1980-2019'!$A$1:$A$16305,'[1]NBA-Data-1980-2019'!$H$1:$H$16305,"",0)</f>
        <v/>
      </c>
      <c r="AJ35" s="2" t="str" cm="1">
        <f t="array" ref="AJ35">_xlfn.XLOOKUP($A35&amp;AJ$5,'[1]NBA-Data-1980-2019'!$B$1:$B$16305&amp;'[1]NBA-Data-1980-2019'!$A$1:$A$16305,'[1]NBA-Data-1980-2019'!$H$1:$H$16305,"",0)</f>
        <v/>
      </c>
      <c r="AK35" s="2" cm="1">
        <f t="array" ref="AK35">_xlfn.XLOOKUP($A35&amp;AK$5,'[1]NBA-Data-1980-2019'!$B$1:$B$16305&amp;'[1]NBA-Data-1980-2019'!$A$1:$A$16305,'[1]NBA-Data-1980-2019'!$H$1:$H$16305,"",0)</f>
        <v>1368</v>
      </c>
      <c r="AL35" s="2" cm="1">
        <f t="array" ref="AL35">_xlfn.XLOOKUP($A35&amp;AL$5,'[1]NBA-Data-1980-2019'!$B$1:$B$16305&amp;'[1]NBA-Data-1980-2019'!$A$1:$A$16305,'[1]NBA-Data-1980-2019'!$H$1:$H$16305,"",0)</f>
        <v>956.3</v>
      </c>
      <c r="AM35" s="2" cm="1">
        <f t="array" ref="AM35">_xlfn.XLOOKUP($A35&amp;AM$5,'[1]NBA-Data-1980-2019'!$B$1:$B$16305&amp;'[1]NBA-Data-1980-2019'!$A$1:$A$16305,'[1]NBA-Data-1980-2019'!$H$1:$H$16305,"",0)</f>
        <v>1065</v>
      </c>
      <c r="AN35" s="2" cm="1">
        <f t="array" ref="AN35">_xlfn.XLOOKUP($A35&amp;AN$5,'[1]NBA-Data-1980-2019'!$B$1:$B$16305&amp;'[1]NBA-Data-1980-2019'!$A$1:$A$16305,'[1]NBA-Data-1980-2019'!$H$1:$H$16305,"",0)</f>
        <v>780.80000000000007</v>
      </c>
      <c r="AO35" s="2" cm="1">
        <f t="array" ref="AO35">_xlfn.XLOOKUP($A35&amp;AO$5,'[1]NBA-Data-1980-2019'!$B$1:$B$16305&amp;'[1]NBA-Data-1980-2019'!$A$1:$A$16305,'[1]NBA-Data-1980-2019'!$H$1:$H$16305,"",0)</f>
        <v>465.59999999999997</v>
      </c>
      <c r="AP35" s="2" cm="1">
        <f t="array" ref="AP35">_xlfn.XLOOKUP($A35&amp;AP$5,'[1]NBA-Data-1980-2019'!$B$1:$B$16305&amp;'[1]NBA-Data-1980-2019'!$A$1:$A$16305,'[1]NBA-Data-1980-2019'!$H$1:$H$16305,"",0)</f>
        <v>452.2</v>
      </c>
      <c r="AQ35" s="2" cm="1">
        <f t="array" ref="AQ35">_xlfn.XLOOKUP($A35&amp;AQ$5,'[1]NBA-Data-1980-2019'!$B$1:$B$16305&amp;'[1]NBA-Data-1980-2019'!$A$1:$A$16305,'[1]NBA-Data-1980-2019'!$H$1:$H$16305,"",0)</f>
        <v>56.699999999999996</v>
      </c>
      <c r="AR35" s="2" t="str" cm="1">
        <f t="array" ref="AR35">_xlfn.XLOOKUP($A35&amp;AR$5,'[1]NBA-Data-1980-2019'!$B$1:$B$16305&amp;'[1]NBA-Data-1980-2019'!$A$1:$A$16305,'[1]NBA-Data-1980-2019'!$H$1:$H$16305,"",0)</f>
        <v/>
      </c>
      <c r="AS35" s="2" t="str" cm="1">
        <f t="array" ref="AS35">_xlfn.XLOOKUP($A35&amp;AS$5,'[1]NBA-Data-1980-2019'!$B$1:$B$16305&amp;'[1]NBA-Data-1980-2019'!$A$1:$A$16305,'[1]NBA-Data-1980-2019'!$H$1:$H$16305,"",0)</f>
        <v/>
      </c>
      <c r="AT35" s="2" t="str" cm="1">
        <f t="array" ref="AT35">_xlfn.XLOOKUP($A35&amp;AT$5,'[1]NBA-Data-1980-2019'!$B$1:$B$16305&amp;'[1]NBA-Data-1980-2019'!$A$1:$A$16305,'[1]NBA-Data-1980-2019'!$H$1:$H$16305,"",0)</f>
        <v/>
      </c>
      <c r="AU35" s="2" t="str" cm="1">
        <f t="array" ref="AU35">_xlfn.XLOOKUP($A35&amp;AU$5,'[1]NBA-Data-1980-2019'!$B$1:$B$16305&amp;'[1]NBA-Data-1980-2019'!$A$1:$A$16305,'[1]NBA-Data-1980-2019'!$H$1:$H$16305,"",0)</f>
        <v/>
      </c>
      <c r="AV35" s="2" t="str" cm="1">
        <f t="array" ref="AV35">_xlfn.XLOOKUP($A35&amp;AV$5,'[1]NBA-Data-1980-2019'!$B$1:$B$16305&amp;'[1]NBA-Data-1980-2019'!$A$1:$A$16305,'[1]NBA-Data-1980-2019'!$H$1:$H$16305,"",0)</f>
        <v/>
      </c>
      <c r="AW35" s="2" t="str" cm="1">
        <f t="array" ref="AW35">_xlfn.XLOOKUP($A35&amp;AW$5,'[1]NBA-Data-1980-2019'!$B$1:$B$16305&amp;'[1]NBA-Data-1980-2019'!$A$1:$A$16305,'[1]NBA-Data-1980-2019'!$H$1:$H$16305,"",0)</f>
        <v/>
      </c>
      <c r="AX35" s="2" t="str" cm="1">
        <f t="array" ref="AX35">_xlfn.XLOOKUP($A35&amp;AX$5,'[1]NBA-Data-1980-2019'!$B$1:$B$16305&amp;'[1]NBA-Data-1980-2019'!$A$1:$A$16305,'[1]NBA-Data-1980-2019'!$H$1:$H$16305,"",0)</f>
        <v/>
      </c>
      <c r="AY35" s="2" t="str" cm="1">
        <f t="array" ref="AY35">_xlfn.XLOOKUP($A35&amp;AY$5,'[1]NBA-Data-1980-2019'!$B$1:$B$16305&amp;'[1]NBA-Data-1980-2019'!$A$1:$A$16305,'[1]NBA-Data-1980-2019'!$H$1:$H$16305,"",0)</f>
        <v/>
      </c>
      <c r="AZ35" s="2" t="str" cm="1">
        <f t="array" ref="AZ35">_xlfn.XLOOKUP($A35&amp;AZ$5,'[1]NBA-Data-1980-2019'!$B$1:$B$16305&amp;'[1]NBA-Data-1980-2019'!$A$1:$A$16305,'[1]NBA-Data-1980-2019'!$H$1:$H$16305,"",0)</f>
        <v/>
      </c>
      <c r="BA35" s="2" t="str" cm="1">
        <f t="array" ref="BA35">_xlfn.XLOOKUP($A35&amp;BA$5,'[1]NBA-Data-1980-2019'!$B$1:$B$16305&amp;'[1]NBA-Data-1980-2019'!$A$1:$A$16305,'[1]NBA-Data-1980-2019'!$H$1:$H$16305,"",0)</f>
        <v/>
      </c>
      <c r="BB35" s="2" t="str" cm="1">
        <f t="array" ref="BB35">_xlfn.XLOOKUP($A35&amp;BB$5,'[1]NBA-Data-1980-2019'!$B$1:$B$16305&amp;'[1]NBA-Data-1980-2019'!$A$1:$A$16305,'[1]NBA-Data-1980-2019'!$H$1:$H$16305,"",0)</f>
        <v/>
      </c>
      <c r="BC35" s="2" t="str" cm="1">
        <f t="array" ref="BC35">_xlfn.XLOOKUP($A35&amp;BC$5,'[1]NBA-Data-1980-2019'!$B$1:$B$16305&amp;'[1]NBA-Data-1980-2019'!$A$1:$A$16305,'[1]NBA-Data-1980-2019'!$H$1:$H$16305,"",0)</f>
        <v/>
      </c>
      <c r="BD35" s="2" t="str" cm="1">
        <f t="array" ref="BD35">_xlfn.XLOOKUP($A35&amp;BD$5,'[1]NBA-Data-1980-2019'!$B$1:$B$16305&amp;'[1]NBA-Data-1980-2019'!$A$1:$A$16305,'[1]NBA-Data-1980-2019'!$H$1:$H$16305,"",0)</f>
        <v/>
      </c>
      <c r="BE35" s="2" t="str" cm="1">
        <f t="array" ref="BE35">_xlfn.XLOOKUP($A35&amp;BE$5,'[1]NBA-Data-1980-2019'!$B$1:$B$16305&amp;'[1]NBA-Data-1980-2019'!$A$1:$A$16305,'[1]NBA-Data-1980-2019'!$H$1:$H$16305,"",0)</f>
        <v/>
      </c>
      <c r="BF35" s="2" t="str" cm="1">
        <f t="array" ref="BF35">_xlfn.XLOOKUP($A35&amp;BF$5,'[1]NBA-Data-1980-2019'!$B$1:$B$16305&amp;'[1]NBA-Data-1980-2019'!$A$1:$A$16305,'[1]NBA-Data-1980-2019'!$H$1:$H$16305,"",0)</f>
        <v/>
      </c>
      <c r="BG35" s="2" t="str" cm="1">
        <f t="array" ref="BG35">_xlfn.XLOOKUP($A35&amp;BG$5,'[1]NBA-Data-1980-2019'!$B$1:$B$16305&amp;'[1]NBA-Data-1980-2019'!$A$1:$A$16305,'[1]NBA-Data-1980-2019'!$H$1:$H$16305,"",0)</f>
        <v/>
      </c>
      <c r="BH35" s="2" t="str" cm="1">
        <f t="array" ref="BH35">_xlfn.XLOOKUP($A35&amp;BH$5,'[1]NBA-Data-1980-2019'!$B$1:$B$16305&amp;'[1]NBA-Data-1980-2019'!$A$1:$A$16305,'[1]NBA-Data-1980-2019'!$H$1:$H$16305,"",0)</f>
        <v/>
      </c>
      <c r="BI35" s="2" t="str" cm="1">
        <f t="array" ref="BI35">_xlfn.XLOOKUP($A35&amp;BI$5,'[1]NBA-Data-1980-2019'!$B$1:$B$16305&amp;'[1]NBA-Data-1980-2019'!$A$1:$A$16305,'[1]NBA-Data-1980-2019'!$H$1:$H$16305,"",0)</f>
        <v/>
      </c>
      <c r="BJ35" s="2" t="str" cm="1">
        <f t="array" ref="BJ35">_xlfn.XLOOKUP($A35&amp;BJ$5,'[1]NBA-Data-1980-2019'!$B$1:$B$16305&amp;'[1]NBA-Data-1980-2019'!$A$1:$A$16305,'[1]NBA-Data-1980-2019'!$H$1:$H$16305,"",0)</f>
        <v/>
      </c>
      <c r="BK35" s="2" t="str" cm="1">
        <f t="array" ref="BK35">_xlfn.XLOOKUP($A35&amp;BK$5,'[1]NBA-Data-1980-2019'!$B$1:$B$16305&amp;'[1]NBA-Data-1980-2019'!$A$1:$A$16305,'[1]NBA-Data-1980-2019'!$H$1:$H$16305,"",0)</f>
        <v/>
      </c>
      <c r="BL35" s="2" t="str" cm="1">
        <f t="array" ref="BL35">_xlfn.XLOOKUP($A35&amp;BL$5,'[1]NBA-Data-1980-2019'!$B$1:$B$16305&amp;'[1]NBA-Data-1980-2019'!$A$1:$A$16305,'[1]NBA-Data-1980-2019'!$H$1:$H$16305,"",0)</f>
        <v/>
      </c>
      <c r="BM35" s="2" t="str" cm="1">
        <f t="array" ref="BM35">_xlfn.XLOOKUP($A35&amp;BM$5,'[1]NBA-Data-1980-2019'!$B$1:$B$16305&amp;'[1]NBA-Data-1980-2019'!$A$1:$A$16305,'[1]NBA-Data-1980-2019'!$H$1:$H$16305,"",0)</f>
        <v/>
      </c>
      <c r="BN35" s="2" cm="1">
        <f t="array" ref="BN35">_xlfn.XLOOKUP($A35&amp;BN$5,'[1]NBA-Data-1980-2019'!$B$1:$B$16305&amp;'[1]NBA-Data-1980-2019'!$A$1:$A$16305,'[1]NBA-Data-1980-2019'!$F$1:$F$16305,"",0)</f>
        <v>11</v>
      </c>
      <c r="BO35" s="2" t="str" cm="1">
        <f t="array" ref="BO35">_xlfn.XLOOKUP($A35&amp;BO$5,'[1]NBA-Data-1980-2019'!$B$1:$B$16305&amp;'[1]NBA-Data-1980-2019'!$A$1:$A$16305,'[1]NBA-Data-1980-2019'!$F$1:$F$16305,"",0)</f>
        <v/>
      </c>
      <c r="BP35" s="2" t="str" cm="1">
        <f t="array" ref="BP35">_xlfn.XLOOKUP($A35&amp;BP$5,'[1]NBA-Data-1980-2019'!$B$1:$B$16305&amp;'[1]NBA-Data-1980-2019'!$A$1:$A$16305,'[1]NBA-Data-1980-2019'!$F$1:$F$16305,"",0)</f>
        <v/>
      </c>
      <c r="BQ35" s="2" cm="1">
        <f t="array" ref="BQ35">_xlfn.XLOOKUP($A35&amp;BQ$5,'[1]NBA-Data-1980-2019'!$B$1:$B$16305&amp;'[1]NBA-Data-1980-2019'!$A$1:$A$16305,'[1]NBA-Data-1980-2019'!$F$1:$F$16305,"",0)</f>
        <v>14</v>
      </c>
      <c r="BR35" s="2" cm="1">
        <f t="array" ref="BR35">_xlfn.XLOOKUP($A35&amp;BR$5,'[1]NBA-Data-1980-2019'!$B$1:$B$16305&amp;'[1]NBA-Data-1980-2019'!$A$1:$A$16305,'[1]NBA-Data-1980-2019'!$F$1:$F$16305,"",0)</f>
        <v>11.6</v>
      </c>
      <c r="BS35" s="2" cm="1">
        <f t="array" ref="BS35">_xlfn.XLOOKUP($A35&amp;BS$5,'[1]NBA-Data-1980-2019'!$B$1:$B$16305&amp;'[1]NBA-Data-1980-2019'!$A$1:$A$16305,'[1]NBA-Data-1980-2019'!$F$1:$F$16305,"",0)</f>
        <v>11</v>
      </c>
      <c r="BT35" s="2" cm="1">
        <f t="array" ref="BT35">_xlfn.XLOOKUP($A35&amp;BT$5,'[1]NBA-Data-1980-2019'!$B$1:$B$16305&amp;'[1]NBA-Data-1980-2019'!$A$1:$A$16305,'[1]NBA-Data-1980-2019'!$F$1:$F$16305,"",0)</f>
        <v>11.2</v>
      </c>
      <c r="BU35" s="2" cm="1">
        <f t="array" ref="BU35">_xlfn.XLOOKUP($A35&amp;BU$5,'[1]NBA-Data-1980-2019'!$B$1:$B$16305&amp;'[1]NBA-Data-1980-2019'!$A$1:$A$16305,'[1]NBA-Data-1980-2019'!$F$1:$F$16305,"",0)</f>
        <v>9.4</v>
      </c>
      <c r="BV35" s="2" cm="1">
        <f t="array" ref="BV35">_xlfn.XLOOKUP($A35&amp;BV$5,'[1]NBA-Data-1980-2019'!$B$1:$B$16305&amp;'[1]NBA-Data-1980-2019'!$A$1:$A$16305,'[1]NBA-Data-1980-2019'!$F$1:$F$16305,"",0)</f>
        <v>7</v>
      </c>
      <c r="BW35" s="2" cm="1">
        <f t="array" ref="BW35">_xlfn.XLOOKUP($A35&amp;BW$5,'[1]NBA-Data-1980-2019'!$B$1:$B$16305&amp;'[1]NBA-Data-1980-2019'!$A$1:$A$16305,'[1]NBA-Data-1980-2019'!$F$1:$F$16305,"",0)</f>
        <v>7.6</v>
      </c>
      <c r="BX35" s="2" t="str" cm="1">
        <f t="array" ref="BX35">_xlfn.XLOOKUP($A35&amp;BX$5,'[1]NBA-Data-1980-2019'!$B$1:$B$16305&amp;'[1]NBA-Data-1980-2019'!$A$1:$A$16305,'[1]NBA-Data-1980-2019'!$F$1:$F$16305,"",0)</f>
        <v/>
      </c>
      <c r="BY35" s="2" t="str" cm="1">
        <f t="array" ref="BY35">_xlfn.XLOOKUP($A35&amp;BY$5,'[1]NBA-Data-1980-2019'!$B$1:$B$16305&amp;'[1]NBA-Data-1980-2019'!$A$1:$A$16305,'[1]NBA-Data-1980-2019'!$F$1:$F$16305,"",0)</f>
        <v/>
      </c>
      <c r="BZ35" s="2" t="str" cm="1">
        <f t="array" ref="BZ35">_xlfn.XLOOKUP($A35&amp;BZ$5,'[1]NBA-Data-1980-2019'!$B$1:$B$16305&amp;'[1]NBA-Data-1980-2019'!$A$1:$A$16305,'[1]NBA-Data-1980-2019'!$F$1:$F$16305,"",0)</f>
        <v/>
      </c>
      <c r="CA35" s="2" t="str" cm="1">
        <f t="array" ref="CA35">_xlfn.XLOOKUP($A35&amp;CA$5,'[1]NBA-Data-1980-2019'!$B$1:$B$16305&amp;'[1]NBA-Data-1980-2019'!$A$1:$A$16305,'[1]NBA-Data-1980-2019'!$F$1:$F$16305,"",0)</f>
        <v/>
      </c>
      <c r="CB35" s="2" t="str" cm="1">
        <f t="array" ref="CB35">_xlfn.XLOOKUP($A35&amp;CB$5,'[1]NBA-Data-1980-2019'!$B$1:$B$16305&amp;'[1]NBA-Data-1980-2019'!$A$1:$A$16305,'[1]NBA-Data-1980-2019'!$F$1:$F$16305,"",0)</f>
        <v/>
      </c>
      <c r="CC35" s="2" t="str" cm="1">
        <f t="array" ref="CC35">_xlfn.XLOOKUP($A35&amp;CC$5,'[1]NBA-Data-1980-2019'!$B$1:$B$16305&amp;'[1]NBA-Data-1980-2019'!$A$1:$A$16305,'[1]NBA-Data-1980-2019'!$F$1:$F$16305,"",0)</f>
        <v/>
      </c>
      <c r="CD35" s="2" t="str" cm="1">
        <f t="array" ref="CD35">_xlfn.XLOOKUP($A35&amp;CD$5,'[1]NBA-Data-1980-2019'!$B$1:$B$16305&amp;'[1]NBA-Data-1980-2019'!$A$1:$A$16305,'[1]NBA-Data-1980-2019'!$F$1:$F$16305,"",0)</f>
        <v/>
      </c>
      <c r="CE35" s="2" t="str" cm="1">
        <f t="array" ref="CE35">_xlfn.XLOOKUP($A35&amp;CE$5,'[1]NBA-Data-1980-2019'!$B$1:$B$16305&amp;'[1]NBA-Data-1980-2019'!$A$1:$A$16305,'[1]NBA-Data-1980-2019'!$F$1:$F$16305,"",0)</f>
        <v/>
      </c>
      <c r="CF35" s="2" t="str" cm="1">
        <f t="array" ref="CF35">_xlfn.XLOOKUP($A35&amp;CF$5,'[1]NBA-Data-1980-2019'!$B$1:$B$16305&amp;'[1]NBA-Data-1980-2019'!$A$1:$A$16305,'[1]NBA-Data-1980-2019'!$F$1:$F$16305,"",0)</f>
        <v/>
      </c>
      <c r="CG35" s="2" t="str" cm="1">
        <f t="array" ref="CG35">_xlfn.XLOOKUP($A35&amp;CG$5,'[1]NBA-Data-1980-2019'!$B$1:$B$16305&amp;'[1]NBA-Data-1980-2019'!$A$1:$A$16305,'[1]NBA-Data-1980-2019'!$F$1:$F$16305,"",0)</f>
        <v/>
      </c>
      <c r="CH35" s="2" t="str" cm="1">
        <f t="array" ref="CH35">_xlfn.XLOOKUP($A35&amp;CH$5,'[1]NBA-Data-1980-2019'!$B$1:$B$16305&amp;'[1]NBA-Data-1980-2019'!$A$1:$A$16305,'[1]NBA-Data-1980-2019'!$F$1:$F$16305,"",0)</f>
        <v/>
      </c>
      <c r="CI35" s="2" t="str" cm="1">
        <f t="array" ref="CI35">_xlfn.XLOOKUP($A35&amp;CI$5,'[1]NBA-Data-1980-2019'!$B$1:$B$16305&amp;'[1]NBA-Data-1980-2019'!$A$1:$A$16305,'[1]NBA-Data-1980-2019'!$F$1:$F$16305,"",0)</f>
        <v/>
      </c>
      <c r="CJ35" s="2" t="str" cm="1">
        <f t="array" ref="CJ35">_xlfn.XLOOKUP($A35&amp;CJ$5,'[1]NBA-Data-1980-2019'!$B$1:$B$16305&amp;'[1]NBA-Data-1980-2019'!$A$1:$A$16305,'[1]NBA-Data-1980-2019'!$F$1:$F$16305,"",0)</f>
        <v/>
      </c>
      <c r="CK35" s="2" t="str" cm="1">
        <f t="array" ref="CK35">_xlfn.XLOOKUP($A35&amp;CK$5,'[1]NBA-Data-1980-2019'!$B$1:$B$16305&amp;'[1]NBA-Data-1980-2019'!$A$1:$A$16305,'[1]NBA-Data-1980-2019'!$F$1:$F$16305,"",0)</f>
        <v/>
      </c>
      <c r="CL35" s="2" t="str" cm="1">
        <f t="array" ref="CL35">_xlfn.XLOOKUP($A35&amp;CL$5,'[1]NBA-Data-1980-2019'!$B$1:$B$16305&amp;'[1]NBA-Data-1980-2019'!$A$1:$A$16305,'[1]NBA-Data-1980-2019'!$F$1:$F$16305,"",0)</f>
        <v/>
      </c>
      <c r="CM35" s="2" t="str" cm="1">
        <f t="array" ref="CM35">_xlfn.XLOOKUP($A35&amp;CM$5,'[1]NBA-Data-1980-2019'!$B$1:$B$16305&amp;'[1]NBA-Data-1980-2019'!$A$1:$A$16305,'[1]NBA-Data-1980-2019'!$F$1:$F$16305,"",0)</f>
        <v/>
      </c>
      <c r="CN35" s="2" t="str" cm="1">
        <f t="array" ref="CN35">_xlfn.XLOOKUP($A35&amp;CN$5,'[1]NBA-Data-1980-2019'!$B$1:$B$16305&amp;'[1]NBA-Data-1980-2019'!$A$1:$A$16305,'[1]NBA-Data-1980-2019'!$F$1:$F$16305,"",0)</f>
        <v/>
      </c>
      <c r="CO35" s="2" t="str" cm="1">
        <f t="array" ref="CO35">_xlfn.XLOOKUP($A35&amp;CO$5,'[1]NBA-Data-1980-2019'!$B$1:$B$16305&amp;'[1]NBA-Data-1980-2019'!$A$1:$A$16305,'[1]NBA-Data-1980-2019'!$F$1:$F$16305,"",0)</f>
        <v/>
      </c>
      <c r="CP35" s="2" t="str" cm="1">
        <f t="array" ref="CP35">_xlfn.XLOOKUP($A35&amp;CP$5,'[1]NBA-Data-1980-2019'!$B$1:$B$16305&amp;'[1]NBA-Data-1980-2019'!$A$1:$A$16305,'[1]NBA-Data-1980-2019'!$F$1:$F$16305,"",0)</f>
        <v/>
      </c>
      <c r="CQ35" s="2" t="str" cm="1">
        <f t="array" ref="CQ35">_xlfn.XLOOKUP($A35&amp;CQ$5,'[1]NBA-Data-1980-2019'!$B$1:$B$16305&amp;'[1]NBA-Data-1980-2019'!$A$1:$A$16305,'[1]NBA-Data-1980-2019'!$F$1:$F$16305,"",0)</f>
        <v/>
      </c>
      <c r="CR35" s="2" t="str" cm="1">
        <f t="array" ref="CR35">_xlfn.XLOOKUP($A35&amp;CR$5,'[1]NBA-Data-1980-2019'!$B$1:$B$16305&amp;'[1]NBA-Data-1980-2019'!$A$1:$A$16305,'[1]NBA-Data-1980-2019'!$F$1:$F$16305,"",0)</f>
        <v/>
      </c>
      <c r="CS35" s="2" t="str" cm="1">
        <f t="array" ref="CS35">_xlfn.XLOOKUP($A35&amp;CS$5,'[1]NBA-Data-1980-2019'!$B$1:$B$16305&amp;'[1]NBA-Data-1980-2019'!$A$1:$A$16305,'[1]NBA-Data-1980-2019'!$F$1:$F$16305,"",0)</f>
        <v/>
      </c>
      <c r="CU35" s="2" t="str">
        <f>_xlfn.XLOOKUP($A35,TEAMS!$G$1:$G$839,TEAMS!$H$1:$H$839,"",0)</f>
        <v>C</v>
      </c>
      <c r="CV35" s="2" t="str">
        <f>_xlfn.XLOOKUP($CU35,DASHBOARD!$B$22:$B$27,DASHBOARD!$C$22:$C$27,"",0)</f>
        <v>CENTER</v>
      </c>
      <c r="CY35" s="63">
        <f>SUMIFS('[1]NBA-Data-1980-2019'!$G$1:$G$16305,'[1]NBA-Data-1980-2019'!$B$1:$B$16305,$A35,'[1]NBA-Data-1980-2019'!$A$1:$A$16305,CY$9)</f>
        <v>700000</v>
      </c>
      <c r="CZ35" s="63">
        <f>SUMIFS('[1]NBA-Data-1980-2019'!$G$1:$G$16305,'[1]NBA-Data-1980-2019'!$B$1:$B$16305,$A35,'[1]NBA-Data-1980-2019'!$A$1:$A$16305,CZ$9)</f>
        <v>0</v>
      </c>
      <c r="DA35" s="63">
        <f>SUMIFS('[1]NBA-Data-1980-2019'!$G$1:$G$16305,'[1]NBA-Data-1980-2019'!$B$1:$B$16305,$A35,'[1]NBA-Data-1980-2019'!$A$1:$A$16305,DA$9)</f>
        <v>0</v>
      </c>
      <c r="DB35" s="63">
        <f>SUMIFS('[1]NBA-Data-1980-2019'!$G$1:$G$16305,'[1]NBA-Data-1980-2019'!$B$1:$B$16305,$A35,'[1]NBA-Data-1980-2019'!$A$1:$A$16305,DB$9)</f>
        <v>150000</v>
      </c>
      <c r="DC35" s="63">
        <f>SUMIFS('[1]NBA-Data-1980-2019'!$G$1:$G$16305,'[1]NBA-Data-1980-2019'!$B$1:$B$16305,$A35,'[1]NBA-Data-1980-2019'!$A$1:$A$16305,DC$9)</f>
        <v>0</v>
      </c>
      <c r="DD35" s="63">
        <f>SUMIFS('[1]NBA-Data-1980-2019'!$G$1:$G$16305,'[1]NBA-Data-1980-2019'!$B$1:$B$16305,$A35,'[1]NBA-Data-1980-2019'!$A$1:$A$16305,DD$9)</f>
        <v>1000000</v>
      </c>
      <c r="DE35" s="63">
        <f>SUMIFS('[1]NBA-Data-1980-2019'!$G$1:$G$16305,'[1]NBA-Data-1980-2019'!$B$1:$B$16305,$A35,'[1]NBA-Data-1980-2019'!$A$1:$A$16305,DE$9)</f>
        <v>1000000</v>
      </c>
      <c r="DF35" s="63">
        <f>SUMIFS('[1]NBA-Data-1980-2019'!$G$1:$G$16305,'[1]NBA-Data-1980-2019'!$B$1:$B$16305,$A35,'[1]NBA-Data-1980-2019'!$A$1:$A$16305,DF$9)</f>
        <v>1800000</v>
      </c>
      <c r="DG35" s="63">
        <f>SUMIFS('[1]NBA-Data-1980-2019'!$G$1:$G$16305,'[1]NBA-Data-1980-2019'!$B$1:$B$16305,$A35,'[1]NBA-Data-1980-2019'!$A$1:$A$16305,DG$9)</f>
        <v>1000000</v>
      </c>
      <c r="DH35" s="63">
        <f>SUMIFS('[1]NBA-Data-1980-2019'!$G$1:$G$16305,'[1]NBA-Data-1980-2019'!$B$1:$B$16305,$A35,'[1]NBA-Data-1980-2019'!$A$1:$A$16305,DH$9)</f>
        <v>510000</v>
      </c>
      <c r="DI35" s="63">
        <f>SUMIFS('[1]NBA-Data-1980-2019'!$G$1:$G$16305,'[1]NBA-Data-1980-2019'!$B$1:$B$16305,$A35,'[1]NBA-Data-1980-2019'!$A$1:$A$16305,DI$9)</f>
        <v>0</v>
      </c>
      <c r="DJ35" s="63">
        <f>SUMIFS('[1]NBA-Data-1980-2019'!$G$1:$G$16305,'[1]NBA-Data-1980-2019'!$B$1:$B$16305,$A35,'[1]NBA-Data-1980-2019'!$A$1:$A$16305,DJ$9)</f>
        <v>0</v>
      </c>
      <c r="DK35" s="63">
        <f>SUMIFS('[1]NBA-Data-1980-2019'!$G$1:$G$16305,'[1]NBA-Data-1980-2019'!$B$1:$B$16305,$A35,'[1]NBA-Data-1980-2019'!$A$1:$A$16305,DK$9)</f>
        <v>0</v>
      </c>
      <c r="DL35" s="63">
        <f>SUMIFS('[1]NBA-Data-1980-2019'!$G$1:$G$16305,'[1]NBA-Data-1980-2019'!$B$1:$B$16305,$A35,'[1]NBA-Data-1980-2019'!$A$1:$A$16305,DL$9)</f>
        <v>0</v>
      </c>
      <c r="DM35" s="63">
        <f>SUMIFS('[1]NBA-Data-1980-2019'!$G$1:$G$16305,'[1]NBA-Data-1980-2019'!$B$1:$B$16305,$A35,'[1]NBA-Data-1980-2019'!$A$1:$A$16305,DM$9)</f>
        <v>0</v>
      </c>
      <c r="DN35" s="63">
        <f>SUMIFS('[1]NBA-Data-1980-2019'!$G$1:$G$16305,'[1]NBA-Data-1980-2019'!$B$1:$B$16305,$A35,'[1]NBA-Data-1980-2019'!$A$1:$A$16305,DN$9)</f>
        <v>0</v>
      </c>
      <c r="DO35" s="63">
        <f>SUMIFS('[1]NBA-Data-1980-2019'!$G$1:$G$16305,'[1]NBA-Data-1980-2019'!$B$1:$B$16305,$A35,'[1]NBA-Data-1980-2019'!$A$1:$A$16305,DO$9)</f>
        <v>0</v>
      </c>
      <c r="DP35" s="63">
        <f>SUMIFS('[1]NBA-Data-1980-2019'!$G$1:$G$16305,'[1]NBA-Data-1980-2019'!$B$1:$B$16305,$A35,'[1]NBA-Data-1980-2019'!$A$1:$A$16305,DP$9)</f>
        <v>0</v>
      </c>
      <c r="DQ35" s="63">
        <f>SUMIFS('[1]NBA-Data-1980-2019'!$G$1:$G$16305,'[1]NBA-Data-1980-2019'!$B$1:$B$16305,$A35,'[1]NBA-Data-1980-2019'!$A$1:$A$16305,DQ$9)</f>
        <v>0</v>
      </c>
      <c r="DR35" s="63">
        <f>SUMIFS('[1]NBA-Data-1980-2019'!$G$1:$G$16305,'[1]NBA-Data-1980-2019'!$B$1:$B$16305,$A35,'[1]NBA-Data-1980-2019'!$A$1:$A$16305,DR$9)</f>
        <v>0</v>
      </c>
      <c r="DS35" s="63">
        <f>SUMIFS('[1]NBA-Data-1980-2019'!$G$1:$G$16305,'[1]NBA-Data-1980-2019'!$B$1:$B$16305,$A35,'[1]NBA-Data-1980-2019'!$A$1:$A$16305,DS$9)</f>
        <v>0</v>
      </c>
      <c r="DT35" s="63">
        <f>SUMIFS('[1]NBA-Data-1980-2019'!$G$1:$G$16305,'[1]NBA-Data-1980-2019'!$B$1:$B$16305,$A35,'[1]NBA-Data-1980-2019'!$A$1:$A$16305,DT$9)</f>
        <v>0</v>
      </c>
      <c r="DU35" s="63">
        <f>SUMIFS('[1]NBA-Data-1980-2019'!$G$1:$G$16305,'[1]NBA-Data-1980-2019'!$B$1:$B$16305,$A35,'[1]NBA-Data-1980-2019'!$A$1:$A$16305,DU$9)</f>
        <v>0</v>
      </c>
      <c r="DV35" s="63">
        <f>SUMIFS('[1]NBA-Data-1980-2019'!$G$1:$G$16305,'[1]NBA-Data-1980-2019'!$B$1:$B$16305,$A35,'[1]NBA-Data-1980-2019'!$A$1:$A$16305,DV$9)</f>
        <v>0</v>
      </c>
      <c r="DW35" s="63">
        <f>SUMIFS('[1]NBA-Data-1980-2019'!$G$1:$G$16305,'[1]NBA-Data-1980-2019'!$B$1:$B$16305,$A35,'[1]NBA-Data-1980-2019'!$A$1:$A$16305,DW$9)</f>
        <v>0</v>
      </c>
      <c r="DX35" s="63">
        <f>SUMIFS('[1]NBA-Data-1980-2019'!$G$1:$G$16305,'[1]NBA-Data-1980-2019'!$B$1:$B$16305,$A35,'[1]NBA-Data-1980-2019'!$A$1:$A$16305,DX$9)</f>
        <v>0</v>
      </c>
      <c r="DY35" s="63">
        <f>SUMIFS('[1]NBA-Data-1980-2019'!$G$1:$G$16305,'[1]NBA-Data-1980-2019'!$B$1:$B$16305,$A35,'[1]NBA-Data-1980-2019'!$A$1:$A$16305,DY$9)</f>
        <v>0</v>
      </c>
      <c r="DZ35" s="63">
        <f>SUMIFS('[1]NBA-Data-1980-2019'!$G$1:$G$16305,'[1]NBA-Data-1980-2019'!$B$1:$B$16305,$A35,'[1]NBA-Data-1980-2019'!$A$1:$A$16305,DZ$9)</f>
        <v>0</v>
      </c>
      <c r="EA35" s="63">
        <f>SUMIFS('[1]NBA-Data-1980-2019'!$G$1:$G$16305,'[1]NBA-Data-1980-2019'!$B$1:$B$16305,$A35,'[1]NBA-Data-1980-2019'!$A$1:$A$16305,EA$9)</f>
        <v>0</v>
      </c>
      <c r="EB35" s="63">
        <f>SUMIFS('[1]NBA-Data-1980-2019'!$G$1:$G$16305,'[1]NBA-Data-1980-2019'!$B$1:$B$16305,$A35,'[1]NBA-Data-1980-2019'!$A$1:$A$16305,EB$9)</f>
        <v>0</v>
      </c>
      <c r="EC35" s="63">
        <f>SUMIFS('[1]NBA-Data-1980-2019'!$G$1:$G$16305,'[1]NBA-Data-1980-2019'!$B$1:$B$16305,$A35,'[1]NBA-Data-1980-2019'!$A$1:$A$16305,EC$9)</f>
        <v>0</v>
      </c>
      <c r="ED35" s="63">
        <f>SUMIFS('[1]NBA-Data-1980-2019'!$G$1:$G$16305,'[1]NBA-Data-1980-2019'!$B$1:$B$16305,$A35,'[1]NBA-Data-1980-2019'!$A$1:$A$16305,ED$9)</f>
        <v>0</v>
      </c>
      <c r="EH35" s="2" t="s">
        <v>1482</v>
      </c>
      <c r="EZ35" s="13" t="s">
        <v>1338</v>
      </c>
    </row>
    <row r="36" spans="1:165" x14ac:dyDescent="0.2">
      <c r="A36" s="2" t="s">
        <v>1080</v>
      </c>
      <c r="B36" s="2" t="str" cm="1">
        <f t="array" ref="B36">_xlfn.XLOOKUP($A36&amp;B$5,'[1]NBA-Data-1980-2019'!$B$1:$B$16305&amp;'[1]NBA-Data-1980-2019'!$A$1:$A$16305,'[1]NBA-Data-1980-2019'!$D$1:$D$16305,"",0)</f>
        <v/>
      </c>
      <c r="C36" s="2" t="str" cm="1">
        <f t="array" ref="C36">_xlfn.XLOOKUP($A36&amp;C$5,'[1]NBA-Data-1980-2019'!$B$1:$B$16305&amp;'[1]NBA-Data-1980-2019'!$A$1:$A$16305,'[1]NBA-Data-1980-2019'!$D$1:$D$16305,"",0)</f>
        <v>ORL</v>
      </c>
      <c r="D36" s="2" t="str" cm="1">
        <f t="array" ref="D36">_xlfn.XLOOKUP($A36&amp;D$5,'[1]NBA-Data-1980-2019'!$B$1:$B$16305&amp;'[1]NBA-Data-1980-2019'!$A$1:$A$16305,'[1]NBA-Data-1980-2019'!$D$1:$D$16305,"",0)</f>
        <v>ORL</v>
      </c>
      <c r="E36" s="2" t="str" cm="1">
        <f t="array" ref="E36">_xlfn.XLOOKUP($A36&amp;E$5,'[1]NBA-Data-1980-2019'!$B$1:$B$16305&amp;'[1]NBA-Data-1980-2019'!$A$1:$A$16305,'[1]NBA-Data-1980-2019'!$D$1:$D$16305,"",0)</f>
        <v>DEN</v>
      </c>
      <c r="F36" s="2" t="str" cm="1">
        <f t="array" ref="F36">_xlfn.XLOOKUP($A36&amp;F$5,'[1]NBA-Data-1980-2019'!$B$1:$B$16305&amp;'[1]NBA-Data-1980-2019'!$A$1:$A$16305,'[1]NBA-Data-1980-2019'!$D$1:$D$16305,"",0)</f>
        <v>DEN</v>
      </c>
      <c r="G36" s="2" t="str" cm="1">
        <f t="array" ref="G36">_xlfn.XLOOKUP($A36&amp;G$5,'[1]NBA-Data-1980-2019'!$B$1:$B$16305&amp;'[1]NBA-Data-1980-2019'!$A$1:$A$16305,'[1]NBA-Data-1980-2019'!$D$1:$D$16305,"",0)</f>
        <v>LAC</v>
      </c>
      <c r="H36" s="2" t="str" cm="1">
        <f t="array" ref="H36">_xlfn.XLOOKUP($A36&amp;H$5,'[1]NBA-Data-1980-2019'!$B$1:$B$16305&amp;'[1]NBA-Data-1980-2019'!$A$1:$A$16305,'[1]NBA-Data-1980-2019'!$D$1:$D$16305,"",0)</f>
        <v>CHI</v>
      </c>
      <c r="I36" s="2" t="str" cm="1">
        <f t="array" ref="I36">_xlfn.XLOOKUP($A36&amp;I$5,'[1]NBA-Data-1980-2019'!$B$1:$B$16305&amp;'[1]NBA-Data-1980-2019'!$A$1:$A$16305,'[1]NBA-Data-1980-2019'!$D$1:$D$16305,"",0)</f>
        <v>DET</v>
      </c>
      <c r="J36" s="2" t="str" cm="1">
        <f t="array" ref="J36">_xlfn.XLOOKUP($A36&amp;J$5,'[1]NBA-Data-1980-2019'!$B$1:$B$16305&amp;'[1]NBA-Data-1980-2019'!$A$1:$A$16305,'[1]NBA-Data-1980-2019'!$D$1:$D$16305,"",0)</f>
        <v>DET</v>
      </c>
      <c r="K36" s="2" t="str" cm="1">
        <f t="array" ref="K36">_xlfn.XLOOKUP($A36&amp;K$5,'[1]NBA-Data-1980-2019'!$B$1:$B$16305&amp;'[1]NBA-Data-1980-2019'!$A$1:$A$16305,'[1]NBA-Data-1980-2019'!$D$1:$D$16305,"",0)</f>
        <v/>
      </c>
      <c r="L36" s="2" t="str" cm="1">
        <f t="array" ref="L36">_xlfn.XLOOKUP($A36&amp;L$5,'[1]NBA-Data-1980-2019'!$B$1:$B$16305&amp;'[1]NBA-Data-1980-2019'!$A$1:$A$16305,'[1]NBA-Data-1980-2019'!$D$1:$D$16305,"",0)</f>
        <v/>
      </c>
      <c r="M36" s="2" t="str" cm="1">
        <f t="array" ref="M36">_xlfn.XLOOKUP($A36&amp;M$5,'[1]NBA-Data-1980-2019'!$B$1:$B$16305&amp;'[1]NBA-Data-1980-2019'!$A$1:$A$16305,'[1]NBA-Data-1980-2019'!$D$1:$D$16305,"",0)</f>
        <v/>
      </c>
      <c r="N36" s="2" t="str" cm="1">
        <f t="array" ref="N36">_xlfn.XLOOKUP($A36&amp;N$5,'[1]NBA-Data-1980-2019'!$B$1:$B$16305&amp;'[1]NBA-Data-1980-2019'!$A$1:$A$16305,'[1]NBA-Data-1980-2019'!$D$1:$D$16305,"",0)</f>
        <v/>
      </c>
      <c r="O36" s="2" t="str" cm="1">
        <f t="array" ref="O36">_xlfn.XLOOKUP($A36&amp;O$5,'[1]NBA-Data-1980-2019'!$B$1:$B$16305&amp;'[1]NBA-Data-1980-2019'!$A$1:$A$16305,'[1]NBA-Data-1980-2019'!$D$1:$D$16305,"",0)</f>
        <v/>
      </c>
      <c r="P36" s="2" t="str" cm="1">
        <f t="array" ref="P36">_xlfn.XLOOKUP($A36&amp;P$5,'[1]NBA-Data-1980-2019'!$B$1:$B$16305&amp;'[1]NBA-Data-1980-2019'!$A$1:$A$16305,'[1]NBA-Data-1980-2019'!$D$1:$D$16305,"",0)</f>
        <v/>
      </c>
      <c r="Q36" s="2" t="str" cm="1">
        <f t="array" ref="Q36">_xlfn.XLOOKUP($A36&amp;Q$5,'[1]NBA-Data-1980-2019'!$B$1:$B$16305&amp;'[1]NBA-Data-1980-2019'!$A$1:$A$16305,'[1]NBA-Data-1980-2019'!$D$1:$D$16305,"",0)</f>
        <v/>
      </c>
      <c r="R36" s="2" t="str" cm="1">
        <f t="array" ref="R36">_xlfn.XLOOKUP($A36&amp;R$5,'[1]NBA-Data-1980-2019'!$B$1:$B$16305&amp;'[1]NBA-Data-1980-2019'!$A$1:$A$16305,'[1]NBA-Data-1980-2019'!$D$1:$D$16305,"",0)</f>
        <v/>
      </c>
      <c r="S36" s="2" t="str" cm="1">
        <f t="array" ref="S36">_xlfn.XLOOKUP($A36&amp;S$5,'[1]NBA-Data-1980-2019'!$B$1:$B$16305&amp;'[1]NBA-Data-1980-2019'!$A$1:$A$16305,'[1]NBA-Data-1980-2019'!$D$1:$D$16305,"",0)</f>
        <v/>
      </c>
      <c r="T36" s="2" t="str" cm="1">
        <f t="array" ref="T36">_xlfn.XLOOKUP($A36&amp;T$5,'[1]NBA-Data-1980-2019'!$B$1:$B$16305&amp;'[1]NBA-Data-1980-2019'!$A$1:$A$16305,'[1]NBA-Data-1980-2019'!$D$1:$D$16305,"",0)</f>
        <v/>
      </c>
      <c r="U36" s="2" t="str" cm="1">
        <f t="array" ref="U36">_xlfn.XLOOKUP($A36&amp;U$5,'[1]NBA-Data-1980-2019'!$B$1:$B$16305&amp;'[1]NBA-Data-1980-2019'!$A$1:$A$16305,'[1]NBA-Data-1980-2019'!$D$1:$D$16305,"",0)</f>
        <v/>
      </c>
      <c r="V36" s="2" t="str" cm="1">
        <f t="array" ref="V36">_xlfn.XLOOKUP($A36&amp;V$5,'[1]NBA-Data-1980-2019'!$B$1:$B$16305&amp;'[1]NBA-Data-1980-2019'!$A$1:$A$16305,'[1]NBA-Data-1980-2019'!$D$1:$D$16305,"",0)</f>
        <v/>
      </c>
      <c r="W36" s="2" t="str" cm="1">
        <f t="array" ref="W36">_xlfn.XLOOKUP($A36&amp;W$5,'[1]NBA-Data-1980-2019'!$B$1:$B$16305&amp;'[1]NBA-Data-1980-2019'!$A$1:$A$16305,'[1]NBA-Data-1980-2019'!$D$1:$D$16305,"",0)</f>
        <v/>
      </c>
      <c r="X36" s="2" t="str" cm="1">
        <f t="array" ref="X36">_xlfn.XLOOKUP($A36&amp;X$5,'[1]NBA-Data-1980-2019'!$B$1:$B$16305&amp;'[1]NBA-Data-1980-2019'!$A$1:$A$16305,'[1]NBA-Data-1980-2019'!$D$1:$D$16305,"",0)</f>
        <v/>
      </c>
      <c r="Y36" s="2" t="str" cm="1">
        <f t="array" ref="Y36">_xlfn.XLOOKUP($A36&amp;Y$5,'[1]NBA-Data-1980-2019'!$B$1:$B$16305&amp;'[1]NBA-Data-1980-2019'!$A$1:$A$16305,'[1]NBA-Data-1980-2019'!$D$1:$D$16305,"",0)</f>
        <v/>
      </c>
      <c r="Z36" s="2" t="str" cm="1">
        <f t="array" ref="Z36">_xlfn.XLOOKUP($A36&amp;Z$5,'[1]NBA-Data-1980-2019'!$B$1:$B$16305&amp;'[1]NBA-Data-1980-2019'!$A$1:$A$16305,'[1]NBA-Data-1980-2019'!$D$1:$D$16305,"",0)</f>
        <v/>
      </c>
      <c r="AA36" s="2" t="str" cm="1">
        <f t="array" ref="AA36">_xlfn.XLOOKUP($A36&amp;AA$5,'[1]NBA-Data-1980-2019'!$B$1:$B$16305&amp;'[1]NBA-Data-1980-2019'!$A$1:$A$16305,'[1]NBA-Data-1980-2019'!$D$1:$D$16305,"",0)</f>
        <v/>
      </c>
      <c r="AB36" s="2" t="str" cm="1">
        <f t="array" ref="AB36">_xlfn.XLOOKUP($A36&amp;AB$5,'[1]NBA-Data-1980-2019'!$B$1:$B$16305&amp;'[1]NBA-Data-1980-2019'!$A$1:$A$16305,'[1]NBA-Data-1980-2019'!$D$1:$D$16305,"",0)</f>
        <v/>
      </c>
      <c r="AC36" s="2" t="str" cm="1">
        <f t="array" ref="AC36">_xlfn.XLOOKUP($A36&amp;AC$5,'[1]NBA-Data-1980-2019'!$B$1:$B$16305&amp;'[1]NBA-Data-1980-2019'!$A$1:$A$16305,'[1]NBA-Data-1980-2019'!$D$1:$D$16305,"",0)</f>
        <v/>
      </c>
      <c r="AD36" s="2" t="str" cm="1">
        <f t="array" ref="AD36">_xlfn.XLOOKUP($A36&amp;AD$5,'[1]NBA-Data-1980-2019'!$B$1:$B$16305&amp;'[1]NBA-Data-1980-2019'!$A$1:$A$16305,'[1]NBA-Data-1980-2019'!$D$1:$D$16305,"",0)</f>
        <v/>
      </c>
      <c r="AE36" s="2" t="str" cm="1">
        <f t="array" ref="AE36">_xlfn.XLOOKUP($A36&amp;AE$5,'[1]NBA-Data-1980-2019'!$B$1:$B$16305&amp;'[1]NBA-Data-1980-2019'!$A$1:$A$16305,'[1]NBA-Data-1980-2019'!$D$1:$D$16305,"",0)</f>
        <v/>
      </c>
      <c r="AF36" s="2" t="str" cm="1">
        <f t="array" ref="AF36">_xlfn.XLOOKUP($A36&amp;AF$5,'[1]NBA-Data-1980-2019'!$B$1:$B$16305&amp;'[1]NBA-Data-1980-2019'!$A$1:$A$16305,'[1]NBA-Data-1980-2019'!$D$1:$D$16305,"",0)</f>
        <v/>
      </c>
      <c r="AG36" s="2" t="str" cm="1">
        <f t="array" ref="AG36">_xlfn.XLOOKUP($A36&amp;AG$5,'[1]NBA-Data-1980-2019'!$B$1:$B$16305&amp;'[1]NBA-Data-1980-2019'!$A$1:$A$16305,'[1]NBA-Data-1980-2019'!$D$1:$D$16305,"",0)</f>
        <v/>
      </c>
      <c r="AH36" s="2" t="str" cm="1">
        <f t="array" ref="AH36">_xlfn.XLOOKUP($A36&amp;AH$5,'[1]NBA-Data-1980-2019'!$B$1:$B$16305&amp;'[1]NBA-Data-1980-2019'!$A$1:$A$16305,'[1]NBA-Data-1980-2019'!$H$1:$H$16305,"",0)</f>
        <v/>
      </c>
      <c r="AI36" s="2" cm="1">
        <f t="array" ref="AI36">_xlfn.XLOOKUP($A36&amp;AI$5,'[1]NBA-Data-1980-2019'!$B$1:$B$16305&amp;'[1]NBA-Data-1980-2019'!$A$1:$A$16305,'[1]NBA-Data-1980-2019'!$H$1:$H$16305,"",0)</f>
        <v>907.19999999999993</v>
      </c>
      <c r="AJ36" s="2" cm="1">
        <f t="array" ref="AJ36">_xlfn.XLOOKUP($A36&amp;AJ$5,'[1]NBA-Data-1980-2019'!$B$1:$B$16305&amp;'[1]NBA-Data-1980-2019'!$A$1:$A$16305,'[1]NBA-Data-1980-2019'!$H$1:$H$16305,"",0)</f>
        <v>239.4</v>
      </c>
      <c r="AK36" s="2" cm="1">
        <f t="array" ref="AK36">_xlfn.XLOOKUP($A36&amp;AK$5,'[1]NBA-Data-1980-2019'!$B$1:$B$16305&amp;'[1]NBA-Data-1980-2019'!$A$1:$A$16305,'[1]NBA-Data-1980-2019'!$H$1:$H$16305,"",0)</f>
        <v>1504</v>
      </c>
      <c r="AL36" s="2" cm="1">
        <f t="array" ref="AL36">_xlfn.XLOOKUP($A36&amp;AL$5,'[1]NBA-Data-1980-2019'!$B$1:$B$16305&amp;'[1]NBA-Data-1980-2019'!$A$1:$A$16305,'[1]NBA-Data-1980-2019'!$H$1:$H$16305,"",0)</f>
        <v>1260</v>
      </c>
      <c r="AM36" s="2" cm="1">
        <f t="array" ref="AM36">_xlfn.XLOOKUP($A36&amp;AM$5,'[1]NBA-Data-1980-2019'!$B$1:$B$16305&amp;'[1]NBA-Data-1980-2019'!$A$1:$A$16305,'[1]NBA-Data-1980-2019'!$H$1:$H$16305,"",0)</f>
        <v>2158</v>
      </c>
      <c r="AN36" s="2" cm="1">
        <f t="array" ref="AN36">_xlfn.XLOOKUP($A36&amp;AN$5,'[1]NBA-Data-1980-2019'!$B$1:$B$16305&amp;'[1]NBA-Data-1980-2019'!$A$1:$A$16305,'[1]NBA-Data-1980-2019'!$H$1:$H$16305,"",0)</f>
        <v>137.70000000000002</v>
      </c>
      <c r="AO36" s="2" cm="1">
        <f t="array" ref="AO36">_xlfn.XLOOKUP($A36&amp;AO$5,'[1]NBA-Data-1980-2019'!$B$1:$B$16305&amp;'[1]NBA-Data-1980-2019'!$A$1:$A$16305,'[1]NBA-Data-1980-2019'!$H$1:$H$16305,"",0)</f>
        <v>2620.8000000000002</v>
      </c>
      <c r="AP36" s="2" cm="1">
        <f t="array" ref="AP36">_xlfn.XLOOKUP($A36&amp;AP$5,'[1]NBA-Data-1980-2019'!$B$1:$B$16305&amp;'[1]NBA-Data-1980-2019'!$A$1:$A$16305,'[1]NBA-Data-1980-2019'!$H$1:$H$16305,"",0)</f>
        <v>1176</v>
      </c>
      <c r="AQ36" s="2" t="str" cm="1">
        <f t="array" ref="AQ36">_xlfn.XLOOKUP($A36&amp;AQ$5,'[1]NBA-Data-1980-2019'!$B$1:$B$16305&amp;'[1]NBA-Data-1980-2019'!$A$1:$A$16305,'[1]NBA-Data-1980-2019'!$H$1:$H$16305,"",0)</f>
        <v/>
      </c>
      <c r="AR36" s="2" t="str" cm="1">
        <f t="array" ref="AR36">_xlfn.XLOOKUP($A36&amp;AR$5,'[1]NBA-Data-1980-2019'!$B$1:$B$16305&amp;'[1]NBA-Data-1980-2019'!$A$1:$A$16305,'[1]NBA-Data-1980-2019'!$H$1:$H$16305,"",0)</f>
        <v/>
      </c>
      <c r="AS36" s="2" t="str" cm="1">
        <f t="array" ref="AS36">_xlfn.XLOOKUP($A36&amp;AS$5,'[1]NBA-Data-1980-2019'!$B$1:$B$16305&amp;'[1]NBA-Data-1980-2019'!$A$1:$A$16305,'[1]NBA-Data-1980-2019'!$H$1:$H$16305,"",0)</f>
        <v/>
      </c>
      <c r="AT36" s="2" t="str" cm="1">
        <f t="array" ref="AT36">_xlfn.XLOOKUP($A36&amp;AT$5,'[1]NBA-Data-1980-2019'!$B$1:$B$16305&amp;'[1]NBA-Data-1980-2019'!$A$1:$A$16305,'[1]NBA-Data-1980-2019'!$H$1:$H$16305,"",0)</f>
        <v/>
      </c>
      <c r="AU36" s="2" t="str" cm="1">
        <f t="array" ref="AU36">_xlfn.XLOOKUP($A36&amp;AU$5,'[1]NBA-Data-1980-2019'!$B$1:$B$16305&amp;'[1]NBA-Data-1980-2019'!$A$1:$A$16305,'[1]NBA-Data-1980-2019'!$H$1:$H$16305,"",0)</f>
        <v/>
      </c>
      <c r="AV36" s="2" t="str" cm="1">
        <f t="array" ref="AV36">_xlfn.XLOOKUP($A36&amp;AV$5,'[1]NBA-Data-1980-2019'!$B$1:$B$16305&amp;'[1]NBA-Data-1980-2019'!$A$1:$A$16305,'[1]NBA-Data-1980-2019'!$H$1:$H$16305,"",0)</f>
        <v/>
      </c>
      <c r="AW36" s="2" t="str" cm="1">
        <f t="array" ref="AW36">_xlfn.XLOOKUP($A36&amp;AW$5,'[1]NBA-Data-1980-2019'!$B$1:$B$16305&amp;'[1]NBA-Data-1980-2019'!$A$1:$A$16305,'[1]NBA-Data-1980-2019'!$H$1:$H$16305,"",0)</f>
        <v/>
      </c>
      <c r="AX36" s="2" t="str" cm="1">
        <f t="array" ref="AX36">_xlfn.XLOOKUP($A36&amp;AX$5,'[1]NBA-Data-1980-2019'!$B$1:$B$16305&amp;'[1]NBA-Data-1980-2019'!$A$1:$A$16305,'[1]NBA-Data-1980-2019'!$H$1:$H$16305,"",0)</f>
        <v/>
      </c>
      <c r="AY36" s="2" t="str" cm="1">
        <f t="array" ref="AY36">_xlfn.XLOOKUP($A36&amp;AY$5,'[1]NBA-Data-1980-2019'!$B$1:$B$16305&amp;'[1]NBA-Data-1980-2019'!$A$1:$A$16305,'[1]NBA-Data-1980-2019'!$H$1:$H$16305,"",0)</f>
        <v/>
      </c>
      <c r="AZ36" s="2" t="str" cm="1">
        <f t="array" ref="AZ36">_xlfn.XLOOKUP($A36&amp;AZ$5,'[1]NBA-Data-1980-2019'!$B$1:$B$16305&amp;'[1]NBA-Data-1980-2019'!$A$1:$A$16305,'[1]NBA-Data-1980-2019'!$H$1:$H$16305,"",0)</f>
        <v/>
      </c>
      <c r="BA36" s="2" t="str" cm="1">
        <f t="array" ref="BA36">_xlfn.XLOOKUP($A36&amp;BA$5,'[1]NBA-Data-1980-2019'!$B$1:$B$16305&amp;'[1]NBA-Data-1980-2019'!$A$1:$A$16305,'[1]NBA-Data-1980-2019'!$H$1:$H$16305,"",0)</f>
        <v/>
      </c>
      <c r="BB36" s="2" t="str" cm="1">
        <f t="array" ref="BB36">_xlfn.XLOOKUP($A36&amp;BB$5,'[1]NBA-Data-1980-2019'!$B$1:$B$16305&amp;'[1]NBA-Data-1980-2019'!$A$1:$A$16305,'[1]NBA-Data-1980-2019'!$H$1:$H$16305,"",0)</f>
        <v/>
      </c>
      <c r="BC36" s="2" t="str" cm="1">
        <f t="array" ref="BC36">_xlfn.XLOOKUP($A36&amp;BC$5,'[1]NBA-Data-1980-2019'!$B$1:$B$16305&amp;'[1]NBA-Data-1980-2019'!$A$1:$A$16305,'[1]NBA-Data-1980-2019'!$H$1:$H$16305,"",0)</f>
        <v/>
      </c>
      <c r="BD36" s="2" t="str" cm="1">
        <f t="array" ref="BD36">_xlfn.XLOOKUP($A36&amp;BD$5,'[1]NBA-Data-1980-2019'!$B$1:$B$16305&amp;'[1]NBA-Data-1980-2019'!$A$1:$A$16305,'[1]NBA-Data-1980-2019'!$H$1:$H$16305,"",0)</f>
        <v/>
      </c>
      <c r="BE36" s="2" t="str" cm="1">
        <f t="array" ref="BE36">_xlfn.XLOOKUP($A36&amp;BE$5,'[1]NBA-Data-1980-2019'!$B$1:$B$16305&amp;'[1]NBA-Data-1980-2019'!$A$1:$A$16305,'[1]NBA-Data-1980-2019'!$H$1:$H$16305,"",0)</f>
        <v/>
      </c>
      <c r="BF36" s="2" t="str" cm="1">
        <f t="array" ref="BF36">_xlfn.XLOOKUP($A36&amp;BF$5,'[1]NBA-Data-1980-2019'!$B$1:$B$16305&amp;'[1]NBA-Data-1980-2019'!$A$1:$A$16305,'[1]NBA-Data-1980-2019'!$H$1:$H$16305,"",0)</f>
        <v/>
      </c>
      <c r="BG36" s="2" t="str" cm="1">
        <f t="array" ref="BG36">_xlfn.XLOOKUP($A36&amp;BG$5,'[1]NBA-Data-1980-2019'!$B$1:$B$16305&amp;'[1]NBA-Data-1980-2019'!$A$1:$A$16305,'[1]NBA-Data-1980-2019'!$H$1:$H$16305,"",0)</f>
        <v/>
      </c>
      <c r="BH36" s="2" t="str" cm="1">
        <f t="array" ref="BH36">_xlfn.XLOOKUP($A36&amp;BH$5,'[1]NBA-Data-1980-2019'!$B$1:$B$16305&amp;'[1]NBA-Data-1980-2019'!$A$1:$A$16305,'[1]NBA-Data-1980-2019'!$H$1:$H$16305,"",0)</f>
        <v/>
      </c>
      <c r="BI36" s="2" t="str" cm="1">
        <f t="array" ref="BI36">_xlfn.XLOOKUP($A36&amp;BI$5,'[1]NBA-Data-1980-2019'!$B$1:$B$16305&amp;'[1]NBA-Data-1980-2019'!$A$1:$A$16305,'[1]NBA-Data-1980-2019'!$H$1:$H$16305,"",0)</f>
        <v/>
      </c>
      <c r="BJ36" s="2" t="str" cm="1">
        <f t="array" ref="BJ36">_xlfn.XLOOKUP($A36&amp;BJ$5,'[1]NBA-Data-1980-2019'!$B$1:$B$16305&amp;'[1]NBA-Data-1980-2019'!$A$1:$A$16305,'[1]NBA-Data-1980-2019'!$H$1:$H$16305,"",0)</f>
        <v/>
      </c>
      <c r="BK36" s="2" t="str" cm="1">
        <f t="array" ref="BK36">_xlfn.XLOOKUP($A36&amp;BK$5,'[1]NBA-Data-1980-2019'!$B$1:$B$16305&amp;'[1]NBA-Data-1980-2019'!$A$1:$A$16305,'[1]NBA-Data-1980-2019'!$H$1:$H$16305,"",0)</f>
        <v/>
      </c>
      <c r="BL36" s="2" t="str" cm="1">
        <f t="array" ref="BL36">_xlfn.XLOOKUP($A36&amp;BL$5,'[1]NBA-Data-1980-2019'!$B$1:$B$16305&amp;'[1]NBA-Data-1980-2019'!$A$1:$A$16305,'[1]NBA-Data-1980-2019'!$H$1:$H$16305,"",0)</f>
        <v/>
      </c>
      <c r="BM36" s="2" t="str" cm="1">
        <f t="array" ref="BM36">_xlfn.XLOOKUP($A36&amp;BM$5,'[1]NBA-Data-1980-2019'!$B$1:$B$16305&amp;'[1]NBA-Data-1980-2019'!$A$1:$A$16305,'[1]NBA-Data-1980-2019'!$H$1:$H$16305,"",0)</f>
        <v/>
      </c>
      <c r="BN36" s="2" t="str" cm="1">
        <f t="array" ref="BN36">_xlfn.XLOOKUP($A36&amp;BN$5,'[1]NBA-Data-1980-2019'!$B$1:$B$16305&amp;'[1]NBA-Data-1980-2019'!$A$1:$A$16305,'[1]NBA-Data-1980-2019'!$F$1:$F$16305,"",0)</f>
        <v/>
      </c>
      <c r="BO36" s="2" cm="1">
        <f t="array" ref="BO36">_xlfn.XLOOKUP($A36&amp;BO$5,'[1]NBA-Data-1980-2019'!$B$1:$B$16305&amp;'[1]NBA-Data-1980-2019'!$A$1:$A$16305,'[1]NBA-Data-1980-2019'!$F$1:$F$16305,"",0)</f>
        <v>17.100000000000001</v>
      </c>
      <c r="BP36" s="2" cm="1">
        <f t="array" ref="BP36">_xlfn.XLOOKUP($A36&amp;BP$5,'[1]NBA-Data-1980-2019'!$B$1:$B$16305&amp;'[1]NBA-Data-1980-2019'!$A$1:$A$16305,'[1]NBA-Data-1980-2019'!$F$1:$F$16305,"",0)</f>
        <v>12.9</v>
      </c>
      <c r="BQ36" s="2" cm="1">
        <f t="array" ref="BQ36">_xlfn.XLOOKUP($A36&amp;BQ$5,'[1]NBA-Data-1980-2019'!$B$1:$B$16305&amp;'[1]NBA-Data-1980-2019'!$A$1:$A$16305,'[1]NBA-Data-1980-2019'!$F$1:$F$16305,"",0)</f>
        <v>16.5</v>
      </c>
      <c r="BR36" s="2" cm="1">
        <f t="array" ref="BR36">_xlfn.XLOOKUP($A36&amp;BR$5,'[1]NBA-Data-1980-2019'!$B$1:$B$16305&amp;'[1]NBA-Data-1980-2019'!$A$1:$A$16305,'[1]NBA-Data-1980-2019'!$F$1:$F$16305,"",0)</f>
        <v>13.9</v>
      </c>
      <c r="BS36" s="2" cm="1">
        <f t="array" ref="BS36">_xlfn.XLOOKUP($A36&amp;BS$5,'[1]NBA-Data-1980-2019'!$B$1:$B$16305&amp;'[1]NBA-Data-1980-2019'!$A$1:$A$16305,'[1]NBA-Data-1980-2019'!$F$1:$F$16305,"",0)</f>
        <v>17</v>
      </c>
      <c r="BT36" s="2" cm="1">
        <f t="array" ref="BT36">_xlfn.XLOOKUP($A36&amp;BT$5,'[1]NBA-Data-1980-2019'!$B$1:$B$16305&amp;'[1]NBA-Data-1980-2019'!$A$1:$A$16305,'[1]NBA-Data-1980-2019'!$F$1:$F$16305,"",0)</f>
        <v>13.7</v>
      </c>
      <c r="BU36" s="2" cm="1">
        <f t="array" ref="BU36">_xlfn.XLOOKUP($A36&amp;BU$5,'[1]NBA-Data-1980-2019'!$B$1:$B$16305&amp;'[1]NBA-Data-1980-2019'!$A$1:$A$16305,'[1]NBA-Data-1980-2019'!$F$1:$F$16305,"",0)</f>
        <v>18.100000000000001</v>
      </c>
      <c r="BV36" s="2" cm="1">
        <f t="array" ref="BV36">_xlfn.XLOOKUP($A36&amp;BV$5,'[1]NBA-Data-1980-2019'!$B$1:$B$16305&amp;'[1]NBA-Data-1980-2019'!$A$1:$A$16305,'[1]NBA-Data-1980-2019'!$F$1:$F$16305,"",0)</f>
        <v>15.8</v>
      </c>
      <c r="BW36" s="2" t="str" cm="1">
        <f t="array" ref="BW36">_xlfn.XLOOKUP($A36&amp;BW$5,'[1]NBA-Data-1980-2019'!$B$1:$B$16305&amp;'[1]NBA-Data-1980-2019'!$A$1:$A$16305,'[1]NBA-Data-1980-2019'!$F$1:$F$16305,"",0)</f>
        <v/>
      </c>
      <c r="BX36" s="2" t="str" cm="1">
        <f t="array" ref="BX36">_xlfn.XLOOKUP($A36&amp;BX$5,'[1]NBA-Data-1980-2019'!$B$1:$B$16305&amp;'[1]NBA-Data-1980-2019'!$A$1:$A$16305,'[1]NBA-Data-1980-2019'!$F$1:$F$16305,"",0)</f>
        <v/>
      </c>
      <c r="BY36" s="2" t="str" cm="1">
        <f t="array" ref="BY36">_xlfn.XLOOKUP($A36&amp;BY$5,'[1]NBA-Data-1980-2019'!$B$1:$B$16305&amp;'[1]NBA-Data-1980-2019'!$A$1:$A$16305,'[1]NBA-Data-1980-2019'!$F$1:$F$16305,"",0)</f>
        <v/>
      </c>
      <c r="BZ36" s="2" t="str" cm="1">
        <f t="array" ref="BZ36">_xlfn.XLOOKUP($A36&amp;BZ$5,'[1]NBA-Data-1980-2019'!$B$1:$B$16305&amp;'[1]NBA-Data-1980-2019'!$A$1:$A$16305,'[1]NBA-Data-1980-2019'!$F$1:$F$16305,"",0)</f>
        <v/>
      </c>
      <c r="CA36" s="2" t="str" cm="1">
        <f t="array" ref="CA36">_xlfn.XLOOKUP($A36&amp;CA$5,'[1]NBA-Data-1980-2019'!$B$1:$B$16305&amp;'[1]NBA-Data-1980-2019'!$A$1:$A$16305,'[1]NBA-Data-1980-2019'!$F$1:$F$16305,"",0)</f>
        <v/>
      </c>
      <c r="CB36" s="2" t="str" cm="1">
        <f t="array" ref="CB36">_xlfn.XLOOKUP($A36&amp;CB$5,'[1]NBA-Data-1980-2019'!$B$1:$B$16305&amp;'[1]NBA-Data-1980-2019'!$A$1:$A$16305,'[1]NBA-Data-1980-2019'!$F$1:$F$16305,"",0)</f>
        <v/>
      </c>
      <c r="CC36" s="2" t="str" cm="1">
        <f t="array" ref="CC36">_xlfn.XLOOKUP($A36&amp;CC$5,'[1]NBA-Data-1980-2019'!$B$1:$B$16305&amp;'[1]NBA-Data-1980-2019'!$A$1:$A$16305,'[1]NBA-Data-1980-2019'!$F$1:$F$16305,"",0)</f>
        <v/>
      </c>
      <c r="CD36" s="2" t="str" cm="1">
        <f t="array" ref="CD36">_xlfn.XLOOKUP($A36&amp;CD$5,'[1]NBA-Data-1980-2019'!$B$1:$B$16305&amp;'[1]NBA-Data-1980-2019'!$A$1:$A$16305,'[1]NBA-Data-1980-2019'!$F$1:$F$16305,"",0)</f>
        <v/>
      </c>
      <c r="CE36" s="2" t="str" cm="1">
        <f t="array" ref="CE36">_xlfn.XLOOKUP($A36&amp;CE$5,'[1]NBA-Data-1980-2019'!$B$1:$B$16305&amp;'[1]NBA-Data-1980-2019'!$A$1:$A$16305,'[1]NBA-Data-1980-2019'!$F$1:$F$16305,"",0)</f>
        <v/>
      </c>
      <c r="CF36" s="2" t="str" cm="1">
        <f t="array" ref="CF36">_xlfn.XLOOKUP($A36&amp;CF$5,'[1]NBA-Data-1980-2019'!$B$1:$B$16305&amp;'[1]NBA-Data-1980-2019'!$A$1:$A$16305,'[1]NBA-Data-1980-2019'!$F$1:$F$16305,"",0)</f>
        <v/>
      </c>
      <c r="CG36" s="2" t="str" cm="1">
        <f t="array" ref="CG36">_xlfn.XLOOKUP($A36&amp;CG$5,'[1]NBA-Data-1980-2019'!$B$1:$B$16305&amp;'[1]NBA-Data-1980-2019'!$A$1:$A$16305,'[1]NBA-Data-1980-2019'!$F$1:$F$16305,"",0)</f>
        <v/>
      </c>
      <c r="CH36" s="2" t="str" cm="1">
        <f t="array" ref="CH36">_xlfn.XLOOKUP($A36&amp;CH$5,'[1]NBA-Data-1980-2019'!$B$1:$B$16305&amp;'[1]NBA-Data-1980-2019'!$A$1:$A$16305,'[1]NBA-Data-1980-2019'!$F$1:$F$16305,"",0)</f>
        <v/>
      </c>
      <c r="CI36" s="2" t="str" cm="1">
        <f t="array" ref="CI36">_xlfn.XLOOKUP($A36&amp;CI$5,'[1]NBA-Data-1980-2019'!$B$1:$B$16305&amp;'[1]NBA-Data-1980-2019'!$A$1:$A$16305,'[1]NBA-Data-1980-2019'!$F$1:$F$16305,"",0)</f>
        <v/>
      </c>
      <c r="CJ36" s="2" t="str" cm="1">
        <f t="array" ref="CJ36">_xlfn.XLOOKUP($A36&amp;CJ$5,'[1]NBA-Data-1980-2019'!$B$1:$B$16305&amp;'[1]NBA-Data-1980-2019'!$A$1:$A$16305,'[1]NBA-Data-1980-2019'!$F$1:$F$16305,"",0)</f>
        <v/>
      </c>
      <c r="CK36" s="2" t="str" cm="1">
        <f t="array" ref="CK36">_xlfn.XLOOKUP($A36&amp;CK$5,'[1]NBA-Data-1980-2019'!$B$1:$B$16305&amp;'[1]NBA-Data-1980-2019'!$A$1:$A$16305,'[1]NBA-Data-1980-2019'!$F$1:$F$16305,"",0)</f>
        <v/>
      </c>
      <c r="CL36" s="2" t="str" cm="1">
        <f t="array" ref="CL36">_xlfn.XLOOKUP($A36&amp;CL$5,'[1]NBA-Data-1980-2019'!$B$1:$B$16305&amp;'[1]NBA-Data-1980-2019'!$A$1:$A$16305,'[1]NBA-Data-1980-2019'!$F$1:$F$16305,"",0)</f>
        <v/>
      </c>
      <c r="CM36" s="2" t="str" cm="1">
        <f t="array" ref="CM36">_xlfn.XLOOKUP($A36&amp;CM$5,'[1]NBA-Data-1980-2019'!$B$1:$B$16305&amp;'[1]NBA-Data-1980-2019'!$A$1:$A$16305,'[1]NBA-Data-1980-2019'!$F$1:$F$16305,"",0)</f>
        <v/>
      </c>
      <c r="CN36" s="2" t="str" cm="1">
        <f t="array" ref="CN36">_xlfn.XLOOKUP($A36&amp;CN$5,'[1]NBA-Data-1980-2019'!$B$1:$B$16305&amp;'[1]NBA-Data-1980-2019'!$A$1:$A$16305,'[1]NBA-Data-1980-2019'!$F$1:$F$16305,"",0)</f>
        <v/>
      </c>
      <c r="CO36" s="2" t="str" cm="1">
        <f t="array" ref="CO36">_xlfn.XLOOKUP($A36&amp;CO$5,'[1]NBA-Data-1980-2019'!$B$1:$B$16305&amp;'[1]NBA-Data-1980-2019'!$A$1:$A$16305,'[1]NBA-Data-1980-2019'!$F$1:$F$16305,"",0)</f>
        <v/>
      </c>
      <c r="CP36" s="2" t="str" cm="1">
        <f t="array" ref="CP36">_xlfn.XLOOKUP($A36&amp;CP$5,'[1]NBA-Data-1980-2019'!$B$1:$B$16305&amp;'[1]NBA-Data-1980-2019'!$A$1:$A$16305,'[1]NBA-Data-1980-2019'!$F$1:$F$16305,"",0)</f>
        <v/>
      </c>
      <c r="CQ36" s="2" t="str" cm="1">
        <f t="array" ref="CQ36">_xlfn.XLOOKUP($A36&amp;CQ$5,'[1]NBA-Data-1980-2019'!$B$1:$B$16305&amp;'[1]NBA-Data-1980-2019'!$A$1:$A$16305,'[1]NBA-Data-1980-2019'!$F$1:$F$16305,"",0)</f>
        <v/>
      </c>
      <c r="CR36" s="2" t="str" cm="1">
        <f t="array" ref="CR36">_xlfn.XLOOKUP($A36&amp;CR$5,'[1]NBA-Data-1980-2019'!$B$1:$B$16305&amp;'[1]NBA-Data-1980-2019'!$A$1:$A$16305,'[1]NBA-Data-1980-2019'!$F$1:$F$16305,"",0)</f>
        <v/>
      </c>
      <c r="CS36" s="2" t="str" cm="1">
        <f t="array" ref="CS36">_xlfn.XLOOKUP($A36&amp;CS$5,'[1]NBA-Data-1980-2019'!$B$1:$B$16305&amp;'[1]NBA-Data-1980-2019'!$A$1:$A$16305,'[1]NBA-Data-1980-2019'!$F$1:$F$16305,"",0)</f>
        <v/>
      </c>
      <c r="CU36" s="2" t="str">
        <f>_xlfn.XLOOKUP($A36,TEAMS!$G$1:$G$839,TEAMS!$H$1:$H$839,"",0)</f>
        <v>C</v>
      </c>
      <c r="CV36" s="2" t="str">
        <f>_xlfn.XLOOKUP($CU36,DASHBOARD!$B$22:$B$27,DASHBOARD!$C$22:$C$27,"",0)</f>
        <v>CENTER</v>
      </c>
      <c r="CY36" s="63">
        <f>SUMIFS('[1]NBA-Data-1980-2019'!$G$1:$G$16305,'[1]NBA-Data-1980-2019'!$B$1:$B$16305,$A36,'[1]NBA-Data-1980-2019'!$A$1:$A$16305,CY$9)</f>
        <v>0</v>
      </c>
      <c r="CZ36" s="63">
        <f>SUMIFS('[1]NBA-Data-1980-2019'!$G$1:$G$16305,'[1]NBA-Data-1980-2019'!$B$1:$B$16305,$A36,'[1]NBA-Data-1980-2019'!$A$1:$A$16305,CZ$9)</f>
        <v>777000</v>
      </c>
      <c r="DA36" s="63">
        <f>SUMIFS('[1]NBA-Data-1980-2019'!$G$1:$G$16305,'[1]NBA-Data-1980-2019'!$B$1:$B$16305,$A36,'[1]NBA-Data-1980-2019'!$A$1:$A$16305,DA$9)</f>
        <v>1011000</v>
      </c>
      <c r="DB36" s="63">
        <f>SUMIFS('[1]NBA-Data-1980-2019'!$G$1:$G$16305,'[1]NBA-Data-1980-2019'!$B$1:$B$16305,$A36,'[1]NBA-Data-1980-2019'!$A$1:$A$16305,DB$9)</f>
        <v>1244000</v>
      </c>
      <c r="DC36" s="63">
        <f>SUMIFS('[1]NBA-Data-1980-2019'!$G$1:$G$16305,'[1]NBA-Data-1980-2019'!$B$1:$B$16305,$A36,'[1]NBA-Data-1980-2019'!$A$1:$A$16305,DC$9)</f>
        <v>2000000</v>
      </c>
      <c r="DD36" s="63">
        <f>SUMIFS('[1]NBA-Data-1980-2019'!$G$1:$G$16305,'[1]NBA-Data-1980-2019'!$B$1:$B$16305,$A36,'[1]NBA-Data-1980-2019'!$A$1:$A$16305,DD$9)</f>
        <v>2200000</v>
      </c>
      <c r="DE36" s="63">
        <f>SUMIFS('[1]NBA-Data-1980-2019'!$G$1:$G$16305,'[1]NBA-Data-1980-2019'!$B$1:$B$16305,$A36,'[1]NBA-Data-1980-2019'!$A$1:$A$16305,DE$9)</f>
        <v>0</v>
      </c>
      <c r="DF36" s="63">
        <f>SUMIFS('[1]NBA-Data-1980-2019'!$G$1:$G$16305,'[1]NBA-Data-1980-2019'!$B$1:$B$16305,$A36,'[1]NBA-Data-1980-2019'!$A$1:$A$16305,DF$9)</f>
        <v>4050000</v>
      </c>
      <c r="DG36" s="63">
        <f>SUMIFS('[1]NBA-Data-1980-2019'!$G$1:$G$16305,'[1]NBA-Data-1980-2019'!$B$1:$B$16305,$A36,'[1]NBA-Data-1980-2019'!$A$1:$A$16305,DG$9)</f>
        <v>4860000</v>
      </c>
      <c r="DH36" s="63">
        <f>SUMIFS('[1]NBA-Data-1980-2019'!$G$1:$G$16305,'[1]NBA-Data-1980-2019'!$B$1:$B$16305,$A36,'[1]NBA-Data-1980-2019'!$A$1:$A$16305,DH$9)</f>
        <v>0</v>
      </c>
      <c r="DI36" s="63">
        <f>SUMIFS('[1]NBA-Data-1980-2019'!$G$1:$G$16305,'[1]NBA-Data-1980-2019'!$B$1:$B$16305,$A36,'[1]NBA-Data-1980-2019'!$A$1:$A$16305,DI$9)</f>
        <v>0</v>
      </c>
      <c r="DJ36" s="63">
        <f>SUMIFS('[1]NBA-Data-1980-2019'!$G$1:$G$16305,'[1]NBA-Data-1980-2019'!$B$1:$B$16305,$A36,'[1]NBA-Data-1980-2019'!$A$1:$A$16305,DJ$9)</f>
        <v>0</v>
      </c>
      <c r="DK36" s="63">
        <f>SUMIFS('[1]NBA-Data-1980-2019'!$G$1:$G$16305,'[1]NBA-Data-1980-2019'!$B$1:$B$16305,$A36,'[1]NBA-Data-1980-2019'!$A$1:$A$16305,DK$9)</f>
        <v>0</v>
      </c>
      <c r="DL36" s="63">
        <f>SUMIFS('[1]NBA-Data-1980-2019'!$G$1:$G$16305,'[1]NBA-Data-1980-2019'!$B$1:$B$16305,$A36,'[1]NBA-Data-1980-2019'!$A$1:$A$16305,DL$9)</f>
        <v>0</v>
      </c>
      <c r="DM36" s="63">
        <f>SUMIFS('[1]NBA-Data-1980-2019'!$G$1:$G$16305,'[1]NBA-Data-1980-2019'!$B$1:$B$16305,$A36,'[1]NBA-Data-1980-2019'!$A$1:$A$16305,DM$9)</f>
        <v>0</v>
      </c>
      <c r="DN36" s="63">
        <f>SUMIFS('[1]NBA-Data-1980-2019'!$G$1:$G$16305,'[1]NBA-Data-1980-2019'!$B$1:$B$16305,$A36,'[1]NBA-Data-1980-2019'!$A$1:$A$16305,DN$9)</f>
        <v>0</v>
      </c>
      <c r="DO36" s="63">
        <f>SUMIFS('[1]NBA-Data-1980-2019'!$G$1:$G$16305,'[1]NBA-Data-1980-2019'!$B$1:$B$16305,$A36,'[1]NBA-Data-1980-2019'!$A$1:$A$16305,DO$9)</f>
        <v>0</v>
      </c>
      <c r="DP36" s="63">
        <f>SUMIFS('[1]NBA-Data-1980-2019'!$G$1:$G$16305,'[1]NBA-Data-1980-2019'!$B$1:$B$16305,$A36,'[1]NBA-Data-1980-2019'!$A$1:$A$16305,DP$9)</f>
        <v>0</v>
      </c>
      <c r="DQ36" s="63">
        <f>SUMIFS('[1]NBA-Data-1980-2019'!$G$1:$G$16305,'[1]NBA-Data-1980-2019'!$B$1:$B$16305,$A36,'[1]NBA-Data-1980-2019'!$A$1:$A$16305,DQ$9)</f>
        <v>0</v>
      </c>
      <c r="DR36" s="63">
        <f>SUMIFS('[1]NBA-Data-1980-2019'!$G$1:$G$16305,'[1]NBA-Data-1980-2019'!$B$1:$B$16305,$A36,'[1]NBA-Data-1980-2019'!$A$1:$A$16305,DR$9)</f>
        <v>0</v>
      </c>
      <c r="DS36" s="63">
        <f>SUMIFS('[1]NBA-Data-1980-2019'!$G$1:$G$16305,'[1]NBA-Data-1980-2019'!$B$1:$B$16305,$A36,'[1]NBA-Data-1980-2019'!$A$1:$A$16305,DS$9)</f>
        <v>0</v>
      </c>
      <c r="DT36" s="63">
        <f>SUMIFS('[1]NBA-Data-1980-2019'!$G$1:$G$16305,'[1]NBA-Data-1980-2019'!$B$1:$B$16305,$A36,'[1]NBA-Data-1980-2019'!$A$1:$A$16305,DT$9)</f>
        <v>0</v>
      </c>
      <c r="DU36" s="63">
        <f>SUMIFS('[1]NBA-Data-1980-2019'!$G$1:$G$16305,'[1]NBA-Data-1980-2019'!$B$1:$B$16305,$A36,'[1]NBA-Data-1980-2019'!$A$1:$A$16305,DU$9)</f>
        <v>0</v>
      </c>
      <c r="DV36" s="63">
        <f>SUMIFS('[1]NBA-Data-1980-2019'!$G$1:$G$16305,'[1]NBA-Data-1980-2019'!$B$1:$B$16305,$A36,'[1]NBA-Data-1980-2019'!$A$1:$A$16305,DV$9)</f>
        <v>0</v>
      </c>
      <c r="DW36" s="63">
        <f>SUMIFS('[1]NBA-Data-1980-2019'!$G$1:$G$16305,'[1]NBA-Data-1980-2019'!$B$1:$B$16305,$A36,'[1]NBA-Data-1980-2019'!$A$1:$A$16305,DW$9)</f>
        <v>0</v>
      </c>
      <c r="DX36" s="63">
        <f>SUMIFS('[1]NBA-Data-1980-2019'!$G$1:$G$16305,'[1]NBA-Data-1980-2019'!$B$1:$B$16305,$A36,'[1]NBA-Data-1980-2019'!$A$1:$A$16305,DX$9)</f>
        <v>0</v>
      </c>
      <c r="DY36" s="63">
        <f>SUMIFS('[1]NBA-Data-1980-2019'!$G$1:$G$16305,'[1]NBA-Data-1980-2019'!$B$1:$B$16305,$A36,'[1]NBA-Data-1980-2019'!$A$1:$A$16305,DY$9)</f>
        <v>0</v>
      </c>
      <c r="DZ36" s="63">
        <f>SUMIFS('[1]NBA-Data-1980-2019'!$G$1:$G$16305,'[1]NBA-Data-1980-2019'!$B$1:$B$16305,$A36,'[1]NBA-Data-1980-2019'!$A$1:$A$16305,DZ$9)</f>
        <v>0</v>
      </c>
      <c r="EA36" s="63">
        <f>SUMIFS('[1]NBA-Data-1980-2019'!$G$1:$G$16305,'[1]NBA-Data-1980-2019'!$B$1:$B$16305,$A36,'[1]NBA-Data-1980-2019'!$A$1:$A$16305,EA$9)</f>
        <v>0</v>
      </c>
      <c r="EB36" s="63">
        <f>SUMIFS('[1]NBA-Data-1980-2019'!$G$1:$G$16305,'[1]NBA-Data-1980-2019'!$B$1:$B$16305,$A36,'[1]NBA-Data-1980-2019'!$A$1:$A$16305,EB$9)</f>
        <v>0</v>
      </c>
      <c r="EC36" s="63">
        <f>SUMIFS('[1]NBA-Data-1980-2019'!$G$1:$G$16305,'[1]NBA-Data-1980-2019'!$B$1:$B$16305,$A36,'[1]NBA-Data-1980-2019'!$A$1:$A$16305,EC$9)</f>
        <v>0</v>
      </c>
      <c r="ED36" s="63">
        <f>SUMIFS('[1]NBA-Data-1980-2019'!$G$1:$G$16305,'[1]NBA-Data-1980-2019'!$B$1:$B$16305,$A36,'[1]NBA-Data-1980-2019'!$A$1:$A$16305,ED$9)</f>
        <v>0</v>
      </c>
      <c r="EH36" s="2" t="s">
        <v>1480</v>
      </c>
      <c r="EZ36" s="13" t="s">
        <v>1376</v>
      </c>
      <c r="FA36" s="2" t="s">
        <v>1352</v>
      </c>
    </row>
    <row r="37" spans="1:165" x14ac:dyDescent="0.2">
      <c r="A37" s="2" t="s">
        <v>1139</v>
      </c>
      <c r="B37" s="2" t="str" cm="1">
        <f t="array" ref="B37">_xlfn.XLOOKUP($A37&amp;B$5,'[1]NBA-Data-1980-2019'!$B$1:$B$16305&amp;'[1]NBA-Data-1980-2019'!$A$1:$A$16305,'[1]NBA-Data-1980-2019'!$D$1:$D$16305,"",0)</f>
        <v>SAC</v>
      </c>
      <c r="C37" s="2" t="str" cm="1">
        <f t="array" ref="C37">_xlfn.XLOOKUP($A37&amp;C$5,'[1]NBA-Data-1980-2019'!$B$1:$B$16305&amp;'[1]NBA-Data-1980-2019'!$A$1:$A$16305,'[1]NBA-Data-1980-2019'!$D$1:$D$16305,"",0)</f>
        <v>TOT</v>
      </c>
      <c r="D37" s="2" t="str" cm="1">
        <f t="array" ref="D37">_xlfn.XLOOKUP($A37&amp;D$5,'[1]NBA-Data-1980-2019'!$B$1:$B$16305&amp;'[1]NBA-Data-1980-2019'!$A$1:$A$16305,'[1]NBA-Data-1980-2019'!$D$1:$D$16305,"",0)</f>
        <v/>
      </c>
      <c r="E37" s="2" t="str" cm="1">
        <f t="array" ref="E37">_xlfn.XLOOKUP($A37&amp;E$5,'[1]NBA-Data-1980-2019'!$B$1:$B$16305&amp;'[1]NBA-Data-1980-2019'!$A$1:$A$16305,'[1]NBA-Data-1980-2019'!$D$1:$D$16305,"",0)</f>
        <v/>
      </c>
      <c r="F37" s="2" t="str" cm="1">
        <f t="array" ref="F37">_xlfn.XLOOKUP($A37&amp;F$5,'[1]NBA-Data-1980-2019'!$B$1:$B$16305&amp;'[1]NBA-Data-1980-2019'!$A$1:$A$16305,'[1]NBA-Data-1980-2019'!$D$1:$D$16305,"",0)</f>
        <v/>
      </c>
      <c r="G37" s="2" t="str" cm="1">
        <f t="array" ref="G37">_xlfn.XLOOKUP($A37&amp;G$5,'[1]NBA-Data-1980-2019'!$B$1:$B$16305&amp;'[1]NBA-Data-1980-2019'!$A$1:$A$16305,'[1]NBA-Data-1980-2019'!$D$1:$D$16305,"",0)</f>
        <v/>
      </c>
      <c r="H37" s="2" t="str" cm="1">
        <f t="array" ref="H37">_xlfn.XLOOKUP($A37&amp;H$5,'[1]NBA-Data-1980-2019'!$B$1:$B$16305&amp;'[1]NBA-Data-1980-2019'!$A$1:$A$16305,'[1]NBA-Data-1980-2019'!$D$1:$D$16305,"",0)</f>
        <v/>
      </c>
      <c r="I37" s="2" t="str" cm="1">
        <f t="array" ref="I37">_xlfn.XLOOKUP($A37&amp;I$5,'[1]NBA-Data-1980-2019'!$B$1:$B$16305&amp;'[1]NBA-Data-1980-2019'!$A$1:$A$16305,'[1]NBA-Data-1980-2019'!$D$1:$D$16305,"",0)</f>
        <v/>
      </c>
      <c r="J37" s="2" t="str" cm="1">
        <f t="array" ref="J37">_xlfn.XLOOKUP($A37&amp;J$5,'[1]NBA-Data-1980-2019'!$B$1:$B$16305&amp;'[1]NBA-Data-1980-2019'!$A$1:$A$16305,'[1]NBA-Data-1980-2019'!$D$1:$D$16305,"",0)</f>
        <v/>
      </c>
      <c r="K37" s="2" t="str" cm="1">
        <f t="array" ref="K37">_xlfn.XLOOKUP($A37&amp;K$5,'[1]NBA-Data-1980-2019'!$B$1:$B$16305&amp;'[1]NBA-Data-1980-2019'!$A$1:$A$16305,'[1]NBA-Data-1980-2019'!$D$1:$D$16305,"",0)</f>
        <v/>
      </c>
      <c r="L37" s="2" t="str" cm="1">
        <f t="array" ref="L37">_xlfn.XLOOKUP($A37&amp;L$5,'[1]NBA-Data-1980-2019'!$B$1:$B$16305&amp;'[1]NBA-Data-1980-2019'!$A$1:$A$16305,'[1]NBA-Data-1980-2019'!$D$1:$D$16305,"",0)</f>
        <v/>
      </c>
      <c r="M37" s="2" t="str" cm="1">
        <f t="array" ref="M37">_xlfn.XLOOKUP($A37&amp;M$5,'[1]NBA-Data-1980-2019'!$B$1:$B$16305&amp;'[1]NBA-Data-1980-2019'!$A$1:$A$16305,'[1]NBA-Data-1980-2019'!$D$1:$D$16305,"",0)</f>
        <v/>
      </c>
      <c r="N37" s="2" t="str" cm="1">
        <f t="array" ref="N37">_xlfn.XLOOKUP($A37&amp;N$5,'[1]NBA-Data-1980-2019'!$B$1:$B$16305&amp;'[1]NBA-Data-1980-2019'!$A$1:$A$16305,'[1]NBA-Data-1980-2019'!$D$1:$D$16305,"",0)</f>
        <v/>
      </c>
      <c r="O37" s="2" t="str" cm="1">
        <f t="array" ref="O37">_xlfn.XLOOKUP($A37&amp;O$5,'[1]NBA-Data-1980-2019'!$B$1:$B$16305&amp;'[1]NBA-Data-1980-2019'!$A$1:$A$16305,'[1]NBA-Data-1980-2019'!$D$1:$D$16305,"",0)</f>
        <v/>
      </c>
      <c r="P37" s="2" t="str" cm="1">
        <f t="array" ref="P37">_xlfn.XLOOKUP($A37&amp;P$5,'[1]NBA-Data-1980-2019'!$B$1:$B$16305&amp;'[1]NBA-Data-1980-2019'!$A$1:$A$16305,'[1]NBA-Data-1980-2019'!$D$1:$D$16305,"",0)</f>
        <v/>
      </c>
      <c r="Q37" s="2" t="str" cm="1">
        <f t="array" ref="Q37">_xlfn.XLOOKUP($A37&amp;Q$5,'[1]NBA-Data-1980-2019'!$B$1:$B$16305&amp;'[1]NBA-Data-1980-2019'!$A$1:$A$16305,'[1]NBA-Data-1980-2019'!$D$1:$D$16305,"",0)</f>
        <v/>
      </c>
      <c r="R37" s="2" t="str" cm="1">
        <f t="array" ref="R37">_xlfn.XLOOKUP($A37&amp;R$5,'[1]NBA-Data-1980-2019'!$B$1:$B$16305&amp;'[1]NBA-Data-1980-2019'!$A$1:$A$16305,'[1]NBA-Data-1980-2019'!$D$1:$D$16305,"",0)</f>
        <v/>
      </c>
      <c r="S37" s="2" t="str" cm="1">
        <f t="array" ref="S37">_xlfn.XLOOKUP($A37&amp;S$5,'[1]NBA-Data-1980-2019'!$B$1:$B$16305&amp;'[1]NBA-Data-1980-2019'!$A$1:$A$16305,'[1]NBA-Data-1980-2019'!$D$1:$D$16305,"",0)</f>
        <v/>
      </c>
      <c r="T37" s="2" t="str" cm="1">
        <f t="array" ref="T37">_xlfn.XLOOKUP($A37&amp;T$5,'[1]NBA-Data-1980-2019'!$B$1:$B$16305&amp;'[1]NBA-Data-1980-2019'!$A$1:$A$16305,'[1]NBA-Data-1980-2019'!$D$1:$D$16305,"",0)</f>
        <v/>
      </c>
      <c r="U37" s="2" t="str" cm="1">
        <f t="array" ref="U37">_xlfn.XLOOKUP($A37&amp;U$5,'[1]NBA-Data-1980-2019'!$B$1:$B$16305&amp;'[1]NBA-Data-1980-2019'!$A$1:$A$16305,'[1]NBA-Data-1980-2019'!$D$1:$D$16305,"",0)</f>
        <v/>
      </c>
      <c r="V37" s="2" t="str" cm="1">
        <f t="array" ref="V37">_xlfn.XLOOKUP($A37&amp;V$5,'[1]NBA-Data-1980-2019'!$B$1:$B$16305&amp;'[1]NBA-Data-1980-2019'!$A$1:$A$16305,'[1]NBA-Data-1980-2019'!$D$1:$D$16305,"",0)</f>
        <v/>
      </c>
      <c r="W37" s="2" t="str" cm="1">
        <f t="array" ref="W37">_xlfn.XLOOKUP($A37&amp;W$5,'[1]NBA-Data-1980-2019'!$B$1:$B$16305&amp;'[1]NBA-Data-1980-2019'!$A$1:$A$16305,'[1]NBA-Data-1980-2019'!$D$1:$D$16305,"",0)</f>
        <v/>
      </c>
      <c r="X37" s="2" t="str" cm="1">
        <f t="array" ref="X37">_xlfn.XLOOKUP($A37&amp;X$5,'[1]NBA-Data-1980-2019'!$B$1:$B$16305&amp;'[1]NBA-Data-1980-2019'!$A$1:$A$16305,'[1]NBA-Data-1980-2019'!$D$1:$D$16305,"",0)</f>
        <v/>
      </c>
      <c r="Y37" s="2" t="str" cm="1">
        <f t="array" ref="Y37">_xlfn.XLOOKUP($A37&amp;Y$5,'[1]NBA-Data-1980-2019'!$B$1:$B$16305&amp;'[1]NBA-Data-1980-2019'!$A$1:$A$16305,'[1]NBA-Data-1980-2019'!$D$1:$D$16305,"",0)</f>
        <v/>
      </c>
      <c r="Z37" s="2" t="str" cm="1">
        <f t="array" ref="Z37">_xlfn.XLOOKUP($A37&amp;Z$5,'[1]NBA-Data-1980-2019'!$B$1:$B$16305&amp;'[1]NBA-Data-1980-2019'!$A$1:$A$16305,'[1]NBA-Data-1980-2019'!$D$1:$D$16305,"",0)</f>
        <v/>
      </c>
      <c r="AA37" s="2" t="str" cm="1">
        <f t="array" ref="AA37">_xlfn.XLOOKUP($A37&amp;AA$5,'[1]NBA-Data-1980-2019'!$B$1:$B$16305&amp;'[1]NBA-Data-1980-2019'!$A$1:$A$16305,'[1]NBA-Data-1980-2019'!$D$1:$D$16305,"",0)</f>
        <v/>
      </c>
      <c r="AB37" s="2" t="str" cm="1">
        <f t="array" ref="AB37">_xlfn.XLOOKUP($A37&amp;AB$5,'[1]NBA-Data-1980-2019'!$B$1:$B$16305&amp;'[1]NBA-Data-1980-2019'!$A$1:$A$16305,'[1]NBA-Data-1980-2019'!$D$1:$D$16305,"",0)</f>
        <v/>
      </c>
      <c r="AC37" s="2" t="str" cm="1">
        <f t="array" ref="AC37">_xlfn.XLOOKUP($A37&amp;AC$5,'[1]NBA-Data-1980-2019'!$B$1:$B$16305&amp;'[1]NBA-Data-1980-2019'!$A$1:$A$16305,'[1]NBA-Data-1980-2019'!$D$1:$D$16305,"",0)</f>
        <v/>
      </c>
      <c r="AD37" s="2" t="str" cm="1">
        <f t="array" ref="AD37">_xlfn.XLOOKUP($A37&amp;AD$5,'[1]NBA-Data-1980-2019'!$B$1:$B$16305&amp;'[1]NBA-Data-1980-2019'!$A$1:$A$16305,'[1]NBA-Data-1980-2019'!$D$1:$D$16305,"",0)</f>
        <v/>
      </c>
      <c r="AE37" s="2" t="str" cm="1">
        <f t="array" ref="AE37">_xlfn.XLOOKUP($A37&amp;AE$5,'[1]NBA-Data-1980-2019'!$B$1:$B$16305&amp;'[1]NBA-Data-1980-2019'!$A$1:$A$16305,'[1]NBA-Data-1980-2019'!$D$1:$D$16305,"",0)</f>
        <v/>
      </c>
      <c r="AF37" s="2" t="str" cm="1">
        <f t="array" ref="AF37">_xlfn.XLOOKUP($A37&amp;AF$5,'[1]NBA-Data-1980-2019'!$B$1:$B$16305&amp;'[1]NBA-Data-1980-2019'!$A$1:$A$16305,'[1]NBA-Data-1980-2019'!$D$1:$D$16305,"",0)</f>
        <v/>
      </c>
      <c r="AG37" s="2" t="str" cm="1">
        <f t="array" ref="AG37">_xlfn.XLOOKUP($A37&amp;AG$5,'[1]NBA-Data-1980-2019'!$B$1:$B$16305&amp;'[1]NBA-Data-1980-2019'!$A$1:$A$16305,'[1]NBA-Data-1980-2019'!$D$1:$D$16305,"",0)</f>
        <v/>
      </c>
      <c r="AH37" s="2" cm="1">
        <f t="array" ref="AH37">_xlfn.XLOOKUP($A37&amp;AH$5,'[1]NBA-Data-1980-2019'!$B$1:$B$16305&amp;'[1]NBA-Data-1980-2019'!$A$1:$A$16305,'[1]NBA-Data-1980-2019'!$H$1:$H$16305,"",0)</f>
        <v>810</v>
      </c>
      <c r="AI37" s="2" cm="1">
        <f t="array" ref="AI37">_xlfn.XLOOKUP($A37&amp;AI$5,'[1]NBA-Data-1980-2019'!$B$1:$B$16305&amp;'[1]NBA-Data-1980-2019'!$A$1:$A$16305,'[1]NBA-Data-1980-2019'!$H$1:$H$16305,"",0)</f>
        <v>809.2</v>
      </c>
      <c r="AJ37" s="2" t="str" cm="1">
        <f t="array" ref="AJ37">_xlfn.XLOOKUP($A37&amp;AJ$5,'[1]NBA-Data-1980-2019'!$B$1:$B$16305&amp;'[1]NBA-Data-1980-2019'!$A$1:$A$16305,'[1]NBA-Data-1980-2019'!$H$1:$H$16305,"",0)</f>
        <v/>
      </c>
      <c r="AK37" s="2" t="str" cm="1">
        <f t="array" ref="AK37">_xlfn.XLOOKUP($A37&amp;AK$5,'[1]NBA-Data-1980-2019'!$B$1:$B$16305&amp;'[1]NBA-Data-1980-2019'!$A$1:$A$16305,'[1]NBA-Data-1980-2019'!$H$1:$H$16305,"",0)</f>
        <v/>
      </c>
      <c r="AL37" s="2" t="str" cm="1">
        <f t="array" ref="AL37">_xlfn.XLOOKUP($A37&amp;AL$5,'[1]NBA-Data-1980-2019'!$B$1:$B$16305&amp;'[1]NBA-Data-1980-2019'!$A$1:$A$16305,'[1]NBA-Data-1980-2019'!$H$1:$H$16305,"",0)</f>
        <v/>
      </c>
      <c r="AM37" s="2" t="str" cm="1">
        <f t="array" ref="AM37">_xlfn.XLOOKUP($A37&amp;AM$5,'[1]NBA-Data-1980-2019'!$B$1:$B$16305&amp;'[1]NBA-Data-1980-2019'!$A$1:$A$16305,'[1]NBA-Data-1980-2019'!$H$1:$H$16305,"",0)</f>
        <v/>
      </c>
      <c r="AN37" s="2" t="str" cm="1">
        <f t="array" ref="AN37">_xlfn.XLOOKUP($A37&amp;AN$5,'[1]NBA-Data-1980-2019'!$B$1:$B$16305&amp;'[1]NBA-Data-1980-2019'!$A$1:$A$16305,'[1]NBA-Data-1980-2019'!$H$1:$H$16305,"",0)</f>
        <v/>
      </c>
      <c r="AO37" s="2" t="str" cm="1">
        <f t="array" ref="AO37">_xlfn.XLOOKUP($A37&amp;AO$5,'[1]NBA-Data-1980-2019'!$B$1:$B$16305&amp;'[1]NBA-Data-1980-2019'!$A$1:$A$16305,'[1]NBA-Data-1980-2019'!$H$1:$H$16305,"",0)</f>
        <v/>
      </c>
      <c r="AP37" s="2" t="str" cm="1">
        <f t="array" ref="AP37">_xlfn.XLOOKUP($A37&amp;AP$5,'[1]NBA-Data-1980-2019'!$B$1:$B$16305&amp;'[1]NBA-Data-1980-2019'!$A$1:$A$16305,'[1]NBA-Data-1980-2019'!$H$1:$H$16305,"",0)</f>
        <v/>
      </c>
      <c r="AQ37" s="2" t="str" cm="1">
        <f t="array" ref="AQ37">_xlfn.XLOOKUP($A37&amp;AQ$5,'[1]NBA-Data-1980-2019'!$B$1:$B$16305&amp;'[1]NBA-Data-1980-2019'!$A$1:$A$16305,'[1]NBA-Data-1980-2019'!$H$1:$H$16305,"",0)</f>
        <v/>
      </c>
      <c r="AR37" s="2" t="str" cm="1">
        <f t="array" ref="AR37">_xlfn.XLOOKUP($A37&amp;AR$5,'[1]NBA-Data-1980-2019'!$B$1:$B$16305&amp;'[1]NBA-Data-1980-2019'!$A$1:$A$16305,'[1]NBA-Data-1980-2019'!$H$1:$H$16305,"",0)</f>
        <v/>
      </c>
      <c r="AS37" s="2" t="str" cm="1">
        <f t="array" ref="AS37">_xlfn.XLOOKUP($A37&amp;AS$5,'[1]NBA-Data-1980-2019'!$B$1:$B$16305&amp;'[1]NBA-Data-1980-2019'!$A$1:$A$16305,'[1]NBA-Data-1980-2019'!$H$1:$H$16305,"",0)</f>
        <v/>
      </c>
      <c r="AT37" s="2" t="str" cm="1">
        <f t="array" ref="AT37">_xlfn.XLOOKUP($A37&amp;AT$5,'[1]NBA-Data-1980-2019'!$B$1:$B$16305&amp;'[1]NBA-Data-1980-2019'!$A$1:$A$16305,'[1]NBA-Data-1980-2019'!$H$1:$H$16305,"",0)</f>
        <v/>
      </c>
      <c r="AU37" s="2" t="str" cm="1">
        <f t="array" ref="AU37">_xlfn.XLOOKUP($A37&amp;AU$5,'[1]NBA-Data-1980-2019'!$B$1:$B$16305&amp;'[1]NBA-Data-1980-2019'!$A$1:$A$16305,'[1]NBA-Data-1980-2019'!$H$1:$H$16305,"",0)</f>
        <v/>
      </c>
      <c r="AV37" s="2" t="str" cm="1">
        <f t="array" ref="AV37">_xlfn.XLOOKUP($A37&amp;AV$5,'[1]NBA-Data-1980-2019'!$B$1:$B$16305&amp;'[1]NBA-Data-1980-2019'!$A$1:$A$16305,'[1]NBA-Data-1980-2019'!$H$1:$H$16305,"",0)</f>
        <v/>
      </c>
      <c r="AW37" s="2" t="str" cm="1">
        <f t="array" ref="AW37">_xlfn.XLOOKUP($A37&amp;AW$5,'[1]NBA-Data-1980-2019'!$B$1:$B$16305&amp;'[1]NBA-Data-1980-2019'!$A$1:$A$16305,'[1]NBA-Data-1980-2019'!$H$1:$H$16305,"",0)</f>
        <v/>
      </c>
      <c r="AX37" s="2" t="str" cm="1">
        <f t="array" ref="AX37">_xlfn.XLOOKUP($A37&amp;AX$5,'[1]NBA-Data-1980-2019'!$B$1:$B$16305&amp;'[1]NBA-Data-1980-2019'!$A$1:$A$16305,'[1]NBA-Data-1980-2019'!$H$1:$H$16305,"",0)</f>
        <v/>
      </c>
      <c r="AY37" s="2" t="str" cm="1">
        <f t="array" ref="AY37">_xlfn.XLOOKUP($A37&amp;AY$5,'[1]NBA-Data-1980-2019'!$B$1:$B$16305&amp;'[1]NBA-Data-1980-2019'!$A$1:$A$16305,'[1]NBA-Data-1980-2019'!$H$1:$H$16305,"",0)</f>
        <v/>
      </c>
      <c r="AZ37" s="2" t="str" cm="1">
        <f t="array" ref="AZ37">_xlfn.XLOOKUP($A37&amp;AZ$5,'[1]NBA-Data-1980-2019'!$B$1:$B$16305&amp;'[1]NBA-Data-1980-2019'!$A$1:$A$16305,'[1]NBA-Data-1980-2019'!$H$1:$H$16305,"",0)</f>
        <v/>
      </c>
      <c r="BA37" s="2" t="str" cm="1">
        <f t="array" ref="BA37">_xlfn.XLOOKUP($A37&amp;BA$5,'[1]NBA-Data-1980-2019'!$B$1:$B$16305&amp;'[1]NBA-Data-1980-2019'!$A$1:$A$16305,'[1]NBA-Data-1980-2019'!$H$1:$H$16305,"",0)</f>
        <v/>
      </c>
      <c r="BB37" s="2" t="str" cm="1">
        <f t="array" ref="BB37">_xlfn.XLOOKUP($A37&amp;BB$5,'[1]NBA-Data-1980-2019'!$B$1:$B$16305&amp;'[1]NBA-Data-1980-2019'!$A$1:$A$16305,'[1]NBA-Data-1980-2019'!$H$1:$H$16305,"",0)</f>
        <v/>
      </c>
      <c r="BC37" s="2" t="str" cm="1">
        <f t="array" ref="BC37">_xlfn.XLOOKUP($A37&amp;BC$5,'[1]NBA-Data-1980-2019'!$B$1:$B$16305&amp;'[1]NBA-Data-1980-2019'!$A$1:$A$16305,'[1]NBA-Data-1980-2019'!$H$1:$H$16305,"",0)</f>
        <v/>
      </c>
      <c r="BD37" s="2" t="str" cm="1">
        <f t="array" ref="BD37">_xlfn.XLOOKUP($A37&amp;BD$5,'[1]NBA-Data-1980-2019'!$B$1:$B$16305&amp;'[1]NBA-Data-1980-2019'!$A$1:$A$16305,'[1]NBA-Data-1980-2019'!$H$1:$H$16305,"",0)</f>
        <v/>
      </c>
      <c r="BE37" s="2" t="str" cm="1">
        <f t="array" ref="BE37">_xlfn.XLOOKUP($A37&amp;BE$5,'[1]NBA-Data-1980-2019'!$B$1:$B$16305&amp;'[1]NBA-Data-1980-2019'!$A$1:$A$16305,'[1]NBA-Data-1980-2019'!$H$1:$H$16305,"",0)</f>
        <v/>
      </c>
      <c r="BF37" s="2" t="str" cm="1">
        <f t="array" ref="BF37">_xlfn.XLOOKUP($A37&amp;BF$5,'[1]NBA-Data-1980-2019'!$B$1:$B$16305&amp;'[1]NBA-Data-1980-2019'!$A$1:$A$16305,'[1]NBA-Data-1980-2019'!$H$1:$H$16305,"",0)</f>
        <v/>
      </c>
      <c r="BG37" s="2" t="str" cm="1">
        <f t="array" ref="BG37">_xlfn.XLOOKUP($A37&amp;BG$5,'[1]NBA-Data-1980-2019'!$B$1:$B$16305&amp;'[1]NBA-Data-1980-2019'!$A$1:$A$16305,'[1]NBA-Data-1980-2019'!$H$1:$H$16305,"",0)</f>
        <v/>
      </c>
      <c r="BH37" s="2" t="str" cm="1">
        <f t="array" ref="BH37">_xlfn.XLOOKUP($A37&amp;BH$5,'[1]NBA-Data-1980-2019'!$B$1:$B$16305&amp;'[1]NBA-Data-1980-2019'!$A$1:$A$16305,'[1]NBA-Data-1980-2019'!$H$1:$H$16305,"",0)</f>
        <v/>
      </c>
      <c r="BI37" s="2" t="str" cm="1">
        <f t="array" ref="BI37">_xlfn.XLOOKUP($A37&amp;BI$5,'[1]NBA-Data-1980-2019'!$B$1:$B$16305&amp;'[1]NBA-Data-1980-2019'!$A$1:$A$16305,'[1]NBA-Data-1980-2019'!$H$1:$H$16305,"",0)</f>
        <v/>
      </c>
      <c r="BJ37" s="2" t="str" cm="1">
        <f t="array" ref="BJ37">_xlfn.XLOOKUP($A37&amp;BJ$5,'[1]NBA-Data-1980-2019'!$B$1:$B$16305&amp;'[1]NBA-Data-1980-2019'!$A$1:$A$16305,'[1]NBA-Data-1980-2019'!$H$1:$H$16305,"",0)</f>
        <v/>
      </c>
      <c r="BK37" s="2" t="str" cm="1">
        <f t="array" ref="BK37">_xlfn.XLOOKUP($A37&amp;BK$5,'[1]NBA-Data-1980-2019'!$B$1:$B$16305&amp;'[1]NBA-Data-1980-2019'!$A$1:$A$16305,'[1]NBA-Data-1980-2019'!$H$1:$H$16305,"",0)</f>
        <v/>
      </c>
      <c r="BL37" s="2" t="str" cm="1">
        <f t="array" ref="BL37">_xlfn.XLOOKUP($A37&amp;BL$5,'[1]NBA-Data-1980-2019'!$B$1:$B$16305&amp;'[1]NBA-Data-1980-2019'!$A$1:$A$16305,'[1]NBA-Data-1980-2019'!$H$1:$H$16305,"",0)</f>
        <v/>
      </c>
      <c r="BM37" s="2" t="str" cm="1">
        <f t="array" ref="BM37">_xlfn.XLOOKUP($A37&amp;BM$5,'[1]NBA-Data-1980-2019'!$B$1:$B$16305&amp;'[1]NBA-Data-1980-2019'!$A$1:$A$16305,'[1]NBA-Data-1980-2019'!$H$1:$H$16305,"",0)</f>
        <v/>
      </c>
      <c r="BN37" s="2" cm="1">
        <f t="array" ref="BN37">_xlfn.XLOOKUP($A37&amp;BN$5,'[1]NBA-Data-1980-2019'!$B$1:$B$16305&amp;'[1]NBA-Data-1980-2019'!$A$1:$A$16305,'[1]NBA-Data-1980-2019'!$F$1:$F$16305,"",0)</f>
        <v>8.1</v>
      </c>
      <c r="BO37" s="2" cm="1">
        <f t="array" ref="BO37">_xlfn.XLOOKUP($A37&amp;BO$5,'[1]NBA-Data-1980-2019'!$B$1:$B$16305&amp;'[1]NBA-Data-1980-2019'!$A$1:$A$16305,'[1]NBA-Data-1980-2019'!$F$1:$F$16305,"",0)</f>
        <v>5.7</v>
      </c>
      <c r="BP37" s="2" t="str" cm="1">
        <f t="array" ref="BP37">_xlfn.XLOOKUP($A37&amp;BP$5,'[1]NBA-Data-1980-2019'!$B$1:$B$16305&amp;'[1]NBA-Data-1980-2019'!$A$1:$A$16305,'[1]NBA-Data-1980-2019'!$F$1:$F$16305,"",0)</f>
        <v/>
      </c>
      <c r="BQ37" s="2" t="str" cm="1">
        <f t="array" ref="BQ37">_xlfn.XLOOKUP($A37&amp;BQ$5,'[1]NBA-Data-1980-2019'!$B$1:$B$16305&amp;'[1]NBA-Data-1980-2019'!$A$1:$A$16305,'[1]NBA-Data-1980-2019'!$F$1:$F$16305,"",0)</f>
        <v/>
      </c>
      <c r="BR37" s="2" t="str" cm="1">
        <f t="array" ref="BR37">_xlfn.XLOOKUP($A37&amp;BR$5,'[1]NBA-Data-1980-2019'!$B$1:$B$16305&amp;'[1]NBA-Data-1980-2019'!$A$1:$A$16305,'[1]NBA-Data-1980-2019'!$F$1:$F$16305,"",0)</f>
        <v/>
      </c>
      <c r="BS37" s="2" t="str" cm="1">
        <f t="array" ref="BS37">_xlfn.XLOOKUP($A37&amp;BS$5,'[1]NBA-Data-1980-2019'!$B$1:$B$16305&amp;'[1]NBA-Data-1980-2019'!$A$1:$A$16305,'[1]NBA-Data-1980-2019'!$F$1:$F$16305,"",0)</f>
        <v/>
      </c>
      <c r="BT37" s="2" t="str" cm="1">
        <f t="array" ref="BT37">_xlfn.XLOOKUP($A37&amp;BT$5,'[1]NBA-Data-1980-2019'!$B$1:$B$16305&amp;'[1]NBA-Data-1980-2019'!$A$1:$A$16305,'[1]NBA-Data-1980-2019'!$F$1:$F$16305,"",0)</f>
        <v/>
      </c>
      <c r="BU37" s="2" t="str" cm="1">
        <f t="array" ref="BU37">_xlfn.XLOOKUP($A37&amp;BU$5,'[1]NBA-Data-1980-2019'!$B$1:$B$16305&amp;'[1]NBA-Data-1980-2019'!$A$1:$A$16305,'[1]NBA-Data-1980-2019'!$F$1:$F$16305,"",0)</f>
        <v/>
      </c>
      <c r="BV37" s="2" t="str" cm="1">
        <f t="array" ref="BV37">_xlfn.XLOOKUP($A37&amp;BV$5,'[1]NBA-Data-1980-2019'!$B$1:$B$16305&amp;'[1]NBA-Data-1980-2019'!$A$1:$A$16305,'[1]NBA-Data-1980-2019'!$F$1:$F$16305,"",0)</f>
        <v/>
      </c>
      <c r="BW37" s="2" t="str" cm="1">
        <f t="array" ref="BW37">_xlfn.XLOOKUP($A37&amp;BW$5,'[1]NBA-Data-1980-2019'!$B$1:$B$16305&amp;'[1]NBA-Data-1980-2019'!$A$1:$A$16305,'[1]NBA-Data-1980-2019'!$F$1:$F$16305,"",0)</f>
        <v/>
      </c>
      <c r="BX37" s="2" t="str" cm="1">
        <f t="array" ref="BX37">_xlfn.XLOOKUP($A37&amp;BX$5,'[1]NBA-Data-1980-2019'!$B$1:$B$16305&amp;'[1]NBA-Data-1980-2019'!$A$1:$A$16305,'[1]NBA-Data-1980-2019'!$F$1:$F$16305,"",0)</f>
        <v/>
      </c>
      <c r="BY37" s="2" t="str" cm="1">
        <f t="array" ref="BY37">_xlfn.XLOOKUP($A37&amp;BY$5,'[1]NBA-Data-1980-2019'!$B$1:$B$16305&amp;'[1]NBA-Data-1980-2019'!$A$1:$A$16305,'[1]NBA-Data-1980-2019'!$F$1:$F$16305,"",0)</f>
        <v/>
      </c>
      <c r="BZ37" s="2" t="str" cm="1">
        <f t="array" ref="BZ37">_xlfn.XLOOKUP($A37&amp;BZ$5,'[1]NBA-Data-1980-2019'!$B$1:$B$16305&amp;'[1]NBA-Data-1980-2019'!$A$1:$A$16305,'[1]NBA-Data-1980-2019'!$F$1:$F$16305,"",0)</f>
        <v/>
      </c>
      <c r="CA37" s="2" t="str" cm="1">
        <f t="array" ref="CA37">_xlfn.XLOOKUP($A37&amp;CA$5,'[1]NBA-Data-1980-2019'!$B$1:$B$16305&amp;'[1]NBA-Data-1980-2019'!$A$1:$A$16305,'[1]NBA-Data-1980-2019'!$F$1:$F$16305,"",0)</f>
        <v/>
      </c>
      <c r="CB37" s="2" t="str" cm="1">
        <f t="array" ref="CB37">_xlfn.XLOOKUP($A37&amp;CB$5,'[1]NBA-Data-1980-2019'!$B$1:$B$16305&amp;'[1]NBA-Data-1980-2019'!$A$1:$A$16305,'[1]NBA-Data-1980-2019'!$F$1:$F$16305,"",0)</f>
        <v/>
      </c>
      <c r="CC37" s="2" t="str" cm="1">
        <f t="array" ref="CC37">_xlfn.XLOOKUP($A37&amp;CC$5,'[1]NBA-Data-1980-2019'!$B$1:$B$16305&amp;'[1]NBA-Data-1980-2019'!$A$1:$A$16305,'[1]NBA-Data-1980-2019'!$F$1:$F$16305,"",0)</f>
        <v/>
      </c>
      <c r="CD37" s="2" t="str" cm="1">
        <f t="array" ref="CD37">_xlfn.XLOOKUP($A37&amp;CD$5,'[1]NBA-Data-1980-2019'!$B$1:$B$16305&amp;'[1]NBA-Data-1980-2019'!$A$1:$A$16305,'[1]NBA-Data-1980-2019'!$F$1:$F$16305,"",0)</f>
        <v/>
      </c>
      <c r="CE37" s="2" t="str" cm="1">
        <f t="array" ref="CE37">_xlfn.XLOOKUP($A37&amp;CE$5,'[1]NBA-Data-1980-2019'!$B$1:$B$16305&amp;'[1]NBA-Data-1980-2019'!$A$1:$A$16305,'[1]NBA-Data-1980-2019'!$F$1:$F$16305,"",0)</f>
        <v/>
      </c>
      <c r="CF37" s="2" t="str" cm="1">
        <f t="array" ref="CF37">_xlfn.XLOOKUP($A37&amp;CF$5,'[1]NBA-Data-1980-2019'!$B$1:$B$16305&amp;'[1]NBA-Data-1980-2019'!$A$1:$A$16305,'[1]NBA-Data-1980-2019'!$F$1:$F$16305,"",0)</f>
        <v/>
      </c>
      <c r="CG37" s="2" t="str" cm="1">
        <f t="array" ref="CG37">_xlfn.XLOOKUP($A37&amp;CG$5,'[1]NBA-Data-1980-2019'!$B$1:$B$16305&amp;'[1]NBA-Data-1980-2019'!$A$1:$A$16305,'[1]NBA-Data-1980-2019'!$F$1:$F$16305,"",0)</f>
        <v/>
      </c>
      <c r="CH37" s="2" t="str" cm="1">
        <f t="array" ref="CH37">_xlfn.XLOOKUP($A37&amp;CH$5,'[1]NBA-Data-1980-2019'!$B$1:$B$16305&amp;'[1]NBA-Data-1980-2019'!$A$1:$A$16305,'[1]NBA-Data-1980-2019'!$F$1:$F$16305,"",0)</f>
        <v/>
      </c>
      <c r="CI37" s="2" t="str" cm="1">
        <f t="array" ref="CI37">_xlfn.XLOOKUP($A37&amp;CI$5,'[1]NBA-Data-1980-2019'!$B$1:$B$16305&amp;'[1]NBA-Data-1980-2019'!$A$1:$A$16305,'[1]NBA-Data-1980-2019'!$F$1:$F$16305,"",0)</f>
        <v/>
      </c>
      <c r="CJ37" s="2" t="str" cm="1">
        <f t="array" ref="CJ37">_xlfn.XLOOKUP($A37&amp;CJ$5,'[1]NBA-Data-1980-2019'!$B$1:$B$16305&amp;'[1]NBA-Data-1980-2019'!$A$1:$A$16305,'[1]NBA-Data-1980-2019'!$F$1:$F$16305,"",0)</f>
        <v/>
      </c>
      <c r="CK37" s="2" t="str" cm="1">
        <f t="array" ref="CK37">_xlfn.XLOOKUP($A37&amp;CK$5,'[1]NBA-Data-1980-2019'!$B$1:$B$16305&amp;'[1]NBA-Data-1980-2019'!$A$1:$A$16305,'[1]NBA-Data-1980-2019'!$F$1:$F$16305,"",0)</f>
        <v/>
      </c>
      <c r="CL37" s="2" t="str" cm="1">
        <f t="array" ref="CL37">_xlfn.XLOOKUP($A37&amp;CL$5,'[1]NBA-Data-1980-2019'!$B$1:$B$16305&amp;'[1]NBA-Data-1980-2019'!$A$1:$A$16305,'[1]NBA-Data-1980-2019'!$F$1:$F$16305,"",0)</f>
        <v/>
      </c>
      <c r="CM37" s="2" t="str" cm="1">
        <f t="array" ref="CM37">_xlfn.XLOOKUP($A37&amp;CM$5,'[1]NBA-Data-1980-2019'!$B$1:$B$16305&amp;'[1]NBA-Data-1980-2019'!$A$1:$A$16305,'[1]NBA-Data-1980-2019'!$F$1:$F$16305,"",0)</f>
        <v/>
      </c>
      <c r="CN37" s="2" t="str" cm="1">
        <f t="array" ref="CN37">_xlfn.XLOOKUP($A37&amp;CN$5,'[1]NBA-Data-1980-2019'!$B$1:$B$16305&amp;'[1]NBA-Data-1980-2019'!$A$1:$A$16305,'[1]NBA-Data-1980-2019'!$F$1:$F$16305,"",0)</f>
        <v/>
      </c>
      <c r="CO37" s="2" t="str" cm="1">
        <f t="array" ref="CO37">_xlfn.XLOOKUP($A37&amp;CO$5,'[1]NBA-Data-1980-2019'!$B$1:$B$16305&amp;'[1]NBA-Data-1980-2019'!$A$1:$A$16305,'[1]NBA-Data-1980-2019'!$F$1:$F$16305,"",0)</f>
        <v/>
      </c>
      <c r="CP37" s="2" t="str" cm="1">
        <f t="array" ref="CP37">_xlfn.XLOOKUP($A37&amp;CP$5,'[1]NBA-Data-1980-2019'!$B$1:$B$16305&amp;'[1]NBA-Data-1980-2019'!$A$1:$A$16305,'[1]NBA-Data-1980-2019'!$F$1:$F$16305,"",0)</f>
        <v/>
      </c>
      <c r="CQ37" s="2" t="str" cm="1">
        <f t="array" ref="CQ37">_xlfn.XLOOKUP($A37&amp;CQ$5,'[1]NBA-Data-1980-2019'!$B$1:$B$16305&amp;'[1]NBA-Data-1980-2019'!$A$1:$A$16305,'[1]NBA-Data-1980-2019'!$F$1:$F$16305,"",0)</f>
        <v/>
      </c>
      <c r="CR37" s="2" t="str" cm="1">
        <f t="array" ref="CR37">_xlfn.XLOOKUP($A37&amp;CR$5,'[1]NBA-Data-1980-2019'!$B$1:$B$16305&amp;'[1]NBA-Data-1980-2019'!$A$1:$A$16305,'[1]NBA-Data-1980-2019'!$F$1:$F$16305,"",0)</f>
        <v/>
      </c>
      <c r="CS37" s="2" t="str" cm="1">
        <f t="array" ref="CS37">_xlfn.XLOOKUP($A37&amp;CS$5,'[1]NBA-Data-1980-2019'!$B$1:$B$16305&amp;'[1]NBA-Data-1980-2019'!$A$1:$A$16305,'[1]NBA-Data-1980-2019'!$F$1:$F$16305,"",0)</f>
        <v/>
      </c>
      <c r="CU37" s="2" t="str">
        <f>_xlfn.XLOOKUP($A37,TEAMS!$G$1:$G$839,TEAMS!$H$1:$H$839,"",0)</f>
        <v>SG</v>
      </c>
      <c r="CV37" s="2" t="str">
        <f>_xlfn.XLOOKUP($CU37,DASHBOARD!$B$22:$B$27,DASHBOARD!$C$22:$C$27,"",0)</f>
        <v>GUARD</v>
      </c>
      <c r="CY37" s="63">
        <f>SUMIFS('[1]NBA-Data-1980-2019'!$G$1:$G$16305,'[1]NBA-Data-1980-2019'!$B$1:$B$16305,$A37,'[1]NBA-Data-1980-2019'!$A$1:$A$16305,CY$9)</f>
        <v>550000</v>
      </c>
      <c r="CZ37" s="63">
        <f>SUMIFS('[1]NBA-Data-1980-2019'!$G$1:$G$16305,'[1]NBA-Data-1980-2019'!$B$1:$B$16305,$A37,'[1]NBA-Data-1980-2019'!$A$1:$A$16305,CZ$9)</f>
        <v>600000</v>
      </c>
      <c r="DA37" s="63">
        <f>SUMIFS('[1]NBA-Data-1980-2019'!$G$1:$G$16305,'[1]NBA-Data-1980-2019'!$B$1:$B$16305,$A37,'[1]NBA-Data-1980-2019'!$A$1:$A$16305,DA$9)</f>
        <v>0</v>
      </c>
      <c r="DB37" s="63">
        <f>SUMIFS('[1]NBA-Data-1980-2019'!$G$1:$G$16305,'[1]NBA-Data-1980-2019'!$B$1:$B$16305,$A37,'[1]NBA-Data-1980-2019'!$A$1:$A$16305,DB$9)</f>
        <v>0</v>
      </c>
      <c r="DC37" s="63">
        <f>SUMIFS('[1]NBA-Data-1980-2019'!$G$1:$G$16305,'[1]NBA-Data-1980-2019'!$B$1:$B$16305,$A37,'[1]NBA-Data-1980-2019'!$A$1:$A$16305,DC$9)</f>
        <v>0</v>
      </c>
      <c r="DD37" s="63">
        <f>SUMIFS('[1]NBA-Data-1980-2019'!$G$1:$G$16305,'[1]NBA-Data-1980-2019'!$B$1:$B$16305,$A37,'[1]NBA-Data-1980-2019'!$A$1:$A$16305,DD$9)</f>
        <v>0</v>
      </c>
      <c r="DE37" s="63">
        <f>SUMIFS('[1]NBA-Data-1980-2019'!$G$1:$G$16305,'[1]NBA-Data-1980-2019'!$B$1:$B$16305,$A37,'[1]NBA-Data-1980-2019'!$A$1:$A$16305,DE$9)</f>
        <v>0</v>
      </c>
      <c r="DF37" s="63">
        <f>SUMIFS('[1]NBA-Data-1980-2019'!$G$1:$G$16305,'[1]NBA-Data-1980-2019'!$B$1:$B$16305,$A37,'[1]NBA-Data-1980-2019'!$A$1:$A$16305,DF$9)</f>
        <v>0</v>
      </c>
      <c r="DG37" s="63">
        <f>SUMIFS('[1]NBA-Data-1980-2019'!$G$1:$G$16305,'[1]NBA-Data-1980-2019'!$B$1:$B$16305,$A37,'[1]NBA-Data-1980-2019'!$A$1:$A$16305,DG$9)</f>
        <v>0</v>
      </c>
      <c r="DH37" s="63">
        <f>SUMIFS('[1]NBA-Data-1980-2019'!$G$1:$G$16305,'[1]NBA-Data-1980-2019'!$B$1:$B$16305,$A37,'[1]NBA-Data-1980-2019'!$A$1:$A$16305,DH$9)</f>
        <v>0</v>
      </c>
      <c r="DI37" s="63">
        <f>SUMIFS('[1]NBA-Data-1980-2019'!$G$1:$G$16305,'[1]NBA-Data-1980-2019'!$B$1:$B$16305,$A37,'[1]NBA-Data-1980-2019'!$A$1:$A$16305,DI$9)</f>
        <v>0</v>
      </c>
      <c r="DJ37" s="63">
        <f>SUMIFS('[1]NBA-Data-1980-2019'!$G$1:$G$16305,'[1]NBA-Data-1980-2019'!$B$1:$B$16305,$A37,'[1]NBA-Data-1980-2019'!$A$1:$A$16305,DJ$9)</f>
        <v>0</v>
      </c>
      <c r="DK37" s="63">
        <f>SUMIFS('[1]NBA-Data-1980-2019'!$G$1:$G$16305,'[1]NBA-Data-1980-2019'!$B$1:$B$16305,$A37,'[1]NBA-Data-1980-2019'!$A$1:$A$16305,DK$9)</f>
        <v>0</v>
      </c>
      <c r="DL37" s="63">
        <f>SUMIFS('[1]NBA-Data-1980-2019'!$G$1:$G$16305,'[1]NBA-Data-1980-2019'!$B$1:$B$16305,$A37,'[1]NBA-Data-1980-2019'!$A$1:$A$16305,DL$9)</f>
        <v>0</v>
      </c>
      <c r="DM37" s="63">
        <f>SUMIFS('[1]NBA-Data-1980-2019'!$G$1:$G$16305,'[1]NBA-Data-1980-2019'!$B$1:$B$16305,$A37,'[1]NBA-Data-1980-2019'!$A$1:$A$16305,DM$9)</f>
        <v>0</v>
      </c>
      <c r="DN37" s="63">
        <f>SUMIFS('[1]NBA-Data-1980-2019'!$G$1:$G$16305,'[1]NBA-Data-1980-2019'!$B$1:$B$16305,$A37,'[1]NBA-Data-1980-2019'!$A$1:$A$16305,DN$9)</f>
        <v>0</v>
      </c>
      <c r="DO37" s="63">
        <f>SUMIFS('[1]NBA-Data-1980-2019'!$G$1:$G$16305,'[1]NBA-Data-1980-2019'!$B$1:$B$16305,$A37,'[1]NBA-Data-1980-2019'!$A$1:$A$16305,DO$9)</f>
        <v>0</v>
      </c>
      <c r="DP37" s="63">
        <f>SUMIFS('[1]NBA-Data-1980-2019'!$G$1:$G$16305,'[1]NBA-Data-1980-2019'!$B$1:$B$16305,$A37,'[1]NBA-Data-1980-2019'!$A$1:$A$16305,DP$9)</f>
        <v>0</v>
      </c>
      <c r="DQ37" s="63">
        <f>SUMIFS('[1]NBA-Data-1980-2019'!$G$1:$G$16305,'[1]NBA-Data-1980-2019'!$B$1:$B$16305,$A37,'[1]NBA-Data-1980-2019'!$A$1:$A$16305,DQ$9)</f>
        <v>0</v>
      </c>
      <c r="DR37" s="63">
        <f>SUMIFS('[1]NBA-Data-1980-2019'!$G$1:$G$16305,'[1]NBA-Data-1980-2019'!$B$1:$B$16305,$A37,'[1]NBA-Data-1980-2019'!$A$1:$A$16305,DR$9)</f>
        <v>0</v>
      </c>
      <c r="DS37" s="63">
        <f>SUMIFS('[1]NBA-Data-1980-2019'!$G$1:$G$16305,'[1]NBA-Data-1980-2019'!$B$1:$B$16305,$A37,'[1]NBA-Data-1980-2019'!$A$1:$A$16305,DS$9)</f>
        <v>0</v>
      </c>
      <c r="DT37" s="63">
        <f>SUMIFS('[1]NBA-Data-1980-2019'!$G$1:$G$16305,'[1]NBA-Data-1980-2019'!$B$1:$B$16305,$A37,'[1]NBA-Data-1980-2019'!$A$1:$A$16305,DT$9)</f>
        <v>0</v>
      </c>
      <c r="DU37" s="63">
        <f>SUMIFS('[1]NBA-Data-1980-2019'!$G$1:$G$16305,'[1]NBA-Data-1980-2019'!$B$1:$B$16305,$A37,'[1]NBA-Data-1980-2019'!$A$1:$A$16305,DU$9)</f>
        <v>0</v>
      </c>
      <c r="DV37" s="63">
        <f>SUMIFS('[1]NBA-Data-1980-2019'!$G$1:$G$16305,'[1]NBA-Data-1980-2019'!$B$1:$B$16305,$A37,'[1]NBA-Data-1980-2019'!$A$1:$A$16305,DV$9)</f>
        <v>0</v>
      </c>
      <c r="DW37" s="63">
        <f>SUMIFS('[1]NBA-Data-1980-2019'!$G$1:$G$16305,'[1]NBA-Data-1980-2019'!$B$1:$B$16305,$A37,'[1]NBA-Data-1980-2019'!$A$1:$A$16305,DW$9)</f>
        <v>0</v>
      </c>
      <c r="DX37" s="63">
        <f>SUMIFS('[1]NBA-Data-1980-2019'!$G$1:$G$16305,'[1]NBA-Data-1980-2019'!$B$1:$B$16305,$A37,'[1]NBA-Data-1980-2019'!$A$1:$A$16305,DX$9)</f>
        <v>0</v>
      </c>
      <c r="DY37" s="63">
        <f>SUMIFS('[1]NBA-Data-1980-2019'!$G$1:$G$16305,'[1]NBA-Data-1980-2019'!$B$1:$B$16305,$A37,'[1]NBA-Data-1980-2019'!$A$1:$A$16305,DY$9)</f>
        <v>0</v>
      </c>
      <c r="DZ37" s="63">
        <f>SUMIFS('[1]NBA-Data-1980-2019'!$G$1:$G$16305,'[1]NBA-Data-1980-2019'!$B$1:$B$16305,$A37,'[1]NBA-Data-1980-2019'!$A$1:$A$16305,DZ$9)</f>
        <v>0</v>
      </c>
      <c r="EA37" s="63">
        <f>SUMIFS('[1]NBA-Data-1980-2019'!$G$1:$G$16305,'[1]NBA-Data-1980-2019'!$B$1:$B$16305,$A37,'[1]NBA-Data-1980-2019'!$A$1:$A$16305,EA$9)</f>
        <v>0</v>
      </c>
      <c r="EB37" s="63">
        <f>SUMIFS('[1]NBA-Data-1980-2019'!$G$1:$G$16305,'[1]NBA-Data-1980-2019'!$B$1:$B$16305,$A37,'[1]NBA-Data-1980-2019'!$A$1:$A$16305,EB$9)</f>
        <v>0</v>
      </c>
      <c r="EC37" s="63">
        <f>SUMIFS('[1]NBA-Data-1980-2019'!$G$1:$G$16305,'[1]NBA-Data-1980-2019'!$B$1:$B$16305,$A37,'[1]NBA-Data-1980-2019'!$A$1:$A$16305,EC$9)</f>
        <v>0</v>
      </c>
      <c r="ED37" s="63">
        <f>SUMIFS('[1]NBA-Data-1980-2019'!$G$1:$G$16305,'[1]NBA-Data-1980-2019'!$B$1:$B$16305,$A37,'[1]NBA-Data-1980-2019'!$A$1:$A$16305,ED$9)</f>
        <v>0</v>
      </c>
      <c r="EH37" s="2" t="s">
        <v>1482</v>
      </c>
      <c r="EZ37" s="13" t="s">
        <v>1377</v>
      </c>
      <c r="FA37" s="2" t="s">
        <v>1353</v>
      </c>
    </row>
    <row r="38" spans="1:165" x14ac:dyDescent="0.2">
      <c r="A38" s="2" t="s">
        <v>987</v>
      </c>
      <c r="B38" s="2" t="str" cm="1">
        <f t="array" ref="B38">_xlfn.XLOOKUP($A38&amp;B$5,'[1]NBA-Data-1980-2019'!$B$1:$B$16305&amp;'[1]NBA-Data-1980-2019'!$A$1:$A$16305,'[1]NBA-Data-1980-2019'!$D$1:$D$16305,"",0)</f>
        <v/>
      </c>
      <c r="C38" s="2" t="str" cm="1">
        <f t="array" ref="C38">_xlfn.XLOOKUP($A38&amp;C$5,'[1]NBA-Data-1980-2019'!$B$1:$B$16305&amp;'[1]NBA-Data-1980-2019'!$A$1:$A$16305,'[1]NBA-Data-1980-2019'!$D$1:$D$16305,"",0)</f>
        <v/>
      </c>
      <c r="D38" s="2" t="str" cm="1">
        <f t="array" ref="D38">_xlfn.XLOOKUP($A38&amp;D$5,'[1]NBA-Data-1980-2019'!$B$1:$B$16305&amp;'[1]NBA-Data-1980-2019'!$A$1:$A$16305,'[1]NBA-Data-1980-2019'!$D$1:$D$16305,"",0)</f>
        <v/>
      </c>
      <c r="E38" s="2" t="str" cm="1">
        <f t="array" ref="E38">_xlfn.XLOOKUP($A38&amp;E$5,'[1]NBA-Data-1980-2019'!$B$1:$B$16305&amp;'[1]NBA-Data-1980-2019'!$A$1:$A$16305,'[1]NBA-Data-1980-2019'!$D$1:$D$16305,"",0)</f>
        <v/>
      </c>
      <c r="F38" s="2" t="str" cm="1">
        <f t="array" ref="F38">_xlfn.XLOOKUP($A38&amp;F$5,'[1]NBA-Data-1980-2019'!$B$1:$B$16305&amp;'[1]NBA-Data-1980-2019'!$A$1:$A$16305,'[1]NBA-Data-1980-2019'!$D$1:$D$16305,"",0)</f>
        <v/>
      </c>
      <c r="G38" s="2" t="str" cm="1">
        <f t="array" ref="G38">_xlfn.XLOOKUP($A38&amp;G$5,'[1]NBA-Data-1980-2019'!$B$1:$B$16305&amp;'[1]NBA-Data-1980-2019'!$A$1:$A$16305,'[1]NBA-Data-1980-2019'!$D$1:$D$16305,"",0)</f>
        <v>CLE</v>
      </c>
      <c r="H38" s="2" t="str" cm="1">
        <f t="array" ref="H38">_xlfn.XLOOKUP($A38&amp;H$5,'[1]NBA-Data-1980-2019'!$B$1:$B$16305&amp;'[1]NBA-Data-1980-2019'!$A$1:$A$16305,'[1]NBA-Data-1980-2019'!$D$1:$D$16305,"",0)</f>
        <v>CLE</v>
      </c>
      <c r="I38" s="2" t="str" cm="1">
        <f t="array" ref="I38">_xlfn.XLOOKUP($A38&amp;I$5,'[1]NBA-Data-1980-2019'!$B$1:$B$16305&amp;'[1]NBA-Data-1980-2019'!$A$1:$A$16305,'[1]NBA-Data-1980-2019'!$D$1:$D$16305,"",0)</f>
        <v>CLE</v>
      </c>
      <c r="J38" s="2" t="str" cm="1">
        <f t="array" ref="J38">_xlfn.XLOOKUP($A38&amp;J$5,'[1]NBA-Data-1980-2019'!$B$1:$B$16305&amp;'[1]NBA-Data-1980-2019'!$A$1:$A$16305,'[1]NBA-Data-1980-2019'!$D$1:$D$16305,"",0)</f>
        <v>CLE</v>
      </c>
      <c r="K38" s="2" t="str" cm="1">
        <f t="array" ref="K38">_xlfn.XLOOKUP($A38&amp;K$5,'[1]NBA-Data-1980-2019'!$B$1:$B$16305&amp;'[1]NBA-Data-1980-2019'!$A$1:$A$16305,'[1]NBA-Data-1980-2019'!$D$1:$D$16305,"",0)</f>
        <v>CLE</v>
      </c>
      <c r="L38" s="2" t="str" cm="1">
        <f t="array" ref="L38">_xlfn.XLOOKUP($A38&amp;L$5,'[1]NBA-Data-1980-2019'!$B$1:$B$16305&amp;'[1]NBA-Data-1980-2019'!$A$1:$A$16305,'[1]NBA-Data-1980-2019'!$D$1:$D$16305,"",0)</f>
        <v>GSW</v>
      </c>
      <c r="M38" s="2" t="str" cm="1">
        <f t="array" ref="M38">_xlfn.XLOOKUP($A38&amp;M$5,'[1]NBA-Data-1980-2019'!$B$1:$B$16305&amp;'[1]NBA-Data-1980-2019'!$A$1:$A$16305,'[1]NBA-Data-1980-2019'!$D$1:$D$16305,"",0)</f>
        <v>GSW</v>
      </c>
      <c r="N38" s="2" t="str" cm="1">
        <f t="array" ref="N38">_xlfn.XLOOKUP($A38&amp;N$5,'[1]NBA-Data-1980-2019'!$B$1:$B$16305&amp;'[1]NBA-Data-1980-2019'!$A$1:$A$16305,'[1]NBA-Data-1980-2019'!$D$1:$D$16305,"",0)</f>
        <v>GSW</v>
      </c>
      <c r="O38" s="2" t="str" cm="1">
        <f t="array" ref="O38">_xlfn.XLOOKUP($A38&amp;O$5,'[1]NBA-Data-1980-2019'!$B$1:$B$16305&amp;'[1]NBA-Data-1980-2019'!$A$1:$A$16305,'[1]NBA-Data-1980-2019'!$D$1:$D$16305,"",0)</f>
        <v>TOT</v>
      </c>
      <c r="P38" s="2" t="str" cm="1">
        <f t="array" ref="P38">_xlfn.XLOOKUP($A38&amp;P$5,'[1]NBA-Data-1980-2019'!$B$1:$B$16305&amp;'[1]NBA-Data-1980-2019'!$A$1:$A$16305,'[1]NBA-Data-1980-2019'!$D$1:$D$16305,"",0)</f>
        <v>HOU</v>
      </c>
      <c r="Q38" s="2" t="str" cm="1">
        <f t="array" ref="Q38">_xlfn.XLOOKUP($A38&amp;Q$5,'[1]NBA-Data-1980-2019'!$B$1:$B$16305&amp;'[1]NBA-Data-1980-2019'!$A$1:$A$16305,'[1]NBA-Data-1980-2019'!$D$1:$D$16305,"",0)</f>
        <v/>
      </c>
      <c r="R38" s="2" t="str" cm="1">
        <f t="array" ref="R38">_xlfn.XLOOKUP($A38&amp;R$5,'[1]NBA-Data-1980-2019'!$B$1:$B$16305&amp;'[1]NBA-Data-1980-2019'!$A$1:$A$16305,'[1]NBA-Data-1980-2019'!$D$1:$D$16305,"",0)</f>
        <v/>
      </c>
      <c r="S38" s="2" t="str" cm="1">
        <f t="array" ref="S38">_xlfn.XLOOKUP($A38&amp;S$5,'[1]NBA-Data-1980-2019'!$B$1:$B$16305&amp;'[1]NBA-Data-1980-2019'!$A$1:$A$16305,'[1]NBA-Data-1980-2019'!$D$1:$D$16305,"",0)</f>
        <v/>
      </c>
      <c r="T38" s="2" t="str" cm="1">
        <f t="array" ref="T38">_xlfn.XLOOKUP($A38&amp;T$5,'[1]NBA-Data-1980-2019'!$B$1:$B$16305&amp;'[1]NBA-Data-1980-2019'!$A$1:$A$16305,'[1]NBA-Data-1980-2019'!$D$1:$D$16305,"",0)</f>
        <v/>
      </c>
      <c r="U38" s="2" t="str" cm="1">
        <f t="array" ref="U38">_xlfn.XLOOKUP($A38&amp;U$5,'[1]NBA-Data-1980-2019'!$B$1:$B$16305&amp;'[1]NBA-Data-1980-2019'!$A$1:$A$16305,'[1]NBA-Data-1980-2019'!$D$1:$D$16305,"",0)</f>
        <v/>
      </c>
      <c r="V38" s="2" t="str" cm="1">
        <f t="array" ref="V38">_xlfn.XLOOKUP($A38&amp;V$5,'[1]NBA-Data-1980-2019'!$B$1:$B$16305&amp;'[1]NBA-Data-1980-2019'!$A$1:$A$16305,'[1]NBA-Data-1980-2019'!$D$1:$D$16305,"",0)</f>
        <v/>
      </c>
      <c r="W38" s="2" t="str" cm="1">
        <f t="array" ref="W38">_xlfn.XLOOKUP($A38&amp;W$5,'[1]NBA-Data-1980-2019'!$B$1:$B$16305&amp;'[1]NBA-Data-1980-2019'!$A$1:$A$16305,'[1]NBA-Data-1980-2019'!$D$1:$D$16305,"",0)</f>
        <v/>
      </c>
      <c r="X38" s="2" t="str" cm="1">
        <f t="array" ref="X38">_xlfn.XLOOKUP($A38&amp;X$5,'[1]NBA-Data-1980-2019'!$B$1:$B$16305&amp;'[1]NBA-Data-1980-2019'!$A$1:$A$16305,'[1]NBA-Data-1980-2019'!$D$1:$D$16305,"",0)</f>
        <v/>
      </c>
      <c r="Y38" s="2" t="str" cm="1">
        <f t="array" ref="Y38">_xlfn.XLOOKUP($A38&amp;Y$5,'[1]NBA-Data-1980-2019'!$B$1:$B$16305&amp;'[1]NBA-Data-1980-2019'!$A$1:$A$16305,'[1]NBA-Data-1980-2019'!$D$1:$D$16305,"",0)</f>
        <v/>
      </c>
      <c r="Z38" s="2" t="str" cm="1">
        <f t="array" ref="Z38">_xlfn.XLOOKUP($A38&amp;Z$5,'[1]NBA-Data-1980-2019'!$B$1:$B$16305&amp;'[1]NBA-Data-1980-2019'!$A$1:$A$16305,'[1]NBA-Data-1980-2019'!$D$1:$D$16305,"",0)</f>
        <v/>
      </c>
      <c r="AA38" s="2" t="str" cm="1">
        <f t="array" ref="AA38">_xlfn.XLOOKUP($A38&amp;AA$5,'[1]NBA-Data-1980-2019'!$B$1:$B$16305&amp;'[1]NBA-Data-1980-2019'!$A$1:$A$16305,'[1]NBA-Data-1980-2019'!$D$1:$D$16305,"",0)</f>
        <v/>
      </c>
      <c r="AB38" s="2" t="str" cm="1">
        <f t="array" ref="AB38">_xlfn.XLOOKUP($A38&amp;AB$5,'[1]NBA-Data-1980-2019'!$B$1:$B$16305&amp;'[1]NBA-Data-1980-2019'!$A$1:$A$16305,'[1]NBA-Data-1980-2019'!$D$1:$D$16305,"",0)</f>
        <v/>
      </c>
      <c r="AC38" s="2" t="str" cm="1">
        <f t="array" ref="AC38">_xlfn.XLOOKUP($A38&amp;AC$5,'[1]NBA-Data-1980-2019'!$B$1:$B$16305&amp;'[1]NBA-Data-1980-2019'!$A$1:$A$16305,'[1]NBA-Data-1980-2019'!$D$1:$D$16305,"",0)</f>
        <v/>
      </c>
      <c r="AD38" s="2" t="str" cm="1">
        <f t="array" ref="AD38">_xlfn.XLOOKUP($A38&amp;AD$5,'[1]NBA-Data-1980-2019'!$B$1:$B$16305&amp;'[1]NBA-Data-1980-2019'!$A$1:$A$16305,'[1]NBA-Data-1980-2019'!$D$1:$D$16305,"",0)</f>
        <v/>
      </c>
      <c r="AE38" s="2" t="str" cm="1">
        <f t="array" ref="AE38">_xlfn.XLOOKUP($A38&amp;AE$5,'[1]NBA-Data-1980-2019'!$B$1:$B$16305&amp;'[1]NBA-Data-1980-2019'!$A$1:$A$16305,'[1]NBA-Data-1980-2019'!$D$1:$D$16305,"",0)</f>
        <v/>
      </c>
      <c r="AF38" s="2" t="str" cm="1">
        <f t="array" ref="AF38">_xlfn.XLOOKUP($A38&amp;AF$5,'[1]NBA-Data-1980-2019'!$B$1:$B$16305&amp;'[1]NBA-Data-1980-2019'!$A$1:$A$16305,'[1]NBA-Data-1980-2019'!$D$1:$D$16305,"",0)</f>
        <v/>
      </c>
      <c r="AG38" s="2" t="str" cm="1">
        <f t="array" ref="AG38">_xlfn.XLOOKUP($A38&amp;AG$5,'[1]NBA-Data-1980-2019'!$B$1:$B$16305&amp;'[1]NBA-Data-1980-2019'!$A$1:$A$16305,'[1]NBA-Data-1980-2019'!$D$1:$D$16305,"",0)</f>
        <v/>
      </c>
      <c r="AH38" s="2" t="str" cm="1">
        <f t="array" ref="AH38">_xlfn.XLOOKUP($A38&amp;AH$5,'[1]NBA-Data-1980-2019'!$B$1:$B$16305&amp;'[1]NBA-Data-1980-2019'!$A$1:$A$16305,'[1]NBA-Data-1980-2019'!$H$1:$H$16305,"",0)</f>
        <v/>
      </c>
      <c r="AI38" s="2" t="str" cm="1">
        <f t="array" ref="AI38">_xlfn.XLOOKUP($A38&amp;AI$5,'[1]NBA-Data-1980-2019'!$B$1:$B$16305&amp;'[1]NBA-Data-1980-2019'!$A$1:$A$16305,'[1]NBA-Data-1980-2019'!$H$1:$H$16305,"",0)</f>
        <v/>
      </c>
      <c r="AJ38" s="2" t="str" cm="1">
        <f t="array" ref="AJ38">_xlfn.XLOOKUP($A38&amp;AJ$5,'[1]NBA-Data-1980-2019'!$B$1:$B$16305&amp;'[1]NBA-Data-1980-2019'!$A$1:$A$16305,'[1]NBA-Data-1980-2019'!$H$1:$H$16305,"",0)</f>
        <v/>
      </c>
      <c r="AK38" s="2" t="str" cm="1">
        <f t="array" ref="AK38">_xlfn.XLOOKUP($A38&amp;AK$5,'[1]NBA-Data-1980-2019'!$B$1:$B$16305&amp;'[1]NBA-Data-1980-2019'!$A$1:$A$16305,'[1]NBA-Data-1980-2019'!$H$1:$H$16305,"",0)</f>
        <v/>
      </c>
      <c r="AL38" s="2" t="str" cm="1">
        <f t="array" ref="AL38">_xlfn.XLOOKUP($A38&amp;AL$5,'[1]NBA-Data-1980-2019'!$B$1:$B$16305&amp;'[1]NBA-Data-1980-2019'!$A$1:$A$16305,'[1]NBA-Data-1980-2019'!$H$1:$H$16305,"",0)</f>
        <v/>
      </c>
      <c r="AM38" s="2" cm="1">
        <f t="array" ref="AM38">_xlfn.XLOOKUP($A38&amp;AM$5,'[1]NBA-Data-1980-2019'!$B$1:$B$16305&amp;'[1]NBA-Data-1980-2019'!$A$1:$A$16305,'[1]NBA-Data-1980-2019'!$H$1:$H$16305,"",0)</f>
        <v>1153.3999999999999</v>
      </c>
      <c r="AN38" s="2" cm="1">
        <f t="array" ref="AN38">_xlfn.XLOOKUP($A38&amp;AN$5,'[1]NBA-Data-1980-2019'!$B$1:$B$16305&amp;'[1]NBA-Data-1980-2019'!$A$1:$A$16305,'[1]NBA-Data-1980-2019'!$H$1:$H$16305,"",0)</f>
        <v>2271.4</v>
      </c>
      <c r="AO38" s="2" cm="1">
        <f t="array" ref="AO38">_xlfn.XLOOKUP($A38&amp;AO$5,'[1]NBA-Data-1980-2019'!$B$1:$B$16305&amp;'[1]NBA-Data-1980-2019'!$A$1:$A$16305,'[1]NBA-Data-1980-2019'!$H$1:$H$16305,"",0)</f>
        <v>943</v>
      </c>
      <c r="AP38" s="2" cm="1">
        <f t="array" ref="AP38">_xlfn.XLOOKUP($A38&amp;AP$5,'[1]NBA-Data-1980-2019'!$B$1:$B$16305&amp;'[1]NBA-Data-1980-2019'!$A$1:$A$16305,'[1]NBA-Data-1980-2019'!$H$1:$H$16305,"",0)</f>
        <v>840</v>
      </c>
      <c r="AQ38" s="2" cm="1">
        <f t="array" ref="AQ38">_xlfn.XLOOKUP($A38&amp;AQ$5,'[1]NBA-Data-1980-2019'!$B$1:$B$16305&amp;'[1]NBA-Data-1980-2019'!$A$1:$A$16305,'[1]NBA-Data-1980-2019'!$H$1:$H$16305,"",0)</f>
        <v>2219.1999999999998</v>
      </c>
      <c r="AR38" s="2" cm="1">
        <f t="array" ref="AR38">_xlfn.XLOOKUP($A38&amp;AR$5,'[1]NBA-Data-1980-2019'!$B$1:$B$16305&amp;'[1]NBA-Data-1980-2019'!$A$1:$A$16305,'[1]NBA-Data-1980-2019'!$H$1:$H$16305,"",0)</f>
        <v>1685.4</v>
      </c>
      <c r="AS38" s="2" cm="1">
        <f t="array" ref="AS38">_xlfn.XLOOKUP($A38&amp;AS$5,'[1]NBA-Data-1980-2019'!$B$1:$B$16305&amp;'[1]NBA-Data-1980-2019'!$A$1:$A$16305,'[1]NBA-Data-1980-2019'!$H$1:$H$16305,"",0)</f>
        <v>1778.4</v>
      </c>
      <c r="AT38" s="2" cm="1">
        <f t="array" ref="AT38">_xlfn.XLOOKUP($A38&amp;AT$5,'[1]NBA-Data-1980-2019'!$B$1:$B$16305&amp;'[1]NBA-Data-1980-2019'!$A$1:$A$16305,'[1]NBA-Data-1980-2019'!$H$1:$H$16305,"",0)</f>
        <v>1127.5</v>
      </c>
      <c r="AU38" s="2" cm="1">
        <f t="array" ref="AU38">_xlfn.XLOOKUP($A38&amp;AU$5,'[1]NBA-Data-1980-2019'!$B$1:$B$16305&amp;'[1]NBA-Data-1980-2019'!$A$1:$A$16305,'[1]NBA-Data-1980-2019'!$H$1:$H$16305,"",0)</f>
        <v>1664</v>
      </c>
      <c r="AV38" s="2" cm="1">
        <f t="array" ref="AV38">_xlfn.XLOOKUP($A38&amp;AV$5,'[1]NBA-Data-1980-2019'!$B$1:$B$16305&amp;'[1]NBA-Data-1980-2019'!$A$1:$A$16305,'[1]NBA-Data-1980-2019'!$H$1:$H$16305,"",0)</f>
        <v>1921.5</v>
      </c>
      <c r="AW38" s="2" t="str" cm="1">
        <f t="array" ref="AW38">_xlfn.XLOOKUP($A38&amp;AW$5,'[1]NBA-Data-1980-2019'!$B$1:$B$16305&amp;'[1]NBA-Data-1980-2019'!$A$1:$A$16305,'[1]NBA-Data-1980-2019'!$H$1:$H$16305,"",0)</f>
        <v/>
      </c>
      <c r="AX38" s="2" t="str" cm="1">
        <f t="array" ref="AX38">_xlfn.XLOOKUP($A38&amp;AX$5,'[1]NBA-Data-1980-2019'!$B$1:$B$16305&amp;'[1]NBA-Data-1980-2019'!$A$1:$A$16305,'[1]NBA-Data-1980-2019'!$H$1:$H$16305,"",0)</f>
        <v/>
      </c>
      <c r="AY38" s="2" t="str" cm="1">
        <f t="array" ref="AY38">_xlfn.XLOOKUP($A38&amp;AY$5,'[1]NBA-Data-1980-2019'!$B$1:$B$16305&amp;'[1]NBA-Data-1980-2019'!$A$1:$A$16305,'[1]NBA-Data-1980-2019'!$H$1:$H$16305,"",0)</f>
        <v/>
      </c>
      <c r="AZ38" s="2" t="str" cm="1">
        <f t="array" ref="AZ38">_xlfn.XLOOKUP($A38&amp;AZ$5,'[1]NBA-Data-1980-2019'!$B$1:$B$16305&amp;'[1]NBA-Data-1980-2019'!$A$1:$A$16305,'[1]NBA-Data-1980-2019'!$H$1:$H$16305,"",0)</f>
        <v/>
      </c>
      <c r="BA38" s="2" t="str" cm="1">
        <f t="array" ref="BA38">_xlfn.XLOOKUP($A38&amp;BA$5,'[1]NBA-Data-1980-2019'!$B$1:$B$16305&amp;'[1]NBA-Data-1980-2019'!$A$1:$A$16305,'[1]NBA-Data-1980-2019'!$H$1:$H$16305,"",0)</f>
        <v/>
      </c>
      <c r="BB38" s="2" t="str" cm="1">
        <f t="array" ref="BB38">_xlfn.XLOOKUP($A38&amp;BB$5,'[1]NBA-Data-1980-2019'!$B$1:$B$16305&amp;'[1]NBA-Data-1980-2019'!$A$1:$A$16305,'[1]NBA-Data-1980-2019'!$H$1:$H$16305,"",0)</f>
        <v/>
      </c>
      <c r="BC38" s="2" t="str" cm="1">
        <f t="array" ref="BC38">_xlfn.XLOOKUP($A38&amp;BC$5,'[1]NBA-Data-1980-2019'!$B$1:$B$16305&amp;'[1]NBA-Data-1980-2019'!$A$1:$A$16305,'[1]NBA-Data-1980-2019'!$H$1:$H$16305,"",0)</f>
        <v/>
      </c>
      <c r="BD38" s="2" t="str" cm="1">
        <f t="array" ref="BD38">_xlfn.XLOOKUP($A38&amp;BD$5,'[1]NBA-Data-1980-2019'!$B$1:$B$16305&amp;'[1]NBA-Data-1980-2019'!$A$1:$A$16305,'[1]NBA-Data-1980-2019'!$H$1:$H$16305,"",0)</f>
        <v/>
      </c>
      <c r="BE38" s="2" t="str" cm="1">
        <f t="array" ref="BE38">_xlfn.XLOOKUP($A38&amp;BE$5,'[1]NBA-Data-1980-2019'!$B$1:$B$16305&amp;'[1]NBA-Data-1980-2019'!$A$1:$A$16305,'[1]NBA-Data-1980-2019'!$H$1:$H$16305,"",0)</f>
        <v/>
      </c>
      <c r="BF38" s="2" t="str" cm="1">
        <f t="array" ref="BF38">_xlfn.XLOOKUP($A38&amp;BF$5,'[1]NBA-Data-1980-2019'!$B$1:$B$16305&amp;'[1]NBA-Data-1980-2019'!$A$1:$A$16305,'[1]NBA-Data-1980-2019'!$H$1:$H$16305,"",0)</f>
        <v/>
      </c>
      <c r="BG38" s="2" t="str" cm="1">
        <f t="array" ref="BG38">_xlfn.XLOOKUP($A38&amp;BG$5,'[1]NBA-Data-1980-2019'!$B$1:$B$16305&amp;'[1]NBA-Data-1980-2019'!$A$1:$A$16305,'[1]NBA-Data-1980-2019'!$H$1:$H$16305,"",0)</f>
        <v/>
      </c>
      <c r="BH38" s="2" t="str" cm="1">
        <f t="array" ref="BH38">_xlfn.XLOOKUP($A38&amp;BH$5,'[1]NBA-Data-1980-2019'!$B$1:$B$16305&amp;'[1]NBA-Data-1980-2019'!$A$1:$A$16305,'[1]NBA-Data-1980-2019'!$H$1:$H$16305,"",0)</f>
        <v/>
      </c>
      <c r="BI38" s="2" t="str" cm="1">
        <f t="array" ref="BI38">_xlfn.XLOOKUP($A38&amp;BI$5,'[1]NBA-Data-1980-2019'!$B$1:$B$16305&amp;'[1]NBA-Data-1980-2019'!$A$1:$A$16305,'[1]NBA-Data-1980-2019'!$H$1:$H$16305,"",0)</f>
        <v/>
      </c>
      <c r="BJ38" s="2" t="str" cm="1">
        <f t="array" ref="BJ38">_xlfn.XLOOKUP($A38&amp;BJ$5,'[1]NBA-Data-1980-2019'!$B$1:$B$16305&amp;'[1]NBA-Data-1980-2019'!$A$1:$A$16305,'[1]NBA-Data-1980-2019'!$H$1:$H$16305,"",0)</f>
        <v/>
      </c>
      <c r="BK38" s="2" t="str" cm="1">
        <f t="array" ref="BK38">_xlfn.XLOOKUP($A38&amp;BK$5,'[1]NBA-Data-1980-2019'!$B$1:$B$16305&amp;'[1]NBA-Data-1980-2019'!$A$1:$A$16305,'[1]NBA-Data-1980-2019'!$H$1:$H$16305,"",0)</f>
        <v/>
      </c>
      <c r="BL38" s="2" t="str" cm="1">
        <f t="array" ref="BL38">_xlfn.XLOOKUP($A38&amp;BL$5,'[1]NBA-Data-1980-2019'!$B$1:$B$16305&amp;'[1]NBA-Data-1980-2019'!$A$1:$A$16305,'[1]NBA-Data-1980-2019'!$H$1:$H$16305,"",0)</f>
        <v/>
      </c>
      <c r="BM38" s="2" t="str" cm="1">
        <f t="array" ref="BM38">_xlfn.XLOOKUP($A38&amp;BM$5,'[1]NBA-Data-1980-2019'!$B$1:$B$16305&amp;'[1]NBA-Data-1980-2019'!$A$1:$A$16305,'[1]NBA-Data-1980-2019'!$H$1:$H$16305,"",0)</f>
        <v/>
      </c>
      <c r="BN38" s="2" t="str" cm="1">
        <f t="array" ref="BN38">_xlfn.XLOOKUP($A38&amp;BN$5,'[1]NBA-Data-1980-2019'!$B$1:$B$16305&amp;'[1]NBA-Data-1980-2019'!$A$1:$A$16305,'[1]NBA-Data-1980-2019'!$F$1:$F$16305,"",0)</f>
        <v/>
      </c>
      <c r="BO38" s="2" t="str" cm="1">
        <f t="array" ref="BO38">_xlfn.XLOOKUP($A38&amp;BO$5,'[1]NBA-Data-1980-2019'!$B$1:$B$16305&amp;'[1]NBA-Data-1980-2019'!$A$1:$A$16305,'[1]NBA-Data-1980-2019'!$F$1:$F$16305,"",0)</f>
        <v/>
      </c>
      <c r="BP38" s="2" t="str" cm="1">
        <f t="array" ref="BP38">_xlfn.XLOOKUP($A38&amp;BP$5,'[1]NBA-Data-1980-2019'!$B$1:$B$16305&amp;'[1]NBA-Data-1980-2019'!$A$1:$A$16305,'[1]NBA-Data-1980-2019'!$F$1:$F$16305,"",0)</f>
        <v/>
      </c>
      <c r="BQ38" s="2" t="str" cm="1">
        <f t="array" ref="BQ38">_xlfn.XLOOKUP($A38&amp;BQ$5,'[1]NBA-Data-1980-2019'!$B$1:$B$16305&amp;'[1]NBA-Data-1980-2019'!$A$1:$A$16305,'[1]NBA-Data-1980-2019'!$F$1:$F$16305,"",0)</f>
        <v/>
      </c>
      <c r="BR38" s="2" t="str" cm="1">
        <f t="array" ref="BR38">_xlfn.XLOOKUP($A38&amp;BR$5,'[1]NBA-Data-1980-2019'!$B$1:$B$16305&amp;'[1]NBA-Data-1980-2019'!$A$1:$A$16305,'[1]NBA-Data-1980-2019'!$F$1:$F$16305,"",0)</f>
        <v/>
      </c>
      <c r="BS38" s="2" cm="1">
        <f t="array" ref="BS38">_xlfn.XLOOKUP($A38&amp;BS$5,'[1]NBA-Data-1980-2019'!$B$1:$B$16305&amp;'[1]NBA-Data-1980-2019'!$A$1:$A$16305,'[1]NBA-Data-1980-2019'!$F$1:$F$16305,"",0)</f>
        <v>15</v>
      </c>
      <c r="BT38" s="2" cm="1">
        <f t="array" ref="BT38">_xlfn.XLOOKUP($A38&amp;BT$5,'[1]NBA-Data-1980-2019'!$B$1:$B$16305&amp;'[1]NBA-Data-1980-2019'!$A$1:$A$16305,'[1]NBA-Data-1980-2019'!$F$1:$F$16305,"",0)</f>
        <v>14.8</v>
      </c>
      <c r="BU38" s="2" cm="1">
        <f t="array" ref="BU38">_xlfn.XLOOKUP($A38&amp;BU$5,'[1]NBA-Data-1980-2019'!$B$1:$B$16305&amp;'[1]NBA-Data-1980-2019'!$A$1:$A$16305,'[1]NBA-Data-1980-2019'!$F$1:$F$16305,"",0)</f>
        <v>9.6</v>
      </c>
      <c r="BV38" s="2" cm="1">
        <f t="array" ref="BV38">_xlfn.XLOOKUP($A38&amp;BV$5,'[1]NBA-Data-1980-2019'!$B$1:$B$16305&amp;'[1]NBA-Data-1980-2019'!$A$1:$A$16305,'[1]NBA-Data-1980-2019'!$F$1:$F$16305,"",0)</f>
        <v>11</v>
      </c>
      <c r="BW38" s="2" cm="1">
        <f t="array" ref="BW38">_xlfn.XLOOKUP($A38&amp;BW$5,'[1]NBA-Data-1980-2019'!$B$1:$B$16305&amp;'[1]NBA-Data-1980-2019'!$A$1:$A$16305,'[1]NBA-Data-1980-2019'!$F$1:$F$16305,"",0)</f>
        <v>15.6</v>
      </c>
      <c r="BX38" s="2" cm="1">
        <f t="array" ref="BX38">_xlfn.XLOOKUP($A38&amp;BX$5,'[1]NBA-Data-1980-2019'!$B$1:$B$16305&amp;'[1]NBA-Data-1980-2019'!$A$1:$A$16305,'[1]NBA-Data-1980-2019'!$F$1:$F$16305,"",0)</f>
        <v>11.2</v>
      </c>
      <c r="BY38" s="2" cm="1">
        <f t="array" ref="BY38">_xlfn.XLOOKUP($A38&amp;BY$5,'[1]NBA-Data-1980-2019'!$B$1:$B$16305&amp;'[1]NBA-Data-1980-2019'!$A$1:$A$16305,'[1]NBA-Data-1980-2019'!$F$1:$F$16305,"",0)</f>
        <v>17.100000000000001</v>
      </c>
      <c r="BZ38" s="2" cm="1">
        <f t="array" ref="BZ38">_xlfn.XLOOKUP($A38&amp;BZ$5,'[1]NBA-Data-1980-2019'!$B$1:$B$16305&amp;'[1]NBA-Data-1980-2019'!$A$1:$A$16305,'[1]NBA-Data-1980-2019'!$F$1:$F$16305,"",0)</f>
        <v>14.2</v>
      </c>
      <c r="CA38" s="2" cm="1">
        <f t="array" ref="CA38">_xlfn.XLOOKUP($A38&amp;CA$5,'[1]NBA-Data-1980-2019'!$B$1:$B$16305&amp;'[1]NBA-Data-1980-2019'!$A$1:$A$16305,'[1]NBA-Data-1980-2019'!$F$1:$F$16305,"",0)</f>
        <v>16.2</v>
      </c>
      <c r="CB38" s="2" cm="1">
        <f t="array" ref="CB38">_xlfn.XLOOKUP($A38&amp;CB$5,'[1]NBA-Data-1980-2019'!$B$1:$B$16305&amp;'[1]NBA-Data-1980-2019'!$A$1:$A$16305,'[1]NBA-Data-1980-2019'!$F$1:$F$16305,"",0)</f>
        <v>14.4</v>
      </c>
      <c r="CC38" s="2" t="str" cm="1">
        <f t="array" ref="CC38">_xlfn.XLOOKUP($A38&amp;CC$5,'[1]NBA-Data-1980-2019'!$B$1:$B$16305&amp;'[1]NBA-Data-1980-2019'!$A$1:$A$16305,'[1]NBA-Data-1980-2019'!$F$1:$F$16305,"",0)</f>
        <v/>
      </c>
      <c r="CD38" s="2" t="str" cm="1">
        <f t="array" ref="CD38">_xlfn.XLOOKUP($A38&amp;CD$5,'[1]NBA-Data-1980-2019'!$B$1:$B$16305&amp;'[1]NBA-Data-1980-2019'!$A$1:$A$16305,'[1]NBA-Data-1980-2019'!$F$1:$F$16305,"",0)</f>
        <v/>
      </c>
      <c r="CE38" s="2" t="str" cm="1">
        <f t="array" ref="CE38">_xlfn.XLOOKUP($A38&amp;CE$5,'[1]NBA-Data-1980-2019'!$B$1:$B$16305&amp;'[1]NBA-Data-1980-2019'!$A$1:$A$16305,'[1]NBA-Data-1980-2019'!$F$1:$F$16305,"",0)</f>
        <v/>
      </c>
      <c r="CF38" s="2" t="str" cm="1">
        <f t="array" ref="CF38">_xlfn.XLOOKUP($A38&amp;CF$5,'[1]NBA-Data-1980-2019'!$B$1:$B$16305&amp;'[1]NBA-Data-1980-2019'!$A$1:$A$16305,'[1]NBA-Data-1980-2019'!$F$1:$F$16305,"",0)</f>
        <v/>
      </c>
      <c r="CG38" s="2" t="str" cm="1">
        <f t="array" ref="CG38">_xlfn.XLOOKUP($A38&amp;CG$5,'[1]NBA-Data-1980-2019'!$B$1:$B$16305&amp;'[1]NBA-Data-1980-2019'!$A$1:$A$16305,'[1]NBA-Data-1980-2019'!$F$1:$F$16305,"",0)</f>
        <v/>
      </c>
      <c r="CH38" s="2" t="str" cm="1">
        <f t="array" ref="CH38">_xlfn.XLOOKUP($A38&amp;CH$5,'[1]NBA-Data-1980-2019'!$B$1:$B$16305&amp;'[1]NBA-Data-1980-2019'!$A$1:$A$16305,'[1]NBA-Data-1980-2019'!$F$1:$F$16305,"",0)</f>
        <v/>
      </c>
      <c r="CI38" s="2" t="str" cm="1">
        <f t="array" ref="CI38">_xlfn.XLOOKUP($A38&amp;CI$5,'[1]NBA-Data-1980-2019'!$B$1:$B$16305&amp;'[1]NBA-Data-1980-2019'!$A$1:$A$16305,'[1]NBA-Data-1980-2019'!$F$1:$F$16305,"",0)</f>
        <v/>
      </c>
      <c r="CJ38" s="2" t="str" cm="1">
        <f t="array" ref="CJ38">_xlfn.XLOOKUP($A38&amp;CJ$5,'[1]NBA-Data-1980-2019'!$B$1:$B$16305&amp;'[1]NBA-Data-1980-2019'!$A$1:$A$16305,'[1]NBA-Data-1980-2019'!$F$1:$F$16305,"",0)</f>
        <v/>
      </c>
      <c r="CK38" s="2" t="str" cm="1">
        <f t="array" ref="CK38">_xlfn.XLOOKUP($A38&amp;CK$5,'[1]NBA-Data-1980-2019'!$B$1:$B$16305&amp;'[1]NBA-Data-1980-2019'!$A$1:$A$16305,'[1]NBA-Data-1980-2019'!$F$1:$F$16305,"",0)</f>
        <v/>
      </c>
      <c r="CL38" s="2" t="str" cm="1">
        <f t="array" ref="CL38">_xlfn.XLOOKUP($A38&amp;CL$5,'[1]NBA-Data-1980-2019'!$B$1:$B$16305&amp;'[1]NBA-Data-1980-2019'!$A$1:$A$16305,'[1]NBA-Data-1980-2019'!$F$1:$F$16305,"",0)</f>
        <v/>
      </c>
      <c r="CM38" s="2" t="str" cm="1">
        <f t="array" ref="CM38">_xlfn.XLOOKUP($A38&amp;CM$5,'[1]NBA-Data-1980-2019'!$B$1:$B$16305&amp;'[1]NBA-Data-1980-2019'!$A$1:$A$16305,'[1]NBA-Data-1980-2019'!$F$1:$F$16305,"",0)</f>
        <v/>
      </c>
      <c r="CN38" s="2" t="str" cm="1">
        <f t="array" ref="CN38">_xlfn.XLOOKUP($A38&amp;CN$5,'[1]NBA-Data-1980-2019'!$B$1:$B$16305&amp;'[1]NBA-Data-1980-2019'!$A$1:$A$16305,'[1]NBA-Data-1980-2019'!$F$1:$F$16305,"",0)</f>
        <v/>
      </c>
      <c r="CO38" s="2" t="str" cm="1">
        <f t="array" ref="CO38">_xlfn.XLOOKUP($A38&amp;CO$5,'[1]NBA-Data-1980-2019'!$B$1:$B$16305&amp;'[1]NBA-Data-1980-2019'!$A$1:$A$16305,'[1]NBA-Data-1980-2019'!$F$1:$F$16305,"",0)</f>
        <v/>
      </c>
      <c r="CP38" s="2" t="str" cm="1">
        <f t="array" ref="CP38">_xlfn.XLOOKUP($A38&amp;CP$5,'[1]NBA-Data-1980-2019'!$B$1:$B$16305&amp;'[1]NBA-Data-1980-2019'!$A$1:$A$16305,'[1]NBA-Data-1980-2019'!$F$1:$F$16305,"",0)</f>
        <v/>
      </c>
      <c r="CQ38" s="2" t="str" cm="1">
        <f t="array" ref="CQ38">_xlfn.XLOOKUP($A38&amp;CQ$5,'[1]NBA-Data-1980-2019'!$B$1:$B$16305&amp;'[1]NBA-Data-1980-2019'!$A$1:$A$16305,'[1]NBA-Data-1980-2019'!$F$1:$F$16305,"",0)</f>
        <v/>
      </c>
      <c r="CR38" s="2" t="str" cm="1">
        <f t="array" ref="CR38">_xlfn.XLOOKUP($A38&amp;CR$5,'[1]NBA-Data-1980-2019'!$B$1:$B$16305&amp;'[1]NBA-Data-1980-2019'!$A$1:$A$16305,'[1]NBA-Data-1980-2019'!$F$1:$F$16305,"",0)</f>
        <v/>
      </c>
      <c r="CS38" s="2" t="str" cm="1">
        <f t="array" ref="CS38">_xlfn.XLOOKUP($A38&amp;CS$5,'[1]NBA-Data-1980-2019'!$B$1:$B$16305&amp;'[1]NBA-Data-1980-2019'!$A$1:$A$16305,'[1]NBA-Data-1980-2019'!$F$1:$F$16305,"",0)</f>
        <v/>
      </c>
      <c r="CU38" s="2" t="str">
        <f>_xlfn.XLOOKUP($A38,TEAMS!$G$1:$G$839,TEAMS!$H$1:$H$839,"",0)</f>
        <v>SG</v>
      </c>
      <c r="CV38" s="2" t="str">
        <f>_xlfn.XLOOKUP($CU38,DASHBOARD!$B$22:$B$27,DASHBOARD!$C$22:$C$27,"",0)</f>
        <v>GUARD</v>
      </c>
      <c r="CY38" s="63">
        <f>SUMIFS('[1]NBA-Data-1980-2019'!$G$1:$G$16305,'[1]NBA-Data-1980-2019'!$B$1:$B$16305,$A38,'[1]NBA-Data-1980-2019'!$A$1:$A$16305,CY$9)</f>
        <v>0</v>
      </c>
      <c r="CZ38" s="63">
        <f>SUMIFS('[1]NBA-Data-1980-2019'!$G$1:$G$16305,'[1]NBA-Data-1980-2019'!$B$1:$B$16305,$A38,'[1]NBA-Data-1980-2019'!$A$1:$A$16305,CZ$9)</f>
        <v>0</v>
      </c>
      <c r="DA38" s="63">
        <f>SUMIFS('[1]NBA-Data-1980-2019'!$G$1:$G$16305,'[1]NBA-Data-1980-2019'!$B$1:$B$16305,$A38,'[1]NBA-Data-1980-2019'!$A$1:$A$16305,DA$9)</f>
        <v>0</v>
      </c>
      <c r="DB38" s="63">
        <f>SUMIFS('[1]NBA-Data-1980-2019'!$G$1:$G$16305,'[1]NBA-Data-1980-2019'!$B$1:$B$16305,$A38,'[1]NBA-Data-1980-2019'!$A$1:$A$16305,DB$9)</f>
        <v>0</v>
      </c>
      <c r="DC38" s="63">
        <f>SUMIFS('[1]NBA-Data-1980-2019'!$G$1:$G$16305,'[1]NBA-Data-1980-2019'!$B$1:$B$16305,$A38,'[1]NBA-Data-1980-2019'!$A$1:$A$16305,DC$9)</f>
        <v>0</v>
      </c>
      <c r="DD38" s="63">
        <f>SUMIFS('[1]NBA-Data-1980-2019'!$G$1:$G$16305,'[1]NBA-Data-1980-2019'!$B$1:$B$16305,$A38,'[1]NBA-Data-1980-2019'!$A$1:$A$16305,DD$9)</f>
        <v>752000</v>
      </c>
      <c r="DE38" s="63">
        <f>SUMIFS('[1]NBA-Data-1980-2019'!$G$1:$G$16305,'[1]NBA-Data-1980-2019'!$B$1:$B$16305,$A38,'[1]NBA-Data-1980-2019'!$A$1:$A$16305,DE$9)</f>
        <v>864000</v>
      </c>
      <c r="DF38" s="63">
        <f>SUMIFS('[1]NBA-Data-1980-2019'!$G$1:$G$16305,'[1]NBA-Data-1980-2019'!$B$1:$B$16305,$A38,'[1]NBA-Data-1980-2019'!$A$1:$A$16305,DF$9)</f>
        <v>976920</v>
      </c>
      <c r="DG38" s="63">
        <f>SUMIFS('[1]NBA-Data-1980-2019'!$G$1:$G$16305,'[1]NBA-Data-1980-2019'!$B$1:$B$16305,$A38,'[1]NBA-Data-1980-2019'!$A$1:$A$16305,DG$9)</f>
        <v>3133000</v>
      </c>
      <c r="DH38" s="63">
        <f>SUMIFS('[1]NBA-Data-1980-2019'!$G$1:$G$16305,'[1]NBA-Data-1980-2019'!$B$1:$B$16305,$A38,'[1]NBA-Data-1980-2019'!$A$1:$A$16305,DH$9)</f>
        <v>3760000</v>
      </c>
      <c r="DI38" s="63">
        <f>SUMIFS('[1]NBA-Data-1980-2019'!$G$1:$G$16305,'[1]NBA-Data-1980-2019'!$B$1:$B$16305,$A38,'[1]NBA-Data-1980-2019'!$A$1:$A$16305,DI$9)</f>
        <v>4390000</v>
      </c>
      <c r="DJ38" s="63">
        <f>SUMIFS('[1]NBA-Data-1980-2019'!$G$1:$G$16305,'[1]NBA-Data-1980-2019'!$B$1:$B$16305,$A38,'[1]NBA-Data-1980-2019'!$A$1:$A$16305,DJ$9)</f>
        <v>5213333</v>
      </c>
      <c r="DK38" s="63">
        <f>SUMIFS('[1]NBA-Data-1980-2019'!$G$1:$G$16305,'[1]NBA-Data-1980-2019'!$B$1:$B$16305,$A38,'[1]NBA-Data-1980-2019'!$A$1:$A$16305,DK$9)</f>
        <v>5639999</v>
      </c>
      <c r="DL38" s="63">
        <f>SUMIFS('[1]NBA-Data-1980-2019'!$G$1:$G$16305,'[1]NBA-Data-1980-2019'!$B$1:$B$16305,$A38,'[1]NBA-Data-1980-2019'!$A$1:$A$16305,DL$9)</f>
        <v>6266666</v>
      </c>
      <c r="DM38" s="63">
        <f>SUMIFS('[1]NBA-Data-1980-2019'!$G$1:$G$16305,'[1]NBA-Data-1980-2019'!$B$1:$B$16305,$A38,'[1]NBA-Data-1980-2019'!$A$1:$A$16305,DM$9)</f>
        <v>3200000</v>
      </c>
      <c r="DN38" s="63">
        <f>SUMIFS('[1]NBA-Data-1980-2019'!$G$1:$G$16305,'[1]NBA-Data-1980-2019'!$B$1:$B$16305,$A38,'[1]NBA-Data-1980-2019'!$A$1:$A$16305,DN$9)</f>
        <v>0</v>
      </c>
      <c r="DO38" s="63">
        <f>SUMIFS('[1]NBA-Data-1980-2019'!$G$1:$G$16305,'[1]NBA-Data-1980-2019'!$B$1:$B$16305,$A38,'[1]NBA-Data-1980-2019'!$A$1:$A$16305,DO$9)</f>
        <v>0</v>
      </c>
      <c r="DP38" s="63">
        <f>SUMIFS('[1]NBA-Data-1980-2019'!$G$1:$G$16305,'[1]NBA-Data-1980-2019'!$B$1:$B$16305,$A38,'[1]NBA-Data-1980-2019'!$A$1:$A$16305,DP$9)</f>
        <v>0</v>
      </c>
      <c r="DQ38" s="63">
        <f>SUMIFS('[1]NBA-Data-1980-2019'!$G$1:$G$16305,'[1]NBA-Data-1980-2019'!$B$1:$B$16305,$A38,'[1]NBA-Data-1980-2019'!$A$1:$A$16305,DQ$9)</f>
        <v>0</v>
      </c>
      <c r="DR38" s="63">
        <f>SUMIFS('[1]NBA-Data-1980-2019'!$G$1:$G$16305,'[1]NBA-Data-1980-2019'!$B$1:$B$16305,$A38,'[1]NBA-Data-1980-2019'!$A$1:$A$16305,DR$9)</f>
        <v>0</v>
      </c>
      <c r="DS38" s="63">
        <f>SUMIFS('[1]NBA-Data-1980-2019'!$G$1:$G$16305,'[1]NBA-Data-1980-2019'!$B$1:$B$16305,$A38,'[1]NBA-Data-1980-2019'!$A$1:$A$16305,DS$9)</f>
        <v>0</v>
      </c>
      <c r="DT38" s="63">
        <f>SUMIFS('[1]NBA-Data-1980-2019'!$G$1:$G$16305,'[1]NBA-Data-1980-2019'!$B$1:$B$16305,$A38,'[1]NBA-Data-1980-2019'!$A$1:$A$16305,DT$9)</f>
        <v>0</v>
      </c>
      <c r="DU38" s="63">
        <f>SUMIFS('[1]NBA-Data-1980-2019'!$G$1:$G$16305,'[1]NBA-Data-1980-2019'!$B$1:$B$16305,$A38,'[1]NBA-Data-1980-2019'!$A$1:$A$16305,DU$9)</f>
        <v>0</v>
      </c>
      <c r="DV38" s="63">
        <f>SUMIFS('[1]NBA-Data-1980-2019'!$G$1:$G$16305,'[1]NBA-Data-1980-2019'!$B$1:$B$16305,$A38,'[1]NBA-Data-1980-2019'!$A$1:$A$16305,DV$9)</f>
        <v>0</v>
      </c>
      <c r="DW38" s="63">
        <f>SUMIFS('[1]NBA-Data-1980-2019'!$G$1:$G$16305,'[1]NBA-Data-1980-2019'!$B$1:$B$16305,$A38,'[1]NBA-Data-1980-2019'!$A$1:$A$16305,DW$9)</f>
        <v>0</v>
      </c>
      <c r="DX38" s="63">
        <f>SUMIFS('[1]NBA-Data-1980-2019'!$G$1:$G$16305,'[1]NBA-Data-1980-2019'!$B$1:$B$16305,$A38,'[1]NBA-Data-1980-2019'!$A$1:$A$16305,DX$9)</f>
        <v>0</v>
      </c>
      <c r="DY38" s="63">
        <f>SUMIFS('[1]NBA-Data-1980-2019'!$G$1:$G$16305,'[1]NBA-Data-1980-2019'!$B$1:$B$16305,$A38,'[1]NBA-Data-1980-2019'!$A$1:$A$16305,DY$9)</f>
        <v>0</v>
      </c>
      <c r="DZ38" s="63">
        <f>SUMIFS('[1]NBA-Data-1980-2019'!$G$1:$G$16305,'[1]NBA-Data-1980-2019'!$B$1:$B$16305,$A38,'[1]NBA-Data-1980-2019'!$A$1:$A$16305,DZ$9)</f>
        <v>0</v>
      </c>
      <c r="EA38" s="63">
        <f>SUMIFS('[1]NBA-Data-1980-2019'!$G$1:$G$16305,'[1]NBA-Data-1980-2019'!$B$1:$B$16305,$A38,'[1]NBA-Data-1980-2019'!$A$1:$A$16305,EA$9)</f>
        <v>0</v>
      </c>
      <c r="EB38" s="63">
        <f>SUMIFS('[1]NBA-Data-1980-2019'!$G$1:$G$16305,'[1]NBA-Data-1980-2019'!$B$1:$B$16305,$A38,'[1]NBA-Data-1980-2019'!$A$1:$A$16305,EB$9)</f>
        <v>0</v>
      </c>
      <c r="EC38" s="63">
        <f>SUMIFS('[1]NBA-Data-1980-2019'!$G$1:$G$16305,'[1]NBA-Data-1980-2019'!$B$1:$B$16305,$A38,'[1]NBA-Data-1980-2019'!$A$1:$A$16305,EC$9)</f>
        <v>0</v>
      </c>
      <c r="ED38" s="63">
        <f>SUMIFS('[1]NBA-Data-1980-2019'!$G$1:$G$16305,'[1]NBA-Data-1980-2019'!$B$1:$B$16305,$A38,'[1]NBA-Data-1980-2019'!$A$1:$A$16305,ED$9)</f>
        <v>0</v>
      </c>
      <c r="EH38" s="2" t="s">
        <v>1483</v>
      </c>
      <c r="EZ38" s="13" t="s">
        <v>1396</v>
      </c>
      <c r="FA38" s="2" t="s">
        <v>1354</v>
      </c>
    </row>
    <row r="39" spans="1:165" x14ac:dyDescent="0.2">
      <c r="A39" s="2" t="s">
        <v>613</v>
      </c>
      <c r="B39" s="2" t="str" cm="1">
        <f t="array" ref="B39">_xlfn.XLOOKUP($A39&amp;B$5,'[1]NBA-Data-1980-2019'!$B$1:$B$16305&amp;'[1]NBA-Data-1980-2019'!$A$1:$A$16305,'[1]NBA-Data-1980-2019'!$D$1:$D$16305,"",0)</f>
        <v/>
      </c>
      <c r="C39" s="2" t="str" cm="1">
        <f t="array" ref="C39">_xlfn.XLOOKUP($A39&amp;C$5,'[1]NBA-Data-1980-2019'!$B$1:$B$16305&amp;'[1]NBA-Data-1980-2019'!$A$1:$A$16305,'[1]NBA-Data-1980-2019'!$D$1:$D$16305,"",0)</f>
        <v/>
      </c>
      <c r="D39" s="2" t="str" cm="1">
        <f t="array" ref="D39">_xlfn.XLOOKUP($A39&amp;D$5,'[1]NBA-Data-1980-2019'!$B$1:$B$16305&amp;'[1]NBA-Data-1980-2019'!$A$1:$A$16305,'[1]NBA-Data-1980-2019'!$D$1:$D$16305,"",0)</f>
        <v/>
      </c>
      <c r="E39" s="2" t="str" cm="1">
        <f t="array" ref="E39">_xlfn.XLOOKUP($A39&amp;E$5,'[1]NBA-Data-1980-2019'!$B$1:$B$16305&amp;'[1]NBA-Data-1980-2019'!$A$1:$A$16305,'[1]NBA-Data-1980-2019'!$D$1:$D$16305,"",0)</f>
        <v/>
      </c>
      <c r="F39" s="2" t="str" cm="1">
        <f t="array" ref="F39">_xlfn.XLOOKUP($A39&amp;F$5,'[1]NBA-Data-1980-2019'!$B$1:$B$16305&amp;'[1]NBA-Data-1980-2019'!$A$1:$A$16305,'[1]NBA-Data-1980-2019'!$D$1:$D$16305,"",0)</f>
        <v/>
      </c>
      <c r="G39" s="2" t="str" cm="1">
        <f t="array" ref="G39">_xlfn.XLOOKUP($A39&amp;G$5,'[1]NBA-Data-1980-2019'!$B$1:$B$16305&amp;'[1]NBA-Data-1980-2019'!$A$1:$A$16305,'[1]NBA-Data-1980-2019'!$D$1:$D$16305,"",0)</f>
        <v/>
      </c>
      <c r="H39" s="2" t="str" cm="1">
        <f t="array" ref="H39">_xlfn.XLOOKUP($A39&amp;H$5,'[1]NBA-Data-1980-2019'!$B$1:$B$16305&amp;'[1]NBA-Data-1980-2019'!$A$1:$A$16305,'[1]NBA-Data-1980-2019'!$D$1:$D$16305,"",0)</f>
        <v/>
      </c>
      <c r="I39" s="2" t="str" cm="1">
        <f t="array" ref="I39">_xlfn.XLOOKUP($A39&amp;I$5,'[1]NBA-Data-1980-2019'!$B$1:$B$16305&amp;'[1]NBA-Data-1980-2019'!$A$1:$A$16305,'[1]NBA-Data-1980-2019'!$D$1:$D$16305,"",0)</f>
        <v/>
      </c>
      <c r="J39" s="2" t="str" cm="1">
        <f t="array" ref="J39">_xlfn.XLOOKUP($A39&amp;J$5,'[1]NBA-Data-1980-2019'!$B$1:$B$16305&amp;'[1]NBA-Data-1980-2019'!$A$1:$A$16305,'[1]NBA-Data-1980-2019'!$D$1:$D$16305,"",0)</f>
        <v/>
      </c>
      <c r="K39" s="2" t="str" cm="1">
        <f t="array" ref="K39">_xlfn.XLOOKUP($A39&amp;K$5,'[1]NBA-Data-1980-2019'!$B$1:$B$16305&amp;'[1]NBA-Data-1980-2019'!$A$1:$A$16305,'[1]NBA-Data-1980-2019'!$D$1:$D$16305,"",0)</f>
        <v/>
      </c>
      <c r="L39" s="2" t="str" cm="1">
        <f t="array" ref="L39">_xlfn.XLOOKUP($A39&amp;L$5,'[1]NBA-Data-1980-2019'!$B$1:$B$16305&amp;'[1]NBA-Data-1980-2019'!$A$1:$A$16305,'[1]NBA-Data-1980-2019'!$D$1:$D$16305,"",0)</f>
        <v/>
      </c>
      <c r="M39" s="2" t="str" cm="1">
        <f t="array" ref="M39">_xlfn.XLOOKUP($A39&amp;M$5,'[1]NBA-Data-1980-2019'!$B$1:$B$16305&amp;'[1]NBA-Data-1980-2019'!$A$1:$A$16305,'[1]NBA-Data-1980-2019'!$D$1:$D$16305,"",0)</f>
        <v/>
      </c>
      <c r="N39" s="2" t="str" cm="1">
        <f t="array" ref="N39">_xlfn.XLOOKUP($A39&amp;N$5,'[1]NBA-Data-1980-2019'!$B$1:$B$16305&amp;'[1]NBA-Data-1980-2019'!$A$1:$A$16305,'[1]NBA-Data-1980-2019'!$D$1:$D$16305,"",0)</f>
        <v/>
      </c>
      <c r="O39" s="2" t="str" cm="1">
        <f t="array" ref="O39">_xlfn.XLOOKUP($A39&amp;O$5,'[1]NBA-Data-1980-2019'!$B$1:$B$16305&amp;'[1]NBA-Data-1980-2019'!$A$1:$A$16305,'[1]NBA-Data-1980-2019'!$D$1:$D$16305,"",0)</f>
        <v/>
      </c>
      <c r="P39" s="2" t="str" cm="1">
        <f t="array" ref="P39">_xlfn.XLOOKUP($A39&amp;P$5,'[1]NBA-Data-1980-2019'!$B$1:$B$16305&amp;'[1]NBA-Data-1980-2019'!$A$1:$A$16305,'[1]NBA-Data-1980-2019'!$D$1:$D$16305,"",0)</f>
        <v/>
      </c>
      <c r="Q39" s="2" t="str" cm="1">
        <f t="array" ref="Q39">_xlfn.XLOOKUP($A39&amp;Q$5,'[1]NBA-Data-1980-2019'!$B$1:$B$16305&amp;'[1]NBA-Data-1980-2019'!$A$1:$A$16305,'[1]NBA-Data-1980-2019'!$D$1:$D$16305,"",0)</f>
        <v/>
      </c>
      <c r="R39" s="2" t="str" cm="1">
        <f t="array" ref="R39">_xlfn.XLOOKUP($A39&amp;R$5,'[1]NBA-Data-1980-2019'!$B$1:$B$16305&amp;'[1]NBA-Data-1980-2019'!$A$1:$A$16305,'[1]NBA-Data-1980-2019'!$D$1:$D$16305,"",0)</f>
        <v/>
      </c>
      <c r="S39" s="2" t="str" cm="1">
        <f t="array" ref="S39">_xlfn.XLOOKUP($A39&amp;S$5,'[1]NBA-Data-1980-2019'!$B$1:$B$16305&amp;'[1]NBA-Data-1980-2019'!$A$1:$A$16305,'[1]NBA-Data-1980-2019'!$D$1:$D$16305,"",0)</f>
        <v/>
      </c>
      <c r="T39" s="2" t="str" cm="1">
        <f t="array" ref="T39">_xlfn.XLOOKUP($A39&amp;T$5,'[1]NBA-Data-1980-2019'!$B$1:$B$16305&amp;'[1]NBA-Data-1980-2019'!$A$1:$A$16305,'[1]NBA-Data-1980-2019'!$D$1:$D$16305,"",0)</f>
        <v/>
      </c>
      <c r="U39" s="2" t="str" cm="1">
        <f t="array" ref="U39">_xlfn.XLOOKUP($A39&amp;U$5,'[1]NBA-Data-1980-2019'!$B$1:$B$16305&amp;'[1]NBA-Data-1980-2019'!$A$1:$A$16305,'[1]NBA-Data-1980-2019'!$D$1:$D$16305,"",0)</f>
        <v/>
      </c>
      <c r="V39" s="2" t="str" cm="1">
        <f t="array" ref="V39">_xlfn.XLOOKUP($A39&amp;V$5,'[1]NBA-Data-1980-2019'!$B$1:$B$16305&amp;'[1]NBA-Data-1980-2019'!$A$1:$A$16305,'[1]NBA-Data-1980-2019'!$D$1:$D$16305,"",0)</f>
        <v/>
      </c>
      <c r="W39" s="2" t="str" cm="1">
        <f t="array" ref="W39">_xlfn.XLOOKUP($A39&amp;W$5,'[1]NBA-Data-1980-2019'!$B$1:$B$16305&amp;'[1]NBA-Data-1980-2019'!$A$1:$A$16305,'[1]NBA-Data-1980-2019'!$D$1:$D$16305,"",0)</f>
        <v/>
      </c>
      <c r="X39" s="2" t="str" cm="1">
        <f t="array" ref="X39">_xlfn.XLOOKUP($A39&amp;X$5,'[1]NBA-Data-1980-2019'!$B$1:$B$16305&amp;'[1]NBA-Data-1980-2019'!$A$1:$A$16305,'[1]NBA-Data-1980-2019'!$D$1:$D$16305,"",0)</f>
        <v/>
      </c>
      <c r="Y39" s="2" t="str" cm="1">
        <f t="array" ref="Y39">_xlfn.XLOOKUP($A39&amp;Y$5,'[1]NBA-Data-1980-2019'!$B$1:$B$16305&amp;'[1]NBA-Data-1980-2019'!$A$1:$A$16305,'[1]NBA-Data-1980-2019'!$D$1:$D$16305,"",0)</f>
        <v/>
      </c>
      <c r="Z39" s="2" t="str" cm="1">
        <f t="array" ref="Z39">_xlfn.XLOOKUP($A39&amp;Z$5,'[1]NBA-Data-1980-2019'!$B$1:$B$16305&amp;'[1]NBA-Data-1980-2019'!$A$1:$A$16305,'[1]NBA-Data-1980-2019'!$D$1:$D$16305,"",0)</f>
        <v/>
      </c>
      <c r="AA39" s="2" t="str" cm="1">
        <f t="array" ref="AA39">_xlfn.XLOOKUP($A39&amp;AA$5,'[1]NBA-Data-1980-2019'!$B$1:$B$16305&amp;'[1]NBA-Data-1980-2019'!$A$1:$A$16305,'[1]NBA-Data-1980-2019'!$D$1:$D$16305,"",0)</f>
        <v>CHI</v>
      </c>
      <c r="AB39" s="2" t="str" cm="1">
        <f t="array" ref="AB39">_xlfn.XLOOKUP($A39&amp;AB$5,'[1]NBA-Data-1980-2019'!$B$1:$B$16305&amp;'[1]NBA-Data-1980-2019'!$A$1:$A$16305,'[1]NBA-Data-1980-2019'!$D$1:$D$16305,"",0)</f>
        <v>CHI</v>
      </c>
      <c r="AC39" s="2" t="str" cm="1">
        <f t="array" ref="AC39">_xlfn.XLOOKUP($A39&amp;AC$5,'[1]NBA-Data-1980-2019'!$B$1:$B$16305&amp;'[1]NBA-Data-1980-2019'!$A$1:$A$16305,'[1]NBA-Data-1980-2019'!$D$1:$D$16305,"",0)</f>
        <v>CHI</v>
      </c>
      <c r="AD39" s="2" t="str" cm="1">
        <f t="array" ref="AD39">_xlfn.XLOOKUP($A39&amp;AD$5,'[1]NBA-Data-1980-2019'!$B$1:$B$16305&amp;'[1]NBA-Data-1980-2019'!$A$1:$A$16305,'[1]NBA-Data-1980-2019'!$D$1:$D$16305,"",0)</f>
        <v>TOT</v>
      </c>
      <c r="AE39" s="2" t="str" cm="1">
        <f t="array" ref="AE39">_xlfn.XLOOKUP($A39&amp;AE$5,'[1]NBA-Data-1980-2019'!$B$1:$B$16305&amp;'[1]NBA-Data-1980-2019'!$A$1:$A$16305,'[1]NBA-Data-1980-2019'!$D$1:$D$16305,"",0)</f>
        <v/>
      </c>
      <c r="AF39" s="2" t="str" cm="1">
        <f t="array" ref="AF39">_xlfn.XLOOKUP($A39&amp;AF$5,'[1]NBA-Data-1980-2019'!$B$1:$B$16305&amp;'[1]NBA-Data-1980-2019'!$A$1:$A$16305,'[1]NBA-Data-1980-2019'!$D$1:$D$16305,"",0)</f>
        <v/>
      </c>
      <c r="AG39" s="2" t="str" cm="1">
        <f t="array" ref="AG39">_xlfn.XLOOKUP($A39&amp;AG$5,'[1]NBA-Data-1980-2019'!$B$1:$B$16305&amp;'[1]NBA-Data-1980-2019'!$A$1:$A$16305,'[1]NBA-Data-1980-2019'!$D$1:$D$16305,"",0)</f>
        <v/>
      </c>
      <c r="AH39" s="2" t="str" cm="1">
        <f t="array" ref="AH39">_xlfn.XLOOKUP($A39&amp;AH$5,'[1]NBA-Data-1980-2019'!$B$1:$B$16305&amp;'[1]NBA-Data-1980-2019'!$A$1:$A$16305,'[1]NBA-Data-1980-2019'!$H$1:$H$16305,"",0)</f>
        <v/>
      </c>
      <c r="AI39" s="2" t="str" cm="1">
        <f t="array" ref="AI39">_xlfn.XLOOKUP($A39&amp;AI$5,'[1]NBA-Data-1980-2019'!$B$1:$B$16305&amp;'[1]NBA-Data-1980-2019'!$A$1:$A$16305,'[1]NBA-Data-1980-2019'!$H$1:$H$16305,"",0)</f>
        <v/>
      </c>
      <c r="AJ39" s="2" t="str" cm="1">
        <f t="array" ref="AJ39">_xlfn.XLOOKUP($A39&amp;AJ$5,'[1]NBA-Data-1980-2019'!$B$1:$B$16305&amp;'[1]NBA-Data-1980-2019'!$A$1:$A$16305,'[1]NBA-Data-1980-2019'!$H$1:$H$16305,"",0)</f>
        <v/>
      </c>
      <c r="AK39" s="2" t="str" cm="1">
        <f t="array" ref="AK39">_xlfn.XLOOKUP($A39&amp;AK$5,'[1]NBA-Data-1980-2019'!$B$1:$B$16305&amp;'[1]NBA-Data-1980-2019'!$A$1:$A$16305,'[1]NBA-Data-1980-2019'!$H$1:$H$16305,"",0)</f>
        <v/>
      </c>
      <c r="AL39" s="2" t="str" cm="1">
        <f t="array" ref="AL39">_xlfn.XLOOKUP($A39&amp;AL$5,'[1]NBA-Data-1980-2019'!$B$1:$B$16305&amp;'[1]NBA-Data-1980-2019'!$A$1:$A$16305,'[1]NBA-Data-1980-2019'!$H$1:$H$16305,"",0)</f>
        <v/>
      </c>
      <c r="AM39" s="2" t="str" cm="1">
        <f t="array" ref="AM39">_xlfn.XLOOKUP($A39&amp;AM$5,'[1]NBA-Data-1980-2019'!$B$1:$B$16305&amp;'[1]NBA-Data-1980-2019'!$A$1:$A$16305,'[1]NBA-Data-1980-2019'!$H$1:$H$16305,"",0)</f>
        <v/>
      </c>
      <c r="AN39" s="2" t="str" cm="1">
        <f t="array" ref="AN39">_xlfn.XLOOKUP($A39&amp;AN$5,'[1]NBA-Data-1980-2019'!$B$1:$B$16305&amp;'[1]NBA-Data-1980-2019'!$A$1:$A$16305,'[1]NBA-Data-1980-2019'!$H$1:$H$16305,"",0)</f>
        <v/>
      </c>
      <c r="AO39" s="2" t="str" cm="1">
        <f t="array" ref="AO39">_xlfn.XLOOKUP($A39&amp;AO$5,'[1]NBA-Data-1980-2019'!$B$1:$B$16305&amp;'[1]NBA-Data-1980-2019'!$A$1:$A$16305,'[1]NBA-Data-1980-2019'!$H$1:$H$16305,"",0)</f>
        <v/>
      </c>
      <c r="AP39" s="2" t="str" cm="1">
        <f t="array" ref="AP39">_xlfn.XLOOKUP($A39&amp;AP$5,'[1]NBA-Data-1980-2019'!$B$1:$B$16305&amp;'[1]NBA-Data-1980-2019'!$A$1:$A$16305,'[1]NBA-Data-1980-2019'!$H$1:$H$16305,"",0)</f>
        <v/>
      </c>
      <c r="AQ39" s="2" t="str" cm="1">
        <f t="array" ref="AQ39">_xlfn.XLOOKUP($A39&amp;AQ$5,'[1]NBA-Data-1980-2019'!$B$1:$B$16305&amp;'[1]NBA-Data-1980-2019'!$A$1:$A$16305,'[1]NBA-Data-1980-2019'!$H$1:$H$16305,"",0)</f>
        <v/>
      </c>
      <c r="AR39" s="2" t="str" cm="1">
        <f t="array" ref="AR39">_xlfn.XLOOKUP($A39&amp;AR$5,'[1]NBA-Data-1980-2019'!$B$1:$B$16305&amp;'[1]NBA-Data-1980-2019'!$A$1:$A$16305,'[1]NBA-Data-1980-2019'!$H$1:$H$16305,"",0)</f>
        <v/>
      </c>
      <c r="AS39" s="2" t="str" cm="1">
        <f t="array" ref="AS39">_xlfn.XLOOKUP($A39&amp;AS$5,'[1]NBA-Data-1980-2019'!$B$1:$B$16305&amp;'[1]NBA-Data-1980-2019'!$A$1:$A$16305,'[1]NBA-Data-1980-2019'!$H$1:$H$16305,"",0)</f>
        <v/>
      </c>
      <c r="AT39" s="2" t="str" cm="1">
        <f t="array" ref="AT39">_xlfn.XLOOKUP($A39&amp;AT$5,'[1]NBA-Data-1980-2019'!$B$1:$B$16305&amp;'[1]NBA-Data-1980-2019'!$A$1:$A$16305,'[1]NBA-Data-1980-2019'!$H$1:$H$16305,"",0)</f>
        <v/>
      </c>
      <c r="AU39" s="2" t="str" cm="1">
        <f t="array" ref="AU39">_xlfn.XLOOKUP($A39&amp;AU$5,'[1]NBA-Data-1980-2019'!$B$1:$B$16305&amp;'[1]NBA-Data-1980-2019'!$A$1:$A$16305,'[1]NBA-Data-1980-2019'!$H$1:$H$16305,"",0)</f>
        <v/>
      </c>
      <c r="AV39" s="2" t="str" cm="1">
        <f t="array" ref="AV39">_xlfn.XLOOKUP($A39&amp;AV$5,'[1]NBA-Data-1980-2019'!$B$1:$B$16305&amp;'[1]NBA-Data-1980-2019'!$A$1:$A$16305,'[1]NBA-Data-1980-2019'!$H$1:$H$16305,"",0)</f>
        <v/>
      </c>
      <c r="AW39" s="2" t="str" cm="1">
        <f t="array" ref="AW39">_xlfn.XLOOKUP($A39&amp;AW$5,'[1]NBA-Data-1980-2019'!$B$1:$B$16305&amp;'[1]NBA-Data-1980-2019'!$A$1:$A$16305,'[1]NBA-Data-1980-2019'!$H$1:$H$16305,"",0)</f>
        <v/>
      </c>
      <c r="AX39" s="2" t="str" cm="1">
        <f t="array" ref="AX39">_xlfn.XLOOKUP($A39&amp;AX$5,'[1]NBA-Data-1980-2019'!$B$1:$B$16305&amp;'[1]NBA-Data-1980-2019'!$A$1:$A$16305,'[1]NBA-Data-1980-2019'!$H$1:$H$16305,"",0)</f>
        <v/>
      </c>
      <c r="AY39" s="2" t="str" cm="1">
        <f t="array" ref="AY39">_xlfn.XLOOKUP($A39&amp;AY$5,'[1]NBA-Data-1980-2019'!$B$1:$B$16305&amp;'[1]NBA-Data-1980-2019'!$A$1:$A$16305,'[1]NBA-Data-1980-2019'!$H$1:$H$16305,"",0)</f>
        <v/>
      </c>
      <c r="AZ39" s="2" t="str" cm="1">
        <f t="array" ref="AZ39">_xlfn.XLOOKUP($A39&amp;AZ$5,'[1]NBA-Data-1980-2019'!$B$1:$B$16305&amp;'[1]NBA-Data-1980-2019'!$A$1:$A$16305,'[1]NBA-Data-1980-2019'!$H$1:$H$16305,"",0)</f>
        <v/>
      </c>
      <c r="BA39" s="2" t="str" cm="1">
        <f t="array" ref="BA39">_xlfn.XLOOKUP($A39&amp;BA$5,'[1]NBA-Data-1980-2019'!$B$1:$B$16305&amp;'[1]NBA-Data-1980-2019'!$A$1:$A$16305,'[1]NBA-Data-1980-2019'!$H$1:$H$16305,"",0)</f>
        <v/>
      </c>
      <c r="BB39" s="2" t="str" cm="1">
        <f t="array" ref="BB39">_xlfn.XLOOKUP($A39&amp;BB$5,'[1]NBA-Data-1980-2019'!$B$1:$B$16305&amp;'[1]NBA-Data-1980-2019'!$A$1:$A$16305,'[1]NBA-Data-1980-2019'!$H$1:$H$16305,"",0)</f>
        <v/>
      </c>
      <c r="BC39" s="2" t="str" cm="1">
        <f t="array" ref="BC39">_xlfn.XLOOKUP($A39&amp;BC$5,'[1]NBA-Data-1980-2019'!$B$1:$B$16305&amp;'[1]NBA-Data-1980-2019'!$A$1:$A$16305,'[1]NBA-Data-1980-2019'!$H$1:$H$16305,"",0)</f>
        <v/>
      </c>
      <c r="BD39" s="2" t="str" cm="1">
        <f t="array" ref="BD39">_xlfn.XLOOKUP($A39&amp;BD$5,'[1]NBA-Data-1980-2019'!$B$1:$B$16305&amp;'[1]NBA-Data-1980-2019'!$A$1:$A$16305,'[1]NBA-Data-1980-2019'!$H$1:$H$16305,"",0)</f>
        <v/>
      </c>
      <c r="BE39" s="2" t="str" cm="1">
        <f t="array" ref="BE39">_xlfn.XLOOKUP($A39&amp;BE$5,'[1]NBA-Data-1980-2019'!$B$1:$B$16305&amp;'[1]NBA-Data-1980-2019'!$A$1:$A$16305,'[1]NBA-Data-1980-2019'!$H$1:$H$16305,"",0)</f>
        <v/>
      </c>
      <c r="BF39" s="2" t="str" cm="1">
        <f t="array" ref="BF39">_xlfn.XLOOKUP($A39&amp;BF$5,'[1]NBA-Data-1980-2019'!$B$1:$B$16305&amp;'[1]NBA-Data-1980-2019'!$A$1:$A$16305,'[1]NBA-Data-1980-2019'!$H$1:$H$16305,"",0)</f>
        <v/>
      </c>
      <c r="BG39" s="2" cm="1">
        <f t="array" ref="BG39">_xlfn.XLOOKUP($A39&amp;BG$5,'[1]NBA-Data-1980-2019'!$B$1:$B$16305&amp;'[1]NBA-Data-1980-2019'!$A$1:$A$16305,'[1]NBA-Data-1980-2019'!$H$1:$H$16305,"",0)</f>
        <v>1103.6000000000001</v>
      </c>
      <c r="BH39" s="2" cm="1">
        <f t="array" ref="BH39">_xlfn.XLOOKUP($A39&amp;BH$5,'[1]NBA-Data-1980-2019'!$B$1:$B$16305&amp;'[1]NBA-Data-1980-2019'!$A$1:$A$16305,'[1]NBA-Data-1980-2019'!$H$1:$H$16305,"",0)</f>
        <v>998.4</v>
      </c>
      <c r="BI39" s="2" cm="1">
        <f t="array" ref="BI39">_xlfn.XLOOKUP($A39&amp;BI$5,'[1]NBA-Data-1980-2019'!$B$1:$B$16305&amp;'[1]NBA-Data-1980-2019'!$A$1:$A$16305,'[1]NBA-Data-1980-2019'!$H$1:$H$16305,"",0)</f>
        <v>1642.5</v>
      </c>
      <c r="BJ39" s="2" cm="1">
        <f t="array" ref="BJ39">_xlfn.XLOOKUP($A39&amp;BJ$5,'[1]NBA-Data-1980-2019'!$B$1:$B$16305&amp;'[1]NBA-Data-1980-2019'!$A$1:$A$16305,'[1]NBA-Data-1980-2019'!$H$1:$H$16305,"",0)</f>
        <v>1300</v>
      </c>
      <c r="BK39" s="2" t="str" cm="1">
        <f t="array" ref="BK39">_xlfn.XLOOKUP($A39&amp;BK$5,'[1]NBA-Data-1980-2019'!$B$1:$B$16305&amp;'[1]NBA-Data-1980-2019'!$A$1:$A$16305,'[1]NBA-Data-1980-2019'!$H$1:$H$16305,"",0)</f>
        <v/>
      </c>
      <c r="BL39" s="2" t="str" cm="1">
        <f t="array" ref="BL39">_xlfn.XLOOKUP($A39&amp;BL$5,'[1]NBA-Data-1980-2019'!$B$1:$B$16305&amp;'[1]NBA-Data-1980-2019'!$A$1:$A$16305,'[1]NBA-Data-1980-2019'!$H$1:$H$16305,"",0)</f>
        <v/>
      </c>
      <c r="BM39" s="2" t="str" cm="1">
        <f t="array" ref="BM39">_xlfn.XLOOKUP($A39&amp;BM$5,'[1]NBA-Data-1980-2019'!$B$1:$B$16305&amp;'[1]NBA-Data-1980-2019'!$A$1:$A$16305,'[1]NBA-Data-1980-2019'!$H$1:$H$16305,"",0)</f>
        <v/>
      </c>
      <c r="BN39" s="2" t="str" cm="1">
        <f t="array" ref="BN39">_xlfn.XLOOKUP($A39&amp;BN$5,'[1]NBA-Data-1980-2019'!$B$1:$B$16305&amp;'[1]NBA-Data-1980-2019'!$A$1:$A$16305,'[1]NBA-Data-1980-2019'!$F$1:$F$16305,"",0)</f>
        <v/>
      </c>
      <c r="BO39" s="2" t="str" cm="1">
        <f t="array" ref="BO39">_xlfn.XLOOKUP($A39&amp;BO$5,'[1]NBA-Data-1980-2019'!$B$1:$B$16305&amp;'[1]NBA-Data-1980-2019'!$A$1:$A$16305,'[1]NBA-Data-1980-2019'!$F$1:$F$16305,"",0)</f>
        <v/>
      </c>
      <c r="BP39" s="2" t="str" cm="1">
        <f t="array" ref="BP39">_xlfn.XLOOKUP($A39&amp;BP$5,'[1]NBA-Data-1980-2019'!$B$1:$B$16305&amp;'[1]NBA-Data-1980-2019'!$A$1:$A$16305,'[1]NBA-Data-1980-2019'!$F$1:$F$16305,"",0)</f>
        <v/>
      </c>
      <c r="BQ39" s="2" t="str" cm="1">
        <f t="array" ref="BQ39">_xlfn.XLOOKUP($A39&amp;BQ$5,'[1]NBA-Data-1980-2019'!$B$1:$B$16305&amp;'[1]NBA-Data-1980-2019'!$A$1:$A$16305,'[1]NBA-Data-1980-2019'!$F$1:$F$16305,"",0)</f>
        <v/>
      </c>
      <c r="BR39" s="2" t="str" cm="1">
        <f t="array" ref="BR39">_xlfn.XLOOKUP($A39&amp;BR$5,'[1]NBA-Data-1980-2019'!$B$1:$B$16305&amp;'[1]NBA-Data-1980-2019'!$A$1:$A$16305,'[1]NBA-Data-1980-2019'!$F$1:$F$16305,"",0)</f>
        <v/>
      </c>
      <c r="BS39" s="2" t="str" cm="1">
        <f t="array" ref="BS39">_xlfn.XLOOKUP($A39&amp;BS$5,'[1]NBA-Data-1980-2019'!$B$1:$B$16305&amp;'[1]NBA-Data-1980-2019'!$A$1:$A$16305,'[1]NBA-Data-1980-2019'!$F$1:$F$16305,"",0)</f>
        <v/>
      </c>
      <c r="BT39" s="2" t="str" cm="1">
        <f t="array" ref="BT39">_xlfn.XLOOKUP($A39&amp;BT$5,'[1]NBA-Data-1980-2019'!$B$1:$B$16305&amp;'[1]NBA-Data-1980-2019'!$A$1:$A$16305,'[1]NBA-Data-1980-2019'!$F$1:$F$16305,"",0)</f>
        <v/>
      </c>
      <c r="BU39" s="2" t="str" cm="1">
        <f t="array" ref="BU39">_xlfn.XLOOKUP($A39&amp;BU$5,'[1]NBA-Data-1980-2019'!$B$1:$B$16305&amp;'[1]NBA-Data-1980-2019'!$A$1:$A$16305,'[1]NBA-Data-1980-2019'!$F$1:$F$16305,"",0)</f>
        <v/>
      </c>
      <c r="BV39" s="2" t="str" cm="1">
        <f t="array" ref="BV39">_xlfn.XLOOKUP($A39&amp;BV$5,'[1]NBA-Data-1980-2019'!$B$1:$B$16305&amp;'[1]NBA-Data-1980-2019'!$A$1:$A$16305,'[1]NBA-Data-1980-2019'!$F$1:$F$16305,"",0)</f>
        <v/>
      </c>
      <c r="BW39" s="2" t="str" cm="1">
        <f t="array" ref="BW39">_xlfn.XLOOKUP($A39&amp;BW$5,'[1]NBA-Data-1980-2019'!$B$1:$B$16305&amp;'[1]NBA-Data-1980-2019'!$A$1:$A$16305,'[1]NBA-Data-1980-2019'!$F$1:$F$16305,"",0)</f>
        <v/>
      </c>
      <c r="BX39" s="2" t="str" cm="1">
        <f t="array" ref="BX39">_xlfn.XLOOKUP($A39&amp;BX$5,'[1]NBA-Data-1980-2019'!$B$1:$B$16305&amp;'[1]NBA-Data-1980-2019'!$A$1:$A$16305,'[1]NBA-Data-1980-2019'!$F$1:$F$16305,"",0)</f>
        <v/>
      </c>
      <c r="BY39" s="2" t="str" cm="1">
        <f t="array" ref="BY39">_xlfn.XLOOKUP($A39&amp;BY$5,'[1]NBA-Data-1980-2019'!$B$1:$B$16305&amp;'[1]NBA-Data-1980-2019'!$A$1:$A$16305,'[1]NBA-Data-1980-2019'!$F$1:$F$16305,"",0)</f>
        <v/>
      </c>
      <c r="BZ39" s="2" t="str" cm="1">
        <f t="array" ref="BZ39">_xlfn.XLOOKUP($A39&amp;BZ$5,'[1]NBA-Data-1980-2019'!$B$1:$B$16305&amp;'[1]NBA-Data-1980-2019'!$A$1:$A$16305,'[1]NBA-Data-1980-2019'!$F$1:$F$16305,"",0)</f>
        <v/>
      </c>
      <c r="CA39" s="2" t="str" cm="1">
        <f t="array" ref="CA39">_xlfn.XLOOKUP($A39&amp;CA$5,'[1]NBA-Data-1980-2019'!$B$1:$B$16305&amp;'[1]NBA-Data-1980-2019'!$A$1:$A$16305,'[1]NBA-Data-1980-2019'!$F$1:$F$16305,"",0)</f>
        <v/>
      </c>
      <c r="CB39" s="2" t="str" cm="1">
        <f t="array" ref="CB39">_xlfn.XLOOKUP($A39&amp;CB$5,'[1]NBA-Data-1980-2019'!$B$1:$B$16305&amp;'[1]NBA-Data-1980-2019'!$A$1:$A$16305,'[1]NBA-Data-1980-2019'!$F$1:$F$16305,"",0)</f>
        <v/>
      </c>
      <c r="CC39" s="2" t="str" cm="1">
        <f t="array" ref="CC39">_xlfn.XLOOKUP($A39&amp;CC$5,'[1]NBA-Data-1980-2019'!$B$1:$B$16305&amp;'[1]NBA-Data-1980-2019'!$A$1:$A$16305,'[1]NBA-Data-1980-2019'!$F$1:$F$16305,"",0)</f>
        <v/>
      </c>
      <c r="CD39" s="2" t="str" cm="1">
        <f t="array" ref="CD39">_xlfn.XLOOKUP($A39&amp;CD$5,'[1]NBA-Data-1980-2019'!$B$1:$B$16305&amp;'[1]NBA-Data-1980-2019'!$A$1:$A$16305,'[1]NBA-Data-1980-2019'!$F$1:$F$16305,"",0)</f>
        <v/>
      </c>
      <c r="CE39" s="2" t="str" cm="1">
        <f t="array" ref="CE39">_xlfn.XLOOKUP($A39&amp;CE$5,'[1]NBA-Data-1980-2019'!$B$1:$B$16305&amp;'[1]NBA-Data-1980-2019'!$A$1:$A$16305,'[1]NBA-Data-1980-2019'!$F$1:$F$16305,"",0)</f>
        <v/>
      </c>
      <c r="CF39" s="2" t="str" cm="1">
        <f t="array" ref="CF39">_xlfn.XLOOKUP($A39&amp;CF$5,'[1]NBA-Data-1980-2019'!$B$1:$B$16305&amp;'[1]NBA-Data-1980-2019'!$A$1:$A$16305,'[1]NBA-Data-1980-2019'!$F$1:$F$16305,"",0)</f>
        <v/>
      </c>
      <c r="CG39" s="2" t="str" cm="1">
        <f t="array" ref="CG39">_xlfn.XLOOKUP($A39&amp;CG$5,'[1]NBA-Data-1980-2019'!$B$1:$B$16305&amp;'[1]NBA-Data-1980-2019'!$A$1:$A$16305,'[1]NBA-Data-1980-2019'!$F$1:$F$16305,"",0)</f>
        <v/>
      </c>
      <c r="CH39" s="2" t="str" cm="1">
        <f t="array" ref="CH39">_xlfn.XLOOKUP($A39&amp;CH$5,'[1]NBA-Data-1980-2019'!$B$1:$B$16305&amp;'[1]NBA-Data-1980-2019'!$A$1:$A$16305,'[1]NBA-Data-1980-2019'!$F$1:$F$16305,"",0)</f>
        <v/>
      </c>
      <c r="CI39" s="2" t="str" cm="1">
        <f t="array" ref="CI39">_xlfn.XLOOKUP($A39&amp;CI$5,'[1]NBA-Data-1980-2019'!$B$1:$B$16305&amp;'[1]NBA-Data-1980-2019'!$A$1:$A$16305,'[1]NBA-Data-1980-2019'!$F$1:$F$16305,"",0)</f>
        <v/>
      </c>
      <c r="CJ39" s="2" t="str" cm="1">
        <f t="array" ref="CJ39">_xlfn.XLOOKUP($A39&amp;CJ$5,'[1]NBA-Data-1980-2019'!$B$1:$B$16305&amp;'[1]NBA-Data-1980-2019'!$A$1:$A$16305,'[1]NBA-Data-1980-2019'!$F$1:$F$16305,"",0)</f>
        <v/>
      </c>
      <c r="CK39" s="2" t="str" cm="1">
        <f t="array" ref="CK39">_xlfn.XLOOKUP($A39&amp;CK$5,'[1]NBA-Data-1980-2019'!$B$1:$B$16305&amp;'[1]NBA-Data-1980-2019'!$A$1:$A$16305,'[1]NBA-Data-1980-2019'!$F$1:$F$16305,"",0)</f>
        <v/>
      </c>
      <c r="CL39" s="2" t="str" cm="1">
        <f t="array" ref="CL39">_xlfn.XLOOKUP($A39&amp;CL$5,'[1]NBA-Data-1980-2019'!$B$1:$B$16305&amp;'[1]NBA-Data-1980-2019'!$A$1:$A$16305,'[1]NBA-Data-1980-2019'!$F$1:$F$16305,"",0)</f>
        <v/>
      </c>
      <c r="CM39" s="2" cm="1">
        <f t="array" ref="CM39">_xlfn.XLOOKUP($A39&amp;CM$5,'[1]NBA-Data-1980-2019'!$B$1:$B$16305&amp;'[1]NBA-Data-1980-2019'!$A$1:$A$16305,'[1]NBA-Data-1980-2019'!$F$1:$F$16305,"",0)</f>
        <v>13.8</v>
      </c>
      <c r="CN39" s="2" cm="1">
        <f t="array" ref="CN39">_xlfn.XLOOKUP($A39&amp;CN$5,'[1]NBA-Data-1980-2019'!$B$1:$B$16305&amp;'[1]NBA-Data-1980-2019'!$A$1:$A$16305,'[1]NBA-Data-1980-2019'!$F$1:$F$16305,"",0)</f>
        <v>14.9</v>
      </c>
      <c r="CO39" s="2" cm="1">
        <f t="array" ref="CO39">_xlfn.XLOOKUP($A39&amp;CO$5,'[1]NBA-Data-1980-2019'!$B$1:$B$16305&amp;'[1]NBA-Data-1980-2019'!$A$1:$A$16305,'[1]NBA-Data-1980-2019'!$F$1:$F$16305,"",0)</f>
        <v>19.7</v>
      </c>
      <c r="CP39" s="2" cm="1">
        <f t="array" ref="CP39">_xlfn.XLOOKUP($A39&amp;CP$5,'[1]NBA-Data-1980-2019'!$B$1:$B$16305&amp;'[1]NBA-Data-1980-2019'!$A$1:$A$16305,'[1]NBA-Data-1980-2019'!$F$1:$F$16305,"",0)</f>
        <v>16.100000000000001</v>
      </c>
      <c r="CQ39" s="2" t="str" cm="1">
        <f t="array" ref="CQ39">_xlfn.XLOOKUP($A39&amp;CQ$5,'[1]NBA-Data-1980-2019'!$B$1:$B$16305&amp;'[1]NBA-Data-1980-2019'!$A$1:$A$16305,'[1]NBA-Data-1980-2019'!$F$1:$F$16305,"",0)</f>
        <v/>
      </c>
      <c r="CR39" s="2" t="str" cm="1">
        <f t="array" ref="CR39">_xlfn.XLOOKUP($A39&amp;CR$5,'[1]NBA-Data-1980-2019'!$B$1:$B$16305&amp;'[1]NBA-Data-1980-2019'!$A$1:$A$16305,'[1]NBA-Data-1980-2019'!$F$1:$F$16305,"",0)</f>
        <v/>
      </c>
      <c r="CS39" s="2" t="str" cm="1">
        <f t="array" ref="CS39">_xlfn.XLOOKUP($A39&amp;CS$5,'[1]NBA-Data-1980-2019'!$B$1:$B$16305&amp;'[1]NBA-Data-1980-2019'!$A$1:$A$16305,'[1]NBA-Data-1980-2019'!$F$1:$F$16305,"",0)</f>
        <v/>
      </c>
      <c r="CU39" s="2" t="str">
        <f>_xlfn.XLOOKUP($A39,TEAMS!$G$1:$G$839,TEAMS!$H$1:$H$839,"",0)</f>
        <v>C</v>
      </c>
      <c r="CV39" s="2" t="str">
        <f>_xlfn.XLOOKUP($CU39,DASHBOARD!$B$22:$B$27,DASHBOARD!$C$22:$C$27,"",0)</f>
        <v>CENTER</v>
      </c>
      <c r="CY39" s="63">
        <f>SUMIFS('[1]NBA-Data-1980-2019'!$G$1:$G$16305,'[1]NBA-Data-1980-2019'!$B$1:$B$16305,$A39,'[1]NBA-Data-1980-2019'!$A$1:$A$16305,CY$9)</f>
        <v>0</v>
      </c>
      <c r="CZ39" s="63">
        <f>SUMIFS('[1]NBA-Data-1980-2019'!$G$1:$G$16305,'[1]NBA-Data-1980-2019'!$B$1:$B$16305,$A39,'[1]NBA-Data-1980-2019'!$A$1:$A$16305,CZ$9)</f>
        <v>0</v>
      </c>
      <c r="DA39" s="63">
        <f>SUMIFS('[1]NBA-Data-1980-2019'!$G$1:$G$16305,'[1]NBA-Data-1980-2019'!$B$1:$B$16305,$A39,'[1]NBA-Data-1980-2019'!$A$1:$A$16305,DA$9)</f>
        <v>0</v>
      </c>
      <c r="DB39" s="63">
        <f>SUMIFS('[1]NBA-Data-1980-2019'!$G$1:$G$16305,'[1]NBA-Data-1980-2019'!$B$1:$B$16305,$A39,'[1]NBA-Data-1980-2019'!$A$1:$A$16305,DB$9)</f>
        <v>0</v>
      </c>
      <c r="DC39" s="63">
        <f>SUMIFS('[1]NBA-Data-1980-2019'!$G$1:$G$16305,'[1]NBA-Data-1980-2019'!$B$1:$B$16305,$A39,'[1]NBA-Data-1980-2019'!$A$1:$A$16305,DC$9)</f>
        <v>0</v>
      </c>
      <c r="DD39" s="63">
        <f>SUMIFS('[1]NBA-Data-1980-2019'!$G$1:$G$16305,'[1]NBA-Data-1980-2019'!$B$1:$B$16305,$A39,'[1]NBA-Data-1980-2019'!$A$1:$A$16305,DD$9)</f>
        <v>0</v>
      </c>
      <c r="DE39" s="63">
        <f>SUMIFS('[1]NBA-Data-1980-2019'!$G$1:$G$16305,'[1]NBA-Data-1980-2019'!$B$1:$B$16305,$A39,'[1]NBA-Data-1980-2019'!$A$1:$A$16305,DE$9)</f>
        <v>0</v>
      </c>
      <c r="DF39" s="63">
        <f>SUMIFS('[1]NBA-Data-1980-2019'!$G$1:$G$16305,'[1]NBA-Data-1980-2019'!$B$1:$B$16305,$A39,'[1]NBA-Data-1980-2019'!$A$1:$A$16305,DF$9)</f>
        <v>0</v>
      </c>
      <c r="DG39" s="63">
        <f>SUMIFS('[1]NBA-Data-1980-2019'!$G$1:$G$16305,'[1]NBA-Data-1980-2019'!$B$1:$B$16305,$A39,'[1]NBA-Data-1980-2019'!$A$1:$A$16305,DG$9)</f>
        <v>0</v>
      </c>
      <c r="DH39" s="63">
        <f>SUMIFS('[1]NBA-Data-1980-2019'!$G$1:$G$16305,'[1]NBA-Data-1980-2019'!$B$1:$B$16305,$A39,'[1]NBA-Data-1980-2019'!$A$1:$A$16305,DH$9)</f>
        <v>0</v>
      </c>
      <c r="DI39" s="63">
        <f>SUMIFS('[1]NBA-Data-1980-2019'!$G$1:$G$16305,'[1]NBA-Data-1980-2019'!$B$1:$B$16305,$A39,'[1]NBA-Data-1980-2019'!$A$1:$A$16305,DI$9)</f>
        <v>0</v>
      </c>
      <c r="DJ39" s="63">
        <f>SUMIFS('[1]NBA-Data-1980-2019'!$G$1:$G$16305,'[1]NBA-Data-1980-2019'!$B$1:$B$16305,$A39,'[1]NBA-Data-1980-2019'!$A$1:$A$16305,DJ$9)</f>
        <v>0</v>
      </c>
      <c r="DK39" s="63">
        <f>SUMIFS('[1]NBA-Data-1980-2019'!$G$1:$G$16305,'[1]NBA-Data-1980-2019'!$B$1:$B$16305,$A39,'[1]NBA-Data-1980-2019'!$A$1:$A$16305,DK$9)</f>
        <v>0</v>
      </c>
      <c r="DL39" s="63">
        <f>SUMIFS('[1]NBA-Data-1980-2019'!$G$1:$G$16305,'[1]NBA-Data-1980-2019'!$B$1:$B$16305,$A39,'[1]NBA-Data-1980-2019'!$A$1:$A$16305,DL$9)</f>
        <v>0</v>
      </c>
      <c r="DM39" s="63">
        <f>SUMIFS('[1]NBA-Data-1980-2019'!$G$1:$G$16305,'[1]NBA-Data-1980-2019'!$B$1:$B$16305,$A39,'[1]NBA-Data-1980-2019'!$A$1:$A$16305,DM$9)</f>
        <v>0</v>
      </c>
      <c r="DN39" s="63">
        <f>SUMIFS('[1]NBA-Data-1980-2019'!$G$1:$G$16305,'[1]NBA-Data-1980-2019'!$B$1:$B$16305,$A39,'[1]NBA-Data-1980-2019'!$A$1:$A$16305,DN$9)</f>
        <v>0</v>
      </c>
      <c r="DO39" s="63">
        <f>SUMIFS('[1]NBA-Data-1980-2019'!$G$1:$G$16305,'[1]NBA-Data-1980-2019'!$B$1:$B$16305,$A39,'[1]NBA-Data-1980-2019'!$A$1:$A$16305,DO$9)</f>
        <v>0</v>
      </c>
      <c r="DP39" s="63">
        <f>SUMIFS('[1]NBA-Data-1980-2019'!$G$1:$G$16305,'[1]NBA-Data-1980-2019'!$B$1:$B$16305,$A39,'[1]NBA-Data-1980-2019'!$A$1:$A$16305,DP$9)</f>
        <v>0</v>
      </c>
      <c r="DQ39" s="63">
        <f>SUMIFS('[1]NBA-Data-1980-2019'!$G$1:$G$16305,'[1]NBA-Data-1980-2019'!$B$1:$B$16305,$A39,'[1]NBA-Data-1980-2019'!$A$1:$A$16305,DQ$9)</f>
        <v>0</v>
      </c>
      <c r="DR39" s="63">
        <f>SUMIFS('[1]NBA-Data-1980-2019'!$G$1:$G$16305,'[1]NBA-Data-1980-2019'!$B$1:$B$16305,$A39,'[1]NBA-Data-1980-2019'!$A$1:$A$16305,DR$9)</f>
        <v>0</v>
      </c>
      <c r="DS39" s="63">
        <f>SUMIFS('[1]NBA-Data-1980-2019'!$G$1:$G$16305,'[1]NBA-Data-1980-2019'!$B$1:$B$16305,$A39,'[1]NBA-Data-1980-2019'!$A$1:$A$16305,DS$9)</f>
        <v>0</v>
      </c>
      <c r="DT39" s="63">
        <f>SUMIFS('[1]NBA-Data-1980-2019'!$G$1:$G$16305,'[1]NBA-Data-1980-2019'!$B$1:$B$16305,$A39,'[1]NBA-Data-1980-2019'!$A$1:$A$16305,DT$9)</f>
        <v>0</v>
      </c>
      <c r="DU39" s="63">
        <f>SUMIFS('[1]NBA-Data-1980-2019'!$G$1:$G$16305,'[1]NBA-Data-1980-2019'!$B$1:$B$16305,$A39,'[1]NBA-Data-1980-2019'!$A$1:$A$16305,DU$9)</f>
        <v>0</v>
      </c>
      <c r="DV39" s="63">
        <f>SUMIFS('[1]NBA-Data-1980-2019'!$G$1:$G$16305,'[1]NBA-Data-1980-2019'!$B$1:$B$16305,$A39,'[1]NBA-Data-1980-2019'!$A$1:$A$16305,DV$9)</f>
        <v>0</v>
      </c>
      <c r="DW39" s="63">
        <f>SUMIFS('[1]NBA-Data-1980-2019'!$G$1:$G$16305,'[1]NBA-Data-1980-2019'!$B$1:$B$16305,$A39,'[1]NBA-Data-1980-2019'!$A$1:$A$16305,DW$9)</f>
        <v>0</v>
      </c>
      <c r="DX39" s="63">
        <f>SUMIFS('[1]NBA-Data-1980-2019'!$G$1:$G$16305,'[1]NBA-Data-1980-2019'!$B$1:$B$16305,$A39,'[1]NBA-Data-1980-2019'!$A$1:$A$16305,DX$9)</f>
        <v>1391160</v>
      </c>
      <c r="DY39" s="63">
        <f>SUMIFS('[1]NBA-Data-1980-2019'!$G$1:$G$16305,'[1]NBA-Data-1980-2019'!$B$1:$B$16305,$A39,'[1]NBA-Data-1980-2019'!$A$1:$A$16305,DY$9)</f>
        <v>1453680</v>
      </c>
      <c r="DZ39" s="63">
        <f>SUMIFS('[1]NBA-Data-1980-2019'!$G$1:$G$16305,'[1]NBA-Data-1980-2019'!$B$1:$B$16305,$A39,'[1]NBA-Data-1980-2019'!$A$1:$A$16305,DZ$9)</f>
        <v>1516320</v>
      </c>
      <c r="EA39" s="63">
        <f>SUMIFS('[1]NBA-Data-1980-2019'!$G$1:$G$16305,'[1]NBA-Data-1980-2019'!$B$1:$B$16305,$A39,'[1]NBA-Data-1980-2019'!$A$1:$A$16305,EA$9)</f>
        <v>2494346</v>
      </c>
      <c r="EB39" s="63">
        <f>SUMIFS('[1]NBA-Data-1980-2019'!$G$1:$G$16305,'[1]NBA-Data-1980-2019'!$B$1:$B$16305,$A39,'[1]NBA-Data-1980-2019'!$A$1:$A$16305,EB$9)</f>
        <v>0</v>
      </c>
      <c r="EC39" s="63">
        <f>SUMIFS('[1]NBA-Data-1980-2019'!$G$1:$G$16305,'[1]NBA-Data-1980-2019'!$B$1:$B$16305,$A39,'[1]NBA-Data-1980-2019'!$A$1:$A$16305,EC$9)</f>
        <v>0</v>
      </c>
      <c r="ED39" s="63">
        <f>SUMIFS('[1]NBA-Data-1980-2019'!$G$1:$G$16305,'[1]NBA-Data-1980-2019'!$B$1:$B$16305,$A39,'[1]NBA-Data-1980-2019'!$A$1:$A$16305,ED$9)</f>
        <v>0</v>
      </c>
      <c r="EH39" s="2" t="s">
        <v>1273</v>
      </c>
      <c r="EZ39" s="13" t="s">
        <v>1397</v>
      </c>
      <c r="FA39" s="2" t="s">
        <v>1355</v>
      </c>
    </row>
    <row r="40" spans="1:165" x14ac:dyDescent="0.2">
      <c r="A40" s="2" t="s">
        <v>800</v>
      </c>
      <c r="B40" s="2" t="str" cm="1">
        <f t="array" ref="B40">_xlfn.XLOOKUP($A40&amp;B$5,'[1]NBA-Data-1980-2019'!$B$1:$B$16305&amp;'[1]NBA-Data-1980-2019'!$A$1:$A$16305,'[1]NBA-Data-1980-2019'!$D$1:$D$16305,"",0)</f>
        <v/>
      </c>
      <c r="C40" s="2" t="str" cm="1">
        <f t="array" ref="C40">_xlfn.XLOOKUP($A40&amp;C$5,'[1]NBA-Data-1980-2019'!$B$1:$B$16305&amp;'[1]NBA-Data-1980-2019'!$A$1:$A$16305,'[1]NBA-Data-1980-2019'!$D$1:$D$16305,"",0)</f>
        <v/>
      </c>
      <c r="D40" s="2" t="str" cm="1">
        <f t="array" ref="D40">_xlfn.XLOOKUP($A40&amp;D$5,'[1]NBA-Data-1980-2019'!$B$1:$B$16305&amp;'[1]NBA-Data-1980-2019'!$A$1:$A$16305,'[1]NBA-Data-1980-2019'!$D$1:$D$16305,"",0)</f>
        <v/>
      </c>
      <c r="E40" s="2" t="str" cm="1">
        <f t="array" ref="E40">_xlfn.XLOOKUP($A40&amp;E$5,'[1]NBA-Data-1980-2019'!$B$1:$B$16305&amp;'[1]NBA-Data-1980-2019'!$A$1:$A$16305,'[1]NBA-Data-1980-2019'!$D$1:$D$16305,"",0)</f>
        <v/>
      </c>
      <c r="F40" s="2" t="str" cm="1">
        <f t="array" ref="F40">_xlfn.XLOOKUP($A40&amp;F$5,'[1]NBA-Data-1980-2019'!$B$1:$B$16305&amp;'[1]NBA-Data-1980-2019'!$A$1:$A$16305,'[1]NBA-Data-1980-2019'!$D$1:$D$16305,"",0)</f>
        <v/>
      </c>
      <c r="G40" s="2" t="str" cm="1">
        <f t="array" ref="G40">_xlfn.XLOOKUP($A40&amp;G$5,'[1]NBA-Data-1980-2019'!$B$1:$B$16305&amp;'[1]NBA-Data-1980-2019'!$A$1:$A$16305,'[1]NBA-Data-1980-2019'!$D$1:$D$16305,"",0)</f>
        <v/>
      </c>
      <c r="H40" s="2" t="str" cm="1">
        <f t="array" ref="H40">_xlfn.XLOOKUP($A40&amp;H$5,'[1]NBA-Data-1980-2019'!$B$1:$B$16305&amp;'[1]NBA-Data-1980-2019'!$A$1:$A$16305,'[1]NBA-Data-1980-2019'!$D$1:$D$16305,"",0)</f>
        <v/>
      </c>
      <c r="I40" s="2" t="str" cm="1">
        <f t="array" ref="I40">_xlfn.XLOOKUP($A40&amp;I$5,'[1]NBA-Data-1980-2019'!$B$1:$B$16305&amp;'[1]NBA-Data-1980-2019'!$A$1:$A$16305,'[1]NBA-Data-1980-2019'!$D$1:$D$16305,"",0)</f>
        <v/>
      </c>
      <c r="J40" s="2" t="str" cm="1">
        <f t="array" ref="J40">_xlfn.XLOOKUP($A40&amp;J$5,'[1]NBA-Data-1980-2019'!$B$1:$B$16305&amp;'[1]NBA-Data-1980-2019'!$A$1:$A$16305,'[1]NBA-Data-1980-2019'!$D$1:$D$16305,"",0)</f>
        <v/>
      </c>
      <c r="K40" s="2" t="str" cm="1">
        <f t="array" ref="K40">_xlfn.XLOOKUP($A40&amp;K$5,'[1]NBA-Data-1980-2019'!$B$1:$B$16305&amp;'[1]NBA-Data-1980-2019'!$A$1:$A$16305,'[1]NBA-Data-1980-2019'!$D$1:$D$16305,"",0)</f>
        <v/>
      </c>
      <c r="L40" s="2" t="str" cm="1">
        <f t="array" ref="L40">_xlfn.XLOOKUP($A40&amp;L$5,'[1]NBA-Data-1980-2019'!$B$1:$B$16305&amp;'[1]NBA-Data-1980-2019'!$A$1:$A$16305,'[1]NBA-Data-1980-2019'!$D$1:$D$16305,"",0)</f>
        <v/>
      </c>
      <c r="M40" s="2" t="str" cm="1">
        <f t="array" ref="M40">_xlfn.XLOOKUP($A40&amp;M$5,'[1]NBA-Data-1980-2019'!$B$1:$B$16305&amp;'[1]NBA-Data-1980-2019'!$A$1:$A$16305,'[1]NBA-Data-1980-2019'!$D$1:$D$16305,"",0)</f>
        <v/>
      </c>
      <c r="N40" s="2" t="str" cm="1">
        <f t="array" ref="N40">_xlfn.XLOOKUP($A40&amp;N$5,'[1]NBA-Data-1980-2019'!$B$1:$B$16305&amp;'[1]NBA-Data-1980-2019'!$A$1:$A$16305,'[1]NBA-Data-1980-2019'!$D$1:$D$16305,"",0)</f>
        <v/>
      </c>
      <c r="O40" s="2" t="str" cm="1">
        <f t="array" ref="O40">_xlfn.XLOOKUP($A40&amp;O$5,'[1]NBA-Data-1980-2019'!$B$1:$B$16305&amp;'[1]NBA-Data-1980-2019'!$A$1:$A$16305,'[1]NBA-Data-1980-2019'!$D$1:$D$16305,"",0)</f>
        <v>ATL</v>
      </c>
      <c r="P40" s="2" t="str" cm="1">
        <f t="array" ref="P40">_xlfn.XLOOKUP($A40&amp;P$5,'[1]NBA-Data-1980-2019'!$B$1:$B$16305&amp;'[1]NBA-Data-1980-2019'!$A$1:$A$16305,'[1]NBA-Data-1980-2019'!$D$1:$D$16305,"",0)</f>
        <v>ATL</v>
      </c>
      <c r="Q40" s="2" t="str" cm="1">
        <f t="array" ref="Q40">_xlfn.XLOOKUP($A40&amp;Q$5,'[1]NBA-Data-1980-2019'!$B$1:$B$16305&amp;'[1]NBA-Data-1980-2019'!$A$1:$A$16305,'[1]NBA-Data-1980-2019'!$D$1:$D$16305,"",0)</f>
        <v>PHO</v>
      </c>
      <c r="R40" s="2" t="str" cm="1">
        <f t="array" ref="R40">_xlfn.XLOOKUP($A40&amp;R$5,'[1]NBA-Data-1980-2019'!$B$1:$B$16305&amp;'[1]NBA-Data-1980-2019'!$A$1:$A$16305,'[1]NBA-Data-1980-2019'!$D$1:$D$16305,"",0)</f>
        <v>PHO</v>
      </c>
      <c r="S40" s="2" t="str" cm="1">
        <f t="array" ref="S40">_xlfn.XLOOKUP($A40&amp;S$5,'[1]NBA-Data-1980-2019'!$B$1:$B$16305&amp;'[1]NBA-Data-1980-2019'!$A$1:$A$16305,'[1]NBA-Data-1980-2019'!$D$1:$D$16305,"",0)</f>
        <v>PHO</v>
      </c>
      <c r="T40" s="2" t="str" cm="1">
        <f t="array" ref="T40">_xlfn.XLOOKUP($A40&amp;T$5,'[1]NBA-Data-1980-2019'!$B$1:$B$16305&amp;'[1]NBA-Data-1980-2019'!$A$1:$A$16305,'[1]NBA-Data-1980-2019'!$D$1:$D$16305,"",0)</f>
        <v>TOT</v>
      </c>
      <c r="U40" s="2" t="str" cm="1">
        <f t="array" ref="U40">_xlfn.XLOOKUP($A40&amp;U$5,'[1]NBA-Data-1980-2019'!$B$1:$B$16305&amp;'[1]NBA-Data-1980-2019'!$A$1:$A$16305,'[1]NBA-Data-1980-2019'!$D$1:$D$16305,"",0)</f>
        <v>CHA</v>
      </c>
      <c r="V40" s="2" t="str" cm="1">
        <f t="array" ref="V40">_xlfn.XLOOKUP($A40&amp;V$5,'[1]NBA-Data-1980-2019'!$B$1:$B$16305&amp;'[1]NBA-Data-1980-2019'!$A$1:$A$16305,'[1]NBA-Data-1980-2019'!$D$1:$D$16305,"",0)</f>
        <v>CHA</v>
      </c>
      <c r="W40" s="2" t="str" cm="1">
        <f t="array" ref="W40">_xlfn.XLOOKUP($A40&amp;W$5,'[1]NBA-Data-1980-2019'!$B$1:$B$16305&amp;'[1]NBA-Data-1980-2019'!$A$1:$A$16305,'[1]NBA-Data-1980-2019'!$D$1:$D$16305,"",0)</f>
        <v>TOT</v>
      </c>
      <c r="X40" s="2" t="str" cm="1">
        <f t="array" ref="X40">_xlfn.XLOOKUP($A40&amp;X$5,'[1]NBA-Data-1980-2019'!$B$1:$B$16305&amp;'[1]NBA-Data-1980-2019'!$A$1:$A$16305,'[1]NBA-Data-1980-2019'!$D$1:$D$16305,"",0)</f>
        <v>SAS</v>
      </c>
      <c r="Y40" s="2" t="str" cm="1">
        <f t="array" ref="Y40">_xlfn.XLOOKUP($A40&amp;Y$5,'[1]NBA-Data-1980-2019'!$B$1:$B$16305&amp;'[1]NBA-Data-1980-2019'!$A$1:$A$16305,'[1]NBA-Data-1980-2019'!$D$1:$D$16305,"",0)</f>
        <v>SAS</v>
      </c>
      <c r="Z40" s="2" t="str" cm="1">
        <f t="array" ref="Z40">_xlfn.XLOOKUP($A40&amp;Z$5,'[1]NBA-Data-1980-2019'!$B$1:$B$16305&amp;'[1]NBA-Data-1980-2019'!$A$1:$A$16305,'[1]NBA-Data-1980-2019'!$D$1:$D$16305,"",0)</f>
        <v>SAS</v>
      </c>
      <c r="AA40" s="2" t="str" cm="1">
        <f t="array" ref="AA40">_xlfn.XLOOKUP($A40&amp;AA$5,'[1]NBA-Data-1980-2019'!$B$1:$B$16305&amp;'[1]NBA-Data-1980-2019'!$A$1:$A$16305,'[1]NBA-Data-1980-2019'!$D$1:$D$16305,"",0)</f>
        <v>SAS</v>
      </c>
      <c r="AB40" s="2" t="str" cm="1">
        <f t="array" ref="AB40">_xlfn.XLOOKUP($A40&amp;AB$5,'[1]NBA-Data-1980-2019'!$B$1:$B$16305&amp;'[1]NBA-Data-1980-2019'!$A$1:$A$16305,'[1]NBA-Data-1980-2019'!$D$1:$D$16305,"",0)</f>
        <v>UTA</v>
      </c>
      <c r="AC40" s="2" t="str" cm="1">
        <f t="array" ref="AC40">_xlfn.XLOOKUP($A40&amp;AC$5,'[1]NBA-Data-1980-2019'!$B$1:$B$16305&amp;'[1]NBA-Data-1980-2019'!$A$1:$A$16305,'[1]NBA-Data-1980-2019'!$D$1:$D$16305,"",0)</f>
        <v/>
      </c>
      <c r="AD40" s="2" t="str" cm="1">
        <f t="array" ref="AD40">_xlfn.XLOOKUP($A40&amp;AD$5,'[1]NBA-Data-1980-2019'!$B$1:$B$16305&amp;'[1]NBA-Data-1980-2019'!$A$1:$A$16305,'[1]NBA-Data-1980-2019'!$D$1:$D$16305,"",0)</f>
        <v/>
      </c>
      <c r="AE40" s="2" t="str" cm="1">
        <f t="array" ref="AE40">_xlfn.XLOOKUP($A40&amp;AE$5,'[1]NBA-Data-1980-2019'!$B$1:$B$16305&amp;'[1]NBA-Data-1980-2019'!$A$1:$A$16305,'[1]NBA-Data-1980-2019'!$D$1:$D$16305,"",0)</f>
        <v/>
      </c>
      <c r="AF40" s="2" t="str" cm="1">
        <f t="array" ref="AF40">_xlfn.XLOOKUP($A40&amp;AF$5,'[1]NBA-Data-1980-2019'!$B$1:$B$16305&amp;'[1]NBA-Data-1980-2019'!$A$1:$A$16305,'[1]NBA-Data-1980-2019'!$D$1:$D$16305,"",0)</f>
        <v/>
      </c>
      <c r="AG40" s="2" t="str" cm="1">
        <f t="array" ref="AG40">_xlfn.XLOOKUP($A40&amp;AG$5,'[1]NBA-Data-1980-2019'!$B$1:$B$16305&amp;'[1]NBA-Data-1980-2019'!$A$1:$A$16305,'[1]NBA-Data-1980-2019'!$D$1:$D$16305,"",0)</f>
        <v/>
      </c>
      <c r="AH40" s="2" t="str" cm="1">
        <f t="array" ref="AH40">_xlfn.XLOOKUP($A40&amp;AH$5,'[1]NBA-Data-1980-2019'!$B$1:$B$16305&amp;'[1]NBA-Data-1980-2019'!$A$1:$A$16305,'[1]NBA-Data-1980-2019'!$H$1:$H$16305,"",0)</f>
        <v/>
      </c>
      <c r="AI40" s="2" t="str" cm="1">
        <f t="array" ref="AI40">_xlfn.XLOOKUP($A40&amp;AI$5,'[1]NBA-Data-1980-2019'!$B$1:$B$16305&amp;'[1]NBA-Data-1980-2019'!$A$1:$A$16305,'[1]NBA-Data-1980-2019'!$H$1:$H$16305,"",0)</f>
        <v/>
      </c>
      <c r="AJ40" s="2" t="str" cm="1">
        <f t="array" ref="AJ40">_xlfn.XLOOKUP($A40&amp;AJ$5,'[1]NBA-Data-1980-2019'!$B$1:$B$16305&amp;'[1]NBA-Data-1980-2019'!$A$1:$A$16305,'[1]NBA-Data-1980-2019'!$H$1:$H$16305,"",0)</f>
        <v/>
      </c>
      <c r="AK40" s="2" t="str" cm="1">
        <f t="array" ref="AK40">_xlfn.XLOOKUP($A40&amp;AK$5,'[1]NBA-Data-1980-2019'!$B$1:$B$16305&amp;'[1]NBA-Data-1980-2019'!$A$1:$A$16305,'[1]NBA-Data-1980-2019'!$H$1:$H$16305,"",0)</f>
        <v/>
      </c>
      <c r="AL40" s="2" t="str" cm="1">
        <f t="array" ref="AL40">_xlfn.XLOOKUP($A40&amp;AL$5,'[1]NBA-Data-1980-2019'!$B$1:$B$16305&amp;'[1]NBA-Data-1980-2019'!$A$1:$A$16305,'[1]NBA-Data-1980-2019'!$H$1:$H$16305,"",0)</f>
        <v/>
      </c>
      <c r="AM40" s="2" t="str" cm="1">
        <f t="array" ref="AM40">_xlfn.XLOOKUP($A40&amp;AM$5,'[1]NBA-Data-1980-2019'!$B$1:$B$16305&amp;'[1]NBA-Data-1980-2019'!$A$1:$A$16305,'[1]NBA-Data-1980-2019'!$H$1:$H$16305,"",0)</f>
        <v/>
      </c>
      <c r="AN40" s="2" t="str" cm="1">
        <f t="array" ref="AN40">_xlfn.XLOOKUP($A40&amp;AN$5,'[1]NBA-Data-1980-2019'!$B$1:$B$16305&amp;'[1]NBA-Data-1980-2019'!$A$1:$A$16305,'[1]NBA-Data-1980-2019'!$H$1:$H$16305,"",0)</f>
        <v/>
      </c>
      <c r="AO40" s="2" t="str" cm="1">
        <f t="array" ref="AO40">_xlfn.XLOOKUP($A40&amp;AO$5,'[1]NBA-Data-1980-2019'!$B$1:$B$16305&amp;'[1]NBA-Data-1980-2019'!$A$1:$A$16305,'[1]NBA-Data-1980-2019'!$H$1:$H$16305,"",0)</f>
        <v/>
      </c>
      <c r="AP40" s="2" t="str" cm="1">
        <f t="array" ref="AP40">_xlfn.XLOOKUP($A40&amp;AP$5,'[1]NBA-Data-1980-2019'!$B$1:$B$16305&amp;'[1]NBA-Data-1980-2019'!$A$1:$A$16305,'[1]NBA-Data-1980-2019'!$H$1:$H$16305,"",0)</f>
        <v/>
      </c>
      <c r="AQ40" s="2" t="str" cm="1">
        <f t="array" ref="AQ40">_xlfn.XLOOKUP($A40&amp;AQ$5,'[1]NBA-Data-1980-2019'!$B$1:$B$16305&amp;'[1]NBA-Data-1980-2019'!$A$1:$A$16305,'[1]NBA-Data-1980-2019'!$H$1:$H$16305,"",0)</f>
        <v/>
      </c>
      <c r="AR40" s="2" t="str" cm="1">
        <f t="array" ref="AR40">_xlfn.XLOOKUP($A40&amp;AR$5,'[1]NBA-Data-1980-2019'!$B$1:$B$16305&amp;'[1]NBA-Data-1980-2019'!$A$1:$A$16305,'[1]NBA-Data-1980-2019'!$H$1:$H$16305,"",0)</f>
        <v/>
      </c>
      <c r="AS40" s="2" t="str" cm="1">
        <f t="array" ref="AS40">_xlfn.XLOOKUP($A40&amp;AS$5,'[1]NBA-Data-1980-2019'!$B$1:$B$16305&amp;'[1]NBA-Data-1980-2019'!$A$1:$A$16305,'[1]NBA-Data-1980-2019'!$H$1:$H$16305,"",0)</f>
        <v/>
      </c>
      <c r="AT40" s="2" t="str" cm="1">
        <f t="array" ref="AT40">_xlfn.XLOOKUP($A40&amp;AT$5,'[1]NBA-Data-1980-2019'!$B$1:$B$16305&amp;'[1]NBA-Data-1980-2019'!$A$1:$A$16305,'[1]NBA-Data-1980-2019'!$H$1:$H$16305,"",0)</f>
        <v/>
      </c>
      <c r="AU40" s="2" cm="1">
        <f t="array" ref="AU40">_xlfn.XLOOKUP($A40&amp;AU$5,'[1]NBA-Data-1980-2019'!$B$1:$B$16305&amp;'[1]NBA-Data-1980-2019'!$A$1:$A$16305,'[1]NBA-Data-1980-2019'!$H$1:$H$16305,"",0)</f>
        <v>1922.8</v>
      </c>
      <c r="AV40" s="2" cm="1">
        <f t="array" ref="AV40">_xlfn.XLOOKUP($A40&amp;AV$5,'[1]NBA-Data-1980-2019'!$B$1:$B$16305&amp;'[1]NBA-Data-1980-2019'!$A$1:$A$16305,'[1]NBA-Data-1980-2019'!$H$1:$H$16305,"",0)</f>
        <v>1201.2</v>
      </c>
      <c r="AW40" s="2" cm="1">
        <f t="array" ref="AW40">_xlfn.XLOOKUP($A40&amp;AW$5,'[1]NBA-Data-1980-2019'!$B$1:$B$16305&amp;'[1]NBA-Data-1980-2019'!$A$1:$A$16305,'[1]NBA-Data-1980-2019'!$H$1:$H$16305,"",0)</f>
        <v>2875.5</v>
      </c>
      <c r="AX40" s="2" cm="1">
        <f t="array" ref="AX40">_xlfn.XLOOKUP($A40&amp;AX$5,'[1]NBA-Data-1980-2019'!$B$1:$B$16305&amp;'[1]NBA-Data-1980-2019'!$A$1:$A$16305,'[1]NBA-Data-1980-2019'!$H$1:$H$16305,"",0)</f>
        <v>2270.3000000000002</v>
      </c>
      <c r="AY40" s="2" cm="1">
        <f t="array" ref="AY40">_xlfn.XLOOKUP($A40&amp;AY$5,'[1]NBA-Data-1980-2019'!$B$1:$B$16305&amp;'[1]NBA-Data-1980-2019'!$A$1:$A$16305,'[1]NBA-Data-1980-2019'!$H$1:$H$16305,"",0)</f>
        <v>2304.2000000000003</v>
      </c>
      <c r="AZ40" s="2" cm="1">
        <f t="array" ref="AZ40">_xlfn.XLOOKUP($A40&amp;AZ$5,'[1]NBA-Data-1980-2019'!$B$1:$B$16305&amp;'[1]NBA-Data-1980-2019'!$A$1:$A$16305,'[1]NBA-Data-1980-2019'!$H$1:$H$16305,"",0)</f>
        <v>2754</v>
      </c>
      <c r="BA40" s="2" cm="1">
        <f t="array" ref="BA40">_xlfn.XLOOKUP($A40&amp;BA$5,'[1]NBA-Data-1980-2019'!$B$1:$B$16305&amp;'[1]NBA-Data-1980-2019'!$A$1:$A$16305,'[1]NBA-Data-1980-2019'!$H$1:$H$16305,"",0)</f>
        <v>2902.7999999999997</v>
      </c>
      <c r="BB40" s="2" cm="1">
        <f t="array" ref="BB40">_xlfn.XLOOKUP($A40&amp;BB$5,'[1]NBA-Data-1980-2019'!$B$1:$B$16305&amp;'[1]NBA-Data-1980-2019'!$A$1:$A$16305,'[1]NBA-Data-1980-2019'!$H$1:$H$16305,"",0)</f>
        <v>2779.7999999999997</v>
      </c>
      <c r="BC40" s="2" cm="1">
        <f t="array" ref="BC40">_xlfn.XLOOKUP($A40&amp;BC$5,'[1]NBA-Data-1980-2019'!$B$1:$B$16305&amp;'[1]NBA-Data-1980-2019'!$A$1:$A$16305,'[1]NBA-Data-1980-2019'!$H$1:$H$16305,"",0)</f>
        <v>1425</v>
      </c>
      <c r="BD40" s="2" cm="1">
        <f t="array" ref="BD40">_xlfn.XLOOKUP($A40&amp;BD$5,'[1]NBA-Data-1980-2019'!$B$1:$B$16305&amp;'[1]NBA-Data-1980-2019'!$A$1:$A$16305,'[1]NBA-Data-1980-2019'!$H$1:$H$16305,"",0)</f>
        <v>1710</v>
      </c>
      <c r="BE40" s="2" cm="1">
        <f t="array" ref="BE40">_xlfn.XLOOKUP($A40&amp;BE$5,'[1]NBA-Data-1980-2019'!$B$1:$B$16305&amp;'[1]NBA-Data-1980-2019'!$A$1:$A$16305,'[1]NBA-Data-1980-2019'!$H$1:$H$16305,"",0)</f>
        <v>1975</v>
      </c>
      <c r="BF40" s="2" cm="1">
        <f t="array" ref="BF40">_xlfn.XLOOKUP($A40&amp;BF$5,'[1]NBA-Data-1980-2019'!$B$1:$B$16305&amp;'[1]NBA-Data-1980-2019'!$A$1:$A$16305,'[1]NBA-Data-1980-2019'!$H$1:$H$16305,"",0)</f>
        <v>1984.5</v>
      </c>
      <c r="BG40" s="2" cm="1">
        <f t="array" ref="BG40">_xlfn.XLOOKUP($A40&amp;BG$5,'[1]NBA-Data-1980-2019'!$B$1:$B$16305&amp;'[1]NBA-Data-1980-2019'!$A$1:$A$16305,'[1]NBA-Data-1980-2019'!$H$1:$H$16305,"",0)</f>
        <v>1383.2</v>
      </c>
      <c r="BH40" s="2" cm="1">
        <f t="array" ref="BH40">_xlfn.XLOOKUP($A40&amp;BH$5,'[1]NBA-Data-1980-2019'!$B$1:$B$16305&amp;'[1]NBA-Data-1980-2019'!$A$1:$A$16305,'[1]NBA-Data-1980-2019'!$H$1:$H$16305,"",0)</f>
        <v>1284.8000000000002</v>
      </c>
      <c r="BI40" s="2" t="str" cm="1">
        <f t="array" ref="BI40">_xlfn.XLOOKUP($A40&amp;BI$5,'[1]NBA-Data-1980-2019'!$B$1:$B$16305&amp;'[1]NBA-Data-1980-2019'!$A$1:$A$16305,'[1]NBA-Data-1980-2019'!$H$1:$H$16305,"",0)</f>
        <v/>
      </c>
      <c r="BJ40" s="2" t="str" cm="1">
        <f t="array" ref="BJ40">_xlfn.XLOOKUP($A40&amp;BJ$5,'[1]NBA-Data-1980-2019'!$B$1:$B$16305&amp;'[1]NBA-Data-1980-2019'!$A$1:$A$16305,'[1]NBA-Data-1980-2019'!$H$1:$H$16305,"",0)</f>
        <v/>
      </c>
      <c r="BK40" s="2" t="str" cm="1">
        <f t="array" ref="BK40">_xlfn.XLOOKUP($A40&amp;BK$5,'[1]NBA-Data-1980-2019'!$B$1:$B$16305&amp;'[1]NBA-Data-1980-2019'!$A$1:$A$16305,'[1]NBA-Data-1980-2019'!$H$1:$H$16305,"",0)</f>
        <v/>
      </c>
      <c r="BL40" s="2" t="str" cm="1">
        <f t="array" ref="BL40">_xlfn.XLOOKUP($A40&amp;BL$5,'[1]NBA-Data-1980-2019'!$B$1:$B$16305&amp;'[1]NBA-Data-1980-2019'!$A$1:$A$16305,'[1]NBA-Data-1980-2019'!$H$1:$H$16305,"",0)</f>
        <v/>
      </c>
      <c r="BM40" s="2" t="str" cm="1">
        <f t="array" ref="BM40">_xlfn.XLOOKUP($A40&amp;BM$5,'[1]NBA-Data-1980-2019'!$B$1:$B$16305&amp;'[1]NBA-Data-1980-2019'!$A$1:$A$16305,'[1]NBA-Data-1980-2019'!$H$1:$H$16305,"",0)</f>
        <v/>
      </c>
      <c r="BN40" s="2" t="str" cm="1">
        <f t="array" ref="BN40">_xlfn.XLOOKUP($A40&amp;BN$5,'[1]NBA-Data-1980-2019'!$B$1:$B$16305&amp;'[1]NBA-Data-1980-2019'!$A$1:$A$16305,'[1]NBA-Data-1980-2019'!$F$1:$F$16305,"",0)</f>
        <v/>
      </c>
      <c r="BO40" s="2" t="str" cm="1">
        <f t="array" ref="BO40">_xlfn.XLOOKUP($A40&amp;BO$5,'[1]NBA-Data-1980-2019'!$B$1:$B$16305&amp;'[1]NBA-Data-1980-2019'!$A$1:$A$16305,'[1]NBA-Data-1980-2019'!$F$1:$F$16305,"",0)</f>
        <v/>
      </c>
      <c r="BP40" s="2" t="str" cm="1">
        <f t="array" ref="BP40">_xlfn.XLOOKUP($A40&amp;BP$5,'[1]NBA-Data-1980-2019'!$B$1:$B$16305&amp;'[1]NBA-Data-1980-2019'!$A$1:$A$16305,'[1]NBA-Data-1980-2019'!$F$1:$F$16305,"",0)</f>
        <v/>
      </c>
      <c r="BQ40" s="2" t="str" cm="1">
        <f t="array" ref="BQ40">_xlfn.XLOOKUP($A40&amp;BQ$5,'[1]NBA-Data-1980-2019'!$B$1:$B$16305&amp;'[1]NBA-Data-1980-2019'!$A$1:$A$16305,'[1]NBA-Data-1980-2019'!$F$1:$F$16305,"",0)</f>
        <v/>
      </c>
      <c r="BR40" s="2" t="str" cm="1">
        <f t="array" ref="BR40">_xlfn.XLOOKUP($A40&amp;BR$5,'[1]NBA-Data-1980-2019'!$B$1:$B$16305&amp;'[1]NBA-Data-1980-2019'!$A$1:$A$16305,'[1]NBA-Data-1980-2019'!$F$1:$F$16305,"",0)</f>
        <v/>
      </c>
      <c r="BS40" s="2" t="str" cm="1">
        <f t="array" ref="BS40">_xlfn.XLOOKUP($A40&amp;BS$5,'[1]NBA-Data-1980-2019'!$B$1:$B$16305&amp;'[1]NBA-Data-1980-2019'!$A$1:$A$16305,'[1]NBA-Data-1980-2019'!$F$1:$F$16305,"",0)</f>
        <v/>
      </c>
      <c r="BT40" s="2" t="str" cm="1">
        <f t="array" ref="BT40">_xlfn.XLOOKUP($A40&amp;BT$5,'[1]NBA-Data-1980-2019'!$B$1:$B$16305&amp;'[1]NBA-Data-1980-2019'!$A$1:$A$16305,'[1]NBA-Data-1980-2019'!$F$1:$F$16305,"",0)</f>
        <v/>
      </c>
      <c r="BU40" s="2" t="str" cm="1">
        <f t="array" ref="BU40">_xlfn.XLOOKUP($A40&amp;BU$5,'[1]NBA-Data-1980-2019'!$B$1:$B$16305&amp;'[1]NBA-Data-1980-2019'!$A$1:$A$16305,'[1]NBA-Data-1980-2019'!$F$1:$F$16305,"",0)</f>
        <v/>
      </c>
      <c r="BV40" s="2" t="str" cm="1">
        <f t="array" ref="BV40">_xlfn.XLOOKUP($A40&amp;BV$5,'[1]NBA-Data-1980-2019'!$B$1:$B$16305&amp;'[1]NBA-Data-1980-2019'!$A$1:$A$16305,'[1]NBA-Data-1980-2019'!$F$1:$F$16305,"",0)</f>
        <v/>
      </c>
      <c r="BW40" s="2" t="str" cm="1">
        <f t="array" ref="BW40">_xlfn.XLOOKUP($A40&amp;BW$5,'[1]NBA-Data-1980-2019'!$B$1:$B$16305&amp;'[1]NBA-Data-1980-2019'!$A$1:$A$16305,'[1]NBA-Data-1980-2019'!$F$1:$F$16305,"",0)</f>
        <v/>
      </c>
      <c r="BX40" s="2" t="str" cm="1">
        <f t="array" ref="BX40">_xlfn.XLOOKUP($A40&amp;BX$5,'[1]NBA-Data-1980-2019'!$B$1:$B$16305&amp;'[1]NBA-Data-1980-2019'!$A$1:$A$16305,'[1]NBA-Data-1980-2019'!$F$1:$F$16305,"",0)</f>
        <v/>
      </c>
      <c r="BY40" s="2" t="str" cm="1">
        <f t="array" ref="BY40">_xlfn.XLOOKUP($A40&amp;BY$5,'[1]NBA-Data-1980-2019'!$B$1:$B$16305&amp;'[1]NBA-Data-1980-2019'!$A$1:$A$16305,'[1]NBA-Data-1980-2019'!$F$1:$F$16305,"",0)</f>
        <v/>
      </c>
      <c r="BZ40" s="2" t="str" cm="1">
        <f t="array" ref="BZ40">_xlfn.XLOOKUP($A40&amp;BZ$5,'[1]NBA-Data-1980-2019'!$B$1:$B$16305&amp;'[1]NBA-Data-1980-2019'!$A$1:$A$16305,'[1]NBA-Data-1980-2019'!$F$1:$F$16305,"",0)</f>
        <v/>
      </c>
      <c r="CA40" s="2" cm="1">
        <f t="array" ref="CA40">_xlfn.XLOOKUP($A40&amp;CA$5,'[1]NBA-Data-1980-2019'!$B$1:$B$16305&amp;'[1]NBA-Data-1980-2019'!$A$1:$A$16305,'[1]NBA-Data-1980-2019'!$F$1:$F$16305,"",0)</f>
        <v>8.8000000000000007</v>
      </c>
      <c r="CB40" s="2" cm="1">
        <f t="array" ref="CB40">_xlfn.XLOOKUP($A40&amp;CB$5,'[1]NBA-Data-1980-2019'!$B$1:$B$16305&amp;'[1]NBA-Data-1980-2019'!$A$1:$A$16305,'[1]NBA-Data-1980-2019'!$F$1:$F$16305,"",0)</f>
        <v>10</v>
      </c>
      <c r="CC40" s="2" cm="1">
        <f t="array" ref="CC40">_xlfn.XLOOKUP($A40&amp;CC$5,'[1]NBA-Data-1980-2019'!$B$1:$B$16305&amp;'[1]NBA-Data-1980-2019'!$A$1:$A$16305,'[1]NBA-Data-1980-2019'!$F$1:$F$16305,"",0)</f>
        <v>17.3</v>
      </c>
      <c r="CD40" s="2" cm="1">
        <f t="array" ref="CD40">_xlfn.XLOOKUP($A40&amp;CD$5,'[1]NBA-Data-1980-2019'!$B$1:$B$16305&amp;'[1]NBA-Data-1980-2019'!$A$1:$A$16305,'[1]NBA-Data-1980-2019'!$F$1:$F$16305,"",0)</f>
        <v>13</v>
      </c>
      <c r="CE40" s="2" cm="1">
        <f t="array" ref="CE40">_xlfn.XLOOKUP($A40&amp;CE$5,'[1]NBA-Data-1980-2019'!$B$1:$B$16305&amp;'[1]NBA-Data-1980-2019'!$A$1:$A$16305,'[1]NBA-Data-1980-2019'!$F$1:$F$16305,"",0)</f>
        <v>12</v>
      </c>
      <c r="CF40" s="2" cm="1">
        <f t="array" ref="CF40">_xlfn.XLOOKUP($A40&amp;CF$5,'[1]NBA-Data-1980-2019'!$B$1:$B$16305&amp;'[1]NBA-Data-1980-2019'!$A$1:$A$16305,'[1]NBA-Data-1980-2019'!$F$1:$F$16305,"",0)</f>
        <v>14.4</v>
      </c>
      <c r="CG40" s="2" cm="1">
        <f t="array" ref="CG40">_xlfn.XLOOKUP($A40&amp;CG$5,'[1]NBA-Data-1980-2019'!$B$1:$B$16305&amp;'[1]NBA-Data-1980-2019'!$A$1:$A$16305,'[1]NBA-Data-1980-2019'!$F$1:$F$16305,"",0)</f>
        <v>12.8</v>
      </c>
      <c r="CH40" s="2" cm="1">
        <f t="array" ref="CH40">_xlfn.XLOOKUP($A40&amp;CH$5,'[1]NBA-Data-1980-2019'!$B$1:$B$16305&amp;'[1]NBA-Data-1980-2019'!$A$1:$A$16305,'[1]NBA-Data-1980-2019'!$F$1:$F$16305,"",0)</f>
        <v>13.9</v>
      </c>
      <c r="CI40" s="2" cm="1">
        <f t="array" ref="CI40">_xlfn.XLOOKUP($A40&amp;CI$5,'[1]NBA-Data-1980-2019'!$B$1:$B$16305&amp;'[1]NBA-Data-1980-2019'!$A$1:$A$16305,'[1]NBA-Data-1980-2019'!$F$1:$F$16305,"",0)</f>
        <v>11.2</v>
      </c>
      <c r="CJ40" s="2" cm="1">
        <f t="array" ref="CJ40">_xlfn.XLOOKUP($A40&amp;CJ$5,'[1]NBA-Data-1980-2019'!$B$1:$B$16305&amp;'[1]NBA-Data-1980-2019'!$A$1:$A$16305,'[1]NBA-Data-1980-2019'!$F$1:$F$16305,"",0)</f>
        <v>11.9</v>
      </c>
      <c r="CK40" s="2" cm="1">
        <f t="array" ref="CK40">_xlfn.XLOOKUP($A40&amp;CK$5,'[1]NBA-Data-1980-2019'!$B$1:$B$16305&amp;'[1]NBA-Data-1980-2019'!$A$1:$A$16305,'[1]NBA-Data-1980-2019'!$F$1:$F$16305,"",0)</f>
        <v>14.1</v>
      </c>
      <c r="CL40" s="2" cm="1">
        <f t="array" ref="CL40">_xlfn.XLOOKUP($A40&amp;CL$5,'[1]NBA-Data-1980-2019'!$B$1:$B$16305&amp;'[1]NBA-Data-1980-2019'!$A$1:$A$16305,'[1]NBA-Data-1980-2019'!$F$1:$F$16305,"",0)</f>
        <v>12.7</v>
      </c>
      <c r="CM40" s="2" cm="1">
        <f t="array" ref="CM40">_xlfn.XLOOKUP($A40&amp;CM$5,'[1]NBA-Data-1980-2019'!$B$1:$B$16305&amp;'[1]NBA-Data-1980-2019'!$A$1:$A$16305,'[1]NBA-Data-1980-2019'!$F$1:$F$16305,"",0)</f>
        <v>14</v>
      </c>
      <c r="CN40" s="2" cm="1">
        <f t="array" ref="CN40">_xlfn.XLOOKUP($A40&amp;CN$5,'[1]NBA-Data-1980-2019'!$B$1:$B$16305&amp;'[1]NBA-Data-1980-2019'!$A$1:$A$16305,'[1]NBA-Data-1980-2019'!$F$1:$F$16305,"",0)</f>
        <v>9</v>
      </c>
      <c r="CO40" s="2" t="str" cm="1">
        <f t="array" ref="CO40">_xlfn.XLOOKUP($A40&amp;CO$5,'[1]NBA-Data-1980-2019'!$B$1:$B$16305&amp;'[1]NBA-Data-1980-2019'!$A$1:$A$16305,'[1]NBA-Data-1980-2019'!$F$1:$F$16305,"",0)</f>
        <v/>
      </c>
      <c r="CP40" s="2" t="str" cm="1">
        <f t="array" ref="CP40">_xlfn.XLOOKUP($A40&amp;CP$5,'[1]NBA-Data-1980-2019'!$B$1:$B$16305&amp;'[1]NBA-Data-1980-2019'!$A$1:$A$16305,'[1]NBA-Data-1980-2019'!$F$1:$F$16305,"",0)</f>
        <v/>
      </c>
      <c r="CQ40" s="2" t="str" cm="1">
        <f t="array" ref="CQ40">_xlfn.XLOOKUP($A40&amp;CQ$5,'[1]NBA-Data-1980-2019'!$B$1:$B$16305&amp;'[1]NBA-Data-1980-2019'!$A$1:$A$16305,'[1]NBA-Data-1980-2019'!$F$1:$F$16305,"",0)</f>
        <v/>
      </c>
      <c r="CR40" s="2" t="str" cm="1">
        <f t="array" ref="CR40">_xlfn.XLOOKUP($A40&amp;CR$5,'[1]NBA-Data-1980-2019'!$B$1:$B$16305&amp;'[1]NBA-Data-1980-2019'!$A$1:$A$16305,'[1]NBA-Data-1980-2019'!$F$1:$F$16305,"",0)</f>
        <v/>
      </c>
      <c r="CS40" s="2" t="str" cm="1">
        <f t="array" ref="CS40">_xlfn.XLOOKUP($A40&amp;CS$5,'[1]NBA-Data-1980-2019'!$B$1:$B$16305&amp;'[1]NBA-Data-1980-2019'!$A$1:$A$16305,'[1]NBA-Data-1980-2019'!$F$1:$F$16305,"",0)</f>
        <v/>
      </c>
      <c r="CU40" s="2" t="str">
        <f>_xlfn.XLOOKUP($A40,TEAMS!$G$1:$G$839,TEAMS!$H$1:$H$839,"",0)</f>
        <v>PF</v>
      </c>
      <c r="CV40" s="2" t="str">
        <f>_xlfn.XLOOKUP($CU40,DASHBOARD!$B$22:$B$27,DASHBOARD!$C$22:$C$27,"",0)</f>
        <v>FORWARD</v>
      </c>
      <c r="CY40" s="63">
        <f>SUMIFS('[1]NBA-Data-1980-2019'!$G$1:$G$16305,'[1]NBA-Data-1980-2019'!$B$1:$B$16305,$A40,'[1]NBA-Data-1980-2019'!$A$1:$A$16305,CY$9)</f>
        <v>0</v>
      </c>
      <c r="CZ40" s="63">
        <f>SUMIFS('[1]NBA-Data-1980-2019'!$G$1:$G$16305,'[1]NBA-Data-1980-2019'!$B$1:$B$16305,$A40,'[1]NBA-Data-1980-2019'!$A$1:$A$16305,CZ$9)</f>
        <v>0</v>
      </c>
      <c r="DA40" s="63">
        <f>SUMIFS('[1]NBA-Data-1980-2019'!$G$1:$G$16305,'[1]NBA-Data-1980-2019'!$B$1:$B$16305,$A40,'[1]NBA-Data-1980-2019'!$A$1:$A$16305,DA$9)</f>
        <v>0</v>
      </c>
      <c r="DB40" s="63">
        <f>SUMIFS('[1]NBA-Data-1980-2019'!$G$1:$G$16305,'[1]NBA-Data-1980-2019'!$B$1:$B$16305,$A40,'[1]NBA-Data-1980-2019'!$A$1:$A$16305,DB$9)</f>
        <v>0</v>
      </c>
      <c r="DC40" s="63">
        <f>SUMIFS('[1]NBA-Data-1980-2019'!$G$1:$G$16305,'[1]NBA-Data-1980-2019'!$B$1:$B$16305,$A40,'[1]NBA-Data-1980-2019'!$A$1:$A$16305,DC$9)</f>
        <v>0</v>
      </c>
      <c r="DD40" s="63">
        <f>SUMIFS('[1]NBA-Data-1980-2019'!$G$1:$G$16305,'[1]NBA-Data-1980-2019'!$B$1:$B$16305,$A40,'[1]NBA-Data-1980-2019'!$A$1:$A$16305,DD$9)</f>
        <v>0</v>
      </c>
      <c r="DE40" s="63">
        <f>SUMIFS('[1]NBA-Data-1980-2019'!$G$1:$G$16305,'[1]NBA-Data-1980-2019'!$B$1:$B$16305,$A40,'[1]NBA-Data-1980-2019'!$A$1:$A$16305,DE$9)</f>
        <v>0</v>
      </c>
      <c r="DF40" s="63">
        <f>SUMIFS('[1]NBA-Data-1980-2019'!$G$1:$G$16305,'[1]NBA-Data-1980-2019'!$B$1:$B$16305,$A40,'[1]NBA-Data-1980-2019'!$A$1:$A$16305,DF$9)</f>
        <v>0</v>
      </c>
      <c r="DG40" s="63">
        <f>SUMIFS('[1]NBA-Data-1980-2019'!$G$1:$G$16305,'[1]NBA-Data-1980-2019'!$B$1:$B$16305,$A40,'[1]NBA-Data-1980-2019'!$A$1:$A$16305,DG$9)</f>
        <v>0</v>
      </c>
      <c r="DH40" s="63">
        <f>SUMIFS('[1]NBA-Data-1980-2019'!$G$1:$G$16305,'[1]NBA-Data-1980-2019'!$B$1:$B$16305,$A40,'[1]NBA-Data-1980-2019'!$A$1:$A$16305,DH$9)</f>
        <v>0</v>
      </c>
      <c r="DI40" s="63">
        <f>SUMIFS('[1]NBA-Data-1980-2019'!$G$1:$G$16305,'[1]NBA-Data-1980-2019'!$B$1:$B$16305,$A40,'[1]NBA-Data-1980-2019'!$A$1:$A$16305,DI$9)</f>
        <v>0</v>
      </c>
      <c r="DJ40" s="63">
        <f>SUMIFS('[1]NBA-Data-1980-2019'!$G$1:$G$16305,'[1]NBA-Data-1980-2019'!$B$1:$B$16305,$A40,'[1]NBA-Data-1980-2019'!$A$1:$A$16305,DJ$9)</f>
        <v>0</v>
      </c>
      <c r="DK40" s="63">
        <f>SUMIFS('[1]NBA-Data-1980-2019'!$G$1:$G$16305,'[1]NBA-Data-1980-2019'!$B$1:$B$16305,$A40,'[1]NBA-Data-1980-2019'!$A$1:$A$16305,DK$9)</f>
        <v>0</v>
      </c>
      <c r="DL40" s="63">
        <f>SUMIFS('[1]NBA-Data-1980-2019'!$G$1:$G$16305,'[1]NBA-Data-1980-2019'!$B$1:$B$16305,$A40,'[1]NBA-Data-1980-2019'!$A$1:$A$16305,DL$9)</f>
        <v>1021080</v>
      </c>
      <c r="DM40" s="63">
        <f>SUMIFS('[1]NBA-Data-1980-2019'!$G$1:$G$16305,'[1]NBA-Data-1980-2019'!$B$1:$B$16305,$A40,'[1]NBA-Data-1980-2019'!$A$1:$A$16305,DM$9)</f>
        <v>1097640</v>
      </c>
      <c r="DN40" s="63">
        <f>SUMIFS('[1]NBA-Data-1980-2019'!$G$1:$G$16305,'[1]NBA-Data-1980-2019'!$B$1:$B$16305,$A40,'[1]NBA-Data-1980-2019'!$A$1:$A$16305,DN$9)</f>
        <v>0</v>
      </c>
      <c r="DO40" s="63">
        <f>SUMIFS('[1]NBA-Data-1980-2019'!$G$1:$G$16305,'[1]NBA-Data-1980-2019'!$B$1:$B$16305,$A40,'[1]NBA-Data-1980-2019'!$A$1:$A$16305,DO$9)</f>
        <v>1870501</v>
      </c>
      <c r="DP40" s="63">
        <f>SUMIFS('[1]NBA-Data-1980-2019'!$G$1:$G$16305,'[1]NBA-Data-1980-2019'!$B$1:$B$16305,$A40,'[1]NBA-Data-1980-2019'!$A$1:$A$16305,DP$9)</f>
        <v>9000000</v>
      </c>
      <c r="DQ40" s="63">
        <f>SUMIFS('[1]NBA-Data-1980-2019'!$G$1:$G$16305,'[1]NBA-Data-1980-2019'!$B$1:$B$16305,$A40,'[1]NBA-Data-1980-2019'!$A$1:$A$16305,DQ$9)</f>
        <v>0</v>
      </c>
      <c r="DR40" s="63">
        <f>SUMIFS('[1]NBA-Data-1980-2019'!$G$1:$G$16305,'[1]NBA-Data-1980-2019'!$B$1:$B$16305,$A40,'[1]NBA-Data-1980-2019'!$A$1:$A$16305,DR$9)</f>
        <v>0</v>
      </c>
      <c r="DS40" s="63">
        <f>SUMIFS('[1]NBA-Data-1980-2019'!$G$1:$G$16305,'[1]NBA-Data-1980-2019'!$B$1:$B$16305,$A40,'[1]NBA-Data-1980-2019'!$A$1:$A$16305,DS$9)</f>
        <v>0</v>
      </c>
      <c r="DT40" s="63">
        <f>SUMIFS('[1]NBA-Data-1980-2019'!$G$1:$G$16305,'[1]NBA-Data-1980-2019'!$B$1:$B$16305,$A40,'[1]NBA-Data-1980-2019'!$A$1:$A$16305,DT$9)</f>
        <v>0</v>
      </c>
      <c r="DU40" s="63">
        <f>SUMIFS('[1]NBA-Data-1980-2019'!$G$1:$G$16305,'[1]NBA-Data-1980-2019'!$B$1:$B$16305,$A40,'[1]NBA-Data-1980-2019'!$A$1:$A$16305,DU$9)</f>
        <v>4500000</v>
      </c>
      <c r="DV40" s="63">
        <f>SUMIFS('[1]NBA-Data-1980-2019'!$G$1:$G$16305,'[1]NBA-Data-1980-2019'!$B$1:$B$16305,$A40,'[1]NBA-Data-1980-2019'!$A$1:$A$16305,DV$9)</f>
        <v>4702500</v>
      </c>
      <c r="DW40" s="63">
        <f>SUMIFS('[1]NBA-Data-1980-2019'!$G$1:$G$16305,'[1]NBA-Data-1980-2019'!$B$1:$B$16305,$A40,'[1]NBA-Data-1980-2019'!$A$1:$A$16305,DW$9)</f>
        <v>7500000</v>
      </c>
      <c r="DX40" s="63">
        <f>SUMIFS('[1]NBA-Data-1980-2019'!$G$1:$G$16305,'[1]NBA-Data-1980-2019'!$B$1:$B$16305,$A40,'[1]NBA-Data-1980-2019'!$A$1:$A$16305,DX$9)</f>
        <v>7000000</v>
      </c>
      <c r="DY40" s="63">
        <f>SUMIFS('[1]NBA-Data-1980-2019'!$G$1:$G$16305,'[1]NBA-Data-1980-2019'!$B$1:$B$16305,$A40,'[1]NBA-Data-1980-2019'!$A$1:$A$16305,DY$9)</f>
        <v>7000000</v>
      </c>
      <c r="DZ40" s="63">
        <f>SUMIFS('[1]NBA-Data-1980-2019'!$G$1:$G$16305,'[1]NBA-Data-1980-2019'!$B$1:$B$16305,$A40,'[1]NBA-Data-1980-2019'!$A$1:$A$16305,DZ$9)</f>
        <v>0</v>
      </c>
      <c r="EA40" s="63">
        <f>SUMIFS('[1]NBA-Data-1980-2019'!$G$1:$G$16305,'[1]NBA-Data-1980-2019'!$B$1:$B$16305,$A40,'[1]NBA-Data-1980-2019'!$A$1:$A$16305,EA$9)</f>
        <v>0</v>
      </c>
      <c r="EB40" s="63">
        <f>SUMIFS('[1]NBA-Data-1980-2019'!$G$1:$G$16305,'[1]NBA-Data-1980-2019'!$B$1:$B$16305,$A40,'[1]NBA-Data-1980-2019'!$A$1:$A$16305,EB$9)</f>
        <v>0</v>
      </c>
      <c r="EC40" s="63">
        <f>SUMIFS('[1]NBA-Data-1980-2019'!$G$1:$G$16305,'[1]NBA-Data-1980-2019'!$B$1:$B$16305,$A40,'[1]NBA-Data-1980-2019'!$A$1:$A$16305,EC$9)</f>
        <v>0</v>
      </c>
      <c r="ED40" s="63">
        <f>SUMIFS('[1]NBA-Data-1980-2019'!$G$1:$G$16305,'[1]NBA-Data-1980-2019'!$B$1:$B$16305,$A40,'[1]NBA-Data-1980-2019'!$A$1:$A$16305,ED$9)</f>
        <v>0</v>
      </c>
      <c r="EH40" s="2" t="s">
        <v>1478</v>
      </c>
      <c r="EZ40" s="13" t="s">
        <v>1398</v>
      </c>
      <c r="FA40" s="2" t="s">
        <v>1356</v>
      </c>
    </row>
    <row r="41" spans="1:165" x14ac:dyDescent="0.2">
      <c r="A41" s="2" t="s">
        <v>781</v>
      </c>
      <c r="B41" s="2" t="str" cm="1">
        <f t="array" ref="B41">_xlfn.XLOOKUP($A41&amp;B$5,'[1]NBA-Data-1980-2019'!$B$1:$B$16305&amp;'[1]NBA-Data-1980-2019'!$A$1:$A$16305,'[1]NBA-Data-1980-2019'!$D$1:$D$16305,"",0)</f>
        <v/>
      </c>
      <c r="C41" s="2" t="str" cm="1">
        <f t="array" ref="C41">_xlfn.XLOOKUP($A41&amp;C$5,'[1]NBA-Data-1980-2019'!$B$1:$B$16305&amp;'[1]NBA-Data-1980-2019'!$A$1:$A$16305,'[1]NBA-Data-1980-2019'!$D$1:$D$16305,"",0)</f>
        <v/>
      </c>
      <c r="D41" s="2" t="str" cm="1">
        <f t="array" ref="D41">_xlfn.XLOOKUP($A41&amp;D$5,'[1]NBA-Data-1980-2019'!$B$1:$B$16305&amp;'[1]NBA-Data-1980-2019'!$A$1:$A$16305,'[1]NBA-Data-1980-2019'!$D$1:$D$16305,"",0)</f>
        <v/>
      </c>
      <c r="E41" s="2" t="str" cm="1">
        <f t="array" ref="E41">_xlfn.XLOOKUP($A41&amp;E$5,'[1]NBA-Data-1980-2019'!$B$1:$B$16305&amp;'[1]NBA-Data-1980-2019'!$A$1:$A$16305,'[1]NBA-Data-1980-2019'!$D$1:$D$16305,"",0)</f>
        <v/>
      </c>
      <c r="F41" s="2" t="str" cm="1">
        <f t="array" ref="F41">_xlfn.XLOOKUP($A41&amp;F$5,'[1]NBA-Data-1980-2019'!$B$1:$B$16305&amp;'[1]NBA-Data-1980-2019'!$A$1:$A$16305,'[1]NBA-Data-1980-2019'!$D$1:$D$16305,"",0)</f>
        <v/>
      </c>
      <c r="G41" s="2" t="str" cm="1">
        <f t="array" ref="G41">_xlfn.XLOOKUP($A41&amp;G$5,'[1]NBA-Data-1980-2019'!$B$1:$B$16305&amp;'[1]NBA-Data-1980-2019'!$A$1:$A$16305,'[1]NBA-Data-1980-2019'!$D$1:$D$16305,"",0)</f>
        <v/>
      </c>
      <c r="H41" s="2" t="str" cm="1">
        <f t="array" ref="H41">_xlfn.XLOOKUP($A41&amp;H$5,'[1]NBA-Data-1980-2019'!$B$1:$B$16305&amp;'[1]NBA-Data-1980-2019'!$A$1:$A$16305,'[1]NBA-Data-1980-2019'!$D$1:$D$16305,"",0)</f>
        <v/>
      </c>
      <c r="I41" s="2" t="str" cm="1">
        <f t="array" ref="I41">_xlfn.XLOOKUP($A41&amp;I$5,'[1]NBA-Data-1980-2019'!$B$1:$B$16305&amp;'[1]NBA-Data-1980-2019'!$A$1:$A$16305,'[1]NBA-Data-1980-2019'!$D$1:$D$16305,"",0)</f>
        <v/>
      </c>
      <c r="J41" s="2" t="str" cm="1">
        <f t="array" ref="J41">_xlfn.XLOOKUP($A41&amp;J$5,'[1]NBA-Data-1980-2019'!$B$1:$B$16305&amp;'[1]NBA-Data-1980-2019'!$A$1:$A$16305,'[1]NBA-Data-1980-2019'!$D$1:$D$16305,"",0)</f>
        <v/>
      </c>
      <c r="K41" s="2" t="str" cm="1">
        <f t="array" ref="K41">_xlfn.XLOOKUP($A41&amp;K$5,'[1]NBA-Data-1980-2019'!$B$1:$B$16305&amp;'[1]NBA-Data-1980-2019'!$A$1:$A$16305,'[1]NBA-Data-1980-2019'!$D$1:$D$16305,"",0)</f>
        <v/>
      </c>
      <c r="L41" s="2" t="str" cm="1">
        <f t="array" ref="L41">_xlfn.XLOOKUP($A41&amp;L$5,'[1]NBA-Data-1980-2019'!$B$1:$B$16305&amp;'[1]NBA-Data-1980-2019'!$A$1:$A$16305,'[1]NBA-Data-1980-2019'!$D$1:$D$16305,"",0)</f>
        <v/>
      </c>
      <c r="M41" s="2" t="str" cm="1">
        <f t="array" ref="M41">_xlfn.XLOOKUP($A41&amp;M$5,'[1]NBA-Data-1980-2019'!$B$1:$B$16305&amp;'[1]NBA-Data-1980-2019'!$A$1:$A$16305,'[1]NBA-Data-1980-2019'!$D$1:$D$16305,"",0)</f>
        <v/>
      </c>
      <c r="N41" s="2" t="str" cm="1">
        <f t="array" ref="N41">_xlfn.XLOOKUP($A41&amp;N$5,'[1]NBA-Data-1980-2019'!$B$1:$B$16305&amp;'[1]NBA-Data-1980-2019'!$A$1:$A$16305,'[1]NBA-Data-1980-2019'!$D$1:$D$16305,"",0)</f>
        <v/>
      </c>
      <c r="O41" s="2" t="str" cm="1">
        <f t="array" ref="O41">_xlfn.XLOOKUP($A41&amp;O$5,'[1]NBA-Data-1980-2019'!$B$1:$B$16305&amp;'[1]NBA-Data-1980-2019'!$A$1:$A$16305,'[1]NBA-Data-1980-2019'!$D$1:$D$16305,"",0)</f>
        <v/>
      </c>
      <c r="P41" s="2" t="str" cm="1">
        <f t="array" ref="P41">_xlfn.XLOOKUP($A41&amp;P$5,'[1]NBA-Data-1980-2019'!$B$1:$B$16305&amp;'[1]NBA-Data-1980-2019'!$A$1:$A$16305,'[1]NBA-Data-1980-2019'!$D$1:$D$16305,"",0)</f>
        <v/>
      </c>
      <c r="Q41" s="2" t="str" cm="1">
        <f t="array" ref="Q41">_xlfn.XLOOKUP($A41&amp;Q$5,'[1]NBA-Data-1980-2019'!$B$1:$B$16305&amp;'[1]NBA-Data-1980-2019'!$A$1:$A$16305,'[1]NBA-Data-1980-2019'!$D$1:$D$16305,"",0)</f>
        <v/>
      </c>
      <c r="R41" s="2" t="str" cm="1">
        <f t="array" ref="R41">_xlfn.XLOOKUP($A41&amp;R$5,'[1]NBA-Data-1980-2019'!$B$1:$B$16305&amp;'[1]NBA-Data-1980-2019'!$A$1:$A$16305,'[1]NBA-Data-1980-2019'!$D$1:$D$16305,"",0)</f>
        <v/>
      </c>
      <c r="S41" s="2" t="str" cm="1">
        <f t="array" ref="S41">_xlfn.XLOOKUP($A41&amp;S$5,'[1]NBA-Data-1980-2019'!$B$1:$B$16305&amp;'[1]NBA-Data-1980-2019'!$A$1:$A$16305,'[1]NBA-Data-1980-2019'!$D$1:$D$16305,"",0)</f>
        <v/>
      </c>
      <c r="T41" s="2" t="str" cm="1">
        <f t="array" ref="T41">_xlfn.XLOOKUP($A41&amp;T$5,'[1]NBA-Data-1980-2019'!$B$1:$B$16305&amp;'[1]NBA-Data-1980-2019'!$A$1:$A$16305,'[1]NBA-Data-1980-2019'!$D$1:$D$16305,"",0)</f>
        <v>IND</v>
      </c>
      <c r="U41" s="2" t="str" cm="1">
        <f t="array" ref="U41">_xlfn.XLOOKUP($A41&amp;U$5,'[1]NBA-Data-1980-2019'!$B$1:$B$16305&amp;'[1]NBA-Data-1980-2019'!$A$1:$A$16305,'[1]NBA-Data-1980-2019'!$D$1:$D$16305,"",0)</f>
        <v>IND</v>
      </c>
      <c r="V41" s="2" t="str" cm="1">
        <f t="array" ref="V41">_xlfn.XLOOKUP($A41&amp;V$5,'[1]NBA-Data-1980-2019'!$B$1:$B$16305&amp;'[1]NBA-Data-1980-2019'!$A$1:$A$16305,'[1]NBA-Data-1980-2019'!$D$1:$D$16305,"",0)</f>
        <v>IND</v>
      </c>
      <c r="W41" s="2" t="str" cm="1">
        <f t="array" ref="W41">_xlfn.XLOOKUP($A41&amp;W$5,'[1]NBA-Data-1980-2019'!$B$1:$B$16305&amp;'[1]NBA-Data-1980-2019'!$A$1:$A$16305,'[1]NBA-Data-1980-2019'!$D$1:$D$16305,"",0)</f>
        <v>GSW</v>
      </c>
      <c r="X41" s="2" t="str" cm="1">
        <f t="array" ref="X41">_xlfn.XLOOKUP($A41&amp;X$5,'[1]NBA-Data-1980-2019'!$B$1:$B$16305&amp;'[1]NBA-Data-1980-2019'!$A$1:$A$16305,'[1]NBA-Data-1980-2019'!$D$1:$D$16305,"",0)</f>
        <v>GSW</v>
      </c>
      <c r="Y41" s="2" t="str" cm="1">
        <f t="array" ref="Y41">_xlfn.XLOOKUP($A41&amp;Y$5,'[1]NBA-Data-1980-2019'!$B$1:$B$16305&amp;'[1]NBA-Data-1980-2019'!$A$1:$A$16305,'[1]NBA-Data-1980-2019'!$D$1:$D$16305,"",0)</f>
        <v>UTA</v>
      </c>
      <c r="Z41" s="2" t="str" cm="1">
        <f t="array" ref="Z41">_xlfn.XLOOKUP($A41&amp;Z$5,'[1]NBA-Data-1980-2019'!$B$1:$B$16305&amp;'[1]NBA-Data-1980-2019'!$A$1:$A$16305,'[1]NBA-Data-1980-2019'!$D$1:$D$16305,"",0)</f>
        <v>GSW</v>
      </c>
      <c r="AA41" s="2" t="str" cm="1">
        <f t="array" ref="AA41">_xlfn.XLOOKUP($A41&amp;AA$5,'[1]NBA-Data-1980-2019'!$B$1:$B$16305&amp;'[1]NBA-Data-1980-2019'!$A$1:$A$16305,'[1]NBA-Data-1980-2019'!$D$1:$D$16305,"",0)</f>
        <v>GSW</v>
      </c>
      <c r="AB41" s="2" t="str" cm="1">
        <f t="array" ref="AB41">_xlfn.XLOOKUP($A41&amp;AB$5,'[1]NBA-Data-1980-2019'!$B$1:$B$16305&amp;'[1]NBA-Data-1980-2019'!$A$1:$A$16305,'[1]NBA-Data-1980-2019'!$D$1:$D$16305,"",0)</f>
        <v>MIN</v>
      </c>
      <c r="AC41" s="2" t="str" cm="1">
        <f t="array" ref="AC41">_xlfn.XLOOKUP($A41&amp;AC$5,'[1]NBA-Data-1980-2019'!$B$1:$B$16305&amp;'[1]NBA-Data-1980-2019'!$A$1:$A$16305,'[1]NBA-Data-1980-2019'!$D$1:$D$16305,"",0)</f>
        <v/>
      </c>
      <c r="AD41" s="2" t="str" cm="1">
        <f t="array" ref="AD41">_xlfn.XLOOKUP($A41&amp;AD$5,'[1]NBA-Data-1980-2019'!$B$1:$B$16305&amp;'[1]NBA-Data-1980-2019'!$A$1:$A$16305,'[1]NBA-Data-1980-2019'!$D$1:$D$16305,"",0)</f>
        <v/>
      </c>
      <c r="AE41" s="2" t="str" cm="1">
        <f t="array" ref="AE41">_xlfn.XLOOKUP($A41&amp;AE$5,'[1]NBA-Data-1980-2019'!$B$1:$B$16305&amp;'[1]NBA-Data-1980-2019'!$A$1:$A$16305,'[1]NBA-Data-1980-2019'!$D$1:$D$16305,"",0)</f>
        <v/>
      </c>
      <c r="AF41" s="2" t="str" cm="1">
        <f t="array" ref="AF41">_xlfn.XLOOKUP($A41&amp;AF$5,'[1]NBA-Data-1980-2019'!$B$1:$B$16305&amp;'[1]NBA-Data-1980-2019'!$A$1:$A$16305,'[1]NBA-Data-1980-2019'!$D$1:$D$16305,"",0)</f>
        <v/>
      </c>
      <c r="AG41" s="2" t="str" cm="1">
        <f t="array" ref="AG41">_xlfn.XLOOKUP($A41&amp;AG$5,'[1]NBA-Data-1980-2019'!$B$1:$B$16305&amp;'[1]NBA-Data-1980-2019'!$A$1:$A$16305,'[1]NBA-Data-1980-2019'!$D$1:$D$16305,"",0)</f>
        <v/>
      </c>
      <c r="AH41" s="2" t="str" cm="1">
        <f t="array" ref="AH41">_xlfn.XLOOKUP($A41&amp;AH$5,'[1]NBA-Data-1980-2019'!$B$1:$B$16305&amp;'[1]NBA-Data-1980-2019'!$A$1:$A$16305,'[1]NBA-Data-1980-2019'!$H$1:$H$16305,"",0)</f>
        <v/>
      </c>
      <c r="AI41" s="2" t="str" cm="1">
        <f t="array" ref="AI41">_xlfn.XLOOKUP($A41&amp;AI$5,'[1]NBA-Data-1980-2019'!$B$1:$B$16305&amp;'[1]NBA-Data-1980-2019'!$A$1:$A$16305,'[1]NBA-Data-1980-2019'!$H$1:$H$16305,"",0)</f>
        <v/>
      </c>
      <c r="AJ41" s="2" t="str" cm="1">
        <f t="array" ref="AJ41">_xlfn.XLOOKUP($A41&amp;AJ$5,'[1]NBA-Data-1980-2019'!$B$1:$B$16305&amp;'[1]NBA-Data-1980-2019'!$A$1:$A$16305,'[1]NBA-Data-1980-2019'!$H$1:$H$16305,"",0)</f>
        <v/>
      </c>
      <c r="AK41" s="2" t="str" cm="1">
        <f t="array" ref="AK41">_xlfn.XLOOKUP($A41&amp;AK$5,'[1]NBA-Data-1980-2019'!$B$1:$B$16305&amp;'[1]NBA-Data-1980-2019'!$A$1:$A$16305,'[1]NBA-Data-1980-2019'!$H$1:$H$16305,"",0)</f>
        <v/>
      </c>
      <c r="AL41" s="2" t="str" cm="1">
        <f t="array" ref="AL41">_xlfn.XLOOKUP($A41&amp;AL$5,'[1]NBA-Data-1980-2019'!$B$1:$B$16305&amp;'[1]NBA-Data-1980-2019'!$A$1:$A$16305,'[1]NBA-Data-1980-2019'!$H$1:$H$16305,"",0)</f>
        <v/>
      </c>
      <c r="AM41" s="2" t="str" cm="1">
        <f t="array" ref="AM41">_xlfn.XLOOKUP($A41&amp;AM$5,'[1]NBA-Data-1980-2019'!$B$1:$B$16305&amp;'[1]NBA-Data-1980-2019'!$A$1:$A$16305,'[1]NBA-Data-1980-2019'!$H$1:$H$16305,"",0)</f>
        <v/>
      </c>
      <c r="AN41" s="2" t="str" cm="1">
        <f t="array" ref="AN41">_xlfn.XLOOKUP($A41&amp;AN$5,'[1]NBA-Data-1980-2019'!$B$1:$B$16305&amp;'[1]NBA-Data-1980-2019'!$A$1:$A$16305,'[1]NBA-Data-1980-2019'!$H$1:$H$16305,"",0)</f>
        <v/>
      </c>
      <c r="AO41" s="2" t="str" cm="1">
        <f t="array" ref="AO41">_xlfn.XLOOKUP($A41&amp;AO$5,'[1]NBA-Data-1980-2019'!$B$1:$B$16305&amp;'[1]NBA-Data-1980-2019'!$A$1:$A$16305,'[1]NBA-Data-1980-2019'!$H$1:$H$16305,"",0)</f>
        <v/>
      </c>
      <c r="AP41" s="2" t="str" cm="1">
        <f t="array" ref="AP41">_xlfn.XLOOKUP($A41&amp;AP$5,'[1]NBA-Data-1980-2019'!$B$1:$B$16305&amp;'[1]NBA-Data-1980-2019'!$A$1:$A$16305,'[1]NBA-Data-1980-2019'!$H$1:$H$16305,"",0)</f>
        <v/>
      </c>
      <c r="AQ41" s="2" t="str" cm="1">
        <f t="array" ref="AQ41">_xlfn.XLOOKUP($A41&amp;AQ$5,'[1]NBA-Data-1980-2019'!$B$1:$B$16305&amp;'[1]NBA-Data-1980-2019'!$A$1:$A$16305,'[1]NBA-Data-1980-2019'!$H$1:$H$16305,"",0)</f>
        <v/>
      </c>
      <c r="AR41" s="2" t="str" cm="1">
        <f t="array" ref="AR41">_xlfn.XLOOKUP($A41&amp;AR$5,'[1]NBA-Data-1980-2019'!$B$1:$B$16305&amp;'[1]NBA-Data-1980-2019'!$A$1:$A$16305,'[1]NBA-Data-1980-2019'!$H$1:$H$16305,"",0)</f>
        <v/>
      </c>
      <c r="AS41" s="2" t="str" cm="1">
        <f t="array" ref="AS41">_xlfn.XLOOKUP($A41&amp;AS$5,'[1]NBA-Data-1980-2019'!$B$1:$B$16305&amp;'[1]NBA-Data-1980-2019'!$A$1:$A$16305,'[1]NBA-Data-1980-2019'!$H$1:$H$16305,"",0)</f>
        <v/>
      </c>
      <c r="AT41" s="2" t="str" cm="1">
        <f t="array" ref="AT41">_xlfn.XLOOKUP($A41&amp;AT$5,'[1]NBA-Data-1980-2019'!$B$1:$B$16305&amp;'[1]NBA-Data-1980-2019'!$A$1:$A$16305,'[1]NBA-Data-1980-2019'!$H$1:$H$16305,"",0)</f>
        <v/>
      </c>
      <c r="AU41" s="2" t="str" cm="1">
        <f t="array" ref="AU41">_xlfn.XLOOKUP($A41&amp;AU$5,'[1]NBA-Data-1980-2019'!$B$1:$B$16305&amp;'[1]NBA-Data-1980-2019'!$A$1:$A$16305,'[1]NBA-Data-1980-2019'!$H$1:$H$16305,"",0)</f>
        <v/>
      </c>
      <c r="AV41" s="2" t="str" cm="1">
        <f t="array" ref="AV41">_xlfn.XLOOKUP($A41&amp;AV$5,'[1]NBA-Data-1980-2019'!$B$1:$B$16305&amp;'[1]NBA-Data-1980-2019'!$A$1:$A$16305,'[1]NBA-Data-1980-2019'!$H$1:$H$16305,"",0)</f>
        <v/>
      </c>
      <c r="AW41" s="2" t="str" cm="1">
        <f t="array" ref="AW41">_xlfn.XLOOKUP($A41&amp;AW$5,'[1]NBA-Data-1980-2019'!$B$1:$B$16305&amp;'[1]NBA-Data-1980-2019'!$A$1:$A$16305,'[1]NBA-Data-1980-2019'!$H$1:$H$16305,"",0)</f>
        <v/>
      </c>
      <c r="AX41" s="2" t="str" cm="1">
        <f t="array" ref="AX41">_xlfn.XLOOKUP($A41&amp;AX$5,'[1]NBA-Data-1980-2019'!$B$1:$B$16305&amp;'[1]NBA-Data-1980-2019'!$A$1:$A$16305,'[1]NBA-Data-1980-2019'!$H$1:$H$16305,"",0)</f>
        <v/>
      </c>
      <c r="AY41" s="2" t="str" cm="1">
        <f t="array" ref="AY41">_xlfn.XLOOKUP($A41&amp;AY$5,'[1]NBA-Data-1980-2019'!$B$1:$B$16305&amp;'[1]NBA-Data-1980-2019'!$A$1:$A$16305,'[1]NBA-Data-1980-2019'!$H$1:$H$16305,"",0)</f>
        <v/>
      </c>
      <c r="AZ41" s="2" cm="1">
        <f t="array" ref="AZ41">_xlfn.XLOOKUP($A41&amp;AZ$5,'[1]NBA-Data-1980-2019'!$B$1:$B$16305&amp;'[1]NBA-Data-1980-2019'!$A$1:$A$16305,'[1]NBA-Data-1980-2019'!$H$1:$H$16305,"",0)</f>
        <v>1800</v>
      </c>
      <c r="BA41" s="2" cm="1">
        <f t="array" ref="BA41">_xlfn.XLOOKUP($A41&amp;BA$5,'[1]NBA-Data-1980-2019'!$B$1:$B$16305&amp;'[1]NBA-Data-1980-2019'!$A$1:$A$16305,'[1]NBA-Data-1980-2019'!$H$1:$H$16305,"",0)</f>
        <v>2492.7999999999997</v>
      </c>
      <c r="BB41" s="2" cm="1">
        <f t="array" ref="BB41">_xlfn.XLOOKUP($A41&amp;BB$5,'[1]NBA-Data-1980-2019'!$B$1:$B$16305&amp;'[1]NBA-Data-1980-2019'!$A$1:$A$16305,'[1]NBA-Data-1980-2019'!$H$1:$H$16305,"",0)</f>
        <v>1755.3999999999999</v>
      </c>
      <c r="BC41" s="2" cm="1">
        <f t="array" ref="BC41">_xlfn.XLOOKUP($A41&amp;BC$5,'[1]NBA-Data-1980-2019'!$B$1:$B$16305&amp;'[1]NBA-Data-1980-2019'!$A$1:$A$16305,'[1]NBA-Data-1980-2019'!$H$1:$H$16305,"",0)</f>
        <v>1716</v>
      </c>
      <c r="BD41" s="2" cm="1">
        <f t="array" ref="BD41">_xlfn.XLOOKUP($A41&amp;BD$5,'[1]NBA-Data-1980-2019'!$B$1:$B$16305&amp;'[1]NBA-Data-1980-2019'!$A$1:$A$16305,'[1]NBA-Data-1980-2019'!$H$1:$H$16305,"",0)</f>
        <v>25</v>
      </c>
      <c r="BE41" s="2" cm="1">
        <f t="array" ref="BE41">_xlfn.XLOOKUP($A41&amp;BE$5,'[1]NBA-Data-1980-2019'!$B$1:$B$16305&amp;'[1]NBA-Data-1980-2019'!$A$1:$A$16305,'[1]NBA-Data-1980-2019'!$H$1:$H$16305,"",0)</f>
        <v>418</v>
      </c>
      <c r="BF41" s="2" cm="1">
        <f t="array" ref="BF41">_xlfn.XLOOKUP($A41&amp;BF$5,'[1]NBA-Data-1980-2019'!$B$1:$B$16305&amp;'[1]NBA-Data-1980-2019'!$A$1:$A$16305,'[1]NBA-Data-1980-2019'!$H$1:$H$16305,"",0)</f>
        <v>270.59999999999997</v>
      </c>
      <c r="BG41" s="2" cm="1">
        <f t="array" ref="BG41">_xlfn.XLOOKUP($A41&amp;BG$5,'[1]NBA-Data-1980-2019'!$B$1:$B$16305&amp;'[1]NBA-Data-1980-2019'!$A$1:$A$16305,'[1]NBA-Data-1980-2019'!$H$1:$H$16305,"",0)</f>
        <v>1058.3999999999999</v>
      </c>
      <c r="BH41" s="2" cm="1">
        <f t="array" ref="BH41">_xlfn.XLOOKUP($A41&amp;BH$5,'[1]NBA-Data-1980-2019'!$B$1:$B$16305&amp;'[1]NBA-Data-1980-2019'!$A$1:$A$16305,'[1]NBA-Data-1980-2019'!$H$1:$H$16305,"",0)</f>
        <v>1029.3</v>
      </c>
      <c r="BI41" s="2" t="str" cm="1">
        <f t="array" ref="BI41">_xlfn.XLOOKUP($A41&amp;BI$5,'[1]NBA-Data-1980-2019'!$B$1:$B$16305&amp;'[1]NBA-Data-1980-2019'!$A$1:$A$16305,'[1]NBA-Data-1980-2019'!$H$1:$H$16305,"",0)</f>
        <v/>
      </c>
      <c r="BJ41" s="2" t="str" cm="1">
        <f t="array" ref="BJ41">_xlfn.XLOOKUP($A41&amp;BJ$5,'[1]NBA-Data-1980-2019'!$B$1:$B$16305&amp;'[1]NBA-Data-1980-2019'!$A$1:$A$16305,'[1]NBA-Data-1980-2019'!$H$1:$H$16305,"",0)</f>
        <v/>
      </c>
      <c r="BK41" s="2" t="str" cm="1">
        <f t="array" ref="BK41">_xlfn.XLOOKUP($A41&amp;BK$5,'[1]NBA-Data-1980-2019'!$B$1:$B$16305&amp;'[1]NBA-Data-1980-2019'!$A$1:$A$16305,'[1]NBA-Data-1980-2019'!$H$1:$H$16305,"",0)</f>
        <v/>
      </c>
      <c r="BL41" s="2" t="str" cm="1">
        <f t="array" ref="BL41">_xlfn.XLOOKUP($A41&amp;BL$5,'[1]NBA-Data-1980-2019'!$B$1:$B$16305&amp;'[1]NBA-Data-1980-2019'!$A$1:$A$16305,'[1]NBA-Data-1980-2019'!$H$1:$H$16305,"",0)</f>
        <v/>
      </c>
      <c r="BM41" s="2" t="str" cm="1">
        <f t="array" ref="BM41">_xlfn.XLOOKUP($A41&amp;BM$5,'[1]NBA-Data-1980-2019'!$B$1:$B$16305&amp;'[1]NBA-Data-1980-2019'!$A$1:$A$16305,'[1]NBA-Data-1980-2019'!$H$1:$H$16305,"",0)</f>
        <v/>
      </c>
      <c r="BN41" s="2" t="str" cm="1">
        <f t="array" ref="BN41">_xlfn.XLOOKUP($A41&amp;BN$5,'[1]NBA-Data-1980-2019'!$B$1:$B$16305&amp;'[1]NBA-Data-1980-2019'!$A$1:$A$16305,'[1]NBA-Data-1980-2019'!$F$1:$F$16305,"",0)</f>
        <v/>
      </c>
      <c r="BO41" s="2" t="str" cm="1">
        <f t="array" ref="BO41">_xlfn.XLOOKUP($A41&amp;BO$5,'[1]NBA-Data-1980-2019'!$B$1:$B$16305&amp;'[1]NBA-Data-1980-2019'!$A$1:$A$16305,'[1]NBA-Data-1980-2019'!$F$1:$F$16305,"",0)</f>
        <v/>
      </c>
      <c r="BP41" s="2" t="str" cm="1">
        <f t="array" ref="BP41">_xlfn.XLOOKUP($A41&amp;BP$5,'[1]NBA-Data-1980-2019'!$B$1:$B$16305&amp;'[1]NBA-Data-1980-2019'!$A$1:$A$16305,'[1]NBA-Data-1980-2019'!$F$1:$F$16305,"",0)</f>
        <v/>
      </c>
      <c r="BQ41" s="2" t="str" cm="1">
        <f t="array" ref="BQ41">_xlfn.XLOOKUP($A41&amp;BQ$5,'[1]NBA-Data-1980-2019'!$B$1:$B$16305&amp;'[1]NBA-Data-1980-2019'!$A$1:$A$16305,'[1]NBA-Data-1980-2019'!$F$1:$F$16305,"",0)</f>
        <v/>
      </c>
      <c r="BR41" s="2" t="str" cm="1">
        <f t="array" ref="BR41">_xlfn.XLOOKUP($A41&amp;BR$5,'[1]NBA-Data-1980-2019'!$B$1:$B$16305&amp;'[1]NBA-Data-1980-2019'!$A$1:$A$16305,'[1]NBA-Data-1980-2019'!$F$1:$F$16305,"",0)</f>
        <v/>
      </c>
      <c r="BS41" s="2" t="str" cm="1">
        <f t="array" ref="BS41">_xlfn.XLOOKUP($A41&amp;BS$5,'[1]NBA-Data-1980-2019'!$B$1:$B$16305&amp;'[1]NBA-Data-1980-2019'!$A$1:$A$16305,'[1]NBA-Data-1980-2019'!$F$1:$F$16305,"",0)</f>
        <v/>
      </c>
      <c r="BT41" s="2" t="str" cm="1">
        <f t="array" ref="BT41">_xlfn.XLOOKUP($A41&amp;BT$5,'[1]NBA-Data-1980-2019'!$B$1:$B$16305&amp;'[1]NBA-Data-1980-2019'!$A$1:$A$16305,'[1]NBA-Data-1980-2019'!$F$1:$F$16305,"",0)</f>
        <v/>
      </c>
      <c r="BU41" s="2" t="str" cm="1">
        <f t="array" ref="BU41">_xlfn.XLOOKUP($A41&amp;BU$5,'[1]NBA-Data-1980-2019'!$B$1:$B$16305&amp;'[1]NBA-Data-1980-2019'!$A$1:$A$16305,'[1]NBA-Data-1980-2019'!$F$1:$F$16305,"",0)</f>
        <v/>
      </c>
      <c r="BV41" s="2" t="str" cm="1">
        <f t="array" ref="BV41">_xlfn.XLOOKUP($A41&amp;BV$5,'[1]NBA-Data-1980-2019'!$B$1:$B$16305&amp;'[1]NBA-Data-1980-2019'!$A$1:$A$16305,'[1]NBA-Data-1980-2019'!$F$1:$F$16305,"",0)</f>
        <v/>
      </c>
      <c r="BW41" s="2" t="str" cm="1">
        <f t="array" ref="BW41">_xlfn.XLOOKUP($A41&amp;BW$5,'[1]NBA-Data-1980-2019'!$B$1:$B$16305&amp;'[1]NBA-Data-1980-2019'!$A$1:$A$16305,'[1]NBA-Data-1980-2019'!$F$1:$F$16305,"",0)</f>
        <v/>
      </c>
      <c r="BX41" s="2" t="str" cm="1">
        <f t="array" ref="BX41">_xlfn.XLOOKUP($A41&amp;BX$5,'[1]NBA-Data-1980-2019'!$B$1:$B$16305&amp;'[1]NBA-Data-1980-2019'!$A$1:$A$16305,'[1]NBA-Data-1980-2019'!$F$1:$F$16305,"",0)</f>
        <v/>
      </c>
      <c r="BY41" s="2" t="str" cm="1">
        <f t="array" ref="BY41">_xlfn.XLOOKUP($A41&amp;BY$5,'[1]NBA-Data-1980-2019'!$B$1:$B$16305&amp;'[1]NBA-Data-1980-2019'!$A$1:$A$16305,'[1]NBA-Data-1980-2019'!$F$1:$F$16305,"",0)</f>
        <v/>
      </c>
      <c r="BZ41" s="2" t="str" cm="1">
        <f t="array" ref="BZ41">_xlfn.XLOOKUP($A41&amp;BZ$5,'[1]NBA-Data-1980-2019'!$B$1:$B$16305&amp;'[1]NBA-Data-1980-2019'!$A$1:$A$16305,'[1]NBA-Data-1980-2019'!$F$1:$F$16305,"",0)</f>
        <v/>
      </c>
      <c r="CA41" s="2" t="str" cm="1">
        <f t="array" ref="CA41">_xlfn.XLOOKUP($A41&amp;CA$5,'[1]NBA-Data-1980-2019'!$B$1:$B$16305&amp;'[1]NBA-Data-1980-2019'!$A$1:$A$16305,'[1]NBA-Data-1980-2019'!$F$1:$F$16305,"",0)</f>
        <v/>
      </c>
      <c r="CB41" s="2" t="str" cm="1">
        <f t="array" ref="CB41">_xlfn.XLOOKUP($A41&amp;CB$5,'[1]NBA-Data-1980-2019'!$B$1:$B$16305&amp;'[1]NBA-Data-1980-2019'!$A$1:$A$16305,'[1]NBA-Data-1980-2019'!$F$1:$F$16305,"",0)</f>
        <v/>
      </c>
      <c r="CC41" s="2" t="str" cm="1">
        <f t="array" ref="CC41">_xlfn.XLOOKUP($A41&amp;CC$5,'[1]NBA-Data-1980-2019'!$B$1:$B$16305&amp;'[1]NBA-Data-1980-2019'!$A$1:$A$16305,'[1]NBA-Data-1980-2019'!$F$1:$F$16305,"",0)</f>
        <v/>
      </c>
      <c r="CD41" s="2" t="str" cm="1">
        <f t="array" ref="CD41">_xlfn.XLOOKUP($A41&amp;CD$5,'[1]NBA-Data-1980-2019'!$B$1:$B$16305&amp;'[1]NBA-Data-1980-2019'!$A$1:$A$16305,'[1]NBA-Data-1980-2019'!$F$1:$F$16305,"",0)</f>
        <v/>
      </c>
      <c r="CE41" s="2" t="str" cm="1">
        <f t="array" ref="CE41">_xlfn.XLOOKUP($A41&amp;CE$5,'[1]NBA-Data-1980-2019'!$B$1:$B$16305&amp;'[1]NBA-Data-1980-2019'!$A$1:$A$16305,'[1]NBA-Data-1980-2019'!$F$1:$F$16305,"",0)</f>
        <v/>
      </c>
      <c r="CF41" s="2" cm="1">
        <f t="array" ref="CF41">_xlfn.XLOOKUP($A41&amp;CF$5,'[1]NBA-Data-1980-2019'!$B$1:$B$16305&amp;'[1]NBA-Data-1980-2019'!$A$1:$A$16305,'[1]NBA-Data-1980-2019'!$F$1:$F$16305,"",0)</f>
        <v>9</v>
      </c>
      <c r="CG41" s="2" cm="1">
        <f t="array" ref="CG41">_xlfn.XLOOKUP($A41&amp;CG$5,'[1]NBA-Data-1980-2019'!$B$1:$B$16305&amp;'[1]NBA-Data-1980-2019'!$A$1:$A$16305,'[1]NBA-Data-1980-2019'!$F$1:$F$16305,"",0)</f>
        <v>9.6</v>
      </c>
      <c r="CH41" s="2" cm="1">
        <f t="array" ref="CH41">_xlfn.XLOOKUP($A41&amp;CH$5,'[1]NBA-Data-1980-2019'!$B$1:$B$16305&amp;'[1]NBA-Data-1980-2019'!$A$1:$A$16305,'[1]NBA-Data-1980-2019'!$F$1:$F$16305,"",0)</f>
        <v>10.6</v>
      </c>
      <c r="CI41" s="2" cm="1">
        <f t="array" ref="CI41">_xlfn.XLOOKUP($A41&amp;CI$5,'[1]NBA-Data-1980-2019'!$B$1:$B$16305&amp;'[1]NBA-Data-1980-2019'!$A$1:$A$16305,'[1]NBA-Data-1980-2019'!$F$1:$F$16305,"",0)</f>
        <v>15.2</v>
      </c>
      <c r="CJ41" s="2" cm="1">
        <f t="array" ref="CJ41">_xlfn.XLOOKUP($A41&amp;CJ$5,'[1]NBA-Data-1980-2019'!$B$1:$B$16305&amp;'[1]NBA-Data-1980-2019'!$A$1:$A$16305,'[1]NBA-Data-1980-2019'!$F$1:$F$16305,"",0)</f>
        <v>11.9</v>
      </c>
      <c r="CK41" s="2" cm="1">
        <f t="array" ref="CK41">_xlfn.XLOOKUP($A41&amp;CK$5,'[1]NBA-Data-1980-2019'!$B$1:$B$16305&amp;'[1]NBA-Data-1980-2019'!$A$1:$A$16305,'[1]NBA-Data-1980-2019'!$F$1:$F$16305,"",0)</f>
        <v>4.0999999999999996</v>
      </c>
      <c r="CL41" s="2" cm="1">
        <f t="array" ref="CL41">_xlfn.XLOOKUP($A41&amp;CL$5,'[1]NBA-Data-1980-2019'!$B$1:$B$16305&amp;'[1]NBA-Data-1980-2019'!$A$1:$A$16305,'[1]NBA-Data-1980-2019'!$F$1:$F$16305,"",0)</f>
        <v>0.8</v>
      </c>
      <c r="CM41" s="2" cm="1">
        <f t="array" ref="CM41">_xlfn.XLOOKUP($A41&amp;CM$5,'[1]NBA-Data-1980-2019'!$B$1:$B$16305&amp;'[1]NBA-Data-1980-2019'!$A$1:$A$16305,'[1]NBA-Data-1980-2019'!$F$1:$F$16305,"",0)</f>
        <v>10.1</v>
      </c>
      <c r="CN41" s="2" cm="1">
        <f t="array" ref="CN41">_xlfn.XLOOKUP($A41&amp;CN$5,'[1]NBA-Data-1980-2019'!$B$1:$B$16305&amp;'[1]NBA-Data-1980-2019'!$A$1:$A$16305,'[1]NBA-Data-1980-2019'!$F$1:$F$16305,"",0)</f>
        <v>6.6</v>
      </c>
      <c r="CO41" s="2" t="str" cm="1">
        <f t="array" ref="CO41">_xlfn.XLOOKUP($A41&amp;CO$5,'[1]NBA-Data-1980-2019'!$B$1:$B$16305&amp;'[1]NBA-Data-1980-2019'!$A$1:$A$16305,'[1]NBA-Data-1980-2019'!$F$1:$F$16305,"",0)</f>
        <v/>
      </c>
      <c r="CP41" s="2" t="str" cm="1">
        <f t="array" ref="CP41">_xlfn.XLOOKUP($A41&amp;CP$5,'[1]NBA-Data-1980-2019'!$B$1:$B$16305&amp;'[1]NBA-Data-1980-2019'!$A$1:$A$16305,'[1]NBA-Data-1980-2019'!$F$1:$F$16305,"",0)</f>
        <v/>
      </c>
      <c r="CQ41" s="2" t="str" cm="1">
        <f t="array" ref="CQ41">_xlfn.XLOOKUP($A41&amp;CQ$5,'[1]NBA-Data-1980-2019'!$B$1:$B$16305&amp;'[1]NBA-Data-1980-2019'!$A$1:$A$16305,'[1]NBA-Data-1980-2019'!$F$1:$F$16305,"",0)</f>
        <v/>
      </c>
      <c r="CR41" s="2" t="str" cm="1">
        <f t="array" ref="CR41">_xlfn.XLOOKUP($A41&amp;CR$5,'[1]NBA-Data-1980-2019'!$B$1:$B$16305&amp;'[1]NBA-Data-1980-2019'!$A$1:$A$16305,'[1]NBA-Data-1980-2019'!$F$1:$F$16305,"",0)</f>
        <v/>
      </c>
      <c r="CS41" s="2" t="str" cm="1">
        <f t="array" ref="CS41">_xlfn.XLOOKUP($A41&amp;CS$5,'[1]NBA-Data-1980-2019'!$B$1:$B$16305&amp;'[1]NBA-Data-1980-2019'!$A$1:$A$16305,'[1]NBA-Data-1980-2019'!$F$1:$F$16305,"",0)</f>
        <v/>
      </c>
      <c r="CU41" s="2" t="str">
        <f>_xlfn.XLOOKUP($A41,TEAMS!$G$1:$G$839,TEAMS!$H$1:$H$839,"",0)</f>
        <v>SG</v>
      </c>
      <c r="CV41" s="2" t="str">
        <f>_xlfn.XLOOKUP($CU41,DASHBOARD!$B$22:$B$27,DASHBOARD!$C$22:$C$27,"",0)</f>
        <v>GUARD</v>
      </c>
      <c r="CY41" s="63">
        <f>SUMIFS('[1]NBA-Data-1980-2019'!$G$1:$G$16305,'[1]NBA-Data-1980-2019'!$B$1:$B$16305,$A41,'[1]NBA-Data-1980-2019'!$A$1:$A$16305,CY$9)</f>
        <v>0</v>
      </c>
      <c r="CZ41" s="63">
        <f>SUMIFS('[1]NBA-Data-1980-2019'!$G$1:$G$16305,'[1]NBA-Data-1980-2019'!$B$1:$B$16305,$A41,'[1]NBA-Data-1980-2019'!$A$1:$A$16305,CZ$9)</f>
        <v>0</v>
      </c>
      <c r="DA41" s="63">
        <f>SUMIFS('[1]NBA-Data-1980-2019'!$G$1:$G$16305,'[1]NBA-Data-1980-2019'!$B$1:$B$16305,$A41,'[1]NBA-Data-1980-2019'!$A$1:$A$16305,DA$9)</f>
        <v>0</v>
      </c>
      <c r="DB41" s="63">
        <f>SUMIFS('[1]NBA-Data-1980-2019'!$G$1:$G$16305,'[1]NBA-Data-1980-2019'!$B$1:$B$16305,$A41,'[1]NBA-Data-1980-2019'!$A$1:$A$16305,DB$9)</f>
        <v>0</v>
      </c>
      <c r="DC41" s="63">
        <f>SUMIFS('[1]NBA-Data-1980-2019'!$G$1:$G$16305,'[1]NBA-Data-1980-2019'!$B$1:$B$16305,$A41,'[1]NBA-Data-1980-2019'!$A$1:$A$16305,DC$9)</f>
        <v>0</v>
      </c>
      <c r="DD41" s="63">
        <f>SUMIFS('[1]NBA-Data-1980-2019'!$G$1:$G$16305,'[1]NBA-Data-1980-2019'!$B$1:$B$16305,$A41,'[1]NBA-Data-1980-2019'!$A$1:$A$16305,DD$9)</f>
        <v>0</v>
      </c>
      <c r="DE41" s="63">
        <f>SUMIFS('[1]NBA-Data-1980-2019'!$G$1:$G$16305,'[1]NBA-Data-1980-2019'!$B$1:$B$16305,$A41,'[1]NBA-Data-1980-2019'!$A$1:$A$16305,DE$9)</f>
        <v>0</v>
      </c>
      <c r="DF41" s="63">
        <f>SUMIFS('[1]NBA-Data-1980-2019'!$G$1:$G$16305,'[1]NBA-Data-1980-2019'!$B$1:$B$16305,$A41,'[1]NBA-Data-1980-2019'!$A$1:$A$16305,DF$9)</f>
        <v>0</v>
      </c>
      <c r="DG41" s="63">
        <f>SUMIFS('[1]NBA-Data-1980-2019'!$G$1:$G$16305,'[1]NBA-Data-1980-2019'!$B$1:$B$16305,$A41,'[1]NBA-Data-1980-2019'!$A$1:$A$16305,DG$9)</f>
        <v>0</v>
      </c>
      <c r="DH41" s="63">
        <f>SUMIFS('[1]NBA-Data-1980-2019'!$G$1:$G$16305,'[1]NBA-Data-1980-2019'!$B$1:$B$16305,$A41,'[1]NBA-Data-1980-2019'!$A$1:$A$16305,DH$9)</f>
        <v>0</v>
      </c>
      <c r="DI41" s="63">
        <f>SUMIFS('[1]NBA-Data-1980-2019'!$G$1:$G$16305,'[1]NBA-Data-1980-2019'!$B$1:$B$16305,$A41,'[1]NBA-Data-1980-2019'!$A$1:$A$16305,DI$9)</f>
        <v>0</v>
      </c>
      <c r="DJ41" s="63">
        <f>SUMIFS('[1]NBA-Data-1980-2019'!$G$1:$G$16305,'[1]NBA-Data-1980-2019'!$B$1:$B$16305,$A41,'[1]NBA-Data-1980-2019'!$A$1:$A$16305,DJ$9)</f>
        <v>0</v>
      </c>
      <c r="DK41" s="63">
        <f>SUMIFS('[1]NBA-Data-1980-2019'!$G$1:$G$16305,'[1]NBA-Data-1980-2019'!$B$1:$B$16305,$A41,'[1]NBA-Data-1980-2019'!$A$1:$A$16305,DK$9)</f>
        <v>0</v>
      </c>
      <c r="DL41" s="63">
        <f>SUMIFS('[1]NBA-Data-1980-2019'!$G$1:$G$16305,'[1]NBA-Data-1980-2019'!$B$1:$B$16305,$A41,'[1]NBA-Data-1980-2019'!$A$1:$A$16305,DL$9)</f>
        <v>0</v>
      </c>
      <c r="DM41" s="63">
        <f>SUMIFS('[1]NBA-Data-1980-2019'!$G$1:$G$16305,'[1]NBA-Data-1980-2019'!$B$1:$B$16305,$A41,'[1]NBA-Data-1980-2019'!$A$1:$A$16305,DM$9)</f>
        <v>0</v>
      </c>
      <c r="DN41" s="63">
        <f>SUMIFS('[1]NBA-Data-1980-2019'!$G$1:$G$16305,'[1]NBA-Data-1980-2019'!$B$1:$B$16305,$A41,'[1]NBA-Data-1980-2019'!$A$1:$A$16305,DN$9)</f>
        <v>0</v>
      </c>
      <c r="DO41" s="63">
        <f>SUMIFS('[1]NBA-Data-1980-2019'!$G$1:$G$16305,'[1]NBA-Data-1980-2019'!$B$1:$B$16305,$A41,'[1]NBA-Data-1980-2019'!$A$1:$A$16305,DO$9)</f>
        <v>0</v>
      </c>
      <c r="DP41" s="63">
        <f>SUMIFS('[1]NBA-Data-1980-2019'!$G$1:$G$16305,'[1]NBA-Data-1980-2019'!$B$1:$B$16305,$A41,'[1]NBA-Data-1980-2019'!$A$1:$A$16305,DP$9)</f>
        <v>0</v>
      </c>
      <c r="DQ41" s="63">
        <f>SUMIFS('[1]NBA-Data-1980-2019'!$G$1:$G$16305,'[1]NBA-Data-1980-2019'!$B$1:$B$16305,$A41,'[1]NBA-Data-1980-2019'!$A$1:$A$16305,DQ$9)</f>
        <v>1799160</v>
      </c>
      <c r="DR41" s="63">
        <f>SUMIFS('[1]NBA-Data-1980-2019'!$G$1:$G$16305,'[1]NBA-Data-1980-2019'!$B$1:$B$16305,$A41,'[1]NBA-Data-1980-2019'!$A$1:$A$16305,DR$9)</f>
        <v>1934160</v>
      </c>
      <c r="DS41" s="63">
        <f>SUMIFS('[1]NBA-Data-1980-2019'!$G$1:$G$16305,'[1]NBA-Data-1980-2019'!$B$1:$B$16305,$A41,'[1]NBA-Data-1980-2019'!$A$1:$A$16305,DS$9)</f>
        <v>2069049</v>
      </c>
      <c r="DT41" s="63">
        <f>SUMIFS('[1]NBA-Data-1980-2019'!$G$1:$G$16305,'[1]NBA-Data-1980-2019'!$B$1:$B$16305,$A41,'[1]NBA-Data-1980-2019'!$A$1:$A$16305,DT$9)</f>
        <v>2956658</v>
      </c>
      <c r="DU41" s="63">
        <f>SUMIFS('[1]NBA-Data-1980-2019'!$G$1:$G$16305,'[1]NBA-Data-1980-2019'!$B$1:$B$16305,$A41,'[1]NBA-Data-1980-2019'!$A$1:$A$16305,DU$9)</f>
        <v>4000000</v>
      </c>
      <c r="DV41" s="63">
        <f>SUMIFS('[1]NBA-Data-1980-2019'!$G$1:$G$16305,'[1]NBA-Data-1980-2019'!$B$1:$B$16305,$A41,'[1]NBA-Data-1980-2019'!$A$1:$A$16305,DV$9)</f>
        <v>4000000</v>
      </c>
      <c r="DW41" s="63">
        <f>SUMIFS('[1]NBA-Data-1980-2019'!$G$1:$G$16305,'[1]NBA-Data-1980-2019'!$B$1:$B$16305,$A41,'[1]NBA-Data-1980-2019'!$A$1:$A$16305,DW$9)</f>
        <v>1145685</v>
      </c>
      <c r="DX41" s="63">
        <f>SUMIFS('[1]NBA-Data-1980-2019'!$G$1:$G$16305,'[1]NBA-Data-1980-2019'!$B$1:$B$16305,$A41,'[1]NBA-Data-1980-2019'!$A$1:$A$16305,DX$9)</f>
        <v>1270964</v>
      </c>
      <c r="DY41" s="63">
        <f>SUMIFS('[1]NBA-Data-1980-2019'!$G$1:$G$16305,'[1]NBA-Data-1980-2019'!$B$1:$B$16305,$A41,'[1]NBA-Data-1980-2019'!$A$1:$A$16305,DY$9)</f>
        <v>3500000</v>
      </c>
      <c r="DZ41" s="63">
        <f>SUMIFS('[1]NBA-Data-1980-2019'!$G$1:$G$16305,'[1]NBA-Data-1980-2019'!$B$1:$B$16305,$A41,'[1]NBA-Data-1980-2019'!$A$1:$A$16305,DZ$9)</f>
        <v>0</v>
      </c>
      <c r="EA41" s="63">
        <f>SUMIFS('[1]NBA-Data-1980-2019'!$G$1:$G$16305,'[1]NBA-Data-1980-2019'!$B$1:$B$16305,$A41,'[1]NBA-Data-1980-2019'!$A$1:$A$16305,EA$9)</f>
        <v>0</v>
      </c>
      <c r="EB41" s="63">
        <f>SUMIFS('[1]NBA-Data-1980-2019'!$G$1:$G$16305,'[1]NBA-Data-1980-2019'!$B$1:$B$16305,$A41,'[1]NBA-Data-1980-2019'!$A$1:$A$16305,EB$9)</f>
        <v>0</v>
      </c>
      <c r="EC41" s="63">
        <f>SUMIFS('[1]NBA-Data-1980-2019'!$G$1:$G$16305,'[1]NBA-Data-1980-2019'!$B$1:$B$16305,$A41,'[1]NBA-Data-1980-2019'!$A$1:$A$16305,EC$9)</f>
        <v>0</v>
      </c>
      <c r="ED41" s="63">
        <f>SUMIFS('[1]NBA-Data-1980-2019'!$G$1:$G$16305,'[1]NBA-Data-1980-2019'!$B$1:$B$16305,$A41,'[1]NBA-Data-1980-2019'!$A$1:$A$16305,ED$9)</f>
        <v>0</v>
      </c>
      <c r="EH41" s="2" t="s">
        <v>1483</v>
      </c>
    </row>
    <row r="42" spans="1:165" x14ac:dyDescent="0.2">
      <c r="A42" s="2" t="s">
        <v>1055</v>
      </c>
      <c r="B42" s="2" t="str" cm="1">
        <f t="array" ref="B42">_xlfn.XLOOKUP($A42&amp;B$5,'[1]NBA-Data-1980-2019'!$B$1:$B$16305&amp;'[1]NBA-Data-1980-2019'!$A$1:$A$16305,'[1]NBA-Data-1980-2019'!$D$1:$D$16305,"",0)</f>
        <v/>
      </c>
      <c r="C42" s="2" t="str" cm="1">
        <f t="array" ref="C42">_xlfn.XLOOKUP($A42&amp;C$5,'[1]NBA-Data-1980-2019'!$B$1:$B$16305&amp;'[1]NBA-Data-1980-2019'!$A$1:$A$16305,'[1]NBA-Data-1980-2019'!$D$1:$D$16305,"",0)</f>
        <v/>
      </c>
      <c r="D42" s="2" t="str" cm="1">
        <f t="array" ref="D42">_xlfn.XLOOKUP($A42&amp;D$5,'[1]NBA-Data-1980-2019'!$B$1:$B$16305&amp;'[1]NBA-Data-1980-2019'!$A$1:$A$16305,'[1]NBA-Data-1980-2019'!$D$1:$D$16305,"",0)</f>
        <v/>
      </c>
      <c r="E42" s="2" t="str" cm="1">
        <f t="array" ref="E42">_xlfn.XLOOKUP($A42&amp;E$5,'[1]NBA-Data-1980-2019'!$B$1:$B$16305&amp;'[1]NBA-Data-1980-2019'!$A$1:$A$16305,'[1]NBA-Data-1980-2019'!$D$1:$D$16305,"",0)</f>
        <v/>
      </c>
      <c r="F42" s="2" t="str" cm="1">
        <f t="array" ref="F42">_xlfn.XLOOKUP($A42&amp;F$5,'[1]NBA-Data-1980-2019'!$B$1:$B$16305&amp;'[1]NBA-Data-1980-2019'!$A$1:$A$16305,'[1]NBA-Data-1980-2019'!$D$1:$D$16305,"",0)</f>
        <v/>
      </c>
      <c r="G42" s="2" t="str" cm="1">
        <f t="array" ref="G42">_xlfn.XLOOKUP($A42&amp;G$5,'[1]NBA-Data-1980-2019'!$B$1:$B$16305&amp;'[1]NBA-Data-1980-2019'!$A$1:$A$16305,'[1]NBA-Data-1980-2019'!$D$1:$D$16305,"",0)</f>
        <v/>
      </c>
      <c r="H42" s="2" t="str" cm="1">
        <f t="array" ref="H42">_xlfn.XLOOKUP($A42&amp;H$5,'[1]NBA-Data-1980-2019'!$B$1:$B$16305&amp;'[1]NBA-Data-1980-2019'!$A$1:$A$16305,'[1]NBA-Data-1980-2019'!$D$1:$D$16305,"",0)</f>
        <v/>
      </c>
      <c r="I42" s="2" t="str" cm="1">
        <f t="array" ref="I42">_xlfn.XLOOKUP($A42&amp;I$5,'[1]NBA-Data-1980-2019'!$B$1:$B$16305&amp;'[1]NBA-Data-1980-2019'!$A$1:$A$16305,'[1]NBA-Data-1980-2019'!$D$1:$D$16305,"",0)</f>
        <v>GSW</v>
      </c>
      <c r="J42" s="2" t="str" cm="1">
        <f t="array" ref="J42">_xlfn.XLOOKUP($A42&amp;J$5,'[1]NBA-Data-1980-2019'!$B$1:$B$16305&amp;'[1]NBA-Data-1980-2019'!$A$1:$A$16305,'[1]NBA-Data-1980-2019'!$D$1:$D$16305,"",0)</f>
        <v>SAS</v>
      </c>
      <c r="K42" s="2" t="str" cm="1">
        <f t="array" ref="K42">_xlfn.XLOOKUP($A42&amp;K$5,'[1]NBA-Data-1980-2019'!$B$1:$B$16305&amp;'[1]NBA-Data-1980-2019'!$A$1:$A$16305,'[1]NBA-Data-1980-2019'!$D$1:$D$16305,"",0)</f>
        <v/>
      </c>
      <c r="L42" s="2" t="str" cm="1">
        <f t="array" ref="L42">_xlfn.XLOOKUP($A42&amp;L$5,'[1]NBA-Data-1980-2019'!$B$1:$B$16305&amp;'[1]NBA-Data-1980-2019'!$A$1:$A$16305,'[1]NBA-Data-1980-2019'!$D$1:$D$16305,"",0)</f>
        <v/>
      </c>
      <c r="M42" s="2" t="str" cm="1">
        <f t="array" ref="M42">_xlfn.XLOOKUP($A42&amp;M$5,'[1]NBA-Data-1980-2019'!$B$1:$B$16305&amp;'[1]NBA-Data-1980-2019'!$A$1:$A$16305,'[1]NBA-Data-1980-2019'!$D$1:$D$16305,"",0)</f>
        <v/>
      </c>
      <c r="N42" s="2" t="str" cm="1">
        <f t="array" ref="N42">_xlfn.XLOOKUP($A42&amp;N$5,'[1]NBA-Data-1980-2019'!$B$1:$B$16305&amp;'[1]NBA-Data-1980-2019'!$A$1:$A$16305,'[1]NBA-Data-1980-2019'!$D$1:$D$16305,"",0)</f>
        <v/>
      </c>
      <c r="O42" s="2" t="str" cm="1">
        <f t="array" ref="O42">_xlfn.XLOOKUP($A42&amp;O$5,'[1]NBA-Data-1980-2019'!$B$1:$B$16305&amp;'[1]NBA-Data-1980-2019'!$A$1:$A$16305,'[1]NBA-Data-1980-2019'!$D$1:$D$16305,"",0)</f>
        <v/>
      </c>
      <c r="P42" s="2" t="str" cm="1">
        <f t="array" ref="P42">_xlfn.XLOOKUP($A42&amp;P$5,'[1]NBA-Data-1980-2019'!$B$1:$B$16305&amp;'[1]NBA-Data-1980-2019'!$A$1:$A$16305,'[1]NBA-Data-1980-2019'!$D$1:$D$16305,"",0)</f>
        <v/>
      </c>
      <c r="Q42" s="2" t="str" cm="1">
        <f t="array" ref="Q42">_xlfn.XLOOKUP($A42&amp;Q$5,'[1]NBA-Data-1980-2019'!$B$1:$B$16305&amp;'[1]NBA-Data-1980-2019'!$A$1:$A$16305,'[1]NBA-Data-1980-2019'!$D$1:$D$16305,"",0)</f>
        <v/>
      </c>
      <c r="R42" s="2" t="str" cm="1">
        <f t="array" ref="R42">_xlfn.XLOOKUP($A42&amp;R$5,'[1]NBA-Data-1980-2019'!$B$1:$B$16305&amp;'[1]NBA-Data-1980-2019'!$A$1:$A$16305,'[1]NBA-Data-1980-2019'!$D$1:$D$16305,"",0)</f>
        <v/>
      </c>
      <c r="S42" s="2" t="str" cm="1">
        <f t="array" ref="S42">_xlfn.XLOOKUP($A42&amp;S$5,'[1]NBA-Data-1980-2019'!$B$1:$B$16305&amp;'[1]NBA-Data-1980-2019'!$A$1:$A$16305,'[1]NBA-Data-1980-2019'!$D$1:$D$16305,"",0)</f>
        <v/>
      </c>
      <c r="T42" s="2" t="str" cm="1">
        <f t="array" ref="T42">_xlfn.XLOOKUP($A42&amp;T$5,'[1]NBA-Data-1980-2019'!$B$1:$B$16305&amp;'[1]NBA-Data-1980-2019'!$A$1:$A$16305,'[1]NBA-Data-1980-2019'!$D$1:$D$16305,"",0)</f>
        <v/>
      </c>
      <c r="U42" s="2" t="str" cm="1">
        <f t="array" ref="U42">_xlfn.XLOOKUP($A42&amp;U$5,'[1]NBA-Data-1980-2019'!$B$1:$B$16305&amp;'[1]NBA-Data-1980-2019'!$A$1:$A$16305,'[1]NBA-Data-1980-2019'!$D$1:$D$16305,"",0)</f>
        <v/>
      </c>
      <c r="V42" s="2" t="str" cm="1">
        <f t="array" ref="V42">_xlfn.XLOOKUP($A42&amp;V$5,'[1]NBA-Data-1980-2019'!$B$1:$B$16305&amp;'[1]NBA-Data-1980-2019'!$A$1:$A$16305,'[1]NBA-Data-1980-2019'!$D$1:$D$16305,"",0)</f>
        <v/>
      </c>
      <c r="W42" s="2" t="str" cm="1">
        <f t="array" ref="W42">_xlfn.XLOOKUP($A42&amp;W$5,'[1]NBA-Data-1980-2019'!$B$1:$B$16305&amp;'[1]NBA-Data-1980-2019'!$A$1:$A$16305,'[1]NBA-Data-1980-2019'!$D$1:$D$16305,"",0)</f>
        <v/>
      </c>
      <c r="X42" s="2" t="str" cm="1">
        <f t="array" ref="X42">_xlfn.XLOOKUP($A42&amp;X$5,'[1]NBA-Data-1980-2019'!$B$1:$B$16305&amp;'[1]NBA-Data-1980-2019'!$A$1:$A$16305,'[1]NBA-Data-1980-2019'!$D$1:$D$16305,"",0)</f>
        <v/>
      </c>
      <c r="Y42" s="2" t="str" cm="1">
        <f t="array" ref="Y42">_xlfn.XLOOKUP($A42&amp;Y$5,'[1]NBA-Data-1980-2019'!$B$1:$B$16305&amp;'[1]NBA-Data-1980-2019'!$A$1:$A$16305,'[1]NBA-Data-1980-2019'!$D$1:$D$16305,"",0)</f>
        <v/>
      </c>
      <c r="Z42" s="2" t="str" cm="1">
        <f t="array" ref="Z42">_xlfn.XLOOKUP($A42&amp;Z$5,'[1]NBA-Data-1980-2019'!$B$1:$B$16305&amp;'[1]NBA-Data-1980-2019'!$A$1:$A$16305,'[1]NBA-Data-1980-2019'!$D$1:$D$16305,"",0)</f>
        <v/>
      </c>
      <c r="AA42" s="2" t="str" cm="1">
        <f t="array" ref="AA42">_xlfn.XLOOKUP($A42&amp;AA$5,'[1]NBA-Data-1980-2019'!$B$1:$B$16305&amp;'[1]NBA-Data-1980-2019'!$A$1:$A$16305,'[1]NBA-Data-1980-2019'!$D$1:$D$16305,"",0)</f>
        <v/>
      </c>
      <c r="AB42" s="2" t="str" cm="1">
        <f t="array" ref="AB42">_xlfn.XLOOKUP($A42&amp;AB$5,'[1]NBA-Data-1980-2019'!$B$1:$B$16305&amp;'[1]NBA-Data-1980-2019'!$A$1:$A$16305,'[1]NBA-Data-1980-2019'!$D$1:$D$16305,"",0)</f>
        <v/>
      </c>
      <c r="AC42" s="2" t="str" cm="1">
        <f t="array" ref="AC42">_xlfn.XLOOKUP($A42&amp;AC$5,'[1]NBA-Data-1980-2019'!$B$1:$B$16305&amp;'[1]NBA-Data-1980-2019'!$A$1:$A$16305,'[1]NBA-Data-1980-2019'!$D$1:$D$16305,"",0)</f>
        <v/>
      </c>
      <c r="AD42" s="2" t="str" cm="1">
        <f t="array" ref="AD42">_xlfn.XLOOKUP($A42&amp;AD$5,'[1]NBA-Data-1980-2019'!$B$1:$B$16305&amp;'[1]NBA-Data-1980-2019'!$A$1:$A$16305,'[1]NBA-Data-1980-2019'!$D$1:$D$16305,"",0)</f>
        <v/>
      </c>
      <c r="AE42" s="2" t="str" cm="1">
        <f t="array" ref="AE42">_xlfn.XLOOKUP($A42&amp;AE$5,'[1]NBA-Data-1980-2019'!$B$1:$B$16305&amp;'[1]NBA-Data-1980-2019'!$A$1:$A$16305,'[1]NBA-Data-1980-2019'!$D$1:$D$16305,"",0)</f>
        <v/>
      </c>
      <c r="AF42" s="2" t="str" cm="1">
        <f t="array" ref="AF42">_xlfn.XLOOKUP($A42&amp;AF$5,'[1]NBA-Data-1980-2019'!$B$1:$B$16305&amp;'[1]NBA-Data-1980-2019'!$A$1:$A$16305,'[1]NBA-Data-1980-2019'!$D$1:$D$16305,"",0)</f>
        <v/>
      </c>
      <c r="AG42" s="2" t="str" cm="1">
        <f t="array" ref="AG42">_xlfn.XLOOKUP($A42&amp;AG$5,'[1]NBA-Data-1980-2019'!$B$1:$B$16305&amp;'[1]NBA-Data-1980-2019'!$A$1:$A$16305,'[1]NBA-Data-1980-2019'!$D$1:$D$16305,"",0)</f>
        <v/>
      </c>
      <c r="AH42" s="2" t="str" cm="1">
        <f t="array" ref="AH42">_xlfn.XLOOKUP($A42&amp;AH$5,'[1]NBA-Data-1980-2019'!$B$1:$B$16305&amp;'[1]NBA-Data-1980-2019'!$A$1:$A$16305,'[1]NBA-Data-1980-2019'!$H$1:$H$16305,"",0)</f>
        <v/>
      </c>
      <c r="AI42" s="2" t="str" cm="1">
        <f t="array" ref="AI42">_xlfn.XLOOKUP($A42&amp;AI$5,'[1]NBA-Data-1980-2019'!$B$1:$B$16305&amp;'[1]NBA-Data-1980-2019'!$A$1:$A$16305,'[1]NBA-Data-1980-2019'!$H$1:$H$16305,"",0)</f>
        <v/>
      </c>
      <c r="AJ42" s="2" t="str" cm="1">
        <f t="array" ref="AJ42">_xlfn.XLOOKUP($A42&amp;AJ$5,'[1]NBA-Data-1980-2019'!$B$1:$B$16305&amp;'[1]NBA-Data-1980-2019'!$A$1:$A$16305,'[1]NBA-Data-1980-2019'!$H$1:$H$16305,"",0)</f>
        <v/>
      </c>
      <c r="AK42" s="2" t="str" cm="1">
        <f t="array" ref="AK42">_xlfn.XLOOKUP($A42&amp;AK$5,'[1]NBA-Data-1980-2019'!$B$1:$B$16305&amp;'[1]NBA-Data-1980-2019'!$A$1:$A$16305,'[1]NBA-Data-1980-2019'!$H$1:$H$16305,"",0)</f>
        <v/>
      </c>
      <c r="AL42" s="2" t="str" cm="1">
        <f t="array" ref="AL42">_xlfn.XLOOKUP($A42&amp;AL$5,'[1]NBA-Data-1980-2019'!$B$1:$B$16305&amp;'[1]NBA-Data-1980-2019'!$A$1:$A$16305,'[1]NBA-Data-1980-2019'!$H$1:$H$16305,"",0)</f>
        <v/>
      </c>
      <c r="AM42" s="2" t="str" cm="1">
        <f t="array" ref="AM42">_xlfn.XLOOKUP($A42&amp;AM$5,'[1]NBA-Data-1980-2019'!$B$1:$B$16305&amp;'[1]NBA-Data-1980-2019'!$A$1:$A$16305,'[1]NBA-Data-1980-2019'!$H$1:$H$16305,"",0)</f>
        <v/>
      </c>
      <c r="AN42" s="2" t="str" cm="1">
        <f t="array" ref="AN42">_xlfn.XLOOKUP($A42&amp;AN$5,'[1]NBA-Data-1980-2019'!$B$1:$B$16305&amp;'[1]NBA-Data-1980-2019'!$A$1:$A$16305,'[1]NBA-Data-1980-2019'!$H$1:$H$16305,"",0)</f>
        <v/>
      </c>
      <c r="AO42" s="2" cm="1">
        <f t="array" ref="AO42">_xlfn.XLOOKUP($A42&amp;AO$5,'[1]NBA-Data-1980-2019'!$B$1:$B$16305&amp;'[1]NBA-Data-1980-2019'!$A$1:$A$16305,'[1]NBA-Data-1980-2019'!$H$1:$H$16305,"",0)</f>
        <v>140.4</v>
      </c>
      <c r="AP42" s="2" cm="1">
        <f t="array" ref="AP42">_xlfn.XLOOKUP($A42&amp;AP$5,'[1]NBA-Data-1980-2019'!$B$1:$B$16305&amp;'[1]NBA-Data-1980-2019'!$A$1:$A$16305,'[1]NBA-Data-1980-2019'!$H$1:$H$16305,"",0)</f>
        <v>3.9000000000000004</v>
      </c>
      <c r="AQ42" s="2" t="str" cm="1">
        <f t="array" ref="AQ42">_xlfn.XLOOKUP($A42&amp;AQ$5,'[1]NBA-Data-1980-2019'!$B$1:$B$16305&amp;'[1]NBA-Data-1980-2019'!$A$1:$A$16305,'[1]NBA-Data-1980-2019'!$H$1:$H$16305,"",0)</f>
        <v/>
      </c>
      <c r="AR42" s="2" t="str" cm="1">
        <f t="array" ref="AR42">_xlfn.XLOOKUP($A42&amp;AR$5,'[1]NBA-Data-1980-2019'!$B$1:$B$16305&amp;'[1]NBA-Data-1980-2019'!$A$1:$A$16305,'[1]NBA-Data-1980-2019'!$H$1:$H$16305,"",0)</f>
        <v/>
      </c>
      <c r="AS42" s="2" t="str" cm="1">
        <f t="array" ref="AS42">_xlfn.XLOOKUP($A42&amp;AS$5,'[1]NBA-Data-1980-2019'!$B$1:$B$16305&amp;'[1]NBA-Data-1980-2019'!$A$1:$A$16305,'[1]NBA-Data-1980-2019'!$H$1:$H$16305,"",0)</f>
        <v/>
      </c>
      <c r="AT42" s="2" t="str" cm="1">
        <f t="array" ref="AT42">_xlfn.XLOOKUP($A42&amp;AT$5,'[1]NBA-Data-1980-2019'!$B$1:$B$16305&amp;'[1]NBA-Data-1980-2019'!$A$1:$A$16305,'[1]NBA-Data-1980-2019'!$H$1:$H$16305,"",0)</f>
        <v/>
      </c>
      <c r="AU42" s="2" t="str" cm="1">
        <f t="array" ref="AU42">_xlfn.XLOOKUP($A42&amp;AU$5,'[1]NBA-Data-1980-2019'!$B$1:$B$16305&amp;'[1]NBA-Data-1980-2019'!$A$1:$A$16305,'[1]NBA-Data-1980-2019'!$H$1:$H$16305,"",0)</f>
        <v/>
      </c>
      <c r="AV42" s="2" t="str" cm="1">
        <f t="array" ref="AV42">_xlfn.XLOOKUP($A42&amp;AV$5,'[1]NBA-Data-1980-2019'!$B$1:$B$16305&amp;'[1]NBA-Data-1980-2019'!$A$1:$A$16305,'[1]NBA-Data-1980-2019'!$H$1:$H$16305,"",0)</f>
        <v/>
      </c>
      <c r="AW42" s="2" t="str" cm="1">
        <f t="array" ref="AW42">_xlfn.XLOOKUP($A42&amp;AW$5,'[1]NBA-Data-1980-2019'!$B$1:$B$16305&amp;'[1]NBA-Data-1980-2019'!$A$1:$A$16305,'[1]NBA-Data-1980-2019'!$H$1:$H$16305,"",0)</f>
        <v/>
      </c>
      <c r="AX42" s="2" t="str" cm="1">
        <f t="array" ref="AX42">_xlfn.XLOOKUP($A42&amp;AX$5,'[1]NBA-Data-1980-2019'!$B$1:$B$16305&amp;'[1]NBA-Data-1980-2019'!$A$1:$A$16305,'[1]NBA-Data-1980-2019'!$H$1:$H$16305,"",0)</f>
        <v/>
      </c>
      <c r="AY42" s="2" t="str" cm="1">
        <f t="array" ref="AY42">_xlfn.XLOOKUP($A42&amp;AY$5,'[1]NBA-Data-1980-2019'!$B$1:$B$16305&amp;'[1]NBA-Data-1980-2019'!$A$1:$A$16305,'[1]NBA-Data-1980-2019'!$H$1:$H$16305,"",0)</f>
        <v/>
      </c>
      <c r="AZ42" s="2" t="str" cm="1">
        <f t="array" ref="AZ42">_xlfn.XLOOKUP($A42&amp;AZ$5,'[1]NBA-Data-1980-2019'!$B$1:$B$16305&amp;'[1]NBA-Data-1980-2019'!$A$1:$A$16305,'[1]NBA-Data-1980-2019'!$H$1:$H$16305,"",0)</f>
        <v/>
      </c>
      <c r="BA42" s="2" t="str" cm="1">
        <f t="array" ref="BA42">_xlfn.XLOOKUP($A42&amp;BA$5,'[1]NBA-Data-1980-2019'!$B$1:$B$16305&amp;'[1]NBA-Data-1980-2019'!$A$1:$A$16305,'[1]NBA-Data-1980-2019'!$H$1:$H$16305,"",0)</f>
        <v/>
      </c>
      <c r="BB42" s="2" t="str" cm="1">
        <f t="array" ref="BB42">_xlfn.XLOOKUP($A42&amp;BB$5,'[1]NBA-Data-1980-2019'!$B$1:$B$16305&amp;'[1]NBA-Data-1980-2019'!$A$1:$A$16305,'[1]NBA-Data-1980-2019'!$H$1:$H$16305,"",0)</f>
        <v/>
      </c>
      <c r="BC42" s="2" t="str" cm="1">
        <f t="array" ref="BC42">_xlfn.XLOOKUP($A42&amp;BC$5,'[1]NBA-Data-1980-2019'!$B$1:$B$16305&amp;'[1]NBA-Data-1980-2019'!$A$1:$A$16305,'[1]NBA-Data-1980-2019'!$H$1:$H$16305,"",0)</f>
        <v/>
      </c>
      <c r="BD42" s="2" t="str" cm="1">
        <f t="array" ref="BD42">_xlfn.XLOOKUP($A42&amp;BD$5,'[1]NBA-Data-1980-2019'!$B$1:$B$16305&amp;'[1]NBA-Data-1980-2019'!$A$1:$A$16305,'[1]NBA-Data-1980-2019'!$H$1:$H$16305,"",0)</f>
        <v/>
      </c>
      <c r="BE42" s="2" t="str" cm="1">
        <f t="array" ref="BE42">_xlfn.XLOOKUP($A42&amp;BE$5,'[1]NBA-Data-1980-2019'!$B$1:$B$16305&amp;'[1]NBA-Data-1980-2019'!$A$1:$A$16305,'[1]NBA-Data-1980-2019'!$H$1:$H$16305,"",0)</f>
        <v/>
      </c>
      <c r="BF42" s="2" t="str" cm="1">
        <f t="array" ref="BF42">_xlfn.XLOOKUP($A42&amp;BF$5,'[1]NBA-Data-1980-2019'!$B$1:$B$16305&amp;'[1]NBA-Data-1980-2019'!$A$1:$A$16305,'[1]NBA-Data-1980-2019'!$H$1:$H$16305,"",0)</f>
        <v/>
      </c>
      <c r="BG42" s="2" t="str" cm="1">
        <f t="array" ref="BG42">_xlfn.XLOOKUP($A42&amp;BG$5,'[1]NBA-Data-1980-2019'!$B$1:$B$16305&amp;'[1]NBA-Data-1980-2019'!$A$1:$A$16305,'[1]NBA-Data-1980-2019'!$H$1:$H$16305,"",0)</f>
        <v/>
      </c>
      <c r="BH42" s="2" t="str" cm="1">
        <f t="array" ref="BH42">_xlfn.XLOOKUP($A42&amp;BH$5,'[1]NBA-Data-1980-2019'!$B$1:$B$16305&amp;'[1]NBA-Data-1980-2019'!$A$1:$A$16305,'[1]NBA-Data-1980-2019'!$H$1:$H$16305,"",0)</f>
        <v/>
      </c>
      <c r="BI42" s="2" t="str" cm="1">
        <f t="array" ref="BI42">_xlfn.XLOOKUP($A42&amp;BI$5,'[1]NBA-Data-1980-2019'!$B$1:$B$16305&amp;'[1]NBA-Data-1980-2019'!$A$1:$A$16305,'[1]NBA-Data-1980-2019'!$H$1:$H$16305,"",0)</f>
        <v/>
      </c>
      <c r="BJ42" s="2" t="str" cm="1">
        <f t="array" ref="BJ42">_xlfn.XLOOKUP($A42&amp;BJ$5,'[1]NBA-Data-1980-2019'!$B$1:$B$16305&amp;'[1]NBA-Data-1980-2019'!$A$1:$A$16305,'[1]NBA-Data-1980-2019'!$H$1:$H$16305,"",0)</f>
        <v/>
      </c>
      <c r="BK42" s="2" t="str" cm="1">
        <f t="array" ref="BK42">_xlfn.XLOOKUP($A42&amp;BK$5,'[1]NBA-Data-1980-2019'!$B$1:$B$16305&amp;'[1]NBA-Data-1980-2019'!$A$1:$A$16305,'[1]NBA-Data-1980-2019'!$H$1:$H$16305,"",0)</f>
        <v/>
      </c>
      <c r="BL42" s="2" t="str" cm="1">
        <f t="array" ref="BL42">_xlfn.XLOOKUP($A42&amp;BL$5,'[1]NBA-Data-1980-2019'!$B$1:$B$16305&amp;'[1]NBA-Data-1980-2019'!$A$1:$A$16305,'[1]NBA-Data-1980-2019'!$H$1:$H$16305,"",0)</f>
        <v/>
      </c>
      <c r="BM42" s="2" t="str" cm="1">
        <f t="array" ref="BM42">_xlfn.XLOOKUP($A42&amp;BM$5,'[1]NBA-Data-1980-2019'!$B$1:$B$16305&amp;'[1]NBA-Data-1980-2019'!$A$1:$A$16305,'[1]NBA-Data-1980-2019'!$H$1:$H$16305,"",0)</f>
        <v/>
      </c>
      <c r="BN42" s="2" t="str" cm="1">
        <f t="array" ref="BN42">_xlfn.XLOOKUP($A42&amp;BN$5,'[1]NBA-Data-1980-2019'!$B$1:$B$16305&amp;'[1]NBA-Data-1980-2019'!$A$1:$A$16305,'[1]NBA-Data-1980-2019'!$F$1:$F$16305,"",0)</f>
        <v/>
      </c>
      <c r="BO42" s="2" t="str" cm="1">
        <f t="array" ref="BO42">_xlfn.XLOOKUP($A42&amp;BO$5,'[1]NBA-Data-1980-2019'!$B$1:$B$16305&amp;'[1]NBA-Data-1980-2019'!$A$1:$A$16305,'[1]NBA-Data-1980-2019'!$F$1:$F$16305,"",0)</f>
        <v/>
      </c>
      <c r="BP42" s="2" t="str" cm="1">
        <f t="array" ref="BP42">_xlfn.XLOOKUP($A42&amp;BP$5,'[1]NBA-Data-1980-2019'!$B$1:$B$16305&amp;'[1]NBA-Data-1980-2019'!$A$1:$A$16305,'[1]NBA-Data-1980-2019'!$F$1:$F$16305,"",0)</f>
        <v/>
      </c>
      <c r="BQ42" s="2" t="str" cm="1">
        <f t="array" ref="BQ42">_xlfn.XLOOKUP($A42&amp;BQ$5,'[1]NBA-Data-1980-2019'!$B$1:$B$16305&amp;'[1]NBA-Data-1980-2019'!$A$1:$A$16305,'[1]NBA-Data-1980-2019'!$F$1:$F$16305,"",0)</f>
        <v/>
      </c>
      <c r="BR42" s="2" t="str" cm="1">
        <f t="array" ref="BR42">_xlfn.XLOOKUP($A42&amp;BR$5,'[1]NBA-Data-1980-2019'!$B$1:$B$16305&amp;'[1]NBA-Data-1980-2019'!$A$1:$A$16305,'[1]NBA-Data-1980-2019'!$F$1:$F$16305,"",0)</f>
        <v/>
      </c>
      <c r="BS42" s="2" t="str" cm="1">
        <f t="array" ref="BS42">_xlfn.XLOOKUP($A42&amp;BS$5,'[1]NBA-Data-1980-2019'!$B$1:$B$16305&amp;'[1]NBA-Data-1980-2019'!$A$1:$A$16305,'[1]NBA-Data-1980-2019'!$F$1:$F$16305,"",0)</f>
        <v/>
      </c>
      <c r="BT42" s="2" t="str" cm="1">
        <f t="array" ref="BT42">_xlfn.XLOOKUP($A42&amp;BT$5,'[1]NBA-Data-1980-2019'!$B$1:$B$16305&amp;'[1]NBA-Data-1980-2019'!$A$1:$A$16305,'[1]NBA-Data-1980-2019'!$F$1:$F$16305,"",0)</f>
        <v/>
      </c>
      <c r="BU42" s="2" cm="1">
        <f t="array" ref="BU42">_xlfn.XLOOKUP($A42&amp;BU$5,'[1]NBA-Data-1980-2019'!$B$1:$B$16305&amp;'[1]NBA-Data-1980-2019'!$A$1:$A$16305,'[1]NBA-Data-1980-2019'!$F$1:$F$16305,"",0)</f>
        <v>2.9</v>
      </c>
      <c r="BV42" s="2" cm="1">
        <f t="array" ref="BV42">_xlfn.XLOOKUP($A42&amp;BV$5,'[1]NBA-Data-1980-2019'!$B$1:$B$16305&amp;'[1]NBA-Data-1980-2019'!$A$1:$A$16305,'[1]NBA-Data-1980-2019'!$F$1:$F$16305,"",0)</f>
        <v>24.4</v>
      </c>
      <c r="BW42" s="2" t="str" cm="1">
        <f t="array" ref="BW42">_xlfn.XLOOKUP($A42&amp;BW$5,'[1]NBA-Data-1980-2019'!$B$1:$B$16305&amp;'[1]NBA-Data-1980-2019'!$A$1:$A$16305,'[1]NBA-Data-1980-2019'!$F$1:$F$16305,"",0)</f>
        <v/>
      </c>
      <c r="BX42" s="2" t="str" cm="1">
        <f t="array" ref="BX42">_xlfn.XLOOKUP($A42&amp;BX$5,'[1]NBA-Data-1980-2019'!$B$1:$B$16305&amp;'[1]NBA-Data-1980-2019'!$A$1:$A$16305,'[1]NBA-Data-1980-2019'!$F$1:$F$16305,"",0)</f>
        <v/>
      </c>
      <c r="BY42" s="2" t="str" cm="1">
        <f t="array" ref="BY42">_xlfn.XLOOKUP($A42&amp;BY$5,'[1]NBA-Data-1980-2019'!$B$1:$B$16305&amp;'[1]NBA-Data-1980-2019'!$A$1:$A$16305,'[1]NBA-Data-1980-2019'!$F$1:$F$16305,"",0)</f>
        <v/>
      </c>
      <c r="BZ42" s="2" t="str" cm="1">
        <f t="array" ref="BZ42">_xlfn.XLOOKUP($A42&amp;BZ$5,'[1]NBA-Data-1980-2019'!$B$1:$B$16305&amp;'[1]NBA-Data-1980-2019'!$A$1:$A$16305,'[1]NBA-Data-1980-2019'!$F$1:$F$16305,"",0)</f>
        <v/>
      </c>
      <c r="CA42" s="2" t="str" cm="1">
        <f t="array" ref="CA42">_xlfn.XLOOKUP($A42&amp;CA$5,'[1]NBA-Data-1980-2019'!$B$1:$B$16305&amp;'[1]NBA-Data-1980-2019'!$A$1:$A$16305,'[1]NBA-Data-1980-2019'!$F$1:$F$16305,"",0)</f>
        <v/>
      </c>
      <c r="CB42" s="2" t="str" cm="1">
        <f t="array" ref="CB42">_xlfn.XLOOKUP($A42&amp;CB$5,'[1]NBA-Data-1980-2019'!$B$1:$B$16305&amp;'[1]NBA-Data-1980-2019'!$A$1:$A$16305,'[1]NBA-Data-1980-2019'!$F$1:$F$16305,"",0)</f>
        <v/>
      </c>
      <c r="CC42" s="2" t="str" cm="1">
        <f t="array" ref="CC42">_xlfn.XLOOKUP($A42&amp;CC$5,'[1]NBA-Data-1980-2019'!$B$1:$B$16305&amp;'[1]NBA-Data-1980-2019'!$A$1:$A$16305,'[1]NBA-Data-1980-2019'!$F$1:$F$16305,"",0)</f>
        <v/>
      </c>
      <c r="CD42" s="2" t="str" cm="1">
        <f t="array" ref="CD42">_xlfn.XLOOKUP($A42&amp;CD$5,'[1]NBA-Data-1980-2019'!$B$1:$B$16305&amp;'[1]NBA-Data-1980-2019'!$A$1:$A$16305,'[1]NBA-Data-1980-2019'!$F$1:$F$16305,"",0)</f>
        <v/>
      </c>
      <c r="CE42" s="2" t="str" cm="1">
        <f t="array" ref="CE42">_xlfn.XLOOKUP($A42&amp;CE$5,'[1]NBA-Data-1980-2019'!$B$1:$B$16305&amp;'[1]NBA-Data-1980-2019'!$A$1:$A$16305,'[1]NBA-Data-1980-2019'!$F$1:$F$16305,"",0)</f>
        <v/>
      </c>
      <c r="CF42" s="2" t="str" cm="1">
        <f t="array" ref="CF42">_xlfn.XLOOKUP($A42&amp;CF$5,'[1]NBA-Data-1980-2019'!$B$1:$B$16305&amp;'[1]NBA-Data-1980-2019'!$A$1:$A$16305,'[1]NBA-Data-1980-2019'!$F$1:$F$16305,"",0)</f>
        <v/>
      </c>
      <c r="CG42" s="2" t="str" cm="1">
        <f t="array" ref="CG42">_xlfn.XLOOKUP($A42&amp;CG$5,'[1]NBA-Data-1980-2019'!$B$1:$B$16305&amp;'[1]NBA-Data-1980-2019'!$A$1:$A$16305,'[1]NBA-Data-1980-2019'!$F$1:$F$16305,"",0)</f>
        <v/>
      </c>
      <c r="CH42" s="2" t="str" cm="1">
        <f t="array" ref="CH42">_xlfn.XLOOKUP($A42&amp;CH$5,'[1]NBA-Data-1980-2019'!$B$1:$B$16305&amp;'[1]NBA-Data-1980-2019'!$A$1:$A$16305,'[1]NBA-Data-1980-2019'!$F$1:$F$16305,"",0)</f>
        <v/>
      </c>
      <c r="CI42" s="2" t="str" cm="1">
        <f t="array" ref="CI42">_xlfn.XLOOKUP($A42&amp;CI$5,'[1]NBA-Data-1980-2019'!$B$1:$B$16305&amp;'[1]NBA-Data-1980-2019'!$A$1:$A$16305,'[1]NBA-Data-1980-2019'!$F$1:$F$16305,"",0)</f>
        <v/>
      </c>
      <c r="CJ42" s="2" t="str" cm="1">
        <f t="array" ref="CJ42">_xlfn.XLOOKUP($A42&amp;CJ$5,'[1]NBA-Data-1980-2019'!$B$1:$B$16305&amp;'[1]NBA-Data-1980-2019'!$A$1:$A$16305,'[1]NBA-Data-1980-2019'!$F$1:$F$16305,"",0)</f>
        <v/>
      </c>
      <c r="CK42" s="2" t="str" cm="1">
        <f t="array" ref="CK42">_xlfn.XLOOKUP($A42&amp;CK$5,'[1]NBA-Data-1980-2019'!$B$1:$B$16305&amp;'[1]NBA-Data-1980-2019'!$A$1:$A$16305,'[1]NBA-Data-1980-2019'!$F$1:$F$16305,"",0)</f>
        <v/>
      </c>
      <c r="CL42" s="2" t="str" cm="1">
        <f t="array" ref="CL42">_xlfn.XLOOKUP($A42&amp;CL$5,'[1]NBA-Data-1980-2019'!$B$1:$B$16305&amp;'[1]NBA-Data-1980-2019'!$A$1:$A$16305,'[1]NBA-Data-1980-2019'!$F$1:$F$16305,"",0)</f>
        <v/>
      </c>
      <c r="CM42" s="2" t="str" cm="1">
        <f t="array" ref="CM42">_xlfn.XLOOKUP($A42&amp;CM$5,'[1]NBA-Data-1980-2019'!$B$1:$B$16305&amp;'[1]NBA-Data-1980-2019'!$A$1:$A$16305,'[1]NBA-Data-1980-2019'!$F$1:$F$16305,"",0)</f>
        <v/>
      </c>
      <c r="CN42" s="2" t="str" cm="1">
        <f t="array" ref="CN42">_xlfn.XLOOKUP($A42&amp;CN$5,'[1]NBA-Data-1980-2019'!$B$1:$B$16305&amp;'[1]NBA-Data-1980-2019'!$A$1:$A$16305,'[1]NBA-Data-1980-2019'!$F$1:$F$16305,"",0)</f>
        <v/>
      </c>
      <c r="CO42" s="2" t="str" cm="1">
        <f t="array" ref="CO42">_xlfn.XLOOKUP($A42&amp;CO$5,'[1]NBA-Data-1980-2019'!$B$1:$B$16305&amp;'[1]NBA-Data-1980-2019'!$A$1:$A$16305,'[1]NBA-Data-1980-2019'!$F$1:$F$16305,"",0)</f>
        <v/>
      </c>
      <c r="CP42" s="2" t="str" cm="1">
        <f t="array" ref="CP42">_xlfn.XLOOKUP($A42&amp;CP$5,'[1]NBA-Data-1980-2019'!$B$1:$B$16305&amp;'[1]NBA-Data-1980-2019'!$A$1:$A$16305,'[1]NBA-Data-1980-2019'!$F$1:$F$16305,"",0)</f>
        <v/>
      </c>
      <c r="CQ42" s="2" t="str" cm="1">
        <f t="array" ref="CQ42">_xlfn.XLOOKUP($A42&amp;CQ$5,'[1]NBA-Data-1980-2019'!$B$1:$B$16305&amp;'[1]NBA-Data-1980-2019'!$A$1:$A$16305,'[1]NBA-Data-1980-2019'!$F$1:$F$16305,"",0)</f>
        <v/>
      </c>
      <c r="CR42" s="2" t="str" cm="1">
        <f t="array" ref="CR42">_xlfn.XLOOKUP($A42&amp;CR$5,'[1]NBA-Data-1980-2019'!$B$1:$B$16305&amp;'[1]NBA-Data-1980-2019'!$A$1:$A$16305,'[1]NBA-Data-1980-2019'!$F$1:$F$16305,"",0)</f>
        <v/>
      </c>
      <c r="CS42" s="2" t="str" cm="1">
        <f t="array" ref="CS42">_xlfn.XLOOKUP($A42&amp;CS$5,'[1]NBA-Data-1980-2019'!$B$1:$B$16305&amp;'[1]NBA-Data-1980-2019'!$A$1:$A$16305,'[1]NBA-Data-1980-2019'!$F$1:$F$16305,"",0)</f>
        <v/>
      </c>
      <c r="CU42" s="2" t="str">
        <f>_xlfn.XLOOKUP($A42,TEAMS!$G$1:$G$839,TEAMS!$H$1:$H$839,"",0)</f>
        <v>SG</v>
      </c>
      <c r="CV42" s="2" t="str">
        <f>_xlfn.XLOOKUP($CU42,DASHBOARD!$B$22:$B$27,DASHBOARD!$C$22:$C$27,"",0)</f>
        <v>GUARD</v>
      </c>
      <c r="CY42" s="63">
        <f>SUMIFS('[1]NBA-Data-1980-2019'!$G$1:$G$16305,'[1]NBA-Data-1980-2019'!$B$1:$B$16305,$A42,'[1]NBA-Data-1980-2019'!$A$1:$A$16305,CY$9)</f>
        <v>0</v>
      </c>
      <c r="CZ42" s="63">
        <f>SUMIFS('[1]NBA-Data-1980-2019'!$G$1:$G$16305,'[1]NBA-Data-1980-2019'!$B$1:$B$16305,$A42,'[1]NBA-Data-1980-2019'!$A$1:$A$16305,CZ$9)</f>
        <v>0</v>
      </c>
      <c r="DA42" s="63">
        <f>SUMIFS('[1]NBA-Data-1980-2019'!$G$1:$G$16305,'[1]NBA-Data-1980-2019'!$B$1:$B$16305,$A42,'[1]NBA-Data-1980-2019'!$A$1:$A$16305,DA$9)</f>
        <v>0</v>
      </c>
      <c r="DB42" s="63">
        <f>SUMIFS('[1]NBA-Data-1980-2019'!$G$1:$G$16305,'[1]NBA-Data-1980-2019'!$B$1:$B$16305,$A42,'[1]NBA-Data-1980-2019'!$A$1:$A$16305,DB$9)</f>
        <v>0</v>
      </c>
      <c r="DC42" s="63">
        <f>SUMIFS('[1]NBA-Data-1980-2019'!$G$1:$G$16305,'[1]NBA-Data-1980-2019'!$B$1:$B$16305,$A42,'[1]NBA-Data-1980-2019'!$A$1:$A$16305,DC$9)</f>
        <v>0</v>
      </c>
      <c r="DD42" s="63">
        <f>SUMIFS('[1]NBA-Data-1980-2019'!$G$1:$G$16305,'[1]NBA-Data-1980-2019'!$B$1:$B$16305,$A42,'[1]NBA-Data-1980-2019'!$A$1:$A$16305,DD$9)</f>
        <v>0</v>
      </c>
      <c r="DE42" s="63">
        <f>SUMIFS('[1]NBA-Data-1980-2019'!$G$1:$G$16305,'[1]NBA-Data-1980-2019'!$B$1:$B$16305,$A42,'[1]NBA-Data-1980-2019'!$A$1:$A$16305,DE$9)</f>
        <v>0</v>
      </c>
      <c r="DF42" s="63">
        <f>SUMIFS('[1]NBA-Data-1980-2019'!$G$1:$G$16305,'[1]NBA-Data-1980-2019'!$B$1:$B$16305,$A42,'[1]NBA-Data-1980-2019'!$A$1:$A$16305,DF$9)</f>
        <v>0</v>
      </c>
      <c r="DG42" s="63">
        <f>SUMIFS('[1]NBA-Data-1980-2019'!$G$1:$G$16305,'[1]NBA-Data-1980-2019'!$B$1:$B$16305,$A42,'[1]NBA-Data-1980-2019'!$A$1:$A$16305,DG$9)</f>
        <v>287500</v>
      </c>
      <c r="DH42" s="63">
        <f>SUMIFS('[1]NBA-Data-1980-2019'!$G$1:$G$16305,'[1]NBA-Data-1980-2019'!$B$1:$B$16305,$A42,'[1]NBA-Data-1980-2019'!$A$1:$A$16305,DH$9)</f>
        <v>0</v>
      </c>
      <c r="DI42" s="63">
        <f>SUMIFS('[1]NBA-Data-1980-2019'!$G$1:$G$16305,'[1]NBA-Data-1980-2019'!$B$1:$B$16305,$A42,'[1]NBA-Data-1980-2019'!$A$1:$A$16305,DI$9)</f>
        <v>0</v>
      </c>
      <c r="DJ42" s="63">
        <f>SUMIFS('[1]NBA-Data-1980-2019'!$G$1:$G$16305,'[1]NBA-Data-1980-2019'!$B$1:$B$16305,$A42,'[1]NBA-Data-1980-2019'!$A$1:$A$16305,DJ$9)</f>
        <v>0</v>
      </c>
      <c r="DK42" s="63">
        <f>SUMIFS('[1]NBA-Data-1980-2019'!$G$1:$G$16305,'[1]NBA-Data-1980-2019'!$B$1:$B$16305,$A42,'[1]NBA-Data-1980-2019'!$A$1:$A$16305,DK$9)</f>
        <v>0</v>
      </c>
      <c r="DL42" s="63">
        <f>SUMIFS('[1]NBA-Data-1980-2019'!$G$1:$G$16305,'[1]NBA-Data-1980-2019'!$B$1:$B$16305,$A42,'[1]NBA-Data-1980-2019'!$A$1:$A$16305,DL$9)</f>
        <v>0</v>
      </c>
      <c r="DM42" s="63">
        <f>SUMIFS('[1]NBA-Data-1980-2019'!$G$1:$G$16305,'[1]NBA-Data-1980-2019'!$B$1:$B$16305,$A42,'[1]NBA-Data-1980-2019'!$A$1:$A$16305,DM$9)</f>
        <v>0</v>
      </c>
      <c r="DN42" s="63">
        <f>SUMIFS('[1]NBA-Data-1980-2019'!$G$1:$G$16305,'[1]NBA-Data-1980-2019'!$B$1:$B$16305,$A42,'[1]NBA-Data-1980-2019'!$A$1:$A$16305,DN$9)</f>
        <v>0</v>
      </c>
      <c r="DO42" s="63">
        <f>SUMIFS('[1]NBA-Data-1980-2019'!$G$1:$G$16305,'[1]NBA-Data-1980-2019'!$B$1:$B$16305,$A42,'[1]NBA-Data-1980-2019'!$A$1:$A$16305,DO$9)</f>
        <v>0</v>
      </c>
      <c r="DP42" s="63">
        <f>SUMIFS('[1]NBA-Data-1980-2019'!$G$1:$G$16305,'[1]NBA-Data-1980-2019'!$B$1:$B$16305,$A42,'[1]NBA-Data-1980-2019'!$A$1:$A$16305,DP$9)</f>
        <v>0</v>
      </c>
      <c r="DQ42" s="63">
        <f>SUMIFS('[1]NBA-Data-1980-2019'!$G$1:$G$16305,'[1]NBA-Data-1980-2019'!$B$1:$B$16305,$A42,'[1]NBA-Data-1980-2019'!$A$1:$A$16305,DQ$9)</f>
        <v>0</v>
      </c>
      <c r="DR42" s="63">
        <f>SUMIFS('[1]NBA-Data-1980-2019'!$G$1:$G$16305,'[1]NBA-Data-1980-2019'!$B$1:$B$16305,$A42,'[1]NBA-Data-1980-2019'!$A$1:$A$16305,DR$9)</f>
        <v>0</v>
      </c>
      <c r="DS42" s="63">
        <f>SUMIFS('[1]NBA-Data-1980-2019'!$G$1:$G$16305,'[1]NBA-Data-1980-2019'!$B$1:$B$16305,$A42,'[1]NBA-Data-1980-2019'!$A$1:$A$16305,DS$9)</f>
        <v>0</v>
      </c>
      <c r="DT42" s="63">
        <f>SUMIFS('[1]NBA-Data-1980-2019'!$G$1:$G$16305,'[1]NBA-Data-1980-2019'!$B$1:$B$16305,$A42,'[1]NBA-Data-1980-2019'!$A$1:$A$16305,DT$9)</f>
        <v>0</v>
      </c>
      <c r="DU42" s="63">
        <f>SUMIFS('[1]NBA-Data-1980-2019'!$G$1:$G$16305,'[1]NBA-Data-1980-2019'!$B$1:$B$16305,$A42,'[1]NBA-Data-1980-2019'!$A$1:$A$16305,DU$9)</f>
        <v>0</v>
      </c>
      <c r="DV42" s="63">
        <f>SUMIFS('[1]NBA-Data-1980-2019'!$G$1:$G$16305,'[1]NBA-Data-1980-2019'!$B$1:$B$16305,$A42,'[1]NBA-Data-1980-2019'!$A$1:$A$16305,DV$9)</f>
        <v>0</v>
      </c>
      <c r="DW42" s="63">
        <f>SUMIFS('[1]NBA-Data-1980-2019'!$G$1:$G$16305,'[1]NBA-Data-1980-2019'!$B$1:$B$16305,$A42,'[1]NBA-Data-1980-2019'!$A$1:$A$16305,DW$9)</f>
        <v>0</v>
      </c>
      <c r="DX42" s="63">
        <f>SUMIFS('[1]NBA-Data-1980-2019'!$G$1:$G$16305,'[1]NBA-Data-1980-2019'!$B$1:$B$16305,$A42,'[1]NBA-Data-1980-2019'!$A$1:$A$16305,DX$9)</f>
        <v>0</v>
      </c>
      <c r="DY42" s="63">
        <f>SUMIFS('[1]NBA-Data-1980-2019'!$G$1:$G$16305,'[1]NBA-Data-1980-2019'!$B$1:$B$16305,$A42,'[1]NBA-Data-1980-2019'!$A$1:$A$16305,DY$9)</f>
        <v>0</v>
      </c>
      <c r="DZ42" s="63">
        <f>SUMIFS('[1]NBA-Data-1980-2019'!$G$1:$G$16305,'[1]NBA-Data-1980-2019'!$B$1:$B$16305,$A42,'[1]NBA-Data-1980-2019'!$A$1:$A$16305,DZ$9)</f>
        <v>0</v>
      </c>
      <c r="EA42" s="63">
        <f>SUMIFS('[1]NBA-Data-1980-2019'!$G$1:$G$16305,'[1]NBA-Data-1980-2019'!$B$1:$B$16305,$A42,'[1]NBA-Data-1980-2019'!$A$1:$A$16305,EA$9)</f>
        <v>0</v>
      </c>
      <c r="EB42" s="63">
        <f>SUMIFS('[1]NBA-Data-1980-2019'!$G$1:$G$16305,'[1]NBA-Data-1980-2019'!$B$1:$B$16305,$A42,'[1]NBA-Data-1980-2019'!$A$1:$A$16305,EB$9)</f>
        <v>0</v>
      </c>
      <c r="EC42" s="63">
        <f>SUMIFS('[1]NBA-Data-1980-2019'!$G$1:$G$16305,'[1]NBA-Data-1980-2019'!$B$1:$B$16305,$A42,'[1]NBA-Data-1980-2019'!$A$1:$A$16305,EC$9)</f>
        <v>0</v>
      </c>
      <c r="ED42" s="63">
        <f>SUMIFS('[1]NBA-Data-1980-2019'!$G$1:$G$16305,'[1]NBA-Data-1980-2019'!$B$1:$B$16305,$A42,'[1]NBA-Data-1980-2019'!$A$1:$A$16305,ED$9)</f>
        <v>0</v>
      </c>
      <c r="EH42" s="2" t="s">
        <v>1273</v>
      </c>
      <c r="EZ42" s="13" t="s">
        <v>1399</v>
      </c>
    </row>
    <row r="43" spans="1:165" x14ac:dyDescent="0.2">
      <c r="A43" s="2" t="s">
        <v>857</v>
      </c>
      <c r="B43" s="2" t="str" cm="1">
        <f t="array" ref="B43">_xlfn.XLOOKUP($A43&amp;B$5,'[1]NBA-Data-1980-2019'!$B$1:$B$16305&amp;'[1]NBA-Data-1980-2019'!$A$1:$A$16305,'[1]NBA-Data-1980-2019'!$D$1:$D$16305,"",0)</f>
        <v/>
      </c>
      <c r="C43" s="2" t="str" cm="1">
        <f t="array" ref="C43">_xlfn.XLOOKUP($A43&amp;C$5,'[1]NBA-Data-1980-2019'!$B$1:$B$16305&amp;'[1]NBA-Data-1980-2019'!$A$1:$A$16305,'[1]NBA-Data-1980-2019'!$D$1:$D$16305,"",0)</f>
        <v/>
      </c>
      <c r="D43" s="2" t="str" cm="1">
        <f t="array" ref="D43">_xlfn.XLOOKUP($A43&amp;D$5,'[1]NBA-Data-1980-2019'!$B$1:$B$16305&amp;'[1]NBA-Data-1980-2019'!$A$1:$A$16305,'[1]NBA-Data-1980-2019'!$D$1:$D$16305,"",0)</f>
        <v/>
      </c>
      <c r="E43" s="2" t="str" cm="1">
        <f t="array" ref="E43">_xlfn.XLOOKUP($A43&amp;E$5,'[1]NBA-Data-1980-2019'!$B$1:$B$16305&amp;'[1]NBA-Data-1980-2019'!$A$1:$A$16305,'[1]NBA-Data-1980-2019'!$D$1:$D$16305,"",0)</f>
        <v/>
      </c>
      <c r="F43" s="2" t="str" cm="1">
        <f t="array" ref="F43">_xlfn.XLOOKUP($A43&amp;F$5,'[1]NBA-Data-1980-2019'!$B$1:$B$16305&amp;'[1]NBA-Data-1980-2019'!$A$1:$A$16305,'[1]NBA-Data-1980-2019'!$D$1:$D$16305,"",0)</f>
        <v/>
      </c>
      <c r="G43" s="2" t="str" cm="1">
        <f t="array" ref="G43">_xlfn.XLOOKUP($A43&amp;G$5,'[1]NBA-Data-1980-2019'!$B$1:$B$16305&amp;'[1]NBA-Data-1980-2019'!$A$1:$A$16305,'[1]NBA-Data-1980-2019'!$D$1:$D$16305,"",0)</f>
        <v/>
      </c>
      <c r="H43" s="2" t="str" cm="1">
        <f t="array" ref="H43">_xlfn.XLOOKUP($A43&amp;H$5,'[1]NBA-Data-1980-2019'!$B$1:$B$16305&amp;'[1]NBA-Data-1980-2019'!$A$1:$A$16305,'[1]NBA-Data-1980-2019'!$D$1:$D$16305,"",0)</f>
        <v/>
      </c>
      <c r="I43" s="2" t="str" cm="1">
        <f t="array" ref="I43">_xlfn.XLOOKUP($A43&amp;I$5,'[1]NBA-Data-1980-2019'!$B$1:$B$16305&amp;'[1]NBA-Data-1980-2019'!$A$1:$A$16305,'[1]NBA-Data-1980-2019'!$D$1:$D$16305,"",0)</f>
        <v/>
      </c>
      <c r="J43" s="2" t="str" cm="1">
        <f t="array" ref="J43">_xlfn.XLOOKUP($A43&amp;J$5,'[1]NBA-Data-1980-2019'!$B$1:$B$16305&amp;'[1]NBA-Data-1980-2019'!$A$1:$A$16305,'[1]NBA-Data-1980-2019'!$D$1:$D$16305,"",0)</f>
        <v/>
      </c>
      <c r="K43" s="2" t="str" cm="1">
        <f t="array" ref="K43">_xlfn.XLOOKUP($A43&amp;K$5,'[1]NBA-Data-1980-2019'!$B$1:$B$16305&amp;'[1]NBA-Data-1980-2019'!$A$1:$A$16305,'[1]NBA-Data-1980-2019'!$D$1:$D$16305,"",0)</f>
        <v/>
      </c>
      <c r="L43" s="2" t="str" cm="1">
        <f t="array" ref="L43">_xlfn.XLOOKUP($A43&amp;L$5,'[1]NBA-Data-1980-2019'!$B$1:$B$16305&amp;'[1]NBA-Data-1980-2019'!$A$1:$A$16305,'[1]NBA-Data-1980-2019'!$D$1:$D$16305,"",0)</f>
        <v/>
      </c>
      <c r="M43" s="2" t="str" cm="1">
        <f t="array" ref="M43">_xlfn.XLOOKUP($A43&amp;M$5,'[1]NBA-Data-1980-2019'!$B$1:$B$16305&amp;'[1]NBA-Data-1980-2019'!$A$1:$A$16305,'[1]NBA-Data-1980-2019'!$D$1:$D$16305,"",0)</f>
        <v>WAS</v>
      </c>
      <c r="N43" s="2" t="str" cm="1">
        <f t="array" ref="N43">_xlfn.XLOOKUP($A43&amp;N$5,'[1]NBA-Data-1980-2019'!$B$1:$B$16305&amp;'[1]NBA-Data-1980-2019'!$A$1:$A$16305,'[1]NBA-Data-1980-2019'!$D$1:$D$16305,"",0)</f>
        <v>WAS</v>
      </c>
      <c r="O43" s="2" t="str" cm="1">
        <f t="array" ref="O43">_xlfn.XLOOKUP($A43&amp;O$5,'[1]NBA-Data-1980-2019'!$B$1:$B$16305&amp;'[1]NBA-Data-1980-2019'!$A$1:$A$16305,'[1]NBA-Data-1980-2019'!$D$1:$D$16305,"",0)</f>
        <v>WAS</v>
      </c>
      <c r="P43" s="2" t="str" cm="1">
        <f t="array" ref="P43">_xlfn.XLOOKUP($A43&amp;P$5,'[1]NBA-Data-1980-2019'!$B$1:$B$16305&amp;'[1]NBA-Data-1980-2019'!$A$1:$A$16305,'[1]NBA-Data-1980-2019'!$D$1:$D$16305,"",0)</f>
        <v>WAS</v>
      </c>
      <c r="Q43" s="2" t="str" cm="1">
        <f t="array" ref="Q43">_xlfn.XLOOKUP($A43&amp;Q$5,'[1]NBA-Data-1980-2019'!$B$1:$B$16305&amp;'[1]NBA-Data-1980-2019'!$A$1:$A$16305,'[1]NBA-Data-1980-2019'!$D$1:$D$16305,"",0)</f>
        <v>WAS</v>
      </c>
      <c r="R43" s="2" t="str" cm="1">
        <f t="array" ref="R43">_xlfn.XLOOKUP($A43&amp;R$5,'[1]NBA-Data-1980-2019'!$B$1:$B$16305&amp;'[1]NBA-Data-1980-2019'!$A$1:$A$16305,'[1]NBA-Data-1980-2019'!$D$1:$D$16305,"",0)</f>
        <v>WAS</v>
      </c>
      <c r="S43" s="2" t="str" cm="1">
        <f t="array" ref="S43">_xlfn.XLOOKUP($A43&amp;S$5,'[1]NBA-Data-1980-2019'!$B$1:$B$16305&amp;'[1]NBA-Data-1980-2019'!$A$1:$A$16305,'[1]NBA-Data-1980-2019'!$D$1:$D$16305,"",0)</f>
        <v>WAS</v>
      </c>
      <c r="T43" s="2" t="str" cm="1">
        <f t="array" ref="T43">_xlfn.XLOOKUP($A43&amp;T$5,'[1]NBA-Data-1980-2019'!$B$1:$B$16305&amp;'[1]NBA-Data-1980-2019'!$A$1:$A$16305,'[1]NBA-Data-1980-2019'!$D$1:$D$16305,"",0)</f>
        <v>WAS</v>
      </c>
      <c r="U43" s="2" t="str" cm="1">
        <f t="array" ref="U43">_xlfn.XLOOKUP($A43&amp;U$5,'[1]NBA-Data-1980-2019'!$B$1:$B$16305&amp;'[1]NBA-Data-1980-2019'!$A$1:$A$16305,'[1]NBA-Data-1980-2019'!$D$1:$D$16305,"",0)</f>
        <v>TOT</v>
      </c>
      <c r="V43" s="2" t="str" cm="1">
        <f t="array" ref="V43">_xlfn.XLOOKUP($A43&amp;V$5,'[1]NBA-Data-1980-2019'!$B$1:$B$16305&amp;'[1]NBA-Data-1980-2019'!$A$1:$A$16305,'[1]NBA-Data-1980-2019'!$D$1:$D$16305,"",0)</f>
        <v>DAL</v>
      </c>
      <c r="W43" s="2" t="str" cm="1">
        <f t="array" ref="W43">_xlfn.XLOOKUP($A43&amp;W$5,'[1]NBA-Data-1980-2019'!$B$1:$B$16305&amp;'[1]NBA-Data-1980-2019'!$A$1:$A$16305,'[1]NBA-Data-1980-2019'!$D$1:$D$16305,"",0)</f>
        <v>DAL</v>
      </c>
      <c r="X43" s="2" t="str" cm="1">
        <f t="array" ref="X43">_xlfn.XLOOKUP($A43&amp;X$5,'[1]NBA-Data-1980-2019'!$B$1:$B$16305&amp;'[1]NBA-Data-1980-2019'!$A$1:$A$16305,'[1]NBA-Data-1980-2019'!$D$1:$D$16305,"",0)</f>
        <v>CHA</v>
      </c>
      <c r="Y43" s="2" t="str" cm="1">
        <f t="array" ref="Y43">_xlfn.XLOOKUP($A43&amp;Y$5,'[1]NBA-Data-1980-2019'!$B$1:$B$16305&amp;'[1]NBA-Data-1980-2019'!$A$1:$A$16305,'[1]NBA-Data-1980-2019'!$D$1:$D$16305,"",0)</f>
        <v/>
      </c>
      <c r="Z43" s="2" t="str" cm="1">
        <f t="array" ref="Z43">_xlfn.XLOOKUP($A43&amp;Z$5,'[1]NBA-Data-1980-2019'!$B$1:$B$16305&amp;'[1]NBA-Data-1980-2019'!$A$1:$A$16305,'[1]NBA-Data-1980-2019'!$D$1:$D$16305,"",0)</f>
        <v>CLE</v>
      </c>
      <c r="AA43" s="2" t="str" cm="1">
        <f t="array" ref="AA43">_xlfn.XLOOKUP($A43&amp;AA$5,'[1]NBA-Data-1980-2019'!$B$1:$B$16305&amp;'[1]NBA-Data-1980-2019'!$A$1:$A$16305,'[1]NBA-Data-1980-2019'!$D$1:$D$16305,"",0)</f>
        <v/>
      </c>
      <c r="AB43" s="2" t="str" cm="1">
        <f t="array" ref="AB43">_xlfn.XLOOKUP($A43&amp;AB$5,'[1]NBA-Data-1980-2019'!$B$1:$B$16305&amp;'[1]NBA-Data-1980-2019'!$A$1:$A$16305,'[1]NBA-Data-1980-2019'!$D$1:$D$16305,"",0)</f>
        <v/>
      </c>
      <c r="AC43" s="2" t="str" cm="1">
        <f t="array" ref="AC43">_xlfn.XLOOKUP($A43&amp;AC$5,'[1]NBA-Data-1980-2019'!$B$1:$B$16305&amp;'[1]NBA-Data-1980-2019'!$A$1:$A$16305,'[1]NBA-Data-1980-2019'!$D$1:$D$16305,"",0)</f>
        <v/>
      </c>
      <c r="AD43" s="2" t="str" cm="1">
        <f t="array" ref="AD43">_xlfn.XLOOKUP($A43&amp;AD$5,'[1]NBA-Data-1980-2019'!$B$1:$B$16305&amp;'[1]NBA-Data-1980-2019'!$A$1:$A$16305,'[1]NBA-Data-1980-2019'!$D$1:$D$16305,"",0)</f>
        <v/>
      </c>
      <c r="AE43" s="2" t="str" cm="1">
        <f t="array" ref="AE43">_xlfn.XLOOKUP($A43&amp;AE$5,'[1]NBA-Data-1980-2019'!$B$1:$B$16305&amp;'[1]NBA-Data-1980-2019'!$A$1:$A$16305,'[1]NBA-Data-1980-2019'!$D$1:$D$16305,"",0)</f>
        <v/>
      </c>
      <c r="AF43" s="2" t="str" cm="1">
        <f t="array" ref="AF43">_xlfn.XLOOKUP($A43&amp;AF$5,'[1]NBA-Data-1980-2019'!$B$1:$B$16305&amp;'[1]NBA-Data-1980-2019'!$A$1:$A$16305,'[1]NBA-Data-1980-2019'!$D$1:$D$16305,"",0)</f>
        <v/>
      </c>
      <c r="AG43" s="2" t="str" cm="1">
        <f t="array" ref="AG43">_xlfn.XLOOKUP($A43&amp;AG$5,'[1]NBA-Data-1980-2019'!$B$1:$B$16305&amp;'[1]NBA-Data-1980-2019'!$A$1:$A$16305,'[1]NBA-Data-1980-2019'!$D$1:$D$16305,"",0)</f>
        <v/>
      </c>
      <c r="AH43" s="2" t="str" cm="1">
        <f t="array" ref="AH43">_xlfn.XLOOKUP($A43&amp;AH$5,'[1]NBA-Data-1980-2019'!$B$1:$B$16305&amp;'[1]NBA-Data-1980-2019'!$A$1:$A$16305,'[1]NBA-Data-1980-2019'!$H$1:$H$16305,"",0)</f>
        <v/>
      </c>
      <c r="AI43" s="2" t="str" cm="1">
        <f t="array" ref="AI43">_xlfn.XLOOKUP($A43&amp;AI$5,'[1]NBA-Data-1980-2019'!$B$1:$B$16305&amp;'[1]NBA-Data-1980-2019'!$A$1:$A$16305,'[1]NBA-Data-1980-2019'!$H$1:$H$16305,"",0)</f>
        <v/>
      </c>
      <c r="AJ43" s="2" t="str" cm="1">
        <f t="array" ref="AJ43">_xlfn.XLOOKUP($A43&amp;AJ$5,'[1]NBA-Data-1980-2019'!$B$1:$B$16305&amp;'[1]NBA-Data-1980-2019'!$A$1:$A$16305,'[1]NBA-Data-1980-2019'!$H$1:$H$16305,"",0)</f>
        <v/>
      </c>
      <c r="AK43" s="2" t="str" cm="1">
        <f t="array" ref="AK43">_xlfn.XLOOKUP($A43&amp;AK$5,'[1]NBA-Data-1980-2019'!$B$1:$B$16305&amp;'[1]NBA-Data-1980-2019'!$A$1:$A$16305,'[1]NBA-Data-1980-2019'!$H$1:$H$16305,"",0)</f>
        <v/>
      </c>
      <c r="AL43" s="2" t="str" cm="1">
        <f t="array" ref="AL43">_xlfn.XLOOKUP($A43&amp;AL$5,'[1]NBA-Data-1980-2019'!$B$1:$B$16305&amp;'[1]NBA-Data-1980-2019'!$A$1:$A$16305,'[1]NBA-Data-1980-2019'!$H$1:$H$16305,"",0)</f>
        <v/>
      </c>
      <c r="AM43" s="2" t="str" cm="1">
        <f t="array" ref="AM43">_xlfn.XLOOKUP($A43&amp;AM$5,'[1]NBA-Data-1980-2019'!$B$1:$B$16305&amp;'[1]NBA-Data-1980-2019'!$A$1:$A$16305,'[1]NBA-Data-1980-2019'!$H$1:$H$16305,"",0)</f>
        <v/>
      </c>
      <c r="AN43" s="2" t="str" cm="1">
        <f t="array" ref="AN43">_xlfn.XLOOKUP($A43&amp;AN$5,'[1]NBA-Data-1980-2019'!$B$1:$B$16305&amp;'[1]NBA-Data-1980-2019'!$A$1:$A$16305,'[1]NBA-Data-1980-2019'!$H$1:$H$16305,"",0)</f>
        <v/>
      </c>
      <c r="AO43" s="2" t="str" cm="1">
        <f t="array" ref="AO43">_xlfn.XLOOKUP($A43&amp;AO$5,'[1]NBA-Data-1980-2019'!$B$1:$B$16305&amp;'[1]NBA-Data-1980-2019'!$A$1:$A$16305,'[1]NBA-Data-1980-2019'!$H$1:$H$16305,"",0)</f>
        <v/>
      </c>
      <c r="AP43" s="2" t="str" cm="1">
        <f t="array" ref="AP43">_xlfn.XLOOKUP($A43&amp;AP$5,'[1]NBA-Data-1980-2019'!$B$1:$B$16305&amp;'[1]NBA-Data-1980-2019'!$A$1:$A$16305,'[1]NBA-Data-1980-2019'!$H$1:$H$16305,"",0)</f>
        <v/>
      </c>
      <c r="AQ43" s="2" t="str" cm="1">
        <f t="array" ref="AQ43">_xlfn.XLOOKUP($A43&amp;AQ$5,'[1]NBA-Data-1980-2019'!$B$1:$B$16305&amp;'[1]NBA-Data-1980-2019'!$A$1:$A$16305,'[1]NBA-Data-1980-2019'!$H$1:$H$16305,"",0)</f>
        <v/>
      </c>
      <c r="AR43" s="2" t="str" cm="1">
        <f t="array" ref="AR43">_xlfn.XLOOKUP($A43&amp;AR$5,'[1]NBA-Data-1980-2019'!$B$1:$B$16305&amp;'[1]NBA-Data-1980-2019'!$A$1:$A$16305,'[1]NBA-Data-1980-2019'!$H$1:$H$16305,"",0)</f>
        <v/>
      </c>
      <c r="AS43" s="2" cm="1">
        <f t="array" ref="AS43">_xlfn.XLOOKUP($A43&amp;AS$5,'[1]NBA-Data-1980-2019'!$B$1:$B$16305&amp;'[1]NBA-Data-1980-2019'!$A$1:$A$16305,'[1]NBA-Data-1980-2019'!$H$1:$H$16305,"",0)</f>
        <v>1264.8</v>
      </c>
      <c r="AT43" s="2" cm="1">
        <f t="array" ref="AT43">_xlfn.XLOOKUP($A43&amp;AT$5,'[1]NBA-Data-1980-2019'!$B$1:$B$16305&amp;'[1]NBA-Data-1980-2019'!$A$1:$A$16305,'[1]NBA-Data-1980-2019'!$H$1:$H$16305,"",0)</f>
        <v>1927.8</v>
      </c>
      <c r="AU43" s="2" cm="1">
        <f t="array" ref="AU43">_xlfn.XLOOKUP($A43&amp;AU$5,'[1]NBA-Data-1980-2019'!$B$1:$B$16305&amp;'[1]NBA-Data-1980-2019'!$A$1:$A$16305,'[1]NBA-Data-1980-2019'!$H$1:$H$16305,"",0)</f>
        <v>1486.1000000000001</v>
      </c>
      <c r="AV43" s="2" cm="1">
        <f t="array" ref="AV43">_xlfn.XLOOKUP($A43&amp;AV$5,'[1]NBA-Data-1980-2019'!$B$1:$B$16305&amp;'[1]NBA-Data-1980-2019'!$A$1:$A$16305,'[1]NBA-Data-1980-2019'!$H$1:$H$16305,"",0)</f>
        <v>1863.1999999999998</v>
      </c>
      <c r="AW43" s="2" cm="1">
        <f t="array" ref="AW43">_xlfn.XLOOKUP($A43&amp;AW$5,'[1]NBA-Data-1980-2019'!$B$1:$B$16305&amp;'[1]NBA-Data-1980-2019'!$A$1:$A$16305,'[1]NBA-Data-1980-2019'!$H$1:$H$16305,"",0)</f>
        <v>1880.2</v>
      </c>
      <c r="AX43" s="2" cm="1">
        <f t="array" ref="AX43">_xlfn.XLOOKUP($A43&amp;AX$5,'[1]NBA-Data-1980-2019'!$B$1:$B$16305&amp;'[1]NBA-Data-1980-2019'!$A$1:$A$16305,'[1]NBA-Data-1980-2019'!$H$1:$H$16305,"",0)</f>
        <v>1740.2</v>
      </c>
      <c r="AY43" s="2" cm="1">
        <f t="array" ref="AY43">_xlfn.XLOOKUP($A43&amp;AY$5,'[1]NBA-Data-1980-2019'!$B$1:$B$16305&amp;'[1]NBA-Data-1980-2019'!$A$1:$A$16305,'[1]NBA-Data-1980-2019'!$H$1:$H$16305,"",0)</f>
        <v>2232</v>
      </c>
      <c r="AZ43" s="2" cm="1">
        <f t="array" ref="AZ43">_xlfn.XLOOKUP($A43&amp;AZ$5,'[1]NBA-Data-1980-2019'!$B$1:$B$16305&amp;'[1]NBA-Data-1980-2019'!$A$1:$A$16305,'[1]NBA-Data-1980-2019'!$H$1:$H$16305,"",0)</f>
        <v>175.2</v>
      </c>
      <c r="BA43" s="2" cm="1">
        <f t="array" ref="BA43">_xlfn.XLOOKUP($A43&amp;BA$5,'[1]NBA-Data-1980-2019'!$B$1:$B$16305&amp;'[1]NBA-Data-1980-2019'!$A$1:$A$16305,'[1]NBA-Data-1980-2019'!$H$1:$H$16305,"",0)</f>
        <v>2356.2000000000003</v>
      </c>
      <c r="BB43" s="2" cm="1">
        <f t="array" ref="BB43">_xlfn.XLOOKUP($A43&amp;BB$5,'[1]NBA-Data-1980-2019'!$B$1:$B$16305&amp;'[1]NBA-Data-1980-2019'!$A$1:$A$16305,'[1]NBA-Data-1980-2019'!$H$1:$H$16305,"",0)</f>
        <v>1332</v>
      </c>
      <c r="BC43" s="2" cm="1">
        <f t="array" ref="BC43">_xlfn.XLOOKUP($A43&amp;BC$5,'[1]NBA-Data-1980-2019'!$B$1:$B$16305&amp;'[1]NBA-Data-1980-2019'!$A$1:$A$16305,'[1]NBA-Data-1980-2019'!$H$1:$H$16305,"",0)</f>
        <v>1144.8</v>
      </c>
      <c r="BD43" s="2" cm="1">
        <f t="array" ref="BD43">_xlfn.XLOOKUP($A43&amp;BD$5,'[1]NBA-Data-1980-2019'!$B$1:$B$16305&amp;'[1]NBA-Data-1980-2019'!$A$1:$A$16305,'[1]NBA-Data-1980-2019'!$H$1:$H$16305,"",0)</f>
        <v>1159</v>
      </c>
      <c r="BE43" s="2" t="str" cm="1">
        <f t="array" ref="BE43">_xlfn.XLOOKUP($A43&amp;BE$5,'[1]NBA-Data-1980-2019'!$B$1:$B$16305&amp;'[1]NBA-Data-1980-2019'!$A$1:$A$16305,'[1]NBA-Data-1980-2019'!$H$1:$H$16305,"",0)</f>
        <v/>
      </c>
      <c r="BF43" s="2" cm="1">
        <f t="array" ref="BF43">_xlfn.XLOOKUP($A43&amp;BF$5,'[1]NBA-Data-1980-2019'!$B$1:$B$16305&amp;'[1]NBA-Data-1980-2019'!$A$1:$A$16305,'[1]NBA-Data-1980-2019'!$H$1:$H$16305,"",0)</f>
        <v>118.80000000000001</v>
      </c>
      <c r="BG43" s="2" t="str" cm="1">
        <f t="array" ref="BG43">_xlfn.XLOOKUP($A43&amp;BG$5,'[1]NBA-Data-1980-2019'!$B$1:$B$16305&amp;'[1]NBA-Data-1980-2019'!$A$1:$A$16305,'[1]NBA-Data-1980-2019'!$H$1:$H$16305,"",0)</f>
        <v/>
      </c>
      <c r="BH43" s="2" t="str" cm="1">
        <f t="array" ref="BH43">_xlfn.XLOOKUP($A43&amp;BH$5,'[1]NBA-Data-1980-2019'!$B$1:$B$16305&amp;'[1]NBA-Data-1980-2019'!$A$1:$A$16305,'[1]NBA-Data-1980-2019'!$H$1:$H$16305,"",0)</f>
        <v/>
      </c>
      <c r="BI43" s="2" t="str" cm="1">
        <f t="array" ref="BI43">_xlfn.XLOOKUP($A43&amp;BI$5,'[1]NBA-Data-1980-2019'!$B$1:$B$16305&amp;'[1]NBA-Data-1980-2019'!$A$1:$A$16305,'[1]NBA-Data-1980-2019'!$H$1:$H$16305,"",0)</f>
        <v/>
      </c>
      <c r="BJ43" s="2" t="str" cm="1">
        <f t="array" ref="BJ43">_xlfn.XLOOKUP($A43&amp;BJ$5,'[1]NBA-Data-1980-2019'!$B$1:$B$16305&amp;'[1]NBA-Data-1980-2019'!$A$1:$A$16305,'[1]NBA-Data-1980-2019'!$H$1:$H$16305,"",0)</f>
        <v/>
      </c>
      <c r="BK43" s="2" t="str" cm="1">
        <f t="array" ref="BK43">_xlfn.XLOOKUP($A43&amp;BK$5,'[1]NBA-Data-1980-2019'!$B$1:$B$16305&amp;'[1]NBA-Data-1980-2019'!$A$1:$A$16305,'[1]NBA-Data-1980-2019'!$H$1:$H$16305,"",0)</f>
        <v/>
      </c>
      <c r="BL43" s="2" t="str" cm="1">
        <f t="array" ref="BL43">_xlfn.XLOOKUP($A43&amp;BL$5,'[1]NBA-Data-1980-2019'!$B$1:$B$16305&amp;'[1]NBA-Data-1980-2019'!$A$1:$A$16305,'[1]NBA-Data-1980-2019'!$H$1:$H$16305,"",0)</f>
        <v/>
      </c>
      <c r="BM43" s="2" t="str" cm="1">
        <f t="array" ref="BM43">_xlfn.XLOOKUP($A43&amp;BM$5,'[1]NBA-Data-1980-2019'!$B$1:$B$16305&amp;'[1]NBA-Data-1980-2019'!$A$1:$A$16305,'[1]NBA-Data-1980-2019'!$H$1:$H$16305,"",0)</f>
        <v/>
      </c>
      <c r="BN43" s="2" t="str" cm="1">
        <f t="array" ref="BN43">_xlfn.XLOOKUP($A43&amp;BN$5,'[1]NBA-Data-1980-2019'!$B$1:$B$16305&amp;'[1]NBA-Data-1980-2019'!$A$1:$A$16305,'[1]NBA-Data-1980-2019'!$F$1:$F$16305,"",0)</f>
        <v/>
      </c>
      <c r="BO43" s="2" t="str" cm="1">
        <f t="array" ref="BO43">_xlfn.XLOOKUP($A43&amp;BO$5,'[1]NBA-Data-1980-2019'!$B$1:$B$16305&amp;'[1]NBA-Data-1980-2019'!$A$1:$A$16305,'[1]NBA-Data-1980-2019'!$F$1:$F$16305,"",0)</f>
        <v/>
      </c>
      <c r="BP43" s="2" t="str" cm="1">
        <f t="array" ref="BP43">_xlfn.XLOOKUP($A43&amp;BP$5,'[1]NBA-Data-1980-2019'!$B$1:$B$16305&amp;'[1]NBA-Data-1980-2019'!$A$1:$A$16305,'[1]NBA-Data-1980-2019'!$F$1:$F$16305,"",0)</f>
        <v/>
      </c>
      <c r="BQ43" s="2" t="str" cm="1">
        <f t="array" ref="BQ43">_xlfn.XLOOKUP($A43&amp;BQ$5,'[1]NBA-Data-1980-2019'!$B$1:$B$16305&amp;'[1]NBA-Data-1980-2019'!$A$1:$A$16305,'[1]NBA-Data-1980-2019'!$F$1:$F$16305,"",0)</f>
        <v/>
      </c>
      <c r="BR43" s="2" t="str" cm="1">
        <f t="array" ref="BR43">_xlfn.XLOOKUP($A43&amp;BR$5,'[1]NBA-Data-1980-2019'!$B$1:$B$16305&amp;'[1]NBA-Data-1980-2019'!$A$1:$A$16305,'[1]NBA-Data-1980-2019'!$F$1:$F$16305,"",0)</f>
        <v/>
      </c>
      <c r="BS43" s="2" t="str" cm="1">
        <f t="array" ref="BS43">_xlfn.XLOOKUP($A43&amp;BS$5,'[1]NBA-Data-1980-2019'!$B$1:$B$16305&amp;'[1]NBA-Data-1980-2019'!$A$1:$A$16305,'[1]NBA-Data-1980-2019'!$F$1:$F$16305,"",0)</f>
        <v/>
      </c>
      <c r="BT43" s="2" t="str" cm="1">
        <f t="array" ref="BT43">_xlfn.XLOOKUP($A43&amp;BT$5,'[1]NBA-Data-1980-2019'!$B$1:$B$16305&amp;'[1]NBA-Data-1980-2019'!$A$1:$A$16305,'[1]NBA-Data-1980-2019'!$F$1:$F$16305,"",0)</f>
        <v/>
      </c>
      <c r="BU43" s="2" t="str" cm="1">
        <f t="array" ref="BU43">_xlfn.XLOOKUP($A43&amp;BU$5,'[1]NBA-Data-1980-2019'!$B$1:$B$16305&amp;'[1]NBA-Data-1980-2019'!$A$1:$A$16305,'[1]NBA-Data-1980-2019'!$F$1:$F$16305,"",0)</f>
        <v/>
      </c>
      <c r="BV43" s="2" t="str" cm="1">
        <f t="array" ref="BV43">_xlfn.XLOOKUP($A43&amp;BV$5,'[1]NBA-Data-1980-2019'!$B$1:$B$16305&amp;'[1]NBA-Data-1980-2019'!$A$1:$A$16305,'[1]NBA-Data-1980-2019'!$F$1:$F$16305,"",0)</f>
        <v/>
      </c>
      <c r="BW43" s="2" t="str" cm="1">
        <f t="array" ref="BW43">_xlfn.XLOOKUP($A43&amp;BW$5,'[1]NBA-Data-1980-2019'!$B$1:$B$16305&amp;'[1]NBA-Data-1980-2019'!$A$1:$A$16305,'[1]NBA-Data-1980-2019'!$F$1:$F$16305,"",0)</f>
        <v/>
      </c>
      <c r="BX43" s="2" t="str" cm="1">
        <f t="array" ref="BX43">_xlfn.XLOOKUP($A43&amp;BX$5,'[1]NBA-Data-1980-2019'!$B$1:$B$16305&amp;'[1]NBA-Data-1980-2019'!$A$1:$A$16305,'[1]NBA-Data-1980-2019'!$F$1:$F$16305,"",0)</f>
        <v/>
      </c>
      <c r="BY43" s="2" cm="1">
        <f t="array" ref="BY43">_xlfn.XLOOKUP($A43&amp;BY$5,'[1]NBA-Data-1980-2019'!$B$1:$B$16305&amp;'[1]NBA-Data-1980-2019'!$A$1:$A$16305,'[1]NBA-Data-1980-2019'!$F$1:$F$16305,"",0)</f>
        <v>13.7</v>
      </c>
      <c r="BZ43" s="2" cm="1">
        <f t="array" ref="BZ43">_xlfn.XLOOKUP($A43&amp;BZ$5,'[1]NBA-Data-1980-2019'!$B$1:$B$16305&amp;'[1]NBA-Data-1980-2019'!$A$1:$A$16305,'[1]NBA-Data-1980-2019'!$F$1:$F$16305,"",0)</f>
        <v>13.5</v>
      </c>
      <c r="CA43" s="2" cm="1">
        <f t="array" ref="CA43">_xlfn.XLOOKUP($A43&amp;CA$5,'[1]NBA-Data-1980-2019'!$B$1:$B$16305&amp;'[1]NBA-Data-1980-2019'!$A$1:$A$16305,'[1]NBA-Data-1980-2019'!$F$1:$F$16305,"",0)</f>
        <v>17.2</v>
      </c>
      <c r="CB43" s="2" cm="1">
        <f t="array" ref="CB43">_xlfn.XLOOKUP($A43&amp;CB$5,'[1]NBA-Data-1980-2019'!$B$1:$B$16305&amp;'[1]NBA-Data-1980-2019'!$A$1:$A$16305,'[1]NBA-Data-1980-2019'!$F$1:$F$16305,"",0)</f>
        <v>16.5</v>
      </c>
      <c r="CC43" s="2" cm="1">
        <f t="array" ref="CC43">_xlfn.XLOOKUP($A43&amp;CC$5,'[1]NBA-Data-1980-2019'!$B$1:$B$16305&amp;'[1]NBA-Data-1980-2019'!$A$1:$A$16305,'[1]NBA-Data-1980-2019'!$F$1:$F$16305,"",0)</f>
        <v>13.8</v>
      </c>
      <c r="CD43" s="2" cm="1">
        <f t="array" ref="CD43">_xlfn.XLOOKUP($A43&amp;CD$5,'[1]NBA-Data-1980-2019'!$B$1:$B$16305&amp;'[1]NBA-Data-1980-2019'!$A$1:$A$16305,'[1]NBA-Data-1980-2019'!$F$1:$F$16305,"",0)</f>
        <v>14.2</v>
      </c>
      <c r="CE43" s="2" cm="1">
        <f t="array" ref="CE43">_xlfn.XLOOKUP($A43&amp;CE$5,'[1]NBA-Data-1980-2019'!$B$1:$B$16305&amp;'[1]NBA-Data-1980-2019'!$A$1:$A$16305,'[1]NBA-Data-1980-2019'!$F$1:$F$16305,"",0)</f>
        <v>18.3</v>
      </c>
      <c r="CF43" s="2" cm="1">
        <f t="array" ref="CF43">_xlfn.XLOOKUP($A43&amp;CF$5,'[1]NBA-Data-1980-2019'!$B$1:$B$16305&amp;'[1]NBA-Data-1980-2019'!$A$1:$A$16305,'[1]NBA-Data-1980-2019'!$F$1:$F$16305,"",0)</f>
        <v>14.9</v>
      </c>
      <c r="CG43" s="2" cm="1">
        <f t="array" ref="CG43">_xlfn.XLOOKUP($A43&amp;CG$5,'[1]NBA-Data-1980-2019'!$B$1:$B$16305&amp;'[1]NBA-Data-1980-2019'!$A$1:$A$16305,'[1]NBA-Data-1980-2019'!$F$1:$F$16305,"",0)</f>
        <v>16.100000000000001</v>
      </c>
      <c r="CH43" s="2" cm="1">
        <f t="array" ref="CH43">_xlfn.XLOOKUP($A43&amp;CH$5,'[1]NBA-Data-1980-2019'!$B$1:$B$16305&amp;'[1]NBA-Data-1980-2019'!$A$1:$A$16305,'[1]NBA-Data-1980-2019'!$F$1:$F$16305,"",0)</f>
        <v>11.7</v>
      </c>
      <c r="CI43" s="2" cm="1">
        <f t="array" ref="CI43">_xlfn.XLOOKUP($A43&amp;CI$5,'[1]NBA-Data-1980-2019'!$B$1:$B$16305&amp;'[1]NBA-Data-1980-2019'!$A$1:$A$16305,'[1]NBA-Data-1980-2019'!$F$1:$F$16305,"",0)</f>
        <v>12.9</v>
      </c>
      <c r="CJ43" s="2" cm="1">
        <f t="array" ref="CJ43">_xlfn.XLOOKUP($A43&amp;CJ$5,'[1]NBA-Data-1980-2019'!$B$1:$B$16305&amp;'[1]NBA-Data-1980-2019'!$A$1:$A$16305,'[1]NBA-Data-1980-2019'!$F$1:$F$16305,"",0)</f>
        <v>8.6999999999999993</v>
      </c>
      <c r="CK43" s="2" t="str" cm="1">
        <f t="array" ref="CK43">_xlfn.XLOOKUP($A43&amp;CK$5,'[1]NBA-Data-1980-2019'!$B$1:$B$16305&amp;'[1]NBA-Data-1980-2019'!$A$1:$A$16305,'[1]NBA-Data-1980-2019'!$F$1:$F$16305,"",0)</f>
        <v/>
      </c>
      <c r="CL43" s="2" cm="1">
        <f t="array" ref="CL43">_xlfn.XLOOKUP($A43&amp;CL$5,'[1]NBA-Data-1980-2019'!$B$1:$B$16305&amp;'[1]NBA-Data-1980-2019'!$A$1:$A$16305,'[1]NBA-Data-1980-2019'!$F$1:$F$16305,"",0)</f>
        <v>9.1</v>
      </c>
      <c r="CM43" s="2" t="str" cm="1">
        <f t="array" ref="CM43">_xlfn.XLOOKUP($A43&amp;CM$5,'[1]NBA-Data-1980-2019'!$B$1:$B$16305&amp;'[1]NBA-Data-1980-2019'!$A$1:$A$16305,'[1]NBA-Data-1980-2019'!$F$1:$F$16305,"",0)</f>
        <v/>
      </c>
      <c r="CN43" s="2" t="str" cm="1">
        <f t="array" ref="CN43">_xlfn.XLOOKUP($A43&amp;CN$5,'[1]NBA-Data-1980-2019'!$B$1:$B$16305&amp;'[1]NBA-Data-1980-2019'!$A$1:$A$16305,'[1]NBA-Data-1980-2019'!$F$1:$F$16305,"",0)</f>
        <v/>
      </c>
      <c r="CO43" s="2" t="str" cm="1">
        <f t="array" ref="CO43">_xlfn.XLOOKUP($A43&amp;CO$5,'[1]NBA-Data-1980-2019'!$B$1:$B$16305&amp;'[1]NBA-Data-1980-2019'!$A$1:$A$16305,'[1]NBA-Data-1980-2019'!$F$1:$F$16305,"",0)</f>
        <v/>
      </c>
      <c r="CP43" s="2" t="str" cm="1">
        <f t="array" ref="CP43">_xlfn.XLOOKUP($A43&amp;CP$5,'[1]NBA-Data-1980-2019'!$B$1:$B$16305&amp;'[1]NBA-Data-1980-2019'!$A$1:$A$16305,'[1]NBA-Data-1980-2019'!$F$1:$F$16305,"",0)</f>
        <v/>
      </c>
      <c r="CQ43" s="2" t="str" cm="1">
        <f t="array" ref="CQ43">_xlfn.XLOOKUP($A43&amp;CQ$5,'[1]NBA-Data-1980-2019'!$B$1:$B$16305&amp;'[1]NBA-Data-1980-2019'!$A$1:$A$16305,'[1]NBA-Data-1980-2019'!$F$1:$F$16305,"",0)</f>
        <v/>
      </c>
      <c r="CR43" s="2" t="str" cm="1">
        <f t="array" ref="CR43">_xlfn.XLOOKUP($A43&amp;CR$5,'[1]NBA-Data-1980-2019'!$B$1:$B$16305&amp;'[1]NBA-Data-1980-2019'!$A$1:$A$16305,'[1]NBA-Data-1980-2019'!$F$1:$F$16305,"",0)</f>
        <v/>
      </c>
      <c r="CS43" s="2" t="str" cm="1">
        <f t="array" ref="CS43">_xlfn.XLOOKUP($A43&amp;CS$5,'[1]NBA-Data-1980-2019'!$B$1:$B$16305&amp;'[1]NBA-Data-1980-2019'!$A$1:$A$16305,'[1]NBA-Data-1980-2019'!$F$1:$F$16305,"",0)</f>
        <v/>
      </c>
      <c r="CU43" s="2" t="str">
        <f>_xlfn.XLOOKUP($A43,TEAMS!$G$1:$G$839,TEAMS!$H$1:$H$839,"",0)</f>
        <v>C</v>
      </c>
      <c r="CV43" s="2" t="str">
        <f>_xlfn.XLOOKUP($CU43,DASHBOARD!$B$22:$B$27,DASHBOARD!$C$22:$C$27,"",0)</f>
        <v>CENTER</v>
      </c>
      <c r="CY43" s="63">
        <f>SUMIFS('[1]NBA-Data-1980-2019'!$G$1:$G$16305,'[1]NBA-Data-1980-2019'!$B$1:$B$16305,$A43,'[1]NBA-Data-1980-2019'!$A$1:$A$16305,CY$9)</f>
        <v>0</v>
      </c>
      <c r="CZ43" s="63">
        <f>SUMIFS('[1]NBA-Data-1980-2019'!$G$1:$G$16305,'[1]NBA-Data-1980-2019'!$B$1:$B$16305,$A43,'[1]NBA-Data-1980-2019'!$A$1:$A$16305,CZ$9)</f>
        <v>0</v>
      </c>
      <c r="DA43" s="63">
        <f>SUMIFS('[1]NBA-Data-1980-2019'!$G$1:$G$16305,'[1]NBA-Data-1980-2019'!$B$1:$B$16305,$A43,'[1]NBA-Data-1980-2019'!$A$1:$A$16305,DA$9)</f>
        <v>0</v>
      </c>
      <c r="DB43" s="63">
        <f>SUMIFS('[1]NBA-Data-1980-2019'!$G$1:$G$16305,'[1]NBA-Data-1980-2019'!$B$1:$B$16305,$A43,'[1]NBA-Data-1980-2019'!$A$1:$A$16305,DB$9)</f>
        <v>0</v>
      </c>
      <c r="DC43" s="63">
        <f>SUMIFS('[1]NBA-Data-1980-2019'!$G$1:$G$16305,'[1]NBA-Data-1980-2019'!$B$1:$B$16305,$A43,'[1]NBA-Data-1980-2019'!$A$1:$A$16305,DC$9)</f>
        <v>0</v>
      </c>
      <c r="DD43" s="63">
        <f>SUMIFS('[1]NBA-Data-1980-2019'!$G$1:$G$16305,'[1]NBA-Data-1980-2019'!$B$1:$B$16305,$A43,'[1]NBA-Data-1980-2019'!$A$1:$A$16305,DD$9)</f>
        <v>0</v>
      </c>
      <c r="DE43" s="63">
        <f>SUMIFS('[1]NBA-Data-1980-2019'!$G$1:$G$16305,'[1]NBA-Data-1980-2019'!$B$1:$B$16305,$A43,'[1]NBA-Data-1980-2019'!$A$1:$A$16305,DE$9)</f>
        <v>0</v>
      </c>
      <c r="DF43" s="63">
        <f>SUMIFS('[1]NBA-Data-1980-2019'!$G$1:$G$16305,'[1]NBA-Data-1980-2019'!$B$1:$B$16305,$A43,'[1]NBA-Data-1980-2019'!$A$1:$A$16305,DF$9)</f>
        <v>0</v>
      </c>
      <c r="DG43" s="63">
        <f>SUMIFS('[1]NBA-Data-1980-2019'!$G$1:$G$16305,'[1]NBA-Data-1980-2019'!$B$1:$B$16305,$A43,'[1]NBA-Data-1980-2019'!$A$1:$A$16305,DG$9)</f>
        <v>0</v>
      </c>
      <c r="DH43" s="63">
        <f>SUMIFS('[1]NBA-Data-1980-2019'!$G$1:$G$16305,'[1]NBA-Data-1980-2019'!$B$1:$B$16305,$A43,'[1]NBA-Data-1980-2019'!$A$1:$A$16305,DH$9)</f>
        <v>0</v>
      </c>
      <c r="DI43" s="63">
        <f>SUMIFS('[1]NBA-Data-1980-2019'!$G$1:$G$16305,'[1]NBA-Data-1980-2019'!$B$1:$B$16305,$A43,'[1]NBA-Data-1980-2019'!$A$1:$A$16305,DI$9)</f>
        <v>0</v>
      </c>
      <c r="DJ43" s="63">
        <f>SUMIFS('[1]NBA-Data-1980-2019'!$G$1:$G$16305,'[1]NBA-Data-1980-2019'!$B$1:$B$16305,$A43,'[1]NBA-Data-1980-2019'!$A$1:$A$16305,DJ$9)</f>
        <v>978600</v>
      </c>
      <c r="DK43" s="63">
        <f>SUMIFS('[1]NBA-Data-1980-2019'!$G$1:$G$16305,'[1]NBA-Data-1980-2019'!$B$1:$B$16305,$A43,'[1]NBA-Data-1980-2019'!$A$1:$A$16305,DK$9)</f>
        <v>1051920</v>
      </c>
      <c r="DL43" s="63">
        <f>SUMIFS('[1]NBA-Data-1980-2019'!$G$1:$G$16305,'[1]NBA-Data-1980-2019'!$B$1:$B$16305,$A43,'[1]NBA-Data-1980-2019'!$A$1:$A$16305,DL$9)</f>
        <v>1125360</v>
      </c>
      <c r="DM43" s="63">
        <f>SUMIFS('[1]NBA-Data-1980-2019'!$G$1:$G$16305,'[1]NBA-Data-1980-2019'!$B$1:$B$16305,$A43,'[1]NBA-Data-1980-2019'!$A$1:$A$16305,DM$9)</f>
        <v>1735305</v>
      </c>
      <c r="DN43" s="63">
        <f>SUMIFS('[1]NBA-Data-1980-2019'!$G$1:$G$16305,'[1]NBA-Data-1980-2019'!$B$1:$B$16305,$A43,'[1]NBA-Data-1980-2019'!$A$1:$A$16305,DN$9)</f>
        <v>4000000</v>
      </c>
      <c r="DO43" s="63">
        <f>SUMIFS('[1]NBA-Data-1980-2019'!$G$1:$G$16305,'[1]NBA-Data-1980-2019'!$B$1:$B$16305,$A43,'[1]NBA-Data-1980-2019'!$A$1:$A$16305,DO$9)</f>
        <v>4500000</v>
      </c>
      <c r="DP43" s="63">
        <f>SUMIFS('[1]NBA-Data-1980-2019'!$G$1:$G$16305,'[1]NBA-Data-1980-2019'!$B$1:$B$16305,$A43,'[1]NBA-Data-1980-2019'!$A$1:$A$16305,DP$9)</f>
        <v>5000000</v>
      </c>
      <c r="DQ43" s="63">
        <f>SUMIFS('[1]NBA-Data-1980-2019'!$G$1:$G$16305,'[1]NBA-Data-1980-2019'!$B$1:$B$16305,$A43,'[1]NBA-Data-1980-2019'!$A$1:$A$16305,DQ$9)</f>
        <v>5500000</v>
      </c>
      <c r="DR43" s="63">
        <f>SUMIFS('[1]NBA-Data-1980-2019'!$G$1:$G$16305,'[1]NBA-Data-1980-2019'!$B$1:$B$16305,$A43,'[1]NBA-Data-1980-2019'!$A$1:$A$16305,DR$9)</f>
        <v>6000000</v>
      </c>
      <c r="DS43" s="63">
        <f>SUMIFS('[1]NBA-Data-1980-2019'!$G$1:$G$16305,'[1]NBA-Data-1980-2019'!$B$1:$B$16305,$A43,'[1]NBA-Data-1980-2019'!$A$1:$A$16305,DS$9)</f>
        <v>6900000</v>
      </c>
      <c r="DT43" s="63">
        <f>SUMIFS('[1]NBA-Data-1980-2019'!$G$1:$G$16305,'[1]NBA-Data-1980-2019'!$B$1:$B$16305,$A43,'[1]NBA-Data-1980-2019'!$A$1:$A$16305,DT$9)</f>
        <v>7624500</v>
      </c>
      <c r="DU43" s="63">
        <f>SUMIFS('[1]NBA-Data-1980-2019'!$G$1:$G$16305,'[1]NBA-Data-1980-2019'!$B$1:$B$16305,$A43,'[1]NBA-Data-1980-2019'!$A$1:$A$16305,DU$9)</f>
        <v>6299000</v>
      </c>
      <c r="DV43" s="63">
        <f>SUMIFS('[1]NBA-Data-1980-2019'!$G$1:$G$16305,'[1]NBA-Data-1980-2019'!$B$1:$B$16305,$A43,'[1]NBA-Data-1980-2019'!$A$1:$A$16305,DV$9)</f>
        <v>0</v>
      </c>
      <c r="DW43" s="63">
        <f>SUMIFS('[1]NBA-Data-1980-2019'!$G$1:$G$16305,'[1]NBA-Data-1980-2019'!$B$1:$B$16305,$A43,'[1]NBA-Data-1980-2019'!$A$1:$A$16305,DW$9)</f>
        <v>7798000</v>
      </c>
      <c r="DX43" s="63">
        <f>SUMIFS('[1]NBA-Data-1980-2019'!$G$1:$G$16305,'[1]NBA-Data-1980-2019'!$B$1:$B$16305,$A43,'[1]NBA-Data-1980-2019'!$A$1:$A$16305,DX$9)</f>
        <v>0</v>
      </c>
      <c r="DY43" s="63">
        <f>SUMIFS('[1]NBA-Data-1980-2019'!$G$1:$G$16305,'[1]NBA-Data-1980-2019'!$B$1:$B$16305,$A43,'[1]NBA-Data-1980-2019'!$A$1:$A$16305,DY$9)</f>
        <v>0</v>
      </c>
      <c r="DZ43" s="63">
        <f>SUMIFS('[1]NBA-Data-1980-2019'!$G$1:$G$16305,'[1]NBA-Data-1980-2019'!$B$1:$B$16305,$A43,'[1]NBA-Data-1980-2019'!$A$1:$A$16305,DZ$9)</f>
        <v>0</v>
      </c>
      <c r="EA43" s="63">
        <f>SUMIFS('[1]NBA-Data-1980-2019'!$G$1:$G$16305,'[1]NBA-Data-1980-2019'!$B$1:$B$16305,$A43,'[1]NBA-Data-1980-2019'!$A$1:$A$16305,EA$9)</f>
        <v>0</v>
      </c>
      <c r="EB43" s="63">
        <f>SUMIFS('[1]NBA-Data-1980-2019'!$G$1:$G$16305,'[1]NBA-Data-1980-2019'!$B$1:$B$16305,$A43,'[1]NBA-Data-1980-2019'!$A$1:$A$16305,EB$9)</f>
        <v>0</v>
      </c>
      <c r="EC43" s="63">
        <f>SUMIFS('[1]NBA-Data-1980-2019'!$G$1:$G$16305,'[1]NBA-Data-1980-2019'!$B$1:$B$16305,$A43,'[1]NBA-Data-1980-2019'!$A$1:$A$16305,EC$9)</f>
        <v>0</v>
      </c>
      <c r="ED43" s="63">
        <f>SUMIFS('[1]NBA-Data-1980-2019'!$G$1:$G$16305,'[1]NBA-Data-1980-2019'!$B$1:$B$16305,$A43,'[1]NBA-Data-1980-2019'!$A$1:$A$16305,ED$9)</f>
        <v>0</v>
      </c>
      <c r="EH43" s="2" t="s">
        <v>1480</v>
      </c>
      <c r="EZ43" s="13" t="s">
        <v>1400</v>
      </c>
    </row>
    <row r="44" spans="1:165" x14ac:dyDescent="0.2">
      <c r="A44" s="2" t="s">
        <v>913</v>
      </c>
      <c r="B44" s="2" t="str" cm="1">
        <f t="array" ref="B44">_xlfn.XLOOKUP($A44&amp;B$5,'[1]NBA-Data-1980-2019'!$B$1:$B$16305&amp;'[1]NBA-Data-1980-2019'!$A$1:$A$16305,'[1]NBA-Data-1980-2019'!$D$1:$D$16305,"",0)</f>
        <v/>
      </c>
      <c r="C44" s="2" t="str" cm="1">
        <f t="array" ref="C44">_xlfn.XLOOKUP($A44&amp;C$5,'[1]NBA-Data-1980-2019'!$B$1:$B$16305&amp;'[1]NBA-Data-1980-2019'!$A$1:$A$16305,'[1]NBA-Data-1980-2019'!$D$1:$D$16305,"",0)</f>
        <v/>
      </c>
      <c r="D44" s="2" t="str" cm="1">
        <f t="array" ref="D44">_xlfn.XLOOKUP($A44&amp;D$5,'[1]NBA-Data-1980-2019'!$B$1:$B$16305&amp;'[1]NBA-Data-1980-2019'!$A$1:$A$16305,'[1]NBA-Data-1980-2019'!$D$1:$D$16305,"",0)</f>
        <v/>
      </c>
      <c r="E44" s="2" t="str" cm="1">
        <f t="array" ref="E44">_xlfn.XLOOKUP($A44&amp;E$5,'[1]NBA-Data-1980-2019'!$B$1:$B$16305&amp;'[1]NBA-Data-1980-2019'!$A$1:$A$16305,'[1]NBA-Data-1980-2019'!$D$1:$D$16305,"",0)</f>
        <v/>
      </c>
      <c r="F44" s="2" t="str" cm="1">
        <f t="array" ref="F44">_xlfn.XLOOKUP($A44&amp;F$5,'[1]NBA-Data-1980-2019'!$B$1:$B$16305&amp;'[1]NBA-Data-1980-2019'!$A$1:$A$16305,'[1]NBA-Data-1980-2019'!$D$1:$D$16305,"",0)</f>
        <v/>
      </c>
      <c r="G44" s="2" t="str" cm="1">
        <f t="array" ref="G44">_xlfn.XLOOKUP($A44&amp;G$5,'[1]NBA-Data-1980-2019'!$B$1:$B$16305&amp;'[1]NBA-Data-1980-2019'!$A$1:$A$16305,'[1]NBA-Data-1980-2019'!$D$1:$D$16305,"",0)</f>
        <v>LAC</v>
      </c>
      <c r="H44" s="2" t="str" cm="1">
        <f t="array" ref="H44">_xlfn.XLOOKUP($A44&amp;H$5,'[1]NBA-Data-1980-2019'!$B$1:$B$16305&amp;'[1]NBA-Data-1980-2019'!$A$1:$A$16305,'[1]NBA-Data-1980-2019'!$D$1:$D$16305,"",0)</f>
        <v>LAC</v>
      </c>
      <c r="I44" s="2" t="str" cm="1">
        <f t="array" ref="I44">_xlfn.XLOOKUP($A44&amp;I$5,'[1]NBA-Data-1980-2019'!$B$1:$B$16305&amp;'[1]NBA-Data-1980-2019'!$A$1:$A$16305,'[1]NBA-Data-1980-2019'!$D$1:$D$16305,"",0)</f>
        <v>TOT</v>
      </c>
      <c r="J44" s="2" t="str" cm="1">
        <f t="array" ref="J44">_xlfn.XLOOKUP($A44&amp;J$5,'[1]NBA-Data-1980-2019'!$B$1:$B$16305&amp;'[1]NBA-Data-1980-2019'!$A$1:$A$16305,'[1]NBA-Data-1980-2019'!$D$1:$D$16305,"",0)</f>
        <v>CHI</v>
      </c>
      <c r="K44" s="2" t="str" cm="1">
        <f t="array" ref="K44">_xlfn.XLOOKUP($A44&amp;K$5,'[1]NBA-Data-1980-2019'!$B$1:$B$16305&amp;'[1]NBA-Data-1980-2019'!$A$1:$A$16305,'[1]NBA-Data-1980-2019'!$D$1:$D$16305,"",0)</f>
        <v>SEA</v>
      </c>
      <c r="L44" s="2" t="str" cm="1">
        <f t="array" ref="L44">_xlfn.XLOOKUP($A44&amp;L$5,'[1]NBA-Data-1980-2019'!$B$1:$B$16305&amp;'[1]NBA-Data-1980-2019'!$A$1:$A$16305,'[1]NBA-Data-1980-2019'!$D$1:$D$16305,"",0)</f>
        <v>SEA</v>
      </c>
      <c r="M44" s="2" t="str" cm="1">
        <f t="array" ref="M44">_xlfn.XLOOKUP($A44&amp;M$5,'[1]NBA-Data-1980-2019'!$B$1:$B$16305&amp;'[1]NBA-Data-1980-2019'!$A$1:$A$16305,'[1]NBA-Data-1980-2019'!$D$1:$D$16305,"",0)</f>
        <v>SEA</v>
      </c>
      <c r="N44" s="2" t="str" cm="1">
        <f t="array" ref="N44">_xlfn.XLOOKUP($A44&amp;N$5,'[1]NBA-Data-1980-2019'!$B$1:$B$16305&amp;'[1]NBA-Data-1980-2019'!$A$1:$A$16305,'[1]NBA-Data-1980-2019'!$D$1:$D$16305,"",0)</f>
        <v>SEA</v>
      </c>
      <c r="O44" s="2" t="str" cm="1">
        <f t="array" ref="O44">_xlfn.XLOOKUP($A44&amp;O$5,'[1]NBA-Data-1980-2019'!$B$1:$B$16305&amp;'[1]NBA-Data-1980-2019'!$A$1:$A$16305,'[1]NBA-Data-1980-2019'!$D$1:$D$16305,"",0)</f>
        <v>SEA</v>
      </c>
      <c r="P44" s="2" t="str" cm="1">
        <f t="array" ref="P44">_xlfn.XLOOKUP($A44&amp;P$5,'[1]NBA-Data-1980-2019'!$B$1:$B$16305&amp;'[1]NBA-Data-1980-2019'!$A$1:$A$16305,'[1]NBA-Data-1980-2019'!$D$1:$D$16305,"",0)</f>
        <v>SAS</v>
      </c>
      <c r="Q44" s="2" t="str" cm="1">
        <f t="array" ref="Q44">_xlfn.XLOOKUP($A44&amp;Q$5,'[1]NBA-Data-1980-2019'!$B$1:$B$16305&amp;'[1]NBA-Data-1980-2019'!$A$1:$A$16305,'[1]NBA-Data-1980-2019'!$D$1:$D$16305,"",0)</f>
        <v>SAS</v>
      </c>
      <c r="R44" s="2" t="str" cm="1">
        <f t="array" ref="R44">_xlfn.XLOOKUP($A44&amp;R$5,'[1]NBA-Data-1980-2019'!$B$1:$B$16305&amp;'[1]NBA-Data-1980-2019'!$A$1:$A$16305,'[1]NBA-Data-1980-2019'!$D$1:$D$16305,"",0)</f>
        <v>SAS</v>
      </c>
      <c r="S44" s="2" t="str" cm="1">
        <f t="array" ref="S44">_xlfn.XLOOKUP($A44&amp;S$5,'[1]NBA-Data-1980-2019'!$B$1:$B$16305&amp;'[1]NBA-Data-1980-2019'!$A$1:$A$16305,'[1]NBA-Data-1980-2019'!$D$1:$D$16305,"",0)</f>
        <v>SAS</v>
      </c>
      <c r="T44" s="2" t="str" cm="1">
        <f t="array" ref="T44">_xlfn.XLOOKUP($A44&amp;T$5,'[1]NBA-Data-1980-2019'!$B$1:$B$16305&amp;'[1]NBA-Data-1980-2019'!$A$1:$A$16305,'[1]NBA-Data-1980-2019'!$D$1:$D$16305,"",0)</f>
        <v>HOU</v>
      </c>
      <c r="U44" s="2" t="str" cm="1">
        <f t="array" ref="U44">_xlfn.XLOOKUP($A44&amp;U$5,'[1]NBA-Data-1980-2019'!$B$1:$B$16305&amp;'[1]NBA-Data-1980-2019'!$A$1:$A$16305,'[1]NBA-Data-1980-2019'!$D$1:$D$16305,"",0)</f>
        <v/>
      </c>
      <c r="V44" s="2" t="str" cm="1">
        <f t="array" ref="V44">_xlfn.XLOOKUP($A44&amp;V$5,'[1]NBA-Data-1980-2019'!$B$1:$B$16305&amp;'[1]NBA-Data-1980-2019'!$A$1:$A$16305,'[1]NBA-Data-1980-2019'!$D$1:$D$16305,"",0)</f>
        <v/>
      </c>
      <c r="W44" s="2" t="str" cm="1">
        <f t="array" ref="W44">_xlfn.XLOOKUP($A44&amp;W$5,'[1]NBA-Data-1980-2019'!$B$1:$B$16305&amp;'[1]NBA-Data-1980-2019'!$A$1:$A$16305,'[1]NBA-Data-1980-2019'!$D$1:$D$16305,"",0)</f>
        <v/>
      </c>
      <c r="X44" s="2" t="str" cm="1">
        <f t="array" ref="X44">_xlfn.XLOOKUP($A44&amp;X$5,'[1]NBA-Data-1980-2019'!$B$1:$B$16305&amp;'[1]NBA-Data-1980-2019'!$A$1:$A$16305,'[1]NBA-Data-1980-2019'!$D$1:$D$16305,"",0)</f>
        <v/>
      </c>
      <c r="Y44" s="2" t="str" cm="1">
        <f t="array" ref="Y44">_xlfn.XLOOKUP($A44&amp;Y$5,'[1]NBA-Data-1980-2019'!$B$1:$B$16305&amp;'[1]NBA-Data-1980-2019'!$A$1:$A$16305,'[1]NBA-Data-1980-2019'!$D$1:$D$16305,"",0)</f>
        <v/>
      </c>
      <c r="Z44" s="2" t="str" cm="1">
        <f t="array" ref="Z44">_xlfn.XLOOKUP($A44&amp;Z$5,'[1]NBA-Data-1980-2019'!$B$1:$B$16305&amp;'[1]NBA-Data-1980-2019'!$A$1:$A$16305,'[1]NBA-Data-1980-2019'!$D$1:$D$16305,"",0)</f>
        <v/>
      </c>
      <c r="AA44" s="2" t="str" cm="1">
        <f t="array" ref="AA44">_xlfn.XLOOKUP($A44&amp;AA$5,'[1]NBA-Data-1980-2019'!$B$1:$B$16305&amp;'[1]NBA-Data-1980-2019'!$A$1:$A$16305,'[1]NBA-Data-1980-2019'!$D$1:$D$16305,"",0)</f>
        <v/>
      </c>
      <c r="AB44" s="2" t="str" cm="1">
        <f t="array" ref="AB44">_xlfn.XLOOKUP($A44&amp;AB$5,'[1]NBA-Data-1980-2019'!$B$1:$B$16305&amp;'[1]NBA-Data-1980-2019'!$A$1:$A$16305,'[1]NBA-Data-1980-2019'!$D$1:$D$16305,"",0)</f>
        <v/>
      </c>
      <c r="AC44" s="2" t="str" cm="1">
        <f t="array" ref="AC44">_xlfn.XLOOKUP($A44&amp;AC$5,'[1]NBA-Data-1980-2019'!$B$1:$B$16305&amp;'[1]NBA-Data-1980-2019'!$A$1:$A$16305,'[1]NBA-Data-1980-2019'!$D$1:$D$16305,"",0)</f>
        <v/>
      </c>
      <c r="AD44" s="2" t="str" cm="1">
        <f t="array" ref="AD44">_xlfn.XLOOKUP($A44&amp;AD$5,'[1]NBA-Data-1980-2019'!$B$1:$B$16305&amp;'[1]NBA-Data-1980-2019'!$A$1:$A$16305,'[1]NBA-Data-1980-2019'!$D$1:$D$16305,"",0)</f>
        <v/>
      </c>
      <c r="AE44" s="2" t="str" cm="1">
        <f t="array" ref="AE44">_xlfn.XLOOKUP($A44&amp;AE$5,'[1]NBA-Data-1980-2019'!$B$1:$B$16305&amp;'[1]NBA-Data-1980-2019'!$A$1:$A$16305,'[1]NBA-Data-1980-2019'!$D$1:$D$16305,"",0)</f>
        <v/>
      </c>
      <c r="AF44" s="2" t="str" cm="1">
        <f t="array" ref="AF44">_xlfn.XLOOKUP($A44&amp;AF$5,'[1]NBA-Data-1980-2019'!$B$1:$B$16305&amp;'[1]NBA-Data-1980-2019'!$A$1:$A$16305,'[1]NBA-Data-1980-2019'!$D$1:$D$16305,"",0)</f>
        <v/>
      </c>
      <c r="AG44" s="2" t="str" cm="1">
        <f t="array" ref="AG44">_xlfn.XLOOKUP($A44&amp;AG$5,'[1]NBA-Data-1980-2019'!$B$1:$B$16305&amp;'[1]NBA-Data-1980-2019'!$A$1:$A$16305,'[1]NBA-Data-1980-2019'!$D$1:$D$16305,"",0)</f>
        <v/>
      </c>
      <c r="AH44" s="2" t="str" cm="1">
        <f t="array" ref="AH44">_xlfn.XLOOKUP($A44&amp;AH$5,'[1]NBA-Data-1980-2019'!$B$1:$B$16305&amp;'[1]NBA-Data-1980-2019'!$A$1:$A$16305,'[1]NBA-Data-1980-2019'!$H$1:$H$16305,"",0)</f>
        <v/>
      </c>
      <c r="AI44" s="2" t="str" cm="1">
        <f t="array" ref="AI44">_xlfn.XLOOKUP($A44&amp;AI$5,'[1]NBA-Data-1980-2019'!$B$1:$B$16305&amp;'[1]NBA-Data-1980-2019'!$A$1:$A$16305,'[1]NBA-Data-1980-2019'!$H$1:$H$16305,"",0)</f>
        <v/>
      </c>
      <c r="AJ44" s="2" t="str" cm="1">
        <f t="array" ref="AJ44">_xlfn.XLOOKUP($A44&amp;AJ$5,'[1]NBA-Data-1980-2019'!$B$1:$B$16305&amp;'[1]NBA-Data-1980-2019'!$A$1:$A$16305,'[1]NBA-Data-1980-2019'!$H$1:$H$16305,"",0)</f>
        <v/>
      </c>
      <c r="AK44" s="2" t="str" cm="1">
        <f t="array" ref="AK44">_xlfn.XLOOKUP($A44&amp;AK$5,'[1]NBA-Data-1980-2019'!$B$1:$B$16305&amp;'[1]NBA-Data-1980-2019'!$A$1:$A$16305,'[1]NBA-Data-1980-2019'!$H$1:$H$16305,"",0)</f>
        <v/>
      </c>
      <c r="AL44" s="2" t="str" cm="1">
        <f t="array" ref="AL44">_xlfn.XLOOKUP($A44&amp;AL$5,'[1]NBA-Data-1980-2019'!$B$1:$B$16305&amp;'[1]NBA-Data-1980-2019'!$A$1:$A$16305,'[1]NBA-Data-1980-2019'!$H$1:$H$16305,"",0)</f>
        <v/>
      </c>
      <c r="AM44" s="2" cm="1">
        <f t="array" ref="AM44">_xlfn.XLOOKUP($A44&amp;AM$5,'[1]NBA-Data-1980-2019'!$B$1:$B$16305&amp;'[1]NBA-Data-1980-2019'!$A$1:$A$16305,'[1]NBA-Data-1980-2019'!$H$1:$H$16305,"",0)</f>
        <v>1896</v>
      </c>
      <c r="AN44" s="2" cm="1">
        <f t="array" ref="AN44">_xlfn.XLOOKUP($A44&amp;AN$5,'[1]NBA-Data-1980-2019'!$B$1:$B$16305&amp;'[1]NBA-Data-1980-2019'!$A$1:$A$16305,'[1]NBA-Data-1980-2019'!$H$1:$H$16305,"",0)</f>
        <v>1091.5</v>
      </c>
      <c r="AO44" s="2" cm="1">
        <f t="array" ref="AO44">_xlfn.XLOOKUP($A44&amp;AO$5,'[1]NBA-Data-1980-2019'!$B$1:$B$16305&amp;'[1]NBA-Data-1980-2019'!$A$1:$A$16305,'[1]NBA-Data-1980-2019'!$H$1:$H$16305,"",0)</f>
        <v>1600.8000000000002</v>
      </c>
      <c r="AP44" s="2" cm="1">
        <f t="array" ref="AP44">_xlfn.XLOOKUP($A44&amp;AP$5,'[1]NBA-Data-1980-2019'!$B$1:$B$16305&amp;'[1]NBA-Data-1980-2019'!$A$1:$A$16305,'[1]NBA-Data-1980-2019'!$H$1:$H$16305,"",0)</f>
        <v>1180.3</v>
      </c>
      <c r="AQ44" s="2" cm="1">
        <f t="array" ref="AQ44">_xlfn.XLOOKUP($A44&amp;AQ$5,'[1]NBA-Data-1980-2019'!$B$1:$B$16305&amp;'[1]NBA-Data-1980-2019'!$A$1:$A$16305,'[1]NBA-Data-1980-2019'!$H$1:$H$16305,"",0)</f>
        <v>2728</v>
      </c>
      <c r="AR44" s="2" cm="1">
        <f t="array" ref="AR44">_xlfn.XLOOKUP($A44&amp;AR$5,'[1]NBA-Data-1980-2019'!$B$1:$B$16305&amp;'[1]NBA-Data-1980-2019'!$A$1:$A$16305,'[1]NBA-Data-1980-2019'!$H$1:$H$16305,"",0)</f>
        <v>1775.5</v>
      </c>
      <c r="AS44" s="2" cm="1">
        <f t="array" ref="AS44">_xlfn.XLOOKUP($A44&amp;AS$5,'[1]NBA-Data-1980-2019'!$B$1:$B$16305&amp;'[1]NBA-Data-1980-2019'!$A$1:$A$16305,'[1]NBA-Data-1980-2019'!$H$1:$H$16305,"",0)</f>
        <v>3037.5</v>
      </c>
      <c r="AT44" s="2" cm="1">
        <f t="array" ref="AT44">_xlfn.XLOOKUP($A44&amp;AT$5,'[1]NBA-Data-1980-2019'!$B$1:$B$16305&amp;'[1]NBA-Data-1980-2019'!$A$1:$A$16305,'[1]NBA-Data-1980-2019'!$H$1:$H$16305,"",0)</f>
        <v>2482.5</v>
      </c>
      <c r="AU44" s="2" cm="1">
        <f t="array" ref="AU44">_xlfn.XLOOKUP($A44&amp;AU$5,'[1]NBA-Data-1980-2019'!$B$1:$B$16305&amp;'[1]NBA-Data-1980-2019'!$A$1:$A$16305,'[1]NBA-Data-1980-2019'!$H$1:$H$16305,"",0)</f>
        <v>1805.4</v>
      </c>
      <c r="AV44" s="2" cm="1">
        <f t="array" ref="AV44">_xlfn.XLOOKUP($A44&amp;AV$5,'[1]NBA-Data-1980-2019'!$B$1:$B$16305&amp;'[1]NBA-Data-1980-2019'!$A$1:$A$16305,'[1]NBA-Data-1980-2019'!$H$1:$H$16305,"",0)</f>
        <v>1741.5</v>
      </c>
      <c r="AW44" s="2" cm="1">
        <f t="array" ref="AW44">_xlfn.XLOOKUP($A44&amp;AW$5,'[1]NBA-Data-1980-2019'!$B$1:$B$16305&amp;'[1]NBA-Data-1980-2019'!$A$1:$A$16305,'[1]NBA-Data-1980-2019'!$H$1:$H$16305,"",0)</f>
        <v>1258</v>
      </c>
      <c r="AX44" s="2" cm="1">
        <f t="array" ref="AX44">_xlfn.XLOOKUP($A44&amp;AX$5,'[1]NBA-Data-1980-2019'!$B$1:$B$16305&amp;'[1]NBA-Data-1980-2019'!$A$1:$A$16305,'[1]NBA-Data-1980-2019'!$H$1:$H$16305,"",0)</f>
        <v>1627.5</v>
      </c>
      <c r="AY44" s="2" cm="1">
        <f t="array" ref="AY44">_xlfn.XLOOKUP($A44&amp;AY$5,'[1]NBA-Data-1980-2019'!$B$1:$B$16305&amp;'[1]NBA-Data-1980-2019'!$A$1:$A$16305,'[1]NBA-Data-1980-2019'!$H$1:$H$16305,"",0)</f>
        <v>554.9</v>
      </c>
      <c r="AZ44" s="2" cm="1">
        <f t="array" ref="AZ44">_xlfn.XLOOKUP($A44&amp;AZ$5,'[1]NBA-Data-1980-2019'!$B$1:$B$16305&amp;'[1]NBA-Data-1980-2019'!$A$1:$A$16305,'[1]NBA-Data-1980-2019'!$H$1:$H$16305,"",0)</f>
        <v>856.80000000000007</v>
      </c>
      <c r="BA44" s="2" t="str" cm="1">
        <f t="array" ref="BA44">_xlfn.XLOOKUP($A44&amp;BA$5,'[1]NBA-Data-1980-2019'!$B$1:$B$16305&amp;'[1]NBA-Data-1980-2019'!$A$1:$A$16305,'[1]NBA-Data-1980-2019'!$H$1:$H$16305,"",0)</f>
        <v/>
      </c>
      <c r="BB44" s="2" t="str" cm="1">
        <f t="array" ref="BB44">_xlfn.XLOOKUP($A44&amp;BB$5,'[1]NBA-Data-1980-2019'!$B$1:$B$16305&amp;'[1]NBA-Data-1980-2019'!$A$1:$A$16305,'[1]NBA-Data-1980-2019'!$H$1:$H$16305,"",0)</f>
        <v/>
      </c>
      <c r="BC44" s="2" t="str" cm="1">
        <f t="array" ref="BC44">_xlfn.XLOOKUP($A44&amp;BC$5,'[1]NBA-Data-1980-2019'!$B$1:$B$16305&amp;'[1]NBA-Data-1980-2019'!$A$1:$A$16305,'[1]NBA-Data-1980-2019'!$H$1:$H$16305,"",0)</f>
        <v/>
      </c>
      <c r="BD44" s="2" t="str" cm="1">
        <f t="array" ref="BD44">_xlfn.XLOOKUP($A44&amp;BD$5,'[1]NBA-Data-1980-2019'!$B$1:$B$16305&amp;'[1]NBA-Data-1980-2019'!$A$1:$A$16305,'[1]NBA-Data-1980-2019'!$H$1:$H$16305,"",0)</f>
        <v/>
      </c>
      <c r="BE44" s="2" t="str" cm="1">
        <f t="array" ref="BE44">_xlfn.XLOOKUP($A44&amp;BE$5,'[1]NBA-Data-1980-2019'!$B$1:$B$16305&amp;'[1]NBA-Data-1980-2019'!$A$1:$A$16305,'[1]NBA-Data-1980-2019'!$H$1:$H$16305,"",0)</f>
        <v/>
      </c>
      <c r="BF44" s="2" t="str" cm="1">
        <f t="array" ref="BF44">_xlfn.XLOOKUP($A44&amp;BF$5,'[1]NBA-Data-1980-2019'!$B$1:$B$16305&amp;'[1]NBA-Data-1980-2019'!$A$1:$A$16305,'[1]NBA-Data-1980-2019'!$H$1:$H$16305,"",0)</f>
        <v/>
      </c>
      <c r="BG44" s="2" t="str" cm="1">
        <f t="array" ref="BG44">_xlfn.XLOOKUP($A44&amp;BG$5,'[1]NBA-Data-1980-2019'!$B$1:$B$16305&amp;'[1]NBA-Data-1980-2019'!$A$1:$A$16305,'[1]NBA-Data-1980-2019'!$H$1:$H$16305,"",0)</f>
        <v/>
      </c>
      <c r="BH44" s="2" t="str" cm="1">
        <f t="array" ref="BH44">_xlfn.XLOOKUP($A44&amp;BH$5,'[1]NBA-Data-1980-2019'!$B$1:$B$16305&amp;'[1]NBA-Data-1980-2019'!$A$1:$A$16305,'[1]NBA-Data-1980-2019'!$H$1:$H$16305,"",0)</f>
        <v/>
      </c>
      <c r="BI44" s="2" t="str" cm="1">
        <f t="array" ref="BI44">_xlfn.XLOOKUP($A44&amp;BI$5,'[1]NBA-Data-1980-2019'!$B$1:$B$16305&amp;'[1]NBA-Data-1980-2019'!$A$1:$A$16305,'[1]NBA-Data-1980-2019'!$H$1:$H$16305,"",0)</f>
        <v/>
      </c>
      <c r="BJ44" s="2" t="str" cm="1">
        <f t="array" ref="BJ44">_xlfn.XLOOKUP($A44&amp;BJ$5,'[1]NBA-Data-1980-2019'!$B$1:$B$16305&amp;'[1]NBA-Data-1980-2019'!$A$1:$A$16305,'[1]NBA-Data-1980-2019'!$H$1:$H$16305,"",0)</f>
        <v/>
      </c>
      <c r="BK44" s="2" t="str" cm="1">
        <f t="array" ref="BK44">_xlfn.XLOOKUP($A44&amp;BK$5,'[1]NBA-Data-1980-2019'!$B$1:$B$16305&amp;'[1]NBA-Data-1980-2019'!$A$1:$A$16305,'[1]NBA-Data-1980-2019'!$H$1:$H$16305,"",0)</f>
        <v/>
      </c>
      <c r="BL44" s="2" t="str" cm="1">
        <f t="array" ref="BL44">_xlfn.XLOOKUP($A44&amp;BL$5,'[1]NBA-Data-1980-2019'!$B$1:$B$16305&amp;'[1]NBA-Data-1980-2019'!$A$1:$A$16305,'[1]NBA-Data-1980-2019'!$H$1:$H$16305,"",0)</f>
        <v/>
      </c>
      <c r="BM44" s="2" t="str" cm="1">
        <f t="array" ref="BM44">_xlfn.XLOOKUP($A44&amp;BM$5,'[1]NBA-Data-1980-2019'!$B$1:$B$16305&amp;'[1]NBA-Data-1980-2019'!$A$1:$A$16305,'[1]NBA-Data-1980-2019'!$H$1:$H$16305,"",0)</f>
        <v/>
      </c>
      <c r="BN44" s="2" t="str" cm="1">
        <f t="array" ref="BN44">_xlfn.XLOOKUP($A44&amp;BN$5,'[1]NBA-Data-1980-2019'!$B$1:$B$16305&amp;'[1]NBA-Data-1980-2019'!$A$1:$A$16305,'[1]NBA-Data-1980-2019'!$F$1:$F$16305,"",0)</f>
        <v/>
      </c>
      <c r="BO44" s="2" t="str" cm="1">
        <f t="array" ref="BO44">_xlfn.XLOOKUP($A44&amp;BO$5,'[1]NBA-Data-1980-2019'!$B$1:$B$16305&amp;'[1]NBA-Data-1980-2019'!$A$1:$A$16305,'[1]NBA-Data-1980-2019'!$F$1:$F$16305,"",0)</f>
        <v/>
      </c>
      <c r="BP44" s="2" t="str" cm="1">
        <f t="array" ref="BP44">_xlfn.XLOOKUP($A44&amp;BP$5,'[1]NBA-Data-1980-2019'!$B$1:$B$16305&amp;'[1]NBA-Data-1980-2019'!$A$1:$A$16305,'[1]NBA-Data-1980-2019'!$F$1:$F$16305,"",0)</f>
        <v/>
      </c>
      <c r="BQ44" s="2" t="str" cm="1">
        <f t="array" ref="BQ44">_xlfn.XLOOKUP($A44&amp;BQ$5,'[1]NBA-Data-1980-2019'!$B$1:$B$16305&amp;'[1]NBA-Data-1980-2019'!$A$1:$A$16305,'[1]NBA-Data-1980-2019'!$F$1:$F$16305,"",0)</f>
        <v/>
      </c>
      <c r="BR44" s="2" t="str" cm="1">
        <f t="array" ref="BR44">_xlfn.XLOOKUP($A44&amp;BR$5,'[1]NBA-Data-1980-2019'!$B$1:$B$16305&amp;'[1]NBA-Data-1980-2019'!$A$1:$A$16305,'[1]NBA-Data-1980-2019'!$F$1:$F$16305,"",0)</f>
        <v/>
      </c>
      <c r="BS44" s="2" cm="1">
        <f t="array" ref="BS44">_xlfn.XLOOKUP($A44&amp;BS$5,'[1]NBA-Data-1980-2019'!$B$1:$B$16305&amp;'[1]NBA-Data-1980-2019'!$A$1:$A$16305,'[1]NBA-Data-1980-2019'!$F$1:$F$16305,"",0)</f>
        <v>15.9</v>
      </c>
      <c r="BT44" s="2" cm="1">
        <f t="array" ref="BT44">_xlfn.XLOOKUP($A44&amp;BT$5,'[1]NBA-Data-1980-2019'!$B$1:$B$16305&amp;'[1]NBA-Data-1980-2019'!$A$1:$A$16305,'[1]NBA-Data-1980-2019'!$F$1:$F$16305,"",0)</f>
        <v>15</v>
      </c>
      <c r="BU44" s="2" cm="1">
        <f t="array" ref="BU44">_xlfn.XLOOKUP($A44&amp;BU$5,'[1]NBA-Data-1980-2019'!$B$1:$B$16305&amp;'[1]NBA-Data-1980-2019'!$A$1:$A$16305,'[1]NBA-Data-1980-2019'!$F$1:$F$16305,"",0)</f>
        <v>14.3</v>
      </c>
      <c r="BV44" s="2" cm="1">
        <f t="array" ref="BV44">_xlfn.XLOOKUP($A44&amp;BV$5,'[1]NBA-Data-1980-2019'!$B$1:$B$16305&amp;'[1]NBA-Data-1980-2019'!$A$1:$A$16305,'[1]NBA-Data-1980-2019'!$F$1:$F$16305,"",0)</f>
        <v>12.9</v>
      </c>
      <c r="BW44" s="2" cm="1">
        <f t="array" ref="BW44">_xlfn.XLOOKUP($A44&amp;BW$5,'[1]NBA-Data-1980-2019'!$B$1:$B$16305&amp;'[1]NBA-Data-1980-2019'!$A$1:$A$16305,'[1]NBA-Data-1980-2019'!$F$1:$F$16305,"",0)</f>
        <v>14.6</v>
      </c>
      <c r="BX44" s="2" cm="1">
        <f t="array" ref="BX44">_xlfn.XLOOKUP($A44&amp;BX$5,'[1]NBA-Data-1980-2019'!$B$1:$B$16305&amp;'[1]NBA-Data-1980-2019'!$A$1:$A$16305,'[1]NBA-Data-1980-2019'!$F$1:$F$16305,"",0)</f>
        <v>16.600000000000001</v>
      </c>
      <c r="BY44" s="2" cm="1">
        <f t="array" ref="BY44">_xlfn.XLOOKUP($A44&amp;BY$5,'[1]NBA-Data-1980-2019'!$B$1:$B$16305&amp;'[1]NBA-Data-1980-2019'!$A$1:$A$16305,'[1]NBA-Data-1980-2019'!$F$1:$F$16305,"",0)</f>
        <v>19.3</v>
      </c>
      <c r="BZ44" s="2" cm="1">
        <f t="array" ref="BZ44">_xlfn.XLOOKUP($A44&amp;BZ$5,'[1]NBA-Data-1980-2019'!$B$1:$B$16305&amp;'[1]NBA-Data-1980-2019'!$A$1:$A$16305,'[1]NBA-Data-1980-2019'!$F$1:$F$16305,"",0)</f>
        <v>15.8</v>
      </c>
      <c r="CA44" s="2" cm="1">
        <f t="array" ref="CA44">_xlfn.XLOOKUP($A44&amp;CA$5,'[1]NBA-Data-1980-2019'!$B$1:$B$16305&amp;'[1]NBA-Data-1980-2019'!$A$1:$A$16305,'[1]NBA-Data-1980-2019'!$F$1:$F$16305,"",0)</f>
        <v>18.3</v>
      </c>
      <c r="CB44" s="2" cm="1">
        <f t="array" ref="CB44">_xlfn.XLOOKUP($A44&amp;CB$5,'[1]NBA-Data-1980-2019'!$B$1:$B$16305&amp;'[1]NBA-Data-1980-2019'!$A$1:$A$16305,'[1]NBA-Data-1980-2019'!$F$1:$F$16305,"",0)</f>
        <v>14</v>
      </c>
      <c r="CC44" s="2" cm="1">
        <f t="array" ref="CC44">_xlfn.XLOOKUP($A44&amp;CC$5,'[1]NBA-Data-1980-2019'!$B$1:$B$16305&amp;'[1]NBA-Data-1980-2019'!$A$1:$A$16305,'[1]NBA-Data-1980-2019'!$F$1:$F$16305,"",0)</f>
        <v>14.8</v>
      </c>
      <c r="CD44" s="2" cm="1">
        <f t="array" ref="CD44">_xlfn.XLOOKUP($A44&amp;CD$5,'[1]NBA-Data-1980-2019'!$B$1:$B$16305&amp;'[1]NBA-Data-1980-2019'!$A$1:$A$16305,'[1]NBA-Data-1980-2019'!$F$1:$F$16305,"",0)</f>
        <v>16.600000000000001</v>
      </c>
      <c r="CE44" s="2" cm="1">
        <f t="array" ref="CE44">_xlfn.XLOOKUP($A44&amp;CE$5,'[1]NBA-Data-1980-2019'!$B$1:$B$16305&amp;'[1]NBA-Data-1980-2019'!$A$1:$A$16305,'[1]NBA-Data-1980-2019'!$F$1:$F$16305,"",0)</f>
        <v>16.7</v>
      </c>
      <c r="CF44" s="2" cm="1">
        <f t="array" ref="CF44">_xlfn.XLOOKUP($A44&amp;CF$5,'[1]NBA-Data-1980-2019'!$B$1:$B$16305&amp;'[1]NBA-Data-1980-2019'!$A$1:$A$16305,'[1]NBA-Data-1980-2019'!$F$1:$F$16305,"",0)</f>
        <v>9.1999999999999993</v>
      </c>
      <c r="CG44" s="2" t="str" cm="1">
        <f t="array" ref="CG44">_xlfn.XLOOKUP($A44&amp;CG$5,'[1]NBA-Data-1980-2019'!$B$1:$B$16305&amp;'[1]NBA-Data-1980-2019'!$A$1:$A$16305,'[1]NBA-Data-1980-2019'!$F$1:$F$16305,"",0)</f>
        <v/>
      </c>
      <c r="CH44" s="2" t="str" cm="1">
        <f t="array" ref="CH44">_xlfn.XLOOKUP($A44&amp;CH$5,'[1]NBA-Data-1980-2019'!$B$1:$B$16305&amp;'[1]NBA-Data-1980-2019'!$A$1:$A$16305,'[1]NBA-Data-1980-2019'!$F$1:$F$16305,"",0)</f>
        <v/>
      </c>
      <c r="CI44" s="2" t="str" cm="1">
        <f t="array" ref="CI44">_xlfn.XLOOKUP($A44&amp;CI$5,'[1]NBA-Data-1980-2019'!$B$1:$B$16305&amp;'[1]NBA-Data-1980-2019'!$A$1:$A$16305,'[1]NBA-Data-1980-2019'!$F$1:$F$16305,"",0)</f>
        <v/>
      </c>
      <c r="CJ44" s="2" t="str" cm="1">
        <f t="array" ref="CJ44">_xlfn.XLOOKUP($A44&amp;CJ$5,'[1]NBA-Data-1980-2019'!$B$1:$B$16305&amp;'[1]NBA-Data-1980-2019'!$A$1:$A$16305,'[1]NBA-Data-1980-2019'!$F$1:$F$16305,"",0)</f>
        <v/>
      </c>
      <c r="CK44" s="2" t="str" cm="1">
        <f t="array" ref="CK44">_xlfn.XLOOKUP($A44&amp;CK$5,'[1]NBA-Data-1980-2019'!$B$1:$B$16305&amp;'[1]NBA-Data-1980-2019'!$A$1:$A$16305,'[1]NBA-Data-1980-2019'!$F$1:$F$16305,"",0)</f>
        <v/>
      </c>
      <c r="CL44" s="2" t="str" cm="1">
        <f t="array" ref="CL44">_xlfn.XLOOKUP($A44&amp;CL$5,'[1]NBA-Data-1980-2019'!$B$1:$B$16305&amp;'[1]NBA-Data-1980-2019'!$A$1:$A$16305,'[1]NBA-Data-1980-2019'!$F$1:$F$16305,"",0)</f>
        <v/>
      </c>
      <c r="CM44" s="2" t="str" cm="1">
        <f t="array" ref="CM44">_xlfn.XLOOKUP($A44&amp;CM$5,'[1]NBA-Data-1980-2019'!$B$1:$B$16305&amp;'[1]NBA-Data-1980-2019'!$A$1:$A$16305,'[1]NBA-Data-1980-2019'!$F$1:$F$16305,"",0)</f>
        <v/>
      </c>
      <c r="CN44" s="2" t="str" cm="1">
        <f t="array" ref="CN44">_xlfn.XLOOKUP($A44&amp;CN$5,'[1]NBA-Data-1980-2019'!$B$1:$B$16305&amp;'[1]NBA-Data-1980-2019'!$A$1:$A$16305,'[1]NBA-Data-1980-2019'!$F$1:$F$16305,"",0)</f>
        <v/>
      </c>
      <c r="CO44" s="2" t="str" cm="1">
        <f t="array" ref="CO44">_xlfn.XLOOKUP($A44&amp;CO$5,'[1]NBA-Data-1980-2019'!$B$1:$B$16305&amp;'[1]NBA-Data-1980-2019'!$A$1:$A$16305,'[1]NBA-Data-1980-2019'!$F$1:$F$16305,"",0)</f>
        <v/>
      </c>
      <c r="CP44" s="2" t="str" cm="1">
        <f t="array" ref="CP44">_xlfn.XLOOKUP($A44&amp;CP$5,'[1]NBA-Data-1980-2019'!$B$1:$B$16305&amp;'[1]NBA-Data-1980-2019'!$A$1:$A$16305,'[1]NBA-Data-1980-2019'!$F$1:$F$16305,"",0)</f>
        <v/>
      </c>
      <c r="CQ44" s="2" t="str" cm="1">
        <f t="array" ref="CQ44">_xlfn.XLOOKUP($A44&amp;CQ$5,'[1]NBA-Data-1980-2019'!$B$1:$B$16305&amp;'[1]NBA-Data-1980-2019'!$A$1:$A$16305,'[1]NBA-Data-1980-2019'!$F$1:$F$16305,"",0)</f>
        <v/>
      </c>
      <c r="CR44" s="2" t="str" cm="1">
        <f t="array" ref="CR44">_xlfn.XLOOKUP($A44&amp;CR$5,'[1]NBA-Data-1980-2019'!$B$1:$B$16305&amp;'[1]NBA-Data-1980-2019'!$A$1:$A$16305,'[1]NBA-Data-1980-2019'!$F$1:$F$16305,"",0)</f>
        <v/>
      </c>
      <c r="CS44" s="2" t="str" cm="1">
        <f t="array" ref="CS44">_xlfn.XLOOKUP($A44&amp;CS$5,'[1]NBA-Data-1980-2019'!$B$1:$B$16305&amp;'[1]NBA-Data-1980-2019'!$A$1:$A$16305,'[1]NBA-Data-1980-2019'!$F$1:$F$16305,"",0)</f>
        <v/>
      </c>
      <c r="CU44" s="2" t="str">
        <f>_xlfn.XLOOKUP($A44,TEAMS!$G$1:$G$839,TEAMS!$H$1:$H$839,"",0)</f>
        <v>SG</v>
      </c>
      <c r="CV44" s="2" t="str">
        <f>_xlfn.XLOOKUP($CU44,DASHBOARD!$B$22:$B$27,DASHBOARD!$C$22:$C$27,"",0)</f>
        <v>GUARD</v>
      </c>
      <c r="CY44" s="63">
        <f>SUMIFS('[1]NBA-Data-1980-2019'!$G$1:$G$16305,'[1]NBA-Data-1980-2019'!$B$1:$B$16305,$A44,'[1]NBA-Data-1980-2019'!$A$1:$A$16305,CY$9)</f>
        <v>0</v>
      </c>
      <c r="CZ44" s="63">
        <f>SUMIFS('[1]NBA-Data-1980-2019'!$G$1:$G$16305,'[1]NBA-Data-1980-2019'!$B$1:$B$16305,$A44,'[1]NBA-Data-1980-2019'!$A$1:$A$16305,CZ$9)</f>
        <v>0</v>
      </c>
      <c r="DA44" s="63">
        <f>SUMIFS('[1]NBA-Data-1980-2019'!$G$1:$G$16305,'[1]NBA-Data-1980-2019'!$B$1:$B$16305,$A44,'[1]NBA-Data-1980-2019'!$A$1:$A$16305,DA$9)</f>
        <v>0</v>
      </c>
      <c r="DB44" s="63">
        <f>SUMIFS('[1]NBA-Data-1980-2019'!$G$1:$G$16305,'[1]NBA-Data-1980-2019'!$B$1:$B$16305,$A44,'[1]NBA-Data-1980-2019'!$A$1:$A$16305,DB$9)</f>
        <v>0</v>
      </c>
      <c r="DC44" s="63">
        <f>SUMIFS('[1]NBA-Data-1980-2019'!$G$1:$G$16305,'[1]NBA-Data-1980-2019'!$B$1:$B$16305,$A44,'[1]NBA-Data-1980-2019'!$A$1:$A$16305,DC$9)</f>
        <v>0</v>
      </c>
      <c r="DD44" s="63">
        <f>SUMIFS('[1]NBA-Data-1980-2019'!$G$1:$G$16305,'[1]NBA-Data-1980-2019'!$B$1:$B$16305,$A44,'[1]NBA-Data-1980-2019'!$A$1:$A$16305,DD$9)</f>
        <v>833000</v>
      </c>
      <c r="DE44" s="63">
        <f>SUMIFS('[1]NBA-Data-1980-2019'!$G$1:$G$16305,'[1]NBA-Data-1980-2019'!$B$1:$B$16305,$A44,'[1]NBA-Data-1980-2019'!$A$1:$A$16305,DE$9)</f>
        <v>958000</v>
      </c>
      <c r="DF44" s="63">
        <f>SUMIFS('[1]NBA-Data-1980-2019'!$G$1:$G$16305,'[1]NBA-Data-1980-2019'!$B$1:$B$16305,$A44,'[1]NBA-Data-1980-2019'!$A$1:$A$16305,DF$9)</f>
        <v>1082520</v>
      </c>
      <c r="DG44" s="63">
        <f>SUMIFS('[1]NBA-Data-1980-2019'!$G$1:$G$16305,'[1]NBA-Data-1980-2019'!$B$1:$B$16305,$A44,'[1]NBA-Data-1980-2019'!$A$1:$A$16305,DG$9)</f>
        <v>3600000</v>
      </c>
      <c r="DH44" s="63">
        <f>SUMIFS('[1]NBA-Data-1980-2019'!$G$1:$G$16305,'[1]NBA-Data-1980-2019'!$B$1:$B$16305,$A44,'[1]NBA-Data-1980-2019'!$A$1:$A$16305,DH$9)</f>
        <v>3960000</v>
      </c>
      <c r="DI44" s="63">
        <f>SUMIFS('[1]NBA-Data-1980-2019'!$G$1:$G$16305,'[1]NBA-Data-1980-2019'!$B$1:$B$16305,$A44,'[1]NBA-Data-1980-2019'!$A$1:$A$16305,DI$9)</f>
        <v>4320000</v>
      </c>
      <c r="DJ44" s="63">
        <f>SUMIFS('[1]NBA-Data-1980-2019'!$G$1:$G$16305,'[1]NBA-Data-1980-2019'!$B$1:$B$16305,$A44,'[1]NBA-Data-1980-2019'!$A$1:$A$16305,DJ$9)</f>
        <v>4680000</v>
      </c>
      <c r="DK44" s="63">
        <f>SUMIFS('[1]NBA-Data-1980-2019'!$G$1:$G$16305,'[1]NBA-Data-1980-2019'!$B$1:$B$16305,$A44,'[1]NBA-Data-1980-2019'!$A$1:$A$16305,DK$9)</f>
        <v>5040000</v>
      </c>
      <c r="DL44" s="63">
        <f>SUMIFS('[1]NBA-Data-1980-2019'!$G$1:$G$16305,'[1]NBA-Data-1980-2019'!$B$1:$B$16305,$A44,'[1]NBA-Data-1980-2019'!$A$1:$A$16305,DL$9)</f>
        <v>5400000</v>
      </c>
      <c r="DM44" s="63">
        <f>SUMIFS('[1]NBA-Data-1980-2019'!$G$1:$G$16305,'[1]NBA-Data-1980-2019'!$B$1:$B$16305,$A44,'[1]NBA-Data-1980-2019'!$A$1:$A$16305,DM$9)</f>
        <v>4264900</v>
      </c>
      <c r="DN44" s="63">
        <f>SUMIFS('[1]NBA-Data-1980-2019'!$G$1:$G$16305,'[1]NBA-Data-1980-2019'!$B$1:$B$16305,$A44,'[1]NBA-Data-1980-2019'!$A$1:$A$16305,DN$9)</f>
        <v>0</v>
      </c>
      <c r="DO44" s="63">
        <f>SUMIFS('[1]NBA-Data-1980-2019'!$G$1:$G$16305,'[1]NBA-Data-1980-2019'!$B$1:$B$16305,$A44,'[1]NBA-Data-1980-2019'!$A$1:$A$16305,DO$9)</f>
        <v>5117880</v>
      </c>
      <c r="DP44" s="63">
        <f>SUMIFS('[1]NBA-Data-1980-2019'!$G$1:$G$16305,'[1]NBA-Data-1980-2019'!$B$1:$B$16305,$A44,'[1]NBA-Data-1980-2019'!$A$1:$A$16305,DP$9)</f>
        <v>5544370</v>
      </c>
      <c r="DQ44" s="63">
        <f>SUMIFS('[1]NBA-Data-1980-2019'!$G$1:$G$16305,'[1]NBA-Data-1980-2019'!$B$1:$B$16305,$A44,'[1]NBA-Data-1980-2019'!$A$1:$A$16305,DQ$9)</f>
        <v>1910000</v>
      </c>
      <c r="DR44" s="63">
        <f>SUMIFS('[1]NBA-Data-1980-2019'!$G$1:$G$16305,'[1]NBA-Data-1980-2019'!$B$1:$B$16305,$A44,'[1]NBA-Data-1980-2019'!$A$1:$A$16305,DR$9)</f>
        <v>0</v>
      </c>
      <c r="DS44" s="63">
        <f>SUMIFS('[1]NBA-Data-1980-2019'!$G$1:$G$16305,'[1]NBA-Data-1980-2019'!$B$1:$B$16305,$A44,'[1]NBA-Data-1980-2019'!$A$1:$A$16305,DS$9)</f>
        <v>0</v>
      </c>
      <c r="DT44" s="63">
        <f>SUMIFS('[1]NBA-Data-1980-2019'!$G$1:$G$16305,'[1]NBA-Data-1980-2019'!$B$1:$B$16305,$A44,'[1]NBA-Data-1980-2019'!$A$1:$A$16305,DT$9)</f>
        <v>0</v>
      </c>
      <c r="DU44" s="63">
        <f>SUMIFS('[1]NBA-Data-1980-2019'!$G$1:$G$16305,'[1]NBA-Data-1980-2019'!$B$1:$B$16305,$A44,'[1]NBA-Data-1980-2019'!$A$1:$A$16305,DU$9)</f>
        <v>0</v>
      </c>
      <c r="DV44" s="63">
        <f>SUMIFS('[1]NBA-Data-1980-2019'!$G$1:$G$16305,'[1]NBA-Data-1980-2019'!$B$1:$B$16305,$A44,'[1]NBA-Data-1980-2019'!$A$1:$A$16305,DV$9)</f>
        <v>0</v>
      </c>
      <c r="DW44" s="63">
        <f>SUMIFS('[1]NBA-Data-1980-2019'!$G$1:$G$16305,'[1]NBA-Data-1980-2019'!$B$1:$B$16305,$A44,'[1]NBA-Data-1980-2019'!$A$1:$A$16305,DW$9)</f>
        <v>0</v>
      </c>
      <c r="DX44" s="63">
        <f>SUMIFS('[1]NBA-Data-1980-2019'!$G$1:$G$16305,'[1]NBA-Data-1980-2019'!$B$1:$B$16305,$A44,'[1]NBA-Data-1980-2019'!$A$1:$A$16305,DX$9)</f>
        <v>0</v>
      </c>
      <c r="DY44" s="63">
        <f>SUMIFS('[1]NBA-Data-1980-2019'!$G$1:$G$16305,'[1]NBA-Data-1980-2019'!$B$1:$B$16305,$A44,'[1]NBA-Data-1980-2019'!$A$1:$A$16305,DY$9)</f>
        <v>0</v>
      </c>
      <c r="DZ44" s="63">
        <f>SUMIFS('[1]NBA-Data-1980-2019'!$G$1:$G$16305,'[1]NBA-Data-1980-2019'!$B$1:$B$16305,$A44,'[1]NBA-Data-1980-2019'!$A$1:$A$16305,DZ$9)</f>
        <v>0</v>
      </c>
      <c r="EA44" s="63">
        <f>SUMIFS('[1]NBA-Data-1980-2019'!$G$1:$G$16305,'[1]NBA-Data-1980-2019'!$B$1:$B$16305,$A44,'[1]NBA-Data-1980-2019'!$A$1:$A$16305,EA$9)</f>
        <v>0</v>
      </c>
      <c r="EB44" s="63">
        <f>SUMIFS('[1]NBA-Data-1980-2019'!$G$1:$G$16305,'[1]NBA-Data-1980-2019'!$B$1:$B$16305,$A44,'[1]NBA-Data-1980-2019'!$A$1:$A$16305,EB$9)</f>
        <v>0</v>
      </c>
      <c r="EC44" s="63">
        <f>SUMIFS('[1]NBA-Data-1980-2019'!$G$1:$G$16305,'[1]NBA-Data-1980-2019'!$B$1:$B$16305,$A44,'[1]NBA-Data-1980-2019'!$A$1:$A$16305,EC$9)</f>
        <v>0</v>
      </c>
      <c r="ED44" s="63">
        <f>SUMIFS('[1]NBA-Data-1980-2019'!$G$1:$G$16305,'[1]NBA-Data-1980-2019'!$B$1:$B$16305,$A44,'[1]NBA-Data-1980-2019'!$A$1:$A$16305,ED$9)</f>
        <v>0</v>
      </c>
      <c r="EH44" s="2" t="s">
        <v>1481</v>
      </c>
      <c r="EZ44" s="13" t="s">
        <v>1401</v>
      </c>
    </row>
    <row r="45" spans="1:165" x14ac:dyDescent="0.2">
      <c r="A45" s="2" t="s">
        <v>854</v>
      </c>
      <c r="B45" s="2" t="str" cm="1">
        <f t="array" ref="B45">_xlfn.XLOOKUP($A45&amp;B$5,'[1]NBA-Data-1980-2019'!$B$1:$B$16305&amp;'[1]NBA-Data-1980-2019'!$A$1:$A$16305,'[1]NBA-Data-1980-2019'!$D$1:$D$16305,"",0)</f>
        <v/>
      </c>
      <c r="C45" s="2" t="str" cm="1">
        <f t="array" ref="C45">_xlfn.XLOOKUP($A45&amp;C$5,'[1]NBA-Data-1980-2019'!$B$1:$B$16305&amp;'[1]NBA-Data-1980-2019'!$A$1:$A$16305,'[1]NBA-Data-1980-2019'!$D$1:$D$16305,"",0)</f>
        <v/>
      </c>
      <c r="D45" s="2" t="str" cm="1">
        <f t="array" ref="D45">_xlfn.XLOOKUP($A45&amp;D$5,'[1]NBA-Data-1980-2019'!$B$1:$B$16305&amp;'[1]NBA-Data-1980-2019'!$A$1:$A$16305,'[1]NBA-Data-1980-2019'!$D$1:$D$16305,"",0)</f>
        <v/>
      </c>
      <c r="E45" s="2" t="str" cm="1">
        <f t="array" ref="E45">_xlfn.XLOOKUP($A45&amp;E$5,'[1]NBA-Data-1980-2019'!$B$1:$B$16305&amp;'[1]NBA-Data-1980-2019'!$A$1:$A$16305,'[1]NBA-Data-1980-2019'!$D$1:$D$16305,"",0)</f>
        <v/>
      </c>
      <c r="F45" s="2" t="str" cm="1">
        <f t="array" ref="F45">_xlfn.XLOOKUP($A45&amp;F$5,'[1]NBA-Data-1980-2019'!$B$1:$B$16305&amp;'[1]NBA-Data-1980-2019'!$A$1:$A$16305,'[1]NBA-Data-1980-2019'!$D$1:$D$16305,"",0)</f>
        <v/>
      </c>
      <c r="G45" s="2" t="str" cm="1">
        <f t="array" ref="G45">_xlfn.XLOOKUP($A45&amp;G$5,'[1]NBA-Data-1980-2019'!$B$1:$B$16305&amp;'[1]NBA-Data-1980-2019'!$A$1:$A$16305,'[1]NBA-Data-1980-2019'!$D$1:$D$16305,"",0)</f>
        <v/>
      </c>
      <c r="H45" s="2" t="str" cm="1">
        <f t="array" ref="H45">_xlfn.XLOOKUP($A45&amp;H$5,'[1]NBA-Data-1980-2019'!$B$1:$B$16305&amp;'[1]NBA-Data-1980-2019'!$A$1:$A$16305,'[1]NBA-Data-1980-2019'!$D$1:$D$16305,"",0)</f>
        <v/>
      </c>
      <c r="I45" s="2" t="str" cm="1">
        <f t="array" ref="I45">_xlfn.XLOOKUP($A45&amp;I$5,'[1]NBA-Data-1980-2019'!$B$1:$B$16305&amp;'[1]NBA-Data-1980-2019'!$A$1:$A$16305,'[1]NBA-Data-1980-2019'!$D$1:$D$16305,"",0)</f>
        <v/>
      </c>
      <c r="J45" s="2" t="str" cm="1">
        <f t="array" ref="J45">_xlfn.XLOOKUP($A45&amp;J$5,'[1]NBA-Data-1980-2019'!$B$1:$B$16305&amp;'[1]NBA-Data-1980-2019'!$A$1:$A$16305,'[1]NBA-Data-1980-2019'!$D$1:$D$16305,"",0)</f>
        <v/>
      </c>
      <c r="K45" s="2" t="str" cm="1">
        <f t="array" ref="K45">_xlfn.XLOOKUP($A45&amp;K$5,'[1]NBA-Data-1980-2019'!$B$1:$B$16305&amp;'[1]NBA-Data-1980-2019'!$A$1:$A$16305,'[1]NBA-Data-1980-2019'!$D$1:$D$16305,"",0)</f>
        <v/>
      </c>
      <c r="L45" s="2" t="str" cm="1">
        <f t="array" ref="L45">_xlfn.XLOOKUP($A45&amp;L$5,'[1]NBA-Data-1980-2019'!$B$1:$B$16305&amp;'[1]NBA-Data-1980-2019'!$A$1:$A$16305,'[1]NBA-Data-1980-2019'!$D$1:$D$16305,"",0)</f>
        <v>DET</v>
      </c>
      <c r="M45" s="2" t="str" cm="1">
        <f t="array" ref="M45">_xlfn.XLOOKUP($A45&amp;M$5,'[1]NBA-Data-1980-2019'!$B$1:$B$16305&amp;'[1]NBA-Data-1980-2019'!$A$1:$A$16305,'[1]NBA-Data-1980-2019'!$D$1:$D$16305,"",0)</f>
        <v>DET</v>
      </c>
      <c r="N45" s="2" t="str" cm="1">
        <f t="array" ref="N45">_xlfn.XLOOKUP($A45&amp;N$5,'[1]NBA-Data-1980-2019'!$B$1:$B$16305&amp;'[1]NBA-Data-1980-2019'!$A$1:$A$16305,'[1]NBA-Data-1980-2019'!$D$1:$D$16305,"",0)</f>
        <v>WAS</v>
      </c>
      <c r="O45" s="2" t="str" cm="1">
        <f t="array" ref="O45">_xlfn.XLOOKUP($A45&amp;O$5,'[1]NBA-Data-1980-2019'!$B$1:$B$16305&amp;'[1]NBA-Data-1980-2019'!$A$1:$A$16305,'[1]NBA-Data-1980-2019'!$D$1:$D$16305,"",0)</f>
        <v>GSW</v>
      </c>
      <c r="P45" s="2" t="str" cm="1">
        <f t="array" ref="P45">_xlfn.XLOOKUP($A45&amp;P$5,'[1]NBA-Data-1980-2019'!$B$1:$B$16305&amp;'[1]NBA-Data-1980-2019'!$A$1:$A$16305,'[1]NBA-Data-1980-2019'!$D$1:$D$16305,"",0)</f>
        <v>MEM</v>
      </c>
      <c r="Q45" s="2" t="str" cm="1">
        <f t="array" ref="Q45">_xlfn.XLOOKUP($A45&amp;Q$5,'[1]NBA-Data-1980-2019'!$B$1:$B$16305&amp;'[1]NBA-Data-1980-2019'!$A$1:$A$16305,'[1]NBA-Data-1980-2019'!$D$1:$D$16305,"",0)</f>
        <v>MEM</v>
      </c>
      <c r="R45" s="2" t="str" cm="1">
        <f t="array" ref="R45">_xlfn.XLOOKUP($A45&amp;R$5,'[1]NBA-Data-1980-2019'!$B$1:$B$16305&amp;'[1]NBA-Data-1980-2019'!$A$1:$A$16305,'[1]NBA-Data-1980-2019'!$D$1:$D$16305,"",0)</f>
        <v>MEM</v>
      </c>
      <c r="S45" s="2" t="str" cm="1">
        <f t="array" ref="S45">_xlfn.XLOOKUP($A45&amp;S$5,'[1]NBA-Data-1980-2019'!$B$1:$B$16305&amp;'[1]NBA-Data-1980-2019'!$A$1:$A$16305,'[1]NBA-Data-1980-2019'!$D$1:$D$16305,"",0)</f>
        <v>MEM</v>
      </c>
      <c r="T45" s="2" t="str" cm="1">
        <f t="array" ref="T45">_xlfn.XLOOKUP($A45&amp;T$5,'[1]NBA-Data-1980-2019'!$B$1:$B$16305&amp;'[1]NBA-Data-1980-2019'!$A$1:$A$16305,'[1]NBA-Data-1980-2019'!$D$1:$D$16305,"",0)</f>
        <v>MIN</v>
      </c>
      <c r="U45" s="2" t="str" cm="1">
        <f t="array" ref="U45">_xlfn.XLOOKUP($A45&amp;U$5,'[1]NBA-Data-1980-2019'!$B$1:$B$16305&amp;'[1]NBA-Data-1980-2019'!$A$1:$A$16305,'[1]NBA-Data-1980-2019'!$D$1:$D$16305,"",0)</f>
        <v>MIN</v>
      </c>
      <c r="V45" s="2" t="str" cm="1">
        <f t="array" ref="V45">_xlfn.XLOOKUP($A45&amp;V$5,'[1]NBA-Data-1980-2019'!$B$1:$B$16305&amp;'[1]NBA-Data-1980-2019'!$A$1:$A$16305,'[1]NBA-Data-1980-2019'!$D$1:$D$16305,"",0)</f>
        <v>DAL</v>
      </c>
      <c r="W45" s="2" t="str" cm="1">
        <f t="array" ref="W45">_xlfn.XLOOKUP($A45&amp;W$5,'[1]NBA-Data-1980-2019'!$B$1:$B$16305&amp;'[1]NBA-Data-1980-2019'!$A$1:$A$16305,'[1]NBA-Data-1980-2019'!$D$1:$D$16305,"",0)</f>
        <v>DAL</v>
      </c>
      <c r="X45" s="2" t="str" cm="1">
        <f t="array" ref="X45">_xlfn.XLOOKUP($A45&amp;X$5,'[1]NBA-Data-1980-2019'!$B$1:$B$16305&amp;'[1]NBA-Data-1980-2019'!$A$1:$A$16305,'[1]NBA-Data-1980-2019'!$D$1:$D$16305,"",0)</f>
        <v/>
      </c>
      <c r="Y45" s="2" t="str" cm="1">
        <f t="array" ref="Y45">_xlfn.XLOOKUP($A45&amp;Y$5,'[1]NBA-Data-1980-2019'!$B$1:$B$16305&amp;'[1]NBA-Data-1980-2019'!$A$1:$A$16305,'[1]NBA-Data-1980-2019'!$D$1:$D$16305,"",0)</f>
        <v/>
      </c>
      <c r="Z45" s="2" t="str" cm="1">
        <f t="array" ref="Z45">_xlfn.XLOOKUP($A45&amp;Z$5,'[1]NBA-Data-1980-2019'!$B$1:$B$16305&amp;'[1]NBA-Data-1980-2019'!$A$1:$A$16305,'[1]NBA-Data-1980-2019'!$D$1:$D$16305,"",0)</f>
        <v/>
      </c>
      <c r="AA45" s="2" t="str" cm="1">
        <f t="array" ref="AA45">_xlfn.XLOOKUP($A45&amp;AA$5,'[1]NBA-Data-1980-2019'!$B$1:$B$16305&amp;'[1]NBA-Data-1980-2019'!$A$1:$A$16305,'[1]NBA-Data-1980-2019'!$D$1:$D$16305,"",0)</f>
        <v/>
      </c>
      <c r="AB45" s="2" t="str" cm="1">
        <f t="array" ref="AB45">_xlfn.XLOOKUP($A45&amp;AB$5,'[1]NBA-Data-1980-2019'!$B$1:$B$16305&amp;'[1]NBA-Data-1980-2019'!$A$1:$A$16305,'[1]NBA-Data-1980-2019'!$D$1:$D$16305,"",0)</f>
        <v/>
      </c>
      <c r="AC45" s="2" t="str" cm="1">
        <f t="array" ref="AC45">_xlfn.XLOOKUP($A45&amp;AC$5,'[1]NBA-Data-1980-2019'!$B$1:$B$16305&amp;'[1]NBA-Data-1980-2019'!$A$1:$A$16305,'[1]NBA-Data-1980-2019'!$D$1:$D$16305,"",0)</f>
        <v/>
      </c>
      <c r="AD45" s="2" t="str" cm="1">
        <f t="array" ref="AD45">_xlfn.XLOOKUP($A45&amp;AD$5,'[1]NBA-Data-1980-2019'!$B$1:$B$16305&amp;'[1]NBA-Data-1980-2019'!$A$1:$A$16305,'[1]NBA-Data-1980-2019'!$D$1:$D$16305,"",0)</f>
        <v/>
      </c>
      <c r="AE45" s="2" t="str" cm="1">
        <f t="array" ref="AE45">_xlfn.XLOOKUP($A45&amp;AE$5,'[1]NBA-Data-1980-2019'!$B$1:$B$16305&amp;'[1]NBA-Data-1980-2019'!$A$1:$A$16305,'[1]NBA-Data-1980-2019'!$D$1:$D$16305,"",0)</f>
        <v/>
      </c>
      <c r="AF45" s="2" t="str" cm="1">
        <f t="array" ref="AF45">_xlfn.XLOOKUP($A45&amp;AF$5,'[1]NBA-Data-1980-2019'!$B$1:$B$16305&amp;'[1]NBA-Data-1980-2019'!$A$1:$A$16305,'[1]NBA-Data-1980-2019'!$D$1:$D$16305,"",0)</f>
        <v/>
      </c>
      <c r="AG45" s="2" t="str" cm="1">
        <f t="array" ref="AG45">_xlfn.XLOOKUP($A45&amp;AG$5,'[1]NBA-Data-1980-2019'!$B$1:$B$16305&amp;'[1]NBA-Data-1980-2019'!$A$1:$A$16305,'[1]NBA-Data-1980-2019'!$D$1:$D$16305,"",0)</f>
        <v/>
      </c>
      <c r="AH45" s="2" t="str" cm="1">
        <f t="array" ref="AH45">_xlfn.XLOOKUP($A45&amp;AH$5,'[1]NBA-Data-1980-2019'!$B$1:$B$16305&amp;'[1]NBA-Data-1980-2019'!$A$1:$A$16305,'[1]NBA-Data-1980-2019'!$H$1:$H$16305,"",0)</f>
        <v/>
      </c>
      <c r="AI45" s="2" t="str" cm="1">
        <f t="array" ref="AI45">_xlfn.XLOOKUP($A45&amp;AI$5,'[1]NBA-Data-1980-2019'!$B$1:$B$16305&amp;'[1]NBA-Data-1980-2019'!$A$1:$A$16305,'[1]NBA-Data-1980-2019'!$H$1:$H$16305,"",0)</f>
        <v/>
      </c>
      <c r="AJ45" s="2" t="str" cm="1">
        <f t="array" ref="AJ45">_xlfn.XLOOKUP($A45&amp;AJ$5,'[1]NBA-Data-1980-2019'!$B$1:$B$16305&amp;'[1]NBA-Data-1980-2019'!$A$1:$A$16305,'[1]NBA-Data-1980-2019'!$H$1:$H$16305,"",0)</f>
        <v/>
      </c>
      <c r="AK45" s="2" t="str" cm="1">
        <f t="array" ref="AK45">_xlfn.XLOOKUP($A45&amp;AK$5,'[1]NBA-Data-1980-2019'!$B$1:$B$16305&amp;'[1]NBA-Data-1980-2019'!$A$1:$A$16305,'[1]NBA-Data-1980-2019'!$H$1:$H$16305,"",0)</f>
        <v/>
      </c>
      <c r="AL45" s="2" t="str" cm="1">
        <f t="array" ref="AL45">_xlfn.XLOOKUP($A45&amp;AL$5,'[1]NBA-Data-1980-2019'!$B$1:$B$16305&amp;'[1]NBA-Data-1980-2019'!$A$1:$A$16305,'[1]NBA-Data-1980-2019'!$H$1:$H$16305,"",0)</f>
        <v/>
      </c>
      <c r="AM45" s="2" t="str" cm="1">
        <f t="array" ref="AM45">_xlfn.XLOOKUP($A45&amp;AM$5,'[1]NBA-Data-1980-2019'!$B$1:$B$16305&amp;'[1]NBA-Data-1980-2019'!$A$1:$A$16305,'[1]NBA-Data-1980-2019'!$H$1:$H$16305,"",0)</f>
        <v/>
      </c>
      <c r="AN45" s="2" t="str" cm="1">
        <f t="array" ref="AN45">_xlfn.XLOOKUP($A45&amp;AN$5,'[1]NBA-Data-1980-2019'!$B$1:$B$16305&amp;'[1]NBA-Data-1980-2019'!$A$1:$A$16305,'[1]NBA-Data-1980-2019'!$H$1:$H$16305,"",0)</f>
        <v/>
      </c>
      <c r="AO45" s="2" t="str" cm="1">
        <f t="array" ref="AO45">_xlfn.XLOOKUP($A45&amp;AO$5,'[1]NBA-Data-1980-2019'!$B$1:$B$16305&amp;'[1]NBA-Data-1980-2019'!$A$1:$A$16305,'[1]NBA-Data-1980-2019'!$H$1:$H$16305,"",0)</f>
        <v/>
      </c>
      <c r="AP45" s="2" t="str" cm="1">
        <f t="array" ref="AP45">_xlfn.XLOOKUP($A45&amp;AP$5,'[1]NBA-Data-1980-2019'!$B$1:$B$16305&amp;'[1]NBA-Data-1980-2019'!$A$1:$A$16305,'[1]NBA-Data-1980-2019'!$H$1:$H$16305,"",0)</f>
        <v/>
      </c>
      <c r="AQ45" s="2" t="str" cm="1">
        <f t="array" ref="AQ45">_xlfn.XLOOKUP($A45&amp;AQ$5,'[1]NBA-Data-1980-2019'!$B$1:$B$16305&amp;'[1]NBA-Data-1980-2019'!$A$1:$A$16305,'[1]NBA-Data-1980-2019'!$H$1:$H$16305,"",0)</f>
        <v/>
      </c>
      <c r="AR45" s="2" cm="1">
        <f t="array" ref="AR45">_xlfn.XLOOKUP($A45&amp;AR$5,'[1]NBA-Data-1980-2019'!$B$1:$B$16305&amp;'[1]NBA-Data-1980-2019'!$A$1:$A$16305,'[1]NBA-Data-1980-2019'!$H$1:$H$16305,"",0)</f>
        <v>126</v>
      </c>
      <c r="AS45" s="2" cm="1">
        <f t="array" ref="AS45">_xlfn.XLOOKUP($A45&amp;AS$5,'[1]NBA-Data-1980-2019'!$B$1:$B$16305&amp;'[1]NBA-Data-1980-2019'!$A$1:$A$16305,'[1]NBA-Data-1980-2019'!$H$1:$H$16305,"",0)</f>
        <v>43.2</v>
      </c>
      <c r="AT45" s="2" cm="1">
        <f t="array" ref="AT45">_xlfn.XLOOKUP($A45&amp;AT$5,'[1]NBA-Data-1980-2019'!$B$1:$B$16305&amp;'[1]NBA-Data-1980-2019'!$A$1:$A$16305,'[1]NBA-Data-1980-2019'!$H$1:$H$16305,"",0)</f>
        <v>15</v>
      </c>
      <c r="AU45" s="2" cm="1">
        <f t="array" ref="AU45">_xlfn.XLOOKUP($A45&amp;AU$5,'[1]NBA-Data-1980-2019'!$B$1:$B$16305&amp;'[1]NBA-Data-1980-2019'!$A$1:$A$16305,'[1]NBA-Data-1980-2019'!$H$1:$H$16305,"",0)</f>
        <v>1634</v>
      </c>
      <c r="AV45" s="2" cm="1">
        <f t="array" ref="AV45">_xlfn.XLOOKUP($A45&amp;AV$5,'[1]NBA-Data-1980-2019'!$B$1:$B$16305&amp;'[1]NBA-Data-1980-2019'!$A$1:$A$16305,'[1]NBA-Data-1980-2019'!$H$1:$H$16305,"",0)</f>
        <v>1432.6</v>
      </c>
      <c r="AW45" s="2" cm="1">
        <f t="array" ref="AW45">_xlfn.XLOOKUP($A45&amp;AW$5,'[1]NBA-Data-1980-2019'!$B$1:$B$16305&amp;'[1]NBA-Data-1980-2019'!$A$1:$A$16305,'[1]NBA-Data-1980-2019'!$H$1:$H$16305,"",0)</f>
        <v>403.2</v>
      </c>
      <c r="AX45" s="2" cm="1">
        <f t="array" ref="AX45">_xlfn.XLOOKUP($A45&amp;AX$5,'[1]NBA-Data-1980-2019'!$B$1:$B$16305&amp;'[1]NBA-Data-1980-2019'!$A$1:$A$16305,'[1]NBA-Data-1980-2019'!$H$1:$H$16305,"",0)</f>
        <v>313.59999999999997</v>
      </c>
      <c r="AY45" s="2" cm="1">
        <f t="array" ref="AY45">_xlfn.XLOOKUP($A45&amp;AY$5,'[1]NBA-Data-1980-2019'!$B$1:$B$16305&amp;'[1]NBA-Data-1980-2019'!$A$1:$A$16305,'[1]NBA-Data-1980-2019'!$H$1:$H$16305,"",0)</f>
        <v>440.3</v>
      </c>
      <c r="AZ45" s="2" cm="1">
        <f t="array" ref="AZ45">_xlfn.XLOOKUP($A45&amp;AZ$5,'[1]NBA-Data-1980-2019'!$B$1:$B$16305&amp;'[1]NBA-Data-1980-2019'!$A$1:$A$16305,'[1]NBA-Data-1980-2019'!$H$1:$H$16305,"",0)</f>
        <v>908.8</v>
      </c>
      <c r="BA45" s="2" cm="1">
        <f t="array" ref="BA45">_xlfn.XLOOKUP($A45&amp;BA$5,'[1]NBA-Data-1980-2019'!$B$1:$B$16305&amp;'[1]NBA-Data-1980-2019'!$A$1:$A$16305,'[1]NBA-Data-1980-2019'!$H$1:$H$16305,"",0)</f>
        <v>266.79999999999995</v>
      </c>
      <c r="BB45" s="2" cm="1">
        <f t="array" ref="BB45">_xlfn.XLOOKUP($A45&amp;BB$5,'[1]NBA-Data-1980-2019'!$B$1:$B$16305&amp;'[1]NBA-Data-1980-2019'!$A$1:$A$16305,'[1]NBA-Data-1980-2019'!$H$1:$H$16305,"",0)</f>
        <v>616</v>
      </c>
      <c r="BC45" s="2" cm="1">
        <f t="array" ref="BC45">_xlfn.XLOOKUP($A45&amp;BC$5,'[1]NBA-Data-1980-2019'!$B$1:$B$16305&amp;'[1]NBA-Data-1980-2019'!$A$1:$A$16305,'[1]NBA-Data-1980-2019'!$H$1:$H$16305,"",0)</f>
        <v>277.2</v>
      </c>
      <c r="BD45" s="2" t="str" cm="1">
        <f t="array" ref="BD45">_xlfn.XLOOKUP($A45&amp;BD$5,'[1]NBA-Data-1980-2019'!$B$1:$B$16305&amp;'[1]NBA-Data-1980-2019'!$A$1:$A$16305,'[1]NBA-Data-1980-2019'!$H$1:$H$16305,"",0)</f>
        <v/>
      </c>
      <c r="BE45" s="2" t="str" cm="1">
        <f t="array" ref="BE45">_xlfn.XLOOKUP($A45&amp;BE$5,'[1]NBA-Data-1980-2019'!$B$1:$B$16305&amp;'[1]NBA-Data-1980-2019'!$A$1:$A$16305,'[1]NBA-Data-1980-2019'!$H$1:$H$16305,"",0)</f>
        <v/>
      </c>
      <c r="BF45" s="2" t="str" cm="1">
        <f t="array" ref="BF45">_xlfn.XLOOKUP($A45&amp;BF$5,'[1]NBA-Data-1980-2019'!$B$1:$B$16305&amp;'[1]NBA-Data-1980-2019'!$A$1:$A$16305,'[1]NBA-Data-1980-2019'!$H$1:$H$16305,"",0)</f>
        <v/>
      </c>
      <c r="BG45" s="2" t="str" cm="1">
        <f t="array" ref="BG45">_xlfn.XLOOKUP($A45&amp;BG$5,'[1]NBA-Data-1980-2019'!$B$1:$B$16305&amp;'[1]NBA-Data-1980-2019'!$A$1:$A$16305,'[1]NBA-Data-1980-2019'!$H$1:$H$16305,"",0)</f>
        <v/>
      </c>
      <c r="BH45" s="2" t="str" cm="1">
        <f t="array" ref="BH45">_xlfn.XLOOKUP($A45&amp;BH$5,'[1]NBA-Data-1980-2019'!$B$1:$B$16305&amp;'[1]NBA-Data-1980-2019'!$A$1:$A$16305,'[1]NBA-Data-1980-2019'!$H$1:$H$16305,"",0)</f>
        <v/>
      </c>
      <c r="BI45" s="2" t="str" cm="1">
        <f t="array" ref="BI45">_xlfn.XLOOKUP($A45&amp;BI$5,'[1]NBA-Data-1980-2019'!$B$1:$B$16305&amp;'[1]NBA-Data-1980-2019'!$A$1:$A$16305,'[1]NBA-Data-1980-2019'!$H$1:$H$16305,"",0)</f>
        <v/>
      </c>
      <c r="BJ45" s="2" t="str" cm="1">
        <f t="array" ref="BJ45">_xlfn.XLOOKUP($A45&amp;BJ$5,'[1]NBA-Data-1980-2019'!$B$1:$B$16305&amp;'[1]NBA-Data-1980-2019'!$A$1:$A$16305,'[1]NBA-Data-1980-2019'!$H$1:$H$16305,"",0)</f>
        <v/>
      </c>
      <c r="BK45" s="2" t="str" cm="1">
        <f t="array" ref="BK45">_xlfn.XLOOKUP($A45&amp;BK$5,'[1]NBA-Data-1980-2019'!$B$1:$B$16305&amp;'[1]NBA-Data-1980-2019'!$A$1:$A$16305,'[1]NBA-Data-1980-2019'!$H$1:$H$16305,"",0)</f>
        <v/>
      </c>
      <c r="BL45" s="2" t="str" cm="1">
        <f t="array" ref="BL45">_xlfn.XLOOKUP($A45&amp;BL$5,'[1]NBA-Data-1980-2019'!$B$1:$B$16305&amp;'[1]NBA-Data-1980-2019'!$A$1:$A$16305,'[1]NBA-Data-1980-2019'!$H$1:$H$16305,"",0)</f>
        <v/>
      </c>
      <c r="BM45" s="2" t="str" cm="1">
        <f t="array" ref="BM45">_xlfn.XLOOKUP($A45&amp;BM$5,'[1]NBA-Data-1980-2019'!$B$1:$B$16305&amp;'[1]NBA-Data-1980-2019'!$A$1:$A$16305,'[1]NBA-Data-1980-2019'!$H$1:$H$16305,"",0)</f>
        <v/>
      </c>
      <c r="BN45" s="2" t="str" cm="1">
        <f t="array" ref="BN45">_xlfn.XLOOKUP($A45&amp;BN$5,'[1]NBA-Data-1980-2019'!$B$1:$B$16305&amp;'[1]NBA-Data-1980-2019'!$A$1:$A$16305,'[1]NBA-Data-1980-2019'!$F$1:$F$16305,"",0)</f>
        <v/>
      </c>
      <c r="BO45" s="2" t="str" cm="1">
        <f t="array" ref="BO45">_xlfn.XLOOKUP($A45&amp;BO$5,'[1]NBA-Data-1980-2019'!$B$1:$B$16305&amp;'[1]NBA-Data-1980-2019'!$A$1:$A$16305,'[1]NBA-Data-1980-2019'!$F$1:$F$16305,"",0)</f>
        <v/>
      </c>
      <c r="BP45" s="2" t="str" cm="1">
        <f t="array" ref="BP45">_xlfn.XLOOKUP($A45&amp;BP$5,'[1]NBA-Data-1980-2019'!$B$1:$B$16305&amp;'[1]NBA-Data-1980-2019'!$A$1:$A$16305,'[1]NBA-Data-1980-2019'!$F$1:$F$16305,"",0)</f>
        <v/>
      </c>
      <c r="BQ45" s="2" t="str" cm="1">
        <f t="array" ref="BQ45">_xlfn.XLOOKUP($A45&amp;BQ$5,'[1]NBA-Data-1980-2019'!$B$1:$B$16305&amp;'[1]NBA-Data-1980-2019'!$A$1:$A$16305,'[1]NBA-Data-1980-2019'!$F$1:$F$16305,"",0)</f>
        <v/>
      </c>
      <c r="BR45" s="2" t="str" cm="1">
        <f t="array" ref="BR45">_xlfn.XLOOKUP($A45&amp;BR$5,'[1]NBA-Data-1980-2019'!$B$1:$B$16305&amp;'[1]NBA-Data-1980-2019'!$A$1:$A$16305,'[1]NBA-Data-1980-2019'!$F$1:$F$16305,"",0)</f>
        <v/>
      </c>
      <c r="BS45" s="2" t="str" cm="1">
        <f t="array" ref="BS45">_xlfn.XLOOKUP($A45&amp;BS$5,'[1]NBA-Data-1980-2019'!$B$1:$B$16305&amp;'[1]NBA-Data-1980-2019'!$A$1:$A$16305,'[1]NBA-Data-1980-2019'!$F$1:$F$16305,"",0)</f>
        <v/>
      </c>
      <c r="BT45" s="2" t="str" cm="1">
        <f t="array" ref="BT45">_xlfn.XLOOKUP($A45&amp;BT$5,'[1]NBA-Data-1980-2019'!$B$1:$B$16305&amp;'[1]NBA-Data-1980-2019'!$A$1:$A$16305,'[1]NBA-Data-1980-2019'!$F$1:$F$16305,"",0)</f>
        <v/>
      </c>
      <c r="BU45" s="2" t="str" cm="1">
        <f t="array" ref="BU45">_xlfn.XLOOKUP($A45&amp;BU$5,'[1]NBA-Data-1980-2019'!$B$1:$B$16305&amp;'[1]NBA-Data-1980-2019'!$A$1:$A$16305,'[1]NBA-Data-1980-2019'!$F$1:$F$16305,"",0)</f>
        <v/>
      </c>
      <c r="BV45" s="2" t="str" cm="1">
        <f t="array" ref="BV45">_xlfn.XLOOKUP($A45&amp;BV$5,'[1]NBA-Data-1980-2019'!$B$1:$B$16305&amp;'[1]NBA-Data-1980-2019'!$A$1:$A$16305,'[1]NBA-Data-1980-2019'!$F$1:$F$16305,"",0)</f>
        <v/>
      </c>
      <c r="BW45" s="2" t="str" cm="1">
        <f t="array" ref="BW45">_xlfn.XLOOKUP($A45&amp;BW$5,'[1]NBA-Data-1980-2019'!$B$1:$B$16305&amp;'[1]NBA-Data-1980-2019'!$A$1:$A$16305,'[1]NBA-Data-1980-2019'!$F$1:$F$16305,"",0)</f>
        <v/>
      </c>
      <c r="BX45" s="2" cm="1">
        <f t="array" ref="BX45">_xlfn.XLOOKUP($A45&amp;BX$5,'[1]NBA-Data-1980-2019'!$B$1:$B$16305&amp;'[1]NBA-Data-1980-2019'!$A$1:$A$16305,'[1]NBA-Data-1980-2019'!$F$1:$F$16305,"",0)</f>
        <v>4.7</v>
      </c>
      <c r="BY45" s="2" cm="1">
        <f t="array" ref="BY45">_xlfn.XLOOKUP($A45&amp;BY$5,'[1]NBA-Data-1980-2019'!$B$1:$B$16305&amp;'[1]NBA-Data-1980-2019'!$A$1:$A$16305,'[1]NBA-Data-1980-2019'!$F$1:$F$16305,"",0)</f>
        <v>15.9</v>
      </c>
      <c r="BZ45" s="2" cm="1">
        <f t="array" ref="BZ45">_xlfn.XLOOKUP($A45&amp;BZ$5,'[1]NBA-Data-1980-2019'!$B$1:$B$16305&amp;'[1]NBA-Data-1980-2019'!$A$1:$A$16305,'[1]NBA-Data-1980-2019'!$F$1:$F$16305,"",0)</f>
        <v>13.8</v>
      </c>
      <c r="CA45" s="2" cm="1">
        <f t="array" ref="CA45">_xlfn.XLOOKUP($A45&amp;CA$5,'[1]NBA-Data-1980-2019'!$B$1:$B$16305&amp;'[1]NBA-Data-1980-2019'!$A$1:$A$16305,'[1]NBA-Data-1980-2019'!$F$1:$F$16305,"",0)</f>
        <v>19.399999999999999</v>
      </c>
      <c r="CB45" s="2" cm="1">
        <f t="array" ref="CB45">_xlfn.XLOOKUP($A45&amp;CB$5,'[1]NBA-Data-1980-2019'!$B$1:$B$16305&amp;'[1]NBA-Data-1980-2019'!$A$1:$A$16305,'[1]NBA-Data-1980-2019'!$F$1:$F$16305,"",0)</f>
        <v>14</v>
      </c>
      <c r="CC45" s="2" cm="1">
        <f t="array" ref="CC45">_xlfn.XLOOKUP($A45&amp;CC$5,'[1]NBA-Data-1980-2019'!$B$1:$B$16305&amp;'[1]NBA-Data-1980-2019'!$A$1:$A$16305,'[1]NBA-Data-1980-2019'!$F$1:$F$16305,"",0)</f>
        <v>10</v>
      </c>
      <c r="CD45" s="2" cm="1">
        <f t="array" ref="CD45">_xlfn.XLOOKUP($A45&amp;CD$5,'[1]NBA-Data-1980-2019'!$B$1:$B$16305&amp;'[1]NBA-Data-1980-2019'!$A$1:$A$16305,'[1]NBA-Data-1980-2019'!$F$1:$F$16305,"",0)</f>
        <v>17.7</v>
      </c>
      <c r="CE45" s="2" cm="1">
        <f t="array" ref="CE45">_xlfn.XLOOKUP($A45&amp;CE$5,'[1]NBA-Data-1980-2019'!$B$1:$B$16305&amp;'[1]NBA-Data-1980-2019'!$A$1:$A$16305,'[1]NBA-Data-1980-2019'!$F$1:$F$16305,"",0)</f>
        <v>7.3</v>
      </c>
      <c r="CF45" s="2" cm="1">
        <f t="array" ref="CF45">_xlfn.XLOOKUP($A45&amp;CF$5,'[1]NBA-Data-1980-2019'!$B$1:$B$16305&amp;'[1]NBA-Data-1980-2019'!$A$1:$A$16305,'[1]NBA-Data-1980-2019'!$F$1:$F$16305,"",0)</f>
        <v>8.1</v>
      </c>
      <c r="CG45" s="2" cm="1">
        <f t="array" ref="CG45">_xlfn.XLOOKUP($A45&amp;CG$5,'[1]NBA-Data-1980-2019'!$B$1:$B$16305&amp;'[1]NBA-Data-1980-2019'!$A$1:$A$16305,'[1]NBA-Data-1980-2019'!$F$1:$F$16305,"",0)</f>
        <v>6.9</v>
      </c>
      <c r="CH45" s="2" cm="1">
        <f t="array" ref="CH45">_xlfn.XLOOKUP($A45&amp;CH$5,'[1]NBA-Data-1980-2019'!$B$1:$B$16305&amp;'[1]NBA-Data-1980-2019'!$A$1:$A$16305,'[1]NBA-Data-1980-2019'!$F$1:$F$16305,"",0)</f>
        <v>9.6999999999999993</v>
      </c>
      <c r="CI45" s="2" cm="1">
        <f t="array" ref="CI45">_xlfn.XLOOKUP($A45&amp;CI$5,'[1]NBA-Data-1980-2019'!$B$1:$B$16305&amp;'[1]NBA-Data-1980-2019'!$A$1:$A$16305,'[1]NBA-Data-1980-2019'!$F$1:$F$16305,"",0)</f>
        <v>3.3</v>
      </c>
      <c r="CJ45" s="2" t="str" cm="1">
        <f t="array" ref="CJ45">_xlfn.XLOOKUP($A45&amp;CJ$5,'[1]NBA-Data-1980-2019'!$B$1:$B$16305&amp;'[1]NBA-Data-1980-2019'!$A$1:$A$16305,'[1]NBA-Data-1980-2019'!$F$1:$F$16305,"",0)</f>
        <v/>
      </c>
      <c r="CK45" s="2" t="str" cm="1">
        <f t="array" ref="CK45">_xlfn.XLOOKUP($A45&amp;CK$5,'[1]NBA-Data-1980-2019'!$B$1:$B$16305&amp;'[1]NBA-Data-1980-2019'!$A$1:$A$16305,'[1]NBA-Data-1980-2019'!$F$1:$F$16305,"",0)</f>
        <v/>
      </c>
      <c r="CL45" s="2" t="str" cm="1">
        <f t="array" ref="CL45">_xlfn.XLOOKUP($A45&amp;CL$5,'[1]NBA-Data-1980-2019'!$B$1:$B$16305&amp;'[1]NBA-Data-1980-2019'!$A$1:$A$16305,'[1]NBA-Data-1980-2019'!$F$1:$F$16305,"",0)</f>
        <v/>
      </c>
      <c r="CM45" s="2" t="str" cm="1">
        <f t="array" ref="CM45">_xlfn.XLOOKUP($A45&amp;CM$5,'[1]NBA-Data-1980-2019'!$B$1:$B$16305&amp;'[1]NBA-Data-1980-2019'!$A$1:$A$16305,'[1]NBA-Data-1980-2019'!$F$1:$F$16305,"",0)</f>
        <v/>
      </c>
      <c r="CN45" s="2" t="str" cm="1">
        <f t="array" ref="CN45">_xlfn.XLOOKUP($A45&amp;CN$5,'[1]NBA-Data-1980-2019'!$B$1:$B$16305&amp;'[1]NBA-Data-1980-2019'!$A$1:$A$16305,'[1]NBA-Data-1980-2019'!$F$1:$F$16305,"",0)</f>
        <v/>
      </c>
      <c r="CO45" s="2" t="str" cm="1">
        <f t="array" ref="CO45">_xlfn.XLOOKUP($A45&amp;CO$5,'[1]NBA-Data-1980-2019'!$B$1:$B$16305&amp;'[1]NBA-Data-1980-2019'!$A$1:$A$16305,'[1]NBA-Data-1980-2019'!$F$1:$F$16305,"",0)</f>
        <v/>
      </c>
      <c r="CP45" s="2" t="str" cm="1">
        <f t="array" ref="CP45">_xlfn.XLOOKUP($A45&amp;CP$5,'[1]NBA-Data-1980-2019'!$B$1:$B$16305&amp;'[1]NBA-Data-1980-2019'!$A$1:$A$16305,'[1]NBA-Data-1980-2019'!$F$1:$F$16305,"",0)</f>
        <v/>
      </c>
      <c r="CQ45" s="2" t="str" cm="1">
        <f t="array" ref="CQ45">_xlfn.XLOOKUP($A45&amp;CQ$5,'[1]NBA-Data-1980-2019'!$B$1:$B$16305&amp;'[1]NBA-Data-1980-2019'!$A$1:$A$16305,'[1]NBA-Data-1980-2019'!$F$1:$F$16305,"",0)</f>
        <v/>
      </c>
      <c r="CR45" s="2" t="str" cm="1">
        <f t="array" ref="CR45">_xlfn.XLOOKUP($A45&amp;CR$5,'[1]NBA-Data-1980-2019'!$B$1:$B$16305&amp;'[1]NBA-Data-1980-2019'!$A$1:$A$16305,'[1]NBA-Data-1980-2019'!$F$1:$F$16305,"",0)</f>
        <v/>
      </c>
      <c r="CS45" s="2" t="str" cm="1">
        <f t="array" ref="CS45">_xlfn.XLOOKUP($A45&amp;CS$5,'[1]NBA-Data-1980-2019'!$B$1:$B$16305&amp;'[1]NBA-Data-1980-2019'!$A$1:$A$16305,'[1]NBA-Data-1980-2019'!$F$1:$F$16305,"",0)</f>
        <v/>
      </c>
      <c r="CU45" s="2" t="str">
        <f>_xlfn.XLOOKUP($A45,TEAMS!$G$1:$G$839,TEAMS!$H$1:$H$839,"",0)</f>
        <v>SF</v>
      </c>
      <c r="CV45" s="2" t="str">
        <f>_xlfn.XLOOKUP($CU45,DASHBOARD!$B$22:$B$27,DASHBOARD!$C$22:$C$27,"",0)</f>
        <v>FORWARD</v>
      </c>
      <c r="CY45" s="63">
        <f>SUMIFS('[1]NBA-Data-1980-2019'!$G$1:$G$16305,'[1]NBA-Data-1980-2019'!$B$1:$B$16305,$A45,'[1]NBA-Data-1980-2019'!$A$1:$A$16305,CY$9)</f>
        <v>0</v>
      </c>
      <c r="CZ45" s="63">
        <f>SUMIFS('[1]NBA-Data-1980-2019'!$G$1:$G$16305,'[1]NBA-Data-1980-2019'!$B$1:$B$16305,$A45,'[1]NBA-Data-1980-2019'!$A$1:$A$16305,CZ$9)</f>
        <v>0</v>
      </c>
      <c r="DA45" s="63">
        <f>SUMIFS('[1]NBA-Data-1980-2019'!$G$1:$G$16305,'[1]NBA-Data-1980-2019'!$B$1:$B$16305,$A45,'[1]NBA-Data-1980-2019'!$A$1:$A$16305,DA$9)</f>
        <v>0</v>
      </c>
      <c r="DB45" s="63">
        <f>SUMIFS('[1]NBA-Data-1980-2019'!$G$1:$G$16305,'[1]NBA-Data-1980-2019'!$B$1:$B$16305,$A45,'[1]NBA-Data-1980-2019'!$A$1:$A$16305,DB$9)</f>
        <v>0</v>
      </c>
      <c r="DC45" s="63">
        <f>SUMIFS('[1]NBA-Data-1980-2019'!$G$1:$G$16305,'[1]NBA-Data-1980-2019'!$B$1:$B$16305,$A45,'[1]NBA-Data-1980-2019'!$A$1:$A$16305,DC$9)</f>
        <v>0</v>
      </c>
      <c r="DD45" s="63">
        <f>SUMIFS('[1]NBA-Data-1980-2019'!$G$1:$G$16305,'[1]NBA-Data-1980-2019'!$B$1:$B$16305,$A45,'[1]NBA-Data-1980-2019'!$A$1:$A$16305,DD$9)</f>
        <v>0</v>
      </c>
      <c r="DE45" s="63">
        <f>SUMIFS('[1]NBA-Data-1980-2019'!$G$1:$G$16305,'[1]NBA-Data-1980-2019'!$B$1:$B$16305,$A45,'[1]NBA-Data-1980-2019'!$A$1:$A$16305,DE$9)</f>
        <v>0</v>
      </c>
      <c r="DF45" s="63">
        <f>SUMIFS('[1]NBA-Data-1980-2019'!$G$1:$G$16305,'[1]NBA-Data-1980-2019'!$B$1:$B$16305,$A45,'[1]NBA-Data-1980-2019'!$A$1:$A$16305,DF$9)</f>
        <v>0</v>
      </c>
      <c r="DG45" s="63">
        <f>SUMIFS('[1]NBA-Data-1980-2019'!$G$1:$G$16305,'[1]NBA-Data-1980-2019'!$B$1:$B$16305,$A45,'[1]NBA-Data-1980-2019'!$A$1:$A$16305,DG$9)</f>
        <v>0</v>
      </c>
      <c r="DH45" s="63">
        <f>SUMIFS('[1]NBA-Data-1980-2019'!$G$1:$G$16305,'[1]NBA-Data-1980-2019'!$B$1:$B$16305,$A45,'[1]NBA-Data-1980-2019'!$A$1:$A$16305,DH$9)</f>
        <v>0</v>
      </c>
      <c r="DI45" s="63">
        <f>SUMIFS('[1]NBA-Data-1980-2019'!$G$1:$G$16305,'[1]NBA-Data-1980-2019'!$B$1:$B$16305,$A45,'[1]NBA-Data-1980-2019'!$A$1:$A$16305,DI$9)</f>
        <v>316969</v>
      </c>
      <c r="DJ45" s="63">
        <f>SUMIFS('[1]NBA-Data-1980-2019'!$G$1:$G$16305,'[1]NBA-Data-1980-2019'!$B$1:$B$16305,$A45,'[1]NBA-Data-1980-2019'!$A$1:$A$16305,DJ$9)</f>
        <v>465850</v>
      </c>
      <c r="DK45" s="63">
        <f>SUMIFS('[1]NBA-Data-1980-2019'!$G$1:$G$16305,'[1]NBA-Data-1980-2019'!$B$1:$B$16305,$A45,'[1]NBA-Data-1980-2019'!$A$1:$A$16305,DK$9)</f>
        <v>587435</v>
      </c>
      <c r="DL45" s="63">
        <f>SUMIFS('[1]NBA-Data-1980-2019'!$G$1:$G$16305,'[1]NBA-Data-1980-2019'!$B$1:$B$16305,$A45,'[1]NBA-Data-1980-2019'!$A$1:$A$16305,DL$9)</f>
        <v>663679</v>
      </c>
      <c r="DM45" s="63">
        <f>SUMIFS('[1]NBA-Data-1980-2019'!$G$1:$G$16305,'[1]NBA-Data-1980-2019'!$B$1:$B$16305,$A45,'[1]NBA-Data-1980-2019'!$A$1:$A$16305,DM$9)</f>
        <v>4903000</v>
      </c>
      <c r="DN45" s="63">
        <f>SUMIFS('[1]NBA-Data-1980-2019'!$G$1:$G$16305,'[1]NBA-Data-1980-2019'!$B$1:$B$16305,$A45,'[1]NBA-Data-1980-2019'!$A$1:$A$16305,DN$9)</f>
        <v>5393300</v>
      </c>
      <c r="DO45" s="63">
        <f>SUMIFS('[1]NBA-Data-1980-2019'!$G$1:$G$16305,'[1]NBA-Data-1980-2019'!$B$1:$B$16305,$A45,'[1]NBA-Data-1980-2019'!$A$1:$A$16305,DO$9)</f>
        <v>5400000</v>
      </c>
      <c r="DP45" s="63">
        <f>SUMIFS('[1]NBA-Data-1980-2019'!$G$1:$G$16305,'[1]NBA-Data-1980-2019'!$B$1:$B$16305,$A45,'[1]NBA-Data-1980-2019'!$A$1:$A$16305,DP$9)</f>
        <v>5850000</v>
      </c>
      <c r="DQ45" s="63">
        <f>SUMIFS('[1]NBA-Data-1980-2019'!$G$1:$G$16305,'[1]NBA-Data-1980-2019'!$B$1:$B$16305,$A45,'[1]NBA-Data-1980-2019'!$A$1:$A$16305,DQ$9)</f>
        <v>6300000</v>
      </c>
      <c r="DR45" s="63">
        <f>SUMIFS('[1]NBA-Data-1980-2019'!$G$1:$G$16305,'[1]NBA-Data-1980-2019'!$B$1:$B$16305,$A45,'[1]NBA-Data-1980-2019'!$A$1:$A$16305,DR$9)</f>
        <v>6750000</v>
      </c>
      <c r="DS45" s="63">
        <f>SUMIFS('[1]NBA-Data-1980-2019'!$G$1:$G$16305,'[1]NBA-Data-1980-2019'!$B$1:$B$16305,$A45,'[1]NBA-Data-1980-2019'!$A$1:$A$16305,DS$9)</f>
        <v>1352181</v>
      </c>
      <c r="DT45" s="63">
        <f>SUMIFS('[1]NBA-Data-1980-2019'!$G$1:$G$16305,'[1]NBA-Data-1980-2019'!$B$1:$B$16305,$A45,'[1]NBA-Data-1980-2019'!$A$1:$A$16305,DT$9)</f>
        <v>1352181</v>
      </c>
      <c r="DU45" s="63">
        <f>SUMIFS('[1]NBA-Data-1980-2019'!$G$1:$G$16305,'[1]NBA-Data-1980-2019'!$B$1:$B$16305,$A45,'[1]NBA-Data-1980-2019'!$A$1:$A$16305,DU$9)</f>
        <v>0</v>
      </c>
      <c r="DV45" s="63">
        <f>SUMIFS('[1]NBA-Data-1980-2019'!$G$1:$G$16305,'[1]NBA-Data-1980-2019'!$B$1:$B$16305,$A45,'[1]NBA-Data-1980-2019'!$A$1:$A$16305,DV$9)</f>
        <v>0</v>
      </c>
      <c r="DW45" s="63">
        <f>SUMIFS('[1]NBA-Data-1980-2019'!$G$1:$G$16305,'[1]NBA-Data-1980-2019'!$B$1:$B$16305,$A45,'[1]NBA-Data-1980-2019'!$A$1:$A$16305,DW$9)</f>
        <v>0</v>
      </c>
      <c r="DX45" s="63">
        <f>SUMIFS('[1]NBA-Data-1980-2019'!$G$1:$G$16305,'[1]NBA-Data-1980-2019'!$B$1:$B$16305,$A45,'[1]NBA-Data-1980-2019'!$A$1:$A$16305,DX$9)</f>
        <v>0</v>
      </c>
      <c r="DY45" s="63">
        <f>SUMIFS('[1]NBA-Data-1980-2019'!$G$1:$G$16305,'[1]NBA-Data-1980-2019'!$B$1:$B$16305,$A45,'[1]NBA-Data-1980-2019'!$A$1:$A$16305,DY$9)</f>
        <v>0</v>
      </c>
      <c r="DZ45" s="63">
        <f>SUMIFS('[1]NBA-Data-1980-2019'!$G$1:$G$16305,'[1]NBA-Data-1980-2019'!$B$1:$B$16305,$A45,'[1]NBA-Data-1980-2019'!$A$1:$A$16305,DZ$9)</f>
        <v>0</v>
      </c>
      <c r="EA45" s="63">
        <f>SUMIFS('[1]NBA-Data-1980-2019'!$G$1:$G$16305,'[1]NBA-Data-1980-2019'!$B$1:$B$16305,$A45,'[1]NBA-Data-1980-2019'!$A$1:$A$16305,EA$9)</f>
        <v>0</v>
      </c>
      <c r="EB45" s="63">
        <f>SUMIFS('[1]NBA-Data-1980-2019'!$G$1:$G$16305,'[1]NBA-Data-1980-2019'!$B$1:$B$16305,$A45,'[1]NBA-Data-1980-2019'!$A$1:$A$16305,EB$9)</f>
        <v>0</v>
      </c>
      <c r="EC45" s="63">
        <f>SUMIFS('[1]NBA-Data-1980-2019'!$G$1:$G$16305,'[1]NBA-Data-1980-2019'!$B$1:$B$16305,$A45,'[1]NBA-Data-1980-2019'!$A$1:$A$16305,EC$9)</f>
        <v>0</v>
      </c>
      <c r="ED45" s="63">
        <f>SUMIFS('[1]NBA-Data-1980-2019'!$G$1:$G$16305,'[1]NBA-Data-1980-2019'!$B$1:$B$16305,$A45,'[1]NBA-Data-1980-2019'!$A$1:$A$16305,ED$9)</f>
        <v>0</v>
      </c>
      <c r="EH45" s="2" t="s">
        <v>1482</v>
      </c>
      <c r="EZ45" s="13" t="s">
        <v>1402</v>
      </c>
    </row>
    <row r="46" spans="1:165" x14ac:dyDescent="0.2">
      <c r="A46" s="2" t="s">
        <v>911</v>
      </c>
      <c r="B46" s="2" t="str" cm="1">
        <f t="array" ref="B46">_xlfn.XLOOKUP($A46&amp;B$5,'[1]NBA-Data-1980-2019'!$B$1:$B$16305&amp;'[1]NBA-Data-1980-2019'!$A$1:$A$16305,'[1]NBA-Data-1980-2019'!$D$1:$D$16305,"",0)</f>
        <v/>
      </c>
      <c r="C46" s="2" t="str" cm="1">
        <f t="array" ref="C46">_xlfn.XLOOKUP($A46&amp;C$5,'[1]NBA-Data-1980-2019'!$B$1:$B$16305&amp;'[1]NBA-Data-1980-2019'!$A$1:$A$16305,'[1]NBA-Data-1980-2019'!$D$1:$D$16305,"",0)</f>
        <v/>
      </c>
      <c r="D46" s="2" t="str" cm="1">
        <f t="array" ref="D46">_xlfn.XLOOKUP($A46&amp;D$5,'[1]NBA-Data-1980-2019'!$B$1:$B$16305&amp;'[1]NBA-Data-1980-2019'!$A$1:$A$16305,'[1]NBA-Data-1980-2019'!$D$1:$D$16305,"",0)</f>
        <v/>
      </c>
      <c r="E46" s="2" t="str" cm="1">
        <f t="array" ref="E46">_xlfn.XLOOKUP($A46&amp;E$5,'[1]NBA-Data-1980-2019'!$B$1:$B$16305&amp;'[1]NBA-Data-1980-2019'!$A$1:$A$16305,'[1]NBA-Data-1980-2019'!$D$1:$D$16305,"",0)</f>
        <v/>
      </c>
      <c r="F46" s="2" t="str" cm="1">
        <f t="array" ref="F46">_xlfn.XLOOKUP($A46&amp;F$5,'[1]NBA-Data-1980-2019'!$B$1:$B$16305&amp;'[1]NBA-Data-1980-2019'!$A$1:$A$16305,'[1]NBA-Data-1980-2019'!$D$1:$D$16305,"",0)</f>
        <v/>
      </c>
      <c r="G46" s="2" t="str" cm="1">
        <f t="array" ref="G46">_xlfn.XLOOKUP($A46&amp;G$5,'[1]NBA-Data-1980-2019'!$B$1:$B$16305&amp;'[1]NBA-Data-1980-2019'!$A$1:$A$16305,'[1]NBA-Data-1980-2019'!$D$1:$D$16305,"",0)</f>
        <v/>
      </c>
      <c r="H46" s="2" t="str" cm="1">
        <f t="array" ref="H46">_xlfn.XLOOKUP($A46&amp;H$5,'[1]NBA-Data-1980-2019'!$B$1:$B$16305&amp;'[1]NBA-Data-1980-2019'!$A$1:$A$16305,'[1]NBA-Data-1980-2019'!$D$1:$D$16305,"",0)</f>
        <v/>
      </c>
      <c r="I46" s="2" t="str" cm="1">
        <f t="array" ref="I46">_xlfn.XLOOKUP($A46&amp;I$5,'[1]NBA-Data-1980-2019'!$B$1:$B$16305&amp;'[1]NBA-Data-1980-2019'!$A$1:$A$16305,'[1]NBA-Data-1980-2019'!$D$1:$D$16305,"",0)</f>
        <v/>
      </c>
      <c r="J46" s="2" t="str" cm="1">
        <f t="array" ref="J46">_xlfn.XLOOKUP($A46&amp;J$5,'[1]NBA-Data-1980-2019'!$B$1:$B$16305&amp;'[1]NBA-Data-1980-2019'!$A$1:$A$16305,'[1]NBA-Data-1980-2019'!$D$1:$D$16305,"",0)</f>
        <v/>
      </c>
      <c r="K46" s="2" t="str" cm="1">
        <f t="array" ref="K46">_xlfn.XLOOKUP($A46&amp;K$5,'[1]NBA-Data-1980-2019'!$B$1:$B$16305&amp;'[1]NBA-Data-1980-2019'!$A$1:$A$16305,'[1]NBA-Data-1980-2019'!$D$1:$D$16305,"",0)</f>
        <v/>
      </c>
      <c r="L46" s="2" t="str" cm="1">
        <f t="array" ref="L46">_xlfn.XLOOKUP($A46&amp;L$5,'[1]NBA-Data-1980-2019'!$B$1:$B$16305&amp;'[1]NBA-Data-1980-2019'!$A$1:$A$16305,'[1]NBA-Data-1980-2019'!$D$1:$D$16305,"",0)</f>
        <v/>
      </c>
      <c r="M46" s="2" t="str" cm="1">
        <f t="array" ref="M46">_xlfn.XLOOKUP($A46&amp;M$5,'[1]NBA-Data-1980-2019'!$B$1:$B$16305&amp;'[1]NBA-Data-1980-2019'!$A$1:$A$16305,'[1]NBA-Data-1980-2019'!$D$1:$D$16305,"",0)</f>
        <v>NJN</v>
      </c>
      <c r="N46" s="2" t="str" cm="1">
        <f t="array" ref="N46">_xlfn.XLOOKUP($A46&amp;N$5,'[1]NBA-Data-1980-2019'!$B$1:$B$16305&amp;'[1]NBA-Data-1980-2019'!$A$1:$A$16305,'[1]NBA-Data-1980-2019'!$D$1:$D$16305,"",0)</f>
        <v>NJN</v>
      </c>
      <c r="O46" s="2" t="str" cm="1">
        <f t="array" ref="O46">_xlfn.XLOOKUP($A46&amp;O$5,'[1]NBA-Data-1980-2019'!$B$1:$B$16305&amp;'[1]NBA-Data-1980-2019'!$A$1:$A$16305,'[1]NBA-Data-1980-2019'!$D$1:$D$16305,"",0)</f>
        <v>NJN</v>
      </c>
      <c r="P46" s="2" t="str" cm="1">
        <f t="array" ref="P46">_xlfn.XLOOKUP($A46&amp;P$5,'[1]NBA-Data-1980-2019'!$B$1:$B$16305&amp;'[1]NBA-Data-1980-2019'!$A$1:$A$16305,'[1]NBA-Data-1980-2019'!$D$1:$D$16305,"",0)</f>
        <v>NJN</v>
      </c>
      <c r="Q46" s="2" t="str" cm="1">
        <f t="array" ref="Q46">_xlfn.XLOOKUP($A46&amp;Q$5,'[1]NBA-Data-1980-2019'!$B$1:$B$16305&amp;'[1]NBA-Data-1980-2019'!$A$1:$A$16305,'[1]NBA-Data-1980-2019'!$D$1:$D$16305,"",0)</f>
        <v>BOS</v>
      </c>
      <c r="R46" s="2" t="str" cm="1">
        <f t="array" ref="R46">_xlfn.XLOOKUP($A46&amp;R$5,'[1]NBA-Data-1980-2019'!$B$1:$B$16305&amp;'[1]NBA-Data-1980-2019'!$A$1:$A$16305,'[1]NBA-Data-1980-2019'!$D$1:$D$16305,"",0)</f>
        <v>BOS</v>
      </c>
      <c r="S46" s="2" t="str" cm="1">
        <f t="array" ref="S46">_xlfn.XLOOKUP($A46&amp;S$5,'[1]NBA-Data-1980-2019'!$B$1:$B$16305&amp;'[1]NBA-Data-1980-2019'!$A$1:$A$16305,'[1]NBA-Data-1980-2019'!$D$1:$D$16305,"",0)</f>
        <v>BOS</v>
      </c>
      <c r="T46" s="2" t="str" cm="1">
        <f t="array" ref="T46">_xlfn.XLOOKUP($A46&amp;T$5,'[1]NBA-Data-1980-2019'!$B$1:$B$16305&amp;'[1]NBA-Data-1980-2019'!$A$1:$A$16305,'[1]NBA-Data-1980-2019'!$D$1:$D$16305,"",0)</f>
        <v>BOS</v>
      </c>
      <c r="U46" s="2" t="str" cm="1">
        <f t="array" ref="U46">_xlfn.XLOOKUP($A46&amp;U$5,'[1]NBA-Data-1980-2019'!$B$1:$B$16305&amp;'[1]NBA-Data-1980-2019'!$A$1:$A$16305,'[1]NBA-Data-1980-2019'!$D$1:$D$16305,"",0)</f>
        <v>BOS</v>
      </c>
      <c r="V46" s="2" t="str" cm="1">
        <f t="array" ref="V46">_xlfn.XLOOKUP($A46&amp;V$5,'[1]NBA-Data-1980-2019'!$B$1:$B$16305&amp;'[1]NBA-Data-1980-2019'!$A$1:$A$16305,'[1]NBA-Data-1980-2019'!$D$1:$D$16305,"",0)</f>
        <v>CHI</v>
      </c>
      <c r="W46" s="2" t="str" cm="1">
        <f t="array" ref="W46">_xlfn.XLOOKUP($A46&amp;W$5,'[1]NBA-Data-1980-2019'!$B$1:$B$16305&amp;'[1]NBA-Data-1980-2019'!$A$1:$A$16305,'[1]NBA-Data-1980-2019'!$D$1:$D$16305,"",0)</f>
        <v>CHI</v>
      </c>
      <c r="X46" s="2" t="str" cm="1">
        <f t="array" ref="X46">_xlfn.XLOOKUP($A46&amp;X$5,'[1]NBA-Data-1980-2019'!$B$1:$B$16305&amp;'[1]NBA-Data-1980-2019'!$A$1:$A$16305,'[1]NBA-Data-1980-2019'!$D$1:$D$16305,"",0)</f>
        <v/>
      </c>
      <c r="Y46" s="2" t="str" cm="1">
        <f t="array" ref="Y46">_xlfn.XLOOKUP($A46&amp;Y$5,'[1]NBA-Data-1980-2019'!$B$1:$B$16305&amp;'[1]NBA-Data-1980-2019'!$A$1:$A$16305,'[1]NBA-Data-1980-2019'!$D$1:$D$16305,"",0)</f>
        <v/>
      </c>
      <c r="Z46" s="2" t="str" cm="1">
        <f t="array" ref="Z46">_xlfn.XLOOKUP($A46&amp;Z$5,'[1]NBA-Data-1980-2019'!$B$1:$B$16305&amp;'[1]NBA-Data-1980-2019'!$A$1:$A$16305,'[1]NBA-Data-1980-2019'!$D$1:$D$16305,"",0)</f>
        <v/>
      </c>
      <c r="AA46" s="2" t="str" cm="1">
        <f t="array" ref="AA46">_xlfn.XLOOKUP($A46&amp;AA$5,'[1]NBA-Data-1980-2019'!$B$1:$B$16305&amp;'[1]NBA-Data-1980-2019'!$A$1:$A$16305,'[1]NBA-Data-1980-2019'!$D$1:$D$16305,"",0)</f>
        <v/>
      </c>
      <c r="AB46" s="2" t="str" cm="1">
        <f t="array" ref="AB46">_xlfn.XLOOKUP($A46&amp;AB$5,'[1]NBA-Data-1980-2019'!$B$1:$B$16305&amp;'[1]NBA-Data-1980-2019'!$A$1:$A$16305,'[1]NBA-Data-1980-2019'!$D$1:$D$16305,"",0)</f>
        <v/>
      </c>
      <c r="AC46" s="2" t="str" cm="1">
        <f t="array" ref="AC46">_xlfn.XLOOKUP($A46&amp;AC$5,'[1]NBA-Data-1980-2019'!$B$1:$B$16305&amp;'[1]NBA-Data-1980-2019'!$A$1:$A$16305,'[1]NBA-Data-1980-2019'!$D$1:$D$16305,"",0)</f>
        <v/>
      </c>
      <c r="AD46" s="2" t="str" cm="1">
        <f t="array" ref="AD46">_xlfn.XLOOKUP($A46&amp;AD$5,'[1]NBA-Data-1980-2019'!$B$1:$B$16305&amp;'[1]NBA-Data-1980-2019'!$A$1:$A$16305,'[1]NBA-Data-1980-2019'!$D$1:$D$16305,"",0)</f>
        <v/>
      </c>
      <c r="AE46" s="2" t="str" cm="1">
        <f t="array" ref="AE46">_xlfn.XLOOKUP($A46&amp;AE$5,'[1]NBA-Data-1980-2019'!$B$1:$B$16305&amp;'[1]NBA-Data-1980-2019'!$A$1:$A$16305,'[1]NBA-Data-1980-2019'!$D$1:$D$16305,"",0)</f>
        <v/>
      </c>
      <c r="AF46" s="2" t="str" cm="1">
        <f t="array" ref="AF46">_xlfn.XLOOKUP($A46&amp;AF$5,'[1]NBA-Data-1980-2019'!$B$1:$B$16305&amp;'[1]NBA-Data-1980-2019'!$A$1:$A$16305,'[1]NBA-Data-1980-2019'!$D$1:$D$16305,"",0)</f>
        <v/>
      </c>
      <c r="AG46" s="2" t="str" cm="1">
        <f t="array" ref="AG46">_xlfn.XLOOKUP($A46&amp;AG$5,'[1]NBA-Data-1980-2019'!$B$1:$B$16305&amp;'[1]NBA-Data-1980-2019'!$A$1:$A$16305,'[1]NBA-Data-1980-2019'!$D$1:$D$16305,"",0)</f>
        <v/>
      </c>
      <c r="AH46" s="2" t="str" cm="1">
        <f t="array" ref="AH46">_xlfn.XLOOKUP($A46&amp;AH$5,'[1]NBA-Data-1980-2019'!$B$1:$B$16305&amp;'[1]NBA-Data-1980-2019'!$A$1:$A$16305,'[1]NBA-Data-1980-2019'!$H$1:$H$16305,"",0)</f>
        <v/>
      </c>
      <c r="AI46" s="2" t="str" cm="1">
        <f t="array" ref="AI46">_xlfn.XLOOKUP($A46&amp;AI$5,'[1]NBA-Data-1980-2019'!$B$1:$B$16305&amp;'[1]NBA-Data-1980-2019'!$A$1:$A$16305,'[1]NBA-Data-1980-2019'!$H$1:$H$16305,"",0)</f>
        <v/>
      </c>
      <c r="AJ46" s="2" t="str" cm="1">
        <f t="array" ref="AJ46">_xlfn.XLOOKUP($A46&amp;AJ$5,'[1]NBA-Data-1980-2019'!$B$1:$B$16305&amp;'[1]NBA-Data-1980-2019'!$A$1:$A$16305,'[1]NBA-Data-1980-2019'!$H$1:$H$16305,"",0)</f>
        <v/>
      </c>
      <c r="AK46" s="2" t="str" cm="1">
        <f t="array" ref="AK46">_xlfn.XLOOKUP($A46&amp;AK$5,'[1]NBA-Data-1980-2019'!$B$1:$B$16305&amp;'[1]NBA-Data-1980-2019'!$A$1:$A$16305,'[1]NBA-Data-1980-2019'!$H$1:$H$16305,"",0)</f>
        <v/>
      </c>
      <c r="AL46" s="2" t="str" cm="1">
        <f t="array" ref="AL46">_xlfn.XLOOKUP($A46&amp;AL$5,'[1]NBA-Data-1980-2019'!$B$1:$B$16305&amp;'[1]NBA-Data-1980-2019'!$A$1:$A$16305,'[1]NBA-Data-1980-2019'!$H$1:$H$16305,"",0)</f>
        <v/>
      </c>
      <c r="AM46" s="2" t="str" cm="1">
        <f t="array" ref="AM46">_xlfn.XLOOKUP($A46&amp;AM$5,'[1]NBA-Data-1980-2019'!$B$1:$B$16305&amp;'[1]NBA-Data-1980-2019'!$A$1:$A$16305,'[1]NBA-Data-1980-2019'!$H$1:$H$16305,"",0)</f>
        <v/>
      </c>
      <c r="AN46" s="2" t="str" cm="1">
        <f t="array" ref="AN46">_xlfn.XLOOKUP($A46&amp;AN$5,'[1]NBA-Data-1980-2019'!$B$1:$B$16305&amp;'[1]NBA-Data-1980-2019'!$A$1:$A$16305,'[1]NBA-Data-1980-2019'!$H$1:$H$16305,"",0)</f>
        <v/>
      </c>
      <c r="AO46" s="2" t="str" cm="1">
        <f t="array" ref="AO46">_xlfn.XLOOKUP($A46&amp;AO$5,'[1]NBA-Data-1980-2019'!$B$1:$B$16305&amp;'[1]NBA-Data-1980-2019'!$A$1:$A$16305,'[1]NBA-Data-1980-2019'!$H$1:$H$16305,"",0)</f>
        <v/>
      </c>
      <c r="AP46" s="2" t="str" cm="1">
        <f t="array" ref="AP46">_xlfn.XLOOKUP($A46&amp;AP$5,'[1]NBA-Data-1980-2019'!$B$1:$B$16305&amp;'[1]NBA-Data-1980-2019'!$A$1:$A$16305,'[1]NBA-Data-1980-2019'!$H$1:$H$16305,"",0)</f>
        <v/>
      </c>
      <c r="AQ46" s="2" t="str" cm="1">
        <f t="array" ref="AQ46">_xlfn.XLOOKUP($A46&amp;AQ$5,'[1]NBA-Data-1980-2019'!$B$1:$B$16305&amp;'[1]NBA-Data-1980-2019'!$A$1:$A$16305,'[1]NBA-Data-1980-2019'!$H$1:$H$16305,"",0)</f>
        <v/>
      </c>
      <c r="AR46" s="2" t="str" cm="1">
        <f t="array" ref="AR46">_xlfn.XLOOKUP($A46&amp;AR$5,'[1]NBA-Data-1980-2019'!$B$1:$B$16305&amp;'[1]NBA-Data-1980-2019'!$A$1:$A$16305,'[1]NBA-Data-1980-2019'!$H$1:$H$16305,"",0)</f>
        <v/>
      </c>
      <c r="AS46" s="2" cm="1">
        <f t="array" ref="AS46">_xlfn.XLOOKUP($A46&amp;AS$5,'[1]NBA-Data-1980-2019'!$B$1:$B$16305&amp;'[1]NBA-Data-1980-2019'!$A$1:$A$16305,'[1]NBA-Data-1980-2019'!$H$1:$H$16305,"",0)</f>
        <v>291.2</v>
      </c>
      <c r="AT46" s="2" cm="1">
        <f t="array" ref="AT46">_xlfn.XLOOKUP($A46&amp;AT$5,'[1]NBA-Data-1980-2019'!$B$1:$B$16305&amp;'[1]NBA-Data-1980-2019'!$A$1:$A$16305,'[1]NBA-Data-1980-2019'!$H$1:$H$16305,"",0)</f>
        <v>725.7</v>
      </c>
      <c r="AU46" s="2" cm="1">
        <f t="array" ref="AU46">_xlfn.XLOOKUP($A46&amp;AU$5,'[1]NBA-Data-1980-2019'!$B$1:$B$16305&amp;'[1]NBA-Data-1980-2019'!$A$1:$A$16305,'[1]NBA-Data-1980-2019'!$H$1:$H$16305,"",0)</f>
        <v>924.6</v>
      </c>
      <c r="AV46" s="2" cm="1">
        <f t="array" ref="AV46">_xlfn.XLOOKUP($A46&amp;AV$5,'[1]NBA-Data-1980-2019'!$B$1:$B$16305&amp;'[1]NBA-Data-1980-2019'!$A$1:$A$16305,'[1]NBA-Data-1980-2019'!$H$1:$H$16305,"",0)</f>
        <v>1166.4000000000001</v>
      </c>
      <c r="AW46" s="2" cm="1">
        <f t="array" ref="AW46">_xlfn.XLOOKUP($A46&amp;AW$5,'[1]NBA-Data-1980-2019'!$B$1:$B$16305&amp;'[1]NBA-Data-1980-2019'!$A$1:$A$16305,'[1]NBA-Data-1980-2019'!$H$1:$H$16305,"",0)</f>
        <v>937.19999999999993</v>
      </c>
      <c r="AX46" s="2" cm="1">
        <f t="array" ref="AX46">_xlfn.XLOOKUP($A46&amp;AX$5,'[1]NBA-Data-1980-2019'!$B$1:$B$16305&amp;'[1]NBA-Data-1980-2019'!$A$1:$A$16305,'[1]NBA-Data-1980-2019'!$H$1:$H$16305,"",0)</f>
        <v>1026</v>
      </c>
      <c r="AY46" s="2" cm="1">
        <f t="array" ref="AY46">_xlfn.XLOOKUP($A46&amp;AY$5,'[1]NBA-Data-1980-2019'!$B$1:$B$16305&amp;'[1]NBA-Data-1980-2019'!$A$1:$A$16305,'[1]NBA-Data-1980-2019'!$H$1:$H$16305,"",0)</f>
        <v>513.59999999999991</v>
      </c>
      <c r="AZ46" s="2" cm="1">
        <f t="array" ref="AZ46">_xlfn.XLOOKUP($A46&amp;AZ$5,'[1]NBA-Data-1980-2019'!$B$1:$B$16305&amp;'[1]NBA-Data-1980-2019'!$A$1:$A$16305,'[1]NBA-Data-1980-2019'!$H$1:$H$16305,"",0)</f>
        <v>503.1</v>
      </c>
      <c r="BA46" s="2" cm="1">
        <f t="array" ref="BA46">_xlfn.XLOOKUP($A46&amp;BA$5,'[1]NBA-Data-1980-2019'!$B$1:$B$16305&amp;'[1]NBA-Data-1980-2019'!$A$1:$A$16305,'[1]NBA-Data-1980-2019'!$H$1:$H$16305,"",0)</f>
        <v>473.2</v>
      </c>
      <c r="BB46" s="2" cm="1">
        <f t="array" ref="BB46">_xlfn.XLOOKUP($A46&amp;BB$5,'[1]NBA-Data-1980-2019'!$B$1:$B$16305&amp;'[1]NBA-Data-1980-2019'!$A$1:$A$16305,'[1]NBA-Data-1980-2019'!$H$1:$H$16305,"",0)</f>
        <v>88.2</v>
      </c>
      <c r="BC46" s="2" cm="1">
        <f t="array" ref="BC46">_xlfn.XLOOKUP($A46&amp;BC$5,'[1]NBA-Data-1980-2019'!$B$1:$B$16305&amp;'[1]NBA-Data-1980-2019'!$A$1:$A$16305,'[1]NBA-Data-1980-2019'!$H$1:$H$16305,"",0)</f>
        <v>123.20000000000002</v>
      </c>
      <c r="BD46" s="2" t="str" cm="1">
        <f t="array" ref="BD46">_xlfn.XLOOKUP($A46&amp;BD$5,'[1]NBA-Data-1980-2019'!$B$1:$B$16305&amp;'[1]NBA-Data-1980-2019'!$A$1:$A$16305,'[1]NBA-Data-1980-2019'!$H$1:$H$16305,"",0)</f>
        <v/>
      </c>
      <c r="BE46" s="2" t="str" cm="1">
        <f t="array" ref="BE46">_xlfn.XLOOKUP($A46&amp;BE$5,'[1]NBA-Data-1980-2019'!$B$1:$B$16305&amp;'[1]NBA-Data-1980-2019'!$A$1:$A$16305,'[1]NBA-Data-1980-2019'!$H$1:$H$16305,"",0)</f>
        <v/>
      </c>
      <c r="BF46" s="2" t="str" cm="1">
        <f t="array" ref="BF46">_xlfn.XLOOKUP($A46&amp;BF$5,'[1]NBA-Data-1980-2019'!$B$1:$B$16305&amp;'[1]NBA-Data-1980-2019'!$A$1:$A$16305,'[1]NBA-Data-1980-2019'!$H$1:$H$16305,"",0)</f>
        <v/>
      </c>
      <c r="BG46" s="2" t="str" cm="1">
        <f t="array" ref="BG46">_xlfn.XLOOKUP($A46&amp;BG$5,'[1]NBA-Data-1980-2019'!$B$1:$B$16305&amp;'[1]NBA-Data-1980-2019'!$A$1:$A$16305,'[1]NBA-Data-1980-2019'!$H$1:$H$16305,"",0)</f>
        <v/>
      </c>
      <c r="BH46" s="2" t="str" cm="1">
        <f t="array" ref="BH46">_xlfn.XLOOKUP($A46&amp;BH$5,'[1]NBA-Data-1980-2019'!$B$1:$B$16305&amp;'[1]NBA-Data-1980-2019'!$A$1:$A$16305,'[1]NBA-Data-1980-2019'!$H$1:$H$16305,"",0)</f>
        <v/>
      </c>
      <c r="BI46" s="2" t="str" cm="1">
        <f t="array" ref="BI46">_xlfn.XLOOKUP($A46&amp;BI$5,'[1]NBA-Data-1980-2019'!$B$1:$B$16305&amp;'[1]NBA-Data-1980-2019'!$A$1:$A$16305,'[1]NBA-Data-1980-2019'!$H$1:$H$16305,"",0)</f>
        <v/>
      </c>
      <c r="BJ46" s="2" t="str" cm="1">
        <f t="array" ref="BJ46">_xlfn.XLOOKUP($A46&amp;BJ$5,'[1]NBA-Data-1980-2019'!$B$1:$B$16305&amp;'[1]NBA-Data-1980-2019'!$A$1:$A$16305,'[1]NBA-Data-1980-2019'!$H$1:$H$16305,"",0)</f>
        <v/>
      </c>
      <c r="BK46" s="2" t="str" cm="1">
        <f t="array" ref="BK46">_xlfn.XLOOKUP($A46&amp;BK$5,'[1]NBA-Data-1980-2019'!$B$1:$B$16305&amp;'[1]NBA-Data-1980-2019'!$A$1:$A$16305,'[1]NBA-Data-1980-2019'!$H$1:$H$16305,"",0)</f>
        <v/>
      </c>
      <c r="BL46" s="2" t="str" cm="1">
        <f t="array" ref="BL46">_xlfn.XLOOKUP($A46&amp;BL$5,'[1]NBA-Data-1980-2019'!$B$1:$B$16305&amp;'[1]NBA-Data-1980-2019'!$A$1:$A$16305,'[1]NBA-Data-1980-2019'!$H$1:$H$16305,"",0)</f>
        <v/>
      </c>
      <c r="BM46" s="2" t="str" cm="1">
        <f t="array" ref="BM46">_xlfn.XLOOKUP($A46&amp;BM$5,'[1]NBA-Data-1980-2019'!$B$1:$B$16305&amp;'[1]NBA-Data-1980-2019'!$A$1:$A$16305,'[1]NBA-Data-1980-2019'!$H$1:$H$16305,"",0)</f>
        <v/>
      </c>
      <c r="BN46" s="2" t="str" cm="1">
        <f t="array" ref="BN46">_xlfn.XLOOKUP($A46&amp;BN$5,'[1]NBA-Data-1980-2019'!$B$1:$B$16305&amp;'[1]NBA-Data-1980-2019'!$A$1:$A$16305,'[1]NBA-Data-1980-2019'!$F$1:$F$16305,"",0)</f>
        <v/>
      </c>
      <c r="BO46" s="2" t="str" cm="1">
        <f t="array" ref="BO46">_xlfn.XLOOKUP($A46&amp;BO$5,'[1]NBA-Data-1980-2019'!$B$1:$B$16305&amp;'[1]NBA-Data-1980-2019'!$A$1:$A$16305,'[1]NBA-Data-1980-2019'!$F$1:$F$16305,"",0)</f>
        <v/>
      </c>
      <c r="BP46" s="2" t="str" cm="1">
        <f t="array" ref="BP46">_xlfn.XLOOKUP($A46&amp;BP$5,'[1]NBA-Data-1980-2019'!$B$1:$B$16305&amp;'[1]NBA-Data-1980-2019'!$A$1:$A$16305,'[1]NBA-Data-1980-2019'!$F$1:$F$16305,"",0)</f>
        <v/>
      </c>
      <c r="BQ46" s="2" t="str" cm="1">
        <f t="array" ref="BQ46">_xlfn.XLOOKUP($A46&amp;BQ$5,'[1]NBA-Data-1980-2019'!$B$1:$B$16305&amp;'[1]NBA-Data-1980-2019'!$A$1:$A$16305,'[1]NBA-Data-1980-2019'!$F$1:$F$16305,"",0)</f>
        <v/>
      </c>
      <c r="BR46" s="2" t="str" cm="1">
        <f t="array" ref="BR46">_xlfn.XLOOKUP($A46&amp;BR$5,'[1]NBA-Data-1980-2019'!$B$1:$B$16305&amp;'[1]NBA-Data-1980-2019'!$A$1:$A$16305,'[1]NBA-Data-1980-2019'!$F$1:$F$16305,"",0)</f>
        <v/>
      </c>
      <c r="BS46" s="2" t="str" cm="1">
        <f t="array" ref="BS46">_xlfn.XLOOKUP($A46&amp;BS$5,'[1]NBA-Data-1980-2019'!$B$1:$B$16305&amp;'[1]NBA-Data-1980-2019'!$A$1:$A$16305,'[1]NBA-Data-1980-2019'!$F$1:$F$16305,"",0)</f>
        <v/>
      </c>
      <c r="BT46" s="2" t="str" cm="1">
        <f t="array" ref="BT46">_xlfn.XLOOKUP($A46&amp;BT$5,'[1]NBA-Data-1980-2019'!$B$1:$B$16305&amp;'[1]NBA-Data-1980-2019'!$A$1:$A$16305,'[1]NBA-Data-1980-2019'!$F$1:$F$16305,"",0)</f>
        <v/>
      </c>
      <c r="BU46" s="2" t="str" cm="1">
        <f t="array" ref="BU46">_xlfn.XLOOKUP($A46&amp;BU$5,'[1]NBA-Data-1980-2019'!$B$1:$B$16305&amp;'[1]NBA-Data-1980-2019'!$A$1:$A$16305,'[1]NBA-Data-1980-2019'!$F$1:$F$16305,"",0)</f>
        <v/>
      </c>
      <c r="BV46" s="2" t="str" cm="1">
        <f t="array" ref="BV46">_xlfn.XLOOKUP($A46&amp;BV$5,'[1]NBA-Data-1980-2019'!$B$1:$B$16305&amp;'[1]NBA-Data-1980-2019'!$A$1:$A$16305,'[1]NBA-Data-1980-2019'!$F$1:$F$16305,"",0)</f>
        <v/>
      </c>
      <c r="BW46" s="2" t="str" cm="1">
        <f t="array" ref="BW46">_xlfn.XLOOKUP($A46&amp;BW$5,'[1]NBA-Data-1980-2019'!$B$1:$B$16305&amp;'[1]NBA-Data-1980-2019'!$A$1:$A$16305,'[1]NBA-Data-1980-2019'!$F$1:$F$16305,"",0)</f>
        <v/>
      </c>
      <c r="BX46" s="2" t="str" cm="1">
        <f t="array" ref="BX46">_xlfn.XLOOKUP($A46&amp;BX$5,'[1]NBA-Data-1980-2019'!$B$1:$B$16305&amp;'[1]NBA-Data-1980-2019'!$A$1:$A$16305,'[1]NBA-Data-1980-2019'!$F$1:$F$16305,"",0)</f>
        <v/>
      </c>
      <c r="BY46" s="2" cm="1">
        <f t="array" ref="BY46">_xlfn.XLOOKUP($A46&amp;BY$5,'[1]NBA-Data-1980-2019'!$B$1:$B$16305&amp;'[1]NBA-Data-1980-2019'!$A$1:$A$16305,'[1]NBA-Data-1980-2019'!$F$1:$F$16305,"",0)</f>
        <v>4.2</v>
      </c>
      <c r="BZ46" s="2" cm="1">
        <f t="array" ref="BZ46">_xlfn.XLOOKUP($A46&amp;BZ$5,'[1]NBA-Data-1980-2019'!$B$1:$B$16305&amp;'[1]NBA-Data-1980-2019'!$A$1:$A$16305,'[1]NBA-Data-1980-2019'!$F$1:$F$16305,"",0)</f>
        <v>8.9</v>
      </c>
      <c r="CA46" s="2" cm="1">
        <f t="array" ref="CA46">_xlfn.XLOOKUP($A46&amp;CA$5,'[1]NBA-Data-1980-2019'!$B$1:$B$16305&amp;'[1]NBA-Data-1980-2019'!$A$1:$A$16305,'[1]NBA-Data-1980-2019'!$F$1:$F$16305,"",0)</f>
        <v>9.5</v>
      </c>
      <c r="CB46" s="2" cm="1">
        <f t="array" ref="CB46">_xlfn.XLOOKUP($A46&amp;CB$5,'[1]NBA-Data-1980-2019'!$B$1:$B$16305&amp;'[1]NBA-Data-1980-2019'!$A$1:$A$16305,'[1]NBA-Data-1980-2019'!$F$1:$F$16305,"",0)</f>
        <v>11</v>
      </c>
      <c r="CC46" s="2" cm="1">
        <f t="array" ref="CC46">_xlfn.XLOOKUP($A46&amp;CC$5,'[1]NBA-Data-1980-2019'!$B$1:$B$16305&amp;'[1]NBA-Data-1980-2019'!$A$1:$A$16305,'[1]NBA-Data-1980-2019'!$F$1:$F$16305,"",0)</f>
        <v>5.9</v>
      </c>
      <c r="CD46" s="2" cm="1">
        <f t="array" ref="CD46">_xlfn.XLOOKUP($A46&amp;CD$5,'[1]NBA-Data-1980-2019'!$B$1:$B$16305&amp;'[1]NBA-Data-1980-2019'!$A$1:$A$16305,'[1]NBA-Data-1980-2019'!$F$1:$F$16305,"",0)</f>
        <v>6.6</v>
      </c>
      <c r="CE46" s="2" cm="1">
        <f t="array" ref="CE46">_xlfn.XLOOKUP($A46&amp;CE$5,'[1]NBA-Data-1980-2019'!$B$1:$B$16305&amp;'[1]NBA-Data-1980-2019'!$A$1:$A$16305,'[1]NBA-Data-1980-2019'!$F$1:$F$16305,"",0)</f>
        <v>5.0999999999999996</v>
      </c>
      <c r="CF46" s="2" cm="1">
        <f t="array" ref="CF46">_xlfn.XLOOKUP($A46&amp;CF$5,'[1]NBA-Data-1980-2019'!$B$1:$B$16305&amp;'[1]NBA-Data-1980-2019'!$A$1:$A$16305,'[1]NBA-Data-1980-2019'!$F$1:$F$16305,"",0)</f>
        <v>7.4</v>
      </c>
      <c r="CG46" s="2" cm="1">
        <f t="array" ref="CG46">_xlfn.XLOOKUP($A46&amp;CG$5,'[1]NBA-Data-1980-2019'!$B$1:$B$16305&amp;'[1]NBA-Data-1980-2019'!$A$1:$A$16305,'[1]NBA-Data-1980-2019'!$F$1:$F$16305,"",0)</f>
        <v>3.6</v>
      </c>
      <c r="CH46" s="2" cm="1">
        <f t="array" ref="CH46">_xlfn.XLOOKUP($A46&amp;CH$5,'[1]NBA-Data-1980-2019'!$B$1:$B$16305&amp;'[1]NBA-Data-1980-2019'!$A$1:$A$16305,'[1]NBA-Data-1980-2019'!$F$1:$F$16305,"",0)</f>
        <v>6.5</v>
      </c>
      <c r="CI46" s="2" cm="1">
        <f t="array" ref="CI46">_xlfn.XLOOKUP($A46&amp;CI$5,'[1]NBA-Data-1980-2019'!$B$1:$B$16305&amp;'[1]NBA-Data-1980-2019'!$A$1:$A$16305,'[1]NBA-Data-1980-2019'!$F$1:$F$16305,"",0)</f>
        <v>13.5</v>
      </c>
      <c r="CJ46" s="2" t="str" cm="1">
        <f t="array" ref="CJ46">_xlfn.XLOOKUP($A46&amp;CJ$5,'[1]NBA-Data-1980-2019'!$B$1:$B$16305&amp;'[1]NBA-Data-1980-2019'!$A$1:$A$16305,'[1]NBA-Data-1980-2019'!$F$1:$F$16305,"",0)</f>
        <v/>
      </c>
      <c r="CK46" s="2" t="str" cm="1">
        <f t="array" ref="CK46">_xlfn.XLOOKUP($A46&amp;CK$5,'[1]NBA-Data-1980-2019'!$B$1:$B$16305&amp;'[1]NBA-Data-1980-2019'!$A$1:$A$16305,'[1]NBA-Data-1980-2019'!$F$1:$F$16305,"",0)</f>
        <v/>
      </c>
      <c r="CL46" s="2" t="str" cm="1">
        <f t="array" ref="CL46">_xlfn.XLOOKUP($A46&amp;CL$5,'[1]NBA-Data-1980-2019'!$B$1:$B$16305&amp;'[1]NBA-Data-1980-2019'!$A$1:$A$16305,'[1]NBA-Data-1980-2019'!$F$1:$F$16305,"",0)</f>
        <v/>
      </c>
      <c r="CM46" s="2" t="str" cm="1">
        <f t="array" ref="CM46">_xlfn.XLOOKUP($A46&amp;CM$5,'[1]NBA-Data-1980-2019'!$B$1:$B$16305&amp;'[1]NBA-Data-1980-2019'!$A$1:$A$16305,'[1]NBA-Data-1980-2019'!$F$1:$F$16305,"",0)</f>
        <v/>
      </c>
      <c r="CN46" s="2" t="str" cm="1">
        <f t="array" ref="CN46">_xlfn.XLOOKUP($A46&amp;CN$5,'[1]NBA-Data-1980-2019'!$B$1:$B$16305&amp;'[1]NBA-Data-1980-2019'!$A$1:$A$16305,'[1]NBA-Data-1980-2019'!$F$1:$F$16305,"",0)</f>
        <v/>
      </c>
      <c r="CO46" s="2" t="str" cm="1">
        <f t="array" ref="CO46">_xlfn.XLOOKUP($A46&amp;CO$5,'[1]NBA-Data-1980-2019'!$B$1:$B$16305&amp;'[1]NBA-Data-1980-2019'!$A$1:$A$16305,'[1]NBA-Data-1980-2019'!$F$1:$F$16305,"",0)</f>
        <v/>
      </c>
      <c r="CP46" s="2" t="str" cm="1">
        <f t="array" ref="CP46">_xlfn.XLOOKUP($A46&amp;CP$5,'[1]NBA-Data-1980-2019'!$B$1:$B$16305&amp;'[1]NBA-Data-1980-2019'!$A$1:$A$16305,'[1]NBA-Data-1980-2019'!$F$1:$F$16305,"",0)</f>
        <v/>
      </c>
      <c r="CQ46" s="2" t="str" cm="1">
        <f t="array" ref="CQ46">_xlfn.XLOOKUP($A46&amp;CQ$5,'[1]NBA-Data-1980-2019'!$B$1:$B$16305&amp;'[1]NBA-Data-1980-2019'!$A$1:$A$16305,'[1]NBA-Data-1980-2019'!$F$1:$F$16305,"",0)</f>
        <v/>
      </c>
      <c r="CR46" s="2" t="str" cm="1">
        <f t="array" ref="CR46">_xlfn.XLOOKUP($A46&amp;CR$5,'[1]NBA-Data-1980-2019'!$B$1:$B$16305&amp;'[1]NBA-Data-1980-2019'!$A$1:$A$16305,'[1]NBA-Data-1980-2019'!$F$1:$F$16305,"",0)</f>
        <v/>
      </c>
      <c r="CS46" s="2" t="str" cm="1">
        <f t="array" ref="CS46">_xlfn.XLOOKUP($A46&amp;CS$5,'[1]NBA-Data-1980-2019'!$B$1:$B$16305&amp;'[1]NBA-Data-1980-2019'!$A$1:$A$16305,'[1]NBA-Data-1980-2019'!$F$1:$F$16305,"",0)</f>
        <v/>
      </c>
      <c r="CU46" s="2" t="str">
        <f>_xlfn.XLOOKUP($A46,TEAMS!$G$1:$G$839,TEAMS!$H$1:$H$839,"",0)</f>
        <v>PF</v>
      </c>
      <c r="CV46" s="2" t="str">
        <f>_xlfn.XLOOKUP($CU46,DASHBOARD!$B$22:$B$27,DASHBOARD!$C$22:$C$27,"",0)</f>
        <v>FORWARD</v>
      </c>
      <c r="CY46" s="63">
        <f>SUMIFS('[1]NBA-Data-1980-2019'!$G$1:$G$16305,'[1]NBA-Data-1980-2019'!$B$1:$B$16305,$A46,'[1]NBA-Data-1980-2019'!$A$1:$A$16305,CY$9)</f>
        <v>0</v>
      </c>
      <c r="CZ46" s="63">
        <f>SUMIFS('[1]NBA-Data-1980-2019'!$G$1:$G$16305,'[1]NBA-Data-1980-2019'!$B$1:$B$16305,$A46,'[1]NBA-Data-1980-2019'!$A$1:$A$16305,CZ$9)</f>
        <v>0</v>
      </c>
      <c r="DA46" s="63">
        <f>SUMIFS('[1]NBA-Data-1980-2019'!$G$1:$G$16305,'[1]NBA-Data-1980-2019'!$B$1:$B$16305,$A46,'[1]NBA-Data-1980-2019'!$A$1:$A$16305,DA$9)</f>
        <v>0</v>
      </c>
      <c r="DB46" s="63">
        <f>SUMIFS('[1]NBA-Data-1980-2019'!$G$1:$G$16305,'[1]NBA-Data-1980-2019'!$B$1:$B$16305,$A46,'[1]NBA-Data-1980-2019'!$A$1:$A$16305,DB$9)</f>
        <v>0</v>
      </c>
      <c r="DC46" s="63">
        <f>SUMIFS('[1]NBA-Data-1980-2019'!$G$1:$G$16305,'[1]NBA-Data-1980-2019'!$B$1:$B$16305,$A46,'[1]NBA-Data-1980-2019'!$A$1:$A$16305,DC$9)</f>
        <v>0</v>
      </c>
      <c r="DD46" s="63">
        <f>SUMIFS('[1]NBA-Data-1980-2019'!$G$1:$G$16305,'[1]NBA-Data-1980-2019'!$B$1:$B$16305,$A46,'[1]NBA-Data-1980-2019'!$A$1:$A$16305,DD$9)</f>
        <v>0</v>
      </c>
      <c r="DE46" s="63">
        <f>SUMIFS('[1]NBA-Data-1980-2019'!$G$1:$G$16305,'[1]NBA-Data-1980-2019'!$B$1:$B$16305,$A46,'[1]NBA-Data-1980-2019'!$A$1:$A$16305,DE$9)</f>
        <v>0</v>
      </c>
      <c r="DF46" s="63">
        <f>SUMIFS('[1]NBA-Data-1980-2019'!$G$1:$G$16305,'[1]NBA-Data-1980-2019'!$B$1:$B$16305,$A46,'[1]NBA-Data-1980-2019'!$A$1:$A$16305,DF$9)</f>
        <v>0</v>
      </c>
      <c r="DG46" s="63">
        <f>SUMIFS('[1]NBA-Data-1980-2019'!$G$1:$G$16305,'[1]NBA-Data-1980-2019'!$B$1:$B$16305,$A46,'[1]NBA-Data-1980-2019'!$A$1:$A$16305,DG$9)</f>
        <v>0</v>
      </c>
      <c r="DH46" s="63">
        <f>SUMIFS('[1]NBA-Data-1980-2019'!$G$1:$G$16305,'[1]NBA-Data-1980-2019'!$B$1:$B$16305,$A46,'[1]NBA-Data-1980-2019'!$A$1:$A$16305,DH$9)</f>
        <v>0</v>
      </c>
      <c r="DI46" s="63">
        <f>SUMIFS('[1]NBA-Data-1980-2019'!$G$1:$G$16305,'[1]NBA-Data-1980-2019'!$B$1:$B$16305,$A46,'[1]NBA-Data-1980-2019'!$A$1:$A$16305,DI$9)</f>
        <v>0</v>
      </c>
      <c r="DJ46" s="63">
        <f>SUMIFS('[1]NBA-Data-1980-2019'!$G$1:$G$16305,'[1]NBA-Data-1980-2019'!$B$1:$B$16305,$A46,'[1]NBA-Data-1980-2019'!$A$1:$A$16305,DJ$9)</f>
        <v>332817</v>
      </c>
      <c r="DK46" s="63">
        <f>SUMIFS('[1]NBA-Data-1980-2019'!$G$1:$G$16305,'[1]NBA-Data-1980-2019'!$B$1:$B$16305,$A46,'[1]NBA-Data-1980-2019'!$A$1:$A$16305,DK$9)</f>
        <v>512435</v>
      </c>
      <c r="DL46" s="63">
        <f>SUMIFS('[1]NBA-Data-1980-2019'!$G$1:$G$16305,'[1]NBA-Data-1980-2019'!$B$1:$B$16305,$A46,'[1]NBA-Data-1980-2019'!$A$1:$A$16305,DL$9)</f>
        <v>800000</v>
      </c>
      <c r="DM46" s="63">
        <f>SUMIFS('[1]NBA-Data-1980-2019'!$G$1:$G$16305,'[1]NBA-Data-1980-2019'!$B$1:$B$16305,$A46,'[1]NBA-Data-1980-2019'!$A$1:$A$16305,DM$9)</f>
        <v>900000</v>
      </c>
      <c r="DN46" s="63">
        <f>SUMIFS('[1]NBA-Data-1980-2019'!$G$1:$G$16305,'[1]NBA-Data-1980-2019'!$B$1:$B$16305,$A46,'[1]NBA-Data-1980-2019'!$A$1:$A$16305,DN$9)</f>
        <v>2586207</v>
      </c>
      <c r="DO46" s="63">
        <f>SUMIFS('[1]NBA-Data-1980-2019'!$G$1:$G$16305,'[1]NBA-Data-1980-2019'!$B$1:$B$16305,$A46,'[1]NBA-Data-1980-2019'!$A$1:$A$16305,DO$9)</f>
        <v>0</v>
      </c>
      <c r="DP46" s="63">
        <f>SUMIFS('[1]NBA-Data-1980-2019'!$G$1:$G$16305,'[1]NBA-Data-1980-2019'!$B$1:$B$16305,$A46,'[1]NBA-Data-1980-2019'!$A$1:$A$16305,DP$9)</f>
        <v>3000000</v>
      </c>
      <c r="DQ46" s="63">
        <f>SUMIFS('[1]NBA-Data-1980-2019'!$G$1:$G$16305,'[1]NBA-Data-1980-2019'!$B$1:$B$16305,$A46,'[1]NBA-Data-1980-2019'!$A$1:$A$16305,DQ$9)</f>
        <v>3206897</v>
      </c>
      <c r="DR46" s="63">
        <f>SUMIFS('[1]NBA-Data-1980-2019'!$G$1:$G$16305,'[1]NBA-Data-1980-2019'!$B$1:$B$16305,$A46,'[1]NBA-Data-1980-2019'!$A$1:$A$16305,DR$9)</f>
        <v>3413793</v>
      </c>
      <c r="DS46" s="63">
        <f>SUMIFS('[1]NBA-Data-1980-2019'!$G$1:$G$16305,'[1]NBA-Data-1980-2019'!$B$1:$B$16305,$A46,'[1]NBA-Data-1980-2019'!$A$1:$A$16305,DS$9)</f>
        <v>1229255</v>
      </c>
      <c r="DT46" s="63">
        <f>SUMIFS('[1]NBA-Data-1980-2019'!$G$1:$G$16305,'[1]NBA-Data-1980-2019'!$B$1:$B$16305,$A46,'[1]NBA-Data-1980-2019'!$A$1:$A$16305,DT$9)</f>
        <v>1352181</v>
      </c>
      <c r="DU46" s="63">
        <f>SUMIFS('[1]NBA-Data-1980-2019'!$G$1:$G$16305,'[1]NBA-Data-1980-2019'!$B$1:$B$16305,$A46,'[1]NBA-Data-1980-2019'!$A$1:$A$16305,DU$9)</f>
        <v>0</v>
      </c>
      <c r="DV46" s="63">
        <f>SUMIFS('[1]NBA-Data-1980-2019'!$G$1:$G$16305,'[1]NBA-Data-1980-2019'!$B$1:$B$16305,$A46,'[1]NBA-Data-1980-2019'!$A$1:$A$16305,DV$9)</f>
        <v>0</v>
      </c>
      <c r="DW46" s="63">
        <f>SUMIFS('[1]NBA-Data-1980-2019'!$G$1:$G$16305,'[1]NBA-Data-1980-2019'!$B$1:$B$16305,$A46,'[1]NBA-Data-1980-2019'!$A$1:$A$16305,DW$9)</f>
        <v>0</v>
      </c>
      <c r="DX46" s="63">
        <f>SUMIFS('[1]NBA-Data-1980-2019'!$G$1:$G$16305,'[1]NBA-Data-1980-2019'!$B$1:$B$16305,$A46,'[1]NBA-Data-1980-2019'!$A$1:$A$16305,DX$9)</f>
        <v>0</v>
      </c>
      <c r="DY46" s="63">
        <f>SUMIFS('[1]NBA-Data-1980-2019'!$G$1:$G$16305,'[1]NBA-Data-1980-2019'!$B$1:$B$16305,$A46,'[1]NBA-Data-1980-2019'!$A$1:$A$16305,DY$9)</f>
        <v>0</v>
      </c>
      <c r="DZ46" s="63">
        <f>SUMIFS('[1]NBA-Data-1980-2019'!$G$1:$G$16305,'[1]NBA-Data-1980-2019'!$B$1:$B$16305,$A46,'[1]NBA-Data-1980-2019'!$A$1:$A$16305,DZ$9)</f>
        <v>0</v>
      </c>
      <c r="EA46" s="63">
        <f>SUMIFS('[1]NBA-Data-1980-2019'!$G$1:$G$16305,'[1]NBA-Data-1980-2019'!$B$1:$B$16305,$A46,'[1]NBA-Data-1980-2019'!$A$1:$A$16305,EA$9)</f>
        <v>0</v>
      </c>
      <c r="EB46" s="63">
        <f>SUMIFS('[1]NBA-Data-1980-2019'!$G$1:$G$16305,'[1]NBA-Data-1980-2019'!$B$1:$B$16305,$A46,'[1]NBA-Data-1980-2019'!$A$1:$A$16305,EB$9)</f>
        <v>0</v>
      </c>
      <c r="EC46" s="63">
        <f>SUMIFS('[1]NBA-Data-1980-2019'!$G$1:$G$16305,'[1]NBA-Data-1980-2019'!$B$1:$B$16305,$A46,'[1]NBA-Data-1980-2019'!$A$1:$A$16305,EC$9)</f>
        <v>0</v>
      </c>
      <c r="ED46" s="63">
        <f>SUMIFS('[1]NBA-Data-1980-2019'!$G$1:$G$16305,'[1]NBA-Data-1980-2019'!$B$1:$B$16305,$A46,'[1]NBA-Data-1980-2019'!$A$1:$A$16305,ED$9)</f>
        <v>0</v>
      </c>
      <c r="EH46" s="2" t="s">
        <v>1482</v>
      </c>
      <c r="EZ46" s="13" t="s">
        <v>1403</v>
      </c>
    </row>
    <row r="47" spans="1:165" x14ac:dyDescent="0.2">
      <c r="A47" s="2" t="s">
        <v>1019</v>
      </c>
      <c r="B47" s="2" t="str" cm="1">
        <f t="array" ref="B47">_xlfn.XLOOKUP($A47&amp;B$5,'[1]NBA-Data-1980-2019'!$B$1:$B$16305&amp;'[1]NBA-Data-1980-2019'!$A$1:$A$16305,'[1]NBA-Data-1980-2019'!$D$1:$D$16305,"",0)</f>
        <v>BOS</v>
      </c>
      <c r="C47" s="2" t="str" cm="1">
        <f t="array" ref="C47">_xlfn.XLOOKUP($A47&amp;C$5,'[1]NBA-Data-1980-2019'!$B$1:$B$16305&amp;'[1]NBA-Data-1980-2019'!$A$1:$A$16305,'[1]NBA-Data-1980-2019'!$D$1:$D$16305,"",0)</f>
        <v>TOT</v>
      </c>
      <c r="D47" s="2" t="str" cm="1">
        <f t="array" ref="D47">_xlfn.XLOOKUP($A47&amp;D$5,'[1]NBA-Data-1980-2019'!$B$1:$B$16305&amp;'[1]NBA-Data-1980-2019'!$A$1:$A$16305,'[1]NBA-Data-1980-2019'!$D$1:$D$16305,"",0)</f>
        <v>MIA</v>
      </c>
      <c r="E47" s="2" t="str" cm="1">
        <f t="array" ref="E47">_xlfn.XLOOKUP($A47&amp;E$5,'[1]NBA-Data-1980-2019'!$B$1:$B$16305&amp;'[1]NBA-Data-1980-2019'!$A$1:$A$16305,'[1]NBA-Data-1980-2019'!$D$1:$D$16305,"",0)</f>
        <v>MIA</v>
      </c>
      <c r="F47" s="2" t="str" cm="1">
        <f t="array" ref="F47">_xlfn.XLOOKUP($A47&amp;F$5,'[1]NBA-Data-1980-2019'!$B$1:$B$16305&amp;'[1]NBA-Data-1980-2019'!$A$1:$A$16305,'[1]NBA-Data-1980-2019'!$D$1:$D$16305,"",0)</f>
        <v>ORL</v>
      </c>
      <c r="G47" s="2" t="str" cm="1">
        <f t="array" ref="G47">_xlfn.XLOOKUP($A47&amp;G$5,'[1]NBA-Data-1980-2019'!$B$1:$B$16305&amp;'[1]NBA-Data-1980-2019'!$A$1:$A$16305,'[1]NBA-Data-1980-2019'!$D$1:$D$16305,"",0)</f>
        <v>ORL</v>
      </c>
      <c r="H47" s="2" t="str" cm="1">
        <f t="array" ref="H47">_xlfn.XLOOKUP($A47&amp;H$5,'[1]NBA-Data-1980-2019'!$B$1:$B$16305&amp;'[1]NBA-Data-1980-2019'!$A$1:$A$16305,'[1]NBA-Data-1980-2019'!$D$1:$D$16305,"",0)</f>
        <v>ORL</v>
      </c>
      <c r="I47" s="2" t="str" cm="1">
        <f t="array" ref="I47">_xlfn.XLOOKUP($A47&amp;I$5,'[1]NBA-Data-1980-2019'!$B$1:$B$16305&amp;'[1]NBA-Data-1980-2019'!$A$1:$A$16305,'[1]NBA-Data-1980-2019'!$D$1:$D$16305,"",0)</f>
        <v>TOT</v>
      </c>
      <c r="J47" s="2" t="str" cm="1">
        <f t="array" ref="J47">_xlfn.XLOOKUP($A47&amp;J$5,'[1]NBA-Data-1980-2019'!$B$1:$B$16305&amp;'[1]NBA-Data-1980-2019'!$A$1:$A$16305,'[1]NBA-Data-1980-2019'!$D$1:$D$16305,"",0)</f>
        <v/>
      </c>
      <c r="K47" s="2" t="str" cm="1">
        <f t="array" ref="K47">_xlfn.XLOOKUP($A47&amp;K$5,'[1]NBA-Data-1980-2019'!$B$1:$B$16305&amp;'[1]NBA-Data-1980-2019'!$A$1:$A$16305,'[1]NBA-Data-1980-2019'!$D$1:$D$16305,"",0)</f>
        <v>LAL</v>
      </c>
      <c r="L47" s="2" t="str" cm="1">
        <f t="array" ref="L47">_xlfn.XLOOKUP($A47&amp;L$5,'[1]NBA-Data-1980-2019'!$B$1:$B$16305&amp;'[1]NBA-Data-1980-2019'!$A$1:$A$16305,'[1]NBA-Data-1980-2019'!$D$1:$D$16305,"",0)</f>
        <v>LAL</v>
      </c>
      <c r="M47" s="2" t="str" cm="1">
        <f t="array" ref="M47">_xlfn.XLOOKUP($A47&amp;M$5,'[1]NBA-Data-1980-2019'!$B$1:$B$16305&amp;'[1]NBA-Data-1980-2019'!$A$1:$A$16305,'[1]NBA-Data-1980-2019'!$D$1:$D$16305,"",0)</f>
        <v>LAL</v>
      </c>
      <c r="N47" s="2" t="str" cm="1">
        <f t="array" ref="N47">_xlfn.XLOOKUP($A47&amp;N$5,'[1]NBA-Data-1980-2019'!$B$1:$B$16305&amp;'[1]NBA-Data-1980-2019'!$A$1:$A$16305,'[1]NBA-Data-1980-2019'!$D$1:$D$16305,"",0)</f>
        <v>LAL</v>
      </c>
      <c r="O47" s="2" t="str" cm="1">
        <f t="array" ref="O47">_xlfn.XLOOKUP($A47&amp;O$5,'[1]NBA-Data-1980-2019'!$B$1:$B$16305&amp;'[1]NBA-Data-1980-2019'!$A$1:$A$16305,'[1]NBA-Data-1980-2019'!$D$1:$D$16305,"",0)</f>
        <v/>
      </c>
      <c r="P47" s="2" t="str" cm="1">
        <f t="array" ref="P47">_xlfn.XLOOKUP($A47&amp;P$5,'[1]NBA-Data-1980-2019'!$B$1:$B$16305&amp;'[1]NBA-Data-1980-2019'!$A$1:$A$16305,'[1]NBA-Data-1980-2019'!$D$1:$D$16305,"",0)</f>
        <v/>
      </c>
      <c r="Q47" s="2" t="str" cm="1">
        <f t="array" ref="Q47">_xlfn.XLOOKUP($A47&amp;Q$5,'[1]NBA-Data-1980-2019'!$B$1:$B$16305&amp;'[1]NBA-Data-1980-2019'!$A$1:$A$16305,'[1]NBA-Data-1980-2019'!$D$1:$D$16305,"",0)</f>
        <v/>
      </c>
      <c r="R47" s="2" t="str" cm="1">
        <f t="array" ref="R47">_xlfn.XLOOKUP($A47&amp;R$5,'[1]NBA-Data-1980-2019'!$B$1:$B$16305&amp;'[1]NBA-Data-1980-2019'!$A$1:$A$16305,'[1]NBA-Data-1980-2019'!$D$1:$D$16305,"",0)</f>
        <v/>
      </c>
      <c r="S47" s="2" t="str" cm="1">
        <f t="array" ref="S47">_xlfn.XLOOKUP($A47&amp;S$5,'[1]NBA-Data-1980-2019'!$B$1:$B$16305&amp;'[1]NBA-Data-1980-2019'!$A$1:$A$16305,'[1]NBA-Data-1980-2019'!$D$1:$D$16305,"",0)</f>
        <v/>
      </c>
      <c r="T47" s="2" t="str" cm="1">
        <f t="array" ref="T47">_xlfn.XLOOKUP($A47&amp;T$5,'[1]NBA-Data-1980-2019'!$B$1:$B$16305&amp;'[1]NBA-Data-1980-2019'!$A$1:$A$16305,'[1]NBA-Data-1980-2019'!$D$1:$D$16305,"",0)</f>
        <v/>
      </c>
      <c r="U47" s="2" t="str" cm="1">
        <f t="array" ref="U47">_xlfn.XLOOKUP($A47&amp;U$5,'[1]NBA-Data-1980-2019'!$B$1:$B$16305&amp;'[1]NBA-Data-1980-2019'!$A$1:$A$16305,'[1]NBA-Data-1980-2019'!$D$1:$D$16305,"",0)</f>
        <v/>
      </c>
      <c r="V47" s="2" t="str" cm="1">
        <f t="array" ref="V47">_xlfn.XLOOKUP($A47&amp;V$5,'[1]NBA-Data-1980-2019'!$B$1:$B$16305&amp;'[1]NBA-Data-1980-2019'!$A$1:$A$16305,'[1]NBA-Data-1980-2019'!$D$1:$D$16305,"",0)</f>
        <v/>
      </c>
      <c r="W47" s="2" t="str" cm="1">
        <f t="array" ref="W47">_xlfn.XLOOKUP($A47&amp;W$5,'[1]NBA-Data-1980-2019'!$B$1:$B$16305&amp;'[1]NBA-Data-1980-2019'!$A$1:$A$16305,'[1]NBA-Data-1980-2019'!$D$1:$D$16305,"",0)</f>
        <v/>
      </c>
      <c r="X47" s="2" t="str" cm="1">
        <f t="array" ref="X47">_xlfn.XLOOKUP($A47&amp;X$5,'[1]NBA-Data-1980-2019'!$B$1:$B$16305&amp;'[1]NBA-Data-1980-2019'!$A$1:$A$16305,'[1]NBA-Data-1980-2019'!$D$1:$D$16305,"",0)</f>
        <v/>
      </c>
      <c r="Y47" s="2" t="str" cm="1">
        <f t="array" ref="Y47">_xlfn.XLOOKUP($A47&amp;Y$5,'[1]NBA-Data-1980-2019'!$B$1:$B$16305&amp;'[1]NBA-Data-1980-2019'!$A$1:$A$16305,'[1]NBA-Data-1980-2019'!$D$1:$D$16305,"",0)</f>
        <v/>
      </c>
      <c r="Z47" s="2" t="str" cm="1">
        <f t="array" ref="Z47">_xlfn.XLOOKUP($A47&amp;Z$5,'[1]NBA-Data-1980-2019'!$B$1:$B$16305&amp;'[1]NBA-Data-1980-2019'!$A$1:$A$16305,'[1]NBA-Data-1980-2019'!$D$1:$D$16305,"",0)</f>
        <v/>
      </c>
      <c r="AA47" s="2" t="str" cm="1">
        <f t="array" ref="AA47">_xlfn.XLOOKUP($A47&amp;AA$5,'[1]NBA-Data-1980-2019'!$B$1:$B$16305&amp;'[1]NBA-Data-1980-2019'!$A$1:$A$16305,'[1]NBA-Data-1980-2019'!$D$1:$D$16305,"",0)</f>
        <v/>
      </c>
      <c r="AB47" s="2" t="str" cm="1">
        <f t="array" ref="AB47">_xlfn.XLOOKUP($A47&amp;AB$5,'[1]NBA-Data-1980-2019'!$B$1:$B$16305&amp;'[1]NBA-Data-1980-2019'!$A$1:$A$16305,'[1]NBA-Data-1980-2019'!$D$1:$D$16305,"",0)</f>
        <v/>
      </c>
      <c r="AC47" s="2" t="str" cm="1">
        <f t="array" ref="AC47">_xlfn.XLOOKUP($A47&amp;AC$5,'[1]NBA-Data-1980-2019'!$B$1:$B$16305&amp;'[1]NBA-Data-1980-2019'!$A$1:$A$16305,'[1]NBA-Data-1980-2019'!$D$1:$D$16305,"",0)</f>
        <v/>
      </c>
      <c r="AD47" s="2" t="str" cm="1">
        <f t="array" ref="AD47">_xlfn.XLOOKUP($A47&amp;AD$5,'[1]NBA-Data-1980-2019'!$B$1:$B$16305&amp;'[1]NBA-Data-1980-2019'!$A$1:$A$16305,'[1]NBA-Data-1980-2019'!$D$1:$D$16305,"",0)</f>
        <v/>
      </c>
      <c r="AE47" s="2" t="str" cm="1">
        <f t="array" ref="AE47">_xlfn.XLOOKUP($A47&amp;AE$5,'[1]NBA-Data-1980-2019'!$B$1:$B$16305&amp;'[1]NBA-Data-1980-2019'!$A$1:$A$16305,'[1]NBA-Data-1980-2019'!$D$1:$D$16305,"",0)</f>
        <v/>
      </c>
      <c r="AF47" s="2" t="str" cm="1">
        <f t="array" ref="AF47">_xlfn.XLOOKUP($A47&amp;AF$5,'[1]NBA-Data-1980-2019'!$B$1:$B$16305&amp;'[1]NBA-Data-1980-2019'!$A$1:$A$16305,'[1]NBA-Data-1980-2019'!$D$1:$D$16305,"",0)</f>
        <v/>
      </c>
      <c r="AG47" s="2" t="str" cm="1">
        <f t="array" ref="AG47">_xlfn.XLOOKUP($A47&amp;AG$5,'[1]NBA-Data-1980-2019'!$B$1:$B$16305&amp;'[1]NBA-Data-1980-2019'!$A$1:$A$16305,'[1]NBA-Data-1980-2019'!$D$1:$D$16305,"",0)</f>
        <v/>
      </c>
      <c r="AH47" s="2" cm="1">
        <f t="array" ref="AH47">_xlfn.XLOOKUP($A47&amp;AH$5,'[1]NBA-Data-1980-2019'!$B$1:$B$16305&amp;'[1]NBA-Data-1980-2019'!$A$1:$A$16305,'[1]NBA-Data-1980-2019'!$H$1:$H$16305,"",0)</f>
        <v>2772.9</v>
      </c>
      <c r="AI47" s="2" cm="1">
        <f t="array" ref="AI47">_xlfn.XLOOKUP($A47&amp;AI$5,'[1]NBA-Data-1980-2019'!$B$1:$B$16305&amp;'[1]NBA-Data-1980-2019'!$A$1:$A$16305,'[1]NBA-Data-1980-2019'!$H$1:$H$16305,"",0)</f>
        <v>1423.8000000000002</v>
      </c>
      <c r="AJ47" s="2" cm="1">
        <f t="array" ref="AJ47">_xlfn.XLOOKUP($A47&amp;AJ$5,'[1]NBA-Data-1980-2019'!$B$1:$B$16305&amp;'[1]NBA-Data-1980-2019'!$A$1:$A$16305,'[1]NBA-Data-1980-2019'!$H$1:$H$16305,"",0)</f>
        <v>1604.8000000000002</v>
      </c>
      <c r="AK47" s="2" cm="1">
        <f t="array" ref="AK47">_xlfn.XLOOKUP($A47&amp;AK$5,'[1]NBA-Data-1980-2019'!$B$1:$B$16305&amp;'[1]NBA-Data-1980-2019'!$A$1:$A$16305,'[1]NBA-Data-1980-2019'!$H$1:$H$16305,"",0)</f>
        <v>2040.5</v>
      </c>
      <c r="AL47" s="2" cm="1">
        <f t="array" ref="AL47">_xlfn.XLOOKUP($A47&amp;AL$5,'[1]NBA-Data-1980-2019'!$B$1:$B$16305&amp;'[1]NBA-Data-1980-2019'!$A$1:$A$16305,'[1]NBA-Data-1980-2019'!$H$1:$H$16305,"",0)</f>
        <v>1833</v>
      </c>
      <c r="AM47" s="2" cm="1">
        <f t="array" ref="AM47">_xlfn.XLOOKUP($A47&amp;AM$5,'[1]NBA-Data-1980-2019'!$B$1:$B$16305&amp;'[1]NBA-Data-1980-2019'!$A$1:$A$16305,'[1]NBA-Data-1980-2019'!$H$1:$H$16305,"",0)</f>
        <v>1680</v>
      </c>
      <c r="AN47" s="2" cm="1">
        <f t="array" ref="AN47">_xlfn.XLOOKUP($A47&amp;AN$5,'[1]NBA-Data-1980-2019'!$B$1:$B$16305&amp;'[1]NBA-Data-1980-2019'!$A$1:$A$16305,'[1]NBA-Data-1980-2019'!$H$1:$H$16305,"",0)</f>
        <v>1863.3999999999999</v>
      </c>
      <c r="AO47" s="2" cm="1">
        <f t="array" ref="AO47">_xlfn.XLOOKUP($A47&amp;AO$5,'[1]NBA-Data-1980-2019'!$B$1:$B$16305&amp;'[1]NBA-Data-1980-2019'!$A$1:$A$16305,'[1]NBA-Data-1980-2019'!$H$1:$H$16305,"",0)</f>
        <v>1528.1</v>
      </c>
      <c r="AP47" s="2" t="str" cm="1">
        <f t="array" ref="AP47">_xlfn.XLOOKUP($A47&amp;AP$5,'[1]NBA-Data-1980-2019'!$B$1:$B$16305&amp;'[1]NBA-Data-1980-2019'!$A$1:$A$16305,'[1]NBA-Data-1980-2019'!$H$1:$H$16305,"",0)</f>
        <v/>
      </c>
      <c r="AQ47" s="2" cm="1">
        <f t="array" ref="AQ47">_xlfn.XLOOKUP($A47&amp;AQ$5,'[1]NBA-Data-1980-2019'!$B$1:$B$16305&amp;'[1]NBA-Data-1980-2019'!$A$1:$A$16305,'[1]NBA-Data-1980-2019'!$H$1:$H$16305,"",0)</f>
        <v>1250.5999999999999</v>
      </c>
      <c r="AR47" s="2" cm="1">
        <f t="array" ref="AR47">_xlfn.XLOOKUP($A47&amp;AR$5,'[1]NBA-Data-1980-2019'!$B$1:$B$16305&amp;'[1]NBA-Data-1980-2019'!$A$1:$A$16305,'[1]NBA-Data-1980-2019'!$H$1:$H$16305,"",0)</f>
        <v>1832</v>
      </c>
      <c r="AS47" s="2" cm="1">
        <f t="array" ref="AS47">_xlfn.XLOOKUP($A47&amp;AS$5,'[1]NBA-Data-1980-2019'!$B$1:$B$16305&amp;'[1]NBA-Data-1980-2019'!$A$1:$A$16305,'[1]NBA-Data-1980-2019'!$H$1:$H$16305,"",0)</f>
        <v>632.20000000000005</v>
      </c>
      <c r="AT47" s="2" cm="1">
        <f t="array" ref="AT47">_xlfn.XLOOKUP($A47&amp;AT$5,'[1]NBA-Data-1980-2019'!$B$1:$B$16305&amp;'[1]NBA-Data-1980-2019'!$A$1:$A$16305,'[1]NBA-Data-1980-2019'!$H$1:$H$16305,"",0)</f>
        <v>900</v>
      </c>
      <c r="AU47" s="2" t="str" cm="1">
        <f t="array" ref="AU47">_xlfn.XLOOKUP($A47&amp;AU$5,'[1]NBA-Data-1980-2019'!$B$1:$B$16305&amp;'[1]NBA-Data-1980-2019'!$A$1:$A$16305,'[1]NBA-Data-1980-2019'!$H$1:$H$16305,"",0)</f>
        <v/>
      </c>
      <c r="AV47" s="2" t="str" cm="1">
        <f t="array" ref="AV47">_xlfn.XLOOKUP($A47&amp;AV$5,'[1]NBA-Data-1980-2019'!$B$1:$B$16305&amp;'[1]NBA-Data-1980-2019'!$A$1:$A$16305,'[1]NBA-Data-1980-2019'!$H$1:$H$16305,"",0)</f>
        <v/>
      </c>
      <c r="AW47" s="2" t="str" cm="1">
        <f t="array" ref="AW47">_xlfn.XLOOKUP($A47&amp;AW$5,'[1]NBA-Data-1980-2019'!$B$1:$B$16305&amp;'[1]NBA-Data-1980-2019'!$A$1:$A$16305,'[1]NBA-Data-1980-2019'!$H$1:$H$16305,"",0)</f>
        <v/>
      </c>
      <c r="AX47" s="2" t="str" cm="1">
        <f t="array" ref="AX47">_xlfn.XLOOKUP($A47&amp;AX$5,'[1]NBA-Data-1980-2019'!$B$1:$B$16305&amp;'[1]NBA-Data-1980-2019'!$A$1:$A$16305,'[1]NBA-Data-1980-2019'!$H$1:$H$16305,"",0)</f>
        <v/>
      </c>
      <c r="AY47" s="2" t="str" cm="1">
        <f t="array" ref="AY47">_xlfn.XLOOKUP($A47&amp;AY$5,'[1]NBA-Data-1980-2019'!$B$1:$B$16305&amp;'[1]NBA-Data-1980-2019'!$A$1:$A$16305,'[1]NBA-Data-1980-2019'!$H$1:$H$16305,"",0)</f>
        <v/>
      </c>
      <c r="AZ47" s="2" t="str" cm="1">
        <f t="array" ref="AZ47">_xlfn.XLOOKUP($A47&amp;AZ$5,'[1]NBA-Data-1980-2019'!$B$1:$B$16305&amp;'[1]NBA-Data-1980-2019'!$A$1:$A$16305,'[1]NBA-Data-1980-2019'!$H$1:$H$16305,"",0)</f>
        <v/>
      </c>
      <c r="BA47" s="2" t="str" cm="1">
        <f t="array" ref="BA47">_xlfn.XLOOKUP($A47&amp;BA$5,'[1]NBA-Data-1980-2019'!$B$1:$B$16305&amp;'[1]NBA-Data-1980-2019'!$A$1:$A$16305,'[1]NBA-Data-1980-2019'!$H$1:$H$16305,"",0)</f>
        <v/>
      </c>
      <c r="BB47" s="2" t="str" cm="1">
        <f t="array" ref="BB47">_xlfn.XLOOKUP($A47&amp;BB$5,'[1]NBA-Data-1980-2019'!$B$1:$B$16305&amp;'[1]NBA-Data-1980-2019'!$A$1:$A$16305,'[1]NBA-Data-1980-2019'!$H$1:$H$16305,"",0)</f>
        <v/>
      </c>
      <c r="BC47" s="2" t="str" cm="1">
        <f t="array" ref="BC47">_xlfn.XLOOKUP($A47&amp;BC$5,'[1]NBA-Data-1980-2019'!$B$1:$B$16305&amp;'[1]NBA-Data-1980-2019'!$A$1:$A$16305,'[1]NBA-Data-1980-2019'!$H$1:$H$16305,"",0)</f>
        <v/>
      </c>
      <c r="BD47" s="2" t="str" cm="1">
        <f t="array" ref="BD47">_xlfn.XLOOKUP($A47&amp;BD$5,'[1]NBA-Data-1980-2019'!$B$1:$B$16305&amp;'[1]NBA-Data-1980-2019'!$A$1:$A$16305,'[1]NBA-Data-1980-2019'!$H$1:$H$16305,"",0)</f>
        <v/>
      </c>
      <c r="BE47" s="2" t="str" cm="1">
        <f t="array" ref="BE47">_xlfn.XLOOKUP($A47&amp;BE$5,'[1]NBA-Data-1980-2019'!$B$1:$B$16305&amp;'[1]NBA-Data-1980-2019'!$A$1:$A$16305,'[1]NBA-Data-1980-2019'!$H$1:$H$16305,"",0)</f>
        <v/>
      </c>
      <c r="BF47" s="2" t="str" cm="1">
        <f t="array" ref="BF47">_xlfn.XLOOKUP($A47&amp;BF$5,'[1]NBA-Data-1980-2019'!$B$1:$B$16305&amp;'[1]NBA-Data-1980-2019'!$A$1:$A$16305,'[1]NBA-Data-1980-2019'!$H$1:$H$16305,"",0)</f>
        <v/>
      </c>
      <c r="BG47" s="2" t="str" cm="1">
        <f t="array" ref="BG47">_xlfn.XLOOKUP($A47&amp;BG$5,'[1]NBA-Data-1980-2019'!$B$1:$B$16305&amp;'[1]NBA-Data-1980-2019'!$A$1:$A$16305,'[1]NBA-Data-1980-2019'!$H$1:$H$16305,"",0)</f>
        <v/>
      </c>
      <c r="BH47" s="2" t="str" cm="1">
        <f t="array" ref="BH47">_xlfn.XLOOKUP($A47&amp;BH$5,'[1]NBA-Data-1980-2019'!$B$1:$B$16305&amp;'[1]NBA-Data-1980-2019'!$A$1:$A$16305,'[1]NBA-Data-1980-2019'!$H$1:$H$16305,"",0)</f>
        <v/>
      </c>
      <c r="BI47" s="2" t="str" cm="1">
        <f t="array" ref="BI47">_xlfn.XLOOKUP($A47&amp;BI$5,'[1]NBA-Data-1980-2019'!$B$1:$B$16305&amp;'[1]NBA-Data-1980-2019'!$A$1:$A$16305,'[1]NBA-Data-1980-2019'!$H$1:$H$16305,"",0)</f>
        <v/>
      </c>
      <c r="BJ47" s="2" t="str" cm="1">
        <f t="array" ref="BJ47">_xlfn.XLOOKUP($A47&amp;BJ$5,'[1]NBA-Data-1980-2019'!$B$1:$B$16305&amp;'[1]NBA-Data-1980-2019'!$A$1:$A$16305,'[1]NBA-Data-1980-2019'!$H$1:$H$16305,"",0)</f>
        <v/>
      </c>
      <c r="BK47" s="2" t="str" cm="1">
        <f t="array" ref="BK47">_xlfn.XLOOKUP($A47&amp;BK$5,'[1]NBA-Data-1980-2019'!$B$1:$B$16305&amp;'[1]NBA-Data-1980-2019'!$A$1:$A$16305,'[1]NBA-Data-1980-2019'!$H$1:$H$16305,"",0)</f>
        <v/>
      </c>
      <c r="BL47" s="2" t="str" cm="1">
        <f t="array" ref="BL47">_xlfn.XLOOKUP($A47&amp;BL$5,'[1]NBA-Data-1980-2019'!$B$1:$B$16305&amp;'[1]NBA-Data-1980-2019'!$A$1:$A$16305,'[1]NBA-Data-1980-2019'!$H$1:$H$16305,"",0)</f>
        <v/>
      </c>
      <c r="BM47" s="2" t="str" cm="1">
        <f t="array" ref="BM47">_xlfn.XLOOKUP($A47&amp;BM$5,'[1]NBA-Data-1980-2019'!$B$1:$B$16305&amp;'[1]NBA-Data-1980-2019'!$A$1:$A$16305,'[1]NBA-Data-1980-2019'!$H$1:$H$16305,"",0)</f>
        <v/>
      </c>
      <c r="BN47" s="2" cm="1">
        <f t="array" ref="BN47">_xlfn.XLOOKUP($A47&amp;BN$5,'[1]NBA-Data-1980-2019'!$B$1:$B$16305&amp;'[1]NBA-Data-1980-2019'!$A$1:$A$16305,'[1]NBA-Data-1980-2019'!$F$1:$F$16305,"",0)</f>
        <v>15.5</v>
      </c>
      <c r="BO47" s="2" cm="1">
        <f t="array" ref="BO47">_xlfn.XLOOKUP($A47&amp;BO$5,'[1]NBA-Data-1980-2019'!$B$1:$B$16305&amp;'[1]NBA-Data-1980-2019'!$A$1:$A$16305,'[1]NBA-Data-1980-2019'!$F$1:$F$16305,"",0)</f>
        <v>12.3</v>
      </c>
      <c r="BP47" s="2" cm="1">
        <f t="array" ref="BP47">_xlfn.XLOOKUP($A47&amp;BP$5,'[1]NBA-Data-1980-2019'!$B$1:$B$16305&amp;'[1]NBA-Data-1980-2019'!$A$1:$A$16305,'[1]NBA-Data-1980-2019'!$F$1:$F$16305,"",0)</f>
        <v>11.3</v>
      </c>
      <c r="BQ47" s="2" cm="1">
        <f t="array" ref="BQ47">_xlfn.XLOOKUP($A47&amp;BQ$5,'[1]NBA-Data-1980-2019'!$B$1:$B$16305&amp;'[1]NBA-Data-1980-2019'!$A$1:$A$16305,'[1]NBA-Data-1980-2019'!$F$1:$F$16305,"",0)</f>
        <v>13.4</v>
      </c>
      <c r="BR47" s="2" cm="1">
        <f t="array" ref="BR47">_xlfn.XLOOKUP($A47&amp;BR$5,'[1]NBA-Data-1980-2019'!$B$1:$B$16305&amp;'[1]NBA-Data-1980-2019'!$A$1:$A$16305,'[1]NBA-Data-1980-2019'!$F$1:$F$16305,"",0)</f>
        <v>10.4</v>
      </c>
      <c r="BS47" s="2" cm="1">
        <f t="array" ref="BS47">_xlfn.XLOOKUP($A47&amp;BS$5,'[1]NBA-Data-1980-2019'!$B$1:$B$16305&amp;'[1]NBA-Data-1980-2019'!$A$1:$A$16305,'[1]NBA-Data-1980-2019'!$F$1:$F$16305,"",0)</f>
        <v>10.199999999999999</v>
      </c>
      <c r="BT47" s="2" cm="1">
        <f t="array" ref="BT47">_xlfn.XLOOKUP($A47&amp;BT$5,'[1]NBA-Data-1980-2019'!$B$1:$B$16305&amp;'[1]NBA-Data-1980-2019'!$A$1:$A$16305,'[1]NBA-Data-1980-2019'!$F$1:$F$16305,"",0)</f>
        <v>10.4</v>
      </c>
      <c r="BU47" s="2" cm="1">
        <f t="array" ref="BU47">_xlfn.XLOOKUP($A47&amp;BU$5,'[1]NBA-Data-1980-2019'!$B$1:$B$16305&amp;'[1]NBA-Data-1980-2019'!$A$1:$A$16305,'[1]NBA-Data-1980-2019'!$F$1:$F$16305,"",0)</f>
        <v>9.1</v>
      </c>
      <c r="BV47" s="2" t="str" cm="1">
        <f t="array" ref="BV47">_xlfn.XLOOKUP($A47&amp;BV$5,'[1]NBA-Data-1980-2019'!$B$1:$B$16305&amp;'[1]NBA-Data-1980-2019'!$A$1:$A$16305,'[1]NBA-Data-1980-2019'!$F$1:$F$16305,"",0)</f>
        <v/>
      </c>
      <c r="BW47" s="2" cm="1">
        <f t="array" ref="BW47">_xlfn.XLOOKUP($A47&amp;BW$5,'[1]NBA-Data-1980-2019'!$B$1:$B$16305&amp;'[1]NBA-Data-1980-2019'!$A$1:$A$16305,'[1]NBA-Data-1980-2019'!$F$1:$F$16305,"",0)</f>
        <v>10.9</v>
      </c>
      <c r="BX47" s="2" cm="1">
        <f t="array" ref="BX47">_xlfn.XLOOKUP($A47&amp;BX$5,'[1]NBA-Data-1980-2019'!$B$1:$B$16305&amp;'[1]NBA-Data-1980-2019'!$A$1:$A$16305,'[1]NBA-Data-1980-2019'!$F$1:$F$16305,"",0)</f>
        <v>10.9</v>
      </c>
      <c r="BY47" s="2" cm="1">
        <f t="array" ref="BY47">_xlfn.XLOOKUP($A47&amp;BY$5,'[1]NBA-Data-1980-2019'!$B$1:$B$16305&amp;'[1]NBA-Data-1980-2019'!$A$1:$A$16305,'[1]NBA-Data-1980-2019'!$F$1:$F$16305,"",0)</f>
        <v>11.8</v>
      </c>
      <c r="BZ47" s="2" cm="1">
        <f t="array" ref="BZ47">_xlfn.XLOOKUP($A47&amp;BZ$5,'[1]NBA-Data-1980-2019'!$B$1:$B$16305&amp;'[1]NBA-Data-1980-2019'!$A$1:$A$16305,'[1]NBA-Data-1980-2019'!$F$1:$F$16305,"",0)</f>
        <v>10.199999999999999</v>
      </c>
      <c r="CA47" s="2" t="str" cm="1">
        <f t="array" ref="CA47">_xlfn.XLOOKUP($A47&amp;CA$5,'[1]NBA-Data-1980-2019'!$B$1:$B$16305&amp;'[1]NBA-Data-1980-2019'!$A$1:$A$16305,'[1]NBA-Data-1980-2019'!$F$1:$F$16305,"",0)</f>
        <v/>
      </c>
      <c r="CB47" s="2" t="str" cm="1">
        <f t="array" ref="CB47">_xlfn.XLOOKUP($A47&amp;CB$5,'[1]NBA-Data-1980-2019'!$B$1:$B$16305&amp;'[1]NBA-Data-1980-2019'!$A$1:$A$16305,'[1]NBA-Data-1980-2019'!$F$1:$F$16305,"",0)</f>
        <v/>
      </c>
      <c r="CC47" s="2" t="str" cm="1">
        <f t="array" ref="CC47">_xlfn.XLOOKUP($A47&amp;CC$5,'[1]NBA-Data-1980-2019'!$B$1:$B$16305&amp;'[1]NBA-Data-1980-2019'!$A$1:$A$16305,'[1]NBA-Data-1980-2019'!$F$1:$F$16305,"",0)</f>
        <v/>
      </c>
      <c r="CD47" s="2" t="str" cm="1">
        <f t="array" ref="CD47">_xlfn.XLOOKUP($A47&amp;CD$5,'[1]NBA-Data-1980-2019'!$B$1:$B$16305&amp;'[1]NBA-Data-1980-2019'!$A$1:$A$16305,'[1]NBA-Data-1980-2019'!$F$1:$F$16305,"",0)</f>
        <v/>
      </c>
      <c r="CE47" s="2" t="str" cm="1">
        <f t="array" ref="CE47">_xlfn.XLOOKUP($A47&amp;CE$5,'[1]NBA-Data-1980-2019'!$B$1:$B$16305&amp;'[1]NBA-Data-1980-2019'!$A$1:$A$16305,'[1]NBA-Data-1980-2019'!$F$1:$F$16305,"",0)</f>
        <v/>
      </c>
      <c r="CF47" s="2" t="str" cm="1">
        <f t="array" ref="CF47">_xlfn.XLOOKUP($A47&amp;CF$5,'[1]NBA-Data-1980-2019'!$B$1:$B$16305&amp;'[1]NBA-Data-1980-2019'!$A$1:$A$16305,'[1]NBA-Data-1980-2019'!$F$1:$F$16305,"",0)</f>
        <v/>
      </c>
      <c r="CG47" s="2" t="str" cm="1">
        <f t="array" ref="CG47">_xlfn.XLOOKUP($A47&amp;CG$5,'[1]NBA-Data-1980-2019'!$B$1:$B$16305&amp;'[1]NBA-Data-1980-2019'!$A$1:$A$16305,'[1]NBA-Data-1980-2019'!$F$1:$F$16305,"",0)</f>
        <v/>
      </c>
      <c r="CH47" s="2" t="str" cm="1">
        <f t="array" ref="CH47">_xlfn.XLOOKUP($A47&amp;CH$5,'[1]NBA-Data-1980-2019'!$B$1:$B$16305&amp;'[1]NBA-Data-1980-2019'!$A$1:$A$16305,'[1]NBA-Data-1980-2019'!$F$1:$F$16305,"",0)</f>
        <v/>
      </c>
      <c r="CI47" s="2" t="str" cm="1">
        <f t="array" ref="CI47">_xlfn.XLOOKUP($A47&amp;CI$5,'[1]NBA-Data-1980-2019'!$B$1:$B$16305&amp;'[1]NBA-Data-1980-2019'!$A$1:$A$16305,'[1]NBA-Data-1980-2019'!$F$1:$F$16305,"",0)</f>
        <v/>
      </c>
      <c r="CJ47" s="2" t="str" cm="1">
        <f t="array" ref="CJ47">_xlfn.XLOOKUP($A47&amp;CJ$5,'[1]NBA-Data-1980-2019'!$B$1:$B$16305&amp;'[1]NBA-Data-1980-2019'!$A$1:$A$16305,'[1]NBA-Data-1980-2019'!$F$1:$F$16305,"",0)</f>
        <v/>
      </c>
      <c r="CK47" s="2" t="str" cm="1">
        <f t="array" ref="CK47">_xlfn.XLOOKUP($A47&amp;CK$5,'[1]NBA-Data-1980-2019'!$B$1:$B$16305&amp;'[1]NBA-Data-1980-2019'!$A$1:$A$16305,'[1]NBA-Data-1980-2019'!$F$1:$F$16305,"",0)</f>
        <v/>
      </c>
      <c r="CL47" s="2" t="str" cm="1">
        <f t="array" ref="CL47">_xlfn.XLOOKUP($A47&amp;CL$5,'[1]NBA-Data-1980-2019'!$B$1:$B$16305&amp;'[1]NBA-Data-1980-2019'!$A$1:$A$16305,'[1]NBA-Data-1980-2019'!$F$1:$F$16305,"",0)</f>
        <v/>
      </c>
      <c r="CM47" s="2" t="str" cm="1">
        <f t="array" ref="CM47">_xlfn.XLOOKUP($A47&amp;CM$5,'[1]NBA-Data-1980-2019'!$B$1:$B$16305&amp;'[1]NBA-Data-1980-2019'!$A$1:$A$16305,'[1]NBA-Data-1980-2019'!$F$1:$F$16305,"",0)</f>
        <v/>
      </c>
      <c r="CN47" s="2" t="str" cm="1">
        <f t="array" ref="CN47">_xlfn.XLOOKUP($A47&amp;CN$5,'[1]NBA-Data-1980-2019'!$B$1:$B$16305&amp;'[1]NBA-Data-1980-2019'!$A$1:$A$16305,'[1]NBA-Data-1980-2019'!$F$1:$F$16305,"",0)</f>
        <v/>
      </c>
      <c r="CO47" s="2" t="str" cm="1">
        <f t="array" ref="CO47">_xlfn.XLOOKUP($A47&amp;CO$5,'[1]NBA-Data-1980-2019'!$B$1:$B$16305&amp;'[1]NBA-Data-1980-2019'!$A$1:$A$16305,'[1]NBA-Data-1980-2019'!$F$1:$F$16305,"",0)</f>
        <v/>
      </c>
      <c r="CP47" s="2" t="str" cm="1">
        <f t="array" ref="CP47">_xlfn.XLOOKUP($A47&amp;CP$5,'[1]NBA-Data-1980-2019'!$B$1:$B$16305&amp;'[1]NBA-Data-1980-2019'!$A$1:$A$16305,'[1]NBA-Data-1980-2019'!$F$1:$F$16305,"",0)</f>
        <v/>
      </c>
      <c r="CQ47" s="2" t="str" cm="1">
        <f t="array" ref="CQ47">_xlfn.XLOOKUP($A47&amp;CQ$5,'[1]NBA-Data-1980-2019'!$B$1:$B$16305&amp;'[1]NBA-Data-1980-2019'!$A$1:$A$16305,'[1]NBA-Data-1980-2019'!$F$1:$F$16305,"",0)</f>
        <v/>
      </c>
      <c r="CR47" s="2" t="str" cm="1">
        <f t="array" ref="CR47">_xlfn.XLOOKUP($A47&amp;CR$5,'[1]NBA-Data-1980-2019'!$B$1:$B$16305&amp;'[1]NBA-Data-1980-2019'!$A$1:$A$16305,'[1]NBA-Data-1980-2019'!$F$1:$F$16305,"",0)</f>
        <v/>
      </c>
      <c r="CS47" s="2" t="str" cm="1">
        <f t="array" ref="CS47">_xlfn.XLOOKUP($A47&amp;CS$5,'[1]NBA-Data-1980-2019'!$B$1:$B$16305&amp;'[1]NBA-Data-1980-2019'!$A$1:$A$16305,'[1]NBA-Data-1980-2019'!$F$1:$F$16305,"",0)</f>
        <v/>
      </c>
      <c r="CU47" s="2" t="str">
        <f>_xlfn.XLOOKUP($A47,TEAMS!$G$1:$G$839,TEAMS!$H$1:$H$839,"",0)</f>
        <v>PG</v>
      </c>
      <c r="CV47" s="2" t="str">
        <f>_xlfn.XLOOKUP($CU47,DASHBOARD!$B$22:$B$27,DASHBOARD!$C$22:$C$27,"",0)</f>
        <v>GUARD</v>
      </c>
      <c r="CY47" s="63">
        <f>SUMIFS('[1]NBA-Data-1980-2019'!$G$1:$G$16305,'[1]NBA-Data-1980-2019'!$B$1:$B$16305,$A47,'[1]NBA-Data-1980-2019'!$A$1:$A$16305,CY$9)</f>
        <v>1212000</v>
      </c>
      <c r="CZ47" s="63">
        <f>SUMIFS('[1]NBA-Data-1980-2019'!$G$1:$G$16305,'[1]NBA-Data-1980-2019'!$B$1:$B$16305,$A47,'[1]NBA-Data-1980-2019'!$A$1:$A$16305,CZ$9)</f>
        <v>1313000</v>
      </c>
      <c r="DA47" s="63">
        <f>SUMIFS('[1]NBA-Data-1980-2019'!$G$1:$G$16305,'[1]NBA-Data-1980-2019'!$B$1:$B$16305,$A47,'[1]NBA-Data-1980-2019'!$A$1:$A$16305,DA$9)</f>
        <v>1413000</v>
      </c>
      <c r="DB47" s="63">
        <f>SUMIFS('[1]NBA-Data-1980-2019'!$G$1:$G$16305,'[1]NBA-Data-1980-2019'!$B$1:$B$16305,$A47,'[1]NBA-Data-1980-2019'!$A$1:$A$16305,DB$9)</f>
        <v>1513000</v>
      </c>
      <c r="DC47" s="63">
        <f>SUMIFS('[1]NBA-Data-1980-2019'!$G$1:$G$16305,'[1]NBA-Data-1980-2019'!$B$1:$B$16305,$A47,'[1]NBA-Data-1980-2019'!$A$1:$A$16305,DC$9)</f>
        <v>0</v>
      </c>
      <c r="DD47" s="63">
        <f>SUMIFS('[1]NBA-Data-1980-2019'!$G$1:$G$16305,'[1]NBA-Data-1980-2019'!$B$1:$B$16305,$A47,'[1]NBA-Data-1980-2019'!$A$1:$A$16305,DD$9)</f>
        <v>4250000</v>
      </c>
      <c r="DE47" s="63">
        <f>SUMIFS('[1]NBA-Data-1980-2019'!$G$1:$G$16305,'[1]NBA-Data-1980-2019'!$B$1:$B$16305,$A47,'[1]NBA-Data-1980-2019'!$A$1:$A$16305,DE$9)</f>
        <v>4000000</v>
      </c>
      <c r="DF47" s="63">
        <f>SUMIFS('[1]NBA-Data-1980-2019'!$G$1:$G$16305,'[1]NBA-Data-1980-2019'!$B$1:$B$16305,$A47,'[1]NBA-Data-1980-2019'!$A$1:$A$16305,DF$9)</f>
        <v>3750000</v>
      </c>
      <c r="DG47" s="63">
        <f>SUMIFS('[1]NBA-Data-1980-2019'!$G$1:$G$16305,'[1]NBA-Data-1980-2019'!$B$1:$B$16305,$A47,'[1]NBA-Data-1980-2019'!$A$1:$A$16305,DG$9)</f>
        <v>0</v>
      </c>
      <c r="DH47" s="63">
        <f>SUMIFS('[1]NBA-Data-1980-2019'!$G$1:$G$16305,'[1]NBA-Data-1980-2019'!$B$1:$B$16305,$A47,'[1]NBA-Data-1980-2019'!$A$1:$A$16305,DH$9)</f>
        <v>1100000</v>
      </c>
      <c r="DI47" s="63">
        <f>SUMIFS('[1]NBA-Data-1980-2019'!$G$1:$G$16305,'[1]NBA-Data-1980-2019'!$B$1:$B$16305,$A47,'[1]NBA-Data-1980-2019'!$A$1:$A$16305,DI$9)</f>
        <v>2250000</v>
      </c>
      <c r="DJ47" s="63">
        <f>SUMIFS('[1]NBA-Data-1980-2019'!$G$1:$G$16305,'[1]NBA-Data-1980-2019'!$B$1:$B$16305,$A47,'[1]NBA-Data-1980-2019'!$A$1:$A$16305,DJ$9)</f>
        <v>963415</v>
      </c>
      <c r="DK47" s="63">
        <f>SUMIFS('[1]NBA-Data-1980-2019'!$G$1:$G$16305,'[1]NBA-Data-1980-2019'!$B$1:$B$16305,$A47,'[1]NBA-Data-1980-2019'!$A$1:$A$16305,DK$9)</f>
        <v>1030000</v>
      </c>
      <c r="DL47" s="63">
        <f>SUMIFS('[1]NBA-Data-1980-2019'!$G$1:$G$16305,'[1]NBA-Data-1980-2019'!$B$1:$B$16305,$A47,'[1]NBA-Data-1980-2019'!$A$1:$A$16305,DL$9)</f>
        <v>0</v>
      </c>
      <c r="DM47" s="63">
        <f>SUMIFS('[1]NBA-Data-1980-2019'!$G$1:$G$16305,'[1]NBA-Data-1980-2019'!$B$1:$B$16305,$A47,'[1]NBA-Data-1980-2019'!$A$1:$A$16305,DM$9)</f>
        <v>0</v>
      </c>
      <c r="DN47" s="63">
        <f>SUMIFS('[1]NBA-Data-1980-2019'!$G$1:$G$16305,'[1]NBA-Data-1980-2019'!$B$1:$B$16305,$A47,'[1]NBA-Data-1980-2019'!$A$1:$A$16305,DN$9)</f>
        <v>0</v>
      </c>
      <c r="DO47" s="63">
        <f>SUMIFS('[1]NBA-Data-1980-2019'!$G$1:$G$16305,'[1]NBA-Data-1980-2019'!$B$1:$B$16305,$A47,'[1]NBA-Data-1980-2019'!$A$1:$A$16305,DO$9)</f>
        <v>0</v>
      </c>
      <c r="DP47" s="63">
        <f>SUMIFS('[1]NBA-Data-1980-2019'!$G$1:$G$16305,'[1]NBA-Data-1980-2019'!$B$1:$B$16305,$A47,'[1]NBA-Data-1980-2019'!$A$1:$A$16305,DP$9)</f>
        <v>0</v>
      </c>
      <c r="DQ47" s="63">
        <f>SUMIFS('[1]NBA-Data-1980-2019'!$G$1:$G$16305,'[1]NBA-Data-1980-2019'!$B$1:$B$16305,$A47,'[1]NBA-Data-1980-2019'!$A$1:$A$16305,DQ$9)</f>
        <v>0</v>
      </c>
      <c r="DR47" s="63">
        <f>SUMIFS('[1]NBA-Data-1980-2019'!$G$1:$G$16305,'[1]NBA-Data-1980-2019'!$B$1:$B$16305,$A47,'[1]NBA-Data-1980-2019'!$A$1:$A$16305,DR$9)</f>
        <v>0</v>
      </c>
      <c r="DS47" s="63">
        <f>SUMIFS('[1]NBA-Data-1980-2019'!$G$1:$G$16305,'[1]NBA-Data-1980-2019'!$B$1:$B$16305,$A47,'[1]NBA-Data-1980-2019'!$A$1:$A$16305,DS$9)</f>
        <v>0</v>
      </c>
      <c r="DT47" s="63">
        <f>SUMIFS('[1]NBA-Data-1980-2019'!$G$1:$G$16305,'[1]NBA-Data-1980-2019'!$B$1:$B$16305,$A47,'[1]NBA-Data-1980-2019'!$A$1:$A$16305,DT$9)</f>
        <v>0</v>
      </c>
      <c r="DU47" s="63">
        <f>SUMIFS('[1]NBA-Data-1980-2019'!$G$1:$G$16305,'[1]NBA-Data-1980-2019'!$B$1:$B$16305,$A47,'[1]NBA-Data-1980-2019'!$A$1:$A$16305,DU$9)</f>
        <v>0</v>
      </c>
      <c r="DV47" s="63">
        <f>SUMIFS('[1]NBA-Data-1980-2019'!$G$1:$G$16305,'[1]NBA-Data-1980-2019'!$B$1:$B$16305,$A47,'[1]NBA-Data-1980-2019'!$A$1:$A$16305,DV$9)</f>
        <v>0</v>
      </c>
      <c r="DW47" s="63">
        <f>SUMIFS('[1]NBA-Data-1980-2019'!$G$1:$G$16305,'[1]NBA-Data-1980-2019'!$B$1:$B$16305,$A47,'[1]NBA-Data-1980-2019'!$A$1:$A$16305,DW$9)</f>
        <v>0</v>
      </c>
      <c r="DX47" s="63">
        <f>SUMIFS('[1]NBA-Data-1980-2019'!$G$1:$G$16305,'[1]NBA-Data-1980-2019'!$B$1:$B$16305,$A47,'[1]NBA-Data-1980-2019'!$A$1:$A$16305,DX$9)</f>
        <v>0</v>
      </c>
      <c r="DY47" s="63">
        <f>SUMIFS('[1]NBA-Data-1980-2019'!$G$1:$G$16305,'[1]NBA-Data-1980-2019'!$B$1:$B$16305,$A47,'[1]NBA-Data-1980-2019'!$A$1:$A$16305,DY$9)</f>
        <v>0</v>
      </c>
      <c r="DZ47" s="63">
        <f>SUMIFS('[1]NBA-Data-1980-2019'!$G$1:$G$16305,'[1]NBA-Data-1980-2019'!$B$1:$B$16305,$A47,'[1]NBA-Data-1980-2019'!$A$1:$A$16305,DZ$9)</f>
        <v>0</v>
      </c>
      <c r="EA47" s="63">
        <f>SUMIFS('[1]NBA-Data-1980-2019'!$G$1:$G$16305,'[1]NBA-Data-1980-2019'!$B$1:$B$16305,$A47,'[1]NBA-Data-1980-2019'!$A$1:$A$16305,EA$9)</f>
        <v>0</v>
      </c>
      <c r="EB47" s="63">
        <f>SUMIFS('[1]NBA-Data-1980-2019'!$G$1:$G$16305,'[1]NBA-Data-1980-2019'!$B$1:$B$16305,$A47,'[1]NBA-Data-1980-2019'!$A$1:$A$16305,EB$9)</f>
        <v>0</v>
      </c>
      <c r="EC47" s="63">
        <f>SUMIFS('[1]NBA-Data-1980-2019'!$G$1:$G$16305,'[1]NBA-Data-1980-2019'!$B$1:$B$16305,$A47,'[1]NBA-Data-1980-2019'!$A$1:$A$16305,EC$9)</f>
        <v>0</v>
      </c>
      <c r="ED47" s="63">
        <f>SUMIFS('[1]NBA-Data-1980-2019'!$G$1:$G$16305,'[1]NBA-Data-1980-2019'!$B$1:$B$16305,$A47,'[1]NBA-Data-1980-2019'!$A$1:$A$16305,ED$9)</f>
        <v>0</v>
      </c>
      <c r="EH47" s="2" t="s">
        <v>1478</v>
      </c>
      <c r="EZ47" s="13" t="s">
        <v>1404</v>
      </c>
    </row>
    <row r="48" spans="1:165" x14ac:dyDescent="0.2">
      <c r="A48" s="2" t="s">
        <v>742</v>
      </c>
      <c r="B48" s="2" t="str" cm="1">
        <f t="array" ref="B48">_xlfn.XLOOKUP($A48&amp;B$5,'[1]NBA-Data-1980-2019'!$B$1:$B$16305&amp;'[1]NBA-Data-1980-2019'!$A$1:$A$16305,'[1]NBA-Data-1980-2019'!$D$1:$D$16305,"",0)</f>
        <v/>
      </c>
      <c r="C48" s="2" t="str" cm="1">
        <f t="array" ref="C48">_xlfn.XLOOKUP($A48&amp;C$5,'[1]NBA-Data-1980-2019'!$B$1:$B$16305&amp;'[1]NBA-Data-1980-2019'!$A$1:$A$16305,'[1]NBA-Data-1980-2019'!$D$1:$D$16305,"",0)</f>
        <v/>
      </c>
      <c r="D48" s="2" t="str" cm="1">
        <f t="array" ref="D48">_xlfn.XLOOKUP($A48&amp;D$5,'[1]NBA-Data-1980-2019'!$B$1:$B$16305&amp;'[1]NBA-Data-1980-2019'!$A$1:$A$16305,'[1]NBA-Data-1980-2019'!$D$1:$D$16305,"",0)</f>
        <v/>
      </c>
      <c r="E48" s="2" t="str" cm="1">
        <f t="array" ref="E48">_xlfn.XLOOKUP($A48&amp;E$5,'[1]NBA-Data-1980-2019'!$B$1:$B$16305&amp;'[1]NBA-Data-1980-2019'!$A$1:$A$16305,'[1]NBA-Data-1980-2019'!$D$1:$D$16305,"",0)</f>
        <v/>
      </c>
      <c r="F48" s="2" t="str" cm="1">
        <f t="array" ref="F48">_xlfn.XLOOKUP($A48&amp;F$5,'[1]NBA-Data-1980-2019'!$B$1:$B$16305&amp;'[1]NBA-Data-1980-2019'!$A$1:$A$16305,'[1]NBA-Data-1980-2019'!$D$1:$D$16305,"",0)</f>
        <v/>
      </c>
      <c r="G48" s="2" t="str" cm="1">
        <f t="array" ref="G48">_xlfn.XLOOKUP($A48&amp;G$5,'[1]NBA-Data-1980-2019'!$B$1:$B$16305&amp;'[1]NBA-Data-1980-2019'!$A$1:$A$16305,'[1]NBA-Data-1980-2019'!$D$1:$D$16305,"",0)</f>
        <v/>
      </c>
      <c r="H48" s="2" t="str" cm="1">
        <f t="array" ref="H48">_xlfn.XLOOKUP($A48&amp;H$5,'[1]NBA-Data-1980-2019'!$B$1:$B$16305&amp;'[1]NBA-Data-1980-2019'!$A$1:$A$16305,'[1]NBA-Data-1980-2019'!$D$1:$D$16305,"",0)</f>
        <v/>
      </c>
      <c r="I48" s="2" t="str" cm="1">
        <f t="array" ref="I48">_xlfn.XLOOKUP($A48&amp;I$5,'[1]NBA-Data-1980-2019'!$B$1:$B$16305&amp;'[1]NBA-Data-1980-2019'!$A$1:$A$16305,'[1]NBA-Data-1980-2019'!$D$1:$D$16305,"",0)</f>
        <v/>
      </c>
      <c r="J48" s="2" t="str" cm="1">
        <f t="array" ref="J48">_xlfn.XLOOKUP($A48&amp;J$5,'[1]NBA-Data-1980-2019'!$B$1:$B$16305&amp;'[1]NBA-Data-1980-2019'!$A$1:$A$16305,'[1]NBA-Data-1980-2019'!$D$1:$D$16305,"",0)</f>
        <v/>
      </c>
      <c r="K48" s="2" t="str" cm="1">
        <f t="array" ref="K48">_xlfn.XLOOKUP($A48&amp;K$5,'[1]NBA-Data-1980-2019'!$B$1:$B$16305&amp;'[1]NBA-Data-1980-2019'!$A$1:$A$16305,'[1]NBA-Data-1980-2019'!$D$1:$D$16305,"",0)</f>
        <v/>
      </c>
      <c r="L48" s="2" t="str" cm="1">
        <f t="array" ref="L48">_xlfn.XLOOKUP($A48&amp;L$5,'[1]NBA-Data-1980-2019'!$B$1:$B$16305&amp;'[1]NBA-Data-1980-2019'!$A$1:$A$16305,'[1]NBA-Data-1980-2019'!$D$1:$D$16305,"",0)</f>
        <v/>
      </c>
      <c r="M48" s="2" t="str" cm="1">
        <f t="array" ref="M48">_xlfn.XLOOKUP($A48&amp;M$5,'[1]NBA-Data-1980-2019'!$B$1:$B$16305&amp;'[1]NBA-Data-1980-2019'!$A$1:$A$16305,'[1]NBA-Data-1980-2019'!$D$1:$D$16305,"",0)</f>
        <v/>
      </c>
      <c r="N48" s="2" t="str" cm="1">
        <f t="array" ref="N48">_xlfn.XLOOKUP($A48&amp;N$5,'[1]NBA-Data-1980-2019'!$B$1:$B$16305&amp;'[1]NBA-Data-1980-2019'!$A$1:$A$16305,'[1]NBA-Data-1980-2019'!$D$1:$D$16305,"",0)</f>
        <v/>
      </c>
      <c r="O48" s="2" t="str" cm="1">
        <f t="array" ref="O48">_xlfn.XLOOKUP($A48&amp;O$5,'[1]NBA-Data-1980-2019'!$B$1:$B$16305&amp;'[1]NBA-Data-1980-2019'!$A$1:$A$16305,'[1]NBA-Data-1980-2019'!$D$1:$D$16305,"",0)</f>
        <v/>
      </c>
      <c r="P48" s="2" t="str" cm="1">
        <f t="array" ref="P48">_xlfn.XLOOKUP($A48&amp;P$5,'[1]NBA-Data-1980-2019'!$B$1:$B$16305&amp;'[1]NBA-Data-1980-2019'!$A$1:$A$16305,'[1]NBA-Data-1980-2019'!$D$1:$D$16305,"",0)</f>
        <v/>
      </c>
      <c r="Q48" s="2" t="str" cm="1">
        <f t="array" ref="Q48">_xlfn.XLOOKUP($A48&amp;Q$5,'[1]NBA-Data-1980-2019'!$B$1:$B$16305&amp;'[1]NBA-Data-1980-2019'!$A$1:$A$16305,'[1]NBA-Data-1980-2019'!$D$1:$D$16305,"",0)</f>
        <v/>
      </c>
      <c r="R48" s="2" t="str" cm="1">
        <f t="array" ref="R48">_xlfn.XLOOKUP($A48&amp;R$5,'[1]NBA-Data-1980-2019'!$B$1:$B$16305&amp;'[1]NBA-Data-1980-2019'!$A$1:$A$16305,'[1]NBA-Data-1980-2019'!$D$1:$D$16305,"",0)</f>
        <v/>
      </c>
      <c r="S48" s="2" t="str" cm="1">
        <f t="array" ref="S48">_xlfn.XLOOKUP($A48&amp;S$5,'[1]NBA-Data-1980-2019'!$B$1:$B$16305&amp;'[1]NBA-Data-1980-2019'!$A$1:$A$16305,'[1]NBA-Data-1980-2019'!$D$1:$D$16305,"",0)</f>
        <v/>
      </c>
      <c r="T48" s="2" t="str" cm="1">
        <f t="array" ref="T48">_xlfn.XLOOKUP($A48&amp;T$5,'[1]NBA-Data-1980-2019'!$B$1:$B$16305&amp;'[1]NBA-Data-1980-2019'!$A$1:$A$16305,'[1]NBA-Data-1980-2019'!$D$1:$D$16305,"",0)</f>
        <v/>
      </c>
      <c r="U48" s="2" t="str" cm="1">
        <f t="array" ref="U48">_xlfn.XLOOKUP($A48&amp;U$5,'[1]NBA-Data-1980-2019'!$B$1:$B$16305&amp;'[1]NBA-Data-1980-2019'!$A$1:$A$16305,'[1]NBA-Data-1980-2019'!$D$1:$D$16305,"",0)</f>
        <v/>
      </c>
      <c r="V48" s="2" t="str" cm="1">
        <f t="array" ref="V48">_xlfn.XLOOKUP($A48&amp;V$5,'[1]NBA-Data-1980-2019'!$B$1:$B$16305&amp;'[1]NBA-Data-1980-2019'!$A$1:$A$16305,'[1]NBA-Data-1980-2019'!$D$1:$D$16305,"",0)</f>
        <v/>
      </c>
      <c r="W48" s="2" t="str" cm="1">
        <f t="array" ref="W48">_xlfn.XLOOKUP($A48&amp;W$5,'[1]NBA-Data-1980-2019'!$B$1:$B$16305&amp;'[1]NBA-Data-1980-2019'!$A$1:$A$16305,'[1]NBA-Data-1980-2019'!$D$1:$D$16305,"",0)</f>
        <v/>
      </c>
      <c r="X48" s="2" t="str" cm="1">
        <f t="array" ref="X48">_xlfn.XLOOKUP($A48&amp;X$5,'[1]NBA-Data-1980-2019'!$B$1:$B$16305&amp;'[1]NBA-Data-1980-2019'!$A$1:$A$16305,'[1]NBA-Data-1980-2019'!$D$1:$D$16305,"",0)</f>
        <v/>
      </c>
      <c r="Y48" s="2" t="str" cm="1">
        <f t="array" ref="Y48">_xlfn.XLOOKUP($A48&amp;Y$5,'[1]NBA-Data-1980-2019'!$B$1:$B$16305&amp;'[1]NBA-Data-1980-2019'!$A$1:$A$16305,'[1]NBA-Data-1980-2019'!$D$1:$D$16305,"",0)</f>
        <v/>
      </c>
      <c r="Z48" s="2" t="str" cm="1">
        <f t="array" ref="Z48">_xlfn.XLOOKUP($A48&amp;Z$5,'[1]NBA-Data-1980-2019'!$B$1:$B$16305&amp;'[1]NBA-Data-1980-2019'!$A$1:$A$16305,'[1]NBA-Data-1980-2019'!$D$1:$D$16305,"",0)</f>
        <v/>
      </c>
      <c r="AA48" s="2" t="str" cm="1">
        <f t="array" ref="AA48">_xlfn.XLOOKUP($A48&amp;AA$5,'[1]NBA-Data-1980-2019'!$B$1:$B$16305&amp;'[1]NBA-Data-1980-2019'!$A$1:$A$16305,'[1]NBA-Data-1980-2019'!$D$1:$D$16305,"",0)</f>
        <v>TOT</v>
      </c>
      <c r="AB48" s="2" t="str" cm="1">
        <f t="array" ref="AB48">_xlfn.XLOOKUP($A48&amp;AB$5,'[1]NBA-Data-1980-2019'!$B$1:$B$16305&amp;'[1]NBA-Data-1980-2019'!$A$1:$A$16305,'[1]NBA-Data-1980-2019'!$D$1:$D$16305,"",0)</f>
        <v>TOT</v>
      </c>
      <c r="AC48" s="2" t="str" cm="1">
        <f t="array" ref="AC48">_xlfn.XLOOKUP($A48&amp;AC$5,'[1]NBA-Data-1980-2019'!$B$1:$B$16305&amp;'[1]NBA-Data-1980-2019'!$A$1:$A$16305,'[1]NBA-Data-1980-2019'!$D$1:$D$16305,"",0)</f>
        <v>TOT</v>
      </c>
      <c r="AD48" s="2" t="str" cm="1">
        <f t="array" ref="AD48">_xlfn.XLOOKUP($A48&amp;AD$5,'[1]NBA-Data-1980-2019'!$B$1:$B$16305&amp;'[1]NBA-Data-1980-2019'!$A$1:$A$16305,'[1]NBA-Data-1980-2019'!$D$1:$D$16305,"",0)</f>
        <v/>
      </c>
      <c r="AE48" s="2" t="str" cm="1">
        <f t="array" ref="AE48">_xlfn.XLOOKUP($A48&amp;AE$5,'[1]NBA-Data-1980-2019'!$B$1:$B$16305&amp;'[1]NBA-Data-1980-2019'!$A$1:$A$16305,'[1]NBA-Data-1980-2019'!$D$1:$D$16305,"",0)</f>
        <v/>
      </c>
      <c r="AF48" s="2" t="str" cm="1">
        <f t="array" ref="AF48">_xlfn.XLOOKUP($A48&amp;AF$5,'[1]NBA-Data-1980-2019'!$B$1:$B$16305&amp;'[1]NBA-Data-1980-2019'!$A$1:$A$16305,'[1]NBA-Data-1980-2019'!$D$1:$D$16305,"",0)</f>
        <v/>
      </c>
      <c r="AG48" s="2" t="str" cm="1">
        <f t="array" ref="AG48">_xlfn.XLOOKUP($A48&amp;AG$5,'[1]NBA-Data-1980-2019'!$B$1:$B$16305&amp;'[1]NBA-Data-1980-2019'!$A$1:$A$16305,'[1]NBA-Data-1980-2019'!$D$1:$D$16305,"",0)</f>
        <v/>
      </c>
      <c r="AH48" s="2" t="str" cm="1">
        <f t="array" ref="AH48">_xlfn.XLOOKUP($A48&amp;AH$5,'[1]NBA-Data-1980-2019'!$B$1:$B$16305&amp;'[1]NBA-Data-1980-2019'!$A$1:$A$16305,'[1]NBA-Data-1980-2019'!$H$1:$H$16305,"",0)</f>
        <v/>
      </c>
      <c r="AI48" s="2" t="str" cm="1">
        <f t="array" ref="AI48">_xlfn.XLOOKUP($A48&amp;AI$5,'[1]NBA-Data-1980-2019'!$B$1:$B$16305&amp;'[1]NBA-Data-1980-2019'!$A$1:$A$16305,'[1]NBA-Data-1980-2019'!$H$1:$H$16305,"",0)</f>
        <v/>
      </c>
      <c r="AJ48" s="2" t="str" cm="1">
        <f t="array" ref="AJ48">_xlfn.XLOOKUP($A48&amp;AJ$5,'[1]NBA-Data-1980-2019'!$B$1:$B$16305&amp;'[1]NBA-Data-1980-2019'!$A$1:$A$16305,'[1]NBA-Data-1980-2019'!$H$1:$H$16305,"",0)</f>
        <v/>
      </c>
      <c r="AK48" s="2" t="str" cm="1">
        <f t="array" ref="AK48">_xlfn.XLOOKUP($A48&amp;AK$5,'[1]NBA-Data-1980-2019'!$B$1:$B$16305&amp;'[1]NBA-Data-1980-2019'!$A$1:$A$16305,'[1]NBA-Data-1980-2019'!$H$1:$H$16305,"",0)</f>
        <v/>
      </c>
      <c r="AL48" s="2" t="str" cm="1">
        <f t="array" ref="AL48">_xlfn.XLOOKUP($A48&amp;AL$5,'[1]NBA-Data-1980-2019'!$B$1:$B$16305&amp;'[1]NBA-Data-1980-2019'!$A$1:$A$16305,'[1]NBA-Data-1980-2019'!$H$1:$H$16305,"",0)</f>
        <v/>
      </c>
      <c r="AM48" s="2" t="str" cm="1">
        <f t="array" ref="AM48">_xlfn.XLOOKUP($A48&amp;AM$5,'[1]NBA-Data-1980-2019'!$B$1:$B$16305&amp;'[1]NBA-Data-1980-2019'!$A$1:$A$16305,'[1]NBA-Data-1980-2019'!$H$1:$H$16305,"",0)</f>
        <v/>
      </c>
      <c r="AN48" s="2" t="str" cm="1">
        <f t="array" ref="AN48">_xlfn.XLOOKUP($A48&amp;AN$5,'[1]NBA-Data-1980-2019'!$B$1:$B$16305&amp;'[1]NBA-Data-1980-2019'!$A$1:$A$16305,'[1]NBA-Data-1980-2019'!$H$1:$H$16305,"",0)</f>
        <v/>
      </c>
      <c r="AO48" s="2" t="str" cm="1">
        <f t="array" ref="AO48">_xlfn.XLOOKUP($A48&amp;AO$5,'[1]NBA-Data-1980-2019'!$B$1:$B$16305&amp;'[1]NBA-Data-1980-2019'!$A$1:$A$16305,'[1]NBA-Data-1980-2019'!$H$1:$H$16305,"",0)</f>
        <v/>
      </c>
      <c r="AP48" s="2" t="str" cm="1">
        <f t="array" ref="AP48">_xlfn.XLOOKUP($A48&amp;AP$5,'[1]NBA-Data-1980-2019'!$B$1:$B$16305&amp;'[1]NBA-Data-1980-2019'!$A$1:$A$16305,'[1]NBA-Data-1980-2019'!$H$1:$H$16305,"",0)</f>
        <v/>
      </c>
      <c r="AQ48" s="2" t="str" cm="1">
        <f t="array" ref="AQ48">_xlfn.XLOOKUP($A48&amp;AQ$5,'[1]NBA-Data-1980-2019'!$B$1:$B$16305&amp;'[1]NBA-Data-1980-2019'!$A$1:$A$16305,'[1]NBA-Data-1980-2019'!$H$1:$H$16305,"",0)</f>
        <v/>
      </c>
      <c r="AR48" s="2" t="str" cm="1">
        <f t="array" ref="AR48">_xlfn.XLOOKUP($A48&amp;AR$5,'[1]NBA-Data-1980-2019'!$B$1:$B$16305&amp;'[1]NBA-Data-1980-2019'!$A$1:$A$16305,'[1]NBA-Data-1980-2019'!$H$1:$H$16305,"",0)</f>
        <v/>
      </c>
      <c r="AS48" s="2" t="str" cm="1">
        <f t="array" ref="AS48">_xlfn.XLOOKUP($A48&amp;AS$5,'[1]NBA-Data-1980-2019'!$B$1:$B$16305&amp;'[1]NBA-Data-1980-2019'!$A$1:$A$16305,'[1]NBA-Data-1980-2019'!$H$1:$H$16305,"",0)</f>
        <v/>
      </c>
      <c r="AT48" s="2" t="str" cm="1">
        <f t="array" ref="AT48">_xlfn.XLOOKUP($A48&amp;AT$5,'[1]NBA-Data-1980-2019'!$B$1:$B$16305&amp;'[1]NBA-Data-1980-2019'!$A$1:$A$16305,'[1]NBA-Data-1980-2019'!$H$1:$H$16305,"",0)</f>
        <v/>
      </c>
      <c r="AU48" s="2" t="str" cm="1">
        <f t="array" ref="AU48">_xlfn.XLOOKUP($A48&amp;AU$5,'[1]NBA-Data-1980-2019'!$B$1:$B$16305&amp;'[1]NBA-Data-1980-2019'!$A$1:$A$16305,'[1]NBA-Data-1980-2019'!$H$1:$H$16305,"",0)</f>
        <v/>
      </c>
      <c r="AV48" s="2" t="str" cm="1">
        <f t="array" ref="AV48">_xlfn.XLOOKUP($A48&amp;AV$5,'[1]NBA-Data-1980-2019'!$B$1:$B$16305&amp;'[1]NBA-Data-1980-2019'!$A$1:$A$16305,'[1]NBA-Data-1980-2019'!$H$1:$H$16305,"",0)</f>
        <v/>
      </c>
      <c r="AW48" s="2" t="str" cm="1">
        <f t="array" ref="AW48">_xlfn.XLOOKUP($A48&amp;AW$5,'[1]NBA-Data-1980-2019'!$B$1:$B$16305&amp;'[1]NBA-Data-1980-2019'!$A$1:$A$16305,'[1]NBA-Data-1980-2019'!$H$1:$H$16305,"",0)</f>
        <v/>
      </c>
      <c r="AX48" s="2" t="str" cm="1">
        <f t="array" ref="AX48">_xlfn.XLOOKUP($A48&amp;AX$5,'[1]NBA-Data-1980-2019'!$B$1:$B$16305&amp;'[1]NBA-Data-1980-2019'!$A$1:$A$16305,'[1]NBA-Data-1980-2019'!$H$1:$H$16305,"",0)</f>
        <v/>
      </c>
      <c r="AY48" s="2" t="str" cm="1">
        <f t="array" ref="AY48">_xlfn.XLOOKUP($A48&amp;AY$5,'[1]NBA-Data-1980-2019'!$B$1:$B$16305&amp;'[1]NBA-Data-1980-2019'!$A$1:$A$16305,'[1]NBA-Data-1980-2019'!$H$1:$H$16305,"",0)</f>
        <v/>
      </c>
      <c r="AZ48" s="2" t="str" cm="1">
        <f t="array" ref="AZ48">_xlfn.XLOOKUP($A48&amp;AZ$5,'[1]NBA-Data-1980-2019'!$B$1:$B$16305&amp;'[1]NBA-Data-1980-2019'!$A$1:$A$16305,'[1]NBA-Data-1980-2019'!$H$1:$H$16305,"",0)</f>
        <v/>
      </c>
      <c r="BA48" s="2" t="str" cm="1">
        <f t="array" ref="BA48">_xlfn.XLOOKUP($A48&amp;BA$5,'[1]NBA-Data-1980-2019'!$B$1:$B$16305&amp;'[1]NBA-Data-1980-2019'!$A$1:$A$16305,'[1]NBA-Data-1980-2019'!$H$1:$H$16305,"",0)</f>
        <v/>
      </c>
      <c r="BB48" s="2" t="str" cm="1">
        <f t="array" ref="BB48">_xlfn.XLOOKUP($A48&amp;BB$5,'[1]NBA-Data-1980-2019'!$B$1:$B$16305&amp;'[1]NBA-Data-1980-2019'!$A$1:$A$16305,'[1]NBA-Data-1980-2019'!$H$1:$H$16305,"",0)</f>
        <v/>
      </c>
      <c r="BC48" s="2" t="str" cm="1">
        <f t="array" ref="BC48">_xlfn.XLOOKUP($A48&amp;BC$5,'[1]NBA-Data-1980-2019'!$B$1:$B$16305&amp;'[1]NBA-Data-1980-2019'!$A$1:$A$16305,'[1]NBA-Data-1980-2019'!$H$1:$H$16305,"",0)</f>
        <v/>
      </c>
      <c r="BD48" s="2" t="str" cm="1">
        <f t="array" ref="BD48">_xlfn.XLOOKUP($A48&amp;BD$5,'[1]NBA-Data-1980-2019'!$B$1:$B$16305&amp;'[1]NBA-Data-1980-2019'!$A$1:$A$16305,'[1]NBA-Data-1980-2019'!$H$1:$H$16305,"",0)</f>
        <v/>
      </c>
      <c r="BE48" s="2" t="str" cm="1">
        <f t="array" ref="BE48">_xlfn.XLOOKUP($A48&amp;BE$5,'[1]NBA-Data-1980-2019'!$B$1:$B$16305&amp;'[1]NBA-Data-1980-2019'!$A$1:$A$16305,'[1]NBA-Data-1980-2019'!$H$1:$H$16305,"",0)</f>
        <v/>
      </c>
      <c r="BF48" s="2" t="str" cm="1">
        <f t="array" ref="BF48">_xlfn.XLOOKUP($A48&amp;BF$5,'[1]NBA-Data-1980-2019'!$B$1:$B$16305&amp;'[1]NBA-Data-1980-2019'!$A$1:$A$16305,'[1]NBA-Data-1980-2019'!$H$1:$H$16305,"",0)</f>
        <v/>
      </c>
      <c r="BG48" s="2" cm="1">
        <f t="array" ref="BG48">_xlfn.XLOOKUP($A48&amp;BG$5,'[1]NBA-Data-1980-2019'!$B$1:$B$16305&amp;'[1]NBA-Data-1980-2019'!$A$1:$A$16305,'[1]NBA-Data-1980-2019'!$H$1:$H$16305,"",0)</f>
        <v>168.70000000000002</v>
      </c>
      <c r="BH48" s="2" cm="1">
        <f t="array" ref="BH48">_xlfn.XLOOKUP($A48&amp;BH$5,'[1]NBA-Data-1980-2019'!$B$1:$B$16305&amp;'[1]NBA-Data-1980-2019'!$A$1:$A$16305,'[1]NBA-Data-1980-2019'!$H$1:$H$16305,"",0)</f>
        <v>206</v>
      </c>
      <c r="BI48" s="2" cm="1">
        <f t="array" ref="BI48">_xlfn.XLOOKUP($A48&amp;BI$5,'[1]NBA-Data-1980-2019'!$B$1:$B$16305&amp;'[1]NBA-Data-1980-2019'!$A$1:$A$16305,'[1]NBA-Data-1980-2019'!$H$1:$H$16305,"",0)</f>
        <v>237.6</v>
      </c>
      <c r="BJ48" s="2" t="str" cm="1">
        <f t="array" ref="BJ48">_xlfn.XLOOKUP($A48&amp;BJ$5,'[1]NBA-Data-1980-2019'!$B$1:$B$16305&amp;'[1]NBA-Data-1980-2019'!$A$1:$A$16305,'[1]NBA-Data-1980-2019'!$H$1:$H$16305,"",0)</f>
        <v/>
      </c>
      <c r="BK48" s="2" t="str" cm="1">
        <f t="array" ref="BK48">_xlfn.XLOOKUP($A48&amp;BK$5,'[1]NBA-Data-1980-2019'!$B$1:$B$16305&amp;'[1]NBA-Data-1980-2019'!$A$1:$A$16305,'[1]NBA-Data-1980-2019'!$H$1:$H$16305,"",0)</f>
        <v/>
      </c>
      <c r="BL48" s="2" t="str" cm="1">
        <f t="array" ref="BL48">_xlfn.XLOOKUP($A48&amp;BL$5,'[1]NBA-Data-1980-2019'!$B$1:$B$16305&amp;'[1]NBA-Data-1980-2019'!$A$1:$A$16305,'[1]NBA-Data-1980-2019'!$H$1:$H$16305,"",0)</f>
        <v/>
      </c>
      <c r="BM48" s="2" t="str" cm="1">
        <f t="array" ref="BM48">_xlfn.XLOOKUP($A48&amp;BM$5,'[1]NBA-Data-1980-2019'!$B$1:$B$16305&amp;'[1]NBA-Data-1980-2019'!$A$1:$A$16305,'[1]NBA-Data-1980-2019'!$H$1:$H$16305,"",0)</f>
        <v/>
      </c>
      <c r="BN48" s="2" t="str" cm="1">
        <f t="array" ref="BN48">_xlfn.XLOOKUP($A48&amp;BN$5,'[1]NBA-Data-1980-2019'!$B$1:$B$16305&amp;'[1]NBA-Data-1980-2019'!$A$1:$A$16305,'[1]NBA-Data-1980-2019'!$F$1:$F$16305,"",0)</f>
        <v/>
      </c>
      <c r="BO48" s="2" t="str" cm="1">
        <f t="array" ref="BO48">_xlfn.XLOOKUP($A48&amp;BO$5,'[1]NBA-Data-1980-2019'!$B$1:$B$16305&amp;'[1]NBA-Data-1980-2019'!$A$1:$A$16305,'[1]NBA-Data-1980-2019'!$F$1:$F$16305,"",0)</f>
        <v/>
      </c>
      <c r="BP48" s="2" t="str" cm="1">
        <f t="array" ref="BP48">_xlfn.XLOOKUP($A48&amp;BP$5,'[1]NBA-Data-1980-2019'!$B$1:$B$16305&amp;'[1]NBA-Data-1980-2019'!$A$1:$A$16305,'[1]NBA-Data-1980-2019'!$F$1:$F$16305,"",0)</f>
        <v/>
      </c>
      <c r="BQ48" s="2" t="str" cm="1">
        <f t="array" ref="BQ48">_xlfn.XLOOKUP($A48&amp;BQ$5,'[1]NBA-Data-1980-2019'!$B$1:$B$16305&amp;'[1]NBA-Data-1980-2019'!$A$1:$A$16305,'[1]NBA-Data-1980-2019'!$F$1:$F$16305,"",0)</f>
        <v/>
      </c>
      <c r="BR48" s="2" t="str" cm="1">
        <f t="array" ref="BR48">_xlfn.XLOOKUP($A48&amp;BR$5,'[1]NBA-Data-1980-2019'!$B$1:$B$16305&amp;'[1]NBA-Data-1980-2019'!$A$1:$A$16305,'[1]NBA-Data-1980-2019'!$F$1:$F$16305,"",0)</f>
        <v/>
      </c>
      <c r="BS48" s="2" t="str" cm="1">
        <f t="array" ref="BS48">_xlfn.XLOOKUP($A48&amp;BS$5,'[1]NBA-Data-1980-2019'!$B$1:$B$16305&amp;'[1]NBA-Data-1980-2019'!$A$1:$A$16305,'[1]NBA-Data-1980-2019'!$F$1:$F$16305,"",0)</f>
        <v/>
      </c>
      <c r="BT48" s="2" t="str" cm="1">
        <f t="array" ref="BT48">_xlfn.XLOOKUP($A48&amp;BT$5,'[1]NBA-Data-1980-2019'!$B$1:$B$16305&amp;'[1]NBA-Data-1980-2019'!$A$1:$A$16305,'[1]NBA-Data-1980-2019'!$F$1:$F$16305,"",0)</f>
        <v/>
      </c>
      <c r="BU48" s="2" t="str" cm="1">
        <f t="array" ref="BU48">_xlfn.XLOOKUP($A48&amp;BU$5,'[1]NBA-Data-1980-2019'!$B$1:$B$16305&amp;'[1]NBA-Data-1980-2019'!$A$1:$A$16305,'[1]NBA-Data-1980-2019'!$F$1:$F$16305,"",0)</f>
        <v/>
      </c>
      <c r="BV48" s="2" t="str" cm="1">
        <f t="array" ref="BV48">_xlfn.XLOOKUP($A48&amp;BV$5,'[1]NBA-Data-1980-2019'!$B$1:$B$16305&amp;'[1]NBA-Data-1980-2019'!$A$1:$A$16305,'[1]NBA-Data-1980-2019'!$F$1:$F$16305,"",0)</f>
        <v/>
      </c>
      <c r="BW48" s="2" t="str" cm="1">
        <f t="array" ref="BW48">_xlfn.XLOOKUP($A48&amp;BW$5,'[1]NBA-Data-1980-2019'!$B$1:$B$16305&amp;'[1]NBA-Data-1980-2019'!$A$1:$A$16305,'[1]NBA-Data-1980-2019'!$F$1:$F$16305,"",0)</f>
        <v/>
      </c>
      <c r="BX48" s="2" t="str" cm="1">
        <f t="array" ref="BX48">_xlfn.XLOOKUP($A48&amp;BX$5,'[1]NBA-Data-1980-2019'!$B$1:$B$16305&amp;'[1]NBA-Data-1980-2019'!$A$1:$A$16305,'[1]NBA-Data-1980-2019'!$F$1:$F$16305,"",0)</f>
        <v/>
      </c>
      <c r="BY48" s="2" t="str" cm="1">
        <f t="array" ref="BY48">_xlfn.XLOOKUP($A48&amp;BY$5,'[1]NBA-Data-1980-2019'!$B$1:$B$16305&amp;'[1]NBA-Data-1980-2019'!$A$1:$A$16305,'[1]NBA-Data-1980-2019'!$F$1:$F$16305,"",0)</f>
        <v/>
      </c>
      <c r="BZ48" s="2" t="str" cm="1">
        <f t="array" ref="BZ48">_xlfn.XLOOKUP($A48&amp;BZ$5,'[1]NBA-Data-1980-2019'!$B$1:$B$16305&amp;'[1]NBA-Data-1980-2019'!$A$1:$A$16305,'[1]NBA-Data-1980-2019'!$F$1:$F$16305,"",0)</f>
        <v/>
      </c>
      <c r="CA48" s="2" t="str" cm="1">
        <f t="array" ref="CA48">_xlfn.XLOOKUP($A48&amp;CA$5,'[1]NBA-Data-1980-2019'!$B$1:$B$16305&amp;'[1]NBA-Data-1980-2019'!$A$1:$A$16305,'[1]NBA-Data-1980-2019'!$F$1:$F$16305,"",0)</f>
        <v/>
      </c>
      <c r="CB48" s="2" t="str" cm="1">
        <f t="array" ref="CB48">_xlfn.XLOOKUP($A48&amp;CB$5,'[1]NBA-Data-1980-2019'!$B$1:$B$16305&amp;'[1]NBA-Data-1980-2019'!$A$1:$A$16305,'[1]NBA-Data-1980-2019'!$F$1:$F$16305,"",0)</f>
        <v/>
      </c>
      <c r="CC48" s="2" t="str" cm="1">
        <f t="array" ref="CC48">_xlfn.XLOOKUP($A48&amp;CC$5,'[1]NBA-Data-1980-2019'!$B$1:$B$16305&amp;'[1]NBA-Data-1980-2019'!$A$1:$A$16305,'[1]NBA-Data-1980-2019'!$F$1:$F$16305,"",0)</f>
        <v/>
      </c>
      <c r="CD48" s="2" t="str" cm="1">
        <f t="array" ref="CD48">_xlfn.XLOOKUP($A48&amp;CD$5,'[1]NBA-Data-1980-2019'!$B$1:$B$16305&amp;'[1]NBA-Data-1980-2019'!$A$1:$A$16305,'[1]NBA-Data-1980-2019'!$F$1:$F$16305,"",0)</f>
        <v/>
      </c>
      <c r="CE48" s="2" t="str" cm="1">
        <f t="array" ref="CE48">_xlfn.XLOOKUP($A48&amp;CE$5,'[1]NBA-Data-1980-2019'!$B$1:$B$16305&amp;'[1]NBA-Data-1980-2019'!$A$1:$A$16305,'[1]NBA-Data-1980-2019'!$F$1:$F$16305,"",0)</f>
        <v/>
      </c>
      <c r="CF48" s="2" t="str" cm="1">
        <f t="array" ref="CF48">_xlfn.XLOOKUP($A48&amp;CF$5,'[1]NBA-Data-1980-2019'!$B$1:$B$16305&amp;'[1]NBA-Data-1980-2019'!$A$1:$A$16305,'[1]NBA-Data-1980-2019'!$F$1:$F$16305,"",0)</f>
        <v/>
      </c>
      <c r="CG48" s="2" t="str" cm="1">
        <f t="array" ref="CG48">_xlfn.XLOOKUP($A48&amp;CG$5,'[1]NBA-Data-1980-2019'!$B$1:$B$16305&amp;'[1]NBA-Data-1980-2019'!$A$1:$A$16305,'[1]NBA-Data-1980-2019'!$F$1:$F$16305,"",0)</f>
        <v/>
      </c>
      <c r="CH48" s="2" t="str" cm="1">
        <f t="array" ref="CH48">_xlfn.XLOOKUP($A48&amp;CH$5,'[1]NBA-Data-1980-2019'!$B$1:$B$16305&amp;'[1]NBA-Data-1980-2019'!$A$1:$A$16305,'[1]NBA-Data-1980-2019'!$F$1:$F$16305,"",0)</f>
        <v/>
      </c>
      <c r="CI48" s="2" t="str" cm="1">
        <f t="array" ref="CI48">_xlfn.XLOOKUP($A48&amp;CI$5,'[1]NBA-Data-1980-2019'!$B$1:$B$16305&amp;'[1]NBA-Data-1980-2019'!$A$1:$A$16305,'[1]NBA-Data-1980-2019'!$F$1:$F$16305,"",0)</f>
        <v/>
      </c>
      <c r="CJ48" s="2" t="str" cm="1">
        <f t="array" ref="CJ48">_xlfn.XLOOKUP($A48&amp;CJ$5,'[1]NBA-Data-1980-2019'!$B$1:$B$16305&amp;'[1]NBA-Data-1980-2019'!$A$1:$A$16305,'[1]NBA-Data-1980-2019'!$F$1:$F$16305,"",0)</f>
        <v/>
      </c>
      <c r="CK48" s="2" t="str" cm="1">
        <f t="array" ref="CK48">_xlfn.XLOOKUP($A48&amp;CK$5,'[1]NBA-Data-1980-2019'!$B$1:$B$16305&amp;'[1]NBA-Data-1980-2019'!$A$1:$A$16305,'[1]NBA-Data-1980-2019'!$F$1:$F$16305,"",0)</f>
        <v/>
      </c>
      <c r="CL48" s="2" t="str" cm="1">
        <f t="array" ref="CL48">_xlfn.XLOOKUP($A48&amp;CL$5,'[1]NBA-Data-1980-2019'!$B$1:$B$16305&amp;'[1]NBA-Data-1980-2019'!$A$1:$A$16305,'[1]NBA-Data-1980-2019'!$F$1:$F$16305,"",0)</f>
        <v/>
      </c>
      <c r="CM48" s="2" cm="1">
        <f t="array" ref="CM48">_xlfn.XLOOKUP($A48&amp;CM$5,'[1]NBA-Data-1980-2019'!$B$1:$B$16305&amp;'[1]NBA-Data-1980-2019'!$A$1:$A$16305,'[1]NBA-Data-1980-2019'!$F$1:$F$16305,"",0)</f>
        <v>8.9</v>
      </c>
      <c r="CN48" s="2" cm="1">
        <f t="array" ref="CN48">_xlfn.XLOOKUP($A48&amp;CN$5,'[1]NBA-Data-1980-2019'!$B$1:$B$16305&amp;'[1]NBA-Data-1980-2019'!$A$1:$A$16305,'[1]NBA-Data-1980-2019'!$F$1:$F$16305,"",0)</f>
        <v>11</v>
      </c>
      <c r="CO48" s="2" cm="1">
        <f t="array" ref="CO48">_xlfn.XLOOKUP($A48&amp;CO$5,'[1]NBA-Data-1980-2019'!$B$1:$B$16305&amp;'[1]NBA-Data-1980-2019'!$A$1:$A$16305,'[1]NBA-Data-1980-2019'!$F$1:$F$16305,"",0)</f>
        <v>10.1</v>
      </c>
      <c r="CP48" s="2" t="str" cm="1">
        <f t="array" ref="CP48">_xlfn.XLOOKUP($A48&amp;CP$5,'[1]NBA-Data-1980-2019'!$B$1:$B$16305&amp;'[1]NBA-Data-1980-2019'!$A$1:$A$16305,'[1]NBA-Data-1980-2019'!$F$1:$F$16305,"",0)</f>
        <v/>
      </c>
      <c r="CQ48" s="2" t="str" cm="1">
        <f t="array" ref="CQ48">_xlfn.XLOOKUP($A48&amp;CQ$5,'[1]NBA-Data-1980-2019'!$B$1:$B$16305&amp;'[1]NBA-Data-1980-2019'!$A$1:$A$16305,'[1]NBA-Data-1980-2019'!$F$1:$F$16305,"",0)</f>
        <v/>
      </c>
      <c r="CR48" s="2" t="str" cm="1">
        <f t="array" ref="CR48">_xlfn.XLOOKUP($A48&amp;CR$5,'[1]NBA-Data-1980-2019'!$B$1:$B$16305&amp;'[1]NBA-Data-1980-2019'!$A$1:$A$16305,'[1]NBA-Data-1980-2019'!$F$1:$F$16305,"",0)</f>
        <v/>
      </c>
      <c r="CS48" s="2" t="str" cm="1">
        <f t="array" ref="CS48">_xlfn.XLOOKUP($A48&amp;CS$5,'[1]NBA-Data-1980-2019'!$B$1:$B$16305&amp;'[1]NBA-Data-1980-2019'!$A$1:$A$16305,'[1]NBA-Data-1980-2019'!$F$1:$F$16305,"",0)</f>
        <v/>
      </c>
      <c r="CU48" s="2" t="str">
        <f>_xlfn.XLOOKUP($A48,TEAMS!$G$1:$G$839,TEAMS!$H$1:$H$839,"",0)</f>
        <v>PG</v>
      </c>
      <c r="CV48" s="2" t="str">
        <f>_xlfn.XLOOKUP($CU48,DASHBOARD!$B$22:$B$27,DASHBOARD!$C$22:$C$27,"",0)</f>
        <v>GUARD</v>
      </c>
      <c r="CY48" s="63">
        <f>SUMIFS('[1]NBA-Data-1980-2019'!$G$1:$G$16305,'[1]NBA-Data-1980-2019'!$B$1:$B$16305,$A48,'[1]NBA-Data-1980-2019'!$A$1:$A$16305,CY$9)</f>
        <v>0</v>
      </c>
      <c r="CZ48" s="63">
        <f>SUMIFS('[1]NBA-Data-1980-2019'!$G$1:$G$16305,'[1]NBA-Data-1980-2019'!$B$1:$B$16305,$A48,'[1]NBA-Data-1980-2019'!$A$1:$A$16305,CZ$9)</f>
        <v>0</v>
      </c>
      <c r="DA48" s="63">
        <f>SUMIFS('[1]NBA-Data-1980-2019'!$G$1:$G$16305,'[1]NBA-Data-1980-2019'!$B$1:$B$16305,$A48,'[1]NBA-Data-1980-2019'!$A$1:$A$16305,DA$9)</f>
        <v>0</v>
      </c>
      <c r="DB48" s="63">
        <f>SUMIFS('[1]NBA-Data-1980-2019'!$G$1:$G$16305,'[1]NBA-Data-1980-2019'!$B$1:$B$16305,$A48,'[1]NBA-Data-1980-2019'!$A$1:$A$16305,DB$9)</f>
        <v>0</v>
      </c>
      <c r="DC48" s="63">
        <f>SUMIFS('[1]NBA-Data-1980-2019'!$G$1:$G$16305,'[1]NBA-Data-1980-2019'!$B$1:$B$16305,$A48,'[1]NBA-Data-1980-2019'!$A$1:$A$16305,DC$9)</f>
        <v>0</v>
      </c>
      <c r="DD48" s="63">
        <f>SUMIFS('[1]NBA-Data-1980-2019'!$G$1:$G$16305,'[1]NBA-Data-1980-2019'!$B$1:$B$16305,$A48,'[1]NBA-Data-1980-2019'!$A$1:$A$16305,DD$9)</f>
        <v>0</v>
      </c>
      <c r="DE48" s="63">
        <f>SUMIFS('[1]NBA-Data-1980-2019'!$G$1:$G$16305,'[1]NBA-Data-1980-2019'!$B$1:$B$16305,$A48,'[1]NBA-Data-1980-2019'!$A$1:$A$16305,DE$9)</f>
        <v>0</v>
      </c>
      <c r="DF48" s="63">
        <f>SUMIFS('[1]NBA-Data-1980-2019'!$G$1:$G$16305,'[1]NBA-Data-1980-2019'!$B$1:$B$16305,$A48,'[1]NBA-Data-1980-2019'!$A$1:$A$16305,DF$9)</f>
        <v>0</v>
      </c>
      <c r="DG48" s="63">
        <f>SUMIFS('[1]NBA-Data-1980-2019'!$G$1:$G$16305,'[1]NBA-Data-1980-2019'!$B$1:$B$16305,$A48,'[1]NBA-Data-1980-2019'!$A$1:$A$16305,DG$9)</f>
        <v>0</v>
      </c>
      <c r="DH48" s="63">
        <f>SUMIFS('[1]NBA-Data-1980-2019'!$G$1:$G$16305,'[1]NBA-Data-1980-2019'!$B$1:$B$16305,$A48,'[1]NBA-Data-1980-2019'!$A$1:$A$16305,DH$9)</f>
        <v>0</v>
      </c>
      <c r="DI48" s="63">
        <f>SUMIFS('[1]NBA-Data-1980-2019'!$G$1:$G$16305,'[1]NBA-Data-1980-2019'!$B$1:$B$16305,$A48,'[1]NBA-Data-1980-2019'!$A$1:$A$16305,DI$9)</f>
        <v>0</v>
      </c>
      <c r="DJ48" s="63">
        <f>SUMIFS('[1]NBA-Data-1980-2019'!$G$1:$G$16305,'[1]NBA-Data-1980-2019'!$B$1:$B$16305,$A48,'[1]NBA-Data-1980-2019'!$A$1:$A$16305,DJ$9)</f>
        <v>0</v>
      </c>
      <c r="DK48" s="63">
        <f>SUMIFS('[1]NBA-Data-1980-2019'!$G$1:$G$16305,'[1]NBA-Data-1980-2019'!$B$1:$B$16305,$A48,'[1]NBA-Data-1980-2019'!$A$1:$A$16305,DK$9)</f>
        <v>0</v>
      </c>
      <c r="DL48" s="63">
        <f>SUMIFS('[1]NBA-Data-1980-2019'!$G$1:$G$16305,'[1]NBA-Data-1980-2019'!$B$1:$B$16305,$A48,'[1]NBA-Data-1980-2019'!$A$1:$A$16305,DL$9)</f>
        <v>0</v>
      </c>
      <c r="DM48" s="63">
        <f>SUMIFS('[1]NBA-Data-1980-2019'!$G$1:$G$16305,'[1]NBA-Data-1980-2019'!$B$1:$B$16305,$A48,'[1]NBA-Data-1980-2019'!$A$1:$A$16305,DM$9)</f>
        <v>0</v>
      </c>
      <c r="DN48" s="63">
        <f>SUMIFS('[1]NBA-Data-1980-2019'!$G$1:$G$16305,'[1]NBA-Data-1980-2019'!$B$1:$B$16305,$A48,'[1]NBA-Data-1980-2019'!$A$1:$A$16305,DN$9)</f>
        <v>0</v>
      </c>
      <c r="DO48" s="63">
        <f>SUMIFS('[1]NBA-Data-1980-2019'!$G$1:$G$16305,'[1]NBA-Data-1980-2019'!$B$1:$B$16305,$A48,'[1]NBA-Data-1980-2019'!$A$1:$A$16305,DO$9)</f>
        <v>0</v>
      </c>
      <c r="DP48" s="63">
        <f>SUMIFS('[1]NBA-Data-1980-2019'!$G$1:$G$16305,'[1]NBA-Data-1980-2019'!$B$1:$B$16305,$A48,'[1]NBA-Data-1980-2019'!$A$1:$A$16305,DP$9)</f>
        <v>0</v>
      </c>
      <c r="DQ48" s="63">
        <f>SUMIFS('[1]NBA-Data-1980-2019'!$G$1:$G$16305,'[1]NBA-Data-1980-2019'!$B$1:$B$16305,$A48,'[1]NBA-Data-1980-2019'!$A$1:$A$16305,DQ$9)</f>
        <v>0</v>
      </c>
      <c r="DR48" s="63">
        <f>SUMIFS('[1]NBA-Data-1980-2019'!$G$1:$G$16305,'[1]NBA-Data-1980-2019'!$B$1:$B$16305,$A48,'[1]NBA-Data-1980-2019'!$A$1:$A$16305,DR$9)</f>
        <v>0</v>
      </c>
      <c r="DS48" s="63">
        <f>SUMIFS('[1]NBA-Data-1980-2019'!$G$1:$G$16305,'[1]NBA-Data-1980-2019'!$B$1:$B$16305,$A48,'[1]NBA-Data-1980-2019'!$A$1:$A$16305,DS$9)</f>
        <v>0</v>
      </c>
      <c r="DT48" s="63">
        <f>SUMIFS('[1]NBA-Data-1980-2019'!$G$1:$G$16305,'[1]NBA-Data-1980-2019'!$B$1:$B$16305,$A48,'[1]NBA-Data-1980-2019'!$A$1:$A$16305,DT$9)</f>
        <v>0</v>
      </c>
      <c r="DU48" s="63">
        <f>SUMIFS('[1]NBA-Data-1980-2019'!$G$1:$G$16305,'[1]NBA-Data-1980-2019'!$B$1:$B$16305,$A48,'[1]NBA-Data-1980-2019'!$A$1:$A$16305,DU$9)</f>
        <v>0</v>
      </c>
      <c r="DV48" s="63">
        <f>SUMIFS('[1]NBA-Data-1980-2019'!$G$1:$G$16305,'[1]NBA-Data-1980-2019'!$B$1:$B$16305,$A48,'[1]NBA-Data-1980-2019'!$A$1:$A$16305,DV$9)</f>
        <v>0</v>
      </c>
      <c r="DW48" s="63">
        <f>SUMIFS('[1]NBA-Data-1980-2019'!$G$1:$G$16305,'[1]NBA-Data-1980-2019'!$B$1:$B$16305,$A48,'[1]NBA-Data-1980-2019'!$A$1:$A$16305,DW$9)</f>
        <v>0</v>
      </c>
      <c r="DX48" s="63">
        <f>SUMIFS('[1]NBA-Data-1980-2019'!$G$1:$G$16305,'[1]NBA-Data-1980-2019'!$B$1:$B$16305,$A48,'[1]NBA-Data-1980-2019'!$A$1:$A$16305,DX$9)</f>
        <v>30888</v>
      </c>
      <c r="DY48" s="63">
        <f>SUMIFS('[1]NBA-Data-1980-2019'!$G$1:$G$16305,'[1]NBA-Data-1980-2019'!$B$1:$B$16305,$A48,'[1]NBA-Data-1980-2019'!$A$1:$A$16305,DY$9)</f>
        <v>328000</v>
      </c>
      <c r="DZ48" s="63">
        <f>SUMIFS('[1]NBA-Data-1980-2019'!$G$1:$G$16305,'[1]NBA-Data-1980-2019'!$B$1:$B$16305,$A48,'[1]NBA-Data-1980-2019'!$A$1:$A$16305,DZ$9)</f>
        <v>50000</v>
      </c>
      <c r="EA48" s="63">
        <f>SUMIFS('[1]NBA-Data-1980-2019'!$G$1:$G$16305,'[1]NBA-Data-1980-2019'!$B$1:$B$16305,$A48,'[1]NBA-Data-1980-2019'!$A$1:$A$16305,EA$9)</f>
        <v>0</v>
      </c>
      <c r="EB48" s="63">
        <f>SUMIFS('[1]NBA-Data-1980-2019'!$G$1:$G$16305,'[1]NBA-Data-1980-2019'!$B$1:$B$16305,$A48,'[1]NBA-Data-1980-2019'!$A$1:$A$16305,EB$9)</f>
        <v>0</v>
      </c>
      <c r="EC48" s="63">
        <f>SUMIFS('[1]NBA-Data-1980-2019'!$G$1:$G$16305,'[1]NBA-Data-1980-2019'!$B$1:$B$16305,$A48,'[1]NBA-Data-1980-2019'!$A$1:$A$16305,EC$9)</f>
        <v>0</v>
      </c>
      <c r="ED48" s="63">
        <f>SUMIFS('[1]NBA-Data-1980-2019'!$G$1:$G$16305,'[1]NBA-Data-1980-2019'!$B$1:$B$16305,$A48,'[1]NBA-Data-1980-2019'!$A$1:$A$16305,ED$9)</f>
        <v>0</v>
      </c>
      <c r="EH48" s="2" t="s">
        <v>1478</v>
      </c>
      <c r="EZ48" s="1"/>
    </row>
    <row r="49" spans="1:165" x14ac:dyDescent="0.2">
      <c r="A49" s="2" t="s">
        <v>611</v>
      </c>
      <c r="B49" s="2" t="str" cm="1">
        <f t="array" ref="B49">_xlfn.XLOOKUP($A49&amp;B$5,'[1]NBA-Data-1980-2019'!$B$1:$B$16305&amp;'[1]NBA-Data-1980-2019'!$A$1:$A$16305,'[1]NBA-Data-1980-2019'!$D$1:$D$16305,"",0)</f>
        <v/>
      </c>
      <c r="C49" s="2" t="str" cm="1">
        <f t="array" ref="C49">_xlfn.XLOOKUP($A49&amp;C$5,'[1]NBA-Data-1980-2019'!$B$1:$B$16305&amp;'[1]NBA-Data-1980-2019'!$A$1:$A$16305,'[1]NBA-Data-1980-2019'!$D$1:$D$16305,"",0)</f>
        <v/>
      </c>
      <c r="D49" s="2" t="str" cm="1">
        <f t="array" ref="D49">_xlfn.XLOOKUP($A49&amp;D$5,'[1]NBA-Data-1980-2019'!$B$1:$B$16305&amp;'[1]NBA-Data-1980-2019'!$A$1:$A$16305,'[1]NBA-Data-1980-2019'!$D$1:$D$16305,"",0)</f>
        <v/>
      </c>
      <c r="E49" s="2" t="str" cm="1">
        <f t="array" ref="E49">_xlfn.XLOOKUP($A49&amp;E$5,'[1]NBA-Data-1980-2019'!$B$1:$B$16305&amp;'[1]NBA-Data-1980-2019'!$A$1:$A$16305,'[1]NBA-Data-1980-2019'!$D$1:$D$16305,"",0)</f>
        <v/>
      </c>
      <c r="F49" s="2" t="str" cm="1">
        <f t="array" ref="F49">_xlfn.XLOOKUP($A49&amp;F$5,'[1]NBA-Data-1980-2019'!$B$1:$B$16305&amp;'[1]NBA-Data-1980-2019'!$A$1:$A$16305,'[1]NBA-Data-1980-2019'!$D$1:$D$16305,"",0)</f>
        <v/>
      </c>
      <c r="G49" s="2" t="str" cm="1">
        <f t="array" ref="G49">_xlfn.XLOOKUP($A49&amp;G$5,'[1]NBA-Data-1980-2019'!$B$1:$B$16305&amp;'[1]NBA-Data-1980-2019'!$A$1:$A$16305,'[1]NBA-Data-1980-2019'!$D$1:$D$16305,"",0)</f>
        <v/>
      </c>
      <c r="H49" s="2" t="str" cm="1">
        <f t="array" ref="H49">_xlfn.XLOOKUP($A49&amp;H$5,'[1]NBA-Data-1980-2019'!$B$1:$B$16305&amp;'[1]NBA-Data-1980-2019'!$A$1:$A$16305,'[1]NBA-Data-1980-2019'!$D$1:$D$16305,"",0)</f>
        <v/>
      </c>
      <c r="I49" s="2" t="str" cm="1">
        <f t="array" ref="I49">_xlfn.XLOOKUP($A49&amp;I$5,'[1]NBA-Data-1980-2019'!$B$1:$B$16305&amp;'[1]NBA-Data-1980-2019'!$A$1:$A$16305,'[1]NBA-Data-1980-2019'!$D$1:$D$16305,"",0)</f>
        <v/>
      </c>
      <c r="J49" s="2" t="str" cm="1">
        <f t="array" ref="J49">_xlfn.XLOOKUP($A49&amp;J$5,'[1]NBA-Data-1980-2019'!$B$1:$B$16305&amp;'[1]NBA-Data-1980-2019'!$A$1:$A$16305,'[1]NBA-Data-1980-2019'!$D$1:$D$16305,"",0)</f>
        <v/>
      </c>
      <c r="K49" s="2" t="str" cm="1">
        <f t="array" ref="K49">_xlfn.XLOOKUP($A49&amp;K$5,'[1]NBA-Data-1980-2019'!$B$1:$B$16305&amp;'[1]NBA-Data-1980-2019'!$A$1:$A$16305,'[1]NBA-Data-1980-2019'!$D$1:$D$16305,"",0)</f>
        <v/>
      </c>
      <c r="L49" s="2" t="str" cm="1">
        <f t="array" ref="L49">_xlfn.XLOOKUP($A49&amp;L$5,'[1]NBA-Data-1980-2019'!$B$1:$B$16305&amp;'[1]NBA-Data-1980-2019'!$A$1:$A$16305,'[1]NBA-Data-1980-2019'!$D$1:$D$16305,"",0)</f>
        <v/>
      </c>
      <c r="M49" s="2" t="str" cm="1">
        <f t="array" ref="M49">_xlfn.XLOOKUP($A49&amp;M$5,'[1]NBA-Data-1980-2019'!$B$1:$B$16305&amp;'[1]NBA-Data-1980-2019'!$A$1:$A$16305,'[1]NBA-Data-1980-2019'!$D$1:$D$16305,"",0)</f>
        <v/>
      </c>
      <c r="N49" s="2" t="str" cm="1">
        <f t="array" ref="N49">_xlfn.XLOOKUP($A49&amp;N$5,'[1]NBA-Data-1980-2019'!$B$1:$B$16305&amp;'[1]NBA-Data-1980-2019'!$A$1:$A$16305,'[1]NBA-Data-1980-2019'!$D$1:$D$16305,"",0)</f>
        <v/>
      </c>
      <c r="O49" s="2" t="str" cm="1">
        <f t="array" ref="O49">_xlfn.XLOOKUP($A49&amp;O$5,'[1]NBA-Data-1980-2019'!$B$1:$B$16305&amp;'[1]NBA-Data-1980-2019'!$A$1:$A$16305,'[1]NBA-Data-1980-2019'!$D$1:$D$16305,"",0)</f>
        <v/>
      </c>
      <c r="P49" s="2" t="str" cm="1">
        <f t="array" ref="P49">_xlfn.XLOOKUP($A49&amp;P$5,'[1]NBA-Data-1980-2019'!$B$1:$B$16305&amp;'[1]NBA-Data-1980-2019'!$A$1:$A$16305,'[1]NBA-Data-1980-2019'!$D$1:$D$16305,"",0)</f>
        <v/>
      </c>
      <c r="Q49" s="2" t="str" cm="1">
        <f t="array" ref="Q49">_xlfn.XLOOKUP($A49&amp;Q$5,'[1]NBA-Data-1980-2019'!$B$1:$B$16305&amp;'[1]NBA-Data-1980-2019'!$A$1:$A$16305,'[1]NBA-Data-1980-2019'!$D$1:$D$16305,"",0)</f>
        <v/>
      </c>
      <c r="R49" s="2" t="str" cm="1">
        <f t="array" ref="R49">_xlfn.XLOOKUP($A49&amp;R$5,'[1]NBA-Data-1980-2019'!$B$1:$B$16305&amp;'[1]NBA-Data-1980-2019'!$A$1:$A$16305,'[1]NBA-Data-1980-2019'!$D$1:$D$16305,"",0)</f>
        <v/>
      </c>
      <c r="S49" s="2" t="str" cm="1">
        <f t="array" ref="S49">_xlfn.XLOOKUP($A49&amp;S$5,'[1]NBA-Data-1980-2019'!$B$1:$B$16305&amp;'[1]NBA-Data-1980-2019'!$A$1:$A$16305,'[1]NBA-Data-1980-2019'!$D$1:$D$16305,"",0)</f>
        <v/>
      </c>
      <c r="T49" s="2" t="str" cm="1">
        <f t="array" ref="T49">_xlfn.XLOOKUP($A49&amp;T$5,'[1]NBA-Data-1980-2019'!$B$1:$B$16305&amp;'[1]NBA-Data-1980-2019'!$A$1:$A$16305,'[1]NBA-Data-1980-2019'!$D$1:$D$16305,"",0)</f>
        <v>NJN</v>
      </c>
      <c r="U49" s="2" t="str" cm="1">
        <f t="array" ref="U49">_xlfn.XLOOKUP($A49&amp;U$5,'[1]NBA-Data-1980-2019'!$B$1:$B$16305&amp;'[1]NBA-Data-1980-2019'!$A$1:$A$16305,'[1]NBA-Data-1980-2019'!$D$1:$D$16305,"",0)</f>
        <v>NJN</v>
      </c>
      <c r="V49" s="2" t="str" cm="1">
        <f t="array" ref="V49">_xlfn.XLOOKUP($A49&amp;V$5,'[1]NBA-Data-1980-2019'!$B$1:$B$16305&amp;'[1]NBA-Data-1980-2019'!$A$1:$A$16305,'[1]NBA-Data-1980-2019'!$D$1:$D$16305,"",0)</f>
        <v>NJN</v>
      </c>
      <c r="W49" s="2" t="str" cm="1">
        <f t="array" ref="W49">_xlfn.XLOOKUP($A49&amp;W$5,'[1]NBA-Data-1980-2019'!$B$1:$B$16305&amp;'[1]NBA-Data-1980-2019'!$A$1:$A$16305,'[1]NBA-Data-1980-2019'!$D$1:$D$16305,"",0)</f>
        <v>NJN</v>
      </c>
      <c r="X49" s="2" t="str" cm="1">
        <f t="array" ref="X49">_xlfn.XLOOKUP($A49&amp;X$5,'[1]NBA-Data-1980-2019'!$B$1:$B$16305&amp;'[1]NBA-Data-1980-2019'!$A$1:$A$16305,'[1]NBA-Data-1980-2019'!$D$1:$D$16305,"",0)</f>
        <v>BRK</v>
      </c>
      <c r="Y49" s="2" t="str" cm="1">
        <f t="array" ref="Y49">_xlfn.XLOOKUP($A49&amp;Y$5,'[1]NBA-Data-1980-2019'!$B$1:$B$16305&amp;'[1]NBA-Data-1980-2019'!$A$1:$A$16305,'[1]NBA-Data-1980-2019'!$D$1:$D$16305,"",0)</f>
        <v>BRK</v>
      </c>
      <c r="Z49" s="2" t="str" cm="1">
        <f t="array" ref="Z49">_xlfn.XLOOKUP($A49&amp;Z$5,'[1]NBA-Data-1980-2019'!$B$1:$B$16305&amp;'[1]NBA-Data-1980-2019'!$A$1:$A$16305,'[1]NBA-Data-1980-2019'!$D$1:$D$16305,"",0)</f>
        <v>BRK</v>
      </c>
      <c r="AA49" s="2" t="str" cm="1">
        <f t="array" ref="AA49">_xlfn.XLOOKUP($A49&amp;AA$5,'[1]NBA-Data-1980-2019'!$B$1:$B$16305&amp;'[1]NBA-Data-1980-2019'!$A$1:$A$16305,'[1]NBA-Data-1980-2019'!$D$1:$D$16305,"",0)</f>
        <v>BRK</v>
      </c>
      <c r="AB49" s="2" t="str" cm="1">
        <f t="array" ref="AB49">_xlfn.XLOOKUP($A49&amp;AB$5,'[1]NBA-Data-1980-2019'!$B$1:$B$16305&amp;'[1]NBA-Data-1980-2019'!$A$1:$A$16305,'[1]NBA-Data-1980-2019'!$D$1:$D$16305,"",0)</f>
        <v>BRK</v>
      </c>
      <c r="AC49" s="2" t="str" cm="1">
        <f t="array" ref="AC49">_xlfn.XLOOKUP($A49&amp;AC$5,'[1]NBA-Data-1980-2019'!$B$1:$B$16305&amp;'[1]NBA-Data-1980-2019'!$A$1:$A$16305,'[1]NBA-Data-1980-2019'!$D$1:$D$16305,"",0)</f>
        <v>LAL</v>
      </c>
      <c r="AD49" s="2" t="str" cm="1">
        <f t="array" ref="AD49">_xlfn.XLOOKUP($A49&amp;AD$5,'[1]NBA-Data-1980-2019'!$B$1:$B$16305&amp;'[1]NBA-Data-1980-2019'!$A$1:$A$16305,'[1]NBA-Data-1980-2019'!$D$1:$D$16305,"",0)</f>
        <v>MIL</v>
      </c>
      <c r="AE49" s="2" t="str" cm="1">
        <f t="array" ref="AE49">_xlfn.XLOOKUP($A49&amp;AE$5,'[1]NBA-Data-1980-2019'!$B$1:$B$16305&amp;'[1]NBA-Data-1980-2019'!$A$1:$A$16305,'[1]NBA-Data-1980-2019'!$D$1:$D$16305,"",0)</f>
        <v/>
      </c>
      <c r="AF49" s="2" t="str" cm="1">
        <f t="array" ref="AF49">_xlfn.XLOOKUP($A49&amp;AF$5,'[1]NBA-Data-1980-2019'!$B$1:$B$16305&amp;'[1]NBA-Data-1980-2019'!$A$1:$A$16305,'[1]NBA-Data-1980-2019'!$D$1:$D$16305,"",0)</f>
        <v/>
      </c>
      <c r="AG49" s="2" t="str" cm="1">
        <f t="array" ref="AG49">_xlfn.XLOOKUP($A49&amp;AG$5,'[1]NBA-Data-1980-2019'!$B$1:$B$16305&amp;'[1]NBA-Data-1980-2019'!$A$1:$A$16305,'[1]NBA-Data-1980-2019'!$D$1:$D$16305,"",0)</f>
        <v/>
      </c>
      <c r="AH49" s="2" t="str" cm="1">
        <f t="array" ref="AH49">_xlfn.XLOOKUP($A49&amp;AH$5,'[1]NBA-Data-1980-2019'!$B$1:$B$16305&amp;'[1]NBA-Data-1980-2019'!$A$1:$A$16305,'[1]NBA-Data-1980-2019'!$H$1:$H$16305,"",0)</f>
        <v/>
      </c>
      <c r="AI49" s="2" t="str" cm="1">
        <f t="array" ref="AI49">_xlfn.XLOOKUP($A49&amp;AI$5,'[1]NBA-Data-1980-2019'!$B$1:$B$16305&amp;'[1]NBA-Data-1980-2019'!$A$1:$A$16305,'[1]NBA-Data-1980-2019'!$H$1:$H$16305,"",0)</f>
        <v/>
      </c>
      <c r="AJ49" s="2" t="str" cm="1">
        <f t="array" ref="AJ49">_xlfn.XLOOKUP($A49&amp;AJ$5,'[1]NBA-Data-1980-2019'!$B$1:$B$16305&amp;'[1]NBA-Data-1980-2019'!$A$1:$A$16305,'[1]NBA-Data-1980-2019'!$H$1:$H$16305,"",0)</f>
        <v/>
      </c>
      <c r="AK49" s="2" t="str" cm="1">
        <f t="array" ref="AK49">_xlfn.XLOOKUP($A49&amp;AK$5,'[1]NBA-Data-1980-2019'!$B$1:$B$16305&amp;'[1]NBA-Data-1980-2019'!$A$1:$A$16305,'[1]NBA-Data-1980-2019'!$H$1:$H$16305,"",0)</f>
        <v/>
      </c>
      <c r="AL49" s="2" t="str" cm="1">
        <f t="array" ref="AL49">_xlfn.XLOOKUP($A49&amp;AL$5,'[1]NBA-Data-1980-2019'!$B$1:$B$16305&amp;'[1]NBA-Data-1980-2019'!$A$1:$A$16305,'[1]NBA-Data-1980-2019'!$H$1:$H$16305,"",0)</f>
        <v/>
      </c>
      <c r="AM49" s="2" t="str" cm="1">
        <f t="array" ref="AM49">_xlfn.XLOOKUP($A49&amp;AM$5,'[1]NBA-Data-1980-2019'!$B$1:$B$16305&amp;'[1]NBA-Data-1980-2019'!$A$1:$A$16305,'[1]NBA-Data-1980-2019'!$H$1:$H$16305,"",0)</f>
        <v/>
      </c>
      <c r="AN49" s="2" t="str" cm="1">
        <f t="array" ref="AN49">_xlfn.XLOOKUP($A49&amp;AN$5,'[1]NBA-Data-1980-2019'!$B$1:$B$16305&amp;'[1]NBA-Data-1980-2019'!$A$1:$A$16305,'[1]NBA-Data-1980-2019'!$H$1:$H$16305,"",0)</f>
        <v/>
      </c>
      <c r="AO49" s="2" t="str" cm="1">
        <f t="array" ref="AO49">_xlfn.XLOOKUP($A49&amp;AO$5,'[1]NBA-Data-1980-2019'!$B$1:$B$16305&amp;'[1]NBA-Data-1980-2019'!$A$1:$A$16305,'[1]NBA-Data-1980-2019'!$H$1:$H$16305,"",0)</f>
        <v/>
      </c>
      <c r="AP49" s="2" t="str" cm="1">
        <f t="array" ref="AP49">_xlfn.XLOOKUP($A49&amp;AP$5,'[1]NBA-Data-1980-2019'!$B$1:$B$16305&amp;'[1]NBA-Data-1980-2019'!$A$1:$A$16305,'[1]NBA-Data-1980-2019'!$H$1:$H$16305,"",0)</f>
        <v/>
      </c>
      <c r="AQ49" s="2" t="str" cm="1">
        <f t="array" ref="AQ49">_xlfn.XLOOKUP($A49&amp;AQ$5,'[1]NBA-Data-1980-2019'!$B$1:$B$16305&amp;'[1]NBA-Data-1980-2019'!$A$1:$A$16305,'[1]NBA-Data-1980-2019'!$H$1:$H$16305,"",0)</f>
        <v/>
      </c>
      <c r="AR49" s="2" t="str" cm="1">
        <f t="array" ref="AR49">_xlfn.XLOOKUP($A49&amp;AR$5,'[1]NBA-Data-1980-2019'!$B$1:$B$16305&amp;'[1]NBA-Data-1980-2019'!$A$1:$A$16305,'[1]NBA-Data-1980-2019'!$H$1:$H$16305,"",0)</f>
        <v/>
      </c>
      <c r="AS49" s="2" t="str" cm="1">
        <f t="array" ref="AS49">_xlfn.XLOOKUP($A49&amp;AS$5,'[1]NBA-Data-1980-2019'!$B$1:$B$16305&amp;'[1]NBA-Data-1980-2019'!$A$1:$A$16305,'[1]NBA-Data-1980-2019'!$H$1:$H$16305,"",0)</f>
        <v/>
      </c>
      <c r="AT49" s="2" t="str" cm="1">
        <f t="array" ref="AT49">_xlfn.XLOOKUP($A49&amp;AT$5,'[1]NBA-Data-1980-2019'!$B$1:$B$16305&amp;'[1]NBA-Data-1980-2019'!$A$1:$A$16305,'[1]NBA-Data-1980-2019'!$H$1:$H$16305,"",0)</f>
        <v/>
      </c>
      <c r="AU49" s="2" t="str" cm="1">
        <f t="array" ref="AU49">_xlfn.XLOOKUP($A49&amp;AU$5,'[1]NBA-Data-1980-2019'!$B$1:$B$16305&amp;'[1]NBA-Data-1980-2019'!$A$1:$A$16305,'[1]NBA-Data-1980-2019'!$H$1:$H$16305,"",0)</f>
        <v/>
      </c>
      <c r="AV49" s="2" t="str" cm="1">
        <f t="array" ref="AV49">_xlfn.XLOOKUP($A49&amp;AV$5,'[1]NBA-Data-1980-2019'!$B$1:$B$16305&amp;'[1]NBA-Data-1980-2019'!$A$1:$A$16305,'[1]NBA-Data-1980-2019'!$H$1:$H$16305,"",0)</f>
        <v/>
      </c>
      <c r="AW49" s="2" t="str" cm="1">
        <f t="array" ref="AW49">_xlfn.XLOOKUP($A49&amp;AW$5,'[1]NBA-Data-1980-2019'!$B$1:$B$16305&amp;'[1]NBA-Data-1980-2019'!$A$1:$A$16305,'[1]NBA-Data-1980-2019'!$H$1:$H$16305,"",0)</f>
        <v/>
      </c>
      <c r="AX49" s="2" t="str" cm="1">
        <f t="array" ref="AX49">_xlfn.XLOOKUP($A49&amp;AX$5,'[1]NBA-Data-1980-2019'!$B$1:$B$16305&amp;'[1]NBA-Data-1980-2019'!$A$1:$A$16305,'[1]NBA-Data-1980-2019'!$H$1:$H$16305,"",0)</f>
        <v/>
      </c>
      <c r="AY49" s="2" t="str" cm="1">
        <f t="array" ref="AY49">_xlfn.XLOOKUP($A49&amp;AY$5,'[1]NBA-Data-1980-2019'!$B$1:$B$16305&amp;'[1]NBA-Data-1980-2019'!$A$1:$A$16305,'[1]NBA-Data-1980-2019'!$H$1:$H$16305,"",0)</f>
        <v/>
      </c>
      <c r="AZ49" s="2" cm="1">
        <f t="array" ref="AZ49">_xlfn.XLOOKUP($A49&amp;AZ$5,'[1]NBA-Data-1980-2019'!$B$1:$B$16305&amp;'[1]NBA-Data-1980-2019'!$A$1:$A$16305,'[1]NBA-Data-1980-2019'!$H$1:$H$16305,"",0)</f>
        <v>2501</v>
      </c>
      <c r="BA49" s="2" cm="1">
        <f t="array" ref="BA49">_xlfn.XLOOKUP($A49&amp;BA$5,'[1]NBA-Data-1980-2019'!$B$1:$B$16305&amp;'[1]NBA-Data-1980-2019'!$A$1:$A$16305,'[1]NBA-Data-1980-2019'!$H$1:$H$16305,"",0)</f>
        <v>3025.7999999999997</v>
      </c>
      <c r="BB49" s="2" cm="1">
        <f t="array" ref="BB49">_xlfn.XLOOKUP($A49&amp;BB$5,'[1]NBA-Data-1980-2019'!$B$1:$B$16305&amp;'[1]NBA-Data-1980-2019'!$A$1:$A$16305,'[1]NBA-Data-1980-2019'!$H$1:$H$16305,"",0)</f>
        <v>2886.4</v>
      </c>
      <c r="BC49" s="2" cm="1">
        <f t="array" ref="BC49">_xlfn.XLOOKUP($A49&amp;BC$5,'[1]NBA-Data-1980-2019'!$B$1:$B$16305&amp;'[1]NBA-Data-1980-2019'!$A$1:$A$16305,'[1]NBA-Data-1980-2019'!$H$1:$H$16305,"",0)</f>
        <v>136</v>
      </c>
      <c r="BD49" s="2" cm="1">
        <f t="array" ref="BD49">_xlfn.XLOOKUP($A49&amp;BD$5,'[1]NBA-Data-1980-2019'!$B$1:$B$16305&amp;'[1]NBA-Data-1980-2019'!$A$1:$A$16305,'[1]NBA-Data-1980-2019'!$H$1:$H$16305,"",0)</f>
        <v>2249.6</v>
      </c>
      <c r="BE49" s="2" cm="1">
        <f t="array" ref="BE49">_xlfn.XLOOKUP($A49&amp;BE$5,'[1]NBA-Data-1980-2019'!$B$1:$B$16305&amp;'[1]NBA-Data-1980-2019'!$A$1:$A$16305,'[1]NBA-Data-1980-2019'!$H$1:$H$16305,"",0)</f>
        <v>533.79999999999995</v>
      </c>
      <c r="BF49" s="2" cm="1">
        <f t="array" ref="BF49">_xlfn.XLOOKUP($A49&amp;BF$5,'[1]NBA-Data-1980-2019'!$B$1:$B$16305&amp;'[1]NBA-Data-1980-2019'!$A$1:$A$16305,'[1]NBA-Data-1980-2019'!$H$1:$H$16305,"",0)</f>
        <v>2102.4</v>
      </c>
      <c r="BG49" s="2" cm="1">
        <f t="array" ref="BG49">_xlfn.XLOOKUP($A49&amp;BG$5,'[1]NBA-Data-1980-2019'!$B$1:$B$16305&amp;'[1]NBA-Data-1980-2019'!$A$1:$A$16305,'[1]NBA-Data-1980-2019'!$H$1:$H$16305,"",0)</f>
        <v>2460.1000000000004</v>
      </c>
      <c r="BH49" s="2" cm="1">
        <f t="array" ref="BH49">_xlfn.XLOOKUP($A49&amp;BH$5,'[1]NBA-Data-1980-2019'!$B$1:$B$16305&amp;'[1]NBA-Data-1980-2019'!$A$1:$A$16305,'[1]NBA-Data-1980-2019'!$H$1:$H$16305,"",0)</f>
        <v>2220</v>
      </c>
      <c r="BI49" s="2" cm="1">
        <f t="array" ref="BI49">_xlfn.XLOOKUP($A49&amp;BI$5,'[1]NBA-Data-1980-2019'!$B$1:$B$16305&amp;'[1]NBA-Data-1980-2019'!$A$1:$A$16305,'[1]NBA-Data-1980-2019'!$H$1:$H$16305,"",0)</f>
        <v>1731.6</v>
      </c>
      <c r="BJ49" s="2" cm="1">
        <f t="array" ref="BJ49">_xlfn.XLOOKUP($A49&amp;BJ$5,'[1]NBA-Data-1980-2019'!$B$1:$B$16305&amp;'[1]NBA-Data-1980-2019'!$A$1:$A$16305,'[1]NBA-Data-1980-2019'!$H$1:$H$16305,"",0)</f>
        <v>2324.6999999999998</v>
      </c>
      <c r="BK49" s="2" t="str" cm="1">
        <f t="array" ref="BK49">_xlfn.XLOOKUP($A49&amp;BK$5,'[1]NBA-Data-1980-2019'!$B$1:$B$16305&amp;'[1]NBA-Data-1980-2019'!$A$1:$A$16305,'[1]NBA-Data-1980-2019'!$H$1:$H$16305,"",0)</f>
        <v/>
      </c>
      <c r="BL49" s="2" t="str" cm="1">
        <f t="array" ref="BL49">_xlfn.XLOOKUP($A49&amp;BL$5,'[1]NBA-Data-1980-2019'!$B$1:$B$16305&amp;'[1]NBA-Data-1980-2019'!$A$1:$A$16305,'[1]NBA-Data-1980-2019'!$H$1:$H$16305,"",0)</f>
        <v/>
      </c>
      <c r="BM49" s="2" t="str" cm="1">
        <f t="array" ref="BM49">_xlfn.XLOOKUP($A49&amp;BM$5,'[1]NBA-Data-1980-2019'!$B$1:$B$16305&amp;'[1]NBA-Data-1980-2019'!$A$1:$A$16305,'[1]NBA-Data-1980-2019'!$H$1:$H$16305,"",0)</f>
        <v/>
      </c>
      <c r="BN49" s="2" t="str" cm="1">
        <f t="array" ref="BN49">_xlfn.XLOOKUP($A49&amp;BN$5,'[1]NBA-Data-1980-2019'!$B$1:$B$16305&amp;'[1]NBA-Data-1980-2019'!$A$1:$A$16305,'[1]NBA-Data-1980-2019'!$F$1:$F$16305,"",0)</f>
        <v/>
      </c>
      <c r="BO49" s="2" t="str" cm="1">
        <f t="array" ref="BO49">_xlfn.XLOOKUP($A49&amp;BO$5,'[1]NBA-Data-1980-2019'!$B$1:$B$16305&amp;'[1]NBA-Data-1980-2019'!$A$1:$A$16305,'[1]NBA-Data-1980-2019'!$F$1:$F$16305,"",0)</f>
        <v/>
      </c>
      <c r="BP49" s="2" t="str" cm="1">
        <f t="array" ref="BP49">_xlfn.XLOOKUP($A49&amp;BP$5,'[1]NBA-Data-1980-2019'!$B$1:$B$16305&amp;'[1]NBA-Data-1980-2019'!$A$1:$A$16305,'[1]NBA-Data-1980-2019'!$F$1:$F$16305,"",0)</f>
        <v/>
      </c>
      <c r="BQ49" s="2" t="str" cm="1">
        <f t="array" ref="BQ49">_xlfn.XLOOKUP($A49&amp;BQ$5,'[1]NBA-Data-1980-2019'!$B$1:$B$16305&amp;'[1]NBA-Data-1980-2019'!$A$1:$A$16305,'[1]NBA-Data-1980-2019'!$F$1:$F$16305,"",0)</f>
        <v/>
      </c>
      <c r="BR49" s="2" t="str" cm="1">
        <f t="array" ref="BR49">_xlfn.XLOOKUP($A49&amp;BR$5,'[1]NBA-Data-1980-2019'!$B$1:$B$16305&amp;'[1]NBA-Data-1980-2019'!$A$1:$A$16305,'[1]NBA-Data-1980-2019'!$F$1:$F$16305,"",0)</f>
        <v/>
      </c>
      <c r="BS49" s="2" t="str" cm="1">
        <f t="array" ref="BS49">_xlfn.XLOOKUP($A49&amp;BS$5,'[1]NBA-Data-1980-2019'!$B$1:$B$16305&amp;'[1]NBA-Data-1980-2019'!$A$1:$A$16305,'[1]NBA-Data-1980-2019'!$F$1:$F$16305,"",0)</f>
        <v/>
      </c>
      <c r="BT49" s="2" t="str" cm="1">
        <f t="array" ref="BT49">_xlfn.XLOOKUP($A49&amp;BT$5,'[1]NBA-Data-1980-2019'!$B$1:$B$16305&amp;'[1]NBA-Data-1980-2019'!$A$1:$A$16305,'[1]NBA-Data-1980-2019'!$F$1:$F$16305,"",0)</f>
        <v/>
      </c>
      <c r="BU49" s="2" t="str" cm="1">
        <f t="array" ref="BU49">_xlfn.XLOOKUP($A49&amp;BU$5,'[1]NBA-Data-1980-2019'!$B$1:$B$16305&amp;'[1]NBA-Data-1980-2019'!$A$1:$A$16305,'[1]NBA-Data-1980-2019'!$F$1:$F$16305,"",0)</f>
        <v/>
      </c>
      <c r="BV49" s="2" t="str" cm="1">
        <f t="array" ref="BV49">_xlfn.XLOOKUP($A49&amp;BV$5,'[1]NBA-Data-1980-2019'!$B$1:$B$16305&amp;'[1]NBA-Data-1980-2019'!$A$1:$A$16305,'[1]NBA-Data-1980-2019'!$F$1:$F$16305,"",0)</f>
        <v/>
      </c>
      <c r="BW49" s="2" t="str" cm="1">
        <f t="array" ref="BW49">_xlfn.XLOOKUP($A49&amp;BW$5,'[1]NBA-Data-1980-2019'!$B$1:$B$16305&amp;'[1]NBA-Data-1980-2019'!$A$1:$A$16305,'[1]NBA-Data-1980-2019'!$F$1:$F$16305,"",0)</f>
        <v/>
      </c>
      <c r="BX49" s="2" t="str" cm="1">
        <f t="array" ref="BX49">_xlfn.XLOOKUP($A49&amp;BX$5,'[1]NBA-Data-1980-2019'!$B$1:$B$16305&amp;'[1]NBA-Data-1980-2019'!$A$1:$A$16305,'[1]NBA-Data-1980-2019'!$F$1:$F$16305,"",0)</f>
        <v/>
      </c>
      <c r="BY49" s="2" t="str" cm="1">
        <f t="array" ref="BY49">_xlfn.XLOOKUP($A49&amp;BY$5,'[1]NBA-Data-1980-2019'!$B$1:$B$16305&amp;'[1]NBA-Data-1980-2019'!$A$1:$A$16305,'[1]NBA-Data-1980-2019'!$F$1:$F$16305,"",0)</f>
        <v/>
      </c>
      <c r="BZ49" s="2" t="str" cm="1">
        <f t="array" ref="BZ49">_xlfn.XLOOKUP($A49&amp;BZ$5,'[1]NBA-Data-1980-2019'!$B$1:$B$16305&amp;'[1]NBA-Data-1980-2019'!$A$1:$A$16305,'[1]NBA-Data-1980-2019'!$F$1:$F$16305,"",0)</f>
        <v/>
      </c>
      <c r="CA49" s="2" t="str" cm="1">
        <f t="array" ref="CA49">_xlfn.XLOOKUP($A49&amp;CA$5,'[1]NBA-Data-1980-2019'!$B$1:$B$16305&amp;'[1]NBA-Data-1980-2019'!$A$1:$A$16305,'[1]NBA-Data-1980-2019'!$F$1:$F$16305,"",0)</f>
        <v/>
      </c>
      <c r="CB49" s="2" t="str" cm="1">
        <f t="array" ref="CB49">_xlfn.XLOOKUP($A49&amp;CB$5,'[1]NBA-Data-1980-2019'!$B$1:$B$16305&amp;'[1]NBA-Data-1980-2019'!$A$1:$A$16305,'[1]NBA-Data-1980-2019'!$F$1:$F$16305,"",0)</f>
        <v/>
      </c>
      <c r="CC49" s="2" t="str" cm="1">
        <f t="array" ref="CC49">_xlfn.XLOOKUP($A49&amp;CC$5,'[1]NBA-Data-1980-2019'!$B$1:$B$16305&amp;'[1]NBA-Data-1980-2019'!$A$1:$A$16305,'[1]NBA-Data-1980-2019'!$F$1:$F$16305,"",0)</f>
        <v/>
      </c>
      <c r="CD49" s="2" t="str" cm="1">
        <f t="array" ref="CD49">_xlfn.XLOOKUP($A49&amp;CD$5,'[1]NBA-Data-1980-2019'!$B$1:$B$16305&amp;'[1]NBA-Data-1980-2019'!$A$1:$A$16305,'[1]NBA-Data-1980-2019'!$F$1:$F$16305,"",0)</f>
        <v/>
      </c>
      <c r="CE49" s="2" t="str" cm="1">
        <f t="array" ref="CE49">_xlfn.XLOOKUP($A49&amp;CE$5,'[1]NBA-Data-1980-2019'!$B$1:$B$16305&amp;'[1]NBA-Data-1980-2019'!$A$1:$A$16305,'[1]NBA-Data-1980-2019'!$F$1:$F$16305,"",0)</f>
        <v/>
      </c>
      <c r="CF49" s="2" cm="1">
        <f t="array" ref="CF49">_xlfn.XLOOKUP($A49&amp;CF$5,'[1]NBA-Data-1980-2019'!$B$1:$B$16305&amp;'[1]NBA-Data-1980-2019'!$A$1:$A$16305,'[1]NBA-Data-1980-2019'!$F$1:$F$16305,"",0)</f>
        <v>17.899999999999999</v>
      </c>
      <c r="CG49" s="2" cm="1">
        <f t="array" ref="CG49">_xlfn.XLOOKUP($A49&amp;CG$5,'[1]NBA-Data-1980-2019'!$B$1:$B$16305&amp;'[1]NBA-Data-1980-2019'!$A$1:$A$16305,'[1]NBA-Data-1980-2019'!$F$1:$F$16305,"",0)</f>
        <v>20.100000000000001</v>
      </c>
      <c r="CH49" s="2" cm="1">
        <f t="array" ref="CH49">_xlfn.XLOOKUP($A49&amp;CH$5,'[1]NBA-Data-1980-2019'!$B$1:$B$16305&amp;'[1]NBA-Data-1980-2019'!$A$1:$A$16305,'[1]NBA-Data-1980-2019'!$F$1:$F$16305,"",0)</f>
        <v>19.3</v>
      </c>
      <c r="CI49" s="2" cm="1">
        <f t="array" ref="CI49">_xlfn.XLOOKUP($A49&amp;CI$5,'[1]NBA-Data-1980-2019'!$B$1:$B$16305&amp;'[1]NBA-Data-1980-2019'!$A$1:$A$16305,'[1]NBA-Data-1980-2019'!$F$1:$F$16305,"",0)</f>
        <v>21.9</v>
      </c>
      <c r="CJ49" s="2" cm="1">
        <f t="array" ref="CJ49">_xlfn.XLOOKUP($A49&amp;CJ$5,'[1]NBA-Data-1980-2019'!$B$1:$B$16305&amp;'[1]NBA-Data-1980-2019'!$A$1:$A$16305,'[1]NBA-Data-1980-2019'!$F$1:$F$16305,"",0)</f>
        <v>24.7</v>
      </c>
      <c r="CK49" s="2" cm="1">
        <f t="array" ref="CK49">_xlfn.XLOOKUP($A49&amp;CK$5,'[1]NBA-Data-1980-2019'!$B$1:$B$16305&amp;'[1]NBA-Data-1980-2019'!$A$1:$A$16305,'[1]NBA-Data-1980-2019'!$F$1:$F$16305,"",0)</f>
        <v>25.4</v>
      </c>
      <c r="CL49" s="2" cm="1">
        <f t="array" ref="CL49">_xlfn.XLOOKUP($A49&amp;CL$5,'[1]NBA-Data-1980-2019'!$B$1:$B$16305&amp;'[1]NBA-Data-1980-2019'!$A$1:$A$16305,'[1]NBA-Data-1980-2019'!$F$1:$F$16305,"",0)</f>
        <v>22.7</v>
      </c>
      <c r="CM49" s="2" cm="1">
        <f t="array" ref="CM49">_xlfn.XLOOKUP($A49&amp;CM$5,'[1]NBA-Data-1980-2019'!$B$1:$B$16305&amp;'[1]NBA-Data-1980-2019'!$A$1:$A$16305,'[1]NBA-Data-1980-2019'!$F$1:$F$16305,"",0)</f>
        <v>21.7</v>
      </c>
      <c r="CN49" s="2" cm="1">
        <f t="array" ref="CN49">_xlfn.XLOOKUP($A49&amp;CN$5,'[1]NBA-Data-1980-2019'!$B$1:$B$16305&amp;'[1]NBA-Data-1980-2019'!$A$1:$A$16305,'[1]NBA-Data-1980-2019'!$F$1:$F$16305,"",0)</f>
        <v>20.399999999999999</v>
      </c>
      <c r="CO49" s="2" cm="1">
        <f t="array" ref="CO49">_xlfn.XLOOKUP($A49&amp;CO$5,'[1]NBA-Data-1980-2019'!$B$1:$B$16305&amp;'[1]NBA-Data-1980-2019'!$A$1:$A$16305,'[1]NBA-Data-1980-2019'!$F$1:$F$16305,"",0)</f>
        <v>16.399999999999999</v>
      </c>
      <c r="CP49" s="2" cm="1">
        <f t="array" ref="CP49">_xlfn.XLOOKUP($A49&amp;CP$5,'[1]NBA-Data-1980-2019'!$B$1:$B$16305&amp;'[1]NBA-Data-1980-2019'!$A$1:$A$16305,'[1]NBA-Data-1980-2019'!$F$1:$F$16305,"",0)</f>
        <v>14.6</v>
      </c>
      <c r="CQ49" s="2" t="str" cm="1">
        <f t="array" ref="CQ49">_xlfn.XLOOKUP($A49&amp;CQ$5,'[1]NBA-Data-1980-2019'!$B$1:$B$16305&amp;'[1]NBA-Data-1980-2019'!$A$1:$A$16305,'[1]NBA-Data-1980-2019'!$F$1:$F$16305,"",0)</f>
        <v/>
      </c>
      <c r="CR49" s="2" t="str" cm="1">
        <f t="array" ref="CR49">_xlfn.XLOOKUP($A49&amp;CR$5,'[1]NBA-Data-1980-2019'!$B$1:$B$16305&amp;'[1]NBA-Data-1980-2019'!$A$1:$A$16305,'[1]NBA-Data-1980-2019'!$F$1:$F$16305,"",0)</f>
        <v/>
      </c>
      <c r="CS49" s="2" t="str" cm="1">
        <f t="array" ref="CS49">_xlfn.XLOOKUP($A49&amp;CS$5,'[1]NBA-Data-1980-2019'!$B$1:$B$16305&amp;'[1]NBA-Data-1980-2019'!$A$1:$A$16305,'[1]NBA-Data-1980-2019'!$F$1:$F$16305,"",0)</f>
        <v/>
      </c>
      <c r="CU49" s="2" t="str">
        <f>_xlfn.XLOOKUP($A49,TEAMS!$G$1:$G$839,TEAMS!$H$1:$H$839,"",0)</f>
        <v>C</v>
      </c>
      <c r="CV49" s="2" t="str">
        <f>_xlfn.XLOOKUP($CU49,DASHBOARD!$B$22:$B$27,DASHBOARD!$C$22:$C$27,"",0)</f>
        <v>CENTER</v>
      </c>
      <c r="CY49" s="63">
        <f>SUMIFS('[1]NBA-Data-1980-2019'!$G$1:$G$16305,'[1]NBA-Data-1980-2019'!$B$1:$B$16305,$A49,'[1]NBA-Data-1980-2019'!$A$1:$A$16305,CY$9)</f>
        <v>0</v>
      </c>
      <c r="CZ49" s="63">
        <f>SUMIFS('[1]NBA-Data-1980-2019'!$G$1:$G$16305,'[1]NBA-Data-1980-2019'!$B$1:$B$16305,$A49,'[1]NBA-Data-1980-2019'!$A$1:$A$16305,CZ$9)</f>
        <v>0</v>
      </c>
      <c r="DA49" s="63">
        <f>SUMIFS('[1]NBA-Data-1980-2019'!$G$1:$G$16305,'[1]NBA-Data-1980-2019'!$B$1:$B$16305,$A49,'[1]NBA-Data-1980-2019'!$A$1:$A$16305,DA$9)</f>
        <v>0</v>
      </c>
      <c r="DB49" s="63">
        <f>SUMIFS('[1]NBA-Data-1980-2019'!$G$1:$G$16305,'[1]NBA-Data-1980-2019'!$B$1:$B$16305,$A49,'[1]NBA-Data-1980-2019'!$A$1:$A$16305,DB$9)</f>
        <v>0</v>
      </c>
      <c r="DC49" s="63">
        <f>SUMIFS('[1]NBA-Data-1980-2019'!$G$1:$G$16305,'[1]NBA-Data-1980-2019'!$B$1:$B$16305,$A49,'[1]NBA-Data-1980-2019'!$A$1:$A$16305,DC$9)</f>
        <v>0</v>
      </c>
      <c r="DD49" s="63">
        <f>SUMIFS('[1]NBA-Data-1980-2019'!$G$1:$G$16305,'[1]NBA-Data-1980-2019'!$B$1:$B$16305,$A49,'[1]NBA-Data-1980-2019'!$A$1:$A$16305,DD$9)</f>
        <v>0</v>
      </c>
      <c r="DE49" s="63">
        <f>SUMIFS('[1]NBA-Data-1980-2019'!$G$1:$G$16305,'[1]NBA-Data-1980-2019'!$B$1:$B$16305,$A49,'[1]NBA-Data-1980-2019'!$A$1:$A$16305,DE$9)</f>
        <v>0</v>
      </c>
      <c r="DF49" s="63">
        <f>SUMIFS('[1]NBA-Data-1980-2019'!$G$1:$G$16305,'[1]NBA-Data-1980-2019'!$B$1:$B$16305,$A49,'[1]NBA-Data-1980-2019'!$A$1:$A$16305,DF$9)</f>
        <v>0</v>
      </c>
      <c r="DG49" s="63">
        <f>SUMIFS('[1]NBA-Data-1980-2019'!$G$1:$G$16305,'[1]NBA-Data-1980-2019'!$B$1:$B$16305,$A49,'[1]NBA-Data-1980-2019'!$A$1:$A$16305,DG$9)</f>
        <v>0</v>
      </c>
      <c r="DH49" s="63">
        <f>SUMIFS('[1]NBA-Data-1980-2019'!$G$1:$G$16305,'[1]NBA-Data-1980-2019'!$B$1:$B$16305,$A49,'[1]NBA-Data-1980-2019'!$A$1:$A$16305,DH$9)</f>
        <v>0</v>
      </c>
      <c r="DI49" s="63">
        <f>SUMIFS('[1]NBA-Data-1980-2019'!$G$1:$G$16305,'[1]NBA-Data-1980-2019'!$B$1:$B$16305,$A49,'[1]NBA-Data-1980-2019'!$A$1:$A$16305,DI$9)</f>
        <v>0</v>
      </c>
      <c r="DJ49" s="63">
        <f>SUMIFS('[1]NBA-Data-1980-2019'!$G$1:$G$16305,'[1]NBA-Data-1980-2019'!$B$1:$B$16305,$A49,'[1]NBA-Data-1980-2019'!$A$1:$A$16305,DJ$9)</f>
        <v>0</v>
      </c>
      <c r="DK49" s="63">
        <f>SUMIFS('[1]NBA-Data-1980-2019'!$G$1:$G$16305,'[1]NBA-Data-1980-2019'!$B$1:$B$16305,$A49,'[1]NBA-Data-1980-2019'!$A$1:$A$16305,DK$9)</f>
        <v>0</v>
      </c>
      <c r="DL49" s="63">
        <f>SUMIFS('[1]NBA-Data-1980-2019'!$G$1:$G$16305,'[1]NBA-Data-1980-2019'!$B$1:$B$16305,$A49,'[1]NBA-Data-1980-2019'!$A$1:$A$16305,DL$9)</f>
        <v>0</v>
      </c>
      <c r="DM49" s="63">
        <f>SUMIFS('[1]NBA-Data-1980-2019'!$G$1:$G$16305,'[1]NBA-Data-1980-2019'!$B$1:$B$16305,$A49,'[1]NBA-Data-1980-2019'!$A$1:$A$16305,DM$9)</f>
        <v>0</v>
      </c>
      <c r="DN49" s="63">
        <f>SUMIFS('[1]NBA-Data-1980-2019'!$G$1:$G$16305,'[1]NBA-Data-1980-2019'!$B$1:$B$16305,$A49,'[1]NBA-Data-1980-2019'!$A$1:$A$16305,DN$9)</f>
        <v>0</v>
      </c>
      <c r="DO49" s="63">
        <f>SUMIFS('[1]NBA-Data-1980-2019'!$G$1:$G$16305,'[1]NBA-Data-1980-2019'!$B$1:$B$16305,$A49,'[1]NBA-Data-1980-2019'!$A$1:$A$16305,DO$9)</f>
        <v>0</v>
      </c>
      <c r="DP49" s="63">
        <f>SUMIFS('[1]NBA-Data-1980-2019'!$G$1:$G$16305,'[1]NBA-Data-1980-2019'!$B$1:$B$16305,$A49,'[1]NBA-Data-1980-2019'!$A$1:$A$16305,DP$9)</f>
        <v>0</v>
      </c>
      <c r="DQ49" s="63">
        <f>SUMIFS('[1]NBA-Data-1980-2019'!$G$1:$G$16305,'[1]NBA-Data-1980-2019'!$B$1:$B$16305,$A49,'[1]NBA-Data-1980-2019'!$A$1:$A$16305,DQ$9)</f>
        <v>2098560</v>
      </c>
      <c r="DR49" s="63">
        <f>SUMIFS('[1]NBA-Data-1980-2019'!$G$1:$G$16305,'[1]NBA-Data-1980-2019'!$B$1:$B$16305,$A49,'[1]NBA-Data-1980-2019'!$A$1:$A$16305,DR$9)</f>
        <v>2225880</v>
      </c>
      <c r="DS49" s="63">
        <f>SUMIFS('[1]NBA-Data-1980-2019'!$G$1:$G$16305,'[1]NBA-Data-1980-2019'!$B$1:$B$16305,$A49,'[1]NBA-Data-1980-2019'!$A$1:$A$16305,DS$9)</f>
        <v>2413320</v>
      </c>
      <c r="DT49" s="63">
        <f>SUMIFS('[1]NBA-Data-1980-2019'!$G$1:$G$16305,'[1]NBA-Data-1980-2019'!$B$1:$B$16305,$A49,'[1]NBA-Data-1980-2019'!$A$1:$A$16305,DT$9)</f>
        <v>3076983</v>
      </c>
      <c r="DU49" s="63">
        <f>SUMIFS('[1]NBA-Data-1980-2019'!$G$1:$G$16305,'[1]NBA-Data-1980-2019'!$B$1:$B$16305,$A49,'[1]NBA-Data-1980-2019'!$A$1:$A$16305,DU$9)</f>
        <v>13668750</v>
      </c>
      <c r="DV49" s="63">
        <f>SUMIFS('[1]NBA-Data-1980-2019'!$G$1:$G$16305,'[1]NBA-Data-1980-2019'!$B$1:$B$16305,$A49,'[1]NBA-Data-1980-2019'!$A$1:$A$16305,DV$9)</f>
        <v>14693906</v>
      </c>
      <c r="DW49" s="63">
        <f>SUMIFS('[1]NBA-Data-1980-2019'!$G$1:$G$16305,'[1]NBA-Data-1980-2019'!$B$1:$B$16305,$A49,'[1]NBA-Data-1980-2019'!$A$1:$A$16305,DW$9)</f>
        <v>15719063</v>
      </c>
      <c r="DX49" s="63">
        <f>SUMIFS('[1]NBA-Data-1980-2019'!$G$1:$G$16305,'[1]NBA-Data-1980-2019'!$B$1:$B$16305,$A49,'[1]NBA-Data-1980-2019'!$A$1:$A$16305,DX$9)</f>
        <v>20000000</v>
      </c>
      <c r="DY49" s="63">
        <f>SUMIFS('[1]NBA-Data-1980-2019'!$G$1:$G$16305,'[1]NBA-Data-1980-2019'!$B$1:$B$16305,$A49,'[1]NBA-Data-1980-2019'!$A$1:$A$16305,DY$9)</f>
        <v>21165675</v>
      </c>
      <c r="DZ49" s="63">
        <f>SUMIFS('[1]NBA-Data-1980-2019'!$G$1:$G$16305,'[1]NBA-Data-1980-2019'!$B$1:$B$16305,$A49,'[1]NBA-Data-1980-2019'!$A$1:$A$16305,DZ$9)</f>
        <v>22642350</v>
      </c>
      <c r="EA49" s="63">
        <f>SUMIFS('[1]NBA-Data-1980-2019'!$G$1:$G$16305,'[1]NBA-Data-1980-2019'!$B$1:$B$16305,$A49,'[1]NBA-Data-1980-2019'!$A$1:$A$16305,EA$9)</f>
        <v>3382000</v>
      </c>
      <c r="EB49" s="63">
        <f>SUMIFS('[1]NBA-Data-1980-2019'!$G$1:$G$16305,'[1]NBA-Data-1980-2019'!$B$1:$B$16305,$A49,'[1]NBA-Data-1980-2019'!$A$1:$A$16305,EB$9)</f>
        <v>0</v>
      </c>
      <c r="EC49" s="63">
        <f>SUMIFS('[1]NBA-Data-1980-2019'!$G$1:$G$16305,'[1]NBA-Data-1980-2019'!$B$1:$B$16305,$A49,'[1]NBA-Data-1980-2019'!$A$1:$A$16305,EC$9)</f>
        <v>0</v>
      </c>
      <c r="ED49" s="63">
        <f>SUMIFS('[1]NBA-Data-1980-2019'!$G$1:$G$16305,'[1]NBA-Data-1980-2019'!$B$1:$B$16305,$A49,'[1]NBA-Data-1980-2019'!$A$1:$A$16305,ED$9)</f>
        <v>0</v>
      </c>
      <c r="EH49" s="2" t="s">
        <v>1484</v>
      </c>
    </row>
    <row r="50" spans="1:165" x14ac:dyDescent="0.2">
      <c r="A50" s="2" t="s">
        <v>914</v>
      </c>
      <c r="B50" s="2" t="str" cm="1">
        <f t="array" ref="B50">_xlfn.XLOOKUP($A50&amp;B$5,'[1]NBA-Data-1980-2019'!$B$1:$B$16305&amp;'[1]NBA-Data-1980-2019'!$A$1:$A$16305,'[1]NBA-Data-1980-2019'!$D$1:$D$16305,"",0)</f>
        <v/>
      </c>
      <c r="C50" s="2" t="str" cm="1">
        <f t="array" ref="C50">_xlfn.XLOOKUP($A50&amp;C$5,'[1]NBA-Data-1980-2019'!$B$1:$B$16305&amp;'[1]NBA-Data-1980-2019'!$A$1:$A$16305,'[1]NBA-Data-1980-2019'!$D$1:$D$16305,"",0)</f>
        <v/>
      </c>
      <c r="D50" s="2" t="str" cm="1">
        <f t="array" ref="D50">_xlfn.XLOOKUP($A50&amp;D$5,'[1]NBA-Data-1980-2019'!$B$1:$B$16305&amp;'[1]NBA-Data-1980-2019'!$A$1:$A$16305,'[1]NBA-Data-1980-2019'!$D$1:$D$16305,"",0)</f>
        <v/>
      </c>
      <c r="E50" s="2" t="str" cm="1">
        <f t="array" ref="E50">_xlfn.XLOOKUP($A50&amp;E$5,'[1]NBA-Data-1980-2019'!$B$1:$B$16305&amp;'[1]NBA-Data-1980-2019'!$A$1:$A$16305,'[1]NBA-Data-1980-2019'!$D$1:$D$16305,"",0)</f>
        <v/>
      </c>
      <c r="F50" s="2" t="str" cm="1">
        <f t="array" ref="F50">_xlfn.XLOOKUP($A50&amp;F$5,'[1]NBA-Data-1980-2019'!$B$1:$B$16305&amp;'[1]NBA-Data-1980-2019'!$A$1:$A$16305,'[1]NBA-Data-1980-2019'!$D$1:$D$16305,"",0)</f>
        <v/>
      </c>
      <c r="G50" s="2" t="str" cm="1">
        <f t="array" ref="G50">_xlfn.XLOOKUP($A50&amp;G$5,'[1]NBA-Data-1980-2019'!$B$1:$B$16305&amp;'[1]NBA-Data-1980-2019'!$A$1:$A$16305,'[1]NBA-Data-1980-2019'!$D$1:$D$16305,"",0)</f>
        <v/>
      </c>
      <c r="H50" s="2" t="str" cm="1">
        <f t="array" ref="H50">_xlfn.XLOOKUP($A50&amp;H$5,'[1]NBA-Data-1980-2019'!$B$1:$B$16305&amp;'[1]NBA-Data-1980-2019'!$A$1:$A$16305,'[1]NBA-Data-1980-2019'!$D$1:$D$16305,"",0)</f>
        <v>MIA</v>
      </c>
      <c r="I50" s="2" t="str" cm="1">
        <f t="array" ref="I50">_xlfn.XLOOKUP($A50&amp;I$5,'[1]NBA-Data-1980-2019'!$B$1:$B$16305&amp;'[1]NBA-Data-1980-2019'!$A$1:$A$16305,'[1]NBA-Data-1980-2019'!$D$1:$D$16305,"",0)</f>
        <v>BOS</v>
      </c>
      <c r="J50" s="2" t="str" cm="1">
        <f t="array" ref="J50">_xlfn.XLOOKUP($A50&amp;J$5,'[1]NBA-Data-1980-2019'!$B$1:$B$16305&amp;'[1]NBA-Data-1980-2019'!$A$1:$A$16305,'[1]NBA-Data-1980-2019'!$D$1:$D$16305,"",0)</f>
        <v>BOS</v>
      </c>
      <c r="K50" s="2" t="str" cm="1">
        <f t="array" ref="K50">_xlfn.XLOOKUP($A50&amp;K$5,'[1]NBA-Data-1980-2019'!$B$1:$B$16305&amp;'[1]NBA-Data-1980-2019'!$A$1:$A$16305,'[1]NBA-Data-1980-2019'!$D$1:$D$16305,"",0)</f>
        <v>TOT</v>
      </c>
      <c r="L50" s="2" t="str" cm="1">
        <f t="array" ref="L50">_xlfn.XLOOKUP($A50&amp;L$5,'[1]NBA-Data-1980-2019'!$B$1:$B$16305&amp;'[1]NBA-Data-1980-2019'!$A$1:$A$16305,'[1]NBA-Data-1980-2019'!$D$1:$D$16305,"",0)</f>
        <v>MIA</v>
      </c>
      <c r="M50" s="2" t="str" cm="1">
        <f t="array" ref="M50">_xlfn.XLOOKUP($A50&amp;M$5,'[1]NBA-Data-1980-2019'!$B$1:$B$16305&amp;'[1]NBA-Data-1980-2019'!$A$1:$A$16305,'[1]NBA-Data-1980-2019'!$D$1:$D$16305,"",0)</f>
        <v>SAS</v>
      </c>
      <c r="N50" s="2" t="str" cm="1">
        <f t="array" ref="N50">_xlfn.XLOOKUP($A50&amp;N$5,'[1]NBA-Data-1980-2019'!$B$1:$B$16305&amp;'[1]NBA-Data-1980-2019'!$A$1:$A$16305,'[1]NBA-Data-1980-2019'!$D$1:$D$16305,"",0)</f>
        <v>SAS</v>
      </c>
      <c r="O50" s="2" t="str" cm="1">
        <f t="array" ref="O50">_xlfn.XLOOKUP($A50&amp;O$5,'[1]NBA-Data-1980-2019'!$B$1:$B$16305&amp;'[1]NBA-Data-1980-2019'!$A$1:$A$16305,'[1]NBA-Data-1980-2019'!$D$1:$D$16305,"",0)</f>
        <v>SAS</v>
      </c>
      <c r="P50" s="2" t="str" cm="1">
        <f t="array" ref="P50">_xlfn.XLOOKUP($A50&amp;P$5,'[1]NBA-Data-1980-2019'!$B$1:$B$16305&amp;'[1]NBA-Data-1980-2019'!$A$1:$A$16305,'[1]NBA-Data-1980-2019'!$D$1:$D$16305,"",0)</f>
        <v>SAS</v>
      </c>
      <c r="Q50" s="2" t="str" cm="1">
        <f t="array" ref="Q50">_xlfn.XLOOKUP($A50&amp;Q$5,'[1]NBA-Data-1980-2019'!$B$1:$B$16305&amp;'[1]NBA-Data-1980-2019'!$A$1:$A$16305,'[1]NBA-Data-1980-2019'!$D$1:$D$16305,"",0)</f>
        <v>SAS</v>
      </c>
      <c r="R50" s="2" t="str" cm="1">
        <f t="array" ref="R50">_xlfn.XLOOKUP($A50&amp;R$5,'[1]NBA-Data-1980-2019'!$B$1:$B$16305&amp;'[1]NBA-Data-1980-2019'!$A$1:$A$16305,'[1]NBA-Data-1980-2019'!$D$1:$D$16305,"",0)</f>
        <v>SAS</v>
      </c>
      <c r="S50" s="2" t="str" cm="1">
        <f t="array" ref="S50">_xlfn.XLOOKUP($A50&amp;S$5,'[1]NBA-Data-1980-2019'!$B$1:$B$16305&amp;'[1]NBA-Data-1980-2019'!$A$1:$A$16305,'[1]NBA-Data-1980-2019'!$D$1:$D$16305,"",0)</f>
        <v>SAS</v>
      </c>
      <c r="T50" s="2" t="str" cm="1">
        <f t="array" ref="T50">_xlfn.XLOOKUP($A50&amp;T$5,'[1]NBA-Data-1980-2019'!$B$1:$B$16305&amp;'[1]NBA-Data-1980-2019'!$A$1:$A$16305,'[1]NBA-Data-1980-2019'!$D$1:$D$16305,"",0)</f>
        <v>SAS</v>
      </c>
      <c r="U50" s="2" t="str" cm="1">
        <f t="array" ref="U50">_xlfn.XLOOKUP($A50&amp;U$5,'[1]NBA-Data-1980-2019'!$B$1:$B$16305&amp;'[1]NBA-Data-1980-2019'!$A$1:$A$16305,'[1]NBA-Data-1980-2019'!$D$1:$D$16305,"",0)</f>
        <v/>
      </c>
      <c r="V50" s="2" t="str" cm="1">
        <f t="array" ref="V50">_xlfn.XLOOKUP($A50&amp;V$5,'[1]NBA-Data-1980-2019'!$B$1:$B$16305&amp;'[1]NBA-Data-1980-2019'!$A$1:$A$16305,'[1]NBA-Data-1980-2019'!$D$1:$D$16305,"",0)</f>
        <v/>
      </c>
      <c r="W50" s="2" t="str" cm="1">
        <f t="array" ref="W50">_xlfn.XLOOKUP($A50&amp;W$5,'[1]NBA-Data-1980-2019'!$B$1:$B$16305&amp;'[1]NBA-Data-1980-2019'!$A$1:$A$16305,'[1]NBA-Data-1980-2019'!$D$1:$D$16305,"",0)</f>
        <v/>
      </c>
      <c r="X50" s="2" t="str" cm="1">
        <f t="array" ref="X50">_xlfn.XLOOKUP($A50&amp;X$5,'[1]NBA-Data-1980-2019'!$B$1:$B$16305&amp;'[1]NBA-Data-1980-2019'!$A$1:$A$16305,'[1]NBA-Data-1980-2019'!$D$1:$D$16305,"",0)</f>
        <v/>
      </c>
      <c r="Y50" s="2" t="str" cm="1">
        <f t="array" ref="Y50">_xlfn.XLOOKUP($A50&amp;Y$5,'[1]NBA-Data-1980-2019'!$B$1:$B$16305&amp;'[1]NBA-Data-1980-2019'!$A$1:$A$16305,'[1]NBA-Data-1980-2019'!$D$1:$D$16305,"",0)</f>
        <v/>
      </c>
      <c r="Z50" s="2" t="str" cm="1">
        <f t="array" ref="Z50">_xlfn.XLOOKUP($A50&amp;Z$5,'[1]NBA-Data-1980-2019'!$B$1:$B$16305&amp;'[1]NBA-Data-1980-2019'!$A$1:$A$16305,'[1]NBA-Data-1980-2019'!$D$1:$D$16305,"",0)</f>
        <v/>
      </c>
      <c r="AA50" s="2" t="str" cm="1">
        <f t="array" ref="AA50">_xlfn.XLOOKUP($A50&amp;AA$5,'[1]NBA-Data-1980-2019'!$B$1:$B$16305&amp;'[1]NBA-Data-1980-2019'!$A$1:$A$16305,'[1]NBA-Data-1980-2019'!$D$1:$D$16305,"",0)</f>
        <v/>
      </c>
      <c r="AB50" s="2" t="str" cm="1">
        <f t="array" ref="AB50">_xlfn.XLOOKUP($A50&amp;AB$5,'[1]NBA-Data-1980-2019'!$B$1:$B$16305&amp;'[1]NBA-Data-1980-2019'!$A$1:$A$16305,'[1]NBA-Data-1980-2019'!$D$1:$D$16305,"",0)</f>
        <v/>
      </c>
      <c r="AC50" s="2" t="str" cm="1">
        <f t="array" ref="AC50">_xlfn.XLOOKUP($A50&amp;AC$5,'[1]NBA-Data-1980-2019'!$B$1:$B$16305&amp;'[1]NBA-Data-1980-2019'!$A$1:$A$16305,'[1]NBA-Data-1980-2019'!$D$1:$D$16305,"",0)</f>
        <v/>
      </c>
      <c r="AD50" s="2" t="str" cm="1">
        <f t="array" ref="AD50">_xlfn.XLOOKUP($A50&amp;AD$5,'[1]NBA-Data-1980-2019'!$B$1:$B$16305&amp;'[1]NBA-Data-1980-2019'!$A$1:$A$16305,'[1]NBA-Data-1980-2019'!$D$1:$D$16305,"",0)</f>
        <v/>
      </c>
      <c r="AE50" s="2" t="str" cm="1">
        <f t="array" ref="AE50">_xlfn.XLOOKUP($A50&amp;AE$5,'[1]NBA-Data-1980-2019'!$B$1:$B$16305&amp;'[1]NBA-Data-1980-2019'!$A$1:$A$16305,'[1]NBA-Data-1980-2019'!$D$1:$D$16305,"",0)</f>
        <v/>
      </c>
      <c r="AF50" s="2" t="str" cm="1">
        <f t="array" ref="AF50">_xlfn.XLOOKUP($A50&amp;AF$5,'[1]NBA-Data-1980-2019'!$B$1:$B$16305&amp;'[1]NBA-Data-1980-2019'!$A$1:$A$16305,'[1]NBA-Data-1980-2019'!$D$1:$D$16305,"",0)</f>
        <v/>
      </c>
      <c r="AG50" s="2" t="str" cm="1">
        <f t="array" ref="AG50">_xlfn.XLOOKUP($A50&amp;AG$5,'[1]NBA-Data-1980-2019'!$B$1:$B$16305&amp;'[1]NBA-Data-1980-2019'!$A$1:$A$16305,'[1]NBA-Data-1980-2019'!$D$1:$D$16305,"",0)</f>
        <v/>
      </c>
      <c r="AH50" s="2" t="str" cm="1">
        <f t="array" ref="AH50">_xlfn.XLOOKUP($A50&amp;AH$5,'[1]NBA-Data-1980-2019'!$B$1:$B$16305&amp;'[1]NBA-Data-1980-2019'!$A$1:$A$16305,'[1]NBA-Data-1980-2019'!$H$1:$H$16305,"",0)</f>
        <v/>
      </c>
      <c r="AI50" s="2" t="str" cm="1">
        <f t="array" ref="AI50">_xlfn.XLOOKUP($A50&amp;AI$5,'[1]NBA-Data-1980-2019'!$B$1:$B$16305&amp;'[1]NBA-Data-1980-2019'!$A$1:$A$16305,'[1]NBA-Data-1980-2019'!$H$1:$H$16305,"",0)</f>
        <v/>
      </c>
      <c r="AJ50" s="2" t="str" cm="1">
        <f t="array" ref="AJ50">_xlfn.XLOOKUP($A50&amp;AJ$5,'[1]NBA-Data-1980-2019'!$B$1:$B$16305&amp;'[1]NBA-Data-1980-2019'!$A$1:$A$16305,'[1]NBA-Data-1980-2019'!$H$1:$H$16305,"",0)</f>
        <v/>
      </c>
      <c r="AK50" s="2" t="str" cm="1">
        <f t="array" ref="AK50">_xlfn.XLOOKUP($A50&amp;AK$5,'[1]NBA-Data-1980-2019'!$B$1:$B$16305&amp;'[1]NBA-Data-1980-2019'!$A$1:$A$16305,'[1]NBA-Data-1980-2019'!$H$1:$H$16305,"",0)</f>
        <v/>
      </c>
      <c r="AL50" s="2" t="str" cm="1">
        <f t="array" ref="AL50">_xlfn.XLOOKUP($A50&amp;AL$5,'[1]NBA-Data-1980-2019'!$B$1:$B$16305&amp;'[1]NBA-Data-1980-2019'!$A$1:$A$16305,'[1]NBA-Data-1980-2019'!$H$1:$H$16305,"",0)</f>
        <v/>
      </c>
      <c r="AM50" s="2" t="str" cm="1">
        <f t="array" ref="AM50">_xlfn.XLOOKUP($A50&amp;AM$5,'[1]NBA-Data-1980-2019'!$B$1:$B$16305&amp;'[1]NBA-Data-1980-2019'!$A$1:$A$16305,'[1]NBA-Data-1980-2019'!$H$1:$H$16305,"",0)</f>
        <v/>
      </c>
      <c r="AN50" s="2" cm="1">
        <f t="array" ref="AN50">_xlfn.XLOOKUP($A50&amp;AN$5,'[1]NBA-Data-1980-2019'!$B$1:$B$16305&amp;'[1]NBA-Data-1980-2019'!$A$1:$A$16305,'[1]NBA-Data-1980-2019'!$H$1:$H$16305,"",0)</f>
        <v>1</v>
      </c>
      <c r="AO50" s="2" cm="1">
        <f t="array" ref="AO50">_xlfn.XLOOKUP($A50&amp;AO$5,'[1]NBA-Data-1980-2019'!$B$1:$B$16305&amp;'[1]NBA-Data-1980-2019'!$A$1:$A$16305,'[1]NBA-Data-1980-2019'!$H$1:$H$16305,"",0)</f>
        <v>1305.3999999999999</v>
      </c>
      <c r="AP50" s="2" cm="1">
        <f t="array" ref="AP50">_xlfn.XLOOKUP($A50&amp;AP$5,'[1]NBA-Data-1980-2019'!$B$1:$B$16305&amp;'[1]NBA-Data-1980-2019'!$A$1:$A$16305,'[1]NBA-Data-1980-2019'!$H$1:$H$16305,"",0)</f>
        <v>495</v>
      </c>
      <c r="AQ50" s="2" cm="1">
        <f t="array" ref="AQ50">_xlfn.XLOOKUP($A50&amp;AQ$5,'[1]NBA-Data-1980-2019'!$B$1:$B$16305&amp;'[1]NBA-Data-1980-2019'!$A$1:$A$16305,'[1]NBA-Data-1980-2019'!$H$1:$H$16305,"",0)</f>
        <v>876.3</v>
      </c>
      <c r="AR50" s="2" cm="1">
        <f t="array" ref="AR50">_xlfn.XLOOKUP($A50&amp;AR$5,'[1]NBA-Data-1980-2019'!$B$1:$B$16305&amp;'[1]NBA-Data-1980-2019'!$A$1:$A$16305,'[1]NBA-Data-1980-2019'!$H$1:$H$16305,"",0)</f>
        <v>2681.4</v>
      </c>
      <c r="AS50" s="2" cm="1">
        <f t="array" ref="AS50">_xlfn.XLOOKUP($A50&amp;AS$5,'[1]NBA-Data-1980-2019'!$B$1:$B$16305&amp;'[1]NBA-Data-1980-2019'!$A$1:$A$16305,'[1]NBA-Data-1980-2019'!$H$1:$H$16305,"",0)</f>
        <v>1699.2</v>
      </c>
      <c r="AT50" s="2" cm="1">
        <f t="array" ref="AT50">_xlfn.XLOOKUP($A50&amp;AT$5,'[1]NBA-Data-1980-2019'!$B$1:$B$16305&amp;'[1]NBA-Data-1980-2019'!$A$1:$A$16305,'[1]NBA-Data-1980-2019'!$H$1:$H$16305,"",0)</f>
        <v>2566.6</v>
      </c>
      <c r="AU50" s="2" cm="1">
        <f t="array" ref="AU50">_xlfn.XLOOKUP($A50&amp;AU$5,'[1]NBA-Data-1980-2019'!$B$1:$B$16305&amp;'[1]NBA-Data-1980-2019'!$A$1:$A$16305,'[1]NBA-Data-1980-2019'!$H$1:$H$16305,"",0)</f>
        <v>2624</v>
      </c>
      <c r="AV50" s="2" cm="1">
        <f t="array" ref="AV50">_xlfn.XLOOKUP($A50&amp;AV$5,'[1]NBA-Data-1980-2019'!$B$1:$B$16305&amp;'[1]NBA-Data-1980-2019'!$A$1:$A$16305,'[1]NBA-Data-1980-2019'!$H$1:$H$16305,"",0)</f>
        <v>2624</v>
      </c>
      <c r="AW50" s="2" cm="1">
        <f t="array" ref="AW50">_xlfn.XLOOKUP($A50&amp;AW$5,'[1]NBA-Data-1980-2019'!$B$1:$B$16305&amp;'[1]NBA-Data-1980-2019'!$A$1:$A$16305,'[1]NBA-Data-1980-2019'!$H$1:$H$16305,"",0)</f>
        <v>2755.2000000000003</v>
      </c>
      <c r="AX50" s="2" cm="1">
        <f t="array" ref="AX50">_xlfn.XLOOKUP($A50&amp;AX$5,'[1]NBA-Data-1980-2019'!$B$1:$B$16305&amp;'[1]NBA-Data-1980-2019'!$A$1:$A$16305,'[1]NBA-Data-1980-2019'!$H$1:$H$16305,"",0)</f>
        <v>2460</v>
      </c>
      <c r="AY50" s="2" cm="1">
        <f t="array" ref="AY50">_xlfn.XLOOKUP($A50&amp;AY$5,'[1]NBA-Data-1980-2019'!$B$1:$B$16305&amp;'[1]NBA-Data-1980-2019'!$A$1:$A$16305,'[1]NBA-Data-1980-2019'!$H$1:$H$16305,"",0)</f>
        <v>2446.1999999999998</v>
      </c>
      <c r="AZ50" s="2" cm="1">
        <f t="array" ref="AZ50">_xlfn.XLOOKUP($A50&amp;AZ$5,'[1]NBA-Data-1980-2019'!$B$1:$B$16305&amp;'[1]NBA-Data-1980-2019'!$A$1:$A$16305,'[1]NBA-Data-1980-2019'!$H$1:$H$16305,"",0)</f>
        <v>1504</v>
      </c>
      <c r="BA50" s="2" t="str" cm="1">
        <f t="array" ref="BA50">_xlfn.XLOOKUP($A50&amp;BA$5,'[1]NBA-Data-1980-2019'!$B$1:$B$16305&amp;'[1]NBA-Data-1980-2019'!$A$1:$A$16305,'[1]NBA-Data-1980-2019'!$H$1:$H$16305,"",0)</f>
        <v/>
      </c>
      <c r="BB50" s="2" t="str" cm="1">
        <f t="array" ref="BB50">_xlfn.XLOOKUP($A50&amp;BB$5,'[1]NBA-Data-1980-2019'!$B$1:$B$16305&amp;'[1]NBA-Data-1980-2019'!$A$1:$A$16305,'[1]NBA-Data-1980-2019'!$H$1:$H$16305,"",0)</f>
        <v/>
      </c>
      <c r="BC50" s="2" t="str" cm="1">
        <f t="array" ref="BC50">_xlfn.XLOOKUP($A50&amp;BC$5,'[1]NBA-Data-1980-2019'!$B$1:$B$16305&amp;'[1]NBA-Data-1980-2019'!$A$1:$A$16305,'[1]NBA-Data-1980-2019'!$H$1:$H$16305,"",0)</f>
        <v/>
      </c>
      <c r="BD50" s="2" t="str" cm="1">
        <f t="array" ref="BD50">_xlfn.XLOOKUP($A50&amp;BD$5,'[1]NBA-Data-1980-2019'!$B$1:$B$16305&amp;'[1]NBA-Data-1980-2019'!$A$1:$A$16305,'[1]NBA-Data-1980-2019'!$H$1:$H$16305,"",0)</f>
        <v/>
      </c>
      <c r="BE50" s="2" t="str" cm="1">
        <f t="array" ref="BE50">_xlfn.XLOOKUP($A50&amp;BE$5,'[1]NBA-Data-1980-2019'!$B$1:$B$16305&amp;'[1]NBA-Data-1980-2019'!$A$1:$A$16305,'[1]NBA-Data-1980-2019'!$H$1:$H$16305,"",0)</f>
        <v/>
      </c>
      <c r="BF50" s="2" t="str" cm="1">
        <f t="array" ref="BF50">_xlfn.XLOOKUP($A50&amp;BF$5,'[1]NBA-Data-1980-2019'!$B$1:$B$16305&amp;'[1]NBA-Data-1980-2019'!$A$1:$A$16305,'[1]NBA-Data-1980-2019'!$H$1:$H$16305,"",0)</f>
        <v/>
      </c>
      <c r="BG50" s="2" t="str" cm="1">
        <f t="array" ref="BG50">_xlfn.XLOOKUP($A50&amp;BG$5,'[1]NBA-Data-1980-2019'!$B$1:$B$16305&amp;'[1]NBA-Data-1980-2019'!$A$1:$A$16305,'[1]NBA-Data-1980-2019'!$H$1:$H$16305,"",0)</f>
        <v/>
      </c>
      <c r="BH50" s="2" t="str" cm="1">
        <f t="array" ref="BH50">_xlfn.XLOOKUP($A50&amp;BH$5,'[1]NBA-Data-1980-2019'!$B$1:$B$16305&amp;'[1]NBA-Data-1980-2019'!$A$1:$A$16305,'[1]NBA-Data-1980-2019'!$H$1:$H$16305,"",0)</f>
        <v/>
      </c>
      <c r="BI50" s="2" t="str" cm="1">
        <f t="array" ref="BI50">_xlfn.XLOOKUP($A50&amp;BI$5,'[1]NBA-Data-1980-2019'!$B$1:$B$16305&amp;'[1]NBA-Data-1980-2019'!$A$1:$A$16305,'[1]NBA-Data-1980-2019'!$H$1:$H$16305,"",0)</f>
        <v/>
      </c>
      <c r="BJ50" s="2" t="str" cm="1">
        <f t="array" ref="BJ50">_xlfn.XLOOKUP($A50&amp;BJ$5,'[1]NBA-Data-1980-2019'!$B$1:$B$16305&amp;'[1]NBA-Data-1980-2019'!$A$1:$A$16305,'[1]NBA-Data-1980-2019'!$H$1:$H$16305,"",0)</f>
        <v/>
      </c>
      <c r="BK50" s="2" t="str" cm="1">
        <f t="array" ref="BK50">_xlfn.XLOOKUP($A50&amp;BK$5,'[1]NBA-Data-1980-2019'!$B$1:$B$16305&amp;'[1]NBA-Data-1980-2019'!$A$1:$A$16305,'[1]NBA-Data-1980-2019'!$H$1:$H$16305,"",0)</f>
        <v/>
      </c>
      <c r="BL50" s="2" t="str" cm="1">
        <f t="array" ref="BL50">_xlfn.XLOOKUP($A50&amp;BL$5,'[1]NBA-Data-1980-2019'!$B$1:$B$16305&amp;'[1]NBA-Data-1980-2019'!$A$1:$A$16305,'[1]NBA-Data-1980-2019'!$H$1:$H$16305,"",0)</f>
        <v/>
      </c>
      <c r="BM50" s="2" t="str" cm="1">
        <f t="array" ref="BM50">_xlfn.XLOOKUP($A50&amp;BM$5,'[1]NBA-Data-1980-2019'!$B$1:$B$16305&amp;'[1]NBA-Data-1980-2019'!$A$1:$A$16305,'[1]NBA-Data-1980-2019'!$H$1:$H$16305,"",0)</f>
        <v/>
      </c>
      <c r="BN50" s="2" t="str" cm="1">
        <f t="array" ref="BN50">_xlfn.XLOOKUP($A50&amp;BN$5,'[1]NBA-Data-1980-2019'!$B$1:$B$16305&amp;'[1]NBA-Data-1980-2019'!$A$1:$A$16305,'[1]NBA-Data-1980-2019'!$F$1:$F$16305,"",0)</f>
        <v/>
      </c>
      <c r="BO50" s="2" t="str" cm="1">
        <f t="array" ref="BO50">_xlfn.XLOOKUP($A50&amp;BO$5,'[1]NBA-Data-1980-2019'!$B$1:$B$16305&amp;'[1]NBA-Data-1980-2019'!$A$1:$A$16305,'[1]NBA-Data-1980-2019'!$F$1:$F$16305,"",0)</f>
        <v/>
      </c>
      <c r="BP50" s="2" t="str" cm="1">
        <f t="array" ref="BP50">_xlfn.XLOOKUP($A50&amp;BP$5,'[1]NBA-Data-1980-2019'!$B$1:$B$16305&amp;'[1]NBA-Data-1980-2019'!$A$1:$A$16305,'[1]NBA-Data-1980-2019'!$F$1:$F$16305,"",0)</f>
        <v/>
      </c>
      <c r="BQ50" s="2" t="str" cm="1">
        <f t="array" ref="BQ50">_xlfn.XLOOKUP($A50&amp;BQ$5,'[1]NBA-Data-1980-2019'!$B$1:$B$16305&amp;'[1]NBA-Data-1980-2019'!$A$1:$A$16305,'[1]NBA-Data-1980-2019'!$F$1:$F$16305,"",0)</f>
        <v/>
      </c>
      <c r="BR50" s="2" t="str" cm="1">
        <f t="array" ref="BR50">_xlfn.XLOOKUP($A50&amp;BR$5,'[1]NBA-Data-1980-2019'!$B$1:$B$16305&amp;'[1]NBA-Data-1980-2019'!$A$1:$A$16305,'[1]NBA-Data-1980-2019'!$F$1:$F$16305,"",0)</f>
        <v/>
      </c>
      <c r="BS50" s="2" t="str" cm="1">
        <f t="array" ref="BS50">_xlfn.XLOOKUP($A50&amp;BS$5,'[1]NBA-Data-1980-2019'!$B$1:$B$16305&amp;'[1]NBA-Data-1980-2019'!$A$1:$A$16305,'[1]NBA-Data-1980-2019'!$F$1:$F$16305,"",0)</f>
        <v/>
      </c>
      <c r="BT50" s="2" cm="1">
        <f t="array" ref="BT50">_xlfn.XLOOKUP($A50&amp;BT$5,'[1]NBA-Data-1980-2019'!$B$1:$B$16305&amp;'[1]NBA-Data-1980-2019'!$A$1:$A$16305,'[1]NBA-Data-1980-2019'!$F$1:$F$16305,"",0)</f>
        <v>37.700000000000003</v>
      </c>
      <c r="BU50" s="2" cm="1">
        <f t="array" ref="BU50">_xlfn.XLOOKUP($A50&amp;BU$5,'[1]NBA-Data-1980-2019'!$B$1:$B$16305&amp;'[1]NBA-Data-1980-2019'!$A$1:$A$16305,'[1]NBA-Data-1980-2019'!$F$1:$F$16305,"",0)</f>
        <v>11</v>
      </c>
      <c r="BV50" s="2" cm="1">
        <f t="array" ref="BV50">_xlfn.XLOOKUP($A50&amp;BV$5,'[1]NBA-Data-1980-2019'!$B$1:$B$16305&amp;'[1]NBA-Data-1980-2019'!$A$1:$A$16305,'[1]NBA-Data-1980-2019'!$F$1:$F$16305,"",0)</f>
        <v>5</v>
      </c>
      <c r="BW50" s="2" cm="1">
        <f t="array" ref="BW50">_xlfn.XLOOKUP($A50&amp;BW$5,'[1]NBA-Data-1980-2019'!$B$1:$B$16305&amp;'[1]NBA-Data-1980-2019'!$A$1:$A$16305,'[1]NBA-Data-1980-2019'!$F$1:$F$16305,"",0)</f>
        <v>6.7</v>
      </c>
      <c r="BX50" s="2" cm="1">
        <f t="array" ref="BX50">_xlfn.XLOOKUP($A50&amp;BX$5,'[1]NBA-Data-1980-2019'!$B$1:$B$16305&amp;'[1]NBA-Data-1980-2019'!$A$1:$A$16305,'[1]NBA-Data-1980-2019'!$F$1:$F$16305,"",0)</f>
        <v>8.1</v>
      </c>
      <c r="BY50" s="2" cm="1">
        <f t="array" ref="BY50">_xlfn.XLOOKUP($A50&amp;BY$5,'[1]NBA-Data-1980-2019'!$B$1:$B$16305&amp;'[1]NBA-Data-1980-2019'!$A$1:$A$16305,'[1]NBA-Data-1980-2019'!$F$1:$F$16305,"",0)</f>
        <v>8.1999999999999993</v>
      </c>
      <c r="BZ50" s="2" cm="1">
        <f t="array" ref="BZ50">_xlfn.XLOOKUP($A50&amp;BZ$5,'[1]NBA-Data-1980-2019'!$B$1:$B$16305&amp;'[1]NBA-Data-1980-2019'!$A$1:$A$16305,'[1]NBA-Data-1980-2019'!$F$1:$F$16305,"",0)</f>
        <v>9.1</v>
      </c>
      <c r="CA50" s="2" cm="1">
        <f t="array" ref="CA50">_xlfn.XLOOKUP($A50&amp;CA$5,'[1]NBA-Data-1980-2019'!$B$1:$B$16305&amp;'[1]NBA-Data-1980-2019'!$A$1:$A$16305,'[1]NBA-Data-1980-2019'!$F$1:$F$16305,"",0)</f>
        <v>8.1999999999999993</v>
      </c>
      <c r="CB50" s="2" cm="1">
        <f t="array" ref="CB50">_xlfn.XLOOKUP($A50&amp;CB$5,'[1]NBA-Data-1980-2019'!$B$1:$B$16305&amp;'[1]NBA-Data-1980-2019'!$A$1:$A$16305,'[1]NBA-Data-1980-2019'!$F$1:$F$16305,"",0)</f>
        <v>9.5</v>
      </c>
      <c r="CC50" s="2" cm="1">
        <f t="array" ref="CC50">_xlfn.XLOOKUP($A50&amp;CC$5,'[1]NBA-Data-1980-2019'!$B$1:$B$16305&amp;'[1]NBA-Data-1980-2019'!$A$1:$A$16305,'[1]NBA-Data-1980-2019'!$F$1:$F$16305,"",0)</f>
        <v>9.1</v>
      </c>
      <c r="CD50" s="2" cm="1">
        <f t="array" ref="CD50">_xlfn.XLOOKUP($A50&amp;CD$5,'[1]NBA-Data-1980-2019'!$B$1:$B$16305&amp;'[1]NBA-Data-1980-2019'!$A$1:$A$16305,'[1]NBA-Data-1980-2019'!$F$1:$F$16305,"",0)</f>
        <v>7.1</v>
      </c>
      <c r="CE50" s="2" cm="1">
        <f t="array" ref="CE50">_xlfn.XLOOKUP($A50&amp;CE$5,'[1]NBA-Data-1980-2019'!$B$1:$B$16305&amp;'[1]NBA-Data-1980-2019'!$A$1:$A$16305,'[1]NBA-Data-1980-2019'!$F$1:$F$16305,"",0)</f>
        <v>7</v>
      </c>
      <c r="CF50" s="2" cm="1">
        <f t="array" ref="CF50">_xlfn.XLOOKUP($A50&amp;CF$5,'[1]NBA-Data-1980-2019'!$B$1:$B$16305&amp;'[1]NBA-Data-1980-2019'!$A$1:$A$16305,'[1]NBA-Data-1980-2019'!$F$1:$F$16305,"",0)</f>
        <v>5.4</v>
      </c>
      <c r="CG50" s="2" t="str" cm="1">
        <f t="array" ref="CG50">_xlfn.XLOOKUP($A50&amp;CG$5,'[1]NBA-Data-1980-2019'!$B$1:$B$16305&amp;'[1]NBA-Data-1980-2019'!$A$1:$A$16305,'[1]NBA-Data-1980-2019'!$F$1:$F$16305,"",0)</f>
        <v/>
      </c>
      <c r="CH50" s="2" t="str" cm="1">
        <f t="array" ref="CH50">_xlfn.XLOOKUP($A50&amp;CH$5,'[1]NBA-Data-1980-2019'!$B$1:$B$16305&amp;'[1]NBA-Data-1980-2019'!$A$1:$A$16305,'[1]NBA-Data-1980-2019'!$F$1:$F$16305,"",0)</f>
        <v/>
      </c>
      <c r="CI50" s="2" t="str" cm="1">
        <f t="array" ref="CI50">_xlfn.XLOOKUP($A50&amp;CI$5,'[1]NBA-Data-1980-2019'!$B$1:$B$16305&amp;'[1]NBA-Data-1980-2019'!$A$1:$A$16305,'[1]NBA-Data-1980-2019'!$F$1:$F$16305,"",0)</f>
        <v/>
      </c>
      <c r="CJ50" s="2" t="str" cm="1">
        <f t="array" ref="CJ50">_xlfn.XLOOKUP($A50&amp;CJ$5,'[1]NBA-Data-1980-2019'!$B$1:$B$16305&amp;'[1]NBA-Data-1980-2019'!$A$1:$A$16305,'[1]NBA-Data-1980-2019'!$F$1:$F$16305,"",0)</f>
        <v/>
      </c>
      <c r="CK50" s="2" t="str" cm="1">
        <f t="array" ref="CK50">_xlfn.XLOOKUP($A50&amp;CK$5,'[1]NBA-Data-1980-2019'!$B$1:$B$16305&amp;'[1]NBA-Data-1980-2019'!$A$1:$A$16305,'[1]NBA-Data-1980-2019'!$F$1:$F$16305,"",0)</f>
        <v/>
      </c>
      <c r="CL50" s="2" t="str" cm="1">
        <f t="array" ref="CL50">_xlfn.XLOOKUP($A50&amp;CL$5,'[1]NBA-Data-1980-2019'!$B$1:$B$16305&amp;'[1]NBA-Data-1980-2019'!$A$1:$A$16305,'[1]NBA-Data-1980-2019'!$F$1:$F$16305,"",0)</f>
        <v/>
      </c>
      <c r="CM50" s="2" t="str" cm="1">
        <f t="array" ref="CM50">_xlfn.XLOOKUP($A50&amp;CM$5,'[1]NBA-Data-1980-2019'!$B$1:$B$16305&amp;'[1]NBA-Data-1980-2019'!$A$1:$A$16305,'[1]NBA-Data-1980-2019'!$F$1:$F$16305,"",0)</f>
        <v/>
      </c>
      <c r="CN50" s="2" t="str" cm="1">
        <f t="array" ref="CN50">_xlfn.XLOOKUP($A50&amp;CN$5,'[1]NBA-Data-1980-2019'!$B$1:$B$16305&amp;'[1]NBA-Data-1980-2019'!$A$1:$A$16305,'[1]NBA-Data-1980-2019'!$F$1:$F$16305,"",0)</f>
        <v/>
      </c>
      <c r="CO50" s="2" t="str" cm="1">
        <f t="array" ref="CO50">_xlfn.XLOOKUP($A50&amp;CO$5,'[1]NBA-Data-1980-2019'!$B$1:$B$16305&amp;'[1]NBA-Data-1980-2019'!$A$1:$A$16305,'[1]NBA-Data-1980-2019'!$F$1:$F$16305,"",0)</f>
        <v/>
      </c>
      <c r="CP50" s="2" t="str" cm="1">
        <f t="array" ref="CP50">_xlfn.XLOOKUP($A50&amp;CP$5,'[1]NBA-Data-1980-2019'!$B$1:$B$16305&amp;'[1]NBA-Data-1980-2019'!$A$1:$A$16305,'[1]NBA-Data-1980-2019'!$F$1:$F$16305,"",0)</f>
        <v/>
      </c>
      <c r="CQ50" s="2" t="str" cm="1">
        <f t="array" ref="CQ50">_xlfn.XLOOKUP($A50&amp;CQ$5,'[1]NBA-Data-1980-2019'!$B$1:$B$16305&amp;'[1]NBA-Data-1980-2019'!$A$1:$A$16305,'[1]NBA-Data-1980-2019'!$F$1:$F$16305,"",0)</f>
        <v/>
      </c>
      <c r="CR50" s="2" t="str" cm="1">
        <f t="array" ref="CR50">_xlfn.XLOOKUP($A50&amp;CR$5,'[1]NBA-Data-1980-2019'!$B$1:$B$16305&amp;'[1]NBA-Data-1980-2019'!$A$1:$A$16305,'[1]NBA-Data-1980-2019'!$F$1:$F$16305,"",0)</f>
        <v/>
      </c>
      <c r="CS50" s="2" t="str" cm="1">
        <f t="array" ref="CS50">_xlfn.XLOOKUP($A50&amp;CS$5,'[1]NBA-Data-1980-2019'!$B$1:$B$16305&amp;'[1]NBA-Data-1980-2019'!$A$1:$A$16305,'[1]NBA-Data-1980-2019'!$F$1:$F$16305,"",0)</f>
        <v/>
      </c>
      <c r="CU50" s="2" t="str">
        <f>_xlfn.XLOOKUP($A50,TEAMS!$G$1:$G$839,TEAMS!$H$1:$H$839,"",0)</f>
        <v>SF</v>
      </c>
      <c r="CV50" s="2" t="str">
        <f>_xlfn.XLOOKUP($CU50,DASHBOARD!$B$22:$B$27,DASHBOARD!$C$22:$C$27,"",0)</f>
        <v>FORWARD</v>
      </c>
      <c r="CY50" s="63">
        <f>SUMIFS('[1]NBA-Data-1980-2019'!$G$1:$G$16305,'[1]NBA-Data-1980-2019'!$B$1:$B$16305,$A50,'[1]NBA-Data-1980-2019'!$A$1:$A$16305,CY$9)</f>
        <v>0</v>
      </c>
      <c r="CZ50" s="63">
        <f>SUMIFS('[1]NBA-Data-1980-2019'!$G$1:$G$16305,'[1]NBA-Data-1980-2019'!$B$1:$B$16305,$A50,'[1]NBA-Data-1980-2019'!$A$1:$A$16305,CZ$9)</f>
        <v>0</v>
      </c>
      <c r="DA50" s="63">
        <f>SUMIFS('[1]NBA-Data-1980-2019'!$G$1:$G$16305,'[1]NBA-Data-1980-2019'!$B$1:$B$16305,$A50,'[1]NBA-Data-1980-2019'!$A$1:$A$16305,DA$9)</f>
        <v>0</v>
      </c>
      <c r="DB50" s="63">
        <f>SUMIFS('[1]NBA-Data-1980-2019'!$G$1:$G$16305,'[1]NBA-Data-1980-2019'!$B$1:$B$16305,$A50,'[1]NBA-Data-1980-2019'!$A$1:$A$16305,DB$9)</f>
        <v>0</v>
      </c>
      <c r="DC50" s="63">
        <f>SUMIFS('[1]NBA-Data-1980-2019'!$G$1:$G$16305,'[1]NBA-Data-1980-2019'!$B$1:$B$16305,$A50,'[1]NBA-Data-1980-2019'!$A$1:$A$16305,DC$9)</f>
        <v>0</v>
      </c>
      <c r="DD50" s="63">
        <f>SUMIFS('[1]NBA-Data-1980-2019'!$G$1:$G$16305,'[1]NBA-Data-1980-2019'!$B$1:$B$16305,$A50,'[1]NBA-Data-1980-2019'!$A$1:$A$16305,DD$9)</f>
        <v>0</v>
      </c>
      <c r="DE50" s="63">
        <f>SUMIFS('[1]NBA-Data-1980-2019'!$G$1:$G$16305,'[1]NBA-Data-1980-2019'!$B$1:$B$16305,$A50,'[1]NBA-Data-1980-2019'!$A$1:$A$16305,DE$9)</f>
        <v>0</v>
      </c>
      <c r="DF50" s="63">
        <f>SUMIFS('[1]NBA-Data-1980-2019'!$G$1:$G$16305,'[1]NBA-Data-1980-2019'!$B$1:$B$16305,$A50,'[1]NBA-Data-1980-2019'!$A$1:$A$16305,DF$9)</f>
        <v>422500</v>
      </c>
      <c r="DG50" s="63">
        <f>SUMIFS('[1]NBA-Data-1980-2019'!$G$1:$G$16305,'[1]NBA-Data-1980-2019'!$B$1:$B$16305,$A50,'[1]NBA-Data-1980-2019'!$A$1:$A$16305,DG$9)</f>
        <v>507000</v>
      </c>
      <c r="DH50" s="63">
        <f>SUMIFS('[1]NBA-Data-1980-2019'!$G$1:$G$16305,'[1]NBA-Data-1980-2019'!$B$1:$B$16305,$A50,'[1]NBA-Data-1980-2019'!$A$1:$A$16305,DH$9)</f>
        <v>0</v>
      </c>
      <c r="DI50" s="63">
        <f>SUMIFS('[1]NBA-Data-1980-2019'!$G$1:$G$16305,'[1]NBA-Data-1980-2019'!$B$1:$B$16305,$A50,'[1]NBA-Data-1980-2019'!$A$1:$A$16305,DI$9)</f>
        <v>733000</v>
      </c>
      <c r="DJ50" s="63">
        <f>SUMIFS('[1]NBA-Data-1980-2019'!$G$1:$G$16305,'[1]NBA-Data-1980-2019'!$B$1:$B$16305,$A50,'[1]NBA-Data-1980-2019'!$A$1:$A$16305,DJ$9)</f>
        <v>715850</v>
      </c>
      <c r="DK50" s="63">
        <f>SUMIFS('[1]NBA-Data-1980-2019'!$G$1:$G$16305,'[1]NBA-Data-1980-2019'!$B$1:$B$16305,$A50,'[1]NBA-Data-1980-2019'!$A$1:$A$16305,DK$9)</f>
        <v>3550000</v>
      </c>
      <c r="DL50" s="63">
        <f>SUMIFS('[1]NBA-Data-1980-2019'!$G$1:$G$16305,'[1]NBA-Data-1980-2019'!$B$1:$B$16305,$A50,'[1]NBA-Data-1980-2019'!$A$1:$A$16305,DL$9)</f>
        <v>3650000</v>
      </c>
      <c r="DM50" s="63">
        <f>SUMIFS('[1]NBA-Data-1980-2019'!$G$1:$G$16305,'[1]NBA-Data-1980-2019'!$B$1:$B$16305,$A50,'[1]NBA-Data-1980-2019'!$A$1:$A$16305,DM$9)</f>
        <v>3000000</v>
      </c>
      <c r="DN50" s="63">
        <f>SUMIFS('[1]NBA-Data-1980-2019'!$G$1:$G$16305,'[1]NBA-Data-1980-2019'!$B$1:$B$16305,$A50,'[1]NBA-Data-1980-2019'!$A$1:$A$16305,DN$9)</f>
        <v>0</v>
      </c>
      <c r="DO50" s="63">
        <f>SUMIFS('[1]NBA-Data-1980-2019'!$G$1:$G$16305,'[1]NBA-Data-1980-2019'!$B$1:$B$16305,$A50,'[1]NBA-Data-1980-2019'!$A$1:$A$16305,DO$9)</f>
        <v>3750000</v>
      </c>
      <c r="DP50" s="63">
        <f>SUMIFS('[1]NBA-Data-1980-2019'!$G$1:$G$16305,'[1]NBA-Data-1980-2019'!$B$1:$B$16305,$A50,'[1]NBA-Data-1980-2019'!$A$1:$A$16305,DP$9)</f>
        <v>4125000</v>
      </c>
      <c r="DQ50" s="63">
        <f>SUMIFS('[1]NBA-Data-1980-2019'!$G$1:$G$16305,'[1]NBA-Data-1980-2019'!$B$1:$B$16305,$A50,'[1]NBA-Data-1980-2019'!$A$1:$A$16305,DQ$9)</f>
        <v>4000000</v>
      </c>
      <c r="DR50" s="63">
        <f>SUMIFS('[1]NBA-Data-1980-2019'!$G$1:$G$16305,'[1]NBA-Data-1980-2019'!$B$1:$B$16305,$A50,'[1]NBA-Data-1980-2019'!$A$1:$A$16305,DR$9)</f>
        <v>0</v>
      </c>
      <c r="DS50" s="63">
        <f>SUMIFS('[1]NBA-Data-1980-2019'!$G$1:$G$16305,'[1]NBA-Data-1980-2019'!$B$1:$B$16305,$A50,'[1]NBA-Data-1980-2019'!$A$1:$A$16305,DS$9)</f>
        <v>0</v>
      </c>
      <c r="DT50" s="63">
        <f>SUMIFS('[1]NBA-Data-1980-2019'!$G$1:$G$16305,'[1]NBA-Data-1980-2019'!$B$1:$B$16305,$A50,'[1]NBA-Data-1980-2019'!$A$1:$A$16305,DT$9)</f>
        <v>0</v>
      </c>
      <c r="DU50" s="63">
        <f>SUMIFS('[1]NBA-Data-1980-2019'!$G$1:$G$16305,'[1]NBA-Data-1980-2019'!$B$1:$B$16305,$A50,'[1]NBA-Data-1980-2019'!$A$1:$A$16305,DU$9)</f>
        <v>0</v>
      </c>
      <c r="DV50" s="63">
        <f>SUMIFS('[1]NBA-Data-1980-2019'!$G$1:$G$16305,'[1]NBA-Data-1980-2019'!$B$1:$B$16305,$A50,'[1]NBA-Data-1980-2019'!$A$1:$A$16305,DV$9)</f>
        <v>0</v>
      </c>
      <c r="DW50" s="63">
        <f>SUMIFS('[1]NBA-Data-1980-2019'!$G$1:$G$16305,'[1]NBA-Data-1980-2019'!$B$1:$B$16305,$A50,'[1]NBA-Data-1980-2019'!$A$1:$A$16305,DW$9)</f>
        <v>0</v>
      </c>
      <c r="DX50" s="63">
        <f>SUMIFS('[1]NBA-Data-1980-2019'!$G$1:$G$16305,'[1]NBA-Data-1980-2019'!$B$1:$B$16305,$A50,'[1]NBA-Data-1980-2019'!$A$1:$A$16305,DX$9)</f>
        <v>0</v>
      </c>
      <c r="DY50" s="63">
        <f>SUMIFS('[1]NBA-Data-1980-2019'!$G$1:$G$16305,'[1]NBA-Data-1980-2019'!$B$1:$B$16305,$A50,'[1]NBA-Data-1980-2019'!$A$1:$A$16305,DY$9)</f>
        <v>0</v>
      </c>
      <c r="DZ50" s="63">
        <f>SUMIFS('[1]NBA-Data-1980-2019'!$G$1:$G$16305,'[1]NBA-Data-1980-2019'!$B$1:$B$16305,$A50,'[1]NBA-Data-1980-2019'!$A$1:$A$16305,DZ$9)</f>
        <v>0</v>
      </c>
      <c r="EA50" s="63">
        <f>SUMIFS('[1]NBA-Data-1980-2019'!$G$1:$G$16305,'[1]NBA-Data-1980-2019'!$B$1:$B$16305,$A50,'[1]NBA-Data-1980-2019'!$A$1:$A$16305,EA$9)</f>
        <v>0</v>
      </c>
      <c r="EB50" s="63">
        <f>SUMIFS('[1]NBA-Data-1980-2019'!$G$1:$G$16305,'[1]NBA-Data-1980-2019'!$B$1:$B$16305,$A50,'[1]NBA-Data-1980-2019'!$A$1:$A$16305,EB$9)</f>
        <v>0</v>
      </c>
      <c r="EC50" s="63">
        <f>SUMIFS('[1]NBA-Data-1980-2019'!$G$1:$G$16305,'[1]NBA-Data-1980-2019'!$B$1:$B$16305,$A50,'[1]NBA-Data-1980-2019'!$A$1:$A$16305,EC$9)</f>
        <v>0</v>
      </c>
      <c r="ED50" s="63">
        <f>SUMIFS('[1]NBA-Data-1980-2019'!$G$1:$G$16305,'[1]NBA-Data-1980-2019'!$B$1:$B$16305,$A50,'[1]NBA-Data-1980-2019'!$A$1:$A$16305,ED$9)</f>
        <v>0</v>
      </c>
      <c r="EH50" s="2" t="s">
        <v>1482</v>
      </c>
    </row>
    <row r="51" spans="1:165" x14ac:dyDescent="0.2">
      <c r="A51" s="2" t="s">
        <v>615</v>
      </c>
      <c r="B51" s="2" t="str" cm="1">
        <f t="array" ref="B51">_xlfn.XLOOKUP($A51&amp;B$5,'[1]NBA-Data-1980-2019'!$B$1:$B$16305&amp;'[1]NBA-Data-1980-2019'!$A$1:$A$16305,'[1]NBA-Data-1980-2019'!$D$1:$D$16305,"",0)</f>
        <v/>
      </c>
      <c r="C51" s="2" t="str" cm="1">
        <f t="array" ref="C51">_xlfn.XLOOKUP($A51&amp;C$5,'[1]NBA-Data-1980-2019'!$B$1:$B$16305&amp;'[1]NBA-Data-1980-2019'!$A$1:$A$16305,'[1]NBA-Data-1980-2019'!$D$1:$D$16305,"",0)</f>
        <v/>
      </c>
      <c r="D51" s="2" t="str" cm="1">
        <f t="array" ref="D51">_xlfn.XLOOKUP($A51&amp;D$5,'[1]NBA-Data-1980-2019'!$B$1:$B$16305&amp;'[1]NBA-Data-1980-2019'!$A$1:$A$16305,'[1]NBA-Data-1980-2019'!$D$1:$D$16305,"",0)</f>
        <v/>
      </c>
      <c r="E51" s="2" t="str" cm="1">
        <f t="array" ref="E51">_xlfn.XLOOKUP($A51&amp;E$5,'[1]NBA-Data-1980-2019'!$B$1:$B$16305&amp;'[1]NBA-Data-1980-2019'!$A$1:$A$16305,'[1]NBA-Data-1980-2019'!$D$1:$D$16305,"",0)</f>
        <v/>
      </c>
      <c r="F51" s="2" t="str" cm="1">
        <f t="array" ref="F51">_xlfn.XLOOKUP($A51&amp;F$5,'[1]NBA-Data-1980-2019'!$B$1:$B$16305&amp;'[1]NBA-Data-1980-2019'!$A$1:$A$16305,'[1]NBA-Data-1980-2019'!$D$1:$D$16305,"",0)</f>
        <v/>
      </c>
      <c r="G51" s="2" t="str" cm="1">
        <f t="array" ref="G51">_xlfn.XLOOKUP($A51&amp;G$5,'[1]NBA-Data-1980-2019'!$B$1:$B$16305&amp;'[1]NBA-Data-1980-2019'!$A$1:$A$16305,'[1]NBA-Data-1980-2019'!$D$1:$D$16305,"",0)</f>
        <v/>
      </c>
      <c r="H51" s="2" t="str" cm="1">
        <f t="array" ref="H51">_xlfn.XLOOKUP($A51&amp;H$5,'[1]NBA-Data-1980-2019'!$B$1:$B$16305&amp;'[1]NBA-Data-1980-2019'!$A$1:$A$16305,'[1]NBA-Data-1980-2019'!$D$1:$D$16305,"",0)</f>
        <v/>
      </c>
      <c r="I51" s="2" t="str" cm="1">
        <f t="array" ref="I51">_xlfn.XLOOKUP($A51&amp;I$5,'[1]NBA-Data-1980-2019'!$B$1:$B$16305&amp;'[1]NBA-Data-1980-2019'!$A$1:$A$16305,'[1]NBA-Data-1980-2019'!$D$1:$D$16305,"",0)</f>
        <v/>
      </c>
      <c r="J51" s="2" t="str" cm="1">
        <f t="array" ref="J51">_xlfn.XLOOKUP($A51&amp;J$5,'[1]NBA-Data-1980-2019'!$B$1:$B$16305&amp;'[1]NBA-Data-1980-2019'!$A$1:$A$16305,'[1]NBA-Data-1980-2019'!$D$1:$D$16305,"",0)</f>
        <v/>
      </c>
      <c r="K51" s="2" t="str" cm="1">
        <f t="array" ref="K51">_xlfn.XLOOKUP($A51&amp;K$5,'[1]NBA-Data-1980-2019'!$B$1:$B$16305&amp;'[1]NBA-Data-1980-2019'!$A$1:$A$16305,'[1]NBA-Data-1980-2019'!$D$1:$D$16305,"",0)</f>
        <v/>
      </c>
      <c r="L51" s="2" t="str" cm="1">
        <f t="array" ref="L51">_xlfn.XLOOKUP($A51&amp;L$5,'[1]NBA-Data-1980-2019'!$B$1:$B$16305&amp;'[1]NBA-Data-1980-2019'!$A$1:$A$16305,'[1]NBA-Data-1980-2019'!$D$1:$D$16305,"",0)</f>
        <v/>
      </c>
      <c r="M51" s="2" t="str" cm="1">
        <f t="array" ref="M51">_xlfn.XLOOKUP($A51&amp;M$5,'[1]NBA-Data-1980-2019'!$B$1:$B$16305&amp;'[1]NBA-Data-1980-2019'!$A$1:$A$16305,'[1]NBA-Data-1980-2019'!$D$1:$D$16305,"",0)</f>
        <v/>
      </c>
      <c r="N51" s="2" t="str" cm="1">
        <f t="array" ref="N51">_xlfn.XLOOKUP($A51&amp;N$5,'[1]NBA-Data-1980-2019'!$B$1:$B$16305&amp;'[1]NBA-Data-1980-2019'!$A$1:$A$16305,'[1]NBA-Data-1980-2019'!$D$1:$D$16305,"",0)</f>
        <v/>
      </c>
      <c r="O51" s="2" t="str" cm="1">
        <f t="array" ref="O51">_xlfn.XLOOKUP($A51&amp;O$5,'[1]NBA-Data-1980-2019'!$B$1:$B$16305&amp;'[1]NBA-Data-1980-2019'!$A$1:$A$16305,'[1]NBA-Data-1980-2019'!$D$1:$D$16305,"",0)</f>
        <v/>
      </c>
      <c r="P51" s="2" t="str" cm="1">
        <f t="array" ref="P51">_xlfn.XLOOKUP($A51&amp;P$5,'[1]NBA-Data-1980-2019'!$B$1:$B$16305&amp;'[1]NBA-Data-1980-2019'!$A$1:$A$16305,'[1]NBA-Data-1980-2019'!$D$1:$D$16305,"",0)</f>
        <v/>
      </c>
      <c r="Q51" s="2" t="str" cm="1">
        <f t="array" ref="Q51">_xlfn.XLOOKUP($A51&amp;Q$5,'[1]NBA-Data-1980-2019'!$B$1:$B$16305&amp;'[1]NBA-Data-1980-2019'!$A$1:$A$16305,'[1]NBA-Data-1980-2019'!$D$1:$D$16305,"",0)</f>
        <v/>
      </c>
      <c r="R51" s="2" t="str" cm="1">
        <f t="array" ref="R51">_xlfn.XLOOKUP($A51&amp;R$5,'[1]NBA-Data-1980-2019'!$B$1:$B$16305&amp;'[1]NBA-Data-1980-2019'!$A$1:$A$16305,'[1]NBA-Data-1980-2019'!$D$1:$D$16305,"",0)</f>
        <v/>
      </c>
      <c r="S51" s="2" t="str" cm="1">
        <f t="array" ref="S51">_xlfn.XLOOKUP($A51&amp;S$5,'[1]NBA-Data-1980-2019'!$B$1:$B$16305&amp;'[1]NBA-Data-1980-2019'!$A$1:$A$16305,'[1]NBA-Data-1980-2019'!$D$1:$D$16305,"",0)</f>
        <v/>
      </c>
      <c r="T51" s="2" t="str" cm="1">
        <f t="array" ref="T51">_xlfn.XLOOKUP($A51&amp;T$5,'[1]NBA-Data-1980-2019'!$B$1:$B$16305&amp;'[1]NBA-Data-1980-2019'!$A$1:$A$16305,'[1]NBA-Data-1980-2019'!$D$1:$D$16305,"",0)</f>
        <v/>
      </c>
      <c r="U51" s="2" t="str" cm="1">
        <f t="array" ref="U51">_xlfn.XLOOKUP($A51&amp;U$5,'[1]NBA-Data-1980-2019'!$B$1:$B$16305&amp;'[1]NBA-Data-1980-2019'!$A$1:$A$16305,'[1]NBA-Data-1980-2019'!$D$1:$D$16305,"",0)</f>
        <v/>
      </c>
      <c r="V51" s="2" t="str" cm="1">
        <f t="array" ref="V51">_xlfn.XLOOKUP($A51&amp;V$5,'[1]NBA-Data-1980-2019'!$B$1:$B$16305&amp;'[1]NBA-Data-1980-2019'!$A$1:$A$16305,'[1]NBA-Data-1980-2019'!$D$1:$D$16305,"",0)</f>
        <v/>
      </c>
      <c r="W51" s="2" t="str" cm="1">
        <f t="array" ref="W51">_xlfn.XLOOKUP($A51&amp;W$5,'[1]NBA-Data-1980-2019'!$B$1:$B$16305&amp;'[1]NBA-Data-1980-2019'!$A$1:$A$16305,'[1]NBA-Data-1980-2019'!$D$1:$D$16305,"",0)</f>
        <v/>
      </c>
      <c r="X51" s="2" t="str" cm="1">
        <f t="array" ref="X51">_xlfn.XLOOKUP($A51&amp;X$5,'[1]NBA-Data-1980-2019'!$B$1:$B$16305&amp;'[1]NBA-Data-1980-2019'!$A$1:$A$16305,'[1]NBA-Data-1980-2019'!$D$1:$D$16305,"",0)</f>
        <v/>
      </c>
      <c r="Y51" s="2" t="str" cm="1">
        <f t="array" ref="Y51">_xlfn.XLOOKUP($A51&amp;Y$5,'[1]NBA-Data-1980-2019'!$B$1:$B$16305&amp;'[1]NBA-Data-1980-2019'!$A$1:$A$16305,'[1]NBA-Data-1980-2019'!$D$1:$D$16305,"",0)</f>
        <v/>
      </c>
      <c r="Z51" s="2" t="str" cm="1">
        <f t="array" ref="Z51">_xlfn.XLOOKUP($A51&amp;Z$5,'[1]NBA-Data-1980-2019'!$B$1:$B$16305&amp;'[1]NBA-Data-1980-2019'!$A$1:$A$16305,'[1]NBA-Data-1980-2019'!$D$1:$D$16305,"",0)</f>
        <v/>
      </c>
      <c r="AA51" s="2" t="str" cm="1">
        <f t="array" ref="AA51">_xlfn.XLOOKUP($A51&amp;AA$5,'[1]NBA-Data-1980-2019'!$B$1:$B$16305&amp;'[1]NBA-Data-1980-2019'!$A$1:$A$16305,'[1]NBA-Data-1980-2019'!$D$1:$D$16305,"",0)</f>
        <v/>
      </c>
      <c r="AB51" s="2" t="str" cm="1">
        <f t="array" ref="AB51">_xlfn.XLOOKUP($A51&amp;AB$5,'[1]NBA-Data-1980-2019'!$B$1:$B$16305&amp;'[1]NBA-Data-1980-2019'!$A$1:$A$16305,'[1]NBA-Data-1980-2019'!$D$1:$D$16305,"",0)</f>
        <v>SAS</v>
      </c>
      <c r="AC51" s="2" t="str" cm="1">
        <f t="array" ref="AC51">_xlfn.XLOOKUP($A51&amp;AC$5,'[1]NBA-Data-1980-2019'!$B$1:$B$16305&amp;'[1]NBA-Data-1980-2019'!$A$1:$A$16305,'[1]NBA-Data-1980-2019'!$D$1:$D$16305,"",0)</f>
        <v>SAS</v>
      </c>
      <c r="AD51" s="2" t="str" cm="1">
        <f t="array" ref="AD51">_xlfn.XLOOKUP($A51&amp;AD$5,'[1]NBA-Data-1980-2019'!$B$1:$B$16305&amp;'[1]NBA-Data-1980-2019'!$A$1:$A$16305,'[1]NBA-Data-1980-2019'!$D$1:$D$16305,"",0)</f>
        <v>SAS</v>
      </c>
      <c r="AE51" s="2" t="str" cm="1">
        <f t="array" ref="AE51">_xlfn.XLOOKUP($A51&amp;AE$5,'[1]NBA-Data-1980-2019'!$B$1:$B$16305&amp;'[1]NBA-Data-1980-2019'!$A$1:$A$16305,'[1]NBA-Data-1980-2019'!$D$1:$D$16305,"",0)</f>
        <v/>
      </c>
      <c r="AF51" s="2" t="str" cm="1">
        <f t="array" ref="AF51">_xlfn.XLOOKUP($A51&amp;AF$5,'[1]NBA-Data-1980-2019'!$B$1:$B$16305&amp;'[1]NBA-Data-1980-2019'!$A$1:$A$16305,'[1]NBA-Data-1980-2019'!$D$1:$D$16305,"",0)</f>
        <v/>
      </c>
      <c r="AG51" s="2" t="str" cm="1">
        <f t="array" ref="AG51">_xlfn.XLOOKUP($A51&amp;AG$5,'[1]NBA-Data-1980-2019'!$B$1:$B$16305&amp;'[1]NBA-Data-1980-2019'!$A$1:$A$16305,'[1]NBA-Data-1980-2019'!$D$1:$D$16305,"",0)</f>
        <v/>
      </c>
      <c r="AH51" s="2" t="str" cm="1">
        <f t="array" ref="AH51">_xlfn.XLOOKUP($A51&amp;AH$5,'[1]NBA-Data-1980-2019'!$B$1:$B$16305&amp;'[1]NBA-Data-1980-2019'!$A$1:$A$16305,'[1]NBA-Data-1980-2019'!$H$1:$H$16305,"",0)</f>
        <v/>
      </c>
      <c r="AI51" s="2" t="str" cm="1">
        <f t="array" ref="AI51">_xlfn.XLOOKUP($A51&amp;AI$5,'[1]NBA-Data-1980-2019'!$B$1:$B$16305&amp;'[1]NBA-Data-1980-2019'!$A$1:$A$16305,'[1]NBA-Data-1980-2019'!$H$1:$H$16305,"",0)</f>
        <v/>
      </c>
      <c r="AJ51" s="2" t="str" cm="1">
        <f t="array" ref="AJ51">_xlfn.XLOOKUP($A51&amp;AJ$5,'[1]NBA-Data-1980-2019'!$B$1:$B$16305&amp;'[1]NBA-Data-1980-2019'!$A$1:$A$16305,'[1]NBA-Data-1980-2019'!$H$1:$H$16305,"",0)</f>
        <v/>
      </c>
      <c r="AK51" s="2" t="str" cm="1">
        <f t="array" ref="AK51">_xlfn.XLOOKUP($A51&amp;AK$5,'[1]NBA-Data-1980-2019'!$B$1:$B$16305&amp;'[1]NBA-Data-1980-2019'!$A$1:$A$16305,'[1]NBA-Data-1980-2019'!$H$1:$H$16305,"",0)</f>
        <v/>
      </c>
      <c r="AL51" s="2" t="str" cm="1">
        <f t="array" ref="AL51">_xlfn.XLOOKUP($A51&amp;AL$5,'[1]NBA-Data-1980-2019'!$B$1:$B$16305&amp;'[1]NBA-Data-1980-2019'!$A$1:$A$16305,'[1]NBA-Data-1980-2019'!$H$1:$H$16305,"",0)</f>
        <v/>
      </c>
      <c r="AM51" s="2" t="str" cm="1">
        <f t="array" ref="AM51">_xlfn.XLOOKUP($A51&amp;AM$5,'[1]NBA-Data-1980-2019'!$B$1:$B$16305&amp;'[1]NBA-Data-1980-2019'!$A$1:$A$16305,'[1]NBA-Data-1980-2019'!$H$1:$H$16305,"",0)</f>
        <v/>
      </c>
      <c r="AN51" s="2" t="str" cm="1">
        <f t="array" ref="AN51">_xlfn.XLOOKUP($A51&amp;AN$5,'[1]NBA-Data-1980-2019'!$B$1:$B$16305&amp;'[1]NBA-Data-1980-2019'!$A$1:$A$16305,'[1]NBA-Data-1980-2019'!$H$1:$H$16305,"",0)</f>
        <v/>
      </c>
      <c r="AO51" s="2" t="str" cm="1">
        <f t="array" ref="AO51">_xlfn.XLOOKUP($A51&amp;AO$5,'[1]NBA-Data-1980-2019'!$B$1:$B$16305&amp;'[1]NBA-Data-1980-2019'!$A$1:$A$16305,'[1]NBA-Data-1980-2019'!$H$1:$H$16305,"",0)</f>
        <v/>
      </c>
      <c r="AP51" s="2" t="str" cm="1">
        <f t="array" ref="AP51">_xlfn.XLOOKUP($A51&amp;AP$5,'[1]NBA-Data-1980-2019'!$B$1:$B$16305&amp;'[1]NBA-Data-1980-2019'!$A$1:$A$16305,'[1]NBA-Data-1980-2019'!$H$1:$H$16305,"",0)</f>
        <v/>
      </c>
      <c r="AQ51" s="2" t="str" cm="1">
        <f t="array" ref="AQ51">_xlfn.XLOOKUP($A51&amp;AQ$5,'[1]NBA-Data-1980-2019'!$B$1:$B$16305&amp;'[1]NBA-Data-1980-2019'!$A$1:$A$16305,'[1]NBA-Data-1980-2019'!$H$1:$H$16305,"",0)</f>
        <v/>
      </c>
      <c r="AR51" s="2" t="str" cm="1">
        <f t="array" ref="AR51">_xlfn.XLOOKUP($A51&amp;AR$5,'[1]NBA-Data-1980-2019'!$B$1:$B$16305&amp;'[1]NBA-Data-1980-2019'!$A$1:$A$16305,'[1]NBA-Data-1980-2019'!$H$1:$H$16305,"",0)</f>
        <v/>
      </c>
      <c r="AS51" s="2" t="str" cm="1">
        <f t="array" ref="AS51">_xlfn.XLOOKUP($A51&amp;AS$5,'[1]NBA-Data-1980-2019'!$B$1:$B$16305&amp;'[1]NBA-Data-1980-2019'!$A$1:$A$16305,'[1]NBA-Data-1980-2019'!$H$1:$H$16305,"",0)</f>
        <v/>
      </c>
      <c r="AT51" s="2" t="str" cm="1">
        <f t="array" ref="AT51">_xlfn.XLOOKUP($A51&amp;AT$5,'[1]NBA-Data-1980-2019'!$B$1:$B$16305&amp;'[1]NBA-Data-1980-2019'!$A$1:$A$16305,'[1]NBA-Data-1980-2019'!$H$1:$H$16305,"",0)</f>
        <v/>
      </c>
      <c r="AU51" s="2" t="str" cm="1">
        <f t="array" ref="AU51">_xlfn.XLOOKUP($A51&amp;AU$5,'[1]NBA-Data-1980-2019'!$B$1:$B$16305&amp;'[1]NBA-Data-1980-2019'!$A$1:$A$16305,'[1]NBA-Data-1980-2019'!$H$1:$H$16305,"",0)</f>
        <v/>
      </c>
      <c r="AV51" s="2" t="str" cm="1">
        <f t="array" ref="AV51">_xlfn.XLOOKUP($A51&amp;AV$5,'[1]NBA-Data-1980-2019'!$B$1:$B$16305&amp;'[1]NBA-Data-1980-2019'!$A$1:$A$16305,'[1]NBA-Data-1980-2019'!$H$1:$H$16305,"",0)</f>
        <v/>
      </c>
      <c r="AW51" s="2" t="str" cm="1">
        <f t="array" ref="AW51">_xlfn.XLOOKUP($A51&amp;AW$5,'[1]NBA-Data-1980-2019'!$B$1:$B$16305&amp;'[1]NBA-Data-1980-2019'!$A$1:$A$16305,'[1]NBA-Data-1980-2019'!$H$1:$H$16305,"",0)</f>
        <v/>
      </c>
      <c r="AX51" s="2" t="str" cm="1">
        <f t="array" ref="AX51">_xlfn.XLOOKUP($A51&amp;AX$5,'[1]NBA-Data-1980-2019'!$B$1:$B$16305&amp;'[1]NBA-Data-1980-2019'!$A$1:$A$16305,'[1]NBA-Data-1980-2019'!$H$1:$H$16305,"",0)</f>
        <v/>
      </c>
      <c r="AY51" s="2" t="str" cm="1">
        <f t="array" ref="AY51">_xlfn.XLOOKUP($A51&amp;AY$5,'[1]NBA-Data-1980-2019'!$B$1:$B$16305&amp;'[1]NBA-Data-1980-2019'!$A$1:$A$16305,'[1]NBA-Data-1980-2019'!$H$1:$H$16305,"",0)</f>
        <v/>
      </c>
      <c r="AZ51" s="2" t="str" cm="1">
        <f t="array" ref="AZ51">_xlfn.XLOOKUP($A51&amp;AZ$5,'[1]NBA-Data-1980-2019'!$B$1:$B$16305&amp;'[1]NBA-Data-1980-2019'!$A$1:$A$16305,'[1]NBA-Data-1980-2019'!$H$1:$H$16305,"",0)</f>
        <v/>
      </c>
      <c r="BA51" s="2" t="str" cm="1">
        <f t="array" ref="BA51">_xlfn.XLOOKUP($A51&amp;BA$5,'[1]NBA-Data-1980-2019'!$B$1:$B$16305&amp;'[1]NBA-Data-1980-2019'!$A$1:$A$16305,'[1]NBA-Data-1980-2019'!$H$1:$H$16305,"",0)</f>
        <v/>
      </c>
      <c r="BB51" s="2" t="str" cm="1">
        <f t="array" ref="BB51">_xlfn.XLOOKUP($A51&amp;BB$5,'[1]NBA-Data-1980-2019'!$B$1:$B$16305&amp;'[1]NBA-Data-1980-2019'!$A$1:$A$16305,'[1]NBA-Data-1980-2019'!$H$1:$H$16305,"",0)</f>
        <v/>
      </c>
      <c r="BC51" s="2" t="str" cm="1">
        <f t="array" ref="BC51">_xlfn.XLOOKUP($A51&amp;BC$5,'[1]NBA-Data-1980-2019'!$B$1:$B$16305&amp;'[1]NBA-Data-1980-2019'!$A$1:$A$16305,'[1]NBA-Data-1980-2019'!$H$1:$H$16305,"",0)</f>
        <v/>
      </c>
      <c r="BD51" s="2" t="str" cm="1">
        <f t="array" ref="BD51">_xlfn.XLOOKUP($A51&amp;BD$5,'[1]NBA-Data-1980-2019'!$B$1:$B$16305&amp;'[1]NBA-Data-1980-2019'!$A$1:$A$16305,'[1]NBA-Data-1980-2019'!$H$1:$H$16305,"",0)</f>
        <v/>
      </c>
      <c r="BE51" s="2" t="str" cm="1">
        <f t="array" ref="BE51">_xlfn.XLOOKUP($A51&amp;BE$5,'[1]NBA-Data-1980-2019'!$B$1:$B$16305&amp;'[1]NBA-Data-1980-2019'!$A$1:$A$16305,'[1]NBA-Data-1980-2019'!$H$1:$H$16305,"",0)</f>
        <v/>
      </c>
      <c r="BF51" s="2" t="str" cm="1">
        <f t="array" ref="BF51">_xlfn.XLOOKUP($A51&amp;BF$5,'[1]NBA-Data-1980-2019'!$B$1:$B$16305&amp;'[1]NBA-Data-1980-2019'!$A$1:$A$16305,'[1]NBA-Data-1980-2019'!$H$1:$H$16305,"",0)</f>
        <v/>
      </c>
      <c r="BG51" s="2" t="str" cm="1">
        <f t="array" ref="BG51">_xlfn.XLOOKUP($A51&amp;BG$5,'[1]NBA-Data-1980-2019'!$B$1:$B$16305&amp;'[1]NBA-Data-1980-2019'!$A$1:$A$16305,'[1]NBA-Data-1980-2019'!$H$1:$H$16305,"",0)</f>
        <v/>
      </c>
      <c r="BH51" s="2" cm="1">
        <f t="array" ref="BH51">_xlfn.XLOOKUP($A51&amp;BH$5,'[1]NBA-Data-1980-2019'!$B$1:$B$16305&amp;'[1]NBA-Data-1980-2019'!$A$1:$A$16305,'[1]NBA-Data-1980-2019'!$H$1:$H$16305,"",0)</f>
        <v>284.40000000000003</v>
      </c>
      <c r="BI51" s="2" cm="1">
        <f t="array" ref="BI51">_xlfn.XLOOKUP($A51&amp;BI$5,'[1]NBA-Data-1980-2019'!$B$1:$B$16305&amp;'[1]NBA-Data-1980-2019'!$A$1:$A$16305,'[1]NBA-Data-1980-2019'!$H$1:$H$16305,"",0)</f>
        <v>1520</v>
      </c>
      <c r="BJ51" s="2" cm="1">
        <f t="array" ref="BJ51">_xlfn.XLOOKUP($A51&amp;BJ$5,'[1]NBA-Data-1980-2019'!$B$1:$B$16305&amp;'[1]NBA-Data-1980-2019'!$A$1:$A$16305,'[1]NBA-Data-1980-2019'!$H$1:$H$16305,"",0)</f>
        <v>2296</v>
      </c>
      <c r="BK51" s="2" t="str" cm="1">
        <f t="array" ref="BK51">_xlfn.XLOOKUP($A51&amp;BK$5,'[1]NBA-Data-1980-2019'!$B$1:$B$16305&amp;'[1]NBA-Data-1980-2019'!$A$1:$A$16305,'[1]NBA-Data-1980-2019'!$H$1:$H$16305,"",0)</f>
        <v/>
      </c>
      <c r="BL51" s="2" t="str" cm="1">
        <f t="array" ref="BL51">_xlfn.XLOOKUP($A51&amp;BL$5,'[1]NBA-Data-1980-2019'!$B$1:$B$16305&amp;'[1]NBA-Data-1980-2019'!$A$1:$A$16305,'[1]NBA-Data-1980-2019'!$H$1:$H$16305,"",0)</f>
        <v/>
      </c>
      <c r="BM51" s="2" t="str" cm="1">
        <f t="array" ref="BM51">_xlfn.XLOOKUP($A51&amp;BM$5,'[1]NBA-Data-1980-2019'!$B$1:$B$16305&amp;'[1]NBA-Data-1980-2019'!$A$1:$A$16305,'[1]NBA-Data-1980-2019'!$H$1:$H$16305,"",0)</f>
        <v/>
      </c>
      <c r="BN51" s="2" t="str" cm="1">
        <f t="array" ref="BN51">_xlfn.XLOOKUP($A51&amp;BN$5,'[1]NBA-Data-1980-2019'!$B$1:$B$16305&amp;'[1]NBA-Data-1980-2019'!$A$1:$A$16305,'[1]NBA-Data-1980-2019'!$F$1:$F$16305,"",0)</f>
        <v/>
      </c>
      <c r="BO51" s="2" t="str" cm="1">
        <f t="array" ref="BO51">_xlfn.XLOOKUP($A51&amp;BO$5,'[1]NBA-Data-1980-2019'!$B$1:$B$16305&amp;'[1]NBA-Data-1980-2019'!$A$1:$A$16305,'[1]NBA-Data-1980-2019'!$F$1:$F$16305,"",0)</f>
        <v/>
      </c>
      <c r="BP51" s="2" t="str" cm="1">
        <f t="array" ref="BP51">_xlfn.XLOOKUP($A51&amp;BP$5,'[1]NBA-Data-1980-2019'!$B$1:$B$16305&amp;'[1]NBA-Data-1980-2019'!$A$1:$A$16305,'[1]NBA-Data-1980-2019'!$F$1:$F$16305,"",0)</f>
        <v/>
      </c>
      <c r="BQ51" s="2" t="str" cm="1">
        <f t="array" ref="BQ51">_xlfn.XLOOKUP($A51&amp;BQ$5,'[1]NBA-Data-1980-2019'!$B$1:$B$16305&amp;'[1]NBA-Data-1980-2019'!$A$1:$A$16305,'[1]NBA-Data-1980-2019'!$F$1:$F$16305,"",0)</f>
        <v/>
      </c>
      <c r="BR51" s="2" t="str" cm="1">
        <f t="array" ref="BR51">_xlfn.XLOOKUP($A51&amp;BR$5,'[1]NBA-Data-1980-2019'!$B$1:$B$16305&amp;'[1]NBA-Data-1980-2019'!$A$1:$A$16305,'[1]NBA-Data-1980-2019'!$F$1:$F$16305,"",0)</f>
        <v/>
      </c>
      <c r="BS51" s="2" t="str" cm="1">
        <f t="array" ref="BS51">_xlfn.XLOOKUP($A51&amp;BS$5,'[1]NBA-Data-1980-2019'!$B$1:$B$16305&amp;'[1]NBA-Data-1980-2019'!$A$1:$A$16305,'[1]NBA-Data-1980-2019'!$F$1:$F$16305,"",0)</f>
        <v/>
      </c>
      <c r="BT51" s="2" t="str" cm="1">
        <f t="array" ref="BT51">_xlfn.XLOOKUP($A51&amp;BT$5,'[1]NBA-Data-1980-2019'!$B$1:$B$16305&amp;'[1]NBA-Data-1980-2019'!$A$1:$A$16305,'[1]NBA-Data-1980-2019'!$F$1:$F$16305,"",0)</f>
        <v/>
      </c>
      <c r="BU51" s="2" t="str" cm="1">
        <f t="array" ref="BU51">_xlfn.XLOOKUP($A51&amp;BU$5,'[1]NBA-Data-1980-2019'!$B$1:$B$16305&amp;'[1]NBA-Data-1980-2019'!$A$1:$A$16305,'[1]NBA-Data-1980-2019'!$F$1:$F$16305,"",0)</f>
        <v/>
      </c>
      <c r="BV51" s="2" t="str" cm="1">
        <f t="array" ref="BV51">_xlfn.XLOOKUP($A51&amp;BV$5,'[1]NBA-Data-1980-2019'!$B$1:$B$16305&amp;'[1]NBA-Data-1980-2019'!$A$1:$A$16305,'[1]NBA-Data-1980-2019'!$F$1:$F$16305,"",0)</f>
        <v/>
      </c>
      <c r="BW51" s="2" t="str" cm="1">
        <f t="array" ref="BW51">_xlfn.XLOOKUP($A51&amp;BW$5,'[1]NBA-Data-1980-2019'!$B$1:$B$16305&amp;'[1]NBA-Data-1980-2019'!$A$1:$A$16305,'[1]NBA-Data-1980-2019'!$F$1:$F$16305,"",0)</f>
        <v/>
      </c>
      <c r="BX51" s="2" t="str" cm="1">
        <f t="array" ref="BX51">_xlfn.XLOOKUP($A51&amp;BX$5,'[1]NBA-Data-1980-2019'!$B$1:$B$16305&amp;'[1]NBA-Data-1980-2019'!$A$1:$A$16305,'[1]NBA-Data-1980-2019'!$F$1:$F$16305,"",0)</f>
        <v/>
      </c>
      <c r="BY51" s="2" t="str" cm="1">
        <f t="array" ref="BY51">_xlfn.XLOOKUP($A51&amp;BY$5,'[1]NBA-Data-1980-2019'!$B$1:$B$16305&amp;'[1]NBA-Data-1980-2019'!$A$1:$A$16305,'[1]NBA-Data-1980-2019'!$F$1:$F$16305,"",0)</f>
        <v/>
      </c>
      <c r="BZ51" s="2" t="str" cm="1">
        <f t="array" ref="BZ51">_xlfn.XLOOKUP($A51&amp;BZ$5,'[1]NBA-Data-1980-2019'!$B$1:$B$16305&amp;'[1]NBA-Data-1980-2019'!$A$1:$A$16305,'[1]NBA-Data-1980-2019'!$F$1:$F$16305,"",0)</f>
        <v/>
      </c>
      <c r="CA51" s="2" t="str" cm="1">
        <f t="array" ref="CA51">_xlfn.XLOOKUP($A51&amp;CA$5,'[1]NBA-Data-1980-2019'!$B$1:$B$16305&amp;'[1]NBA-Data-1980-2019'!$A$1:$A$16305,'[1]NBA-Data-1980-2019'!$F$1:$F$16305,"",0)</f>
        <v/>
      </c>
      <c r="CB51" s="2" t="str" cm="1">
        <f t="array" ref="CB51">_xlfn.XLOOKUP($A51&amp;CB$5,'[1]NBA-Data-1980-2019'!$B$1:$B$16305&amp;'[1]NBA-Data-1980-2019'!$A$1:$A$16305,'[1]NBA-Data-1980-2019'!$F$1:$F$16305,"",0)</f>
        <v/>
      </c>
      <c r="CC51" s="2" t="str" cm="1">
        <f t="array" ref="CC51">_xlfn.XLOOKUP($A51&amp;CC$5,'[1]NBA-Data-1980-2019'!$B$1:$B$16305&amp;'[1]NBA-Data-1980-2019'!$A$1:$A$16305,'[1]NBA-Data-1980-2019'!$F$1:$F$16305,"",0)</f>
        <v/>
      </c>
      <c r="CD51" s="2" t="str" cm="1">
        <f t="array" ref="CD51">_xlfn.XLOOKUP($A51&amp;CD$5,'[1]NBA-Data-1980-2019'!$B$1:$B$16305&amp;'[1]NBA-Data-1980-2019'!$A$1:$A$16305,'[1]NBA-Data-1980-2019'!$F$1:$F$16305,"",0)</f>
        <v/>
      </c>
      <c r="CE51" s="2" t="str" cm="1">
        <f t="array" ref="CE51">_xlfn.XLOOKUP($A51&amp;CE$5,'[1]NBA-Data-1980-2019'!$B$1:$B$16305&amp;'[1]NBA-Data-1980-2019'!$A$1:$A$16305,'[1]NBA-Data-1980-2019'!$F$1:$F$16305,"",0)</f>
        <v/>
      </c>
      <c r="CF51" s="2" t="str" cm="1">
        <f t="array" ref="CF51">_xlfn.XLOOKUP($A51&amp;CF$5,'[1]NBA-Data-1980-2019'!$B$1:$B$16305&amp;'[1]NBA-Data-1980-2019'!$A$1:$A$16305,'[1]NBA-Data-1980-2019'!$F$1:$F$16305,"",0)</f>
        <v/>
      </c>
      <c r="CG51" s="2" t="str" cm="1">
        <f t="array" ref="CG51">_xlfn.XLOOKUP($A51&amp;CG$5,'[1]NBA-Data-1980-2019'!$B$1:$B$16305&amp;'[1]NBA-Data-1980-2019'!$A$1:$A$16305,'[1]NBA-Data-1980-2019'!$F$1:$F$16305,"",0)</f>
        <v/>
      </c>
      <c r="CH51" s="2" t="str" cm="1">
        <f t="array" ref="CH51">_xlfn.XLOOKUP($A51&amp;CH$5,'[1]NBA-Data-1980-2019'!$B$1:$B$16305&amp;'[1]NBA-Data-1980-2019'!$A$1:$A$16305,'[1]NBA-Data-1980-2019'!$F$1:$F$16305,"",0)</f>
        <v/>
      </c>
      <c r="CI51" s="2" t="str" cm="1">
        <f t="array" ref="CI51">_xlfn.XLOOKUP($A51&amp;CI$5,'[1]NBA-Data-1980-2019'!$B$1:$B$16305&amp;'[1]NBA-Data-1980-2019'!$A$1:$A$16305,'[1]NBA-Data-1980-2019'!$F$1:$F$16305,"",0)</f>
        <v/>
      </c>
      <c r="CJ51" s="2" t="str" cm="1">
        <f t="array" ref="CJ51">_xlfn.XLOOKUP($A51&amp;CJ$5,'[1]NBA-Data-1980-2019'!$B$1:$B$16305&amp;'[1]NBA-Data-1980-2019'!$A$1:$A$16305,'[1]NBA-Data-1980-2019'!$F$1:$F$16305,"",0)</f>
        <v/>
      </c>
      <c r="CK51" s="2" t="str" cm="1">
        <f t="array" ref="CK51">_xlfn.XLOOKUP($A51&amp;CK$5,'[1]NBA-Data-1980-2019'!$B$1:$B$16305&amp;'[1]NBA-Data-1980-2019'!$A$1:$A$16305,'[1]NBA-Data-1980-2019'!$F$1:$F$16305,"",0)</f>
        <v/>
      </c>
      <c r="CL51" s="2" t="str" cm="1">
        <f t="array" ref="CL51">_xlfn.XLOOKUP($A51&amp;CL$5,'[1]NBA-Data-1980-2019'!$B$1:$B$16305&amp;'[1]NBA-Data-1980-2019'!$A$1:$A$16305,'[1]NBA-Data-1980-2019'!$F$1:$F$16305,"",0)</f>
        <v/>
      </c>
      <c r="CM51" s="2" t="str" cm="1">
        <f t="array" ref="CM51">_xlfn.XLOOKUP($A51&amp;CM$5,'[1]NBA-Data-1980-2019'!$B$1:$B$16305&amp;'[1]NBA-Data-1980-2019'!$A$1:$A$16305,'[1]NBA-Data-1980-2019'!$F$1:$F$16305,"",0)</f>
        <v/>
      </c>
      <c r="CN51" s="2" cm="1">
        <f t="array" ref="CN51">_xlfn.XLOOKUP($A51&amp;CN$5,'[1]NBA-Data-1980-2019'!$B$1:$B$16305&amp;'[1]NBA-Data-1980-2019'!$A$1:$A$16305,'[1]NBA-Data-1980-2019'!$F$1:$F$16305,"",0)</f>
        <v>5.9</v>
      </c>
      <c r="CO51" s="2" cm="1">
        <f t="array" ref="CO51">_xlfn.XLOOKUP($A51&amp;CO$5,'[1]NBA-Data-1980-2019'!$B$1:$B$16305&amp;'[1]NBA-Data-1980-2019'!$A$1:$A$16305,'[1]NBA-Data-1980-2019'!$F$1:$F$16305,"",0)</f>
        <v>9.1</v>
      </c>
      <c r="CP51" s="2" cm="1">
        <f t="array" ref="CP51">_xlfn.XLOOKUP($A51&amp;CP$5,'[1]NBA-Data-1980-2019'!$B$1:$B$16305&amp;'[1]NBA-Data-1980-2019'!$A$1:$A$16305,'[1]NBA-Data-1980-2019'!$F$1:$F$16305,"",0)</f>
        <v>12</v>
      </c>
      <c r="CQ51" s="2" t="str" cm="1">
        <f t="array" ref="CQ51">_xlfn.XLOOKUP($A51&amp;CQ$5,'[1]NBA-Data-1980-2019'!$B$1:$B$16305&amp;'[1]NBA-Data-1980-2019'!$A$1:$A$16305,'[1]NBA-Data-1980-2019'!$F$1:$F$16305,"",0)</f>
        <v/>
      </c>
      <c r="CR51" s="2" t="str" cm="1">
        <f t="array" ref="CR51">_xlfn.XLOOKUP($A51&amp;CR$5,'[1]NBA-Data-1980-2019'!$B$1:$B$16305&amp;'[1]NBA-Data-1980-2019'!$A$1:$A$16305,'[1]NBA-Data-1980-2019'!$F$1:$F$16305,"",0)</f>
        <v/>
      </c>
      <c r="CS51" s="2" t="str" cm="1">
        <f t="array" ref="CS51">_xlfn.XLOOKUP($A51&amp;CS$5,'[1]NBA-Data-1980-2019'!$B$1:$B$16305&amp;'[1]NBA-Data-1980-2019'!$A$1:$A$16305,'[1]NBA-Data-1980-2019'!$F$1:$F$16305,"",0)</f>
        <v/>
      </c>
      <c r="CU51" s="2" t="str">
        <f>_xlfn.XLOOKUP($A51,TEAMS!$G$1:$G$839,TEAMS!$H$1:$H$839,"",0)</f>
        <v>SG</v>
      </c>
      <c r="CV51" s="2" t="str">
        <f>_xlfn.XLOOKUP($CU51,DASHBOARD!$B$22:$B$27,DASHBOARD!$C$22:$C$27,"",0)</f>
        <v>GUARD</v>
      </c>
      <c r="CY51" s="63">
        <f>SUMIFS('[1]NBA-Data-1980-2019'!$G$1:$G$16305,'[1]NBA-Data-1980-2019'!$B$1:$B$16305,$A51,'[1]NBA-Data-1980-2019'!$A$1:$A$16305,CY$9)</f>
        <v>0</v>
      </c>
      <c r="CZ51" s="63">
        <f>SUMIFS('[1]NBA-Data-1980-2019'!$G$1:$G$16305,'[1]NBA-Data-1980-2019'!$B$1:$B$16305,$A51,'[1]NBA-Data-1980-2019'!$A$1:$A$16305,CZ$9)</f>
        <v>0</v>
      </c>
      <c r="DA51" s="63">
        <f>SUMIFS('[1]NBA-Data-1980-2019'!$G$1:$G$16305,'[1]NBA-Data-1980-2019'!$B$1:$B$16305,$A51,'[1]NBA-Data-1980-2019'!$A$1:$A$16305,DA$9)</f>
        <v>0</v>
      </c>
      <c r="DB51" s="63">
        <f>SUMIFS('[1]NBA-Data-1980-2019'!$G$1:$G$16305,'[1]NBA-Data-1980-2019'!$B$1:$B$16305,$A51,'[1]NBA-Data-1980-2019'!$A$1:$A$16305,DB$9)</f>
        <v>0</v>
      </c>
      <c r="DC51" s="63">
        <f>SUMIFS('[1]NBA-Data-1980-2019'!$G$1:$G$16305,'[1]NBA-Data-1980-2019'!$B$1:$B$16305,$A51,'[1]NBA-Data-1980-2019'!$A$1:$A$16305,DC$9)</f>
        <v>0</v>
      </c>
      <c r="DD51" s="63">
        <f>SUMIFS('[1]NBA-Data-1980-2019'!$G$1:$G$16305,'[1]NBA-Data-1980-2019'!$B$1:$B$16305,$A51,'[1]NBA-Data-1980-2019'!$A$1:$A$16305,DD$9)</f>
        <v>0</v>
      </c>
      <c r="DE51" s="63">
        <f>SUMIFS('[1]NBA-Data-1980-2019'!$G$1:$G$16305,'[1]NBA-Data-1980-2019'!$B$1:$B$16305,$A51,'[1]NBA-Data-1980-2019'!$A$1:$A$16305,DE$9)</f>
        <v>0</v>
      </c>
      <c r="DF51" s="63">
        <f>SUMIFS('[1]NBA-Data-1980-2019'!$G$1:$G$16305,'[1]NBA-Data-1980-2019'!$B$1:$B$16305,$A51,'[1]NBA-Data-1980-2019'!$A$1:$A$16305,DF$9)</f>
        <v>0</v>
      </c>
      <c r="DG51" s="63">
        <f>SUMIFS('[1]NBA-Data-1980-2019'!$G$1:$G$16305,'[1]NBA-Data-1980-2019'!$B$1:$B$16305,$A51,'[1]NBA-Data-1980-2019'!$A$1:$A$16305,DG$9)</f>
        <v>0</v>
      </c>
      <c r="DH51" s="63">
        <f>SUMIFS('[1]NBA-Data-1980-2019'!$G$1:$G$16305,'[1]NBA-Data-1980-2019'!$B$1:$B$16305,$A51,'[1]NBA-Data-1980-2019'!$A$1:$A$16305,DH$9)</f>
        <v>0</v>
      </c>
      <c r="DI51" s="63">
        <f>SUMIFS('[1]NBA-Data-1980-2019'!$G$1:$G$16305,'[1]NBA-Data-1980-2019'!$B$1:$B$16305,$A51,'[1]NBA-Data-1980-2019'!$A$1:$A$16305,DI$9)</f>
        <v>0</v>
      </c>
      <c r="DJ51" s="63">
        <f>SUMIFS('[1]NBA-Data-1980-2019'!$G$1:$G$16305,'[1]NBA-Data-1980-2019'!$B$1:$B$16305,$A51,'[1]NBA-Data-1980-2019'!$A$1:$A$16305,DJ$9)</f>
        <v>0</v>
      </c>
      <c r="DK51" s="63">
        <f>SUMIFS('[1]NBA-Data-1980-2019'!$G$1:$G$16305,'[1]NBA-Data-1980-2019'!$B$1:$B$16305,$A51,'[1]NBA-Data-1980-2019'!$A$1:$A$16305,DK$9)</f>
        <v>0</v>
      </c>
      <c r="DL51" s="63">
        <f>SUMIFS('[1]NBA-Data-1980-2019'!$G$1:$G$16305,'[1]NBA-Data-1980-2019'!$B$1:$B$16305,$A51,'[1]NBA-Data-1980-2019'!$A$1:$A$16305,DL$9)</f>
        <v>0</v>
      </c>
      <c r="DM51" s="63">
        <f>SUMIFS('[1]NBA-Data-1980-2019'!$G$1:$G$16305,'[1]NBA-Data-1980-2019'!$B$1:$B$16305,$A51,'[1]NBA-Data-1980-2019'!$A$1:$A$16305,DM$9)</f>
        <v>0</v>
      </c>
      <c r="DN51" s="63">
        <f>SUMIFS('[1]NBA-Data-1980-2019'!$G$1:$G$16305,'[1]NBA-Data-1980-2019'!$B$1:$B$16305,$A51,'[1]NBA-Data-1980-2019'!$A$1:$A$16305,DN$9)</f>
        <v>0</v>
      </c>
      <c r="DO51" s="63">
        <f>SUMIFS('[1]NBA-Data-1980-2019'!$G$1:$G$16305,'[1]NBA-Data-1980-2019'!$B$1:$B$16305,$A51,'[1]NBA-Data-1980-2019'!$A$1:$A$16305,DO$9)</f>
        <v>0</v>
      </c>
      <c r="DP51" s="63">
        <f>SUMIFS('[1]NBA-Data-1980-2019'!$G$1:$G$16305,'[1]NBA-Data-1980-2019'!$B$1:$B$16305,$A51,'[1]NBA-Data-1980-2019'!$A$1:$A$16305,DP$9)</f>
        <v>0</v>
      </c>
      <c r="DQ51" s="63">
        <f>SUMIFS('[1]NBA-Data-1980-2019'!$G$1:$G$16305,'[1]NBA-Data-1980-2019'!$B$1:$B$16305,$A51,'[1]NBA-Data-1980-2019'!$A$1:$A$16305,DQ$9)</f>
        <v>0</v>
      </c>
      <c r="DR51" s="63">
        <f>SUMIFS('[1]NBA-Data-1980-2019'!$G$1:$G$16305,'[1]NBA-Data-1980-2019'!$B$1:$B$16305,$A51,'[1]NBA-Data-1980-2019'!$A$1:$A$16305,DR$9)</f>
        <v>0</v>
      </c>
      <c r="DS51" s="63">
        <f>SUMIFS('[1]NBA-Data-1980-2019'!$G$1:$G$16305,'[1]NBA-Data-1980-2019'!$B$1:$B$16305,$A51,'[1]NBA-Data-1980-2019'!$A$1:$A$16305,DS$9)</f>
        <v>0</v>
      </c>
      <c r="DT51" s="63">
        <f>SUMIFS('[1]NBA-Data-1980-2019'!$G$1:$G$16305,'[1]NBA-Data-1980-2019'!$B$1:$B$16305,$A51,'[1]NBA-Data-1980-2019'!$A$1:$A$16305,DT$9)</f>
        <v>0</v>
      </c>
      <c r="DU51" s="63">
        <f>SUMIFS('[1]NBA-Data-1980-2019'!$G$1:$G$16305,'[1]NBA-Data-1980-2019'!$B$1:$B$16305,$A51,'[1]NBA-Data-1980-2019'!$A$1:$A$16305,DU$9)</f>
        <v>0</v>
      </c>
      <c r="DV51" s="63">
        <f>SUMIFS('[1]NBA-Data-1980-2019'!$G$1:$G$16305,'[1]NBA-Data-1980-2019'!$B$1:$B$16305,$A51,'[1]NBA-Data-1980-2019'!$A$1:$A$16305,DV$9)</f>
        <v>0</v>
      </c>
      <c r="DW51" s="63">
        <f>SUMIFS('[1]NBA-Data-1980-2019'!$G$1:$G$16305,'[1]NBA-Data-1980-2019'!$B$1:$B$16305,$A51,'[1]NBA-Data-1980-2019'!$A$1:$A$16305,DW$9)</f>
        <v>0</v>
      </c>
      <c r="DX51" s="63">
        <f>SUMIFS('[1]NBA-Data-1980-2019'!$G$1:$G$16305,'[1]NBA-Data-1980-2019'!$B$1:$B$16305,$A51,'[1]NBA-Data-1980-2019'!$A$1:$A$16305,DX$9)</f>
        <v>0</v>
      </c>
      <c r="DY51" s="63">
        <f>SUMIFS('[1]NBA-Data-1980-2019'!$G$1:$G$16305,'[1]NBA-Data-1980-2019'!$B$1:$B$16305,$A51,'[1]NBA-Data-1980-2019'!$A$1:$A$16305,DY$9)</f>
        <v>543471</v>
      </c>
      <c r="DZ51" s="63">
        <f>SUMIFS('[1]NBA-Data-1980-2019'!$G$1:$G$16305,'[1]NBA-Data-1980-2019'!$B$1:$B$16305,$A51,'[1]NBA-Data-1980-2019'!$A$1:$A$16305,DZ$9)</f>
        <v>1312611</v>
      </c>
      <c r="EA51" s="63">
        <f>SUMIFS('[1]NBA-Data-1980-2019'!$G$1:$G$16305,'[1]NBA-Data-1980-2019'!$B$1:$B$16305,$A51,'[1]NBA-Data-1980-2019'!$A$1:$A$16305,EA$9)</f>
        <v>3125000</v>
      </c>
      <c r="EB51" s="63">
        <f>SUMIFS('[1]NBA-Data-1980-2019'!$G$1:$G$16305,'[1]NBA-Data-1980-2019'!$B$1:$B$16305,$A51,'[1]NBA-Data-1980-2019'!$A$1:$A$16305,EB$9)</f>
        <v>0</v>
      </c>
      <c r="EC51" s="63">
        <f>SUMIFS('[1]NBA-Data-1980-2019'!$G$1:$G$16305,'[1]NBA-Data-1980-2019'!$B$1:$B$16305,$A51,'[1]NBA-Data-1980-2019'!$A$1:$A$16305,EC$9)</f>
        <v>0</v>
      </c>
      <c r="ED51" s="63">
        <f>SUMIFS('[1]NBA-Data-1980-2019'!$G$1:$G$16305,'[1]NBA-Data-1980-2019'!$B$1:$B$16305,$A51,'[1]NBA-Data-1980-2019'!$A$1:$A$16305,ED$9)</f>
        <v>0</v>
      </c>
      <c r="EH51" s="2" t="s">
        <v>1482</v>
      </c>
    </row>
    <row r="52" spans="1:165" x14ac:dyDescent="0.2">
      <c r="A52" s="2" t="s">
        <v>706</v>
      </c>
      <c r="B52" s="2" t="str" cm="1">
        <f t="array" ref="B52">_xlfn.XLOOKUP($A52&amp;B$5,'[1]NBA-Data-1980-2019'!$B$1:$B$16305&amp;'[1]NBA-Data-1980-2019'!$A$1:$A$16305,'[1]NBA-Data-1980-2019'!$D$1:$D$16305,"",0)</f>
        <v/>
      </c>
      <c r="C52" s="2" t="str" cm="1">
        <f t="array" ref="C52">_xlfn.XLOOKUP($A52&amp;C$5,'[1]NBA-Data-1980-2019'!$B$1:$B$16305&amp;'[1]NBA-Data-1980-2019'!$A$1:$A$16305,'[1]NBA-Data-1980-2019'!$D$1:$D$16305,"",0)</f>
        <v/>
      </c>
      <c r="D52" s="2" t="str" cm="1">
        <f t="array" ref="D52">_xlfn.XLOOKUP($A52&amp;D$5,'[1]NBA-Data-1980-2019'!$B$1:$B$16305&amp;'[1]NBA-Data-1980-2019'!$A$1:$A$16305,'[1]NBA-Data-1980-2019'!$D$1:$D$16305,"",0)</f>
        <v/>
      </c>
      <c r="E52" s="2" t="str" cm="1">
        <f t="array" ref="E52">_xlfn.XLOOKUP($A52&amp;E$5,'[1]NBA-Data-1980-2019'!$B$1:$B$16305&amp;'[1]NBA-Data-1980-2019'!$A$1:$A$16305,'[1]NBA-Data-1980-2019'!$D$1:$D$16305,"",0)</f>
        <v/>
      </c>
      <c r="F52" s="2" t="str" cm="1">
        <f t="array" ref="F52">_xlfn.XLOOKUP($A52&amp;F$5,'[1]NBA-Data-1980-2019'!$B$1:$B$16305&amp;'[1]NBA-Data-1980-2019'!$A$1:$A$16305,'[1]NBA-Data-1980-2019'!$D$1:$D$16305,"",0)</f>
        <v/>
      </c>
      <c r="G52" s="2" t="str" cm="1">
        <f t="array" ref="G52">_xlfn.XLOOKUP($A52&amp;G$5,'[1]NBA-Data-1980-2019'!$B$1:$B$16305&amp;'[1]NBA-Data-1980-2019'!$A$1:$A$16305,'[1]NBA-Data-1980-2019'!$D$1:$D$16305,"",0)</f>
        <v/>
      </c>
      <c r="H52" s="2" t="str" cm="1">
        <f t="array" ref="H52">_xlfn.XLOOKUP($A52&amp;H$5,'[1]NBA-Data-1980-2019'!$B$1:$B$16305&amp;'[1]NBA-Data-1980-2019'!$A$1:$A$16305,'[1]NBA-Data-1980-2019'!$D$1:$D$16305,"",0)</f>
        <v/>
      </c>
      <c r="I52" s="2" t="str" cm="1">
        <f t="array" ref="I52">_xlfn.XLOOKUP($A52&amp;I$5,'[1]NBA-Data-1980-2019'!$B$1:$B$16305&amp;'[1]NBA-Data-1980-2019'!$A$1:$A$16305,'[1]NBA-Data-1980-2019'!$D$1:$D$16305,"",0)</f>
        <v/>
      </c>
      <c r="J52" s="2" t="str" cm="1">
        <f t="array" ref="J52">_xlfn.XLOOKUP($A52&amp;J$5,'[1]NBA-Data-1980-2019'!$B$1:$B$16305&amp;'[1]NBA-Data-1980-2019'!$A$1:$A$16305,'[1]NBA-Data-1980-2019'!$D$1:$D$16305,"",0)</f>
        <v/>
      </c>
      <c r="K52" s="2" t="str" cm="1">
        <f t="array" ref="K52">_xlfn.XLOOKUP($A52&amp;K$5,'[1]NBA-Data-1980-2019'!$B$1:$B$16305&amp;'[1]NBA-Data-1980-2019'!$A$1:$A$16305,'[1]NBA-Data-1980-2019'!$D$1:$D$16305,"",0)</f>
        <v/>
      </c>
      <c r="L52" s="2" t="str" cm="1">
        <f t="array" ref="L52">_xlfn.XLOOKUP($A52&amp;L$5,'[1]NBA-Data-1980-2019'!$B$1:$B$16305&amp;'[1]NBA-Data-1980-2019'!$A$1:$A$16305,'[1]NBA-Data-1980-2019'!$D$1:$D$16305,"",0)</f>
        <v/>
      </c>
      <c r="M52" s="2" t="str" cm="1">
        <f t="array" ref="M52">_xlfn.XLOOKUP($A52&amp;M$5,'[1]NBA-Data-1980-2019'!$B$1:$B$16305&amp;'[1]NBA-Data-1980-2019'!$A$1:$A$16305,'[1]NBA-Data-1980-2019'!$D$1:$D$16305,"",0)</f>
        <v/>
      </c>
      <c r="N52" s="2" t="str" cm="1">
        <f t="array" ref="N52">_xlfn.XLOOKUP($A52&amp;N$5,'[1]NBA-Data-1980-2019'!$B$1:$B$16305&amp;'[1]NBA-Data-1980-2019'!$A$1:$A$16305,'[1]NBA-Data-1980-2019'!$D$1:$D$16305,"",0)</f>
        <v/>
      </c>
      <c r="O52" s="2" t="str" cm="1">
        <f t="array" ref="O52">_xlfn.XLOOKUP($A52&amp;O$5,'[1]NBA-Data-1980-2019'!$B$1:$B$16305&amp;'[1]NBA-Data-1980-2019'!$A$1:$A$16305,'[1]NBA-Data-1980-2019'!$D$1:$D$16305,"",0)</f>
        <v/>
      </c>
      <c r="P52" s="2" t="str" cm="1">
        <f t="array" ref="P52">_xlfn.XLOOKUP($A52&amp;P$5,'[1]NBA-Data-1980-2019'!$B$1:$B$16305&amp;'[1]NBA-Data-1980-2019'!$A$1:$A$16305,'[1]NBA-Data-1980-2019'!$D$1:$D$16305,"",0)</f>
        <v/>
      </c>
      <c r="Q52" s="2" t="str" cm="1">
        <f t="array" ref="Q52">_xlfn.XLOOKUP($A52&amp;Q$5,'[1]NBA-Data-1980-2019'!$B$1:$B$16305&amp;'[1]NBA-Data-1980-2019'!$A$1:$A$16305,'[1]NBA-Data-1980-2019'!$D$1:$D$16305,"",0)</f>
        <v>UTA</v>
      </c>
      <c r="R52" s="2" t="str" cm="1">
        <f t="array" ref="R52">_xlfn.XLOOKUP($A52&amp;R$5,'[1]NBA-Data-1980-2019'!$B$1:$B$16305&amp;'[1]NBA-Data-1980-2019'!$A$1:$A$16305,'[1]NBA-Data-1980-2019'!$D$1:$D$16305,"",0)</f>
        <v>UTA</v>
      </c>
      <c r="S52" s="2" t="str" cm="1">
        <f t="array" ref="S52">_xlfn.XLOOKUP($A52&amp;S$5,'[1]NBA-Data-1980-2019'!$B$1:$B$16305&amp;'[1]NBA-Data-1980-2019'!$A$1:$A$16305,'[1]NBA-Data-1980-2019'!$D$1:$D$16305,"",0)</f>
        <v>UTA</v>
      </c>
      <c r="T52" s="2" t="str" cm="1">
        <f t="array" ref="T52">_xlfn.XLOOKUP($A52&amp;T$5,'[1]NBA-Data-1980-2019'!$B$1:$B$16305&amp;'[1]NBA-Data-1980-2019'!$A$1:$A$16305,'[1]NBA-Data-1980-2019'!$D$1:$D$16305,"",0)</f>
        <v>UTA</v>
      </c>
      <c r="U52" s="2" t="str" cm="1">
        <f t="array" ref="U52">_xlfn.XLOOKUP($A52&amp;U$5,'[1]NBA-Data-1980-2019'!$B$1:$B$16305&amp;'[1]NBA-Data-1980-2019'!$A$1:$A$16305,'[1]NBA-Data-1980-2019'!$D$1:$D$16305,"",0)</f>
        <v>UTA</v>
      </c>
      <c r="V52" s="2" t="str" cm="1">
        <f t="array" ref="V52">_xlfn.XLOOKUP($A52&amp;V$5,'[1]NBA-Data-1980-2019'!$B$1:$B$16305&amp;'[1]NBA-Data-1980-2019'!$A$1:$A$16305,'[1]NBA-Data-1980-2019'!$D$1:$D$16305,"",0)</f>
        <v>UTA</v>
      </c>
      <c r="W52" s="2" t="str" cm="1">
        <f t="array" ref="W52">_xlfn.XLOOKUP($A52&amp;W$5,'[1]NBA-Data-1980-2019'!$B$1:$B$16305&amp;'[1]NBA-Data-1980-2019'!$A$1:$A$16305,'[1]NBA-Data-1980-2019'!$D$1:$D$16305,"",0)</f>
        <v>UTA</v>
      </c>
      <c r="X52" s="2" t="str" cm="1">
        <f t="array" ref="X52">_xlfn.XLOOKUP($A52&amp;X$5,'[1]NBA-Data-1980-2019'!$B$1:$B$16305&amp;'[1]NBA-Data-1980-2019'!$A$1:$A$16305,'[1]NBA-Data-1980-2019'!$D$1:$D$16305,"",0)</f>
        <v>CLE</v>
      </c>
      <c r="Y52" s="2" t="str" cm="1">
        <f t="array" ref="Y52">_xlfn.XLOOKUP($A52&amp;Y$5,'[1]NBA-Data-1980-2019'!$B$1:$B$16305&amp;'[1]NBA-Data-1980-2019'!$A$1:$A$16305,'[1]NBA-Data-1980-2019'!$D$1:$D$16305,"",0)</f>
        <v>CLE</v>
      </c>
      <c r="Z52" s="2" t="str" cm="1">
        <f t="array" ref="Z52">_xlfn.XLOOKUP($A52&amp;Z$5,'[1]NBA-Data-1980-2019'!$B$1:$B$16305&amp;'[1]NBA-Data-1980-2019'!$A$1:$A$16305,'[1]NBA-Data-1980-2019'!$D$1:$D$16305,"",0)</f>
        <v>IND</v>
      </c>
      <c r="AA52" s="2" t="str" cm="1">
        <f t="array" ref="AA52">_xlfn.XLOOKUP($A52&amp;AA$5,'[1]NBA-Data-1980-2019'!$B$1:$B$16305&amp;'[1]NBA-Data-1980-2019'!$A$1:$A$16305,'[1]NBA-Data-1980-2019'!$D$1:$D$16305,"",0)</f>
        <v>IND</v>
      </c>
      <c r="AB52" s="2" t="str" cm="1">
        <f t="array" ref="AB52">_xlfn.XLOOKUP($A52&amp;AB$5,'[1]NBA-Data-1980-2019'!$B$1:$B$16305&amp;'[1]NBA-Data-1980-2019'!$A$1:$A$16305,'[1]NBA-Data-1980-2019'!$D$1:$D$16305,"",0)</f>
        <v>IND</v>
      </c>
      <c r="AC52" s="2" t="str" cm="1">
        <f t="array" ref="AC52">_xlfn.XLOOKUP($A52&amp;AC$5,'[1]NBA-Data-1980-2019'!$B$1:$B$16305&amp;'[1]NBA-Data-1980-2019'!$A$1:$A$16305,'[1]NBA-Data-1980-2019'!$D$1:$D$16305,"",0)</f>
        <v>TOR</v>
      </c>
      <c r="AD52" s="2" t="str" cm="1">
        <f t="array" ref="AD52">_xlfn.XLOOKUP($A52&amp;AD$5,'[1]NBA-Data-1980-2019'!$B$1:$B$16305&amp;'[1]NBA-Data-1980-2019'!$A$1:$A$16305,'[1]NBA-Data-1980-2019'!$D$1:$D$16305,"",0)</f>
        <v>TOT</v>
      </c>
      <c r="AE52" s="2" t="str" cm="1">
        <f t="array" ref="AE52">_xlfn.XLOOKUP($A52&amp;AE$5,'[1]NBA-Data-1980-2019'!$B$1:$B$16305&amp;'[1]NBA-Data-1980-2019'!$A$1:$A$16305,'[1]NBA-Data-1980-2019'!$D$1:$D$16305,"",0)</f>
        <v/>
      </c>
      <c r="AF52" s="2" t="str" cm="1">
        <f t="array" ref="AF52">_xlfn.XLOOKUP($A52&amp;AF$5,'[1]NBA-Data-1980-2019'!$B$1:$B$16305&amp;'[1]NBA-Data-1980-2019'!$A$1:$A$16305,'[1]NBA-Data-1980-2019'!$D$1:$D$16305,"",0)</f>
        <v/>
      </c>
      <c r="AG52" s="2" t="str" cm="1">
        <f t="array" ref="AG52">_xlfn.XLOOKUP($A52&amp;AG$5,'[1]NBA-Data-1980-2019'!$B$1:$B$16305&amp;'[1]NBA-Data-1980-2019'!$A$1:$A$16305,'[1]NBA-Data-1980-2019'!$D$1:$D$16305,"",0)</f>
        <v/>
      </c>
      <c r="AH52" s="2" t="str" cm="1">
        <f t="array" ref="AH52">_xlfn.XLOOKUP($A52&amp;AH$5,'[1]NBA-Data-1980-2019'!$B$1:$B$16305&amp;'[1]NBA-Data-1980-2019'!$A$1:$A$16305,'[1]NBA-Data-1980-2019'!$H$1:$H$16305,"",0)</f>
        <v/>
      </c>
      <c r="AI52" s="2" t="str" cm="1">
        <f t="array" ref="AI52">_xlfn.XLOOKUP($A52&amp;AI$5,'[1]NBA-Data-1980-2019'!$B$1:$B$16305&amp;'[1]NBA-Data-1980-2019'!$A$1:$A$16305,'[1]NBA-Data-1980-2019'!$H$1:$H$16305,"",0)</f>
        <v/>
      </c>
      <c r="AJ52" s="2" t="str" cm="1">
        <f t="array" ref="AJ52">_xlfn.XLOOKUP($A52&amp;AJ$5,'[1]NBA-Data-1980-2019'!$B$1:$B$16305&amp;'[1]NBA-Data-1980-2019'!$A$1:$A$16305,'[1]NBA-Data-1980-2019'!$H$1:$H$16305,"",0)</f>
        <v/>
      </c>
      <c r="AK52" s="2" t="str" cm="1">
        <f t="array" ref="AK52">_xlfn.XLOOKUP($A52&amp;AK$5,'[1]NBA-Data-1980-2019'!$B$1:$B$16305&amp;'[1]NBA-Data-1980-2019'!$A$1:$A$16305,'[1]NBA-Data-1980-2019'!$H$1:$H$16305,"",0)</f>
        <v/>
      </c>
      <c r="AL52" s="2" t="str" cm="1">
        <f t="array" ref="AL52">_xlfn.XLOOKUP($A52&amp;AL$5,'[1]NBA-Data-1980-2019'!$B$1:$B$16305&amp;'[1]NBA-Data-1980-2019'!$A$1:$A$16305,'[1]NBA-Data-1980-2019'!$H$1:$H$16305,"",0)</f>
        <v/>
      </c>
      <c r="AM52" s="2" t="str" cm="1">
        <f t="array" ref="AM52">_xlfn.XLOOKUP($A52&amp;AM$5,'[1]NBA-Data-1980-2019'!$B$1:$B$16305&amp;'[1]NBA-Data-1980-2019'!$A$1:$A$16305,'[1]NBA-Data-1980-2019'!$H$1:$H$16305,"",0)</f>
        <v/>
      </c>
      <c r="AN52" s="2" t="str" cm="1">
        <f t="array" ref="AN52">_xlfn.XLOOKUP($A52&amp;AN$5,'[1]NBA-Data-1980-2019'!$B$1:$B$16305&amp;'[1]NBA-Data-1980-2019'!$A$1:$A$16305,'[1]NBA-Data-1980-2019'!$H$1:$H$16305,"",0)</f>
        <v/>
      </c>
      <c r="AO52" s="2" t="str" cm="1">
        <f t="array" ref="AO52">_xlfn.XLOOKUP($A52&amp;AO$5,'[1]NBA-Data-1980-2019'!$B$1:$B$16305&amp;'[1]NBA-Data-1980-2019'!$A$1:$A$16305,'[1]NBA-Data-1980-2019'!$H$1:$H$16305,"",0)</f>
        <v/>
      </c>
      <c r="AP52" s="2" t="str" cm="1">
        <f t="array" ref="AP52">_xlfn.XLOOKUP($A52&amp;AP$5,'[1]NBA-Data-1980-2019'!$B$1:$B$16305&amp;'[1]NBA-Data-1980-2019'!$A$1:$A$16305,'[1]NBA-Data-1980-2019'!$H$1:$H$16305,"",0)</f>
        <v/>
      </c>
      <c r="AQ52" s="2" t="str" cm="1">
        <f t="array" ref="AQ52">_xlfn.XLOOKUP($A52&amp;AQ$5,'[1]NBA-Data-1980-2019'!$B$1:$B$16305&amp;'[1]NBA-Data-1980-2019'!$A$1:$A$16305,'[1]NBA-Data-1980-2019'!$H$1:$H$16305,"",0)</f>
        <v/>
      </c>
      <c r="AR52" s="2" t="str" cm="1">
        <f t="array" ref="AR52">_xlfn.XLOOKUP($A52&amp;AR$5,'[1]NBA-Data-1980-2019'!$B$1:$B$16305&amp;'[1]NBA-Data-1980-2019'!$A$1:$A$16305,'[1]NBA-Data-1980-2019'!$H$1:$H$16305,"",0)</f>
        <v/>
      </c>
      <c r="AS52" s="2" t="str" cm="1">
        <f t="array" ref="AS52">_xlfn.XLOOKUP($A52&amp;AS$5,'[1]NBA-Data-1980-2019'!$B$1:$B$16305&amp;'[1]NBA-Data-1980-2019'!$A$1:$A$16305,'[1]NBA-Data-1980-2019'!$H$1:$H$16305,"",0)</f>
        <v/>
      </c>
      <c r="AT52" s="2" t="str" cm="1">
        <f t="array" ref="AT52">_xlfn.XLOOKUP($A52&amp;AT$5,'[1]NBA-Data-1980-2019'!$B$1:$B$16305&amp;'[1]NBA-Data-1980-2019'!$A$1:$A$16305,'[1]NBA-Data-1980-2019'!$H$1:$H$16305,"",0)</f>
        <v/>
      </c>
      <c r="AU52" s="2" t="str" cm="1">
        <f t="array" ref="AU52">_xlfn.XLOOKUP($A52&amp;AU$5,'[1]NBA-Data-1980-2019'!$B$1:$B$16305&amp;'[1]NBA-Data-1980-2019'!$A$1:$A$16305,'[1]NBA-Data-1980-2019'!$H$1:$H$16305,"",0)</f>
        <v/>
      </c>
      <c r="AV52" s="2" t="str" cm="1">
        <f t="array" ref="AV52">_xlfn.XLOOKUP($A52&amp;AV$5,'[1]NBA-Data-1980-2019'!$B$1:$B$16305&amp;'[1]NBA-Data-1980-2019'!$A$1:$A$16305,'[1]NBA-Data-1980-2019'!$H$1:$H$16305,"",0)</f>
        <v/>
      </c>
      <c r="AW52" s="2" cm="1">
        <f t="array" ref="AW52">_xlfn.XLOOKUP($A52&amp;AW$5,'[1]NBA-Data-1980-2019'!$B$1:$B$16305&amp;'[1]NBA-Data-1980-2019'!$A$1:$A$16305,'[1]NBA-Data-1980-2019'!$H$1:$H$16305,"",0)</f>
        <v>202.4</v>
      </c>
      <c r="AX52" s="2" cm="1">
        <f t="array" ref="AX52">_xlfn.XLOOKUP($A52&amp;AX$5,'[1]NBA-Data-1980-2019'!$B$1:$B$16305&amp;'[1]NBA-Data-1980-2019'!$A$1:$A$16305,'[1]NBA-Data-1980-2019'!$H$1:$H$16305,"",0)</f>
        <v>373.7</v>
      </c>
      <c r="AY52" s="2" cm="1">
        <f t="array" ref="AY52">_xlfn.XLOOKUP($A52&amp;AY$5,'[1]NBA-Data-1980-2019'!$B$1:$B$16305&amp;'[1]NBA-Data-1980-2019'!$A$1:$A$16305,'[1]NBA-Data-1980-2019'!$H$1:$H$16305,"",0)</f>
        <v>690</v>
      </c>
      <c r="AZ52" s="2" cm="1">
        <f t="array" ref="AZ52">_xlfn.XLOOKUP($A52&amp;AZ$5,'[1]NBA-Data-1980-2019'!$B$1:$B$16305&amp;'[1]NBA-Data-1980-2019'!$A$1:$A$16305,'[1]NBA-Data-1980-2019'!$H$1:$H$16305,"",0)</f>
        <v>1620</v>
      </c>
      <c r="BA52" s="2" cm="1">
        <f t="array" ref="BA52">_xlfn.XLOOKUP($A52&amp;BA$5,'[1]NBA-Data-1980-2019'!$B$1:$B$16305&amp;'[1]NBA-Data-1980-2019'!$A$1:$A$16305,'[1]NBA-Data-1980-2019'!$H$1:$H$16305,"",0)</f>
        <v>1499.4</v>
      </c>
      <c r="BB52" s="2" cm="1">
        <f t="array" ref="BB52">_xlfn.XLOOKUP($A52&amp;BB$5,'[1]NBA-Data-1980-2019'!$B$1:$B$16305&amp;'[1]NBA-Data-1980-2019'!$A$1:$A$16305,'[1]NBA-Data-1980-2019'!$H$1:$H$16305,"",0)</f>
        <v>1965.6</v>
      </c>
      <c r="BC52" s="2" cm="1">
        <f t="array" ref="BC52">_xlfn.XLOOKUP($A52&amp;BC$5,'[1]NBA-Data-1980-2019'!$B$1:$B$16305&amp;'[1]NBA-Data-1980-2019'!$A$1:$A$16305,'[1]NBA-Data-1980-2019'!$H$1:$H$16305,"",0)</f>
        <v>1142.3999999999999</v>
      </c>
      <c r="BD52" s="2" cm="1">
        <f t="array" ref="BD52">_xlfn.XLOOKUP($A52&amp;BD$5,'[1]NBA-Data-1980-2019'!$B$1:$B$16305&amp;'[1]NBA-Data-1980-2019'!$A$1:$A$16305,'[1]NBA-Data-1980-2019'!$H$1:$H$16305,"",0)</f>
        <v>1365</v>
      </c>
      <c r="BE52" s="2" cm="1">
        <f t="array" ref="BE52">_xlfn.XLOOKUP($A52&amp;BE$5,'[1]NBA-Data-1980-2019'!$B$1:$B$16305&amp;'[1]NBA-Data-1980-2019'!$A$1:$A$16305,'[1]NBA-Data-1980-2019'!$H$1:$H$16305,"",0)</f>
        <v>984.30000000000007</v>
      </c>
      <c r="BF52" s="2" cm="1">
        <f t="array" ref="BF52">_xlfn.XLOOKUP($A52&amp;BF$5,'[1]NBA-Data-1980-2019'!$B$1:$B$16305&amp;'[1]NBA-Data-1980-2019'!$A$1:$A$16305,'[1]NBA-Data-1980-2019'!$H$1:$H$16305,"",0)</f>
        <v>1841</v>
      </c>
      <c r="BG52" s="2" cm="1">
        <f t="array" ref="BG52">_xlfn.XLOOKUP($A52&amp;BG$5,'[1]NBA-Data-1980-2019'!$B$1:$B$16305&amp;'[1]NBA-Data-1980-2019'!$A$1:$A$16305,'[1]NBA-Data-1980-2019'!$H$1:$H$16305,"",0)</f>
        <v>1465.6</v>
      </c>
      <c r="BH52" s="2" cm="1">
        <f t="array" ref="BH52">_xlfn.XLOOKUP($A52&amp;BH$5,'[1]NBA-Data-1980-2019'!$B$1:$B$16305&amp;'[1]NBA-Data-1980-2019'!$A$1:$A$16305,'[1]NBA-Data-1980-2019'!$H$1:$H$16305,"",0)</f>
        <v>1778.3999999999999</v>
      </c>
      <c r="BI52" s="2" cm="1">
        <f t="array" ref="BI52">_xlfn.XLOOKUP($A52&amp;BI$5,'[1]NBA-Data-1980-2019'!$B$1:$B$16305&amp;'[1]NBA-Data-1980-2019'!$A$1:$A$16305,'[1]NBA-Data-1980-2019'!$H$1:$H$16305,"",0)</f>
        <v>1337</v>
      </c>
      <c r="BJ52" s="2" cm="1">
        <f t="array" ref="BJ52">_xlfn.XLOOKUP($A52&amp;BJ$5,'[1]NBA-Data-1980-2019'!$B$1:$B$16305&amp;'[1]NBA-Data-1980-2019'!$A$1:$A$16305,'[1]NBA-Data-1980-2019'!$H$1:$H$16305,"",0)</f>
        <v>858.59999999999991</v>
      </c>
      <c r="BK52" s="2" t="str" cm="1">
        <f t="array" ref="BK52">_xlfn.XLOOKUP($A52&amp;BK$5,'[1]NBA-Data-1980-2019'!$B$1:$B$16305&amp;'[1]NBA-Data-1980-2019'!$A$1:$A$16305,'[1]NBA-Data-1980-2019'!$H$1:$H$16305,"",0)</f>
        <v/>
      </c>
      <c r="BL52" s="2" t="str" cm="1">
        <f t="array" ref="BL52">_xlfn.XLOOKUP($A52&amp;BL$5,'[1]NBA-Data-1980-2019'!$B$1:$B$16305&amp;'[1]NBA-Data-1980-2019'!$A$1:$A$16305,'[1]NBA-Data-1980-2019'!$H$1:$H$16305,"",0)</f>
        <v/>
      </c>
      <c r="BM52" s="2" t="str" cm="1">
        <f t="array" ref="BM52">_xlfn.XLOOKUP($A52&amp;BM$5,'[1]NBA-Data-1980-2019'!$B$1:$B$16305&amp;'[1]NBA-Data-1980-2019'!$A$1:$A$16305,'[1]NBA-Data-1980-2019'!$H$1:$H$16305,"",0)</f>
        <v/>
      </c>
      <c r="BN52" s="2" t="str" cm="1">
        <f t="array" ref="BN52">_xlfn.XLOOKUP($A52&amp;BN$5,'[1]NBA-Data-1980-2019'!$B$1:$B$16305&amp;'[1]NBA-Data-1980-2019'!$A$1:$A$16305,'[1]NBA-Data-1980-2019'!$F$1:$F$16305,"",0)</f>
        <v/>
      </c>
      <c r="BO52" s="2" t="str" cm="1">
        <f t="array" ref="BO52">_xlfn.XLOOKUP($A52&amp;BO$5,'[1]NBA-Data-1980-2019'!$B$1:$B$16305&amp;'[1]NBA-Data-1980-2019'!$A$1:$A$16305,'[1]NBA-Data-1980-2019'!$F$1:$F$16305,"",0)</f>
        <v/>
      </c>
      <c r="BP52" s="2" t="str" cm="1">
        <f t="array" ref="BP52">_xlfn.XLOOKUP($A52&amp;BP$5,'[1]NBA-Data-1980-2019'!$B$1:$B$16305&amp;'[1]NBA-Data-1980-2019'!$A$1:$A$16305,'[1]NBA-Data-1980-2019'!$F$1:$F$16305,"",0)</f>
        <v/>
      </c>
      <c r="BQ52" s="2" t="str" cm="1">
        <f t="array" ref="BQ52">_xlfn.XLOOKUP($A52&amp;BQ$5,'[1]NBA-Data-1980-2019'!$B$1:$B$16305&amp;'[1]NBA-Data-1980-2019'!$A$1:$A$16305,'[1]NBA-Data-1980-2019'!$F$1:$F$16305,"",0)</f>
        <v/>
      </c>
      <c r="BR52" s="2" t="str" cm="1">
        <f t="array" ref="BR52">_xlfn.XLOOKUP($A52&amp;BR$5,'[1]NBA-Data-1980-2019'!$B$1:$B$16305&amp;'[1]NBA-Data-1980-2019'!$A$1:$A$16305,'[1]NBA-Data-1980-2019'!$F$1:$F$16305,"",0)</f>
        <v/>
      </c>
      <c r="BS52" s="2" t="str" cm="1">
        <f t="array" ref="BS52">_xlfn.XLOOKUP($A52&amp;BS$5,'[1]NBA-Data-1980-2019'!$B$1:$B$16305&amp;'[1]NBA-Data-1980-2019'!$A$1:$A$16305,'[1]NBA-Data-1980-2019'!$F$1:$F$16305,"",0)</f>
        <v/>
      </c>
      <c r="BT52" s="2" t="str" cm="1">
        <f t="array" ref="BT52">_xlfn.XLOOKUP($A52&amp;BT$5,'[1]NBA-Data-1980-2019'!$B$1:$B$16305&amp;'[1]NBA-Data-1980-2019'!$A$1:$A$16305,'[1]NBA-Data-1980-2019'!$F$1:$F$16305,"",0)</f>
        <v/>
      </c>
      <c r="BU52" s="2" t="str" cm="1">
        <f t="array" ref="BU52">_xlfn.XLOOKUP($A52&amp;BU$5,'[1]NBA-Data-1980-2019'!$B$1:$B$16305&amp;'[1]NBA-Data-1980-2019'!$A$1:$A$16305,'[1]NBA-Data-1980-2019'!$F$1:$F$16305,"",0)</f>
        <v/>
      </c>
      <c r="BV52" s="2" t="str" cm="1">
        <f t="array" ref="BV52">_xlfn.XLOOKUP($A52&amp;BV$5,'[1]NBA-Data-1980-2019'!$B$1:$B$16305&amp;'[1]NBA-Data-1980-2019'!$A$1:$A$16305,'[1]NBA-Data-1980-2019'!$F$1:$F$16305,"",0)</f>
        <v/>
      </c>
      <c r="BW52" s="2" t="str" cm="1">
        <f t="array" ref="BW52">_xlfn.XLOOKUP($A52&amp;BW$5,'[1]NBA-Data-1980-2019'!$B$1:$B$16305&amp;'[1]NBA-Data-1980-2019'!$A$1:$A$16305,'[1]NBA-Data-1980-2019'!$F$1:$F$16305,"",0)</f>
        <v/>
      </c>
      <c r="BX52" s="2" t="str" cm="1">
        <f t="array" ref="BX52">_xlfn.XLOOKUP($A52&amp;BX$5,'[1]NBA-Data-1980-2019'!$B$1:$B$16305&amp;'[1]NBA-Data-1980-2019'!$A$1:$A$16305,'[1]NBA-Data-1980-2019'!$F$1:$F$16305,"",0)</f>
        <v/>
      </c>
      <c r="BY52" s="2" t="str" cm="1">
        <f t="array" ref="BY52">_xlfn.XLOOKUP($A52&amp;BY$5,'[1]NBA-Data-1980-2019'!$B$1:$B$16305&amp;'[1]NBA-Data-1980-2019'!$A$1:$A$16305,'[1]NBA-Data-1980-2019'!$F$1:$F$16305,"",0)</f>
        <v/>
      </c>
      <c r="BZ52" s="2" t="str" cm="1">
        <f t="array" ref="BZ52">_xlfn.XLOOKUP($A52&amp;BZ$5,'[1]NBA-Data-1980-2019'!$B$1:$B$16305&amp;'[1]NBA-Data-1980-2019'!$A$1:$A$16305,'[1]NBA-Data-1980-2019'!$F$1:$F$16305,"",0)</f>
        <v/>
      </c>
      <c r="CA52" s="2" t="str" cm="1">
        <f t="array" ref="CA52">_xlfn.XLOOKUP($A52&amp;CA$5,'[1]NBA-Data-1980-2019'!$B$1:$B$16305&amp;'[1]NBA-Data-1980-2019'!$A$1:$A$16305,'[1]NBA-Data-1980-2019'!$F$1:$F$16305,"",0)</f>
        <v/>
      </c>
      <c r="CB52" s="2" t="str" cm="1">
        <f t="array" ref="CB52">_xlfn.XLOOKUP($A52&amp;CB$5,'[1]NBA-Data-1980-2019'!$B$1:$B$16305&amp;'[1]NBA-Data-1980-2019'!$A$1:$A$16305,'[1]NBA-Data-1980-2019'!$F$1:$F$16305,"",0)</f>
        <v/>
      </c>
      <c r="CC52" s="2" cm="1">
        <f t="array" ref="CC52">_xlfn.XLOOKUP($A52&amp;CC$5,'[1]NBA-Data-1980-2019'!$B$1:$B$16305&amp;'[1]NBA-Data-1980-2019'!$A$1:$A$16305,'[1]NBA-Data-1980-2019'!$F$1:$F$16305,"",0)</f>
        <v>13.8</v>
      </c>
      <c r="CD52" s="2" cm="1">
        <f t="array" ref="CD52">_xlfn.XLOOKUP($A52&amp;CD$5,'[1]NBA-Data-1980-2019'!$B$1:$B$16305&amp;'[1]NBA-Data-1980-2019'!$A$1:$A$16305,'[1]NBA-Data-1980-2019'!$F$1:$F$16305,"",0)</f>
        <v>2.8</v>
      </c>
      <c r="CE52" s="2" cm="1">
        <f t="array" ref="CE52">_xlfn.XLOOKUP($A52&amp;CE$5,'[1]NBA-Data-1980-2019'!$B$1:$B$16305&amp;'[1]NBA-Data-1980-2019'!$A$1:$A$16305,'[1]NBA-Data-1980-2019'!$F$1:$F$16305,"",0)</f>
        <v>14.2</v>
      </c>
      <c r="CF52" s="2" cm="1">
        <f t="array" ref="CF52">_xlfn.XLOOKUP($A52&amp;CF$5,'[1]NBA-Data-1980-2019'!$B$1:$B$16305&amp;'[1]NBA-Data-1980-2019'!$A$1:$A$16305,'[1]NBA-Data-1980-2019'!$F$1:$F$16305,"",0)</f>
        <v>11.8</v>
      </c>
      <c r="CG52" s="2" cm="1">
        <f t="array" ref="CG52">_xlfn.XLOOKUP($A52&amp;CG$5,'[1]NBA-Data-1980-2019'!$B$1:$B$16305&amp;'[1]NBA-Data-1980-2019'!$A$1:$A$16305,'[1]NBA-Data-1980-2019'!$F$1:$F$16305,"",0)</f>
        <v>10.8</v>
      </c>
      <c r="CH52" s="2" cm="1">
        <f t="array" ref="CH52">_xlfn.XLOOKUP($A52&amp;CH$5,'[1]NBA-Data-1980-2019'!$B$1:$B$16305&amp;'[1]NBA-Data-1980-2019'!$A$1:$A$16305,'[1]NBA-Data-1980-2019'!$F$1:$F$16305,"",0)</f>
        <v>14.4</v>
      </c>
      <c r="CI52" s="2" cm="1">
        <f t="array" ref="CI52">_xlfn.XLOOKUP($A52&amp;CI$5,'[1]NBA-Data-1980-2019'!$B$1:$B$16305&amp;'[1]NBA-Data-1980-2019'!$A$1:$A$16305,'[1]NBA-Data-1980-2019'!$F$1:$F$16305,"",0)</f>
        <v>12.4</v>
      </c>
      <c r="CJ52" s="2" cm="1">
        <f t="array" ref="CJ52">_xlfn.XLOOKUP($A52&amp;CJ$5,'[1]NBA-Data-1980-2019'!$B$1:$B$16305&amp;'[1]NBA-Data-1980-2019'!$A$1:$A$16305,'[1]NBA-Data-1980-2019'!$F$1:$F$16305,"",0)</f>
        <v>15.3</v>
      </c>
      <c r="CK52" s="2" cm="1">
        <f t="array" ref="CK52">_xlfn.XLOOKUP($A52&amp;CK$5,'[1]NBA-Data-1980-2019'!$B$1:$B$16305&amp;'[1]NBA-Data-1980-2019'!$A$1:$A$16305,'[1]NBA-Data-1980-2019'!$F$1:$F$16305,"",0)</f>
        <v>16</v>
      </c>
      <c r="CL52" s="2" cm="1">
        <f t="array" ref="CL52">_xlfn.XLOOKUP($A52&amp;CL$5,'[1]NBA-Data-1980-2019'!$B$1:$B$16305&amp;'[1]NBA-Data-1980-2019'!$A$1:$A$16305,'[1]NBA-Data-1980-2019'!$F$1:$F$16305,"",0)</f>
        <v>14.1</v>
      </c>
      <c r="CM52" s="2" cm="1">
        <f t="array" ref="CM52">_xlfn.XLOOKUP($A52&amp;CM$5,'[1]NBA-Data-1980-2019'!$B$1:$B$16305&amp;'[1]NBA-Data-1980-2019'!$A$1:$A$16305,'[1]NBA-Data-1980-2019'!$F$1:$F$16305,"",0)</f>
        <v>14</v>
      </c>
      <c r="CN52" s="2" cm="1">
        <f t="array" ref="CN52">_xlfn.XLOOKUP($A52&amp;CN$5,'[1]NBA-Data-1980-2019'!$B$1:$B$16305&amp;'[1]NBA-Data-1980-2019'!$A$1:$A$16305,'[1]NBA-Data-1980-2019'!$F$1:$F$16305,"",0)</f>
        <v>13.7</v>
      </c>
      <c r="CO52" s="2" cm="1">
        <f t="array" ref="CO52">_xlfn.XLOOKUP($A52&amp;CO$5,'[1]NBA-Data-1980-2019'!$B$1:$B$16305&amp;'[1]NBA-Data-1980-2019'!$A$1:$A$16305,'[1]NBA-Data-1980-2019'!$F$1:$F$16305,"",0)</f>
        <v>13</v>
      </c>
      <c r="CP52" s="2" cm="1">
        <f t="array" ref="CP52">_xlfn.XLOOKUP($A52&amp;CP$5,'[1]NBA-Data-1980-2019'!$B$1:$B$16305&amp;'[1]NBA-Data-1980-2019'!$A$1:$A$16305,'[1]NBA-Data-1980-2019'!$F$1:$F$16305,"",0)</f>
        <v>9</v>
      </c>
      <c r="CQ52" s="2" t="str" cm="1">
        <f t="array" ref="CQ52">_xlfn.XLOOKUP($A52&amp;CQ$5,'[1]NBA-Data-1980-2019'!$B$1:$B$16305&amp;'[1]NBA-Data-1980-2019'!$A$1:$A$16305,'[1]NBA-Data-1980-2019'!$F$1:$F$16305,"",0)</f>
        <v/>
      </c>
      <c r="CR52" s="2" t="str" cm="1">
        <f t="array" ref="CR52">_xlfn.XLOOKUP($A52&amp;CR$5,'[1]NBA-Data-1980-2019'!$B$1:$B$16305&amp;'[1]NBA-Data-1980-2019'!$A$1:$A$16305,'[1]NBA-Data-1980-2019'!$F$1:$F$16305,"",0)</f>
        <v/>
      </c>
      <c r="CS52" s="2" t="str" cm="1">
        <f t="array" ref="CS52">_xlfn.XLOOKUP($A52&amp;CS$5,'[1]NBA-Data-1980-2019'!$B$1:$B$16305&amp;'[1]NBA-Data-1980-2019'!$A$1:$A$16305,'[1]NBA-Data-1980-2019'!$F$1:$F$16305,"",0)</f>
        <v/>
      </c>
      <c r="CU52" s="2" t="str">
        <f>_xlfn.XLOOKUP($A52,TEAMS!$G$1:$G$839,TEAMS!$H$1:$H$839,"",0)</f>
        <v>SF</v>
      </c>
      <c r="CV52" s="2" t="str">
        <f>_xlfn.XLOOKUP($CU52,DASHBOARD!$B$22:$B$27,DASHBOARD!$C$22:$C$27,"",0)</f>
        <v>FORWARD</v>
      </c>
      <c r="CY52" s="63">
        <f>SUMIFS('[1]NBA-Data-1980-2019'!$G$1:$G$16305,'[1]NBA-Data-1980-2019'!$B$1:$B$16305,$A52,'[1]NBA-Data-1980-2019'!$A$1:$A$16305,CY$9)</f>
        <v>0</v>
      </c>
      <c r="CZ52" s="63">
        <f>SUMIFS('[1]NBA-Data-1980-2019'!$G$1:$G$16305,'[1]NBA-Data-1980-2019'!$B$1:$B$16305,$A52,'[1]NBA-Data-1980-2019'!$A$1:$A$16305,CZ$9)</f>
        <v>0</v>
      </c>
      <c r="DA52" s="63">
        <f>SUMIFS('[1]NBA-Data-1980-2019'!$G$1:$G$16305,'[1]NBA-Data-1980-2019'!$B$1:$B$16305,$A52,'[1]NBA-Data-1980-2019'!$A$1:$A$16305,DA$9)</f>
        <v>0</v>
      </c>
      <c r="DB52" s="63">
        <f>SUMIFS('[1]NBA-Data-1980-2019'!$G$1:$G$16305,'[1]NBA-Data-1980-2019'!$B$1:$B$16305,$A52,'[1]NBA-Data-1980-2019'!$A$1:$A$16305,DB$9)</f>
        <v>0</v>
      </c>
      <c r="DC52" s="63">
        <f>SUMIFS('[1]NBA-Data-1980-2019'!$G$1:$G$16305,'[1]NBA-Data-1980-2019'!$B$1:$B$16305,$A52,'[1]NBA-Data-1980-2019'!$A$1:$A$16305,DC$9)</f>
        <v>0</v>
      </c>
      <c r="DD52" s="63">
        <f>SUMIFS('[1]NBA-Data-1980-2019'!$G$1:$G$16305,'[1]NBA-Data-1980-2019'!$B$1:$B$16305,$A52,'[1]NBA-Data-1980-2019'!$A$1:$A$16305,DD$9)</f>
        <v>0</v>
      </c>
      <c r="DE52" s="63">
        <f>SUMIFS('[1]NBA-Data-1980-2019'!$G$1:$G$16305,'[1]NBA-Data-1980-2019'!$B$1:$B$16305,$A52,'[1]NBA-Data-1980-2019'!$A$1:$A$16305,DE$9)</f>
        <v>0</v>
      </c>
      <c r="DF52" s="63">
        <f>SUMIFS('[1]NBA-Data-1980-2019'!$G$1:$G$16305,'[1]NBA-Data-1980-2019'!$B$1:$B$16305,$A52,'[1]NBA-Data-1980-2019'!$A$1:$A$16305,DF$9)</f>
        <v>0</v>
      </c>
      <c r="DG52" s="63">
        <f>SUMIFS('[1]NBA-Data-1980-2019'!$G$1:$G$16305,'[1]NBA-Data-1980-2019'!$B$1:$B$16305,$A52,'[1]NBA-Data-1980-2019'!$A$1:$A$16305,DG$9)</f>
        <v>0</v>
      </c>
      <c r="DH52" s="63">
        <f>SUMIFS('[1]NBA-Data-1980-2019'!$G$1:$G$16305,'[1]NBA-Data-1980-2019'!$B$1:$B$16305,$A52,'[1]NBA-Data-1980-2019'!$A$1:$A$16305,DH$9)</f>
        <v>0</v>
      </c>
      <c r="DI52" s="63">
        <f>SUMIFS('[1]NBA-Data-1980-2019'!$G$1:$G$16305,'[1]NBA-Data-1980-2019'!$B$1:$B$16305,$A52,'[1]NBA-Data-1980-2019'!$A$1:$A$16305,DI$9)</f>
        <v>0</v>
      </c>
      <c r="DJ52" s="63">
        <f>SUMIFS('[1]NBA-Data-1980-2019'!$G$1:$G$16305,'[1]NBA-Data-1980-2019'!$B$1:$B$16305,$A52,'[1]NBA-Data-1980-2019'!$A$1:$A$16305,DJ$9)</f>
        <v>0</v>
      </c>
      <c r="DK52" s="63">
        <f>SUMIFS('[1]NBA-Data-1980-2019'!$G$1:$G$16305,'[1]NBA-Data-1980-2019'!$B$1:$B$16305,$A52,'[1]NBA-Data-1980-2019'!$A$1:$A$16305,DK$9)</f>
        <v>0</v>
      </c>
      <c r="DL52" s="63">
        <f>SUMIFS('[1]NBA-Data-1980-2019'!$G$1:$G$16305,'[1]NBA-Data-1980-2019'!$B$1:$B$16305,$A52,'[1]NBA-Data-1980-2019'!$A$1:$A$16305,DL$9)</f>
        <v>0</v>
      </c>
      <c r="DM52" s="63">
        <f>SUMIFS('[1]NBA-Data-1980-2019'!$G$1:$G$16305,'[1]NBA-Data-1980-2019'!$B$1:$B$16305,$A52,'[1]NBA-Data-1980-2019'!$A$1:$A$16305,DM$9)</f>
        <v>0</v>
      </c>
      <c r="DN52" s="63">
        <f>SUMIFS('[1]NBA-Data-1980-2019'!$G$1:$G$16305,'[1]NBA-Data-1980-2019'!$B$1:$B$16305,$A52,'[1]NBA-Data-1980-2019'!$A$1:$A$16305,DN$9)</f>
        <v>398762</v>
      </c>
      <c r="DO52" s="63">
        <f>SUMIFS('[1]NBA-Data-1980-2019'!$G$1:$G$16305,'[1]NBA-Data-1980-2019'!$B$1:$B$16305,$A52,'[1]NBA-Data-1980-2019'!$A$1:$A$16305,DO$9)</f>
        <v>0</v>
      </c>
      <c r="DP52" s="63">
        <f>SUMIFS('[1]NBA-Data-1980-2019'!$G$1:$G$16305,'[1]NBA-Data-1980-2019'!$B$1:$B$16305,$A52,'[1]NBA-Data-1980-2019'!$A$1:$A$16305,DP$9)</f>
        <v>770610</v>
      </c>
      <c r="DQ52" s="63">
        <f>SUMIFS('[1]NBA-Data-1980-2019'!$G$1:$G$16305,'[1]NBA-Data-1980-2019'!$B$1:$B$16305,$A52,'[1]NBA-Data-1980-2019'!$A$1:$A$16305,DQ$9)</f>
        <v>3700000</v>
      </c>
      <c r="DR52" s="63">
        <f>SUMIFS('[1]NBA-Data-1980-2019'!$G$1:$G$16305,'[1]NBA-Data-1980-2019'!$B$1:$B$16305,$A52,'[1]NBA-Data-1980-2019'!$A$1:$A$16305,DR$9)</f>
        <v>3700000</v>
      </c>
      <c r="DS52" s="63">
        <f>SUMIFS('[1]NBA-Data-1980-2019'!$G$1:$G$16305,'[1]NBA-Data-1980-2019'!$B$1:$B$16305,$A52,'[1]NBA-Data-1980-2019'!$A$1:$A$16305,DS$9)</f>
        <v>3700000</v>
      </c>
      <c r="DT52" s="63">
        <f>SUMIFS('[1]NBA-Data-1980-2019'!$G$1:$G$16305,'[1]NBA-Data-1980-2019'!$B$1:$B$16305,$A52,'[1]NBA-Data-1980-2019'!$A$1:$A$16305,DT$9)</f>
        <v>3700000</v>
      </c>
      <c r="DU52" s="63">
        <f>SUMIFS('[1]NBA-Data-1980-2019'!$G$1:$G$16305,'[1]NBA-Data-1980-2019'!$B$1:$B$16305,$A52,'[1]NBA-Data-1980-2019'!$A$1:$A$16305,DU$9)</f>
        <v>2225000</v>
      </c>
      <c r="DV52" s="63">
        <f>SUMIFS('[1]NBA-Data-1980-2019'!$G$1:$G$16305,'[1]NBA-Data-1980-2019'!$B$1:$B$16305,$A52,'[1]NBA-Data-1980-2019'!$A$1:$A$16305,DV$9)</f>
        <v>2225000</v>
      </c>
      <c r="DW52" s="63">
        <f>SUMIFS('[1]NBA-Data-1980-2019'!$G$1:$G$16305,'[1]NBA-Data-1980-2019'!$B$1:$B$16305,$A52,'[1]NBA-Data-1980-2019'!$A$1:$A$16305,DW$9)</f>
        <v>4205000</v>
      </c>
      <c r="DX52" s="63">
        <f>SUMIFS('[1]NBA-Data-1980-2019'!$G$1:$G$16305,'[1]NBA-Data-1980-2019'!$B$1:$B$16305,$A52,'[1]NBA-Data-1980-2019'!$A$1:$A$16305,DX$9)</f>
        <v>4394225</v>
      </c>
      <c r="DY52" s="63">
        <f>SUMIFS('[1]NBA-Data-1980-2019'!$G$1:$G$16305,'[1]NBA-Data-1980-2019'!$B$1:$B$16305,$A52,'[1]NBA-Data-1980-2019'!$A$1:$A$16305,DY$9)</f>
        <v>4583450</v>
      </c>
      <c r="DZ52" s="63">
        <f>SUMIFS('[1]NBA-Data-1980-2019'!$G$1:$G$16305,'[1]NBA-Data-1980-2019'!$B$1:$B$16305,$A52,'[1]NBA-Data-1980-2019'!$A$1:$A$16305,DZ$9)</f>
        <v>7936509</v>
      </c>
      <c r="EA52" s="63">
        <f>SUMIFS('[1]NBA-Data-1980-2019'!$G$1:$G$16305,'[1]NBA-Data-1980-2019'!$B$1:$B$16305,$A52,'[1]NBA-Data-1980-2019'!$A$1:$A$16305,EA$9)</f>
        <v>8333333</v>
      </c>
      <c r="EB52" s="63">
        <f>SUMIFS('[1]NBA-Data-1980-2019'!$G$1:$G$16305,'[1]NBA-Data-1980-2019'!$B$1:$B$16305,$A52,'[1]NBA-Data-1980-2019'!$A$1:$A$16305,EB$9)</f>
        <v>0</v>
      </c>
      <c r="EC52" s="63">
        <f>SUMIFS('[1]NBA-Data-1980-2019'!$G$1:$G$16305,'[1]NBA-Data-1980-2019'!$B$1:$B$16305,$A52,'[1]NBA-Data-1980-2019'!$A$1:$A$16305,EC$9)</f>
        <v>0</v>
      </c>
      <c r="ED52" s="63">
        <f>SUMIFS('[1]NBA-Data-1980-2019'!$G$1:$G$16305,'[1]NBA-Data-1980-2019'!$B$1:$B$16305,$A52,'[1]NBA-Data-1980-2019'!$A$1:$A$16305,ED$9)</f>
        <v>0</v>
      </c>
      <c r="EH52" s="2" t="s">
        <v>1482</v>
      </c>
    </row>
    <row r="53" spans="1:165" x14ac:dyDescent="0.2">
      <c r="A53" s="2" t="s">
        <v>1096</v>
      </c>
      <c r="B53" s="2" t="str" cm="1">
        <f t="array" ref="B53">_xlfn.XLOOKUP($A53&amp;B$5,'[1]NBA-Data-1980-2019'!$B$1:$B$16305&amp;'[1]NBA-Data-1980-2019'!$A$1:$A$16305,'[1]NBA-Data-1980-2019'!$D$1:$D$16305,"",0)</f>
        <v/>
      </c>
      <c r="C53" s="2" t="str" cm="1">
        <f t="array" ref="C53">_xlfn.XLOOKUP($A53&amp;C$5,'[1]NBA-Data-1980-2019'!$B$1:$B$16305&amp;'[1]NBA-Data-1980-2019'!$A$1:$A$16305,'[1]NBA-Data-1980-2019'!$D$1:$D$16305,"",0)</f>
        <v>HOU</v>
      </c>
      <c r="D53" s="2" t="str" cm="1">
        <f t="array" ref="D53">_xlfn.XLOOKUP($A53&amp;D$5,'[1]NBA-Data-1980-2019'!$B$1:$B$16305&amp;'[1]NBA-Data-1980-2019'!$A$1:$A$16305,'[1]NBA-Data-1980-2019'!$D$1:$D$16305,"",0)</f>
        <v>HOU</v>
      </c>
      <c r="E53" s="2" t="str" cm="1">
        <f t="array" ref="E53">_xlfn.XLOOKUP($A53&amp;E$5,'[1]NBA-Data-1980-2019'!$B$1:$B$16305&amp;'[1]NBA-Data-1980-2019'!$A$1:$A$16305,'[1]NBA-Data-1980-2019'!$D$1:$D$16305,"",0)</f>
        <v>HOU</v>
      </c>
      <c r="F53" s="2" t="str" cm="1">
        <f t="array" ref="F53">_xlfn.XLOOKUP($A53&amp;F$5,'[1]NBA-Data-1980-2019'!$B$1:$B$16305&amp;'[1]NBA-Data-1980-2019'!$A$1:$A$16305,'[1]NBA-Data-1980-2019'!$D$1:$D$16305,"",0)</f>
        <v>HOU</v>
      </c>
      <c r="G53" s="2" t="str" cm="1">
        <f t="array" ref="G53">_xlfn.XLOOKUP($A53&amp;G$5,'[1]NBA-Data-1980-2019'!$B$1:$B$16305&amp;'[1]NBA-Data-1980-2019'!$A$1:$A$16305,'[1]NBA-Data-1980-2019'!$D$1:$D$16305,"",0)</f>
        <v>SAS</v>
      </c>
      <c r="H53" s="2" t="str" cm="1">
        <f t="array" ref="H53">_xlfn.XLOOKUP($A53&amp;H$5,'[1]NBA-Data-1980-2019'!$B$1:$B$16305&amp;'[1]NBA-Data-1980-2019'!$A$1:$A$16305,'[1]NBA-Data-1980-2019'!$D$1:$D$16305,"",0)</f>
        <v>SAS</v>
      </c>
      <c r="I53" s="2" t="str" cm="1">
        <f t="array" ref="I53">_xlfn.XLOOKUP($A53&amp;I$5,'[1]NBA-Data-1980-2019'!$B$1:$B$16305&amp;'[1]NBA-Data-1980-2019'!$A$1:$A$16305,'[1]NBA-Data-1980-2019'!$D$1:$D$16305,"",0)</f>
        <v>SAS</v>
      </c>
      <c r="J53" s="2" t="str" cm="1">
        <f t="array" ref="J53">_xlfn.XLOOKUP($A53&amp;J$5,'[1]NBA-Data-1980-2019'!$B$1:$B$16305&amp;'[1]NBA-Data-1980-2019'!$A$1:$A$16305,'[1]NBA-Data-1980-2019'!$D$1:$D$16305,"",0)</f>
        <v>TOT</v>
      </c>
      <c r="K53" s="2" t="str" cm="1">
        <f t="array" ref="K53">_xlfn.XLOOKUP($A53&amp;K$5,'[1]NBA-Data-1980-2019'!$B$1:$B$16305&amp;'[1]NBA-Data-1980-2019'!$A$1:$A$16305,'[1]NBA-Data-1980-2019'!$D$1:$D$16305,"",0)</f>
        <v/>
      </c>
      <c r="L53" s="2" t="str" cm="1">
        <f t="array" ref="L53">_xlfn.XLOOKUP($A53&amp;L$5,'[1]NBA-Data-1980-2019'!$B$1:$B$16305&amp;'[1]NBA-Data-1980-2019'!$A$1:$A$16305,'[1]NBA-Data-1980-2019'!$D$1:$D$16305,"",0)</f>
        <v/>
      </c>
      <c r="M53" s="2" t="str" cm="1">
        <f t="array" ref="M53">_xlfn.XLOOKUP($A53&amp;M$5,'[1]NBA-Data-1980-2019'!$B$1:$B$16305&amp;'[1]NBA-Data-1980-2019'!$A$1:$A$16305,'[1]NBA-Data-1980-2019'!$D$1:$D$16305,"",0)</f>
        <v/>
      </c>
      <c r="N53" s="2" t="str" cm="1">
        <f t="array" ref="N53">_xlfn.XLOOKUP($A53&amp;N$5,'[1]NBA-Data-1980-2019'!$B$1:$B$16305&amp;'[1]NBA-Data-1980-2019'!$A$1:$A$16305,'[1]NBA-Data-1980-2019'!$D$1:$D$16305,"",0)</f>
        <v/>
      </c>
      <c r="O53" s="2" t="str" cm="1">
        <f t="array" ref="O53">_xlfn.XLOOKUP($A53&amp;O$5,'[1]NBA-Data-1980-2019'!$B$1:$B$16305&amp;'[1]NBA-Data-1980-2019'!$A$1:$A$16305,'[1]NBA-Data-1980-2019'!$D$1:$D$16305,"",0)</f>
        <v/>
      </c>
      <c r="P53" s="2" t="str" cm="1">
        <f t="array" ref="P53">_xlfn.XLOOKUP($A53&amp;P$5,'[1]NBA-Data-1980-2019'!$B$1:$B$16305&amp;'[1]NBA-Data-1980-2019'!$A$1:$A$16305,'[1]NBA-Data-1980-2019'!$D$1:$D$16305,"",0)</f>
        <v/>
      </c>
      <c r="Q53" s="2" t="str" cm="1">
        <f t="array" ref="Q53">_xlfn.XLOOKUP($A53&amp;Q$5,'[1]NBA-Data-1980-2019'!$B$1:$B$16305&amp;'[1]NBA-Data-1980-2019'!$A$1:$A$16305,'[1]NBA-Data-1980-2019'!$D$1:$D$16305,"",0)</f>
        <v/>
      </c>
      <c r="R53" s="2" t="str" cm="1">
        <f t="array" ref="R53">_xlfn.XLOOKUP($A53&amp;R$5,'[1]NBA-Data-1980-2019'!$B$1:$B$16305&amp;'[1]NBA-Data-1980-2019'!$A$1:$A$16305,'[1]NBA-Data-1980-2019'!$D$1:$D$16305,"",0)</f>
        <v/>
      </c>
      <c r="S53" s="2" t="str" cm="1">
        <f t="array" ref="S53">_xlfn.XLOOKUP($A53&amp;S$5,'[1]NBA-Data-1980-2019'!$B$1:$B$16305&amp;'[1]NBA-Data-1980-2019'!$A$1:$A$16305,'[1]NBA-Data-1980-2019'!$D$1:$D$16305,"",0)</f>
        <v/>
      </c>
      <c r="T53" s="2" t="str" cm="1">
        <f t="array" ref="T53">_xlfn.XLOOKUP($A53&amp;T$5,'[1]NBA-Data-1980-2019'!$B$1:$B$16305&amp;'[1]NBA-Data-1980-2019'!$A$1:$A$16305,'[1]NBA-Data-1980-2019'!$D$1:$D$16305,"",0)</f>
        <v/>
      </c>
      <c r="U53" s="2" t="str" cm="1">
        <f t="array" ref="U53">_xlfn.XLOOKUP($A53&amp;U$5,'[1]NBA-Data-1980-2019'!$B$1:$B$16305&amp;'[1]NBA-Data-1980-2019'!$A$1:$A$16305,'[1]NBA-Data-1980-2019'!$D$1:$D$16305,"",0)</f>
        <v/>
      </c>
      <c r="V53" s="2" t="str" cm="1">
        <f t="array" ref="V53">_xlfn.XLOOKUP($A53&amp;V$5,'[1]NBA-Data-1980-2019'!$B$1:$B$16305&amp;'[1]NBA-Data-1980-2019'!$A$1:$A$16305,'[1]NBA-Data-1980-2019'!$D$1:$D$16305,"",0)</f>
        <v/>
      </c>
      <c r="W53" s="2" t="str" cm="1">
        <f t="array" ref="W53">_xlfn.XLOOKUP($A53&amp;W$5,'[1]NBA-Data-1980-2019'!$B$1:$B$16305&amp;'[1]NBA-Data-1980-2019'!$A$1:$A$16305,'[1]NBA-Data-1980-2019'!$D$1:$D$16305,"",0)</f>
        <v/>
      </c>
      <c r="X53" s="2" t="str" cm="1">
        <f t="array" ref="X53">_xlfn.XLOOKUP($A53&amp;X$5,'[1]NBA-Data-1980-2019'!$B$1:$B$16305&amp;'[1]NBA-Data-1980-2019'!$A$1:$A$16305,'[1]NBA-Data-1980-2019'!$D$1:$D$16305,"",0)</f>
        <v/>
      </c>
      <c r="Y53" s="2" t="str" cm="1">
        <f t="array" ref="Y53">_xlfn.XLOOKUP($A53&amp;Y$5,'[1]NBA-Data-1980-2019'!$B$1:$B$16305&amp;'[1]NBA-Data-1980-2019'!$A$1:$A$16305,'[1]NBA-Data-1980-2019'!$D$1:$D$16305,"",0)</f>
        <v/>
      </c>
      <c r="Z53" s="2" t="str" cm="1">
        <f t="array" ref="Z53">_xlfn.XLOOKUP($A53&amp;Z$5,'[1]NBA-Data-1980-2019'!$B$1:$B$16305&amp;'[1]NBA-Data-1980-2019'!$A$1:$A$16305,'[1]NBA-Data-1980-2019'!$D$1:$D$16305,"",0)</f>
        <v/>
      </c>
      <c r="AA53" s="2" t="str" cm="1">
        <f t="array" ref="AA53">_xlfn.XLOOKUP($A53&amp;AA$5,'[1]NBA-Data-1980-2019'!$B$1:$B$16305&amp;'[1]NBA-Data-1980-2019'!$A$1:$A$16305,'[1]NBA-Data-1980-2019'!$D$1:$D$16305,"",0)</f>
        <v/>
      </c>
      <c r="AB53" s="2" t="str" cm="1">
        <f t="array" ref="AB53">_xlfn.XLOOKUP($A53&amp;AB$5,'[1]NBA-Data-1980-2019'!$B$1:$B$16305&amp;'[1]NBA-Data-1980-2019'!$A$1:$A$16305,'[1]NBA-Data-1980-2019'!$D$1:$D$16305,"",0)</f>
        <v/>
      </c>
      <c r="AC53" s="2" t="str" cm="1">
        <f t="array" ref="AC53">_xlfn.XLOOKUP($A53&amp;AC$5,'[1]NBA-Data-1980-2019'!$B$1:$B$16305&amp;'[1]NBA-Data-1980-2019'!$A$1:$A$16305,'[1]NBA-Data-1980-2019'!$D$1:$D$16305,"",0)</f>
        <v/>
      </c>
      <c r="AD53" s="2" t="str" cm="1">
        <f t="array" ref="AD53">_xlfn.XLOOKUP($A53&amp;AD$5,'[1]NBA-Data-1980-2019'!$B$1:$B$16305&amp;'[1]NBA-Data-1980-2019'!$A$1:$A$16305,'[1]NBA-Data-1980-2019'!$D$1:$D$16305,"",0)</f>
        <v/>
      </c>
      <c r="AE53" s="2" t="str" cm="1">
        <f t="array" ref="AE53">_xlfn.XLOOKUP($A53&amp;AE$5,'[1]NBA-Data-1980-2019'!$B$1:$B$16305&amp;'[1]NBA-Data-1980-2019'!$A$1:$A$16305,'[1]NBA-Data-1980-2019'!$D$1:$D$16305,"",0)</f>
        <v/>
      </c>
      <c r="AF53" s="2" t="str" cm="1">
        <f t="array" ref="AF53">_xlfn.XLOOKUP($A53&amp;AF$5,'[1]NBA-Data-1980-2019'!$B$1:$B$16305&amp;'[1]NBA-Data-1980-2019'!$A$1:$A$16305,'[1]NBA-Data-1980-2019'!$D$1:$D$16305,"",0)</f>
        <v/>
      </c>
      <c r="AG53" s="2" t="str" cm="1">
        <f t="array" ref="AG53">_xlfn.XLOOKUP($A53&amp;AG$5,'[1]NBA-Data-1980-2019'!$B$1:$B$16305&amp;'[1]NBA-Data-1980-2019'!$A$1:$A$16305,'[1]NBA-Data-1980-2019'!$D$1:$D$16305,"",0)</f>
        <v/>
      </c>
      <c r="AH53" s="2" t="str" cm="1">
        <f t="array" ref="AH53">_xlfn.XLOOKUP($A53&amp;AH$5,'[1]NBA-Data-1980-2019'!$B$1:$B$16305&amp;'[1]NBA-Data-1980-2019'!$A$1:$A$16305,'[1]NBA-Data-1980-2019'!$H$1:$H$16305,"",0)</f>
        <v/>
      </c>
      <c r="AI53" s="2" cm="1">
        <f t="array" ref="AI53">_xlfn.XLOOKUP($A53&amp;AI$5,'[1]NBA-Data-1980-2019'!$B$1:$B$16305&amp;'[1]NBA-Data-1980-2019'!$A$1:$A$16305,'[1]NBA-Data-1980-2019'!$H$1:$H$16305,"",0)</f>
        <v>567.6</v>
      </c>
      <c r="AJ53" s="2" cm="1">
        <f t="array" ref="AJ53">_xlfn.XLOOKUP($A53&amp;AJ$5,'[1]NBA-Data-1980-2019'!$B$1:$B$16305&amp;'[1]NBA-Data-1980-2019'!$A$1:$A$16305,'[1]NBA-Data-1980-2019'!$H$1:$H$16305,"",0)</f>
        <v>1798.2</v>
      </c>
      <c r="AK53" s="2" cm="1">
        <f t="array" ref="AK53">_xlfn.XLOOKUP($A53&amp;AK$5,'[1]NBA-Data-1980-2019'!$B$1:$B$16305&amp;'[1]NBA-Data-1980-2019'!$A$1:$A$16305,'[1]NBA-Data-1980-2019'!$H$1:$H$16305,"",0)</f>
        <v>1290</v>
      </c>
      <c r="AL53" s="2" cm="1">
        <f t="array" ref="AL53">_xlfn.XLOOKUP($A53&amp;AL$5,'[1]NBA-Data-1980-2019'!$B$1:$B$16305&amp;'[1]NBA-Data-1980-2019'!$A$1:$A$16305,'[1]NBA-Data-1980-2019'!$H$1:$H$16305,"",0)</f>
        <v>1329.8</v>
      </c>
      <c r="AM53" s="2" cm="1">
        <f t="array" ref="AM53">_xlfn.XLOOKUP($A53&amp;AM$5,'[1]NBA-Data-1980-2019'!$B$1:$B$16305&amp;'[1]NBA-Data-1980-2019'!$A$1:$A$16305,'[1]NBA-Data-1980-2019'!$H$1:$H$16305,"",0)</f>
        <v>391.6</v>
      </c>
      <c r="AN53" s="2" cm="1">
        <f t="array" ref="AN53">_xlfn.XLOOKUP($A53&amp;AN$5,'[1]NBA-Data-1980-2019'!$B$1:$B$16305&amp;'[1]NBA-Data-1980-2019'!$A$1:$A$16305,'[1]NBA-Data-1980-2019'!$H$1:$H$16305,"",0)</f>
        <v>1837.5</v>
      </c>
      <c r="AO53" s="2" cm="1">
        <f t="array" ref="AO53">_xlfn.XLOOKUP($A53&amp;AO$5,'[1]NBA-Data-1980-2019'!$B$1:$B$16305&amp;'[1]NBA-Data-1980-2019'!$A$1:$A$16305,'[1]NBA-Data-1980-2019'!$H$1:$H$16305,"",0)</f>
        <v>516.20000000000005</v>
      </c>
      <c r="AP53" s="2" cm="1">
        <f t="array" ref="AP53">_xlfn.XLOOKUP($A53&amp;AP$5,'[1]NBA-Data-1980-2019'!$B$1:$B$16305&amp;'[1]NBA-Data-1980-2019'!$A$1:$A$16305,'[1]NBA-Data-1980-2019'!$H$1:$H$16305,"",0)</f>
        <v>308</v>
      </c>
      <c r="AQ53" s="2" t="str" cm="1">
        <f t="array" ref="AQ53">_xlfn.XLOOKUP($A53&amp;AQ$5,'[1]NBA-Data-1980-2019'!$B$1:$B$16305&amp;'[1]NBA-Data-1980-2019'!$A$1:$A$16305,'[1]NBA-Data-1980-2019'!$H$1:$H$16305,"",0)</f>
        <v/>
      </c>
      <c r="AR53" s="2" t="str" cm="1">
        <f t="array" ref="AR53">_xlfn.XLOOKUP($A53&amp;AR$5,'[1]NBA-Data-1980-2019'!$B$1:$B$16305&amp;'[1]NBA-Data-1980-2019'!$A$1:$A$16305,'[1]NBA-Data-1980-2019'!$H$1:$H$16305,"",0)</f>
        <v/>
      </c>
      <c r="AS53" s="2" t="str" cm="1">
        <f t="array" ref="AS53">_xlfn.XLOOKUP($A53&amp;AS$5,'[1]NBA-Data-1980-2019'!$B$1:$B$16305&amp;'[1]NBA-Data-1980-2019'!$A$1:$A$16305,'[1]NBA-Data-1980-2019'!$H$1:$H$16305,"",0)</f>
        <v/>
      </c>
      <c r="AT53" s="2" t="str" cm="1">
        <f t="array" ref="AT53">_xlfn.XLOOKUP($A53&amp;AT$5,'[1]NBA-Data-1980-2019'!$B$1:$B$16305&amp;'[1]NBA-Data-1980-2019'!$A$1:$A$16305,'[1]NBA-Data-1980-2019'!$H$1:$H$16305,"",0)</f>
        <v/>
      </c>
      <c r="AU53" s="2" t="str" cm="1">
        <f t="array" ref="AU53">_xlfn.XLOOKUP($A53&amp;AU$5,'[1]NBA-Data-1980-2019'!$B$1:$B$16305&amp;'[1]NBA-Data-1980-2019'!$A$1:$A$16305,'[1]NBA-Data-1980-2019'!$H$1:$H$16305,"",0)</f>
        <v/>
      </c>
      <c r="AV53" s="2" t="str" cm="1">
        <f t="array" ref="AV53">_xlfn.XLOOKUP($A53&amp;AV$5,'[1]NBA-Data-1980-2019'!$B$1:$B$16305&amp;'[1]NBA-Data-1980-2019'!$A$1:$A$16305,'[1]NBA-Data-1980-2019'!$H$1:$H$16305,"",0)</f>
        <v/>
      </c>
      <c r="AW53" s="2" t="str" cm="1">
        <f t="array" ref="AW53">_xlfn.XLOOKUP($A53&amp;AW$5,'[1]NBA-Data-1980-2019'!$B$1:$B$16305&amp;'[1]NBA-Data-1980-2019'!$A$1:$A$16305,'[1]NBA-Data-1980-2019'!$H$1:$H$16305,"",0)</f>
        <v/>
      </c>
      <c r="AX53" s="2" t="str" cm="1">
        <f t="array" ref="AX53">_xlfn.XLOOKUP($A53&amp;AX$5,'[1]NBA-Data-1980-2019'!$B$1:$B$16305&amp;'[1]NBA-Data-1980-2019'!$A$1:$A$16305,'[1]NBA-Data-1980-2019'!$H$1:$H$16305,"",0)</f>
        <v/>
      </c>
      <c r="AY53" s="2" t="str" cm="1">
        <f t="array" ref="AY53">_xlfn.XLOOKUP($A53&amp;AY$5,'[1]NBA-Data-1980-2019'!$B$1:$B$16305&amp;'[1]NBA-Data-1980-2019'!$A$1:$A$16305,'[1]NBA-Data-1980-2019'!$H$1:$H$16305,"",0)</f>
        <v/>
      </c>
      <c r="AZ53" s="2" t="str" cm="1">
        <f t="array" ref="AZ53">_xlfn.XLOOKUP($A53&amp;AZ$5,'[1]NBA-Data-1980-2019'!$B$1:$B$16305&amp;'[1]NBA-Data-1980-2019'!$A$1:$A$16305,'[1]NBA-Data-1980-2019'!$H$1:$H$16305,"",0)</f>
        <v/>
      </c>
      <c r="BA53" s="2" t="str" cm="1">
        <f t="array" ref="BA53">_xlfn.XLOOKUP($A53&amp;BA$5,'[1]NBA-Data-1980-2019'!$B$1:$B$16305&amp;'[1]NBA-Data-1980-2019'!$A$1:$A$16305,'[1]NBA-Data-1980-2019'!$H$1:$H$16305,"",0)</f>
        <v/>
      </c>
      <c r="BB53" s="2" t="str" cm="1">
        <f t="array" ref="BB53">_xlfn.XLOOKUP($A53&amp;BB$5,'[1]NBA-Data-1980-2019'!$B$1:$B$16305&amp;'[1]NBA-Data-1980-2019'!$A$1:$A$16305,'[1]NBA-Data-1980-2019'!$H$1:$H$16305,"",0)</f>
        <v/>
      </c>
      <c r="BC53" s="2" t="str" cm="1">
        <f t="array" ref="BC53">_xlfn.XLOOKUP($A53&amp;BC$5,'[1]NBA-Data-1980-2019'!$B$1:$B$16305&amp;'[1]NBA-Data-1980-2019'!$A$1:$A$16305,'[1]NBA-Data-1980-2019'!$H$1:$H$16305,"",0)</f>
        <v/>
      </c>
      <c r="BD53" s="2" t="str" cm="1">
        <f t="array" ref="BD53">_xlfn.XLOOKUP($A53&amp;BD$5,'[1]NBA-Data-1980-2019'!$B$1:$B$16305&amp;'[1]NBA-Data-1980-2019'!$A$1:$A$16305,'[1]NBA-Data-1980-2019'!$H$1:$H$16305,"",0)</f>
        <v/>
      </c>
      <c r="BE53" s="2" t="str" cm="1">
        <f t="array" ref="BE53">_xlfn.XLOOKUP($A53&amp;BE$5,'[1]NBA-Data-1980-2019'!$B$1:$B$16305&amp;'[1]NBA-Data-1980-2019'!$A$1:$A$16305,'[1]NBA-Data-1980-2019'!$H$1:$H$16305,"",0)</f>
        <v/>
      </c>
      <c r="BF53" s="2" t="str" cm="1">
        <f t="array" ref="BF53">_xlfn.XLOOKUP($A53&amp;BF$5,'[1]NBA-Data-1980-2019'!$B$1:$B$16305&amp;'[1]NBA-Data-1980-2019'!$A$1:$A$16305,'[1]NBA-Data-1980-2019'!$H$1:$H$16305,"",0)</f>
        <v/>
      </c>
      <c r="BG53" s="2" t="str" cm="1">
        <f t="array" ref="BG53">_xlfn.XLOOKUP($A53&amp;BG$5,'[1]NBA-Data-1980-2019'!$B$1:$B$16305&amp;'[1]NBA-Data-1980-2019'!$A$1:$A$16305,'[1]NBA-Data-1980-2019'!$H$1:$H$16305,"",0)</f>
        <v/>
      </c>
      <c r="BH53" s="2" t="str" cm="1">
        <f t="array" ref="BH53">_xlfn.XLOOKUP($A53&amp;BH$5,'[1]NBA-Data-1980-2019'!$B$1:$B$16305&amp;'[1]NBA-Data-1980-2019'!$A$1:$A$16305,'[1]NBA-Data-1980-2019'!$H$1:$H$16305,"",0)</f>
        <v/>
      </c>
      <c r="BI53" s="2" t="str" cm="1">
        <f t="array" ref="BI53">_xlfn.XLOOKUP($A53&amp;BI$5,'[1]NBA-Data-1980-2019'!$B$1:$B$16305&amp;'[1]NBA-Data-1980-2019'!$A$1:$A$16305,'[1]NBA-Data-1980-2019'!$H$1:$H$16305,"",0)</f>
        <v/>
      </c>
      <c r="BJ53" s="2" t="str" cm="1">
        <f t="array" ref="BJ53">_xlfn.XLOOKUP($A53&amp;BJ$5,'[1]NBA-Data-1980-2019'!$B$1:$B$16305&amp;'[1]NBA-Data-1980-2019'!$A$1:$A$16305,'[1]NBA-Data-1980-2019'!$H$1:$H$16305,"",0)</f>
        <v/>
      </c>
      <c r="BK53" s="2" t="str" cm="1">
        <f t="array" ref="BK53">_xlfn.XLOOKUP($A53&amp;BK$5,'[1]NBA-Data-1980-2019'!$B$1:$B$16305&amp;'[1]NBA-Data-1980-2019'!$A$1:$A$16305,'[1]NBA-Data-1980-2019'!$H$1:$H$16305,"",0)</f>
        <v/>
      </c>
      <c r="BL53" s="2" t="str" cm="1">
        <f t="array" ref="BL53">_xlfn.XLOOKUP($A53&amp;BL$5,'[1]NBA-Data-1980-2019'!$B$1:$B$16305&amp;'[1]NBA-Data-1980-2019'!$A$1:$A$16305,'[1]NBA-Data-1980-2019'!$H$1:$H$16305,"",0)</f>
        <v/>
      </c>
      <c r="BM53" s="2" t="str" cm="1">
        <f t="array" ref="BM53">_xlfn.XLOOKUP($A53&amp;BM$5,'[1]NBA-Data-1980-2019'!$B$1:$B$16305&amp;'[1]NBA-Data-1980-2019'!$A$1:$A$16305,'[1]NBA-Data-1980-2019'!$H$1:$H$16305,"",0)</f>
        <v/>
      </c>
      <c r="BN53" s="2" t="str" cm="1">
        <f t="array" ref="BN53">_xlfn.XLOOKUP($A53&amp;BN$5,'[1]NBA-Data-1980-2019'!$B$1:$B$16305&amp;'[1]NBA-Data-1980-2019'!$A$1:$A$16305,'[1]NBA-Data-1980-2019'!$F$1:$F$16305,"",0)</f>
        <v/>
      </c>
      <c r="BO53" s="2" cm="1">
        <f t="array" ref="BO53">_xlfn.XLOOKUP($A53&amp;BO$5,'[1]NBA-Data-1980-2019'!$B$1:$B$16305&amp;'[1]NBA-Data-1980-2019'!$A$1:$A$16305,'[1]NBA-Data-1980-2019'!$F$1:$F$16305,"",0)</f>
        <v>10.9</v>
      </c>
      <c r="BP53" s="2" cm="1">
        <f t="array" ref="BP53">_xlfn.XLOOKUP($A53&amp;BP$5,'[1]NBA-Data-1980-2019'!$B$1:$B$16305&amp;'[1]NBA-Data-1980-2019'!$A$1:$A$16305,'[1]NBA-Data-1980-2019'!$F$1:$F$16305,"",0)</f>
        <v>13.1</v>
      </c>
      <c r="BQ53" s="2" cm="1">
        <f t="array" ref="BQ53">_xlfn.XLOOKUP($A53&amp;BQ$5,'[1]NBA-Data-1980-2019'!$B$1:$B$16305&amp;'[1]NBA-Data-1980-2019'!$A$1:$A$16305,'[1]NBA-Data-1980-2019'!$F$1:$F$16305,"",0)</f>
        <v>9.1</v>
      </c>
      <c r="BR53" s="2" cm="1">
        <f t="array" ref="BR53">_xlfn.XLOOKUP($A53&amp;BR$5,'[1]NBA-Data-1980-2019'!$B$1:$B$16305&amp;'[1]NBA-Data-1980-2019'!$A$1:$A$16305,'[1]NBA-Data-1980-2019'!$F$1:$F$16305,"",0)</f>
        <v>11.7</v>
      </c>
      <c r="BS53" s="2" cm="1">
        <f t="array" ref="BS53">_xlfn.XLOOKUP($A53&amp;BS$5,'[1]NBA-Data-1980-2019'!$B$1:$B$16305&amp;'[1]NBA-Data-1980-2019'!$A$1:$A$16305,'[1]NBA-Data-1980-2019'!$F$1:$F$16305,"",0)</f>
        <v>4.7</v>
      </c>
      <c r="BT53" s="2" cm="1">
        <f t="array" ref="BT53">_xlfn.XLOOKUP($A53&amp;BT$5,'[1]NBA-Data-1980-2019'!$B$1:$B$16305&amp;'[1]NBA-Data-1980-2019'!$A$1:$A$16305,'[1]NBA-Data-1980-2019'!$F$1:$F$16305,"",0)</f>
        <v>10.6</v>
      </c>
      <c r="BU53" s="2" cm="1">
        <f t="array" ref="BU53">_xlfn.XLOOKUP($A53&amp;BU$5,'[1]NBA-Data-1980-2019'!$B$1:$B$16305&amp;'[1]NBA-Data-1980-2019'!$A$1:$A$16305,'[1]NBA-Data-1980-2019'!$F$1:$F$16305,"",0)</f>
        <v>8.1</v>
      </c>
      <c r="BV53" s="2" cm="1">
        <f t="array" ref="BV53">_xlfn.XLOOKUP($A53&amp;BV$5,'[1]NBA-Data-1980-2019'!$B$1:$B$16305&amp;'[1]NBA-Data-1980-2019'!$A$1:$A$16305,'[1]NBA-Data-1980-2019'!$F$1:$F$16305,"",0)</f>
        <v>6.8</v>
      </c>
      <c r="BW53" s="2" t="str" cm="1">
        <f t="array" ref="BW53">_xlfn.XLOOKUP($A53&amp;BW$5,'[1]NBA-Data-1980-2019'!$B$1:$B$16305&amp;'[1]NBA-Data-1980-2019'!$A$1:$A$16305,'[1]NBA-Data-1980-2019'!$F$1:$F$16305,"",0)</f>
        <v/>
      </c>
      <c r="BX53" s="2" t="str" cm="1">
        <f t="array" ref="BX53">_xlfn.XLOOKUP($A53&amp;BX$5,'[1]NBA-Data-1980-2019'!$B$1:$B$16305&amp;'[1]NBA-Data-1980-2019'!$A$1:$A$16305,'[1]NBA-Data-1980-2019'!$F$1:$F$16305,"",0)</f>
        <v/>
      </c>
      <c r="BY53" s="2" t="str" cm="1">
        <f t="array" ref="BY53">_xlfn.XLOOKUP($A53&amp;BY$5,'[1]NBA-Data-1980-2019'!$B$1:$B$16305&amp;'[1]NBA-Data-1980-2019'!$A$1:$A$16305,'[1]NBA-Data-1980-2019'!$F$1:$F$16305,"",0)</f>
        <v/>
      </c>
      <c r="BZ53" s="2" t="str" cm="1">
        <f t="array" ref="BZ53">_xlfn.XLOOKUP($A53&amp;BZ$5,'[1]NBA-Data-1980-2019'!$B$1:$B$16305&amp;'[1]NBA-Data-1980-2019'!$A$1:$A$16305,'[1]NBA-Data-1980-2019'!$F$1:$F$16305,"",0)</f>
        <v/>
      </c>
      <c r="CA53" s="2" t="str" cm="1">
        <f t="array" ref="CA53">_xlfn.XLOOKUP($A53&amp;CA$5,'[1]NBA-Data-1980-2019'!$B$1:$B$16305&amp;'[1]NBA-Data-1980-2019'!$A$1:$A$16305,'[1]NBA-Data-1980-2019'!$F$1:$F$16305,"",0)</f>
        <v/>
      </c>
      <c r="CB53" s="2" t="str" cm="1">
        <f t="array" ref="CB53">_xlfn.XLOOKUP($A53&amp;CB$5,'[1]NBA-Data-1980-2019'!$B$1:$B$16305&amp;'[1]NBA-Data-1980-2019'!$A$1:$A$16305,'[1]NBA-Data-1980-2019'!$F$1:$F$16305,"",0)</f>
        <v/>
      </c>
      <c r="CC53" s="2" t="str" cm="1">
        <f t="array" ref="CC53">_xlfn.XLOOKUP($A53&amp;CC$5,'[1]NBA-Data-1980-2019'!$B$1:$B$16305&amp;'[1]NBA-Data-1980-2019'!$A$1:$A$16305,'[1]NBA-Data-1980-2019'!$F$1:$F$16305,"",0)</f>
        <v/>
      </c>
      <c r="CD53" s="2" t="str" cm="1">
        <f t="array" ref="CD53">_xlfn.XLOOKUP($A53&amp;CD$5,'[1]NBA-Data-1980-2019'!$B$1:$B$16305&amp;'[1]NBA-Data-1980-2019'!$A$1:$A$16305,'[1]NBA-Data-1980-2019'!$F$1:$F$16305,"",0)</f>
        <v/>
      </c>
      <c r="CE53" s="2" t="str" cm="1">
        <f t="array" ref="CE53">_xlfn.XLOOKUP($A53&amp;CE$5,'[1]NBA-Data-1980-2019'!$B$1:$B$16305&amp;'[1]NBA-Data-1980-2019'!$A$1:$A$16305,'[1]NBA-Data-1980-2019'!$F$1:$F$16305,"",0)</f>
        <v/>
      </c>
      <c r="CF53" s="2" t="str" cm="1">
        <f t="array" ref="CF53">_xlfn.XLOOKUP($A53&amp;CF$5,'[1]NBA-Data-1980-2019'!$B$1:$B$16305&amp;'[1]NBA-Data-1980-2019'!$A$1:$A$16305,'[1]NBA-Data-1980-2019'!$F$1:$F$16305,"",0)</f>
        <v/>
      </c>
      <c r="CG53" s="2" t="str" cm="1">
        <f t="array" ref="CG53">_xlfn.XLOOKUP($A53&amp;CG$5,'[1]NBA-Data-1980-2019'!$B$1:$B$16305&amp;'[1]NBA-Data-1980-2019'!$A$1:$A$16305,'[1]NBA-Data-1980-2019'!$F$1:$F$16305,"",0)</f>
        <v/>
      </c>
      <c r="CH53" s="2" t="str" cm="1">
        <f t="array" ref="CH53">_xlfn.XLOOKUP($A53&amp;CH$5,'[1]NBA-Data-1980-2019'!$B$1:$B$16305&amp;'[1]NBA-Data-1980-2019'!$A$1:$A$16305,'[1]NBA-Data-1980-2019'!$F$1:$F$16305,"",0)</f>
        <v/>
      </c>
      <c r="CI53" s="2" t="str" cm="1">
        <f t="array" ref="CI53">_xlfn.XLOOKUP($A53&amp;CI$5,'[1]NBA-Data-1980-2019'!$B$1:$B$16305&amp;'[1]NBA-Data-1980-2019'!$A$1:$A$16305,'[1]NBA-Data-1980-2019'!$F$1:$F$16305,"",0)</f>
        <v/>
      </c>
      <c r="CJ53" s="2" t="str" cm="1">
        <f t="array" ref="CJ53">_xlfn.XLOOKUP($A53&amp;CJ$5,'[1]NBA-Data-1980-2019'!$B$1:$B$16305&amp;'[1]NBA-Data-1980-2019'!$A$1:$A$16305,'[1]NBA-Data-1980-2019'!$F$1:$F$16305,"",0)</f>
        <v/>
      </c>
      <c r="CK53" s="2" t="str" cm="1">
        <f t="array" ref="CK53">_xlfn.XLOOKUP($A53&amp;CK$5,'[1]NBA-Data-1980-2019'!$B$1:$B$16305&amp;'[1]NBA-Data-1980-2019'!$A$1:$A$16305,'[1]NBA-Data-1980-2019'!$F$1:$F$16305,"",0)</f>
        <v/>
      </c>
      <c r="CL53" s="2" t="str" cm="1">
        <f t="array" ref="CL53">_xlfn.XLOOKUP($A53&amp;CL$5,'[1]NBA-Data-1980-2019'!$B$1:$B$16305&amp;'[1]NBA-Data-1980-2019'!$A$1:$A$16305,'[1]NBA-Data-1980-2019'!$F$1:$F$16305,"",0)</f>
        <v/>
      </c>
      <c r="CM53" s="2" t="str" cm="1">
        <f t="array" ref="CM53">_xlfn.XLOOKUP($A53&amp;CM$5,'[1]NBA-Data-1980-2019'!$B$1:$B$16305&amp;'[1]NBA-Data-1980-2019'!$A$1:$A$16305,'[1]NBA-Data-1980-2019'!$F$1:$F$16305,"",0)</f>
        <v/>
      </c>
      <c r="CN53" s="2" t="str" cm="1">
        <f t="array" ref="CN53">_xlfn.XLOOKUP($A53&amp;CN$5,'[1]NBA-Data-1980-2019'!$B$1:$B$16305&amp;'[1]NBA-Data-1980-2019'!$A$1:$A$16305,'[1]NBA-Data-1980-2019'!$F$1:$F$16305,"",0)</f>
        <v/>
      </c>
      <c r="CO53" s="2" t="str" cm="1">
        <f t="array" ref="CO53">_xlfn.XLOOKUP($A53&amp;CO$5,'[1]NBA-Data-1980-2019'!$B$1:$B$16305&amp;'[1]NBA-Data-1980-2019'!$A$1:$A$16305,'[1]NBA-Data-1980-2019'!$F$1:$F$16305,"",0)</f>
        <v/>
      </c>
      <c r="CP53" s="2" t="str" cm="1">
        <f t="array" ref="CP53">_xlfn.XLOOKUP($A53&amp;CP$5,'[1]NBA-Data-1980-2019'!$B$1:$B$16305&amp;'[1]NBA-Data-1980-2019'!$A$1:$A$16305,'[1]NBA-Data-1980-2019'!$F$1:$F$16305,"",0)</f>
        <v/>
      </c>
      <c r="CQ53" s="2" t="str" cm="1">
        <f t="array" ref="CQ53">_xlfn.XLOOKUP($A53&amp;CQ$5,'[1]NBA-Data-1980-2019'!$B$1:$B$16305&amp;'[1]NBA-Data-1980-2019'!$A$1:$A$16305,'[1]NBA-Data-1980-2019'!$F$1:$F$16305,"",0)</f>
        <v/>
      </c>
      <c r="CR53" s="2" t="str" cm="1">
        <f t="array" ref="CR53">_xlfn.XLOOKUP($A53&amp;CR$5,'[1]NBA-Data-1980-2019'!$B$1:$B$16305&amp;'[1]NBA-Data-1980-2019'!$A$1:$A$16305,'[1]NBA-Data-1980-2019'!$F$1:$F$16305,"",0)</f>
        <v/>
      </c>
      <c r="CS53" s="2" t="str" cm="1">
        <f t="array" ref="CS53">_xlfn.XLOOKUP($A53&amp;CS$5,'[1]NBA-Data-1980-2019'!$B$1:$B$16305&amp;'[1]NBA-Data-1980-2019'!$A$1:$A$16305,'[1]NBA-Data-1980-2019'!$F$1:$F$16305,"",0)</f>
        <v/>
      </c>
      <c r="CU53" s="2" t="str">
        <f>_xlfn.XLOOKUP($A53,TEAMS!$G$1:$G$839,TEAMS!$H$1:$H$839,"",0)</f>
        <v>PF</v>
      </c>
      <c r="CV53" s="2" t="str">
        <f>_xlfn.XLOOKUP($CU53,DASHBOARD!$B$22:$B$27,DASHBOARD!$C$22:$C$27,"",0)</f>
        <v>FORWARD</v>
      </c>
      <c r="CY53" s="63">
        <f>SUMIFS('[1]NBA-Data-1980-2019'!$G$1:$G$16305,'[1]NBA-Data-1980-2019'!$B$1:$B$16305,$A53,'[1]NBA-Data-1980-2019'!$A$1:$A$16305,CY$9)</f>
        <v>0</v>
      </c>
      <c r="CZ53" s="63">
        <f>SUMIFS('[1]NBA-Data-1980-2019'!$G$1:$G$16305,'[1]NBA-Data-1980-2019'!$B$1:$B$16305,$A53,'[1]NBA-Data-1980-2019'!$A$1:$A$16305,CZ$9)</f>
        <v>325000</v>
      </c>
      <c r="DA53" s="63">
        <f>SUMIFS('[1]NBA-Data-1980-2019'!$G$1:$G$16305,'[1]NBA-Data-1980-2019'!$B$1:$B$16305,$A53,'[1]NBA-Data-1980-2019'!$A$1:$A$16305,DA$9)</f>
        <v>0</v>
      </c>
      <c r="DB53" s="63">
        <f>SUMIFS('[1]NBA-Data-1980-2019'!$G$1:$G$16305,'[1]NBA-Data-1980-2019'!$B$1:$B$16305,$A53,'[1]NBA-Data-1980-2019'!$A$1:$A$16305,DB$9)</f>
        <v>1000000</v>
      </c>
      <c r="DC53" s="63">
        <f>SUMIFS('[1]NBA-Data-1980-2019'!$G$1:$G$16305,'[1]NBA-Data-1980-2019'!$B$1:$B$16305,$A53,'[1]NBA-Data-1980-2019'!$A$1:$A$16305,DC$9)</f>
        <v>1350000</v>
      </c>
      <c r="DD53" s="63">
        <f>SUMIFS('[1]NBA-Data-1980-2019'!$G$1:$G$16305,'[1]NBA-Data-1980-2019'!$B$1:$B$16305,$A53,'[1]NBA-Data-1980-2019'!$A$1:$A$16305,DD$9)</f>
        <v>1300000</v>
      </c>
      <c r="DE53" s="63">
        <f>SUMIFS('[1]NBA-Data-1980-2019'!$G$1:$G$16305,'[1]NBA-Data-1980-2019'!$B$1:$B$16305,$A53,'[1]NBA-Data-1980-2019'!$A$1:$A$16305,DE$9)</f>
        <v>1550000</v>
      </c>
      <c r="DF53" s="63">
        <f>SUMIFS('[1]NBA-Data-1980-2019'!$G$1:$G$16305,'[1]NBA-Data-1980-2019'!$B$1:$B$16305,$A53,'[1]NBA-Data-1980-2019'!$A$1:$A$16305,DF$9)</f>
        <v>1820000</v>
      </c>
      <c r="DG53" s="63">
        <f>SUMIFS('[1]NBA-Data-1980-2019'!$G$1:$G$16305,'[1]NBA-Data-1980-2019'!$B$1:$B$16305,$A53,'[1]NBA-Data-1980-2019'!$A$1:$A$16305,DG$9)</f>
        <v>2080000</v>
      </c>
      <c r="DH53" s="63">
        <f>SUMIFS('[1]NBA-Data-1980-2019'!$G$1:$G$16305,'[1]NBA-Data-1980-2019'!$B$1:$B$16305,$A53,'[1]NBA-Data-1980-2019'!$A$1:$A$16305,DH$9)</f>
        <v>0</v>
      </c>
      <c r="DI53" s="63">
        <f>SUMIFS('[1]NBA-Data-1980-2019'!$G$1:$G$16305,'[1]NBA-Data-1980-2019'!$B$1:$B$16305,$A53,'[1]NBA-Data-1980-2019'!$A$1:$A$16305,DI$9)</f>
        <v>0</v>
      </c>
      <c r="DJ53" s="63">
        <f>SUMIFS('[1]NBA-Data-1980-2019'!$G$1:$G$16305,'[1]NBA-Data-1980-2019'!$B$1:$B$16305,$A53,'[1]NBA-Data-1980-2019'!$A$1:$A$16305,DJ$9)</f>
        <v>0</v>
      </c>
      <c r="DK53" s="63">
        <f>SUMIFS('[1]NBA-Data-1980-2019'!$G$1:$G$16305,'[1]NBA-Data-1980-2019'!$B$1:$B$16305,$A53,'[1]NBA-Data-1980-2019'!$A$1:$A$16305,DK$9)</f>
        <v>0</v>
      </c>
      <c r="DL53" s="63">
        <f>SUMIFS('[1]NBA-Data-1980-2019'!$G$1:$G$16305,'[1]NBA-Data-1980-2019'!$B$1:$B$16305,$A53,'[1]NBA-Data-1980-2019'!$A$1:$A$16305,DL$9)</f>
        <v>0</v>
      </c>
      <c r="DM53" s="63">
        <f>SUMIFS('[1]NBA-Data-1980-2019'!$G$1:$G$16305,'[1]NBA-Data-1980-2019'!$B$1:$B$16305,$A53,'[1]NBA-Data-1980-2019'!$A$1:$A$16305,DM$9)</f>
        <v>0</v>
      </c>
      <c r="DN53" s="63">
        <f>SUMIFS('[1]NBA-Data-1980-2019'!$G$1:$G$16305,'[1]NBA-Data-1980-2019'!$B$1:$B$16305,$A53,'[1]NBA-Data-1980-2019'!$A$1:$A$16305,DN$9)</f>
        <v>0</v>
      </c>
      <c r="DO53" s="63">
        <f>SUMIFS('[1]NBA-Data-1980-2019'!$G$1:$G$16305,'[1]NBA-Data-1980-2019'!$B$1:$B$16305,$A53,'[1]NBA-Data-1980-2019'!$A$1:$A$16305,DO$9)</f>
        <v>0</v>
      </c>
      <c r="DP53" s="63">
        <f>SUMIFS('[1]NBA-Data-1980-2019'!$G$1:$G$16305,'[1]NBA-Data-1980-2019'!$B$1:$B$16305,$A53,'[1]NBA-Data-1980-2019'!$A$1:$A$16305,DP$9)</f>
        <v>0</v>
      </c>
      <c r="DQ53" s="63">
        <f>SUMIFS('[1]NBA-Data-1980-2019'!$G$1:$G$16305,'[1]NBA-Data-1980-2019'!$B$1:$B$16305,$A53,'[1]NBA-Data-1980-2019'!$A$1:$A$16305,DQ$9)</f>
        <v>0</v>
      </c>
      <c r="DR53" s="63">
        <f>SUMIFS('[1]NBA-Data-1980-2019'!$G$1:$G$16305,'[1]NBA-Data-1980-2019'!$B$1:$B$16305,$A53,'[1]NBA-Data-1980-2019'!$A$1:$A$16305,DR$9)</f>
        <v>0</v>
      </c>
      <c r="DS53" s="63">
        <f>SUMIFS('[1]NBA-Data-1980-2019'!$G$1:$G$16305,'[1]NBA-Data-1980-2019'!$B$1:$B$16305,$A53,'[1]NBA-Data-1980-2019'!$A$1:$A$16305,DS$9)</f>
        <v>0</v>
      </c>
      <c r="DT53" s="63">
        <f>SUMIFS('[1]NBA-Data-1980-2019'!$G$1:$G$16305,'[1]NBA-Data-1980-2019'!$B$1:$B$16305,$A53,'[1]NBA-Data-1980-2019'!$A$1:$A$16305,DT$9)</f>
        <v>0</v>
      </c>
      <c r="DU53" s="63">
        <f>SUMIFS('[1]NBA-Data-1980-2019'!$G$1:$G$16305,'[1]NBA-Data-1980-2019'!$B$1:$B$16305,$A53,'[1]NBA-Data-1980-2019'!$A$1:$A$16305,DU$9)</f>
        <v>0</v>
      </c>
      <c r="DV53" s="63">
        <f>SUMIFS('[1]NBA-Data-1980-2019'!$G$1:$G$16305,'[1]NBA-Data-1980-2019'!$B$1:$B$16305,$A53,'[1]NBA-Data-1980-2019'!$A$1:$A$16305,DV$9)</f>
        <v>0</v>
      </c>
      <c r="DW53" s="63">
        <f>SUMIFS('[1]NBA-Data-1980-2019'!$G$1:$G$16305,'[1]NBA-Data-1980-2019'!$B$1:$B$16305,$A53,'[1]NBA-Data-1980-2019'!$A$1:$A$16305,DW$9)</f>
        <v>0</v>
      </c>
      <c r="DX53" s="63">
        <f>SUMIFS('[1]NBA-Data-1980-2019'!$G$1:$G$16305,'[1]NBA-Data-1980-2019'!$B$1:$B$16305,$A53,'[1]NBA-Data-1980-2019'!$A$1:$A$16305,DX$9)</f>
        <v>0</v>
      </c>
      <c r="DY53" s="63">
        <f>SUMIFS('[1]NBA-Data-1980-2019'!$G$1:$G$16305,'[1]NBA-Data-1980-2019'!$B$1:$B$16305,$A53,'[1]NBA-Data-1980-2019'!$A$1:$A$16305,DY$9)</f>
        <v>0</v>
      </c>
      <c r="DZ53" s="63">
        <f>SUMIFS('[1]NBA-Data-1980-2019'!$G$1:$G$16305,'[1]NBA-Data-1980-2019'!$B$1:$B$16305,$A53,'[1]NBA-Data-1980-2019'!$A$1:$A$16305,DZ$9)</f>
        <v>0</v>
      </c>
      <c r="EA53" s="63">
        <f>SUMIFS('[1]NBA-Data-1980-2019'!$G$1:$G$16305,'[1]NBA-Data-1980-2019'!$B$1:$B$16305,$A53,'[1]NBA-Data-1980-2019'!$A$1:$A$16305,EA$9)</f>
        <v>0</v>
      </c>
      <c r="EB53" s="63">
        <f>SUMIFS('[1]NBA-Data-1980-2019'!$G$1:$G$16305,'[1]NBA-Data-1980-2019'!$B$1:$B$16305,$A53,'[1]NBA-Data-1980-2019'!$A$1:$A$16305,EB$9)</f>
        <v>0</v>
      </c>
      <c r="EC53" s="63">
        <f>SUMIFS('[1]NBA-Data-1980-2019'!$G$1:$G$16305,'[1]NBA-Data-1980-2019'!$B$1:$B$16305,$A53,'[1]NBA-Data-1980-2019'!$A$1:$A$16305,EC$9)</f>
        <v>0</v>
      </c>
      <c r="ED53" s="63">
        <f>SUMIFS('[1]NBA-Data-1980-2019'!$G$1:$G$16305,'[1]NBA-Data-1980-2019'!$B$1:$B$16305,$A53,'[1]NBA-Data-1980-2019'!$A$1:$A$16305,ED$9)</f>
        <v>0</v>
      </c>
      <c r="EH53" s="2" t="s">
        <v>1273</v>
      </c>
    </row>
    <row r="54" spans="1:165" x14ac:dyDescent="0.2">
      <c r="A54" s="2" t="s">
        <v>853</v>
      </c>
      <c r="B54" s="2" t="str" cm="1">
        <f t="array" ref="B54">_xlfn.XLOOKUP($A54&amp;B$5,'[1]NBA-Data-1980-2019'!$B$1:$B$16305&amp;'[1]NBA-Data-1980-2019'!$A$1:$A$16305,'[1]NBA-Data-1980-2019'!$D$1:$D$16305,"",0)</f>
        <v/>
      </c>
      <c r="C54" s="2" t="str" cm="1">
        <f t="array" ref="C54">_xlfn.XLOOKUP($A54&amp;C$5,'[1]NBA-Data-1980-2019'!$B$1:$B$16305&amp;'[1]NBA-Data-1980-2019'!$A$1:$A$16305,'[1]NBA-Data-1980-2019'!$D$1:$D$16305,"",0)</f>
        <v/>
      </c>
      <c r="D54" s="2" t="str" cm="1">
        <f t="array" ref="D54">_xlfn.XLOOKUP($A54&amp;D$5,'[1]NBA-Data-1980-2019'!$B$1:$B$16305&amp;'[1]NBA-Data-1980-2019'!$A$1:$A$16305,'[1]NBA-Data-1980-2019'!$D$1:$D$16305,"",0)</f>
        <v/>
      </c>
      <c r="E54" s="2" t="str" cm="1">
        <f t="array" ref="E54">_xlfn.XLOOKUP($A54&amp;E$5,'[1]NBA-Data-1980-2019'!$B$1:$B$16305&amp;'[1]NBA-Data-1980-2019'!$A$1:$A$16305,'[1]NBA-Data-1980-2019'!$D$1:$D$16305,"",0)</f>
        <v/>
      </c>
      <c r="F54" s="2" t="str" cm="1">
        <f t="array" ref="F54">_xlfn.XLOOKUP($A54&amp;F$5,'[1]NBA-Data-1980-2019'!$B$1:$B$16305&amp;'[1]NBA-Data-1980-2019'!$A$1:$A$16305,'[1]NBA-Data-1980-2019'!$D$1:$D$16305,"",0)</f>
        <v/>
      </c>
      <c r="G54" s="2" t="str" cm="1">
        <f t="array" ref="G54">_xlfn.XLOOKUP($A54&amp;G$5,'[1]NBA-Data-1980-2019'!$B$1:$B$16305&amp;'[1]NBA-Data-1980-2019'!$A$1:$A$16305,'[1]NBA-Data-1980-2019'!$D$1:$D$16305,"",0)</f>
        <v/>
      </c>
      <c r="H54" s="2" t="str" cm="1">
        <f t="array" ref="H54">_xlfn.XLOOKUP($A54&amp;H$5,'[1]NBA-Data-1980-2019'!$B$1:$B$16305&amp;'[1]NBA-Data-1980-2019'!$A$1:$A$16305,'[1]NBA-Data-1980-2019'!$D$1:$D$16305,"",0)</f>
        <v/>
      </c>
      <c r="I54" s="2" t="str" cm="1">
        <f t="array" ref="I54">_xlfn.XLOOKUP($A54&amp;I$5,'[1]NBA-Data-1980-2019'!$B$1:$B$16305&amp;'[1]NBA-Data-1980-2019'!$A$1:$A$16305,'[1]NBA-Data-1980-2019'!$D$1:$D$16305,"",0)</f>
        <v/>
      </c>
      <c r="J54" s="2" t="str" cm="1">
        <f t="array" ref="J54">_xlfn.XLOOKUP($A54&amp;J$5,'[1]NBA-Data-1980-2019'!$B$1:$B$16305&amp;'[1]NBA-Data-1980-2019'!$A$1:$A$16305,'[1]NBA-Data-1980-2019'!$D$1:$D$16305,"",0)</f>
        <v/>
      </c>
      <c r="K54" s="2" t="str" cm="1">
        <f t="array" ref="K54">_xlfn.XLOOKUP($A54&amp;K$5,'[1]NBA-Data-1980-2019'!$B$1:$B$16305&amp;'[1]NBA-Data-1980-2019'!$A$1:$A$16305,'[1]NBA-Data-1980-2019'!$D$1:$D$16305,"",0)</f>
        <v/>
      </c>
      <c r="L54" s="2" t="str" cm="1">
        <f t="array" ref="L54">_xlfn.XLOOKUP($A54&amp;L$5,'[1]NBA-Data-1980-2019'!$B$1:$B$16305&amp;'[1]NBA-Data-1980-2019'!$A$1:$A$16305,'[1]NBA-Data-1980-2019'!$D$1:$D$16305,"",0)</f>
        <v/>
      </c>
      <c r="M54" s="2" t="str" cm="1">
        <f t="array" ref="M54">_xlfn.XLOOKUP($A54&amp;M$5,'[1]NBA-Data-1980-2019'!$B$1:$B$16305&amp;'[1]NBA-Data-1980-2019'!$A$1:$A$16305,'[1]NBA-Data-1980-2019'!$D$1:$D$16305,"",0)</f>
        <v/>
      </c>
      <c r="N54" s="2" t="str" cm="1">
        <f t="array" ref="N54">_xlfn.XLOOKUP($A54&amp;N$5,'[1]NBA-Data-1980-2019'!$B$1:$B$16305&amp;'[1]NBA-Data-1980-2019'!$A$1:$A$16305,'[1]NBA-Data-1980-2019'!$D$1:$D$16305,"",0)</f>
        <v>MIA</v>
      </c>
      <c r="O54" s="2" t="str" cm="1">
        <f t="array" ref="O54">_xlfn.XLOOKUP($A54&amp;O$5,'[1]NBA-Data-1980-2019'!$B$1:$B$16305&amp;'[1]NBA-Data-1980-2019'!$A$1:$A$16305,'[1]NBA-Data-1980-2019'!$D$1:$D$16305,"",0)</f>
        <v>MIA</v>
      </c>
      <c r="P54" s="2" t="str" cm="1">
        <f t="array" ref="P54">_xlfn.XLOOKUP($A54&amp;P$5,'[1]NBA-Data-1980-2019'!$B$1:$B$16305&amp;'[1]NBA-Data-1980-2019'!$A$1:$A$16305,'[1]NBA-Data-1980-2019'!$D$1:$D$16305,"",0)</f>
        <v>LAL</v>
      </c>
      <c r="Q54" s="2" t="str" cm="1">
        <f t="array" ref="Q54">_xlfn.XLOOKUP($A54&amp;Q$5,'[1]NBA-Data-1980-2019'!$B$1:$B$16305&amp;'[1]NBA-Data-1980-2019'!$A$1:$A$16305,'[1]NBA-Data-1980-2019'!$D$1:$D$16305,"",0)</f>
        <v>WAS</v>
      </c>
      <c r="R54" s="2" t="str" cm="1">
        <f t="array" ref="R54">_xlfn.XLOOKUP($A54&amp;R$5,'[1]NBA-Data-1980-2019'!$B$1:$B$16305&amp;'[1]NBA-Data-1980-2019'!$A$1:$A$16305,'[1]NBA-Data-1980-2019'!$D$1:$D$16305,"",0)</f>
        <v>WAS</v>
      </c>
      <c r="S54" s="2" t="str" cm="1">
        <f t="array" ref="S54">_xlfn.XLOOKUP($A54&amp;S$5,'[1]NBA-Data-1980-2019'!$B$1:$B$16305&amp;'[1]NBA-Data-1980-2019'!$A$1:$A$16305,'[1]NBA-Data-1980-2019'!$D$1:$D$16305,"",0)</f>
        <v>WAS</v>
      </c>
      <c r="T54" s="2" t="str" cm="1">
        <f t="array" ref="T54">_xlfn.XLOOKUP($A54&amp;T$5,'[1]NBA-Data-1980-2019'!$B$1:$B$16305&amp;'[1]NBA-Data-1980-2019'!$A$1:$A$16305,'[1]NBA-Data-1980-2019'!$D$1:$D$16305,"",0)</f>
        <v>WAS</v>
      </c>
      <c r="U54" s="2" t="str" cm="1">
        <f t="array" ref="U54">_xlfn.XLOOKUP($A54&amp;U$5,'[1]NBA-Data-1980-2019'!$B$1:$B$16305&amp;'[1]NBA-Data-1980-2019'!$A$1:$A$16305,'[1]NBA-Data-1980-2019'!$D$1:$D$16305,"",0)</f>
        <v>TOT</v>
      </c>
      <c r="V54" s="2" t="str" cm="1">
        <f t="array" ref="V54">_xlfn.XLOOKUP($A54&amp;V$5,'[1]NBA-Data-1980-2019'!$B$1:$B$16305&amp;'[1]NBA-Data-1980-2019'!$A$1:$A$16305,'[1]NBA-Data-1980-2019'!$D$1:$D$16305,"",0)</f>
        <v>DAL</v>
      </c>
      <c r="W54" s="2" t="str" cm="1">
        <f t="array" ref="W54">_xlfn.XLOOKUP($A54&amp;W$5,'[1]NBA-Data-1980-2019'!$B$1:$B$16305&amp;'[1]NBA-Data-1980-2019'!$A$1:$A$16305,'[1]NBA-Data-1980-2019'!$D$1:$D$16305,"",0)</f>
        <v>LAC</v>
      </c>
      <c r="X54" s="2" t="str" cm="1">
        <f t="array" ref="X54">_xlfn.XLOOKUP($A54&amp;X$5,'[1]NBA-Data-1980-2019'!$B$1:$B$16305&amp;'[1]NBA-Data-1980-2019'!$A$1:$A$16305,'[1]NBA-Data-1980-2019'!$D$1:$D$16305,"",0)</f>
        <v>LAC</v>
      </c>
      <c r="Y54" s="2" t="str" cm="1">
        <f t="array" ref="Y54">_xlfn.XLOOKUP($A54&amp;Y$5,'[1]NBA-Data-1980-2019'!$B$1:$B$16305&amp;'[1]NBA-Data-1980-2019'!$A$1:$A$16305,'[1]NBA-Data-1980-2019'!$D$1:$D$16305,"",0)</f>
        <v>TOT</v>
      </c>
      <c r="Z54" s="2" t="str" cm="1">
        <f t="array" ref="Z54">_xlfn.XLOOKUP($A54&amp;Z$5,'[1]NBA-Data-1980-2019'!$B$1:$B$16305&amp;'[1]NBA-Data-1980-2019'!$A$1:$A$16305,'[1]NBA-Data-1980-2019'!$D$1:$D$16305,"",0)</f>
        <v>DET</v>
      </c>
      <c r="AA54" s="2" t="str" cm="1">
        <f t="array" ref="AA54">_xlfn.XLOOKUP($A54&amp;AA$5,'[1]NBA-Data-1980-2019'!$B$1:$B$16305&amp;'[1]NBA-Data-1980-2019'!$A$1:$A$16305,'[1]NBA-Data-1980-2019'!$D$1:$D$16305,"",0)</f>
        <v>SAC</v>
      </c>
      <c r="AB54" s="2" t="str" cm="1">
        <f t="array" ref="AB54">_xlfn.XLOOKUP($A54&amp;AB$5,'[1]NBA-Data-1980-2019'!$B$1:$B$16305&amp;'[1]NBA-Data-1980-2019'!$A$1:$A$16305,'[1]NBA-Data-1980-2019'!$D$1:$D$16305,"",0)</f>
        <v/>
      </c>
      <c r="AC54" s="2" t="str" cm="1">
        <f t="array" ref="AC54">_xlfn.XLOOKUP($A54&amp;AC$5,'[1]NBA-Data-1980-2019'!$B$1:$B$16305&amp;'[1]NBA-Data-1980-2019'!$A$1:$A$16305,'[1]NBA-Data-1980-2019'!$D$1:$D$16305,"",0)</f>
        <v/>
      </c>
      <c r="AD54" s="2" t="str" cm="1">
        <f t="array" ref="AD54">_xlfn.XLOOKUP($A54&amp;AD$5,'[1]NBA-Data-1980-2019'!$B$1:$B$16305&amp;'[1]NBA-Data-1980-2019'!$A$1:$A$16305,'[1]NBA-Data-1980-2019'!$D$1:$D$16305,"",0)</f>
        <v/>
      </c>
      <c r="AE54" s="2" t="str" cm="1">
        <f t="array" ref="AE54">_xlfn.XLOOKUP($A54&amp;AE$5,'[1]NBA-Data-1980-2019'!$B$1:$B$16305&amp;'[1]NBA-Data-1980-2019'!$A$1:$A$16305,'[1]NBA-Data-1980-2019'!$D$1:$D$16305,"",0)</f>
        <v/>
      </c>
      <c r="AF54" s="2" t="str" cm="1">
        <f t="array" ref="AF54">_xlfn.XLOOKUP($A54&amp;AF$5,'[1]NBA-Data-1980-2019'!$B$1:$B$16305&amp;'[1]NBA-Data-1980-2019'!$A$1:$A$16305,'[1]NBA-Data-1980-2019'!$D$1:$D$16305,"",0)</f>
        <v/>
      </c>
      <c r="AG54" s="2" t="str" cm="1">
        <f t="array" ref="AG54">_xlfn.XLOOKUP($A54&amp;AG$5,'[1]NBA-Data-1980-2019'!$B$1:$B$16305&amp;'[1]NBA-Data-1980-2019'!$A$1:$A$16305,'[1]NBA-Data-1980-2019'!$D$1:$D$16305,"",0)</f>
        <v/>
      </c>
      <c r="AH54" s="2" t="str" cm="1">
        <f t="array" ref="AH54">_xlfn.XLOOKUP($A54&amp;AH$5,'[1]NBA-Data-1980-2019'!$B$1:$B$16305&amp;'[1]NBA-Data-1980-2019'!$A$1:$A$16305,'[1]NBA-Data-1980-2019'!$H$1:$H$16305,"",0)</f>
        <v/>
      </c>
      <c r="AI54" s="2" t="str" cm="1">
        <f t="array" ref="AI54">_xlfn.XLOOKUP($A54&amp;AI$5,'[1]NBA-Data-1980-2019'!$B$1:$B$16305&amp;'[1]NBA-Data-1980-2019'!$A$1:$A$16305,'[1]NBA-Data-1980-2019'!$H$1:$H$16305,"",0)</f>
        <v/>
      </c>
      <c r="AJ54" s="2" t="str" cm="1">
        <f t="array" ref="AJ54">_xlfn.XLOOKUP($A54&amp;AJ$5,'[1]NBA-Data-1980-2019'!$B$1:$B$16305&amp;'[1]NBA-Data-1980-2019'!$A$1:$A$16305,'[1]NBA-Data-1980-2019'!$H$1:$H$16305,"",0)</f>
        <v/>
      </c>
      <c r="AK54" s="2" t="str" cm="1">
        <f t="array" ref="AK54">_xlfn.XLOOKUP($A54&amp;AK$5,'[1]NBA-Data-1980-2019'!$B$1:$B$16305&amp;'[1]NBA-Data-1980-2019'!$A$1:$A$16305,'[1]NBA-Data-1980-2019'!$H$1:$H$16305,"",0)</f>
        <v/>
      </c>
      <c r="AL54" s="2" t="str" cm="1">
        <f t="array" ref="AL54">_xlfn.XLOOKUP($A54&amp;AL$5,'[1]NBA-Data-1980-2019'!$B$1:$B$16305&amp;'[1]NBA-Data-1980-2019'!$A$1:$A$16305,'[1]NBA-Data-1980-2019'!$H$1:$H$16305,"",0)</f>
        <v/>
      </c>
      <c r="AM54" s="2" t="str" cm="1">
        <f t="array" ref="AM54">_xlfn.XLOOKUP($A54&amp;AM$5,'[1]NBA-Data-1980-2019'!$B$1:$B$16305&amp;'[1]NBA-Data-1980-2019'!$A$1:$A$16305,'[1]NBA-Data-1980-2019'!$H$1:$H$16305,"",0)</f>
        <v/>
      </c>
      <c r="AN54" s="2" t="str" cm="1">
        <f t="array" ref="AN54">_xlfn.XLOOKUP($A54&amp;AN$5,'[1]NBA-Data-1980-2019'!$B$1:$B$16305&amp;'[1]NBA-Data-1980-2019'!$A$1:$A$16305,'[1]NBA-Data-1980-2019'!$H$1:$H$16305,"",0)</f>
        <v/>
      </c>
      <c r="AO54" s="2" t="str" cm="1">
        <f t="array" ref="AO54">_xlfn.XLOOKUP($A54&amp;AO$5,'[1]NBA-Data-1980-2019'!$B$1:$B$16305&amp;'[1]NBA-Data-1980-2019'!$A$1:$A$16305,'[1]NBA-Data-1980-2019'!$H$1:$H$16305,"",0)</f>
        <v/>
      </c>
      <c r="AP54" s="2" t="str" cm="1">
        <f t="array" ref="AP54">_xlfn.XLOOKUP($A54&amp;AP$5,'[1]NBA-Data-1980-2019'!$B$1:$B$16305&amp;'[1]NBA-Data-1980-2019'!$A$1:$A$16305,'[1]NBA-Data-1980-2019'!$H$1:$H$16305,"",0)</f>
        <v/>
      </c>
      <c r="AQ54" s="2" t="str" cm="1">
        <f t="array" ref="AQ54">_xlfn.XLOOKUP($A54&amp;AQ$5,'[1]NBA-Data-1980-2019'!$B$1:$B$16305&amp;'[1]NBA-Data-1980-2019'!$A$1:$A$16305,'[1]NBA-Data-1980-2019'!$H$1:$H$16305,"",0)</f>
        <v/>
      </c>
      <c r="AR54" s="2" t="str" cm="1">
        <f t="array" ref="AR54">_xlfn.XLOOKUP($A54&amp;AR$5,'[1]NBA-Data-1980-2019'!$B$1:$B$16305&amp;'[1]NBA-Data-1980-2019'!$A$1:$A$16305,'[1]NBA-Data-1980-2019'!$H$1:$H$16305,"",0)</f>
        <v/>
      </c>
      <c r="AS54" s="2" t="str" cm="1">
        <f t="array" ref="AS54">_xlfn.XLOOKUP($A54&amp;AS$5,'[1]NBA-Data-1980-2019'!$B$1:$B$16305&amp;'[1]NBA-Data-1980-2019'!$A$1:$A$16305,'[1]NBA-Data-1980-2019'!$H$1:$H$16305,"",0)</f>
        <v/>
      </c>
      <c r="AT54" s="2" cm="1">
        <f t="array" ref="AT54">_xlfn.XLOOKUP($A54&amp;AT$5,'[1]NBA-Data-1980-2019'!$B$1:$B$16305&amp;'[1]NBA-Data-1980-2019'!$A$1:$A$16305,'[1]NBA-Data-1980-2019'!$H$1:$H$16305,"",0)</f>
        <v>2854.8</v>
      </c>
      <c r="AU54" s="2" cm="1">
        <f t="array" ref="AU54">_xlfn.XLOOKUP($A54&amp;AU$5,'[1]NBA-Data-1980-2019'!$B$1:$B$16305&amp;'[1]NBA-Data-1980-2019'!$A$1:$A$16305,'[1]NBA-Data-1980-2019'!$H$1:$H$16305,"",0)</f>
        <v>2033.1999999999998</v>
      </c>
      <c r="AV54" s="2" cm="1">
        <f t="array" ref="AV54">_xlfn.XLOOKUP($A54&amp;AV$5,'[1]NBA-Data-1980-2019'!$B$1:$B$16305&amp;'[1]NBA-Data-1980-2019'!$A$1:$A$16305,'[1]NBA-Data-1980-2019'!$H$1:$H$16305,"",0)</f>
        <v>2748.9</v>
      </c>
      <c r="AW54" s="2" cm="1">
        <f t="array" ref="AW54">_xlfn.XLOOKUP($A54&amp;AW$5,'[1]NBA-Data-1980-2019'!$B$1:$B$16305&amp;'[1]NBA-Data-1980-2019'!$A$1:$A$16305,'[1]NBA-Data-1980-2019'!$H$1:$H$16305,"",0)</f>
        <v>2707.5</v>
      </c>
      <c r="AX54" s="2" cm="1">
        <f t="array" ref="AX54">_xlfn.XLOOKUP($A54&amp;AX$5,'[1]NBA-Data-1980-2019'!$B$1:$B$16305&amp;'[1]NBA-Data-1980-2019'!$A$1:$A$16305,'[1]NBA-Data-1980-2019'!$H$1:$H$16305,"",0)</f>
        <v>2475.8999999999996</v>
      </c>
      <c r="AY54" s="2" cm="1">
        <f t="array" ref="AY54">_xlfn.XLOOKUP($A54&amp;AY$5,'[1]NBA-Data-1980-2019'!$B$1:$B$16305&amp;'[1]NBA-Data-1980-2019'!$A$1:$A$16305,'[1]NBA-Data-1980-2019'!$H$1:$H$16305,"",0)</f>
        <v>2314.1999999999998</v>
      </c>
      <c r="AZ54" s="2" cm="1">
        <f t="array" ref="AZ54">_xlfn.XLOOKUP($A54&amp;AZ$5,'[1]NBA-Data-1980-2019'!$B$1:$B$16305&amp;'[1]NBA-Data-1980-2019'!$A$1:$A$16305,'[1]NBA-Data-1980-2019'!$H$1:$H$16305,"",0)</f>
        <v>2586.2000000000003</v>
      </c>
      <c r="BA54" s="2" cm="1">
        <f t="array" ref="BA54">_xlfn.XLOOKUP($A54&amp;BA$5,'[1]NBA-Data-1980-2019'!$B$1:$B$16305&amp;'[1]NBA-Data-1980-2019'!$A$1:$A$16305,'[1]NBA-Data-1980-2019'!$H$1:$H$16305,"",0)</f>
        <v>2782.4</v>
      </c>
      <c r="BB54" s="2" cm="1">
        <f t="array" ref="BB54">_xlfn.XLOOKUP($A54&amp;BB$5,'[1]NBA-Data-1980-2019'!$B$1:$B$16305&amp;'[1]NBA-Data-1980-2019'!$A$1:$A$16305,'[1]NBA-Data-1980-2019'!$H$1:$H$16305,"",0)</f>
        <v>867.09999999999991</v>
      </c>
      <c r="BC54" s="2" cm="1">
        <f t="array" ref="BC54">_xlfn.XLOOKUP($A54&amp;BC$5,'[1]NBA-Data-1980-2019'!$B$1:$B$16305&amp;'[1]NBA-Data-1980-2019'!$A$1:$A$16305,'[1]NBA-Data-1980-2019'!$H$1:$H$16305,"",0)</f>
        <v>1871.1</v>
      </c>
      <c r="BD54" s="2" cm="1">
        <f t="array" ref="BD54">_xlfn.XLOOKUP($A54&amp;BD$5,'[1]NBA-Data-1980-2019'!$B$1:$B$16305&amp;'[1]NBA-Data-1980-2019'!$A$1:$A$16305,'[1]NBA-Data-1980-2019'!$H$1:$H$16305,"",0)</f>
        <v>1879.8000000000002</v>
      </c>
      <c r="BE54" s="2" cm="1">
        <f t="array" ref="BE54">_xlfn.XLOOKUP($A54&amp;BE$5,'[1]NBA-Data-1980-2019'!$B$1:$B$16305&amp;'[1]NBA-Data-1980-2019'!$A$1:$A$16305,'[1]NBA-Data-1980-2019'!$H$1:$H$16305,"",0)</f>
        <v>1416.8</v>
      </c>
      <c r="BF54" s="2" cm="1">
        <f t="array" ref="BF54">_xlfn.XLOOKUP($A54&amp;BF$5,'[1]NBA-Data-1980-2019'!$B$1:$B$16305&amp;'[1]NBA-Data-1980-2019'!$A$1:$A$16305,'[1]NBA-Data-1980-2019'!$H$1:$H$16305,"",0)</f>
        <v>1622.4</v>
      </c>
      <c r="BG54" s="2" cm="1">
        <f t="array" ref="BG54">_xlfn.XLOOKUP($A54&amp;BG$5,'[1]NBA-Data-1980-2019'!$B$1:$B$16305&amp;'[1]NBA-Data-1980-2019'!$A$1:$A$16305,'[1]NBA-Data-1980-2019'!$H$1:$H$16305,"",0)</f>
        <v>176.8</v>
      </c>
      <c r="BH54" s="2" t="str" cm="1">
        <f t="array" ref="BH54">_xlfn.XLOOKUP($A54&amp;BH$5,'[1]NBA-Data-1980-2019'!$B$1:$B$16305&amp;'[1]NBA-Data-1980-2019'!$A$1:$A$16305,'[1]NBA-Data-1980-2019'!$H$1:$H$16305,"",0)</f>
        <v/>
      </c>
      <c r="BI54" s="2" t="str" cm="1">
        <f t="array" ref="BI54">_xlfn.XLOOKUP($A54&amp;BI$5,'[1]NBA-Data-1980-2019'!$B$1:$B$16305&amp;'[1]NBA-Data-1980-2019'!$A$1:$A$16305,'[1]NBA-Data-1980-2019'!$H$1:$H$16305,"",0)</f>
        <v/>
      </c>
      <c r="BJ54" s="2" t="str" cm="1">
        <f t="array" ref="BJ54">_xlfn.XLOOKUP($A54&amp;BJ$5,'[1]NBA-Data-1980-2019'!$B$1:$B$16305&amp;'[1]NBA-Data-1980-2019'!$A$1:$A$16305,'[1]NBA-Data-1980-2019'!$H$1:$H$16305,"",0)</f>
        <v/>
      </c>
      <c r="BK54" s="2" t="str" cm="1">
        <f t="array" ref="BK54">_xlfn.XLOOKUP($A54&amp;BK$5,'[1]NBA-Data-1980-2019'!$B$1:$B$16305&amp;'[1]NBA-Data-1980-2019'!$A$1:$A$16305,'[1]NBA-Data-1980-2019'!$H$1:$H$16305,"",0)</f>
        <v/>
      </c>
      <c r="BL54" s="2" t="str" cm="1">
        <f t="array" ref="BL54">_xlfn.XLOOKUP($A54&amp;BL$5,'[1]NBA-Data-1980-2019'!$B$1:$B$16305&amp;'[1]NBA-Data-1980-2019'!$A$1:$A$16305,'[1]NBA-Data-1980-2019'!$H$1:$H$16305,"",0)</f>
        <v/>
      </c>
      <c r="BM54" s="2" t="str" cm="1">
        <f t="array" ref="BM54">_xlfn.XLOOKUP($A54&amp;BM$5,'[1]NBA-Data-1980-2019'!$B$1:$B$16305&amp;'[1]NBA-Data-1980-2019'!$A$1:$A$16305,'[1]NBA-Data-1980-2019'!$H$1:$H$16305,"",0)</f>
        <v/>
      </c>
      <c r="BN54" s="2" t="str" cm="1">
        <f t="array" ref="BN54">_xlfn.XLOOKUP($A54&amp;BN$5,'[1]NBA-Data-1980-2019'!$B$1:$B$16305&amp;'[1]NBA-Data-1980-2019'!$A$1:$A$16305,'[1]NBA-Data-1980-2019'!$F$1:$F$16305,"",0)</f>
        <v/>
      </c>
      <c r="BO54" s="2" t="str" cm="1">
        <f t="array" ref="BO54">_xlfn.XLOOKUP($A54&amp;BO$5,'[1]NBA-Data-1980-2019'!$B$1:$B$16305&amp;'[1]NBA-Data-1980-2019'!$A$1:$A$16305,'[1]NBA-Data-1980-2019'!$F$1:$F$16305,"",0)</f>
        <v/>
      </c>
      <c r="BP54" s="2" t="str" cm="1">
        <f t="array" ref="BP54">_xlfn.XLOOKUP($A54&amp;BP$5,'[1]NBA-Data-1980-2019'!$B$1:$B$16305&amp;'[1]NBA-Data-1980-2019'!$A$1:$A$16305,'[1]NBA-Data-1980-2019'!$F$1:$F$16305,"",0)</f>
        <v/>
      </c>
      <c r="BQ54" s="2" t="str" cm="1">
        <f t="array" ref="BQ54">_xlfn.XLOOKUP($A54&amp;BQ$5,'[1]NBA-Data-1980-2019'!$B$1:$B$16305&amp;'[1]NBA-Data-1980-2019'!$A$1:$A$16305,'[1]NBA-Data-1980-2019'!$F$1:$F$16305,"",0)</f>
        <v/>
      </c>
      <c r="BR54" s="2" t="str" cm="1">
        <f t="array" ref="BR54">_xlfn.XLOOKUP($A54&amp;BR$5,'[1]NBA-Data-1980-2019'!$B$1:$B$16305&amp;'[1]NBA-Data-1980-2019'!$A$1:$A$16305,'[1]NBA-Data-1980-2019'!$F$1:$F$16305,"",0)</f>
        <v/>
      </c>
      <c r="BS54" s="2" t="str" cm="1">
        <f t="array" ref="BS54">_xlfn.XLOOKUP($A54&amp;BS$5,'[1]NBA-Data-1980-2019'!$B$1:$B$16305&amp;'[1]NBA-Data-1980-2019'!$A$1:$A$16305,'[1]NBA-Data-1980-2019'!$F$1:$F$16305,"",0)</f>
        <v/>
      </c>
      <c r="BT54" s="2" t="str" cm="1">
        <f t="array" ref="BT54">_xlfn.XLOOKUP($A54&amp;BT$5,'[1]NBA-Data-1980-2019'!$B$1:$B$16305&amp;'[1]NBA-Data-1980-2019'!$A$1:$A$16305,'[1]NBA-Data-1980-2019'!$F$1:$F$16305,"",0)</f>
        <v/>
      </c>
      <c r="BU54" s="2" t="str" cm="1">
        <f t="array" ref="BU54">_xlfn.XLOOKUP($A54&amp;BU$5,'[1]NBA-Data-1980-2019'!$B$1:$B$16305&amp;'[1]NBA-Data-1980-2019'!$A$1:$A$16305,'[1]NBA-Data-1980-2019'!$F$1:$F$16305,"",0)</f>
        <v/>
      </c>
      <c r="BV54" s="2" t="str" cm="1">
        <f t="array" ref="BV54">_xlfn.XLOOKUP($A54&amp;BV$5,'[1]NBA-Data-1980-2019'!$B$1:$B$16305&amp;'[1]NBA-Data-1980-2019'!$A$1:$A$16305,'[1]NBA-Data-1980-2019'!$F$1:$F$16305,"",0)</f>
        <v/>
      </c>
      <c r="BW54" s="2" t="str" cm="1">
        <f t="array" ref="BW54">_xlfn.XLOOKUP($A54&amp;BW$5,'[1]NBA-Data-1980-2019'!$B$1:$B$16305&amp;'[1]NBA-Data-1980-2019'!$A$1:$A$16305,'[1]NBA-Data-1980-2019'!$F$1:$F$16305,"",0)</f>
        <v/>
      </c>
      <c r="BX54" s="2" t="str" cm="1">
        <f t="array" ref="BX54">_xlfn.XLOOKUP($A54&amp;BX$5,'[1]NBA-Data-1980-2019'!$B$1:$B$16305&amp;'[1]NBA-Data-1980-2019'!$A$1:$A$16305,'[1]NBA-Data-1980-2019'!$F$1:$F$16305,"",0)</f>
        <v/>
      </c>
      <c r="BY54" s="2" t="str" cm="1">
        <f t="array" ref="BY54">_xlfn.XLOOKUP($A54&amp;BY$5,'[1]NBA-Data-1980-2019'!$B$1:$B$16305&amp;'[1]NBA-Data-1980-2019'!$A$1:$A$16305,'[1]NBA-Data-1980-2019'!$F$1:$F$16305,"",0)</f>
        <v/>
      </c>
      <c r="BZ54" s="2" cm="1">
        <f t="array" ref="BZ54">_xlfn.XLOOKUP($A54&amp;BZ$5,'[1]NBA-Data-1980-2019'!$B$1:$B$16305&amp;'[1]NBA-Data-1980-2019'!$A$1:$A$16305,'[1]NBA-Data-1980-2019'!$F$1:$F$16305,"",0)</f>
        <v>15.1</v>
      </c>
      <c r="CA54" s="2" cm="1">
        <f t="array" ref="CA54">_xlfn.XLOOKUP($A54&amp;CA$5,'[1]NBA-Data-1980-2019'!$B$1:$B$16305&amp;'[1]NBA-Data-1980-2019'!$A$1:$A$16305,'[1]NBA-Data-1980-2019'!$F$1:$F$16305,"",0)</f>
        <v>10.7</v>
      </c>
      <c r="CB54" s="2" cm="1">
        <f t="array" ref="CB54">_xlfn.XLOOKUP($A54&amp;CB$5,'[1]NBA-Data-1980-2019'!$B$1:$B$16305&amp;'[1]NBA-Data-1980-2019'!$A$1:$A$16305,'[1]NBA-Data-1980-2019'!$F$1:$F$16305,"",0)</f>
        <v>15.8</v>
      </c>
      <c r="CC54" s="2" cm="1">
        <f t="array" ref="CC54">_xlfn.XLOOKUP($A54&amp;CC$5,'[1]NBA-Data-1980-2019'!$B$1:$B$16305&amp;'[1]NBA-Data-1980-2019'!$A$1:$A$16305,'[1]NBA-Data-1980-2019'!$F$1:$F$16305,"",0)</f>
        <v>17</v>
      </c>
      <c r="CD54" s="2" cm="1">
        <f t="array" ref="CD54">_xlfn.XLOOKUP($A54&amp;CD$5,'[1]NBA-Data-1980-2019'!$B$1:$B$16305&amp;'[1]NBA-Data-1980-2019'!$A$1:$A$16305,'[1]NBA-Data-1980-2019'!$F$1:$F$16305,"",0)</f>
        <v>18.3</v>
      </c>
      <c r="CE54" s="2" cm="1">
        <f t="array" ref="CE54">_xlfn.XLOOKUP($A54&amp;CE$5,'[1]NBA-Data-1980-2019'!$B$1:$B$16305&amp;'[1]NBA-Data-1980-2019'!$A$1:$A$16305,'[1]NBA-Data-1980-2019'!$F$1:$F$16305,"",0)</f>
        <v>20.7</v>
      </c>
      <c r="CF54" s="2" cm="1">
        <f t="array" ref="CF54">_xlfn.XLOOKUP($A54&amp;CF$5,'[1]NBA-Data-1980-2019'!$B$1:$B$16305&amp;'[1]NBA-Data-1980-2019'!$A$1:$A$16305,'[1]NBA-Data-1980-2019'!$F$1:$F$16305,"",0)</f>
        <v>18.8</v>
      </c>
      <c r="CG54" s="2" cm="1">
        <f t="array" ref="CG54">_xlfn.XLOOKUP($A54&amp;CG$5,'[1]NBA-Data-1980-2019'!$B$1:$B$16305&amp;'[1]NBA-Data-1980-2019'!$A$1:$A$16305,'[1]NBA-Data-1980-2019'!$F$1:$F$16305,"",0)</f>
        <v>13.7</v>
      </c>
      <c r="CH54" s="2" cm="1">
        <f t="array" ref="CH54">_xlfn.XLOOKUP($A54&amp;CH$5,'[1]NBA-Data-1980-2019'!$B$1:$B$16305&amp;'[1]NBA-Data-1980-2019'!$A$1:$A$16305,'[1]NBA-Data-1980-2019'!$F$1:$F$16305,"",0)</f>
        <v>14.2</v>
      </c>
      <c r="CI54" s="2" cm="1">
        <f t="array" ref="CI54">_xlfn.XLOOKUP($A54&amp;CI$5,'[1]NBA-Data-1980-2019'!$B$1:$B$16305&amp;'[1]NBA-Data-1980-2019'!$A$1:$A$16305,'[1]NBA-Data-1980-2019'!$F$1:$F$16305,"",0)</f>
        <v>11.7</v>
      </c>
      <c r="CJ54" s="2" cm="1">
        <f t="array" ref="CJ54">_xlfn.XLOOKUP($A54&amp;CJ$5,'[1]NBA-Data-1980-2019'!$B$1:$B$16305&amp;'[1]NBA-Data-1980-2019'!$A$1:$A$16305,'[1]NBA-Data-1980-2019'!$F$1:$F$16305,"",0)</f>
        <v>12.4</v>
      </c>
      <c r="CK54" s="2" cm="1">
        <f t="array" ref="CK54">_xlfn.XLOOKUP($A54&amp;CK$5,'[1]NBA-Data-1980-2019'!$B$1:$B$16305&amp;'[1]NBA-Data-1980-2019'!$A$1:$A$16305,'[1]NBA-Data-1980-2019'!$F$1:$F$16305,"",0)</f>
        <v>12.2</v>
      </c>
      <c r="CL54" s="2" cm="1">
        <f t="array" ref="CL54">_xlfn.XLOOKUP($A54&amp;CL$5,'[1]NBA-Data-1980-2019'!$B$1:$B$16305&amp;'[1]NBA-Data-1980-2019'!$A$1:$A$16305,'[1]NBA-Data-1980-2019'!$F$1:$F$16305,"",0)</f>
        <v>9.3000000000000007</v>
      </c>
      <c r="CM54" s="2" cm="1">
        <f t="array" ref="CM54">_xlfn.XLOOKUP($A54&amp;CM$5,'[1]NBA-Data-1980-2019'!$B$1:$B$16305&amp;'[1]NBA-Data-1980-2019'!$A$1:$A$16305,'[1]NBA-Data-1980-2019'!$F$1:$F$16305,"",0)</f>
        <v>11.3</v>
      </c>
      <c r="CN54" s="2" t="str" cm="1">
        <f t="array" ref="CN54">_xlfn.XLOOKUP($A54&amp;CN$5,'[1]NBA-Data-1980-2019'!$B$1:$B$16305&amp;'[1]NBA-Data-1980-2019'!$A$1:$A$16305,'[1]NBA-Data-1980-2019'!$F$1:$F$16305,"",0)</f>
        <v/>
      </c>
      <c r="CO54" s="2" t="str" cm="1">
        <f t="array" ref="CO54">_xlfn.XLOOKUP($A54&amp;CO$5,'[1]NBA-Data-1980-2019'!$B$1:$B$16305&amp;'[1]NBA-Data-1980-2019'!$A$1:$A$16305,'[1]NBA-Data-1980-2019'!$F$1:$F$16305,"",0)</f>
        <v/>
      </c>
      <c r="CP54" s="2" t="str" cm="1">
        <f t="array" ref="CP54">_xlfn.XLOOKUP($A54&amp;CP$5,'[1]NBA-Data-1980-2019'!$B$1:$B$16305&amp;'[1]NBA-Data-1980-2019'!$A$1:$A$16305,'[1]NBA-Data-1980-2019'!$F$1:$F$16305,"",0)</f>
        <v/>
      </c>
      <c r="CQ54" s="2" t="str" cm="1">
        <f t="array" ref="CQ54">_xlfn.XLOOKUP($A54&amp;CQ$5,'[1]NBA-Data-1980-2019'!$B$1:$B$16305&amp;'[1]NBA-Data-1980-2019'!$A$1:$A$16305,'[1]NBA-Data-1980-2019'!$F$1:$F$16305,"",0)</f>
        <v/>
      </c>
      <c r="CR54" s="2" t="str" cm="1">
        <f t="array" ref="CR54">_xlfn.XLOOKUP($A54&amp;CR$5,'[1]NBA-Data-1980-2019'!$B$1:$B$16305&amp;'[1]NBA-Data-1980-2019'!$A$1:$A$16305,'[1]NBA-Data-1980-2019'!$F$1:$F$16305,"",0)</f>
        <v/>
      </c>
      <c r="CS54" s="2" t="str" cm="1">
        <f t="array" ref="CS54">_xlfn.XLOOKUP($A54&amp;CS$5,'[1]NBA-Data-1980-2019'!$B$1:$B$16305&amp;'[1]NBA-Data-1980-2019'!$A$1:$A$16305,'[1]NBA-Data-1980-2019'!$F$1:$F$16305,"",0)</f>
        <v/>
      </c>
      <c r="CU54" s="2" t="str">
        <f>_xlfn.XLOOKUP($A54,TEAMS!$G$1:$G$839,TEAMS!$H$1:$H$839,"",0)</f>
        <v>SF</v>
      </c>
      <c r="CV54" s="2" t="str">
        <f>_xlfn.XLOOKUP($CU54,DASHBOARD!$B$22:$B$27,DASHBOARD!$C$22:$C$27,"",0)</f>
        <v>FORWARD</v>
      </c>
      <c r="CY54" s="63">
        <f>SUMIFS('[1]NBA-Data-1980-2019'!$G$1:$G$16305,'[1]NBA-Data-1980-2019'!$B$1:$B$16305,$A54,'[1]NBA-Data-1980-2019'!$A$1:$A$16305,CY$9)</f>
        <v>0</v>
      </c>
      <c r="CZ54" s="63">
        <f>SUMIFS('[1]NBA-Data-1980-2019'!$G$1:$G$16305,'[1]NBA-Data-1980-2019'!$B$1:$B$16305,$A54,'[1]NBA-Data-1980-2019'!$A$1:$A$16305,CZ$9)</f>
        <v>0</v>
      </c>
      <c r="DA54" s="63">
        <f>SUMIFS('[1]NBA-Data-1980-2019'!$G$1:$G$16305,'[1]NBA-Data-1980-2019'!$B$1:$B$16305,$A54,'[1]NBA-Data-1980-2019'!$A$1:$A$16305,DA$9)</f>
        <v>0</v>
      </c>
      <c r="DB54" s="63">
        <f>SUMIFS('[1]NBA-Data-1980-2019'!$G$1:$G$16305,'[1]NBA-Data-1980-2019'!$B$1:$B$16305,$A54,'[1]NBA-Data-1980-2019'!$A$1:$A$16305,DB$9)</f>
        <v>0</v>
      </c>
      <c r="DC54" s="63">
        <f>SUMIFS('[1]NBA-Data-1980-2019'!$G$1:$G$16305,'[1]NBA-Data-1980-2019'!$B$1:$B$16305,$A54,'[1]NBA-Data-1980-2019'!$A$1:$A$16305,DC$9)</f>
        <v>0</v>
      </c>
      <c r="DD54" s="63">
        <f>SUMIFS('[1]NBA-Data-1980-2019'!$G$1:$G$16305,'[1]NBA-Data-1980-2019'!$B$1:$B$16305,$A54,'[1]NBA-Data-1980-2019'!$A$1:$A$16305,DD$9)</f>
        <v>0</v>
      </c>
      <c r="DE54" s="63">
        <f>SUMIFS('[1]NBA-Data-1980-2019'!$G$1:$G$16305,'[1]NBA-Data-1980-2019'!$B$1:$B$16305,$A54,'[1]NBA-Data-1980-2019'!$A$1:$A$16305,DE$9)</f>
        <v>0</v>
      </c>
      <c r="DF54" s="63">
        <f>SUMIFS('[1]NBA-Data-1980-2019'!$G$1:$G$16305,'[1]NBA-Data-1980-2019'!$B$1:$B$16305,$A54,'[1]NBA-Data-1980-2019'!$A$1:$A$16305,DF$9)</f>
        <v>0</v>
      </c>
      <c r="DG54" s="63">
        <f>SUMIFS('[1]NBA-Data-1980-2019'!$G$1:$G$16305,'[1]NBA-Data-1980-2019'!$B$1:$B$16305,$A54,'[1]NBA-Data-1980-2019'!$A$1:$A$16305,DG$9)</f>
        <v>0</v>
      </c>
      <c r="DH54" s="63">
        <f>SUMIFS('[1]NBA-Data-1980-2019'!$G$1:$G$16305,'[1]NBA-Data-1980-2019'!$B$1:$B$16305,$A54,'[1]NBA-Data-1980-2019'!$A$1:$A$16305,DH$9)</f>
        <v>0</v>
      </c>
      <c r="DI54" s="63">
        <f>SUMIFS('[1]NBA-Data-1980-2019'!$G$1:$G$16305,'[1]NBA-Data-1980-2019'!$B$1:$B$16305,$A54,'[1]NBA-Data-1980-2019'!$A$1:$A$16305,DI$9)</f>
        <v>0</v>
      </c>
      <c r="DJ54" s="63">
        <f>SUMIFS('[1]NBA-Data-1980-2019'!$G$1:$G$16305,'[1]NBA-Data-1980-2019'!$B$1:$B$16305,$A54,'[1]NBA-Data-1980-2019'!$A$1:$A$16305,DJ$9)</f>
        <v>0</v>
      </c>
      <c r="DK54" s="63">
        <f>SUMIFS('[1]NBA-Data-1980-2019'!$G$1:$G$16305,'[1]NBA-Data-1980-2019'!$B$1:$B$16305,$A54,'[1]NBA-Data-1980-2019'!$A$1:$A$16305,DK$9)</f>
        <v>1678800</v>
      </c>
      <c r="DL54" s="63">
        <f>SUMIFS('[1]NBA-Data-1980-2019'!$G$1:$G$16305,'[1]NBA-Data-1980-2019'!$B$1:$B$16305,$A54,'[1]NBA-Data-1980-2019'!$A$1:$A$16305,DL$9)</f>
        <v>1804680</v>
      </c>
      <c r="DM54" s="63">
        <f>SUMIFS('[1]NBA-Data-1980-2019'!$G$1:$G$16305,'[1]NBA-Data-1980-2019'!$B$1:$B$16305,$A54,'[1]NBA-Data-1980-2019'!$A$1:$A$16305,DM$9)</f>
        <v>1930680</v>
      </c>
      <c r="DN54" s="63">
        <f>SUMIFS('[1]NBA-Data-1980-2019'!$G$1:$G$16305,'[1]NBA-Data-1980-2019'!$B$1:$B$16305,$A54,'[1]NBA-Data-1980-2019'!$A$1:$A$16305,DN$9)</f>
        <v>2461617</v>
      </c>
      <c r="DO54" s="63">
        <f>SUMIFS('[1]NBA-Data-1980-2019'!$G$1:$G$16305,'[1]NBA-Data-1980-2019'!$B$1:$B$16305,$A54,'[1]NBA-Data-1980-2019'!$A$1:$A$16305,DO$9)</f>
        <v>7438000</v>
      </c>
      <c r="DP54" s="63">
        <f>SUMIFS('[1]NBA-Data-1980-2019'!$G$1:$G$16305,'[1]NBA-Data-1980-2019'!$B$1:$B$16305,$A54,'[1]NBA-Data-1980-2019'!$A$1:$A$16305,DP$9)</f>
        <v>8218990</v>
      </c>
      <c r="DQ54" s="63">
        <f>SUMIFS('[1]NBA-Data-1980-2019'!$G$1:$G$16305,'[1]NBA-Data-1980-2019'!$B$1:$B$16305,$A54,'[1]NBA-Data-1980-2019'!$A$1:$A$16305,DQ$9)</f>
        <v>9249980</v>
      </c>
      <c r="DR54" s="63">
        <f>SUMIFS('[1]NBA-Data-1980-2019'!$G$1:$G$16305,'[1]NBA-Data-1980-2019'!$B$1:$B$16305,$A54,'[1]NBA-Data-1980-2019'!$A$1:$A$16305,DR$9)</f>
        <v>9780970</v>
      </c>
      <c r="DS54" s="63">
        <f>SUMIFS('[1]NBA-Data-1980-2019'!$G$1:$G$16305,'[1]NBA-Data-1980-2019'!$B$1:$B$16305,$A54,'[1]NBA-Data-1980-2019'!$A$1:$A$16305,DS$9)</f>
        <v>10561960</v>
      </c>
      <c r="DT54" s="63">
        <f>SUMIFS('[1]NBA-Data-1980-2019'!$G$1:$G$16305,'[1]NBA-Data-1980-2019'!$B$1:$B$16305,$A54,'[1]NBA-Data-1980-2019'!$A$1:$A$16305,DT$9)</f>
        <v>8000000</v>
      </c>
      <c r="DU54" s="63">
        <f>SUMIFS('[1]NBA-Data-1980-2019'!$G$1:$G$16305,'[1]NBA-Data-1980-2019'!$B$1:$B$16305,$A54,'[1]NBA-Data-1980-2019'!$A$1:$A$16305,DU$9)</f>
        <v>8000000</v>
      </c>
      <c r="DV54" s="63">
        <f>SUMIFS('[1]NBA-Data-1980-2019'!$G$1:$G$16305,'[1]NBA-Data-1980-2019'!$B$1:$B$16305,$A54,'[1]NBA-Data-1980-2019'!$A$1:$A$16305,DV$9)</f>
        <v>8000000</v>
      </c>
      <c r="DW54" s="63">
        <f>SUMIFS('[1]NBA-Data-1980-2019'!$G$1:$G$16305,'[1]NBA-Data-1980-2019'!$B$1:$B$16305,$A54,'[1]NBA-Data-1980-2019'!$A$1:$A$16305,DW$9)</f>
        <v>4500000</v>
      </c>
      <c r="DX54" s="63">
        <f>SUMIFS('[1]NBA-Data-1980-2019'!$G$1:$G$16305,'[1]NBA-Data-1980-2019'!$B$1:$B$16305,$A54,'[1]NBA-Data-1980-2019'!$A$1:$A$16305,DX$9)</f>
        <v>1499187</v>
      </c>
      <c r="DY54" s="63">
        <f>SUMIFS('[1]NBA-Data-1980-2019'!$G$1:$G$16305,'[1]NBA-Data-1980-2019'!$B$1:$B$16305,$A54,'[1]NBA-Data-1980-2019'!$A$1:$A$16305,DY$9)</f>
        <v>0</v>
      </c>
      <c r="DZ54" s="63">
        <f>SUMIFS('[1]NBA-Data-1980-2019'!$G$1:$G$16305,'[1]NBA-Data-1980-2019'!$B$1:$B$16305,$A54,'[1]NBA-Data-1980-2019'!$A$1:$A$16305,DZ$9)</f>
        <v>0</v>
      </c>
      <c r="EA54" s="63">
        <f>SUMIFS('[1]NBA-Data-1980-2019'!$G$1:$G$16305,'[1]NBA-Data-1980-2019'!$B$1:$B$16305,$A54,'[1]NBA-Data-1980-2019'!$A$1:$A$16305,EA$9)</f>
        <v>0</v>
      </c>
      <c r="EB54" s="63">
        <f>SUMIFS('[1]NBA-Data-1980-2019'!$G$1:$G$16305,'[1]NBA-Data-1980-2019'!$B$1:$B$16305,$A54,'[1]NBA-Data-1980-2019'!$A$1:$A$16305,EB$9)</f>
        <v>0</v>
      </c>
      <c r="EC54" s="63">
        <f>SUMIFS('[1]NBA-Data-1980-2019'!$G$1:$G$16305,'[1]NBA-Data-1980-2019'!$B$1:$B$16305,$A54,'[1]NBA-Data-1980-2019'!$A$1:$A$16305,EC$9)</f>
        <v>0</v>
      </c>
      <c r="ED54" s="63">
        <f>SUMIFS('[1]NBA-Data-1980-2019'!$G$1:$G$16305,'[1]NBA-Data-1980-2019'!$B$1:$B$16305,$A54,'[1]NBA-Data-1980-2019'!$A$1:$A$16305,ED$9)</f>
        <v>0</v>
      </c>
      <c r="EH54" s="2" t="s">
        <v>1485</v>
      </c>
    </row>
    <row r="55" spans="1:165" x14ac:dyDescent="0.2">
      <c r="A55" s="2" t="s">
        <v>752</v>
      </c>
      <c r="B55" s="2" t="str" cm="1">
        <f t="array" ref="B55">_xlfn.XLOOKUP($A55&amp;B$5,'[1]NBA-Data-1980-2019'!$B$1:$B$16305&amp;'[1]NBA-Data-1980-2019'!$A$1:$A$16305,'[1]NBA-Data-1980-2019'!$D$1:$D$16305,"",0)</f>
        <v/>
      </c>
      <c r="C55" s="2" t="str" cm="1">
        <f t="array" ref="C55">_xlfn.XLOOKUP($A55&amp;C$5,'[1]NBA-Data-1980-2019'!$B$1:$B$16305&amp;'[1]NBA-Data-1980-2019'!$A$1:$A$16305,'[1]NBA-Data-1980-2019'!$D$1:$D$16305,"",0)</f>
        <v/>
      </c>
      <c r="D55" s="2" t="str" cm="1">
        <f t="array" ref="D55">_xlfn.XLOOKUP($A55&amp;D$5,'[1]NBA-Data-1980-2019'!$B$1:$B$16305&amp;'[1]NBA-Data-1980-2019'!$A$1:$A$16305,'[1]NBA-Data-1980-2019'!$D$1:$D$16305,"",0)</f>
        <v/>
      </c>
      <c r="E55" s="2" t="str" cm="1">
        <f t="array" ref="E55">_xlfn.XLOOKUP($A55&amp;E$5,'[1]NBA-Data-1980-2019'!$B$1:$B$16305&amp;'[1]NBA-Data-1980-2019'!$A$1:$A$16305,'[1]NBA-Data-1980-2019'!$D$1:$D$16305,"",0)</f>
        <v/>
      </c>
      <c r="F55" s="2" t="str" cm="1">
        <f t="array" ref="F55">_xlfn.XLOOKUP($A55&amp;F$5,'[1]NBA-Data-1980-2019'!$B$1:$B$16305&amp;'[1]NBA-Data-1980-2019'!$A$1:$A$16305,'[1]NBA-Data-1980-2019'!$D$1:$D$16305,"",0)</f>
        <v/>
      </c>
      <c r="G55" s="2" t="str" cm="1">
        <f t="array" ref="G55">_xlfn.XLOOKUP($A55&amp;G$5,'[1]NBA-Data-1980-2019'!$B$1:$B$16305&amp;'[1]NBA-Data-1980-2019'!$A$1:$A$16305,'[1]NBA-Data-1980-2019'!$D$1:$D$16305,"",0)</f>
        <v/>
      </c>
      <c r="H55" s="2" t="str" cm="1">
        <f t="array" ref="H55">_xlfn.XLOOKUP($A55&amp;H$5,'[1]NBA-Data-1980-2019'!$B$1:$B$16305&amp;'[1]NBA-Data-1980-2019'!$A$1:$A$16305,'[1]NBA-Data-1980-2019'!$D$1:$D$16305,"",0)</f>
        <v/>
      </c>
      <c r="I55" s="2" t="str" cm="1">
        <f t="array" ref="I55">_xlfn.XLOOKUP($A55&amp;I$5,'[1]NBA-Data-1980-2019'!$B$1:$B$16305&amp;'[1]NBA-Data-1980-2019'!$A$1:$A$16305,'[1]NBA-Data-1980-2019'!$D$1:$D$16305,"",0)</f>
        <v/>
      </c>
      <c r="J55" s="2" t="str" cm="1">
        <f t="array" ref="J55">_xlfn.XLOOKUP($A55&amp;J$5,'[1]NBA-Data-1980-2019'!$B$1:$B$16305&amp;'[1]NBA-Data-1980-2019'!$A$1:$A$16305,'[1]NBA-Data-1980-2019'!$D$1:$D$16305,"",0)</f>
        <v/>
      </c>
      <c r="K55" s="2" t="str" cm="1">
        <f t="array" ref="K55">_xlfn.XLOOKUP($A55&amp;K$5,'[1]NBA-Data-1980-2019'!$B$1:$B$16305&amp;'[1]NBA-Data-1980-2019'!$A$1:$A$16305,'[1]NBA-Data-1980-2019'!$D$1:$D$16305,"",0)</f>
        <v/>
      </c>
      <c r="L55" s="2" t="str" cm="1">
        <f t="array" ref="L55">_xlfn.XLOOKUP($A55&amp;L$5,'[1]NBA-Data-1980-2019'!$B$1:$B$16305&amp;'[1]NBA-Data-1980-2019'!$A$1:$A$16305,'[1]NBA-Data-1980-2019'!$D$1:$D$16305,"",0)</f>
        <v/>
      </c>
      <c r="M55" s="2" t="str" cm="1">
        <f t="array" ref="M55">_xlfn.XLOOKUP($A55&amp;M$5,'[1]NBA-Data-1980-2019'!$B$1:$B$16305&amp;'[1]NBA-Data-1980-2019'!$A$1:$A$16305,'[1]NBA-Data-1980-2019'!$D$1:$D$16305,"",0)</f>
        <v/>
      </c>
      <c r="N55" s="2" t="str" cm="1">
        <f t="array" ref="N55">_xlfn.XLOOKUP($A55&amp;N$5,'[1]NBA-Data-1980-2019'!$B$1:$B$16305&amp;'[1]NBA-Data-1980-2019'!$A$1:$A$16305,'[1]NBA-Data-1980-2019'!$D$1:$D$16305,"",0)</f>
        <v/>
      </c>
      <c r="O55" s="2" t="str" cm="1">
        <f t="array" ref="O55">_xlfn.XLOOKUP($A55&amp;O$5,'[1]NBA-Data-1980-2019'!$B$1:$B$16305&amp;'[1]NBA-Data-1980-2019'!$A$1:$A$16305,'[1]NBA-Data-1980-2019'!$D$1:$D$16305,"",0)</f>
        <v/>
      </c>
      <c r="P55" s="2" t="str" cm="1">
        <f t="array" ref="P55">_xlfn.XLOOKUP($A55&amp;P$5,'[1]NBA-Data-1980-2019'!$B$1:$B$16305&amp;'[1]NBA-Data-1980-2019'!$A$1:$A$16305,'[1]NBA-Data-1980-2019'!$D$1:$D$16305,"",0)</f>
        <v/>
      </c>
      <c r="Q55" s="2" t="str" cm="1">
        <f t="array" ref="Q55">_xlfn.XLOOKUP($A55&amp;Q$5,'[1]NBA-Data-1980-2019'!$B$1:$B$16305&amp;'[1]NBA-Data-1980-2019'!$A$1:$A$16305,'[1]NBA-Data-1980-2019'!$D$1:$D$16305,"",0)</f>
        <v>NYK</v>
      </c>
      <c r="R55" s="2" t="str" cm="1">
        <f t="array" ref="R55">_xlfn.XLOOKUP($A55&amp;R$5,'[1]NBA-Data-1980-2019'!$B$1:$B$16305&amp;'[1]NBA-Data-1980-2019'!$A$1:$A$16305,'[1]NBA-Data-1980-2019'!$D$1:$D$16305,"",0)</f>
        <v>NYK</v>
      </c>
      <c r="S55" s="2" t="str" cm="1">
        <f t="array" ref="S55">_xlfn.XLOOKUP($A55&amp;S$5,'[1]NBA-Data-1980-2019'!$B$1:$B$16305&amp;'[1]NBA-Data-1980-2019'!$A$1:$A$16305,'[1]NBA-Data-1980-2019'!$D$1:$D$16305,"",0)</f>
        <v>POR</v>
      </c>
      <c r="T55" s="2" t="str" cm="1">
        <f t="array" ref="T55">_xlfn.XLOOKUP($A55&amp;T$5,'[1]NBA-Data-1980-2019'!$B$1:$B$16305&amp;'[1]NBA-Data-1980-2019'!$A$1:$A$16305,'[1]NBA-Data-1980-2019'!$D$1:$D$16305,"",0)</f>
        <v>POR</v>
      </c>
      <c r="U55" s="2" t="str" cm="1">
        <f t="array" ref="U55">_xlfn.XLOOKUP($A55&amp;U$5,'[1]NBA-Data-1980-2019'!$B$1:$B$16305&amp;'[1]NBA-Data-1980-2019'!$A$1:$A$16305,'[1]NBA-Data-1980-2019'!$D$1:$D$16305,"",0)</f>
        <v>PHO</v>
      </c>
      <c r="V55" s="2" t="str" cm="1">
        <f t="array" ref="V55">_xlfn.XLOOKUP($A55&amp;V$5,'[1]NBA-Data-1980-2019'!$B$1:$B$16305&amp;'[1]NBA-Data-1980-2019'!$A$1:$A$16305,'[1]NBA-Data-1980-2019'!$D$1:$D$16305,"",0)</f>
        <v>PHO</v>
      </c>
      <c r="W55" s="2" t="str" cm="1">
        <f t="array" ref="W55">_xlfn.XLOOKUP($A55&amp;W$5,'[1]NBA-Data-1980-2019'!$B$1:$B$16305&amp;'[1]NBA-Data-1980-2019'!$A$1:$A$16305,'[1]NBA-Data-1980-2019'!$D$1:$D$16305,"",0)</f>
        <v>PHO</v>
      </c>
      <c r="X55" s="2" t="str" cm="1">
        <f t="array" ref="X55">_xlfn.XLOOKUP($A55&amp;X$5,'[1]NBA-Data-1980-2019'!$B$1:$B$16305&amp;'[1]NBA-Data-1980-2019'!$A$1:$A$16305,'[1]NBA-Data-1980-2019'!$D$1:$D$16305,"",0)</f>
        <v/>
      </c>
      <c r="Y55" s="2" t="str" cm="1">
        <f t="array" ref="Y55">_xlfn.XLOOKUP($A55&amp;Y$5,'[1]NBA-Data-1980-2019'!$B$1:$B$16305&amp;'[1]NBA-Data-1980-2019'!$A$1:$A$16305,'[1]NBA-Data-1980-2019'!$D$1:$D$16305,"",0)</f>
        <v>PHO</v>
      </c>
      <c r="Z55" s="2" t="str" cm="1">
        <f t="array" ref="Z55">_xlfn.XLOOKUP($A55&amp;Z$5,'[1]NBA-Data-1980-2019'!$B$1:$B$16305&amp;'[1]NBA-Data-1980-2019'!$A$1:$A$16305,'[1]NBA-Data-1980-2019'!$D$1:$D$16305,"",0)</f>
        <v>ORL</v>
      </c>
      <c r="AA55" s="2" t="str" cm="1">
        <f t="array" ref="AA55">_xlfn.XLOOKUP($A55&amp;AA$5,'[1]NBA-Data-1980-2019'!$B$1:$B$16305&amp;'[1]NBA-Data-1980-2019'!$A$1:$A$16305,'[1]NBA-Data-1980-2019'!$D$1:$D$16305,"",0)</f>
        <v>TOT</v>
      </c>
      <c r="AB55" s="2" t="str" cm="1">
        <f t="array" ref="AB55">_xlfn.XLOOKUP($A55&amp;AB$5,'[1]NBA-Data-1980-2019'!$B$1:$B$16305&amp;'[1]NBA-Data-1980-2019'!$A$1:$A$16305,'[1]NBA-Data-1980-2019'!$D$1:$D$16305,"",0)</f>
        <v>CLE</v>
      </c>
      <c r="AC55" s="2" t="str" cm="1">
        <f t="array" ref="AC55">_xlfn.XLOOKUP($A55&amp;AC$5,'[1]NBA-Data-1980-2019'!$B$1:$B$16305&amp;'[1]NBA-Data-1980-2019'!$A$1:$A$16305,'[1]NBA-Data-1980-2019'!$D$1:$D$16305,"",0)</f>
        <v>TOT</v>
      </c>
      <c r="AD55" s="2" t="str" cm="1">
        <f t="array" ref="AD55">_xlfn.XLOOKUP($A55&amp;AD$5,'[1]NBA-Data-1980-2019'!$B$1:$B$16305&amp;'[1]NBA-Data-1980-2019'!$A$1:$A$16305,'[1]NBA-Data-1980-2019'!$D$1:$D$16305,"",0)</f>
        <v>CLE</v>
      </c>
      <c r="AE55" s="2" t="str" cm="1">
        <f t="array" ref="AE55">_xlfn.XLOOKUP($A55&amp;AE$5,'[1]NBA-Data-1980-2019'!$B$1:$B$16305&amp;'[1]NBA-Data-1980-2019'!$A$1:$A$16305,'[1]NBA-Data-1980-2019'!$D$1:$D$16305,"",0)</f>
        <v/>
      </c>
      <c r="AF55" s="2" t="str" cm="1">
        <f t="array" ref="AF55">_xlfn.XLOOKUP($A55&amp;AF$5,'[1]NBA-Data-1980-2019'!$B$1:$B$16305&amp;'[1]NBA-Data-1980-2019'!$A$1:$A$16305,'[1]NBA-Data-1980-2019'!$D$1:$D$16305,"",0)</f>
        <v/>
      </c>
      <c r="AG55" s="2" t="str" cm="1">
        <f t="array" ref="AG55">_xlfn.XLOOKUP($A55&amp;AG$5,'[1]NBA-Data-1980-2019'!$B$1:$B$16305&amp;'[1]NBA-Data-1980-2019'!$A$1:$A$16305,'[1]NBA-Data-1980-2019'!$D$1:$D$16305,"",0)</f>
        <v/>
      </c>
      <c r="AH55" s="2" t="str" cm="1">
        <f t="array" ref="AH55">_xlfn.XLOOKUP($A55&amp;AH$5,'[1]NBA-Data-1980-2019'!$B$1:$B$16305&amp;'[1]NBA-Data-1980-2019'!$A$1:$A$16305,'[1]NBA-Data-1980-2019'!$H$1:$H$16305,"",0)</f>
        <v/>
      </c>
      <c r="AI55" s="2" t="str" cm="1">
        <f t="array" ref="AI55">_xlfn.XLOOKUP($A55&amp;AI$5,'[1]NBA-Data-1980-2019'!$B$1:$B$16305&amp;'[1]NBA-Data-1980-2019'!$A$1:$A$16305,'[1]NBA-Data-1980-2019'!$H$1:$H$16305,"",0)</f>
        <v/>
      </c>
      <c r="AJ55" s="2" t="str" cm="1">
        <f t="array" ref="AJ55">_xlfn.XLOOKUP($A55&amp;AJ$5,'[1]NBA-Data-1980-2019'!$B$1:$B$16305&amp;'[1]NBA-Data-1980-2019'!$A$1:$A$16305,'[1]NBA-Data-1980-2019'!$H$1:$H$16305,"",0)</f>
        <v/>
      </c>
      <c r="AK55" s="2" t="str" cm="1">
        <f t="array" ref="AK55">_xlfn.XLOOKUP($A55&amp;AK$5,'[1]NBA-Data-1980-2019'!$B$1:$B$16305&amp;'[1]NBA-Data-1980-2019'!$A$1:$A$16305,'[1]NBA-Data-1980-2019'!$H$1:$H$16305,"",0)</f>
        <v/>
      </c>
      <c r="AL55" s="2" t="str" cm="1">
        <f t="array" ref="AL55">_xlfn.XLOOKUP($A55&amp;AL$5,'[1]NBA-Data-1980-2019'!$B$1:$B$16305&amp;'[1]NBA-Data-1980-2019'!$A$1:$A$16305,'[1]NBA-Data-1980-2019'!$H$1:$H$16305,"",0)</f>
        <v/>
      </c>
      <c r="AM55" s="2" t="str" cm="1">
        <f t="array" ref="AM55">_xlfn.XLOOKUP($A55&amp;AM$5,'[1]NBA-Data-1980-2019'!$B$1:$B$16305&amp;'[1]NBA-Data-1980-2019'!$A$1:$A$16305,'[1]NBA-Data-1980-2019'!$H$1:$H$16305,"",0)</f>
        <v/>
      </c>
      <c r="AN55" s="2" t="str" cm="1">
        <f t="array" ref="AN55">_xlfn.XLOOKUP($A55&amp;AN$5,'[1]NBA-Data-1980-2019'!$B$1:$B$16305&amp;'[1]NBA-Data-1980-2019'!$A$1:$A$16305,'[1]NBA-Data-1980-2019'!$H$1:$H$16305,"",0)</f>
        <v/>
      </c>
      <c r="AO55" s="2" t="str" cm="1">
        <f t="array" ref="AO55">_xlfn.XLOOKUP($A55&amp;AO$5,'[1]NBA-Data-1980-2019'!$B$1:$B$16305&amp;'[1]NBA-Data-1980-2019'!$A$1:$A$16305,'[1]NBA-Data-1980-2019'!$H$1:$H$16305,"",0)</f>
        <v/>
      </c>
      <c r="AP55" s="2" t="str" cm="1">
        <f t="array" ref="AP55">_xlfn.XLOOKUP($A55&amp;AP$5,'[1]NBA-Data-1980-2019'!$B$1:$B$16305&amp;'[1]NBA-Data-1980-2019'!$A$1:$A$16305,'[1]NBA-Data-1980-2019'!$H$1:$H$16305,"",0)</f>
        <v/>
      </c>
      <c r="AQ55" s="2" t="str" cm="1">
        <f t="array" ref="AQ55">_xlfn.XLOOKUP($A55&amp;AQ$5,'[1]NBA-Data-1980-2019'!$B$1:$B$16305&amp;'[1]NBA-Data-1980-2019'!$A$1:$A$16305,'[1]NBA-Data-1980-2019'!$H$1:$H$16305,"",0)</f>
        <v/>
      </c>
      <c r="AR55" s="2" t="str" cm="1">
        <f t="array" ref="AR55">_xlfn.XLOOKUP($A55&amp;AR$5,'[1]NBA-Data-1980-2019'!$B$1:$B$16305&amp;'[1]NBA-Data-1980-2019'!$A$1:$A$16305,'[1]NBA-Data-1980-2019'!$H$1:$H$16305,"",0)</f>
        <v/>
      </c>
      <c r="AS55" s="2" t="str" cm="1">
        <f t="array" ref="AS55">_xlfn.XLOOKUP($A55&amp;AS$5,'[1]NBA-Data-1980-2019'!$B$1:$B$16305&amp;'[1]NBA-Data-1980-2019'!$A$1:$A$16305,'[1]NBA-Data-1980-2019'!$H$1:$H$16305,"",0)</f>
        <v/>
      </c>
      <c r="AT55" s="2" t="str" cm="1">
        <f t="array" ref="AT55">_xlfn.XLOOKUP($A55&amp;AT$5,'[1]NBA-Data-1980-2019'!$B$1:$B$16305&amp;'[1]NBA-Data-1980-2019'!$A$1:$A$16305,'[1]NBA-Data-1980-2019'!$H$1:$H$16305,"",0)</f>
        <v/>
      </c>
      <c r="AU55" s="2" t="str" cm="1">
        <f t="array" ref="AU55">_xlfn.XLOOKUP($A55&amp;AU$5,'[1]NBA-Data-1980-2019'!$B$1:$B$16305&amp;'[1]NBA-Data-1980-2019'!$A$1:$A$16305,'[1]NBA-Data-1980-2019'!$H$1:$H$16305,"",0)</f>
        <v/>
      </c>
      <c r="AV55" s="2" t="str" cm="1">
        <f t="array" ref="AV55">_xlfn.XLOOKUP($A55&amp;AV$5,'[1]NBA-Data-1980-2019'!$B$1:$B$16305&amp;'[1]NBA-Data-1980-2019'!$A$1:$A$16305,'[1]NBA-Data-1980-2019'!$H$1:$H$16305,"",0)</f>
        <v/>
      </c>
      <c r="AW55" s="2" cm="1">
        <f t="array" ref="AW55">_xlfn.XLOOKUP($A55&amp;AW$5,'[1]NBA-Data-1980-2019'!$B$1:$B$16305&amp;'[1]NBA-Data-1980-2019'!$A$1:$A$16305,'[1]NBA-Data-1980-2019'!$H$1:$H$16305,"",0)</f>
        <v>1573</v>
      </c>
      <c r="AX55" s="2" cm="1">
        <f t="array" ref="AX55">_xlfn.XLOOKUP($A55&amp;AX$5,'[1]NBA-Data-1980-2019'!$B$1:$B$16305&amp;'[1]NBA-Data-1980-2019'!$A$1:$A$16305,'[1]NBA-Data-1980-2019'!$H$1:$H$16305,"",0)</f>
        <v>1893.6000000000001</v>
      </c>
      <c r="AY55" s="2" cm="1">
        <f t="array" ref="AY55">_xlfn.XLOOKUP($A55&amp;AY$5,'[1]NBA-Data-1980-2019'!$B$1:$B$16305&amp;'[1]NBA-Data-1980-2019'!$A$1:$A$16305,'[1]NBA-Data-1980-2019'!$H$1:$H$16305,"",0)</f>
        <v>1341.6</v>
      </c>
      <c r="AZ55" s="2" cm="1">
        <f t="array" ref="AZ55">_xlfn.XLOOKUP($A55&amp;AZ$5,'[1]NBA-Data-1980-2019'!$B$1:$B$16305&amp;'[1]NBA-Data-1980-2019'!$A$1:$A$16305,'[1]NBA-Data-1980-2019'!$H$1:$H$16305,"",0)</f>
        <v>743.40000000000009</v>
      </c>
      <c r="BA55" s="2" cm="1">
        <f t="array" ref="BA55">_xlfn.XLOOKUP($A55&amp;BA$5,'[1]NBA-Data-1980-2019'!$B$1:$B$16305&amp;'[1]NBA-Data-1980-2019'!$A$1:$A$16305,'[1]NBA-Data-1980-2019'!$H$1:$H$16305,"",0)</f>
        <v>2187</v>
      </c>
      <c r="BB55" s="2" cm="1">
        <f t="array" ref="BB55">_xlfn.XLOOKUP($A55&amp;BB$5,'[1]NBA-Data-1980-2019'!$B$1:$B$16305&amp;'[1]NBA-Data-1980-2019'!$A$1:$A$16305,'[1]NBA-Data-1980-2019'!$H$1:$H$16305,"",0)</f>
        <v>2541</v>
      </c>
      <c r="BC55" s="2" cm="1">
        <f t="array" ref="BC55">_xlfn.XLOOKUP($A55&amp;BC$5,'[1]NBA-Data-1980-2019'!$B$1:$B$16305&amp;'[1]NBA-Data-1980-2019'!$A$1:$A$16305,'[1]NBA-Data-1980-2019'!$H$1:$H$16305,"",0)</f>
        <v>1670.4</v>
      </c>
      <c r="BD55" s="2" t="str" cm="1">
        <f t="array" ref="BD55">_xlfn.XLOOKUP($A55&amp;BD$5,'[1]NBA-Data-1980-2019'!$B$1:$B$16305&amp;'[1]NBA-Data-1980-2019'!$A$1:$A$16305,'[1]NBA-Data-1980-2019'!$H$1:$H$16305,"",0)</f>
        <v/>
      </c>
      <c r="BE55" s="2" cm="1">
        <f t="array" ref="BE55">_xlfn.XLOOKUP($A55&amp;BE$5,'[1]NBA-Data-1980-2019'!$B$1:$B$16305&amp;'[1]NBA-Data-1980-2019'!$A$1:$A$16305,'[1]NBA-Data-1980-2019'!$H$1:$H$16305,"",0)</f>
        <v>2312.4</v>
      </c>
      <c r="BF55" s="2" cm="1">
        <f t="array" ref="BF55">_xlfn.XLOOKUP($A55&amp;BF$5,'[1]NBA-Data-1980-2019'!$B$1:$B$16305&amp;'[1]NBA-Data-1980-2019'!$A$1:$A$16305,'[1]NBA-Data-1980-2019'!$H$1:$H$16305,"",0)</f>
        <v>1867.5</v>
      </c>
      <c r="BG55" s="2" cm="1">
        <f t="array" ref="BG55">_xlfn.XLOOKUP($A55&amp;BG$5,'[1]NBA-Data-1980-2019'!$B$1:$B$16305&amp;'[1]NBA-Data-1980-2019'!$A$1:$A$16305,'[1]NBA-Data-1980-2019'!$H$1:$H$16305,"",0)</f>
        <v>1197</v>
      </c>
      <c r="BH55" s="2" cm="1">
        <f t="array" ref="BH55">_xlfn.XLOOKUP($A55&amp;BH$5,'[1]NBA-Data-1980-2019'!$B$1:$B$16305&amp;'[1]NBA-Data-1980-2019'!$A$1:$A$16305,'[1]NBA-Data-1980-2019'!$H$1:$H$16305,"",0)</f>
        <v>1398.6</v>
      </c>
      <c r="BI55" s="2" cm="1">
        <f t="array" ref="BI55">_xlfn.XLOOKUP($A55&amp;BI$5,'[1]NBA-Data-1980-2019'!$B$1:$B$16305&amp;'[1]NBA-Data-1980-2019'!$A$1:$A$16305,'[1]NBA-Data-1980-2019'!$H$1:$H$16305,"",0)</f>
        <v>694.3</v>
      </c>
      <c r="BJ55" s="2" cm="1">
        <f t="array" ref="BJ55">_xlfn.XLOOKUP($A55&amp;BJ$5,'[1]NBA-Data-1980-2019'!$B$1:$B$16305&amp;'[1]NBA-Data-1980-2019'!$A$1:$A$16305,'[1]NBA-Data-1980-2019'!$H$1:$H$16305,"",0)</f>
        <v>342</v>
      </c>
      <c r="BK55" s="2" t="str" cm="1">
        <f t="array" ref="BK55">_xlfn.XLOOKUP($A55&amp;BK$5,'[1]NBA-Data-1980-2019'!$B$1:$B$16305&amp;'[1]NBA-Data-1980-2019'!$A$1:$A$16305,'[1]NBA-Data-1980-2019'!$H$1:$H$16305,"",0)</f>
        <v/>
      </c>
      <c r="BL55" s="2" t="str" cm="1">
        <f t="array" ref="BL55">_xlfn.XLOOKUP($A55&amp;BL$5,'[1]NBA-Data-1980-2019'!$B$1:$B$16305&amp;'[1]NBA-Data-1980-2019'!$A$1:$A$16305,'[1]NBA-Data-1980-2019'!$H$1:$H$16305,"",0)</f>
        <v/>
      </c>
      <c r="BM55" s="2" t="str" cm="1">
        <f t="array" ref="BM55">_xlfn.XLOOKUP($A55&amp;BM$5,'[1]NBA-Data-1980-2019'!$B$1:$B$16305&amp;'[1]NBA-Data-1980-2019'!$A$1:$A$16305,'[1]NBA-Data-1980-2019'!$H$1:$H$16305,"",0)</f>
        <v/>
      </c>
      <c r="BN55" s="2" t="str" cm="1">
        <f t="array" ref="BN55">_xlfn.XLOOKUP($A55&amp;BN$5,'[1]NBA-Data-1980-2019'!$B$1:$B$16305&amp;'[1]NBA-Data-1980-2019'!$A$1:$A$16305,'[1]NBA-Data-1980-2019'!$F$1:$F$16305,"",0)</f>
        <v/>
      </c>
      <c r="BO55" s="2" t="str" cm="1">
        <f t="array" ref="BO55">_xlfn.XLOOKUP($A55&amp;BO$5,'[1]NBA-Data-1980-2019'!$B$1:$B$16305&amp;'[1]NBA-Data-1980-2019'!$A$1:$A$16305,'[1]NBA-Data-1980-2019'!$F$1:$F$16305,"",0)</f>
        <v/>
      </c>
      <c r="BP55" s="2" t="str" cm="1">
        <f t="array" ref="BP55">_xlfn.XLOOKUP($A55&amp;BP$5,'[1]NBA-Data-1980-2019'!$B$1:$B$16305&amp;'[1]NBA-Data-1980-2019'!$A$1:$A$16305,'[1]NBA-Data-1980-2019'!$F$1:$F$16305,"",0)</f>
        <v/>
      </c>
      <c r="BQ55" s="2" t="str" cm="1">
        <f t="array" ref="BQ55">_xlfn.XLOOKUP($A55&amp;BQ$5,'[1]NBA-Data-1980-2019'!$B$1:$B$16305&amp;'[1]NBA-Data-1980-2019'!$A$1:$A$16305,'[1]NBA-Data-1980-2019'!$F$1:$F$16305,"",0)</f>
        <v/>
      </c>
      <c r="BR55" s="2" t="str" cm="1">
        <f t="array" ref="BR55">_xlfn.XLOOKUP($A55&amp;BR$5,'[1]NBA-Data-1980-2019'!$B$1:$B$16305&amp;'[1]NBA-Data-1980-2019'!$A$1:$A$16305,'[1]NBA-Data-1980-2019'!$F$1:$F$16305,"",0)</f>
        <v/>
      </c>
      <c r="BS55" s="2" t="str" cm="1">
        <f t="array" ref="BS55">_xlfn.XLOOKUP($A55&amp;BS$5,'[1]NBA-Data-1980-2019'!$B$1:$B$16305&amp;'[1]NBA-Data-1980-2019'!$A$1:$A$16305,'[1]NBA-Data-1980-2019'!$F$1:$F$16305,"",0)</f>
        <v/>
      </c>
      <c r="BT55" s="2" t="str" cm="1">
        <f t="array" ref="BT55">_xlfn.XLOOKUP($A55&amp;BT$5,'[1]NBA-Data-1980-2019'!$B$1:$B$16305&amp;'[1]NBA-Data-1980-2019'!$A$1:$A$16305,'[1]NBA-Data-1980-2019'!$F$1:$F$16305,"",0)</f>
        <v/>
      </c>
      <c r="BU55" s="2" t="str" cm="1">
        <f t="array" ref="BU55">_xlfn.XLOOKUP($A55&amp;BU$5,'[1]NBA-Data-1980-2019'!$B$1:$B$16305&amp;'[1]NBA-Data-1980-2019'!$A$1:$A$16305,'[1]NBA-Data-1980-2019'!$F$1:$F$16305,"",0)</f>
        <v/>
      </c>
      <c r="BV55" s="2" t="str" cm="1">
        <f t="array" ref="BV55">_xlfn.XLOOKUP($A55&amp;BV$5,'[1]NBA-Data-1980-2019'!$B$1:$B$16305&amp;'[1]NBA-Data-1980-2019'!$A$1:$A$16305,'[1]NBA-Data-1980-2019'!$F$1:$F$16305,"",0)</f>
        <v/>
      </c>
      <c r="BW55" s="2" t="str" cm="1">
        <f t="array" ref="BW55">_xlfn.XLOOKUP($A55&amp;BW$5,'[1]NBA-Data-1980-2019'!$B$1:$B$16305&amp;'[1]NBA-Data-1980-2019'!$A$1:$A$16305,'[1]NBA-Data-1980-2019'!$F$1:$F$16305,"",0)</f>
        <v/>
      </c>
      <c r="BX55" s="2" t="str" cm="1">
        <f t="array" ref="BX55">_xlfn.XLOOKUP($A55&amp;BX$5,'[1]NBA-Data-1980-2019'!$B$1:$B$16305&amp;'[1]NBA-Data-1980-2019'!$A$1:$A$16305,'[1]NBA-Data-1980-2019'!$F$1:$F$16305,"",0)</f>
        <v/>
      </c>
      <c r="BY55" s="2" t="str" cm="1">
        <f t="array" ref="BY55">_xlfn.XLOOKUP($A55&amp;BY$5,'[1]NBA-Data-1980-2019'!$B$1:$B$16305&amp;'[1]NBA-Data-1980-2019'!$A$1:$A$16305,'[1]NBA-Data-1980-2019'!$F$1:$F$16305,"",0)</f>
        <v/>
      </c>
      <c r="BZ55" s="2" t="str" cm="1">
        <f t="array" ref="BZ55">_xlfn.XLOOKUP($A55&amp;BZ$5,'[1]NBA-Data-1980-2019'!$B$1:$B$16305&amp;'[1]NBA-Data-1980-2019'!$A$1:$A$16305,'[1]NBA-Data-1980-2019'!$F$1:$F$16305,"",0)</f>
        <v/>
      </c>
      <c r="CA55" s="2" t="str" cm="1">
        <f t="array" ref="CA55">_xlfn.XLOOKUP($A55&amp;CA$5,'[1]NBA-Data-1980-2019'!$B$1:$B$16305&amp;'[1]NBA-Data-1980-2019'!$A$1:$A$16305,'[1]NBA-Data-1980-2019'!$F$1:$F$16305,"",0)</f>
        <v/>
      </c>
      <c r="CB55" s="2" t="str" cm="1">
        <f t="array" ref="CB55">_xlfn.XLOOKUP($A55&amp;CB$5,'[1]NBA-Data-1980-2019'!$B$1:$B$16305&amp;'[1]NBA-Data-1980-2019'!$A$1:$A$16305,'[1]NBA-Data-1980-2019'!$F$1:$F$16305,"",0)</f>
        <v/>
      </c>
      <c r="CC55" s="2" cm="1">
        <f t="array" ref="CC55">_xlfn.XLOOKUP($A55&amp;CC$5,'[1]NBA-Data-1980-2019'!$B$1:$B$16305&amp;'[1]NBA-Data-1980-2019'!$A$1:$A$16305,'[1]NBA-Data-1980-2019'!$F$1:$F$16305,"",0)</f>
        <v>18.100000000000001</v>
      </c>
      <c r="CD55" s="2" cm="1">
        <f t="array" ref="CD55">_xlfn.XLOOKUP($A55&amp;CD$5,'[1]NBA-Data-1980-2019'!$B$1:$B$16305&amp;'[1]NBA-Data-1980-2019'!$A$1:$A$16305,'[1]NBA-Data-1980-2019'!$F$1:$F$16305,"",0)</f>
        <v>10.5</v>
      </c>
      <c r="CE55" s="2" cm="1">
        <f t="array" ref="CE55">_xlfn.XLOOKUP($A55&amp;CE$5,'[1]NBA-Data-1980-2019'!$B$1:$B$16305&amp;'[1]NBA-Data-1980-2019'!$A$1:$A$16305,'[1]NBA-Data-1980-2019'!$F$1:$F$16305,"",0)</f>
        <v>14.8</v>
      </c>
      <c r="CF55" s="2" cm="1">
        <f t="array" ref="CF55">_xlfn.XLOOKUP($A55&amp;CF$5,'[1]NBA-Data-1980-2019'!$B$1:$B$16305&amp;'[1]NBA-Data-1980-2019'!$A$1:$A$16305,'[1]NBA-Data-1980-2019'!$F$1:$F$16305,"",0)</f>
        <v>10</v>
      </c>
      <c r="CG55" s="2" cm="1">
        <f t="array" ref="CG55">_xlfn.XLOOKUP($A55&amp;CG$5,'[1]NBA-Data-1980-2019'!$B$1:$B$16305&amp;'[1]NBA-Data-1980-2019'!$A$1:$A$16305,'[1]NBA-Data-1980-2019'!$F$1:$F$16305,"",0)</f>
        <v>15</v>
      </c>
      <c r="CH55" s="2" cm="1">
        <f t="array" ref="CH55">_xlfn.XLOOKUP($A55&amp;CH$5,'[1]NBA-Data-1980-2019'!$B$1:$B$16305&amp;'[1]NBA-Data-1980-2019'!$A$1:$A$16305,'[1]NBA-Data-1980-2019'!$F$1:$F$16305,"",0)</f>
        <v>12.8</v>
      </c>
      <c r="CI55" s="2" cm="1">
        <f t="array" ref="CI55">_xlfn.XLOOKUP($A55&amp;CI$5,'[1]NBA-Data-1980-2019'!$B$1:$B$16305&amp;'[1]NBA-Data-1980-2019'!$A$1:$A$16305,'[1]NBA-Data-1980-2019'!$F$1:$F$16305,"",0)</f>
        <v>14.9</v>
      </c>
      <c r="CJ55" s="2" t="str" cm="1">
        <f t="array" ref="CJ55">_xlfn.XLOOKUP($A55&amp;CJ$5,'[1]NBA-Data-1980-2019'!$B$1:$B$16305&amp;'[1]NBA-Data-1980-2019'!$A$1:$A$16305,'[1]NBA-Data-1980-2019'!$F$1:$F$16305,"",0)</f>
        <v/>
      </c>
      <c r="CK55" s="2" cm="1">
        <f t="array" ref="CK55">_xlfn.XLOOKUP($A55&amp;CK$5,'[1]NBA-Data-1980-2019'!$B$1:$B$16305&amp;'[1]NBA-Data-1980-2019'!$A$1:$A$16305,'[1]NBA-Data-1980-2019'!$F$1:$F$16305,"",0)</f>
        <v>13.2</v>
      </c>
      <c r="CL55" s="2" cm="1">
        <f t="array" ref="CL55">_xlfn.XLOOKUP($A55&amp;CL$5,'[1]NBA-Data-1980-2019'!$B$1:$B$16305&amp;'[1]NBA-Data-1980-2019'!$A$1:$A$16305,'[1]NBA-Data-1980-2019'!$F$1:$F$16305,"",0)</f>
        <v>9.5</v>
      </c>
      <c r="CM55" s="2" cm="1">
        <f t="array" ref="CM55">_xlfn.XLOOKUP($A55&amp;CM$5,'[1]NBA-Data-1980-2019'!$B$1:$B$16305&amp;'[1]NBA-Data-1980-2019'!$A$1:$A$16305,'[1]NBA-Data-1980-2019'!$F$1:$F$16305,"",0)</f>
        <v>12.9</v>
      </c>
      <c r="CN55" s="2" cm="1">
        <f t="array" ref="CN55">_xlfn.XLOOKUP($A55&amp;CN$5,'[1]NBA-Data-1980-2019'!$B$1:$B$16305&amp;'[1]NBA-Data-1980-2019'!$A$1:$A$16305,'[1]NBA-Data-1980-2019'!$F$1:$F$16305,"",0)</f>
        <v>15.6</v>
      </c>
      <c r="CO55" s="2" cm="1">
        <f t="array" ref="CO55">_xlfn.XLOOKUP($A55&amp;CO$5,'[1]NBA-Data-1980-2019'!$B$1:$B$16305&amp;'[1]NBA-Data-1980-2019'!$A$1:$A$16305,'[1]NBA-Data-1980-2019'!$F$1:$F$16305,"",0)</f>
        <v>13.1</v>
      </c>
      <c r="CP55" s="2" cm="1">
        <f t="array" ref="CP55">_xlfn.XLOOKUP($A55&amp;CP$5,'[1]NBA-Data-1980-2019'!$B$1:$B$16305&amp;'[1]NBA-Data-1980-2019'!$A$1:$A$16305,'[1]NBA-Data-1980-2019'!$F$1:$F$16305,"",0)</f>
        <v>8.9</v>
      </c>
      <c r="CQ55" s="2" t="str" cm="1">
        <f t="array" ref="CQ55">_xlfn.XLOOKUP($A55&amp;CQ$5,'[1]NBA-Data-1980-2019'!$B$1:$B$16305&amp;'[1]NBA-Data-1980-2019'!$A$1:$A$16305,'[1]NBA-Data-1980-2019'!$F$1:$F$16305,"",0)</f>
        <v/>
      </c>
      <c r="CR55" s="2" t="str" cm="1">
        <f t="array" ref="CR55">_xlfn.XLOOKUP($A55&amp;CR$5,'[1]NBA-Data-1980-2019'!$B$1:$B$16305&amp;'[1]NBA-Data-1980-2019'!$A$1:$A$16305,'[1]NBA-Data-1980-2019'!$F$1:$F$16305,"",0)</f>
        <v/>
      </c>
      <c r="CS55" s="2" t="str" cm="1">
        <f t="array" ref="CS55">_xlfn.XLOOKUP($A55&amp;CS$5,'[1]NBA-Data-1980-2019'!$B$1:$B$16305&amp;'[1]NBA-Data-1980-2019'!$A$1:$A$16305,'[1]NBA-Data-1980-2019'!$F$1:$F$16305,"",0)</f>
        <v/>
      </c>
      <c r="CU55" s="2" t="str">
        <f>_xlfn.XLOOKUP($A55,TEAMS!$G$1:$G$839,TEAMS!$H$1:$H$839,"",0)</f>
        <v>C</v>
      </c>
      <c r="CV55" s="2" t="str">
        <f>_xlfn.XLOOKUP($CU55,DASHBOARD!$B$22:$B$27,DASHBOARD!$C$22:$C$27,"",0)</f>
        <v>CENTER</v>
      </c>
      <c r="CY55" s="63">
        <f>SUMIFS('[1]NBA-Data-1980-2019'!$G$1:$G$16305,'[1]NBA-Data-1980-2019'!$B$1:$B$16305,$A55,'[1]NBA-Data-1980-2019'!$A$1:$A$16305,CY$9)</f>
        <v>0</v>
      </c>
      <c r="CZ55" s="63">
        <f>SUMIFS('[1]NBA-Data-1980-2019'!$G$1:$G$16305,'[1]NBA-Data-1980-2019'!$B$1:$B$16305,$A55,'[1]NBA-Data-1980-2019'!$A$1:$A$16305,CZ$9)</f>
        <v>0</v>
      </c>
      <c r="DA55" s="63">
        <f>SUMIFS('[1]NBA-Data-1980-2019'!$G$1:$G$16305,'[1]NBA-Data-1980-2019'!$B$1:$B$16305,$A55,'[1]NBA-Data-1980-2019'!$A$1:$A$16305,DA$9)</f>
        <v>0</v>
      </c>
      <c r="DB55" s="63">
        <f>SUMIFS('[1]NBA-Data-1980-2019'!$G$1:$G$16305,'[1]NBA-Data-1980-2019'!$B$1:$B$16305,$A55,'[1]NBA-Data-1980-2019'!$A$1:$A$16305,DB$9)</f>
        <v>0</v>
      </c>
      <c r="DC55" s="63">
        <f>SUMIFS('[1]NBA-Data-1980-2019'!$G$1:$G$16305,'[1]NBA-Data-1980-2019'!$B$1:$B$16305,$A55,'[1]NBA-Data-1980-2019'!$A$1:$A$16305,DC$9)</f>
        <v>0</v>
      </c>
      <c r="DD55" s="63">
        <f>SUMIFS('[1]NBA-Data-1980-2019'!$G$1:$G$16305,'[1]NBA-Data-1980-2019'!$B$1:$B$16305,$A55,'[1]NBA-Data-1980-2019'!$A$1:$A$16305,DD$9)</f>
        <v>0</v>
      </c>
      <c r="DE55" s="63">
        <f>SUMIFS('[1]NBA-Data-1980-2019'!$G$1:$G$16305,'[1]NBA-Data-1980-2019'!$B$1:$B$16305,$A55,'[1]NBA-Data-1980-2019'!$A$1:$A$16305,DE$9)</f>
        <v>0</v>
      </c>
      <c r="DF55" s="63">
        <f>SUMIFS('[1]NBA-Data-1980-2019'!$G$1:$G$16305,'[1]NBA-Data-1980-2019'!$B$1:$B$16305,$A55,'[1]NBA-Data-1980-2019'!$A$1:$A$16305,DF$9)</f>
        <v>0</v>
      </c>
      <c r="DG55" s="63">
        <f>SUMIFS('[1]NBA-Data-1980-2019'!$G$1:$G$16305,'[1]NBA-Data-1980-2019'!$B$1:$B$16305,$A55,'[1]NBA-Data-1980-2019'!$A$1:$A$16305,DG$9)</f>
        <v>0</v>
      </c>
      <c r="DH55" s="63">
        <f>SUMIFS('[1]NBA-Data-1980-2019'!$G$1:$G$16305,'[1]NBA-Data-1980-2019'!$B$1:$B$16305,$A55,'[1]NBA-Data-1980-2019'!$A$1:$A$16305,DH$9)</f>
        <v>0</v>
      </c>
      <c r="DI55" s="63">
        <f>SUMIFS('[1]NBA-Data-1980-2019'!$G$1:$G$16305,'[1]NBA-Data-1980-2019'!$B$1:$B$16305,$A55,'[1]NBA-Data-1980-2019'!$A$1:$A$16305,DI$9)</f>
        <v>0</v>
      </c>
      <c r="DJ55" s="63">
        <f>SUMIFS('[1]NBA-Data-1980-2019'!$G$1:$G$16305,'[1]NBA-Data-1980-2019'!$B$1:$B$16305,$A55,'[1]NBA-Data-1980-2019'!$A$1:$A$16305,DJ$9)</f>
        <v>0</v>
      </c>
      <c r="DK55" s="63">
        <f>SUMIFS('[1]NBA-Data-1980-2019'!$G$1:$G$16305,'[1]NBA-Data-1980-2019'!$B$1:$B$16305,$A55,'[1]NBA-Data-1980-2019'!$A$1:$A$16305,DK$9)</f>
        <v>0</v>
      </c>
      <c r="DL55" s="63">
        <f>SUMIFS('[1]NBA-Data-1980-2019'!$G$1:$G$16305,'[1]NBA-Data-1980-2019'!$B$1:$B$16305,$A55,'[1]NBA-Data-1980-2019'!$A$1:$A$16305,DL$9)</f>
        <v>0</v>
      </c>
      <c r="DM55" s="63">
        <f>SUMIFS('[1]NBA-Data-1980-2019'!$G$1:$G$16305,'[1]NBA-Data-1980-2019'!$B$1:$B$16305,$A55,'[1]NBA-Data-1980-2019'!$A$1:$A$16305,DM$9)</f>
        <v>0</v>
      </c>
      <c r="DN55" s="63">
        <f>SUMIFS('[1]NBA-Data-1980-2019'!$G$1:$G$16305,'[1]NBA-Data-1980-2019'!$B$1:$B$16305,$A55,'[1]NBA-Data-1980-2019'!$A$1:$A$16305,DN$9)</f>
        <v>2162880</v>
      </c>
      <c r="DO55" s="63">
        <f>SUMIFS('[1]NBA-Data-1980-2019'!$G$1:$G$16305,'[1]NBA-Data-1980-2019'!$B$1:$B$16305,$A55,'[1]NBA-Data-1980-2019'!$A$1:$A$16305,DO$9)</f>
        <v>0</v>
      </c>
      <c r="DP55" s="63">
        <f>SUMIFS('[1]NBA-Data-1980-2019'!$G$1:$G$16305,'[1]NBA-Data-1980-2019'!$B$1:$B$16305,$A55,'[1]NBA-Data-1980-2019'!$A$1:$A$16305,DP$9)</f>
        <v>2487240</v>
      </c>
      <c r="DQ55" s="63">
        <f>SUMIFS('[1]NBA-Data-1980-2019'!$G$1:$G$16305,'[1]NBA-Data-1980-2019'!$B$1:$B$16305,$A55,'[1]NBA-Data-1980-2019'!$A$1:$A$16305,DQ$9)</f>
        <v>3163769</v>
      </c>
      <c r="DR55" s="63">
        <f>SUMIFS('[1]NBA-Data-1980-2019'!$G$1:$G$16305,'[1]NBA-Data-1980-2019'!$B$1:$B$16305,$A55,'[1]NBA-Data-1980-2019'!$A$1:$A$16305,DR$9)</f>
        <v>2000000</v>
      </c>
      <c r="DS55" s="63">
        <f>SUMIFS('[1]NBA-Data-1980-2019'!$G$1:$G$16305,'[1]NBA-Data-1980-2019'!$B$1:$B$16305,$A55,'[1]NBA-Data-1980-2019'!$A$1:$A$16305,DS$9)</f>
        <v>0</v>
      </c>
      <c r="DT55" s="63">
        <f>SUMIFS('[1]NBA-Data-1980-2019'!$G$1:$G$16305,'[1]NBA-Data-1980-2019'!$B$1:$B$16305,$A55,'[1]NBA-Data-1980-2019'!$A$1:$A$16305,DT$9)</f>
        <v>5600000</v>
      </c>
      <c r="DU55" s="63">
        <f>SUMIFS('[1]NBA-Data-1980-2019'!$G$1:$G$16305,'[1]NBA-Data-1980-2019'!$B$1:$B$16305,$A55,'[1]NBA-Data-1980-2019'!$A$1:$A$16305,DU$9)</f>
        <v>0</v>
      </c>
      <c r="DV55" s="63">
        <f>SUMIFS('[1]NBA-Data-1980-2019'!$G$1:$G$16305,'[1]NBA-Data-1980-2019'!$B$1:$B$16305,$A55,'[1]NBA-Data-1980-2019'!$A$1:$A$16305,DV$9)</f>
        <v>6400000</v>
      </c>
      <c r="DW55" s="63">
        <f>SUMIFS('[1]NBA-Data-1980-2019'!$G$1:$G$16305,'[1]NBA-Data-1980-2019'!$B$1:$B$16305,$A55,'[1]NBA-Data-1980-2019'!$A$1:$A$16305,DW$9)</f>
        <v>8175476</v>
      </c>
      <c r="DX55" s="63">
        <f>SUMIFS('[1]NBA-Data-1980-2019'!$G$1:$G$16305,'[1]NBA-Data-1980-2019'!$B$1:$B$16305,$A55,'[1]NBA-Data-1980-2019'!$A$1:$A$16305,DX$9)</f>
        <v>7807579</v>
      </c>
      <c r="DY55" s="63">
        <f>SUMIFS('[1]NBA-Data-1980-2019'!$G$1:$G$16305,'[1]NBA-Data-1980-2019'!$B$1:$B$16305,$A55,'[1]NBA-Data-1980-2019'!$A$1:$A$16305,DY$9)</f>
        <v>7806971</v>
      </c>
      <c r="DZ55" s="63">
        <f>SUMIFS('[1]NBA-Data-1980-2019'!$G$1:$G$16305,'[1]NBA-Data-1980-2019'!$B$1:$B$16305,$A55,'[1]NBA-Data-1980-2019'!$A$1:$A$16305,DZ$9)</f>
        <v>7420912</v>
      </c>
      <c r="EA55" s="63">
        <f>SUMIFS('[1]NBA-Data-1980-2019'!$G$1:$G$16305,'[1]NBA-Data-1980-2019'!$B$1:$B$16305,$A55,'[1]NBA-Data-1980-2019'!$A$1:$A$16305,EA$9)</f>
        <v>2393887</v>
      </c>
      <c r="EB55" s="63">
        <f>SUMIFS('[1]NBA-Data-1980-2019'!$G$1:$G$16305,'[1]NBA-Data-1980-2019'!$B$1:$B$16305,$A55,'[1]NBA-Data-1980-2019'!$A$1:$A$16305,EB$9)</f>
        <v>0</v>
      </c>
      <c r="EC55" s="63">
        <f>SUMIFS('[1]NBA-Data-1980-2019'!$G$1:$G$16305,'[1]NBA-Data-1980-2019'!$B$1:$B$16305,$A55,'[1]NBA-Data-1980-2019'!$A$1:$A$16305,EC$9)</f>
        <v>0</v>
      </c>
      <c r="ED55" s="63">
        <f>SUMIFS('[1]NBA-Data-1980-2019'!$G$1:$G$16305,'[1]NBA-Data-1980-2019'!$B$1:$B$16305,$A55,'[1]NBA-Data-1980-2019'!$A$1:$A$16305,ED$9)</f>
        <v>0</v>
      </c>
      <c r="EH55" s="2" t="s">
        <v>1480</v>
      </c>
      <c r="FA55" s="1"/>
    </row>
    <row r="56" spans="1:165" x14ac:dyDescent="0.2">
      <c r="A56" s="2" t="s">
        <v>1099</v>
      </c>
      <c r="B56" s="2" t="str" cm="1">
        <f t="array" ref="B56">_xlfn.XLOOKUP($A56&amp;B$5,'[1]NBA-Data-1980-2019'!$B$1:$B$16305&amp;'[1]NBA-Data-1980-2019'!$A$1:$A$16305,'[1]NBA-Data-1980-2019'!$D$1:$D$16305,"",0)</f>
        <v>WSB</v>
      </c>
      <c r="C56" s="2" t="str" cm="1">
        <f t="array" ref="C56">_xlfn.XLOOKUP($A56&amp;C$5,'[1]NBA-Data-1980-2019'!$B$1:$B$16305&amp;'[1]NBA-Data-1980-2019'!$A$1:$A$16305,'[1]NBA-Data-1980-2019'!$D$1:$D$16305,"",0)</f>
        <v>WSB</v>
      </c>
      <c r="D56" s="2" t="str" cm="1">
        <f t="array" ref="D56">_xlfn.XLOOKUP($A56&amp;D$5,'[1]NBA-Data-1980-2019'!$B$1:$B$16305&amp;'[1]NBA-Data-1980-2019'!$A$1:$A$16305,'[1]NBA-Data-1980-2019'!$D$1:$D$16305,"",0)</f>
        <v>WSB</v>
      </c>
      <c r="E56" s="2" t="str" cm="1">
        <f t="array" ref="E56">_xlfn.XLOOKUP($A56&amp;E$5,'[1]NBA-Data-1980-2019'!$B$1:$B$16305&amp;'[1]NBA-Data-1980-2019'!$A$1:$A$16305,'[1]NBA-Data-1980-2019'!$D$1:$D$16305,"",0)</f>
        <v>DET</v>
      </c>
      <c r="F56" s="2" t="str" cm="1">
        <f t="array" ref="F56">_xlfn.XLOOKUP($A56&amp;F$5,'[1]NBA-Data-1980-2019'!$B$1:$B$16305&amp;'[1]NBA-Data-1980-2019'!$A$1:$A$16305,'[1]NBA-Data-1980-2019'!$D$1:$D$16305,"",0)</f>
        <v>HOU</v>
      </c>
      <c r="G56" s="2" t="str" cm="1">
        <f t="array" ref="G56">_xlfn.XLOOKUP($A56&amp;G$5,'[1]NBA-Data-1980-2019'!$B$1:$B$16305&amp;'[1]NBA-Data-1980-2019'!$A$1:$A$16305,'[1]NBA-Data-1980-2019'!$D$1:$D$16305,"",0)</f>
        <v>HOU</v>
      </c>
      <c r="H56" s="2" t="str" cm="1">
        <f t="array" ref="H56">_xlfn.XLOOKUP($A56&amp;H$5,'[1]NBA-Data-1980-2019'!$B$1:$B$16305&amp;'[1]NBA-Data-1980-2019'!$A$1:$A$16305,'[1]NBA-Data-1980-2019'!$D$1:$D$16305,"",0)</f>
        <v>HOU</v>
      </c>
      <c r="I56" s="2" t="str" cm="1">
        <f t="array" ref="I56">_xlfn.XLOOKUP($A56&amp;I$5,'[1]NBA-Data-1980-2019'!$B$1:$B$16305&amp;'[1]NBA-Data-1980-2019'!$A$1:$A$16305,'[1]NBA-Data-1980-2019'!$D$1:$D$16305,"",0)</f>
        <v>HOU</v>
      </c>
      <c r="J56" s="2" t="str" cm="1">
        <f t="array" ref="J56">_xlfn.XLOOKUP($A56&amp;J$5,'[1]NBA-Data-1980-2019'!$B$1:$B$16305&amp;'[1]NBA-Data-1980-2019'!$A$1:$A$16305,'[1]NBA-Data-1980-2019'!$D$1:$D$16305,"",0)</f>
        <v>CHI</v>
      </c>
      <c r="K56" s="2" t="str" cm="1">
        <f t="array" ref="K56">_xlfn.XLOOKUP($A56&amp;K$5,'[1]NBA-Data-1980-2019'!$B$1:$B$16305&amp;'[1]NBA-Data-1980-2019'!$A$1:$A$16305,'[1]NBA-Data-1980-2019'!$D$1:$D$16305,"",0)</f>
        <v>LAC</v>
      </c>
      <c r="L56" s="2" t="str" cm="1">
        <f t="array" ref="L56">_xlfn.XLOOKUP($A56&amp;L$5,'[1]NBA-Data-1980-2019'!$B$1:$B$16305&amp;'[1]NBA-Data-1980-2019'!$A$1:$A$16305,'[1]NBA-Data-1980-2019'!$D$1:$D$16305,"",0)</f>
        <v/>
      </c>
      <c r="M56" s="2" t="str" cm="1">
        <f t="array" ref="M56">_xlfn.XLOOKUP($A56&amp;M$5,'[1]NBA-Data-1980-2019'!$B$1:$B$16305&amp;'[1]NBA-Data-1980-2019'!$A$1:$A$16305,'[1]NBA-Data-1980-2019'!$D$1:$D$16305,"",0)</f>
        <v/>
      </c>
      <c r="N56" s="2" t="str" cm="1">
        <f t="array" ref="N56">_xlfn.XLOOKUP($A56&amp;N$5,'[1]NBA-Data-1980-2019'!$B$1:$B$16305&amp;'[1]NBA-Data-1980-2019'!$A$1:$A$16305,'[1]NBA-Data-1980-2019'!$D$1:$D$16305,"",0)</f>
        <v/>
      </c>
      <c r="O56" s="2" t="str" cm="1">
        <f t="array" ref="O56">_xlfn.XLOOKUP($A56&amp;O$5,'[1]NBA-Data-1980-2019'!$B$1:$B$16305&amp;'[1]NBA-Data-1980-2019'!$A$1:$A$16305,'[1]NBA-Data-1980-2019'!$D$1:$D$16305,"",0)</f>
        <v/>
      </c>
      <c r="P56" s="2" t="str" cm="1">
        <f t="array" ref="P56">_xlfn.XLOOKUP($A56&amp;P$5,'[1]NBA-Data-1980-2019'!$B$1:$B$16305&amp;'[1]NBA-Data-1980-2019'!$A$1:$A$16305,'[1]NBA-Data-1980-2019'!$D$1:$D$16305,"",0)</f>
        <v/>
      </c>
      <c r="Q56" s="2" t="str" cm="1">
        <f t="array" ref="Q56">_xlfn.XLOOKUP($A56&amp;Q$5,'[1]NBA-Data-1980-2019'!$B$1:$B$16305&amp;'[1]NBA-Data-1980-2019'!$A$1:$A$16305,'[1]NBA-Data-1980-2019'!$D$1:$D$16305,"",0)</f>
        <v/>
      </c>
      <c r="R56" s="2" t="str" cm="1">
        <f t="array" ref="R56">_xlfn.XLOOKUP($A56&amp;R$5,'[1]NBA-Data-1980-2019'!$B$1:$B$16305&amp;'[1]NBA-Data-1980-2019'!$A$1:$A$16305,'[1]NBA-Data-1980-2019'!$D$1:$D$16305,"",0)</f>
        <v/>
      </c>
      <c r="S56" s="2" t="str" cm="1">
        <f t="array" ref="S56">_xlfn.XLOOKUP($A56&amp;S$5,'[1]NBA-Data-1980-2019'!$B$1:$B$16305&amp;'[1]NBA-Data-1980-2019'!$A$1:$A$16305,'[1]NBA-Data-1980-2019'!$D$1:$D$16305,"",0)</f>
        <v/>
      </c>
      <c r="T56" s="2" t="str" cm="1">
        <f t="array" ref="T56">_xlfn.XLOOKUP($A56&amp;T$5,'[1]NBA-Data-1980-2019'!$B$1:$B$16305&amp;'[1]NBA-Data-1980-2019'!$A$1:$A$16305,'[1]NBA-Data-1980-2019'!$D$1:$D$16305,"",0)</f>
        <v/>
      </c>
      <c r="U56" s="2" t="str" cm="1">
        <f t="array" ref="U56">_xlfn.XLOOKUP($A56&amp;U$5,'[1]NBA-Data-1980-2019'!$B$1:$B$16305&amp;'[1]NBA-Data-1980-2019'!$A$1:$A$16305,'[1]NBA-Data-1980-2019'!$D$1:$D$16305,"",0)</f>
        <v/>
      </c>
      <c r="V56" s="2" t="str" cm="1">
        <f t="array" ref="V56">_xlfn.XLOOKUP($A56&amp;V$5,'[1]NBA-Data-1980-2019'!$B$1:$B$16305&amp;'[1]NBA-Data-1980-2019'!$A$1:$A$16305,'[1]NBA-Data-1980-2019'!$D$1:$D$16305,"",0)</f>
        <v/>
      </c>
      <c r="W56" s="2" t="str" cm="1">
        <f t="array" ref="W56">_xlfn.XLOOKUP($A56&amp;W$5,'[1]NBA-Data-1980-2019'!$B$1:$B$16305&amp;'[1]NBA-Data-1980-2019'!$A$1:$A$16305,'[1]NBA-Data-1980-2019'!$D$1:$D$16305,"",0)</f>
        <v/>
      </c>
      <c r="X56" s="2" t="str" cm="1">
        <f t="array" ref="X56">_xlfn.XLOOKUP($A56&amp;X$5,'[1]NBA-Data-1980-2019'!$B$1:$B$16305&amp;'[1]NBA-Data-1980-2019'!$A$1:$A$16305,'[1]NBA-Data-1980-2019'!$D$1:$D$16305,"",0)</f>
        <v/>
      </c>
      <c r="Y56" s="2" t="str" cm="1">
        <f t="array" ref="Y56">_xlfn.XLOOKUP($A56&amp;Y$5,'[1]NBA-Data-1980-2019'!$B$1:$B$16305&amp;'[1]NBA-Data-1980-2019'!$A$1:$A$16305,'[1]NBA-Data-1980-2019'!$D$1:$D$16305,"",0)</f>
        <v/>
      </c>
      <c r="Z56" s="2" t="str" cm="1">
        <f t="array" ref="Z56">_xlfn.XLOOKUP($A56&amp;Z$5,'[1]NBA-Data-1980-2019'!$B$1:$B$16305&amp;'[1]NBA-Data-1980-2019'!$A$1:$A$16305,'[1]NBA-Data-1980-2019'!$D$1:$D$16305,"",0)</f>
        <v/>
      </c>
      <c r="AA56" s="2" t="str" cm="1">
        <f t="array" ref="AA56">_xlfn.XLOOKUP($A56&amp;AA$5,'[1]NBA-Data-1980-2019'!$B$1:$B$16305&amp;'[1]NBA-Data-1980-2019'!$A$1:$A$16305,'[1]NBA-Data-1980-2019'!$D$1:$D$16305,"",0)</f>
        <v/>
      </c>
      <c r="AB56" s="2" t="str" cm="1">
        <f t="array" ref="AB56">_xlfn.XLOOKUP($A56&amp;AB$5,'[1]NBA-Data-1980-2019'!$B$1:$B$16305&amp;'[1]NBA-Data-1980-2019'!$A$1:$A$16305,'[1]NBA-Data-1980-2019'!$D$1:$D$16305,"",0)</f>
        <v/>
      </c>
      <c r="AC56" s="2" t="str" cm="1">
        <f t="array" ref="AC56">_xlfn.XLOOKUP($A56&amp;AC$5,'[1]NBA-Data-1980-2019'!$B$1:$B$16305&amp;'[1]NBA-Data-1980-2019'!$A$1:$A$16305,'[1]NBA-Data-1980-2019'!$D$1:$D$16305,"",0)</f>
        <v/>
      </c>
      <c r="AD56" s="2" t="str" cm="1">
        <f t="array" ref="AD56">_xlfn.XLOOKUP($A56&amp;AD$5,'[1]NBA-Data-1980-2019'!$B$1:$B$16305&amp;'[1]NBA-Data-1980-2019'!$A$1:$A$16305,'[1]NBA-Data-1980-2019'!$D$1:$D$16305,"",0)</f>
        <v/>
      </c>
      <c r="AE56" s="2" t="str" cm="1">
        <f t="array" ref="AE56">_xlfn.XLOOKUP($A56&amp;AE$5,'[1]NBA-Data-1980-2019'!$B$1:$B$16305&amp;'[1]NBA-Data-1980-2019'!$A$1:$A$16305,'[1]NBA-Data-1980-2019'!$D$1:$D$16305,"",0)</f>
        <v/>
      </c>
      <c r="AF56" s="2" t="str" cm="1">
        <f t="array" ref="AF56">_xlfn.XLOOKUP($A56&amp;AF$5,'[1]NBA-Data-1980-2019'!$B$1:$B$16305&amp;'[1]NBA-Data-1980-2019'!$A$1:$A$16305,'[1]NBA-Data-1980-2019'!$D$1:$D$16305,"",0)</f>
        <v/>
      </c>
      <c r="AG56" s="2" t="str" cm="1">
        <f t="array" ref="AG56">_xlfn.XLOOKUP($A56&amp;AG$5,'[1]NBA-Data-1980-2019'!$B$1:$B$16305&amp;'[1]NBA-Data-1980-2019'!$A$1:$A$16305,'[1]NBA-Data-1980-2019'!$D$1:$D$16305,"",0)</f>
        <v/>
      </c>
      <c r="AH56" s="2" cm="1">
        <f t="array" ref="AH56">_xlfn.XLOOKUP($A56&amp;AH$5,'[1]NBA-Data-1980-2019'!$B$1:$B$16305&amp;'[1]NBA-Data-1980-2019'!$A$1:$A$16305,'[1]NBA-Data-1980-2019'!$H$1:$H$16305,"",0)</f>
        <v>1500.3999999999999</v>
      </c>
      <c r="AI56" s="2" cm="1">
        <f t="array" ref="AI56">_xlfn.XLOOKUP($A56&amp;AI$5,'[1]NBA-Data-1980-2019'!$B$1:$B$16305&amp;'[1]NBA-Data-1980-2019'!$A$1:$A$16305,'[1]NBA-Data-1980-2019'!$H$1:$H$16305,"",0)</f>
        <v>1365</v>
      </c>
      <c r="AJ56" s="2" cm="1">
        <f t="array" ref="AJ56">_xlfn.XLOOKUP($A56&amp;AJ$5,'[1]NBA-Data-1980-2019'!$B$1:$B$16305&amp;'[1]NBA-Data-1980-2019'!$A$1:$A$16305,'[1]NBA-Data-1980-2019'!$H$1:$H$16305,"",0)</f>
        <v>1206</v>
      </c>
      <c r="AK56" s="2" cm="1">
        <f t="array" ref="AK56">_xlfn.XLOOKUP($A56&amp;AK$5,'[1]NBA-Data-1980-2019'!$B$1:$B$16305&amp;'[1]NBA-Data-1980-2019'!$A$1:$A$16305,'[1]NBA-Data-1980-2019'!$H$1:$H$16305,"",0)</f>
        <v>877.8</v>
      </c>
      <c r="AL56" s="2" cm="1">
        <f t="array" ref="AL56">_xlfn.XLOOKUP($A56&amp;AL$5,'[1]NBA-Data-1980-2019'!$B$1:$B$16305&amp;'[1]NBA-Data-1980-2019'!$A$1:$A$16305,'[1]NBA-Data-1980-2019'!$H$1:$H$16305,"",0)</f>
        <v>36</v>
      </c>
      <c r="AM56" s="2" cm="1">
        <f t="array" ref="AM56">_xlfn.XLOOKUP($A56&amp;AM$5,'[1]NBA-Data-1980-2019'!$B$1:$B$16305&amp;'[1]NBA-Data-1980-2019'!$A$1:$A$16305,'[1]NBA-Data-1980-2019'!$H$1:$H$16305,"",0)</f>
        <v>299</v>
      </c>
      <c r="AN56" s="2" cm="1">
        <f t="array" ref="AN56">_xlfn.XLOOKUP($A56&amp;AN$5,'[1]NBA-Data-1980-2019'!$B$1:$B$16305&amp;'[1]NBA-Data-1980-2019'!$A$1:$A$16305,'[1]NBA-Data-1980-2019'!$H$1:$H$16305,"",0)</f>
        <v>93.6</v>
      </c>
      <c r="AO56" s="2" cm="1">
        <f t="array" ref="AO56">_xlfn.XLOOKUP($A56&amp;AO$5,'[1]NBA-Data-1980-2019'!$B$1:$B$16305&amp;'[1]NBA-Data-1980-2019'!$A$1:$A$16305,'[1]NBA-Data-1980-2019'!$H$1:$H$16305,"",0)</f>
        <v>127.19999999999999</v>
      </c>
      <c r="AP56" s="2" cm="1">
        <f t="array" ref="AP56">_xlfn.XLOOKUP($A56&amp;AP$5,'[1]NBA-Data-1980-2019'!$B$1:$B$16305&amp;'[1]NBA-Data-1980-2019'!$A$1:$A$16305,'[1]NBA-Data-1980-2019'!$H$1:$H$16305,"",0)</f>
        <v>475.59999999999997</v>
      </c>
      <c r="AQ56" s="2" cm="1">
        <f t="array" ref="AQ56">_xlfn.XLOOKUP($A56&amp;AQ$5,'[1]NBA-Data-1980-2019'!$B$1:$B$16305&amp;'[1]NBA-Data-1980-2019'!$A$1:$A$16305,'[1]NBA-Data-1980-2019'!$H$1:$H$16305,"",0)</f>
        <v>660.80000000000007</v>
      </c>
      <c r="AR56" s="2" t="str" cm="1">
        <f t="array" ref="AR56">_xlfn.XLOOKUP($A56&amp;AR$5,'[1]NBA-Data-1980-2019'!$B$1:$B$16305&amp;'[1]NBA-Data-1980-2019'!$A$1:$A$16305,'[1]NBA-Data-1980-2019'!$H$1:$H$16305,"",0)</f>
        <v/>
      </c>
      <c r="AS56" s="2" t="str" cm="1">
        <f t="array" ref="AS56">_xlfn.XLOOKUP($A56&amp;AS$5,'[1]NBA-Data-1980-2019'!$B$1:$B$16305&amp;'[1]NBA-Data-1980-2019'!$A$1:$A$16305,'[1]NBA-Data-1980-2019'!$H$1:$H$16305,"",0)</f>
        <v/>
      </c>
      <c r="AT56" s="2" t="str" cm="1">
        <f t="array" ref="AT56">_xlfn.XLOOKUP($A56&amp;AT$5,'[1]NBA-Data-1980-2019'!$B$1:$B$16305&amp;'[1]NBA-Data-1980-2019'!$A$1:$A$16305,'[1]NBA-Data-1980-2019'!$H$1:$H$16305,"",0)</f>
        <v/>
      </c>
      <c r="AU56" s="2" t="str" cm="1">
        <f t="array" ref="AU56">_xlfn.XLOOKUP($A56&amp;AU$5,'[1]NBA-Data-1980-2019'!$B$1:$B$16305&amp;'[1]NBA-Data-1980-2019'!$A$1:$A$16305,'[1]NBA-Data-1980-2019'!$H$1:$H$16305,"",0)</f>
        <v/>
      </c>
      <c r="AV56" s="2" t="str" cm="1">
        <f t="array" ref="AV56">_xlfn.XLOOKUP($A56&amp;AV$5,'[1]NBA-Data-1980-2019'!$B$1:$B$16305&amp;'[1]NBA-Data-1980-2019'!$A$1:$A$16305,'[1]NBA-Data-1980-2019'!$H$1:$H$16305,"",0)</f>
        <v/>
      </c>
      <c r="AW56" s="2" t="str" cm="1">
        <f t="array" ref="AW56">_xlfn.XLOOKUP($A56&amp;AW$5,'[1]NBA-Data-1980-2019'!$B$1:$B$16305&amp;'[1]NBA-Data-1980-2019'!$A$1:$A$16305,'[1]NBA-Data-1980-2019'!$H$1:$H$16305,"",0)</f>
        <v/>
      </c>
      <c r="AX56" s="2" t="str" cm="1">
        <f t="array" ref="AX56">_xlfn.XLOOKUP($A56&amp;AX$5,'[1]NBA-Data-1980-2019'!$B$1:$B$16305&amp;'[1]NBA-Data-1980-2019'!$A$1:$A$16305,'[1]NBA-Data-1980-2019'!$H$1:$H$16305,"",0)</f>
        <v/>
      </c>
      <c r="AY56" s="2" t="str" cm="1">
        <f t="array" ref="AY56">_xlfn.XLOOKUP($A56&amp;AY$5,'[1]NBA-Data-1980-2019'!$B$1:$B$16305&amp;'[1]NBA-Data-1980-2019'!$A$1:$A$16305,'[1]NBA-Data-1980-2019'!$H$1:$H$16305,"",0)</f>
        <v/>
      </c>
      <c r="AZ56" s="2" t="str" cm="1">
        <f t="array" ref="AZ56">_xlfn.XLOOKUP($A56&amp;AZ$5,'[1]NBA-Data-1980-2019'!$B$1:$B$16305&amp;'[1]NBA-Data-1980-2019'!$A$1:$A$16305,'[1]NBA-Data-1980-2019'!$H$1:$H$16305,"",0)</f>
        <v/>
      </c>
      <c r="BA56" s="2" t="str" cm="1">
        <f t="array" ref="BA56">_xlfn.XLOOKUP($A56&amp;BA$5,'[1]NBA-Data-1980-2019'!$B$1:$B$16305&amp;'[1]NBA-Data-1980-2019'!$A$1:$A$16305,'[1]NBA-Data-1980-2019'!$H$1:$H$16305,"",0)</f>
        <v/>
      </c>
      <c r="BB56" s="2" t="str" cm="1">
        <f t="array" ref="BB56">_xlfn.XLOOKUP($A56&amp;BB$5,'[1]NBA-Data-1980-2019'!$B$1:$B$16305&amp;'[1]NBA-Data-1980-2019'!$A$1:$A$16305,'[1]NBA-Data-1980-2019'!$H$1:$H$16305,"",0)</f>
        <v/>
      </c>
      <c r="BC56" s="2" t="str" cm="1">
        <f t="array" ref="BC56">_xlfn.XLOOKUP($A56&amp;BC$5,'[1]NBA-Data-1980-2019'!$B$1:$B$16305&amp;'[1]NBA-Data-1980-2019'!$A$1:$A$16305,'[1]NBA-Data-1980-2019'!$H$1:$H$16305,"",0)</f>
        <v/>
      </c>
      <c r="BD56" s="2" t="str" cm="1">
        <f t="array" ref="BD56">_xlfn.XLOOKUP($A56&amp;BD$5,'[1]NBA-Data-1980-2019'!$B$1:$B$16305&amp;'[1]NBA-Data-1980-2019'!$A$1:$A$16305,'[1]NBA-Data-1980-2019'!$H$1:$H$16305,"",0)</f>
        <v/>
      </c>
      <c r="BE56" s="2" t="str" cm="1">
        <f t="array" ref="BE56">_xlfn.XLOOKUP($A56&amp;BE$5,'[1]NBA-Data-1980-2019'!$B$1:$B$16305&amp;'[1]NBA-Data-1980-2019'!$A$1:$A$16305,'[1]NBA-Data-1980-2019'!$H$1:$H$16305,"",0)</f>
        <v/>
      </c>
      <c r="BF56" s="2" t="str" cm="1">
        <f t="array" ref="BF56">_xlfn.XLOOKUP($A56&amp;BF$5,'[1]NBA-Data-1980-2019'!$B$1:$B$16305&amp;'[1]NBA-Data-1980-2019'!$A$1:$A$16305,'[1]NBA-Data-1980-2019'!$H$1:$H$16305,"",0)</f>
        <v/>
      </c>
      <c r="BG56" s="2" t="str" cm="1">
        <f t="array" ref="BG56">_xlfn.XLOOKUP($A56&amp;BG$5,'[1]NBA-Data-1980-2019'!$B$1:$B$16305&amp;'[1]NBA-Data-1980-2019'!$A$1:$A$16305,'[1]NBA-Data-1980-2019'!$H$1:$H$16305,"",0)</f>
        <v/>
      </c>
      <c r="BH56" s="2" t="str" cm="1">
        <f t="array" ref="BH56">_xlfn.XLOOKUP($A56&amp;BH$5,'[1]NBA-Data-1980-2019'!$B$1:$B$16305&amp;'[1]NBA-Data-1980-2019'!$A$1:$A$16305,'[1]NBA-Data-1980-2019'!$H$1:$H$16305,"",0)</f>
        <v/>
      </c>
      <c r="BI56" s="2" t="str" cm="1">
        <f t="array" ref="BI56">_xlfn.XLOOKUP($A56&amp;BI$5,'[1]NBA-Data-1980-2019'!$B$1:$B$16305&amp;'[1]NBA-Data-1980-2019'!$A$1:$A$16305,'[1]NBA-Data-1980-2019'!$H$1:$H$16305,"",0)</f>
        <v/>
      </c>
      <c r="BJ56" s="2" t="str" cm="1">
        <f t="array" ref="BJ56">_xlfn.XLOOKUP($A56&amp;BJ$5,'[1]NBA-Data-1980-2019'!$B$1:$B$16305&amp;'[1]NBA-Data-1980-2019'!$A$1:$A$16305,'[1]NBA-Data-1980-2019'!$H$1:$H$16305,"",0)</f>
        <v/>
      </c>
      <c r="BK56" s="2" t="str" cm="1">
        <f t="array" ref="BK56">_xlfn.XLOOKUP($A56&amp;BK$5,'[1]NBA-Data-1980-2019'!$B$1:$B$16305&amp;'[1]NBA-Data-1980-2019'!$A$1:$A$16305,'[1]NBA-Data-1980-2019'!$H$1:$H$16305,"",0)</f>
        <v/>
      </c>
      <c r="BL56" s="2" t="str" cm="1">
        <f t="array" ref="BL56">_xlfn.XLOOKUP($A56&amp;BL$5,'[1]NBA-Data-1980-2019'!$B$1:$B$16305&amp;'[1]NBA-Data-1980-2019'!$A$1:$A$16305,'[1]NBA-Data-1980-2019'!$H$1:$H$16305,"",0)</f>
        <v/>
      </c>
      <c r="BM56" s="2" t="str" cm="1">
        <f t="array" ref="BM56">_xlfn.XLOOKUP($A56&amp;BM$5,'[1]NBA-Data-1980-2019'!$B$1:$B$16305&amp;'[1]NBA-Data-1980-2019'!$A$1:$A$16305,'[1]NBA-Data-1980-2019'!$H$1:$H$16305,"",0)</f>
        <v/>
      </c>
      <c r="BN56" s="2" cm="1">
        <f t="array" ref="BN56">_xlfn.XLOOKUP($A56&amp;BN$5,'[1]NBA-Data-1980-2019'!$B$1:$B$16305&amp;'[1]NBA-Data-1980-2019'!$A$1:$A$16305,'[1]NBA-Data-1980-2019'!$F$1:$F$16305,"",0)</f>
        <v>9.4</v>
      </c>
      <c r="BO56" s="2" cm="1">
        <f t="array" ref="BO56">_xlfn.XLOOKUP($A56&amp;BO$5,'[1]NBA-Data-1980-2019'!$B$1:$B$16305&amp;'[1]NBA-Data-1980-2019'!$A$1:$A$16305,'[1]NBA-Data-1980-2019'!$F$1:$F$16305,"",0)</f>
        <v>6.8</v>
      </c>
      <c r="BP56" s="2" cm="1">
        <f t="array" ref="BP56">_xlfn.XLOOKUP($A56&amp;BP$5,'[1]NBA-Data-1980-2019'!$B$1:$B$16305&amp;'[1]NBA-Data-1980-2019'!$A$1:$A$16305,'[1]NBA-Data-1980-2019'!$F$1:$F$16305,"",0)</f>
        <v>7.8</v>
      </c>
      <c r="BQ56" s="2" cm="1">
        <f t="array" ref="BQ56">_xlfn.XLOOKUP($A56&amp;BQ$5,'[1]NBA-Data-1980-2019'!$B$1:$B$16305&amp;'[1]NBA-Data-1980-2019'!$A$1:$A$16305,'[1]NBA-Data-1980-2019'!$F$1:$F$16305,"",0)</f>
        <v>8.6999999999999993</v>
      </c>
      <c r="BR56" s="2" cm="1">
        <f t="array" ref="BR56">_xlfn.XLOOKUP($A56&amp;BR$5,'[1]NBA-Data-1980-2019'!$B$1:$B$16305&amp;'[1]NBA-Data-1980-2019'!$A$1:$A$16305,'[1]NBA-Data-1980-2019'!$F$1:$F$16305,"",0)</f>
        <v>2.6</v>
      </c>
      <c r="BS56" s="2" cm="1">
        <f t="array" ref="BS56">_xlfn.XLOOKUP($A56&amp;BS$5,'[1]NBA-Data-1980-2019'!$B$1:$B$16305&amp;'[1]NBA-Data-1980-2019'!$A$1:$A$16305,'[1]NBA-Data-1980-2019'!$F$1:$F$16305,"",0)</f>
        <v>8.1</v>
      </c>
      <c r="BT56" s="2" cm="1">
        <f t="array" ref="BT56">_xlfn.XLOOKUP($A56&amp;BT$5,'[1]NBA-Data-1980-2019'!$B$1:$B$16305&amp;'[1]NBA-Data-1980-2019'!$A$1:$A$16305,'[1]NBA-Data-1980-2019'!$F$1:$F$16305,"",0)</f>
        <v>6.3</v>
      </c>
      <c r="BU56" s="2" cm="1">
        <f t="array" ref="BU56">_xlfn.XLOOKUP($A56&amp;BU$5,'[1]NBA-Data-1980-2019'!$B$1:$B$16305&amp;'[1]NBA-Data-1980-2019'!$A$1:$A$16305,'[1]NBA-Data-1980-2019'!$F$1:$F$16305,"",0)</f>
        <v>7.8</v>
      </c>
      <c r="BV56" s="2" cm="1">
        <f t="array" ref="BV56">_xlfn.XLOOKUP($A56&amp;BV$5,'[1]NBA-Data-1980-2019'!$B$1:$B$16305&amp;'[1]NBA-Data-1980-2019'!$A$1:$A$16305,'[1]NBA-Data-1980-2019'!$F$1:$F$16305,"",0)</f>
        <v>6.5</v>
      </c>
      <c r="BW56" s="2" cm="1">
        <f t="array" ref="BW56">_xlfn.XLOOKUP($A56&amp;BW$5,'[1]NBA-Data-1980-2019'!$B$1:$B$16305&amp;'[1]NBA-Data-1980-2019'!$A$1:$A$16305,'[1]NBA-Data-1980-2019'!$F$1:$F$16305,"",0)</f>
        <v>11.4</v>
      </c>
      <c r="BX56" s="2" t="str" cm="1">
        <f t="array" ref="BX56">_xlfn.XLOOKUP($A56&amp;BX$5,'[1]NBA-Data-1980-2019'!$B$1:$B$16305&amp;'[1]NBA-Data-1980-2019'!$A$1:$A$16305,'[1]NBA-Data-1980-2019'!$F$1:$F$16305,"",0)</f>
        <v/>
      </c>
      <c r="BY56" s="2" t="str" cm="1">
        <f t="array" ref="BY56">_xlfn.XLOOKUP($A56&amp;BY$5,'[1]NBA-Data-1980-2019'!$B$1:$B$16305&amp;'[1]NBA-Data-1980-2019'!$A$1:$A$16305,'[1]NBA-Data-1980-2019'!$F$1:$F$16305,"",0)</f>
        <v/>
      </c>
      <c r="BZ56" s="2" t="str" cm="1">
        <f t="array" ref="BZ56">_xlfn.XLOOKUP($A56&amp;BZ$5,'[1]NBA-Data-1980-2019'!$B$1:$B$16305&amp;'[1]NBA-Data-1980-2019'!$A$1:$A$16305,'[1]NBA-Data-1980-2019'!$F$1:$F$16305,"",0)</f>
        <v/>
      </c>
      <c r="CA56" s="2" t="str" cm="1">
        <f t="array" ref="CA56">_xlfn.XLOOKUP($A56&amp;CA$5,'[1]NBA-Data-1980-2019'!$B$1:$B$16305&amp;'[1]NBA-Data-1980-2019'!$A$1:$A$16305,'[1]NBA-Data-1980-2019'!$F$1:$F$16305,"",0)</f>
        <v/>
      </c>
      <c r="CB56" s="2" t="str" cm="1">
        <f t="array" ref="CB56">_xlfn.XLOOKUP($A56&amp;CB$5,'[1]NBA-Data-1980-2019'!$B$1:$B$16305&amp;'[1]NBA-Data-1980-2019'!$A$1:$A$16305,'[1]NBA-Data-1980-2019'!$F$1:$F$16305,"",0)</f>
        <v/>
      </c>
      <c r="CC56" s="2" t="str" cm="1">
        <f t="array" ref="CC56">_xlfn.XLOOKUP($A56&amp;CC$5,'[1]NBA-Data-1980-2019'!$B$1:$B$16305&amp;'[1]NBA-Data-1980-2019'!$A$1:$A$16305,'[1]NBA-Data-1980-2019'!$F$1:$F$16305,"",0)</f>
        <v/>
      </c>
      <c r="CD56" s="2" t="str" cm="1">
        <f t="array" ref="CD56">_xlfn.XLOOKUP($A56&amp;CD$5,'[1]NBA-Data-1980-2019'!$B$1:$B$16305&amp;'[1]NBA-Data-1980-2019'!$A$1:$A$16305,'[1]NBA-Data-1980-2019'!$F$1:$F$16305,"",0)</f>
        <v/>
      </c>
      <c r="CE56" s="2" t="str" cm="1">
        <f t="array" ref="CE56">_xlfn.XLOOKUP($A56&amp;CE$5,'[1]NBA-Data-1980-2019'!$B$1:$B$16305&amp;'[1]NBA-Data-1980-2019'!$A$1:$A$16305,'[1]NBA-Data-1980-2019'!$F$1:$F$16305,"",0)</f>
        <v/>
      </c>
      <c r="CF56" s="2" t="str" cm="1">
        <f t="array" ref="CF56">_xlfn.XLOOKUP($A56&amp;CF$5,'[1]NBA-Data-1980-2019'!$B$1:$B$16305&amp;'[1]NBA-Data-1980-2019'!$A$1:$A$16305,'[1]NBA-Data-1980-2019'!$F$1:$F$16305,"",0)</f>
        <v/>
      </c>
      <c r="CG56" s="2" t="str" cm="1">
        <f t="array" ref="CG56">_xlfn.XLOOKUP($A56&amp;CG$5,'[1]NBA-Data-1980-2019'!$B$1:$B$16305&amp;'[1]NBA-Data-1980-2019'!$A$1:$A$16305,'[1]NBA-Data-1980-2019'!$F$1:$F$16305,"",0)</f>
        <v/>
      </c>
      <c r="CH56" s="2" t="str" cm="1">
        <f t="array" ref="CH56">_xlfn.XLOOKUP($A56&amp;CH$5,'[1]NBA-Data-1980-2019'!$B$1:$B$16305&amp;'[1]NBA-Data-1980-2019'!$A$1:$A$16305,'[1]NBA-Data-1980-2019'!$F$1:$F$16305,"",0)</f>
        <v/>
      </c>
      <c r="CI56" s="2" t="str" cm="1">
        <f t="array" ref="CI56">_xlfn.XLOOKUP($A56&amp;CI$5,'[1]NBA-Data-1980-2019'!$B$1:$B$16305&amp;'[1]NBA-Data-1980-2019'!$A$1:$A$16305,'[1]NBA-Data-1980-2019'!$F$1:$F$16305,"",0)</f>
        <v/>
      </c>
      <c r="CJ56" s="2" t="str" cm="1">
        <f t="array" ref="CJ56">_xlfn.XLOOKUP($A56&amp;CJ$5,'[1]NBA-Data-1980-2019'!$B$1:$B$16305&amp;'[1]NBA-Data-1980-2019'!$A$1:$A$16305,'[1]NBA-Data-1980-2019'!$F$1:$F$16305,"",0)</f>
        <v/>
      </c>
      <c r="CK56" s="2" t="str" cm="1">
        <f t="array" ref="CK56">_xlfn.XLOOKUP($A56&amp;CK$5,'[1]NBA-Data-1980-2019'!$B$1:$B$16305&amp;'[1]NBA-Data-1980-2019'!$A$1:$A$16305,'[1]NBA-Data-1980-2019'!$F$1:$F$16305,"",0)</f>
        <v/>
      </c>
      <c r="CL56" s="2" t="str" cm="1">
        <f t="array" ref="CL56">_xlfn.XLOOKUP($A56&amp;CL$5,'[1]NBA-Data-1980-2019'!$B$1:$B$16305&amp;'[1]NBA-Data-1980-2019'!$A$1:$A$16305,'[1]NBA-Data-1980-2019'!$F$1:$F$16305,"",0)</f>
        <v/>
      </c>
      <c r="CM56" s="2" t="str" cm="1">
        <f t="array" ref="CM56">_xlfn.XLOOKUP($A56&amp;CM$5,'[1]NBA-Data-1980-2019'!$B$1:$B$16305&amp;'[1]NBA-Data-1980-2019'!$A$1:$A$16305,'[1]NBA-Data-1980-2019'!$F$1:$F$16305,"",0)</f>
        <v/>
      </c>
      <c r="CN56" s="2" t="str" cm="1">
        <f t="array" ref="CN56">_xlfn.XLOOKUP($A56&amp;CN$5,'[1]NBA-Data-1980-2019'!$B$1:$B$16305&amp;'[1]NBA-Data-1980-2019'!$A$1:$A$16305,'[1]NBA-Data-1980-2019'!$F$1:$F$16305,"",0)</f>
        <v/>
      </c>
      <c r="CO56" s="2" t="str" cm="1">
        <f t="array" ref="CO56">_xlfn.XLOOKUP($A56&amp;CO$5,'[1]NBA-Data-1980-2019'!$B$1:$B$16305&amp;'[1]NBA-Data-1980-2019'!$A$1:$A$16305,'[1]NBA-Data-1980-2019'!$F$1:$F$16305,"",0)</f>
        <v/>
      </c>
      <c r="CP56" s="2" t="str" cm="1">
        <f t="array" ref="CP56">_xlfn.XLOOKUP($A56&amp;CP$5,'[1]NBA-Data-1980-2019'!$B$1:$B$16305&amp;'[1]NBA-Data-1980-2019'!$A$1:$A$16305,'[1]NBA-Data-1980-2019'!$F$1:$F$16305,"",0)</f>
        <v/>
      </c>
      <c r="CQ56" s="2" t="str" cm="1">
        <f t="array" ref="CQ56">_xlfn.XLOOKUP($A56&amp;CQ$5,'[1]NBA-Data-1980-2019'!$B$1:$B$16305&amp;'[1]NBA-Data-1980-2019'!$A$1:$A$16305,'[1]NBA-Data-1980-2019'!$F$1:$F$16305,"",0)</f>
        <v/>
      </c>
      <c r="CR56" s="2" t="str" cm="1">
        <f t="array" ref="CR56">_xlfn.XLOOKUP($A56&amp;CR$5,'[1]NBA-Data-1980-2019'!$B$1:$B$16305&amp;'[1]NBA-Data-1980-2019'!$A$1:$A$16305,'[1]NBA-Data-1980-2019'!$F$1:$F$16305,"",0)</f>
        <v/>
      </c>
      <c r="CS56" s="2" t="str" cm="1">
        <f t="array" ref="CS56">_xlfn.XLOOKUP($A56&amp;CS$5,'[1]NBA-Data-1980-2019'!$B$1:$B$16305&amp;'[1]NBA-Data-1980-2019'!$A$1:$A$16305,'[1]NBA-Data-1980-2019'!$F$1:$F$16305,"",0)</f>
        <v/>
      </c>
      <c r="CU56" s="2" t="str">
        <f>_xlfn.XLOOKUP($A56,TEAMS!$G$1:$G$839,TEAMS!$H$1:$H$839,"",0)</f>
        <v>PF</v>
      </c>
      <c r="CV56" s="2" t="str">
        <f>_xlfn.XLOOKUP($CU56,DASHBOARD!$B$22:$B$27,DASHBOARD!$C$22:$C$27,"",0)</f>
        <v>FORWARD</v>
      </c>
      <c r="CY56" s="63">
        <f>SUMIFS('[1]NBA-Data-1980-2019'!$G$1:$G$16305,'[1]NBA-Data-1980-2019'!$B$1:$B$16305,$A56,'[1]NBA-Data-1980-2019'!$A$1:$A$16305,CY$9)</f>
        <v>675000</v>
      </c>
      <c r="CZ56" s="63">
        <f>SUMIFS('[1]NBA-Data-1980-2019'!$G$1:$G$16305,'[1]NBA-Data-1980-2019'!$B$1:$B$16305,$A56,'[1]NBA-Data-1980-2019'!$A$1:$A$16305,CZ$9)</f>
        <v>750000</v>
      </c>
      <c r="DA56" s="63">
        <f>SUMIFS('[1]NBA-Data-1980-2019'!$G$1:$G$16305,'[1]NBA-Data-1980-2019'!$B$1:$B$16305,$A56,'[1]NBA-Data-1980-2019'!$A$1:$A$16305,DA$9)</f>
        <v>875000</v>
      </c>
      <c r="DB56" s="63">
        <f>SUMIFS('[1]NBA-Data-1980-2019'!$G$1:$G$16305,'[1]NBA-Data-1980-2019'!$B$1:$B$16305,$A56,'[1]NBA-Data-1980-2019'!$A$1:$A$16305,DB$9)</f>
        <v>0</v>
      </c>
      <c r="DC56" s="63">
        <f>SUMIFS('[1]NBA-Data-1980-2019'!$G$1:$G$16305,'[1]NBA-Data-1980-2019'!$B$1:$B$16305,$A56,'[1]NBA-Data-1980-2019'!$A$1:$A$16305,DC$9)</f>
        <v>0</v>
      </c>
      <c r="DD56" s="63">
        <f>SUMIFS('[1]NBA-Data-1980-2019'!$G$1:$G$16305,'[1]NBA-Data-1980-2019'!$B$1:$B$16305,$A56,'[1]NBA-Data-1980-2019'!$A$1:$A$16305,DD$9)</f>
        <v>350000</v>
      </c>
      <c r="DE56" s="63">
        <f>SUMIFS('[1]NBA-Data-1980-2019'!$G$1:$G$16305,'[1]NBA-Data-1980-2019'!$B$1:$B$16305,$A56,'[1]NBA-Data-1980-2019'!$A$1:$A$16305,DE$9)</f>
        <v>247500</v>
      </c>
      <c r="DF56" s="63">
        <f>SUMIFS('[1]NBA-Data-1980-2019'!$G$1:$G$16305,'[1]NBA-Data-1980-2019'!$B$1:$B$16305,$A56,'[1]NBA-Data-1980-2019'!$A$1:$A$16305,DF$9)</f>
        <v>0</v>
      </c>
      <c r="DG56" s="63">
        <f>SUMIFS('[1]NBA-Data-1980-2019'!$G$1:$G$16305,'[1]NBA-Data-1980-2019'!$B$1:$B$16305,$A56,'[1]NBA-Data-1980-2019'!$A$1:$A$16305,DG$9)</f>
        <v>287500</v>
      </c>
      <c r="DH56" s="63">
        <f>SUMIFS('[1]NBA-Data-1980-2019'!$G$1:$G$16305,'[1]NBA-Data-1980-2019'!$B$1:$B$16305,$A56,'[1]NBA-Data-1980-2019'!$A$1:$A$16305,DH$9)</f>
        <v>385000</v>
      </c>
      <c r="DI56" s="63">
        <f>SUMIFS('[1]NBA-Data-1980-2019'!$G$1:$G$16305,'[1]NBA-Data-1980-2019'!$B$1:$B$16305,$A56,'[1]NBA-Data-1980-2019'!$A$1:$A$16305,DI$9)</f>
        <v>0</v>
      </c>
      <c r="DJ56" s="63">
        <f>SUMIFS('[1]NBA-Data-1980-2019'!$G$1:$G$16305,'[1]NBA-Data-1980-2019'!$B$1:$B$16305,$A56,'[1]NBA-Data-1980-2019'!$A$1:$A$16305,DJ$9)</f>
        <v>0</v>
      </c>
      <c r="DK56" s="63">
        <f>SUMIFS('[1]NBA-Data-1980-2019'!$G$1:$G$16305,'[1]NBA-Data-1980-2019'!$B$1:$B$16305,$A56,'[1]NBA-Data-1980-2019'!$A$1:$A$16305,DK$9)</f>
        <v>0</v>
      </c>
      <c r="DL56" s="63">
        <f>SUMIFS('[1]NBA-Data-1980-2019'!$G$1:$G$16305,'[1]NBA-Data-1980-2019'!$B$1:$B$16305,$A56,'[1]NBA-Data-1980-2019'!$A$1:$A$16305,DL$9)</f>
        <v>0</v>
      </c>
      <c r="DM56" s="63">
        <f>SUMIFS('[1]NBA-Data-1980-2019'!$G$1:$G$16305,'[1]NBA-Data-1980-2019'!$B$1:$B$16305,$A56,'[1]NBA-Data-1980-2019'!$A$1:$A$16305,DM$9)</f>
        <v>0</v>
      </c>
      <c r="DN56" s="63">
        <f>SUMIFS('[1]NBA-Data-1980-2019'!$G$1:$G$16305,'[1]NBA-Data-1980-2019'!$B$1:$B$16305,$A56,'[1]NBA-Data-1980-2019'!$A$1:$A$16305,DN$9)</f>
        <v>0</v>
      </c>
      <c r="DO56" s="63">
        <f>SUMIFS('[1]NBA-Data-1980-2019'!$G$1:$G$16305,'[1]NBA-Data-1980-2019'!$B$1:$B$16305,$A56,'[1]NBA-Data-1980-2019'!$A$1:$A$16305,DO$9)</f>
        <v>0</v>
      </c>
      <c r="DP56" s="63">
        <f>SUMIFS('[1]NBA-Data-1980-2019'!$G$1:$G$16305,'[1]NBA-Data-1980-2019'!$B$1:$B$16305,$A56,'[1]NBA-Data-1980-2019'!$A$1:$A$16305,DP$9)</f>
        <v>0</v>
      </c>
      <c r="DQ56" s="63">
        <f>SUMIFS('[1]NBA-Data-1980-2019'!$G$1:$G$16305,'[1]NBA-Data-1980-2019'!$B$1:$B$16305,$A56,'[1]NBA-Data-1980-2019'!$A$1:$A$16305,DQ$9)</f>
        <v>0</v>
      </c>
      <c r="DR56" s="63">
        <f>SUMIFS('[1]NBA-Data-1980-2019'!$G$1:$G$16305,'[1]NBA-Data-1980-2019'!$B$1:$B$16305,$A56,'[1]NBA-Data-1980-2019'!$A$1:$A$16305,DR$9)</f>
        <v>0</v>
      </c>
      <c r="DS56" s="63">
        <f>SUMIFS('[1]NBA-Data-1980-2019'!$G$1:$G$16305,'[1]NBA-Data-1980-2019'!$B$1:$B$16305,$A56,'[1]NBA-Data-1980-2019'!$A$1:$A$16305,DS$9)</f>
        <v>0</v>
      </c>
      <c r="DT56" s="63">
        <f>SUMIFS('[1]NBA-Data-1980-2019'!$G$1:$G$16305,'[1]NBA-Data-1980-2019'!$B$1:$B$16305,$A56,'[1]NBA-Data-1980-2019'!$A$1:$A$16305,DT$9)</f>
        <v>0</v>
      </c>
      <c r="DU56" s="63">
        <f>SUMIFS('[1]NBA-Data-1980-2019'!$G$1:$G$16305,'[1]NBA-Data-1980-2019'!$B$1:$B$16305,$A56,'[1]NBA-Data-1980-2019'!$A$1:$A$16305,DU$9)</f>
        <v>0</v>
      </c>
      <c r="DV56" s="63">
        <f>SUMIFS('[1]NBA-Data-1980-2019'!$G$1:$G$16305,'[1]NBA-Data-1980-2019'!$B$1:$B$16305,$A56,'[1]NBA-Data-1980-2019'!$A$1:$A$16305,DV$9)</f>
        <v>0</v>
      </c>
      <c r="DW56" s="63">
        <f>SUMIFS('[1]NBA-Data-1980-2019'!$G$1:$G$16305,'[1]NBA-Data-1980-2019'!$B$1:$B$16305,$A56,'[1]NBA-Data-1980-2019'!$A$1:$A$16305,DW$9)</f>
        <v>0</v>
      </c>
      <c r="DX56" s="63">
        <f>SUMIFS('[1]NBA-Data-1980-2019'!$G$1:$G$16305,'[1]NBA-Data-1980-2019'!$B$1:$B$16305,$A56,'[1]NBA-Data-1980-2019'!$A$1:$A$16305,DX$9)</f>
        <v>0</v>
      </c>
      <c r="DY56" s="63">
        <f>SUMIFS('[1]NBA-Data-1980-2019'!$G$1:$G$16305,'[1]NBA-Data-1980-2019'!$B$1:$B$16305,$A56,'[1]NBA-Data-1980-2019'!$A$1:$A$16305,DY$9)</f>
        <v>0</v>
      </c>
      <c r="DZ56" s="63">
        <f>SUMIFS('[1]NBA-Data-1980-2019'!$G$1:$G$16305,'[1]NBA-Data-1980-2019'!$B$1:$B$16305,$A56,'[1]NBA-Data-1980-2019'!$A$1:$A$16305,DZ$9)</f>
        <v>0</v>
      </c>
      <c r="EA56" s="63">
        <f>SUMIFS('[1]NBA-Data-1980-2019'!$G$1:$G$16305,'[1]NBA-Data-1980-2019'!$B$1:$B$16305,$A56,'[1]NBA-Data-1980-2019'!$A$1:$A$16305,EA$9)</f>
        <v>0</v>
      </c>
      <c r="EB56" s="63">
        <f>SUMIFS('[1]NBA-Data-1980-2019'!$G$1:$G$16305,'[1]NBA-Data-1980-2019'!$B$1:$B$16305,$A56,'[1]NBA-Data-1980-2019'!$A$1:$A$16305,EB$9)</f>
        <v>0</v>
      </c>
      <c r="EC56" s="63">
        <f>SUMIFS('[1]NBA-Data-1980-2019'!$G$1:$G$16305,'[1]NBA-Data-1980-2019'!$B$1:$B$16305,$A56,'[1]NBA-Data-1980-2019'!$A$1:$A$16305,EC$9)</f>
        <v>0</v>
      </c>
      <c r="ED56" s="63">
        <f>SUMIFS('[1]NBA-Data-1980-2019'!$G$1:$G$16305,'[1]NBA-Data-1980-2019'!$B$1:$B$16305,$A56,'[1]NBA-Data-1980-2019'!$A$1:$A$16305,ED$9)</f>
        <v>0</v>
      </c>
      <c r="EF56" s="1"/>
      <c r="EG56" s="1"/>
      <c r="EH56" s="2" t="s">
        <v>1480</v>
      </c>
      <c r="EI56" s="1"/>
      <c r="EJ56" s="1"/>
      <c r="EK56" s="1"/>
      <c r="EL56" s="1"/>
      <c r="EM56" s="1"/>
      <c r="EN56" s="1"/>
      <c r="FB56" s="58"/>
      <c r="FC56" s="58"/>
      <c r="FD56" s="58"/>
      <c r="FE56" s="58"/>
      <c r="FF56" s="58"/>
      <c r="FG56" s="58"/>
      <c r="FH56" s="58"/>
      <c r="FI56" s="1"/>
    </row>
    <row r="57" spans="1:165" x14ac:dyDescent="0.2">
      <c r="A57" s="2" t="s">
        <v>968</v>
      </c>
      <c r="B57" s="2" t="str" cm="1">
        <f t="array" ref="B57">_xlfn.XLOOKUP($A57&amp;B$5,'[1]NBA-Data-1980-2019'!$B$1:$B$16305&amp;'[1]NBA-Data-1980-2019'!$A$1:$A$16305,'[1]NBA-Data-1980-2019'!$D$1:$D$16305,"",0)</f>
        <v/>
      </c>
      <c r="C57" s="2" t="str" cm="1">
        <f t="array" ref="C57">_xlfn.XLOOKUP($A57&amp;C$5,'[1]NBA-Data-1980-2019'!$B$1:$B$16305&amp;'[1]NBA-Data-1980-2019'!$A$1:$A$16305,'[1]NBA-Data-1980-2019'!$D$1:$D$16305,"",0)</f>
        <v/>
      </c>
      <c r="D57" s="2" t="str" cm="1">
        <f t="array" ref="D57">_xlfn.XLOOKUP($A57&amp;D$5,'[1]NBA-Data-1980-2019'!$B$1:$B$16305&amp;'[1]NBA-Data-1980-2019'!$A$1:$A$16305,'[1]NBA-Data-1980-2019'!$D$1:$D$16305,"",0)</f>
        <v/>
      </c>
      <c r="E57" s="2" t="str" cm="1">
        <f t="array" ref="E57">_xlfn.XLOOKUP($A57&amp;E$5,'[1]NBA-Data-1980-2019'!$B$1:$B$16305&amp;'[1]NBA-Data-1980-2019'!$A$1:$A$16305,'[1]NBA-Data-1980-2019'!$D$1:$D$16305,"",0)</f>
        <v/>
      </c>
      <c r="F57" s="2" t="str" cm="1">
        <f t="array" ref="F57">_xlfn.XLOOKUP($A57&amp;F$5,'[1]NBA-Data-1980-2019'!$B$1:$B$16305&amp;'[1]NBA-Data-1980-2019'!$A$1:$A$16305,'[1]NBA-Data-1980-2019'!$D$1:$D$16305,"",0)</f>
        <v/>
      </c>
      <c r="G57" s="2" t="str" cm="1">
        <f t="array" ref="G57">_xlfn.XLOOKUP($A57&amp;G$5,'[1]NBA-Data-1980-2019'!$B$1:$B$16305&amp;'[1]NBA-Data-1980-2019'!$A$1:$A$16305,'[1]NBA-Data-1980-2019'!$D$1:$D$16305,"",0)</f>
        <v/>
      </c>
      <c r="H57" s="2" t="str" cm="1">
        <f t="array" ref="H57">_xlfn.XLOOKUP($A57&amp;H$5,'[1]NBA-Data-1980-2019'!$B$1:$B$16305&amp;'[1]NBA-Data-1980-2019'!$A$1:$A$16305,'[1]NBA-Data-1980-2019'!$D$1:$D$16305,"",0)</f>
        <v/>
      </c>
      <c r="I57" s="2" t="str" cm="1">
        <f t="array" ref="I57">_xlfn.XLOOKUP($A57&amp;I$5,'[1]NBA-Data-1980-2019'!$B$1:$B$16305&amp;'[1]NBA-Data-1980-2019'!$A$1:$A$16305,'[1]NBA-Data-1980-2019'!$D$1:$D$16305,"",0)</f>
        <v>TOT</v>
      </c>
      <c r="J57" s="2" t="str" cm="1">
        <f t="array" ref="J57">_xlfn.XLOOKUP($A57&amp;J$5,'[1]NBA-Data-1980-2019'!$B$1:$B$16305&amp;'[1]NBA-Data-1980-2019'!$A$1:$A$16305,'[1]NBA-Data-1980-2019'!$D$1:$D$16305,"",0)</f>
        <v>DEN</v>
      </c>
      <c r="K57" s="2" t="str" cm="1">
        <f t="array" ref="K57">_xlfn.XLOOKUP($A57&amp;K$5,'[1]NBA-Data-1980-2019'!$B$1:$B$16305&amp;'[1]NBA-Data-1980-2019'!$A$1:$A$16305,'[1]NBA-Data-1980-2019'!$D$1:$D$16305,"",0)</f>
        <v>DEN</v>
      </c>
      <c r="L57" s="2" t="str" cm="1">
        <f t="array" ref="L57">_xlfn.XLOOKUP($A57&amp;L$5,'[1]NBA-Data-1980-2019'!$B$1:$B$16305&amp;'[1]NBA-Data-1980-2019'!$A$1:$A$16305,'[1]NBA-Data-1980-2019'!$D$1:$D$16305,"",0)</f>
        <v>MIN</v>
      </c>
      <c r="M57" s="2" t="str" cm="1">
        <f t="array" ref="M57">_xlfn.XLOOKUP($A57&amp;M$5,'[1]NBA-Data-1980-2019'!$B$1:$B$16305&amp;'[1]NBA-Data-1980-2019'!$A$1:$A$16305,'[1]NBA-Data-1980-2019'!$D$1:$D$16305,"",0)</f>
        <v>MIN</v>
      </c>
      <c r="N57" s="2" t="str" cm="1">
        <f t="array" ref="N57">_xlfn.XLOOKUP($A57&amp;N$5,'[1]NBA-Data-1980-2019'!$B$1:$B$16305&amp;'[1]NBA-Data-1980-2019'!$A$1:$A$16305,'[1]NBA-Data-1980-2019'!$D$1:$D$16305,"",0)</f>
        <v>DET</v>
      </c>
      <c r="O57" s="2" t="str" cm="1">
        <f t="array" ref="O57">_xlfn.XLOOKUP($A57&amp;O$5,'[1]NBA-Data-1980-2019'!$B$1:$B$16305&amp;'[1]NBA-Data-1980-2019'!$A$1:$A$16305,'[1]NBA-Data-1980-2019'!$D$1:$D$16305,"",0)</f>
        <v>DET</v>
      </c>
      <c r="P57" s="2" t="str" cm="1">
        <f t="array" ref="P57">_xlfn.XLOOKUP($A57&amp;P$5,'[1]NBA-Data-1980-2019'!$B$1:$B$16305&amp;'[1]NBA-Data-1980-2019'!$A$1:$A$16305,'[1]NBA-Data-1980-2019'!$D$1:$D$16305,"",0)</f>
        <v>DET</v>
      </c>
      <c r="Q57" s="2" t="str" cm="1">
        <f t="array" ref="Q57">_xlfn.XLOOKUP($A57&amp;Q$5,'[1]NBA-Data-1980-2019'!$B$1:$B$16305&amp;'[1]NBA-Data-1980-2019'!$A$1:$A$16305,'[1]NBA-Data-1980-2019'!$D$1:$D$16305,"",0)</f>
        <v>DET</v>
      </c>
      <c r="R57" s="2" t="str" cm="1">
        <f t="array" ref="R57">_xlfn.XLOOKUP($A57&amp;R$5,'[1]NBA-Data-1980-2019'!$B$1:$B$16305&amp;'[1]NBA-Data-1980-2019'!$A$1:$A$16305,'[1]NBA-Data-1980-2019'!$D$1:$D$16305,"",0)</f>
        <v>DET</v>
      </c>
      <c r="S57" s="2" t="str" cm="1">
        <f t="array" ref="S57">_xlfn.XLOOKUP($A57&amp;S$5,'[1]NBA-Data-1980-2019'!$B$1:$B$16305&amp;'[1]NBA-Data-1980-2019'!$A$1:$A$16305,'[1]NBA-Data-1980-2019'!$D$1:$D$16305,"",0)</f>
        <v>DET</v>
      </c>
      <c r="T57" s="2" t="str" cm="1">
        <f t="array" ref="T57">_xlfn.XLOOKUP($A57&amp;T$5,'[1]NBA-Data-1980-2019'!$B$1:$B$16305&amp;'[1]NBA-Data-1980-2019'!$A$1:$A$16305,'[1]NBA-Data-1980-2019'!$D$1:$D$16305,"",0)</f>
        <v>TOT</v>
      </c>
      <c r="U57" s="2" t="str" cm="1">
        <f t="array" ref="U57">_xlfn.XLOOKUP($A57&amp;U$5,'[1]NBA-Data-1980-2019'!$B$1:$B$16305&amp;'[1]NBA-Data-1980-2019'!$A$1:$A$16305,'[1]NBA-Data-1980-2019'!$D$1:$D$16305,"",0)</f>
        <v>DEN</v>
      </c>
      <c r="V57" s="2" t="str" cm="1">
        <f t="array" ref="V57">_xlfn.XLOOKUP($A57&amp;V$5,'[1]NBA-Data-1980-2019'!$B$1:$B$16305&amp;'[1]NBA-Data-1980-2019'!$A$1:$A$16305,'[1]NBA-Data-1980-2019'!$D$1:$D$16305,"",0)</f>
        <v>TOT</v>
      </c>
      <c r="W57" s="2" t="str" cm="1">
        <f t="array" ref="W57">_xlfn.XLOOKUP($A57&amp;W$5,'[1]NBA-Data-1980-2019'!$B$1:$B$16305&amp;'[1]NBA-Data-1980-2019'!$A$1:$A$16305,'[1]NBA-Data-1980-2019'!$D$1:$D$16305,"",0)</f>
        <v>LAC</v>
      </c>
      <c r="X57" s="2" t="str" cm="1">
        <f t="array" ref="X57">_xlfn.XLOOKUP($A57&amp;X$5,'[1]NBA-Data-1980-2019'!$B$1:$B$16305&amp;'[1]NBA-Data-1980-2019'!$A$1:$A$16305,'[1]NBA-Data-1980-2019'!$D$1:$D$16305,"",0)</f>
        <v>LAC</v>
      </c>
      <c r="Y57" s="2" t="str" cm="1">
        <f t="array" ref="Y57">_xlfn.XLOOKUP($A57&amp;Y$5,'[1]NBA-Data-1980-2019'!$B$1:$B$16305&amp;'[1]NBA-Data-1980-2019'!$A$1:$A$16305,'[1]NBA-Data-1980-2019'!$D$1:$D$16305,"",0)</f>
        <v>DET</v>
      </c>
      <c r="Z57" s="2" t="str" cm="1">
        <f t="array" ref="Z57">_xlfn.XLOOKUP($A57&amp;Z$5,'[1]NBA-Data-1980-2019'!$B$1:$B$16305&amp;'[1]NBA-Data-1980-2019'!$A$1:$A$16305,'[1]NBA-Data-1980-2019'!$D$1:$D$16305,"",0)</f>
        <v/>
      </c>
      <c r="AA57" s="2" t="str" cm="1">
        <f t="array" ref="AA57">_xlfn.XLOOKUP($A57&amp;AA$5,'[1]NBA-Data-1980-2019'!$B$1:$B$16305&amp;'[1]NBA-Data-1980-2019'!$A$1:$A$16305,'[1]NBA-Data-1980-2019'!$D$1:$D$16305,"",0)</f>
        <v/>
      </c>
      <c r="AB57" s="2" t="str" cm="1">
        <f t="array" ref="AB57">_xlfn.XLOOKUP($A57&amp;AB$5,'[1]NBA-Data-1980-2019'!$B$1:$B$16305&amp;'[1]NBA-Data-1980-2019'!$A$1:$A$16305,'[1]NBA-Data-1980-2019'!$D$1:$D$16305,"",0)</f>
        <v/>
      </c>
      <c r="AC57" s="2" t="str" cm="1">
        <f t="array" ref="AC57">_xlfn.XLOOKUP($A57&amp;AC$5,'[1]NBA-Data-1980-2019'!$B$1:$B$16305&amp;'[1]NBA-Data-1980-2019'!$A$1:$A$16305,'[1]NBA-Data-1980-2019'!$D$1:$D$16305,"",0)</f>
        <v/>
      </c>
      <c r="AD57" s="2" t="str" cm="1">
        <f t="array" ref="AD57">_xlfn.XLOOKUP($A57&amp;AD$5,'[1]NBA-Data-1980-2019'!$B$1:$B$16305&amp;'[1]NBA-Data-1980-2019'!$A$1:$A$16305,'[1]NBA-Data-1980-2019'!$D$1:$D$16305,"",0)</f>
        <v/>
      </c>
      <c r="AE57" s="2" t="str" cm="1">
        <f t="array" ref="AE57">_xlfn.XLOOKUP($A57&amp;AE$5,'[1]NBA-Data-1980-2019'!$B$1:$B$16305&amp;'[1]NBA-Data-1980-2019'!$A$1:$A$16305,'[1]NBA-Data-1980-2019'!$D$1:$D$16305,"",0)</f>
        <v/>
      </c>
      <c r="AF57" s="2" t="str" cm="1">
        <f t="array" ref="AF57">_xlfn.XLOOKUP($A57&amp;AF$5,'[1]NBA-Data-1980-2019'!$B$1:$B$16305&amp;'[1]NBA-Data-1980-2019'!$A$1:$A$16305,'[1]NBA-Data-1980-2019'!$D$1:$D$16305,"",0)</f>
        <v/>
      </c>
      <c r="AG57" s="2" t="str" cm="1">
        <f t="array" ref="AG57">_xlfn.XLOOKUP($A57&amp;AG$5,'[1]NBA-Data-1980-2019'!$B$1:$B$16305&amp;'[1]NBA-Data-1980-2019'!$A$1:$A$16305,'[1]NBA-Data-1980-2019'!$D$1:$D$16305,"",0)</f>
        <v/>
      </c>
      <c r="AH57" s="2" t="str" cm="1">
        <f t="array" ref="AH57">_xlfn.XLOOKUP($A57&amp;AH$5,'[1]NBA-Data-1980-2019'!$B$1:$B$16305&amp;'[1]NBA-Data-1980-2019'!$A$1:$A$16305,'[1]NBA-Data-1980-2019'!$H$1:$H$16305,"",0)</f>
        <v/>
      </c>
      <c r="AI57" s="2" t="str" cm="1">
        <f t="array" ref="AI57">_xlfn.XLOOKUP($A57&amp;AI$5,'[1]NBA-Data-1980-2019'!$B$1:$B$16305&amp;'[1]NBA-Data-1980-2019'!$A$1:$A$16305,'[1]NBA-Data-1980-2019'!$H$1:$H$16305,"",0)</f>
        <v/>
      </c>
      <c r="AJ57" s="2" t="str" cm="1">
        <f t="array" ref="AJ57">_xlfn.XLOOKUP($A57&amp;AJ$5,'[1]NBA-Data-1980-2019'!$B$1:$B$16305&amp;'[1]NBA-Data-1980-2019'!$A$1:$A$16305,'[1]NBA-Data-1980-2019'!$H$1:$H$16305,"",0)</f>
        <v/>
      </c>
      <c r="AK57" s="2" t="str" cm="1">
        <f t="array" ref="AK57">_xlfn.XLOOKUP($A57&amp;AK$5,'[1]NBA-Data-1980-2019'!$B$1:$B$16305&amp;'[1]NBA-Data-1980-2019'!$A$1:$A$16305,'[1]NBA-Data-1980-2019'!$H$1:$H$16305,"",0)</f>
        <v/>
      </c>
      <c r="AL57" s="2" t="str" cm="1">
        <f t="array" ref="AL57">_xlfn.XLOOKUP($A57&amp;AL$5,'[1]NBA-Data-1980-2019'!$B$1:$B$16305&amp;'[1]NBA-Data-1980-2019'!$A$1:$A$16305,'[1]NBA-Data-1980-2019'!$H$1:$H$16305,"",0)</f>
        <v/>
      </c>
      <c r="AM57" s="2" t="str" cm="1">
        <f t="array" ref="AM57">_xlfn.XLOOKUP($A57&amp;AM$5,'[1]NBA-Data-1980-2019'!$B$1:$B$16305&amp;'[1]NBA-Data-1980-2019'!$A$1:$A$16305,'[1]NBA-Data-1980-2019'!$H$1:$H$16305,"",0)</f>
        <v/>
      </c>
      <c r="AN57" s="2" t="str" cm="1">
        <f t="array" ref="AN57">_xlfn.XLOOKUP($A57&amp;AN$5,'[1]NBA-Data-1980-2019'!$B$1:$B$16305&amp;'[1]NBA-Data-1980-2019'!$A$1:$A$16305,'[1]NBA-Data-1980-2019'!$H$1:$H$16305,"",0)</f>
        <v/>
      </c>
      <c r="AO57" s="2" cm="1">
        <f t="array" ref="AO57">_xlfn.XLOOKUP($A57&amp;AO$5,'[1]NBA-Data-1980-2019'!$B$1:$B$16305&amp;'[1]NBA-Data-1980-2019'!$A$1:$A$16305,'[1]NBA-Data-1980-2019'!$H$1:$H$16305,"",0)</f>
        <v>2216</v>
      </c>
      <c r="AP57" s="2" cm="1">
        <f t="array" ref="AP57">_xlfn.XLOOKUP($A57&amp;AP$5,'[1]NBA-Data-1980-2019'!$B$1:$B$16305&amp;'[1]NBA-Data-1980-2019'!$A$1:$A$16305,'[1]NBA-Data-1980-2019'!$H$1:$H$16305,"",0)</f>
        <v>1489.5</v>
      </c>
      <c r="AQ57" s="2" cm="1">
        <f t="array" ref="AQ57">_xlfn.XLOOKUP($A57&amp;AQ$5,'[1]NBA-Data-1980-2019'!$B$1:$B$16305&amp;'[1]NBA-Data-1980-2019'!$A$1:$A$16305,'[1]NBA-Data-1980-2019'!$H$1:$H$16305,"",0)</f>
        <v>305.5</v>
      </c>
      <c r="AR57" s="2" cm="1">
        <f t="array" ref="AR57">_xlfn.XLOOKUP($A57&amp;AR$5,'[1]NBA-Data-1980-2019'!$B$1:$B$16305&amp;'[1]NBA-Data-1980-2019'!$A$1:$A$16305,'[1]NBA-Data-1980-2019'!$H$1:$H$16305,"",0)</f>
        <v>1786.3999999999999</v>
      </c>
      <c r="AS57" s="2" cm="1">
        <f t="array" ref="AS57">_xlfn.XLOOKUP($A57&amp;AS$5,'[1]NBA-Data-1980-2019'!$B$1:$B$16305&amp;'[1]NBA-Data-1980-2019'!$A$1:$A$16305,'[1]NBA-Data-1980-2019'!$H$1:$H$16305,"",0)</f>
        <v>2353.4</v>
      </c>
      <c r="AT57" s="2" cm="1">
        <f t="array" ref="AT57">_xlfn.XLOOKUP($A57&amp;AT$5,'[1]NBA-Data-1980-2019'!$B$1:$B$16305&amp;'[1]NBA-Data-1980-2019'!$A$1:$A$16305,'[1]NBA-Data-1980-2019'!$H$1:$H$16305,"",0)</f>
        <v>2323.6</v>
      </c>
      <c r="AU57" s="2" cm="1">
        <f t="array" ref="AU57">_xlfn.XLOOKUP($A57&amp;AU$5,'[1]NBA-Data-1980-2019'!$B$1:$B$16305&amp;'[1]NBA-Data-1980-2019'!$A$1:$A$16305,'[1]NBA-Data-1980-2019'!$H$1:$H$16305,"",0)</f>
        <v>2761.2</v>
      </c>
      <c r="AV57" s="2" cm="1">
        <f t="array" ref="AV57">_xlfn.XLOOKUP($A57&amp;AV$5,'[1]NBA-Data-1980-2019'!$B$1:$B$16305&amp;'[1]NBA-Data-1980-2019'!$A$1:$A$16305,'[1]NBA-Data-1980-2019'!$H$1:$H$16305,"",0)</f>
        <v>2864</v>
      </c>
      <c r="AW57" s="2" cm="1">
        <f t="array" ref="AW57">_xlfn.XLOOKUP($A57&amp;AW$5,'[1]NBA-Data-1980-2019'!$B$1:$B$16305&amp;'[1]NBA-Data-1980-2019'!$A$1:$A$16305,'[1]NBA-Data-1980-2019'!$H$1:$H$16305,"",0)</f>
        <v>2924.1</v>
      </c>
      <c r="AX57" s="2" cm="1">
        <f t="array" ref="AX57">_xlfn.XLOOKUP($A57&amp;AX$5,'[1]NBA-Data-1980-2019'!$B$1:$B$16305&amp;'[1]NBA-Data-1980-2019'!$A$1:$A$16305,'[1]NBA-Data-1980-2019'!$H$1:$H$16305,"",0)</f>
        <v>2534</v>
      </c>
      <c r="AY57" s="2" cm="1">
        <f t="array" ref="AY57">_xlfn.XLOOKUP($A57&amp;AY$5,'[1]NBA-Data-1980-2019'!$B$1:$B$16305&amp;'[1]NBA-Data-1980-2019'!$A$1:$A$16305,'[1]NBA-Data-1980-2019'!$H$1:$H$16305,"",0)</f>
        <v>2519.3999999999996</v>
      </c>
      <c r="AZ57" s="2" cm="1">
        <f t="array" ref="AZ57">_xlfn.XLOOKUP($A57&amp;AZ$5,'[1]NBA-Data-1980-2019'!$B$1:$B$16305&amp;'[1]NBA-Data-1980-2019'!$A$1:$A$16305,'[1]NBA-Data-1980-2019'!$H$1:$H$16305,"",0)</f>
        <v>2788.7</v>
      </c>
      <c r="BA57" s="2" cm="1">
        <f t="array" ref="BA57">_xlfn.XLOOKUP($A57&amp;BA$5,'[1]NBA-Data-1980-2019'!$B$1:$B$16305&amp;'[1]NBA-Data-1980-2019'!$A$1:$A$16305,'[1]NBA-Data-1980-2019'!$H$1:$H$16305,"",0)</f>
        <v>2489.3000000000002</v>
      </c>
      <c r="BB57" s="2" cm="1">
        <f t="array" ref="BB57">_xlfn.XLOOKUP($A57&amp;BB$5,'[1]NBA-Data-1980-2019'!$B$1:$B$16305&amp;'[1]NBA-Data-1980-2019'!$A$1:$A$16305,'[1]NBA-Data-1980-2019'!$H$1:$H$16305,"",0)</f>
        <v>2311.2000000000003</v>
      </c>
      <c r="BC57" s="2" cm="1">
        <f t="array" ref="BC57">_xlfn.XLOOKUP($A57&amp;BC$5,'[1]NBA-Data-1980-2019'!$B$1:$B$16305&amp;'[1]NBA-Data-1980-2019'!$A$1:$A$16305,'[1]NBA-Data-1980-2019'!$H$1:$H$16305,"",0)</f>
        <v>608</v>
      </c>
      <c r="BD57" s="2" cm="1">
        <f t="array" ref="BD57">_xlfn.XLOOKUP($A57&amp;BD$5,'[1]NBA-Data-1980-2019'!$B$1:$B$16305&amp;'[1]NBA-Data-1980-2019'!$A$1:$A$16305,'[1]NBA-Data-1980-2019'!$H$1:$H$16305,"",0)</f>
        <v>418</v>
      </c>
      <c r="BE57" s="2" cm="1">
        <f t="array" ref="BE57">_xlfn.XLOOKUP($A57&amp;BE$5,'[1]NBA-Data-1980-2019'!$B$1:$B$16305&amp;'[1]NBA-Data-1980-2019'!$A$1:$A$16305,'[1]NBA-Data-1980-2019'!$H$1:$H$16305,"",0)</f>
        <v>309.7</v>
      </c>
      <c r="BF57" s="2" t="str" cm="1">
        <f t="array" ref="BF57">_xlfn.XLOOKUP($A57&amp;BF$5,'[1]NBA-Data-1980-2019'!$B$1:$B$16305&amp;'[1]NBA-Data-1980-2019'!$A$1:$A$16305,'[1]NBA-Data-1980-2019'!$H$1:$H$16305,"",0)</f>
        <v/>
      </c>
      <c r="BG57" s="2" t="str" cm="1">
        <f t="array" ref="BG57">_xlfn.XLOOKUP($A57&amp;BG$5,'[1]NBA-Data-1980-2019'!$B$1:$B$16305&amp;'[1]NBA-Data-1980-2019'!$A$1:$A$16305,'[1]NBA-Data-1980-2019'!$H$1:$H$16305,"",0)</f>
        <v/>
      </c>
      <c r="BH57" s="2" t="str" cm="1">
        <f t="array" ref="BH57">_xlfn.XLOOKUP($A57&amp;BH$5,'[1]NBA-Data-1980-2019'!$B$1:$B$16305&amp;'[1]NBA-Data-1980-2019'!$A$1:$A$16305,'[1]NBA-Data-1980-2019'!$H$1:$H$16305,"",0)</f>
        <v/>
      </c>
      <c r="BI57" s="2" t="str" cm="1">
        <f t="array" ref="BI57">_xlfn.XLOOKUP($A57&amp;BI$5,'[1]NBA-Data-1980-2019'!$B$1:$B$16305&amp;'[1]NBA-Data-1980-2019'!$A$1:$A$16305,'[1]NBA-Data-1980-2019'!$H$1:$H$16305,"",0)</f>
        <v/>
      </c>
      <c r="BJ57" s="2" t="str" cm="1">
        <f t="array" ref="BJ57">_xlfn.XLOOKUP($A57&amp;BJ$5,'[1]NBA-Data-1980-2019'!$B$1:$B$16305&amp;'[1]NBA-Data-1980-2019'!$A$1:$A$16305,'[1]NBA-Data-1980-2019'!$H$1:$H$16305,"",0)</f>
        <v/>
      </c>
      <c r="BK57" s="2" t="str" cm="1">
        <f t="array" ref="BK57">_xlfn.XLOOKUP($A57&amp;BK$5,'[1]NBA-Data-1980-2019'!$B$1:$B$16305&amp;'[1]NBA-Data-1980-2019'!$A$1:$A$16305,'[1]NBA-Data-1980-2019'!$H$1:$H$16305,"",0)</f>
        <v/>
      </c>
      <c r="BL57" s="2" t="str" cm="1">
        <f t="array" ref="BL57">_xlfn.XLOOKUP($A57&amp;BL$5,'[1]NBA-Data-1980-2019'!$B$1:$B$16305&amp;'[1]NBA-Data-1980-2019'!$A$1:$A$16305,'[1]NBA-Data-1980-2019'!$H$1:$H$16305,"",0)</f>
        <v/>
      </c>
      <c r="BM57" s="2" t="str" cm="1">
        <f t="array" ref="BM57">_xlfn.XLOOKUP($A57&amp;BM$5,'[1]NBA-Data-1980-2019'!$B$1:$B$16305&amp;'[1]NBA-Data-1980-2019'!$A$1:$A$16305,'[1]NBA-Data-1980-2019'!$H$1:$H$16305,"",0)</f>
        <v/>
      </c>
      <c r="BN57" s="2" t="str" cm="1">
        <f t="array" ref="BN57">_xlfn.XLOOKUP($A57&amp;BN$5,'[1]NBA-Data-1980-2019'!$B$1:$B$16305&amp;'[1]NBA-Data-1980-2019'!$A$1:$A$16305,'[1]NBA-Data-1980-2019'!$F$1:$F$16305,"",0)</f>
        <v/>
      </c>
      <c r="BO57" s="2" t="str" cm="1">
        <f t="array" ref="BO57">_xlfn.XLOOKUP($A57&amp;BO$5,'[1]NBA-Data-1980-2019'!$B$1:$B$16305&amp;'[1]NBA-Data-1980-2019'!$A$1:$A$16305,'[1]NBA-Data-1980-2019'!$F$1:$F$16305,"",0)</f>
        <v/>
      </c>
      <c r="BP57" s="2" t="str" cm="1">
        <f t="array" ref="BP57">_xlfn.XLOOKUP($A57&amp;BP$5,'[1]NBA-Data-1980-2019'!$B$1:$B$16305&amp;'[1]NBA-Data-1980-2019'!$A$1:$A$16305,'[1]NBA-Data-1980-2019'!$F$1:$F$16305,"",0)</f>
        <v/>
      </c>
      <c r="BQ57" s="2" t="str" cm="1">
        <f t="array" ref="BQ57">_xlfn.XLOOKUP($A57&amp;BQ$5,'[1]NBA-Data-1980-2019'!$B$1:$B$16305&amp;'[1]NBA-Data-1980-2019'!$A$1:$A$16305,'[1]NBA-Data-1980-2019'!$F$1:$F$16305,"",0)</f>
        <v/>
      </c>
      <c r="BR57" s="2" t="str" cm="1">
        <f t="array" ref="BR57">_xlfn.XLOOKUP($A57&amp;BR$5,'[1]NBA-Data-1980-2019'!$B$1:$B$16305&amp;'[1]NBA-Data-1980-2019'!$A$1:$A$16305,'[1]NBA-Data-1980-2019'!$F$1:$F$16305,"",0)</f>
        <v/>
      </c>
      <c r="BS57" s="2" t="str" cm="1">
        <f t="array" ref="BS57">_xlfn.XLOOKUP($A57&amp;BS$5,'[1]NBA-Data-1980-2019'!$B$1:$B$16305&amp;'[1]NBA-Data-1980-2019'!$A$1:$A$16305,'[1]NBA-Data-1980-2019'!$F$1:$F$16305,"",0)</f>
        <v/>
      </c>
      <c r="BT57" s="2" t="str" cm="1">
        <f t="array" ref="BT57">_xlfn.XLOOKUP($A57&amp;BT$5,'[1]NBA-Data-1980-2019'!$B$1:$B$16305&amp;'[1]NBA-Data-1980-2019'!$A$1:$A$16305,'[1]NBA-Data-1980-2019'!$F$1:$F$16305,"",0)</f>
        <v/>
      </c>
      <c r="BU57" s="2" cm="1">
        <f t="array" ref="BU57">_xlfn.XLOOKUP($A57&amp;BU$5,'[1]NBA-Data-1980-2019'!$B$1:$B$16305&amp;'[1]NBA-Data-1980-2019'!$A$1:$A$16305,'[1]NBA-Data-1980-2019'!$F$1:$F$16305,"",0)</f>
        <v>13.6</v>
      </c>
      <c r="BV57" s="2" cm="1">
        <f t="array" ref="BV57">_xlfn.XLOOKUP($A57&amp;BV$5,'[1]NBA-Data-1980-2019'!$B$1:$B$16305&amp;'[1]NBA-Data-1980-2019'!$A$1:$A$16305,'[1]NBA-Data-1980-2019'!$F$1:$F$16305,"",0)</f>
        <v>15.1</v>
      </c>
      <c r="BW57" s="2" cm="1">
        <f t="array" ref="BW57">_xlfn.XLOOKUP($A57&amp;BW$5,'[1]NBA-Data-1980-2019'!$B$1:$B$16305&amp;'[1]NBA-Data-1980-2019'!$A$1:$A$16305,'[1]NBA-Data-1980-2019'!$F$1:$F$16305,"",0)</f>
        <v>10.5</v>
      </c>
      <c r="BX57" s="2" cm="1">
        <f t="array" ref="BX57">_xlfn.XLOOKUP($A57&amp;BX$5,'[1]NBA-Data-1980-2019'!$B$1:$B$16305&amp;'[1]NBA-Data-1980-2019'!$A$1:$A$16305,'[1]NBA-Data-1980-2019'!$F$1:$F$16305,"",0)</f>
        <v>14.1</v>
      </c>
      <c r="BY57" s="2" cm="1">
        <f t="array" ref="BY57">_xlfn.XLOOKUP($A57&amp;BY$5,'[1]NBA-Data-1980-2019'!$B$1:$B$16305&amp;'[1]NBA-Data-1980-2019'!$A$1:$A$16305,'[1]NBA-Data-1980-2019'!$F$1:$F$16305,"",0)</f>
        <v>17.600000000000001</v>
      </c>
      <c r="BZ57" s="2" cm="1">
        <f t="array" ref="BZ57">_xlfn.XLOOKUP($A57&amp;BZ$5,'[1]NBA-Data-1980-2019'!$B$1:$B$16305&amp;'[1]NBA-Data-1980-2019'!$A$1:$A$16305,'[1]NBA-Data-1980-2019'!$F$1:$F$16305,"",0)</f>
        <v>20.399999999999999</v>
      </c>
      <c r="CA57" s="2" cm="1">
        <f t="array" ref="CA57">_xlfn.XLOOKUP($A57&amp;CA$5,'[1]NBA-Data-1980-2019'!$B$1:$B$16305&amp;'[1]NBA-Data-1980-2019'!$A$1:$A$16305,'[1]NBA-Data-1980-2019'!$F$1:$F$16305,"",0)</f>
        <v>18.600000000000001</v>
      </c>
      <c r="CB57" s="2" cm="1">
        <f t="array" ref="CB57">_xlfn.XLOOKUP($A57&amp;CB$5,'[1]NBA-Data-1980-2019'!$B$1:$B$16305&amp;'[1]NBA-Data-1980-2019'!$A$1:$A$16305,'[1]NBA-Data-1980-2019'!$F$1:$F$16305,"",0)</f>
        <v>19</v>
      </c>
      <c r="CC57" s="2" cm="1">
        <f t="array" ref="CC57">_xlfn.XLOOKUP($A57&amp;CC$5,'[1]NBA-Data-1980-2019'!$B$1:$B$16305&amp;'[1]NBA-Data-1980-2019'!$A$1:$A$16305,'[1]NBA-Data-1980-2019'!$F$1:$F$16305,"",0)</f>
        <v>23.4</v>
      </c>
      <c r="CD57" s="2" cm="1">
        <f t="array" ref="CD57">_xlfn.XLOOKUP($A57&amp;CD$5,'[1]NBA-Data-1980-2019'!$B$1:$B$16305&amp;'[1]NBA-Data-1980-2019'!$A$1:$A$16305,'[1]NBA-Data-1980-2019'!$F$1:$F$16305,"",0)</f>
        <v>21.3</v>
      </c>
      <c r="CE57" s="2" cm="1">
        <f t="array" ref="CE57">_xlfn.XLOOKUP($A57&amp;CE$5,'[1]NBA-Data-1980-2019'!$B$1:$B$16305&amp;'[1]NBA-Data-1980-2019'!$A$1:$A$16305,'[1]NBA-Data-1980-2019'!$F$1:$F$16305,"",0)</f>
        <v>23.6</v>
      </c>
      <c r="CF57" s="2" cm="1">
        <f t="array" ref="CF57">_xlfn.XLOOKUP($A57&amp;CF$5,'[1]NBA-Data-1980-2019'!$B$1:$B$16305&amp;'[1]NBA-Data-1980-2019'!$A$1:$A$16305,'[1]NBA-Data-1980-2019'!$F$1:$F$16305,"",0)</f>
        <v>18.8</v>
      </c>
      <c r="CG57" s="2" cm="1">
        <f t="array" ref="CG57">_xlfn.XLOOKUP($A57&amp;CG$5,'[1]NBA-Data-1980-2019'!$B$1:$B$16305&amp;'[1]NBA-Data-1980-2019'!$A$1:$A$16305,'[1]NBA-Data-1980-2019'!$F$1:$F$16305,"",0)</f>
        <v>20.2</v>
      </c>
      <c r="CH57" s="2" cm="1">
        <f t="array" ref="CH57">_xlfn.XLOOKUP($A57&amp;CH$5,'[1]NBA-Data-1980-2019'!$B$1:$B$16305&amp;'[1]NBA-Data-1980-2019'!$A$1:$A$16305,'[1]NBA-Data-1980-2019'!$F$1:$F$16305,"",0)</f>
        <v>18.7</v>
      </c>
      <c r="CI57" s="2" cm="1">
        <f t="array" ref="CI57">_xlfn.XLOOKUP($A57&amp;CI$5,'[1]NBA-Data-1980-2019'!$B$1:$B$16305&amp;'[1]NBA-Data-1980-2019'!$A$1:$A$16305,'[1]NBA-Data-1980-2019'!$F$1:$F$16305,"",0)</f>
        <v>16.100000000000001</v>
      </c>
      <c r="CJ57" s="2" cm="1">
        <f t="array" ref="CJ57">_xlfn.XLOOKUP($A57&amp;CJ$5,'[1]NBA-Data-1980-2019'!$B$1:$B$16305&amp;'[1]NBA-Data-1980-2019'!$A$1:$A$16305,'[1]NBA-Data-1980-2019'!$F$1:$F$16305,"",0)</f>
        <v>15</v>
      </c>
      <c r="CK57" s="2" cm="1">
        <f t="array" ref="CK57">_xlfn.XLOOKUP($A57&amp;CK$5,'[1]NBA-Data-1980-2019'!$B$1:$B$16305&amp;'[1]NBA-Data-1980-2019'!$A$1:$A$16305,'[1]NBA-Data-1980-2019'!$F$1:$F$16305,"",0)</f>
        <v>5.3</v>
      </c>
      <c r="CL57" s="2" t="str" cm="1">
        <f t="array" ref="CL57">_xlfn.XLOOKUP($A57&amp;CL$5,'[1]NBA-Data-1980-2019'!$B$1:$B$16305&amp;'[1]NBA-Data-1980-2019'!$A$1:$A$16305,'[1]NBA-Data-1980-2019'!$F$1:$F$16305,"",0)</f>
        <v/>
      </c>
      <c r="CM57" s="2" t="str" cm="1">
        <f t="array" ref="CM57">_xlfn.XLOOKUP($A57&amp;CM$5,'[1]NBA-Data-1980-2019'!$B$1:$B$16305&amp;'[1]NBA-Data-1980-2019'!$A$1:$A$16305,'[1]NBA-Data-1980-2019'!$F$1:$F$16305,"",0)</f>
        <v/>
      </c>
      <c r="CN57" s="2" t="str" cm="1">
        <f t="array" ref="CN57">_xlfn.XLOOKUP($A57&amp;CN$5,'[1]NBA-Data-1980-2019'!$B$1:$B$16305&amp;'[1]NBA-Data-1980-2019'!$A$1:$A$16305,'[1]NBA-Data-1980-2019'!$F$1:$F$16305,"",0)</f>
        <v/>
      </c>
      <c r="CO57" s="2" t="str" cm="1">
        <f t="array" ref="CO57">_xlfn.XLOOKUP($A57&amp;CO$5,'[1]NBA-Data-1980-2019'!$B$1:$B$16305&amp;'[1]NBA-Data-1980-2019'!$A$1:$A$16305,'[1]NBA-Data-1980-2019'!$F$1:$F$16305,"",0)</f>
        <v/>
      </c>
      <c r="CP57" s="2" t="str" cm="1">
        <f t="array" ref="CP57">_xlfn.XLOOKUP($A57&amp;CP$5,'[1]NBA-Data-1980-2019'!$B$1:$B$16305&amp;'[1]NBA-Data-1980-2019'!$A$1:$A$16305,'[1]NBA-Data-1980-2019'!$F$1:$F$16305,"",0)</f>
        <v/>
      </c>
      <c r="CQ57" s="2" t="str" cm="1">
        <f t="array" ref="CQ57">_xlfn.XLOOKUP($A57&amp;CQ$5,'[1]NBA-Data-1980-2019'!$B$1:$B$16305&amp;'[1]NBA-Data-1980-2019'!$A$1:$A$16305,'[1]NBA-Data-1980-2019'!$F$1:$F$16305,"",0)</f>
        <v/>
      </c>
      <c r="CR57" s="2" t="str" cm="1">
        <f t="array" ref="CR57">_xlfn.XLOOKUP($A57&amp;CR$5,'[1]NBA-Data-1980-2019'!$B$1:$B$16305&amp;'[1]NBA-Data-1980-2019'!$A$1:$A$16305,'[1]NBA-Data-1980-2019'!$F$1:$F$16305,"",0)</f>
        <v/>
      </c>
      <c r="CS57" s="2" t="str" cm="1">
        <f t="array" ref="CS57">_xlfn.XLOOKUP($A57&amp;CS$5,'[1]NBA-Data-1980-2019'!$B$1:$B$16305&amp;'[1]NBA-Data-1980-2019'!$A$1:$A$16305,'[1]NBA-Data-1980-2019'!$F$1:$F$16305,"",0)</f>
        <v/>
      </c>
      <c r="CU57" s="2" t="str">
        <f>_xlfn.XLOOKUP($A57,TEAMS!$G$1:$G$839,TEAMS!$H$1:$H$839,"",0)</f>
        <v>PG</v>
      </c>
      <c r="CV57" s="2" t="str">
        <f>_xlfn.XLOOKUP($CU57,DASHBOARD!$B$22:$B$27,DASHBOARD!$C$22:$C$27,"",0)</f>
        <v>GUARD</v>
      </c>
      <c r="CY57" s="63">
        <f>SUMIFS('[1]NBA-Data-1980-2019'!$G$1:$G$16305,'[1]NBA-Data-1980-2019'!$B$1:$B$16305,$A57,'[1]NBA-Data-1980-2019'!$A$1:$A$16305,CY$9)</f>
        <v>0</v>
      </c>
      <c r="CZ57" s="63">
        <f>SUMIFS('[1]NBA-Data-1980-2019'!$G$1:$G$16305,'[1]NBA-Data-1980-2019'!$B$1:$B$16305,$A57,'[1]NBA-Data-1980-2019'!$A$1:$A$16305,CZ$9)</f>
        <v>0</v>
      </c>
      <c r="DA57" s="63">
        <f>SUMIFS('[1]NBA-Data-1980-2019'!$G$1:$G$16305,'[1]NBA-Data-1980-2019'!$B$1:$B$16305,$A57,'[1]NBA-Data-1980-2019'!$A$1:$A$16305,DA$9)</f>
        <v>0</v>
      </c>
      <c r="DB57" s="63">
        <f>SUMIFS('[1]NBA-Data-1980-2019'!$G$1:$G$16305,'[1]NBA-Data-1980-2019'!$B$1:$B$16305,$A57,'[1]NBA-Data-1980-2019'!$A$1:$A$16305,DB$9)</f>
        <v>0</v>
      </c>
      <c r="DC57" s="63">
        <f>SUMIFS('[1]NBA-Data-1980-2019'!$G$1:$G$16305,'[1]NBA-Data-1980-2019'!$B$1:$B$16305,$A57,'[1]NBA-Data-1980-2019'!$A$1:$A$16305,DC$9)</f>
        <v>0</v>
      </c>
      <c r="DD57" s="63">
        <f>SUMIFS('[1]NBA-Data-1980-2019'!$G$1:$G$16305,'[1]NBA-Data-1980-2019'!$B$1:$B$16305,$A57,'[1]NBA-Data-1980-2019'!$A$1:$A$16305,DD$9)</f>
        <v>0</v>
      </c>
      <c r="DE57" s="63">
        <f>SUMIFS('[1]NBA-Data-1980-2019'!$G$1:$G$16305,'[1]NBA-Data-1980-2019'!$B$1:$B$16305,$A57,'[1]NBA-Data-1980-2019'!$A$1:$A$16305,DE$9)</f>
        <v>0</v>
      </c>
      <c r="DF57" s="63">
        <f>SUMIFS('[1]NBA-Data-1980-2019'!$G$1:$G$16305,'[1]NBA-Data-1980-2019'!$B$1:$B$16305,$A57,'[1]NBA-Data-1980-2019'!$A$1:$A$16305,DF$9)</f>
        <v>2384640</v>
      </c>
      <c r="DG57" s="63">
        <f>SUMIFS('[1]NBA-Data-1980-2019'!$G$1:$G$16305,'[1]NBA-Data-1980-2019'!$B$1:$B$16305,$A57,'[1]NBA-Data-1980-2019'!$A$1:$A$16305,DG$9)</f>
        <v>2742000</v>
      </c>
      <c r="DH57" s="63">
        <f>SUMIFS('[1]NBA-Data-1980-2019'!$G$1:$G$16305,'[1]NBA-Data-1980-2019'!$B$1:$B$16305,$A57,'[1]NBA-Data-1980-2019'!$A$1:$A$16305,DH$9)</f>
        <v>0</v>
      </c>
      <c r="DI57" s="63">
        <f>SUMIFS('[1]NBA-Data-1980-2019'!$G$1:$G$16305,'[1]NBA-Data-1980-2019'!$B$1:$B$16305,$A57,'[1]NBA-Data-1980-2019'!$A$1:$A$16305,DI$9)</f>
        <v>2250000</v>
      </c>
      <c r="DJ57" s="63">
        <f>SUMIFS('[1]NBA-Data-1980-2019'!$G$1:$G$16305,'[1]NBA-Data-1980-2019'!$B$1:$B$16305,$A57,'[1]NBA-Data-1980-2019'!$A$1:$A$16305,DJ$9)</f>
        <v>2475000</v>
      </c>
      <c r="DK57" s="63">
        <f>SUMIFS('[1]NBA-Data-1980-2019'!$G$1:$G$16305,'[1]NBA-Data-1980-2019'!$B$1:$B$16305,$A57,'[1]NBA-Data-1980-2019'!$A$1:$A$16305,DK$9)</f>
        <v>4546000</v>
      </c>
      <c r="DL57" s="63">
        <f>SUMIFS('[1]NBA-Data-1980-2019'!$G$1:$G$16305,'[1]NBA-Data-1980-2019'!$B$1:$B$16305,$A57,'[1]NBA-Data-1980-2019'!$A$1:$A$16305,DL$9)</f>
        <v>5000600</v>
      </c>
      <c r="DM57" s="63">
        <f>SUMIFS('[1]NBA-Data-1980-2019'!$G$1:$G$16305,'[1]NBA-Data-1980-2019'!$B$1:$B$16305,$A57,'[1]NBA-Data-1980-2019'!$A$1:$A$16305,DM$9)</f>
        <v>5455200</v>
      </c>
      <c r="DN57" s="63">
        <f>SUMIFS('[1]NBA-Data-1980-2019'!$G$1:$G$16305,'[1]NBA-Data-1980-2019'!$B$1:$B$16305,$A57,'[1]NBA-Data-1980-2019'!$A$1:$A$16305,DN$9)</f>
        <v>5909800</v>
      </c>
      <c r="DO57" s="63">
        <f>SUMIFS('[1]NBA-Data-1980-2019'!$G$1:$G$16305,'[1]NBA-Data-1980-2019'!$B$1:$B$16305,$A57,'[1]NBA-Data-1980-2019'!$A$1:$A$16305,DO$9)</f>
        <v>6364400</v>
      </c>
      <c r="DP57" s="63">
        <f>SUMIFS('[1]NBA-Data-1980-2019'!$G$1:$G$16305,'[1]NBA-Data-1980-2019'!$B$1:$B$16305,$A57,'[1]NBA-Data-1980-2019'!$A$1:$A$16305,DP$9)</f>
        <v>10000000</v>
      </c>
      <c r="DQ57" s="63">
        <f>SUMIFS('[1]NBA-Data-1980-2019'!$G$1:$G$16305,'[1]NBA-Data-1980-2019'!$B$1:$B$16305,$A57,'[1]NBA-Data-1980-2019'!$A$1:$A$16305,DQ$9)</f>
        <v>11050000</v>
      </c>
      <c r="DR57" s="63">
        <f>SUMIFS('[1]NBA-Data-1980-2019'!$G$1:$G$16305,'[1]NBA-Data-1980-2019'!$B$1:$B$16305,$A57,'[1]NBA-Data-1980-2019'!$A$1:$A$16305,DR$9)</f>
        <v>12100000</v>
      </c>
      <c r="DS57" s="63">
        <f>SUMIFS('[1]NBA-Data-1980-2019'!$G$1:$G$16305,'[1]NBA-Data-1980-2019'!$B$1:$B$16305,$A57,'[1]NBA-Data-1980-2019'!$A$1:$A$16305,DS$9)</f>
        <v>13150000</v>
      </c>
      <c r="DT57" s="63">
        <f>SUMIFS('[1]NBA-Data-1980-2019'!$G$1:$G$16305,'[1]NBA-Data-1980-2019'!$B$1:$B$16305,$A57,'[1]NBA-Data-1980-2019'!$A$1:$A$16305,DT$9)</f>
        <v>12199968</v>
      </c>
      <c r="DU57" s="63">
        <f>SUMIFS('[1]NBA-Data-1980-2019'!$G$1:$G$16305,'[1]NBA-Data-1980-2019'!$B$1:$B$16305,$A57,'[1]NBA-Data-1980-2019'!$A$1:$A$16305,DU$9)</f>
        <v>4000000</v>
      </c>
      <c r="DV57" s="63">
        <f>SUMIFS('[1]NBA-Data-1980-2019'!$G$1:$G$16305,'[1]NBA-Data-1980-2019'!$B$1:$B$16305,$A57,'[1]NBA-Data-1980-2019'!$A$1:$A$16305,DV$9)</f>
        <v>2500000</v>
      </c>
      <c r="DW57" s="63">
        <f>SUMIFS('[1]NBA-Data-1980-2019'!$G$1:$G$16305,'[1]NBA-Data-1980-2019'!$B$1:$B$16305,$A57,'[1]NBA-Data-1980-2019'!$A$1:$A$16305,DW$9)</f>
        <v>0</v>
      </c>
      <c r="DX57" s="63">
        <f>SUMIFS('[1]NBA-Data-1980-2019'!$G$1:$G$16305,'[1]NBA-Data-1980-2019'!$B$1:$B$16305,$A57,'[1]NBA-Data-1980-2019'!$A$1:$A$16305,DX$9)</f>
        <v>0</v>
      </c>
      <c r="DY57" s="63">
        <f>SUMIFS('[1]NBA-Data-1980-2019'!$G$1:$G$16305,'[1]NBA-Data-1980-2019'!$B$1:$B$16305,$A57,'[1]NBA-Data-1980-2019'!$A$1:$A$16305,DY$9)</f>
        <v>0</v>
      </c>
      <c r="DZ57" s="63">
        <f>SUMIFS('[1]NBA-Data-1980-2019'!$G$1:$G$16305,'[1]NBA-Data-1980-2019'!$B$1:$B$16305,$A57,'[1]NBA-Data-1980-2019'!$A$1:$A$16305,DZ$9)</f>
        <v>0</v>
      </c>
      <c r="EA57" s="63">
        <f>SUMIFS('[1]NBA-Data-1980-2019'!$G$1:$G$16305,'[1]NBA-Data-1980-2019'!$B$1:$B$16305,$A57,'[1]NBA-Data-1980-2019'!$A$1:$A$16305,EA$9)</f>
        <v>0</v>
      </c>
      <c r="EB57" s="63">
        <f>SUMIFS('[1]NBA-Data-1980-2019'!$G$1:$G$16305,'[1]NBA-Data-1980-2019'!$B$1:$B$16305,$A57,'[1]NBA-Data-1980-2019'!$A$1:$A$16305,EB$9)</f>
        <v>0</v>
      </c>
      <c r="EC57" s="63">
        <f>SUMIFS('[1]NBA-Data-1980-2019'!$G$1:$G$16305,'[1]NBA-Data-1980-2019'!$B$1:$B$16305,$A57,'[1]NBA-Data-1980-2019'!$A$1:$A$16305,EC$9)</f>
        <v>0</v>
      </c>
      <c r="ED57" s="63">
        <f>SUMIFS('[1]NBA-Data-1980-2019'!$G$1:$G$16305,'[1]NBA-Data-1980-2019'!$B$1:$B$16305,$A57,'[1]NBA-Data-1980-2019'!$A$1:$A$16305,ED$9)</f>
        <v>0</v>
      </c>
      <c r="EH57" s="2" t="s">
        <v>1481</v>
      </c>
    </row>
    <row r="58" spans="1:165" x14ac:dyDescent="0.2">
      <c r="A58" s="2" t="s">
        <v>818</v>
      </c>
      <c r="B58" s="2" t="str" cm="1">
        <f t="array" ref="B58">_xlfn.XLOOKUP($A58&amp;B$5,'[1]NBA-Data-1980-2019'!$B$1:$B$16305&amp;'[1]NBA-Data-1980-2019'!$A$1:$A$16305,'[1]NBA-Data-1980-2019'!$D$1:$D$16305,"",0)</f>
        <v/>
      </c>
      <c r="C58" s="2" t="str" cm="1">
        <f t="array" ref="C58">_xlfn.XLOOKUP($A58&amp;C$5,'[1]NBA-Data-1980-2019'!$B$1:$B$16305&amp;'[1]NBA-Data-1980-2019'!$A$1:$A$16305,'[1]NBA-Data-1980-2019'!$D$1:$D$16305,"",0)</f>
        <v/>
      </c>
      <c r="D58" s="2" t="str" cm="1">
        <f t="array" ref="D58">_xlfn.XLOOKUP($A58&amp;D$5,'[1]NBA-Data-1980-2019'!$B$1:$B$16305&amp;'[1]NBA-Data-1980-2019'!$A$1:$A$16305,'[1]NBA-Data-1980-2019'!$D$1:$D$16305,"",0)</f>
        <v/>
      </c>
      <c r="E58" s="2" t="str" cm="1">
        <f t="array" ref="E58">_xlfn.XLOOKUP($A58&amp;E$5,'[1]NBA-Data-1980-2019'!$B$1:$B$16305&amp;'[1]NBA-Data-1980-2019'!$A$1:$A$16305,'[1]NBA-Data-1980-2019'!$D$1:$D$16305,"",0)</f>
        <v/>
      </c>
      <c r="F58" s="2" t="str" cm="1">
        <f t="array" ref="F58">_xlfn.XLOOKUP($A58&amp;F$5,'[1]NBA-Data-1980-2019'!$B$1:$B$16305&amp;'[1]NBA-Data-1980-2019'!$A$1:$A$16305,'[1]NBA-Data-1980-2019'!$D$1:$D$16305,"",0)</f>
        <v/>
      </c>
      <c r="G58" s="2" t="str" cm="1">
        <f t="array" ref="G58">_xlfn.XLOOKUP($A58&amp;G$5,'[1]NBA-Data-1980-2019'!$B$1:$B$16305&amp;'[1]NBA-Data-1980-2019'!$A$1:$A$16305,'[1]NBA-Data-1980-2019'!$D$1:$D$16305,"",0)</f>
        <v/>
      </c>
      <c r="H58" s="2" t="str" cm="1">
        <f t="array" ref="H58">_xlfn.XLOOKUP($A58&amp;H$5,'[1]NBA-Data-1980-2019'!$B$1:$B$16305&amp;'[1]NBA-Data-1980-2019'!$A$1:$A$16305,'[1]NBA-Data-1980-2019'!$D$1:$D$16305,"",0)</f>
        <v/>
      </c>
      <c r="I58" s="2" t="str" cm="1">
        <f t="array" ref="I58">_xlfn.XLOOKUP($A58&amp;I$5,'[1]NBA-Data-1980-2019'!$B$1:$B$16305&amp;'[1]NBA-Data-1980-2019'!$A$1:$A$16305,'[1]NBA-Data-1980-2019'!$D$1:$D$16305,"",0)</f>
        <v/>
      </c>
      <c r="J58" s="2" t="str" cm="1">
        <f t="array" ref="J58">_xlfn.XLOOKUP($A58&amp;J$5,'[1]NBA-Data-1980-2019'!$B$1:$B$16305&amp;'[1]NBA-Data-1980-2019'!$A$1:$A$16305,'[1]NBA-Data-1980-2019'!$D$1:$D$16305,"",0)</f>
        <v/>
      </c>
      <c r="K58" s="2" t="str" cm="1">
        <f t="array" ref="K58">_xlfn.XLOOKUP($A58&amp;K$5,'[1]NBA-Data-1980-2019'!$B$1:$B$16305&amp;'[1]NBA-Data-1980-2019'!$A$1:$A$16305,'[1]NBA-Data-1980-2019'!$D$1:$D$16305,"",0)</f>
        <v/>
      </c>
      <c r="L58" s="2" t="str" cm="1">
        <f t="array" ref="L58">_xlfn.XLOOKUP($A58&amp;L$5,'[1]NBA-Data-1980-2019'!$B$1:$B$16305&amp;'[1]NBA-Data-1980-2019'!$A$1:$A$16305,'[1]NBA-Data-1980-2019'!$D$1:$D$16305,"",0)</f>
        <v/>
      </c>
      <c r="M58" s="2" t="str" cm="1">
        <f t="array" ref="M58">_xlfn.XLOOKUP($A58&amp;M$5,'[1]NBA-Data-1980-2019'!$B$1:$B$16305&amp;'[1]NBA-Data-1980-2019'!$A$1:$A$16305,'[1]NBA-Data-1980-2019'!$D$1:$D$16305,"",0)</f>
        <v>DEN</v>
      </c>
      <c r="N58" s="2" t="str" cm="1">
        <f t="array" ref="N58">_xlfn.XLOOKUP($A58&amp;N$5,'[1]NBA-Data-1980-2019'!$B$1:$B$16305&amp;'[1]NBA-Data-1980-2019'!$A$1:$A$16305,'[1]NBA-Data-1980-2019'!$D$1:$D$16305,"",0)</f>
        <v>DEN</v>
      </c>
      <c r="O58" s="2" t="str" cm="1">
        <f t="array" ref="O58">_xlfn.XLOOKUP($A58&amp;O$5,'[1]NBA-Data-1980-2019'!$B$1:$B$16305&amp;'[1]NBA-Data-1980-2019'!$A$1:$A$16305,'[1]NBA-Data-1980-2019'!$D$1:$D$16305,"",0)</f>
        <v>DEN</v>
      </c>
      <c r="P58" s="2" t="str" cm="1">
        <f t="array" ref="P58">_xlfn.XLOOKUP($A58&amp;P$5,'[1]NBA-Data-1980-2019'!$B$1:$B$16305&amp;'[1]NBA-Data-1980-2019'!$A$1:$A$16305,'[1]NBA-Data-1980-2019'!$D$1:$D$16305,"",0)</f>
        <v>NOH</v>
      </c>
      <c r="Q58" s="2" t="str" cm="1">
        <f t="array" ref="Q58">_xlfn.XLOOKUP($A58&amp;Q$5,'[1]NBA-Data-1980-2019'!$B$1:$B$16305&amp;'[1]NBA-Data-1980-2019'!$A$1:$A$16305,'[1]NBA-Data-1980-2019'!$D$1:$D$16305,"",0)</f>
        <v>NOK</v>
      </c>
      <c r="R58" s="2" t="str" cm="1">
        <f t="array" ref="R58">_xlfn.XLOOKUP($A58&amp;R$5,'[1]NBA-Data-1980-2019'!$B$1:$B$16305&amp;'[1]NBA-Data-1980-2019'!$A$1:$A$16305,'[1]NBA-Data-1980-2019'!$D$1:$D$16305,"",0)</f>
        <v/>
      </c>
      <c r="S58" s="2" t="str" cm="1">
        <f t="array" ref="S58">_xlfn.XLOOKUP($A58&amp;S$5,'[1]NBA-Data-1980-2019'!$B$1:$B$16305&amp;'[1]NBA-Data-1980-2019'!$A$1:$A$16305,'[1]NBA-Data-1980-2019'!$D$1:$D$16305,"",0)</f>
        <v>NOH</v>
      </c>
      <c r="T58" s="2" t="str" cm="1">
        <f t="array" ref="T58">_xlfn.XLOOKUP($A58&amp;T$5,'[1]NBA-Data-1980-2019'!$B$1:$B$16305&amp;'[1]NBA-Data-1980-2019'!$A$1:$A$16305,'[1]NBA-Data-1980-2019'!$D$1:$D$16305,"",0)</f>
        <v>DEN</v>
      </c>
      <c r="U58" s="2" t="str" cm="1">
        <f t="array" ref="U58">_xlfn.XLOOKUP($A58&amp;U$5,'[1]NBA-Data-1980-2019'!$B$1:$B$16305&amp;'[1]NBA-Data-1980-2019'!$A$1:$A$16305,'[1]NBA-Data-1980-2019'!$D$1:$D$16305,"",0)</f>
        <v>DEN</v>
      </c>
      <c r="V58" s="2" t="str" cm="1">
        <f t="array" ref="V58">_xlfn.XLOOKUP($A58&amp;V$5,'[1]NBA-Data-1980-2019'!$B$1:$B$16305&amp;'[1]NBA-Data-1980-2019'!$A$1:$A$16305,'[1]NBA-Data-1980-2019'!$D$1:$D$16305,"",0)</f>
        <v>DEN</v>
      </c>
      <c r="W58" s="2" t="str" cm="1">
        <f t="array" ref="W58">_xlfn.XLOOKUP($A58&amp;W$5,'[1]NBA-Data-1980-2019'!$B$1:$B$16305&amp;'[1]NBA-Data-1980-2019'!$A$1:$A$16305,'[1]NBA-Data-1980-2019'!$D$1:$D$16305,"",0)</f>
        <v>DEN</v>
      </c>
      <c r="X58" s="2" t="str" cm="1">
        <f t="array" ref="X58">_xlfn.XLOOKUP($A58&amp;X$5,'[1]NBA-Data-1980-2019'!$B$1:$B$16305&amp;'[1]NBA-Data-1980-2019'!$A$1:$A$16305,'[1]NBA-Data-1980-2019'!$D$1:$D$16305,"",0)</f>
        <v>MIA</v>
      </c>
      <c r="Y58" s="2" t="str" cm="1">
        <f t="array" ref="Y58">_xlfn.XLOOKUP($A58&amp;Y$5,'[1]NBA-Data-1980-2019'!$B$1:$B$16305&amp;'[1]NBA-Data-1980-2019'!$A$1:$A$16305,'[1]NBA-Data-1980-2019'!$D$1:$D$16305,"",0)</f>
        <v>MIA</v>
      </c>
      <c r="Z58" s="2" t="str" cm="1">
        <f t="array" ref="Z58">_xlfn.XLOOKUP($A58&amp;Z$5,'[1]NBA-Data-1980-2019'!$B$1:$B$16305&amp;'[1]NBA-Data-1980-2019'!$A$1:$A$16305,'[1]NBA-Data-1980-2019'!$D$1:$D$16305,"",0)</f>
        <v>MIA</v>
      </c>
      <c r="AA58" s="2" t="str" cm="1">
        <f t="array" ref="AA58">_xlfn.XLOOKUP($A58&amp;AA$5,'[1]NBA-Data-1980-2019'!$B$1:$B$16305&amp;'[1]NBA-Data-1980-2019'!$A$1:$A$16305,'[1]NBA-Data-1980-2019'!$D$1:$D$16305,"",0)</f>
        <v>TOT</v>
      </c>
      <c r="AB58" s="2" t="str" cm="1">
        <f t="array" ref="AB58">_xlfn.XLOOKUP($A58&amp;AB$5,'[1]NBA-Data-1980-2019'!$B$1:$B$16305&amp;'[1]NBA-Data-1980-2019'!$A$1:$A$16305,'[1]NBA-Data-1980-2019'!$D$1:$D$16305,"",0)</f>
        <v>CLE</v>
      </c>
      <c r="AC58" s="2" t="str" cm="1">
        <f t="array" ref="AC58">_xlfn.XLOOKUP($A58&amp;AC$5,'[1]NBA-Data-1980-2019'!$B$1:$B$16305&amp;'[1]NBA-Data-1980-2019'!$A$1:$A$16305,'[1]NBA-Data-1980-2019'!$D$1:$D$16305,"",0)</f>
        <v/>
      </c>
      <c r="AD58" s="2" t="str" cm="1">
        <f t="array" ref="AD58">_xlfn.XLOOKUP($A58&amp;AD$5,'[1]NBA-Data-1980-2019'!$B$1:$B$16305&amp;'[1]NBA-Data-1980-2019'!$A$1:$A$16305,'[1]NBA-Data-1980-2019'!$D$1:$D$16305,"",0)</f>
        <v/>
      </c>
      <c r="AE58" s="2" t="str" cm="1">
        <f t="array" ref="AE58">_xlfn.XLOOKUP($A58&amp;AE$5,'[1]NBA-Data-1980-2019'!$B$1:$B$16305&amp;'[1]NBA-Data-1980-2019'!$A$1:$A$16305,'[1]NBA-Data-1980-2019'!$D$1:$D$16305,"",0)</f>
        <v/>
      </c>
      <c r="AF58" s="2" t="str" cm="1">
        <f t="array" ref="AF58">_xlfn.XLOOKUP($A58&amp;AF$5,'[1]NBA-Data-1980-2019'!$B$1:$B$16305&amp;'[1]NBA-Data-1980-2019'!$A$1:$A$16305,'[1]NBA-Data-1980-2019'!$D$1:$D$16305,"",0)</f>
        <v/>
      </c>
      <c r="AG58" s="2" t="str" cm="1">
        <f t="array" ref="AG58">_xlfn.XLOOKUP($A58&amp;AG$5,'[1]NBA-Data-1980-2019'!$B$1:$B$16305&amp;'[1]NBA-Data-1980-2019'!$A$1:$A$16305,'[1]NBA-Data-1980-2019'!$D$1:$D$16305,"",0)</f>
        <v/>
      </c>
      <c r="AH58" s="2" t="str" cm="1">
        <f t="array" ref="AH58">_xlfn.XLOOKUP($A58&amp;AH$5,'[1]NBA-Data-1980-2019'!$B$1:$B$16305&amp;'[1]NBA-Data-1980-2019'!$A$1:$A$16305,'[1]NBA-Data-1980-2019'!$H$1:$H$16305,"",0)</f>
        <v/>
      </c>
      <c r="AI58" s="2" t="str" cm="1">
        <f t="array" ref="AI58">_xlfn.XLOOKUP($A58&amp;AI$5,'[1]NBA-Data-1980-2019'!$B$1:$B$16305&amp;'[1]NBA-Data-1980-2019'!$A$1:$A$16305,'[1]NBA-Data-1980-2019'!$H$1:$H$16305,"",0)</f>
        <v/>
      </c>
      <c r="AJ58" s="2" t="str" cm="1">
        <f t="array" ref="AJ58">_xlfn.XLOOKUP($A58&amp;AJ$5,'[1]NBA-Data-1980-2019'!$B$1:$B$16305&amp;'[1]NBA-Data-1980-2019'!$A$1:$A$16305,'[1]NBA-Data-1980-2019'!$H$1:$H$16305,"",0)</f>
        <v/>
      </c>
      <c r="AK58" s="2" t="str" cm="1">
        <f t="array" ref="AK58">_xlfn.XLOOKUP($A58&amp;AK$5,'[1]NBA-Data-1980-2019'!$B$1:$B$16305&amp;'[1]NBA-Data-1980-2019'!$A$1:$A$16305,'[1]NBA-Data-1980-2019'!$H$1:$H$16305,"",0)</f>
        <v/>
      </c>
      <c r="AL58" s="2" t="str" cm="1">
        <f t="array" ref="AL58">_xlfn.XLOOKUP($A58&amp;AL$5,'[1]NBA-Data-1980-2019'!$B$1:$B$16305&amp;'[1]NBA-Data-1980-2019'!$A$1:$A$16305,'[1]NBA-Data-1980-2019'!$H$1:$H$16305,"",0)</f>
        <v/>
      </c>
      <c r="AM58" s="2" t="str" cm="1">
        <f t="array" ref="AM58">_xlfn.XLOOKUP($A58&amp;AM$5,'[1]NBA-Data-1980-2019'!$B$1:$B$16305&amp;'[1]NBA-Data-1980-2019'!$A$1:$A$16305,'[1]NBA-Data-1980-2019'!$H$1:$H$16305,"",0)</f>
        <v/>
      </c>
      <c r="AN58" s="2" t="str" cm="1">
        <f t="array" ref="AN58">_xlfn.XLOOKUP($A58&amp;AN$5,'[1]NBA-Data-1980-2019'!$B$1:$B$16305&amp;'[1]NBA-Data-1980-2019'!$A$1:$A$16305,'[1]NBA-Data-1980-2019'!$H$1:$H$16305,"",0)</f>
        <v/>
      </c>
      <c r="AO58" s="2" t="str" cm="1">
        <f t="array" ref="AO58">_xlfn.XLOOKUP($A58&amp;AO$5,'[1]NBA-Data-1980-2019'!$B$1:$B$16305&amp;'[1]NBA-Data-1980-2019'!$A$1:$A$16305,'[1]NBA-Data-1980-2019'!$H$1:$H$16305,"",0)</f>
        <v/>
      </c>
      <c r="AP58" s="2" t="str" cm="1">
        <f t="array" ref="AP58">_xlfn.XLOOKUP($A58&amp;AP$5,'[1]NBA-Data-1980-2019'!$B$1:$B$16305&amp;'[1]NBA-Data-1980-2019'!$A$1:$A$16305,'[1]NBA-Data-1980-2019'!$H$1:$H$16305,"",0)</f>
        <v/>
      </c>
      <c r="AQ58" s="2" t="str" cm="1">
        <f t="array" ref="AQ58">_xlfn.XLOOKUP($A58&amp;AQ$5,'[1]NBA-Data-1980-2019'!$B$1:$B$16305&amp;'[1]NBA-Data-1980-2019'!$A$1:$A$16305,'[1]NBA-Data-1980-2019'!$H$1:$H$16305,"",0)</f>
        <v/>
      </c>
      <c r="AR58" s="2" t="str" cm="1">
        <f t="array" ref="AR58">_xlfn.XLOOKUP($A58&amp;AR$5,'[1]NBA-Data-1980-2019'!$B$1:$B$16305&amp;'[1]NBA-Data-1980-2019'!$A$1:$A$16305,'[1]NBA-Data-1980-2019'!$H$1:$H$16305,"",0)</f>
        <v/>
      </c>
      <c r="AS58" s="2" cm="1">
        <f t="array" ref="AS58">_xlfn.XLOOKUP($A58&amp;AS$5,'[1]NBA-Data-1980-2019'!$B$1:$B$16305&amp;'[1]NBA-Data-1980-2019'!$A$1:$A$16305,'[1]NBA-Data-1980-2019'!$H$1:$H$16305,"",0)</f>
        <v>261.60000000000002</v>
      </c>
      <c r="AT58" s="2" cm="1">
        <f t="array" ref="AT58">_xlfn.XLOOKUP($A58&amp;AT$5,'[1]NBA-Data-1980-2019'!$B$1:$B$16305&amp;'[1]NBA-Data-1980-2019'!$A$1:$A$16305,'[1]NBA-Data-1980-2019'!$H$1:$H$16305,"",0)</f>
        <v>908.6</v>
      </c>
      <c r="AU58" s="2" cm="1">
        <f t="array" ref="AU58">_xlfn.XLOOKUP($A58&amp;AU$5,'[1]NBA-Data-1980-2019'!$B$1:$B$16305&amp;'[1]NBA-Data-1980-2019'!$A$1:$A$16305,'[1]NBA-Data-1980-2019'!$H$1:$H$16305,"",0)</f>
        <v>1029.5</v>
      </c>
      <c r="AV58" s="2" cm="1">
        <f t="array" ref="AV58">_xlfn.XLOOKUP($A58&amp;AV$5,'[1]NBA-Data-1980-2019'!$B$1:$B$16305&amp;'[1]NBA-Data-1980-2019'!$A$1:$A$16305,'[1]NBA-Data-1980-2019'!$H$1:$H$16305,"",0)</f>
        <v>1427.1000000000001</v>
      </c>
      <c r="AW58" s="2" cm="1">
        <f t="array" ref="AW58">_xlfn.XLOOKUP($A58&amp;AW$5,'[1]NBA-Data-1980-2019'!$B$1:$B$16305&amp;'[1]NBA-Data-1980-2019'!$A$1:$A$16305,'[1]NBA-Data-1980-2019'!$H$1:$H$16305,"",0)</f>
        <v>569.6</v>
      </c>
      <c r="AX58" s="2" t="str" cm="1">
        <f t="array" ref="AX58">_xlfn.XLOOKUP($A58&amp;AX$5,'[1]NBA-Data-1980-2019'!$B$1:$B$16305&amp;'[1]NBA-Data-1980-2019'!$A$1:$A$16305,'[1]NBA-Data-1980-2019'!$H$1:$H$16305,"",0)</f>
        <v/>
      </c>
      <c r="AY58" s="2" cm="1">
        <f t="array" ref="AY58">_xlfn.XLOOKUP($A58&amp;AY$5,'[1]NBA-Data-1980-2019'!$B$1:$B$16305&amp;'[1]NBA-Data-1980-2019'!$A$1:$A$16305,'[1]NBA-Data-1980-2019'!$H$1:$H$16305,"",0)</f>
        <v>34</v>
      </c>
      <c r="AZ58" s="2" cm="1">
        <f t="array" ref="AZ58">_xlfn.XLOOKUP($A58&amp;AZ$5,'[1]NBA-Data-1980-2019'!$B$1:$B$16305&amp;'[1]NBA-Data-1980-2019'!$A$1:$A$16305,'[1]NBA-Data-1980-2019'!$H$1:$H$16305,"",0)</f>
        <v>1462.6000000000001</v>
      </c>
      <c r="BA58" s="2" cm="1">
        <f t="array" ref="BA58">_xlfn.XLOOKUP($A58&amp;BA$5,'[1]NBA-Data-1980-2019'!$B$1:$B$16305&amp;'[1]NBA-Data-1980-2019'!$A$1:$A$16305,'[1]NBA-Data-1980-2019'!$H$1:$H$16305,"",0)</f>
        <v>1694.8</v>
      </c>
      <c r="BB58" s="2" cm="1">
        <f t="array" ref="BB58">_xlfn.XLOOKUP($A58&amp;BB$5,'[1]NBA-Data-1980-2019'!$B$1:$B$16305&amp;'[1]NBA-Data-1980-2019'!$A$1:$A$16305,'[1]NBA-Data-1980-2019'!$H$1:$H$16305,"",0)</f>
        <v>733.5</v>
      </c>
      <c r="BC58" s="2" cm="1">
        <f t="array" ref="BC58">_xlfn.XLOOKUP($A58&amp;BC$5,'[1]NBA-Data-1980-2019'!$B$1:$B$16305&amp;'[1]NBA-Data-1980-2019'!$A$1:$A$16305,'[1]NBA-Data-1980-2019'!$H$1:$H$16305,"",0)</f>
        <v>486.4</v>
      </c>
      <c r="BD58" s="2" cm="1">
        <f t="array" ref="BD58">_xlfn.XLOOKUP($A58&amp;BD$5,'[1]NBA-Data-1980-2019'!$B$1:$B$16305&amp;'[1]NBA-Data-1980-2019'!$A$1:$A$16305,'[1]NBA-Data-1980-2019'!$H$1:$H$16305,"",0)</f>
        <v>625.80000000000007</v>
      </c>
      <c r="BE58" s="2" cm="1">
        <f t="array" ref="BE58">_xlfn.XLOOKUP($A58&amp;BE$5,'[1]NBA-Data-1980-2019'!$B$1:$B$16305&amp;'[1]NBA-Data-1980-2019'!$A$1:$A$16305,'[1]NBA-Data-1980-2019'!$H$1:$H$16305,"",0)</f>
        <v>1396.8</v>
      </c>
      <c r="BF58" s="2" cm="1">
        <f t="array" ref="BF58">_xlfn.XLOOKUP($A58&amp;BF$5,'[1]NBA-Data-1980-2019'!$B$1:$B$16305&amp;'[1]NBA-Data-1980-2019'!$A$1:$A$16305,'[1]NBA-Data-1980-2019'!$H$1:$H$16305,"",0)</f>
        <v>1134</v>
      </c>
      <c r="BG58" s="2" cm="1">
        <f t="array" ref="BG58">_xlfn.XLOOKUP($A58&amp;BG$5,'[1]NBA-Data-1980-2019'!$B$1:$B$16305&amp;'[1]NBA-Data-1980-2019'!$A$1:$A$16305,'[1]NBA-Data-1980-2019'!$H$1:$H$16305,"",0)</f>
        <v>402.3</v>
      </c>
      <c r="BH58" s="2" cm="1">
        <f t="array" ref="BH58">_xlfn.XLOOKUP($A58&amp;BH$5,'[1]NBA-Data-1980-2019'!$B$1:$B$16305&amp;'[1]NBA-Data-1980-2019'!$A$1:$A$16305,'[1]NBA-Data-1980-2019'!$H$1:$H$16305,"",0)</f>
        <v>114</v>
      </c>
      <c r="BI58" s="2" t="str" cm="1">
        <f t="array" ref="BI58">_xlfn.XLOOKUP($A58&amp;BI$5,'[1]NBA-Data-1980-2019'!$B$1:$B$16305&amp;'[1]NBA-Data-1980-2019'!$A$1:$A$16305,'[1]NBA-Data-1980-2019'!$H$1:$H$16305,"",0)</f>
        <v/>
      </c>
      <c r="BJ58" s="2" t="str" cm="1">
        <f t="array" ref="BJ58">_xlfn.XLOOKUP($A58&amp;BJ$5,'[1]NBA-Data-1980-2019'!$B$1:$B$16305&amp;'[1]NBA-Data-1980-2019'!$A$1:$A$16305,'[1]NBA-Data-1980-2019'!$H$1:$H$16305,"",0)</f>
        <v/>
      </c>
      <c r="BK58" s="2" t="str" cm="1">
        <f t="array" ref="BK58">_xlfn.XLOOKUP($A58&amp;BK$5,'[1]NBA-Data-1980-2019'!$B$1:$B$16305&amp;'[1]NBA-Data-1980-2019'!$A$1:$A$16305,'[1]NBA-Data-1980-2019'!$H$1:$H$16305,"",0)</f>
        <v/>
      </c>
      <c r="BL58" s="2" t="str" cm="1">
        <f t="array" ref="BL58">_xlfn.XLOOKUP($A58&amp;BL$5,'[1]NBA-Data-1980-2019'!$B$1:$B$16305&amp;'[1]NBA-Data-1980-2019'!$A$1:$A$16305,'[1]NBA-Data-1980-2019'!$H$1:$H$16305,"",0)</f>
        <v/>
      </c>
      <c r="BM58" s="2" t="str" cm="1">
        <f t="array" ref="BM58">_xlfn.XLOOKUP($A58&amp;BM$5,'[1]NBA-Data-1980-2019'!$B$1:$B$16305&amp;'[1]NBA-Data-1980-2019'!$A$1:$A$16305,'[1]NBA-Data-1980-2019'!$H$1:$H$16305,"",0)</f>
        <v/>
      </c>
      <c r="BN58" s="2" t="str" cm="1">
        <f t="array" ref="BN58">_xlfn.XLOOKUP($A58&amp;BN$5,'[1]NBA-Data-1980-2019'!$B$1:$B$16305&amp;'[1]NBA-Data-1980-2019'!$A$1:$A$16305,'[1]NBA-Data-1980-2019'!$F$1:$F$16305,"",0)</f>
        <v/>
      </c>
      <c r="BO58" s="2" t="str" cm="1">
        <f t="array" ref="BO58">_xlfn.XLOOKUP($A58&amp;BO$5,'[1]NBA-Data-1980-2019'!$B$1:$B$16305&amp;'[1]NBA-Data-1980-2019'!$A$1:$A$16305,'[1]NBA-Data-1980-2019'!$F$1:$F$16305,"",0)</f>
        <v/>
      </c>
      <c r="BP58" s="2" t="str" cm="1">
        <f t="array" ref="BP58">_xlfn.XLOOKUP($A58&amp;BP$5,'[1]NBA-Data-1980-2019'!$B$1:$B$16305&amp;'[1]NBA-Data-1980-2019'!$A$1:$A$16305,'[1]NBA-Data-1980-2019'!$F$1:$F$16305,"",0)</f>
        <v/>
      </c>
      <c r="BQ58" s="2" t="str" cm="1">
        <f t="array" ref="BQ58">_xlfn.XLOOKUP($A58&amp;BQ$5,'[1]NBA-Data-1980-2019'!$B$1:$B$16305&amp;'[1]NBA-Data-1980-2019'!$A$1:$A$16305,'[1]NBA-Data-1980-2019'!$F$1:$F$16305,"",0)</f>
        <v/>
      </c>
      <c r="BR58" s="2" t="str" cm="1">
        <f t="array" ref="BR58">_xlfn.XLOOKUP($A58&amp;BR$5,'[1]NBA-Data-1980-2019'!$B$1:$B$16305&amp;'[1]NBA-Data-1980-2019'!$A$1:$A$16305,'[1]NBA-Data-1980-2019'!$F$1:$F$16305,"",0)</f>
        <v/>
      </c>
      <c r="BS58" s="2" t="str" cm="1">
        <f t="array" ref="BS58">_xlfn.XLOOKUP($A58&amp;BS$5,'[1]NBA-Data-1980-2019'!$B$1:$B$16305&amp;'[1]NBA-Data-1980-2019'!$A$1:$A$16305,'[1]NBA-Data-1980-2019'!$F$1:$F$16305,"",0)</f>
        <v/>
      </c>
      <c r="BT58" s="2" t="str" cm="1">
        <f t="array" ref="BT58">_xlfn.XLOOKUP($A58&amp;BT$5,'[1]NBA-Data-1980-2019'!$B$1:$B$16305&amp;'[1]NBA-Data-1980-2019'!$A$1:$A$16305,'[1]NBA-Data-1980-2019'!$F$1:$F$16305,"",0)</f>
        <v/>
      </c>
      <c r="BU58" s="2" t="str" cm="1">
        <f t="array" ref="BU58">_xlfn.XLOOKUP($A58&amp;BU$5,'[1]NBA-Data-1980-2019'!$B$1:$B$16305&amp;'[1]NBA-Data-1980-2019'!$A$1:$A$16305,'[1]NBA-Data-1980-2019'!$F$1:$F$16305,"",0)</f>
        <v/>
      </c>
      <c r="BV58" s="2" t="str" cm="1">
        <f t="array" ref="BV58">_xlfn.XLOOKUP($A58&amp;BV$5,'[1]NBA-Data-1980-2019'!$B$1:$B$16305&amp;'[1]NBA-Data-1980-2019'!$A$1:$A$16305,'[1]NBA-Data-1980-2019'!$F$1:$F$16305,"",0)</f>
        <v/>
      </c>
      <c r="BW58" s="2" t="str" cm="1">
        <f t="array" ref="BW58">_xlfn.XLOOKUP($A58&amp;BW$5,'[1]NBA-Data-1980-2019'!$B$1:$B$16305&amp;'[1]NBA-Data-1980-2019'!$A$1:$A$16305,'[1]NBA-Data-1980-2019'!$F$1:$F$16305,"",0)</f>
        <v/>
      </c>
      <c r="BX58" s="2" t="str" cm="1">
        <f t="array" ref="BX58">_xlfn.XLOOKUP($A58&amp;BX$5,'[1]NBA-Data-1980-2019'!$B$1:$B$16305&amp;'[1]NBA-Data-1980-2019'!$A$1:$A$16305,'[1]NBA-Data-1980-2019'!$F$1:$F$16305,"",0)</f>
        <v/>
      </c>
      <c r="BY58" s="2" cm="1">
        <f t="array" ref="BY58">_xlfn.XLOOKUP($A58&amp;BY$5,'[1]NBA-Data-1980-2019'!$B$1:$B$16305&amp;'[1]NBA-Data-1980-2019'!$A$1:$A$16305,'[1]NBA-Data-1980-2019'!$F$1:$F$16305,"",0)</f>
        <v>13.8</v>
      </c>
      <c r="BZ58" s="2" cm="1">
        <f t="array" ref="BZ58">_xlfn.XLOOKUP($A58&amp;BZ$5,'[1]NBA-Data-1980-2019'!$B$1:$B$16305&amp;'[1]NBA-Data-1980-2019'!$A$1:$A$16305,'[1]NBA-Data-1980-2019'!$F$1:$F$16305,"",0)</f>
        <v>14</v>
      </c>
      <c r="CA58" s="2" cm="1">
        <f t="array" ref="CA58">_xlfn.XLOOKUP($A58&amp;CA$5,'[1]NBA-Data-1980-2019'!$B$1:$B$16305&amp;'[1]NBA-Data-1980-2019'!$A$1:$A$16305,'[1]NBA-Data-1980-2019'!$F$1:$F$16305,"",0)</f>
        <v>14.4</v>
      </c>
      <c r="CB58" s="2" cm="1">
        <f t="array" ref="CB58">_xlfn.XLOOKUP($A58&amp;CB$5,'[1]NBA-Data-1980-2019'!$B$1:$B$16305&amp;'[1]NBA-Data-1980-2019'!$A$1:$A$16305,'[1]NBA-Data-1980-2019'!$F$1:$F$16305,"",0)</f>
        <v>18.5</v>
      </c>
      <c r="CC58" s="2" cm="1">
        <f t="array" ref="CC58">_xlfn.XLOOKUP($A58&amp;CC$5,'[1]NBA-Data-1980-2019'!$B$1:$B$16305&amp;'[1]NBA-Data-1980-2019'!$A$1:$A$16305,'[1]NBA-Data-1980-2019'!$F$1:$F$16305,"",0)</f>
        <v>14.1</v>
      </c>
      <c r="CD58" s="2" t="str" cm="1">
        <f t="array" ref="CD58">_xlfn.XLOOKUP($A58&amp;CD$5,'[1]NBA-Data-1980-2019'!$B$1:$B$16305&amp;'[1]NBA-Data-1980-2019'!$A$1:$A$16305,'[1]NBA-Data-1980-2019'!$F$1:$F$16305,"",0)</f>
        <v/>
      </c>
      <c r="CE58" s="2" cm="1">
        <f t="array" ref="CE58">_xlfn.XLOOKUP($A58&amp;CE$5,'[1]NBA-Data-1980-2019'!$B$1:$B$16305&amp;'[1]NBA-Data-1980-2019'!$A$1:$A$16305,'[1]NBA-Data-1980-2019'!$F$1:$F$16305,"",0)</f>
        <v>6.1</v>
      </c>
      <c r="CF58" s="2" cm="1">
        <f t="array" ref="CF58">_xlfn.XLOOKUP($A58&amp;CF$5,'[1]NBA-Data-1980-2019'!$B$1:$B$16305&amp;'[1]NBA-Data-1980-2019'!$A$1:$A$16305,'[1]NBA-Data-1980-2019'!$F$1:$F$16305,"",0)</f>
        <v>18.100000000000001</v>
      </c>
      <c r="CG58" s="2" cm="1">
        <f t="array" ref="CG58">_xlfn.XLOOKUP($A58&amp;CG$5,'[1]NBA-Data-1980-2019'!$B$1:$B$16305&amp;'[1]NBA-Data-1980-2019'!$A$1:$A$16305,'[1]NBA-Data-1980-2019'!$F$1:$F$16305,"",0)</f>
        <v>15.8</v>
      </c>
      <c r="CH58" s="2" cm="1">
        <f t="array" ref="CH58">_xlfn.XLOOKUP($A58&amp;CH$5,'[1]NBA-Data-1980-2019'!$B$1:$B$16305&amp;'[1]NBA-Data-1980-2019'!$A$1:$A$16305,'[1]NBA-Data-1980-2019'!$F$1:$F$16305,"",0)</f>
        <v>19</v>
      </c>
      <c r="CI58" s="2" cm="1">
        <f t="array" ref="CI58">_xlfn.XLOOKUP($A58&amp;CI$5,'[1]NBA-Data-1980-2019'!$B$1:$B$16305&amp;'[1]NBA-Data-1980-2019'!$A$1:$A$16305,'[1]NBA-Data-1980-2019'!$F$1:$F$16305,"",0)</f>
        <v>18.899999999999999</v>
      </c>
      <c r="CJ58" s="2" cm="1">
        <f t="array" ref="CJ58">_xlfn.XLOOKUP($A58&amp;CJ$5,'[1]NBA-Data-1980-2019'!$B$1:$B$16305&amp;'[1]NBA-Data-1980-2019'!$A$1:$A$16305,'[1]NBA-Data-1980-2019'!$F$1:$F$16305,"",0)</f>
        <v>17.399999999999999</v>
      </c>
      <c r="CK58" s="2" cm="1">
        <f t="array" ref="CK58">_xlfn.XLOOKUP($A58&amp;CK$5,'[1]NBA-Data-1980-2019'!$B$1:$B$16305&amp;'[1]NBA-Data-1980-2019'!$A$1:$A$16305,'[1]NBA-Data-1980-2019'!$F$1:$F$16305,"",0)</f>
        <v>18.5</v>
      </c>
      <c r="CL58" s="2" cm="1">
        <f t="array" ref="CL58">_xlfn.XLOOKUP($A58&amp;CL$5,'[1]NBA-Data-1980-2019'!$B$1:$B$16305&amp;'[1]NBA-Data-1980-2019'!$A$1:$A$16305,'[1]NBA-Data-1980-2019'!$F$1:$F$16305,"",0)</f>
        <v>16.100000000000001</v>
      </c>
      <c r="CM58" s="2" cm="1">
        <f t="array" ref="CM58">_xlfn.XLOOKUP($A58&amp;CM$5,'[1]NBA-Data-1980-2019'!$B$1:$B$16305&amp;'[1]NBA-Data-1980-2019'!$A$1:$A$16305,'[1]NBA-Data-1980-2019'!$F$1:$F$16305,"",0)</f>
        <v>15.3</v>
      </c>
      <c r="CN58" s="2" cm="1">
        <f t="array" ref="CN58">_xlfn.XLOOKUP($A58&amp;CN$5,'[1]NBA-Data-1980-2019'!$B$1:$B$16305&amp;'[1]NBA-Data-1980-2019'!$A$1:$A$16305,'[1]NBA-Data-1980-2019'!$F$1:$F$16305,"",0)</f>
        <v>11.6</v>
      </c>
      <c r="CO58" s="2" t="str" cm="1">
        <f t="array" ref="CO58">_xlfn.XLOOKUP($A58&amp;CO$5,'[1]NBA-Data-1980-2019'!$B$1:$B$16305&amp;'[1]NBA-Data-1980-2019'!$A$1:$A$16305,'[1]NBA-Data-1980-2019'!$F$1:$F$16305,"",0)</f>
        <v/>
      </c>
      <c r="CP58" s="2" t="str" cm="1">
        <f t="array" ref="CP58">_xlfn.XLOOKUP($A58&amp;CP$5,'[1]NBA-Data-1980-2019'!$B$1:$B$16305&amp;'[1]NBA-Data-1980-2019'!$A$1:$A$16305,'[1]NBA-Data-1980-2019'!$F$1:$F$16305,"",0)</f>
        <v/>
      </c>
      <c r="CQ58" s="2" t="str" cm="1">
        <f t="array" ref="CQ58">_xlfn.XLOOKUP($A58&amp;CQ$5,'[1]NBA-Data-1980-2019'!$B$1:$B$16305&amp;'[1]NBA-Data-1980-2019'!$A$1:$A$16305,'[1]NBA-Data-1980-2019'!$F$1:$F$16305,"",0)</f>
        <v/>
      </c>
      <c r="CR58" s="2" t="str" cm="1">
        <f t="array" ref="CR58">_xlfn.XLOOKUP($A58&amp;CR$5,'[1]NBA-Data-1980-2019'!$B$1:$B$16305&amp;'[1]NBA-Data-1980-2019'!$A$1:$A$16305,'[1]NBA-Data-1980-2019'!$F$1:$F$16305,"",0)</f>
        <v/>
      </c>
      <c r="CS58" s="2" t="str" cm="1">
        <f t="array" ref="CS58">_xlfn.XLOOKUP($A58&amp;CS$5,'[1]NBA-Data-1980-2019'!$B$1:$B$16305&amp;'[1]NBA-Data-1980-2019'!$A$1:$A$16305,'[1]NBA-Data-1980-2019'!$F$1:$F$16305,"",0)</f>
        <v/>
      </c>
      <c r="CU58" s="2" t="str">
        <f>_xlfn.XLOOKUP($A58,TEAMS!$G$1:$G$839,TEAMS!$H$1:$H$839,"",0)</f>
        <v>C</v>
      </c>
      <c r="CV58" s="2" t="str">
        <f>_xlfn.XLOOKUP($CU58,DASHBOARD!$B$22:$B$27,DASHBOARD!$C$22:$C$27,"",0)</f>
        <v>CENTER</v>
      </c>
      <c r="CY58" s="63">
        <f>SUMIFS('[1]NBA-Data-1980-2019'!$G$1:$G$16305,'[1]NBA-Data-1980-2019'!$B$1:$B$16305,$A58,'[1]NBA-Data-1980-2019'!$A$1:$A$16305,CY$9)</f>
        <v>0</v>
      </c>
      <c r="CZ58" s="63">
        <f>SUMIFS('[1]NBA-Data-1980-2019'!$G$1:$G$16305,'[1]NBA-Data-1980-2019'!$B$1:$B$16305,$A58,'[1]NBA-Data-1980-2019'!$A$1:$A$16305,CZ$9)</f>
        <v>0</v>
      </c>
      <c r="DA58" s="63">
        <f>SUMIFS('[1]NBA-Data-1980-2019'!$G$1:$G$16305,'[1]NBA-Data-1980-2019'!$B$1:$B$16305,$A58,'[1]NBA-Data-1980-2019'!$A$1:$A$16305,DA$9)</f>
        <v>0</v>
      </c>
      <c r="DB58" s="63">
        <f>SUMIFS('[1]NBA-Data-1980-2019'!$G$1:$G$16305,'[1]NBA-Data-1980-2019'!$B$1:$B$16305,$A58,'[1]NBA-Data-1980-2019'!$A$1:$A$16305,DB$9)</f>
        <v>0</v>
      </c>
      <c r="DC58" s="63">
        <f>SUMIFS('[1]NBA-Data-1980-2019'!$G$1:$G$16305,'[1]NBA-Data-1980-2019'!$B$1:$B$16305,$A58,'[1]NBA-Data-1980-2019'!$A$1:$A$16305,DC$9)</f>
        <v>0</v>
      </c>
      <c r="DD58" s="63">
        <f>SUMIFS('[1]NBA-Data-1980-2019'!$G$1:$G$16305,'[1]NBA-Data-1980-2019'!$B$1:$B$16305,$A58,'[1]NBA-Data-1980-2019'!$A$1:$A$16305,DD$9)</f>
        <v>0</v>
      </c>
      <c r="DE58" s="63">
        <f>SUMIFS('[1]NBA-Data-1980-2019'!$G$1:$G$16305,'[1]NBA-Data-1980-2019'!$B$1:$B$16305,$A58,'[1]NBA-Data-1980-2019'!$A$1:$A$16305,DE$9)</f>
        <v>0</v>
      </c>
      <c r="DF58" s="63">
        <f>SUMIFS('[1]NBA-Data-1980-2019'!$G$1:$G$16305,'[1]NBA-Data-1980-2019'!$B$1:$B$16305,$A58,'[1]NBA-Data-1980-2019'!$A$1:$A$16305,DF$9)</f>
        <v>0</v>
      </c>
      <c r="DG58" s="63">
        <f>SUMIFS('[1]NBA-Data-1980-2019'!$G$1:$G$16305,'[1]NBA-Data-1980-2019'!$B$1:$B$16305,$A58,'[1]NBA-Data-1980-2019'!$A$1:$A$16305,DG$9)</f>
        <v>0</v>
      </c>
      <c r="DH58" s="63">
        <f>SUMIFS('[1]NBA-Data-1980-2019'!$G$1:$G$16305,'[1]NBA-Data-1980-2019'!$B$1:$B$16305,$A58,'[1]NBA-Data-1980-2019'!$A$1:$A$16305,DH$9)</f>
        <v>0</v>
      </c>
      <c r="DI58" s="63">
        <f>SUMIFS('[1]NBA-Data-1980-2019'!$G$1:$G$16305,'[1]NBA-Data-1980-2019'!$B$1:$B$16305,$A58,'[1]NBA-Data-1980-2019'!$A$1:$A$16305,DI$9)</f>
        <v>0</v>
      </c>
      <c r="DJ58" s="63">
        <f>SUMIFS('[1]NBA-Data-1980-2019'!$G$1:$G$16305,'[1]NBA-Data-1980-2019'!$B$1:$B$16305,$A58,'[1]NBA-Data-1980-2019'!$A$1:$A$16305,DJ$9)</f>
        <v>288171</v>
      </c>
      <c r="DK58" s="63">
        <f>SUMIFS('[1]NBA-Data-1980-2019'!$G$1:$G$16305,'[1]NBA-Data-1980-2019'!$B$1:$B$16305,$A58,'[1]NBA-Data-1980-2019'!$A$1:$A$16305,DK$9)</f>
        <v>512435</v>
      </c>
      <c r="DL58" s="63">
        <f>SUMIFS('[1]NBA-Data-1980-2019'!$G$1:$G$16305,'[1]NBA-Data-1980-2019'!$B$1:$B$16305,$A58,'[1]NBA-Data-1980-2019'!$A$1:$A$16305,DL$9)</f>
        <v>638679</v>
      </c>
      <c r="DM58" s="63">
        <f>SUMIFS('[1]NBA-Data-1980-2019'!$G$1:$G$16305,'[1]NBA-Data-1980-2019'!$B$1:$B$16305,$A58,'[1]NBA-Data-1980-2019'!$A$1:$A$16305,DM$9)</f>
        <v>1600000</v>
      </c>
      <c r="DN58" s="63">
        <f>SUMIFS('[1]NBA-Data-1980-2019'!$G$1:$G$16305,'[1]NBA-Data-1980-2019'!$B$1:$B$16305,$A58,'[1]NBA-Data-1980-2019'!$A$1:$A$16305,DN$9)</f>
        <v>3500000</v>
      </c>
      <c r="DO58" s="63">
        <f>SUMIFS('[1]NBA-Data-1980-2019'!$G$1:$G$16305,'[1]NBA-Data-1980-2019'!$B$1:$B$16305,$A58,'[1]NBA-Data-1980-2019'!$A$1:$A$16305,DO$9)</f>
        <v>0</v>
      </c>
      <c r="DP58" s="63">
        <f>SUMIFS('[1]NBA-Data-1980-2019'!$G$1:$G$16305,'[1]NBA-Data-1980-2019'!$B$1:$B$16305,$A58,'[1]NBA-Data-1980-2019'!$A$1:$A$16305,DP$9)</f>
        <v>0</v>
      </c>
      <c r="DQ58" s="63">
        <f>SUMIFS('[1]NBA-Data-1980-2019'!$G$1:$G$16305,'[1]NBA-Data-1980-2019'!$B$1:$B$16305,$A58,'[1]NBA-Data-1980-2019'!$A$1:$A$16305,DQ$9)</f>
        <v>998398</v>
      </c>
      <c r="DR58" s="63">
        <f>SUMIFS('[1]NBA-Data-1980-2019'!$G$1:$G$16305,'[1]NBA-Data-1980-2019'!$B$1:$B$16305,$A58,'[1]NBA-Data-1980-2019'!$A$1:$A$16305,DR$9)</f>
        <v>3650000</v>
      </c>
      <c r="DS58" s="63">
        <f>SUMIFS('[1]NBA-Data-1980-2019'!$G$1:$G$16305,'[1]NBA-Data-1980-2019'!$B$1:$B$16305,$A58,'[1]NBA-Data-1980-2019'!$A$1:$A$16305,DS$9)</f>
        <v>4533300</v>
      </c>
      <c r="DT58" s="63">
        <f>SUMIFS('[1]NBA-Data-1980-2019'!$G$1:$G$16305,'[1]NBA-Data-1980-2019'!$B$1:$B$16305,$A58,'[1]NBA-Data-1980-2019'!$A$1:$A$16305,DT$9)</f>
        <v>4234000</v>
      </c>
      <c r="DU58" s="63">
        <f>SUMIFS('[1]NBA-Data-1980-2019'!$G$1:$G$16305,'[1]NBA-Data-1980-2019'!$B$1:$B$16305,$A58,'[1]NBA-Data-1980-2019'!$A$1:$A$16305,DU$9)</f>
        <v>4526000</v>
      </c>
      <c r="DV58" s="63">
        <f>SUMIFS('[1]NBA-Data-1980-2019'!$G$1:$G$16305,'[1]NBA-Data-1980-2019'!$B$1:$B$16305,$A58,'[1]NBA-Data-1980-2019'!$A$1:$A$16305,DV$9)</f>
        <v>1399507</v>
      </c>
      <c r="DW58" s="63">
        <f>SUMIFS('[1]NBA-Data-1980-2019'!$G$1:$G$16305,'[1]NBA-Data-1980-2019'!$B$1:$B$16305,$A58,'[1]NBA-Data-1980-2019'!$A$1:$A$16305,DW$9)</f>
        <v>5375000</v>
      </c>
      <c r="DX58" s="63">
        <f>SUMIFS('[1]NBA-Data-1980-2019'!$G$1:$G$16305,'[1]NBA-Data-1980-2019'!$B$1:$B$16305,$A58,'[1]NBA-Data-1980-2019'!$A$1:$A$16305,DX$9)</f>
        <v>5000000</v>
      </c>
      <c r="DY58" s="63">
        <f>SUMIFS('[1]NBA-Data-1980-2019'!$G$1:$G$16305,'[1]NBA-Data-1980-2019'!$B$1:$B$16305,$A58,'[1]NBA-Data-1980-2019'!$A$1:$A$16305,DY$9)</f>
        <v>1551659</v>
      </c>
      <c r="DZ58" s="63">
        <f>SUMIFS('[1]NBA-Data-1980-2019'!$G$1:$G$16305,'[1]NBA-Data-1980-2019'!$B$1:$B$16305,$A58,'[1]NBA-Data-1980-2019'!$A$1:$A$16305,DZ$9)</f>
        <v>0</v>
      </c>
      <c r="EA58" s="63">
        <f>SUMIFS('[1]NBA-Data-1980-2019'!$G$1:$G$16305,'[1]NBA-Data-1980-2019'!$B$1:$B$16305,$A58,'[1]NBA-Data-1980-2019'!$A$1:$A$16305,EA$9)</f>
        <v>0</v>
      </c>
      <c r="EB58" s="63">
        <f>SUMIFS('[1]NBA-Data-1980-2019'!$G$1:$G$16305,'[1]NBA-Data-1980-2019'!$B$1:$B$16305,$A58,'[1]NBA-Data-1980-2019'!$A$1:$A$16305,EB$9)</f>
        <v>0</v>
      </c>
      <c r="EC58" s="63">
        <f>SUMIFS('[1]NBA-Data-1980-2019'!$G$1:$G$16305,'[1]NBA-Data-1980-2019'!$B$1:$B$16305,$A58,'[1]NBA-Data-1980-2019'!$A$1:$A$16305,EC$9)</f>
        <v>0</v>
      </c>
      <c r="ED58" s="63">
        <f>SUMIFS('[1]NBA-Data-1980-2019'!$G$1:$G$16305,'[1]NBA-Data-1980-2019'!$B$1:$B$16305,$A58,'[1]NBA-Data-1980-2019'!$A$1:$A$16305,ED$9)</f>
        <v>0</v>
      </c>
      <c r="EF58" s="1"/>
      <c r="EG58" s="1"/>
      <c r="EH58" s="2" t="s">
        <v>1273</v>
      </c>
      <c r="EI58" s="1"/>
      <c r="EJ58" s="1"/>
      <c r="EK58" s="1"/>
      <c r="EL58" s="1"/>
      <c r="EM58" s="1"/>
      <c r="EN58" s="1"/>
      <c r="FB58" s="58"/>
      <c r="FC58" s="58"/>
      <c r="FD58" s="58"/>
      <c r="FE58" s="58"/>
      <c r="FF58" s="58"/>
      <c r="FG58" s="58"/>
      <c r="FH58" s="58"/>
      <c r="FI58" s="1"/>
    </row>
    <row r="59" spans="1:165" x14ac:dyDescent="0.2">
      <c r="A59" s="2" t="s">
        <v>822</v>
      </c>
      <c r="B59" s="2" t="str" cm="1">
        <f t="array" ref="B59">_xlfn.XLOOKUP($A59&amp;B$5,'[1]NBA-Data-1980-2019'!$B$1:$B$16305&amp;'[1]NBA-Data-1980-2019'!$A$1:$A$16305,'[1]NBA-Data-1980-2019'!$D$1:$D$16305,"",0)</f>
        <v/>
      </c>
      <c r="C59" s="2" t="str" cm="1">
        <f t="array" ref="C59">_xlfn.XLOOKUP($A59&amp;C$5,'[1]NBA-Data-1980-2019'!$B$1:$B$16305&amp;'[1]NBA-Data-1980-2019'!$A$1:$A$16305,'[1]NBA-Data-1980-2019'!$D$1:$D$16305,"",0)</f>
        <v/>
      </c>
      <c r="D59" s="2" t="str" cm="1">
        <f t="array" ref="D59">_xlfn.XLOOKUP($A59&amp;D$5,'[1]NBA-Data-1980-2019'!$B$1:$B$16305&amp;'[1]NBA-Data-1980-2019'!$A$1:$A$16305,'[1]NBA-Data-1980-2019'!$D$1:$D$16305,"",0)</f>
        <v/>
      </c>
      <c r="E59" s="2" t="str" cm="1">
        <f t="array" ref="E59">_xlfn.XLOOKUP($A59&amp;E$5,'[1]NBA-Data-1980-2019'!$B$1:$B$16305&amp;'[1]NBA-Data-1980-2019'!$A$1:$A$16305,'[1]NBA-Data-1980-2019'!$D$1:$D$16305,"",0)</f>
        <v/>
      </c>
      <c r="F59" s="2" t="str" cm="1">
        <f t="array" ref="F59">_xlfn.XLOOKUP($A59&amp;F$5,'[1]NBA-Data-1980-2019'!$B$1:$B$16305&amp;'[1]NBA-Data-1980-2019'!$A$1:$A$16305,'[1]NBA-Data-1980-2019'!$D$1:$D$16305,"",0)</f>
        <v/>
      </c>
      <c r="G59" s="2" t="str" cm="1">
        <f t="array" ref="G59">_xlfn.XLOOKUP($A59&amp;G$5,'[1]NBA-Data-1980-2019'!$B$1:$B$16305&amp;'[1]NBA-Data-1980-2019'!$A$1:$A$16305,'[1]NBA-Data-1980-2019'!$D$1:$D$16305,"",0)</f>
        <v/>
      </c>
      <c r="H59" s="2" t="str" cm="1">
        <f t="array" ref="H59">_xlfn.XLOOKUP($A59&amp;H$5,'[1]NBA-Data-1980-2019'!$B$1:$B$16305&amp;'[1]NBA-Data-1980-2019'!$A$1:$A$16305,'[1]NBA-Data-1980-2019'!$D$1:$D$16305,"",0)</f>
        <v/>
      </c>
      <c r="I59" s="2" t="str" cm="1">
        <f t="array" ref="I59">_xlfn.XLOOKUP($A59&amp;I$5,'[1]NBA-Data-1980-2019'!$B$1:$B$16305&amp;'[1]NBA-Data-1980-2019'!$A$1:$A$16305,'[1]NBA-Data-1980-2019'!$D$1:$D$16305,"",0)</f>
        <v/>
      </c>
      <c r="J59" s="2" t="str" cm="1">
        <f t="array" ref="J59">_xlfn.XLOOKUP($A59&amp;J$5,'[1]NBA-Data-1980-2019'!$B$1:$B$16305&amp;'[1]NBA-Data-1980-2019'!$A$1:$A$16305,'[1]NBA-Data-1980-2019'!$D$1:$D$16305,"",0)</f>
        <v/>
      </c>
      <c r="K59" s="2" t="str" cm="1">
        <f t="array" ref="K59">_xlfn.XLOOKUP($A59&amp;K$5,'[1]NBA-Data-1980-2019'!$B$1:$B$16305&amp;'[1]NBA-Data-1980-2019'!$A$1:$A$16305,'[1]NBA-Data-1980-2019'!$D$1:$D$16305,"",0)</f>
        <v/>
      </c>
      <c r="L59" s="2" t="str" cm="1">
        <f t="array" ref="L59">_xlfn.XLOOKUP($A59&amp;L$5,'[1]NBA-Data-1980-2019'!$B$1:$B$16305&amp;'[1]NBA-Data-1980-2019'!$A$1:$A$16305,'[1]NBA-Data-1980-2019'!$D$1:$D$16305,"",0)</f>
        <v/>
      </c>
      <c r="M59" s="2" t="str" cm="1">
        <f t="array" ref="M59">_xlfn.XLOOKUP($A59&amp;M$5,'[1]NBA-Data-1980-2019'!$B$1:$B$16305&amp;'[1]NBA-Data-1980-2019'!$A$1:$A$16305,'[1]NBA-Data-1980-2019'!$D$1:$D$16305,"",0)</f>
        <v/>
      </c>
      <c r="N59" s="2" t="str" cm="1">
        <f t="array" ref="N59">_xlfn.XLOOKUP($A59&amp;N$5,'[1]NBA-Data-1980-2019'!$B$1:$B$16305&amp;'[1]NBA-Data-1980-2019'!$A$1:$A$16305,'[1]NBA-Data-1980-2019'!$D$1:$D$16305,"",0)</f>
        <v/>
      </c>
      <c r="O59" s="2" t="str" cm="1">
        <f t="array" ref="O59">_xlfn.XLOOKUP($A59&amp;O$5,'[1]NBA-Data-1980-2019'!$B$1:$B$16305&amp;'[1]NBA-Data-1980-2019'!$A$1:$A$16305,'[1]NBA-Data-1980-2019'!$D$1:$D$16305,"",0)</f>
        <v>TOR</v>
      </c>
      <c r="P59" s="2" t="str" cm="1">
        <f t="array" ref="P59">_xlfn.XLOOKUP($A59&amp;P$5,'[1]NBA-Data-1980-2019'!$B$1:$B$16305&amp;'[1]NBA-Data-1980-2019'!$A$1:$A$16305,'[1]NBA-Data-1980-2019'!$D$1:$D$16305,"",0)</f>
        <v>TOR</v>
      </c>
      <c r="Q59" s="2" t="str" cm="1">
        <f t="array" ref="Q59">_xlfn.XLOOKUP($A59&amp;Q$5,'[1]NBA-Data-1980-2019'!$B$1:$B$16305&amp;'[1]NBA-Data-1980-2019'!$A$1:$A$16305,'[1]NBA-Data-1980-2019'!$D$1:$D$16305,"",0)</f>
        <v>TOR</v>
      </c>
      <c r="R59" s="2" t="str" cm="1">
        <f t="array" ref="R59">_xlfn.XLOOKUP($A59&amp;R$5,'[1]NBA-Data-1980-2019'!$B$1:$B$16305&amp;'[1]NBA-Data-1980-2019'!$A$1:$A$16305,'[1]NBA-Data-1980-2019'!$D$1:$D$16305,"",0)</f>
        <v>TOR</v>
      </c>
      <c r="S59" s="2" t="str" cm="1">
        <f t="array" ref="S59">_xlfn.XLOOKUP($A59&amp;S$5,'[1]NBA-Data-1980-2019'!$B$1:$B$16305&amp;'[1]NBA-Data-1980-2019'!$A$1:$A$16305,'[1]NBA-Data-1980-2019'!$D$1:$D$16305,"",0)</f>
        <v>TOR</v>
      </c>
      <c r="T59" s="2" t="str" cm="1">
        <f t="array" ref="T59">_xlfn.XLOOKUP($A59&amp;T$5,'[1]NBA-Data-1980-2019'!$B$1:$B$16305&amp;'[1]NBA-Data-1980-2019'!$A$1:$A$16305,'[1]NBA-Data-1980-2019'!$D$1:$D$16305,"",0)</f>
        <v>TOR</v>
      </c>
      <c r="U59" s="2" t="str" cm="1">
        <f t="array" ref="U59">_xlfn.XLOOKUP($A59&amp;U$5,'[1]NBA-Data-1980-2019'!$B$1:$B$16305&amp;'[1]NBA-Data-1980-2019'!$A$1:$A$16305,'[1]NBA-Data-1980-2019'!$D$1:$D$16305,"",0)</f>
        <v>TOR</v>
      </c>
      <c r="V59" s="2" t="str" cm="1">
        <f t="array" ref="V59">_xlfn.XLOOKUP($A59&amp;V$5,'[1]NBA-Data-1980-2019'!$B$1:$B$16305&amp;'[1]NBA-Data-1980-2019'!$A$1:$A$16305,'[1]NBA-Data-1980-2019'!$D$1:$D$16305,"",0)</f>
        <v>MIA</v>
      </c>
      <c r="W59" s="2" t="str" cm="1">
        <f t="array" ref="W59">_xlfn.XLOOKUP($A59&amp;W$5,'[1]NBA-Data-1980-2019'!$B$1:$B$16305&amp;'[1]NBA-Data-1980-2019'!$A$1:$A$16305,'[1]NBA-Data-1980-2019'!$D$1:$D$16305,"",0)</f>
        <v>MIA</v>
      </c>
      <c r="X59" s="2" t="str" cm="1">
        <f t="array" ref="X59">_xlfn.XLOOKUP($A59&amp;X$5,'[1]NBA-Data-1980-2019'!$B$1:$B$16305&amp;'[1]NBA-Data-1980-2019'!$A$1:$A$16305,'[1]NBA-Data-1980-2019'!$D$1:$D$16305,"",0)</f>
        <v>MIA</v>
      </c>
      <c r="Y59" s="2" t="str" cm="1">
        <f t="array" ref="Y59">_xlfn.XLOOKUP($A59&amp;Y$5,'[1]NBA-Data-1980-2019'!$B$1:$B$16305&amp;'[1]NBA-Data-1980-2019'!$A$1:$A$16305,'[1]NBA-Data-1980-2019'!$D$1:$D$16305,"",0)</f>
        <v>MIA</v>
      </c>
      <c r="Z59" s="2" t="str" cm="1">
        <f t="array" ref="Z59">_xlfn.XLOOKUP($A59&amp;Z$5,'[1]NBA-Data-1980-2019'!$B$1:$B$16305&amp;'[1]NBA-Data-1980-2019'!$A$1:$A$16305,'[1]NBA-Data-1980-2019'!$D$1:$D$16305,"",0)</f>
        <v>MIA</v>
      </c>
      <c r="AA59" s="2" t="str" cm="1">
        <f t="array" ref="AA59">_xlfn.XLOOKUP($A59&amp;AA$5,'[1]NBA-Data-1980-2019'!$B$1:$B$16305&amp;'[1]NBA-Data-1980-2019'!$A$1:$A$16305,'[1]NBA-Data-1980-2019'!$D$1:$D$16305,"",0)</f>
        <v>MIA</v>
      </c>
      <c r="AB59" s="2" t="str" cm="1">
        <f t="array" ref="AB59">_xlfn.XLOOKUP($A59&amp;AB$5,'[1]NBA-Data-1980-2019'!$B$1:$B$16305&amp;'[1]NBA-Data-1980-2019'!$A$1:$A$16305,'[1]NBA-Data-1980-2019'!$D$1:$D$16305,"",0)</f>
        <v/>
      </c>
      <c r="AC59" s="2" t="str" cm="1">
        <f t="array" ref="AC59">_xlfn.XLOOKUP($A59&amp;AC$5,'[1]NBA-Data-1980-2019'!$B$1:$B$16305&amp;'[1]NBA-Data-1980-2019'!$A$1:$A$16305,'[1]NBA-Data-1980-2019'!$D$1:$D$16305,"",0)</f>
        <v/>
      </c>
      <c r="AD59" s="2" t="str" cm="1">
        <f t="array" ref="AD59">_xlfn.XLOOKUP($A59&amp;AD$5,'[1]NBA-Data-1980-2019'!$B$1:$B$16305&amp;'[1]NBA-Data-1980-2019'!$A$1:$A$16305,'[1]NBA-Data-1980-2019'!$D$1:$D$16305,"",0)</f>
        <v/>
      </c>
      <c r="AE59" s="2" t="str" cm="1">
        <f t="array" ref="AE59">_xlfn.XLOOKUP($A59&amp;AE$5,'[1]NBA-Data-1980-2019'!$B$1:$B$16305&amp;'[1]NBA-Data-1980-2019'!$A$1:$A$16305,'[1]NBA-Data-1980-2019'!$D$1:$D$16305,"",0)</f>
        <v/>
      </c>
      <c r="AF59" s="2" t="str" cm="1">
        <f t="array" ref="AF59">_xlfn.XLOOKUP($A59&amp;AF$5,'[1]NBA-Data-1980-2019'!$B$1:$B$16305&amp;'[1]NBA-Data-1980-2019'!$A$1:$A$16305,'[1]NBA-Data-1980-2019'!$D$1:$D$16305,"",0)</f>
        <v/>
      </c>
      <c r="AG59" s="2" t="str" cm="1">
        <f t="array" ref="AG59">_xlfn.XLOOKUP($A59&amp;AG$5,'[1]NBA-Data-1980-2019'!$B$1:$B$16305&amp;'[1]NBA-Data-1980-2019'!$A$1:$A$16305,'[1]NBA-Data-1980-2019'!$D$1:$D$16305,"",0)</f>
        <v/>
      </c>
      <c r="AH59" s="2" t="str" cm="1">
        <f t="array" ref="AH59">_xlfn.XLOOKUP($A59&amp;AH$5,'[1]NBA-Data-1980-2019'!$B$1:$B$16305&amp;'[1]NBA-Data-1980-2019'!$A$1:$A$16305,'[1]NBA-Data-1980-2019'!$H$1:$H$16305,"",0)</f>
        <v/>
      </c>
      <c r="AI59" s="2" t="str" cm="1">
        <f t="array" ref="AI59">_xlfn.XLOOKUP($A59&amp;AI$5,'[1]NBA-Data-1980-2019'!$B$1:$B$16305&amp;'[1]NBA-Data-1980-2019'!$A$1:$A$16305,'[1]NBA-Data-1980-2019'!$H$1:$H$16305,"",0)</f>
        <v/>
      </c>
      <c r="AJ59" s="2" t="str" cm="1">
        <f t="array" ref="AJ59">_xlfn.XLOOKUP($A59&amp;AJ$5,'[1]NBA-Data-1980-2019'!$B$1:$B$16305&amp;'[1]NBA-Data-1980-2019'!$A$1:$A$16305,'[1]NBA-Data-1980-2019'!$H$1:$H$16305,"",0)</f>
        <v/>
      </c>
      <c r="AK59" s="2" t="str" cm="1">
        <f t="array" ref="AK59">_xlfn.XLOOKUP($A59&amp;AK$5,'[1]NBA-Data-1980-2019'!$B$1:$B$16305&amp;'[1]NBA-Data-1980-2019'!$A$1:$A$16305,'[1]NBA-Data-1980-2019'!$H$1:$H$16305,"",0)</f>
        <v/>
      </c>
      <c r="AL59" s="2" t="str" cm="1">
        <f t="array" ref="AL59">_xlfn.XLOOKUP($A59&amp;AL$5,'[1]NBA-Data-1980-2019'!$B$1:$B$16305&amp;'[1]NBA-Data-1980-2019'!$A$1:$A$16305,'[1]NBA-Data-1980-2019'!$H$1:$H$16305,"",0)</f>
        <v/>
      </c>
      <c r="AM59" s="2" t="str" cm="1">
        <f t="array" ref="AM59">_xlfn.XLOOKUP($A59&amp;AM$5,'[1]NBA-Data-1980-2019'!$B$1:$B$16305&amp;'[1]NBA-Data-1980-2019'!$A$1:$A$16305,'[1]NBA-Data-1980-2019'!$H$1:$H$16305,"",0)</f>
        <v/>
      </c>
      <c r="AN59" s="2" t="str" cm="1">
        <f t="array" ref="AN59">_xlfn.XLOOKUP($A59&amp;AN$5,'[1]NBA-Data-1980-2019'!$B$1:$B$16305&amp;'[1]NBA-Data-1980-2019'!$A$1:$A$16305,'[1]NBA-Data-1980-2019'!$H$1:$H$16305,"",0)</f>
        <v/>
      </c>
      <c r="AO59" s="2" t="str" cm="1">
        <f t="array" ref="AO59">_xlfn.XLOOKUP($A59&amp;AO$5,'[1]NBA-Data-1980-2019'!$B$1:$B$16305&amp;'[1]NBA-Data-1980-2019'!$A$1:$A$16305,'[1]NBA-Data-1980-2019'!$H$1:$H$16305,"",0)</f>
        <v/>
      </c>
      <c r="AP59" s="2" t="str" cm="1">
        <f t="array" ref="AP59">_xlfn.XLOOKUP($A59&amp;AP$5,'[1]NBA-Data-1980-2019'!$B$1:$B$16305&amp;'[1]NBA-Data-1980-2019'!$A$1:$A$16305,'[1]NBA-Data-1980-2019'!$H$1:$H$16305,"",0)</f>
        <v/>
      </c>
      <c r="AQ59" s="2" t="str" cm="1">
        <f t="array" ref="AQ59">_xlfn.XLOOKUP($A59&amp;AQ$5,'[1]NBA-Data-1980-2019'!$B$1:$B$16305&amp;'[1]NBA-Data-1980-2019'!$A$1:$A$16305,'[1]NBA-Data-1980-2019'!$H$1:$H$16305,"",0)</f>
        <v/>
      </c>
      <c r="AR59" s="2" t="str" cm="1">
        <f t="array" ref="AR59">_xlfn.XLOOKUP($A59&amp;AR$5,'[1]NBA-Data-1980-2019'!$B$1:$B$16305&amp;'[1]NBA-Data-1980-2019'!$A$1:$A$16305,'[1]NBA-Data-1980-2019'!$H$1:$H$16305,"",0)</f>
        <v/>
      </c>
      <c r="AS59" s="2" t="str" cm="1">
        <f t="array" ref="AS59">_xlfn.XLOOKUP($A59&amp;AS$5,'[1]NBA-Data-1980-2019'!$B$1:$B$16305&amp;'[1]NBA-Data-1980-2019'!$A$1:$A$16305,'[1]NBA-Data-1980-2019'!$H$1:$H$16305,"",0)</f>
        <v/>
      </c>
      <c r="AT59" s="2" t="str" cm="1">
        <f t="array" ref="AT59">_xlfn.XLOOKUP($A59&amp;AT$5,'[1]NBA-Data-1980-2019'!$B$1:$B$16305&amp;'[1]NBA-Data-1980-2019'!$A$1:$A$16305,'[1]NBA-Data-1980-2019'!$H$1:$H$16305,"",0)</f>
        <v/>
      </c>
      <c r="AU59" s="2" cm="1">
        <f t="array" ref="AU59">_xlfn.XLOOKUP($A59&amp;AU$5,'[1]NBA-Data-1980-2019'!$B$1:$B$16305&amp;'[1]NBA-Data-1980-2019'!$A$1:$A$16305,'[1]NBA-Data-1980-2019'!$H$1:$H$16305,"",0)</f>
        <v>2512.5</v>
      </c>
      <c r="AV59" s="2" cm="1">
        <f t="array" ref="AV59">_xlfn.XLOOKUP($A59&amp;AV$5,'[1]NBA-Data-1980-2019'!$B$1:$B$16305&amp;'[1]NBA-Data-1980-2019'!$A$1:$A$16305,'[1]NBA-Data-1980-2019'!$H$1:$H$16305,"",0)</f>
        <v>3013.2000000000003</v>
      </c>
      <c r="AW59" s="2" cm="1">
        <f t="array" ref="AW59">_xlfn.XLOOKUP($A59&amp;AW$5,'[1]NBA-Data-1980-2019'!$B$1:$B$16305&amp;'[1]NBA-Data-1980-2019'!$A$1:$A$16305,'[1]NBA-Data-1980-2019'!$H$1:$H$16305,"",0)</f>
        <v>2751</v>
      </c>
      <c r="AX59" s="2" cm="1">
        <f t="array" ref="AX59">_xlfn.XLOOKUP($A59&amp;AX$5,'[1]NBA-Data-1980-2019'!$B$1:$B$16305&amp;'[1]NBA-Data-1980-2019'!$A$1:$A$16305,'[1]NBA-Data-1980-2019'!$H$1:$H$16305,"",0)</f>
        <v>2656.5</v>
      </c>
      <c r="AY59" s="2" cm="1">
        <f t="array" ref="AY59">_xlfn.XLOOKUP($A59&amp;AY$5,'[1]NBA-Data-1980-2019'!$B$1:$B$16305&amp;'[1]NBA-Data-1980-2019'!$A$1:$A$16305,'[1]NBA-Data-1980-2019'!$H$1:$H$16305,"",0)</f>
        <v>2425.4</v>
      </c>
      <c r="AZ59" s="2" cm="1">
        <f t="array" ref="AZ59">_xlfn.XLOOKUP($A59&amp;AZ$5,'[1]NBA-Data-1980-2019'!$B$1:$B$16305&amp;'[1]NBA-Data-1980-2019'!$A$1:$A$16305,'[1]NBA-Data-1980-2019'!$H$1:$H$16305,"",0)</f>
        <v>2926</v>
      </c>
      <c r="BA59" s="2" cm="1">
        <f t="array" ref="BA59">_xlfn.XLOOKUP($A59&amp;BA$5,'[1]NBA-Data-1980-2019'!$B$1:$B$16305&amp;'[1]NBA-Data-1980-2019'!$A$1:$A$16305,'[1]NBA-Data-1980-2019'!$H$1:$H$16305,"",0)</f>
        <v>2527</v>
      </c>
      <c r="BB59" s="2" cm="1">
        <f t="array" ref="BB59">_xlfn.XLOOKUP($A59&amp;BB$5,'[1]NBA-Data-1980-2019'!$B$1:$B$16305&amp;'[1]NBA-Data-1980-2019'!$A$1:$A$16305,'[1]NBA-Data-1980-2019'!$H$1:$H$16305,"",0)</f>
        <v>2795.1</v>
      </c>
      <c r="BC59" s="2" cm="1">
        <f t="array" ref="BC59">_xlfn.XLOOKUP($A59&amp;BC$5,'[1]NBA-Data-1980-2019'!$B$1:$B$16305&amp;'[1]NBA-Data-1980-2019'!$A$1:$A$16305,'[1]NBA-Data-1980-2019'!$H$1:$H$16305,"",0)</f>
        <v>2006.4</v>
      </c>
      <c r="BD59" s="2" cm="1">
        <f t="array" ref="BD59">_xlfn.XLOOKUP($A59&amp;BD$5,'[1]NBA-Data-1980-2019'!$B$1:$B$16305&amp;'[1]NBA-Data-1980-2019'!$A$1:$A$16305,'[1]NBA-Data-1980-2019'!$H$1:$H$16305,"",0)</f>
        <v>2456.8000000000002</v>
      </c>
      <c r="BE59" s="2" cm="1">
        <f t="array" ref="BE59">_xlfn.XLOOKUP($A59&amp;BE$5,'[1]NBA-Data-1980-2019'!$B$1:$B$16305&amp;'[1]NBA-Data-1980-2019'!$A$1:$A$16305,'[1]NBA-Data-1980-2019'!$H$1:$H$16305,"",0)</f>
        <v>2528</v>
      </c>
      <c r="BF59" s="2" cm="1">
        <f t="array" ref="BF59">_xlfn.XLOOKUP($A59&amp;BF$5,'[1]NBA-Data-1980-2019'!$B$1:$B$16305&amp;'[1]NBA-Data-1980-2019'!$A$1:$A$16305,'[1]NBA-Data-1980-2019'!$H$1:$H$16305,"",0)</f>
        <v>1557.6</v>
      </c>
      <c r="BG59" s="2" cm="1">
        <f t="array" ref="BG59">_xlfn.XLOOKUP($A59&amp;BG$5,'[1]NBA-Data-1980-2019'!$B$1:$B$16305&amp;'[1]NBA-Data-1980-2019'!$A$1:$A$16305,'[1]NBA-Data-1980-2019'!$H$1:$H$16305,"",0)</f>
        <v>1775.5</v>
      </c>
      <c r="BH59" s="2" t="str" cm="1">
        <f t="array" ref="BH59">_xlfn.XLOOKUP($A59&amp;BH$5,'[1]NBA-Data-1980-2019'!$B$1:$B$16305&amp;'[1]NBA-Data-1980-2019'!$A$1:$A$16305,'[1]NBA-Data-1980-2019'!$H$1:$H$16305,"",0)</f>
        <v/>
      </c>
      <c r="BI59" s="2" t="str" cm="1">
        <f t="array" ref="BI59">_xlfn.XLOOKUP($A59&amp;BI$5,'[1]NBA-Data-1980-2019'!$B$1:$B$16305&amp;'[1]NBA-Data-1980-2019'!$A$1:$A$16305,'[1]NBA-Data-1980-2019'!$H$1:$H$16305,"",0)</f>
        <v/>
      </c>
      <c r="BJ59" s="2" t="str" cm="1">
        <f t="array" ref="BJ59">_xlfn.XLOOKUP($A59&amp;BJ$5,'[1]NBA-Data-1980-2019'!$B$1:$B$16305&amp;'[1]NBA-Data-1980-2019'!$A$1:$A$16305,'[1]NBA-Data-1980-2019'!$H$1:$H$16305,"",0)</f>
        <v/>
      </c>
      <c r="BK59" s="2" t="str" cm="1">
        <f t="array" ref="BK59">_xlfn.XLOOKUP($A59&amp;BK$5,'[1]NBA-Data-1980-2019'!$B$1:$B$16305&amp;'[1]NBA-Data-1980-2019'!$A$1:$A$16305,'[1]NBA-Data-1980-2019'!$H$1:$H$16305,"",0)</f>
        <v/>
      </c>
      <c r="BL59" s="2" t="str" cm="1">
        <f t="array" ref="BL59">_xlfn.XLOOKUP($A59&amp;BL$5,'[1]NBA-Data-1980-2019'!$B$1:$B$16305&amp;'[1]NBA-Data-1980-2019'!$A$1:$A$16305,'[1]NBA-Data-1980-2019'!$H$1:$H$16305,"",0)</f>
        <v/>
      </c>
      <c r="BM59" s="2" t="str" cm="1">
        <f t="array" ref="BM59">_xlfn.XLOOKUP($A59&amp;BM$5,'[1]NBA-Data-1980-2019'!$B$1:$B$16305&amp;'[1]NBA-Data-1980-2019'!$A$1:$A$16305,'[1]NBA-Data-1980-2019'!$H$1:$H$16305,"",0)</f>
        <v/>
      </c>
      <c r="BN59" s="2" t="str" cm="1">
        <f t="array" ref="BN59">_xlfn.XLOOKUP($A59&amp;BN$5,'[1]NBA-Data-1980-2019'!$B$1:$B$16305&amp;'[1]NBA-Data-1980-2019'!$A$1:$A$16305,'[1]NBA-Data-1980-2019'!$F$1:$F$16305,"",0)</f>
        <v/>
      </c>
      <c r="BO59" s="2" t="str" cm="1">
        <f t="array" ref="BO59">_xlfn.XLOOKUP($A59&amp;BO$5,'[1]NBA-Data-1980-2019'!$B$1:$B$16305&amp;'[1]NBA-Data-1980-2019'!$A$1:$A$16305,'[1]NBA-Data-1980-2019'!$F$1:$F$16305,"",0)</f>
        <v/>
      </c>
      <c r="BP59" s="2" t="str" cm="1">
        <f t="array" ref="BP59">_xlfn.XLOOKUP($A59&amp;BP$5,'[1]NBA-Data-1980-2019'!$B$1:$B$16305&amp;'[1]NBA-Data-1980-2019'!$A$1:$A$16305,'[1]NBA-Data-1980-2019'!$F$1:$F$16305,"",0)</f>
        <v/>
      </c>
      <c r="BQ59" s="2" t="str" cm="1">
        <f t="array" ref="BQ59">_xlfn.XLOOKUP($A59&amp;BQ$5,'[1]NBA-Data-1980-2019'!$B$1:$B$16305&amp;'[1]NBA-Data-1980-2019'!$A$1:$A$16305,'[1]NBA-Data-1980-2019'!$F$1:$F$16305,"",0)</f>
        <v/>
      </c>
      <c r="BR59" s="2" t="str" cm="1">
        <f t="array" ref="BR59">_xlfn.XLOOKUP($A59&amp;BR$5,'[1]NBA-Data-1980-2019'!$B$1:$B$16305&amp;'[1]NBA-Data-1980-2019'!$A$1:$A$16305,'[1]NBA-Data-1980-2019'!$F$1:$F$16305,"",0)</f>
        <v/>
      </c>
      <c r="BS59" s="2" t="str" cm="1">
        <f t="array" ref="BS59">_xlfn.XLOOKUP($A59&amp;BS$5,'[1]NBA-Data-1980-2019'!$B$1:$B$16305&amp;'[1]NBA-Data-1980-2019'!$A$1:$A$16305,'[1]NBA-Data-1980-2019'!$F$1:$F$16305,"",0)</f>
        <v/>
      </c>
      <c r="BT59" s="2" t="str" cm="1">
        <f t="array" ref="BT59">_xlfn.XLOOKUP($A59&amp;BT$5,'[1]NBA-Data-1980-2019'!$B$1:$B$16305&amp;'[1]NBA-Data-1980-2019'!$A$1:$A$16305,'[1]NBA-Data-1980-2019'!$F$1:$F$16305,"",0)</f>
        <v/>
      </c>
      <c r="BU59" s="2" t="str" cm="1">
        <f t="array" ref="BU59">_xlfn.XLOOKUP($A59&amp;BU$5,'[1]NBA-Data-1980-2019'!$B$1:$B$16305&amp;'[1]NBA-Data-1980-2019'!$A$1:$A$16305,'[1]NBA-Data-1980-2019'!$F$1:$F$16305,"",0)</f>
        <v/>
      </c>
      <c r="BV59" s="2" t="str" cm="1">
        <f t="array" ref="BV59">_xlfn.XLOOKUP($A59&amp;BV$5,'[1]NBA-Data-1980-2019'!$B$1:$B$16305&amp;'[1]NBA-Data-1980-2019'!$A$1:$A$16305,'[1]NBA-Data-1980-2019'!$F$1:$F$16305,"",0)</f>
        <v/>
      </c>
      <c r="BW59" s="2" t="str" cm="1">
        <f t="array" ref="BW59">_xlfn.XLOOKUP($A59&amp;BW$5,'[1]NBA-Data-1980-2019'!$B$1:$B$16305&amp;'[1]NBA-Data-1980-2019'!$A$1:$A$16305,'[1]NBA-Data-1980-2019'!$F$1:$F$16305,"",0)</f>
        <v/>
      </c>
      <c r="BX59" s="2" t="str" cm="1">
        <f t="array" ref="BX59">_xlfn.XLOOKUP($A59&amp;BX$5,'[1]NBA-Data-1980-2019'!$B$1:$B$16305&amp;'[1]NBA-Data-1980-2019'!$A$1:$A$16305,'[1]NBA-Data-1980-2019'!$F$1:$F$16305,"",0)</f>
        <v/>
      </c>
      <c r="BY59" s="2" t="str" cm="1">
        <f t="array" ref="BY59">_xlfn.XLOOKUP($A59&amp;BY$5,'[1]NBA-Data-1980-2019'!$B$1:$B$16305&amp;'[1]NBA-Data-1980-2019'!$A$1:$A$16305,'[1]NBA-Data-1980-2019'!$F$1:$F$16305,"",0)</f>
        <v/>
      </c>
      <c r="BZ59" s="2" t="str" cm="1">
        <f t="array" ref="BZ59">_xlfn.XLOOKUP($A59&amp;BZ$5,'[1]NBA-Data-1980-2019'!$B$1:$B$16305&amp;'[1]NBA-Data-1980-2019'!$A$1:$A$16305,'[1]NBA-Data-1980-2019'!$F$1:$F$16305,"",0)</f>
        <v/>
      </c>
      <c r="CA59" s="2" cm="1">
        <f t="array" ref="CA59">_xlfn.XLOOKUP($A59&amp;CA$5,'[1]NBA-Data-1980-2019'!$B$1:$B$16305&amp;'[1]NBA-Data-1980-2019'!$A$1:$A$16305,'[1]NBA-Data-1980-2019'!$F$1:$F$16305,"",0)</f>
        <v>15.1</v>
      </c>
      <c r="CB59" s="2" cm="1">
        <f t="array" ref="CB59">_xlfn.XLOOKUP($A59&amp;CB$5,'[1]NBA-Data-1980-2019'!$B$1:$B$16305&amp;'[1]NBA-Data-1980-2019'!$A$1:$A$16305,'[1]NBA-Data-1980-2019'!$F$1:$F$16305,"",0)</f>
        <v>17.5</v>
      </c>
      <c r="CC59" s="2" cm="1">
        <f t="array" ref="CC59">_xlfn.XLOOKUP($A59&amp;CC$5,'[1]NBA-Data-1980-2019'!$B$1:$B$16305&amp;'[1]NBA-Data-1980-2019'!$A$1:$A$16305,'[1]NBA-Data-1980-2019'!$F$1:$F$16305,"",0)</f>
        <v>23.2</v>
      </c>
      <c r="CD59" s="2" cm="1">
        <f t="array" ref="CD59">_xlfn.XLOOKUP($A59&amp;CD$5,'[1]NBA-Data-1980-2019'!$B$1:$B$16305&amp;'[1]NBA-Data-1980-2019'!$A$1:$A$16305,'[1]NBA-Data-1980-2019'!$F$1:$F$16305,"",0)</f>
        <v>22.6</v>
      </c>
      <c r="CE59" s="2" cm="1">
        <f t="array" ref="CE59">_xlfn.XLOOKUP($A59&amp;CE$5,'[1]NBA-Data-1980-2019'!$B$1:$B$16305&amp;'[1]NBA-Data-1980-2019'!$A$1:$A$16305,'[1]NBA-Data-1980-2019'!$F$1:$F$16305,"",0)</f>
        <v>23.8</v>
      </c>
      <c r="CF59" s="2" cm="1">
        <f t="array" ref="CF59">_xlfn.XLOOKUP($A59&amp;CF$5,'[1]NBA-Data-1980-2019'!$B$1:$B$16305&amp;'[1]NBA-Data-1980-2019'!$A$1:$A$16305,'[1]NBA-Data-1980-2019'!$F$1:$F$16305,"",0)</f>
        <v>22.1</v>
      </c>
      <c r="CG59" s="2" cm="1">
        <f t="array" ref="CG59">_xlfn.XLOOKUP($A59&amp;CG$5,'[1]NBA-Data-1980-2019'!$B$1:$B$16305&amp;'[1]NBA-Data-1980-2019'!$A$1:$A$16305,'[1]NBA-Data-1980-2019'!$F$1:$F$16305,"",0)</f>
        <v>25</v>
      </c>
      <c r="CH59" s="2" cm="1">
        <f t="array" ref="CH59">_xlfn.XLOOKUP($A59&amp;CH$5,'[1]NBA-Data-1980-2019'!$B$1:$B$16305&amp;'[1]NBA-Data-1980-2019'!$A$1:$A$16305,'[1]NBA-Data-1980-2019'!$F$1:$F$16305,"",0)</f>
        <v>19.399999999999999</v>
      </c>
      <c r="CI59" s="2" cm="1">
        <f t="array" ref="CI59">_xlfn.XLOOKUP($A59&amp;CI$5,'[1]NBA-Data-1980-2019'!$B$1:$B$16305&amp;'[1]NBA-Data-1980-2019'!$A$1:$A$16305,'[1]NBA-Data-1980-2019'!$F$1:$F$16305,"",0)</f>
        <v>18.899999999999999</v>
      </c>
      <c r="CJ59" s="2" cm="1">
        <f t="array" ref="CJ59">_xlfn.XLOOKUP($A59&amp;CJ$5,'[1]NBA-Data-1980-2019'!$B$1:$B$16305&amp;'[1]NBA-Data-1980-2019'!$A$1:$A$16305,'[1]NBA-Data-1980-2019'!$F$1:$F$16305,"",0)</f>
        <v>20</v>
      </c>
      <c r="CK59" s="2" cm="1">
        <f t="array" ref="CK59">_xlfn.XLOOKUP($A59&amp;CK$5,'[1]NBA-Data-1980-2019'!$B$1:$B$16305&amp;'[1]NBA-Data-1980-2019'!$A$1:$A$16305,'[1]NBA-Data-1980-2019'!$F$1:$F$16305,"",0)</f>
        <v>19</v>
      </c>
      <c r="CL59" s="2" cm="1">
        <f t="array" ref="CL59">_xlfn.XLOOKUP($A59&amp;CL$5,'[1]NBA-Data-1980-2019'!$B$1:$B$16305&amp;'[1]NBA-Data-1980-2019'!$A$1:$A$16305,'[1]NBA-Data-1980-2019'!$F$1:$F$16305,"",0)</f>
        <v>19.8</v>
      </c>
      <c r="CM59" s="2" cm="1">
        <f t="array" ref="CM59">_xlfn.XLOOKUP($A59&amp;CM$5,'[1]NBA-Data-1980-2019'!$B$1:$B$16305&amp;'[1]NBA-Data-1980-2019'!$A$1:$A$16305,'[1]NBA-Data-1980-2019'!$F$1:$F$16305,"",0)</f>
        <v>20.2</v>
      </c>
      <c r="CN59" s="2" t="str" cm="1">
        <f t="array" ref="CN59">_xlfn.XLOOKUP($A59&amp;CN$5,'[1]NBA-Data-1980-2019'!$B$1:$B$16305&amp;'[1]NBA-Data-1980-2019'!$A$1:$A$16305,'[1]NBA-Data-1980-2019'!$F$1:$F$16305,"",0)</f>
        <v/>
      </c>
      <c r="CO59" s="2" t="str" cm="1">
        <f t="array" ref="CO59">_xlfn.XLOOKUP($A59&amp;CO$5,'[1]NBA-Data-1980-2019'!$B$1:$B$16305&amp;'[1]NBA-Data-1980-2019'!$A$1:$A$16305,'[1]NBA-Data-1980-2019'!$F$1:$F$16305,"",0)</f>
        <v/>
      </c>
      <c r="CP59" s="2" t="str" cm="1">
        <f t="array" ref="CP59">_xlfn.XLOOKUP($A59&amp;CP$5,'[1]NBA-Data-1980-2019'!$B$1:$B$16305&amp;'[1]NBA-Data-1980-2019'!$A$1:$A$16305,'[1]NBA-Data-1980-2019'!$F$1:$F$16305,"",0)</f>
        <v/>
      </c>
      <c r="CQ59" s="2" t="str" cm="1">
        <f t="array" ref="CQ59">_xlfn.XLOOKUP($A59&amp;CQ$5,'[1]NBA-Data-1980-2019'!$B$1:$B$16305&amp;'[1]NBA-Data-1980-2019'!$A$1:$A$16305,'[1]NBA-Data-1980-2019'!$F$1:$F$16305,"",0)</f>
        <v/>
      </c>
      <c r="CR59" s="2" t="str" cm="1">
        <f t="array" ref="CR59">_xlfn.XLOOKUP($A59&amp;CR$5,'[1]NBA-Data-1980-2019'!$B$1:$B$16305&amp;'[1]NBA-Data-1980-2019'!$A$1:$A$16305,'[1]NBA-Data-1980-2019'!$F$1:$F$16305,"",0)</f>
        <v/>
      </c>
      <c r="CS59" s="2" t="str" cm="1">
        <f t="array" ref="CS59">_xlfn.XLOOKUP($A59&amp;CS$5,'[1]NBA-Data-1980-2019'!$B$1:$B$16305&amp;'[1]NBA-Data-1980-2019'!$A$1:$A$16305,'[1]NBA-Data-1980-2019'!$F$1:$F$16305,"",0)</f>
        <v/>
      </c>
      <c r="CU59" s="2" t="str">
        <f>_xlfn.XLOOKUP($A59,TEAMS!$G$1:$G$839,TEAMS!$H$1:$H$839,"",0)</f>
        <v>C</v>
      </c>
      <c r="CV59" s="2" t="str">
        <f>_xlfn.XLOOKUP($CU59,DASHBOARD!$B$22:$B$27,DASHBOARD!$C$22:$C$27,"",0)</f>
        <v>CENTER</v>
      </c>
      <c r="CY59" s="63">
        <f>SUMIFS('[1]NBA-Data-1980-2019'!$G$1:$G$16305,'[1]NBA-Data-1980-2019'!$B$1:$B$16305,$A59,'[1]NBA-Data-1980-2019'!$A$1:$A$16305,CY$9)</f>
        <v>0</v>
      </c>
      <c r="CZ59" s="63">
        <f>SUMIFS('[1]NBA-Data-1980-2019'!$G$1:$G$16305,'[1]NBA-Data-1980-2019'!$B$1:$B$16305,$A59,'[1]NBA-Data-1980-2019'!$A$1:$A$16305,CZ$9)</f>
        <v>0</v>
      </c>
      <c r="DA59" s="63">
        <f>SUMIFS('[1]NBA-Data-1980-2019'!$G$1:$G$16305,'[1]NBA-Data-1980-2019'!$B$1:$B$16305,$A59,'[1]NBA-Data-1980-2019'!$A$1:$A$16305,DA$9)</f>
        <v>0</v>
      </c>
      <c r="DB59" s="63">
        <f>SUMIFS('[1]NBA-Data-1980-2019'!$G$1:$G$16305,'[1]NBA-Data-1980-2019'!$B$1:$B$16305,$A59,'[1]NBA-Data-1980-2019'!$A$1:$A$16305,DB$9)</f>
        <v>0</v>
      </c>
      <c r="DC59" s="63">
        <f>SUMIFS('[1]NBA-Data-1980-2019'!$G$1:$G$16305,'[1]NBA-Data-1980-2019'!$B$1:$B$16305,$A59,'[1]NBA-Data-1980-2019'!$A$1:$A$16305,DC$9)</f>
        <v>0</v>
      </c>
      <c r="DD59" s="63">
        <f>SUMIFS('[1]NBA-Data-1980-2019'!$G$1:$G$16305,'[1]NBA-Data-1980-2019'!$B$1:$B$16305,$A59,'[1]NBA-Data-1980-2019'!$A$1:$A$16305,DD$9)</f>
        <v>0</v>
      </c>
      <c r="DE59" s="63">
        <f>SUMIFS('[1]NBA-Data-1980-2019'!$G$1:$G$16305,'[1]NBA-Data-1980-2019'!$B$1:$B$16305,$A59,'[1]NBA-Data-1980-2019'!$A$1:$A$16305,DE$9)</f>
        <v>0</v>
      </c>
      <c r="DF59" s="63">
        <f>SUMIFS('[1]NBA-Data-1980-2019'!$G$1:$G$16305,'[1]NBA-Data-1980-2019'!$B$1:$B$16305,$A59,'[1]NBA-Data-1980-2019'!$A$1:$A$16305,DF$9)</f>
        <v>0</v>
      </c>
      <c r="DG59" s="63">
        <f>SUMIFS('[1]NBA-Data-1980-2019'!$G$1:$G$16305,'[1]NBA-Data-1980-2019'!$B$1:$B$16305,$A59,'[1]NBA-Data-1980-2019'!$A$1:$A$16305,DG$9)</f>
        <v>0</v>
      </c>
      <c r="DH59" s="63">
        <f>SUMIFS('[1]NBA-Data-1980-2019'!$G$1:$G$16305,'[1]NBA-Data-1980-2019'!$B$1:$B$16305,$A59,'[1]NBA-Data-1980-2019'!$A$1:$A$16305,DH$9)</f>
        <v>0</v>
      </c>
      <c r="DI59" s="63">
        <f>SUMIFS('[1]NBA-Data-1980-2019'!$G$1:$G$16305,'[1]NBA-Data-1980-2019'!$B$1:$B$16305,$A59,'[1]NBA-Data-1980-2019'!$A$1:$A$16305,DI$9)</f>
        <v>0</v>
      </c>
      <c r="DJ59" s="63">
        <f>SUMIFS('[1]NBA-Data-1980-2019'!$G$1:$G$16305,'[1]NBA-Data-1980-2019'!$B$1:$B$16305,$A59,'[1]NBA-Data-1980-2019'!$A$1:$A$16305,DJ$9)</f>
        <v>0</v>
      </c>
      <c r="DK59" s="63">
        <f>SUMIFS('[1]NBA-Data-1980-2019'!$G$1:$G$16305,'[1]NBA-Data-1980-2019'!$B$1:$B$16305,$A59,'[1]NBA-Data-1980-2019'!$A$1:$A$16305,DK$9)</f>
        <v>0</v>
      </c>
      <c r="DL59" s="63">
        <f>SUMIFS('[1]NBA-Data-1980-2019'!$G$1:$G$16305,'[1]NBA-Data-1980-2019'!$B$1:$B$16305,$A59,'[1]NBA-Data-1980-2019'!$A$1:$A$16305,DL$9)</f>
        <v>2911320</v>
      </c>
      <c r="DM59" s="63">
        <f>SUMIFS('[1]NBA-Data-1980-2019'!$G$1:$G$16305,'[1]NBA-Data-1980-2019'!$B$1:$B$16305,$A59,'[1]NBA-Data-1980-2019'!$A$1:$A$16305,DM$9)</f>
        <v>3129720</v>
      </c>
      <c r="DN59" s="63">
        <f>SUMIFS('[1]NBA-Data-1980-2019'!$G$1:$G$16305,'[1]NBA-Data-1980-2019'!$B$1:$B$16305,$A59,'[1]NBA-Data-1980-2019'!$A$1:$A$16305,DN$9)</f>
        <v>3348000</v>
      </c>
      <c r="DO59" s="63">
        <f>SUMIFS('[1]NBA-Data-1980-2019'!$G$1:$G$16305,'[1]NBA-Data-1980-2019'!$B$1:$B$16305,$A59,'[1]NBA-Data-1980-2019'!$A$1:$A$16305,DO$9)</f>
        <v>4235220</v>
      </c>
      <c r="DP59" s="63">
        <f>SUMIFS('[1]NBA-Data-1980-2019'!$G$1:$G$16305,'[1]NBA-Data-1980-2019'!$B$1:$B$16305,$A59,'[1]NBA-Data-1980-2019'!$A$1:$A$16305,DP$9)</f>
        <v>12455000</v>
      </c>
      <c r="DQ59" s="63">
        <f>SUMIFS('[1]NBA-Data-1980-2019'!$G$1:$G$16305,'[1]NBA-Data-1980-2019'!$B$1:$B$16305,$A59,'[1]NBA-Data-1980-2019'!$A$1:$A$16305,DQ$9)</f>
        <v>14410581</v>
      </c>
      <c r="DR59" s="63">
        <f>SUMIFS('[1]NBA-Data-1980-2019'!$G$1:$G$16305,'[1]NBA-Data-1980-2019'!$B$1:$B$16305,$A59,'[1]NBA-Data-1980-2019'!$A$1:$A$16305,DR$9)</f>
        <v>15779912</v>
      </c>
      <c r="DS59" s="63">
        <f>SUMIFS('[1]NBA-Data-1980-2019'!$G$1:$G$16305,'[1]NBA-Data-1980-2019'!$B$1:$B$16305,$A59,'[1]NBA-Data-1980-2019'!$A$1:$A$16305,DS$9)</f>
        <v>0</v>
      </c>
      <c r="DT59" s="63">
        <f>SUMIFS('[1]NBA-Data-1980-2019'!$G$1:$G$16305,'[1]NBA-Data-1980-2019'!$B$1:$B$16305,$A59,'[1]NBA-Data-1980-2019'!$A$1:$A$16305,DT$9)</f>
        <v>16022500</v>
      </c>
      <c r="DU59" s="63">
        <f>SUMIFS('[1]NBA-Data-1980-2019'!$G$1:$G$16305,'[1]NBA-Data-1980-2019'!$B$1:$B$16305,$A59,'[1]NBA-Data-1980-2019'!$A$1:$A$16305,DU$9)</f>
        <v>17545000</v>
      </c>
      <c r="DV59" s="63">
        <f>SUMIFS('[1]NBA-Data-1980-2019'!$G$1:$G$16305,'[1]NBA-Data-1980-2019'!$B$1:$B$16305,$A59,'[1]NBA-Data-1980-2019'!$A$1:$A$16305,DV$9)</f>
        <v>19067500</v>
      </c>
      <c r="DW59" s="63">
        <f>SUMIFS('[1]NBA-Data-1980-2019'!$G$1:$G$16305,'[1]NBA-Data-1980-2019'!$B$1:$B$16305,$A59,'[1]NBA-Data-1980-2019'!$A$1:$A$16305,DW$9)</f>
        <v>20644400</v>
      </c>
      <c r="DX59" s="63">
        <f>SUMIFS('[1]NBA-Data-1980-2019'!$G$1:$G$16305,'[1]NBA-Data-1980-2019'!$B$1:$B$16305,$A59,'[1]NBA-Data-1980-2019'!$A$1:$A$16305,DX$9)</f>
        <v>22192730</v>
      </c>
      <c r="DY59" s="63">
        <f>SUMIFS('[1]NBA-Data-1980-2019'!$G$1:$G$16305,'[1]NBA-Data-1980-2019'!$B$1:$B$16305,$A59,'[1]NBA-Data-1980-2019'!$A$1:$A$16305,DY$9)</f>
        <v>0</v>
      </c>
      <c r="DZ59" s="63">
        <f>SUMIFS('[1]NBA-Data-1980-2019'!$G$1:$G$16305,'[1]NBA-Data-1980-2019'!$B$1:$B$16305,$A59,'[1]NBA-Data-1980-2019'!$A$1:$A$16305,DZ$9)</f>
        <v>0</v>
      </c>
      <c r="EA59" s="63">
        <f>SUMIFS('[1]NBA-Data-1980-2019'!$G$1:$G$16305,'[1]NBA-Data-1980-2019'!$B$1:$B$16305,$A59,'[1]NBA-Data-1980-2019'!$A$1:$A$16305,EA$9)</f>
        <v>0</v>
      </c>
      <c r="EB59" s="63">
        <f>SUMIFS('[1]NBA-Data-1980-2019'!$G$1:$G$16305,'[1]NBA-Data-1980-2019'!$B$1:$B$16305,$A59,'[1]NBA-Data-1980-2019'!$A$1:$A$16305,EB$9)</f>
        <v>0</v>
      </c>
      <c r="EC59" s="63">
        <f>SUMIFS('[1]NBA-Data-1980-2019'!$G$1:$G$16305,'[1]NBA-Data-1980-2019'!$B$1:$B$16305,$A59,'[1]NBA-Data-1980-2019'!$A$1:$A$16305,EC$9)</f>
        <v>0</v>
      </c>
      <c r="ED59" s="63">
        <f>SUMIFS('[1]NBA-Data-1980-2019'!$G$1:$G$16305,'[1]NBA-Data-1980-2019'!$B$1:$B$16305,$A59,'[1]NBA-Data-1980-2019'!$A$1:$A$16305,ED$9)</f>
        <v>0</v>
      </c>
      <c r="EH59" s="2" t="s">
        <v>1480</v>
      </c>
      <c r="FA59" s="1"/>
    </row>
    <row r="60" spans="1:165" x14ac:dyDescent="0.2">
      <c r="A60" s="2" t="s">
        <v>687</v>
      </c>
      <c r="B60" s="2" t="str" cm="1">
        <f t="array" ref="B60">_xlfn.XLOOKUP($A60&amp;B$5,'[1]NBA-Data-1980-2019'!$B$1:$B$16305&amp;'[1]NBA-Data-1980-2019'!$A$1:$A$16305,'[1]NBA-Data-1980-2019'!$D$1:$D$16305,"",0)</f>
        <v/>
      </c>
      <c r="C60" s="2" t="str" cm="1">
        <f t="array" ref="C60">_xlfn.XLOOKUP($A60&amp;C$5,'[1]NBA-Data-1980-2019'!$B$1:$B$16305&amp;'[1]NBA-Data-1980-2019'!$A$1:$A$16305,'[1]NBA-Data-1980-2019'!$D$1:$D$16305,"",0)</f>
        <v/>
      </c>
      <c r="D60" s="2" t="str" cm="1">
        <f t="array" ref="D60">_xlfn.XLOOKUP($A60&amp;D$5,'[1]NBA-Data-1980-2019'!$B$1:$B$16305&amp;'[1]NBA-Data-1980-2019'!$A$1:$A$16305,'[1]NBA-Data-1980-2019'!$D$1:$D$16305,"",0)</f>
        <v/>
      </c>
      <c r="E60" s="2" t="str" cm="1">
        <f t="array" ref="E60">_xlfn.XLOOKUP($A60&amp;E$5,'[1]NBA-Data-1980-2019'!$B$1:$B$16305&amp;'[1]NBA-Data-1980-2019'!$A$1:$A$16305,'[1]NBA-Data-1980-2019'!$D$1:$D$16305,"",0)</f>
        <v/>
      </c>
      <c r="F60" s="2" t="str" cm="1">
        <f t="array" ref="F60">_xlfn.XLOOKUP($A60&amp;F$5,'[1]NBA-Data-1980-2019'!$B$1:$B$16305&amp;'[1]NBA-Data-1980-2019'!$A$1:$A$16305,'[1]NBA-Data-1980-2019'!$D$1:$D$16305,"",0)</f>
        <v/>
      </c>
      <c r="G60" s="2" t="str" cm="1">
        <f t="array" ref="G60">_xlfn.XLOOKUP($A60&amp;G$5,'[1]NBA-Data-1980-2019'!$B$1:$B$16305&amp;'[1]NBA-Data-1980-2019'!$A$1:$A$16305,'[1]NBA-Data-1980-2019'!$D$1:$D$16305,"",0)</f>
        <v/>
      </c>
      <c r="H60" s="2" t="str" cm="1">
        <f t="array" ref="H60">_xlfn.XLOOKUP($A60&amp;H$5,'[1]NBA-Data-1980-2019'!$B$1:$B$16305&amp;'[1]NBA-Data-1980-2019'!$A$1:$A$16305,'[1]NBA-Data-1980-2019'!$D$1:$D$16305,"",0)</f>
        <v/>
      </c>
      <c r="I60" s="2" t="str" cm="1">
        <f t="array" ref="I60">_xlfn.XLOOKUP($A60&amp;I$5,'[1]NBA-Data-1980-2019'!$B$1:$B$16305&amp;'[1]NBA-Data-1980-2019'!$A$1:$A$16305,'[1]NBA-Data-1980-2019'!$D$1:$D$16305,"",0)</f>
        <v/>
      </c>
      <c r="J60" s="2" t="str" cm="1">
        <f t="array" ref="J60">_xlfn.XLOOKUP($A60&amp;J$5,'[1]NBA-Data-1980-2019'!$B$1:$B$16305&amp;'[1]NBA-Data-1980-2019'!$A$1:$A$16305,'[1]NBA-Data-1980-2019'!$D$1:$D$16305,"",0)</f>
        <v/>
      </c>
      <c r="K60" s="2" t="str" cm="1">
        <f t="array" ref="K60">_xlfn.XLOOKUP($A60&amp;K$5,'[1]NBA-Data-1980-2019'!$B$1:$B$16305&amp;'[1]NBA-Data-1980-2019'!$A$1:$A$16305,'[1]NBA-Data-1980-2019'!$D$1:$D$16305,"",0)</f>
        <v/>
      </c>
      <c r="L60" s="2" t="str" cm="1">
        <f t="array" ref="L60">_xlfn.XLOOKUP($A60&amp;L$5,'[1]NBA-Data-1980-2019'!$B$1:$B$16305&amp;'[1]NBA-Data-1980-2019'!$A$1:$A$16305,'[1]NBA-Data-1980-2019'!$D$1:$D$16305,"",0)</f>
        <v/>
      </c>
      <c r="M60" s="2" t="str" cm="1">
        <f t="array" ref="M60">_xlfn.XLOOKUP($A60&amp;M$5,'[1]NBA-Data-1980-2019'!$B$1:$B$16305&amp;'[1]NBA-Data-1980-2019'!$A$1:$A$16305,'[1]NBA-Data-1980-2019'!$D$1:$D$16305,"",0)</f>
        <v/>
      </c>
      <c r="N60" s="2" t="str" cm="1">
        <f t="array" ref="N60">_xlfn.XLOOKUP($A60&amp;N$5,'[1]NBA-Data-1980-2019'!$B$1:$B$16305&amp;'[1]NBA-Data-1980-2019'!$A$1:$A$16305,'[1]NBA-Data-1980-2019'!$D$1:$D$16305,"",0)</f>
        <v/>
      </c>
      <c r="O60" s="2" t="str" cm="1">
        <f t="array" ref="O60">_xlfn.XLOOKUP($A60&amp;O$5,'[1]NBA-Data-1980-2019'!$B$1:$B$16305&amp;'[1]NBA-Data-1980-2019'!$A$1:$A$16305,'[1]NBA-Data-1980-2019'!$D$1:$D$16305,"",0)</f>
        <v/>
      </c>
      <c r="P60" s="2" t="str" cm="1">
        <f t="array" ref="P60">_xlfn.XLOOKUP($A60&amp;P$5,'[1]NBA-Data-1980-2019'!$B$1:$B$16305&amp;'[1]NBA-Data-1980-2019'!$A$1:$A$16305,'[1]NBA-Data-1980-2019'!$D$1:$D$16305,"",0)</f>
        <v/>
      </c>
      <c r="Q60" s="2" t="str" cm="1">
        <f t="array" ref="Q60">_xlfn.XLOOKUP($A60&amp;Q$5,'[1]NBA-Data-1980-2019'!$B$1:$B$16305&amp;'[1]NBA-Data-1980-2019'!$A$1:$A$16305,'[1]NBA-Data-1980-2019'!$D$1:$D$16305,"",0)</f>
        <v/>
      </c>
      <c r="R60" s="2" t="str" cm="1">
        <f t="array" ref="R60">_xlfn.XLOOKUP($A60&amp;R$5,'[1]NBA-Data-1980-2019'!$B$1:$B$16305&amp;'[1]NBA-Data-1980-2019'!$A$1:$A$16305,'[1]NBA-Data-1980-2019'!$D$1:$D$16305,"",0)</f>
        <v/>
      </c>
      <c r="S60" s="2" t="str" cm="1">
        <f t="array" ref="S60">_xlfn.XLOOKUP($A60&amp;S$5,'[1]NBA-Data-1980-2019'!$B$1:$B$16305&amp;'[1]NBA-Data-1980-2019'!$A$1:$A$16305,'[1]NBA-Data-1980-2019'!$D$1:$D$16305,"",0)</f>
        <v/>
      </c>
      <c r="T60" s="2" t="str" cm="1">
        <f t="array" ref="T60">_xlfn.XLOOKUP($A60&amp;T$5,'[1]NBA-Data-1980-2019'!$B$1:$B$16305&amp;'[1]NBA-Data-1980-2019'!$A$1:$A$16305,'[1]NBA-Data-1980-2019'!$D$1:$D$16305,"",0)</f>
        <v/>
      </c>
      <c r="U60" s="2" t="str" cm="1">
        <f t="array" ref="U60">_xlfn.XLOOKUP($A60&amp;U$5,'[1]NBA-Data-1980-2019'!$B$1:$B$16305&amp;'[1]NBA-Data-1980-2019'!$A$1:$A$16305,'[1]NBA-Data-1980-2019'!$D$1:$D$16305,"",0)</f>
        <v/>
      </c>
      <c r="V60" s="2" t="str" cm="1">
        <f t="array" ref="V60">_xlfn.XLOOKUP($A60&amp;V$5,'[1]NBA-Data-1980-2019'!$B$1:$B$16305&amp;'[1]NBA-Data-1980-2019'!$A$1:$A$16305,'[1]NBA-Data-1980-2019'!$D$1:$D$16305,"",0)</f>
        <v/>
      </c>
      <c r="W60" s="2" t="str" cm="1">
        <f t="array" ref="W60">_xlfn.XLOOKUP($A60&amp;W$5,'[1]NBA-Data-1980-2019'!$B$1:$B$16305&amp;'[1]NBA-Data-1980-2019'!$A$1:$A$16305,'[1]NBA-Data-1980-2019'!$D$1:$D$16305,"",0)</f>
        <v/>
      </c>
      <c r="X60" s="2" t="str" cm="1">
        <f t="array" ref="X60">_xlfn.XLOOKUP($A60&amp;X$5,'[1]NBA-Data-1980-2019'!$B$1:$B$16305&amp;'[1]NBA-Data-1980-2019'!$A$1:$A$16305,'[1]NBA-Data-1980-2019'!$D$1:$D$16305,"",0)</f>
        <v/>
      </c>
      <c r="Y60" s="2" t="str" cm="1">
        <f t="array" ref="Y60">_xlfn.XLOOKUP($A60&amp;Y$5,'[1]NBA-Data-1980-2019'!$B$1:$B$16305&amp;'[1]NBA-Data-1980-2019'!$A$1:$A$16305,'[1]NBA-Data-1980-2019'!$D$1:$D$16305,"",0)</f>
        <v/>
      </c>
      <c r="Z60" s="2" t="str" cm="1">
        <f t="array" ref="Z60">_xlfn.XLOOKUP($A60&amp;Z$5,'[1]NBA-Data-1980-2019'!$B$1:$B$16305&amp;'[1]NBA-Data-1980-2019'!$A$1:$A$16305,'[1]NBA-Data-1980-2019'!$D$1:$D$16305,"",0)</f>
        <v/>
      </c>
      <c r="AA60" s="2" t="str" cm="1">
        <f t="array" ref="AA60">_xlfn.XLOOKUP($A60&amp;AA$5,'[1]NBA-Data-1980-2019'!$B$1:$B$16305&amp;'[1]NBA-Data-1980-2019'!$A$1:$A$16305,'[1]NBA-Data-1980-2019'!$D$1:$D$16305,"",0)</f>
        <v/>
      </c>
      <c r="AB60" s="2" t="str" cm="1">
        <f t="array" ref="AB60">_xlfn.XLOOKUP($A60&amp;AB$5,'[1]NBA-Data-1980-2019'!$B$1:$B$16305&amp;'[1]NBA-Data-1980-2019'!$A$1:$A$16305,'[1]NBA-Data-1980-2019'!$D$1:$D$16305,"",0)</f>
        <v/>
      </c>
      <c r="AC60" s="2" t="str" cm="1">
        <f t="array" ref="AC60">_xlfn.XLOOKUP($A60&amp;AC$5,'[1]NBA-Data-1980-2019'!$B$1:$B$16305&amp;'[1]NBA-Data-1980-2019'!$A$1:$A$16305,'[1]NBA-Data-1980-2019'!$D$1:$D$16305,"",0)</f>
        <v/>
      </c>
      <c r="AD60" s="2" t="str" cm="1">
        <f t="array" ref="AD60">_xlfn.XLOOKUP($A60&amp;AD$5,'[1]NBA-Data-1980-2019'!$B$1:$B$16305&amp;'[1]NBA-Data-1980-2019'!$A$1:$A$16305,'[1]NBA-Data-1980-2019'!$D$1:$D$16305,"",0)</f>
        <v>TOR</v>
      </c>
      <c r="AE60" s="2" t="str" cm="1">
        <f t="array" ref="AE60">_xlfn.XLOOKUP($A60&amp;AE$5,'[1]NBA-Data-1980-2019'!$B$1:$B$16305&amp;'[1]NBA-Data-1980-2019'!$A$1:$A$16305,'[1]NBA-Data-1980-2019'!$D$1:$D$16305,"",0)</f>
        <v/>
      </c>
      <c r="AF60" s="2" t="str" cm="1">
        <f t="array" ref="AF60">_xlfn.XLOOKUP($A60&amp;AF$5,'[1]NBA-Data-1980-2019'!$B$1:$B$16305&amp;'[1]NBA-Data-1980-2019'!$A$1:$A$16305,'[1]NBA-Data-1980-2019'!$D$1:$D$16305,"",0)</f>
        <v/>
      </c>
      <c r="AG60" s="2" t="str" cm="1">
        <f t="array" ref="AG60">_xlfn.XLOOKUP($A60&amp;AG$5,'[1]NBA-Data-1980-2019'!$B$1:$B$16305&amp;'[1]NBA-Data-1980-2019'!$A$1:$A$16305,'[1]NBA-Data-1980-2019'!$D$1:$D$16305,"",0)</f>
        <v/>
      </c>
      <c r="AH60" s="2" t="str" cm="1">
        <f t="array" ref="AH60">_xlfn.XLOOKUP($A60&amp;AH$5,'[1]NBA-Data-1980-2019'!$B$1:$B$16305&amp;'[1]NBA-Data-1980-2019'!$A$1:$A$16305,'[1]NBA-Data-1980-2019'!$H$1:$H$16305,"",0)</f>
        <v/>
      </c>
      <c r="AI60" s="2" t="str" cm="1">
        <f t="array" ref="AI60">_xlfn.XLOOKUP($A60&amp;AI$5,'[1]NBA-Data-1980-2019'!$B$1:$B$16305&amp;'[1]NBA-Data-1980-2019'!$A$1:$A$16305,'[1]NBA-Data-1980-2019'!$H$1:$H$16305,"",0)</f>
        <v/>
      </c>
      <c r="AJ60" s="2" t="str" cm="1">
        <f t="array" ref="AJ60">_xlfn.XLOOKUP($A60&amp;AJ$5,'[1]NBA-Data-1980-2019'!$B$1:$B$16305&amp;'[1]NBA-Data-1980-2019'!$A$1:$A$16305,'[1]NBA-Data-1980-2019'!$H$1:$H$16305,"",0)</f>
        <v/>
      </c>
      <c r="AK60" s="2" t="str" cm="1">
        <f t="array" ref="AK60">_xlfn.XLOOKUP($A60&amp;AK$5,'[1]NBA-Data-1980-2019'!$B$1:$B$16305&amp;'[1]NBA-Data-1980-2019'!$A$1:$A$16305,'[1]NBA-Data-1980-2019'!$H$1:$H$16305,"",0)</f>
        <v/>
      </c>
      <c r="AL60" s="2" t="str" cm="1">
        <f t="array" ref="AL60">_xlfn.XLOOKUP($A60&amp;AL$5,'[1]NBA-Data-1980-2019'!$B$1:$B$16305&amp;'[1]NBA-Data-1980-2019'!$A$1:$A$16305,'[1]NBA-Data-1980-2019'!$H$1:$H$16305,"",0)</f>
        <v/>
      </c>
      <c r="AM60" s="2" t="str" cm="1">
        <f t="array" ref="AM60">_xlfn.XLOOKUP($A60&amp;AM$5,'[1]NBA-Data-1980-2019'!$B$1:$B$16305&amp;'[1]NBA-Data-1980-2019'!$A$1:$A$16305,'[1]NBA-Data-1980-2019'!$H$1:$H$16305,"",0)</f>
        <v/>
      </c>
      <c r="AN60" s="2" t="str" cm="1">
        <f t="array" ref="AN60">_xlfn.XLOOKUP($A60&amp;AN$5,'[1]NBA-Data-1980-2019'!$B$1:$B$16305&amp;'[1]NBA-Data-1980-2019'!$A$1:$A$16305,'[1]NBA-Data-1980-2019'!$H$1:$H$16305,"",0)</f>
        <v/>
      </c>
      <c r="AO60" s="2" t="str" cm="1">
        <f t="array" ref="AO60">_xlfn.XLOOKUP($A60&amp;AO$5,'[1]NBA-Data-1980-2019'!$B$1:$B$16305&amp;'[1]NBA-Data-1980-2019'!$A$1:$A$16305,'[1]NBA-Data-1980-2019'!$H$1:$H$16305,"",0)</f>
        <v/>
      </c>
      <c r="AP60" s="2" t="str" cm="1">
        <f t="array" ref="AP60">_xlfn.XLOOKUP($A60&amp;AP$5,'[1]NBA-Data-1980-2019'!$B$1:$B$16305&amp;'[1]NBA-Data-1980-2019'!$A$1:$A$16305,'[1]NBA-Data-1980-2019'!$H$1:$H$16305,"",0)</f>
        <v/>
      </c>
      <c r="AQ60" s="2" t="str" cm="1">
        <f t="array" ref="AQ60">_xlfn.XLOOKUP($A60&amp;AQ$5,'[1]NBA-Data-1980-2019'!$B$1:$B$16305&amp;'[1]NBA-Data-1980-2019'!$A$1:$A$16305,'[1]NBA-Data-1980-2019'!$H$1:$H$16305,"",0)</f>
        <v/>
      </c>
      <c r="AR60" s="2" t="str" cm="1">
        <f t="array" ref="AR60">_xlfn.XLOOKUP($A60&amp;AR$5,'[1]NBA-Data-1980-2019'!$B$1:$B$16305&amp;'[1]NBA-Data-1980-2019'!$A$1:$A$16305,'[1]NBA-Data-1980-2019'!$H$1:$H$16305,"",0)</f>
        <v/>
      </c>
      <c r="AS60" s="2" t="str" cm="1">
        <f t="array" ref="AS60">_xlfn.XLOOKUP($A60&amp;AS$5,'[1]NBA-Data-1980-2019'!$B$1:$B$16305&amp;'[1]NBA-Data-1980-2019'!$A$1:$A$16305,'[1]NBA-Data-1980-2019'!$H$1:$H$16305,"",0)</f>
        <v/>
      </c>
      <c r="AT60" s="2" t="str" cm="1">
        <f t="array" ref="AT60">_xlfn.XLOOKUP($A60&amp;AT$5,'[1]NBA-Data-1980-2019'!$B$1:$B$16305&amp;'[1]NBA-Data-1980-2019'!$A$1:$A$16305,'[1]NBA-Data-1980-2019'!$H$1:$H$16305,"",0)</f>
        <v/>
      </c>
      <c r="AU60" s="2" t="str" cm="1">
        <f t="array" ref="AU60">_xlfn.XLOOKUP($A60&amp;AU$5,'[1]NBA-Data-1980-2019'!$B$1:$B$16305&amp;'[1]NBA-Data-1980-2019'!$A$1:$A$16305,'[1]NBA-Data-1980-2019'!$H$1:$H$16305,"",0)</f>
        <v/>
      </c>
      <c r="AV60" s="2" t="str" cm="1">
        <f t="array" ref="AV60">_xlfn.XLOOKUP($A60&amp;AV$5,'[1]NBA-Data-1980-2019'!$B$1:$B$16305&amp;'[1]NBA-Data-1980-2019'!$A$1:$A$16305,'[1]NBA-Data-1980-2019'!$H$1:$H$16305,"",0)</f>
        <v/>
      </c>
      <c r="AW60" s="2" t="str" cm="1">
        <f t="array" ref="AW60">_xlfn.XLOOKUP($A60&amp;AW$5,'[1]NBA-Data-1980-2019'!$B$1:$B$16305&amp;'[1]NBA-Data-1980-2019'!$A$1:$A$16305,'[1]NBA-Data-1980-2019'!$H$1:$H$16305,"",0)</f>
        <v/>
      </c>
      <c r="AX60" s="2" t="str" cm="1">
        <f t="array" ref="AX60">_xlfn.XLOOKUP($A60&amp;AX$5,'[1]NBA-Data-1980-2019'!$B$1:$B$16305&amp;'[1]NBA-Data-1980-2019'!$A$1:$A$16305,'[1]NBA-Data-1980-2019'!$H$1:$H$16305,"",0)</f>
        <v/>
      </c>
      <c r="AY60" s="2" t="str" cm="1">
        <f t="array" ref="AY60">_xlfn.XLOOKUP($A60&amp;AY$5,'[1]NBA-Data-1980-2019'!$B$1:$B$16305&amp;'[1]NBA-Data-1980-2019'!$A$1:$A$16305,'[1]NBA-Data-1980-2019'!$H$1:$H$16305,"",0)</f>
        <v/>
      </c>
      <c r="AZ60" s="2" t="str" cm="1">
        <f t="array" ref="AZ60">_xlfn.XLOOKUP($A60&amp;AZ$5,'[1]NBA-Data-1980-2019'!$B$1:$B$16305&amp;'[1]NBA-Data-1980-2019'!$A$1:$A$16305,'[1]NBA-Data-1980-2019'!$H$1:$H$16305,"",0)</f>
        <v/>
      </c>
      <c r="BA60" s="2" t="str" cm="1">
        <f t="array" ref="BA60">_xlfn.XLOOKUP($A60&amp;BA$5,'[1]NBA-Data-1980-2019'!$B$1:$B$16305&amp;'[1]NBA-Data-1980-2019'!$A$1:$A$16305,'[1]NBA-Data-1980-2019'!$H$1:$H$16305,"",0)</f>
        <v/>
      </c>
      <c r="BB60" s="2" t="str" cm="1">
        <f t="array" ref="BB60">_xlfn.XLOOKUP($A60&amp;BB$5,'[1]NBA-Data-1980-2019'!$B$1:$B$16305&amp;'[1]NBA-Data-1980-2019'!$A$1:$A$16305,'[1]NBA-Data-1980-2019'!$H$1:$H$16305,"",0)</f>
        <v/>
      </c>
      <c r="BC60" s="2" t="str" cm="1">
        <f t="array" ref="BC60">_xlfn.XLOOKUP($A60&amp;BC$5,'[1]NBA-Data-1980-2019'!$B$1:$B$16305&amp;'[1]NBA-Data-1980-2019'!$A$1:$A$16305,'[1]NBA-Data-1980-2019'!$H$1:$H$16305,"",0)</f>
        <v/>
      </c>
      <c r="BD60" s="2" t="str" cm="1">
        <f t="array" ref="BD60">_xlfn.XLOOKUP($A60&amp;BD$5,'[1]NBA-Data-1980-2019'!$B$1:$B$16305&amp;'[1]NBA-Data-1980-2019'!$A$1:$A$16305,'[1]NBA-Data-1980-2019'!$H$1:$H$16305,"",0)</f>
        <v/>
      </c>
      <c r="BE60" s="2" t="str" cm="1">
        <f t="array" ref="BE60">_xlfn.XLOOKUP($A60&amp;BE$5,'[1]NBA-Data-1980-2019'!$B$1:$B$16305&amp;'[1]NBA-Data-1980-2019'!$A$1:$A$16305,'[1]NBA-Data-1980-2019'!$H$1:$H$16305,"",0)</f>
        <v/>
      </c>
      <c r="BF60" s="2" t="str" cm="1">
        <f t="array" ref="BF60">_xlfn.XLOOKUP($A60&amp;BF$5,'[1]NBA-Data-1980-2019'!$B$1:$B$16305&amp;'[1]NBA-Data-1980-2019'!$A$1:$A$16305,'[1]NBA-Data-1980-2019'!$H$1:$H$16305,"",0)</f>
        <v/>
      </c>
      <c r="BG60" s="2" t="str" cm="1">
        <f t="array" ref="BG60">_xlfn.XLOOKUP($A60&amp;BG$5,'[1]NBA-Data-1980-2019'!$B$1:$B$16305&amp;'[1]NBA-Data-1980-2019'!$A$1:$A$16305,'[1]NBA-Data-1980-2019'!$H$1:$H$16305,"",0)</f>
        <v/>
      </c>
      <c r="BH60" s="2" t="str" cm="1">
        <f t="array" ref="BH60">_xlfn.XLOOKUP($A60&amp;BH$5,'[1]NBA-Data-1980-2019'!$B$1:$B$16305&amp;'[1]NBA-Data-1980-2019'!$A$1:$A$16305,'[1]NBA-Data-1980-2019'!$H$1:$H$16305,"",0)</f>
        <v/>
      </c>
      <c r="BI60" s="2" t="str" cm="1">
        <f t="array" ref="BI60">_xlfn.XLOOKUP($A60&amp;BI$5,'[1]NBA-Data-1980-2019'!$B$1:$B$16305&amp;'[1]NBA-Data-1980-2019'!$A$1:$A$16305,'[1]NBA-Data-1980-2019'!$H$1:$H$16305,"",0)</f>
        <v/>
      </c>
      <c r="BJ60" s="2" cm="1">
        <f t="array" ref="BJ60">_xlfn.XLOOKUP($A60&amp;BJ$5,'[1]NBA-Data-1980-2019'!$B$1:$B$16305&amp;'[1]NBA-Data-1980-2019'!$A$1:$A$16305,'[1]NBA-Data-1980-2019'!$H$1:$H$16305,"",0)</f>
        <v>162.4</v>
      </c>
      <c r="BK60" s="2" t="str" cm="1">
        <f t="array" ref="BK60">_xlfn.XLOOKUP($A60&amp;BK$5,'[1]NBA-Data-1980-2019'!$B$1:$B$16305&amp;'[1]NBA-Data-1980-2019'!$A$1:$A$16305,'[1]NBA-Data-1980-2019'!$H$1:$H$16305,"",0)</f>
        <v/>
      </c>
      <c r="BL60" s="2" t="str" cm="1">
        <f t="array" ref="BL60">_xlfn.XLOOKUP($A60&amp;BL$5,'[1]NBA-Data-1980-2019'!$B$1:$B$16305&amp;'[1]NBA-Data-1980-2019'!$A$1:$A$16305,'[1]NBA-Data-1980-2019'!$H$1:$H$16305,"",0)</f>
        <v/>
      </c>
      <c r="BM60" s="2" t="str" cm="1">
        <f t="array" ref="BM60">_xlfn.XLOOKUP($A60&amp;BM$5,'[1]NBA-Data-1980-2019'!$B$1:$B$16305&amp;'[1]NBA-Data-1980-2019'!$A$1:$A$16305,'[1]NBA-Data-1980-2019'!$H$1:$H$16305,"",0)</f>
        <v/>
      </c>
      <c r="BN60" s="2" t="str" cm="1">
        <f t="array" ref="BN60">_xlfn.XLOOKUP($A60&amp;BN$5,'[1]NBA-Data-1980-2019'!$B$1:$B$16305&amp;'[1]NBA-Data-1980-2019'!$A$1:$A$16305,'[1]NBA-Data-1980-2019'!$F$1:$F$16305,"",0)</f>
        <v/>
      </c>
      <c r="BO60" s="2" t="str" cm="1">
        <f t="array" ref="BO60">_xlfn.XLOOKUP($A60&amp;BO$5,'[1]NBA-Data-1980-2019'!$B$1:$B$16305&amp;'[1]NBA-Data-1980-2019'!$A$1:$A$16305,'[1]NBA-Data-1980-2019'!$F$1:$F$16305,"",0)</f>
        <v/>
      </c>
      <c r="BP60" s="2" t="str" cm="1">
        <f t="array" ref="BP60">_xlfn.XLOOKUP($A60&amp;BP$5,'[1]NBA-Data-1980-2019'!$B$1:$B$16305&amp;'[1]NBA-Data-1980-2019'!$A$1:$A$16305,'[1]NBA-Data-1980-2019'!$F$1:$F$16305,"",0)</f>
        <v/>
      </c>
      <c r="BQ60" s="2" t="str" cm="1">
        <f t="array" ref="BQ60">_xlfn.XLOOKUP($A60&amp;BQ$5,'[1]NBA-Data-1980-2019'!$B$1:$B$16305&amp;'[1]NBA-Data-1980-2019'!$A$1:$A$16305,'[1]NBA-Data-1980-2019'!$F$1:$F$16305,"",0)</f>
        <v/>
      </c>
      <c r="BR60" s="2" t="str" cm="1">
        <f t="array" ref="BR60">_xlfn.XLOOKUP($A60&amp;BR$5,'[1]NBA-Data-1980-2019'!$B$1:$B$16305&amp;'[1]NBA-Data-1980-2019'!$A$1:$A$16305,'[1]NBA-Data-1980-2019'!$F$1:$F$16305,"",0)</f>
        <v/>
      </c>
      <c r="BS60" s="2" t="str" cm="1">
        <f t="array" ref="BS60">_xlfn.XLOOKUP($A60&amp;BS$5,'[1]NBA-Data-1980-2019'!$B$1:$B$16305&amp;'[1]NBA-Data-1980-2019'!$A$1:$A$16305,'[1]NBA-Data-1980-2019'!$F$1:$F$16305,"",0)</f>
        <v/>
      </c>
      <c r="BT60" s="2" t="str" cm="1">
        <f t="array" ref="BT60">_xlfn.XLOOKUP($A60&amp;BT$5,'[1]NBA-Data-1980-2019'!$B$1:$B$16305&amp;'[1]NBA-Data-1980-2019'!$A$1:$A$16305,'[1]NBA-Data-1980-2019'!$F$1:$F$16305,"",0)</f>
        <v/>
      </c>
      <c r="BU60" s="2" t="str" cm="1">
        <f t="array" ref="BU60">_xlfn.XLOOKUP($A60&amp;BU$5,'[1]NBA-Data-1980-2019'!$B$1:$B$16305&amp;'[1]NBA-Data-1980-2019'!$A$1:$A$16305,'[1]NBA-Data-1980-2019'!$F$1:$F$16305,"",0)</f>
        <v/>
      </c>
      <c r="BV60" s="2" t="str" cm="1">
        <f t="array" ref="BV60">_xlfn.XLOOKUP($A60&amp;BV$5,'[1]NBA-Data-1980-2019'!$B$1:$B$16305&amp;'[1]NBA-Data-1980-2019'!$A$1:$A$16305,'[1]NBA-Data-1980-2019'!$F$1:$F$16305,"",0)</f>
        <v/>
      </c>
      <c r="BW60" s="2" t="str" cm="1">
        <f t="array" ref="BW60">_xlfn.XLOOKUP($A60&amp;BW$5,'[1]NBA-Data-1980-2019'!$B$1:$B$16305&amp;'[1]NBA-Data-1980-2019'!$A$1:$A$16305,'[1]NBA-Data-1980-2019'!$F$1:$F$16305,"",0)</f>
        <v/>
      </c>
      <c r="BX60" s="2" t="str" cm="1">
        <f t="array" ref="BX60">_xlfn.XLOOKUP($A60&amp;BX$5,'[1]NBA-Data-1980-2019'!$B$1:$B$16305&amp;'[1]NBA-Data-1980-2019'!$A$1:$A$16305,'[1]NBA-Data-1980-2019'!$F$1:$F$16305,"",0)</f>
        <v/>
      </c>
      <c r="BY60" s="2" t="str" cm="1">
        <f t="array" ref="BY60">_xlfn.XLOOKUP($A60&amp;BY$5,'[1]NBA-Data-1980-2019'!$B$1:$B$16305&amp;'[1]NBA-Data-1980-2019'!$A$1:$A$16305,'[1]NBA-Data-1980-2019'!$F$1:$F$16305,"",0)</f>
        <v/>
      </c>
      <c r="BZ60" s="2" t="str" cm="1">
        <f t="array" ref="BZ60">_xlfn.XLOOKUP($A60&amp;BZ$5,'[1]NBA-Data-1980-2019'!$B$1:$B$16305&amp;'[1]NBA-Data-1980-2019'!$A$1:$A$16305,'[1]NBA-Data-1980-2019'!$F$1:$F$16305,"",0)</f>
        <v/>
      </c>
      <c r="CA60" s="2" t="str" cm="1">
        <f t="array" ref="CA60">_xlfn.XLOOKUP($A60&amp;CA$5,'[1]NBA-Data-1980-2019'!$B$1:$B$16305&amp;'[1]NBA-Data-1980-2019'!$A$1:$A$16305,'[1]NBA-Data-1980-2019'!$F$1:$F$16305,"",0)</f>
        <v/>
      </c>
      <c r="CB60" s="2" t="str" cm="1">
        <f t="array" ref="CB60">_xlfn.XLOOKUP($A60&amp;CB$5,'[1]NBA-Data-1980-2019'!$B$1:$B$16305&amp;'[1]NBA-Data-1980-2019'!$A$1:$A$16305,'[1]NBA-Data-1980-2019'!$F$1:$F$16305,"",0)</f>
        <v/>
      </c>
      <c r="CC60" s="2" t="str" cm="1">
        <f t="array" ref="CC60">_xlfn.XLOOKUP($A60&amp;CC$5,'[1]NBA-Data-1980-2019'!$B$1:$B$16305&amp;'[1]NBA-Data-1980-2019'!$A$1:$A$16305,'[1]NBA-Data-1980-2019'!$F$1:$F$16305,"",0)</f>
        <v/>
      </c>
      <c r="CD60" s="2" t="str" cm="1">
        <f t="array" ref="CD60">_xlfn.XLOOKUP($A60&amp;CD$5,'[1]NBA-Data-1980-2019'!$B$1:$B$16305&amp;'[1]NBA-Data-1980-2019'!$A$1:$A$16305,'[1]NBA-Data-1980-2019'!$F$1:$F$16305,"",0)</f>
        <v/>
      </c>
      <c r="CE60" s="2" t="str" cm="1">
        <f t="array" ref="CE60">_xlfn.XLOOKUP($A60&amp;CE$5,'[1]NBA-Data-1980-2019'!$B$1:$B$16305&amp;'[1]NBA-Data-1980-2019'!$A$1:$A$16305,'[1]NBA-Data-1980-2019'!$F$1:$F$16305,"",0)</f>
        <v/>
      </c>
      <c r="CF60" s="2" t="str" cm="1">
        <f t="array" ref="CF60">_xlfn.XLOOKUP($A60&amp;CF$5,'[1]NBA-Data-1980-2019'!$B$1:$B$16305&amp;'[1]NBA-Data-1980-2019'!$A$1:$A$16305,'[1]NBA-Data-1980-2019'!$F$1:$F$16305,"",0)</f>
        <v/>
      </c>
      <c r="CG60" s="2" t="str" cm="1">
        <f t="array" ref="CG60">_xlfn.XLOOKUP($A60&amp;CG$5,'[1]NBA-Data-1980-2019'!$B$1:$B$16305&amp;'[1]NBA-Data-1980-2019'!$A$1:$A$16305,'[1]NBA-Data-1980-2019'!$F$1:$F$16305,"",0)</f>
        <v/>
      </c>
      <c r="CH60" s="2" t="str" cm="1">
        <f t="array" ref="CH60">_xlfn.XLOOKUP($A60&amp;CH$5,'[1]NBA-Data-1980-2019'!$B$1:$B$16305&amp;'[1]NBA-Data-1980-2019'!$A$1:$A$16305,'[1]NBA-Data-1980-2019'!$F$1:$F$16305,"",0)</f>
        <v/>
      </c>
      <c r="CI60" s="2" t="str" cm="1">
        <f t="array" ref="CI60">_xlfn.XLOOKUP($A60&amp;CI$5,'[1]NBA-Data-1980-2019'!$B$1:$B$16305&amp;'[1]NBA-Data-1980-2019'!$A$1:$A$16305,'[1]NBA-Data-1980-2019'!$F$1:$F$16305,"",0)</f>
        <v/>
      </c>
      <c r="CJ60" s="2" t="str" cm="1">
        <f t="array" ref="CJ60">_xlfn.XLOOKUP($A60&amp;CJ$5,'[1]NBA-Data-1980-2019'!$B$1:$B$16305&amp;'[1]NBA-Data-1980-2019'!$A$1:$A$16305,'[1]NBA-Data-1980-2019'!$F$1:$F$16305,"",0)</f>
        <v/>
      </c>
      <c r="CK60" s="2" t="str" cm="1">
        <f t="array" ref="CK60">_xlfn.XLOOKUP($A60&amp;CK$5,'[1]NBA-Data-1980-2019'!$B$1:$B$16305&amp;'[1]NBA-Data-1980-2019'!$A$1:$A$16305,'[1]NBA-Data-1980-2019'!$F$1:$F$16305,"",0)</f>
        <v/>
      </c>
      <c r="CL60" s="2" t="str" cm="1">
        <f t="array" ref="CL60">_xlfn.XLOOKUP($A60&amp;CL$5,'[1]NBA-Data-1980-2019'!$B$1:$B$16305&amp;'[1]NBA-Data-1980-2019'!$A$1:$A$16305,'[1]NBA-Data-1980-2019'!$F$1:$F$16305,"",0)</f>
        <v/>
      </c>
      <c r="CM60" s="2" t="str" cm="1">
        <f t="array" ref="CM60">_xlfn.XLOOKUP($A60&amp;CM$5,'[1]NBA-Data-1980-2019'!$B$1:$B$16305&amp;'[1]NBA-Data-1980-2019'!$A$1:$A$16305,'[1]NBA-Data-1980-2019'!$F$1:$F$16305,"",0)</f>
        <v/>
      </c>
      <c r="CN60" s="2" t="str" cm="1">
        <f t="array" ref="CN60">_xlfn.XLOOKUP($A60&amp;CN$5,'[1]NBA-Data-1980-2019'!$B$1:$B$16305&amp;'[1]NBA-Data-1980-2019'!$A$1:$A$16305,'[1]NBA-Data-1980-2019'!$F$1:$F$16305,"",0)</f>
        <v/>
      </c>
      <c r="CO60" s="2" t="str" cm="1">
        <f t="array" ref="CO60">_xlfn.XLOOKUP($A60&amp;CO$5,'[1]NBA-Data-1980-2019'!$B$1:$B$16305&amp;'[1]NBA-Data-1980-2019'!$A$1:$A$16305,'[1]NBA-Data-1980-2019'!$F$1:$F$16305,"",0)</f>
        <v/>
      </c>
      <c r="CP60" s="2" cm="1">
        <f t="array" ref="CP60">_xlfn.XLOOKUP($A60&amp;CP$5,'[1]NBA-Data-1980-2019'!$B$1:$B$16305&amp;'[1]NBA-Data-1980-2019'!$A$1:$A$16305,'[1]NBA-Data-1980-2019'!$F$1:$F$16305,"",0)</f>
        <v>22.2</v>
      </c>
      <c r="CQ60" s="2" t="str" cm="1">
        <f t="array" ref="CQ60">_xlfn.XLOOKUP($A60&amp;CQ$5,'[1]NBA-Data-1980-2019'!$B$1:$B$16305&amp;'[1]NBA-Data-1980-2019'!$A$1:$A$16305,'[1]NBA-Data-1980-2019'!$F$1:$F$16305,"",0)</f>
        <v/>
      </c>
      <c r="CR60" s="2" t="str" cm="1">
        <f t="array" ref="CR60">_xlfn.XLOOKUP($A60&amp;CR$5,'[1]NBA-Data-1980-2019'!$B$1:$B$16305&amp;'[1]NBA-Data-1980-2019'!$A$1:$A$16305,'[1]NBA-Data-1980-2019'!$F$1:$F$16305,"",0)</f>
        <v/>
      </c>
      <c r="CS60" s="2" t="str" cm="1">
        <f t="array" ref="CS60">_xlfn.XLOOKUP($A60&amp;CS$5,'[1]NBA-Data-1980-2019'!$B$1:$B$16305&amp;'[1]NBA-Data-1980-2019'!$A$1:$A$16305,'[1]NBA-Data-1980-2019'!$F$1:$F$16305,"",0)</f>
        <v/>
      </c>
      <c r="CU60" s="2" t="str">
        <f>_xlfn.XLOOKUP($A60,TEAMS!$G$1:$G$839,TEAMS!$H$1:$H$839,"",0)</f>
        <v>PF</v>
      </c>
      <c r="CV60" s="2" t="str">
        <f>_xlfn.XLOOKUP($CU60,DASHBOARD!$B$22:$B$27,DASHBOARD!$C$22:$C$27,"",0)</f>
        <v>FORWARD</v>
      </c>
      <c r="CY60" s="63">
        <f>SUMIFS('[1]NBA-Data-1980-2019'!$G$1:$G$16305,'[1]NBA-Data-1980-2019'!$B$1:$B$16305,$A60,'[1]NBA-Data-1980-2019'!$A$1:$A$16305,CY$9)</f>
        <v>0</v>
      </c>
      <c r="CZ60" s="63">
        <f>SUMIFS('[1]NBA-Data-1980-2019'!$G$1:$G$16305,'[1]NBA-Data-1980-2019'!$B$1:$B$16305,$A60,'[1]NBA-Data-1980-2019'!$A$1:$A$16305,CZ$9)</f>
        <v>0</v>
      </c>
      <c r="DA60" s="63">
        <f>SUMIFS('[1]NBA-Data-1980-2019'!$G$1:$G$16305,'[1]NBA-Data-1980-2019'!$B$1:$B$16305,$A60,'[1]NBA-Data-1980-2019'!$A$1:$A$16305,DA$9)</f>
        <v>0</v>
      </c>
      <c r="DB60" s="63">
        <f>SUMIFS('[1]NBA-Data-1980-2019'!$G$1:$G$16305,'[1]NBA-Data-1980-2019'!$B$1:$B$16305,$A60,'[1]NBA-Data-1980-2019'!$A$1:$A$16305,DB$9)</f>
        <v>0</v>
      </c>
      <c r="DC60" s="63">
        <f>SUMIFS('[1]NBA-Data-1980-2019'!$G$1:$G$16305,'[1]NBA-Data-1980-2019'!$B$1:$B$16305,$A60,'[1]NBA-Data-1980-2019'!$A$1:$A$16305,DC$9)</f>
        <v>0</v>
      </c>
      <c r="DD60" s="63">
        <f>SUMIFS('[1]NBA-Data-1980-2019'!$G$1:$G$16305,'[1]NBA-Data-1980-2019'!$B$1:$B$16305,$A60,'[1]NBA-Data-1980-2019'!$A$1:$A$16305,DD$9)</f>
        <v>0</v>
      </c>
      <c r="DE60" s="63">
        <f>SUMIFS('[1]NBA-Data-1980-2019'!$G$1:$G$16305,'[1]NBA-Data-1980-2019'!$B$1:$B$16305,$A60,'[1]NBA-Data-1980-2019'!$A$1:$A$16305,DE$9)</f>
        <v>0</v>
      </c>
      <c r="DF60" s="63">
        <f>SUMIFS('[1]NBA-Data-1980-2019'!$G$1:$G$16305,'[1]NBA-Data-1980-2019'!$B$1:$B$16305,$A60,'[1]NBA-Data-1980-2019'!$A$1:$A$16305,DF$9)</f>
        <v>0</v>
      </c>
      <c r="DG60" s="63">
        <f>SUMIFS('[1]NBA-Data-1980-2019'!$G$1:$G$16305,'[1]NBA-Data-1980-2019'!$B$1:$B$16305,$A60,'[1]NBA-Data-1980-2019'!$A$1:$A$16305,DG$9)</f>
        <v>0</v>
      </c>
      <c r="DH60" s="63">
        <f>SUMIFS('[1]NBA-Data-1980-2019'!$G$1:$G$16305,'[1]NBA-Data-1980-2019'!$B$1:$B$16305,$A60,'[1]NBA-Data-1980-2019'!$A$1:$A$16305,DH$9)</f>
        <v>0</v>
      </c>
      <c r="DI60" s="63">
        <f>SUMIFS('[1]NBA-Data-1980-2019'!$G$1:$G$16305,'[1]NBA-Data-1980-2019'!$B$1:$B$16305,$A60,'[1]NBA-Data-1980-2019'!$A$1:$A$16305,DI$9)</f>
        <v>0</v>
      </c>
      <c r="DJ60" s="63">
        <f>SUMIFS('[1]NBA-Data-1980-2019'!$G$1:$G$16305,'[1]NBA-Data-1980-2019'!$B$1:$B$16305,$A60,'[1]NBA-Data-1980-2019'!$A$1:$A$16305,DJ$9)</f>
        <v>0</v>
      </c>
      <c r="DK60" s="63">
        <f>SUMIFS('[1]NBA-Data-1980-2019'!$G$1:$G$16305,'[1]NBA-Data-1980-2019'!$B$1:$B$16305,$A60,'[1]NBA-Data-1980-2019'!$A$1:$A$16305,DK$9)</f>
        <v>0</v>
      </c>
      <c r="DL60" s="63">
        <f>SUMIFS('[1]NBA-Data-1980-2019'!$G$1:$G$16305,'[1]NBA-Data-1980-2019'!$B$1:$B$16305,$A60,'[1]NBA-Data-1980-2019'!$A$1:$A$16305,DL$9)</f>
        <v>0</v>
      </c>
      <c r="DM60" s="63">
        <f>SUMIFS('[1]NBA-Data-1980-2019'!$G$1:$G$16305,'[1]NBA-Data-1980-2019'!$B$1:$B$16305,$A60,'[1]NBA-Data-1980-2019'!$A$1:$A$16305,DM$9)</f>
        <v>0</v>
      </c>
      <c r="DN60" s="63">
        <f>SUMIFS('[1]NBA-Data-1980-2019'!$G$1:$G$16305,'[1]NBA-Data-1980-2019'!$B$1:$B$16305,$A60,'[1]NBA-Data-1980-2019'!$A$1:$A$16305,DN$9)</f>
        <v>0</v>
      </c>
      <c r="DO60" s="63">
        <f>SUMIFS('[1]NBA-Data-1980-2019'!$G$1:$G$16305,'[1]NBA-Data-1980-2019'!$B$1:$B$16305,$A60,'[1]NBA-Data-1980-2019'!$A$1:$A$16305,DO$9)</f>
        <v>0</v>
      </c>
      <c r="DP60" s="63">
        <f>SUMIFS('[1]NBA-Data-1980-2019'!$G$1:$G$16305,'[1]NBA-Data-1980-2019'!$B$1:$B$16305,$A60,'[1]NBA-Data-1980-2019'!$A$1:$A$16305,DP$9)</f>
        <v>0</v>
      </c>
      <c r="DQ60" s="63">
        <f>SUMIFS('[1]NBA-Data-1980-2019'!$G$1:$G$16305,'[1]NBA-Data-1980-2019'!$B$1:$B$16305,$A60,'[1]NBA-Data-1980-2019'!$A$1:$A$16305,DQ$9)</f>
        <v>0</v>
      </c>
      <c r="DR60" s="63">
        <f>SUMIFS('[1]NBA-Data-1980-2019'!$G$1:$G$16305,'[1]NBA-Data-1980-2019'!$B$1:$B$16305,$A60,'[1]NBA-Data-1980-2019'!$A$1:$A$16305,DR$9)</f>
        <v>0</v>
      </c>
      <c r="DS60" s="63">
        <f>SUMIFS('[1]NBA-Data-1980-2019'!$G$1:$G$16305,'[1]NBA-Data-1980-2019'!$B$1:$B$16305,$A60,'[1]NBA-Data-1980-2019'!$A$1:$A$16305,DS$9)</f>
        <v>0</v>
      </c>
      <c r="DT60" s="63">
        <f>SUMIFS('[1]NBA-Data-1980-2019'!$G$1:$G$16305,'[1]NBA-Data-1980-2019'!$B$1:$B$16305,$A60,'[1]NBA-Data-1980-2019'!$A$1:$A$16305,DT$9)</f>
        <v>0</v>
      </c>
      <c r="DU60" s="63">
        <f>SUMIFS('[1]NBA-Data-1980-2019'!$G$1:$G$16305,'[1]NBA-Data-1980-2019'!$B$1:$B$16305,$A60,'[1]NBA-Data-1980-2019'!$A$1:$A$16305,DU$9)</f>
        <v>0</v>
      </c>
      <c r="DV60" s="63">
        <f>SUMIFS('[1]NBA-Data-1980-2019'!$G$1:$G$16305,'[1]NBA-Data-1980-2019'!$B$1:$B$16305,$A60,'[1]NBA-Data-1980-2019'!$A$1:$A$16305,DV$9)</f>
        <v>0</v>
      </c>
      <c r="DW60" s="63">
        <f>SUMIFS('[1]NBA-Data-1980-2019'!$G$1:$G$16305,'[1]NBA-Data-1980-2019'!$B$1:$B$16305,$A60,'[1]NBA-Data-1980-2019'!$A$1:$A$16305,DW$9)</f>
        <v>0</v>
      </c>
      <c r="DX60" s="63">
        <f>SUMIFS('[1]NBA-Data-1980-2019'!$G$1:$G$16305,'[1]NBA-Data-1980-2019'!$B$1:$B$16305,$A60,'[1]NBA-Data-1980-2019'!$A$1:$A$16305,DX$9)</f>
        <v>0</v>
      </c>
      <c r="DY60" s="63">
        <f>SUMIFS('[1]NBA-Data-1980-2019'!$G$1:$G$16305,'[1]NBA-Data-1980-2019'!$B$1:$B$16305,$A60,'[1]NBA-Data-1980-2019'!$A$1:$A$16305,DY$9)</f>
        <v>0</v>
      </c>
      <c r="DZ60" s="63">
        <f>SUMIFS('[1]NBA-Data-1980-2019'!$G$1:$G$16305,'[1]NBA-Data-1980-2019'!$B$1:$B$16305,$A60,'[1]NBA-Data-1980-2019'!$A$1:$A$16305,DZ$9)</f>
        <v>0</v>
      </c>
      <c r="EA60" s="63">
        <f>SUMIFS('[1]NBA-Data-1980-2019'!$G$1:$G$16305,'[1]NBA-Data-1980-2019'!$B$1:$B$16305,$A60,'[1]NBA-Data-1980-2019'!$A$1:$A$16305,EA$9)</f>
        <v>457418</v>
      </c>
      <c r="EB60" s="63">
        <f>SUMIFS('[1]NBA-Data-1980-2019'!$G$1:$G$16305,'[1]NBA-Data-1980-2019'!$B$1:$B$16305,$A60,'[1]NBA-Data-1980-2019'!$A$1:$A$16305,EB$9)</f>
        <v>0</v>
      </c>
      <c r="EC60" s="63">
        <f>SUMIFS('[1]NBA-Data-1980-2019'!$G$1:$G$16305,'[1]NBA-Data-1980-2019'!$B$1:$B$16305,$A60,'[1]NBA-Data-1980-2019'!$A$1:$A$16305,EC$9)</f>
        <v>0</v>
      </c>
      <c r="ED60" s="63">
        <f>SUMIFS('[1]NBA-Data-1980-2019'!$G$1:$G$16305,'[1]NBA-Data-1980-2019'!$B$1:$B$16305,$A60,'[1]NBA-Data-1980-2019'!$A$1:$A$16305,ED$9)</f>
        <v>0</v>
      </c>
      <c r="EH60" s="2" t="s">
        <v>1482</v>
      </c>
    </row>
    <row r="61" spans="1:165" x14ac:dyDescent="0.2">
      <c r="A61" s="2" t="s">
        <v>555</v>
      </c>
      <c r="B61" s="2" t="str" cm="1">
        <f t="array" ref="B61">_xlfn.XLOOKUP($A61&amp;B$5,'[1]NBA-Data-1980-2019'!$B$1:$B$16305&amp;'[1]NBA-Data-1980-2019'!$A$1:$A$16305,'[1]NBA-Data-1980-2019'!$D$1:$D$16305,"",0)</f>
        <v/>
      </c>
      <c r="C61" s="2" t="str" cm="1">
        <f t="array" ref="C61">_xlfn.XLOOKUP($A61&amp;C$5,'[1]NBA-Data-1980-2019'!$B$1:$B$16305&amp;'[1]NBA-Data-1980-2019'!$A$1:$A$16305,'[1]NBA-Data-1980-2019'!$D$1:$D$16305,"",0)</f>
        <v/>
      </c>
      <c r="D61" s="2" t="str" cm="1">
        <f t="array" ref="D61">_xlfn.XLOOKUP($A61&amp;D$5,'[1]NBA-Data-1980-2019'!$B$1:$B$16305&amp;'[1]NBA-Data-1980-2019'!$A$1:$A$16305,'[1]NBA-Data-1980-2019'!$D$1:$D$16305,"",0)</f>
        <v/>
      </c>
      <c r="E61" s="2" t="str" cm="1">
        <f t="array" ref="E61">_xlfn.XLOOKUP($A61&amp;E$5,'[1]NBA-Data-1980-2019'!$B$1:$B$16305&amp;'[1]NBA-Data-1980-2019'!$A$1:$A$16305,'[1]NBA-Data-1980-2019'!$D$1:$D$16305,"",0)</f>
        <v/>
      </c>
      <c r="F61" s="2" t="str" cm="1">
        <f t="array" ref="F61">_xlfn.XLOOKUP($A61&amp;F$5,'[1]NBA-Data-1980-2019'!$B$1:$B$16305&amp;'[1]NBA-Data-1980-2019'!$A$1:$A$16305,'[1]NBA-Data-1980-2019'!$D$1:$D$16305,"",0)</f>
        <v/>
      </c>
      <c r="G61" s="2" t="str" cm="1">
        <f t="array" ref="G61">_xlfn.XLOOKUP($A61&amp;G$5,'[1]NBA-Data-1980-2019'!$B$1:$B$16305&amp;'[1]NBA-Data-1980-2019'!$A$1:$A$16305,'[1]NBA-Data-1980-2019'!$D$1:$D$16305,"",0)</f>
        <v/>
      </c>
      <c r="H61" s="2" t="str" cm="1">
        <f t="array" ref="H61">_xlfn.XLOOKUP($A61&amp;H$5,'[1]NBA-Data-1980-2019'!$B$1:$B$16305&amp;'[1]NBA-Data-1980-2019'!$A$1:$A$16305,'[1]NBA-Data-1980-2019'!$D$1:$D$16305,"",0)</f>
        <v/>
      </c>
      <c r="I61" s="2" t="str" cm="1">
        <f t="array" ref="I61">_xlfn.XLOOKUP($A61&amp;I$5,'[1]NBA-Data-1980-2019'!$B$1:$B$16305&amp;'[1]NBA-Data-1980-2019'!$A$1:$A$16305,'[1]NBA-Data-1980-2019'!$D$1:$D$16305,"",0)</f>
        <v/>
      </c>
      <c r="J61" s="2" t="str" cm="1">
        <f t="array" ref="J61">_xlfn.XLOOKUP($A61&amp;J$5,'[1]NBA-Data-1980-2019'!$B$1:$B$16305&amp;'[1]NBA-Data-1980-2019'!$A$1:$A$16305,'[1]NBA-Data-1980-2019'!$D$1:$D$16305,"",0)</f>
        <v/>
      </c>
      <c r="K61" s="2" t="str" cm="1">
        <f t="array" ref="K61">_xlfn.XLOOKUP($A61&amp;K$5,'[1]NBA-Data-1980-2019'!$B$1:$B$16305&amp;'[1]NBA-Data-1980-2019'!$A$1:$A$16305,'[1]NBA-Data-1980-2019'!$D$1:$D$16305,"",0)</f>
        <v/>
      </c>
      <c r="L61" s="2" t="str" cm="1">
        <f t="array" ref="L61">_xlfn.XLOOKUP($A61&amp;L$5,'[1]NBA-Data-1980-2019'!$B$1:$B$16305&amp;'[1]NBA-Data-1980-2019'!$A$1:$A$16305,'[1]NBA-Data-1980-2019'!$D$1:$D$16305,"",0)</f>
        <v/>
      </c>
      <c r="M61" s="2" t="str" cm="1">
        <f t="array" ref="M61">_xlfn.XLOOKUP($A61&amp;M$5,'[1]NBA-Data-1980-2019'!$B$1:$B$16305&amp;'[1]NBA-Data-1980-2019'!$A$1:$A$16305,'[1]NBA-Data-1980-2019'!$D$1:$D$16305,"",0)</f>
        <v/>
      </c>
      <c r="N61" s="2" t="str" cm="1">
        <f t="array" ref="N61">_xlfn.XLOOKUP($A61&amp;N$5,'[1]NBA-Data-1980-2019'!$B$1:$B$16305&amp;'[1]NBA-Data-1980-2019'!$A$1:$A$16305,'[1]NBA-Data-1980-2019'!$D$1:$D$16305,"",0)</f>
        <v/>
      </c>
      <c r="O61" s="2" t="str" cm="1">
        <f t="array" ref="O61">_xlfn.XLOOKUP($A61&amp;O$5,'[1]NBA-Data-1980-2019'!$B$1:$B$16305&amp;'[1]NBA-Data-1980-2019'!$A$1:$A$16305,'[1]NBA-Data-1980-2019'!$D$1:$D$16305,"",0)</f>
        <v/>
      </c>
      <c r="P61" s="2" t="str" cm="1">
        <f t="array" ref="P61">_xlfn.XLOOKUP($A61&amp;P$5,'[1]NBA-Data-1980-2019'!$B$1:$B$16305&amp;'[1]NBA-Data-1980-2019'!$A$1:$A$16305,'[1]NBA-Data-1980-2019'!$D$1:$D$16305,"",0)</f>
        <v/>
      </c>
      <c r="Q61" s="2" t="str" cm="1">
        <f t="array" ref="Q61">_xlfn.XLOOKUP($A61&amp;Q$5,'[1]NBA-Data-1980-2019'!$B$1:$B$16305&amp;'[1]NBA-Data-1980-2019'!$A$1:$A$16305,'[1]NBA-Data-1980-2019'!$D$1:$D$16305,"",0)</f>
        <v/>
      </c>
      <c r="R61" s="2" t="str" cm="1">
        <f t="array" ref="R61">_xlfn.XLOOKUP($A61&amp;R$5,'[1]NBA-Data-1980-2019'!$B$1:$B$16305&amp;'[1]NBA-Data-1980-2019'!$A$1:$A$16305,'[1]NBA-Data-1980-2019'!$D$1:$D$16305,"",0)</f>
        <v/>
      </c>
      <c r="S61" s="2" t="str" cm="1">
        <f t="array" ref="S61">_xlfn.XLOOKUP($A61&amp;S$5,'[1]NBA-Data-1980-2019'!$B$1:$B$16305&amp;'[1]NBA-Data-1980-2019'!$A$1:$A$16305,'[1]NBA-Data-1980-2019'!$D$1:$D$16305,"",0)</f>
        <v/>
      </c>
      <c r="T61" s="2" t="str" cm="1">
        <f t="array" ref="T61">_xlfn.XLOOKUP($A61&amp;T$5,'[1]NBA-Data-1980-2019'!$B$1:$B$16305&amp;'[1]NBA-Data-1980-2019'!$A$1:$A$16305,'[1]NBA-Data-1980-2019'!$D$1:$D$16305,"",0)</f>
        <v/>
      </c>
      <c r="U61" s="2" t="str" cm="1">
        <f t="array" ref="U61">_xlfn.XLOOKUP($A61&amp;U$5,'[1]NBA-Data-1980-2019'!$B$1:$B$16305&amp;'[1]NBA-Data-1980-2019'!$A$1:$A$16305,'[1]NBA-Data-1980-2019'!$D$1:$D$16305,"",0)</f>
        <v/>
      </c>
      <c r="V61" s="2" t="str" cm="1">
        <f t="array" ref="V61">_xlfn.XLOOKUP($A61&amp;V$5,'[1]NBA-Data-1980-2019'!$B$1:$B$16305&amp;'[1]NBA-Data-1980-2019'!$A$1:$A$16305,'[1]NBA-Data-1980-2019'!$D$1:$D$16305,"",0)</f>
        <v/>
      </c>
      <c r="W61" s="2" t="str" cm="1">
        <f t="array" ref="W61">_xlfn.XLOOKUP($A61&amp;W$5,'[1]NBA-Data-1980-2019'!$B$1:$B$16305&amp;'[1]NBA-Data-1980-2019'!$A$1:$A$16305,'[1]NBA-Data-1980-2019'!$D$1:$D$16305,"",0)</f>
        <v/>
      </c>
      <c r="X61" s="2" t="str" cm="1">
        <f t="array" ref="X61">_xlfn.XLOOKUP($A61&amp;X$5,'[1]NBA-Data-1980-2019'!$B$1:$B$16305&amp;'[1]NBA-Data-1980-2019'!$A$1:$A$16305,'[1]NBA-Data-1980-2019'!$D$1:$D$16305,"",0)</f>
        <v/>
      </c>
      <c r="Y61" s="2" t="str" cm="1">
        <f t="array" ref="Y61">_xlfn.XLOOKUP($A61&amp;Y$5,'[1]NBA-Data-1980-2019'!$B$1:$B$16305&amp;'[1]NBA-Data-1980-2019'!$A$1:$A$16305,'[1]NBA-Data-1980-2019'!$D$1:$D$16305,"",0)</f>
        <v/>
      </c>
      <c r="Z61" s="2" t="str" cm="1">
        <f t="array" ref="Z61">_xlfn.XLOOKUP($A61&amp;Z$5,'[1]NBA-Data-1980-2019'!$B$1:$B$16305&amp;'[1]NBA-Data-1980-2019'!$A$1:$A$16305,'[1]NBA-Data-1980-2019'!$D$1:$D$16305,"",0)</f>
        <v/>
      </c>
      <c r="AA61" s="2" t="str" cm="1">
        <f t="array" ref="AA61">_xlfn.XLOOKUP($A61&amp;AA$5,'[1]NBA-Data-1980-2019'!$B$1:$B$16305&amp;'[1]NBA-Data-1980-2019'!$A$1:$A$16305,'[1]NBA-Data-1980-2019'!$D$1:$D$16305,"",0)</f>
        <v/>
      </c>
      <c r="AB61" s="2" t="str" cm="1">
        <f t="array" ref="AB61">_xlfn.XLOOKUP($A61&amp;AB$5,'[1]NBA-Data-1980-2019'!$B$1:$B$16305&amp;'[1]NBA-Data-1980-2019'!$A$1:$A$16305,'[1]NBA-Data-1980-2019'!$D$1:$D$16305,"",0)</f>
        <v/>
      </c>
      <c r="AC61" s="2" t="str" cm="1">
        <f t="array" ref="AC61">_xlfn.XLOOKUP($A61&amp;AC$5,'[1]NBA-Data-1980-2019'!$B$1:$B$16305&amp;'[1]NBA-Data-1980-2019'!$A$1:$A$16305,'[1]NBA-Data-1980-2019'!$D$1:$D$16305,"",0)</f>
        <v/>
      </c>
      <c r="AD61" s="2" t="str" cm="1">
        <f t="array" ref="AD61">_xlfn.XLOOKUP($A61&amp;AD$5,'[1]NBA-Data-1980-2019'!$B$1:$B$16305&amp;'[1]NBA-Data-1980-2019'!$A$1:$A$16305,'[1]NBA-Data-1980-2019'!$D$1:$D$16305,"",0)</f>
        <v>HOU</v>
      </c>
      <c r="AE61" s="2" t="str" cm="1">
        <f t="array" ref="AE61">_xlfn.XLOOKUP($A61&amp;AE$5,'[1]NBA-Data-1980-2019'!$B$1:$B$16305&amp;'[1]NBA-Data-1980-2019'!$A$1:$A$16305,'[1]NBA-Data-1980-2019'!$D$1:$D$16305,"",0)</f>
        <v/>
      </c>
      <c r="AF61" s="2" t="str" cm="1">
        <f t="array" ref="AF61">_xlfn.XLOOKUP($A61&amp;AF$5,'[1]NBA-Data-1980-2019'!$B$1:$B$16305&amp;'[1]NBA-Data-1980-2019'!$A$1:$A$16305,'[1]NBA-Data-1980-2019'!$D$1:$D$16305,"",0)</f>
        <v/>
      </c>
      <c r="AG61" s="2" t="str" cm="1">
        <f t="array" ref="AG61">_xlfn.XLOOKUP($A61&amp;AG$5,'[1]NBA-Data-1980-2019'!$B$1:$B$16305&amp;'[1]NBA-Data-1980-2019'!$A$1:$A$16305,'[1]NBA-Data-1980-2019'!$D$1:$D$16305,"",0)</f>
        <v/>
      </c>
      <c r="AH61" s="2" t="str" cm="1">
        <f t="array" ref="AH61">_xlfn.XLOOKUP($A61&amp;AH$5,'[1]NBA-Data-1980-2019'!$B$1:$B$16305&amp;'[1]NBA-Data-1980-2019'!$A$1:$A$16305,'[1]NBA-Data-1980-2019'!$H$1:$H$16305,"",0)</f>
        <v/>
      </c>
      <c r="AI61" s="2" t="str" cm="1">
        <f t="array" ref="AI61">_xlfn.XLOOKUP($A61&amp;AI$5,'[1]NBA-Data-1980-2019'!$B$1:$B$16305&amp;'[1]NBA-Data-1980-2019'!$A$1:$A$16305,'[1]NBA-Data-1980-2019'!$H$1:$H$16305,"",0)</f>
        <v/>
      </c>
      <c r="AJ61" s="2" t="str" cm="1">
        <f t="array" ref="AJ61">_xlfn.XLOOKUP($A61&amp;AJ$5,'[1]NBA-Data-1980-2019'!$B$1:$B$16305&amp;'[1]NBA-Data-1980-2019'!$A$1:$A$16305,'[1]NBA-Data-1980-2019'!$H$1:$H$16305,"",0)</f>
        <v/>
      </c>
      <c r="AK61" s="2" t="str" cm="1">
        <f t="array" ref="AK61">_xlfn.XLOOKUP($A61&amp;AK$5,'[1]NBA-Data-1980-2019'!$B$1:$B$16305&amp;'[1]NBA-Data-1980-2019'!$A$1:$A$16305,'[1]NBA-Data-1980-2019'!$H$1:$H$16305,"",0)</f>
        <v/>
      </c>
      <c r="AL61" s="2" t="str" cm="1">
        <f t="array" ref="AL61">_xlfn.XLOOKUP($A61&amp;AL$5,'[1]NBA-Data-1980-2019'!$B$1:$B$16305&amp;'[1]NBA-Data-1980-2019'!$A$1:$A$16305,'[1]NBA-Data-1980-2019'!$H$1:$H$16305,"",0)</f>
        <v/>
      </c>
      <c r="AM61" s="2" t="str" cm="1">
        <f t="array" ref="AM61">_xlfn.XLOOKUP($A61&amp;AM$5,'[1]NBA-Data-1980-2019'!$B$1:$B$16305&amp;'[1]NBA-Data-1980-2019'!$A$1:$A$16305,'[1]NBA-Data-1980-2019'!$H$1:$H$16305,"",0)</f>
        <v/>
      </c>
      <c r="AN61" s="2" t="str" cm="1">
        <f t="array" ref="AN61">_xlfn.XLOOKUP($A61&amp;AN$5,'[1]NBA-Data-1980-2019'!$B$1:$B$16305&amp;'[1]NBA-Data-1980-2019'!$A$1:$A$16305,'[1]NBA-Data-1980-2019'!$H$1:$H$16305,"",0)</f>
        <v/>
      </c>
      <c r="AO61" s="2" t="str" cm="1">
        <f t="array" ref="AO61">_xlfn.XLOOKUP($A61&amp;AO$5,'[1]NBA-Data-1980-2019'!$B$1:$B$16305&amp;'[1]NBA-Data-1980-2019'!$A$1:$A$16305,'[1]NBA-Data-1980-2019'!$H$1:$H$16305,"",0)</f>
        <v/>
      </c>
      <c r="AP61" s="2" t="str" cm="1">
        <f t="array" ref="AP61">_xlfn.XLOOKUP($A61&amp;AP$5,'[1]NBA-Data-1980-2019'!$B$1:$B$16305&amp;'[1]NBA-Data-1980-2019'!$A$1:$A$16305,'[1]NBA-Data-1980-2019'!$H$1:$H$16305,"",0)</f>
        <v/>
      </c>
      <c r="AQ61" s="2" t="str" cm="1">
        <f t="array" ref="AQ61">_xlfn.XLOOKUP($A61&amp;AQ$5,'[1]NBA-Data-1980-2019'!$B$1:$B$16305&amp;'[1]NBA-Data-1980-2019'!$A$1:$A$16305,'[1]NBA-Data-1980-2019'!$H$1:$H$16305,"",0)</f>
        <v/>
      </c>
      <c r="AR61" s="2" t="str" cm="1">
        <f t="array" ref="AR61">_xlfn.XLOOKUP($A61&amp;AR$5,'[1]NBA-Data-1980-2019'!$B$1:$B$16305&amp;'[1]NBA-Data-1980-2019'!$A$1:$A$16305,'[1]NBA-Data-1980-2019'!$H$1:$H$16305,"",0)</f>
        <v/>
      </c>
      <c r="AS61" s="2" t="str" cm="1">
        <f t="array" ref="AS61">_xlfn.XLOOKUP($A61&amp;AS$5,'[1]NBA-Data-1980-2019'!$B$1:$B$16305&amp;'[1]NBA-Data-1980-2019'!$A$1:$A$16305,'[1]NBA-Data-1980-2019'!$H$1:$H$16305,"",0)</f>
        <v/>
      </c>
      <c r="AT61" s="2" t="str" cm="1">
        <f t="array" ref="AT61">_xlfn.XLOOKUP($A61&amp;AT$5,'[1]NBA-Data-1980-2019'!$B$1:$B$16305&amp;'[1]NBA-Data-1980-2019'!$A$1:$A$16305,'[1]NBA-Data-1980-2019'!$H$1:$H$16305,"",0)</f>
        <v/>
      </c>
      <c r="AU61" s="2" t="str" cm="1">
        <f t="array" ref="AU61">_xlfn.XLOOKUP($A61&amp;AU$5,'[1]NBA-Data-1980-2019'!$B$1:$B$16305&amp;'[1]NBA-Data-1980-2019'!$A$1:$A$16305,'[1]NBA-Data-1980-2019'!$H$1:$H$16305,"",0)</f>
        <v/>
      </c>
      <c r="AV61" s="2" t="str" cm="1">
        <f t="array" ref="AV61">_xlfn.XLOOKUP($A61&amp;AV$5,'[1]NBA-Data-1980-2019'!$B$1:$B$16305&amp;'[1]NBA-Data-1980-2019'!$A$1:$A$16305,'[1]NBA-Data-1980-2019'!$H$1:$H$16305,"",0)</f>
        <v/>
      </c>
      <c r="AW61" s="2" t="str" cm="1">
        <f t="array" ref="AW61">_xlfn.XLOOKUP($A61&amp;AW$5,'[1]NBA-Data-1980-2019'!$B$1:$B$16305&amp;'[1]NBA-Data-1980-2019'!$A$1:$A$16305,'[1]NBA-Data-1980-2019'!$H$1:$H$16305,"",0)</f>
        <v/>
      </c>
      <c r="AX61" s="2" t="str" cm="1">
        <f t="array" ref="AX61">_xlfn.XLOOKUP($A61&amp;AX$5,'[1]NBA-Data-1980-2019'!$B$1:$B$16305&amp;'[1]NBA-Data-1980-2019'!$A$1:$A$16305,'[1]NBA-Data-1980-2019'!$H$1:$H$16305,"",0)</f>
        <v/>
      </c>
      <c r="AY61" s="2" t="str" cm="1">
        <f t="array" ref="AY61">_xlfn.XLOOKUP($A61&amp;AY$5,'[1]NBA-Data-1980-2019'!$B$1:$B$16305&amp;'[1]NBA-Data-1980-2019'!$A$1:$A$16305,'[1]NBA-Data-1980-2019'!$H$1:$H$16305,"",0)</f>
        <v/>
      </c>
      <c r="AZ61" s="2" t="str" cm="1">
        <f t="array" ref="AZ61">_xlfn.XLOOKUP($A61&amp;AZ$5,'[1]NBA-Data-1980-2019'!$B$1:$B$16305&amp;'[1]NBA-Data-1980-2019'!$A$1:$A$16305,'[1]NBA-Data-1980-2019'!$H$1:$H$16305,"",0)</f>
        <v/>
      </c>
      <c r="BA61" s="2" t="str" cm="1">
        <f t="array" ref="BA61">_xlfn.XLOOKUP($A61&amp;BA$5,'[1]NBA-Data-1980-2019'!$B$1:$B$16305&amp;'[1]NBA-Data-1980-2019'!$A$1:$A$16305,'[1]NBA-Data-1980-2019'!$H$1:$H$16305,"",0)</f>
        <v/>
      </c>
      <c r="BB61" s="2" t="str" cm="1">
        <f t="array" ref="BB61">_xlfn.XLOOKUP($A61&amp;BB$5,'[1]NBA-Data-1980-2019'!$B$1:$B$16305&amp;'[1]NBA-Data-1980-2019'!$A$1:$A$16305,'[1]NBA-Data-1980-2019'!$H$1:$H$16305,"",0)</f>
        <v/>
      </c>
      <c r="BC61" s="2" t="str" cm="1">
        <f t="array" ref="BC61">_xlfn.XLOOKUP($A61&amp;BC$5,'[1]NBA-Data-1980-2019'!$B$1:$B$16305&amp;'[1]NBA-Data-1980-2019'!$A$1:$A$16305,'[1]NBA-Data-1980-2019'!$H$1:$H$16305,"",0)</f>
        <v/>
      </c>
      <c r="BD61" s="2" t="str" cm="1">
        <f t="array" ref="BD61">_xlfn.XLOOKUP($A61&amp;BD$5,'[1]NBA-Data-1980-2019'!$B$1:$B$16305&amp;'[1]NBA-Data-1980-2019'!$A$1:$A$16305,'[1]NBA-Data-1980-2019'!$H$1:$H$16305,"",0)</f>
        <v/>
      </c>
      <c r="BE61" s="2" t="str" cm="1">
        <f t="array" ref="BE61">_xlfn.XLOOKUP($A61&amp;BE$5,'[1]NBA-Data-1980-2019'!$B$1:$B$16305&amp;'[1]NBA-Data-1980-2019'!$A$1:$A$16305,'[1]NBA-Data-1980-2019'!$H$1:$H$16305,"",0)</f>
        <v/>
      </c>
      <c r="BF61" s="2" t="str" cm="1">
        <f t="array" ref="BF61">_xlfn.XLOOKUP($A61&amp;BF$5,'[1]NBA-Data-1980-2019'!$B$1:$B$16305&amp;'[1]NBA-Data-1980-2019'!$A$1:$A$16305,'[1]NBA-Data-1980-2019'!$H$1:$H$16305,"",0)</f>
        <v/>
      </c>
      <c r="BG61" s="2" t="str" cm="1">
        <f t="array" ref="BG61">_xlfn.XLOOKUP($A61&amp;BG$5,'[1]NBA-Data-1980-2019'!$B$1:$B$16305&amp;'[1]NBA-Data-1980-2019'!$A$1:$A$16305,'[1]NBA-Data-1980-2019'!$H$1:$H$16305,"",0)</f>
        <v/>
      </c>
      <c r="BH61" s="2" t="str" cm="1">
        <f t="array" ref="BH61">_xlfn.XLOOKUP($A61&amp;BH$5,'[1]NBA-Data-1980-2019'!$B$1:$B$16305&amp;'[1]NBA-Data-1980-2019'!$A$1:$A$16305,'[1]NBA-Data-1980-2019'!$H$1:$H$16305,"",0)</f>
        <v/>
      </c>
      <c r="BI61" s="2" t="str" cm="1">
        <f t="array" ref="BI61">_xlfn.XLOOKUP($A61&amp;BI$5,'[1]NBA-Data-1980-2019'!$B$1:$B$16305&amp;'[1]NBA-Data-1980-2019'!$A$1:$A$16305,'[1]NBA-Data-1980-2019'!$H$1:$H$16305,"",0)</f>
        <v/>
      </c>
      <c r="BJ61" s="2" cm="1">
        <f t="array" ref="BJ61">_xlfn.XLOOKUP($A61&amp;BJ$5,'[1]NBA-Data-1980-2019'!$B$1:$B$16305&amp;'[1]NBA-Data-1980-2019'!$A$1:$A$16305,'[1]NBA-Data-1980-2019'!$H$1:$H$16305,"",0)</f>
        <v>32.9</v>
      </c>
      <c r="BK61" s="2" t="str" cm="1">
        <f t="array" ref="BK61">_xlfn.XLOOKUP($A61&amp;BK$5,'[1]NBA-Data-1980-2019'!$B$1:$B$16305&amp;'[1]NBA-Data-1980-2019'!$A$1:$A$16305,'[1]NBA-Data-1980-2019'!$H$1:$H$16305,"",0)</f>
        <v/>
      </c>
      <c r="BL61" s="2" t="str" cm="1">
        <f t="array" ref="BL61">_xlfn.XLOOKUP($A61&amp;BL$5,'[1]NBA-Data-1980-2019'!$B$1:$B$16305&amp;'[1]NBA-Data-1980-2019'!$A$1:$A$16305,'[1]NBA-Data-1980-2019'!$H$1:$H$16305,"",0)</f>
        <v/>
      </c>
      <c r="BM61" s="2" t="str" cm="1">
        <f t="array" ref="BM61">_xlfn.XLOOKUP($A61&amp;BM$5,'[1]NBA-Data-1980-2019'!$B$1:$B$16305&amp;'[1]NBA-Data-1980-2019'!$A$1:$A$16305,'[1]NBA-Data-1980-2019'!$H$1:$H$16305,"",0)</f>
        <v/>
      </c>
      <c r="BN61" s="2" t="str" cm="1">
        <f t="array" ref="BN61">_xlfn.XLOOKUP($A61&amp;BN$5,'[1]NBA-Data-1980-2019'!$B$1:$B$16305&amp;'[1]NBA-Data-1980-2019'!$A$1:$A$16305,'[1]NBA-Data-1980-2019'!$F$1:$F$16305,"",0)</f>
        <v/>
      </c>
      <c r="BO61" s="2" t="str" cm="1">
        <f t="array" ref="BO61">_xlfn.XLOOKUP($A61&amp;BO$5,'[1]NBA-Data-1980-2019'!$B$1:$B$16305&amp;'[1]NBA-Data-1980-2019'!$A$1:$A$16305,'[1]NBA-Data-1980-2019'!$F$1:$F$16305,"",0)</f>
        <v/>
      </c>
      <c r="BP61" s="2" t="str" cm="1">
        <f t="array" ref="BP61">_xlfn.XLOOKUP($A61&amp;BP$5,'[1]NBA-Data-1980-2019'!$B$1:$B$16305&amp;'[1]NBA-Data-1980-2019'!$A$1:$A$16305,'[1]NBA-Data-1980-2019'!$F$1:$F$16305,"",0)</f>
        <v/>
      </c>
      <c r="BQ61" s="2" t="str" cm="1">
        <f t="array" ref="BQ61">_xlfn.XLOOKUP($A61&amp;BQ$5,'[1]NBA-Data-1980-2019'!$B$1:$B$16305&amp;'[1]NBA-Data-1980-2019'!$A$1:$A$16305,'[1]NBA-Data-1980-2019'!$F$1:$F$16305,"",0)</f>
        <v/>
      </c>
      <c r="BR61" s="2" t="str" cm="1">
        <f t="array" ref="BR61">_xlfn.XLOOKUP($A61&amp;BR$5,'[1]NBA-Data-1980-2019'!$B$1:$B$16305&amp;'[1]NBA-Data-1980-2019'!$A$1:$A$16305,'[1]NBA-Data-1980-2019'!$F$1:$F$16305,"",0)</f>
        <v/>
      </c>
      <c r="BS61" s="2" t="str" cm="1">
        <f t="array" ref="BS61">_xlfn.XLOOKUP($A61&amp;BS$5,'[1]NBA-Data-1980-2019'!$B$1:$B$16305&amp;'[1]NBA-Data-1980-2019'!$A$1:$A$16305,'[1]NBA-Data-1980-2019'!$F$1:$F$16305,"",0)</f>
        <v/>
      </c>
      <c r="BT61" s="2" t="str" cm="1">
        <f t="array" ref="BT61">_xlfn.XLOOKUP($A61&amp;BT$5,'[1]NBA-Data-1980-2019'!$B$1:$B$16305&amp;'[1]NBA-Data-1980-2019'!$A$1:$A$16305,'[1]NBA-Data-1980-2019'!$F$1:$F$16305,"",0)</f>
        <v/>
      </c>
      <c r="BU61" s="2" t="str" cm="1">
        <f t="array" ref="BU61">_xlfn.XLOOKUP($A61&amp;BU$5,'[1]NBA-Data-1980-2019'!$B$1:$B$16305&amp;'[1]NBA-Data-1980-2019'!$A$1:$A$16305,'[1]NBA-Data-1980-2019'!$F$1:$F$16305,"",0)</f>
        <v/>
      </c>
      <c r="BV61" s="2" t="str" cm="1">
        <f t="array" ref="BV61">_xlfn.XLOOKUP($A61&amp;BV$5,'[1]NBA-Data-1980-2019'!$B$1:$B$16305&amp;'[1]NBA-Data-1980-2019'!$A$1:$A$16305,'[1]NBA-Data-1980-2019'!$F$1:$F$16305,"",0)</f>
        <v/>
      </c>
      <c r="BW61" s="2" t="str" cm="1">
        <f t="array" ref="BW61">_xlfn.XLOOKUP($A61&amp;BW$5,'[1]NBA-Data-1980-2019'!$B$1:$B$16305&amp;'[1]NBA-Data-1980-2019'!$A$1:$A$16305,'[1]NBA-Data-1980-2019'!$F$1:$F$16305,"",0)</f>
        <v/>
      </c>
      <c r="BX61" s="2" t="str" cm="1">
        <f t="array" ref="BX61">_xlfn.XLOOKUP($A61&amp;BX$5,'[1]NBA-Data-1980-2019'!$B$1:$B$16305&amp;'[1]NBA-Data-1980-2019'!$A$1:$A$16305,'[1]NBA-Data-1980-2019'!$F$1:$F$16305,"",0)</f>
        <v/>
      </c>
      <c r="BY61" s="2" t="str" cm="1">
        <f t="array" ref="BY61">_xlfn.XLOOKUP($A61&amp;BY$5,'[1]NBA-Data-1980-2019'!$B$1:$B$16305&amp;'[1]NBA-Data-1980-2019'!$A$1:$A$16305,'[1]NBA-Data-1980-2019'!$F$1:$F$16305,"",0)</f>
        <v/>
      </c>
      <c r="BZ61" s="2" t="str" cm="1">
        <f t="array" ref="BZ61">_xlfn.XLOOKUP($A61&amp;BZ$5,'[1]NBA-Data-1980-2019'!$B$1:$B$16305&amp;'[1]NBA-Data-1980-2019'!$A$1:$A$16305,'[1]NBA-Data-1980-2019'!$F$1:$F$16305,"",0)</f>
        <v/>
      </c>
      <c r="CA61" s="2" t="str" cm="1">
        <f t="array" ref="CA61">_xlfn.XLOOKUP($A61&amp;CA$5,'[1]NBA-Data-1980-2019'!$B$1:$B$16305&amp;'[1]NBA-Data-1980-2019'!$A$1:$A$16305,'[1]NBA-Data-1980-2019'!$F$1:$F$16305,"",0)</f>
        <v/>
      </c>
      <c r="CB61" s="2" t="str" cm="1">
        <f t="array" ref="CB61">_xlfn.XLOOKUP($A61&amp;CB$5,'[1]NBA-Data-1980-2019'!$B$1:$B$16305&amp;'[1]NBA-Data-1980-2019'!$A$1:$A$16305,'[1]NBA-Data-1980-2019'!$F$1:$F$16305,"",0)</f>
        <v/>
      </c>
      <c r="CC61" s="2" t="str" cm="1">
        <f t="array" ref="CC61">_xlfn.XLOOKUP($A61&amp;CC$5,'[1]NBA-Data-1980-2019'!$B$1:$B$16305&amp;'[1]NBA-Data-1980-2019'!$A$1:$A$16305,'[1]NBA-Data-1980-2019'!$F$1:$F$16305,"",0)</f>
        <v/>
      </c>
      <c r="CD61" s="2" t="str" cm="1">
        <f t="array" ref="CD61">_xlfn.XLOOKUP($A61&amp;CD$5,'[1]NBA-Data-1980-2019'!$B$1:$B$16305&amp;'[1]NBA-Data-1980-2019'!$A$1:$A$16305,'[1]NBA-Data-1980-2019'!$F$1:$F$16305,"",0)</f>
        <v/>
      </c>
      <c r="CE61" s="2" t="str" cm="1">
        <f t="array" ref="CE61">_xlfn.XLOOKUP($A61&amp;CE$5,'[1]NBA-Data-1980-2019'!$B$1:$B$16305&amp;'[1]NBA-Data-1980-2019'!$A$1:$A$16305,'[1]NBA-Data-1980-2019'!$F$1:$F$16305,"",0)</f>
        <v/>
      </c>
      <c r="CF61" s="2" t="str" cm="1">
        <f t="array" ref="CF61">_xlfn.XLOOKUP($A61&amp;CF$5,'[1]NBA-Data-1980-2019'!$B$1:$B$16305&amp;'[1]NBA-Data-1980-2019'!$A$1:$A$16305,'[1]NBA-Data-1980-2019'!$F$1:$F$16305,"",0)</f>
        <v/>
      </c>
      <c r="CG61" s="2" t="str" cm="1">
        <f t="array" ref="CG61">_xlfn.XLOOKUP($A61&amp;CG$5,'[1]NBA-Data-1980-2019'!$B$1:$B$16305&amp;'[1]NBA-Data-1980-2019'!$A$1:$A$16305,'[1]NBA-Data-1980-2019'!$F$1:$F$16305,"",0)</f>
        <v/>
      </c>
      <c r="CH61" s="2" t="str" cm="1">
        <f t="array" ref="CH61">_xlfn.XLOOKUP($A61&amp;CH$5,'[1]NBA-Data-1980-2019'!$B$1:$B$16305&amp;'[1]NBA-Data-1980-2019'!$A$1:$A$16305,'[1]NBA-Data-1980-2019'!$F$1:$F$16305,"",0)</f>
        <v/>
      </c>
      <c r="CI61" s="2" t="str" cm="1">
        <f t="array" ref="CI61">_xlfn.XLOOKUP($A61&amp;CI$5,'[1]NBA-Data-1980-2019'!$B$1:$B$16305&amp;'[1]NBA-Data-1980-2019'!$A$1:$A$16305,'[1]NBA-Data-1980-2019'!$F$1:$F$16305,"",0)</f>
        <v/>
      </c>
      <c r="CJ61" s="2" t="str" cm="1">
        <f t="array" ref="CJ61">_xlfn.XLOOKUP($A61&amp;CJ$5,'[1]NBA-Data-1980-2019'!$B$1:$B$16305&amp;'[1]NBA-Data-1980-2019'!$A$1:$A$16305,'[1]NBA-Data-1980-2019'!$F$1:$F$16305,"",0)</f>
        <v/>
      </c>
      <c r="CK61" s="2" t="str" cm="1">
        <f t="array" ref="CK61">_xlfn.XLOOKUP($A61&amp;CK$5,'[1]NBA-Data-1980-2019'!$B$1:$B$16305&amp;'[1]NBA-Data-1980-2019'!$A$1:$A$16305,'[1]NBA-Data-1980-2019'!$F$1:$F$16305,"",0)</f>
        <v/>
      </c>
      <c r="CL61" s="2" t="str" cm="1">
        <f t="array" ref="CL61">_xlfn.XLOOKUP($A61&amp;CL$5,'[1]NBA-Data-1980-2019'!$B$1:$B$16305&amp;'[1]NBA-Data-1980-2019'!$A$1:$A$16305,'[1]NBA-Data-1980-2019'!$F$1:$F$16305,"",0)</f>
        <v/>
      </c>
      <c r="CM61" s="2" t="str" cm="1">
        <f t="array" ref="CM61">_xlfn.XLOOKUP($A61&amp;CM$5,'[1]NBA-Data-1980-2019'!$B$1:$B$16305&amp;'[1]NBA-Data-1980-2019'!$A$1:$A$16305,'[1]NBA-Data-1980-2019'!$F$1:$F$16305,"",0)</f>
        <v/>
      </c>
      <c r="CN61" s="2" t="str" cm="1">
        <f t="array" ref="CN61">_xlfn.XLOOKUP($A61&amp;CN$5,'[1]NBA-Data-1980-2019'!$B$1:$B$16305&amp;'[1]NBA-Data-1980-2019'!$A$1:$A$16305,'[1]NBA-Data-1980-2019'!$F$1:$F$16305,"",0)</f>
        <v/>
      </c>
      <c r="CO61" s="2" t="str" cm="1">
        <f t="array" ref="CO61">_xlfn.XLOOKUP($A61&amp;CO$5,'[1]NBA-Data-1980-2019'!$B$1:$B$16305&amp;'[1]NBA-Data-1980-2019'!$A$1:$A$16305,'[1]NBA-Data-1980-2019'!$F$1:$F$16305,"",0)</f>
        <v/>
      </c>
      <c r="CP61" s="2" cm="1">
        <f t="array" ref="CP61">_xlfn.XLOOKUP($A61&amp;CP$5,'[1]NBA-Data-1980-2019'!$B$1:$B$16305&amp;'[1]NBA-Data-1980-2019'!$A$1:$A$16305,'[1]NBA-Data-1980-2019'!$F$1:$F$16305,"",0)</f>
        <v>7</v>
      </c>
      <c r="CQ61" s="2" t="str" cm="1">
        <f t="array" ref="CQ61">_xlfn.XLOOKUP($A61&amp;CQ$5,'[1]NBA-Data-1980-2019'!$B$1:$B$16305&amp;'[1]NBA-Data-1980-2019'!$A$1:$A$16305,'[1]NBA-Data-1980-2019'!$F$1:$F$16305,"",0)</f>
        <v/>
      </c>
      <c r="CR61" s="2" t="str" cm="1">
        <f t="array" ref="CR61">_xlfn.XLOOKUP($A61&amp;CR$5,'[1]NBA-Data-1980-2019'!$B$1:$B$16305&amp;'[1]NBA-Data-1980-2019'!$A$1:$A$16305,'[1]NBA-Data-1980-2019'!$F$1:$F$16305,"",0)</f>
        <v/>
      </c>
      <c r="CS61" s="2" t="str" cm="1">
        <f t="array" ref="CS61">_xlfn.XLOOKUP($A61&amp;CS$5,'[1]NBA-Data-1980-2019'!$B$1:$B$16305&amp;'[1]NBA-Data-1980-2019'!$A$1:$A$16305,'[1]NBA-Data-1980-2019'!$F$1:$F$16305,"",0)</f>
        <v/>
      </c>
      <c r="CU61" s="2" t="str">
        <f>_xlfn.XLOOKUP($A61,TEAMS!$G$1:$G$839,TEAMS!$H$1:$H$839,"",0)</f>
        <v>PG</v>
      </c>
      <c r="CV61" s="2" t="str">
        <f>_xlfn.XLOOKUP($CU61,DASHBOARD!$B$22:$B$27,DASHBOARD!$C$22:$C$27,"",0)</f>
        <v>GUARD</v>
      </c>
      <c r="CY61" s="63">
        <f>SUMIFS('[1]NBA-Data-1980-2019'!$G$1:$G$16305,'[1]NBA-Data-1980-2019'!$B$1:$B$16305,$A61,'[1]NBA-Data-1980-2019'!$A$1:$A$16305,CY$9)</f>
        <v>0</v>
      </c>
      <c r="CZ61" s="63">
        <f>SUMIFS('[1]NBA-Data-1980-2019'!$G$1:$G$16305,'[1]NBA-Data-1980-2019'!$B$1:$B$16305,$A61,'[1]NBA-Data-1980-2019'!$A$1:$A$16305,CZ$9)</f>
        <v>0</v>
      </c>
      <c r="DA61" s="63">
        <f>SUMIFS('[1]NBA-Data-1980-2019'!$G$1:$G$16305,'[1]NBA-Data-1980-2019'!$B$1:$B$16305,$A61,'[1]NBA-Data-1980-2019'!$A$1:$A$16305,DA$9)</f>
        <v>0</v>
      </c>
      <c r="DB61" s="63">
        <f>SUMIFS('[1]NBA-Data-1980-2019'!$G$1:$G$16305,'[1]NBA-Data-1980-2019'!$B$1:$B$16305,$A61,'[1]NBA-Data-1980-2019'!$A$1:$A$16305,DB$9)</f>
        <v>0</v>
      </c>
      <c r="DC61" s="63">
        <f>SUMIFS('[1]NBA-Data-1980-2019'!$G$1:$G$16305,'[1]NBA-Data-1980-2019'!$B$1:$B$16305,$A61,'[1]NBA-Data-1980-2019'!$A$1:$A$16305,DC$9)</f>
        <v>0</v>
      </c>
      <c r="DD61" s="63">
        <f>SUMIFS('[1]NBA-Data-1980-2019'!$G$1:$G$16305,'[1]NBA-Data-1980-2019'!$B$1:$B$16305,$A61,'[1]NBA-Data-1980-2019'!$A$1:$A$16305,DD$9)</f>
        <v>0</v>
      </c>
      <c r="DE61" s="63">
        <f>SUMIFS('[1]NBA-Data-1980-2019'!$G$1:$G$16305,'[1]NBA-Data-1980-2019'!$B$1:$B$16305,$A61,'[1]NBA-Data-1980-2019'!$A$1:$A$16305,DE$9)</f>
        <v>0</v>
      </c>
      <c r="DF61" s="63">
        <f>SUMIFS('[1]NBA-Data-1980-2019'!$G$1:$G$16305,'[1]NBA-Data-1980-2019'!$B$1:$B$16305,$A61,'[1]NBA-Data-1980-2019'!$A$1:$A$16305,DF$9)</f>
        <v>0</v>
      </c>
      <c r="DG61" s="63">
        <f>SUMIFS('[1]NBA-Data-1980-2019'!$G$1:$G$16305,'[1]NBA-Data-1980-2019'!$B$1:$B$16305,$A61,'[1]NBA-Data-1980-2019'!$A$1:$A$16305,DG$9)</f>
        <v>0</v>
      </c>
      <c r="DH61" s="63">
        <f>SUMIFS('[1]NBA-Data-1980-2019'!$G$1:$G$16305,'[1]NBA-Data-1980-2019'!$B$1:$B$16305,$A61,'[1]NBA-Data-1980-2019'!$A$1:$A$16305,DH$9)</f>
        <v>0</v>
      </c>
      <c r="DI61" s="63">
        <f>SUMIFS('[1]NBA-Data-1980-2019'!$G$1:$G$16305,'[1]NBA-Data-1980-2019'!$B$1:$B$16305,$A61,'[1]NBA-Data-1980-2019'!$A$1:$A$16305,DI$9)</f>
        <v>0</v>
      </c>
      <c r="DJ61" s="63">
        <f>SUMIFS('[1]NBA-Data-1980-2019'!$G$1:$G$16305,'[1]NBA-Data-1980-2019'!$B$1:$B$16305,$A61,'[1]NBA-Data-1980-2019'!$A$1:$A$16305,DJ$9)</f>
        <v>0</v>
      </c>
      <c r="DK61" s="63">
        <f>SUMIFS('[1]NBA-Data-1980-2019'!$G$1:$G$16305,'[1]NBA-Data-1980-2019'!$B$1:$B$16305,$A61,'[1]NBA-Data-1980-2019'!$A$1:$A$16305,DK$9)</f>
        <v>0</v>
      </c>
      <c r="DL61" s="63">
        <f>SUMIFS('[1]NBA-Data-1980-2019'!$G$1:$G$16305,'[1]NBA-Data-1980-2019'!$B$1:$B$16305,$A61,'[1]NBA-Data-1980-2019'!$A$1:$A$16305,DL$9)</f>
        <v>0</v>
      </c>
      <c r="DM61" s="63">
        <f>SUMIFS('[1]NBA-Data-1980-2019'!$G$1:$G$16305,'[1]NBA-Data-1980-2019'!$B$1:$B$16305,$A61,'[1]NBA-Data-1980-2019'!$A$1:$A$16305,DM$9)</f>
        <v>0</v>
      </c>
      <c r="DN61" s="63">
        <f>SUMIFS('[1]NBA-Data-1980-2019'!$G$1:$G$16305,'[1]NBA-Data-1980-2019'!$B$1:$B$16305,$A61,'[1]NBA-Data-1980-2019'!$A$1:$A$16305,DN$9)</f>
        <v>0</v>
      </c>
      <c r="DO61" s="63">
        <f>SUMIFS('[1]NBA-Data-1980-2019'!$G$1:$G$16305,'[1]NBA-Data-1980-2019'!$B$1:$B$16305,$A61,'[1]NBA-Data-1980-2019'!$A$1:$A$16305,DO$9)</f>
        <v>0</v>
      </c>
      <c r="DP61" s="63">
        <f>SUMIFS('[1]NBA-Data-1980-2019'!$G$1:$G$16305,'[1]NBA-Data-1980-2019'!$B$1:$B$16305,$A61,'[1]NBA-Data-1980-2019'!$A$1:$A$16305,DP$9)</f>
        <v>0</v>
      </c>
      <c r="DQ61" s="63">
        <f>SUMIFS('[1]NBA-Data-1980-2019'!$G$1:$G$16305,'[1]NBA-Data-1980-2019'!$B$1:$B$16305,$A61,'[1]NBA-Data-1980-2019'!$A$1:$A$16305,DQ$9)</f>
        <v>0</v>
      </c>
      <c r="DR61" s="63">
        <f>SUMIFS('[1]NBA-Data-1980-2019'!$G$1:$G$16305,'[1]NBA-Data-1980-2019'!$B$1:$B$16305,$A61,'[1]NBA-Data-1980-2019'!$A$1:$A$16305,DR$9)</f>
        <v>0</v>
      </c>
      <c r="DS61" s="63">
        <f>SUMIFS('[1]NBA-Data-1980-2019'!$G$1:$G$16305,'[1]NBA-Data-1980-2019'!$B$1:$B$16305,$A61,'[1]NBA-Data-1980-2019'!$A$1:$A$16305,DS$9)</f>
        <v>0</v>
      </c>
      <c r="DT61" s="63">
        <f>SUMIFS('[1]NBA-Data-1980-2019'!$G$1:$G$16305,'[1]NBA-Data-1980-2019'!$B$1:$B$16305,$A61,'[1]NBA-Data-1980-2019'!$A$1:$A$16305,DT$9)</f>
        <v>0</v>
      </c>
      <c r="DU61" s="63">
        <f>SUMIFS('[1]NBA-Data-1980-2019'!$G$1:$G$16305,'[1]NBA-Data-1980-2019'!$B$1:$B$16305,$A61,'[1]NBA-Data-1980-2019'!$A$1:$A$16305,DU$9)</f>
        <v>0</v>
      </c>
      <c r="DV61" s="63">
        <f>SUMIFS('[1]NBA-Data-1980-2019'!$G$1:$G$16305,'[1]NBA-Data-1980-2019'!$B$1:$B$16305,$A61,'[1]NBA-Data-1980-2019'!$A$1:$A$16305,DV$9)</f>
        <v>0</v>
      </c>
      <c r="DW61" s="63">
        <f>SUMIFS('[1]NBA-Data-1980-2019'!$G$1:$G$16305,'[1]NBA-Data-1980-2019'!$B$1:$B$16305,$A61,'[1]NBA-Data-1980-2019'!$A$1:$A$16305,DW$9)</f>
        <v>0</v>
      </c>
      <c r="DX61" s="63">
        <f>SUMIFS('[1]NBA-Data-1980-2019'!$G$1:$G$16305,'[1]NBA-Data-1980-2019'!$B$1:$B$16305,$A61,'[1]NBA-Data-1980-2019'!$A$1:$A$16305,DX$9)</f>
        <v>0</v>
      </c>
      <c r="DY61" s="63">
        <f>SUMIFS('[1]NBA-Data-1980-2019'!$G$1:$G$16305,'[1]NBA-Data-1980-2019'!$B$1:$B$16305,$A61,'[1]NBA-Data-1980-2019'!$A$1:$A$16305,DY$9)</f>
        <v>0</v>
      </c>
      <c r="DZ61" s="63">
        <f>SUMIFS('[1]NBA-Data-1980-2019'!$G$1:$G$16305,'[1]NBA-Data-1980-2019'!$B$1:$B$16305,$A61,'[1]NBA-Data-1980-2019'!$A$1:$A$16305,DZ$9)</f>
        <v>0</v>
      </c>
      <c r="EA61" s="63">
        <f>SUMIFS('[1]NBA-Data-1980-2019'!$G$1:$G$16305,'[1]NBA-Data-1980-2019'!$B$1:$B$16305,$A61,'[1]NBA-Data-1980-2019'!$A$1:$A$16305,EA$9)</f>
        <v>90005</v>
      </c>
      <c r="EB61" s="63">
        <f>SUMIFS('[1]NBA-Data-1980-2019'!$G$1:$G$16305,'[1]NBA-Data-1980-2019'!$B$1:$B$16305,$A61,'[1]NBA-Data-1980-2019'!$A$1:$A$16305,EB$9)</f>
        <v>0</v>
      </c>
      <c r="EC61" s="63">
        <f>SUMIFS('[1]NBA-Data-1980-2019'!$G$1:$G$16305,'[1]NBA-Data-1980-2019'!$B$1:$B$16305,$A61,'[1]NBA-Data-1980-2019'!$A$1:$A$16305,EC$9)</f>
        <v>0</v>
      </c>
      <c r="ED61" s="63">
        <f>SUMIFS('[1]NBA-Data-1980-2019'!$G$1:$G$16305,'[1]NBA-Data-1980-2019'!$B$1:$B$16305,$A61,'[1]NBA-Data-1980-2019'!$A$1:$A$16305,ED$9)</f>
        <v>0</v>
      </c>
      <c r="EH61" s="2" t="s">
        <v>1482</v>
      </c>
    </row>
    <row r="62" spans="1:165" x14ac:dyDescent="0.2">
      <c r="A62" s="2" t="s">
        <v>1108</v>
      </c>
      <c r="B62" s="2" t="str" cm="1">
        <f t="array" ref="B62">_xlfn.XLOOKUP($A62&amp;B$5,'[1]NBA-Data-1980-2019'!$B$1:$B$16305&amp;'[1]NBA-Data-1980-2019'!$A$1:$A$16305,'[1]NBA-Data-1980-2019'!$D$1:$D$16305,"",0)</f>
        <v/>
      </c>
      <c r="C62" s="2" t="str" cm="1">
        <f t="array" ref="C62">_xlfn.XLOOKUP($A62&amp;C$5,'[1]NBA-Data-1980-2019'!$B$1:$B$16305&amp;'[1]NBA-Data-1980-2019'!$A$1:$A$16305,'[1]NBA-Data-1980-2019'!$D$1:$D$16305,"",0)</f>
        <v/>
      </c>
      <c r="D62" s="2" t="str" cm="1">
        <f t="array" ref="D62">_xlfn.XLOOKUP($A62&amp;D$5,'[1]NBA-Data-1980-2019'!$B$1:$B$16305&amp;'[1]NBA-Data-1980-2019'!$A$1:$A$16305,'[1]NBA-Data-1980-2019'!$D$1:$D$16305,"",0)</f>
        <v/>
      </c>
      <c r="E62" s="2" t="str" cm="1">
        <f t="array" ref="E62">_xlfn.XLOOKUP($A62&amp;E$5,'[1]NBA-Data-1980-2019'!$B$1:$B$16305&amp;'[1]NBA-Data-1980-2019'!$A$1:$A$16305,'[1]NBA-Data-1980-2019'!$D$1:$D$16305,"",0)</f>
        <v>HOU</v>
      </c>
      <c r="F62" s="2" t="str" cm="1">
        <f t="array" ref="F62">_xlfn.XLOOKUP($A62&amp;F$5,'[1]NBA-Data-1980-2019'!$B$1:$B$16305&amp;'[1]NBA-Data-1980-2019'!$A$1:$A$16305,'[1]NBA-Data-1980-2019'!$D$1:$D$16305,"",0)</f>
        <v/>
      </c>
      <c r="G62" s="2" t="str" cm="1">
        <f t="array" ref="G62">_xlfn.XLOOKUP($A62&amp;G$5,'[1]NBA-Data-1980-2019'!$B$1:$B$16305&amp;'[1]NBA-Data-1980-2019'!$A$1:$A$16305,'[1]NBA-Data-1980-2019'!$D$1:$D$16305,"",0)</f>
        <v/>
      </c>
      <c r="H62" s="2" t="str" cm="1">
        <f t="array" ref="H62">_xlfn.XLOOKUP($A62&amp;H$5,'[1]NBA-Data-1980-2019'!$B$1:$B$16305&amp;'[1]NBA-Data-1980-2019'!$A$1:$A$16305,'[1]NBA-Data-1980-2019'!$D$1:$D$16305,"",0)</f>
        <v>NYK</v>
      </c>
      <c r="I62" s="2" t="str" cm="1">
        <f t="array" ref="I62">_xlfn.XLOOKUP($A62&amp;I$5,'[1]NBA-Data-1980-2019'!$B$1:$B$16305&amp;'[1]NBA-Data-1980-2019'!$A$1:$A$16305,'[1]NBA-Data-1980-2019'!$D$1:$D$16305,"",0)</f>
        <v/>
      </c>
      <c r="J62" s="2" t="str" cm="1">
        <f t="array" ref="J62">_xlfn.XLOOKUP($A62&amp;J$5,'[1]NBA-Data-1980-2019'!$B$1:$B$16305&amp;'[1]NBA-Data-1980-2019'!$A$1:$A$16305,'[1]NBA-Data-1980-2019'!$D$1:$D$16305,"",0)</f>
        <v/>
      </c>
      <c r="K62" s="2" t="str" cm="1">
        <f t="array" ref="K62">_xlfn.XLOOKUP($A62&amp;K$5,'[1]NBA-Data-1980-2019'!$B$1:$B$16305&amp;'[1]NBA-Data-1980-2019'!$A$1:$A$16305,'[1]NBA-Data-1980-2019'!$D$1:$D$16305,"",0)</f>
        <v/>
      </c>
      <c r="L62" s="2" t="str" cm="1">
        <f t="array" ref="L62">_xlfn.XLOOKUP($A62&amp;L$5,'[1]NBA-Data-1980-2019'!$B$1:$B$16305&amp;'[1]NBA-Data-1980-2019'!$A$1:$A$16305,'[1]NBA-Data-1980-2019'!$D$1:$D$16305,"",0)</f>
        <v/>
      </c>
      <c r="M62" s="2" t="str" cm="1">
        <f t="array" ref="M62">_xlfn.XLOOKUP($A62&amp;M$5,'[1]NBA-Data-1980-2019'!$B$1:$B$16305&amp;'[1]NBA-Data-1980-2019'!$A$1:$A$16305,'[1]NBA-Data-1980-2019'!$D$1:$D$16305,"",0)</f>
        <v/>
      </c>
      <c r="N62" s="2" t="str" cm="1">
        <f t="array" ref="N62">_xlfn.XLOOKUP($A62&amp;N$5,'[1]NBA-Data-1980-2019'!$B$1:$B$16305&amp;'[1]NBA-Data-1980-2019'!$A$1:$A$16305,'[1]NBA-Data-1980-2019'!$D$1:$D$16305,"",0)</f>
        <v/>
      </c>
      <c r="O62" s="2" t="str" cm="1">
        <f t="array" ref="O62">_xlfn.XLOOKUP($A62&amp;O$5,'[1]NBA-Data-1980-2019'!$B$1:$B$16305&amp;'[1]NBA-Data-1980-2019'!$A$1:$A$16305,'[1]NBA-Data-1980-2019'!$D$1:$D$16305,"",0)</f>
        <v/>
      </c>
      <c r="P62" s="2" t="str" cm="1">
        <f t="array" ref="P62">_xlfn.XLOOKUP($A62&amp;P$5,'[1]NBA-Data-1980-2019'!$B$1:$B$16305&amp;'[1]NBA-Data-1980-2019'!$A$1:$A$16305,'[1]NBA-Data-1980-2019'!$D$1:$D$16305,"",0)</f>
        <v/>
      </c>
      <c r="Q62" s="2" t="str" cm="1">
        <f t="array" ref="Q62">_xlfn.XLOOKUP($A62&amp;Q$5,'[1]NBA-Data-1980-2019'!$B$1:$B$16305&amp;'[1]NBA-Data-1980-2019'!$A$1:$A$16305,'[1]NBA-Data-1980-2019'!$D$1:$D$16305,"",0)</f>
        <v/>
      </c>
      <c r="R62" s="2" t="str" cm="1">
        <f t="array" ref="R62">_xlfn.XLOOKUP($A62&amp;R$5,'[1]NBA-Data-1980-2019'!$B$1:$B$16305&amp;'[1]NBA-Data-1980-2019'!$A$1:$A$16305,'[1]NBA-Data-1980-2019'!$D$1:$D$16305,"",0)</f>
        <v/>
      </c>
      <c r="S62" s="2" t="str" cm="1">
        <f t="array" ref="S62">_xlfn.XLOOKUP($A62&amp;S$5,'[1]NBA-Data-1980-2019'!$B$1:$B$16305&amp;'[1]NBA-Data-1980-2019'!$A$1:$A$16305,'[1]NBA-Data-1980-2019'!$D$1:$D$16305,"",0)</f>
        <v/>
      </c>
      <c r="T62" s="2" t="str" cm="1">
        <f t="array" ref="T62">_xlfn.XLOOKUP($A62&amp;T$5,'[1]NBA-Data-1980-2019'!$B$1:$B$16305&amp;'[1]NBA-Data-1980-2019'!$A$1:$A$16305,'[1]NBA-Data-1980-2019'!$D$1:$D$16305,"",0)</f>
        <v/>
      </c>
      <c r="U62" s="2" t="str" cm="1">
        <f t="array" ref="U62">_xlfn.XLOOKUP($A62&amp;U$5,'[1]NBA-Data-1980-2019'!$B$1:$B$16305&amp;'[1]NBA-Data-1980-2019'!$A$1:$A$16305,'[1]NBA-Data-1980-2019'!$D$1:$D$16305,"",0)</f>
        <v/>
      </c>
      <c r="V62" s="2" t="str" cm="1">
        <f t="array" ref="V62">_xlfn.XLOOKUP($A62&amp;V$5,'[1]NBA-Data-1980-2019'!$B$1:$B$16305&amp;'[1]NBA-Data-1980-2019'!$A$1:$A$16305,'[1]NBA-Data-1980-2019'!$D$1:$D$16305,"",0)</f>
        <v/>
      </c>
      <c r="W62" s="2" t="str" cm="1">
        <f t="array" ref="W62">_xlfn.XLOOKUP($A62&amp;W$5,'[1]NBA-Data-1980-2019'!$B$1:$B$16305&amp;'[1]NBA-Data-1980-2019'!$A$1:$A$16305,'[1]NBA-Data-1980-2019'!$D$1:$D$16305,"",0)</f>
        <v/>
      </c>
      <c r="X62" s="2" t="str" cm="1">
        <f t="array" ref="X62">_xlfn.XLOOKUP($A62&amp;X$5,'[1]NBA-Data-1980-2019'!$B$1:$B$16305&amp;'[1]NBA-Data-1980-2019'!$A$1:$A$16305,'[1]NBA-Data-1980-2019'!$D$1:$D$16305,"",0)</f>
        <v/>
      </c>
      <c r="Y62" s="2" t="str" cm="1">
        <f t="array" ref="Y62">_xlfn.XLOOKUP($A62&amp;Y$5,'[1]NBA-Data-1980-2019'!$B$1:$B$16305&amp;'[1]NBA-Data-1980-2019'!$A$1:$A$16305,'[1]NBA-Data-1980-2019'!$D$1:$D$16305,"",0)</f>
        <v/>
      </c>
      <c r="Z62" s="2" t="str" cm="1">
        <f t="array" ref="Z62">_xlfn.XLOOKUP($A62&amp;Z$5,'[1]NBA-Data-1980-2019'!$B$1:$B$16305&amp;'[1]NBA-Data-1980-2019'!$A$1:$A$16305,'[1]NBA-Data-1980-2019'!$D$1:$D$16305,"",0)</f>
        <v/>
      </c>
      <c r="AA62" s="2" t="str" cm="1">
        <f t="array" ref="AA62">_xlfn.XLOOKUP($A62&amp;AA$5,'[1]NBA-Data-1980-2019'!$B$1:$B$16305&amp;'[1]NBA-Data-1980-2019'!$A$1:$A$16305,'[1]NBA-Data-1980-2019'!$D$1:$D$16305,"",0)</f>
        <v/>
      </c>
      <c r="AB62" s="2" t="str" cm="1">
        <f t="array" ref="AB62">_xlfn.XLOOKUP($A62&amp;AB$5,'[1]NBA-Data-1980-2019'!$B$1:$B$16305&amp;'[1]NBA-Data-1980-2019'!$A$1:$A$16305,'[1]NBA-Data-1980-2019'!$D$1:$D$16305,"",0)</f>
        <v/>
      </c>
      <c r="AC62" s="2" t="str" cm="1">
        <f t="array" ref="AC62">_xlfn.XLOOKUP($A62&amp;AC$5,'[1]NBA-Data-1980-2019'!$B$1:$B$16305&amp;'[1]NBA-Data-1980-2019'!$A$1:$A$16305,'[1]NBA-Data-1980-2019'!$D$1:$D$16305,"",0)</f>
        <v/>
      </c>
      <c r="AD62" s="2" t="str" cm="1">
        <f t="array" ref="AD62">_xlfn.XLOOKUP($A62&amp;AD$5,'[1]NBA-Data-1980-2019'!$B$1:$B$16305&amp;'[1]NBA-Data-1980-2019'!$A$1:$A$16305,'[1]NBA-Data-1980-2019'!$D$1:$D$16305,"",0)</f>
        <v/>
      </c>
      <c r="AE62" s="2" t="str" cm="1">
        <f t="array" ref="AE62">_xlfn.XLOOKUP($A62&amp;AE$5,'[1]NBA-Data-1980-2019'!$B$1:$B$16305&amp;'[1]NBA-Data-1980-2019'!$A$1:$A$16305,'[1]NBA-Data-1980-2019'!$D$1:$D$16305,"",0)</f>
        <v/>
      </c>
      <c r="AF62" s="2" t="str" cm="1">
        <f t="array" ref="AF62">_xlfn.XLOOKUP($A62&amp;AF$5,'[1]NBA-Data-1980-2019'!$B$1:$B$16305&amp;'[1]NBA-Data-1980-2019'!$A$1:$A$16305,'[1]NBA-Data-1980-2019'!$D$1:$D$16305,"",0)</f>
        <v/>
      </c>
      <c r="AG62" s="2" t="str" cm="1">
        <f t="array" ref="AG62">_xlfn.XLOOKUP($A62&amp;AG$5,'[1]NBA-Data-1980-2019'!$B$1:$B$16305&amp;'[1]NBA-Data-1980-2019'!$A$1:$A$16305,'[1]NBA-Data-1980-2019'!$D$1:$D$16305,"",0)</f>
        <v/>
      </c>
      <c r="AH62" s="2" t="str" cm="1">
        <f t="array" ref="AH62">_xlfn.XLOOKUP($A62&amp;AH$5,'[1]NBA-Data-1980-2019'!$B$1:$B$16305&amp;'[1]NBA-Data-1980-2019'!$A$1:$A$16305,'[1]NBA-Data-1980-2019'!$H$1:$H$16305,"",0)</f>
        <v/>
      </c>
      <c r="AI62" s="2" t="str" cm="1">
        <f t="array" ref="AI62">_xlfn.XLOOKUP($A62&amp;AI$5,'[1]NBA-Data-1980-2019'!$B$1:$B$16305&amp;'[1]NBA-Data-1980-2019'!$A$1:$A$16305,'[1]NBA-Data-1980-2019'!$H$1:$H$16305,"",0)</f>
        <v/>
      </c>
      <c r="AJ62" s="2" t="str" cm="1">
        <f t="array" ref="AJ62">_xlfn.XLOOKUP($A62&amp;AJ$5,'[1]NBA-Data-1980-2019'!$B$1:$B$16305&amp;'[1]NBA-Data-1980-2019'!$A$1:$A$16305,'[1]NBA-Data-1980-2019'!$H$1:$H$16305,"",0)</f>
        <v/>
      </c>
      <c r="AK62" s="2" cm="1">
        <f t="array" ref="AK62">_xlfn.XLOOKUP($A62&amp;AK$5,'[1]NBA-Data-1980-2019'!$B$1:$B$16305&amp;'[1]NBA-Data-1980-2019'!$A$1:$A$16305,'[1]NBA-Data-1980-2019'!$H$1:$H$16305,"",0)</f>
        <v>78</v>
      </c>
      <c r="AL62" s="2" t="str" cm="1">
        <f t="array" ref="AL62">_xlfn.XLOOKUP($A62&amp;AL$5,'[1]NBA-Data-1980-2019'!$B$1:$B$16305&amp;'[1]NBA-Data-1980-2019'!$A$1:$A$16305,'[1]NBA-Data-1980-2019'!$H$1:$H$16305,"",0)</f>
        <v/>
      </c>
      <c r="AM62" s="2" t="str" cm="1">
        <f t="array" ref="AM62">_xlfn.XLOOKUP($A62&amp;AM$5,'[1]NBA-Data-1980-2019'!$B$1:$B$16305&amp;'[1]NBA-Data-1980-2019'!$A$1:$A$16305,'[1]NBA-Data-1980-2019'!$H$1:$H$16305,"",0)</f>
        <v/>
      </c>
      <c r="AN62" s="2" cm="1">
        <f t="array" ref="AN62">_xlfn.XLOOKUP($A62&amp;AN$5,'[1]NBA-Data-1980-2019'!$B$1:$B$16305&amp;'[1]NBA-Data-1980-2019'!$A$1:$A$16305,'[1]NBA-Data-1980-2019'!$H$1:$H$16305,"",0)</f>
        <v>9.8999999999999986</v>
      </c>
      <c r="AO62" s="2" t="str" cm="1">
        <f t="array" ref="AO62">_xlfn.XLOOKUP($A62&amp;AO$5,'[1]NBA-Data-1980-2019'!$B$1:$B$16305&amp;'[1]NBA-Data-1980-2019'!$A$1:$A$16305,'[1]NBA-Data-1980-2019'!$H$1:$H$16305,"",0)</f>
        <v/>
      </c>
      <c r="AP62" s="2" t="str" cm="1">
        <f t="array" ref="AP62">_xlfn.XLOOKUP($A62&amp;AP$5,'[1]NBA-Data-1980-2019'!$B$1:$B$16305&amp;'[1]NBA-Data-1980-2019'!$A$1:$A$16305,'[1]NBA-Data-1980-2019'!$H$1:$H$16305,"",0)</f>
        <v/>
      </c>
      <c r="AQ62" s="2" t="str" cm="1">
        <f t="array" ref="AQ62">_xlfn.XLOOKUP($A62&amp;AQ$5,'[1]NBA-Data-1980-2019'!$B$1:$B$16305&amp;'[1]NBA-Data-1980-2019'!$A$1:$A$16305,'[1]NBA-Data-1980-2019'!$H$1:$H$16305,"",0)</f>
        <v/>
      </c>
      <c r="AR62" s="2" t="str" cm="1">
        <f t="array" ref="AR62">_xlfn.XLOOKUP($A62&amp;AR$5,'[1]NBA-Data-1980-2019'!$B$1:$B$16305&amp;'[1]NBA-Data-1980-2019'!$A$1:$A$16305,'[1]NBA-Data-1980-2019'!$H$1:$H$16305,"",0)</f>
        <v/>
      </c>
      <c r="AS62" s="2" t="str" cm="1">
        <f t="array" ref="AS62">_xlfn.XLOOKUP($A62&amp;AS$5,'[1]NBA-Data-1980-2019'!$B$1:$B$16305&amp;'[1]NBA-Data-1980-2019'!$A$1:$A$16305,'[1]NBA-Data-1980-2019'!$H$1:$H$16305,"",0)</f>
        <v/>
      </c>
      <c r="AT62" s="2" t="str" cm="1">
        <f t="array" ref="AT62">_xlfn.XLOOKUP($A62&amp;AT$5,'[1]NBA-Data-1980-2019'!$B$1:$B$16305&amp;'[1]NBA-Data-1980-2019'!$A$1:$A$16305,'[1]NBA-Data-1980-2019'!$H$1:$H$16305,"",0)</f>
        <v/>
      </c>
      <c r="AU62" s="2" t="str" cm="1">
        <f t="array" ref="AU62">_xlfn.XLOOKUP($A62&amp;AU$5,'[1]NBA-Data-1980-2019'!$B$1:$B$16305&amp;'[1]NBA-Data-1980-2019'!$A$1:$A$16305,'[1]NBA-Data-1980-2019'!$H$1:$H$16305,"",0)</f>
        <v/>
      </c>
      <c r="AV62" s="2" t="str" cm="1">
        <f t="array" ref="AV62">_xlfn.XLOOKUP($A62&amp;AV$5,'[1]NBA-Data-1980-2019'!$B$1:$B$16305&amp;'[1]NBA-Data-1980-2019'!$A$1:$A$16305,'[1]NBA-Data-1980-2019'!$H$1:$H$16305,"",0)</f>
        <v/>
      </c>
      <c r="AW62" s="2" t="str" cm="1">
        <f t="array" ref="AW62">_xlfn.XLOOKUP($A62&amp;AW$5,'[1]NBA-Data-1980-2019'!$B$1:$B$16305&amp;'[1]NBA-Data-1980-2019'!$A$1:$A$16305,'[1]NBA-Data-1980-2019'!$H$1:$H$16305,"",0)</f>
        <v/>
      </c>
      <c r="AX62" s="2" t="str" cm="1">
        <f t="array" ref="AX62">_xlfn.XLOOKUP($A62&amp;AX$5,'[1]NBA-Data-1980-2019'!$B$1:$B$16305&amp;'[1]NBA-Data-1980-2019'!$A$1:$A$16305,'[1]NBA-Data-1980-2019'!$H$1:$H$16305,"",0)</f>
        <v/>
      </c>
      <c r="AY62" s="2" t="str" cm="1">
        <f t="array" ref="AY62">_xlfn.XLOOKUP($A62&amp;AY$5,'[1]NBA-Data-1980-2019'!$B$1:$B$16305&amp;'[1]NBA-Data-1980-2019'!$A$1:$A$16305,'[1]NBA-Data-1980-2019'!$H$1:$H$16305,"",0)</f>
        <v/>
      </c>
      <c r="AZ62" s="2" t="str" cm="1">
        <f t="array" ref="AZ62">_xlfn.XLOOKUP($A62&amp;AZ$5,'[1]NBA-Data-1980-2019'!$B$1:$B$16305&amp;'[1]NBA-Data-1980-2019'!$A$1:$A$16305,'[1]NBA-Data-1980-2019'!$H$1:$H$16305,"",0)</f>
        <v/>
      </c>
      <c r="BA62" s="2" t="str" cm="1">
        <f t="array" ref="BA62">_xlfn.XLOOKUP($A62&amp;BA$5,'[1]NBA-Data-1980-2019'!$B$1:$B$16305&amp;'[1]NBA-Data-1980-2019'!$A$1:$A$16305,'[1]NBA-Data-1980-2019'!$H$1:$H$16305,"",0)</f>
        <v/>
      </c>
      <c r="BB62" s="2" t="str" cm="1">
        <f t="array" ref="BB62">_xlfn.XLOOKUP($A62&amp;BB$5,'[1]NBA-Data-1980-2019'!$B$1:$B$16305&amp;'[1]NBA-Data-1980-2019'!$A$1:$A$16305,'[1]NBA-Data-1980-2019'!$H$1:$H$16305,"",0)</f>
        <v/>
      </c>
      <c r="BC62" s="2" t="str" cm="1">
        <f t="array" ref="BC62">_xlfn.XLOOKUP($A62&amp;BC$5,'[1]NBA-Data-1980-2019'!$B$1:$B$16305&amp;'[1]NBA-Data-1980-2019'!$A$1:$A$16305,'[1]NBA-Data-1980-2019'!$H$1:$H$16305,"",0)</f>
        <v/>
      </c>
      <c r="BD62" s="2" t="str" cm="1">
        <f t="array" ref="BD62">_xlfn.XLOOKUP($A62&amp;BD$5,'[1]NBA-Data-1980-2019'!$B$1:$B$16305&amp;'[1]NBA-Data-1980-2019'!$A$1:$A$16305,'[1]NBA-Data-1980-2019'!$H$1:$H$16305,"",0)</f>
        <v/>
      </c>
      <c r="BE62" s="2" t="str" cm="1">
        <f t="array" ref="BE62">_xlfn.XLOOKUP($A62&amp;BE$5,'[1]NBA-Data-1980-2019'!$B$1:$B$16305&amp;'[1]NBA-Data-1980-2019'!$A$1:$A$16305,'[1]NBA-Data-1980-2019'!$H$1:$H$16305,"",0)</f>
        <v/>
      </c>
      <c r="BF62" s="2" t="str" cm="1">
        <f t="array" ref="BF62">_xlfn.XLOOKUP($A62&amp;BF$5,'[1]NBA-Data-1980-2019'!$B$1:$B$16305&amp;'[1]NBA-Data-1980-2019'!$A$1:$A$16305,'[1]NBA-Data-1980-2019'!$H$1:$H$16305,"",0)</f>
        <v/>
      </c>
      <c r="BG62" s="2" t="str" cm="1">
        <f t="array" ref="BG62">_xlfn.XLOOKUP($A62&amp;BG$5,'[1]NBA-Data-1980-2019'!$B$1:$B$16305&amp;'[1]NBA-Data-1980-2019'!$A$1:$A$16305,'[1]NBA-Data-1980-2019'!$H$1:$H$16305,"",0)</f>
        <v/>
      </c>
      <c r="BH62" s="2" t="str" cm="1">
        <f t="array" ref="BH62">_xlfn.XLOOKUP($A62&amp;BH$5,'[1]NBA-Data-1980-2019'!$B$1:$B$16305&amp;'[1]NBA-Data-1980-2019'!$A$1:$A$16305,'[1]NBA-Data-1980-2019'!$H$1:$H$16305,"",0)</f>
        <v/>
      </c>
      <c r="BI62" s="2" t="str" cm="1">
        <f t="array" ref="BI62">_xlfn.XLOOKUP($A62&amp;BI$5,'[1]NBA-Data-1980-2019'!$B$1:$B$16305&amp;'[1]NBA-Data-1980-2019'!$A$1:$A$16305,'[1]NBA-Data-1980-2019'!$H$1:$H$16305,"",0)</f>
        <v/>
      </c>
      <c r="BJ62" s="2" t="str" cm="1">
        <f t="array" ref="BJ62">_xlfn.XLOOKUP($A62&amp;BJ$5,'[1]NBA-Data-1980-2019'!$B$1:$B$16305&amp;'[1]NBA-Data-1980-2019'!$A$1:$A$16305,'[1]NBA-Data-1980-2019'!$H$1:$H$16305,"",0)</f>
        <v/>
      </c>
      <c r="BK62" s="2" t="str" cm="1">
        <f t="array" ref="BK62">_xlfn.XLOOKUP($A62&amp;BK$5,'[1]NBA-Data-1980-2019'!$B$1:$B$16305&amp;'[1]NBA-Data-1980-2019'!$A$1:$A$16305,'[1]NBA-Data-1980-2019'!$H$1:$H$16305,"",0)</f>
        <v/>
      </c>
      <c r="BL62" s="2" t="str" cm="1">
        <f t="array" ref="BL62">_xlfn.XLOOKUP($A62&amp;BL$5,'[1]NBA-Data-1980-2019'!$B$1:$B$16305&amp;'[1]NBA-Data-1980-2019'!$A$1:$A$16305,'[1]NBA-Data-1980-2019'!$H$1:$H$16305,"",0)</f>
        <v/>
      </c>
      <c r="BM62" s="2" t="str" cm="1">
        <f t="array" ref="BM62">_xlfn.XLOOKUP($A62&amp;BM$5,'[1]NBA-Data-1980-2019'!$B$1:$B$16305&amp;'[1]NBA-Data-1980-2019'!$A$1:$A$16305,'[1]NBA-Data-1980-2019'!$H$1:$H$16305,"",0)</f>
        <v/>
      </c>
      <c r="BN62" s="2" t="str" cm="1">
        <f t="array" ref="BN62">_xlfn.XLOOKUP($A62&amp;BN$5,'[1]NBA-Data-1980-2019'!$B$1:$B$16305&amp;'[1]NBA-Data-1980-2019'!$A$1:$A$16305,'[1]NBA-Data-1980-2019'!$F$1:$F$16305,"",0)</f>
        <v/>
      </c>
      <c r="BO62" s="2" t="str" cm="1">
        <f t="array" ref="BO62">_xlfn.XLOOKUP($A62&amp;BO$5,'[1]NBA-Data-1980-2019'!$B$1:$B$16305&amp;'[1]NBA-Data-1980-2019'!$A$1:$A$16305,'[1]NBA-Data-1980-2019'!$F$1:$F$16305,"",0)</f>
        <v/>
      </c>
      <c r="BP62" s="2" t="str" cm="1">
        <f t="array" ref="BP62">_xlfn.XLOOKUP($A62&amp;BP$5,'[1]NBA-Data-1980-2019'!$B$1:$B$16305&amp;'[1]NBA-Data-1980-2019'!$A$1:$A$16305,'[1]NBA-Data-1980-2019'!$F$1:$F$16305,"",0)</f>
        <v/>
      </c>
      <c r="BQ62" s="2" cm="1">
        <f t="array" ref="BQ62">_xlfn.XLOOKUP($A62&amp;BQ$5,'[1]NBA-Data-1980-2019'!$B$1:$B$16305&amp;'[1]NBA-Data-1980-2019'!$A$1:$A$16305,'[1]NBA-Data-1980-2019'!$F$1:$F$16305,"",0)</f>
        <v>11</v>
      </c>
      <c r="BR62" s="2" t="str" cm="1">
        <f t="array" ref="BR62">_xlfn.XLOOKUP($A62&amp;BR$5,'[1]NBA-Data-1980-2019'!$B$1:$B$16305&amp;'[1]NBA-Data-1980-2019'!$A$1:$A$16305,'[1]NBA-Data-1980-2019'!$F$1:$F$16305,"",0)</f>
        <v/>
      </c>
      <c r="BS62" s="2" t="str" cm="1">
        <f t="array" ref="BS62">_xlfn.XLOOKUP($A62&amp;BS$5,'[1]NBA-Data-1980-2019'!$B$1:$B$16305&amp;'[1]NBA-Data-1980-2019'!$A$1:$A$16305,'[1]NBA-Data-1980-2019'!$F$1:$F$16305,"",0)</f>
        <v/>
      </c>
      <c r="BT62" s="2" cm="1">
        <f t="array" ref="BT62">_xlfn.XLOOKUP($A62&amp;BT$5,'[1]NBA-Data-1980-2019'!$B$1:$B$16305&amp;'[1]NBA-Data-1980-2019'!$A$1:$A$16305,'[1]NBA-Data-1980-2019'!$F$1:$F$16305,"",0)</f>
        <v>16</v>
      </c>
      <c r="BU62" s="2" t="str" cm="1">
        <f t="array" ref="BU62">_xlfn.XLOOKUP($A62&amp;BU$5,'[1]NBA-Data-1980-2019'!$B$1:$B$16305&amp;'[1]NBA-Data-1980-2019'!$A$1:$A$16305,'[1]NBA-Data-1980-2019'!$F$1:$F$16305,"",0)</f>
        <v/>
      </c>
      <c r="BV62" s="2" t="str" cm="1">
        <f t="array" ref="BV62">_xlfn.XLOOKUP($A62&amp;BV$5,'[1]NBA-Data-1980-2019'!$B$1:$B$16305&amp;'[1]NBA-Data-1980-2019'!$A$1:$A$16305,'[1]NBA-Data-1980-2019'!$F$1:$F$16305,"",0)</f>
        <v/>
      </c>
      <c r="BW62" s="2" t="str" cm="1">
        <f t="array" ref="BW62">_xlfn.XLOOKUP($A62&amp;BW$5,'[1]NBA-Data-1980-2019'!$B$1:$B$16305&amp;'[1]NBA-Data-1980-2019'!$A$1:$A$16305,'[1]NBA-Data-1980-2019'!$F$1:$F$16305,"",0)</f>
        <v/>
      </c>
      <c r="BX62" s="2" t="str" cm="1">
        <f t="array" ref="BX62">_xlfn.XLOOKUP($A62&amp;BX$5,'[1]NBA-Data-1980-2019'!$B$1:$B$16305&amp;'[1]NBA-Data-1980-2019'!$A$1:$A$16305,'[1]NBA-Data-1980-2019'!$F$1:$F$16305,"",0)</f>
        <v/>
      </c>
      <c r="BY62" s="2" t="str" cm="1">
        <f t="array" ref="BY62">_xlfn.XLOOKUP($A62&amp;BY$5,'[1]NBA-Data-1980-2019'!$B$1:$B$16305&amp;'[1]NBA-Data-1980-2019'!$A$1:$A$16305,'[1]NBA-Data-1980-2019'!$F$1:$F$16305,"",0)</f>
        <v/>
      </c>
      <c r="BZ62" s="2" t="str" cm="1">
        <f t="array" ref="BZ62">_xlfn.XLOOKUP($A62&amp;BZ$5,'[1]NBA-Data-1980-2019'!$B$1:$B$16305&amp;'[1]NBA-Data-1980-2019'!$A$1:$A$16305,'[1]NBA-Data-1980-2019'!$F$1:$F$16305,"",0)</f>
        <v/>
      </c>
      <c r="CA62" s="2" t="str" cm="1">
        <f t="array" ref="CA62">_xlfn.XLOOKUP($A62&amp;CA$5,'[1]NBA-Data-1980-2019'!$B$1:$B$16305&amp;'[1]NBA-Data-1980-2019'!$A$1:$A$16305,'[1]NBA-Data-1980-2019'!$F$1:$F$16305,"",0)</f>
        <v/>
      </c>
      <c r="CB62" s="2" t="str" cm="1">
        <f t="array" ref="CB62">_xlfn.XLOOKUP($A62&amp;CB$5,'[1]NBA-Data-1980-2019'!$B$1:$B$16305&amp;'[1]NBA-Data-1980-2019'!$A$1:$A$16305,'[1]NBA-Data-1980-2019'!$F$1:$F$16305,"",0)</f>
        <v/>
      </c>
      <c r="CC62" s="2" t="str" cm="1">
        <f t="array" ref="CC62">_xlfn.XLOOKUP($A62&amp;CC$5,'[1]NBA-Data-1980-2019'!$B$1:$B$16305&amp;'[1]NBA-Data-1980-2019'!$A$1:$A$16305,'[1]NBA-Data-1980-2019'!$F$1:$F$16305,"",0)</f>
        <v/>
      </c>
      <c r="CD62" s="2" t="str" cm="1">
        <f t="array" ref="CD62">_xlfn.XLOOKUP($A62&amp;CD$5,'[1]NBA-Data-1980-2019'!$B$1:$B$16305&amp;'[1]NBA-Data-1980-2019'!$A$1:$A$16305,'[1]NBA-Data-1980-2019'!$F$1:$F$16305,"",0)</f>
        <v/>
      </c>
      <c r="CE62" s="2" t="str" cm="1">
        <f t="array" ref="CE62">_xlfn.XLOOKUP($A62&amp;CE$5,'[1]NBA-Data-1980-2019'!$B$1:$B$16305&amp;'[1]NBA-Data-1980-2019'!$A$1:$A$16305,'[1]NBA-Data-1980-2019'!$F$1:$F$16305,"",0)</f>
        <v/>
      </c>
      <c r="CF62" s="2" t="str" cm="1">
        <f t="array" ref="CF62">_xlfn.XLOOKUP($A62&amp;CF$5,'[1]NBA-Data-1980-2019'!$B$1:$B$16305&amp;'[1]NBA-Data-1980-2019'!$A$1:$A$16305,'[1]NBA-Data-1980-2019'!$F$1:$F$16305,"",0)</f>
        <v/>
      </c>
      <c r="CG62" s="2" t="str" cm="1">
        <f t="array" ref="CG62">_xlfn.XLOOKUP($A62&amp;CG$5,'[1]NBA-Data-1980-2019'!$B$1:$B$16305&amp;'[1]NBA-Data-1980-2019'!$A$1:$A$16305,'[1]NBA-Data-1980-2019'!$F$1:$F$16305,"",0)</f>
        <v/>
      </c>
      <c r="CH62" s="2" t="str" cm="1">
        <f t="array" ref="CH62">_xlfn.XLOOKUP($A62&amp;CH$5,'[1]NBA-Data-1980-2019'!$B$1:$B$16305&amp;'[1]NBA-Data-1980-2019'!$A$1:$A$16305,'[1]NBA-Data-1980-2019'!$F$1:$F$16305,"",0)</f>
        <v/>
      </c>
      <c r="CI62" s="2" t="str" cm="1">
        <f t="array" ref="CI62">_xlfn.XLOOKUP($A62&amp;CI$5,'[1]NBA-Data-1980-2019'!$B$1:$B$16305&amp;'[1]NBA-Data-1980-2019'!$A$1:$A$16305,'[1]NBA-Data-1980-2019'!$F$1:$F$16305,"",0)</f>
        <v/>
      </c>
      <c r="CJ62" s="2" t="str" cm="1">
        <f t="array" ref="CJ62">_xlfn.XLOOKUP($A62&amp;CJ$5,'[1]NBA-Data-1980-2019'!$B$1:$B$16305&amp;'[1]NBA-Data-1980-2019'!$A$1:$A$16305,'[1]NBA-Data-1980-2019'!$F$1:$F$16305,"",0)</f>
        <v/>
      </c>
      <c r="CK62" s="2" t="str" cm="1">
        <f t="array" ref="CK62">_xlfn.XLOOKUP($A62&amp;CK$5,'[1]NBA-Data-1980-2019'!$B$1:$B$16305&amp;'[1]NBA-Data-1980-2019'!$A$1:$A$16305,'[1]NBA-Data-1980-2019'!$F$1:$F$16305,"",0)</f>
        <v/>
      </c>
      <c r="CL62" s="2" t="str" cm="1">
        <f t="array" ref="CL62">_xlfn.XLOOKUP($A62&amp;CL$5,'[1]NBA-Data-1980-2019'!$B$1:$B$16305&amp;'[1]NBA-Data-1980-2019'!$A$1:$A$16305,'[1]NBA-Data-1980-2019'!$F$1:$F$16305,"",0)</f>
        <v/>
      </c>
      <c r="CM62" s="2" t="str" cm="1">
        <f t="array" ref="CM62">_xlfn.XLOOKUP($A62&amp;CM$5,'[1]NBA-Data-1980-2019'!$B$1:$B$16305&amp;'[1]NBA-Data-1980-2019'!$A$1:$A$16305,'[1]NBA-Data-1980-2019'!$F$1:$F$16305,"",0)</f>
        <v/>
      </c>
      <c r="CN62" s="2" t="str" cm="1">
        <f t="array" ref="CN62">_xlfn.XLOOKUP($A62&amp;CN$5,'[1]NBA-Data-1980-2019'!$B$1:$B$16305&amp;'[1]NBA-Data-1980-2019'!$A$1:$A$16305,'[1]NBA-Data-1980-2019'!$F$1:$F$16305,"",0)</f>
        <v/>
      </c>
      <c r="CO62" s="2" t="str" cm="1">
        <f t="array" ref="CO62">_xlfn.XLOOKUP($A62&amp;CO$5,'[1]NBA-Data-1980-2019'!$B$1:$B$16305&amp;'[1]NBA-Data-1980-2019'!$A$1:$A$16305,'[1]NBA-Data-1980-2019'!$F$1:$F$16305,"",0)</f>
        <v/>
      </c>
      <c r="CP62" s="2" t="str" cm="1">
        <f t="array" ref="CP62">_xlfn.XLOOKUP($A62&amp;CP$5,'[1]NBA-Data-1980-2019'!$B$1:$B$16305&amp;'[1]NBA-Data-1980-2019'!$A$1:$A$16305,'[1]NBA-Data-1980-2019'!$F$1:$F$16305,"",0)</f>
        <v/>
      </c>
      <c r="CQ62" s="2" t="str" cm="1">
        <f t="array" ref="CQ62">_xlfn.XLOOKUP($A62&amp;CQ$5,'[1]NBA-Data-1980-2019'!$B$1:$B$16305&amp;'[1]NBA-Data-1980-2019'!$A$1:$A$16305,'[1]NBA-Data-1980-2019'!$F$1:$F$16305,"",0)</f>
        <v/>
      </c>
      <c r="CR62" s="2" t="str" cm="1">
        <f t="array" ref="CR62">_xlfn.XLOOKUP($A62&amp;CR$5,'[1]NBA-Data-1980-2019'!$B$1:$B$16305&amp;'[1]NBA-Data-1980-2019'!$A$1:$A$16305,'[1]NBA-Data-1980-2019'!$F$1:$F$16305,"",0)</f>
        <v/>
      </c>
      <c r="CS62" s="2" t="str" cm="1">
        <f t="array" ref="CS62">_xlfn.XLOOKUP($A62&amp;CS$5,'[1]NBA-Data-1980-2019'!$B$1:$B$16305&amp;'[1]NBA-Data-1980-2019'!$A$1:$A$16305,'[1]NBA-Data-1980-2019'!$F$1:$F$16305,"",0)</f>
        <v/>
      </c>
      <c r="CU62" s="2" t="str">
        <f>_xlfn.XLOOKUP($A62,TEAMS!$G$1:$G$839,TEAMS!$H$1:$H$839,"",0)</f>
        <v>SF</v>
      </c>
      <c r="CV62" s="2" t="str">
        <f>_xlfn.XLOOKUP($CU62,DASHBOARD!$B$22:$B$27,DASHBOARD!$C$22:$C$27,"",0)</f>
        <v>FORWARD</v>
      </c>
      <c r="CY62" s="63">
        <f>SUMIFS('[1]NBA-Data-1980-2019'!$G$1:$G$16305,'[1]NBA-Data-1980-2019'!$B$1:$B$16305,$A62,'[1]NBA-Data-1980-2019'!$A$1:$A$16305,CY$9)</f>
        <v>0</v>
      </c>
      <c r="CZ62" s="63">
        <f>SUMIFS('[1]NBA-Data-1980-2019'!$G$1:$G$16305,'[1]NBA-Data-1980-2019'!$B$1:$B$16305,$A62,'[1]NBA-Data-1980-2019'!$A$1:$A$16305,CZ$9)</f>
        <v>0</v>
      </c>
      <c r="DA62" s="63">
        <f>SUMIFS('[1]NBA-Data-1980-2019'!$G$1:$G$16305,'[1]NBA-Data-1980-2019'!$B$1:$B$16305,$A62,'[1]NBA-Data-1980-2019'!$A$1:$A$16305,DA$9)</f>
        <v>0</v>
      </c>
      <c r="DB62" s="63">
        <f>SUMIFS('[1]NBA-Data-1980-2019'!$G$1:$G$16305,'[1]NBA-Data-1980-2019'!$B$1:$B$16305,$A62,'[1]NBA-Data-1980-2019'!$A$1:$A$16305,DB$9)</f>
        <v>0</v>
      </c>
      <c r="DC62" s="63">
        <f>SUMIFS('[1]NBA-Data-1980-2019'!$G$1:$G$16305,'[1]NBA-Data-1980-2019'!$B$1:$B$16305,$A62,'[1]NBA-Data-1980-2019'!$A$1:$A$16305,DC$9)</f>
        <v>0</v>
      </c>
      <c r="DD62" s="63">
        <f>SUMIFS('[1]NBA-Data-1980-2019'!$G$1:$G$16305,'[1]NBA-Data-1980-2019'!$B$1:$B$16305,$A62,'[1]NBA-Data-1980-2019'!$A$1:$A$16305,DD$9)</f>
        <v>0</v>
      </c>
      <c r="DE62" s="63">
        <f>SUMIFS('[1]NBA-Data-1980-2019'!$G$1:$G$16305,'[1]NBA-Data-1980-2019'!$B$1:$B$16305,$A62,'[1]NBA-Data-1980-2019'!$A$1:$A$16305,DE$9)</f>
        <v>247500</v>
      </c>
      <c r="DF62" s="63">
        <f>SUMIFS('[1]NBA-Data-1980-2019'!$G$1:$G$16305,'[1]NBA-Data-1980-2019'!$B$1:$B$16305,$A62,'[1]NBA-Data-1980-2019'!$A$1:$A$16305,DF$9)</f>
        <v>0</v>
      </c>
      <c r="DG62" s="63">
        <f>SUMIFS('[1]NBA-Data-1980-2019'!$G$1:$G$16305,'[1]NBA-Data-1980-2019'!$B$1:$B$16305,$A62,'[1]NBA-Data-1980-2019'!$A$1:$A$16305,DG$9)</f>
        <v>0</v>
      </c>
      <c r="DH62" s="63">
        <f>SUMIFS('[1]NBA-Data-1980-2019'!$G$1:$G$16305,'[1]NBA-Data-1980-2019'!$B$1:$B$16305,$A62,'[1]NBA-Data-1980-2019'!$A$1:$A$16305,DH$9)</f>
        <v>0</v>
      </c>
      <c r="DI62" s="63">
        <f>SUMIFS('[1]NBA-Data-1980-2019'!$G$1:$G$16305,'[1]NBA-Data-1980-2019'!$B$1:$B$16305,$A62,'[1]NBA-Data-1980-2019'!$A$1:$A$16305,DI$9)</f>
        <v>0</v>
      </c>
      <c r="DJ62" s="63">
        <f>SUMIFS('[1]NBA-Data-1980-2019'!$G$1:$G$16305,'[1]NBA-Data-1980-2019'!$B$1:$B$16305,$A62,'[1]NBA-Data-1980-2019'!$A$1:$A$16305,DJ$9)</f>
        <v>0</v>
      </c>
      <c r="DK62" s="63">
        <f>SUMIFS('[1]NBA-Data-1980-2019'!$G$1:$G$16305,'[1]NBA-Data-1980-2019'!$B$1:$B$16305,$A62,'[1]NBA-Data-1980-2019'!$A$1:$A$16305,DK$9)</f>
        <v>0</v>
      </c>
      <c r="DL62" s="63">
        <f>SUMIFS('[1]NBA-Data-1980-2019'!$G$1:$G$16305,'[1]NBA-Data-1980-2019'!$B$1:$B$16305,$A62,'[1]NBA-Data-1980-2019'!$A$1:$A$16305,DL$9)</f>
        <v>0</v>
      </c>
      <c r="DM62" s="63">
        <f>SUMIFS('[1]NBA-Data-1980-2019'!$G$1:$G$16305,'[1]NBA-Data-1980-2019'!$B$1:$B$16305,$A62,'[1]NBA-Data-1980-2019'!$A$1:$A$16305,DM$9)</f>
        <v>0</v>
      </c>
      <c r="DN62" s="63">
        <f>SUMIFS('[1]NBA-Data-1980-2019'!$G$1:$G$16305,'[1]NBA-Data-1980-2019'!$B$1:$B$16305,$A62,'[1]NBA-Data-1980-2019'!$A$1:$A$16305,DN$9)</f>
        <v>0</v>
      </c>
      <c r="DO62" s="63">
        <f>SUMIFS('[1]NBA-Data-1980-2019'!$G$1:$G$16305,'[1]NBA-Data-1980-2019'!$B$1:$B$16305,$A62,'[1]NBA-Data-1980-2019'!$A$1:$A$16305,DO$9)</f>
        <v>0</v>
      </c>
      <c r="DP62" s="63">
        <f>SUMIFS('[1]NBA-Data-1980-2019'!$G$1:$G$16305,'[1]NBA-Data-1980-2019'!$B$1:$B$16305,$A62,'[1]NBA-Data-1980-2019'!$A$1:$A$16305,DP$9)</f>
        <v>0</v>
      </c>
      <c r="DQ62" s="63">
        <f>SUMIFS('[1]NBA-Data-1980-2019'!$G$1:$G$16305,'[1]NBA-Data-1980-2019'!$B$1:$B$16305,$A62,'[1]NBA-Data-1980-2019'!$A$1:$A$16305,DQ$9)</f>
        <v>0</v>
      </c>
      <c r="DR62" s="63">
        <f>SUMIFS('[1]NBA-Data-1980-2019'!$G$1:$G$16305,'[1]NBA-Data-1980-2019'!$B$1:$B$16305,$A62,'[1]NBA-Data-1980-2019'!$A$1:$A$16305,DR$9)</f>
        <v>0</v>
      </c>
      <c r="DS62" s="63">
        <f>SUMIFS('[1]NBA-Data-1980-2019'!$G$1:$G$16305,'[1]NBA-Data-1980-2019'!$B$1:$B$16305,$A62,'[1]NBA-Data-1980-2019'!$A$1:$A$16305,DS$9)</f>
        <v>0</v>
      </c>
      <c r="DT62" s="63">
        <f>SUMIFS('[1]NBA-Data-1980-2019'!$G$1:$G$16305,'[1]NBA-Data-1980-2019'!$B$1:$B$16305,$A62,'[1]NBA-Data-1980-2019'!$A$1:$A$16305,DT$9)</f>
        <v>0</v>
      </c>
      <c r="DU62" s="63">
        <f>SUMIFS('[1]NBA-Data-1980-2019'!$G$1:$G$16305,'[1]NBA-Data-1980-2019'!$B$1:$B$16305,$A62,'[1]NBA-Data-1980-2019'!$A$1:$A$16305,DU$9)</f>
        <v>0</v>
      </c>
      <c r="DV62" s="63">
        <f>SUMIFS('[1]NBA-Data-1980-2019'!$G$1:$G$16305,'[1]NBA-Data-1980-2019'!$B$1:$B$16305,$A62,'[1]NBA-Data-1980-2019'!$A$1:$A$16305,DV$9)</f>
        <v>0</v>
      </c>
      <c r="DW62" s="63">
        <f>SUMIFS('[1]NBA-Data-1980-2019'!$G$1:$G$16305,'[1]NBA-Data-1980-2019'!$B$1:$B$16305,$A62,'[1]NBA-Data-1980-2019'!$A$1:$A$16305,DW$9)</f>
        <v>0</v>
      </c>
      <c r="DX62" s="63">
        <f>SUMIFS('[1]NBA-Data-1980-2019'!$G$1:$G$16305,'[1]NBA-Data-1980-2019'!$B$1:$B$16305,$A62,'[1]NBA-Data-1980-2019'!$A$1:$A$16305,DX$9)</f>
        <v>0</v>
      </c>
      <c r="DY62" s="63">
        <f>SUMIFS('[1]NBA-Data-1980-2019'!$G$1:$G$16305,'[1]NBA-Data-1980-2019'!$B$1:$B$16305,$A62,'[1]NBA-Data-1980-2019'!$A$1:$A$16305,DY$9)</f>
        <v>0</v>
      </c>
      <c r="DZ62" s="63">
        <f>SUMIFS('[1]NBA-Data-1980-2019'!$G$1:$G$16305,'[1]NBA-Data-1980-2019'!$B$1:$B$16305,$A62,'[1]NBA-Data-1980-2019'!$A$1:$A$16305,DZ$9)</f>
        <v>0</v>
      </c>
      <c r="EA62" s="63">
        <f>SUMIFS('[1]NBA-Data-1980-2019'!$G$1:$G$16305,'[1]NBA-Data-1980-2019'!$B$1:$B$16305,$A62,'[1]NBA-Data-1980-2019'!$A$1:$A$16305,EA$9)</f>
        <v>0</v>
      </c>
      <c r="EB62" s="63">
        <f>SUMIFS('[1]NBA-Data-1980-2019'!$G$1:$G$16305,'[1]NBA-Data-1980-2019'!$B$1:$B$16305,$A62,'[1]NBA-Data-1980-2019'!$A$1:$A$16305,EB$9)</f>
        <v>0</v>
      </c>
      <c r="EC62" s="63">
        <f>SUMIFS('[1]NBA-Data-1980-2019'!$G$1:$G$16305,'[1]NBA-Data-1980-2019'!$B$1:$B$16305,$A62,'[1]NBA-Data-1980-2019'!$A$1:$A$16305,EC$9)</f>
        <v>0</v>
      </c>
      <c r="ED62" s="63">
        <f>SUMIFS('[1]NBA-Data-1980-2019'!$G$1:$G$16305,'[1]NBA-Data-1980-2019'!$B$1:$B$16305,$A62,'[1]NBA-Data-1980-2019'!$A$1:$A$16305,ED$9)</f>
        <v>0</v>
      </c>
      <c r="EH62" s="2" t="s">
        <v>1481</v>
      </c>
    </row>
    <row r="63" spans="1:165" x14ac:dyDescent="0.2">
      <c r="A63" s="2" t="s">
        <v>891</v>
      </c>
      <c r="B63" s="2" t="str" cm="1">
        <f t="array" ref="B63">_xlfn.XLOOKUP($A63&amp;B$5,'[1]NBA-Data-1980-2019'!$B$1:$B$16305&amp;'[1]NBA-Data-1980-2019'!$A$1:$A$16305,'[1]NBA-Data-1980-2019'!$D$1:$D$16305,"",0)</f>
        <v/>
      </c>
      <c r="C63" s="2" t="str" cm="1">
        <f t="array" ref="C63">_xlfn.XLOOKUP($A63&amp;C$5,'[1]NBA-Data-1980-2019'!$B$1:$B$16305&amp;'[1]NBA-Data-1980-2019'!$A$1:$A$16305,'[1]NBA-Data-1980-2019'!$D$1:$D$16305,"",0)</f>
        <v/>
      </c>
      <c r="D63" s="2" t="str" cm="1">
        <f t="array" ref="D63">_xlfn.XLOOKUP($A63&amp;D$5,'[1]NBA-Data-1980-2019'!$B$1:$B$16305&amp;'[1]NBA-Data-1980-2019'!$A$1:$A$16305,'[1]NBA-Data-1980-2019'!$D$1:$D$16305,"",0)</f>
        <v/>
      </c>
      <c r="E63" s="2" t="str" cm="1">
        <f t="array" ref="E63">_xlfn.XLOOKUP($A63&amp;E$5,'[1]NBA-Data-1980-2019'!$B$1:$B$16305&amp;'[1]NBA-Data-1980-2019'!$A$1:$A$16305,'[1]NBA-Data-1980-2019'!$D$1:$D$16305,"",0)</f>
        <v/>
      </c>
      <c r="F63" s="2" t="str" cm="1">
        <f t="array" ref="F63">_xlfn.XLOOKUP($A63&amp;F$5,'[1]NBA-Data-1980-2019'!$B$1:$B$16305&amp;'[1]NBA-Data-1980-2019'!$A$1:$A$16305,'[1]NBA-Data-1980-2019'!$D$1:$D$16305,"",0)</f>
        <v/>
      </c>
      <c r="G63" s="2" t="str" cm="1">
        <f t="array" ref="G63">_xlfn.XLOOKUP($A63&amp;G$5,'[1]NBA-Data-1980-2019'!$B$1:$B$16305&amp;'[1]NBA-Data-1980-2019'!$A$1:$A$16305,'[1]NBA-Data-1980-2019'!$D$1:$D$16305,"",0)</f>
        <v/>
      </c>
      <c r="H63" s="2" t="str" cm="1">
        <f t="array" ref="H63">_xlfn.XLOOKUP($A63&amp;H$5,'[1]NBA-Data-1980-2019'!$B$1:$B$16305&amp;'[1]NBA-Data-1980-2019'!$A$1:$A$16305,'[1]NBA-Data-1980-2019'!$D$1:$D$16305,"",0)</f>
        <v/>
      </c>
      <c r="I63" s="2" t="str" cm="1">
        <f t="array" ref="I63">_xlfn.XLOOKUP($A63&amp;I$5,'[1]NBA-Data-1980-2019'!$B$1:$B$16305&amp;'[1]NBA-Data-1980-2019'!$A$1:$A$16305,'[1]NBA-Data-1980-2019'!$D$1:$D$16305,"",0)</f>
        <v/>
      </c>
      <c r="J63" s="2" t="str" cm="1">
        <f t="array" ref="J63">_xlfn.XLOOKUP($A63&amp;J$5,'[1]NBA-Data-1980-2019'!$B$1:$B$16305&amp;'[1]NBA-Data-1980-2019'!$A$1:$A$16305,'[1]NBA-Data-1980-2019'!$D$1:$D$16305,"",0)</f>
        <v/>
      </c>
      <c r="K63" s="2" t="str" cm="1">
        <f t="array" ref="K63">_xlfn.XLOOKUP($A63&amp;K$5,'[1]NBA-Data-1980-2019'!$B$1:$B$16305&amp;'[1]NBA-Data-1980-2019'!$A$1:$A$16305,'[1]NBA-Data-1980-2019'!$D$1:$D$16305,"",0)</f>
        <v/>
      </c>
      <c r="L63" s="2" t="str" cm="1">
        <f t="array" ref="L63">_xlfn.XLOOKUP($A63&amp;L$5,'[1]NBA-Data-1980-2019'!$B$1:$B$16305&amp;'[1]NBA-Data-1980-2019'!$A$1:$A$16305,'[1]NBA-Data-1980-2019'!$D$1:$D$16305,"",0)</f>
        <v>CLE</v>
      </c>
      <c r="M63" s="2" t="str" cm="1">
        <f t="array" ref="M63">_xlfn.XLOOKUP($A63&amp;M$5,'[1]NBA-Data-1980-2019'!$B$1:$B$16305&amp;'[1]NBA-Data-1980-2019'!$A$1:$A$16305,'[1]NBA-Data-1980-2019'!$D$1:$D$16305,"",0)</f>
        <v>CLE</v>
      </c>
      <c r="N63" s="2" t="str" cm="1">
        <f t="array" ref="N63">_xlfn.XLOOKUP($A63&amp;N$5,'[1]NBA-Data-1980-2019'!$B$1:$B$16305&amp;'[1]NBA-Data-1980-2019'!$A$1:$A$16305,'[1]NBA-Data-1980-2019'!$D$1:$D$16305,"",0)</f>
        <v>CLE</v>
      </c>
      <c r="O63" s="2" t="str" cm="1">
        <f t="array" ref="O63">_xlfn.XLOOKUP($A63&amp;O$5,'[1]NBA-Data-1980-2019'!$B$1:$B$16305&amp;'[1]NBA-Data-1980-2019'!$A$1:$A$16305,'[1]NBA-Data-1980-2019'!$D$1:$D$16305,"",0)</f>
        <v>TOT</v>
      </c>
      <c r="P63" s="2" t="str" cm="1">
        <f t="array" ref="P63">_xlfn.XLOOKUP($A63&amp;P$5,'[1]NBA-Data-1980-2019'!$B$1:$B$16305&amp;'[1]NBA-Data-1980-2019'!$A$1:$A$16305,'[1]NBA-Data-1980-2019'!$D$1:$D$16305,"",0)</f>
        <v>LAL</v>
      </c>
      <c r="Q63" s="2" t="str" cm="1">
        <f t="array" ref="Q63">_xlfn.XLOOKUP($A63&amp;Q$5,'[1]NBA-Data-1980-2019'!$B$1:$B$16305&amp;'[1]NBA-Data-1980-2019'!$A$1:$A$16305,'[1]NBA-Data-1980-2019'!$D$1:$D$16305,"",0)</f>
        <v>LAL</v>
      </c>
      <c r="R63" s="2" t="str" cm="1">
        <f t="array" ref="R63">_xlfn.XLOOKUP($A63&amp;R$5,'[1]NBA-Data-1980-2019'!$B$1:$B$16305&amp;'[1]NBA-Data-1980-2019'!$A$1:$A$16305,'[1]NBA-Data-1980-2019'!$D$1:$D$16305,"",0)</f>
        <v/>
      </c>
      <c r="S63" s="2" t="str" cm="1">
        <f t="array" ref="S63">_xlfn.XLOOKUP($A63&amp;S$5,'[1]NBA-Data-1980-2019'!$B$1:$B$16305&amp;'[1]NBA-Data-1980-2019'!$A$1:$A$16305,'[1]NBA-Data-1980-2019'!$D$1:$D$16305,"",0)</f>
        <v>LAL</v>
      </c>
      <c r="T63" s="2" t="str" cm="1">
        <f t="array" ref="T63">_xlfn.XLOOKUP($A63&amp;T$5,'[1]NBA-Data-1980-2019'!$B$1:$B$16305&amp;'[1]NBA-Data-1980-2019'!$A$1:$A$16305,'[1]NBA-Data-1980-2019'!$D$1:$D$16305,"",0)</f>
        <v>LAL</v>
      </c>
      <c r="U63" s="2" t="str" cm="1">
        <f t="array" ref="U63">_xlfn.XLOOKUP($A63&amp;U$5,'[1]NBA-Data-1980-2019'!$B$1:$B$16305&amp;'[1]NBA-Data-1980-2019'!$A$1:$A$16305,'[1]NBA-Data-1980-2019'!$D$1:$D$16305,"",0)</f>
        <v/>
      </c>
      <c r="V63" s="2" t="str" cm="1">
        <f t="array" ref="V63">_xlfn.XLOOKUP($A63&amp;V$5,'[1]NBA-Data-1980-2019'!$B$1:$B$16305&amp;'[1]NBA-Data-1980-2019'!$A$1:$A$16305,'[1]NBA-Data-1980-2019'!$D$1:$D$16305,"",0)</f>
        <v/>
      </c>
      <c r="W63" s="2" t="str" cm="1">
        <f t="array" ref="W63">_xlfn.XLOOKUP($A63&amp;W$5,'[1]NBA-Data-1980-2019'!$B$1:$B$16305&amp;'[1]NBA-Data-1980-2019'!$A$1:$A$16305,'[1]NBA-Data-1980-2019'!$D$1:$D$16305,"",0)</f>
        <v/>
      </c>
      <c r="X63" s="2" t="str" cm="1">
        <f t="array" ref="X63">_xlfn.XLOOKUP($A63&amp;X$5,'[1]NBA-Data-1980-2019'!$B$1:$B$16305&amp;'[1]NBA-Data-1980-2019'!$A$1:$A$16305,'[1]NBA-Data-1980-2019'!$D$1:$D$16305,"",0)</f>
        <v/>
      </c>
      <c r="Y63" s="2" t="str" cm="1">
        <f t="array" ref="Y63">_xlfn.XLOOKUP($A63&amp;Y$5,'[1]NBA-Data-1980-2019'!$B$1:$B$16305&amp;'[1]NBA-Data-1980-2019'!$A$1:$A$16305,'[1]NBA-Data-1980-2019'!$D$1:$D$16305,"",0)</f>
        <v/>
      </c>
      <c r="Z63" s="2" t="str" cm="1">
        <f t="array" ref="Z63">_xlfn.XLOOKUP($A63&amp;Z$5,'[1]NBA-Data-1980-2019'!$B$1:$B$16305&amp;'[1]NBA-Data-1980-2019'!$A$1:$A$16305,'[1]NBA-Data-1980-2019'!$D$1:$D$16305,"",0)</f>
        <v/>
      </c>
      <c r="AA63" s="2" t="str" cm="1">
        <f t="array" ref="AA63">_xlfn.XLOOKUP($A63&amp;AA$5,'[1]NBA-Data-1980-2019'!$B$1:$B$16305&amp;'[1]NBA-Data-1980-2019'!$A$1:$A$16305,'[1]NBA-Data-1980-2019'!$D$1:$D$16305,"",0)</f>
        <v/>
      </c>
      <c r="AB63" s="2" t="str" cm="1">
        <f t="array" ref="AB63">_xlfn.XLOOKUP($A63&amp;AB$5,'[1]NBA-Data-1980-2019'!$B$1:$B$16305&amp;'[1]NBA-Data-1980-2019'!$A$1:$A$16305,'[1]NBA-Data-1980-2019'!$D$1:$D$16305,"",0)</f>
        <v/>
      </c>
      <c r="AC63" s="2" t="str" cm="1">
        <f t="array" ref="AC63">_xlfn.XLOOKUP($A63&amp;AC$5,'[1]NBA-Data-1980-2019'!$B$1:$B$16305&amp;'[1]NBA-Data-1980-2019'!$A$1:$A$16305,'[1]NBA-Data-1980-2019'!$D$1:$D$16305,"",0)</f>
        <v/>
      </c>
      <c r="AD63" s="2" t="str" cm="1">
        <f t="array" ref="AD63">_xlfn.XLOOKUP($A63&amp;AD$5,'[1]NBA-Data-1980-2019'!$B$1:$B$16305&amp;'[1]NBA-Data-1980-2019'!$A$1:$A$16305,'[1]NBA-Data-1980-2019'!$D$1:$D$16305,"",0)</f>
        <v/>
      </c>
      <c r="AE63" s="2" t="str" cm="1">
        <f t="array" ref="AE63">_xlfn.XLOOKUP($A63&amp;AE$5,'[1]NBA-Data-1980-2019'!$B$1:$B$16305&amp;'[1]NBA-Data-1980-2019'!$A$1:$A$16305,'[1]NBA-Data-1980-2019'!$D$1:$D$16305,"",0)</f>
        <v/>
      </c>
      <c r="AF63" s="2" t="str" cm="1">
        <f t="array" ref="AF63">_xlfn.XLOOKUP($A63&amp;AF$5,'[1]NBA-Data-1980-2019'!$B$1:$B$16305&amp;'[1]NBA-Data-1980-2019'!$A$1:$A$16305,'[1]NBA-Data-1980-2019'!$D$1:$D$16305,"",0)</f>
        <v/>
      </c>
      <c r="AG63" s="2" t="str" cm="1">
        <f t="array" ref="AG63">_xlfn.XLOOKUP($A63&amp;AG$5,'[1]NBA-Data-1980-2019'!$B$1:$B$16305&amp;'[1]NBA-Data-1980-2019'!$A$1:$A$16305,'[1]NBA-Data-1980-2019'!$D$1:$D$16305,"",0)</f>
        <v/>
      </c>
      <c r="AH63" s="2" t="str" cm="1">
        <f t="array" ref="AH63">_xlfn.XLOOKUP($A63&amp;AH$5,'[1]NBA-Data-1980-2019'!$B$1:$B$16305&amp;'[1]NBA-Data-1980-2019'!$A$1:$A$16305,'[1]NBA-Data-1980-2019'!$H$1:$H$16305,"",0)</f>
        <v/>
      </c>
      <c r="AI63" s="2" t="str" cm="1">
        <f t="array" ref="AI63">_xlfn.XLOOKUP($A63&amp;AI$5,'[1]NBA-Data-1980-2019'!$B$1:$B$16305&amp;'[1]NBA-Data-1980-2019'!$A$1:$A$16305,'[1]NBA-Data-1980-2019'!$H$1:$H$16305,"",0)</f>
        <v/>
      </c>
      <c r="AJ63" s="2" t="str" cm="1">
        <f t="array" ref="AJ63">_xlfn.XLOOKUP($A63&amp;AJ$5,'[1]NBA-Data-1980-2019'!$B$1:$B$16305&amp;'[1]NBA-Data-1980-2019'!$A$1:$A$16305,'[1]NBA-Data-1980-2019'!$H$1:$H$16305,"",0)</f>
        <v/>
      </c>
      <c r="AK63" s="2" t="str" cm="1">
        <f t="array" ref="AK63">_xlfn.XLOOKUP($A63&amp;AK$5,'[1]NBA-Data-1980-2019'!$B$1:$B$16305&amp;'[1]NBA-Data-1980-2019'!$A$1:$A$16305,'[1]NBA-Data-1980-2019'!$H$1:$H$16305,"",0)</f>
        <v/>
      </c>
      <c r="AL63" s="2" t="str" cm="1">
        <f t="array" ref="AL63">_xlfn.XLOOKUP($A63&amp;AL$5,'[1]NBA-Data-1980-2019'!$B$1:$B$16305&amp;'[1]NBA-Data-1980-2019'!$A$1:$A$16305,'[1]NBA-Data-1980-2019'!$H$1:$H$16305,"",0)</f>
        <v/>
      </c>
      <c r="AM63" s="2" t="str" cm="1">
        <f t="array" ref="AM63">_xlfn.XLOOKUP($A63&amp;AM$5,'[1]NBA-Data-1980-2019'!$B$1:$B$16305&amp;'[1]NBA-Data-1980-2019'!$A$1:$A$16305,'[1]NBA-Data-1980-2019'!$H$1:$H$16305,"",0)</f>
        <v/>
      </c>
      <c r="AN63" s="2" t="str" cm="1">
        <f t="array" ref="AN63">_xlfn.XLOOKUP($A63&amp;AN$5,'[1]NBA-Data-1980-2019'!$B$1:$B$16305&amp;'[1]NBA-Data-1980-2019'!$A$1:$A$16305,'[1]NBA-Data-1980-2019'!$H$1:$H$16305,"",0)</f>
        <v/>
      </c>
      <c r="AO63" s="2" t="str" cm="1">
        <f t="array" ref="AO63">_xlfn.XLOOKUP($A63&amp;AO$5,'[1]NBA-Data-1980-2019'!$B$1:$B$16305&amp;'[1]NBA-Data-1980-2019'!$A$1:$A$16305,'[1]NBA-Data-1980-2019'!$H$1:$H$16305,"",0)</f>
        <v/>
      </c>
      <c r="AP63" s="2" t="str" cm="1">
        <f t="array" ref="AP63">_xlfn.XLOOKUP($A63&amp;AP$5,'[1]NBA-Data-1980-2019'!$B$1:$B$16305&amp;'[1]NBA-Data-1980-2019'!$A$1:$A$16305,'[1]NBA-Data-1980-2019'!$H$1:$H$16305,"",0)</f>
        <v/>
      </c>
      <c r="AQ63" s="2" t="str" cm="1">
        <f t="array" ref="AQ63">_xlfn.XLOOKUP($A63&amp;AQ$5,'[1]NBA-Data-1980-2019'!$B$1:$B$16305&amp;'[1]NBA-Data-1980-2019'!$A$1:$A$16305,'[1]NBA-Data-1980-2019'!$H$1:$H$16305,"",0)</f>
        <v/>
      </c>
      <c r="AR63" s="2" cm="1">
        <f t="array" ref="AR63">_xlfn.XLOOKUP($A63&amp;AR$5,'[1]NBA-Data-1980-2019'!$B$1:$B$16305&amp;'[1]NBA-Data-1980-2019'!$A$1:$A$16305,'[1]NBA-Data-1980-2019'!$H$1:$H$16305,"",0)</f>
        <v>1168.2</v>
      </c>
      <c r="AS63" s="2" cm="1">
        <f t="array" ref="AS63">_xlfn.XLOOKUP($A63&amp;AS$5,'[1]NBA-Data-1980-2019'!$B$1:$B$16305&amp;'[1]NBA-Data-1980-2019'!$A$1:$A$16305,'[1]NBA-Data-1980-2019'!$H$1:$H$16305,"",0)</f>
        <v>1657.6</v>
      </c>
      <c r="AT63" s="2" cm="1">
        <f t="array" ref="AT63">_xlfn.XLOOKUP($A63&amp;AT$5,'[1]NBA-Data-1980-2019'!$B$1:$B$16305&amp;'[1]NBA-Data-1980-2019'!$A$1:$A$16305,'[1]NBA-Data-1980-2019'!$H$1:$H$16305,"",0)</f>
        <v>811.19999999999993</v>
      </c>
      <c r="AU63" s="2" cm="1">
        <f t="array" ref="AU63">_xlfn.XLOOKUP($A63&amp;AU$5,'[1]NBA-Data-1980-2019'!$B$1:$B$16305&amp;'[1]NBA-Data-1980-2019'!$A$1:$A$16305,'[1]NBA-Data-1980-2019'!$H$1:$H$16305,"",0)</f>
        <v>1330</v>
      </c>
      <c r="AV63" s="2" cm="1">
        <f t="array" ref="AV63">_xlfn.XLOOKUP($A63&amp;AV$5,'[1]NBA-Data-1980-2019'!$B$1:$B$16305&amp;'[1]NBA-Data-1980-2019'!$A$1:$A$16305,'[1]NBA-Data-1980-2019'!$H$1:$H$16305,"",0)</f>
        <v>1867.5</v>
      </c>
      <c r="AW63" s="2" cm="1">
        <f t="array" ref="AW63">_xlfn.XLOOKUP($A63&amp;AW$5,'[1]NBA-Data-1980-2019'!$B$1:$B$16305&amp;'[1]NBA-Data-1980-2019'!$A$1:$A$16305,'[1]NBA-Data-1980-2019'!$H$1:$H$16305,"",0)</f>
        <v>1539.9</v>
      </c>
      <c r="AX63" s="2" t="str" cm="1">
        <f t="array" ref="AX63">_xlfn.XLOOKUP($A63&amp;AX$5,'[1]NBA-Data-1980-2019'!$B$1:$B$16305&amp;'[1]NBA-Data-1980-2019'!$A$1:$A$16305,'[1]NBA-Data-1980-2019'!$H$1:$H$16305,"",0)</f>
        <v/>
      </c>
      <c r="AY63" s="2" cm="1">
        <f t="array" ref="AY63">_xlfn.XLOOKUP($A63&amp;AY$5,'[1]NBA-Data-1980-2019'!$B$1:$B$16305&amp;'[1]NBA-Data-1980-2019'!$A$1:$A$16305,'[1]NBA-Data-1980-2019'!$H$1:$H$16305,"",0)</f>
        <v>278.3</v>
      </c>
      <c r="AZ63" s="2" cm="1">
        <f t="array" ref="AZ63">_xlfn.XLOOKUP($A63&amp;AZ$5,'[1]NBA-Data-1980-2019'!$B$1:$B$16305&amp;'[1]NBA-Data-1980-2019'!$A$1:$A$16305,'[1]NBA-Data-1980-2019'!$H$1:$H$16305,"",0)</f>
        <v>104.39999999999999</v>
      </c>
      <c r="BA63" s="2" t="str" cm="1">
        <f t="array" ref="BA63">_xlfn.XLOOKUP($A63&amp;BA$5,'[1]NBA-Data-1980-2019'!$B$1:$B$16305&amp;'[1]NBA-Data-1980-2019'!$A$1:$A$16305,'[1]NBA-Data-1980-2019'!$H$1:$H$16305,"",0)</f>
        <v/>
      </c>
      <c r="BB63" s="2" t="str" cm="1">
        <f t="array" ref="BB63">_xlfn.XLOOKUP($A63&amp;BB$5,'[1]NBA-Data-1980-2019'!$B$1:$B$16305&amp;'[1]NBA-Data-1980-2019'!$A$1:$A$16305,'[1]NBA-Data-1980-2019'!$H$1:$H$16305,"",0)</f>
        <v/>
      </c>
      <c r="BC63" s="2" t="str" cm="1">
        <f t="array" ref="BC63">_xlfn.XLOOKUP($A63&amp;BC$5,'[1]NBA-Data-1980-2019'!$B$1:$B$16305&amp;'[1]NBA-Data-1980-2019'!$A$1:$A$16305,'[1]NBA-Data-1980-2019'!$H$1:$H$16305,"",0)</f>
        <v/>
      </c>
      <c r="BD63" s="2" t="str" cm="1">
        <f t="array" ref="BD63">_xlfn.XLOOKUP($A63&amp;BD$5,'[1]NBA-Data-1980-2019'!$B$1:$B$16305&amp;'[1]NBA-Data-1980-2019'!$A$1:$A$16305,'[1]NBA-Data-1980-2019'!$H$1:$H$16305,"",0)</f>
        <v/>
      </c>
      <c r="BE63" s="2" t="str" cm="1">
        <f t="array" ref="BE63">_xlfn.XLOOKUP($A63&amp;BE$5,'[1]NBA-Data-1980-2019'!$B$1:$B$16305&amp;'[1]NBA-Data-1980-2019'!$A$1:$A$16305,'[1]NBA-Data-1980-2019'!$H$1:$H$16305,"",0)</f>
        <v/>
      </c>
      <c r="BF63" s="2" t="str" cm="1">
        <f t="array" ref="BF63">_xlfn.XLOOKUP($A63&amp;BF$5,'[1]NBA-Data-1980-2019'!$B$1:$B$16305&amp;'[1]NBA-Data-1980-2019'!$A$1:$A$16305,'[1]NBA-Data-1980-2019'!$H$1:$H$16305,"",0)</f>
        <v/>
      </c>
      <c r="BG63" s="2" t="str" cm="1">
        <f t="array" ref="BG63">_xlfn.XLOOKUP($A63&amp;BG$5,'[1]NBA-Data-1980-2019'!$B$1:$B$16305&amp;'[1]NBA-Data-1980-2019'!$A$1:$A$16305,'[1]NBA-Data-1980-2019'!$H$1:$H$16305,"",0)</f>
        <v/>
      </c>
      <c r="BH63" s="2" t="str" cm="1">
        <f t="array" ref="BH63">_xlfn.XLOOKUP($A63&amp;BH$5,'[1]NBA-Data-1980-2019'!$B$1:$B$16305&amp;'[1]NBA-Data-1980-2019'!$A$1:$A$16305,'[1]NBA-Data-1980-2019'!$H$1:$H$16305,"",0)</f>
        <v/>
      </c>
      <c r="BI63" s="2" t="str" cm="1">
        <f t="array" ref="BI63">_xlfn.XLOOKUP($A63&amp;BI$5,'[1]NBA-Data-1980-2019'!$B$1:$B$16305&amp;'[1]NBA-Data-1980-2019'!$A$1:$A$16305,'[1]NBA-Data-1980-2019'!$H$1:$H$16305,"",0)</f>
        <v/>
      </c>
      <c r="BJ63" s="2" t="str" cm="1">
        <f t="array" ref="BJ63">_xlfn.XLOOKUP($A63&amp;BJ$5,'[1]NBA-Data-1980-2019'!$B$1:$B$16305&amp;'[1]NBA-Data-1980-2019'!$A$1:$A$16305,'[1]NBA-Data-1980-2019'!$H$1:$H$16305,"",0)</f>
        <v/>
      </c>
      <c r="BK63" s="2" t="str" cm="1">
        <f t="array" ref="BK63">_xlfn.XLOOKUP($A63&amp;BK$5,'[1]NBA-Data-1980-2019'!$B$1:$B$16305&amp;'[1]NBA-Data-1980-2019'!$A$1:$A$16305,'[1]NBA-Data-1980-2019'!$H$1:$H$16305,"",0)</f>
        <v/>
      </c>
      <c r="BL63" s="2" t="str" cm="1">
        <f t="array" ref="BL63">_xlfn.XLOOKUP($A63&amp;BL$5,'[1]NBA-Data-1980-2019'!$B$1:$B$16305&amp;'[1]NBA-Data-1980-2019'!$A$1:$A$16305,'[1]NBA-Data-1980-2019'!$H$1:$H$16305,"",0)</f>
        <v/>
      </c>
      <c r="BM63" s="2" t="str" cm="1">
        <f t="array" ref="BM63">_xlfn.XLOOKUP($A63&amp;BM$5,'[1]NBA-Data-1980-2019'!$B$1:$B$16305&amp;'[1]NBA-Data-1980-2019'!$A$1:$A$16305,'[1]NBA-Data-1980-2019'!$H$1:$H$16305,"",0)</f>
        <v/>
      </c>
      <c r="BN63" s="2" t="str" cm="1">
        <f t="array" ref="BN63">_xlfn.XLOOKUP($A63&amp;BN$5,'[1]NBA-Data-1980-2019'!$B$1:$B$16305&amp;'[1]NBA-Data-1980-2019'!$A$1:$A$16305,'[1]NBA-Data-1980-2019'!$F$1:$F$16305,"",0)</f>
        <v/>
      </c>
      <c r="BO63" s="2" t="str" cm="1">
        <f t="array" ref="BO63">_xlfn.XLOOKUP($A63&amp;BO$5,'[1]NBA-Data-1980-2019'!$B$1:$B$16305&amp;'[1]NBA-Data-1980-2019'!$A$1:$A$16305,'[1]NBA-Data-1980-2019'!$F$1:$F$16305,"",0)</f>
        <v/>
      </c>
      <c r="BP63" s="2" t="str" cm="1">
        <f t="array" ref="BP63">_xlfn.XLOOKUP($A63&amp;BP$5,'[1]NBA-Data-1980-2019'!$B$1:$B$16305&amp;'[1]NBA-Data-1980-2019'!$A$1:$A$16305,'[1]NBA-Data-1980-2019'!$F$1:$F$16305,"",0)</f>
        <v/>
      </c>
      <c r="BQ63" s="2" t="str" cm="1">
        <f t="array" ref="BQ63">_xlfn.XLOOKUP($A63&amp;BQ$5,'[1]NBA-Data-1980-2019'!$B$1:$B$16305&amp;'[1]NBA-Data-1980-2019'!$A$1:$A$16305,'[1]NBA-Data-1980-2019'!$F$1:$F$16305,"",0)</f>
        <v/>
      </c>
      <c r="BR63" s="2" t="str" cm="1">
        <f t="array" ref="BR63">_xlfn.XLOOKUP($A63&amp;BR$5,'[1]NBA-Data-1980-2019'!$B$1:$B$16305&amp;'[1]NBA-Data-1980-2019'!$A$1:$A$16305,'[1]NBA-Data-1980-2019'!$F$1:$F$16305,"",0)</f>
        <v/>
      </c>
      <c r="BS63" s="2" t="str" cm="1">
        <f t="array" ref="BS63">_xlfn.XLOOKUP($A63&amp;BS$5,'[1]NBA-Data-1980-2019'!$B$1:$B$16305&amp;'[1]NBA-Data-1980-2019'!$A$1:$A$16305,'[1]NBA-Data-1980-2019'!$F$1:$F$16305,"",0)</f>
        <v/>
      </c>
      <c r="BT63" s="2" t="str" cm="1">
        <f t="array" ref="BT63">_xlfn.XLOOKUP($A63&amp;BT$5,'[1]NBA-Data-1980-2019'!$B$1:$B$16305&amp;'[1]NBA-Data-1980-2019'!$A$1:$A$16305,'[1]NBA-Data-1980-2019'!$F$1:$F$16305,"",0)</f>
        <v/>
      </c>
      <c r="BU63" s="2" t="str" cm="1">
        <f t="array" ref="BU63">_xlfn.XLOOKUP($A63&amp;BU$5,'[1]NBA-Data-1980-2019'!$B$1:$B$16305&amp;'[1]NBA-Data-1980-2019'!$A$1:$A$16305,'[1]NBA-Data-1980-2019'!$F$1:$F$16305,"",0)</f>
        <v/>
      </c>
      <c r="BV63" s="2" t="str" cm="1">
        <f t="array" ref="BV63">_xlfn.XLOOKUP($A63&amp;BV$5,'[1]NBA-Data-1980-2019'!$B$1:$B$16305&amp;'[1]NBA-Data-1980-2019'!$A$1:$A$16305,'[1]NBA-Data-1980-2019'!$F$1:$F$16305,"",0)</f>
        <v/>
      </c>
      <c r="BW63" s="2" t="str" cm="1">
        <f t="array" ref="BW63">_xlfn.XLOOKUP($A63&amp;BW$5,'[1]NBA-Data-1980-2019'!$B$1:$B$16305&amp;'[1]NBA-Data-1980-2019'!$A$1:$A$16305,'[1]NBA-Data-1980-2019'!$F$1:$F$16305,"",0)</f>
        <v/>
      </c>
      <c r="BX63" s="2" cm="1">
        <f t="array" ref="BX63">_xlfn.XLOOKUP($A63&amp;BX$5,'[1]NBA-Data-1980-2019'!$B$1:$B$16305&amp;'[1]NBA-Data-1980-2019'!$A$1:$A$16305,'[1]NBA-Data-1980-2019'!$F$1:$F$16305,"",0)</f>
        <v>12.6</v>
      </c>
      <c r="BY63" s="2" cm="1">
        <f t="array" ref="BY63">_xlfn.XLOOKUP($A63&amp;BY$5,'[1]NBA-Data-1980-2019'!$B$1:$B$16305&amp;'[1]NBA-Data-1980-2019'!$A$1:$A$16305,'[1]NBA-Data-1980-2019'!$F$1:$F$16305,"",0)</f>
        <v>10</v>
      </c>
      <c r="BZ63" s="2" cm="1">
        <f t="array" ref="BZ63">_xlfn.XLOOKUP($A63&amp;BZ$5,'[1]NBA-Data-1980-2019'!$B$1:$B$16305&amp;'[1]NBA-Data-1980-2019'!$A$1:$A$16305,'[1]NBA-Data-1980-2019'!$F$1:$F$16305,"",0)</f>
        <v>13.2</v>
      </c>
      <c r="CA63" s="2" cm="1">
        <f t="array" ref="CA63">_xlfn.XLOOKUP($A63&amp;CA$5,'[1]NBA-Data-1980-2019'!$B$1:$B$16305&amp;'[1]NBA-Data-1980-2019'!$A$1:$A$16305,'[1]NBA-Data-1980-2019'!$F$1:$F$16305,"",0)</f>
        <v>14.6</v>
      </c>
      <c r="CB63" s="2" cm="1">
        <f t="array" ref="CB63">_xlfn.XLOOKUP($A63&amp;CB$5,'[1]NBA-Data-1980-2019'!$B$1:$B$16305&amp;'[1]NBA-Data-1980-2019'!$A$1:$A$16305,'[1]NBA-Data-1980-2019'!$F$1:$F$16305,"",0)</f>
        <v>15.7</v>
      </c>
      <c r="CC63" s="2" cm="1">
        <f t="array" ref="CC63">_xlfn.XLOOKUP($A63&amp;CC$5,'[1]NBA-Data-1980-2019'!$B$1:$B$16305&amp;'[1]NBA-Data-1980-2019'!$A$1:$A$16305,'[1]NBA-Data-1980-2019'!$F$1:$F$16305,"",0)</f>
        <v>15.3</v>
      </c>
      <c r="CD63" s="2" t="str" cm="1">
        <f t="array" ref="CD63">_xlfn.XLOOKUP($A63&amp;CD$5,'[1]NBA-Data-1980-2019'!$B$1:$B$16305&amp;'[1]NBA-Data-1980-2019'!$A$1:$A$16305,'[1]NBA-Data-1980-2019'!$F$1:$F$16305,"",0)</f>
        <v/>
      </c>
      <c r="CE63" s="2" cm="1">
        <f t="array" ref="CE63">_xlfn.XLOOKUP($A63&amp;CE$5,'[1]NBA-Data-1980-2019'!$B$1:$B$16305&amp;'[1]NBA-Data-1980-2019'!$A$1:$A$16305,'[1]NBA-Data-1980-2019'!$F$1:$F$16305,"",0)</f>
        <v>7.7</v>
      </c>
      <c r="CF63" s="2" cm="1">
        <f t="array" ref="CF63">_xlfn.XLOOKUP($A63&amp;CF$5,'[1]NBA-Data-1980-2019'!$B$1:$B$16305&amp;'[1]NBA-Data-1980-2019'!$A$1:$A$16305,'[1]NBA-Data-1980-2019'!$F$1:$F$16305,"",0)</f>
        <v>10</v>
      </c>
      <c r="CG63" s="2" t="str" cm="1">
        <f t="array" ref="CG63">_xlfn.XLOOKUP($A63&amp;CG$5,'[1]NBA-Data-1980-2019'!$B$1:$B$16305&amp;'[1]NBA-Data-1980-2019'!$A$1:$A$16305,'[1]NBA-Data-1980-2019'!$F$1:$F$16305,"",0)</f>
        <v/>
      </c>
      <c r="CH63" s="2" t="str" cm="1">
        <f t="array" ref="CH63">_xlfn.XLOOKUP($A63&amp;CH$5,'[1]NBA-Data-1980-2019'!$B$1:$B$16305&amp;'[1]NBA-Data-1980-2019'!$A$1:$A$16305,'[1]NBA-Data-1980-2019'!$F$1:$F$16305,"",0)</f>
        <v/>
      </c>
      <c r="CI63" s="2" t="str" cm="1">
        <f t="array" ref="CI63">_xlfn.XLOOKUP($A63&amp;CI$5,'[1]NBA-Data-1980-2019'!$B$1:$B$16305&amp;'[1]NBA-Data-1980-2019'!$A$1:$A$16305,'[1]NBA-Data-1980-2019'!$F$1:$F$16305,"",0)</f>
        <v/>
      </c>
      <c r="CJ63" s="2" t="str" cm="1">
        <f t="array" ref="CJ63">_xlfn.XLOOKUP($A63&amp;CJ$5,'[1]NBA-Data-1980-2019'!$B$1:$B$16305&amp;'[1]NBA-Data-1980-2019'!$A$1:$A$16305,'[1]NBA-Data-1980-2019'!$F$1:$F$16305,"",0)</f>
        <v/>
      </c>
      <c r="CK63" s="2" t="str" cm="1">
        <f t="array" ref="CK63">_xlfn.XLOOKUP($A63&amp;CK$5,'[1]NBA-Data-1980-2019'!$B$1:$B$16305&amp;'[1]NBA-Data-1980-2019'!$A$1:$A$16305,'[1]NBA-Data-1980-2019'!$F$1:$F$16305,"",0)</f>
        <v/>
      </c>
      <c r="CL63" s="2" t="str" cm="1">
        <f t="array" ref="CL63">_xlfn.XLOOKUP($A63&amp;CL$5,'[1]NBA-Data-1980-2019'!$B$1:$B$16305&amp;'[1]NBA-Data-1980-2019'!$A$1:$A$16305,'[1]NBA-Data-1980-2019'!$F$1:$F$16305,"",0)</f>
        <v/>
      </c>
      <c r="CM63" s="2" t="str" cm="1">
        <f t="array" ref="CM63">_xlfn.XLOOKUP($A63&amp;CM$5,'[1]NBA-Data-1980-2019'!$B$1:$B$16305&amp;'[1]NBA-Data-1980-2019'!$A$1:$A$16305,'[1]NBA-Data-1980-2019'!$F$1:$F$16305,"",0)</f>
        <v/>
      </c>
      <c r="CN63" s="2" t="str" cm="1">
        <f t="array" ref="CN63">_xlfn.XLOOKUP($A63&amp;CN$5,'[1]NBA-Data-1980-2019'!$B$1:$B$16305&amp;'[1]NBA-Data-1980-2019'!$A$1:$A$16305,'[1]NBA-Data-1980-2019'!$F$1:$F$16305,"",0)</f>
        <v/>
      </c>
      <c r="CO63" s="2" t="str" cm="1">
        <f t="array" ref="CO63">_xlfn.XLOOKUP($A63&amp;CO$5,'[1]NBA-Data-1980-2019'!$B$1:$B$16305&amp;'[1]NBA-Data-1980-2019'!$A$1:$A$16305,'[1]NBA-Data-1980-2019'!$F$1:$F$16305,"",0)</f>
        <v/>
      </c>
      <c r="CP63" s="2" t="str" cm="1">
        <f t="array" ref="CP63">_xlfn.XLOOKUP($A63&amp;CP$5,'[1]NBA-Data-1980-2019'!$B$1:$B$16305&amp;'[1]NBA-Data-1980-2019'!$A$1:$A$16305,'[1]NBA-Data-1980-2019'!$F$1:$F$16305,"",0)</f>
        <v/>
      </c>
      <c r="CQ63" s="2" t="str" cm="1">
        <f t="array" ref="CQ63">_xlfn.XLOOKUP($A63&amp;CQ$5,'[1]NBA-Data-1980-2019'!$B$1:$B$16305&amp;'[1]NBA-Data-1980-2019'!$A$1:$A$16305,'[1]NBA-Data-1980-2019'!$F$1:$F$16305,"",0)</f>
        <v/>
      </c>
      <c r="CR63" s="2" t="str" cm="1">
        <f t="array" ref="CR63">_xlfn.XLOOKUP($A63&amp;CR$5,'[1]NBA-Data-1980-2019'!$B$1:$B$16305&amp;'[1]NBA-Data-1980-2019'!$A$1:$A$16305,'[1]NBA-Data-1980-2019'!$F$1:$F$16305,"",0)</f>
        <v/>
      </c>
      <c r="CS63" s="2" t="str" cm="1">
        <f t="array" ref="CS63">_xlfn.XLOOKUP($A63&amp;CS$5,'[1]NBA-Data-1980-2019'!$B$1:$B$16305&amp;'[1]NBA-Data-1980-2019'!$A$1:$A$16305,'[1]NBA-Data-1980-2019'!$F$1:$F$16305,"",0)</f>
        <v/>
      </c>
      <c r="CU63" s="2" t="str">
        <f>_xlfn.XLOOKUP($A63,TEAMS!$G$1:$G$839,TEAMS!$H$1:$H$839,"",0)</f>
        <v>C</v>
      </c>
      <c r="CV63" s="2" t="str">
        <f>_xlfn.XLOOKUP($CU63,DASHBOARD!$B$22:$B$27,DASHBOARD!$C$22:$C$27,"",0)</f>
        <v>CENTER</v>
      </c>
      <c r="CY63" s="63">
        <f>SUMIFS('[1]NBA-Data-1980-2019'!$G$1:$G$16305,'[1]NBA-Data-1980-2019'!$B$1:$B$16305,$A63,'[1]NBA-Data-1980-2019'!$A$1:$A$16305,CY$9)</f>
        <v>0</v>
      </c>
      <c r="CZ63" s="63">
        <f>SUMIFS('[1]NBA-Data-1980-2019'!$G$1:$G$16305,'[1]NBA-Data-1980-2019'!$B$1:$B$16305,$A63,'[1]NBA-Data-1980-2019'!$A$1:$A$16305,CZ$9)</f>
        <v>0</v>
      </c>
      <c r="DA63" s="63">
        <f>SUMIFS('[1]NBA-Data-1980-2019'!$G$1:$G$16305,'[1]NBA-Data-1980-2019'!$B$1:$B$16305,$A63,'[1]NBA-Data-1980-2019'!$A$1:$A$16305,DA$9)</f>
        <v>0</v>
      </c>
      <c r="DB63" s="63">
        <f>SUMIFS('[1]NBA-Data-1980-2019'!$G$1:$G$16305,'[1]NBA-Data-1980-2019'!$B$1:$B$16305,$A63,'[1]NBA-Data-1980-2019'!$A$1:$A$16305,DB$9)</f>
        <v>0</v>
      </c>
      <c r="DC63" s="63">
        <f>SUMIFS('[1]NBA-Data-1980-2019'!$G$1:$G$16305,'[1]NBA-Data-1980-2019'!$B$1:$B$16305,$A63,'[1]NBA-Data-1980-2019'!$A$1:$A$16305,DC$9)</f>
        <v>0</v>
      </c>
      <c r="DD63" s="63">
        <f>SUMIFS('[1]NBA-Data-1980-2019'!$G$1:$G$16305,'[1]NBA-Data-1980-2019'!$B$1:$B$16305,$A63,'[1]NBA-Data-1980-2019'!$A$1:$A$16305,DD$9)</f>
        <v>0</v>
      </c>
      <c r="DE63" s="63">
        <f>SUMIFS('[1]NBA-Data-1980-2019'!$G$1:$G$16305,'[1]NBA-Data-1980-2019'!$B$1:$B$16305,$A63,'[1]NBA-Data-1980-2019'!$A$1:$A$16305,DE$9)</f>
        <v>0</v>
      </c>
      <c r="DF63" s="63">
        <f>SUMIFS('[1]NBA-Data-1980-2019'!$G$1:$G$16305,'[1]NBA-Data-1980-2019'!$B$1:$B$16305,$A63,'[1]NBA-Data-1980-2019'!$A$1:$A$16305,DF$9)</f>
        <v>0</v>
      </c>
      <c r="DG63" s="63">
        <f>SUMIFS('[1]NBA-Data-1980-2019'!$G$1:$G$16305,'[1]NBA-Data-1980-2019'!$B$1:$B$16305,$A63,'[1]NBA-Data-1980-2019'!$A$1:$A$16305,DG$9)</f>
        <v>0</v>
      </c>
      <c r="DH63" s="63">
        <f>SUMIFS('[1]NBA-Data-1980-2019'!$G$1:$G$16305,'[1]NBA-Data-1980-2019'!$B$1:$B$16305,$A63,'[1]NBA-Data-1980-2019'!$A$1:$A$16305,DH$9)</f>
        <v>0</v>
      </c>
      <c r="DI63" s="63">
        <f>SUMIFS('[1]NBA-Data-1980-2019'!$G$1:$G$16305,'[1]NBA-Data-1980-2019'!$B$1:$B$16305,$A63,'[1]NBA-Data-1980-2019'!$A$1:$A$16305,DI$9)</f>
        <v>1923600</v>
      </c>
      <c r="DJ63" s="63">
        <f>SUMIFS('[1]NBA-Data-1980-2019'!$G$1:$G$16305,'[1]NBA-Data-1980-2019'!$B$1:$B$16305,$A63,'[1]NBA-Data-1980-2019'!$A$1:$A$16305,DJ$9)</f>
        <v>2067960</v>
      </c>
      <c r="DK63" s="63">
        <f>SUMIFS('[1]NBA-Data-1980-2019'!$G$1:$G$16305,'[1]NBA-Data-1980-2019'!$B$1:$B$16305,$A63,'[1]NBA-Data-1980-2019'!$A$1:$A$16305,DK$9)</f>
        <v>2212200</v>
      </c>
      <c r="DL63" s="63">
        <f>SUMIFS('[1]NBA-Data-1980-2019'!$G$1:$G$16305,'[1]NBA-Data-1980-2019'!$B$1:$B$16305,$A63,'[1]NBA-Data-1980-2019'!$A$1:$A$16305,DL$9)</f>
        <v>2809494</v>
      </c>
      <c r="DM63" s="63">
        <f>SUMIFS('[1]NBA-Data-1980-2019'!$G$1:$G$16305,'[1]NBA-Data-1980-2019'!$B$1:$B$16305,$A63,'[1]NBA-Data-1980-2019'!$A$1:$A$16305,DM$9)</f>
        <v>3371393</v>
      </c>
      <c r="DN63" s="63">
        <f>SUMIFS('[1]NBA-Data-1980-2019'!$G$1:$G$16305,'[1]NBA-Data-1980-2019'!$B$1:$B$16305,$A63,'[1]NBA-Data-1980-2019'!$A$1:$A$16305,DN$9)</f>
        <v>3792817</v>
      </c>
      <c r="DO63" s="63">
        <f>SUMIFS('[1]NBA-Data-1980-2019'!$G$1:$G$16305,'[1]NBA-Data-1980-2019'!$B$1:$B$16305,$A63,'[1]NBA-Data-1980-2019'!$A$1:$A$16305,DO$9)</f>
        <v>0</v>
      </c>
      <c r="DP63" s="63">
        <f>SUMIFS('[1]NBA-Data-1980-2019'!$G$1:$G$16305,'[1]NBA-Data-1980-2019'!$B$1:$B$16305,$A63,'[1]NBA-Data-1980-2019'!$A$1:$A$16305,DP$9)</f>
        <v>2500000</v>
      </c>
      <c r="DQ63" s="63">
        <f>SUMIFS('[1]NBA-Data-1980-2019'!$G$1:$G$16305,'[1]NBA-Data-1980-2019'!$B$1:$B$16305,$A63,'[1]NBA-Data-1980-2019'!$A$1:$A$16305,DQ$9)</f>
        <v>2500000</v>
      </c>
      <c r="DR63" s="63">
        <f>SUMIFS('[1]NBA-Data-1980-2019'!$G$1:$G$16305,'[1]NBA-Data-1980-2019'!$B$1:$B$16305,$A63,'[1]NBA-Data-1980-2019'!$A$1:$A$16305,DR$9)</f>
        <v>0</v>
      </c>
      <c r="DS63" s="63">
        <f>SUMIFS('[1]NBA-Data-1980-2019'!$G$1:$G$16305,'[1]NBA-Data-1980-2019'!$B$1:$B$16305,$A63,'[1]NBA-Data-1980-2019'!$A$1:$A$16305,DS$9)</f>
        <v>0</v>
      </c>
      <c r="DT63" s="63">
        <f>SUMIFS('[1]NBA-Data-1980-2019'!$G$1:$G$16305,'[1]NBA-Data-1980-2019'!$B$1:$B$16305,$A63,'[1]NBA-Data-1980-2019'!$A$1:$A$16305,DT$9)</f>
        <v>0</v>
      </c>
      <c r="DU63" s="63">
        <f>SUMIFS('[1]NBA-Data-1980-2019'!$G$1:$G$16305,'[1]NBA-Data-1980-2019'!$B$1:$B$16305,$A63,'[1]NBA-Data-1980-2019'!$A$1:$A$16305,DU$9)</f>
        <v>0</v>
      </c>
      <c r="DV63" s="63">
        <f>SUMIFS('[1]NBA-Data-1980-2019'!$G$1:$G$16305,'[1]NBA-Data-1980-2019'!$B$1:$B$16305,$A63,'[1]NBA-Data-1980-2019'!$A$1:$A$16305,DV$9)</f>
        <v>0</v>
      </c>
      <c r="DW63" s="63">
        <f>SUMIFS('[1]NBA-Data-1980-2019'!$G$1:$G$16305,'[1]NBA-Data-1980-2019'!$B$1:$B$16305,$A63,'[1]NBA-Data-1980-2019'!$A$1:$A$16305,DW$9)</f>
        <v>0</v>
      </c>
      <c r="DX63" s="63">
        <f>SUMIFS('[1]NBA-Data-1980-2019'!$G$1:$G$16305,'[1]NBA-Data-1980-2019'!$B$1:$B$16305,$A63,'[1]NBA-Data-1980-2019'!$A$1:$A$16305,DX$9)</f>
        <v>0</v>
      </c>
      <c r="DY63" s="63">
        <f>SUMIFS('[1]NBA-Data-1980-2019'!$G$1:$G$16305,'[1]NBA-Data-1980-2019'!$B$1:$B$16305,$A63,'[1]NBA-Data-1980-2019'!$A$1:$A$16305,DY$9)</f>
        <v>0</v>
      </c>
      <c r="DZ63" s="63">
        <f>SUMIFS('[1]NBA-Data-1980-2019'!$G$1:$G$16305,'[1]NBA-Data-1980-2019'!$B$1:$B$16305,$A63,'[1]NBA-Data-1980-2019'!$A$1:$A$16305,DZ$9)</f>
        <v>0</v>
      </c>
      <c r="EA63" s="63">
        <f>SUMIFS('[1]NBA-Data-1980-2019'!$G$1:$G$16305,'[1]NBA-Data-1980-2019'!$B$1:$B$16305,$A63,'[1]NBA-Data-1980-2019'!$A$1:$A$16305,EA$9)</f>
        <v>0</v>
      </c>
      <c r="EB63" s="63">
        <f>SUMIFS('[1]NBA-Data-1980-2019'!$G$1:$G$16305,'[1]NBA-Data-1980-2019'!$B$1:$B$16305,$A63,'[1]NBA-Data-1980-2019'!$A$1:$A$16305,EB$9)</f>
        <v>0</v>
      </c>
      <c r="EC63" s="63">
        <f>SUMIFS('[1]NBA-Data-1980-2019'!$G$1:$G$16305,'[1]NBA-Data-1980-2019'!$B$1:$B$16305,$A63,'[1]NBA-Data-1980-2019'!$A$1:$A$16305,EC$9)</f>
        <v>0</v>
      </c>
      <c r="ED63" s="63">
        <f>SUMIFS('[1]NBA-Data-1980-2019'!$G$1:$G$16305,'[1]NBA-Data-1980-2019'!$B$1:$B$16305,$A63,'[1]NBA-Data-1980-2019'!$A$1:$A$16305,ED$9)</f>
        <v>0</v>
      </c>
      <c r="EH63" s="2" t="s">
        <v>1480</v>
      </c>
    </row>
    <row r="64" spans="1:165" x14ac:dyDescent="0.2">
      <c r="A64" s="2" t="s">
        <v>1144</v>
      </c>
      <c r="B64" s="2" t="str" cm="1">
        <f t="array" ref="B64">_xlfn.XLOOKUP($A64&amp;B$5,'[1]NBA-Data-1980-2019'!$B$1:$B$16305&amp;'[1]NBA-Data-1980-2019'!$A$1:$A$16305,'[1]NBA-Data-1980-2019'!$D$1:$D$16305,"",0)</f>
        <v/>
      </c>
      <c r="C64" s="2" t="str" cm="1">
        <f t="array" ref="C64">_xlfn.XLOOKUP($A64&amp;C$5,'[1]NBA-Data-1980-2019'!$B$1:$B$16305&amp;'[1]NBA-Data-1980-2019'!$A$1:$A$16305,'[1]NBA-Data-1980-2019'!$D$1:$D$16305,"",0)</f>
        <v/>
      </c>
      <c r="D64" s="2" t="str" cm="1">
        <f t="array" ref="D64">_xlfn.XLOOKUP($A64&amp;D$5,'[1]NBA-Data-1980-2019'!$B$1:$B$16305&amp;'[1]NBA-Data-1980-2019'!$A$1:$A$16305,'[1]NBA-Data-1980-2019'!$D$1:$D$16305,"",0)</f>
        <v/>
      </c>
      <c r="E64" s="2" t="str" cm="1">
        <f t="array" ref="E64">_xlfn.XLOOKUP($A64&amp;E$5,'[1]NBA-Data-1980-2019'!$B$1:$B$16305&amp;'[1]NBA-Data-1980-2019'!$A$1:$A$16305,'[1]NBA-Data-1980-2019'!$D$1:$D$16305,"",0)</f>
        <v>SAS</v>
      </c>
      <c r="F64" s="2" t="str" cm="1">
        <f t="array" ref="F64">_xlfn.XLOOKUP($A64&amp;F$5,'[1]NBA-Data-1980-2019'!$B$1:$B$16305&amp;'[1]NBA-Data-1980-2019'!$A$1:$A$16305,'[1]NBA-Data-1980-2019'!$D$1:$D$16305,"",0)</f>
        <v/>
      </c>
      <c r="G64" s="2" t="str" cm="1">
        <f t="array" ref="G64">_xlfn.XLOOKUP($A64&amp;G$5,'[1]NBA-Data-1980-2019'!$B$1:$B$16305&amp;'[1]NBA-Data-1980-2019'!$A$1:$A$16305,'[1]NBA-Data-1980-2019'!$D$1:$D$16305,"",0)</f>
        <v/>
      </c>
      <c r="H64" s="2" t="str" cm="1">
        <f t="array" ref="H64">_xlfn.XLOOKUP($A64&amp;H$5,'[1]NBA-Data-1980-2019'!$B$1:$B$16305&amp;'[1]NBA-Data-1980-2019'!$A$1:$A$16305,'[1]NBA-Data-1980-2019'!$D$1:$D$16305,"",0)</f>
        <v/>
      </c>
      <c r="I64" s="2" t="str" cm="1">
        <f t="array" ref="I64">_xlfn.XLOOKUP($A64&amp;I$5,'[1]NBA-Data-1980-2019'!$B$1:$B$16305&amp;'[1]NBA-Data-1980-2019'!$A$1:$A$16305,'[1]NBA-Data-1980-2019'!$D$1:$D$16305,"",0)</f>
        <v/>
      </c>
      <c r="J64" s="2" t="str" cm="1">
        <f t="array" ref="J64">_xlfn.XLOOKUP($A64&amp;J$5,'[1]NBA-Data-1980-2019'!$B$1:$B$16305&amp;'[1]NBA-Data-1980-2019'!$A$1:$A$16305,'[1]NBA-Data-1980-2019'!$D$1:$D$16305,"",0)</f>
        <v/>
      </c>
      <c r="K64" s="2" t="str" cm="1">
        <f t="array" ref="K64">_xlfn.XLOOKUP($A64&amp;K$5,'[1]NBA-Data-1980-2019'!$B$1:$B$16305&amp;'[1]NBA-Data-1980-2019'!$A$1:$A$16305,'[1]NBA-Data-1980-2019'!$D$1:$D$16305,"",0)</f>
        <v/>
      </c>
      <c r="L64" s="2" t="str" cm="1">
        <f t="array" ref="L64">_xlfn.XLOOKUP($A64&amp;L$5,'[1]NBA-Data-1980-2019'!$B$1:$B$16305&amp;'[1]NBA-Data-1980-2019'!$A$1:$A$16305,'[1]NBA-Data-1980-2019'!$D$1:$D$16305,"",0)</f>
        <v/>
      </c>
      <c r="M64" s="2" t="str" cm="1">
        <f t="array" ref="M64">_xlfn.XLOOKUP($A64&amp;M$5,'[1]NBA-Data-1980-2019'!$B$1:$B$16305&amp;'[1]NBA-Data-1980-2019'!$A$1:$A$16305,'[1]NBA-Data-1980-2019'!$D$1:$D$16305,"",0)</f>
        <v/>
      </c>
      <c r="N64" s="2" t="str" cm="1">
        <f t="array" ref="N64">_xlfn.XLOOKUP($A64&amp;N$5,'[1]NBA-Data-1980-2019'!$B$1:$B$16305&amp;'[1]NBA-Data-1980-2019'!$A$1:$A$16305,'[1]NBA-Data-1980-2019'!$D$1:$D$16305,"",0)</f>
        <v/>
      </c>
      <c r="O64" s="2" t="str" cm="1">
        <f t="array" ref="O64">_xlfn.XLOOKUP($A64&amp;O$5,'[1]NBA-Data-1980-2019'!$B$1:$B$16305&amp;'[1]NBA-Data-1980-2019'!$A$1:$A$16305,'[1]NBA-Data-1980-2019'!$D$1:$D$16305,"",0)</f>
        <v/>
      </c>
      <c r="P64" s="2" t="str" cm="1">
        <f t="array" ref="P64">_xlfn.XLOOKUP($A64&amp;P$5,'[1]NBA-Data-1980-2019'!$B$1:$B$16305&amp;'[1]NBA-Data-1980-2019'!$A$1:$A$16305,'[1]NBA-Data-1980-2019'!$D$1:$D$16305,"",0)</f>
        <v/>
      </c>
      <c r="Q64" s="2" t="str" cm="1">
        <f t="array" ref="Q64">_xlfn.XLOOKUP($A64&amp;Q$5,'[1]NBA-Data-1980-2019'!$B$1:$B$16305&amp;'[1]NBA-Data-1980-2019'!$A$1:$A$16305,'[1]NBA-Data-1980-2019'!$D$1:$D$16305,"",0)</f>
        <v/>
      </c>
      <c r="R64" s="2" t="str" cm="1">
        <f t="array" ref="R64">_xlfn.XLOOKUP($A64&amp;R$5,'[1]NBA-Data-1980-2019'!$B$1:$B$16305&amp;'[1]NBA-Data-1980-2019'!$A$1:$A$16305,'[1]NBA-Data-1980-2019'!$D$1:$D$16305,"",0)</f>
        <v/>
      </c>
      <c r="S64" s="2" t="str" cm="1">
        <f t="array" ref="S64">_xlfn.XLOOKUP($A64&amp;S$5,'[1]NBA-Data-1980-2019'!$B$1:$B$16305&amp;'[1]NBA-Data-1980-2019'!$A$1:$A$16305,'[1]NBA-Data-1980-2019'!$D$1:$D$16305,"",0)</f>
        <v/>
      </c>
      <c r="T64" s="2" t="str" cm="1">
        <f t="array" ref="T64">_xlfn.XLOOKUP($A64&amp;T$5,'[1]NBA-Data-1980-2019'!$B$1:$B$16305&amp;'[1]NBA-Data-1980-2019'!$A$1:$A$16305,'[1]NBA-Data-1980-2019'!$D$1:$D$16305,"",0)</f>
        <v/>
      </c>
      <c r="U64" s="2" t="str" cm="1">
        <f t="array" ref="U64">_xlfn.XLOOKUP($A64&amp;U$5,'[1]NBA-Data-1980-2019'!$B$1:$B$16305&amp;'[1]NBA-Data-1980-2019'!$A$1:$A$16305,'[1]NBA-Data-1980-2019'!$D$1:$D$16305,"",0)</f>
        <v/>
      </c>
      <c r="V64" s="2" t="str" cm="1">
        <f t="array" ref="V64">_xlfn.XLOOKUP($A64&amp;V$5,'[1]NBA-Data-1980-2019'!$B$1:$B$16305&amp;'[1]NBA-Data-1980-2019'!$A$1:$A$16305,'[1]NBA-Data-1980-2019'!$D$1:$D$16305,"",0)</f>
        <v/>
      </c>
      <c r="W64" s="2" t="str" cm="1">
        <f t="array" ref="W64">_xlfn.XLOOKUP($A64&amp;W$5,'[1]NBA-Data-1980-2019'!$B$1:$B$16305&amp;'[1]NBA-Data-1980-2019'!$A$1:$A$16305,'[1]NBA-Data-1980-2019'!$D$1:$D$16305,"",0)</f>
        <v/>
      </c>
      <c r="X64" s="2" t="str" cm="1">
        <f t="array" ref="X64">_xlfn.XLOOKUP($A64&amp;X$5,'[1]NBA-Data-1980-2019'!$B$1:$B$16305&amp;'[1]NBA-Data-1980-2019'!$A$1:$A$16305,'[1]NBA-Data-1980-2019'!$D$1:$D$16305,"",0)</f>
        <v/>
      </c>
      <c r="Y64" s="2" t="str" cm="1">
        <f t="array" ref="Y64">_xlfn.XLOOKUP($A64&amp;Y$5,'[1]NBA-Data-1980-2019'!$B$1:$B$16305&amp;'[1]NBA-Data-1980-2019'!$A$1:$A$16305,'[1]NBA-Data-1980-2019'!$D$1:$D$16305,"",0)</f>
        <v/>
      </c>
      <c r="Z64" s="2" t="str" cm="1">
        <f t="array" ref="Z64">_xlfn.XLOOKUP($A64&amp;Z$5,'[1]NBA-Data-1980-2019'!$B$1:$B$16305&amp;'[1]NBA-Data-1980-2019'!$A$1:$A$16305,'[1]NBA-Data-1980-2019'!$D$1:$D$16305,"",0)</f>
        <v/>
      </c>
      <c r="AA64" s="2" t="str" cm="1">
        <f t="array" ref="AA64">_xlfn.XLOOKUP($A64&amp;AA$5,'[1]NBA-Data-1980-2019'!$B$1:$B$16305&amp;'[1]NBA-Data-1980-2019'!$A$1:$A$16305,'[1]NBA-Data-1980-2019'!$D$1:$D$16305,"",0)</f>
        <v/>
      </c>
      <c r="AB64" s="2" t="str" cm="1">
        <f t="array" ref="AB64">_xlfn.XLOOKUP($A64&amp;AB$5,'[1]NBA-Data-1980-2019'!$B$1:$B$16305&amp;'[1]NBA-Data-1980-2019'!$A$1:$A$16305,'[1]NBA-Data-1980-2019'!$D$1:$D$16305,"",0)</f>
        <v/>
      </c>
      <c r="AC64" s="2" t="str" cm="1">
        <f t="array" ref="AC64">_xlfn.XLOOKUP($A64&amp;AC$5,'[1]NBA-Data-1980-2019'!$B$1:$B$16305&amp;'[1]NBA-Data-1980-2019'!$A$1:$A$16305,'[1]NBA-Data-1980-2019'!$D$1:$D$16305,"",0)</f>
        <v/>
      </c>
      <c r="AD64" s="2" t="str" cm="1">
        <f t="array" ref="AD64">_xlfn.XLOOKUP($A64&amp;AD$5,'[1]NBA-Data-1980-2019'!$B$1:$B$16305&amp;'[1]NBA-Data-1980-2019'!$A$1:$A$16305,'[1]NBA-Data-1980-2019'!$D$1:$D$16305,"",0)</f>
        <v/>
      </c>
      <c r="AE64" s="2" t="str" cm="1">
        <f t="array" ref="AE64">_xlfn.XLOOKUP($A64&amp;AE$5,'[1]NBA-Data-1980-2019'!$B$1:$B$16305&amp;'[1]NBA-Data-1980-2019'!$A$1:$A$16305,'[1]NBA-Data-1980-2019'!$D$1:$D$16305,"",0)</f>
        <v/>
      </c>
      <c r="AF64" s="2" t="str" cm="1">
        <f t="array" ref="AF64">_xlfn.XLOOKUP($A64&amp;AF$5,'[1]NBA-Data-1980-2019'!$B$1:$B$16305&amp;'[1]NBA-Data-1980-2019'!$A$1:$A$16305,'[1]NBA-Data-1980-2019'!$D$1:$D$16305,"",0)</f>
        <v/>
      </c>
      <c r="AG64" s="2" t="str" cm="1">
        <f t="array" ref="AG64">_xlfn.XLOOKUP($A64&amp;AG$5,'[1]NBA-Data-1980-2019'!$B$1:$B$16305&amp;'[1]NBA-Data-1980-2019'!$A$1:$A$16305,'[1]NBA-Data-1980-2019'!$D$1:$D$16305,"",0)</f>
        <v/>
      </c>
      <c r="AH64" s="2" t="str" cm="1">
        <f t="array" ref="AH64">_xlfn.XLOOKUP($A64&amp;AH$5,'[1]NBA-Data-1980-2019'!$B$1:$B$16305&amp;'[1]NBA-Data-1980-2019'!$A$1:$A$16305,'[1]NBA-Data-1980-2019'!$H$1:$H$16305,"",0)</f>
        <v/>
      </c>
      <c r="AI64" s="2" t="str" cm="1">
        <f t="array" ref="AI64">_xlfn.XLOOKUP($A64&amp;AI$5,'[1]NBA-Data-1980-2019'!$B$1:$B$16305&amp;'[1]NBA-Data-1980-2019'!$A$1:$A$16305,'[1]NBA-Data-1980-2019'!$H$1:$H$16305,"",0)</f>
        <v/>
      </c>
      <c r="AJ64" s="2" t="str" cm="1">
        <f t="array" ref="AJ64">_xlfn.XLOOKUP($A64&amp;AJ$5,'[1]NBA-Data-1980-2019'!$B$1:$B$16305&amp;'[1]NBA-Data-1980-2019'!$A$1:$A$16305,'[1]NBA-Data-1980-2019'!$H$1:$H$16305,"",0)</f>
        <v/>
      </c>
      <c r="AK64" s="2" cm="1">
        <f t="array" ref="AK64">_xlfn.XLOOKUP($A64&amp;AK$5,'[1]NBA-Data-1980-2019'!$B$1:$B$16305&amp;'[1]NBA-Data-1980-2019'!$A$1:$A$16305,'[1]NBA-Data-1980-2019'!$H$1:$H$16305,"",0)</f>
        <v>1</v>
      </c>
      <c r="AL64" s="2" t="str" cm="1">
        <f t="array" ref="AL64">_xlfn.XLOOKUP($A64&amp;AL$5,'[1]NBA-Data-1980-2019'!$B$1:$B$16305&amp;'[1]NBA-Data-1980-2019'!$A$1:$A$16305,'[1]NBA-Data-1980-2019'!$H$1:$H$16305,"",0)</f>
        <v/>
      </c>
      <c r="AM64" s="2" t="str" cm="1">
        <f t="array" ref="AM64">_xlfn.XLOOKUP($A64&amp;AM$5,'[1]NBA-Data-1980-2019'!$B$1:$B$16305&amp;'[1]NBA-Data-1980-2019'!$A$1:$A$16305,'[1]NBA-Data-1980-2019'!$H$1:$H$16305,"",0)</f>
        <v/>
      </c>
      <c r="AN64" s="2" t="str" cm="1">
        <f t="array" ref="AN64">_xlfn.XLOOKUP($A64&amp;AN$5,'[1]NBA-Data-1980-2019'!$B$1:$B$16305&amp;'[1]NBA-Data-1980-2019'!$A$1:$A$16305,'[1]NBA-Data-1980-2019'!$H$1:$H$16305,"",0)</f>
        <v/>
      </c>
      <c r="AO64" s="2" t="str" cm="1">
        <f t="array" ref="AO64">_xlfn.XLOOKUP($A64&amp;AO$5,'[1]NBA-Data-1980-2019'!$B$1:$B$16305&amp;'[1]NBA-Data-1980-2019'!$A$1:$A$16305,'[1]NBA-Data-1980-2019'!$H$1:$H$16305,"",0)</f>
        <v/>
      </c>
      <c r="AP64" s="2" t="str" cm="1">
        <f t="array" ref="AP64">_xlfn.XLOOKUP($A64&amp;AP$5,'[1]NBA-Data-1980-2019'!$B$1:$B$16305&amp;'[1]NBA-Data-1980-2019'!$A$1:$A$16305,'[1]NBA-Data-1980-2019'!$H$1:$H$16305,"",0)</f>
        <v/>
      </c>
      <c r="AQ64" s="2" t="str" cm="1">
        <f t="array" ref="AQ64">_xlfn.XLOOKUP($A64&amp;AQ$5,'[1]NBA-Data-1980-2019'!$B$1:$B$16305&amp;'[1]NBA-Data-1980-2019'!$A$1:$A$16305,'[1]NBA-Data-1980-2019'!$H$1:$H$16305,"",0)</f>
        <v/>
      </c>
      <c r="AR64" s="2" t="str" cm="1">
        <f t="array" ref="AR64">_xlfn.XLOOKUP($A64&amp;AR$5,'[1]NBA-Data-1980-2019'!$B$1:$B$16305&amp;'[1]NBA-Data-1980-2019'!$A$1:$A$16305,'[1]NBA-Data-1980-2019'!$H$1:$H$16305,"",0)</f>
        <v/>
      </c>
      <c r="AS64" s="2" t="str" cm="1">
        <f t="array" ref="AS64">_xlfn.XLOOKUP($A64&amp;AS$5,'[1]NBA-Data-1980-2019'!$B$1:$B$16305&amp;'[1]NBA-Data-1980-2019'!$A$1:$A$16305,'[1]NBA-Data-1980-2019'!$H$1:$H$16305,"",0)</f>
        <v/>
      </c>
      <c r="AT64" s="2" t="str" cm="1">
        <f t="array" ref="AT64">_xlfn.XLOOKUP($A64&amp;AT$5,'[1]NBA-Data-1980-2019'!$B$1:$B$16305&amp;'[1]NBA-Data-1980-2019'!$A$1:$A$16305,'[1]NBA-Data-1980-2019'!$H$1:$H$16305,"",0)</f>
        <v/>
      </c>
      <c r="AU64" s="2" t="str" cm="1">
        <f t="array" ref="AU64">_xlfn.XLOOKUP($A64&amp;AU$5,'[1]NBA-Data-1980-2019'!$B$1:$B$16305&amp;'[1]NBA-Data-1980-2019'!$A$1:$A$16305,'[1]NBA-Data-1980-2019'!$H$1:$H$16305,"",0)</f>
        <v/>
      </c>
      <c r="AV64" s="2" t="str" cm="1">
        <f t="array" ref="AV64">_xlfn.XLOOKUP($A64&amp;AV$5,'[1]NBA-Data-1980-2019'!$B$1:$B$16305&amp;'[1]NBA-Data-1980-2019'!$A$1:$A$16305,'[1]NBA-Data-1980-2019'!$H$1:$H$16305,"",0)</f>
        <v/>
      </c>
      <c r="AW64" s="2" t="str" cm="1">
        <f t="array" ref="AW64">_xlfn.XLOOKUP($A64&amp;AW$5,'[1]NBA-Data-1980-2019'!$B$1:$B$16305&amp;'[1]NBA-Data-1980-2019'!$A$1:$A$16305,'[1]NBA-Data-1980-2019'!$H$1:$H$16305,"",0)</f>
        <v/>
      </c>
      <c r="AX64" s="2" t="str" cm="1">
        <f t="array" ref="AX64">_xlfn.XLOOKUP($A64&amp;AX$5,'[1]NBA-Data-1980-2019'!$B$1:$B$16305&amp;'[1]NBA-Data-1980-2019'!$A$1:$A$16305,'[1]NBA-Data-1980-2019'!$H$1:$H$16305,"",0)</f>
        <v/>
      </c>
      <c r="AY64" s="2" t="str" cm="1">
        <f t="array" ref="AY64">_xlfn.XLOOKUP($A64&amp;AY$5,'[1]NBA-Data-1980-2019'!$B$1:$B$16305&amp;'[1]NBA-Data-1980-2019'!$A$1:$A$16305,'[1]NBA-Data-1980-2019'!$H$1:$H$16305,"",0)</f>
        <v/>
      </c>
      <c r="AZ64" s="2" t="str" cm="1">
        <f t="array" ref="AZ64">_xlfn.XLOOKUP($A64&amp;AZ$5,'[1]NBA-Data-1980-2019'!$B$1:$B$16305&amp;'[1]NBA-Data-1980-2019'!$A$1:$A$16305,'[1]NBA-Data-1980-2019'!$H$1:$H$16305,"",0)</f>
        <v/>
      </c>
      <c r="BA64" s="2" t="str" cm="1">
        <f t="array" ref="BA64">_xlfn.XLOOKUP($A64&amp;BA$5,'[1]NBA-Data-1980-2019'!$B$1:$B$16305&amp;'[1]NBA-Data-1980-2019'!$A$1:$A$16305,'[1]NBA-Data-1980-2019'!$H$1:$H$16305,"",0)</f>
        <v/>
      </c>
      <c r="BB64" s="2" t="str" cm="1">
        <f t="array" ref="BB64">_xlfn.XLOOKUP($A64&amp;BB$5,'[1]NBA-Data-1980-2019'!$B$1:$B$16305&amp;'[1]NBA-Data-1980-2019'!$A$1:$A$16305,'[1]NBA-Data-1980-2019'!$H$1:$H$16305,"",0)</f>
        <v/>
      </c>
      <c r="BC64" s="2" t="str" cm="1">
        <f t="array" ref="BC64">_xlfn.XLOOKUP($A64&amp;BC$5,'[1]NBA-Data-1980-2019'!$B$1:$B$16305&amp;'[1]NBA-Data-1980-2019'!$A$1:$A$16305,'[1]NBA-Data-1980-2019'!$H$1:$H$16305,"",0)</f>
        <v/>
      </c>
      <c r="BD64" s="2" t="str" cm="1">
        <f t="array" ref="BD64">_xlfn.XLOOKUP($A64&amp;BD$5,'[1]NBA-Data-1980-2019'!$B$1:$B$16305&amp;'[1]NBA-Data-1980-2019'!$A$1:$A$16305,'[1]NBA-Data-1980-2019'!$H$1:$H$16305,"",0)</f>
        <v/>
      </c>
      <c r="BE64" s="2" t="str" cm="1">
        <f t="array" ref="BE64">_xlfn.XLOOKUP($A64&amp;BE$5,'[1]NBA-Data-1980-2019'!$B$1:$B$16305&amp;'[1]NBA-Data-1980-2019'!$A$1:$A$16305,'[1]NBA-Data-1980-2019'!$H$1:$H$16305,"",0)</f>
        <v/>
      </c>
      <c r="BF64" s="2" t="str" cm="1">
        <f t="array" ref="BF64">_xlfn.XLOOKUP($A64&amp;BF$5,'[1]NBA-Data-1980-2019'!$B$1:$B$16305&amp;'[1]NBA-Data-1980-2019'!$A$1:$A$16305,'[1]NBA-Data-1980-2019'!$H$1:$H$16305,"",0)</f>
        <v/>
      </c>
      <c r="BG64" s="2" t="str" cm="1">
        <f t="array" ref="BG64">_xlfn.XLOOKUP($A64&amp;BG$5,'[1]NBA-Data-1980-2019'!$B$1:$B$16305&amp;'[1]NBA-Data-1980-2019'!$A$1:$A$16305,'[1]NBA-Data-1980-2019'!$H$1:$H$16305,"",0)</f>
        <v/>
      </c>
      <c r="BH64" s="2" t="str" cm="1">
        <f t="array" ref="BH64">_xlfn.XLOOKUP($A64&amp;BH$5,'[1]NBA-Data-1980-2019'!$B$1:$B$16305&amp;'[1]NBA-Data-1980-2019'!$A$1:$A$16305,'[1]NBA-Data-1980-2019'!$H$1:$H$16305,"",0)</f>
        <v/>
      </c>
      <c r="BI64" s="2" t="str" cm="1">
        <f t="array" ref="BI64">_xlfn.XLOOKUP($A64&amp;BI$5,'[1]NBA-Data-1980-2019'!$B$1:$B$16305&amp;'[1]NBA-Data-1980-2019'!$A$1:$A$16305,'[1]NBA-Data-1980-2019'!$H$1:$H$16305,"",0)</f>
        <v/>
      </c>
      <c r="BJ64" s="2" t="str" cm="1">
        <f t="array" ref="BJ64">_xlfn.XLOOKUP($A64&amp;BJ$5,'[1]NBA-Data-1980-2019'!$B$1:$B$16305&amp;'[1]NBA-Data-1980-2019'!$A$1:$A$16305,'[1]NBA-Data-1980-2019'!$H$1:$H$16305,"",0)</f>
        <v/>
      </c>
      <c r="BK64" s="2" t="str" cm="1">
        <f t="array" ref="BK64">_xlfn.XLOOKUP($A64&amp;BK$5,'[1]NBA-Data-1980-2019'!$B$1:$B$16305&amp;'[1]NBA-Data-1980-2019'!$A$1:$A$16305,'[1]NBA-Data-1980-2019'!$H$1:$H$16305,"",0)</f>
        <v/>
      </c>
      <c r="BL64" s="2" t="str" cm="1">
        <f t="array" ref="BL64">_xlfn.XLOOKUP($A64&amp;BL$5,'[1]NBA-Data-1980-2019'!$B$1:$B$16305&amp;'[1]NBA-Data-1980-2019'!$A$1:$A$16305,'[1]NBA-Data-1980-2019'!$H$1:$H$16305,"",0)</f>
        <v/>
      </c>
      <c r="BM64" s="2" t="str" cm="1">
        <f t="array" ref="BM64">_xlfn.XLOOKUP($A64&amp;BM$5,'[1]NBA-Data-1980-2019'!$B$1:$B$16305&amp;'[1]NBA-Data-1980-2019'!$A$1:$A$16305,'[1]NBA-Data-1980-2019'!$H$1:$H$16305,"",0)</f>
        <v/>
      </c>
      <c r="BN64" s="2" t="str" cm="1">
        <f t="array" ref="BN64">_xlfn.XLOOKUP($A64&amp;BN$5,'[1]NBA-Data-1980-2019'!$B$1:$B$16305&amp;'[1]NBA-Data-1980-2019'!$A$1:$A$16305,'[1]NBA-Data-1980-2019'!$F$1:$F$16305,"",0)</f>
        <v/>
      </c>
      <c r="BO64" s="2" t="str" cm="1">
        <f t="array" ref="BO64">_xlfn.XLOOKUP($A64&amp;BO$5,'[1]NBA-Data-1980-2019'!$B$1:$B$16305&amp;'[1]NBA-Data-1980-2019'!$A$1:$A$16305,'[1]NBA-Data-1980-2019'!$F$1:$F$16305,"",0)</f>
        <v/>
      </c>
      <c r="BP64" s="2" t="str" cm="1">
        <f t="array" ref="BP64">_xlfn.XLOOKUP($A64&amp;BP$5,'[1]NBA-Data-1980-2019'!$B$1:$B$16305&amp;'[1]NBA-Data-1980-2019'!$A$1:$A$16305,'[1]NBA-Data-1980-2019'!$F$1:$F$16305,"",0)</f>
        <v/>
      </c>
      <c r="BQ64" s="2" cm="1">
        <f t="array" ref="BQ64">_xlfn.XLOOKUP($A64&amp;BQ$5,'[1]NBA-Data-1980-2019'!$B$1:$B$16305&amp;'[1]NBA-Data-1980-2019'!$A$1:$A$16305,'[1]NBA-Data-1980-2019'!$F$1:$F$16305,"",0)</f>
        <v>46</v>
      </c>
      <c r="BR64" s="2" t="str" cm="1">
        <f t="array" ref="BR64">_xlfn.XLOOKUP($A64&amp;BR$5,'[1]NBA-Data-1980-2019'!$B$1:$B$16305&amp;'[1]NBA-Data-1980-2019'!$A$1:$A$16305,'[1]NBA-Data-1980-2019'!$F$1:$F$16305,"",0)</f>
        <v/>
      </c>
      <c r="BS64" s="2" t="str" cm="1">
        <f t="array" ref="BS64">_xlfn.XLOOKUP($A64&amp;BS$5,'[1]NBA-Data-1980-2019'!$B$1:$B$16305&amp;'[1]NBA-Data-1980-2019'!$A$1:$A$16305,'[1]NBA-Data-1980-2019'!$F$1:$F$16305,"",0)</f>
        <v/>
      </c>
      <c r="BT64" s="2" t="str" cm="1">
        <f t="array" ref="BT64">_xlfn.XLOOKUP($A64&amp;BT$5,'[1]NBA-Data-1980-2019'!$B$1:$B$16305&amp;'[1]NBA-Data-1980-2019'!$A$1:$A$16305,'[1]NBA-Data-1980-2019'!$F$1:$F$16305,"",0)</f>
        <v/>
      </c>
      <c r="BU64" s="2" t="str" cm="1">
        <f t="array" ref="BU64">_xlfn.XLOOKUP($A64&amp;BU$5,'[1]NBA-Data-1980-2019'!$B$1:$B$16305&amp;'[1]NBA-Data-1980-2019'!$A$1:$A$16305,'[1]NBA-Data-1980-2019'!$F$1:$F$16305,"",0)</f>
        <v/>
      </c>
      <c r="BV64" s="2" t="str" cm="1">
        <f t="array" ref="BV64">_xlfn.XLOOKUP($A64&amp;BV$5,'[1]NBA-Data-1980-2019'!$B$1:$B$16305&amp;'[1]NBA-Data-1980-2019'!$A$1:$A$16305,'[1]NBA-Data-1980-2019'!$F$1:$F$16305,"",0)</f>
        <v/>
      </c>
      <c r="BW64" s="2" t="str" cm="1">
        <f t="array" ref="BW64">_xlfn.XLOOKUP($A64&amp;BW$5,'[1]NBA-Data-1980-2019'!$B$1:$B$16305&amp;'[1]NBA-Data-1980-2019'!$A$1:$A$16305,'[1]NBA-Data-1980-2019'!$F$1:$F$16305,"",0)</f>
        <v/>
      </c>
      <c r="BX64" s="2" t="str" cm="1">
        <f t="array" ref="BX64">_xlfn.XLOOKUP($A64&amp;BX$5,'[1]NBA-Data-1980-2019'!$B$1:$B$16305&amp;'[1]NBA-Data-1980-2019'!$A$1:$A$16305,'[1]NBA-Data-1980-2019'!$F$1:$F$16305,"",0)</f>
        <v/>
      </c>
      <c r="BY64" s="2" t="str" cm="1">
        <f t="array" ref="BY64">_xlfn.XLOOKUP($A64&amp;BY$5,'[1]NBA-Data-1980-2019'!$B$1:$B$16305&amp;'[1]NBA-Data-1980-2019'!$A$1:$A$16305,'[1]NBA-Data-1980-2019'!$F$1:$F$16305,"",0)</f>
        <v/>
      </c>
      <c r="BZ64" s="2" t="str" cm="1">
        <f t="array" ref="BZ64">_xlfn.XLOOKUP($A64&amp;BZ$5,'[1]NBA-Data-1980-2019'!$B$1:$B$16305&amp;'[1]NBA-Data-1980-2019'!$A$1:$A$16305,'[1]NBA-Data-1980-2019'!$F$1:$F$16305,"",0)</f>
        <v/>
      </c>
      <c r="CA64" s="2" t="str" cm="1">
        <f t="array" ref="CA64">_xlfn.XLOOKUP($A64&amp;CA$5,'[1]NBA-Data-1980-2019'!$B$1:$B$16305&amp;'[1]NBA-Data-1980-2019'!$A$1:$A$16305,'[1]NBA-Data-1980-2019'!$F$1:$F$16305,"",0)</f>
        <v/>
      </c>
      <c r="CB64" s="2" t="str" cm="1">
        <f t="array" ref="CB64">_xlfn.XLOOKUP($A64&amp;CB$5,'[1]NBA-Data-1980-2019'!$B$1:$B$16305&amp;'[1]NBA-Data-1980-2019'!$A$1:$A$16305,'[1]NBA-Data-1980-2019'!$F$1:$F$16305,"",0)</f>
        <v/>
      </c>
      <c r="CC64" s="2" t="str" cm="1">
        <f t="array" ref="CC64">_xlfn.XLOOKUP($A64&amp;CC$5,'[1]NBA-Data-1980-2019'!$B$1:$B$16305&amp;'[1]NBA-Data-1980-2019'!$A$1:$A$16305,'[1]NBA-Data-1980-2019'!$F$1:$F$16305,"",0)</f>
        <v/>
      </c>
      <c r="CD64" s="2" t="str" cm="1">
        <f t="array" ref="CD64">_xlfn.XLOOKUP($A64&amp;CD$5,'[1]NBA-Data-1980-2019'!$B$1:$B$16305&amp;'[1]NBA-Data-1980-2019'!$A$1:$A$16305,'[1]NBA-Data-1980-2019'!$F$1:$F$16305,"",0)</f>
        <v/>
      </c>
      <c r="CE64" s="2" t="str" cm="1">
        <f t="array" ref="CE64">_xlfn.XLOOKUP($A64&amp;CE$5,'[1]NBA-Data-1980-2019'!$B$1:$B$16305&amp;'[1]NBA-Data-1980-2019'!$A$1:$A$16305,'[1]NBA-Data-1980-2019'!$F$1:$F$16305,"",0)</f>
        <v/>
      </c>
      <c r="CF64" s="2" t="str" cm="1">
        <f t="array" ref="CF64">_xlfn.XLOOKUP($A64&amp;CF$5,'[1]NBA-Data-1980-2019'!$B$1:$B$16305&amp;'[1]NBA-Data-1980-2019'!$A$1:$A$16305,'[1]NBA-Data-1980-2019'!$F$1:$F$16305,"",0)</f>
        <v/>
      </c>
      <c r="CG64" s="2" t="str" cm="1">
        <f t="array" ref="CG64">_xlfn.XLOOKUP($A64&amp;CG$5,'[1]NBA-Data-1980-2019'!$B$1:$B$16305&amp;'[1]NBA-Data-1980-2019'!$A$1:$A$16305,'[1]NBA-Data-1980-2019'!$F$1:$F$16305,"",0)</f>
        <v/>
      </c>
      <c r="CH64" s="2" t="str" cm="1">
        <f t="array" ref="CH64">_xlfn.XLOOKUP($A64&amp;CH$5,'[1]NBA-Data-1980-2019'!$B$1:$B$16305&amp;'[1]NBA-Data-1980-2019'!$A$1:$A$16305,'[1]NBA-Data-1980-2019'!$F$1:$F$16305,"",0)</f>
        <v/>
      </c>
      <c r="CI64" s="2" t="str" cm="1">
        <f t="array" ref="CI64">_xlfn.XLOOKUP($A64&amp;CI$5,'[1]NBA-Data-1980-2019'!$B$1:$B$16305&amp;'[1]NBA-Data-1980-2019'!$A$1:$A$16305,'[1]NBA-Data-1980-2019'!$F$1:$F$16305,"",0)</f>
        <v/>
      </c>
      <c r="CJ64" s="2" t="str" cm="1">
        <f t="array" ref="CJ64">_xlfn.XLOOKUP($A64&amp;CJ$5,'[1]NBA-Data-1980-2019'!$B$1:$B$16305&amp;'[1]NBA-Data-1980-2019'!$A$1:$A$16305,'[1]NBA-Data-1980-2019'!$F$1:$F$16305,"",0)</f>
        <v/>
      </c>
      <c r="CK64" s="2" t="str" cm="1">
        <f t="array" ref="CK64">_xlfn.XLOOKUP($A64&amp;CK$5,'[1]NBA-Data-1980-2019'!$B$1:$B$16305&amp;'[1]NBA-Data-1980-2019'!$A$1:$A$16305,'[1]NBA-Data-1980-2019'!$F$1:$F$16305,"",0)</f>
        <v/>
      </c>
      <c r="CL64" s="2" t="str" cm="1">
        <f t="array" ref="CL64">_xlfn.XLOOKUP($A64&amp;CL$5,'[1]NBA-Data-1980-2019'!$B$1:$B$16305&amp;'[1]NBA-Data-1980-2019'!$A$1:$A$16305,'[1]NBA-Data-1980-2019'!$F$1:$F$16305,"",0)</f>
        <v/>
      </c>
      <c r="CM64" s="2" t="str" cm="1">
        <f t="array" ref="CM64">_xlfn.XLOOKUP($A64&amp;CM$5,'[1]NBA-Data-1980-2019'!$B$1:$B$16305&amp;'[1]NBA-Data-1980-2019'!$A$1:$A$16305,'[1]NBA-Data-1980-2019'!$F$1:$F$16305,"",0)</f>
        <v/>
      </c>
      <c r="CN64" s="2" t="str" cm="1">
        <f t="array" ref="CN64">_xlfn.XLOOKUP($A64&amp;CN$5,'[1]NBA-Data-1980-2019'!$B$1:$B$16305&amp;'[1]NBA-Data-1980-2019'!$A$1:$A$16305,'[1]NBA-Data-1980-2019'!$F$1:$F$16305,"",0)</f>
        <v/>
      </c>
      <c r="CO64" s="2" t="str" cm="1">
        <f t="array" ref="CO64">_xlfn.XLOOKUP($A64&amp;CO$5,'[1]NBA-Data-1980-2019'!$B$1:$B$16305&amp;'[1]NBA-Data-1980-2019'!$A$1:$A$16305,'[1]NBA-Data-1980-2019'!$F$1:$F$16305,"",0)</f>
        <v/>
      </c>
      <c r="CP64" s="2" t="str" cm="1">
        <f t="array" ref="CP64">_xlfn.XLOOKUP($A64&amp;CP$5,'[1]NBA-Data-1980-2019'!$B$1:$B$16305&amp;'[1]NBA-Data-1980-2019'!$A$1:$A$16305,'[1]NBA-Data-1980-2019'!$F$1:$F$16305,"",0)</f>
        <v/>
      </c>
      <c r="CQ64" s="2" t="str" cm="1">
        <f t="array" ref="CQ64">_xlfn.XLOOKUP($A64&amp;CQ$5,'[1]NBA-Data-1980-2019'!$B$1:$B$16305&amp;'[1]NBA-Data-1980-2019'!$A$1:$A$16305,'[1]NBA-Data-1980-2019'!$F$1:$F$16305,"",0)</f>
        <v/>
      </c>
      <c r="CR64" s="2" t="str" cm="1">
        <f t="array" ref="CR64">_xlfn.XLOOKUP($A64&amp;CR$5,'[1]NBA-Data-1980-2019'!$B$1:$B$16305&amp;'[1]NBA-Data-1980-2019'!$A$1:$A$16305,'[1]NBA-Data-1980-2019'!$F$1:$F$16305,"",0)</f>
        <v/>
      </c>
      <c r="CS64" s="2" t="str" cm="1">
        <f t="array" ref="CS64">_xlfn.XLOOKUP($A64&amp;CS$5,'[1]NBA-Data-1980-2019'!$B$1:$B$16305&amp;'[1]NBA-Data-1980-2019'!$A$1:$A$16305,'[1]NBA-Data-1980-2019'!$F$1:$F$16305,"",0)</f>
        <v/>
      </c>
      <c r="CU64" s="2" t="str">
        <f>_xlfn.XLOOKUP($A64,TEAMS!$G$1:$G$839,TEAMS!$H$1:$H$839,"",0)</f>
        <v>C</v>
      </c>
      <c r="CV64" s="2" t="str">
        <f>_xlfn.XLOOKUP($CU64,DASHBOARD!$B$22:$B$27,DASHBOARD!$C$22:$C$27,"",0)</f>
        <v>CENTER</v>
      </c>
      <c r="CY64" s="63">
        <f>SUMIFS('[1]NBA-Data-1980-2019'!$G$1:$G$16305,'[1]NBA-Data-1980-2019'!$B$1:$B$16305,$A64,'[1]NBA-Data-1980-2019'!$A$1:$A$16305,CY$9)</f>
        <v>0</v>
      </c>
      <c r="CZ64" s="63">
        <f>SUMIFS('[1]NBA-Data-1980-2019'!$G$1:$G$16305,'[1]NBA-Data-1980-2019'!$B$1:$B$16305,$A64,'[1]NBA-Data-1980-2019'!$A$1:$A$16305,CZ$9)</f>
        <v>0</v>
      </c>
      <c r="DA64" s="63">
        <f>SUMIFS('[1]NBA-Data-1980-2019'!$G$1:$G$16305,'[1]NBA-Data-1980-2019'!$B$1:$B$16305,$A64,'[1]NBA-Data-1980-2019'!$A$1:$A$16305,DA$9)</f>
        <v>0</v>
      </c>
      <c r="DB64" s="63">
        <f>SUMIFS('[1]NBA-Data-1980-2019'!$G$1:$G$16305,'[1]NBA-Data-1980-2019'!$B$1:$B$16305,$A64,'[1]NBA-Data-1980-2019'!$A$1:$A$16305,DB$9)</f>
        <v>0</v>
      </c>
      <c r="DC64" s="63">
        <f>SUMIFS('[1]NBA-Data-1980-2019'!$G$1:$G$16305,'[1]NBA-Data-1980-2019'!$B$1:$B$16305,$A64,'[1]NBA-Data-1980-2019'!$A$1:$A$16305,DC$9)</f>
        <v>0</v>
      </c>
      <c r="DD64" s="63">
        <f>SUMIFS('[1]NBA-Data-1980-2019'!$G$1:$G$16305,'[1]NBA-Data-1980-2019'!$B$1:$B$16305,$A64,'[1]NBA-Data-1980-2019'!$A$1:$A$16305,DD$9)</f>
        <v>0</v>
      </c>
      <c r="DE64" s="63">
        <f>SUMIFS('[1]NBA-Data-1980-2019'!$G$1:$G$16305,'[1]NBA-Data-1980-2019'!$B$1:$B$16305,$A64,'[1]NBA-Data-1980-2019'!$A$1:$A$16305,DE$9)</f>
        <v>0</v>
      </c>
      <c r="DF64" s="63">
        <f>SUMIFS('[1]NBA-Data-1980-2019'!$G$1:$G$16305,'[1]NBA-Data-1980-2019'!$B$1:$B$16305,$A64,'[1]NBA-Data-1980-2019'!$A$1:$A$16305,DF$9)</f>
        <v>0</v>
      </c>
      <c r="DG64" s="63">
        <f>SUMIFS('[1]NBA-Data-1980-2019'!$G$1:$G$16305,'[1]NBA-Data-1980-2019'!$B$1:$B$16305,$A64,'[1]NBA-Data-1980-2019'!$A$1:$A$16305,DG$9)</f>
        <v>0</v>
      </c>
      <c r="DH64" s="63">
        <f>SUMIFS('[1]NBA-Data-1980-2019'!$G$1:$G$16305,'[1]NBA-Data-1980-2019'!$B$1:$B$16305,$A64,'[1]NBA-Data-1980-2019'!$A$1:$A$16305,DH$9)</f>
        <v>0</v>
      </c>
      <c r="DI64" s="63">
        <f>SUMIFS('[1]NBA-Data-1980-2019'!$G$1:$G$16305,'[1]NBA-Data-1980-2019'!$B$1:$B$16305,$A64,'[1]NBA-Data-1980-2019'!$A$1:$A$16305,DI$9)</f>
        <v>0</v>
      </c>
      <c r="DJ64" s="63">
        <f>SUMIFS('[1]NBA-Data-1980-2019'!$G$1:$G$16305,'[1]NBA-Data-1980-2019'!$B$1:$B$16305,$A64,'[1]NBA-Data-1980-2019'!$A$1:$A$16305,DJ$9)</f>
        <v>0</v>
      </c>
      <c r="DK64" s="63">
        <f>SUMIFS('[1]NBA-Data-1980-2019'!$G$1:$G$16305,'[1]NBA-Data-1980-2019'!$B$1:$B$16305,$A64,'[1]NBA-Data-1980-2019'!$A$1:$A$16305,DK$9)</f>
        <v>0</v>
      </c>
      <c r="DL64" s="63">
        <f>SUMIFS('[1]NBA-Data-1980-2019'!$G$1:$G$16305,'[1]NBA-Data-1980-2019'!$B$1:$B$16305,$A64,'[1]NBA-Data-1980-2019'!$A$1:$A$16305,DL$9)</f>
        <v>0</v>
      </c>
      <c r="DM64" s="63">
        <f>SUMIFS('[1]NBA-Data-1980-2019'!$G$1:$G$16305,'[1]NBA-Data-1980-2019'!$B$1:$B$16305,$A64,'[1]NBA-Data-1980-2019'!$A$1:$A$16305,DM$9)</f>
        <v>0</v>
      </c>
      <c r="DN64" s="63">
        <f>SUMIFS('[1]NBA-Data-1980-2019'!$G$1:$G$16305,'[1]NBA-Data-1980-2019'!$B$1:$B$16305,$A64,'[1]NBA-Data-1980-2019'!$A$1:$A$16305,DN$9)</f>
        <v>0</v>
      </c>
      <c r="DO64" s="63">
        <f>SUMIFS('[1]NBA-Data-1980-2019'!$G$1:$G$16305,'[1]NBA-Data-1980-2019'!$B$1:$B$16305,$A64,'[1]NBA-Data-1980-2019'!$A$1:$A$16305,DO$9)</f>
        <v>0</v>
      </c>
      <c r="DP64" s="63">
        <f>SUMIFS('[1]NBA-Data-1980-2019'!$G$1:$G$16305,'[1]NBA-Data-1980-2019'!$B$1:$B$16305,$A64,'[1]NBA-Data-1980-2019'!$A$1:$A$16305,DP$9)</f>
        <v>0</v>
      </c>
      <c r="DQ64" s="63">
        <f>SUMIFS('[1]NBA-Data-1980-2019'!$G$1:$G$16305,'[1]NBA-Data-1980-2019'!$B$1:$B$16305,$A64,'[1]NBA-Data-1980-2019'!$A$1:$A$16305,DQ$9)</f>
        <v>0</v>
      </c>
      <c r="DR64" s="63">
        <f>SUMIFS('[1]NBA-Data-1980-2019'!$G$1:$G$16305,'[1]NBA-Data-1980-2019'!$B$1:$B$16305,$A64,'[1]NBA-Data-1980-2019'!$A$1:$A$16305,DR$9)</f>
        <v>0</v>
      </c>
      <c r="DS64" s="63">
        <f>SUMIFS('[1]NBA-Data-1980-2019'!$G$1:$G$16305,'[1]NBA-Data-1980-2019'!$B$1:$B$16305,$A64,'[1]NBA-Data-1980-2019'!$A$1:$A$16305,DS$9)</f>
        <v>0</v>
      </c>
      <c r="DT64" s="63">
        <f>SUMIFS('[1]NBA-Data-1980-2019'!$G$1:$G$16305,'[1]NBA-Data-1980-2019'!$B$1:$B$16305,$A64,'[1]NBA-Data-1980-2019'!$A$1:$A$16305,DT$9)</f>
        <v>0</v>
      </c>
      <c r="DU64" s="63">
        <f>SUMIFS('[1]NBA-Data-1980-2019'!$G$1:$G$16305,'[1]NBA-Data-1980-2019'!$B$1:$B$16305,$A64,'[1]NBA-Data-1980-2019'!$A$1:$A$16305,DU$9)</f>
        <v>0</v>
      </c>
      <c r="DV64" s="63">
        <f>SUMIFS('[1]NBA-Data-1980-2019'!$G$1:$G$16305,'[1]NBA-Data-1980-2019'!$B$1:$B$16305,$A64,'[1]NBA-Data-1980-2019'!$A$1:$A$16305,DV$9)</f>
        <v>0</v>
      </c>
      <c r="DW64" s="63">
        <f>SUMIFS('[1]NBA-Data-1980-2019'!$G$1:$G$16305,'[1]NBA-Data-1980-2019'!$B$1:$B$16305,$A64,'[1]NBA-Data-1980-2019'!$A$1:$A$16305,DW$9)</f>
        <v>0</v>
      </c>
      <c r="DX64" s="63">
        <f>SUMIFS('[1]NBA-Data-1980-2019'!$G$1:$G$16305,'[1]NBA-Data-1980-2019'!$B$1:$B$16305,$A64,'[1]NBA-Data-1980-2019'!$A$1:$A$16305,DX$9)</f>
        <v>0</v>
      </c>
      <c r="DY64" s="63">
        <f>SUMIFS('[1]NBA-Data-1980-2019'!$G$1:$G$16305,'[1]NBA-Data-1980-2019'!$B$1:$B$16305,$A64,'[1]NBA-Data-1980-2019'!$A$1:$A$16305,DY$9)</f>
        <v>0</v>
      </c>
      <c r="DZ64" s="63">
        <f>SUMIFS('[1]NBA-Data-1980-2019'!$G$1:$G$16305,'[1]NBA-Data-1980-2019'!$B$1:$B$16305,$A64,'[1]NBA-Data-1980-2019'!$A$1:$A$16305,DZ$9)</f>
        <v>0</v>
      </c>
      <c r="EA64" s="63">
        <f>SUMIFS('[1]NBA-Data-1980-2019'!$G$1:$G$16305,'[1]NBA-Data-1980-2019'!$B$1:$B$16305,$A64,'[1]NBA-Data-1980-2019'!$A$1:$A$16305,EA$9)</f>
        <v>0</v>
      </c>
      <c r="EB64" s="63">
        <f>SUMIFS('[1]NBA-Data-1980-2019'!$G$1:$G$16305,'[1]NBA-Data-1980-2019'!$B$1:$B$16305,$A64,'[1]NBA-Data-1980-2019'!$A$1:$A$16305,EB$9)</f>
        <v>0</v>
      </c>
      <c r="EC64" s="63">
        <f>SUMIFS('[1]NBA-Data-1980-2019'!$G$1:$G$16305,'[1]NBA-Data-1980-2019'!$B$1:$B$16305,$A64,'[1]NBA-Data-1980-2019'!$A$1:$A$16305,EC$9)</f>
        <v>0</v>
      </c>
      <c r="ED64" s="63">
        <f>SUMIFS('[1]NBA-Data-1980-2019'!$G$1:$G$16305,'[1]NBA-Data-1980-2019'!$B$1:$B$16305,$A64,'[1]NBA-Data-1980-2019'!$A$1:$A$16305,ED$9)</f>
        <v>0</v>
      </c>
      <c r="EH64" s="2" t="s">
        <v>1273</v>
      </c>
    </row>
    <row r="65" spans="1:156" x14ac:dyDescent="0.2">
      <c r="A65" s="2" t="s">
        <v>967</v>
      </c>
      <c r="B65" s="2" t="str" cm="1">
        <f t="array" ref="B65">_xlfn.XLOOKUP($A65&amp;B$5,'[1]NBA-Data-1980-2019'!$B$1:$B$16305&amp;'[1]NBA-Data-1980-2019'!$A$1:$A$16305,'[1]NBA-Data-1980-2019'!$D$1:$D$16305,"",0)</f>
        <v/>
      </c>
      <c r="C65" s="2" t="str" cm="1">
        <f t="array" ref="C65">_xlfn.XLOOKUP($A65&amp;C$5,'[1]NBA-Data-1980-2019'!$B$1:$B$16305&amp;'[1]NBA-Data-1980-2019'!$A$1:$A$16305,'[1]NBA-Data-1980-2019'!$D$1:$D$16305,"",0)</f>
        <v/>
      </c>
      <c r="D65" s="2" t="str" cm="1">
        <f t="array" ref="D65">_xlfn.XLOOKUP($A65&amp;D$5,'[1]NBA-Data-1980-2019'!$B$1:$B$16305&amp;'[1]NBA-Data-1980-2019'!$A$1:$A$16305,'[1]NBA-Data-1980-2019'!$D$1:$D$16305,"",0)</f>
        <v/>
      </c>
      <c r="E65" s="2" t="str" cm="1">
        <f t="array" ref="E65">_xlfn.XLOOKUP($A65&amp;E$5,'[1]NBA-Data-1980-2019'!$B$1:$B$16305&amp;'[1]NBA-Data-1980-2019'!$A$1:$A$16305,'[1]NBA-Data-1980-2019'!$D$1:$D$16305,"",0)</f>
        <v/>
      </c>
      <c r="F65" s="2" t="str" cm="1">
        <f t="array" ref="F65">_xlfn.XLOOKUP($A65&amp;F$5,'[1]NBA-Data-1980-2019'!$B$1:$B$16305&amp;'[1]NBA-Data-1980-2019'!$A$1:$A$16305,'[1]NBA-Data-1980-2019'!$D$1:$D$16305,"",0)</f>
        <v/>
      </c>
      <c r="G65" s="2" t="str" cm="1">
        <f t="array" ref="G65">_xlfn.XLOOKUP($A65&amp;G$5,'[1]NBA-Data-1980-2019'!$B$1:$B$16305&amp;'[1]NBA-Data-1980-2019'!$A$1:$A$16305,'[1]NBA-Data-1980-2019'!$D$1:$D$16305,"",0)</f>
        <v/>
      </c>
      <c r="H65" s="2" t="str" cm="1">
        <f t="array" ref="H65">_xlfn.XLOOKUP($A65&amp;H$5,'[1]NBA-Data-1980-2019'!$B$1:$B$16305&amp;'[1]NBA-Data-1980-2019'!$A$1:$A$16305,'[1]NBA-Data-1980-2019'!$D$1:$D$16305,"",0)</f>
        <v/>
      </c>
      <c r="I65" s="2" t="str" cm="1">
        <f t="array" ref="I65">_xlfn.XLOOKUP($A65&amp;I$5,'[1]NBA-Data-1980-2019'!$B$1:$B$16305&amp;'[1]NBA-Data-1980-2019'!$A$1:$A$16305,'[1]NBA-Data-1980-2019'!$D$1:$D$16305,"",0)</f>
        <v/>
      </c>
      <c r="J65" s="2" t="str" cm="1">
        <f t="array" ref="J65">_xlfn.XLOOKUP($A65&amp;J$5,'[1]NBA-Data-1980-2019'!$B$1:$B$16305&amp;'[1]NBA-Data-1980-2019'!$A$1:$A$16305,'[1]NBA-Data-1980-2019'!$D$1:$D$16305,"",0)</f>
        <v/>
      </c>
      <c r="K65" s="2" t="str" cm="1">
        <f t="array" ref="K65">_xlfn.XLOOKUP($A65&amp;K$5,'[1]NBA-Data-1980-2019'!$B$1:$B$16305&amp;'[1]NBA-Data-1980-2019'!$A$1:$A$16305,'[1]NBA-Data-1980-2019'!$D$1:$D$16305,"",0)</f>
        <v>ORL</v>
      </c>
      <c r="L65" s="2" t="str" cm="1">
        <f t="array" ref="L65">_xlfn.XLOOKUP($A65&amp;L$5,'[1]NBA-Data-1980-2019'!$B$1:$B$16305&amp;'[1]NBA-Data-1980-2019'!$A$1:$A$16305,'[1]NBA-Data-1980-2019'!$D$1:$D$16305,"",0)</f>
        <v>DET</v>
      </c>
      <c r="M65" s="2" t="str" cm="1">
        <f t="array" ref="M65">_xlfn.XLOOKUP($A65&amp;M$5,'[1]NBA-Data-1980-2019'!$B$1:$B$16305&amp;'[1]NBA-Data-1980-2019'!$A$1:$A$16305,'[1]NBA-Data-1980-2019'!$D$1:$D$16305,"",0)</f>
        <v>DET</v>
      </c>
      <c r="N65" s="2" t="str" cm="1">
        <f t="array" ref="N65">_xlfn.XLOOKUP($A65&amp;N$5,'[1]NBA-Data-1980-2019'!$B$1:$B$16305&amp;'[1]NBA-Data-1980-2019'!$A$1:$A$16305,'[1]NBA-Data-1980-2019'!$D$1:$D$16305,"",0)</f>
        <v>DET</v>
      </c>
      <c r="O65" s="2" t="str" cm="1">
        <f t="array" ref="O65">_xlfn.XLOOKUP($A65&amp;O$5,'[1]NBA-Data-1980-2019'!$B$1:$B$16305&amp;'[1]NBA-Data-1980-2019'!$A$1:$A$16305,'[1]NBA-Data-1980-2019'!$D$1:$D$16305,"",0)</f>
        <v>TOT</v>
      </c>
      <c r="P65" s="2" t="str" cm="1">
        <f t="array" ref="P65">_xlfn.XLOOKUP($A65&amp;P$5,'[1]NBA-Data-1980-2019'!$B$1:$B$16305&amp;'[1]NBA-Data-1980-2019'!$A$1:$A$16305,'[1]NBA-Data-1980-2019'!$D$1:$D$16305,"",0)</f>
        <v>LAL</v>
      </c>
      <c r="Q65" s="2" t="str" cm="1">
        <f t="array" ref="Q65">_xlfn.XLOOKUP($A65&amp;Q$5,'[1]NBA-Data-1980-2019'!$B$1:$B$16305&amp;'[1]NBA-Data-1980-2019'!$A$1:$A$16305,'[1]NBA-Data-1980-2019'!$D$1:$D$16305,"",0)</f>
        <v>TOT</v>
      </c>
      <c r="R65" s="2" t="str" cm="1">
        <f t="array" ref="R65">_xlfn.XLOOKUP($A65&amp;R$5,'[1]NBA-Data-1980-2019'!$B$1:$B$16305&amp;'[1]NBA-Data-1980-2019'!$A$1:$A$16305,'[1]NBA-Data-1980-2019'!$D$1:$D$16305,"",0)</f>
        <v>MEM</v>
      </c>
      <c r="S65" s="2" t="str" cm="1">
        <f t="array" ref="S65">_xlfn.XLOOKUP($A65&amp;S$5,'[1]NBA-Data-1980-2019'!$B$1:$B$16305&amp;'[1]NBA-Data-1980-2019'!$A$1:$A$16305,'[1]NBA-Data-1980-2019'!$D$1:$D$16305,"",0)</f>
        <v>DEN</v>
      </c>
      <c r="T65" s="2" t="str" cm="1">
        <f t="array" ref="T65">_xlfn.XLOOKUP($A65&amp;T$5,'[1]NBA-Data-1980-2019'!$B$1:$B$16305&amp;'[1]NBA-Data-1980-2019'!$A$1:$A$16305,'[1]NBA-Data-1980-2019'!$D$1:$D$16305,"",0)</f>
        <v>TOT</v>
      </c>
      <c r="U65" s="2" t="str" cm="1">
        <f t="array" ref="U65">_xlfn.XLOOKUP($A65&amp;U$5,'[1]NBA-Data-1980-2019'!$B$1:$B$16305&amp;'[1]NBA-Data-1980-2019'!$A$1:$A$16305,'[1]NBA-Data-1980-2019'!$D$1:$D$16305,"",0)</f>
        <v>DET</v>
      </c>
      <c r="V65" s="2" t="str" cm="1">
        <f t="array" ref="V65">_xlfn.XLOOKUP($A65&amp;V$5,'[1]NBA-Data-1980-2019'!$B$1:$B$16305&amp;'[1]NBA-Data-1980-2019'!$A$1:$A$16305,'[1]NBA-Data-1980-2019'!$D$1:$D$16305,"",0)</f>
        <v/>
      </c>
      <c r="W65" s="2" t="str" cm="1">
        <f t="array" ref="W65">_xlfn.XLOOKUP($A65&amp;W$5,'[1]NBA-Data-1980-2019'!$B$1:$B$16305&amp;'[1]NBA-Data-1980-2019'!$A$1:$A$16305,'[1]NBA-Data-1980-2019'!$D$1:$D$16305,"",0)</f>
        <v/>
      </c>
      <c r="X65" s="2" t="str" cm="1">
        <f t="array" ref="X65">_xlfn.XLOOKUP($A65&amp;X$5,'[1]NBA-Data-1980-2019'!$B$1:$B$16305&amp;'[1]NBA-Data-1980-2019'!$A$1:$A$16305,'[1]NBA-Data-1980-2019'!$D$1:$D$16305,"",0)</f>
        <v/>
      </c>
      <c r="Y65" s="2" t="str" cm="1">
        <f t="array" ref="Y65">_xlfn.XLOOKUP($A65&amp;Y$5,'[1]NBA-Data-1980-2019'!$B$1:$B$16305&amp;'[1]NBA-Data-1980-2019'!$A$1:$A$16305,'[1]NBA-Data-1980-2019'!$D$1:$D$16305,"",0)</f>
        <v/>
      </c>
      <c r="Z65" s="2" t="str" cm="1">
        <f t="array" ref="Z65">_xlfn.XLOOKUP($A65&amp;Z$5,'[1]NBA-Data-1980-2019'!$B$1:$B$16305&amp;'[1]NBA-Data-1980-2019'!$A$1:$A$16305,'[1]NBA-Data-1980-2019'!$D$1:$D$16305,"",0)</f>
        <v/>
      </c>
      <c r="AA65" s="2" t="str" cm="1">
        <f t="array" ref="AA65">_xlfn.XLOOKUP($A65&amp;AA$5,'[1]NBA-Data-1980-2019'!$B$1:$B$16305&amp;'[1]NBA-Data-1980-2019'!$A$1:$A$16305,'[1]NBA-Data-1980-2019'!$D$1:$D$16305,"",0)</f>
        <v/>
      </c>
      <c r="AB65" s="2" t="str" cm="1">
        <f t="array" ref="AB65">_xlfn.XLOOKUP($A65&amp;AB$5,'[1]NBA-Data-1980-2019'!$B$1:$B$16305&amp;'[1]NBA-Data-1980-2019'!$A$1:$A$16305,'[1]NBA-Data-1980-2019'!$D$1:$D$16305,"",0)</f>
        <v/>
      </c>
      <c r="AC65" s="2" t="str" cm="1">
        <f t="array" ref="AC65">_xlfn.XLOOKUP($A65&amp;AC$5,'[1]NBA-Data-1980-2019'!$B$1:$B$16305&amp;'[1]NBA-Data-1980-2019'!$A$1:$A$16305,'[1]NBA-Data-1980-2019'!$D$1:$D$16305,"",0)</f>
        <v/>
      </c>
      <c r="AD65" s="2" t="str" cm="1">
        <f t="array" ref="AD65">_xlfn.XLOOKUP($A65&amp;AD$5,'[1]NBA-Data-1980-2019'!$B$1:$B$16305&amp;'[1]NBA-Data-1980-2019'!$A$1:$A$16305,'[1]NBA-Data-1980-2019'!$D$1:$D$16305,"",0)</f>
        <v/>
      </c>
      <c r="AE65" s="2" t="str" cm="1">
        <f t="array" ref="AE65">_xlfn.XLOOKUP($A65&amp;AE$5,'[1]NBA-Data-1980-2019'!$B$1:$B$16305&amp;'[1]NBA-Data-1980-2019'!$A$1:$A$16305,'[1]NBA-Data-1980-2019'!$D$1:$D$16305,"",0)</f>
        <v/>
      </c>
      <c r="AF65" s="2" t="str" cm="1">
        <f t="array" ref="AF65">_xlfn.XLOOKUP($A65&amp;AF$5,'[1]NBA-Data-1980-2019'!$B$1:$B$16305&amp;'[1]NBA-Data-1980-2019'!$A$1:$A$16305,'[1]NBA-Data-1980-2019'!$D$1:$D$16305,"",0)</f>
        <v/>
      </c>
      <c r="AG65" s="2" t="str" cm="1">
        <f t="array" ref="AG65">_xlfn.XLOOKUP($A65&amp;AG$5,'[1]NBA-Data-1980-2019'!$B$1:$B$16305&amp;'[1]NBA-Data-1980-2019'!$A$1:$A$16305,'[1]NBA-Data-1980-2019'!$D$1:$D$16305,"",0)</f>
        <v/>
      </c>
      <c r="AH65" s="2" t="str" cm="1">
        <f t="array" ref="AH65">_xlfn.XLOOKUP($A65&amp;AH$5,'[1]NBA-Data-1980-2019'!$B$1:$B$16305&amp;'[1]NBA-Data-1980-2019'!$A$1:$A$16305,'[1]NBA-Data-1980-2019'!$H$1:$H$16305,"",0)</f>
        <v/>
      </c>
      <c r="AI65" s="2" t="str" cm="1">
        <f t="array" ref="AI65">_xlfn.XLOOKUP($A65&amp;AI$5,'[1]NBA-Data-1980-2019'!$B$1:$B$16305&amp;'[1]NBA-Data-1980-2019'!$A$1:$A$16305,'[1]NBA-Data-1980-2019'!$H$1:$H$16305,"",0)</f>
        <v/>
      </c>
      <c r="AJ65" s="2" t="str" cm="1">
        <f t="array" ref="AJ65">_xlfn.XLOOKUP($A65&amp;AJ$5,'[1]NBA-Data-1980-2019'!$B$1:$B$16305&amp;'[1]NBA-Data-1980-2019'!$A$1:$A$16305,'[1]NBA-Data-1980-2019'!$H$1:$H$16305,"",0)</f>
        <v/>
      </c>
      <c r="AK65" s="2" t="str" cm="1">
        <f t="array" ref="AK65">_xlfn.XLOOKUP($A65&amp;AK$5,'[1]NBA-Data-1980-2019'!$B$1:$B$16305&amp;'[1]NBA-Data-1980-2019'!$A$1:$A$16305,'[1]NBA-Data-1980-2019'!$H$1:$H$16305,"",0)</f>
        <v/>
      </c>
      <c r="AL65" s="2" t="str" cm="1">
        <f t="array" ref="AL65">_xlfn.XLOOKUP($A65&amp;AL$5,'[1]NBA-Data-1980-2019'!$B$1:$B$16305&amp;'[1]NBA-Data-1980-2019'!$A$1:$A$16305,'[1]NBA-Data-1980-2019'!$H$1:$H$16305,"",0)</f>
        <v/>
      </c>
      <c r="AM65" s="2" t="str" cm="1">
        <f t="array" ref="AM65">_xlfn.XLOOKUP($A65&amp;AM$5,'[1]NBA-Data-1980-2019'!$B$1:$B$16305&amp;'[1]NBA-Data-1980-2019'!$A$1:$A$16305,'[1]NBA-Data-1980-2019'!$H$1:$H$16305,"",0)</f>
        <v/>
      </c>
      <c r="AN65" s="2" t="str" cm="1">
        <f t="array" ref="AN65">_xlfn.XLOOKUP($A65&amp;AN$5,'[1]NBA-Data-1980-2019'!$B$1:$B$16305&amp;'[1]NBA-Data-1980-2019'!$A$1:$A$16305,'[1]NBA-Data-1980-2019'!$H$1:$H$16305,"",0)</f>
        <v/>
      </c>
      <c r="AO65" s="2" t="str" cm="1">
        <f t="array" ref="AO65">_xlfn.XLOOKUP($A65&amp;AO$5,'[1]NBA-Data-1980-2019'!$B$1:$B$16305&amp;'[1]NBA-Data-1980-2019'!$A$1:$A$16305,'[1]NBA-Data-1980-2019'!$H$1:$H$16305,"",0)</f>
        <v/>
      </c>
      <c r="AP65" s="2" t="str" cm="1">
        <f t="array" ref="AP65">_xlfn.XLOOKUP($A65&amp;AP$5,'[1]NBA-Data-1980-2019'!$B$1:$B$16305&amp;'[1]NBA-Data-1980-2019'!$A$1:$A$16305,'[1]NBA-Data-1980-2019'!$H$1:$H$16305,"",0)</f>
        <v/>
      </c>
      <c r="AQ65" s="2" cm="1">
        <f t="array" ref="AQ65">_xlfn.XLOOKUP($A65&amp;AQ$5,'[1]NBA-Data-1980-2019'!$B$1:$B$16305&amp;'[1]NBA-Data-1980-2019'!$A$1:$A$16305,'[1]NBA-Data-1980-2019'!$H$1:$H$16305,"",0)</f>
        <v>1623.6000000000001</v>
      </c>
      <c r="AR65" s="2" cm="1">
        <f t="array" ref="AR65">_xlfn.XLOOKUP($A65&amp;AR$5,'[1]NBA-Data-1980-2019'!$B$1:$B$16305&amp;'[1]NBA-Data-1980-2019'!$A$1:$A$16305,'[1]NBA-Data-1980-2019'!$H$1:$H$16305,"",0)</f>
        <v>2365.1999999999998</v>
      </c>
      <c r="AS65" s="2" cm="1">
        <f t="array" ref="AS65">_xlfn.XLOOKUP($A65&amp;AS$5,'[1]NBA-Data-1980-2019'!$B$1:$B$16305&amp;'[1]NBA-Data-1980-2019'!$A$1:$A$16305,'[1]NBA-Data-1980-2019'!$H$1:$H$16305,"",0)</f>
        <v>2283.1</v>
      </c>
      <c r="AT65" s="2" cm="1">
        <f t="array" ref="AT65">_xlfn.XLOOKUP($A65&amp;AT$5,'[1]NBA-Data-1980-2019'!$B$1:$B$16305&amp;'[1]NBA-Data-1980-2019'!$A$1:$A$16305,'[1]NBA-Data-1980-2019'!$H$1:$H$16305,"",0)</f>
        <v>1397.5</v>
      </c>
      <c r="AU65" s="2" cm="1">
        <f t="array" ref="AU65">_xlfn.XLOOKUP($A65&amp;AU$5,'[1]NBA-Data-1980-2019'!$B$1:$B$16305&amp;'[1]NBA-Data-1980-2019'!$A$1:$A$16305,'[1]NBA-Data-1980-2019'!$H$1:$H$16305,"",0)</f>
        <v>1542.4</v>
      </c>
      <c r="AV65" s="2" cm="1">
        <f t="array" ref="AV65">_xlfn.XLOOKUP($A65&amp;AV$5,'[1]NBA-Data-1980-2019'!$B$1:$B$16305&amp;'[1]NBA-Data-1980-2019'!$A$1:$A$16305,'[1]NBA-Data-1980-2019'!$H$1:$H$16305,"",0)</f>
        <v>2902.7999999999997</v>
      </c>
      <c r="AW65" s="2" cm="1">
        <f t="array" ref="AW65">_xlfn.XLOOKUP($A65&amp;AW$5,'[1]NBA-Data-1980-2019'!$B$1:$B$16305&amp;'[1]NBA-Data-1980-2019'!$A$1:$A$16305,'[1]NBA-Data-1980-2019'!$H$1:$H$16305,"",0)</f>
        <v>1711.1000000000001</v>
      </c>
      <c r="AX65" s="2" cm="1">
        <f t="array" ref="AX65">_xlfn.XLOOKUP($A65&amp;AX$5,'[1]NBA-Data-1980-2019'!$B$1:$B$16305&amp;'[1]NBA-Data-1980-2019'!$A$1:$A$16305,'[1]NBA-Data-1980-2019'!$H$1:$H$16305,"",0)</f>
        <v>2062.5</v>
      </c>
      <c r="AY65" s="2" cm="1">
        <f t="array" ref="AY65">_xlfn.XLOOKUP($A65&amp;AY$5,'[1]NBA-Data-1980-2019'!$B$1:$B$16305&amp;'[1]NBA-Data-1980-2019'!$A$1:$A$16305,'[1]NBA-Data-1980-2019'!$H$1:$H$16305,"",0)</f>
        <v>352.79999999999995</v>
      </c>
      <c r="AZ65" s="2" cm="1">
        <f t="array" ref="AZ65">_xlfn.XLOOKUP($A65&amp;AZ$5,'[1]NBA-Data-1980-2019'!$B$1:$B$16305&amp;'[1]NBA-Data-1980-2019'!$A$1:$A$16305,'[1]NBA-Data-1980-2019'!$H$1:$H$16305,"",0)</f>
        <v>412.5</v>
      </c>
      <c r="BA65" s="2" cm="1">
        <f t="array" ref="BA65">_xlfn.XLOOKUP($A65&amp;BA$5,'[1]NBA-Data-1980-2019'!$B$1:$B$16305&amp;'[1]NBA-Data-1980-2019'!$A$1:$A$16305,'[1]NBA-Data-1980-2019'!$H$1:$H$16305,"",0)</f>
        <v>644</v>
      </c>
      <c r="BB65" s="2" t="str" cm="1">
        <f t="array" ref="BB65">_xlfn.XLOOKUP($A65&amp;BB$5,'[1]NBA-Data-1980-2019'!$B$1:$B$16305&amp;'[1]NBA-Data-1980-2019'!$A$1:$A$16305,'[1]NBA-Data-1980-2019'!$H$1:$H$16305,"",0)</f>
        <v/>
      </c>
      <c r="BC65" s="2" t="str" cm="1">
        <f t="array" ref="BC65">_xlfn.XLOOKUP($A65&amp;BC$5,'[1]NBA-Data-1980-2019'!$B$1:$B$16305&amp;'[1]NBA-Data-1980-2019'!$A$1:$A$16305,'[1]NBA-Data-1980-2019'!$H$1:$H$16305,"",0)</f>
        <v/>
      </c>
      <c r="BD65" s="2" t="str" cm="1">
        <f t="array" ref="BD65">_xlfn.XLOOKUP($A65&amp;BD$5,'[1]NBA-Data-1980-2019'!$B$1:$B$16305&amp;'[1]NBA-Data-1980-2019'!$A$1:$A$16305,'[1]NBA-Data-1980-2019'!$H$1:$H$16305,"",0)</f>
        <v/>
      </c>
      <c r="BE65" s="2" t="str" cm="1">
        <f t="array" ref="BE65">_xlfn.XLOOKUP($A65&amp;BE$5,'[1]NBA-Data-1980-2019'!$B$1:$B$16305&amp;'[1]NBA-Data-1980-2019'!$A$1:$A$16305,'[1]NBA-Data-1980-2019'!$H$1:$H$16305,"",0)</f>
        <v/>
      </c>
      <c r="BF65" s="2" t="str" cm="1">
        <f t="array" ref="BF65">_xlfn.XLOOKUP($A65&amp;BF$5,'[1]NBA-Data-1980-2019'!$B$1:$B$16305&amp;'[1]NBA-Data-1980-2019'!$A$1:$A$16305,'[1]NBA-Data-1980-2019'!$H$1:$H$16305,"",0)</f>
        <v/>
      </c>
      <c r="BG65" s="2" t="str" cm="1">
        <f t="array" ref="BG65">_xlfn.XLOOKUP($A65&amp;BG$5,'[1]NBA-Data-1980-2019'!$B$1:$B$16305&amp;'[1]NBA-Data-1980-2019'!$A$1:$A$16305,'[1]NBA-Data-1980-2019'!$H$1:$H$16305,"",0)</f>
        <v/>
      </c>
      <c r="BH65" s="2" t="str" cm="1">
        <f t="array" ref="BH65">_xlfn.XLOOKUP($A65&amp;BH$5,'[1]NBA-Data-1980-2019'!$B$1:$B$16305&amp;'[1]NBA-Data-1980-2019'!$A$1:$A$16305,'[1]NBA-Data-1980-2019'!$H$1:$H$16305,"",0)</f>
        <v/>
      </c>
      <c r="BI65" s="2" t="str" cm="1">
        <f t="array" ref="BI65">_xlfn.XLOOKUP($A65&amp;BI$5,'[1]NBA-Data-1980-2019'!$B$1:$B$16305&amp;'[1]NBA-Data-1980-2019'!$A$1:$A$16305,'[1]NBA-Data-1980-2019'!$H$1:$H$16305,"",0)</f>
        <v/>
      </c>
      <c r="BJ65" s="2" t="str" cm="1">
        <f t="array" ref="BJ65">_xlfn.XLOOKUP($A65&amp;BJ$5,'[1]NBA-Data-1980-2019'!$B$1:$B$16305&amp;'[1]NBA-Data-1980-2019'!$A$1:$A$16305,'[1]NBA-Data-1980-2019'!$H$1:$H$16305,"",0)</f>
        <v/>
      </c>
      <c r="BK65" s="2" t="str" cm="1">
        <f t="array" ref="BK65">_xlfn.XLOOKUP($A65&amp;BK$5,'[1]NBA-Data-1980-2019'!$B$1:$B$16305&amp;'[1]NBA-Data-1980-2019'!$A$1:$A$16305,'[1]NBA-Data-1980-2019'!$H$1:$H$16305,"",0)</f>
        <v/>
      </c>
      <c r="BL65" s="2" t="str" cm="1">
        <f t="array" ref="BL65">_xlfn.XLOOKUP($A65&amp;BL$5,'[1]NBA-Data-1980-2019'!$B$1:$B$16305&amp;'[1]NBA-Data-1980-2019'!$A$1:$A$16305,'[1]NBA-Data-1980-2019'!$H$1:$H$16305,"",0)</f>
        <v/>
      </c>
      <c r="BM65" s="2" t="str" cm="1">
        <f t="array" ref="BM65">_xlfn.XLOOKUP($A65&amp;BM$5,'[1]NBA-Data-1980-2019'!$B$1:$B$16305&amp;'[1]NBA-Data-1980-2019'!$A$1:$A$16305,'[1]NBA-Data-1980-2019'!$H$1:$H$16305,"",0)</f>
        <v/>
      </c>
      <c r="BN65" s="2" t="str" cm="1">
        <f t="array" ref="BN65">_xlfn.XLOOKUP($A65&amp;BN$5,'[1]NBA-Data-1980-2019'!$B$1:$B$16305&amp;'[1]NBA-Data-1980-2019'!$A$1:$A$16305,'[1]NBA-Data-1980-2019'!$F$1:$F$16305,"",0)</f>
        <v/>
      </c>
      <c r="BO65" s="2" t="str" cm="1">
        <f t="array" ref="BO65">_xlfn.XLOOKUP($A65&amp;BO$5,'[1]NBA-Data-1980-2019'!$B$1:$B$16305&amp;'[1]NBA-Data-1980-2019'!$A$1:$A$16305,'[1]NBA-Data-1980-2019'!$F$1:$F$16305,"",0)</f>
        <v/>
      </c>
      <c r="BP65" s="2" t="str" cm="1">
        <f t="array" ref="BP65">_xlfn.XLOOKUP($A65&amp;BP$5,'[1]NBA-Data-1980-2019'!$B$1:$B$16305&amp;'[1]NBA-Data-1980-2019'!$A$1:$A$16305,'[1]NBA-Data-1980-2019'!$F$1:$F$16305,"",0)</f>
        <v/>
      </c>
      <c r="BQ65" s="2" t="str" cm="1">
        <f t="array" ref="BQ65">_xlfn.XLOOKUP($A65&amp;BQ$5,'[1]NBA-Data-1980-2019'!$B$1:$B$16305&amp;'[1]NBA-Data-1980-2019'!$A$1:$A$16305,'[1]NBA-Data-1980-2019'!$F$1:$F$16305,"",0)</f>
        <v/>
      </c>
      <c r="BR65" s="2" t="str" cm="1">
        <f t="array" ref="BR65">_xlfn.XLOOKUP($A65&amp;BR$5,'[1]NBA-Data-1980-2019'!$B$1:$B$16305&amp;'[1]NBA-Data-1980-2019'!$A$1:$A$16305,'[1]NBA-Data-1980-2019'!$F$1:$F$16305,"",0)</f>
        <v/>
      </c>
      <c r="BS65" s="2" t="str" cm="1">
        <f t="array" ref="BS65">_xlfn.XLOOKUP($A65&amp;BS$5,'[1]NBA-Data-1980-2019'!$B$1:$B$16305&amp;'[1]NBA-Data-1980-2019'!$A$1:$A$16305,'[1]NBA-Data-1980-2019'!$F$1:$F$16305,"",0)</f>
        <v/>
      </c>
      <c r="BT65" s="2" t="str" cm="1">
        <f t="array" ref="BT65">_xlfn.XLOOKUP($A65&amp;BT$5,'[1]NBA-Data-1980-2019'!$B$1:$B$16305&amp;'[1]NBA-Data-1980-2019'!$A$1:$A$16305,'[1]NBA-Data-1980-2019'!$F$1:$F$16305,"",0)</f>
        <v/>
      </c>
      <c r="BU65" s="2" t="str" cm="1">
        <f t="array" ref="BU65">_xlfn.XLOOKUP($A65&amp;BU$5,'[1]NBA-Data-1980-2019'!$B$1:$B$16305&amp;'[1]NBA-Data-1980-2019'!$A$1:$A$16305,'[1]NBA-Data-1980-2019'!$F$1:$F$16305,"",0)</f>
        <v/>
      </c>
      <c r="BV65" s="2" t="str" cm="1">
        <f t="array" ref="BV65">_xlfn.XLOOKUP($A65&amp;BV$5,'[1]NBA-Data-1980-2019'!$B$1:$B$16305&amp;'[1]NBA-Data-1980-2019'!$A$1:$A$16305,'[1]NBA-Data-1980-2019'!$F$1:$F$16305,"",0)</f>
        <v/>
      </c>
      <c r="BW65" s="2" cm="1">
        <f t="array" ref="BW65">_xlfn.XLOOKUP($A65&amp;BW$5,'[1]NBA-Data-1980-2019'!$B$1:$B$16305&amp;'[1]NBA-Data-1980-2019'!$A$1:$A$16305,'[1]NBA-Data-1980-2019'!$F$1:$F$16305,"",0)</f>
        <v>14.4</v>
      </c>
      <c r="BX65" s="2" cm="1">
        <f t="array" ref="BX65">_xlfn.XLOOKUP($A65&amp;BX$5,'[1]NBA-Data-1980-2019'!$B$1:$B$16305&amp;'[1]NBA-Data-1980-2019'!$A$1:$A$16305,'[1]NBA-Data-1980-2019'!$F$1:$F$16305,"",0)</f>
        <v>12.2</v>
      </c>
      <c r="BY65" s="2" cm="1">
        <f t="array" ref="BY65">_xlfn.XLOOKUP($A65&amp;BY$5,'[1]NBA-Data-1980-2019'!$B$1:$B$16305&amp;'[1]NBA-Data-1980-2019'!$A$1:$A$16305,'[1]NBA-Data-1980-2019'!$F$1:$F$16305,"",0)</f>
        <v>14.5</v>
      </c>
      <c r="BZ65" s="2" cm="1">
        <f t="array" ref="BZ65">_xlfn.XLOOKUP($A65&amp;BZ$5,'[1]NBA-Data-1980-2019'!$B$1:$B$16305&amp;'[1]NBA-Data-1980-2019'!$A$1:$A$16305,'[1]NBA-Data-1980-2019'!$F$1:$F$16305,"",0)</f>
        <v>10.1</v>
      </c>
      <c r="CA65" s="2" cm="1">
        <f t="array" ref="CA65">_xlfn.XLOOKUP($A65&amp;CA$5,'[1]NBA-Data-1980-2019'!$B$1:$B$16305&amp;'[1]NBA-Data-1980-2019'!$A$1:$A$16305,'[1]NBA-Data-1980-2019'!$F$1:$F$16305,"",0)</f>
        <v>12.1</v>
      </c>
      <c r="CB65" s="2" cm="1">
        <f t="array" ref="CB65">_xlfn.XLOOKUP($A65&amp;CB$5,'[1]NBA-Data-1980-2019'!$B$1:$B$16305&amp;'[1]NBA-Data-1980-2019'!$A$1:$A$16305,'[1]NBA-Data-1980-2019'!$F$1:$F$16305,"",0)</f>
        <v>13.4</v>
      </c>
      <c r="CC65" s="2" cm="1">
        <f t="array" ref="CC65">_xlfn.XLOOKUP($A65&amp;CC$5,'[1]NBA-Data-1980-2019'!$B$1:$B$16305&amp;'[1]NBA-Data-1980-2019'!$A$1:$A$16305,'[1]NBA-Data-1980-2019'!$F$1:$F$16305,"",0)</f>
        <v>12.9</v>
      </c>
      <c r="CD65" s="2" cm="1">
        <f t="array" ref="CD65">_xlfn.XLOOKUP($A65&amp;CD$5,'[1]NBA-Data-1980-2019'!$B$1:$B$16305&amp;'[1]NBA-Data-1980-2019'!$A$1:$A$16305,'[1]NBA-Data-1980-2019'!$F$1:$F$16305,"",0)</f>
        <v>17.399999999999999</v>
      </c>
      <c r="CE65" s="2" cm="1">
        <f t="array" ref="CE65">_xlfn.XLOOKUP($A65&amp;CE$5,'[1]NBA-Data-1980-2019'!$B$1:$B$16305&amp;'[1]NBA-Data-1980-2019'!$A$1:$A$16305,'[1]NBA-Data-1980-2019'!$F$1:$F$16305,"",0)</f>
        <v>8.9</v>
      </c>
      <c r="CF65" s="2" cm="1">
        <f t="array" ref="CF65">_xlfn.XLOOKUP($A65&amp;CF$5,'[1]NBA-Data-1980-2019'!$B$1:$B$16305&amp;'[1]NBA-Data-1980-2019'!$A$1:$A$16305,'[1]NBA-Data-1980-2019'!$F$1:$F$16305,"",0)</f>
        <v>6.2</v>
      </c>
      <c r="CG65" s="2" cm="1">
        <f t="array" ref="CG65">_xlfn.XLOOKUP($A65&amp;CG$5,'[1]NBA-Data-1980-2019'!$B$1:$B$16305&amp;'[1]NBA-Data-1980-2019'!$A$1:$A$16305,'[1]NBA-Data-1980-2019'!$F$1:$F$16305,"",0)</f>
        <v>8.3000000000000007</v>
      </c>
      <c r="CH65" s="2" t="str" cm="1">
        <f t="array" ref="CH65">_xlfn.XLOOKUP($A65&amp;CH$5,'[1]NBA-Data-1980-2019'!$B$1:$B$16305&amp;'[1]NBA-Data-1980-2019'!$A$1:$A$16305,'[1]NBA-Data-1980-2019'!$F$1:$F$16305,"",0)</f>
        <v/>
      </c>
      <c r="CI65" s="2" t="str" cm="1">
        <f t="array" ref="CI65">_xlfn.XLOOKUP($A65&amp;CI$5,'[1]NBA-Data-1980-2019'!$B$1:$B$16305&amp;'[1]NBA-Data-1980-2019'!$A$1:$A$16305,'[1]NBA-Data-1980-2019'!$F$1:$F$16305,"",0)</f>
        <v/>
      </c>
      <c r="CJ65" s="2" t="str" cm="1">
        <f t="array" ref="CJ65">_xlfn.XLOOKUP($A65&amp;CJ$5,'[1]NBA-Data-1980-2019'!$B$1:$B$16305&amp;'[1]NBA-Data-1980-2019'!$A$1:$A$16305,'[1]NBA-Data-1980-2019'!$F$1:$F$16305,"",0)</f>
        <v/>
      </c>
      <c r="CK65" s="2" t="str" cm="1">
        <f t="array" ref="CK65">_xlfn.XLOOKUP($A65&amp;CK$5,'[1]NBA-Data-1980-2019'!$B$1:$B$16305&amp;'[1]NBA-Data-1980-2019'!$A$1:$A$16305,'[1]NBA-Data-1980-2019'!$F$1:$F$16305,"",0)</f>
        <v/>
      </c>
      <c r="CL65" s="2" t="str" cm="1">
        <f t="array" ref="CL65">_xlfn.XLOOKUP($A65&amp;CL$5,'[1]NBA-Data-1980-2019'!$B$1:$B$16305&amp;'[1]NBA-Data-1980-2019'!$A$1:$A$16305,'[1]NBA-Data-1980-2019'!$F$1:$F$16305,"",0)</f>
        <v/>
      </c>
      <c r="CM65" s="2" t="str" cm="1">
        <f t="array" ref="CM65">_xlfn.XLOOKUP($A65&amp;CM$5,'[1]NBA-Data-1980-2019'!$B$1:$B$16305&amp;'[1]NBA-Data-1980-2019'!$A$1:$A$16305,'[1]NBA-Data-1980-2019'!$F$1:$F$16305,"",0)</f>
        <v/>
      </c>
      <c r="CN65" s="2" t="str" cm="1">
        <f t="array" ref="CN65">_xlfn.XLOOKUP($A65&amp;CN$5,'[1]NBA-Data-1980-2019'!$B$1:$B$16305&amp;'[1]NBA-Data-1980-2019'!$A$1:$A$16305,'[1]NBA-Data-1980-2019'!$F$1:$F$16305,"",0)</f>
        <v/>
      </c>
      <c r="CO65" s="2" t="str" cm="1">
        <f t="array" ref="CO65">_xlfn.XLOOKUP($A65&amp;CO$5,'[1]NBA-Data-1980-2019'!$B$1:$B$16305&amp;'[1]NBA-Data-1980-2019'!$A$1:$A$16305,'[1]NBA-Data-1980-2019'!$F$1:$F$16305,"",0)</f>
        <v/>
      </c>
      <c r="CP65" s="2" t="str" cm="1">
        <f t="array" ref="CP65">_xlfn.XLOOKUP($A65&amp;CP$5,'[1]NBA-Data-1980-2019'!$B$1:$B$16305&amp;'[1]NBA-Data-1980-2019'!$A$1:$A$16305,'[1]NBA-Data-1980-2019'!$F$1:$F$16305,"",0)</f>
        <v/>
      </c>
      <c r="CQ65" s="2" t="str" cm="1">
        <f t="array" ref="CQ65">_xlfn.XLOOKUP($A65&amp;CQ$5,'[1]NBA-Data-1980-2019'!$B$1:$B$16305&amp;'[1]NBA-Data-1980-2019'!$A$1:$A$16305,'[1]NBA-Data-1980-2019'!$F$1:$F$16305,"",0)</f>
        <v/>
      </c>
      <c r="CR65" s="2" t="str" cm="1">
        <f t="array" ref="CR65">_xlfn.XLOOKUP($A65&amp;CR$5,'[1]NBA-Data-1980-2019'!$B$1:$B$16305&amp;'[1]NBA-Data-1980-2019'!$A$1:$A$16305,'[1]NBA-Data-1980-2019'!$F$1:$F$16305,"",0)</f>
        <v/>
      </c>
      <c r="CS65" s="2" t="str" cm="1">
        <f t="array" ref="CS65">_xlfn.XLOOKUP($A65&amp;CS$5,'[1]NBA-Data-1980-2019'!$B$1:$B$16305&amp;'[1]NBA-Data-1980-2019'!$A$1:$A$16305,'[1]NBA-Data-1980-2019'!$F$1:$F$16305,"",0)</f>
        <v/>
      </c>
      <c r="CU65" s="2" t="str">
        <f>_xlfn.XLOOKUP($A65,TEAMS!$G$1:$G$839,TEAMS!$H$1:$H$839,"",0)</f>
        <v>PG</v>
      </c>
      <c r="CV65" s="2" t="str">
        <f>_xlfn.XLOOKUP($CU65,DASHBOARD!$B$22:$B$27,DASHBOARD!$C$22:$C$27,"",0)</f>
        <v>GUARD</v>
      </c>
      <c r="CY65" s="63">
        <f>SUMIFS('[1]NBA-Data-1980-2019'!$G$1:$G$16305,'[1]NBA-Data-1980-2019'!$B$1:$B$16305,$A65,'[1]NBA-Data-1980-2019'!$A$1:$A$16305,CY$9)</f>
        <v>0</v>
      </c>
      <c r="CZ65" s="63">
        <f>SUMIFS('[1]NBA-Data-1980-2019'!$G$1:$G$16305,'[1]NBA-Data-1980-2019'!$B$1:$B$16305,$A65,'[1]NBA-Data-1980-2019'!$A$1:$A$16305,CZ$9)</f>
        <v>0</v>
      </c>
      <c r="DA65" s="63">
        <f>SUMIFS('[1]NBA-Data-1980-2019'!$G$1:$G$16305,'[1]NBA-Data-1980-2019'!$B$1:$B$16305,$A65,'[1]NBA-Data-1980-2019'!$A$1:$A$16305,DA$9)</f>
        <v>0</v>
      </c>
      <c r="DB65" s="63">
        <f>SUMIFS('[1]NBA-Data-1980-2019'!$G$1:$G$16305,'[1]NBA-Data-1980-2019'!$B$1:$B$16305,$A65,'[1]NBA-Data-1980-2019'!$A$1:$A$16305,DB$9)</f>
        <v>0</v>
      </c>
      <c r="DC65" s="63">
        <f>SUMIFS('[1]NBA-Data-1980-2019'!$G$1:$G$16305,'[1]NBA-Data-1980-2019'!$B$1:$B$16305,$A65,'[1]NBA-Data-1980-2019'!$A$1:$A$16305,DC$9)</f>
        <v>0</v>
      </c>
      <c r="DD65" s="63">
        <f>SUMIFS('[1]NBA-Data-1980-2019'!$G$1:$G$16305,'[1]NBA-Data-1980-2019'!$B$1:$B$16305,$A65,'[1]NBA-Data-1980-2019'!$A$1:$A$16305,DD$9)</f>
        <v>0</v>
      </c>
      <c r="DE65" s="63">
        <f>SUMIFS('[1]NBA-Data-1980-2019'!$G$1:$G$16305,'[1]NBA-Data-1980-2019'!$B$1:$B$16305,$A65,'[1]NBA-Data-1980-2019'!$A$1:$A$16305,DE$9)</f>
        <v>0</v>
      </c>
      <c r="DF65" s="63">
        <f>SUMIFS('[1]NBA-Data-1980-2019'!$G$1:$G$16305,'[1]NBA-Data-1980-2019'!$B$1:$B$16305,$A65,'[1]NBA-Data-1980-2019'!$A$1:$A$16305,DF$9)</f>
        <v>0</v>
      </c>
      <c r="DG65" s="63">
        <f>SUMIFS('[1]NBA-Data-1980-2019'!$G$1:$G$16305,'[1]NBA-Data-1980-2019'!$B$1:$B$16305,$A65,'[1]NBA-Data-1980-2019'!$A$1:$A$16305,DG$9)</f>
        <v>0</v>
      </c>
      <c r="DH65" s="63">
        <f>SUMIFS('[1]NBA-Data-1980-2019'!$G$1:$G$16305,'[1]NBA-Data-1980-2019'!$B$1:$B$16305,$A65,'[1]NBA-Data-1980-2019'!$A$1:$A$16305,DH$9)</f>
        <v>0</v>
      </c>
      <c r="DI65" s="63">
        <f>SUMIFS('[1]NBA-Data-1980-2019'!$G$1:$G$16305,'[1]NBA-Data-1980-2019'!$B$1:$B$16305,$A65,'[1]NBA-Data-1980-2019'!$A$1:$A$16305,DI$9)</f>
        <v>3000000</v>
      </c>
      <c r="DJ65" s="63">
        <f>SUMIFS('[1]NBA-Data-1980-2019'!$G$1:$G$16305,'[1]NBA-Data-1980-2019'!$B$1:$B$16305,$A65,'[1]NBA-Data-1980-2019'!$A$1:$A$16305,DJ$9)</f>
        <v>3300000</v>
      </c>
      <c r="DK65" s="63">
        <f>SUMIFS('[1]NBA-Data-1980-2019'!$G$1:$G$16305,'[1]NBA-Data-1980-2019'!$B$1:$B$16305,$A65,'[1]NBA-Data-1980-2019'!$A$1:$A$16305,DK$9)</f>
        <v>3600000</v>
      </c>
      <c r="DL65" s="63">
        <f>SUMIFS('[1]NBA-Data-1980-2019'!$G$1:$G$16305,'[1]NBA-Data-1980-2019'!$B$1:$B$16305,$A65,'[1]NBA-Data-1980-2019'!$A$1:$A$16305,DL$9)</f>
        <v>3900000</v>
      </c>
      <c r="DM65" s="63">
        <f>SUMIFS('[1]NBA-Data-1980-2019'!$G$1:$G$16305,'[1]NBA-Data-1980-2019'!$B$1:$B$16305,$A65,'[1]NBA-Data-1980-2019'!$A$1:$A$16305,DM$9)</f>
        <v>4200000</v>
      </c>
      <c r="DN65" s="63">
        <f>SUMIFS('[1]NBA-Data-1980-2019'!$G$1:$G$16305,'[1]NBA-Data-1980-2019'!$B$1:$B$16305,$A65,'[1]NBA-Data-1980-2019'!$A$1:$A$16305,DN$9)</f>
        <v>4500000</v>
      </c>
      <c r="DO65" s="63">
        <f>SUMIFS('[1]NBA-Data-1980-2019'!$G$1:$G$16305,'[1]NBA-Data-1980-2019'!$B$1:$B$16305,$A65,'[1]NBA-Data-1980-2019'!$A$1:$A$16305,DO$9)</f>
        <v>3000000</v>
      </c>
      <c r="DP65" s="63">
        <f>SUMIFS('[1]NBA-Data-1980-2019'!$G$1:$G$16305,'[1]NBA-Data-1980-2019'!$B$1:$B$16305,$A65,'[1]NBA-Data-1980-2019'!$A$1:$A$16305,DP$9)</f>
        <v>3000000</v>
      </c>
      <c r="DQ65" s="63">
        <f>SUMIFS('[1]NBA-Data-1980-2019'!$G$1:$G$16305,'[1]NBA-Data-1980-2019'!$B$1:$B$16305,$A65,'[1]NBA-Data-1980-2019'!$A$1:$A$16305,DQ$9)</f>
        <v>3240000</v>
      </c>
      <c r="DR65" s="63">
        <f>SUMIFS('[1]NBA-Data-1980-2019'!$G$1:$G$16305,'[1]NBA-Data-1980-2019'!$B$1:$B$16305,$A65,'[1]NBA-Data-1980-2019'!$A$1:$A$16305,DR$9)</f>
        <v>1306455</v>
      </c>
      <c r="DS65" s="63">
        <f>SUMIFS('[1]NBA-Data-1980-2019'!$G$1:$G$16305,'[1]NBA-Data-1980-2019'!$B$1:$B$16305,$A65,'[1]NBA-Data-1980-2019'!$A$1:$A$16305,DS$9)</f>
        <v>0</v>
      </c>
      <c r="DT65" s="63">
        <f>SUMIFS('[1]NBA-Data-1980-2019'!$G$1:$G$16305,'[1]NBA-Data-1980-2019'!$B$1:$B$16305,$A65,'[1]NBA-Data-1980-2019'!$A$1:$A$16305,DT$9)</f>
        <v>0</v>
      </c>
      <c r="DU65" s="63">
        <f>SUMIFS('[1]NBA-Data-1980-2019'!$G$1:$G$16305,'[1]NBA-Data-1980-2019'!$B$1:$B$16305,$A65,'[1]NBA-Data-1980-2019'!$A$1:$A$16305,DU$9)</f>
        <v>0</v>
      </c>
      <c r="DV65" s="63">
        <f>SUMIFS('[1]NBA-Data-1980-2019'!$G$1:$G$16305,'[1]NBA-Data-1980-2019'!$B$1:$B$16305,$A65,'[1]NBA-Data-1980-2019'!$A$1:$A$16305,DV$9)</f>
        <v>0</v>
      </c>
      <c r="DW65" s="63">
        <f>SUMIFS('[1]NBA-Data-1980-2019'!$G$1:$G$16305,'[1]NBA-Data-1980-2019'!$B$1:$B$16305,$A65,'[1]NBA-Data-1980-2019'!$A$1:$A$16305,DW$9)</f>
        <v>0</v>
      </c>
      <c r="DX65" s="63">
        <f>SUMIFS('[1]NBA-Data-1980-2019'!$G$1:$G$16305,'[1]NBA-Data-1980-2019'!$B$1:$B$16305,$A65,'[1]NBA-Data-1980-2019'!$A$1:$A$16305,DX$9)</f>
        <v>0</v>
      </c>
      <c r="DY65" s="63">
        <f>SUMIFS('[1]NBA-Data-1980-2019'!$G$1:$G$16305,'[1]NBA-Data-1980-2019'!$B$1:$B$16305,$A65,'[1]NBA-Data-1980-2019'!$A$1:$A$16305,DY$9)</f>
        <v>0</v>
      </c>
      <c r="DZ65" s="63">
        <f>SUMIFS('[1]NBA-Data-1980-2019'!$G$1:$G$16305,'[1]NBA-Data-1980-2019'!$B$1:$B$16305,$A65,'[1]NBA-Data-1980-2019'!$A$1:$A$16305,DZ$9)</f>
        <v>0</v>
      </c>
      <c r="EA65" s="63">
        <f>SUMIFS('[1]NBA-Data-1980-2019'!$G$1:$G$16305,'[1]NBA-Data-1980-2019'!$B$1:$B$16305,$A65,'[1]NBA-Data-1980-2019'!$A$1:$A$16305,EA$9)</f>
        <v>0</v>
      </c>
      <c r="EB65" s="63">
        <f>SUMIFS('[1]NBA-Data-1980-2019'!$G$1:$G$16305,'[1]NBA-Data-1980-2019'!$B$1:$B$16305,$A65,'[1]NBA-Data-1980-2019'!$A$1:$A$16305,EB$9)</f>
        <v>0</v>
      </c>
      <c r="EC65" s="63">
        <f>SUMIFS('[1]NBA-Data-1980-2019'!$G$1:$G$16305,'[1]NBA-Data-1980-2019'!$B$1:$B$16305,$A65,'[1]NBA-Data-1980-2019'!$A$1:$A$16305,EC$9)</f>
        <v>0</v>
      </c>
      <c r="ED65" s="63">
        <f>SUMIFS('[1]NBA-Data-1980-2019'!$G$1:$G$16305,'[1]NBA-Data-1980-2019'!$B$1:$B$16305,$A65,'[1]NBA-Data-1980-2019'!$A$1:$A$16305,ED$9)</f>
        <v>0</v>
      </c>
      <c r="EH65" s="2" t="s">
        <v>1478</v>
      </c>
    </row>
    <row r="66" spans="1:156" x14ac:dyDescent="0.2">
      <c r="A66" s="2" t="s">
        <v>1091</v>
      </c>
      <c r="B66" s="2" t="str" cm="1">
        <f t="array" ref="B66">_xlfn.XLOOKUP($A66&amp;B$5,'[1]NBA-Data-1980-2019'!$B$1:$B$16305&amp;'[1]NBA-Data-1980-2019'!$A$1:$A$16305,'[1]NBA-Data-1980-2019'!$D$1:$D$16305,"",0)</f>
        <v>CLE</v>
      </c>
      <c r="C66" s="2" t="str" cm="1">
        <f t="array" ref="C66">_xlfn.XLOOKUP($A66&amp;C$5,'[1]NBA-Data-1980-2019'!$B$1:$B$16305&amp;'[1]NBA-Data-1980-2019'!$A$1:$A$16305,'[1]NBA-Data-1980-2019'!$D$1:$D$16305,"",0)</f>
        <v>TOT</v>
      </c>
      <c r="D66" s="2" t="str" cm="1">
        <f t="array" ref="D66">_xlfn.XLOOKUP($A66&amp;D$5,'[1]NBA-Data-1980-2019'!$B$1:$B$16305&amp;'[1]NBA-Data-1980-2019'!$A$1:$A$16305,'[1]NBA-Data-1980-2019'!$D$1:$D$16305,"",0)</f>
        <v>NJN</v>
      </c>
      <c r="E66" s="2" t="str" cm="1">
        <f t="array" ref="E66">_xlfn.XLOOKUP($A66&amp;E$5,'[1]NBA-Data-1980-2019'!$B$1:$B$16305&amp;'[1]NBA-Data-1980-2019'!$A$1:$A$16305,'[1]NBA-Data-1980-2019'!$D$1:$D$16305,"",0)</f>
        <v>DAL</v>
      </c>
      <c r="F66" s="2" t="str" cm="1">
        <f t="array" ref="F66">_xlfn.XLOOKUP($A66&amp;F$5,'[1]NBA-Data-1980-2019'!$B$1:$B$16305&amp;'[1]NBA-Data-1980-2019'!$A$1:$A$16305,'[1]NBA-Data-1980-2019'!$D$1:$D$16305,"",0)</f>
        <v>HOU</v>
      </c>
      <c r="G66" s="2" t="str" cm="1">
        <f t="array" ref="G66">_xlfn.XLOOKUP($A66&amp;G$5,'[1]NBA-Data-1980-2019'!$B$1:$B$16305&amp;'[1]NBA-Data-1980-2019'!$A$1:$A$16305,'[1]NBA-Data-1980-2019'!$D$1:$D$16305,"",0)</f>
        <v>HOU</v>
      </c>
      <c r="H66" s="2" t="str" cm="1">
        <f t="array" ref="H66">_xlfn.XLOOKUP($A66&amp;H$5,'[1]NBA-Data-1980-2019'!$B$1:$B$16305&amp;'[1]NBA-Data-1980-2019'!$A$1:$A$16305,'[1]NBA-Data-1980-2019'!$D$1:$D$16305,"",0)</f>
        <v>TOT</v>
      </c>
      <c r="I66" s="2" t="str" cm="1">
        <f t="array" ref="I66">_xlfn.XLOOKUP($A66&amp;I$5,'[1]NBA-Data-1980-2019'!$B$1:$B$16305&amp;'[1]NBA-Data-1980-2019'!$A$1:$A$16305,'[1]NBA-Data-1980-2019'!$D$1:$D$16305,"",0)</f>
        <v>ATL</v>
      </c>
      <c r="J66" s="2" t="str" cm="1">
        <f t="array" ref="J66">_xlfn.XLOOKUP($A66&amp;J$5,'[1]NBA-Data-1980-2019'!$B$1:$B$16305&amp;'[1]NBA-Data-1980-2019'!$A$1:$A$16305,'[1]NBA-Data-1980-2019'!$D$1:$D$16305,"",0)</f>
        <v>CHH</v>
      </c>
      <c r="K66" s="2" t="str" cm="1">
        <f t="array" ref="K66">_xlfn.XLOOKUP($A66&amp;K$5,'[1]NBA-Data-1980-2019'!$B$1:$B$16305&amp;'[1]NBA-Data-1980-2019'!$A$1:$A$16305,'[1]NBA-Data-1980-2019'!$D$1:$D$16305,"",0)</f>
        <v>TOT</v>
      </c>
      <c r="L66" s="2" t="str" cm="1">
        <f t="array" ref="L66">_xlfn.XLOOKUP($A66&amp;L$5,'[1]NBA-Data-1980-2019'!$B$1:$B$16305&amp;'[1]NBA-Data-1980-2019'!$A$1:$A$16305,'[1]NBA-Data-1980-2019'!$D$1:$D$16305,"",0)</f>
        <v>TOT</v>
      </c>
      <c r="M66" s="2" t="str" cm="1">
        <f t="array" ref="M66">_xlfn.XLOOKUP($A66&amp;M$5,'[1]NBA-Data-1980-2019'!$B$1:$B$16305&amp;'[1]NBA-Data-1980-2019'!$A$1:$A$16305,'[1]NBA-Data-1980-2019'!$D$1:$D$16305,"",0)</f>
        <v>SAC</v>
      </c>
      <c r="N66" s="2" t="str" cm="1">
        <f t="array" ref="N66">_xlfn.XLOOKUP($A66&amp;N$5,'[1]NBA-Data-1980-2019'!$B$1:$B$16305&amp;'[1]NBA-Data-1980-2019'!$A$1:$A$16305,'[1]NBA-Data-1980-2019'!$D$1:$D$16305,"",0)</f>
        <v/>
      </c>
      <c r="O66" s="2" t="str" cm="1">
        <f t="array" ref="O66">_xlfn.XLOOKUP($A66&amp;O$5,'[1]NBA-Data-1980-2019'!$B$1:$B$16305&amp;'[1]NBA-Data-1980-2019'!$A$1:$A$16305,'[1]NBA-Data-1980-2019'!$D$1:$D$16305,"",0)</f>
        <v/>
      </c>
      <c r="P66" s="2" t="str" cm="1">
        <f t="array" ref="P66">_xlfn.XLOOKUP($A66&amp;P$5,'[1]NBA-Data-1980-2019'!$B$1:$B$16305&amp;'[1]NBA-Data-1980-2019'!$A$1:$A$16305,'[1]NBA-Data-1980-2019'!$D$1:$D$16305,"",0)</f>
        <v/>
      </c>
      <c r="Q66" s="2" t="str" cm="1">
        <f t="array" ref="Q66">_xlfn.XLOOKUP($A66&amp;Q$5,'[1]NBA-Data-1980-2019'!$B$1:$B$16305&amp;'[1]NBA-Data-1980-2019'!$A$1:$A$16305,'[1]NBA-Data-1980-2019'!$D$1:$D$16305,"",0)</f>
        <v/>
      </c>
      <c r="R66" s="2" t="str" cm="1">
        <f t="array" ref="R66">_xlfn.XLOOKUP($A66&amp;R$5,'[1]NBA-Data-1980-2019'!$B$1:$B$16305&amp;'[1]NBA-Data-1980-2019'!$A$1:$A$16305,'[1]NBA-Data-1980-2019'!$D$1:$D$16305,"",0)</f>
        <v/>
      </c>
      <c r="S66" s="2" t="str" cm="1">
        <f t="array" ref="S66">_xlfn.XLOOKUP($A66&amp;S$5,'[1]NBA-Data-1980-2019'!$B$1:$B$16305&amp;'[1]NBA-Data-1980-2019'!$A$1:$A$16305,'[1]NBA-Data-1980-2019'!$D$1:$D$16305,"",0)</f>
        <v/>
      </c>
      <c r="T66" s="2" t="str" cm="1">
        <f t="array" ref="T66">_xlfn.XLOOKUP($A66&amp;T$5,'[1]NBA-Data-1980-2019'!$B$1:$B$16305&amp;'[1]NBA-Data-1980-2019'!$A$1:$A$16305,'[1]NBA-Data-1980-2019'!$D$1:$D$16305,"",0)</f>
        <v/>
      </c>
      <c r="U66" s="2" t="str" cm="1">
        <f t="array" ref="U66">_xlfn.XLOOKUP($A66&amp;U$5,'[1]NBA-Data-1980-2019'!$B$1:$B$16305&amp;'[1]NBA-Data-1980-2019'!$A$1:$A$16305,'[1]NBA-Data-1980-2019'!$D$1:$D$16305,"",0)</f>
        <v/>
      </c>
      <c r="V66" s="2" t="str" cm="1">
        <f t="array" ref="V66">_xlfn.XLOOKUP($A66&amp;V$5,'[1]NBA-Data-1980-2019'!$B$1:$B$16305&amp;'[1]NBA-Data-1980-2019'!$A$1:$A$16305,'[1]NBA-Data-1980-2019'!$D$1:$D$16305,"",0)</f>
        <v/>
      </c>
      <c r="W66" s="2" t="str" cm="1">
        <f t="array" ref="W66">_xlfn.XLOOKUP($A66&amp;W$5,'[1]NBA-Data-1980-2019'!$B$1:$B$16305&amp;'[1]NBA-Data-1980-2019'!$A$1:$A$16305,'[1]NBA-Data-1980-2019'!$D$1:$D$16305,"",0)</f>
        <v/>
      </c>
      <c r="X66" s="2" t="str" cm="1">
        <f t="array" ref="X66">_xlfn.XLOOKUP($A66&amp;X$5,'[1]NBA-Data-1980-2019'!$B$1:$B$16305&amp;'[1]NBA-Data-1980-2019'!$A$1:$A$16305,'[1]NBA-Data-1980-2019'!$D$1:$D$16305,"",0)</f>
        <v/>
      </c>
      <c r="Y66" s="2" t="str" cm="1">
        <f t="array" ref="Y66">_xlfn.XLOOKUP($A66&amp;Y$5,'[1]NBA-Data-1980-2019'!$B$1:$B$16305&amp;'[1]NBA-Data-1980-2019'!$A$1:$A$16305,'[1]NBA-Data-1980-2019'!$D$1:$D$16305,"",0)</f>
        <v/>
      </c>
      <c r="Z66" s="2" t="str" cm="1">
        <f t="array" ref="Z66">_xlfn.XLOOKUP($A66&amp;Z$5,'[1]NBA-Data-1980-2019'!$B$1:$B$16305&amp;'[1]NBA-Data-1980-2019'!$A$1:$A$16305,'[1]NBA-Data-1980-2019'!$D$1:$D$16305,"",0)</f>
        <v/>
      </c>
      <c r="AA66" s="2" t="str" cm="1">
        <f t="array" ref="AA66">_xlfn.XLOOKUP($A66&amp;AA$5,'[1]NBA-Data-1980-2019'!$B$1:$B$16305&amp;'[1]NBA-Data-1980-2019'!$A$1:$A$16305,'[1]NBA-Data-1980-2019'!$D$1:$D$16305,"",0)</f>
        <v/>
      </c>
      <c r="AB66" s="2" t="str" cm="1">
        <f t="array" ref="AB66">_xlfn.XLOOKUP($A66&amp;AB$5,'[1]NBA-Data-1980-2019'!$B$1:$B$16305&amp;'[1]NBA-Data-1980-2019'!$A$1:$A$16305,'[1]NBA-Data-1980-2019'!$D$1:$D$16305,"",0)</f>
        <v/>
      </c>
      <c r="AC66" s="2" t="str" cm="1">
        <f t="array" ref="AC66">_xlfn.XLOOKUP($A66&amp;AC$5,'[1]NBA-Data-1980-2019'!$B$1:$B$16305&amp;'[1]NBA-Data-1980-2019'!$A$1:$A$16305,'[1]NBA-Data-1980-2019'!$D$1:$D$16305,"",0)</f>
        <v/>
      </c>
      <c r="AD66" s="2" t="str" cm="1">
        <f t="array" ref="AD66">_xlfn.XLOOKUP($A66&amp;AD$5,'[1]NBA-Data-1980-2019'!$B$1:$B$16305&amp;'[1]NBA-Data-1980-2019'!$A$1:$A$16305,'[1]NBA-Data-1980-2019'!$D$1:$D$16305,"",0)</f>
        <v/>
      </c>
      <c r="AE66" s="2" t="str" cm="1">
        <f t="array" ref="AE66">_xlfn.XLOOKUP($A66&amp;AE$5,'[1]NBA-Data-1980-2019'!$B$1:$B$16305&amp;'[1]NBA-Data-1980-2019'!$A$1:$A$16305,'[1]NBA-Data-1980-2019'!$D$1:$D$16305,"",0)</f>
        <v/>
      </c>
      <c r="AF66" s="2" t="str" cm="1">
        <f t="array" ref="AF66">_xlfn.XLOOKUP($A66&amp;AF$5,'[1]NBA-Data-1980-2019'!$B$1:$B$16305&amp;'[1]NBA-Data-1980-2019'!$A$1:$A$16305,'[1]NBA-Data-1980-2019'!$D$1:$D$16305,"",0)</f>
        <v/>
      </c>
      <c r="AG66" s="2" t="str" cm="1">
        <f t="array" ref="AG66">_xlfn.XLOOKUP($A66&amp;AG$5,'[1]NBA-Data-1980-2019'!$B$1:$B$16305&amp;'[1]NBA-Data-1980-2019'!$A$1:$A$16305,'[1]NBA-Data-1980-2019'!$D$1:$D$16305,"",0)</f>
        <v/>
      </c>
      <c r="AH66" s="2" cm="1">
        <f t="array" ref="AH66">_xlfn.XLOOKUP($A66&amp;AH$5,'[1]NBA-Data-1980-2019'!$B$1:$B$16305&amp;'[1]NBA-Data-1980-2019'!$A$1:$A$16305,'[1]NBA-Data-1980-2019'!$H$1:$H$16305,"",0)</f>
        <v>1487.4</v>
      </c>
      <c r="AI66" s="2" cm="1">
        <f t="array" ref="AI66">_xlfn.XLOOKUP($A66&amp;AI$5,'[1]NBA-Data-1980-2019'!$B$1:$B$16305&amp;'[1]NBA-Data-1980-2019'!$A$1:$A$16305,'[1]NBA-Data-1980-2019'!$H$1:$H$16305,"",0)</f>
        <v>432.6</v>
      </c>
      <c r="AJ66" s="2" cm="1">
        <f t="array" ref="AJ66">_xlfn.XLOOKUP($A66&amp;AJ$5,'[1]NBA-Data-1980-2019'!$B$1:$B$16305&amp;'[1]NBA-Data-1980-2019'!$A$1:$A$16305,'[1]NBA-Data-1980-2019'!$H$1:$H$16305,"",0)</f>
        <v>1185.8</v>
      </c>
      <c r="AK66" s="2" cm="1">
        <f t="array" ref="AK66">_xlfn.XLOOKUP($A66&amp;AK$5,'[1]NBA-Data-1980-2019'!$B$1:$B$16305&amp;'[1]NBA-Data-1980-2019'!$A$1:$A$16305,'[1]NBA-Data-1980-2019'!$H$1:$H$16305,"",0)</f>
        <v>10</v>
      </c>
      <c r="AL66" s="2" cm="1">
        <f t="array" ref="AL66">_xlfn.XLOOKUP($A66&amp;AL$5,'[1]NBA-Data-1980-2019'!$B$1:$B$16305&amp;'[1]NBA-Data-1980-2019'!$A$1:$A$16305,'[1]NBA-Data-1980-2019'!$H$1:$H$16305,"",0)</f>
        <v>815.9</v>
      </c>
      <c r="AM66" s="2" cm="1">
        <f t="array" ref="AM66">_xlfn.XLOOKUP($A66&amp;AM$5,'[1]NBA-Data-1980-2019'!$B$1:$B$16305&amp;'[1]NBA-Data-1980-2019'!$A$1:$A$16305,'[1]NBA-Data-1980-2019'!$H$1:$H$16305,"",0)</f>
        <v>2017.2</v>
      </c>
      <c r="AN66" s="2" cm="1">
        <f t="array" ref="AN66">_xlfn.XLOOKUP($A66&amp;AN$5,'[1]NBA-Data-1980-2019'!$B$1:$B$16305&amp;'[1]NBA-Data-1980-2019'!$A$1:$A$16305,'[1]NBA-Data-1980-2019'!$H$1:$H$16305,"",0)</f>
        <v>756</v>
      </c>
      <c r="AO66" s="2" cm="1">
        <f t="array" ref="AO66">_xlfn.XLOOKUP($A66&amp;AO$5,'[1]NBA-Data-1980-2019'!$B$1:$B$16305&amp;'[1]NBA-Data-1980-2019'!$A$1:$A$16305,'[1]NBA-Data-1980-2019'!$H$1:$H$16305,"",0)</f>
        <v>1201.2</v>
      </c>
      <c r="AP66" s="2" cm="1">
        <f t="array" ref="AP66">_xlfn.XLOOKUP($A66&amp;AP$5,'[1]NBA-Data-1980-2019'!$B$1:$B$16305&amp;'[1]NBA-Data-1980-2019'!$A$1:$A$16305,'[1]NBA-Data-1980-2019'!$H$1:$H$16305,"",0)</f>
        <v>1190.4000000000001</v>
      </c>
      <c r="AQ66" s="2" cm="1">
        <f t="array" ref="AQ66">_xlfn.XLOOKUP($A66&amp;AQ$5,'[1]NBA-Data-1980-2019'!$B$1:$B$16305&amp;'[1]NBA-Data-1980-2019'!$A$1:$A$16305,'[1]NBA-Data-1980-2019'!$H$1:$H$16305,"",0)</f>
        <v>1096.1999999999998</v>
      </c>
      <c r="AR66" s="2" cm="1">
        <f t="array" ref="AR66">_xlfn.XLOOKUP($A66&amp;AR$5,'[1]NBA-Data-1980-2019'!$B$1:$B$16305&amp;'[1]NBA-Data-1980-2019'!$A$1:$A$16305,'[1]NBA-Data-1980-2019'!$H$1:$H$16305,"",0)</f>
        <v>338</v>
      </c>
      <c r="AS66" s="2" cm="1">
        <f t="array" ref="AS66">_xlfn.XLOOKUP($A66&amp;AS$5,'[1]NBA-Data-1980-2019'!$B$1:$B$16305&amp;'[1]NBA-Data-1980-2019'!$A$1:$A$16305,'[1]NBA-Data-1980-2019'!$H$1:$H$16305,"",0)</f>
        <v>91.8</v>
      </c>
      <c r="AT66" s="2" t="str" cm="1">
        <f t="array" ref="AT66">_xlfn.XLOOKUP($A66&amp;AT$5,'[1]NBA-Data-1980-2019'!$B$1:$B$16305&amp;'[1]NBA-Data-1980-2019'!$A$1:$A$16305,'[1]NBA-Data-1980-2019'!$H$1:$H$16305,"",0)</f>
        <v/>
      </c>
      <c r="AU66" s="2" t="str" cm="1">
        <f t="array" ref="AU66">_xlfn.XLOOKUP($A66&amp;AU$5,'[1]NBA-Data-1980-2019'!$B$1:$B$16305&amp;'[1]NBA-Data-1980-2019'!$A$1:$A$16305,'[1]NBA-Data-1980-2019'!$H$1:$H$16305,"",0)</f>
        <v/>
      </c>
      <c r="AV66" s="2" t="str" cm="1">
        <f t="array" ref="AV66">_xlfn.XLOOKUP($A66&amp;AV$5,'[1]NBA-Data-1980-2019'!$B$1:$B$16305&amp;'[1]NBA-Data-1980-2019'!$A$1:$A$16305,'[1]NBA-Data-1980-2019'!$H$1:$H$16305,"",0)</f>
        <v/>
      </c>
      <c r="AW66" s="2" t="str" cm="1">
        <f t="array" ref="AW66">_xlfn.XLOOKUP($A66&amp;AW$5,'[1]NBA-Data-1980-2019'!$B$1:$B$16305&amp;'[1]NBA-Data-1980-2019'!$A$1:$A$16305,'[1]NBA-Data-1980-2019'!$H$1:$H$16305,"",0)</f>
        <v/>
      </c>
      <c r="AX66" s="2" t="str" cm="1">
        <f t="array" ref="AX66">_xlfn.XLOOKUP($A66&amp;AX$5,'[1]NBA-Data-1980-2019'!$B$1:$B$16305&amp;'[1]NBA-Data-1980-2019'!$A$1:$A$16305,'[1]NBA-Data-1980-2019'!$H$1:$H$16305,"",0)</f>
        <v/>
      </c>
      <c r="AY66" s="2" t="str" cm="1">
        <f t="array" ref="AY66">_xlfn.XLOOKUP($A66&amp;AY$5,'[1]NBA-Data-1980-2019'!$B$1:$B$16305&amp;'[1]NBA-Data-1980-2019'!$A$1:$A$16305,'[1]NBA-Data-1980-2019'!$H$1:$H$16305,"",0)</f>
        <v/>
      </c>
      <c r="AZ66" s="2" t="str" cm="1">
        <f t="array" ref="AZ66">_xlfn.XLOOKUP($A66&amp;AZ$5,'[1]NBA-Data-1980-2019'!$B$1:$B$16305&amp;'[1]NBA-Data-1980-2019'!$A$1:$A$16305,'[1]NBA-Data-1980-2019'!$H$1:$H$16305,"",0)</f>
        <v/>
      </c>
      <c r="BA66" s="2" t="str" cm="1">
        <f t="array" ref="BA66">_xlfn.XLOOKUP($A66&amp;BA$5,'[1]NBA-Data-1980-2019'!$B$1:$B$16305&amp;'[1]NBA-Data-1980-2019'!$A$1:$A$16305,'[1]NBA-Data-1980-2019'!$H$1:$H$16305,"",0)</f>
        <v/>
      </c>
      <c r="BB66" s="2" t="str" cm="1">
        <f t="array" ref="BB66">_xlfn.XLOOKUP($A66&amp;BB$5,'[1]NBA-Data-1980-2019'!$B$1:$B$16305&amp;'[1]NBA-Data-1980-2019'!$A$1:$A$16305,'[1]NBA-Data-1980-2019'!$H$1:$H$16305,"",0)</f>
        <v/>
      </c>
      <c r="BC66" s="2" t="str" cm="1">
        <f t="array" ref="BC66">_xlfn.XLOOKUP($A66&amp;BC$5,'[1]NBA-Data-1980-2019'!$B$1:$B$16305&amp;'[1]NBA-Data-1980-2019'!$A$1:$A$16305,'[1]NBA-Data-1980-2019'!$H$1:$H$16305,"",0)</f>
        <v/>
      </c>
      <c r="BD66" s="2" t="str" cm="1">
        <f t="array" ref="BD66">_xlfn.XLOOKUP($A66&amp;BD$5,'[1]NBA-Data-1980-2019'!$B$1:$B$16305&amp;'[1]NBA-Data-1980-2019'!$A$1:$A$16305,'[1]NBA-Data-1980-2019'!$H$1:$H$16305,"",0)</f>
        <v/>
      </c>
      <c r="BE66" s="2" t="str" cm="1">
        <f t="array" ref="BE66">_xlfn.XLOOKUP($A66&amp;BE$5,'[1]NBA-Data-1980-2019'!$B$1:$B$16305&amp;'[1]NBA-Data-1980-2019'!$A$1:$A$16305,'[1]NBA-Data-1980-2019'!$H$1:$H$16305,"",0)</f>
        <v/>
      </c>
      <c r="BF66" s="2" t="str" cm="1">
        <f t="array" ref="BF66">_xlfn.XLOOKUP($A66&amp;BF$5,'[1]NBA-Data-1980-2019'!$B$1:$B$16305&amp;'[1]NBA-Data-1980-2019'!$A$1:$A$16305,'[1]NBA-Data-1980-2019'!$H$1:$H$16305,"",0)</f>
        <v/>
      </c>
      <c r="BG66" s="2" t="str" cm="1">
        <f t="array" ref="BG66">_xlfn.XLOOKUP($A66&amp;BG$5,'[1]NBA-Data-1980-2019'!$B$1:$B$16305&amp;'[1]NBA-Data-1980-2019'!$A$1:$A$16305,'[1]NBA-Data-1980-2019'!$H$1:$H$16305,"",0)</f>
        <v/>
      </c>
      <c r="BH66" s="2" t="str" cm="1">
        <f t="array" ref="BH66">_xlfn.XLOOKUP($A66&amp;BH$5,'[1]NBA-Data-1980-2019'!$B$1:$B$16305&amp;'[1]NBA-Data-1980-2019'!$A$1:$A$16305,'[1]NBA-Data-1980-2019'!$H$1:$H$16305,"",0)</f>
        <v/>
      </c>
      <c r="BI66" s="2" t="str" cm="1">
        <f t="array" ref="BI66">_xlfn.XLOOKUP($A66&amp;BI$5,'[1]NBA-Data-1980-2019'!$B$1:$B$16305&amp;'[1]NBA-Data-1980-2019'!$A$1:$A$16305,'[1]NBA-Data-1980-2019'!$H$1:$H$16305,"",0)</f>
        <v/>
      </c>
      <c r="BJ66" s="2" t="str" cm="1">
        <f t="array" ref="BJ66">_xlfn.XLOOKUP($A66&amp;BJ$5,'[1]NBA-Data-1980-2019'!$B$1:$B$16305&amp;'[1]NBA-Data-1980-2019'!$A$1:$A$16305,'[1]NBA-Data-1980-2019'!$H$1:$H$16305,"",0)</f>
        <v/>
      </c>
      <c r="BK66" s="2" t="str" cm="1">
        <f t="array" ref="BK66">_xlfn.XLOOKUP($A66&amp;BK$5,'[1]NBA-Data-1980-2019'!$B$1:$B$16305&amp;'[1]NBA-Data-1980-2019'!$A$1:$A$16305,'[1]NBA-Data-1980-2019'!$H$1:$H$16305,"",0)</f>
        <v/>
      </c>
      <c r="BL66" s="2" t="str" cm="1">
        <f t="array" ref="BL66">_xlfn.XLOOKUP($A66&amp;BL$5,'[1]NBA-Data-1980-2019'!$B$1:$B$16305&amp;'[1]NBA-Data-1980-2019'!$A$1:$A$16305,'[1]NBA-Data-1980-2019'!$H$1:$H$16305,"",0)</f>
        <v/>
      </c>
      <c r="BM66" s="2" t="str" cm="1">
        <f t="array" ref="BM66">_xlfn.XLOOKUP($A66&amp;BM$5,'[1]NBA-Data-1980-2019'!$B$1:$B$16305&amp;'[1]NBA-Data-1980-2019'!$A$1:$A$16305,'[1]NBA-Data-1980-2019'!$H$1:$H$16305,"",0)</f>
        <v/>
      </c>
      <c r="BN66" s="2" cm="1">
        <f t="array" ref="BN66">_xlfn.XLOOKUP($A66&amp;BN$5,'[1]NBA-Data-1980-2019'!$B$1:$B$16305&amp;'[1]NBA-Data-1980-2019'!$A$1:$A$16305,'[1]NBA-Data-1980-2019'!$F$1:$F$16305,"",0)</f>
        <v>12</v>
      </c>
      <c r="BO66" s="2" cm="1">
        <f t="array" ref="BO66">_xlfn.XLOOKUP($A66&amp;BO$5,'[1]NBA-Data-1980-2019'!$B$1:$B$16305&amp;'[1]NBA-Data-1980-2019'!$A$1:$A$16305,'[1]NBA-Data-1980-2019'!$F$1:$F$16305,"",0)</f>
        <v>10.8</v>
      </c>
      <c r="BP66" s="2" cm="1">
        <f t="array" ref="BP66">_xlfn.XLOOKUP($A66&amp;BP$5,'[1]NBA-Data-1980-2019'!$B$1:$B$16305&amp;'[1]NBA-Data-1980-2019'!$A$1:$A$16305,'[1]NBA-Data-1980-2019'!$F$1:$F$16305,"",0)</f>
        <v>11.2</v>
      </c>
      <c r="BQ66" s="2" cm="1">
        <f t="array" ref="BQ66">_xlfn.XLOOKUP($A66&amp;BQ$5,'[1]NBA-Data-1980-2019'!$B$1:$B$16305&amp;'[1]NBA-Data-1980-2019'!$A$1:$A$16305,'[1]NBA-Data-1980-2019'!$F$1:$F$16305,"",0)</f>
        <v>10.8</v>
      </c>
      <c r="BR66" s="2" cm="1">
        <f t="array" ref="BR66">_xlfn.XLOOKUP($A66&amp;BR$5,'[1]NBA-Data-1980-2019'!$B$1:$B$16305&amp;'[1]NBA-Data-1980-2019'!$A$1:$A$16305,'[1]NBA-Data-1980-2019'!$F$1:$F$16305,"",0)</f>
        <v>12.4</v>
      </c>
      <c r="BS66" s="2" cm="1">
        <f t="array" ref="BS66">_xlfn.XLOOKUP($A66&amp;BS$5,'[1]NBA-Data-1980-2019'!$B$1:$B$16305&amp;'[1]NBA-Data-1980-2019'!$A$1:$A$16305,'[1]NBA-Data-1980-2019'!$F$1:$F$16305,"",0)</f>
        <v>13.7</v>
      </c>
      <c r="BT66" s="2" cm="1">
        <f t="array" ref="BT66">_xlfn.XLOOKUP($A66&amp;BT$5,'[1]NBA-Data-1980-2019'!$B$1:$B$16305&amp;'[1]NBA-Data-1980-2019'!$A$1:$A$16305,'[1]NBA-Data-1980-2019'!$F$1:$F$16305,"",0)</f>
        <v>11.3</v>
      </c>
      <c r="BU66" s="2" cm="1">
        <f t="array" ref="BU66">_xlfn.XLOOKUP($A66&amp;BU$5,'[1]NBA-Data-1980-2019'!$B$1:$B$16305&amp;'[1]NBA-Data-1980-2019'!$A$1:$A$16305,'[1]NBA-Data-1980-2019'!$F$1:$F$16305,"",0)</f>
        <v>10.5</v>
      </c>
      <c r="BV66" s="2" cm="1">
        <f t="array" ref="BV66">_xlfn.XLOOKUP($A66&amp;BV$5,'[1]NBA-Data-1980-2019'!$B$1:$B$16305&amp;'[1]NBA-Data-1980-2019'!$A$1:$A$16305,'[1]NBA-Data-1980-2019'!$F$1:$F$16305,"",0)</f>
        <v>11.6</v>
      </c>
      <c r="BW66" s="2" cm="1">
        <f t="array" ref="BW66">_xlfn.XLOOKUP($A66&amp;BW$5,'[1]NBA-Data-1980-2019'!$B$1:$B$16305&amp;'[1]NBA-Data-1980-2019'!$A$1:$A$16305,'[1]NBA-Data-1980-2019'!$F$1:$F$16305,"",0)</f>
        <v>9.5</v>
      </c>
      <c r="BX66" s="2" cm="1">
        <f t="array" ref="BX66">_xlfn.XLOOKUP($A66&amp;BX$5,'[1]NBA-Data-1980-2019'!$B$1:$B$16305&amp;'[1]NBA-Data-1980-2019'!$A$1:$A$16305,'[1]NBA-Data-1980-2019'!$F$1:$F$16305,"",0)</f>
        <v>9.6999999999999993</v>
      </c>
      <c r="BY66" s="2" cm="1">
        <f t="array" ref="BY66">_xlfn.XLOOKUP($A66&amp;BY$5,'[1]NBA-Data-1980-2019'!$B$1:$B$16305&amp;'[1]NBA-Data-1980-2019'!$A$1:$A$16305,'[1]NBA-Data-1980-2019'!$F$1:$F$16305,"",0)</f>
        <v>10.1</v>
      </c>
      <c r="BZ66" s="2" t="str" cm="1">
        <f t="array" ref="BZ66">_xlfn.XLOOKUP($A66&amp;BZ$5,'[1]NBA-Data-1980-2019'!$B$1:$B$16305&amp;'[1]NBA-Data-1980-2019'!$A$1:$A$16305,'[1]NBA-Data-1980-2019'!$F$1:$F$16305,"",0)</f>
        <v/>
      </c>
      <c r="CA66" s="2" t="str" cm="1">
        <f t="array" ref="CA66">_xlfn.XLOOKUP($A66&amp;CA$5,'[1]NBA-Data-1980-2019'!$B$1:$B$16305&amp;'[1]NBA-Data-1980-2019'!$A$1:$A$16305,'[1]NBA-Data-1980-2019'!$F$1:$F$16305,"",0)</f>
        <v/>
      </c>
      <c r="CB66" s="2" t="str" cm="1">
        <f t="array" ref="CB66">_xlfn.XLOOKUP($A66&amp;CB$5,'[1]NBA-Data-1980-2019'!$B$1:$B$16305&amp;'[1]NBA-Data-1980-2019'!$A$1:$A$16305,'[1]NBA-Data-1980-2019'!$F$1:$F$16305,"",0)</f>
        <v/>
      </c>
      <c r="CC66" s="2" t="str" cm="1">
        <f t="array" ref="CC66">_xlfn.XLOOKUP($A66&amp;CC$5,'[1]NBA-Data-1980-2019'!$B$1:$B$16305&amp;'[1]NBA-Data-1980-2019'!$A$1:$A$16305,'[1]NBA-Data-1980-2019'!$F$1:$F$16305,"",0)</f>
        <v/>
      </c>
      <c r="CD66" s="2" t="str" cm="1">
        <f t="array" ref="CD66">_xlfn.XLOOKUP($A66&amp;CD$5,'[1]NBA-Data-1980-2019'!$B$1:$B$16305&amp;'[1]NBA-Data-1980-2019'!$A$1:$A$16305,'[1]NBA-Data-1980-2019'!$F$1:$F$16305,"",0)</f>
        <v/>
      </c>
      <c r="CE66" s="2" t="str" cm="1">
        <f t="array" ref="CE66">_xlfn.XLOOKUP($A66&amp;CE$5,'[1]NBA-Data-1980-2019'!$B$1:$B$16305&amp;'[1]NBA-Data-1980-2019'!$A$1:$A$16305,'[1]NBA-Data-1980-2019'!$F$1:$F$16305,"",0)</f>
        <v/>
      </c>
      <c r="CF66" s="2" t="str" cm="1">
        <f t="array" ref="CF66">_xlfn.XLOOKUP($A66&amp;CF$5,'[1]NBA-Data-1980-2019'!$B$1:$B$16305&amp;'[1]NBA-Data-1980-2019'!$A$1:$A$16305,'[1]NBA-Data-1980-2019'!$F$1:$F$16305,"",0)</f>
        <v/>
      </c>
      <c r="CG66" s="2" t="str" cm="1">
        <f t="array" ref="CG66">_xlfn.XLOOKUP($A66&amp;CG$5,'[1]NBA-Data-1980-2019'!$B$1:$B$16305&amp;'[1]NBA-Data-1980-2019'!$A$1:$A$16305,'[1]NBA-Data-1980-2019'!$F$1:$F$16305,"",0)</f>
        <v/>
      </c>
      <c r="CH66" s="2" t="str" cm="1">
        <f t="array" ref="CH66">_xlfn.XLOOKUP($A66&amp;CH$5,'[1]NBA-Data-1980-2019'!$B$1:$B$16305&amp;'[1]NBA-Data-1980-2019'!$A$1:$A$16305,'[1]NBA-Data-1980-2019'!$F$1:$F$16305,"",0)</f>
        <v/>
      </c>
      <c r="CI66" s="2" t="str" cm="1">
        <f t="array" ref="CI66">_xlfn.XLOOKUP($A66&amp;CI$5,'[1]NBA-Data-1980-2019'!$B$1:$B$16305&amp;'[1]NBA-Data-1980-2019'!$A$1:$A$16305,'[1]NBA-Data-1980-2019'!$F$1:$F$16305,"",0)</f>
        <v/>
      </c>
      <c r="CJ66" s="2" t="str" cm="1">
        <f t="array" ref="CJ66">_xlfn.XLOOKUP($A66&amp;CJ$5,'[1]NBA-Data-1980-2019'!$B$1:$B$16305&amp;'[1]NBA-Data-1980-2019'!$A$1:$A$16305,'[1]NBA-Data-1980-2019'!$F$1:$F$16305,"",0)</f>
        <v/>
      </c>
      <c r="CK66" s="2" t="str" cm="1">
        <f t="array" ref="CK66">_xlfn.XLOOKUP($A66&amp;CK$5,'[1]NBA-Data-1980-2019'!$B$1:$B$16305&amp;'[1]NBA-Data-1980-2019'!$A$1:$A$16305,'[1]NBA-Data-1980-2019'!$F$1:$F$16305,"",0)</f>
        <v/>
      </c>
      <c r="CL66" s="2" t="str" cm="1">
        <f t="array" ref="CL66">_xlfn.XLOOKUP($A66&amp;CL$5,'[1]NBA-Data-1980-2019'!$B$1:$B$16305&amp;'[1]NBA-Data-1980-2019'!$A$1:$A$16305,'[1]NBA-Data-1980-2019'!$F$1:$F$16305,"",0)</f>
        <v/>
      </c>
      <c r="CM66" s="2" t="str" cm="1">
        <f t="array" ref="CM66">_xlfn.XLOOKUP($A66&amp;CM$5,'[1]NBA-Data-1980-2019'!$B$1:$B$16305&amp;'[1]NBA-Data-1980-2019'!$A$1:$A$16305,'[1]NBA-Data-1980-2019'!$F$1:$F$16305,"",0)</f>
        <v/>
      </c>
      <c r="CN66" s="2" t="str" cm="1">
        <f t="array" ref="CN66">_xlfn.XLOOKUP($A66&amp;CN$5,'[1]NBA-Data-1980-2019'!$B$1:$B$16305&amp;'[1]NBA-Data-1980-2019'!$A$1:$A$16305,'[1]NBA-Data-1980-2019'!$F$1:$F$16305,"",0)</f>
        <v/>
      </c>
      <c r="CO66" s="2" t="str" cm="1">
        <f t="array" ref="CO66">_xlfn.XLOOKUP($A66&amp;CO$5,'[1]NBA-Data-1980-2019'!$B$1:$B$16305&amp;'[1]NBA-Data-1980-2019'!$A$1:$A$16305,'[1]NBA-Data-1980-2019'!$F$1:$F$16305,"",0)</f>
        <v/>
      </c>
      <c r="CP66" s="2" t="str" cm="1">
        <f t="array" ref="CP66">_xlfn.XLOOKUP($A66&amp;CP$5,'[1]NBA-Data-1980-2019'!$B$1:$B$16305&amp;'[1]NBA-Data-1980-2019'!$A$1:$A$16305,'[1]NBA-Data-1980-2019'!$F$1:$F$16305,"",0)</f>
        <v/>
      </c>
      <c r="CQ66" s="2" t="str" cm="1">
        <f t="array" ref="CQ66">_xlfn.XLOOKUP($A66&amp;CQ$5,'[1]NBA-Data-1980-2019'!$B$1:$B$16305&amp;'[1]NBA-Data-1980-2019'!$A$1:$A$16305,'[1]NBA-Data-1980-2019'!$F$1:$F$16305,"",0)</f>
        <v/>
      </c>
      <c r="CR66" s="2" t="str" cm="1">
        <f t="array" ref="CR66">_xlfn.XLOOKUP($A66&amp;CR$5,'[1]NBA-Data-1980-2019'!$B$1:$B$16305&amp;'[1]NBA-Data-1980-2019'!$A$1:$A$16305,'[1]NBA-Data-1980-2019'!$F$1:$F$16305,"",0)</f>
        <v/>
      </c>
      <c r="CS66" s="2" t="str" cm="1">
        <f t="array" ref="CS66">_xlfn.XLOOKUP($A66&amp;CS$5,'[1]NBA-Data-1980-2019'!$B$1:$B$16305&amp;'[1]NBA-Data-1980-2019'!$A$1:$A$16305,'[1]NBA-Data-1980-2019'!$F$1:$F$16305,"",0)</f>
        <v/>
      </c>
      <c r="CU66" s="2" t="str">
        <f>_xlfn.XLOOKUP($A66,TEAMS!$G$1:$G$839,TEAMS!$H$1:$H$839,"",0)</f>
        <v>SF</v>
      </c>
      <c r="CV66" s="2" t="str">
        <f>_xlfn.XLOOKUP($CU66,DASHBOARD!$B$22:$B$27,DASHBOARD!$C$22:$C$27,"",0)</f>
        <v>FORWARD</v>
      </c>
      <c r="CY66" s="63">
        <f>SUMIFS('[1]NBA-Data-1980-2019'!$G$1:$G$16305,'[1]NBA-Data-1980-2019'!$B$1:$B$16305,$A66,'[1]NBA-Data-1980-2019'!$A$1:$A$16305,CY$9)</f>
        <v>630000</v>
      </c>
      <c r="CZ66" s="63">
        <f>SUMIFS('[1]NBA-Data-1980-2019'!$G$1:$G$16305,'[1]NBA-Data-1980-2019'!$B$1:$B$16305,$A66,'[1]NBA-Data-1980-2019'!$A$1:$A$16305,CZ$9)</f>
        <v>640000</v>
      </c>
      <c r="DA66" s="63">
        <f>SUMIFS('[1]NBA-Data-1980-2019'!$G$1:$G$16305,'[1]NBA-Data-1980-2019'!$B$1:$B$16305,$A66,'[1]NBA-Data-1980-2019'!$A$1:$A$16305,DA$9)</f>
        <v>140000</v>
      </c>
      <c r="DB66" s="63">
        <f>SUMIFS('[1]NBA-Data-1980-2019'!$G$1:$G$16305,'[1]NBA-Data-1980-2019'!$B$1:$B$16305,$A66,'[1]NBA-Data-1980-2019'!$A$1:$A$16305,DB$9)</f>
        <v>0</v>
      </c>
      <c r="DC66" s="63">
        <f>SUMIFS('[1]NBA-Data-1980-2019'!$G$1:$G$16305,'[1]NBA-Data-1980-2019'!$B$1:$B$16305,$A66,'[1]NBA-Data-1980-2019'!$A$1:$A$16305,DC$9)</f>
        <v>0</v>
      </c>
      <c r="DD66" s="63">
        <f>SUMIFS('[1]NBA-Data-1980-2019'!$G$1:$G$16305,'[1]NBA-Data-1980-2019'!$B$1:$B$16305,$A66,'[1]NBA-Data-1980-2019'!$A$1:$A$16305,DD$9)</f>
        <v>425000</v>
      </c>
      <c r="DE66" s="63">
        <f>SUMIFS('[1]NBA-Data-1980-2019'!$G$1:$G$16305,'[1]NBA-Data-1980-2019'!$B$1:$B$16305,$A66,'[1]NBA-Data-1980-2019'!$A$1:$A$16305,DE$9)</f>
        <v>500000</v>
      </c>
      <c r="DF66" s="63">
        <f>SUMIFS('[1]NBA-Data-1980-2019'!$G$1:$G$16305,'[1]NBA-Data-1980-2019'!$B$1:$B$16305,$A66,'[1]NBA-Data-1980-2019'!$A$1:$A$16305,DF$9)</f>
        <v>272250</v>
      </c>
      <c r="DG66" s="63">
        <f>SUMIFS('[1]NBA-Data-1980-2019'!$G$1:$G$16305,'[1]NBA-Data-1980-2019'!$B$1:$B$16305,$A66,'[1]NBA-Data-1980-2019'!$A$1:$A$16305,DG$9)</f>
        <v>850000</v>
      </c>
      <c r="DH66" s="63">
        <f>SUMIFS('[1]NBA-Data-1980-2019'!$G$1:$G$16305,'[1]NBA-Data-1980-2019'!$B$1:$B$16305,$A66,'[1]NBA-Data-1980-2019'!$A$1:$A$16305,DH$9)</f>
        <v>0</v>
      </c>
      <c r="DI66" s="63">
        <f>SUMIFS('[1]NBA-Data-1980-2019'!$G$1:$G$16305,'[1]NBA-Data-1980-2019'!$B$1:$B$16305,$A66,'[1]NBA-Data-1980-2019'!$A$1:$A$16305,DI$9)</f>
        <v>0</v>
      </c>
      <c r="DJ66" s="63">
        <f>SUMIFS('[1]NBA-Data-1980-2019'!$G$1:$G$16305,'[1]NBA-Data-1980-2019'!$B$1:$B$16305,$A66,'[1]NBA-Data-1980-2019'!$A$1:$A$16305,DJ$9)</f>
        <v>0</v>
      </c>
      <c r="DK66" s="63">
        <f>SUMIFS('[1]NBA-Data-1980-2019'!$G$1:$G$16305,'[1]NBA-Data-1980-2019'!$B$1:$B$16305,$A66,'[1]NBA-Data-1980-2019'!$A$1:$A$16305,DK$9)</f>
        <v>0</v>
      </c>
      <c r="DL66" s="63">
        <f>SUMIFS('[1]NBA-Data-1980-2019'!$G$1:$G$16305,'[1]NBA-Data-1980-2019'!$B$1:$B$16305,$A66,'[1]NBA-Data-1980-2019'!$A$1:$A$16305,DL$9)</f>
        <v>0</v>
      </c>
      <c r="DM66" s="63">
        <f>SUMIFS('[1]NBA-Data-1980-2019'!$G$1:$G$16305,'[1]NBA-Data-1980-2019'!$B$1:$B$16305,$A66,'[1]NBA-Data-1980-2019'!$A$1:$A$16305,DM$9)</f>
        <v>0</v>
      </c>
      <c r="DN66" s="63">
        <f>SUMIFS('[1]NBA-Data-1980-2019'!$G$1:$G$16305,'[1]NBA-Data-1980-2019'!$B$1:$B$16305,$A66,'[1]NBA-Data-1980-2019'!$A$1:$A$16305,DN$9)</f>
        <v>0</v>
      </c>
      <c r="DO66" s="63">
        <f>SUMIFS('[1]NBA-Data-1980-2019'!$G$1:$G$16305,'[1]NBA-Data-1980-2019'!$B$1:$B$16305,$A66,'[1]NBA-Data-1980-2019'!$A$1:$A$16305,DO$9)</f>
        <v>0</v>
      </c>
      <c r="DP66" s="63">
        <f>SUMIFS('[1]NBA-Data-1980-2019'!$G$1:$G$16305,'[1]NBA-Data-1980-2019'!$B$1:$B$16305,$A66,'[1]NBA-Data-1980-2019'!$A$1:$A$16305,DP$9)</f>
        <v>0</v>
      </c>
      <c r="DQ66" s="63">
        <f>SUMIFS('[1]NBA-Data-1980-2019'!$G$1:$G$16305,'[1]NBA-Data-1980-2019'!$B$1:$B$16305,$A66,'[1]NBA-Data-1980-2019'!$A$1:$A$16305,DQ$9)</f>
        <v>0</v>
      </c>
      <c r="DR66" s="63">
        <f>SUMIFS('[1]NBA-Data-1980-2019'!$G$1:$G$16305,'[1]NBA-Data-1980-2019'!$B$1:$B$16305,$A66,'[1]NBA-Data-1980-2019'!$A$1:$A$16305,DR$9)</f>
        <v>0</v>
      </c>
      <c r="DS66" s="63">
        <f>SUMIFS('[1]NBA-Data-1980-2019'!$G$1:$G$16305,'[1]NBA-Data-1980-2019'!$B$1:$B$16305,$A66,'[1]NBA-Data-1980-2019'!$A$1:$A$16305,DS$9)</f>
        <v>0</v>
      </c>
      <c r="DT66" s="63">
        <f>SUMIFS('[1]NBA-Data-1980-2019'!$G$1:$G$16305,'[1]NBA-Data-1980-2019'!$B$1:$B$16305,$A66,'[1]NBA-Data-1980-2019'!$A$1:$A$16305,DT$9)</f>
        <v>0</v>
      </c>
      <c r="DU66" s="63">
        <f>SUMIFS('[1]NBA-Data-1980-2019'!$G$1:$G$16305,'[1]NBA-Data-1980-2019'!$B$1:$B$16305,$A66,'[1]NBA-Data-1980-2019'!$A$1:$A$16305,DU$9)</f>
        <v>0</v>
      </c>
      <c r="DV66" s="63">
        <f>SUMIFS('[1]NBA-Data-1980-2019'!$G$1:$G$16305,'[1]NBA-Data-1980-2019'!$B$1:$B$16305,$A66,'[1]NBA-Data-1980-2019'!$A$1:$A$16305,DV$9)</f>
        <v>0</v>
      </c>
      <c r="DW66" s="63">
        <f>SUMIFS('[1]NBA-Data-1980-2019'!$G$1:$G$16305,'[1]NBA-Data-1980-2019'!$B$1:$B$16305,$A66,'[1]NBA-Data-1980-2019'!$A$1:$A$16305,DW$9)</f>
        <v>0</v>
      </c>
      <c r="DX66" s="63">
        <f>SUMIFS('[1]NBA-Data-1980-2019'!$G$1:$G$16305,'[1]NBA-Data-1980-2019'!$B$1:$B$16305,$A66,'[1]NBA-Data-1980-2019'!$A$1:$A$16305,DX$9)</f>
        <v>0</v>
      </c>
      <c r="DY66" s="63">
        <f>SUMIFS('[1]NBA-Data-1980-2019'!$G$1:$G$16305,'[1]NBA-Data-1980-2019'!$B$1:$B$16305,$A66,'[1]NBA-Data-1980-2019'!$A$1:$A$16305,DY$9)</f>
        <v>0</v>
      </c>
      <c r="DZ66" s="63">
        <f>SUMIFS('[1]NBA-Data-1980-2019'!$G$1:$G$16305,'[1]NBA-Data-1980-2019'!$B$1:$B$16305,$A66,'[1]NBA-Data-1980-2019'!$A$1:$A$16305,DZ$9)</f>
        <v>0</v>
      </c>
      <c r="EA66" s="63">
        <f>SUMIFS('[1]NBA-Data-1980-2019'!$G$1:$G$16305,'[1]NBA-Data-1980-2019'!$B$1:$B$16305,$A66,'[1]NBA-Data-1980-2019'!$A$1:$A$16305,EA$9)</f>
        <v>0</v>
      </c>
      <c r="EB66" s="63">
        <f>SUMIFS('[1]NBA-Data-1980-2019'!$G$1:$G$16305,'[1]NBA-Data-1980-2019'!$B$1:$B$16305,$A66,'[1]NBA-Data-1980-2019'!$A$1:$A$16305,EB$9)</f>
        <v>0</v>
      </c>
      <c r="EC66" s="63">
        <f>SUMIFS('[1]NBA-Data-1980-2019'!$G$1:$G$16305,'[1]NBA-Data-1980-2019'!$B$1:$B$16305,$A66,'[1]NBA-Data-1980-2019'!$A$1:$A$16305,EC$9)</f>
        <v>0</v>
      </c>
      <c r="ED66" s="63">
        <f>SUMIFS('[1]NBA-Data-1980-2019'!$G$1:$G$16305,'[1]NBA-Data-1980-2019'!$B$1:$B$16305,$A66,'[1]NBA-Data-1980-2019'!$A$1:$A$16305,ED$9)</f>
        <v>0</v>
      </c>
      <c r="EH66" s="2" t="s">
        <v>1273</v>
      </c>
    </row>
    <row r="67" spans="1:156" x14ac:dyDescent="0.2">
      <c r="A67" s="2" t="s">
        <v>1143</v>
      </c>
      <c r="B67" s="2" t="str" cm="1">
        <f t="array" ref="B67">_xlfn.XLOOKUP($A67&amp;B$5,'[1]NBA-Data-1980-2019'!$B$1:$B$16305&amp;'[1]NBA-Data-1980-2019'!$A$1:$A$16305,'[1]NBA-Data-1980-2019'!$D$1:$D$16305,"",0)</f>
        <v>CHI</v>
      </c>
      <c r="C67" s="2" t="str" cm="1">
        <f t="array" ref="C67">_xlfn.XLOOKUP($A67&amp;C$5,'[1]NBA-Data-1980-2019'!$B$1:$B$16305&amp;'[1]NBA-Data-1980-2019'!$A$1:$A$16305,'[1]NBA-Data-1980-2019'!$D$1:$D$16305,"",0)</f>
        <v>CHI</v>
      </c>
      <c r="D67" s="2" t="str" cm="1">
        <f t="array" ref="D67">_xlfn.XLOOKUP($A67&amp;D$5,'[1]NBA-Data-1980-2019'!$B$1:$B$16305&amp;'[1]NBA-Data-1980-2019'!$A$1:$A$16305,'[1]NBA-Data-1980-2019'!$D$1:$D$16305,"",0)</f>
        <v/>
      </c>
      <c r="E67" s="2" t="str" cm="1">
        <f t="array" ref="E67">_xlfn.XLOOKUP($A67&amp;E$5,'[1]NBA-Data-1980-2019'!$B$1:$B$16305&amp;'[1]NBA-Data-1980-2019'!$A$1:$A$16305,'[1]NBA-Data-1980-2019'!$D$1:$D$16305,"",0)</f>
        <v/>
      </c>
      <c r="F67" s="2" t="str" cm="1">
        <f t="array" ref="F67">_xlfn.XLOOKUP($A67&amp;F$5,'[1]NBA-Data-1980-2019'!$B$1:$B$16305&amp;'[1]NBA-Data-1980-2019'!$A$1:$A$16305,'[1]NBA-Data-1980-2019'!$D$1:$D$16305,"",0)</f>
        <v>DEN</v>
      </c>
      <c r="G67" s="2" t="str" cm="1">
        <f t="array" ref="G67">_xlfn.XLOOKUP($A67&amp;G$5,'[1]NBA-Data-1980-2019'!$B$1:$B$16305&amp;'[1]NBA-Data-1980-2019'!$A$1:$A$16305,'[1]NBA-Data-1980-2019'!$D$1:$D$16305,"",0)</f>
        <v/>
      </c>
      <c r="H67" s="2" t="str" cm="1">
        <f t="array" ref="H67">_xlfn.XLOOKUP($A67&amp;H$5,'[1]NBA-Data-1980-2019'!$B$1:$B$16305&amp;'[1]NBA-Data-1980-2019'!$A$1:$A$16305,'[1]NBA-Data-1980-2019'!$D$1:$D$16305,"",0)</f>
        <v/>
      </c>
      <c r="I67" s="2" t="str" cm="1">
        <f t="array" ref="I67">_xlfn.XLOOKUP($A67&amp;I$5,'[1]NBA-Data-1980-2019'!$B$1:$B$16305&amp;'[1]NBA-Data-1980-2019'!$A$1:$A$16305,'[1]NBA-Data-1980-2019'!$D$1:$D$16305,"",0)</f>
        <v/>
      </c>
      <c r="J67" s="2" t="str" cm="1">
        <f t="array" ref="J67">_xlfn.XLOOKUP($A67&amp;J$5,'[1]NBA-Data-1980-2019'!$B$1:$B$16305&amp;'[1]NBA-Data-1980-2019'!$A$1:$A$16305,'[1]NBA-Data-1980-2019'!$D$1:$D$16305,"",0)</f>
        <v/>
      </c>
      <c r="K67" s="2" t="str" cm="1">
        <f t="array" ref="K67">_xlfn.XLOOKUP($A67&amp;K$5,'[1]NBA-Data-1980-2019'!$B$1:$B$16305&amp;'[1]NBA-Data-1980-2019'!$A$1:$A$16305,'[1]NBA-Data-1980-2019'!$D$1:$D$16305,"",0)</f>
        <v/>
      </c>
      <c r="L67" s="2" t="str" cm="1">
        <f t="array" ref="L67">_xlfn.XLOOKUP($A67&amp;L$5,'[1]NBA-Data-1980-2019'!$B$1:$B$16305&amp;'[1]NBA-Data-1980-2019'!$A$1:$A$16305,'[1]NBA-Data-1980-2019'!$D$1:$D$16305,"",0)</f>
        <v/>
      </c>
      <c r="M67" s="2" t="str" cm="1">
        <f t="array" ref="M67">_xlfn.XLOOKUP($A67&amp;M$5,'[1]NBA-Data-1980-2019'!$B$1:$B$16305&amp;'[1]NBA-Data-1980-2019'!$A$1:$A$16305,'[1]NBA-Data-1980-2019'!$D$1:$D$16305,"",0)</f>
        <v/>
      </c>
      <c r="N67" s="2" t="str" cm="1">
        <f t="array" ref="N67">_xlfn.XLOOKUP($A67&amp;N$5,'[1]NBA-Data-1980-2019'!$B$1:$B$16305&amp;'[1]NBA-Data-1980-2019'!$A$1:$A$16305,'[1]NBA-Data-1980-2019'!$D$1:$D$16305,"",0)</f>
        <v/>
      </c>
      <c r="O67" s="2" t="str" cm="1">
        <f t="array" ref="O67">_xlfn.XLOOKUP($A67&amp;O$5,'[1]NBA-Data-1980-2019'!$B$1:$B$16305&amp;'[1]NBA-Data-1980-2019'!$A$1:$A$16305,'[1]NBA-Data-1980-2019'!$D$1:$D$16305,"",0)</f>
        <v/>
      </c>
      <c r="P67" s="2" t="str" cm="1">
        <f t="array" ref="P67">_xlfn.XLOOKUP($A67&amp;P$5,'[1]NBA-Data-1980-2019'!$B$1:$B$16305&amp;'[1]NBA-Data-1980-2019'!$A$1:$A$16305,'[1]NBA-Data-1980-2019'!$D$1:$D$16305,"",0)</f>
        <v/>
      </c>
      <c r="Q67" s="2" t="str" cm="1">
        <f t="array" ref="Q67">_xlfn.XLOOKUP($A67&amp;Q$5,'[1]NBA-Data-1980-2019'!$B$1:$B$16305&amp;'[1]NBA-Data-1980-2019'!$A$1:$A$16305,'[1]NBA-Data-1980-2019'!$D$1:$D$16305,"",0)</f>
        <v/>
      </c>
      <c r="R67" s="2" t="str" cm="1">
        <f t="array" ref="R67">_xlfn.XLOOKUP($A67&amp;R$5,'[1]NBA-Data-1980-2019'!$B$1:$B$16305&amp;'[1]NBA-Data-1980-2019'!$A$1:$A$16305,'[1]NBA-Data-1980-2019'!$D$1:$D$16305,"",0)</f>
        <v/>
      </c>
      <c r="S67" s="2" t="str" cm="1">
        <f t="array" ref="S67">_xlfn.XLOOKUP($A67&amp;S$5,'[1]NBA-Data-1980-2019'!$B$1:$B$16305&amp;'[1]NBA-Data-1980-2019'!$A$1:$A$16305,'[1]NBA-Data-1980-2019'!$D$1:$D$16305,"",0)</f>
        <v/>
      </c>
      <c r="T67" s="2" t="str" cm="1">
        <f t="array" ref="T67">_xlfn.XLOOKUP($A67&amp;T$5,'[1]NBA-Data-1980-2019'!$B$1:$B$16305&amp;'[1]NBA-Data-1980-2019'!$A$1:$A$16305,'[1]NBA-Data-1980-2019'!$D$1:$D$16305,"",0)</f>
        <v/>
      </c>
      <c r="U67" s="2" t="str" cm="1">
        <f t="array" ref="U67">_xlfn.XLOOKUP($A67&amp;U$5,'[1]NBA-Data-1980-2019'!$B$1:$B$16305&amp;'[1]NBA-Data-1980-2019'!$A$1:$A$16305,'[1]NBA-Data-1980-2019'!$D$1:$D$16305,"",0)</f>
        <v/>
      </c>
      <c r="V67" s="2" t="str" cm="1">
        <f t="array" ref="V67">_xlfn.XLOOKUP($A67&amp;V$5,'[1]NBA-Data-1980-2019'!$B$1:$B$16305&amp;'[1]NBA-Data-1980-2019'!$A$1:$A$16305,'[1]NBA-Data-1980-2019'!$D$1:$D$16305,"",0)</f>
        <v/>
      </c>
      <c r="W67" s="2" t="str" cm="1">
        <f t="array" ref="W67">_xlfn.XLOOKUP($A67&amp;W$5,'[1]NBA-Data-1980-2019'!$B$1:$B$16305&amp;'[1]NBA-Data-1980-2019'!$A$1:$A$16305,'[1]NBA-Data-1980-2019'!$D$1:$D$16305,"",0)</f>
        <v/>
      </c>
      <c r="X67" s="2" t="str" cm="1">
        <f t="array" ref="X67">_xlfn.XLOOKUP($A67&amp;X$5,'[1]NBA-Data-1980-2019'!$B$1:$B$16305&amp;'[1]NBA-Data-1980-2019'!$A$1:$A$16305,'[1]NBA-Data-1980-2019'!$D$1:$D$16305,"",0)</f>
        <v/>
      </c>
      <c r="Y67" s="2" t="str" cm="1">
        <f t="array" ref="Y67">_xlfn.XLOOKUP($A67&amp;Y$5,'[1]NBA-Data-1980-2019'!$B$1:$B$16305&amp;'[1]NBA-Data-1980-2019'!$A$1:$A$16305,'[1]NBA-Data-1980-2019'!$D$1:$D$16305,"",0)</f>
        <v/>
      </c>
      <c r="Z67" s="2" t="str" cm="1">
        <f t="array" ref="Z67">_xlfn.XLOOKUP($A67&amp;Z$5,'[1]NBA-Data-1980-2019'!$B$1:$B$16305&amp;'[1]NBA-Data-1980-2019'!$A$1:$A$16305,'[1]NBA-Data-1980-2019'!$D$1:$D$16305,"",0)</f>
        <v/>
      </c>
      <c r="AA67" s="2" t="str" cm="1">
        <f t="array" ref="AA67">_xlfn.XLOOKUP($A67&amp;AA$5,'[1]NBA-Data-1980-2019'!$B$1:$B$16305&amp;'[1]NBA-Data-1980-2019'!$A$1:$A$16305,'[1]NBA-Data-1980-2019'!$D$1:$D$16305,"",0)</f>
        <v/>
      </c>
      <c r="AB67" s="2" t="str" cm="1">
        <f t="array" ref="AB67">_xlfn.XLOOKUP($A67&amp;AB$5,'[1]NBA-Data-1980-2019'!$B$1:$B$16305&amp;'[1]NBA-Data-1980-2019'!$A$1:$A$16305,'[1]NBA-Data-1980-2019'!$D$1:$D$16305,"",0)</f>
        <v/>
      </c>
      <c r="AC67" s="2" t="str" cm="1">
        <f t="array" ref="AC67">_xlfn.XLOOKUP($A67&amp;AC$5,'[1]NBA-Data-1980-2019'!$B$1:$B$16305&amp;'[1]NBA-Data-1980-2019'!$A$1:$A$16305,'[1]NBA-Data-1980-2019'!$D$1:$D$16305,"",0)</f>
        <v/>
      </c>
      <c r="AD67" s="2" t="str" cm="1">
        <f t="array" ref="AD67">_xlfn.XLOOKUP($A67&amp;AD$5,'[1]NBA-Data-1980-2019'!$B$1:$B$16305&amp;'[1]NBA-Data-1980-2019'!$A$1:$A$16305,'[1]NBA-Data-1980-2019'!$D$1:$D$16305,"",0)</f>
        <v/>
      </c>
      <c r="AE67" s="2" t="str" cm="1">
        <f t="array" ref="AE67">_xlfn.XLOOKUP($A67&amp;AE$5,'[1]NBA-Data-1980-2019'!$B$1:$B$16305&amp;'[1]NBA-Data-1980-2019'!$A$1:$A$16305,'[1]NBA-Data-1980-2019'!$D$1:$D$16305,"",0)</f>
        <v/>
      </c>
      <c r="AF67" s="2" t="str" cm="1">
        <f t="array" ref="AF67">_xlfn.XLOOKUP($A67&amp;AF$5,'[1]NBA-Data-1980-2019'!$B$1:$B$16305&amp;'[1]NBA-Data-1980-2019'!$A$1:$A$16305,'[1]NBA-Data-1980-2019'!$D$1:$D$16305,"",0)</f>
        <v/>
      </c>
      <c r="AG67" s="2" t="str" cm="1">
        <f t="array" ref="AG67">_xlfn.XLOOKUP($A67&amp;AG$5,'[1]NBA-Data-1980-2019'!$B$1:$B$16305&amp;'[1]NBA-Data-1980-2019'!$A$1:$A$16305,'[1]NBA-Data-1980-2019'!$D$1:$D$16305,"",0)</f>
        <v/>
      </c>
      <c r="AH67" s="2" cm="1">
        <f t="array" ref="AH67">_xlfn.XLOOKUP($A67&amp;AH$5,'[1]NBA-Data-1980-2019'!$B$1:$B$16305&amp;'[1]NBA-Data-1980-2019'!$A$1:$A$16305,'[1]NBA-Data-1980-2019'!$H$1:$H$16305,"",0)</f>
        <v>1014</v>
      </c>
      <c r="AI67" s="2" cm="1">
        <f t="array" ref="AI67">_xlfn.XLOOKUP($A67&amp;AI$5,'[1]NBA-Data-1980-2019'!$B$1:$B$16305&amp;'[1]NBA-Data-1980-2019'!$A$1:$A$16305,'[1]NBA-Data-1980-2019'!$H$1:$H$16305,"",0)</f>
        <v>1019.1</v>
      </c>
      <c r="AJ67" s="2" t="str" cm="1">
        <f t="array" ref="AJ67">_xlfn.XLOOKUP($A67&amp;AJ$5,'[1]NBA-Data-1980-2019'!$B$1:$B$16305&amp;'[1]NBA-Data-1980-2019'!$A$1:$A$16305,'[1]NBA-Data-1980-2019'!$H$1:$H$16305,"",0)</f>
        <v/>
      </c>
      <c r="AK67" s="2" t="str" cm="1">
        <f t="array" ref="AK67">_xlfn.XLOOKUP($A67&amp;AK$5,'[1]NBA-Data-1980-2019'!$B$1:$B$16305&amp;'[1]NBA-Data-1980-2019'!$A$1:$A$16305,'[1]NBA-Data-1980-2019'!$H$1:$H$16305,"",0)</f>
        <v/>
      </c>
      <c r="AL67" s="2" cm="1">
        <f t="array" ref="AL67">_xlfn.XLOOKUP($A67&amp;AL$5,'[1]NBA-Data-1980-2019'!$B$1:$B$16305&amp;'[1]NBA-Data-1980-2019'!$A$1:$A$16305,'[1]NBA-Data-1980-2019'!$H$1:$H$16305,"",0)</f>
        <v>467.4</v>
      </c>
      <c r="AM67" s="2" t="str" cm="1">
        <f t="array" ref="AM67">_xlfn.XLOOKUP($A67&amp;AM$5,'[1]NBA-Data-1980-2019'!$B$1:$B$16305&amp;'[1]NBA-Data-1980-2019'!$A$1:$A$16305,'[1]NBA-Data-1980-2019'!$H$1:$H$16305,"",0)</f>
        <v/>
      </c>
      <c r="AN67" s="2" t="str" cm="1">
        <f t="array" ref="AN67">_xlfn.XLOOKUP($A67&amp;AN$5,'[1]NBA-Data-1980-2019'!$B$1:$B$16305&amp;'[1]NBA-Data-1980-2019'!$A$1:$A$16305,'[1]NBA-Data-1980-2019'!$H$1:$H$16305,"",0)</f>
        <v/>
      </c>
      <c r="AO67" s="2" t="str" cm="1">
        <f t="array" ref="AO67">_xlfn.XLOOKUP($A67&amp;AO$5,'[1]NBA-Data-1980-2019'!$B$1:$B$16305&amp;'[1]NBA-Data-1980-2019'!$A$1:$A$16305,'[1]NBA-Data-1980-2019'!$H$1:$H$16305,"",0)</f>
        <v/>
      </c>
      <c r="AP67" s="2" t="str" cm="1">
        <f t="array" ref="AP67">_xlfn.XLOOKUP($A67&amp;AP$5,'[1]NBA-Data-1980-2019'!$B$1:$B$16305&amp;'[1]NBA-Data-1980-2019'!$A$1:$A$16305,'[1]NBA-Data-1980-2019'!$H$1:$H$16305,"",0)</f>
        <v/>
      </c>
      <c r="AQ67" s="2" t="str" cm="1">
        <f t="array" ref="AQ67">_xlfn.XLOOKUP($A67&amp;AQ$5,'[1]NBA-Data-1980-2019'!$B$1:$B$16305&amp;'[1]NBA-Data-1980-2019'!$A$1:$A$16305,'[1]NBA-Data-1980-2019'!$H$1:$H$16305,"",0)</f>
        <v/>
      </c>
      <c r="AR67" s="2" t="str" cm="1">
        <f t="array" ref="AR67">_xlfn.XLOOKUP($A67&amp;AR$5,'[1]NBA-Data-1980-2019'!$B$1:$B$16305&amp;'[1]NBA-Data-1980-2019'!$A$1:$A$16305,'[1]NBA-Data-1980-2019'!$H$1:$H$16305,"",0)</f>
        <v/>
      </c>
      <c r="AS67" s="2" t="str" cm="1">
        <f t="array" ref="AS67">_xlfn.XLOOKUP($A67&amp;AS$5,'[1]NBA-Data-1980-2019'!$B$1:$B$16305&amp;'[1]NBA-Data-1980-2019'!$A$1:$A$16305,'[1]NBA-Data-1980-2019'!$H$1:$H$16305,"",0)</f>
        <v/>
      </c>
      <c r="AT67" s="2" t="str" cm="1">
        <f t="array" ref="AT67">_xlfn.XLOOKUP($A67&amp;AT$5,'[1]NBA-Data-1980-2019'!$B$1:$B$16305&amp;'[1]NBA-Data-1980-2019'!$A$1:$A$16305,'[1]NBA-Data-1980-2019'!$H$1:$H$16305,"",0)</f>
        <v/>
      </c>
      <c r="AU67" s="2" t="str" cm="1">
        <f t="array" ref="AU67">_xlfn.XLOOKUP($A67&amp;AU$5,'[1]NBA-Data-1980-2019'!$B$1:$B$16305&amp;'[1]NBA-Data-1980-2019'!$A$1:$A$16305,'[1]NBA-Data-1980-2019'!$H$1:$H$16305,"",0)</f>
        <v/>
      </c>
      <c r="AV67" s="2" t="str" cm="1">
        <f t="array" ref="AV67">_xlfn.XLOOKUP($A67&amp;AV$5,'[1]NBA-Data-1980-2019'!$B$1:$B$16305&amp;'[1]NBA-Data-1980-2019'!$A$1:$A$16305,'[1]NBA-Data-1980-2019'!$H$1:$H$16305,"",0)</f>
        <v/>
      </c>
      <c r="AW67" s="2" t="str" cm="1">
        <f t="array" ref="AW67">_xlfn.XLOOKUP($A67&amp;AW$5,'[1]NBA-Data-1980-2019'!$B$1:$B$16305&amp;'[1]NBA-Data-1980-2019'!$A$1:$A$16305,'[1]NBA-Data-1980-2019'!$H$1:$H$16305,"",0)</f>
        <v/>
      </c>
      <c r="AX67" s="2" t="str" cm="1">
        <f t="array" ref="AX67">_xlfn.XLOOKUP($A67&amp;AX$5,'[1]NBA-Data-1980-2019'!$B$1:$B$16305&amp;'[1]NBA-Data-1980-2019'!$A$1:$A$16305,'[1]NBA-Data-1980-2019'!$H$1:$H$16305,"",0)</f>
        <v/>
      </c>
      <c r="AY67" s="2" t="str" cm="1">
        <f t="array" ref="AY67">_xlfn.XLOOKUP($A67&amp;AY$5,'[1]NBA-Data-1980-2019'!$B$1:$B$16305&amp;'[1]NBA-Data-1980-2019'!$A$1:$A$16305,'[1]NBA-Data-1980-2019'!$H$1:$H$16305,"",0)</f>
        <v/>
      </c>
      <c r="AZ67" s="2" t="str" cm="1">
        <f t="array" ref="AZ67">_xlfn.XLOOKUP($A67&amp;AZ$5,'[1]NBA-Data-1980-2019'!$B$1:$B$16305&amp;'[1]NBA-Data-1980-2019'!$A$1:$A$16305,'[1]NBA-Data-1980-2019'!$H$1:$H$16305,"",0)</f>
        <v/>
      </c>
      <c r="BA67" s="2" t="str" cm="1">
        <f t="array" ref="BA67">_xlfn.XLOOKUP($A67&amp;BA$5,'[1]NBA-Data-1980-2019'!$B$1:$B$16305&amp;'[1]NBA-Data-1980-2019'!$A$1:$A$16305,'[1]NBA-Data-1980-2019'!$H$1:$H$16305,"",0)</f>
        <v/>
      </c>
      <c r="BB67" s="2" t="str" cm="1">
        <f t="array" ref="BB67">_xlfn.XLOOKUP($A67&amp;BB$5,'[1]NBA-Data-1980-2019'!$B$1:$B$16305&amp;'[1]NBA-Data-1980-2019'!$A$1:$A$16305,'[1]NBA-Data-1980-2019'!$H$1:$H$16305,"",0)</f>
        <v/>
      </c>
      <c r="BC67" s="2" t="str" cm="1">
        <f t="array" ref="BC67">_xlfn.XLOOKUP($A67&amp;BC$5,'[1]NBA-Data-1980-2019'!$B$1:$B$16305&amp;'[1]NBA-Data-1980-2019'!$A$1:$A$16305,'[1]NBA-Data-1980-2019'!$H$1:$H$16305,"",0)</f>
        <v/>
      </c>
      <c r="BD67" s="2" t="str" cm="1">
        <f t="array" ref="BD67">_xlfn.XLOOKUP($A67&amp;BD$5,'[1]NBA-Data-1980-2019'!$B$1:$B$16305&amp;'[1]NBA-Data-1980-2019'!$A$1:$A$16305,'[1]NBA-Data-1980-2019'!$H$1:$H$16305,"",0)</f>
        <v/>
      </c>
      <c r="BE67" s="2" t="str" cm="1">
        <f t="array" ref="BE67">_xlfn.XLOOKUP($A67&amp;BE$5,'[1]NBA-Data-1980-2019'!$B$1:$B$16305&amp;'[1]NBA-Data-1980-2019'!$A$1:$A$16305,'[1]NBA-Data-1980-2019'!$H$1:$H$16305,"",0)</f>
        <v/>
      </c>
      <c r="BF67" s="2" t="str" cm="1">
        <f t="array" ref="BF67">_xlfn.XLOOKUP($A67&amp;BF$5,'[1]NBA-Data-1980-2019'!$B$1:$B$16305&amp;'[1]NBA-Data-1980-2019'!$A$1:$A$16305,'[1]NBA-Data-1980-2019'!$H$1:$H$16305,"",0)</f>
        <v/>
      </c>
      <c r="BG67" s="2" t="str" cm="1">
        <f t="array" ref="BG67">_xlfn.XLOOKUP($A67&amp;BG$5,'[1]NBA-Data-1980-2019'!$B$1:$B$16305&amp;'[1]NBA-Data-1980-2019'!$A$1:$A$16305,'[1]NBA-Data-1980-2019'!$H$1:$H$16305,"",0)</f>
        <v/>
      </c>
      <c r="BH67" s="2" t="str" cm="1">
        <f t="array" ref="BH67">_xlfn.XLOOKUP($A67&amp;BH$5,'[1]NBA-Data-1980-2019'!$B$1:$B$16305&amp;'[1]NBA-Data-1980-2019'!$A$1:$A$16305,'[1]NBA-Data-1980-2019'!$H$1:$H$16305,"",0)</f>
        <v/>
      </c>
      <c r="BI67" s="2" t="str" cm="1">
        <f t="array" ref="BI67">_xlfn.XLOOKUP($A67&amp;BI$5,'[1]NBA-Data-1980-2019'!$B$1:$B$16305&amp;'[1]NBA-Data-1980-2019'!$A$1:$A$16305,'[1]NBA-Data-1980-2019'!$H$1:$H$16305,"",0)</f>
        <v/>
      </c>
      <c r="BJ67" s="2" t="str" cm="1">
        <f t="array" ref="BJ67">_xlfn.XLOOKUP($A67&amp;BJ$5,'[1]NBA-Data-1980-2019'!$B$1:$B$16305&amp;'[1]NBA-Data-1980-2019'!$A$1:$A$16305,'[1]NBA-Data-1980-2019'!$H$1:$H$16305,"",0)</f>
        <v/>
      </c>
      <c r="BK67" s="2" t="str" cm="1">
        <f t="array" ref="BK67">_xlfn.XLOOKUP($A67&amp;BK$5,'[1]NBA-Data-1980-2019'!$B$1:$B$16305&amp;'[1]NBA-Data-1980-2019'!$A$1:$A$16305,'[1]NBA-Data-1980-2019'!$H$1:$H$16305,"",0)</f>
        <v/>
      </c>
      <c r="BL67" s="2" t="str" cm="1">
        <f t="array" ref="BL67">_xlfn.XLOOKUP($A67&amp;BL$5,'[1]NBA-Data-1980-2019'!$B$1:$B$16305&amp;'[1]NBA-Data-1980-2019'!$A$1:$A$16305,'[1]NBA-Data-1980-2019'!$H$1:$H$16305,"",0)</f>
        <v/>
      </c>
      <c r="BM67" s="2" t="str" cm="1">
        <f t="array" ref="BM67">_xlfn.XLOOKUP($A67&amp;BM$5,'[1]NBA-Data-1980-2019'!$B$1:$B$16305&amp;'[1]NBA-Data-1980-2019'!$A$1:$A$16305,'[1]NBA-Data-1980-2019'!$H$1:$H$16305,"",0)</f>
        <v/>
      </c>
      <c r="BN67" s="2" cm="1">
        <f t="array" ref="BN67">_xlfn.XLOOKUP($A67&amp;BN$5,'[1]NBA-Data-1980-2019'!$B$1:$B$16305&amp;'[1]NBA-Data-1980-2019'!$A$1:$A$16305,'[1]NBA-Data-1980-2019'!$F$1:$F$16305,"",0)</f>
        <v>11.5</v>
      </c>
      <c r="BO67" s="2" cm="1">
        <f t="array" ref="BO67">_xlfn.XLOOKUP($A67&amp;BO$5,'[1]NBA-Data-1980-2019'!$B$1:$B$16305&amp;'[1]NBA-Data-1980-2019'!$A$1:$A$16305,'[1]NBA-Data-1980-2019'!$F$1:$F$16305,"",0)</f>
        <v>13.1</v>
      </c>
      <c r="BP67" s="2" t="str" cm="1">
        <f t="array" ref="BP67">_xlfn.XLOOKUP($A67&amp;BP$5,'[1]NBA-Data-1980-2019'!$B$1:$B$16305&amp;'[1]NBA-Data-1980-2019'!$A$1:$A$16305,'[1]NBA-Data-1980-2019'!$F$1:$F$16305,"",0)</f>
        <v/>
      </c>
      <c r="BQ67" s="2" t="str" cm="1">
        <f t="array" ref="BQ67">_xlfn.XLOOKUP($A67&amp;BQ$5,'[1]NBA-Data-1980-2019'!$B$1:$B$16305&amp;'[1]NBA-Data-1980-2019'!$A$1:$A$16305,'[1]NBA-Data-1980-2019'!$F$1:$F$16305,"",0)</f>
        <v/>
      </c>
      <c r="BR67" s="2" cm="1">
        <f t="array" ref="BR67">_xlfn.XLOOKUP($A67&amp;BR$5,'[1]NBA-Data-1980-2019'!$B$1:$B$16305&amp;'[1]NBA-Data-1980-2019'!$A$1:$A$16305,'[1]NBA-Data-1980-2019'!$F$1:$F$16305,"",0)</f>
        <v>10.5</v>
      </c>
      <c r="BS67" s="2" t="str" cm="1">
        <f t="array" ref="BS67">_xlfn.XLOOKUP($A67&amp;BS$5,'[1]NBA-Data-1980-2019'!$B$1:$B$16305&amp;'[1]NBA-Data-1980-2019'!$A$1:$A$16305,'[1]NBA-Data-1980-2019'!$F$1:$F$16305,"",0)</f>
        <v/>
      </c>
      <c r="BT67" s="2" t="str" cm="1">
        <f t="array" ref="BT67">_xlfn.XLOOKUP($A67&amp;BT$5,'[1]NBA-Data-1980-2019'!$B$1:$B$16305&amp;'[1]NBA-Data-1980-2019'!$A$1:$A$16305,'[1]NBA-Data-1980-2019'!$F$1:$F$16305,"",0)</f>
        <v/>
      </c>
      <c r="BU67" s="2" t="str" cm="1">
        <f t="array" ref="BU67">_xlfn.XLOOKUP($A67&amp;BU$5,'[1]NBA-Data-1980-2019'!$B$1:$B$16305&amp;'[1]NBA-Data-1980-2019'!$A$1:$A$16305,'[1]NBA-Data-1980-2019'!$F$1:$F$16305,"",0)</f>
        <v/>
      </c>
      <c r="BV67" s="2" t="str" cm="1">
        <f t="array" ref="BV67">_xlfn.XLOOKUP($A67&amp;BV$5,'[1]NBA-Data-1980-2019'!$B$1:$B$16305&amp;'[1]NBA-Data-1980-2019'!$A$1:$A$16305,'[1]NBA-Data-1980-2019'!$F$1:$F$16305,"",0)</f>
        <v/>
      </c>
      <c r="BW67" s="2" t="str" cm="1">
        <f t="array" ref="BW67">_xlfn.XLOOKUP($A67&amp;BW$5,'[1]NBA-Data-1980-2019'!$B$1:$B$16305&amp;'[1]NBA-Data-1980-2019'!$A$1:$A$16305,'[1]NBA-Data-1980-2019'!$F$1:$F$16305,"",0)</f>
        <v/>
      </c>
      <c r="BX67" s="2" t="str" cm="1">
        <f t="array" ref="BX67">_xlfn.XLOOKUP($A67&amp;BX$5,'[1]NBA-Data-1980-2019'!$B$1:$B$16305&amp;'[1]NBA-Data-1980-2019'!$A$1:$A$16305,'[1]NBA-Data-1980-2019'!$F$1:$F$16305,"",0)</f>
        <v/>
      </c>
      <c r="BY67" s="2" t="str" cm="1">
        <f t="array" ref="BY67">_xlfn.XLOOKUP($A67&amp;BY$5,'[1]NBA-Data-1980-2019'!$B$1:$B$16305&amp;'[1]NBA-Data-1980-2019'!$A$1:$A$16305,'[1]NBA-Data-1980-2019'!$F$1:$F$16305,"",0)</f>
        <v/>
      </c>
      <c r="BZ67" s="2" t="str" cm="1">
        <f t="array" ref="BZ67">_xlfn.XLOOKUP($A67&amp;BZ$5,'[1]NBA-Data-1980-2019'!$B$1:$B$16305&amp;'[1]NBA-Data-1980-2019'!$A$1:$A$16305,'[1]NBA-Data-1980-2019'!$F$1:$F$16305,"",0)</f>
        <v/>
      </c>
      <c r="CA67" s="2" t="str" cm="1">
        <f t="array" ref="CA67">_xlfn.XLOOKUP($A67&amp;CA$5,'[1]NBA-Data-1980-2019'!$B$1:$B$16305&amp;'[1]NBA-Data-1980-2019'!$A$1:$A$16305,'[1]NBA-Data-1980-2019'!$F$1:$F$16305,"",0)</f>
        <v/>
      </c>
      <c r="CB67" s="2" t="str" cm="1">
        <f t="array" ref="CB67">_xlfn.XLOOKUP($A67&amp;CB$5,'[1]NBA-Data-1980-2019'!$B$1:$B$16305&amp;'[1]NBA-Data-1980-2019'!$A$1:$A$16305,'[1]NBA-Data-1980-2019'!$F$1:$F$16305,"",0)</f>
        <v/>
      </c>
      <c r="CC67" s="2" t="str" cm="1">
        <f t="array" ref="CC67">_xlfn.XLOOKUP($A67&amp;CC$5,'[1]NBA-Data-1980-2019'!$B$1:$B$16305&amp;'[1]NBA-Data-1980-2019'!$A$1:$A$16305,'[1]NBA-Data-1980-2019'!$F$1:$F$16305,"",0)</f>
        <v/>
      </c>
      <c r="CD67" s="2" t="str" cm="1">
        <f t="array" ref="CD67">_xlfn.XLOOKUP($A67&amp;CD$5,'[1]NBA-Data-1980-2019'!$B$1:$B$16305&amp;'[1]NBA-Data-1980-2019'!$A$1:$A$16305,'[1]NBA-Data-1980-2019'!$F$1:$F$16305,"",0)</f>
        <v/>
      </c>
      <c r="CE67" s="2" t="str" cm="1">
        <f t="array" ref="CE67">_xlfn.XLOOKUP($A67&amp;CE$5,'[1]NBA-Data-1980-2019'!$B$1:$B$16305&amp;'[1]NBA-Data-1980-2019'!$A$1:$A$16305,'[1]NBA-Data-1980-2019'!$F$1:$F$16305,"",0)</f>
        <v/>
      </c>
      <c r="CF67" s="2" t="str" cm="1">
        <f t="array" ref="CF67">_xlfn.XLOOKUP($A67&amp;CF$5,'[1]NBA-Data-1980-2019'!$B$1:$B$16305&amp;'[1]NBA-Data-1980-2019'!$A$1:$A$16305,'[1]NBA-Data-1980-2019'!$F$1:$F$16305,"",0)</f>
        <v/>
      </c>
      <c r="CG67" s="2" t="str" cm="1">
        <f t="array" ref="CG67">_xlfn.XLOOKUP($A67&amp;CG$5,'[1]NBA-Data-1980-2019'!$B$1:$B$16305&amp;'[1]NBA-Data-1980-2019'!$A$1:$A$16305,'[1]NBA-Data-1980-2019'!$F$1:$F$16305,"",0)</f>
        <v/>
      </c>
      <c r="CH67" s="2" t="str" cm="1">
        <f t="array" ref="CH67">_xlfn.XLOOKUP($A67&amp;CH$5,'[1]NBA-Data-1980-2019'!$B$1:$B$16305&amp;'[1]NBA-Data-1980-2019'!$A$1:$A$16305,'[1]NBA-Data-1980-2019'!$F$1:$F$16305,"",0)</f>
        <v/>
      </c>
      <c r="CI67" s="2" t="str" cm="1">
        <f t="array" ref="CI67">_xlfn.XLOOKUP($A67&amp;CI$5,'[1]NBA-Data-1980-2019'!$B$1:$B$16305&amp;'[1]NBA-Data-1980-2019'!$A$1:$A$16305,'[1]NBA-Data-1980-2019'!$F$1:$F$16305,"",0)</f>
        <v/>
      </c>
      <c r="CJ67" s="2" t="str" cm="1">
        <f t="array" ref="CJ67">_xlfn.XLOOKUP($A67&amp;CJ$5,'[1]NBA-Data-1980-2019'!$B$1:$B$16305&amp;'[1]NBA-Data-1980-2019'!$A$1:$A$16305,'[1]NBA-Data-1980-2019'!$F$1:$F$16305,"",0)</f>
        <v/>
      </c>
      <c r="CK67" s="2" t="str" cm="1">
        <f t="array" ref="CK67">_xlfn.XLOOKUP($A67&amp;CK$5,'[1]NBA-Data-1980-2019'!$B$1:$B$16305&amp;'[1]NBA-Data-1980-2019'!$A$1:$A$16305,'[1]NBA-Data-1980-2019'!$F$1:$F$16305,"",0)</f>
        <v/>
      </c>
      <c r="CL67" s="2" t="str" cm="1">
        <f t="array" ref="CL67">_xlfn.XLOOKUP($A67&amp;CL$5,'[1]NBA-Data-1980-2019'!$B$1:$B$16305&amp;'[1]NBA-Data-1980-2019'!$A$1:$A$16305,'[1]NBA-Data-1980-2019'!$F$1:$F$16305,"",0)</f>
        <v/>
      </c>
      <c r="CM67" s="2" t="str" cm="1">
        <f t="array" ref="CM67">_xlfn.XLOOKUP($A67&amp;CM$5,'[1]NBA-Data-1980-2019'!$B$1:$B$16305&amp;'[1]NBA-Data-1980-2019'!$A$1:$A$16305,'[1]NBA-Data-1980-2019'!$F$1:$F$16305,"",0)</f>
        <v/>
      </c>
      <c r="CN67" s="2" t="str" cm="1">
        <f t="array" ref="CN67">_xlfn.XLOOKUP($A67&amp;CN$5,'[1]NBA-Data-1980-2019'!$B$1:$B$16305&amp;'[1]NBA-Data-1980-2019'!$A$1:$A$16305,'[1]NBA-Data-1980-2019'!$F$1:$F$16305,"",0)</f>
        <v/>
      </c>
      <c r="CO67" s="2" t="str" cm="1">
        <f t="array" ref="CO67">_xlfn.XLOOKUP($A67&amp;CO$5,'[1]NBA-Data-1980-2019'!$B$1:$B$16305&amp;'[1]NBA-Data-1980-2019'!$A$1:$A$16305,'[1]NBA-Data-1980-2019'!$F$1:$F$16305,"",0)</f>
        <v/>
      </c>
      <c r="CP67" s="2" t="str" cm="1">
        <f t="array" ref="CP67">_xlfn.XLOOKUP($A67&amp;CP$5,'[1]NBA-Data-1980-2019'!$B$1:$B$16305&amp;'[1]NBA-Data-1980-2019'!$A$1:$A$16305,'[1]NBA-Data-1980-2019'!$F$1:$F$16305,"",0)</f>
        <v/>
      </c>
      <c r="CQ67" s="2" t="str" cm="1">
        <f t="array" ref="CQ67">_xlfn.XLOOKUP($A67&amp;CQ$5,'[1]NBA-Data-1980-2019'!$B$1:$B$16305&amp;'[1]NBA-Data-1980-2019'!$A$1:$A$16305,'[1]NBA-Data-1980-2019'!$F$1:$F$16305,"",0)</f>
        <v/>
      </c>
      <c r="CR67" s="2" t="str" cm="1">
        <f t="array" ref="CR67">_xlfn.XLOOKUP($A67&amp;CR$5,'[1]NBA-Data-1980-2019'!$B$1:$B$16305&amp;'[1]NBA-Data-1980-2019'!$A$1:$A$16305,'[1]NBA-Data-1980-2019'!$F$1:$F$16305,"",0)</f>
        <v/>
      </c>
      <c r="CS67" s="2" t="str" cm="1">
        <f t="array" ref="CS67">_xlfn.XLOOKUP($A67&amp;CS$5,'[1]NBA-Data-1980-2019'!$B$1:$B$16305&amp;'[1]NBA-Data-1980-2019'!$A$1:$A$16305,'[1]NBA-Data-1980-2019'!$F$1:$F$16305,"",0)</f>
        <v/>
      </c>
      <c r="CU67" s="2" t="str">
        <f>_xlfn.XLOOKUP($A67,TEAMS!$G$1:$G$839,TEAMS!$H$1:$H$839,"",0)</f>
        <v>PF</v>
      </c>
      <c r="CV67" s="2" t="str">
        <f>_xlfn.XLOOKUP($CU67,DASHBOARD!$B$22:$B$27,DASHBOARD!$C$22:$C$27,"",0)</f>
        <v>FORWARD</v>
      </c>
      <c r="CY67" s="63">
        <f>SUMIFS('[1]NBA-Data-1980-2019'!$G$1:$G$16305,'[1]NBA-Data-1980-2019'!$B$1:$B$16305,$A67,'[1]NBA-Data-1980-2019'!$A$1:$A$16305,CY$9)</f>
        <v>750000</v>
      </c>
      <c r="CZ67" s="63">
        <f>SUMIFS('[1]NBA-Data-1980-2019'!$G$1:$G$16305,'[1]NBA-Data-1980-2019'!$B$1:$B$16305,$A67,'[1]NBA-Data-1980-2019'!$A$1:$A$16305,CZ$9)</f>
        <v>1350000</v>
      </c>
      <c r="DA67" s="63">
        <f>SUMIFS('[1]NBA-Data-1980-2019'!$G$1:$G$16305,'[1]NBA-Data-1980-2019'!$B$1:$B$16305,$A67,'[1]NBA-Data-1980-2019'!$A$1:$A$16305,DA$9)</f>
        <v>0</v>
      </c>
      <c r="DB67" s="63">
        <f>SUMIFS('[1]NBA-Data-1980-2019'!$G$1:$G$16305,'[1]NBA-Data-1980-2019'!$B$1:$B$16305,$A67,'[1]NBA-Data-1980-2019'!$A$1:$A$16305,DB$9)</f>
        <v>0</v>
      </c>
      <c r="DC67" s="63">
        <f>SUMIFS('[1]NBA-Data-1980-2019'!$G$1:$G$16305,'[1]NBA-Data-1980-2019'!$B$1:$B$16305,$A67,'[1]NBA-Data-1980-2019'!$A$1:$A$16305,DC$9)</f>
        <v>650000</v>
      </c>
      <c r="DD67" s="63">
        <f>SUMIFS('[1]NBA-Data-1980-2019'!$G$1:$G$16305,'[1]NBA-Data-1980-2019'!$B$1:$B$16305,$A67,'[1]NBA-Data-1980-2019'!$A$1:$A$16305,DD$9)</f>
        <v>0</v>
      </c>
      <c r="DE67" s="63">
        <f>SUMIFS('[1]NBA-Data-1980-2019'!$G$1:$G$16305,'[1]NBA-Data-1980-2019'!$B$1:$B$16305,$A67,'[1]NBA-Data-1980-2019'!$A$1:$A$16305,DE$9)</f>
        <v>0</v>
      </c>
      <c r="DF67" s="63">
        <f>SUMIFS('[1]NBA-Data-1980-2019'!$G$1:$G$16305,'[1]NBA-Data-1980-2019'!$B$1:$B$16305,$A67,'[1]NBA-Data-1980-2019'!$A$1:$A$16305,DF$9)</f>
        <v>0</v>
      </c>
      <c r="DG67" s="63">
        <f>SUMIFS('[1]NBA-Data-1980-2019'!$G$1:$G$16305,'[1]NBA-Data-1980-2019'!$B$1:$B$16305,$A67,'[1]NBA-Data-1980-2019'!$A$1:$A$16305,DG$9)</f>
        <v>0</v>
      </c>
      <c r="DH67" s="63">
        <f>SUMIFS('[1]NBA-Data-1980-2019'!$G$1:$G$16305,'[1]NBA-Data-1980-2019'!$B$1:$B$16305,$A67,'[1]NBA-Data-1980-2019'!$A$1:$A$16305,DH$9)</f>
        <v>0</v>
      </c>
      <c r="DI67" s="63">
        <f>SUMIFS('[1]NBA-Data-1980-2019'!$G$1:$G$16305,'[1]NBA-Data-1980-2019'!$B$1:$B$16305,$A67,'[1]NBA-Data-1980-2019'!$A$1:$A$16305,DI$9)</f>
        <v>0</v>
      </c>
      <c r="DJ67" s="63">
        <f>SUMIFS('[1]NBA-Data-1980-2019'!$G$1:$G$16305,'[1]NBA-Data-1980-2019'!$B$1:$B$16305,$A67,'[1]NBA-Data-1980-2019'!$A$1:$A$16305,DJ$9)</f>
        <v>0</v>
      </c>
      <c r="DK67" s="63">
        <f>SUMIFS('[1]NBA-Data-1980-2019'!$G$1:$G$16305,'[1]NBA-Data-1980-2019'!$B$1:$B$16305,$A67,'[1]NBA-Data-1980-2019'!$A$1:$A$16305,DK$9)</f>
        <v>0</v>
      </c>
      <c r="DL67" s="63">
        <f>SUMIFS('[1]NBA-Data-1980-2019'!$G$1:$G$16305,'[1]NBA-Data-1980-2019'!$B$1:$B$16305,$A67,'[1]NBA-Data-1980-2019'!$A$1:$A$16305,DL$9)</f>
        <v>0</v>
      </c>
      <c r="DM67" s="63">
        <f>SUMIFS('[1]NBA-Data-1980-2019'!$G$1:$G$16305,'[1]NBA-Data-1980-2019'!$B$1:$B$16305,$A67,'[1]NBA-Data-1980-2019'!$A$1:$A$16305,DM$9)</f>
        <v>0</v>
      </c>
      <c r="DN67" s="63">
        <f>SUMIFS('[1]NBA-Data-1980-2019'!$G$1:$G$16305,'[1]NBA-Data-1980-2019'!$B$1:$B$16305,$A67,'[1]NBA-Data-1980-2019'!$A$1:$A$16305,DN$9)</f>
        <v>0</v>
      </c>
      <c r="DO67" s="63">
        <f>SUMIFS('[1]NBA-Data-1980-2019'!$G$1:$G$16305,'[1]NBA-Data-1980-2019'!$B$1:$B$16305,$A67,'[1]NBA-Data-1980-2019'!$A$1:$A$16305,DO$9)</f>
        <v>0</v>
      </c>
      <c r="DP67" s="63">
        <f>SUMIFS('[1]NBA-Data-1980-2019'!$G$1:$G$16305,'[1]NBA-Data-1980-2019'!$B$1:$B$16305,$A67,'[1]NBA-Data-1980-2019'!$A$1:$A$16305,DP$9)</f>
        <v>0</v>
      </c>
      <c r="DQ67" s="63">
        <f>SUMIFS('[1]NBA-Data-1980-2019'!$G$1:$G$16305,'[1]NBA-Data-1980-2019'!$B$1:$B$16305,$A67,'[1]NBA-Data-1980-2019'!$A$1:$A$16305,DQ$9)</f>
        <v>0</v>
      </c>
      <c r="DR67" s="63">
        <f>SUMIFS('[1]NBA-Data-1980-2019'!$G$1:$G$16305,'[1]NBA-Data-1980-2019'!$B$1:$B$16305,$A67,'[1]NBA-Data-1980-2019'!$A$1:$A$16305,DR$9)</f>
        <v>0</v>
      </c>
      <c r="DS67" s="63">
        <f>SUMIFS('[1]NBA-Data-1980-2019'!$G$1:$G$16305,'[1]NBA-Data-1980-2019'!$B$1:$B$16305,$A67,'[1]NBA-Data-1980-2019'!$A$1:$A$16305,DS$9)</f>
        <v>0</v>
      </c>
      <c r="DT67" s="63">
        <f>SUMIFS('[1]NBA-Data-1980-2019'!$G$1:$G$16305,'[1]NBA-Data-1980-2019'!$B$1:$B$16305,$A67,'[1]NBA-Data-1980-2019'!$A$1:$A$16305,DT$9)</f>
        <v>0</v>
      </c>
      <c r="DU67" s="63">
        <f>SUMIFS('[1]NBA-Data-1980-2019'!$G$1:$G$16305,'[1]NBA-Data-1980-2019'!$B$1:$B$16305,$A67,'[1]NBA-Data-1980-2019'!$A$1:$A$16305,DU$9)</f>
        <v>0</v>
      </c>
      <c r="DV67" s="63">
        <f>SUMIFS('[1]NBA-Data-1980-2019'!$G$1:$G$16305,'[1]NBA-Data-1980-2019'!$B$1:$B$16305,$A67,'[1]NBA-Data-1980-2019'!$A$1:$A$16305,DV$9)</f>
        <v>0</v>
      </c>
      <c r="DW67" s="63">
        <f>SUMIFS('[1]NBA-Data-1980-2019'!$G$1:$G$16305,'[1]NBA-Data-1980-2019'!$B$1:$B$16305,$A67,'[1]NBA-Data-1980-2019'!$A$1:$A$16305,DW$9)</f>
        <v>0</v>
      </c>
      <c r="DX67" s="63">
        <f>SUMIFS('[1]NBA-Data-1980-2019'!$G$1:$G$16305,'[1]NBA-Data-1980-2019'!$B$1:$B$16305,$A67,'[1]NBA-Data-1980-2019'!$A$1:$A$16305,DX$9)</f>
        <v>0</v>
      </c>
      <c r="DY67" s="63">
        <f>SUMIFS('[1]NBA-Data-1980-2019'!$G$1:$G$16305,'[1]NBA-Data-1980-2019'!$B$1:$B$16305,$A67,'[1]NBA-Data-1980-2019'!$A$1:$A$16305,DY$9)</f>
        <v>0</v>
      </c>
      <c r="DZ67" s="63">
        <f>SUMIFS('[1]NBA-Data-1980-2019'!$G$1:$G$16305,'[1]NBA-Data-1980-2019'!$B$1:$B$16305,$A67,'[1]NBA-Data-1980-2019'!$A$1:$A$16305,DZ$9)</f>
        <v>0</v>
      </c>
      <c r="EA67" s="63">
        <f>SUMIFS('[1]NBA-Data-1980-2019'!$G$1:$G$16305,'[1]NBA-Data-1980-2019'!$B$1:$B$16305,$A67,'[1]NBA-Data-1980-2019'!$A$1:$A$16305,EA$9)</f>
        <v>0</v>
      </c>
      <c r="EB67" s="63">
        <f>SUMIFS('[1]NBA-Data-1980-2019'!$G$1:$G$16305,'[1]NBA-Data-1980-2019'!$B$1:$B$16305,$A67,'[1]NBA-Data-1980-2019'!$A$1:$A$16305,EB$9)</f>
        <v>0</v>
      </c>
      <c r="EC67" s="63">
        <f>SUMIFS('[1]NBA-Data-1980-2019'!$G$1:$G$16305,'[1]NBA-Data-1980-2019'!$B$1:$B$16305,$A67,'[1]NBA-Data-1980-2019'!$A$1:$A$16305,EC$9)</f>
        <v>0</v>
      </c>
      <c r="ED67" s="63">
        <f>SUMIFS('[1]NBA-Data-1980-2019'!$G$1:$G$16305,'[1]NBA-Data-1980-2019'!$B$1:$B$16305,$A67,'[1]NBA-Data-1980-2019'!$A$1:$A$16305,ED$9)</f>
        <v>0</v>
      </c>
      <c r="EH67" s="2" t="s">
        <v>1273</v>
      </c>
    </row>
    <row r="68" spans="1:156" x14ac:dyDescent="0.2">
      <c r="A68" s="2" t="s">
        <v>1095</v>
      </c>
      <c r="B68" s="2" t="str" cm="1">
        <f t="array" ref="B68">_xlfn.XLOOKUP($A68&amp;B$5,'[1]NBA-Data-1980-2019'!$B$1:$B$16305&amp;'[1]NBA-Data-1980-2019'!$A$1:$A$16305,'[1]NBA-Data-1980-2019'!$D$1:$D$16305,"",0)</f>
        <v>POR</v>
      </c>
      <c r="C68" s="2" t="str" cm="1">
        <f t="array" ref="C68">_xlfn.XLOOKUP($A68&amp;C$5,'[1]NBA-Data-1980-2019'!$B$1:$B$16305&amp;'[1]NBA-Data-1980-2019'!$A$1:$A$16305,'[1]NBA-Data-1980-2019'!$D$1:$D$16305,"",0)</f>
        <v>POR</v>
      </c>
      <c r="D68" s="2" t="str" cm="1">
        <f t="array" ref="D68">_xlfn.XLOOKUP($A68&amp;D$5,'[1]NBA-Data-1980-2019'!$B$1:$B$16305&amp;'[1]NBA-Data-1980-2019'!$A$1:$A$16305,'[1]NBA-Data-1980-2019'!$D$1:$D$16305,"",0)</f>
        <v>POR</v>
      </c>
      <c r="E68" s="2" t="str" cm="1">
        <f t="array" ref="E68">_xlfn.XLOOKUP($A68&amp;E$5,'[1]NBA-Data-1980-2019'!$B$1:$B$16305&amp;'[1]NBA-Data-1980-2019'!$A$1:$A$16305,'[1]NBA-Data-1980-2019'!$D$1:$D$16305,"",0)</f>
        <v>POR</v>
      </c>
      <c r="F68" s="2" t="str" cm="1">
        <f t="array" ref="F68">_xlfn.XLOOKUP($A68&amp;F$5,'[1]NBA-Data-1980-2019'!$B$1:$B$16305&amp;'[1]NBA-Data-1980-2019'!$A$1:$A$16305,'[1]NBA-Data-1980-2019'!$D$1:$D$16305,"",0)</f>
        <v>TOT</v>
      </c>
      <c r="G68" s="2" t="str" cm="1">
        <f t="array" ref="G68">_xlfn.XLOOKUP($A68&amp;G$5,'[1]NBA-Data-1980-2019'!$B$1:$B$16305&amp;'[1]NBA-Data-1980-2019'!$A$1:$A$16305,'[1]NBA-Data-1980-2019'!$D$1:$D$16305,"",0)</f>
        <v>HOU</v>
      </c>
      <c r="H68" s="2" t="str" cm="1">
        <f t="array" ref="H68">_xlfn.XLOOKUP($A68&amp;H$5,'[1]NBA-Data-1980-2019'!$B$1:$B$16305&amp;'[1]NBA-Data-1980-2019'!$A$1:$A$16305,'[1]NBA-Data-1980-2019'!$D$1:$D$16305,"",0)</f>
        <v>HOU</v>
      </c>
      <c r="I68" s="2" t="str" cm="1">
        <f t="array" ref="I68">_xlfn.XLOOKUP($A68&amp;I$5,'[1]NBA-Data-1980-2019'!$B$1:$B$16305&amp;'[1]NBA-Data-1980-2019'!$A$1:$A$16305,'[1]NBA-Data-1980-2019'!$D$1:$D$16305,"",0)</f>
        <v>HOU</v>
      </c>
      <c r="J68" s="2" t="str" cm="1">
        <f t="array" ref="J68">_xlfn.XLOOKUP($A68&amp;J$5,'[1]NBA-Data-1980-2019'!$B$1:$B$16305&amp;'[1]NBA-Data-1980-2019'!$A$1:$A$16305,'[1]NBA-Data-1980-2019'!$D$1:$D$16305,"",0)</f>
        <v/>
      </c>
      <c r="K68" s="2" t="str" cm="1">
        <f t="array" ref="K68">_xlfn.XLOOKUP($A68&amp;K$5,'[1]NBA-Data-1980-2019'!$B$1:$B$16305&amp;'[1]NBA-Data-1980-2019'!$A$1:$A$16305,'[1]NBA-Data-1980-2019'!$D$1:$D$16305,"",0)</f>
        <v/>
      </c>
      <c r="L68" s="2" t="str" cm="1">
        <f t="array" ref="L68">_xlfn.XLOOKUP($A68&amp;L$5,'[1]NBA-Data-1980-2019'!$B$1:$B$16305&amp;'[1]NBA-Data-1980-2019'!$A$1:$A$16305,'[1]NBA-Data-1980-2019'!$D$1:$D$16305,"",0)</f>
        <v/>
      </c>
      <c r="M68" s="2" t="str" cm="1">
        <f t="array" ref="M68">_xlfn.XLOOKUP($A68&amp;M$5,'[1]NBA-Data-1980-2019'!$B$1:$B$16305&amp;'[1]NBA-Data-1980-2019'!$A$1:$A$16305,'[1]NBA-Data-1980-2019'!$D$1:$D$16305,"",0)</f>
        <v/>
      </c>
      <c r="N68" s="2" t="str" cm="1">
        <f t="array" ref="N68">_xlfn.XLOOKUP($A68&amp;N$5,'[1]NBA-Data-1980-2019'!$B$1:$B$16305&amp;'[1]NBA-Data-1980-2019'!$A$1:$A$16305,'[1]NBA-Data-1980-2019'!$D$1:$D$16305,"",0)</f>
        <v/>
      </c>
      <c r="O68" s="2" t="str" cm="1">
        <f t="array" ref="O68">_xlfn.XLOOKUP($A68&amp;O$5,'[1]NBA-Data-1980-2019'!$B$1:$B$16305&amp;'[1]NBA-Data-1980-2019'!$A$1:$A$16305,'[1]NBA-Data-1980-2019'!$D$1:$D$16305,"",0)</f>
        <v/>
      </c>
      <c r="P68" s="2" t="str" cm="1">
        <f t="array" ref="P68">_xlfn.XLOOKUP($A68&amp;P$5,'[1]NBA-Data-1980-2019'!$B$1:$B$16305&amp;'[1]NBA-Data-1980-2019'!$A$1:$A$16305,'[1]NBA-Data-1980-2019'!$D$1:$D$16305,"",0)</f>
        <v/>
      </c>
      <c r="Q68" s="2" t="str" cm="1">
        <f t="array" ref="Q68">_xlfn.XLOOKUP($A68&amp;Q$5,'[1]NBA-Data-1980-2019'!$B$1:$B$16305&amp;'[1]NBA-Data-1980-2019'!$A$1:$A$16305,'[1]NBA-Data-1980-2019'!$D$1:$D$16305,"",0)</f>
        <v/>
      </c>
      <c r="R68" s="2" t="str" cm="1">
        <f t="array" ref="R68">_xlfn.XLOOKUP($A68&amp;R$5,'[1]NBA-Data-1980-2019'!$B$1:$B$16305&amp;'[1]NBA-Data-1980-2019'!$A$1:$A$16305,'[1]NBA-Data-1980-2019'!$D$1:$D$16305,"",0)</f>
        <v/>
      </c>
      <c r="S68" s="2" t="str" cm="1">
        <f t="array" ref="S68">_xlfn.XLOOKUP($A68&amp;S$5,'[1]NBA-Data-1980-2019'!$B$1:$B$16305&amp;'[1]NBA-Data-1980-2019'!$A$1:$A$16305,'[1]NBA-Data-1980-2019'!$D$1:$D$16305,"",0)</f>
        <v/>
      </c>
      <c r="T68" s="2" t="str" cm="1">
        <f t="array" ref="T68">_xlfn.XLOOKUP($A68&amp;T$5,'[1]NBA-Data-1980-2019'!$B$1:$B$16305&amp;'[1]NBA-Data-1980-2019'!$A$1:$A$16305,'[1]NBA-Data-1980-2019'!$D$1:$D$16305,"",0)</f>
        <v/>
      </c>
      <c r="U68" s="2" t="str" cm="1">
        <f t="array" ref="U68">_xlfn.XLOOKUP($A68&amp;U$5,'[1]NBA-Data-1980-2019'!$B$1:$B$16305&amp;'[1]NBA-Data-1980-2019'!$A$1:$A$16305,'[1]NBA-Data-1980-2019'!$D$1:$D$16305,"",0)</f>
        <v/>
      </c>
      <c r="V68" s="2" t="str" cm="1">
        <f t="array" ref="V68">_xlfn.XLOOKUP($A68&amp;V$5,'[1]NBA-Data-1980-2019'!$B$1:$B$16305&amp;'[1]NBA-Data-1980-2019'!$A$1:$A$16305,'[1]NBA-Data-1980-2019'!$D$1:$D$16305,"",0)</f>
        <v/>
      </c>
      <c r="W68" s="2" t="str" cm="1">
        <f t="array" ref="W68">_xlfn.XLOOKUP($A68&amp;W$5,'[1]NBA-Data-1980-2019'!$B$1:$B$16305&amp;'[1]NBA-Data-1980-2019'!$A$1:$A$16305,'[1]NBA-Data-1980-2019'!$D$1:$D$16305,"",0)</f>
        <v/>
      </c>
      <c r="X68" s="2" t="str" cm="1">
        <f t="array" ref="X68">_xlfn.XLOOKUP($A68&amp;X$5,'[1]NBA-Data-1980-2019'!$B$1:$B$16305&amp;'[1]NBA-Data-1980-2019'!$A$1:$A$16305,'[1]NBA-Data-1980-2019'!$D$1:$D$16305,"",0)</f>
        <v/>
      </c>
      <c r="Y68" s="2" t="str" cm="1">
        <f t="array" ref="Y68">_xlfn.XLOOKUP($A68&amp;Y$5,'[1]NBA-Data-1980-2019'!$B$1:$B$16305&amp;'[1]NBA-Data-1980-2019'!$A$1:$A$16305,'[1]NBA-Data-1980-2019'!$D$1:$D$16305,"",0)</f>
        <v/>
      </c>
      <c r="Z68" s="2" t="str" cm="1">
        <f t="array" ref="Z68">_xlfn.XLOOKUP($A68&amp;Z$5,'[1]NBA-Data-1980-2019'!$B$1:$B$16305&amp;'[1]NBA-Data-1980-2019'!$A$1:$A$16305,'[1]NBA-Data-1980-2019'!$D$1:$D$16305,"",0)</f>
        <v/>
      </c>
      <c r="AA68" s="2" t="str" cm="1">
        <f t="array" ref="AA68">_xlfn.XLOOKUP($A68&amp;AA$5,'[1]NBA-Data-1980-2019'!$B$1:$B$16305&amp;'[1]NBA-Data-1980-2019'!$A$1:$A$16305,'[1]NBA-Data-1980-2019'!$D$1:$D$16305,"",0)</f>
        <v/>
      </c>
      <c r="AB68" s="2" t="str" cm="1">
        <f t="array" ref="AB68">_xlfn.XLOOKUP($A68&amp;AB$5,'[1]NBA-Data-1980-2019'!$B$1:$B$16305&amp;'[1]NBA-Data-1980-2019'!$A$1:$A$16305,'[1]NBA-Data-1980-2019'!$D$1:$D$16305,"",0)</f>
        <v/>
      </c>
      <c r="AC68" s="2" t="str" cm="1">
        <f t="array" ref="AC68">_xlfn.XLOOKUP($A68&amp;AC$5,'[1]NBA-Data-1980-2019'!$B$1:$B$16305&amp;'[1]NBA-Data-1980-2019'!$A$1:$A$16305,'[1]NBA-Data-1980-2019'!$D$1:$D$16305,"",0)</f>
        <v/>
      </c>
      <c r="AD68" s="2" t="str" cm="1">
        <f t="array" ref="AD68">_xlfn.XLOOKUP($A68&amp;AD$5,'[1]NBA-Data-1980-2019'!$B$1:$B$16305&amp;'[1]NBA-Data-1980-2019'!$A$1:$A$16305,'[1]NBA-Data-1980-2019'!$D$1:$D$16305,"",0)</f>
        <v/>
      </c>
      <c r="AE68" s="2" t="str" cm="1">
        <f t="array" ref="AE68">_xlfn.XLOOKUP($A68&amp;AE$5,'[1]NBA-Data-1980-2019'!$B$1:$B$16305&amp;'[1]NBA-Data-1980-2019'!$A$1:$A$16305,'[1]NBA-Data-1980-2019'!$D$1:$D$16305,"",0)</f>
        <v/>
      </c>
      <c r="AF68" s="2" t="str" cm="1">
        <f t="array" ref="AF68">_xlfn.XLOOKUP($A68&amp;AF$5,'[1]NBA-Data-1980-2019'!$B$1:$B$16305&amp;'[1]NBA-Data-1980-2019'!$A$1:$A$16305,'[1]NBA-Data-1980-2019'!$D$1:$D$16305,"",0)</f>
        <v/>
      </c>
      <c r="AG68" s="2" t="str" cm="1">
        <f t="array" ref="AG68">_xlfn.XLOOKUP($A68&amp;AG$5,'[1]NBA-Data-1980-2019'!$B$1:$B$16305&amp;'[1]NBA-Data-1980-2019'!$A$1:$A$16305,'[1]NBA-Data-1980-2019'!$D$1:$D$16305,"",0)</f>
        <v/>
      </c>
      <c r="AH68" s="2" cm="1">
        <f t="array" ref="AH68">_xlfn.XLOOKUP($A68&amp;AH$5,'[1]NBA-Data-1980-2019'!$B$1:$B$16305&amp;'[1]NBA-Data-1980-2019'!$A$1:$A$16305,'[1]NBA-Data-1980-2019'!$H$1:$H$16305,"",0)</f>
        <v>2853.6</v>
      </c>
      <c r="AI68" s="2" cm="1">
        <f t="array" ref="AI68">_xlfn.XLOOKUP($A68&amp;AI$5,'[1]NBA-Data-1980-2019'!$B$1:$B$16305&amp;'[1]NBA-Data-1980-2019'!$A$1:$A$16305,'[1]NBA-Data-1980-2019'!$H$1:$H$16305,"",0)</f>
        <v>2751.2000000000003</v>
      </c>
      <c r="AJ68" s="2" cm="1">
        <f t="array" ref="AJ68">_xlfn.XLOOKUP($A68&amp;AJ$5,'[1]NBA-Data-1980-2019'!$B$1:$B$16305&amp;'[1]NBA-Data-1980-2019'!$A$1:$A$16305,'[1]NBA-Data-1980-2019'!$H$1:$H$16305,"",0)</f>
        <v>1670.9</v>
      </c>
      <c r="AK68" s="2" cm="1">
        <f t="array" ref="AK68">_xlfn.XLOOKUP($A68&amp;AK$5,'[1]NBA-Data-1980-2019'!$B$1:$B$16305&amp;'[1]NBA-Data-1980-2019'!$A$1:$A$16305,'[1]NBA-Data-1980-2019'!$H$1:$H$16305,"",0)</f>
        <v>2332.3999999999996</v>
      </c>
      <c r="AL68" s="2" cm="1">
        <f t="array" ref="AL68">_xlfn.XLOOKUP($A68&amp;AL$5,'[1]NBA-Data-1980-2019'!$B$1:$B$16305&amp;'[1]NBA-Data-1980-2019'!$A$1:$A$16305,'[1]NBA-Data-1980-2019'!$H$1:$H$16305,"",0)</f>
        <v>2728.4</v>
      </c>
      <c r="AM68" s="2" cm="1">
        <f t="array" ref="AM68">_xlfn.XLOOKUP($A68&amp;AM$5,'[1]NBA-Data-1980-2019'!$B$1:$B$16305&amp;'[1]NBA-Data-1980-2019'!$A$1:$A$16305,'[1]NBA-Data-1980-2019'!$H$1:$H$16305,"",0)</f>
        <v>1996.8</v>
      </c>
      <c r="AN68" s="2" cm="1">
        <f t="array" ref="AN68">_xlfn.XLOOKUP($A68&amp;AN$5,'[1]NBA-Data-1980-2019'!$B$1:$B$16305&amp;'[1]NBA-Data-1980-2019'!$A$1:$A$16305,'[1]NBA-Data-1980-2019'!$H$1:$H$16305,"",0)</f>
        <v>2269.2000000000003</v>
      </c>
      <c r="AO68" s="2" cm="1">
        <f t="array" ref="AO68">_xlfn.XLOOKUP($A68&amp;AO$5,'[1]NBA-Data-1980-2019'!$B$1:$B$16305&amp;'[1]NBA-Data-1980-2019'!$A$1:$A$16305,'[1]NBA-Data-1980-2019'!$H$1:$H$16305,"",0)</f>
        <v>2471</v>
      </c>
      <c r="AP68" s="2" t="str" cm="1">
        <f t="array" ref="AP68">_xlfn.XLOOKUP($A68&amp;AP$5,'[1]NBA-Data-1980-2019'!$B$1:$B$16305&amp;'[1]NBA-Data-1980-2019'!$A$1:$A$16305,'[1]NBA-Data-1980-2019'!$H$1:$H$16305,"",0)</f>
        <v/>
      </c>
      <c r="AQ68" s="2" t="str" cm="1">
        <f t="array" ref="AQ68">_xlfn.XLOOKUP($A68&amp;AQ$5,'[1]NBA-Data-1980-2019'!$B$1:$B$16305&amp;'[1]NBA-Data-1980-2019'!$A$1:$A$16305,'[1]NBA-Data-1980-2019'!$H$1:$H$16305,"",0)</f>
        <v/>
      </c>
      <c r="AR68" s="2" t="str" cm="1">
        <f t="array" ref="AR68">_xlfn.XLOOKUP($A68&amp;AR$5,'[1]NBA-Data-1980-2019'!$B$1:$B$16305&amp;'[1]NBA-Data-1980-2019'!$A$1:$A$16305,'[1]NBA-Data-1980-2019'!$H$1:$H$16305,"",0)</f>
        <v/>
      </c>
      <c r="AS68" s="2" t="str" cm="1">
        <f t="array" ref="AS68">_xlfn.XLOOKUP($A68&amp;AS$5,'[1]NBA-Data-1980-2019'!$B$1:$B$16305&amp;'[1]NBA-Data-1980-2019'!$A$1:$A$16305,'[1]NBA-Data-1980-2019'!$H$1:$H$16305,"",0)</f>
        <v/>
      </c>
      <c r="AT68" s="2" t="str" cm="1">
        <f t="array" ref="AT68">_xlfn.XLOOKUP($A68&amp;AT$5,'[1]NBA-Data-1980-2019'!$B$1:$B$16305&amp;'[1]NBA-Data-1980-2019'!$A$1:$A$16305,'[1]NBA-Data-1980-2019'!$H$1:$H$16305,"",0)</f>
        <v/>
      </c>
      <c r="AU68" s="2" t="str" cm="1">
        <f t="array" ref="AU68">_xlfn.XLOOKUP($A68&amp;AU$5,'[1]NBA-Data-1980-2019'!$B$1:$B$16305&amp;'[1]NBA-Data-1980-2019'!$A$1:$A$16305,'[1]NBA-Data-1980-2019'!$H$1:$H$16305,"",0)</f>
        <v/>
      </c>
      <c r="AV68" s="2" t="str" cm="1">
        <f t="array" ref="AV68">_xlfn.XLOOKUP($A68&amp;AV$5,'[1]NBA-Data-1980-2019'!$B$1:$B$16305&amp;'[1]NBA-Data-1980-2019'!$A$1:$A$16305,'[1]NBA-Data-1980-2019'!$H$1:$H$16305,"",0)</f>
        <v/>
      </c>
      <c r="AW68" s="2" t="str" cm="1">
        <f t="array" ref="AW68">_xlfn.XLOOKUP($A68&amp;AW$5,'[1]NBA-Data-1980-2019'!$B$1:$B$16305&amp;'[1]NBA-Data-1980-2019'!$A$1:$A$16305,'[1]NBA-Data-1980-2019'!$H$1:$H$16305,"",0)</f>
        <v/>
      </c>
      <c r="AX68" s="2" t="str" cm="1">
        <f t="array" ref="AX68">_xlfn.XLOOKUP($A68&amp;AX$5,'[1]NBA-Data-1980-2019'!$B$1:$B$16305&amp;'[1]NBA-Data-1980-2019'!$A$1:$A$16305,'[1]NBA-Data-1980-2019'!$H$1:$H$16305,"",0)</f>
        <v/>
      </c>
      <c r="AY68" s="2" t="str" cm="1">
        <f t="array" ref="AY68">_xlfn.XLOOKUP($A68&amp;AY$5,'[1]NBA-Data-1980-2019'!$B$1:$B$16305&amp;'[1]NBA-Data-1980-2019'!$A$1:$A$16305,'[1]NBA-Data-1980-2019'!$H$1:$H$16305,"",0)</f>
        <v/>
      </c>
      <c r="AZ68" s="2" t="str" cm="1">
        <f t="array" ref="AZ68">_xlfn.XLOOKUP($A68&amp;AZ$5,'[1]NBA-Data-1980-2019'!$B$1:$B$16305&amp;'[1]NBA-Data-1980-2019'!$A$1:$A$16305,'[1]NBA-Data-1980-2019'!$H$1:$H$16305,"",0)</f>
        <v/>
      </c>
      <c r="BA68" s="2" t="str" cm="1">
        <f t="array" ref="BA68">_xlfn.XLOOKUP($A68&amp;BA$5,'[1]NBA-Data-1980-2019'!$B$1:$B$16305&amp;'[1]NBA-Data-1980-2019'!$A$1:$A$16305,'[1]NBA-Data-1980-2019'!$H$1:$H$16305,"",0)</f>
        <v/>
      </c>
      <c r="BB68" s="2" t="str" cm="1">
        <f t="array" ref="BB68">_xlfn.XLOOKUP($A68&amp;BB$5,'[1]NBA-Data-1980-2019'!$B$1:$B$16305&amp;'[1]NBA-Data-1980-2019'!$A$1:$A$16305,'[1]NBA-Data-1980-2019'!$H$1:$H$16305,"",0)</f>
        <v/>
      </c>
      <c r="BC68" s="2" t="str" cm="1">
        <f t="array" ref="BC68">_xlfn.XLOOKUP($A68&amp;BC$5,'[1]NBA-Data-1980-2019'!$B$1:$B$16305&amp;'[1]NBA-Data-1980-2019'!$A$1:$A$16305,'[1]NBA-Data-1980-2019'!$H$1:$H$16305,"",0)</f>
        <v/>
      </c>
      <c r="BD68" s="2" t="str" cm="1">
        <f t="array" ref="BD68">_xlfn.XLOOKUP($A68&amp;BD$5,'[1]NBA-Data-1980-2019'!$B$1:$B$16305&amp;'[1]NBA-Data-1980-2019'!$A$1:$A$16305,'[1]NBA-Data-1980-2019'!$H$1:$H$16305,"",0)</f>
        <v/>
      </c>
      <c r="BE68" s="2" t="str" cm="1">
        <f t="array" ref="BE68">_xlfn.XLOOKUP($A68&amp;BE$5,'[1]NBA-Data-1980-2019'!$B$1:$B$16305&amp;'[1]NBA-Data-1980-2019'!$A$1:$A$16305,'[1]NBA-Data-1980-2019'!$H$1:$H$16305,"",0)</f>
        <v/>
      </c>
      <c r="BF68" s="2" t="str" cm="1">
        <f t="array" ref="BF68">_xlfn.XLOOKUP($A68&amp;BF$5,'[1]NBA-Data-1980-2019'!$B$1:$B$16305&amp;'[1]NBA-Data-1980-2019'!$A$1:$A$16305,'[1]NBA-Data-1980-2019'!$H$1:$H$16305,"",0)</f>
        <v/>
      </c>
      <c r="BG68" s="2" t="str" cm="1">
        <f t="array" ref="BG68">_xlfn.XLOOKUP($A68&amp;BG$5,'[1]NBA-Data-1980-2019'!$B$1:$B$16305&amp;'[1]NBA-Data-1980-2019'!$A$1:$A$16305,'[1]NBA-Data-1980-2019'!$H$1:$H$16305,"",0)</f>
        <v/>
      </c>
      <c r="BH68" s="2" t="str" cm="1">
        <f t="array" ref="BH68">_xlfn.XLOOKUP($A68&amp;BH$5,'[1]NBA-Data-1980-2019'!$B$1:$B$16305&amp;'[1]NBA-Data-1980-2019'!$A$1:$A$16305,'[1]NBA-Data-1980-2019'!$H$1:$H$16305,"",0)</f>
        <v/>
      </c>
      <c r="BI68" s="2" t="str" cm="1">
        <f t="array" ref="BI68">_xlfn.XLOOKUP($A68&amp;BI$5,'[1]NBA-Data-1980-2019'!$B$1:$B$16305&amp;'[1]NBA-Data-1980-2019'!$A$1:$A$16305,'[1]NBA-Data-1980-2019'!$H$1:$H$16305,"",0)</f>
        <v/>
      </c>
      <c r="BJ68" s="2" t="str" cm="1">
        <f t="array" ref="BJ68">_xlfn.XLOOKUP($A68&amp;BJ$5,'[1]NBA-Data-1980-2019'!$B$1:$B$16305&amp;'[1]NBA-Data-1980-2019'!$A$1:$A$16305,'[1]NBA-Data-1980-2019'!$H$1:$H$16305,"",0)</f>
        <v/>
      </c>
      <c r="BK68" s="2" t="str" cm="1">
        <f t="array" ref="BK68">_xlfn.XLOOKUP($A68&amp;BK$5,'[1]NBA-Data-1980-2019'!$B$1:$B$16305&amp;'[1]NBA-Data-1980-2019'!$A$1:$A$16305,'[1]NBA-Data-1980-2019'!$H$1:$H$16305,"",0)</f>
        <v/>
      </c>
      <c r="BL68" s="2" t="str" cm="1">
        <f t="array" ref="BL68">_xlfn.XLOOKUP($A68&amp;BL$5,'[1]NBA-Data-1980-2019'!$B$1:$B$16305&amp;'[1]NBA-Data-1980-2019'!$A$1:$A$16305,'[1]NBA-Data-1980-2019'!$H$1:$H$16305,"",0)</f>
        <v/>
      </c>
      <c r="BM68" s="2" t="str" cm="1">
        <f t="array" ref="BM68">_xlfn.XLOOKUP($A68&amp;BM$5,'[1]NBA-Data-1980-2019'!$B$1:$B$16305&amp;'[1]NBA-Data-1980-2019'!$A$1:$A$16305,'[1]NBA-Data-1980-2019'!$H$1:$H$16305,"",0)</f>
        <v/>
      </c>
      <c r="BN68" s="2" cm="1">
        <f t="array" ref="BN68">_xlfn.XLOOKUP($A68&amp;BN$5,'[1]NBA-Data-1980-2019'!$B$1:$B$16305&amp;'[1]NBA-Data-1980-2019'!$A$1:$A$16305,'[1]NBA-Data-1980-2019'!$F$1:$F$16305,"",0)</f>
        <v>22.1</v>
      </c>
      <c r="BO68" s="2" cm="1">
        <f t="array" ref="BO68">_xlfn.XLOOKUP($A68&amp;BO$5,'[1]NBA-Data-1980-2019'!$B$1:$B$16305&amp;'[1]NBA-Data-1980-2019'!$A$1:$A$16305,'[1]NBA-Data-1980-2019'!$F$1:$F$16305,"",0)</f>
        <v>23.6</v>
      </c>
      <c r="BP68" s="2" cm="1">
        <f t="array" ref="BP68">_xlfn.XLOOKUP($A68&amp;BP$5,'[1]NBA-Data-1980-2019'!$B$1:$B$16305&amp;'[1]NBA-Data-1980-2019'!$A$1:$A$16305,'[1]NBA-Data-1980-2019'!$F$1:$F$16305,"",0)</f>
        <v>20.7</v>
      </c>
      <c r="BQ68" s="2" cm="1">
        <f t="array" ref="BQ68">_xlfn.XLOOKUP($A68&amp;BQ$5,'[1]NBA-Data-1980-2019'!$B$1:$B$16305&amp;'[1]NBA-Data-1980-2019'!$A$1:$A$16305,'[1]NBA-Data-1980-2019'!$F$1:$F$16305,"",0)</f>
        <v>18.399999999999999</v>
      </c>
      <c r="BR68" s="2" cm="1">
        <f t="array" ref="BR68">_xlfn.XLOOKUP($A68&amp;BR$5,'[1]NBA-Data-1980-2019'!$B$1:$B$16305&amp;'[1]NBA-Data-1980-2019'!$A$1:$A$16305,'[1]NBA-Data-1980-2019'!$F$1:$F$16305,"",0)</f>
        <v>22.4</v>
      </c>
      <c r="BS68" s="2" cm="1">
        <f t="array" ref="BS68">_xlfn.XLOOKUP($A68&amp;BS$5,'[1]NBA-Data-1980-2019'!$B$1:$B$16305&amp;'[1]NBA-Data-1980-2019'!$A$1:$A$16305,'[1]NBA-Data-1980-2019'!$F$1:$F$16305,"",0)</f>
        <v>20</v>
      </c>
      <c r="BT68" s="2" cm="1">
        <f t="array" ref="BT68">_xlfn.XLOOKUP($A68&amp;BT$5,'[1]NBA-Data-1980-2019'!$B$1:$B$16305&amp;'[1]NBA-Data-1980-2019'!$A$1:$A$16305,'[1]NBA-Data-1980-2019'!$F$1:$F$16305,"",0)</f>
        <v>19.899999999999999</v>
      </c>
      <c r="BU68" s="2" cm="1">
        <f t="array" ref="BU68">_xlfn.XLOOKUP($A68&amp;BU$5,'[1]NBA-Data-1980-2019'!$B$1:$B$16305&amp;'[1]NBA-Data-1980-2019'!$A$1:$A$16305,'[1]NBA-Data-1980-2019'!$F$1:$F$16305,"",0)</f>
        <v>19.8</v>
      </c>
      <c r="BV68" s="2" t="str" cm="1">
        <f t="array" ref="BV68">_xlfn.XLOOKUP($A68&amp;BV$5,'[1]NBA-Data-1980-2019'!$B$1:$B$16305&amp;'[1]NBA-Data-1980-2019'!$A$1:$A$16305,'[1]NBA-Data-1980-2019'!$F$1:$F$16305,"",0)</f>
        <v/>
      </c>
      <c r="BW68" s="2" t="str" cm="1">
        <f t="array" ref="BW68">_xlfn.XLOOKUP($A68&amp;BW$5,'[1]NBA-Data-1980-2019'!$B$1:$B$16305&amp;'[1]NBA-Data-1980-2019'!$A$1:$A$16305,'[1]NBA-Data-1980-2019'!$F$1:$F$16305,"",0)</f>
        <v/>
      </c>
      <c r="BX68" s="2" t="str" cm="1">
        <f t="array" ref="BX68">_xlfn.XLOOKUP($A68&amp;BX$5,'[1]NBA-Data-1980-2019'!$B$1:$B$16305&amp;'[1]NBA-Data-1980-2019'!$A$1:$A$16305,'[1]NBA-Data-1980-2019'!$F$1:$F$16305,"",0)</f>
        <v/>
      </c>
      <c r="BY68" s="2" t="str" cm="1">
        <f t="array" ref="BY68">_xlfn.XLOOKUP($A68&amp;BY$5,'[1]NBA-Data-1980-2019'!$B$1:$B$16305&amp;'[1]NBA-Data-1980-2019'!$A$1:$A$16305,'[1]NBA-Data-1980-2019'!$F$1:$F$16305,"",0)</f>
        <v/>
      </c>
      <c r="BZ68" s="2" t="str" cm="1">
        <f t="array" ref="BZ68">_xlfn.XLOOKUP($A68&amp;BZ$5,'[1]NBA-Data-1980-2019'!$B$1:$B$16305&amp;'[1]NBA-Data-1980-2019'!$A$1:$A$16305,'[1]NBA-Data-1980-2019'!$F$1:$F$16305,"",0)</f>
        <v/>
      </c>
      <c r="CA68" s="2" t="str" cm="1">
        <f t="array" ref="CA68">_xlfn.XLOOKUP($A68&amp;CA$5,'[1]NBA-Data-1980-2019'!$B$1:$B$16305&amp;'[1]NBA-Data-1980-2019'!$A$1:$A$16305,'[1]NBA-Data-1980-2019'!$F$1:$F$16305,"",0)</f>
        <v/>
      </c>
      <c r="CB68" s="2" t="str" cm="1">
        <f t="array" ref="CB68">_xlfn.XLOOKUP($A68&amp;CB$5,'[1]NBA-Data-1980-2019'!$B$1:$B$16305&amp;'[1]NBA-Data-1980-2019'!$A$1:$A$16305,'[1]NBA-Data-1980-2019'!$F$1:$F$16305,"",0)</f>
        <v/>
      </c>
      <c r="CC68" s="2" t="str" cm="1">
        <f t="array" ref="CC68">_xlfn.XLOOKUP($A68&amp;CC$5,'[1]NBA-Data-1980-2019'!$B$1:$B$16305&amp;'[1]NBA-Data-1980-2019'!$A$1:$A$16305,'[1]NBA-Data-1980-2019'!$F$1:$F$16305,"",0)</f>
        <v/>
      </c>
      <c r="CD68" s="2" t="str" cm="1">
        <f t="array" ref="CD68">_xlfn.XLOOKUP($A68&amp;CD$5,'[1]NBA-Data-1980-2019'!$B$1:$B$16305&amp;'[1]NBA-Data-1980-2019'!$A$1:$A$16305,'[1]NBA-Data-1980-2019'!$F$1:$F$16305,"",0)</f>
        <v/>
      </c>
      <c r="CE68" s="2" t="str" cm="1">
        <f t="array" ref="CE68">_xlfn.XLOOKUP($A68&amp;CE$5,'[1]NBA-Data-1980-2019'!$B$1:$B$16305&amp;'[1]NBA-Data-1980-2019'!$A$1:$A$16305,'[1]NBA-Data-1980-2019'!$F$1:$F$16305,"",0)</f>
        <v/>
      </c>
      <c r="CF68" s="2" t="str" cm="1">
        <f t="array" ref="CF68">_xlfn.XLOOKUP($A68&amp;CF$5,'[1]NBA-Data-1980-2019'!$B$1:$B$16305&amp;'[1]NBA-Data-1980-2019'!$A$1:$A$16305,'[1]NBA-Data-1980-2019'!$F$1:$F$16305,"",0)</f>
        <v/>
      </c>
      <c r="CG68" s="2" t="str" cm="1">
        <f t="array" ref="CG68">_xlfn.XLOOKUP($A68&amp;CG$5,'[1]NBA-Data-1980-2019'!$B$1:$B$16305&amp;'[1]NBA-Data-1980-2019'!$A$1:$A$16305,'[1]NBA-Data-1980-2019'!$F$1:$F$16305,"",0)</f>
        <v/>
      </c>
      <c r="CH68" s="2" t="str" cm="1">
        <f t="array" ref="CH68">_xlfn.XLOOKUP($A68&amp;CH$5,'[1]NBA-Data-1980-2019'!$B$1:$B$16305&amp;'[1]NBA-Data-1980-2019'!$A$1:$A$16305,'[1]NBA-Data-1980-2019'!$F$1:$F$16305,"",0)</f>
        <v/>
      </c>
      <c r="CI68" s="2" t="str" cm="1">
        <f t="array" ref="CI68">_xlfn.XLOOKUP($A68&amp;CI$5,'[1]NBA-Data-1980-2019'!$B$1:$B$16305&amp;'[1]NBA-Data-1980-2019'!$A$1:$A$16305,'[1]NBA-Data-1980-2019'!$F$1:$F$16305,"",0)</f>
        <v/>
      </c>
      <c r="CJ68" s="2" t="str" cm="1">
        <f t="array" ref="CJ68">_xlfn.XLOOKUP($A68&amp;CJ$5,'[1]NBA-Data-1980-2019'!$B$1:$B$16305&amp;'[1]NBA-Data-1980-2019'!$A$1:$A$16305,'[1]NBA-Data-1980-2019'!$F$1:$F$16305,"",0)</f>
        <v/>
      </c>
      <c r="CK68" s="2" t="str" cm="1">
        <f t="array" ref="CK68">_xlfn.XLOOKUP($A68&amp;CK$5,'[1]NBA-Data-1980-2019'!$B$1:$B$16305&amp;'[1]NBA-Data-1980-2019'!$A$1:$A$16305,'[1]NBA-Data-1980-2019'!$F$1:$F$16305,"",0)</f>
        <v/>
      </c>
      <c r="CL68" s="2" t="str" cm="1">
        <f t="array" ref="CL68">_xlfn.XLOOKUP($A68&amp;CL$5,'[1]NBA-Data-1980-2019'!$B$1:$B$16305&amp;'[1]NBA-Data-1980-2019'!$A$1:$A$16305,'[1]NBA-Data-1980-2019'!$F$1:$F$16305,"",0)</f>
        <v/>
      </c>
      <c r="CM68" s="2" t="str" cm="1">
        <f t="array" ref="CM68">_xlfn.XLOOKUP($A68&amp;CM$5,'[1]NBA-Data-1980-2019'!$B$1:$B$16305&amp;'[1]NBA-Data-1980-2019'!$A$1:$A$16305,'[1]NBA-Data-1980-2019'!$F$1:$F$16305,"",0)</f>
        <v/>
      </c>
      <c r="CN68" s="2" t="str" cm="1">
        <f t="array" ref="CN68">_xlfn.XLOOKUP($A68&amp;CN$5,'[1]NBA-Data-1980-2019'!$B$1:$B$16305&amp;'[1]NBA-Data-1980-2019'!$A$1:$A$16305,'[1]NBA-Data-1980-2019'!$F$1:$F$16305,"",0)</f>
        <v/>
      </c>
      <c r="CO68" s="2" t="str" cm="1">
        <f t="array" ref="CO68">_xlfn.XLOOKUP($A68&amp;CO$5,'[1]NBA-Data-1980-2019'!$B$1:$B$16305&amp;'[1]NBA-Data-1980-2019'!$A$1:$A$16305,'[1]NBA-Data-1980-2019'!$F$1:$F$16305,"",0)</f>
        <v/>
      </c>
      <c r="CP68" s="2" t="str" cm="1">
        <f t="array" ref="CP68">_xlfn.XLOOKUP($A68&amp;CP$5,'[1]NBA-Data-1980-2019'!$B$1:$B$16305&amp;'[1]NBA-Data-1980-2019'!$A$1:$A$16305,'[1]NBA-Data-1980-2019'!$F$1:$F$16305,"",0)</f>
        <v/>
      </c>
      <c r="CQ68" s="2" t="str" cm="1">
        <f t="array" ref="CQ68">_xlfn.XLOOKUP($A68&amp;CQ$5,'[1]NBA-Data-1980-2019'!$B$1:$B$16305&amp;'[1]NBA-Data-1980-2019'!$A$1:$A$16305,'[1]NBA-Data-1980-2019'!$F$1:$F$16305,"",0)</f>
        <v/>
      </c>
      <c r="CR68" s="2" t="str" cm="1">
        <f t="array" ref="CR68">_xlfn.XLOOKUP($A68&amp;CR$5,'[1]NBA-Data-1980-2019'!$B$1:$B$16305&amp;'[1]NBA-Data-1980-2019'!$A$1:$A$16305,'[1]NBA-Data-1980-2019'!$F$1:$F$16305,"",0)</f>
        <v/>
      </c>
      <c r="CS68" s="2" t="str" cm="1">
        <f t="array" ref="CS68">_xlfn.XLOOKUP($A68&amp;CS$5,'[1]NBA-Data-1980-2019'!$B$1:$B$16305&amp;'[1]NBA-Data-1980-2019'!$A$1:$A$16305,'[1]NBA-Data-1980-2019'!$F$1:$F$16305,"",0)</f>
        <v/>
      </c>
      <c r="CU68" s="2" t="str">
        <f>_xlfn.XLOOKUP($A68,TEAMS!$G$1:$G$839,TEAMS!$H$1:$H$839,"",0)</f>
        <v>SG</v>
      </c>
      <c r="CV68" s="2" t="str">
        <f>_xlfn.XLOOKUP($CU68,DASHBOARD!$B$22:$B$27,DASHBOARD!$C$22:$C$27,"",0)</f>
        <v>GUARD</v>
      </c>
      <c r="CY68" s="63">
        <f>SUMIFS('[1]NBA-Data-1980-2019'!$G$1:$G$16305,'[1]NBA-Data-1980-2019'!$B$1:$B$16305,$A68,'[1]NBA-Data-1980-2019'!$A$1:$A$16305,CY$9)</f>
        <v>1180000</v>
      </c>
      <c r="CZ68" s="63">
        <f>SUMIFS('[1]NBA-Data-1980-2019'!$G$1:$G$16305,'[1]NBA-Data-1980-2019'!$B$1:$B$16305,$A68,'[1]NBA-Data-1980-2019'!$A$1:$A$16305,CZ$9)</f>
        <v>1378000</v>
      </c>
      <c r="DA68" s="63">
        <f>SUMIFS('[1]NBA-Data-1980-2019'!$G$1:$G$16305,'[1]NBA-Data-1980-2019'!$B$1:$B$16305,$A68,'[1]NBA-Data-1980-2019'!$A$1:$A$16305,DA$9)</f>
        <v>1378000</v>
      </c>
      <c r="DB68" s="63">
        <f>SUMIFS('[1]NBA-Data-1980-2019'!$G$1:$G$16305,'[1]NBA-Data-1980-2019'!$B$1:$B$16305,$A68,'[1]NBA-Data-1980-2019'!$A$1:$A$16305,DB$9)</f>
        <v>1578000</v>
      </c>
      <c r="DC68" s="63">
        <f>SUMIFS('[1]NBA-Data-1980-2019'!$G$1:$G$16305,'[1]NBA-Data-1980-2019'!$B$1:$B$16305,$A68,'[1]NBA-Data-1980-2019'!$A$1:$A$16305,DC$9)</f>
        <v>1578000</v>
      </c>
      <c r="DD68" s="63">
        <f>SUMIFS('[1]NBA-Data-1980-2019'!$G$1:$G$16305,'[1]NBA-Data-1980-2019'!$B$1:$B$16305,$A68,'[1]NBA-Data-1980-2019'!$A$1:$A$16305,DD$9)</f>
        <v>9810000</v>
      </c>
      <c r="DE68" s="63">
        <f>SUMIFS('[1]NBA-Data-1980-2019'!$G$1:$G$16305,'[1]NBA-Data-1980-2019'!$B$1:$B$16305,$A68,'[1]NBA-Data-1980-2019'!$A$1:$A$16305,DE$9)</f>
        <v>5500000</v>
      </c>
      <c r="DF68" s="63">
        <f>SUMIFS('[1]NBA-Data-1980-2019'!$G$1:$G$16305,'[1]NBA-Data-1980-2019'!$B$1:$B$16305,$A68,'[1]NBA-Data-1980-2019'!$A$1:$A$16305,DF$9)</f>
        <v>0</v>
      </c>
      <c r="DG68" s="63">
        <f>SUMIFS('[1]NBA-Data-1980-2019'!$G$1:$G$16305,'[1]NBA-Data-1980-2019'!$B$1:$B$16305,$A68,'[1]NBA-Data-1980-2019'!$A$1:$A$16305,DG$9)</f>
        <v>0</v>
      </c>
      <c r="DH68" s="63">
        <f>SUMIFS('[1]NBA-Data-1980-2019'!$G$1:$G$16305,'[1]NBA-Data-1980-2019'!$B$1:$B$16305,$A68,'[1]NBA-Data-1980-2019'!$A$1:$A$16305,DH$9)</f>
        <v>0</v>
      </c>
      <c r="DI68" s="63">
        <f>SUMIFS('[1]NBA-Data-1980-2019'!$G$1:$G$16305,'[1]NBA-Data-1980-2019'!$B$1:$B$16305,$A68,'[1]NBA-Data-1980-2019'!$A$1:$A$16305,DI$9)</f>
        <v>0</v>
      </c>
      <c r="DJ68" s="63">
        <f>SUMIFS('[1]NBA-Data-1980-2019'!$G$1:$G$16305,'[1]NBA-Data-1980-2019'!$B$1:$B$16305,$A68,'[1]NBA-Data-1980-2019'!$A$1:$A$16305,DJ$9)</f>
        <v>0</v>
      </c>
      <c r="DK68" s="63">
        <f>SUMIFS('[1]NBA-Data-1980-2019'!$G$1:$G$16305,'[1]NBA-Data-1980-2019'!$B$1:$B$16305,$A68,'[1]NBA-Data-1980-2019'!$A$1:$A$16305,DK$9)</f>
        <v>0</v>
      </c>
      <c r="DL68" s="63">
        <f>SUMIFS('[1]NBA-Data-1980-2019'!$G$1:$G$16305,'[1]NBA-Data-1980-2019'!$B$1:$B$16305,$A68,'[1]NBA-Data-1980-2019'!$A$1:$A$16305,DL$9)</f>
        <v>0</v>
      </c>
      <c r="DM68" s="63">
        <f>SUMIFS('[1]NBA-Data-1980-2019'!$G$1:$G$16305,'[1]NBA-Data-1980-2019'!$B$1:$B$16305,$A68,'[1]NBA-Data-1980-2019'!$A$1:$A$16305,DM$9)</f>
        <v>0</v>
      </c>
      <c r="DN68" s="63">
        <f>SUMIFS('[1]NBA-Data-1980-2019'!$G$1:$G$16305,'[1]NBA-Data-1980-2019'!$B$1:$B$16305,$A68,'[1]NBA-Data-1980-2019'!$A$1:$A$16305,DN$9)</f>
        <v>0</v>
      </c>
      <c r="DO68" s="63">
        <f>SUMIFS('[1]NBA-Data-1980-2019'!$G$1:$G$16305,'[1]NBA-Data-1980-2019'!$B$1:$B$16305,$A68,'[1]NBA-Data-1980-2019'!$A$1:$A$16305,DO$9)</f>
        <v>0</v>
      </c>
      <c r="DP68" s="63">
        <f>SUMIFS('[1]NBA-Data-1980-2019'!$G$1:$G$16305,'[1]NBA-Data-1980-2019'!$B$1:$B$16305,$A68,'[1]NBA-Data-1980-2019'!$A$1:$A$16305,DP$9)</f>
        <v>0</v>
      </c>
      <c r="DQ68" s="63">
        <f>SUMIFS('[1]NBA-Data-1980-2019'!$G$1:$G$16305,'[1]NBA-Data-1980-2019'!$B$1:$B$16305,$A68,'[1]NBA-Data-1980-2019'!$A$1:$A$16305,DQ$9)</f>
        <v>0</v>
      </c>
      <c r="DR68" s="63">
        <f>SUMIFS('[1]NBA-Data-1980-2019'!$G$1:$G$16305,'[1]NBA-Data-1980-2019'!$B$1:$B$16305,$A68,'[1]NBA-Data-1980-2019'!$A$1:$A$16305,DR$9)</f>
        <v>0</v>
      </c>
      <c r="DS68" s="63">
        <f>SUMIFS('[1]NBA-Data-1980-2019'!$G$1:$G$16305,'[1]NBA-Data-1980-2019'!$B$1:$B$16305,$A68,'[1]NBA-Data-1980-2019'!$A$1:$A$16305,DS$9)</f>
        <v>0</v>
      </c>
      <c r="DT68" s="63">
        <f>SUMIFS('[1]NBA-Data-1980-2019'!$G$1:$G$16305,'[1]NBA-Data-1980-2019'!$B$1:$B$16305,$A68,'[1]NBA-Data-1980-2019'!$A$1:$A$16305,DT$9)</f>
        <v>0</v>
      </c>
      <c r="DU68" s="63">
        <f>SUMIFS('[1]NBA-Data-1980-2019'!$G$1:$G$16305,'[1]NBA-Data-1980-2019'!$B$1:$B$16305,$A68,'[1]NBA-Data-1980-2019'!$A$1:$A$16305,DU$9)</f>
        <v>0</v>
      </c>
      <c r="DV68" s="63">
        <f>SUMIFS('[1]NBA-Data-1980-2019'!$G$1:$G$16305,'[1]NBA-Data-1980-2019'!$B$1:$B$16305,$A68,'[1]NBA-Data-1980-2019'!$A$1:$A$16305,DV$9)</f>
        <v>0</v>
      </c>
      <c r="DW68" s="63">
        <f>SUMIFS('[1]NBA-Data-1980-2019'!$G$1:$G$16305,'[1]NBA-Data-1980-2019'!$B$1:$B$16305,$A68,'[1]NBA-Data-1980-2019'!$A$1:$A$16305,DW$9)</f>
        <v>0</v>
      </c>
      <c r="DX68" s="63">
        <f>SUMIFS('[1]NBA-Data-1980-2019'!$G$1:$G$16305,'[1]NBA-Data-1980-2019'!$B$1:$B$16305,$A68,'[1]NBA-Data-1980-2019'!$A$1:$A$16305,DX$9)</f>
        <v>0</v>
      </c>
      <c r="DY68" s="63">
        <f>SUMIFS('[1]NBA-Data-1980-2019'!$G$1:$G$16305,'[1]NBA-Data-1980-2019'!$B$1:$B$16305,$A68,'[1]NBA-Data-1980-2019'!$A$1:$A$16305,DY$9)</f>
        <v>0</v>
      </c>
      <c r="DZ68" s="63">
        <f>SUMIFS('[1]NBA-Data-1980-2019'!$G$1:$G$16305,'[1]NBA-Data-1980-2019'!$B$1:$B$16305,$A68,'[1]NBA-Data-1980-2019'!$A$1:$A$16305,DZ$9)</f>
        <v>0</v>
      </c>
      <c r="EA68" s="63">
        <f>SUMIFS('[1]NBA-Data-1980-2019'!$G$1:$G$16305,'[1]NBA-Data-1980-2019'!$B$1:$B$16305,$A68,'[1]NBA-Data-1980-2019'!$A$1:$A$16305,EA$9)</f>
        <v>0</v>
      </c>
      <c r="EB68" s="63">
        <f>SUMIFS('[1]NBA-Data-1980-2019'!$G$1:$G$16305,'[1]NBA-Data-1980-2019'!$B$1:$B$16305,$A68,'[1]NBA-Data-1980-2019'!$A$1:$A$16305,EB$9)</f>
        <v>0</v>
      </c>
      <c r="EC68" s="63">
        <f>SUMIFS('[1]NBA-Data-1980-2019'!$G$1:$G$16305,'[1]NBA-Data-1980-2019'!$B$1:$B$16305,$A68,'[1]NBA-Data-1980-2019'!$A$1:$A$16305,EC$9)</f>
        <v>0</v>
      </c>
      <c r="ED68" s="63">
        <f>SUMIFS('[1]NBA-Data-1980-2019'!$G$1:$G$16305,'[1]NBA-Data-1980-2019'!$B$1:$B$16305,$A68,'[1]NBA-Data-1980-2019'!$A$1:$A$16305,ED$9)</f>
        <v>0</v>
      </c>
      <c r="EH68" s="2" t="s">
        <v>1478</v>
      </c>
    </row>
    <row r="69" spans="1:156" x14ac:dyDescent="0.2">
      <c r="A69" s="2" t="s">
        <v>852</v>
      </c>
      <c r="B69" s="2" t="str" cm="1">
        <f t="array" ref="B69">_xlfn.XLOOKUP($A69&amp;B$5,'[1]NBA-Data-1980-2019'!$B$1:$B$16305&amp;'[1]NBA-Data-1980-2019'!$A$1:$A$16305,'[1]NBA-Data-1980-2019'!$D$1:$D$16305,"",0)</f>
        <v/>
      </c>
      <c r="C69" s="2" t="str" cm="1">
        <f t="array" ref="C69">_xlfn.XLOOKUP($A69&amp;C$5,'[1]NBA-Data-1980-2019'!$B$1:$B$16305&amp;'[1]NBA-Data-1980-2019'!$A$1:$A$16305,'[1]NBA-Data-1980-2019'!$D$1:$D$16305,"",0)</f>
        <v/>
      </c>
      <c r="D69" s="2" t="str" cm="1">
        <f t="array" ref="D69">_xlfn.XLOOKUP($A69&amp;D$5,'[1]NBA-Data-1980-2019'!$B$1:$B$16305&amp;'[1]NBA-Data-1980-2019'!$A$1:$A$16305,'[1]NBA-Data-1980-2019'!$D$1:$D$16305,"",0)</f>
        <v/>
      </c>
      <c r="E69" s="2" t="str" cm="1">
        <f t="array" ref="E69">_xlfn.XLOOKUP($A69&amp;E$5,'[1]NBA-Data-1980-2019'!$B$1:$B$16305&amp;'[1]NBA-Data-1980-2019'!$A$1:$A$16305,'[1]NBA-Data-1980-2019'!$D$1:$D$16305,"",0)</f>
        <v/>
      </c>
      <c r="F69" s="2" t="str" cm="1">
        <f t="array" ref="F69">_xlfn.XLOOKUP($A69&amp;F$5,'[1]NBA-Data-1980-2019'!$B$1:$B$16305&amp;'[1]NBA-Data-1980-2019'!$A$1:$A$16305,'[1]NBA-Data-1980-2019'!$D$1:$D$16305,"",0)</f>
        <v/>
      </c>
      <c r="G69" s="2" t="str" cm="1">
        <f t="array" ref="G69">_xlfn.XLOOKUP($A69&amp;G$5,'[1]NBA-Data-1980-2019'!$B$1:$B$16305&amp;'[1]NBA-Data-1980-2019'!$A$1:$A$16305,'[1]NBA-Data-1980-2019'!$D$1:$D$16305,"",0)</f>
        <v/>
      </c>
      <c r="H69" s="2" t="str" cm="1">
        <f t="array" ref="H69">_xlfn.XLOOKUP($A69&amp;H$5,'[1]NBA-Data-1980-2019'!$B$1:$B$16305&amp;'[1]NBA-Data-1980-2019'!$A$1:$A$16305,'[1]NBA-Data-1980-2019'!$D$1:$D$16305,"",0)</f>
        <v/>
      </c>
      <c r="I69" s="2" t="str" cm="1">
        <f t="array" ref="I69">_xlfn.XLOOKUP($A69&amp;I$5,'[1]NBA-Data-1980-2019'!$B$1:$B$16305&amp;'[1]NBA-Data-1980-2019'!$A$1:$A$16305,'[1]NBA-Data-1980-2019'!$D$1:$D$16305,"",0)</f>
        <v/>
      </c>
      <c r="J69" s="2" t="str" cm="1">
        <f t="array" ref="J69">_xlfn.XLOOKUP($A69&amp;J$5,'[1]NBA-Data-1980-2019'!$B$1:$B$16305&amp;'[1]NBA-Data-1980-2019'!$A$1:$A$16305,'[1]NBA-Data-1980-2019'!$D$1:$D$16305,"",0)</f>
        <v/>
      </c>
      <c r="K69" s="2" t="str" cm="1">
        <f t="array" ref="K69">_xlfn.XLOOKUP($A69&amp;K$5,'[1]NBA-Data-1980-2019'!$B$1:$B$16305&amp;'[1]NBA-Data-1980-2019'!$A$1:$A$16305,'[1]NBA-Data-1980-2019'!$D$1:$D$16305,"",0)</f>
        <v/>
      </c>
      <c r="L69" s="2" t="str" cm="1">
        <f t="array" ref="L69">_xlfn.XLOOKUP($A69&amp;L$5,'[1]NBA-Data-1980-2019'!$B$1:$B$16305&amp;'[1]NBA-Data-1980-2019'!$A$1:$A$16305,'[1]NBA-Data-1980-2019'!$D$1:$D$16305,"",0)</f>
        <v/>
      </c>
      <c r="M69" s="2" t="str" cm="1">
        <f t="array" ref="M69">_xlfn.XLOOKUP($A69&amp;M$5,'[1]NBA-Data-1980-2019'!$B$1:$B$16305&amp;'[1]NBA-Data-1980-2019'!$A$1:$A$16305,'[1]NBA-Data-1980-2019'!$D$1:$D$16305,"",0)</f>
        <v/>
      </c>
      <c r="N69" s="2" t="str" cm="1">
        <f t="array" ref="N69">_xlfn.XLOOKUP($A69&amp;N$5,'[1]NBA-Data-1980-2019'!$B$1:$B$16305&amp;'[1]NBA-Data-1980-2019'!$A$1:$A$16305,'[1]NBA-Data-1980-2019'!$D$1:$D$16305,"",0)</f>
        <v/>
      </c>
      <c r="O69" s="2" t="str" cm="1">
        <f t="array" ref="O69">_xlfn.XLOOKUP($A69&amp;O$5,'[1]NBA-Data-1980-2019'!$B$1:$B$16305&amp;'[1]NBA-Data-1980-2019'!$A$1:$A$16305,'[1]NBA-Data-1980-2019'!$D$1:$D$16305,"",0)</f>
        <v/>
      </c>
      <c r="P69" s="2" t="str" cm="1">
        <f t="array" ref="P69">_xlfn.XLOOKUP($A69&amp;P$5,'[1]NBA-Data-1980-2019'!$B$1:$B$16305&amp;'[1]NBA-Data-1980-2019'!$A$1:$A$16305,'[1]NBA-Data-1980-2019'!$D$1:$D$16305,"",0)</f>
        <v/>
      </c>
      <c r="Q69" s="2" t="str" cm="1">
        <f t="array" ref="Q69">_xlfn.XLOOKUP($A69&amp;Q$5,'[1]NBA-Data-1980-2019'!$B$1:$B$16305&amp;'[1]NBA-Data-1980-2019'!$A$1:$A$16305,'[1]NBA-Data-1980-2019'!$D$1:$D$16305,"",0)</f>
        <v/>
      </c>
      <c r="R69" s="2" t="str" cm="1">
        <f t="array" ref="R69">_xlfn.XLOOKUP($A69&amp;R$5,'[1]NBA-Data-1980-2019'!$B$1:$B$16305&amp;'[1]NBA-Data-1980-2019'!$A$1:$A$16305,'[1]NBA-Data-1980-2019'!$D$1:$D$16305,"",0)</f>
        <v/>
      </c>
      <c r="S69" s="2" t="str" cm="1">
        <f t="array" ref="S69">_xlfn.XLOOKUP($A69&amp;S$5,'[1]NBA-Data-1980-2019'!$B$1:$B$16305&amp;'[1]NBA-Data-1980-2019'!$A$1:$A$16305,'[1]NBA-Data-1980-2019'!$D$1:$D$16305,"",0)</f>
        <v>MIN</v>
      </c>
      <c r="T69" s="2" t="str" cm="1">
        <f t="array" ref="T69">_xlfn.XLOOKUP($A69&amp;T$5,'[1]NBA-Data-1980-2019'!$B$1:$B$16305&amp;'[1]NBA-Data-1980-2019'!$A$1:$A$16305,'[1]NBA-Data-1980-2019'!$D$1:$D$16305,"",0)</f>
        <v>MIN</v>
      </c>
      <c r="U69" s="2" t="str" cm="1">
        <f t="array" ref="U69">_xlfn.XLOOKUP($A69&amp;U$5,'[1]NBA-Data-1980-2019'!$B$1:$B$16305&amp;'[1]NBA-Data-1980-2019'!$A$1:$A$16305,'[1]NBA-Data-1980-2019'!$D$1:$D$16305,"",0)</f>
        <v>MIN</v>
      </c>
      <c r="V69" s="2" t="str" cm="1">
        <f t="array" ref="V69">_xlfn.XLOOKUP($A69&amp;V$5,'[1]NBA-Data-1980-2019'!$B$1:$B$16305&amp;'[1]NBA-Data-1980-2019'!$A$1:$A$16305,'[1]NBA-Data-1980-2019'!$D$1:$D$16305,"",0)</f>
        <v>TOT</v>
      </c>
      <c r="W69" s="2" t="str" cm="1">
        <f t="array" ref="W69">_xlfn.XLOOKUP($A69&amp;W$5,'[1]NBA-Data-1980-2019'!$B$1:$B$16305&amp;'[1]NBA-Data-1980-2019'!$A$1:$A$16305,'[1]NBA-Data-1980-2019'!$D$1:$D$16305,"",0)</f>
        <v>DEN</v>
      </c>
      <c r="X69" s="2" t="str" cm="1">
        <f t="array" ref="X69">_xlfn.XLOOKUP($A69&amp;X$5,'[1]NBA-Data-1980-2019'!$B$1:$B$16305&amp;'[1]NBA-Data-1980-2019'!$A$1:$A$16305,'[1]NBA-Data-1980-2019'!$D$1:$D$16305,"",0)</f>
        <v>DEN</v>
      </c>
      <c r="Y69" s="2" t="str" cm="1">
        <f t="array" ref="Y69">_xlfn.XLOOKUP($A69&amp;Y$5,'[1]NBA-Data-1980-2019'!$B$1:$B$16305&amp;'[1]NBA-Data-1980-2019'!$A$1:$A$16305,'[1]NBA-Data-1980-2019'!$D$1:$D$16305,"",0)</f>
        <v>MIN</v>
      </c>
      <c r="Z69" s="2" t="str" cm="1">
        <f t="array" ref="Z69">_xlfn.XLOOKUP($A69&amp;Z$5,'[1]NBA-Data-1980-2019'!$B$1:$B$16305&amp;'[1]NBA-Data-1980-2019'!$A$1:$A$16305,'[1]NBA-Data-1980-2019'!$D$1:$D$16305,"",0)</f>
        <v>TOT</v>
      </c>
      <c r="AA69" s="2" t="str" cm="1">
        <f t="array" ref="AA69">_xlfn.XLOOKUP($A69&amp;AA$5,'[1]NBA-Data-1980-2019'!$B$1:$B$16305&amp;'[1]NBA-Data-1980-2019'!$A$1:$A$16305,'[1]NBA-Data-1980-2019'!$D$1:$D$16305,"",0)</f>
        <v>HOU</v>
      </c>
      <c r="AB69" s="2" t="str" cm="1">
        <f t="array" ref="AB69">_xlfn.XLOOKUP($A69&amp;AB$5,'[1]NBA-Data-1980-2019'!$B$1:$B$16305&amp;'[1]NBA-Data-1980-2019'!$A$1:$A$16305,'[1]NBA-Data-1980-2019'!$D$1:$D$16305,"",0)</f>
        <v>TOT</v>
      </c>
      <c r="AC69" s="2" t="str" cm="1">
        <f t="array" ref="AC69">_xlfn.XLOOKUP($A69&amp;AC$5,'[1]NBA-Data-1980-2019'!$B$1:$B$16305&amp;'[1]NBA-Data-1980-2019'!$A$1:$A$16305,'[1]NBA-Data-1980-2019'!$D$1:$D$16305,"",0)</f>
        <v>TOT</v>
      </c>
      <c r="AD69" s="2" t="str" cm="1">
        <f t="array" ref="AD69">_xlfn.XLOOKUP($A69&amp;AD$5,'[1]NBA-Data-1980-2019'!$B$1:$B$16305&amp;'[1]NBA-Data-1980-2019'!$A$1:$A$16305,'[1]NBA-Data-1980-2019'!$D$1:$D$16305,"",0)</f>
        <v>TOT</v>
      </c>
      <c r="AE69" s="2" t="str" cm="1">
        <f t="array" ref="AE69">_xlfn.XLOOKUP($A69&amp;AE$5,'[1]NBA-Data-1980-2019'!$B$1:$B$16305&amp;'[1]NBA-Data-1980-2019'!$A$1:$A$16305,'[1]NBA-Data-1980-2019'!$D$1:$D$16305,"",0)</f>
        <v/>
      </c>
      <c r="AF69" s="2" t="str" cm="1">
        <f t="array" ref="AF69">_xlfn.XLOOKUP($A69&amp;AF$5,'[1]NBA-Data-1980-2019'!$B$1:$B$16305&amp;'[1]NBA-Data-1980-2019'!$A$1:$A$16305,'[1]NBA-Data-1980-2019'!$D$1:$D$16305,"",0)</f>
        <v/>
      </c>
      <c r="AG69" s="2" t="str" cm="1">
        <f t="array" ref="AG69">_xlfn.XLOOKUP($A69&amp;AG$5,'[1]NBA-Data-1980-2019'!$B$1:$B$16305&amp;'[1]NBA-Data-1980-2019'!$A$1:$A$16305,'[1]NBA-Data-1980-2019'!$D$1:$D$16305,"",0)</f>
        <v/>
      </c>
      <c r="AH69" s="2" t="str" cm="1">
        <f t="array" ref="AH69">_xlfn.XLOOKUP($A69&amp;AH$5,'[1]NBA-Data-1980-2019'!$B$1:$B$16305&amp;'[1]NBA-Data-1980-2019'!$A$1:$A$16305,'[1]NBA-Data-1980-2019'!$H$1:$H$16305,"",0)</f>
        <v/>
      </c>
      <c r="AI69" s="2" t="str" cm="1">
        <f t="array" ref="AI69">_xlfn.XLOOKUP($A69&amp;AI$5,'[1]NBA-Data-1980-2019'!$B$1:$B$16305&amp;'[1]NBA-Data-1980-2019'!$A$1:$A$16305,'[1]NBA-Data-1980-2019'!$H$1:$H$16305,"",0)</f>
        <v/>
      </c>
      <c r="AJ69" s="2" t="str" cm="1">
        <f t="array" ref="AJ69">_xlfn.XLOOKUP($A69&amp;AJ$5,'[1]NBA-Data-1980-2019'!$B$1:$B$16305&amp;'[1]NBA-Data-1980-2019'!$A$1:$A$16305,'[1]NBA-Data-1980-2019'!$H$1:$H$16305,"",0)</f>
        <v/>
      </c>
      <c r="AK69" s="2" t="str" cm="1">
        <f t="array" ref="AK69">_xlfn.XLOOKUP($A69&amp;AK$5,'[1]NBA-Data-1980-2019'!$B$1:$B$16305&amp;'[1]NBA-Data-1980-2019'!$A$1:$A$16305,'[1]NBA-Data-1980-2019'!$H$1:$H$16305,"",0)</f>
        <v/>
      </c>
      <c r="AL69" s="2" t="str" cm="1">
        <f t="array" ref="AL69">_xlfn.XLOOKUP($A69&amp;AL$5,'[1]NBA-Data-1980-2019'!$B$1:$B$16305&amp;'[1]NBA-Data-1980-2019'!$A$1:$A$16305,'[1]NBA-Data-1980-2019'!$H$1:$H$16305,"",0)</f>
        <v/>
      </c>
      <c r="AM69" s="2" t="str" cm="1">
        <f t="array" ref="AM69">_xlfn.XLOOKUP($A69&amp;AM$5,'[1]NBA-Data-1980-2019'!$B$1:$B$16305&amp;'[1]NBA-Data-1980-2019'!$A$1:$A$16305,'[1]NBA-Data-1980-2019'!$H$1:$H$16305,"",0)</f>
        <v/>
      </c>
      <c r="AN69" s="2" t="str" cm="1">
        <f t="array" ref="AN69">_xlfn.XLOOKUP($A69&amp;AN$5,'[1]NBA-Data-1980-2019'!$B$1:$B$16305&amp;'[1]NBA-Data-1980-2019'!$A$1:$A$16305,'[1]NBA-Data-1980-2019'!$H$1:$H$16305,"",0)</f>
        <v/>
      </c>
      <c r="AO69" s="2" t="str" cm="1">
        <f t="array" ref="AO69">_xlfn.XLOOKUP($A69&amp;AO$5,'[1]NBA-Data-1980-2019'!$B$1:$B$16305&amp;'[1]NBA-Data-1980-2019'!$A$1:$A$16305,'[1]NBA-Data-1980-2019'!$H$1:$H$16305,"",0)</f>
        <v/>
      </c>
      <c r="AP69" s="2" t="str" cm="1">
        <f t="array" ref="AP69">_xlfn.XLOOKUP($A69&amp;AP$5,'[1]NBA-Data-1980-2019'!$B$1:$B$16305&amp;'[1]NBA-Data-1980-2019'!$A$1:$A$16305,'[1]NBA-Data-1980-2019'!$H$1:$H$16305,"",0)</f>
        <v/>
      </c>
      <c r="AQ69" s="2" t="str" cm="1">
        <f t="array" ref="AQ69">_xlfn.XLOOKUP($A69&amp;AQ$5,'[1]NBA-Data-1980-2019'!$B$1:$B$16305&amp;'[1]NBA-Data-1980-2019'!$A$1:$A$16305,'[1]NBA-Data-1980-2019'!$H$1:$H$16305,"",0)</f>
        <v/>
      </c>
      <c r="AR69" s="2" t="str" cm="1">
        <f t="array" ref="AR69">_xlfn.XLOOKUP($A69&amp;AR$5,'[1]NBA-Data-1980-2019'!$B$1:$B$16305&amp;'[1]NBA-Data-1980-2019'!$A$1:$A$16305,'[1]NBA-Data-1980-2019'!$H$1:$H$16305,"",0)</f>
        <v/>
      </c>
      <c r="AS69" s="2" t="str" cm="1">
        <f t="array" ref="AS69">_xlfn.XLOOKUP($A69&amp;AS$5,'[1]NBA-Data-1980-2019'!$B$1:$B$16305&amp;'[1]NBA-Data-1980-2019'!$A$1:$A$16305,'[1]NBA-Data-1980-2019'!$H$1:$H$16305,"",0)</f>
        <v/>
      </c>
      <c r="AT69" s="2" t="str" cm="1">
        <f t="array" ref="AT69">_xlfn.XLOOKUP($A69&amp;AT$5,'[1]NBA-Data-1980-2019'!$B$1:$B$16305&amp;'[1]NBA-Data-1980-2019'!$A$1:$A$16305,'[1]NBA-Data-1980-2019'!$H$1:$H$16305,"",0)</f>
        <v/>
      </c>
      <c r="AU69" s="2" t="str" cm="1">
        <f t="array" ref="AU69">_xlfn.XLOOKUP($A69&amp;AU$5,'[1]NBA-Data-1980-2019'!$B$1:$B$16305&amp;'[1]NBA-Data-1980-2019'!$A$1:$A$16305,'[1]NBA-Data-1980-2019'!$H$1:$H$16305,"",0)</f>
        <v/>
      </c>
      <c r="AV69" s="2" t="str" cm="1">
        <f t="array" ref="AV69">_xlfn.XLOOKUP($A69&amp;AV$5,'[1]NBA-Data-1980-2019'!$B$1:$B$16305&amp;'[1]NBA-Data-1980-2019'!$A$1:$A$16305,'[1]NBA-Data-1980-2019'!$H$1:$H$16305,"",0)</f>
        <v/>
      </c>
      <c r="AW69" s="2" t="str" cm="1">
        <f t="array" ref="AW69">_xlfn.XLOOKUP($A69&amp;AW$5,'[1]NBA-Data-1980-2019'!$B$1:$B$16305&amp;'[1]NBA-Data-1980-2019'!$A$1:$A$16305,'[1]NBA-Data-1980-2019'!$H$1:$H$16305,"",0)</f>
        <v/>
      </c>
      <c r="AX69" s="2" t="str" cm="1">
        <f t="array" ref="AX69">_xlfn.XLOOKUP($A69&amp;AX$5,'[1]NBA-Data-1980-2019'!$B$1:$B$16305&amp;'[1]NBA-Data-1980-2019'!$A$1:$A$16305,'[1]NBA-Data-1980-2019'!$H$1:$H$16305,"",0)</f>
        <v/>
      </c>
      <c r="AY69" s="2" cm="1">
        <f t="array" ref="AY69">_xlfn.XLOOKUP($A69&amp;AY$5,'[1]NBA-Data-1980-2019'!$B$1:$B$16305&amp;'[1]NBA-Data-1980-2019'!$A$1:$A$16305,'[1]NBA-Data-1980-2019'!$H$1:$H$16305,"",0)</f>
        <v>1801.2</v>
      </c>
      <c r="AZ69" s="2" cm="1">
        <f t="array" ref="AZ69">_xlfn.XLOOKUP($A69&amp;AZ$5,'[1]NBA-Data-1980-2019'!$B$1:$B$16305&amp;'[1]NBA-Data-1980-2019'!$A$1:$A$16305,'[1]NBA-Data-1980-2019'!$H$1:$H$16305,"",0)</f>
        <v>307.5</v>
      </c>
      <c r="BA69" s="2" cm="1">
        <f t="array" ref="BA69">_xlfn.XLOOKUP($A69&amp;BA$5,'[1]NBA-Data-1980-2019'!$B$1:$B$16305&amp;'[1]NBA-Data-1980-2019'!$A$1:$A$16305,'[1]NBA-Data-1980-2019'!$H$1:$H$16305,"",0)</f>
        <v>2484.6</v>
      </c>
      <c r="BB69" s="2" cm="1">
        <f t="array" ref="BB69">_xlfn.XLOOKUP($A69&amp;BB$5,'[1]NBA-Data-1980-2019'!$B$1:$B$16305&amp;'[1]NBA-Data-1980-2019'!$A$1:$A$16305,'[1]NBA-Data-1980-2019'!$H$1:$H$16305,"",0)</f>
        <v>1511.1</v>
      </c>
      <c r="BC69" s="2" cm="1">
        <f t="array" ref="BC69">_xlfn.XLOOKUP($A69&amp;BC$5,'[1]NBA-Data-1980-2019'!$B$1:$B$16305&amp;'[1]NBA-Data-1980-2019'!$A$1:$A$16305,'[1]NBA-Data-1980-2019'!$H$1:$H$16305,"",0)</f>
        <v>1286.2</v>
      </c>
      <c r="BD69" s="2" cm="1">
        <f t="array" ref="BD69">_xlfn.XLOOKUP($A69&amp;BD$5,'[1]NBA-Data-1980-2019'!$B$1:$B$16305&amp;'[1]NBA-Data-1980-2019'!$A$1:$A$16305,'[1]NBA-Data-1980-2019'!$H$1:$H$16305,"",0)</f>
        <v>2000.8</v>
      </c>
      <c r="BE69" s="2" cm="1">
        <f t="array" ref="BE69">_xlfn.XLOOKUP($A69&amp;BE$5,'[1]NBA-Data-1980-2019'!$B$1:$B$16305&amp;'[1]NBA-Data-1980-2019'!$A$1:$A$16305,'[1]NBA-Data-1980-2019'!$H$1:$H$16305,"",0)</f>
        <v>2608.2000000000003</v>
      </c>
      <c r="BF69" s="2" cm="1">
        <f t="array" ref="BF69">_xlfn.XLOOKUP($A69&amp;BF$5,'[1]NBA-Data-1980-2019'!$B$1:$B$16305&amp;'[1]NBA-Data-1980-2019'!$A$1:$A$16305,'[1]NBA-Data-1980-2019'!$H$1:$H$16305,"",0)</f>
        <v>2088</v>
      </c>
      <c r="BG69" s="2" cm="1">
        <f t="array" ref="BG69">_xlfn.XLOOKUP($A69&amp;BG$5,'[1]NBA-Data-1980-2019'!$B$1:$B$16305&amp;'[1]NBA-Data-1980-2019'!$A$1:$A$16305,'[1]NBA-Data-1980-2019'!$H$1:$H$16305,"",0)</f>
        <v>1672.8</v>
      </c>
      <c r="BH69" s="2" cm="1">
        <f t="array" ref="BH69">_xlfn.XLOOKUP($A69&amp;BH$5,'[1]NBA-Data-1980-2019'!$B$1:$B$16305&amp;'[1]NBA-Data-1980-2019'!$A$1:$A$16305,'[1]NBA-Data-1980-2019'!$H$1:$H$16305,"",0)</f>
        <v>1279.2</v>
      </c>
      <c r="BI69" s="2" cm="1">
        <f t="array" ref="BI69">_xlfn.XLOOKUP($A69&amp;BI$5,'[1]NBA-Data-1980-2019'!$B$1:$B$16305&amp;'[1]NBA-Data-1980-2019'!$A$1:$A$16305,'[1]NBA-Data-1980-2019'!$H$1:$H$16305,"",0)</f>
        <v>1209.6000000000001</v>
      </c>
      <c r="BJ69" s="2" cm="1">
        <f t="array" ref="BJ69">_xlfn.XLOOKUP($A69&amp;BJ$5,'[1]NBA-Data-1980-2019'!$B$1:$B$16305&amp;'[1]NBA-Data-1980-2019'!$A$1:$A$16305,'[1]NBA-Data-1980-2019'!$H$1:$H$16305,"",0)</f>
        <v>492.90000000000003</v>
      </c>
      <c r="BK69" s="2" t="str" cm="1">
        <f t="array" ref="BK69">_xlfn.XLOOKUP($A69&amp;BK$5,'[1]NBA-Data-1980-2019'!$B$1:$B$16305&amp;'[1]NBA-Data-1980-2019'!$A$1:$A$16305,'[1]NBA-Data-1980-2019'!$H$1:$H$16305,"",0)</f>
        <v/>
      </c>
      <c r="BL69" s="2" t="str" cm="1">
        <f t="array" ref="BL69">_xlfn.XLOOKUP($A69&amp;BL$5,'[1]NBA-Data-1980-2019'!$B$1:$B$16305&amp;'[1]NBA-Data-1980-2019'!$A$1:$A$16305,'[1]NBA-Data-1980-2019'!$H$1:$H$16305,"",0)</f>
        <v/>
      </c>
      <c r="BM69" s="2" t="str" cm="1">
        <f t="array" ref="BM69">_xlfn.XLOOKUP($A69&amp;BM$5,'[1]NBA-Data-1980-2019'!$B$1:$B$16305&amp;'[1]NBA-Data-1980-2019'!$A$1:$A$16305,'[1]NBA-Data-1980-2019'!$H$1:$H$16305,"",0)</f>
        <v/>
      </c>
      <c r="BN69" s="2" t="str" cm="1">
        <f t="array" ref="BN69">_xlfn.XLOOKUP($A69&amp;BN$5,'[1]NBA-Data-1980-2019'!$B$1:$B$16305&amp;'[1]NBA-Data-1980-2019'!$A$1:$A$16305,'[1]NBA-Data-1980-2019'!$F$1:$F$16305,"",0)</f>
        <v/>
      </c>
      <c r="BO69" s="2" t="str" cm="1">
        <f t="array" ref="BO69">_xlfn.XLOOKUP($A69&amp;BO$5,'[1]NBA-Data-1980-2019'!$B$1:$B$16305&amp;'[1]NBA-Data-1980-2019'!$A$1:$A$16305,'[1]NBA-Data-1980-2019'!$F$1:$F$16305,"",0)</f>
        <v/>
      </c>
      <c r="BP69" s="2" t="str" cm="1">
        <f t="array" ref="BP69">_xlfn.XLOOKUP($A69&amp;BP$5,'[1]NBA-Data-1980-2019'!$B$1:$B$16305&amp;'[1]NBA-Data-1980-2019'!$A$1:$A$16305,'[1]NBA-Data-1980-2019'!$F$1:$F$16305,"",0)</f>
        <v/>
      </c>
      <c r="BQ69" s="2" t="str" cm="1">
        <f t="array" ref="BQ69">_xlfn.XLOOKUP($A69&amp;BQ$5,'[1]NBA-Data-1980-2019'!$B$1:$B$16305&amp;'[1]NBA-Data-1980-2019'!$A$1:$A$16305,'[1]NBA-Data-1980-2019'!$F$1:$F$16305,"",0)</f>
        <v/>
      </c>
      <c r="BR69" s="2" t="str" cm="1">
        <f t="array" ref="BR69">_xlfn.XLOOKUP($A69&amp;BR$5,'[1]NBA-Data-1980-2019'!$B$1:$B$16305&amp;'[1]NBA-Data-1980-2019'!$A$1:$A$16305,'[1]NBA-Data-1980-2019'!$F$1:$F$16305,"",0)</f>
        <v/>
      </c>
      <c r="BS69" s="2" t="str" cm="1">
        <f t="array" ref="BS69">_xlfn.XLOOKUP($A69&amp;BS$5,'[1]NBA-Data-1980-2019'!$B$1:$B$16305&amp;'[1]NBA-Data-1980-2019'!$A$1:$A$16305,'[1]NBA-Data-1980-2019'!$F$1:$F$16305,"",0)</f>
        <v/>
      </c>
      <c r="BT69" s="2" t="str" cm="1">
        <f t="array" ref="BT69">_xlfn.XLOOKUP($A69&amp;BT$5,'[1]NBA-Data-1980-2019'!$B$1:$B$16305&amp;'[1]NBA-Data-1980-2019'!$A$1:$A$16305,'[1]NBA-Data-1980-2019'!$F$1:$F$16305,"",0)</f>
        <v/>
      </c>
      <c r="BU69" s="2" t="str" cm="1">
        <f t="array" ref="BU69">_xlfn.XLOOKUP($A69&amp;BU$5,'[1]NBA-Data-1980-2019'!$B$1:$B$16305&amp;'[1]NBA-Data-1980-2019'!$A$1:$A$16305,'[1]NBA-Data-1980-2019'!$F$1:$F$16305,"",0)</f>
        <v/>
      </c>
      <c r="BV69" s="2" t="str" cm="1">
        <f t="array" ref="BV69">_xlfn.XLOOKUP($A69&amp;BV$5,'[1]NBA-Data-1980-2019'!$B$1:$B$16305&amp;'[1]NBA-Data-1980-2019'!$A$1:$A$16305,'[1]NBA-Data-1980-2019'!$F$1:$F$16305,"",0)</f>
        <v/>
      </c>
      <c r="BW69" s="2" t="str" cm="1">
        <f t="array" ref="BW69">_xlfn.XLOOKUP($A69&amp;BW$5,'[1]NBA-Data-1980-2019'!$B$1:$B$16305&amp;'[1]NBA-Data-1980-2019'!$A$1:$A$16305,'[1]NBA-Data-1980-2019'!$F$1:$F$16305,"",0)</f>
        <v/>
      </c>
      <c r="BX69" s="2" t="str" cm="1">
        <f t="array" ref="BX69">_xlfn.XLOOKUP($A69&amp;BX$5,'[1]NBA-Data-1980-2019'!$B$1:$B$16305&amp;'[1]NBA-Data-1980-2019'!$A$1:$A$16305,'[1]NBA-Data-1980-2019'!$F$1:$F$16305,"",0)</f>
        <v/>
      </c>
      <c r="BY69" s="2" t="str" cm="1">
        <f t="array" ref="BY69">_xlfn.XLOOKUP($A69&amp;BY$5,'[1]NBA-Data-1980-2019'!$B$1:$B$16305&amp;'[1]NBA-Data-1980-2019'!$A$1:$A$16305,'[1]NBA-Data-1980-2019'!$F$1:$F$16305,"",0)</f>
        <v/>
      </c>
      <c r="BZ69" s="2" t="str" cm="1">
        <f t="array" ref="BZ69">_xlfn.XLOOKUP($A69&amp;BZ$5,'[1]NBA-Data-1980-2019'!$B$1:$B$16305&amp;'[1]NBA-Data-1980-2019'!$A$1:$A$16305,'[1]NBA-Data-1980-2019'!$F$1:$F$16305,"",0)</f>
        <v/>
      </c>
      <c r="CA69" s="2" t="str" cm="1">
        <f t="array" ref="CA69">_xlfn.XLOOKUP($A69&amp;CA$5,'[1]NBA-Data-1980-2019'!$B$1:$B$16305&amp;'[1]NBA-Data-1980-2019'!$A$1:$A$16305,'[1]NBA-Data-1980-2019'!$F$1:$F$16305,"",0)</f>
        <v/>
      </c>
      <c r="CB69" s="2" t="str" cm="1">
        <f t="array" ref="CB69">_xlfn.XLOOKUP($A69&amp;CB$5,'[1]NBA-Data-1980-2019'!$B$1:$B$16305&amp;'[1]NBA-Data-1980-2019'!$A$1:$A$16305,'[1]NBA-Data-1980-2019'!$F$1:$F$16305,"",0)</f>
        <v/>
      </c>
      <c r="CC69" s="2" t="str" cm="1">
        <f t="array" ref="CC69">_xlfn.XLOOKUP($A69&amp;CC$5,'[1]NBA-Data-1980-2019'!$B$1:$B$16305&amp;'[1]NBA-Data-1980-2019'!$A$1:$A$16305,'[1]NBA-Data-1980-2019'!$F$1:$F$16305,"",0)</f>
        <v/>
      </c>
      <c r="CD69" s="2" t="str" cm="1">
        <f t="array" ref="CD69">_xlfn.XLOOKUP($A69&amp;CD$5,'[1]NBA-Data-1980-2019'!$B$1:$B$16305&amp;'[1]NBA-Data-1980-2019'!$A$1:$A$16305,'[1]NBA-Data-1980-2019'!$F$1:$F$16305,"",0)</f>
        <v/>
      </c>
      <c r="CE69" s="2" cm="1">
        <f t="array" ref="CE69">_xlfn.XLOOKUP($A69&amp;CE$5,'[1]NBA-Data-1980-2019'!$B$1:$B$16305&amp;'[1]NBA-Data-1980-2019'!$A$1:$A$16305,'[1]NBA-Data-1980-2019'!$F$1:$F$16305,"",0)</f>
        <v>8.3000000000000007</v>
      </c>
      <c r="CF69" s="2" cm="1">
        <f t="array" ref="CF69">_xlfn.XLOOKUP($A69&amp;CF$5,'[1]NBA-Data-1980-2019'!$B$1:$B$16305&amp;'[1]NBA-Data-1980-2019'!$A$1:$A$16305,'[1]NBA-Data-1980-2019'!$F$1:$F$16305,"",0)</f>
        <v>11.2</v>
      </c>
      <c r="CG69" s="2" cm="1">
        <f t="array" ref="CG69">_xlfn.XLOOKUP($A69&amp;CG$5,'[1]NBA-Data-1980-2019'!$B$1:$B$16305&amp;'[1]NBA-Data-1980-2019'!$A$1:$A$16305,'[1]NBA-Data-1980-2019'!$F$1:$F$16305,"",0)</f>
        <v>12.1</v>
      </c>
      <c r="CH69" s="2" cm="1">
        <f t="array" ref="CH69">_xlfn.XLOOKUP($A69&amp;CH$5,'[1]NBA-Data-1980-2019'!$B$1:$B$16305&amp;'[1]NBA-Data-1980-2019'!$A$1:$A$16305,'[1]NBA-Data-1980-2019'!$F$1:$F$16305,"",0)</f>
        <v>11</v>
      </c>
      <c r="CI69" s="2" cm="1">
        <f t="array" ref="CI69">_xlfn.XLOOKUP($A69&amp;CI$5,'[1]NBA-Data-1980-2019'!$B$1:$B$16305&amp;'[1]NBA-Data-1980-2019'!$A$1:$A$16305,'[1]NBA-Data-1980-2019'!$F$1:$F$16305,"",0)</f>
        <v>13.7</v>
      </c>
      <c r="CJ69" s="2" cm="1">
        <f t="array" ref="CJ69">_xlfn.XLOOKUP($A69&amp;CJ$5,'[1]NBA-Data-1980-2019'!$B$1:$B$16305&amp;'[1]NBA-Data-1980-2019'!$A$1:$A$16305,'[1]NBA-Data-1980-2019'!$F$1:$F$16305,"",0)</f>
        <v>14.7</v>
      </c>
      <c r="CK69" s="2" cm="1">
        <f t="array" ref="CK69">_xlfn.XLOOKUP($A69&amp;CK$5,'[1]NBA-Data-1980-2019'!$B$1:$B$16305&amp;'[1]NBA-Data-1980-2019'!$A$1:$A$16305,'[1]NBA-Data-1980-2019'!$F$1:$F$16305,"",0)</f>
        <v>12.7</v>
      </c>
      <c r="CL69" s="2" cm="1">
        <f t="array" ref="CL69">_xlfn.XLOOKUP($A69&amp;CL$5,'[1]NBA-Data-1980-2019'!$B$1:$B$16305&amp;'[1]NBA-Data-1980-2019'!$A$1:$A$16305,'[1]NBA-Data-1980-2019'!$F$1:$F$16305,"",0)</f>
        <v>13.9</v>
      </c>
      <c r="CM69" s="2" cm="1">
        <f t="array" ref="CM69">_xlfn.XLOOKUP($A69&amp;CM$5,'[1]NBA-Data-1980-2019'!$B$1:$B$16305&amp;'[1]NBA-Data-1980-2019'!$A$1:$A$16305,'[1]NBA-Data-1980-2019'!$F$1:$F$16305,"",0)</f>
        <v>9.9</v>
      </c>
      <c r="CN69" s="2" cm="1">
        <f t="array" ref="CN69">_xlfn.XLOOKUP($A69&amp;CN$5,'[1]NBA-Data-1980-2019'!$B$1:$B$16305&amp;'[1]NBA-Data-1980-2019'!$A$1:$A$16305,'[1]NBA-Data-1980-2019'!$F$1:$F$16305,"",0)</f>
        <v>9.1</v>
      </c>
      <c r="CO69" s="2" cm="1">
        <f t="array" ref="CO69">_xlfn.XLOOKUP($A69&amp;CO$5,'[1]NBA-Data-1980-2019'!$B$1:$B$16305&amp;'[1]NBA-Data-1980-2019'!$A$1:$A$16305,'[1]NBA-Data-1980-2019'!$F$1:$F$16305,"",0)</f>
        <v>11.2</v>
      </c>
      <c r="CP69" s="2" cm="1">
        <f t="array" ref="CP69">_xlfn.XLOOKUP($A69&amp;CP$5,'[1]NBA-Data-1980-2019'!$B$1:$B$16305&amp;'[1]NBA-Data-1980-2019'!$A$1:$A$16305,'[1]NBA-Data-1980-2019'!$F$1:$F$16305,"",0)</f>
        <v>11.6</v>
      </c>
      <c r="CQ69" s="2" t="str" cm="1">
        <f t="array" ref="CQ69">_xlfn.XLOOKUP($A69&amp;CQ$5,'[1]NBA-Data-1980-2019'!$B$1:$B$16305&amp;'[1]NBA-Data-1980-2019'!$A$1:$A$16305,'[1]NBA-Data-1980-2019'!$F$1:$F$16305,"",0)</f>
        <v/>
      </c>
      <c r="CR69" s="2" t="str" cm="1">
        <f t="array" ref="CR69">_xlfn.XLOOKUP($A69&amp;CR$5,'[1]NBA-Data-1980-2019'!$B$1:$B$16305&amp;'[1]NBA-Data-1980-2019'!$A$1:$A$16305,'[1]NBA-Data-1980-2019'!$F$1:$F$16305,"",0)</f>
        <v/>
      </c>
      <c r="CS69" s="2" t="str" cm="1">
        <f t="array" ref="CS69">_xlfn.XLOOKUP($A69&amp;CS$5,'[1]NBA-Data-1980-2019'!$B$1:$B$16305&amp;'[1]NBA-Data-1980-2019'!$A$1:$A$16305,'[1]NBA-Data-1980-2019'!$F$1:$F$16305,"",0)</f>
        <v/>
      </c>
      <c r="CU69" s="2" t="str">
        <f>_xlfn.XLOOKUP($A69,TEAMS!$G$1:$G$839,TEAMS!$H$1:$H$839,"",0)</f>
        <v>SG</v>
      </c>
      <c r="CV69" s="2" t="str">
        <f>_xlfn.XLOOKUP($CU69,DASHBOARD!$B$22:$B$27,DASHBOARD!$C$22:$C$27,"",0)</f>
        <v>GUARD</v>
      </c>
      <c r="CY69" s="63">
        <f>SUMIFS('[1]NBA-Data-1980-2019'!$G$1:$G$16305,'[1]NBA-Data-1980-2019'!$B$1:$B$16305,$A69,'[1]NBA-Data-1980-2019'!$A$1:$A$16305,CY$9)</f>
        <v>0</v>
      </c>
      <c r="CZ69" s="63">
        <f>SUMIFS('[1]NBA-Data-1980-2019'!$G$1:$G$16305,'[1]NBA-Data-1980-2019'!$B$1:$B$16305,$A69,'[1]NBA-Data-1980-2019'!$A$1:$A$16305,CZ$9)</f>
        <v>0</v>
      </c>
      <c r="DA69" s="63">
        <f>SUMIFS('[1]NBA-Data-1980-2019'!$G$1:$G$16305,'[1]NBA-Data-1980-2019'!$B$1:$B$16305,$A69,'[1]NBA-Data-1980-2019'!$A$1:$A$16305,DA$9)</f>
        <v>0</v>
      </c>
      <c r="DB69" s="63">
        <f>SUMIFS('[1]NBA-Data-1980-2019'!$G$1:$G$16305,'[1]NBA-Data-1980-2019'!$B$1:$B$16305,$A69,'[1]NBA-Data-1980-2019'!$A$1:$A$16305,DB$9)</f>
        <v>0</v>
      </c>
      <c r="DC69" s="63">
        <f>SUMIFS('[1]NBA-Data-1980-2019'!$G$1:$G$16305,'[1]NBA-Data-1980-2019'!$B$1:$B$16305,$A69,'[1]NBA-Data-1980-2019'!$A$1:$A$16305,DC$9)</f>
        <v>0</v>
      </c>
      <c r="DD69" s="63">
        <f>SUMIFS('[1]NBA-Data-1980-2019'!$G$1:$G$16305,'[1]NBA-Data-1980-2019'!$B$1:$B$16305,$A69,'[1]NBA-Data-1980-2019'!$A$1:$A$16305,DD$9)</f>
        <v>0</v>
      </c>
      <c r="DE69" s="63">
        <f>SUMIFS('[1]NBA-Data-1980-2019'!$G$1:$G$16305,'[1]NBA-Data-1980-2019'!$B$1:$B$16305,$A69,'[1]NBA-Data-1980-2019'!$A$1:$A$16305,DE$9)</f>
        <v>0</v>
      </c>
      <c r="DF69" s="63">
        <f>SUMIFS('[1]NBA-Data-1980-2019'!$G$1:$G$16305,'[1]NBA-Data-1980-2019'!$B$1:$B$16305,$A69,'[1]NBA-Data-1980-2019'!$A$1:$A$16305,DF$9)</f>
        <v>0</v>
      </c>
      <c r="DG69" s="63">
        <f>SUMIFS('[1]NBA-Data-1980-2019'!$G$1:$G$16305,'[1]NBA-Data-1980-2019'!$B$1:$B$16305,$A69,'[1]NBA-Data-1980-2019'!$A$1:$A$16305,DG$9)</f>
        <v>0</v>
      </c>
      <c r="DH69" s="63">
        <f>SUMIFS('[1]NBA-Data-1980-2019'!$G$1:$G$16305,'[1]NBA-Data-1980-2019'!$B$1:$B$16305,$A69,'[1]NBA-Data-1980-2019'!$A$1:$A$16305,DH$9)</f>
        <v>0</v>
      </c>
      <c r="DI69" s="63">
        <f>SUMIFS('[1]NBA-Data-1980-2019'!$G$1:$G$16305,'[1]NBA-Data-1980-2019'!$B$1:$B$16305,$A69,'[1]NBA-Data-1980-2019'!$A$1:$A$16305,DI$9)</f>
        <v>0</v>
      </c>
      <c r="DJ69" s="63">
        <f>SUMIFS('[1]NBA-Data-1980-2019'!$G$1:$G$16305,'[1]NBA-Data-1980-2019'!$B$1:$B$16305,$A69,'[1]NBA-Data-1980-2019'!$A$1:$A$16305,DJ$9)</f>
        <v>0</v>
      </c>
      <c r="DK69" s="63">
        <f>SUMIFS('[1]NBA-Data-1980-2019'!$G$1:$G$16305,'[1]NBA-Data-1980-2019'!$B$1:$B$16305,$A69,'[1]NBA-Data-1980-2019'!$A$1:$A$16305,DK$9)</f>
        <v>0</v>
      </c>
      <c r="DL69" s="63">
        <f>SUMIFS('[1]NBA-Data-1980-2019'!$G$1:$G$16305,'[1]NBA-Data-1980-2019'!$B$1:$B$16305,$A69,'[1]NBA-Data-1980-2019'!$A$1:$A$16305,DL$9)</f>
        <v>0</v>
      </c>
      <c r="DM69" s="63">
        <f>SUMIFS('[1]NBA-Data-1980-2019'!$G$1:$G$16305,'[1]NBA-Data-1980-2019'!$B$1:$B$16305,$A69,'[1]NBA-Data-1980-2019'!$A$1:$A$16305,DM$9)</f>
        <v>0</v>
      </c>
      <c r="DN69" s="63">
        <f>SUMIFS('[1]NBA-Data-1980-2019'!$G$1:$G$16305,'[1]NBA-Data-1980-2019'!$B$1:$B$16305,$A69,'[1]NBA-Data-1980-2019'!$A$1:$A$16305,DN$9)</f>
        <v>0</v>
      </c>
      <c r="DO69" s="63">
        <f>SUMIFS('[1]NBA-Data-1980-2019'!$G$1:$G$16305,'[1]NBA-Data-1980-2019'!$B$1:$B$16305,$A69,'[1]NBA-Data-1980-2019'!$A$1:$A$16305,DO$9)</f>
        <v>0</v>
      </c>
      <c r="DP69" s="63">
        <f>SUMIFS('[1]NBA-Data-1980-2019'!$G$1:$G$16305,'[1]NBA-Data-1980-2019'!$B$1:$B$16305,$A69,'[1]NBA-Data-1980-2019'!$A$1:$A$16305,DP$9)</f>
        <v>2535720</v>
      </c>
      <c r="DQ69" s="63">
        <f>SUMIFS('[1]NBA-Data-1980-2019'!$G$1:$G$16305,'[1]NBA-Data-1980-2019'!$B$1:$B$16305,$A69,'[1]NBA-Data-1980-2019'!$A$1:$A$16305,DQ$9)</f>
        <v>2725920</v>
      </c>
      <c r="DR69" s="63">
        <f>SUMIFS('[1]NBA-Data-1980-2019'!$G$1:$G$16305,'[1]NBA-Data-1980-2019'!$B$1:$B$16305,$A69,'[1]NBA-Data-1980-2019'!$A$1:$A$16305,DR$9)</f>
        <v>2916120</v>
      </c>
      <c r="DS69" s="63">
        <f>SUMIFS('[1]NBA-Data-1980-2019'!$G$1:$G$16305,'[1]NBA-Data-1980-2019'!$B$1:$B$16305,$A69,'[1]NBA-Data-1980-2019'!$A$1:$A$16305,DS$9)</f>
        <v>3703472</v>
      </c>
      <c r="DT69" s="63">
        <f>SUMIFS('[1]NBA-Data-1980-2019'!$G$1:$G$16305,'[1]NBA-Data-1980-2019'!$B$1:$B$16305,$A69,'[1]NBA-Data-1980-2019'!$A$1:$A$16305,DT$9)</f>
        <v>3059000</v>
      </c>
      <c r="DU69" s="63">
        <f>SUMIFS('[1]NBA-Data-1980-2019'!$G$1:$G$16305,'[1]NBA-Data-1980-2019'!$B$1:$B$16305,$A69,'[1]NBA-Data-1980-2019'!$A$1:$A$16305,DU$9)</f>
        <v>3243000</v>
      </c>
      <c r="DV69" s="63">
        <f>SUMIFS('[1]NBA-Data-1980-2019'!$G$1:$G$16305,'[1]NBA-Data-1980-2019'!$B$1:$B$16305,$A69,'[1]NBA-Data-1980-2019'!$A$1:$A$16305,DV$9)</f>
        <v>4500000</v>
      </c>
      <c r="DW69" s="63">
        <f>SUMIFS('[1]NBA-Data-1980-2019'!$G$1:$G$16305,'[1]NBA-Data-1980-2019'!$B$1:$B$16305,$A69,'[1]NBA-Data-1980-2019'!$A$1:$A$16305,DW$9)</f>
        <v>4702500</v>
      </c>
      <c r="DX69" s="63">
        <f>SUMIFS('[1]NBA-Data-1980-2019'!$G$1:$G$16305,'[1]NBA-Data-1980-2019'!$B$1:$B$16305,$A69,'[1]NBA-Data-1980-2019'!$A$1:$A$16305,DX$9)</f>
        <v>8200000</v>
      </c>
      <c r="DY69" s="63">
        <f>SUMIFS('[1]NBA-Data-1980-2019'!$G$1:$G$16305,'[1]NBA-Data-1980-2019'!$B$1:$B$16305,$A69,'[1]NBA-Data-1980-2019'!$A$1:$A$16305,DY$9)</f>
        <v>7600000</v>
      </c>
      <c r="DZ69" s="63">
        <f>SUMIFS('[1]NBA-Data-1980-2019'!$G$1:$G$16305,'[1]NBA-Data-1980-2019'!$B$1:$B$16305,$A69,'[1]NBA-Data-1980-2019'!$A$1:$A$16305,DZ$9)</f>
        <v>7579366</v>
      </c>
      <c r="EA69" s="63">
        <f>SUMIFS('[1]NBA-Data-1980-2019'!$G$1:$G$16305,'[1]NBA-Data-1980-2019'!$B$1:$B$16305,$A69,'[1]NBA-Data-1980-2019'!$A$1:$A$16305,EA$9)</f>
        <v>270496</v>
      </c>
      <c r="EB69" s="63">
        <f>SUMIFS('[1]NBA-Data-1980-2019'!$G$1:$G$16305,'[1]NBA-Data-1980-2019'!$B$1:$B$16305,$A69,'[1]NBA-Data-1980-2019'!$A$1:$A$16305,EB$9)</f>
        <v>0</v>
      </c>
      <c r="EC69" s="63">
        <f>SUMIFS('[1]NBA-Data-1980-2019'!$G$1:$G$16305,'[1]NBA-Data-1980-2019'!$B$1:$B$16305,$A69,'[1]NBA-Data-1980-2019'!$A$1:$A$16305,EC$9)</f>
        <v>0</v>
      </c>
      <c r="ED69" s="63">
        <f>SUMIFS('[1]NBA-Data-1980-2019'!$G$1:$G$16305,'[1]NBA-Data-1980-2019'!$B$1:$B$16305,$A69,'[1]NBA-Data-1980-2019'!$A$1:$A$16305,ED$9)</f>
        <v>0</v>
      </c>
      <c r="EH69" s="2" t="s">
        <v>1478</v>
      </c>
    </row>
    <row r="70" spans="1:156" x14ac:dyDescent="0.2">
      <c r="A70" s="2" t="s">
        <v>1137</v>
      </c>
      <c r="B70" s="2" t="str" cm="1">
        <f t="array" ref="B70">_xlfn.XLOOKUP($A70&amp;B$5,'[1]NBA-Data-1980-2019'!$B$1:$B$16305&amp;'[1]NBA-Data-1980-2019'!$A$1:$A$16305,'[1]NBA-Data-1980-2019'!$D$1:$D$16305,"",0)</f>
        <v/>
      </c>
      <c r="C70" s="2" t="str" cm="1">
        <f t="array" ref="C70">_xlfn.XLOOKUP($A70&amp;C$5,'[1]NBA-Data-1980-2019'!$B$1:$B$16305&amp;'[1]NBA-Data-1980-2019'!$A$1:$A$16305,'[1]NBA-Data-1980-2019'!$D$1:$D$16305,"",0)</f>
        <v/>
      </c>
      <c r="D70" s="2" t="str" cm="1">
        <f t="array" ref="D70">_xlfn.XLOOKUP($A70&amp;D$5,'[1]NBA-Data-1980-2019'!$B$1:$B$16305&amp;'[1]NBA-Data-1980-2019'!$A$1:$A$16305,'[1]NBA-Data-1980-2019'!$D$1:$D$16305,"",0)</f>
        <v>CHI</v>
      </c>
      <c r="E70" s="2" t="str" cm="1">
        <f t="array" ref="E70">_xlfn.XLOOKUP($A70&amp;E$5,'[1]NBA-Data-1980-2019'!$B$1:$B$16305&amp;'[1]NBA-Data-1980-2019'!$A$1:$A$16305,'[1]NBA-Data-1980-2019'!$D$1:$D$16305,"",0)</f>
        <v>MIN</v>
      </c>
      <c r="F70" s="2" t="str" cm="1">
        <f t="array" ref="F70">_xlfn.XLOOKUP($A70&amp;F$5,'[1]NBA-Data-1980-2019'!$B$1:$B$16305&amp;'[1]NBA-Data-1980-2019'!$A$1:$A$16305,'[1]NBA-Data-1980-2019'!$D$1:$D$16305,"",0)</f>
        <v/>
      </c>
      <c r="G70" s="2" t="str" cm="1">
        <f t="array" ref="G70">_xlfn.XLOOKUP($A70&amp;G$5,'[1]NBA-Data-1980-2019'!$B$1:$B$16305&amp;'[1]NBA-Data-1980-2019'!$A$1:$A$16305,'[1]NBA-Data-1980-2019'!$D$1:$D$16305,"",0)</f>
        <v/>
      </c>
      <c r="H70" s="2" t="str" cm="1">
        <f t="array" ref="H70">_xlfn.XLOOKUP($A70&amp;H$5,'[1]NBA-Data-1980-2019'!$B$1:$B$16305&amp;'[1]NBA-Data-1980-2019'!$A$1:$A$16305,'[1]NBA-Data-1980-2019'!$D$1:$D$16305,"",0)</f>
        <v/>
      </c>
      <c r="I70" s="2" t="str" cm="1">
        <f t="array" ref="I70">_xlfn.XLOOKUP($A70&amp;I$5,'[1]NBA-Data-1980-2019'!$B$1:$B$16305&amp;'[1]NBA-Data-1980-2019'!$A$1:$A$16305,'[1]NBA-Data-1980-2019'!$D$1:$D$16305,"",0)</f>
        <v/>
      </c>
      <c r="J70" s="2" t="str" cm="1">
        <f t="array" ref="J70">_xlfn.XLOOKUP($A70&amp;J$5,'[1]NBA-Data-1980-2019'!$B$1:$B$16305&amp;'[1]NBA-Data-1980-2019'!$A$1:$A$16305,'[1]NBA-Data-1980-2019'!$D$1:$D$16305,"",0)</f>
        <v/>
      </c>
      <c r="K70" s="2" t="str" cm="1">
        <f t="array" ref="K70">_xlfn.XLOOKUP($A70&amp;K$5,'[1]NBA-Data-1980-2019'!$B$1:$B$16305&amp;'[1]NBA-Data-1980-2019'!$A$1:$A$16305,'[1]NBA-Data-1980-2019'!$D$1:$D$16305,"",0)</f>
        <v/>
      </c>
      <c r="L70" s="2" t="str" cm="1">
        <f t="array" ref="L70">_xlfn.XLOOKUP($A70&amp;L$5,'[1]NBA-Data-1980-2019'!$B$1:$B$16305&amp;'[1]NBA-Data-1980-2019'!$A$1:$A$16305,'[1]NBA-Data-1980-2019'!$D$1:$D$16305,"",0)</f>
        <v/>
      </c>
      <c r="M70" s="2" t="str" cm="1">
        <f t="array" ref="M70">_xlfn.XLOOKUP($A70&amp;M$5,'[1]NBA-Data-1980-2019'!$B$1:$B$16305&amp;'[1]NBA-Data-1980-2019'!$A$1:$A$16305,'[1]NBA-Data-1980-2019'!$D$1:$D$16305,"",0)</f>
        <v/>
      </c>
      <c r="N70" s="2" t="str" cm="1">
        <f t="array" ref="N70">_xlfn.XLOOKUP($A70&amp;N$5,'[1]NBA-Data-1980-2019'!$B$1:$B$16305&amp;'[1]NBA-Data-1980-2019'!$A$1:$A$16305,'[1]NBA-Data-1980-2019'!$D$1:$D$16305,"",0)</f>
        <v/>
      </c>
      <c r="O70" s="2" t="str" cm="1">
        <f t="array" ref="O70">_xlfn.XLOOKUP($A70&amp;O$5,'[1]NBA-Data-1980-2019'!$B$1:$B$16305&amp;'[1]NBA-Data-1980-2019'!$A$1:$A$16305,'[1]NBA-Data-1980-2019'!$D$1:$D$16305,"",0)</f>
        <v/>
      </c>
      <c r="P70" s="2" t="str" cm="1">
        <f t="array" ref="P70">_xlfn.XLOOKUP($A70&amp;P$5,'[1]NBA-Data-1980-2019'!$B$1:$B$16305&amp;'[1]NBA-Data-1980-2019'!$A$1:$A$16305,'[1]NBA-Data-1980-2019'!$D$1:$D$16305,"",0)</f>
        <v/>
      </c>
      <c r="Q70" s="2" t="str" cm="1">
        <f t="array" ref="Q70">_xlfn.XLOOKUP($A70&amp;Q$5,'[1]NBA-Data-1980-2019'!$B$1:$B$16305&amp;'[1]NBA-Data-1980-2019'!$A$1:$A$16305,'[1]NBA-Data-1980-2019'!$D$1:$D$16305,"",0)</f>
        <v/>
      </c>
      <c r="R70" s="2" t="str" cm="1">
        <f t="array" ref="R70">_xlfn.XLOOKUP($A70&amp;R$5,'[1]NBA-Data-1980-2019'!$B$1:$B$16305&amp;'[1]NBA-Data-1980-2019'!$A$1:$A$16305,'[1]NBA-Data-1980-2019'!$D$1:$D$16305,"",0)</f>
        <v/>
      </c>
      <c r="S70" s="2" t="str" cm="1">
        <f t="array" ref="S70">_xlfn.XLOOKUP($A70&amp;S$5,'[1]NBA-Data-1980-2019'!$B$1:$B$16305&amp;'[1]NBA-Data-1980-2019'!$A$1:$A$16305,'[1]NBA-Data-1980-2019'!$D$1:$D$16305,"",0)</f>
        <v/>
      </c>
      <c r="T70" s="2" t="str" cm="1">
        <f t="array" ref="T70">_xlfn.XLOOKUP($A70&amp;T$5,'[1]NBA-Data-1980-2019'!$B$1:$B$16305&amp;'[1]NBA-Data-1980-2019'!$A$1:$A$16305,'[1]NBA-Data-1980-2019'!$D$1:$D$16305,"",0)</f>
        <v/>
      </c>
      <c r="U70" s="2" t="str" cm="1">
        <f t="array" ref="U70">_xlfn.XLOOKUP($A70&amp;U$5,'[1]NBA-Data-1980-2019'!$B$1:$B$16305&amp;'[1]NBA-Data-1980-2019'!$A$1:$A$16305,'[1]NBA-Data-1980-2019'!$D$1:$D$16305,"",0)</f>
        <v/>
      </c>
      <c r="V70" s="2" t="str" cm="1">
        <f t="array" ref="V70">_xlfn.XLOOKUP($A70&amp;V$5,'[1]NBA-Data-1980-2019'!$B$1:$B$16305&amp;'[1]NBA-Data-1980-2019'!$A$1:$A$16305,'[1]NBA-Data-1980-2019'!$D$1:$D$16305,"",0)</f>
        <v/>
      </c>
      <c r="W70" s="2" t="str" cm="1">
        <f t="array" ref="W70">_xlfn.XLOOKUP($A70&amp;W$5,'[1]NBA-Data-1980-2019'!$B$1:$B$16305&amp;'[1]NBA-Data-1980-2019'!$A$1:$A$16305,'[1]NBA-Data-1980-2019'!$D$1:$D$16305,"",0)</f>
        <v/>
      </c>
      <c r="X70" s="2" t="str" cm="1">
        <f t="array" ref="X70">_xlfn.XLOOKUP($A70&amp;X$5,'[1]NBA-Data-1980-2019'!$B$1:$B$16305&amp;'[1]NBA-Data-1980-2019'!$A$1:$A$16305,'[1]NBA-Data-1980-2019'!$D$1:$D$16305,"",0)</f>
        <v/>
      </c>
      <c r="Y70" s="2" t="str" cm="1">
        <f t="array" ref="Y70">_xlfn.XLOOKUP($A70&amp;Y$5,'[1]NBA-Data-1980-2019'!$B$1:$B$16305&amp;'[1]NBA-Data-1980-2019'!$A$1:$A$16305,'[1]NBA-Data-1980-2019'!$D$1:$D$16305,"",0)</f>
        <v/>
      </c>
      <c r="Z70" s="2" t="str" cm="1">
        <f t="array" ref="Z70">_xlfn.XLOOKUP($A70&amp;Z$5,'[1]NBA-Data-1980-2019'!$B$1:$B$16305&amp;'[1]NBA-Data-1980-2019'!$A$1:$A$16305,'[1]NBA-Data-1980-2019'!$D$1:$D$16305,"",0)</f>
        <v/>
      </c>
      <c r="AA70" s="2" t="str" cm="1">
        <f t="array" ref="AA70">_xlfn.XLOOKUP($A70&amp;AA$5,'[1]NBA-Data-1980-2019'!$B$1:$B$16305&amp;'[1]NBA-Data-1980-2019'!$A$1:$A$16305,'[1]NBA-Data-1980-2019'!$D$1:$D$16305,"",0)</f>
        <v/>
      </c>
      <c r="AB70" s="2" t="str" cm="1">
        <f t="array" ref="AB70">_xlfn.XLOOKUP($A70&amp;AB$5,'[1]NBA-Data-1980-2019'!$B$1:$B$16305&amp;'[1]NBA-Data-1980-2019'!$A$1:$A$16305,'[1]NBA-Data-1980-2019'!$D$1:$D$16305,"",0)</f>
        <v/>
      </c>
      <c r="AC70" s="2" t="str" cm="1">
        <f t="array" ref="AC70">_xlfn.XLOOKUP($A70&amp;AC$5,'[1]NBA-Data-1980-2019'!$B$1:$B$16305&amp;'[1]NBA-Data-1980-2019'!$A$1:$A$16305,'[1]NBA-Data-1980-2019'!$D$1:$D$16305,"",0)</f>
        <v/>
      </c>
      <c r="AD70" s="2" t="str" cm="1">
        <f t="array" ref="AD70">_xlfn.XLOOKUP($A70&amp;AD$5,'[1]NBA-Data-1980-2019'!$B$1:$B$16305&amp;'[1]NBA-Data-1980-2019'!$A$1:$A$16305,'[1]NBA-Data-1980-2019'!$D$1:$D$16305,"",0)</f>
        <v/>
      </c>
      <c r="AE70" s="2" t="str" cm="1">
        <f t="array" ref="AE70">_xlfn.XLOOKUP($A70&amp;AE$5,'[1]NBA-Data-1980-2019'!$B$1:$B$16305&amp;'[1]NBA-Data-1980-2019'!$A$1:$A$16305,'[1]NBA-Data-1980-2019'!$D$1:$D$16305,"",0)</f>
        <v/>
      </c>
      <c r="AF70" s="2" t="str" cm="1">
        <f t="array" ref="AF70">_xlfn.XLOOKUP($A70&amp;AF$5,'[1]NBA-Data-1980-2019'!$B$1:$B$16305&amp;'[1]NBA-Data-1980-2019'!$A$1:$A$16305,'[1]NBA-Data-1980-2019'!$D$1:$D$16305,"",0)</f>
        <v/>
      </c>
      <c r="AG70" s="2" t="str" cm="1">
        <f t="array" ref="AG70">_xlfn.XLOOKUP($A70&amp;AG$5,'[1]NBA-Data-1980-2019'!$B$1:$B$16305&amp;'[1]NBA-Data-1980-2019'!$A$1:$A$16305,'[1]NBA-Data-1980-2019'!$D$1:$D$16305,"",0)</f>
        <v/>
      </c>
      <c r="AH70" s="2" t="str" cm="1">
        <f t="array" ref="AH70">_xlfn.XLOOKUP($A70&amp;AH$5,'[1]NBA-Data-1980-2019'!$B$1:$B$16305&amp;'[1]NBA-Data-1980-2019'!$A$1:$A$16305,'[1]NBA-Data-1980-2019'!$H$1:$H$16305,"",0)</f>
        <v/>
      </c>
      <c r="AI70" s="2" t="str" cm="1">
        <f t="array" ref="AI70">_xlfn.XLOOKUP($A70&amp;AI$5,'[1]NBA-Data-1980-2019'!$B$1:$B$16305&amp;'[1]NBA-Data-1980-2019'!$A$1:$A$16305,'[1]NBA-Data-1980-2019'!$H$1:$H$16305,"",0)</f>
        <v/>
      </c>
      <c r="AJ70" s="2" cm="1">
        <f t="array" ref="AJ70">_xlfn.XLOOKUP($A70&amp;AJ$5,'[1]NBA-Data-1980-2019'!$B$1:$B$16305&amp;'[1]NBA-Data-1980-2019'!$A$1:$A$16305,'[1]NBA-Data-1980-2019'!$H$1:$H$16305,"",0)</f>
        <v>241.5</v>
      </c>
      <c r="AK70" s="2" cm="1">
        <f t="array" ref="AK70">_xlfn.XLOOKUP($A70&amp;AK$5,'[1]NBA-Data-1980-2019'!$B$1:$B$16305&amp;'[1]NBA-Data-1980-2019'!$A$1:$A$16305,'[1]NBA-Data-1980-2019'!$H$1:$H$16305,"",0)</f>
        <v>46</v>
      </c>
      <c r="AL70" s="2" t="str" cm="1">
        <f t="array" ref="AL70">_xlfn.XLOOKUP($A70&amp;AL$5,'[1]NBA-Data-1980-2019'!$B$1:$B$16305&amp;'[1]NBA-Data-1980-2019'!$A$1:$A$16305,'[1]NBA-Data-1980-2019'!$H$1:$H$16305,"",0)</f>
        <v/>
      </c>
      <c r="AM70" s="2" t="str" cm="1">
        <f t="array" ref="AM70">_xlfn.XLOOKUP($A70&amp;AM$5,'[1]NBA-Data-1980-2019'!$B$1:$B$16305&amp;'[1]NBA-Data-1980-2019'!$A$1:$A$16305,'[1]NBA-Data-1980-2019'!$H$1:$H$16305,"",0)</f>
        <v/>
      </c>
      <c r="AN70" s="2" t="str" cm="1">
        <f t="array" ref="AN70">_xlfn.XLOOKUP($A70&amp;AN$5,'[1]NBA-Data-1980-2019'!$B$1:$B$16305&amp;'[1]NBA-Data-1980-2019'!$A$1:$A$16305,'[1]NBA-Data-1980-2019'!$H$1:$H$16305,"",0)</f>
        <v/>
      </c>
      <c r="AO70" s="2" t="str" cm="1">
        <f t="array" ref="AO70">_xlfn.XLOOKUP($A70&amp;AO$5,'[1]NBA-Data-1980-2019'!$B$1:$B$16305&amp;'[1]NBA-Data-1980-2019'!$A$1:$A$16305,'[1]NBA-Data-1980-2019'!$H$1:$H$16305,"",0)</f>
        <v/>
      </c>
      <c r="AP70" s="2" t="str" cm="1">
        <f t="array" ref="AP70">_xlfn.XLOOKUP($A70&amp;AP$5,'[1]NBA-Data-1980-2019'!$B$1:$B$16305&amp;'[1]NBA-Data-1980-2019'!$A$1:$A$16305,'[1]NBA-Data-1980-2019'!$H$1:$H$16305,"",0)</f>
        <v/>
      </c>
      <c r="AQ70" s="2" t="str" cm="1">
        <f t="array" ref="AQ70">_xlfn.XLOOKUP($A70&amp;AQ$5,'[1]NBA-Data-1980-2019'!$B$1:$B$16305&amp;'[1]NBA-Data-1980-2019'!$A$1:$A$16305,'[1]NBA-Data-1980-2019'!$H$1:$H$16305,"",0)</f>
        <v/>
      </c>
      <c r="AR70" s="2" t="str" cm="1">
        <f t="array" ref="AR70">_xlfn.XLOOKUP($A70&amp;AR$5,'[1]NBA-Data-1980-2019'!$B$1:$B$16305&amp;'[1]NBA-Data-1980-2019'!$A$1:$A$16305,'[1]NBA-Data-1980-2019'!$H$1:$H$16305,"",0)</f>
        <v/>
      </c>
      <c r="AS70" s="2" t="str" cm="1">
        <f t="array" ref="AS70">_xlfn.XLOOKUP($A70&amp;AS$5,'[1]NBA-Data-1980-2019'!$B$1:$B$16305&amp;'[1]NBA-Data-1980-2019'!$A$1:$A$16305,'[1]NBA-Data-1980-2019'!$H$1:$H$16305,"",0)</f>
        <v/>
      </c>
      <c r="AT70" s="2" t="str" cm="1">
        <f t="array" ref="AT70">_xlfn.XLOOKUP($A70&amp;AT$5,'[1]NBA-Data-1980-2019'!$B$1:$B$16305&amp;'[1]NBA-Data-1980-2019'!$A$1:$A$16305,'[1]NBA-Data-1980-2019'!$H$1:$H$16305,"",0)</f>
        <v/>
      </c>
      <c r="AU70" s="2" t="str" cm="1">
        <f t="array" ref="AU70">_xlfn.XLOOKUP($A70&amp;AU$5,'[1]NBA-Data-1980-2019'!$B$1:$B$16305&amp;'[1]NBA-Data-1980-2019'!$A$1:$A$16305,'[1]NBA-Data-1980-2019'!$H$1:$H$16305,"",0)</f>
        <v/>
      </c>
      <c r="AV70" s="2" t="str" cm="1">
        <f t="array" ref="AV70">_xlfn.XLOOKUP($A70&amp;AV$5,'[1]NBA-Data-1980-2019'!$B$1:$B$16305&amp;'[1]NBA-Data-1980-2019'!$A$1:$A$16305,'[1]NBA-Data-1980-2019'!$H$1:$H$16305,"",0)</f>
        <v/>
      </c>
      <c r="AW70" s="2" t="str" cm="1">
        <f t="array" ref="AW70">_xlfn.XLOOKUP($A70&amp;AW$5,'[1]NBA-Data-1980-2019'!$B$1:$B$16305&amp;'[1]NBA-Data-1980-2019'!$A$1:$A$16305,'[1]NBA-Data-1980-2019'!$H$1:$H$16305,"",0)</f>
        <v/>
      </c>
      <c r="AX70" s="2" t="str" cm="1">
        <f t="array" ref="AX70">_xlfn.XLOOKUP($A70&amp;AX$5,'[1]NBA-Data-1980-2019'!$B$1:$B$16305&amp;'[1]NBA-Data-1980-2019'!$A$1:$A$16305,'[1]NBA-Data-1980-2019'!$H$1:$H$16305,"",0)</f>
        <v/>
      </c>
      <c r="AY70" s="2" t="str" cm="1">
        <f t="array" ref="AY70">_xlfn.XLOOKUP($A70&amp;AY$5,'[1]NBA-Data-1980-2019'!$B$1:$B$16305&amp;'[1]NBA-Data-1980-2019'!$A$1:$A$16305,'[1]NBA-Data-1980-2019'!$H$1:$H$16305,"",0)</f>
        <v/>
      </c>
      <c r="AZ70" s="2" t="str" cm="1">
        <f t="array" ref="AZ70">_xlfn.XLOOKUP($A70&amp;AZ$5,'[1]NBA-Data-1980-2019'!$B$1:$B$16305&amp;'[1]NBA-Data-1980-2019'!$A$1:$A$16305,'[1]NBA-Data-1980-2019'!$H$1:$H$16305,"",0)</f>
        <v/>
      </c>
      <c r="BA70" s="2" t="str" cm="1">
        <f t="array" ref="BA70">_xlfn.XLOOKUP($A70&amp;BA$5,'[1]NBA-Data-1980-2019'!$B$1:$B$16305&amp;'[1]NBA-Data-1980-2019'!$A$1:$A$16305,'[1]NBA-Data-1980-2019'!$H$1:$H$16305,"",0)</f>
        <v/>
      </c>
      <c r="BB70" s="2" t="str" cm="1">
        <f t="array" ref="BB70">_xlfn.XLOOKUP($A70&amp;BB$5,'[1]NBA-Data-1980-2019'!$B$1:$B$16305&amp;'[1]NBA-Data-1980-2019'!$A$1:$A$16305,'[1]NBA-Data-1980-2019'!$H$1:$H$16305,"",0)</f>
        <v/>
      </c>
      <c r="BC70" s="2" t="str" cm="1">
        <f t="array" ref="BC70">_xlfn.XLOOKUP($A70&amp;BC$5,'[1]NBA-Data-1980-2019'!$B$1:$B$16305&amp;'[1]NBA-Data-1980-2019'!$A$1:$A$16305,'[1]NBA-Data-1980-2019'!$H$1:$H$16305,"",0)</f>
        <v/>
      </c>
      <c r="BD70" s="2" t="str" cm="1">
        <f t="array" ref="BD70">_xlfn.XLOOKUP($A70&amp;BD$5,'[1]NBA-Data-1980-2019'!$B$1:$B$16305&amp;'[1]NBA-Data-1980-2019'!$A$1:$A$16305,'[1]NBA-Data-1980-2019'!$H$1:$H$16305,"",0)</f>
        <v/>
      </c>
      <c r="BE70" s="2" t="str" cm="1">
        <f t="array" ref="BE70">_xlfn.XLOOKUP($A70&amp;BE$5,'[1]NBA-Data-1980-2019'!$B$1:$B$16305&amp;'[1]NBA-Data-1980-2019'!$A$1:$A$16305,'[1]NBA-Data-1980-2019'!$H$1:$H$16305,"",0)</f>
        <v/>
      </c>
      <c r="BF70" s="2" t="str" cm="1">
        <f t="array" ref="BF70">_xlfn.XLOOKUP($A70&amp;BF$5,'[1]NBA-Data-1980-2019'!$B$1:$B$16305&amp;'[1]NBA-Data-1980-2019'!$A$1:$A$16305,'[1]NBA-Data-1980-2019'!$H$1:$H$16305,"",0)</f>
        <v/>
      </c>
      <c r="BG70" s="2" t="str" cm="1">
        <f t="array" ref="BG70">_xlfn.XLOOKUP($A70&amp;BG$5,'[1]NBA-Data-1980-2019'!$B$1:$B$16305&amp;'[1]NBA-Data-1980-2019'!$A$1:$A$16305,'[1]NBA-Data-1980-2019'!$H$1:$H$16305,"",0)</f>
        <v/>
      </c>
      <c r="BH70" s="2" t="str" cm="1">
        <f t="array" ref="BH70">_xlfn.XLOOKUP($A70&amp;BH$5,'[1]NBA-Data-1980-2019'!$B$1:$B$16305&amp;'[1]NBA-Data-1980-2019'!$A$1:$A$16305,'[1]NBA-Data-1980-2019'!$H$1:$H$16305,"",0)</f>
        <v/>
      </c>
      <c r="BI70" s="2" t="str" cm="1">
        <f t="array" ref="BI70">_xlfn.XLOOKUP($A70&amp;BI$5,'[1]NBA-Data-1980-2019'!$B$1:$B$16305&amp;'[1]NBA-Data-1980-2019'!$A$1:$A$16305,'[1]NBA-Data-1980-2019'!$H$1:$H$16305,"",0)</f>
        <v/>
      </c>
      <c r="BJ70" s="2" t="str" cm="1">
        <f t="array" ref="BJ70">_xlfn.XLOOKUP($A70&amp;BJ$5,'[1]NBA-Data-1980-2019'!$B$1:$B$16305&amp;'[1]NBA-Data-1980-2019'!$A$1:$A$16305,'[1]NBA-Data-1980-2019'!$H$1:$H$16305,"",0)</f>
        <v/>
      </c>
      <c r="BK70" s="2" t="str" cm="1">
        <f t="array" ref="BK70">_xlfn.XLOOKUP($A70&amp;BK$5,'[1]NBA-Data-1980-2019'!$B$1:$B$16305&amp;'[1]NBA-Data-1980-2019'!$A$1:$A$16305,'[1]NBA-Data-1980-2019'!$H$1:$H$16305,"",0)</f>
        <v/>
      </c>
      <c r="BL70" s="2" t="str" cm="1">
        <f t="array" ref="BL70">_xlfn.XLOOKUP($A70&amp;BL$5,'[1]NBA-Data-1980-2019'!$B$1:$B$16305&amp;'[1]NBA-Data-1980-2019'!$A$1:$A$16305,'[1]NBA-Data-1980-2019'!$H$1:$H$16305,"",0)</f>
        <v/>
      </c>
      <c r="BM70" s="2" t="str" cm="1">
        <f t="array" ref="BM70">_xlfn.XLOOKUP($A70&amp;BM$5,'[1]NBA-Data-1980-2019'!$B$1:$B$16305&amp;'[1]NBA-Data-1980-2019'!$A$1:$A$16305,'[1]NBA-Data-1980-2019'!$H$1:$H$16305,"",0)</f>
        <v/>
      </c>
      <c r="BN70" s="2" t="str" cm="1">
        <f t="array" ref="BN70">_xlfn.XLOOKUP($A70&amp;BN$5,'[1]NBA-Data-1980-2019'!$B$1:$B$16305&amp;'[1]NBA-Data-1980-2019'!$A$1:$A$16305,'[1]NBA-Data-1980-2019'!$F$1:$F$16305,"",0)</f>
        <v/>
      </c>
      <c r="BO70" s="2" t="str" cm="1">
        <f t="array" ref="BO70">_xlfn.XLOOKUP($A70&amp;BO$5,'[1]NBA-Data-1980-2019'!$B$1:$B$16305&amp;'[1]NBA-Data-1980-2019'!$A$1:$A$16305,'[1]NBA-Data-1980-2019'!$F$1:$F$16305,"",0)</f>
        <v/>
      </c>
      <c r="BP70" s="2" cm="1">
        <f t="array" ref="BP70">_xlfn.XLOOKUP($A70&amp;BP$5,'[1]NBA-Data-1980-2019'!$B$1:$B$16305&amp;'[1]NBA-Data-1980-2019'!$A$1:$A$16305,'[1]NBA-Data-1980-2019'!$F$1:$F$16305,"",0)</f>
        <v>9.3000000000000007</v>
      </c>
      <c r="BQ70" s="2" cm="1">
        <f t="array" ref="BQ70">_xlfn.XLOOKUP($A70&amp;BQ$5,'[1]NBA-Data-1980-2019'!$B$1:$B$16305&amp;'[1]NBA-Data-1980-2019'!$A$1:$A$16305,'[1]NBA-Data-1980-2019'!$F$1:$F$16305,"",0)</f>
        <v>8</v>
      </c>
      <c r="BR70" s="2" t="str" cm="1">
        <f t="array" ref="BR70">_xlfn.XLOOKUP($A70&amp;BR$5,'[1]NBA-Data-1980-2019'!$B$1:$B$16305&amp;'[1]NBA-Data-1980-2019'!$A$1:$A$16305,'[1]NBA-Data-1980-2019'!$F$1:$F$16305,"",0)</f>
        <v/>
      </c>
      <c r="BS70" s="2" t="str" cm="1">
        <f t="array" ref="BS70">_xlfn.XLOOKUP($A70&amp;BS$5,'[1]NBA-Data-1980-2019'!$B$1:$B$16305&amp;'[1]NBA-Data-1980-2019'!$A$1:$A$16305,'[1]NBA-Data-1980-2019'!$F$1:$F$16305,"",0)</f>
        <v/>
      </c>
      <c r="BT70" s="2" t="str" cm="1">
        <f t="array" ref="BT70">_xlfn.XLOOKUP($A70&amp;BT$5,'[1]NBA-Data-1980-2019'!$B$1:$B$16305&amp;'[1]NBA-Data-1980-2019'!$A$1:$A$16305,'[1]NBA-Data-1980-2019'!$F$1:$F$16305,"",0)</f>
        <v/>
      </c>
      <c r="BU70" s="2" t="str" cm="1">
        <f t="array" ref="BU70">_xlfn.XLOOKUP($A70&amp;BU$5,'[1]NBA-Data-1980-2019'!$B$1:$B$16305&amp;'[1]NBA-Data-1980-2019'!$A$1:$A$16305,'[1]NBA-Data-1980-2019'!$F$1:$F$16305,"",0)</f>
        <v/>
      </c>
      <c r="BV70" s="2" t="str" cm="1">
        <f t="array" ref="BV70">_xlfn.XLOOKUP($A70&amp;BV$5,'[1]NBA-Data-1980-2019'!$B$1:$B$16305&amp;'[1]NBA-Data-1980-2019'!$A$1:$A$16305,'[1]NBA-Data-1980-2019'!$F$1:$F$16305,"",0)</f>
        <v/>
      </c>
      <c r="BW70" s="2" t="str" cm="1">
        <f t="array" ref="BW70">_xlfn.XLOOKUP($A70&amp;BW$5,'[1]NBA-Data-1980-2019'!$B$1:$B$16305&amp;'[1]NBA-Data-1980-2019'!$A$1:$A$16305,'[1]NBA-Data-1980-2019'!$F$1:$F$16305,"",0)</f>
        <v/>
      </c>
      <c r="BX70" s="2" t="str" cm="1">
        <f t="array" ref="BX70">_xlfn.XLOOKUP($A70&amp;BX$5,'[1]NBA-Data-1980-2019'!$B$1:$B$16305&amp;'[1]NBA-Data-1980-2019'!$A$1:$A$16305,'[1]NBA-Data-1980-2019'!$F$1:$F$16305,"",0)</f>
        <v/>
      </c>
      <c r="BY70" s="2" t="str" cm="1">
        <f t="array" ref="BY70">_xlfn.XLOOKUP($A70&amp;BY$5,'[1]NBA-Data-1980-2019'!$B$1:$B$16305&amp;'[1]NBA-Data-1980-2019'!$A$1:$A$16305,'[1]NBA-Data-1980-2019'!$F$1:$F$16305,"",0)</f>
        <v/>
      </c>
      <c r="BZ70" s="2" t="str" cm="1">
        <f t="array" ref="BZ70">_xlfn.XLOOKUP($A70&amp;BZ$5,'[1]NBA-Data-1980-2019'!$B$1:$B$16305&amp;'[1]NBA-Data-1980-2019'!$A$1:$A$16305,'[1]NBA-Data-1980-2019'!$F$1:$F$16305,"",0)</f>
        <v/>
      </c>
      <c r="CA70" s="2" t="str" cm="1">
        <f t="array" ref="CA70">_xlfn.XLOOKUP($A70&amp;CA$5,'[1]NBA-Data-1980-2019'!$B$1:$B$16305&amp;'[1]NBA-Data-1980-2019'!$A$1:$A$16305,'[1]NBA-Data-1980-2019'!$F$1:$F$16305,"",0)</f>
        <v/>
      </c>
      <c r="CB70" s="2" t="str" cm="1">
        <f t="array" ref="CB70">_xlfn.XLOOKUP($A70&amp;CB$5,'[1]NBA-Data-1980-2019'!$B$1:$B$16305&amp;'[1]NBA-Data-1980-2019'!$A$1:$A$16305,'[1]NBA-Data-1980-2019'!$F$1:$F$16305,"",0)</f>
        <v/>
      </c>
      <c r="CC70" s="2" t="str" cm="1">
        <f t="array" ref="CC70">_xlfn.XLOOKUP($A70&amp;CC$5,'[1]NBA-Data-1980-2019'!$B$1:$B$16305&amp;'[1]NBA-Data-1980-2019'!$A$1:$A$16305,'[1]NBA-Data-1980-2019'!$F$1:$F$16305,"",0)</f>
        <v/>
      </c>
      <c r="CD70" s="2" t="str" cm="1">
        <f t="array" ref="CD70">_xlfn.XLOOKUP($A70&amp;CD$5,'[1]NBA-Data-1980-2019'!$B$1:$B$16305&amp;'[1]NBA-Data-1980-2019'!$A$1:$A$16305,'[1]NBA-Data-1980-2019'!$F$1:$F$16305,"",0)</f>
        <v/>
      </c>
      <c r="CE70" s="2" t="str" cm="1">
        <f t="array" ref="CE70">_xlfn.XLOOKUP($A70&amp;CE$5,'[1]NBA-Data-1980-2019'!$B$1:$B$16305&amp;'[1]NBA-Data-1980-2019'!$A$1:$A$16305,'[1]NBA-Data-1980-2019'!$F$1:$F$16305,"",0)</f>
        <v/>
      </c>
      <c r="CF70" s="2" t="str" cm="1">
        <f t="array" ref="CF70">_xlfn.XLOOKUP($A70&amp;CF$5,'[1]NBA-Data-1980-2019'!$B$1:$B$16305&amp;'[1]NBA-Data-1980-2019'!$A$1:$A$16305,'[1]NBA-Data-1980-2019'!$F$1:$F$16305,"",0)</f>
        <v/>
      </c>
      <c r="CG70" s="2" t="str" cm="1">
        <f t="array" ref="CG70">_xlfn.XLOOKUP($A70&amp;CG$5,'[1]NBA-Data-1980-2019'!$B$1:$B$16305&amp;'[1]NBA-Data-1980-2019'!$A$1:$A$16305,'[1]NBA-Data-1980-2019'!$F$1:$F$16305,"",0)</f>
        <v/>
      </c>
      <c r="CH70" s="2" t="str" cm="1">
        <f t="array" ref="CH70">_xlfn.XLOOKUP($A70&amp;CH$5,'[1]NBA-Data-1980-2019'!$B$1:$B$16305&amp;'[1]NBA-Data-1980-2019'!$A$1:$A$16305,'[1]NBA-Data-1980-2019'!$F$1:$F$16305,"",0)</f>
        <v/>
      </c>
      <c r="CI70" s="2" t="str" cm="1">
        <f t="array" ref="CI70">_xlfn.XLOOKUP($A70&amp;CI$5,'[1]NBA-Data-1980-2019'!$B$1:$B$16305&amp;'[1]NBA-Data-1980-2019'!$A$1:$A$16305,'[1]NBA-Data-1980-2019'!$F$1:$F$16305,"",0)</f>
        <v/>
      </c>
      <c r="CJ70" s="2" t="str" cm="1">
        <f t="array" ref="CJ70">_xlfn.XLOOKUP($A70&amp;CJ$5,'[1]NBA-Data-1980-2019'!$B$1:$B$16305&amp;'[1]NBA-Data-1980-2019'!$A$1:$A$16305,'[1]NBA-Data-1980-2019'!$F$1:$F$16305,"",0)</f>
        <v/>
      </c>
      <c r="CK70" s="2" t="str" cm="1">
        <f t="array" ref="CK70">_xlfn.XLOOKUP($A70&amp;CK$5,'[1]NBA-Data-1980-2019'!$B$1:$B$16305&amp;'[1]NBA-Data-1980-2019'!$A$1:$A$16305,'[1]NBA-Data-1980-2019'!$F$1:$F$16305,"",0)</f>
        <v/>
      </c>
      <c r="CL70" s="2" t="str" cm="1">
        <f t="array" ref="CL70">_xlfn.XLOOKUP($A70&amp;CL$5,'[1]NBA-Data-1980-2019'!$B$1:$B$16305&amp;'[1]NBA-Data-1980-2019'!$A$1:$A$16305,'[1]NBA-Data-1980-2019'!$F$1:$F$16305,"",0)</f>
        <v/>
      </c>
      <c r="CM70" s="2" t="str" cm="1">
        <f t="array" ref="CM70">_xlfn.XLOOKUP($A70&amp;CM$5,'[1]NBA-Data-1980-2019'!$B$1:$B$16305&amp;'[1]NBA-Data-1980-2019'!$A$1:$A$16305,'[1]NBA-Data-1980-2019'!$F$1:$F$16305,"",0)</f>
        <v/>
      </c>
      <c r="CN70" s="2" t="str" cm="1">
        <f t="array" ref="CN70">_xlfn.XLOOKUP($A70&amp;CN$5,'[1]NBA-Data-1980-2019'!$B$1:$B$16305&amp;'[1]NBA-Data-1980-2019'!$A$1:$A$16305,'[1]NBA-Data-1980-2019'!$F$1:$F$16305,"",0)</f>
        <v/>
      </c>
      <c r="CO70" s="2" t="str" cm="1">
        <f t="array" ref="CO70">_xlfn.XLOOKUP($A70&amp;CO$5,'[1]NBA-Data-1980-2019'!$B$1:$B$16305&amp;'[1]NBA-Data-1980-2019'!$A$1:$A$16305,'[1]NBA-Data-1980-2019'!$F$1:$F$16305,"",0)</f>
        <v/>
      </c>
      <c r="CP70" s="2" t="str" cm="1">
        <f t="array" ref="CP70">_xlfn.XLOOKUP($A70&amp;CP$5,'[1]NBA-Data-1980-2019'!$B$1:$B$16305&amp;'[1]NBA-Data-1980-2019'!$A$1:$A$16305,'[1]NBA-Data-1980-2019'!$F$1:$F$16305,"",0)</f>
        <v/>
      </c>
      <c r="CQ70" s="2" t="str" cm="1">
        <f t="array" ref="CQ70">_xlfn.XLOOKUP($A70&amp;CQ$5,'[1]NBA-Data-1980-2019'!$B$1:$B$16305&amp;'[1]NBA-Data-1980-2019'!$A$1:$A$16305,'[1]NBA-Data-1980-2019'!$F$1:$F$16305,"",0)</f>
        <v/>
      </c>
      <c r="CR70" s="2" t="str" cm="1">
        <f t="array" ref="CR70">_xlfn.XLOOKUP($A70&amp;CR$5,'[1]NBA-Data-1980-2019'!$B$1:$B$16305&amp;'[1]NBA-Data-1980-2019'!$A$1:$A$16305,'[1]NBA-Data-1980-2019'!$F$1:$F$16305,"",0)</f>
        <v/>
      </c>
      <c r="CS70" s="2" t="str" cm="1">
        <f t="array" ref="CS70">_xlfn.XLOOKUP($A70&amp;CS$5,'[1]NBA-Data-1980-2019'!$B$1:$B$16305&amp;'[1]NBA-Data-1980-2019'!$A$1:$A$16305,'[1]NBA-Data-1980-2019'!$F$1:$F$16305,"",0)</f>
        <v/>
      </c>
      <c r="CU70" s="2" t="str">
        <f>_xlfn.XLOOKUP($A70,TEAMS!$G$1:$G$839,TEAMS!$H$1:$H$839,"",0)</f>
        <v>PG</v>
      </c>
      <c r="CV70" s="2" t="str">
        <f>_xlfn.XLOOKUP($CU70,DASHBOARD!$B$22:$B$27,DASHBOARD!$C$22:$C$27,"",0)</f>
        <v>GUARD</v>
      </c>
      <c r="CY70" s="63">
        <f>SUMIFS('[1]NBA-Data-1980-2019'!$G$1:$G$16305,'[1]NBA-Data-1980-2019'!$B$1:$B$16305,$A70,'[1]NBA-Data-1980-2019'!$A$1:$A$16305,CY$9)</f>
        <v>0</v>
      </c>
      <c r="CZ70" s="63">
        <f>SUMIFS('[1]NBA-Data-1980-2019'!$G$1:$G$16305,'[1]NBA-Data-1980-2019'!$B$1:$B$16305,$A70,'[1]NBA-Data-1980-2019'!$A$1:$A$16305,CZ$9)</f>
        <v>0</v>
      </c>
      <c r="DA70" s="63">
        <f>SUMIFS('[1]NBA-Data-1980-2019'!$G$1:$G$16305,'[1]NBA-Data-1980-2019'!$B$1:$B$16305,$A70,'[1]NBA-Data-1980-2019'!$A$1:$A$16305,DA$9)</f>
        <v>200000</v>
      </c>
      <c r="DB70" s="63">
        <f>SUMIFS('[1]NBA-Data-1980-2019'!$G$1:$G$16305,'[1]NBA-Data-1980-2019'!$B$1:$B$16305,$A70,'[1]NBA-Data-1980-2019'!$A$1:$A$16305,DB$9)</f>
        <v>0</v>
      </c>
      <c r="DC70" s="63">
        <f>SUMIFS('[1]NBA-Data-1980-2019'!$G$1:$G$16305,'[1]NBA-Data-1980-2019'!$B$1:$B$16305,$A70,'[1]NBA-Data-1980-2019'!$A$1:$A$16305,DC$9)</f>
        <v>0</v>
      </c>
      <c r="DD70" s="63">
        <f>SUMIFS('[1]NBA-Data-1980-2019'!$G$1:$G$16305,'[1]NBA-Data-1980-2019'!$B$1:$B$16305,$A70,'[1]NBA-Data-1980-2019'!$A$1:$A$16305,DD$9)</f>
        <v>0</v>
      </c>
      <c r="DE70" s="63">
        <f>SUMIFS('[1]NBA-Data-1980-2019'!$G$1:$G$16305,'[1]NBA-Data-1980-2019'!$B$1:$B$16305,$A70,'[1]NBA-Data-1980-2019'!$A$1:$A$16305,DE$9)</f>
        <v>0</v>
      </c>
      <c r="DF70" s="63">
        <f>SUMIFS('[1]NBA-Data-1980-2019'!$G$1:$G$16305,'[1]NBA-Data-1980-2019'!$B$1:$B$16305,$A70,'[1]NBA-Data-1980-2019'!$A$1:$A$16305,DF$9)</f>
        <v>0</v>
      </c>
      <c r="DG70" s="63">
        <f>SUMIFS('[1]NBA-Data-1980-2019'!$G$1:$G$16305,'[1]NBA-Data-1980-2019'!$B$1:$B$16305,$A70,'[1]NBA-Data-1980-2019'!$A$1:$A$16305,DG$9)</f>
        <v>0</v>
      </c>
      <c r="DH70" s="63">
        <f>SUMIFS('[1]NBA-Data-1980-2019'!$G$1:$G$16305,'[1]NBA-Data-1980-2019'!$B$1:$B$16305,$A70,'[1]NBA-Data-1980-2019'!$A$1:$A$16305,DH$9)</f>
        <v>0</v>
      </c>
      <c r="DI70" s="63">
        <f>SUMIFS('[1]NBA-Data-1980-2019'!$G$1:$G$16305,'[1]NBA-Data-1980-2019'!$B$1:$B$16305,$A70,'[1]NBA-Data-1980-2019'!$A$1:$A$16305,DI$9)</f>
        <v>0</v>
      </c>
      <c r="DJ70" s="63">
        <f>SUMIFS('[1]NBA-Data-1980-2019'!$G$1:$G$16305,'[1]NBA-Data-1980-2019'!$B$1:$B$16305,$A70,'[1]NBA-Data-1980-2019'!$A$1:$A$16305,DJ$9)</f>
        <v>0</v>
      </c>
      <c r="DK70" s="63">
        <f>SUMIFS('[1]NBA-Data-1980-2019'!$G$1:$G$16305,'[1]NBA-Data-1980-2019'!$B$1:$B$16305,$A70,'[1]NBA-Data-1980-2019'!$A$1:$A$16305,DK$9)</f>
        <v>0</v>
      </c>
      <c r="DL70" s="63">
        <f>SUMIFS('[1]NBA-Data-1980-2019'!$G$1:$G$16305,'[1]NBA-Data-1980-2019'!$B$1:$B$16305,$A70,'[1]NBA-Data-1980-2019'!$A$1:$A$16305,DL$9)</f>
        <v>0</v>
      </c>
      <c r="DM70" s="63">
        <f>SUMIFS('[1]NBA-Data-1980-2019'!$G$1:$G$16305,'[1]NBA-Data-1980-2019'!$B$1:$B$16305,$A70,'[1]NBA-Data-1980-2019'!$A$1:$A$16305,DM$9)</f>
        <v>0</v>
      </c>
      <c r="DN70" s="63">
        <f>SUMIFS('[1]NBA-Data-1980-2019'!$G$1:$G$16305,'[1]NBA-Data-1980-2019'!$B$1:$B$16305,$A70,'[1]NBA-Data-1980-2019'!$A$1:$A$16305,DN$9)</f>
        <v>0</v>
      </c>
      <c r="DO70" s="63">
        <f>SUMIFS('[1]NBA-Data-1980-2019'!$G$1:$G$16305,'[1]NBA-Data-1980-2019'!$B$1:$B$16305,$A70,'[1]NBA-Data-1980-2019'!$A$1:$A$16305,DO$9)</f>
        <v>0</v>
      </c>
      <c r="DP70" s="63">
        <f>SUMIFS('[1]NBA-Data-1980-2019'!$G$1:$G$16305,'[1]NBA-Data-1980-2019'!$B$1:$B$16305,$A70,'[1]NBA-Data-1980-2019'!$A$1:$A$16305,DP$9)</f>
        <v>0</v>
      </c>
      <c r="DQ70" s="63">
        <f>SUMIFS('[1]NBA-Data-1980-2019'!$G$1:$G$16305,'[1]NBA-Data-1980-2019'!$B$1:$B$16305,$A70,'[1]NBA-Data-1980-2019'!$A$1:$A$16305,DQ$9)</f>
        <v>0</v>
      </c>
      <c r="DR70" s="63">
        <f>SUMIFS('[1]NBA-Data-1980-2019'!$G$1:$G$16305,'[1]NBA-Data-1980-2019'!$B$1:$B$16305,$A70,'[1]NBA-Data-1980-2019'!$A$1:$A$16305,DR$9)</f>
        <v>0</v>
      </c>
      <c r="DS70" s="63">
        <f>SUMIFS('[1]NBA-Data-1980-2019'!$G$1:$G$16305,'[1]NBA-Data-1980-2019'!$B$1:$B$16305,$A70,'[1]NBA-Data-1980-2019'!$A$1:$A$16305,DS$9)</f>
        <v>0</v>
      </c>
      <c r="DT70" s="63">
        <f>SUMIFS('[1]NBA-Data-1980-2019'!$G$1:$G$16305,'[1]NBA-Data-1980-2019'!$B$1:$B$16305,$A70,'[1]NBA-Data-1980-2019'!$A$1:$A$16305,DT$9)</f>
        <v>0</v>
      </c>
      <c r="DU70" s="63">
        <f>SUMIFS('[1]NBA-Data-1980-2019'!$G$1:$G$16305,'[1]NBA-Data-1980-2019'!$B$1:$B$16305,$A70,'[1]NBA-Data-1980-2019'!$A$1:$A$16305,DU$9)</f>
        <v>0</v>
      </c>
      <c r="DV70" s="63">
        <f>SUMIFS('[1]NBA-Data-1980-2019'!$G$1:$G$16305,'[1]NBA-Data-1980-2019'!$B$1:$B$16305,$A70,'[1]NBA-Data-1980-2019'!$A$1:$A$16305,DV$9)</f>
        <v>0</v>
      </c>
      <c r="DW70" s="63">
        <f>SUMIFS('[1]NBA-Data-1980-2019'!$G$1:$G$16305,'[1]NBA-Data-1980-2019'!$B$1:$B$16305,$A70,'[1]NBA-Data-1980-2019'!$A$1:$A$16305,DW$9)</f>
        <v>0</v>
      </c>
      <c r="DX70" s="63">
        <f>SUMIFS('[1]NBA-Data-1980-2019'!$G$1:$G$16305,'[1]NBA-Data-1980-2019'!$B$1:$B$16305,$A70,'[1]NBA-Data-1980-2019'!$A$1:$A$16305,DX$9)</f>
        <v>0</v>
      </c>
      <c r="DY70" s="63">
        <f>SUMIFS('[1]NBA-Data-1980-2019'!$G$1:$G$16305,'[1]NBA-Data-1980-2019'!$B$1:$B$16305,$A70,'[1]NBA-Data-1980-2019'!$A$1:$A$16305,DY$9)</f>
        <v>0</v>
      </c>
      <c r="DZ70" s="63">
        <f>SUMIFS('[1]NBA-Data-1980-2019'!$G$1:$G$16305,'[1]NBA-Data-1980-2019'!$B$1:$B$16305,$A70,'[1]NBA-Data-1980-2019'!$A$1:$A$16305,DZ$9)</f>
        <v>0</v>
      </c>
      <c r="EA70" s="63">
        <f>SUMIFS('[1]NBA-Data-1980-2019'!$G$1:$G$16305,'[1]NBA-Data-1980-2019'!$B$1:$B$16305,$A70,'[1]NBA-Data-1980-2019'!$A$1:$A$16305,EA$9)</f>
        <v>0</v>
      </c>
      <c r="EB70" s="63">
        <f>SUMIFS('[1]NBA-Data-1980-2019'!$G$1:$G$16305,'[1]NBA-Data-1980-2019'!$B$1:$B$16305,$A70,'[1]NBA-Data-1980-2019'!$A$1:$A$16305,EB$9)</f>
        <v>0</v>
      </c>
      <c r="EC70" s="63">
        <f>SUMIFS('[1]NBA-Data-1980-2019'!$G$1:$G$16305,'[1]NBA-Data-1980-2019'!$B$1:$B$16305,$A70,'[1]NBA-Data-1980-2019'!$A$1:$A$16305,EC$9)</f>
        <v>0</v>
      </c>
      <c r="ED70" s="63">
        <f>SUMIFS('[1]NBA-Data-1980-2019'!$G$1:$G$16305,'[1]NBA-Data-1980-2019'!$B$1:$B$16305,$A70,'[1]NBA-Data-1980-2019'!$A$1:$A$16305,ED$9)</f>
        <v>0</v>
      </c>
      <c r="EH70" s="2" t="s">
        <v>1482</v>
      </c>
    </row>
    <row r="71" spans="1:156" x14ac:dyDescent="0.2">
      <c r="A71" s="2" t="s">
        <v>991</v>
      </c>
      <c r="B71" s="2" t="str" cm="1">
        <f t="array" ref="B71">_xlfn.XLOOKUP($A71&amp;B$5,'[1]NBA-Data-1980-2019'!$B$1:$B$16305&amp;'[1]NBA-Data-1980-2019'!$A$1:$A$16305,'[1]NBA-Data-1980-2019'!$D$1:$D$16305,"",0)</f>
        <v/>
      </c>
      <c r="C71" s="2" t="str" cm="1">
        <f t="array" ref="C71">_xlfn.XLOOKUP($A71&amp;C$5,'[1]NBA-Data-1980-2019'!$B$1:$B$16305&amp;'[1]NBA-Data-1980-2019'!$A$1:$A$16305,'[1]NBA-Data-1980-2019'!$D$1:$D$16305,"",0)</f>
        <v/>
      </c>
      <c r="D71" s="2" t="str" cm="1">
        <f t="array" ref="D71">_xlfn.XLOOKUP($A71&amp;D$5,'[1]NBA-Data-1980-2019'!$B$1:$B$16305&amp;'[1]NBA-Data-1980-2019'!$A$1:$A$16305,'[1]NBA-Data-1980-2019'!$D$1:$D$16305,"",0)</f>
        <v/>
      </c>
      <c r="E71" s="2" t="str" cm="1">
        <f t="array" ref="E71">_xlfn.XLOOKUP($A71&amp;E$5,'[1]NBA-Data-1980-2019'!$B$1:$B$16305&amp;'[1]NBA-Data-1980-2019'!$A$1:$A$16305,'[1]NBA-Data-1980-2019'!$D$1:$D$16305,"",0)</f>
        <v/>
      </c>
      <c r="F71" s="2" t="str" cm="1">
        <f t="array" ref="F71">_xlfn.XLOOKUP($A71&amp;F$5,'[1]NBA-Data-1980-2019'!$B$1:$B$16305&amp;'[1]NBA-Data-1980-2019'!$A$1:$A$16305,'[1]NBA-Data-1980-2019'!$D$1:$D$16305,"",0)</f>
        <v/>
      </c>
      <c r="G71" s="2" t="str" cm="1">
        <f t="array" ref="G71">_xlfn.XLOOKUP($A71&amp;G$5,'[1]NBA-Data-1980-2019'!$B$1:$B$16305&amp;'[1]NBA-Data-1980-2019'!$A$1:$A$16305,'[1]NBA-Data-1980-2019'!$D$1:$D$16305,"",0)</f>
        <v>SAC</v>
      </c>
      <c r="H71" s="2" t="str" cm="1">
        <f t="array" ref="H71">_xlfn.XLOOKUP($A71&amp;H$5,'[1]NBA-Data-1980-2019'!$B$1:$B$16305&amp;'[1]NBA-Data-1980-2019'!$A$1:$A$16305,'[1]NBA-Data-1980-2019'!$D$1:$D$16305,"",0)</f>
        <v>SAC</v>
      </c>
      <c r="I71" s="2" t="str" cm="1">
        <f t="array" ref="I71">_xlfn.XLOOKUP($A71&amp;I$5,'[1]NBA-Data-1980-2019'!$B$1:$B$16305&amp;'[1]NBA-Data-1980-2019'!$A$1:$A$16305,'[1]NBA-Data-1980-2019'!$D$1:$D$16305,"",0)</f>
        <v>SAC</v>
      </c>
      <c r="J71" s="2" t="str" cm="1">
        <f t="array" ref="J71">_xlfn.XLOOKUP($A71&amp;J$5,'[1]NBA-Data-1980-2019'!$B$1:$B$16305&amp;'[1]NBA-Data-1980-2019'!$A$1:$A$16305,'[1]NBA-Data-1980-2019'!$D$1:$D$16305,"",0)</f>
        <v>SAC</v>
      </c>
      <c r="K71" s="2" t="str" cm="1">
        <f t="array" ref="K71">_xlfn.XLOOKUP($A71&amp;K$5,'[1]NBA-Data-1980-2019'!$B$1:$B$16305&amp;'[1]NBA-Data-1980-2019'!$A$1:$A$16305,'[1]NBA-Data-1980-2019'!$D$1:$D$16305,"",0)</f>
        <v>SAC</v>
      </c>
      <c r="L71" s="2" t="str" cm="1">
        <f t="array" ref="L71">_xlfn.XLOOKUP($A71&amp;L$5,'[1]NBA-Data-1980-2019'!$B$1:$B$16305&amp;'[1]NBA-Data-1980-2019'!$A$1:$A$16305,'[1]NBA-Data-1980-2019'!$D$1:$D$16305,"",0)</f>
        <v>TOT</v>
      </c>
      <c r="M71" s="2" t="str" cm="1">
        <f t="array" ref="M71">_xlfn.XLOOKUP($A71&amp;M$5,'[1]NBA-Data-1980-2019'!$B$1:$B$16305&amp;'[1]NBA-Data-1980-2019'!$A$1:$A$16305,'[1]NBA-Data-1980-2019'!$D$1:$D$16305,"",0)</f>
        <v>DET</v>
      </c>
      <c r="N71" s="2" t="str" cm="1">
        <f t="array" ref="N71">_xlfn.XLOOKUP($A71&amp;N$5,'[1]NBA-Data-1980-2019'!$B$1:$B$16305&amp;'[1]NBA-Data-1980-2019'!$A$1:$A$16305,'[1]NBA-Data-1980-2019'!$D$1:$D$16305,"",0)</f>
        <v>DET</v>
      </c>
      <c r="O71" s="2" t="str" cm="1">
        <f t="array" ref="O71">_xlfn.XLOOKUP($A71&amp;O$5,'[1]NBA-Data-1980-2019'!$B$1:$B$16305&amp;'[1]NBA-Data-1980-2019'!$A$1:$A$16305,'[1]NBA-Data-1980-2019'!$D$1:$D$16305,"",0)</f>
        <v>DET</v>
      </c>
      <c r="P71" s="2" t="str" cm="1">
        <f t="array" ref="P71">_xlfn.XLOOKUP($A71&amp;P$5,'[1]NBA-Data-1980-2019'!$B$1:$B$16305&amp;'[1]NBA-Data-1980-2019'!$A$1:$A$16305,'[1]NBA-Data-1980-2019'!$D$1:$D$16305,"",0)</f>
        <v>TOT</v>
      </c>
      <c r="Q71" s="2" t="str" cm="1">
        <f t="array" ref="Q71">_xlfn.XLOOKUP($A71&amp;Q$5,'[1]NBA-Data-1980-2019'!$B$1:$B$16305&amp;'[1]NBA-Data-1980-2019'!$A$1:$A$16305,'[1]NBA-Data-1980-2019'!$D$1:$D$16305,"",0)</f>
        <v>SAC</v>
      </c>
      <c r="R71" s="2" t="str" cm="1">
        <f t="array" ref="R71">_xlfn.XLOOKUP($A71&amp;R$5,'[1]NBA-Data-1980-2019'!$B$1:$B$16305&amp;'[1]NBA-Data-1980-2019'!$A$1:$A$16305,'[1]NBA-Data-1980-2019'!$D$1:$D$16305,"",0)</f>
        <v>SAC</v>
      </c>
      <c r="S71" s="2" t="str" cm="1">
        <f t="array" ref="S71">_xlfn.XLOOKUP($A71&amp;S$5,'[1]NBA-Data-1980-2019'!$B$1:$B$16305&amp;'[1]NBA-Data-1980-2019'!$A$1:$A$16305,'[1]NBA-Data-1980-2019'!$D$1:$D$16305,"",0)</f>
        <v/>
      </c>
      <c r="T71" s="2" t="str" cm="1">
        <f t="array" ref="T71">_xlfn.XLOOKUP($A71&amp;T$5,'[1]NBA-Data-1980-2019'!$B$1:$B$16305&amp;'[1]NBA-Data-1980-2019'!$A$1:$A$16305,'[1]NBA-Data-1980-2019'!$D$1:$D$16305,"",0)</f>
        <v/>
      </c>
      <c r="U71" s="2" t="str" cm="1">
        <f t="array" ref="U71">_xlfn.XLOOKUP($A71&amp;U$5,'[1]NBA-Data-1980-2019'!$B$1:$B$16305&amp;'[1]NBA-Data-1980-2019'!$A$1:$A$16305,'[1]NBA-Data-1980-2019'!$D$1:$D$16305,"",0)</f>
        <v/>
      </c>
      <c r="V71" s="2" t="str" cm="1">
        <f t="array" ref="V71">_xlfn.XLOOKUP($A71&amp;V$5,'[1]NBA-Data-1980-2019'!$B$1:$B$16305&amp;'[1]NBA-Data-1980-2019'!$A$1:$A$16305,'[1]NBA-Data-1980-2019'!$D$1:$D$16305,"",0)</f>
        <v/>
      </c>
      <c r="W71" s="2" t="str" cm="1">
        <f t="array" ref="W71">_xlfn.XLOOKUP($A71&amp;W$5,'[1]NBA-Data-1980-2019'!$B$1:$B$16305&amp;'[1]NBA-Data-1980-2019'!$A$1:$A$16305,'[1]NBA-Data-1980-2019'!$D$1:$D$16305,"",0)</f>
        <v/>
      </c>
      <c r="X71" s="2" t="str" cm="1">
        <f t="array" ref="X71">_xlfn.XLOOKUP($A71&amp;X$5,'[1]NBA-Data-1980-2019'!$B$1:$B$16305&amp;'[1]NBA-Data-1980-2019'!$A$1:$A$16305,'[1]NBA-Data-1980-2019'!$D$1:$D$16305,"",0)</f>
        <v/>
      </c>
      <c r="Y71" s="2" t="str" cm="1">
        <f t="array" ref="Y71">_xlfn.XLOOKUP($A71&amp;Y$5,'[1]NBA-Data-1980-2019'!$B$1:$B$16305&amp;'[1]NBA-Data-1980-2019'!$A$1:$A$16305,'[1]NBA-Data-1980-2019'!$D$1:$D$16305,"",0)</f>
        <v/>
      </c>
      <c r="Z71" s="2" t="str" cm="1">
        <f t="array" ref="Z71">_xlfn.XLOOKUP($A71&amp;Z$5,'[1]NBA-Data-1980-2019'!$B$1:$B$16305&amp;'[1]NBA-Data-1980-2019'!$A$1:$A$16305,'[1]NBA-Data-1980-2019'!$D$1:$D$16305,"",0)</f>
        <v/>
      </c>
      <c r="AA71" s="2" t="str" cm="1">
        <f t="array" ref="AA71">_xlfn.XLOOKUP($A71&amp;AA$5,'[1]NBA-Data-1980-2019'!$B$1:$B$16305&amp;'[1]NBA-Data-1980-2019'!$A$1:$A$16305,'[1]NBA-Data-1980-2019'!$D$1:$D$16305,"",0)</f>
        <v/>
      </c>
      <c r="AB71" s="2" t="str" cm="1">
        <f t="array" ref="AB71">_xlfn.XLOOKUP($A71&amp;AB$5,'[1]NBA-Data-1980-2019'!$B$1:$B$16305&amp;'[1]NBA-Data-1980-2019'!$A$1:$A$16305,'[1]NBA-Data-1980-2019'!$D$1:$D$16305,"",0)</f>
        <v/>
      </c>
      <c r="AC71" s="2" t="str" cm="1">
        <f t="array" ref="AC71">_xlfn.XLOOKUP($A71&amp;AC$5,'[1]NBA-Data-1980-2019'!$B$1:$B$16305&amp;'[1]NBA-Data-1980-2019'!$A$1:$A$16305,'[1]NBA-Data-1980-2019'!$D$1:$D$16305,"",0)</f>
        <v/>
      </c>
      <c r="AD71" s="2" t="str" cm="1">
        <f t="array" ref="AD71">_xlfn.XLOOKUP($A71&amp;AD$5,'[1]NBA-Data-1980-2019'!$B$1:$B$16305&amp;'[1]NBA-Data-1980-2019'!$A$1:$A$16305,'[1]NBA-Data-1980-2019'!$D$1:$D$16305,"",0)</f>
        <v/>
      </c>
      <c r="AE71" s="2" t="str" cm="1">
        <f t="array" ref="AE71">_xlfn.XLOOKUP($A71&amp;AE$5,'[1]NBA-Data-1980-2019'!$B$1:$B$16305&amp;'[1]NBA-Data-1980-2019'!$A$1:$A$16305,'[1]NBA-Data-1980-2019'!$D$1:$D$16305,"",0)</f>
        <v/>
      </c>
      <c r="AF71" s="2" t="str" cm="1">
        <f t="array" ref="AF71">_xlfn.XLOOKUP($A71&amp;AF$5,'[1]NBA-Data-1980-2019'!$B$1:$B$16305&amp;'[1]NBA-Data-1980-2019'!$A$1:$A$16305,'[1]NBA-Data-1980-2019'!$D$1:$D$16305,"",0)</f>
        <v/>
      </c>
      <c r="AG71" s="2" t="str" cm="1">
        <f t="array" ref="AG71">_xlfn.XLOOKUP($A71&amp;AG$5,'[1]NBA-Data-1980-2019'!$B$1:$B$16305&amp;'[1]NBA-Data-1980-2019'!$A$1:$A$16305,'[1]NBA-Data-1980-2019'!$D$1:$D$16305,"",0)</f>
        <v/>
      </c>
      <c r="AH71" s="2" t="str" cm="1">
        <f t="array" ref="AH71">_xlfn.XLOOKUP($A71&amp;AH$5,'[1]NBA-Data-1980-2019'!$B$1:$B$16305&amp;'[1]NBA-Data-1980-2019'!$A$1:$A$16305,'[1]NBA-Data-1980-2019'!$H$1:$H$16305,"",0)</f>
        <v/>
      </c>
      <c r="AI71" s="2" t="str" cm="1">
        <f t="array" ref="AI71">_xlfn.XLOOKUP($A71&amp;AI$5,'[1]NBA-Data-1980-2019'!$B$1:$B$16305&amp;'[1]NBA-Data-1980-2019'!$A$1:$A$16305,'[1]NBA-Data-1980-2019'!$H$1:$H$16305,"",0)</f>
        <v/>
      </c>
      <c r="AJ71" s="2" t="str" cm="1">
        <f t="array" ref="AJ71">_xlfn.XLOOKUP($A71&amp;AJ$5,'[1]NBA-Data-1980-2019'!$B$1:$B$16305&amp;'[1]NBA-Data-1980-2019'!$A$1:$A$16305,'[1]NBA-Data-1980-2019'!$H$1:$H$16305,"",0)</f>
        <v/>
      </c>
      <c r="AK71" s="2" t="str" cm="1">
        <f t="array" ref="AK71">_xlfn.XLOOKUP($A71&amp;AK$5,'[1]NBA-Data-1980-2019'!$B$1:$B$16305&amp;'[1]NBA-Data-1980-2019'!$A$1:$A$16305,'[1]NBA-Data-1980-2019'!$H$1:$H$16305,"",0)</f>
        <v/>
      </c>
      <c r="AL71" s="2" t="str" cm="1">
        <f t="array" ref="AL71">_xlfn.XLOOKUP($A71&amp;AL$5,'[1]NBA-Data-1980-2019'!$B$1:$B$16305&amp;'[1]NBA-Data-1980-2019'!$A$1:$A$16305,'[1]NBA-Data-1980-2019'!$H$1:$H$16305,"",0)</f>
        <v/>
      </c>
      <c r="AM71" s="2" cm="1">
        <f t="array" ref="AM71">_xlfn.XLOOKUP($A71&amp;AM$5,'[1]NBA-Data-1980-2019'!$B$1:$B$16305&amp;'[1]NBA-Data-1980-2019'!$A$1:$A$16305,'[1]NBA-Data-1980-2019'!$H$1:$H$16305,"",0)</f>
        <v>609.5</v>
      </c>
      <c r="AN71" s="2" cm="1">
        <f t="array" ref="AN71">_xlfn.XLOOKUP($A71&amp;AN$5,'[1]NBA-Data-1980-2019'!$B$1:$B$16305&amp;'[1]NBA-Data-1980-2019'!$A$1:$A$16305,'[1]NBA-Data-1980-2019'!$H$1:$H$16305,"",0)</f>
        <v>1990.8</v>
      </c>
      <c r="AO71" s="2" cm="1">
        <f t="array" ref="AO71">_xlfn.XLOOKUP($A71&amp;AO$5,'[1]NBA-Data-1980-2019'!$B$1:$B$16305&amp;'[1]NBA-Data-1980-2019'!$A$1:$A$16305,'[1]NBA-Data-1980-2019'!$H$1:$H$16305,"",0)</f>
        <v>2820.3</v>
      </c>
      <c r="AP71" s="2" cm="1">
        <f t="array" ref="AP71">_xlfn.XLOOKUP($A71&amp;AP$5,'[1]NBA-Data-1980-2019'!$B$1:$B$16305&amp;'[1]NBA-Data-1980-2019'!$A$1:$A$16305,'[1]NBA-Data-1980-2019'!$H$1:$H$16305,"",0)</f>
        <v>1375</v>
      </c>
      <c r="AQ71" s="2" cm="1">
        <f t="array" ref="AQ71">_xlfn.XLOOKUP($A71&amp;AQ$5,'[1]NBA-Data-1980-2019'!$B$1:$B$16305&amp;'[1]NBA-Data-1980-2019'!$A$1:$A$16305,'[1]NBA-Data-1980-2019'!$H$1:$H$16305,"",0)</f>
        <v>1710</v>
      </c>
      <c r="AR71" s="2" cm="1">
        <f t="array" ref="AR71">_xlfn.XLOOKUP($A71&amp;AR$5,'[1]NBA-Data-1980-2019'!$B$1:$B$16305&amp;'[1]NBA-Data-1980-2019'!$A$1:$A$16305,'[1]NBA-Data-1980-2019'!$H$1:$H$16305,"",0)</f>
        <v>1683.6</v>
      </c>
      <c r="AS71" s="2" cm="1">
        <f t="array" ref="AS71">_xlfn.XLOOKUP($A71&amp;AS$5,'[1]NBA-Data-1980-2019'!$B$1:$B$16305&amp;'[1]NBA-Data-1980-2019'!$A$1:$A$16305,'[1]NBA-Data-1980-2019'!$H$1:$H$16305,"",0)</f>
        <v>1700.4</v>
      </c>
      <c r="AT71" s="2" cm="1">
        <f t="array" ref="AT71">_xlfn.XLOOKUP($A71&amp;AT$5,'[1]NBA-Data-1980-2019'!$B$1:$B$16305&amp;'[1]NBA-Data-1980-2019'!$A$1:$A$16305,'[1]NBA-Data-1980-2019'!$H$1:$H$16305,"",0)</f>
        <v>2058.2000000000003</v>
      </c>
      <c r="AU71" s="2" cm="1">
        <f t="array" ref="AU71">_xlfn.XLOOKUP($A71&amp;AU$5,'[1]NBA-Data-1980-2019'!$B$1:$B$16305&amp;'[1]NBA-Data-1980-2019'!$A$1:$A$16305,'[1]NBA-Data-1980-2019'!$H$1:$H$16305,"",0)</f>
        <v>1572.1</v>
      </c>
      <c r="AV71" s="2" cm="1">
        <f t="array" ref="AV71">_xlfn.XLOOKUP($A71&amp;AV$5,'[1]NBA-Data-1980-2019'!$B$1:$B$16305&amp;'[1]NBA-Data-1980-2019'!$A$1:$A$16305,'[1]NBA-Data-1980-2019'!$H$1:$H$16305,"",0)</f>
        <v>1526.3999999999999</v>
      </c>
      <c r="AW71" s="2" cm="1">
        <f t="array" ref="AW71">_xlfn.XLOOKUP($A71&amp;AW$5,'[1]NBA-Data-1980-2019'!$B$1:$B$16305&amp;'[1]NBA-Data-1980-2019'!$A$1:$A$16305,'[1]NBA-Data-1980-2019'!$H$1:$H$16305,"",0)</f>
        <v>362.6</v>
      </c>
      <c r="AX71" s="2" cm="1">
        <f t="array" ref="AX71">_xlfn.XLOOKUP($A71&amp;AX$5,'[1]NBA-Data-1980-2019'!$B$1:$B$16305&amp;'[1]NBA-Data-1980-2019'!$A$1:$A$16305,'[1]NBA-Data-1980-2019'!$H$1:$H$16305,"",0)</f>
        <v>1339.6</v>
      </c>
      <c r="AY71" s="2" t="str" cm="1">
        <f t="array" ref="AY71">_xlfn.XLOOKUP($A71&amp;AY$5,'[1]NBA-Data-1980-2019'!$B$1:$B$16305&amp;'[1]NBA-Data-1980-2019'!$A$1:$A$16305,'[1]NBA-Data-1980-2019'!$H$1:$H$16305,"",0)</f>
        <v/>
      </c>
      <c r="AZ71" s="2" t="str" cm="1">
        <f t="array" ref="AZ71">_xlfn.XLOOKUP($A71&amp;AZ$5,'[1]NBA-Data-1980-2019'!$B$1:$B$16305&amp;'[1]NBA-Data-1980-2019'!$A$1:$A$16305,'[1]NBA-Data-1980-2019'!$H$1:$H$16305,"",0)</f>
        <v/>
      </c>
      <c r="BA71" s="2" t="str" cm="1">
        <f t="array" ref="BA71">_xlfn.XLOOKUP($A71&amp;BA$5,'[1]NBA-Data-1980-2019'!$B$1:$B$16305&amp;'[1]NBA-Data-1980-2019'!$A$1:$A$16305,'[1]NBA-Data-1980-2019'!$H$1:$H$16305,"",0)</f>
        <v/>
      </c>
      <c r="BB71" s="2" t="str" cm="1">
        <f t="array" ref="BB71">_xlfn.XLOOKUP($A71&amp;BB$5,'[1]NBA-Data-1980-2019'!$B$1:$B$16305&amp;'[1]NBA-Data-1980-2019'!$A$1:$A$16305,'[1]NBA-Data-1980-2019'!$H$1:$H$16305,"",0)</f>
        <v/>
      </c>
      <c r="BC71" s="2" t="str" cm="1">
        <f t="array" ref="BC71">_xlfn.XLOOKUP($A71&amp;BC$5,'[1]NBA-Data-1980-2019'!$B$1:$B$16305&amp;'[1]NBA-Data-1980-2019'!$A$1:$A$16305,'[1]NBA-Data-1980-2019'!$H$1:$H$16305,"",0)</f>
        <v/>
      </c>
      <c r="BD71" s="2" t="str" cm="1">
        <f t="array" ref="BD71">_xlfn.XLOOKUP($A71&amp;BD$5,'[1]NBA-Data-1980-2019'!$B$1:$B$16305&amp;'[1]NBA-Data-1980-2019'!$A$1:$A$16305,'[1]NBA-Data-1980-2019'!$H$1:$H$16305,"",0)</f>
        <v/>
      </c>
      <c r="BE71" s="2" t="str" cm="1">
        <f t="array" ref="BE71">_xlfn.XLOOKUP($A71&amp;BE$5,'[1]NBA-Data-1980-2019'!$B$1:$B$16305&amp;'[1]NBA-Data-1980-2019'!$A$1:$A$16305,'[1]NBA-Data-1980-2019'!$H$1:$H$16305,"",0)</f>
        <v/>
      </c>
      <c r="BF71" s="2" t="str" cm="1">
        <f t="array" ref="BF71">_xlfn.XLOOKUP($A71&amp;BF$5,'[1]NBA-Data-1980-2019'!$B$1:$B$16305&amp;'[1]NBA-Data-1980-2019'!$A$1:$A$16305,'[1]NBA-Data-1980-2019'!$H$1:$H$16305,"",0)</f>
        <v/>
      </c>
      <c r="BG71" s="2" t="str" cm="1">
        <f t="array" ref="BG71">_xlfn.XLOOKUP($A71&amp;BG$5,'[1]NBA-Data-1980-2019'!$B$1:$B$16305&amp;'[1]NBA-Data-1980-2019'!$A$1:$A$16305,'[1]NBA-Data-1980-2019'!$H$1:$H$16305,"",0)</f>
        <v/>
      </c>
      <c r="BH71" s="2" t="str" cm="1">
        <f t="array" ref="BH71">_xlfn.XLOOKUP($A71&amp;BH$5,'[1]NBA-Data-1980-2019'!$B$1:$B$16305&amp;'[1]NBA-Data-1980-2019'!$A$1:$A$16305,'[1]NBA-Data-1980-2019'!$H$1:$H$16305,"",0)</f>
        <v/>
      </c>
      <c r="BI71" s="2" t="str" cm="1">
        <f t="array" ref="BI71">_xlfn.XLOOKUP($A71&amp;BI$5,'[1]NBA-Data-1980-2019'!$B$1:$B$16305&amp;'[1]NBA-Data-1980-2019'!$A$1:$A$16305,'[1]NBA-Data-1980-2019'!$H$1:$H$16305,"",0)</f>
        <v/>
      </c>
      <c r="BJ71" s="2" t="str" cm="1">
        <f t="array" ref="BJ71">_xlfn.XLOOKUP($A71&amp;BJ$5,'[1]NBA-Data-1980-2019'!$B$1:$B$16305&amp;'[1]NBA-Data-1980-2019'!$A$1:$A$16305,'[1]NBA-Data-1980-2019'!$H$1:$H$16305,"",0)</f>
        <v/>
      </c>
      <c r="BK71" s="2" t="str" cm="1">
        <f t="array" ref="BK71">_xlfn.XLOOKUP($A71&amp;BK$5,'[1]NBA-Data-1980-2019'!$B$1:$B$16305&amp;'[1]NBA-Data-1980-2019'!$A$1:$A$16305,'[1]NBA-Data-1980-2019'!$H$1:$H$16305,"",0)</f>
        <v/>
      </c>
      <c r="BL71" s="2" t="str" cm="1">
        <f t="array" ref="BL71">_xlfn.XLOOKUP($A71&amp;BL$5,'[1]NBA-Data-1980-2019'!$B$1:$B$16305&amp;'[1]NBA-Data-1980-2019'!$A$1:$A$16305,'[1]NBA-Data-1980-2019'!$H$1:$H$16305,"",0)</f>
        <v/>
      </c>
      <c r="BM71" s="2" t="str" cm="1">
        <f t="array" ref="BM71">_xlfn.XLOOKUP($A71&amp;BM$5,'[1]NBA-Data-1980-2019'!$B$1:$B$16305&amp;'[1]NBA-Data-1980-2019'!$A$1:$A$16305,'[1]NBA-Data-1980-2019'!$H$1:$H$16305,"",0)</f>
        <v/>
      </c>
      <c r="BN71" s="2" t="str" cm="1">
        <f t="array" ref="BN71">_xlfn.XLOOKUP($A71&amp;BN$5,'[1]NBA-Data-1980-2019'!$B$1:$B$16305&amp;'[1]NBA-Data-1980-2019'!$A$1:$A$16305,'[1]NBA-Data-1980-2019'!$F$1:$F$16305,"",0)</f>
        <v/>
      </c>
      <c r="BO71" s="2" t="str" cm="1">
        <f t="array" ref="BO71">_xlfn.XLOOKUP($A71&amp;BO$5,'[1]NBA-Data-1980-2019'!$B$1:$B$16305&amp;'[1]NBA-Data-1980-2019'!$A$1:$A$16305,'[1]NBA-Data-1980-2019'!$F$1:$F$16305,"",0)</f>
        <v/>
      </c>
      <c r="BP71" s="2" t="str" cm="1">
        <f t="array" ref="BP71">_xlfn.XLOOKUP($A71&amp;BP$5,'[1]NBA-Data-1980-2019'!$B$1:$B$16305&amp;'[1]NBA-Data-1980-2019'!$A$1:$A$16305,'[1]NBA-Data-1980-2019'!$F$1:$F$16305,"",0)</f>
        <v/>
      </c>
      <c r="BQ71" s="2" t="str" cm="1">
        <f t="array" ref="BQ71">_xlfn.XLOOKUP($A71&amp;BQ$5,'[1]NBA-Data-1980-2019'!$B$1:$B$16305&amp;'[1]NBA-Data-1980-2019'!$A$1:$A$16305,'[1]NBA-Data-1980-2019'!$F$1:$F$16305,"",0)</f>
        <v/>
      </c>
      <c r="BR71" s="2" t="str" cm="1">
        <f t="array" ref="BR71">_xlfn.XLOOKUP($A71&amp;BR$5,'[1]NBA-Data-1980-2019'!$B$1:$B$16305&amp;'[1]NBA-Data-1980-2019'!$A$1:$A$16305,'[1]NBA-Data-1980-2019'!$F$1:$F$16305,"",0)</f>
        <v/>
      </c>
      <c r="BS71" s="2" cm="1">
        <f t="array" ref="BS71">_xlfn.XLOOKUP($A71&amp;BS$5,'[1]NBA-Data-1980-2019'!$B$1:$B$16305&amp;'[1]NBA-Data-1980-2019'!$A$1:$A$16305,'[1]NBA-Data-1980-2019'!$F$1:$F$16305,"",0)</f>
        <v>8.5</v>
      </c>
      <c r="BT71" s="2" cm="1">
        <f t="array" ref="BT71">_xlfn.XLOOKUP($A71&amp;BT$5,'[1]NBA-Data-1980-2019'!$B$1:$B$16305&amp;'[1]NBA-Data-1980-2019'!$A$1:$A$16305,'[1]NBA-Data-1980-2019'!$F$1:$F$16305,"",0)</f>
        <v>14.3</v>
      </c>
      <c r="BU71" s="2" cm="1">
        <f t="array" ref="BU71">_xlfn.XLOOKUP($A71&amp;BU$5,'[1]NBA-Data-1980-2019'!$B$1:$B$16305&amp;'[1]NBA-Data-1980-2019'!$A$1:$A$16305,'[1]NBA-Data-1980-2019'!$F$1:$F$16305,"",0)</f>
        <v>16</v>
      </c>
      <c r="BV71" s="2" cm="1">
        <f t="array" ref="BV71">_xlfn.XLOOKUP($A71&amp;BV$5,'[1]NBA-Data-1980-2019'!$B$1:$B$16305&amp;'[1]NBA-Data-1980-2019'!$A$1:$A$16305,'[1]NBA-Data-1980-2019'!$F$1:$F$16305,"",0)</f>
        <v>14.7</v>
      </c>
      <c r="BW71" s="2" cm="1">
        <f t="array" ref="BW71">_xlfn.XLOOKUP($A71&amp;BW$5,'[1]NBA-Data-1980-2019'!$B$1:$B$16305&amp;'[1]NBA-Data-1980-2019'!$A$1:$A$16305,'[1]NBA-Data-1980-2019'!$F$1:$F$16305,"",0)</f>
        <v>14</v>
      </c>
      <c r="BX71" s="2" cm="1">
        <f t="array" ref="BX71">_xlfn.XLOOKUP($A71&amp;BX$5,'[1]NBA-Data-1980-2019'!$B$1:$B$16305&amp;'[1]NBA-Data-1980-2019'!$A$1:$A$16305,'[1]NBA-Data-1980-2019'!$F$1:$F$16305,"",0)</f>
        <v>15.1</v>
      </c>
      <c r="BY71" s="2" cm="1">
        <f t="array" ref="BY71">_xlfn.XLOOKUP($A71&amp;BY$5,'[1]NBA-Data-1980-2019'!$B$1:$B$16305&amp;'[1]NBA-Data-1980-2019'!$A$1:$A$16305,'[1]NBA-Data-1980-2019'!$F$1:$F$16305,"",0)</f>
        <v>20</v>
      </c>
      <c r="BZ71" s="2" cm="1">
        <f t="array" ref="BZ71">_xlfn.XLOOKUP($A71&amp;BZ$5,'[1]NBA-Data-1980-2019'!$B$1:$B$16305&amp;'[1]NBA-Data-1980-2019'!$A$1:$A$16305,'[1]NBA-Data-1980-2019'!$F$1:$F$16305,"",0)</f>
        <v>15.7</v>
      </c>
      <c r="CA71" s="2" cm="1">
        <f t="array" ref="CA71">_xlfn.XLOOKUP($A71&amp;CA$5,'[1]NBA-Data-1980-2019'!$B$1:$B$16305&amp;'[1]NBA-Data-1980-2019'!$A$1:$A$16305,'[1]NBA-Data-1980-2019'!$F$1:$F$16305,"",0)</f>
        <v>14.4</v>
      </c>
      <c r="CB71" s="2" cm="1">
        <f t="array" ref="CB71">_xlfn.XLOOKUP($A71&amp;CB$5,'[1]NBA-Data-1980-2019'!$B$1:$B$16305&amp;'[1]NBA-Data-1980-2019'!$A$1:$A$16305,'[1]NBA-Data-1980-2019'!$F$1:$F$16305,"",0)</f>
        <v>14.7</v>
      </c>
      <c r="CC71" s="2" cm="1">
        <f t="array" ref="CC71">_xlfn.XLOOKUP($A71&amp;CC$5,'[1]NBA-Data-1980-2019'!$B$1:$B$16305&amp;'[1]NBA-Data-1980-2019'!$A$1:$A$16305,'[1]NBA-Data-1980-2019'!$F$1:$F$16305,"",0)</f>
        <v>8.1</v>
      </c>
      <c r="CD71" s="2" cm="1">
        <f t="array" ref="CD71">_xlfn.XLOOKUP($A71&amp;CD$5,'[1]NBA-Data-1980-2019'!$B$1:$B$16305&amp;'[1]NBA-Data-1980-2019'!$A$1:$A$16305,'[1]NBA-Data-1980-2019'!$F$1:$F$16305,"",0)</f>
        <v>12.7</v>
      </c>
      <c r="CE71" s="2" t="str" cm="1">
        <f t="array" ref="CE71">_xlfn.XLOOKUP($A71&amp;CE$5,'[1]NBA-Data-1980-2019'!$B$1:$B$16305&amp;'[1]NBA-Data-1980-2019'!$A$1:$A$16305,'[1]NBA-Data-1980-2019'!$F$1:$F$16305,"",0)</f>
        <v/>
      </c>
      <c r="CF71" s="2" t="str" cm="1">
        <f t="array" ref="CF71">_xlfn.XLOOKUP($A71&amp;CF$5,'[1]NBA-Data-1980-2019'!$B$1:$B$16305&amp;'[1]NBA-Data-1980-2019'!$A$1:$A$16305,'[1]NBA-Data-1980-2019'!$F$1:$F$16305,"",0)</f>
        <v/>
      </c>
      <c r="CG71" s="2" t="str" cm="1">
        <f t="array" ref="CG71">_xlfn.XLOOKUP($A71&amp;CG$5,'[1]NBA-Data-1980-2019'!$B$1:$B$16305&amp;'[1]NBA-Data-1980-2019'!$A$1:$A$16305,'[1]NBA-Data-1980-2019'!$F$1:$F$16305,"",0)</f>
        <v/>
      </c>
      <c r="CH71" s="2" t="str" cm="1">
        <f t="array" ref="CH71">_xlfn.XLOOKUP($A71&amp;CH$5,'[1]NBA-Data-1980-2019'!$B$1:$B$16305&amp;'[1]NBA-Data-1980-2019'!$A$1:$A$16305,'[1]NBA-Data-1980-2019'!$F$1:$F$16305,"",0)</f>
        <v/>
      </c>
      <c r="CI71" s="2" t="str" cm="1">
        <f t="array" ref="CI71">_xlfn.XLOOKUP($A71&amp;CI$5,'[1]NBA-Data-1980-2019'!$B$1:$B$16305&amp;'[1]NBA-Data-1980-2019'!$A$1:$A$16305,'[1]NBA-Data-1980-2019'!$F$1:$F$16305,"",0)</f>
        <v/>
      </c>
      <c r="CJ71" s="2" t="str" cm="1">
        <f t="array" ref="CJ71">_xlfn.XLOOKUP($A71&amp;CJ$5,'[1]NBA-Data-1980-2019'!$B$1:$B$16305&amp;'[1]NBA-Data-1980-2019'!$A$1:$A$16305,'[1]NBA-Data-1980-2019'!$F$1:$F$16305,"",0)</f>
        <v/>
      </c>
      <c r="CK71" s="2" t="str" cm="1">
        <f t="array" ref="CK71">_xlfn.XLOOKUP($A71&amp;CK$5,'[1]NBA-Data-1980-2019'!$B$1:$B$16305&amp;'[1]NBA-Data-1980-2019'!$A$1:$A$16305,'[1]NBA-Data-1980-2019'!$F$1:$F$16305,"",0)</f>
        <v/>
      </c>
      <c r="CL71" s="2" t="str" cm="1">
        <f t="array" ref="CL71">_xlfn.XLOOKUP($A71&amp;CL$5,'[1]NBA-Data-1980-2019'!$B$1:$B$16305&amp;'[1]NBA-Data-1980-2019'!$A$1:$A$16305,'[1]NBA-Data-1980-2019'!$F$1:$F$16305,"",0)</f>
        <v/>
      </c>
      <c r="CM71" s="2" t="str" cm="1">
        <f t="array" ref="CM71">_xlfn.XLOOKUP($A71&amp;CM$5,'[1]NBA-Data-1980-2019'!$B$1:$B$16305&amp;'[1]NBA-Data-1980-2019'!$A$1:$A$16305,'[1]NBA-Data-1980-2019'!$F$1:$F$16305,"",0)</f>
        <v/>
      </c>
      <c r="CN71" s="2" t="str" cm="1">
        <f t="array" ref="CN71">_xlfn.XLOOKUP($A71&amp;CN$5,'[1]NBA-Data-1980-2019'!$B$1:$B$16305&amp;'[1]NBA-Data-1980-2019'!$A$1:$A$16305,'[1]NBA-Data-1980-2019'!$F$1:$F$16305,"",0)</f>
        <v/>
      </c>
      <c r="CO71" s="2" t="str" cm="1">
        <f t="array" ref="CO71">_xlfn.XLOOKUP($A71&amp;CO$5,'[1]NBA-Data-1980-2019'!$B$1:$B$16305&amp;'[1]NBA-Data-1980-2019'!$A$1:$A$16305,'[1]NBA-Data-1980-2019'!$F$1:$F$16305,"",0)</f>
        <v/>
      </c>
      <c r="CP71" s="2" t="str" cm="1">
        <f t="array" ref="CP71">_xlfn.XLOOKUP($A71&amp;CP$5,'[1]NBA-Data-1980-2019'!$B$1:$B$16305&amp;'[1]NBA-Data-1980-2019'!$A$1:$A$16305,'[1]NBA-Data-1980-2019'!$F$1:$F$16305,"",0)</f>
        <v/>
      </c>
      <c r="CQ71" s="2" t="str" cm="1">
        <f t="array" ref="CQ71">_xlfn.XLOOKUP($A71&amp;CQ$5,'[1]NBA-Data-1980-2019'!$B$1:$B$16305&amp;'[1]NBA-Data-1980-2019'!$A$1:$A$16305,'[1]NBA-Data-1980-2019'!$F$1:$F$16305,"",0)</f>
        <v/>
      </c>
      <c r="CR71" s="2" t="str" cm="1">
        <f t="array" ref="CR71">_xlfn.XLOOKUP($A71&amp;CR$5,'[1]NBA-Data-1980-2019'!$B$1:$B$16305&amp;'[1]NBA-Data-1980-2019'!$A$1:$A$16305,'[1]NBA-Data-1980-2019'!$F$1:$F$16305,"",0)</f>
        <v/>
      </c>
      <c r="CS71" s="2" t="str" cm="1">
        <f t="array" ref="CS71">_xlfn.XLOOKUP($A71&amp;CS$5,'[1]NBA-Data-1980-2019'!$B$1:$B$16305&amp;'[1]NBA-Data-1980-2019'!$A$1:$A$16305,'[1]NBA-Data-1980-2019'!$F$1:$F$16305,"",0)</f>
        <v/>
      </c>
      <c r="CU71" s="2" t="str">
        <f>_xlfn.XLOOKUP($A71,TEAMS!$G$1:$G$839,TEAMS!$H$1:$H$839,"",0)</f>
        <v>PF</v>
      </c>
      <c r="CV71" s="2" t="str">
        <f>_xlfn.XLOOKUP($CU71,DASHBOARD!$B$22:$B$27,DASHBOARD!$C$22:$C$27,"",0)</f>
        <v>FORWARD</v>
      </c>
      <c r="CY71" s="63">
        <f>SUMIFS('[1]NBA-Data-1980-2019'!$G$1:$G$16305,'[1]NBA-Data-1980-2019'!$B$1:$B$16305,$A71,'[1]NBA-Data-1980-2019'!$A$1:$A$16305,CY$9)</f>
        <v>0</v>
      </c>
      <c r="CZ71" s="63">
        <f>SUMIFS('[1]NBA-Data-1980-2019'!$G$1:$G$16305,'[1]NBA-Data-1980-2019'!$B$1:$B$16305,$A71,'[1]NBA-Data-1980-2019'!$A$1:$A$16305,CZ$9)</f>
        <v>0</v>
      </c>
      <c r="DA71" s="63">
        <f>SUMIFS('[1]NBA-Data-1980-2019'!$G$1:$G$16305,'[1]NBA-Data-1980-2019'!$B$1:$B$16305,$A71,'[1]NBA-Data-1980-2019'!$A$1:$A$16305,DA$9)</f>
        <v>0</v>
      </c>
      <c r="DB71" s="63">
        <f>SUMIFS('[1]NBA-Data-1980-2019'!$G$1:$G$16305,'[1]NBA-Data-1980-2019'!$B$1:$B$16305,$A71,'[1]NBA-Data-1980-2019'!$A$1:$A$16305,DB$9)</f>
        <v>0</v>
      </c>
      <c r="DC71" s="63">
        <f>SUMIFS('[1]NBA-Data-1980-2019'!$G$1:$G$16305,'[1]NBA-Data-1980-2019'!$B$1:$B$16305,$A71,'[1]NBA-Data-1980-2019'!$A$1:$A$16305,DC$9)</f>
        <v>0</v>
      </c>
      <c r="DD71" s="63">
        <f>SUMIFS('[1]NBA-Data-1980-2019'!$G$1:$G$16305,'[1]NBA-Data-1980-2019'!$B$1:$B$16305,$A71,'[1]NBA-Data-1980-2019'!$A$1:$A$16305,DD$9)</f>
        <v>923000</v>
      </c>
      <c r="DE71" s="63">
        <f>SUMIFS('[1]NBA-Data-1980-2019'!$G$1:$G$16305,'[1]NBA-Data-1980-2019'!$B$1:$B$16305,$A71,'[1]NBA-Data-1980-2019'!$A$1:$A$16305,DE$9)</f>
        <v>1051000</v>
      </c>
      <c r="DF71" s="63">
        <f>SUMIFS('[1]NBA-Data-1980-2019'!$G$1:$G$16305,'[1]NBA-Data-1980-2019'!$B$1:$B$16305,$A71,'[1]NBA-Data-1980-2019'!$A$1:$A$16305,DF$9)</f>
        <v>1199520</v>
      </c>
      <c r="DG71" s="63">
        <f>SUMIFS('[1]NBA-Data-1980-2019'!$G$1:$G$16305,'[1]NBA-Data-1980-2019'!$B$1:$B$16305,$A71,'[1]NBA-Data-1980-2019'!$A$1:$A$16305,DG$9)</f>
        <v>500000</v>
      </c>
      <c r="DH71" s="63">
        <f>SUMIFS('[1]NBA-Data-1980-2019'!$G$1:$G$16305,'[1]NBA-Data-1980-2019'!$B$1:$B$16305,$A71,'[1]NBA-Data-1980-2019'!$A$1:$A$16305,DH$9)</f>
        <v>3560000</v>
      </c>
      <c r="DI71" s="63">
        <f>SUMIFS('[1]NBA-Data-1980-2019'!$G$1:$G$16305,'[1]NBA-Data-1980-2019'!$B$1:$B$16305,$A71,'[1]NBA-Data-1980-2019'!$A$1:$A$16305,DI$9)</f>
        <v>3940000</v>
      </c>
      <c r="DJ71" s="63">
        <f>SUMIFS('[1]NBA-Data-1980-2019'!$G$1:$G$16305,'[1]NBA-Data-1980-2019'!$B$1:$B$16305,$A71,'[1]NBA-Data-1980-2019'!$A$1:$A$16305,DJ$9)</f>
        <v>4000000</v>
      </c>
      <c r="DK71" s="63">
        <f>SUMIFS('[1]NBA-Data-1980-2019'!$G$1:$G$16305,'[1]NBA-Data-1980-2019'!$B$1:$B$16305,$A71,'[1]NBA-Data-1980-2019'!$A$1:$A$16305,DK$9)</f>
        <v>4500000</v>
      </c>
      <c r="DL71" s="63">
        <f>SUMIFS('[1]NBA-Data-1980-2019'!$G$1:$G$16305,'[1]NBA-Data-1980-2019'!$B$1:$B$16305,$A71,'[1]NBA-Data-1980-2019'!$A$1:$A$16305,DL$9)</f>
        <v>5000000</v>
      </c>
      <c r="DM71" s="63">
        <f>SUMIFS('[1]NBA-Data-1980-2019'!$G$1:$G$16305,'[1]NBA-Data-1980-2019'!$B$1:$B$16305,$A71,'[1]NBA-Data-1980-2019'!$A$1:$A$16305,DM$9)</f>
        <v>5500000</v>
      </c>
      <c r="DN71" s="63">
        <f>SUMIFS('[1]NBA-Data-1980-2019'!$G$1:$G$16305,'[1]NBA-Data-1980-2019'!$B$1:$B$16305,$A71,'[1]NBA-Data-1980-2019'!$A$1:$A$16305,DN$9)</f>
        <v>6000000</v>
      </c>
      <c r="DO71" s="63">
        <f>SUMIFS('[1]NBA-Data-1980-2019'!$G$1:$G$16305,'[1]NBA-Data-1980-2019'!$B$1:$B$16305,$A71,'[1]NBA-Data-1980-2019'!$A$1:$A$16305,DO$9)</f>
        <v>6500000</v>
      </c>
      <c r="DP71" s="63">
        <f>SUMIFS('[1]NBA-Data-1980-2019'!$G$1:$G$16305,'[1]NBA-Data-1980-2019'!$B$1:$B$16305,$A71,'[1]NBA-Data-1980-2019'!$A$1:$A$16305,DP$9)</f>
        <v>0</v>
      </c>
      <c r="DQ71" s="63">
        <f>SUMIFS('[1]NBA-Data-1980-2019'!$G$1:$G$16305,'[1]NBA-Data-1980-2019'!$B$1:$B$16305,$A71,'[1]NBA-Data-1980-2019'!$A$1:$A$16305,DQ$9)</f>
        <v>0</v>
      </c>
      <c r="DR71" s="63">
        <f>SUMIFS('[1]NBA-Data-1980-2019'!$G$1:$G$16305,'[1]NBA-Data-1980-2019'!$B$1:$B$16305,$A71,'[1]NBA-Data-1980-2019'!$A$1:$A$16305,DR$9)</f>
        <v>0</v>
      </c>
      <c r="DS71" s="63">
        <f>SUMIFS('[1]NBA-Data-1980-2019'!$G$1:$G$16305,'[1]NBA-Data-1980-2019'!$B$1:$B$16305,$A71,'[1]NBA-Data-1980-2019'!$A$1:$A$16305,DS$9)</f>
        <v>0</v>
      </c>
      <c r="DT71" s="63">
        <f>SUMIFS('[1]NBA-Data-1980-2019'!$G$1:$G$16305,'[1]NBA-Data-1980-2019'!$B$1:$B$16305,$A71,'[1]NBA-Data-1980-2019'!$A$1:$A$16305,DT$9)</f>
        <v>0</v>
      </c>
      <c r="DU71" s="63">
        <f>SUMIFS('[1]NBA-Data-1980-2019'!$G$1:$G$16305,'[1]NBA-Data-1980-2019'!$B$1:$B$16305,$A71,'[1]NBA-Data-1980-2019'!$A$1:$A$16305,DU$9)</f>
        <v>0</v>
      </c>
      <c r="DV71" s="63">
        <f>SUMIFS('[1]NBA-Data-1980-2019'!$G$1:$G$16305,'[1]NBA-Data-1980-2019'!$B$1:$B$16305,$A71,'[1]NBA-Data-1980-2019'!$A$1:$A$16305,DV$9)</f>
        <v>0</v>
      </c>
      <c r="DW71" s="63">
        <f>SUMIFS('[1]NBA-Data-1980-2019'!$G$1:$G$16305,'[1]NBA-Data-1980-2019'!$B$1:$B$16305,$A71,'[1]NBA-Data-1980-2019'!$A$1:$A$16305,DW$9)</f>
        <v>0</v>
      </c>
      <c r="DX71" s="63">
        <f>SUMIFS('[1]NBA-Data-1980-2019'!$G$1:$G$16305,'[1]NBA-Data-1980-2019'!$B$1:$B$16305,$A71,'[1]NBA-Data-1980-2019'!$A$1:$A$16305,DX$9)</f>
        <v>0</v>
      </c>
      <c r="DY71" s="63">
        <f>SUMIFS('[1]NBA-Data-1980-2019'!$G$1:$G$16305,'[1]NBA-Data-1980-2019'!$B$1:$B$16305,$A71,'[1]NBA-Data-1980-2019'!$A$1:$A$16305,DY$9)</f>
        <v>0</v>
      </c>
      <c r="DZ71" s="63">
        <f>SUMIFS('[1]NBA-Data-1980-2019'!$G$1:$G$16305,'[1]NBA-Data-1980-2019'!$B$1:$B$16305,$A71,'[1]NBA-Data-1980-2019'!$A$1:$A$16305,DZ$9)</f>
        <v>0</v>
      </c>
      <c r="EA71" s="63">
        <f>SUMIFS('[1]NBA-Data-1980-2019'!$G$1:$G$16305,'[1]NBA-Data-1980-2019'!$B$1:$B$16305,$A71,'[1]NBA-Data-1980-2019'!$A$1:$A$16305,EA$9)</f>
        <v>0</v>
      </c>
      <c r="EB71" s="63">
        <f>SUMIFS('[1]NBA-Data-1980-2019'!$G$1:$G$16305,'[1]NBA-Data-1980-2019'!$B$1:$B$16305,$A71,'[1]NBA-Data-1980-2019'!$A$1:$A$16305,EB$9)</f>
        <v>0</v>
      </c>
      <c r="EC71" s="63">
        <f>SUMIFS('[1]NBA-Data-1980-2019'!$G$1:$G$16305,'[1]NBA-Data-1980-2019'!$B$1:$B$16305,$A71,'[1]NBA-Data-1980-2019'!$A$1:$A$16305,EC$9)</f>
        <v>0</v>
      </c>
      <c r="ED71" s="63">
        <f>SUMIFS('[1]NBA-Data-1980-2019'!$G$1:$G$16305,'[1]NBA-Data-1980-2019'!$B$1:$B$16305,$A71,'[1]NBA-Data-1980-2019'!$A$1:$A$16305,ED$9)</f>
        <v>0</v>
      </c>
      <c r="EH71" s="2" t="s">
        <v>1273</v>
      </c>
      <c r="EZ71" s="1"/>
    </row>
    <row r="72" spans="1:156" x14ac:dyDescent="0.2">
      <c r="A72" s="2" t="s">
        <v>808</v>
      </c>
      <c r="B72" s="2" t="str" cm="1">
        <f t="array" ref="B72">_xlfn.XLOOKUP($A72&amp;B$5,'[1]NBA-Data-1980-2019'!$B$1:$B$16305&amp;'[1]NBA-Data-1980-2019'!$A$1:$A$16305,'[1]NBA-Data-1980-2019'!$D$1:$D$16305,"",0)</f>
        <v/>
      </c>
      <c r="C72" s="2" t="str" cm="1">
        <f t="array" ref="C72">_xlfn.XLOOKUP($A72&amp;C$5,'[1]NBA-Data-1980-2019'!$B$1:$B$16305&amp;'[1]NBA-Data-1980-2019'!$A$1:$A$16305,'[1]NBA-Data-1980-2019'!$D$1:$D$16305,"",0)</f>
        <v/>
      </c>
      <c r="D72" s="2" t="str" cm="1">
        <f t="array" ref="D72">_xlfn.XLOOKUP($A72&amp;D$5,'[1]NBA-Data-1980-2019'!$B$1:$B$16305&amp;'[1]NBA-Data-1980-2019'!$A$1:$A$16305,'[1]NBA-Data-1980-2019'!$D$1:$D$16305,"",0)</f>
        <v/>
      </c>
      <c r="E72" s="2" t="str" cm="1">
        <f t="array" ref="E72">_xlfn.XLOOKUP($A72&amp;E$5,'[1]NBA-Data-1980-2019'!$B$1:$B$16305&amp;'[1]NBA-Data-1980-2019'!$A$1:$A$16305,'[1]NBA-Data-1980-2019'!$D$1:$D$16305,"",0)</f>
        <v/>
      </c>
      <c r="F72" s="2" t="str" cm="1">
        <f t="array" ref="F72">_xlfn.XLOOKUP($A72&amp;F$5,'[1]NBA-Data-1980-2019'!$B$1:$B$16305&amp;'[1]NBA-Data-1980-2019'!$A$1:$A$16305,'[1]NBA-Data-1980-2019'!$D$1:$D$16305,"",0)</f>
        <v/>
      </c>
      <c r="G72" s="2" t="str" cm="1">
        <f t="array" ref="G72">_xlfn.XLOOKUP($A72&amp;G$5,'[1]NBA-Data-1980-2019'!$B$1:$B$16305&amp;'[1]NBA-Data-1980-2019'!$A$1:$A$16305,'[1]NBA-Data-1980-2019'!$D$1:$D$16305,"",0)</f>
        <v/>
      </c>
      <c r="H72" s="2" t="str" cm="1">
        <f t="array" ref="H72">_xlfn.XLOOKUP($A72&amp;H$5,'[1]NBA-Data-1980-2019'!$B$1:$B$16305&amp;'[1]NBA-Data-1980-2019'!$A$1:$A$16305,'[1]NBA-Data-1980-2019'!$D$1:$D$16305,"",0)</f>
        <v/>
      </c>
      <c r="I72" s="2" t="str" cm="1">
        <f t="array" ref="I72">_xlfn.XLOOKUP($A72&amp;I$5,'[1]NBA-Data-1980-2019'!$B$1:$B$16305&amp;'[1]NBA-Data-1980-2019'!$A$1:$A$16305,'[1]NBA-Data-1980-2019'!$D$1:$D$16305,"",0)</f>
        <v/>
      </c>
      <c r="J72" s="2" t="str" cm="1">
        <f t="array" ref="J72">_xlfn.XLOOKUP($A72&amp;J$5,'[1]NBA-Data-1980-2019'!$B$1:$B$16305&amp;'[1]NBA-Data-1980-2019'!$A$1:$A$16305,'[1]NBA-Data-1980-2019'!$D$1:$D$16305,"",0)</f>
        <v/>
      </c>
      <c r="K72" s="2" t="str" cm="1">
        <f t="array" ref="K72">_xlfn.XLOOKUP($A72&amp;K$5,'[1]NBA-Data-1980-2019'!$B$1:$B$16305&amp;'[1]NBA-Data-1980-2019'!$A$1:$A$16305,'[1]NBA-Data-1980-2019'!$D$1:$D$16305,"",0)</f>
        <v/>
      </c>
      <c r="L72" s="2" t="str" cm="1">
        <f t="array" ref="L72">_xlfn.XLOOKUP($A72&amp;L$5,'[1]NBA-Data-1980-2019'!$B$1:$B$16305&amp;'[1]NBA-Data-1980-2019'!$A$1:$A$16305,'[1]NBA-Data-1980-2019'!$D$1:$D$16305,"",0)</f>
        <v/>
      </c>
      <c r="M72" s="2" t="str" cm="1">
        <f t="array" ref="M72">_xlfn.XLOOKUP($A72&amp;M$5,'[1]NBA-Data-1980-2019'!$B$1:$B$16305&amp;'[1]NBA-Data-1980-2019'!$A$1:$A$16305,'[1]NBA-Data-1980-2019'!$D$1:$D$16305,"",0)</f>
        <v/>
      </c>
      <c r="N72" s="2" t="str" cm="1">
        <f t="array" ref="N72">_xlfn.XLOOKUP($A72&amp;N$5,'[1]NBA-Data-1980-2019'!$B$1:$B$16305&amp;'[1]NBA-Data-1980-2019'!$A$1:$A$16305,'[1]NBA-Data-1980-2019'!$D$1:$D$16305,"",0)</f>
        <v/>
      </c>
      <c r="O72" s="2" t="str" cm="1">
        <f t="array" ref="O72">_xlfn.XLOOKUP($A72&amp;O$5,'[1]NBA-Data-1980-2019'!$B$1:$B$16305&amp;'[1]NBA-Data-1980-2019'!$A$1:$A$16305,'[1]NBA-Data-1980-2019'!$D$1:$D$16305,"",0)</f>
        <v/>
      </c>
      <c r="P72" s="2" t="str" cm="1">
        <f t="array" ref="P72">_xlfn.XLOOKUP($A72&amp;P$5,'[1]NBA-Data-1980-2019'!$B$1:$B$16305&amp;'[1]NBA-Data-1980-2019'!$A$1:$A$16305,'[1]NBA-Data-1980-2019'!$D$1:$D$16305,"",0)</f>
        <v/>
      </c>
      <c r="Q72" s="2" t="str" cm="1">
        <f t="array" ref="Q72">_xlfn.XLOOKUP($A72&amp;Q$5,'[1]NBA-Data-1980-2019'!$B$1:$B$16305&amp;'[1]NBA-Data-1980-2019'!$A$1:$A$16305,'[1]NBA-Data-1980-2019'!$D$1:$D$16305,"",0)</f>
        <v/>
      </c>
      <c r="R72" s="2" t="str" cm="1">
        <f t="array" ref="R72">_xlfn.XLOOKUP($A72&amp;R$5,'[1]NBA-Data-1980-2019'!$B$1:$B$16305&amp;'[1]NBA-Data-1980-2019'!$A$1:$A$16305,'[1]NBA-Data-1980-2019'!$D$1:$D$16305,"",0)</f>
        <v/>
      </c>
      <c r="S72" s="2" t="str" cm="1">
        <f t="array" ref="S72">_xlfn.XLOOKUP($A72&amp;S$5,'[1]NBA-Data-1980-2019'!$B$1:$B$16305&amp;'[1]NBA-Data-1980-2019'!$A$1:$A$16305,'[1]NBA-Data-1980-2019'!$D$1:$D$16305,"",0)</f>
        <v/>
      </c>
      <c r="T72" s="2" t="str" cm="1">
        <f t="array" ref="T72">_xlfn.XLOOKUP($A72&amp;T$5,'[1]NBA-Data-1980-2019'!$B$1:$B$16305&amp;'[1]NBA-Data-1980-2019'!$A$1:$A$16305,'[1]NBA-Data-1980-2019'!$D$1:$D$16305,"",0)</f>
        <v/>
      </c>
      <c r="U72" s="2" t="str" cm="1">
        <f t="array" ref="U72">_xlfn.XLOOKUP($A72&amp;U$5,'[1]NBA-Data-1980-2019'!$B$1:$B$16305&amp;'[1]NBA-Data-1980-2019'!$A$1:$A$16305,'[1]NBA-Data-1980-2019'!$D$1:$D$16305,"",0)</f>
        <v/>
      </c>
      <c r="V72" s="2" t="str" cm="1">
        <f t="array" ref="V72">_xlfn.XLOOKUP($A72&amp;V$5,'[1]NBA-Data-1980-2019'!$B$1:$B$16305&amp;'[1]NBA-Data-1980-2019'!$A$1:$A$16305,'[1]NBA-Data-1980-2019'!$D$1:$D$16305,"",0)</f>
        <v/>
      </c>
      <c r="W72" s="2" t="str" cm="1">
        <f t="array" ref="W72">_xlfn.XLOOKUP($A72&amp;W$5,'[1]NBA-Data-1980-2019'!$B$1:$B$16305&amp;'[1]NBA-Data-1980-2019'!$A$1:$A$16305,'[1]NBA-Data-1980-2019'!$D$1:$D$16305,"",0)</f>
        <v>SAS</v>
      </c>
      <c r="X72" s="2" t="str" cm="1">
        <f t="array" ref="X72">_xlfn.XLOOKUP($A72&amp;X$5,'[1]NBA-Data-1980-2019'!$B$1:$B$16305&amp;'[1]NBA-Data-1980-2019'!$A$1:$A$16305,'[1]NBA-Data-1980-2019'!$D$1:$D$16305,"",0)</f>
        <v>SAS</v>
      </c>
      <c r="Y72" s="2" t="str" cm="1">
        <f t="array" ref="Y72">_xlfn.XLOOKUP($A72&amp;Y$5,'[1]NBA-Data-1980-2019'!$B$1:$B$16305&amp;'[1]NBA-Data-1980-2019'!$A$1:$A$16305,'[1]NBA-Data-1980-2019'!$D$1:$D$16305,"",0)</f>
        <v>SAS</v>
      </c>
      <c r="Z72" s="2" t="str" cm="1">
        <f t="array" ref="Z72">_xlfn.XLOOKUP($A72&amp;Z$5,'[1]NBA-Data-1980-2019'!$B$1:$B$16305&amp;'[1]NBA-Data-1980-2019'!$A$1:$A$16305,'[1]NBA-Data-1980-2019'!$D$1:$D$16305,"",0)</f>
        <v>SAS</v>
      </c>
      <c r="AA72" s="2" t="str" cm="1">
        <f t="array" ref="AA72">_xlfn.XLOOKUP($A72&amp;AA$5,'[1]NBA-Data-1980-2019'!$B$1:$B$16305&amp;'[1]NBA-Data-1980-2019'!$A$1:$A$16305,'[1]NBA-Data-1980-2019'!$D$1:$D$16305,"",0)</f>
        <v>TOR</v>
      </c>
      <c r="AB72" s="2" t="str" cm="1">
        <f t="array" ref="AB72">_xlfn.XLOOKUP($A72&amp;AB$5,'[1]NBA-Data-1980-2019'!$B$1:$B$16305&amp;'[1]NBA-Data-1980-2019'!$A$1:$A$16305,'[1]NBA-Data-1980-2019'!$D$1:$D$16305,"",0)</f>
        <v>TOR</v>
      </c>
      <c r="AC72" s="2" t="str" cm="1">
        <f t="array" ref="AC72">_xlfn.XLOOKUP($A72&amp;AC$5,'[1]NBA-Data-1980-2019'!$B$1:$B$16305&amp;'[1]NBA-Data-1980-2019'!$A$1:$A$16305,'[1]NBA-Data-1980-2019'!$D$1:$D$16305,"",0)</f>
        <v>IND</v>
      </c>
      <c r="AD72" s="2" t="str" cm="1">
        <f t="array" ref="AD72">_xlfn.XLOOKUP($A72&amp;AD$5,'[1]NBA-Data-1980-2019'!$B$1:$B$16305&amp;'[1]NBA-Data-1980-2019'!$A$1:$A$16305,'[1]NBA-Data-1980-2019'!$D$1:$D$16305,"",0)</f>
        <v>IND</v>
      </c>
      <c r="AE72" s="2" t="str" cm="1">
        <f t="array" ref="AE72">_xlfn.XLOOKUP($A72&amp;AE$5,'[1]NBA-Data-1980-2019'!$B$1:$B$16305&amp;'[1]NBA-Data-1980-2019'!$A$1:$A$16305,'[1]NBA-Data-1980-2019'!$D$1:$D$16305,"",0)</f>
        <v/>
      </c>
      <c r="AF72" s="2" t="str" cm="1">
        <f t="array" ref="AF72">_xlfn.XLOOKUP($A72&amp;AF$5,'[1]NBA-Data-1980-2019'!$B$1:$B$16305&amp;'[1]NBA-Data-1980-2019'!$A$1:$A$16305,'[1]NBA-Data-1980-2019'!$D$1:$D$16305,"",0)</f>
        <v/>
      </c>
      <c r="AG72" s="2" t="str" cm="1">
        <f t="array" ref="AG72">_xlfn.XLOOKUP($A72&amp;AG$5,'[1]NBA-Data-1980-2019'!$B$1:$B$16305&amp;'[1]NBA-Data-1980-2019'!$A$1:$A$16305,'[1]NBA-Data-1980-2019'!$D$1:$D$16305,"",0)</f>
        <v/>
      </c>
      <c r="AH72" s="2" t="str" cm="1">
        <f t="array" ref="AH72">_xlfn.XLOOKUP($A72&amp;AH$5,'[1]NBA-Data-1980-2019'!$B$1:$B$16305&amp;'[1]NBA-Data-1980-2019'!$A$1:$A$16305,'[1]NBA-Data-1980-2019'!$H$1:$H$16305,"",0)</f>
        <v/>
      </c>
      <c r="AI72" s="2" t="str" cm="1">
        <f t="array" ref="AI72">_xlfn.XLOOKUP($A72&amp;AI$5,'[1]NBA-Data-1980-2019'!$B$1:$B$16305&amp;'[1]NBA-Data-1980-2019'!$A$1:$A$16305,'[1]NBA-Data-1980-2019'!$H$1:$H$16305,"",0)</f>
        <v/>
      </c>
      <c r="AJ72" s="2" t="str" cm="1">
        <f t="array" ref="AJ72">_xlfn.XLOOKUP($A72&amp;AJ$5,'[1]NBA-Data-1980-2019'!$B$1:$B$16305&amp;'[1]NBA-Data-1980-2019'!$A$1:$A$16305,'[1]NBA-Data-1980-2019'!$H$1:$H$16305,"",0)</f>
        <v/>
      </c>
      <c r="AK72" s="2" t="str" cm="1">
        <f t="array" ref="AK72">_xlfn.XLOOKUP($A72&amp;AK$5,'[1]NBA-Data-1980-2019'!$B$1:$B$16305&amp;'[1]NBA-Data-1980-2019'!$A$1:$A$16305,'[1]NBA-Data-1980-2019'!$H$1:$H$16305,"",0)</f>
        <v/>
      </c>
      <c r="AL72" s="2" t="str" cm="1">
        <f t="array" ref="AL72">_xlfn.XLOOKUP($A72&amp;AL$5,'[1]NBA-Data-1980-2019'!$B$1:$B$16305&amp;'[1]NBA-Data-1980-2019'!$A$1:$A$16305,'[1]NBA-Data-1980-2019'!$H$1:$H$16305,"",0)</f>
        <v/>
      </c>
      <c r="AM72" s="2" t="str" cm="1">
        <f t="array" ref="AM72">_xlfn.XLOOKUP($A72&amp;AM$5,'[1]NBA-Data-1980-2019'!$B$1:$B$16305&amp;'[1]NBA-Data-1980-2019'!$A$1:$A$16305,'[1]NBA-Data-1980-2019'!$H$1:$H$16305,"",0)</f>
        <v/>
      </c>
      <c r="AN72" s="2" t="str" cm="1">
        <f t="array" ref="AN72">_xlfn.XLOOKUP($A72&amp;AN$5,'[1]NBA-Data-1980-2019'!$B$1:$B$16305&amp;'[1]NBA-Data-1980-2019'!$A$1:$A$16305,'[1]NBA-Data-1980-2019'!$H$1:$H$16305,"",0)</f>
        <v/>
      </c>
      <c r="AO72" s="2" t="str" cm="1">
        <f t="array" ref="AO72">_xlfn.XLOOKUP($A72&amp;AO$5,'[1]NBA-Data-1980-2019'!$B$1:$B$16305&amp;'[1]NBA-Data-1980-2019'!$A$1:$A$16305,'[1]NBA-Data-1980-2019'!$H$1:$H$16305,"",0)</f>
        <v/>
      </c>
      <c r="AP72" s="2" t="str" cm="1">
        <f t="array" ref="AP72">_xlfn.XLOOKUP($A72&amp;AP$5,'[1]NBA-Data-1980-2019'!$B$1:$B$16305&amp;'[1]NBA-Data-1980-2019'!$A$1:$A$16305,'[1]NBA-Data-1980-2019'!$H$1:$H$16305,"",0)</f>
        <v/>
      </c>
      <c r="AQ72" s="2" t="str" cm="1">
        <f t="array" ref="AQ72">_xlfn.XLOOKUP($A72&amp;AQ$5,'[1]NBA-Data-1980-2019'!$B$1:$B$16305&amp;'[1]NBA-Data-1980-2019'!$A$1:$A$16305,'[1]NBA-Data-1980-2019'!$H$1:$H$16305,"",0)</f>
        <v/>
      </c>
      <c r="AR72" s="2" t="str" cm="1">
        <f t="array" ref="AR72">_xlfn.XLOOKUP($A72&amp;AR$5,'[1]NBA-Data-1980-2019'!$B$1:$B$16305&amp;'[1]NBA-Data-1980-2019'!$A$1:$A$16305,'[1]NBA-Data-1980-2019'!$H$1:$H$16305,"",0)</f>
        <v/>
      </c>
      <c r="AS72" s="2" t="str" cm="1">
        <f t="array" ref="AS72">_xlfn.XLOOKUP($A72&amp;AS$5,'[1]NBA-Data-1980-2019'!$B$1:$B$16305&amp;'[1]NBA-Data-1980-2019'!$A$1:$A$16305,'[1]NBA-Data-1980-2019'!$H$1:$H$16305,"",0)</f>
        <v/>
      </c>
      <c r="AT72" s="2" t="str" cm="1">
        <f t="array" ref="AT72">_xlfn.XLOOKUP($A72&amp;AT$5,'[1]NBA-Data-1980-2019'!$B$1:$B$16305&amp;'[1]NBA-Data-1980-2019'!$A$1:$A$16305,'[1]NBA-Data-1980-2019'!$H$1:$H$16305,"",0)</f>
        <v/>
      </c>
      <c r="AU72" s="2" t="str" cm="1">
        <f t="array" ref="AU72">_xlfn.XLOOKUP($A72&amp;AU$5,'[1]NBA-Data-1980-2019'!$B$1:$B$16305&amp;'[1]NBA-Data-1980-2019'!$A$1:$A$16305,'[1]NBA-Data-1980-2019'!$H$1:$H$16305,"",0)</f>
        <v/>
      </c>
      <c r="AV72" s="2" t="str" cm="1">
        <f t="array" ref="AV72">_xlfn.XLOOKUP($A72&amp;AV$5,'[1]NBA-Data-1980-2019'!$B$1:$B$16305&amp;'[1]NBA-Data-1980-2019'!$A$1:$A$16305,'[1]NBA-Data-1980-2019'!$H$1:$H$16305,"",0)</f>
        <v/>
      </c>
      <c r="AW72" s="2" t="str" cm="1">
        <f t="array" ref="AW72">_xlfn.XLOOKUP($A72&amp;AW$5,'[1]NBA-Data-1980-2019'!$B$1:$B$16305&amp;'[1]NBA-Data-1980-2019'!$A$1:$A$16305,'[1]NBA-Data-1980-2019'!$H$1:$H$16305,"",0)</f>
        <v/>
      </c>
      <c r="AX72" s="2" t="str" cm="1">
        <f t="array" ref="AX72">_xlfn.XLOOKUP($A72&amp;AX$5,'[1]NBA-Data-1980-2019'!$B$1:$B$16305&amp;'[1]NBA-Data-1980-2019'!$A$1:$A$16305,'[1]NBA-Data-1980-2019'!$H$1:$H$16305,"",0)</f>
        <v/>
      </c>
      <c r="AY72" s="2" t="str" cm="1">
        <f t="array" ref="AY72">_xlfn.XLOOKUP($A72&amp;AY$5,'[1]NBA-Data-1980-2019'!$B$1:$B$16305&amp;'[1]NBA-Data-1980-2019'!$A$1:$A$16305,'[1]NBA-Data-1980-2019'!$H$1:$H$16305,"",0)</f>
        <v/>
      </c>
      <c r="AZ72" s="2" t="str" cm="1">
        <f t="array" ref="AZ72">_xlfn.XLOOKUP($A72&amp;AZ$5,'[1]NBA-Data-1980-2019'!$B$1:$B$16305&amp;'[1]NBA-Data-1980-2019'!$A$1:$A$16305,'[1]NBA-Data-1980-2019'!$H$1:$H$16305,"",0)</f>
        <v/>
      </c>
      <c r="BA72" s="2" t="str" cm="1">
        <f t="array" ref="BA72">_xlfn.XLOOKUP($A72&amp;BA$5,'[1]NBA-Data-1980-2019'!$B$1:$B$16305&amp;'[1]NBA-Data-1980-2019'!$A$1:$A$16305,'[1]NBA-Data-1980-2019'!$H$1:$H$16305,"",0)</f>
        <v/>
      </c>
      <c r="BB72" s="2" t="str" cm="1">
        <f t="array" ref="BB72">_xlfn.XLOOKUP($A72&amp;BB$5,'[1]NBA-Data-1980-2019'!$B$1:$B$16305&amp;'[1]NBA-Data-1980-2019'!$A$1:$A$16305,'[1]NBA-Data-1980-2019'!$H$1:$H$16305,"",0)</f>
        <v/>
      </c>
      <c r="BC72" s="2" cm="1">
        <f t="array" ref="BC72">_xlfn.XLOOKUP($A72&amp;BC$5,'[1]NBA-Data-1980-2019'!$B$1:$B$16305&amp;'[1]NBA-Data-1980-2019'!$A$1:$A$16305,'[1]NBA-Data-1980-2019'!$H$1:$H$16305,"",0)</f>
        <v>266.79999999999995</v>
      </c>
      <c r="BD72" s="2" cm="1">
        <f t="array" ref="BD72">_xlfn.XLOOKUP($A72&amp;BD$5,'[1]NBA-Data-1980-2019'!$B$1:$B$16305&amp;'[1]NBA-Data-1980-2019'!$A$1:$A$16305,'[1]NBA-Data-1980-2019'!$H$1:$H$16305,"",0)</f>
        <v>389.2</v>
      </c>
      <c r="BE72" s="2" cm="1">
        <f t="array" ref="BE72">_xlfn.XLOOKUP($A72&amp;BE$5,'[1]NBA-Data-1980-2019'!$B$1:$B$16305&amp;'[1]NBA-Data-1980-2019'!$A$1:$A$16305,'[1]NBA-Data-1980-2019'!$H$1:$H$16305,"",0)</f>
        <v>938.40000000000009</v>
      </c>
      <c r="BF72" s="2" cm="1">
        <f t="array" ref="BF72">_xlfn.XLOOKUP($A72&amp;BF$5,'[1]NBA-Data-1980-2019'!$B$1:$B$16305&amp;'[1]NBA-Data-1980-2019'!$A$1:$A$16305,'[1]NBA-Data-1980-2019'!$H$1:$H$16305,"",0)</f>
        <v>1445.7</v>
      </c>
      <c r="BG72" s="2" cm="1">
        <f t="array" ref="BG72">_xlfn.XLOOKUP($A72&amp;BG$5,'[1]NBA-Data-1980-2019'!$B$1:$B$16305&amp;'[1]NBA-Data-1980-2019'!$A$1:$A$16305,'[1]NBA-Data-1980-2019'!$H$1:$H$16305,"",0)</f>
        <v>2048</v>
      </c>
      <c r="BH72" s="2" cm="1">
        <f t="array" ref="BH72">_xlfn.XLOOKUP($A72&amp;BH$5,'[1]NBA-Data-1980-2019'!$B$1:$B$16305&amp;'[1]NBA-Data-1980-2019'!$A$1:$A$16305,'[1]NBA-Data-1980-2019'!$H$1:$H$16305,"",0)</f>
        <v>2000</v>
      </c>
      <c r="BI72" s="2" cm="1">
        <f t="array" ref="BI72">_xlfn.XLOOKUP($A72&amp;BI$5,'[1]NBA-Data-1980-2019'!$B$1:$B$16305&amp;'[1]NBA-Data-1980-2019'!$A$1:$A$16305,'[1]NBA-Data-1980-2019'!$H$1:$H$16305,"",0)</f>
        <v>2214</v>
      </c>
      <c r="BJ72" s="2" cm="1">
        <f t="array" ref="BJ72">_xlfn.XLOOKUP($A72&amp;BJ$5,'[1]NBA-Data-1980-2019'!$B$1:$B$16305&amp;'[1]NBA-Data-1980-2019'!$A$1:$A$16305,'[1]NBA-Data-1980-2019'!$H$1:$H$16305,"",0)</f>
        <v>2066.4</v>
      </c>
      <c r="BK72" s="2" t="str" cm="1">
        <f t="array" ref="BK72">_xlfn.XLOOKUP($A72&amp;BK$5,'[1]NBA-Data-1980-2019'!$B$1:$B$16305&amp;'[1]NBA-Data-1980-2019'!$A$1:$A$16305,'[1]NBA-Data-1980-2019'!$H$1:$H$16305,"",0)</f>
        <v/>
      </c>
      <c r="BL72" s="2" t="str" cm="1">
        <f t="array" ref="BL72">_xlfn.XLOOKUP($A72&amp;BL$5,'[1]NBA-Data-1980-2019'!$B$1:$B$16305&amp;'[1]NBA-Data-1980-2019'!$A$1:$A$16305,'[1]NBA-Data-1980-2019'!$H$1:$H$16305,"",0)</f>
        <v/>
      </c>
      <c r="BM72" s="2" t="str" cm="1">
        <f t="array" ref="BM72">_xlfn.XLOOKUP($A72&amp;BM$5,'[1]NBA-Data-1980-2019'!$B$1:$B$16305&amp;'[1]NBA-Data-1980-2019'!$A$1:$A$16305,'[1]NBA-Data-1980-2019'!$H$1:$H$16305,"",0)</f>
        <v/>
      </c>
      <c r="BN72" s="2" t="str" cm="1">
        <f t="array" ref="BN72">_xlfn.XLOOKUP($A72&amp;BN$5,'[1]NBA-Data-1980-2019'!$B$1:$B$16305&amp;'[1]NBA-Data-1980-2019'!$A$1:$A$16305,'[1]NBA-Data-1980-2019'!$F$1:$F$16305,"",0)</f>
        <v/>
      </c>
      <c r="BO72" s="2" t="str" cm="1">
        <f t="array" ref="BO72">_xlfn.XLOOKUP($A72&amp;BO$5,'[1]NBA-Data-1980-2019'!$B$1:$B$16305&amp;'[1]NBA-Data-1980-2019'!$A$1:$A$16305,'[1]NBA-Data-1980-2019'!$F$1:$F$16305,"",0)</f>
        <v/>
      </c>
      <c r="BP72" s="2" t="str" cm="1">
        <f t="array" ref="BP72">_xlfn.XLOOKUP($A72&amp;BP$5,'[1]NBA-Data-1980-2019'!$B$1:$B$16305&amp;'[1]NBA-Data-1980-2019'!$A$1:$A$16305,'[1]NBA-Data-1980-2019'!$F$1:$F$16305,"",0)</f>
        <v/>
      </c>
      <c r="BQ72" s="2" t="str" cm="1">
        <f t="array" ref="BQ72">_xlfn.XLOOKUP($A72&amp;BQ$5,'[1]NBA-Data-1980-2019'!$B$1:$B$16305&amp;'[1]NBA-Data-1980-2019'!$A$1:$A$16305,'[1]NBA-Data-1980-2019'!$F$1:$F$16305,"",0)</f>
        <v/>
      </c>
      <c r="BR72" s="2" t="str" cm="1">
        <f t="array" ref="BR72">_xlfn.XLOOKUP($A72&amp;BR$5,'[1]NBA-Data-1980-2019'!$B$1:$B$16305&amp;'[1]NBA-Data-1980-2019'!$A$1:$A$16305,'[1]NBA-Data-1980-2019'!$F$1:$F$16305,"",0)</f>
        <v/>
      </c>
      <c r="BS72" s="2" t="str" cm="1">
        <f t="array" ref="BS72">_xlfn.XLOOKUP($A72&amp;BS$5,'[1]NBA-Data-1980-2019'!$B$1:$B$16305&amp;'[1]NBA-Data-1980-2019'!$A$1:$A$16305,'[1]NBA-Data-1980-2019'!$F$1:$F$16305,"",0)</f>
        <v/>
      </c>
      <c r="BT72" s="2" t="str" cm="1">
        <f t="array" ref="BT72">_xlfn.XLOOKUP($A72&amp;BT$5,'[1]NBA-Data-1980-2019'!$B$1:$B$16305&amp;'[1]NBA-Data-1980-2019'!$A$1:$A$16305,'[1]NBA-Data-1980-2019'!$F$1:$F$16305,"",0)</f>
        <v/>
      </c>
      <c r="BU72" s="2" t="str" cm="1">
        <f t="array" ref="BU72">_xlfn.XLOOKUP($A72&amp;BU$5,'[1]NBA-Data-1980-2019'!$B$1:$B$16305&amp;'[1]NBA-Data-1980-2019'!$A$1:$A$16305,'[1]NBA-Data-1980-2019'!$F$1:$F$16305,"",0)</f>
        <v/>
      </c>
      <c r="BV72" s="2" t="str" cm="1">
        <f t="array" ref="BV72">_xlfn.XLOOKUP($A72&amp;BV$5,'[1]NBA-Data-1980-2019'!$B$1:$B$16305&amp;'[1]NBA-Data-1980-2019'!$A$1:$A$16305,'[1]NBA-Data-1980-2019'!$F$1:$F$16305,"",0)</f>
        <v/>
      </c>
      <c r="BW72" s="2" t="str" cm="1">
        <f t="array" ref="BW72">_xlfn.XLOOKUP($A72&amp;BW$5,'[1]NBA-Data-1980-2019'!$B$1:$B$16305&amp;'[1]NBA-Data-1980-2019'!$A$1:$A$16305,'[1]NBA-Data-1980-2019'!$F$1:$F$16305,"",0)</f>
        <v/>
      </c>
      <c r="BX72" s="2" t="str" cm="1">
        <f t="array" ref="BX72">_xlfn.XLOOKUP($A72&amp;BX$5,'[1]NBA-Data-1980-2019'!$B$1:$B$16305&amp;'[1]NBA-Data-1980-2019'!$A$1:$A$16305,'[1]NBA-Data-1980-2019'!$F$1:$F$16305,"",0)</f>
        <v/>
      </c>
      <c r="BY72" s="2" t="str" cm="1">
        <f t="array" ref="BY72">_xlfn.XLOOKUP($A72&amp;BY$5,'[1]NBA-Data-1980-2019'!$B$1:$B$16305&amp;'[1]NBA-Data-1980-2019'!$A$1:$A$16305,'[1]NBA-Data-1980-2019'!$F$1:$F$16305,"",0)</f>
        <v/>
      </c>
      <c r="BZ72" s="2" t="str" cm="1">
        <f t="array" ref="BZ72">_xlfn.XLOOKUP($A72&amp;BZ$5,'[1]NBA-Data-1980-2019'!$B$1:$B$16305&amp;'[1]NBA-Data-1980-2019'!$A$1:$A$16305,'[1]NBA-Data-1980-2019'!$F$1:$F$16305,"",0)</f>
        <v/>
      </c>
      <c r="CA72" s="2" t="str" cm="1">
        <f t="array" ref="CA72">_xlfn.XLOOKUP($A72&amp;CA$5,'[1]NBA-Data-1980-2019'!$B$1:$B$16305&amp;'[1]NBA-Data-1980-2019'!$A$1:$A$16305,'[1]NBA-Data-1980-2019'!$F$1:$F$16305,"",0)</f>
        <v/>
      </c>
      <c r="CB72" s="2" t="str" cm="1">
        <f t="array" ref="CB72">_xlfn.XLOOKUP($A72&amp;CB$5,'[1]NBA-Data-1980-2019'!$B$1:$B$16305&amp;'[1]NBA-Data-1980-2019'!$A$1:$A$16305,'[1]NBA-Data-1980-2019'!$F$1:$F$16305,"",0)</f>
        <v/>
      </c>
      <c r="CC72" s="2" t="str" cm="1">
        <f t="array" ref="CC72">_xlfn.XLOOKUP($A72&amp;CC$5,'[1]NBA-Data-1980-2019'!$B$1:$B$16305&amp;'[1]NBA-Data-1980-2019'!$A$1:$A$16305,'[1]NBA-Data-1980-2019'!$F$1:$F$16305,"",0)</f>
        <v/>
      </c>
      <c r="CD72" s="2" t="str" cm="1">
        <f t="array" ref="CD72">_xlfn.XLOOKUP($A72&amp;CD$5,'[1]NBA-Data-1980-2019'!$B$1:$B$16305&amp;'[1]NBA-Data-1980-2019'!$A$1:$A$16305,'[1]NBA-Data-1980-2019'!$F$1:$F$16305,"",0)</f>
        <v/>
      </c>
      <c r="CE72" s="2" t="str" cm="1">
        <f t="array" ref="CE72">_xlfn.XLOOKUP($A72&amp;CE$5,'[1]NBA-Data-1980-2019'!$B$1:$B$16305&amp;'[1]NBA-Data-1980-2019'!$A$1:$A$16305,'[1]NBA-Data-1980-2019'!$F$1:$F$16305,"",0)</f>
        <v/>
      </c>
      <c r="CF72" s="2" t="str" cm="1">
        <f t="array" ref="CF72">_xlfn.XLOOKUP($A72&amp;CF$5,'[1]NBA-Data-1980-2019'!$B$1:$B$16305&amp;'[1]NBA-Data-1980-2019'!$A$1:$A$16305,'[1]NBA-Data-1980-2019'!$F$1:$F$16305,"",0)</f>
        <v/>
      </c>
      <c r="CG72" s="2" t="str" cm="1">
        <f t="array" ref="CG72">_xlfn.XLOOKUP($A72&amp;CG$5,'[1]NBA-Data-1980-2019'!$B$1:$B$16305&amp;'[1]NBA-Data-1980-2019'!$A$1:$A$16305,'[1]NBA-Data-1980-2019'!$F$1:$F$16305,"",0)</f>
        <v/>
      </c>
      <c r="CH72" s="2" t="str" cm="1">
        <f t="array" ref="CH72">_xlfn.XLOOKUP($A72&amp;CH$5,'[1]NBA-Data-1980-2019'!$B$1:$B$16305&amp;'[1]NBA-Data-1980-2019'!$A$1:$A$16305,'[1]NBA-Data-1980-2019'!$F$1:$F$16305,"",0)</f>
        <v/>
      </c>
      <c r="CI72" s="2" cm="1">
        <f t="array" ref="CI72">_xlfn.XLOOKUP($A72&amp;CI$5,'[1]NBA-Data-1980-2019'!$B$1:$B$16305&amp;'[1]NBA-Data-1980-2019'!$A$1:$A$16305,'[1]NBA-Data-1980-2019'!$F$1:$F$16305,"",0)</f>
        <v>6.9</v>
      </c>
      <c r="CJ72" s="2" cm="1">
        <f t="array" ref="CJ72">_xlfn.XLOOKUP($A72&amp;CJ$5,'[1]NBA-Data-1980-2019'!$B$1:$B$16305&amp;'[1]NBA-Data-1980-2019'!$A$1:$A$16305,'[1]NBA-Data-1980-2019'!$F$1:$F$16305,"",0)</f>
        <v>13.5</v>
      </c>
      <c r="CK72" s="2" cm="1">
        <f t="array" ref="CK72">_xlfn.XLOOKUP($A72&amp;CK$5,'[1]NBA-Data-1980-2019'!$B$1:$B$16305&amp;'[1]NBA-Data-1980-2019'!$A$1:$A$16305,'[1]NBA-Data-1980-2019'!$F$1:$F$16305,"",0)</f>
        <v>14.7</v>
      </c>
      <c r="CL72" s="2" cm="1">
        <f t="array" ref="CL72">_xlfn.XLOOKUP($A72&amp;CL$5,'[1]NBA-Data-1980-2019'!$B$1:$B$16305&amp;'[1]NBA-Data-1980-2019'!$A$1:$A$16305,'[1]NBA-Data-1980-2019'!$F$1:$F$16305,"",0)</f>
        <v>15.5</v>
      </c>
      <c r="CM72" s="2" cm="1">
        <f t="array" ref="CM72">_xlfn.XLOOKUP($A72&amp;CM$5,'[1]NBA-Data-1980-2019'!$B$1:$B$16305&amp;'[1]NBA-Data-1980-2019'!$A$1:$A$16305,'[1]NBA-Data-1980-2019'!$F$1:$F$16305,"",0)</f>
        <v>12.4</v>
      </c>
      <c r="CN72" s="2" cm="1">
        <f t="array" ref="CN72">_xlfn.XLOOKUP($A72&amp;CN$5,'[1]NBA-Data-1980-2019'!$B$1:$B$16305&amp;'[1]NBA-Data-1980-2019'!$A$1:$A$16305,'[1]NBA-Data-1980-2019'!$F$1:$F$16305,"",0)</f>
        <v>13.2</v>
      </c>
      <c r="CO72" s="2" cm="1">
        <f t="array" ref="CO72">_xlfn.XLOOKUP($A72&amp;CO$5,'[1]NBA-Data-1980-2019'!$B$1:$B$16305&amp;'[1]NBA-Data-1980-2019'!$A$1:$A$16305,'[1]NBA-Data-1980-2019'!$F$1:$F$16305,"",0)</f>
        <v>11</v>
      </c>
      <c r="CP72" s="2" cm="1">
        <f t="array" ref="CP72">_xlfn.XLOOKUP($A72&amp;CP$5,'[1]NBA-Data-1980-2019'!$B$1:$B$16305&amp;'[1]NBA-Data-1980-2019'!$A$1:$A$16305,'[1]NBA-Data-1980-2019'!$F$1:$F$16305,"",0)</f>
        <v>11</v>
      </c>
      <c r="CQ72" s="2" t="str" cm="1">
        <f t="array" ref="CQ72">_xlfn.XLOOKUP($A72&amp;CQ$5,'[1]NBA-Data-1980-2019'!$B$1:$B$16305&amp;'[1]NBA-Data-1980-2019'!$A$1:$A$16305,'[1]NBA-Data-1980-2019'!$F$1:$F$16305,"",0)</f>
        <v/>
      </c>
      <c r="CR72" s="2" t="str" cm="1">
        <f t="array" ref="CR72">_xlfn.XLOOKUP($A72&amp;CR$5,'[1]NBA-Data-1980-2019'!$B$1:$B$16305&amp;'[1]NBA-Data-1980-2019'!$A$1:$A$16305,'[1]NBA-Data-1980-2019'!$F$1:$F$16305,"",0)</f>
        <v/>
      </c>
      <c r="CS72" s="2" t="str" cm="1">
        <f t="array" ref="CS72">_xlfn.XLOOKUP($A72&amp;CS$5,'[1]NBA-Data-1980-2019'!$B$1:$B$16305&amp;'[1]NBA-Data-1980-2019'!$A$1:$A$16305,'[1]NBA-Data-1980-2019'!$F$1:$F$16305,"",0)</f>
        <v/>
      </c>
      <c r="CU72" s="2" t="str">
        <f>_xlfn.XLOOKUP($A72,TEAMS!$G$1:$G$839,TEAMS!$H$1:$H$839,"",0)</f>
        <v>SG</v>
      </c>
      <c r="CV72" s="2" t="str">
        <f>_xlfn.XLOOKUP($CU72,DASHBOARD!$B$22:$B$27,DASHBOARD!$C$22:$C$27,"",0)</f>
        <v>GUARD</v>
      </c>
      <c r="CY72" s="63">
        <f>SUMIFS('[1]NBA-Data-1980-2019'!$G$1:$G$16305,'[1]NBA-Data-1980-2019'!$B$1:$B$16305,$A72,'[1]NBA-Data-1980-2019'!$A$1:$A$16305,CY$9)</f>
        <v>0</v>
      </c>
      <c r="CZ72" s="63">
        <f>SUMIFS('[1]NBA-Data-1980-2019'!$G$1:$G$16305,'[1]NBA-Data-1980-2019'!$B$1:$B$16305,$A72,'[1]NBA-Data-1980-2019'!$A$1:$A$16305,CZ$9)</f>
        <v>0</v>
      </c>
      <c r="DA72" s="63">
        <f>SUMIFS('[1]NBA-Data-1980-2019'!$G$1:$G$16305,'[1]NBA-Data-1980-2019'!$B$1:$B$16305,$A72,'[1]NBA-Data-1980-2019'!$A$1:$A$16305,DA$9)</f>
        <v>0</v>
      </c>
      <c r="DB72" s="63">
        <f>SUMIFS('[1]NBA-Data-1980-2019'!$G$1:$G$16305,'[1]NBA-Data-1980-2019'!$B$1:$B$16305,$A72,'[1]NBA-Data-1980-2019'!$A$1:$A$16305,DB$9)</f>
        <v>0</v>
      </c>
      <c r="DC72" s="63">
        <f>SUMIFS('[1]NBA-Data-1980-2019'!$G$1:$G$16305,'[1]NBA-Data-1980-2019'!$B$1:$B$16305,$A72,'[1]NBA-Data-1980-2019'!$A$1:$A$16305,DC$9)</f>
        <v>0</v>
      </c>
      <c r="DD72" s="63">
        <f>SUMIFS('[1]NBA-Data-1980-2019'!$G$1:$G$16305,'[1]NBA-Data-1980-2019'!$B$1:$B$16305,$A72,'[1]NBA-Data-1980-2019'!$A$1:$A$16305,DD$9)</f>
        <v>0</v>
      </c>
      <c r="DE72" s="63">
        <f>SUMIFS('[1]NBA-Data-1980-2019'!$G$1:$G$16305,'[1]NBA-Data-1980-2019'!$B$1:$B$16305,$A72,'[1]NBA-Data-1980-2019'!$A$1:$A$16305,DE$9)</f>
        <v>0</v>
      </c>
      <c r="DF72" s="63">
        <f>SUMIFS('[1]NBA-Data-1980-2019'!$G$1:$G$16305,'[1]NBA-Data-1980-2019'!$B$1:$B$16305,$A72,'[1]NBA-Data-1980-2019'!$A$1:$A$16305,DF$9)</f>
        <v>0</v>
      </c>
      <c r="DG72" s="63">
        <f>SUMIFS('[1]NBA-Data-1980-2019'!$G$1:$G$16305,'[1]NBA-Data-1980-2019'!$B$1:$B$16305,$A72,'[1]NBA-Data-1980-2019'!$A$1:$A$16305,DG$9)</f>
        <v>0</v>
      </c>
      <c r="DH72" s="63">
        <f>SUMIFS('[1]NBA-Data-1980-2019'!$G$1:$G$16305,'[1]NBA-Data-1980-2019'!$B$1:$B$16305,$A72,'[1]NBA-Data-1980-2019'!$A$1:$A$16305,DH$9)</f>
        <v>0</v>
      </c>
      <c r="DI72" s="63">
        <f>SUMIFS('[1]NBA-Data-1980-2019'!$G$1:$G$16305,'[1]NBA-Data-1980-2019'!$B$1:$B$16305,$A72,'[1]NBA-Data-1980-2019'!$A$1:$A$16305,DI$9)</f>
        <v>0</v>
      </c>
      <c r="DJ72" s="63">
        <f>SUMIFS('[1]NBA-Data-1980-2019'!$G$1:$G$16305,'[1]NBA-Data-1980-2019'!$B$1:$B$16305,$A72,'[1]NBA-Data-1980-2019'!$A$1:$A$16305,DJ$9)</f>
        <v>0</v>
      </c>
      <c r="DK72" s="63">
        <f>SUMIFS('[1]NBA-Data-1980-2019'!$G$1:$G$16305,'[1]NBA-Data-1980-2019'!$B$1:$B$16305,$A72,'[1]NBA-Data-1980-2019'!$A$1:$A$16305,DK$9)</f>
        <v>0</v>
      </c>
      <c r="DL72" s="63">
        <f>SUMIFS('[1]NBA-Data-1980-2019'!$G$1:$G$16305,'[1]NBA-Data-1980-2019'!$B$1:$B$16305,$A72,'[1]NBA-Data-1980-2019'!$A$1:$A$16305,DL$9)</f>
        <v>0</v>
      </c>
      <c r="DM72" s="63">
        <f>SUMIFS('[1]NBA-Data-1980-2019'!$G$1:$G$16305,'[1]NBA-Data-1980-2019'!$B$1:$B$16305,$A72,'[1]NBA-Data-1980-2019'!$A$1:$A$16305,DM$9)</f>
        <v>0</v>
      </c>
      <c r="DN72" s="63">
        <f>SUMIFS('[1]NBA-Data-1980-2019'!$G$1:$G$16305,'[1]NBA-Data-1980-2019'!$B$1:$B$16305,$A72,'[1]NBA-Data-1980-2019'!$A$1:$A$16305,DN$9)</f>
        <v>0</v>
      </c>
      <c r="DO72" s="63">
        <f>SUMIFS('[1]NBA-Data-1980-2019'!$G$1:$G$16305,'[1]NBA-Data-1980-2019'!$B$1:$B$16305,$A72,'[1]NBA-Data-1980-2019'!$A$1:$A$16305,DO$9)</f>
        <v>0</v>
      </c>
      <c r="DP72" s="63">
        <f>SUMIFS('[1]NBA-Data-1980-2019'!$G$1:$G$16305,'[1]NBA-Data-1980-2019'!$B$1:$B$16305,$A72,'[1]NBA-Data-1980-2019'!$A$1:$A$16305,DP$9)</f>
        <v>0</v>
      </c>
      <c r="DQ72" s="63">
        <f>SUMIFS('[1]NBA-Data-1980-2019'!$G$1:$G$16305,'[1]NBA-Data-1980-2019'!$B$1:$B$16305,$A72,'[1]NBA-Data-1980-2019'!$A$1:$A$16305,DQ$9)</f>
        <v>0</v>
      </c>
      <c r="DR72" s="63">
        <f>SUMIFS('[1]NBA-Data-1980-2019'!$G$1:$G$16305,'[1]NBA-Data-1980-2019'!$B$1:$B$16305,$A72,'[1]NBA-Data-1980-2019'!$A$1:$A$16305,DR$9)</f>
        <v>0</v>
      </c>
      <c r="DS72" s="63">
        <f>SUMIFS('[1]NBA-Data-1980-2019'!$G$1:$G$16305,'[1]NBA-Data-1980-2019'!$B$1:$B$16305,$A72,'[1]NBA-Data-1980-2019'!$A$1:$A$16305,DS$9)</f>
        <v>0</v>
      </c>
      <c r="DT72" s="63">
        <f>SUMIFS('[1]NBA-Data-1980-2019'!$G$1:$G$16305,'[1]NBA-Data-1980-2019'!$B$1:$B$16305,$A72,'[1]NBA-Data-1980-2019'!$A$1:$A$16305,DT$9)</f>
        <v>1028400</v>
      </c>
      <c r="DU72" s="63">
        <f>SUMIFS('[1]NBA-Data-1980-2019'!$G$1:$G$16305,'[1]NBA-Data-1980-2019'!$B$1:$B$16305,$A72,'[1]NBA-Data-1980-2019'!$A$1:$A$16305,DU$9)</f>
        <v>1105560</v>
      </c>
      <c r="DV72" s="63">
        <f>SUMIFS('[1]NBA-Data-1980-2019'!$G$1:$G$16305,'[1]NBA-Data-1980-2019'!$B$1:$B$16305,$A72,'[1]NBA-Data-1980-2019'!$A$1:$A$16305,DV$9)</f>
        <v>1120920</v>
      </c>
      <c r="DW72" s="63">
        <f>SUMIFS('[1]NBA-Data-1980-2019'!$G$1:$G$16305,'[1]NBA-Data-1980-2019'!$B$1:$B$16305,$A72,'[1]NBA-Data-1980-2019'!$A$1:$A$16305,DW$9)</f>
        <v>2023261</v>
      </c>
      <c r="DX72" s="63">
        <f>SUMIFS('[1]NBA-Data-1980-2019'!$G$1:$G$16305,'[1]NBA-Data-1980-2019'!$B$1:$B$16305,$A72,'[1]NBA-Data-1980-2019'!$A$1:$A$16305,DX$9)</f>
        <v>7000000</v>
      </c>
      <c r="DY72" s="63">
        <f>SUMIFS('[1]NBA-Data-1980-2019'!$G$1:$G$16305,'[1]NBA-Data-1980-2019'!$B$1:$B$16305,$A72,'[1]NBA-Data-1980-2019'!$A$1:$A$16305,DY$9)</f>
        <v>7330000</v>
      </c>
      <c r="DZ72" s="63">
        <f>SUMIFS('[1]NBA-Data-1980-2019'!$G$1:$G$16305,'[1]NBA-Data-1980-2019'!$B$1:$B$16305,$A72,'[1]NBA-Data-1980-2019'!$A$1:$A$16305,DZ$9)</f>
        <v>7630000</v>
      </c>
      <c r="EA72" s="63">
        <f>SUMIFS('[1]NBA-Data-1980-2019'!$G$1:$G$16305,'[1]NBA-Data-1980-2019'!$B$1:$B$16305,$A72,'[1]NBA-Data-1980-2019'!$A$1:$A$16305,EA$9)</f>
        <v>7945000</v>
      </c>
      <c r="EB72" s="63">
        <f>SUMIFS('[1]NBA-Data-1980-2019'!$G$1:$G$16305,'[1]NBA-Data-1980-2019'!$B$1:$B$16305,$A72,'[1]NBA-Data-1980-2019'!$A$1:$A$16305,EB$9)</f>
        <v>0</v>
      </c>
      <c r="EC72" s="63">
        <f>SUMIFS('[1]NBA-Data-1980-2019'!$G$1:$G$16305,'[1]NBA-Data-1980-2019'!$B$1:$B$16305,$A72,'[1]NBA-Data-1980-2019'!$A$1:$A$16305,EC$9)</f>
        <v>0</v>
      </c>
      <c r="ED72" s="63">
        <f>SUMIFS('[1]NBA-Data-1980-2019'!$G$1:$G$16305,'[1]NBA-Data-1980-2019'!$B$1:$B$16305,$A72,'[1]NBA-Data-1980-2019'!$A$1:$A$16305,ED$9)</f>
        <v>0</v>
      </c>
      <c r="EH72" s="2" t="s">
        <v>1482</v>
      </c>
    </row>
    <row r="73" spans="1:156" x14ac:dyDescent="0.2">
      <c r="A73" s="2" t="s">
        <v>1140</v>
      </c>
      <c r="B73" s="2" t="str" cm="1">
        <f t="array" ref="B73">_xlfn.XLOOKUP($A73&amp;B$5,'[1]NBA-Data-1980-2019'!$B$1:$B$16305&amp;'[1]NBA-Data-1980-2019'!$A$1:$A$16305,'[1]NBA-Data-1980-2019'!$D$1:$D$16305,"",0)</f>
        <v>CHI</v>
      </c>
      <c r="C73" s="2" t="str" cm="1">
        <f t="array" ref="C73">_xlfn.XLOOKUP($A73&amp;C$5,'[1]NBA-Data-1980-2019'!$B$1:$B$16305&amp;'[1]NBA-Data-1980-2019'!$A$1:$A$16305,'[1]NBA-Data-1980-2019'!$D$1:$D$16305,"",0)</f>
        <v>CHI</v>
      </c>
      <c r="D73" s="2" t="str" cm="1">
        <f t="array" ref="D73">_xlfn.XLOOKUP($A73&amp;D$5,'[1]NBA-Data-1980-2019'!$B$1:$B$16305&amp;'[1]NBA-Data-1980-2019'!$A$1:$A$16305,'[1]NBA-Data-1980-2019'!$D$1:$D$16305,"",0)</f>
        <v/>
      </c>
      <c r="E73" s="2" t="str" cm="1">
        <f t="array" ref="E73">_xlfn.XLOOKUP($A73&amp;E$5,'[1]NBA-Data-1980-2019'!$B$1:$B$16305&amp;'[1]NBA-Data-1980-2019'!$A$1:$A$16305,'[1]NBA-Data-1980-2019'!$D$1:$D$16305,"",0)</f>
        <v/>
      </c>
      <c r="F73" s="2" t="str" cm="1">
        <f t="array" ref="F73">_xlfn.XLOOKUP($A73&amp;F$5,'[1]NBA-Data-1980-2019'!$B$1:$B$16305&amp;'[1]NBA-Data-1980-2019'!$A$1:$A$16305,'[1]NBA-Data-1980-2019'!$D$1:$D$16305,"",0)</f>
        <v/>
      </c>
      <c r="G73" s="2" t="str" cm="1">
        <f t="array" ref="G73">_xlfn.XLOOKUP($A73&amp;G$5,'[1]NBA-Data-1980-2019'!$B$1:$B$16305&amp;'[1]NBA-Data-1980-2019'!$A$1:$A$16305,'[1]NBA-Data-1980-2019'!$D$1:$D$16305,"",0)</f>
        <v/>
      </c>
      <c r="H73" s="2" t="str" cm="1">
        <f t="array" ref="H73">_xlfn.XLOOKUP($A73&amp;H$5,'[1]NBA-Data-1980-2019'!$B$1:$B$16305&amp;'[1]NBA-Data-1980-2019'!$A$1:$A$16305,'[1]NBA-Data-1980-2019'!$D$1:$D$16305,"",0)</f>
        <v/>
      </c>
      <c r="I73" s="2" t="str" cm="1">
        <f t="array" ref="I73">_xlfn.XLOOKUP($A73&amp;I$5,'[1]NBA-Data-1980-2019'!$B$1:$B$16305&amp;'[1]NBA-Data-1980-2019'!$A$1:$A$16305,'[1]NBA-Data-1980-2019'!$D$1:$D$16305,"",0)</f>
        <v/>
      </c>
      <c r="J73" s="2" t="str" cm="1">
        <f t="array" ref="J73">_xlfn.XLOOKUP($A73&amp;J$5,'[1]NBA-Data-1980-2019'!$B$1:$B$16305&amp;'[1]NBA-Data-1980-2019'!$A$1:$A$16305,'[1]NBA-Data-1980-2019'!$D$1:$D$16305,"",0)</f>
        <v/>
      </c>
      <c r="K73" s="2" t="str" cm="1">
        <f t="array" ref="K73">_xlfn.XLOOKUP($A73&amp;K$5,'[1]NBA-Data-1980-2019'!$B$1:$B$16305&amp;'[1]NBA-Data-1980-2019'!$A$1:$A$16305,'[1]NBA-Data-1980-2019'!$D$1:$D$16305,"",0)</f>
        <v/>
      </c>
      <c r="L73" s="2" t="str" cm="1">
        <f t="array" ref="L73">_xlfn.XLOOKUP($A73&amp;L$5,'[1]NBA-Data-1980-2019'!$B$1:$B$16305&amp;'[1]NBA-Data-1980-2019'!$A$1:$A$16305,'[1]NBA-Data-1980-2019'!$D$1:$D$16305,"",0)</f>
        <v/>
      </c>
      <c r="M73" s="2" t="str" cm="1">
        <f t="array" ref="M73">_xlfn.XLOOKUP($A73&amp;M$5,'[1]NBA-Data-1980-2019'!$B$1:$B$16305&amp;'[1]NBA-Data-1980-2019'!$A$1:$A$16305,'[1]NBA-Data-1980-2019'!$D$1:$D$16305,"",0)</f>
        <v/>
      </c>
      <c r="N73" s="2" t="str" cm="1">
        <f t="array" ref="N73">_xlfn.XLOOKUP($A73&amp;N$5,'[1]NBA-Data-1980-2019'!$B$1:$B$16305&amp;'[1]NBA-Data-1980-2019'!$A$1:$A$16305,'[1]NBA-Data-1980-2019'!$D$1:$D$16305,"",0)</f>
        <v/>
      </c>
      <c r="O73" s="2" t="str" cm="1">
        <f t="array" ref="O73">_xlfn.XLOOKUP($A73&amp;O$5,'[1]NBA-Data-1980-2019'!$B$1:$B$16305&amp;'[1]NBA-Data-1980-2019'!$A$1:$A$16305,'[1]NBA-Data-1980-2019'!$D$1:$D$16305,"",0)</f>
        <v/>
      </c>
      <c r="P73" s="2" t="str" cm="1">
        <f t="array" ref="P73">_xlfn.XLOOKUP($A73&amp;P$5,'[1]NBA-Data-1980-2019'!$B$1:$B$16305&amp;'[1]NBA-Data-1980-2019'!$A$1:$A$16305,'[1]NBA-Data-1980-2019'!$D$1:$D$16305,"",0)</f>
        <v/>
      </c>
      <c r="Q73" s="2" t="str" cm="1">
        <f t="array" ref="Q73">_xlfn.XLOOKUP($A73&amp;Q$5,'[1]NBA-Data-1980-2019'!$B$1:$B$16305&amp;'[1]NBA-Data-1980-2019'!$A$1:$A$16305,'[1]NBA-Data-1980-2019'!$D$1:$D$16305,"",0)</f>
        <v/>
      </c>
      <c r="R73" s="2" t="str" cm="1">
        <f t="array" ref="R73">_xlfn.XLOOKUP($A73&amp;R$5,'[1]NBA-Data-1980-2019'!$B$1:$B$16305&amp;'[1]NBA-Data-1980-2019'!$A$1:$A$16305,'[1]NBA-Data-1980-2019'!$D$1:$D$16305,"",0)</f>
        <v/>
      </c>
      <c r="S73" s="2" t="str" cm="1">
        <f t="array" ref="S73">_xlfn.XLOOKUP($A73&amp;S$5,'[1]NBA-Data-1980-2019'!$B$1:$B$16305&amp;'[1]NBA-Data-1980-2019'!$A$1:$A$16305,'[1]NBA-Data-1980-2019'!$D$1:$D$16305,"",0)</f>
        <v/>
      </c>
      <c r="T73" s="2" t="str" cm="1">
        <f t="array" ref="T73">_xlfn.XLOOKUP($A73&amp;T$5,'[1]NBA-Data-1980-2019'!$B$1:$B$16305&amp;'[1]NBA-Data-1980-2019'!$A$1:$A$16305,'[1]NBA-Data-1980-2019'!$D$1:$D$16305,"",0)</f>
        <v/>
      </c>
      <c r="U73" s="2" t="str" cm="1">
        <f t="array" ref="U73">_xlfn.XLOOKUP($A73&amp;U$5,'[1]NBA-Data-1980-2019'!$B$1:$B$16305&amp;'[1]NBA-Data-1980-2019'!$A$1:$A$16305,'[1]NBA-Data-1980-2019'!$D$1:$D$16305,"",0)</f>
        <v/>
      </c>
      <c r="V73" s="2" t="str" cm="1">
        <f t="array" ref="V73">_xlfn.XLOOKUP($A73&amp;V$5,'[1]NBA-Data-1980-2019'!$B$1:$B$16305&amp;'[1]NBA-Data-1980-2019'!$A$1:$A$16305,'[1]NBA-Data-1980-2019'!$D$1:$D$16305,"",0)</f>
        <v/>
      </c>
      <c r="W73" s="2" t="str" cm="1">
        <f t="array" ref="W73">_xlfn.XLOOKUP($A73&amp;W$5,'[1]NBA-Data-1980-2019'!$B$1:$B$16305&amp;'[1]NBA-Data-1980-2019'!$A$1:$A$16305,'[1]NBA-Data-1980-2019'!$D$1:$D$16305,"",0)</f>
        <v/>
      </c>
      <c r="X73" s="2" t="str" cm="1">
        <f t="array" ref="X73">_xlfn.XLOOKUP($A73&amp;X$5,'[1]NBA-Data-1980-2019'!$B$1:$B$16305&amp;'[1]NBA-Data-1980-2019'!$A$1:$A$16305,'[1]NBA-Data-1980-2019'!$D$1:$D$16305,"",0)</f>
        <v/>
      </c>
      <c r="Y73" s="2" t="str" cm="1">
        <f t="array" ref="Y73">_xlfn.XLOOKUP($A73&amp;Y$5,'[1]NBA-Data-1980-2019'!$B$1:$B$16305&amp;'[1]NBA-Data-1980-2019'!$A$1:$A$16305,'[1]NBA-Data-1980-2019'!$D$1:$D$16305,"",0)</f>
        <v/>
      </c>
      <c r="Z73" s="2" t="str" cm="1">
        <f t="array" ref="Z73">_xlfn.XLOOKUP($A73&amp;Z$5,'[1]NBA-Data-1980-2019'!$B$1:$B$16305&amp;'[1]NBA-Data-1980-2019'!$A$1:$A$16305,'[1]NBA-Data-1980-2019'!$D$1:$D$16305,"",0)</f>
        <v/>
      </c>
      <c r="AA73" s="2" t="str" cm="1">
        <f t="array" ref="AA73">_xlfn.XLOOKUP($A73&amp;AA$5,'[1]NBA-Data-1980-2019'!$B$1:$B$16305&amp;'[1]NBA-Data-1980-2019'!$A$1:$A$16305,'[1]NBA-Data-1980-2019'!$D$1:$D$16305,"",0)</f>
        <v/>
      </c>
      <c r="AB73" s="2" t="str" cm="1">
        <f t="array" ref="AB73">_xlfn.XLOOKUP($A73&amp;AB$5,'[1]NBA-Data-1980-2019'!$B$1:$B$16305&amp;'[1]NBA-Data-1980-2019'!$A$1:$A$16305,'[1]NBA-Data-1980-2019'!$D$1:$D$16305,"",0)</f>
        <v/>
      </c>
      <c r="AC73" s="2" t="str" cm="1">
        <f t="array" ref="AC73">_xlfn.XLOOKUP($A73&amp;AC$5,'[1]NBA-Data-1980-2019'!$B$1:$B$16305&amp;'[1]NBA-Data-1980-2019'!$A$1:$A$16305,'[1]NBA-Data-1980-2019'!$D$1:$D$16305,"",0)</f>
        <v/>
      </c>
      <c r="AD73" s="2" t="str" cm="1">
        <f t="array" ref="AD73">_xlfn.XLOOKUP($A73&amp;AD$5,'[1]NBA-Data-1980-2019'!$B$1:$B$16305&amp;'[1]NBA-Data-1980-2019'!$A$1:$A$16305,'[1]NBA-Data-1980-2019'!$D$1:$D$16305,"",0)</f>
        <v/>
      </c>
      <c r="AE73" s="2" t="str" cm="1">
        <f t="array" ref="AE73">_xlfn.XLOOKUP($A73&amp;AE$5,'[1]NBA-Data-1980-2019'!$B$1:$B$16305&amp;'[1]NBA-Data-1980-2019'!$A$1:$A$16305,'[1]NBA-Data-1980-2019'!$D$1:$D$16305,"",0)</f>
        <v/>
      </c>
      <c r="AF73" s="2" t="str" cm="1">
        <f t="array" ref="AF73">_xlfn.XLOOKUP($A73&amp;AF$5,'[1]NBA-Data-1980-2019'!$B$1:$B$16305&amp;'[1]NBA-Data-1980-2019'!$A$1:$A$16305,'[1]NBA-Data-1980-2019'!$D$1:$D$16305,"",0)</f>
        <v/>
      </c>
      <c r="AG73" s="2" t="str" cm="1">
        <f t="array" ref="AG73">_xlfn.XLOOKUP($A73&amp;AG$5,'[1]NBA-Data-1980-2019'!$B$1:$B$16305&amp;'[1]NBA-Data-1980-2019'!$A$1:$A$16305,'[1]NBA-Data-1980-2019'!$D$1:$D$16305,"",0)</f>
        <v/>
      </c>
      <c r="AH73" s="2" cm="1">
        <f t="array" ref="AH73">_xlfn.XLOOKUP($A73&amp;AH$5,'[1]NBA-Data-1980-2019'!$B$1:$B$16305&amp;'[1]NBA-Data-1980-2019'!$A$1:$A$16305,'[1]NBA-Data-1980-2019'!$H$1:$H$16305,"",0)</f>
        <v>839.5</v>
      </c>
      <c r="AI73" s="2" cm="1">
        <f t="array" ref="AI73">_xlfn.XLOOKUP($A73&amp;AI$5,'[1]NBA-Data-1980-2019'!$B$1:$B$16305&amp;'[1]NBA-Data-1980-2019'!$A$1:$A$16305,'[1]NBA-Data-1980-2019'!$H$1:$H$16305,"",0)</f>
        <v>554.4</v>
      </c>
      <c r="AJ73" s="2" t="str" cm="1">
        <f t="array" ref="AJ73">_xlfn.XLOOKUP($A73&amp;AJ$5,'[1]NBA-Data-1980-2019'!$B$1:$B$16305&amp;'[1]NBA-Data-1980-2019'!$A$1:$A$16305,'[1]NBA-Data-1980-2019'!$H$1:$H$16305,"",0)</f>
        <v/>
      </c>
      <c r="AK73" s="2" t="str" cm="1">
        <f t="array" ref="AK73">_xlfn.XLOOKUP($A73&amp;AK$5,'[1]NBA-Data-1980-2019'!$B$1:$B$16305&amp;'[1]NBA-Data-1980-2019'!$A$1:$A$16305,'[1]NBA-Data-1980-2019'!$H$1:$H$16305,"",0)</f>
        <v/>
      </c>
      <c r="AL73" s="2" t="str" cm="1">
        <f t="array" ref="AL73">_xlfn.XLOOKUP($A73&amp;AL$5,'[1]NBA-Data-1980-2019'!$B$1:$B$16305&amp;'[1]NBA-Data-1980-2019'!$A$1:$A$16305,'[1]NBA-Data-1980-2019'!$H$1:$H$16305,"",0)</f>
        <v/>
      </c>
      <c r="AM73" s="2" t="str" cm="1">
        <f t="array" ref="AM73">_xlfn.XLOOKUP($A73&amp;AM$5,'[1]NBA-Data-1980-2019'!$B$1:$B$16305&amp;'[1]NBA-Data-1980-2019'!$A$1:$A$16305,'[1]NBA-Data-1980-2019'!$H$1:$H$16305,"",0)</f>
        <v/>
      </c>
      <c r="AN73" s="2" t="str" cm="1">
        <f t="array" ref="AN73">_xlfn.XLOOKUP($A73&amp;AN$5,'[1]NBA-Data-1980-2019'!$B$1:$B$16305&amp;'[1]NBA-Data-1980-2019'!$A$1:$A$16305,'[1]NBA-Data-1980-2019'!$H$1:$H$16305,"",0)</f>
        <v/>
      </c>
      <c r="AO73" s="2" t="str" cm="1">
        <f t="array" ref="AO73">_xlfn.XLOOKUP($A73&amp;AO$5,'[1]NBA-Data-1980-2019'!$B$1:$B$16305&amp;'[1]NBA-Data-1980-2019'!$A$1:$A$16305,'[1]NBA-Data-1980-2019'!$H$1:$H$16305,"",0)</f>
        <v/>
      </c>
      <c r="AP73" s="2" t="str" cm="1">
        <f t="array" ref="AP73">_xlfn.XLOOKUP($A73&amp;AP$5,'[1]NBA-Data-1980-2019'!$B$1:$B$16305&amp;'[1]NBA-Data-1980-2019'!$A$1:$A$16305,'[1]NBA-Data-1980-2019'!$H$1:$H$16305,"",0)</f>
        <v/>
      </c>
      <c r="AQ73" s="2" t="str" cm="1">
        <f t="array" ref="AQ73">_xlfn.XLOOKUP($A73&amp;AQ$5,'[1]NBA-Data-1980-2019'!$B$1:$B$16305&amp;'[1]NBA-Data-1980-2019'!$A$1:$A$16305,'[1]NBA-Data-1980-2019'!$H$1:$H$16305,"",0)</f>
        <v/>
      </c>
      <c r="AR73" s="2" t="str" cm="1">
        <f t="array" ref="AR73">_xlfn.XLOOKUP($A73&amp;AR$5,'[1]NBA-Data-1980-2019'!$B$1:$B$16305&amp;'[1]NBA-Data-1980-2019'!$A$1:$A$16305,'[1]NBA-Data-1980-2019'!$H$1:$H$16305,"",0)</f>
        <v/>
      </c>
      <c r="AS73" s="2" t="str" cm="1">
        <f t="array" ref="AS73">_xlfn.XLOOKUP($A73&amp;AS$5,'[1]NBA-Data-1980-2019'!$B$1:$B$16305&amp;'[1]NBA-Data-1980-2019'!$A$1:$A$16305,'[1]NBA-Data-1980-2019'!$H$1:$H$16305,"",0)</f>
        <v/>
      </c>
      <c r="AT73" s="2" t="str" cm="1">
        <f t="array" ref="AT73">_xlfn.XLOOKUP($A73&amp;AT$5,'[1]NBA-Data-1980-2019'!$B$1:$B$16305&amp;'[1]NBA-Data-1980-2019'!$A$1:$A$16305,'[1]NBA-Data-1980-2019'!$H$1:$H$16305,"",0)</f>
        <v/>
      </c>
      <c r="AU73" s="2" t="str" cm="1">
        <f t="array" ref="AU73">_xlfn.XLOOKUP($A73&amp;AU$5,'[1]NBA-Data-1980-2019'!$B$1:$B$16305&amp;'[1]NBA-Data-1980-2019'!$A$1:$A$16305,'[1]NBA-Data-1980-2019'!$H$1:$H$16305,"",0)</f>
        <v/>
      </c>
      <c r="AV73" s="2" t="str" cm="1">
        <f t="array" ref="AV73">_xlfn.XLOOKUP($A73&amp;AV$5,'[1]NBA-Data-1980-2019'!$B$1:$B$16305&amp;'[1]NBA-Data-1980-2019'!$A$1:$A$16305,'[1]NBA-Data-1980-2019'!$H$1:$H$16305,"",0)</f>
        <v/>
      </c>
      <c r="AW73" s="2" t="str" cm="1">
        <f t="array" ref="AW73">_xlfn.XLOOKUP($A73&amp;AW$5,'[1]NBA-Data-1980-2019'!$B$1:$B$16305&amp;'[1]NBA-Data-1980-2019'!$A$1:$A$16305,'[1]NBA-Data-1980-2019'!$H$1:$H$16305,"",0)</f>
        <v/>
      </c>
      <c r="AX73" s="2" t="str" cm="1">
        <f t="array" ref="AX73">_xlfn.XLOOKUP($A73&amp;AX$5,'[1]NBA-Data-1980-2019'!$B$1:$B$16305&amp;'[1]NBA-Data-1980-2019'!$A$1:$A$16305,'[1]NBA-Data-1980-2019'!$H$1:$H$16305,"",0)</f>
        <v/>
      </c>
      <c r="AY73" s="2" t="str" cm="1">
        <f t="array" ref="AY73">_xlfn.XLOOKUP($A73&amp;AY$5,'[1]NBA-Data-1980-2019'!$B$1:$B$16305&amp;'[1]NBA-Data-1980-2019'!$A$1:$A$16305,'[1]NBA-Data-1980-2019'!$H$1:$H$16305,"",0)</f>
        <v/>
      </c>
      <c r="AZ73" s="2" t="str" cm="1">
        <f t="array" ref="AZ73">_xlfn.XLOOKUP($A73&amp;AZ$5,'[1]NBA-Data-1980-2019'!$B$1:$B$16305&amp;'[1]NBA-Data-1980-2019'!$A$1:$A$16305,'[1]NBA-Data-1980-2019'!$H$1:$H$16305,"",0)</f>
        <v/>
      </c>
      <c r="BA73" s="2" t="str" cm="1">
        <f t="array" ref="BA73">_xlfn.XLOOKUP($A73&amp;BA$5,'[1]NBA-Data-1980-2019'!$B$1:$B$16305&amp;'[1]NBA-Data-1980-2019'!$A$1:$A$16305,'[1]NBA-Data-1980-2019'!$H$1:$H$16305,"",0)</f>
        <v/>
      </c>
      <c r="BB73" s="2" t="str" cm="1">
        <f t="array" ref="BB73">_xlfn.XLOOKUP($A73&amp;BB$5,'[1]NBA-Data-1980-2019'!$B$1:$B$16305&amp;'[1]NBA-Data-1980-2019'!$A$1:$A$16305,'[1]NBA-Data-1980-2019'!$H$1:$H$16305,"",0)</f>
        <v/>
      </c>
      <c r="BC73" s="2" t="str" cm="1">
        <f t="array" ref="BC73">_xlfn.XLOOKUP($A73&amp;BC$5,'[1]NBA-Data-1980-2019'!$B$1:$B$16305&amp;'[1]NBA-Data-1980-2019'!$A$1:$A$16305,'[1]NBA-Data-1980-2019'!$H$1:$H$16305,"",0)</f>
        <v/>
      </c>
      <c r="BD73" s="2" t="str" cm="1">
        <f t="array" ref="BD73">_xlfn.XLOOKUP($A73&amp;BD$5,'[1]NBA-Data-1980-2019'!$B$1:$B$16305&amp;'[1]NBA-Data-1980-2019'!$A$1:$A$16305,'[1]NBA-Data-1980-2019'!$H$1:$H$16305,"",0)</f>
        <v/>
      </c>
      <c r="BE73" s="2" t="str" cm="1">
        <f t="array" ref="BE73">_xlfn.XLOOKUP($A73&amp;BE$5,'[1]NBA-Data-1980-2019'!$B$1:$B$16305&amp;'[1]NBA-Data-1980-2019'!$A$1:$A$16305,'[1]NBA-Data-1980-2019'!$H$1:$H$16305,"",0)</f>
        <v/>
      </c>
      <c r="BF73" s="2" t="str" cm="1">
        <f t="array" ref="BF73">_xlfn.XLOOKUP($A73&amp;BF$5,'[1]NBA-Data-1980-2019'!$B$1:$B$16305&amp;'[1]NBA-Data-1980-2019'!$A$1:$A$16305,'[1]NBA-Data-1980-2019'!$H$1:$H$16305,"",0)</f>
        <v/>
      </c>
      <c r="BG73" s="2" t="str" cm="1">
        <f t="array" ref="BG73">_xlfn.XLOOKUP($A73&amp;BG$5,'[1]NBA-Data-1980-2019'!$B$1:$B$16305&amp;'[1]NBA-Data-1980-2019'!$A$1:$A$16305,'[1]NBA-Data-1980-2019'!$H$1:$H$16305,"",0)</f>
        <v/>
      </c>
      <c r="BH73" s="2" t="str" cm="1">
        <f t="array" ref="BH73">_xlfn.XLOOKUP($A73&amp;BH$5,'[1]NBA-Data-1980-2019'!$B$1:$B$16305&amp;'[1]NBA-Data-1980-2019'!$A$1:$A$16305,'[1]NBA-Data-1980-2019'!$H$1:$H$16305,"",0)</f>
        <v/>
      </c>
      <c r="BI73" s="2" t="str" cm="1">
        <f t="array" ref="BI73">_xlfn.XLOOKUP($A73&amp;BI$5,'[1]NBA-Data-1980-2019'!$B$1:$B$16305&amp;'[1]NBA-Data-1980-2019'!$A$1:$A$16305,'[1]NBA-Data-1980-2019'!$H$1:$H$16305,"",0)</f>
        <v/>
      </c>
      <c r="BJ73" s="2" t="str" cm="1">
        <f t="array" ref="BJ73">_xlfn.XLOOKUP($A73&amp;BJ$5,'[1]NBA-Data-1980-2019'!$B$1:$B$16305&amp;'[1]NBA-Data-1980-2019'!$A$1:$A$16305,'[1]NBA-Data-1980-2019'!$H$1:$H$16305,"",0)</f>
        <v/>
      </c>
      <c r="BK73" s="2" t="str" cm="1">
        <f t="array" ref="BK73">_xlfn.XLOOKUP($A73&amp;BK$5,'[1]NBA-Data-1980-2019'!$B$1:$B$16305&amp;'[1]NBA-Data-1980-2019'!$A$1:$A$16305,'[1]NBA-Data-1980-2019'!$H$1:$H$16305,"",0)</f>
        <v/>
      </c>
      <c r="BL73" s="2" t="str" cm="1">
        <f t="array" ref="BL73">_xlfn.XLOOKUP($A73&amp;BL$5,'[1]NBA-Data-1980-2019'!$B$1:$B$16305&amp;'[1]NBA-Data-1980-2019'!$A$1:$A$16305,'[1]NBA-Data-1980-2019'!$H$1:$H$16305,"",0)</f>
        <v/>
      </c>
      <c r="BM73" s="2" t="str" cm="1">
        <f t="array" ref="BM73">_xlfn.XLOOKUP($A73&amp;BM$5,'[1]NBA-Data-1980-2019'!$B$1:$B$16305&amp;'[1]NBA-Data-1980-2019'!$A$1:$A$16305,'[1]NBA-Data-1980-2019'!$H$1:$H$16305,"",0)</f>
        <v/>
      </c>
      <c r="BN73" s="2" cm="1">
        <f t="array" ref="BN73">_xlfn.XLOOKUP($A73&amp;BN$5,'[1]NBA-Data-1980-2019'!$B$1:$B$16305&amp;'[1]NBA-Data-1980-2019'!$A$1:$A$16305,'[1]NBA-Data-1980-2019'!$F$1:$F$16305,"",0)</f>
        <v>12.4</v>
      </c>
      <c r="BO73" s="2" cm="1">
        <f t="array" ref="BO73">_xlfn.XLOOKUP($A73&amp;BO$5,'[1]NBA-Data-1980-2019'!$B$1:$B$16305&amp;'[1]NBA-Data-1980-2019'!$A$1:$A$16305,'[1]NBA-Data-1980-2019'!$F$1:$F$16305,"",0)</f>
        <v>10.4</v>
      </c>
      <c r="BP73" s="2" t="str" cm="1">
        <f t="array" ref="BP73">_xlfn.XLOOKUP($A73&amp;BP$5,'[1]NBA-Data-1980-2019'!$B$1:$B$16305&amp;'[1]NBA-Data-1980-2019'!$A$1:$A$16305,'[1]NBA-Data-1980-2019'!$F$1:$F$16305,"",0)</f>
        <v/>
      </c>
      <c r="BQ73" s="2" t="str" cm="1">
        <f t="array" ref="BQ73">_xlfn.XLOOKUP($A73&amp;BQ$5,'[1]NBA-Data-1980-2019'!$B$1:$B$16305&amp;'[1]NBA-Data-1980-2019'!$A$1:$A$16305,'[1]NBA-Data-1980-2019'!$F$1:$F$16305,"",0)</f>
        <v/>
      </c>
      <c r="BR73" s="2" t="str" cm="1">
        <f t="array" ref="BR73">_xlfn.XLOOKUP($A73&amp;BR$5,'[1]NBA-Data-1980-2019'!$B$1:$B$16305&amp;'[1]NBA-Data-1980-2019'!$A$1:$A$16305,'[1]NBA-Data-1980-2019'!$F$1:$F$16305,"",0)</f>
        <v/>
      </c>
      <c r="BS73" s="2" t="str" cm="1">
        <f t="array" ref="BS73">_xlfn.XLOOKUP($A73&amp;BS$5,'[1]NBA-Data-1980-2019'!$B$1:$B$16305&amp;'[1]NBA-Data-1980-2019'!$A$1:$A$16305,'[1]NBA-Data-1980-2019'!$F$1:$F$16305,"",0)</f>
        <v/>
      </c>
      <c r="BT73" s="2" t="str" cm="1">
        <f t="array" ref="BT73">_xlfn.XLOOKUP($A73&amp;BT$5,'[1]NBA-Data-1980-2019'!$B$1:$B$16305&amp;'[1]NBA-Data-1980-2019'!$A$1:$A$16305,'[1]NBA-Data-1980-2019'!$F$1:$F$16305,"",0)</f>
        <v/>
      </c>
      <c r="BU73" s="2" t="str" cm="1">
        <f t="array" ref="BU73">_xlfn.XLOOKUP($A73&amp;BU$5,'[1]NBA-Data-1980-2019'!$B$1:$B$16305&amp;'[1]NBA-Data-1980-2019'!$A$1:$A$16305,'[1]NBA-Data-1980-2019'!$F$1:$F$16305,"",0)</f>
        <v/>
      </c>
      <c r="BV73" s="2" t="str" cm="1">
        <f t="array" ref="BV73">_xlfn.XLOOKUP($A73&amp;BV$5,'[1]NBA-Data-1980-2019'!$B$1:$B$16305&amp;'[1]NBA-Data-1980-2019'!$A$1:$A$16305,'[1]NBA-Data-1980-2019'!$F$1:$F$16305,"",0)</f>
        <v/>
      </c>
      <c r="BW73" s="2" t="str" cm="1">
        <f t="array" ref="BW73">_xlfn.XLOOKUP($A73&amp;BW$5,'[1]NBA-Data-1980-2019'!$B$1:$B$16305&amp;'[1]NBA-Data-1980-2019'!$A$1:$A$16305,'[1]NBA-Data-1980-2019'!$F$1:$F$16305,"",0)</f>
        <v/>
      </c>
      <c r="BX73" s="2" t="str" cm="1">
        <f t="array" ref="BX73">_xlfn.XLOOKUP($A73&amp;BX$5,'[1]NBA-Data-1980-2019'!$B$1:$B$16305&amp;'[1]NBA-Data-1980-2019'!$A$1:$A$16305,'[1]NBA-Data-1980-2019'!$F$1:$F$16305,"",0)</f>
        <v/>
      </c>
      <c r="BY73" s="2" t="str" cm="1">
        <f t="array" ref="BY73">_xlfn.XLOOKUP($A73&amp;BY$5,'[1]NBA-Data-1980-2019'!$B$1:$B$16305&amp;'[1]NBA-Data-1980-2019'!$A$1:$A$16305,'[1]NBA-Data-1980-2019'!$F$1:$F$16305,"",0)</f>
        <v/>
      </c>
      <c r="BZ73" s="2" t="str" cm="1">
        <f t="array" ref="BZ73">_xlfn.XLOOKUP($A73&amp;BZ$5,'[1]NBA-Data-1980-2019'!$B$1:$B$16305&amp;'[1]NBA-Data-1980-2019'!$A$1:$A$16305,'[1]NBA-Data-1980-2019'!$F$1:$F$16305,"",0)</f>
        <v/>
      </c>
      <c r="CA73" s="2" t="str" cm="1">
        <f t="array" ref="CA73">_xlfn.XLOOKUP($A73&amp;CA$5,'[1]NBA-Data-1980-2019'!$B$1:$B$16305&amp;'[1]NBA-Data-1980-2019'!$A$1:$A$16305,'[1]NBA-Data-1980-2019'!$F$1:$F$16305,"",0)</f>
        <v/>
      </c>
      <c r="CB73" s="2" t="str" cm="1">
        <f t="array" ref="CB73">_xlfn.XLOOKUP($A73&amp;CB$5,'[1]NBA-Data-1980-2019'!$B$1:$B$16305&amp;'[1]NBA-Data-1980-2019'!$A$1:$A$16305,'[1]NBA-Data-1980-2019'!$F$1:$F$16305,"",0)</f>
        <v/>
      </c>
      <c r="CC73" s="2" t="str" cm="1">
        <f t="array" ref="CC73">_xlfn.XLOOKUP($A73&amp;CC$5,'[1]NBA-Data-1980-2019'!$B$1:$B$16305&amp;'[1]NBA-Data-1980-2019'!$A$1:$A$16305,'[1]NBA-Data-1980-2019'!$F$1:$F$16305,"",0)</f>
        <v/>
      </c>
      <c r="CD73" s="2" t="str" cm="1">
        <f t="array" ref="CD73">_xlfn.XLOOKUP($A73&amp;CD$5,'[1]NBA-Data-1980-2019'!$B$1:$B$16305&amp;'[1]NBA-Data-1980-2019'!$A$1:$A$16305,'[1]NBA-Data-1980-2019'!$F$1:$F$16305,"",0)</f>
        <v/>
      </c>
      <c r="CE73" s="2" t="str" cm="1">
        <f t="array" ref="CE73">_xlfn.XLOOKUP($A73&amp;CE$5,'[1]NBA-Data-1980-2019'!$B$1:$B$16305&amp;'[1]NBA-Data-1980-2019'!$A$1:$A$16305,'[1]NBA-Data-1980-2019'!$F$1:$F$16305,"",0)</f>
        <v/>
      </c>
      <c r="CF73" s="2" t="str" cm="1">
        <f t="array" ref="CF73">_xlfn.XLOOKUP($A73&amp;CF$5,'[1]NBA-Data-1980-2019'!$B$1:$B$16305&amp;'[1]NBA-Data-1980-2019'!$A$1:$A$16305,'[1]NBA-Data-1980-2019'!$F$1:$F$16305,"",0)</f>
        <v/>
      </c>
      <c r="CG73" s="2" t="str" cm="1">
        <f t="array" ref="CG73">_xlfn.XLOOKUP($A73&amp;CG$5,'[1]NBA-Data-1980-2019'!$B$1:$B$16305&amp;'[1]NBA-Data-1980-2019'!$A$1:$A$16305,'[1]NBA-Data-1980-2019'!$F$1:$F$16305,"",0)</f>
        <v/>
      </c>
      <c r="CH73" s="2" t="str" cm="1">
        <f t="array" ref="CH73">_xlfn.XLOOKUP($A73&amp;CH$5,'[1]NBA-Data-1980-2019'!$B$1:$B$16305&amp;'[1]NBA-Data-1980-2019'!$A$1:$A$16305,'[1]NBA-Data-1980-2019'!$F$1:$F$16305,"",0)</f>
        <v/>
      </c>
      <c r="CI73" s="2" t="str" cm="1">
        <f t="array" ref="CI73">_xlfn.XLOOKUP($A73&amp;CI$5,'[1]NBA-Data-1980-2019'!$B$1:$B$16305&amp;'[1]NBA-Data-1980-2019'!$A$1:$A$16305,'[1]NBA-Data-1980-2019'!$F$1:$F$16305,"",0)</f>
        <v/>
      </c>
      <c r="CJ73" s="2" t="str" cm="1">
        <f t="array" ref="CJ73">_xlfn.XLOOKUP($A73&amp;CJ$5,'[1]NBA-Data-1980-2019'!$B$1:$B$16305&amp;'[1]NBA-Data-1980-2019'!$A$1:$A$16305,'[1]NBA-Data-1980-2019'!$F$1:$F$16305,"",0)</f>
        <v/>
      </c>
      <c r="CK73" s="2" t="str" cm="1">
        <f t="array" ref="CK73">_xlfn.XLOOKUP($A73&amp;CK$5,'[1]NBA-Data-1980-2019'!$B$1:$B$16305&amp;'[1]NBA-Data-1980-2019'!$A$1:$A$16305,'[1]NBA-Data-1980-2019'!$F$1:$F$16305,"",0)</f>
        <v/>
      </c>
      <c r="CL73" s="2" t="str" cm="1">
        <f t="array" ref="CL73">_xlfn.XLOOKUP($A73&amp;CL$5,'[1]NBA-Data-1980-2019'!$B$1:$B$16305&amp;'[1]NBA-Data-1980-2019'!$A$1:$A$16305,'[1]NBA-Data-1980-2019'!$F$1:$F$16305,"",0)</f>
        <v/>
      </c>
      <c r="CM73" s="2" t="str" cm="1">
        <f t="array" ref="CM73">_xlfn.XLOOKUP($A73&amp;CM$5,'[1]NBA-Data-1980-2019'!$B$1:$B$16305&amp;'[1]NBA-Data-1980-2019'!$A$1:$A$16305,'[1]NBA-Data-1980-2019'!$F$1:$F$16305,"",0)</f>
        <v/>
      </c>
      <c r="CN73" s="2" t="str" cm="1">
        <f t="array" ref="CN73">_xlfn.XLOOKUP($A73&amp;CN$5,'[1]NBA-Data-1980-2019'!$B$1:$B$16305&amp;'[1]NBA-Data-1980-2019'!$A$1:$A$16305,'[1]NBA-Data-1980-2019'!$F$1:$F$16305,"",0)</f>
        <v/>
      </c>
      <c r="CO73" s="2" t="str" cm="1">
        <f t="array" ref="CO73">_xlfn.XLOOKUP($A73&amp;CO$5,'[1]NBA-Data-1980-2019'!$B$1:$B$16305&amp;'[1]NBA-Data-1980-2019'!$A$1:$A$16305,'[1]NBA-Data-1980-2019'!$F$1:$F$16305,"",0)</f>
        <v/>
      </c>
      <c r="CP73" s="2" t="str" cm="1">
        <f t="array" ref="CP73">_xlfn.XLOOKUP($A73&amp;CP$5,'[1]NBA-Data-1980-2019'!$B$1:$B$16305&amp;'[1]NBA-Data-1980-2019'!$A$1:$A$16305,'[1]NBA-Data-1980-2019'!$F$1:$F$16305,"",0)</f>
        <v/>
      </c>
      <c r="CQ73" s="2" t="str" cm="1">
        <f t="array" ref="CQ73">_xlfn.XLOOKUP($A73&amp;CQ$5,'[1]NBA-Data-1980-2019'!$B$1:$B$16305&amp;'[1]NBA-Data-1980-2019'!$A$1:$A$16305,'[1]NBA-Data-1980-2019'!$F$1:$F$16305,"",0)</f>
        <v/>
      </c>
      <c r="CR73" s="2" t="str" cm="1">
        <f t="array" ref="CR73">_xlfn.XLOOKUP($A73&amp;CR$5,'[1]NBA-Data-1980-2019'!$B$1:$B$16305&amp;'[1]NBA-Data-1980-2019'!$A$1:$A$16305,'[1]NBA-Data-1980-2019'!$F$1:$F$16305,"",0)</f>
        <v/>
      </c>
      <c r="CS73" s="2" t="str" cm="1">
        <f t="array" ref="CS73">_xlfn.XLOOKUP($A73&amp;CS$5,'[1]NBA-Data-1980-2019'!$B$1:$B$16305&amp;'[1]NBA-Data-1980-2019'!$A$1:$A$16305,'[1]NBA-Data-1980-2019'!$F$1:$F$16305,"",0)</f>
        <v/>
      </c>
      <c r="CU73" s="2" t="str">
        <f>_xlfn.XLOOKUP($A73,TEAMS!$G$1:$G$839,TEAMS!$H$1:$H$839,"",0)</f>
        <v>SG</v>
      </c>
      <c r="CV73" s="2" t="str">
        <f>_xlfn.XLOOKUP($CU73,DASHBOARD!$B$22:$B$27,DASHBOARD!$C$22:$C$27,"",0)</f>
        <v>GUARD</v>
      </c>
      <c r="CY73" s="63">
        <f>SUMIFS('[1]NBA-Data-1980-2019'!$G$1:$G$16305,'[1]NBA-Data-1980-2019'!$B$1:$B$16305,$A73,'[1]NBA-Data-1980-2019'!$A$1:$A$16305,CY$9)</f>
        <v>600000</v>
      </c>
      <c r="CZ73" s="63">
        <f>SUMIFS('[1]NBA-Data-1980-2019'!$G$1:$G$16305,'[1]NBA-Data-1980-2019'!$B$1:$B$16305,$A73,'[1]NBA-Data-1980-2019'!$A$1:$A$16305,CZ$9)</f>
        <v>700000</v>
      </c>
      <c r="DA73" s="63">
        <f>SUMIFS('[1]NBA-Data-1980-2019'!$G$1:$G$16305,'[1]NBA-Data-1980-2019'!$B$1:$B$16305,$A73,'[1]NBA-Data-1980-2019'!$A$1:$A$16305,DA$9)</f>
        <v>0</v>
      </c>
      <c r="DB73" s="63">
        <f>SUMIFS('[1]NBA-Data-1980-2019'!$G$1:$G$16305,'[1]NBA-Data-1980-2019'!$B$1:$B$16305,$A73,'[1]NBA-Data-1980-2019'!$A$1:$A$16305,DB$9)</f>
        <v>0</v>
      </c>
      <c r="DC73" s="63">
        <f>SUMIFS('[1]NBA-Data-1980-2019'!$G$1:$G$16305,'[1]NBA-Data-1980-2019'!$B$1:$B$16305,$A73,'[1]NBA-Data-1980-2019'!$A$1:$A$16305,DC$9)</f>
        <v>0</v>
      </c>
      <c r="DD73" s="63">
        <f>SUMIFS('[1]NBA-Data-1980-2019'!$G$1:$G$16305,'[1]NBA-Data-1980-2019'!$B$1:$B$16305,$A73,'[1]NBA-Data-1980-2019'!$A$1:$A$16305,DD$9)</f>
        <v>0</v>
      </c>
      <c r="DE73" s="63">
        <f>SUMIFS('[1]NBA-Data-1980-2019'!$G$1:$G$16305,'[1]NBA-Data-1980-2019'!$B$1:$B$16305,$A73,'[1]NBA-Data-1980-2019'!$A$1:$A$16305,DE$9)</f>
        <v>0</v>
      </c>
      <c r="DF73" s="63">
        <f>SUMIFS('[1]NBA-Data-1980-2019'!$G$1:$G$16305,'[1]NBA-Data-1980-2019'!$B$1:$B$16305,$A73,'[1]NBA-Data-1980-2019'!$A$1:$A$16305,DF$9)</f>
        <v>0</v>
      </c>
      <c r="DG73" s="63">
        <f>SUMIFS('[1]NBA-Data-1980-2019'!$G$1:$G$16305,'[1]NBA-Data-1980-2019'!$B$1:$B$16305,$A73,'[1]NBA-Data-1980-2019'!$A$1:$A$16305,DG$9)</f>
        <v>0</v>
      </c>
      <c r="DH73" s="63">
        <f>SUMIFS('[1]NBA-Data-1980-2019'!$G$1:$G$16305,'[1]NBA-Data-1980-2019'!$B$1:$B$16305,$A73,'[1]NBA-Data-1980-2019'!$A$1:$A$16305,DH$9)</f>
        <v>0</v>
      </c>
      <c r="DI73" s="63">
        <f>SUMIFS('[1]NBA-Data-1980-2019'!$G$1:$G$16305,'[1]NBA-Data-1980-2019'!$B$1:$B$16305,$A73,'[1]NBA-Data-1980-2019'!$A$1:$A$16305,DI$9)</f>
        <v>0</v>
      </c>
      <c r="DJ73" s="63">
        <f>SUMIFS('[1]NBA-Data-1980-2019'!$G$1:$G$16305,'[1]NBA-Data-1980-2019'!$B$1:$B$16305,$A73,'[1]NBA-Data-1980-2019'!$A$1:$A$16305,DJ$9)</f>
        <v>0</v>
      </c>
      <c r="DK73" s="63">
        <f>SUMIFS('[1]NBA-Data-1980-2019'!$G$1:$G$16305,'[1]NBA-Data-1980-2019'!$B$1:$B$16305,$A73,'[1]NBA-Data-1980-2019'!$A$1:$A$16305,DK$9)</f>
        <v>0</v>
      </c>
      <c r="DL73" s="63">
        <f>SUMIFS('[1]NBA-Data-1980-2019'!$G$1:$G$16305,'[1]NBA-Data-1980-2019'!$B$1:$B$16305,$A73,'[1]NBA-Data-1980-2019'!$A$1:$A$16305,DL$9)</f>
        <v>0</v>
      </c>
      <c r="DM73" s="63">
        <f>SUMIFS('[1]NBA-Data-1980-2019'!$G$1:$G$16305,'[1]NBA-Data-1980-2019'!$B$1:$B$16305,$A73,'[1]NBA-Data-1980-2019'!$A$1:$A$16305,DM$9)</f>
        <v>0</v>
      </c>
      <c r="DN73" s="63">
        <f>SUMIFS('[1]NBA-Data-1980-2019'!$G$1:$G$16305,'[1]NBA-Data-1980-2019'!$B$1:$B$16305,$A73,'[1]NBA-Data-1980-2019'!$A$1:$A$16305,DN$9)</f>
        <v>0</v>
      </c>
      <c r="DO73" s="63">
        <f>SUMIFS('[1]NBA-Data-1980-2019'!$G$1:$G$16305,'[1]NBA-Data-1980-2019'!$B$1:$B$16305,$A73,'[1]NBA-Data-1980-2019'!$A$1:$A$16305,DO$9)</f>
        <v>0</v>
      </c>
      <c r="DP73" s="63">
        <f>SUMIFS('[1]NBA-Data-1980-2019'!$G$1:$G$16305,'[1]NBA-Data-1980-2019'!$B$1:$B$16305,$A73,'[1]NBA-Data-1980-2019'!$A$1:$A$16305,DP$9)</f>
        <v>0</v>
      </c>
      <c r="DQ73" s="63">
        <f>SUMIFS('[1]NBA-Data-1980-2019'!$G$1:$G$16305,'[1]NBA-Data-1980-2019'!$B$1:$B$16305,$A73,'[1]NBA-Data-1980-2019'!$A$1:$A$16305,DQ$9)</f>
        <v>0</v>
      </c>
      <c r="DR73" s="63">
        <f>SUMIFS('[1]NBA-Data-1980-2019'!$G$1:$G$16305,'[1]NBA-Data-1980-2019'!$B$1:$B$16305,$A73,'[1]NBA-Data-1980-2019'!$A$1:$A$16305,DR$9)</f>
        <v>0</v>
      </c>
      <c r="DS73" s="63">
        <f>SUMIFS('[1]NBA-Data-1980-2019'!$G$1:$G$16305,'[1]NBA-Data-1980-2019'!$B$1:$B$16305,$A73,'[1]NBA-Data-1980-2019'!$A$1:$A$16305,DS$9)</f>
        <v>0</v>
      </c>
      <c r="DT73" s="63">
        <f>SUMIFS('[1]NBA-Data-1980-2019'!$G$1:$G$16305,'[1]NBA-Data-1980-2019'!$B$1:$B$16305,$A73,'[1]NBA-Data-1980-2019'!$A$1:$A$16305,DT$9)</f>
        <v>0</v>
      </c>
      <c r="DU73" s="63">
        <f>SUMIFS('[1]NBA-Data-1980-2019'!$G$1:$G$16305,'[1]NBA-Data-1980-2019'!$B$1:$B$16305,$A73,'[1]NBA-Data-1980-2019'!$A$1:$A$16305,DU$9)</f>
        <v>0</v>
      </c>
      <c r="DV73" s="63">
        <f>SUMIFS('[1]NBA-Data-1980-2019'!$G$1:$G$16305,'[1]NBA-Data-1980-2019'!$B$1:$B$16305,$A73,'[1]NBA-Data-1980-2019'!$A$1:$A$16305,DV$9)</f>
        <v>0</v>
      </c>
      <c r="DW73" s="63">
        <f>SUMIFS('[1]NBA-Data-1980-2019'!$G$1:$G$16305,'[1]NBA-Data-1980-2019'!$B$1:$B$16305,$A73,'[1]NBA-Data-1980-2019'!$A$1:$A$16305,DW$9)</f>
        <v>0</v>
      </c>
      <c r="DX73" s="63">
        <f>SUMIFS('[1]NBA-Data-1980-2019'!$G$1:$G$16305,'[1]NBA-Data-1980-2019'!$B$1:$B$16305,$A73,'[1]NBA-Data-1980-2019'!$A$1:$A$16305,DX$9)</f>
        <v>0</v>
      </c>
      <c r="DY73" s="63">
        <f>SUMIFS('[1]NBA-Data-1980-2019'!$G$1:$G$16305,'[1]NBA-Data-1980-2019'!$B$1:$B$16305,$A73,'[1]NBA-Data-1980-2019'!$A$1:$A$16305,DY$9)</f>
        <v>0</v>
      </c>
      <c r="DZ73" s="63">
        <f>SUMIFS('[1]NBA-Data-1980-2019'!$G$1:$G$16305,'[1]NBA-Data-1980-2019'!$B$1:$B$16305,$A73,'[1]NBA-Data-1980-2019'!$A$1:$A$16305,DZ$9)</f>
        <v>0</v>
      </c>
      <c r="EA73" s="63">
        <f>SUMIFS('[1]NBA-Data-1980-2019'!$G$1:$G$16305,'[1]NBA-Data-1980-2019'!$B$1:$B$16305,$A73,'[1]NBA-Data-1980-2019'!$A$1:$A$16305,EA$9)</f>
        <v>0</v>
      </c>
      <c r="EB73" s="63">
        <f>SUMIFS('[1]NBA-Data-1980-2019'!$G$1:$G$16305,'[1]NBA-Data-1980-2019'!$B$1:$B$16305,$A73,'[1]NBA-Data-1980-2019'!$A$1:$A$16305,EB$9)</f>
        <v>0</v>
      </c>
      <c r="EC73" s="63">
        <f>SUMIFS('[1]NBA-Data-1980-2019'!$G$1:$G$16305,'[1]NBA-Data-1980-2019'!$B$1:$B$16305,$A73,'[1]NBA-Data-1980-2019'!$A$1:$A$16305,EC$9)</f>
        <v>0</v>
      </c>
      <c r="ED73" s="63">
        <f>SUMIFS('[1]NBA-Data-1980-2019'!$G$1:$G$16305,'[1]NBA-Data-1980-2019'!$B$1:$B$16305,$A73,'[1]NBA-Data-1980-2019'!$A$1:$A$16305,ED$9)</f>
        <v>0</v>
      </c>
      <c r="EH73" s="2" t="s">
        <v>1478</v>
      </c>
    </row>
    <row r="74" spans="1:156" x14ac:dyDescent="0.2">
      <c r="A74" s="2" t="s">
        <v>616</v>
      </c>
      <c r="B74" s="2" t="str" cm="1">
        <f t="array" ref="B74">_xlfn.XLOOKUP($A74&amp;B$5,'[1]NBA-Data-1980-2019'!$B$1:$B$16305&amp;'[1]NBA-Data-1980-2019'!$A$1:$A$16305,'[1]NBA-Data-1980-2019'!$D$1:$D$16305,"",0)</f>
        <v/>
      </c>
      <c r="C74" s="2" t="str" cm="1">
        <f t="array" ref="C74">_xlfn.XLOOKUP($A74&amp;C$5,'[1]NBA-Data-1980-2019'!$B$1:$B$16305&amp;'[1]NBA-Data-1980-2019'!$A$1:$A$16305,'[1]NBA-Data-1980-2019'!$D$1:$D$16305,"",0)</f>
        <v/>
      </c>
      <c r="D74" s="2" t="str" cm="1">
        <f t="array" ref="D74">_xlfn.XLOOKUP($A74&amp;D$5,'[1]NBA-Data-1980-2019'!$B$1:$B$16305&amp;'[1]NBA-Data-1980-2019'!$A$1:$A$16305,'[1]NBA-Data-1980-2019'!$D$1:$D$16305,"",0)</f>
        <v/>
      </c>
      <c r="E74" s="2" t="str" cm="1">
        <f t="array" ref="E74">_xlfn.XLOOKUP($A74&amp;E$5,'[1]NBA-Data-1980-2019'!$B$1:$B$16305&amp;'[1]NBA-Data-1980-2019'!$A$1:$A$16305,'[1]NBA-Data-1980-2019'!$D$1:$D$16305,"",0)</f>
        <v/>
      </c>
      <c r="F74" s="2" t="str" cm="1">
        <f t="array" ref="F74">_xlfn.XLOOKUP($A74&amp;F$5,'[1]NBA-Data-1980-2019'!$B$1:$B$16305&amp;'[1]NBA-Data-1980-2019'!$A$1:$A$16305,'[1]NBA-Data-1980-2019'!$D$1:$D$16305,"",0)</f>
        <v/>
      </c>
      <c r="G74" s="2" t="str" cm="1">
        <f t="array" ref="G74">_xlfn.XLOOKUP($A74&amp;G$5,'[1]NBA-Data-1980-2019'!$B$1:$B$16305&amp;'[1]NBA-Data-1980-2019'!$A$1:$A$16305,'[1]NBA-Data-1980-2019'!$D$1:$D$16305,"",0)</f>
        <v/>
      </c>
      <c r="H74" s="2" t="str" cm="1">
        <f t="array" ref="H74">_xlfn.XLOOKUP($A74&amp;H$5,'[1]NBA-Data-1980-2019'!$B$1:$B$16305&amp;'[1]NBA-Data-1980-2019'!$A$1:$A$16305,'[1]NBA-Data-1980-2019'!$D$1:$D$16305,"",0)</f>
        <v/>
      </c>
      <c r="I74" s="2" t="str" cm="1">
        <f t="array" ref="I74">_xlfn.XLOOKUP($A74&amp;I$5,'[1]NBA-Data-1980-2019'!$B$1:$B$16305&amp;'[1]NBA-Data-1980-2019'!$A$1:$A$16305,'[1]NBA-Data-1980-2019'!$D$1:$D$16305,"",0)</f>
        <v/>
      </c>
      <c r="J74" s="2" t="str" cm="1">
        <f t="array" ref="J74">_xlfn.XLOOKUP($A74&amp;J$5,'[1]NBA-Data-1980-2019'!$B$1:$B$16305&amp;'[1]NBA-Data-1980-2019'!$A$1:$A$16305,'[1]NBA-Data-1980-2019'!$D$1:$D$16305,"",0)</f>
        <v/>
      </c>
      <c r="K74" s="2" t="str" cm="1">
        <f t="array" ref="K74">_xlfn.XLOOKUP($A74&amp;K$5,'[1]NBA-Data-1980-2019'!$B$1:$B$16305&amp;'[1]NBA-Data-1980-2019'!$A$1:$A$16305,'[1]NBA-Data-1980-2019'!$D$1:$D$16305,"",0)</f>
        <v/>
      </c>
      <c r="L74" s="2" t="str" cm="1">
        <f t="array" ref="L74">_xlfn.XLOOKUP($A74&amp;L$5,'[1]NBA-Data-1980-2019'!$B$1:$B$16305&amp;'[1]NBA-Data-1980-2019'!$A$1:$A$16305,'[1]NBA-Data-1980-2019'!$D$1:$D$16305,"",0)</f>
        <v/>
      </c>
      <c r="M74" s="2" t="str" cm="1">
        <f t="array" ref="M74">_xlfn.XLOOKUP($A74&amp;M$5,'[1]NBA-Data-1980-2019'!$B$1:$B$16305&amp;'[1]NBA-Data-1980-2019'!$A$1:$A$16305,'[1]NBA-Data-1980-2019'!$D$1:$D$16305,"",0)</f>
        <v/>
      </c>
      <c r="N74" s="2" t="str" cm="1">
        <f t="array" ref="N74">_xlfn.XLOOKUP($A74&amp;N$5,'[1]NBA-Data-1980-2019'!$B$1:$B$16305&amp;'[1]NBA-Data-1980-2019'!$A$1:$A$16305,'[1]NBA-Data-1980-2019'!$D$1:$D$16305,"",0)</f>
        <v/>
      </c>
      <c r="O74" s="2" t="str" cm="1">
        <f t="array" ref="O74">_xlfn.XLOOKUP($A74&amp;O$5,'[1]NBA-Data-1980-2019'!$B$1:$B$16305&amp;'[1]NBA-Data-1980-2019'!$A$1:$A$16305,'[1]NBA-Data-1980-2019'!$D$1:$D$16305,"",0)</f>
        <v/>
      </c>
      <c r="P74" s="2" t="str" cm="1">
        <f t="array" ref="P74">_xlfn.XLOOKUP($A74&amp;P$5,'[1]NBA-Data-1980-2019'!$B$1:$B$16305&amp;'[1]NBA-Data-1980-2019'!$A$1:$A$16305,'[1]NBA-Data-1980-2019'!$D$1:$D$16305,"",0)</f>
        <v/>
      </c>
      <c r="Q74" s="2" t="str" cm="1">
        <f t="array" ref="Q74">_xlfn.XLOOKUP($A74&amp;Q$5,'[1]NBA-Data-1980-2019'!$B$1:$B$16305&amp;'[1]NBA-Data-1980-2019'!$A$1:$A$16305,'[1]NBA-Data-1980-2019'!$D$1:$D$16305,"",0)</f>
        <v/>
      </c>
      <c r="R74" s="2" t="str" cm="1">
        <f t="array" ref="R74">_xlfn.XLOOKUP($A74&amp;R$5,'[1]NBA-Data-1980-2019'!$B$1:$B$16305&amp;'[1]NBA-Data-1980-2019'!$A$1:$A$16305,'[1]NBA-Data-1980-2019'!$D$1:$D$16305,"",0)</f>
        <v/>
      </c>
      <c r="S74" s="2" t="str" cm="1">
        <f t="array" ref="S74">_xlfn.XLOOKUP($A74&amp;S$5,'[1]NBA-Data-1980-2019'!$B$1:$B$16305&amp;'[1]NBA-Data-1980-2019'!$A$1:$A$16305,'[1]NBA-Data-1980-2019'!$D$1:$D$16305,"",0)</f>
        <v/>
      </c>
      <c r="T74" s="2" t="str" cm="1">
        <f t="array" ref="T74">_xlfn.XLOOKUP($A74&amp;T$5,'[1]NBA-Data-1980-2019'!$B$1:$B$16305&amp;'[1]NBA-Data-1980-2019'!$A$1:$A$16305,'[1]NBA-Data-1980-2019'!$D$1:$D$16305,"",0)</f>
        <v>CHA</v>
      </c>
      <c r="U74" s="2" t="str" cm="1">
        <f t="array" ref="U74">_xlfn.XLOOKUP($A74&amp;U$5,'[1]NBA-Data-1980-2019'!$B$1:$B$16305&amp;'[1]NBA-Data-1980-2019'!$A$1:$A$16305,'[1]NBA-Data-1980-2019'!$D$1:$D$16305,"",0)</f>
        <v>CHA</v>
      </c>
      <c r="V74" s="2" t="str" cm="1">
        <f t="array" ref="V74">_xlfn.XLOOKUP($A74&amp;V$5,'[1]NBA-Data-1980-2019'!$B$1:$B$16305&amp;'[1]NBA-Data-1980-2019'!$A$1:$A$16305,'[1]NBA-Data-1980-2019'!$D$1:$D$16305,"",0)</f>
        <v>CHA</v>
      </c>
      <c r="W74" s="2" t="str" cm="1">
        <f t="array" ref="W74">_xlfn.XLOOKUP($A74&amp;W$5,'[1]NBA-Data-1980-2019'!$B$1:$B$16305&amp;'[1]NBA-Data-1980-2019'!$A$1:$A$16305,'[1]NBA-Data-1980-2019'!$D$1:$D$16305,"",0)</f>
        <v>CHA</v>
      </c>
      <c r="X74" s="2" t="str" cm="1">
        <f t="array" ref="X74">_xlfn.XLOOKUP($A74&amp;X$5,'[1]NBA-Data-1980-2019'!$B$1:$B$16305&amp;'[1]NBA-Data-1980-2019'!$A$1:$A$16305,'[1]NBA-Data-1980-2019'!$D$1:$D$16305,"",0)</f>
        <v>IND</v>
      </c>
      <c r="Y74" s="2" t="str" cm="1">
        <f t="array" ref="Y74">_xlfn.XLOOKUP($A74&amp;Y$5,'[1]NBA-Data-1980-2019'!$B$1:$B$16305&amp;'[1]NBA-Data-1980-2019'!$A$1:$A$16305,'[1]NBA-Data-1980-2019'!$D$1:$D$16305,"",0)</f>
        <v>TOT</v>
      </c>
      <c r="Z74" s="2" t="str" cm="1">
        <f t="array" ref="Z74">_xlfn.XLOOKUP($A74&amp;Z$5,'[1]NBA-Data-1980-2019'!$B$1:$B$16305&amp;'[1]NBA-Data-1980-2019'!$A$1:$A$16305,'[1]NBA-Data-1980-2019'!$D$1:$D$16305,"",0)</f>
        <v>TOT</v>
      </c>
      <c r="AA74" s="2" t="str" cm="1">
        <f t="array" ref="AA74">_xlfn.XLOOKUP($A74&amp;AA$5,'[1]NBA-Data-1980-2019'!$B$1:$B$16305&amp;'[1]NBA-Data-1980-2019'!$A$1:$A$16305,'[1]NBA-Data-1980-2019'!$D$1:$D$16305,"",0)</f>
        <v>TOT</v>
      </c>
      <c r="AB74" s="2" t="str" cm="1">
        <f t="array" ref="AB74">_xlfn.XLOOKUP($A74&amp;AB$5,'[1]NBA-Data-1980-2019'!$B$1:$B$16305&amp;'[1]NBA-Data-1980-2019'!$A$1:$A$16305,'[1]NBA-Data-1980-2019'!$D$1:$D$16305,"",0)</f>
        <v>ORL</v>
      </c>
      <c r="AC74" s="2" t="str" cm="1">
        <f t="array" ref="AC74">_xlfn.XLOOKUP($A74&amp;AC$5,'[1]NBA-Data-1980-2019'!$B$1:$B$16305&amp;'[1]NBA-Data-1980-2019'!$A$1:$A$16305,'[1]NBA-Data-1980-2019'!$D$1:$D$16305,"",0)</f>
        <v>ORL</v>
      </c>
      <c r="AD74" s="2" t="str" cm="1">
        <f t="array" ref="AD74">_xlfn.XLOOKUP($A74&amp;AD$5,'[1]NBA-Data-1980-2019'!$B$1:$B$16305&amp;'[1]NBA-Data-1980-2019'!$A$1:$A$16305,'[1]NBA-Data-1980-2019'!$D$1:$D$16305,"",0)</f>
        <v>ORL</v>
      </c>
      <c r="AE74" s="2" t="str" cm="1">
        <f t="array" ref="AE74">_xlfn.XLOOKUP($A74&amp;AE$5,'[1]NBA-Data-1980-2019'!$B$1:$B$16305&amp;'[1]NBA-Data-1980-2019'!$A$1:$A$16305,'[1]NBA-Data-1980-2019'!$D$1:$D$16305,"",0)</f>
        <v/>
      </c>
      <c r="AF74" s="2" t="str" cm="1">
        <f t="array" ref="AF74">_xlfn.XLOOKUP($A74&amp;AF$5,'[1]NBA-Data-1980-2019'!$B$1:$B$16305&amp;'[1]NBA-Data-1980-2019'!$A$1:$A$16305,'[1]NBA-Data-1980-2019'!$D$1:$D$16305,"",0)</f>
        <v/>
      </c>
      <c r="AG74" s="2" t="str" cm="1">
        <f t="array" ref="AG74">_xlfn.XLOOKUP($A74&amp;AG$5,'[1]NBA-Data-1980-2019'!$B$1:$B$16305&amp;'[1]NBA-Data-1980-2019'!$A$1:$A$16305,'[1]NBA-Data-1980-2019'!$D$1:$D$16305,"",0)</f>
        <v/>
      </c>
      <c r="AH74" s="2" t="str" cm="1">
        <f t="array" ref="AH74">_xlfn.XLOOKUP($A74&amp;AH$5,'[1]NBA-Data-1980-2019'!$B$1:$B$16305&amp;'[1]NBA-Data-1980-2019'!$A$1:$A$16305,'[1]NBA-Data-1980-2019'!$H$1:$H$16305,"",0)</f>
        <v/>
      </c>
      <c r="AI74" s="2" t="str" cm="1">
        <f t="array" ref="AI74">_xlfn.XLOOKUP($A74&amp;AI$5,'[1]NBA-Data-1980-2019'!$B$1:$B$16305&amp;'[1]NBA-Data-1980-2019'!$A$1:$A$16305,'[1]NBA-Data-1980-2019'!$H$1:$H$16305,"",0)</f>
        <v/>
      </c>
      <c r="AJ74" s="2" t="str" cm="1">
        <f t="array" ref="AJ74">_xlfn.XLOOKUP($A74&amp;AJ$5,'[1]NBA-Data-1980-2019'!$B$1:$B$16305&amp;'[1]NBA-Data-1980-2019'!$A$1:$A$16305,'[1]NBA-Data-1980-2019'!$H$1:$H$16305,"",0)</f>
        <v/>
      </c>
      <c r="AK74" s="2" t="str" cm="1">
        <f t="array" ref="AK74">_xlfn.XLOOKUP($A74&amp;AK$5,'[1]NBA-Data-1980-2019'!$B$1:$B$16305&amp;'[1]NBA-Data-1980-2019'!$A$1:$A$16305,'[1]NBA-Data-1980-2019'!$H$1:$H$16305,"",0)</f>
        <v/>
      </c>
      <c r="AL74" s="2" t="str" cm="1">
        <f t="array" ref="AL74">_xlfn.XLOOKUP($A74&amp;AL$5,'[1]NBA-Data-1980-2019'!$B$1:$B$16305&amp;'[1]NBA-Data-1980-2019'!$A$1:$A$16305,'[1]NBA-Data-1980-2019'!$H$1:$H$16305,"",0)</f>
        <v/>
      </c>
      <c r="AM74" s="2" t="str" cm="1">
        <f t="array" ref="AM74">_xlfn.XLOOKUP($A74&amp;AM$5,'[1]NBA-Data-1980-2019'!$B$1:$B$16305&amp;'[1]NBA-Data-1980-2019'!$A$1:$A$16305,'[1]NBA-Data-1980-2019'!$H$1:$H$16305,"",0)</f>
        <v/>
      </c>
      <c r="AN74" s="2" t="str" cm="1">
        <f t="array" ref="AN74">_xlfn.XLOOKUP($A74&amp;AN$5,'[1]NBA-Data-1980-2019'!$B$1:$B$16305&amp;'[1]NBA-Data-1980-2019'!$A$1:$A$16305,'[1]NBA-Data-1980-2019'!$H$1:$H$16305,"",0)</f>
        <v/>
      </c>
      <c r="AO74" s="2" t="str" cm="1">
        <f t="array" ref="AO74">_xlfn.XLOOKUP($A74&amp;AO$5,'[1]NBA-Data-1980-2019'!$B$1:$B$16305&amp;'[1]NBA-Data-1980-2019'!$A$1:$A$16305,'[1]NBA-Data-1980-2019'!$H$1:$H$16305,"",0)</f>
        <v/>
      </c>
      <c r="AP74" s="2" t="str" cm="1">
        <f t="array" ref="AP74">_xlfn.XLOOKUP($A74&amp;AP$5,'[1]NBA-Data-1980-2019'!$B$1:$B$16305&amp;'[1]NBA-Data-1980-2019'!$A$1:$A$16305,'[1]NBA-Data-1980-2019'!$H$1:$H$16305,"",0)</f>
        <v/>
      </c>
      <c r="AQ74" s="2" t="str" cm="1">
        <f t="array" ref="AQ74">_xlfn.XLOOKUP($A74&amp;AQ$5,'[1]NBA-Data-1980-2019'!$B$1:$B$16305&amp;'[1]NBA-Data-1980-2019'!$A$1:$A$16305,'[1]NBA-Data-1980-2019'!$H$1:$H$16305,"",0)</f>
        <v/>
      </c>
      <c r="AR74" s="2" t="str" cm="1">
        <f t="array" ref="AR74">_xlfn.XLOOKUP($A74&amp;AR$5,'[1]NBA-Data-1980-2019'!$B$1:$B$16305&amp;'[1]NBA-Data-1980-2019'!$A$1:$A$16305,'[1]NBA-Data-1980-2019'!$H$1:$H$16305,"",0)</f>
        <v/>
      </c>
      <c r="AS74" s="2" t="str" cm="1">
        <f t="array" ref="AS74">_xlfn.XLOOKUP($A74&amp;AS$5,'[1]NBA-Data-1980-2019'!$B$1:$B$16305&amp;'[1]NBA-Data-1980-2019'!$A$1:$A$16305,'[1]NBA-Data-1980-2019'!$H$1:$H$16305,"",0)</f>
        <v/>
      </c>
      <c r="AT74" s="2" t="str" cm="1">
        <f t="array" ref="AT74">_xlfn.XLOOKUP($A74&amp;AT$5,'[1]NBA-Data-1980-2019'!$B$1:$B$16305&amp;'[1]NBA-Data-1980-2019'!$A$1:$A$16305,'[1]NBA-Data-1980-2019'!$H$1:$H$16305,"",0)</f>
        <v/>
      </c>
      <c r="AU74" s="2" t="str" cm="1">
        <f t="array" ref="AU74">_xlfn.XLOOKUP($A74&amp;AU$5,'[1]NBA-Data-1980-2019'!$B$1:$B$16305&amp;'[1]NBA-Data-1980-2019'!$A$1:$A$16305,'[1]NBA-Data-1980-2019'!$H$1:$H$16305,"",0)</f>
        <v/>
      </c>
      <c r="AV74" s="2" t="str" cm="1">
        <f t="array" ref="AV74">_xlfn.XLOOKUP($A74&amp;AV$5,'[1]NBA-Data-1980-2019'!$B$1:$B$16305&amp;'[1]NBA-Data-1980-2019'!$A$1:$A$16305,'[1]NBA-Data-1980-2019'!$H$1:$H$16305,"",0)</f>
        <v/>
      </c>
      <c r="AW74" s="2" t="str" cm="1">
        <f t="array" ref="AW74">_xlfn.XLOOKUP($A74&amp;AW$5,'[1]NBA-Data-1980-2019'!$B$1:$B$16305&amp;'[1]NBA-Data-1980-2019'!$A$1:$A$16305,'[1]NBA-Data-1980-2019'!$H$1:$H$16305,"",0)</f>
        <v/>
      </c>
      <c r="AX74" s="2" t="str" cm="1">
        <f t="array" ref="AX74">_xlfn.XLOOKUP($A74&amp;AX$5,'[1]NBA-Data-1980-2019'!$B$1:$B$16305&amp;'[1]NBA-Data-1980-2019'!$A$1:$A$16305,'[1]NBA-Data-1980-2019'!$H$1:$H$16305,"",0)</f>
        <v/>
      </c>
      <c r="AY74" s="2" t="str" cm="1">
        <f t="array" ref="AY74">_xlfn.XLOOKUP($A74&amp;AY$5,'[1]NBA-Data-1980-2019'!$B$1:$B$16305&amp;'[1]NBA-Data-1980-2019'!$A$1:$A$16305,'[1]NBA-Data-1980-2019'!$H$1:$H$16305,"",0)</f>
        <v/>
      </c>
      <c r="AZ74" s="2" cm="1">
        <f t="array" ref="AZ74">_xlfn.XLOOKUP($A74&amp;AZ$5,'[1]NBA-Data-1980-2019'!$B$1:$B$16305&amp;'[1]NBA-Data-1980-2019'!$A$1:$A$16305,'[1]NBA-Data-1980-2019'!$H$1:$H$16305,"",0)</f>
        <v>1908</v>
      </c>
      <c r="BA74" s="2" cm="1">
        <f t="array" ref="BA74">_xlfn.XLOOKUP($A74&amp;BA$5,'[1]NBA-Data-1980-2019'!$B$1:$B$16305&amp;'[1]NBA-Data-1980-2019'!$A$1:$A$16305,'[1]NBA-Data-1980-2019'!$H$1:$H$16305,"",0)</f>
        <v>1472</v>
      </c>
      <c r="BB74" s="2" cm="1">
        <f t="array" ref="BB74">_xlfn.XLOOKUP($A74&amp;BB$5,'[1]NBA-Data-1980-2019'!$B$1:$B$16305&amp;'[1]NBA-Data-1980-2019'!$A$1:$A$16305,'[1]NBA-Data-1980-2019'!$H$1:$H$16305,"",0)</f>
        <v>2755.2000000000003</v>
      </c>
      <c r="BC74" s="2" cm="1">
        <f t="array" ref="BC74">_xlfn.XLOOKUP($A74&amp;BC$5,'[1]NBA-Data-1980-2019'!$B$1:$B$16305&amp;'[1]NBA-Data-1980-2019'!$A$1:$A$16305,'[1]NBA-Data-1980-2019'!$H$1:$H$16305,"",0)</f>
        <v>1406.4</v>
      </c>
      <c r="BD74" s="2" cm="1">
        <f t="array" ref="BD74">_xlfn.XLOOKUP($A74&amp;BD$5,'[1]NBA-Data-1980-2019'!$B$1:$B$16305&amp;'[1]NBA-Data-1980-2019'!$A$1:$A$16305,'[1]NBA-Data-1980-2019'!$H$1:$H$16305,"",0)</f>
        <v>1223.6000000000001</v>
      </c>
      <c r="BE74" s="2" cm="1">
        <f t="array" ref="BE74">_xlfn.XLOOKUP($A74&amp;BE$5,'[1]NBA-Data-1980-2019'!$B$1:$B$16305&amp;'[1]NBA-Data-1980-2019'!$A$1:$A$16305,'[1]NBA-Data-1980-2019'!$H$1:$H$16305,"",0)</f>
        <v>1938.3</v>
      </c>
      <c r="BF74" s="2" cm="1">
        <f t="array" ref="BF74">_xlfn.XLOOKUP($A74&amp;BF$5,'[1]NBA-Data-1980-2019'!$B$1:$B$16305&amp;'[1]NBA-Data-1980-2019'!$A$1:$A$16305,'[1]NBA-Data-1980-2019'!$H$1:$H$16305,"",0)</f>
        <v>1968</v>
      </c>
      <c r="BG74" s="2" cm="1">
        <f t="array" ref="BG74">_xlfn.XLOOKUP($A74&amp;BG$5,'[1]NBA-Data-1980-2019'!$B$1:$B$16305&amp;'[1]NBA-Data-1980-2019'!$A$1:$A$16305,'[1]NBA-Data-1980-2019'!$H$1:$H$16305,"",0)</f>
        <v>1178</v>
      </c>
      <c r="BH74" s="2" cm="1">
        <f t="array" ref="BH74">_xlfn.XLOOKUP($A74&amp;BH$5,'[1]NBA-Data-1980-2019'!$B$1:$B$16305&amp;'[1]NBA-Data-1980-2019'!$A$1:$A$16305,'[1]NBA-Data-1980-2019'!$H$1:$H$16305,"",0)</f>
        <v>1536.6</v>
      </c>
      <c r="BI74" s="2" cm="1">
        <f t="array" ref="BI74">_xlfn.XLOOKUP($A74&amp;BI$5,'[1]NBA-Data-1980-2019'!$B$1:$B$16305&amp;'[1]NBA-Data-1980-2019'!$A$1:$A$16305,'[1]NBA-Data-1980-2019'!$H$1:$H$16305,"",0)</f>
        <v>1762.5</v>
      </c>
      <c r="BJ74" s="2" cm="1">
        <f t="array" ref="BJ74">_xlfn.XLOOKUP($A74&amp;BJ$5,'[1]NBA-Data-1980-2019'!$B$1:$B$16305&amp;'[1]NBA-Data-1980-2019'!$A$1:$A$16305,'[1]NBA-Data-1980-2019'!$H$1:$H$16305,"",0)</f>
        <v>2268</v>
      </c>
      <c r="BK74" s="2" t="str" cm="1">
        <f t="array" ref="BK74">_xlfn.XLOOKUP($A74&amp;BK$5,'[1]NBA-Data-1980-2019'!$B$1:$B$16305&amp;'[1]NBA-Data-1980-2019'!$A$1:$A$16305,'[1]NBA-Data-1980-2019'!$H$1:$H$16305,"",0)</f>
        <v/>
      </c>
      <c r="BL74" s="2" t="str" cm="1">
        <f t="array" ref="BL74">_xlfn.XLOOKUP($A74&amp;BL$5,'[1]NBA-Data-1980-2019'!$B$1:$B$16305&amp;'[1]NBA-Data-1980-2019'!$A$1:$A$16305,'[1]NBA-Data-1980-2019'!$H$1:$H$16305,"",0)</f>
        <v/>
      </c>
      <c r="BM74" s="2" t="str" cm="1">
        <f t="array" ref="BM74">_xlfn.XLOOKUP($A74&amp;BM$5,'[1]NBA-Data-1980-2019'!$B$1:$B$16305&amp;'[1]NBA-Data-1980-2019'!$A$1:$A$16305,'[1]NBA-Data-1980-2019'!$H$1:$H$16305,"",0)</f>
        <v/>
      </c>
      <c r="BN74" s="2" t="str" cm="1">
        <f t="array" ref="BN74">_xlfn.XLOOKUP($A74&amp;BN$5,'[1]NBA-Data-1980-2019'!$B$1:$B$16305&amp;'[1]NBA-Data-1980-2019'!$A$1:$A$16305,'[1]NBA-Data-1980-2019'!$F$1:$F$16305,"",0)</f>
        <v/>
      </c>
      <c r="BO74" s="2" t="str" cm="1">
        <f t="array" ref="BO74">_xlfn.XLOOKUP($A74&amp;BO$5,'[1]NBA-Data-1980-2019'!$B$1:$B$16305&amp;'[1]NBA-Data-1980-2019'!$A$1:$A$16305,'[1]NBA-Data-1980-2019'!$F$1:$F$16305,"",0)</f>
        <v/>
      </c>
      <c r="BP74" s="2" t="str" cm="1">
        <f t="array" ref="BP74">_xlfn.XLOOKUP($A74&amp;BP$5,'[1]NBA-Data-1980-2019'!$B$1:$B$16305&amp;'[1]NBA-Data-1980-2019'!$A$1:$A$16305,'[1]NBA-Data-1980-2019'!$F$1:$F$16305,"",0)</f>
        <v/>
      </c>
      <c r="BQ74" s="2" t="str" cm="1">
        <f t="array" ref="BQ74">_xlfn.XLOOKUP($A74&amp;BQ$5,'[1]NBA-Data-1980-2019'!$B$1:$B$16305&amp;'[1]NBA-Data-1980-2019'!$A$1:$A$16305,'[1]NBA-Data-1980-2019'!$F$1:$F$16305,"",0)</f>
        <v/>
      </c>
      <c r="BR74" s="2" t="str" cm="1">
        <f t="array" ref="BR74">_xlfn.XLOOKUP($A74&amp;BR$5,'[1]NBA-Data-1980-2019'!$B$1:$B$16305&amp;'[1]NBA-Data-1980-2019'!$A$1:$A$16305,'[1]NBA-Data-1980-2019'!$F$1:$F$16305,"",0)</f>
        <v/>
      </c>
      <c r="BS74" s="2" t="str" cm="1">
        <f t="array" ref="BS74">_xlfn.XLOOKUP($A74&amp;BS$5,'[1]NBA-Data-1980-2019'!$B$1:$B$16305&amp;'[1]NBA-Data-1980-2019'!$A$1:$A$16305,'[1]NBA-Data-1980-2019'!$F$1:$F$16305,"",0)</f>
        <v/>
      </c>
      <c r="BT74" s="2" t="str" cm="1">
        <f t="array" ref="BT74">_xlfn.XLOOKUP($A74&amp;BT$5,'[1]NBA-Data-1980-2019'!$B$1:$B$16305&amp;'[1]NBA-Data-1980-2019'!$A$1:$A$16305,'[1]NBA-Data-1980-2019'!$F$1:$F$16305,"",0)</f>
        <v/>
      </c>
      <c r="BU74" s="2" t="str" cm="1">
        <f t="array" ref="BU74">_xlfn.XLOOKUP($A74&amp;BU$5,'[1]NBA-Data-1980-2019'!$B$1:$B$16305&amp;'[1]NBA-Data-1980-2019'!$A$1:$A$16305,'[1]NBA-Data-1980-2019'!$F$1:$F$16305,"",0)</f>
        <v/>
      </c>
      <c r="BV74" s="2" t="str" cm="1">
        <f t="array" ref="BV74">_xlfn.XLOOKUP($A74&amp;BV$5,'[1]NBA-Data-1980-2019'!$B$1:$B$16305&amp;'[1]NBA-Data-1980-2019'!$A$1:$A$16305,'[1]NBA-Data-1980-2019'!$F$1:$F$16305,"",0)</f>
        <v/>
      </c>
      <c r="BW74" s="2" t="str" cm="1">
        <f t="array" ref="BW74">_xlfn.XLOOKUP($A74&amp;BW$5,'[1]NBA-Data-1980-2019'!$B$1:$B$16305&amp;'[1]NBA-Data-1980-2019'!$A$1:$A$16305,'[1]NBA-Data-1980-2019'!$F$1:$F$16305,"",0)</f>
        <v/>
      </c>
      <c r="BX74" s="2" t="str" cm="1">
        <f t="array" ref="BX74">_xlfn.XLOOKUP($A74&amp;BX$5,'[1]NBA-Data-1980-2019'!$B$1:$B$16305&amp;'[1]NBA-Data-1980-2019'!$A$1:$A$16305,'[1]NBA-Data-1980-2019'!$F$1:$F$16305,"",0)</f>
        <v/>
      </c>
      <c r="BY74" s="2" t="str" cm="1">
        <f t="array" ref="BY74">_xlfn.XLOOKUP($A74&amp;BY$5,'[1]NBA-Data-1980-2019'!$B$1:$B$16305&amp;'[1]NBA-Data-1980-2019'!$A$1:$A$16305,'[1]NBA-Data-1980-2019'!$F$1:$F$16305,"",0)</f>
        <v/>
      </c>
      <c r="BZ74" s="2" t="str" cm="1">
        <f t="array" ref="BZ74">_xlfn.XLOOKUP($A74&amp;BZ$5,'[1]NBA-Data-1980-2019'!$B$1:$B$16305&amp;'[1]NBA-Data-1980-2019'!$A$1:$A$16305,'[1]NBA-Data-1980-2019'!$F$1:$F$16305,"",0)</f>
        <v/>
      </c>
      <c r="CA74" s="2" t="str" cm="1">
        <f t="array" ref="CA74">_xlfn.XLOOKUP($A74&amp;CA$5,'[1]NBA-Data-1980-2019'!$B$1:$B$16305&amp;'[1]NBA-Data-1980-2019'!$A$1:$A$16305,'[1]NBA-Data-1980-2019'!$F$1:$F$16305,"",0)</f>
        <v/>
      </c>
      <c r="CB74" s="2" t="str" cm="1">
        <f t="array" ref="CB74">_xlfn.XLOOKUP($A74&amp;CB$5,'[1]NBA-Data-1980-2019'!$B$1:$B$16305&amp;'[1]NBA-Data-1980-2019'!$A$1:$A$16305,'[1]NBA-Data-1980-2019'!$F$1:$F$16305,"",0)</f>
        <v/>
      </c>
      <c r="CC74" s="2" t="str" cm="1">
        <f t="array" ref="CC74">_xlfn.XLOOKUP($A74&amp;CC$5,'[1]NBA-Data-1980-2019'!$B$1:$B$16305&amp;'[1]NBA-Data-1980-2019'!$A$1:$A$16305,'[1]NBA-Data-1980-2019'!$F$1:$F$16305,"",0)</f>
        <v/>
      </c>
      <c r="CD74" s="2" t="str" cm="1">
        <f t="array" ref="CD74">_xlfn.XLOOKUP($A74&amp;CD$5,'[1]NBA-Data-1980-2019'!$B$1:$B$16305&amp;'[1]NBA-Data-1980-2019'!$A$1:$A$16305,'[1]NBA-Data-1980-2019'!$F$1:$F$16305,"",0)</f>
        <v/>
      </c>
      <c r="CE74" s="2" t="str" cm="1">
        <f t="array" ref="CE74">_xlfn.XLOOKUP($A74&amp;CE$5,'[1]NBA-Data-1980-2019'!$B$1:$B$16305&amp;'[1]NBA-Data-1980-2019'!$A$1:$A$16305,'[1]NBA-Data-1980-2019'!$F$1:$F$16305,"",0)</f>
        <v/>
      </c>
      <c r="CF74" s="2" cm="1">
        <f t="array" ref="CF74">_xlfn.XLOOKUP($A74&amp;CF$5,'[1]NBA-Data-1980-2019'!$B$1:$B$16305&amp;'[1]NBA-Data-1980-2019'!$A$1:$A$16305,'[1]NBA-Data-1980-2019'!$F$1:$F$16305,"",0)</f>
        <v>14.9</v>
      </c>
      <c r="CG74" s="2" cm="1">
        <f t="array" ref="CG74">_xlfn.XLOOKUP($A74&amp;CG$5,'[1]NBA-Data-1980-2019'!$B$1:$B$16305&amp;'[1]NBA-Data-1980-2019'!$A$1:$A$16305,'[1]NBA-Data-1980-2019'!$F$1:$F$16305,"",0)</f>
        <v>11.2</v>
      </c>
      <c r="CH74" s="2" cm="1">
        <f t="array" ref="CH74">_xlfn.XLOOKUP($A74&amp;CH$5,'[1]NBA-Data-1980-2019'!$B$1:$B$16305&amp;'[1]NBA-Data-1980-2019'!$A$1:$A$16305,'[1]NBA-Data-1980-2019'!$F$1:$F$16305,"",0)</f>
        <v>15.9</v>
      </c>
      <c r="CI74" s="2" cm="1">
        <f t="array" ref="CI74">_xlfn.XLOOKUP($A74&amp;CI$5,'[1]NBA-Data-1980-2019'!$B$1:$B$16305&amp;'[1]NBA-Data-1980-2019'!$A$1:$A$16305,'[1]NBA-Data-1980-2019'!$F$1:$F$16305,"",0)</f>
        <v>14.1</v>
      </c>
      <c r="CJ74" s="2" cm="1">
        <f t="array" ref="CJ74">_xlfn.XLOOKUP($A74&amp;CJ$5,'[1]NBA-Data-1980-2019'!$B$1:$B$16305&amp;'[1]NBA-Data-1980-2019'!$A$1:$A$16305,'[1]NBA-Data-1980-2019'!$F$1:$F$16305,"",0)</f>
        <v>11</v>
      </c>
      <c r="CK74" s="2" cm="1">
        <f t="array" ref="CK74">_xlfn.XLOOKUP($A74&amp;CK$5,'[1]NBA-Data-1980-2019'!$B$1:$B$16305&amp;'[1]NBA-Data-1980-2019'!$A$1:$A$16305,'[1]NBA-Data-1980-2019'!$F$1:$F$16305,"",0)</f>
        <v>16.2</v>
      </c>
      <c r="CL74" s="2" cm="1">
        <f t="array" ref="CL74">_xlfn.XLOOKUP($A74&amp;CL$5,'[1]NBA-Data-1980-2019'!$B$1:$B$16305&amp;'[1]NBA-Data-1980-2019'!$A$1:$A$16305,'[1]NBA-Data-1980-2019'!$F$1:$F$16305,"",0)</f>
        <v>13.9</v>
      </c>
      <c r="CM74" s="2" cm="1">
        <f t="array" ref="CM74">_xlfn.XLOOKUP($A74&amp;CM$5,'[1]NBA-Data-1980-2019'!$B$1:$B$16305&amp;'[1]NBA-Data-1980-2019'!$A$1:$A$16305,'[1]NBA-Data-1980-2019'!$F$1:$F$16305,"",0)</f>
        <v>13.9</v>
      </c>
      <c r="CN74" s="2" cm="1">
        <f t="array" ref="CN74">_xlfn.XLOOKUP($A74&amp;CN$5,'[1]NBA-Data-1980-2019'!$B$1:$B$16305&amp;'[1]NBA-Data-1980-2019'!$A$1:$A$16305,'[1]NBA-Data-1980-2019'!$F$1:$F$16305,"",0)</f>
        <v>11</v>
      </c>
      <c r="CO74" s="2" cm="1">
        <f t="array" ref="CO74">_xlfn.XLOOKUP($A74&amp;CO$5,'[1]NBA-Data-1980-2019'!$B$1:$B$16305&amp;'[1]NBA-Data-1980-2019'!$A$1:$A$16305,'[1]NBA-Data-1980-2019'!$F$1:$F$16305,"",0)</f>
        <v>15.4</v>
      </c>
      <c r="CP74" s="2" cm="1">
        <f t="array" ref="CP74">_xlfn.XLOOKUP($A74&amp;CP$5,'[1]NBA-Data-1980-2019'!$B$1:$B$16305&amp;'[1]NBA-Data-1980-2019'!$A$1:$A$16305,'[1]NBA-Data-1980-2019'!$F$1:$F$16305,"",0)</f>
        <v>15.7</v>
      </c>
      <c r="CQ74" s="2" t="str" cm="1">
        <f t="array" ref="CQ74">_xlfn.XLOOKUP($A74&amp;CQ$5,'[1]NBA-Data-1980-2019'!$B$1:$B$16305&amp;'[1]NBA-Data-1980-2019'!$A$1:$A$16305,'[1]NBA-Data-1980-2019'!$F$1:$F$16305,"",0)</f>
        <v/>
      </c>
      <c r="CR74" s="2" t="str" cm="1">
        <f t="array" ref="CR74">_xlfn.XLOOKUP($A74&amp;CR$5,'[1]NBA-Data-1980-2019'!$B$1:$B$16305&amp;'[1]NBA-Data-1980-2019'!$A$1:$A$16305,'[1]NBA-Data-1980-2019'!$F$1:$F$16305,"",0)</f>
        <v/>
      </c>
      <c r="CS74" s="2" t="str" cm="1">
        <f t="array" ref="CS74">_xlfn.XLOOKUP($A74&amp;CS$5,'[1]NBA-Data-1980-2019'!$B$1:$B$16305&amp;'[1]NBA-Data-1980-2019'!$A$1:$A$16305,'[1]NBA-Data-1980-2019'!$F$1:$F$16305,"",0)</f>
        <v/>
      </c>
      <c r="CU74" s="2" t="str">
        <f>_xlfn.XLOOKUP($A74,TEAMS!$G$1:$G$839,TEAMS!$H$1:$H$839,"",0)</f>
        <v>PG</v>
      </c>
      <c r="CV74" s="2" t="str">
        <f>_xlfn.XLOOKUP($CU74,DASHBOARD!$B$22:$B$27,DASHBOARD!$C$22:$C$27,"",0)</f>
        <v>GUARD</v>
      </c>
      <c r="CY74" s="63">
        <f>SUMIFS('[1]NBA-Data-1980-2019'!$G$1:$G$16305,'[1]NBA-Data-1980-2019'!$B$1:$B$16305,$A74,'[1]NBA-Data-1980-2019'!$A$1:$A$16305,CY$9)</f>
        <v>0</v>
      </c>
      <c r="CZ74" s="63">
        <f>SUMIFS('[1]NBA-Data-1980-2019'!$G$1:$G$16305,'[1]NBA-Data-1980-2019'!$B$1:$B$16305,$A74,'[1]NBA-Data-1980-2019'!$A$1:$A$16305,CZ$9)</f>
        <v>0</v>
      </c>
      <c r="DA74" s="63">
        <f>SUMIFS('[1]NBA-Data-1980-2019'!$G$1:$G$16305,'[1]NBA-Data-1980-2019'!$B$1:$B$16305,$A74,'[1]NBA-Data-1980-2019'!$A$1:$A$16305,DA$9)</f>
        <v>0</v>
      </c>
      <c r="DB74" s="63">
        <f>SUMIFS('[1]NBA-Data-1980-2019'!$G$1:$G$16305,'[1]NBA-Data-1980-2019'!$B$1:$B$16305,$A74,'[1]NBA-Data-1980-2019'!$A$1:$A$16305,DB$9)</f>
        <v>0</v>
      </c>
      <c r="DC74" s="63">
        <f>SUMIFS('[1]NBA-Data-1980-2019'!$G$1:$G$16305,'[1]NBA-Data-1980-2019'!$B$1:$B$16305,$A74,'[1]NBA-Data-1980-2019'!$A$1:$A$16305,DC$9)</f>
        <v>0</v>
      </c>
      <c r="DD74" s="63">
        <f>SUMIFS('[1]NBA-Data-1980-2019'!$G$1:$G$16305,'[1]NBA-Data-1980-2019'!$B$1:$B$16305,$A74,'[1]NBA-Data-1980-2019'!$A$1:$A$16305,DD$9)</f>
        <v>0</v>
      </c>
      <c r="DE74" s="63">
        <f>SUMIFS('[1]NBA-Data-1980-2019'!$G$1:$G$16305,'[1]NBA-Data-1980-2019'!$B$1:$B$16305,$A74,'[1]NBA-Data-1980-2019'!$A$1:$A$16305,DE$9)</f>
        <v>0</v>
      </c>
      <c r="DF74" s="63">
        <f>SUMIFS('[1]NBA-Data-1980-2019'!$G$1:$G$16305,'[1]NBA-Data-1980-2019'!$B$1:$B$16305,$A74,'[1]NBA-Data-1980-2019'!$A$1:$A$16305,DF$9)</f>
        <v>0</v>
      </c>
      <c r="DG74" s="63">
        <f>SUMIFS('[1]NBA-Data-1980-2019'!$G$1:$G$16305,'[1]NBA-Data-1980-2019'!$B$1:$B$16305,$A74,'[1]NBA-Data-1980-2019'!$A$1:$A$16305,DG$9)</f>
        <v>0</v>
      </c>
      <c r="DH74" s="63">
        <f>SUMIFS('[1]NBA-Data-1980-2019'!$G$1:$G$16305,'[1]NBA-Data-1980-2019'!$B$1:$B$16305,$A74,'[1]NBA-Data-1980-2019'!$A$1:$A$16305,DH$9)</f>
        <v>0</v>
      </c>
      <c r="DI74" s="63">
        <f>SUMIFS('[1]NBA-Data-1980-2019'!$G$1:$G$16305,'[1]NBA-Data-1980-2019'!$B$1:$B$16305,$A74,'[1]NBA-Data-1980-2019'!$A$1:$A$16305,DI$9)</f>
        <v>0</v>
      </c>
      <c r="DJ74" s="63">
        <f>SUMIFS('[1]NBA-Data-1980-2019'!$G$1:$G$16305,'[1]NBA-Data-1980-2019'!$B$1:$B$16305,$A74,'[1]NBA-Data-1980-2019'!$A$1:$A$16305,DJ$9)</f>
        <v>0</v>
      </c>
      <c r="DK74" s="63">
        <f>SUMIFS('[1]NBA-Data-1980-2019'!$G$1:$G$16305,'[1]NBA-Data-1980-2019'!$B$1:$B$16305,$A74,'[1]NBA-Data-1980-2019'!$A$1:$A$16305,DK$9)</f>
        <v>0</v>
      </c>
      <c r="DL74" s="63">
        <f>SUMIFS('[1]NBA-Data-1980-2019'!$G$1:$G$16305,'[1]NBA-Data-1980-2019'!$B$1:$B$16305,$A74,'[1]NBA-Data-1980-2019'!$A$1:$A$16305,DL$9)</f>
        <v>0</v>
      </c>
      <c r="DM74" s="63">
        <f>SUMIFS('[1]NBA-Data-1980-2019'!$G$1:$G$16305,'[1]NBA-Data-1980-2019'!$B$1:$B$16305,$A74,'[1]NBA-Data-1980-2019'!$A$1:$A$16305,DM$9)</f>
        <v>0</v>
      </c>
      <c r="DN74" s="63">
        <f>SUMIFS('[1]NBA-Data-1980-2019'!$G$1:$G$16305,'[1]NBA-Data-1980-2019'!$B$1:$B$16305,$A74,'[1]NBA-Data-1980-2019'!$A$1:$A$16305,DN$9)</f>
        <v>0</v>
      </c>
      <c r="DO74" s="63">
        <f>SUMIFS('[1]NBA-Data-1980-2019'!$G$1:$G$16305,'[1]NBA-Data-1980-2019'!$B$1:$B$16305,$A74,'[1]NBA-Data-1980-2019'!$A$1:$A$16305,DO$9)</f>
        <v>0</v>
      </c>
      <c r="DP74" s="63">
        <f>SUMIFS('[1]NBA-Data-1980-2019'!$G$1:$G$16305,'[1]NBA-Data-1980-2019'!$B$1:$B$16305,$A74,'[1]NBA-Data-1980-2019'!$A$1:$A$16305,DP$9)</f>
        <v>0</v>
      </c>
      <c r="DQ74" s="63">
        <f>SUMIFS('[1]NBA-Data-1980-2019'!$G$1:$G$16305,'[1]NBA-Data-1980-2019'!$B$1:$B$16305,$A74,'[1]NBA-Data-1980-2019'!$A$1:$A$16305,DQ$9)</f>
        <v>0</v>
      </c>
      <c r="DR74" s="63">
        <f>SUMIFS('[1]NBA-Data-1980-2019'!$G$1:$G$16305,'[1]NBA-Data-1980-2019'!$B$1:$B$16305,$A74,'[1]NBA-Data-1980-2019'!$A$1:$A$16305,DR$9)</f>
        <v>0</v>
      </c>
      <c r="DS74" s="63">
        <f>SUMIFS('[1]NBA-Data-1980-2019'!$G$1:$G$16305,'[1]NBA-Data-1980-2019'!$B$1:$B$16305,$A74,'[1]NBA-Data-1980-2019'!$A$1:$A$16305,DS$9)</f>
        <v>0</v>
      </c>
      <c r="DT74" s="63">
        <f>SUMIFS('[1]NBA-Data-1980-2019'!$G$1:$G$16305,'[1]NBA-Data-1980-2019'!$B$1:$B$16305,$A74,'[1]NBA-Data-1980-2019'!$A$1:$A$16305,DT$9)</f>
        <v>0</v>
      </c>
      <c r="DU74" s="63">
        <f>SUMIFS('[1]NBA-Data-1980-2019'!$G$1:$G$16305,'[1]NBA-Data-1980-2019'!$B$1:$B$16305,$A74,'[1]NBA-Data-1980-2019'!$A$1:$A$16305,DU$9)</f>
        <v>3500000</v>
      </c>
      <c r="DV74" s="63">
        <f>SUMIFS('[1]NBA-Data-1980-2019'!$G$1:$G$16305,'[1]NBA-Data-1980-2019'!$B$1:$B$16305,$A74,'[1]NBA-Data-1980-2019'!$A$1:$A$16305,DV$9)</f>
        <v>1267000</v>
      </c>
      <c r="DW74" s="63">
        <f>SUMIFS('[1]NBA-Data-1980-2019'!$G$1:$G$16305,'[1]NBA-Data-1980-2019'!$B$1:$B$16305,$A74,'[1]NBA-Data-1980-2019'!$A$1:$A$16305,DW$9)</f>
        <v>3000000</v>
      </c>
      <c r="DX74" s="63">
        <f>SUMIFS('[1]NBA-Data-1980-2019'!$G$1:$G$16305,'[1]NBA-Data-1980-2019'!$B$1:$B$16305,$A74,'[1]NBA-Data-1980-2019'!$A$1:$A$16305,DX$9)</f>
        <v>3000000</v>
      </c>
      <c r="DY74" s="63">
        <f>SUMIFS('[1]NBA-Data-1980-2019'!$G$1:$G$16305,'[1]NBA-Data-1980-2019'!$B$1:$B$16305,$A74,'[1]NBA-Data-1980-2019'!$A$1:$A$16305,DY$9)</f>
        <v>7250000</v>
      </c>
      <c r="DZ74" s="63">
        <f>SUMIFS('[1]NBA-Data-1980-2019'!$G$1:$G$16305,'[1]NBA-Data-1980-2019'!$B$1:$B$16305,$A74,'[1]NBA-Data-1980-2019'!$A$1:$A$16305,DZ$9)</f>
        <v>7250000</v>
      </c>
      <c r="EA74" s="63">
        <f>SUMIFS('[1]NBA-Data-1980-2019'!$G$1:$G$16305,'[1]NBA-Data-1980-2019'!$B$1:$B$16305,$A74,'[1]NBA-Data-1980-2019'!$A$1:$A$16305,EA$9)</f>
        <v>7250000</v>
      </c>
      <c r="EB74" s="63">
        <f>SUMIFS('[1]NBA-Data-1980-2019'!$G$1:$G$16305,'[1]NBA-Data-1980-2019'!$B$1:$B$16305,$A74,'[1]NBA-Data-1980-2019'!$A$1:$A$16305,EB$9)</f>
        <v>0</v>
      </c>
      <c r="EC74" s="63">
        <f>SUMIFS('[1]NBA-Data-1980-2019'!$G$1:$G$16305,'[1]NBA-Data-1980-2019'!$B$1:$B$16305,$A74,'[1]NBA-Data-1980-2019'!$A$1:$A$16305,EC$9)</f>
        <v>0</v>
      </c>
      <c r="ED74" s="63">
        <f>SUMIFS('[1]NBA-Data-1980-2019'!$G$1:$G$16305,'[1]NBA-Data-1980-2019'!$B$1:$B$16305,$A74,'[1]NBA-Data-1980-2019'!$A$1:$A$16305,ED$9)</f>
        <v>0</v>
      </c>
      <c r="EH74" s="2" t="s">
        <v>1481</v>
      </c>
    </row>
    <row r="75" spans="1:156" x14ac:dyDescent="0.2">
      <c r="A75" s="2" t="s">
        <v>880</v>
      </c>
      <c r="B75" s="2" t="str" cm="1">
        <f t="array" ref="B75">_xlfn.XLOOKUP($A75&amp;B$5,'[1]NBA-Data-1980-2019'!$B$1:$B$16305&amp;'[1]NBA-Data-1980-2019'!$A$1:$A$16305,'[1]NBA-Data-1980-2019'!$D$1:$D$16305,"",0)</f>
        <v/>
      </c>
      <c r="C75" s="2" t="str" cm="1">
        <f t="array" ref="C75">_xlfn.XLOOKUP($A75&amp;C$5,'[1]NBA-Data-1980-2019'!$B$1:$B$16305&amp;'[1]NBA-Data-1980-2019'!$A$1:$A$16305,'[1]NBA-Data-1980-2019'!$D$1:$D$16305,"",0)</f>
        <v/>
      </c>
      <c r="D75" s="2" t="str" cm="1">
        <f t="array" ref="D75">_xlfn.XLOOKUP($A75&amp;D$5,'[1]NBA-Data-1980-2019'!$B$1:$B$16305&amp;'[1]NBA-Data-1980-2019'!$A$1:$A$16305,'[1]NBA-Data-1980-2019'!$D$1:$D$16305,"",0)</f>
        <v/>
      </c>
      <c r="E75" s="2" t="str" cm="1">
        <f t="array" ref="E75">_xlfn.XLOOKUP($A75&amp;E$5,'[1]NBA-Data-1980-2019'!$B$1:$B$16305&amp;'[1]NBA-Data-1980-2019'!$A$1:$A$16305,'[1]NBA-Data-1980-2019'!$D$1:$D$16305,"",0)</f>
        <v/>
      </c>
      <c r="F75" s="2" t="str" cm="1">
        <f t="array" ref="F75">_xlfn.XLOOKUP($A75&amp;F$5,'[1]NBA-Data-1980-2019'!$B$1:$B$16305&amp;'[1]NBA-Data-1980-2019'!$A$1:$A$16305,'[1]NBA-Data-1980-2019'!$D$1:$D$16305,"",0)</f>
        <v/>
      </c>
      <c r="G75" s="2" t="str" cm="1">
        <f t="array" ref="G75">_xlfn.XLOOKUP($A75&amp;G$5,'[1]NBA-Data-1980-2019'!$B$1:$B$16305&amp;'[1]NBA-Data-1980-2019'!$A$1:$A$16305,'[1]NBA-Data-1980-2019'!$D$1:$D$16305,"",0)</f>
        <v/>
      </c>
      <c r="H75" s="2" t="str" cm="1">
        <f t="array" ref="H75">_xlfn.XLOOKUP($A75&amp;H$5,'[1]NBA-Data-1980-2019'!$B$1:$B$16305&amp;'[1]NBA-Data-1980-2019'!$A$1:$A$16305,'[1]NBA-Data-1980-2019'!$D$1:$D$16305,"",0)</f>
        <v/>
      </c>
      <c r="I75" s="2" t="str" cm="1">
        <f t="array" ref="I75">_xlfn.XLOOKUP($A75&amp;I$5,'[1]NBA-Data-1980-2019'!$B$1:$B$16305&amp;'[1]NBA-Data-1980-2019'!$A$1:$A$16305,'[1]NBA-Data-1980-2019'!$D$1:$D$16305,"",0)</f>
        <v/>
      </c>
      <c r="J75" s="2" t="str" cm="1">
        <f t="array" ref="J75">_xlfn.XLOOKUP($A75&amp;J$5,'[1]NBA-Data-1980-2019'!$B$1:$B$16305&amp;'[1]NBA-Data-1980-2019'!$A$1:$A$16305,'[1]NBA-Data-1980-2019'!$D$1:$D$16305,"",0)</f>
        <v/>
      </c>
      <c r="K75" s="2" t="str" cm="1">
        <f t="array" ref="K75">_xlfn.XLOOKUP($A75&amp;K$5,'[1]NBA-Data-1980-2019'!$B$1:$B$16305&amp;'[1]NBA-Data-1980-2019'!$A$1:$A$16305,'[1]NBA-Data-1980-2019'!$D$1:$D$16305,"",0)</f>
        <v/>
      </c>
      <c r="L75" s="2" t="str" cm="1">
        <f t="array" ref="L75">_xlfn.XLOOKUP($A75&amp;L$5,'[1]NBA-Data-1980-2019'!$B$1:$B$16305&amp;'[1]NBA-Data-1980-2019'!$A$1:$A$16305,'[1]NBA-Data-1980-2019'!$D$1:$D$16305,"",0)</f>
        <v/>
      </c>
      <c r="M75" s="2" t="str" cm="1">
        <f t="array" ref="M75">_xlfn.XLOOKUP($A75&amp;M$5,'[1]NBA-Data-1980-2019'!$B$1:$B$16305&amp;'[1]NBA-Data-1980-2019'!$A$1:$A$16305,'[1]NBA-Data-1980-2019'!$D$1:$D$16305,"",0)</f>
        <v/>
      </c>
      <c r="N75" s="2" t="str" cm="1">
        <f t="array" ref="N75">_xlfn.XLOOKUP($A75&amp;N$5,'[1]NBA-Data-1980-2019'!$B$1:$B$16305&amp;'[1]NBA-Data-1980-2019'!$A$1:$A$16305,'[1]NBA-Data-1980-2019'!$D$1:$D$16305,"",0)</f>
        <v/>
      </c>
      <c r="O75" s="2" t="str" cm="1">
        <f t="array" ref="O75">_xlfn.XLOOKUP($A75&amp;O$5,'[1]NBA-Data-1980-2019'!$B$1:$B$16305&amp;'[1]NBA-Data-1980-2019'!$A$1:$A$16305,'[1]NBA-Data-1980-2019'!$D$1:$D$16305,"",0)</f>
        <v/>
      </c>
      <c r="P75" s="2" t="str" cm="1">
        <f t="array" ref="P75">_xlfn.XLOOKUP($A75&amp;P$5,'[1]NBA-Data-1980-2019'!$B$1:$B$16305&amp;'[1]NBA-Data-1980-2019'!$A$1:$A$16305,'[1]NBA-Data-1980-2019'!$D$1:$D$16305,"",0)</f>
        <v>DAL</v>
      </c>
      <c r="Q75" s="2" t="str" cm="1">
        <f t="array" ref="Q75">_xlfn.XLOOKUP($A75&amp;Q$5,'[1]NBA-Data-1980-2019'!$B$1:$B$16305&amp;'[1]NBA-Data-1980-2019'!$A$1:$A$16305,'[1]NBA-Data-1980-2019'!$D$1:$D$16305,"",0)</f>
        <v>DAL</v>
      </c>
      <c r="R75" s="2" t="str" cm="1">
        <f t="array" ref="R75">_xlfn.XLOOKUP($A75&amp;R$5,'[1]NBA-Data-1980-2019'!$B$1:$B$16305&amp;'[1]NBA-Data-1980-2019'!$A$1:$A$16305,'[1]NBA-Data-1980-2019'!$D$1:$D$16305,"",0)</f>
        <v>DAL</v>
      </c>
      <c r="S75" s="2" t="str" cm="1">
        <f t="array" ref="S75">_xlfn.XLOOKUP($A75&amp;S$5,'[1]NBA-Data-1980-2019'!$B$1:$B$16305&amp;'[1]NBA-Data-1980-2019'!$A$1:$A$16305,'[1]NBA-Data-1980-2019'!$D$1:$D$16305,"",0)</f>
        <v>TOT</v>
      </c>
      <c r="T75" s="2" t="str" cm="1">
        <f t="array" ref="T75">_xlfn.XLOOKUP($A75&amp;T$5,'[1]NBA-Data-1980-2019'!$B$1:$B$16305&amp;'[1]NBA-Data-1980-2019'!$A$1:$A$16305,'[1]NBA-Data-1980-2019'!$D$1:$D$16305,"",0)</f>
        <v>LAL</v>
      </c>
      <c r="U75" s="2" t="str" cm="1">
        <f t="array" ref="U75">_xlfn.XLOOKUP($A75&amp;U$5,'[1]NBA-Data-1980-2019'!$B$1:$B$16305&amp;'[1]NBA-Data-1980-2019'!$A$1:$A$16305,'[1]NBA-Data-1980-2019'!$D$1:$D$16305,"",0)</f>
        <v>LAL</v>
      </c>
      <c r="V75" s="2" t="str" cm="1">
        <f t="array" ref="V75">_xlfn.XLOOKUP($A75&amp;V$5,'[1]NBA-Data-1980-2019'!$B$1:$B$16305&amp;'[1]NBA-Data-1980-2019'!$A$1:$A$16305,'[1]NBA-Data-1980-2019'!$D$1:$D$16305,"",0)</f>
        <v>NOH</v>
      </c>
      <c r="W75" s="2" t="str" cm="1">
        <f t="array" ref="W75">_xlfn.XLOOKUP($A75&amp;W$5,'[1]NBA-Data-1980-2019'!$B$1:$B$16305&amp;'[1]NBA-Data-1980-2019'!$A$1:$A$16305,'[1]NBA-Data-1980-2019'!$D$1:$D$16305,"",0)</f>
        <v/>
      </c>
      <c r="X75" s="2" t="str" cm="1">
        <f t="array" ref="X75">_xlfn.XLOOKUP($A75&amp;X$5,'[1]NBA-Data-1980-2019'!$B$1:$B$16305&amp;'[1]NBA-Data-1980-2019'!$A$1:$A$16305,'[1]NBA-Data-1980-2019'!$D$1:$D$16305,"",0)</f>
        <v/>
      </c>
      <c r="Y75" s="2" t="str" cm="1">
        <f t="array" ref="Y75">_xlfn.XLOOKUP($A75&amp;Y$5,'[1]NBA-Data-1980-2019'!$B$1:$B$16305&amp;'[1]NBA-Data-1980-2019'!$A$1:$A$16305,'[1]NBA-Data-1980-2019'!$D$1:$D$16305,"",0)</f>
        <v/>
      </c>
      <c r="Z75" s="2" t="str" cm="1">
        <f t="array" ref="Z75">_xlfn.XLOOKUP($A75&amp;Z$5,'[1]NBA-Data-1980-2019'!$B$1:$B$16305&amp;'[1]NBA-Data-1980-2019'!$A$1:$A$16305,'[1]NBA-Data-1980-2019'!$D$1:$D$16305,"",0)</f>
        <v/>
      </c>
      <c r="AA75" s="2" t="str" cm="1">
        <f t="array" ref="AA75">_xlfn.XLOOKUP($A75&amp;AA$5,'[1]NBA-Data-1980-2019'!$B$1:$B$16305&amp;'[1]NBA-Data-1980-2019'!$A$1:$A$16305,'[1]NBA-Data-1980-2019'!$D$1:$D$16305,"",0)</f>
        <v/>
      </c>
      <c r="AB75" s="2" t="str" cm="1">
        <f t="array" ref="AB75">_xlfn.XLOOKUP($A75&amp;AB$5,'[1]NBA-Data-1980-2019'!$B$1:$B$16305&amp;'[1]NBA-Data-1980-2019'!$A$1:$A$16305,'[1]NBA-Data-1980-2019'!$D$1:$D$16305,"",0)</f>
        <v/>
      </c>
      <c r="AC75" s="2" t="str" cm="1">
        <f t="array" ref="AC75">_xlfn.XLOOKUP($A75&amp;AC$5,'[1]NBA-Data-1980-2019'!$B$1:$B$16305&amp;'[1]NBA-Data-1980-2019'!$A$1:$A$16305,'[1]NBA-Data-1980-2019'!$D$1:$D$16305,"",0)</f>
        <v/>
      </c>
      <c r="AD75" s="2" t="str" cm="1">
        <f t="array" ref="AD75">_xlfn.XLOOKUP($A75&amp;AD$5,'[1]NBA-Data-1980-2019'!$B$1:$B$16305&amp;'[1]NBA-Data-1980-2019'!$A$1:$A$16305,'[1]NBA-Data-1980-2019'!$D$1:$D$16305,"",0)</f>
        <v/>
      </c>
      <c r="AE75" s="2" t="str" cm="1">
        <f t="array" ref="AE75">_xlfn.XLOOKUP($A75&amp;AE$5,'[1]NBA-Data-1980-2019'!$B$1:$B$16305&amp;'[1]NBA-Data-1980-2019'!$A$1:$A$16305,'[1]NBA-Data-1980-2019'!$D$1:$D$16305,"",0)</f>
        <v/>
      </c>
      <c r="AF75" s="2" t="str" cm="1">
        <f t="array" ref="AF75">_xlfn.XLOOKUP($A75&amp;AF$5,'[1]NBA-Data-1980-2019'!$B$1:$B$16305&amp;'[1]NBA-Data-1980-2019'!$A$1:$A$16305,'[1]NBA-Data-1980-2019'!$D$1:$D$16305,"",0)</f>
        <v/>
      </c>
      <c r="AG75" s="2" t="str" cm="1">
        <f t="array" ref="AG75">_xlfn.XLOOKUP($A75&amp;AG$5,'[1]NBA-Data-1980-2019'!$B$1:$B$16305&amp;'[1]NBA-Data-1980-2019'!$A$1:$A$16305,'[1]NBA-Data-1980-2019'!$D$1:$D$16305,"",0)</f>
        <v/>
      </c>
      <c r="AH75" s="2" t="str" cm="1">
        <f t="array" ref="AH75">_xlfn.XLOOKUP($A75&amp;AH$5,'[1]NBA-Data-1980-2019'!$B$1:$B$16305&amp;'[1]NBA-Data-1980-2019'!$A$1:$A$16305,'[1]NBA-Data-1980-2019'!$H$1:$H$16305,"",0)</f>
        <v/>
      </c>
      <c r="AI75" s="2" t="str" cm="1">
        <f t="array" ref="AI75">_xlfn.XLOOKUP($A75&amp;AI$5,'[1]NBA-Data-1980-2019'!$B$1:$B$16305&amp;'[1]NBA-Data-1980-2019'!$A$1:$A$16305,'[1]NBA-Data-1980-2019'!$H$1:$H$16305,"",0)</f>
        <v/>
      </c>
      <c r="AJ75" s="2" t="str" cm="1">
        <f t="array" ref="AJ75">_xlfn.XLOOKUP($A75&amp;AJ$5,'[1]NBA-Data-1980-2019'!$B$1:$B$16305&amp;'[1]NBA-Data-1980-2019'!$A$1:$A$16305,'[1]NBA-Data-1980-2019'!$H$1:$H$16305,"",0)</f>
        <v/>
      </c>
      <c r="AK75" s="2" t="str" cm="1">
        <f t="array" ref="AK75">_xlfn.XLOOKUP($A75&amp;AK$5,'[1]NBA-Data-1980-2019'!$B$1:$B$16305&amp;'[1]NBA-Data-1980-2019'!$A$1:$A$16305,'[1]NBA-Data-1980-2019'!$H$1:$H$16305,"",0)</f>
        <v/>
      </c>
      <c r="AL75" s="2" t="str" cm="1">
        <f t="array" ref="AL75">_xlfn.XLOOKUP($A75&amp;AL$5,'[1]NBA-Data-1980-2019'!$B$1:$B$16305&amp;'[1]NBA-Data-1980-2019'!$A$1:$A$16305,'[1]NBA-Data-1980-2019'!$H$1:$H$16305,"",0)</f>
        <v/>
      </c>
      <c r="AM75" s="2" t="str" cm="1">
        <f t="array" ref="AM75">_xlfn.XLOOKUP($A75&amp;AM$5,'[1]NBA-Data-1980-2019'!$B$1:$B$16305&amp;'[1]NBA-Data-1980-2019'!$A$1:$A$16305,'[1]NBA-Data-1980-2019'!$H$1:$H$16305,"",0)</f>
        <v/>
      </c>
      <c r="AN75" s="2" t="str" cm="1">
        <f t="array" ref="AN75">_xlfn.XLOOKUP($A75&amp;AN$5,'[1]NBA-Data-1980-2019'!$B$1:$B$16305&amp;'[1]NBA-Data-1980-2019'!$A$1:$A$16305,'[1]NBA-Data-1980-2019'!$H$1:$H$16305,"",0)</f>
        <v/>
      </c>
      <c r="AO75" s="2" t="str" cm="1">
        <f t="array" ref="AO75">_xlfn.XLOOKUP($A75&amp;AO$5,'[1]NBA-Data-1980-2019'!$B$1:$B$16305&amp;'[1]NBA-Data-1980-2019'!$A$1:$A$16305,'[1]NBA-Data-1980-2019'!$H$1:$H$16305,"",0)</f>
        <v/>
      </c>
      <c r="AP75" s="2" t="str" cm="1">
        <f t="array" ref="AP75">_xlfn.XLOOKUP($A75&amp;AP$5,'[1]NBA-Data-1980-2019'!$B$1:$B$16305&amp;'[1]NBA-Data-1980-2019'!$A$1:$A$16305,'[1]NBA-Data-1980-2019'!$H$1:$H$16305,"",0)</f>
        <v/>
      </c>
      <c r="AQ75" s="2" t="str" cm="1">
        <f t="array" ref="AQ75">_xlfn.XLOOKUP($A75&amp;AQ$5,'[1]NBA-Data-1980-2019'!$B$1:$B$16305&amp;'[1]NBA-Data-1980-2019'!$A$1:$A$16305,'[1]NBA-Data-1980-2019'!$H$1:$H$16305,"",0)</f>
        <v/>
      </c>
      <c r="AR75" s="2" t="str" cm="1">
        <f t="array" ref="AR75">_xlfn.XLOOKUP($A75&amp;AR$5,'[1]NBA-Data-1980-2019'!$B$1:$B$16305&amp;'[1]NBA-Data-1980-2019'!$A$1:$A$16305,'[1]NBA-Data-1980-2019'!$H$1:$H$16305,"",0)</f>
        <v/>
      </c>
      <c r="AS75" s="2" t="str" cm="1">
        <f t="array" ref="AS75">_xlfn.XLOOKUP($A75&amp;AS$5,'[1]NBA-Data-1980-2019'!$B$1:$B$16305&amp;'[1]NBA-Data-1980-2019'!$A$1:$A$16305,'[1]NBA-Data-1980-2019'!$H$1:$H$16305,"",0)</f>
        <v/>
      </c>
      <c r="AT75" s="2" t="str" cm="1">
        <f t="array" ref="AT75">_xlfn.XLOOKUP($A75&amp;AT$5,'[1]NBA-Data-1980-2019'!$B$1:$B$16305&amp;'[1]NBA-Data-1980-2019'!$A$1:$A$16305,'[1]NBA-Data-1980-2019'!$H$1:$H$16305,"",0)</f>
        <v/>
      </c>
      <c r="AU75" s="2" t="str" cm="1">
        <f t="array" ref="AU75">_xlfn.XLOOKUP($A75&amp;AU$5,'[1]NBA-Data-1980-2019'!$B$1:$B$16305&amp;'[1]NBA-Data-1980-2019'!$A$1:$A$16305,'[1]NBA-Data-1980-2019'!$H$1:$H$16305,"",0)</f>
        <v/>
      </c>
      <c r="AV75" s="2" cm="1">
        <f t="array" ref="AV75">_xlfn.XLOOKUP($A75&amp;AV$5,'[1]NBA-Data-1980-2019'!$B$1:$B$16305&amp;'[1]NBA-Data-1980-2019'!$A$1:$A$16305,'[1]NBA-Data-1980-2019'!$H$1:$H$16305,"",0)</f>
        <v>58.5</v>
      </c>
      <c r="AW75" s="2" cm="1">
        <f t="array" ref="AW75">_xlfn.XLOOKUP($A75&amp;AW$5,'[1]NBA-Data-1980-2019'!$B$1:$B$16305&amp;'[1]NBA-Data-1980-2019'!$A$1:$A$16305,'[1]NBA-Data-1980-2019'!$H$1:$H$16305,"",0)</f>
        <v>236.5</v>
      </c>
      <c r="AX75" s="2" cm="1">
        <f t="array" ref="AX75">_xlfn.XLOOKUP($A75&amp;AX$5,'[1]NBA-Data-1980-2019'!$B$1:$B$16305&amp;'[1]NBA-Data-1980-2019'!$A$1:$A$16305,'[1]NBA-Data-1980-2019'!$H$1:$H$16305,"",0)</f>
        <v>79.8</v>
      </c>
      <c r="AY75" s="2" cm="1">
        <f t="array" ref="AY75">_xlfn.XLOOKUP($A75&amp;AY$5,'[1]NBA-Data-1980-2019'!$B$1:$B$16305&amp;'[1]NBA-Data-1980-2019'!$A$1:$A$16305,'[1]NBA-Data-1980-2019'!$H$1:$H$16305,"",0)</f>
        <v>327.59999999999997</v>
      </c>
      <c r="AZ75" s="2" cm="1">
        <f t="array" ref="AZ75">_xlfn.XLOOKUP($A75&amp;AZ$5,'[1]NBA-Data-1980-2019'!$B$1:$B$16305&amp;'[1]NBA-Data-1980-2019'!$A$1:$A$16305,'[1]NBA-Data-1980-2019'!$H$1:$H$16305,"",0)</f>
        <v>181.70000000000002</v>
      </c>
      <c r="BA75" s="2" cm="1">
        <f t="array" ref="BA75">_xlfn.XLOOKUP($A75&amp;BA$5,'[1]NBA-Data-1980-2019'!$B$1:$B$16305&amp;'[1]NBA-Data-1980-2019'!$A$1:$A$16305,'[1]NBA-Data-1980-2019'!$H$1:$H$16305,"",0)</f>
        <v>352.8</v>
      </c>
      <c r="BB75" s="2" cm="1">
        <f t="array" ref="BB75">_xlfn.XLOOKUP($A75&amp;BB$5,'[1]NBA-Data-1980-2019'!$B$1:$B$16305&amp;'[1]NBA-Data-1980-2019'!$A$1:$A$16305,'[1]NBA-Data-1980-2019'!$H$1:$H$16305,"",0)</f>
        <v>328</v>
      </c>
      <c r="BC75" s="2" t="str" cm="1">
        <f t="array" ref="BC75">_xlfn.XLOOKUP($A75&amp;BC$5,'[1]NBA-Data-1980-2019'!$B$1:$B$16305&amp;'[1]NBA-Data-1980-2019'!$A$1:$A$16305,'[1]NBA-Data-1980-2019'!$H$1:$H$16305,"",0)</f>
        <v/>
      </c>
      <c r="BD75" s="2" t="str" cm="1">
        <f t="array" ref="BD75">_xlfn.XLOOKUP($A75&amp;BD$5,'[1]NBA-Data-1980-2019'!$B$1:$B$16305&amp;'[1]NBA-Data-1980-2019'!$A$1:$A$16305,'[1]NBA-Data-1980-2019'!$H$1:$H$16305,"",0)</f>
        <v/>
      </c>
      <c r="BE75" s="2" t="str" cm="1">
        <f t="array" ref="BE75">_xlfn.XLOOKUP($A75&amp;BE$5,'[1]NBA-Data-1980-2019'!$B$1:$B$16305&amp;'[1]NBA-Data-1980-2019'!$A$1:$A$16305,'[1]NBA-Data-1980-2019'!$H$1:$H$16305,"",0)</f>
        <v/>
      </c>
      <c r="BF75" s="2" t="str" cm="1">
        <f t="array" ref="BF75">_xlfn.XLOOKUP($A75&amp;BF$5,'[1]NBA-Data-1980-2019'!$B$1:$B$16305&amp;'[1]NBA-Data-1980-2019'!$A$1:$A$16305,'[1]NBA-Data-1980-2019'!$H$1:$H$16305,"",0)</f>
        <v/>
      </c>
      <c r="BG75" s="2" t="str" cm="1">
        <f t="array" ref="BG75">_xlfn.XLOOKUP($A75&amp;BG$5,'[1]NBA-Data-1980-2019'!$B$1:$B$16305&amp;'[1]NBA-Data-1980-2019'!$A$1:$A$16305,'[1]NBA-Data-1980-2019'!$H$1:$H$16305,"",0)</f>
        <v/>
      </c>
      <c r="BH75" s="2" t="str" cm="1">
        <f t="array" ref="BH75">_xlfn.XLOOKUP($A75&amp;BH$5,'[1]NBA-Data-1980-2019'!$B$1:$B$16305&amp;'[1]NBA-Data-1980-2019'!$A$1:$A$16305,'[1]NBA-Data-1980-2019'!$H$1:$H$16305,"",0)</f>
        <v/>
      </c>
      <c r="BI75" s="2" t="str" cm="1">
        <f t="array" ref="BI75">_xlfn.XLOOKUP($A75&amp;BI$5,'[1]NBA-Data-1980-2019'!$B$1:$B$16305&amp;'[1]NBA-Data-1980-2019'!$A$1:$A$16305,'[1]NBA-Data-1980-2019'!$H$1:$H$16305,"",0)</f>
        <v/>
      </c>
      <c r="BJ75" s="2" t="str" cm="1">
        <f t="array" ref="BJ75">_xlfn.XLOOKUP($A75&amp;BJ$5,'[1]NBA-Data-1980-2019'!$B$1:$B$16305&amp;'[1]NBA-Data-1980-2019'!$A$1:$A$16305,'[1]NBA-Data-1980-2019'!$H$1:$H$16305,"",0)</f>
        <v/>
      </c>
      <c r="BK75" s="2" t="str" cm="1">
        <f t="array" ref="BK75">_xlfn.XLOOKUP($A75&amp;BK$5,'[1]NBA-Data-1980-2019'!$B$1:$B$16305&amp;'[1]NBA-Data-1980-2019'!$A$1:$A$16305,'[1]NBA-Data-1980-2019'!$H$1:$H$16305,"",0)</f>
        <v/>
      </c>
      <c r="BL75" s="2" t="str" cm="1">
        <f t="array" ref="BL75">_xlfn.XLOOKUP($A75&amp;BL$5,'[1]NBA-Data-1980-2019'!$B$1:$B$16305&amp;'[1]NBA-Data-1980-2019'!$A$1:$A$16305,'[1]NBA-Data-1980-2019'!$H$1:$H$16305,"",0)</f>
        <v/>
      </c>
      <c r="BM75" s="2" t="str" cm="1">
        <f t="array" ref="BM75">_xlfn.XLOOKUP($A75&amp;BM$5,'[1]NBA-Data-1980-2019'!$B$1:$B$16305&amp;'[1]NBA-Data-1980-2019'!$A$1:$A$16305,'[1]NBA-Data-1980-2019'!$H$1:$H$16305,"",0)</f>
        <v/>
      </c>
      <c r="BN75" s="2" t="str" cm="1">
        <f t="array" ref="BN75">_xlfn.XLOOKUP($A75&amp;BN$5,'[1]NBA-Data-1980-2019'!$B$1:$B$16305&amp;'[1]NBA-Data-1980-2019'!$A$1:$A$16305,'[1]NBA-Data-1980-2019'!$F$1:$F$16305,"",0)</f>
        <v/>
      </c>
      <c r="BO75" s="2" t="str" cm="1">
        <f t="array" ref="BO75">_xlfn.XLOOKUP($A75&amp;BO$5,'[1]NBA-Data-1980-2019'!$B$1:$B$16305&amp;'[1]NBA-Data-1980-2019'!$A$1:$A$16305,'[1]NBA-Data-1980-2019'!$F$1:$F$16305,"",0)</f>
        <v/>
      </c>
      <c r="BP75" s="2" t="str" cm="1">
        <f t="array" ref="BP75">_xlfn.XLOOKUP($A75&amp;BP$5,'[1]NBA-Data-1980-2019'!$B$1:$B$16305&amp;'[1]NBA-Data-1980-2019'!$A$1:$A$16305,'[1]NBA-Data-1980-2019'!$F$1:$F$16305,"",0)</f>
        <v/>
      </c>
      <c r="BQ75" s="2" t="str" cm="1">
        <f t="array" ref="BQ75">_xlfn.XLOOKUP($A75&amp;BQ$5,'[1]NBA-Data-1980-2019'!$B$1:$B$16305&amp;'[1]NBA-Data-1980-2019'!$A$1:$A$16305,'[1]NBA-Data-1980-2019'!$F$1:$F$16305,"",0)</f>
        <v/>
      </c>
      <c r="BR75" s="2" t="str" cm="1">
        <f t="array" ref="BR75">_xlfn.XLOOKUP($A75&amp;BR$5,'[1]NBA-Data-1980-2019'!$B$1:$B$16305&amp;'[1]NBA-Data-1980-2019'!$A$1:$A$16305,'[1]NBA-Data-1980-2019'!$F$1:$F$16305,"",0)</f>
        <v/>
      </c>
      <c r="BS75" s="2" t="str" cm="1">
        <f t="array" ref="BS75">_xlfn.XLOOKUP($A75&amp;BS$5,'[1]NBA-Data-1980-2019'!$B$1:$B$16305&amp;'[1]NBA-Data-1980-2019'!$A$1:$A$16305,'[1]NBA-Data-1980-2019'!$F$1:$F$16305,"",0)</f>
        <v/>
      </c>
      <c r="BT75" s="2" t="str" cm="1">
        <f t="array" ref="BT75">_xlfn.XLOOKUP($A75&amp;BT$5,'[1]NBA-Data-1980-2019'!$B$1:$B$16305&amp;'[1]NBA-Data-1980-2019'!$A$1:$A$16305,'[1]NBA-Data-1980-2019'!$F$1:$F$16305,"",0)</f>
        <v/>
      </c>
      <c r="BU75" s="2" t="str" cm="1">
        <f t="array" ref="BU75">_xlfn.XLOOKUP($A75&amp;BU$5,'[1]NBA-Data-1980-2019'!$B$1:$B$16305&amp;'[1]NBA-Data-1980-2019'!$A$1:$A$16305,'[1]NBA-Data-1980-2019'!$F$1:$F$16305,"",0)</f>
        <v/>
      </c>
      <c r="BV75" s="2" t="str" cm="1">
        <f t="array" ref="BV75">_xlfn.XLOOKUP($A75&amp;BV$5,'[1]NBA-Data-1980-2019'!$B$1:$B$16305&amp;'[1]NBA-Data-1980-2019'!$A$1:$A$16305,'[1]NBA-Data-1980-2019'!$F$1:$F$16305,"",0)</f>
        <v/>
      </c>
      <c r="BW75" s="2" t="str" cm="1">
        <f t="array" ref="BW75">_xlfn.XLOOKUP($A75&amp;BW$5,'[1]NBA-Data-1980-2019'!$B$1:$B$16305&amp;'[1]NBA-Data-1980-2019'!$A$1:$A$16305,'[1]NBA-Data-1980-2019'!$F$1:$F$16305,"",0)</f>
        <v/>
      </c>
      <c r="BX75" s="2" t="str" cm="1">
        <f t="array" ref="BX75">_xlfn.XLOOKUP($A75&amp;BX$5,'[1]NBA-Data-1980-2019'!$B$1:$B$16305&amp;'[1]NBA-Data-1980-2019'!$A$1:$A$16305,'[1]NBA-Data-1980-2019'!$F$1:$F$16305,"",0)</f>
        <v/>
      </c>
      <c r="BY75" s="2" t="str" cm="1">
        <f t="array" ref="BY75">_xlfn.XLOOKUP($A75&amp;BY$5,'[1]NBA-Data-1980-2019'!$B$1:$B$16305&amp;'[1]NBA-Data-1980-2019'!$A$1:$A$16305,'[1]NBA-Data-1980-2019'!$F$1:$F$16305,"",0)</f>
        <v/>
      </c>
      <c r="BZ75" s="2" t="str" cm="1">
        <f t="array" ref="BZ75">_xlfn.XLOOKUP($A75&amp;BZ$5,'[1]NBA-Data-1980-2019'!$B$1:$B$16305&amp;'[1]NBA-Data-1980-2019'!$A$1:$A$16305,'[1]NBA-Data-1980-2019'!$F$1:$F$16305,"",0)</f>
        <v/>
      </c>
      <c r="CA75" s="2" t="str" cm="1">
        <f t="array" ref="CA75">_xlfn.XLOOKUP($A75&amp;CA$5,'[1]NBA-Data-1980-2019'!$B$1:$B$16305&amp;'[1]NBA-Data-1980-2019'!$A$1:$A$16305,'[1]NBA-Data-1980-2019'!$F$1:$F$16305,"",0)</f>
        <v/>
      </c>
      <c r="CB75" s="2" cm="1">
        <f t="array" ref="CB75">_xlfn.XLOOKUP($A75&amp;CB$5,'[1]NBA-Data-1980-2019'!$B$1:$B$16305&amp;'[1]NBA-Data-1980-2019'!$A$1:$A$16305,'[1]NBA-Data-1980-2019'!$F$1:$F$16305,"",0)</f>
        <v>3.8</v>
      </c>
      <c r="CC75" s="2" cm="1">
        <f t="array" ref="CC75">_xlfn.XLOOKUP($A75&amp;CC$5,'[1]NBA-Data-1980-2019'!$B$1:$B$16305&amp;'[1]NBA-Data-1980-2019'!$A$1:$A$16305,'[1]NBA-Data-1980-2019'!$F$1:$F$16305,"",0)</f>
        <v>13.4</v>
      </c>
      <c r="CD75" s="2" cm="1">
        <f t="array" ref="CD75">_xlfn.XLOOKUP($A75&amp;CD$5,'[1]NBA-Data-1980-2019'!$B$1:$B$16305&amp;'[1]NBA-Data-1980-2019'!$A$1:$A$16305,'[1]NBA-Data-1980-2019'!$F$1:$F$16305,"",0)</f>
        <v>7.2</v>
      </c>
      <c r="CE75" s="2" cm="1">
        <f t="array" ref="CE75">_xlfn.XLOOKUP($A75&amp;CE$5,'[1]NBA-Data-1980-2019'!$B$1:$B$16305&amp;'[1]NBA-Data-1980-2019'!$A$1:$A$16305,'[1]NBA-Data-1980-2019'!$F$1:$F$16305,"",0)</f>
        <v>9.4</v>
      </c>
      <c r="CF75" s="2" cm="1">
        <f t="array" ref="CF75">_xlfn.XLOOKUP($A75&amp;CF$5,'[1]NBA-Data-1980-2019'!$B$1:$B$16305&amp;'[1]NBA-Data-1980-2019'!$A$1:$A$16305,'[1]NBA-Data-1980-2019'!$F$1:$F$16305,"",0)</f>
        <v>13.9</v>
      </c>
      <c r="CG75" s="2" cm="1">
        <f t="array" ref="CG75">_xlfn.XLOOKUP($A75&amp;CG$5,'[1]NBA-Data-1980-2019'!$B$1:$B$16305&amp;'[1]NBA-Data-1980-2019'!$A$1:$A$16305,'[1]NBA-Data-1980-2019'!$F$1:$F$16305,"",0)</f>
        <v>11.6</v>
      </c>
      <c r="CH75" s="2" cm="1">
        <f t="array" ref="CH75">_xlfn.XLOOKUP($A75&amp;CH$5,'[1]NBA-Data-1980-2019'!$B$1:$B$16305&amp;'[1]NBA-Data-1980-2019'!$A$1:$A$16305,'[1]NBA-Data-1980-2019'!$F$1:$F$16305,"",0)</f>
        <v>9.6999999999999993</v>
      </c>
      <c r="CI75" s="2" t="str" cm="1">
        <f t="array" ref="CI75">_xlfn.XLOOKUP($A75&amp;CI$5,'[1]NBA-Data-1980-2019'!$B$1:$B$16305&amp;'[1]NBA-Data-1980-2019'!$A$1:$A$16305,'[1]NBA-Data-1980-2019'!$F$1:$F$16305,"",0)</f>
        <v/>
      </c>
      <c r="CJ75" s="2" t="str" cm="1">
        <f t="array" ref="CJ75">_xlfn.XLOOKUP($A75&amp;CJ$5,'[1]NBA-Data-1980-2019'!$B$1:$B$16305&amp;'[1]NBA-Data-1980-2019'!$A$1:$A$16305,'[1]NBA-Data-1980-2019'!$F$1:$F$16305,"",0)</f>
        <v/>
      </c>
      <c r="CK75" s="2" t="str" cm="1">
        <f t="array" ref="CK75">_xlfn.XLOOKUP($A75&amp;CK$5,'[1]NBA-Data-1980-2019'!$B$1:$B$16305&amp;'[1]NBA-Data-1980-2019'!$A$1:$A$16305,'[1]NBA-Data-1980-2019'!$F$1:$F$16305,"",0)</f>
        <v/>
      </c>
      <c r="CL75" s="2" t="str" cm="1">
        <f t="array" ref="CL75">_xlfn.XLOOKUP($A75&amp;CL$5,'[1]NBA-Data-1980-2019'!$B$1:$B$16305&amp;'[1]NBA-Data-1980-2019'!$A$1:$A$16305,'[1]NBA-Data-1980-2019'!$F$1:$F$16305,"",0)</f>
        <v/>
      </c>
      <c r="CM75" s="2" t="str" cm="1">
        <f t="array" ref="CM75">_xlfn.XLOOKUP($A75&amp;CM$5,'[1]NBA-Data-1980-2019'!$B$1:$B$16305&amp;'[1]NBA-Data-1980-2019'!$A$1:$A$16305,'[1]NBA-Data-1980-2019'!$F$1:$F$16305,"",0)</f>
        <v/>
      </c>
      <c r="CN75" s="2" t="str" cm="1">
        <f t="array" ref="CN75">_xlfn.XLOOKUP($A75&amp;CN$5,'[1]NBA-Data-1980-2019'!$B$1:$B$16305&amp;'[1]NBA-Data-1980-2019'!$A$1:$A$16305,'[1]NBA-Data-1980-2019'!$F$1:$F$16305,"",0)</f>
        <v/>
      </c>
      <c r="CO75" s="2" t="str" cm="1">
        <f t="array" ref="CO75">_xlfn.XLOOKUP($A75&amp;CO$5,'[1]NBA-Data-1980-2019'!$B$1:$B$16305&amp;'[1]NBA-Data-1980-2019'!$A$1:$A$16305,'[1]NBA-Data-1980-2019'!$F$1:$F$16305,"",0)</f>
        <v/>
      </c>
      <c r="CP75" s="2" t="str" cm="1">
        <f t="array" ref="CP75">_xlfn.XLOOKUP($A75&amp;CP$5,'[1]NBA-Data-1980-2019'!$B$1:$B$16305&amp;'[1]NBA-Data-1980-2019'!$A$1:$A$16305,'[1]NBA-Data-1980-2019'!$F$1:$F$16305,"",0)</f>
        <v/>
      </c>
      <c r="CQ75" s="2" t="str" cm="1">
        <f t="array" ref="CQ75">_xlfn.XLOOKUP($A75&amp;CQ$5,'[1]NBA-Data-1980-2019'!$B$1:$B$16305&amp;'[1]NBA-Data-1980-2019'!$A$1:$A$16305,'[1]NBA-Data-1980-2019'!$F$1:$F$16305,"",0)</f>
        <v/>
      </c>
      <c r="CR75" s="2" t="str" cm="1">
        <f t="array" ref="CR75">_xlfn.XLOOKUP($A75&amp;CR$5,'[1]NBA-Data-1980-2019'!$B$1:$B$16305&amp;'[1]NBA-Data-1980-2019'!$A$1:$A$16305,'[1]NBA-Data-1980-2019'!$F$1:$F$16305,"",0)</f>
        <v/>
      </c>
      <c r="CS75" s="2" t="str" cm="1">
        <f t="array" ref="CS75">_xlfn.XLOOKUP($A75&amp;CS$5,'[1]NBA-Data-1980-2019'!$B$1:$B$16305&amp;'[1]NBA-Data-1980-2019'!$A$1:$A$16305,'[1]NBA-Data-1980-2019'!$F$1:$F$16305,"",0)</f>
        <v/>
      </c>
      <c r="CU75" s="2" t="str">
        <f>_xlfn.XLOOKUP($A75,TEAMS!$G$1:$G$839,TEAMS!$H$1:$H$839,"",0)</f>
        <v>C</v>
      </c>
      <c r="CV75" s="2" t="str">
        <f>_xlfn.XLOOKUP($CU75,DASHBOARD!$B$22:$B$27,DASHBOARD!$C$22:$C$27,"",0)</f>
        <v>CENTER</v>
      </c>
      <c r="CY75" s="63">
        <f>SUMIFS('[1]NBA-Data-1980-2019'!$G$1:$G$16305,'[1]NBA-Data-1980-2019'!$B$1:$B$16305,$A75,'[1]NBA-Data-1980-2019'!$A$1:$A$16305,CY$9)</f>
        <v>0</v>
      </c>
      <c r="CZ75" s="63">
        <f>SUMIFS('[1]NBA-Data-1980-2019'!$G$1:$G$16305,'[1]NBA-Data-1980-2019'!$B$1:$B$16305,$A75,'[1]NBA-Data-1980-2019'!$A$1:$A$16305,CZ$9)</f>
        <v>0</v>
      </c>
      <c r="DA75" s="63">
        <f>SUMIFS('[1]NBA-Data-1980-2019'!$G$1:$G$16305,'[1]NBA-Data-1980-2019'!$B$1:$B$16305,$A75,'[1]NBA-Data-1980-2019'!$A$1:$A$16305,DA$9)</f>
        <v>0</v>
      </c>
      <c r="DB75" s="63">
        <f>SUMIFS('[1]NBA-Data-1980-2019'!$G$1:$G$16305,'[1]NBA-Data-1980-2019'!$B$1:$B$16305,$A75,'[1]NBA-Data-1980-2019'!$A$1:$A$16305,DB$9)</f>
        <v>0</v>
      </c>
      <c r="DC75" s="63">
        <f>SUMIFS('[1]NBA-Data-1980-2019'!$G$1:$G$16305,'[1]NBA-Data-1980-2019'!$B$1:$B$16305,$A75,'[1]NBA-Data-1980-2019'!$A$1:$A$16305,DC$9)</f>
        <v>0</v>
      </c>
      <c r="DD75" s="63">
        <f>SUMIFS('[1]NBA-Data-1980-2019'!$G$1:$G$16305,'[1]NBA-Data-1980-2019'!$B$1:$B$16305,$A75,'[1]NBA-Data-1980-2019'!$A$1:$A$16305,DD$9)</f>
        <v>0</v>
      </c>
      <c r="DE75" s="63">
        <f>SUMIFS('[1]NBA-Data-1980-2019'!$G$1:$G$16305,'[1]NBA-Data-1980-2019'!$B$1:$B$16305,$A75,'[1]NBA-Data-1980-2019'!$A$1:$A$16305,DE$9)</f>
        <v>0</v>
      </c>
      <c r="DF75" s="63">
        <f>SUMIFS('[1]NBA-Data-1980-2019'!$G$1:$G$16305,'[1]NBA-Data-1980-2019'!$B$1:$B$16305,$A75,'[1]NBA-Data-1980-2019'!$A$1:$A$16305,DF$9)</f>
        <v>0</v>
      </c>
      <c r="DG75" s="63">
        <f>SUMIFS('[1]NBA-Data-1980-2019'!$G$1:$G$16305,'[1]NBA-Data-1980-2019'!$B$1:$B$16305,$A75,'[1]NBA-Data-1980-2019'!$A$1:$A$16305,DG$9)</f>
        <v>0</v>
      </c>
      <c r="DH75" s="63">
        <f>SUMIFS('[1]NBA-Data-1980-2019'!$G$1:$G$16305,'[1]NBA-Data-1980-2019'!$B$1:$B$16305,$A75,'[1]NBA-Data-1980-2019'!$A$1:$A$16305,DH$9)</f>
        <v>0</v>
      </c>
      <c r="DI75" s="63">
        <f>SUMIFS('[1]NBA-Data-1980-2019'!$G$1:$G$16305,'[1]NBA-Data-1980-2019'!$B$1:$B$16305,$A75,'[1]NBA-Data-1980-2019'!$A$1:$A$16305,DI$9)</f>
        <v>0</v>
      </c>
      <c r="DJ75" s="63">
        <f>SUMIFS('[1]NBA-Data-1980-2019'!$G$1:$G$16305,'[1]NBA-Data-1980-2019'!$B$1:$B$16305,$A75,'[1]NBA-Data-1980-2019'!$A$1:$A$16305,DJ$9)</f>
        <v>0</v>
      </c>
      <c r="DK75" s="63">
        <f>SUMIFS('[1]NBA-Data-1980-2019'!$G$1:$G$16305,'[1]NBA-Data-1980-2019'!$B$1:$B$16305,$A75,'[1]NBA-Data-1980-2019'!$A$1:$A$16305,DK$9)</f>
        <v>0</v>
      </c>
      <c r="DL75" s="63">
        <f>SUMIFS('[1]NBA-Data-1980-2019'!$G$1:$G$16305,'[1]NBA-Data-1980-2019'!$B$1:$B$16305,$A75,'[1]NBA-Data-1980-2019'!$A$1:$A$16305,DL$9)</f>
        <v>0</v>
      </c>
      <c r="DM75" s="63">
        <f>SUMIFS('[1]NBA-Data-1980-2019'!$G$1:$G$16305,'[1]NBA-Data-1980-2019'!$B$1:$B$16305,$A75,'[1]NBA-Data-1980-2019'!$A$1:$A$16305,DM$9)</f>
        <v>800000</v>
      </c>
      <c r="DN75" s="63">
        <f>SUMIFS('[1]NBA-Data-1980-2019'!$G$1:$G$16305,'[1]NBA-Data-1980-2019'!$B$1:$B$16305,$A75,'[1]NBA-Data-1980-2019'!$A$1:$A$16305,DN$9)</f>
        <v>880000</v>
      </c>
      <c r="DO75" s="63">
        <f>SUMIFS('[1]NBA-Data-1980-2019'!$G$1:$G$16305,'[1]NBA-Data-1980-2019'!$B$1:$B$16305,$A75,'[1]NBA-Data-1980-2019'!$A$1:$A$16305,DO$9)</f>
        <v>0</v>
      </c>
      <c r="DP75" s="63">
        <f>SUMIFS('[1]NBA-Data-1980-2019'!$G$1:$G$16305,'[1]NBA-Data-1980-2019'!$B$1:$B$16305,$A75,'[1]NBA-Data-1980-2019'!$A$1:$A$16305,DP$9)</f>
        <v>1800000</v>
      </c>
      <c r="DQ75" s="63">
        <f>SUMIFS('[1]NBA-Data-1980-2019'!$G$1:$G$16305,'[1]NBA-Data-1980-2019'!$B$1:$B$16305,$A75,'[1]NBA-Data-1980-2019'!$A$1:$A$16305,DQ$9)</f>
        <v>1971941</v>
      </c>
      <c r="DR75" s="63">
        <f>SUMIFS('[1]NBA-Data-1980-2019'!$G$1:$G$16305,'[1]NBA-Data-1980-2019'!$B$1:$B$16305,$A75,'[1]NBA-Data-1980-2019'!$A$1:$A$16305,DR$9)</f>
        <v>959111</v>
      </c>
      <c r="DS75" s="63">
        <f>SUMIFS('[1]NBA-Data-1980-2019'!$G$1:$G$16305,'[1]NBA-Data-1980-2019'!$B$1:$B$16305,$A75,'[1]NBA-Data-1980-2019'!$A$1:$A$16305,DS$9)</f>
        <v>1069509</v>
      </c>
      <c r="DT75" s="63">
        <f>SUMIFS('[1]NBA-Data-1980-2019'!$G$1:$G$16305,'[1]NBA-Data-1980-2019'!$B$1:$B$16305,$A75,'[1]NBA-Data-1980-2019'!$A$1:$A$16305,DT$9)</f>
        <v>0</v>
      </c>
      <c r="DU75" s="63">
        <f>SUMIFS('[1]NBA-Data-1980-2019'!$G$1:$G$16305,'[1]NBA-Data-1980-2019'!$B$1:$B$16305,$A75,'[1]NBA-Data-1980-2019'!$A$1:$A$16305,DU$9)</f>
        <v>0</v>
      </c>
      <c r="DV75" s="63">
        <f>SUMIFS('[1]NBA-Data-1980-2019'!$G$1:$G$16305,'[1]NBA-Data-1980-2019'!$B$1:$B$16305,$A75,'[1]NBA-Data-1980-2019'!$A$1:$A$16305,DV$9)</f>
        <v>0</v>
      </c>
      <c r="DW75" s="63">
        <f>SUMIFS('[1]NBA-Data-1980-2019'!$G$1:$G$16305,'[1]NBA-Data-1980-2019'!$B$1:$B$16305,$A75,'[1]NBA-Data-1980-2019'!$A$1:$A$16305,DW$9)</f>
        <v>0</v>
      </c>
      <c r="DX75" s="63">
        <f>SUMIFS('[1]NBA-Data-1980-2019'!$G$1:$G$16305,'[1]NBA-Data-1980-2019'!$B$1:$B$16305,$A75,'[1]NBA-Data-1980-2019'!$A$1:$A$16305,DX$9)</f>
        <v>0</v>
      </c>
      <c r="DY75" s="63">
        <f>SUMIFS('[1]NBA-Data-1980-2019'!$G$1:$G$16305,'[1]NBA-Data-1980-2019'!$B$1:$B$16305,$A75,'[1]NBA-Data-1980-2019'!$A$1:$A$16305,DY$9)</f>
        <v>0</v>
      </c>
      <c r="DZ75" s="63">
        <f>SUMIFS('[1]NBA-Data-1980-2019'!$G$1:$G$16305,'[1]NBA-Data-1980-2019'!$B$1:$B$16305,$A75,'[1]NBA-Data-1980-2019'!$A$1:$A$16305,DZ$9)</f>
        <v>0</v>
      </c>
      <c r="EA75" s="63">
        <f>SUMIFS('[1]NBA-Data-1980-2019'!$G$1:$G$16305,'[1]NBA-Data-1980-2019'!$B$1:$B$16305,$A75,'[1]NBA-Data-1980-2019'!$A$1:$A$16305,EA$9)</f>
        <v>0</v>
      </c>
      <c r="EB75" s="63">
        <f>SUMIFS('[1]NBA-Data-1980-2019'!$G$1:$G$16305,'[1]NBA-Data-1980-2019'!$B$1:$B$16305,$A75,'[1]NBA-Data-1980-2019'!$A$1:$A$16305,EB$9)</f>
        <v>0</v>
      </c>
      <c r="EC75" s="63">
        <f>SUMIFS('[1]NBA-Data-1980-2019'!$G$1:$G$16305,'[1]NBA-Data-1980-2019'!$B$1:$B$16305,$A75,'[1]NBA-Data-1980-2019'!$A$1:$A$16305,EC$9)</f>
        <v>0</v>
      </c>
      <c r="ED75" s="63">
        <f>SUMIFS('[1]NBA-Data-1980-2019'!$G$1:$G$16305,'[1]NBA-Data-1980-2019'!$B$1:$B$16305,$A75,'[1]NBA-Data-1980-2019'!$A$1:$A$16305,ED$9)</f>
        <v>0</v>
      </c>
      <c r="EH75" s="2" t="s">
        <v>1482</v>
      </c>
      <c r="EZ75" s="1"/>
    </row>
    <row r="76" spans="1:156" x14ac:dyDescent="0.2">
      <c r="A76" s="2" t="s">
        <v>622</v>
      </c>
      <c r="B76" s="2" t="str" cm="1">
        <f t="array" ref="B76">_xlfn.XLOOKUP($A76&amp;B$5,'[1]NBA-Data-1980-2019'!$B$1:$B$16305&amp;'[1]NBA-Data-1980-2019'!$A$1:$A$16305,'[1]NBA-Data-1980-2019'!$D$1:$D$16305,"",0)</f>
        <v/>
      </c>
      <c r="C76" s="2" t="str" cm="1">
        <f t="array" ref="C76">_xlfn.XLOOKUP($A76&amp;C$5,'[1]NBA-Data-1980-2019'!$B$1:$B$16305&amp;'[1]NBA-Data-1980-2019'!$A$1:$A$16305,'[1]NBA-Data-1980-2019'!$D$1:$D$16305,"",0)</f>
        <v/>
      </c>
      <c r="D76" s="2" t="str" cm="1">
        <f t="array" ref="D76">_xlfn.XLOOKUP($A76&amp;D$5,'[1]NBA-Data-1980-2019'!$B$1:$B$16305&amp;'[1]NBA-Data-1980-2019'!$A$1:$A$16305,'[1]NBA-Data-1980-2019'!$D$1:$D$16305,"",0)</f>
        <v/>
      </c>
      <c r="E76" s="2" t="str" cm="1">
        <f t="array" ref="E76">_xlfn.XLOOKUP($A76&amp;E$5,'[1]NBA-Data-1980-2019'!$B$1:$B$16305&amp;'[1]NBA-Data-1980-2019'!$A$1:$A$16305,'[1]NBA-Data-1980-2019'!$D$1:$D$16305,"",0)</f>
        <v/>
      </c>
      <c r="F76" s="2" t="str" cm="1">
        <f t="array" ref="F76">_xlfn.XLOOKUP($A76&amp;F$5,'[1]NBA-Data-1980-2019'!$B$1:$B$16305&amp;'[1]NBA-Data-1980-2019'!$A$1:$A$16305,'[1]NBA-Data-1980-2019'!$D$1:$D$16305,"",0)</f>
        <v/>
      </c>
      <c r="G76" s="2" t="str" cm="1">
        <f t="array" ref="G76">_xlfn.XLOOKUP($A76&amp;G$5,'[1]NBA-Data-1980-2019'!$B$1:$B$16305&amp;'[1]NBA-Data-1980-2019'!$A$1:$A$16305,'[1]NBA-Data-1980-2019'!$D$1:$D$16305,"",0)</f>
        <v/>
      </c>
      <c r="H76" s="2" t="str" cm="1">
        <f t="array" ref="H76">_xlfn.XLOOKUP($A76&amp;H$5,'[1]NBA-Data-1980-2019'!$B$1:$B$16305&amp;'[1]NBA-Data-1980-2019'!$A$1:$A$16305,'[1]NBA-Data-1980-2019'!$D$1:$D$16305,"",0)</f>
        <v/>
      </c>
      <c r="I76" s="2" t="str" cm="1">
        <f t="array" ref="I76">_xlfn.XLOOKUP($A76&amp;I$5,'[1]NBA-Data-1980-2019'!$B$1:$B$16305&amp;'[1]NBA-Data-1980-2019'!$A$1:$A$16305,'[1]NBA-Data-1980-2019'!$D$1:$D$16305,"",0)</f>
        <v/>
      </c>
      <c r="J76" s="2" t="str" cm="1">
        <f t="array" ref="J76">_xlfn.XLOOKUP($A76&amp;J$5,'[1]NBA-Data-1980-2019'!$B$1:$B$16305&amp;'[1]NBA-Data-1980-2019'!$A$1:$A$16305,'[1]NBA-Data-1980-2019'!$D$1:$D$16305,"",0)</f>
        <v/>
      </c>
      <c r="K76" s="2" t="str" cm="1">
        <f t="array" ref="K76">_xlfn.XLOOKUP($A76&amp;K$5,'[1]NBA-Data-1980-2019'!$B$1:$B$16305&amp;'[1]NBA-Data-1980-2019'!$A$1:$A$16305,'[1]NBA-Data-1980-2019'!$D$1:$D$16305,"",0)</f>
        <v/>
      </c>
      <c r="L76" s="2" t="str" cm="1">
        <f t="array" ref="L76">_xlfn.XLOOKUP($A76&amp;L$5,'[1]NBA-Data-1980-2019'!$B$1:$B$16305&amp;'[1]NBA-Data-1980-2019'!$A$1:$A$16305,'[1]NBA-Data-1980-2019'!$D$1:$D$16305,"",0)</f>
        <v/>
      </c>
      <c r="M76" s="2" t="str" cm="1">
        <f t="array" ref="M76">_xlfn.XLOOKUP($A76&amp;M$5,'[1]NBA-Data-1980-2019'!$B$1:$B$16305&amp;'[1]NBA-Data-1980-2019'!$A$1:$A$16305,'[1]NBA-Data-1980-2019'!$D$1:$D$16305,"",0)</f>
        <v/>
      </c>
      <c r="N76" s="2" t="str" cm="1">
        <f t="array" ref="N76">_xlfn.XLOOKUP($A76&amp;N$5,'[1]NBA-Data-1980-2019'!$B$1:$B$16305&amp;'[1]NBA-Data-1980-2019'!$A$1:$A$16305,'[1]NBA-Data-1980-2019'!$D$1:$D$16305,"",0)</f>
        <v/>
      </c>
      <c r="O76" s="2" t="str" cm="1">
        <f t="array" ref="O76">_xlfn.XLOOKUP($A76&amp;O$5,'[1]NBA-Data-1980-2019'!$B$1:$B$16305&amp;'[1]NBA-Data-1980-2019'!$A$1:$A$16305,'[1]NBA-Data-1980-2019'!$D$1:$D$16305,"",0)</f>
        <v/>
      </c>
      <c r="P76" s="2" t="str" cm="1">
        <f t="array" ref="P76">_xlfn.XLOOKUP($A76&amp;P$5,'[1]NBA-Data-1980-2019'!$B$1:$B$16305&amp;'[1]NBA-Data-1980-2019'!$A$1:$A$16305,'[1]NBA-Data-1980-2019'!$D$1:$D$16305,"",0)</f>
        <v/>
      </c>
      <c r="Q76" s="2" t="str" cm="1">
        <f t="array" ref="Q76">_xlfn.XLOOKUP($A76&amp;Q$5,'[1]NBA-Data-1980-2019'!$B$1:$B$16305&amp;'[1]NBA-Data-1980-2019'!$A$1:$A$16305,'[1]NBA-Data-1980-2019'!$D$1:$D$16305,"",0)</f>
        <v/>
      </c>
      <c r="R76" s="2" t="str" cm="1">
        <f t="array" ref="R76">_xlfn.XLOOKUP($A76&amp;R$5,'[1]NBA-Data-1980-2019'!$B$1:$B$16305&amp;'[1]NBA-Data-1980-2019'!$A$1:$A$16305,'[1]NBA-Data-1980-2019'!$D$1:$D$16305,"",0)</f>
        <v/>
      </c>
      <c r="S76" s="2" t="str" cm="1">
        <f t="array" ref="S76">_xlfn.XLOOKUP($A76&amp;S$5,'[1]NBA-Data-1980-2019'!$B$1:$B$16305&amp;'[1]NBA-Data-1980-2019'!$A$1:$A$16305,'[1]NBA-Data-1980-2019'!$D$1:$D$16305,"",0)</f>
        <v/>
      </c>
      <c r="T76" s="2" t="str" cm="1">
        <f t="array" ref="T76">_xlfn.XLOOKUP($A76&amp;T$5,'[1]NBA-Data-1980-2019'!$B$1:$B$16305&amp;'[1]NBA-Data-1980-2019'!$A$1:$A$16305,'[1]NBA-Data-1980-2019'!$D$1:$D$16305,"",0)</f>
        <v/>
      </c>
      <c r="U76" s="2" t="str" cm="1">
        <f t="array" ref="U76">_xlfn.XLOOKUP($A76&amp;U$5,'[1]NBA-Data-1980-2019'!$B$1:$B$16305&amp;'[1]NBA-Data-1980-2019'!$A$1:$A$16305,'[1]NBA-Data-1980-2019'!$D$1:$D$16305,"",0)</f>
        <v/>
      </c>
      <c r="V76" s="2" t="str" cm="1">
        <f t="array" ref="V76">_xlfn.XLOOKUP($A76&amp;V$5,'[1]NBA-Data-1980-2019'!$B$1:$B$16305&amp;'[1]NBA-Data-1980-2019'!$A$1:$A$16305,'[1]NBA-Data-1980-2019'!$D$1:$D$16305,"",0)</f>
        <v/>
      </c>
      <c r="W76" s="2" t="str" cm="1">
        <f t="array" ref="W76">_xlfn.XLOOKUP($A76&amp;W$5,'[1]NBA-Data-1980-2019'!$B$1:$B$16305&amp;'[1]NBA-Data-1980-2019'!$A$1:$A$16305,'[1]NBA-Data-1980-2019'!$D$1:$D$16305,"",0)</f>
        <v/>
      </c>
      <c r="X76" s="2" t="str" cm="1">
        <f t="array" ref="X76">_xlfn.XLOOKUP($A76&amp;X$5,'[1]NBA-Data-1980-2019'!$B$1:$B$16305&amp;'[1]NBA-Data-1980-2019'!$A$1:$A$16305,'[1]NBA-Data-1980-2019'!$D$1:$D$16305,"",0)</f>
        <v/>
      </c>
      <c r="Y76" s="2" t="str" cm="1">
        <f t="array" ref="Y76">_xlfn.XLOOKUP($A76&amp;Y$5,'[1]NBA-Data-1980-2019'!$B$1:$B$16305&amp;'[1]NBA-Data-1980-2019'!$A$1:$A$16305,'[1]NBA-Data-1980-2019'!$D$1:$D$16305,"",0)</f>
        <v/>
      </c>
      <c r="Z76" s="2" t="str" cm="1">
        <f t="array" ref="Z76">_xlfn.XLOOKUP($A76&amp;Z$5,'[1]NBA-Data-1980-2019'!$B$1:$B$16305&amp;'[1]NBA-Data-1980-2019'!$A$1:$A$16305,'[1]NBA-Data-1980-2019'!$D$1:$D$16305,"",0)</f>
        <v/>
      </c>
      <c r="AA76" s="2" t="str" cm="1">
        <f t="array" ref="AA76">_xlfn.XLOOKUP($A76&amp;AA$5,'[1]NBA-Data-1980-2019'!$B$1:$B$16305&amp;'[1]NBA-Data-1980-2019'!$A$1:$A$16305,'[1]NBA-Data-1980-2019'!$D$1:$D$16305,"",0)</f>
        <v/>
      </c>
      <c r="AB76" s="2" t="str" cm="1">
        <f t="array" ref="AB76">_xlfn.XLOOKUP($A76&amp;AB$5,'[1]NBA-Data-1980-2019'!$B$1:$B$16305&amp;'[1]NBA-Data-1980-2019'!$A$1:$A$16305,'[1]NBA-Data-1980-2019'!$D$1:$D$16305,"",0)</f>
        <v/>
      </c>
      <c r="AC76" s="2" t="str" cm="1">
        <f t="array" ref="AC76">_xlfn.XLOOKUP($A76&amp;AC$5,'[1]NBA-Data-1980-2019'!$B$1:$B$16305&amp;'[1]NBA-Data-1980-2019'!$A$1:$A$16305,'[1]NBA-Data-1980-2019'!$D$1:$D$16305,"",0)</f>
        <v>MIL</v>
      </c>
      <c r="AD76" s="2" t="str" cm="1">
        <f t="array" ref="AD76">_xlfn.XLOOKUP($A76&amp;AD$5,'[1]NBA-Data-1980-2019'!$B$1:$B$16305&amp;'[1]NBA-Data-1980-2019'!$A$1:$A$16305,'[1]NBA-Data-1980-2019'!$D$1:$D$16305,"",0)</f>
        <v>MIL</v>
      </c>
      <c r="AE76" s="2" t="str" cm="1">
        <f t="array" ref="AE76">_xlfn.XLOOKUP($A76&amp;AE$5,'[1]NBA-Data-1980-2019'!$B$1:$B$16305&amp;'[1]NBA-Data-1980-2019'!$A$1:$A$16305,'[1]NBA-Data-1980-2019'!$D$1:$D$16305,"",0)</f>
        <v/>
      </c>
      <c r="AF76" s="2" t="str" cm="1">
        <f t="array" ref="AF76">_xlfn.XLOOKUP($A76&amp;AF$5,'[1]NBA-Data-1980-2019'!$B$1:$B$16305&amp;'[1]NBA-Data-1980-2019'!$A$1:$A$16305,'[1]NBA-Data-1980-2019'!$D$1:$D$16305,"",0)</f>
        <v/>
      </c>
      <c r="AG76" s="2" t="str" cm="1">
        <f t="array" ref="AG76">_xlfn.XLOOKUP($A76&amp;AG$5,'[1]NBA-Data-1980-2019'!$B$1:$B$16305&amp;'[1]NBA-Data-1980-2019'!$A$1:$A$16305,'[1]NBA-Data-1980-2019'!$D$1:$D$16305,"",0)</f>
        <v/>
      </c>
      <c r="AH76" s="2" t="str" cm="1">
        <f t="array" ref="AH76">_xlfn.XLOOKUP($A76&amp;AH$5,'[1]NBA-Data-1980-2019'!$B$1:$B$16305&amp;'[1]NBA-Data-1980-2019'!$A$1:$A$16305,'[1]NBA-Data-1980-2019'!$H$1:$H$16305,"",0)</f>
        <v/>
      </c>
      <c r="AI76" s="2" t="str" cm="1">
        <f t="array" ref="AI76">_xlfn.XLOOKUP($A76&amp;AI$5,'[1]NBA-Data-1980-2019'!$B$1:$B$16305&amp;'[1]NBA-Data-1980-2019'!$A$1:$A$16305,'[1]NBA-Data-1980-2019'!$H$1:$H$16305,"",0)</f>
        <v/>
      </c>
      <c r="AJ76" s="2" t="str" cm="1">
        <f t="array" ref="AJ76">_xlfn.XLOOKUP($A76&amp;AJ$5,'[1]NBA-Data-1980-2019'!$B$1:$B$16305&amp;'[1]NBA-Data-1980-2019'!$A$1:$A$16305,'[1]NBA-Data-1980-2019'!$H$1:$H$16305,"",0)</f>
        <v/>
      </c>
      <c r="AK76" s="2" t="str" cm="1">
        <f t="array" ref="AK76">_xlfn.XLOOKUP($A76&amp;AK$5,'[1]NBA-Data-1980-2019'!$B$1:$B$16305&amp;'[1]NBA-Data-1980-2019'!$A$1:$A$16305,'[1]NBA-Data-1980-2019'!$H$1:$H$16305,"",0)</f>
        <v/>
      </c>
      <c r="AL76" s="2" t="str" cm="1">
        <f t="array" ref="AL76">_xlfn.XLOOKUP($A76&amp;AL$5,'[1]NBA-Data-1980-2019'!$B$1:$B$16305&amp;'[1]NBA-Data-1980-2019'!$A$1:$A$16305,'[1]NBA-Data-1980-2019'!$H$1:$H$16305,"",0)</f>
        <v/>
      </c>
      <c r="AM76" s="2" t="str" cm="1">
        <f t="array" ref="AM76">_xlfn.XLOOKUP($A76&amp;AM$5,'[1]NBA-Data-1980-2019'!$B$1:$B$16305&amp;'[1]NBA-Data-1980-2019'!$A$1:$A$16305,'[1]NBA-Data-1980-2019'!$H$1:$H$16305,"",0)</f>
        <v/>
      </c>
      <c r="AN76" s="2" t="str" cm="1">
        <f t="array" ref="AN76">_xlfn.XLOOKUP($A76&amp;AN$5,'[1]NBA-Data-1980-2019'!$B$1:$B$16305&amp;'[1]NBA-Data-1980-2019'!$A$1:$A$16305,'[1]NBA-Data-1980-2019'!$H$1:$H$16305,"",0)</f>
        <v/>
      </c>
      <c r="AO76" s="2" t="str" cm="1">
        <f t="array" ref="AO76">_xlfn.XLOOKUP($A76&amp;AO$5,'[1]NBA-Data-1980-2019'!$B$1:$B$16305&amp;'[1]NBA-Data-1980-2019'!$A$1:$A$16305,'[1]NBA-Data-1980-2019'!$H$1:$H$16305,"",0)</f>
        <v/>
      </c>
      <c r="AP76" s="2" t="str" cm="1">
        <f t="array" ref="AP76">_xlfn.XLOOKUP($A76&amp;AP$5,'[1]NBA-Data-1980-2019'!$B$1:$B$16305&amp;'[1]NBA-Data-1980-2019'!$A$1:$A$16305,'[1]NBA-Data-1980-2019'!$H$1:$H$16305,"",0)</f>
        <v/>
      </c>
      <c r="AQ76" s="2" t="str" cm="1">
        <f t="array" ref="AQ76">_xlfn.XLOOKUP($A76&amp;AQ$5,'[1]NBA-Data-1980-2019'!$B$1:$B$16305&amp;'[1]NBA-Data-1980-2019'!$A$1:$A$16305,'[1]NBA-Data-1980-2019'!$H$1:$H$16305,"",0)</f>
        <v/>
      </c>
      <c r="AR76" s="2" t="str" cm="1">
        <f t="array" ref="AR76">_xlfn.XLOOKUP($A76&amp;AR$5,'[1]NBA-Data-1980-2019'!$B$1:$B$16305&amp;'[1]NBA-Data-1980-2019'!$A$1:$A$16305,'[1]NBA-Data-1980-2019'!$H$1:$H$16305,"",0)</f>
        <v/>
      </c>
      <c r="AS76" s="2" t="str" cm="1">
        <f t="array" ref="AS76">_xlfn.XLOOKUP($A76&amp;AS$5,'[1]NBA-Data-1980-2019'!$B$1:$B$16305&amp;'[1]NBA-Data-1980-2019'!$A$1:$A$16305,'[1]NBA-Data-1980-2019'!$H$1:$H$16305,"",0)</f>
        <v/>
      </c>
      <c r="AT76" s="2" t="str" cm="1">
        <f t="array" ref="AT76">_xlfn.XLOOKUP($A76&amp;AT$5,'[1]NBA-Data-1980-2019'!$B$1:$B$16305&amp;'[1]NBA-Data-1980-2019'!$A$1:$A$16305,'[1]NBA-Data-1980-2019'!$H$1:$H$16305,"",0)</f>
        <v/>
      </c>
      <c r="AU76" s="2" t="str" cm="1">
        <f t="array" ref="AU76">_xlfn.XLOOKUP($A76&amp;AU$5,'[1]NBA-Data-1980-2019'!$B$1:$B$16305&amp;'[1]NBA-Data-1980-2019'!$A$1:$A$16305,'[1]NBA-Data-1980-2019'!$H$1:$H$16305,"",0)</f>
        <v/>
      </c>
      <c r="AV76" s="2" t="str" cm="1">
        <f t="array" ref="AV76">_xlfn.XLOOKUP($A76&amp;AV$5,'[1]NBA-Data-1980-2019'!$B$1:$B$16305&amp;'[1]NBA-Data-1980-2019'!$A$1:$A$16305,'[1]NBA-Data-1980-2019'!$H$1:$H$16305,"",0)</f>
        <v/>
      </c>
      <c r="AW76" s="2" t="str" cm="1">
        <f t="array" ref="AW76">_xlfn.XLOOKUP($A76&amp;AW$5,'[1]NBA-Data-1980-2019'!$B$1:$B$16305&amp;'[1]NBA-Data-1980-2019'!$A$1:$A$16305,'[1]NBA-Data-1980-2019'!$H$1:$H$16305,"",0)</f>
        <v/>
      </c>
      <c r="AX76" s="2" t="str" cm="1">
        <f t="array" ref="AX76">_xlfn.XLOOKUP($A76&amp;AX$5,'[1]NBA-Data-1980-2019'!$B$1:$B$16305&amp;'[1]NBA-Data-1980-2019'!$A$1:$A$16305,'[1]NBA-Data-1980-2019'!$H$1:$H$16305,"",0)</f>
        <v/>
      </c>
      <c r="AY76" s="2" t="str" cm="1">
        <f t="array" ref="AY76">_xlfn.XLOOKUP($A76&amp;AY$5,'[1]NBA-Data-1980-2019'!$B$1:$B$16305&amp;'[1]NBA-Data-1980-2019'!$A$1:$A$16305,'[1]NBA-Data-1980-2019'!$H$1:$H$16305,"",0)</f>
        <v/>
      </c>
      <c r="AZ76" s="2" t="str" cm="1">
        <f t="array" ref="AZ76">_xlfn.XLOOKUP($A76&amp;AZ$5,'[1]NBA-Data-1980-2019'!$B$1:$B$16305&amp;'[1]NBA-Data-1980-2019'!$A$1:$A$16305,'[1]NBA-Data-1980-2019'!$H$1:$H$16305,"",0)</f>
        <v/>
      </c>
      <c r="BA76" s="2" t="str" cm="1">
        <f t="array" ref="BA76">_xlfn.XLOOKUP($A76&amp;BA$5,'[1]NBA-Data-1980-2019'!$B$1:$B$16305&amp;'[1]NBA-Data-1980-2019'!$A$1:$A$16305,'[1]NBA-Data-1980-2019'!$H$1:$H$16305,"",0)</f>
        <v/>
      </c>
      <c r="BB76" s="2" t="str" cm="1">
        <f t="array" ref="BB76">_xlfn.XLOOKUP($A76&amp;BB$5,'[1]NBA-Data-1980-2019'!$B$1:$B$16305&amp;'[1]NBA-Data-1980-2019'!$A$1:$A$16305,'[1]NBA-Data-1980-2019'!$H$1:$H$16305,"",0)</f>
        <v/>
      </c>
      <c r="BC76" s="2" t="str" cm="1">
        <f t="array" ref="BC76">_xlfn.XLOOKUP($A76&amp;BC$5,'[1]NBA-Data-1980-2019'!$B$1:$B$16305&amp;'[1]NBA-Data-1980-2019'!$A$1:$A$16305,'[1]NBA-Data-1980-2019'!$H$1:$H$16305,"",0)</f>
        <v/>
      </c>
      <c r="BD76" s="2" t="str" cm="1">
        <f t="array" ref="BD76">_xlfn.XLOOKUP($A76&amp;BD$5,'[1]NBA-Data-1980-2019'!$B$1:$B$16305&amp;'[1]NBA-Data-1980-2019'!$A$1:$A$16305,'[1]NBA-Data-1980-2019'!$H$1:$H$16305,"",0)</f>
        <v/>
      </c>
      <c r="BE76" s="2" t="str" cm="1">
        <f t="array" ref="BE76">_xlfn.XLOOKUP($A76&amp;BE$5,'[1]NBA-Data-1980-2019'!$B$1:$B$16305&amp;'[1]NBA-Data-1980-2019'!$A$1:$A$16305,'[1]NBA-Data-1980-2019'!$H$1:$H$16305,"",0)</f>
        <v/>
      </c>
      <c r="BF76" s="2" t="str" cm="1">
        <f t="array" ref="BF76">_xlfn.XLOOKUP($A76&amp;BF$5,'[1]NBA-Data-1980-2019'!$B$1:$B$16305&amp;'[1]NBA-Data-1980-2019'!$A$1:$A$16305,'[1]NBA-Data-1980-2019'!$H$1:$H$16305,"",0)</f>
        <v/>
      </c>
      <c r="BG76" s="2" t="str" cm="1">
        <f t="array" ref="BG76">_xlfn.XLOOKUP($A76&amp;BG$5,'[1]NBA-Data-1980-2019'!$B$1:$B$16305&amp;'[1]NBA-Data-1980-2019'!$A$1:$A$16305,'[1]NBA-Data-1980-2019'!$H$1:$H$16305,"",0)</f>
        <v/>
      </c>
      <c r="BH76" s="2" t="str" cm="1">
        <f t="array" ref="BH76">_xlfn.XLOOKUP($A76&amp;BH$5,'[1]NBA-Data-1980-2019'!$B$1:$B$16305&amp;'[1]NBA-Data-1980-2019'!$A$1:$A$16305,'[1]NBA-Data-1980-2019'!$H$1:$H$16305,"",0)</f>
        <v/>
      </c>
      <c r="BI76" s="2" cm="1">
        <f t="array" ref="BI76">_xlfn.XLOOKUP($A76&amp;BI$5,'[1]NBA-Data-1980-2019'!$B$1:$B$16305&amp;'[1]NBA-Data-1980-2019'!$A$1:$A$16305,'[1]NBA-Data-1980-2019'!$H$1:$H$16305,"",0)</f>
        <v>70.400000000000006</v>
      </c>
      <c r="BJ76" s="2" cm="1">
        <f t="array" ref="BJ76">_xlfn.XLOOKUP($A76&amp;BJ$5,'[1]NBA-Data-1980-2019'!$B$1:$B$16305&amp;'[1]NBA-Data-1980-2019'!$A$1:$A$16305,'[1]NBA-Data-1980-2019'!$H$1:$H$16305,"",0)</f>
        <v>883.19999999999993</v>
      </c>
      <c r="BK76" s="2" t="str" cm="1">
        <f t="array" ref="BK76">_xlfn.XLOOKUP($A76&amp;BK$5,'[1]NBA-Data-1980-2019'!$B$1:$B$16305&amp;'[1]NBA-Data-1980-2019'!$A$1:$A$16305,'[1]NBA-Data-1980-2019'!$H$1:$H$16305,"",0)</f>
        <v/>
      </c>
      <c r="BL76" s="2" t="str" cm="1">
        <f t="array" ref="BL76">_xlfn.XLOOKUP($A76&amp;BL$5,'[1]NBA-Data-1980-2019'!$B$1:$B$16305&amp;'[1]NBA-Data-1980-2019'!$A$1:$A$16305,'[1]NBA-Data-1980-2019'!$H$1:$H$16305,"",0)</f>
        <v/>
      </c>
      <c r="BM76" s="2" t="str" cm="1">
        <f t="array" ref="BM76">_xlfn.XLOOKUP($A76&amp;BM$5,'[1]NBA-Data-1980-2019'!$B$1:$B$16305&amp;'[1]NBA-Data-1980-2019'!$A$1:$A$16305,'[1]NBA-Data-1980-2019'!$H$1:$H$16305,"",0)</f>
        <v/>
      </c>
      <c r="BN76" s="2" t="str" cm="1">
        <f t="array" ref="BN76">_xlfn.XLOOKUP($A76&amp;BN$5,'[1]NBA-Data-1980-2019'!$B$1:$B$16305&amp;'[1]NBA-Data-1980-2019'!$A$1:$A$16305,'[1]NBA-Data-1980-2019'!$F$1:$F$16305,"",0)</f>
        <v/>
      </c>
      <c r="BO76" s="2" t="str" cm="1">
        <f t="array" ref="BO76">_xlfn.XLOOKUP($A76&amp;BO$5,'[1]NBA-Data-1980-2019'!$B$1:$B$16305&amp;'[1]NBA-Data-1980-2019'!$A$1:$A$16305,'[1]NBA-Data-1980-2019'!$F$1:$F$16305,"",0)</f>
        <v/>
      </c>
      <c r="BP76" s="2" t="str" cm="1">
        <f t="array" ref="BP76">_xlfn.XLOOKUP($A76&amp;BP$5,'[1]NBA-Data-1980-2019'!$B$1:$B$16305&amp;'[1]NBA-Data-1980-2019'!$A$1:$A$16305,'[1]NBA-Data-1980-2019'!$F$1:$F$16305,"",0)</f>
        <v/>
      </c>
      <c r="BQ76" s="2" t="str" cm="1">
        <f t="array" ref="BQ76">_xlfn.XLOOKUP($A76&amp;BQ$5,'[1]NBA-Data-1980-2019'!$B$1:$B$16305&amp;'[1]NBA-Data-1980-2019'!$A$1:$A$16305,'[1]NBA-Data-1980-2019'!$F$1:$F$16305,"",0)</f>
        <v/>
      </c>
      <c r="BR76" s="2" t="str" cm="1">
        <f t="array" ref="BR76">_xlfn.XLOOKUP($A76&amp;BR$5,'[1]NBA-Data-1980-2019'!$B$1:$B$16305&amp;'[1]NBA-Data-1980-2019'!$A$1:$A$16305,'[1]NBA-Data-1980-2019'!$F$1:$F$16305,"",0)</f>
        <v/>
      </c>
      <c r="BS76" s="2" t="str" cm="1">
        <f t="array" ref="BS76">_xlfn.XLOOKUP($A76&amp;BS$5,'[1]NBA-Data-1980-2019'!$B$1:$B$16305&amp;'[1]NBA-Data-1980-2019'!$A$1:$A$16305,'[1]NBA-Data-1980-2019'!$F$1:$F$16305,"",0)</f>
        <v/>
      </c>
      <c r="BT76" s="2" t="str" cm="1">
        <f t="array" ref="BT76">_xlfn.XLOOKUP($A76&amp;BT$5,'[1]NBA-Data-1980-2019'!$B$1:$B$16305&amp;'[1]NBA-Data-1980-2019'!$A$1:$A$16305,'[1]NBA-Data-1980-2019'!$F$1:$F$16305,"",0)</f>
        <v/>
      </c>
      <c r="BU76" s="2" t="str" cm="1">
        <f t="array" ref="BU76">_xlfn.XLOOKUP($A76&amp;BU$5,'[1]NBA-Data-1980-2019'!$B$1:$B$16305&amp;'[1]NBA-Data-1980-2019'!$A$1:$A$16305,'[1]NBA-Data-1980-2019'!$F$1:$F$16305,"",0)</f>
        <v/>
      </c>
      <c r="BV76" s="2" t="str" cm="1">
        <f t="array" ref="BV76">_xlfn.XLOOKUP($A76&amp;BV$5,'[1]NBA-Data-1980-2019'!$B$1:$B$16305&amp;'[1]NBA-Data-1980-2019'!$A$1:$A$16305,'[1]NBA-Data-1980-2019'!$F$1:$F$16305,"",0)</f>
        <v/>
      </c>
      <c r="BW76" s="2" t="str" cm="1">
        <f t="array" ref="BW76">_xlfn.XLOOKUP($A76&amp;BW$5,'[1]NBA-Data-1980-2019'!$B$1:$B$16305&amp;'[1]NBA-Data-1980-2019'!$A$1:$A$16305,'[1]NBA-Data-1980-2019'!$F$1:$F$16305,"",0)</f>
        <v/>
      </c>
      <c r="BX76" s="2" t="str" cm="1">
        <f t="array" ref="BX76">_xlfn.XLOOKUP($A76&amp;BX$5,'[1]NBA-Data-1980-2019'!$B$1:$B$16305&amp;'[1]NBA-Data-1980-2019'!$A$1:$A$16305,'[1]NBA-Data-1980-2019'!$F$1:$F$16305,"",0)</f>
        <v/>
      </c>
      <c r="BY76" s="2" t="str" cm="1">
        <f t="array" ref="BY76">_xlfn.XLOOKUP($A76&amp;BY$5,'[1]NBA-Data-1980-2019'!$B$1:$B$16305&amp;'[1]NBA-Data-1980-2019'!$A$1:$A$16305,'[1]NBA-Data-1980-2019'!$F$1:$F$16305,"",0)</f>
        <v/>
      </c>
      <c r="BZ76" s="2" t="str" cm="1">
        <f t="array" ref="BZ76">_xlfn.XLOOKUP($A76&amp;BZ$5,'[1]NBA-Data-1980-2019'!$B$1:$B$16305&amp;'[1]NBA-Data-1980-2019'!$A$1:$A$16305,'[1]NBA-Data-1980-2019'!$F$1:$F$16305,"",0)</f>
        <v/>
      </c>
      <c r="CA76" s="2" t="str" cm="1">
        <f t="array" ref="CA76">_xlfn.XLOOKUP($A76&amp;CA$5,'[1]NBA-Data-1980-2019'!$B$1:$B$16305&amp;'[1]NBA-Data-1980-2019'!$A$1:$A$16305,'[1]NBA-Data-1980-2019'!$F$1:$F$16305,"",0)</f>
        <v/>
      </c>
      <c r="CB76" s="2" t="str" cm="1">
        <f t="array" ref="CB76">_xlfn.XLOOKUP($A76&amp;CB$5,'[1]NBA-Data-1980-2019'!$B$1:$B$16305&amp;'[1]NBA-Data-1980-2019'!$A$1:$A$16305,'[1]NBA-Data-1980-2019'!$F$1:$F$16305,"",0)</f>
        <v/>
      </c>
      <c r="CC76" s="2" t="str" cm="1">
        <f t="array" ref="CC76">_xlfn.XLOOKUP($A76&amp;CC$5,'[1]NBA-Data-1980-2019'!$B$1:$B$16305&amp;'[1]NBA-Data-1980-2019'!$A$1:$A$16305,'[1]NBA-Data-1980-2019'!$F$1:$F$16305,"",0)</f>
        <v/>
      </c>
      <c r="CD76" s="2" t="str" cm="1">
        <f t="array" ref="CD76">_xlfn.XLOOKUP($A76&amp;CD$5,'[1]NBA-Data-1980-2019'!$B$1:$B$16305&amp;'[1]NBA-Data-1980-2019'!$A$1:$A$16305,'[1]NBA-Data-1980-2019'!$F$1:$F$16305,"",0)</f>
        <v/>
      </c>
      <c r="CE76" s="2" t="str" cm="1">
        <f t="array" ref="CE76">_xlfn.XLOOKUP($A76&amp;CE$5,'[1]NBA-Data-1980-2019'!$B$1:$B$16305&amp;'[1]NBA-Data-1980-2019'!$A$1:$A$16305,'[1]NBA-Data-1980-2019'!$F$1:$F$16305,"",0)</f>
        <v/>
      </c>
      <c r="CF76" s="2" t="str" cm="1">
        <f t="array" ref="CF76">_xlfn.XLOOKUP($A76&amp;CF$5,'[1]NBA-Data-1980-2019'!$B$1:$B$16305&amp;'[1]NBA-Data-1980-2019'!$A$1:$A$16305,'[1]NBA-Data-1980-2019'!$F$1:$F$16305,"",0)</f>
        <v/>
      </c>
      <c r="CG76" s="2" t="str" cm="1">
        <f t="array" ref="CG76">_xlfn.XLOOKUP($A76&amp;CG$5,'[1]NBA-Data-1980-2019'!$B$1:$B$16305&amp;'[1]NBA-Data-1980-2019'!$A$1:$A$16305,'[1]NBA-Data-1980-2019'!$F$1:$F$16305,"",0)</f>
        <v/>
      </c>
      <c r="CH76" s="2" t="str" cm="1">
        <f t="array" ref="CH76">_xlfn.XLOOKUP($A76&amp;CH$5,'[1]NBA-Data-1980-2019'!$B$1:$B$16305&amp;'[1]NBA-Data-1980-2019'!$A$1:$A$16305,'[1]NBA-Data-1980-2019'!$F$1:$F$16305,"",0)</f>
        <v/>
      </c>
      <c r="CI76" s="2" t="str" cm="1">
        <f t="array" ref="CI76">_xlfn.XLOOKUP($A76&amp;CI$5,'[1]NBA-Data-1980-2019'!$B$1:$B$16305&amp;'[1]NBA-Data-1980-2019'!$A$1:$A$16305,'[1]NBA-Data-1980-2019'!$F$1:$F$16305,"",0)</f>
        <v/>
      </c>
      <c r="CJ76" s="2" t="str" cm="1">
        <f t="array" ref="CJ76">_xlfn.XLOOKUP($A76&amp;CJ$5,'[1]NBA-Data-1980-2019'!$B$1:$B$16305&amp;'[1]NBA-Data-1980-2019'!$A$1:$A$16305,'[1]NBA-Data-1980-2019'!$F$1:$F$16305,"",0)</f>
        <v/>
      </c>
      <c r="CK76" s="2" t="str" cm="1">
        <f t="array" ref="CK76">_xlfn.XLOOKUP($A76&amp;CK$5,'[1]NBA-Data-1980-2019'!$B$1:$B$16305&amp;'[1]NBA-Data-1980-2019'!$A$1:$A$16305,'[1]NBA-Data-1980-2019'!$F$1:$F$16305,"",0)</f>
        <v/>
      </c>
      <c r="CL76" s="2" t="str" cm="1">
        <f t="array" ref="CL76">_xlfn.XLOOKUP($A76&amp;CL$5,'[1]NBA-Data-1980-2019'!$B$1:$B$16305&amp;'[1]NBA-Data-1980-2019'!$A$1:$A$16305,'[1]NBA-Data-1980-2019'!$F$1:$F$16305,"",0)</f>
        <v/>
      </c>
      <c r="CM76" s="2" t="str" cm="1">
        <f t="array" ref="CM76">_xlfn.XLOOKUP($A76&amp;CM$5,'[1]NBA-Data-1980-2019'!$B$1:$B$16305&amp;'[1]NBA-Data-1980-2019'!$A$1:$A$16305,'[1]NBA-Data-1980-2019'!$F$1:$F$16305,"",0)</f>
        <v/>
      </c>
      <c r="CN76" s="2" t="str" cm="1">
        <f t="array" ref="CN76">_xlfn.XLOOKUP($A76&amp;CN$5,'[1]NBA-Data-1980-2019'!$B$1:$B$16305&amp;'[1]NBA-Data-1980-2019'!$A$1:$A$16305,'[1]NBA-Data-1980-2019'!$F$1:$F$16305,"",0)</f>
        <v/>
      </c>
      <c r="CO76" s="2" cm="1">
        <f t="array" ref="CO76">_xlfn.XLOOKUP($A76&amp;CO$5,'[1]NBA-Data-1980-2019'!$B$1:$B$16305&amp;'[1]NBA-Data-1980-2019'!$A$1:$A$16305,'[1]NBA-Data-1980-2019'!$F$1:$F$16305,"",0)</f>
        <v>10.3</v>
      </c>
      <c r="CP76" s="2" cm="1">
        <f t="array" ref="CP76">_xlfn.XLOOKUP($A76&amp;CP$5,'[1]NBA-Data-1980-2019'!$B$1:$B$16305&amp;'[1]NBA-Data-1980-2019'!$A$1:$A$16305,'[1]NBA-Data-1980-2019'!$F$1:$F$16305,"",0)</f>
        <v>10.3</v>
      </c>
      <c r="CQ76" s="2" t="str" cm="1">
        <f t="array" ref="CQ76">_xlfn.XLOOKUP($A76&amp;CQ$5,'[1]NBA-Data-1980-2019'!$B$1:$B$16305&amp;'[1]NBA-Data-1980-2019'!$A$1:$A$16305,'[1]NBA-Data-1980-2019'!$F$1:$F$16305,"",0)</f>
        <v/>
      </c>
      <c r="CR76" s="2" t="str" cm="1">
        <f t="array" ref="CR76">_xlfn.XLOOKUP($A76&amp;CR$5,'[1]NBA-Data-1980-2019'!$B$1:$B$16305&amp;'[1]NBA-Data-1980-2019'!$A$1:$A$16305,'[1]NBA-Data-1980-2019'!$F$1:$F$16305,"",0)</f>
        <v/>
      </c>
      <c r="CS76" s="2" t="str" cm="1">
        <f t="array" ref="CS76">_xlfn.XLOOKUP($A76&amp;CS$5,'[1]NBA-Data-1980-2019'!$B$1:$B$16305&amp;'[1]NBA-Data-1980-2019'!$A$1:$A$16305,'[1]NBA-Data-1980-2019'!$F$1:$F$16305,"",0)</f>
        <v/>
      </c>
      <c r="CU76" s="2" t="str">
        <f>_xlfn.XLOOKUP($A76,TEAMS!$G$1:$G$839,TEAMS!$H$1:$H$839,"",0)</f>
        <v>PF</v>
      </c>
      <c r="CV76" s="2" t="str">
        <f>_xlfn.XLOOKUP($CU76,DASHBOARD!$B$22:$B$27,DASHBOARD!$C$22:$C$27,"",0)</f>
        <v>FORWARD</v>
      </c>
      <c r="CY76" s="63">
        <f>SUMIFS('[1]NBA-Data-1980-2019'!$G$1:$G$16305,'[1]NBA-Data-1980-2019'!$B$1:$B$16305,$A76,'[1]NBA-Data-1980-2019'!$A$1:$A$16305,CY$9)</f>
        <v>0</v>
      </c>
      <c r="CZ76" s="63">
        <f>SUMIFS('[1]NBA-Data-1980-2019'!$G$1:$G$16305,'[1]NBA-Data-1980-2019'!$B$1:$B$16305,$A76,'[1]NBA-Data-1980-2019'!$A$1:$A$16305,CZ$9)</f>
        <v>0</v>
      </c>
      <c r="DA76" s="63">
        <f>SUMIFS('[1]NBA-Data-1980-2019'!$G$1:$G$16305,'[1]NBA-Data-1980-2019'!$B$1:$B$16305,$A76,'[1]NBA-Data-1980-2019'!$A$1:$A$16305,DA$9)</f>
        <v>0</v>
      </c>
      <c r="DB76" s="63">
        <f>SUMIFS('[1]NBA-Data-1980-2019'!$G$1:$G$16305,'[1]NBA-Data-1980-2019'!$B$1:$B$16305,$A76,'[1]NBA-Data-1980-2019'!$A$1:$A$16305,DB$9)</f>
        <v>0</v>
      </c>
      <c r="DC76" s="63">
        <f>SUMIFS('[1]NBA-Data-1980-2019'!$G$1:$G$16305,'[1]NBA-Data-1980-2019'!$B$1:$B$16305,$A76,'[1]NBA-Data-1980-2019'!$A$1:$A$16305,DC$9)</f>
        <v>0</v>
      </c>
      <c r="DD76" s="63">
        <f>SUMIFS('[1]NBA-Data-1980-2019'!$G$1:$G$16305,'[1]NBA-Data-1980-2019'!$B$1:$B$16305,$A76,'[1]NBA-Data-1980-2019'!$A$1:$A$16305,DD$9)</f>
        <v>0</v>
      </c>
      <c r="DE76" s="63">
        <f>SUMIFS('[1]NBA-Data-1980-2019'!$G$1:$G$16305,'[1]NBA-Data-1980-2019'!$B$1:$B$16305,$A76,'[1]NBA-Data-1980-2019'!$A$1:$A$16305,DE$9)</f>
        <v>0</v>
      </c>
      <c r="DF76" s="63">
        <f>SUMIFS('[1]NBA-Data-1980-2019'!$G$1:$G$16305,'[1]NBA-Data-1980-2019'!$B$1:$B$16305,$A76,'[1]NBA-Data-1980-2019'!$A$1:$A$16305,DF$9)</f>
        <v>0</v>
      </c>
      <c r="DG76" s="63">
        <f>SUMIFS('[1]NBA-Data-1980-2019'!$G$1:$G$16305,'[1]NBA-Data-1980-2019'!$B$1:$B$16305,$A76,'[1]NBA-Data-1980-2019'!$A$1:$A$16305,DG$9)</f>
        <v>0</v>
      </c>
      <c r="DH76" s="63">
        <f>SUMIFS('[1]NBA-Data-1980-2019'!$G$1:$G$16305,'[1]NBA-Data-1980-2019'!$B$1:$B$16305,$A76,'[1]NBA-Data-1980-2019'!$A$1:$A$16305,DH$9)</f>
        <v>0</v>
      </c>
      <c r="DI76" s="63">
        <f>SUMIFS('[1]NBA-Data-1980-2019'!$G$1:$G$16305,'[1]NBA-Data-1980-2019'!$B$1:$B$16305,$A76,'[1]NBA-Data-1980-2019'!$A$1:$A$16305,DI$9)</f>
        <v>0</v>
      </c>
      <c r="DJ76" s="63">
        <f>SUMIFS('[1]NBA-Data-1980-2019'!$G$1:$G$16305,'[1]NBA-Data-1980-2019'!$B$1:$B$16305,$A76,'[1]NBA-Data-1980-2019'!$A$1:$A$16305,DJ$9)</f>
        <v>0</v>
      </c>
      <c r="DK76" s="63">
        <f>SUMIFS('[1]NBA-Data-1980-2019'!$G$1:$G$16305,'[1]NBA-Data-1980-2019'!$B$1:$B$16305,$A76,'[1]NBA-Data-1980-2019'!$A$1:$A$16305,DK$9)</f>
        <v>0</v>
      </c>
      <c r="DL76" s="63">
        <f>SUMIFS('[1]NBA-Data-1980-2019'!$G$1:$G$16305,'[1]NBA-Data-1980-2019'!$B$1:$B$16305,$A76,'[1]NBA-Data-1980-2019'!$A$1:$A$16305,DL$9)</f>
        <v>0</v>
      </c>
      <c r="DM76" s="63">
        <f>SUMIFS('[1]NBA-Data-1980-2019'!$G$1:$G$16305,'[1]NBA-Data-1980-2019'!$B$1:$B$16305,$A76,'[1]NBA-Data-1980-2019'!$A$1:$A$16305,DM$9)</f>
        <v>0</v>
      </c>
      <c r="DN76" s="63">
        <f>SUMIFS('[1]NBA-Data-1980-2019'!$G$1:$G$16305,'[1]NBA-Data-1980-2019'!$B$1:$B$16305,$A76,'[1]NBA-Data-1980-2019'!$A$1:$A$16305,DN$9)</f>
        <v>0</v>
      </c>
      <c r="DO76" s="63">
        <f>SUMIFS('[1]NBA-Data-1980-2019'!$G$1:$G$16305,'[1]NBA-Data-1980-2019'!$B$1:$B$16305,$A76,'[1]NBA-Data-1980-2019'!$A$1:$A$16305,DO$9)</f>
        <v>0</v>
      </c>
      <c r="DP76" s="63">
        <f>SUMIFS('[1]NBA-Data-1980-2019'!$G$1:$G$16305,'[1]NBA-Data-1980-2019'!$B$1:$B$16305,$A76,'[1]NBA-Data-1980-2019'!$A$1:$A$16305,DP$9)</f>
        <v>0</v>
      </c>
      <c r="DQ76" s="63">
        <f>SUMIFS('[1]NBA-Data-1980-2019'!$G$1:$G$16305,'[1]NBA-Data-1980-2019'!$B$1:$B$16305,$A76,'[1]NBA-Data-1980-2019'!$A$1:$A$16305,DQ$9)</f>
        <v>0</v>
      </c>
      <c r="DR76" s="63">
        <f>SUMIFS('[1]NBA-Data-1980-2019'!$G$1:$G$16305,'[1]NBA-Data-1980-2019'!$B$1:$B$16305,$A76,'[1]NBA-Data-1980-2019'!$A$1:$A$16305,DR$9)</f>
        <v>0</v>
      </c>
      <c r="DS76" s="63">
        <f>SUMIFS('[1]NBA-Data-1980-2019'!$G$1:$G$16305,'[1]NBA-Data-1980-2019'!$B$1:$B$16305,$A76,'[1]NBA-Data-1980-2019'!$A$1:$A$16305,DS$9)</f>
        <v>0</v>
      </c>
      <c r="DT76" s="63">
        <f>SUMIFS('[1]NBA-Data-1980-2019'!$G$1:$G$16305,'[1]NBA-Data-1980-2019'!$B$1:$B$16305,$A76,'[1]NBA-Data-1980-2019'!$A$1:$A$16305,DT$9)</f>
        <v>0</v>
      </c>
      <c r="DU76" s="63">
        <f>SUMIFS('[1]NBA-Data-1980-2019'!$G$1:$G$16305,'[1]NBA-Data-1980-2019'!$B$1:$B$16305,$A76,'[1]NBA-Data-1980-2019'!$A$1:$A$16305,DU$9)</f>
        <v>0</v>
      </c>
      <c r="DV76" s="63">
        <f>SUMIFS('[1]NBA-Data-1980-2019'!$G$1:$G$16305,'[1]NBA-Data-1980-2019'!$B$1:$B$16305,$A76,'[1]NBA-Data-1980-2019'!$A$1:$A$16305,DV$9)</f>
        <v>0</v>
      </c>
      <c r="DW76" s="63">
        <f>SUMIFS('[1]NBA-Data-1980-2019'!$G$1:$G$16305,'[1]NBA-Data-1980-2019'!$B$1:$B$16305,$A76,'[1]NBA-Data-1980-2019'!$A$1:$A$16305,DW$9)</f>
        <v>0</v>
      </c>
      <c r="DX76" s="63">
        <f>SUMIFS('[1]NBA-Data-1980-2019'!$G$1:$G$16305,'[1]NBA-Data-1980-2019'!$B$1:$B$16305,$A76,'[1]NBA-Data-1980-2019'!$A$1:$A$16305,DX$9)</f>
        <v>0</v>
      </c>
      <c r="DY76" s="63">
        <f>SUMIFS('[1]NBA-Data-1980-2019'!$G$1:$G$16305,'[1]NBA-Data-1980-2019'!$B$1:$B$16305,$A76,'[1]NBA-Data-1980-2019'!$A$1:$A$16305,DY$9)</f>
        <v>0</v>
      </c>
      <c r="DZ76" s="63">
        <f>SUMIFS('[1]NBA-Data-1980-2019'!$G$1:$G$16305,'[1]NBA-Data-1980-2019'!$B$1:$B$16305,$A76,'[1]NBA-Data-1980-2019'!$A$1:$A$16305,DZ$9)</f>
        <v>2135040</v>
      </c>
      <c r="EA76" s="63">
        <f>SUMIFS('[1]NBA-Data-1980-2019'!$G$1:$G$16305,'[1]NBA-Data-1980-2019'!$B$1:$B$16305,$A76,'[1]NBA-Data-1980-2019'!$A$1:$A$16305,EA$9)</f>
        <v>2534280</v>
      </c>
      <c r="EB76" s="63">
        <f>SUMIFS('[1]NBA-Data-1980-2019'!$G$1:$G$16305,'[1]NBA-Data-1980-2019'!$B$1:$B$16305,$A76,'[1]NBA-Data-1980-2019'!$A$1:$A$16305,EB$9)</f>
        <v>0</v>
      </c>
      <c r="EC76" s="63">
        <f>SUMIFS('[1]NBA-Data-1980-2019'!$G$1:$G$16305,'[1]NBA-Data-1980-2019'!$B$1:$B$16305,$A76,'[1]NBA-Data-1980-2019'!$A$1:$A$16305,EC$9)</f>
        <v>0</v>
      </c>
      <c r="ED76" s="63">
        <f>SUMIFS('[1]NBA-Data-1980-2019'!$G$1:$G$16305,'[1]NBA-Data-1980-2019'!$B$1:$B$16305,$A76,'[1]NBA-Data-1980-2019'!$A$1:$A$16305,ED$9)</f>
        <v>0</v>
      </c>
      <c r="EH76" s="2" t="s">
        <v>1482</v>
      </c>
    </row>
    <row r="77" spans="1:156" x14ac:dyDescent="0.2">
      <c r="A77" s="2" t="s">
        <v>756</v>
      </c>
      <c r="B77" s="2" t="str" cm="1">
        <f t="array" ref="B77">_xlfn.XLOOKUP($A77&amp;B$5,'[1]NBA-Data-1980-2019'!$B$1:$B$16305&amp;'[1]NBA-Data-1980-2019'!$A$1:$A$16305,'[1]NBA-Data-1980-2019'!$D$1:$D$16305,"",0)</f>
        <v/>
      </c>
      <c r="C77" s="2" t="str" cm="1">
        <f t="array" ref="C77">_xlfn.XLOOKUP($A77&amp;C$5,'[1]NBA-Data-1980-2019'!$B$1:$B$16305&amp;'[1]NBA-Data-1980-2019'!$A$1:$A$16305,'[1]NBA-Data-1980-2019'!$D$1:$D$16305,"",0)</f>
        <v/>
      </c>
      <c r="D77" s="2" t="str" cm="1">
        <f t="array" ref="D77">_xlfn.XLOOKUP($A77&amp;D$5,'[1]NBA-Data-1980-2019'!$B$1:$B$16305&amp;'[1]NBA-Data-1980-2019'!$A$1:$A$16305,'[1]NBA-Data-1980-2019'!$D$1:$D$16305,"",0)</f>
        <v/>
      </c>
      <c r="E77" s="2" t="str" cm="1">
        <f t="array" ref="E77">_xlfn.XLOOKUP($A77&amp;E$5,'[1]NBA-Data-1980-2019'!$B$1:$B$16305&amp;'[1]NBA-Data-1980-2019'!$A$1:$A$16305,'[1]NBA-Data-1980-2019'!$D$1:$D$16305,"",0)</f>
        <v/>
      </c>
      <c r="F77" s="2" t="str" cm="1">
        <f t="array" ref="F77">_xlfn.XLOOKUP($A77&amp;F$5,'[1]NBA-Data-1980-2019'!$B$1:$B$16305&amp;'[1]NBA-Data-1980-2019'!$A$1:$A$16305,'[1]NBA-Data-1980-2019'!$D$1:$D$16305,"",0)</f>
        <v/>
      </c>
      <c r="G77" s="2" t="str" cm="1">
        <f t="array" ref="G77">_xlfn.XLOOKUP($A77&amp;G$5,'[1]NBA-Data-1980-2019'!$B$1:$B$16305&amp;'[1]NBA-Data-1980-2019'!$A$1:$A$16305,'[1]NBA-Data-1980-2019'!$D$1:$D$16305,"",0)</f>
        <v/>
      </c>
      <c r="H77" s="2" t="str" cm="1">
        <f t="array" ref="H77">_xlfn.XLOOKUP($A77&amp;H$5,'[1]NBA-Data-1980-2019'!$B$1:$B$16305&amp;'[1]NBA-Data-1980-2019'!$A$1:$A$16305,'[1]NBA-Data-1980-2019'!$D$1:$D$16305,"",0)</f>
        <v/>
      </c>
      <c r="I77" s="2" t="str" cm="1">
        <f t="array" ref="I77">_xlfn.XLOOKUP($A77&amp;I$5,'[1]NBA-Data-1980-2019'!$B$1:$B$16305&amp;'[1]NBA-Data-1980-2019'!$A$1:$A$16305,'[1]NBA-Data-1980-2019'!$D$1:$D$16305,"",0)</f>
        <v/>
      </c>
      <c r="J77" s="2" t="str" cm="1">
        <f t="array" ref="J77">_xlfn.XLOOKUP($A77&amp;J$5,'[1]NBA-Data-1980-2019'!$B$1:$B$16305&amp;'[1]NBA-Data-1980-2019'!$A$1:$A$16305,'[1]NBA-Data-1980-2019'!$D$1:$D$16305,"",0)</f>
        <v/>
      </c>
      <c r="K77" s="2" t="str" cm="1">
        <f t="array" ref="K77">_xlfn.XLOOKUP($A77&amp;K$5,'[1]NBA-Data-1980-2019'!$B$1:$B$16305&amp;'[1]NBA-Data-1980-2019'!$A$1:$A$16305,'[1]NBA-Data-1980-2019'!$D$1:$D$16305,"",0)</f>
        <v/>
      </c>
      <c r="L77" s="2" t="str" cm="1">
        <f t="array" ref="L77">_xlfn.XLOOKUP($A77&amp;L$5,'[1]NBA-Data-1980-2019'!$B$1:$B$16305&amp;'[1]NBA-Data-1980-2019'!$A$1:$A$16305,'[1]NBA-Data-1980-2019'!$D$1:$D$16305,"",0)</f>
        <v/>
      </c>
      <c r="M77" s="2" t="str" cm="1">
        <f t="array" ref="M77">_xlfn.XLOOKUP($A77&amp;M$5,'[1]NBA-Data-1980-2019'!$B$1:$B$16305&amp;'[1]NBA-Data-1980-2019'!$A$1:$A$16305,'[1]NBA-Data-1980-2019'!$D$1:$D$16305,"",0)</f>
        <v/>
      </c>
      <c r="N77" s="2" t="str" cm="1">
        <f t="array" ref="N77">_xlfn.XLOOKUP($A77&amp;N$5,'[1]NBA-Data-1980-2019'!$B$1:$B$16305&amp;'[1]NBA-Data-1980-2019'!$A$1:$A$16305,'[1]NBA-Data-1980-2019'!$D$1:$D$16305,"",0)</f>
        <v/>
      </c>
      <c r="O77" s="2" t="str" cm="1">
        <f t="array" ref="O77">_xlfn.XLOOKUP($A77&amp;O$5,'[1]NBA-Data-1980-2019'!$B$1:$B$16305&amp;'[1]NBA-Data-1980-2019'!$A$1:$A$16305,'[1]NBA-Data-1980-2019'!$D$1:$D$16305,"",0)</f>
        <v>MEM</v>
      </c>
      <c r="P77" s="2" t="str" cm="1">
        <f t="array" ref="P77">_xlfn.XLOOKUP($A77&amp;P$5,'[1]NBA-Data-1980-2019'!$B$1:$B$16305&amp;'[1]NBA-Data-1980-2019'!$A$1:$A$16305,'[1]NBA-Data-1980-2019'!$D$1:$D$16305,"",0)</f>
        <v>MEM</v>
      </c>
      <c r="Q77" s="2" t="str" cm="1">
        <f t="array" ref="Q77">_xlfn.XLOOKUP($A77&amp;Q$5,'[1]NBA-Data-1980-2019'!$B$1:$B$16305&amp;'[1]NBA-Data-1980-2019'!$A$1:$A$16305,'[1]NBA-Data-1980-2019'!$D$1:$D$16305,"",0)</f>
        <v>MEM</v>
      </c>
      <c r="R77" s="2" t="str" cm="1">
        <f t="array" ref="R77">_xlfn.XLOOKUP($A77&amp;R$5,'[1]NBA-Data-1980-2019'!$B$1:$B$16305&amp;'[1]NBA-Data-1980-2019'!$A$1:$A$16305,'[1]NBA-Data-1980-2019'!$D$1:$D$16305,"",0)</f>
        <v>MEM</v>
      </c>
      <c r="S77" s="2" t="str" cm="1">
        <f t="array" ref="S77">_xlfn.XLOOKUP($A77&amp;S$5,'[1]NBA-Data-1980-2019'!$B$1:$B$16305&amp;'[1]NBA-Data-1980-2019'!$A$1:$A$16305,'[1]NBA-Data-1980-2019'!$D$1:$D$16305,"",0)</f>
        <v>SAC</v>
      </c>
      <c r="T77" s="2" t="str" cm="1">
        <f t="array" ref="T77">_xlfn.XLOOKUP($A77&amp;T$5,'[1]NBA-Data-1980-2019'!$B$1:$B$16305&amp;'[1]NBA-Data-1980-2019'!$A$1:$A$16305,'[1]NBA-Data-1980-2019'!$D$1:$D$16305,"",0)</f>
        <v>DEN</v>
      </c>
      <c r="U77" s="2" t="str" cm="1">
        <f t="array" ref="U77">_xlfn.XLOOKUP($A77&amp;U$5,'[1]NBA-Data-1980-2019'!$B$1:$B$16305&amp;'[1]NBA-Data-1980-2019'!$A$1:$A$16305,'[1]NBA-Data-1980-2019'!$D$1:$D$16305,"",0)</f>
        <v>IND</v>
      </c>
      <c r="V77" s="2" t="str" cm="1">
        <f t="array" ref="V77">_xlfn.XLOOKUP($A77&amp;V$5,'[1]NBA-Data-1980-2019'!$B$1:$B$16305&amp;'[1]NBA-Data-1980-2019'!$A$1:$A$16305,'[1]NBA-Data-1980-2019'!$D$1:$D$16305,"",0)</f>
        <v>IND</v>
      </c>
      <c r="W77" s="2" t="str" cm="1">
        <f t="array" ref="W77">_xlfn.XLOOKUP($A77&amp;W$5,'[1]NBA-Data-1980-2019'!$B$1:$B$16305&amp;'[1]NBA-Data-1980-2019'!$A$1:$A$16305,'[1]NBA-Data-1980-2019'!$D$1:$D$16305,"",0)</f>
        <v>IND</v>
      </c>
      <c r="X77" s="2" t="str" cm="1">
        <f t="array" ref="X77">_xlfn.XLOOKUP($A77&amp;X$5,'[1]NBA-Data-1980-2019'!$B$1:$B$16305&amp;'[1]NBA-Data-1980-2019'!$A$1:$A$16305,'[1]NBA-Data-1980-2019'!$D$1:$D$16305,"",0)</f>
        <v>TOT</v>
      </c>
      <c r="Y77" s="2" t="str" cm="1">
        <f t="array" ref="Y77">_xlfn.XLOOKUP($A77&amp;Y$5,'[1]NBA-Data-1980-2019'!$B$1:$B$16305&amp;'[1]NBA-Data-1980-2019'!$A$1:$A$16305,'[1]NBA-Data-1980-2019'!$D$1:$D$16305,"",0)</f>
        <v/>
      </c>
      <c r="Z77" s="2" t="str" cm="1">
        <f t="array" ref="Z77">_xlfn.XLOOKUP($A77&amp;Z$5,'[1]NBA-Data-1980-2019'!$B$1:$B$16305&amp;'[1]NBA-Data-1980-2019'!$A$1:$A$16305,'[1]NBA-Data-1980-2019'!$D$1:$D$16305,"",0)</f>
        <v>LAC</v>
      </c>
      <c r="AA77" s="2" t="str" cm="1">
        <f t="array" ref="AA77">_xlfn.XLOOKUP($A77&amp;AA$5,'[1]NBA-Data-1980-2019'!$B$1:$B$16305&amp;'[1]NBA-Data-1980-2019'!$A$1:$A$16305,'[1]NBA-Data-1980-2019'!$D$1:$D$16305,"",0)</f>
        <v>CLE</v>
      </c>
      <c r="AB77" s="2" t="str" cm="1">
        <f t="array" ref="AB77">_xlfn.XLOOKUP($A77&amp;AB$5,'[1]NBA-Data-1980-2019'!$B$1:$B$16305&amp;'[1]NBA-Data-1980-2019'!$A$1:$A$16305,'[1]NBA-Data-1980-2019'!$D$1:$D$16305,"",0)</f>
        <v>CLE</v>
      </c>
      <c r="AC77" s="2" t="str" cm="1">
        <f t="array" ref="AC77">_xlfn.XLOOKUP($A77&amp;AC$5,'[1]NBA-Data-1980-2019'!$B$1:$B$16305&amp;'[1]NBA-Data-1980-2019'!$A$1:$A$16305,'[1]NBA-Data-1980-2019'!$D$1:$D$16305,"",0)</f>
        <v/>
      </c>
      <c r="AD77" s="2" t="str" cm="1">
        <f t="array" ref="AD77">_xlfn.XLOOKUP($A77&amp;AD$5,'[1]NBA-Data-1980-2019'!$B$1:$B$16305&amp;'[1]NBA-Data-1980-2019'!$A$1:$A$16305,'[1]NBA-Data-1980-2019'!$D$1:$D$16305,"",0)</f>
        <v/>
      </c>
      <c r="AE77" s="2" t="str" cm="1">
        <f t="array" ref="AE77">_xlfn.XLOOKUP($A77&amp;AE$5,'[1]NBA-Data-1980-2019'!$B$1:$B$16305&amp;'[1]NBA-Data-1980-2019'!$A$1:$A$16305,'[1]NBA-Data-1980-2019'!$D$1:$D$16305,"",0)</f>
        <v/>
      </c>
      <c r="AF77" s="2" t="str" cm="1">
        <f t="array" ref="AF77">_xlfn.XLOOKUP($A77&amp;AF$5,'[1]NBA-Data-1980-2019'!$B$1:$B$16305&amp;'[1]NBA-Data-1980-2019'!$A$1:$A$16305,'[1]NBA-Data-1980-2019'!$D$1:$D$16305,"",0)</f>
        <v/>
      </c>
      <c r="AG77" s="2" t="str" cm="1">
        <f t="array" ref="AG77">_xlfn.XLOOKUP($A77&amp;AG$5,'[1]NBA-Data-1980-2019'!$B$1:$B$16305&amp;'[1]NBA-Data-1980-2019'!$A$1:$A$16305,'[1]NBA-Data-1980-2019'!$D$1:$D$16305,"",0)</f>
        <v/>
      </c>
      <c r="AH77" s="2" t="str" cm="1">
        <f t="array" ref="AH77">_xlfn.XLOOKUP($A77&amp;AH$5,'[1]NBA-Data-1980-2019'!$B$1:$B$16305&amp;'[1]NBA-Data-1980-2019'!$A$1:$A$16305,'[1]NBA-Data-1980-2019'!$H$1:$H$16305,"",0)</f>
        <v/>
      </c>
      <c r="AI77" s="2" t="str" cm="1">
        <f t="array" ref="AI77">_xlfn.XLOOKUP($A77&amp;AI$5,'[1]NBA-Data-1980-2019'!$B$1:$B$16305&amp;'[1]NBA-Data-1980-2019'!$A$1:$A$16305,'[1]NBA-Data-1980-2019'!$H$1:$H$16305,"",0)</f>
        <v/>
      </c>
      <c r="AJ77" s="2" t="str" cm="1">
        <f t="array" ref="AJ77">_xlfn.XLOOKUP($A77&amp;AJ$5,'[1]NBA-Data-1980-2019'!$B$1:$B$16305&amp;'[1]NBA-Data-1980-2019'!$A$1:$A$16305,'[1]NBA-Data-1980-2019'!$H$1:$H$16305,"",0)</f>
        <v/>
      </c>
      <c r="AK77" s="2" t="str" cm="1">
        <f t="array" ref="AK77">_xlfn.XLOOKUP($A77&amp;AK$5,'[1]NBA-Data-1980-2019'!$B$1:$B$16305&amp;'[1]NBA-Data-1980-2019'!$A$1:$A$16305,'[1]NBA-Data-1980-2019'!$H$1:$H$16305,"",0)</f>
        <v/>
      </c>
      <c r="AL77" s="2" t="str" cm="1">
        <f t="array" ref="AL77">_xlfn.XLOOKUP($A77&amp;AL$5,'[1]NBA-Data-1980-2019'!$B$1:$B$16305&amp;'[1]NBA-Data-1980-2019'!$A$1:$A$16305,'[1]NBA-Data-1980-2019'!$H$1:$H$16305,"",0)</f>
        <v/>
      </c>
      <c r="AM77" s="2" t="str" cm="1">
        <f t="array" ref="AM77">_xlfn.XLOOKUP($A77&amp;AM$5,'[1]NBA-Data-1980-2019'!$B$1:$B$16305&amp;'[1]NBA-Data-1980-2019'!$A$1:$A$16305,'[1]NBA-Data-1980-2019'!$H$1:$H$16305,"",0)</f>
        <v/>
      </c>
      <c r="AN77" s="2" t="str" cm="1">
        <f t="array" ref="AN77">_xlfn.XLOOKUP($A77&amp;AN$5,'[1]NBA-Data-1980-2019'!$B$1:$B$16305&amp;'[1]NBA-Data-1980-2019'!$A$1:$A$16305,'[1]NBA-Data-1980-2019'!$H$1:$H$16305,"",0)</f>
        <v/>
      </c>
      <c r="AO77" s="2" t="str" cm="1">
        <f t="array" ref="AO77">_xlfn.XLOOKUP($A77&amp;AO$5,'[1]NBA-Data-1980-2019'!$B$1:$B$16305&amp;'[1]NBA-Data-1980-2019'!$A$1:$A$16305,'[1]NBA-Data-1980-2019'!$H$1:$H$16305,"",0)</f>
        <v/>
      </c>
      <c r="AP77" s="2" t="str" cm="1">
        <f t="array" ref="AP77">_xlfn.XLOOKUP($A77&amp;AP$5,'[1]NBA-Data-1980-2019'!$B$1:$B$16305&amp;'[1]NBA-Data-1980-2019'!$A$1:$A$16305,'[1]NBA-Data-1980-2019'!$H$1:$H$16305,"",0)</f>
        <v/>
      </c>
      <c r="AQ77" s="2" t="str" cm="1">
        <f t="array" ref="AQ77">_xlfn.XLOOKUP($A77&amp;AQ$5,'[1]NBA-Data-1980-2019'!$B$1:$B$16305&amp;'[1]NBA-Data-1980-2019'!$A$1:$A$16305,'[1]NBA-Data-1980-2019'!$H$1:$H$16305,"",0)</f>
        <v/>
      </c>
      <c r="AR77" s="2" t="str" cm="1">
        <f t="array" ref="AR77">_xlfn.XLOOKUP($A77&amp;AR$5,'[1]NBA-Data-1980-2019'!$B$1:$B$16305&amp;'[1]NBA-Data-1980-2019'!$A$1:$A$16305,'[1]NBA-Data-1980-2019'!$H$1:$H$16305,"",0)</f>
        <v/>
      </c>
      <c r="AS77" s="2" t="str" cm="1">
        <f t="array" ref="AS77">_xlfn.XLOOKUP($A77&amp;AS$5,'[1]NBA-Data-1980-2019'!$B$1:$B$16305&amp;'[1]NBA-Data-1980-2019'!$A$1:$A$16305,'[1]NBA-Data-1980-2019'!$H$1:$H$16305,"",0)</f>
        <v/>
      </c>
      <c r="AT77" s="2" t="str" cm="1">
        <f t="array" ref="AT77">_xlfn.XLOOKUP($A77&amp;AT$5,'[1]NBA-Data-1980-2019'!$B$1:$B$16305&amp;'[1]NBA-Data-1980-2019'!$A$1:$A$16305,'[1]NBA-Data-1980-2019'!$H$1:$H$16305,"",0)</f>
        <v/>
      </c>
      <c r="AU77" s="2" cm="1">
        <f t="array" ref="AU77">_xlfn.XLOOKUP($A77&amp;AU$5,'[1]NBA-Data-1980-2019'!$B$1:$B$16305&amp;'[1]NBA-Data-1980-2019'!$A$1:$A$16305,'[1]NBA-Data-1980-2019'!$H$1:$H$16305,"",0)</f>
        <v>154</v>
      </c>
      <c r="AV77" s="2" cm="1">
        <f t="array" ref="AV77">_xlfn.XLOOKUP($A77&amp;AV$5,'[1]NBA-Data-1980-2019'!$B$1:$B$16305&amp;'[1]NBA-Data-1980-2019'!$A$1:$A$16305,'[1]NBA-Data-1980-2019'!$H$1:$H$16305,"",0)</f>
        <v>650</v>
      </c>
      <c r="AW77" s="2" cm="1">
        <f t="array" ref="AW77">_xlfn.XLOOKUP($A77&amp;AW$5,'[1]NBA-Data-1980-2019'!$B$1:$B$16305&amp;'[1]NBA-Data-1980-2019'!$A$1:$A$16305,'[1]NBA-Data-1980-2019'!$H$1:$H$16305,"",0)</f>
        <v>965.6</v>
      </c>
      <c r="AX77" s="2" cm="1">
        <f t="array" ref="AX77">_xlfn.XLOOKUP($A77&amp;AX$5,'[1]NBA-Data-1980-2019'!$B$1:$B$16305&amp;'[1]NBA-Data-1980-2019'!$A$1:$A$16305,'[1]NBA-Data-1980-2019'!$H$1:$H$16305,"",0)</f>
        <v>1669.1999999999998</v>
      </c>
      <c r="AY77" s="2" cm="1">
        <f t="array" ref="AY77">_xlfn.XLOOKUP($A77&amp;AY$5,'[1]NBA-Data-1980-2019'!$B$1:$B$16305&amp;'[1]NBA-Data-1980-2019'!$A$1:$A$16305,'[1]NBA-Data-1980-2019'!$H$1:$H$16305,"",0)</f>
        <v>204.99999999999997</v>
      </c>
      <c r="AZ77" s="2" cm="1">
        <f t="array" ref="AZ77">_xlfn.XLOOKUP($A77&amp;AZ$5,'[1]NBA-Data-1980-2019'!$B$1:$B$16305&amp;'[1]NBA-Data-1980-2019'!$A$1:$A$16305,'[1]NBA-Data-1980-2019'!$H$1:$H$16305,"",0)</f>
        <v>1429.9</v>
      </c>
      <c r="BA77" s="2" cm="1">
        <f t="array" ref="BA77">_xlfn.XLOOKUP($A77&amp;BA$5,'[1]NBA-Data-1980-2019'!$B$1:$B$16305&amp;'[1]NBA-Data-1980-2019'!$A$1:$A$16305,'[1]NBA-Data-1980-2019'!$H$1:$H$16305,"",0)</f>
        <v>1892.3999999999999</v>
      </c>
      <c r="BB77" s="2" cm="1">
        <f t="array" ref="BB77">_xlfn.XLOOKUP($A77&amp;BB$5,'[1]NBA-Data-1980-2019'!$B$1:$B$16305&amp;'[1]NBA-Data-1980-2019'!$A$1:$A$16305,'[1]NBA-Data-1980-2019'!$H$1:$H$16305,"",0)</f>
        <v>589.5</v>
      </c>
      <c r="BC77" s="2" cm="1">
        <f t="array" ref="BC77">_xlfn.XLOOKUP($A77&amp;BC$5,'[1]NBA-Data-1980-2019'!$B$1:$B$16305&amp;'[1]NBA-Data-1980-2019'!$A$1:$A$16305,'[1]NBA-Data-1980-2019'!$H$1:$H$16305,"",0)</f>
        <v>1053</v>
      </c>
      <c r="BD77" s="2" cm="1">
        <f t="array" ref="BD77">_xlfn.XLOOKUP($A77&amp;BD$5,'[1]NBA-Data-1980-2019'!$B$1:$B$16305&amp;'[1]NBA-Data-1980-2019'!$A$1:$A$16305,'[1]NBA-Data-1980-2019'!$H$1:$H$16305,"",0)</f>
        <v>1014</v>
      </c>
      <c r="BE77" s="2" t="str" cm="1">
        <f t="array" ref="BE77">_xlfn.XLOOKUP($A77&amp;BE$5,'[1]NBA-Data-1980-2019'!$B$1:$B$16305&amp;'[1]NBA-Data-1980-2019'!$A$1:$A$16305,'[1]NBA-Data-1980-2019'!$H$1:$H$16305,"",0)</f>
        <v/>
      </c>
      <c r="BF77" s="2" cm="1">
        <f t="array" ref="BF77">_xlfn.XLOOKUP($A77&amp;BF$5,'[1]NBA-Data-1980-2019'!$B$1:$B$16305&amp;'[1]NBA-Data-1980-2019'!$A$1:$A$16305,'[1]NBA-Data-1980-2019'!$H$1:$H$16305,"",0)</f>
        <v>122.10000000000001</v>
      </c>
      <c r="BG77" s="2" cm="1">
        <f t="array" ref="BG77">_xlfn.XLOOKUP($A77&amp;BG$5,'[1]NBA-Data-1980-2019'!$B$1:$B$16305&amp;'[1]NBA-Data-1980-2019'!$A$1:$A$16305,'[1]NBA-Data-1980-2019'!$H$1:$H$16305,"",0)</f>
        <v>42</v>
      </c>
      <c r="BH77" s="2" cm="1">
        <f t="array" ref="BH77">_xlfn.XLOOKUP($A77&amp;BH$5,'[1]NBA-Data-1980-2019'!$B$1:$B$16305&amp;'[1]NBA-Data-1980-2019'!$A$1:$A$16305,'[1]NBA-Data-1980-2019'!$H$1:$H$16305,"",0)</f>
        <v>12</v>
      </c>
      <c r="BI77" s="2" t="str" cm="1">
        <f t="array" ref="BI77">_xlfn.XLOOKUP($A77&amp;BI$5,'[1]NBA-Data-1980-2019'!$B$1:$B$16305&amp;'[1]NBA-Data-1980-2019'!$A$1:$A$16305,'[1]NBA-Data-1980-2019'!$H$1:$H$16305,"",0)</f>
        <v/>
      </c>
      <c r="BJ77" s="2" t="str" cm="1">
        <f t="array" ref="BJ77">_xlfn.XLOOKUP($A77&amp;BJ$5,'[1]NBA-Data-1980-2019'!$B$1:$B$16305&amp;'[1]NBA-Data-1980-2019'!$A$1:$A$16305,'[1]NBA-Data-1980-2019'!$H$1:$H$16305,"",0)</f>
        <v/>
      </c>
      <c r="BK77" s="2" t="str" cm="1">
        <f t="array" ref="BK77">_xlfn.XLOOKUP($A77&amp;BK$5,'[1]NBA-Data-1980-2019'!$B$1:$B$16305&amp;'[1]NBA-Data-1980-2019'!$A$1:$A$16305,'[1]NBA-Data-1980-2019'!$H$1:$H$16305,"",0)</f>
        <v/>
      </c>
      <c r="BL77" s="2" t="str" cm="1">
        <f t="array" ref="BL77">_xlfn.XLOOKUP($A77&amp;BL$5,'[1]NBA-Data-1980-2019'!$B$1:$B$16305&amp;'[1]NBA-Data-1980-2019'!$A$1:$A$16305,'[1]NBA-Data-1980-2019'!$H$1:$H$16305,"",0)</f>
        <v/>
      </c>
      <c r="BM77" s="2" t="str" cm="1">
        <f t="array" ref="BM77">_xlfn.XLOOKUP($A77&amp;BM$5,'[1]NBA-Data-1980-2019'!$B$1:$B$16305&amp;'[1]NBA-Data-1980-2019'!$A$1:$A$16305,'[1]NBA-Data-1980-2019'!$H$1:$H$16305,"",0)</f>
        <v/>
      </c>
      <c r="BN77" s="2" t="str" cm="1">
        <f t="array" ref="BN77">_xlfn.XLOOKUP($A77&amp;BN$5,'[1]NBA-Data-1980-2019'!$B$1:$B$16305&amp;'[1]NBA-Data-1980-2019'!$A$1:$A$16305,'[1]NBA-Data-1980-2019'!$F$1:$F$16305,"",0)</f>
        <v/>
      </c>
      <c r="BO77" s="2" t="str" cm="1">
        <f t="array" ref="BO77">_xlfn.XLOOKUP($A77&amp;BO$5,'[1]NBA-Data-1980-2019'!$B$1:$B$16305&amp;'[1]NBA-Data-1980-2019'!$A$1:$A$16305,'[1]NBA-Data-1980-2019'!$F$1:$F$16305,"",0)</f>
        <v/>
      </c>
      <c r="BP77" s="2" t="str" cm="1">
        <f t="array" ref="BP77">_xlfn.XLOOKUP($A77&amp;BP$5,'[1]NBA-Data-1980-2019'!$B$1:$B$16305&amp;'[1]NBA-Data-1980-2019'!$A$1:$A$16305,'[1]NBA-Data-1980-2019'!$F$1:$F$16305,"",0)</f>
        <v/>
      </c>
      <c r="BQ77" s="2" t="str" cm="1">
        <f t="array" ref="BQ77">_xlfn.XLOOKUP($A77&amp;BQ$5,'[1]NBA-Data-1980-2019'!$B$1:$B$16305&amp;'[1]NBA-Data-1980-2019'!$A$1:$A$16305,'[1]NBA-Data-1980-2019'!$F$1:$F$16305,"",0)</f>
        <v/>
      </c>
      <c r="BR77" s="2" t="str" cm="1">
        <f t="array" ref="BR77">_xlfn.XLOOKUP($A77&amp;BR$5,'[1]NBA-Data-1980-2019'!$B$1:$B$16305&amp;'[1]NBA-Data-1980-2019'!$A$1:$A$16305,'[1]NBA-Data-1980-2019'!$F$1:$F$16305,"",0)</f>
        <v/>
      </c>
      <c r="BS77" s="2" t="str" cm="1">
        <f t="array" ref="BS77">_xlfn.XLOOKUP($A77&amp;BS$5,'[1]NBA-Data-1980-2019'!$B$1:$B$16305&amp;'[1]NBA-Data-1980-2019'!$A$1:$A$16305,'[1]NBA-Data-1980-2019'!$F$1:$F$16305,"",0)</f>
        <v/>
      </c>
      <c r="BT77" s="2" t="str" cm="1">
        <f t="array" ref="BT77">_xlfn.XLOOKUP($A77&amp;BT$5,'[1]NBA-Data-1980-2019'!$B$1:$B$16305&amp;'[1]NBA-Data-1980-2019'!$A$1:$A$16305,'[1]NBA-Data-1980-2019'!$F$1:$F$16305,"",0)</f>
        <v/>
      </c>
      <c r="BU77" s="2" t="str" cm="1">
        <f t="array" ref="BU77">_xlfn.XLOOKUP($A77&amp;BU$5,'[1]NBA-Data-1980-2019'!$B$1:$B$16305&amp;'[1]NBA-Data-1980-2019'!$A$1:$A$16305,'[1]NBA-Data-1980-2019'!$F$1:$F$16305,"",0)</f>
        <v/>
      </c>
      <c r="BV77" s="2" t="str" cm="1">
        <f t="array" ref="BV77">_xlfn.XLOOKUP($A77&amp;BV$5,'[1]NBA-Data-1980-2019'!$B$1:$B$16305&amp;'[1]NBA-Data-1980-2019'!$A$1:$A$16305,'[1]NBA-Data-1980-2019'!$F$1:$F$16305,"",0)</f>
        <v/>
      </c>
      <c r="BW77" s="2" t="str" cm="1">
        <f t="array" ref="BW77">_xlfn.XLOOKUP($A77&amp;BW$5,'[1]NBA-Data-1980-2019'!$B$1:$B$16305&amp;'[1]NBA-Data-1980-2019'!$A$1:$A$16305,'[1]NBA-Data-1980-2019'!$F$1:$F$16305,"",0)</f>
        <v/>
      </c>
      <c r="BX77" s="2" t="str" cm="1">
        <f t="array" ref="BX77">_xlfn.XLOOKUP($A77&amp;BX$5,'[1]NBA-Data-1980-2019'!$B$1:$B$16305&amp;'[1]NBA-Data-1980-2019'!$A$1:$A$16305,'[1]NBA-Data-1980-2019'!$F$1:$F$16305,"",0)</f>
        <v/>
      </c>
      <c r="BY77" s="2" t="str" cm="1">
        <f t="array" ref="BY77">_xlfn.XLOOKUP($A77&amp;BY$5,'[1]NBA-Data-1980-2019'!$B$1:$B$16305&amp;'[1]NBA-Data-1980-2019'!$A$1:$A$16305,'[1]NBA-Data-1980-2019'!$F$1:$F$16305,"",0)</f>
        <v/>
      </c>
      <c r="BZ77" s="2" t="str" cm="1">
        <f t="array" ref="BZ77">_xlfn.XLOOKUP($A77&amp;BZ$5,'[1]NBA-Data-1980-2019'!$B$1:$B$16305&amp;'[1]NBA-Data-1980-2019'!$A$1:$A$16305,'[1]NBA-Data-1980-2019'!$F$1:$F$16305,"",0)</f>
        <v/>
      </c>
      <c r="CA77" s="2" cm="1">
        <f t="array" ref="CA77">_xlfn.XLOOKUP($A77&amp;CA$5,'[1]NBA-Data-1980-2019'!$B$1:$B$16305&amp;'[1]NBA-Data-1980-2019'!$A$1:$A$16305,'[1]NBA-Data-1980-2019'!$F$1:$F$16305,"",0)</f>
        <v>2.5</v>
      </c>
      <c r="CB77" s="2" cm="1">
        <f t="array" ref="CB77">_xlfn.XLOOKUP($A77&amp;CB$5,'[1]NBA-Data-1980-2019'!$B$1:$B$16305&amp;'[1]NBA-Data-1980-2019'!$A$1:$A$16305,'[1]NBA-Data-1980-2019'!$F$1:$F$16305,"",0)</f>
        <v>9.6</v>
      </c>
      <c r="CC77" s="2" cm="1">
        <f t="array" ref="CC77">_xlfn.XLOOKUP($A77&amp;CC$5,'[1]NBA-Data-1980-2019'!$B$1:$B$16305&amp;'[1]NBA-Data-1980-2019'!$A$1:$A$16305,'[1]NBA-Data-1980-2019'!$F$1:$F$16305,"",0)</f>
        <v>8</v>
      </c>
      <c r="CD77" s="2" cm="1">
        <f t="array" ref="CD77">_xlfn.XLOOKUP($A77&amp;CD$5,'[1]NBA-Data-1980-2019'!$B$1:$B$16305&amp;'[1]NBA-Data-1980-2019'!$A$1:$A$16305,'[1]NBA-Data-1980-2019'!$F$1:$F$16305,"",0)</f>
        <v>9.6</v>
      </c>
      <c r="CE77" s="2" cm="1">
        <f t="array" ref="CE77">_xlfn.XLOOKUP($A77&amp;CE$5,'[1]NBA-Data-1980-2019'!$B$1:$B$16305&amp;'[1]NBA-Data-1980-2019'!$A$1:$A$16305,'[1]NBA-Data-1980-2019'!$F$1:$F$16305,"",0)</f>
        <v>13.5</v>
      </c>
      <c r="CF77" s="2" cm="1">
        <f t="array" ref="CF77">_xlfn.XLOOKUP($A77&amp;CF$5,'[1]NBA-Data-1980-2019'!$B$1:$B$16305&amp;'[1]NBA-Data-1980-2019'!$A$1:$A$16305,'[1]NBA-Data-1980-2019'!$F$1:$F$16305,"",0)</f>
        <v>9</v>
      </c>
      <c r="CG77" s="2" cm="1">
        <f t="array" ref="CG77">_xlfn.XLOOKUP($A77&amp;CG$5,'[1]NBA-Data-1980-2019'!$B$1:$B$16305&amp;'[1]NBA-Data-1980-2019'!$A$1:$A$16305,'[1]NBA-Data-1980-2019'!$F$1:$F$16305,"",0)</f>
        <v>10.8</v>
      </c>
      <c r="CH77" s="2" cm="1">
        <f t="array" ref="CH77">_xlfn.XLOOKUP($A77&amp;CH$5,'[1]NBA-Data-1980-2019'!$B$1:$B$16305&amp;'[1]NBA-Data-1980-2019'!$A$1:$A$16305,'[1]NBA-Data-1980-2019'!$F$1:$F$16305,"",0)</f>
        <v>13.7</v>
      </c>
      <c r="CI77" s="2" cm="1">
        <f t="array" ref="CI77">_xlfn.XLOOKUP($A77&amp;CI$5,'[1]NBA-Data-1980-2019'!$B$1:$B$16305&amp;'[1]NBA-Data-1980-2019'!$A$1:$A$16305,'[1]NBA-Data-1980-2019'!$F$1:$F$16305,"",0)</f>
        <v>10.3</v>
      </c>
      <c r="CJ77" s="2" cm="1">
        <f t="array" ref="CJ77">_xlfn.XLOOKUP($A77&amp;CJ$5,'[1]NBA-Data-1980-2019'!$B$1:$B$16305&amp;'[1]NBA-Data-1980-2019'!$A$1:$A$16305,'[1]NBA-Data-1980-2019'!$F$1:$F$16305,"",0)</f>
        <v>6.4</v>
      </c>
      <c r="CK77" s="2" t="str" cm="1">
        <f t="array" ref="CK77">_xlfn.XLOOKUP($A77&amp;CK$5,'[1]NBA-Data-1980-2019'!$B$1:$B$16305&amp;'[1]NBA-Data-1980-2019'!$A$1:$A$16305,'[1]NBA-Data-1980-2019'!$F$1:$F$16305,"",0)</f>
        <v/>
      </c>
      <c r="CL77" s="2" cm="1">
        <f t="array" ref="CL77">_xlfn.XLOOKUP($A77&amp;CL$5,'[1]NBA-Data-1980-2019'!$B$1:$B$16305&amp;'[1]NBA-Data-1980-2019'!$A$1:$A$16305,'[1]NBA-Data-1980-2019'!$F$1:$F$16305,"",0)</f>
        <v>1.9</v>
      </c>
      <c r="CM77" s="2" cm="1">
        <f t="array" ref="CM77">_xlfn.XLOOKUP($A77&amp;CM$5,'[1]NBA-Data-1980-2019'!$B$1:$B$16305&amp;'[1]NBA-Data-1980-2019'!$A$1:$A$16305,'[1]NBA-Data-1980-2019'!$F$1:$F$16305,"",0)</f>
        <v>10.3</v>
      </c>
      <c r="CN77" s="2" cm="1">
        <f t="array" ref="CN77">_xlfn.XLOOKUP($A77&amp;CN$5,'[1]NBA-Data-1980-2019'!$B$1:$B$16305&amp;'[1]NBA-Data-1980-2019'!$A$1:$A$16305,'[1]NBA-Data-1980-2019'!$F$1:$F$16305,"",0)</f>
        <v>14.7</v>
      </c>
      <c r="CO77" s="2" t="str" cm="1">
        <f t="array" ref="CO77">_xlfn.XLOOKUP($A77&amp;CO$5,'[1]NBA-Data-1980-2019'!$B$1:$B$16305&amp;'[1]NBA-Data-1980-2019'!$A$1:$A$16305,'[1]NBA-Data-1980-2019'!$F$1:$F$16305,"",0)</f>
        <v/>
      </c>
      <c r="CP77" s="2" t="str" cm="1">
        <f t="array" ref="CP77">_xlfn.XLOOKUP($A77&amp;CP$5,'[1]NBA-Data-1980-2019'!$B$1:$B$16305&amp;'[1]NBA-Data-1980-2019'!$A$1:$A$16305,'[1]NBA-Data-1980-2019'!$F$1:$F$16305,"",0)</f>
        <v/>
      </c>
      <c r="CQ77" s="2" t="str" cm="1">
        <f t="array" ref="CQ77">_xlfn.XLOOKUP($A77&amp;CQ$5,'[1]NBA-Data-1980-2019'!$B$1:$B$16305&amp;'[1]NBA-Data-1980-2019'!$A$1:$A$16305,'[1]NBA-Data-1980-2019'!$F$1:$F$16305,"",0)</f>
        <v/>
      </c>
      <c r="CR77" s="2" t="str" cm="1">
        <f t="array" ref="CR77">_xlfn.XLOOKUP($A77&amp;CR$5,'[1]NBA-Data-1980-2019'!$B$1:$B$16305&amp;'[1]NBA-Data-1980-2019'!$A$1:$A$16305,'[1]NBA-Data-1980-2019'!$F$1:$F$16305,"",0)</f>
        <v/>
      </c>
      <c r="CS77" s="2" t="str" cm="1">
        <f t="array" ref="CS77">_xlfn.XLOOKUP($A77&amp;CS$5,'[1]NBA-Data-1980-2019'!$B$1:$B$16305&amp;'[1]NBA-Data-1980-2019'!$A$1:$A$16305,'[1]NBA-Data-1980-2019'!$F$1:$F$16305,"",0)</f>
        <v/>
      </c>
      <c r="CU77" s="2" t="str">
        <f>_xlfn.XLOOKUP($A77,TEAMS!$G$1:$G$839,TEAMS!$H$1:$H$839,"",0)</f>
        <v>SF</v>
      </c>
      <c r="CV77" s="2" t="str">
        <f>_xlfn.XLOOKUP($CU77,DASHBOARD!$B$22:$B$27,DASHBOARD!$C$22:$C$27,"",0)</f>
        <v>FORWARD</v>
      </c>
      <c r="CY77" s="63">
        <f>SUMIFS('[1]NBA-Data-1980-2019'!$G$1:$G$16305,'[1]NBA-Data-1980-2019'!$B$1:$B$16305,$A77,'[1]NBA-Data-1980-2019'!$A$1:$A$16305,CY$9)</f>
        <v>0</v>
      </c>
      <c r="CZ77" s="63">
        <f>SUMIFS('[1]NBA-Data-1980-2019'!$G$1:$G$16305,'[1]NBA-Data-1980-2019'!$B$1:$B$16305,$A77,'[1]NBA-Data-1980-2019'!$A$1:$A$16305,CZ$9)</f>
        <v>0</v>
      </c>
      <c r="DA77" s="63">
        <f>SUMIFS('[1]NBA-Data-1980-2019'!$G$1:$G$16305,'[1]NBA-Data-1980-2019'!$B$1:$B$16305,$A77,'[1]NBA-Data-1980-2019'!$A$1:$A$16305,DA$9)</f>
        <v>0</v>
      </c>
      <c r="DB77" s="63">
        <f>SUMIFS('[1]NBA-Data-1980-2019'!$G$1:$G$16305,'[1]NBA-Data-1980-2019'!$B$1:$B$16305,$A77,'[1]NBA-Data-1980-2019'!$A$1:$A$16305,DB$9)</f>
        <v>0</v>
      </c>
      <c r="DC77" s="63">
        <f>SUMIFS('[1]NBA-Data-1980-2019'!$G$1:$G$16305,'[1]NBA-Data-1980-2019'!$B$1:$B$16305,$A77,'[1]NBA-Data-1980-2019'!$A$1:$A$16305,DC$9)</f>
        <v>0</v>
      </c>
      <c r="DD77" s="63">
        <f>SUMIFS('[1]NBA-Data-1980-2019'!$G$1:$G$16305,'[1]NBA-Data-1980-2019'!$B$1:$B$16305,$A77,'[1]NBA-Data-1980-2019'!$A$1:$A$16305,DD$9)</f>
        <v>0</v>
      </c>
      <c r="DE77" s="63">
        <f>SUMIFS('[1]NBA-Data-1980-2019'!$G$1:$G$16305,'[1]NBA-Data-1980-2019'!$B$1:$B$16305,$A77,'[1]NBA-Data-1980-2019'!$A$1:$A$16305,DE$9)</f>
        <v>0</v>
      </c>
      <c r="DF77" s="63">
        <f>SUMIFS('[1]NBA-Data-1980-2019'!$G$1:$G$16305,'[1]NBA-Data-1980-2019'!$B$1:$B$16305,$A77,'[1]NBA-Data-1980-2019'!$A$1:$A$16305,DF$9)</f>
        <v>0</v>
      </c>
      <c r="DG77" s="63">
        <f>SUMIFS('[1]NBA-Data-1980-2019'!$G$1:$G$16305,'[1]NBA-Data-1980-2019'!$B$1:$B$16305,$A77,'[1]NBA-Data-1980-2019'!$A$1:$A$16305,DG$9)</f>
        <v>0</v>
      </c>
      <c r="DH77" s="63">
        <f>SUMIFS('[1]NBA-Data-1980-2019'!$G$1:$G$16305,'[1]NBA-Data-1980-2019'!$B$1:$B$16305,$A77,'[1]NBA-Data-1980-2019'!$A$1:$A$16305,DH$9)</f>
        <v>0</v>
      </c>
      <c r="DI77" s="63">
        <f>SUMIFS('[1]NBA-Data-1980-2019'!$G$1:$G$16305,'[1]NBA-Data-1980-2019'!$B$1:$B$16305,$A77,'[1]NBA-Data-1980-2019'!$A$1:$A$16305,DI$9)</f>
        <v>0</v>
      </c>
      <c r="DJ77" s="63">
        <f>SUMIFS('[1]NBA-Data-1980-2019'!$G$1:$G$16305,'[1]NBA-Data-1980-2019'!$B$1:$B$16305,$A77,'[1]NBA-Data-1980-2019'!$A$1:$A$16305,DJ$9)</f>
        <v>0</v>
      </c>
      <c r="DK77" s="63">
        <f>SUMIFS('[1]NBA-Data-1980-2019'!$G$1:$G$16305,'[1]NBA-Data-1980-2019'!$B$1:$B$16305,$A77,'[1]NBA-Data-1980-2019'!$A$1:$A$16305,DK$9)</f>
        <v>0</v>
      </c>
      <c r="DL77" s="63">
        <f>SUMIFS('[1]NBA-Data-1980-2019'!$G$1:$G$16305,'[1]NBA-Data-1980-2019'!$B$1:$B$16305,$A77,'[1]NBA-Data-1980-2019'!$A$1:$A$16305,DL$9)</f>
        <v>1063680</v>
      </c>
      <c r="DM77" s="63">
        <f>SUMIFS('[1]NBA-Data-1980-2019'!$G$1:$G$16305,'[1]NBA-Data-1980-2019'!$B$1:$B$16305,$A77,'[1]NBA-Data-1980-2019'!$A$1:$A$16305,DM$9)</f>
        <v>1143360</v>
      </c>
      <c r="DN77" s="63">
        <f>SUMIFS('[1]NBA-Data-1980-2019'!$G$1:$G$16305,'[1]NBA-Data-1980-2019'!$B$1:$B$16305,$A77,'[1]NBA-Data-1980-2019'!$A$1:$A$16305,DN$9)</f>
        <v>1223160</v>
      </c>
      <c r="DO77" s="63">
        <f>SUMIFS('[1]NBA-Data-1980-2019'!$G$1:$G$16305,'[1]NBA-Data-1980-2019'!$B$1:$B$16305,$A77,'[1]NBA-Data-1980-2019'!$A$1:$A$16305,DO$9)</f>
        <v>1886113</v>
      </c>
      <c r="DP77" s="63">
        <f>SUMIFS('[1]NBA-Data-1980-2019'!$G$1:$G$16305,'[1]NBA-Data-1980-2019'!$B$1:$B$16305,$A77,'[1]NBA-Data-1980-2019'!$A$1:$A$16305,DP$9)</f>
        <v>0</v>
      </c>
      <c r="DQ77" s="63">
        <f>SUMIFS('[1]NBA-Data-1980-2019'!$G$1:$G$16305,'[1]NBA-Data-1980-2019'!$B$1:$B$16305,$A77,'[1]NBA-Data-1980-2019'!$A$1:$A$16305,DQ$9)</f>
        <v>926678</v>
      </c>
      <c r="DR77" s="63">
        <f>SUMIFS('[1]NBA-Data-1980-2019'!$G$1:$G$16305,'[1]NBA-Data-1980-2019'!$B$1:$B$16305,$A77,'[1]NBA-Data-1980-2019'!$A$1:$A$16305,DR$9)</f>
        <v>2500000</v>
      </c>
      <c r="DS77" s="63">
        <f>SUMIFS('[1]NBA-Data-1980-2019'!$G$1:$G$16305,'[1]NBA-Data-1980-2019'!$B$1:$B$16305,$A77,'[1]NBA-Data-1980-2019'!$A$1:$A$16305,DS$9)</f>
        <v>2500000</v>
      </c>
      <c r="DT77" s="63">
        <f>SUMIFS('[1]NBA-Data-1980-2019'!$G$1:$G$16305,'[1]NBA-Data-1980-2019'!$B$1:$B$16305,$A77,'[1]NBA-Data-1980-2019'!$A$1:$A$16305,DT$9)</f>
        <v>2700000</v>
      </c>
      <c r="DU77" s="63">
        <f>SUMIFS('[1]NBA-Data-1980-2019'!$G$1:$G$16305,'[1]NBA-Data-1980-2019'!$B$1:$B$16305,$A77,'[1]NBA-Data-1980-2019'!$A$1:$A$16305,DU$9)</f>
        <v>2900000</v>
      </c>
      <c r="DV77" s="63">
        <f>SUMIFS('[1]NBA-Data-1980-2019'!$G$1:$G$16305,'[1]NBA-Data-1980-2019'!$B$1:$B$16305,$A77,'[1]NBA-Data-1980-2019'!$A$1:$A$16305,DV$9)</f>
        <v>0</v>
      </c>
      <c r="DW77" s="63">
        <f>SUMIFS('[1]NBA-Data-1980-2019'!$G$1:$G$16305,'[1]NBA-Data-1980-2019'!$B$1:$B$16305,$A77,'[1]NBA-Data-1980-2019'!$A$1:$A$16305,DW$9)</f>
        <v>387632</v>
      </c>
      <c r="DX77" s="63">
        <f>SUMIFS('[1]NBA-Data-1980-2019'!$G$1:$G$16305,'[1]NBA-Data-1980-2019'!$B$1:$B$16305,$A77,'[1]NBA-Data-1980-2019'!$A$1:$A$16305,DX$9)</f>
        <v>8819</v>
      </c>
      <c r="DY77" s="63">
        <f>SUMIFS('[1]NBA-Data-1980-2019'!$G$1:$G$16305,'[1]NBA-Data-1980-2019'!$B$1:$B$16305,$A77,'[1]NBA-Data-1980-2019'!$A$1:$A$16305,DY$9)</f>
        <v>24022</v>
      </c>
      <c r="DZ77" s="63">
        <f>SUMIFS('[1]NBA-Data-1980-2019'!$G$1:$G$16305,'[1]NBA-Data-1980-2019'!$B$1:$B$16305,$A77,'[1]NBA-Data-1980-2019'!$A$1:$A$16305,DZ$9)</f>
        <v>0</v>
      </c>
      <c r="EA77" s="63">
        <f>SUMIFS('[1]NBA-Data-1980-2019'!$G$1:$G$16305,'[1]NBA-Data-1980-2019'!$B$1:$B$16305,$A77,'[1]NBA-Data-1980-2019'!$A$1:$A$16305,EA$9)</f>
        <v>0</v>
      </c>
      <c r="EB77" s="63">
        <f>SUMIFS('[1]NBA-Data-1980-2019'!$G$1:$G$16305,'[1]NBA-Data-1980-2019'!$B$1:$B$16305,$A77,'[1]NBA-Data-1980-2019'!$A$1:$A$16305,EB$9)</f>
        <v>0</v>
      </c>
      <c r="EC77" s="63">
        <f>SUMIFS('[1]NBA-Data-1980-2019'!$G$1:$G$16305,'[1]NBA-Data-1980-2019'!$B$1:$B$16305,$A77,'[1]NBA-Data-1980-2019'!$A$1:$A$16305,EC$9)</f>
        <v>0</v>
      </c>
      <c r="ED77" s="63">
        <f>SUMIFS('[1]NBA-Data-1980-2019'!$G$1:$G$16305,'[1]NBA-Data-1980-2019'!$B$1:$B$16305,$A77,'[1]NBA-Data-1980-2019'!$A$1:$A$16305,ED$9)</f>
        <v>0</v>
      </c>
      <c r="EH77" s="2" t="s">
        <v>1482</v>
      </c>
    </row>
    <row r="78" spans="1:156" x14ac:dyDescent="0.2">
      <c r="A78" s="2" t="s">
        <v>727</v>
      </c>
      <c r="B78" s="2" t="str" cm="1">
        <f t="array" ref="B78">_xlfn.XLOOKUP($A78&amp;B$5,'[1]NBA-Data-1980-2019'!$B$1:$B$16305&amp;'[1]NBA-Data-1980-2019'!$A$1:$A$16305,'[1]NBA-Data-1980-2019'!$D$1:$D$16305,"",0)</f>
        <v/>
      </c>
      <c r="C78" s="2" t="str" cm="1">
        <f t="array" ref="C78">_xlfn.XLOOKUP($A78&amp;C$5,'[1]NBA-Data-1980-2019'!$B$1:$B$16305&amp;'[1]NBA-Data-1980-2019'!$A$1:$A$16305,'[1]NBA-Data-1980-2019'!$D$1:$D$16305,"",0)</f>
        <v/>
      </c>
      <c r="D78" s="2" t="str" cm="1">
        <f t="array" ref="D78">_xlfn.XLOOKUP($A78&amp;D$5,'[1]NBA-Data-1980-2019'!$B$1:$B$16305&amp;'[1]NBA-Data-1980-2019'!$A$1:$A$16305,'[1]NBA-Data-1980-2019'!$D$1:$D$16305,"",0)</f>
        <v/>
      </c>
      <c r="E78" s="2" t="str" cm="1">
        <f t="array" ref="E78">_xlfn.XLOOKUP($A78&amp;E$5,'[1]NBA-Data-1980-2019'!$B$1:$B$16305&amp;'[1]NBA-Data-1980-2019'!$A$1:$A$16305,'[1]NBA-Data-1980-2019'!$D$1:$D$16305,"",0)</f>
        <v/>
      </c>
      <c r="F78" s="2" t="str" cm="1">
        <f t="array" ref="F78">_xlfn.XLOOKUP($A78&amp;F$5,'[1]NBA-Data-1980-2019'!$B$1:$B$16305&amp;'[1]NBA-Data-1980-2019'!$A$1:$A$16305,'[1]NBA-Data-1980-2019'!$D$1:$D$16305,"",0)</f>
        <v/>
      </c>
      <c r="G78" s="2" t="str" cm="1">
        <f t="array" ref="G78">_xlfn.XLOOKUP($A78&amp;G$5,'[1]NBA-Data-1980-2019'!$B$1:$B$16305&amp;'[1]NBA-Data-1980-2019'!$A$1:$A$16305,'[1]NBA-Data-1980-2019'!$D$1:$D$16305,"",0)</f>
        <v/>
      </c>
      <c r="H78" s="2" t="str" cm="1">
        <f t="array" ref="H78">_xlfn.XLOOKUP($A78&amp;H$5,'[1]NBA-Data-1980-2019'!$B$1:$B$16305&amp;'[1]NBA-Data-1980-2019'!$A$1:$A$16305,'[1]NBA-Data-1980-2019'!$D$1:$D$16305,"",0)</f>
        <v/>
      </c>
      <c r="I78" s="2" t="str" cm="1">
        <f t="array" ref="I78">_xlfn.XLOOKUP($A78&amp;I$5,'[1]NBA-Data-1980-2019'!$B$1:$B$16305&amp;'[1]NBA-Data-1980-2019'!$A$1:$A$16305,'[1]NBA-Data-1980-2019'!$D$1:$D$16305,"",0)</f>
        <v/>
      </c>
      <c r="J78" s="2" t="str" cm="1">
        <f t="array" ref="J78">_xlfn.XLOOKUP($A78&amp;J$5,'[1]NBA-Data-1980-2019'!$B$1:$B$16305&amp;'[1]NBA-Data-1980-2019'!$A$1:$A$16305,'[1]NBA-Data-1980-2019'!$D$1:$D$16305,"",0)</f>
        <v/>
      </c>
      <c r="K78" s="2" t="str" cm="1">
        <f t="array" ref="K78">_xlfn.XLOOKUP($A78&amp;K$5,'[1]NBA-Data-1980-2019'!$B$1:$B$16305&amp;'[1]NBA-Data-1980-2019'!$A$1:$A$16305,'[1]NBA-Data-1980-2019'!$D$1:$D$16305,"",0)</f>
        <v/>
      </c>
      <c r="L78" s="2" t="str" cm="1">
        <f t="array" ref="L78">_xlfn.XLOOKUP($A78&amp;L$5,'[1]NBA-Data-1980-2019'!$B$1:$B$16305&amp;'[1]NBA-Data-1980-2019'!$A$1:$A$16305,'[1]NBA-Data-1980-2019'!$D$1:$D$16305,"",0)</f>
        <v/>
      </c>
      <c r="M78" s="2" t="str" cm="1">
        <f t="array" ref="M78">_xlfn.XLOOKUP($A78&amp;M$5,'[1]NBA-Data-1980-2019'!$B$1:$B$16305&amp;'[1]NBA-Data-1980-2019'!$A$1:$A$16305,'[1]NBA-Data-1980-2019'!$D$1:$D$16305,"",0)</f>
        <v/>
      </c>
      <c r="N78" s="2" t="str" cm="1">
        <f t="array" ref="N78">_xlfn.XLOOKUP($A78&amp;N$5,'[1]NBA-Data-1980-2019'!$B$1:$B$16305&amp;'[1]NBA-Data-1980-2019'!$A$1:$A$16305,'[1]NBA-Data-1980-2019'!$D$1:$D$16305,"",0)</f>
        <v/>
      </c>
      <c r="O78" s="2" t="str" cm="1">
        <f t="array" ref="O78">_xlfn.XLOOKUP($A78&amp;O$5,'[1]NBA-Data-1980-2019'!$B$1:$B$16305&amp;'[1]NBA-Data-1980-2019'!$A$1:$A$16305,'[1]NBA-Data-1980-2019'!$D$1:$D$16305,"",0)</f>
        <v/>
      </c>
      <c r="P78" s="2" t="str" cm="1">
        <f t="array" ref="P78">_xlfn.XLOOKUP($A78&amp;P$5,'[1]NBA-Data-1980-2019'!$B$1:$B$16305&amp;'[1]NBA-Data-1980-2019'!$A$1:$A$16305,'[1]NBA-Data-1980-2019'!$D$1:$D$16305,"",0)</f>
        <v/>
      </c>
      <c r="Q78" s="2" t="str" cm="1">
        <f t="array" ref="Q78">_xlfn.XLOOKUP($A78&amp;Q$5,'[1]NBA-Data-1980-2019'!$B$1:$B$16305&amp;'[1]NBA-Data-1980-2019'!$A$1:$A$16305,'[1]NBA-Data-1980-2019'!$D$1:$D$16305,"",0)</f>
        <v/>
      </c>
      <c r="R78" s="2" t="str" cm="1">
        <f t="array" ref="R78">_xlfn.XLOOKUP($A78&amp;R$5,'[1]NBA-Data-1980-2019'!$B$1:$B$16305&amp;'[1]NBA-Data-1980-2019'!$A$1:$A$16305,'[1]NBA-Data-1980-2019'!$D$1:$D$16305,"",0)</f>
        <v/>
      </c>
      <c r="S78" s="2" t="str" cm="1">
        <f t="array" ref="S78">_xlfn.XLOOKUP($A78&amp;S$5,'[1]NBA-Data-1980-2019'!$B$1:$B$16305&amp;'[1]NBA-Data-1980-2019'!$A$1:$A$16305,'[1]NBA-Data-1980-2019'!$D$1:$D$16305,"",0)</f>
        <v/>
      </c>
      <c r="T78" s="2" t="str" cm="1">
        <f t="array" ref="T78">_xlfn.XLOOKUP($A78&amp;T$5,'[1]NBA-Data-1980-2019'!$B$1:$B$16305&amp;'[1]NBA-Data-1980-2019'!$A$1:$A$16305,'[1]NBA-Data-1980-2019'!$D$1:$D$16305,"",0)</f>
        <v/>
      </c>
      <c r="U78" s="2" t="str" cm="1">
        <f t="array" ref="U78">_xlfn.XLOOKUP($A78&amp;U$5,'[1]NBA-Data-1980-2019'!$B$1:$B$16305&amp;'[1]NBA-Data-1980-2019'!$A$1:$A$16305,'[1]NBA-Data-1980-2019'!$D$1:$D$16305,"",0)</f>
        <v/>
      </c>
      <c r="V78" s="2" t="str" cm="1">
        <f t="array" ref="V78">_xlfn.XLOOKUP($A78&amp;V$5,'[1]NBA-Data-1980-2019'!$B$1:$B$16305&amp;'[1]NBA-Data-1980-2019'!$A$1:$A$16305,'[1]NBA-Data-1980-2019'!$D$1:$D$16305,"",0)</f>
        <v/>
      </c>
      <c r="W78" s="2" t="str" cm="1">
        <f t="array" ref="W78">_xlfn.XLOOKUP($A78&amp;W$5,'[1]NBA-Data-1980-2019'!$B$1:$B$16305&amp;'[1]NBA-Data-1980-2019'!$A$1:$A$16305,'[1]NBA-Data-1980-2019'!$D$1:$D$16305,"",0)</f>
        <v/>
      </c>
      <c r="X78" s="2" t="str" cm="1">
        <f t="array" ref="X78">_xlfn.XLOOKUP($A78&amp;X$5,'[1]NBA-Data-1980-2019'!$B$1:$B$16305&amp;'[1]NBA-Data-1980-2019'!$A$1:$A$16305,'[1]NBA-Data-1980-2019'!$D$1:$D$16305,"",0)</f>
        <v/>
      </c>
      <c r="Y78" s="2" t="str" cm="1">
        <f t="array" ref="Y78">_xlfn.XLOOKUP($A78&amp;Y$5,'[1]NBA-Data-1980-2019'!$B$1:$B$16305&amp;'[1]NBA-Data-1980-2019'!$A$1:$A$16305,'[1]NBA-Data-1980-2019'!$D$1:$D$16305,"",0)</f>
        <v/>
      </c>
      <c r="Z78" s="2" t="str" cm="1">
        <f t="array" ref="Z78">_xlfn.XLOOKUP($A78&amp;Z$5,'[1]NBA-Data-1980-2019'!$B$1:$B$16305&amp;'[1]NBA-Data-1980-2019'!$A$1:$A$16305,'[1]NBA-Data-1980-2019'!$D$1:$D$16305,"",0)</f>
        <v/>
      </c>
      <c r="AA78" s="2" t="str" cm="1">
        <f t="array" ref="AA78">_xlfn.XLOOKUP($A78&amp;AA$5,'[1]NBA-Data-1980-2019'!$B$1:$B$16305&amp;'[1]NBA-Data-1980-2019'!$A$1:$A$16305,'[1]NBA-Data-1980-2019'!$D$1:$D$16305,"",0)</f>
        <v/>
      </c>
      <c r="AB78" s="2" t="str" cm="1">
        <f t="array" ref="AB78">_xlfn.XLOOKUP($A78&amp;AB$5,'[1]NBA-Data-1980-2019'!$B$1:$B$16305&amp;'[1]NBA-Data-1980-2019'!$A$1:$A$16305,'[1]NBA-Data-1980-2019'!$D$1:$D$16305,"",0)</f>
        <v>GSW</v>
      </c>
      <c r="AC78" s="2" t="str" cm="1">
        <f t="array" ref="AC78">_xlfn.XLOOKUP($A78&amp;AC$5,'[1]NBA-Data-1980-2019'!$B$1:$B$16305&amp;'[1]NBA-Data-1980-2019'!$A$1:$A$16305,'[1]NBA-Data-1980-2019'!$D$1:$D$16305,"",0)</f>
        <v>GSW</v>
      </c>
      <c r="AD78" s="2" t="str" cm="1">
        <f t="array" ref="AD78">_xlfn.XLOOKUP($A78&amp;AD$5,'[1]NBA-Data-1980-2019'!$B$1:$B$16305&amp;'[1]NBA-Data-1980-2019'!$A$1:$A$16305,'[1]NBA-Data-1980-2019'!$D$1:$D$16305,"",0)</f>
        <v>GSW</v>
      </c>
      <c r="AE78" s="2" t="str" cm="1">
        <f t="array" ref="AE78">_xlfn.XLOOKUP($A78&amp;AE$5,'[1]NBA-Data-1980-2019'!$B$1:$B$16305&amp;'[1]NBA-Data-1980-2019'!$A$1:$A$16305,'[1]NBA-Data-1980-2019'!$D$1:$D$16305,"",0)</f>
        <v/>
      </c>
      <c r="AF78" s="2" t="str" cm="1">
        <f t="array" ref="AF78">_xlfn.XLOOKUP($A78&amp;AF$5,'[1]NBA-Data-1980-2019'!$B$1:$B$16305&amp;'[1]NBA-Data-1980-2019'!$A$1:$A$16305,'[1]NBA-Data-1980-2019'!$D$1:$D$16305,"",0)</f>
        <v/>
      </c>
      <c r="AG78" s="2" t="str" cm="1">
        <f t="array" ref="AG78">_xlfn.XLOOKUP($A78&amp;AG$5,'[1]NBA-Data-1980-2019'!$B$1:$B$16305&amp;'[1]NBA-Data-1980-2019'!$A$1:$A$16305,'[1]NBA-Data-1980-2019'!$D$1:$D$16305,"",0)</f>
        <v/>
      </c>
      <c r="AH78" s="2" t="str" cm="1">
        <f t="array" ref="AH78">_xlfn.XLOOKUP($A78&amp;AH$5,'[1]NBA-Data-1980-2019'!$B$1:$B$16305&amp;'[1]NBA-Data-1980-2019'!$A$1:$A$16305,'[1]NBA-Data-1980-2019'!$H$1:$H$16305,"",0)</f>
        <v/>
      </c>
      <c r="AI78" s="2" t="str" cm="1">
        <f t="array" ref="AI78">_xlfn.XLOOKUP($A78&amp;AI$5,'[1]NBA-Data-1980-2019'!$B$1:$B$16305&amp;'[1]NBA-Data-1980-2019'!$A$1:$A$16305,'[1]NBA-Data-1980-2019'!$H$1:$H$16305,"",0)</f>
        <v/>
      </c>
      <c r="AJ78" s="2" t="str" cm="1">
        <f t="array" ref="AJ78">_xlfn.XLOOKUP($A78&amp;AJ$5,'[1]NBA-Data-1980-2019'!$B$1:$B$16305&amp;'[1]NBA-Data-1980-2019'!$A$1:$A$16305,'[1]NBA-Data-1980-2019'!$H$1:$H$16305,"",0)</f>
        <v/>
      </c>
      <c r="AK78" s="2" t="str" cm="1">
        <f t="array" ref="AK78">_xlfn.XLOOKUP($A78&amp;AK$5,'[1]NBA-Data-1980-2019'!$B$1:$B$16305&amp;'[1]NBA-Data-1980-2019'!$A$1:$A$16305,'[1]NBA-Data-1980-2019'!$H$1:$H$16305,"",0)</f>
        <v/>
      </c>
      <c r="AL78" s="2" t="str" cm="1">
        <f t="array" ref="AL78">_xlfn.XLOOKUP($A78&amp;AL$5,'[1]NBA-Data-1980-2019'!$B$1:$B$16305&amp;'[1]NBA-Data-1980-2019'!$A$1:$A$16305,'[1]NBA-Data-1980-2019'!$H$1:$H$16305,"",0)</f>
        <v/>
      </c>
      <c r="AM78" s="2" t="str" cm="1">
        <f t="array" ref="AM78">_xlfn.XLOOKUP($A78&amp;AM$5,'[1]NBA-Data-1980-2019'!$B$1:$B$16305&amp;'[1]NBA-Data-1980-2019'!$A$1:$A$16305,'[1]NBA-Data-1980-2019'!$H$1:$H$16305,"",0)</f>
        <v/>
      </c>
      <c r="AN78" s="2" t="str" cm="1">
        <f t="array" ref="AN78">_xlfn.XLOOKUP($A78&amp;AN$5,'[1]NBA-Data-1980-2019'!$B$1:$B$16305&amp;'[1]NBA-Data-1980-2019'!$A$1:$A$16305,'[1]NBA-Data-1980-2019'!$H$1:$H$16305,"",0)</f>
        <v/>
      </c>
      <c r="AO78" s="2" t="str" cm="1">
        <f t="array" ref="AO78">_xlfn.XLOOKUP($A78&amp;AO$5,'[1]NBA-Data-1980-2019'!$B$1:$B$16305&amp;'[1]NBA-Data-1980-2019'!$A$1:$A$16305,'[1]NBA-Data-1980-2019'!$H$1:$H$16305,"",0)</f>
        <v/>
      </c>
      <c r="AP78" s="2" t="str" cm="1">
        <f t="array" ref="AP78">_xlfn.XLOOKUP($A78&amp;AP$5,'[1]NBA-Data-1980-2019'!$B$1:$B$16305&amp;'[1]NBA-Data-1980-2019'!$A$1:$A$16305,'[1]NBA-Data-1980-2019'!$H$1:$H$16305,"",0)</f>
        <v/>
      </c>
      <c r="AQ78" s="2" t="str" cm="1">
        <f t="array" ref="AQ78">_xlfn.XLOOKUP($A78&amp;AQ$5,'[1]NBA-Data-1980-2019'!$B$1:$B$16305&amp;'[1]NBA-Data-1980-2019'!$A$1:$A$16305,'[1]NBA-Data-1980-2019'!$H$1:$H$16305,"",0)</f>
        <v/>
      </c>
      <c r="AR78" s="2" t="str" cm="1">
        <f t="array" ref="AR78">_xlfn.XLOOKUP($A78&amp;AR$5,'[1]NBA-Data-1980-2019'!$B$1:$B$16305&amp;'[1]NBA-Data-1980-2019'!$A$1:$A$16305,'[1]NBA-Data-1980-2019'!$H$1:$H$16305,"",0)</f>
        <v/>
      </c>
      <c r="AS78" s="2" t="str" cm="1">
        <f t="array" ref="AS78">_xlfn.XLOOKUP($A78&amp;AS$5,'[1]NBA-Data-1980-2019'!$B$1:$B$16305&amp;'[1]NBA-Data-1980-2019'!$A$1:$A$16305,'[1]NBA-Data-1980-2019'!$H$1:$H$16305,"",0)</f>
        <v/>
      </c>
      <c r="AT78" s="2" t="str" cm="1">
        <f t="array" ref="AT78">_xlfn.XLOOKUP($A78&amp;AT$5,'[1]NBA-Data-1980-2019'!$B$1:$B$16305&amp;'[1]NBA-Data-1980-2019'!$A$1:$A$16305,'[1]NBA-Data-1980-2019'!$H$1:$H$16305,"",0)</f>
        <v/>
      </c>
      <c r="AU78" s="2" t="str" cm="1">
        <f t="array" ref="AU78">_xlfn.XLOOKUP($A78&amp;AU$5,'[1]NBA-Data-1980-2019'!$B$1:$B$16305&amp;'[1]NBA-Data-1980-2019'!$A$1:$A$16305,'[1]NBA-Data-1980-2019'!$H$1:$H$16305,"",0)</f>
        <v/>
      </c>
      <c r="AV78" s="2" t="str" cm="1">
        <f t="array" ref="AV78">_xlfn.XLOOKUP($A78&amp;AV$5,'[1]NBA-Data-1980-2019'!$B$1:$B$16305&amp;'[1]NBA-Data-1980-2019'!$A$1:$A$16305,'[1]NBA-Data-1980-2019'!$H$1:$H$16305,"",0)</f>
        <v/>
      </c>
      <c r="AW78" s="2" t="str" cm="1">
        <f t="array" ref="AW78">_xlfn.XLOOKUP($A78&amp;AW$5,'[1]NBA-Data-1980-2019'!$B$1:$B$16305&amp;'[1]NBA-Data-1980-2019'!$A$1:$A$16305,'[1]NBA-Data-1980-2019'!$H$1:$H$16305,"",0)</f>
        <v/>
      </c>
      <c r="AX78" s="2" t="str" cm="1">
        <f t="array" ref="AX78">_xlfn.XLOOKUP($A78&amp;AX$5,'[1]NBA-Data-1980-2019'!$B$1:$B$16305&amp;'[1]NBA-Data-1980-2019'!$A$1:$A$16305,'[1]NBA-Data-1980-2019'!$H$1:$H$16305,"",0)</f>
        <v/>
      </c>
      <c r="AY78" s="2" t="str" cm="1">
        <f t="array" ref="AY78">_xlfn.XLOOKUP($A78&amp;AY$5,'[1]NBA-Data-1980-2019'!$B$1:$B$16305&amp;'[1]NBA-Data-1980-2019'!$A$1:$A$16305,'[1]NBA-Data-1980-2019'!$H$1:$H$16305,"",0)</f>
        <v/>
      </c>
      <c r="AZ78" s="2" t="str" cm="1">
        <f t="array" ref="AZ78">_xlfn.XLOOKUP($A78&amp;AZ$5,'[1]NBA-Data-1980-2019'!$B$1:$B$16305&amp;'[1]NBA-Data-1980-2019'!$A$1:$A$16305,'[1]NBA-Data-1980-2019'!$H$1:$H$16305,"",0)</f>
        <v/>
      </c>
      <c r="BA78" s="2" t="str" cm="1">
        <f t="array" ref="BA78">_xlfn.XLOOKUP($A78&amp;BA$5,'[1]NBA-Data-1980-2019'!$B$1:$B$16305&amp;'[1]NBA-Data-1980-2019'!$A$1:$A$16305,'[1]NBA-Data-1980-2019'!$H$1:$H$16305,"",0)</f>
        <v/>
      </c>
      <c r="BB78" s="2" t="str" cm="1">
        <f t="array" ref="BB78">_xlfn.XLOOKUP($A78&amp;BB$5,'[1]NBA-Data-1980-2019'!$B$1:$B$16305&amp;'[1]NBA-Data-1980-2019'!$A$1:$A$16305,'[1]NBA-Data-1980-2019'!$H$1:$H$16305,"",0)</f>
        <v/>
      </c>
      <c r="BC78" s="2" t="str" cm="1">
        <f t="array" ref="BC78">_xlfn.XLOOKUP($A78&amp;BC$5,'[1]NBA-Data-1980-2019'!$B$1:$B$16305&amp;'[1]NBA-Data-1980-2019'!$A$1:$A$16305,'[1]NBA-Data-1980-2019'!$H$1:$H$16305,"",0)</f>
        <v/>
      </c>
      <c r="BD78" s="2" t="str" cm="1">
        <f t="array" ref="BD78">_xlfn.XLOOKUP($A78&amp;BD$5,'[1]NBA-Data-1980-2019'!$B$1:$B$16305&amp;'[1]NBA-Data-1980-2019'!$A$1:$A$16305,'[1]NBA-Data-1980-2019'!$H$1:$H$16305,"",0)</f>
        <v/>
      </c>
      <c r="BE78" s="2" t="str" cm="1">
        <f t="array" ref="BE78">_xlfn.XLOOKUP($A78&amp;BE$5,'[1]NBA-Data-1980-2019'!$B$1:$B$16305&amp;'[1]NBA-Data-1980-2019'!$A$1:$A$16305,'[1]NBA-Data-1980-2019'!$H$1:$H$16305,"",0)</f>
        <v/>
      </c>
      <c r="BF78" s="2" t="str" cm="1">
        <f t="array" ref="BF78">_xlfn.XLOOKUP($A78&amp;BF$5,'[1]NBA-Data-1980-2019'!$B$1:$B$16305&amp;'[1]NBA-Data-1980-2019'!$A$1:$A$16305,'[1]NBA-Data-1980-2019'!$H$1:$H$16305,"",0)</f>
        <v/>
      </c>
      <c r="BG78" s="2" t="str" cm="1">
        <f t="array" ref="BG78">_xlfn.XLOOKUP($A78&amp;BG$5,'[1]NBA-Data-1980-2019'!$B$1:$B$16305&amp;'[1]NBA-Data-1980-2019'!$A$1:$A$16305,'[1]NBA-Data-1980-2019'!$H$1:$H$16305,"",0)</f>
        <v/>
      </c>
      <c r="BH78" s="2" cm="1">
        <f t="array" ref="BH78">_xlfn.XLOOKUP($A78&amp;BH$5,'[1]NBA-Data-1980-2019'!$B$1:$B$16305&amp;'[1]NBA-Data-1980-2019'!$A$1:$A$16305,'[1]NBA-Data-1980-2019'!$H$1:$H$16305,"",0)</f>
        <v>85</v>
      </c>
      <c r="BI78" s="2" cm="1">
        <f t="array" ref="BI78">_xlfn.XLOOKUP($A78&amp;BI$5,'[1]NBA-Data-1980-2019'!$B$1:$B$16305&amp;'[1]NBA-Data-1980-2019'!$A$1:$A$16305,'[1]NBA-Data-1980-2019'!$H$1:$H$16305,"",0)</f>
        <v>88.5</v>
      </c>
      <c r="BJ78" s="2" cm="1">
        <f t="array" ref="BJ78">_xlfn.XLOOKUP($A78&amp;BJ$5,'[1]NBA-Data-1980-2019'!$B$1:$B$16305&amp;'[1]NBA-Data-1980-2019'!$A$1:$A$16305,'[1]NBA-Data-1980-2019'!$H$1:$H$16305,"",0)</f>
        <v>410.40000000000003</v>
      </c>
      <c r="BK78" s="2" t="str" cm="1">
        <f t="array" ref="BK78">_xlfn.XLOOKUP($A78&amp;BK$5,'[1]NBA-Data-1980-2019'!$B$1:$B$16305&amp;'[1]NBA-Data-1980-2019'!$A$1:$A$16305,'[1]NBA-Data-1980-2019'!$H$1:$H$16305,"",0)</f>
        <v/>
      </c>
      <c r="BL78" s="2" t="str" cm="1">
        <f t="array" ref="BL78">_xlfn.XLOOKUP($A78&amp;BL$5,'[1]NBA-Data-1980-2019'!$B$1:$B$16305&amp;'[1]NBA-Data-1980-2019'!$A$1:$A$16305,'[1]NBA-Data-1980-2019'!$H$1:$H$16305,"",0)</f>
        <v/>
      </c>
      <c r="BM78" s="2" t="str" cm="1">
        <f t="array" ref="BM78">_xlfn.XLOOKUP($A78&amp;BM$5,'[1]NBA-Data-1980-2019'!$B$1:$B$16305&amp;'[1]NBA-Data-1980-2019'!$A$1:$A$16305,'[1]NBA-Data-1980-2019'!$H$1:$H$16305,"",0)</f>
        <v/>
      </c>
      <c r="BN78" s="2" t="str" cm="1">
        <f t="array" ref="BN78">_xlfn.XLOOKUP($A78&amp;BN$5,'[1]NBA-Data-1980-2019'!$B$1:$B$16305&amp;'[1]NBA-Data-1980-2019'!$A$1:$A$16305,'[1]NBA-Data-1980-2019'!$F$1:$F$16305,"",0)</f>
        <v/>
      </c>
      <c r="BO78" s="2" t="str" cm="1">
        <f t="array" ref="BO78">_xlfn.XLOOKUP($A78&amp;BO$5,'[1]NBA-Data-1980-2019'!$B$1:$B$16305&amp;'[1]NBA-Data-1980-2019'!$A$1:$A$16305,'[1]NBA-Data-1980-2019'!$F$1:$F$16305,"",0)</f>
        <v/>
      </c>
      <c r="BP78" s="2" t="str" cm="1">
        <f t="array" ref="BP78">_xlfn.XLOOKUP($A78&amp;BP$5,'[1]NBA-Data-1980-2019'!$B$1:$B$16305&amp;'[1]NBA-Data-1980-2019'!$A$1:$A$16305,'[1]NBA-Data-1980-2019'!$F$1:$F$16305,"",0)</f>
        <v/>
      </c>
      <c r="BQ78" s="2" t="str" cm="1">
        <f t="array" ref="BQ78">_xlfn.XLOOKUP($A78&amp;BQ$5,'[1]NBA-Data-1980-2019'!$B$1:$B$16305&amp;'[1]NBA-Data-1980-2019'!$A$1:$A$16305,'[1]NBA-Data-1980-2019'!$F$1:$F$16305,"",0)</f>
        <v/>
      </c>
      <c r="BR78" s="2" t="str" cm="1">
        <f t="array" ref="BR78">_xlfn.XLOOKUP($A78&amp;BR$5,'[1]NBA-Data-1980-2019'!$B$1:$B$16305&amp;'[1]NBA-Data-1980-2019'!$A$1:$A$16305,'[1]NBA-Data-1980-2019'!$F$1:$F$16305,"",0)</f>
        <v/>
      </c>
      <c r="BS78" s="2" t="str" cm="1">
        <f t="array" ref="BS78">_xlfn.XLOOKUP($A78&amp;BS$5,'[1]NBA-Data-1980-2019'!$B$1:$B$16305&amp;'[1]NBA-Data-1980-2019'!$A$1:$A$16305,'[1]NBA-Data-1980-2019'!$F$1:$F$16305,"",0)</f>
        <v/>
      </c>
      <c r="BT78" s="2" t="str" cm="1">
        <f t="array" ref="BT78">_xlfn.XLOOKUP($A78&amp;BT$5,'[1]NBA-Data-1980-2019'!$B$1:$B$16305&amp;'[1]NBA-Data-1980-2019'!$A$1:$A$16305,'[1]NBA-Data-1980-2019'!$F$1:$F$16305,"",0)</f>
        <v/>
      </c>
      <c r="BU78" s="2" t="str" cm="1">
        <f t="array" ref="BU78">_xlfn.XLOOKUP($A78&amp;BU$5,'[1]NBA-Data-1980-2019'!$B$1:$B$16305&amp;'[1]NBA-Data-1980-2019'!$A$1:$A$16305,'[1]NBA-Data-1980-2019'!$F$1:$F$16305,"",0)</f>
        <v/>
      </c>
      <c r="BV78" s="2" t="str" cm="1">
        <f t="array" ref="BV78">_xlfn.XLOOKUP($A78&amp;BV$5,'[1]NBA-Data-1980-2019'!$B$1:$B$16305&amp;'[1]NBA-Data-1980-2019'!$A$1:$A$16305,'[1]NBA-Data-1980-2019'!$F$1:$F$16305,"",0)</f>
        <v/>
      </c>
      <c r="BW78" s="2" t="str" cm="1">
        <f t="array" ref="BW78">_xlfn.XLOOKUP($A78&amp;BW$5,'[1]NBA-Data-1980-2019'!$B$1:$B$16305&amp;'[1]NBA-Data-1980-2019'!$A$1:$A$16305,'[1]NBA-Data-1980-2019'!$F$1:$F$16305,"",0)</f>
        <v/>
      </c>
      <c r="BX78" s="2" t="str" cm="1">
        <f t="array" ref="BX78">_xlfn.XLOOKUP($A78&amp;BX$5,'[1]NBA-Data-1980-2019'!$B$1:$B$16305&amp;'[1]NBA-Data-1980-2019'!$A$1:$A$16305,'[1]NBA-Data-1980-2019'!$F$1:$F$16305,"",0)</f>
        <v/>
      </c>
      <c r="BY78" s="2" t="str" cm="1">
        <f t="array" ref="BY78">_xlfn.XLOOKUP($A78&amp;BY$5,'[1]NBA-Data-1980-2019'!$B$1:$B$16305&amp;'[1]NBA-Data-1980-2019'!$A$1:$A$16305,'[1]NBA-Data-1980-2019'!$F$1:$F$16305,"",0)</f>
        <v/>
      </c>
      <c r="BZ78" s="2" t="str" cm="1">
        <f t="array" ref="BZ78">_xlfn.XLOOKUP($A78&amp;BZ$5,'[1]NBA-Data-1980-2019'!$B$1:$B$16305&amp;'[1]NBA-Data-1980-2019'!$A$1:$A$16305,'[1]NBA-Data-1980-2019'!$F$1:$F$16305,"",0)</f>
        <v/>
      </c>
      <c r="CA78" s="2" t="str" cm="1">
        <f t="array" ref="CA78">_xlfn.XLOOKUP($A78&amp;CA$5,'[1]NBA-Data-1980-2019'!$B$1:$B$16305&amp;'[1]NBA-Data-1980-2019'!$A$1:$A$16305,'[1]NBA-Data-1980-2019'!$F$1:$F$16305,"",0)</f>
        <v/>
      </c>
      <c r="CB78" s="2" t="str" cm="1">
        <f t="array" ref="CB78">_xlfn.XLOOKUP($A78&amp;CB$5,'[1]NBA-Data-1980-2019'!$B$1:$B$16305&amp;'[1]NBA-Data-1980-2019'!$A$1:$A$16305,'[1]NBA-Data-1980-2019'!$F$1:$F$16305,"",0)</f>
        <v/>
      </c>
      <c r="CC78" s="2" t="str" cm="1">
        <f t="array" ref="CC78">_xlfn.XLOOKUP($A78&amp;CC$5,'[1]NBA-Data-1980-2019'!$B$1:$B$16305&amp;'[1]NBA-Data-1980-2019'!$A$1:$A$16305,'[1]NBA-Data-1980-2019'!$F$1:$F$16305,"",0)</f>
        <v/>
      </c>
      <c r="CD78" s="2" t="str" cm="1">
        <f t="array" ref="CD78">_xlfn.XLOOKUP($A78&amp;CD$5,'[1]NBA-Data-1980-2019'!$B$1:$B$16305&amp;'[1]NBA-Data-1980-2019'!$A$1:$A$16305,'[1]NBA-Data-1980-2019'!$F$1:$F$16305,"",0)</f>
        <v/>
      </c>
      <c r="CE78" s="2" t="str" cm="1">
        <f t="array" ref="CE78">_xlfn.XLOOKUP($A78&amp;CE$5,'[1]NBA-Data-1980-2019'!$B$1:$B$16305&amp;'[1]NBA-Data-1980-2019'!$A$1:$A$16305,'[1]NBA-Data-1980-2019'!$F$1:$F$16305,"",0)</f>
        <v/>
      </c>
      <c r="CF78" s="2" t="str" cm="1">
        <f t="array" ref="CF78">_xlfn.XLOOKUP($A78&amp;CF$5,'[1]NBA-Data-1980-2019'!$B$1:$B$16305&amp;'[1]NBA-Data-1980-2019'!$A$1:$A$16305,'[1]NBA-Data-1980-2019'!$F$1:$F$16305,"",0)</f>
        <v/>
      </c>
      <c r="CG78" s="2" t="str" cm="1">
        <f t="array" ref="CG78">_xlfn.XLOOKUP($A78&amp;CG$5,'[1]NBA-Data-1980-2019'!$B$1:$B$16305&amp;'[1]NBA-Data-1980-2019'!$A$1:$A$16305,'[1]NBA-Data-1980-2019'!$F$1:$F$16305,"",0)</f>
        <v/>
      </c>
      <c r="CH78" s="2" t="str" cm="1">
        <f t="array" ref="CH78">_xlfn.XLOOKUP($A78&amp;CH$5,'[1]NBA-Data-1980-2019'!$B$1:$B$16305&amp;'[1]NBA-Data-1980-2019'!$A$1:$A$16305,'[1]NBA-Data-1980-2019'!$F$1:$F$16305,"",0)</f>
        <v/>
      </c>
      <c r="CI78" s="2" t="str" cm="1">
        <f t="array" ref="CI78">_xlfn.XLOOKUP($A78&amp;CI$5,'[1]NBA-Data-1980-2019'!$B$1:$B$16305&amp;'[1]NBA-Data-1980-2019'!$A$1:$A$16305,'[1]NBA-Data-1980-2019'!$F$1:$F$16305,"",0)</f>
        <v/>
      </c>
      <c r="CJ78" s="2" t="str" cm="1">
        <f t="array" ref="CJ78">_xlfn.XLOOKUP($A78&amp;CJ$5,'[1]NBA-Data-1980-2019'!$B$1:$B$16305&amp;'[1]NBA-Data-1980-2019'!$A$1:$A$16305,'[1]NBA-Data-1980-2019'!$F$1:$F$16305,"",0)</f>
        <v/>
      </c>
      <c r="CK78" s="2" t="str" cm="1">
        <f t="array" ref="CK78">_xlfn.XLOOKUP($A78&amp;CK$5,'[1]NBA-Data-1980-2019'!$B$1:$B$16305&amp;'[1]NBA-Data-1980-2019'!$A$1:$A$16305,'[1]NBA-Data-1980-2019'!$F$1:$F$16305,"",0)</f>
        <v/>
      </c>
      <c r="CL78" s="2" t="str" cm="1">
        <f t="array" ref="CL78">_xlfn.XLOOKUP($A78&amp;CL$5,'[1]NBA-Data-1980-2019'!$B$1:$B$16305&amp;'[1]NBA-Data-1980-2019'!$A$1:$A$16305,'[1]NBA-Data-1980-2019'!$F$1:$F$16305,"",0)</f>
        <v/>
      </c>
      <c r="CM78" s="2" t="str" cm="1">
        <f t="array" ref="CM78">_xlfn.XLOOKUP($A78&amp;CM$5,'[1]NBA-Data-1980-2019'!$B$1:$B$16305&amp;'[1]NBA-Data-1980-2019'!$A$1:$A$16305,'[1]NBA-Data-1980-2019'!$F$1:$F$16305,"",0)</f>
        <v/>
      </c>
      <c r="CN78" s="2" cm="1">
        <f t="array" ref="CN78">_xlfn.XLOOKUP($A78&amp;CN$5,'[1]NBA-Data-1980-2019'!$B$1:$B$16305&amp;'[1]NBA-Data-1980-2019'!$A$1:$A$16305,'[1]NBA-Data-1980-2019'!$F$1:$F$16305,"",0)</f>
        <v>5.3</v>
      </c>
      <c r="CO78" s="2" cm="1">
        <f t="array" ref="CO78">_xlfn.XLOOKUP($A78&amp;CO$5,'[1]NBA-Data-1980-2019'!$B$1:$B$16305&amp;'[1]NBA-Data-1980-2019'!$A$1:$A$16305,'[1]NBA-Data-1980-2019'!$F$1:$F$16305,"",0)</f>
        <v>6.8</v>
      </c>
      <c r="CP78" s="2" cm="1">
        <f t="array" ref="CP78">_xlfn.XLOOKUP($A78&amp;CP$5,'[1]NBA-Data-1980-2019'!$B$1:$B$16305&amp;'[1]NBA-Data-1980-2019'!$A$1:$A$16305,'[1]NBA-Data-1980-2019'!$F$1:$F$16305,"",0)</f>
        <v>15.3</v>
      </c>
      <c r="CQ78" s="2" t="str" cm="1">
        <f t="array" ref="CQ78">_xlfn.XLOOKUP($A78&amp;CQ$5,'[1]NBA-Data-1980-2019'!$B$1:$B$16305&amp;'[1]NBA-Data-1980-2019'!$A$1:$A$16305,'[1]NBA-Data-1980-2019'!$F$1:$F$16305,"",0)</f>
        <v/>
      </c>
      <c r="CR78" s="2" t="str" cm="1">
        <f t="array" ref="CR78">_xlfn.XLOOKUP($A78&amp;CR$5,'[1]NBA-Data-1980-2019'!$B$1:$B$16305&amp;'[1]NBA-Data-1980-2019'!$A$1:$A$16305,'[1]NBA-Data-1980-2019'!$F$1:$F$16305,"",0)</f>
        <v/>
      </c>
      <c r="CS78" s="2" t="str" cm="1">
        <f t="array" ref="CS78">_xlfn.XLOOKUP($A78&amp;CS$5,'[1]NBA-Data-1980-2019'!$B$1:$B$16305&amp;'[1]NBA-Data-1980-2019'!$A$1:$A$16305,'[1]NBA-Data-1980-2019'!$F$1:$F$16305,"",0)</f>
        <v/>
      </c>
      <c r="CU78" s="2" t="str">
        <f>_xlfn.XLOOKUP($A78,TEAMS!$G$1:$G$839,TEAMS!$H$1:$H$839,"",0)</f>
        <v>C</v>
      </c>
      <c r="CV78" s="2" t="str">
        <f>_xlfn.XLOOKUP($CU78,DASHBOARD!$B$22:$B$27,DASHBOARD!$C$22:$C$27,"",0)</f>
        <v>CENTER</v>
      </c>
      <c r="CY78" s="63">
        <f>SUMIFS('[1]NBA-Data-1980-2019'!$G$1:$G$16305,'[1]NBA-Data-1980-2019'!$B$1:$B$16305,$A78,'[1]NBA-Data-1980-2019'!$A$1:$A$16305,CY$9)</f>
        <v>0</v>
      </c>
      <c r="CZ78" s="63">
        <f>SUMIFS('[1]NBA-Data-1980-2019'!$G$1:$G$16305,'[1]NBA-Data-1980-2019'!$B$1:$B$16305,$A78,'[1]NBA-Data-1980-2019'!$A$1:$A$16305,CZ$9)</f>
        <v>0</v>
      </c>
      <c r="DA78" s="63">
        <f>SUMIFS('[1]NBA-Data-1980-2019'!$G$1:$G$16305,'[1]NBA-Data-1980-2019'!$B$1:$B$16305,$A78,'[1]NBA-Data-1980-2019'!$A$1:$A$16305,DA$9)</f>
        <v>0</v>
      </c>
      <c r="DB78" s="63">
        <f>SUMIFS('[1]NBA-Data-1980-2019'!$G$1:$G$16305,'[1]NBA-Data-1980-2019'!$B$1:$B$16305,$A78,'[1]NBA-Data-1980-2019'!$A$1:$A$16305,DB$9)</f>
        <v>0</v>
      </c>
      <c r="DC78" s="63">
        <f>SUMIFS('[1]NBA-Data-1980-2019'!$G$1:$G$16305,'[1]NBA-Data-1980-2019'!$B$1:$B$16305,$A78,'[1]NBA-Data-1980-2019'!$A$1:$A$16305,DC$9)</f>
        <v>0</v>
      </c>
      <c r="DD78" s="63">
        <f>SUMIFS('[1]NBA-Data-1980-2019'!$G$1:$G$16305,'[1]NBA-Data-1980-2019'!$B$1:$B$16305,$A78,'[1]NBA-Data-1980-2019'!$A$1:$A$16305,DD$9)</f>
        <v>0</v>
      </c>
      <c r="DE78" s="63">
        <f>SUMIFS('[1]NBA-Data-1980-2019'!$G$1:$G$16305,'[1]NBA-Data-1980-2019'!$B$1:$B$16305,$A78,'[1]NBA-Data-1980-2019'!$A$1:$A$16305,DE$9)</f>
        <v>0</v>
      </c>
      <c r="DF78" s="63">
        <f>SUMIFS('[1]NBA-Data-1980-2019'!$G$1:$G$16305,'[1]NBA-Data-1980-2019'!$B$1:$B$16305,$A78,'[1]NBA-Data-1980-2019'!$A$1:$A$16305,DF$9)</f>
        <v>0</v>
      </c>
      <c r="DG78" s="63">
        <f>SUMIFS('[1]NBA-Data-1980-2019'!$G$1:$G$16305,'[1]NBA-Data-1980-2019'!$B$1:$B$16305,$A78,'[1]NBA-Data-1980-2019'!$A$1:$A$16305,DG$9)</f>
        <v>0</v>
      </c>
      <c r="DH78" s="63">
        <f>SUMIFS('[1]NBA-Data-1980-2019'!$G$1:$G$16305,'[1]NBA-Data-1980-2019'!$B$1:$B$16305,$A78,'[1]NBA-Data-1980-2019'!$A$1:$A$16305,DH$9)</f>
        <v>0</v>
      </c>
      <c r="DI78" s="63">
        <f>SUMIFS('[1]NBA-Data-1980-2019'!$G$1:$G$16305,'[1]NBA-Data-1980-2019'!$B$1:$B$16305,$A78,'[1]NBA-Data-1980-2019'!$A$1:$A$16305,DI$9)</f>
        <v>0</v>
      </c>
      <c r="DJ78" s="63">
        <f>SUMIFS('[1]NBA-Data-1980-2019'!$G$1:$G$16305,'[1]NBA-Data-1980-2019'!$B$1:$B$16305,$A78,'[1]NBA-Data-1980-2019'!$A$1:$A$16305,DJ$9)</f>
        <v>0</v>
      </c>
      <c r="DK78" s="63">
        <f>SUMIFS('[1]NBA-Data-1980-2019'!$G$1:$G$16305,'[1]NBA-Data-1980-2019'!$B$1:$B$16305,$A78,'[1]NBA-Data-1980-2019'!$A$1:$A$16305,DK$9)</f>
        <v>0</v>
      </c>
      <c r="DL78" s="63">
        <f>SUMIFS('[1]NBA-Data-1980-2019'!$G$1:$G$16305,'[1]NBA-Data-1980-2019'!$B$1:$B$16305,$A78,'[1]NBA-Data-1980-2019'!$A$1:$A$16305,DL$9)</f>
        <v>0</v>
      </c>
      <c r="DM78" s="63">
        <f>SUMIFS('[1]NBA-Data-1980-2019'!$G$1:$G$16305,'[1]NBA-Data-1980-2019'!$B$1:$B$16305,$A78,'[1]NBA-Data-1980-2019'!$A$1:$A$16305,DM$9)</f>
        <v>0</v>
      </c>
      <c r="DN78" s="63">
        <f>SUMIFS('[1]NBA-Data-1980-2019'!$G$1:$G$16305,'[1]NBA-Data-1980-2019'!$B$1:$B$16305,$A78,'[1]NBA-Data-1980-2019'!$A$1:$A$16305,DN$9)</f>
        <v>0</v>
      </c>
      <c r="DO78" s="63">
        <f>SUMIFS('[1]NBA-Data-1980-2019'!$G$1:$G$16305,'[1]NBA-Data-1980-2019'!$B$1:$B$16305,$A78,'[1]NBA-Data-1980-2019'!$A$1:$A$16305,DO$9)</f>
        <v>0</v>
      </c>
      <c r="DP78" s="63">
        <f>SUMIFS('[1]NBA-Data-1980-2019'!$G$1:$G$16305,'[1]NBA-Data-1980-2019'!$B$1:$B$16305,$A78,'[1]NBA-Data-1980-2019'!$A$1:$A$16305,DP$9)</f>
        <v>0</v>
      </c>
      <c r="DQ78" s="63">
        <f>SUMIFS('[1]NBA-Data-1980-2019'!$G$1:$G$16305,'[1]NBA-Data-1980-2019'!$B$1:$B$16305,$A78,'[1]NBA-Data-1980-2019'!$A$1:$A$16305,DQ$9)</f>
        <v>0</v>
      </c>
      <c r="DR78" s="63">
        <f>SUMIFS('[1]NBA-Data-1980-2019'!$G$1:$G$16305,'[1]NBA-Data-1980-2019'!$B$1:$B$16305,$A78,'[1]NBA-Data-1980-2019'!$A$1:$A$16305,DR$9)</f>
        <v>0</v>
      </c>
      <c r="DS78" s="63">
        <f>SUMIFS('[1]NBA-Data-1980-2019'!$G$1:$G$16305,'[1]NBA-Data-1980-2019'!$B$1:$B$16305,$A78,'[1]NBA-Data-1980-2019'!$A$1:$A$16305,DS$9)</f>
        <v>0</v>
      </c>
      <c r="DT78" s="63">
        <f>SUMIFS('[1]NBA-Data-1980-2019'!$G$1:$G$16305,'[1]NBA-Data-1980-2019'!$B$1:$B$16305,$A78,'[1]NBA-Data-1980-2019'!$A$1:$A$16305,DT$9)</f>
        <v>0</v>
      </c>
      <c r="DU78" s="63">
        <f>SUMIFS('[1]NBA-Data-1980-2019'!$G$1:$G$16305,'[1]NBA-Data-1980-2019'!$B$1:$B$16305,$A78,'[1]NBA-Data-1980-2019'!$A$1:$A$16305,DU$9)</f>
        <v>0</v>
      </c>
      <c r="DV78" s="63">
        <f>SUMIFS('[1]NBA-Data-1980-2019'!$G$1:$G$16305,'[1]NBA-Data-1980-2019'!$B$1:$B$16305,$A78,'[1]NBA-Data-1980-2019'!$A$1:$A$16305,DV$9)</f>
        <v>0</v>
      </c>
      <c r="DW78" s="63">
        <f>SUMIFS('[1]NBA-Data-1980-2019'!$G$1:$G$16305,'[1]NBA-Data-1980-2019'!$B$1:$B$16305,$A78,'[1]NBA-Data-1980-2019'!$A$1:$A$16305,DW$9)</f>
        <v>0</v>
      </c>
      <c r="DX78" s="63">
        <f>SUMIFS('[1]NBA-Data-1980-2019'!$G$1:$G$16305,'[1]NBA-Data-1980-2019'!$B$1:$B$16305,$A78,'[1]NBA-Data-1980-2019'!$A$1:$A$16305,DX$9)</f>
        <v>0</v>
      </c>
      <c r="DY78" s="63">
        <f>SUMIFS('[1]NBA-Data-1980-2019'!$G$1:$G$16305,'[1]NBA-Data-1980-2019'!$B$1:$B$16305,$A78,'[1]NBA-Data-1980-2019'!$A$1:$A$16305,DY$9)</f>
        <v>1171560</v>
      </c>
      <c r="DZ78" s="63">
        <f>SUMIFS('[1]NBA-Data-1980-2019'!$G$1:$G$16305,'[1]NBA-Data-1980-2019'!$B$1:$B$16305,$A78,'[1]NBA-Data-1980-2019'!$A$1:$A$16305,DZ$9)</f>
        <v>1312611</v>
      </c>
      <c r="EA78" s="63">
        <f>SUMIFS('[1]NBA-Data-1980-2019'!$G$1:$G$16305,'[1]NBA-Data-1980-2019'!$B$1:$B$16305,$A78,'[1]NBA-Data-1980-2019'!$A$1:$A$16305,EA$9)</f>
        <v>1544951</v>
      </c>
      <c r="EB78" s="63">
        <f>SUMIFS('[1]NBA-Data-1980-2019'!$G$1:$G$16305,'[1]NBA-Data-1980-2019'!$B$1:$B$16305,$A78,'[1]NBA-Data-1980-2019'!$A$1:$A$16305,EB$9)</f>
        <v>0</v>
      </c>
      <c r="EC78" s="63">
        <f>SUMIFS('[1]NBA-Data-1980-2019'!$G$1:$G$16305,'[1]NBA-Data-1980-2019'!$B$1:$B$16305,$A78,'[1]NBA-Data-1980-2019'!$A$1:$A$16305,EC$9)</f>
        <v>0</v>
      </c>
      <c r="ED78" s="63">
        <f>SUMIFS('[1]NBA-Data-1980-2019'!$G$1:$G$16305,'[1]NBA-Data-1980-2019'!$B$1:$B$16305,$A78,'[1]NBA-Data-1980-2019'!$A$1:$A$16305,ED$9)</f>
        <v>0</v>
      </c>
      <c r="EH78" s="2" t="s">
        <v>1482</v>
      </c>
    </row>
    <row r="79" spans="1:156" x14ac:dyDescent="0.2">
      <c r="A79" s="2" t="s">
        <v>805</v>
      </c>
      <c r="B79" s="2" t="str" cm="1">
        <f t="array" ref="B79">_xlfn.XLOOKUP($A79&amp;B$5,'[1]NBA-Data-1980-2019'!$B$1:$B$16305&amp;'[1]NBA-Data-1980-2019'!$A$1:$A$16305,'[1]NBA-Data-1980-2019'!$D$1:$D$16305,"",0)</f>
        <v/>
      </c>
      <c r="C79" s="2" t="str" cm="1">
        <f t="array" ref="C79">_xlfn.XLOOKUP($A79&amp;C$5,'[1]NBA-Data-1980-2019'!$B$1:$B$16305&amp;'[1]NBA-Data-1980-2019'!$A$1:$A$16305,'[1]NBA-Data-1980-2019'!$D$1:$D$16305,"",0)</f>
        <v/>
      </c>
      <c r="D79" s="2" t="str" cm="1">
        <f t="array" ref="D79">_xlfn.XLOOKUP($A79&amp;D$5,'[1]NBA-Data-1980-2019'!$B$1:$B$16305&amp;'[1]NBA-Data-1980-2019'!$A$1:$A$16305,'[1]NBA-Data-1980-2019'!$D$1:$D$16305,"",0)</f>
        <v/>
      </c>
      <c r="E79" s="2" t="str" cm="1">
        <f t="array" ref="E79">_xlfn.XLOOKUP($A79&amp;E$5,'[1]NBA-Data-1980-2019'!$B$1:$B$16305&amp;'[1]NBA-Data-1980-2019'!$A$1:$A$16305,'[1]NBA-Data-1980-2019'!$D$1:$D$16305,"",0)</f>
        <v/>
      </c>
      <c r="F79" s="2" t="str" cm="1">
        <f t="array" ref="F79">_xlfn.XLOOKUP($A79&amp;F$5,'[1]NBA-Data-1980-2019'!$B$1:$B$16305&amp;'[1]NBA-Data-1980-2019'!$A$1:$A$16305,'[1]NBA-Data-1980-2019'!$D$1:$D$16305,"",0)</f>
        <v/>
      </c>
      <c r="G79" s="2" t="str" cm="1">
        <f t="array" ref="G79">_xlfn.XLOOKUP($A79&amp;G$5,'[1]NBA-Data-1980-2019'!$B$1:$B$16305&amp;'[1]NBA-Data-1980-2019'!$A$1:$A$16305,'[1]NBA-Data-1980-2019'!$D$1:$D$16305,"",0)</f>
        <v/>
      </c>
      <c r="H79" s="2" t="str" cm="1">
        <f t="array" ref="H79">_xlfn.XLOOKUP($A79&amp;H$5,'[1]NBA-Data-1980-2019'!$B$1:$B$16305&amp;'[1]NBA-Data-1980-2019'!$A$1:$A$16305,'[1]NBA-Data-1980-2019'!$D$1:$D$16305,"",0)</f>
        <v/>
      </c>
      <c r="I79" s="2" t="str" cm="1">
        <f t="array" ref="I79">_xlfn.XLOOKUP($A79&amp;I$5,'[1]NBA-Data-1980-2019'!$B$1:$B$16305&amp;'[1]NBA-Data-1980-2019'!$A$1:$A$16305,'[1]NBA-Data-1980-2019'!$D$1:$D$16305,"",0)</f>
        <v/>
      </c>
      <c r="J79" s="2" t="str" cm="1">
        <f t="array" ref="J79">_xlfn.XLOOKUP($A79&amp;J$5,'[1]NBA-Data-1980-2019'!$B$1:$B$16305&amp;'[1]NBA-Data-1980-2019'!$A$1:$A$16305,'[1]NBA-Data-1980-2019'!$D$1:$D$16305,"",0)</f>
        <v/>
      </c>
      <c r="K79" s="2" t="str" cm="1">
        <f t="array" ref="K79">_xlfn.XLOOKUP($A79&amp;K$5,'[1]NBA-Data-1980-2019'!$B$1:$B$16305&amp;'[1]NBA-Data-1980-2019'!$A$1:$A$16305,'[1]NBA-Data-1980-2019'!$D$1:$D$16305,"",0)</f>
        <v/>
      </c>
      <c r="L79" s="2" t="str" cm="1">
        <f t="array" ref="L79">_xlfn.XLOOKUP($A79&amp;L$5,'[1]NBA-Data-1980-2019'!$B$1:$B$16305&amp;'[1]NBA-Data-1980-2019'!$A$1:$A$16305,'[1]NBA-Data-1980-2019'!$D$1:$D$16305,"",0)</f>
        <v/>
      </c>
      <c r="M79" s="2" t="str" cm="1">
        <f t="array" ref="M79">_xlfn.XLOOKUP($A79&amp;M$5,'[1]NBA-Data-1980-2019'!$B$1:$B$16305&amp;'[1]NBA-Data-1980-2019'!$A$1:$A$16305,'[1]NBA-Data-1980-2019'!$D$1:$D$16305,"",0)</f>
        <v/>
      </c>
      <c r="N79" s="2" t="str" cm="1">
        <f t="array" ref="N79">_xlfn.XLOOKUP($A79&amp;N$5,'[1]NBA-Data-1980-2019'!$B$1:$B$16305&amp;'[1]NBA-Data-1980-2019'!$A$1:$A$16305,'[1]NBA-Data-1980-2019'!$D$1:$D$16305,"",0)</f>
        <v/>
      </c>
      <c r="O79" s="2" t="str" cm="1">
        <f t="array" ref="O79">_xlfn.XLOOKUP($A79&amp;O$5,'[1]NBA-Data-1980-2019'!$B$1:$B$16305&amp;'[1]NBA-Data-1980-2019'!$A$1:$A$16305,'[1]NBA-Data-1980-2019'!$D$1:$D$16305,"",0)</f>
        <v/>
      </c>
      <c r="P79" s="2" t="str" cm="1">
        <f t="array" ref="P79">_xlfn.XLOOKUP($A79&amp;P$5,'[1]NBA-Data-1980-2019'!$B$1:$B$16305&amp;'[1]NBA-Data-1980-2019'!$A$1:$A$16305,'[1]NBA-Data-1980-2019'!$D$1:$D$16305,"",0)</f>
        <v/>
      </c>
      <c r="Q79" s="2" t="str" cm="1">
        <f t="array" ref="Q79">_xlfn.XLOOKUP($A79&amp;Q$5,'[1]NBA-Data-1980-2019'!$B$1:$B$16305&amp;'[1]NBA-Data-1980-2019'!$A$1:$A$16305,'[1]NBA-Data-1980-2019'!$D$1:$D$16305,"",0)</f>
        <v/>
      </c>
      <c r="R79" s="2" t="str" cm="1">
        <f t="array" ref="R79">_xlfn.XLOOKUP($A79&amp;R$5,'[1]NBA-Data-1980-2019'!$B$1:$B$16305&amp;'[1]NBA-Data-1980-2019'!$A$1:$A$16305,'[1]NBA-Data-1980-2019'!$D$1:$D$16305,"",0)</f>
        <v/>
      </c>
      <c r="S79" s="2" t="str" cm="1">
        <f t="array" ref="S79">_xlfn.XLOOKUP($A79&amp;S$5,'[1]NBA-Data-1980-2019'!$B$1:$B$16305&amp;'[1]NBA-Data-1980-2019'!$A$1:$A$16305,'[1]NBA-Data-1980-2019'!$D$1:$D$16305,"",0)</f>
        <v/>
      </c>
      <c r="T79" s="2" t="str" cm="1">
        <f t="array" ref="T79">_xlfn.XLOOKUP($A79&amp;T$5,'[1]NBA-Data-1980-2019'!$B$1:$B$16305&amp;'[1]NBA-Data-1980-2019'!$A$1:$A$16305,'[1]NBA-Data-1980-2019'!$D$1:$D$16305,"",0)</f>
        <v/>
      </c>
      <c r="U79" s="2" t="str" cm="1">
        <f t="array" ref="U79">_xlfn.XLOOKUP($A79&amp;U$5,'[1]NBA-Data-1980-2019'!$B$1:$B$16305&amp;'[1]NBA-Data-1980-2019'!$A$1:$A$16305,'[1]NBA-Data-1980-2019'!$D$1:$D$16305,"",0)</f>
        <v/>
      </c>
      <c r="V79" s="2" t="str" cm="1">
        <f t="array" ref="V79">_xlfn.XLOOKUP($A79&amp;V$5,'[1]NBA-Data-1980-2019'!$B$1:$B$16305&amp;'[1]NBA-Data-1980-2019'!$A$1:$A$16305,'[1]NBA-Data-1980-2019'!$D$1:$D$16305,"",0)</f>
        <v>NJN</v>
      </c>
      <c r="W79" s="2" t="str" cm="1">
        <f t="array" ref="W79">_xlfn.XLOOKUP($A79&amp;W$5,'[1]NBA-Data-1980-2019'!$B$1:$B$16305&amp;'[1]NBA-Data-1980-2019'!$A$1:$A$16305,'[1]NBA-Data-1980-2019'!$D$1:$D$16305,"",0)</f>
        <v>NJN</v>
      </c>
      <c r="X79" s="2" t="str" cm="1">
        <f t="array" ref="X79">_xlfn.XLOOKUP($A79&amp;X$5,'[1]NBA-Data-1980-2019'!$B$1:$B$16305&amp;'[1]NBA-Data-1980-2019'!$A$1:$A$16305,'[1]NBA-Data-1980-2019'!$D$1:$D$16305,"",0)</f>
        <v>BRK</v>
      </c>
      <c r="Y79" s="2" t="str" cm="1">
        <f t="array" ref="Y79">_xlfn.XLOOKUP($A79&amp;Y$5,'[1]NBA-Data-1980-2019'!$B$1:$B$16305&amp;'[1]NBA-Data-1980-2019'!$A$1:$A$16305,'[1]NBA-Data-1980-2019'!$D$1:$D$16305,"",0)</f>
        <v>SAS</v>
      </c>
      <c r="Z79" s="2" t="str" cm="1">
        <f t="array" ref="Z79">_xlfn.XLOOKUP($A79&amp;Z$5,'[1]NBA-Data-1980-2019'!$B$1:$B$16305&amp;'[1]NBA-Data-1980-2019'!$A$1:$A$16305,'[1]NBA-Data-1980-2019'!$D$1:$D$16305,"",0)</f>
        <v/>
      </c>
      <c r="AA79" s="2" t="str" cm="1">
        <f t="array" ref="AA79">_xlfn.XLOOKUP($A79&amp;AA$5,'[1]NBA-Data-1980-2019'!$B$1:$B$16305&amp;'[1]NBA-Data-1980-2019'!$A$1:$A$16305,'[1]NBA-Data-1980-2019'!$D$1:$D$16305,"",0)</f>
        <v/>
      </c>
      <c r="AB79" s="2" t="str" cm="1">
        <f t="array" ref="AB79">_xlfn.XLOOKUP($A79&amp;AB$5,'[1]NBA-Data-1980-2019'!$B$1:$B$16305&amp;'[1]NBA-Data-1980-2019'!$A$1:$A$16305,'[1]NBA-Data-1980-2019'!$D$1:$D$16305,"",0)</f>
        <v/>
      </c>
      <c r="AC79" s="2" t="str" cm="1">
        <f t="array" ref="AC79">_xlfn.XLOOKUP($A79&amp;AC$5,'[1]NBA-Data-1980-2019'!$B$1:$B$16305&amp;'[1]NBA-Data-1980-2019'!$A$1:$A$16305,'[1]NBA-Data-1980-2019'!$D$1:$D$16305,"",0)</f>
        <v/>
      </c>
      <c r="AD79" s="2" t="str" cm="1">
        <f t="array" ref="AD79">_xlfn.XLOOKUP($A79&amp;AD$5,'[1]NBA-Data-1980-2019'!$B$1:$B$16305&amp;'[1]NBA-Data-1980-2019'!$A$1:$A$16305,'[1]NBA-Data-1980-2019'!$D$1:$D$16305,"",0)</f>
        <v/>
      </c>
      <c r="AE79" s="2" t="str" cm="1">
        <f t="array" ref="AE79">_xlfn.XLOOKUP($A79&amp;AE$5,'[1]NBA-Data-1980-2019'!$B$1:$B$16305&amp;'[1]NBA-Data-1980-2019'!$A$1:$A$16305,'[1]NBA-Data-1980-2019'!$D$1:$D$16305,"",0)</f>
        <v/>
      </c>
      <c r="AF79" s="2" t="str" cm="1">
        <f t="array" ref="AF79">_xlfn.XLOOKUP($A79&amp;AF$5,'[1]NBA-Data-1980-2019'!$B$1:$B$16305&amp;'[1]NBA-Data-1980-2019'!$A$1:$A$16305,'[1]NBA-Data-1980-2019'!$D$1:$D$16305,"",0)</f>
        <v/>
      </c>
      <c r="AG79" s="2" t="str" cm="1">
        <f t="array" ref="AG79">_xlfn.XLOOKUP($A79&amp;AG$5,'[1]NBA-Data-1980-2019'!$B$1:$B$16305&amp;'[1]NBA-Data-1980-2019'!$A$1:$A$16305,'[1]NBA-Data-1980-2019'!$D$1:$D$16305,"",0)</f>
        <v/>
      </c>
      <c r="AH79" s="2" t="str" cm="1">
        <f t="array" ref="AH79">_xlfn.XLOOKUP($A79&amp;AH$5,'[1]NBA-Data-1980-2019'!$B$1:$B$16305&amp;'[1]NBA-Data-1980-2019'!$A$1:$A$16305,'[1]NBA-Data-1980-2019'!$H$1:$H$16305,"",0)</f>
        <v/>
      </c>
      <c r="AI79" s="2" t="str" cm="1">
        <f t="array" ref="AI79">_xlfn.XLOOKUP($A79&amp;AI$5,'[1]NBA-Data-1980-2019'!$B$1:$B$16305&amp;'[1]NBA-Data-1980-2019'!$A$1:$A$16305,'[1]NBA-Data-1980-2019'!$H$1:$H$16305,"",0)</f>
        <v/>
      </c>
      <c r="AJ79" s="2" t="str" cm="1">
        <f t="array" ref="AJ79">_xlfn.XLOOKUP($A79&amp;AJ$5,'[1]NBA-Data-1980-2019'!$B$1:$B$16305&amp;'[1]NBA-Data-1980-2019'!$A$1:$A$16305,'[1]NBA-Data-1980-2019'!$H$1:$H$16305,"",0)</f>
        <v/>
      </c>
      <c r="AK79" s="2" t="str" cm="1">
        <f t="array" ref="AK79">_xlfn.XLOOKUP($A79&amp;AK$5,'[1]NBA-Data-1980-2019'!$B$1:$B$16305&amp;'[1]NBA-Data-1980-2019'!$A$1:$A$16305,'[1]NBA-Data-1980-2019'!$H$1:$H$16305,"",0)</f>
        <v/>
      </c>
      <c r="AL79" s="2" t="str" cm="1">
        <f t="array" ref="AL79">_xlfn.XLOOKUP($A79&amp;AL$5,'[1]NBA-Data-1980-2019'!$B$1:$B$16305&amp;'[1]NBA-Data-1980-2019'!$A$1:$A$16305,'[1]NBA-Data-1980-2019'!$H$1:$H$16305,"",0)</f>
        <v/>
      </c>
      <c r="AM79" s="2" t="str" cm="1">
        <f t="array" ref="AM79">_xlfn.XLOOKUP($A79&amp;AM$5,'[1]NBA-Data-1980-2019'!$B$1:$B$16305&amp;'[1]NBA-Data-1980-2019'!$A$1:$A$16305,'[1]NBA-Data-1980-2019'!$H$1:$H$16305,"",0)</f>
        <v/>
      </c>
      <c r="AN79" s="2" t="str" cm="1">
        <f t="array" ref="AN79">_xlfn.XLOOKUP($A79&amp;AN$5,'[1]NBA-Data-1980-2019'!$B$1:$B$16305&amp;'[1]NBA-Data-1980-2019'!$A$1:$A$16305,'[1]NBA-Data-1980-2019'!$H$1:$H$16305,"",0)</f>
        <v/>
      </c>
      <c r="AO79" s="2" t="str" cm="1">
        <f t="array" ref="AO79">_xlfn.XLOOKUP($A79&amp;AO$5,'[1]NBA-Data-1980-2019'!$B$1:$B$16305&amp;'[1]NBA-Data-1980-2019'!$A$1:$A$16305,'[1]NBA-Data-1980-2019'!$H$1:$H$16305,"",0)</f>
        <v/>
      </c>
      <c r="AP79" s="2" t="str" cm="1">
        <f t="array" ref="AP79">_xlfn.XLOOKUP($A79&amp;AP$5,'[1]NBA-Data-1980-2019'!$B$1:$B$16305&amp;'[1]NBA-Data-1980-2019'!$A$1:$A$16305,'[1]NBA-Data-1980-2019'!$H$1:$H$16305,"",0)</f>
        <v/>
      </c>
      <c r="AQ79" s="2" t="str" cm="1">
        <f t="array" ref="AQ79">_xlfn.XLOOKUP($A79&amp;AQ$5,'[1]NBA-Data-1980-2019'!$B$1:$B$16305&amp;'[1]NBA-Data-1980-2019'!$A$1:$A$16305,'[1]NBA-Data-1980-2019'!$H$1:$H$16305,"",0)</f>
        <v/>
      </c>
      <c r="AR79" s="2" t="str" cm="1">
        <f t="array" ref="AR79">_xlfn.XLOOKUP($A79&amp;AR$5,'[1]NBA-Data-1980-2019'!$B$1:$B$16305&amp;'[1]NBA-Data-1980-2019'!$A$1:$A$16305,'[1]NBA-Data-1980-2019'!$H$1:$H$16305,"",0)</f>
        <v/>
      </c>
      <c r="AS79" s="2" t="str" cm="1">
        <f t="array" ref="AS79">_xlfn.XLOOKUP($A79&amp;AS$5,'[1]NBA-Data-1980-2019'!$B$1:$B$16305&amp;'[1]NBA-Data-1980-2019'!$A$1:$A$16305,'[1]NBA-Data-1980-2019'!$H$1:$H$16305,"",0)</f>
        <v/>
      </c>
      <c r="AT79" s="2" t="str" cm="1">
        <f t="array" ref="AT79">_xlfn.XLOOKUP($A79&amp;AT$5,'[1]NBA-Data-1980-2019'!$B$1:$B$16305&amp;'[1]NBA-Data-1980-2019'!$A$1:$A$16305,'[1]NBA-Data-1980-2019'!$H$1:$H$16305,"",0)</f>
        <v/>
      </c>
      <c r="AU79" s="2" t="str" cm="1">
        <f t="array" ref="AU79">_xlfn.XLOOKUP($A79&amp;AU$5,'[1]NBA-Data-1980-2019'!$B$1:$B$16305&amp;'[1]NBA-Data-1980-2019'!$A$1:$A$16305,'[1]NBA-Data-1980-2019'!$H$1:$H$16305,"",0)</f>
        <v/>
      </c>
      <c r="AV79" s="2" t="str" cm="1">
        <f t="array" ref="AV79">_xlfn.XLOOKUP($A79&amp;AV$5,'[1]NBA-Data-1980-2019'!$B$1:$B$16305&amp;'[1]NBA-Data-1980-2019'!$A$1:$A$16305,'[1]NBA-Data-1980-2019'!$H$1:$H$16305,"",0)</f>
        <v/>
      </c>
      <c r="AW79" s="2" t="str" cm="1">
        <f t="array" ref="AW79">_xlfn.XLOOKUP($A79&amp;AW$5,'[1]NBA-Data-1980-2019'!$B$1:$B$16305&amp;'[1]NBA-Data-1980-2019'!$A$1:$A$16305,'[1]NBA-Data-1980-2019'!$H$1:$H$16305,"",0)</f>
        <v/>
      </c>
      <c r="AX79" s="2" t="str" cm="1">
        <f t="array" ref="AX79">_xlfn.XLOOKUP($A79&amp;AX$5,'[1]NBA-Data-1980-2019'!$B$1:$B$16305&amp;'[1]NBA-Data-1980-2019'!$A$1:$A$16305,'[1]NBA-Data-1980-2019'!$H$1:$H$16305,"",0)</f>
        <v/>
      </c>
      <c r="AY79" s="2" t="str" cm="1">
        <f t="array" ref="AY79">_xlfn.XLOOKUP($A79&amp;AY$5,'[1]NBA-Data-1980-2019'!$B$1:$B$16305&amp;'[1]NBA-Data-1980-2019'!$A$1:$A$16305,'[1]NBA-Data-1980-2019'!$H$1:$H$16305,"",0)</f>
        <v/>
      </c>
      <c r="AZ79" s="2" t="str" cm="1">
        <f t="array" ref="AZ79">_xlfn.XLOOKUP($A79&amp;AZ$5,'[1]NBA-Data-1980-2019'!$B$1:$B$16305&amp;'[1]NBA-Data-1980-2019'!$A$1:$A$16305,'[1]NBA-Data-1980-2019'!$H$1:$H$16305,"",0)</f>
        <v/>
      </c>
      <c r="BA79" s="2" t="str" cm="1">
        <f t="array" ref="BA79">_xlfn.XLOOKUP($A79&amp;BA$5,'[1]NBA-Data-1980-2019'!$B$1:$B$16305&amp;'[1]NBA-Data-1980-2019'!$A$1:$A$16305,'[1]NBA-Data-1980-2019'!$H$1:$H$16305,"",0)</f>
        <v/>
      </c>
      <c r="BB79" s="2" cm="1">
        <f t="array" ref="BB79">_xlfn.XLOOKUP($A79&amp;BB$5,'[1]NBA-Data-1980-2019'!$B$1:$B$16305&amp;'[1]NBA-Data-1980-2019'!$A$1:$A$16305,'[1]NBA-Data-1980-2019'!$H$1:$H$16305,"",0)</f>
        <v>402.50000000000006</v>
      </c>
      <c r="BC79" s="2" cm="1">
        <f t="array" ref="BC79">_xlfn.XLOOKUP($A79&amp;BC$5,'[1]NBA-Data-1980-2019'!$B$1:$B$16305&amp;'[1]NBA-Data-1980-2019'!$A$1:$A$16305,'[1]NBA-Data-1980-2019'!$H$1:$H$16305,"",0)</f>
        <v>170.1</v>
      </c>
      <c r="BD79" s="2" cm="1">
        <f t="array" ref="BD79">_xlfn.XLOOKUP($A79&amp;BD$5,'[1]NBA-Data-1980-2019'!$B$1:$B$16305&amp;'[1]NBA-Data-1980-2019'!$A$1:$A$16305,'[1]NBA-Data-1980-2019'!$H$1:$H$16305,"",0)</f>
        <v>0</v>
      </c>
      <c r="BE79" s="2" cm="1">
        <f t="array" ref="BE79">_xlfn.XLOOKUP($A79&amp;BE$5,'[1]NBA-Data-1980-2019'!$B$1:$B$16305&amp;'[1]NBA-Data-1980-2019'!$A$1:$A$16305,'[1]NBA-Data-1980-2019'!$H$1:$H$16305,"",0)</f>
        <v>50</v>
      </c>
      <c r="BF79" s="2" t="str" cm="1">
        <f t="array" ref="BF79">_xlfn.XLOOKUP($A79&amp;BF$5,'[1]NBA-Data-1980-2019'!$B$1:$B$16305&amp;'[1]NBA-Data-1980-2019'!$A$1:$A$16305,'[1]NBA-Data-1980-2019'!$H$1:$H$16305,"",0)</f>
        <v/>
      </c>
      <c r="BG79" s="2" t="str" cm="1">
        <f t="array" ref="BG79">_xlfn.XLOOKUP($A79&amp;BG$5,'[1]NBA-Data-1980-2019'!$B$1:$B$16305&amp;'[1]NBA-Data-1980-2019'!$A$1:$A$16305,'[1]NBA-Data-1980-2019'!$H$1:$H$16305,"",0)</f>
        <v/>
      </c>
      <c r="BH79" s="2" t="str" cm="1">
        <f t="array" ref="BH79">_xlfn.XLOOKUP($A79&amp;BH$5,'[1]NBA-Data-1980-2019'!$B$1:$B$16305&amp;'[1]NBA-Data-1980-2019'!$A$1:$A$16305,'[1]NBA-Data-1980-2019'!$H$1:$H$16305,"",0)</f>
        <v/>
      </c>
      <c r="BI79" s="2" t="str" cm="1">
        <f t="array" ref="BI79">_xlfn.XLOOKUP($A79&amp;BI$5,'[1]NBA-Data-1980-2019'!$B$1:$B$16305&amp;'[1]NBA-Data-1980-2019'!$A$1:$A$16305,'[1]NBA-Data-1980-2019'!$H$1:$H$16305,"",0)</f>
        <v/>
      </c>
      <c r="BJ79" s="2" t="str" cm="1">
        <f t="array" ref="BJ79">_xlfn.XLOOKUP($A79&amp;BJ$5,'[1]NBA-Data-1980-2019'!$B$1:$B$16305&amp;'[1]NBA-Data-1980-2019'!$A$1:$A$16305,'[1]NBA-Data-1980-2019'!$H$1:$H$16305,"",0)</f>
        <v/>
      </c>
      <c r="BK79" s="2" t="str" cm="1">
        <f t="array" ref="BK79">_xlfn.XLOOKUP($A79&amp;BK$5,'[1]NBA-Data-1980-2019'!$B$1:$B$16305&amp;'[1]NBA-Data-1980-2019'!$A$1:$A$16305,'[1]NBA-Data-1980-2019'!$H$1:$H$16305,"",0)</f>
        <v/>
      </c>
      <c r="BL79" s="2" t="str" cm="1">
        <f t="array" ref="BL79">_xlfn.XLOOKUP($A79&amp;BL$5,'[1]NBA-Data-1980-2019'!$B$1:$B$16305&amp;'[1]NBA-Data-1980-2019'!$A$1:$A$16305,'[1]NBA-Data-1980-2019'!$H$1:$H$16305,"",0)</f>
        <v/>
      </c>
      <c r="BM79" s="2" t="str" cm="1">
        <f t="array" ref="BM79">_xlfn.XLOOKUP($A79&amp;BM$5,'[1]NBA-Data-1980-2019'!$B$1:$B$16305&amp;'[1]NBA-Data-1980-2019'!$A$1:$A$16305,'[1]NBA-Data-1980-2019'!$H$1:$H$16305,"",0)</f>
        <v/>
      </c>
      <c r="BN79" s="2" t="str" cm="1">
        <f t="array" ref="BN79">_xlfn.XLOOKUP($A79&amp;BN$5,'[1]NBA-Data-1980-2019'!$B$1:$B$16305&amp;'[1]NBA-Data-1980-2019'!$A$1:$A$16305,'[1]NBA-Data-1980-2019'!$F$1:$F$16305,"",0)</f>
        <v/>
      </c>
      <c r="BO79" s="2" t="str" cm="1">
        <f t="array" ref="BO79">_xlfn.XLOOKUP($A79&amp;BO$5,'[1]NBA-Data-1980-2019'!$B$1:$B$16305&amp;'[1]NBA-Data-1980-2019'!$A$1:$A$16305,'[1]NBA-Data-1980-2019'!$F$1:$F$16305,"",0)</f>
        <v/>
      </c>
      <c r="BP79" s="2" t="str" cm="1">
        <f t="array" ref="BP79">_xlfn.XLOOKUP($A79&amp;BP$5,'[1]NBA-Data-1980-2019'!$B$1:$B$16305&amp;'[1]NBA-Data-1980-2019'!$A$1:$A$16305,'[1]NBA-Data-1980-2019'!$F$1:$F$16305,"",0)</f>
        <v/>
      </c>
      <c r="BQ79" s="2" t="str" cm="1">
        <f t="array" ref="BQ79">_xlfn.XLOOKUP($A79&amp;BQ$5,'[1]NBA-Data-1980-2019'!$B$1:$B$16305&amp;'[1]NBA-Data-1980-2019'!$A$1:$A$16305,'[1]NBA-Data-1980-2019'!$F$1:$F$16305,"",0)</f>
        <v/>
      </c>
      <c r="BR79" s="2" t="str" cm="1">
        <f t="array" ref="BR79">_xlfn.XLOOKUP($A79&amp;BR$5,'[1]NBA-Data-1980-2019'!$B$1:$B$16305&amp;'[1]NBA-Data-1980-2019'!$A$1:$A$16305,'[1]NBA-Data-1980-2019'!$F$1:$F$16305,"",0)</f>
        <v/>
      </c>
      <c r="BS79" s="2" t="str" cm="1">
        <f t="array" ref="BS79">_xlfn.XLOOKUP($A79&amp;BS$5,'[1]NBA-Data-1980-2019'!$B$1:$B$16305&amp;'[1]NBA-Data-1980-2019'!$A$1:$A$16305,'[1]NBA-Data-1980-2019'!$F$1:$F$16305,"",0)</f>
        <v/>
      </c>
      <c r="BT79" s="2" t="str" cm="1">
        <f t="array" ref="BT79">_xlfn.XLOOKUP($A79&amp;BT$5,'[1]NBA-Data-1980-2019'!$B$1:$B$16305&amp;'[1]NBA-Data-1980-2019'!$A$1:$A$16305,'[1]NBA-Data-1980-2019'!$F$1:$F$16305,"",0)</f>
        <v/>
      </c>
      <c r="BU79" s="2" t="str" cm="1">
        <f t="array" ref="BU79">_xlfn.XLOOKUP($A79&amp;BU$5,'[1]NBA-Data-1980-2019'!$B$1:$B$16305&amp;'[1]NBA-Data-1980-2019'!$A$1:$A$16305,'[1]NBA-Data-1980-2019'!$F$1:$F$16305,"",0)</f>
        <v/>
      </c>
      <c r="BV79" s="2" t="str" cm="1">
        <f t="array" ref="BV79">_xlfn.XLOOKUP($A79&amp;BV$5,'[1]NBA-Data-1980-2019'!$B$1:$B$16305&amp;'[1]NBA-Data-1980-2019'!$A$1:$A$16305,'[1]NBA-Data-1980-2019'!$F$1:$F$16305,"",0)</f>
        <v/>
      </c>
      <c r="BW79" s="2" t="str" cm="1">
        <f t="array" ref="BW79">_xlfn.XLOOKUP($A79&amp;BW$5,'[1]NBA-Data-1980-2019'!$B$1:$B$16305&amp;'[1]NBA-Data-1980-2019'!$A$1:$A$16305,'[1]NBA-Data-1980-2019'!$F$1:$F$16305,"",0)</f>
        <v/>
      </c>
      <c r="BX79" s="2" t="str" cm="1">
        <f t="array" ref="BX79">_xlfn.XLOOKUP($A79&amp;BX$5,'[1]NBA-Data-1980-2019'!$B$1:$B$16305&amp;'[1]NBA-Data-1980-2019'!$A$1:$A$16305,'[1]NBA-Data-1980-2019'!$F$1:$F$16305,"",0)</f>
        <v/>
      </c>
      <c r="BY79" s="2" t="str" cm="1">
        <f t="array" ref="BY79">_xlfn.XLOOKUP($A79&amp;BY$5,'[1]NBA-Data-1980-2019'!$B$1:$B$16305&amp;'[1]NBA-Data-1980-2019'!$A$1:$A$16305,'[1]NBA-Data-1980-2019'!$F$1:$F$16305,"",0)</f>
        <v/>
      </c>
      <c r="BZ79" s="2" t="str" cm="1">
        <f t="array" ref="BZ79">_xlfn.XLOOKUP($A79&amp;BZ$5,'[1]NBA-Data-1980-2019'!$B$1:$B$16305&amp;'[1]NBA-Data-1980-2019'!$A$1:$A$16305,'[1]NBA-Data-1980-2019'!$F$1:$F$16305,"",0)</f>
        <v/>
      </c>
      <c r="CA79" s="2" t="str" cm="1">
        <f t="array" ref="CA79">_xlfn.XLOOKUP($A79&amp;CA$5,'[1]NBA-Data-1980-2019'!$B$1:$B$16305&amp;'[1]NBA-Data-1980-2019'!$A$1:$A$16305,'[1]NBA-Data-1980-2019'!$F$1:$F$16305,"",0)</f>
        <v/>
      </c>
      <c r="CB79" s="2" t="str" cm="1">
        <f t="array" ref="CB79">_xlfn.XLOOKUP($A79&amp;CB$5,'[1]NBA-Data-1980-2019'!$B$1:$B$16305&amp;'[1]NBA-Data-1980-2019'!$A$1:$A$16305,'[1]NBA-Data-1980-2019'!$F$1:$F$16305,"",0)</f>
        <v/>
      </c>
      <c r="CC79" s="2" t="str" cm="1">
        <f t="array" ref="CC79">_xlfn.XLOOKUP($A79&amp;CC$5,'[1]NBA-Data-1980-2019'!$B$1:$B$16305&amp;'[1]NBA-Data-1980-2019'!$A$1:$A$16305,'[1]NBA-Data-1980-2019'!$F$1:$F$16305,"",0)</f>
        <v/>
      </c>
      <c r="CD79" s="2" t="str" cm="1">
        <f t="array" ref="CD79">_xlfn.XLOOKUP($A79&amp;CD$5,'[1]NBA-Data-1980-2019'!$B$1:$B$16305&amp;'[1]NBA-Data-1980-2019'!$A$1:$A$16305,'[1]NBA-Data-1980-2019'!$F$1:$F$16305,"",0)</f>
        <v/>
      </c>
      <c r="CE79" s="2" t="str" cm="1">
        <f t="array" ref="CE79">_xlfn.XLOOKUP($A79&amp;CE$5,'[1]NBA-Data-1980-2019'!$B$1:$B$16305&amp;'[1]NBA-Data-1980-2019'!$A$1:$A$16305,'[1]NBA-Data-1980-2019'!$F$1:$F$16305,"",0)</f>
        <v/>
      </c>
      <c r="CF79" s="2" t="str" cm="1">
        <f t="array" ref="CF79">_xlfn.XLOOKUP($A79&amp;CF$5,'[1]NBA-Data-1980-2019'!$B$1:$B$16305&amp;'[1]NBA-Data-1980-2019'!$A$1:$A$16305,'[1]NBA-Data-1980-2019'!$F$1:$F$16305,"",0)</f>
        <v/>
      </c>
      <c r="CG79" s="2" t="str" cm="1">
        <f t="array" ref="CG79">_xlfn.XLOOKUP($A79&amp;CG$5,'[1]NBA-Data-1980-2019'!$B$1:$B$16305&amp;'[1]NBA-Data-1980-2019'!$A$1:$A$16305,'[1]NBA-Data-1980-2019'!$F$1:$F$16305,"",0)</f>
        <v/>
      </c>
      <c r="CH79" s="2" cm="1">
        <f t="array" ref="CH79">_xlfn.XLOOKUP($A79&amp;CH$5,'[1]NBA-Data-1980-2019'!$B$1:$B$16305&amp;'[1]NBA-Data-1980-2019'!$A$1:$A$16305,'[1]NBA-Data-1980-2019'!$F$1:$F$16305,"",0)</f>
        <v>10.1</v>
      </c>
      <c r="CI79" s="2" cm="1">
        <f t="array" ref="CI79">_xlfn.XLOOKUP($A79&amp;CI$5,'[1]NBA-Data-1980-2019'!$B$1:$B$16305&amp;'[1]NBA-Data-1980-2019'!$A$1:$A$16305,'[1]NBA-Data-1980-2019'!$F$1:$F$16305,"",0)</f>
        <v>6.1</v>
      </c>
      <c r="CJ79" s="2" cm="1">
        <f t="array" ref="CJ79">_xlfn.XLOOKUP($A79&amp;CJ$5,'[1]NBA-Data-1980-2019'!$B$1:$B$16305&amp;'[1]NBA-Data-1980-2019'!$A$1:$A$16305,'[1]NBA-Data-1980-2019'!$F$1:$F$16305,"",0)</f>
        <v>0</v>
      </c>
      <c r="CK79" s="2" cm="1">
        <f t="array" ref="CK79">_xlfn.XLOOKUP($A79&amp;CK$5,'[1]NBA-Data-1980-2019'!$B$1:$B$16305&amp;'[1]NBA-Data-1980-2019'!$A$1:$A$16305,'[1]NBA-Data-1980-2019'!$F$1:$F$16305,"",0)</f>
        <v>4.0999999999999996</v>
      </c>
      <c r="CL79" s="2" t="str" cm="1">
        <f t="array" ref="CL79">_xlfn.XLOOKUP($A79&amp;CL$5,'[1]NBA-Data-1980-2019'!$B$1:$B$16305&amp;'[1]NBA-Data-1980-2019'!$A$1:$A$16305,'[1]NBA-Data-1980-2019'!$F$1:$F$16305,"",0)</f>
        <v/>
      </c>
      <c r="CM79" s="2" t="str" cm="1">
        <f t="array" ref="CM79">_xlfn.XLOOKUP($A79&amp;CM$5,'[1]NBA-Data-1980-2019'!$B$1:$B$16305&amp;'[1]NBA-Data-1980-2019'!$A$1:$A$16305,'[1]NBA-Data-1980-2019'!$F$1:$F$16305,"",0)</f>
        <v/>
      </c>
      <c r="CN79" s="2" t="str" cm="1">
        <f t="array" ref="CN79">_xlfn.XLOOKUP($A79&amp;CN$5,'[1]NBA-Data-1980-2019'!$B$1:$B$16305&amp;'[1]NBA-Data-1980-2019'!$A$1:$A$16305,'[1]NBA-Data-1980-2019'!$F$1:$F$16305,"",0)</f>
        <v/>
      </c>
      <c r="CO79" s="2" t="str" cm="1">
        <f t="array" ref="CO79">_xlfn.XLOOKUP($A79&amp;CO$5,'[1]NBA-Data-1980-2019'!$B$1:$B$16305&amp;'[1]NBA-Data-1980-2019'!$A$1:$A$16305,'[1]NBA-Data-1980-2019'!$F$1:$F$16305,"",0)</f>
        <v/>
      </c>
      <c r="CP79" s="2" t="str" cm="1">
        <f t="array" ref="CP79">_xlfn.XLOOKUP($A79&amp;CP$5,'[1]NBA-Data-1980-2019'!$B$1:$B$16305&amp;'[1]NBA-Data-1980-2019'!$A$1:$A$16305,'[1]NBA-Data-1980-2019'!$F$1:$F$16305,"",0)</f>
        <v/>
      </c>
      <c r="CQ79" s="2" t="str" cm="1">
        <f t="array" ref="CQ79">_xlfn.XLOOKUP($A79&amp;CQ$5,'[1]NBA-Data-1980-2019'!$B$1:$B$16305&amp;'[1]NBA-Data-1980-2019'!$A$1:$A$16305,'[1]NBA-Data-1980-2019'!$F$1:$F$16305,"",0)</f>
        <v/>
      </c>
      <c r="CR79" s="2" t="str" cm="1">
        <f t="array" ref="CR79">_xlfn.XLOOKUP($A79&amp;CR$5,'[1]NBA-Data-1980-2019'!$B$1:$B$16305&amp;'[1]NBA-Data-1980-2019'!$A$1:$A$16305,'[1]NBA-Data-1980-2019'!$F$1:$F$16305,"",0)</f>
        <v/>
      </c>
      <c r="CS79" s="2" t="str" cm="1">
        <f t="array" ref="CS79">_xlfn.XLOOKUP($A79&amp;CS$5,'[1]NBA-Data-1980-2019'!$B$1:$B$16305&amp;'[1]NBA-Data-1980-2019'!$A$1:$A$16305,'[1]NBA-Data-1980-2019'!$F$1:$F$16305,"",0)</f>
        <v/>
      </c>
      <c r="CU79" s="2" t="str">
        <f>_xlfn.XLOOKUP($A79,TEAMS!$G$1:$G$839,TEAMS!$H$1:$H$839,"",0)</f>
        <v>SF</v>
      </c>
      <c r="CV79" s="2" t="str">
        <f>_xlfn.XLOOKUP($CU79,DASHBOARD!$B$22:$B$27,DASHBOARD!$C$22:$C$27,"",0)</f>
        <v>FORWARD</v>
      </c>
      <c r="CY79" s="63">
        <f>SUMIFS('[1]NBA-Data-1980-2019'!$G$1:$G$16305,'[1]NBA-Data-1980-2019'!$B$1:$B$16305,$A79,'[1]NBA-Data-1980-2019'!$A$1:$A$16305,CY$9)</f>
        <v>0</v>
      </c>
      <c r="CZ79" s="63">
        <f>SUMIFS('[1]NBA-Data-1980-2019'!$G$1:$G$16305,'[1]NBA-Data-1980-2019'!$B$1:$B$16305,$A79,'[1]NBA-Data-1980-2019'!$A$1:$A$16305,CZ$9)</f>
        <v>0</v>
      </c>
      <c r="DA79" s="63">
        <f>SUMIFS('[1]NBA-Data-1980-2019'!$G$1:$G$16305,'[1]NBA-Data-1980-2019'!$B$1:$B$16305,$A79,'[1]NBA-Data-1980-2019'!$A$1:$A$16305,DA$9)</f>
        <v>0</v>
      </c>
      <c r="DB79" s="63">
        <f>SUMIFS('[1]NBA-Data-1980-2019'!$G$1:$G$16305,'[1]NBA-Data-1980-2019'!$B$1:$B$16305,$A79,'[1]NBA-Data-1980-2019'!$A$1:$A$16305,DB$9)</f>
        <v>0</v>
      </c>
      <c r="DC79" s="63">
        <f>SUMIFS('[1]NBA-Data-1980-2019'!$G$1:$G$16305,'[1]NBA-Data-1980-2019'!$B$1:$B$16305,$A79,'[1]NBA-Data-1980-2019'!$A$1:$A$16305,DC$9)</f>
        <v>0</v>
      </c>
      <c r="DD79" s="63">
        <f>SUMIFS('[1]NBA-Data-1980-2019'!$G$1:$G$16305,'[1]NBA-Data-1980-2019'!$B$1:$B$16305,$A79,'[1]NBA-Data-1980-2019'!$A$1:$A$16305,DD$9)</f>
        <v>0</v>
      </c>
      <c r="DE79" s="63">
        <f>SUMIFS('[1]NBA-Data-1980-2019'!$G$1:$G$16305,'[1]NBA-Data-1980-2019'!$B$1:$B$16305,$A79,'[1]NBA-Data-1980-2019'!$A$1:$A$16305,DE$9)</f>
        <v>0</v>
      </c>
      <c r="DF79" s="63">
        <f>SUMIFS('[1]NBA-Data-1980-2019'!$G$1:$G$16305,'[1]NBA-Data-1980-2019'!$B$1:$B$16305,$A79,'[1]NBA-Data-1980-2019'!$A$1:$A$16305,DF$9)</f>
        <v>0</v>
      </c>
      <c r="DG79" s="63">
        <f>SUMIFS('[1]NBA-Data-1980-2019'!$G$1:$G$16305,'[1]NBA-Data-1980-2019'!$B$1:$B$16305,$A79,'[1]NBA-Data-1980-2019'!$A$1:$A$16305,DG$9)</f>
        <v>0</v>
      </c>
      <c r="DH79" s="63">
        <f>SUMIFS('[1]NBA-Data-1980-2019'!$G$1:$G$16305,'[1]NBA-Data-1980-2019'!$B$1:$B$16305,$A79,'[1]NBA-Data-1980-2019'!$A$1:$A$16305,DH$9)</f>
        <v>0</v>
      </c>
      <c r="DI79" s="63">
        <f>SUMIFS('[1]NBA-Data-1980-2019'!$G$1:$G$16305,'[1]NBA-Data-1980-2019'!$B$1:$B$16305,$A79,'[1]NBA-Data-1980-2019'!$A$1:$A$16305,DI$9)</f>
        <v>0</v>
      </c>
      <c r="DJ79" s="63">
        <f>SUMIFS('[1]NBA-Data-1980-2019'!$G$1:$G$16305,'[1]NBA-Data-1980-2019'!$B$1:$B$16305,$A79,'[1]NBA-Data-1980-2019'!$A$1:$A$16305,DJ$9)</f>
        <v>0</v>
      </c>
      <c r="DK79" s="63">
        <f>SUMIFS('[1]NBA-Data-1980-2019'!$G$1:$G$16305,'[1]NBA-Data-1980-2019'!$B$1:$B$16305,$A79,'[1]NBA-Data-1980-2019'!$A$1:$A$16305,DK$9)</f>
        <v>0</v>
      </c>
      <c r="DL79" s="63">
        <f>SUMIFS('[1]NBA-Data-1980-2019'!$G$1:$G$16305,'[1]NBA-Data-1980-2019'!$B$1:$B$16305,$A79,'[1]NBA-Data-1980-2019'!$A$1:$A$16305,DL$9)</f>
        <v>0</v>
      </c>
      <c r="DM79" s="63">
        <f>SUMIFS('[1]NBA-Data-1980-2019'!$G$1:$G$16305,'[1]NBA-Data-1980-2019'!$B$1:$B$16305,$A79,'[1]NBA-Data-1980-2019'!$A$1:$A$16305,DM$9)</f>
        <v>0</v>
      </c>
      <c r="DN79" s="63">
        <f>SUMIFS('[1]NBA-Data-1980-2019'!$G$1:$G$16305,'[1]NBA-Data-1980-2019'!$B$1:$B$16305,$A79,'[1]NBA-Data-1980-2019'!$A$1:$A$16305,DN$9)</f>
        <v>0</v>
      </c>
      <c r="DO79" s="63">
        <f>SUMIFS('[1]NBA-Data-1980-2019'!$G$1:$G$16305,'[1]NBA-Data-1980-2019'!$B$1:$B$16305,$A79,'[1]NBA-Data-1980-2019'!$A$1:$A$16305,DO$9)</f>
        <v>0</v>
      </c>
      <c r="DP79" s="63">
        <f>SUMIFS('[1]NBA-Data-1980-2019'!$G$1:$G$16305,'[1]NBA-Data-1980-2019'!$B$1:$B$16305,$A79,'[1]NBA-Data-1980-2019'!$A$1:$A$16305,DP$9)</f>
        <v>0</v>
      </c>
      <c r="DQ79" s="63">
        <f>SUMIFS('[1]NBA-Data-1980-2019'!$G$1:$G$16305,'[1]NBA-Data-1980-2019'!$B$1:$B$16305,$A79,'[1]NBA-Data-1980-2019'!$A$1:$A$16305,DQ$9)</f>
        <v>0</v>
      </c>
      <c r="DR79" s="63">
        <f>SUMIFS('[1]NBA-Data-1980-2019'!$G$1:$G$16305,'[1]NBA-Data-1980-2019'!$B$1:$B$16305,$A79,'[1]NBA-Data-1980-2019'!$A$1:$A$16305,DR$9)</f>
        <v>0</v>
      </c>
      <c r="DS79" s="63">
        <f>SUMIFS('[1]NBA-Data-1980-2019'!$G$1:$G$16305,'[1]NBA-Data-1980-2019'!$B$1:$B$16305,$A79,'[1]NBA-Data-1980-2019'!$A$1:$A$16305,DS$9)</f>
        <v>1156320</v>
      </c>
      <c r="DT79" s="63">
        <f>SUMIFS('[1]NBA-Data-1980-2019'!$G$1:$G$16305,'[1]NBA-Data-1980-2019'!$B$1:$B$16305,$A79,'[1]NBA-Data-1980-2019'!$A$1:$A$16305,DT$9)</f>
        <v>1243080</v>
      </c>
      <c r="DU79" s="63">
        <f>SUMIFS('[1]NBA-Data-1980-2019'!$G$1:$G$16305,'[1]NBA-Data-1980-2019'!$B$1:$B$16305,$A79,'[1]NBA-Data-1980-2019'!$A$1:$A$16305,DU$9)</f>
        <v>50258</v>
      </c>
      <c r="DV79" s="63">
        <f>SUMIFS('[1]NBA-Data-1980-2019'!$G$1:$G$16305,'[1]NBA-Data-1980-2019'!$B$1:$B$16305,$A79,'[1]NBA-Data-1980-2019'!$A$1:$A$16305,DV$9)</f>
        <v>0</v>
      </c>
      <c r="DW79" s="63">
        <f>SUMIFS('[1]NBA-Data-1980-2019'!$G$1:$G$16305,'[1]NBA-Data-1980-2019'!$B$1:$B$16305,$A79,'[1]NBA-Data-1980-2019'!$A$1:$A$16305,DW$9)</f>
        <v>0</v>
      </c>
      <c r="DX79" s="63">
        <f>SUMIFS('[1]NBA-Data-1980-2019'!$G$1:$G$16305,'[1]NBA-Data-1980-2019'!$B$1:$B$16305,$A79,'[1]NBA-Data-1980-2019'!$A$1:$A$16305,DX$9)</f>
        <v>0</v>
      </c>
      <c r="DY79" s="63">
        <f>SUMIFS('[1]NBA-Data-1980-2019'!$G$1:$G$16305,'[1]NBA-Data-1980-2019'!$B$1:$B$16305,$A79,'[1]NBA-Data-1980-2019'!$A$1:$A$16305,DY$9)</f>
        <v>0</v>
      </c>
      <c r="DZ79" s="63">
        <f>SUMIFS('[1]NBA-Data-1980-2019'!$G$1:$G$16305,'[1]NBA-Data-1980-2019'!$B$1:$B$16305,$A79,'[1]NBA-Data-1980-2019'!$A$1:$A$16305,DZ$9)</f>
        <v>0</v>
      </c>
      <c r="EA79" s="63">
        <f>SUMIFS('[1]NBA-Data-1980-2019'!$G$1:$G$16305,'[1]NBA-Data-1980-2019'!$B$1:$B$16305,$A79,'[1]NBA-Data-1980-2019'!$A$1:$A$16305,EA$9)</f>
        <v>0</v>
      </c>
      <c r="EB79" s="63">
        <f>SUMIFS('[1]NBA-Data-1980-2019'!$G$1:$G$16305,'[1]NBA-Data-1980-2019'!$B$1:$B$16305,$A79,'[1]NBA-Data-1980-2019'!$A$1:$A$16305,EB$9)</f>
        <v>0</v>
      </c>
      <c r="EC79" s="63">
        <f>SUMIFS('[1]NBA-Data-1980-2019'!$G$1:$G$16305,'[1]NBA-Data-1980-2019'!$B$1:$B$16305,$A79,'[1]NBA-Data-1980-2019'!$A$1:$A$16305,EC$9)</f>
        <v>0</v>
      </c>
      <c r="ED79" s="63">
        <f>SUMIFS('[1]NBA-Data-1980-2019'!$G$1:$G$16305,'[1]NBA-Data-1980-2019'!$B$1:$B$16305,$A79,'[1]NBA-Data-1980-2019'!$A$1:$A$16305,ED$9)</f>
        <v>0</v>
      </c>
      <c r="EH79" s="2" t="s">
        <v>1273</v>
      </c>
    </row>
    <row r="80" spans="1:156" x14ac:dyDescent="0.2">
      <c r="A80" s="2" t="s">
        <v>575</v>
      </c>
      <c r="B80" s="2" t="str" cm="1">
        <f t="array" ref="B80">_xlfn.XLOOKUP($A80&amp;B$5,'[1]NBA-Data-1980-2019'!$B$1:$B$16305&amp;'[1]NBA-Data-1980-2019'!$A$1:$A$16305,'[1]NBA-Data-1980-2019'!$D$1:$D$16305,"",0)</f>
        <v/>
      </c>
      <c r="C80" s="2" t="str" cm="1">
        <f t="array" ref="C80">_xlfn.XLOOKUP($A80&amp;C$5,'[1]NBA-Data-1980-2019'!$B$1:$B$16305&amp;'[1]NBA-Data-1980-2019'!$A$1:$A$16305,'[1]NBA-Data-1980-2019'!$D$1:$D$16305,"",0)</f>
        <v/>
      </c>
      <c r="D80" s="2" t="str" cm="1">
        <f t="array" ref="D80">_xlfn.XLOOKUP($A80&amp;D$5,'[1]NBA-Data-1980-2019'!$B$1:$B$16305&amp;'[1]NBA-Data-1980-2019'!$A$1:$A$16305,'[1]NBA-Data-1980-2019'!$D$1:$D$16305,"",0)</f>
        <v/>
      </c>
      <c r="E80" s="2" t="str" cm="1">
        <f t="array" ref="E80">_xlfn.XLOOKUP($A80&amp;E$5,'[1]NBA-Data-1980-2019'!$B$1:$B$16305&amp;'[1]NBA-Data-1980-2019'!$A$1:$A$16305,'[1]NBA-Data-1980-2019'!$D$1:$D$16305,"",0)</f>
        <v/>
      </c>
      <c r="F80" s="2" t="str" cm="1">
        <f t="array" ref="F80">_xlfn.XLOOKUP($A80&amp;F$5,'[1]NBA-Data-1980-2019'!$B$1:$B$16305&amp;'[1]NBA-Data-1980-2019'!$A$1:$A$16305,'[1]NBA-Data-1980-2019'!$D$1:$D$16305,"",0)</f>
        <v/>
      </c>
      <c r="G80" s="2" t="str" cm="1">
        <f t="array" ref="G80">_xlfn.XLOOKUP($A80&amp;G$5,'[1]NBA-Data-1980-2019'!$B$1:$B$16305&amp;'[1]NBA-Data-1980-2019'!$A$1:$A$16305,'[1]NBA-Data-1980-2019'!$D$1:$D$16305,"",0)</f>
        <v/>
      </c>
      <c r="H80" s="2" t="str" cm="1">
        <f t="array" ref="H80">_xlfn.XLOOKUP($A80&amp;H$5,'[1]NBA-Data-1980-2019'!$B$1:$B$16305&amp;'[1]NBA-Data-1980-2019'!$A$1:$A$16305,'[1]NBA-Data-1980-2019'!$D$1:$D$16305,"",0)</f>
        <v/>
      </c>
      <c r="I80" s="2" t="str" cm="1">
        <f t="array" ref="I80">_xlfn.XLOOKUP($A80&amp;I$5,'[1]NBA-Data-1980-2019'!$B$1:$B$16305&amp;'[1]NBA-Data-1980-2019'!$A$1:$A$16305,'[1]NBA-Data-1980-2019'!$D$1:$D$16305,"",0)</f>
        <v/>
      </c>
      <c r="J80" s="2" t="str" cm="1">
        <f t="array" ref="J80">_xlfn.XLOOKUP($A80&amp;J$5,'[1]NBA-Data-1980-2019'!$B$1:$B$16305&amp;'[1]NBA-Data-1980-2019'!$A$1:$A$16305,'[1]NBA-Data-1980-2019'!$D$1:$D$16305,"",0)</f>
        <v/>
      </c>
      <c r="K80" s="2" t="str" cm="1">
        <f t="array" ref="K80">_xlfn.XLOOKUP($A80&amp;K$5,'[1]NBA-Data-1980-2019'!$B$1:$B$16305&amp;'[1]NBA-Data-1980-2019'!$A$1:$A$16305,'[1]NBA-Data-1980-2019'!$D$1:$D$16305,"",0)</f>
        <v/>
      </c>
      <c r="L80" s="2" t="str" cm="1">
        <f t="array" ref="L80">_xlfn.XLOOKUP($A80&amp;L$5,'[1]NBA-Data-1980-2019'!$B$1:$B$16305&amp;'[1]NBA-Data-1980-2019'!$A$1:$A$16305,'[1]NBA-Data-1980-2019'!$D$1:$D$16305,"",0)</f>
        <v/>
      </c>
      <c r="M80" s="2" t="str" cm="1">
        <f t="array" ref="M80">_xlfn.XLOOKUP($A80&amp;M$5,'[1]NBA-Data-1980-2019'!$B$1:$B$16305&amp;'[1]NBA-Data-1980-2019'!$A$1:$A$16305,'[1]NBA-Data-1980-2019'!$D$1:$D$16305,"",0)</f>
        <v/>
      </c>
      <c r="N80" s="2" t="str" cm="1">
        <f t="array" ref="N80">_xlfn.XLOOKUP($A80&amp;N$5,'[1]NBA-Data-1980-2019'!$B$1:$B$16305&amp;'[1]NBA-Data-1980-2019'!$A$1:$A$16305,'[1]NBA-Data-1980-2019'!$D$1:$D$16305,"",0)</f>
        <v/>
      </c>
      <c r="O80" s="2" t="str" cm="1">
        <f t="array" ref="O80">_xlfn.XLOOKUP($A80&amp;O$5,'[1]NBA-Data-1980-2019'!$B$1:$B$16305&amp;'[1]NBA-Data-1980-2019'!$A$1:$A$16305,'[1]NBA-Data-1980-2019'!$D$1:$D$16305,"",0)</f>
        <v/>
      </c>
      <c r="P80" s="2" t="str" cm="1">
        <f t="array" ref="P80">_xlfn.XLOOKUP($A80&amp;P$5,'[1]NBA-Data-1980-2019'!$B$1:$B$16305&amp;'[1]NBA-Data-1980-2019'!$A$1:$A$16305,'[1]NBA-Data-1980-2019'!$D$1:$D$16305,"",0)</f>
        <v/>
      </c>
      <c r="Q80" s="2" t="str" cm="1">
        <f t="array" ref="Q80">_xlfn.XLOOKUP($A80&amp;Q$5,'[1]NBA-Data-1980-2019'!$B$1:$B$16305&amp;'[1]NBA-Data-1980-2019'!$A$1:$A$16305,'[1]NBA-Data-1980-2019'!$D$1:$D$16305,"",0)</f>
        <v/>
      </c>
      <c r="R80" s="2" t="str" cm="1">
        <f t="array" ref="R80">_xlfn.XLOOKUP($A80&amp;R$5,'[1]NBA-Data-1980-2019'!$B$1:$B$16305&amp;'[1]NBA-Data-1980-2019'!$A$1:$A$16305,'[1]NBA-Data-1980-2019'!$D$1:$D$16305,"",0)</f>
        <v/>
      </c>
      <c r="S80" s="2" t="str" cm="1">
        <f t="array" ref="S80">_xlfn.XLOOKUP($A80&amp;S$5,'[1]NBA-Data-1980-2019'!$B$1:$B$16305&amp;'[1]NBA-Data-1980-2019'!$A$1:$A$16305,'[1]NBA-Data-1980-2019'!$D$1:$D$16305,"",0)</f>
        <v/>
      </c>
      <c r="T80" s="2" t="str" cm="1">
        <f t="array" ref="T80">_xlfn.XLOOKUP($A80&amp;T$5,'[1]NBA-Data-1980-2019'!$B$1:$B$16305&amp;'[1]NBA-Data-1980-2019'!$A$1:$A$16305,'[1]NBA-Data-1980-2019'!$D$1:$D$16305,"",0)</f>
        <v/>
      </c>
      <c r="U80" s="2" t="str" cm="1">
        <f t="array" ref="U80">_xlfn.XLOOKUP($A80&amp;U$5,'[1]NBA-Data-1980-2019'!$B$1:$B$16305&amp;'[1]NBA-Data-1980-2019'!$A$1:$A$16305,'[1]NBA-Data-1980-2019'!$D$1:$D$16305,"",0)</f>
        <v/>
      </c>
      <c r="V80" s="2" t="str" cm="1">
        <f t="array" ref="V80">_xlfn.XLOOKUP($A80&amp;V$5,'[1]NBA-Data-1980-2019'!$B$1:$B$16305&amp;'[1]NBA-Data-1980-2019'!$A$1:$A$16305,'[1]NBA-Data-1980-2019'!$D$1:$D$16305,"",0)</f>
        <v/>
      </c>
      <c r="W80" s="2" t="str" cm="1">
        <f t="array" ref="W80">_xlfn.XLOOKUP($A80&amp;W$5,'[1]NBA-Data-1980-2019'!$B$1:$B$16305&amp;'[1]NBA-Data-1980-2019'!$A$1:$A$16305,'[1]NBA-Data-1980-2019'!$D$1:$D$16305,"",0)</f>
        <v/>
      </c>
      <c r="X80" s="2" t="str" cm="1">
        <f t="array" ref="X80">_xlfn.XLOOKUP($A80&amp;X$5,'[1]NBA-Data-1980-2019'!$B$1:$B$16305&amp;'[1]NBA-Data-1980-2019'!$A$1:$A$16305,'[1]NBA-Data-1980-2019'!$D$1:$D$16305,"",0)</f>
        <v/>
      </c>
      <c r="Y80" s="2" t="str" cm="1">
        <f t="array" ref="Y80">_xlfn.XLOOKUP($A80&amp;Y$5,'[1]NBA-Data-1980-2019'!$B$1:$B$16305&amp;'[1]NBA-Data-1980-2019'!$A$1:$A$16305,'[1]NBA-Data-1980-2019'!$D$1:$D$16305,"",0)</f>
        <v/>
      </c>
      <c r="Z80" s="2" t="str" cm="1">
        <f t="array" ref="Z80">_xlfn.XLOOKUP($A80&amp;Z$5,'[1]NBA-Data-1980-2019'!$B$1:$B$16305&amp;'[1]NBA-Data-1980-2019'!$A$1:$A$16305,'[1]NBA-Data-1980-2019'!$D$1:$D$16305,"",0)</f>
        <v/>
      </c>
      <c r="AA80" s="2" t="str" cm="1">
        <f t="array" ref="AA80">_xlfn.XLOOKUP($A80&amp;AA$5,'[1]NBA-Data-1980-2019'!$B$1:$B$16305&amp;'[1]NBA-Data-1980-2019'!$A$1:$A$16305,'[1]NBA-Data-1980-2019'!$D$1:$D$16305,"",0)</f>
        <v/>
      </c>
      <c r="AB80" s="2" t="str" cm="1">
        <f t="array" ref="AB80">_xlfn.XLOOKUP($A80&amp;AB$5,'[1]NBA-Data-1980-2019'!$B$1:$B$16305&amp;'[1]NBA-Data-1980-2019'!$A$1:$A$16305,'[1]NBA-Data-1980-2019'!$D$1:$D$16305,"",0)</f>
        <v/>
      </c>
      <c r="AC80" s="2" t="str" cm="1">
        <f t="array" ref="AC80">_xlfn.XLOOKUP($A80&amp;AC$5,'[1]NBA-Data-1980-2019'!$B$1:$B$16305&amp;'[1]NBA-Data-1980-2019'!$A$1:$A$16305,'[1]NBA-Data-1980-2019'!$D$1:$D$16305,"",0)</f>
        <v>ATL</v>
      </c>
      <c r="AD80" s="2" t="str" cm="1">
        <f t="array" ref="AD80">_xlfn.XLOOKUP($A80&amp;AD$5,'[1]NBA-Data-1980-2019'!$B$1:$B$16305&amp;'[1]NBA-Data-1980-2019'!$A$1:$A$16305,'[1]NBA-Data-1980-2019'!$D$1:$D$16305,"",0)</f>
        <v>GSW</v>
      </c>
      <c r="AE80" s="2" t="str" cm="1">
        <f t="array" ref="AE80">_xlfn.XLOOKUP($A80&amp;AE$5,'[1]NBA-Data-1980-2019'!$B$1:$B$16305&amp;'[1]NBA-Data-1980-2019'!$A$1:$A$16305,'[1]NBA-Data-1980-2019'!$D$1:$D$16305,"",0)</f>
        <v/>
      </c>
      <c r="AF80" s="2" t="str" cm="1">
        <f t="array" ref="AF80">_xlfn.XLOOKUP($A80&amp;AF$5,'[1]NBA-Data-1980-2019'!$B$1:$B$16305&amp;'[1]NBA-Data-1980-2019'!$A$1:$A$16305,'[1]NBA-Data-1980-2019'!$D$1:$D$16305,"",0)</f>
        <v/>
      </c>
      <c r="AG80" s="2" t="str" cm="1">
        <f t="array" ref="AG80">_xlfn.XLOOKUP($A80&amp;AG$5,'[1]NBA-Data-1980-2019'!$B$1:$B$16305&amp;'[1]NBA-Data-1980-2019'!$A$1:$A$16305,'[1]NBA-Data-1980-2019'!$D$1:$D$16305,"",0)</f>
        <v/>
      </c>
      <c r="AH80" s="2" t="str" cm="1">
        <f t="array" ref="AH80">_xlfn.XLOOKUP($A80&amp;AH$5,'[1]NBA-Data-1980-2019'!$B$1:$B$16305&amp;'[1]NBA-Data-1980-2019'!$A$1:$A$16305,'[1]NBA-Data-1980-2019'!$H$1:$H$16305,"",0)</f>
        <v/>
      </c>
      <c r="AI80" s="2" t="str" cm="1">
        <f t="array" ref="AI80">_xlfn.XLOOKUP($A80&amp;AI$5,'[1]NBA-Data-1980-2019'!$B$1:$B$16305&amp;'[1]NBA-Data-1980-2019'!$A$1:$A$16305,'[1]NBA-Data-1980-2019'!$H$1:$H$16305,"",0)</f>
        <v/>
      </c>
      <c r="AJ80" s="2" t="str" cm="1">
        <f t="array" ref="AJ80">_xlfn.XLOOKUP($A80&amp;AJ$5,'[1]NBA-Data-1980-2019'!$B$1:$B$16305&amp;'[1]NBA-Data-1980-2019'!$A$1:$A$16305,'[1]NBA-Data-1980-2019'!$H$1:$H$16305,"",0)</f>
        <v/>
      </c>
      <c r="AK80" s="2" t="str" cm="1">
        <f t="array" ref="AK80">_xlfn.XLOOKUP($A80&amp;AK$5,'[1]NBA-Data-1980-2019'!$B$1:$B$16305&amp;'[1]NBA-Data-1980-2019'!$A$1:$A$16305,'[1]NBA-Data-1980-2019'!$H$1:$H$16305,"",0)</f>
        <v/>
      </c>
      <c r="AL80" s="2" t="str" cm="1">
        <f t="array" ref="AL80">_xlfn.XLOOKUP($A80&amp;AL$5,'[1]NBA-Data-1980-2019'!$B$1:$B$16305&amp;'[1]NBA-Data-1980-2019'!$A$1:$A$16305,'[1]NBA-Data-1980-2019'!$H$1:$H$16305,"",0)</f>
        <v/>
      </c>
      <c r="AM80" s="2" t="str" cm="1">
        <f t="array" ref="AM80">_xlfn.XLOOKUP($A80&amp;AM$5,'[1]NBA-Data-1980-2019'!$B$1:$B$16305&amp;'[1]NBA-Data-1980-2019'!$A$1:$A$16305,'[1]NBA-Data-1980-2019'!$H$1:$H$16305,"",0)</f>
        <v/>
      </c>
      <c r="AN80" s="2" t="str" cm="1">
        <f t="array" ref="AN80">_xlfn.XLOOKUP($A80&amp;AN$5,'[1]NBA-Data-1980-2019'!$B$1:$B$16305&amp;'[1]NBA-Data-1980-2019'!$A$1:$A$16305,'[1]NBA-Data-1980-2019'!$H$1:$H$16305,"",0)</f>
        <v/>
      </c>
      <c r="AO80" s="2" t="str" cm="1">
        <f t="array" ref="AO80">_xlfn.XLOOKUP($A80&amp;AO$5,'[1]NBA-Data-1980-2019'!$B$1:$B$16305&amp;'[1]NBA-Data-1980-2019'!$A$1:$A$16305,'[1]NBA-Data-1980-2019'!$H$1:$H$16305,"",0)</f>
        <v/>
      </c>
      <c r="AP80" s="2" t="str" cm="1">
        <f t="array" ref="AP80">_xlfn.XLOOKUP($A80&amp;AP$5,'[1]NBA-Data-1980-2019'!$B$1:$B$16305&amp;'[1]NBA-Data-1980-2019'!$A$1:$A$16305,'[1]NBA-Data-1980-2019'!$H$1:$H$16305,"",0)</f>
        <v/>
      </c>
      <c r="AQ80" s="2" t="str" cm="1">
        <f t="array" ref="AQ80">_xlfn.XLOOKUP($A80&amp;AQ$5,'[1]NBA-Data-1980-2019'!$B$1:$B$16305&amp;'[1]NBA-Data-1980-2019'!$A$1:$A$16305,'[1]NBA-Data-1980-2019'!$H$1:$H$16305,"",0)</f>
        <v/>
      </c>
      <c r="AR80" s="2" t="str" cm="1">
        <f t="array" ref="AR80">_xlfn.XLOOKUP($A80&amp;AR$5,'[1]NBA-Data-1980-2019'!$B$1:$B$16305&amp;'[1]NBA-Data-1980-2019'!$A$1:$A$16305,'[1]NBA-Data-1980-2019'!$H$1:$H$16305,"",0)</f>
        <v/>
      </c>
      <c r="AS80" s="2" t="str" cm="1">
        <f t="array" ref="AS80">_xlfn.XLOOKUP($A80&amp;AS$5,'[1]NBA-Data-1980-2019'!$B$1:$B$16305&amp;'[1]NBA-Data-1980-2019'!$A$1:$A$16305,'[1]NBA-Data-1980-2019'!$H$1:$H$16305,"",0)</f>
        <v/>
      </c>
      <c r="AT80" s="2" t="str" cm="1">
        <f t="array" ref="AT80">_xlfn.XLOOKUP($A80&amp;AT$5,'[1]NBA-Data-1980-2019'!$B$1:$B$16305&amp;'[1]NBA-Data-1980-2019'!$A$1:$A$16305,'[1]NBA-Data-1980-2019'!$H$1:$H$16305,"",0)</f>
        <v/>
      </c>
      <c r="AU80" s="2" t="str" cm="1">
        <f t="array" ref="AU80">_xlfn.XLOOKUP($A80&amp;AU$5,'[1]NBA-Data-1980-2019'!$B$1:$B$16305&amp;'[1]NBA-Data-1980-2019'!$A$1:$A$16305,'[1]NBA-Data-1980-2019'!$H$1:$H$16305,"",0)</f>
        <v/>
      </c>
      <c r="AV80" s="2" t="str" cm="1">
        <f t="array" ref="AV80">_xlfn.XLOOKUP($A80&amp;AV$5,'[1]NBA-Data-1980-2019'!$B$1:$B$16305&amp;'[1]NBA-Data-1980-2019'!$A$1:$A$16305,'[1]NBA-Data-1980-2019'!$H$1:$H$16305,"",0)</f>
        <v/>
      </c>
      <c r="AW80" s="2" t="str" cm="1">
        <f t="array" ref="AW80">_xlfn.XLOOKUP($A80&amp;AW$5,'[1]NBA-Data-1980-2019'!$B$1:$B$16305&amp;'[1]NBA-Data-1980-2019'!$A$1:$A$16305,'[1]NBA-Data-1980-2019'!$H$1:$H$16305,"",0)</f>
        <v/>
      </c>
      <c r="AX80" s="2" t="str" cm="1">
        <f t="array" ref="AX80">_xlfn.XLOOKUP($A80&amp;AX$5,'[1]NBA-Data-1980-2019'!$B$1:$B$16305&amp;'[1]NBA-Data-1980-2019'!$A$1:$A$16305,'[1]NBA-Data-1980-2019'!$H$1:$H$16305,"",0)</f>
        <v/>
      </c>
      <c r="AY80" s="2" t="str" cm="1">
        <f t="array" ref="AY80">_xlfn.XLOOKUP($A80&amp;AY$5,'[1]NBA-Data-1980-2019'!$B$1:$B$16305&amp;'[1]NBA-Data-1980-2019'!$A$1:$A$16305,'[1]NBA-Data-1980-2019'!$H$1:$H$16305,"",0)</f>
        <v/>
      </c>
      <c r="AZ80" s="2" t="str" cm="1">
        <f t="array" ref="AZ80">_xlfn.XLOOKUP($A80&amp;AZ$5,'[1]NBA-Data-1980-2019'!$B$1:$B$16305&amp;'[1]NBA-Data-1980-2019'!$A$1:$A$16305,'[1]NBA-Data-1980-2019'!$H$1:$H$16305,"",0)</f>
        <v/>
      </c>
      <c r="BA80" s="2" t="str" cm="1">
        <f t="array" ref="BA80">_xlfn.XLOOKUP($A80&amp;BA$5,'[1]NBA-Data-1980-2019'!$B$1:$B$16305&amp;'[1]NBA-Data-1980-2019'!$A$1:$A$16305,'[1]NBA-Data-1980-2019'!$H$1:$H$16305,"",0)</f>
        <v/>
      </c>
      <c r="BB80" s="2" t="str" cm="1">
        <f t="array" ref="BB80">_xlfn.XLOOKUP($A80&amp;BB$5,'[1]NBA-Data-1980-2019'!$B$1:$B$16305&amp;'[1]NBA-Data-1980-2019'!$A$1:$A$16305,'[1]NBA-Data-1980-2019'!$H$1:$H$16305,"",0)</f>
        <v/>
      </c>
      <c r="BC80" s="2" t="str" cm="1">
        <f t="array" ref="BC80">_xlfn.XLOOKUP($A80&amp;BC$5,'[1]NBA-Data-1980-2019'!$B$1:$B$16305&amp;'[1]NBA-Data-1980-2019'!$A$1:$A$16305,'[1]NBA-Data-1980-2019'!$H$1:$H$16305,"",0)</f>
        <v/>
      </c>
      <c r="BD80" s="2" t="str" cm="1">
        <f t="array" ref="BD80">_xlfn.XLOOKUP($A80&amp;BD$5,'[1]NBA-Data-1980-2019'!$B$1:$B$16305&amp;'[1]NBA-Data-1980-2019'!$A$1:$A$16305,'[1]NBA-Data-1980-2019'!$H$1:$H$16305,"",0)</f>
        <v/>
      </c>
      <c r="BE80" s="2" t="str" cm="1">
        <f t="array" ref="BE80">_xlfn.XLOOKUP($A80&amp;BE$5,'[1]NBA-Data-1980-2019'!$B$1:$B$16305&amp;'[1]NBA-Data-1980-2019'!$A$1:$A$16305,'[1]NBA-Data-1980-2019'!$H$1:$H$16305,"",0)</f>
        <v/>
      </c>
      <c r="BF80" s="2" t="str" cm="1">
        <f t="array" ref="BF80">_xlfn.XLOOKUP($A80&amp;BF$5,'[1]NBA-Data-1980-2019'!$B$1:$B$16305&amp;'[1]NBA-Data-1980-2019'!$A$1:$A$16305,'[1]NBA-Data-1980-2019'!$H$1:$H$16305,"",0)</f>
        <v/>
      </c>
      <c r="BG80" s="2" t="str" cm="1">
        <f t="array" ref="BG80">_xlfn.XLOOKUP($A80&amp;BG$5,'[1]NBA-Data-1980-2019'!$B$1:$B$16305&amp;'[1]NBA-Data-1980-2019'!$A$1:$A$16305,'[1]NBA-Data-1980-2019'!$H$1:$H$16305,"",0)</f>
        <v/>
      </c>
      <c r="BH80" s="2" t="str" cm="1">
        <f t="array" ref="BH80">_xlfn.XLOOKUP($A80&amp;BH$5,'[1]NBA-Data-1980-2019'!$B$1:$B$16305&amp;'[1]NBA-Data-1980-2019'!$A$1:$A$16305,'[1]NBA-Data-1980-2019'!$H$1:$H$16305,"",0)</f>
        <v/>
      </c>
      <c r="BI80" s="2" cm="1">
        <f t="array" ref="BI80">_xlfn.XLOOKUP($A80&amp;BI$5,'[1]NBA-Data-1980-2019'!$B$1:$B$16305&amp;'[1]NBA-Data-1980-2019'!$A$1:$A$16305,'[1]NBA-Data-1980-2019'!$H$1:$H$16305,"",0)</f>
        <v>403.5</v>
      </c>
      <c r="BJ80" s="2" cm="1">
        <f t="array" ref="BJ80">_xlfn.XLOOKUP($A80&amp;BJ$5,'[1]NBA-Data-1980-2019'!$B$1:$B$16305&amp;'[1]NBA-Data-1980-2019'!$A$1:$A$16305,'[1]NBA-Data-1980-2019'!$H$1:$H$16305,"",0)</f>
        <v>374.4</v>
      </c>
      <c r="BK80" s="2" t="str" cm="1">
        <f t="array" ref="BK80">_xlfn.XLOOKUP($A80&amp;BK$5,'[1]NBA-Data-1980-2019'!$B$1:$B$16305&amp;'[1]NBA-Data-1980-2019'!$A$1:$A$16305,'[1]NBA-Data-1980-2019'!$H$1:$H$16305,"",0)</f>
        <v/>
      </c>
      <c r="BL80" s="2" t="str" cm="1">
        <f t="array" ref="BL80">_xlfn.XLOOKUP($A80&amp;BL$5,'[1]NBA-Data-1980-2019'!$B$1:$B$16305&amp;'[1]NBA-Data-1980-2019'!$A$1:$A$16305,'[1]NBA-Data-1980-2019'!$H$1:$H$16305,"",0)</f>
        <v/>
      </c>
      <c r="BM80" s="2" t="str" cm="1">
        <f t="array" ref="BM80">_xlfn.XLOOKUP($A80&amp;BM$5,'[1]NBA-Data-1980-2019'!$B$1:$B$16305&amp;'[1]NBA-Data-1980-2019'!$A$1:$A$16305,'[1]NBA-Data-1980-2019'!$H$1:$H$16305,"",0)</f>
        <v/>
      </c>
      <c r="BN80" s="2" t="str" cm="1">
        <f t="array" ref="BN80">_xlfn.XLOOKUP($A80&amp;BN$5,'[1]NBA-Data-1980-2019'!$B$1:$B$16305&amp;'[1]NBA-Data-1980-2019'!$A$1:$A$16305,'[1]NBA-Data-1980-2019'!$F$1:$F$16305,"",0)</f>
        <v/>
      </c>
      <c r="BO80" s="2" t="str" cm="1">
        <f t="array" ref="BO80">_xlfn.XLOOKUP($A80&amp;BO$5,'[1]NBA-Data-1980-2019'!$B$1:$B$16305&amp;'[1]NBA-Data-1980-2019'!$A$1:$A$16305,'[1]NBA-Data-1980-2019'!$F$1:$F$16305,"",0)</f>
        <v/>
      </c>
      <c r="BP80" s="2" t="str" cm="1">
        <f t="array" ref="BP80">_xlfn.XLOOKUP($A80&amp;BP$5,'[1]NBA-Data-1980-2019'!$B$1:$B$16305&amp;'[1]NBA-Data-1980-2019'!$A$1:$A$16305,'[1]NBA-Data-1980-2019'!$F$1:$F$16305,"",0)</f>
        <v/>
      </c>
      <c r="BQ80" s="2" t="str" cm="1">
        <f t="array" ref="BQ80">_xlfn.XLOOKUP($A80&amp;BQ$5,'[1]NBA-Data-1980-2019'!$B$1:$B$16305&amp;'[1]NBA-Data-1980-2019'!$A$1:$A$16305,'[1]NBA-Data-1980-2019'!$F$1:$F$16305,"",0)</f>
        <v/>
      </c>
      <c r="BR80" s="2" t="str" cm="1">
        <f t="array" ref="BR80">_xlfn.XLOOKUP($A80&amp;BR$5,'[1]NBA-Data-1980-2019'!$B$1:$B$16305&amp;'[1]NBA-Data-1980-2019'!$A$1:$A$16305,'[1]NBA-Data-1980-2019'!$F$1:$F$16305,"",0)</f>
        <v/>
      </c>
      <c r="BS80" s="2" t="str" cm="1">
        <f t="array" ref="BS80">_xlfn.XLOOKUP($A80&amp;BS$5,'[1]NBA-Data-1980-2019'!$B$1:$B$16305&amp;'[1]NBA-Data-1980-2019'!$A$1:$A$16305,'[1]NBA-Data-1980-2019'!$F$1:$F$16305,"",0)</f>
        <v/>
      </c>
      <c r="BT80" s="2" t="str" cm="1">
        <f t="array" ref="BT80">_xlfn.XLOOKUP($A80&amp;BT$5,'[1]NBA-Data-1980-2019'!$B$1:$B$16305&amp;'[1]NBA-Data-1980-2019'!$A$1:$A$16305,'[1]NBA-Data-1980-2019'!$F$1:$F$16305,"",0)</f>
        <v/>
      </c>
      <c r="BU80" s="2" t="str" cm="1">
        <f t="array" ref="BU80">_xlfn.XLOOKUP($A80&amp;BU$5,'[1]NBA-Data-1980-2019'!$B$1:$B$16305&amp;'[1]NBA-Data-1980-2019'!$A$1:$A$16305,'[1]NBA-Data-1980-2019'!$F$1:$F$16305,"",0)</f>
        <v/>
      </c>
      <c r="BV80" s="2" t="str" cm="1">
        <f t="array" ref="BV80">_xlfn.XLOOKUP($A80&amp;BV$5,'[1]NBA-Data-1980-2019'!$B$1:$B$16305&amp;'[1]NBA-Data-1980-2019'!$A$1:$A$16305,'[1]NBA-Data-1980-2019'!$F$1:$F$16305,"",0)</f>
        <v/>
      </c>
      <c r="BW80" s="2" t="str" cm="1">
        <f t="array" ref="BW80">_xlfn.XLOOKUP($A80&amp;BW$5,'[1]NBA-Data-1980-2019'!$B$1:$B$16305&amp;'[1]NBA-Data-1980-2019'!$A$1:$A$16305,'[1]NBA-Data-1980-2019'!$F$1:$F$16305,"",0)</f>
        <v/>
      </c>
      <c r="BX80" s="2" t="str" cm="1">
        <f t="array" ref="BX80">_xlfn.XLOOKUP($A80&amp;BX$5,'[1]NBA-Data-1980-2019'!$B$1:$B$16305&amp;'[1]NBA-Data-1980-2019'!$A$1:$A$16305,'[1]NBA-Data-1980-2019'!$F$1:$F$16305,"",0)</f>
        <v/>
      </c>
      <c r="BY80" s="2" t="str" cm="1">
        <f t="array" ref="BY80">_xlfn.XLOOKUP($A80&amp;BY$5,'[1]NBA-Data-1980-2019'!$B$1:$B$16305&amp;'[1]NBA-Data-1980-2019'!$A$1:$A$16305,'[1]NBA-Data-1980-2019'!$F$1:$F$16305,"",0)</f>
        <v/>
      </c>
      <c r="BZ80" s="2" t="str" cm="1">
        <f t="array" ref="BZ80">_xlfn.XLOOKUP($A80&amp;BZ$5,'[1]NBA-Data-1980-2019'!$B$1:$B$16305&amp;'[1]NBA-Data-1980-2019'!$A$1:$A$16305,'[1]NBA-Data-1980-2019'!$F$1:$F$16305,"",0)</f>
        <v/>
      </c>
      <c r="CA80" s="2" t="str" cm="1">
        <f t="array" ref="CA80">_xlfn.XLOOKUP($A80&amp;CA$5,'[1]NBA-Data-1980-2019'!$B$1:$B$16305&amp;'[1]NBA-Data-1980-2019'!$A$1:$A$16305,'[1]NBA-Data-1980-2019'!$F$1:$F$16305,"",0)</f>
        <v/>
      </c>
      <c r="CB80" s="2" t="str" cm="1">
        <f t="array" ref="CB80">_xlfn.XLOOKUP($A80&amp;CB$5,'[1]NBA-Data-1980-2019'!$B$1:$B$16305&amp;'[1]NBA-Data-1980-2019'!$A$1:$A$16305,'[1]NBA-Data-1980-2019'!$F$1:$F$16305,"",0)</f>
        <v/>
      </c>
      <c r="CC80" s="2" t="str" cm="1">
        <f t="array" ref="CC80">_xlfn.XLOOKUP($A80&amp;CC$5,'[1]NBA-Data-1980-2019'!$B$1:$B$16305&amp;'[1]NBA-Data-1980-2019'!$A$1:$A$16305,'[1]NBA-Data-1980-2019'!$F$1:$F$16305,"",0)</f>
        <v/>
      </c>
      <c r="CD80" s="2" t="str" cm="1">
        <f t="array" ref="CD80">_xlfn.XLOOKUP($A80&amp;CD$5,'[1]NBA-Data-1980-2019'!$B$1:$B$16305&amp;'[1]NBA-Data-1980-2019'!$A$1:$A$16305,'[1]NBA-Data-1980-2019'!$F$1:$F$16305,"",0)</f>
        <v/>
      </c>
      <c r="CE80" s="2" t="str" cm="1">
        <f t="array" ref="CE80">_xlfn.XLOOKUP($A80&amp;CE$5,'[1]NBA-Data-1980-2019'!$B$1:$B$16305&amp;'[1]NBA-Data-1980-2019'!$A$1:$A$16305,'[1]NBA-Data-1980-2019'!$F$1:$F$16305,"",0)</f>
        <v/>
      </c>
      <c r="CF80" s="2" t="str" cm="1">
        <f t="array" ref="CF80">_xlfn.XLOOKUP($A80&amp;CF$5,'[1]NBA-Data-1980-2019'!$B$1:$B$16305&amp;'[1]NBA-Data-1980-2019'!$A$1:$A$16305,'[1]NBA-Data-1980-2019'!$F$1:$F$16305,"",0)</f>
        <v/>
      </c>
      <c r="CG80" s="2" t="str" cm="1">
        <f t="array" ref="CG80">_xlfn.XLOOKUP($A80&amp;CG$5,'[1]NBA-Data-1980-2019'!$B$1:$B$16305&amp;'[1]NBA-Data-1980-2019'!$A$1:$A$16305,'[1]NBA-Data-1980-2019'!$F$1:$F$16305,"",0)</f>
        <v/>
      </c>
      <c r="CH80" s="2" t="str" cm="1">
        <f t="array" ref="CH80">_xlfn.XLOOKUP($A80&amp;CH$5,'[1]NBA-Data-1980-2019'!$B$1:$B$16305&amp;'[1]NBA-Data-1980-2019'!$A$1:$A$16305,'[1]NBA-Data-1980-2019'!$F$1:$F$16305,"",0)</f>
        <v/>
      </c>
      <c r="CI80" s="2" t="str" cm="1">
        <f t="array" ref="CI80">_xlfn.XLOOKUP($A80&amp;CI$5,'[1]NBA-Data-1980-2019'!$B$1:$B$16305&amp;'[1]NBA-Data-1980-2019'!$A$1:$A$16305,'[1]NBA-Data-1980-2019'!$F$1:$F$16305,"",0)</f>
        <v/>
      </c>
      <c r="CJ80" s="2" t="str" cm="1">
        <f t="array" ref="CJ80">_xlfn.XLOOKUP($A80&amp;CJ$5,'[1]NBA-Data-1980-2019'!$B$1:$B$16305&amp;'[1]NBA-Data-1980-2019'!$A$1:$A$16305,'[1]NBA-Data-1980-2019'!$F$1:$F$16305,"",0)</f>
        <v/>
      </c>
      <c r="CK80" s="2" t="str" cm="1">
        <f t="array" ref="CK80">_xlfn.XLOOKUP($A80&amp;CK$5,'[1]NBA-Data-1980-2019'!$B$1:$B$16305&amp;'[1]NBA-Data-1980-2019'!$A$1:$A$16305,'[1]NBA-Data-1980-2019'!$F$1:$F$16305,"",0)</f>
        <v/>
      </c>
      <c r="CL80" s="2" t="str" cm="1">
        <f t="array" ref="CL80">_xlfn.XLOOKUP($A80&amp;CL$5,'[1]NBA-Data-1980-2019'!$B$1:$B$16305&amp;'[1]NBA-Data-1980-2019'!$A$1:$A$16305,'[1]NBA-Data-1980-2019'!$F$1:$F$16305,"",0)</f>
        <v/>
      </c>
      <c r="CM80" s="2" t="str" cm="1">
        <f t="array" ref="CM80">_xlfn.XLOOKUP($A80&amp;CM$5,'[1]NBA-Data-1980-2019'!$B$1:$B$16305&amp;'[1]NBA-Data-1980-2019'!$A$1:$A$16305,'[1]NBA-Data-1980-2019'!$F$1:$F$16305,"",0)</f>
        <v/>
      </c>
      <c r="CN80" s="2" t="str" cm="1">
        <f t="array" ref="CN80">_xlfn.XLOOKUP($A80&amp;CN$5,'[1]NBA-Data-1980-2019'!$B$1:$B$16305&amp;'[1]NBA-Data-1980-2019'!$A$1:$A$16305,'[1]NBA-Data-1980-2019'!$F$1:$F$16305,"",0)</f>
        <v/>
      </c>
      <c r="CO80" s="2" cm="1">
        <f t="array" ref="CO80">_xlfn.XLOOKUP($A80&amp;CO$5,'[1]NBA-Data-1980-2019'!$B$1:$B$16305&amp;'[1]NBA-Data-1980-2019'!$A$1:$A$16305,'[1]NBA-Data-1980-2019'!$F$1:$F$16305,"",0)</f>
        <v>12</v>
      </c>
      <c r="CP80" s="2" cm="1">
        <f t="array" ref="CP80">_xlfn.XLOOKUP($A80&amp;CP$5,'[1]NBA-Data-1980-2019'!$B$1:$B$16305&amp;'[1]NBA-Data-1980-2019'!$A$1:$A$16305,'[1]NBA-Data-1980-2019'!$F$1:$F$16305,"",0)</f>
        <v>11.9</v>
      </c>
      <c r="CQ80" s="2" t="str" cm="1">
        <f t="array" ref="CQ80">_xlfn.XLOOKUP($A80&amp;CQ$5,'[1]NBA-Data-1980-2019'!$B$1:$B$16305&amp;'[1]NBA-Data-1980-2019'!$A$1:$A$16305,'[1]NBA-Data-1980-2019'!$F$1:$F$16305,"",0)</f>
        <v/>
      </c>
      <c r="CR80" s="2" t="str" cm="1">
        <f t="array" ref="CR80">_xlfn.XLOOKUP($A80&amp;CR$5,'[1]NBA-Data-1980-2019'!$B$1:$B$16305&amp;'[1]NBA-Data-1980-2019'!$A$1:$A$16305,'[1]NBA-Data-1980-2019'!$F$1:$F$16305,"",0)</f>
        <v/>
      </c>
      <c r="CS80" s="2" t="str" cm="1">
        <f t="array" ref="CS80">_xlfn.XLOOKUP($A80&amp;CS$5,'[1]NBA-Data-1980-2019'!$B$1:$B$16305&amp;'[1]NBA-Data-1980-2019'!$A$1:$A$16305,'[1]NBA-Data-1980-2019'!$F$1:$F$16305,"",0)</f>
        <v/>
      </c>
      <c r="CU80" s="2" t="str">
        <f>_xlfn.XLOOKUP($A80,TEAMS!$G$1:$G$839,TEAMS!$H$1:$H$839,"",0)</f>
        <v>SG</v>
      </c>
      <c r="CV80" s="2" t="str">
        <f>_xlfn.XLOOKUP($CU80,DASHBOARD!$B$22:$B$27,DASHBOARD!$C$22:$C$27,"",0)</f>
        <v>GUARD</v>
      </c>
      <c r="CY80" s="63">
        <f>SUMIFS('[1]NBA-Data-1980-2019'!$G$1:$G$16305,'[1]NBA-Data-1980-2019'!$B$1:$B$16305,$A80,'[1]NBA-Data-1980-2019'!$A$1:$A$16305,CY$9)</f>
        <v>0</v>
      </c>
      <c r="CZ80" s="63">
        <f>SUMIFS('[1]NBA-Data-1980-2019'!$G$1:$G$16305,'[1]NBA-Data-1980-2019'!$B$1:$B$16305,$A80,'[1]NBA-Data-1980-2019'!$A$1:$A$16305,CZ$9)</f>
        <v>0</v>
      </c>
      <c r="DA80" s="63">
        <f>SUMIFS('[1]NBA-Data-1980-2019'!$G$1:$G$16305,'[1]NBA-Data-1980-2019'!$B$1:$B$16305,$A80,'[1]NBA-Data-1980-2019'!$A$1:$A$16305,DA$9)</f>
        <v>0</v>
      </c>
      <c r="DB80" s="63">
        <f>SUMIFS('[1]NBA-Data-1980-2019'!$G$1:$G$16305,'[1]NBA-Data-1980-2019'!$B$1:$B$16305,$A80,'[1]NBA-Data-1980-2019'!$A$1:$A$16305,DB$9)</f>
        <v>0</v>
      </c>
      <c r="DC80" s="63">
        <f>SUMIFS('[1]NBA-Data-1980-2019'!$G$1:$G$16305,'[1]NBA-Data-1980-2019'!$B$1:$B$16305,$A80,'[1]NBA-Data-1980-2019'!$A$1:$A$16305,DC$9)</f>
        <v>0</v>
      </c>
      <c r="DD80" s="63">
        <f>SUMIFS('[1]NBA-Data-1980-2019'!$G$1:$G$16305,'[1]NBA-Data-1980-2019'!$B$1:$B$16305,$A80,'[1]NBA-Data-1980-2019'!$A$1:$A$16305,DD$9)</f>
        <v>0</v>
      </c>
      <c r="DE80" s="63">
        <f>SUMIFS('[1]NBA-Data-1980-2019'!$G$1:$G$16305,'[1]NBA-Data-1980-2019'!$B$1:$B$16305,$A80,'[1]NBA-Data-1980-2019'!$A$1:$A$16305,DE$9)</f>
        <v>0</v>
      </c>
      <c r="DF80" s="63">
        <f>SUMIFS('[1]NBA-Data-1980-2019'!$G$1:$G$16305,'[1]NBA-Data-1980-2019'!$B$1:$B$16305,$A80,'[1]NBA-Data-1980-2019'!$A$1:$A$16305,DF$9)</f>
        <v>0</v>
      </c>
      <c r="DG80" s="63">
        <f>SUMIFS('[1]NBA-Data-1980-2019'!$G$1:$G$16305,'[1]NBA-Data-1980-2019'!$B$1:$B$16305,$A80,'[1]NBA-Data-1980-2019'!$A$1:$A$16305,DG$9)</f>
        <v>0</v>
      </c>
      <c r="DH80" s="63">
        <f>SUMIFS('[1]NBA-Data-1980-2019'!$G$1:$G$16305,'[1]NBA-Data-1980-2019'!$B$1:$B$16305,$A80,'[1]NBA-Data-1980-2019'!$A$1:$A$16305,DH$9)</f>
        <v>0</v>
      </c>
      <c r="DI80" s="63">
        <f>SUMIFS('[1]NBA-Data-1980-2019'!$G$1:$G$16305,'[1]NBA-Data-1980-2019'!$B$1:$B$16305,$A80,'[1]NBA-Data-1980-2019'!$A$1:$A$16305,DI$9)</f>
        <v>0</v>
      </c>
      <c r="DJ80" s="63">
        <f>SUMIFS('[1]NBA-Data-1980-2019'!$G$1:$G$16305,'[1]NBA-Data-1980-2019'!$B$1:$B$16305,$A80,'[1]NBA-Data-1980-2019'!$A$1:$A$16305,DJ$9)</f>
        <v>0</v>
      </c>
      <c r="DK80" s="63">
        <f>SUMIFS('[1]NBA-Data-1980-2019'!$G$1:$G$16305,'[1]NBA-Data-1980-2019'!$B$1:$B$16305,$A80,'[1]NBA-Data-1980-2019'!$A$1:$A$16305,DK$9)</f>
        <v>0</v>
      </c>
      <c r="DL80" s="63">
        <f>SUMIFS('[1]NBA-Data-1980-2019'!$G$1:$G$16305,'[1]NBA-Data-1980-2019'!$B$1:$B$16305,$A80,'[1]NBA-Data-1980-2019'!$A$1:$A$16305,DL$9)</f>
        <v>0</v>
      </c>
      <c r="DM80" s="63">
        <f>SUMIFS('[1]NBA-Data-1980-2019'!$G$1:$G$16305,'[1]NBA-Data-1980-2019'!$B$1:$B$16305,$A80,'[1]NBA-Data-1980-2019'!$A$1:$A$16305,DM$9)</f>
        <v>0</v>
      </c>
      <c r="DN80" s="63">
        <f>SUMIFS('[1]NBA-Data-1980-2019'!$G$1:$G$16305,'[1]NBA-Data-1980-2019'!$B$1:$B$16305,$A80,'[1]NBA-Data-1980-2019'!$A$1:$A$16305,DN$9)</f>
        <v>0</v>
      </c>
      <c r="DO80" s="63">
        <f>SUMIFS('[1]NBA-Data-1980-2019'!$G$1:$G$16305,'[1]NBA-Data-1980-2019'!$B$1:$B$16305,$A80,'[1]NBA-Data-1980-2019'!$A$1:$A$16305,DO$9)</f>
        <v>0</v>
      </c>
      <c r="DP80" s="63">
        <f>SUMIFS('[1]NBA-Data-1980-2019'!$G$1:$G$16305,'[1]NBA-Data-1980-2019'!$B$1:$B$16305,$A80,'[1]NBA-Data-1980-2019'!$A$1:$A$16305,DP$9)</f>
        <v>0</v>
      </c>
      <c r="DQ80" s="63">
        <f>SUMIFS('[1]NBA-Data-1980-2019'!$G$1:$G$16305,'[1]NBA-Data-1980-2019'!$B$1:$B$16305,$A80,'[1]NBA-Data-1980-2019'!$A$1:$A$16305,DQ$9)</f>
        <v>0</v>
      </c>
      <c r="DR80" s="63">
        <f>SUMIFS('[1]NBA-Data-1980-2019'!$G$1:$G$16305,'[1]NBA-Data-1980-2019'!$B$1:$B$16305,$A80,'[1]NBA-Data-1980-2019'!$A$1:$A$16305,DR$9)</f>
        <v>0</v>
      </c>
      <c r="DS80" s="63">
        <f>SUMIFS('[1]NBA-Data-1980-2019'!$G$1:$G$16305,'[1]NBA-Data-1980-2019'!$B$1:$B$16305,$A80,'[1]NBA-Data-1980-2019'!$A$1:$A$16305,DS$9)</f>
        <v>0</v>
      </c>
      <c r="DT80" s="63">
        <f>SUMIFS('[1]NBA-Data-1980-2019'!$G$1:$G$16305,'[1]NBA-Data-1980-2019'!$B$1:$B$16305,$A80,'[1]NBA-Data-1980-2019'!$A$1:$A$16305,DT$9)</f>
        <v>0</v>
      </c>
      <c r="DU80" s="63">
        <f>SUMIFS('[1]NBA-Data-1980-2019'!$G$1:$G$16305,'[1]NBA-Data-1980-2019'!$B$1:$B$16305,$A80,'[1]NBA-Data-1980-2019'!$A$1:$A$16305,DU$9)</f>
        <v>0</v>
      </c>
      <c r="DV80" s="63">
        <f>SUMIFS('[1]NBA-Data-1980-2019'!$G$1:$G$16305,'[1]NBA-Data-1980-2019'!$B$1:$B$16305,$A80,'[1]NBA-Data-1980-2019'!$A$1:$A$16305,DV$9)</f>
        <v>0</v>
      </c>
      <c r="DW80" s="63">
        <f>SUMIFS('[1]NBA-Data-1980-2019'!$G$1:$G$16305,'[1]NBA-Data-1980-2019'!$B$1:$B$16305,$A80,'[1]NBA-Data-1980-2019'!$A$1:$A$16305,DW$9)</f>
        <v>0</v>
      </c>
      <c r="DX80" s="63">
        <f>SUMIFS('[1]NBA-Data-1980-2019'!$G$1:$G$16305,'[1]NBA-Data-1980-2019'!$B$1:$B$16305,$A80,'[1]NBA-Data-1980-2019'!$A$1:$A$16305,DX$9)</f>
        <v>0</v>
      </c>
      <c r="DY80" s="63">
        <f>SUMIFS('[1]NBA-Data-1980-2019'!$G$1:$G$16305,'[1]NBA-Data-1980-2019'!$B$1:$B$16305,$A80,'[1]NBA-Data-1980-2019'!$A$1:$A$16305,DY$9)</f>
        <v>0</v>
      </c>
      <c r="DZ80" s="63">
        <f>SUMIFS('[1]NBA-Data-1980-2019'!$G$1:$G$16305,'[1]NBA-Data-1980-2019'!$B$1:$B$16305,$A80,'[1]NBA-Data-1980-2019'!$A$1:$A$16305,DZ$9)</f>
        <v>0</v>
      </c>
      <c r="EA80" s="63">
        <f>SUMIFS('[1]NBA-Data-1980-2019'!$G$1:$G$16305,'[1]NBA-Data-1980-2019'!$B$1:$B$16305,$A80,'[1]NBA-Data-1980-2019'!$A$1:$A$16305,EA$9)</f>
        <v>0</v>
      </c>
      <c r="EB80" s="63">
        <f>SUMIFS('[1]NBA-Data-1980-2019'!$G$1:$G$16305,'[1]NBA-Data-1980-2019'!$B$1:$B$16305,$A80,'[1]NBA-Data-1980-2019'!$A$1:$A$16305,EB$9)</f>
        <v>0</v>
      </c>
      <c r="EC80" s="63">
        <f>SUMIFS('[1]NBA-Data-1980-2019'!$G$1:$G$16305,'[1]NBA-Data-1980-2019'!$B$1:$B$16305,$A80,'[1]NBA-Data-1980-2019'!$A$1:$A$16305,EC$9)</f>
        <v>0</v>
      </c>
      <c r="ED80" s="63">
        <f>SUMIFS('[1]NBA-Data-1980-2019'!$G$1:$G$16305,'[1]NBA-Data-1980-2019'!$B$1:$B$16305,$A80,'[1]NBA-Data-1980-2019'!$A$1:$A$16305,ED$9)</f>
        <v>0</v>
      </c>
      <c r="EH80" s="2" t="s">
        <v>1478</v>
      </c>
    </row>
    <row r="81" spans="1:165" x14ac:dyDescent="0.2">
      <c r="A81" s="2" t="s">
        <v>995</v>
      </c>
      <c r="B81" s="2" t="str" cm="1">
        <f t="array" ref="B81">_xlfn.XLOOKUP($A81&amp;B$5,'[1]NBA-Data-1980-2019'!$B$1:$B$16305&amp;'[1]NBA-Data-1980-2019'!$A$1:$A$16305,'[1]NBA-Data-1980-2019'!$D$1:$D$16305,"",0)</f>
        <v>CLE</v>
      </c>
      <c r="C81" s="2" t="str" cm="1">
        <f t="array" ref="C81">_xlfn.XLOOKUP($A81&amp;C$5,'[1]NBA-Data-1980-2019'!$B$1:$B$16305&amp;'[1]NBA-Data-1980-2019'!$A$1:$A$16305,'[1]NBA-Data-1980-2019'!$D$1:$D$16305,"",0)</f>
        <v>CLE</v>
      </c>
      <c r="D81" s="2" t="str" cm="1">
        <f t="array" ref="D81">_xlfn.XLOOKUP($A81&amp;D$5,'[1]NBA-Data-1980-2019'!$B$1:$B$16305&amp;'[1]NBA-Data-1980-2019'!$A$1:$A$16305,'[1]NBA-Data-1980-2019'!$D$1:$D$16305,"",0)</f>
        <v>CLE</v>
      </c>
      <c r="E81" s="2" t="str" cm="1">
        <f t="array" ref="E81">_xlfn.XLOOKUP($A81&amp;E$5,'[1]NBA-Data-1980-2019'!$B$1:$B$16305&amp;'[1]NBA-Data-1980-2019'!$A$1:$A$16305,'[1]NBA-Data-1980-2019'!$D$1:$D$16305,"",0)</f>
        <v>CLE</v>
      </c>
      <c r="F81" s="2" t="str" cm="1">
        <f t="array" ref="F81">_xlfn.XLOOKUP($A81&amp;F$5,'[1]NBA-Data-1980-2019'!$B$1:$B$16305&amp;'[1]NBA-Data-1980-2019'!$A$1:$A$16305,'[1]NBA-Data-1980-2019'!$D$1:$D$16305,"",0)</f>
        <v>CLE</v>
      </c>
      <c r="G81" s="2" t="str" cm="1">
        <f t="array" ref="G81">_xlfn.XLOOKUP($A81&amp;G$5,'[1]NBA-Data-1980-2019'!$B$1:$B$16305&amp;'[1]NBA-Data-1980-2019'!$A$1:$A$16305,'[1]NBA-Data-1980-2019'!$D$1:$D$16305,"",0)</f>
        <v>CLE</v>
      </c>
      <c r="H81" s="2" t="str" cm="1">
        <f t="array" ref="H81">_xlfn.XLOOKUP($A81&amp;H$5,'[1]NBA-Data-1980-2019'!$B$1:$B$16305&amp;'[1]NBA-Data-1980-2019'!$A$1:$A$16305,'[1]NBA-Data-1980-2019'!$D$1:$D$16305,"",0)</f>
        <v>CLE</v>
      </c>
      <c r="I81" s="2" t="str" cm="1">
        <f t="array" ref="I81">_xlfn.XLOOKUP($A81&amp;I$5,'[1]NBA-Data-1980-2019'!$B$1:$B$16305&amp;'[1]NBA-Data-1980-2019'!$A$1:$A$16305,'[1]NBA-Data-1980-2019'!$D$1:$D$16305,"",0)</f>
        <v>CLE</v>
      </c>
      <c r="J81" s="2" t="str" cm="1">
        <f t="array" ref="J81">_xlfn.XLOOKUP($A81&amp;J$5,'[1]NBA-Data-1980-2019'!$B$1:$B$16305&amp;'[1]NBA-Data-1980-2019'!$A$1:$A$16305,'[1]NBA-Data-1980-2019'!$D$1:$D$16305,"",0)</f>
        <v>CLE</v>
      </c>
      <c r="K81" s="2" t="str" cm="1">
        <f t="array" ref="K81">_xlfn.XLOOKUP($A81&amp;K$5,'[1]NBA-Data-1980-2019'!$B$1:$B$16305&amp;'[1]NBA-Data-1980-2019'!$A$1:$A$16305,'[1]NBA-Data-1980-2019'!$D$1:$D$16305,"",0)</f>
        <v>CLE</v>
      </c>
      <c r="L81" s="2" t="str" cm="1">
        <f t="array" ref="L81">_xlfn.XLOOKUP($A81&amp;L$5,'[1]NBA-Data-1980-2019'!$B$1:$B$16305&amp;'[1]NBA-Data-1980-2019'!$A$1:$A$16305,'[1]NBA-Data-1980-2019'!$D$1:$D$16305,"",0)</f>
        <v>SAS</v>
      </c>
      <c r="M81" s="2" t="str" cm="1">
        <f t="array" ref="M81">_xlfn.XLOOKUP($A81&amp;M$5,'[1]NBA-Data-1980-2019'!$B$1:$B$16305&amp;'[1]NBA-Data-1980-2019'!$A$1:$A$16305,'[1]NBA-Data-1980-2019'!$D$1:$D$16305,"",0)</f>
        <v>SAS</v>
      </c>
      <c r="N81" s="2" t="str" cm="1">
        <f t="array" ref="N81">_xlfn.XLOOKUP($A81&amp;N$5,'[1]NBA-Data-1980-2019'!$B$1:$B$16305&amp;'[1]NBA-Data-1980-2019'!$A$1:$A$16305,'[1]NBA-Data-1980-2019'!$D$1:$D$16305,"",0)</f>
        <v>SAS</v>
      </c>
      <c r="O81" s="2" t="str" cm="1">
        <f t="array" ref="O81">_xlfn.XLOOKUP($A81&amp;O$5,'[1]NBA-Data-1980-2019'!$B$1:$B$16305&amp;'[1]NBA-Data-1980-2019'!$A$1:$A$16305,'[1]NBA-Data-1980-2019'!$D$1:$D$16305,"",0)</f>
        <v/>
      </c>
      <c r="P81" s="2" t="str" cm="1">
        <f t="array" ref="P81">_xlfn.XLOOKUP($A81&amp;P$5,'[1]NBA-Data-1980-2019'!$B$1:$B$16305&amp;'[1]NBA-Data-1980-2019'!$A$1:$A$16305,'[1]NBA-Data-1980-2019'!$D$1:$D$16305,"",0)</f>
        <v/>
      </c>
      <c r="Q81" s="2" t="str" cm="1">
        <f t="array" ref="Q81">_xlfn.XLOOKUP($A81&amp;Q$5,'[1]NBA-Data-1980-2019'!$B$1:$B$16305&amp;'[1]NBA-Data-1980-2019'!$A$1:$A$16305,'[1]NBA-Data-1980-2019'!$D$1:$D$16305,"",0)</f>
        <v/>
      </c>
      <c r="R81" s="2" t="str" cm="1">
        <f t="array" ref="R81">_xlfn.XLOOKUP($A81&amp;R$5,'[1]NBA-Data-1980-2019'!$B$1:$B$16305&amp;'[1]NBA-Data-1980-2019'!$A$1:$A$16305,'[1]NBA-Data-1980-2019'!$D$1:$D$16305,"",0)</f>
        <v/>
      </c>
      <c r="S81" s="2" t="str" cm="1">
        <f t="array" ref="S81">_xlfn.XLOOKUP($A81&amp;S$5,'[1]NBA-Data-1980-2019'!$B$1:$B$16305&amp;'[1]NBA-Data-1980-2019'!$A$1:$A$16305,'[1]NBA-Data-1980-2019'!$D$1:$D$16305,"",0)</f>
        <v/>
      </c>
      <c r="T81" s="2" t="str" cm="1">
        <f t="array" ref="T81">_xlfn.XLOOKUP($A81&amp;T$5,'[1]NBA-Data-1980-2019'!$B$1:$B$16305&amp;'[1]NBA-Data-1980-2019'!$A$1:$A$16305,'[1]NBA-Data-1980-2019'!$D$1:$D$16305,"",0)</f>
        <v/>
      </c>
      <c r="U81" s="2" t="str" cm="1">
        <f t="array" ref="U81">_xlfn.XLOOKUP($A81&amp;U$5,'[1]NBA-Data-1980-2019'!$B$1:$B$16305&amp;'[1]NBA-Data-1980-2019'!$A$1:$A$16305,'[1]NBA-Data-1980-2019'!$D$1:$D$16305,"",0)</f>
        <v/>
      </c>
      <c r="V81" s="2" t="str" cm="1">
        <f t="array" ref="V81">_xlfn.XLOOKUP($A81&amp;V$5,'[1]NBA-Data-1980-2019'!$B$1:$B$16305&amp;'[1]NBA-Data-1980-2019'!$A$1:$A$16305,'[1]NBA-Data-1980-2019'!$D$1:$D$16305,"",0)</f>
        <v/>
      </c>
      <c r="W81" s="2" t="str" cm="1">
        <f t="array" ref="W81">_xlfn.XLOOKUP($A81&amp;W$5,'[1]NBA-Data-1980-2019'!$B$1:$B$16305&amp;'[1]NBA-Data-1980-2019'!$A$1:$A$16305,'[1]NBA-Data-1980-2019'!$D$1:$D$16305,"",0)</f>
        <v/>
      </c>
      <c r="X81" s="2" t="str" cm="1">
        <f t="array" ref="X81">_xlfn.XLOOKUP($A81&amp;X$5,'[1]NBA-Data-1980-2019'!$B$1:$B$16305&amp;'[1]NBA-Data-1980-2019'!$A$1:$A$16305,'[1]NBA-Data-1980-2019'!$D$1:$D$16305,"",0)</f>
        <v/>
      </c>
      <c r="Y81" s="2" t="str" cm="1">
        <f t="array" ref="Y81">_xlfn.XLOOKUP($A81&amp;Y$5,'[1]NBA-Data-1980-2019'!$B$1:$B$16305&amp;'[1]NBA-Data-1980-2019'!$A$1:$A$16305,'[1]NBA-Data-1980-2019'!$D$1:$D$16305,"",0)</f>
        <v/>
      </c>
      <c r="Z81" s="2" t="str" cm="1">
        <f t="array" ref="Z81">_xlfn.XLOOKUP($A81&amp;Z$5,'[1]NBA-Data-1980-2019'!$B$1:$B$16305&amp;'[1]NBA-Data-1980-2019'!$A$1:$A$16305,'[1]NBA-Data-1980-2019'!$D$1:$D$16305,"",0)</f>
        <v/>
      </c>
      <c r="AA81" s="2" t="str" cm="1">
        <f t="array" ref="AA81">_xlfn.XLOOKUP($A81&amp;AA$5,'[1]NBA-Data-1980-2019'!$B$1:$B$16305&amp;'[1]NBA-Data-1980-2019'!$A$1:$A$16305,'[1]NBA-Data-1980-2019'!$D$1:$D$16305,"",0)</f>
        <v/>
      </c>
      <c r="AB81" s="2" t="str" cm="1">
        <f t="array" ref="AB81">_xlfn.XLOOKUP($A81&amp;AB$5,'[1]NBA-Data-1980-2019'!$B$1:$B$16305&amp;'[1]NBA-Data-1980-2019'!$A$1:$A$16305,'[1]NBA-Data-1980-2019'!$D$1:$D$16305,"",0)</f>
        <v/>
      </c>
      <c r="AC81" s="2" t="str" cm="1">
        <f t="array" ref="AC81">_xlfn.XLOOKUP($A81&amp;AC$5,'[1]NBA-Data-1980-2019'!$B$1:$B$16305&amp;'[1]NBA-Data-1980-2019'!$A$1:$A$16305,'[1]NBA-Data-1980-2019'!$D$1:$D$16305,"",0)</f>
        <v/>
      </c>
      <c r="AD81" s="2" t="str" cm="1">
        <f t="array" ref="AD81">_xlfn.XLOOKUP($A81&amp;AD$5,'[1]NBA-Data-1980-2019'!$B$1:$B$16305&amp;'[1]NBA-Data-1980-2019'!$A$1:$A$16305,'[1]NBA-Data-1980-2019'!$D$1:$D$16305,"",0)</f>
        <v/>
      </c>
      <c r="AE81" s="2" t="str" cm="1">
        <f t="array" ref="AE81">_xlfn.XLOOKUP($A81&amp;AE$5,'[1]NBA-Data-1980-2019'!$B$1:$B$16305&amp;'[1]NBA-Data-1980-2019'!$A$1:$A$16305,'[1]NBA-Data-1980-2019'!$D$1:$D$16305,"",0)</f>
        <v/>
      </c>
      <c r="AF81" s="2" t="str" cm="1">
        <f t="array" ref="AF81">_xlfn.XLOOKUP($A81&amp;AF$5,'[1]NBA-Data-1980-2019'!$B$1:$B$16305&amp;'[1]NBA-Data-1980-2019'!$A$1:$A$16305,'[1]NBA-Data-1980-2019'!$D$1:$D$16305,"",0)</f>
        <v/>
      </c>
      <c r="AG81" s="2" t="str" cm="1">
        <f t="array" ref="AG81">_xlfn.XLOOKUP($A81&amp;AG$5,'[1]NBA-Data-1980-2019'!$B$1:$B$16305&amp;'[1]NBA-Data-1980-2019'!$A$1:$A$16305,'[1]NBA-Data-1980-2019'!$D$1:$D$16305,"",0)</f>
        <v/>
      </c>
      <c r="AH81" s="2" cm="1">
        <f t="array" ref="AH81">_xlfn.XLOOKUP($A81&amp;AH$5,'[1]NBA-Data-1980-2019'!$B$1:$B$16305&amp;'[1]NBA-Data-1980-2019'!$A$1:$A$16305,'[1]NBA-Data-1980-2019'!$H$1:$H$16305,"",0)</f>
        <v>1660.5</v>
      </c>
      <c r="AI81" s="2" cm="1">
        <f t="array" ref="AI81">_xlfn.XLOOKUP($A81&amp;AI$5,'[1]NBA-Data-1980-2019'!$B$1:$B$16305&amp;'[1]NBA-Data-1980-2019'!$A$1:$A$16305,'[1]NBA-Data-1980-2019'!$H$1:$H$16305,"",0)</f>
        <v>938.40000000000009</v>
      </c>
      <c r="AJ81" s="2" cm="1">
        <f t="array" ref="AJ81">_xlfn.XLOOKUP($A81&amp;AJ$5,'[1]NBA-Data-1980-2019'!$B$1:$B$16305&amp;'[1]NBA-Data-1980-2019'!$A$1:$A$16305,'[1]NBA-Data-1980-2019'!$H$1:$H$16305,"",0)</f>
        <v>1459.2</v>
      </c>
      <c r="AK81" s="2" cm="1">
        <f t="array" ref="AK81">_xlfn.XLOOKUP($A81&amp;AK$5,'[1]NBA-Data-1980-2019'!$B$1:$B$16305&amp;'[1]NBA-Data-1980-2019'!$A$1:$A$16305,'[1]NBA-Data-1980-2019'!$H$1:$H$16305,"",0)</f>
        <v>966</v>
      </c>
      <c r="AL81" s="2" cm="1">
        <f t="array" ref="AL81">_xlfn.XLOOKUP($A81&amp;AL$5,'[1]NBA-Data-1980-2019'!$B$1:$B$16305&amp;'[1]NBA-Data-1980-2019'!$A$1:$A$16305,'[1]NBA-Data-1980-2019'!$H$1:$H$16305,"",0)</f>
        <v>1287.3999999999999</v>
      </c>
      <c r="AM81" s="2" cm="1">
        <f t="array" ref="AM81">_xlfn.XLOOKUP($A81&amp;AM$5,'[1]NBA-Data-1980-2019'!$B$1:$B$16305&amp;'[1]NBA-Data-1980-2019'!$A$1:$A$16305,'[1]NBA-Data-1980-2019'!$H$1:$H$16305,"",0)</f>
        <v>2681.4</v>
      </c>
      <c r="AN81" s="2" cm="1">
        <f t="array" ref="AN81">_xlfn.XLOOKUP($A81&amp;AN$5,'[1]NBA-Data-1980-2019'!$B$1:$B$16305&amp;'[1]NBA-Data-1980-2019'!$A$1:$A$16305,'[1]NBA-Data-1980-2019'!$H$1:$H$16305,"",0)</f>
        <v>2632.2000000000003</v>
      </c>
      <c r="AO81" s="2" cm="1">
        <f t="array" ref="AO81">_xlfn.XLOOKUP($A81&amp;AO$5,'[1]NBA-Data-1980-2019'!$B$1:$B$16305&amp;'[1]NBA-Data-1980-2019'!$A$1:$A$16305,'[1]NBA-Data-1980-2019'!$H$1:$H$16305,"",0)</f>
        <v>1035</v>
      </c>
      <c r="AP81" s="2" cm="1">
        <f t="array" ref="AP81">_xlfn.XLOOKUP($A81&amp;AP$5,'[1]NBA-Data-1980-2019'!$B$1:$B$16305&amp;'[1]NBA-Data-1980-2019'!$A$1:$A$16305,'[1]NBA-Data-1980-2019'!$H$1:$H$16305,"",0)</f>
        <v>1060</v>
      </c>
      <c r="AQ81" s="2" cm="1">
        <f t="array" ref="AQ81">_xlfn.XLOOKUP($A81&amp;AQ$5,'[1]NBA-Data-1980-2019'!$B$1:$B$16305&amp;'[1]NBA-Data-1980-2019'!$A$1:$A$16305,'[1]NBA-Data-1980-2019'!$H$1:$H$16305,"",0)</f>
        <v>1323</v>
      </c>
      <c r="AR81" s="2" cm="1">
        <f t="array" ref="AR81">_xlfn.XLOOKUP($A81&amp;AR$5,'[1]NBA-Data-1980-2019'!$B$1:$B$16305&amp;'[1]NBA-Data-1980-2019'!$A$1:$A$16305,'[1]NBA-Data-1980-2019'!$H$1:$H$16305,"",0)</f>
        <v>1688</v>
      </c>
      <c r="AS81" s="2" cm="1">
        <f t="array" ref="AS81">_xlfn.XLOOKUP($A81&amp;AS$5,'[1]NBA-Data-1980-2019'!$B$1:$B$16305&amp;'[1]NBA-Data-1980-2019'!$A$1:$A$16305,'[1]NBA-Data-1980-2019'!$H$1:$H$16305,"",0)</f>
        <v>800</v>
      </c>
      <c r="AT81" s="2" cm="1">
        <f t="array" ref="AT81">_xlfn.XLOOKUP($A81&amp;AT$5,'[1]NBA-Data-1980-2019'!$B$1:$B$16305&amp;'[1]NBA-Data-1980-2019'!$A$1:$A$16305,'[1]NBA-Data-1980-2019'!$H$1:$H$16305,"",0)</f>
        <v>601.6</v>
      </c>
      <c r="AU81" s="2" t="str" cm="1">
        <f t="array" ref="AU81">_xlfn.XLOOKUP($A81&amp;AU$5,'[1]NBA-Data-1980-2019'!$B$1:$B$16305&amp;'[1]NBA-Data-1980-2019'!$A$1:$A$16305,'[1]NBA-Data-1980-2019'!$H$1:$H$16305,"",0)</f>
        <v/>
      </c>
      <c r="AV81" s="2" t="str" cm="1">
        <f t="array" ref="AV81">_xlfn.XLOOKUP($A81&amp;AV$5,'[1]NBA-Data-1980-2019'!$B$1:$B$16305&amp;'[1]NBA-Data-1980-2019'!$A$1:$A$16305,'[1]NBA-Data-1980-2019'!$H$1:$H$16305,"",0)</f>
        <v/>
      </c>
      <c r="AW81" s="2" t="str" cm="1">
        <f t="array" ref="AW81">_xlfn.XLOOKUP($A81&amp;AW$5,'[1]NBA-Data-1980-2019'!$B$1:$B$16305&amp;'[1]NBA-Data-1980-2019'!$A$1:$A$16305,'[1]NBA-Data-1980-2019'!$H$1:$H$16305,"",0)</f>
        <v/>
      </c>
      <c r="AX81" s="2" t="str" cm="1">
        <f t="array" ref="AX81">_xlfn.XLOOKUP($A81&amp;AX$5,'[1]NBA-Data-1980-2019'!$B$1:$B$16305&amp;'[1]NBA-Data-1980-2019'!$A$1:$A$16305,'[1]NBA-Data-1980-2019'!$H$1:$H$16305,"",0)</f>
        <v/>
      </c>
      <c r="AY81" s="2" t="str" cm="1">
        <f t="array" ref="AY81">_xlfn.XLOOKUP($A81&amp;AY$5,'[1]NBA-Data-1980-2019'!$B$1:$B$16305&amp;'[1]NBA-Data-1980-2019'!$A$1:$A$16305,'[1]NBA-Data-1980-2019'!$H$1:$H$16305,"",0)</f>
        <v/>
      </c>
      <c r="AZ81" s="2" t="str" cm="1">
        <f t="array" ref="AZ81">_xlfn.XLOOKUP($A81&amp;AZ$5,'[1]NBA-Data-1980-2019'!$B$1:$B$16305&amp;'[1]NBA-Data-1980-2019'!$A$1:$A$16305,'[1]NBA-Data-1980-2019'!$H$1:$H$16305,"",0)</f>
        <v/>
      </c>
      <c r="BA81" s="2" t="str" cm="1">
        <f t="array" ref="BA81">_xlfn.XLOOKUP($A81&amp;BA$5,'[1]NBA-Data-1980-2019'!$B$1:$B$16305&amp;'[1]NBA-Data-1980-2019'!$A$1:$A$16305,'[1]NBA-Data-1980-2019'!$H$1:$H$16305,"",0)</f>
        <v/>
      </c>
      <c r="BB81" s="2" t="str" cm="1">
        <f t="array" ref="BB81">_xlfn.XLOOKUP($A81&amp;BB$5,'[1]NBA-Data-1980-2019'!$B$1:$B$16305&amp;'[1]NBA-Data-1980-2019'!$A$1:$A$16305,'[1]NBA-Data-1980-2019'!$H$1:$H$16305,"",0)</f>
        <v/>
      </c>
      <c r="BC81" s="2" t="str" cm="1">
        <f t="array" ref="BC81">_xlfn.XLOOKUP($A81&amp;BC$5,'[1]NBA-Data-1980-2019'!$B$1:$B$16305&amp;'[1]NBA-Data-1980-2019'!$A$1:$A$16305,'[1]NBA-Data-1980-2019'!$H$1:$H$16305,"",0)</f>
        <v/>
      </c>
      <c r="BD81" s="2" t="str" cm="1">
        <f t="array" ref="BD81">_xlfn.XLOOKUP($A81&amp;BD$5,'[1]NBA-Data-1980-2019'!$B$1:$B$16305&amp;'[1]NBA-Data-1980-2019'!$A$1:$A$16305,'[1]NBA-Data-1980-2019'!$H$1:$H$16305,"",0)</f>
        <v/>
      </c>
      <c r="BE81" s="2" t="str" cm="1">
        <f t="array" ref="BE81">_xlfn.XLOOKUP($A81&amp;BE$5,'[1]NBA-Data-1980-2019'!$B$1:$B$16305&amp;'[1]NBA-Data-1980-2019'!$A$1:$A$16305,'[1]NBA-Data-1980-2019'!$H$1:$H$16305,"",0)</f>
        <v/>
      </c>
      <c r="BF81" s="2" t="str" cm="1">
        <f t="array" ref="BF81">_xlfn.XLOOKUP($A81&amp;BF$5,'[1]NBA-Data-1980-2019'!$B$1:$B$16305&amp;'[1]NBA-Data-1980-2019'!$A$1:$A$16305,'[1]NBA-Data-1980-2019'!$H$1:$H$16305,"",0)</f>
        <v/>
      </c>
      <c r="BG81" s="2" t="str" cm="1">
        <f t="array" ref="BG81">_xlfn.XLOOKUP($A81&amp;BG$5,'[1]NBA-Data-1980-2019'!$B$1:$B$16305&amp;'[1]NBA-Data-1980-2019'!$A$1:$A$16305,'[1]NBA-Data-1980-2019'!$H$1:$H$16305,"",0)</f>
        <v/>
      </c>
      <c r="BH81" s="2" t="str" cm="1">
        <f t="array" ref="BH81">_xlfn.XLOOKUP($A81&amp;BH$5,'[1]NBA-Data-1980-2019'!$B$1:$B$16305&amp;'[1]NBA-Data-1980-2019'!$A$1:$A$16305,'[1]NBA-Data-1980-2019'!$H$1:$H$16305,"",0)</f>
        <v/>
      </c>
      <c r="BI81" s="2" t="str" cm="1">
        <f t="array" ref="BI81">_xlfn.XLOOKUP($A81&amp;BI$5,'[1]NBA-Data-1980-2019'!$B$1:$B$16305&amp;'[1]NBA-Data-1980-2019'!$A$1:$A$16305,'[1]NBA-Data-1980-2019'!$H$1:$H$16305,"",0)</f>
        <v/>
      </c>
      <c r="BJ81" s="2" t="str" cm="1">
        <f t="array" ref="BJ81">_xlfn.XLOOKUP($A81&amp;BJ$5,'[1]NBA-Data-1980-2019'!$B$1:$B$16305&amp;'[1]NBA-Data-1980-2019'!$A$1:$A$16305,'[1]NBA-Data-1980-2019'!$H$1:$H$16305,"",0)</f>
        <v/>
      </c>
      <c r="BK81" s="2" t="str" cm="1">
        <f t="array" ref="BK81">_xlfn.XLOOKUP($A81&amp;BK$5,'[1]NBA-Data-1980-2019'!$B$1:$B$16305&amp;'[1]NBA-Data-1980-2019'!$A$1:$A$16305,'[1]NBA-Data-1980-2019'!$H$1:$H$16305,"",0)</f>
        <v/>
      </c>
      <c r="BL81" s="2" t="str" cm="1">
        <f t="array" ref="BL81">_xlfn.XLOOKUP($A81&amp;BL$5,'[1]NBA-Data-1980-2019'!$B$1:$B$16305&amp;'[1]NBA-Data-1980-2019'!$A$1:$A$16305,'[1]NBA-Data-1980-2019'!$H$1:$H$16305,"",0)</f>
        <v/>
      </c>
      <c r="BM81" s="2" t="str" cm="1">
        <f t="array" ref="BM81">_xlfn.XLOOKUP($A81&amp;BM$5,'[1]NBA-Data-1980-2019'!$B$1:$B$16305&amp;'[1]NBA-Data-1980-2019'!$A$1:$A$16305,'[1]NBA-Data-1980-2019'!$H$1:$H$16305,"",0)</f>
        <v/>
      </c>
      <c r="BN81" s="2" cm="1">
        <f t="array" ref="BN81">_xlfn.XLOOKUP($A81&amp;BN$5,'[1]NBA-Data-1980-2019'!$B$1:$B$16305&amp;'[1]NBA-Data-1980-2019'!$A$1:$A$16305,'[1]NBA-Data-1980-2019'!$F$1:$F$16305,"",0)</f>
        <v>10.9</v>
      </c>
      <c r="BO81" s="2" cm="1">
        <f t="array" ref="BO81">_xlfn.XLOOKUP($A81&amp;BO$5,'[1]NBA-Data-1980-2019'!$B$1:$B$16305&amp;'[1]NBA-Data-1980-2019'!$A$1:$A$16305,'[1]NBA-Data-1980-2019'!$F$1:$F$16305,"",0)</f>
        <v>11.2</v>
      </c>
      <c r="BP81" s="2" cm="1">
        <f t="array" ref="BP81">_xlfn.XLOOKUP($A81&amp;BP$5,'[1]NBA-Data-1980-2019'!$B$1:$B$16305&amp;'[1]NBA-Data-1980-2019'!$A$1:$A$16305,'[1]NBA-Data-1980-2019'!$F$1:$F$16305,"",0)</f>
        <v>14</v>
      </c>
      <c r="BQ81" s="2" cm="1">
        <f t="array" ref="BQ81">_xlfn.XLOOKUP($A81&amp;BQ$5,'[1]NBA-Data-1980-2019'!$B$1:$B$16305&amp;'[1]NBA-Data-1980-2019'!$A$1:$A$16305,'[1]NBA-Data-1980-2019'!$F$1:$F$16305,"",0)</f>
        <v>12</v>
      </c>
      <c r="BR81" s="2" cm="1">
        <f t="array" ref="BR81">_xlfn.XLOOKUP($A81&amp;BR$5,'[1]NBA-Data-1980-2019'!$B$1:$B$16305&amp;'[1]NBA-Data-1980-2019'!$A$1:$A$16305,'[1]NBA-Data-1980-2019'!$F$1:$F$16305,"",0)</f>
        <v>16</v>
      </c>
      <c r="BS81" s="2" cm="1">
        <f t="array" ref="BS81">_xlfn.XLOOKUP($A81&amp;BS$5,'[1]NBA-Data-1980-2019'!$B$1:$B$16305&amp;'[1]NBA-Data-1980-2019'!$A$1:$A$16305,'[1]NBA-Data-1980-2019'!$F$1:$F$16305,"",0)</f>
        <v>14.2</v>
      </c>
      <c r="BT81" s="2" cm="1">
        <f t="array" ref="BT81">_xlfn.XLOOKUP($A81&amp;BT$5,'[1]NBA-Data-1980-2019'!$B$1:$B$16305&amp;'[1]NBA-Data-1980-2019'!$A$1:$A$16305,'[1]NBA-Data-1980-2019'!$F$1:$F$16305,"",0)</f>
        <v>11.7</v>
      </c>
      <c r="BU81" s="2" cm="1">
        <f t="array" ref="BU81">_xlfn.XLOOKUP($A81&amp;BU$5,'[1]NBA-Data-1980-2019'!$B$1:$B$16305&amp;'[1]NBA-Data-1980-2019'!$A$1:$A$16305,'[1]NBA-Data-1980-2019'!$F$1:$F$16305,"",0)</f>
        <v>7.5</v>
      </c>
      <c r="BV81" s="2" cm="1">
        <f t="array" ref="BV81">_xlfn.XLOOKUP($A81&amp;BV$5,'[1]NBA-Data-1980-2019'!$B$1:$B$16305&amp;'[1]NBA-Data-1980-2019'!$A$1:$A$16305,'[1]NBA-Data-1980-2019'!$F$1:$F$16305,"",0)</f>
        <v>11</v>
      </c>
      <c r="BW81" s="2" cm="1">
        <f t="array" ref="BW81">_xlfn.XLOOKUP($A81&amp;BW$5,'[1]NBA-Data-1980-2019'!$B$1:$B$16305&amp;'[1]NBA-Data-1980-2019'!$A$1:$A$16305,'[1]NBA-Data-1980-2019'!$F$1:$F$16305,"",0)</f>
        <v>11.8</v>
      </c>
      <c r="BX81" s="2" cm="1">
        <f t="array" ref="BX81">_xlfn.XLOOKUP($A81&amp;BX$5,'[1]NBA-Data-1980-2019'!$B$1:$B$16305&amp;'[1]NBA-Data-1980-2019'!$A$1:$A$16305,'[1]NBA-Data-1980-2019'!$F$1:$F$16305,"",0)</f>
        <v>10.1</v>
      </c>
      <c r="BY81" s="2" cm="1">
        <f t="array" ref="BY81">_xlfn.XLOOKUP($A81&amp;BY$5,'[1]NBA-Data-1980-2019'!$B$1:$B$16305&amp;'[1]NBA-Data-1980-2019'!$A$1:$A$16305,'[1]NBA-Data-1980-2019'!$F$1:$F$16305,"",0)</f>
        <v>11.2</v>
      </c>
      <c r="BZ81" s="2" cm="1">
        <f t="array" ref="BZ81">_xlfn.XLOOKUP($A81&amp;BZ$5,'[1]NBA-Data-1980-2019'!$B$1:$B$16305&amp;'[1]NBA-Data-1980-2019'!$A$1:$A$16305,'[1]NBA-Data-1980-2019'!$F$1:$F$16305,"",0)</f>
        <v>5.0999999999999996</v>
      </c>
      <c r="CA81" s="2" t="str" cm="1">
        <f t="array" ref="CA81">_xlfn.XLOOKUP($A81&amp;CA$5,'[1]NBA-Data-1980-2019'!$B$1:$B$16305&amp;'[1]NBA-Data-1980-2019'!$A$1:$A$16305,'[1]NBA-Data-1980-2019'!$F$1:$F$16305,"",0)</f>
        <v/>
      </c>
      <c r="CB81" s="2" t="str" cm="1">
        <f t="array" ref="CB81">_xlfn.XLOOKUP($A81&amp;CB$5,'[1]NBA-Data-1980-2019'!$B$1:$B$16305&amp;'[1]NBA-Data-1980-2019'!$A$1:$A$16305,'[1]NBA-Data-1980-2019'!$F$1:$F$16305,"",0)</f>
        <v/>
      </c>
      <c r="CC81" s="2" t="str" cm="1">
        <f t="array" ref="CC81">_xlfn.XLOOKUP($A81&amp;CC$5,'[1]NBA-Data-1980-2019'!$B$1:$B$16305&amp;'[1]NBA-Data-1980-2019'!$A$1:$A$16305,'[1]NBA-Data-1980-2019'!$F$1:$F$16305,"",0)</f>
        <v/>
      </c>
      <c r="CD81" s="2" t="str" cm="1">
        <f t="array" ref="CD81">_xlfn.XLOOKUP($A81&amp;CD$5,'[1]NBA-Data-1980-2019'!$B$1:$B$16305&amp;'[1]NBA-Data-1980-2019'!$A$1:$A$16305,'[1]NBA-Data-1980-2019'!$F$1:$F$16305,"",0)</f>
        <v/>
      </c>
      <c r="CE81" s="2" t="str" cm="1">
        <f t="array" ref="CE81">_xlfn.XLOOKUP($A81&amp;CE$5,'[1]NBA-Data-1980-2019'!$B$1:$B$16305&amp;'[1]NBA-Data-1980-2019'!$A$1:$A$16305,'[1]NBA-Data-1980-2019'!$F$1:$F$16305,"",0)</f>
        <v/>
      </c>
      <c r="CF81" s="2" t="str" cm="1">
        <f t="array" ref="CF81">_xlfn.XLOOKUP($A81&amp;CF$5,'[1]NBA-Data-1980-2019'!$B$1:$B$16305&amp;'[1]NBA-Data-1980-2019'!$A$1:$A$16305,'[1]NBA-Data-1980-2019'!$F$1:$F$16305,"",0)</f>
        <v/>
      </c>
      <c r="CG81" s="2" t="str" cm="1">
        <f t="array" ref="CG81">_xlfn.XLOOKUP($A81&amp;CG$5,'[1]NBA-Data-1980-2019'!$B$1:$B$16305&amp;'[1]NBA-Data-1980-2019'!$A$1:$A$16305,'[1]NBA-Data-1980-2019'!$F$1:$F$16305,"",0)</f>
        <v/>
      </c>
      <c r="CH81" s="2" t="str" cm="1">
        <f t="array" ref="CH81">_xlfn.XLOOKUP($A81&amp;CH$5,'[1]NBA-Data-1980-2019'!$B$1:$B$16305&amp;'[1]NBA-Data-1980-2019'!$A$1:$A$16305,'[1]NBA-Data-1980-2019'!$F$1:$F$16305,"",0)</f>
        <v/>
      </c>
      <c r="CI81" s="2" t="str" cm="1">
        <f t="array" ref="CI81">_xlfn.XLOOKUP($A81&amp;CI$5,'[1]NBA-Data-1980-2019'!$B$1:$B$16305&amp;'[1]NBA-Data-1980-2019'!$A$1:$A$16305,'[1]NBA-Data-1980-2019'!$F$1:$F$16305,"",0)</f>
        <v/>
      </c>
      <c r="CJ81" s="2" t="str" cm="1">
        <f t="array" ref="CJ81">_xlfn.XLOOKUP($A81&amp;CJ$5,'[1]NBA-Data-1980-2019'!$B$1:$B$16305&amp;'[1]NBA-Data-1980-2019'!$A$1:$A$16305,'[1]NBA-Data-1980-2019'!$F$1:$F$16305,"",0)</f>
        <v/>
      </c>
      <c r="CK81" s="2" t="str" cm="1">
        <f t="array" ref="CK81">_xlfn.XLOOKUP($A81&amp;CK$5,'[1]NBA-Data-1980-2019'!$B$1:$B$16305&amp;'[1]NBA-Data-1980-2019'!$A$1:$A$16305,'[1]NBA-Data-1980-2019'!$F$1:$F$16305,"",0)</f>
        <v/>
      </c>
      <c r="CL81" s="2" t="str" cm="1">
        <f t="array" ref="CL81">_xlfn.XLOOKUP($A81&amp;CL$5,'[1]NBA-Data-1980-2019'!$B$1:$B$16305&amp;'[1]NBA-Data-1980-2019'!$A$1:$A$16305,'[1]NBA-Data-1980-2019'!$F$1:$F$16305,"",0)</f>
        <v/>
      </c>
      <c r="CM81" s="2" t="str" cm="1">
        <f t="array" ref="CM81">_xlfn.XLOOKUP($A81&amp;CM$5,'[1]NBA-Data-1980-2019'!$B$1:$B$16305&amp;'[1]NBA-Data-1980-2019'!$A$1:$A$16305,'[1]NBA-Data-1980-2019'!$F$1:$F$16305,"",0)</f>
        <v/>
      </c>
      <c r="CN81" s="2" t="str" cm="1">
        <f t="array" ref="CN81">_xlfn.XLOOKUP($A81&amp;CN$5,'[1]NBA-Data-1980-2019'!$B$1:$B$16305&amp;'[1]NBA-Data-1980-2019'!$A$1:$A$16305,'[1]NBA-Data-1980-2019'!$F$1:$F$16305,"",0)</f>
        <v/>
      </c>
      <c r="CO81" s="2" t="str" cm="1">
        <f t="array" ref="CO81">_xlfn.XLOOKUP($A81&amp;CO$5,'[1]NBA-Data-1980-2019'!$B$1:$B$16305&amp;'[1]NBA-Data-1980-2019'!$A$1:$A$16305,'[1]NBA-Data-1980-2019'!$F$1:$F$16305,"",0)</f>
        <v/>
      </c>
      <c r="CP81" s="2" t="str" cm="1">
        <f t="array" ref="CP81">_xlfn.XLOOKUP($A81&amp;CP$5,'[1]NBA-Data-1980-2019'!$B$1:$B$16305&amp;'[1]NBA-Data-1980-2019'!$A$1:$A$16305,'[1]NBA-Data-1980-2019'!$F$1:$F$16305,"",0)</f>
        <v/>
      </c>
      <c r="CQ81" s="2" t="str" cm="1">
        <f t="array" ref="CQ81">_xlfn.XLOOKUP($A81&amp;CQ$5,'[1]NBA-Data-1980-2019'!$B$1:$B$16305&amp;'[1]NBA-Data-1980-2019'!$A$1:$A$16305,'[1]NBA-Data-1980-2019'!$F$1:$F$16305,"",0)</f>
        <v/>
      </c>
      <c r="CR81" s="2" t="str" cm="1">
        <f t="array" ref="CR81">_xlfn.XLOOKUP($A81&amp;CR$5,'[1]NBA-Data-1980-2019'!$B$1:$B$16305&amp;'[1]NBA-Data-1980-2019'!$A$1:$A$16305,'[1]NBA-Data-1980-2019'!$F$1:$F$16305,"",0)</f>
        <v/>
      </c>
      <c r="CS81" s="2" t="str" cm="1">
        <f t="array" ref="CS81">_xlfn.XLOOKUP($A81&amp;CS$5,'[1]NBA-Data-1980-2019'!$B$1:$B$16305&amp;'[1]NBA-Data-1980-2019'!$A$1:$A$16305,'[1]NBA-Data-1980-2019'!$F$1:$F$16305,"",0)</f>
        <v/>
      </c>
      <c r="CU81" s="2" t="str">
        <f>_xlfn.XLOOKUP($A81,TEAMS!$G$1:$G$839,TEAMS!$H$1:$H$839,"",0)</f>
        <v>SF</v>
      </c>
      <c r="CV81" s="2" t="str">
        <f>_xlfn.XLOOKUP($CU81,DASHBOARD!$B$22:$B$27,DASHBOARD!$C$22:$C$27,"",0)</f>
        <v>FORWARD</v>
      </c>
      <c r="CY81" s="63">
        <f>SUMIFS('[1]NBA-Data-1980-2019'!$G$1:$G$16305,'[1]NBA-Data-1980-2019'!$B$1:$B$16305,$A81,'[1]NBA-Data-1980-2019'!$A$1:$A$16305,CY$9)</f>
        <v>2640000</v>
      </c>
      <c r="CZ81" s="63">
        <f>SUMIFS('[1]NBA-Data-1980-2019'!$G$1:$G$16305,'[1]NBA-Data-1980-2019'!$B$1:$B$16305,$A81,'[1]NBA-Data-1980-2019'!$A$1:$A$16305,CZ$9)</f>
        <v>2843000</v>
      </c>
      <c r="DA81" s="63">
        <f>SUMIFS('[1]NBA-Data-1980-2019'!$G$1:$G$16305,'[1]NBA-Data-1980-2019'!$B$1:$B$16305,$A81,'[1]NBA-Data-1980-2019'!$A$1:$A$16305,DA$9)</f>
        <v>3143000</v>
      </c>
      <c r="DB81" s="63">
        <f>SUMIFS('[1]NBA-Data-1980-2019'!$G$1:$G$16305,'[1]NBA-Data-1980-2019'!$B$1:$B$16305,$A81,'[1]NBA-Data-1980-2019'!$A$1:$A$16305,DB$9)</f>
        <v>3543000</v>
      </c>
      <c r="DC81" s="63">
        <f>SUMIFS('[1]NBA-Data-1980-2019'!$G$1:$G$16305,'[1]NBA-Data-1980-2019'!$B$1:$B$16305,$A81,'[1]NBA-Data-1980-2019'!$A$1:$A$16305,DC$9)</f>
        <v>4042000</v>
      </c>
      <c r="DD81" s="63">
        <f>SUMIFS('[1]NBA-Data-1980-2019'!$G$1:$G$16305,'[1]NBA-Data-1980-2019'!$B$1:$B$16305,$A81,'[1]NBA-Data-1980-2019'!$A$1:$A$16305,DD$9)</f>
        <v>4643000</v>
      </c>
      <c r="DE81" s="63">
        <f>SUMIFS('[1]NBA-Data-1980-2019'!$G$1:$G$16305,'[1]NBA-Data-1980-2019'!$B$1:$B$16305,$A81,'[1]NBA-Data-1980-2019'!$A$1:$A$16305,DE$9)</f>
        <v>4643000</v>
      </c>
      <c r="DF81" s="63">
        <f>SUMIFS('[1]NBA-Data-1980-2019'!$G$1:$G$16305,'[1]NBA-Data-1980-2019'!$B$1:$B$16305,$A81,'[1]NBA-Data-1980-2019'!$A$1:$A$16305,DF$9)</f>
        <v>4000000</v>
      </c>
      <c r="DG81" s="63">
        <f>SUMIFS('[1]NBA-Data-1980-2019'!$G$1:$G$16305,'[1]NBA-Data-1980-2019'!$B$1:$B$16305,$A81,'[1]NBA-Data-1980-2019'!$A$1:$A$16305,DG$9)</f>
        <v>4000000</v>
      </c>
      <c r="DH81" s="63">
        <f>SUMIFS('[1]NBA-Data-1980-2019'!$G$1:$G$16305,'[1]NBA-Data-1980-2019'!$B$1:$B$16305,$A81,'[1]NBA-Data-1980-2019'!$A$1:$A$16305,DH$9)</f>
        <v>4000000</v>
      </c>
      <c r="DI81" s="63">
        <f>SUMIFS('[1]NBA-Data-1980-2019'!$G$1:$G$16305,'[1]NBA-Data-1980-2019'!$B$1:$B$16305,$A81,'[1]NBA-Data-1980-2019'!$A$1:$A$16305,DI$9)</f>
        <v>0</v>
      </c>
      <c r="DJ81" s="63">
        <f>SUMIFS('[1]NBA-Data-1980-2019'!$G$1:$G$16305,'[1]NBA-Data-1980-2019'!$B$1:$B$16305,$A81,'[1]NBA-Data-1980-2019'!$A$1:$A$16305,DJ$9)</f>
        <v>1000000</v>
      </c>
      <c r="DK81" s="63">
        <f>SUMIFS('[1]NBA-Data-1980-2019'!$G$1:$G$16305,'[1]NBA-Data-1980-2019'!$B$1:$B$16305,$A81,'[1]NBA-Data-1980-2019'!$A$1:$A$16305,DK$9)</f>
        <v>4546000</v>
      </c>
      <c r="DL81" s="63">
        <f>SUMIFS('[1]NBA-Data-1980-2019'!$G$1:$G$16305,'[1]NBA-Data-1980-2019'!$B$1:$B$16305,$A81,'[1]NBA-Data-1980-2019'!$A$1:$A$16305,DL$9)</f>
        <v>0</v>
      </c>
      <c r="DM81" s="63">
        <f>SUMIFS('[1]NBA-Data-1980-2019'!$G$1:$G$16305,'[1]NBA-Data-1980-2019'!$B$1:$B$16305,$A81,'[1]NBA-Data-1980-2019'!$A$1:$A$16305,DM$9)</f>
        <v>0</v>
      </c>
      <c r="DN81" s="63">
        <f>SUMIFS('[1]NBA-Data-1980-2019'!$G$1:$G$16305,'[1]NBA-Data-1980-2019'!$B$1:$B$16305,$A81,'[1]NBA-Data-1980-2019'!$A$1:$A$16305,DN$9)</f>
        <v>0</v>
      </c>
      <c r="DO81" s="63">
        <f>SUMIFS('[1]NBA-Data-1980-2019'!$G$1:$G$16305,'[1]NBA-Data-1980-2019'!$B$1:$B$16305,$A81,'[1]NBA-Data-1980-2019'!$A$1:$A$16305,DO$9)</f>
        <v>0</v>
      </c>
      <c r="DP81" s="63">
        <f>SUMIFS('[1]NBA-Data-1980-2019'!$G$1:$G$16305,'[1]NBA-Data-1980-2019'!$B$1:$B$16305,$A81,'[1]NBA-Data-1980-2019'!$A$1:$A$16305,DP$9)</f>
        <v>0</v>
      </c>
      <c r="DQ81" s="63">
        <f>SUMIFS('[1]NBA-Data-1980-2019'!$G$1:$G$16305,'[1]NBA-Data-1980-2019'!$B$1:$B$16305,$A81,'[1]NBA-Data-1980-2019'!$A$1:$A$16305,DQ$9)</f>
        <v>0</v>
      </c>
      <c r="DR81" s="63">
        <f>SUMIFS('[1]NBA-Data-1980-2019'!$G$1:$G$16305,'[1]NBA-Data-1980-2019'!$B$1:$B$16305,$A81,'[1]NBA-Data-1980-2019'!$A$1:$A$16305,DR$9)</f>
        <v>0</v>
      </c>
      <c r="DS81" s="63">
        <f>SUMIFS('[1]NBA-Data-1980-2019'!$G$1:$G$16305,'[1]NBA-Data-1980-2019'!$B$1:$B$16305,$A81,'[1]NBA-Data-1980-2019'!$A$1:$A$16305,DS$9)</f>
        <v>0</v>
      </c>
      <c r="DT81" s="63">
        <f>SUMIFS('[1]NBA-Data-1980-2019'!$G$1:$G$16305,'[1]NBA-Data-1980-2019'!$B$1:$B$16305,$A81,'[1]NBA-Data-1980-2019'!$A$1:$A$16305,DT$9)</f>
        <v>0</v>
      </c>
      <c r="DU81" s="63">
        <f>SUMIFS('[1]NBA-Data-1980-2019'!$G$1:$G$16305,'[1]NBA-Data-1980-2019'!$B$1:$B$16305,$A81,'[1]NBA-Data-1980-2019'!$A$1:$A$16305,DU$9)</f>
        <v>0</v>
      </c>
      <c r="DV81" s="63">
        <f>SUMIFS('[1]NBA-Data-1980-2019'!$G$1:$G$16305,'[1]NBA-Data-1980-2019'!$B$1:$B$16305,$A81,'[1]NBA-Data-1980-2019'!$A$1:$A$16305,DV$9)</f>
        <v>0</v>
      </c>
      <c r="DW81" s="63">
        <f>SUMIFS('[1]NBA-Data-1980-2019'!$G$1:$G$16305,'[1]NBA-Data-1980-2019'!$B$1:$B$16305,$A81,'[1]NBA-Data-1980-2019'!$A$1:$A$16305,DW$9)</f>
        <v>0</v>
      </c>
      <c r="DX81" s="63">
        <f>SUMIFS('[1]NBA-Data-1980-2019'!$G$1:$G$16305,'[1]NBA-Data-1980-2019'!$B$1:$B$16305,$A81,'[1]NBA-Data-1980-2019'!$A$1:$A$16305,DX$9)</f>
        <v>0</v>
      </c>
      <c r="DY81" s="63">
        <f>SUMIFS('[1]NBA-Data-1980-2019'!$G$1:$G$16305,'[1]NBA-Data-1980-2019'!$B$1:$B$16305,$A81,'[1]NBA-Data-1980-2019'!$A$1:$A$16305,DY$9)</f>
        <v>0</v>
      </c>
      <c r="DZ81" s="63">
        <f>SUMIFS('[1]NBA-Data-1980-2019'!$G$1:$G$16305,'[1]NBA-Data-1980-2019'!$B$1:$B$16305,$A81,'[1]NBA-Data-1980-2019'!$A$1:$A$16305,DZ$9)</f>
        <v>0</v>
      </c>
      <c r="EA81" s="63">
        <f>SUMIFS('[1]NBA-Data-1980-2019'!$G$1:$G$16305,'[1]NBA-Data-1980-2019'!$B$1:$B$16305,$A81,'[1]NBA-Data-1980-2019'!$A$1:$A$16305,EA$9)</f>
        <v>0</v>
      </c>
      <c r="EB81" s="63">
        <f>SUMIFS('[1]NBA-Data-1980-2019'!$G$1:$G$16305,'[1]NBA-Data-1980-2019'!$B$1:$B$16305,$A81,'[1]NBA-Data-1980-2019'!$A$1:$A$16305,EB$9)</f>
        <v>0</v>
      </c>
      <c r="EC81" s="63">
        <f>SUMIFS('[1]NBA-Data-1980-2019'!$G$1:$G$16305,'[1]NBA-Data-1980-2019'!$B$1:$B$16305,$A81,'[1]NBA-Data-1980-2019'!$A$1:$A$16305,EC$9)</f>
        <v>0</v>
      </c>
      <c r="ED81" s="63">
        <f>SUMIFS('[1]NBA-Data-1980-2019'!$G$1:$G$16305,'[1]NBA-Data-1980-2019'!$B$1:$B$16305,$A81,'[1]NBA-Data-1980-2019'!$A$1:$A$16305,ED$9)</f>
        <v>0</v>
      </c>
      <c r="EF81" s="1"/>
      <c r="EG81" s="1"/>
      <c r="EH81" s="2" t="s">
        <v>1478</v>
      </c>
      <c r="EI81" s="1"/>
      <c r="EJ81" s="1"/>
      <c r="EK81" s="1"/>
      <c r="EL81" s="1"/>
      <c r="EM81" s="1"/>
      <c r="EN81" s="1"/>
      <c r="EP81" s="1"/>
      <c r="EQ81" s="1"/>
      <c r="ER81" s="1"/>
      <c r="ES81" s="1"/>
      <c r="ET81" s="1"/>
      <c r="EU81" s="1"/>
      <c r="EV81" s="1"/>
      <c r="EZ81" s="1"/>
      <c r="FA81" s="1"/>
      <c r="FB81" s="58"/>
      <c r="FC81" s="58"/>
      <c r="FD81" s="58"/>
      <c r="FE81" s="58"/>
      <c r="FF81" s="58"/>
      <c r="FG81" s="58"/>
      <c r="FH81" s="58"/>
      <c r="FI81" s="1"/>
    </row>
    <row r="82" spans="1:165" x14ac:dyDescent="0.2">
      <c r="A82" s="2" t="s">
        <v>649</v>
      </c>
      <c r="B82" s="2" t="str" cm="1">
        <f t="array" ref="B82">_xlfn.XLOOKUP($A82&amp;B$5,'[1]NBA-Data-1980-2019'!$B$1:$B$16305&amp;'[1]NBA-Data-1980-2019'!$A$1:$A$16305,'[1]NBA-Data-1980-2019'!$D$1:$D$16305,"",0)</f>
        <v/>
      </c>
      <c r="C82" s="2" t="str" cm="1">
        <f t="array" ref="C82">_xlfn.XLOOKUP($A82&amp;C$5,'[1]NBA-Data-1980-2019'!$B$1:$B$16305&amp;'[1]NBA-Data-1980-2019'!$A$1:$A$16305,'[1]NBA-Data-1980-2019'!$D$1:$D$16305,"",0)</f>
        <v/>
      </c>
      <c r="D82" s="2" t="str" cm="1">
        <f t="array" ref="D82">_xlfn.XLOOKUP($A82&amp;D$5,'[1]NBA-Data-1980-2019'!$B$1:$B$16305&amp;'[1]NBA-Data-1980-2019'!$A$1:$A$16305,'[1]NBA-Data-1980-2019'!$D$1:$D$16305,"",0)</f>
        <v/>
      </c>
      <c r="E82" s="2" t="str" cm="1">
        <f t="array" ref="E82">_xlfn.XLOOKUP($A82&amp;E$5,'[1]NBA-Data-1980-2019'!$B$1:$B$16305&amp;'[1]NBA-Data-1980-2019'!$A$1:$A$16305,'[1]NBA-Data-1980-2019'!$D$1:$D$16305,"",0)</f>
        <v/>
      </c>
      <c r="F82" s="2" t="str" cm="1">
        <f t="array" ref="F82">_xlfn.XLOOKUP($A82&amp;F$5,'[1]NBA-Data-1980-2019'!$B$1:$B$16305&amp;'[1]NBA-Data-1980-2019'!$A$1:$A$16305,'[1]NBA-Data-1980-2019'!$D$1:$D$16305,"",0)</f>
        <v/>
      </c>
      <c r="G82" s="2" t="str" cm="1">
        <f t="array" ref="G82">_xlfn.XLOOKUP($A82&amp;G$5,'[1]NBA-Data-1980-2019'!$B$1:$B$16305&amp;'[1]NBA-Data-1980-2019'!$A$1:$A$16305,'[1]NBA-Data-1980-2019'!$D$1:$D$16305,"",0)</f>
        <v/>
      </c>
      <c r="H82" s="2" t="str" cm="1">
        <f t="array" ref="H82">_xlfn.XLOOKUP($A82&amp;H$5,'[1]NBA-Data-1980-2019'!$B$1:$B$16305&amp;'[1]NBA-Data-1980-2019'!$A$1:$A$16305,'[1]NBA-Data-1980-2019'!$D$1:$D$16305,"",0)</f>
        <v/>
      </c>
      <c r="I82" s="2" t="str" cm="1">
        <f t="array" ref="I82">_xlfn.XLOOKUP($A82&amp;I$5,'[1]NBA-Data-1980-2019'!$B$1:$B$16305&amp;'[1]NBA-Data-1980-2019'!$A$1:$A$16305,'[1]NBA-Data-1980-2019'!$D$1:$D$16305,"",0)</f>
        <v/>
      </c>
      <c r="J82" s="2" t="str" cm="1">
        <f t="array" ref="J82">_xlfn.XLOOKUP($A82&amp;J$5,'[1]NBA-Data-1980-2019'!$B$1:$B$16305&amp;'[1]NBA-Data-1980-2019'!$A$1:$A$16305,'[1]NBA-Data-1980-2019'!$D$1:$D$16305,"",0)</f>
        <v/>
      </c>
      <c r="K82" s="2" t="str" cm="1">
        <f t="array" ref="K82">_xlfn.XLOOKUP($A82&amp;K$5,'[1]NBA-Data-1980-2019'!$B$1:$B$16305&amp;'[1]NBA-Data-1980-2019'!$A$1:$A$16305,'[1]NBA-Data-1980-2019'!$D$1:$D$16305,"",0)</f>
        <v/>
      </c>
      <c r="L82" s="2" t="str" cm="1">
        <f t="array" ref="L82">_xlfn.XLOOKUP($A82&amp;L$5,'[1]NBA-Data-1980-2019'!$B$1:$B$16305&amp;'[1]NBA-Data-1980-2019'!$A$1:$A$16305,'[1]NBA-Data-1980-2019'!$D$1:$D$16305,"",0)</f>
        <v/>
      </c>
      <c r="M82" s="2" t="str" cm="1">
        <f t="array" ref="M82">_xlfn.XLOOKUP($A82&amp;M$5,'[1]NBA-Data-1980-2019'!$B$1:$B$16305&amp;'[1]NBA-Data-1980-2019'!$A$1:$A$16305,'[1]NBA-Data-1980-2019'!$D$1:$D$16305,"",0)</f>
        <v/>
      </c>
      <c r="N82" s="2" t="str" cm="1">
        <f t="array" ref="N82">_xlfn.XLOOKUP($A82&amp;N$5,'[1]NBA-Data-1980-2019'!$B$1:$B$16305&amp;'[1]NBA-Data-1980-2019'!$A$1:$A$16305,'[1]NBA-Data-1980-2019'!$D$1:$D$16305,"",0)</f>
        <v/>
      </c>
      <c r="O82" s="2" t="str" cm="1">
        <f t="array" ref="O82">_xlfn.XLOOKUP($A82&amp;O$5,'[1]NBA-Data-1980-2019'!$B$1:$B$16305&amp;'[1]NBA-Data-1980-2019'!$A$1:$A$16305,'[1]NBA-Data-1980-2019'!$D$1:$D$16305,"",0)</f>
        <v/>
      </c>
      <c r="P82" s="2" t="str" cm="1">
        <f t="array" ref="P82">_xlfn.XLOOKUP($A82&amp;P$5,'[1]NBA-Data-1980-2019'!$B$1:$B$16305&amp;'[1]NBA-Data-1980-2019'!$A$1:$A$16305,'[1]NBA-Data-1980-2019'!$D$1:$D$16305,"",0)</f>
        <v/>
      </c>
      <c r="Q82" s="2" t="str" cm="1">
        <f t="array" ref="Q82">_xlfn.XLOOKUP($A82&amp;Q$5,'[1]NBA-Data-1980-2019'!$B$1:$B$16305&amp;'[1]NBA-Data-1980-2019'!$A$1:$A$16305,'[1]NBA-Data-1980-2019'!$D$1:$D$16305,"",0)</f>
        <v/>
      </c>
      <c r="R82" s="2" t="str" cm="1">
        <f t="array" ref="R82">_xlfn.XLOOKUP($A82&amp;R$5,'[1]NBA-Data-1980-2019'!$B$1:$B$16305&amp;'[1]NBA-Data-1980-2019'!$A$1:$A$16305,'[1]NBA-Data-1980-2019'!$D$1:$D$16305,"",0)</f>
        <v/>
      </c>
      <c r="S82" s="2" t="str" cm="1">
        <f t="array" ref="S82">_xlfn.XLOOKUP($A82&amp;S$5,'[1]NBA-Data-1980-2019'!$B$1:$B$16305&amp;'[1]NBA-Data-1980-2019'!$A$1:$A$16305,'[1]NBA-Data-1980-2019'!$D$1:$D$16305,"",0)</f>
        <v/>
      </c>
      <c r="T82" s="2" t="str" cm="1">
        <f t="array" ref="T82">_xlfn.XLOOKUP($A82&amp;T$5,'[1]NBA-Data-1980-2019'!$B$1:$B$16305&amp;'[1]NBA-Data-1980-2019'!$A$1:$A$16305,'[1]NBA-Data-1980-2019'!$D$1:$D$16305,"",0)</f>
        <v/>
      </c>
      <c r="U82" s="2" t="str" cm="1">
        <f t="array" ref="U82">_xlfn.XLOOKUP($A82&amp;U$5,'[1]NBA-Data-1980-2019'!$B$1:$B$16305&amp;'[1]NBA-Data-1980-2019'!$A$1:$A$16305,'[1]NBA-Data-1980-2019'!$D$1:$D$16305,"",0)</f>
        <v>CLE</v>
      </c>
      <c r="V82" s="2" t="str" cm="1">
        <f t="array" ref="V82">_xlfn.XLOOKUP($A82&amp;V$5,'[1]NBA-Data-1980-2019'!$B$1:$B$16305&amp;'[1]NBA-Data-1980-2019'!$A$1:$A$16305,'[1]NBA-Data-1980-2019'!$D$1:$D$16305,"",0)</f>
        <v>SAS</v>
      </c>
      <c r="W82" s="2" t="str" cm="1">
        <f t="array" ref="W82">_xlfn.XLOOKUP($A82&amp;W$5,'[1]NBA-Data-1980-2019'!$B$1:$B$16305&amp;'[1]NBA-Data-1980-2019'!$A$1:$A$16305,'[1]NBA-Data-1980-2019'!$D$1:$D$16305,"",0)</f>
        <v>SAS</v>
      </c>
      <c r="X82" s="2" t="str" cm="1">
        <f t="array" ref="X82">_xlfn.XLOOKUP($A82&amp;X$5,'[1]NBA-Data-1980-2019'!$B$1:$B$16305&amp;'[1]NBA-Data-1980-2019'!$A$1:$A$16305,'[1]NBA-Data-1980-2019'!$D$1:$D$16305,"",0)</f>
        <v>SAS</v>
      </c>
      <c r="Y82" s="2" t="str" cm="1">
        <f t="array" ref="Y82">_xlfn.XLOOKUP($A82&amp;Y$5,'[1]NBA-Data-1980-2019'!$B$1:$B$16305&amp;'[1]NBA-Data-1980-2019'!$A$1:$A$16305,'[1]NBA-Data-1980-2019'!$D$1:$D$16305,"",0)</f>
        <v>SAS</v>
      </c>
      <c r="Z82" s="2" t="str" cm="1">
        <f t="array" ref="Z82">_xlfn.XLOOKUP($A82&amp;Z$5,'[1]NBA-Data-1980-2019'!$B$1:$B$16305&amp;'[1]NBA-Data-1980-2019'!$A$1:$A$16305,'[1]NBA-Data-1980-2019'!$D$1:$D$16305,"",0)</f>
        <v>SAS</v>
      </c>
      <c r="AA82" s="2" t="str" cm="1">
        <f t="array" ref="AA82">_xlfn.XLOOKUP($A82&amp;AA$5,'[1]NBA-Data-1980-2019'!$B$1:$B$16305&amp;'[1]NBA-Data-1980-2019'!$A$1:$A$16305,'[1]NBA-Data-1980-2019'!$D$1:$D$16305,"",0)</f>
        <v>SAS</v>
      </c>
      <c r="AB82" s="2" t="str" cm="1">
        <f t="array" ref="AB82">_xlfn.XLOOKUP($A82&amp;AB$5,'[1]NBA-Data-1980-2019'!$B$1:$B$16305&amp;'[1]NBA-Data-1980-2019'!$A$1:$A$16305,'[1]NBA-Data-1980-2019'!$D$1:$D$16305,"",0)</f>
        <v>SAS</v>
      </c>
      <c r="AC82" s="2" t="str" cm="1">
        <f t="array" ref="AC82">_xlfn.XLOOKUP($A82&amp;AC$5,'[1]NBA-Data-1980-2019'!$B$1:$B$16305&amp;'[1]NBA-Data-1980-2019'!$A$1:$A$16305,'[1]NBA-Data-1980-2019'!$D$1:$D$16305,"",0)</f>
        <v>SAS</v>
      </c>
      <c r="AD82" s="2" t="str" cm="1">
        <f t="array" ref="AD82">_xlfn.XLOOKUP($A82&amp;AD$5,'[1]NBA-Data-1980-2019'!$B$1:$B$16305&amp;'[1]NBA-Data-1980-2019'!$A$1:$A$16305,'[1]NBA-Data-1980-2019'!$D$1:$D$16305,"",0)</f>
        <v>TOR</v>
      </c>
      <c r="AE82" s="2" t="str" cm="1">
        <f t="array" ref="AE82">_xlfn.XLOOKUP($A82&amp;AE$5,'[1]NBA-Data-1980-2019'!$B$1:$B$16305&amp;'[1]NBA-Data-1980-2019'!$A$1:$A$16305,'[1]NBA-Data-1980-2019'!$D$1:$D$16305,"",0)</f>
        <v/>
      </c>
      <c r="AF82" s="2" t="str" cm="1">
        <f t="array" ref="AF82">_xlfn.XLOOKUP($A82&amp;AF$5,'[1]NBA-Data-1980-2019'!$B$1:$B$16305&amp;'[1]NBA-Data-1980-2019'!$A$1:$A$16305,'[1]NBA-Data-1980-2019'!$D$1:$D$16305,"",0)</f>
        <v/>
      </c>
      <c r="AG82" s="2" t="str" cm="1">
        <f t="array" ref="AG82">_xlfn.XLOOKUP($A82&amp;AG$5,'[1]NBA-Data-1980-2019'!$B$1:$B$16305&amp;'[1]NBA-Data-1980-2019'!$A$1:$A$16305,'[1]NBA-Data-1980-2019'!$D$1:$D$16305,"",0)</f>
        <v/>
      </c>
      <c r="AH82" s="2" t="str" cm="1">
        <f t="array" ref="AH82">_xlfn.XLOOKUP($A82&amp;AH$5,'[1]NBA-Data-1980-2019'!$B$1:$B$16305&amp;'[1]NBA-Data-1980-2019'!$A$1:$A$16305,'[1]NBA-Data-1980-2019'!$H$1:$H$16305,"",0)</f>
        <v/>
      </c>
      <c r="AI82" s="2" t="str" cm="1">
        <f t="array" ref="AI82">_xlfn.XLOOKUP($A82&amp;AI$5,'[1]NBA-Data-1980-2019'!$B$1:$B$16305&amp;'[1]NBA-Data-1980-2019'!$A$1:$A$16305,'[1]NBA-Data-1980-2019'!$H$1:$H$16305,"",0)</f>
        <v/>
      </c>
      <c r="AJ82" s="2" t="str" cm="1">
        <f t="array" ref="AJ82">_xlfn.XLOOKUP($A82&amp;AJ$5,'[1]NBA-Data-1980-2019'!$B$1:$B$16305&amp;'[1]NBA-Data-1980-2019'!$A$1:$A$16305,'[1]NBA-Data-1980-2019'!$H$1:$H$16305,"",0)</f>
        <v/>
      </c>
      <c r="AK82" s="2" t="str" cm="1">
        <f t="array" ref="AK82">_xlfn.XLOOKUP($A82&amp;AK$5,'[1]NBA-Data-1980-2019'!$B$1:$B$16305&amp;'[1]NBA-Data-1980-2019'!$A$1:$A$16305,'[1]NBA-Data-1980-2019'!$H$1:$H$16305,"",0)</f>
        <v/>
      </c>
      <c r="AL82" s="2" t="str" cm="1">
        <f t="array" ref="AL82">_xlfn.XLOOKUP($A82&amp;AL$5,'[1]NBA-Data-1980-2019'!$B$1:$B$16305&amp;'[1]NBA-Data-1980-2019'!$A$1:$A$16305,'[1]NBA-Data-1980-2019'!$H$1:$H$16305,"",0)</f>
        <v/>
      </c>
      <c r="AM82" s="2" t="str" cm="1">
        <f t="array" ref="AM82">_xlfn.XLOOKUP($A82&amp;AM$5,'[1]NBA-Data-1980-2019'!$B$1:$B$16305&amp;'[1]NBA-Data-1980-2019'!$A$1:$A$16305,'[1]NBA-Data-1980-2019'!$H$1:$H$16305,"",0)</f>
        <v/>
      </c>
      <c r="AN82" s="2" t="str" cm="1">
        <f t="array" ref="AN82">_xlfn.XLOOKUP($A82&amp;AN$5,'[1]NBA-Data-1980-2019'!$B$1:$B$16305&amp;'[1]NBA-Data-1980-2019'!$A$1:$A$16305,'[1]NBA-Data-1980-2019'!$H$1:$H$16305,"",0)</f>
        <v/>
      </c>
      <c r="AO82" s="2" t="str" cm="1">
        <f t="array" ref="AO82">_xlfn.XLOOKUP($A82&amp;AO$5,'[1]NBA-Data-1980-2019'!$B$1:$B$16305&amp;'[1]NBA-Data-1980-2019'!$A$1:$A$16305,'[1]NBA-Data-1980-2019'!$H$1:$H$16305,"",0)</f>
        <v/>
      </c>
      <c r="AP82" s="2" t="str" cm="1">
        <f t="array" ref="AP82">_xlfn.XLOOKUP($A82&amp;AP$5,'[1]NBA-Data-1980-2019'!$B$1:$B$16305&amp;'[1]NBA-Data-1980-2019'!$A$1:$A$16305,'[1]NBA-Data-1980-2019'!$H$1:$H$16305,"",0)</f>
        <v/>
      </c>
      <c r="AQ82" s="2" t="str" cm="1">
        <f t="array" ref="AQ82">_xlfn.XLOOKUP($A82&amp;AQ$5,'[1]NBA-Data-1980-2019'!$B$1:$B$16305&amp;'[1]NBA-Data-1980-2019'!$A$1:$A$16305,'[1]NBA-Data-1980-2019'!$H$1:$H$16305,"",0)</f>
        <v/>
      </c>
      <c r="AR82" s="2" t="str" cm="1">
        <f t="array" ref="AR82">_xlfn.XLOOKUP($A82&amp;AR$5,'[1]NBA-Data-1980-2019'!$B$1:$B$16305&amp;'[1]NBA-Data-1980-2019'!$A$1:$A$16305,'[1]NBA-Data-1980-2019'!$H$1:$H$16305,"",0)</f>
        <v/>
      </c>
      <c r="AS82" s="2" t="str" cm="1">
        <f t="array" ref="AS82">_xlfn.XLOOKUP($A82&amp;AS$5,'[1]NBA-Data-1980-2019'!$B$1:$B$16305&amp;'[1]NBA-Data-1980-2019'!$A$1:$A$16305,'[1]NBA-Data-1980-2019'!$H$1:$H$16305,"",0)</f>
        <v/>
      </c>
      <c r="AT82" s="2" t="str" cm="1">
        <f t="array" ref="AT82">_xlfn.XLOOKUP($A82&amp;AT$5,'[1]NBA-Data-1980-2019'!$B$1:$B$16305&amp;'[1]NBA-Data-1980-2019'!$A$1:$A$16305,'[1]NBA-Data-1980-2019'!$H$1:$H$16305,"",0)</f>
        <v/>
      </c>
      <c r="AU82" s="2" t="str" cm="1">
        <f t="array" ref="AU82">_xlfn.XLOOKUP($A82&amp;AU$5,'[1]NBA-Data-1980-2019'!$B$1:$B$16305&amp;'[1]NBA-Data-1980-2019'!$A$1:$A$16305,'[1]NBA-Data-1980-2019'!$H$1:$H$16305,"",0)</f>
        <v/>
      </c>
      <c r="AV82" s="2" t="str" cm="1">
        <f t="array" ref="AV82">_xlfn.XLOOKUP($A82&amp;AV$5,'[1]NBA-Data-1980-2019'!$B$1:$B$16305&amp;'[1]NBA-Data-1980-2019'!$A$1:$A$16305,'[1]NBA-Data-1980-2019'!$H$1:$H$16305,"",0)</f>
        <v/>
      </c>
      <c r="AW82" s="2" t="str" cm="1">
        <f t="array" ref="AW82">_xlfn.XLOOKUP($A82&amp;AW$5,'[1]NBA-Data-1980-2019'!$B$1:$B$16305&amp;'[1]NBA-Data-1980-2019'!$A$1:$A$16305,'[1]NBA-Data-1980-2019'!$H$1:$H$16305,"",0)</f>
        <v/>
      </c>
      <c r="AX82" s="2" t="str" cm="1">
        <f t="array" ref="AX82">_xlfn.XLOOKUP($A82&amp;AX$5,'[1]NBA-Data-1980-2019'!$B$1:$B$16305&amp;'[1]NBA-Data-1980-2019'!$A$1:$A$16305,'[1]NBA-Data-1980-2019'!$H$1:$H$16305,"",0)</f>
        <v/>
      </c>
      <c r="AY82" s="2" t="str" cm="1">
        <f t="array" ref="AY82">_xlfn.XLOOKUP($A82&amp;AY$5,'[1]NBA-Data-1980-2019'!$B$1:$B$16305&amp;'[1]NBA-Data-1980-2019'!$A$1:$A$16305,'[1]NBA-Data-1980-2019'!$H$1:$H$16305,"",0)</f>
        <v/>
      </c>
      <c r="AZ82" s="2" t="str" cm="1">
        <f t="array" ref="AZ82">_xlfn.XLOOKUP($A82&amp;AZ$5,'[1]NBA-Data-1980-2019'!$B$1:$B$16305&amp;'[1]NBA-Data-1980-2019'!$A$1:$A$16305,'[1]NBA-Data-1980-2019'!$H$1:$H$16305,"",0)</f>
        <v/>
      </c>
      <c r="BA82" s="2" cm="1">
        <f t="array" ref="BA82">_xlfn.XLOOKUP($A82&amp;BA$5,'[1]NBA-Data-1980-2019'!$B$1:$B$16305&amp;'[1]NBA-Data-1980-2019'!$A$1:$A$16305,'[1]NBA-Data-1980-2019'!$H$1:$H$16305,"",0)</f>
        <v>116</v>
      </c>
      <c r="BB82" s="2" cm="1">
        <f t="array" ref="BB82">_xlfn.XLOOKUP($A82&amp;BB$5,'[1]NBA-Data-1980-2019'!$B$1:$B$16305&amp;'[1]NBA-Data-1980-2019'!$A$1:$A$16305,'[1]NBA-Data-1980-2019'!$H$1:$H$16305,"",0)</f>
        <v>92</v>
      </c>
      <c r="BC82" s="2" cm="1">
        <f t="array" ref="BC82">_xlfn.XLOOKUP($A82&amp;BC$5,'[1]NBA-Data-1980-2019'!$B$1:$B$16305&amp;'[1]NBA-Data-1980-2019'!$A$1:$A$16305,'[1]NBA-Data-1980-2019'!$H$1:$H$16305,"",0)</f>
        <v>1524.6000000000001</v>
      </c>
      <c r="BD82" s="2" cm="1">
        <f t="array" ref="BD82">_xlfn.XLOOKUP($A82&amp;BD$5,'[1]NBA-Data-1980-2019'!$B$1:$B$16305&amp;'[1]NBA-Data-1980-2019'!$A$1:$A$16305,'[1]NBA-Data-1980-2019'!$H$1:$H$16305,"",0)</f>
        <v>2200</v>
      </c>
      <c r="BE82" s="2" cm="1">
        <f t="array" ref="BE82">_xlfn.XLOOKUP($A82&amp;BE$5,'[1]NBA-Data-1980-2019'!$B$1:$B$16305&amp;'[1]NBA-Data-1980-2019'!$A$1:$A$16305,'[1]NBA-Data-1980-2019'!$H$1:$H$16305,"",0)</f>
        <v>1652.4</v>
      </c>
      <c r="BF82" s="2" cm="1">
        <f t="array" ref="BF82">_xlfn.XLOOKUP($A82&amp;BF$5,'[1]NBA-Data-1980-2019'!$B$1:$B$16305&amp;'[1]NBA-Data-1980-2019'!$A$1:$A$16305,'[1]NBA-Data-1980-2019'!$H$1:$H$16305,"",0)</f>
        <v>2308.5</v>
      </c>
      <c r="BG82" s="2" cm="1">
        <f t="array" ref="BG82">_xlfn.XLOOKUP($A82&amp;BG$5,'[1]NBA-Data-1980-2019'!$B$1:$B$16305&amp;'[1]NBA-Data-1980-2019'!$A$1:$A$16305,'[1]NBA-Data-1980-2019'!$H$1:$H$16305,"",0)</f>
        <v>2061.9</v>
      </c>
      <c r="BH82" s="2" cm="1">
        <f t="array" ref="BH82">_xlfn.XLOOKUP($A82&amp;BH$5,'[1]NBA-Data-1980-2019'!$B$1:$B$16305&amp;'[1]NBA-Data-1980-2019'!$A$1:$A$16305,'[1]NBA-Data-1980-2019'!$H$1:$H$16305,"",0)</f>
        <v>1808.8000000000002</v>
      </c>
      <c r="BI82" s="2" cm="1">
        <f t="array" ref="BI82">_xlfn.XLOOKUP($A82&amp;BI$5,'[1]NBA-Data-1980-2019'!$B$1:$B$16305&amp;'[1]NBA-Data-1980-2019'!$A$1:$A$16305,'[1]NBA-Data-1980-2019'!$H$1:$H$16305,"",0)</f>
        <v>1792</v>
      </c>
      <c r="BJ82" s="2" cm="1">
        <f t="array" ref="BJ82">_xlfn.XLOOKUP($A82&amp;BJ$5,'[1]NBA-Data-1980-2019'!$B$1:$B$16305&amp;'[1]NBA-Data-1980-2019'!$A$1:$A$16305,'[1]NBA-Data-1980-2019'!$H$1:$H$16305,"",0)</f>
        <v>2216</v>
      </c>
      <c r="BK82" s="2" t="str" cm="1">
        <f t="array" ref="BK82">_xlfn.XLOOKUP($A82&amp;BK$5,'[1]NBA-Data-1980-2019'!$B$1:$B$16305&amp;'[1]NBA-Data-1980-2019'!$A$1:$A$16305,'[1]NBA-Data-1980-2019'!$H$1:$H$16305,"",0)</f>
        <v/>
      </c>
      <c r="BL82" s="2" t="str" cm="1">
        <f t="array" ref="BL82">_xlfn.XLOOKUP($A82&amp;BL$5,'[1]NBA-Data-1980-2019'!$B$1:$B$16305&amp;'[1]NBA-Data-1980-2019'!$A$1:$A$16305,'[1]NBA-Data-1980-2019'!$H$1:$H$16305,"",0)</f>
        <v/>
      </c>
      <c r="BM82" s="2" t="str" cm="1">
        <f t="array" ref="BM82">_xlfn.XLOOKUP($A82&amp;BM$5,'[1]NBA-Data-1980-2019'!$B$1:$B$16305&amp;'[1]NBA-Data-1980-2019'!$A$1:$A$16305,'[1]NBA-Data-1980-2019'!$H$1:$H$16305,"",0)</f>
        <v/>
      </c>
      <c r="BN82" s="2" t="str" cm="1">
        <f t="array" ref="BN82">_xlfn.XLOOKUP($A82&amp;BN$5,'[1]NBA-Data-1980-2019'!$B$1:$B$16305&amp;'[1]NBA-Data-1980-2019'!$A$1:$A$16305,'[1]NBA-Data-1980-2019'!$F$1:$F$16305,"",0)</f>
        <v/>
      </c>
      <c r="BO82" s="2" t="str" cm="1">
        <f t="array" ref="BO82">_xlfn.XLOOKUP($A82&amp;BO$5,'[1]NBA-Data-1980-2019'!$B$1:$B$16305&amp;'[1]NBA-Data-1980-2019'!$A$1:$A$16305,'[1]NBA-Data-1980-2019'!$F$1:$F$16305,"",0)</f>
        <v/>
      </c>
      <c r="BP82" s="2" t="str" cm="1">
        <f t="array" ref="BP82">_xlfn.XLOOKUP($A82&amp;BP$5,'[1]NBA-Data-1980-2019'!$B$1:$B$16305&amp;'[1]NBA-Data-1980-2019'!$A$1:$A$16305,'[1]NBA-Data-1980-2019'!$F$1:$F$16305,"",0)</f>
        <v/>
      </c>
      <c r="BQ82" s="2" t="str" cm="1">
        <f t="array" ref="BQ82">_xlfn.XLOOKUP($A82&amp;BQ$5,'[1]NBA-Data-1980-2019'!$B$1:$B$16305&amp;'[1]NBA-Data-1980-2019'!$A$1:$A$16305,'[1]NBA-Data-1980-2019'!$F$1:$F$16305,"",0)</f>
        <v/>
      </c>
      <c r="BR82" s="2" t="str" cm="1">
        <f t="array" ref="BR82">_xlfn.XLOOKUP($A82&amp;BR$5,'[1]NBA-Data-1980-2019'!$B$1:$B$16305&amp;'[1]NBA-Data-1980-2019'!$A$1:$A$16305,'[1]NBA-Data-1980-2019'!$F$1:$F$16305,"",0)</f>
        <v/>
      </c>
      <c r="BS82" s="2" t="str" cm="1">
        <f t="array" ref="BS82">_xlfn.XLOOKUP($A82&amp;BS$5,'[1]NBA-Data-1980-2019'!$B$1:$B$16305&amp;'[1]NBA-Data-1980-2019'!$A$1:$A$16305,'[1]NBA-Data-1980-2019'!$F$1:$F$16305,"",0)</f>
        <v/>
      </c>
      <c r="BT82" s="2" t="str" cm="1">
        <f t="array" ref="BT82">_xlfn.XLOOKUP($A82&amp;BT$5,'[1]NBA-Data-1980-2019'!$B$1:$B$16305&amp;'[1]NBA-Data-1980-2019'!$A$1:$A$16305,'[1]NBA-Data-1980-2019'!$F$1:$F$16305,"",0)</f>
        <v/>
      </c>
      <c r="BU82" s="2" t="str" cm="1">
        <f t="array" ref="BU82">_xlfn.XLOOKUP($A82&amp;BU$5,'[1]NBA-Data-1980-2019'!$B$1:$B$16305&amp;'[1]NBA-Data-1980-2019'!$A$1:$A$16305,'[1]NBA-Data-1980-2019'!$F$1:$F$16305,"",0)</f>
        <v/>
      </c>
      <c r="BV82" s="2" t="str" cm="1">
        <f t="array" ref="BV82">_xlfn.XLOOKUP($A82&amp;BV$5,'[1]NBA-Data-1980-2019'!$B$1:$B$16305&amp;'[1]NBA-Data-1980-2019'!$A$1:$A$16305,'[1]NBA-Data-1980-2019'!$F$1:$F$16305,"",0)</f>
        <v/>
      </c>
      <c r="BW82" s="2" t="str" cm="1">
        <f t="array" ref="BW82">_xlfn.XLOOKUP($A82&amp;BW$5,'[1]NBA-Data-1980-2019'!$B$1:$B$16305&amp;'[1]NBA-Data-1980-2019'!$A$1:$A$16305,'[1]NBA-Data-1980-2019'!$F$1:$F$16305,"",0)</f>
        <v/>
      </c>
      <c r="BX82" s="2" t="str" cm="1">
        <f t="array" ref="BX82">_xlfn.XLOOKUP($A82&amp;BX$5,'[1]NBA-Data-1980-2019'!$B$1:$B$16305&amp;'[1]NBA-Data-1980-2019'!$A$1:$A$16305,'[1]NBA-Data-1980-2019'!$F$1:$F$16305,"",0)</f>
        <v/>
      </c>
      <c r="BY82" s="2" t="str" cm="1">
        <f t="array" ref="BY82">_xlfn.XLOOKUP($A82&amp;BY$5,'[1]NBA-Data-1980-2019'!$B$1:$B$16305&amp;'[1]NBA-Data-1980-2019'!$A$1:$A$16305,'[1]NBA-Data-1980-2019'!$F$1:$F$16305,"",0)</f>
        <v/>
      </c>
      <c r="BZ82" s="2" t="str" cm="1">
        <f t="array" ref="BZ82">_xlfn.XLOOKUP($A82&amp;BZ$5,'[1]NBA-Data-1980-2019'!$B$1:$B$16305&amp;'[1]NBA-Data-1980-2019'!$A$1:$A$16305,'[1]NBA-Data-1980-2019'!$F$1:$F$16305,"",0)</f>
        <v/>
      </c>
      <c r="CA82" s="2" t="str" cm="1">
        <f t="array" ref="CA82">_xlfn.XLOOKUP($A82&amp;CA$5,'[1]NBA-Data-1980-2019'!$B$1:$B$16305&amp;'[1]NBA-Data-1980-2019'!$A$1:$A$16305,'[1]NBA-Data-1980-2019'!$F$1:$F$16305,"",0)</f>
        <v/>
      </c>
      <c r="CB82" s="2" t="str" cm="1">
        <f t="array" ref="CB82">_xlfn.XLOOKUP($A82&amp;CB$5,'[1]NBA-Data-1980-2019'!$B$1:$B$16305&amp;'[1]NBA-Data-1980-2019'!$A$1:$A$16305,'[1]NBA-Data-1980-2019'!$F$1:$F$16305,"",0)</f>
        <v/>
      </c>
      <c r="CC82" s="2" t="str" cm="1">
        <f t="array" ref="CC82">_xlfn.XLOOKUP($A82&amp;CC$5,'[1]NBA-Data-1980-2019'!$B$1:$B$16305&amp;'[1]NBA-Data-1980-2019'!$A$1:$A$16305,'[1]NBA-Data-1980-2019'!$F$1:$F$16305,"",0)</f>
        <v/>
      </c>
      <c r="CD82" s="2" t="str" cm="1">
        <f t="array" ref="CD82">_xlfn.XLOOKUP($A82&amp;CD$5,'[1]NBA-Data-1980-2019'!$B$1:$B$16305&amp;'[1]NBA-Data-1980-2019'!$A$1:$A$16305,'[1]NBA-Data-1980-2019'!$F$1:$F$16305,"",0)</f>
        <v/>
      </c>
      <c r="CE82" s="2" t="str" cm="1">
        <f t="array" ref="CE82">_xlfn.XLOOKUP($A82&amp;CE$5,'[1]NBA-Data-1980-2019'!$B$1:$B$16305&amp;'[1]NBA-Data-1980-2019'!$A$1:$A$16305,'[1]NBA-Data-1980-2019'!$F$1:$F$16305,"",0)</f>
        <v/>
      </c>
      <c r="CF82" s="2" t="str" cm="1">
        <f t="array" ref="CF82">_xlfn.XLOOKUP($A82&amp;CF$5,'[1]NBA-Data-1980-2019'!$B$1:$B$16305&amp;'[1]NBA-Data-1980-2019'!$A$1:$A$16305,'[1]NBA-Data-1980-2019'!$F$1:$F$16305,"",0)</f>
        <v/>
      </c>
      <c r="CG82" s="2" cm="1">
        <f t="array" ref="CG82">_xlfn.XLOOKUP($A82&amp;CG$5,'[1]NBA-Data-1980-2019'!$B$1:$B$16305&amp;'[1]NBA-Data-1980-2019'!$A$1:$A$16305,'[1]NBA-Data-1980-2019'!$F$1:$F$16305,"",0)</f>
        <v>12.3</v>
      </c>
      <c r="CH82" s="2" cm="1">
        <f t="array" ref="CH82">_xlfn.XLOOKUP($A82&amp;CH$5,'[1]NBA-Data-1980-2019'!$B$1:$B$16305&amp;'[1]NBA-Data-1980-2019'!$A$1:$A$16305,'[1]NBA-Data-1980-2019'!$F$1:$F$16305,"",0)</f>
        <v>13.2</v>
      </c>
      <c r="CI82" s="2" cm="1">
        <f t="array" ref="CI82">_xlfn.XLOOKUP($A82&amp;CI$5,'[1]NBA-Data-1980-2019'!$B$1:$B$16305&amp;'[1]NBA-Data-1980-2019'!$A$1:$A$16305,'[1]NBA-Data-1980-2019'!$F$1:$F$16305,"",0)</f>
        <v>15.5</v>
      </c>
      <c r="CJ82" s="2" cm="1">
        <f t="array" ref="CJ82">_xlfn.XLOOKUP($A82&amp;CJ$5,'[1]NBA-Data-1980-2019'!$B$1:$B$16305&amp;'[1]NBA-Data-1980-2019'!$A$1:$A$16305,'[1]NBA-Data-1980-2019'!$F$1:$F$16305,"",0)</f>
        <v>14.1</v>
      </c>
      <c r="CK82" s="2" cm="1">
        <f t="array" ref="CK82">_xlfn.XLOOKUP($A82&amp;CK$5,'[1]NBA-Data-1980-2019'!$B$1:$B$16305&amp;'[1]NBA-Data-1980-2019'!$A$1:$A$16305,'[1]NBA-Data-1980-2019'!$F$1:$F$16305,"",0)</f>
        <v>13.9</v>
      </c>
      <c r="CL82" s="2" cm="1">
        <f t="array" ref="CL82">_xlfn.XLOOKUP($A82&amp;CL$5,'[1]NBA-Data-1980-2019'!$B$1:$B$16305&amp;'[1]NBA-Data-1980-2019'!$A$1:$A$16305,'[1]NBA-Data-1980-2019'!$F$1:$F$16305,"",0)</f>
        <v>16.5</v>
      </c>
      <c r="CM82" s="2" cm="1">
        <f t="array" ref="CM82">_xlfn.XLOOKUP($A82&amp;CM$5,'[1]NBA-Data-1980-2019'!$B$1:$B$16305&amp;'[1]NBA-Data-1980-2019'!$A$1:$A$16305,'[1]NBA-Data-1980-2019'!$F$1:$F$16305,"",0)</f>
        <v>10.5</v>
      </c>
      <c r="CN82" s="2" cm="1">
        <f t="array" ref="CN82">_xlfn.XLOOKUP($A82&amp;CN$5,'[1]NBA-Data-1980-2019'!$B$1:$B$16305&amp;'[1]NBA-Data-1980-2019'!$A$1:$A$16305,'[1]NBA-Data-1980-2019'!$F$1:$F$16305,"",0)</f>
        <v>10.199999999999999</v>
      </c>
      <c r="CO82" s="2" cm="1">
        <f t="array" ref="CO82">_xlfn.XLOOKUP($A82&amp;CO$5,'[1]NBA-Data-1980-2019'!$B$1:$B$16305&amp;'[1]NBA-Data-1980-2019'!$A$1:$A$16305,'[1]NBA-Data-1980-2019'!$F$1:$F$16305,"",0)</f>
        <v>11.4</v>
      </c>
      <c r="CP82" s="2" cm="1">
        <f t="array" ref="CP82">_xlfn.XLOOKUP($A82&amp;CP$5,'[1]NBA-Data-1980-2019'!$B$1:$B$16305&amp;'[1]NBA-Data-1980-2019'!$A$1:$A$16305,'[1]NBA-Data-1980-2019'!$F$1:$F$16305,"",0)</f>
        <v>13</v>
      </c>
      <c r="CQ82" s="2" t="str" cm="1">
        <f t="array" ref="CQ82">_xlfn.XLOOKUP($A82&amp;CQ$5,'[1]NBA-Data-1980-2019'!$B$1:$B$16305&amp;'[1]NBA-Data-1980-2019'!$A$1:$A$16305,'[1]NBA-Data-1980-2019'!$F$1:$F$16305,"",0)</f>
        <v/>
      </c>
      <c r="CR82" s="2" t="str" cm="1">
        <f t="array" ref="CR82">_xlfn.XLOOKUP($A82&amp;CR$5,'[1]NBA-Data-1980-2019'!$B$1:$B$16305&amp;'[1]NBA-Data-1980-2019'!$A$1:$A$16305,'[1]NBA-Data-1980-2019'!$F$1:$F$16305,"",0)</f>
        <v/>
      </c>
      <c r="CS82" s="2" t="str" cm="1">
        <f t="array" ref="CS82">_xlfn.XLOOKUP($A82&amp;CS$5,'[1]NBA-Data-1980-2019'!$B$1:$B$16305&amp;'[1]NBA-Data-1980-2019'!$A$1:$A$16305,'[1]NBA-Data-1980-2019'!$F$1:$F$16305,"",0)</f>
        <v/>
      </c>
      <c r="CU82" s="2" t="str">
        <f>_xlfn.XLOOKUP($A82,TEAMS!$G$1:$G$839,TEAMS!$H$1:$H$839,"",0)</f>
        <v>SF</v>
      </c>
      <c r="CV82" s="2" t="str">
        <f>_xlfn.XLOOKUP($CU82,DASHBOARD!$B$22:$B$27,DASHBOARD!$C$22:$C$27,"",0)</f>
        <v>FORWARD</v>
      </c>
      <c r="CY82" s="63">
        <f>SUMIFS('[1]NBA-Data-1980-2019'!$G$1:$G$16305,'[1]NBA-Data-1980-2019'!$B$1:$B$16305,$A82,'[1]NBA-Data-1980-2019'!$A$1:$A$16305,CY$9)</f>
        <v>0</v>
      </c>
      <c r="CZ82" s="63">
        <f>SUMIFS('[1]NBA-Data-1980-2019'!$G$1:$G$16305,'[1]NBA-Data-1980-2019'!$B$1:$B$16305,$A82,'[1]NBA-Data-1980-2019'!$A$1:$A$16305,CZ$9)</f>
        <v>0</v>
      </c>
      <c r="DA82" s="63">
        <f>SUMIFS('[1]NBA-Data-1980-2019'!$G$1:$G$16305,'[1]NBA-Data-1980-2019'!$B$1:$B$16305,$A82,'[1]NBA-Data-1980-2019'!$A$1:$A$16305,DA$9)</f>
        <v>0</v>
      </c>
      <c r="DB82" s="63">
        <f>SUMIFS('[1]NBA-Data-1980-2019'!$G$1:$G$16305,'[1]NBA-Data-1980-2019'!$B$1:$B$16305,$A82,'[1]NBA-Data-1980-2019'!$A$1:$A$16305,DB$9)</f>
        <v>0</v>
      </c>
      <c r="DC82" s="63">
        <f>SUMIFS('[1]NBA-Data-1980-2019'!$G$1:$G$16305,'[1]NBA-Data-1980-2019'!$B$1:$B$16305,$A82,'[1]NBA-Data-1980-2019'!$A$1:$A$16305,DC$9)</f>
        <v>0</v>
      </c>
      <c r="DD82" s="63">
        <f>SUMIFS('[1]NBA-Data-1980-2019'!$G$1:$G$16305,'[1]NBA-Data-1980-2019'!$B$1:$B$16305,$A82,'[1]NBA-Data-1980-2019'!$A$1:$A$16305,DD$9)</f>
        <v>0</v>
      </c>
      <c r="DE82" s="63">
        <f>SUMIFS('[1]NBA-Data-1980-2019'!$G$1:$G$16305,'[1]NBA-Data-1980-2019'!$B$1:$B$16305,$A82,'[1]NBA-Data-1980-2019'!$A$1:$A$16305,DE$9)</f>
        <v>0</v>
      </c>
      <c r="DF82" s="63">
        <f>SUMIFS('[1]NBA-Data-1980-2019'!$G$1:$G$16305,'[1]NBA-Data-1980-2019'!$B$1:$B$16305,$A82,'[1]NBA-Data-1980-2019'!$A$1:$A$16305,DF$9)</f>
        <v>0</v>
      </c>
      <c r="DG82" s="63">
        <f>SUMIFS('[1]NBA-Data-1980-2019'!$G$1:$G$16305,'[1]NBA-Data-1980-2019'!$B$1:$B$16305,$A82,'[1]NBA-Data-1980-2019'!$A$1:$A$16305,DG$9)</f>
        <v>0</v>
      </c>
      <c r="DH82" s="63">
        <f>SUMIFS('[1]NBA-Data-1980-2019'!$G$1:$G$16305,'[1]NBA-Data-1980-2019'!$B$1:$B$16305,$A82,'[1]NBA-Data-1980-2019'!$A$1:$A$16305,DH$9)</f>
        <v>0</v>
      </c>
      <c r="DI82" s="63">
        <f>SUMIFS('[1]NBA-Data-1980-2019'!$G$1:$G$16305,'[1]NBA-Data-1980-2019'!$B$1:$B$16305,$A82,'[1]NBA-Data-1980-2019'!$A$1:$A$16305,DI$9)</f>
        <v>0</v>
      </c>
      <c r="DJ82" s="63">
        <f>SUMIFS('[1]NBA-Data-1980-2019'!$G$1:$G$16305,'[1]NBA-Data-1980-2019'!$B$1:$B$16305,$A82,'[1]NBA-Data-1980-2019'!$A$1:$A$16305,DJ$9)</f>
        <v>0</v>
      </c>
      <c r="DK82" s="63">
        <f>SUMIFS('[1]NBA-Data-1980-2019'!$G$1:$G$16305,'[1]NBA-Data-1980-2019'!$B$1:$B$16305,$A82,'[1]NBA-Data-1980-2019'!$A$1:$A$16305,DK$9)</f>
        <v>0</v>
      </c>
      <c r="DL82" s="63">
        <f>SUMIFS('[1]NBA-Data-1980-2019'!$G$1:$G$16305,'[1]NBA-Data-1980-2019'!$B$1:$B$16305,$A82,'[1]NBA-Data-1980-2019'!$A$1:$A$16305,DL$9)</f>
        <v>0</v>
      </c>
      <c r="DM82" s="63">
        <f>SUMIFS('[1]NBA-Data-1980-2019'!$G$1:$G$16305,'[1]NBA-Data-1980-2019'!$B$1:$B$16305,$A82,'[1]NBA-Data-1980-2019'!$A$1:$A$16305,DM$9)</f>
        <v>0</v>
      </c>
      <c r="DN82" s="63">
        <f>SUMIFS('[1]NBA-Data-1980-2019'!$G$1:$G$16305,'[1]NBA-Data-1980-2019'!$B$1:$B$16305,$A82,'[1]NBA-Data-1980-2019'!$A$1:$A$16305,DN$9)</f>
        <v>0</v>
      </c>
      <c r="DO82" s="63">
        <f>SUMIFS('[1]NBA-Data-1980-2019'!$G$1:$G$16305,'[1]NBA-Data-1980-2019'!$B$1:$B$16305,$A82,'[1]NBA-Data-1980-2019'!$A$1:$A$16305,DO$9)</f>
        <v>0</v>
      </c>
      <c r="DP82" s="63">
        <f>SUMIFS('[1]NBA-Data-1980-2019'!$G$1:$G$16305,'[1]NBA-Data-1980-2019'!$B$1:$B$16305,$A82,'[1]NBA-Data-1980-2019'!$A$1:$A$16305,DP$9)</f>
        <v>0</v>
      </c>
      <c r="DQ82" s="63">
        <f>SUMIFS('[1]NBA-Data-1980-2019'!$G$1:$G$16305,'[1]NBA-Data-1980-2019'!$B$1:$B$16305,$A82,'[1]NBA-Data-1980-2019'!$A$1:$A$16305,DQ$9)</f>
        <v>0</v>
      </c>
      <c r="DR82" s="63">
        <f>SUMIFS('[1]NBA-Data-1980-2019'!$G$1:$G$16305,'[1]NBA-Data-1980-2019'!$B$1:$B$16305,$A82,'[1]NBA-Data-1980-2019'!$A$1:$A$16305,DR$9)</f>
        <v>457588</v>
      </c>
      <c r="DS82" s="63">
        <f>SUMIFS('[1]NBA-Data-1980-2019'!$G$1:$G$16305,'[1]NBA-Data-1980-2019'!$B$1:$B$16305,$A82,'[1]NBA-Data-1980-2019'!$A$1:$A$16305,DS$9)</f>
        <v>94154</v>
      </c>
      <c r="DT82" s="63">
        <f>SUMIFS('[1]NBA-Data-1980-2019'!$G$1:$G$16305,'[1]NBA-Data-1980-2019'!$B$1:$B$16305,$A82,'[1]NBA-Data-1980-2019'!$A$1:$A$16305,DT$9)</f>
        <v>854389</v>
      </c>
      <c r="DU82" s="63">
        <f>SUMIFS('[1]NBA-Data-1980-2019'!$G$1:$G$16305,'[1]NBA-Data-1980-2019'!$B$1:$B$16305,$A82,'[1]NBA-Data-1980-2019'!$A$1:$A$16305,DU$9)</f>
        <v>3500000</v>
      </c>
      <c r="DV82" s="63">
        <f>SUMIFS('[1]NBA-Data-1980-2019'!$G$1:$G$16305,'[1]NBA-Data-1980-2019'!$B$1:$B$16305,$A82,'[1]NBA-Data-1980-2019'!$A$1:$A$16305,DV$9)</f>
        <v>3762500</v>
      </c>
      <c r="DW82" s="63">
        <f>SUMIFS('[1]NBA-Data-1980-2019'!$G$1:$G$16305,'[1]NBA-Data-1980-2019'!$B$1:$B$16305,$A82,'[1]NBA-Data-1980-2019'!$A$1:$A$16305,DW$9)</f>
        <v>4025000</v>
      </c>
      <c r="DX82" s="63">
        <f>SUMIFS('[1]NBA-Data-1980-2019'!$G$1:$G$16305,'[1]NBA-Data-1980-2019'!$B$1:$B$16305,$A82,'[1]NBA-Data-1980-2019'!$A$1:$A$16305,DX$9)</f>
        <v>10000000</v>
      </c>
      <c r="DY82" s="63">
        <f>SUMIFS('[1]NBA-Data-1980-2019'!$G$1:$G$16305,'[1]NBA-Data-1980-2019'!$B$1:$B$16305,$A82,'[1]NBA-Data-1980-2019'!$A$1:$A$16305,DY$9)</f>
        <v>10000000</v>
      </c>
      <c r="DZ82" s="63">
        <f>SUMIFS('[1]NBA-Data-1980-2019'!$G$1:$G$16305,'[1]NBA-Data-1980-2019'!$B$1:$B$16305,$A82,'[1]NBA-Data-1980-2019'!$A$1:$A$16305,DZ$9)</f>
        <v>10000000</v>
      </c>
      <c r="EA82" s="63">
        <f>SUMIFS('[1]NBA-Data-1980-2019'!$G$1:$G$16305,'[1]NBA-Data-1980-2019'!$B$1:$B$16305,$A82,'[1]NBA-Data-1980-2019'!$A$1:$A$16305,EA$9)</f>
        <v>10000000</v>
      </c>
      <c r="EB82" s="63">
        <f>SUMIFS('[1]NBA-Data-1980-2019'!$G$1:$G$16305,'[1]NBA-Data-1980-2019'!$B$1:$B$16305,$A82,'[1]NBA-Data-1980-2019'!$A$1:$A$16305,EB$9)</f>
        <v>0</v>
      </c>
      <c r="EC82" s="63">
        <f>SUMIFS('[1]NBA-Data-1980-2019'!$G$1:$G$16305,'[1]NBA-Data-1980-2019'!$B$1:$B$16305,$A82,'[1]NBA-Data-1980-2019'!$A$1:$A$16305,EC$9)</f>
        <v>0</v>
      </c>
      <c r="ED82" s="63">
        <f>SUMIFS('[1]NBA-Data-1980-2019'!$G$1:$G$16305,'[1]NBA-Data-1980-2019'!$B$1:$B$16305,$A82,'[1]NBA-Data-1980-2019'!$A$1:$A$16305,ED$9)</f>
        <v>0</v>
      </c>
      <c r="EH82" s="2" t="s">
        <v>1482</v>
      </c>
    </row>
    <row r="83" spans="1:165" x14ac:dyDescent="0.2">
      <c r="A83" s="2" t="s">
        <v>982</v>
      </c>
      <c r="B83" s="2" t="str" cm="1">
        <f t="array" ref="B83">_xlfn.XLOOKUP($A83&amp;B$5,'[1]NBA-Data-1980-2019'!$B$1:$B$16305&amp;'[1]NBA-Data-1980-2019'!$A$1:$A$16305,'[1]NBA-Data-1980-2019'!$D$1:$D$16305,"",0)</f>
        <v/>
      </c>
      <c r="C83" s="2" t="str" cm="1">
        <f t="array" ref="C83">_xlfn.XLOOKUP($A83&amp;C$5,'[1]NBA-Data-1980-2019'!$B$1:$B$16305&amp;'[1]NBA-Data-1980-2019'!$A$1:$A$16305,'[1]NBA-Data-1980-2019'!$D$1:$D$16305,"",0)</f>
        <v/>
      </c>
      <c r="D83" s="2" t="str" cm="1">
        <f t="array" ref="D83">_xlfn.XLOOKUP($A83&amp;D$5,'[1]NBA-Data-1980-2019'!$B$1:$B$16305&amp;'[1]NBA-Data-1980-2019'!$A$1:$A$16305,'[1]NBA-Data-1980-2019'!$D$1:$D$16305,"",0)</f>
        <v/>
      </c>
      <c r="E83" s="2" t="str" cm="1">
        <f t="array" ref="E83">_xlfn.XLOOKUP($A83&amp;E$5,'[1]NBA-Data-1980-2019'!$B$1:$B$16305&amp;'[1]NBA-Data-1980-2019'!$A$1:$A$16305,'[1]NBA-Data-1980-2019'!$D$1:$D$16305,"",0)</f>
        <v/>
      </c>
      <c r="F83" s="2" t="str" cm="1">
        <f t="array" ref="F83">_xlfn.XLOOKUP($A83&amp;F$5,'[1]NBA-Data-1980-2019'!$B$1:$B$16305&amp;'[1]NBA-Data-1980-2019'!$A$1:$A$16305,'[1]NBA-Data-1980-2019'!$D$1:$D$16305,"",0)</f>
        <v/>
      </c>
      <c r="G83" s="2" t="str" cm="1">
        <f t="array" ref="G83">_xlfn.XLOOKUP($A83&amp;G$5,'[1]NBA-Data-1980-2019'!$B$1:$B$16305&amp;'[1]NBA-Data-1980-2019'!$A$1:$A$16305,'[1]NBA-Data-1980-2019'!$D$1:$D$16305,"",0)</f>
        <v/>
      </c>
      <c r="H83" s="2" t="str" cm="1">
        <f t="array" ref="H83">_xlfn.XLOOKUP($A83&amp;H$5,'[1]NBA-Data-1980-2019'!$B$1:$B$16305&amp;'[1]NBA-Data-1980-2019'!$A$1:$A$16305,'[1]NBA-Data-1980-2019'!$D$1:$D$16305,"",0)</f>
        <v/>
      </c>
      <c r="I83" s="2" t="str" cm="1">
        <f t="array" ref="I83">_xlfn.XLOOKUP($A83&amp;I$5,'[1]NBA-Data-1980-2019'!$B$1:$B$16305&amp;'[1]NBA-Data-1980-2019'!$A$1:$A$16305,'[1]NBA-Data-1980-2019'!$D$1:$D$16305,"",0)</f>
        <v/>
      </c>
      <c r="J83" s="2" t="str" cm="1">
        <f t="array" ref="J83">_xlfn.XLOOKUP($A83&amp;J$5,'[1]NBA-Data-1980-2019'!$B$1:$B$16305&amp;'[1]NBA-Data-1980-2019'!$A$1:$A$16305,'[1]NBA-Data-1980-2019'!$D$1:$D$16305,"",0)</f>
        <v/>
      </c>
      <c r="K83" s="2" t="str" cm="1">
        <f t="array" ref="K83">_xlfn.XLOOKUP($A83&amp;K$5,'[1]NBA-Data-1980-2019'!$B$1:$B$16305&amp;'[1]NBA-Data-1980-2019'!$A$1:$A$16305,'[1]NBA-Data-1980-2019'!$D$1:$D$16305,"",0)</f>
        <v/>
      </c>
      <c r="L83" s="2" t="str" cm="1">
        <f t="array" ref="L83">_xlfn.XLOOKUP($A83&amp;L$5,'[1]NBA-Data-1980-2019'!$B$1:$B$16305&amp;'[1]NBA-Data-1980-2019'!$A$1:$A$16305,'[1]NBA-Data-1980-2019'!$D$1:$D$16305,"",0)</f>
        <v/>
      </c>
      <c r="M83" s="2" t="str" cm="1">
        <f t="array" ref="M83">_xlfn.XLOOKUP($A83&amp;M$5,'[1]NBA-Data-1980-2019'!$B$1:$B$16305&amp;'[1]NBA-Data-1980-2019'!$A$1:$A$16305,'[1]NBA-Data-1980-2019'!$D$1:$D$16305,"",0)</f>
        <v/>
      </c>
      <c r="N83" s="2" t="str" cm="1">
        <f t="array" ref="N83">_xlfn.XLOOKUP($A83&amp;N$5,'[1]NBA-Data-1980-2019'!$B$1:$B$16305&amp;'[1]NBA-Data-1980-2019'!$A$1:$A$16305,'[1]NBA-Data-1980-2019'!$D$1:$D$16305,"",0)</f>
        <v/>
      </c>
      <c r="O83" s="2" t="str" cm="1">
        <f t="array" ref="O83">_xlfn.XLOOKUP($A83&amp;O$5,'[1]NBA-Data-1980-2019'!$B$1:$B$16305&amp;'[1]NBA-Data-1980-2019'!$A$1:$A$16305,'[1]NBA-Data-1980-2019'!$D$1:$D$16305,"",0)</f>
        <v>DET</v>
      </c>
      <c r="P83" s="2" t="str" cm="1">
        <f t="array" ref="P83">_xlfn.XLOOKUP($A83&amp;P$5,'[1]NBA-Data-1980-2019'!$B$1:$B$16305&amp;'[1]NBA-Data-1980-2019'!$A$1:$A$16305,'[1]NBA-Data-1980-2019'!$D$1:$D$16305,"",0)</f>
        <v>DET</v>
      </c>
      <c r="Q83" s="2" t="str" cm="1">
        <f t="array" ref="Q83">_xlfn.XLOOKUP($A83&amp;Q$5,'[1]NBA-Data-1980-2019'!$B$1:$B$16305&amp;'[1]NBA-Data-1980-2019'!$A$1:$A$16305,'[1]NBA-Data-1980-2019'!$D$1:$D$16305,"",0)</f>
        <v>TOT</v>
      </c>
      <c r="R83" s="2" t="str" cm="1">
        <f t="array" ref="R83">_xlfn.XLOOKUP($A83&amp;R$5,'[1]NBA-Data-1980-2019'!$B$1:$B$16305&amp;'[1]NBA-Data-1980-2019'!$A$1:$A$16305,'[1]NBA-Data-1980-2019'!$D$1:$D$16305,"",0)</f>
        <v>ORL</v>
      </c>
      <c r="S83" s="2" t="str" cm="1">
        <f t="array" ref="S83">_xlfn.XLOOKUP($A83&amp;S$5,'[1]NBA-Data-1980-2019'!$B$1:$B$16305&amp;'[1]NBA-Data-1980-2019'!$A$1:$A$16305,'[1]NBA-Data-1980-2019'!$D$1:$D$16305,"",0)</f>
        <v>MEM</v>
      </c>
      <c r="T83" s="2" t="str" cm="1">
        <f t="array" ref="T83">_xlfn.XLOOKUP($A83&amp;T$5,'[1]NBA-Data-1980-2019'!$B$1:$B$16305&amp;'[1]NBA-Data-1980-2019'!$A$1:$A$16305,'[1]NBA-Data-1980-2019'!$D$1:$D$16305,"",0)</f>
        <v>MEM</v>
      </c>
      <c r="U83" s="2" t="str" cm="1">
        <f t="array" ref="U83">_xlfn.XLOOKUP($A83&amp;U$5,'[1]NBA-Data-1980-2019'!$B$1:$B$16305&amp;'[1]NBA-Data-1980-2019'!$A$1:$A$16305,'[1]NBA-Data-1980-2019'!$D$1:$D$16305,"",0)</f>
        <v>TOT</v>
      </c>
      <c r="V83" s="2" t="str" cm="1">
        <f t="array" ref="V83">_xlfn.XLOOKUP($A83&amp;V$5,'[1]NBA-Data-1980-2019'!$B$1:$B$16305&amp;'[1]NBA-Data-1980-2019'!$A$1:$A$16305,'[1]NBA-Data-1980-2019'!$D$1:$D$16305,"",0)</f>
        <v>MIN</v>
      </c>
      <c r="W83" s="2" t="str" cm="1">
        <f t="array" ref="W83">_xlfn.XLOOKUP($A83&amp;W$5,'[1]NBA-Data-1980-2019'!$B$1:$B$16305&amp;'[1]NBA-Data-1980-2019'!$A$1:$A$16305,'[1]NBA-Data-1980-2019'!$D$1:$D$16305,"",0)</f>
        <v>MIN</v>
      </c>
      <c r="X83" s="2" t="str" cm="1">
        <f t="array" ref="X83">_xlfn.XLOOKUP($A83&amp;X$5,'[1]NBA-Data-1980-2019'!$B$1:$B$16305&amp;'[1]NBA-Data-1980-2019'!$A$1:$A$16305,'[1]NBA-Data-1980-2019'!$D$1:$D$16305,"",0)</f>
        <v/>
      </c>
      <c r="Y83" s="2" t="str" cm="1">
        <f t="array" ref="Y83">_xlfn.XLOOKUP($A83&amp;Y$5,'[1]NBA-Data-1980-2019'!$B$1:$B$16305&amp;'[1]NBA-Data-1980-2019'!$A$1:$A$16305,'[1]NBA-Data-1980-2019'!$D$1:$D$16305,"",0)</f>
        <v/>
      </c>
      <c r="Z83" s="2" t="str" cm="1">
        <f t="array" ref="Z83">_xlfn.XLOOKUP($A83&amp;Z$5,'[1]NBA-Data-1980-2019'!$B$1:$B$16305&amp;'[1]NBA-Data-1980-2019'!$A$1:$A$16305,'[1]NBA-Data-1980-2019'!$D$1:$D$16305,"",0)</f>
        <v/>
      </c>
      <c r="AA83" s="2" t="str" cm="1">
        <f t="array" ref="AA83">_xlfn.XLOOKUP($A83&amp;AA$5,'[1]NBA-Data-1980-2019'!$B$1:$B$16305&amp;'[1]NBA-Data-1980-2019'!$A$1:$A$16305,'[1]NBA-Data-1980-2019'!$D$1:$D$16305,"",0)</f>
        <v/>
      </c>
      <c r="AB83" s="2" t="str" cm="1">
        <f t="array" ref="AB83">_xlfn.XLOOKUP($A83&amp;AB$5,'[1]NBA-Data-1980-2019'!$B$1:$B$16305&amp;'[1]NBA-Data-1980-2019'!$A$1:$A$16305,'[1]NBA-Data-1980-2019'!$D$1:$D$16305,"",0)</f>
        <v/>
      </c>
      <c r="AC83" s="2" t="str" cm="1">
        <f t="array" ref="AC83">_xlfn.XLOOKUP($A83&amp;AC$5,'[1]NBA-Data-1980-2019'!$B$1:$B$16305&amp;'[1]NBA-Data-1980-2019'!$A$1:$A$16305,'[1]NBA-Data-1980-2019'!$D$1:$D$16305,"",0)</f>
        <v/>
      </c>
      <c r="AD83" s="2" t="str" cm="1">
        <f t="array" ref="AD83">_xlfn.XLOOKUP($A83&amp;AD$5,'[1]NBA-Data-1980-2019'!$B$1:$B$16305&amp;'[1]NBA-Data-1980-2019'!$A$1:$A$16305,'[1]NBA-Data-1980-2019'!$D$1:$D$16305,"",0)</f>
        <v/>
      </c>
      <c r="AE83" s="2" t="str" cm="1">
        <f t="array" ref="AE83">_xlfn.XLOOKUP($A83&amp;AE$5,'[1]NBA-Data-1980-2019'!$B$1:$B$16305&amp;'[1]NBA-Data-1980-2019'!$A$1:$A$16305,'[1]NBA-Data-1980-2019'!$D$1:$D$16305,"",0)</f>
        <v/>
      </c>
      <c r="AF83" s="2" t="str" cm="1">
        <f t="array" ref="AF83">_xlfn.XLOOKUP($A83&amp;AF$5,'[1]NBA-Data-1980-2019'!$B$1:$B$16305&amp;'[1]NBA-Data-1980-2019'!$A$1:$A$16305,'[1]NBA-Data-1980-2019'!$D$1:$D$16305,"",0)</f>
        <v/>
      </c>
      <c r="AG83" s="2" t="str" cm="1">
        <f t="array" ref="AG83">_xlfn.XLOOKUP($A83&amp;AG$5,'[1]NBA-Data-1980-2019'!$B$1:$B$16305&amp;'[1]NBA-Data-1980-2019'!$A$1:$A$16305,'[1]NBA-Data-1980-2019'!$D$1:$D$16305,"",0)</f>
        <v/>
      </c>
      <c r="AH83" s="2" t="str" cm="1">
        <f t="array" ref="AH83">_xlfn.XLOOKUP($A83&amp;AH$5,'[1]NBA-Data-1980-2019'!$B$1:$B$16305&amp;'[1]NBA-Data-1980-2019'!$A$1:$A$16305,'[1]NBA-Data-1980-2019'!$H$1:$H$16305,"",0)</f>
        <v/>
      </c>
      <c r="AI83" s="2" t="str" cm="1">
        <f t="array" ref="AI83">_xlfn.XLOOKUP($A83&amp;AI$5,'[1]NBA-Data-1980-2019'!$B$1:$B$16305&amp;'[1]NBA-Data-1980-2019'!$A$1:$A$16305,'[1]NBA-Data-1980-2019'!$H$1:$H$16305,"",0)</f>
        <v/>
      </c>
      <c r="AJ83" s="2" t="str" cm="1">
        <f t="array" ref="AJ83">_xlfn.XLOOKUP($A83&amp;AJ$5,'[1]NBA-Data-1980-2019'!$B$1:$B$16305&amp;'[1]NBA-Data-1980-2019'!$A$1:$A$16305,'[1]NBA-Data-1980-2019'!$H$1:$H$16305,"",0)</f>
        <v/>
      </c>
      <c r="AK83" s="2" t="str" cm="1">
        <f t="array" ref="AK83">_xlfn.XLOOKUP($A83&amp;AK$5,'[1]NBA-Data-1980-2019'!$B$1:$B$16305&amp;'[1]NBA-Data-1980-2019'!$A$1:$A$16305,'[1]NBA-Data-1980-2019'!$H$1:$H$16305,"",0)</f>
        <v/>
      </c>
      <c r="AL83" s="2" t="str" cm="1">
        <f t="array" ref="AL83">_xlfn.XLOOKUP($A83&amp;AL$5,'[1]NBA-Data-1980-2019'!$B$1:$B$16305&amp;'[1]NBA-Data-1980-2019'!$A$1:$A$16305,'[1]NBA-Data-1980-2019'!$H$1:$H$16305,"",0)</f>
        <v/>
      </c>
      <c r="AM83" s="2" t="str" cm="1">
        <f t="array" ref="AM83">_xlfn.XLOOKUP($A83&amp;AM$5,'[1]NBA-Data-1980-2019'!$B$1:$B$16305&amp;'[1]NBA-Data-1980-2019'!$A$1:$A$16305,'[1]NBA-Data-1980-2019'!$H$1:$H$16305,"",0)</f>
        <v/>
      </c>
      <c r="AN83" s="2" t="str" cm="1">
        <f t="array" ref="AN83">_xlfn.XLOOKUP($A83&amp;AN$5,'[1]NBA-Data-1980-2019'!$B$1:$B$16305&amp;'[1]NBA-Data-1980-2019'!$A$1:$A$16305,'[1]NBA-Data-1980-2019'!$H$1:$H$16305,"",0)</f>
        <v/>
      </c>
      <c r="AO83" s="2" t="str" cm="1">
        <f t="array" ref="AO83">_xlfn.XLOOKUP($A83&amp;AO$5,'[1]NBA-Data-1980-2019'!$B$1:$B$16305&amp;'[1]NBA-Data-1980-2019'!$A$1:$A$16305,'[1]NBA-Data-1980-2019'!$H$1:$H$16305,"",0)</f>
        <v/>
      </c>
      <c r="AP83" s="2" t="str" cm="1">
        <f t="array" ref="AP83">_xlfn.XLOOKUP($A83&amp;AP$5,'[1]NBA-Data-1980-2019'!$B$1:$B$16305&amp;'[1]NBA-Data-1980-2019'!$A$1:$A$16305,'[1]NBA-Data-1980-2019'!$H$1:$H$16305,"",0)</f>
        <v/>
      </c>
      <c r="AQ83" s="2" t="str" cm="1">
        <f t="array" ref="AQ83">_xlfn.XLOOKUP($A83&amp;AQ$5,'[1]NBA-Data-1980-2019'!$B$1:$B$16305&amp;'[1]NBA-Data-1980-2019'!$A$1:$A$16305,'[1]NBA-Data-1980-2019'!$H$1:$H$16305,"",0)</f>
        <v/>
      </c>
      <c r="AR83" s="2" t="str" cm="1">
        <f t="array" ref="AR83">_xlfn.XLOOKUP($A83&amp;AR$5,'[1]NBA-Data-1980-2019'!$B$1:$B$16305&amp;'[1]NBA-Data-1980-2019'!$A$1:$A$16305,'[1]NBA-Data-1980-2019'!$H$1:$H$16305,"",0)</f>
        <v/>
      </c>
      <c r="AS83" s="2" t="str" cm="1">
        <f t="array" ref="AS83">_xlfn.XLOOKUP($A83&amp;AS$5,'[1]NBA-Data-1980-2019'!$B$1:$B$16305&amp;'[1]NBA-Data-1980-2019'!$A$1:$A$16305,'[1]NBA-Data-1980-2019'!$H$1:$H$16305,"",0)</f>
        <v/>
      </c>
      <c r="AT83" s="2" t="str" cm="1">
        <f t="array" ref="AT83">_xlfn.XLOOKUP($A83&amp;AT$5,'[1]NBA-Data-1980-2019'!$B$1:$B$16305&amp;'[1]NBA-Data-1980-2019'!$A$1:$A$16305,'[1]NBA-Data-1980-2019'!$H$1:$H$16305,"",0)</f>
        <v/>
      </c>
      <c r="AU83" s="2" cm="1">
        <f t="array" ref="AU83">_xlfn.XLOOKUP($A83&amp;AU$5,'[1]NBA-Data-1980-2019'!$B$1:$B$16305&amp;'[1]NBA-Data-1980-2019'!$A$1:$A$16305,'[1]NBA-Data-1980-2019'!$H$1:$H$16305,"",0)</f>
        <v>159.80000000000001</v>
      </c>
      <c r="AV83" s="2" cm="1">
        <f t="array" ref="AV83">_xlfn.XLOOKUP($A83&amp;AV$5,'[1]NBA-Data-1980-2019'!$B$1:$B$16305&amp;'[1]NBA-Data-1980-2019'!$A$1:$A$16305,'[1]NBA-Data-1980-2019'!$H$1:$H$16305,"",0)</f>
        <v>255.3</v>
      </c>
      <c r="AW83" s="2" cm="1">
        <f t="array" ref="AW83">_xlfn.XLOOKUP($A83&amp;AW$5,'[1]NBA-Data-1980-2019'!$B$1:$B$16305&amp;'[1]NBA-Data-1980-2019'!$A$1:$A$16305,'[1]NBA-Data-1980-2019'!$H$1:$H$16305,"",0)</f>
        <v>764.5</v>
      </c>
      <c r="AX83" s="2" cm="1">
        <f t="array" ref="AX83">_xlfn.XLOOKUP($A83&amp;AX$5,'[1]NBA-Data-1980-2019'!$B$1:$B$16305&amp;'[1]NBA-Data-1980-2019'!$A$1:$A$16305,'[1]NBA-Data-1980-2019'!$H$1:$H$16305,"",0)</f>
        <v>1912</v>
      </c>
      <c r="AY83" s="2" cm="1">
        <f t="array" ref="AY83">_xlfn.XLOOKUP($A83&amp;AY$5,'[1]NBA-Data-1980-2019'!$B$1:$B$16305&amp;'[1]NBA-Data-1980-2019'!$A$1:$A$16305,'[1]NBA-Data-1980-2019'!$H$1:$H$16305,"",0)</f>
        <v>1666</v>
      </c>
      <c r="AZ83" s="2" cm="1">
        <f t="array" ref="AZ83">_xlfn.XLOOKUP($A83&amp;AZ$5,'[1]NBA-Data-1980-2019'!$B$1:$B$16305&amp;'[1]NBA-Data-1980-2019'!$A$1:$A$16305,'[1]NBA-Data-1980-2019'!$H$1:$H$16305,"",0)</f>
        <v>1037</v>
      </c>
      <c r="BA83" s="2" cm="1">
        <f t="array" ref="BA83">_xlfn.XLOOKUP($A83&amp;BA$5,'[1]NBA-Data-1980-2019'!$B$1:$B$16305&amp;'[1]NBA-Data-1980-2019'!$A$1:$A$16305,'[1]NBA-Data-1980-2019'!$H$1:$H$16305,"",0)</f>
        <v>684.8</v>
      </c>
      <c r="BB83" s="2" cm="1">
        <f t="array" ref="BB83">_xlfn.XLOOKUP($A83&amp;BB$5,'[1]NBA-Data-1980-2019'!$B$1:$B$16305&amp;'[1]NBA-Data-1980-2019'!$A$1:$A$16305,'[1]NBA-Data-1980-2019'!$H$1:$H$16305,"",0)</f>
        <v>1683.6</v>
      </c>
      <c r="BC83" s="2" cm="1">
        <f t="array" ref="BC83">_xlfn.XLOOKUP($A83&amp;BC$5,'[1]NBA-Data-1980-2019'!$B$1:$B$16305&amp;'[1]NBA-Data-1980-2019'!$A$1:$A$16305,'[1]NBA-Data-1980-2019'!$H$1:$H$16305,"",0)</f>
        <v>472.70000000000005</v>
      </c>
      <c r="BD83" s="2" t="str" cm="1">
        <f t="array" ref="BD83">_xlfn.XLOOKUP($A83&amp;BD$5,'[1]NBA-Data-1980-2019'!$B$1:$B$16305&amp;'[1]NBA-Data-1980-2019'!$A$1:$A$16305,'[1]NBA-Data-1980-2019'!$H$1:$H$16305,"",0)</f>
        <v/>
      </c>
      <c r="BE83" s="2" t="str" cm="1">
        <f t="array" ref="BE83">_xlfn.XLOOKUP($A83&amp;BE$5,'[1]NBA-Data-1980-2019'!$B$1:$B$16305&amp;'[1]NBA-Data-1980-2019'!$A$1:$A$16305,'[1]NBA-Data-1980-2019'!$H$1:$H$16305,"",0)</f>
        <v/>
      </c>
      <c r="BF83" s="2" t="str" cm="1">
        <f t="array" ref="BF83">_xlfn.XLOOKUP($A83&amp;BF$5,'[1]NBA-Data-1980-2019'!$B$1:$B$16305&amp;'[1]NBA-Data-1980-2019'!$A$1:$A$16305,'[1]NBA-Data-1980-2019'!$H$1:$H$16305,"",0)</f>
        <v/>
      </c>
      <c r="BG83" s="2" t="str" cm="1">
        <f t="array" ref="BG83">_xlfn.XLOOKUP($A83&amp;BG$5,'[1]NBA-Data-1980-2019'!$B$1:$B$16305&amp;'[1]NBA-Data-1980-2019'!$A$1:$A$16305,'[1]NBA-Data-1980-2019'!$H$1:$H$16305,"",0)</f>
        <v/>
      </c>
      <c r="BH83" s="2" t="str" cm="1">
        <f t="array" ref="BH83">_xlfn.XLOOKUP($A83&amp;BH$5,'[1]NBA-Data-1980-2019'!$B$1:$B$16305&amp;'[1]NBA-Data-1980-2019'!$A$1:$A$16305,'[1]NBA-Data-1980-2019'!$H$1:$H$16305,"",0)</f>
        <v/>
      </c>
      <c r="BI83" s="2" t="str" cm="1">
        <f t="array" ref="BI83">_xlfn.XLOOKUP($A83&amp;BI$5,'[1]NBA-Data-1980-2019'!$B$1:$B$16305&amp;'[1]NBA-Data-1980-2019'!$A$1:$A$16305,'[1]NBA-Data-1980-2019'!$H$1:$H$16305,"",0)</f>
        <v/>
      </c>
      <c r="BJ83" s="2" t="str" cm="1">
        <f t="array" ref="BJ83">_xlfn.XLOOKUP($A83&amp;BJ$5,'[1]NBA-Data-1980-2019'!$B$1:$B$16305&amp;'[1]NBA-Data-1980-2019'!$A$1:$A$16305,'[1]NBA-Data-1980-2019'!$H$1:$H$16305,"",0)</f>
        <v/>
      </c>
      <c r="BK83" s="2" t="str" cm="1">
        <f t="array" ref="BK83">_xlfn.XLOOKUP($A83&amp;BK$5,'[1]NBA-Data-1980-2019'!$B$1:$B$16305&amp;'[1]NBA-Data-1980-2019'!$A$1:$A$16305,'[1]NBA-Data-1980-2019'!$H$1:$H$16305,"",0)</f>
        <v/>
      </c>
      <c r="BL83" s="2" t="str" cm="1">
        <f t="array" ref="BL83">_xlfn.XLOOKUP($A83&amp;BL$5,'[1]NBA-Data-1980-2019'!$B$1:$B$16305&amp;'[1]NBA-Data-1980-2019'!$A$1:$A$16305,'[1]NBA-Data-1980-2019'!$H$1:$H$16305,"",0)</f>
        <v/>
      </c>
      <c r="BM83" s="2" t="str" cm="1">
        <f t="array" ref="BM83">_xlfn.XLOOKUP($A83&amp;BM$5,'[1]NBA-Data-1980-2019'!$B$1:$B$16305&amp;'[1]NBA-Data-1980-2019'!$A$1:$A$16305,'[1]NBA-Data-1980-2019'!$H$1:$H$16305,"",0)</f>
        <v/>
      </c>
      <c r="BN83" s="2" t="str" cm="1">
        <f t="array" ref="BN83">_xlfn.XLOOKUP($A83&amp;BN$5,'[1]NBA-Data-1980-2019'!$B$1:$B$16305&amp;'[1]NBA-Data-1980-2019'!$A$1:$A$16305,'[1]NBA-Data-1980-2019'!$F$1:$F$16305,"",0)</f>
        <v/>
      </c>
      <c r="BO83" s="2" t="str" cm="1">
        <f t="array" ref="BO83">_xlfn.XLOOKUP($A83&amp;BO$5,'[1]NBA-Data-1980-2019'!$B$1:$B$16305&amp;'[1]NBA-Data-1980-2019'!$A$1:$A$16305,'[1]NBA-Data-1980-2019'!$F$1:$F$16305,"",0)</f>
        <v/>
      </c>
      <c r="BP83" s="2" t="str" cm="1">
        <f t="array" ref="BP83">_xlfn.XLOOKUP($A83&amp;BP$5,'[1]NBA-Data-1980-2019'!$B$1:$B$16305&amp;'[1]NBA-Data-1980-2019'!$A$1:$A$16305,'[1]NBA-Data-1980-2019'!$F$1:$F$16305,"",0)</f>
        <v/>
      </c>
      <c r="BQ83" s="2" t="str" cm="1">
        <f t="array" ref="BQ83">_xlfn.XLOOKUP($A83&amp;BQ$5,'[1]NBA-Data-1980-2019'!$B$1:$B$16305&amp;'[1]NBA-Data-1980-2019'!$A$1:$A$16305,'[1]NBA-Data-1980-2019'!$F$1:$F$16305,"",0)</f>
        <v/>
      </c>
      <c r="BR83" s="2" t="str" cm="1">
        <f t="array" ref="BR83">_xlfn.XLOOKUP($A83&amp;BR$5,'[1]NBA-Data-1980-2019'!$B$1:$B$16305&amp;'[1]NBA-Data-1980-2019'!$A$1:$A$16305,'[1]NBA-Data-1980-2019'!$F$1:$F$16305,"",0)</f>
        <v/>
      </c>
      <c r="BS83" s="2" t="str" cm="1">
        <f t="array" ref="BS83">_xlfn.XLOOKUP($A83&amp;BS$5,'[1]NBA-Data-1980-2019'!$B$1:$B$16305&amp;'[1]NBA-Data-1980-2019'!$A$1:$A$16305,'[1]NBA-Data-1980-2019'!$F$1:$F$16305,"",0)</f>
        <v/>
      </c>
      <c r="BT83" s="2" t="str" cm="1">
        <f t="array" ref="BT83">_xlfn.XLOOKUP($A83&amp;BT$5,'[1]NBA-Data-1980-2019'!$B$1:$B$16305&amp;'[1]NBA-Data-1980-2019'!$A$1:$A$16305,'[1]NBA-Data-1980-2019'!$F$1:$F$16305,"",0)</f>
        <v/>
      </c>
      <c r="BU83" s="2" t="str" cm="1">
        <f t="array" ref="BU83">_xlfn.XLOOKUP($A83&amp;BU$5,'[1]NBA-Data-1980-2019'!$B$1:$B$16305&amp;'[1]NBA-Data-1980-2019'!$A$1:$A$16305,'[1]NBA-Data-1980-2019'!$F$1:$F$16305,"",0)</f>
        <v/>
      </c>
      <c r="BV83" s="2" t="str" cm="1">
        <f t="array" ref="BV83">_xlfn.XLOOKUP($A83&amp;BV$5,'[1]NBA-Data-1980-2019'!$B$1:$B$16305&amp;'[1]NBA-Data-1980-2019'!$A$1:$A$16305,'[1]NBA-Data-1980-2019'!$F$1:$F$16305,"",0)</f>
        <v/>
      </c>
      <c r="BW83" s="2" t="str" cm="1">
        <f t="array" ref="BW83">_xlfn.XLOOKUP($A83&amp;BW$5,'[1]NBA-Data-1980-2019'!$B$1:$B$16305&amp;'[1]NBA-Data-1980-2019'!$A$1:$A$16305,'[1]NBA-Data-1980-2019'!$F$1:$F$16305,"",0)</f>
        <v/>
      </c>
      <c r="BX83" s="2" t="str" cm="1">
        <f t="array" ref="BX83">_xlfn.XLOOKUP($A83&amp;BX$5,'[1]NBA-Data-1980-2019'!$B$1:$B$16305&amp;'[1]NBA-Data-1980-2019'!$A$1:$A$16305,'[1]NBA-Data-1980-2019'!$F$1:$F$16305,"",0)</f>
        <v/>
      </c>
      <c r="BY83" s="2" t="str" cm="1">
        <f t="array" ref="BY83">_xlfn.XLOOKUP($A83&amp;BY$5,'[1]NBA-Data-1980-2019'!$B$1:$B$16305&amp;'[1]NBA-Data-1980-2019'!$A$1:$A$16305,'[1]NBA-Data-1980-2019'!$F$1:$F$16305,"",0)</f>
        <v/>
      </c>
      <c r="BZ83" s="2" t="str" cm="1">
        <f t="array" ref="BZ83">_xlfn.XLOOKUP($A83&amp;BZ$5,'[1]NBA-Data-1980-2019'!$B$1:$B$16305&amp;'[1]NBA-Data-1980-2019'!$A$1:$A$16305,'[1]NBA-Data-1980-2019'!$F$1:$F$16305,"",0)</f>
        <v/>
      </c>
      <c r="CA83" s="2" cm="1">
        <f t="array" ref="CA83">_xlfn.XLOOKUP($A83&amp;CA$5,'[1]NBA-Data-1980-2019'!$B$1:$B$16305&amp;'[1]NBA-Data-1980-2019'!$A$1:$A$16305,'[1]NBA-Data-1980-2019'!$F$1:$F$16305,"",0)</f>
        <v>6.1</v>
      </c>
      <c r="CB83" s="2" cm="1">
        <f t="array" ref="CB83">_xlfn.XLOOKUP($A83&amp;CB$5,'[1]NBA-Data-1980-2019'!$B$1:$B$16305&amp;'[1]NBA-Data-1980-2019'!$A$1:$A$16305,'[1]NBA-Data-1980-2019'!$F$1:$F$16305,"",0)</f>
        <v>4.7</v>
      </c>
      <c r="CC83" s="2" cm="1">
        <f t="array" ref="CC83">_xlfn.XLOOKUP($A83&amp;CC$5,'[1]NBA-Data-1980-2019'!$B$1:$B$16305&amp;'[1]NBA-Data-1980-2019'!$A$1:$A$16305,'[1]NBA-Data-1980-2019'!$F$1:$F$16305,"",0)</f>
        <v>15.2</v>
      </c>
      <c r="CD83" s="2" cm="1">
        <f t="array" ref="CD83">_xlfn.XLOOKUP($A83&amp;CD$5,'[1]NBA-Data-1980-2019'!$B$1:$B$16305&amp;'[1]NBA-Data-1980-2019'!$A$1:$A$16305,'[1]NBA-Data-1980-2019'!$F$1:$F$16305,"",0)</f>
        <v>13.8</v>
      </c>
      <c r="CE83" s="2" cm="1">
        <f t="array" ref="CE83">_xlfn.XLOOKUP($A83&amp;CE$5,'[1]NBA-Data-1980-2019'!$B$1:$B$16305&amp;'[1]NBA-Data-1980-2019'!$A$1:$A$16305,'[1]NBA-Data-1980-2019'!$F$1:$F$16305,"",0)</f>
        <v>11</v>
      </c>
      <c r="CF83" s="2" cm="1">
        <f t="array" ref="CF83">_xlfn.XLOOKUP($A83&amp;CF$5,'[1]NBA-Data-1980-2019'!$B$1:$B$16305&amp;'[1]NBA-Data-1980-2019'!$A$1:$A$16305,'[1]NBA-Data-1980-2019'!$F$1:$F$16305,"",0)</f>
        <v>13.8</v>
      </c>
      <c r="CG83" s="2" cm="1">
        <f t="array" ref="CG83">_xlfn.XLOOKUP($A83&amp;CG$5,'[1]NBA-Data-1980-2019'!$B$1:$B$16305&amp;'[1]NBA-Data-1980-2019'!$A$1:$A$16305,'[1]NBA-Data-1980-2019'!$F$1:$F$16305,"",0)</f>
        <v>12.8</v>
      </c>
      <c r="CH83" s="2" cm="1">
        <f t="array" ref="CH83">_xlfn.XLOOKUP($A83&amp;CH$5,'[1]NBA-Data-1980-2019'!$B$1:$B$16305&amp;'[1]NBA-Data-1980-2019'!$A$1:$A$16305,'[1]NBA-Data-1980-2019'!$F$1:$F$16305,"",0)</f>
        <v>12.2</v>
      </c>
      <c r="CI83" s="2" cm="1">
        <f t="array" ref="CI83">_xlfn.XLOOKUP($A83&amp;CI$5,'[1]NBA-Data-1980-2019'!$B$1:$B$16305&amp;'[1]NBA-Data-1980-2019'!$A$1:$A$16305,'[1]NBA-Data-1980-2019'!$F$1:$F$16305,"",0)</f>
        <v>9</v>
      </c>
      <c r="CJ83" s="2" t="str" cm="1">
        <f t="array" ref="CJ83">_xlfn.XLOOKUP($A83&amp;CJ$5,'[1]NBA-Data-1980-2019'!$B$1:$B$16305&amp;'[1]NBA-Data-1980-2019'!$A$1:$A$16305,'[1]NBA-Data-1980-2019'!$F$1:$F$16305,"",0)</f>
        <v/>
      </c>
      <c r="CK83" s="2" t="str" cm="1">
        <f t="array" ref="CK83">_xlfn.XLOOKUP($A83&amp;CK$5,'[1]NBA-Data-1980-2019'!$B$1:$B$16305&amp;'[1]NBA-Data-1980-2019'!$A$1:$A$16305,'[1]NBA-Data-1980-2019'!$F$1:$F$16305,"",0)</f>
        <v/>
      </c>
      <c r="CL83" s="2" t="str" cm="1">
        <f t="array" ref="CL83">_xlfn.XLOOKUP($A83&amp;CL$5,'[1]NBA-Data-1980-2019'!$B$1:$B$16305&amp;'[1]NBA-Data-1980-2019'!$A$1:$A$16305,'[1]NBA-Data-1980-2019'!$F$1:$F$16305,"",0)</f>
        <v/>
      </c>
      <c r="CM83" s="2" t="str" cm="1">
        <f t="array" ref="CM83">_xlfn.XLOOKUP($A83&amp;CM$5,'[1]NBA-Data-1980-2019'!$B$1:$B$16305&amp;'[1]NBA-Data-1980-2019'!$A$1:$A$16305,'[1]NBA-Data-1980-2019'!$F$1:$F$16305,"",0)</f>
        <v/>
      </c>
      <c r="CN83" s="2" t="str" cm="1">
        <f t="array" ref="CN83">_xlfn.XLOOKUP($A83&amp;CN$5,'[1]NBA-Data-1980-2019'!$B$1:$B$16305&amp;'[1]NBA-Data-1980-2019'!$A$1:$A$16305,'[1]NBA-Data-1980-2019'!$F$1:$F$16305,"",0)</f>
        <v/>
      </c>
      <c r="CO83" s="2" t="str" cm="1">
        <f t="array" ref="CO83">_xlfn.XLOOKUP($A83&amp;CO$5,'[1]NBA-Data-1980-2019'!$B$1:$B$16305&amp;'[1]NBA-Data-1980-2019'!$A$1:$A$16305,'[1]NBA-Data-1980-2019'!$F$1:$F$16305,"",0)</f>
        <v/>
      </c>
      <c r="CP83" s="2" t="str" cm="1">
        <f t="array" ref="CP83">_xlfn.XLOOKUP($A83&amp;CP$5,'[1]NBA-Data-1980-2019'!$B$1:$B$16305&amp;'[1]NBA-Data-1980-2019'!$A$1:$A$16305,'[1]NBA-Data-1980-2019'!$F$1:$F$16305,"",0)</f>
        <v/>
      </c>
      <c r="CQ83" s="2" t="str" cm="1">
        <f t="array" ref="CQ83">_xlfn.XLOOKUP($A83&amp;CQ$5,'[1]NBA-Data-1980-2019'!$B$1:$B$16305&amp;'[1]NBA-Data-1980-2019'!$A$1:$A$16305,'[1]NBA-Data-1980-2019'!$F$1:$F$16305,"",0)</f>
        <v/>
      </c>
      <c r="CR83" s="2" t="str" cm="1">
        <f t="array" ref="CR83">_xlfn.XLOOKUP($A83&amp;CR$5,'[1]NBA-Data-1980-2019'!$B$1:$B$16305&amp;'[1]NBA-Data-1980-2019'!$A$1:$A$16305,'[1]NBA-Data-1980-2019'!$F$1:$F$16305,"",0)</f>
        <v/>
      </c>
      <c r="CS83" s="2" t="str" cm="1">
        <f t="array" ref="CS83">_xlfn.XLOOKUP($A83&amp;CS$5,'[1]NBA-Data-1980-2019'!$B$1:$B$16305&amp;'[1]NBA-Data-1980-2019'!$A$1:$A$16305,'[1]NBA-Data-1980-2019'!$F$1:$F$16305,"",0)</f>
        <v/>
      </c>
      <c r="CU83" s="2" t="str">
        <f>_xlfn.XLOOKUP($A83,TEAMS!$G$1:$G$839,TEAMS!$H$1:$H$839,"",0)</f>
        <v>C</v>
      </c>
      <c r="CV83" s="2" t="str">
        <f>_xlfn.XLOOKUP($CU83,DASHBOARD!$B$22:$B$27,DASHBOARD!$C$22:$C$27,"",0)</f>
        <v>CENTER</v>
      </c>
      <c r="CY83" s="63">
        <f>SUMIFS('[1]NBA-Data-1980-2019'!$G$1:$G$16305,'[1]NBA-Data-1980-2019'!$B$1:$B$16305,$A83,'[1]NBA-Data-1980-2019'!$A$1:$A$16305,CY$9)</f>
        <v>0</v>
      </c>
      <c r="CZ83" s="63">
        <f>SUMIFS('[1]NBA-Data-1980-2019'!$G$1:$G$16305,'[1]NBA-Data-1980-2019'!$B$1:$B$16305,$A83,'[1]NBA-Data-1980-2019'!$A$1:$A$16305,CZ$9)</f>
        <v>0</v>
      </c>
      <c r="DA83" s="63">
        <f>SUMIFS('[1]NBA-Data-1980-2019'!$G$1:$G$16305,'[1]NBA-Data-1980-2019'!$B$1:$B$16305,$A83,'[1]NBA-Data-1980-2019'!$A$1:$A$16305,DA$9)</f>
        <v>0</v>
      </c>
      <c r="DB83" s="63">
        <f>SUMIFS('[1]NBA-Data-1980-2019'!$G$1:$G$16305,'[1]NBA-Data-1980-2019'!$B$1:$B$16305,$A83,'[1]NBA-Data-1980-2019'!$A$1:$A$16305,DB$9)</f>
        <v>0</v>
      </c>
      <c r="DC83" s="63">
        <f>SUMIFS('[1]NBA-Data-1980-2019'!$G$1:$G$16305,'[1]NBA-Data-1980-2019'!$B$1:$B$16305,$A83,'[1]NBA-Data-1980-2019'!$A$1:$A$16305,DC$9)</f>
        <v>0</v>
      </c>
      <c r="DD83" s="63">
        <f>SUMIFS('[1]NBA-Data-1980-2019'!$G$1:$G$16305,'[1]NBA-Data-1980-2019'!$B$1:$B$16305,$A83,'[1]NBA-Data-1980-2019'!$A$1:$A$16305,DD$9)</f>
        <v>0</v>
      </c>
      <c r="DE83" s="63">
        <f>SUMIFS('[1]NBA-Data-1980-2019'!$G$1:$G$16305,'[1]NBA-Data-1980-2019'!$B$1:$B$16305,$A83,'[1]NBA-Data-1980-2019'!$A$1:$A$16305,DE$9)</f>
        <v>0</v>
      </c>
      <c r="DF83" s="63">
        <f>SUMIFS('[1]NBA-Data-1980-2019'!$G$1:$G$16305,'[1]NBA-Data-1980-2019'!$B$1:$B$16305,$A83,'[1]NBA-Data-1980-2019'!$A$1:$A$16305,DF$9)</f>
        <v>0</v>
      </c>
      <c r="DG83" s="63">
        <f>SUMIFS('[1]NBA-Data-1980-2019'!$G$1:$G$16305,'[1]NBA-Data-1980-2019'!$B$1:$B$16305,$A83,'[1]NBA-Data-1980-2019'!$A$1:$A$16305,DG$9)</f>
        <v>0</v>
      </c>
      <c r="DH83" s="63">
        <f>SUMIFS('[1]NBA-Data-1980-2019'!$G$1:$G$16305,'[1]NBA-Data-1980-2019'!$B$1:$B$16305,$A83,'[1]NBA-Data-1980-2019'!$A$1:$A$16305,DH$9)</f>
        <v>0</v>
      </c>
      <c r="DI83" s="63">
        <f>SUMIFS('[1]NBA-Data-1980-2019'!$G$1:$G$16305,'[1]NBA-Data-1980-2019'!$B$1:$B$16305,$A83,'[1]NBA-Data-1980-2019'!$A$1:$A$16305,DI$9)</f>
        <v>0</v>
      </c>
      <c r="DJ83" s="63">
        <f>SUMIFS('[1]NBA-Data-1980-2019'!$G$1:$G$16305,'[1]NBA-Data-1980-2019'!$B$1:$B$16305,$A83,'[1]NBA-Data-1980-2019'!$A$1:$A$16305,DJ$9)</f>
        <v>0</v>
      </c>
      <c r="DK83" s="63">
        <f>SUMIFS('[1]NBA-Data-1980-2019'!$G$1:$G$16305,'[1]NBA-Data-1980-2019'!$B$1:$B$16305,$A83,'[1]NBA-Data-1980-2019'!$A$1:$A$16305,DK$9)</f>
        <v>0</v>
      </c>
      <c r="DL83" s="63">
        <f>SUMIFS('[1]NBA-Data-1980-2019'!$G$1:$G$16305,'[1]NBA-Data-1980-2019'!$B$1:$B$16305,$A83,'[1]NBA-Data-1980-2019'!$A$1:$A$16305,DL$9)</f>
        <v>3595800</v>
      </c>
      <c r="DM83" s="63">
        <f>SUMIFS('[1]NBA-Data-1980-2019'!$G$1:$G$16305,'[1]NBA-Data-1980-2019'!$B$1:$B$16305,$A83,'[1]NBA-Data-1980-2019'!$A$1:$A$16305,DM$9)</f>
        <v>3865440</v>
      </c>
      <c r="DN83" s="63">
        <f>SUMIFS('[1]NBA-Data-1980-2019'!$G$1:$G$16305,'[1]NBA-Data-1980-2019'!$B$1:$B$16305,$A83,'[1]NBA-Data-1980-2019'!$A$1:$A$16305,DN$9)</f>
        <v>4135200</v>
      </c>
      <c r="DO83" s="63">
        <f>SUMIFS('[1]NBA-Data-1980-2019'!$G$1:$G$16305,'[1]NBA-Data-1980-2019'!$B$1:$B$16305,$A83,'[1]NBA-Data-1980-2019'!$A$1:$A$16305,DO$9)</f>
        <v>5218622</v>
      </c>
      <c r="DP83" s="63">
        <f>SUMIFS('[1]NBA-Data-1980-2019'!$G$1:$G$16305,'[1]NBA-Data-1980-2019'!$B$1:$B$16305,$A83,'[1]NBA-Data-1980-2019'!$A$1:$A$16305,DP$9)</f>
        <v>6500000</v>
      </c>
      <c r="DQ83" s="63">
        <f>SUMIFS('[1]NBA-Data-1980-2019'!$G$1:$G$16305,'[1]NBA-Data-1980-2019'!$B$1:$B$16305,$A83,'[1]NBA-Data-1980-2019'!$A$1:$A$16305,DQ$9)</f>
        <v>7020000</v>
      </c>
      <c r="DR83" s="63">
        <f>SUMIFS('[1]NBA-Data-1980-2019'!$G$1:$G$16305,'[1]NBA-Data-1980-2019'!$B$1:$B$16305,$A83,'[1]NBA-Data-1980-2019'!$A$1:$A$16305,DR$9)</f>
        <v>7500000</v>
      </c>
      <c r="DS83" s="63">
        <f>SUMIFS('[1]NBA-Data-1980-2019'!$G$1:$G$16305,'[1]NBA-Data-1980-2019'!$B$1:$B$16305,$A83,'[1]NBA-Data-1980-2019'!$A$1:$A$16305,DS$9)</f>
        <v>4325000</v>
      </c>
      <c r="DT83" s="63">
        <f>SUMIFS('[1]NBA-Data-1980-2019'!$G$1:$G$16305,'[1]NBA-Data-1980-2019'!$B$1:$B$16305,$A83,'[1]NBA-Data-1980-2019'!$A$1:$A$16305,DT$9)</f>
        <v>4776500</v>
      </c>
      <c r="DU83" s="63">
        <f>SUMIFS('[1]NBA-Data-1980-2019'!$G$1:$G$16305,'[1]NBA-Data-1980-2019'!$B$1:$B$16305,$A83,'[1]NBA-Data-1980-2019'!$A$1:$A$16305,DU$9)</f>
        <v>0</v>
      </c>
      <c r="DV83" s="63">
        <f>SUMIFS('[1]NBA-Data-1980-2019'!$G$1:$G$16305,'[1]NBA-Data-1980-2019'!$B$1:$B$16305,$A83,'[1]NBA-Data-1980-2019'!$A$1:$A$16305,DV$9)</f>
        <v>0</v>
      </c>
      <c r="DW83" s="63">
        <f>SUMIFS('[1]NBA-Data-1980-2019'!$G$1:$G$16305,'[1]NBA-Data-1980-2019'!$B$1:$B$16305,$A83,'[1]NBA-Data-1980-2019'!$A$1:$A$16305,DW$9)</f>
        <v>0</v>
      </c>
      <c r="DX83" s="63">
        <f>SUMIFS('[1]NBA-Data-1980-2019'!$G$1:$G$16305,'[1]NBA-Data-1980-2019'!$B$1:$B$16305,$A83,'[1]NBA-Data-1980-2019'!$A$1:$A$16305,DX$9)</f>
        <v>0</v>
      </c>
      <c r="DY83" s="63">
        <f>SUMIFS('[1]NBA-Data-1980-2019'!$G$1:$G$16305,'[1]NBA-Data-1980-2019'!$B$1:$B$16305,$A83,'[1]NBA-Data-1980-2019'!$A$1:$A$16305,DY$9)</f>
        <v>0</v>
      </c>
      <c r="DZ83" s="63">
        <f>SUMIFS('[1]NBA-Data-1980-2019'!$G$1:$G$16305,'[1]NBA-Data-1980-2019'!$B$1:$B$16305,$A83,'[1]NBA-Data-1980-2019'!$A$1:$A$16305,DZ$9)</f>
        <v>0</v>
      </c>
      <c r="EA83" s="63">
        <f>SUMIFS('[1]NBA-Data-1980-2019'!$G$1:$G$16305,'[1]NBA-Data-1980-2019'!$B$1:$B$16305,$A83,'[1]NBA-Data-1980-2019'!$A$1:$A$16305,EA$9)</f>
        <v>0</v>
      </c>
      <c r="EB83" s="63">
        <f>SUMIFS('[1]NBA-Data-1980-2019'!$G$1:$G$16305,'[1]NBA-Data-1980-2019'!$B$1:$B$16305,$A83,'[1]NBA-Data-1980-2019'!$A$1:$A$16305,EB$9)</f>
        <v>0</v>
      </c>
      <c r="EC83" s="63">
        <f>SUMIFS('[1]NBA-Data-1980-2019'!$G$1:$G$16305,'[1]NBA-Data-1980-2019'!$B$1:$B$16305,$A83,'[1]NBA-Data-1980-2019'!$A$1:$A$16305,EC$9)</f>
        <v>0</v>
      </c>
      <c r="ED83" s="63">
        <f>SUMIFS('[1]NBA-Data-1980-2019'!$G$1:$G$16305,'[1]NBA-Data-1980-2019'!$B$1:$B$16305,$A83,'[1]NBA-Data-1980-2019'!$A$1:$A$16305,ED$9)</f>
        <v>0</v>
      </c>
      <c r="EH83" s="2" t="s">
        <v>1482</v>
      </c>
    </row>
    <row r="84" spans="1:165" x14ac:dyDescent="0.2">
      <c r="A84" s="2" t="s">
        <v>1136</v>
      </c>
      <c r="B84" s="2" t="str" cm="1">
        <f t="array" ref="B84">_xlfn.XLOOKUP($A84&amp;B$5,'[1]NBA-Data-1980-2019'!$B$1:$B$16305&amp;'[1]NBA-Data-1980-2019'!$A$1:$A$16305,'[1]NBA-Data-1980-2019'!$D$1:$D$16305,"",0)</f>
        <v>WSB</v>
      </c>
      <c r="C84" s="2" t="str" cm="1">
        <f t="array" ref="C84">_xlfn.XLOOKUP($A84&amp;C$5,'[1]NBA-Data-1980-2019'!$B$1:$B$16305&amp;'[1]NBA-Data-1980-2019'!$A$1:$A$16305,'[1]NBA-Data-1980-2019'!$D$1:$D$16305,"",0)</f>
        <v>DET</v>
      </c>
      <c r="D84" s="2" t="str" cm="1">
        <f t="array" ref="D84">_xlfn.XLOOKUP($A84&amp;D$5,'[1]NBA-Data-1980-2019'!$B$1:$B$16305&amp;'[1]NBA-Data-1980-2019'!$A$1:$A$16305,'[1]NBA-Data-1980-2019'!$D$1:$D$16305,"",0)</f>
        <v>CHI</v>
      </c>
      <c r="E84" s="2" t="str" cm="1">
        <f t="array" ref="E84">_xlfn.XLOOKUP($A84&amp;E$5,'[1]NBA-Data-1980-2019'!$B$1:$B$16305&amp;'[1]NBA-Data-1980-2019'!$A$1:$A$16305,'[1]NBA-Data-1980-2019'!$D$1:$D$16305,"",0)</f>
        <v/>
      </c>
      <c r="F84" s="2" t="str" cm="1">
        <f t="array" ref="F84">_xlfn.XLOOKUP($A84&amp;F$5,'[1]NBA-Data-1980-2019'!$B$1:$B$16305&amp;'[1]NBA-Data-1980-2019'!$A$1:$A$16305,'[1]NBA-Data-1980-2019'!$D$1:$D$16305,"",0)</f>
        <v/>
      </c>
      <c r="G84" s="2" t="str" cm="1">
        <f t="array" ref="G84">_xlfn.XLOOKUP($A84&amp;G$5,'[1]NBA-Data-1980-2019'!$B$1:$B$16305&amp;'[1]NBA-Data-1980-2019'!$A$1:$A$16305,'[1]NBA-Data-1980-2019'!$D$1:$D$16305,"",0)</f>
        <v/>
      </c>
      <c r="H84" s="2" t="str" cm="1">
        <f t="array" ref="H84">_xlfn.XLOOKUP($A84&amp;H$5,'[1]NBA-Data-1980-2019'!$B$1:$B$16305&amp;'[1]NBA-Data-1980-2019'!$A$1:$A$16305,'[1]NBA-Data-1980-2019'!$D$1:$D$16305,"",0)</f>
        <v/>
      </c>
      <c r="I84" s="2" t="str" cm="1">
        <f t="array" ref="I84">_xlfn.XLOOKUP($A84&amp;I$5,'[1]NBA-Data-1980-2019'!$B$1:$B$16305&amp;'[1]NBA-Data-1980-2019'!$A$1:$A$16305,'[1]NBA-Data-1980-2019'!$D$1:$D$16305,"",0)</f>
        <v/>
      </c>
      <c r="J84" s="2" t="str" cm="1">
        <f t="array" ref="J84">_xlfn.XLOOKUP($A84&amp;J$5,'[1]NBA-Data-1980-2019'!$B$1:$B$16305&amp;'[1]NBA-Data-1980-2019'!$A$1:$A$16305,'[1]NBA-Data-1980-2019'!$D$1:$D$16305,"",0)</f>
        <v/>
      </c>
      <c r="K84" s="2" t="str" cm="1">
        <f t="array" ref="K84">_xlfn.XLOOKUP($A84&amp;K$5,'[1]NBA-Data-1980-2019'!$B$1:$B$16305&amp;'[1]NBA-Data-1980-2019'!$A$1:$A$16305,'[1]NBA-Data-1980-2019'!$D$1:$D$16305,"",0)</f>
        <v/>
      </c>
      <c r="L84" s="2" t="str" cm="1">
        <f t="array" ref="L84">_xlfn.XLOOKUP($A84&amp;L$5,'[1]NBA-Data-1980-2019'!$B$1:$B$16305&amp;'[1]NBA-Data-1980-2019'!$A$1:$A$16305,'[1]NBA-Data-1980-2019'!$D$1:$D$16305,"",0)</f>
        <v/>
      </c>
      <c r="M84" s="2" t="str" cm="1">
        <f t="array" ref="M84">_xlfn.XLOOKUP($A84&amp;M$5,'[1]NBA-Data-1980-2019'!$B$1:$B$16305&amp;'[1]NBA-Data-1980-2019'!$A$1:$A$16305,'[1]NBA-Data-1980-2019'!$D$1:$D$16305,"",0)</f>
        <v/>
      </c>
      <c r="N84" s="2" t="str" cm="1">
        <f t="array" ref="N84">_xlfn.XLOOKUP($A84&amp;N$5,'[1]NBA-Data-1980-2019'!$B$1:$B$16305&amp;'[1]NBA-Data-1980-2019'!$A$1:$A$16305,'[1]NBA-Data-1980-2019'!$D$1:$D$16305,"",0)</f>
        <v/>
      </c>
      <c r="O84" s="2" t="str" cm="1">
        <f t="array" ref="O84">_xlfn.XLOOKUP($A84&amp;O$5,'[1]NBA-Data-1980-2019'!$B$1:$B$16305&amp;'[1]NBA-Data-1980-2019'!$A$1:$A$16305,'[1]NBA-Data-1980-2019'!$D$1:$D$16305,"",0)</f>
        <v/>
      </c>
      <c r="P84" s="2" t="str" cm="1">
        <f t="array" ref="P84">_xlfn.XLOOKUP($A84&amp;P$5,'[1]NBA-Data-1980-2019'!$B$1:$B$16305&amp;'[1]NBA-Data-1980-2019'!$A$1:$A$16305,'[1]NBA-Data-1980-2019'!$D$1:$D$16305,"",0)</f>
        <v/>
      </c>
      <c r="Q84" s="2" t="str" cm="1">
        <f t="array" ref="Q84">_xlfn.XLOOKUP($A84&amp;Q$5,'[1]NBA-Data-1980-2019'!$B$1:$B$16305&amp;'[1]NBA-Data-1980-2019'!$A$1:$A$16305,'[1]NBA-Data-1980-2019'!$D$1:$D$16305,"",0)</f>
        <v/>
      </c>
      <c r="R84" s="2" t="str" cm="1">
        <f t="array" ref="R84">_xlfn.XLOOKUP($A84&amp;R$5,'[1]NBA-Data-1980-2019'!$B$1:$B$16305&amp;'[1]NBA-Data-1980-2019'!$A$1:$A$16305,'[1]NBA-Data-1980-2019'!$D$1:$D$16305,"",0)</f>
        <v/>
      </c>
      <c r="S84" s="2" t="str" cm="1">
        <f t="array" ref="S84">_xlfn.XLOOKUP($A84&amp;S$5,'[1]NBA-Data-1980-2019'!$B$1:$B$16305&amp;'[1]NBA-Data-1980-2019'!$A$1:$A$16305,'[1]NBA-Data-1980-2019'!$D$1:$D$16305,"",0)</f>
        <v/>
      </c>
      <c r="T84" s="2" t="str" cm="1">
        <f t="array" ref="T84">_xlfn.XLOOKUP($A84&amp;T$5,'[1]NBA-Data-1980-2019'!$B$1:$B$16305&amp;'[1]NBA-Data-1980-2019'!$A$1:$A$16305,'[1]NBA-Data-1980-2019'!$D$1:$D$16305,"",0)</f>
        <v/>
      </c>
      <c r="U84" s="2" t="str" cm="1">
        <f t="array" ref="U84">_xlfn.XLOOKUP($A84&amp;U$5,'[1]NBA-Data-1980-2019'!$B$1:$B$16305&amp;'[1]NBA-Data-1980-2019'!$A$1:$A$16305,'[1]NBA-Data-1980-2019'!$D$1:$D$16305,"",0)</f>
        <v/>
      </c>
      <c r="V84" s="2" t="str" cm="1">
        <f t="array" ref="V84">_xlfn.XLOOKUP($A84&amp;V$5,'[1]NBA-Data-1980-2019'!$B$1:$B$16305&amp;'[1]NBA-Data-1980-2019'!$A$1:$A$16305,'[1]NBA-Data-1980-2019'!$D$1:$D$16305,"",0)</f>
        <v/>
      </c>
      <c r="W84" s="2" t="str" cm="1">
        <f t="array" ref="W84">_xlfn.XLOOKUP($A84&amp;W$5,'[1]NBA-Data-1980-2019'!$B$1:$B$16305&amp;'[1]NBA-Data-1980-2019'!$A$1:$A$16305,'[1]NBA-Data-1980-2019'!$D$1:$D$16305,"",0)</f>
        <v/>
      </c>
      <c r="X84" s="2" t="str" cm="1">
        <f t="array" ref="X84">_xlfn.XLOOKUP($A84&amp;X$5,'[1]NBA-Data-1980-2019'!$B$1:$B$16305&amp;'[1]NBA-Data-1980-2019'!$A$1:$A$16305,'[1]NBA-Data-1980-2019'!$D$1:$D$16305,"",0)</f>
        <v/>
      </c>
      <c r="Y84" s="2" t="str" cm="1">
        <f t="array" ref="Y84">_xlfn.XLOOKUP($A84&amp;Y$5,'[1]NBA-Data-1980-2019'!$B$1:$B$16305&amp;'[1]NBA-Data-1980-2019'!$A$1:$A$16305,'[1]NBA-Data-1980-2019'!$D$1:$D$16305,"",0)</f>
        <v/>
      </c>
      <c r="Z84" s="2" t="str" cm="1">
        <f t="array" ref="Z84">_xlfn.XLOOKUP($A84&amp;Z$5,'[1]NBA-Data-1980-2019'!$B$1:$B$16305&amp;'[1]NBA-Data-1980-2019'!$A$1:$A$16305,'[1]NBA-Data-1980-2019'!$D$1:$D$16305,"",0)</f>
        <v/>
      </c>
      <c r="AA84" s="2" t="str" cm="1">
        <f t="array" ref="AA84">_xlfn.XLOOKUP($A84&amp;AA$5,'[1]NBA-Data-1980-2019'!$B$1:$B$16305&amp;'[1]NBA-Data-1980-2019'!$A$1:$A$16305,'[1]NBA-Data-1980-2019'!$D$1:$D$16305,"",0)</f>
        <v/>
      </c>
      <c r="AB84" s="2" t="str" cm="1">
        <f t="array" ref="AB84">_xlfn.XLOOKUP($A84&amp;AB$5,'[1]NBA-Data-1980-2019'!$B$1:$B$16305&amp;'[1]NBA-Data-1980-2019'!$A$1:$A$16305,'[1]NBA-Data-1980-2019'!$D$1:$D$16305,"",0)</f>
        <v/>
      </c>
      <c r="AC84" s="2" t="str" cm="1">
        <f t="array" ref="AC84">_xlfn.XLOOKUP($A84&amp;AC$5,'[1]NBA-Data-1980-2019'!$B$1:$B$16305&amp;'[1]NBA-Data-1980-2019'!$A$1:$A$16305,'[1]NBA-Data-1980-2019'!$D$1:$D$16305,"",0)</f>
        <v/>
      </c>
      <c r="AD84" s="2" t="str" cm="1">
        <f t="array" ref="AD84">_xlfn.XLOOKUP($A84&amp;AD$5,'[1]NBA-Data-1980-2019'!$B$1:$B$16305&amp;'[1]NBA-Data-1980-2019'!$A$1:$A$16305,'[1]NBA-Data-1980-2019'!$D$1:$D$16305,"",0)</f>
        <v/>
      </c>
      <c r="AE84" s="2" t="str" cm="1">
        <f t="array" ref="AE84">_xlfn.XLOOKUP($A84&amp;AE$5,'[1]NBA-Data-1980-2019'!$B$1:$B$16305&amp;'[1]NBA-Data-1980-2019'!$A$1:$A$16305,'[1]NBA-Data-1980-2019'!$D$1:$D$16305,"",0)</f>
        <v/>
      </c>
      <c r="AF84" s="2" t="str" cm="1">
        <f t="array" ref="AF84">_xlfn.XLOOKUP($A84&amp;AF$5,'[1]NBA-Data-1980-2019'!$B$1:$B$16305&amp;'[1]NBA-Data-1980-2019'!$A$1:$A$16305,'[1]NBA-Data-1980-2019'!$D$1:$D$16305,"",0)</f>
        <v/>
      </c>
      <c r="AG84" s="2" t="str" cm="1">
        <f t="array" ref="AG84">_xlfn.XLOOKUP($A84&amp;AG$5,'[1]NBA-Data-1980-2019'!$B$1:$B$16305&amp;'[1]NBA-Data-1980-2019'!$A$1:$A$16305,'[1]NBA-Data-1980-2019'!$D$1:$D$16305,"",0)</f>
        <v/>
      </c>
      <c r="AH84" s="2" cm="1">
        <f t="array" ref="AH84">_xlfn.XLOOKUP($A84&amp;AH$5,'[1]NBA-Data-1980-2019'!$B$1:$B$16305&amp;'[1]NBA-Data-1980-2019'!$A$1:$A$16305,'[1]NBA-Data-1980-2019'!$H$1:$H$16305,"",0)</f>
        <v>2307.5</v>
      </c>
      <c r="AI84" s="2" cm="1">
        <f t="array" ref="AI84">_xlfn.XLOOKUP($A84&amp;AI$5,'[1]NBA-Data-1980-2019'!$B$1:$B$16305&amp;'[1]NBA-Data-1980-2019'!$A$1:$A$16305,'[1]NBA-Data-1980-2019'!$H$1:$H$16305,"",0)</f>
        <v>1539.2</v>
      </c>
      <c r="AJ84" s="2" cm="1">
        <f t="array" ref="AJ84">_xlfn.XLOOKUP($A84&amp;AJ$5,'[1]NBA-Data-1980-2019'!$B$1:$B$16305&amp;'[1]NBA-Data-1980-2019'!$A$1:$A$16305,'[1]NBA-Data-1980-2019'!$H$1:$H$16305,"",0)</f>
        <v>510.6</v>
      </c>
      <c r="AK84" s="2" t="str" cm="1">
        <f t="array" ref="AK84">_xlfn.XLOOKUP($A84&amp;AK$5,'[1]NBA-Data-1980-2019'!$B$1:$B$16305&amp;'[1]NBA-Data-1980-2019'!$A$1:$A$16305,'[1]NBA-Data-1980-2019'!$H$1:$H$16305,"",0)</f>
        <v/>
      </c>
      <c r="AL84" s="2" t="str" cm="1">
        <f t="array" ref="AL84">_xlfn.XLOOKUP($A84&amp;AL$5,'[1]NBA-Data-1980-2019'!$B$1:$B$16305&amp;'[1]NBA-Data-1980-2019'!$A$1:$A$16305,'[1]NBA-Data-1980-2019'!$H$1:$H$16305,"",0)</f>
        <v/>
      </c>
      <c r="AM84" s="2" t="str" cm="1">
        <f t="array" ref="AM84">_xlfn.XLOOKUP($A84&amp;AM$5,'[1]NBA-Data-1980-2019'!$B$1:$B$16305&amp;'[1]NBA-Data-1980-2019'!$A$1:$A$16305,'[1]NBA-Data-1980-2019'!$H$1:$H$16305,"",0)</f>
        <v/>
      </c>
      <c r="AN84" s="2" t="str" cm="1">
        <f t="array" ref="AN84">_xlfn.XLOOKUP($A84&amp;AN$5,'[1]NBA-Data-1980-2019'!$B$1:$B$16305&amp;'[1]NBA-Data-1980-2019'!$A$1:$A$16305,'[1]NBA-Data-1980-2019'!$H$1:$H$16305,"",0)</f>
        <v/>
      </c>
      <c r="AO84" s="2" t="str" cm="1">
        <f t="array" ref="AO84">_xlfn.XLOOKUP($A84&amp;AO$5,'[1]NBA-Data-1980-2019'!$B$1:$B$16305&amp;'[1]NBA-Data-1980-2019'!$A$1:$A$16305,'[1]NBA-Data-1980-2019'!$H$1:$H$16305,"",0)</f>
        <v/>
      </c>
      <c r="AP84" s="2" t="str" cm="1">
        <f t="array" ref="AP84">_xlfn.XLOOKUP($A84&amp;AP$5,'[1]NBA-Data-1980-2019'!$B$1:$B$16305&amp;'[1]NBA-Data-1980-2019'!$A$1:$A$16305,'[1]NBA-Data-1980-2019'!$H$1:$H$16305,"",0)</f>
        <v/>
      </c>
      <c r="AQ84" s="2" t="str" cm="1">
        <f t="array" ref="AQ84">_xlfn.XLOOKUP($A84&amp;AQ$5,'[1]NBA-Data-1980-2019'!$B$1:$B$16305&amp;'[1]NBA-Data-1980-2019'!$A$1:$A$16305,'[1]NBA-Data-1980-2019'!$H$1:$H$16305,"",0)</f>
        <v/>
      </c>
      <c r="AR84" s="2" t="str" cm="1">
        <f t="array" ref="AR84">_xlfn.XLOOKUP($A84&amp;AR$5,'[1]NBA-Data-1980-2019'!$B$1:$B$16305&amp;'[1]NBA-Data-1980-2019'!$A$1:$A$16305,'[1]NBA-Data-1980-2019'!$H$1:$H$16305,"",0)</f>
        <v/>
      </c>
      <c r="AS84" s="2" t="str" cm="1">
        <f t="array" ref="AS84">_xlfn.XLOOKUP($A84&amp;AS$5,'[1]NBA-Data-1980-2019'!$B$1:$B$16305&amp;'[1]NBA-Data-1980-2019'!$A$1:$A$16305,'[1]NBA-Data-1980-2019'!$H$1:$H$16305,"",0)</f>
        <v/>
      </c>
      <c r="AT84" s="2" t="str" cm="1">
        <f t="array" ref="AT84">_xlfn.XLOOKUP($A84&amp;AT$5,'[1]NBA-Data-1980-2019'!$B$1:$B$16305&amp;'[1]NBA-Data-1980-2019'!$A$1:$A$16305,'[1]NBA-Data-1980-2019'!$H$1:$H$16305,"",0)</f>
        <v/>
      </c>
      <c r="AU84" s="2" t="str" cm="1">
        <f t="array" ref="AU84">_xlfn.XLOOKUP($A84&amp;AU$5,'[1]NBA-Data-1980-2019'!$B$1:$B$16305&amp;'[1]NBA-Data-1980-2019'!$A$1:$A$16305,'[1]NBA-Data-1980-2019'!$H$1:$H$16305,"",0)</f>
        <v/>
      </c>
      <c r="AV84" s="2" t="str" cm="1">
        <f t="array" ref="AV84">_xlfn.XLOOKUP($A84&amp;AV$5,'[1]NBA-Data-1980-2019'!$B$1:$B$16305&amp;'[1]NBA-Data-1980-2019'!$A$1:$A$16305,'[1]NBA-Data-1980-2019'!$H$1:$H$16305,"",0)</f>
        <v/>
      </c>
      <c r="AW84" s="2" t="str" cm="1">
        <f t="array" ref="AW84">_xlfn.XLOOKUP($A84&amp;AW$5,'[1]NBA-Data-1980-2019'!$B$1:$B$16305&amp;'[1]NBA-Data-1980-2019'!$A$1:$A$16305,'[1]NBA-Data-1980-2019'!$H$1:$H$16305,"",0)</f>
        <v/>
      </c>
      <c r="AX84" s="2" t="str" cm="1">
        <f t="array" ref="AX84">_xlfn.XLOOKUP($A84&amp;AX$5,'[1]NBA-Data-1980-2019'!$B$1:$B$16305&amp;'[1]NBA-Data-1980-2019'!$A$1:$A$16305,'[1]NBA-Data-1980-2019'!$H$1:$H$16305,"",0)</f>
        <v/>
      </c>
      <c r="AY84" s="2" t="str" cm="1">
        <f t="array" ref="AY84">_xlfn.XLOOKUP($A84&amp;AY$5,'[1]NBA-Data-1980-2019'!$B$1:$B$16305&amp;'[1]NBA-Data-1980-2019'!$A$1:$A$16305,'[1]NBA-Data-1980-2019'!$H$1:$H$16305,"",0)</f>
        <v/>
      </c>
      <c r="AZ84" s="2" t="str" cm="1">
        <f t="array" ref="AZ84">_xlfn.XLOOKUP($A84&amp;AZ$5,'[1]NBA-Data-1980-2019'!$B$1:$B$16305&amp;'[1]NBA-Data-1980-2019'!$A$1:$A$16305,'[1]NBA-Data-1980-2019'!$H$1:$H$16305,"",0)</f>
        <v/>
      </c>
      <c r="BA84" s="2" t="str" cm="1">
        <f t="array" ref="BA84">_xlfn.XLOOKUP($A84&amp;BA$5,'[1]NBA-Data-1980-2019'!$B$1:$B$16305&amp;'[1]NBA-Data-1980-2019'!$A$1:$A$16305,'[1]NBA-Data-1980-2019'!$H$1:$H$16305,"",0)</f>
        <v/>
      </c>
      <c r="BB84" s="2" t="str" cm="1">
        <f t="array" ref="BB84">_xlfn.XLOOKUP($A84&amp;BB$5,'[1]NBA-Data-1980-2019'!$B$1:$B$16305&amp;'[1]NBA-Data-1980-2019'!$A$1:$A$16305,'[1]NBA-Data-1980-2019'!$H$1:$H$16305,"",0)</f>
        <v/>
      </c>
      <c r="BC84" s="2" t="str" cm="1">
        <f t="array" ref="BC84">_xlfn.XLOOKUP($A84&amp;BC$5,'[1]NBA-Data-1980-2019'!$B$1:$B$16305&amp;'[1]NBA-Data-1980-2019'!$A$1:$A$16305,'[1]NBA-Data-1980-2019'!$H$1:$H$16305,"",0)</f>
        <v/>
      </c>
      <c r="BD84" s="2" t="str" cm="1">
        <f t="array" ref="BD84">_xlfn.XLOOKUP($A84&amp;BD$5,'[1]NBA-Data-1980-2019'!$B$1:$B$16305&amp;'[1]NBA-Data-1980-2019'!$A$1:$A$16305,'[1]NBA-Data-1980-2019'!$H$1:$H$16305,"",0)</f>
        <v/>
      </c>
      <c r="BE84" s="2" t="str" cm="1">
        <f t="array" ref="BE84">_xlfn.XLOOKUP($A84&amp;BE$5,'[1]NBA-Data-1980-2019'!$B$1:$B$16305&amp;'[1]NBA-Data-1980-2019'!$A$1:$A$16305,'[1]NBA-Data-1980-2019'!$H$1:$H$16305,"",0)</f>
        <v/>
      </c>
      <c r="BF84" s="2" t="str" cm="1">
        <f t="array" ref="BF84">_xlfn.XLOOKUP($A84&amp;BF$5,'[1]NBA-Data-1980-2019'!$B$1:$B$16305&amp;'[1]NBA-Data-1980-2019'!$A$1:$A$16305,'[1]NBA-Data-1980-2019'!$H$1:$H$16305,"",0)</f>
        <v/>
      </c>
      <c r="BG84" s="2" t="str" cm="1">
        <f t="array" ref="BG84">_xlfn.XLOOKUP($A84&amp;BG$5,'[1]NBA-Data-1980-2019'!$B$1:$B$16305&amp;'[1]NBA-Data-1980-2019'!$A$1:$A$16305,'[1]NBA-Data-1980-2019'!$H$1:$H$16305,"",0)</f>
        <v/>
      </c>
      <c r="BH84" s="2" t="str" cm="1">
        <f t="array" ref="BH84">_xlfn.XLOOKUP($A84&amp;BH$5,'[1]NBA-Data-1980-2019'!$B$1:$B$16305&amp;'[1]NBA-Data-1980-2019'!$A$1:$A$16305,'[1]NBA-Data-1980-2019'!$H$1:$H$16305,"",0)</f>
        <v/>
      </c>
      <c r="BI84" s="2" t="str" cm="1">
        <f t="array" ref="BI84">_xlfn.XLOOKUP($A84&amp;BI$5,'[1]NBA-Data-1980-2019'!$B$1:$B$16305&amp;'[1]NBA-Data-1980-2019'!$A$1:$A$16305,'[1]NBA-Data-1980-2019'!$H$1:$H$16305,"",0)</f>
        <v/>
      </c>
      <c r="BJ84" s="2" t="str" cm="1">
        <f t="array" ref="BJ84">_xlfn.XLOOKUP($A84&amp;BJ$5,'[1]NBA-Data-1980-2019'!$B$1:$B$16305&amp;'[1]NBA-Data-1980-2019'!$A$1:$A$16305,'[1]NBA-Data-1980-2019'!$H$1:$H$16305,"",0)</f>
        <v/>
      </c>
      <c r="BK84" s="2" t="str" cm="1">
        <f t="array" ref="BK84">_xlfn.XLOOKUP($A84&amp;BK$5,'[1]NBA-Data-1980-2019'!$B$1:$B$16305&amp;'[1]NBA-Data-1980-2019'!$A$1:$A$16305,'[1]NBA-Data-1980-2019'!$H$1:$H$16305,"",0)</f>
        <v/>
      </c>
      <c r="BL84" s="2" t="str" cm="1">
        <f t="array" ref="BL84">_xlfn.XLOOKUP($A84&amp;BL$5,'[1]NBA-Data-1980-2019'!$B$1:$B$16305&amp;'[1]NBA-Data-1980-2019'!$A$1:$A$16305,'[1]NBA-Data-1980-2019'!$H$1:$H$16305,"",0)</f>
        <v/>
      </c>
      <c r="BM84" s="2" t="str" cm="1">
        <f t="array" ref="BM84">_xlfn.XLOOKUP($A84&amp;BM$5,'[1]NBA-Data-1980-2019'!$B$1:$B$16305&amp;'[1]NBA-Data-1980-2019'!$A$1:$A$16305,'[1]NBA-Data-1980-2019'!$H$1:$H$16305,"",0)</f>
        <v/>
      </c>
      <c r="BN84" s="2" cm="1">
        <f t="array" ref="BN84">_xlfn.XLOOKUP($A84&amp;BN$5,'[1]NBA-Data-1980-2019'!$B$1:$B$16305&amp;'[1]NBA-Data-1980-2019'!$A$1:$A$16305,'[1]NBA-Data-1980-2019'!$F$1:$F$16305,"",0)</f>
        <v>12.4</v>
      </c>
      <c r="BO84" s="2" cm="1">
        <f t="array" ref="BO84">_xlfn.XLOOKUP($A84&amp;BO$5,'[1]NBA-Data-1980-2019'!$B$1:$B$16305&amp;'[1]NBA-Data-1980-2019'!$A$1:$A$16305,'[1]NBA-Data-1980-2019'!$F$1:$F$16305,"",0)</f>
        <v>10.9</v>
      </c>
      <c r="BP84" s="2" cm="1">
        <f t="array" ref="BP84">_xlfn.XLOOKUP($A84&amp;BP$5,'[1]NBA-Data-1980-2019'!$B$1:$B$16305&amp;'[1]NBA-Data-1980-2019'!$A$1:$A$16305,'[1]NBA-Data-1980-2019'!$F$1:$F$16305,"",0)</f>
        <v>6.4</v>
      </c>
      <c r="BQ84" s="2" t="str" cm="1">
        <f t="array" ref="BQ84">_xlfn.XLOOKUP($A84&amp;BQ$5,'[1]NBA-Data-1980-2019'!$B$1:$B$16305&amp;'[1]NBA-Data-1980-2019'!$A$1:$A$16305,'[1]NBA-Data-1980-2019'!$F$1:$F$16305,"",0)</f>
        <v/>
      </c>
      <c r="BR84" s="2" t="str" cm="1">
        <f t="array" ref="BR84">_xlfn.XLOOKUP($A84&amp;BR$5,'[1]NBA-Data-1980-2019'!$B$1:$B$16305&amp;'[1]NBA-Data-1980-2019'!$A$1:$A$16305,'[1]NBA-Data-1980-2019'!$F$1:$F$16305,"",0)</f>
        <v/>
      </c>
      <c r="BS84" s="2" t="str" cm="1">
        <f t="array" ref="BS84">_xlfn.XLOOKUP($A84&amp;BS$5,'[1]NBA-Data-1980-2019'!$B$1:$B$16305&amp;'[1]NBA-Data-1980-2019'!$A$1:$A$16305,'[1]NBA-Data-1980-2019'!$F$1:$F$16305,"",0)</f>
        <v/>
      </c>
      <c r="BT84" s="2" t="str" cm="1">
        <f t="array" ref="BT84">_xlfn.XLOOKUP($A84&amp;BT$5,'[1]NBA-Data-1980-2019'!$B$1:$B$16305&amp;'[1]NBA-Data-1980-2019'!$A$1:$A$16305,'[1]NBA-Data-1980-2019'!$F$1:$F$16305,"",0)</f>
        <v/>
      </c>
      <c r="BU84" s="2" t="str" cm="1">
        <f t="array" ref="BU84">_xlfn.XLOOKUP($A84&amp;BU$5,'[1]NBA-Data-1980-2019'!$B$1:$B$16305&amp;'[1]NBA-Data-1980-2019'!$A$1:$A$16305,'[1]NBA-Data-1980-2019'!$F$1:$F$16305,"",0)</f>
        <v/>
      </c>
      <c r="BV84" s="2" t="str" cm="1">
        <f t="array" ref="BV84">_xlfn.XLOOKUP($A84&amp;BV$5,'[1]NBA-Data-1980-2019'!$B$1:$B$16305&amp;'[1]NBA-Data-1980-2019'!$A$1:$A$16305,'[1]NBA-Data-1980-2019'!$F$1:$F$16305,"",0)</f>
        <v/>
      </c>
      <c r="BW84" s="2" t="str" cm="1">
        <f t="array" ref="BW84">_xlfn.XLOOKUP($A84&amp;BW$5,'[1]NBA-Data-1980-2019'!$B$1:$B$16305&amp;'[1]NBA-Data-1980-2019'!$A$1:$A$16305,'[1]NBA-Data-1980-2019'!$F$1:$F$16305,"",0)</f>
        <v/>
      </c>
      <c r="BX84" s="2" t="str" cm="1">
        <f t="array" ref="BX84">_xlfn.XLOOKUP($A84&amp;BX$5,'[1]NBA-Data-1980-2019'!$B$1:$B$16305&amp;'[1]NBA-Data-1980-2019'!$A$1:$A$16305,'[1]NBA-Data-1980-2019'!$F$1:$F$16305,"",0)</f>
        <v/>
      </c>
      <c r="BY84" s="2" t="str" cm="1">
        <f t="array" ref="BY84">_xlfn.XLOOKUP($A84&amp;BY$5,'[1]NBA-Data-1980-2019'!$B$1:$B$16305&amp;'[1]NBA-Data-1980-2019'!$A$1:$A$16305,'[1]NBA-Data-1980-2019'!$F$1:$F$16305,"",0)</f>
        <v/>
      </c>
      <c r="BZ84" s="2" t="str" cm="1">
        <f t="array" ref="BZ84">_xlfn.XLOOKUP($A84&amp;BZ$5,'[1]NBA-Data-1980-2019'!$B$1:$B$16305&amp;'[1]NBA-Data-1980-2019'!$A$1:$A$16305,'[1]NBA-Data-1980-2019'!$F$1:$F$16305,"",0)</f>
        <v/>
      </c>
      <c r="CA84" s="2" t="str" cm="1">
        <f t="array" ref="CA84">_xlfn.XLOOKUP($A84&amp;CA$5,'[1]NBA-Data-1980-2019'!$B$1:$B$16305&amp;'[1]NBA-Data-1980-2019'!$A$1:$A$16305,'[1]NBA-Data-1980-2019'!$F$1:$F$16305,"",0)</f>
        <v/>
      </c>
      <c r="CB84" s="2" t="str" cm="1">
        <f t="array" ref="CB84">_xlfn.XLOOKUP($A84&amp;CB$5,'[1]NBA-Data-1980-2019'!$B$1:$B$16305&amp;'[1]NBA-Data-1980-2019'!$A$1:$A$16305,'[1]NBA-Data-1980-2019'!$F$1:$F$16305,"",0)</f>
        <v/>
      </c>
      <c r="CC84" s="2" t="str" cm="1">
        <f t="array" ref="CC84">_xlfn.XLOOKUP($A84&amp;CC$5,'[1]NBA-Data-1980-2019'!$B$1:$B$16305&amp;'[1]NBA-Data-1980-2019'!$A$1:$A$16305,'[1]NBA-Data-1980-2019'!$F$1:$F$16305,"",0)</f>
        <v/>
      </c>
      <c r="CD84" s="2" t="str" cm="1">
        <f t="array" ref="CD84">_xlfn.XLOOKUP($A84&amp;CD$5,'[1]NBA-Data-1980-2019'!$B$1:$B$16305&amp;'[1]NBA-Data-1980-2019'!$A$1:$A$16305,'[1]NBA-Data-1980-2019'!$F$1:$F$16305,"",0)</f>
        <v/>
      </c>
      <c r="CE84" s="2" t="str" cm="1">
        <f t="array" ref="CE84">_xlfn.XLOOKUP($A84&amp;CE$5,'[1]NBA-Data-1980-2019'!$B$1:$B$16305&amp;'[1]NBA-Data-1980-2019'!$A$1:$A$16305,'[1]NBA-Data-1980-2019'!$F$1:$F$16305,"",0)</f>
        <v/>
      </c>
      <c r="CF84" s="2" t="str" cm="1">
        <f t="array" ref="CF84">_xlfn.XLOOKUP($A84&amp;CF$5,'[1]NBA-Data-1980-2019'!$B$1:$B$16305&amp;'[1]NBA-Data-1980-2019'!$A$1:$A$16305,'[1]NBA-Data-1980-2019'!$F$1:$F$16305,"",0)</f>
        <v/>
      </c>
      <c r="CG84" s="2" t="str" cm="1">
        <f t="array" ref="CG84">_xlfn.XLOOKUP($A84&amp;CG$5,'[1]NBA-Data-1980-2019'!$B$1:$B$16305&amp;'[1]NBA-Data-1980-2019'!$A$1:$A$16305,'[1]NBA-Data-1980-2019'!$F$1:$F$16305,"",0)</f>
        <v/>
      </c>
      <c r="CH84" s="2" t="str" cm="1">
        <f t="array" ref="CH84">_xlfn.XLOOKUP($A84&amp;CH$5,'[1]NBA-Data-1980-2019'!$B$1:$B$16305&amp;'[1]NBA-Data-1980-2019'!$A$1:$A$16305,'[1]NBA-Data-1980-2019'!$F$1:$F$16305,"",0)</f>
        <v/>
      </c>
      <c r="CI84" s="2" t="str" cm="1">
        <f t="array" ref="CI84">_xlfn.XLOOKUP($A84&amp;CI$5,'[1]NBA-Data-1980-2019'!$B$1:$B$16305&amp;'[1]NBA-Data-1980-2019'!$A$1:$A$16305,'[1]NBA-Data-1980-2019'!$F$1:$F$16305,"",0)</f>
        <v/>
      </c>
      <c r="CJ84" s="2" t="str" cm="1">
        <f t="array" ref="CJ84">_xlfn.XLOOKUP($A84&amp;CJ$5,'[1]NBA-Data-1980-2019'!$B$1:$B$16305&amp;'[1]NBA-Data-1980-2019'!$A$1:$A$16305,'[1]NBA-Data-1980-2019'!$F$1:$F$16305,"",0)</f>
        <v/>
      </c>
      <c r="CK84" s="2" t="str" cm="1">
        <f t="array" ref="CK84">_xlfn.XLOOKUP($A84&amp;CK$5,'[1]NBA-Data-1980-2019'!$B$1:$B$16305&amp;'[1]NBA-Data-1980-2019'!$A$1:$A$16305,'[1]NBA-Data-1980-2019'!$F$1:$F$16305,"",0)</f>
        <v/>
      </c>
      <c r="CL84" s="2" t="str" cm="1">
        <f t="array" ref="CL84">_xlfn.XLOOKUP($A84&amp;CL$5,'[1]NBA-Data-1980-2019'!$B$1:$B$16305&amp;'[1]NBA-Data-1980-2019'!$A$1:$A$16305,'[1]NBA-Data-1980-2019'!$F$1:$F$16305,"",0)</f>
        <v/>
      </c>
      <c r="CM84" s="2" t="str" cm="1">
        <f t="array" ref="CM84">_xlfn.XLOOKUP($A84&amp;CM$5,'[1]NBA-Data-1980-2019'!$B$1:$B$16305&amp;'[1]NBA-Data-1980-2019'!$A$1:$A$16305,'[1]NBA-Data-1980-2019'!$F$1:$F$16305,"",0)</f>
        <v/>
      </c>
      <c r="CN84" s="2" t="str" cm="1">
        <f t="array" ref="CN84">_xlfn.XLOOKUP($A84&amp;CN$5,'[1]NBA-Data-1980-2019'!$B$1:$B$16305&amp;'[1]NBA-Data-1980-2019'!$A$1:$A$16305,'[1]NBA-Data-1980-2019'!$F$1:$F$16305,"",0)</f>
        <v/>
      </c>
      <c r="CO84" s="2" t="str" cm="1">
        <f t="array" ref="CO84">_xlfn.XLOOKUP($A84&amp;CO$5,'[1]NBA-Data-1980-2019'!$B$1:$B$16305&amp;'[1]NBA-Data-1980-2019'!$A$1:$A$16305,'[1]NBA-Data-1980-2019'!$F$1:$F$16305,"",0)</f>
        <v/>
      </c>
      <c r="CP84" s="2" t="str" cm="1">
        <f t="array" ref="CP84">_xlfn.XLOOKUP($A84&amp;CP$5,'[1]NBA-Data-1980-2019'!$B$1:$B$16305&amp;'[1]NBA-Data-1980-2019'!$A$1:$A$16305,'[1]NBA-Data-1980-2019'!$F$1:$F$16305,"",0)</f>
        <v/>
      </c>
      <c r="CQ84" s="2" t="str" cm="1">
        <f t="array" ref="CQ84">_xlfn.XLOOKUP($A84&amp;CQ$5,'[1]NBA-Data-1980-2019'!$B$1:$B$16305&amp;'[1]NBA-Data-1980-2019'!$A$1:$A$16305,'[1]NBA-Data-1980-2019'!$F$1:$F$16305,"",0)</f>
        <v/>
      </c>
      <c r="CR84" s="2" t="str" cm="1">
        <f t="array" ref="CR84">_xlfn.XLOOKUP($A84&amp;CR$5,'[1]NBA-Data-1980-2019'!$B$1:$B$16305&amp;'[1]NBA-Data-1980-2019'!$A$1:$A$16305,'[1]NBA-Data-1980-2019'!$F$1:$F$16305,"",0)</f>
        <v/>
      </c>
      <c r="CS84" s="2" t="str" cm="1">
        <f t="array" ref="CS84">_xlfn.XLOOKUP($A84&amp;CS$5,'[1]NBA-Data-1980-2019'!$B$1:$B$16305&amp;'[1]NBA-Data-1980-2019'!$A$1:$A$16305,'[1]NBA-Data-1980-2019'!$F$1:$F$16305,"",0)</f>
        <v/>
      </c>
      <c r="CU84" s="2" t="str">
        <f>_xlfn.XLOOKUP($A84,TEAMS!$G$1:$G$839,TEAMS!$H$1:$H$839,"",0)</f>
        <v>PG</v>
      </c>
      <c r="CV84" s="2" t="str">
        <f>_xlfn.XLOOKUP($CU84,DASHBOARD!$B$22:$B$27,DASHBOARD!$C$22:$C$27,"",0)</f>
        <v>GUARD</v>
      </c>
      <c r="CY84" s="63">
        <f>SUMIFS('[1]NBA-Data-1980-2019'!$G$1:$G$16305,'[1]NBA-Data-1980-2019'!$B$1:$B$16305,$A84,'[1]NBA-Data-1980-2019'!$A$1:$A$16305,CY$9)</f>
        <v>610000</v>
      </c>
      <c r="CZ84" s="63">
        <f>SUMIFS('[1]NBA-Data-1980-2019'!$G$1:$G$16305,'[1]NBA-Data-1980-2019'!$B$1:$B$16305,$A84,'[1]NBA-Data-1980-2019'!$A$1:$A$16305,CZ$9)</f>
        <v>0</v>
      </c>
      <c r="DA84" s="63">
        <f>SUMIFS('[1]NBA-Data-1980-2019'!$G$1:$G$16305,'[1]NBA-Data-1980-2019'!$B$1:$B$16305,$A84,'[1]NBA-Data-1980-2019'!$A$1:$A$16305,DA$9)</f>
        <v>735000</v>
      </c>
      <c r="DB84" s="63">
        <f>SUMIFS('[1]NBA-Data-1980-2019'!$G$1:$G$16305,'[1]NBA-Data-1980-2019'!$B$1:$B$16305,$A84,'[1]NBA-Data-1980-2019'!$A$1:$A$16305,DB$9)</f>
        <v>0</v>
      </c>
      <c r="DC84" s="63">
        <f>SUMIFS('[1]NBA-Data-1980-2019'!$G$1:$G$16305,'[1]NBA-Data-1980-2019'!$B$1:$B$16305,$A84,'[1]NBA-Data-1980-2019'!$A$1:$A$16305,DC$9)</f>
        <v>0</v>
      </c>
      <c r="DD84" s="63">
        <f>SUMIFS('[1]NBA-Data-1980-2019'!$G$1:$G$16305,'[1]NBA-Data-1980-2019'!$B$1:$B$16305,$A84,'[1]NBA-Data-1980-2019'!$A$1:$A$16305,DD$9)</f>
        <v>0</v>
      </c>
      <c r="DE84" s="63">
        <f>SUMIFS('[1]NBA-Data-1980-2019'!$G$1:$G$16305,'[1]NBA-Data-1980-2019'!$B$1:$B$16305,$A84,'[1]NBA-Data-1980-2019'!$A$1:$A$16305,DE$9)</f>
        <v>0</v>
      </c>
      <c r="DF84" s="63">
        <f>SUMIFS('[1]NBA-Data-1980-2019'!$G$1:$G$16305,'[1]NBA-Data-1980-2019'!$B$1:$B$16305,$A84,'[1]NBA-Data-1980-2019'!$A$1:$A$16305,DF$9)</f>
        <v>0</v>
      </c>
      <c r="DG84" s="63">
        <f>SUMIFS('[1]NBA-Data-1980-2019'!$G$1:$G$16305,'[1]NBA-Data-1980-2019'!$B$1:$B$16305,$A84,'[1]NBA-Data-1980-2019'!$A$1:$A$16305,DG$9)</f>
        <v>0</v>
      </c>
      <c r="DH84" s="63">
        <f>SUMIFS('[1]NBA-Data-1980-2019'!$G$1:$G$16305,'[1]NBA-Data-1980-2019'!$B$1:$B$16305,$A84,'[1]NBA-Data-1980-2019'!$A$1:$A$16305,DH$9)</f>
        <v>0</v>
      </c>
      <c r="DI84" s="63">
        <f>SUMIFS('[1]NBA-Data-1980-2019'!$G$1:$G$16305,'[1]NBA-Data-1980-2019'!$B$1:$B$16305,$A84,'[1]NBA-Data-1980-2019'!$A$1:$A$16305,DI$9)</f>
        <v>0</v>
      </c>
      <c r="DJ84" s="63">
        <f>SUMIFS('[1]NBA-Data-1980-2019'!$G$1:$G$16305,'[1]NBA-Data-1980-2019'!$B$1:$B$16305,$A84,'[1]NBA-Data-1980-2019'!$A$1:$A$16305,DJ$9)</f>
        <v>0</v>
      </c>
      <c r="DK84" s="63">
        <f>SUMIFS('[1]NBA-Data-1980-2019'!$G$1:$G$16305,'[1]NBA-Data-1980-2019'!$B$1:$B$16305,$A84,'[1]NBA-Data-1980-2019'!$A$1:$A$16305,DK$9)</f>
        <v>0</v>
      </c>
      <c r="DL84" s="63">
        <f>SUMIFS('[1]NBA-Data-1980-2019'!$G$1:$G$16305,'[1]NBA-Data-1980-2019'!$B$1:$B$16305,$A84,'[1]NBA-Data-1980-2019'!$A$1:$A$16305,DL$9)</f>
        <v>0</v>
      </c>
      <c r="DM84" s="63">
        <f>SUMIFS('[1]NBA-Data-1980-2019'!$G$1:$G$16305,'[1]NBA-Data-1980-2019'!$B$1:$B$16305,$A84,'[1]NBA-Data-1980-2019'!$A$1:$A$16305,DM$9)</f>
        <v>0</v>
      </c>
      <c r="DN84" s="63">
        <f>SUMIFS('[1]NBA-Data-1980-2019'!$G$1:$G$16305,'[1]NBA-Data-1980-2019'!$B$1:$B$16305,$A84,'[1]NBA-Data-1980-2019'!$A$1:$A$16305,DN$9)</f>
        <v>0</v>
      </c>
      <c r="DO84" s="63">
        <f>SUMIFS('[1]NBA-Data-1980-2019'!$G$1:$G$16305,'[1]NBA-Data-1980-2019'!$B$1:$B$16305,$A84,'[1]NBA-Data-1980-2019'!$A$1:$A$16305,DO$9)</f>
        <v>0</v>
      </c>
      <c r="DP84" s="63">
        <f>SUMIFS('[1]NBA-Data-1980-2019'!$G$1:$G$16305,'[1]NBA-Data-1980-2019'!$B$1:$B$16305,$A84,'[1]NBA-Data-1980-2019'!$A$1:$A$16305,DP$9)</f>
        <v>0</v>
      </c>
      <c r="DQ84" s="63">
        <f>SUMIFS('[1]NBA-Data-1980-2019'!$G$1:$G$16305,'[1]NBA-Data-1980-2019'!$B$1:$B$16305,$A84,'[1]NBA-Data-1980-2019'!$A$1:$A$16305,DQ$9)</f>
        <v>0</v>
      </c>
      <c r="DR84" s="63">
        <f>SUMIFS('[1]NBA-Data-1980-2019'!$G$1:$G$16305,'[1]NBA-Data-1980-2019'!$B$1:$B$16305,$A84,'[1]NBA-Data-1980-2019'!$A$1:$A$16305,DR$9)</f>
        <v>0</v>
      </c>
      <c r="DS84" s="63">
        <f>SUMIFS('[1]NBA-Data-1980-2019'!$G$1:$G$16305,'[1]NBA-Data-1980-2019'!$B$1:$B$16305,$A84,'[1]NBA-Data-1980-2019'!$A$1:$A$16305,DS$9)</f>
        <v>0</v>
      </c>
      <c r="DT84" s="63">
        <f>SUMIFS('[1]NBA-Data-1980-2019'!$G$1:$G$16305,'[1]NBA-Data-1980-2019'!$B$1:$B$16305,$A84,'[1]NBA-Data-1980-2019'!$A$1:$A$16305,DT$9)</f>
        <v>0</v>
      </c>
      <c r="DU84" s="63">
        <f>SUMIFS('[1]NBA-Data-1980-2019'!$G$1:$G$16305,'[1]NBA-Data-1980-2019'!$B$1:$B$16305,$A84,'[1]NBA-Data-1980-2019'!$A$1:$A$16305,DU$9)</f>
        <v>0</v>
      </c>
      <c r="DV84" s="63">
        <f>SUMIFS('[1]NBA-Data-1980-2019'!$G$1:$G$16305,'[1]NBA-Data-1980-2019'!$B$1:$B$16305,$A84,'[1]NBA-Data-1980-2019'!$A$1:$A$16305,DV$9)</f>
        <v>0</v>
      </c>
      <c r="DW84" s="63">
        <f>SUMIFS('[1]NBA-Data-1980-2019'!$G$1:$G$16305,'[1]NBA-Data-1980-2019'!$B$1:$B$16305,$A84,'[1]NBA-Data-1980-2019'!$A$1:$A$16305,DW$9)</f>
        <v>0</v>
      </c>
      <c r="DX84" s="63">
        <f>SUMIFS('[1]NBA-Data-1980-2019'!$G$1:$G$16305,'[1]NBA-Data-1980-2019'!$B$1:$B$16305,$A84,'[1]NBA-Data-1980-2019'!$A$1:$A$16305,DX$9)</f>
        <v>0</v>
      </c>
      <c r="DY84" s="63">
        <f>SUMIFS('[1]NBA-Data-1980-2019'!$G$1:$G$16305,'[1]NBA-Data-1980-2019'!$B$1:$B$16305,$A84,'[1]NBA-Data-1980-2019'!$A$1:$A$16305,DY$9)</f>
        <v>0</v>
      </c>
      <c r="DZ84" s="63">
        <f>SUMIFS('[1]NBA-Data-1980-2019'!$G$1:$G$16305,'[1]NBA-Data-1980-2019'!$B$1:$B$16305,$A84,'[1]NBA-Data-1980-2019'!$A$1:$A$16305,DZ$9)</f>
        <v>0</v>
      </c>
      <c r="EA84" s="63">
        <f>SUMIFS('[1]NBA-Data-1980-2019'!$G$1:$G$16305,'[1]NBA-Data-1980-2019'!$B$1:$B$16305,$A84,'[1]NBA-Data-1980-2019'!$A$1:$A$16305,EA$9)</f>
        <v>0</v>
      </c>
      <c r="EB84" s="63">
        <f>SUMIFS('[1]NBA-Data-1980-2019'!$G$1:$G$16305,'[1]NBA-Data-1980-2019'!$B$1:$B$16305,$A84,'[1]NBA-Data-1980-2019'!$A$1:$A$16305,EB$9)</f>
        <v>0</v>
      </c>
      <c r="EC84" s="63">
        <f>SUMIFS('[1]NBA-Data-1980-2019'!$G$1:$G$16305,'[1]NBA-Data-1980-2019'!$B$1:$B$16305,$A84,'[1]NBA-Data-1980-2019'!$A$1:$A$16305,EC$9)</f>
        <v>0</v>
      </c>
      <c r="ED84" s="63">
        <f>SUMIFS('[1]NBA-Data-1980-2019'!$G$1:$G$16305,'[1]NBA-Data-1980-2019'!$B$1:$B$16305,$A84,'[1]NBA-Data-1980-2019'!$A$1:$A$16305,ED$9)</f>
        <v>0</v>
      </c>
      <c r="EH84" s="2" t="s">
        <v>1478</v>
      </c>
      <c r="EI84" s="2" t="s">
        <v>1478</v>
      </c>
    </row>
    <row r="85" spans="1:165" x14ac:dyDescent="0.2">
      <c r="A85" s="2" t="s">
        <v>975</v>
      </c>
      <c r="B85" s="2" t="str" cm="1">
        <f t="array" ref="B85">_xlfn.XLOOKUP($A85&amp;B$5,'[1]NBA-Data-1980-2019'!$B$1:$B$16305&amp;'[1]NBA-Data-1980-2019'!$A$1:$A$16305,'[1]NBA-Data-1980-2019'!$D$1:$D$16305,"",0)</f>
        <v/>
      </c>
      <c r="C85" s="2" t="str" cm="1">
        <f t="array" ref="C85">_xlfn.XLOOKUP($A85&amp;C$5,'[1]NBA-Data-1980-2019'!$B$1:$B$16305&amp;'[1]NBA-Data-1980-2019'!$A$1:$A$16305,'[1]NBA-Data-1980-2019'!$D$1:$D$16305,"",0)</f>
        <v/>
      </c>
      <c r="D85" s="2" t="str" cm="1">
        <f t="array" ref="D85">_xlfn.XLOOKUP($A85&amp;D$5,'[1]NBA-Data-1980-2019'!$B$1:$B$16305&amp;'[1]NBA-Data-1980-2019'!$A$1:$A$16305,'[1]NBA-Data-1980-2019'!$D$1:$D$16305,"",0)</f>
        <v/>
      </c>
      <c r="E85" s="2" t="str" cm="1">
        <f t="array" ref="E85">_xlfn.XLOOKUP($A85&amp;E$5,'[1]NBA-Data-1980-2019'!$B$1:$B$16305&amp;'[1]NBA-Data-1980-2019'!$A$1:$A$16305,'[1]NBA-Data-1980-2019'!$D$1:$D$16305,"",0)</f>
        <v/>
      </c>
      <c r="F85" s="2" t="str" cm="1">
        <f t="array" ref="F85">_xlfn.XLOOKUP($A85&amp;F$5,'[1]NBA-Data-1980-2019'!$B$1:$B$16305&amp;'[1]NBA-Data-1980-2019'!$A$1:$A$16305,'[1]NBA-Data-1980-2019'!$D$1:$D$16305,"",0)</f>
        <v/>
      </c>
      <c r="G85" s="2" t="str" cm="1">
        <f t="array" ref="G85">_xlfn.XLOOKUP($A85&amp;G$5,'[1]NBA-Data-1980-2019'!$B$1:$B$16305&amp;'[1]NBA-Data-1980-2019'!$A$1:$A$16305,'[1]NBA-Data-1980-2019'!$D$1:$D$16305,"",0)</f>
        <v/>
      </c>
      <c r="H85" s="2" t="str" cm="1">
        <f t="array" ref="H85">_xlfn.XLOOKUP($A85&amp;H$5,'[1]NBA-Data-1980-2019'!$B$1:$B$16305&amp;'[1]NBA-Data-1980-2019'!$A$1:$A$16305,'[1]NBA-Data-1980-2019'!$D$1:$D$16305,"",0)</f>
        <v>TOT</v>
      </c>
      <c r="I85" s="2" t="str" cm="1">
        <f t="array" ref="I85">_xlfn.XLOOKUP($A85&amp;I$5,'[1]NBA-Data-1980-2019'!$B$1:$B$16305&amp;'[1]NBA-Data-1980-2019'!$A$1:$A$16305,'[1]NBA-Data-1980-2019'!$D$1:$D$16305,"",0)</f>
        <v>WAS</v>
      </c>
      <c r="J85" s="2" t="str" cm="1">
        <f t="array" ref="J85">_xlfn.XLOOKUP($A85&amp;J$5,'[1]NBA-Data-1980-2019'!$B$1:$B$16305&amp;'[1]NBA-Data-1980-2019'!$A$1:$A$16305,'[1]NBA-Data-1980-2019'!$D$1:$D$16305,"",0)</f>
        <v/>
      </c>
      <c r="K85" s="2" t="str" cm="1">
        <f t="array" ref="K85">_xlfn.XLOOKUP($A85&amp;K$5,'[1]NBA-Data-1980-2019'!$B$1:$B$16305&amp;'[1]NBA-Data-1980-2019'!$A$1:$A$16305,'[1]NBA-Data-1980-2019'!$D$1:$D$16305,"",0)</f>
        <v>MIL</v>
      </c>
      <c r="L85" s="2" t="str" cm="1">
        <f t="array" ref="L85">_xlfn.XLOOKUP($A85&amp;L$5,'[1]NBA-Data-1980-2019'!$B$1:$B$16305&amp;'[1]NBA-Data-1980-2019'!$A$1:$A$16305,'[1]NBA-Data-1980-2019'!$D$1:$D$16305,"",0)</f>
        <v>MIL</v>
      </c>
      <c r="M85" s="2" t="str" cm="1">
        <f t="array" ref="M85">_xlfn.XLOOKUP($A85&amp;M$5,'[1]NBA-Data-1980-2019'!$B$1:$B$16305&amp;'[1]NBA-Data-1980-2019'!$A$1:$A$16305,'[1]NBA-Data-1980-2019'!$D$1:$D$16305,"",0)</f>
        <v>MIL</v>
      </c>
      <c r="N85" s="2" t="str" cm="1">
        <f t="array" ref="N85">_xlfn.XLOOKUP($A85&amp;N$5,'[1]NBA-Data-1980-2019'!$B$1:$B$16305&amp;'[1]NBA-Data-1980-2019'!$A$1:$A$16305,'[1]NBA-Data-1980-2019'!$D$1:$D$16305,"",0)</f>
        <v>ATL</v>
      </c>
      <c r="O85" s="2" t="str" cm="1">
        <f t="array" ref="O85">_xlfn.XLOOKUP($A85&amp;O$5,'[1]NBA-Data-1980-2019'!$B$1:$B$16305&amp;'[1]NBA-Data-1980-2019'!$A$1:$A$16305,'[1]NBA-Data-1980-2019'!$D$1:$D$16305,"",0)</f>
        <v>DET</v>
      </c>
      <c r="P85" s="2" t="str" cm="1">
        <f t="array" ref="P85">_xlfn.XLOOKUP($A85&amp;P$5,'[1]NBA-Data-1980-2019'!$B$1:$B$16305&amp;'[1]NBA-Data-1980-2019'!$A$1:$A$16305,'[1]NBA-Data-1980-2019'!$D$1:$D$16305,"",0)</f>
        <v>DET</v>
      </c>
      <c r="Q85" s="2" t="str" cm="1">
        <f t="array" ref="Q85">_xlfn.XLOOKUP($A85&amp;Q$5,'[1]NBA-Data-1980-2019'!$B$1:$B$16305&amp;'[1]NBA-Data-1980-2019'!$A$1:$A$16305,'[1]NBA-Data-1980-2019'!$D$1:$D$16305,"",0)</f>
        <v/>
      </c>
      <c r="R85" s="2" t="str" cm="1">
        <f t="array" ref="R85">_xlfn.XLOOKUP($A85&amp;R$5,'[1]NBA-Data-1980-2019'!$B$1:$B$16305&amp;'[1]NBA-Data-1980-2019'!$A$1:$A$16305,'[1]NBA-Data-1980-2019'!$D$1:$D$16305,"",0)</f>
        <v/>
      </c>
      <c r="S85" s="2" t="str" cm="1">
        <f t="array" ref="S85">_xlfn.XLOOKUP($A85&amp;S$5,'[1]NBA-Data-1980-2019'!$B$1:$B$16305&amp;'[1]NBA-Data-1980-2019'!$A$1:$A$16305,'[1]NBA-Data-1980-2019'!$D$1:$D$16305,"",0)</f>
        <v/>
      </c>
      <c r="T85" s="2" t="str" cm="1">
        <f t="array" ref="T85">_xlfn.XLOOKUP($A85&amp;T$5,'[1]NBA-Data-1980-2019'!$B$1:$B$16305&amp;'[1]NBA-Data-1980-2019'!$A$1:$A$16305,'[1]NBA-Data-1980-2019'!$D$1:$D$16305,"",0)</f>
        <v/>
      </c>
      <c r="U85" s="2" t="str" cm="1">
        <f t="array" ref="U85">_xlfn.XLOOKUP($A85&amp;U$5,'[1]NBA-Data-1980-2019'!$B$1:$B$16305&amp;'[1]NBA-Data-1980-2019'!$A$1:$A$16305,'[1]NBA-Data-1980-2019'!$D$1:$D$16305,"",0)</f>
        <v/>
      </c>
      <c r="V85" s="2" t="str" cm="1">
        <f t="array" ref="V85">_xlfn.XLOOKUP($A85&amp;V$5,'[1]NBA-Data-1980-2019'!$B$1:$B$16305&amp;'[1]NBA-Data-1980-2019'!$A$1:$A$16305,'[1]NBA-Data-1980-2019'!$D$1:$D$16305,"",0)</f>
        <v/>
      </c>
      <c r="W85" s="2" t="str" cm="1">
        <f t="array" ref="W85">_xlfn.XLOOKUP($A85&amp;W$5,'[1]NBA-Data-1980-2019'!$B$1:$B$16305&amp;'[1]NBA-Data-1980-2019'!$A$1:$A$16305,'[1]NBA-Data-1980-2019'!$D$1:$D$16305,"",0)</f>
        <v/>
      </c>
      <c r="X85" s="2" t="str" cm="1">
        <f t="array" ref="X85">_xlfn.XLOOKUP($A85&amp;X$5,'[1]NBA-Data-1980-2019'!$B$1:$B$16305&amp;'[1]NBA-Data-1980-2019'!$A$1:$A$16305,'[1]NBA-Data-1980-2019'!$D$1:$D$16305,"",0)</f>
        <v/>
      </c>
      <c r="Y85" s="2" t="str" cm="1">
        <f t="array" ref="Y85">_xlfn.XLOOKUP($A85&amp;Y$5,'[1]NBA-Data-1980-2019'!$B$1:$B$16305&amp;'[1]NBA-Data-1980-2019'!$A$1:$A$16305,'[1]NBA-Data-1980-2019'!$D$1:$D$16305,"",0)</f>
        <v/>
      </c>
      <c r="Z85" s="2" t="str" cm="1">
        <f t="array" ref="Z85">_xlfn.XLOOKUP($A85&amp;Z$5,'[1]NBA-Data-1980-2019'!$B$1:$B$16305&amp;'[1]NBA-Data-1980-2019'!$A$1:$A$16305,'[1]NBA-Data-1980-2019'!$D$1:$D$16305,"",0)</f>
        <v/>
      </c>
      <c r="AA85" s="2" t="str" cm="1">
        <f t="array" ref="AA85">_xlfn.XLOOKUP($A85&amp;AA$5,'[1]NBA-Data-1980-2019'!$B$1:$B$16305&amp;'[1]NBA-Data-1980-2019'!$A$1:$A$16305,'[1]NBA-Data-1980-2019'!$D$1:$D$16305,"",0)</f>
        <v/>
      </c>
      <c r="AB85" s="2" t="str" cm="1">
        <f t="array" ref="AB85">_xlfn.XLOOKUP($A85&amp;AB$5,'[1]NBA-Data-1980-2019'!$B$1:$B$16305&amp;'[1]NBA-Data-1980-2019'!$A$1:$A$16305,'[1]NBA-Data-1980-2019'!$D$1:$D$16305,"",0)</f>
        <v/>
      </c>
      <c r="AC85" s="2" t="str" cm="1">
        <f t="array" ref="AC85">_xlfn.XLOOKUP($A85&amp;AC$5,'[1]NBA-Data-1980-2019'!$B$1:$B$16305&amp;'[1]NBA-Data-1980-2019'!$A$1:$A$16305,'[1]NBA-Data-1980-2019'!$D$1:$D$16305,"",0)</f>
        <v/>
      </c>
      <c r="AD85" s="2" t="str" cm="1">
        <f t="array" ref="AD85">_xlfn.XLOOKUP($A85&amp;AD$5,'[1]NBA-Data-1980-2019'!$B$1:$B$16305&amp;'[1]NBA-Data-1980-2019'!$A$1:$A$16305,'[1]NBA-Data-1980-2019'!$D$1:$D$16305,"",0)</f>
        <v/>
      </c>
      <c r="AE85" s="2" t="str" cm="1">
        <f t="array" ref="AE85">_xlfn.XLOOKUP($A85&amp;AE$5,'[1]NBA-Data-1980-2019'!$B$1:$B$16305&amp;'[1]NBA-Data-1980-2019'!$A$1:$A$16305,'[1]NBA-Data-1980-2019'!$D$1:$D$16305,"",0)</f>
        <v/>
      </c>
      <c r="AF85" s="2" t="str" cm="1">
        <f t="array" ref="AF85">_xlfn.XLOOKUP($A85&amp;AF$5,'[1]NBA-Data-1980-2019'!$B$1:$B$16305&amp;'[1]NBA-Data-1980-2019'!$A$1:$A$16305,'[1]NBA-Data-1980-2019'!$D$1:$D$16305,"",0)</f>
        <v/>
      </c>
      <c r="AG85" s="2" t="str" cm="1">
        <f t="array" ref="AG85">_xlfn.XLOOKUP($A85&amp;AG$5,'[1]NBA-Data-1980-2019'!$B$1:$B$16305&amp;'[1]NBA-Data-1980-2019'!$A$1:$A$16305,'[1]NBA-Data-1980-2019'!$D$1:$D$16305,"",0)</f>
        <v/>
      </c>
      <c r="AH85" s="2" t="str" cm="1">
        <f t="array" ref="AH85">_xlfn.XLOOKUP($A85&amp;AH$5,'[1]NBA-Data-1980-2019'!$B$1:$B$16305&amp;'[1]NBA-Data-1980-2019'!$A$1:$A$16305,'[1]NBA-Data-1980-2019'!$H$1:$H$16305,"",0)</f>
        <v/>
      </c>
      <c r="AI85" s="2" t="str" cm="1">
        <f t="array" ref="AI85">_xlfn.XLOOKUP($A85&amp;AI$5,'[1]NBA-Data-1980-2019'!$B$1:$B$16305&amp;'[1]NBA-Data-1980-2019'!$A$1:$A$16305,'[1]NBA-Data-1980-2019'!$H$1:$H$16305,"",0)</f>
        <v/>
      </c>
      <c r="AJ85" s="2" t="str" cm="1">
        <f t="array" ref="AJ85">_xlfn.XLOOKUP($A85&amp;AJ$5,'[1]NBA-Data-1980-2019'!$B$1:$B$16305&amp;'[1]NBA-Data-1980-2019'!$A$1:$A$16305,'[1]NBA-Data-1980-2019'!$H$1:$H$16305,"",0)</f>
        <v/>
      </c>
      <c r="AK85" s="2" t="str" cm="1">
        <f t="array" ref="AK85">_xlfn.XLOOKUP($A85&amp;AK$5,'[1]NBA-Data-1980-2019'!$B$1:$B$16305&amp;'[1]NBA-Data-1980-2019'!$A$1:$A$16305,'[1]NBA-Data-1980-2019'!$H$1:$H$16305,"",0)</f>
        <v/>
      </c>
      <c r="AL85" s="2" t="str" cm="1">
        <f t="array" ref="AL85">_xlfn.XLOOKUP($A85&amp;AL$5,'[1]NBA-Data-1980-2019'!$B$1:$B$16305&amp;'[1]NBA-Data-1980-2019'!$A$1:$A$16305,'[1]NBA-Data-1980-2019'!$H$1:$H$16305,"",0)</f>
        <v/>
      </c>
      <c r="AM85" s="2" t="str" cm="1">
        <f t="array" ref="AM85">_xlfn.XLOOKUP($A85&amp;AM$5,'[1]NBA-Data-1980-2019'!$B$1:$B$16305&amp;'[1]NBA-Data-1980-2019'!$A$1:$A$16305,'[1]NBA-Data-1980-2019'!$H$1:$H$16305,"",0)</f>
        <v/>
      </c>
      <c r="AN85" s="2" cm="1">
        <f t="array" ref="AN85">_xlfn.XLOOKUP($A85&amp;AN$5,'[1]NBA-Data-1980-2019'!$B$1:$B$16305&amp;'[1]NBA-Data-1980-2019'!$A$1:$A$16305,'[1]NBA-Data-1980-2019'!$H$1:$H$16305,"",0)</f>
        <v>316.8</v>
      </c>
      <c r="AO85" s="2" cm="1">
        <f t="array" ref="AO85">_xlfn.XLOOKUP($A85&amp;AO$5,'[1]NBA-Data-1980-2019'!$B$1:$B$16305&amp;'[1]NBA-Data-1980-2019'!$A$1:$A$16305,'[1]NBA-Data-1980-2019'!$H$1:$H$16305,"",0)</f>
        <v>631.9</v>
      </c>
      <c r="AP85" s="2" t="str" cm="1">
        <f t="array" ref="AP85">_xlfn.XLOOKUP($A85&amp;AP$5,'[1]NBA-Data-1980-2019'!$B$1:$B$16305&amp;'[1]NBA-Data-1980-2019'!$A$1:$A$16305,'[1]NBA-Data-1980-2019'!$H$1:$H$16305,"",0)</f>
        <v/>
      </c>
      <c r="AQ85" s="2" cm="1">
        <f t="array" ref="AQ85">_xlfn.XLOOKUP($A85&amp;AQ$5,'[1]NBA-Data-1980-2019'!$B$1:$B$16305&amp;'[1]NBA-Data-1980-2019'!$A$1:$A$16305,'[1]NBA-Data-1980-2019'!$H$1:$H$16305,"",0)</f>
        <v>791</v>
      </c>
      <c r="AR85" s="2" cm="1">
        <f t="array" ref="AR85">_xlfn.XLOOKUP($A85&amp;AR$5,'[1]NBA-Data-1980-2019'!$B$1:$B$16305&amp;'[1]NBA-Data-1980-2019'!$A$1:$A$16305,'[1]NBA-Data-1980-2019'!$H$1:$H$16305,"",0)</f>
        <v>539.40000000000009</v>
      </c>
      <c r="AS85" s="2" cm="1">
        <f t="array" ref="AS85">_xlfn.XLOOKUP($A85&amp;AS$5,'[1]NBA-Data-1980-2019'!$B$1:$B$16305&amp;'[1]NBA-Data-1980-2019'!$A$1:$A$16305,'[1]NBA-Data-1980-2019'!$H$1:$H$16305,"",0)</f>
        <v>1211</v>
      </c>
      <c r="AT85" s="2" cm="1">
        <f t="array" ref="AT85">_xlfn.XLOOKUP($A85&amp;AT$5,'[1]NBA-Data-1980-2019'!$B$1:$B$16305&amp;'[1]NBA-Data-1980-2019'!$A$1:$A$16305,'[1]NBA-Data-1980-2019'!$H$1:$H$16305,"",0)</f>
        <v>922.5</v>
      </c>
      <c r="AU85" s="2" cm="1">
        <f t="array" ref="AU85">_xlfn.XLOOKUP($A85&amp;AU$5,'[1]NBA-Data-1980-2019'!$B$1:$B$16305&amp;'[1]NBA-Data-1980-2019'!$A$1:$A$16305,'[1]NBA-Data-1980-2019'!$H$1:$H$16305,"",0)</f>
        <v>486</v>
      </c>
      <c r="AV85" s="2" cm="1">
        <f t="array" ref="AV85">_xlfn.XLOOKUP($A85&amp;AV$5,'[1]NBA-Data-1980-2019'!$B$1:$B$16305&amp;'[1]NBA-Data-1980-2019'!$A$1:$A$16305,'[1]NBA-Data-1980-2019'!$H$1:$H$16305,"",0)</f>
        <v>277.3</v>
      </c>
      <c r="AW85" s="2" t="str" cm="1">
        <f t="array" ref="AW85">_xlfn.XLOOKUP($A85&amp;AW$5,'[1]NBA-Data-1980-2019'!$B$1:$B$16305&amp;'[1]NBA-Data-1980-2019'!$A$1:$A$16305,'[1]NBA-Data-1980-2019'!$H$1:$H$16305,"",0)</f>
        <v/>
      </c>
      <c r="AX85" s="2" t="str" cm="1">
        <f t="array" ref="AX85">_xlfn.XLOOKUP($A85&amp;AX$5,'[1]NBA-Data-1980-2019'!$B$1:$B$16305&amp;'[1]NBA-Data-1980-2019'!$A$1:$A$16305,'[1]NBA-Data-1980-2019'!$H$1:$H$16305,"",0)</f>
        <v/>
      </c>
      <c r="AY85" s="2" t="str" cm="1">
        <f t="array" ref="AY85">_xlfn.XLOOKUP($A85&amp;AY$5,'[1]NBA-Data-1980-2019'!$B$1:$B$16305&amp;'[1]NBA-Data-1980-2019'!$A$1:$A$16305,'[1]NBA-Data-1980-2019'!$H$1:$H$16305,"",0)</f>
        <v/>
      </c>
      <c r="AZ85" s="2" t="str" cm="1">
        <f t="array" ref="AZ85">_xlfn.XLOOKUP($A85&amp;AZ$5,'[1]NBA-Data-1980-2019'!$B$1:$B$16305&amp;'[1]NBA-Data-1980-2019'!$A$1:$A$16305,'[1]NBA-Data-1980-2019'!$H$1:$H$16305,"",0)</f>
        <v/>
      </c>
      <c r="BA85" s="2" t="str" cm="1">
        <f t="array" ref="BA85">_xlfn.XLOOKUP($A85&amp;BA$5,'[1]NBA-Data-1980-2019'!$B$1:$B$16305&amp;'[1]NBA-Data-1980-2019'!$A$1:$A$16305,'[1]NBA-Data-1980-2019'!$H$1:$H$16305,"",0)</f>
        <v/>
      </c>
      <c r="BB85" s="2" t="str" cm="1">
        <f t="array" ref="BB85">_xlfn.XLOOKUP($A85&amp;BB$5,'[1]NBA-Data-1980-2019'!$B$1:$B$16305&amp;'[1]NBA-Data-1980-2019'!$A$1:$A$16305,'[1]NBA-Data-1980-2019'!$H$1:$H$16305,"",0)</f>
        <v/>
      </c>
      <c r="BC85" s="2" t="str" cm="1">
        <f t="array" ref="BC85">_xlfn.XLOOKUP($A85&amp;BC$5,'[1]NBA-Data-1980-2019'!$B$1:$B$16305&amp;'[1]NBA-Data-1980-2019'!$A$1:$A$16305,'[1]NBA-Data-1980-2019'!$H$1:$H$16305,"",0)</f>
        <v/>
      </c>
      <c r="BD85" s="2" t="str" cm="1">
        <f t="array" ref="BD85">_xlfn.XLOOKUP($A85&amp;BD$5,'[1]NBA-Data-1980-2019'!$B$1:$B$16305&amp;'[1]NBA-Data-1980-2019'!$A$1:$A$16305,'[1]NBA-Data-1980-2019'!$H$1:$H$16305,"",0)</f>
        <v/>
      </c>
      <c r="BE85" s="2" t="str" cm="1">
        <f t="array" ref="BE85">_xlfn.XLOOKUP($A85&amp;BE$5,'[1]NBA-Data-1980-2019'!$B$1:$B$16305&amp;'[1]NBA-Data-1980-2019'!$A$1:$A$16305,'[1]NBA-Data-1980-2019'!$H$1:$H$16305,"",0)</f>
        <v/>
      </c>
      <c r="BF85" s="2" t="str" cm="1">
        <f t="array" ref="BF85">_xlfn.XLOOKUP($A85&amp;BF$5,'[1]NBA-Data-1980-2019'!$B$1:$B$16305&amp;'[1]NBA-Data-1980-2019'!$A$1:$A$16305,'[1]NBA-Data-1980-2019'!$H$1:$H$16305,"",0)</f>
        <v/>
      </c>
      <c r="BG85" s="2" t="str" cm="1">
        <f t="array" ref="BG85">_xlfn.XLOOKUP($A85&amp;BG$5,'[1]NBA-Data-1980-2019'!$B$1:$B$16305&amp;'[1]NBA-Data-1980-2019'!$A$1:$A$16305,'[1]NBA-Data-1980-2019'!$H$1:$H$16305,"",0)</f>
        <v/>
      </c>
      <c r="BH85" s="2" t="str" cm="1">
        <f t="array" ref="BH85">_xlfn.XLOOKUP($A85&amp;BH$5,'[1]NBA-Data-1980-2019'!$B$1:$B$16305&amp;'[1]NBA-Data-1980-2019'!$A$1:$A$16305,'[1]NBA-Data-1980-2019'!$H$1:$H$16305,"",0)</f>
        <v/>
      </c>
      <c r="BI85" s="2" t="str" cm="1">
        <f t="array" ref="BI85">_xlfn.XLOOKUP($A85&amp;BI$5,'[1]NBA-Data-1980-2019'!$B$1:$B$16305&amp;'[1]NBA-Data-1980-2019'!$A$1:$A$16305,'[1]NBA-Data-1980-2019'!$H$1:$H$16305,"",0)</f>
        <v/>
      </c>
      <c r="BJ85" s="2" t="str" cm="1">
        <f t="array" ref="BJ85">_xlfn.XLOOKUP($A85&amp;BJ$5,'[1]NBA-Data-1980-2019'!$B$1:$B$16305&amp;'[1]NBA-Data-1980-2019'!$A$1:$A$16305,'[1]NBA-Data-1980-2019'!$H$1:$H$16305,"",0)</f>
        <v/>
      </c>
      <c r="BK85" s="2" t="str" cm="1">
        <f t="array" ref="BK85">_xlfn.XLOOKUP($A85&amp;BK$5,'[1]NBA-Data-1980-2019'!$B$1:$B$16305&amp;'[1]NBA-Data-1980-2019'!$A$1:$A$16305,'[1]NBA-Data-1980-2019'!$H$1:$H$16305,"",0)</f>
        <v/>
      </c>
      <c r="BL85" s="2" t="str" cm="1">
        <f t="array" ref="BL85">_xlfn.XLOOKUP($A85&amp;BL$5,'[1]NBA-Data-1980-2019'!$B$1:$B$16305&amp;'[1]NBA-Data-1980-2019'!$A$1:$A$16305,'[1]NBA-Data-1980-2019'!$H$1:$H$16305,"",0)</f>
        <v/>
      </c>
      <c r="BM85" s="2" t="str" cm="1">
        <f t="array" ref="BM85">_xlfn.XLOOKUP($A85&amp;BM$5,'[1]NBA-Data-1980-2019'!$B$1:$B$16305&amp;'[1]NBA-Data-1980-2019'!$A$1:$A$16305,'[1]NBA-Data-1980-2019'!$H$1:$H$16305,"",0)</f>
        <v/>
      </c>
      <c r="BN85" s="2" t="str" cm="1">
        <f t="array" ref="BN85">_xlfn.XLOOKUP($A85&amp;BN$5,'[1]NBA-Data-1980-2019'!$B$1:$B$16305&amp;'[1]NBA-Data-1980-2019'!$A$1:$A$16305,'[1]NBA-Data-1980-2019'!$F$1:$F$16305,"",0)</f>
        <v/>
      </c>
      <c r="BO85" s="2" t="str" cm="1">
        <f t="array" ref="BO85">_xlfn.XLOOKUP($A85&amp;BO$5,'[1]NBA-Data-1980-2019'!$B$1:$B$16305&amp;'[1]NBA-Data-1980-2019'!$A$1:$A$16305,'[1]NBA-Data-1980-2019'!$F$1:$F$16305,"",0)</f>
        <v/>
      </c>
      <c r="BP85" s="2" t="str" cm="1">
        <f t="array" ref="BP85">_xlfn.XLOOKUP($A85&amp;BP$5,'[1]NBA-Data-1980-2019'!$B$1:$B$16305&amp;'[1]NBA-Data-1980-2019'!$A$1:$A$16305,'[1]NBA-Data-1980-2019'!$F$1:$F$16305,"",0)</f>
        <v/>
      </c>
      <c r="BQ85" s="2" t="str" cm="1">
        <f t="array" ref="BQ85">_xlfn.XLOOKUP($A85&amp;BQ$5,'[1]NBA-Data-1980-2019'!$B$1:$B$16305&amp;'[1]NBA-Data-1980-2019'!$A$1:$A$16305,'[1]NBA-Data-1980-2019'!$F$1:$F$16305,"",0)</f>
        <v/>
      </c>
      <c r="BR85" s="2" t="str" cm="1">
        <f t="array" ref="BR85">_xlfn.XLOOKUP($A85&amp;BR$5,'[1]NBA-Data-1980-2019'!$B$1:$B$16305&amp;'[1]NBA-Data-1980-2019'!$A$1:$A$16305,'[1]NBA-Data-1980-2019'!$F$1:$F$16305,"",0)</f>
        <v/>
      </c>
      <c r="BS85" s="2" t="str" cm="1">
        <f t="array" ref="BS85">_xlfn.XLOOKUP($A85&amp;BS$5,'[1]NBA-Data-1980-2019'!$B$1:$B$16305&amp;'[1]NBA-Data-1980-2019'!$A$1:$A$16305,'[1]NBA-Data-1980-2019'!$F$1:$F$16305,"",0)</f>
        <v/>
      </c>
      <c r="BT85" s="2" cm="1">
        <f t="array" ref="BT85">_xlfn.XLOOKUP($A85&amp;BT$5,'[1]NBA-Data-1980-2019'!$B$1:$B$16305&amp;'[1]NBA-Data-1980-2019'!$A$1:$A$16305,'[1]NBA-Data-1980-2019'!$F$1:$F$16305,"",0)</f>
        <v>8.5</v>
      </c>
      <c r="BU85" s="2" cm="1">
        <f t="array" ref="BU85">_xlfn.XLOOKUP($A85&amp;BU$5,'[1]NBA-Data-1980-2019'!$B$1:$B$16305&amp;'[1]NBA-Data-1980-2019'!$A$1:$A$16305,'[1]NBA-Data-1980-2019'!$F$1:$F$16305,"",0)</f>
        <v>9.1999999999999993</v>
      </c>
      <c r="BV85" s="2" t="str" cm="1">
        <f t="array" ref="BV85">_xlfn.XLOOKUP($A85&amp;BV$5,'[1]NBA-Data-1980-2019'!$B$1:$B$16305&amp;'[1]NBA-Data-1980-2019'!$A$1:$A$16305,'[1]NBA-Data-1980-2019'!$F$1:$F$16305,"",0)</f>
        <v/>
      </c>
      <c r="BW85" s="2" cm="1">
        <f t="array" ref="BW85">_xlfn.XLOOKUP($A85&amp;BW$5,'[1]NBA-Data-1980-2019'!$B$1:$B$16305&amp;'[1]NBA-Data-1980-2019'!$A$1:$A$16305,'[1]NBA-Data-1980-2019'!$F$1:$F$16305,"",0)</f>
        <v>12.8</v>
      </c>
      <c r="BX85" s="2" cm="1">
        <f t="array" ref="BX85">_xlfn.XLOOKUP($A85&amp;BX$5,'[1]NBA-Data-1980-2019'!$B$1:$B$16305&amp;'[1]NBA-Data-1980-2019'!$A$1:$A$16305,'[1]NBA-Data-1980-2019'!$F$1:$F$16305,"",0)</f>
        <v>10.1</v>
      </c>
      <c r="BY85" s="2" cm="1">
        <f t="array" ref="BY85">_xlfn.XLOOKUP($A85&amp;BY$5,'[1]NBA-Data-1980-2019'!$B$1:$B$16305&amp;'[1]NBA-Data-1980-2019'!$A$1:$A$16305,'[1]NBA-Data-1980-2019'!$F$1:$F$16305,"",0)</f>
        <v>9.6999999999999993</v>
      </c>
      <c r="BZ85" s="2" cm="1">
        <f t="array" ref="BZ85">_xlfn.XLOOKUP($A85&amp;BZ$5,'[1]NBA-Data-1980-2019'!$B$1:$B$16305&amp;'[1]NBA-Data-1980-2019'!$A$1:$A$16305,'[1]NBA-Data-1980-2019'!$F$1:$F$16305,"",0)</f>
        <v>5.5</v>
      </c>
      <c r="CA85" s="2" cm="1">
        <f t="array" ref="CA85">_xlfn.XLOOKUP($A85&amp;CA$5,'[1]NBA-Data-1980-2019'!$B$1:$B$16305&amp;'[1]NBA-Data-1980-2019'!$A$1:$A$16305,'[1]NBA-Data-1980-2019'!$F$1:$F$16305,"",0)</f>
        <v>8.3000000000000007</v>
      </c>
      <c r="CB85" s="2" cm="1">
        <f t="array" ref="CB85">_xlfn.XLOOKUP($A85&amp;CB$5,'[1]NBA-Data-1980-2019'!$B$1:$B$16305&amp;'[1]NBA-Data-1980-2019'!$A$1:$A$16305,'[1]NBA-Data-1980-2019'!$F$1:$F$16305,"",0)</f>
        <v>5.6</v>
      </c>
      <c r="CC85" s="2" t="str" cm="1">
        <f t="array" ref="CC85">_xlfn.XLOOKUP($A85&amp;CC$5,'[1]NBA-Data-1980-2019'!$B$1:$B$16305&amp;'[1]NBA-Data-1980-2019'!$A$1:$A$16305,'[1]NBA-Data-1980-2019'!$F$1:$F$16305,"",0)</f>
        <v/>
      </c>
      <c r="CD85" s="2" t="str" cm="1">
        <f t="array" ref="CD85">_xlfn.XLOOKUP($A85&amp;CD$5,'[1]NBA-Data-1980-2019'!$B$1:$B$16305&amp;'[1]NBA-Data-1980-2019'!$A$1:$A$16305,'[1]NBA-Data-1980-2019'!$F$1:$F$16305,"",0)</f>
        <v/>
      </c>
      <c r="CE85" s="2" t="str" cm="1">
        <f t="array" ref="CE85">_xlfn.XLOOKUP($A85&amp;CE$5,'[1]NBA-Data-1980-2019'!$B$1:$B$16305&amp;'[1]NBA-Data-1980-2019'!$A$1:$A$16305,'[1]NBA-Data-1980-2019'!$F$1:$F$16305,"",0)</f>
        <v/>
      </c>
      <c r="CF85" s="2" t="str" cm="1">
        <f t="array" ref="CF85">_xlfn.XLOOKUP($A85&amp;CF$5,'[1]NBA-Data-1980-2019'!$B$1:$B$16305&amp;'[1]NBA-Data-1980-2019'!$A$1:$A$16305,'[1]NBA-Data-1980-2019'!$F$1:$F$16305,"",0)</f>
        <v/>
      </c>
      <c r="CG85" s="2" t="str" cm="1">
        <f t="array" ref="CG85">_xlfn.XLOOKUP($A85&amp;CG$5,'[1]NBA-Data-1980-2019'!$B$1:$B$16305&amp;'[1]NBA-Data-1980-2019'!$A$1:$A$16305,'[1]NBA-Data-1980-2019'!$F$1:$F$16305,"",0)</f>
        <v/>
      </c>
      <c r="CH85" s="2" t="str" cm="1">
        <f t="array" ref="CH85">_xlfn.XLOOKUP($A85&amp;CH$5,'[1]NBA-Data-1980-2019'!$B$1:$B$16305&amp;'[1]NBA-Data-1980-2019'!$A$1:$A$16305,'[1]NBA-Data-1980-2019'!$F$1:$F$16305,"",0)</f>
        <v/>
      </c>
      <c r="CI85" s="2" t="str" cm="1">
        <f t="array" ref="CI85">_xlfn.XLOOKUP($A85&amp;CI$5,'[1]NBA-Data-1980-2019'!$B$1:$B$16305&amp;'[1]NBA-Data-1980-2019'!$A$1:$A$16305,'[1]NBA-Data-1980-2019'!$F$1:$F$16305,"",0)</f>
        <v/>
      </c>
      <c r="CJ85" s="2" t="str" cm="1">
        <f t="array" ref="CJ85">_xlfn.XLOOKUP($A85&amp;CJ$5,'[1]NBA-Data-1980-2019'!$B$1:$B$16305&amp;'[1]NBA-Data-1980-2019'!$A$1:$A$16305,'[1]NBA-Data-1980-2019'!$F$1:$F$16305,"",0)</f>
        <v/>
      </c>
      <c r="CK85" s="2" t="str" cm="1">
        <f t="array" ref="CK85">_xlfn.XLOOKUP($A85&amp;CK$5,'[1]NBA-Data-1980-2019'!$B$1:$B$16305&amp;'[1]NBA-Data-1980-2019'!$A$1:$A$16305,'[1]NBA-Data-1980-2019'!$F$1:$F$16305,"",0)</f>
        <v/>
      </c>
      <c r="CL85" s="2" t="str" cm="1">
        <f t="array" ref="CL85">_xlfn.XLOOKUP($A85&amp;CL$5,'[1]NBA-Data-1980-2019'!$B$1:$B$16305&amp;'[1]NBA-Data-1980-2019'!$A$1:$A$16305,'[1]NBA-Data-1980-2019'!$F$1:$F$16305,"",0)</f>
        <v/>
      </c>
      <c r="CM85" s="2" t="str" cm="1">
        <f t="array" ref="CM85">_xlfn.XLOOKUP($A85&amp;CM$5,'[1]NBA-Data-1980-2019'!$B$1:$B$16305&amp;'[1]NBA-Data-1980-2019'!$A$1:$A$16305,'[1]NBA-Data-1980-2019'!$F$1:$F$16305,"",0)</f>
        <v/>
      </c>
      <c r="CN85" s="2" t="str" cm="1">
        <f t="array" ref="CN85">_xlfn.XLOOKUP($A85&amp;CN$5,'[1]NBA-Data-1980-2019'!$B$1:$B$16305&amp;'[1]NBA-Data-1980-2019'!$A$1:$A$16305,'[1]NBA-Data-1980-2019'!$F$1:$F$16305,"",0)</f>
        <v/>
      </c>
      <c r="CO85" s="2" t="str" cm="1">
        <f t="array" ref="CO85">_xlfn.XLOOKUP($A85&amp;CO$5,'[1]NBA-Data-1980-2019'!$B$1:$B$16305&amp;'[1]NBA-Data-1980-2019'!$A$1:$A$16305,'[1]NBA-Data-1980-2019'!$F$1:$F$16305,"",0)</f>
        <v/>
      </c>
      <c r="CP85" s="2" t="str" cm="1">
        <f t="array" ref="CP85">_xlfn.XLOOKUP($A85&amp;CP$5,'[1]NBA-Data-1980-2019'!$B$1:$B$16305&amp;'[1]NBA-Data-1980-2019'!$A$1:$A$16305,'[1]NBA-Data-1980-2019'!$F$1:$F$16305,"",0)</f>
        <v/>
      </c>
      <c r="CQ85" s="2" t="str" cm="1">
        <f t="array" ref="CQ85">_xlfn.XLOOKUP($A85&amp;CQ$5,'[1]NBA-Data-1980-2019'!$B$1:$B$16305&amp;'[1]NBA-Data-1980-2019'!$A$1:$A$16305,'[1]NBA-Data-1980-2019'!$F$1:$F$16305,"",0)</f>
        <v/>
      </c>
      <c r="CR85" s="2" t="str" cm="1">
        <f t="array" ref="CR85">_xlfn.XLOOKUP($A85&amp;CR$5,'[1]NBA-Data-1980-2019'!$B$1:$B$16305&amp;'[1]NBA-Data-1980-2019'!$A$1:$A$16305,'[1]NBA-Data-1980-2019'!$F$1:$F$16305,"",0)</f>
        <v/>
      </c>
      <c r="CS85" s="2" t="str" cm="1">
        <f t="array" ref="CS85">_xlfn.XLOOKUP($A85&amp;CS$5,'[1]NBA-Data-1980-2019'!$B$1:$B$16305&amp;'[1]NBA-Data-1980-2019'!$A$1:$A$16305,'[1]NBA-Data-1980-2019'!$F$1:$F$16305,"",0)</f>
        <v/>
      </c>
      <c r="CU85" s="2" t="str">
        <f>_xlfn.XLOOKUP($A85,TEAMS!$G$1:$G$839,TEAMS!$H$1:$H$839,"",0)</f>
        <v>SF</v>
      </c>
      <c r="CV85" s="2" t="str">
        <f>_xlfn.XLOOKUP($CU85,DASHBOARD!$B$22:$B$27,DASHBOARD!$C$22:$C$27,"",0)</f>
        <v>FORWARD</v>
      </c>
      <c r="CY85" s="63">
        <f>SUMIFS('[1]NBA-Data-1980-2019'!$G$1:$G$16305,'[1]NBA-Data-1980-2019'!$B$1:$B$16305,$A85,'[1]NBA-Data-1980-2019'!$A$1:$A$16305,CY$9)</f>
        <v>0</v>
      </c>
      <c r="CZ85" s="63">
        <f>SUMIFS('[1]NBA-Data-1980-2019'!$G$1:$G$16305,'[1]NBA-Data-1980-2019'!$B$1:$B$16305,$A85,'[1]NBA-Data-1980-2019'!$A$1:$A$16305,CZ$9)</f>
        <v>0</v>
      </c>
      <c r="DA85" s="63">
        <f>SUMIFS('[1]NBA-Data-1980-2019'!$G$1:$G$16305,'[1]NBA-Data-1980-2019'!$B$1:$B$16305,$A85,'[1]NBA-Data-1980-2019'!$A$1:$A$16305,DA$9)</f>
        <v>0</v>
      </c>
      <c r="DB85" s="63">
        <f>SUMIFS('[1]NBA-Data-1980-2019'!$G$1:$G$16305,'[1]NBA-Data-1980-2019'!$B$1:$B$16305,$A85,'[1]NBA-Data-1980-2019'!$A$1:$A$16305,DB$9)</f>
        <v>0</v>
      </c>
      <c r="DC85" s="63">
        <f>SUMIFS('[1]NBA-Data-1980-2019'!$G$1:$G$16305,'[1]NBA-Data-1980-2019'!$B$1:$B$16305,$A85,'[1]NBA-Data-1980-2019'!$A$1:$A$16305,DC$9)</f>
        <v>0</v>
      </c>
      <c r="DD85" s="63">
        <f>SUMIFS('[1]NBA-Data-1980-2019'!$G$1:$G$16305,'[1]NBA-Data-1980-2019'!$B$1:$B$16305,$A85,'[1]NBA-Data-1980-2019'!$A$1:$A$16305,DD$9)</f>
        <v>0</v>
      </c>
      <c r="DE85" s="63">
        <f>SUMIFS('[1]NBA-Data-1980-2019'!$G$1:$G$16305,'[1]NBA-Data-1980-2019'!$B$1:$B$16305,$A85,'[1]NBA-Data-1980-2019'!$A$1:$A$16305,DE$9)</f>
        <v>220000</v>
      </c>
      <c r="DF85" s="63">
        <f>SUMIFS('[1]NBA-Data-1980-2019'!$G$1:$G$16305,'[1]NBA-Data-1980-2019'!$B$1:$B$16305,$A85,'[1]NBA-Data-1980-2019'!$A$1:$A$16305,DF$9)</f>
        <v>272250</v>
      </c>
      <c r="DG85" s="63">
        <f>SUMIFS('[1]NBA-Data-1980-2019'!$G$1:$G$16305,'[1]NBA-Data-1980-2019'!$B$1:$B$16305,$A85,'[1]NBA-Data-1980-2019'!$A$1:$A$16305,DG$9)</f>
        <v>0</v>
      </c>
      <c r="DH85" s="63">
        <f>SUMIFS('[1]NBA-Data-1980-2019'!$G$1:$G$16305,'[1]NBA-Data-1980-2019'!$B$1:$B$16305,$A85,'[1]NBA-Data-1980-2019'!$A$1:$A$16305,DH$9)</f>
        <v>460000</v>
      </c>
      <c r="DI85" s="63">
        <f>SUMIFS('[1]NBA-Data-1980-2019'!$G$1:$G$16305,'[1]NBA-Data-1980-2019'!$B$1:$B$16305,$A85,'[1]NBA-Data-1980-2019'!$A$1:$A$16305,DI$9)</f>
        <v>1700000</v>
      </c>
      <c r="DJ85" s="63">
        <f>SUMIFS('[1]NBA-Data-1980-2019'!$G$1:$G$16305,'[1]NBA-Data-1980-2019'!$B$1:$B$16305,$A85,'[1]NBA-Data-1980-2019'!$A$1:$A$16305,DJ$9)</f>
        <v>1760000</v>
      </c>
      <c r="DK85" s="63">
        <f>SUMIFS('[1]NBA-Data-1980-2019'!$G$1:$G$16305,'[1]NBA-Data-1980-2019'!$B$1:$B$16305,$A85,'[1]NBA-Data-1980-2019'!$A$1:$A$16305,DK$9)</f>
        <v>699935</v>
      </c>
      <c r="DL85" s="63">
        <f>SUMIFS('[1]NBA-Data-1980-2019'!$G$1:$G$16305,'[1]NBA-Data-1980-2019'!$B$1:$B$16305,$A85,'[1]NBA-Data-1980-2019'!$A$1:$A$16305,DL$9)</f>
        <v>813679</v>
      </c>
      <c r="DM85" s="63">
        <f>SUMIFS('[1]NBA-Data-1980-2019'!$G$1:$G$16305,'[1]NBA-Data-1980-2019'!$B$1:$B$16305,$A85,'[1]NBA-Data-1980-2019'!$A$1:$A$16305,DM$9)</f>
        <v>932546</v>
      </c>
      <c r="DN85" s="63">
        <f>SUMIFS('[1]NBA-Data-1980-2019'!$G$1:$G$16305,'[1]NBA-Data-1980-2019'!$B$1:$B$16305,$A85,'[1]NBA-Data-1980-2019'!$A$1:$A$16305,DN$9)</f>
        <v>0</v>
      </c>
      <c r="DO85" s="63">
        <f>SUMIFS('[1]NBA-Data-1980-2019'!$G$1:$G$16305,'[1]NBA-Data-1980-2019'!$B$1:$B$16305,$A85,'[1]NBA-Data-1980-2019'!$A$1:$A$16305,DO$9)</f>
        <v>0</v>
      </c>
      <c r="DP85" s="63">
        <f>SUMIFS('[1]NBA-Data-1980-2019'!$G$1:$G$16305,'[1]NBA-Data-1980-2019'!$B$1:$B$16305,$A85,'[1]NBA-Data-1980-2019'!$A$1:$A$16305,DP$9)</f>
        <v>0</v>
      </c>
      <c r="DQ85" s="63">
        <f>SUMIFS('[1]NBA-Data-1980-2019'!$G$1:$G$16305,'[1]NBA-Data-1980-2019'!$B$1:$B$16305,$A85,'[1]NBA-Data-1980-2019'!$A$1:$A$16305,DQ$9)</f>
        <v>0</v>
      </c>
      <c r="DR85" s="63">
        <f>SUMIFS('[1]NBA-Data-1980-2019'!$G$1:$G$16305,'[1]NBA-Data-1980-2019'!$B$1:$B$16305,$A85,'[1]NBA-Data-1980-2019'!$A$1:$A$16305,DR$9)</f>
        <v>0</v>
      </c>
      <c r="DS85" s="63">
        <f>SUMIFS('[1]NBA-Data-1980-2019'!$G$1:$G$16305,'[1]NBA-Data-1980-2019'!$B$1:$B$16305,$A85,'[1]NBA-Data-1980-2019'!$A$1:$A$16305,DS$9)</f>
        <v>0</v>
      </c>
      <c r="DT85" s="63">
        <f>SUMIFS('[1]NBA-Data-1980-2019'!$G$1:$G$16305,'[1]NBA-Data-1980-2019'!$B$1:$B$16305,$A85,'[1]NBA-Data-1980-2019'!$A$1:$A$16305,DT$9)</f>
        <v>0</v>
      </c>
      <c r="DU85" s="63">
        <f>SUMIFS('[1]NBA-Data-1980-2019'!$G$1:$G$16305,'[1]NBA-Data-1980-2019'!$B$1:$B$16305,$A85,'[1]NBA-Data-1980-2019'!$A$1:$A$16305,DU$9)</f>
        <v>0</v>
      </c>
      <c r="DV85" s="63">
        <f>SUMIFS('[1]NBA-Data-1980-2019'!$G$1:$G$16305,'[1]NBA-Data-1980-2019'!$B$1:$B$16305,$A85,'[1]NBA-Data-1980-2019'!$A$1:$A$16305,DV$9)</f>
        <v>0</v>
      </c>
      <c r="DW85" s="63">
        <f>SUMIFS('[1]NBA-Data-1980-2019'!$G$1:$G$16305,'[1]NBA-Data-1980-2019'!$B$1:$B$16305,$A85,'[1]NBA-Data-1980-2019'!$A$1:$A$16305,DW$9)</f>
        <v>0</v>
      </c>
      <c r="DX85" s="63">
        <f>SUMIFS('[1]NBA-Data-1980-2019'!$G$1:$G$16305,'[1]NBA-Data-1980-2019'!$B$1:$B$16305,$A85,'[1]NBA-Data-1980-2019'!$A$1:$A$16305,DX$9)</f>
        <v>0</v>
      </c>
      <c r="DY85" s="63">
        <f>SUMIFS('[1]NBA-Data-1980-2019'!$G$1:$G$16305,'[1]NBA-Data-1980-2019'!$B$1:$B$16305,$A85,'[1]NBA-Data-1980-2019'!$A$1:$A$16305,DY$9)</f>
        <v>0</v>
      </c>
      <c r="DZ85" s="63">
        <f>SUMIFS('[1]NBA-Data-1980-2019'!$G$1:$G$16305,'[1]NBA-Data-1980-2019'!$B$1:$B$16305,$A85,'[1]NBA-Data-1980-2019'!$A$1:$A$16305,DZ$9)</f>
        <v>0</v>
      </c>
      <c r="EA85" s="63">
        <f>SUMIFS('[1]NBA-Data-1980-2019'!$G$1:$G$16305,'[1]NBA-Data-1980-2019'!$B$1:$B$16305,$A85,'[1]NBA-Data-1980-2019'!$A$1:$A$16305,EA$9)</f>
        <v>0</v>
      </c>
      <c r="EB85" s="63">
        <f>SUMIFS('[1]NBA-Data-1980-2019'!$G$1:$G$16305,'[1]NBA-Data-1980-2019'!$B$1:$B$16305,$A85,'[1]NBA-Data-1980-2019'!$A$1:$A$16305,EB$9)</f>
        <v>0</v>
      </c>
      <c r="EC85" s="63">
        <f>SUMIFS('[1]NBA-Data-1980-2019'!$G$1:$G$16305,'[1]NBA-Data-1980-2019'!$B$1:$B$16305,$A85,'[1]NBA-Data-1980-2019'!$A$1:$A$16305,EC$9)</f>
        <v>0</v>
      </c>
      <c r="ED85" s="63">
        <f>SUMIFS('[1]NBA-Data-1980-2019'!$G$1:$G$16305,'[1]NBA-Data-1980-2019'!$B$1:$B$16305,$A85,'[1]NBA-Data-1980-2019'!$A$1:$A$16305,ED$9)</f>
        <v>0</v>
      </c>
      <c r="EF85" s="1"/>
      <c r="EG85" s="1"/>
      <c r="EH85" s="2" t="s">
        <v>1482</v>
      </c>
      <c r="EJ85" s="1"/>
      <c r="EK85" s="1"/>
      <c r="EL85" s="1"/>
      <c r="EM85" s="1"/>
      <c r="EN85" s="1"/>
      <c r="EP85" s="1"/>
      <c r="EQ85" s="1"/>
      <c r="ER85" s="1"/>
      <c r="ES85" s="1"/>
      <c r="ET85" s="1"/>
      <c r="EU85" s="1"/>
      <c r="EV85" s="1"/>
      <c r="EZ85" s="1"/>
      <c r="FA85" s="1"/>
      <c r="FB85" s="58"/>
      <c r="FC85" s="58"/>
      <c r="FD85" s="58"/>
      <c r="FE85" s="58"/>
      <c r="FF85" s="58"/>
      <c r="FG85" s="58"/>
      <c r="FH85" s="58"/>
      <c r="FI85" s="1"/>
    </row>
    <row r="86" spans="1:165" x14ac:dyDescent="0.2">
      <c r="A86" s="2" t="s">
        <v>1109</v>
      </c>
      <c r="B86" s="2" t="str" cm="1">
        <f t="array" ref="B86">_xlfn.XLOOKUP($A86&amp;B$5,'[1]NBA-Data-1980-2019'!$B$1:$B$16305&amp;'[1]NBA-Data-1980-2019'!$A$1:$A$16305,'[1]NBA-Data-1980-2019'!$D$1:$D$16305,"",0)</f>
        <v>HOU</v>
      </c>
      <c r="C86" s="2" t="str" cm="1">
        <f t="array" ref="C86">_xlfn.XLOOKUP($A86&amp;C$5,'[1]NBA-Data-1980-2019'!$B$1:$B$16305&amp;'[1]NBA-Data-1980-2019'!$A$1:$A$16305,'[1]NBA-Data-1980-2019'!$D$1:$D$16305,"",0)</f>
        <v>HOU</v>
      </c>
      <c r="D86" s="2" t="str" cm="1">
        <f t="array" ref="D86">_xlfn.XLOOKUP($A86&amp;D$5,'[1]NBA-Data-1980-2019'!$B$1:$B$16305&amp;'[1]NBA-Data-1980-2019'!$A$1:$A$16305,'[1]NBA-Data-1980-2019'!$D$1:$D$16305,"",0)</f>
        <v/>
      </c>
      <c r="E86" s="2" t="str" cm="1">
        <f t="array" ref="E86">_xlfn.XLOOKUP($A86&amp;E$5,'[1]NBA-Data-1980-2019'!$B$1:$B$16305&amp;'[1]NBA-Data-1980-2019'!$A$1:$A$16305,'[1]NBA-Data-1980-2019'!$D$1:$D$16305,"",0)</f>
        <v/>
      </c>
      <c r="F86" s="2" t="str" cm="1">
        <f t="array" ref="F86">_xlfn.XLOOKUP($A86&amp;F$5,'[1]NBA-Data-1980-2019'!$B$1:$B$16305&amp;'[1]NBA-Data-1980-2019'!$A$1:$A$16305,'[1]NBA-Data-1980-2019'!$D$1:$D$16305,"",0)</f>
        <v/>
      </c>
      <c r="G86" s="2" t="str" cm="1">
        <f t="array" ref="G86">_xlfn.XLOOKUP($A86&amp;G$5,'[1]NBA-Data-1980-2019'!$B$1:$B$16305&amp;'[1]NBA-Data-1980-2019'!$A$1:$A$16305,'[1]NBA-Data-1980-2019'!$D$1:$D$16305,"",0)</f>
        <v/>
      </c>
      <c r="H86" s="2" t="str" cm="1">
        <f t="array" ref="H86">_xlfn.XLOOKUP($A86&amp;H$5,'[1]NBA-Data-1980-2019'!$B$1:$B$16305&amp;'[1]NBA-Data-1980-2019'!$A$1:$A$16305,'[1]NBA-Data-1980-2019'!$D$1:$D$16305,"",0)</f>
        <v/>
      </c>
      <c r="I86" s="2" t="str" cm="1">
        <f t="array" ref="I86">_xlfn.XLOOKUP($A86&amp;I$5,'[1]NBA-Data-1980-2019'!$B$1:$B$16305&amp;'[1]NBA-Data-1980-2019'!$A$1:$A$16305,'[1]NBA-Data-1980-2019'!$D$1:$D$16305,"",0)</f>
        <v/>
      </c>
      <c r="J86" s="2" t="str" cm="1">
        <f t="array" ref="J86">_xlfn.XLOOKUP($A86&amp;J$5,'[1]NBA-Data-1980-2019'!$B$1:$B$16305&amp;'[1]NBA-Data-1980-2019'!$A$1:$A$16305,'[1]NBA-Data-1980-2019'!$D$1:$D$16305,"",0)</f>
        <v/>
      </c>
      <c r="K86" s="2" t="str" cm="1">
        <f t="array" ref="K86">_xlfn.XLOOKUP($A86&amp;K$5,'[1]NBA-Data-1980-2019'!$B$1:$B$16305&amp;'[1]NBA-Data-1980-2019'!$A$1:$A$16305,'[1]NBA-Data-1980-2019'!$D$1:$D$16305,"",0)</f>
        <v/>
      </c>
      <c r="L86" s="2" t="str" cm="1">
        <f t="array" ref="L86">_xlfn.XLOOKUP($A86&amp;L$5,'[1]NBA-Data-1980-2019'!$B$1:$B$16305&amp;'[1]NBA-Data-1980-2019'!$A$1:$A$16305,'[1]NBA-Data-1980-2019'!$D$1:$D$16305,"",0)</f>
        <v/>
      </c>
      <c r="M86" s="2" t="str" cm="1">
        <f t="array" ref="M86">_xlfn.XLOOKUP($A86&amp;M$5,'[1]NBA-Data-1980-2019'!$B$1:$B$16305&amp;'[1]NBA-Data-1980-2019'!$A$1:$A$16305,'[1]NBA-Data-1980-2019'!$D$1:$D$16305,"",0)</f>
        <v/>
      </c>
      <c r="N86" s="2" t="str" cm="1">
        <f t="array" ref="N86">_xlfn.XLOOKUP($A86&amp;N$5,'[1]NBA-Data-1980-2019'!$B$1:$B$16305&amp;'[1]NBA-Data-1980-2019'!$A$1:$A$16305,'[1]NBA-Data-1980-2019'!$D$1:$D$16305,"",0)</f>
        <v/>
      </c>
      <c r="O86" s="2" t="str" cm="1">
        <f t="array" ref="O86">_xlfn.XLOOKUP($A86&amp;O$5,'[1]NBA-Data-1980-2019'!$B$1:$B$16305&amp;'[1]NBA-Data-1980-2019'!$A$1:$A$16305,'[1]NBA-Data-1980-2019'!$D$1:$D$16305,"",0)</f>
        <v/>
      </c>
      <c r="P86" s="2" t="str" cm="1">
        <f t="array" ref="P86">_xlfn.XLOOKUP($A86&amp;P$5,'[1]NBA-Data-1980-2019'!$B$1:$B$16305&amp;'[1]NBA-Data-1980-2019'!$A$1:$A$16305,'[1]NBA-Data-1980-2019'!$D$1:$D$16305,"",0)</f>
        <v/>
      </c>
      <c r="Q86" s="2" t="str" cm="1">
        <f t="array" ref="Q86">_xlfn.XLOOKUP($A86&amp;Q$5,'[1]NBA-Data-1980-2019'!$B$1:$B$16305&amp;'[1]NBA-Data-1980-2019'!$A$1:$A$16305,'[1]NBA-Data-1980-2019'!$D$1:$D$16305,"",0)</f>
        <v/>
      </c>
      <c r="R86" s="2" t="str" cm="1">
        <f t="array" ref="R86">_xlfn.XLOOKUP($A86&amp;R$5,'[1]NBA-Data-1980-2019'!$B$1:$B$16305&amp;'[1]NBA-Data-1980-2019'!$A$1:$A$16305,'[1]NBA-Data-1980-2019'!$D$1:$D$16305,"",0)</f>
        <v/>
      </c>
      <c r="S86" s="2" t="str" cm="1">
        <f t="array" ref="S86">_xlfn.XLOOKUP($A86&amp;S$5,'[1]NBA-Data-1980-2019'!$B$1:$B$16305&amp;'[1]NBA-Data-1980-2019'!$A$1:$A$16305,'[1]NBA-Data-1980-2019'!$D$1:$D$16305,"",0)</f>
        <v/>
      </c>
      <c r="T86" s="2" t="str" cm="1">
        <f t="array" ref="T86">_xlfn.XLOOKUP($A86&amp;T$5,'[1]NBA-Data-1980-2019'!$B$1:$B$16305&amp;'[1]NBA-Data-1980-2019'!$A$1:$A$16305,'[1]NBA-Data-1980-2019'!$D$1:$D$16305,"",0)</f>
        <v/>
      </c>
      <c r="U86" s="2" t="str" cm="1">
        <f t="array" ref="U86">_xlfn.XLOOKUP($A86&amp;U$5,'[1]NBA-Data-1980-2019'!$B$1:$B$16305&amp;'[1]NBA-Data-1980-2019'!$A$1:$A$16305,'[1]NBA-Data-1980-2019'!$D$1:$D$16305,"",0)</f>
        <v/>
      </c>
      <c r="V86" s="2" t="str" cm="1">
        <f t="array" ref="V86">_xlfn.XLOOKUP($A86&amp;V$5,'[1]NBA-Data-1980-2019'!$B$1:$B$16305&amp;'[1]NBA-Data-1980-2019'!$A$1:$A$16305,'[1]NBA-Data-1980-2019'!$D$1:$D$16305,"",0)</f>
        <v/>
      </c>
      <c r="W86" s="2" t="str" cm="1">
        <f t="array" ref="W86">_xlfn.XLOOKUP($A86&amp;W$5,'[1]NBA-Data-1980-2019'!$B$1:$B$16305&amp;'[1]NBA-Data-1980-2019'!$A$1:$A$16305,'[1]NBA-Data-1980-2019'!$D$1:$D$16305,"",0)</f>
        <v/>
      </c>
      <c r="X86" s="2" t="str" cm="1">
        <f t="array" ref="X86">_xlfn.XLOOKUP($A86&amp;X$5,'[1]NBA-Data-1980-2019'!$B$1:$B$16305&amp;'[1]NBA-Data-1980-2019'!$A$1:$A$16305,'[1]NBA-Data-1980-2019'!$D$1:$D$16305,"",0)</f>
        <v/>
      </c>
      <c r="Y86" s="2" t="str" cm="1">
        <f t="array" ref="Y86">_xlfn.XLOOKUP($A86&amp;Y$5,'[1]NBA-Data-1980-2019'!$B$1:$B$16305&amp;'[1]NBA-Data-1980-2019'!$A$1:$A$16305,'[1]NBA-Data-1980-2019'!$D$1:$D$16305,"",0)</f>
        <v/>
      </c>
      <c r="Z86" s="2" t="str" cm="1">
        <f t="array" ref="Z86">_xlfn.XLOOKUP($A86&amp;Z$5,'[1]NBA-Data-1980-2019'!$B$1:$B$16305&amp;'[1]NBA-Data-1980-2019'!$A$1:$A$16305,'[1]NBA-Data-1980-2019'!$D$1:$D$16305,"",0)</f>
        <v/>
      </c>
      <c r="AA86" s="2" t="str" cm="1">
        <f t="array" ref="AA86">_xlfn.XLOOKUP($A86&amp;AA$5,'[1]NBA-Data-1980-2019'!$B$1:$B$16305&amp;'[1]NBA-Data-1980-2019'!$A$1:$A$16305,'[1]NBA-Data-1980-2019'!$D$1:$D$16305,"",0)</f>
        <v/>
      </c>
      <c r="AB86" s="2" t="str" cm="1">
        <f t="array" ref="AB86">_xlfn.XLOOKUP($A86&amp;AB$5,'[1]NBA-Data-1980-2019'!$B$1:$B$16305&amp;'[1]NBA-Data-1980-2019'!$A$1:$A$16305,'[1]NBA-Data-1980-2019'!$D$1:$D$16305,"",0)</f>
        <v/>
      </c>
      <c r="AC86" s="2" t="str" cm="1">
        <f t="array" ref="AC86">_xlfn.XLOOKUP($A86&amp;AC$5,'[1]NBA-Data-1980-2019'!$B$1:$B$16305&amp;'[1]NBA-Data-1980-2019'!$A$1:$A$16305,'[1]NBA-Data-1980-2019'!$D$1:$D$16305,"",0)</f>
        <v/>
      </c>
      <c r="AD86" s="2" t="str" cm="1">
        <f t="array" ref="AD86">_xlfn.XLOOKUP($A86&amp;AD$5,'[1]NBA-Data-1980-2019'!$B$1:$B$16305&amp;'[1]NBA-Data-1980-2019'!$A$1:$A$16305,'[1]NBA-Data-1980-2019'!$D$1:$D$16305,"",0)</f>
        <v/>
      </c>
      <c r="AE86" s="2" t="str" cm="1">
        <f t="array" ref="AE86">_xlfn.XLOOKUP($A86&amp;AE$5,'[1]NBA-Data-1980-2019'!$B$1:$B$16305&amp;'[1]NBA-Data-1980-2019'!$A$1:$A$16305,'[1]NBA-Data-1980-2019'!$D$1:$D$16305,"",0)</f>
        <v/>
      </c>
      <c r="AF86" s="2" t="str" cm="1">
        <f t="array" ref="AF86">_xlfn.XLOOKUP($A86&amp;AF$5,'[1]NBA-Data-1980-2019'!$B$1:$B$16305&amp;'[1]NBA-Data-1980-2019'!$A$1:$A$16305,'[1]NBA-Data-1980-2019'!$D$1:$D$16305,"",0)</f>
        <v/>
      </c>
      <c r="AG86" s="2" t="str" cm="1">
        <f t="array" ref="AG86">_xlfn.XLOOKUP($A86&amp;AG$5,'[1]NBA-Data-1980-2019'!$B$1:$B$16305&amp;'[1]NBA-Data-1980-2019'!$A$1:$A$16305,'[1]NBA-Data-1980-2019'!$D$1:$D$16305,"",0)</f>
        <v/>
      </c>
      <c r="AH86" s="2" cm="1">
        <f t="array" ref="AH86">_xlfn.XLOOKUP($A86&amp;AH$5,'[1]NBA-Data-1980-2019'!$B$1:$B$16305&amp;'[1]NBA-Data-1980-2019'!$A$1:$A$16305,'[1]NBA-Data-1980-2019'!$H$1:$H$16305,"",0)</f>
        <v>203.5</v>
      </c>
      <c r="AI86" s="2" cm="1">
        <f t="array" ref="AI86">_xlfn.XLOOKUP($A86&amp;AI$5,'[1]NBA-Data-1980-2019'!$B$1:$B$16305&amp;'[1]NBA-Data-1980-2019'!$A$1:$A$16305,'[1]NBA-Data-1980-2019'!$H$1:$H$16305,"",0)</f>
        <v>379.20000000000005</v>
      </c>
      <c r="AJ86" s="2" t="str" cm="1">
        <f t="array" ref="AJ86">_xlfn.XLOOKUP($A86&amp;AJ$5,'[1]NBA-Data-1980-2019'!$B$1:$B$16305&amp;'[1]NBA-Data-1980-2019'!$A$1:$A$16305,'[1]NBA-Data-1980-2019'!$H$1:$H$16305,"",0)</f>
        <v/>
      </c>
      <c r="AK86" s="2" t="str" cm="1">
        <f t="array" ref="AK86">_xlfn.XLOOKUP($A86&amp;AK$5,'[1]NBA-Data-1980-2019'!$B$1:$B$16305&amp;'[1]NBA-Data-1980-2019'!$A$1:$A$16305,'[1]NBA-Data-1980-2019'!$H$1:$H$16305,"",0)</f>
        <v/>
      </c>
      <c r="AL86" s="2" t="str" cm="1">
        <f t="array" ref="AL86">_xlfn.XLOOKUP($A86&amp;AL$5,'[1]NBA-Data-1980-2019'!$B$1:$B$16305&amp;'[1]NBA-Data-1980-2019'!$A$1:$A$16305,'[1]NBA-Data-1980-2019'!$H$1:$H$16305,"",0)</f>
        <v/>
      </c>
      <c r="AM86" s="2" t="str" cm="1">
        <f t="array" ref="AM86">_xlfn.XLOOKUP($A86&amp;AM$5,'[1]NBA-Data-1980-2019'!$B$1:$B$16305&amp;'[1]NBA-Data-1980-2019'!$A$1:$A$16305,'[1]NBA-Data-1980-2019'!$H$1:$H$16305,"",0)</f>
        <v/>
      </c>
      <c r="AN86" s="2" t="str" cm="1">
        <f t="array" ref="AN86">_xlfn.XLOOKUP($A86&amp;AN$5,'[1]NBA-Data-1980-2019'!$B$1:$B$16305&amp;'[1]NBA-Data-1980-2019'!$A$1:$A$16305,'[1]NBA-Data-1980-2019'!$H$1:$H$16305,"",0)</f>
        <v/>
      </c>
      <c r="AO86" s="2" t="str" cm="1">
        <f t="array" ref="AO86">_xlfn.XLOOKUP($A86&amp;AO$5,'[1]NBA-Data-1980-2019'!$B$1:$B$16305&amp;'[1]NBA-Data-1980-2019'!$A$1:$A$16305,'[1]NBA-Data-1980-2019'!$H$1:$H$16305,"",0)</f>
        <v/>
      </c>
      <c r="AP86" s="2" t="str" cm="1">
        <f t="array" ref="AP86">_xlfn.XLOOKUP($A86&amp;AP$5,'[1]NBA-Data-1980-2019'!$B$1:$B$16305&amp;'[1]NBA-Data-1980-2019'!$A$1:$A$16305,'[1]NBA-Data-1980-2019'!$H$1:$H$16305,"",0)</f>
        <v/>
      </c>
      <c r="AQ86" s="2" t="str" cm="1">
        <f t="array" ref="AQ86">_xlfn.XLOOKUP($A86&amp;AQ$5,'[1]NBA-Data-1980-2019'!$B$1:$B$16305&amp;'[1]NBA-Data-1980-2019'!$A$1:$A$16305,'[1]NBA-Data-1980-2019'!$H$1:$H$16305,"",0)</f>
        <v/>
      </c>
      <c r="AR86" s="2" t="str" cm="1">
        <f t="array" ref="AR86">_xlfn.XLOOKUP($A86&amp;AR$5,'[1]NBA-Data-1980-2019'!$B$1:$B$16305&amp;'[1]NBA-Data-1980-2019'!$A$1:$A$16305,'[1]NBA-Data-1980-2019'!$H$1:$H$16305,"",0)</f>
        <v/>
      </c>
      <c r="AS86" s="2" t="str" cm="1">
        <f t="array" ref="AS86">_xlfn.XLOOKUP($A86&amp;AS$5,'[1]NBA-Data-1980-2019'!$B$1:$B$16305&amp;'[1]NBA-Data-1980-2019'!$A$1:$A$16305,'[1]NBA-Data-1980-2019'!$H$1:$H$16305,"",0)</f>
        <v/>
      </c>
      <c r="AT86" s="2" t="str" cm="1">
        <f t="array" ref="AT86">_xlfn.XLOOKUP($A86&amp;AT$5,'[1]NBA-Data-1980-2019'!$B$1:$B$16305&amp;'[1]NBA-Data-1980-2019'!$A$1:$A$16305,'[1]NBA-Data-1980-2019'!$H$1:$H$16305,"",0)</f>
        <v/>
      </c>
      <c r="AU86" s="2" t="str" cm="1">
        <f t="array" ref="AU86">_xlfn.XLOOKUP($A86&amp;AU$5,'[1]NBA-Data-1980-2019'!$B$1:$B$16305&amp;'[1]NBA-Data-1980-2019'!$A$1:$A$16305,'[1]NBA-Data-1980-2019'!$H$1:$H$16305,"",0)</f>
        <v/>
      </c>
      <c r="AV86" s="2" t="str" cm="1">
        <f t="array" ref="AV86">_xlfn.XLOOKUP($A86&amp;AV$5,'[1]NBA-Data-1980-2019'!$B$1:$B$16305&amp;'[1]NBA-Data-1980-2019'!$A$1:$A$16305,'[1]NBA-Data-1980-2019'!$H$1:$H$16305,"",0)</f>
        <v/>
      </c>
      <c r="AW86" s="2" t="str" cm="1">
        <f t="array" ref="AW86">_xlfn.XLOOKUP($A86&amp;AW$5,'[1]NBA-Data-1980-2019'!$B$1:$B$16305&amp;'[1]NBA-Data-1980-2019'!$A$1:$A$16305,'[1]NBA-Data-1980-2019'!$H$1:$H$16305,"",0)</f>
        <v/>
      </c>
      <c r="AX86" s="2" t="str" cm="1">
        <f t="array" ref="AX86">_xlfn.XLOOKUP($A86&amp;AX$5,'[1]NBA-Data-1980-2019'!$B$1:$B$16305&amp;'[1]NBA-Data-1980-2019'!$A$1:$A$16305,'[1]NBA-Data-1980-2019'!$H$1:$H$16305,"",0)</f>
        <v/>
      </c>
      <c r="AY86" s="2" t="str" cm="1">
        <f t="array" ref="AY86">_xlfn.XLOOKUP($A86&amp;AY$5,'[1]NBA-Data-1980-2019'!$B$1:$B$16305&amp;'[1]NBA-Data-1980-2019'!$A$1:$A$16305,'[1]NBA-Data-1980-2019'!$H$1:$H$16305,"",0)</f>
        <v/>
      </c>
      <c r="AZ86" s="2" t="str" cm="1">
        <f t="array" ref="AZ86">_xlfn.XLOOKUP($A86&amp;AZ$5,'[1]NBA-Data-1980-2019'!$B$1:$B$16305&amp;'[1]NBA-Data-1980-2019'!$A$1:$A$16305,'[1]NBA-Data-1980-2019'!$H$1:$H$16305,"",0)</f>
        <v/>
      </c>
      <c r="BA86" s="2" t="str" cm="1">
        <f t="array" ref="BA86">_xlfn.XLOOKUP($A86&amp;BA$5,'[1]NBA-Data-1980-2019'!$B$1:$B$16305&amp;'[1]NBA-Data-1980-2019'!$A$1:$A$16305,'[1]NBA-Data-1980-2019'!$H$1:$H$16305,"",0)</f>
        <v/>
      </c>
      <c r="BB86" s="2" t="str" cm="1">
        <f t="array" ref="BB86">_xlfn.XLOOKUP($A86&amp;BB$5,'[1]NBA-Data-1980-2019'!$B$1:$B$16305&amp;'[1]NBA-Data-1980-2019'!$A$1:$A$16305,'[1]NBA-Data-1980-2019'!$H$1:$H$16305,"",0)</f>
        <v/>
      </c>
      <c r="BC86" s="2" t="str" cm="1">
        <f t="array" ref="BC86">_xlfn.XLOOKUP($A86&amp;BC$5,'[1]NBA-Data-1980-2019'!$B$1:$B$16305&amp;'[1]NBA-Data-1980-2019'!$A$1:$A$16305,'[1]NBA-Data-1980-2019'!$H$1:$H$16305,"",0)</f>
        <v/>
      </c>
      <c r="BD86" s="2" t="str" cm="1">
        <f t="array" ref="BD86">_xlfn.XLOOKUP($A86&amp;BD$5,'[1]NBA-Data-1980-2019'!$B$1:$B$16305&amp;'[1]NBA-Data-1980-2019'!$A$1:$A$16305,'[1]NBA-Data-1980-2019'!$H$1:$H$16305,"",0)</f>
        <v/>
      </c>
      <c r="BE86" s="2" t="str" cm="1">
        <f t="array" ref="BE86">_xlfn.XLOOKUP($A86&amp;BE$5,'[1]NBA-Data-1980-2019'!$B$1:$B$16305&amp;'[1]NBA-Data-1980-2019'!$A$1:$A$16305,'[1]NBA-Data-1980-2019'!$H$1:$H$16305,"",0)</f>
        <v/>
      </c>
      <c r="BF86" s="2" t="str" cm="1">
        <f t="array" ref="BF86">_xlfn.XLOOKUP($A86&amp;BF$5,'[1]NBA-Data-1980-2019'!$B$1:$B$16305&amp;'[1]NBA-Data-1980-2019'!$A$1:$A$16305,'[1]NBA-Data-1980-2019'!$H$1:$H$16305,"",0)</f>
        <v/>
      </c>
      <c r="BG86" s="2" t="str" cm="1">
        <f t="array" ref="BG86">_xlfn.XLOOKUP($A86&amp;BG$5,'[1]NBA-Data-1980-2019'!$B$1:$B$16305&amp;'[1]NBA-Data-1980-2019'!$A$1:$A$16305,'[1]NBA-Data-1980-2019'!$H$1:$H$16305,"",0)</f>
        <v/>
      </c>
      <c r="BH86" s="2" t="str" cm="1">
        <f t="array" ref="BH86">_xlfn.XLOOKUP($A86&amp;BH$5,'[1]NBA-Data-1980-2019'!$B$1:$B$16305&amp;'[1]NBA-Data-1980-2019'!$A$1:$A$16305,'[1]NBA-Data-1980-2019'!$H$1:$H$16305,"",0)</f>
        <v/>
      </c>
      <c r="BI86" s="2" t="str" cm="1">
        <f t="array" ref="BI86">_xlfn.XLOOKUP($A86&amp;BI$5,'[1]NBA-Data-1980-2019'!$B$1:$B$16305&amp;'[1]NBA-Data-1980-2019'!$A$1:$A$16305,'[1]NBA-Data-1980-2019'!$H$1:$H$16305,"",0)</f>
        <v/>
      </c>
      <c r="BJ86" s="2" t="str" cm="1">
        <f t="array" ref="BJ86">_xlfn.XLOOKUP($A86&amp;BJ$5,'[1]NBA-Data-1980-2019'!$B$1:$B$16305&amp;'[1]NBA-Data-1980-2019'!$A$1:$A$16305,'[1]NBA-Data-1980-2019'!$H$1:$H$16305,"",0)</f>
        <v/>
      </c>
      <c r="BK86" s="2" t="str" cm="1">
        <f t="array" ref="BK86">_xlfn.XLOOKUP($A86&amp;BK$5,'[1]NBA-Data-1980-2019'!$B$1:$B$16305&amp;'[1]NBA-Data-1980-2019'!$A$1:$A$16305,'[1]NBA-Data-1980-2019'!$H$1:$H$16305,"",0)</f>
        <v/>
      </c>
      <c r="BL86" s="2" t="str" cm="1">
        <f t="array" ref="BL86">_xlfn.XLOOKUP($A86&amp;BL$5,'[1]NBA-Data-1980-2019'!$B$1:$B$16305&amp;'[1]NBA-Data-1980-2019'!$A$1:$A$16305,'[1]NBA-Data-1980-2019'!$H$1:$H$16305,"",0)</f>
        <v/>
      </c>
      <c r="BM86" s="2" t="str" cm="1">
        <f t="array" ref="BM86">_xlfn.XLOOKUP($A86&amp;BM$5,'[1]NBA-Data-1980-2019'!$B$1:$B$16305&amp;'[1]NBA-Data-1980-2019'!$A$1:$A$16305,'[1]NBA-Data-1980-2019'!$H$1:$H$16305,"",0)</f>
        <v/>
      </c>
      <c r="BN86" s="2" cm="1">
        <f t="array" ref="BN86">_xlfn.XLOOKUP($A86&amp;BN$5,'[1]NBA-Data-1980-2019'!$B$1:$B$16305&amp;'[1]NBA-Data-1980-2019'!$A$1:$A$16305,'[1]NBA-Data-1980-2019'!$F$1:$F$16305,"",0)</f>
        <v>12.2</v>
      </c>
      <c r="BO86" s="2" cm="1">
        <f t="array" ref="BO86">_xlfn.XLOOKUP($A86&amp;BO$5,'[1]NBA-Data-1980-2019'!$B$1:$B$16305&amp;'[1]NBA-Data-1980-2019'!$A$1:$A$16305,'[1]NBA-Data-1980-2019'!$F$1:$F$16305,"",0)</f>
        <v>12.6</v>
      </c>
      <c r="BP86" s="2" t="str" cm="1">
        <f t="array" ref="BP86">_xlfn.XLOOKUP($A86&amp;BP$5,'[1]NBA-Data-1980-2019'!$B$1:$B$16305&amp;'[1]NBA-Data-1980-2019'!$A$1:$A$16305,'[1]NBA-Data-1980-2019'!$F$1:$F$16305,"",0)</f>
        <v/>
      </c>
      <c r="BQ86" s="2" t="str" cm="1">
        <f t="array" ref="BQ86">_xlfn.XLOOKUP($A86&amp;BQ$5,'[1]NBA-Data-1980-2019'!$B$1:$B$16305&amp;'[1]NBA-Data-1980-2019'!$A$1:$A$16305,'[1]NBA-Data-1980-2019'!$F$1:$F$16305,"",0)</f>
        <v/>
      </c>
      <c r="BR86" s="2" t="str" cm="1">
        <f t="array" ref="BR86">_xlfn.XLOOKUP($A86&amp;BR$5,'[1]NBA-Data-1980-2019'!$B$1:$B$16305&amp;'[1]NBA-Data-1980-2019'!$A$1:$A$16305,'[1]NBA-Data-1980-2019'!$F$1:$F$16305,"",0)</f>
        <v/>
      </c>
      <c r="BS86" s="2" t="str" cm="1">
        <f t="array" ref="BS86">_xlfn.XLOOKUP($A86&amp;BS$5,'[1]NBA-Data-1980-2019'!$B$1:$B$16305&amp;'[1]NBA-Data-1980-2019'!$A$1:$A$16305,'[1]NBA-Data-1980-2019'!$F$1:$F$16305,"",0)</f>
        <v/>
      </c>
      <c r="BT86" s="2" t="str" cm="1">
        <f t="array" ref="BT86">_xlfn.XLOOKUP($A86&amp;BT$5,'[1]NBA-Data-1980-2019'!$B$1:$B$16305&amp;'[1]NBA-Data-1980-2019'!$A$1:$A$16305,'[1]NBA-Data-1980-2019'!$F$1:$F$16305,"",0)</f>
        <v/>
      </c>
      <c r="BU86" s="2" t="str" cm="1">
        <f t="array" ref="BU86">_xlfn.XLOOKUP($A86&amp;BU$5,'[1]NBA-Data-1980-2019'!$B$1:$B$16305&amp;'[1]NBA-Data-1980-2019'!$A$1:$A$16305,'[1]NBA-Data-1980-2019'!$F$1:$F$16305,"",0)</f>
        <v/>
      </c>
      <c r="BV86" s="2" t="str" cm="1">
        <f t="array" ref="BV86">_xlfn.XLOOKUP($A86&amp;BV$5,'[1]NBA-Data-1980-2019'!$B$1:$B$16305&amp;'[1]NBA-Data-1980-2019'!$A$1:$A$16305,'[1]NBA-Data-1980-2019'!$F$1:$F$16305,"",0)</f>
        <v/>
      </c>
      <c r="BW86" s="2" t="str" cm="1">
        <f t="array" ref="BW86">_xlfn.XLOOKUP($A86&amp;BW$5,'[1]NBA-Data-1980-2019'!$B$1:$B$16305&amp;'[1]NBA-Data-1980-2019'!$A$1:$A$16305,'[1]NBA-Data-1980-2019'!$F$1:$F$16305,"",0)</f>
        <v/>
      </c>
      <c r="BX86" s="2" t="str" cm="1">
        <f t="array" ref="BX86">_xlfn.XLOOKUP($A86&amp;BX$5,'[1]NBA-Data-1980-2019'!$B$1:$B$16305&amp;'[1]NBA-Data-1980-2019'!$A$1:$A$16305,'[1]NBA-Data-1980-2019'!$F$1:$F$16305,"",0)</f>
        <v/>
      </c>
      <c r="BY86" s="2" t="str" cm="1">
        <f t="array" ref="BY86">_xlfn.XLOOKUP($A86&amp;BY$5,'[1]NBA-Data-1980-2019'!$B$1:$B$16305&amp;'[1]NBA-Data-1980-2019'!$A$1:$A$16305,'[1]NBA-Data-1980-2019'!$F$1:$F$16305,"",0)</f>
        <v/>
      </c>
      <c r="BZ86" s="2" t="str" cm="1">
        <f t="array" ref="BZ86">_xlfn.XLOOKUP($A86&amp;BZ$5,'[1]NBA-Data-1980-2019'!$B$1:$B$16305&amp;'[1]NBA-Data-1980-2019'!$A$1:$A$16305,'[1]NBA-Data-1980-2019'!$F$1:$F$16305,"",0)</f>
        <v/>
      </c>
      <c r="CA86" s="2" t="str" cm="1">
        <f t="array" ref="CA86">_xlfn.XLOOKUP($A86&amp;CA$5,'[1]NBA-Data-1980-2019'!$B$1:$B$16305&amp;'[1]NBA-Data-1980-2019'!$A$1:$A$16305,'[1]NBA-Data-1980-2019'!$F$1:$F$16305,"",0)</f>
        <v/>
      </c>
      <c r="CB86" s="2" t="str" cm="1">
        <f t="array" ref="CB86">_xlfn.XLOOKUP($A86&amp;CB$5,'[1]NBA-Data-1980-2019'!$B$1:$B$16305&amp;'[1]NBA-Data-1980-2019'!$A$1:$A$16305,'[1]NBA-Data-1980-2019'!$F$1:$F$16305,"",0)</f>
        <v/>
      </c>
      <c r="CC86" s="2" t="str" cm="1">
        <f t="array" ref="CC86">_xlfn.XLOOKUP($A86&amp;CC$5,'[1]NBA-Data-1980-2019'!$B$1:$B$16305&amp;'[1]NBA-Data-1980-2019'!$A$1:$A$16305,'[1]NBA-Data-1980-2019'!$F$1:$F$16305,"",0)</f>
        <v/>
      </c>
      <c r="CD86" s="2" t="str" cm="1">
        <f t="array" ref="CD86">_xlfn.XLOOKUP($A86&amp;CD$5,'[1]NBA-Data-1980-2019'!$B$1:$B$16305&amp;'[1]NBA-Data-1980-2019'!$A$1:$A$16305,'[1]NBA-Data-1980-2019'!$F$1:$F$16305,"",0)</f>
        <v/>
      </c>
      <c r="CE86" s="2" t="str" cm="1">
        <f t="array" ref="CE86">_xlfn.XLOOKUP($A86&amp;CE$5,'[1]NBA-Data-1980-2019'!$B$1:$B$16305&amp;'[1]NBA-Data-1980-2019'!$A$1:$A$16305,'[1]NBA-Data-1980-2019'!$F$1:$F$16305,"",0)</f>
        <v/>
      </c>
      <c r="CF86" s="2" t="str" cm="1">
        <f t="array" ref="CF86">_xlfn.XLOOKUP($A86&amp;CF$5,'[1]NBA-Data-1980-2019'!$B$1:$B$16305&amp;'[1]NBA-Data-1980-2019'!$A$1:$A$16305,'[1]NBA-Data-1980-2019'!$F$1:$F$16305,"",0)</f>
        <v/>
      </c>
      <c r="CG86" s="2" t="str" cm="1">
        <f t="array" ref="CG86">_xlfn.XLOOKUP($A86&amp;CG$5,'[1]NBA-Data-1980-2019'!$B$1:$B$16305&amp;'[1]NBA-Data-1980-2019'!$A$1:$A$16305,'[1]NBA-Data-1980-2019'!$F$1:$F$16305,"",0)</f>
        <v/>
      </c>
      <c r="CH86" s="2" t="str" cm="1">
        <f t="array" ref="CH86">_xlfn.XLOOKUP($A86&amp;CH$5,'[1]NBA-Data-1980-2019'!$B$1:$B$16305&amp;'[1]NBA-Data-1980-2019'!$A$1:$A$16305,'[1]NBA-Data-1980-2019'!$F$1:$F$16305,"",0)</f>
        <v/>
      </c>
      <c r="CI86" s="2" t="str" cm="1">
        <f t="array" ref="CI86">_xlfn.XLOOKUP($A86&amp;CI$5,'[1]NBA-Data-1980-2019'!$B$1:$B$16305&amp;'[1]NBA-Data-1980-2019'!$A$1:$A$16305,'[1]NBA-Data-1980-2019'!$F$1:$F$16305,"",0)</f>
        <v/>
      </c>
      <c r="CJ86" s="2" t="str" cm="1">
        <f t="array" ref="CJ86">_xlfn.XLOOKUP($A86&amp;CJ$5,'[1]NBA-Data-1980-2019'!$B$1:$B$16305&amp;'[1]NBA-Data-1980-2019'!$A$1:$A$16305,'[1]NBA-Data-1980-2019'!$F$1:$F$16305,"",0)</f>
        <v/>
      </c>
      <c r="CK86" s="2" t="str" cm="1">
        <f t="array" ref="CK86">_xlfn.XLOOKUP($A86&amp;CK$5,'[1]NBA-Data-1980-2019'!$B$1:$B$16305&amp;'[1]NBA-Data-1980-2019'!$A$1:$A$16305,'[1]NBA-Data-1980-2019'!$F$1:$F$16305,"",0)</f>
        <v/>
      </c>
      <c r="CL86" s="2" t="str" cm="1">
        <f t="array" ref="CL86">_xlfn.XLOOKUP($A86&amp;CL$5,'[1]NBA-Data-1980-2019'!$B$1:$B$16305&amp;'[1]NBA-Data-1980-2019'!$A$1:$A$16305,'[1]NBA-Data-1980-2019'!$F$1:$F$16305,"",0)</f>
        <v/>
      </c>
      <c r="CM86" s="2" t="str" cm="1">
        <f t="array" ref="CM86">_xlfn.XLOOKUP($A86&amp;CM$5,'[1]NBA-Data-1980-2019'!$B$1:$B$16305&amp;'[1]NBA-Data-1980-2019'!$A$1:$A$16305,'[1]NBA-Data-1980-2019'!$F$1:$F$16305,"",0)</f>
        <v/>
      </c>
      <c r="CN86" s="2" t="str" cm="1">
        <f t="array" ref="CN86">_xlfn.XLOOKUP($A86&amp;CN$5,'[1]NBA-Data-1980-2019'!$B$1:$B$16305&amp;'[1]NBA-Data-1980-2019'!$A$1:$A$16305,'[1]NBA-Data-1980-2019'!$F$1:$F$16305,"",0)</f>
        <v/>
      </c>
      <c r="CO86" s="2" t="str" cm="1">
        <f t="array" ref="CO86">_xlfn.XLOOKUP($A86&amp;CO$5,'[1]NBA-Data-1980-2019'!$B$1:$B$16305&amp;'[1]NBA-Data-1980-2019'!$A$1:$A$16305,'[1]NBA-Data-1980-2019'!$F$1:$F$16305,"",0)</f>
        <v/>
      </c>
      <c r="CP86" s="2" t="str" cm="1">
        <f t="array" ref="CP86">_xlfn.XLOOKUP($A86&amp;CP$5,'[1]NBA-Data-1980-2019'!$B$1:$B$16305&amp;'[1]NBA-Data-1980-2019'!$A$1:$A$16305,'[1]NBA-Data-1980-2019'!$F$1:$F$16305,"",0)</f>
        <v/>
      </c>
      <c r="CQ86" s="2" t="str" cm="1">
        <f t="array" ref="CQ86">_xlfn.XLOOKUP($A86&amp;CQ$5,'[1]NBA-Data-1980-2019'!$B$1:$B$16305&amp;'[1]NBA-Data-1980-2019'!$A$1:$A$16305,'[1]NBA-Data-1980-2019'!$F$1:$F$16305,"",0)</f>
        <v/>
      </c>
      <c r="CR86" s="2" t="str" cm="1">
        <f t="array" ref="CR86">_xlfn.XLOOKUP($A86&amp;CR$5,'[1]NBA-Data-1980-2019'!$B$1:$B$16305&amp;'[1]NBA-Data-1980-2019'!$A$1:$A$16305,'[1]NBA-Data-1980-2019'!$F$1:$F$16305,"",0)</f>
        <v/>
      </c>
      <c r="CS86" s="2" t="str" cm="1">
        <f t="array" ref="CS86">_xlfn.XLOOKUP($A86&amp;CS$5,'[1]NBA-Data-1980-2019'!$B$1:$B$16305&amp;'[1]NBA-Data-1980-2019'!$A$1:$A$16305,'[1]NBA-Data-1980-2019'!$F$1:$F$16305,"",0)</f>
        <v/>
      </c>
      <c r="CU86" s="2">
        <f>_xlfn.XLOOKUP($A86,TEAMS!$G$1:$G$839,TEAMS!$H$1:$H$839,"",0)</f>
        <v>0</v>
      </c>
      <c r="CV86" s="2" t="str">
        <f>_xlfn.XLOOKUP($CU86,DASHBOARD!$B$22:$B$27,DASHBOARD!$C$22:$C$27,"",0)</f>
        <v/>
      </c>
      <c r="CY86" s="63">
        <f>SUMIFS('[1]NBA-Data-1980-2019'!$G$1:$G$16305,'[1]NBA-Data-1980-2019'!$B$1:$B$16305,$A86,'[1]NBA-Data-1980-2019'!$A$1:$A$16305,CY$9)</f>
        <v>650000</v>
      </c>
      <c r="CZ86" s="63">
        <f>SUMIFS('[1]NBA-Data-1980-2019'!$G$1:$G$16305,'[1]NBA-Data-1980-2019'!$B$1:$B$16305,$A86,'[1]NBA-Data-1980-2019'!$A$1:$A$16305,CZ$9)</f>
        <v>840000</v>
      </c>
      <c r="DA86" s="63">
        <f>SUMIFS('[1]NBA-Data-1980-2019'!$G$1:$G$16305,'[1]NBA-Data-1980-2019'!$B$1:$B$16305,$A86,'[1]NBA-Data-1980-2019'!$A$1:$A$16305,DA$9)</f>
        <v>0</v>
      </c>
      <c r="DB86" s="63">
        <f>SUMIFS('[1]NBA-Data-1980-2019'!$G$1:$G$16305,'[1]NBA-Data-1980-2019'!$B$1:$B$16305,$A86,'[1]NBA-Data-1980-2019'!$A$1:$A$16305,DB$9)</f>
        <v>0</v>
      </c>
      <c r="DC86" s="63">
        <f>SUMIFS('[1]NBA-Data-1980-2019'!$G$1:$G$16305,'[1]NBA-Data-1980-2019'!$B$1:$B$16305,$A86,'[1]NBA-Data-1980-2019'!$A$1:$A$16305,DC$9)</f>
        <v>0</v>
      </c>
      <c r="DD86" s="63">
        <f>SUMIFS('[1]NBA-Data-1980-2019'!$G$1:$G$16305,'[1]NBA-Data-1980-2019'!$B$1:$B$16305,$A86,'[1]NBA-Data-1980-2019'!$A$1:$A$16305,DD$9)</f>
        <v>0</v>
      </c>
      <c r="DE86" s="63">
        <f>SUMIFS('[1]NBA-Data-1980-2019'!$G$1:$G$16305,'[1]NBA-Data-1980-2019'!$B$1:$B$16305,$A86,'[1]NBA-Data-1980-2019'!$A$1:$A$16305,DE$9)</f>
        <v>0</v>
      </c>
      <c r="DF86" s="63">
        <f>SUMIFS('[1]NBA-Data-1980-2019'!$G$1:$G$16305,'[1]NBA-Data-1980-2019'!$B$1:$B$16305,$A86,'[1]NBA-Data-1980-2019'!$A$1:$A$16305,DF$9)</f>
        <v>0</v>
      </c>
      <c r="DG86" s="63">
        <f>SUMIFS('[1]NBA-Data-1980-2019'!$G$1:$G$16305,'[1]NBA-Data-1980-2019'!$B$1:$B$16305,$A86,'[1]NBA-Data-1980-2019'!$A$1:$A$16305,DG$9)</f>
        <v>0</v>
      </c>
      <c r="DH86" s="63">
        <f>SUMIFS('[1]NBA-Data-1980-2019'!$G$1:$G$16305,'[1]NBA-Data-1980-2019'!$B$1:$B$16305,$A86,'[1]NBA-Data-1980-2019'!$A$1:$A$16305,DH$9)</f>
        <v>0</v>
      </c>
      <c r="DI86" s="63">
        <f>SUMIFS('[1]NBA-Data-1980-2019'!$G$1:$G$16305,'[1]NBA-Data-1980-2019'!$B$1:$B$16305,$A86,'[1]NBA-Data-1980-2019'!$A$1:$A$16305,DI$9)</f>
        <v>0</v>
      </c>
      <c r="DJ86" s="63">
        <f>SUMIFS('[1]NBA-Data-1980-2019'!$G$1:$G$16305,'[1]NBA-Data-1980-2019'!$B$1:$B$16305,$A86,'[1]NBA-Data-1980-2019'!$A$1:$A$16305,DJ$9)</f>
        <v>0</v>
      </c>
      <c r="DK86" s="63">
        <f>SUMIFS('[1]NBA-Data-1980-2019'!$G$1:$G$16305,'[1]NBA-Data-1980-2019'!$B$1:$B$16305,$A86,'[1]NBA-Data-1980-2019'!$A$1:$A$16305,DK$9)</f>
        <v>0</v>
      </c>
      <c r="DL86" s="63">
        <f>SUMIFS('[1]NBA-Data-1980-2019'!$G$1:$G$16305,'[1]NBA-Data-1980-2019'!$B$1:$B$16305,$A86,'[1]NBA-Data-1980-2019'!$A$1:$A$16305,DL$9)</f>
        <v>0</v>
      </c>
      <c r="DM86" s="63">
        <f>SUMIFS('[1]NBA-Data-1980-2019'!$G$1:$G$16305,'[1]NBA-Data-1980-2019'!$B$1:$B$16305,$A86,'[1]NBA-Data-1980-2019'!$A$1:$A$16305,DM$9)</f>
        <v>0</v>
      </c>
      <c r="DN86" s="63">
        <f>SUMIFS('[1]NBA-Data-1980-2019'!$G$1:$G$16305,'[1]NBA-Data-1980-2019'!$B$1:$B$16305,$A86,'[1]NBA-Data-1980-2019'!$A$1:$A$16305,DN$9)</f>
        <v>0</v>
      </c>
      <c r="DO86" s="63">
        <f>SUMIFS('[1]NBA-Data-1980-2019'!$G$1:$G$16305,'[1]NBA-Data-1980-2019'!$B$1:$B$16305,$A86,'[1]NBA-Data-1980-2019'!$A$1:$A$16305,DO$9)</f>
        <v>0</v>
      </c>
      <c r="DP86" s="63">
        <f>SUMIFS('[1]NBA-Data-1980-2019'!$G$1:$G$16305,'[1]NBA-Data-1980-2019'!$B$1:$B$16305,$A86,'[1]NBA-Data-1980-2019'!$A$1:$A$16305,DP$9)</f>
        <v>0</v>
      </c>
      <c r="DQ86" s="63">
        <f>SUMIFS('[1]NBA-Data-1980-2019'!$G$1:$G$16305,'[1]NBA-Data-1980-2019'!$B$1:$B$16305,$A86,'[1]NBA-Data-1980-2019'!$A$1:$A$16305,DQ$9)</f>
        <v>0</v>
      </c>
      <c r="DR86" s="63">
        <f>SUMIFS('[1]NBA-Data-1980-2019'!$G$1:$G$16305,'[1]NBA-Data-1980-2019'!$B$1:$B$16305,$A86,'[1]NBA-Data-1980-2019'!$A$1:$A$16305,DR$9)</f>
        <v>0</v>
      </c>
      <c r="DS86" s="63">
        <f>SUMIFS('[1]NBA-Data-1980-2019'!$G$1:$G$16305,'[1]NBA-Data-1980-2019'!$B$1:$B$16305,$A86,'[1]NBA-Data-1980-2019'!$A$1:$A$16305,DS$9)</f>
        <v>0</v>
      </c>
      <c r="DT86" s="63">
        <f>SUMIFS('[1]NBA-Data-1980-2019'!$G$1:$G$16305,'[1]NBA-Data-1980-2019'!$B$1:$B$16305,$A86,'[1]NBA-Data-1980-2019'!$A$1:$A$16305,DT$9)</f>
        <v>0</v>
      </c>
      <c r="DU86" s="63">
        <f>SUMIFS('[1]NBA-Data-1980-2019'!$G$1:$G$16305,'[1]NBA-Data-1980-2019'!$B$1:$B$16305,$A86,'[1]NBA-Data-1980-2019'!$A$1:$A$16305,DU$9)</f>
        <v>0</v>
      </c>
      <c r="DV86" s="63">
        <f>SUMIFS('[1]NBA-Data-1980-2019'!$G$1:$G$16305,'[1]NBA-Data-1980-2019'!$B$1:$B$16305,$A86,'[1]NBA-Data-1980-2019'!$A$1:$A$16305,DV$9)</f>
        <v>0</v>
      </c>
      <c r="DW86" s="63">
        <f>SUMIFS('[1]NBA-Data-1980-2019'!$G$1:$G$16305,'[1]NBA-Data-1980-2019'!$B$1:$B$16305,$A86,'[1]NBA-Data-1980-2019'!$A$1:$A$16305,DW$9)</f>
        <v>0</v>
      </c>
      <c r="DX86" s="63">
        <f>SUMIFS('[1]NBA-Data-1980-2019'!$G$1:$G$16305,'[1]NBA-Data-1980-2019'!$B$1:$B$16305,$A86,'[1]NBA-Data-1980-2019'!$A$1:$A$16305,DX$9)</f>
        <v>0</v>
      </c>
      <c r="DY86" s="63">
        <f>SUMIFS('[1]NBA-Data-1980-2019'!$G$1:$G$16305,'[1]NBA-Data-1980-2019'!$B$1:$B$16305,$A86,'[1]NBA-Data-1980-2019'!$A$1:$A$16305,DY$9)</f>
        <v>0</v>
      </c>
      <c r="DZ86" s="63">
        <f>SUMIFS('[1]NBA-Data-1980-2019'!$G$1:$G$16305,'[1]NBA-Data-1980-2019'!$B$1:$B$16305,$A86,'[1]NBA-Data-1980-2019'!$A$1:$A$16305,DZ$9)</f>
        <v>0</v>
      </c>
      <c r="EA86" s="63">
        <f>SUMIFS('[1]NBA-Data-1980-2019'!$G$1:$G$16305,'[1]NBA-Data-1980-2019'!$B$1:$B$16305,$A86,'[1]NBA-Data-1980-2019'!$A$1:$A$16305,EA$9)</f>
        <v>0</v>
      </c>
      <c r="EB86" s="63">
        <f>SUMIFS('[1]NBA-Data-1980-2019'!$G$1:$G$16305,'[1]NBA-Data-1980-2019'!$B$1:$B$16305,$A86,'[1]NBA-Data-1980-2019'!$A$1:$A$16305,EB$9)</f>
        <v>0</v>
      </c>
      <c r="EC86" s="63">
        <f>SUMIFS('[1]NBA-Data-1980-2019'!$G$1:$G$16305,'[1]NBA-Data-1980-2019'!$B$1:$B$16305,$A86,'[1]NBA-Data-1980-2019'!$A$1:$A$16305,EC$9)</f>
        <v>0</v>
      </c>
      <c r="ED86" s="63">
        <f>SUMIFS('[1]NBA-Data-1980-2019'!$G$1:$G$16305,'[1]NBA-Data-1980-2019'!$B$1:$B$16305,$A86,'[1]NBA-Data-1980-2019'!$A$1:$A$16305,ED$9)</f>
        <v>0</v>
      </c>
      <c r="EH86" s="2" t="s">
        <v>1482</v>
      </c>
    </row>
    <row r="87" spans="1:165" x14ac:dyDescent="0.2">
      <c r="A87" s="2" t="s">
        <v>780</v>
      </c>
      <c r="B87" s="2" t="str" cm="1">
        <f t="array" ref="B87">_xlfn.XLOOKUP($A87&amp;B$5,'[1]NBA-Data-1980-2019'!$B$1:$B$16305&amp;'[1]NBA-Data-1980-2019'!$A$1:$A$16305,'[1]NBA-Data-1980-2019'!$D$1:$D$16305,"",0)</f>
        <v/>
      </c>
      <c r="C87" s="2" t="str" cm="1">
        <f t="array" ref="C87">_xlfn.XLOOKUP($A87&amp;C$5,'[1]NBA-Data-1980-2019'!$B$1:$B$16305&amp;'[1]NBA-Data-1980-2019'!$A$1:$A$16305,'[1]NBA-Data-1980-2019'!$D$1:$D$16305,"",0)</f>
        <v/>
      </c>
      <c r="D87" s="2" t="str" cm="1">
        <f t="array" ref="D87">_xlfn.XLOOKUP($A87&amp;D$5,'[1]NBA-Data-1980-2019'!$B$1:$B$16305&amp;'[1]NBA-Data-1980-2019'!$A$1:$A$16305,'[1]NBA-Data-1980-2019'!$D$1:$D$16305,"",0)</f>
        <v/>
      </c>
      <c r="E87" s="2" t="str" cm="1">
        <f t="array" ref="E87">_xlfn.XLOOKUP($A87&amp;E$5,'[1]NBA-Data-1980-2019'!$B$1:$B$16305&amp;'[1]NBA-Data-1980-2019'!$A$1:$A$16305,'[1]NBA-Data-1980-2019'!$D$1:$D$16305,"",0)</f>
        <v/>
      </c>
      <c r="F87" s="2" t="str" cm="1">
        <f t="array" ref="F87">_xlfn.XLOOKUP($A87&amp;F$5,'[1]NBA-Data-1980-2019'!$B$1:$B$16305&amp;'[1]NBA-Data-1980-2019'!$A$1:$A$16305,'[1]NBA-Data-1980-2019'!$D$1:$D$16305,"",0)</f>
        <v/>
      </c>
      <c r="G87" s="2" t="str" cm="1">
        <f t="array" ref="G87">_xlfn.XLOOKUP($A87&amp;G$5,'[1]NBA-Data-1980-2019'!$B$1:$B$16305&amp;'[1]NBA-Data-1980-2019'!$A$1:$A$16305,'[1]NBA-Data-1980-2019'!$D$1:$D$16305,"",0)</f>
        <v/>
      </c>
      <c r="H87" s="2" t="str" cm="1">
        <f t="array" ref="H87">_xlfn.XLOOKUP($A87&amp;H$5,'[1]NBA-Data-1980-2019'!$B$1:$B$16305&amp;'[1]NBA-Data-1980-2019'!$A$1:$A$16305,'[1]NBA-Data-1980-2019'!$D$1:$D$16305,"",0)</f>
        <v/>
      </c>
      <c r="I87" s="2" t="str" cm="1">
        <f t="array" ref="I87">_xlfn.XLOOKUP($A87&amp;I$5,'[1]NBA-Data-1980-2019'!$B$1:$B$16305&amp;'[1]NBA-Data-1980-2019'!$A$1:$A$16305,'[1]NBA-Data-1980-2019'!$D$1:$D$16305,"",0)</f>
        <v/>
      </c>
      <c r="J87" s="2" t="str" cm="1">
        <f t="array" ref="J87">_xlfn.XLOOKUP($A87&amp;J$5,'[1]NBA-Data-1980-2019'!$B$1:$B$16305&amp;'[1]NBA-Data-1980-2019'!$A$1:$A$16305,'[1]NBA-Data-1980-2019'!$D$1:$D$16305,"",0)</f>
        <v/>
      </c>
      <c r="K87" s="2" t="str" cm="1">
        <f t="array" ref="K87">_xlfn.XLOOKUP($A87&amp;K$5,'[1]NBA-Data-1980-2019'!$B$1:$B$16305&amp;'[1]NBA-Data-1980-2019'!$A$1:$A$16305,'[1]NBA-Data-1980-2019'!$D$1:$D$16305,"",0)</f>
        <v/>
      </c>
      <c r="L87" s="2" t="str" cm="1">
        <f t="array" ref="L87">_xlfn.XLOOKUP($A87&amp;L$5,'[1]NBA-Data-1980-2019'!$B$1:$B$16305&amp;'[1]NBA-Data-1980-2019'!$A$1:$A$16305,'[1]NBA-Data-1980-2019'!$D$1:$D$16305,"",0)</f>
        <v/>
      </c>
      <c r="M87" s="2" t="str" cm="1">
        <f t="array" ref="M87">_xlfn.XLOOKUP($A87&amp;M$5,'[1]NBA-Data-1980-2019'!$B$1:$B$16305&amp;'[1]NBA-Data-1980-2019'!$A$1:$A$16305,'[1]NBA-Data-1980-2019'!$D$1:$D$16305,"",0)</f>
        <v/>
      </c>
      <c r="N87" s="2" t="str" cm="1">
        <f t="array" ref="N87">_xlfn.XLOOKUP($A87&amp;N$5,'[1]NBA-Data-1980-2019'!$B$1:$B$16305&amp;'[1]NBA-Data-1980-2019'!$A$1:$A$16305,'[1]NBA-Data-1980-2019'!$D$1:$D$16305,"",0)</f>
        <v/>
      </c>
      <c r="O87" s="2" t="str" cm="1">
        <f t="array" ref="O87">_xlfn.XLOOKUP($A87&amp;O$5,'[1]NBA-Data-1980-2019'!$B$1:$B$16305&amp;'[1]NBA-Data-1980-2019'!$A$1:$A$16305,'[1]NBA-Data-1980-2019'!$D$1:$D$16305,"",0)</f>
        <v/>
      </c>
      <c r="P87" s="2" t="str" cm="1">
        <f t="array" ref="P87">_xlfn.XLOOKUP($A87&amp;P$5,'[1]NBA-Data-1980-2019'!$B$1:$B$16305&amp;'[1]NBA-Data-1980-2019'!$A$1:$A$16305,'[1]NBA-Data-1980-2019'!$D$1:$D$16305,"",0)</f>
        <v/>
      </c>
      <c r="Q87" s="2" t="str" cm="1">
        <f t="array" ref="Q87">_xlfn.XLOOKUP($A87&amp;Q$5,'[1]NBA-Data-1980-2019'!$B$1:$B$16305&amp;'[1]NBA-Data-1980-2019'!$A$1:$A$16305,'[1]NBA-Data-1980-2019'!$D$1:$D$16305,"",0)</f>
        <v>NYK</v>
      </c>
      <c r="R87" s="2" t="str" cm="1">
        <f t="array" ref="R87">_xlfn.XLOOKUP($A87&amp;R$5,'[1]NBA-Data-1980-2019'!$B$1:$B$16305&amp;'[1]NBA-Data-1980-2019'!$A$1:$A$16305,'[1]NBA-Data-1980-2019'!$D$1:$D$16305,"",0)</f>
        <v>NYK</v>
      </c>
      <c r="S87" s="2" t="str" cm="1">
        <f t="array" ref="S87">_xlfn.XLOOKUP($A87&amp;S$5,'[1]NBA-Data-1980-2019'!$B$1:$B$16305&amp;'[1]NBA-Data-1980-2019'!$A$1:$A$16305,'[1]NBA-Data-1980-2019'!$D$1:$D$16305,"",0)</f>
        <v>NYK</v>
      </c>
      <c r="T87" s="2" t="str" cm="1">
        <f t="array" ref="T87">_xlfn.XLOOKUP($A87&amp;T$5,'[1]NBA-Data-1980-2019'!$B$1:$B$16305&amp;'[1]NBA-Data-1980-2019'!$A$1:$A$16305,'[1]NBA-Data-1980-2019'!$D$1:$D$16305,"",0)</f>
        <v>NYK</v>
      </c>
      <c r="U87" s="2" t="str" cm="1">
        <f t="array" ref="U87">_xlfn.XLOOKUP($A87&amp;U$5,'[1]NBA-Data-1980-2019'!$B$1:$B$16305&amp;'[1]NBA-Data-1980-2019'!$A$1:$A$16305,'[1]NBA-Data-1980-2019'!$D$1:$D$16305,"",0)</f>
        <v>NYK</v>
      </c>
      <c r="V87" s="2" t="str" cm="1">
        <f t="array" ref="V87">_xlfn.XLOOKUP($A87&amp;V$5,'[1]NBA-Data-1980-2019'!$B$1:$B$16305&amp;'[1]NBA-Data-1980-2019'!$A$1:$A$16305,'[1]NBA-Data-1980-2019'!$D$1:$D$16305,"",0)</f>
        <v>GSW</v>
      </c>
      <c r="W87" s="2" t="str" cm="1">
        <f t="array" ref="W87">_xlfn.XLOOKUP($A87&amp;W$5,'[1]NBA-Data-1980-2019'!$B$1:$B$16305&amp;'[1]NBA-Data-1980-2019'!$A$1:$A$16305,'[1]NBA-Data-1980-2019'!$D$1:$D$16305,"",0)</f>
        <v>GSW</v>
      </c>
      <c r="X87" s="2" t="str" cm="1">
        <f t="array" ref="X87">_xlfn.XLOOKUP($A87&amp;X$5,'[1]NBA-Data-1980-2019'!$B$1:$B$16305&amp;'[1]NBA-Data-1980-2019'!$A$1:$A$16305,'[1]NBA-Data-1980-2019'!$D$1:$D$16305,"",0)</f>
        <v>GSW</v>
      </c>
      <c r="Y87" s="2" t="str" cm="1">
        <f t="array" ref="Y87">_xlfn.XLOOKUP($A87&amp;Y$5,'[1]NBA-Data-1980-2019'!$B$1:$B$16305&amp;'[1]NBA-Data-1980-2019'!$A$1:$A$16305,'[1]NBA-Data-1980-2019'!$D$1:$D$16305,"",0)</f>
        <v>GSW</v>
      </c>
      <c r="Z87" s="2" t="str" cm="1">
        <f t="array" ref="Z87">_xlfn.XLOOKUP($A87&amp;Z$5,'[1]NBA-Data-1980-2019'!$B$1:$B$16305&amp;'[1]NBA-Data-1980-2019'!$A$1:$A$16305,'[1]NBA-Data-1980-2019'!$D$1:$D$16305,"",0)</f>
        <v>GSW</v>
      </c>
      <c r="AA87" s="2" t="str" cm="1">
        <f t="array" ref="AA87">_xlfn.XLOOKUP($A87&amp;AA$5,'[1]NBA-Data-1980-2019'!$B$1:$B$16305&amp;'[1]NBA-Data-1980-2019'!$A$1:$A$16305,'[1]NBA-Data-1980-2019'!$D$1:$D$16305,"",0)</f>
        <v>TOT</v>
      </c>
      <c r="AB87" s="2" t="str" cm="1">
        <f t="array" ref="AB87">_xlfn.XLOOKUP($A87&amp;AB$5,'[1]NBA-Data-1980-2019'!$B$1:$B$16305&amp;'[1]NBA-Data-1980-2019'!$A$1:$A$16305,'[1]NBA-Data-1980-2019'!$D$1:$D$16305,"",0)</f>
        <v>SAS</v>
      </c>
      <c r="AC87" s="2" t="str" cm="1">
        <f t="array" ref="AC87">_xlfn.XLOOKUP($A87&amp;AC$5,'[1]NBA-Data-1980-2019'!$B$1:$B$16305&amp;'[1]NBA-Data-1980-2019'!$A$1:$A$16305,'[1]NBA-Data-1980-2019'!$D$1:$D$16305,"",0)</f>
        <v/>
      </c>
      <c r="AD87" s="2" t="str" cm="1">
        <f t="array" ref="AD87">_xlfn.XLOOKUP($A87&amp;AD$5,'[1]NBA-Data-1980-2019'!$B$1:$B$16305&amp;'[1]NBA-Data-1980-2019'!$A$1:$A$16305,'[1]NBA-Data-1980-2019'!$D$1:$D$16305,"",0)</f>
        <v/>
      </c>
      <c r="AE87" s="2" t="str" cm="1">
        <f t="array" ref="AE87">_xlfn.XLOOKUP($A87&amp;AE$5,'[1]NBA-Data-1980-2019'!$B$1:$B$16305&amp;'[1]NBA-Data-1980-2019'!$A$1:$A$16305,'[1]NBA-Data-1980-2019'!$D$1:$D$16305,"",0)</f>
        <v/>
      </c>
      <c r="AF87" s="2" t="str" cm="1">
        <f t="array" ref="AF87">_xlfn.XLOOKUP($A87&amp;AF$5,'[1]NBA-Data-1980-2019'!$B$1:$B$16305&amp;'[1]NBA-Data-1980-2019'!$A$1:$A$16305,'[1]NBA-Data-1980-2019'!$D$1:$D$16305,"",0)</f>
        <v/>
      </c>
      <c r="AG87" s="2" t="str" cm="1">
        <f t="array" ref="AG87">_xlfn.XLOOKUP($A87&amp;AG$5,'[1]NBA-Data-1980-2019'!$B$1:$B$16305&amp;'[1]NBA-Data-1980-2019'!$A$1:$A$16305,'[1]NBA-Data-1980-2019'!$D$1:$D$16305,"",0)</f>
        <v/>
      </c>
      <c r="AH87" s="2" t="str" cm="1">
        <f t="array" ref="AH87">_xlfn.XLOOKUP($A87&amp;AH$5,'[1]NBA-Data-1980-2019'!$B$1:$B$16305&amp;'[1]NBA-Data-1980-2019'!$A$1:$A$16305,'[1]NBA-Data-1980-2019'!$H$1:$H$16305,"",0)</f>
        <v/>
      </c>
      <c r="AI87" s="2" t="str" cm="1">
        <f t="array" ref="AI87">_xlfn.XLOOKUP($A87&amp;AI$5,'[1]NBA-Data-1980-2019'!$B$1:$B$16305&amp;'[1]NBA-Data-1980-2019'!$A$1:$A$16305,'[1]NBA-Data-1980-2019'!$H$1:$H$16305,"",0)</f>
        <v/>
      </c>
      <c r="AJ87" s="2" t="str" cm="1">
        <f t="array" ref="AJ87">_xlfn.XLOOKUP($A87&amp;AJ$5,'[1]NBA-Data-1980-2019'!$B$1:$B$16305&amp;'[1]NBA-Data-1980-2019'!$A$1:$A$16305,'[1]NBA-Data-1980-2019'!$H$1:$H$16305,"",0)</f>
        <v/>
      </c>
      <c r="AK87" s="2" t="str" cm="1">
        <f t="array" ref="AK87">_xlfn.XLOOKUP($A87&amp;AK$5,'[1]NBA-Data-1980-2019'!$B$1:$B$16305&amp;'[1]NBA-Data-1980-2019'!$A$1:$A$16305,'[1]NBA-Data-1980-2019'!$H$1:$H$16305,"",0)</f>
        <v/>
      </c>
      <c r="AL87" s="2" t="str" cm="1">
        <f t="array" ref="AL87">_xlfn.XLOOKUP($A87&amp;AL$5,'[1]NBA-Data-1980-2019'!$B$1:$B$16305&amp;'[1]NBA-Data-1980-2019'!$A$1:$A$16305,'[1]NBA-Data-1980-2019'!$H$1:$H$16305,"",0)</f>
        <v/>
      </c>
      <c r="AM87" s="2" t="str" cm="1">
        <f t="array" ref="AM87">_xlfn.XLOOKUP($A87&amp;AM$5,'[1]NBA-Data-1980-2019'!$B$1:$B$16305&amp;'[1]NBA-Data-1980-2019'!$A$1:$A$16305,'[1]NBA-Data-1980-2019'!$H$1:$H$16305,"",0)</f>
        <v/>
      </c>
      <c r="AN87" s="2" t="str" cm="1">
        <f t="array" ref="AN87">_xlfn.XLOOKUP($A87&amp;AN$5,'[1]NBA-Data-1980-2019'!$B$1:$B$16305&amp;'[1]NBA-Data-1980-2019'!$A$1:$A$16305,'[1]NBA-Data-1980-2019'!$H$1:$H$16305,"",0)</f>
        <v/>
      </c>
      <c r="AO87" s="2" t="str" cm="1">
        <f t="array" ref="AO87">_xlfn.XLOOKUP($A87&amp;AO$5,'[1]NBA-Data-1980-2019'!$B$1:$B$16305&amp;'[1]NBA-Data-1980-2019'!$A$1:$A$16305,'[1]NBA-Data-1980-2019'!$H$1:$H$16305,"",0)</f>
        <v/>
      </c>
      <c r="AP87" s="2" t="str" cm="1">
        <f t="array" ref="AP87">_xlfn.XLOOKUP($A87&amp;AP$5,'[1]NBA-Data-1980-2019'!$B$1:$B$16305&amp;'[1]NBA-Data-1980-2019'!$A$1:$A$16305,'[1]NBA-Data-1980-2019'!$H$1:$H$16305,"",0)</f>
        <v/>
      </c>
      <c r="AQ87" s="2" t="str" cm="1">
        <f t="array" ref="AQ87">_xlfn.XLOOKUP($A87&amp;AQ$5,'[1]NBA-Data-1980-2019'!$B$1:$B$16305&amp;'[1]NBA-Data-1980-2019'!$A$1:$A$16305,'[1]NBA-Data-1980-2019'!$H$1:$H$16305,"",0)</f>
        <v/>
      </c>
      <c r="AR87" s="2" t="str" cm="1">
        <f t="array" ref="AR87">_xlfn.XLOOKUP($A87&amp;AR$5,'[1]NBA-Data-1980-2019'!$B$1:$B$16305&amp;'[1]NBA-Data-1980-2019'!$A$1:$A$16305,'[1]NBA-Data-1980-2019'!$H$1:$H$16305,"",0)</f>
        <v/>
      </c>
      <c r="AS87" s="2" t="str" cm="1">
        <f t="array" ref="AS87">_xlfn.XLOOKUP($A87&amp;AS$5,'[1]NBA-Data-1980-2019'!$B$1:$B$16305&amp;'[1]NBA-Data-1980-2019'!$A$1:$A$16305,'[1]NBA-Data-1980-2019'!$H$1:$H$16305,"",0)</f>
        <v/>
      </c>
      <c r="AT87" s="2" t="str" cm="1">
        <f t="array" ref="AT87">_xlfn.XLOOKUP($A87&amp;AT$5,'[1]NBA-Data-1980-2019'!$B$1:$B$16305&amp;'[1]NBA-Data-1980-2019'!$A$1:$A$16305,'[1]NBA-Data-1980-2019'!$H$1:$H$16305,"",0)</f>
        <v/>
      </c>
      <c r="AU87" s="2" t="str" cm="1">
        <f t="array" ref="AU87">_xlfn.XLOOKUP($A87&amp;AU$5,'[1]NBA-Data-1980-2019'!$B$1:$B$16305&amp;'[1]NBA-Data-1980-2019'!$A$1:$A$16305,'[1]NBA-Data-1980-2019'!$H$1:$H$16305,"",0)</f>
        <v/>
      </c>
      <c r="AV87" s="2" t="str" cm="1">
        <f t="array" ref="AV87">_xlfn.XLOOKUP($A87&amp;AV$5,'[1]NBA-Data-1980-2019'!$B$1:$B$16305&amp;'[1]NBA-Data-1980-2019'!$A$1:$A$16305,'[1]NBA-Data-1980-2019'!$H$1:$H$16305,"",0)</f>
        <v/>
      </c>
      <c r="AW87" s="2" cm="1">
        <f t="array" ref="AW87">_xlfn.XLOOKUP($A87&amp;AW$5,'[1]NBA-Data-1980-2019'!$B$1:$B$16305&amp;'[1]NBA-Data-1980-2019'!$A$1:$A$16305,'[1]NBA-Data-1980-2019'!$H$1:$H$16305,"",0)</f>
        <v>1132.3</v>
      </c>
      <c r="AX87" s="2" cm="1">
        <f t="array" ref="AX87">_xlfn.XLOOKUP($A87&amp;AX$5,'[1]NBA-Data-1980-2019'!$B$1:$B$16305&amp;'[1]NBA-Data-1980-2019'!$A$1:$A$16305,'[1]NBA-Data-1980-2019'!$H$1:$H$16305,"",0)</f>
        <v>1728.4</v>
      </c>
      <c r="AY87" s="2" cm="1">
        <f t="array" ref="AY87">_xlfn.XLOOKUP($A87&amp;AY$5,'[1]NBA-Data-1980-2019'!$B$1:$B$16305&amp;'[1]NBA-Data-1980-2019'!$A$1:$A$16305,'[1]NBA-Data-1980-2019'!$H$1:$H$16305,"",0)</f>
        <v>2357.1</v>
      </c>
      <c r="AZ87" s="2" cm="1">
        <f t="array" ref="AZ87">_xlfn.XLOOKUP($A87&amp;AZ$5,'[1]NBA-Data-1980-2019'!$B$1:$B$16305&amp;'[1]NBA-Data-1980-2019'!$A$1:$A$16305,'[1]NBA-Data-1980-2019'!$H$1:$H$16305,"",0)</f>
        <v>2826.9</v>
      </c>
      <c r="BA87" s="2" cm="1">
        <f t="array" ref="BA87">_xlfn.XLOOKUP($A87&amp;BA$5,'[1]NBA-Data-1980-2019'!$B$1:$B$16305&amp;'[1]NBA-Data-1980-2019'!$A$1:$A$16305,'[1]NBA-Data-1980-2019'!$H$1:$H$16305,"",0)</f>
        <v>3021.2999999999997</v>
      </c>
      <c r="BB87" s="2" cm="1">
        <f t="array" ref="BB87">_xlfn.XLOOKUP($A87&amp;BB$5,'[1]NBA-Data-1980-2019'!$B$1:$B$16305&amp;'[1]NBA-Data-1980-2019'!$A$1:$A$16305,'[1]NBA-Data-1980-2019'!$H$1:$H$16305,"",0)</f>
        <v>2635.3</v>
      </c>
      <c r="BC87" s="2" cm="1">
        <f t="array" ref="BC87">_xlfn.XLOOKUP($A87&amp;BC$5,'[1]NBA-Data-1980-2019'!$B$1:$B$16305&amp;'[1]NBA-Data-1980-2019'!$A$1:$A$16305,'[1]NBA-Data-1980-2019'!$H$1:$H$16305,"",0)</f>
        <v>2120.4</v>
      </c>
      <c r="BD87" s="2" cm="1">
        <f t="array" ref="BD87">_xlfn.XLOOKUP($A87&amp;BD$5,'[1]NBA-Data-1980-2019'!$B$1:$B$16305&amp;'[1]NBA-Data-1980-2019'!$A$1:$A$16305,'[1]NBA-Data-1980-2019'!$H$1:$H$16305,"",0)</f>
        <v>2907.2</v>
      </c>
      <c r="BE87" s="2" cm="1">
        <f t="array" ref="BE87">_xlfn.XLOOKUP($A87&amp;BE$5,'[1]NBA-Data-1980-2019'!$B$1:$B$16305&amp;'[1]NBA-Data-1980-2019'!$A$1:$A$16305,'[1]NBA-Data-1980-2019'!$H$1:$H$16305,"",0)</f>
        <v>2290.8000000000002</v>
      </c>
      <c r="BF87" s="2" cm="1">
        <f t="array" ref="BF87">_xlfn.XLOOKUP($A87&amp;BF$5,'[1]NBA-Data-1980-2019'!$B$1:$B$16305&amp;'[1]NBA-Data-1980-2019'!$A$1:$A$16305,'[1]NBA-Data-1980-2019'!$H$1:$H$16305,"",0)</f>
        <v>901.59999999999991</v>
      </c>
      <c r="BG87" s="2" cm="1">
        <f t="array" ref="BG87">_xlfn.XLOOKUP($A87&amp;BG$5,'[1]NBA-Data-1980-2019'!$B$1:$B$16305&amp;'[1]NBA-Data-1980-2019'!$A$1:$A$16305,'[1]NBA-Data-1980-2019'!$H$1:$H$16305,"",0)</f>
        <v>901.99999999999989</v>
      </c>
      <c r="BH87" s="2" cm="1">
        <f t="array" ref="BH87">_xlfn.XLOOKUP($A87&amp;BH$5,'[1]NBA-Data-1980-2019'!$B$1:$B$16305&amp;'[1]NBA-Data-1980-2019'!$A$1:$A$16305,'[1]NBA-Data-1980-2019'!$H$1:$H$16305,"",0)</f>
        <v>1477.3</v>
      </c>
      <c r="BI87" s="2" t="str" cm="1">
        <f t="array" ref="BI87">_xlfn.XLOOKUP($A87&amp;BI$5,'[1]NBA-Data-1980-2019'!$B$1:$B$16305&amp;'[1]NBA-Data-1980-2019'!$A$1:$A$16305,'[1]NBA-Data-1980-2019'!$H$1:$H$16305,"",0)</f>
        <v/>
      </c>
      <c r="BJ87" s="2" t="str" cm="1">
        <f t="array" ref="BJ87">_xlfn.XLOOKUP($A87&amp;BJ$5,'[1]NBA-Data-1980-2019'!$B$1:$B$16305&amp;'[1]NBA-Data-1980-2019'!$A$1:$A$16305,'[1]NBA-Data-1980-2019'!$H$1:$H$16305,"",0)</f>
        <v/>
      </c>
      <c r="BK87" s="2" t="str" cm="1">
        <f t="array" ref="BK87">_xlfn.XLOOKUP($A87&amp;BK$5,'[1]NBA-Data-1980-2019'!$B$1:$B$16305&amp;'[1]NBA-Data-1980-2019'!$A$1:$A$16305,'[1]NBA-Data-1980-2019'!$H$1:$H$16305,"",0)</f>
        <v/>
      </c>
      <c r="BL87" s="2" t="str" cm="1">
        <f t="array" ref="BL87">_xlfn.XLOOKUP($A87&amp;BL$5,'[1]NBA-Data-1980-2019'!$B$1:$B$16305&amp;'[1]NBA-Data-1980-2019'!$A$1:$A$16305,'[1]NBA-Data-1980-2019'!$H$1:$H$16305,"",0)</f>
        <v/>
      </c>
      <c r="BM87" s="2" t="str" cm="1">
        <f t="array" ref="BM87">_xlfn.XLOOKUP($A87&amp;BM$5,'[1]NBA-Data-1980-2019'!$B$1:$B$16305&amp;'[1]NBA-Data-1980-2019'!$A$1:$A$16305,'[1]NBA-Data-1980-2019'!$H$1:$H$16305,"",0)</f>
        <v/>
      </c>
      <c r="BN87" s="2" t="str" cm="1">
        <f t="array" ref="BN87">_xlfn.XLOOKUP($A87&amp;BN$5,'[1]NBA-Data-1980-2019'!$B$1:$B$16305&amp;'[1]NBA-Data-1980-2019'!$A$1:$A$16305,'[1]NBA-Data-1980-2019'!$F$1:$F$16305,"",0)</f>
        <v/>
      </c>
      <c r="BO87" s="2" t="str" cm="1">
        <f t="array" ref="BO87">_xlfn.XLOOKUP($A87&amp;BO$5,'[1]NBA-Data-1980-2019'!$B$1:$B$16305&amp;'[1]NBA-Data-1980-2019'!$A$1:$A$16305,'[1]NBA-Data-1980-2019'!$F$1:$F$16305,"",0)</f>
        <v/>
      </c>
      <c r="BP87" s="2" t="str" cm="1">
        <f t="array" ref="BP87">_xlfn.XLOOKUP($A87&amp;BP$5,'[1]NBA-Data-1980-2019'!$B$1:$B$16305&amp;'[1]NBA-Data-1980-2019'!$A$1:$A$16305,'[1]NBA-Data-1980-2019'!$F$1:$F$16305,"",0)</f>
        <v/>
      </c>
      <c r="BQ87" s="2" t="str" cm="1">
        <f t="array" ref="BQ87">_xlfn.XLOOKUP($A87&amp;BQ$5,'[1]NBA-Data-1980-2019'!$B$1:$B$16305&amp;'[1]NBA-Data-1980-2019'!$A$1:$A$16305,'[1]NBA-Data-1980-2019'!$F$1:$F$16305,"",0)</f>
        <v/>
      </c>
      <c r="BR87" s="2" t="str" cm="1">
        <f t="array" ref="BR87">_xlfn.XLOOKUP($A87&amp;BR$5,'[1]NBA-Data-1980-2019'!$B$1:$B$16305&amp;'[1]NBA-Data-1980-2019'!$A$1:$A$16305,'[1]NBA-Data-1980-2019'!$F$1:$F$16305,"",0)</f>
        <v/>
      </c>
      <c r="BS87" s="2" t="str" cm="1">
        <f t="array" ref="BS87">_xlfn.XLOOKUP($A87&amp;BS$5,'[1]NBA-Data-1980-2019'!$B$1:$B$16305&amp;'[1]NBA-Data-1980-2019'!$A$1:$A$16305,'[1]NBA-Data-1980-2019'!$F$1:$F$16305,"",0)</f>
        <v/>
      </c>
      <c r="BT87" s="2" t="str" cm="1">
        <f t="array" ref="BT87">_xlfn.XLOOKUP($A87&amp;BT$5,'[1]NBA-Data-1980-2019'!$B$1:$B$16305&amp;'[1]NBA-Data-1980-2019'!$A$1:$A$16305,'[1]NBA-Data-1980-2019'!$F$1:$F$16305,"",0)</f>
        <v/>
      </c>
      <c r="BU87" s="2" t="str" cm="1">
        <f t="array" ref="BU87">_xlfn.XLOOKUP($A87&amp;BU$5,'[1]NBA-Data-1980-2019'!$B$1:$B$16305&amp;'[1]NBA-Data-1980-2019'!$A$1:$A$16305,'[1]NBA-Data-1980-2019'!$F$1:$F$16305,"",0)</f>
        <v/>
      </c>
      <c r="BV87" s="2" t="str" cm="1">
        <f t="array" ref="BV87">_xlfn.XLOOKUP($A87&amp;BV$5,'[1]NBA-Data-1980-2019'!$B$1:$B$16305&amp;'[1]NBA-Data-1980-2019'!$A$1:$A$16305,'[1]NBA-Data-1980-2019'!$F$1:$F$16305,"",0)</f>
        <v/>
      </c>
      <c r="BW87" s="2" t="str" cm="1">
        <f t="array" ref="BW87">_xlfn.XLOOKUP($A87&amp;BW$5,'[1]NBA-Data-1980-2019'!$B$1:$B$16305&amp;'[1]NBA-Data-1980-2019'!$A$1:$A$16305,'[1]NBA-Data-1980-2019'!$F$1:$F$16305,"",0)</f>
        <v/>
      </c>
      <c r="BX87" s="2" t="str" cm="1">
        <f t="array" ref="BX87">_xlfn.XLOOKUP($A87&amp;BX$5,'[1]NBA-Data-1980-2019'!$B$1:$B$16305&amp;'[1]NBA-Data-1980-2019'!$A$1:$A$16305,'[1]NBA-Data-1980-2019'!$F$1:$F$16305,"",0)</f>
        <v/>
      </c>
      <c r="BY87" s="2" t="str" cm="1">
        <f t="array" ref="BY87">_xlfn.XLOOKUP($A87&amp;BY$5,'[1]NBA-Data-1980-2019'!$B$1:$B$16305&amp;'[1]NBA-Data-1980-2019'!$A$1:$A$16305,'[1]NBA-Data-1980-2019'!$F$1:$F$16305,"",0)</f>
        <v/>
      </c>
      <c r="BZ87" s="2" t="str" cm="1">
        <f t="array" ref="BZ87">_xlfn.XLOOKUP($A87&amp;BZ$5,'[1]NBA-Data-1980-2019'!$B$1:$B$16305&amp;'[1]NBA-Data-1980-2019'!$A$1:$A$16305,'[1]NBA-Data-1980-2019'!$F$1:$F$16305,"",0)</f>
        <v/>
      </c>
      <c r="CA87" s="2" t="str" cm="1">
        <f t="array" ref="CA87">_xlfn.XLOOKUP($A87&amp;CA$5,'[1]NBA-Data-1980-2019'!$B$1:$B$16305&amp;'[1]NBA-Data-1980-2019'!$A$1:$A$16305,'[1]NBA-Data-1980-2019'!$F$1:$F$16305,"",0)</f>
        <v/>
      </c>
      <c r="CB87" s="2" t="str" cm="1">
        <f t="array" ref="CB87">_xlfn.XLOOKUP($A87&amp;CB$5,'[1]NBA-Data-1980-2019'!$B$1:$B$16305&amp;'[1]NBA-Data-1980-2019'!$A$1:$A$16305,'[1]NBA-Data-1980-2019'!$F$1:$F$16305,"",0)</f>
        <v/>
      </c>
      <c r="CC87" s="2" cm="1">
        <f t="array" ref="CC87">_xlfn.XLOOKUP($A87&amp;CC$5,'[1]NBA-Data-1980-2019'!$B$1:$B$16305&amp;'[1]NBA-Data-1980-2019'!$A$1:$A$16305,'[1]NBA-Data-1980-2019'!$F$1:$F$16305,"",0)</f>
        <v>15.4</v>
      </c>
      <c r="CD87" s="2" cm="1">
        <f t="array" ref="CD87">_xlfn.XLOOKUP($A87&amp;CD$5,'[1]NBA-Data-1980-2019'!$B$1:$B$16305&amp;'[1]NBA-Data-1980-2019'!$A$1:$A$16305,'[1]NBA-Data-1980-2019'!$F$1:$F$16305,"",0)</f>
        <v>20.2</v>
      </c>
      <c r="CE87" s="2" cm="1">
        <f t="array" ref="CE87">_xlfn.XLOOKUP($A87&amp;CE$5,'[1]NBA-Data-1980-2019'!$B$1:$B$16305&amp;'[1]NBA-Data-1980-2019'!$A$1:$A$16305,'[1]NBA-Data-1980-2019'!$F$1:$F$16305,"",0)</f>
        <v>18</v>
      </c>
      <c r="CF87" s="2" cm="1">
        <f t="array" ref="CF87">_xlfn.XLOOKUP($A87&amp;CF$5,'[1]NBA-Data-1980-2019'!$B$1:$B$16305&amp;'[1]NBA-Data-1980-2019'!$A$1:$A$16305,'[1]NBA-Data-1980-2019'!$F$1:$F$16305,"",0)</f>
        <v>19</v>
      </c>
      <c r="CG87" s="2" cm="1">
        <f t="array" ref="CG87">_xlfn.XLOOKUP($A87&amp;CG$5,'[1]NBA-Data-1980-2019'!$B$1:$B$16305&amp;'[1]NBA-Data-1980-2019'!$A$1:$A$16305,'[1]NBA-Data-1980-2019'!$F$1:$F$16305,"",0)</f>
        <v>22.2</v>
      </c>
      <c r="CH87" s="2" cm="1">
        <f t="array" ref="CH87">_xlfn.XLOOKUP($A87&amp;CH$5,'[1]NBA-Data-1980-2019'!$B$1:$B$16305&amp;'[1]NBA-Data-1980-2019'!$A$1:$A$16305,'[1]NBA-Data-1980-2019'!$F$1:$F$16305,"",0)</f>
        <v>17.8</v>
      </c>
      <c r="CI87" s="2" cm="1">
        <f t="array" ref="CI87">_xlfn.XLOOKUP($A87&amp;CI$5,'[1]NBA-Data-1980-2019'!$B$1:$B$16305&amp;'[1]NBA-Data-1980-2019'!$A$1:$A$16305,'[1]NBA-Data-1980-2019'!$F$1:$F$16305,"",0)</f>
        <v>19.7</v>
      </c>
      <c r="CJ87" s="2" cm="1">
        <f t="array" ref="CJ87">_xlfn.XLOOKUP($A87&amp;CJ$5,'[1]NBA-Data-1980-2019'!$B$1:$B$16305&amp;'[1]NBA-Data-1980-2019'!$A$1:$A$16305,'[1]NBA-Data-1980-2019'!$F$1:$F$16305,"",0)</f>
        <v>19.2</v>
      </c>
      <c r="CK87" s="2" cm="1">
        <f t="array" ref="CK87">_xlfn.XLOOKUP($A87&amp;CK$5,'[1]NBA-Data-1980-2019'!$B$1:$B$16305&amp;'[1]NBA-Data-1980-2019'!$A$1:$A$16305,'[1]NBA-Data-1980-2019'!$F$1:$F$16305,"",0)</f>
        <v>19.100000000000001</v>
      </c>
      <c r="CL87" s="2" cm="1">
        <f t="array" ref="CL87">_xlfn.XLOOKUP($A87&amp;CL$5,'[1]NBA-Data-1980-2019'!$B$1:$B$16305&amp;'[1]NBA-Data-1980-2019'!$A$1:$A$16305,'[1]NBA-Data-1980-2019'!$F$1:$F$16305,"",0)</f>
        <v>17.8</v>
      </c>
      <c r="CM87" s="2" cm="1">
        <f t="array" ref="CM87">_xlfn.XLOOKUP($A87&amp;CM$5,'[1]NBA-Data-1980-2019'!$B$1:$B$16305&amp;'[1]NBA-Data-1980-2019'!$A$1:$A$16305,'[1]NBA-Data-1980-2019'!$F$1:$F$16305,"",0)</f>
        <v>19.600000000000001</v>
      </c>
      <c r="CN87" s="2" cm="1">
        <f t="array" ref="CN87">_xlfn.XLOOKUP($A87&amp;CN$5,'[1]NBA-Data-1980-2019'!$B$1:$B$16305&amp;'[1]NBA-Data-1980-2019'!$A$1:$A$16305,'[1]NBA-Data-1980-2019'!$F$1:$F$16305,"",0)</f>
        <v>18.399999999999999</v>
      </c>
      <c r="CO87" s="2" t="str" cm="1">
        <f t="array" ref="CO87">_xlfn.XLOOKUP($A87&amp;CO$5,'[1]NBA-Data-1980-2019'!$B$1:$B$16305&amp;'[1]NBA-Data-1980-2019'!$A$1:$A$16305,'[1]NBA-Data-1980-2019'!$F$1:$F$16305,"",0)</f>
        <v/>
      </c>
      <c r="CP87" s="2" t="str" cm="1">
        <f t="array" ref="CP87">_xlfn.XLOOKUP($A87&amp;CP$5,'[1]NBA-Data-1980-2019'!$B$1:$B$16305&amp;'[1]NBA-Data-1980-2019'!$A$1:$A$16305,'[1]NBA-Data-1980-2019'!$F$1:$F$16305,"",0)</f>
        <v/>
      </c>
      <c r="CQ87" s="2" t="str" cm="1">
        <f t="array" ref="CQ87">_xlfn.XLOOKUP($A87&amp;CQ$5,'[1]NBA-Data-1980-2019'!$B$1:$B$16305&amp;'[1]NBA-Data-1980-2019'!$A$1:$A$16305,'[1]NBA-Data-1980-2019'!$F$1:$F$16305,"",0)</f>
        <v/>
      </c>
      <c r="CR87" s="2" t="str" cm="1">
        <f t="array" ref="CR87">_xlfn.XLOOKUP($A87&amp;CR$5,'[1]NBA-Data-1980-2019'!$B$1:$B$16305&amp;'[1]NBA-Data-1980-2019'!$A$1:$A$16305,'[1]NBA-Data-1980-2019'!$F$1:$F$16305,"",0)</f>
        <v/>
      </c>
      <c r="CS87" s="2" t="str" cm="1">
        <f t="array" ref="CS87">_xlfn.XLOOKUP($A87&amp;CS$5,'[1]NBA-Data-1980-2019'!$B$1:$B$16305&amp;'[1]NBA-Data-1980-2019'!$A$1:$A$16305,'[1]NBA-Data-1980-2019'!$F$1:$F$16305,"",0)</f>
        <v/>
      </c>
      <c r="CU87" s="2" t="str">
        <f>_xlfn.XLOOKUP($A87,TEAMS!$G$1:$G$839,TEAMS!$H$1:$H$839,"",0)</f>
        <v>PF</v>
      </c>
      <c r="CV87" s="2" t="str">
        <f>_xlfn.XLOOKUP($CU87,DASHBOARD!$B$22:$B$27,DASHBOARD!$C$22:$C$27,"",0)</f>
        <v>FORWARD</v>
      </c>
      <c r="CY87" s="63">
        <f>SUMIFS('[1]NBA-Data-1980-2019'!$G$1:$G$16305,'[1]NBA-Data-1980-2019'!$B$1:$B$16305,$A87,'[1]NBA-Data-1980-2019'!$A$1:$A$16305,CY$9)</f>
        <v>0</v>
      </c>
      <c r="CZ87" s="63">
        <f>SUMIFS('[1]NBA-Data-1980-2019'!$G$1:$G$16305,'[1]NBA-Data-1980-2019'!$B$1:$B$16305,$A87,'[1]NBA-Data-1980-2019'!$A$1:$A$16305,CZ$9)</f>
        <v>0</v>
      </c>
      <c r="DA87" s="63">
        <f>SUMIFS('[1]NBA-Data-1980-2019'!$G$1:$G$16305,'[1]NBA-Data-1980-2019'!$B$1:$B$16305,$A87,'[1]NBA-Data-1980-2019'!$A$1:$A$16305,DA$9)</f>
        <v>0</v>
      </c>
      <c r="DB87" s="63">
        <f>SUMIFS('[1]NBA-Data-1980-2019'!$G$1:$G$16305,'[1]NBA-Data-1980-2019'!$B$1:$B$16305,$A87,'[1]NBA-Data-1980-2019'!$A$1:$A$16305,DB$9)</f>
        <v>0</v>
      </c>
      <c r="DC87" s="63">
        <f>SUMIFS('[1]NBA-Data-1980-2019'!$G$1:$G$16305,'[1]NBA-Data-1980-2019'!$B$1:$B$16305,$A87,'[1]NBA-Data-1980-2019'!$A$1:$A$16305,DC$9)</f>
        <v>0</v>
      </c>
      <c r="DD87" s="63">
        <f>SUMIFS('[1]NBA-Data-1980-2019'!$G$1:$G$16305,'[1]NBA-Data-1980-2019'!$B$1:$B$16305,$A87,'[1]NBA-Data-1980-2019'!$A$1:$A$16305,DD$9)</f>
        <v>0</v>
      </c>
      <c r="DE87" s="63">
        <f>SUMIFS('[1]NBA-Data-1980-2019'!$G$1:$G$16305,'[1]NBA-Data-1980-2019'!$B$1:$B$16305,$A87,'[1]NBA-Data-1980-2019'!$A$1:$A$16305,DE$9)</f>
        <v>0</v>
      </c>
      <c r="DF87" s="63">
        <f>SUMIFS('[1]NBA-Data-1980-2019'!$G$1:$G$16305,'[1]NBA-Data-1980-2019'!$B$1:$B$16305,$A87,'[1]NBA-Data-1980-2019'!$A$1:$A$16305,DF$9)</f>
        <v>0</v>
      </c>
      <c r="DG87" s="63">
        <f>SUMIFS('[1]NBA-Data-1980-2019'!$G$1:$G$16305,'[1]NBA-Data-1980-2019'!$B$1:$B$16305,$A87,'[1]NBA-Data-1980-2019'!$A$1:$A$16305,DG$9)</f>
        <v>0</v>
      </c>
      <c r="DH87" s="63">
        <f>SUMIFS('[1]NBA-Data-1980-2019'!$G$1:$G$16305,'[1]NBA-Data-1980-2019'!$B$1:$B$16305,$A87,'[1]NBA-Data-1980-2019'!$A$1:$A$16305,DH$9)</f>
        <v>0</v>
      </c>
      <c r="DI87" s="63">
        <f>SUMIFS('[1]NBA-Data-1980-2019'!$G$1:$G$16305,'[1]NBA-Data-1980-2019'!$B$1:$B$16305,$A87,'[1]NBA-Data-1980-2019'!$A$1:$A$16305,DI$9)</f>
        <v>0</v>
      </c>
      <c r="DJ87" s="63">
        <f>SUMIFS('[1]NBA-Data-1980-2019'!$G$1:$G$16305,'[1]NBA-Data-1980-2019'!$B$1:$B$16305,$A87,'[1]NBA-Data-1980-2019'!$A$1:$A$16305,DJ$9)</f>
        <v>0</v>
      </c>
      <c r="DK87" s="63">
        <f>SUMIFS('[1]NBA-Data-1980-2019'!$G$1:$G$16305,'[1]NBA-Data-1980-2019'!$B$1:$B$16305,$A87,'[1]NBA-Data-1980-2019'!$A$1:$A$16305,DK$9)</f>
        <v>0</v>
      </c>
      <c r="DL87" s="63">
        <f>SUMIFS('[1]NBA-Data-1980-2019'!$G$1:$G$16305,'[1]NBA-Data-1980-2019'!$B$1:$B$16305,$A87,'[1]NBA-Data-1980-2019'!$A$1:$A$16305,DL$9)</f>
        <v>0</v>
      </c>
      <c r="DM87" s="63">
        <f>SUMIFS('[1]NBA-Data-1980-2019'!$G$1:$G$16305,'[1]NBA-Data-1980-2019'!$B$1:$B$16305,$A87,'[1]NBA-Data-1980-2019'!$A$1:$A$16305,DM$9)</f>
        <v>0</v>
      </c>
      <c r="DN87" s="63">
        <f>SUMIFS('[1]NBA-Data-1980-2019'!$G$1:$G$16305,'[1]NBA-Data-1980-2019'!$B$1:$B$16305,$A87,'[1]NBA-Data-1980-2019'!$A$1:$A$16305,DN$9)</f>
        <v>861360</v>
      </c>
      <c r="DO87" s="63">
        <f>SUMIFS('[1]NBA-Data-1980-2019'!$G$1:$G$16305,'[1]NBA-Data-1980-2019'!$B$1:$B$16305,$A87,'[1]NBA-Data-1980-2019'!$A$1:$A$16305,DO$9)</f>
        <v>0</v>
      </c>
      <c r="DP87" s="63">
        <f>SUMIFS('[1]NBA-Data-1980-2019'!$G$1:$G$16305,'[1]NBA-Data-1980-2019'!$B$1:$B$16305,$A87,'[1]NBA-Data-1980-2019'!$A$1:$A$16305,DP$9)</f>
        <v>990600</v>
      </c>
      <c r="DQ87" s="63">
        <f>SUMIFS('[1]NBA-Data-1980-2019'!$G$1:$G$16305,'[1]NBA-Data-1980-2019'!$B$1:$B$16305,$A87,'[1]NBA-Data-1980-2019'!$A$1:$A$16305,DQ$9)</f>
        <v>1788033</v>
      </c>
      <c r="DR87" s="63">
        <f>SUMIFS('[1]NBA-Data-1980-2019'!$G$1:$G$16305,'[1]NBA-Data-1980-2019'!$B$1:$B$16305,$A87,'[1]NBA-Data-1980-2019'!$A$1:$A$16305,DR$9)</f>
        <v>7000000</v>
      </c>
      <c r="DS87" s="63">
        <f>SUMIFS('[1]NBA-Data-1980-2019'!$G$1:$G$16305,'[1]NBA-Data-1980-2019'!$B$1:$B$16305,$A87,'[1]NBA-Data-1980-2019'!$A$1:$A$16305,DS$9)</f>
        <v>10800000</v>
      </c>
      <c r="DT87" s="63">
        <f>SUMIFS('[1]NBA-Data-1980-2019'!$G$1:$G$16305,'[1]NBA-Data-1980-2019'!$B$1:$B$16305,$A87,'[1]NBA-Data-1980-2019'!$A$1:$A$16305,DT$9)</f>
        <v>11610000</v>
      </c>
      <c r="DU87" s="63">
        <f>SUMIFS('[1]NBA-Data-1980-2019'!$G$1:$G$16305,'[1]NBA-Data-1980-2019'!$B$1:$B$16305,$A87,'[1]NBA-Data-1980-2019'!$A$1:$A$16305,DU$9)</f>
        <v>12744000</v>
      </c>
      <c r="DV87" s="63">
        <f>SUMIFS('[1]NBA-Data-1980-2019'!$G$1:$G$16305,'[1]NBA-Data-1980-2019'!$B$1:$B$16305,$A87,'[1]NBA-Data-1980-2019'!$A$1:$A$16305,DV$9)</f>
        <v>13878000</v>
      </c>
      <c r="DW87" s="63">
        <f>SUMIFS('[1]NBA-Data-1980-2019'!$G$1:$G$16305,'[1]NBA-Data-1980-2019'!$B$1:$B$16305,$A87,'[1]NBA-Data-1980-2019'!$A$1:$A$16305,DW$9)</f>
        <v>15012000</v>
      </c>
      <c r="DX87" s="63">
        <f>SUMIFS('[1]NBA-Data-1980-2019'!$G$1:$G$16305,'[1]NBA-Data-1980-2019'!$B$1:$B$16305,$A87,'[1]NBA-Data-1980-2019'!$A$1:$A$16305,DX$9)</f>
        <v>15493680</v>
      </c>
      <c r="DY87" s="63">
        <f>SUMIFS('[1]NBA-Data-1980-2019'!$G$1:$G$16305,'[1]NBA-Data-1980-2019'!$B$1:$B$16305,$A87,'[1]NBA-Data-1980-2019'!$A$1:$A$16305,DY$9)</f>
        <v>1551659</v>
      </c>
      <c r="DZ87" s="63">
        <f>SUMIFS('[1]NBA-Data-1980-2019'!$G$1:$G$16305,'[1]NBA-Data-1980-2019'!$B$1:$B$16305,$A87,'[1]NBA-Data-1980-2019'!$A$1:$A$16305,DZ$9)</f>
        <v>0</v>
      </c>
      <c r="EA87" s="63">
        <f>SUMIFS('[1]NBA-Data-1980-2019'!$G$1:$G$16305,'[1]NBA-Data-1980-2019'!$B$1:$B$16305,$A87,'[1]NBA-Data-1980-2019'!$A$1:$A$16305,EA$9)</f>
        <v>0</v>
      </c>
      <c r="EB87" s="63">
        <f>SUMIFS('[1]NBA-Data-1980-2019'!$G$1:$G$16305,'[1]NBA-Data-1980-2019'!$B$1:$B$16305,$A87,'[1]NBA-Data-1980-2019'!$A$1:$A$16305,EB$9)</f>
        <v>0</v>
      </c>
      <c r="EC87" s="63">
        <f>SUMIFS('[1]NBA-Data-1980-2019'!$G$1:$G$16305,'[1]NBA-Data-1980-2019'!$B$1:$B$16305,$A87,'[1]NBA-Data-1980-2019'!$A$1:$A$16305,EC$9)</f>
        <v>0</v>
      </c>
      <c r="ED87" s="63">
        <f>SUMIFS('[1]NBA-Data-1980-2019'!$G$1:$G$16305,'[1]NBA-Data-1980-2019'!$B$1:$B$16305,$A87,'[1]NBA-Data-1980-2019'!$A$1:$A$16305,ED$9)</f>
        <v>0</v>
      </c>
      <c r="EH87" s="2" t="s">
        <v>1273</v>
      </c>
    </row>
    <row r="88" spans="1:165" x14ac:dyDescent="0.2">
      <c r="A88" s="2" t="s">
        <v>1002</v>
      </c>
      <c r="B88" s="2" t="str" cm="1">
        <f t="array" ref="B88">_xlfn.XLOOKUP($A88&amp;B$5,'[1]NBA-Data-1980-2019'!$B$1:$B$16305&amp;'[1]NBA-Data-1980-2019'!$A$1:$A$16305,'[1]NBA-Data-1980-2019'!$D$1:$D$16305,"",0)</f>
        <v>SAS</v>
      </c>
      <c r="C88" s="2" t="str" cm="1">
        <f t="array" ref="C88">_xlfn.XLOOKUP($A88&amp;C$5,'[1]NBA-Data-1980-2019'!$B$1:$B$16305&amp;'[1]NBA-Data-1980-2019'!$A$1:$A$16305,'[1]NBA-Data-1980-2019'!$D$1:$D$16305,"",0)</f>
        <v>SAS</v>
      </c>
      <c r="D88" s="2" t="str" cm="1">
        <f t="array" ref="D88">_xlfn.XLOOKUP($A88&amp;D$5,'[1]NBA-Data-1980-2019'!$B$1:$B$16305&amp;'[1]NBA-Data-1980-2019'!$A$1:$A$16305,'[1]NBA-Data-1980-2019'!$D$1:$D$16305,"",0)</f>
        <v>SAS</v>
      </c>
      <c r="E88" s="2" t="str" cm="1">
        <f t="array" ref="E88">_xlfn.XLOOKUP($A88&amp;E$5,'[1]NBA-Data-1980-2019'!$B$1:$B$16305&amp;'[1]NBA-Data-1980-2019'!$A$1:$A$16305,'[1]NBA-Data-1980-2019'!$D$1:$D$16305,"",0)</f>
        <v>SAS</v>
      </c>
      <c r="F88" s="2" t="str" cm="1">
        <f t="array" ref="F88">_xlfn.XLOOKUP($A88&amp;F$5,'[1]NBA-Data-1980-2019'!$B$1:$B$16305&amp;'[1]NBA-Data-1980-2019'!$A$1:$A$16305,'[1]NBA-Data-1980-2019'!$D$1:$D$16305,"",0)</f>
        <v>SAS</v>
      </c>
      <c r="G88" s="2" t="str" cm="1">
        <f t="array" ref="G88">_xlfn.XLOOKUP($A88&amp;G$5,'[1]NBA-Data-1980-2019'!$B$1:$B$16305&amp;'[1]NBA-Data-1980-2019'!$A$1:$A$16305,'[1]NBA-Data-1980-2019'!$D$1:$D$16305,"",0)</f>
        <v>SAS</v>
      </c>
      <c r="H88" s="2" t="str" cm="1">
        <f t="array" ref="H88">_xlfn.XLOOKUP($A88&amp;H$5,'[1]NBA-Data-1980-2019'!$B$1:$B$16305&amp;'[1]NBA-Data-1980-2019'!$A$1:$A$16305,'[1]NBA-Data-1980-2019'!$D$1:$D$16305,"",0)</f>
        <v>SAS</v>
      </c>
      <c r="I88" s="2" t="str" cm="1">
        <f t="array" ref="I88">_xlfn.XLOOKUP($A88&amp;I$5,'[1]NBA-Data-1980-2019'!$B$1:$B$16305&amp;'[1]NBA-Data-1980-2019'!$A$1:$A$16305,'[1]NBA-Data-1980-2019'!$D$1:$D$16305,"",0)</f>
        <v>SAS</v>
      </c>
      <c r="J88" s="2" t="str" cm="1">
        <f t="array" ref="J88">_xlfn.XLOOKUP($A88&amp;J$5,'[1]NBA-Data-1980-2019'!$B$1:$B$16305&amp;'[1]NBA-Data-1980-2019'!$A$1:$A$16305,'[1]NBA-Data-1980-2019'!$D$1:$D$16305,"",0)</f>
        <v>SAS</v>
      </c>
      <c r="K88" s="2" t="str" cm="1">
        <f t="array" ref="K88">_xlfn.XLOOKUP($A88&amp;K$5,'[1]NBA-Data-1980-2019'!$B$1:$B$16305&amp;'[1]NBA-Data-1980-2019'!$A$1:$A$16305,'[1]NBA-Data-1980-2019'!$D$1:$D$16305,"",0)</f>
        <v>SAS</v>
      </c>
      <c r="L88" s="2" t="str" cm="1">
        <f t="array" ref="L88">_xlfn.XLOOKUP($A88&amp;L$5,'[1]NBA-Data-1980-2019'!$B$1:$B$16305&amp;'[1]NBA-Data-1980-2019'!$A$1:$A$16305,'[1]NBA-Data-1980-2019'!$D$1:$D$16305,"",0)</f>
        <v>SAS</v>
      </c>
      <c r="M88" s="2" t="str" cm="1">
        <f t="array" ref="M88">_xlfn.XLOOKUP($A88&amp;M$5,'[1]NBA-Data-1980-2019'!$B$1:$B$16305&amp;'[1]NBA-Data-1980-2019'!$A$1:$A$16305,'[1]NBA-Data-1980-2019'!$D$1:$D$16305,"",0)</f>
        <v>SAS</v>
      </c>
      <c r="N88" s="2" t="str" cm="1">
        <f t="array" ref="N88">_xlfn.XLOOKUP($A88&amp;N$5,'[1]NBA-Data-1980-2019'!$B$1:$B$16305&amp;'[1]NBA-Data-1980-2019'!$A$1:$A$16305,'[1]NBA-Data-1980-2019'!$D$1:$D$16305,"",0)</f>
        <v>SAS</v>
      </c>
      <c r="O88" s="2" t="str" cm="1">
        <f t="array" ref="O88">_xlfn.XLOOKUP($A88&amp;O$5,'[1]NBA-Data-1980-2019'!$B$1:$B$16305&amp;'[1]NBA-Data-1980-2019'!$A$1:$A$16305,'[1]NBA-Data-1980-2019'!$D$1:$D$16305,"",0)</f>
        <v/>
      </c>
      <c r="P88" s="2" t="str" cm="1">
        <f t="array" ref="P88">_xlfn.XLOOKUP($A88&amp;P$5,'[1]NBA-Data-1980-2019'!$B$1:$B$16305&amp;'[1]NBA-Data-1980-2019'!$A$1:$A$16305,'[1]NBA-Data-1980-2019'!$D$1:$D$16305,"",0)</f>
        <v/>
      </c>
      <c r="Q88" s="2" t="str" cm="1">
        <f t="array" ref="Q88">_xlfn.XLOOKUP($A88&amp;Q$5,'[1]NBA-Data-1980-2019'!$B$1:$B$16305&amp;'[1]NBA-Data-1980-2019'!$A$1:$A$16305,'[1]NBA-Data-1980-2019'!$D$1:$D$16305,"",0)</f>
        <v/>
      </c>
      <c r="R88" s="2" t="str" cm="1">
        <f t="array" ref="R88">_xlfn.XLOOKUP($A88&amp;R$5,'[1]NBA-Data-1980-2019'!$B$1:$B$16305&amp;'[1]NBA-Data-1980-2019'!$A$1:$A$16305,'[1]NBA-Data-1980-2019'!$D$1:$D$16305,"",0)</f>
        <v/>
      </c>
      <c r="S88" s="2" t="str" cm="1">
        <f t="array" ref="S88">_xlfn.XLOOKUP($A88&amp;S$5,'[1]NBA-Data-1980-2019'!$B$1:$B$16305&amp;'[1]NBA-Data-1980-2019'!$A$1:$A$16305,'[1]NBA-Data-1980-2019'!$D$1:$D$16305,"",0)</f>
        <v/>
      </c>
      <c r="T88" s="2" t="str" cm="1">
        <f t="array" ref="T88">_xlfn.XLOOKUP($A88&amp;T$5,'[1]NBA-Data-1980-2019'!$B$1:$B$16305&amp;'[1]NBA-Data-1980-2019'!$A$1:$A$16305,'[1]NBA-Data-1980-2019'!$D$1:$D$16305,"",0)</f>
        <v/>
      </c>
      <c r="U88" s="2" t="str" cm="1">
        <f t="array" ref="U88">_xlfn.XLOOKUP($A88&amp;U$5,'[1]NBA-Data-1980-2019'!$B$1:$B$16305&amp;'[1]NBA-Data-1980-2019'!$A$1:$A$16305,'[1]NBA-Data-1980-2019'!$D$1:$D$16305,"",0)</f>
        <v/>
      </c>
      <c r="V88" s="2" t="str" cm="1">
        <f t="array" ref="V88">_xlfn.XLOOKUP($A88&amp;V$5,'[1]NBA-Data-1980-2019'!$B$1:$B$16305&amp;'[1]NBA-Data-1980-2019'!$A$1:$A$16305,'[1]NBA-Data-1980-2019'!$D$1:$D$16305,"",0)</f>
        <v/>
      </c>
      <c r="W88" s="2" t="str" cm="1">
        <f t="array" ref="W88">_xlfn.XLOOKUP($A88&amp;W$5,'[1]NBA-Data-1980-2019'!$B$1:$B$16305&amp;'[1]NBA-Data-1980-2019'!$A$1:$A$16305,'[1]NBA-Data-1980-2019'!$D$1:$D$16305,"",0)</f>
        <v/>
      </c>
      <c r="X88" s="2" t="str" cm="1">
        <f t="array" ref="X88">_xlfn.XLOOKUP($A88&amp;X$5,'[1]NBA-Data-1980-2019'!$B$1:$B$16305&amp;'[1]NBA-Data-1980-2019'!$A$1:$A$16305,'[1]NBA-Data-1980-2019'!$D$1:$D$16305,"",0)</f>
        <v/>
      </c>
      <c r="Y88" s="2" t="str" cm="1">
        <f t="array" ref="Y88">_xlfn.XLOOKUP($A88&amp;Y$5,'[1]NBA-Data-1980-2019'!$B$1:$B$16305&amp;'[1]NBA-Data-1980-2019'!$A$1:$A$16305,'[1]NBA-Data-1980-2019'!$D$1:$D$16305,"",0)</f>
        <v/>
      </c>
      <c r="Z88" s="2" t="str" cm="1">
        <f t="array" ref="Z88">_xlfn.XLOOKUP($A88&amp;Z$5,'[1]NBA-Data-1980-2019'!$B$1:$B$16305&amp;'[1]NBA-Data-1980-2019'!$A$1:$A$16305,'[1]NBA-Data-1980-2019'!$D$1:$D$16305,"",0)</f>
        <v/>
      </c>
      <c r="AA88" s="2" t="str" cm="1">
        <f t="array" ref="AA88">_xlfn.XLOOKUP($A88&amp;AA$5,'[1]NBA-Data-1980-2019'!$B$1:$B$16305&amp;'[1]NBA-Data-1980-2019'!$A$1:$A$16305,'[1]NBA-Data-1980-2019'!$D$1:$D$16305,"",0)</f>
        <v/>
      </c>
      <c r="AB88" s="2" t="str" cm="1">
        <f t="array" ref="AB88">_xlfn.XLOOKUP($A88&amp;AB$5,'[1]NBA-Data-1980-2019'!$B$1:$B$16305&amp;'[1]NBA-Data-1980-2019'!$A$1:$A$16305,'[1]NBA-Data-1980-2019'!$D$1:$D$16305,"",0)</f>
        <v/>
      </c>
      <c r="AC88" s="2" t="str" cm="1">
        <f t="array" ref="AC88">_xlfn.XLOOKUP($A88&amp;AC$5,'[1]NBA-Data-1980-2019'!$B$1:$B$16305&amp;'[1]NBA-Data-1980-2019'!$A$1:$A$16305,'[1]NBA-Data-1980-2019'!$D$1:$D$16305,"",0)</f>
        <v/>
      </c>
      <c r="AD88" s="2" t="str" cm="1">
        <f t="array" ref="AD88">_xlfn.XLOOKUP($A88&amp;AD$5,'[1]NBA-Data-1980-2019'!$B$1:$B$16305&amp;'[1]NBA-Data-1980-2019'!$A$1:$A$16305,'[1]NBA-Data-1980-2019'!$D$1:$D$16305,"",0)</f>
        <v/>
      </c>
      <c r="AE88" s="2" t="str" cm="1">
        <f t="array" ref="AE88">_xlfn.XLOOKUP($A88&amp;AE$5,'[1]NBA-Data-1980-2019'!$B$1:$B$16305&amp;'[1]NBA-Data-1980-2019'!$A$1:$A$16305,'[1]NBA-Data-1980-2019'!$D$1:$D$16305,"",0)</f>
        <v/>
      </c>
      <c r="AF88" s="2" t="str" cm="1">
        <f t="array" ref="AF88">_xlfn.XLOOKUP($A88&amp;AF$5,'[1]NBA-Data-1980-2019'!$B$1:$B$16305&amp;'[1]NBA-Data-1980-2019'!$A$1:$A$16305,'[1]NBA-Data-1980-2019'!$D$1:$D$16305,"",0)</f>
        <v/>
      </c>
      <c r="AG88" s="2" t="str" cm="1">
        <f t="array" ref="AG88">_xlfn.XLOOKUP($A88&amp;AG$5,'[1]NBA-Data-1980-2019'!$B$1:$B$16305&amp;'[1]NBA-Data-1980-2019'!$A$1:$A$16305,'[1]NBA-Data-1980-2019'!$D$1:$D$16305,"",0)</f>
        <v/>
      </c>
      <c r="AH88" s="2" cm="1">
        <f t="array" ref="AH88">_xlfn.XLOOKUP($A88&amp;AH$5,'[1]NBA-Data-1980-2019'!$B$1:$B$16305&amp;'[1]NBA-Data-1980-2019'!$A$1:$A$16305,'[1]NBA-Data-1980-2019'!$H$1:$H$16305,"",0)</f>
        <v>3091.4</v>
      </c>
      <c r="AI88" s="2" cm="1">
        <f t="array" ref="AI88">_xlfn.XLOOKUP($A88&amp;AI$5,'[1]NBA-Data-1980-2019'!$B$1:$B$16305&amp;'[1]NBA-Data-1980-2019'!$A$1:$A$16305,'[1]NBA-Data-1980-2019'!$H$1:$H$16305,"",0)</f>
        <v>2563.6000000000004</v>
      </c>
      <c r="AJ88" s="2" cm="1">
        <f t="array" ref="AJ88">_xlfn.XLOOKUP($A88&amp;AJ$5,'[1]NBA-Data-1980-2019'!$B$1:$B$16305&amp;'[1]NBA-Data-1980-2019'!$A$1:$A$16305,'[1]NBA-Data-1980-2019'!$H$1:$H$16305,"",0)</f>
        <v>3214.4</v>
      </c>
      <c r="AK88" s="2" cm="1">
        <f t="array" ref="AK88">_xlfn.XLOOKUP($A88&amp;AK$5,'[1]NBA-Data-1980-2019'!$B$1:$B$16305&amp;'[1]NBA-Data-1980-2019'!$A$1:$A$16305,'[1]NBA-Data-1980-2019'!$H$1:$H$16305,"",0)</f>
        <v>3240</v>
      </c>
      <c r="AL88" s="2" cm="1">
        <f t="array" ref="AL88">_xlfn.XLOOKUP($A88&amp;AL$5,'[1]NBA-Data-1980-2019'!$B$1:$B$16305&amp;'[1]NBA-Data-1980-2019'!$A$1:$A$16305,'[1]NBA-Data-1980-2019'!$H$1:$H$16305,"",0)</f>
        <v>3078</v>
      </c>
      <c r="AM88" s="2" cm="1">
        <f t="array" ref="AM88">_xlfn.XLOOKUP($A88&amp;AM$5,'[1]NBA-Data-1980-2019'!$B$1:$B$16305&amp;'[1]NBA-Data-1980-2019'!$A$1:$A$16305,'[1]NBA-Data-1980-2019'!$H$1:$H$16305,"",0)</f>
        <v>3017.6</v>
      </c>
      <c r="AN88" s="2" cm="1">
        <f t="array" ref="AN88">_xlfn.XLOOKUP($A88&amp;AN$5,'[1]NBA-Data-1980-2019'!$B$1:$B$16305&amp;'[1]NBA-Data-1980-2019'!$A$1:$A$16305,'[1]NBA-Data-1980-2019'!$H$1:$H$16305,"",0)</f>
        <v>147</v>
      </c>
      <c r="AO88" s="2" cm="1">
        <f t="array" ref="AO88">_xlfn.XLOOKUP($A88&amp;AO$5,'[1]NBA-Data-1980-2019'!$B$1:$B$16305&amp;'[1]NBA-Data-1980-2019'!$A$1:$A$16305,'[1]NBA-Data-1980-2019'!$H$1:$H$16305,"",0)</f>
        <v>2460.1000000000004</v>
      </c>
      <c r="AP88" s="2" cm="1">
        <f t="array" ref="AP88">_xlfn.XLOOKUP($A88&amp;AP$5,'[1]NBA-Data-1980-2019'!$B$1:$B$16305&amp;'[1]NBA-Data-1980-2019'!$A$1:$A$16305,'[1]NBA-Data-1980-2019'!$H$1:$H$16305,"",0)</f>
        <v>1553.3</v>
      </c>
      <c r="AQ88" s="2" cm="1">
        <f t="array" ref="AQ88">_xlfn.XLOOKUP($A88&amp;AQ$5,'[1]NBA-Data-1980-2019'!$B$1:$B$16305&amp;'[1]NBA-Data-1980-2019'!$A$1:$A$16305,'[1]NBA-Data-1980-2019'!$H$1:$H$16305,"",0)</f>
        <v>2560</v>
      </c>
      <c r="AR88" s="2" cm="1">
        <f t="array" ref="AR88">_xlfn.XLOOKUP($A88&amp;AR$5,'[1]NBA-Data-1980-2019'!$B$1:$B$16305&amp;'[1]NBA-Data-1980-2019'!$A$1:$A$16305,'[1]NBA-Data-1980-2019'!$H$1:$H$16305,"",0)</f>
        <v>2368</v>
      </c>
      <c r="AS88" s="2" cm="1">
        <f t="array" ref="AS88">_xlfn.XLOOKUP($A88&amp;AS$5,'[1]NBA-Data-1980-2019'!$B$1:$B$16305&amp;'[1]NBA-Data-1980-2019'!$A$1:$A$16305,'[1]NBA-Data-1980-2019'!$H$1:$H$16305,"",0)</f>
        <v>2301</v>
      </c>
      <c r="AT88" s="2" cm="1">
        <f t="array" ref="AT88">_xlfn.XLOOKUP($A88&amp;AT$5,'[1]NBA-Data-1980-2019'!$B$1:$B$16305&amp;'[1]NBA-Data-1980-2019'!$A$1:$A$16305,'[1]NBA-Data-1980-2019'!$H$1:$H$16305,"",0)</f>
        <v>1676.8</v>
      </c>
      <c r="AU88" s="2" t="str" cm="1">
        <f t="array" ref="AU88">_xlfn.XLOOKUP($A88&amp;AU$5,'[1]NBA-Data-1980-2019'!$B$1:$B$16305&amp;'[1]NBA-Data-1980-2019'!$A$1:$A$16305,'[1]NBA-Data-1980-2019'!$H$1:$H$16305,"",0)</f>
        <v/>
      </c>
      <c r="AV88" s="2" t="str" cm="1">
        <f t="array" ref="AV88">_xlfn.XLOOKUP($A88&amp;AV$5,'[1]NBA-Data-1980-2019'!$B$1:$B$16305&amp;'[1]NBA-Data-1980-2019'!$A$1:$A$16305,'[1]NBA-Data-1980-2019'!$H$1:$H$16305,"",0)</f>
        <v/>
      </c>
      <c r="AW88" s="2" t="str" cm="1">
        <f t="array" ref="AW88">_xlfn.XLOOKUP($A88&amp;AW$5,'[1]NBA-Data-1980-2019'!$B$1:$B$16305&amp;'[1]NBA-Data-1980-2019'!$A$1:$A$16305,'[1]NBA-Data-1980-2019'!$H$1:$H$16305,"",0)</f>
        <v/>
      </c>
      <c r="AX88" s="2" t="str" cm="1">
        <f t="array" ref="AX88">_xlfn.XLOOKUP($A88&amp;AX$5,'[1]NBA-Data-1980-2019'!$B$1:$B$16305&amp;'[1]NBA-Data-1980-2019'!$A$1:$A$16305,'[1]NBA-Data-1980-2019'!$H$1:$H$16305,"",0)</f>
        <v/>
      </c>
      <c r="AY88" s="2" t="str" cm="1">
        <f t="array" ref="AY88">_xlfn.XLOOKUP($A88&amp;AY$5,'[1]NBA-Data-1980-2019'!$B$1:$B$16305&amp;'[1]NBA-Data-1980-2019'!$A$1:$A$16305,'[1]NBA-Data-1980-2019'!$H$1:$H$16305,"",0)</f>
        <v/>
      </c>
      <c r="AZ88" s="2" t="str" cm="1">
        <f t="array" ref="AZ88">_xlfn.XLOOKUP($A88&amp;AZ$5,'[1]NBA-Data-1980-2019'!$B$1:$B$16305&amp;'[1]NBA-Data-1980-2019'!$A$1:$A$16305,'[1]NBA-Data-1980-2019'!$H$1:$H$16305,"",0)</f>
        <v/>
      </c>
      <c r="BA88" s="2" t="str" cm="1">
        <f t="array" ref="BA88">_xlfn.XLOOKUP($A88&amp;BA$5,'[1]NBA-Data-1980-2019'!$B$1:$B$16305&amp;'[1]NBA-Data-1980-2019'!$A$1:$A$16305,'[1]NBA-Data-1980-2019'!$H$1:$H$16305,"",0)</f>
        <v/>
      </c>
      <c r="BB88" s="2" t="str" cm="1">
        <f t="array" ref="BB88">_xlfn.XLOOKUP($A88&amp;BB$5,'[1]NBA-Data-1980-2019'!$B$1:$B$16305&amp;'[1]NBA-Data-1980-2019'!$A$1:$A$16305,'[1]NBA-Data-1980-2019'!$H$1:$H$16305,"",0)</f>
        <v/>
      </c>
      <c r="BC88" s="2" t="str" cm="1">
        <f t="array" ref="BC88">_xlfn.XLOOKUP($A88&amp;BC$5,'[1]NBA-Data-1980-2019'!$B$1:$B$16305&amp;'[1]NBA-Data-1980-2019'!$A$1:$A$16305,'[1]NBA-Data-1980-2019'!$H$1:$H$16305,"",0)</f>
        <v/>
      </c>
      <c r="BD88" s="2" t="str" cm="1">
        <f t="array" ref="BD88">_xlfn.XLOOKUP($A88&amp;BD$5,'[1]NBA-Data-1980-2019'!$B$1:$B$16305&amp;'[1]NBA-Data-1980-2019'!$A$1:$A$16305,'[1]NBA-Data-1980-2019'!$H$1:$H$16305,"",0)</f>
        <v/>
      </c>
      <c r="BE88" s="2" t="str" cm="1">
        <f t="array" ref="BE88">_xlfn.XLOOKUP($A88&amp;BE$5,'[1]NBA-Data-1980-2019'!$B$1:$B$16305&amp;'[1]NBA-Data-1980-2019'!$A$1:$A$16305,'[1]NBA-Data-1980-2019'!$H$1:$H$16305,"",0)</f>
        <v/>
      </c>
      <c r="BF88" s="2" t="str" cm="1">
        <f t="array" ref="BF88">_xlfn.XLOOKUP($A88&amp;BF$5,'[1]NBA-Data-1980-2019'!$B$1:$B$16305&amp;'[1]NBA-Data-1980-2019'!$A$1:$A$16305,'[1]NBA-Data-1980-2019'!$H$1:$H$16305,"",0)</f>
        <v/>
      </c>
      <c r="BG88" s="2" t="str" cm="1">
        <f t="array" ref="BG88">_xlfn.XLOOKUP($A88&amp;BG$5,'[1]NBA-Data-1980-2019'!$B$1:$B$16305&amp;'[1]NBA-Data-1980-2019'!$A$1:$A$16305,'[1]NBA-Data-1980-2019'!$H$1:$H$16305,"",0)</f>
        <v/>
      </c>
      <c r="BH88" s="2" t="str" cm="1">
        <f t="array" ref="BH88">_xlfn.XLOOKUP($A88&amp;BH$5,'[1]NBA-Data-1980-2019'!$B$1:$B$16305&amp;'[1]NBA-Data-1980-2019'!$A$1:$A$16305,'[1]NBA-Data-1980-2019'!$H$1:$H$16305,"",0)</f>
        <v/>
      </c>
      <c r="BI88" s="2" t="str" cm="1">
        <f t="array" ref="BI88">_xlfn.XLOOKUP($A88&amp;BI$5,'[1]NBA-Data-1980-2019'!$B$1:$B$16305&amp;'[1]NBA-Data-1980-2019'!$A$1:$A$16305,'[1]NBA-Data-1980-2019'!$H$1:$H$16305,"",0)</f>
        <v/>
      </c>
      <c r="BJ88" s="2" t="str" cm="1">
        <f t="array" ref="BJ88">_xlfn.XLOOKUP($A88&amp;BJ$5,'[1]NBA-Data-1980-2019'!$B$1:$B$16305&amp;'[1]NBA-Data-1980-2019'!$A$1:$A$16305,'[1]NBA-Data-1980-2019'!$H$1:$H$16305,"",0)</f>
        <v/>
      </c>
      <c r="BK88" s="2" t="str" cm="1">
        <f t="array" ref="BK88">_xlfn.XLOOKUP($A88&amp;BK$5,'[1]NBA-Data-1980-2019'!$B$1:$B$16305&amp;'[1]NBA-Data-1980-2019'!$A$1:$A$16305,'[1]NBA-Data-1980-2019'!$H$1:$H$16305,"",0)</f>
        <v/>
      </c>
      <c r="BL88" s="2" t="str" cm="1">
        <f t="array" ref="BL88">_xlfn.XLOOKUP($A88&amp;BL$5,'[1]NBA-Data-1980-2019'!$B$1:$B$16305&amp;'[1]NBA-Data-1980-2019'!$A$1:$A$16305,'[1]NBA-Data-1980-2019'!$H$1:$H$16305,"",0)</f>
        <v/>
      </c>
      <c r="BM88" s="2" t="str" cm="1">
        <f t="array" ref="BM88">_xlfn.XLOOKUP($A88&amp;BM$5,'[1]NBA-Data-1980-2019'!$B$1:$B$16305&amp;'[1]NBA-Data-1980-2019'!$A$1:$A$16305,'[1]NBA-Data-1980-2019'!$H$1:$H$16305,"",0)</f>
        <v/>
      </c>
      <c r="BN88" s="2" cm="1">
        <f t="array" ref="BN88">_xlfn.XLOOKUP($A88&amp;BN$5,'[1]NBA-Data-1980-2019'!$B$1:$B$16305&amp;'[1]NBA-Data-1980-2019'!$A$1:$A$16305,'[1]NBA-Data-1980-2019'!$F$1:$F$16305,"",0)</f>
        <v>27.4</v>
      </c>
      <c r="BO88" s="2" cm="1">
        <f t="array" ref="BO88">_xlfn.XLOOKUP($A88&amp;BO$5,'[1]NBA-Data-1980-2019'!$B$1:$B$16305&amp;'[1]NBA-Data-1980-2019'!$A$1:$A$16305,'[1]NBA-Data-1980-2019'!$F$1:$F$16305,"",0)</f>
        <v>27.5</v>
      </c>
      <c r="BP88" s="2" cm="1">
        <f t="array" ref="BP88">_xlfn.XLOOKUP($A88&amp;BP$5,'[1]NBA-Data-1980-2019'!$B$1:$B$16305&amp;'[1]NBA-Data-1980-2019'!$A$1:$A$16305,'[1]NBA-Data-1980-2019'!$F$1:$F$16305,"",0)</f>
        <v>24.2</v>
      </c>
      <c r="BQ88" s="2" cm="1">
        <f t="array" ref="BQ88">_xlfn.XLOOKUP($A88&amp;BQ$5,'[1]NBA-Data-1980-2019'!$B$1:$B$16305&amp;'[1]NBA-Data-1980-2019'!$A$1:$A$16305,'[1]NBA-Data-1980-2019'!$F$1:$F$16305,"",0)</f>
        <v>30.7</v>
      </c>
      <c r="BR88" s="2" cm="1">
        <f t="array" ref="BR88">_xlfn.XLOOKUP($A88&amp;BR$5,'[1]NBA-Data-1980-2019'!$B$1:$B$16305&amp;'[1]NBA-Data-1980-2019'!$A$1:$A$16305,'[1]NBA-Data-1980-2019'!$F$1:$F$16305,"",0)</f>
        <v>29.1</v>
      </c>
      <c r="BS88" s="2" cm="1">
        <f t="array" ref="BS88">_xlfn.XLOOKUP($A88&amp;BS$5,'[1]NBA-Data-1980-2019'!$B$1:$B$16305&amp;'[1]NBA-Data-1980-2019'!$A$1:$A$16305,'[1]NBA-Data-1980-2019'!$F$1:$F$16305,"",0)</f>
        <v>29.4</v>
      </c>
      <c r="BT88" s="2" cm="1">
        <f t="array" ref="BT88">_xlfn.XLOOKUP($A88&amp;BT$5,'[1]NBA-Data-1980-2019'!$B$1:$B$16305&amp;'[1]NBA-Data-1980-2019'!$A$1:$A$16305,'[1]NBA-Data-1980-2019'!$F$1:$F$16305,"",0)</f>
        <v>31</v>
      </c>
      <c r="BU88" s="2" cm="1">
        <f t="array" ref="BU88">_xlfn.XLOOKUP($A88&amp;BU$5,'[1]NBA-Data-1980-2019'!$B$1:$B$16305&amp;'[1]NBA-Data-1980-2019'!$A$1:$A$16305,'[1]NBA-Data-1980-2019'!$F$1:$F$16305,"",0)</f>
        <v>27.8</v>
      </c>
      <c r="BV88" s="2" cm="1">
        <f t="array" ref="BV88">_xlfn.XLOOKUP($A88&amp;BV$5,'[1]NBA-Data-1980-2019'!$B$1:$B$16305&amp;'[1]NBA-Data-1980-2019'!$A$1:$A$16305,'[1]NBA-Data-1980-2019'!$F$1:$F$16305,"",0)</f>
        <v>24.9</v>
      </c>
      <c r="BW88" s="2" cm="1">
        <f t="array" ref="BW88">_xlfn.XLOOKUP($A88&amp;BW$5,'[1]NBA-Data-1980-2019'!$B$1:$B$16305&amp;'[1]NBA-Data-1980-2019'!$A$1:$A$16305,'[1]NBA-Data-1980-2019'!$F$1:$F$16305,"",0)</f>
        <v>24.6</v>
      </c>
      <c r="BX88" s="2" cm="1">
        <f t="array" ref="BX88">_xlfn.XLOOKUP($A88&amp;BX$5,'[1]NBA-Data-1980-2019'!$B$1:$B$16305&amp;'[1]NBA-Data-1980-2019'!$A$1:$A$16305,'[1]NBA-Data-1980-2019'!$F$1:$F$16305,"",0)</f>
        <v>23.7</v>
      </c>
      <c r="BY88" s="2" cm="1">
        <f t="array" ref="BY88">_xlfn.XLOOKUP($A88&amp;BY$5,'[1]NBA-Data-1980-2019'!$B$1:$B$16305&amp;'[1]NBA-Data-1980-2019'!$A$1:$A$16305,'[1]NBA-Data-1980-2019'!$F$1:$F$16305,"",0)</f>
        <v>20.3</v>
      </c>
      <c r="BZ88" s="2" cm="1">
        <f t="array" ref="BZ88">_xlfn.XLOOKUP($A88&amp;BZ$5,'[1]NBA-Data-1980-2019'!$B$1:$B$16305&amp;'[1]NBA-Data-1980-2019'!$A$1:$A$16305,'[1]NBA-Data-1980-2019'!$F$1:$F$16305,"",0)</f>
        <v>17.8</v>
      </c>
      <c r="CA88" s="2" t="str" cm="1">
        <f t="array" ref="CA88">_xlfn.XLOOKUP($A88&amp;CA$5,'[1]NBA-Data-1980-2019'!$B$1:$B$16305&amp;'[1]NBA-Data-1980-2019'!$A$1:$A$16305,'[1]NBA-Data-1980-2019'!$F$1:$F$16305,"",0)</f>
        <v/>
      </c>
      <c r="CB88" s="2" t="str" cm="1">
        <f t="array" ref="CB88">_xlfn.XLOOKUP($A88&amp;CB$5,'[1]NBA-Data-1980-2019'!$B$1:$B$16305&amp;'[1]NBA-Data-1980-2019'!$A$1:$A$16305,'[1]NBA-Data-1980-2019'!$F$1:$F$16305,"",0)</f>
        <v/>
      </c>
      <c r="CC88" s="2" t="str" cm="1">
        <f t="array" ref="CC88">_xlfn.XLOOKUP($A88&amp;CC$5,'[1]NBA-Data-1980-2019'!$B$1:$B$16305&amp;'[1]NBA-Data-1980-2019'!$A$1:$A$16305,'[1]NBA-Data-1980-2019'!$F$1:$F$16305,"",0)</f>
        <v/>
      </c>
      <c r="CD88" s="2" t="str" cm="1">
        <f t="array" ref="CD88">_xlfn.XLOOKUP($A88&amp;CD$5,'[1]NBA-Data-1980-2019'!$B$1:$B$16305&amp;'[1]NBA-Data-1980-2019'!$A$1:$A$16305,'[1]NBA-Data-1980-2019'!$F$1:$F$16305,"",0)</f>
        <v/>
      </c>
      <c r="CE88" s="2" t="str" cm="1">
        <f t="array" ref="CE88">_xlfn.XLOOKUP($A88&amp;CE$5,'[1]NBA-Data-1980-2019'!$B$1:$B$16305&amp;'[1]NBA-Data-1980-2019'!$A$1:$A$16305,'[1]NBA-Data-1980-2019'!$F$1:$F$16305,"",0)</f>
        <v/>
      </c>
      <c r="CF88" s="2" t="str" cm="1">
        <f t="array" ref="CF88">_xlfn.XLOOKUP($A88&amp;CF$5,'[1]NBA-Data-1980-2019'!$B$1:$B$16305&amp;'[1]NBA-Data-1980-2019'!$A$1:$A$16305,'[1]NBA-Data-1980-2019'!$F$1:$F$16305,"",0)</f>
        <v/>
      </c>
      <c r="CG88" s="2" t="str" cm="1">
        <f t="array" ref="CG88">_xlfn.XLOOKUP($A88&amp;CG$5,'[1]NBA-Data-1980-2019'!$B$1:$B$16305&amp;'[1]NBA-Data-1980-2019'!$A$1:$A$16305,'[1]NBA-Data-1980-2019'!$F$1:$F$16305,"",0)</f>
        <v/>
      </c>
      <c r="CH88" s="2" t="str" cm="1">
        <f t="array" ref="CH88">_xlfn.XLOOKUP($A88&amp;CH$5,'[1]NBA-Data-1980-2019'!$B$1:$B$16305&amp;'[1]NBA-Data-1980-2019'!$A$1:$A$16305,'[1]NBA-Data-1980-2019'!$F$1:$F$16305,"",0)</f>
        <v/>
      </c>
      <c r="CI88" s="2" t="str" cm="1">
        <f t="array" ref="CI88">_xlfn.XLOOKUP($A88&amp;CI$5,'[1]NBA-Data-1980-2019'!$B$1:$B$16305&amp;'[1]NBA-Data-1980-2019'!$A$1:$A$16305,'[1]NBA-Data-1980-2019'!$F$1:$F$16305,"",0)</f>
        <v/>
      </c>
      <c r="CJ88" s="2" t="str" cm="1">
        <f t="array" ref="CJ88">_xlfn.XLOOKUP($A88&amp;CJ$5,'[1]NBA-Data-1980-2019'!$B$1:$B$16305&amp;'[1]NBA-Data-1980-2019'!$A$1:$A$16305,'[1]NBA-Data-1980-2019'!$F$1:$F$16305,"",0)</f>
        <v/>
      </c>
      <c r="CK88" s="2" t="str" cm="1">
        <f t="array" ref="CK88">_xlfn.XLOOKUP($A88&amp;CK$5,'[1]NBA-Data-1980-2019'!$B$1:$B$16305&amp;'[1]NBA-Data-1980-2019'!$A$1:$A$16305,'[1]NBA-Data-1980-2019'!$F$1:$F$16305,"",0)</f>
        <v/>
      </c>
      <c r="CL88" s="2" t="str" cm="1">
        <f t="array" ref="CL88">_xlfn.XLOOKUP($A88&amp;CL$5,'[1]NBA-Data-1980-2019'!$B$1:$B$16305&amp;'[1]NBA-Data-1980-2019'!$A$1:$A$16305,'[1]NBA-Data-1980-2019'!$F$1:$F$16305,"",0)</f>
        <v/>
      </c>
      <c r="CM88" s="2" t="str" cm="1">
        <f t="array" ref="CM88">_xlfn.XLOOKUP($A88&amp;CM$5,'[1]NBA-Data-1980-2019'!$B$1:$B$16305&amp;'[1]NBA-Data-1980-2019'!$A$1:$A$16305,'[1]NBA-Data-1980-2019'!$F$1:$F$16305,"",0)</f>
        <v/>
      </c>
      <c r="CN88" s="2" t="str" cm="1">
        <f t="array" ref="CN88">_xlfn.XLOOKUP($A88&amp;CN$5,'[1]NBA-Data-1980-2019'!$B$1:$B$16305&amp;'[1]NBA-Data-1980-2019'!$A$1:$A$16305,'[1]NBA-Data-1980-2019'!$F$1:$F$16305,"",0)</f>
        <v/>
      </c>
      <c r="CO88" s="2" t="str" cm="1">
        <f t="array" ref="CO88">_xlfn.XLOOKUP($A88&amp;CO$5,'[1]NBA-Data-1980-2019'!$B$1:$B$16305&amp;'[1]NBA-Data-1980-2019'!$A$1:$A$16305,'[1]NBA-Data-1980-2019'!$F$1:$F$16305,"",0)</f>
        <v/>
      </c>
      <c r="CP88" s="2" t="str" cm="1">
        <f t="array" ref="CP88">_xlfn.XLOOKUP($A88&amp;CP$5,'[1]NBA-Data-1980-2019'!$B$1:$B$16305&amp;'[1]NBA-Data-1980-2019'!$A$1:$A$16305,'[1]NBA-Data-1980-2019'!$F$1:$F$16305,"",0)</f>
        <v/>
      </c>
      <c r="CQ88" s="2" t="str" cm="1">
        <f t="array" ref="CQ88">_xlfn.XLOOKUP($A88&amp;CQ$5,'[1]NBA-Data-1980-2019'!$B$1:$B$16305&amp;'[1]NBA-Data-1980-2019'!$A$1:$A$16305,'[1]NBA-Data-1980-2019'!$F$1:$F$16305,"",0)</f>
        <v/>
      </c>
      <c r="CR88" s="2" t="str" cm="1">
        <f t="array" ref="CR88">_xlfn.XLOOKUP($A88&amp;CR$5,'[1]NBA-Data-1980-2019'!$B$1:$B$16305&amp;'[1]NBA-Data-1980-2019'!$A$1:$A$16305,'[1]NBA-Data-1980-2019'!$F$1:$F$16305,"",0)</f>
        <v/>
      </c>
      <c r="CS88" s="2" t="str" cm="1">
        <f t="array" ref="CS88">_xlfn.XLOOKUP($A88&amp;CS$5,'[1]NBA-Data-1980-2019'!$B$1:$B$16305&amp;'[1]NBA-Data-1980-2019'!$A$1:$A$16305,'[1]NBA-Data-1980-2019'!$F$1:$F$16305,"",0)</f>
        <v/>
      </c>
      <c r="CU88" s="2" t="str">
        <f>_xlfn.XLOOKUP($A88,TEAMS!$G$1:$G$839,TEAMS!$H$1:$H$839,"",0)</f>
        <v>C</v>
      </c>
      <c r="CV88" s="2" t="str">
        <f>_xlfn.XLOOKUP($CU88,DASHBOARD!$B$22:$B$27,DASHBOARD!$C$22:$C$27,"",0)</f>
        <v>CENTER</v>
      </c>
      <c r="CY88" s="63">
        <f>SUMIFS('[1]NBA-Data-1980-2019'!$G$1:$G$16305,'[1]NBA-Data-1980-2019'!$B$1:$B$16305,$A88,'[1]NBA-Data-1980-2019'!$A$1:$A$16305,CY$9)</f>
        <v>2265000</v>
      </c>
      <c r="CZ88" s="63">
        <f>SUMIFS('[1]NBA-Data-1980-2019'!$G$1:$G$16305,'[1]NBA-Data-1980-2019'!$B$1:$B$16305,$A88,'[1]NBA-Data-1980-2019'!$A$1:$A$16305,CZ$9)</f>
        <v>2240000</v>
      </c>
      <c r="DA88" s="63">
        <f>SUMIFS('[1]NBA-Data-1980-2019'!$G$1:$G$16305,'[1]NBA-Data-1980-2019'!$B$1:$B$16305,$A88,'[1]NBA-Data-1980-2019'!$A$1:$A$16305,DA$9)</f>
        <v>5720000</v>
      </c>
      <c r="DB88" s="63">
        <f>SUMIFS('[1]NBA-Data-1980-2019'!$G$1:$G$16305,'[1]NBA-Data-1980-2019'!$B$1:$B$16305,$A88,'[1]NBA-Data-1980-2019'!$A$1:$A$16305,DB$9)</f>
        <v>5740000</v>
      </c>
      <c r="DC88" s="63">
        <f>SUMIFS('[1]NBA-Data-1980-2019'!$G$1:$G$16305,'[1]NBA-Data-1980-2019'!$B$1:$B$16305,$A88,'[1]NBA-Data-1980-2019'!$A$1:$A$16305,DC$9)</f>
        <v>7300000</v>
      </c>
      <c r="DD88" s="63">
        <f>SUMIFS('[1]NBA-Data-1980-2019'!$G$1:$G$16305,'[1]NBA-Data-1980-2019'!$B$1:$B$16305,$A88,'[1]NBA-Data-1980-2019'!$A$1:$A$16305,DD$9)</f>
        <v>7700000</v>
      </c>
      <c r="DE88" s="63">
        <f>SUMIFS('[1]NBA-Data-1980-2019'!$G$1:$G$16305,'[1]NBA-Data-1980-2019'!$B$1:$B$16305,$A88,'[1]NBA-Data-1980-2019'!$A$1:$A$16305,DE$9)</f>
        <v>9952000</v>
      </c>
      <c r="DF88" s="63">
        <f>SUMIFS('[1]NBA-Data-1980-2019'!$G$1:$G$16305,'[1]NBA-Data-1980-2019'!$B$1:$B$16305,$A88,'[1]NBA-Data-1980-2019'!$A$1:$A$16305,DF$9)</f>
        <v>12397440</v>
      </c>
      <c r="DG88" s="63">
        <f>SUMIFS('[1]NBA-Data-1980-2019'!$G$1:$G$16305,'[1]NBA-Data-1980-2019'!$B$1:$B$16305,$A88,'[1]NBA-Data-1980-2019'!$A$1:$A$16305,DG$9)</f>
        <v>14841000</v>
      </c>
      <c r="DH88" s="63">
        <f>SUMIFS('[1]NBA-Data-1980-2019'!$G$1:$G$16305,'[1]NBA-Data-1980-2019'!$B$1:$B$16305,$A88,'[1]NBA-Data-1980-2019'!$A$1:$A$16305,DH$9)</f>
        <v>11592683</v>
      </c>
      <c r="DI88" s="63">
        <f>SUMIFS('[1]NBA-Data-1980-2019'!$G$1:$G$16305,'[1]NBA-Data-1980-2019'!$B$1:$B$16305,$A88,'[1]NBA-Data-1980-2019'!$A$1:$A$16305,DI$9)</f>
        <v>0</v>
      </c>
      <c r="DJ88" s="63">
        <f>SUMIFS('[1]NBA-Data-1980-2019'!$G$1:$G$16305,'[1]NBA-Data-1980-2019'!$B$1:$B$16305,$A88,'[1]NBA-Data-1980-2019'!$A$1:$A$16305,DJ$9)</f>
        <v>9500000</v>
      </c>
      <c r="DK88" s="63">
        <f>SUMIFS('[1]NBA-Data-1980-2019'!$G$1:$G$16305,'[1]NBA-Data-1980-2019'!$B$1:$B$16305,$A88,'[1]NBA-Data-1980-2019'!$A$1:$A$16305,DK$9)</f>
        <v>10500000</v>
      </c>
      <c r="DL88" s="63">
        <f>SUMIFS('[1]NBA-Data-1980-2019'!$G$1:$G$16305,'[1]NBA-Data-1980-2019'!$B$1:$B$16305,$A88,'[1]NBA-Data-1980-2019'!$A$1:$A$16305,DL$9)</f>
        <v>0</v>
      </c>
      <c r="DM88" s="63">
        <f>SUMIFS('[1]NBA-Data-1980-2019'!$G$1:$G$16305,'[1]NBA-Data-1980-2019'!$B$1:$B$16305,$A88,'[1]NBA-Data-1980-2019'!$A$1:$A$16305,DM$9)</f>
        <v>0</v>
      </c>
      <c r="DN88" s="63">
        <f>SUMIFS('[1]NBA-Data-1980-2019'!$G$1:$G$16305,'[1]NBA-Data-1980-2019'!$B$1:$B$16305,$A88,'[1]NBA-Data-1980-2019'!$A$1:$A$16305,DN$9)</f>
        <v>0</v>
      </c>
      <c r="DO88" s="63">
        <f>SUMIFS('[1]NBA-Data-1980-2019'!$G$1:$G$16305,'[1]NBA-Data-1980-2019'!$B$1:$B$16305,$A88,'[1]NBA-Data-1980-2019'!$A$1:$A$16305,DO$9)</f>
        <v>0</v>
      </c>
      <c r="DP88" s="63">
        <f>SUMIFS('[1]NBA-Data-1980-2019'!$G$1:$G$16305,'[1]NBA-Data-1980-2019'!$B$1:$B$16305,$A88,'[1]NBA-Data-1980-2019'!$A$1:$A$16305,DP$9)</f>
        <v>0</v>
      </c>
      <c r="DQ88" s="63">
        <f>SUMIFS('[1]NBA-Data-1980-2019'!$G$1:$G$16305,'[1]NBA-Data-1980-2019'!$B$1:$B$16305,$A88,'[1]NBA-Data-1980-2019'!$A$1:$A$16305,DQ$9)</f>
        <v>0</v>
      </c>
      <c r="DR88" s="63">
        <f>SUMIFS('[1]NBA-Data-1980-2019'!$G$1:$G$16305,'[1]NBA-Data-1980-2019'!$B$1:$B$16305,$A88,'[1]NBA-Data-1980-2019'!$A$1:$A$16305,DR$9)</f>
        <v>0</v>
      </c>
      <c r="DS88" s="63">
        <f>SUMIFS('[1]NBA-Data-1980-2019'!$G$1:$G$16305,'[1]NBA-Data-1980-2019'!$B$1:$B$16305,$A88,'[1]NBA-Data-1980-2019'!$A$1:$A$16305,DS$9)</f>
        <v>0</v>
      </c>
      <c r="DT88" s="63">
        <f>SUMIFS('[1]NBA-Data-1980-2019'!$G$1:$G$16305,'[1]NBA-Data-1980-2019'!$B$1:$B$16305,$A88,'[1]NBA-Data-1980-2019'!$A$1:$A$16305,DT$9)</f>
        <v>0</v>
      </c>
      <c r="DU88" s="63">
        <f>SUMIFS('[1]NBA-Data-1980-2019'!$G$1:$G$16305,'[1]NBA-Data-1980-2019'!$B$1:$B$16305,$A88,'[1]NBA-Data-1980-2019'!$A$1:$A$16305,DU$9)</f>
        <v>0</v>
      </c>
      <c r="DV88" s="63">
        <f>SUMIFS('[1]NBA-Data-1980-2019'!$G$1:$G$16305,'[1]NBA-Data-1980-2019'!$B$1:$B$16305,$A88,'[1]NBA-Data-1980-2019'!$A$1:$A$16305,DV$9)</f>
        <v>0</v>
      </c>
      <c r="DW88" s="63">
        <f>SUMIFS('[1]NBA-Data-1980-2019'!$G$1:$G$16305,'[1]NBA-Data-1980-2019'!$B$1:$B$16305,$A88,'[1]NBA-Data-1980-2019'!$A$1:$A$16305,DW$9)</f>
        <v>0</v>
      </c>
      <c r="DX88" s="63">
        <f>SUMIFS('[1]NBA-Data-1980-2019'!$G$1:$G$16305,'[1]NBA-Data-1980-2019'!$B$1:$B$16305,$A88,'[1]NBA-Data-1980-2019'!$A$1:$A$16305,DX$9)</f>
        <v>0</v>
      </c>
      <c r="DY88" s="63">
        <f>SUMIFS('[1]NBA-Data-1980-2019'!$G$1:$G$16305,'[1]NBA-Data-1980-2019'!$B$1:$B$16305,$A88,'[1]NBA-Data-1980-2019'!$A$1:$A$16305,DY$9)</f>
        <v>0</v>
      </c>
      <c r="DZ88" s="63">
        <f>SUMIFS('[1]NBA-Data-1980-2019'!$G$1:$G$16305,'[1]NBA-Data-1980-2019'!$B$1:$B$16305,$A88,'[1]NBA-Data-1980-2019'!$A$1:$A$16305,DZ$9)</f>
        <v>0</v>
      </c>
      <c r="EA88" s="63">
        <f>SUMIFS('[1]NBA-Data-1980-2019'!$G$1:$G$16305,'[1]NBA-Data-1980-2019'!$B$1:$B$16305,$A88,'[1]NBA-Data-1980-2019'!$A$1:$A$16305,EA$9)</f>
        <v>0</v>
      </c>
      <c r="EB88" s="63">
        <f>SUMIFS('[1]NBA-Data-1980-2019'!$G$1:$G$16305,'[1]NBA-Data-1980-2019'!$B$1:$B$16305,$A88,'[1]NBA-Data-1980-2019'!$A$1:$A$16305,EB$9)</f>
        <v>0</v>
      </c>
      <c r="EC88" s="63">
        <f>SUMIFS('[1]NBA-Data-1980-2019'!$G$1:$G$16305,'[1]NBA-Data-1980-2019'!$B$1:$B$16305,$A88,'[1]NBA-Data-1980-2019'!$A$1:$A$16305,EC$9)</f>
        <v>0</v>
      </c>
      <c r="ED88" s="63">
        <f>SUMIFS('[1]NBA-Data-1980-2019'!$G$1:$G$16305,'[1]NBA-Data-1980-2019'!$B$1:$B$16305,$A88,'[1]NBA-Data-1980-2019'!$A$1:$A$16305,ED$9)</f>
        <v>0</v>
      </c>
      <c r="EH88" s="2" t="s">
        <v>1484</v>
      </c>
    </row>
    <row r="89" spans="1:165" x14ac:dyDescent="0.2">
      <c r="A89" s="2" t="s">
        <v>1076</v>
      </c>
      <c r="B89" s="2" t="str" cm="1">
        <f t="array" ref="B89">_xlfn.XLOOKUP($A89&amp;B$5,'[1]NBA-Data-1980-2019'!$B$1:$B$16305&amp;'[1]NBA-Data-1980-2019'!$A$1:$A$16305,'[1]NBA-Data-1980-2019'!$D$1:$D$16305,"",0)</f>
        <v/>
      </c>
      <c r="C89" s="2" t="str" cm="1">
        <f t="array" ref="C89">_xlfn.XLOOKUP($A89&amp;C$5,'[1]NBA-Data-1980-2019'!$B$1:$B$16305&amp;'[1]NBA-Data-1980-2019'!$A$1:$A$16305,'[1]NBA-Data-1980-2019'!$D$1:$D$16305,"",0)</f>
        <v/>
      </c>
      <c r="D89" s="2" t="str" cm="1">
        <f t="array" ref="D89">_xlfn.XLOOKUP($A89&amp;D$5,'[1]NBA-Data-1980-2019'!$B$1:$B$16305&amp;'[1]NBA-Data-1980-2019'!$A$1:$A$16305,'[1]NBA-Data-1980-2019'!$D$1:$D$16305,"",0)</f>
        <v/>
      </c>
      <c r="E89" s="2" t="str" cm="1">
        <f t="array" ref="E89">_xlfn.XLOOKUP($A89&amp;E$5,'[1]NBA-Data-1980-2019'!$B$1:$B$16305&amp;'[1]NBA-Data-1980-2019'!$A$1:$A$16305,'[1]NBA-Data-1980-2019'!$D$1:$D$16305,"",0)</f>
        <v/>
      </c>
      <c r="F89" s="2" t="str" cm="1">
        <f t="array" ref="F89">_xlfn.XLOOKUP($A89&amp;F$5,'[1]NBA-Data-1980-2019'!$B$1:$B$16305&amp;'[1]NBA-Data-1980-2019'!$A$1:$A$16305,'[1]NBA-Data-1980-2019'!$D$1:$D$16305,"",0)</f>
        <v/>
      </c>
      <c r="G89" s="2" t="str" cm="1">
        <f t="array" ref="G89">_xlfn.XLOOKUP($A89&amp;G$5,'[1]NBA-Data-1980-2019'!$B$1:$B$16305&amp;'[1]NBA-Data-1980-2019'!$A$1:$A$16305,'[1]NBA-Data-1980-2019'!$D$1:$D$16305,"",0)</f>
        <v>ORL</v>
      </c>
      <c r="H89" s="2" t="str" cm="1">
        <f t="array" ref="H89">_xlfn.XLOOKUP($A89&amp;H$5,'[1]NBA-Data-1980-2019'!$B$1:$B$16305&amp;'[1]NBA-Data-1980-2019'!$A$1:$A$16305,'[1]NBA-Data-1980-2019'!$D$1:$D$16305,"",0)</f>
        <v>ORL</v>
      </c>
      <c r="I89" s="2" t="str" cm="1">
        <f t="array" ref="I89">_xlfn.XLOOKUP($A89&amp;I$5,'[1]NBA-Data-1980-2019'!$B$1:$B$16305&amp;'[1]NBA-Data-1980-2019'!$A$1:$A$16305,'[1]NBA-Data-1980-2019'!$D$1:$D$16305,"",0)</f>
        <v>TOT</v>
      </c>
      <c r="J89" s="2" t="str" cm="1">
        <f t="array" ref="J89">_xlfn.XLOOKUP($A89&amp;J$5,'[1]NBA-Data-1980-2019'!$B$1:$B$16305&amp;'[1]NBA-Data-1980-2019'!$A$1:$A$16305,'[1]NBA-Data-1980-2019'!$D$1:$D$16305,"",0)</f>
        <v>NJN</v>
      </c>
      <c r="K89" s="2" t="str" cm="1">
        <f t="array" ref="K89">_xlfn.XLOOKUP($A89&amp;K$5,'[1]NBA-Data-1980-2019'!$B$1:$B$16305&amp;'[1]NBA-Data-1980-2019'!$A$1:$A$16305,'[1]NBA-Data-1980-2019'!$D$1:$D$16305,"",0)</f>
        <v/>
      </c>
      <c r="L89" s="2" t="str" cm="1">
        <f t="array" ref="L89">_xlfn.XLOOKUP($A89&amp;L$5,'[1]NBA-Data-1980-2019'!$B$1:$B$16305&amp;'[1]NBA-Data-1980-2019'!$A$1:$A$16305,'[1]NBA-Data-1980-2019'!$D$1:$D$16305,"",0)</f>
        <v/>
      </c>
      <c r="M89" s="2" t="str" cm="1">
        <f t="array" ref="M89">_xlfn.XLOOKUP($A89&amp;M$5,'[1]NBA-Data-1980-2019'!$B$1:$B$16305&amp;'[1]NBA-Data-1980-2019'!$A$1:$A$16305,'[1]NBA-Data-1980-2019'!$D$1:$D$16305,"",0)</f>
        <v/>
      </c>
      <c r="N89" s="2" t="str" cm="1">
        <f t="array" ref="N89">_xlfn.XLOOKUP($A89&amp;N$5,'[1]NBA-Data-1980-2019'!$B$1:$B$16305&amp;'[1]NBA-Data-1980-2019'!$A$1:$A$16305,'[1]NBA-Data-1980-2019'!$D$1:$D$16305,"",0)</f>
        <v/>
      </c>
      <c r="O89" s="2" t="str" cm="1">
        <f t="array" ref="O89">_xlfn.XLOOKUP($A89&amp;O$5,'[1]NBA-Data-1980-2019'!$B$1:$B$16305&amp;'[1]NBA-Data-1980-2019'!$A$1:$A$16305,'[1]NBA-Data-1980-2019'!$D$1:$D$16305,"",0)</f>
        <v/>
      </c>
      <c r="P89" s="2" t="str" cm="1">
        <f t="array" ref="P89">_xlfn.XLOOKUP($A89&amp;P$5,'[1]NBA-Data-1980-2019'!$B$1:$B$16305&amp;'[1]NBA-Data-1980-2019'!$A$1:$A$16305,'[1]NBA-Data-1980-2019'!$D$1:$D$16305,"",0)</f>
        <v/>
      </c>
      <c r="Q89" s="2" t="str" cm="1">
        <f t="array" ref="Q89">_xlfn.XLOOKUP($A89&amp;Q$5,'[1]NBA-Data-1980-2019'!$B$1:$B$16305&amp;'[1]NBA-Data-1980-2019'!$A$1:$A$16305,'[1]NBA-Data-1980-2019'!$D$1:$D$16305,"",0)</f>
        <v/>
      </c>
      <c r="R89" s="2" t="str" cm="1">
        <f t="array" ref="R89">_xlfn.XLOOKUP($A89&amp;R$5,'[1]NBA-Data-1980-2019'!$B$1:$B$16305&amp;'[1]NBA-Data-1980-2019'!$A$1:$A$16305,'[1]NBA-Data-1980-2019'!$D$1:$D$16305,"",0)</f>
        <v/>
      </c>
      <c r="S89" s="2" t="str" cm="1">
        <f t="array" ref="S89">_xlfn.XLOOKUP($A89&amp;S$5,'[1]NBA-Data-1980-2019'!$B$1:$B$16305&amp;'[1]NBA-Data-1980-2019'!$A$1:$A$16305,'[1]NBA-Data-1980-2019'!$D$1:$D$16305,"",0)</f>
        <v/>
      </c>
      <c r="T89" s="2" t="str" cm="1">
        <f t="array" ref="T89">_xlfn.XLOOKUP($A89&amp;T$5,'[1]NBA-Data-1980-2019'!$B$1:$B$16305&amp;'[1]NBA-Data-1980-2019'!$A$1:$A$16305,'[1]NBA-Data-1980-2019'!$D$1:$D$16305,"",0)</f>
        <v/>
      </c>
      <c r="U89" s="2" t="str" cm="1">
        <f t="array" ref="U89">_xlfn.XLOOKUP($A89&amp;U$5,'[1]NBA-Data-1980-2019'!$B$1:$B$16305&amp;'[1]NBA-Data-1980-2019'!$A$1:$A$16305,'[1]NBA-Data-1980-2019'!$D$1:$D$16305,"",0)</f>
        <v/>
      </c>
      <c r="V89" s="2" t="str" cm="1">
        <f t="array" ref="V89">_xlfn.XLOOKUP($A89&amp;V$5,'[1]NBA-Data-1980-2019'!$B$1:$B$16305&amp;'[1]NBA-Data-1980-2019'!$A$1:$A$16305,'[1]NBA-Data-1980-2019'!$D$1:$D$16305,"",0)</f>
        <v/>
      </c>
      <c r="W89" s="2" t="str" cm="1">
        <f t="array" ref="W89">_xlfn.XLOOKUP($A89&amp;W$5,'[1]NBA-Data-1980-2019'!$B$1:$B$16305&amp;'[1]NBA-Data-1980-2019'!$A$1:$A$16305,'[1]NBA-Data-1980-2019'!$D$1:$D$16305,"",0)</f>
        <v/>
      </c>
      <c r="X89" s="2" t="str" cm="1">
        <f t="array" ref="X89">_xlfn.XLOOKUP($A89&amp;X$5,'[1]NBA-Data-1980-2019'!$B$1:$B$16305&amp;'[1]NBA-Data-1980-2019'!$A$1:$A$16305,'[1]NBA-Data-1980-2019'!$D$1:$D$16305,"",0)</f>
        <v/>
      </c>
      <c r="Y89" s="2" t="str" cm="1">
        <f t="array" ref="Y89">_xlfn.XLOOKUP($A89&amp;Y$5,'[1]NBA-Data-1980-2019'!$B$1:$B$16305&amp;'[1]NBA-Data-1980-2019'!$A$1:$A$16305,'[1]NBA-Data-1980-2019'!$D$1:$D$16305,"",0)</f>
        <v/>
      </c>
      <c r="Z89" s="2" t="str" cm="1">
        <f t="array" ref="Z89">_xlfn.XLOOKUP($A89&amp;Z$5,'[1]NBA-Data-1980-2019'!$B$1:$B$16305&amp;'[1]NBA-Data-1980-2019'!$A$1:$A$16305,'[1]NBA-Data-1980-2019'!$D$1:$D$16305,"",0)</f>
        <v/>
      </c>
      <c r="AA89" s="2" t="str" cm="1">
        <f t="array" ref="AA89">_xlfn.XLOOKUP($A89&amp;AA$5,'[1]NBA-Data-1980-2019'!$B$1:$B$16305&amp;'[1]NBA-Data-1980-2019'!$A$1:$A$16305,'[1]NBA-Data-1980-2019'!$D$1:$D$16305,"",0)</f>
        <v/>
      </c>
      <c r="AB89" s="2" t="str" cm="1">
        <f t="array" ref="AB89">_xlfn.XLOOKUP($A89&amp;AB$5,'[1]NBA-Data-1980-2019'!$B$1:$B$16305&amp;'[1]NBA-Data-1980-2019'!$A$1:$A$16305,'[1]NBA-Data-1980-2019'!$D$1:$D$16305,"",0)</f>
        <v/>
      </c>
      <c r="AC89" s="2" t="str" cm="1">
        <f t="array" ref="AC89">_xlfn.XLOOKUP($A89&amp;AC$5,'[1]NBA-Data-1980-2019'!$B$1:$B$16305&amp;'[1]NBA-Data-1980-2019'!$A$1:$A$16305,'[1]NBA-Data-1980-2019'!$D$1:$D$16305,"",0)</f>
        <v/>
      </c>
      <c r="AD89" s="2" t="str" cm="1">
        <f t="array" ref="AD89">_xlfn.XLOOKUP($A89&amp;AD$5,'[1]NBA-Data-1980-2019'!$B$1:$B$16305&amp;'[1]NBA-Data-1980-2019'!$A$1:$A$16305,'[1]NBA-Data-1980-2019'!$D$1:$D$16305,"",0)</f>
        <v/>
      </c>
      <c r="AE89" s="2" t="str" cm="1">
        <f t="array" ref="AE89">_xlfn.XLOOKUP($A89&amp;AE$5,'[1]NBA-Data-1980-2019'!$B$1:$B$16305&amp;'[1]NBA-Data-1980-2019'!$A$1:$A$16305,'[1]NBA-Data-1980-2019'!$D$1:$D$16305,"",0)</f>
        <v/>
      </c>
      <c r="AF89" s="2" t="str" cm="1">
        <f t="array" ref="AF89">_xlfn.XLOOKUP($A89&amp;AF$5,'[1]NBA-Data-1980-2019'!$B$1:$B$16305&amp;'[1]NBA-Data-1980-2019'!$A$1:$A$16305,'[1]NBA-Data-1980-2019'!$D$1:$D$16305,"",0)</f>
        <v/>
      </c>
      <c r="AG89" s="2" t="str" cm="1">
        <f t="array" ref="AG89">_xlfn.XLOOKUP($A89&amp;AG$5,'[1]NBA-Data-1980-2019'!$B$1:$B$16305&amp;'[1]NBA-Data-1980-2019'!$A$1:$A$16305,'[1]NBA-Data-1980-2019'!$D$1:$D$16305,"",0)</f>
        <v/>
      </c>
      <c r="AH89" s="2" t="str" cm="1">
        <f t="array" ref="AH89">_xlfn.XLOOKUP($A89&amp;AH$5,'[1]NBA-Data-1980-2019'!$B$1:$B$16305&amp;'[1]NBA-Data-1980-2019'!$A$1:$A$16305,'[1]NBA-Data-1980-2019'!$H$1:$H$16305,"",0)</f>
        <v/>
      </c>
      <c r="AI89" s="2" t="str" cm="1">
        <f t="array" ref="AI89">_xlfn.XLOOKUP($A89&amp;AI$5,'[1]NBA-Data-1980-2019'!$B$1:$B$16305&amp;'[1]NBA-Data-1980-2019'!$A$1:$A$16305,'[1]NBA-Data-1980-2019'!$H$1:$H$16305,"",0)</f>
        <v/>
      </c>
      <c r="AJ89" s="2" t="str" cm="1">
        <f t="array" ref="AJ89">_xlfn.XLOOKUP($A89&amp;AJ$5,'[1]NBA-Data-1980-2019'!$B$1:$B$16305&amp;'[1]NBA-Data-1980-2019'!$A$1:$A$16305,'[1]NBA-Data-1980-2019'!$H$1:$H$16305,"",0)</f>
        <v/>
      </c>
      <c r="AK89" s="2" t="str" cm="1">
        <f t="array" ref="AK89">_xlfn.XLOOKUP($A89&amp;AK$5,'[1]NBA-Data-1980-2019'!$B$1:$B$16305&amp;'[1]NBA-Data-1980-2019'!$A$1:$A$16305,'[1]NBA-Data-1980-2019'!$H$1:$H$16305,"",0)</f>
        <v/>
      </c>
      <c r="AL89" s="2" t="str" cm="1">
        <f t="array" ref="AL89">_xlfn.XLOOKUP($A89&amp;AL$5,'[1]NBA-Data-1980-2019'!$B$1:$B$16305&amp;'[1]NBA-Data-1980-2019'!$A$1:$A$16305,'[1]NBA-Data-1980-2019'!$H$1:$H$16305,"",0)</f>
        <v/>
      </c>
      <c r="AM89" s="2" cm="1">
        <f t="array" ref="AM89">_xlfn.XLOOKUP($A89&amp;AM$5,'[1]NBA-Data-1980-2019'!$B$1:$B$16305&amp;'[1]NBA-Data-1980-2019'!$A$1:$A$16305,'[1]NBA-Data-1980-2019'!$H$1:$H$16305,"",0)</f>
        <v>267.3</v>
      </c>
      <c r="AN89" s="2" cm="1">
        <f t="array" ref="AN89">_xlfn.XLOOKUP($A89&amp;AN$5,'[1]NBA-Data-1980-2019'!$B$1:$B$16305&amp;'[1]NBA-Data-1980-2019'!$A$1:$A$16305,'[1]NBA-Data-1980-2019'!$H$1:$H$16305,"",0)</f>
        <v>297.5</v>
      </c>
      <c r="AO89" s="2" cm="1">
        <f t="array" ref="AO89">_xlfn.XLOOKUP($A89&amp;AO$5,'[1]NBA-Data-1980-2019'!$B$1:$B$16305&amp;'[1]NBA-Data-1980-2019'!$A$1:$A$16305,'[1]NBA-Data-1980-2019'!$H$1:$H$16305,"",0)</f>
        <v>488</v>
      </c>
      <c r="AP89" s="2" cm="1">
        <f t="array" ref="AP89">_xlfn.XLOOKUP($A89&amp;AP$5,'[1]NBA-Data-1980-2019'!$B$1:$B$16305&amp;'[1]NBA-Data-1980-2019'!$A$1:$A$16305,'[1]NBA-Data-1980-2019'!$H$1:$H$16305,"",0)</f>
        <v>103</v>
      </c>
      <c r="AQ89" s="2" t="str" cm="1">
        <f t="array" ref="AQ89">_xlfn.XLOOKUP($A89&amp;AQ$5,'[1]NBA-Data-1980-2019'!$B$1:$B$16305&amp;'[1]NBA-Data-1980-2019'!$A$1:$A$16305,'[1]NBA-Data-1980-2019'!$H$1:$H$16305,"",0)</f>
        <v/>
      </c>
      <c r="AR89" s="2" t="str" cm="1">
        <f t="array" ref="AR89">_xlfn.XLOOKUP($A89&amp;AR$5,'[1]NBA-Data-1980-2019'!$B$1:$B$16305&amp;'[1]NBA-Data-1980-2019'!$A$1:$A$16305,'[1]NBA-Data-1980-2019'!$H$1:$H$16305,"",0)</f>
        <v/>
      </c>
      <c r="AS89" s="2" t="str" cm="1">
        <f t="array" ref="AS89">_xlfn.XLOOKUP($A89&amp;AS$5,'[1]NBA-Data-1980-2019'!$B$1:$B$16305&amp;'[1]NBA-Data-1980-2019'!$A$1:$A$16305,'[1]NBA-Data-1980-2019'!$H$1:$H$16305,"",0)</f>
        <v/>
      </c>
      <c r="AT89" s="2" t="str" cm="1">
        <f t="array" ref="AT89">_xlfn.XLOOKUP($A89&amp;AT$5,'[1]NBA-Data-1980-2019'!$B$1:$B$16305&amp;'[1]NBA-Data-1980-2019'!$A$1:$A$16305,'[1]NBA-Data-1980-2019'!$H$1:$H$16305,"",0)</f>
        <v/>
      </c>
      <c r="AU89" s="2" t="str" cm="1">
        <f t="array" ref="AU89">_xlfn.XLOOKUP($A89&amp;AU$5,'[1]NBA-Data-1980-2019'!$B$1:$B$16305&amp;'[1]NBA-Data-1980-2019'!$A$1:$A$16305,'[1]NBA-Data-1980-2019'!$H$1:$H$16305,"",0)</f>
        <v/>
      </c>
      <c r="AV89" s="2" t="str" cm="1">
        <f t="array" ref="AV89">_xlfn.XLOOKUP($A89&amp;AV$5,'[1]NBA-Data-1980-2019'!$B$1:$B$16305&amp;'[1]NBA-Data-1980-2019'!$A$1:$A$16305,'[1]NBA-Data-1980-2019'!$H$1:$H$16305,"",0)</f>
        <v/>
      </c>
      <c r="AW89" s="2" t="str" cm="1">
        <f t="array" ref="AW89">_xlfn.XLOOKUP($A89&amp;AW$5,'[1]NBA-Data-1980-2019'!$B$1:$B$16305&amp;'[1]NBA-Data-1980-2019'!$A$1:$A$16305,'[1]NBA-Data-1980-2019'!$H$1:$H$16305,"",0)</f>
        <v/>
      </c>
      <c r="AX89" s="2" t="str" cm="1">
        <f t="array" ref="AX89">_xlfn.XLOOKUP($A89&amp;AX$5,'[1]NBA-Data-1980-2019'!$B$1:$B$16305&amp;'[1]NBA-Data-1980-2019'!$A$1:$A$16305,'[1]NBA-Data-1980-2019'!$H$1:$H$16305,"",0)</f>
        <v/>
      </c>
      <c r="AY89" s="2" t="str" cm="1">
        <f t="array" ref="AY89">_xlfn.XLOOKUP($A89&amp;AY$5,'[1]NBA-Data-1980-2019'!$B$1:$B$16305&amp;'[1]NBA-Data-1980-2019'!$A$1:$A$16305,'[1]NBA-Data-1980-2019'!$H$1:$H$16305,"",0)</f>
        <v/>
      </c>
      <c r="AZ89" s="2" t="str" cm="1">
        <f t="array" ref="AZ89">_xlfn.XLOOKUP($A89&amp;AZ$5,'[1]NBA-Data-1980-2019'!$B$1:$B$16305&amp;'[1]NBA-Data-1980-2019'!$A$1:$A$16305,'[1]NBA-Data-1980-2019'!$H$1:$H$16305,"",0)</f>
        <v/>
      </c>
      <c r="BA89" s="2" t="str" cm="1">
        <f t="array" ref="BA89">_xlfn.XLOOKUP($A89&amp;BA$5,'[1]NBA-Data-1980-2019'!$B$1:$B$16305&amp;'[1]NBA-Data-1980-2019'!$A$1:$A$16305,'[1]NBA-Data-1980-2019'!$H$1:$H$16305,"",0)</f>
        <v/>
      </c>
      <c r="BB89" s="2" t="str" cm="1">
        <f t="array" ref="BB89">_xlfn.XLOOKUP($A89&amp;BB$5,'[1]NBA-Data-1980-2019'!$B$1:$B$16305&amp;'[1]NBA-Data-1980-2019'!$A$1:$A$16305,'[1]NBA-Data-1980-2019'!$H$1:$H$16305,"",0)</f>
        <v/>
      </c>
      <c r="BC89" s="2" t="str" cm="1">
        <f t="array" ref="BC89">_xlfn.XLOOKUP($A89&amp;BC$5,'[1]NBA-Data-1980-2019'!$B$1:$B$16305&amp;'[1]NBA-Data-1980-2019'!$A$1:$A$16305,'[1]NBA-Data-1980-2019'!$H$1:$H$16305,"",0)</f>
        <v/>
      </c>
      <c r="BD89" s="2" t="str" cm="1">
        <f t="array" ref="BD89">_xlfn.XLOOKUP($A89&amp;BD$5,'[1]NBA-Data-1980-2019'!$B$1:$B$16305&amp;'[1]NBA-Data-1980-2019'!$A$1:$A$16305,'[1]NBA-Data-1980-2019'!$H$1:$H$16305,"",0)</f>
        <v/>
      </c>
      <c r="BE89" s="2" t="str" cm="1">
        <f t="array" ref="BE89">_xlfn.XLOOKUP($A89&amp;BE$5,'[1]NBA-Data-1980-2019'!$B$1:$B$16305&amp;'[1]NBA-Data-1980-2019'!$A$1:$A$16305,'[1]NBA-Data-1980-2019'!$H$1:$H$16305,"",0)</f>
        <v/>
      </c>
      <c r="BF89" s="2" t="str" cm="1">
        <f t="array" ref="BF89">_xlfn.XLOOKUP($A89&amp;BF$5,'[1]NBA-Data-1980-2019'!$B$1:$B$16305&amp;'[1]NBA-Data-1980-2019'!$A$1:$A$16305,'[1]NBA-Data-1980-2019'!$H$1:$H$16305,"",0)</f>
        <v/>
      </c>
      <c r="BG89" s="2" t="str" cm="1">
        <f t="array" ref="BG89">_xlfn.XLOOKUP($A89&amp;BG$5,'[1]NBA-Data-1980-2019'!$B$1:$B$16305&amp;'[1]NBA-Data-1980-2019'!$A$1:$A$16305,'[1]NBA-Data-1980-2019'!$H$1:$H$16305,"",0)</f>
        <v/>
      </c>
      <c r="BH89" s="2" t="str" cm="1">
        <f t="array" ref="BH89">_xlfn.XLOOKUP($A89&amp;BH$5,'[1]NBA-Data-1980-2019'!$B$1:$B$16305&amp;'[1]NBA-Data-1980-2019'!$A$1:$A$16305,'[1]NBA-Data-1980-2019'!$H$1:$H$16305,"",0)</f>
        <v/>
      </c>
      <c r="BI89" s="2" t="str" cm="1">
        <f t="array" ref="BI89">_xlfn.XLOOKUP($A89&amp;BI$5,'[1]NBA-Data-1980-2019'!$B$1:$B$16305&amp;'[1]NBA-Data-1980-2019'!$A$1:$A$16305,'[1]NBA-Data-1980-2019'!$H$1:$H$16305,"",0)</f>
        <v/>
      </c>
      <c r="BJ89" s="2" t="str" cm="1">
        <f t="array" ref="BJ89">_xlfn.XLOOKUP($A89&amp;BJ$5,'[1]NBA-Data-1980-2019'!$B$1:$B$16305&amp;'[1]NBA-Data-1980-2019'!$A$1:$A$16305,'[1]NBA-Data-1980-2019'!$H$1:$H$16305,"",0)</f>
        <v/>
      </c>
      <c r="BK89" s="2" t="str" cm="1">
        <f t="array" ref="BK89">_xlfn.XLOOKUP($A89&amp;BK$5,'[1]NBA-Data-1980-2019'!$B$1:$B$16305&amp;'[1]NBA-Data-1980-2019'!$A$1:$A$16305,'[1]NBA-Data-1980-2019'!$H$1:$H$16305,"",0)</f>
        <v/>
      </c>
      <c r="BL89" s="2" t="str" cm="1">
        <f t="array" ref="BL89">_xlfn.XLOOKUP($A89&amp;BL$5,'[1]NBA-Data-1980-2019'!$B$1:$B$16305&amp;'[1]NBA-Data-1980-2019'!$A$1:$A$16305,'[1]NBA-Data-1980-2019'!$H$1:$H$16305,"",0)</f>
        <v/>
      </c>
      <c r="BM89" s="2" t="str" cm="1">
        <f t="array" ref="BM89">_xlfn.XLOOKUP($A89&amp;BM$5,'[1]NBA-Data-1980-2019'!$B$1:$B$16305&amp;'[1]NBA-Data-1980-2019'!$A$1:$A$16305,'[1]NBA-Data-1980-2019'!$H$1:$H$16305,"",0)</f>
        <v/>
      </c>
      <c r="BN89" s="2" t="str" cm="1">
        <f t="array" ref="BN89">_xlfn.XLOOKUP($A89&amp;BN$5,'[1]NBA-Data-1980-2019'!$B$1:$B$16305&amp;'[1]NBA-Data-1980-2019'!$A$1:$A$16305,'[1]NBA-Data-1980-2019'!$F$1:$F$16305,"",0)</f>
        <v/>
      </c>
      <c r="BO89" s="2" t="str" cm="1">
        <f t="array" ref="BO89">_xlfn.XLOOKUP($A89&amp;BO$5,'[1]NBA-Data-1980-2019'!$B$1:$B$16305&amp;'[1]NBA-Data-1980-2019'!$A$1:$A$16305,'[1]NBA-Data-1980-2019'!$F$1:$F$16305,"",0)</f>
        <v/>
      </c>
      <c r="BP89" s="2" t="str" cm="1">
        <f t="array" ref="BP89">_xlfn.XLOOKUP($A89&amp;BP$5,'[1]NBA-Data-1980-2019'!$B$1:$B$16305&amp;'[1]NBA-Data-1980-2019'!$A$1:$A$16305,'[1]NBA-Data-1980-2019'!$F$1:$F$16305,"",0)</f>
        <v/>
      </c>
      <c r="BQ89" s="2" t="str" cm="1">
        <f t="array" ref="BQ89">_xlfn.XLOOKUP($A89&amp;BQ$5,'[1]NBA-Data-1980-2019'!$B$1:$B$16305&amp;'[1]NBA-Data-1980-2019'!$A$1:$A$16305,'[1]NBA-Data-1980-2019'!$F$1:$F$16305,"",0)</f>
        <v/>
      </c>
      <c r="BR89" s="2" t="str" cm="1">
        <f t="array" ref="BR89">_xlfn.XLOOKUP($A89&amp;BR$5,'[1]NBA-Data-1980-2019'!$B$1:$B$16305&amp;'[1]NBA-Data-1980-2019'!$A$1:$A$16305,'[1]NBA-Data-1980-2019'!$F$1:$F$16305,"",0)</f>
        <v/>
      </c>
      <c r="BS89" s="2" cm="1">
        <f t="array" ref="BS89">_xlfn.XLOOKUP($A89&amp;BS$5,'[1]NBA-Data-1980-2019'!$B$1:$B$16305&amp;'[1]NBA-Data-1980-2019'!$A$1:$A$16305,'[1]NBA-Data-1980-2019'!$F$1:$F$16305,"",0)</f>
        <v>6</v>
      </c>
      <c r="BT89" s="2" cm="1">
        <f t="array" ref="BT89">_xlfn.XLOOKUP($A89&amp;BT$5,'[1]NBA-Data-1980-2019'!$B$1:$B$16305&amp;'[1]NBA-Data-1980-2019'!$A$1:$A$16305,'[1]NBA-Data-1980-2019'!$F$1:$F$16305,"",0)</f>
        <v>10.3</v>
      </c>
      <c r="BU89" s="2" cm="1">
        <f t="array" ref="BU89">_xlfn.XLOOKUP($A89&amp;BU$5,'[1]NBA-Data-1980-2019'!$B$1:$B$16305&amp;'[1]NBA-Data-1980-2019'!$A$1:$A$16305,'[1]NBA-Data-1980-2019'!$F$1:$F$16305,"",0)</f>
        <v>11.4</v>
      </c>
      <c r="BV89" s="2" cm="1">
        <f t="array" ref="BV89">_xlfn.XLOOKUP($A89&amp;BV$5,'[1]NBA-Data-1980-2019'!$B$1:$B$16305&amp;'[1]NBA-Data-1980-2019'!$A$1:$A$16305,'[1]NBA-Data-1980-2019'!$F$1:$F$16305,"",0)</f>
        <v>13.5</v>
      </c>
      <c r="BW89" s="2" t="str" cm="1">
        <f t="array" ref="BW89">_xlfn.XLOOKUP($A89&amp;BW$5,'[1]NBA-Data-1980-2019'!$B$1:$B$16305&amp;'[1]NBA-Data-1980-2019'!$A$1:$A$16305,'[1]NBA-Data-1980-2019'!$F$1:$F$16305,"",0)</f>
        <v/>
      </c>
      <c r="BX89" s="2" t="str" cm="1">
        <f t="array" ref="BX89">_xlfn.XLOOKUP($A89&amp;BX$5,'[1]NBA-Data-1980-2019'!$B$1:$B$16305&amp;'[1]NBA-Data-1980-2019'!$A$1:$A$16305,'[1]NBA-Data-1980-2019'!$F$1:$F$16305,"",0)</f>
        <v/>
      </c>
      <c r="BY89" s="2" t="str" cm="1">
        <f t="array" ref="BY89">_xlfn.XLOOKUP($A89&amp;BY$5,'[1]NBA-Data-1980-2019'!$B$1:$B$16305&amp;'[1]NBA-Data-1980-2019'!$A$1:$A$16305,'[1]NBA-Data-1980-2019'!$F$1:$F$16305,"",0)</f>
        <v/>
      </c>
      <c r="BZ89" s="2" t="str" cm="1">
        <f t="array" ref="BZ89">_xlfn.XLOOKUP($A89&amp;BZ$5,'[1]NBA-Data-1980-2019'!$B$1:$B$16305&amp;'[1]NBA-Data-1980-2019'!$A$1:$A$16305,'[1]NBA-Data-1980-2019'!$F$1:$F$16305,"",0)</f>
        <v/>
      </c>
      <c r="CA89" s="2" t="str" cm="1">
        <f t="array" ref="CA89">_xlfn.XLOOKUP($A89&amp;CA$5,'[1]NBA-Data-1980-2019'!$B$1:$B$16305&amp;'[1]NBA-Data-1980-2019'!$A$1:$A$16305,'[1]NBA-Data-1980-2019'!$F$1:$F$16305,"",0)</f>
        <v/>
      </c>
      <c r="CB89" s="2" t="str" cm="1">
        <f t="array" ref="CB89">_xlfn.XLOOKUP($A89&amp;CB$5,'[1]NBA-Data-1980-2019'!$B$1:$B$16305&amp;'[1]NBA-Data-1980-2019'!$A$1:$A$16305,'[1]NBA-Data-1980-2019'!$F$1:$F$16305,"",0)</f>
        <v/>
      </c>
      <c r="CC89" s="2" t="str" cm="1">
        <f t="array" ref="CC89">_xlfn.XLOOKUP($A89&amp;CC$5,'[1]NBA-Data-1980-2019'!$B$1:$B$16305&amp;'[1]NBA-Data-1980-2019'!$A$1:$A$16305,'[1]NBA-Data-1980-2019'!$F$1:$F$16305,"",0)</f>
        <v/>
      </c>
      <c r="CD89" s="2" t="str" cm="1">
        <f t="array" ref="CD89">_xlfn.XLOOKUP($A89&amp;CD$5,'[1]NBA-Data-1980-2019'!$B$1:$B$16305&amp;'[1]NBA-Data-1980-2019'!$A$1:$A$16305,'[1]NBA-Data-1980-2019'!$F$1:$F$16305,"",0)</f>
        <v/>
      </c>
      <c r="CE89" s="2" t="str" cm="1">
        <f t="array" ref="CE89">_xlfn.XLOOKUP($A89&amp;CE$5,'[1]NBA-Data-1980-2019'!$B$1:$B$16305&amp;'[1]NBA-Data-1980-2019'!$A$1:$A$16305,'[1]NBA-Data-1980-2019'!$F$1:$F$16305,"",0)</f>
        <v/>
      </c>
      <c r="CF89" s="2" t="str" cm="1">
        <f t="array" ref="CF89">_xlfn.XLOOKUP($A89&amp;CF$5,'[1]NBA-Data-1980-2019'!$B$1:$B$16305&amp;'[1]NBA-Data-1980-2019'!$A$1:$A$16305,'[1]NBA-Data-1980-2019'!$F$1:$F$16305,"",0)</f>
        <v/>
      </c>
      <c r="CG89" s="2" t="str" cm="1">
        <f t="array" ref="CG89">_xlfn.XLOOKUP($A89&amp;CG$5,'[1]NBA-Data-1980-2019'!$B$1:$B$16305&amp;'[1]NBA-Data-1980-2019'!$A$1:$A$16305,'[1]NBA-Data-1980-2019'!$F$1:$F$16305,"",0)</f>
        <v/>
      </c>
      <c r="CH89" s="2" t="str" cm="1">
        <f t="array" ref="CH89">_xlfn.XLOOKUP($A89&amp;CH$5,'[1]NBA-Data-1980-2019'!$B$1:$B$16305&amp;'[1]NBA-Data-1980-2019'!$A$1:$A$16305,'[1]NBA-Data-1980-2019'!$F$1:$F$16305,"",0)</f>
        <v/>
      </c>
      <c r="CI89" s="2" t="str" cm="1">
        <f t="array" ref="CI89">_xlfn.XLOOKUP($A89&amp;CI$5,'[1]NBA-Data-1980-2019'!$B$1:$B$16305&amp;'[1]NBA-Data-1980-2019'!$A$1:$A$16305,'[1]NBA-Data-1980-2019'!$F$1:$F$16305,"",0)</f>
        <v/>
      </c>
      <c r="CJ89" s="2" t="str" cm="1">
        <f t="array" ref="CJ89">_xlfn.XLOOKUP($A89&amp;CJ$5,'[1]NBA-Data-1980-2019'!$B$1:$B$16305&amp;'[1]NBA-Data-1980-2019'!$A$1:$A$16305,'[1]NBA-Data-1980-2019'!$F$1:$F$16305,"",0)</f>
        <v/>
      </c>
      <c r="CK89" s="2" t="str" cm="1">
        <f t="array" ref="CK89">_xlfn.XLOOKUP($A89&amp;CK$5,'[1]NBA-Data-1980-2019'!$B$1:$B$16305&amp;'[1]NBA-Data-1980-2019'!$A$1:$A$16305,'[1]NBA-Data-1980-2019'!$F$1:$F$16305,"",0)</f>
        <v/>
      </c>
      <c r="CL89" s="2" t="str" cm="1">
        <f t="array" ref="CL89">_xlfn.XLOOKUP($A89&amp;CL$5,'[1]NBA-Data-1980-2019'!$B$1:$B$16305&amp;'[1]NBA-Data-1980-2019'!$A$1:$A$16305,'[1]NBA-Data-1980-2019'!$F$1:$F$16305,"",0)</f>
        <v/>
      </c>
      <c r="CM89" s="2" t="str" cm="1">
        <f t="array" ref="CM89">_xlfn.XLOOKUP($A89&amp;CM$5,'[1]NBA-Data-1980-2019'!$B$1:$B$16305&amp;'[1]NBA-Data-1980-2019'!$A$1:$A$16305,'[1]NBA-Data-1980-2019'!$F$1:$F$16305,"",0)</f>
        <v/>
      </c>
      <c r="CN89" s="2" t="str" cm="1">
        <f t="array" ref="CN89">_xlfn.XLOOKUP($A89&amp;CN$5,'[1]NBA-Data-1980-2019'!$B$1:$B$16305&amp;'[1]NBA-Data-1980-2019'!$A$1:$A$16305,'[1]NBA-Data-1980-2019'!$F$1:$F$16305,"",0)</f>
        <v/>
      </c>
      <c r="CO89" s="2" t="str" cm="1">
        <f t="array" ref="CO89">_xlfn.XLOOKUP($A89&amp;CO$5,'[1]NBA-Data-1980-2019'!$B$1:$B$16305&amp;'[1]NBA-Data-1980-2019'!$A$1:$A$16305,'[1]NBA-Data-1980-2019'!$F$1:$F$16305,"",0)</f>
        <v/>
      </c>
      <c r="CP89" s="2" t="str" cm="1">
        <f t="array" ref="CP89">_xlfn.XLOOKUP($A89&amp;CP$5,'[1]NBA-Data-1980-2019'!$B$1:$B$16305&amp;'[1]NBA-Data-1980-2019'!$A$1:$A$16305,'[1]NBA-Data-1980-2019'!$F$1:$F$16305,"",0)</f>
        <v/>
      </c>
      <c r="CQ89" s="2" t="str" cm="1">
        <f t="array" ref="CQ89">_xlfn.XLOOKUP($A89&amp;CQ$5,'[1]NBA-Data-1980-2019'!$B$1:$B$16305&amp;'[1]NBA-Data-1980-2019'!$A$1:$A$16305,'[1]NBA-Data-1980-2019'!$F$1:$F$16305,"",0)</f>
        <v/>
      </c>
      <c r="CR89" s="2" t="str" cm="1">
        <f t="array" ref="CR89">_xlfn.XLOOKUP($A89&amp;CR$5,'[1]NBA-Data-1980-2019'!$B$1:$B$16305&amp;'[1]NBA-Data-1980-2019'!$A$1:$A$16305,'[1]NBA-Data-1980-2019'!$F$1:$F$16305,"",0)</f>
        <v/>
      </c>
      <c r="CS89" s="2" t="str" cm="1">
        <f t="array" ref="CS89">_xlfn.XLOOKUP($A89&amp;CS$5,'[1]NBA-Data-1980-2019'!$B$1:$B$16305&amp;'[1]NBA-Data-1980-2019'!$A$1:$A$16305,'[1]NBA-Data-1980-2019'!$F$1:$F$16305,"",0)</f>
        <v/>
      </c>
      <c r="CU89" s="2" t="str">
        <f>_xlfn.XLOOKUP($A89,TEAMS!$G$1:$G$839,TEAMS!$H$1:$H$839,"",0)</f>
        <v>PF</v>
      </c>
      <c r="CV89" s="2" t="str">
        <f>_xlfn.XLOOKUP($CU89,DASHBOARD!$B$22:$B$27,DASHBOARD!$C$22:$C$27,"",0)</f>
        <v>FORWARD</v>
      </c>
      <c r="CY89" s="63">
        <f>SUMIFS('[1]NBA-Data-1980-2019'!$G$1:$G$16305,'[1]NBA-Data-1980-2019'!$B$1:$B$16305,$A89,'[1]NBA-Data-1980-2019'!$A$1:$A$16305,CY$9)</f>
        <v>0</v>
      </c>
      <c r="CZ89" s="63">
        <f>SUMIFS('[1]NBA-Data-1980-2019'!$G$1:$G$16305,'[1]NBA-Data-1980-2019'!$B$1:$B$16305,$A89,'[1]NBA-Data-1980-2019'!$A$1:$A$16305,CZ$9)</f>
        <v>0</v>
      </c>
      <c r="DA89" s="63">
        <f>SUMIFS('[1]NBA-Data-1980-2019'!$G$1:$G$16305,'[1]NBA-Data-1980-2019'!$B$1:$B$16305,$A89,'[1]NBA-Data-1980-2019'!$A$1:$A$16305,DA$9)</f>
        <v>0</v>
      </c>
      <c r="DB89" s="63">
        <f>SUMIFS('[1]NBA-Data-1980-2019'!$G$1:$G$16305,'[1]NBA-Data-1980-2019'!$B$1:$B$16305,$A89,'[1]NBA-Data-1980-2019'!$A$1:$A$16305,DB$9)</f>
        <v>0</v>
      </c>
      <c r="DC89" s="63">
        <f>SUMIFS('[1]NBA-Data-1980-2019'!$G$1:$G$16305,'[1]NBA-Data-1980-2019'!$B$1:$B$16305,$A89,'[1]NBA-Data-1980-2019'!$A$1:$A$16305,DC$9)</f>
        <v>0</v>
      </c>
      <c r="DD89" s="63">
        <f>SUMIFS('[1]NBA-Data-1980-2019'!$G$1:$G$16305,'[1]NBA-Data-1980-2019'!$B$1:$B$16305,$A89,'[1]NBA-Data-1980-2019'!$A$1:$A$16305,DD$9)</f>
        <v>534000</v>
      </c>
      <c r="DE89" s="63">
        <f>SUMIFS('[1]NBA-Data-1980-2019'!$G$1:$G$16305,'[1]NBA-Data-1980-2019'!$B$1:$B$16305,$A89,'[1]NBA-Data-1980-2019'!$A$1:$A$16305,DE$9)</f>
        <v>614000</v>
      </c>
      <c r="DF89" s="63">
        <f>SUMIFS('[1]NBA-Data-1980-2019'!$G$1:$G$16305,'[1]NBA-Data-1980-2019'!$B$1:$B$16305,$A89,'[1]NBA-Data-1980-2019'!$A$1:$A$16305,DF$9)</f>
        <v>693840</v>
      </c>
      <c r="DG89" s="63">
        <f>SUMIFS('[1]NBA-Data-1980-2019'!$G$1:$G$16305,'[1]NBA-Data-1980-2019'!$B$1:$B$16305,$A89,'[1]NBA-Data-1980-2019'!$A$1:$A$16305,DG$9)</f>
        <v>450000</v>
      </c>
      <c r="DH89" s="63">
        <f>SUMIFS('[1]NBA-Data-1980-2019'!$G$1:$G$16305,'[1]NBA-Data-1980-2019'!$B$1:$B$16305,$A89,'[1]NBA-Data-1980-2019'!$A$1:$A$16305,DH$9)</f>
        <v>0</v>
      </c>
      <c r="DI89" s="63">
        <f>SUMIFS('[1]NBA-Data-1980-2019'!$G$1:$G$16305,'[1]NBA-Data-1980-2019'!$B$1:$B$16305,$A89,'[1]NBA-Data-1980-2019'!$A$1:$A$16305,DI$9)</f>
        <v>0</v>
      </c>
      <c r="DJ89" s="63">
        <f>SUMIFS('[1]NBA-Data-1980-2019'!$G$1:$G$16305,'[1]NBA-Data-1980-2019'!$B$1:$B$16305,$A89,'[1]NBA-Data-1980-2019'!$A$1:$A$16305,DJ$9)</f>
        <v>0</v>
      </c>
      <c r="DK89" s="63">
        <f>SUMIFS('[1]NBA-Data-1980-2019'!$G$1:$G$16305,'[1]NBA-Data-1980-2019'!$B$1:$B$16305,$A89,'[1]NBA-Data-1980-2019'!$A$1:$A$16305,DK$9)</f>
        <v>0</v>
      </c>
      <c r="DL89" s="63">
        <f>SUMIFS('[1]NBA-Data-1980-2019'!$G$1:$G$16305,'[1]NBA-Data-1980-2019'!$B$1:$B$16305,$A89,'[1]NBA-Data-1980-2019'!$A$1:$A$16305,DL$9)</f>
        <v>0</v>
      </c>
      <c r="DM89" s="63">
        <f>SUMIFS('[1]NBA-Data-1980-2019'!$G$1:$G$16305,'[1]NBA-Data-1980-2019'!$B$1:$B$16305,$A89,'[1]NBA-Data-1980-2019'!$A$1:$A$16305,DM$9)</f>
        <v>0</v>
      </c>
      <c r="DN89" s="63">
        <f>SUMIFS('[1]NBA-Data-1980-2019'!$G$1:$G$16305,'[1]NBA-Data-1980-2019'!$B$1:$B$16305,$A89,'[1]NBA-Data-1980-2019'!$A$1:$A$16305,DN$9)</f>
        <v>0</v>
      </c>
      <c r="DO89" s="63">
        <f>SUMIFS('[1]NBA-Data-1980-2019'!$G$1:$G$16305,'[1]NBA-Data-1980-2019'!$B$1:$B$16305,$A89,'[1]NBA-Data-1980-2019'!$A$1:$A$16305,DO$9)</f>
        <v>0</v>
      </c>
      <c r="DP89" s="63">
        <f>SUMIFS('[1]NBA-Data-1980-2019'!$G$1:$G$16305,'[1]NBA-Data-1980-2019'!$B$1:$B$16305,$A89,'[1]NBA-Data-1980-2019'!$A$1:$A$16305,DP$9)</f>
        <v>0</v>
      </c>
      <c r="DQ89" s="63">
        <f>SUMIFS('[1]NBA-Data-1980-2019'!$G$1:$G$16305,'[1]NBA-Data-1980-2019'!$B$1:$B$16305,$A89,'[1]NBA-Data-1980-2019'!$A$1:$A$16305,DQ$9)</f>
        <v>0</v>
      </c>
      <c r="DR89" s="63">
        <f>SUMIFS('[1]NBA-Data-1980-2019'!$G$1:$G$16305,'[1]NBA-Data-1980-2019'!$B$1:$B$16305,$A89,'[1]NBA-Data-1980-2019'!$A$1:$A$16305,DR$9)</f>
        <v>0</v>
      </c>
      <c r="DS89" s="63">
        <f>SUMIFS('[1]NBA-Data-1980-2019'!$G$1:$G$16305,'[1]NBA-Data-1980-2019'!$B$1:$B$16305,$A89,'[1]NBA-Data-1980-2019'!$A$1:$A$16305,DS$9)</f>
        <v>0</v>
      </c>
      <c r="DT89" s="63">
        <f>SUMIFS('[1]NBA-Data-1980-2019'!$G$1:$G$16305,'[1]NBA-Data-1980-2019'!$B$1:$B$16305,$A89,'[1]NBA-Data-1980-2019'!$A$1:$A$16305,DT$9)</f>
        <v>0</v>
      </c>
      <c r="DU89" s="63">
        <f>SUMIFS('[1]NBA-Data-1980-2019'!$G$1:$G$16305,'[1]NBA-Data-1980-2019'!$B$1:$B$16305,$A89,'[1]NBA-Data-1980-2019'!$A$1:$A$16305,DU$9)</f>
        <v>0</v>
      </c>
      <c r="DV89" s="63">
        <f>SUMIFS('[1]NBA-Data-1980-2019'!$G$1:$G$16305,'[1]NBA-Data-1980-2019'!$B$1:$B$16305,$A89,'[1]NBA-Data-1980-2019'!$A$1:$A$16305,DV$9)</f>
        <v>0</v>
      </c>
      <c r="DW89" s="63">
        <f>SUMIFS('[1]NBA-Data-1980-2019'!$G$1:$G$16305,'[1]NBA-Data-1980-2019'!$B$1:$B$16305,$A89,'[1]NBA-Data-1980-2019'!$A$1:$A$16305,DW$9)</f>
        <v>0</v>
      </c>
      <c r="DX89" s="63">
        <f>SUMIFS('[1]NBA-Data-1980-2019'!$G$1:$G$16305,'[1]NBA-Data-1980-2019'!$B$1:$B$16305,$A89,'[1]NBA-Data-1980-2019'!$A$1:$A$16305,DX$9)</f>
        <v>0</v>
      </c>
      <c r="DY89" s="63">
        <f>SUMIFS('[1]NBA-Data-1980-2019'!$G$1:$G$16305,'[1]NBA-Data-1980-2019'!$B$1:$B$16305,$A89,'[1]NBA-Data-1980-2019'!$A$1:$A$16305,DY$9)</f>
        <v>0</v>
      </c>
      <c r="DZ89" s="63">
        <f>SUMIFS('[1]NBA-Data-1980-2019'!$G$1:$G$16305,'[1]NBA-Data-1980-2019'!$B$1:$B$16305,$A89,'[1]NBA-Data-1980-2019'!$A$1:$A$16305,DZ$9)</f>
        <v>0</v>
      </c>
      <c r="EA89" s="63">
        <f>SUMIFS('[1]NBA-Data-1980-2019'!$G$1:$G$16305,'[1]NBA-Data-1980-2019'!$B$1:$B$16305,$A89,'[1]NBA-Data-1980-2019'!$A$1:$A$16305,EA$9)</f>
        <v>0</v>
      </c>
      <c r="EB89" s="63">
        <f>SUMIFS('[1]NBA-Data-1980-2019'!$G$1:$G$16305,'[1]NBA-Data-1980-2019'!$B$1:$B$16305,$A89,'[1]NBA-Data-1980-2019'!$A$1:$A$16305,EB$9)</f>
        <v>0</v>
      </c>
      <c r="EC89" s="63">
        <f>SUMIFS('[1]NBA-Data-1980-2019'!$G$1:$G$16305,'[1]NBA-Data-1980-2019'!$B$1:$B$16305,$A89,'[1]NBA-Data-1980-2019'!$A$1:$A$16305,EC$9)</f>
        <v>0</v>
      </c>
      <c r="ED89" s="63">
        <f>SUMIFS('[1]NBA-Data-1980-2019'!$G$1:$G$16305,'[1]NBA-Data-1980-2019'!$B$1:$B$16305,$A89,'[1]NBA-Data-1980-2019'!$A$1:$A$16305,ED$9)</f>
        <v>0</v>
      </c>
      <c r="EH89" s="2" t="s">
        <v>1273</v>
      </c>
    </row>
    <row r="90" spans="1:165" x14ac:dyDescent="0.2">
      <c r="A90" s="2" t="s">
        <v>731</v>
      </c>
      <c r="B90" s="2" t="str" cm="1">
        <f t="array" ref="B90">_xlfn.XLOOKUP($A90&amp;B$5,'[1]NBA-Data-1980-2019'!$B$1:$B$16305&amp;'[1]NBA-Data-1980-2019'!$A$1:$A$16305,'[1]NBA-Data-1980-2019'!$D$1:$D$16305,"",0)</f>
        <v/>
      </c>
      <c r="C90" s="2" t="str" cm="1">
        <f t="array" ref="C90">_xlfn.XLOOKUP($A90&amp;C$5,'[1]NBA-Data-1980-2019'!$B$1:$B$16305&amp;'[1]NBA-Data-1980-2019'!$A$1:$A$16305,'[1]NBA-Data-1980-2019'!$D$1:$D$16305,"",0)</f>
        <v/>
      </c>
      <c r="D90" s="2" t="str" cm="1">
        <f t="array" ref="D90">_xlfn.XLOOKUP($A90&amp;D$5,'[1]NBA-Data-1980-2019'!$B$1:$B$16305&amp;'[1]NBA-Data-1980-2019'!$A$1:$A$16305,'[1]NBA-Data-1980-2019'!$D$1:$D$16305,"",0)</f>
        <v/>
      </c>
      <c r="E90" s="2" t="str" cm="1">
        <f t="array" ref="E90">_xlfn.XLOOKUP($A90&amp;E$5,'[1]NBA-Data-1980-2019'!$B$1:$B$16305&amp;'[1]NBA-Data-1980-2019'!$A$1:$A$16305,'[1]NBA-Data-1980-2019'!$D$1:$D$16305,"",0)</f>
        <v/>
      </c>
      <c r="F90" s="2" t="str" cm="1">
        <f t="array" ref="F90">_xlfn.XLOOKUP($A90&amp;F$5,'[1]NBA-Data-1980-2019'!$B$1:$B$16305&amp;'[1]NBA-Data-1980-2019'!$A$1:$A$16305,'[1]NBA-Data-1980-2019'!$D$1:$D$16305,"",0)</f>
        <v/>
      </c>
      <c r="G90" s="2" t="str" cm="1">
        <f t="array" ref="G90">_xlfn.XLOOKUP($A90&amp;G$5,'[1]NBA-Data-1980-2019'!$B$1:$B$16305&amp;'[1]NBA-Data-1980-2019'!$A$1:$A$16305,'[1]NBA-Data-1980-2019'!$D$1:$D$16305,"",0)</f>
        <v/>
      </c>
      <c r="H90" s="2" t="str" cm="1">
        <f t="array" ref="H90">_xlfn.XLOOKUP($A90&amp;H$5,'[1]NBA-Data-1980-2019'!$B$1:$B$16305&amp;'[1]NBA-Data-1980-2019'!$A$1:$A$16305,'[1]NBA-Data-1980-2019'!$D$1:$D$16305,"",0)</f>
        <v/>
      </c>
      <c r="I90" s="2" t="str" cm="1">
        <f t="array" ref="I90">_xlfn.XLOOKUP($A90&amp;I$5,'[1]NBA-Data-1980-2019'!$B$1:$B$16305&amp;'[1]NBA-Data-1980-2019'!$A$1:$A$16305,'[1]NBA-Data-1980-2019'!$D$1:$D$16305,"",0)</f>
        <v/>
      </c>
      <c r="J90" s="2" t="str" cm="1">
        <f t="array" ref="J90">_xlfn.XLOOKUP($A90&amp;J$5,'[1]NBA-Data-1980-2019'!$B$1:$B$16305&amp;'[1]NBA-Data-1980-2019'!$A$1:$A$16305,'[1]NBA-Data-1980-2019'!$D$1:$D$16305,"",0)</f>
        <v/>
      </c>
      <c r="K90" s="2" t="str" cm="1">
        <f t="array" ref="K90">_xlfn.XLOOKUP($A90&amp;K$5,'[1]NBA-Data-1980-2019'!$B$1:$B$16305&amp;'[1]NBA-Data-1980-2019'!$A$1:$A$16305,'[1]NBA-Data-1980-2019'!$D$1:$D$16305,"",0)</f>
        <v/>
      </c>
      <c r="L90" s="2" t="str" cm="1">
        <f t="array" ref="L90">_xlfn.XLOOKUP($A90&amp;L$5,'[1]NBA-Data-1980-2019'!$B$1:$B$16305&amp;'[1]NBA-Data-1980-2019'!$A$1:$A$16305,'[1]NBA-Data-1980-2019'!$D$1:$D$16305,"",0)</f>
        <v/>
      </c>
      <c r="M90" s="2" t="str" cm="1">
        <f t="array" ref="M90">_xlfn.XLOOKUP($A90&amp;M$5,'[1]NBA-Data-1980-2019'!$B$1:$B$16305&amp;'[1]NBA-Data-1980-2019'!$A$1:$A$16305,'[1]NBA-Data-1980-2019'!$D$1:$D$16305,"",0)</f>
        <v/>
      </c>
      <c r="N90" s="2" t="str" cm="1">
        <f t="array" ref="N90">_xlfn.XLOOKUP($A90&amp;N$5,'[1]NBA-Data-1980-2019'!$B$1:$B$16305&amp;'[1]NBA-Data-1980-2019'!$A$1:$A$16305,'[1]NBA-Data-1980-2019'!$D$1:$D$16305,"",0)</f>
        <v/>
      </c>
      <c r="O90" s="2" t="str" cm="1">
        <f t="array" ref="O90">_xlfn.XLOOKUP($A90&amp;O$5,'[1]NBA-Data-1980-2019'!$B$1:$B$16305&amp;'[1]NBA-Data-1980-2019'!$A$1:$A$16305,'[1]NBA-Data-1980-2019'!$D$1:$D$16305,"",0)</f>
        <v>NOH</v>
      </c>
      <c r="P90" s="2" t="str" cm="1">
        <f t="array" ref="P90">_xlfn.XLOOKUP($A90&amp;P$5,'[1]NBA-Data-1980-2019'!$B$1:$B$16305&amp;'[1]NBA-Data-1980-2019'!$A$1:$A$16305,'[1]NBA-Data-1980-2019'!$D$1:$D$16305,"",0)</f>
        <v>NOH</v>
      </c>
      <c r="Q90" s="2" t="str" cm="1">
        <f t="array" ref="Q90">_xlfn.XLOOKUP($A90&amp;Q$5,'[1]NBA-Data-1980-2019'!$B$1:$B$16305&amp;'[1]NBA-Data-1980-2019'!$A$1:$A$16305,'[1]NBA-Data-1980-2019'!$D$1:$D$16305,"",0)</f>
        <v>NOK</v>
      </c>
      <c r="R90" s="2" t="str" cm="1">
        <f t="array" ref="R90">_xlfn.XLOOKUP($A90&amp;R$5,'[1]NBA-Data-1980-2019'!$B$1:$B$16305&amp;'[1]NBA-Data-1980-2019'!$A$1:$A$16305,'[1]NBA-Data-1980-2019'!$D$1:$D$16305,"",0)</f>
        <v>NOK</v>
      </c>
      <c r="S90" s="2" t="str" cm="1">
        <f t="array" ref="S90">_xlfn.XLOOKUP($A90&amp;S$5,'[1]NBA-Data-1980-2019'!$B$1:$B$16305&amp;'[1]NBA-Data-1980-2019'!$A$1:$A$16305,'[1]NBA-Data-1980-2019'!$D$1:$D$16305,"",0)</f>
        <v>NOH</v>
      </c>
      <c r="T90" s="2" t="str" cm="1">
        <f t="array" ref="T90">_xlfn.XLOOKUP($A90&amp;T$5,'[1]NBA-Data-1980-2019'!$B$1:$B$16305&amp;'[1]NBA-Data-1980-2019'!$A$1:$A$16305,'[1]NBA-Data-1980-2019'!$D$1:$D$16305,"",0)</f>
        <v>NOH</v>
      </c>
      <c r="U90" s="2" t="str" cm="1">
        <f t="array" ref="U90">_xlfn.XLOOKUP($A90&amp;U$5,'[1]NBA-Data-1980-2019'!$B$1:$B$16305&amp;'[1]NBA-Data-1980-2019'!$A$1:$A$16305,'[1]NBA-Data-1980-2019'!$D$1:$D$16305,"",0)</f>
        <v>NOH</v>
      </c>
      <c r="V90" s="2" t="str" cm="1">
        <f t="array" ref="V90">_xlfn.XLOOKUP($A90&amp;V$5,'[1]NBA-Data-1980-2019'!$B$1:$B$16305&amp;'[1]NBA-Data-1980-2019'!$A$1:$A$16305,'[1]NBA-Data-1980-2019'!$D$1:$D$16305,"",0)</f>
        <v>NOH</v>
      </c>
      <c r="W90" s="2" t="str" cm="1">
        <f t="array" ref="W90">_xlfn.XLOOKUP($A90&amp;W$5,'[1]NBA-Data-1980-2019'!$B$1:$B$16305&amp;'[1]NBA-Data-1980-2019'!$A$1:$A$16305,'[1]NBA-Data-1980-2019'!$D$1:$D$16305,"",0)</f>
        <v>IND</v>
      </c>
      <c r="X90" s="2" t="str" cm="1">
        <f t="array" ref="X90">_xlfn.XLOOKUP($A90&amp;X$5,'[1]NBA-Data-1980-2019'!$B$1:$B$16305&amp;'[1]NBA-Data-1980-2019'!$A$1:$A$16305,'[1]NBA-Data-1980-2019'!$D$1:$D$16305,"",0)</f>
        <v>IND</v>
      </c>
      <c r="Y90" s="2" t="str" cm="1">
        <f t="array" ref="Y90">_xlfn.XLOOKUP($A90&amp;Y$5,'[1]NBA-Data-1980-2019'!$B$1:$B$16305&amp;'[1]NBA-Data-1980-2019'!$A$1:$A$16305,'[1]NBA-Data-1980-2019'!$D$1:$D$16305,"",0)</f>
        <v>IND</v>
      </c>
      <c r="Z90" s="2" t="str" cm="1">
        <f t="array" ref="Z90">_xlfn.XLOOKUP($A90&amp;Z$5,'[1]NBA-Data-1980-2019'!$B$1:$B$16305&amp;'[1]NBA-Data-1980-2019'!$A$1:$A$16305,'[1]NBA-Data-1980-2019'!$D$1:$D$16305,"",0)</f>
        <v>IND</v>
      </c>
      <c r="AA90" s="2" t="str" cm="1">
        <f t="array" ref="AA90">_xlfn.XLOOKUP($A90&amp;AA$5,'[1]NBA-Data-1980-2019'!$B$1:$B$16305&amp;'[1]NBA-Data-1980-2019'!$A$1:$A$16305,'[1]NBA-Data-1980-2019'!$D$1:$D$16305,"",0)</f>
        <v>SAS</v>
      </c>
      <c r="AB90" s="2" t="str" cm="1">
        <f t="array" ref="AB90">_xlfn.XLOOKUP($A90&amp;AB$5,'[1]NBA-Data-1980-2019'!$B$1:$B$16305&amp;'[1]NBA-Data-1980-2019'!$A$1:$A$16305,'[1]NBA-Data-1980-2019'!$D$1:$D$16305,"",0)</f>
        <v>GSW</v>
      </c>
      <c r="AC90" s="2" t="str" cm="1">
        <f t="array" ref="AC90">_xlfn.XLOOKUP($A90&amp;AC$5,'[1]NBA-Data-1980-2019'!$B$1:$B$16305&amp;'[1]NBA-Data-1980-2019'!$A$1:$A$16305,'[1]NBA-Data-1980-2019'!$D$1:$D$16305,"",0)</f>
        <v>GSW</v>
      </c>
      <c r="AD90" s="2" t="str" cm="1">
        <f t="array" ref="AD90">_xlfn.XLOOKUP($A90&amp;AD$5,'[1]NBA-Data-1980-2019'!$B$1:$B$16305&amp;'[1]NBA-Data-1980-2019'!$A$1:$A$16305,'[1]NBA-Data-1980-2019'!$D$1:$D$16305,"",0)</f>
        <v/>
      </c>
      <c r="AE90" s="2" t="str" cm="1">
        <f t="array" ref="AE90">_xlfn.XLOOKUP($A90&amp;AE$5,'[1]NBA-Data-1980-2019'!$B$1:$B$16305&amp;'[1]NBA-Data-1980-2019'!$A$1:$A$16305,'[1]NBA-Data-1980-2019'!$D$1:$D$16305,"",0)</f>
        <v/>
      </c>
      <c r="AF90" s="2" t="str" cm="1">
        <f t="array" ref="AF90">_xlfn.XLOOKUP($A90&amp;AF$5,'[1]NBA-Data-1980-2019'!$B$1:$B$16305&amp;'[1]NBA-Data-1980-2019'!$A$1:$A$16305,'[1]NBA-Data-1980-2019'!$D$1:$D$16305,"",0)</f>
        <v/>
      </c>
      <c r="AG90" s="2" t="str" cm="1">
        <f t="array" ref="AG90">_xlfn.XLOOKUP($A90&amp;AG$5,'[1]NBA-Data-1980-2019'!$B$1:$B$16305&amp;'[1]NBA-Data-1980-2019'!$A$1:$A$16305,'[1]NBA-Data-1980-2019'!$D$1:$D$16305,"",0)</f>
        <v/>
      </c>
      <c r="AH90" s="2" t="str" cm="1">
        <f t="array" ref="AH90">_xlfn.XLOOKUP($A90&amp;AH$5,'[1]NBA-Data-1980-2019'!$B$1:$B$16305&amp;'[1]NBA-Data-1980-2019'!$A$1:$A$16305,'[1]NBA-Data-1980-2019'!$H$1:$H$16305,"",0)</f>
        <v/>
      </c>
      <c r="AI90" s="2" t="str" cm="1">
        <f t="array" ref="AI90">_xlfn.XLOOKUP($A90&amp;AI$5,'[1]NBA-Data-1980-2019'!$B$1:$B$16305&amp;'[1]NBA-Data-1980-2019'!$A$1:$A$16305,'[1]NBA-Data-1980-2019'!$H$1:$H$16305,"",0)</f>
        <v/>
      </c>
      <c r="AJ90" s="2" t="str" cm="1">
        <f t="array" ref="AJ90">_xlfn.XLOOKUP($A90&amp;AJ$5,'[1]NBA-Data-1980-2019'!$B$1:$B$16305&amp;'[1]NBA-Data-1980-2019'!$A$1:$A$16305,'[1]NBA-Data-1980-2019'!$H$1:$H$16305,"",0)</f>
        <v/>
      </c>
      <c r="AK90" s="2" t="str" cm="1">
        <f t="array" ref="AK90">_xlfn.XLOOKUP($A90&amp;AK$5,'[1]NBA-Data-1980-2019'!$B$1:$B$16305&amp;'[1]NBA-Data-1980-2019'!$A$1:$A$16305,'[1]NBA-Data-1980-2019'!$H$1:$H$16305,"",0)</f>
        <v/>
      </c>
      <c r="AL90" s="2" t="str" cm="1">
        <f t="array" ref="AL90">_xlfn.XLOOKUP($A90&amp;AL$5,'[1]NBA-Data-1980-2019'!$B$1:$B$16305&amp;'[1]NBA-Data-1980-2019'!$A$1:$A$16305,'[1]NBA-Data-1980-2019'!$H$1:$H$16305,"",0)</f>
        <v/>
      </c>
      <c r="AM90" s="2" t="str" cm="1">
        <f t="array" ref="AM90">_xlfn.XLOOKUP($A90&amp;AM$5,'[1]NBA-Data-1980-2019'!$B$1:$B$16305&amp;'[1]NBA-Data-1980-2019'!$A$1:$A$16305,'[1]NBA-Data-1980-2019'!$H$1:$H$16305,"",0)</f>
        <v/>
      </c>
      <c r="AN90" s="2" t="str" cm="1">
        <f t="array" ref="AN90">_xlfn.XLOOKUP($A90&amp;AN$5,'[1]NBA-Data-1980-2019'!$B$1:$B$16305&amp;'[1]NBA-Data-1980-2019'!$A$1:$A$16305,'[1]NBA-Data-1980-2019'!$H$1:$H$16305,"",0)</f>
        <v/>
      </c>
      <c r="AO90" s="2" t="str" cm="1">
        <f t="array" ref="AO90">_xlfn.XLOOKUP($A90&amp;AO$5,'[1]NBA-Data-1980-2019'!$B$1:$B$16305&amp;'[1]NBA-Data-1980-2019'!$A$1:$A$16305,'[1]NBA-Data-1980-2019'!$H$1:$H$16305,"",0)</f>
        <v/>
      </c>
      <c r="AP90" s="2" t="str" cm="1">
        <f t="array" ref="AP90">_xlfn.XLOOKUP($A90&amp;AP$5,'[1]NBA-Data-1980-2019'!$B$1:$B$16305&amp;'[1]NBA-Data-1980-2019'!$A$1:$A$16305,'[1]NBA-Data-1980-2019'!$H$1:$H$16305,"",0)</f>
        <v/>
      </c>
      <c r="AQ90" s="2" t="str" cm="1">
        <f t="array" ref="AQ90">_xlfn.XLOOKUP($A90&amp;AQ$5,'[1]NBA-Data-1980-2019'!$B$1:$B$16305&amp;'[1]NBA-Data-1980-2019'!$A$1:$A$16305,'[1]NBA-Data-1980-2019'!$H$1:$H$16305,"",0)</f>
        <v/>
      </c>
      <c r="AR90" s="2" t="str" cm="1">
        <f t="array" ref="AR90">_xlfn.XLOOKUP($A90&amp;AR$5,'[1]NBA-Data-1980-2019'!$B$1:$B$16305&amp;'[1]NBA-Data-1980-2019'!$A$1:$A$16305,'[1]NBA-Data-1980-2019'!$H$1:$H$16305,"",0)</f>
        <v/>
      </c>
      <c r="AS90" s="2" t="str" cm="1">
        <f t="array" ref="AS90">_xlfn.XLOOKUP($A90&amp;AS$5,'[1]NBA-Data-1980-2019'!$B$1:$B$16305&amp;'[1]NBA-Data-1980-2019'!$A$1:$A$16305,'[1]NBA-Data-1980-2019'!$H$1:$H$16305,"",0)</f>
        <v/>
      </c>
      <c r="AT90" s="2" t="str" cm="1">
        <f t="array" ref="AT90">_xlfn.XLOOKUP($A90&amp;AT$5,'[1]NBA-Data-1980-2019'!$B$1:$B$16305&amp;'[1]NBA-Data-1980-2019'!$A$1:$A$16305,'[1]NBA-Data-1980-2019'!$H$1:$H$16305,"",0)</f>
        <v/>
      </c>
      <c r="AU90" s="2" cm="1">
        <f t="array" ref="AU90">_xlfn.XLOOKUP($A90&amp;AU$5,'[1]NBA-Data-1980-2019'!$B$1:$B$16305&amp;'[1]NBA-Data-1980-2019'!$A$1:$A$16305,'[1]NBA-Data-1980-2019'!$H$1:$H$16305,"",0)</f>
        <v>930.1</v>
      </c>
      <c r="AV90" s="2" cm="1">
        <f t="array" ref="AV90">_xlfn.XLOOKUP($A90&amp;AV$5,'[1]NBA-Data-1980-2019'!$B$1:$B$16305&amp;'[1]NBA-Data-1980-2019'!$A$1:$A$16305,'[1]NBA-Data-1980-2019'!$H$1:$H$16305,"",0)</f>
        <v>552</v>
      </c>
      <c r="AW90" s="2" cm="1">
        <f t="array" ref="AW90">_xlfn.XLOOKUP($A90&amp;AW$5,'[1]NBA-Data-1980-2019'!$B$1:$B$16305&amp;'[1]NBA-Data-1980-2019'!$A$1:$A$16305,'[1]NBA-Data-1980-2019'!$H$1:$H$16305,"",0)</f>
        <v>2523.4</v>
      </c>
      <c r="AX90" s="2" cm="1">
        <f t="array" ref="AX90">_xlfn.XLOOKUP($A90&amp;AX$5,'[1]NBA-Data-1980-2019'!$B$1:$B$16305&amp;'[1]NBA-Data-1980-2019'!$A$1:$A$16305,'[1]NBA-Data-1980-2019'!$H$1:$H$16305,"",0)</f>
        <v>1898</v>
      </c>
      <c r="AY90" s="2" cm="1">
        <f t="array" ref="AY90">_xlfn.XLOOKUP($A90&amp;AY$5,'[1]NBA-Data-1980-2019'!$B$1:$B$16305&amp;'[1]NBA-Data-1980-2019'!$A$1:$A$16305,'[1]NBA-Data-1980-2019'!$H$1:$H$16305,"",0)</f>
        <v>2872.7999999999997</v>
      </c>
      <c r="AZ90" s="2" cm="1">
        <f t="array" ref="AZ90">_xlfn.XLOOKUP($A90&amp;AZ$5,'[1]NBA-Data-1980-2019'!$B$1:$B$16305&amp;'[1]NBA-Data-1980-2019'!$A$1:$A$16305,'[1]NBA-Data-1980-2019'!$H$1:$H$16305,"",0)</f>
        <v>2979.2000000000003</v>
      </c>
      <c r="BA90" s="2" cm="1">
        <f t="array" ref="BA90">_xlfn.XLOOKUP($A90&amp;BA$5,'[1]NBA-Data-1980-2019'!$B$1:$B$16305&amp;'[1]NBA-Data-1980-2019'!$A$1:$A$16305,'[1]NBA-Data-1980-2019'!$H$1:$H$16305,"",0)</f>
        <v>2948.4</v>
      </c>
      <c r="BB90" s="2" cm="1">
        <f t="array" ref="BB90">_xlfn.XLOOKUP($A90&amp;BB$5,'[1]NBA-Data-1980-2019'!$B$1:$B$16305&amp;'[1]NBA-Data-1980-2019'!$A$1:$A$16305,'[1]NBA-Data-1980-2019'!$H$1:$H$16305,"",0)</f>
        <v>2450</v>
      </c>
      <c r="BC90" s="2" cm="1">
        <f t="array" ref="BC90">_xlfn.XLOOKUP($A90&amp;BC$5,'[1]NBA-Data-1980-2019'!$B$1:$B$16305&amp;'[1]NBA-Data-1980-2019'!$A$1:$A$16305,'[1]NBA-Data-1980-2019'!$H$1:$H$16305,"",0)</f>
        <v>1927.2</v>
      </c>
      <c r="BD90" s="2" cm="1">
        <f t="array" ref="BD90">_xlfn.XLOOKUP($A90&amp;BD$5,'[1]NBA-Data-1980-2019'!$B$1:$B$16305&amp;'[1]NBA-Data-1980-2019'!$A$1:$A$16305,'[1]NBA-Data-1980-2019'!$H$1:$H$16305,"",0)</f>
        <v>2438.1999999999998</v>
      </c>
      <c r="BE90" s="2" cm="1">
        <f t="array" ref="BE90">_xlfn.XLOOKUP($A90&amp;BE$5,'[1]NBA-Data-1980-2019'!$B$1:$B$16305&amp;'[1]NBA-Data-1980-2019'!$A$1:$A$16305,'[1]NBA-Data-1980-2019'!$H$1:$H$16305,"",0)</f>
        <v>2472</v>
      </c>
      <c r="BF90" s="2" cm="1">
        <f t="array" ref="BF90">_xlfn.XLOOKUP($A90&amp;BF$5,'[1]NBA-Data-1980-2019'!$B$1:$B$16305&amp;'[1]NBA-Data-1980-2019'!$A$1:$A$16305,'[1]NBA-Data-1980-2019'!$H$1:$H$16305,"",0)</f>
        <v>1894.2</v>
      </c>
      <c r="BG90" s="2" cm="1">
        <f t="array" ref="BG90">_xlfn.XLOOKUP($A90&amp;BG$5,'[1]NBA-Data-1980-2019'!$B$1:$B$16305&amp;'[1]NBA-Data-1980-2019'!$A$1:$A$16305,'[1]NBA-Data-1980-2019'!$H$1:$H$16305,"",0)</f>
        <v>1404</v>
      </c>
      <c r="BH90" s="2" cm="1">
        <f t="array" ref="BH90">_xlfn.XLOOKUP($A90&amp;BH$5,'[1]NBA-Data-1980-2019'!$B$1:$B$16305&amp;'[1]NBA-Data-1980-2019'!$A$1:$A$16305,'[1]NBA-Data-1980-2019'!$H$1:$H$16305,"",0)</f>
        <v>856.8</v>
      </c>
      <c r="BI90" s="2" cm="1">
        <f t="array" ref="BI90">_xlfn.XLOOKUP($A90&amp;BI$5,'[1]NBA-Data-1980-2019'!$B$1:$B$16305&amp;'[1]NBA-Data-1980-2019'!$A$1:$A$16305,'[1]NBA-Data-1980-2019'!$H$1:$H$16305,"",0)</f>
        <v>1000.0999999999999</v>
      </c>
      <c r="BJ90" s="2" t="str" cm="1">
        <f t="array" ref="BJ90">_xlfn.XLOOKUP($A90&amp;BJ$5,'[1]NBA-Data-1980-2019'!$B$1:$B$16305&amp;'[1]NBA-Data-1980-2019'!$A$1:$A$16305,'[1]NBA-Data-1980-2019'!$H$1:$H$16305,"",0)</f>
        <v/>
      </c>
      <c r="BK90" s="2" t="str" cm="1">
        <f t="array" ref="BK90">_xlfn.XLOOKUP($A90&amp;BK$5,'[1]NBA-Data-1980-2019'!$B$1:$B$16305&amp;'[1]NBA-Data-1980-2019'!$A$1:$A$16305,'[1]NBA-Data-1980-2019'!$H$1:$H$16305,"",0)</f>
        <v/>
      </c>
      <c r="BL90" s="2" t="str" cm="1">
        <f t="array" ref="BL90">_xlfn.XLOOKUP($A90&amp;BL$5,'[1]NBA-Data-1980-2019'!$B$1:$B$16305&amp;'[1]NBA-Data-1980-2019'!$A$1:$A$16305,'[1]NBA-Data-1980-2019'!$H$1:$H$16305,"",0)</f>
        <v/>
      </c>
      <c r="BM90" s="2" t="str" cm="1">
        <f t="array" ref="BM90">_xlfn.XLOOKUP($A90&amp;BM$5,'[1]NBA-Data-1980-2019'!$B$1:$B$16305&amp;'[1]NBA-Data-1980-2019'!$A$1:$A$16305,'[1]NBA-Data-1980-2019'!$H$1:$H$16305,"",0)</f>
        <v/>
      </c>
      <c r="BN90" s="2" t="str" cm="1">
        <f t="array" ref="BN90">_xlfn.XLOOKUP($A90&amp;BN$5,'[1]NBA-Data-1980-2019'!$B$1:$B$16305&amp;'[1]NBA-Data-1980-2019'!$A$1:$A$16305,'[1]NBA-Data-1980-2019'!$F$1:$F$16305,"",0)</f>
        <v/>
      </c>
      <c r="BO90" s="2" t="str" cm="1">
        <f t="array" ref="BO90">_xlfn.XLOOKUP($A90&amp;BO$5,'[1]NBA-Data-1980-2019'!$B$1:$B$16305&amp;'[1]NBA-Data-1980-2019'!$A$1:$A$16305,'[1]NBA-Data-1980-2019'!$F$1:$F$16305,"",0)</f>
        <v/>
      </c>
      <c r="BP90" s="2" t="str" cm="1">
        <f t="array" ref="BP90">_xlfn.XLOOKUP($A90&amp;BP$5,'[1]NBA-Data-1980-2019'!$B$1:$B$16305&amp;'[1]NBA-Data-1980-2019'!$A$1:$A$16305,'[1]NBA-Data-1980-2019'!$F$1:$F$16305,"",0)</f>
        <v/>
      </c>
      <c r="BQ90" s="2" t="str" cm="1">
        <f t="array" ref="BQ90">_xlfn.XLOOKUP($A90&amp;BQ$5,'[1]NBA-Data-1980-2019'!$B$1:$B$16305&amp;'[1]NBA-Data-1980-2019'!$A$1:$A$16305,'[1]NBA-Data-1980-2019'!$F$1:$F$16305,"",0)</f>
        <v/>
      </c>
      <c r="BR90" s="2" t="str" cm="1">
        <f t="array" ref="BR90">_xlfn.XLOOKUP($A90&amp;BR$5,'[1]NBA-Data-1980-2019'!$B$1:$B$16305&amp;'[1]NBA-Data-1980-2019'!$A$1:$A$16305,'[1]NBA-Data-1980-2019'!$F$1:$F$16305,"",0)</f>
        <v/>
      </c>
      <c r="BS90" s="2" t="str" cm="1">
        <f t="array" ref="BS90">_xlfn.XLOOKUP($A90&amp;BS$5,'[1]NBA-Data-1980-2019'!$B$1:$B$16305&amp;'[1]NBA-Data-1980-2019'!$A$1:$A$16305,'[1]NBA-Data-1980-2019'!$F$1:$F$16305,"",0)</f>
        <v/>
      </c>
      <c r="BT90" s="2" t="str" cm="1">
        <f t="array" ref="BT90">_xlfn.XLOOKUP($A90&amp;BT$5,'[1]NBA-Data-1980-2019'!$B$1:$B$16305&amp;'[1]NBA-Data-1980-2019'!$A$1:$A$16305,'[1]NBA-Data-1980-2019'!$F$1:$F$16305,"",0)</f>
        <v/>
      </c>
      <c r="BU90" s="2" t="str" cm="1">
        <f t="array" ref="BU90">_xlfn.XLOOKUP($A90&amp;BU$5,'[1]NBA-Data-1980-2019'!$B$1:$B$16305&amp;'[1]NBA-Data-1980-2019'!$A$1:$A$16305,'[1]NBA-Data-1980-2019'!$F$1:$F$16305,"",0)</f>
        <v/>
      </c>
      <c r="BV90" s="2" t="str" cm="1">
        <f t="array" ref="BV90">_xlfn.XLOOKUP($A90&amp;BV$5,'[1]NBA-Data-1980-2019'!$B$1:$B$16305&amp;'[1]NBA-Data-1980-2019'!$A$1:$A$16305,'[1]NBA-Data-1980-2019'!$F$1:$F$16305,"",0)</f>
        <v/>
      </c>
      <c r="BW90" s="2" t="str" cm="1">
        <f t="array" ref="BW90">_xlfn.XLOOKUP($A90&amp;BW$5,'[1]NBA-Data-1980-2019'!$B$1:$B$16305&amp;'[1]NBA-Data-1980-2019'!$A$1:$A$16305,'[1]NBA-Data-1980-2019'!$F$1:$F$16305,"",0)</f>
        <v/>
      </c>
      <c r="BX90" s="2" t="str" cm="1">
        <f t="array" ref="BX90">_xlfn.XLOOKUP($A90&amp;BX$5,'[1]NBA-Data-1980-2019'!$B$1:$B$16305&amp;'[1]NBA-Data-1980-2019'!$A$1:$A$16305,'[1]NBA-Data-1980-2019'!$F$1:$F$16305,"",0)</f>
        <v/>
      </c>
      <c r="BY90" s="2" t="str" cm="1">
        <f t="array" ref="BY90">_xlfn.XLOOKUP($A90&amp;BY$5,'[1]NBA-Data-1980-2019'!$B$1:$B$16305&amp;'[1]NBA-Data-1980-2019'!$A$1:$A$16305,'[1]NBA-Data-1980-2019'!$F$1:$F$16305,"",0)</f>
        <v/>
      </c>
      <c r="BZ90" s="2" t="str" cm="1">
        <f t="array" ref="BZ90">_xlfn.XLOOKUP($A90&amp;BZ$5,'[1]NBA-Data-1980-2019'!$B$1:$B$16305&amp;'[1]NBA-Data-1980-2019'!$A$1:$A$16305,'[1]NBA-Data-1980-2019'!$F$1:$F$16305,"",0)</f>
        <v/>
      </c>
      <c r="CA90" s="2" cm="1">
        <f t="array" ref="CA90">_xlfn.XLOOKUP($A90&amp;CA$5,'[1]NBA-Data-1980-2019'!$B$1:$B$16305&amp;'[1]NBA-Data-1980-2019'!$A$1:$A$16305,'[1]NBA-Data-1980-2019'!$F$1:$F$16305,"",0)</f>
        <v>15.9</v>
      </c>
      <c r="CB90" s="2" cm="1">
        <f t="array" ref="CB90">_xlfn.XLOOKUP($A90&amp;CB$5,'[1]NBA-Data-1980-2019'!$B$1:$B$16305&amp;'[1]NBA-Data-1980-2019'!$A$1:$A$16305,'[1]NBA-Data-1980-2019'!$F$1:$F$16305,"",0)</f>
        <v>11.1</v>
      </c>
      <c r="CC90" s="2" cm="1">
        <f t="array" ref="CC90">_xlfn.XLOOKUP($A90&amp;CC$5,'[1]NBA-Data-1980-2019'!$B$1:$B$16305&amp;'[1]NBA-Data-1980-2019'!$A$1:$A$16305,'[1]NBA-Data-1980-2019'!$F$1:$F$16305,"",0)</f>
        <v>19.7</v>
      </c>
      <c r="CD90" s="2" cm="1">
        <f t="array" ref="CD90">_xlfn.XLOOKUP($A90&amp;CD$5,'[1]NBA-Data-1980-2019'!$B$1:$B$16305&amp;'[1]NBA-Data-1980-2019'!$A$1:$A$16305,'[1]NBA-Data-1980-2019'!$F$1:$F$16305,"",0)</f>
        <v>18.899999999999999</v>
      </c>
      <c r="CE90" s="2" cm="1">
        <f t="array" ref="CE90">_xlfn.XLOOKUP($A90&amp;CE$5,'[1]NBA-Data-1980-2019'!$B$1:$B$16305&amp;'[1]NBA-Data-1980-2019'!$A$1:$A$16305,'[1]NBA-Data-1980-2019'!$F$1:$F$16305,"",0)</f>
        <v>19.899999999999999</v>
      </c>
      <c r="CF90" s="2" cm="1">
        <f t="array" ref="CF90">_xlfn.XLOOKUP($A90&amp;CF$5,'[1]NBA-Data-1980-2019'!$B$1:$B$16305&amp;'[1]NBA-Data-1980-2019'!$A$1:$A$16305,'[1]NBA-Data-1980-2019'!$F$1:$F$16305,"",0)</f>
        <v>18.899999999999999</v>
      </c>
      <c r="CG90" s="2" cm="1">
        <f t="array" ref="CG90">_xlfn.XLOOKUP($A90&amp;CG$5,'[1]NBA-Data-1980-2019'!$B$1:$B$16305&amp;'[1]NBA-Data-1980-2019'!$A$1:$A$16305,'[1]NBA-Data-1980-2019'!$F$1:$F$16305,"",0)</f>
        <v>18.899999999999999</v>
      </c>
      <c r="CH90" s="2" cm="1">
        <f t="array" ref="CH90">_xlfn.XLOOKUP($A90&amp;CH$5,'[1]NBA-Data-1980-2019'!$B$1:$B$16305&amp;'[1]NBA-Data-1980-2019'!$A$1:$A$16305,'[1]NBA-Data-1980-2019'!$F$1:$F$16305,"",0)</f>
        <v>20.399999999999999</v>
      </c>
      <c r="CI90" s="2" cm="1">
        <f t="array" ref="CI90">_xlfn.XLOOKUP($A90&amp;CI$5,'[1]NBA-Data-1980-2019'!$B$1:$B$16305&amp;'[1]NBA-Data-1980-2019'!$A$1:$A$16305,'[1]NBA-Data-1980-2019'!$F$1:$F$16305,"",0)</f>
        <v>17.8</v>
      </c>
      <c r="CJ90" s="2" cm="1">
        <f t="array" ref="CJ90">_xlfn.XLOOKUP($A90&amp;CJ$5,'[1]NBA-Data-1980-2019'!$B$1:$B$16305&amp;'[1]NBA-Data-1980-2019'!$A$1:$A$16305,'[1]NBA-Data-1980-2019'!$F$1:$F$16305,"",0)</f>
        <v>20.100000000000001</v>
      </c>
      <c r="CK90" s="2" cm="1">
        <f t="array" ref="CK90">_xlfn.XLOOKUP($A90&amp;CK$5,'[1]NBA-Data-1980-2019'!$B$1:$B$16305&amp;'[1]NBA-Data-1980-2019'!$A$1:$A$16305,'[1]NBA-Data-1980-2019'!$F$1:$F$16305,"",0)</f>
        <v>17.5</v>
      </c>
      <c r="CL90" s="2" cm="1">
        <f t="array" ref="CL90">_xlfn.XLOOKUP($A90&amp;CL$5,'[1]NBA-Data-1980-2019'!$B$1:$B$16305&amp;'[1]NBA-Data-1980-2019'!$A$1:$A$16305,'[1]NBA-Data-1980-2019'!$F$1:$F$16305,"",0)</f>
        <v>16</v>
      </c>
      <c r="CM90" s="2" cm="1">
        <f t="array" ref="CM90">_xlfn.XLOOKUP($A90&amp;CM$5,'[1]NBA-Data-1980-2019'!$B$1:$B$16305&amp;'[1]NBA-Data-1980-2019'!$A$1:$A$16305,'[1]NBA-Data-1980-2019'!$F$1:$F$16305,"",0)</f>
        <v>17.600000000000001</v>
      </c>
      <c r="CN90" s="2" cm="1">
        <f t="array" ref="CN90">_xlfn.XLOOKUP($A90&amp;CN$5,'[1]NBA-Data-1980-2019'!$B$1:$B$16305&amp;'[1]NBA-Data-1980-2019'!$A$1:$A$16305,'[1]NBA-Data-1980-2019'!$F$1:$F$16305,"",0)</f>
        <v>16.600000000000001</v>
      </c>
      <c r="CO90" s="2" cm="1">
        <f t="array" ref="CO90">_xlfn.XLOOKUP($A90&amp;CO$5,'[1]NBA-Data-1980-2019'!$B$1:$B$16305&amp;'[1]NBA-Data-1980-2019'!$A$1:$A$16305,'[1]NBA-Data-1980-2019'!$F$1:$F$16305,"",0)</f>
        <v>20.9</v>
      </c>
      <c r="CP90" s="2" t="str" cm="1">
        <f t="array" ref="CP90">_xlfn.XLOOKUP($A90&amp;CP$5,'[1]NBA-Data-1980-2019'!$B$1:$B$16305&amp;'[1]NBA-Data-1980-2019'!$A$1:$A$16305,'[1]NBA-Data-1980-2019'!$F$1:$F$16305,"",0)</f>
        <v/>
      </c>
      <c r="CQ90" s="2" t="str" cm="1">
        <f t="array" ref="CQ90">_xlfn.XLOOKUP($A90&amp;CQ$5,'[1]NBA-Data-1980-2019'!$B$1:$B$16305&amp;'[1]NBA-Data-1980-2019'!$A$1:$A$16305,'[1]NBA-Data-1980-2019'!$F$1:$F$16305,"",0)</f>
        <v/>
      </c>
      <c r="CR90" s="2" t="str" cm="1">
        <f t="array" ref="CR90">_xlfn.XLOOKUP($A90&amp;CR$5,'[1]NBA-Data-1980-2019'!$B$1:$B$16305&amp;'[1]NBA-Data-1980-2019'!$A$1:$A$16305,'[1]NBA-Data-1980-2019'!$F$1:$F$16305,"",0)</f>
        <v/>
      </c>
      <c r="CS90" s="2" t="str" cm="1">
        <f t="array" ref="CS90">_xlfn.XLOOKUP($A90&amp;CS$5,'[1]NBA-Data-1980-2019'!$B$1:$B$16305&amp;'[1]NBA-Data-1980-2019'!$A$1:$A$16305,'[1]NBA-Data-1980-2019'!$F$1:$F$16305,"",0)</f>
        <v/>
      </c>
      <c r="CU90" s="2" t="str">
        <f>_xlfn.XLOOKUP($A90,TEAMS!$G$1:$G$839,TEAMS!$H$1:$H$839,"",0)</f>
        <v>C</v>
      </c>
      <c r="CV90" s="2" t="str">
        <f>_xlfn.XLOOKUP($CU90,DASHBOARD!$B$22:$B$27,DASHBOARD!$C$22:$C$27,"",0)</f>
        <v>CENTER</v>
      </c>
      <c r="CY90" s="63">
        <f>SUMIFS('[1]NBA-Data-1980-2019'!$G$1:$G$16305,'[1]NBA-Data-1980-2019'!$B$1:$B$16305,$A90,'[1]NBA-Data-1980-2019'!$A$1:$A$16305,CY$9)</f>
        <v>0</v>
      </c>
      <c r="CZ90" s="63">
        <f>SUMIFS('[1]NBA-Data-1980-2019'!$G$1:$G$16305,'[1]NBA-Data-1980-2019'!$B$1:$B$16305,$A90,'[1]NBA-Data-1980-2019'!$A$1:$A$16305,CZ$9)</f>
        <v>0</v>
      </c>
      <c r="DA90" s="63">
        <f>SUMIFS('[1]NBA-Data-1980-2019'!$G$1:$G$16305,'[1]NBA-Data-1980-2019'!$B$1:$B$16305,$A90,'[1]NBA-Data-1980-2019'!$A$1:$A$16305,DA$9)</f>
        <v>0</v>
      </c>
      <c r="DB90" s="63">
        <f>SUMIFS('[1]NBA-Data-1980-2019'!$G$1:$G$16305,'[1]NBA-Data-1980-2019'!$B$1:$B$16305,$A90,'[1]NBA-Data-1980-2019'!$A$1:$A$16305,DB$9)</f>
        <v>0</v>
      </c>
      <c r="DC90" s="63">
        <f>SUMIFS('[1]NBA-Data-1980-2019'!$G$1:$G$16305,'[1]NBA-Data-1980-2019'!$B$1:$B$16305,$A90,'[1]NBA-Data-1980-2019'!$A$1:$A$16305,DC$9)</f>
        <v>0</v>
      </c>
      <c r="DD90" s="63">
        <f>SUMIFS('[1]NBA-Data-1980-2019'!$G$1:$G$16305,'[1]NBA-Data-1980-2019'!$B$1:$B$16305,$A90,'[1]NBA-Data-1980-2019'!$A$1:$A$16305,DD$9)</f>
        <v>0</v>
      </c>
      <c r="DE90" s="63">
        <f>SUMIFS('[1]NBA-Data-1980-2019'!$G$1:$G$16305,'[1]NBA-Data-1980-2019'!$B$1:$B$16305,$A90,'[1]NBA-Data-1980-2019'!$A$1:$A$16305,DE$9)</f>
        <v>0</v>
      </c>
      <c r="DF90" s="63">
        <f>SUMIFS('[1]NBA-Data-1980-2019'!$G$1:$G$16305,'[1]NBA-Data-1980-2019'!$B$1:$B$16305,$A90,'[1]NBA-Data-1980-2019'!$A$1:$A$16305,DF$9)</f>
        <v>0</v>
      </c>
      <c r="DG90" s="63">
        <f>SUMIFS('[1]NBA-Data-1980-2019'!$G$1:$G$16305,'[1]NBA-Data-1980-2019'!$B$1:$B$16305,$A90,'[1]NBA-Data-1980-2019'!$A$1:$A$16305,DG$9)</f>
        <v>0</v>
      </c>
      <c r="DH90" s="63">
        <f>SUMIFS('[1]NBA-Data-1980-2019'!$G$1:$G$16305,'[1]NBA-Data-1980-2019'!$B$1:$B$16305,$A90,'[1]NBA-Data-1980-2019'!$A$1:$A$16305,DH$9)</f>
        <v>0</v>
      </c>
      <c r="DI90" s="63">
        <f>SUMIFS('[1]NBA-Data-1980-2019'!$G$1:$G$16305,'[1]NBA-Data-1980-2019'!$B$1:$B$16305,$A90,'[1]NBA-Data-1980-2019'!$A$1:$A$16305,DI$9)</f>
        <v>0</v>
      </c>
      <c r="DJ90" s="63">
        <f>SUMIFS('[1]NBA-Data-1980-2019'!$G$1:$G$16305,'[1]NBA-Data-1980-2019'!$B$1:$B$16305,$A90,'[1]NBA-Data-1980-2019'!$A$1:$A$16305,DJ$9)</f>
        <v>0</v>
      </c>
      <c r="DK90" s="63">
        <f>SUMIFS('[1]NBA-Data-1980-2019'!$G$1:$G$16305,'[1]NBA-Data-1980-2019'!$B$1:$B$16305,$A90,'[1]NBA-Data-1980-2019'!$A$1:$A$16305,DK$9)</f>
        <v>0</v>
      </c>
      <c r="DL90" s="63">
        <f>SUMIFS('[1]NBA-Data-1980-2019'!$G$1:$G$16305,'[1]NBA-Data-1980-2019'!$B$1:$B$16305,$A90,'[1]NBA-Data-1980-2019'!$A$1:$A$16305,DL$9)</f>
        <v>1160160</v>
      </c>
      <c r="DM90" s="63">
        <f>SUMIFS('[1]NBA-Data-1980-2019'!$G$1:$G$16305,'[1]NBA-Data-1980-2019'!$B$1:$B$16305,$A90,'[1]NBA-Data-1980-2019'!$A$1:$A$16305,DM$9)</f>
        <v>1247160</v>
      </c>
      <c r="DN90" s="63">
        <f>SUMIFS('[1]NBA-Data-1980-2019'!$G$1:$G$16305,'[1]NBA-Data-1980-2019'!$B$1:$B$16305,$A90,'[1]NBA-Data-1980-2019'!$A$1:$A$16305,DN$9)</f>
        <v>1334160</v>
      </c>
      <c r="DO90" s="63">
        <f>SUMIFS('[1]NBA-Data-1980-2019'!$G$1:$G$16305,'[1]NBA-Data-1980-2019'!$B$1:$B$16305,$A90,'[1]NBA-Data-1980-2019'!$A$1:$A$16305,DO$9)</f>
        <v>2051938</v>
      </c>
      <c r="DP90" s="63">
        <f>SUMIFS('[1]NBA-Data-1980-2019'!$G$1:$G$16305,'[1]NBA-Data-1980-2019'!$B$1:$B$16305,$A90,'[1]NBA-Data-1980-2019'!$A$1:$A$16305,DP$9)</f>
        <v>10650000</v>
      </c>
      <c r="DQ90" s="63">
        <f>SUMIFS('[1]NBA-Data-1980-2019'!$G$1:$G$16305,'[1]NBA-Data-1980-2019'!$B$1:$B$16305,$A90,'[1]NBA-Data-1980-2019'!$A$1:$A$16305,DQ$9)</f>
        <v>9862500</v>
      </c>
      <c r="DR90" s="63">
        <f>SUMIFS('[1]NBA-Data-1980-2019'!$G$1:$G$16305,'[1]NBA-Data-1980-2019'!$B$1:$B$16305,$A90,'[1]NBA-Data-1980-2019'!$A$1:$A$16305,DR$9)</f>
        <v>9075000</v>
      </c>
      <c r="DS90" s="63">
        <f>SUMIFS('[1]NBA-Data-1980-2019'!$G$1:$G$16305,'[1]NBA-Data-1980-2019'!$B$1:$B$16305,$A90,'[1]NBA-Data-1980-2019'!$A$1:$A$16305,DS$9)</f>
        <v>8287500</v>
      </c>
      <c r="DT90" s="63">
        <f>SUMIFS('[1]NBA-Data-1980-2019'!$G$1:$G$16305,'[1]NBA-Data-1980-2019'!$B$1:$B$16305,$A90,'[1]NBA-Data-1980-2019'!$A$1:$A$16305,DT$9)</f>
        <v>10000000</v>
      </c>
      <c r="DU90" s="63">
        <f>SUMIFS('[1]NBA-Data-1980-2019'!$G$1:$G$16305,'[1]NBA-Data-1980-2019'!$B$1:$B$16305,$A90,'[1]NBA-Data-1980-2019'!$A$1:$A$16305,DU$9)</f>
        <v>10000000</v>
      </c>
      <c r="DV90" s="63">
        <f>SUMIFS('[1]NBA-Data-1980-2019'!$G$1:$G$16305,'[1]NBA-Data-1980-2019'!$B$1:$B$16305,$A90,'[1]NBA-Data-1980-2019'!$A$1:$A$16305,DV$9)</f>
        <v>12000000</v>
      </c>
      <c r="DW90" s="63">
        <f>SUMIFS('[1]NBA-Data-1980-2019'!$G$1:$G$16305,'[1]NBA-Data-1980-2019'!$B$1:$B$16305,$A90,'[1]NBA-Data-1980-2019'!$A$1:$A$16305,DW$9)</f>
        <v>12000000</v>
      </c>
      <c r="DX90" s="63">
        <f>SUMIFS('[1]NBA-Data-1980-2019'!$G$1:$G$16305,'[1]NBA-Data-1980-2019'!$B$1:$B$16305,$A90,'[1]NBA-Data-1980-2019'!$A$1:$A$16305,DX$9)</f>
        <v>1499000</v>
      </c>
      <c r="DY90" s="63">
        <f>SUMIFS('[1]NBA-Data-1980-2019'!$G$1:$G$16305,'[1]NBA-Data-1980-2019'!$B$1:$B$16305,$A90,'[1]NBA-Data-1980-2019'!$A$1:$A$16305,DY$9)</f>
        <v>1551659</v>
      </c>
      <c r="DZ90" s="63">
        <f>SUMIFS('[1]NBA-Data-1980-2019'!$G$1:$G$16305,'[1]NBA-Data-1980-2019'!$B$1:$B$16305,$A90,'[1]NBA-Data-1980-2019'!$A$1:$A$16305,DZ$9)</f>
        <v>2328652</v>
      </c>
      <c r="EA90" s="63">
        <f>SUMIFS('[1]NBA-Data-1980-2019'!$G$1:$G$16305,'[1]NBA-Data-1980-2019'!$B$1:$B$16305,$A90,'[1]NBA-Data-1980-2019'!$A$1:$A$16305,EA$9)</f>
        <v>0</v>
      </c>
      <c r="EB90" s="63">
        <f>SUMIFS('[1]NBA-Data-1980-2019'!$G$1:$G$16305,'[1]NBA-Data-1980-2019'!$B$1:$B$16305,$A90,'[1]NBA-Data-1980-2019'!$A$1:$A$16305,EB$9)</f>
        <v>0</v>
      </c>
      <c r="EC90" s="63">
        <f>SUMIFS('[1]NBA-Data-1980-2019'!$G$1:$G$16305,'[1]NBA-Data-1980-2019'!$B$1:$B$16305,$A90,'[1]NBA-Data-1980-2019'!$A$1:$A$16305,EC$9)</f>
        <v>0</v>
      </c>
      <c r="ED90" s="63">
        <f>SUMIFS('[1]NBA-Data-1980-2019'!$G$1:$G$16305,'[1]NBA-Data-1980-2019'!$B$1:$B$16305,$A90,'[1]NBA-Data-1980-2019'!$A$1:$A$16305,ED$9)</f>
        <v>0</v>
      </c>
      <c r="EH90" s="2" t="s">
        <v>1273</v>
      </c>
    </row>
    <row r="91" spans="1:165" x14ac:dyDescent="0.2">
      <c r="A91" s="2" t="s">
        <v>720</v>
      </c>
      <c r="B91" s="2" t="str" cm="1">
        <f t="array" ref="B91">_xlfn.XLOOKUP($A91&amp;B$5,'[1]NBA-Data-1980-2019'!$B$1:$B$16305&amp;'[1]NBA-Data-1980-2019'!$A$1:$A$16305,'[1]NBA-Data-1980-2019'!$D$1:$D$16305,"",0)</f>
        <v/>
      </c>
      <c r="C91" s="2" t="str" cm="1">
        <f t="array" ref="C91">_xlfn.XLOOKUP($A91&amp;C$5,'[1]NBA-Data-1980-2019'!$B$1:$B$16305&amp;'[1]NBA-Data-1980-2019'!$A$1:$A$16305,'[1]NBA-Data-1980-2019'!$D$1:$D$16305,"",0)</f>
        <v/>
      </c>
      <c r="D91" s="2" t="str" cm="1">
        <f t="array" ref="D91">_xlfn.XLOOKUP($A91&amp;D$5,'[1]NBA-Data-1980-2019'!$B$1:$B$16305&amp;'[1]NBA-Data-1980-2019'!$A$1:$A$16305,'[1]NBA-Data-1980-2019'!$D$1:$D$16305,"",0)</f>
        <v/>
      </c>
      <c r="E91" s="2" t="str" cm="1">
        <f t="array" ref="E91">_xlfn.XLOOKUP($A91&amp;E$5,'[1]NBA-Data-1980-2019'!$B$1:$B$16305&amp;'[1]NBA-Data-1980-2019'!$A$1:$A$16305,'[1]NBA-Data-1980-2019'!$D$1:$D$16305,"",0)</f>
        <v/>
      </c>
      <c r="F91" s="2" t="str" cm="1">
        <f t="array" ref="F91">_xlfn.XLOOKUP($A91&amp;F$5,'[1]NBA-Data-1980-2019'!$B$1:$B$16305&amp;'[1]NBA-Data-1980-2019'!$A$1:$A$16305,'[1]NBA-Data-1980-2019'!$D$1:$D$16305,"",0)</f>
        <v/>
      </c>
      <c r="G91" s="2" t="str" cm="1">
        <f t="array" ref="G91">_xlfn.XLOOKUP($A91&amp;G$5,'[1]NBA-Data-1980-2019'!$B$1:$B$16305&amp;'[1]NBA-Data-1980-2019'!$A$1:$A$16305,'[1]NBA-Data-1980-2019'!$D$1:$D$16305,"",0)</f>
        <v/>
      </c>
      <c r="H91" s="2" t="str" cm="1">
        <f t="array" ref="H91">_xlfn.XLOOKUP($A91&amp;H$5,'[1]NBA-Data-1980-2019'!$B$1:$B$16305&amp;'[1]NBA-Data-1980-2019'!$A$1:$A$16305,'[1]NBA-Data-1980-2019'!$D$1:$D$16305,"",0)</f>
        <v/>
      </c>
      <c r="I91" s="2" t="str" cm="1">
        <f t="array" ref="I91">_xlfn.XLOOKUP($A91&amp;I$5,'[1]NBA-Data-1980-2019'!$B$1:$B$16305&amp;'[1]NBA-Data-1980-2019'!$A$1:$A$16305,'[1]NBA-Data-1980-2019'!$D$1:$D$16305,"",0)</f>
        <v/>
      </c>
      <c r="J91" s="2" t="str" cm="1">
        <f t="array" ref="J91">_xlfn.XLOOKUP($A91&amp;J$5,'[1]NBA-Data-1980-2019'!$B$1:$B$16305&amp;'[1]NBA-Data-1980-2019'!$A$1:$A$16305,'[1]NBA-Data-1980-2019'!$D$1:$D$16305,"",0)</f>
        <v/>
      </c>
      <c r="K91" s="2" t="str" cm="1">
        <f t="array" ref="K91">_xlfn.XLOOKUP($A91&amp;K$5,'[1]NBA-Data-1980-2019'!$B$1:$B$16305&amp;'[1]NBA-Data-1980-2019'!$A$1:$A$16305,'[1]NBA-Data-1980-2019'!$D$1:$D$16305,"",0)</f>
        <v/>
      </c>
      <c r="L91" s="2" t="str" cm="1">
        <f t="array" ref="L91">_xlfn.XLOOKUP($A91&amp;L$5,'[1]NBA-Data-1980-2019'!$B$1:$B$16305&amp;'[1]NBA-Data-1980-2019'!$A$1:$A$16305,'[1]NBA-Data-1980-2019'!$D$1:$D$16305,"",0)</f>
        <v/>
      </c>
      <c r="M91" s="2" t="str" cm="1">
        <f t="array" ref="M91">_xlfn.XLOOKUP($A91&amp;M$5,'[1]NBA-Data-1980-2019'!$B$1:$B$16305&amp;'[1]NBA-Data-1980-2019'!$A$1:$A$16305,'[1]NBA-Data-1980-2019'!$D$1:$D$16305,"",0)</f>
        <v/>
      </c>
      <c r="N91" s="2" t="str" cm="1">
        <f t="array" ref="N91">_xlfn.XLOOKUP($A91&amp;N$5,'[1]NBA-Data-1980-2019'!$B$1:$B$16305&amp;'[1]NBA-Data-1980-2019'!$A$1:$A$16305,'[1]NBA-Data-1980-2019'!$D$1:$D$16305,"",0)</f>
        <v/>
      </c>
      <c r="O91" s="2" t="str" cm="1">
        <f t="array" ref="O91">_xlfn.XLOOKUP($A91&amp;O$5,'[1]NBA-Data-1980-2019'!$B$1:$B$16305&amp;'[1]NBA-Data-1980-2019'!$A$1:$A$16305,'[1]NBA-Data-1980-2019'!$D$1:$D$16305,"",0)</f>
        <v/>
      </c>
      <c r="P91" s="2" t="str" cm="1">
        <f t="array" ref="P91">_xlfn.XLOOKUP($A91&amp;P$5,'[1]NBA-Data-1980-2019'!$B$1:$B$16305&amp;'[1]NBA-Data-1980-2019'!$A$1:$A$16305,'[1]NBA-Data-1980-2019'!$D$1:$D$16305,"",0)</f>
        <v/>
      </c>
      <c r="Q91" s="2" t="str" cm="1">
        <f t="array" ref="Q91">_xlfn.XLOOKUP($A91&amp;Q$5,'[1]NBA-Data-1980-2019'!$B$1:$B$16305&amp;'[1]NBA-Data-1980-2019'!$A$1:$A$16305,'[1]NBA-Data-1980-2019'!$D$1:$D$16305,"",0)</f>
        <v/>
      </c>
      <c r="R91" s="2" t="str" cm="1">
        <f t="array" ref="R91">_xlfn.XLOOKUP($A91&amp;R$5,'[1]NBA-Data-1980-2019'!$B$1:$B$16305&amp;'[1]NBA-Data-1980-2019'!$A$1:$A$16305,'[1]NBA-Data-1980-2019'!$D$1:$D$16305,"",0)</f>
        <v/>
      </c>
      <c r="S91" s="2" t="str" cm="1">
        <f t="array" ref="S91">_xlfn.XLOOKUP($A91&amp;S$5,'[1]NBA-Data-1980-2019'!$B$1:$B$16305&amp;'[1]NBA-Data-1980-2019'!$A$1:$A$16305,'[1]NBA-Data-1980-2019'!$D$1:$D$16305,"",0)</f>
        <v/>
      </c>
      <c r="T91" s="2" t="str" cm="1">
        <f t="array" ref="T91">_xlfn.XLOOKUP($A91&amp;T$5,'[1]NBA-Data-1980-2019'!$B$1:$B$16305&amp;'[1]NBA-Data-1980-2019'!$A$1:$A$16305,'[1]NBA-Data-1980-2019'!$D$1:$D$16305,"",0)</f>
        <v/>
      </c>
      <c r="U91" s="2" t="str" cm="1">
        <f t="array" ref="U91">_xlfn.XLOOKUP($A91&amp;U$5,'[1]NBA-Data-1980-2019'!$B$1:$B$16305&amp;'[1]NBA-Data-1980-2019'!$A$1:$A$16305,'[1]NBA-Data-1980-2019'!$D$1:$D$16305,"",0)</f>
        <v/>
      </c>
      <c r="V91" s="2" t="str" cm="1">
        <f t="array" ref="V91">_xlfn.XLOOKUP($A91&amp;V$5,'[1]NBA-Data-1980-2019'!$B$1:$B$16305&amp;'[1]NBA-Data-1980-2019'!$A$1:$A$16305,'[1]NBA-Data-1980-2019'!$D$1:$D$16305,"",0)</f>
        <v/>
      </c>
      <c r="W91" s="2" t="str" cm="1">
        <f t="array" ref="W91">_xlfn.XLOOKUP($A91&amp;W$5,'[1]NBA-Data-1980-2019'!$B$1:$B$16305&amp;'[1]NBA-Data-1980-2019'!$A$1:$A$16305,'[1]NBA-Data-1980-2019'!$D$1:$D$16305,"",0)</f>
        <v/>
      </c>
      <c r="X91" s="2" t="str" cm="1">
        <f t="array" ref="X91">_xlfn.XLOOKUP($A91&amp;X$5,'[1]NBA-Data-1980-2019'!$B$1:$B$16305&amp;'[1]NBA-Data-1980-2019'!$A$1:$A$16305,'[1]NBA-Data-1980-2019'!$D$1:$D$16305,"",0)</f>
        <v/>
      </c>
      <c r="Y91" s="2" t="str" cm="1">
        <f t="array" ref="Y91">_xlfn.XLOOKUP($A91&amp;Y$5,'[1]NBA-Data-1980-2019'!$B$1:$B$16305&amp;'[1]NBA-Data-1980-2019'!$A$1:$A$16305,'[1]NBA-Data-1980-2019'!$D$1:$D$16305,"",0)</f>
        <v/>
      </c>
      <c r="Z91" s="2" t="str" cm="1">
        <f t="array" ref="Z91">_xlfn.XLOOKUP($A91&amp;Z$5,'[1]NBA-Data-1980-2019'!$B$1:$B$16305&amp;'[1]NBA-Data-1980-2019'!$A$1:$A$16305,'[1]NBA-Data-1980-2019'!$D$1:$D$16305,"",0)</f>
        <v/>
      </c>
      <c r="AA91" s="2" t="str" cm="1">
        <f t="array" ref="AA91">_xlfn.XLOOKUP($A91&amp;AA$5,'[1]NBA-Data-1980-2019'!$B$1:$B$16305&amp;'[1]NBA-Data-1980-2019'!$A$1:$A$16305,'[1]NBA-Data-1980-2019'!$D$1:$D$16305,"",0)</f>
        <v>TOR</v>
      </c>
      <c r="AB91" s="2" t="str" cm="1">
        <f t="array" ref="AB91">_xlfn.XLOOKUP($A91&amp;AB$5,'[1]NBA-Data-1980-2019'!$B$1:$B$16305&amp;'[1]NBA-Data-1980-2019'!$A$1:$A$16305,'[1]NBA-Data-1980-2019'!$D$1:$D$16305,"",0)</f>
        <v>TOR</v>
      </c>
      <c r="AC91" s="2" t="str" cm="1">
        <f t="array" ref="AC91">_xlfn.XLOOKUP($A91&amp;AC$5,'[1]NBA-Data-1980-2019'!$B$1:$B$16305&amp;'[1]NBA-Data-1980-2019'!$A$1:$A$16305,'[1]NBA-Data-1980-2019'!$D$1:$D$16305,"",0)</f>
        <v>TOR</v>
      </c>
      <c r="AD91" s="2" t="str" cm="1">
        <f t="array" ref="AD91">_xlfn.XLOOKUP($A91&amp;AD$5,'[1]NBA-Data-1980-2019'!$B$1:$B$16305&amp;'[1]NBA-Data-1980-2019'!$A$1:$A$16305,'[1]NBA-Data-1980-2019'!$D$1:$D$16305,"",0)</f>
        <v>TOT</v>
      </c>
      <c r="AE91" s="2" t="str" cm="1">
        <f t="array" ref="AE91">_xlfn.XLOOKUP($A91&amp;AE$5,'[1]NBA-Data-1980-2019'!$B$1:$B$16305&amp;'[1]NBA-Data-1980-2019'!$A$1:$A$16305,'[1]NBA-Data-1980-2019'!$D$1:$D$16305,"",0)</f>
        <v/>
      </c>
      <c r="AF91" s="2" t="str" cm="1">
        <f t="array" ref="AF91">_xlfn.XLOOKUP($A91&amp;AF$5,'[1]NBA-Data-1980-2019'!$B$1:$B$16305&amp;'[1]NBA-Data-1980-2019'!$A$1:$A$16305,'[1]NBA-Data-1980-2019'!$D$1:$D$16305,"",0)</f>
        <v/>
      </c>
      <c r="AG91" s="2" t="str" cm="1">
        <f t="array" ref="AG91">_xlfn.XLOOKUP($A91&amp;AG$5,'[1]NBA-Data-1980-2019'!$B$1:$B$16305&amp;'[1]NBA-Data-1980-2019'!$A$1:$A$16305,'[1]NBA-Data-1980-2019'!$D$1:$D$16305,"",0)</f>
        <v/>
      </c>
      <c r="AH91" s="2" t="str" cm="1">
        <f t="array" ref="AH91">_xlfn.XLOOKUP($A91&amp;AH$5,'[1]NBA-Data-1980-2019'!$B$1:$B$16305&amp;'[1]NBA-Data-1980-2019'!$A$1:$A$16305,'[1]NBA-Data-1980-2019'!$H$1:$H$16305,"",0)</f>
        <v/>
      </c>
      <c r="AI91" s="2" t="str" cm="1">
        <f t="array" ref="AI91">_xlfn.XLOOKUP($A91&amp;AI$5,'[1]NBA-Data-1980-2019'!$B$1:$B$16305&amp;'[1]NBA-Data-1980-2019'!$A$1:$A$16305,'[1]NBA-Data-1980-2019'!$H$1:$H$16305,"",0)</f>
        <v/>
      </c>
      <c r="AJ91" s="2" t="str" cm="1">
        <f t="array" ref="AJ91">_xlfn.XLOOKUP($A91&amp;AJ$5,'[1]NBA-Data-1980-2019'!$B$1:$B$16305&amp;'[1]NBA-Data-1980-2019'!$A$1:$A$16305,'[1]NBA-Data-1980-2019'!$H$1:$H$16305,"",0)</f>
        <v/>
      </c>
      <c r="AK91" s="2" t="str" cm="1">
        <f t="array" ref="AK91">_xlfn.XLOOKUP($A91&amp;AK$5,'[1]NBA-Data-1980-2019'!$B$1:$B$16305&amp;'[1]NBA-Data-1980-2019'!$A$1:$A$16305,'[1]NBA-Data-1980-2019'!$H$1:$H$16305,"",0)</f>
        <v/>
      </c>
      <c r="AL91" s="2" t="str" cm="1">
        <f t="array" ref="AL91">_xlfn.XLOOKUP($A91&amp;AL$5,'[1]NBA-Data-1980-2019'!$B$1:$B$16305&amp;'[1]NBA-Data-1980-2019'!$A$1:$A$16305,'[1]NBA-Data-1980-2019'!$H$1:$H$16305,"",0)</f>
        <v/>
      </c>
      <c r="AM91" s="2" t="str" cm="1">
        <f t="array" ref="AM91">_xlfn.XLOOKUP($A91&amp;AM$5,'[1]NBA-Data-1980-2019'!$B$1:$B$16305&amp;'[1]NBA-Data-1980-2019'!$A$1:$A$16305,'[1]NBA-Data-1980-2019'!$H$1:$H$16305,"",0)</f>
        <v/>
      </c>
      <c r="AN91" s="2" t="str" cm="1">
        <f t="array" ref="AN91">_xlfn.XLOOKUP($A91&amp;AN$5,'[1]NBA-Data-1980-2019'!$B$1:$B$16305&amp;'[1]NBA-Data-1980-2019'!$A$1:$A$16305,'[1]NBA-Data-1980-2019'!$H$1:$H$16305,"",0)</f>
        <v/>
      </c>
      <c r="AO91" s="2" t="str" cm="1">
        <f t="array" ref="AO91">_xlfn.XLOOKUP($A91&amp;AO$5,'[1]NBA-Data-1980-2019'!$B$1:$B$16305&amp;'[1]NBA-Data-1980-2019'!$A$1:$A$16305,'[1]NBA-Data-1980-2019'!$H$1:$H$16305,"",0)</f>
        <v/>
      </c>
      <c r="AP91" s="2" t="str" cm="1">
        <f t="array" ref="AP91">_xlfn.XLOOKUP($A91&amp;AP$5,'[1]NBA-Data-1980-2019'!$B$1:$B$16305&amp;'[1]NBA-Data-1980-2019'!$A$1:$A$16305,'[1]NBA-Data-1980-2019'!$H$1:$H$16305,"",0)</f>
        <v/>
      </c>
      <c r="AQ91" s="2" t="str" cm="1">
        <f t="array" ref="AQ91">_xlfn.XLOOKUP($A91&amp;AQ$5,'[1]NBA-Data-1980-2019'!$B$1:$B$16305&amp;'[1]NBA-Data-1980-2019'!$A$1:$A$16305,'[1]NBA-Data-1980-2019'!$H$1:$H$16305,"",0)</f>
        <v/>
      </c>
      <c r="AR91" s="2" t="str" cm="1">
        <f t="array" ref="AR91">_xlfn.XLOOKUP($A91&amp;AR$5,'[1]NBA-Data-1980-2019'!$B$1:$B$16305&amp;'[1]NBA-Data-1980-2019'!$A$1:$A$16305,'[1]NBA-Data-1980-2019'!$H$1:$H$16305,"",0)</f>
        <v/>
      </c>
      <c r="AS91" s="2" t="str" cm="1">
        <f t="array" ref="AS91">_xlfn.XLOOKUP($A91&amp;AS$5,'[1]NBA-Data-1980-2019'!$B$1:$B$16305&amp;'[1]NBA-Data-1980-2019'!$A$1:$A$16305,'[1]NBA-Data-1980-2019'!$H$1:$H$16305,"",0)</f>
        <v/>
      </c>
      <c r="AT91" s="2" t="str" cm="1">
        <f t="array" ref="AT91">_xlfn.XLOOKUP($A91&amp;AT$5,'[1]NBA-Data-1980-2019'!$B$1:$B$16305&amp;'[1]NBA-Data-1980-2019'!$A$1:$A$16305,'[1]NBA-Data-1980-2019'!$H$1:$H$16305,"",0)</f>
        <v/>
      </c>
      <c r="AU91" s="2" t="str" cm="1">
        <f t="array" ref="AU91">_xlfn.XLOOKUP($A91&amp;AU$5,'[1]NBA-Data-1980-2019'!$B$1:$B$16305&amp;'[1]NBA-Data-1980-2019'!$A$1:$A$16305,'[1]NBA-Data-1980-2019'!$H$1:$H$16305,"",0)</f>
        <v/>
      </c>
      <c r="AV91" s="2" t="str" cm="1">
        <f t="array" ref="AV91">_xlfn.XLOOKUP($A91&amp;AV$5,'[1]NBA-Data-1980-2019'!$B$1:$B$16305&amp;'[1]NBA-Data-1980-2019'!$A$1:$A$16305,'[1]NBA-Data-1980-2019'!$H$1:$H$16305,"",0)</f>
        <v/>
      </c>
      <c r="AW91" s="2" t="str" cm="1">
        <f t="array" ref="AW91">_xlfn.XLOOKUP($A91&amp;AW$5,'[1]NBA-Data-1980-2019'!$B$1:$B$16305&amp;'[1]NBA-Data-1980-2019'!$A$1:$A$16305,'[1]NBA-Data-1980-2019'!$H$1:$H$16305,"",0)</f>
        <v/>
      </c>
      <c r="AX91" s="2" t="str" cm="1">
        <f t="array" ref="AX91">_xlfn.XLOOKUP($A91&amp;AX$5,'[1]NBA-Data-1980-2019'!$B$1:$B$16305&amp;'[1]NBA-Data-1980-2019'!$A$1:$A$16305,'[1]NBA-Data-1980-2019'!$H$1:$H$16305,"",0)</f>
        <v/>
      </c>
      <c r="AY91" s="2" t="str" cm="1">
        <f t="array" ref="AY91">_xlfn.XLOOKUP($A91&amp;AY$5,'[1]NBA-Data-1980-2019'!$B$1:$B$16305&amp;'[1]NBA-Data-1980-2019'!$A$1:$A$16305,'[1]NBA-Data-1980-2019'!$H$1:$H$16305,"",0)</f>
        <v/>
      </c>
      <c r="AZ91" s="2" t="str" cm="1">
        <f t="array" ref="AZ91">_xlfn.XLOOKUP($A91&amp;AZ$5,'[1]NBA-Data-1980-2019'!$B$1:$B$16305&amp;'[1]NBA-Data-1980-2019'!$A$1:$A$16305,'[1]NBA-Data-1980-2019'!$H$1:$H$16305,"",0)</f>
        <v/>
      </c>
      <c r="BA91" s="2" t="str" cm="1">
        <f t="array" ref="BA91">_xlfn.XLOOKUP($A91&amp;BA$5,'[1]NBA-Data-1980-2019'!$B$1:$B$16305&amp;'[1]NBA-Data-1980-2019'!$A$1:$A$16305,'[1]NBA-Data-1980-2019'!$H$1:$H$16305,"",0)</f>
        <v/>
      </c>
      <c r="BB91" s="2" t="str" cm="1">
        <f t="array" ref="BB91">_xlfn.XLOOKUP($A91&amp;BB$5,'[1]NBA-Data-1980-2019'!$B$1:$B$16305&amp;'[1]NBA-Data-1980-2019'!$A$1:$A$16305,'[1]NBA-Data-1980-2019'!$H$1:$H$16305,"",0)</f>
        <v/>
      </c>
      <c r="BC91" s="2" t="str" cm="1">
        <f t="array" ref="BC91">_xlfn.XLOOKUP($A91&amp;BC$5,'[1]NBA-Data-1980-2019'!$B$1:$B$16305&amp;'[1]NBA-Data-1980-2019'!$A$1:$A$16305,'[1]NBA-Data-1980-2019'!$H$1:$H$16305,"",0)</f>
        <v/>
      </c>
      <c r="BD91" s="2" t="str" cm="1">
        <f t="array" ref="BD91">_xlfn.XLOOKUP($A91&amp;BD$5,'[1]NBA-Data-1980-2019'!$B$1:$B$16305&amp;'[1]NBA-Data-1980-2019'!$A$1:$A$16305,'[1]NBA-Data-1980-2019'!$H$1:$H$16305,"",0)</f>
        <v/>
      </c>
      <c r="BE91" s="2" t="str" cm="1">
        <f t="array" ref="BE91">_xlfn.XLOOKUP($A91&amp;BE$5,'[1]NBA-Data-1980-2019'!$B$1:$B$16305&amp;'[1]NBA-Data-1980-2019'!$A$1:$A$16305,'[1]NBA-Data-1980-2019'!$H$1:$H$16305,"",0)</f>
        <v/>
      </c>
      <c r="BF91" s="2" t="str" cm="1">
        <f t="array" ref="BF91">_xlfn.XLOOKUP($A91&amp;BF$5,'[1]NBA-Data-1980-2019'!$B$1:$B$16305&amp;'[1]NBA-Data-1980-2019'!$A$1:$A$16305,'[1]NBA-Data-1980-2019'!$H$1:$H$16305,"",0)</f>
        <v/>
      </c>
      <c r="BG91" s="2" cm="1">
        <f t="array" ref="BG91">_xlfn.XLOOKUP($A91&amp;BG$5,'[1]NBA-Data-1980-2019'!$B$1:$B$16305&amp;'[1]NBA-Data-1980-2019'!$A$1:$A$16305,'[1]NBA-Data-1980-2019'!$H$1:$H$16305,"",0)</f>
        <v>229.5</v>
      </c>
      <c r="BH91" s="2" cm="1">
        <f t="array" ref="BH91">_xlfn.XLOOKUP($A91&amp;BH$5,'[1]NBA-Data-1980-2019'!$B$1:$B$16305&amp;'[1]NBA-Data-1980-2019'!$A$1:$A$16305,'[1]NBA-Data-1980-2019'!$H$1:$H$16305,"",0)</f>
        <v>445.5</v>
      </c>
      <c r="BI91" s="2" cm="1">
        <f t="array" ref="BI91">_xlfn.XLOOKUP($A91&amp;BI$5,'[1]NBA-Data-1980-2019'!$B$1:$B$16305&amp;'[1]NBA-Data-1980-2019'!$A$1:$A$16305,'[1]NBA-Data-1980-2019'!$H$1:$H$16305,"",0)</f>
        <v>1435.2</v>
      </c>
      <c r="BJ91" s="2" cm="1">
        <f t="array" ref="BJ91">_xlfn.XLOOKUP($A91&amp;BJ$5,'[1]NBA-Data-1980-2019'!$B$1:$B$16305&amp;'[1]NBA-Data-1980-2019'!$A$1:$A$16305,'[1]NBA-Data-1980-2019'!$H$1:$H$16305,"",0)</f>
        <v>1702.5</v>
      </c>
      <c r="BK91" s="2" t="str" cm="1">
        <f t="array" ref="BK91">_xlfn.XLOOKUP($A91&amp;BK$5,'[1]NBA-Data-1980-2019'!$B$1:$B$16305&amp;'[1]NBA-Data-1980-2019'!$A$1:$A$16305,'[1]NBA-Data-1980-2019'!$H$1:$H$16305,"",0)</f>
        <v/>
      </c>
      <c r="BL91" s="2" t="str" cm="1">
        <f t="array" ref="BL91">_xlfn.XLOOKUP($A91&amp;BL$5,'[1]NBA-Data-1980-2019'!$B$1:$B$16305&amp;'[1]NBA-Data-1980-2019'!$A$1:$A$16305,'[1]NBA-Data-1980-2019'!$H$1:$H$16305,"",0)</f>
        <v/>
      </c>
      <c r="BM91" s="2" t="str" cm="1">
        <f t="array" ref="BM91">_xlfn.XLOOKUP($A91&amp;BM$5,'[1]NBA-Data-1980-2019'!$B$1:$B$16305&amp;'[1]NBA-Data-1980-2019'!$A$1:$A$16305,'[1]NBA-Data-1980-2019'!$H$1:$H$16305,"",0)</f>
        <v/>
      </c>
      <c r="BN91" s="2" t="str" cm="1">
        <f t="array" ref="BN91">_xlfn.XLOOKUP($A91&amp;BN$5,'[1]NBA-Data-1980-2019'!$B$1:$B$16305&amp;'[1]NBA-Data-1980-2019'!$A$1:$A$16305,'[1]NBA-Data-1980-2019'!$F$1:$F$16305,"",0)</f>
        <v/>
      </c>
      <c r="BO91" s="2" t="str" cm="1">
        <f t="array" ref="BO91">_xlfn.XLOOKUP($A91&amp;BO$5,'[1]NBA-Data-1980-2019'!$B$1:$B$16305&amp;'[1]NBA-Data-1980-2019'!$A$1:$A$16305,'[1]NBA-Data-1980-2019'!$F$1:$F$16305,"",0)</f>
        <v/>
      </c>
      <c r="BP91" s="2" t="str" cm="1">
        <f t="array" ref="BP91">_xlfn.XLOOKUP($A91&amp;BP$5,'[1]NBA-Data-1980-2019'!$B$1:$B$16305&amp;'[1]NBA-Data-1980-2019'!$A$1:$A$16305,'[1]NBA-Data-1980-2019'!$F$1:$F$16305,"",0)</f>
        <v/>
      </c>
      <c r="BQ91" s="2" t="str" cm="1">
        <f t="array" ref="BQ91">_xlfn.XLOOKUP($A91&amp;BQ$5,'[1]NBA-Data-1980-2019'!$B$1:$B$16305&amp;'[1]NBA-Data-1980-2019'!$A$1:$A$16305,'[1]NBA-Data-1980-2019'!$F$1:$F$16305,"",0)</f>
        <v/>
      </c>
      <c r="BR91" s="2" t="str" cm="1">
        <f t="array" ref="BR91">_xlfn.XLOOKUP($A91&amp;BR$5,'[1]NBA-Data-1980-2019'!$B$1:$B$16305&amp;'[1]NBA-Data-1980-2019'!$A$1:$A$16305,'[1]NBA-Data-1980-2019'!$F$1:$F$16305,"",0)</f>
        <v/>
      </c>
      <c r="BS91" s="2" t="str" cm="1">
        <f t="array" ref="BS91">_xlfn.XLOOKUP($A91&amp;BS$5,'[1]NBA-Data-1980-2019'!$B$1:$B$16305&amp;'[1]NBA-Data-1980-2019'!$A$1:$A$16305,'[1]NBA-Data-1980-2019'!$F$1:$F$16305,"",0)</f>
        <v/>
      </c>
      <c r="BT91" s="2" t="str" cm="1">
        <f t="array" ref="BT91">_xlfn.XLOOKUP($A91&amp;BT$5,'[1]NBA-Data-1980-2019'!$B$1:$B$16305&amp;'[1]NBA-Data-1980-2019'!$A$1:$A$16305,'[1]NBA-Data-1980-2019'!$F$1:$F$16305,"",0)</f>
        <v/>
      </c>
      <c r="BU91" s="2" t="str" cm="1">
        <f t="array" ref="BU91">_xlfn.XLOOKUP($A91&amp;BU$5,'[1]NBA-Data-1980-2019'!$B$1:$B$16305&amp;'[1]NBA-Data-1980-2019'!$A$1:$A$16305,'[1]NBA-Data-1980-2019'!$F$1:$F$16305,"",0)</f>
        <v/>
      </c>
      <c r="BV91" s="2" t="str" cm="1">
        <f t="array" ref="BV91">_xlfn.XLOOKUP($A91&amp;BV$5,'[1]NBA-Data-1980-2019'!$B$1:$B$16305&amp;'[1]NBA-Data-1980-2019'!$A$1:$A$16305,'[1]NBA-Data-1980-2019'!$F$1:$F$16305,"",0)</f>
        <v/>
      </c>
      <c r="BW91" s="2" t="str" cm="1">
        <f t="array" ref="BW91">_xlfn.XLOOKUP($A91&amp;BW$5,'[1]NBA-Data-1980-2019'!$B$1:$B$16305&amp;'[1]NBA-Data-1980-2019'!$A$1:$A$16305,'[1]NBA-Data-1980-2019'!$F$1:$F$16305,"",0)</f>
        <v/>
      </c>
      <c r="BX91" s="2" t="str" cm="1">
        <f t="array" ref="BX91">_xlfn.XLOOKUP($A91&amp;BX$5,'[1]NBA-Data-1980-2019'!$B$1:$B$16305&amp;'[1]NBA-Data-1980-2019'!$A$1:$A$16305,'[1]NBA-Data-1980-2019'!$F$1:$F$16305,"",0)</f>
        <v/>
      </c>
      <c r="BY91" s="2" t="str" cm="1">
        <f t="array" ref="BY91">_xlfn.XLOOKUP($A91&amp;BY$5,'[1]NBA-Data-1980-2019'!$B$1:$B$16305&amp;'[1]NBA-Data-1980-2019'!$A$1:$A$16305,'[1]NBA-Data-1980-2019'!$F$1:$F$16305,"",0)</f>
        <v/>
      </c>
      <c r="BZ91" s="2" t="str" cm="1">
        <f t="array" ref="BZ91">_xlfn.XLOOKUP($A91&amp;BZ$5,'[1]NBA-Data-1980-2019'!$B$1:$B$16305&amp;'[1]NBA-Data-1980-2019'!$A$1:$A$16305,'[1]NBA-Data-1980-2019'!$F$1:$F$16305,"",0)</f>
        <v/>
      </c>
      <c r="CA91" s="2" t="str" cm="1">
        <f t="array" ref="CA91">_xlfn.XLOOKUP($A91&amp;CA$5,'[1]NBA-Data-1980-2019'!$B$1:$B$16305&amp;'[1]NBA-Data-1980-2019'!$A$1:$A$16305,'[1]NBA-Data-1980-2019'!$F$1:$F$16305,"",0)</f>
        <v/>
      </c>
      <c r="CB91" s="2" t="str" cm="1">
        <f t="array" ref="CB91">_xlfn.XLOOKUP($A91&amp;CB$5,'[1]NBA-Data-1980-2019'!$B$1:$B$16305&amp;'[1]NBA-Data-1980-2019'!$A$1:$A$16305,'[1]NBA-Data-1980-2019'!$F$1:$F$16305,"",0)</f>
        <v/>
      </c>
      <c r="CC91" s="2" t="str" cm="1">
        <f t="array" ref="CC91">_xlfn.XLOOKUP($A91&amp;CC$5,'[1]NBA-Data-1980-2019'!$B$1:$B$16305&amp;'[1]NBA-Data-1980-2019'!$A$1:$A$16305,'[1]NBA-Data-1980-2019'!$F$1:$F$16305,"",0)</f>
        <v/>
      </c>
      <c r="CD91" s="2" t="str" cm="1">
        <f t="array" ref="CD91">_xlfn.XLOOKUP($A91&amp;CD$5,'[1]NBA-Data-1980-2019'!$B$1:$B$16305&amp;'[1]NBA-Data-1980-2019'!$A$1:$A$16305,'[1]NBA-Data-1980-2019'!$F$1:$F$16305,"",0)</f>
        <v/>
      </c>
      <c r="CE91" s="2" t="str" cm="1">
        <f t="array" ref="CE91">_xlfn.XLOOKUP($A91&amp;CE$5,'[1]NBA-Data-1980-2019'!$B$1:$B$16305&amp;'[1]NBA-Data-1980-2019'!$A$1:$A$16305,'[1]NBA-Data-1980-2019'!$F$1:$F$16305,"",0)</f>
        <v/>
      </c>
      <c r="CF91" s="2" t="str" cm="1">
        <f t="array" ref="CF91">_xlfn.XLOOKUP($A91&amp;CF$5,'[1]NBA-Data-1980-2019'!$B$1:$B$16305&amp;'[1]NBA-Data-1980-2019'!$A$1:$A$16305,'[1]NBA-Data-1980-2019'!$F$1:$F$16305,"",0)</f>
        <v/>
      </c>
      <c r="CG91" s="2" t="str" cm="1">
        <f t="array" ref="CG91">_xlfn.XLOOKUP($A91&amp;CG$5,'[1]NBA-Data-1980-2019'!$B$1:$B$16305&amp;'[1]NBA-Data-1980-2019'!$A$1:$A$16305,'[1]NBA-Data-1980-2019'!$F$1:$F$16305,"",0)</f>
        <v/>
      </c>
      <c r="CH91" s="2" t="str" cm="1">
        <f t="array" ref="CH91">_xlfn.XLOOKUP($A91&amp;CH$5,'[1]NBA-Data-1980-2019'!$B$1:$B$16305&amp;'[1]NBA-Data-1980-2019'!$A$1:$A$16305,'[1]NBA-Data-1980-2019'!$F$1:$F$16305,"",0)</f>
        <v/>
      </c>
      <c r="CI91" s="2" t="str" cm="1">
        <f t="array" ref="CI91">_xlfn.XLOOKUP($A91&amp;CI$5,'[1]NBA-Data-1980-2019'!$B$1:$B$16305&amp;'[1]NBA-Data-1980-2019'!$A$1:$A$16305,'[1]NBA-Data-1980-2019'!$F$1:$F$16305,"",0)</f>
        <v/>
      </c>
      <c r="CJ91" s="2" t="str" cm="1">
        <f t="array" ref="CJ91">_xlfn.XLOOKUP($A91&amp;CJ$5,'[1]NBA-Data-1980-2019'!$B$1:$B$16305&amp;'[1]NBA-Data-1980-2019'!$A$1:$A$16305,'[1]NBA-Data-1980-2019'!$F$1:$F$16305,"",0)</f>
        <v/>
      </c>
      <c r="CK91" s="2" t="str" cm="1">
        <f t="array" ref="CK91">_xlfn.XLOOKUP($A91&amp;CK$5,'[1]NBA-Data-1980-2019'!$B$1:$B$16305&amp;'[1]NBA-Data-1980-2019'!$A$1:$A$16305,'[1]NBA-Data-1980-2019'!$F$1:$F$16305,"",0)</f>
        <v/>
      </c>
      <c r="CL91" s="2" t="str" cm="1">
        <f t="array" ref="CL91">_xlfn.XLOOKUP($A91&amp;CL$5,'[1]NBA-Data-1980-2019'!$B$1:$B$16305&amp;'[1]NBA-Data-1980-2019'!$A$1:$A$16305,'[1]NBA-Data-1980-2019'!$F$1:$F$16305,"",0)</f>
        <v/>
      </c>
      <c r="CM91" s="2" cm="1">
        <f t="array" ref="CM91">_xlfn.XLOOKUP($A91&amp;CM$5,'[1]NBA-Data-1980-2019'!$B$1:$B$16305&amp;'[1]NBA-Data-1980-2019'!$A$1:$A$16305,'[1]NBA-Data-1980-2019'!$F$1:$F$16305,"",0)</f>
        <v>17.8</v>
      </c>
      <c r="CN91" s="2" cm="1">
        <f t="array" ref="CN91">_xlfn.XLOOKUP($A91&amp;CN$5,'[1]NBA-Data-1980-2019'!$B$1:$B$16305&amp;'[1]NBA-Data-1980-2019'!$A$1:$A$16305,'[1]NBA-Data-1980-2019'!$F$1:$F$16305,"",0)</f>
        <v>15</v>
      </c>
      <c r="CO91" s="2" cm="1">
        <f t="array" ref="CO91">_xlfn.XLOOKUP($A91&amp;CO$5,'[1]NBA-Data-1980-2019'!$B$1:$B$16305&amp;'[1]NBA-Data-1980-2019'!$A$1:$A$16305,'[1]NBA-Data-1980-2019'!$F$1:$F$16305,"",0)</f>
        <v>16.5</v>
      </c>
      <c r="CP91" s="2" cm="1">
        <f t="array" ref="CP91">_xlfn.XLOOKUP($A91&amp;CP$5,'[1]NBA-Data-1980-2019'!$B$1:$B$16305&amp;'[1]NBA-Data-1980-2019'!$A$1:$A$16305,'[1]NBA-Data-1980-2019'!$F$1:$F$16305,"",0)</f>
        <v>15.5</v>
      </c>
      <c r="CQ91" s="2" t="str" cm="1">
        <f t="array" ref="CQ91">_xlfn.XLOOKUP($A91&amp;CQ$5,'[1]NBA-Data-1980-2019'!$B$1:$B$16305&amp;'[1]NBA-Data-1980-2019'!$A$1:$A$16305,'[1]NBA-Data-1980-2019'!$F$1:$F$16305,"",0)</f>
        <v/>
      </c>
      <c r="CR91" s="2" t="str" cm="1">
        <f t="array" ref="CR91">_xlfn.XLOOKUP($A91&amp;CR$5,'[1]NBA-Data-1980-2019'!$B$1:$B$16305&amp;'[1]NBA-Data-1980-2019'!$A$1:$A$16305,'[1]NBA-Data-1980-2019'!$F$1:$F$16305,"",0)</f>
        <v/>
      </c>
      <c r="CS91" s="2" t="str" cm="1">
        <f t="array" ref="CS91">_xlfn.XLOOKUP($A91&amp;CS$5,'[1]NBA-Data-1980-2019'!$B$1:$B$16305&amp;'[1]NBA-Data-1980-2019'!$A$1:$A$16305,'[1]NBA-Data-1980-2019'!$F$1:$F$16305,"",0)</f>
        <v/>
      </c>
      <c r="CU91" s="2" t="str">
        <f>_xlfn.XLOOKUP($A91,TEAMS!$G$1:$G$839,TEAMS!$H$1:$H$839,"",0)</f>
        <v>PG</v>
      </c>
      <c r="CV91" s="2" t="str">
        <f>_xlfn.XLOOKUP($CU91,DASHBOARD!$B$22:$B$27,DASHBOARD!$C$22:$C$27,"",0)</f>
        <v>GUARD</v>
      </c>
      <c r="CY91" s="63">
        <f>SUMIFS('[1]NBA-Data-1980-2019'!$G$1:$G$16305,'[1]NBA-Data-1980-2019'!$B$1:$B$16305,$A91,'[1]NBA-Data-1980-2019'!$A$1:$A$16305,CY$9)</f>
        <v>0</v>
      </c>
      <c r="CZ91" s="63">
        <f>SUMIFS('[1]NBA-Data-1980-2019'!$G$1:$G$16305,'[1]NBA-Data-1980-2019'!$B$1:$B$16305,$A91,'[1]NBA-Data-1980-2019'!$A$1:$A$16305,CZ$9)</f>
        <v>0</v>
      </c>
      <c r="DA91" s="63">
        <f>SUMIFS('[1]NBA-Data-1980-2019'!$G$1:$G$16305,'[1]NBA-Data-1980-2019'!$B$1:$B$16305,$A91,'[1]NBA-Data-1980-2019'!$A$1:$A$16305,DA$9)</f>
        <v>0</v>
      </c>
      <c r="DB91" s="63">
        <f>SUMIFS('[1]NBA-Data-1980-2019'!$G$1:$G$16305,'[1]NBA-Data-1980-2019'!$B$1:$B$16305,$A91,'[1]NBA-Data-1980-2019'!$A$1:$A$16305,DB$9)</f>
        <v>0</v>
      </c>
      <c r="DC91" s="63">
        <f>SUMIFS('[1]NBA-Data-1980-2019'!$G$1:$G$16305,'[1]NBA-Data-1980-2019'!$B$1:$B$16305,$A91,'[1]NBA-Data-1980-2019'!$A$1:$A$16305,DC$9)</f>
        <v>0</v>
      </c>
      <c r="DD91" s="63">
        <f>SUMIFS('[1]NBA-Data-1980-2019'!$G$1:$G$16305,'[1]NBA-Data-1980-2019'!$B$1:$B$16305,$A91,'[1]NBA-Data-1980-2019'!$A$1:$A$16305,DD$9)</f>
        <v>0</v>
      </c>
      <c r="DE91" s="63">
        <f>SUMIFS('[1]NBA-Data-1980-2019'!$G$1:$G$16305,'[1]NBA-Data-1980-2019'!$B$1:$B$16305,$A91,'[1]NBA-Data-1980-2019'!$A$1:$A$16305,DE$9)</f>
        <v>0</v>
      </c>
      <c r="DF91" s="63">
        <f>SUMIFS('[1]NBA-Data-1980-2019'!$G$1:$G$16305,'[1]NBA-Data-1980-2019'!$B$1:$B$16305,$A91,'[1]NBA-Data-1980-2019'!$A$1:$A$16305,DF$9)</f>
        <v>0</v>
      </c>
      <c r="DG91" s="63">
        <f>SUMIFS('[1]NBA-Data-1980-2019'!$G$1:$G$16305,'[1]NBA-Data-1980-2019'!$B$1:$B$16305,$A91,'[1]NBA-Data-1980-2019'!$A$1:$A$16305,DG$9)</f>
        <v>0</v>
      </c>
      <c r="DH91" s="63">
        <f>SUMIFS('[1]NBA-Data-1980-2019'!$G$1:$G$16305,'[1]NBA-Data-1980-2019'!$B$1:$B$16305,$A91,'[1]NBA-Data-1980-2019'!$A$1:$A$16305,DH$9)</f>
        <v>0</v>
      </c>
      <c r="DI91" s="63">
        <f>SUMIFS('[1]NBA-Data-1980-2019'!$G$1:$G$16305,'[1]NBA-Data-1980-2019'!$B$1:$B$16305,$A91,'[1]NBA-Data-1980-2019'!$A$1:$A$16305,DI$9)</f>
        <v>0</v>
      </c>
      <c r="DJ91" s="63">
        <f>SUMIFS('[1]NBA-Data-1980-2019'!$G$1:$G$16305,'[1]NBA-Data-1980-2019'!$B$1:$B$16305,$A91,'[1]NBA-Data-1980-2019'!$A$1:$A$16305,DJ$9)</f>
        <v>0</v>
      </c>
      <c r="DK91" s="63">
        <f>SUMIFS('[1]NBA-Data-1980-2019'!$G$1:$G$16305,'[1]NBA-Data-1980-2019'!$B$1:$B$16305,$A91,'[1]NBA-Data-1980-2019'!$A$1:$A$16305,DK$9)</f>
        <v>0</v>
      </c>
      <c r="DL91" s="63">
        <f>SUMIFS('[1]NBA-Data-1980-2019'!$G$1:$G$16305,'[1]NBA-Data-1980-2019'!$B$1:$B$16305,$A91,'[1]NBA-Data-1980-2019'!$A$1:$A$16305,DL$9)</f>
        <v>0</v>
      </c>
      <c r="DM91" s="63">
        <f>SUMIFS('[1]NBA-Data-1980-2019'!$G$1:$G$16305,'[1]NBA-Data-1980-2019'!$B$1:$B$16305,$A91,'[1]NBA-Data-1980-2019'!$A$1:$A$16305,DM$9)</f>
        <v>0</v>
      </c>
      <c r="DN91" s="63">
        <f>SUMIFS('[1]NBA-Data-1980-2019'!$G$1:$G$16305,'[1]NBA-Data-1980-2019'!$B$1:$B$16305,$A91,'[1]NBA-Data-1980-2019'!$A$1:$A$16305,DN$9)</f>
        <v>0</v>
      </c>
      <c r="DO91" s="63">
        <f>SUMIFS('[1]NBA-Data-1980-2019'!$G$1:$G$16305,'[1]NBA-Data-1980-2019'!$B$1:$B$16305,$A91,'[1]NBA-Data-1980-2019'!$A$1:$A$16305,DO$9)</f>
        <v>0</v>
      </c>
      <c r="DP91" s="63">
        <f>SUMIFS('[1]NBA-Data-1980-2019'!$G$1:$G$16305,'[1]NBA-Data-1980-2019'!$B$1:$B$16305,$A91,'[1]NBA-Data-1980-2019'!$A$1:$A$16305,DP$9)</f>
        <v>0</v>
      </c>
      <c r="DQ91" s="63">
        <f>SUMIFS('[1]NBA-Data-1980-2019'!$G$1:$G$16305,'[1]NBA-Data-1980-2019'!$B$1:$B$16305,$A91,'[1]NBA-Data-1980-2019'!$A$1:$A$16305,DQ$9)</f>
        <v>0</v>
      </c>
      <c r="DR91" s="63">
        <f>SUMIFS('[1]NBA-Data-1980-2019'!$G$1:$G$16305,'[1]NBA-Data-1980-2019'!$B$1:$B$16305,$A91,'[1]NBA-Data-1980-2019'!$A$1:$A$16305,DR$9)</f>
        <v>0</v>
      </c>
      <c r="DS91" s="63">
        <f>SUMIFS('[1]NBA-Data-1980-2019'!$G$1:$G$16305,'[1]NBA-Data-1980-2019'!$B$1:$B$16305,$A91,'[1]NBA-Data-1980-2019'!$A$1:$A$16305,DS$9)</f>
        <v>0</v>
      </c>
      <c r="DT91" s="63">
        <f>SUMIFS('[1]NBA-Data-1980-2019'!$G$1:$G$16305,'[1]NBA-Data-1980-2019'!$B$1:$B$16305,$A91,'[1]NBA-Data-1980-2019'!$A$1:$A$16305,DT$9)</f>
        <v>0</v>
      </c>
      <c r="DU91" s="63">
        <f>SUMIFS('[1]NBA-Data-1980-2019'!$G$1:$G$16305,'[1]NBA-Data-1980-2019'!$B$1:$B$16305,$A91,'[1]NBA-Data-1980-2019'!$A$1:$A$16305,DU$9)</f>
        <v>0</v>
      </c>
      <c r="DV91" s="63">
        <f>SUMIFS('[1]NBA-Data-1980-2019'!$G$1:$G$16305,'[1]NBA-Data-1980-2019'!$B$1:$B$16305,$A91,'[1]NBA-Data-1980-2019'!$A$1:$A$16305,DV$9)</f>
        <v>0</v>
      </c>
      <c r="DW91" s="63">
        <f>SUMIFS('[1]NBA-Data-1980-2019'!$G$1:$G$16305,'[1]NBA-Data-1980-2019'!$B$1:$B$16305,$A91,'[1]NBA-Data-1980-2019'!$A$1:$A$16305,DW$9)</f>
        <v>0</v>
      </c>
      <c r="DX91" s="63">
        <f>SUMIFS('[1]NBA-Data-1980-2019'!$G$1:$G$16305,'[1]NBA-Data-1980-2019'!$B$1:$B$16305,$A91,'[1]NBA-Data-1980-2019'!$A$1:$A$16305,DX$9)</f>
        <v>1509360</v>
      </c>
      <c r="DY91" s="63">
        <f>SUMIFS('[1]NBA-Data-1980-2019'!$G$1:$G$16305,'[1]NBA-Data-1980-2019'!$B$1:$B$16305,$A91,'[1]NBA-Data-1980-2019'!$A$1:$A$16305,DY$9)</f>
        <v>1577280</v>
      </c>
      <c r="DZ91" s="63">
        <f>SUMIFS('[1]NBA-Data-1980-2019'!$G$1:$G$16305,'[1]NBA-Data-1980-2019'!$B$1:$B$16305,$A91,'[1]NBA-Data-1980-2019'!$A$1:$A$16305,DZ$9)</f>
        <v>1645200</v>
      </c>
      <c r="EA91" s="63">
        <f>SUMIFS('[1]NBA-Data-1980-2019'!$G$1:$G$16305,'[1]NBA-Data-1980-2019'!$B$1:$B$16305,$A91,'[1]NBA-Data-1980-2019'!$A$1:$A$16305,EA$9)</f>
        <v>2536898</v>
      </c>
      <c r="EB91" s="63">
        <f>SUMIFS('[1]NBA-Data-1980-2019'!$G$1:$G$16305,'[1]NBA-Data-1980-2019'!$B$1:$B$16305,$A91,'[1]NBA-Data-1980-2019'!$A$1:$A$16305,EB$9)</f>
        <v>0</v>
      </c>
      <c r="EC91" s="63">
        <f>SUMIFS('[1]NBA-Data-1980-2019'!$G$1:$G$16305,'[1]NBA-Data-1980-2019'!$B$1:$B$16305,$A91,'[1]NBA-Data-1980-2019'!$A$1:$A$16305,EC$9)</f>
        <v>0</v>
      </c>
      <c r="ED91" s="63">
        <f>SUMIFS('[1]NBA-Data-1980-2019'!$G$1:$G$16305,'[1]NBA-Data-1980-2019'!$B$1:$B$16305,$A91,'[1]NBA-Data-1980-2019'!$A$1:$A$16305,ED$9)</f>
        <v>0</v>
      </c>
      <c r="EH91" s="2" t="s">
        <v>1482</v>
      </c>
    </row>
    <row r="92" spans="1:165" x14ac:dyDescent="0.2">
      <c r="A92" s="2" t="s">
        <v>654</v>
      </c>
      <c r="B92" s="2" t="str" cm="1">
        <f t="array" ref="B92">_xlfn.XLOOKUP($A92&amp;B$5,'[1]NBA-Data-1980-2019'!$B$1:$B$16305&amp;'[1]NBA-Data-1980-2019'!$A$1:$A$16305,'[1]NBA-Data-1980-2019'!$D$1:$D$16305,"",0)</f>
        <v/>
      </c>
      <c r="C92" s="2" t="str" cm="1">
        <f t="array" ref="C92">_xlfn.XLOOKUP($A92&amp;C$5,'[1]NBA-Data-1980-2019'!$B$1:$B$16305&amp;'[1]NBA-Data-1980-2019'!$A$1:$A$16305,'[1]NBA-Data-1980-2019'!$D$1:$D$16305,"",0)</f>
        <v/>
      </c>
      <c r="D92" s="2" t="str" cm="1">
        <f t="array" ref="D92">_xlfn.XLOOKUP($A92&amp;D$5,'[1]NBA-Data-1980-2019'!$B$1:$B$16305&amp;'[1]NBA-Data-1980-2019'!$A$1:$A$16305,'[1]NBA-Data-1980-2019'!$D$1:$D$16305,"",0)</f>
        <v/>
      </c>
      <c r="E92" s="2" t="str" cm="1">
        <f t="array" ref="E92">_xlfn.XLOOKUP($A92&amp;E$5,'[1]NBA-Data-1980-2019'!$B$1:$B$16305&amp;'[1]NBA-Data-1980-2019'!$A$1:$A$16305,'[1]NBA-Data-1980-2019'!$D$1:$D$16305,"",0)</f>
        <v/>
      </c>
      <c r="F92" s="2" t="str" cm="1">
        <f t="array" ref="F92">_xlfn.XLOOKUP($A92&amp;F$5,'[1]NBA-Data-1980-2019'!$B$1:$B$16305&amp;'[1]NBA-Data-1980-2019'!$A$1:$A$16305,'[1]NBA-Data-1980-2019'!$D$1:$D$16305,"",0)</f>
        <v/>
      </c>
      <c r="G92" s="2" t="str" cm="1">
        <f t="array" ref="G92">_xlfn.XLOOKUP($A92&amp;G$5,'[1]NBA-Data-1980-2019'!$B$1:$B$16305&amp;'[1]NBA-Data-1980-2019'!$A$1:$A$16305,'[1]NBA-Data-1980-2019'!$D$1:$D$16305,"",0)</f>
        <v/>
      </c>
      <c r="H92" s="2" t="str" cm="1">
        <f t="array" ref="H92">_xlfn.XLOOKUP($A92&amp;H$5,'[1]NBA-Data-1980-2019'!$B$1:$B$16305&amp;'[1]NBA-Data-1980-2019'!$A$1:$A$16305,'[1]NBA-Data-1980-2019'!$D$1:$D$16305,"",0)</f>
        <v/>
      </c>
      <c r="I92" s="2" t="str" cm="1">
        <f t="array" ref="I92">_xlfn.XLOOKUP($A92&amp;I$5,'[1]NBA-Data-1980-2019'!$B$1:$B$16305&amp;'[1]NBA-Data-1980-2019'!$A$1:$A$16305,'[1]NBA-Data-1980-2019'!$D$1:$D$16305,"",0)</f>
        <v/>
      </c>
      <c r="J92" s="2" t="str" cm="1">
        <f t="array" ref="J92">_xlfn.XLOOKUP($A92&amp;J$5,'[1]NBA-Data-1980-2019'!$B$1:$B$16305&amp;'[1]NBA-Data-1980-2019'!$A$1:$A$16305,'[1]NBA-Data-1980-2019'!$D$1:$D$16305,"",0)</f>
        <v/>
      </c>
      <c r="K92" s="2" t="str" cm="1">
        <f t="array" ref="K92">_xlfn.XLOOKUP($A92&amp;K$5,'[1]NBA-Data-1980-2019'!$B$1:$B$16305&amp;'[1]NBA-Data-1980-2019'!$A$1:$A$16305,'[1]NBA-Data-1980-2019'!$D$1:$D$16305,"",0)</f>
        <v/>
      </c>
      <c r="L92" s="2" t="str" cm="1">
        <f t="array" ref="L92">_xlfn.XLOOKUP($A92&amp;L$5,'[1]NBA-Data-1980-2019'!$B$1:$B$16305&amp;'[1]NBA-Data-1980-2019'!$A$1:$A$16305,'[1]NBA-Data-1980-2019'!$D$1:$D$16305,"",0)</f>
        <v/>
      </c>
      <c r="M92" s="2" t="str" cm="1">
        <f t="array" ref="M92">_xlfn.XLOOKUP($A92&amp;M$5,'[1]NBA-Data-1980-2019'!$B$1:$B$16305&amp;'[1]NBA-Data-1980-2019'!$A$1:$A$16305,'[1]NBA-Data-1980-2019'!$D$1:$D$16305,"",0)</f>
        <v/>
      </c>
      <c r="N92" s="2" t="str" cm="1">
        <f t="array" ref="N92">_xlfn.XLOOKUP($A92&amp;N$5,'[1]NBA-Data-1980-2019'!$B$1:$B$16305&amp;'[1]NBA-Data-1980-2019'!$A$1:$A$16305,'[1]NBA-Data-1980-2019'!$D$1:$D$16305,"",0)</f>
        <v/>
      </c>
      <c r="O92" s="2" t="str" cm="1">
        <f t="array" ref="O92">_xlfn.XLOOKUP($A92&amp;O$5,'[1]NBA-Data-1980-2019'!$B$1:$B$16305&amp;'[1]NBA-Data-1980-2019'!$A$1:$A$16305,'[1]NBA-Data-1980-2019'!$D$1:$D$16305,"",0)</f>
        <v/>
      </c>
      <c r="P92" s="2" t="str" cm="1">
        <f t="array" ref="P92">_xlfn.XLOOKUP($A92&amp;P$5,'[1]NBA-Data-1980-2019'!$B$1:$B$16305&amp;'[1]NBA-Data-1980-2019'!$A$1:$A$16305,'[1]NBA-Data-1980-2019'!$D$1:$D$16305,"",0)</f>
        <v/>
      </c>
      <c r="Q92" s="2" t="str" cm="1">
        <f t="array" ref="Q92">_xlfn.XLOOKUP($A92&amp;Q$5,'[1]NBA-Data-1980-2019'!$B$1:$B$16305&amp;'[1]NBA-Data-1980-2019'!$A$1:$A$16305,'[1]NBA-Data-1980-2019'!$D$1:$D$16305,"",0)</f>
        <v/>
      </c>
      <c r="R92" s="2" t="str" cm="1">
        <f t="array" ref="R92">_xlfn.XLOOKUP($A92&amp;R$5,'[1]NBA-Data-1980-2019'!$B$1:$B$16305&amp;'[1]NBA-Data-1980-2019'!$A$1:$A$16305,'[1]NBA-Data-1980-2019'!$D$1:$D$16305,"",0)</f>
        <v/>
      </c>
      <c r="S92" s="2" t="str" cm="1">
        <f t="array" ref="S92">_xlfn.XLOOKUP($A92&amp;S$5,'[1]NBA-Data-1980-2019'!$B$1:$B$16305&amp;'[1]NBA-Data-1980-2019'!$A$1:$A$16305,'[1]NBA-Data-1980-2019'!$D$1:$D$16305,"",0)</f>
        <v/>
      </c>
      <c r="T92" s="2" t="str" cm="1">
        <f t="array" ref="T92">_xlfn.XLOOKUP($A92&amp;T$5,'[1]NBA-Data-1980-2019'!$B$1:$B$16305&amp;'[1]NBA-Data-1980-2019'!$A$1:$A$16305,'[1]NBA-Data-1980-2019'!$D$1:$D$16305,"",0)</f>
        <v/>
      </c>
      <c r="U92" s="2" t="str" cm="1">
        <f t="array" ref="U92">_xlfn.XLOOKUP($A92&amp;U$5,'[1]NBA-Data-1980-2019'!$B$1:$B$16305&amp;'[1]NBA-Data-1980-2019'!$A$1:$A$16305,'[1]NBA-Data-1980-2019'!$D$1:$D$16305,"",0)</f>
        <v/>
      </c>
      <c r="V92" s="2" t="str" cm="1">
        <f t="array" ref="V92">_xlfn.XLOOKUP($A92&amp;V$5,'[1]NBA-Data-1980-2019'!$B$1:$B$16305&amp;'[1]NBA-Data-1980-2019'!$A$1:$A$16305,'[1]NBA-Data-1980-2019'!$D$1:$D$16305,"",0)</f>
        <v>SAC</v>
      </c>
      <c r="W92" s="2" t="str" cm="1">
        <f t="array" ref="W92">_xlfn.XLOOKUP($A92&amp;W$5,'[1]NBA-Data-1980-2019'!$B$1:$B$16305&amp;'[1]NBA-Data-1980-2019'!$A$1:$A$16305,'[1]NBA-Data-1980-2019'!$D$1:$D$16305,"",0)</f>
        <v>SAC</v>
      </c>
      <c r="X92" s="2" t="str" cm="1">
        <f t="array" ref="X92">_xlfn.XLOOKUP($A92&amp;X$5,'[1]NBA-Data-1980-2019'!$B$1:$B$16305&amp;'[1]NBA-Data-1980-2019'!$A$1:$A$16305,'[1]NBA-Data-1980-2019'!$D$1:$D$16305,"",0)</f>
        <v>SAC</v>
      </c>
      <c r="Y92" s="2" t="str" cm="1">
        <f t="array" ref="Y92">_xlfn.XLOOKUP($A92&amp;Y$5,'[1]NBA-Data-1980-2019'!$B$1:$B$16305&amp;'[1]NBA-Data-1980-2019'!$A$1:$A$16305,'[1]NBA-Data-1980-2019'!$D$1:$D$16305,"",0)</f>
        <v>SAC</v>
      </c>
      <c r="Z92" s="2" t="str" cm="1">
        <f t="array" ref="Z92">_xlfn.XLOOKUP($A92&amp;Z$5,'[1]NBA-Data-1980-2019'!$B$1:$B$16305&amp;'[1]NBA-Data-1980-2019'!$A$1:$A$16305,'[1]NBA-Data-1980-2019'!$D$1:$D$16305,"",0)</f>
        <v>SAC</v>
      </c>
      <c r="AA92" s="2" t="str" cm="1">
        <f t="array" ref="AA92">_xlfn.XLOOKUP($A92&amp;AA$5,'[1]NBA-Data-1980-2019'!$B$1:$B$16305&amp;'[1]NBA-Data-1980-2019'!$A$1:$A$16305,'[1]NBA-Data-1980-2019'!$D$1:$D$16305,"",0)</f>
        <v>SAC</v>
      </c>
      <c r="AB92" s="2" t="str" cm="1">
        <f t="array" ref="AB92">_xlfn.XLOOKUP($A92&amp;AB$5,'[1]NBA-Data-1980-2019'!$B$1:$B$16305&amp;'[1]NBA-Data-1980-2019'!$A$1:$A$16305,'[1]NBA-Data-1980-2019'!$D$1:$D$16305,"",0)</f>
        <v>TOT</v>
      </c>
      <c r="AC92" s="2" t="str" cm="1">
        <f t="array" ref="AC92">_xlfn.XLOOKUP($A92&amp;AC$5,'[1]NBA-Data-1980-2019'!$B$1:$B$16305&amp;'[1]NBA-Data-1980-2019'!$A$1:$A$16305,'[1]NBA-Data-1980-2019'!$D$1:$D$16305,"",0)</f>
        <v>NOP</v>
      </c>
      <c r="AD92" s="2" t="str" cm="1">
        <f t="array" ref="AD92">_xlfn.XLOOKUP($A92&amp;AD$5,'[1]NBA-Data-1980-2019'!$B$1:$B$16305&amp;'[1]NBA-Data-1980-2019'!$A$1:$A$16305,'[1]NBA-Data-1980-2019'!$D$1:$D$16305,"",0)</f>
        <v>GSW</v>
      </c>
      <c r="AE92" s="2" t="str" cm="1">
        <f t="array" ref="AE92">_xlfn.XLOOKUP($A92&amp;AE$5,'[1]NBA-Data-1980-2019'!$B$1:$B$16305&amp;'[1]NBA-Data-1980-2019'!$A$1:$A$16305,'[1]NBA-Data-1980-2019'!$D$1:$D$16305,"",0)</f>
        <v/>
      </c>
      <c r="AF92" s="2" t="str" cm="1">
        <f t="array" ref="AF92">_xlfn.XLOOKUP($A92&amp;AF$5,'[1]NBA-Data-1980-2019'!$B$1:$B$16305&amp;'[1]NBA-Data-1980-2019'!$A$1:$A$16305,'[1]NBA-Data-1980-2019'!$D$1:$D$16305,"",0)</f>
        <v/>
      </c>
      <c r="AG92" s="2" t="str" cm="1">
        <f t="array" ref="AG92">_xlfn.XLOOKUP($A92&amp;AG$5,'[1]NBA-Data-1980-2019'!$B$1:$B$16305&amp;'[1]NBA-Data-1980-2019'!$A$1:$A$16305,'[1]NBA-Data-1980-2019'!$D$1:$D$16305,"",0)</f>
        <v/>
      </c>
      <c r="AH92" s="2" t="str" cm="1">
        <f t="array" ref="AH92">_xlfn.XLOOKUP($A92&amp;AH$5,'[1]NBA-Data-1980-2019'!$B$1:$B$16305&amp;'[1]NBA-Data-1980-2019'!$A$1:$A$16305,'[1]NBA-Data-1980-2019'!$H$1:$H$16305,"",0)</f>
        <v/>
      </c>
      <c r="AI92" s="2" t="str" cm="1">
        <f t="array" ref="AI92">_xlfn.XLOOKUP($A92&amp;AI$5,'[1]NBA-Data-1980-2019'!$B$1:$B$16305&amp;'[1]NBA-Data-1980-2019'!$A$1:$A$16305,'[1]NBA-Data-1980-2019'!$H$1:$H$16305,"",0)</f>
        <v/>
      </c>
      <c r="AJ92" s="2" t="str" cm="1">
        <f t="array" ref="AJ92">_xlfn.XLOOKUP($A92&amp;AJ$5,'[1]NBA-Data-1980-2019'!$B$1:$B$16305&amp;'[1]NBA-Data-1980-2019'!$A$1:$A$16305,'[1]NBA-Data-1980-2019'!$H$1:$H$16305,"",0)</f>
        <v/>
      </c>
      <c r="AK92" s="2" t="str" cm="1">
        <f t="array" ref="AK92">_xlfn.XLOOKUP($A92&amp;AK$5,'[1]NBA-Data-1980-2019'!$B$1:$B$16305&amp;'[1]NBA-Data-1980-2019'!$A$1:$A$16305,'[1]NBA-Data-1980-2019'!$H$1:$H$16305,"",0)</f>
        <v/>
      </c>
      <c r="AL92" s="2" t="str" cm="1">
        <f t="array" ref="AL92">_xlfn.XLOOKUP($A92&amp;AL$5,'[1]NBA-Data-1980-2019'!$B$1:$B$16305&amp;'[1]NBA-Data-1980-2019'!$A$1:$A$16305,'[1]NBA-Data-1980-2019'!$H$1:$H$16305,"",0)</f>
        <v/>
      </c>
      <c r="AM92" s="2" t="str" cm="1">
        <f t="array" ref="AM92">_xlfn.XLOOKUP($A92&amp;AM$5,'[1]NBA-Data-1980-2019'!$B$1:$B$16305&amp;'[1]NBA-Data-1980-2019'!$A$1:$A$16305,'[1]NBA-Data-1980-2019'!$H$1:$H$16305,"",0)</f>
        <v/>
      </c>
      <c r="AN92" s="2" t="str" cm="1">
        <f t="array" ref="AN92">_xlfn.XLOOKUP($A92&amp;AN$5,'[1]NBA-Data-1980-2019'!$B$1:$B$16305&amp;'[1]NBA-Data-1980-2019'!$A$1:$A$16305,'[1]NBA-Data-1980-2019'!$H$1:$H$16305,"",0)</f>
        <v/>
      </c>
      <c r="AO92" s="2" t="str" cm="1">
        <f t="array" ref="AO92">_xlfn.XLOOKUP($A92&amp;AO$5,'[1]NBA-Data-1980-2019'!$B$1:$B$16305&amp;'[1]NBA-Data-1980-2019'!$A$1:$A$16305,'[1]NBA-Data-1980-2019'!$H$1:$H$16305,"",0)</f>
        <v/>
      </c>
      <c r="AP92" s="2" t="str" cm="1">
        <f t="array" ref="AP92">_xlfn.XLOOKUP($A92&amp;AP$5,'[1]NBA-Data-1980-2019'!$B$1:$B$16305&amp;'[1]NBA-Data-1980-2019'!$A$1:$A$16305,'[1]NBA-Data-1980-2019'!$H$1:$H$16305,"",0)</f>
        <v/>
      </c>
      <c r="AQ92" s="2" t="str" cm="1">
        <f t="array" ref="AQ92">_xlfn.XLOOKUP($A92&amp;AQ$5,'[1]NBA-Data-1980-2019'!$B$1:$B$16305&amp;'[1]NBA-Data-1980-2019'!$A$1:$A$16305,'[1]NBA-Data-1980-2019'!$H$1:$H$16305,"",0)</f>
        <v/>
      </c>
      <c r="AR92" s="2" t="str" cm="1">
        <f t="array" ref="AR92">_xlfn.XLOOKUP($A92&amp;AR$5,'[1]NBA-Data-1980-2019'!$B$1:$B$16305&amp;'[1]NBA-Data-1980-2019'!$A$1:$A$16305,'[1]NBA-Data-1980-2019'!$H$1:$H$16305,"",0)</f>
        <v/>
      </c>
      <c r="AS92" s="2" t="str" cm="1">
        <f t="array" ref="AS92">_xlfn.XLOOKUP($A92&amp;AS$5,'[1]NBA-Data-1980-2019'!$B$1:$B$16305&amp;'[1]NBA-Data-1980-2019'!$A$1:$A$16305,'[1]NBA-Data-1980-2019'!$H$1:$H$16305,"",0)</f>
        <v/>
      </c>
      <c r="AT92" s="2" t="str" cm="1">
        <f t="array" ref="AT92">_xlfn.XLOOKUP($A92&amp;AT$5,'[1]NBA-Data-1980-2019'!$B$1:$B$16305&amp;'[1]NBA-Data-1980-2019'!$A$1:$A$16305,'[1]NBA-Data-1980-2019'!$H$1:$H$16305,"",0)</f>
        <v/>
      </c>
      <c r="AU92" s="2" t="str" cm="1">
        <f t="array" ref="AU92">_xlfn.XLOOKUP($A92&amp;AU$5,'[1]NBA-Data-1980-2019'!$B$1:$B$16305&amp;'[1]NBA-Data-1980-2019'!$A$1:$A$16305,'[1]NBA-Data-1980-2019'!$H$1:$H$16305,"",0)</f>
        <v/>
      </c>
      <c r="AV92" s="2" t="str" cm="1">
        <f t="array" ref="AV92">_xlfn.XLOOKUP($A92&amp;AV$5,'[1]NBA-Data-1980-2019'!$B$1:$B$16305&amp;'[1]NBA-Data-1980-2019'!$A$1:$A$16305,'[1]NBA-Data-1980-2019'!$H$1:$H$16305,"",0)</f>
        <v/>
      </c>
      <c r="AW92" s="2" t="str" cm="1">
        <f t="array" ref="AW92">_xlfn.XLOOKUP($A92&amp;AW$5,'[1]NBA-Data-1980-2019'!$B$1:$B$16305&amp;'[1]NBA-Data-1980-2019'!$A$1:$A$16305,'[1]NBA-Data-1980-2019'!$H$1:$H$16305,"",0)</f>
        <v/>
      </c>
      <c r="AX92" s="2" t="str" cm="1">
        <f t="array" ref="AX92">_xlfn.XLOOKUP($A92&amp;AX$5,'[1]NBA-Data-1980-2019'!$B$1:$B$16305&amp;'[1]NBA-Data-1980-2019'!$A$1:$A$16305,'[1]NBA-Data-1980-2019'!$H$1:$H$16305,"",0)</f>
        <v/>
      </c>
      <c r="AY92" s="2" t="str" cm="1">
        <f t="array" ref="AY92">_xlfn.XLOOKUP($A92&amp;AY$5,'[1]NBA-Data-1980-2019'!$B$1:$B$16305&amp;'[1]NBA-Data-1980-2019'!$A$1:$A$16305,'[1]NBA-Data-1980-2019'!$H$1:$H$16305,"",0)</f>
        <v/>
      </c>
      <c r="AZ92" s="2" t="str" cm="1">
        <f t="array" ref="AZ92">_xlfn.XLOOKUP($A92&amp;AZ$5,'[1]NBA-Data-1980-2019'!$B$1:$B$16305&amp;'[1]NBA-Data-1980-2019'!$A$1:$A$16305,'[1]NBA-Data-1980-2019'!$H$1:$H$16305,"",0)</f>
        <v/>
      </c>
      <c r="BA92" s="2" t="str" cm="1">
        <f t="array" ref="BA92">_xlfn.XLOOKUP($A92&amp;BA$5,'[1]NBA-Data-1980-2019'!$B$1:$B$16305&amp;'[1]NBA-Data-1980-2019'!$A$1:$A$16305,'[1]NBA-Data-1980-2019'!$H$1:$H$16305,"",0)</f>
        <v/>
      </c>
      <c r="BB92" s="2" cm="1">
        <f t="array" ref="BB92">_xlfn.XLOOKUP($A92&amp;BB$5,'[1]NBA-Data-1980-2019'!$B$1:$B$16305&amp;'[1]NBA-Data-1980-2019'!$A$1:$A$16305,'[1]NBA-Data-1980-2019'!$H$1:$H$16305,"",0)</f>
        <v>2308.5</v>
      </c>
      <c r="BC92" s="2" cm="1">
        <f t="array" ref="BC92">_xlfn.XLOOKUP($A92&amp;BC$5,'[1]NBA-Data-1980-2019'!$B$1:$B$16305&amp;'[1]NBA-Data-1980-2019'!$A$1:$A$16305,'[1]NBA-Data-1980-2019'!$H$1:$H$16305,"",0)</f>
        <v>1952</v>
      </c>
      <c r="BD92" s="2" cm="1">
        <f t="array" ref="BD92">_xlfn.XLOOKUP($A92&amp;BD$5,'[1]NBA-Data-1980-2019'!$B$1:$B$16305&amp;'[1]NBA-Data-1980-2019'!$A$1:$A$16305,'[1]NBA-Data-1980-2019'!$H$1:$H$16305,"",0)</f>
        <v>2287.5</v>
      </c>
      <c r="BE92" s="2" cm="1">
        <f t="array" ref="BE92">_xlfn.XLOOKUP($A92&amp;BE$5,'[1]NBA-Data-1980-2019'!$B$1:$B$16305&amp;'[1]NBA-Data-1980-2019'!$A$1:$A$16305,'[1]NBA-Data-1980-2019'!$H$1:$H$16305,"",0)</f>
        <v>2300.4</v>
      </c>
      <c r="BF92" s="2" cm="1">
        <f t="array" ref="BF92">_xlfn.XLOOKUP($A92&amp;BF$5,'[1]NBA-Data-1980-2019'!$B$1:$B$16305&amp;'[1]NBA-Data-1980-2019'!$A$1:$A$16305,'[1]NBA-Data-1980-2019'!$H$1:$H$16305,"",0)</f>
        <v>2011.9</v>
      </c>
      <c r="BG92" s="2" cm="1">
        <f t="array" ref="BG92">_xlfn.XLOOKUP($A92&amp;BG$5,'[1]NBA-Data-1980-2019'!$B$1:$B$16305&amp;'[1]NBA-Data-1980-2019'!$A$1:$A$16305,'[1]NBA-Data-1980-2019'!$H$1:$H$16305,"",0)</f>
        <v>2249</v>
      </c>
      <c r="BH92" s="2" cm="1">
        <f t="array" ref="BH92">_xlfn.XLOOKUP($A92&amp;BH$5,'[1]NBA-Data-1980-2019'!$B$1:$B$16305&amp;'[1]NBA-Data-1980-2019'!$A$1:$A$16305,'[1]NBA-Data-1980-2019'!$H$1:$H$16305,"",0)</f>
        <v>2462.4</v>
      </c>
      <c r="BI92" s="2" cm="1">
        <f t="array" ref="BI92">_xlfn.XLOOKUP($A92&amp;BI$5,'[1]NBA-Data-1980-2019'!$B$1:$B$16305&amp;'[1]NBA-Data-1980-2019'!$A$1:$A$16305,'[1]NBA-Data-1980-2019'!$H$1:$H$16305,"",0)</f>
        <v>1737.6000000000001</v>
      </c>
      <c r="BJ92" s="2" cm="1">
        <f t="array" ref="BJ92">_xlfn.XLOOKUP($A92&amp;BJ$5,'[1]NBA-Data-1980-2019'!$B$1:$B$16305&amp;'[1]NBA-Data-1980-2019'!$A$1:$A$16305,'[1]NBA-Data-1980-2019'!$H$1:$H$16305,"",0)</f>
        <v>771</v>
      </c>
      <c r="BK92" s="2" t="str" cm="1">
        <f t="array" ref="BK92">_xlfn.XLOOKUP($A92&amp;BK$5,'[1]NBA-Data-1980-2019'!$B$1:$B$16305&amp;'[1]NBA-Data-1980-2019'!$A$1:$A$16305,'[1]NBA-Data-1980-2019'!$H$1:$H$16305,"",0)</f>
        <v/>
      </c>
      <c r="BL92" s="2" t="str" cm="1">
        <f t="array" ref="BL92">_xlfn.XLOOKUP($A92&amp;BL$5,'[1]NBA-Data-1980-2019'!$B$1:$B$16305&amp;'[1]NBA-Data-1980-2019'!$A$1:$A$16305,'[1]NBA-Data-1980-2019'!$H$1:$H$16305,"",0)</f>
        <v/>
      </c>
      <c r="BM92" s="2" t="str" cm="1">
        <f t="array" ref="BM92">_xlfn.XLOOKUP($A92&amp;BM$5,'[1]NBA-Data-1980-2019'!$B$1:$B$16305&amp;'[1]NBA-Data-1980-2019'!$A$1:$A$16305,'[1]NBA-Data-1980-2019'!$H$1:$H$16305,"",0)</f>
        <v/>
      </c>
      <c r="BN92" s="2" t="str" cm="1">
        <f t="array" ref="BN92">_xlfn.XLOOKUP($A92&amp;BN$5,'[1]NBA-Data-1980-2019'!$B$1:$B$16305&amp;'[1]NBA-Data-1980-2019'!$A$1:$A$16305,'[1]NBA-Data-1980-2019'!$F$1:$F$16305,"",0)</f>
        <v/>
      </c>
      <c r="BO92" s="2" t="str" cm="1">
        <f t="array" ref="BO92">_xlfn.XLOOKUP($A92&amp;BO$5,'[1]NBA-Data-1980-2019'!$B$1:$B$16305&amp;'[1]NBA-Data-1980-2019'!$A$1:$A$16305,'[1]NBA-Data-1980-2019'!$F$1:$F$16305,"",0)</f>
        <v/>
      </c>
      <c r="BP92" s="2" t="str" cm="1">
        <f t="array" ref="BP92">_xlfn.XLOOKUP($A92&amp;BP$5,'[1]NBA-Data-1980-2019'!$B$1:$B$16305&amp;'[1]NBA-Data-1980-2019'!$A$1:$A$16305,'[1]NBA-Data-1980-2019'!$F$1:$F$16305,"",0)</f>
        <v/>
      </c>
      <c r="BQ92" s="2" t="str" cm="1">
        <f t="array" ref="BQ92">_xlfn.XLOOKUP($A92&amp;BQ$5,'[1]NBA-Data-1980-2019'!$B$1:$B$16305&amp;'[1]NBA-Data-1980-2019'!$A$1:$A$16305,'[1]NBA-Data-1980-2019'!$F$1:$F$16305,"",0)</f>
        <v/>
      </c>
      <c r="BR92" s="2" t="str" cm="1">
        <f t="array" ref="BR92">_xlfn.XLOOKUP($A92&amp;BR$5,'[1]NBA-Data-1980-2019'!$B$1:$B$16305&amp;'[1]NBA-Data-1980-2019'!$A$1:$A$16305,'[1]NBA-Data-1980-2019'!$F$1:$F$16305,"",0)</f>
        <v/>
      </c>
      <c r="BS92" s="2" t="str" cm="1">
        <f t="array" ref="BS92">_xlfn.XLOOKUP($A92&amp;BS$5,'[1]NBA-Data-1980-2019'!$B$1:$B$16305&amp;'[1]NBA-Data-1980-2019'!$A$1:$A$16305,'[1]NBA-Data-1980-2019'!$F$1:$F$16305,"",0)</f>
        <v/>
      </c>
      <c r="BT92" s="2" t="str" cm="1">
        <f t="array" ref="BT92">_xlfn.XLOOKUP($A92&amp;BT$5,'[1]NBA-Data-1980-2019'!$B$1:$B$16305&amp;'[1]NBA-Data-1980-2019'!$A$1:$A$16305,'[1]NBA-Data-1980-2019'!$F$1:$F$16305,"",0)</f>
        <v/>
      </c>
      <c r="BU92" s="2" t="str" cm="1">
        <f t="array" ref="BU92">_xlfn.XLOOKUP($A92&amp;BU$5,'[1]NBA-Data-1980-2019'!$B$1:$B$16305&amp;'[1]NBA-Data-1980-2019'!$A$1:$A$16305,'[1]NBA-Data-1980-2019'!$F$1:$F$16305,"",0)</f>
        <v/>
      </c>
      <c r="BV92" s="2" t="str" cm="1">
        <f t="array" ref="BV92">_xlfn.XLOOKUP($A92&amp;BV$5,'[1]NBA-Data-1980-2019'!$B$1:$B$16305&amp;'[1]NBA-Data-1980-2019'!$A$1:$A$16305,'[1]NBA-Data-1980-2019'!$F$1:$F$16305,"",0)</f>
        <v/>
      </c>
      <c r="BW92" s="2" t="str" cm="1">
        <f t="array" ref="BW92">_xlfn.XLOOKUP($A92&amp;BW$5,'[1]NBA-Data-1980-2019'!$B$1:$B$16305&amp;'[1]NBA-Data-1980-2019'!$A$1:$A$16305,'[1]NBA-Data-1980-2019'!$F$1:$F$16305,"",0)</f>
        <v/>
      </c>
      <c r="BX92" s="2" t="str" cm="1">
        <f t="array" ref="BX92">_xlfn.XLOOKUP($A92&amp;BX$5,'[1]NBA-Data-1980-2019'!$B$1:$B$16305&amp;'[1]NBA-Data-1980-2019'!$A$1:$A$16305,'[1]NBA-Data-1980-2019'!$F$1:$F$16305,"",0)</f>
        <v/>
      </c>
      <c r="BY92" s="2" t="str" cm="1">
        <f t="array" ref="BY92">_xlfn.XLOOKUP($A92&amp;BY$5,'[1]NBA-Data-1980-2019'!$B$1:$B$16305&amp;'[1]NBA-Data-1980-2019'!$A$1:$A$16305,'[1]NBA-Data-1980-2019'!$F$1:$F$16305,"",0)</f>
        <v/>
      </c>
      <c r="BZ92" s="2" t="str" cm="1">
        <f t="array" ref="BZ92">_xlfn.XLOOKUP($A92&amp;BZ$5,'[1]NBA-Data-1980-2019'!$B$1:$B$16305&amp;'[1]NBA-Data-1980-2019'!$A$1:$A$16305,'[1]NBA-Data-1980-2019'!$F$1:$F$16305,"",0)</f>
        <v/>
      </c>
      <c r="CA92" s="2" t="str" cm="1">
        <f t="array" ref="CA92">_xlfn.XLOOKUP($A92&amp;CA$5,'[1]NBA-Data-1980-2019'!$B$1:$B$16305&amp;'[1]NBA-Data-1980-2019'!$A$1:$A$16305,'[1]NBA-Data-1980-2019'!$F$1:$F$16305,"",0)</f>
        <v/>
      </c>
      <c r="CB92" s="2" t="str" cm="1">
        <f t="array" ref="CB92">_xlfn.XLOOKUP($A92&amp;CB$5,'[1]NBA-Data-1980-2019'!$B$1:$B$16305&amp;'[1]NBA-Data-1980-2019'!$A$1:$A$16305,'[1]NBA-Data-1980-2019'!$F$1:$F$16305,"",0)</f>
        <v/>
      </c>
      <c r="CC92" s="2" t="str" cm="1">
        <f t="array" ref="CC92">_xlfn.XLOOKUP($A92&amp;CC$5,'[1]NBA-Data-1980-2019'!$B$1:$B$16305&amp;'[1]NBA-Data-1980-2019'!$A$1:$A$16305,'[1]NBA-Data-1980-2019'!$F$1:$F$16305,"",0)</f>
        <v/>
      </c>
      <c r="CD92" s="2" t="str" cm="1">
        <f t="array" ref="CD92">_xlfn.XLOOKUP($A92&amp;CD$5,'[1]NBA-Data-1980-2019'!$B$1:$B$16305&amp;'[1]NBA-Data-1980-2019'!$A$1:$A$16305,'[1]NBA-Data-1980-2019'!$F$1:$F$16305,"",0)</f>
        <v/>
      </c>
      <c r="CE92" s="2" t="str" cm="1">
        <f t="array" ref="CE92">_xlfn.XLOOKUP($A92&amp;CE$5,'[1]NBA-Data-1980-2019'!$B$1:$B$16305&amp;'[1]NBA-Data-1980-2019'!$A$1:$A$16305,'[1]NBA-Data-1980-2019'!$F$1:$F$16305,"",0)</f>
        <v/>
      </c>
      <c r="CF92" s="2" t="str" cm="1">
        <f t="array" ref="CF92">_xlfn.XLOOKUP($A92&amp;CF$5,'[1]NBA-Data-1980-2019'!$B$1:$B$16305&amp;'[1]NBA-Data-1980-2019'!$A$1:$A$16305,'[1]NBA-Data-1980-2019'!$F$1:$F$16305,"",0)</f>
        <v/>
      </c>
      <c r="CG92" s="2" t="str" cm="1">
        <f t="array" ref="CG92">_xlfn.XLOOKUP($A92&amp;CG$5,'[1]NBA-Data-1980-2019'!$B$1:$B$16305&amp;'[1]NBA-Data-1980-2019'!$A$1:$A$16305,'[1]NBA-Data-1980-2019'!$F$1:$F$16305,"",0)</f>
        <v/>
      </c>
      <c r="CH92" s="2" cm="1">
        <f t="array" ref="CH92">_xlfn.XLOOKUP($A92&amp;CH$5,'[1]NBA-Data-1980-2019'!$B$1:$B$16305&amp;'[1]NBA-Data-1980-2019'!$A$1:$A$16305,'[1]NBA-Data-1980-2019'!$F$1:$F$16305,"",0)</f>
        <v>14.6</v>
      </c>
      <c r="CI92" s="2" cm="1">
        <f t="array" ref="CI92">_xlfn.XLOOKUP($A92&amp;CI$5,'[1]NBA-Data-1980-2019'!$B$1:$B$16305&amp;'[1]NBA-Data-1980-2019'!$A$1:$A$16305,'[1]NBA-Data-1980-2019'!$F$1:$F$16305,"",0)</f>
        <v>21.7</v>
      </c>
      <c r="CJ92" s="2" cm="1">
        <f t="array" ref="CJ92">_xlfn.XLOOKUP($A92&amp;CJ$5,'[1]NBA-Data-1980-2019'!$B$1:$B$16305&amp;'[1]NBA-Data-1980-2019'!$A$1:$A$16305,'[1]NBA-Data-1980-2019'!$F$1:$F$16305,"",0)</f>
        <v>20.2</v>
      </c>
      <c r="CK92" s="2" cm="1">
        <f t="array" ref="CK92">_xlfn.XLOOKUP($A92&amp;CK$5,'[1]NBA-Data-1980-2019'!$B$1:$B$16305&amp;'[1]NBA-Data-1980-2019'!$A$1:$A$16305,'[1]NBA-Data-1980-2019'!$F$1:$F$16305,"",0)</f>
        <v>26.1</v>
      </c>
      <c r="CL92" s="2" cm="1">
        <f t="array" ref="CL92">_xlfn.XLOOKUP($A92&amp;CL$5,'[1]NBA-Data-1980-2019'!$B$1:$B$16305&amp;'[1]NBA-Data-1980-2019'!$A$1:$A$16305,'[1]NBA-Data-1980-2019'!$F$1:$F$16305,"",0)</f>
        <v>25.2</v>
      </c>
      <c r="CM92" s="2" cm="1">
        <f t="array" ref="CM92">_xlfn.XLOOKUP($A92&amp;CM$5,'[1]NBA-Data-1980-2019'!$B$1:$B$16305&amp;'[1]NBA-Data-1980-2019'!$A$1:$A$16305,'[1]NBA-Data-1980-2019'!$F$1:$F$16305,"",0)</f>
        <v>23.6</v>
      </c>
      <c r="CN92" s="2" cm="1">
        <f t="array" ref="CN92">_xlfn.XLOOKUP($A92&amp;CN$5,'[1]NBA-Data-1980-2019'!$B$1:$B$16305&amp;'[1]NBA-Data-1980-2019'!$A$1:$A$16305,'[1]NBA-Data-1980-2019'!$F$1:$F$16305,"",0)</f>
        <v>25.7</v>
      </c>
      <c r="CO92" s="2" cm="1">
        <f t="array" ref="CO92">_xlfn.XLOOKUP($A92&amp;CO$5,'[1]NBA-Data-1980-2019'!$B$1:$B$16305&amp;'[1]NBA-Data-1980-2019'!$A$1:$A$16305,'[1]NBA-Data-1980-2019'!$F$1:$F$16305,"",0)</f>
        <v>22.6</v>
      </c>
      <c r="CP92" s="2" cm="1">
        <f t="array" ref="CP92">_xlfn.XLOOKUP($A92&amp;CP$5,'[1]NBA-Data-1980-2019'!$B$1:$B$16305&amp;'[1]NBA-Data-1980-2019'!$A$1:$A$16305,'[1]NBA-Data-1980-2019'!$F$1:$F$16305,"",0)</f>
        <v>21.4</v>
      </c>
      <c r="CQ92" s="2" t="str" cm="1">
        <f t="array" ref="CQ92">_xlfn.XLOOKUP($A92&amp;CQ$5,'[1]NBA-Data-1980-2019'!$B$1:$B$16305&amp;'[1]NBA-Data-1980-2019'!$A$1:$A$16305,'[1]NBA-Data-1980-2019'!$F$1:$F$16305,"",0)</f>
        <v/>
      </c>
      <c r="CR92" s="2" t="str" cm="1">
        <f t="array" ref="CR92">_xlfn.XLOOKUP($A92&amp;CR$5,'[1]NBA-Data-1980-2019'!$B$1:$B$16305&amp;'[1]NBA-Data-1980-2019'!$A$1:$A$16305,'[1]NBA-Data-1980-2019'!$F$1:$F$16305,"",0)</f>
        <v/>
      </c>
      <c r="CS92" s="2" t="str" cm="1">
        <f t="array" ref="CS92">_xlfn.XLOOKUP($A92&amp;CS$5,'[1]NBA-Data-1980-2019'!$B$1:$B$16305&amp;'[1]NBA-Data-1980-2019'!$A$1:$A$16305,'[1]NBA-Data-1980-2019'!$F$1:$F$16305,"",0)</f>
        <v/>
      </c>
      <c r="CU92" s="2">
        <f>_xlfn.XLOOKUP($A92,TEAMS!$G$1:$G$839,TEAMS!$H$1:$H$839,"",0)</f>
        <v>0</v>
      </c>
      <c r="CV92" s="2" t="str">
        <f>_xlfn.XLOOKUP($CU92,DASHBOARD!$B$22:$B$27,DASHBOARD!$C$22:$C$27,"",0)</f>
        <v/>
      </c>
      <c r="CY92" s="63">
        <f>SUMIFS('[1]NBA-Data-1980-2019'!$G$1:$G$16305,'[1]NBA-Data-1980-2019'!$B$1:$B$16305,$A92,'[1]NBA-Data-1980-2019'!$A$1:$A$16305,CY$9)</f>
        <v>0</v>
      </c>
      <c r="CZ92" s="63">
        <f>SUMIFS('[1]NBA-Data-1980-2019'!$G$1:$G$16305,'[1]NBA-Data-1980-2019'!$B$1:$B$16305,$A92,'[1]NBA-Data-1980-2019'!$A$1:$A$16305,CZ$9)</f>
        <v>0</v>
      </c>
      <c r="DA92" s="63">
        <f>SUMIFS('[1]NBA-Data-1980-2019'!$G$1:$G$16305,'[1]NBA-Data-1980-2019'!$B$1:$B$16305,$A92,'[1]NBA-Data-1980-2019'!$A$1:$A$16305,DA$9)</f>
        <v>0</v>
      </c>
      <c r="DB92" s="63">
        <f>SUMIFS('[1]NBA-Data-1980-2019'!$G$1:$G$16305,'[1]NBA-Data-1980-2019'!$B$1:$B$16305,$A92,'[1]NBA-Data-1980-2019'!$A$1:$A$16305,DB$9)</f>
        <v>0</v>
      </c>
      <c r="DC92" s="63">
        <f>SUMIFS('[1]NBA-Data-1980-2019'!$G$1:$G$16305,'[1]NBA-Data-1980-2019'!$B$1:$B$16305,$A92,'[1]NBA-Data-1980-2019'!$A$1:$A$16305,DC$9)</f>
        <v>0</v>
      </c>
      <c r="DD92" s="63">
        <f>SUMIFS('[1]NBA-Data-1980-2019'!$G$1:$G$16305,'[1]NBA-Data-1980-2019'!$B$1:$B$16305,$A92,'[1]NBA-Data-1980-2019'!$A$1:$A$16305,DD$9)</f>
        <v>0</v>
      </c>
      <c r="DE92" s="63">
        <f>SUMIFS('[1]NBA-Data-1980-2019'!$G$1:$G$16305,'[1]NBA-Data-1980-2019'!$B$1:$B$16305,$A92,'[1]NBA-Data-1980-2019'!$A$1:$A$16305,DE$9)</f>
        <v>0</v>
      </c>
      <c r="DF92" s="63">
        <f>SUMIFS('[1]NBA-Data-1980-2019'!$G$1:$G$16305,'[1]NBA-Data-1980-2019'!$B$1:$B$16305,$A92,'[1]NBA-Data-1980-2019'!$A$1:$A$16305,DF$9)</f>
        <v>0</v>
      </c>
      <c r="DG92" s="63">
        <f>SUMIFS('[1]NBA-Data-1980-2019'!$G$1:$G$16305,'[1]NBA-Data-1980-2019'!$B$1:$B$16305,$A92,'[1]NBA-Data-1980-2019'!$A$1:$A$16305,DG$9)</f>
        <v>0</v>
      </c>
      <c r="DH92" s="63">
        <f>SUMIFS('[1]NBA-Data-1980-2019'!$G$1:$G$16305,'[1]NBA-Data-1980-2019'!$B$1:$B$16305,$A92,'[1]NBA-Data-1980-2019'!$A$1:$A$16305,DH$9)</f>
        <v>0</v>
      </c>
      <c r="DI92" s="63">
        <f>SUMIFS('[1]NBA-Data-1980-2019'!$G$1:$G$16305,'[1]NBA-Data-1980-2019'!$B$1:$B$16305,$A92,'[1]NBA-Data-1980-2019'!$A$1:$A$16305,DI$9)</f>
        <v>0</v>
      </c>
      <c r="DJ92" s="63">
        <f>SUMIFS('[1]NBA-Data-1980-2019'!$G$1:$G$16305,'[1]NBA-Data-1980-2019'!$B$1:$B$16305,$A92,'[1]NBA-Data-1980-2019'!$A$1:$A$16305,DJ$9)</f>
        <v>0</v>
      </c>
      <c r="DK92" s="63">
        <f>SUMIFS('[1]NBA-Data-1980-2019'!$G$1:$G$16305,'[1]NBA-Data-1980-2019'!$B$1:$B$16305,$A92,'[1]NBA-Data-1980-2019'!$A$1:$A$16305,DK$9)</f>
        <v>0</v>
      </c>
      <c r="DL92" s="63">
        <f>SUMIFS('[1]NBA-Data-1980-2019'!$G$1:$G$16305,'[1]NBA-Data-1980-2019'!$B$1:$B$16305,$A92,'[1]NBA-Data-1980-2019'!$A$1:$A$16305,DL$9)</f>
        <v>0</v>
      </c>
      <c r="DM92" s="63">
        <f>SUMIFS('[1]NBA-Data-1980-2019'!$G$1:$G$16305,'[1]NBA-Data-1980-2019'!$B$1:$B$16305,$A92,'[1]NBA-Data-1980-2019'!$A$1:$A$16305,DM$9)</f>
        <v>0</v>
      </c>
      <c r="DN92" s="63">
        <f>SUMIFS('[1]NBA-Data-1980-2019'!$G$1:$G$16305,'[1]NBA-Data-1980-2019'!$B$1:$B$16305,$A92,'[1]NBA-Data-1980-2019'!$A$1:$A$16305,DN$9)</f>
        <v>0</v>
      </c>
      <c r="DO92" s="63">
        <f>SUMIFS('[1]NBA-Data-1980-2019'!$G$1:$G$16305,'[1]NBA-Data-1980-2019'!$B$1:$B$16305,$A92,'[1]NBA-Data-1980-2019'!$A$1:$A$16305,DO$9)</f>
        <v>0</v>
      </c>
      <c r="DP92" s="63">
        <f>SUMIFS('[1]NBA-Data-1980-2019'!$G$1:$G$16305,'[1]NBA-Data-1980-2019'!$B$1:$B$16305,$A92,'[1]NBA-Data-1980-2019'!$A$1:$A$16305,DP$9)</f>
        <v>0</v>
      </c>
      <c r="DQ92" s="63">
        <f>SUMIFS('[1]NBA-Data-1980-2019'!$G$1:$G$16305,'[1]NBA-Data-1980-2019'!$B$1:$B$16305,$A92,'[1]NBA-Data-1980-2019'!$A$1:$A$16305,DQ$9)</f>
        <v>0</v>
      </c>
      <c r="DR92" s="63">
        <f>SUMIFS('[1]NBA-Data-1980-2019'!$G$1:$G$16305,'[1]NBA-Data-1980-2019'!$B$1:$B$16305,$A92,'[1]NBA-Data-1980-2019'!$A$1:$A$16305,DR$9)</f>
        <v>0</v>
      </c>
      <c r="DS92" s="63">
        <f>SUMIFS('[1]NBA-Data-1980-2019'!$G$1:$G$16305,'[1]NBA-Data-1980-2019'!$B$1:$B$16305,$A92,'[1]NBA-Data-1980-2019'!$A$1:$A$16305,DS$9)</f>
        <v>3374640</v>
      </c>
      <c r="DT92" s="63">
        <f>SUMIFS('[1]NBA-Data-1980-2019'!$G$1:$G$16305,'[1]NBA-Data-1980-2019'!$B$1:$B$16305,$A92,'[1]NBA-Data-1980-2019'!$A$1:$A$16305,DT$9)</f>
        <v>3627720</v>
      </c>
      <c r="DU92" s="63">
        <f>SUMIFS('[1]NBA-Data-1980-2019'!$G$1:$G$16305,'[1]NBA-Data-1980-2019'!$B$1:$B$16305,$A92,'[1]NBA-Data-1980-2019'!$A$1:$A$16305,DU$9)</f>
        <v>3880800</v>
      </c>
      <c r="DV92" s="63">
        <f>SUMIFS('[1]NBA-Data-1980-2019'!$G$1:$G$16305,'[1]NBA-Data-1980-2019'!$B$1:$B$16305,$A92,'[1]NBA-Data-1980-2019'!$A$1:$A$16305,DV$9)</f>
        <v>4916974</v>
      </c>
      <c r="DW92" s="63">
        <f>SUMIFS('[1]NBA-Data-1980-2019'!$G$1:$G$16305,'[1]NBA-Data-1980-2019'!$B$1:$B$16305,$A92,'[1]NBA-Data-1980-2019'!$A$1:$A$16305,DW$9)</f>
        <v>13701250</v>
      </c>
      <c r="DX92" s="63">
        <f>SUMIFS('[1]NBA-Data-1980-2019'!$G$1:$G$16305,'[1]NBA-Data-1980-2019'!$B$1:$B$16305,$A92,'[1]NBA-Data-1980-2019'!$A$1:$A$16305,DX$9)</f>
        <v>14728844</v>
      </c>
      <c r="DY92" s="63">
        <f>SUMIFS('[1]NBA-Data-1980-2019'!$G$1:$G$16305,'[1]NBA-Data-1980-2019'!$B$1:$B$16305,$A92,'[1]NBA-Data-1980-2019'!$A$1:$A$16305,DY$9)</f>
        <v>16957900</v>
      </c>
      <c r="DZ92" s="63">
        <f>SUMIFS('[1]NBA-Data-1980-2019'!$G$1:$G$16305,'[1]NBA-Data-1980-2019'!$B$1:$B$16305,$A92,'[1]NBA-Data-1980-2019'!$A$1:$A$16305,DZ$9)</f>
        <v>18063850</v>
      </c>
      <c r="EA92" s="63">
        <f>SUMIFS('[1]NBA-Data-1980-2019'!$G$1:$G$16305,'[1]NBA-Data-1980-2019'!$B$1:$B$16305,$A92,'[1]NBA-Data-1980-2019'!$A$1:$A$16305,EA$9)</f>
        <v>5337000</v>
      </c>
      <c r="EB92" s="63">
        <f>SUMIFS('[1]NBA-Data-1980-2019'!$G$1:$G$16305,'[1]NBA-Data-1980-2019'!$B$1:$B$16305,$A92,'[1]NBA-Data-1980-2019'!$A$1:$A$16305,EB$9)</f>
        <v>0</v>
      </c>
      <c r="EC92" s="63">
        <f>SUMIFS('[1]NBA-Data-1980-2019'!$G$1:$G$16305,'[1]NBA-Data-1980-2019'!$B$1:$B$16305,$A92,'[1]NBA-Data-1980-2019'!$A$1:$A$16305,EC$9)</f>
        <v>0</v>
      </c>
      <c r="ED92" s="63">
        <f>SUMIFS('[1]NBA-Data-1980-2019'!$G$1:$G$16305,'[1]NBA-Data-1980-2019'!$B$1:$B$16305,$A92,'[1]NBA-Data-1980-2019'!$A$1:$A$16305,ED$9)</f>
        <v>0</v>
      </c>
      <c r="EH92" s="2" t="s">
        <v>1485</v>
      </c>
    </row>
    <row r="93" spans="1:165" x14ac:dyDescent="0.2">
      <c r="A93" s="2" t="s">
        <v>1142</v>
      </c>
      <c r="B93" s="2" t="str" cm="1">
        <f t="array" ref="B93">_xlfn.XLOOKUP($A93&amp;B$5,'[1]NBA-Data-1980-2019'!$B$1:$B$16305&amp;'[1]NBA-Data-1980-2019'!$A$1:$A$16305,'[1]NBA-Data-1980-2019'!$D$1:$D$16305,"",0)</f>
        <v>CHI</v>
      </c>
      <c r="C93" s="2" t="str" cm="1">
        <f t="array" ref="C93">_xlfn.XLOOKUP($A93&amp;C$5,'[1]NBA-Data-1980-2019'!$B$1:$B$16305&amp;'[1]NBA-Data-1980-2019'!$A$1:$A$16305,'[1]NBA-Data-1980-2019'!$D$1:$D$16305,"",0)</f>
        <v>CHI</v>
      </c>
      <c r="D93" s="2" t="str" cm="1">
        <f t="array" ref="D93">_xlfn.XLOOKUP($A93&amp;D$5,'[1]NBA-Data-1980-2019'!$B$1:$B$16305&amp;'[1]NBA-Data-1980-2019'!$A$1:$A$16305,'[1]NBA-Data-1980-2019'!$D$1:$D$16305,"",0)</f>
        <v/>
      </c>
      <c r="E93" s="2" t="str" cm="1">
        <f t="array" ref="E93">_xlfn.XLOOKUP($A93&amp;E$5,'[1]NBA-Data-1980-2019'!$B$1:$B$16305&amp;'[1]NBA-Data-1980-2019'!$A$1:$A$16305,'[1]NBA-Data-1980-2019'!$D$1:$D$16305,"",0)</f>
        <v/>
      </c>
      <c r="F93" s="2" t="str" cm="1">
        <f t="array" ref="F93">_xlfn.XLOOKUP($A93&amp;F$5,'[1]NBA-Data-1980-2019'!$B$1:$B$16305&amp;'[1]NBA-Data-1980-2019'!$A$1:$A$16305,'[1]NBA-Data-1980-2019'!$D$1:$D$16305,"",0)</f>
        <v/>
      </c>
      <c r="G93" s="2" t="str" cm="1">
        <f t="array" ref="G93">_xlfn.XLOOKUP($A93&amp;G$5,'[1]NBA-Data-1980-2019'!$B$1:$B$16305&amp;'[1]NBA-Data-1980-2019'!$A$1:$A$16305,'[1]NBA-Data-1980-2019'!$D$1:$D$16305,"",0)</f>
        <v/>
      </c>
      <c r="H93" s="2" t="str" cm="1">
        <f t="array" ref="H93">_xlfn.XLOOKUP($A93&amp;H$5,'[1]NBA-Data-1980-2019'!$B$1:$B$16305&amp;'[1]NBA-Data-1980-2019'!$A$1:$A$16305,'[1]NBA-Data-1980-2019'!$D$1:$D$16305,"",0)</f>
        <v/>
      </c>
      <c r="I93" s="2" t="str" cm="1">
        <f t="array" ref="I93">_xlfn.XLOOKUP($A93&amp;I$5,'[1]NBA-Data-1980-2019'!$B$1:$B$16305&amp;'[1]NBA-Data-1980-2019'!$A$1:$A$16305,'[1]NBA-Data-1980-2019'!$D$1:$D$16305,"",0)</f>
        <v/>
      </c>
      <c r="J93" s="2" t="str" cm="1">
        <f t="array" ref="J93">_xlfn.XLOOKUP($A93&amp;J$5,'[1]NBA-Data-1980-2019'!$B$1:$B$16305&amp;'[1]NBA-Data-1980-2019'!$A$1:$A$16305,'[1]NBA-Data-1980-2019'!$D$1:$D$16305,"",0)</f>
        <v/>
      </c>
      <c r="K93" s="2" t="str" cm="1">
        <f t="array" ref="K93">_xlfn.XLOOKUP($A93&amp;K$5,'[1]NBA-Data-1980-2019'!$B$1:$B$16305&amp;'[1]NBA-Data-1980-2019'!$A$1:$A$16305,'[1]NBA-Data-1980-2019'!$D$1:$D$16305,"",0)</f>
        <v/>
      </c>
      <c r="L93" s="2" t="str" cm="1">
        <f t="array" ref="L93">_xlfn.XLOOKUP($A93&amp;L$5,'[1]NBA-Data-1980-2019'!$B$1:$B$16305&amp;'[1]NBA-Data-1980-2019'!$A$1:$A$16305,'[1]NBA-Data-1980-2019'!$D$1:$D$16305,"",0)</f>
        <v/>
      </c>
      <c r="M93" s="2" t="str" cm="1">
        <f t="array" ref="M93">_xlfn.XLOOKUP($A93&amp;M$5,'[1]NBA-Data-1980-2019'!$B$1:$B$16305&amp;'[1]NBA-Data-1980-2019'!$A$1:$A$16305,'[1]NBA-Data-1980-2019'!$D$1:$D$16305,"",0)</f>
        <v/>
      </c>
      <c r="N93" s="2" t="str" cm="1">
        <f t="array" ref="N93">_xlfn.XLOOKUP($A93&amp;N$5,'[1]NBA-Data-1980-2019'!$B$1:$B$16305&amp;'[1]NBA-Data-1980-2019'!$A$1:$A$16305,'[1]NBA-Data-1980-2019'!$D$1:$D$16305,"",0)</f>
        <v/>
      </c>
      <c r="O93" s="2" t="str" cm="1">
        <f t="array" ref="O93">_xlfn.XLOOKUP($A93&amp;O$5,'[1]NBA-Data-1980-2019'!$B$1:$B$16305&amp;'[1]NBA-Data-1980-2019'!$A$1:$A$16305,'[1]NBA-Data-1980-2019'!$D$1:$D$16305,"",0)</f>
        <v/>
      </c>
      <c r="P93" s="2" t="str" cm="1">
        <f t="array" ref="P93">_xlfn.XLOOKUP($A93&amp;P$5,'[1]NBA-Data-1980-2019'!$B$1:$B$16305&amp;'[1]NBA-Data-1980-2019'!$A$1:$A$16305,'[1]NBA-Data-1980-2019'!$D$1:$D$16305,"",0)</f>
        <v/>
      </c>
      <c r="Q93" s="2" t="str" cm="1">
        <f t="array" ref="Q93">_xlfn.XLOOKUP($A93&amp;Q$5,'[1]NBA-Data-1980-2019'!$B$1:$B$16305&amp;'[1]NBA-Data-1980-2019'!$A$1:$A$16305,'[1]NBA-Data-1980-2019'!$D$1:$D$16305,"",0)</f>
        <v/>
      </c>
      <c r="R93" s="2" t="str" cm="1">
        <f t="array" ref="R93">_xlfn.XLOOKUP($A93&amp;R$5,'[1]NBA-Data-1980-2019'!$B$1:$B$16305&amp;'[1]NBA-Data-1980-2019'!$A$1:$A$16305,'[1]NBA-Data-1980-2019'!$D$1:$D$16305,"",0)</f>
        <v/>
      </c>
      <c r="S93" s="2" t="str" cm="1">
        <f t="array" ref="S93">_xlfn.XLOOKUP($A93&amp;S$5,'[1]NBA-Data-1980-2019'!$B$1:$B$16305&amp;'[1]NBA-Data-1980-2019'!$A$1:$A$16305,'[1]NBA-Data-1980-2019'!$D$1:$D$16305,"",0)</f>
        <v/>
      </c>
      <c r="T93" s="2" t="str" cm="1">
        <f t="array" ref="T93">_xlfn.XLOOKUP($A93&amp;T$5,'[1]NBA-Data-1980-2019'!$B$1:$B$16305&amp;'[1]NBA-Data-1980-2019'!$A$1:$A$16305,'[1]NBA-Data-1980-2019'!$D$1:$D$16305,"",0)</f>
        <v/>
      </c>
      <c r="U93" s="2" t="str" cm="1">
        <f t="array" ref="U93">_xlfn.XLOOKUP($A93&amp;U$5,'[1]NBA-Data-1980-2019'!$B$1:$B$16305&amp;'[1]NBA-Data-1980-2019'!$A$1:$A$16305,'[1]NBA-Data-1980-2019'!$D$1:$D$16305,"",0)</f>
        <v/>
      </c>
      <c r="V93" s="2" t="str" cm="1">
        <f t="array" ref="V93">_xlfn.XLOOKUP($A93&amp;V$5,'[1]NBA-Data-1980-2019'!$B$1:$B$16305&amp;'[1]NBA-Data-1980-2019'!$A$1:$A$16305,'[1]NBA-Data-1980-2019'!$D$1:$D$16305,"",0)</f>
        <v/>
      </c>
      <c r="W93" s="2" t="str" cm="1">
        <f t="array" ref="W93">_xlfn.XLOOKUP($A93&amp;W$5,'[1]NBA-Data-1980-2019'!$B$1:$B$16305&amp;'[1]NBA-Data-1980-2019'!$A$1:$A$16305,'[1]NBA-Data-1980-2019'!$D$1:$D$16305,"",0)</f>
        <v/>
      </c>
      <c r="X93" s="2" t="str" cm="1">
        <f t="array" ref="X93">_xlfn.XLOOKUP($A93&amp;X$5,'[1]NBA-Data-1980-2019'!$B$1:$B$16305&amp;'[1]NBA-Data-1980-2019'!$A$1:$A$16305,'[1]NBA-Data-1980-2019'!$D$1:$D$16305,"",0)</f>
        <v/>
      </c>
      <c r="Y93" s="2" t="str" cm="1">
        <f t="array" ref="Y93">_xlfn.XLOOKUP($A93&amp;Y$5,'[1]NBA-Data-1980-2019'!$B$1:$B$16305&amp;'[1]NBA-Data-1980-2019'!$A$1:$A$16305,'[1]NBA-Data-1980-2019'!$D$1:$D$16305,"",0)</f>
        <v/>
      </c>
      <c r="Z93" s="2" t="str" cm="1">
        <f t="array" ref="Z93">_xlfn.XLOOKUP($A93&amp;Z$5,'[1]NBA-Data-1980-2019'!$B$1:$B$16305&amp;'[1]NBA-Data-1980-2019'!$A$1:$A$16305,'[1]NBA-Data-1980-2019'!$D$1:$D$16305,"",0)</f>
        <v/>
      </c>
      <c r="AA93" s="2" t="str" cm="1">
        <f t="array" ref="AA93">_xlfn.XLOOKUP($A93&amp;AA$5,'[1]NBA-Data-1980-2019'!$B$1:$B$16305&amp;'[1]NBA-Data-1980-2019'!$A$1:$A$16305,'[1]NBA-Data-1980-2019'!$D$1:$D$16305,"",0)</f>
        <v/>
      </c>
      <c r="AB93" s="2" t="str" cm="1">
        <f t="array" ref="AB93">_xlfn.XLOOKUP($A93&amp;AB$5,'[1]NBA-Data-1980-2019'!$B$1:$B$16305&amp;'[1]NBA-Data-1980-2019'!$A$1:$A$16305,'[1]NBA-Data-1980-2019'!$D$1:$D$16305,"",0)</f>
        <v/>
      </c>
      <c r="AC93" s="2" t="str" cm="1">
        <f t="array" ref="AC93">_xlfn.XLOOKUP($A93&amp;AC$5,'[1]NBA-Data-1980-2019'!$B$1:$B$16305&amp;'[1]NBA-Data-1980-2019'!$A$1:$A$16305,'[1]NBA-Data-1980-2019'!$D$1:$D$16305,"",0)</f>
        <v/>
      </c>
      <c r="AD93" s="2" t="str" cm="1">
        <f t="array" ref="AD93">_xlfn.XLOOKUP($A93&amp;AD$5,'[1]NBA-Data-1980-2019'!$B$1:$B$16305&amp;'[1]NBA-Data-1980-2019'!$A$1:$A$16305,'[1]NBA-Data-1980-2019'!$D$1:$D$16305,"",0)</f>
        <v/>
      </c>
      <c r="AE93" s="2" t="str" cm="1">
        <f t="array" ref="AE93">_xlfn.XLOOKUP($A93&amp;AE$5,'[1]NBA-Data-1980-2019'!$B$1:$B$16305&amp;'[1]NBA-Data-1980-2019'!$A$1:$A$16305,'[1]NBA-Data-1980-2019'!$D$1:$D$16305,"",0)</f>
        <v/>
      </c>
      <c r="AF93" s="2" t="str" cm="1">
        <f t="array" ref="AF93">_xlfn.XLOOKUP($A93&amp;AF$5,'[1]NBA-Data-1980-2019'!$B$1:$B$16305&amp;'[1]NBA-Data-1980-2019'!$A$1:$A$16305,'[1]NBA-Data-1980-2019'!$D$1:$D$16305,"",0)</f>
        <v/>
      </c>
      <c r="AG93" s="2" t="str" cm="1">
        <f t="array" ref="AG93">_xlfn.XLOOKUP($A93&amp;AG$5,'[1]NBA-Data-1980-2019'!$B$1:$B$16305&amp;'[1]NBA-Data-1980-2019'!$A$1:$A$16305,'[1]NBA-Data-1980-2019'!$D$1:$D$16305,"",0)</f>
        <v/>
      </c>
      <c r="AH93" s="2" cm="1">
        <f t="array" ref="AH93">_xlfn.XLOOKUP($A93&amp;AH$5,'[1]NBA-Data-1980-2019'!$B$1:$B$16305&amp;'[1]NBA-Data-1980-2019'!$A$1:$A$16305,'[1]NBA-Data-1980-2019'!$H$1:$H$16305,"",0)</f>
        <v>725.9</v>
      </c>
      <c r="AI93" s="2" cm="1">
        <f t="array" ref="AI93">_xlfn.XLOOKUP($A93&amp;AI$5,'[1]NBA-Data-1980-2019'!$B$1:$B$16305&amp;'[1]NBA-Data-1980-2019'!$A$1:$A$16305,'[1]NBA-Data-1980-2019'!$H$1:$H$16305,"",0)</f>
        <v>1313.5</v>
      </c>
      <c r="AJ93" s="2" t="str" cm="1">
        <f t="array" ref="AJ93">_xlfn.XLOOKUP($A93&amp;AJ$5,'[1]NBA-Data-1980-2019'!$B$1:$B$16305&amp;'[1]NBA-Data-1980-2019'!$A$1:$A$16305,'[1]NBA-Data-1980-2019'!$H$1:$H$16305,"",0)</f>
        <v/>
      </c>
      <c r="AK93" s="2" t="str" cm="1">
        <f t="array" ref="AK93">_xlfn.XLOOKUP($A93&amp;AK$5,'[1]NBA-Data-1980-2019'!$B$1:$B$16305&amp;'[1]NBA-Data-1980-2019'!$A$1:$A$16305,'[1]NBA-Data-1980-2019'!$H$1:$H$16305,"",0)</f>
        <v/>
      </c>
      <c r="AL93" s="2" t="str" cm="1">
        <f t="array" ref="AL93">_xlfn.XLOOKUP($A93&amp;AL$5,'[1]NBA-Data-1980-2019'!$B$1:$B$16305&amp;'[1]NBA-Data-1980-2019'!$A$1:$A$16305,'[1]NBA-Data-1980-2019'!$H$1:$H$16305,"",0)</f>
        <v/>
      </c>
      <c r="AM93" s="2" t="str" cm="1">
        <f t="array" ref="AM93">_xlfn.XLOOKUP($A93&amp;AM$5,'[1]NBA-Data-1980-2019'!$B$1:$B$16305&amp;'[1]NBA-Data-1980-2019'!$A$1:$A$16305,'[1]NBA-Data-1980-2019'!$H$1:$H$16305,"",0)</f>
        <v/>
      </c>
      <c r="AN93" s="2" t="str" cm="1">
        <f t="array" ref="AN93">_xlfn.XLOOKUP($A93&amp;AN$5,'[1]NBA-Data-1980-2019'!$B$1:$B$16305&amp;'[1]NBA-Data-1980-2019'!$A$1:$A$16305,'[1]NBA-Data-1980-2019'!$H$1:$H$16305,"",0)</f>
        <v/>
      </c>
      <c r="AO93" s="2" t="str" cm="1">
        <f t="array" ref="AO93">_xlfn.XLOOKUP($A93&amp;AO$5,'[1]NBA-Data-1980-2019'!$B$1:$B$16305&amp;'[1]NBA-Data-1980-2019'!$A$1:$A$16305,'[1]NBA-Data-1980-2019'!$H$1:$H$16305,"",0)</f>
        <v/>
      </c>
      <c r="AP93" s="2" t="str" cm="1">
        <f t="array" ref="AP93">_xlfn.XLOOKUP($A93&amp;AP$5,'[1]NBA-Data-1980-2019'!$B$1:$B$16305&amp;'[1]NBA-Data-1980-2019'!$A$1:$A$16305,'[1]NBA-Data-1980-2019'!$H$1:$H$16305,"",0)</f>
        <v/>
      </c>
      <c r="AQ93" s="2" t="str" cm="1">
        <f t="array" ref="AQ93">_xlfn.XLOOKUP($A93&amp;AQ$5,'[1]NBA-Data-1980-2019'!$B$1:$B$16305&amp;'[1]NBA-Data-1980-2019'!$A$1:$A$16305,'[1]NBA-Data-1980-2019'!$H$1:$H$16305,"",0)</f>
        <v/>
      </c>
      <c r="AR93" s="2" t="str" cm="1">
        <f t="array" ref="AR93">_xlfn.XLOOKUP($A93&amp;AR$5,'[1]NBA-Data-1980-2019'!$B$1:$B$16305&amp;'[1]NBA-Data-1980-2019'!$A$1:$A$16305,'[1]NBA-Data-1980-2019'!$H$1:$H$16305,"",0)</f>
        <v/>
      </c>
      <c r="AS93" s="2" t="str" cm="1">
        <f t="array" ref="AS93">_xlfn.XLOOKUP($A93&amp;AS$5,'[1]NBA-Data-1980-2019'!$B$1:$B$16305&amp;'[1]NBA-Data-1980-2019'!$A$1:$A$16305,'[1]NBA-Data-1980-2019'!$H$1:$H$16305,"",0)</f>
        <v/>
      </c>
      <c r="AT93" s="2" t="str" cm="1">
        <f t="array" ref="AT93">_xlfn.XLOOKUP($A93&amp;AT$5,'[1]NBA-Data-1980-2019'!$B$1:$B$16305&amp;'[1]NBA-Data-1980-2019'!$A$1:$A$16305,'[1]NBA-Data-1980-2019'!$H$1:$H$16305,"",0)</f>
        <v/>
      </c>
      <c r="AU93" s="2" t="str" cm="1">
        <f t="array" ref="AU93">_xlfn.XLOOKUP($A93&amp;AU$5,'[1]NBA-Data-1980-2019'!$B$1:$B$16305&amp;'[1]NBA-Data-1980-2019'!$A$1:$A$16305,'[1]NBA-Data-1980-2019'!$H$1:$H$16305,"",0)</f>
        <v/>
      </c>
      <c r="AV93" s="2" t="str" cm="1">
        <f t="array" ref="AV93">_xlfn.XLOOKUP($A93&amp;AV$5,'[1]NBA-Data-1980-2019'!$B$1:$B$16305&amp;'[1]NBA-Data-1980-2019'!$A$1:$A$16305,'[1]NBA-Data-1980-2019'!$H$1:$H$16305,"",0)</f>
        <v/>
      </c>
      <c r="AW93" s="2" t="str" cm="1">
        <f t="array" ref="AW93">_xlfn.XLOOKUP($A93&amp;AW$5,'[1]NBA-Data-1980-2019'!$B$1:$B$16305&amp;'[1]NBA-Data-1980-2019'!$A$1:$A$16305,'[1]NBA-Data-1980-2019'!$H$1:$H$16305,"",0)</f>
        <v/>
      </c>
      <c r="AX93" s="2" t="str" cm="1">
        <f t="array" ref="AX93">_xlfn.XLOOKUP($A93&amp;AX$5,'[1]NBA-Data-1980-2019'!$B$1:$B$16305&amp;'[1]NBA-Data-1980-2019'!$A$1:$A$16305,'[1]NBA-Data-1980-2019'!$H$1:$H$16305,"",0)</f>
        <v/>
      </c>
      <c r="AY93" s="2" t="str" cm="1">
        <f t="array" ref="AY93">_xlfn.XLOOKUP($A93&amp;AY$5,'[1]NBA-Data-1980-2019'!$B$1:$B$16305&amp;'[1]NBA-Data-1980-2019'!$A$1:$A$16305,'[1]NBA-Data-1980-2019'!$H$1:$H$16305,"",0)</f>
        <v/>
      </c>
      <c r="AZ93" s="2" t="str" cm="1">
        <f t="array" ref="AZ93">_xlfn.XLOOKUP($A93&amp;AZ$5,'[1]NBA-Data-1980-2019'!$B$1:$B$16305&amp;'[1]NBA-Data-1980-2019'!$A$1:$A$16305,'[1]NBA-Data-1980-2019'!$H$1:$H$16305,"",0)</f>
        <v/>
      </c>
      <c r="BA93" s="2" t="str" cm="1">
        <f t="array" ref="BA93">_xlfn.XLOOKUP($A93&amp;BA$5,'[1]NBA-Data-1980-2019'!$B$1:$B$16305&amp;'[1]NBA-Data-1980-2019'!$A$1:$A$16305,'[1]NBA-Data-1980-2019'!$H$1:$H$16305,"",0)</f>
        <v/>
      </c>
      <c r="BB93" s="2" t="str" cm="1">
        <f t="array" ref="BB93">_xlfn.XLOOKUP($A93&amp;BB$5,'[1]NBA-Data-1980-2019'!$B$1:$B$16305&amp;'[1]NBA-Data-1980-2019'!$A$1:$A$16305,'[1]NBA-Data-1980-2019'!$H$1:$H$16305,"",0)</f>
        <v/>
      </c>
      <c r="BC93" s="2" t="str" cm="1">
        <f t="array" ref="BC93">_xlfn.XLOOKUP($A93&amp;BC$5,'[1]NBA-Data-1980-2019'!$B$1:$B$16305&amp;'[1]NBA-Data-1980-2019'!$A$1:$A$16305,'[1]NBA-Data-1980-2019'!$H$1:$H$16305,"",0)</f>
        <v/>
      </c>
      <c r="BD93" s="2" t="str" cm="1">
        <f t="array" ref="BD93">_xlfn.XLOOKUP($A93&amp;BD$5,'[1]NBA-Data-1980-2019'!$B$1:$B$16305&amp;'[1]NBA-Data-1980-2019'!$A$1:$A$16305,'[1]NBA-Data-1980-2019'!$H$1:$H$16305,"",0)</f>
        <v/>
      </c>
      <c r="BE93" s="2" t="str" cm="1">
        <f t="array" ref="BE93">_xlfn.XLOOKUP($A93&amp;BE$5,'[1]NBA-Data-1980-2019'!$B$1:$B$16305&amp;'[1]NBA-Data-1980-2019'!$A$1:$A$16305,'[1]NBA-Data-1980-2019'!$H$1:$H$16305,"",0)</f>
        <v/>
      </c>
      <c r="BF93" s="2" t="str" cm="1">
        <f t="array" ref="BF93">_xlfn.XLOOKUP($A93&amp;BF$5,'[1]NBA-Data-1980-2019'!$B$1:$B$16305&amp;'[1]NBA-Data-1980-2019'!$A$1:$A$16305,'[1]NBA-Data-1980-2019'!$H$1:$H$16305,"",0)</f>
        <v/>
      </c>
      <c r="BG93" s="2" t="str" cm="1">
        <f t="array" ref="BG93">_xlfn.XLOOKUP($A93&amp;BG$5,'[1]NBA-Data-1980-2019'!$B$1:$B$16305&amp;'[1]NBA-Data-1980-2019'!$A$1:$A$16305,'[1]NBA-Data-1980-2019'!$H$1:$H$16305,"",0)</f>
        <v/>
      </c>
      <c r="BH93" s="2" t="str" cm="1">
        <f t="array" ref="BH93">_xlfn.XLOOKUP($A93&amp;BH$5,'[1]NBA-Data-1980-2019'!$B$1:$B$16305&amp;'[1]NBA-Data-1980-2019'!$A$1:$A$16305,'[1]NBA-Data-1980-2019'!$H$1:$H$16305,"",0)</f>
        <v/>
      </c>
      <c r="BI93" s="2" t="str" cm="1">
        <f t="array" ref="BI93">_xlfn.XLOOKUP($A93&amp;BI$5,'[1]NBA-Data-1980-2019'!$B$1:$B$16305&amp;'[1]NBA-Data-1980-2019'!$A$1:$A$16305,'[1]NBA-Data-1980-2019'!$H$1:$H$16305,"",0)</f>
        <v/>
      </c>
      <c r="BJ93" s="2" t="str" cm="1">
        <f t="array" ref="BJ93">_xlfn.XLOOKUP($A93&amp;BJ$5,'[1]NBA-Data-1980-2019'!$B$1:$B$16305&amp;'[1]NBA-Data-1980-2019'!$A$1:$A$16305,'[1]NBA-Data-1980-2019'!$H$1:$H$16305,"",0)</f>
        <v/>
      </c>
      <c r="BK93" s="2" t="str" cm="1">
        <f t="array" ref="BK93">_xlfn.XLOOKUP($A93&amp;BK$5,'[1]NBA-Data-1980-2019'!$B$1:$B$16305&amp;'[1]NBA-Data-1980-2019'!$A$1:$A$16305,'[1]NBA-Data-1980-2019'!$H$1:$H$16305,"",0)</f>
        <v/>
      </c>
      <c r="BL93" s="2" t="str" cm="1">
        <f t="array" ref="BL93">_xlfn.XLOOKUP($A93&amp;BL$5,'[1]NBA-Data-1980-2019'!$B$1:$B$16305&amp;'[1]NBA-Data-1980-2019'!$A$1:$A$16305,'[1]NBA-Data-1980-2019'!$H$1:$H$16305,"",0)</f>
        <v/>
      </c>
      <c r="BM93" s="2" t="str" cm="1">
        <f t="array" ref="BM93">_xlfn.XLOOKUP($A93&amp;BM$5,'[1]NBA-Data-1980-2019'!$B$1:$B$16305&amp;'[1]NBA-Data-1980-2019'!$A$1:$A$16305,'[1]NBA-Data-1980-2019'!$H$1:$H$16305,"",0)</f>
        <v/>
      </c>
      <c r="BN93" s="2" cm="1">
        <f t="array" ref="BN93">_xlfn.XLOOKUP($A93&amp;BN$5,'[1]NBA-Data-1980-2019'!$B$1:$B$16305&amp;'[1]NBA-Data-1980-2019'!$A$1:$A$16305,'[1]NBA-Data-1980-2019'!$F$1:$F$16305,"",0)</f>
        <v>10</v>
      </c>
      <c r="BO93" s="2" cm="1">
        <f t="array" ref="BO93">_xlfn.XLOOKUP($A93&amp;BO$5,'[1]NBA-Data-1980-2019'!$B$1:$B$16305&amp;'[1]NBA-Data-1980-2019'!$A$1:$A$16305,'[1]NBA-Data-1980-2019'!$F$1:$F$16305,"",0)</f>
        <v>17.100000000000001</v>
      </c>
      <c r="BP93" s="2" t="str" cm="1">
        <f t="array" ref="BP93">_xlfn.XLOOKUP($A93&amp;BP$5,'[1]NBA-Data-1980-2019'!$B$1:$B$16305&amp;'[1]NBA-Data-1980-2019'!$A$1:$A$16305,'[1]NBA-Data-1980-2019'!$F$1:$F$16305,"",0)</f>
        <v/>
      </c>
      <c r="BQ93" s="2" t="str" cm="1">
        <f t="array" ref="BQ93">_xlfn.XLOOKUP($A93&amp;BQ$5,'[1]NBA-Data-1980-2019'!$B$1:$B$16305&amp;'[1]NBA-Data-1980-2019'!$A$1:$A$16305,'[1]NBA-Data-1980-2019'!$F$1:$F$16305,"",0)</f>
        <v/>
      </c>
      <c r="BR93" s="2" t="str" cm="1">
        <f t="array" ref="BR93">_xlfn.XLOOKUP($A93&amp;BR$5,'[1]NBA-Data-1980-2019'!$B$1:$B$16305&amp;'[1]NBA-Data-1980-2019'!$A$1:$A$16305,'[1]NBA-Data-1980-2019'!$F$1:$F$16305,"",0)</f>
        <v/>
      </c>
      <c r="BS93" s="2" t="str" cm="1">
        <f t="array" ref="BS93">_xlfn.XLOOKUP($A93&amp;BS$5,'[1]NBA-Data-1980-2019'!$B$1:$B$16305&amp;'[1]NBA-Data-1980-2019'!$A$1:$A$16305,'[1]NBA-Data-1980-2019'!$F$1:$F$16305,"",0)</f>
        <v/>
      </c>
      <c r="BT93" s="2" t="str" cm="1">
        <f t="array" ref="BT93">_xlfn.XLOOKUP($A93&amp;BT$5,'[1]NBA-Data-1980-2019'!$B$1:$B$16305&amp;'[1]NBA-Data-1980-2019'!$A$1:$A$16305,'[1]NBA-Data-1980-2019'!$F$1:$F$16305,"",0)</f>
        <v/>
      </c>
      <c r="BU93" s="2" t="str" cm="1">
        <f t="array" ref="BU93">_xlfn.XLOOKUP($A93&amp;BU$5,'[1]NBA-Data-1980-2019'!$B$1:$B$16305&amp;'[1]NBA-Data-1980-2019'!$A$1:$A$16305,'[1]NBA-Data-1980-2019'!$F$1:$F$16305,"",0)</f>
        <v/>
      </c>
      <c r="BV93" s="2" t="str" cm="1">
        <f t="array" ref="BV93">_xlfn.XLOOKUP($A93&amp;BV$5,'[1]NBA-Data-1980-2019'!$B$1:$B$16305&amp;'[1]NBA-Data-1980-2019'!$A$1:$A$16305,'[1]NBA-Data-1980-2019'!$F$1:$F$16305,"",0)</f>
        <v/>
      </c>
      <c r="BW93" s="2" t="str" cm="1">
        <f t="array" ref="BW93">_xlfn.XLOOKUP($A93&amp;BW$5,'[1]NBA-Data-1980-2019'!$B$1:$B$16305&amp;'[1]NBA-Data-1980-2019'!$A$1:$A$16305,'[1]NBA-Data-1980-2019'!$F$1:$F$16305,"",0)</f>
        <v/>
      </c>
      <c r="BX93" s="2" t="str" cm="1">
        <f t="array" ref="BX93">_xlfn.XLOOKUP($A93&amp;BX$5,'[1]NBA-Data-1980-2019'!$B$1:$B$16305&amp;'[1]NBA-Data-1980-2019'!$A$1:$A$16305,'[1]NBA-Data-1980-2019'!$F$1:$F$16305,"",0)</f>
        <v/>
      </c>
      <c r="BY93" s="2" t="str" cm="1">
        <f t="array" ref="BY93">_xlfn.XLOOKUP($A93&amp;BY$5,'[1]NBA-Data-1980-2019'!$B$1:$B$16305&amp;'[1]NBA-Data-1980-2019'!$A$1:$A$16305,'[1]NBA-Data-1980-2019'!$F$1:$F$16305,"",0)</f>
        <v/>
      </c>
      <c r="BZ93" s="2" t="str" cm="1">
        <f t="array" ref="BZ93">_xlfn.XLOOKUP($A93&amp;BZ$5,'[1]NBA-Data-1980-2019'!$B$1:$B$16305&amp;'[1]NBA-Data-1980-2019'!$A$1:$A$16305,'[1]NBA-Data-1980-2019'!$F$1:$F$16305,"",0)</f>
        <v/>
      </c>
      <c r="CA93" s="2" t="str" cm="1">
        <f t="array" ref="CA93">_xlfn.XLOOKUP($A93&amp;CA$5,'[1]NBA-Data-1980-2019'!$B$1:$B$16305&amp;'[1]NBA-Data-1980-2019'!$A$1:$A$16305,'[1]NBA-Data-1980-2019'!$F$1:$F$16305,"",0)</f>
        <v/>
      </c>
      <c r="CB93" s="2" t="str" cm="1">
        <f t="array" ref="CB93">_xlfn.XLOOKUP($A93&amp;CB$5,'[1]NBA-Data-1980-2019'!$B$1:$B$16305&amp;'[1]NBA-Data-1980-2019'!$A$1:$A$16305,'[1]NBA-Data-1980-2019'!$F$1:$F$16305,"",0)</f>
        <v/>
      </c>
      <c r="CC93" s="2" t="str" cm="1">
        <f t="array" ref="CC93">_xlfn.XLOOKUP($A93&amp;CC$5,'[1]NBA-Data-1980-2019'!$B$1:$B$16305&amp;'[1]NBA-Data-1980-2019'!$A$1:$A$16305,'[1]NBA-Data-1980-2019'!$F$1:$F$16305,"",0)</f>
        <v/>
      </c>
      <c r="CD93" s="2" t="str" cm="1">
        <f t="array" ref="CD93">_xlfn.XLOOKUP($A93&amp;CD$5,'[1]NBA-Data-1980-2019'!$B$1:$B$16305&amp;'[1]NBA-Data-1980-2019'!$A$1:$A$16305,'[1]NBA-Data-1980-2019'!$F$1:$F$16305,"",0)</f>
        <v/>
      </c>
      <c r="CE93" s="2" t="str" cm="1">
        <f t="array" ref="CE93">_xlfn.XLOOKUP($A93&amp;CE$5,'[1]NBA-Data-1980-2019'!$B$1:$B$16305&amp;'[1]NBA-Data-1980-2019'!$A$1:$A$16305,'[1]NBA-Data-1980-2019'!$F$1:$F$16305,"",0)</f>
        <v/>
      </c>
      <c r="CF93" s="2" t="str" cm="1">
        <f t="array" ref="CF93">_xlfn.XLOOKUP($A93&amp;CF$5,'[1]NBA-Data-1980-2019'!$B$1:$B$16305&amp;'[1]NBA-Data-1980-2019'!$A$1:$A$16305,'[1]NBA-Data-1980-2019'!$F$1:$F$16305,"",0)</f>
        <v/>
      </c>
      <c r="CG93" s="2" t="str" cm="1">
        <f t="array" ref="CG93">_xlfn.XLOOKUP($A93&amp;CG$5,'[1]NBA-Data-1980-2019'!$B$1:$B$16305&amp;'[1]NBA-Data-1980-2019'!$A$1:$A$16305,'[1]NBA-Data-1980-2019'!$F$1:$F$16305,"",0)</f>
        <v/>
      </c>
      <c r="CH93" s="2" t="str" cm="1">
        <f t="array" ref="CH93">_xlfn.XLOOKUP($A93&amp;CH$5,'[1]NBA-Data-1980-2019'!$B$1:$B$16305&amp;'[1]NBA-Data-1980-2019'!$A$1:$A$16305,'[1]NBA-Data-1980-2019'!$F$1:$F$16305,"",0)</f>
        <v/>
      </c>
      <c r="CI93" s="2" t="str" cm="1">
        <f t="array" ref="CI93">_xlfn.XLOOKUP($A93&amp;CI$5,'[1]NBA-Data-1980-2019'!$B$1:$B$16305&amp;'[1]NBA-Data-1980-2019'!$A$1:$A$16305,'[1]NBA-Data-1980-2019'!$F$1:$F$16305,"",0)</f>
        <v/>
      </c>
      <c r="CJ93" s="2" t="str" cm="1">
        <f t="array" ref="CJ93">_xlfn.XLOOKUP($A93&amp;CJ$5,'[1]NBA-Data-1980-2019'!$B$1:$B$16305&amp;'[1]NBA-Data-1980-2019'!$A$1:$A$16305,'[1]NBA-Data-1980-2019'!$F$1:$F$16305,"",0)</f>
        <v/>
      </c>
      <c r="CK93" s="2" t="str" cm="1">
        <f t="array" ref="CK93">_xlfn.XLOOKUP($A93&amp;CK$5,'[1]NBA-Data-1980-2019'!$B$1:$B$16305&amp;'[1]NBA-Data-1980-2019'!$A$1:$A$16305,'[1]NBA-Data-1980-2019'!$F$1:$F$16305,"",0)</f>
        <v/>
      </c>
      <c r="CL93" s="2" t="str" cm="1">
        <f t="array" ref="CL93">_xlfn.XLOOKUP($A93&amp;CL$5,'[1]NBA-Data-1980-2019'!$B$1:$B$16305&amp;'[1]NBA-Data-1980-2019'!$A$1:$A$16305,'[1]NBA-Data-1980-2019'!$F$1:$F$16305,"",0)</f>
        <v/>
      </c>
      <c r="CM93" s="2" t="str" cm="1">
        <f t="array" ref="CM93">_xlfn.XLOOKUP($A93&amp;CM$5,'[1]NBA-Data-1980-2019'!$B$1:$B$16305&amp;'[1]NBA-Data-1980-2019'!$A$1:$A$16305,'[1]NBA-Data-1980-2019'!$F$1:$F$16305,"",0)</f>
        <v/>
      </c>
      <c r="CN93" s="2" t="str" cm="1">
        <f t="array" ref="CN93">_xlfn.XLOOKUP($A93&amp;CN$5,'[1]NBA-Data-1980-2019'!$B$1:$B$16305&amp;'[1]NBA-Data-1980-2019'!$A$1:$A$16305,'[1]NBA-Data-1980-2019'!$F$1:$F$16305,"",0)</f>
        <v/>
      </c>
      <c r="CO93" s="2" t="str" cm="1">
        <f t="array" ref="CO93">_xlfn.XLOOKUP($A93&amp;CO$5,'[1]NBA-Data-1980-2019'!$B$1:$B$16305&amp;'[1]NBA-Data-1980-2019'!$A$1:$A$16305,'[1]NBA-Data-1980-2019'!$F$1:$F$16305,"",0)</f>
        <v/>
      </c>
      <c r="CP93" s="2" t="str" cm="1">
        <f t="array" ref="CP93">_xlfn.XLOOKUP($A93&amp;CP$5,'[1]NBA-Data-1980-2019'!$B$1:$B$16305&amp;'[1]NBA-Data-1980-2019'!$A$1:$A$16305,'[1]NBA-Data-1980-2019'!$F$1:$F$16305,"",0)</f>
        <v/>
      </c>
      <c r="CQ93" s="2" t="str" cm="1">
        <f t="array" ref="CQ93">_xlfn.XLOOKUP($A93&amp;CQ$5,'[1]NBA-Data-1980-2019'!$B$1:$B$16305&amp;'[1]NBA-Data-1980-2019'!$A$1:$A$16305,'[1]NBA-Data-1980-2019'!$F$1:$F$16305,"",0)</f>
        <v/>
      </c>
      <c r="CR93" s="2" t="str" cm="1">
        <f t="array" ref="CR93">_xlfn.XLOOKUP($A93&amp;CR$5,'[1]NBA-Data-1980-2019'!$B$1:$B$16305&amp;'[1]NBA-Data-1980-2019'!$A$1:$A$16305,'[1]NBA-Data-1980-2019'!$F$1:$F$16305,"",0)</f>
        <v/>
      </c>
      <c r="CS93" s="2" t="str" cm="1">
        <f t="array" ref="CS93">_xlfn.XLOOKUP($A93&amp;CS$5,'[1]NBA-Data-1980-2019'!$B$1:$B$16305&amp;'[1]NBA-Data-1980-2019'!$A$1:$A$16305,'[1]NBA-Data-1980-2019'!$F$1:$F$16305,"",0)</f>
        <v/>
      </c>
      <c r="CU93" s="2" t="str">
        <f>_xlfn.XLOOKUP($A93,TEAMS!$G$1:$G$839,TEAMS!$H$1:$H$839,"",0)</f>
        <v>SG</v>
      </c>
      <c r="CV93" s="2" t="str">
        <f>_xlfn.XLOOKUP($CU93,DASHBOARD!$B$22:$B$27,DASHBOARD!$C$22:$C$27,"",0)</f>
        <v>GUARD</v>
      </c>
      <c r="CY93" s="63">
        <f>SUMIFS('[1]NBA-Data-1980-2019'!$G$1:$G$16305,'[1]NBA-Data-1980-2019'!$B$1:$B$16305,$A93,'[1]NBA-Data-1980-2019'!$A$1:$A$16305,CY$9)</f>
        <v>915000</v>
      </c>
      <c r="CZ93" s="63">
        <f>SUMIFS('[1]NBA-Data-1980-2019'!$G$1:$G$16305,'[1]NBA-Data-1980-2019'!$B$1:$B$16305,$A93,'[1]NBA-Data-1980-2019'!$A$1:$A$16305,CZ$9)</f>
        <v>950000</v>
      </c>
      <c r="DA93" s="63">
        <f>SUMIFS('[1]NBA-Data-1980-2019'!$G$1:$G$16305,'[1]NBA-Data-1980-2019'!$B$1:$B$16305,$A93,'[1]NBA-Data-1980-2019'!$A$1:$A$16305,DA$9)</f>
        <v>0</v>
      </c>
      <c r="DB93" s="63">
        <f>SUMIFS('[1]NBA-Data-1980-2019'!$G$1:$G$16305,'[1]NBA-Data-1980-2019'!$B$1:$B$16305,$A93,'[1]NBA-Data-1980-2019'!$A$1:$A$16305,DB$9)</f>
        <v>0</v>
      </c>
      <c r="DC93" s="63">
        <f>SUMIFS('[1]NBA-Data-1980-2019'!$G$1:$G$16305,'[1]NBA-Data-1980-2019'!$B$1:$B$16305,$A93,'[1]NBA-Data-1980-2019'!$A$1:$A$16305,DC$9)</f>
        <v>0</v>
      </c>
      <c r="DD93" s="63">
        <f>SUMIFS('[1]NBA-Data-1980-2019'!$G$1:$G$16305,'[1]NBA-Data-1980-2019'!$B$1:$B$16305,$A93,'[1]NBA-Data-1980-2019'!$A$1:$A$16305,DD$9)</f>
        <v>0</v>
      </c>
      <c r="DE93" s="63">
        <f>SUMIFS('[1]NBA-Data-1980-2019'!$G$1:$G$16305,'[1]NBA-Data-1980-2019'!$B$1:$B$16305,$A93,'[1]NBA-Data-1980-2019'!$A$1:$A$16305,DE$9)</f>
        <v>0</v>
      </c>
      <c r="DF93" s="63">
        <f>SUMIFS('[1]NBA-Data-1980-2019'!$G$1:$G$16305,'[1]NBA-Data-1980-2019'!$B$1:$B$16305,$A93,'[1]NBA-Data-1980-2019'!$A$1:$A$16305,DF$9)</f>
        <v>0</v>
      </c>
      <c r="DG93" s="63">
        <f>SUMIFS('[1]NBA-Data-1980-2019'!$G$1:$G$16305,'[1]NBA-Data-1980-2019'!$B$1:$B$16305,$A93,'[1]NBA-Data-1980-2019'!$A$1:$A$16305,DG$9)</f>
        <v>0</v>
      </c>
      <c r="DH93" s="63">
        <f>SUMIFS('[1]NBA-Data-1980-2019'!$G$1:$G$16305,'[1]NBA-Data-1980-2019'!$B$1:$B$16305,$A93,'[1]NBA-Data-1980-2019'!$A$1:$A$16305,DH$9)</f>
        <v>0</v>
      </c>
      <c r="DI93" s="63">
        <f>SUMIFS('[1]NBA-Data-1980-2019'!$G$1:$G$16305,'[1]NBA-Data-1980-2019'!$B$1:$B$16305,$A93,'[1]NBA-Data-1980-2019'!$A$1:$A$16305,DI$9)</f>
        <v>0</v>
      </c>
      <c r="DJ93" s="63">
        <f>SUMIFS('[1]NBA-Data-1980-2019'!$G$1:$G$16305,'[1]NBA-Data-1980-2019'!$B$1:$B$16305,$A93,'[1]NBA-Data-1980-2019'!$A$1:$A$16305,DJ$9)</f>
        <v>0</v>
      </c>
      <c r="DK93" s="63">
        <f>SUMIFS('[1]NBA-Data-1980-2019'!$G$1:$G$16305,'[1]NBA-Data-1980-2019'!$B$1:$B$16305,$A93,'[1]NBA-Data-1980-2019'!$A$1:$A$16305,DK$9)</f>
        <v>0</v>
      </c>
      <c r="DL93" s="63">
        <f>SUMIFS('[1]NBA-Data-1980-2019'!$G$1:$G$16305,'[1]NBA-Data-1980-2019'!$B$1:$B$16305,$A93,'[1]NBA-Data-1980-2019'!$A$1:$A$16305,DL$9)</f>
        <v>0</v>
      </c>
      <c r="DM93" s="63">
        <f>SUMIFS('[1]NBA-Data-1980-2019'!$G$1:$G$16305,'[1]NBA-Data-1980-2019'!$B$1:$B$16305,$A93,'[1]NBA-Data-1980-2019'!$A$1:$A$16305,DM$9)</f>
        <v>0</v>
      </c>
      <c r="DN93" s="63">
        <f>SUMIFS('[1]NBA-Data-1980-2019'!$G$1:$G$16305,'[1]NBA-Data-1980-2019'!$B$1:$B$16305,$A93,'[1]NBA-Data-1980-2019'!$A$1:$A$16305,DN$9)</f>
        <v>0</v>
      </c>
      <c r="DO93" s="63">
        <f>SUMIFS('[1]NBA-Data-1980-2019'!$G$1:$G$16305,'[1]NBA-Data-1980-2019'!$B$1:$B$16305,$A93,'[1]NBA-Data-1980-2019'!$A$1:$A$16305,DO$9)</f>
        <v>0</v>
      </c>
      <c r="DP93" s="63">
        <f>SUMIFS('[1]NBA-Data-1980-2019'!$G$1:$G$16305,'[1]NBA-Data-1980-2019'!$B$1:$B$16305,$A93,'[1]NBA-Data-1980-2019'!$A$1:$A$16305,DP$9)</f>
        <v>0</v>
      </c>
      <c r="DQ93" s="63">
        <f>SUMIFS('[1]NBA-Data-1980-2019'!$G$1:$G$16305,'[1]NBA-Data-1980-2019'!$B$1:$B$16305,$A93,'[1]NBA-Data-1980-2019'!$A$1:$A$16305,DQ$9)</f>
        <v>0</v>
      </c>
      <c r="DR93" s="63">
        <f>SUMIFS('[1]NBA-Data-1980-2019'!$G$1:$G$16305,'[1]NBA-Data-1980-2019'!$B$1:$B$16305,$A93,'[1]NBA-Data-1980-2019'!$A$1:$A$16305,DR$9)</f>
        <v>0</v>
      </c>
      <c r="DS93" s="63">
        <f>SUMIFS('[1]NBA-Data-1980-2019'!$G$1:$G$16305,'[1]NBA-Data-1980-2019'!$B$1:$B$16305,$A93,'[1]NBA-Data-1980-2019'!$A$1:$A$16305,DS$9)</f>
        <v>0</v>
      </c>
      <c r="DT93" s="63">
        <f>SUMIFS('[1]NBA-Data-1980-2019'!$G$1:$G$16305,'[1]NBA-Data-1980-2019'!$B$1:$B$16305,$A93,'[1]NBA-Data-1980-2019'!$A$1:$A$16305,DT$9)</f>
        <v>0</v>
      </c>
      <c r="DU93" s="63">
        <f>SUMIFS('[1]NBA-Data-1980-2019'!$G$1:$G$16305,'[1]NBA-Data-1980-2019'!$B$1:$B$16305,$A93,'[1]NBA-Data-1980-2019'!$A$1:$A$16305,DU$9)</f>
        <v>0</v>
      </c>
      <c r="DV93" s="63">
        <f>SUMIFS('[1]NBA-Data-1980-2019'!$G$1:$G$16305,'[1]NBA-Data-1980-2019'!$B$1:$B$16305,$A93,'[1]NBA-Data-1980-2019'!$A$1:$A$16305,DV$9)</f>
        <v>0</v>
      </c>
      <c r="DW93" s="63">
        <f>SUMIFS('[1]NBA-Data-1980-2019'!$G$1:$G$16305,'[1]NBA-Data-1980-2019'!$B$1:$B$16305,$A93,'[1]NBA-Data-1980-2019'!$A$1:$A$16305,DW$9)</f>
        <v>0</v>
      </c>
      <c r="DX93" s="63">
        <f>SUMIFS('[1]NBA-Data-1980-2019'!$G$1:$G$16305,'[1]NBA-Data-1980-2019'!$B$1:$B$16305,$A93,'[1]NBA-Data-1980-2019'!$A$1:$A$16305,DX$9)</f>
        <v>0</v>
      </c>
      <c r="DY93" s="63">
        <f>SUMIFS('[1]NBA-Data-1980-2019'!$G$1:$G$16305,'[1]NBA-Data-1980-2019'!$B$1:$B$16305,$A93,'[1]NBA-Data-1980-2019'!$A$1:$A$16305,DY$9)</f>
        <v>0</v>
      </c>
      <c r="DZ93" s="63">
        <f>SUMIFS('[1]NBA-Data-1980-2019'!$G$1:$G$16305,'[1]NBA-Data-1980-2019'!$B$1:$B$16305,$A93,'[1]NBA-Data-1980-2019'!$A$1:$A$16305,DZ$9)</f>
        <v>0</v>
      </c>
      <c r="EA93" s="63">
        <f>SUMIFS('[1]NBA-Data-1980-2019'!$G$1:$G$16305,'[1]NBA-Data-1980-2019'!$B$1:$B$16305,$A93,'[1]NBA-Data-1980-2019'!$A$1:$A$16305,EA$9)</f>
        <v>0</v>
      </c>
      <c r="EB93" s="63">
        <f>SUMIFS('[1]NBA-Data-1980-2019'!$G$1:$G$16305,'[1]NBA-Data-1980-2019'!$B$1:$B$16305,$A93,'[1]NBA-Data-1980-2019'!$A$1:$A$16305,EB$9)</f>
        <v>0</v>
      </c>
      <c r="EC93" s="63">
        <f>SUMIFS('[1]NBA-Data-1980-2019'!$G$1:$G$16305,'[1]NBA-Data-1980-2019'!$B$1:$B$16305,$A93,'[1]NBA-Data-1980-2019'!$A$1:$A$16305,EC$9)</f>
        <v>0</v>
      </c>
      <c r="ED93" s="63">
        <f>SUMIFS('[1]NBA-Data-1980-2019'!$G$1:$G$16305,'[1]NBA-Data-1980-2019'!$B$1:$B$16305,$A93,'[1]NBA-Data-1980-2019'!$A$1:$A$16305,ED$9)</f>
        <v>0</v>
      </c>
      <c r="EH93" s="2" t="s">
        <v>1478</v>
      </c>
    </row>
    <row r="94" spans="1:165" x14ac:dyDescent="0.2">
      <c r="A94" s="2" t="s">
        <v>1072</v>
      </c>
      <c r="B94" s="2" t="str" cm="1">
        <f t="array" ref="B94">_xlfn.XLOOKUP($A94&amp;B$5,'[1]NBA-Data-1980-2019'!$B$1:$B$16305&amp;'[1]NBA-Data-1980-2019'!$A$1:$A$16305,'[1]NBA-Data-1980-2019'!$D$1:$D$16305,"",0)</f>
        <v>DET</v>
      </c>
      <c r="C94" s="2" t="str" cm="1">
        <f t="array" ref="C94">_xlfn.XLOOKUP($A94&amp;C$5,'[1]NBA-Data-1980-2019'!$B$1:$B$16305&amp;'[1]NBA-Data-1980-2019'!$A$1:$A$16305,'[1]NBA-Data-1980-2019'!$D$1:$D$16305,"",0)</f>
        <v>DET</v>
      </c>
      <c r="D94" s="2" t="str" cm="1">
        <f t="array" ref="D94">_xlfn.XLOOKUP($A94&amp;D$5,'[1]NBA-Data-1980-2019'!$B$1:$B$16305&amp;'[1]NBA-Data-1980-2019'!$A$1:$A$16305,'[1]NBA-Data-1980-2019'!$D$1:$D$16305,"",0)</f>
        <v>DET</v>
      </c>
      <c r="E94" s="2" t="str" cm="1">
        <f t="array" ref="E94">_xlfn.XLOOKUP($A94&amp;E$5,'[1]NBA-Data-1980-2019'!$B$1:$B$16305&amp;'[1]NBA-Data-1980-2019'!$A$1:$A$16305,'[1]NBA-Data-1980-2019'!$D$1:$D$16305,"",0)</f>
        <v>SAS</v>
      </c>
      <c r="F94" s="2" t="str" cm="1">
        <f t="array" ref="F94">_xlfn.XLOOKUP($A94&amp;F$5,'[1]NBA-Data-1980-2019'!$B$1:$B$16305&amp;'[1]NBA-Data-1980-2019'!$A$1:$A$16305,'[1]NBA-Data-1980-2019'!$D$1:$D$16305,"",0)</f>
        <v>SAS</v>
      </c>
      <c r="G94" s="2" t="str" cm="1">
        <f t="array" ref="G94">_xlfn.XLOOKUP($A94&amp;G$5,'[1]NBA-Data-1980-2019'!$B$1:$B$16305&amp;'[1]NBA-Data-1980-2019'!$A$1:$A$16305,'[1]NBA-Data-1980-2019'!$D$1:$D$16305,"",0)</f>
        <v>CHI</v>
      </c>
      <c r="H94" s="2" t="str" cm="1">
        <f t="array" ref="H94">_xlfn.XLOOKUP($A94&amp;H$5,'[1]NBA-Data-1980-2019'!$B$1:$B$16305&amp;'[1]NBA-Data-1980-2019'!$A$1:$A$16305,'[1]NBA-Data-1980-2019'!$D$1:$D$16305,"",0)</f>
        <v>CHI</v>
      </c>
      <c r="I94" s="2" t="str" cm="1">
        <f t="array" ref="I94">_xlfn.XLOOKUP($A94&amp;I$5,'[1]NBA-Data-1980-2019'!$B$1:$B$16305&amp;'[1]NBA-Data-1980-2019'!$A$1:$A$16305,'[1]NBA-Data-1980-2019'!$D$1:$D$16305,"",0)</f>
        <v>CHI</v>
      </c>
      <c r="J94" s="2" t="str" cm="1">
        <f t="array" ref="J94">_xlfn.XLOOKUP($A94&amp;J$5,'[1]NBA-Data-1980-2019'!$B$1:$B$16305&amp;'[1]NBA-Data-1980-2019'!$A$1:$A$16305,'[1]NBA-Data-1980-2019'!$D$1:$D$16305,"",0)</f>
        <v>LAL</v>
      </c>
      <c r="K94" s="2" t="str" cm="1">
        <f t="array" ref="K94">_xlfn.XLOOKUP($A94&amp;K$5,'[1]NBA-Data-1980-2019'!$B$1:$B$16305&amp;'[1]NBA-Data-1980-2019'!$A$1:$A$16305,'[1]NBA-Data-1980-2019'!$D$1:$D$16305,"",0)</f>
        <v>DAL</v>
      </c>
      <c r="L94" s="2" t="str" cm="1">
        <f t="array" ref="L94">_xlfn.XLOOKUP($A94&amp;L$5,'[1]NBA-Data-1980-2019'!$B$1:$B$16305&amp;'[1]NBA-Data-1980-2019'!$A$1:$A$16305,'[1]NBA-Data-1980-2019'!$D$1:$D$16305,"",0)</f>
        <v/>
      </c>
      <c r="M94" s="2" t="str" cm="1">
        <f t="array" ref="M94">_xlfn.XLOOKUP($A94&amp;M$5,'[1]NBA-Data-1980-2019'!$B$1:$B$16305&amp;'[1]NBA-Data-1980-2019'!$A$1:$A$16305,'[1]NBA-Data-1980-2019'!$D$1:$D$16305,"",0)</f>
        <v/>
      </c>
      <c r="N94" s="2" t="str" cm="1">
        <f t="array" ref="N94">_xlfn.XLOOKUP($A94&amp;N$5,'[1]NBA-Data-1980-2019'!$B$1:$B$16305&amp;'[1]NBA-Data-1980-2019'!$A$1:$A$16305,'[1]NBA-Data-1980-2019'!$D$1:$D$16305,"",0)</f>
        <v/>
      </c>
      <c r="O94" s="2" t="str" cm="1">
        <f t="array" ref="O94">_xlfn.XLOOKUP($A94&amp;O$5,'[1]NBA-Data-1980-2019'!$B$1:$B$16305&amp;'[1]NBA-Data-1980-2019'!$A$1:$A$16305,'[1]NBA-Data-1980-2019'!$D$1:$D$16305,"",0)</f>
        <v/>
      </c>
      <c r="P94" s="2" t="str" cm="1">
        <f t="array" ref="P94">_xlfn.XLOOKUP($A94&amp;P$5,'[1]NBA-Data-1980-2019'!$B$1:$B$16305&amp;'[1]NBA-Data-1980-2019'!$A$1:$A$16305,'[1]NBA-Data-1980-2019'!$D$1:$D$16305,"",0)</f>
        <v/>
      </c>
      <c r="Q94" s="2" t="str" cm="1">
        <f t="array" ref="Q94">_xlfn.XLOOKUP($A94&amp;Q$5,'[1]NBA-Data-1980-2019'!$B$1:$B$16305&amp;'[1]NBA-Data-1980-2019'!$A$1:$A$16305,'[1]NBA-Data-1980-2019'!$D$1:$D$16305,"",0)</f>
        <v/>
      </c>
      <c r="R94" s="2" t="str" cm="1">
        <f t="array" ref="R94">_xlfn.XLOOKUP($A94&amp;R$5,'[1]NBA-Data-1980-2019'!$B$1:$B$16305&amp;'[1]NBA-Data-1980-2019'!$A$1:$A$16305,'[1]NBA-Data-1980-2019'!$D$1:$D$16305,"",0)</f>
        <v/>
      </c>
      <c r="S94" s="2" t="str" cm="1">
        <f t="array" ref="S94">_xlfn.XLOOKUP($A94&amp;S$5,'[1]NBA-Data-1980-2019'!$B$1:$B$16305&amp;'[1]NBA-Data-1980-2019'!$A$1:$A$16305,'[1]NBA-Data-1980-2019'!$D$1:$D$16305,"",0)</f>
        <v/>
      </c>
      <c r="T94" s="2" t="str" cm="1">
        <f t="array" ref="T94">_xlfn.XLOOKUP($A94&amp;T$5,'[1]NBA-Data-1980-2019'!$B$1:$B$16305&amp;'[1]NBA-Data-1980-2019'!$A$1:$A$16305,'[1]NBA-Data-1980-2019'!$D$1:$D$16305,"",0)</f>
        <v/>
      </c>
      <c r="U94" s="2" t="str" cm="1">
        <f t="array" ref="U94">_xlfn.XLOOKUP($A94&amp;U$5,'[1]NBA-Data-1980-2019'!$B$1:$B$16305&amp;'[1]NBA-Data-1980-2019'!$A$1:$A$16305,'[1]NBA-Data-1980-2019'!$D$1:$D$16305,"",0)</f>
        <v/>
      </c>
      <c r="V94" s="2" t="str" cm="1">
        <f t="array" ref="V94">_xlfn.XLOOKUP($A94&amp;V$5,'[1]NBA-Data-1980-2019'!$B$1:$B$16305&amp;'[1]NBA-Data-1980-2019'!$A$1:$A$16305,'[1]NBA-Data-1980-2019'!$D$1:$D$16305,"",0)</f>
        <v/>
      </c>
      <c r="W94" s="2" t="str" cm="1">
        <f t="array" ref="W94">_xlfn.XLOOKUP($A94&amp;W$5,'[1]NBA-Data-1980-2019'!$B$1:$B$16305&amp;'[1]NBA-Data-1980-2019'!$A$1:$A$16305,'[1]NBA-Data-1980-2019'!$D$1:$D$16305,"",0)</f>
        <v/>
      </c>
      <c r="X94" s="2" t="str" cm="1">
        <f t="array" ref="X94">_xlfn.XLOOKUP($A94&amp;X$5,'[1]NBA-Data-1980-2019'!$B$1:$B$16305&amp;'[1]NBA-Data-1980-2019'!$A$1:$A$16305,'[1]NBA-Data-1980-2019'!$D$1:$D$16305,"",0)</f>
        <v/>
      </c>
      <c r="Y94" s="2" t="str" cm="1">
        <f t="array" ref="Y94">_xlfn.XLOOKUP($A94&amp;Y$5,'[1]NBA-Data-1980-2019'!$B$1:$B$16305&amp;'[1]NBA-Data-1980-2019'!$A$1:$A$16305,'[1]NBA-Data-1980-2019'!$D$1:$D$16305,"",0)</f>
        <v/>
      </c>
      <c r="Z94" s="2" t="str" cm="1">
        <f t="array" ref="Z94">_xlfn.XLOOKUP($A94&amp;Z$5,'[1]NBA-Data-1980-2019'!$B$1:$B$16305&amp;'[1]NBA-Data-1980-2019'!$A$1:$A$16305,'[1]NBA-Data-1980-2019'!$D$1:$D$16305,"",0)</f>
        <v/>
      </c>
      <c r="AA94" s="2" t="str" cm="1">
        <f t="array" ref="AA94">_xlfn.XLOOKUP($A94&amp;AA$5,'[1]NBA-Data-1980-2019'!$B$1:$B$16305&amp;'[1]NBA-Data-1980-2019'!$A$1:$A$16305,'[1]NBA-Data-1980-2019'!$D$1:$D$16305,"",0)</f>
        <v/>
      </c>
      <c r="AB94" s="2" t="str" cm="1">
        <f t="array" ref="AB94">_xlfn.XLOOKUP($A94&amp;AB$5,'[1]NBA-Data-1980-2019'!$B$1:$B$16305&amp;'[1]NBA-Data-1980-2019'!$A$1:$A$16305,'[1]NBA-Data-1980-2019'!$D$1:$D$16305,"",0)</f>
        <v/>
      </c>
      <c r="AC94" s="2" t="str" cm="1">
        <f t="array" ref="AC94">_xlfn.XLOOKUP($A94&amp;AC$5,'[1]NBA-Data-1980-2019'!$B$1:$B$16305&amp;'[1]NBA-Data-1980-2019'!$A$1:$A$16305,'[1]NBA-Data-1980-2019'!$D$1:$D$16305,"",0)</f>
        <v/>
      </c>
      <c r="AD94" s="2" t="str" cm="1">
        <f t="array" ref="AD94">_xlfn.XLOOKUP($A94&amp;AD$5,'[1]NBA-Data-1980-2019'!$B$1:$B$16305&amp;'[1]NBA-Data-1980-2019'!$A$1:$A$16305,'[1]NBA-Data-1980-2019'!$D$1:$D$16305,"",0)</f>
        <v/>
      </c>
      <c r="AE94" s="2" t="str" cm="1">
        <f t="array" ref="AE94">_xlfn.XLOOKUP($A94&amp;AE$5,'[1]NBA-Data-1980-2019'!$B$1:$B$16305&amp;'[1]NBA-Data-1980-2019'!$A$1:$A$16305,'[1]NBA-Data-1980-2019'!$D$1:$D$16305,"",0)</f>
        <v/>
      </c>
      <c r="AF94" s="2" t="str" cm="1">
        <f t="array" ref="AF94">_xlfn.XLOOKUP($A94&amp;AF$5,'[1]NBA-Data-1980-2019'!$B$1:$B$16305&amp;'[1]NBA-Data-1980-2019'!$A$1:$A$16305,'[1]NBA-Data-1980-2019'!$D$1:$D$16305,"",0)</f>
        <v/>
      </c>
      <c r="AG94" s="2" t="str" cm="1">
        <f t="array" ref="AG94">_xlfn.XLOOKUP($A94&amp;AG$5,'[1]NBA-Data-1980-2019'!$B$1:$B$16305&amp;'[1]NBA-Data-1980-2019'!$A$1:$A$16305,'[1]NBA-Data-1980-2019'!$D$1:$D$16305,"",0)</f>
        <v/>
      </c>
      <c r="AH94" s="2" cm="1">
        <f t="array" ref="AH94">_xlfn.XLOOKUP($A94&amp;AH$5,'[1]NBA-Data-1980-2019'!$B$1:$B$16305&amp;'[1]NBA-Data-1980-2019'!$A$1:$A$16305,'[1]NBA-Data-1980-2019'!$H$1:$H$16305,"",0)</f>
        <v>2747</v>
      </c>
      <c r="AI94" s="2" cm="1">
        <f t="array" ref="AI94">_xlfn.XLOOKUP($A94&amp;AI$5,'[1]NBA-Data-1980-2019'!$B$1:$B$16305&amp;'[1]NBA-Data-1980-2019'!$A$1:$A$16305,'[1]NBA-Data-1980-2019'!$H$1:$H$16305,"",0)</f>
        <v>3304.6</v>
      </c>
      <c r="AJ94" s="2" cm="1">
        <f t="array" ref="AJ94">_xlfn.XLOOKUP($A94&amp;AJ$5,'[1]NBA-Data-1980-2019'!$B$1:$B$16305&amp;'[1]NBA-Data-1980-2019'!$A$1:$A$16305,'[1]NBA-Data-1980-2019'!$H$1:$H$16305,"",0)</f>
        <v>2411.7999999999997</v>
      </c>
      <c r="AK94" s="2" cm="1">
        <f t="array" ref="AK94">_xlfn.XLOOKUP($A94&amp;AK$5,'[1]NBA-Data-1980-2019'!$B$1:$B$16305&amp;'[1]NBA-Data-1980-2019'!$A$1:$A$16305,'[1]NBA-Data-1980-2019'!$H$1:$H$16305,"",0)</f>
        <v>2986.2</v>
      </c>
      <c r="AL94" s="2" cm="1">
        <f t="array" ref="AL94">_xlfn.XLOOKUP($A94&amp;AL$5,'[1]NBA-Data-1980-2019'!$B$1:$B$16305&amp;'[1]NBA-Data-1980-2019'!$A$1:$A$16305,'[1]NBA-Data-1980-2019'!$H$1:$H$16305,"",0)</f>
        <v>1568</v>
      </c>
      <c r="AM94" s="2" cm="1">
        <f t="array" ref="AM94">_xlfn.XLOOKUP($A94&amp;AM$5,'[1]NBA-Data-1980-2019'!$B$1:$B$16305&amp;'[1]NBA-Data-1980-2019'!$A$1:$A$16305,'[1]NBA-Data-1980-2019'!$H$1:$H$16305,"",0)</f>
        <v>2086.4</v>
      </c>
      <c r="AN94" s="2" cm="1">
        <f t="array" ref="AN94">_xlfn.XLOOKUP($A94&amp;AN$5,'[1]NBA-Data-1980-2019'!$B$1:$B$16305&amp;'[1]NBA-Data-1980-2019'!$A$1:$A$16305,'[1]NBA-Data-1980-2019'!$H$1:$H$16305,"",0)</f>
        <v>1947</v>
      </c>
      <c r="AO94" s="2" cm="1">
        <f t="array" ref="AO94">_xlfn.XLOOKUP($A94&amp;AO$5,'[1]NBA-Data-1980-2019'!$B$1:$B$16305&amp;'[1]NBA-Data-1980-2019'!$A$1:$A$16305,'[1]NBA-Data-1980-2019'!$H$1:$H$16305,"",0)</f>
        <v>2856</v>
      </c>
      <c r="AP94" s="2" cm="1">
        <f t="array" ref="AP94">_xlfn.XLOOKUP($A94&amp;AP$5,'[1]NBA-Data-1980-2019'!$B$1:$B$16305&amp;'[1]NBA-Data-1980-2019'!$A$1:$A$16305,'[1]NBA-Data-1980-2019'!$H$1:$H$16305,"",0)</f>
        <v>657.80000000000007</v>
      </c>
      <c r="AQ94" s="2" cm="1">
        <f t="array" ref="AQ94">_xlfn.XLOOKUP($A94&amp;AQ$5,'[1]NBA-Data-1980-2019'!$B$1:$B$16305&amp;'[1]NBA-Data-1980-2019'!$A$1:$A$16305,'[1]NBA-Data-1980-2019'!$H$1:$H$16305,"",0)</f>
        <v>388.79999999999995</v>
      </c>
      <c r="AR94" s="2" t="str" cm="1">
        <f t="array" ref="AR94">_xlfn.XLOOKUP($A94&amp;AR$5,'[1]NBA-Data-1980-2019'!$B$1:$B$16305&amp;'[1]NBA-Data-1980-2019'!$A$1:$A$16305,'[1]NBA-Data-1980-2019'!$H$1:$H$16305,"",0)</f>
        <v/>
      </c>
      <c r="AS94" s="2" t="str" cm="1">
        <f t="array" ref="AS94">_xlfn.XLOOKUP($A94&amp;AS$5,'[1]NBA-Data-1980-2019'!$B$1:$B$16305&amp;'[1]NBA-Data-1980-2019'!$A$1:$A$16305,'[1]NBA-Data-1980-2019'!$H$1:$H$16305,"",0)</f>
        <v/>
      </c>
      <c r="AT94" s="2" t="str" cm="1">
        <f t="array" ref="AT94">_xlfn.XLOOKUP($A94&amp;AT$5,'[1]NBA-Data-1980-2019'!$B$1:$B$16305&amp;'[1]NBA-Data-1980-2019'!$A$1:$A$16305,'[1]NBA-Data-1980-2019'!$H$1:$H$16305,"",0)</f>
        <v/>
      </c>
      <c r="AU94" s="2" t="str" cm="1">
        <f t="array" ref="AU94">_xlfn.XLOOKUP($A94&amp;AU$5,'[1]NBA-Data-1980-2019'!$B$1:$B$16305&amp;'[1]NBA-Data-1980-2019'!$A$1:$A$16305,'[1]NBA-Data-1980-2019'!$H$1:$H$16305,"",0)</f>
        <v/>
      </c>
      <c r="AV94" s="2" t="str" cm="1">
        <f t="array" ref="AV94">_xlfn.XLOOKUP($A94&amp;AV$5,'[1]NBA-Data-1980-2019'!$B$1:$B$16305&amp;'[1]NBA-Data-1980-2019'!$A$1:$A$16305,'[1]NBA-Data-1980-2019'!$H$1:$H$16305,"",0)</f>
        <v/>
      </c>
      <c r="AW94" s="2" t="str" cm="1">
        <f t="array" ref="AW94">_xlfn.XLOOKUP($A94&amp;AW$5,'[1]NBA-Data-1980-2019'!$B$1:$B$16305&amp;'[1]NBA-Data-1980-2019'!$A$1:$A$16305,'[1]NBA-Data-1980-2019'!$H$1:$H$16305,"",0)</f>
        <v/>
      </c>
      <c r="AX94" s="2" t="str" cm="1">
        <f t="array" ref="AX94">_xlfn.XLOOKUP($A94&amp;AX$5,'[1]NBA-Data-1980-2019'!$B$1:$B$16305&amp;'[1]NBA-Data-1980-2019'!$A$1:$A$16305,'[1]NBA-Data-1980-2019'!$H$1:$H$16305,"",0)</f>
        <v/>
      </c>
      <c r="AY94" s="2" t="str" cm="1">
        <f t="array" ref="AY94">_xlfn.XLOOKUP($A94&amp;AY$5,'[1]NBA-Data-1980-2019'!$B$1:$B$16305&amp;'[1]NBA-Data-1980-2019'!$A$1:$A$16305,'[1]NBA-Data-1980-2019'!$H$1:$H$16305,"",0)</f>
        <v/>
      </c>
      <c r="AZ94" s="2" t="str" cm="1">
        <f t="array" ref="AZ94">_xlfn.XLOOKUP($A94&amp;AZ$5,'[1]NBA-Data-1980-2019'!$B$1:$B$16305&amp;'[1]NBA-Data-1980-2019'!$A$1:$A$16305,'[1]NBA-Data-1980-2019'!$H$1:$H$16305,"",0)</f>
        <v/>
      </c>
      <c r="BA94" s="2" t="str" cm="1">
        <f t="array" ref="BA94">_xlfn.XLOOKUP($A94&amp;BA$5,'[1]NBA-Data-1980-2019'!$B$1:$B$16305&amp;'[1]NBA-Data-1980-2019'!$A$1:$A$16305,'[1]NBA-Data-1980-2019'!$H$1:$H$16305,"",0)</f>
        <v/>
      </c>
      <c r="BB94" s="2" t="str" cm="1">
        <f t="array" ref="BB94">_xlfn.XLOOKUP($A94&amp;BB$5,'[1]NBA-Data-1980-2019'!$B$1:$B$16305&amp;'[1]NBA-Data-1980-2019'!$A$1:$A$16305,'[1]NBA-Data-1980-2019'!$H$1:$H$16305,"",0)</f>
        <v/>
      </c>
      <c r="BC94" s="2" t="str" cm="1">
        <f t="array" ref="BC94">_xlfn.XLOOKUP($A94&amp;BC$5,'[1]NBA-Data-1980-2019'!$B$1:$B$16305&amp;'[1]NBA-Data-1980-2019'!$A$1:$A$16305,'[1]NBA-Data-1980-2019'!$H$1:$H$16305,"",0)</f>
        <v/>
      </c>
      <c r="BD94" s="2" t="str" cm="1">
        <f t="array" ref="BD94">_xlfn.XLOOKUP($A94&amp;BD$5,'[1]NBA-Data-1980-2019'!$B$1:$B$16305&amp;'[1]NBA-Data-1980-2019'!$A$1:$A$16305,'[1]NBA-Data-1980-2019'!$H$1:$H$16305,"",0)</f>
        <v/>
      </c>
      <c r="BE94" s="2" t="str" cm="1">
        <f t="array" ref="BE94">_xlfn.XLOOKUP($A94&amp;BE$5,'[1]NBA-Data-1980-2019'!$B$1:$B$16305&amp;'[1]NBA-Data-1980-2019'!$A$1:$A$16305,'[1]NBA-Data-1980-2019'!$H$1:$H$16305,"",0)</f>
        <v/>
      </c>
      <c r="BF94" s="2" t="str" cm="1">
        <f t="array" ref="BF94">_xlfn.XLOOKUP($A94&amp;BF$5,'[1]NBA-Data-1980-2019'!$B$1:$B$16305&amp;'[1]NBA-Data-1980-2019'!$A$1:$A$16305,'[1]NBA-Data-1980-2019'!$H$1:$H$16305,"",0)</f>
        <v/>
      </c>
      <c r="BG94" s="2" t="str" cm="1">
        <f t="array" ref="BG94">_xlfn.XLOOKUP($A94&amp;BG$5,'[1]NBA-Data-1980-2019'!$B$1:$B$16305&amp;'[1]NBA-Data-1980-2019'!$A$1:$A$16305,'[1]NBA-Data-1980-2019'!$H$1:$H$16305,"",0)</f>
        <v/>
      </c>
      <c r="BH94" s="2" t="str" cm="1">
        <f t="array" ref="BH94">_xlfn.XLOOKUP($A94&amp;BH$5,'[1]NBA-Data-1980-2019'!$B$1:$B$16305&amp;'[1]NBA-Data-1980-2019'!$A$1:$A$16305,'[1]NBA-Data-1980-2019'!$H$1:$H$16305,"",0)</f>
        <v/>
      </c>
      <c r="BI94" s="2" t="str" cm="1">
        <f t="array" ref="BI94">_xlfn.XLOOKUP($A94&amp;BI$5,'[1]NBA-Data-1980-2019'!$B$1:$B$16305&amp;'[1]NBA-Data-1980-2019'!$A$1:$A$16305,'[1]NBA-Data-1980-2019'!$H$1:$H$16305,"",0)</f>
        <v/>
      </c>
      <c r="BJ94" s="2" t="str" cm="1">
        <f t="array" ref="BJ94">_xlfn.XLOOKUP($A94&amp;BJ$5,'[1]NBA-Data-1980-2019'!$B$1:$B$16305&amp;'[1]NBA-Data-1980-2019'!$A$1:$A$16305,'[1]NBA-Data-1980-2019'!$H$1:$H$16305,"",0)</f>
        <v/>
      </c>
      <c r="BK94" s="2" t="str" cm="1">
        <f t="array" ref="BK94">_xlfn.XLOOKUP($A94&amp;BK$5,'[1]NBA-Data-1980-2019'!$B$1:$B$16305&amp;'[1]NBA-Data-1980-2019'!$A$1:$A$16305,'[1]NBA-Data-1980-2019'!$H$1:$H$16305,"",0)</f>
        <v/>
      </c>
      <c r="BL94" s="2" t="str" cm="1">
        <f t="array" ref="BL94">_xlfn.XLOOKUP($A94&amp;BL$5,'[1]NBA-Data-1980-2019'!$B$1:$B$16305&amp;'[1]NBA-Data-1980-2019'!$A$1:$A$16305,'[1]NBA-Data-1980-2019'!$H$1:$H$16305,"",0)</f>
        <v/>
      </c>
      <c r="BM94" s="2" t="str" cm="1">
        <f t="array" ref="BM94">_xlfn.XLOOKUP($A94&amp;BM$5,'[1]NBA-Data-1980-2019'!$B$1:$B$16305&amp;'[1]NBA-Data-1980-2019'!$A$1:$A$16305,'[1]NBA-Data-1980-2019'!$H$1:$H$16305,"",0)</f>
        <v/>
      </c>
      <c r="BN94" s="2" cm="1">
        <f t="array" ref="BN94">_xlfn.XLOOKUP($A94&amp;BN$5,'[1]NBA-Data-1980-2019'!$B$1:$B$16305&amp;'[1]NBA-Data-1980-2019'!$A$1:$A$16305,'[1]NBA-Data-1980-2019'!$F$1:$F$16305,"",0)</f>
        <v>13.9</v>
      </c>
      <c r="BO94" s="2" cm="1">
        <f t="array" ref="BO94">_xlfn.XLOOKUP($A94&amp;BO$5,'[1]NBA-Data-1980-2019'!$B$1:$B$16305&amp;'[1]NBA-Data-1980-2019'!$A$1:$A$16305,'[1]NBA-Data-1980-2019'!$F$1:$F$16305,"",0)</f>
        <v>17</v>
      </c>
      <c r="BP94" s="2" cm="1">
        <f t="array" ref="BP94">_xlfn.XLOOKUP($A94&amp;BP$5,'[1]NBA-Data-1980-2019'!$B$1:$B$16305&amp;'[1]NBA-Data-1980-2019'!$A$1:$A$16305,'[1]NBA-Data-1980-2019'!$F$1:$F$16305,"",0)</f>
        <v>13.6</v>
      </c>
      <c r="BQ94" s="2" cm="1">
        <f t="array" ref="BQ94">_xlfn.XLOOKUP($A94&amp;BQ$5,'[1]NBA-Data-1980-2019'!$B$1:$B$16305&amp;'[1]NBA-Data-1980-2019'!$A$1:$A$16305,'[1]NBA-Data-1980-2019'!$F$1:$F$16305,"",0)</f>
        <v>13.4</v>
      </c>
      <c r="BR94" s="2" cm="1">
        <f t="array" ref="BR94">_xlfn.XLOOKUP($A94&amp;BR$5,'[1]NBA-Data-1980-2019'!$B$1:$B$16305&amp;'[1]NBA-Data-1980-2019'!$A$1:$A$16305,'[1]NBA-Data-1980-2019'!$F$1:$F$16305,"",0)</f>
        <v>16.600000000000001</v>
      </c>
      <c r="BS94" s="2" cm="1">
        <f t="array" ref="BS94">_xlfn.XLOOKUP($A94&amp;BS$5,'[1]NBA-Data-1980-2019'!$B$1:$B$16305&amp;'[1]NBA-Data-1980-2019'!$A$1:$A$16305,'[1]NBA-Data-1980-2019'!$F$1:$F$16305,"",0)</f>
        <v>13.6</v>
      </c>
      <c r="BT94" s="2" cm="1">
        <f t="array" ref="BT94">_xlfn.XLOOKUP($A94&amp;BT$5,'[1]NBA-Data-1980-2019'!$B$1:$B$16305&amp;'[1]NBA-Data-1980-2019'!$A$1:$A$16305,'[1]NBA-Data-1980-2019'!$F$1:$F$16305,"",0)</f>
        <v>13.9</v>
      </c>
      <c r="BU94" s="2" cm="1">
        <f t="array" ref="BU94">_xlfn.XLOOKUP($A94&amp;BU$5,'[1]NBA-Data-1980-2019'!$B$1:$B$16305&amp;'[1]NBA-Data-1980-2019'!$A$1:$A$16305,'[1]NBA-Data-1980-2019'!$F$1:$F$16305,"",0)</f>
        <v>12.4</v>
      </c>
      <c r="BV94" s="2" cm="1">
        <f t="array" ref="BV94">_xlfn.XLOOKUP($A94&amp;BV$5,'[1]NBA-Data-1980-2019'!$B$1:$B$16305&amp;'[1]NBA-Data-1980-2019'!$A$1:$A$16305,'[1]NBA-Data-1980-2019'!$F$1:$F$16305,"",0)</f>
        <v>8</v>
      </c>
      <c r="BW94" s="2" cm="1">
        <f t="array" ref="BW94">_xlfn.XLOOKUP($A94&amp;BW$5,'[1]NBA-Data-1980-2019'!$B$1:$B$16305&amp;'[1]NBA-Data-1980-2019'!$A$1:$A$16305,'[1]NBA-Data-1980-2019'!$F$1:$F$16305,"",0)</f>
        <v>8.4</v>
      </c>
      <c r="BX94" s="2" t="str" cm="1">
        <f t="array" ref="BX94">_xlfn.XLOOKUP($A94&amp;BX$5,'[1]NBA-Data-1980-2019'!$B$1:$B$16305&amp;'[1]NBA-Data-1980-2019'!$A$1:$A$16305,'[1]NBA-Data-1980-2019'!$F$1:$F$16305,"",0)</f>
        <v/>
      </c>
      <c r="BY94" s="2" t="str" cm="1">
        <f t="array" ref="BY94">_xlfn.XLOOKUP($A94&amp;BY$5,'[1]NBA-Data-1980-2019'!$B$1:$B$16305&amp;'[1]NBA-Data-1980-2019'!$A$1:$A$16305,'[1]NBA-Data-1980-2019'!$F$1:$F$16305,"",0)</f>
        <v/>
      </c>
      <c r="BZ94" s="2" t="str" cm="1">
        <f t="array" ref="BZ94">_xlfn.XLOOKUP($A94&amp;BZ$5,'[1]NBA-Data-1980-2019'!$B$1:$B$16305&amp;'[1]NBA-Data-1980-2019'!$A$1:$A$16305,'[1]NBA-Data-1980-2019'!$F$1:$F$16305,"",0)</f>
        <v/>
      </c>
      <c r="CA94" s="2" t="str" cm="1">
        <f t="array" ref="CA94">_xlfn.XLOOKUP($A94&amp;CA$5,'[1]NBA-Data-1980-2019'!$B$1:$B$16305&amp;'[1]NBA-Data-1980-2019'!$A$1:$A$16305,'[1]NBA-Data-1980-2019'!$F$1:$F$16305,"",0)</f>
        <v/>
      </c>
      <c r="CB94" s="2" t="str" cm="1">
        <f t="array" ref="CB94">_xlfn.XLOOKUP($A94&amp;CB$5,'[1]NBA-Data-1980-2019'!$B$1:$B$16305&amp;'[1]NBA-Data-1980-2019'!$A$1:$A$16305,'[1]NBA-Data-1980-2019'!$F$1:$F$16305,"",0)</f>
        <v/>
      </c>
      <c r="CC94" s="2" t="str" cm="1">
        <f t="array" ref="CC94">_xlfn.XLOOKUP($A94&amp;CC$5,'[1]NBA-Data-1980-2019'!$B$1:$B$16305&amp;'[1]NBA-Data-1980-2019'!$A$1:$A$16305,'[1]NBA-Data-1980-2019'!$F$1:$F$16305,"",0)</f>
        <v/>
      </c>
      <c r="CD94" s="2" t="str" cm="1">
        <f t="array" ref="CD94">_xlfn.XLOOKUP($A94&amp;CD$5,'[1]NBA-Data-1980-2019'!$B$1:$B$16305&amp;'[1]NBA-Data-1980-2019'!$A$1:$A$16305,'[1]NBA-Data-1980-2019'!$F$1:$F$16305,"",0)</f>
        <v/>
      </c>
      <c r="CE94" s="2" t="str" cm="1">
        <f t="array" ref="CE94">_xlfn.XLOOKUP($A94&amp;CE$5,'[1]NBA-Data-1980-2019'!$B$1:$B$16305&amp;'[1]NBA-Data-1980-2019'!$A$1:$A$16305,'[1]NBA-Data-1980-2019'!$F$1:$F$16305,"",0)</f>
        <v/>
      </c>
      <c r="CF94" s="2" t="str" cm="1">
        <f t="array" ref="CF94">_xlfn.XLOOKUP($A94&amp;CF$5,'[1]NBA-Data-1980-2019'!$B$1:$B$16305&amp;'[1]NBA-Data-1980-2019'!$A$1:$A$16305,'[1]NBA-Data-1980-2019'!$F$1:$F$16305,"",0)</f>
        <v/>
      </c>
      <c r="CG94" s="2" t="str" cm="1">
        <f t="array" ref="CG94">_xlfn.XLOOKUP($A94&amp;CG$5,'[1]NBA-Data-1980-2019'!$B$1:$B$16305&amp;'[1]NBA-Data-1980-2019'!$A$1:$A$16305,'[1]NBA-Data-1980-2019'!$F$1:$F$16305,"",0)</f>
        <v/>
      </c>
      <c r="CH94" s="2" t="str" cm="1">
        <f t="array" ref="CH94">_xlfn.XLOOKUP($A94&amp;CH$5,'[1]NBA-Data-1980-2019'!$B$1:$B$16305&amp;'[1]NBA-Data-1980-2019'!$A$1:$A$16305,'[1]NBA-Data-1980-2019'!$F$1:$F$16305,"",0)</f>
        <v/>
      </c>
      <c r="CI94" s="2" t="str" cm="1">
        <f t="array" ref="CI94">_xlfn.XLOOKUP($A94&amp;CI$5,'[1]NBA-Data-1980-2019'!$B$1:$B$16305&amp;'[1]NBA-Data-1980-2019'!$A$1:$A$16305,'[1]NBA-Data-1980-2019'!$F$1:$F$16305,"",0)</f>
        <v/>
      </c>
      <c r="CJ94" s="2" t="str" cm="1">
        <f t="array" ref="CJ94">_xlfn.XLOOKUP($A94&amp;CJ$5,'[1]NBA-Data-1980-2019'!$B$1:$B$16305&amp;'[1]NBA-Data-1980-2019'!$A$1:$A$16305,'[1]NBA-Data-1980-2019'!$F$1:$F$16305,"",0)</f>
        <v/>
      </c>
      <c r="CK94" s="2" t="str" cm="1">
        <f t="array" ref="CK94">_xlfn.XLOOKUP($A94&amp;CK$5,'[1]NBA-Data-1980-2019'!$B$1:$B$16305&amp;'[1]NBA-Data-1980-2019'!$A$1:$A$16305,'[1]NBA-Data-1980-2019'!$F$1:$F$16305,"",0)</f>
        <v/>
      </c>
      <c r="CL94" s="2" t="str" cm="1">
        <f t="array" ref="CL94">_xlfn.XLOOKUP($A94&amp;CL$5,'[1]NBA-Data-1980-2019'!$B$1:$B$16305&amp;'[1]NBA-Data-1980-2019'!$A$1:$A$16305,'[1]NBA-Data-1980-2019'!$F$1:$F$16305,"",0)</f>
        <v/>
      </c>
      <c r="CM94" s="2" t="str" cm="1">
        <f t="array" ref="CM94">_xlfn.XLOOKUP($A94&amp;CM$5,'[1]NBA-Data-1980-2019'!$B$1:$B$16305&amp;'[1]NBA-Data-1980-2019'!$A$1:$A$16305,'[1]NBA-Data-1980-2019'!$F$1:$F$16305,"",0)</f>
        <v/>
      </c>
      <c r="CN94" s="2" t="str" cm="1">
        <f t="array" ref="CN94">_xlfn.XLOOKUP($A94&amp;CN$5,'[1]NBA-Data-1980-2019'!$B$1:$B$16305&amp;'[1]NBA-Data-1980-2019'!$A$1:$A$16305,'[1]NBA-Data-1980-2019'!$F$1:$F$16305,"",0)</f>
        <v/>
      </c>
      <c r="CO94" s="2" t="str" cm="1">
        <f t="array" ref="CO94">_xlfn.XLOOKUP($A94&amp;CO$5,'[1]NBA-Data-1980-2019'!$B$1:$B$16305&amp;'[1]NBA-Data-1980-2019'!$A$1:$A$16305,'[1]NBA-Data-1980-2019'!$F$1:$F$16305,"",0)</f>
        <v/>
      </c>
      <c r="CP94" s="2" t="str" cm="1">
        <f t="array" ref="CP94">_xlfn.XLOOKUP($A94&amp;CP$5,'[1]NBA-Data-1980-2019'!$B$1:$B$16305&amp;'[1]NBA-Data-1980-2019'!$A$1:$A$16305,'[1]NBA-Data-1980-2019'!$F$1:$F$16305,"",0)</f>
        <v/>
      </c>
      <c r="CQ94" s="2" t="str" cm="1">
        <f t="array" ref="CQ94">_xlfn.XLOOKUP($A94&amp;CQ$5,'[1]NBA-Data-1980-2019'!$B$1:$B$16305&amp;'[1]NBA-Data-1980-2019'!$A$1:$A$16305,'[1]NBA-Data-1980-2019'!$F$1:$F$16305,"",0)</f>
        <v/>
      </c>
      <c r="CR94" s="2" t="str" cm="1">
        <f t="array" ref="CR94">_xlfn.XLOOKUP($A94&amp;CR$5,'[1]NBA-Data-1980-2019'!$B$1:$B$16305&amp;'[1]NBA-Data-1980-2019'!$A$1:$A$16305,'[1]NBA-Data-1980-2019'!$F$1:$F$16305,"",0)</f>
        <v/>
      </c>
      <c r="CS94" s="2" t="str" cm="1">
        <f t="array" ref="CS94">_xlfn.XLOOKUP($A94&amp;CS$5,'[1]NBA-Data-1980-2019'!$B$1:$B$16305&amp;'[1]NBA-Data-1980-2019'!$A$1:$A$16305,'[1]NBA-Data-1980-2019'!$F$1:$F$16305,"",0)</f>
        <v/>
      </c>
      <c r="CU94" s="2" t="str">
        <f>_xlfn.XLOOKUP($A94,TEAMS!$G$1:$G$839,TEAMS!$H$1:$H$839,"",0)</f>
        <v>PF</v>
      </c>
      <c r="CV94" s="2" t="str">
        <f>_xlfn.XLOOKUP($CU94,DASHBOARD!$B$22:$B$27,DASHBOARD!$C$22:$C$27,"",0)</f>
        <v>FORWARD</v>
      </c>
      <c r="CY94" s="63">
        <f>SUMIFS('[1]NBA-Data-1980-2019'!$G$1:$G$16305,'[1]NBA-Data-1980-2019'!$B$1:$B$16305,$A94,'[1]NBA-Data-1980-2019'!$A$1:$A$16305,CY$9)</f>
        <v>880000</v>
      </c>
      <c r="CZ94" s="63">
        <f>SUMIFS('[1]NBA-Data-1980-2019'!$G$1:$G$16305,'[1]NBA-Data-1980-2019'!$B$1:$B$16305,$A94,'[1]NBA-Data-1980-2019'!$A$1:$A$16305,CZ$9)</f>
        <v>0</v>
      </c>
      <c r="DA94" s="63">
        <f>SUMIFS('[1]NBA-Data-1980-2019'!$G$1:$G$16305,'[1]NBA-Data-1980-2019'!$B$1:$B$16305,$A94,'[1]NBA-Data-1980-2019'!$A$1:$A$16305,DA$9)</f>
        <v>2350000</v>
      </c>
      <c r="DB94" s="63">
        <f>SUMIFS('[1]NBA-Data-1980-2019'!$G$1:$G$16305,'[1]NBA-Data-1980-2019'!$B$1:$B$16305,$A94,'[1]NBA-Data-1980-2019'!$A$1:$A$16305,DB$9)</f>
        <v>2450000</v>
      </c>
      <c r="DC94" s="63">
        <f>SUMIFS('[1]NBA-Data-1980-2019'!$G$1:$G$16305,'[1]NBA-Data-1980-2019'!$B$1:$B$16305,$A94,'[1]NBA-Data-1980-2019'!$A$1:$A$16305,DC$9)</f>
        <v>2500000</v>
      </c>
      <c r="DD94" s="63">
        <f>SUMIFS('[1]NBA-Data-1980-2019'!$G$1:$G$16305,'[1]NBA-Data-1980-2019'!$B$1:$B$16305,$A94,'[1]NBA-Data-1980-2019'!$A$1:$A$16305,DD$9)</f>
        <v>2500000</v>
      </c>
      <c r="DE94" s="63">
        <f>SUMIFS('[1]NBA-Data-1980-2019'!$G$1:$G$16305,'[1]NBA-Data-1980-2019'!$B$1:$B$16305,$A94,'[1]NBA-Data-1980-2019'!$A$1:$A$16305,DE$9)</f>
        <v>9000000</v>
      </c>
      <c r="DF94" s="63">
        <f>SUMIFS('[1]NBA-Data-1980-2019'!$G$1:$G$16305,'[1]NBA-Data-1980-2019'!$B$1:$B$16305,$A94,'[1]NBA-Data-1980-2019'!$A$1:$A$16305,DF$9)</f>
        <v>4500000</v>
      </c>
      <c r="DG94" s="63">
        <f>SUMIFS('[1]NBA-Data-1980-2019'!$G$1:$G$16305,'[1]NBA-Data-1980-2019'!$B$1:$B$16305,$A94,'[1]NBA-Data-1980-2019'!$A$1:$A$16305,DG$9)</f>
        <v>1000000</v>
      </c>
      <c r="DH94" s="63">
        <f>SUMIFS('[1]NBA-Data-1980-2019'!$G$1:$G$16305,'[1]NBA-Data-1980-2019'!$B$1:$B$16305,$A94,'[1]NBA-Data-1980-2019'!$A$1:$A$16305,DH$9)</f>
        <v>0</v>
      </c>
      <c r="DI94" s="63">
        <f>SUMIFS('[1]NBA-Data-1980-2019'!$G$1:$G$16305,'[1]NBA-Data-1980-2019'!$B$1:$B$16305,$A94,'[1]NBA-Data-1980-2019'!$A$1:$A$16305,DI$9)</f>
        <v>0</v>
      </c>
      <c r="DJ94" s="63">
        <f>SUMIFS('[1]NBA-Data-1980-2019'!$G$1:$G$16305,'[1]NBA-Data-1980-2019'!$B$1:$B$16305,$A94,'[1]NBA-Data-1980-2019'!$A$1:$A$16305,DJ$9)</f>
        <v>0</v>
      </c>
      <c r="DK94" s="63">
        <f>SUMIFS('[1]NBA-Data-1980-2019'!$G$1:$G$16305,'[1]NBA-Data-1980-2019'!$B$1:$B$16305,$A94,'[1]NBA-Data-1980-2019'!$A$1:$A$16305,DK$9)</f>
        <v>0</v>
      </c>
      <c r="DL94" s="63">
        <f>SUMIFS('[1]NBA-Data-1980-2019'!$G$1:$G$16305,'[1]NBA-Data-1980-2019'!$B$1:$B$16305,$A94,'[1]NBA-Data-1980-2019'!$A$1:$A$16305,DL$9)</f>
        <v>0</v>
      </c>
      <c r="DM94" s="63">
        <f>SUMIFS('[1]NBA-Data-1980-2019'!$G$1:$G$16305,'[1]NBA-Data-1980-2019'!$B$1:$B$16305,$A94,'[1]NBA-Data-1980-2019'!$A$1:$A$16305,DM$9)</f>
        <v>0</v>
      </c>
      <c r="DN94" s="63">
        <f>SUMIFS('[1]NBA-Data-1980-2019'!$G$1:$G$16305,'[1]NBA-Data-1980-2019'!$B$1:$B$16305,$A94,'[1]NBA-Data-1980-2019'!$A$1:$A$16305,DN$9)</f>
        <v>0</v>
      </c>
      <c r="DO94" s="63">
        <f>SUMIFS('[1]NBA-Data-1980-2019'!$G$1:$G$16305,'[1]NBA-Data-1980-2019'!$B$1:$B$16305,$A94,'[1]NBA-Data-1980-2019'!$A$1:$A$16305,DO$9)</f>
        <v>0</v>
      </c>
      <c r="DP94" s="63">
        <f>SUMIFS('[1]NBA-Data-1980-2019'!$G$1:$G$16305,'[1]NBA-Data-1980-2019'!$B$1:$B$16305,$A94,'[1]NBA-Data-1980-2019'!$A$1:$A$16305,DP$9)</f>
        <v>0</v>
      </c>
      <c r="DQ94" s="63">
        <f>SUMIFS('[1]NBA-Data-1980-2019'!$G$1:$G$16305,'[1]NBA-Data-1980-2019'!$B$1:$B$16305,$A94,'[1]NBA-Data-1980-2019'!$A$1:$A$16305,DQ$9)</f>
        <v>0</v>
      </c>
      <c r="DR94" s="63">
        <f>SUMIFS('[1]NBA-Data-1980-2019'!$G$1:$G$16305,'[1]NBA-Data-1980-2019'!$B$1:$B$16305,$A94,'[1]NBA-Data-1980-2019'!$A$1:$A$16305,DR$9)</f>
        <v>0</v>
      </c>
      <c r="DS94" s="63">
        <f>SUMIFS('[1]NBA-Data-1980-2019'!$G$1:$G$16305,'[1]NBA-Data-1980-2019'!$B$1:$B$16305,$A94,'[1]NBA-Data-1980-2019'!$A$1:$A$16305,DS$9)</f>
        <v>0</v>
      </c>
      <c r="DT94" s="63">
        <f>SUMIFS('[1]NBA-Data-1980-2019'!$G$1:$G$16305,'[1]NBA-Data-1980-2019'!$B$1:$B$16305,$A94,'[1]NBA-Data-1980-2019'!$A$1:$A$16305,DT$9)</f>
        <v>0</v>
      </c>
      <c r="DU94" s="63">
        <f>SUMIFS('[1]NBA-Data-1980-2019'!$G$1:$G$16305,'[1]NBA-Data-1980-2019'!$B$1:$B$16305,$A94,'[1]NBA-Data-1980-2019'!$A$1:$A$16305,DU$9)</f>
        <v>0</v>
      </c>
      <c r="DV94" s="63">
        <f>SUMIFS('[1]NBA-Data-1980-2019'!$G$1:$G$16305,'[1]NBA-Data-1980-2019'!$B$1:$B$16305,$A94,'[1]NBA-Data-1980-2019'!$A$1:$A$16305,DV$9)</f>
        <v>0</v>
      </c>
      <c r="DW94" s="63">
        <f>SUMIFS('[1]NBA-Data-1980-2019'!$G$1:$G$16305,'[1]NBA-Data-1980-2019'!$B$1:$B$16305,$A94,'[1]NBA-Data-1980-2019'!$A$1:$A$16305,DW$9)</f>
        <v>0</v>
      </c>
      <c r="DX94" s="63">
        <f>SUMIFS('[1]NBA-Data-1980-2019'!$G$1:$G$16305,'[1]NBA-Data-1980-2019'!$B$1:$B$16305,$A94,'[1]NBA-Data-1980-2019'!$A$1:$A$16305,DX$9)</f>
        <v>0</v>
      </c>
      <c r="DY94" s="63">
        <f>SUMIFS('[1]NBA-Data-1980-2019'!$G$1:$G$16305,'[1]NBA-Data-1980-2019'!$B$1:$B$16305,$A94,'[1]NBA-Data-1980-2019'!$A$1:$A$16305,DY$9)</f>
        <v>0</v>
      </c>
      <c r="DZ94" s="63">
        <f>SUMIFS('[1]NBA-Data-1980-2019'!$G$1:$G$16305,'[1]NBA-Data-1980-2019'!$B$1:$B$16305,$A94,'[1]NBA-Data-1980-2019'!$A$1:$A$16305,DZ$9)</f>
        <v>0</v>
      </c>
      <c r="EA94" s="63">
        <f>SUMIFS('[1]NBA-Data-1980-2019'!$G$1:$G$16305,'[1]NBA-Data-1980-2019'!$B$1:$B$16305,$A94,'[1]NBA-Data-1980-2019'!$A$1:$A$16305,EA$9)</f>
        <v>0</v>
      </c>
      <c r="EB94" s="63">
        <f>SUMIFS('[1]NBA-Data-1980-2019'!$G$1:$G$16305,'[1]NBA-Data-1980-2019'!$B$1:$B$16305,$A94,'[1]NBA-Data-1980-2019'!$A$1:$A$16305,EB$9)</f>
        <v>0</v>
      </c>
      <c r="EC94" s="63">
        <f>SUMIFS('[1]NBA-Data-1980-2019'!$G$1:$G$16305,'[1]NBA-Data-1980-2019'!$B$1:$B$16305,$A94,'[1]NBA-Data-1980-2019'!$A$1:$A$16305,EC$9)</f>
        <v>0</v>
      </c>
      <c r="ED94" s="63">
        <f>SUMIFS('[1]NBA-Data-1980-2019'!$G$1:$G$16305,'[1]NBA-Data-1980-2019'!$B$1:$B$16305,$A94,'[1]NBA-Data-1980-2019'!$A$1:$A$16305,ED$9)</f>
        <v>0</v>
      </c>
      <c r="EH94" s="2" t="s">
        <v>1273</v>
      </c>
    </row>
    <row r="95" spans="1:165" x14ac:dyDescent="0.2">
      <c r="A95" s="2" t="s">
        <v>932</v>
      </c>
      <c r="B95" s="2" t="str" cm="1">
        <f t="array" ref="B95">_xlfn.XLOOKUP($A95&amp;B$5,'[1]NBA-Data-1980-2019'!$B$1:$B$16305&amp;'[1]NBA-Data-1980-2019'!$A$1:$A$16305,'[1]NBA-Data-1980-2019'!$D$1:$D$16305,"",0)</f>
        <v/>
      </c>
      <c r="C95" s="2" t="str" cm="1">
        <f t="array" ref="C95">_xlfn.XLOOKUP($A95&amp;C$5,'[1]NBA-Data-1980-2019'!$B$1:$B$16305&amp;'[1]NBA-Data-1980-2019'!$A$1:$A$16305,'[1]NBA-Data-1980-2019'!$D$1:$D$16305,"",0)</f>
        <v/>
      </c>
      <c r="D95" s="2" t="str" cm="1">
        <f t="array" ref="D95">_xlfn.XLOOKUP($A95&amp;D$5,'[1]NBA-Data-1980-2019'!$B$1:$B$16305&amp;'[1]NBA-Data-1980-2019'!$A$1:$A$16305,'[1]NBA-Data-1980-2019'!$D$1:$D$16305,"",0)</f>
        <v/>
      </c>
      <c r="E95" s="2" t="str" cm="1">
        <f t="array" ref="E95">_xlfn.XLOOKUP($A95&amp;E$5,'[1]NBA-Data-1980-2019'!$B$1:$B$16305&amp;'[1]NBA-Data-1980-2019'!$A$1:$A$16305,'[1]NBA-Data-1980-2019'!$D$1:$D$16305,"",0)</f>
        <v/>
      </c>
      <c r="F95" s="2" t="str" cm="1">
        <f t="array" ref="F95">_xlfn.XLOOKUP($A95&amp;F$5,'[1]NBA-Data-1980-2019'!$B$1:$B$16305&amp;'[1]NBA-Data-1980-2019'!$A$1:$A$16305,'[1]NBA-Data-1980-2019'!$D$1:$D$16305,"",0)</f>
        <v/>
      </c>
      <c r="G95" s="2" t="str" cm="1">
        <f t="array" ref="G95">_xlfn.XLOOKUP($A95&amp;G$5,'[1]NBA-Data-1980-2019'!$B$1:$B$16305&amp;'[1]NBA-Data-1980-2019'!$A$1:$A$16305,'[1]NBA-Data-1980-2019'!$D$1:$D$16305,"",0)</f>
        <v/>
      </c>
      <c r="H95" s="2" t="str" cm="1">
        <f t="array" ref="H95">_xlfn.XLOOKUP($A95&amp;H$5,'[1]NBA-Data-1980-2019'!$B$1:$B$16305&amp;'[1]NBA-Data-1980-2019'!$A$1:$A$16305,'[1]NBA-Data-1980-2019'!$D$1:$D$16305,"",0)</f>
        <v/>
      </c>
      <c r="I95" s="2" t="str" cm="1">
        <f t="array" ref="I95">_xlfn.XLOOKUP($A95&amp;I$5,'[1]NBA-Data-1980-2019'!$B$1:$B$16305&amp;'[1]NBA-Data-1980-2019'!$A$1:$A$16305,'[1]NBA-Data-1980-2019'!$D$1:$D$16305,"",0)</f>
        <v>CLE</v>
      </c>
      <c r="J95" s="2" t="str" cm="1">
        <f t="array" ref="J95">_xlfn.XLOOKUP($A95&amp;J$5,'[1]NBA-Data-1980-2019'!$B$1:$B$16305&amp;'[1]NBA-Data-1980-2019'!$A$1:$A$16305,'[1]NBA-Data-1980-2019'!$D$1:$D$16305,"",0)</f>
        <v>CLE</v>
      </c>
      <c r="K95" s="2" t="str" cm="1">
        <f t="array" ref="K95">_xlfn.XLOOKUP($A95&amp;K$5,'[1]NBA-Data-1980-2019'!$B$1:$B$16305&amp;'[1]NBA-Data-1980-2019'!$A$1:$A$16305,'[1]NBA-Data-1980-2019'!$D$1:$D$16305,"",0)</f>
        <v>LAC</v>
      </c>
      <c r="L95" s="2" t="str" cm="1">
        <f t="array" ref="L95">_xlfn.XLOOKUP($A95&amp;L$5,'[1]NBA-Data-1980-2019'!$B$1:$B$16305&amp;'[1]NBA-Data-1980-2019'!$A$1:$A$16305,'[1]NBA-Data-1980-2019'!$D$1:$D$16305,"",0)</f>
        <v>SAS</v>
      </c>
      <c r="M95" s="2" t="str" cm="1">
        <f t="array" ref="M95">_xlfn.XLOOKUP($A95&amp;M$5,'[1]NBA-Data-1980-2019'!$B$1:$B$16305&amp;'[1]NBA-Data-1980-2019'!$A$1:$A$16305,'[1]NBA-Data-1980-2019'!$D$1:$D$16305,"",0)</f>
        <v>POR</v>
      </c>
      <c r="N95" s="2" t="str" cm="1">
        <f t="array" ref="N95">_xlfn.XLOOKUP($A95&amp;N$5,'[1]NBA-Data-1980-2019'!$B$1:$B$16305&amp;'[1]NBA-Data-1980-2019'!$A$1:$A$16305,'[1]NBA-Data-1980-2019'!$D$1:$D$16305,"",0)</f>
        <v>POR</v>
      </c>
      <c r="O95" s="2" t="str" cm="1">
        <f t="array" ref="O95">_xlfn.XLOOKUP($A95&amp;O$5,'[1]NBA-Data-1980-2019'!$B$1:$B$16305&amp;'[1]NBA-Data-1980-2019'!$A$1:$A$16305,'[1]NBA-Data-1980-2019'!$D$1:$D$16305,"",0)</f>
        <v>POR</v>
      </c>
      <c r="P95" s="2" t="str" cm="1">
        <f t="array" ref="P95">_xlfn.XLOOKUP($A95&amp;P$5,'[1]NBA-Data-1980-2019'!$B$1:$B$16305&amp;'[1]NBA-Data-1980-2019'!$A$1:$A$16305,'[1]NBA-Data-1980-2019'!$D$1:$D$16305,"",0)</f>
        <v>POR</v>
      </c>
      <c r="Q95" s="2" t="str" cm="1">
        <f t="array" ref="Q95">_xlfn.XLOOKUP($A95&amp;Q$5,'[1]NBA-Data-1980-2019'!$B$1:$B$16305&amp;'[1]NBA-Data-1980-2019'!$A$1:$A$16305,'[1]NBA-Data-1980-2019'!$D$1:$D$16305,"",0)</f>
        <v>TOT</v>
      </c>
      <c r="R95" s="2" t="str" cm="1">
        <f t="array" ref="R95">_xlfn.XLOOKUP($A95&amp;R$5,'[1]NBA-Data-1980-2019'!$B$1:$B$16305&amp;'[1]NBA-Data-1980-2019'!$A$1:$A$16305,'[1]NBA-Data-1980-2019'!$D$1:$D$16305,"",0)</f>
        <v>CHA</v>
      </c>
      <c r="S95" s="2" t="str" cm="1">
        <f t="array" ref="S95">_xlfn.XLOOKUP($A95&amp;S$5,'[1]NBA-Data-1980-2019'!$B$1:$B$16305&amp;'[1]NBA-Data-1980-2019'!$A$1:$A$16305,'[1]NBA-Data-1980-2019'!$D$1:$D$16305,"",0)</f>
        <v>CHA</v>
      </c>
      <c r="T95" s="2" t="str" cm="1">
        <f t="array" ref="T95">_xlfn.XLOOKUP($A95&amp;T$5,'[1]NBA-Data-1980-2019'!$B$1:$B$16305&amp;'[1]NBA-Data-1980-2019'!$A$1:$A$16305,'[1]NBA-Data-1980-2019'!$D$1:$D$16305,"",0)</f>
        <v/>
      </c>
      <c r="U95" s="2" t="str" cm="1">
        <f t="array" ref="U95">_xlfn.XLOOKUP($A95&amp;U$5,'[1]NBA-Data-1980-2019'!$B$1:$B$16305&amp;'[1]NBA-Data-1980-2019'!$A$1:$A$16305,'[1]NBA-Data-1980-2019'!$D$1:$D$16305,"",0)</f>
        <v/>
      </c>
      <c r="V95" s="2" t="str" cm="1">
        <f t="array" ref="V95">_xlfn.XLOOKUP($A95&amp;V$5,'[1]NBA-Data-1980-2019'!$B$1:$B$16305&amp;'[1]NBA-Data-1980-2019'!$A$1:$A$16305,'[1]NBA-Data-1980-2019'!$D$1:$D$16305,"",0)</f>
        <v/>
      </c>
      <c r="W95" s="2" t="str" cm="1">
        <f t="array" ref="W95">_xlfn.XLOOKUP($A95&amp;W$5,'[1]NBA-Data-1980-2019'!$B$1:$B$16305&amp;'[1]NBA-Data-1980-2019'!$A$1:$A$16305,'[1]NBA-Data-1980-2019'!$D$1:$D$16305,"",0)</f>
        <v/>
      </c>
      <c r="X95" s="2" t="str" cm="1">
        <f t="array" ref="X95">_xlfn.XLOOKUP($A95&amp;X$5,'[1]NBA-Data-1980-2019'!$B$1:$B$16305&amp;'[1]NBA-Data-1980-2019'!$A$1:$A$16305,'[1]NBA-Data-1980-2019'!$D$1:$D$16305,"",0)</f>
        <v/>
      </c>
      <c r="Y95" s="2" t="str" cm="1">
        <f t="array" ref="Y95">_xlfn.XLOOKUP($A95&amp;Y$5,'[1]NBA-Data-1980-2019'!$B$1:$B$16305&amp;'[1]NBA-Data-1980-2019'!$A$1:$A$16305,'[1]NBA-Data-1980-2019'!$D$1:$D$16305,"",0)</f>
        <v/>
      </c>
      <c r="Z95" s="2" t="str" cm="1">
        <f t="array" ref="Z95">_xlfn.XLOOKUP($A95&amp;Z$5,'[1]NBA-Data-1980-2019'!$B$1:$B$16305&amp;'[1]NBA-Data-1980-2019'!$A$1:$A$16305,'[1]NBA-Data-1980-2019'!$D$1:$D$16305,"",0)</f>
        <v/>
      </c>
      <c r="AA95" s="2" t="str" cm="1">
        <f t="array" ref="AA95">_xlfn.XLOOKUP($A95&amp;AA$5,'[1]NBA-Data-1980-2019'!$B$1:$B$16305&amp;'[1]NBA-Data-1980-2019'!$A$1:$A$16305,'[1]NBA-Data-1980-2019'!$D$1:$D$16305,"",0)</f>
        <v/>
      </c>
      <c r="AB95" s="2" t="str" cm="1">
        <f t="array" ref="AB95">_xlfn.XLOOKUP($A95&amp;AB$5,'[1]NBA-Data-1980-2019'!$B$1:$B$16305&amp;'[1]NBA-Data-1980-2019'!$A$1:$A$16305,'[1]NBA-Data-1980-2019'!$D$1:$D$16305,"",0)</f>
        <v/>
      </c>
      <c r="AC95" s="2" t="str" cm="1">
        <f t="array" ref="AC95">_xlfn.XLOOKUP($A95&amp;AC$5,'[1]NBA-Data-1980-2019'!$B$1:$B$16305&amp;'[1]NBA-Data-1980-2019'!$A$1:$A$16305,'[1]NBA-Data-1980-2019'!$D$1:$D$16305,"",0)</f>
        <v/>
      </c>
      <c r="AD95" s="2" t="str" cm="1">
        <f t="array" ref="AD95">_xlfn.XLOOKUP($A95&amp;AD$5,'[1]NBA-Data-1980-2019'!$B$1:$B$16305&amp;'[1]NBA-Data-1980-2019'!$A$1:$A$16305,'[1]NBA-Data-1980-2019'!$D$1:$D$16305,"",0)</f>
        <v/>
      </c>
      <c r="AE95" s="2" t="str" cm="1">
        <f t="array" ref="AE95">_xlfn.XLOOKUP($A95&amp;AE$5,'[1]NBA-Data-1980-2019'!$B$1:$B$16305&amp;'[1]NBA-Data-1980-2019'!$A$1:$A$16305,'[1]NBA-Data-1980-2019'!$D$1:$D$16305,"",0)</f>
        <v/>
      </c>
      <c r="AF95" s="2" t="str" cm="1">
        <f t="array" ref="AF95">_xlfn.XLOOKUP($A95&amp;AF$5,'[1]NBA-Data-1980-2019'!$B$1:$B$16305&amp;'[1]NBA-Data-1980-2019'!$A$1:$A$16305,'[1]NBA-Data-1980-2019'!$D$1:$D$16305,"",0)</f>
        <v/>
      </c>
      <c r="AG95" s="2" t="str" cm="1">
        <f t="array" ref="AG95">_xlfn.XLOOKUP($A95&amp;AG$5,'[1]NBA-Data-1980-2019'!$B$1:$B$16305&amp;'[1]NBA-Data-1980-2019'!$A$1:$A$16305,'[1]NBA-Data-1980-2019'!$D$1:$D$16305,"",0)</f>
        <v/>
      </c>
      <c r="AH95" s="2" t="str" cm="1">
        <f t="array" ref="AH95">_xlfn.XLOOKUP($A95&amp;AH$5,'[1]NBA-Data-1980-2019'!$B$1:$B$16305&amp;'[1]NBA-Data-1980-2019'!$A$1:$A$16305,'[1]NBA-Data-1980-2019'!$H$1:$H$16305,"",0)</f>
        <v/>
      </c>
      <c r="AI95" s="2" t="str" cm="1">
        <f t="array" ref="AI95">_xlfn.XLOOKUP($A95&amp;AI$5,'[1]NBA-Data-1980-2019'!$B$1:$B$16305&amp;'[1]NBA-Data-1980-2019'!$A$1:$A$16305,'[1]NBA-Data-1980-2019'!$H$1:$H$16305,"",0)</f>
        <v/>
      </c>
      <c r="AJ95" s="2" t="str" cm="1">
        <f t="array" ref="AJ95">_xlfn.XLOOKUP($A95&amp;AJ$5,'[1]NBA-Data-1980-2019'!$B$1:$B$16305&amp;'[1]NBA-Data-1980-2019'!$A$1:$A$16305,'[1]NBA-Data-1980-2019'!$H$1:$H$16305,"",0)</f>
        <v/>
      </c>
      <c r="AK95" s="2" t="str" cm="1">
        <f t="array" ref="AK95">_xlfn.XLOOKUP($A95&amp;AK$5,'[1]NBA-Data-1980-2019'!$B$1:$B$16305&amp;'[1]NBA-Data-1980-2019'!$A$1:$A$16305,'[1]NBA-Data-1980-2019'!$H$1:$H$16305,"",0)</f>
        <v/>
      </c>
      <c r="AL95" s="2" t="str" cm="1">
        <f t="array" ref="AL95">_xlfn.XLOOKUP($A95&amp;AL$5,'[1]NBA-Data-1980-2019'!$B$1:$B$16305&amp;'[1]NBA-Data-1980-2019'!$A$1:$A$16305,'[1]NBA-Data-1980-2019'!$H$1:$H$16305,"",0)</f>
        <v/>
      </c>
      <c r="AM95" s="2" t="str" cm="1">
        <f t="array" ref="AM95">_xlfn.XLOOKUP($A95&amp;AM$5,'[1]NBA-Data-1980-2019'!$B$1:$B$16305&amp;'[1]NBA-Data-1980-2019'!$A$1:$A$16305,'[1]NBA-Data-1980-2019'!$H$1:$H$16305,"",0)</f>
        <v/>
      </c>
      <c r="AN95" s="2" t="str" cm="1">
        <f t="array" ref="AN95">_xlfn.XLOOKUP($A95&amp;AN$5,'[1]NBA-Data-1980-2019'!$B$1:$B$16305&amp;'[1]NBA-Data-1980-2019'!$A$1:$A$16305,'[1]NBA-Data-1980-2019'!$H$1:$H$16305,"",0)</f>
        <v/>
      </c>
      <c r="AO95" s="2" cm="1">
        <f t="array" ref="AO95">_xlfn.XLOOKUP($A95&amp;AO$5,'[1]NBA-Data-1980-2019'!$B$1:$B$16305&amp;'[1]NBA-Data-1980-2019'!$A$1:$A$16305,'[1]NBA-Data-1980-2019'!$H$1:$H$16305,"",0)</f>
        <v>1841.3999999999999</v>
      </c>
      <c r="AP95" s="2" cm="1">
        <f t="array" ref="AP95">_xlfn.XLOOKUP($A95&amp;AP$5,'[1]NBA-Data-1980-2019'!$B$1:$B$16305&amp;'[1]NBA-Data-1980-2019'!$A$1:$A$16305,'[1]NBA-Data-1980-2019'!$H$1:$H$16305,"",0)</f>
        <v>976.6</v>
      </c>
      <c r="AQ95" s="2" cm="1">
        <f t="array" ref="AQ95">_xlfn.XLOOKUP($A95&amp;AQ$5,'[1]NBA-Data-1980-2019'!$B$1:$B$16305&amp;'[1]NBA-Data-1980-2019'!$A$1:$A$16305,'[1]NBA-Data-1980-2019'!$H$1:$H$16305,"",0)</f>
        <v>2201.6</v>
      </c>
      <c r="AR95" s="2" cm="1">
        <f t="array" ref="AR95">_xlfn.XLOOKUP($A95&amp;AR$5,'[1]NBA-Data-1980-2019'!$B$1:$B$16305&amp;'[1]NBA-Data-1980-2019'!$A$1:$A$16305,'[1]NBA-Data-1980-2019'!$H$1:$H$16305,"",0)</f>
        <v>2861.7999999999997</v>
      </c>
      <c r="AS95" s="2" cm="1">
        <f t="array" ref="AS95">_xlfn.XLOOKUP($A95&amp;AS$5,'[1]NBA-Data-1980-2019'!$B$1:$B$16305&amp;'[1]NBA-Data-1980-2019'!$A$1:$A$16305,'[1]NBA-Data-1980-2019'!$H$1:$H$16305,"",0)</f>
        <v>1862</v>
      </c>
      <c r="AT95" s="2" cm="1">
        <f t="array" ref="AT95">_xlfn.XLOOKUP($A95&amp;AT$5,'[1]NBA-Data-1980-2019'!$B$1:$B$16305&amp;'[1]NBA-Data-1980-2019'!$A$1:$A$16305,'[1]NBA-Data-1980-2019'!$H$1:$H$16305,"",0)</f>
        <v>2553.6</v>
      </c>
      <c r="AU95" s="2" cm="1">
        <f t="array" ref="AU95">_xlfn.XLOOKUP($A95&amp;AU$5,'[1]NBA-Data-1980-2019'!$B$1:$B$16305&amp;'[1]NBA-Data-1980-2019'!$A$1:$A$16305,'[1]NBA-Data-1980-2019'!$H$1:$H$16305,"",0)</f>
        <v>1810.5</v>
      </c>
      <c r="AV95" s="2" cm="1">
        <f t="array" ref="AV95">_xlfn.XLOOKUP($A95&amp;AV$5,'[1]NBA-Data-1980-2019'!$B$1:$B$16305&amp;'[1]NBA-Data-1980-2019'!$A$1:$A$16305,'[1]NBA-Data-1980-2019'!$H$1:$H$16305,"",0)</f>
        <v>1240.8</v>
      </c>
      <c r="AW95" s="2" cm="1">
        <f t="array" ref="AW95">_xlfn.XLOOKUP($A95&amp;AW$5,'[1]NBA-Data-1980-2019'!$B$1:$B$16305&amp;'[1]NBA-Data-1980-2019'!$A$1:$A$16305,'[1]NBA-Data-1980-2019'!$H$1:$H$16305,"",0)</f>
        <v>1044.9000000000001</v>
      </c>
      <c r="AX95" s="2" cm="1">
        <f t="array" ref="AX95">_xlfn.XLOOKUP($A95&amp;AX$5,'[1]NBA-Data-1980-2019'!$B$1:$B$16305&amp;'[1]NBA-Data-1980-2019'!$A$1:$A$16305,'[1]NBA-Data-1980-2019'!$H$1:$H$16305,"",0)</f>
        <v>1190</v>
      </c>
      <c r="AY95" s="2" cm="1">
        <f t="array" ref="AY95">_xlfn.XLOOKUP($A95&amp;AY$5,'[1]NBA-Data-1980-2019'!$B$1:$B$16305&amp;'[1]NBA-Data-1980-2019'!$A$1:$A$16305,'[1]NBA-Data-1980-2019'!$H$1:$H$16305,"",0)</f>
        <v>394.8</v>
      </c>
      <c r="AZ95" s="2" t="str" cm="1">
        <f t="array" ref="AZ95">_xlfn.XLOOKUP($A95&amp;AZ$5,'[1]NBA-Data-1980-2019'!$B$1:$B$16305&amp;'[1]NBA-Data-1980-2019'!$A$1:$A$16305,'[1]NBA-Data-1980-2019'!$H$1:$H$16305,"",0)</f>
        <v/>
      </c>
      <c r="BA95" s="2" t="str" cm="1">
        <f t="array" ref="BA95">_xlfn.XLOOKUP($A95&amp;BA$5,'[1]NBA-Data-1980-2019'!$B$1:$B$16305&amp;'[1]NBA-Data-1980-2019'!$A$1:$A$16305,'[1]NBA-Data-1980-2019'!$H$1:$H$16305,"",0)</f>
        <v/>
      </c>
      <c r="BB95" s="2" t="str" cm="1">
        <f t="array" ref="BB95">_xlfn.XLOOKUP($A95&amp;BB$5,'[1]NBA-Data-1980-2019'!$B$1:$B$16305&amp;'[1]NBA-Data-1980-2019'!$A$1:$A$16305,'[1]NBA-Data-1980-2019'!$H$1:$H$16305,"",0)</f>
        <v/>
      </c>
      <c r="BC95" s="2" t="str" cm="1">
        <f t="array" ref="BC95">_xlfn.XLOOKUP($A95&amp;BC$5,'[1]NBA-Data-1980-2019'!$B$1:$B$16305&amp;'[1]NBA-Data-1980-2019'!$A$1:$A$16305,'[1]NBA-Data-1980-2019'!$H$1:$H$16305,"",0)</f>
        <v/>
      </c>
      <c r="BD95" s="2" t="str" cm="1">
        <f t="array" ref="BD95">_xlfn.XLOOKUP($A95&amp;BD$5,'[1]NBA-Data-1980-2019'!$B$1:$B$16305&amp;'[1]NBA-Data-1980-2019'!$A$1:$A$16305,'[1]NBA-Data-1980-2019'!$H$1:$H$16305,"",0)</f>
        <v/>
      </c>
      <c r="BE95" s="2" t="str" cm="1">
        <f t="array" ref="BE95">_xlfn.XLOOKUP($A95&amp;BE$5,'[1]NBA-Data-1980-2019'!$B$1:$B$16305&amp;'[1]NBA-Data-1980-2019'!$A$1:$A$16305,'[1]NBA-Data-1980-2019'!$H$1:$H$16305,"",0)</f>
        <v/>
      </c>
      <c r="BF95" s="2" t="str" cm="1">
        <f t="array" ref="BF95">_xlfn.XLOOKUP($A95&amp;BF$5,'[1]NBA-Data-1980-2019'!$B$1:$B$16305&amp;'[1]NBA-Data-1980-2019'!$A$1:$A$16305,'[1]NBA-Data-1980-2019'!$H$1:$H$16305,"",0)</f>
        <v/>
      </c>
      <c r="BG95" s="2" t="str" cm="1">
        <f t="array" ref="BG95">_xlfn.XLOOKUP($A95&amp;BG$5,'[1]NBA-Data-1980-2019'!$B$1:$B$16305&amp;'[1]NBA-Data-1980-2019'!$A$1:$A$16305,'[1]NBA-Data-1980-2019'!$H$1:$H$16305,"",0)</f>
        <v/>
      </c>
      <c r="BH95" s="2" t="str" cm="1">
        <f t="array" ref="BH95">_xlfn.XLOOKUP($A95&amp;BH$5,'[1]NBA-Data-1980-2019'!$B$1:$B$16305&amp;'[1]NBA-Data-1980-2019'!$A$1:$A$16305,'[1]NBA-Data-1980-2019'!$H$1:$H$16305,"",0)</f>
        <v/>
      </c>
      <c r="BI95" s="2" t="str" cm="1">
        <f t="array" ref="BI95">_xlfn.XLOOKUP($A95&amp;BI$5,'[1]NBA-Data-1980-2019'!$B$1:$B$16305&amp;'[1]NBA-Data-1980-2019'!$A$1:$A$16305,'[1]NBA-Data-1980-2019'!$H$1:$H$16305,"",0)</f>
        <v/>
      </c>
      <c r="BJ95" s="2" t="str" cm="1">
        <f t="array" ref="BJ95">_xlfn.XLOOKUP($A95&amp;BJ$5,'[1]NBA-Data-1980-2019'!$B$1:$B$16305&amp;'[1]NBA-Data-1980-2019'!$A$1:$A$16305,'[1]NBA-Data-1980-2019'!$H$1:$H$16305,"",0)</f>
        <v/>
      </c>
      <c r="BK95" s="2" t="str" cm="1">
        <f t="array" ref="BK95">_xlfn.XLOOKUP($A95&amp;BK$5,'[1]NBA-Data-1980-2019'!$B$1:$B$16305&amp;'[1]NBA-Data-1980-2019'!$A$1:$A$16305,'[1]NBA-Data-1980-2019'!$H$1:$H$16305,"",0)</f>
        <v/>
      </c>
      <c r="BL95" s="2" t="str" cm="1">
        <f t="array" ref="BL95">_xlfn.XLOOKUP($A95&amp;BL$5,'[1]NBA-Data-1980-2019'!$B$1:$B$16305&amp;'[1]NBA-Data-1980-2019'!$A$1:$A$16305,'[1]NBA-Data-1980-2019'!$H$1:$H$16305,"",0)</f>
        <v/>
      </c>
      <c r="BM95" s="2" t="str" cm="1">
        <f t="array" ref="BM95">_xlfn.XLOOKUP($A95&amp;BM$5,'[1]NBA-Data-1980-2019'!$B$1:$B$16305&amp;'[1]NBA-Data-1980-2019'!$A$1:$A$16305,'[1]NBA-Data-1980-2019'!$H$1:$H$16305,"",0)</f>
        <v/>
      </c>
      <c r="BN95" s="2" t="str" cm="1">
        <f t="array" ref="BN95">_xlfn.XLOOKUP($A95&amp;BN$5,'[1]NBA-Data-1980-2019'!$B$1:$B$16305&amp;'[1]NBA-Data-1980-2019'!$A$1:$A$16305,'[1]NBA-Data-1980-2019'!$F$1:$F$16305,"",0)</f>
        <v/>
      </c>
      <c r="BO95" s="2" t="str" cm="1">
        <f t="array" ref="BO95">_xlfn.XLOOKUP($A95&amp;BO$5,'[1]NBA-Data-1980-2019'!$B$1:$B$16305&amp;'[1]NBA-Data-1980-2019'!$A$1:$A$16305,'[1]NBA-Data-1980-2019'!$F$1:$F$16305,"",0)</f>
        <v/>
      </c>
      <c r="BP95" s="2" t="str" cm="1">
        <f t="array" ref="BP95">_xlfn.XLOOKUP($A95&amp;BP$5,'[1]NBA-Data-1980-2019'!$B$1:$B$16305&amp;'[1]NBA-Data-1980-2019'!$A$1:$A$16305,'[1]NBA-Data-1980-2019'!$F$1:$F$16305,"",0)</f>
        <v/>
      </c>
      <c r="BQ95" s="2" t="str" cm="1">
        <f t="array" ref="BQ95">_xlfn.XLOOKUP($A95&amp;BQ$5,'[1]NBA-Data-1980-2019'!$B$1:$B$16305&amp;'[1]NBA-Data-1980-2019'!$A$1:$A$16305,'[1]NBA-Data-1980-2019'!$F$1:$F$16305,"",0)</f>
        <v/>
      </c>
      <c r="BR95" s="2" t="str" cm="1">
        <f t="array" ref="BR95">_xlfn.XLOOKUP($A95&amp;BR$5,'[1]NBA-Data-1980-2019'!$B$1:$B$16305&amp;'[1]NBA-Data-1980-2019'!$A$1:$A$16305,'[1]NBA-Data-1980-2019'!$F$1:$F$16305,"",0)</f>
        <v/>
      </c>
      <c r="BS95" s="2" t="str" cm="1">
        <f t="array" ref="BS95">_xlfn.XLOOKUP($A95&amp;BS$5,'[1]NBA-Data-1980-2019'!$B$1:$B$16305&amp;'[1]NBA-Data-1980-2019'!$A$1:$A$16305,'[1]NBA-Data-1980-2019'!$F$1:$F$16305,"",0)</f>
        <v/>
      </c>
      <c r="BT95" s="2" t="str" cm="1">
        <f t="array" ref="BT95">_xlfn.XLOOKUP($A95&amp;BT$5,'[1]NBA-Data-1980-2019'!$B$1:$B$16305&amp;'[1]NBA-Data-1980-2019'!$A$1:$A$16305,'[1]NBA-Data-1980-2019'!$F$1:$F$16305,"",0)</f>
        <v/>
      </c>
      <c r="BU95" s="2" cm="1">
        <f t="array" ref="BU95">_xlfn.XLOOKUP($A95&amp;BU$5,'[1]NBA-Data-1980-2019'!$B$1:$B$16305&amp;'[1]NBA-Data-1980-2019'!$A$1:$A$16305,'[1]NBA-Data-1980-2019'!$F$1:$F$16305,"",0)</f>
        <v>15.3</v>
      </c>
      <c r="BV95" s="2" cm="1">
        <f t="array" ref="BV95">_xlfn.XLOOKUP($A95&amp;BV$5,'[1]NBA-Data-1980-2019'!$B$1:$B$16305&amp;'[1]NBA-Data-1980-2019'!$A$1:$A$16305,'[1]NBA-Data-1980-2019'!$F$1:$F$16305,"",0)</f>
        <v>16.5</v>
      </c>
      <c r="BW95" s="2" cm="1">
        <f t="array" ref="BW95">_xlfn.XLOOKUP($A95&amp;BW$5,'[1]NBA-Data-1980-2019'!$B$1:$B$16305&amp;'[1]NBA-Data-1980-2019'!$A$1:$A$16305,'[1]NBA-Data-1980-2019'!$F$1:$F$16305,"",0)</f>
        <v>16.899999999999999</v>
      </c>
      <c r="BX95" s="2" cm="1">
        <f t="array" ref="BX95">_xlfn.XLOOKUP($A95&amp;BX$5,'[1]NBA-Data-1980-2019'!$B$1:$B$16305&amp;'[1]NBA-Data-1980-2019'!$A$1:$A$16305,'[1]NBA-Data-1980-2019'!$F$1:$F$16305,"",0)</f>
        <v>17.100000000000001</v>
      </c>
      <c r="BY95" s="2" cm="1">
        <f t="array" ref="BY95">_xlfn.XLOOKUP($A95&amp;BY$5,'[1]NBA-Data-1980-2019'!$B$1:$B$16305&amp;'[1]NBA-Data-1980-2019'!$A$1:$A$16305,'[1]NBA-Data-1980-2019'!$F$1:$F$16305,"",0)</f>
        <v>15.5</v>
      </c>
      <c r="BZ95" s="2" cm="1">
        <f t="array" ref="BZ95">_xlfn.XLOOKUP($A95&amp;BZ$5,'[1]NBA-Data-1980-2019'!$B$1:$B$16305&amp;'[1]NBA-Data-1980-2019'!$A$1:$A$16305,'[1]NBA-Data-1980-2019'!$F$1:$F$16305,"",0)</f>
        <v>16.899999999999999</v>
      </c>
      <c r="CA95" s="2" cm="1">
        <f t="array" ref="CA95">_xlfn.XLOOKUP($A95&amp;CA$5,'[1]NBA-Data-1980-2019'!$B$1:$B$16305&amp;'[1]NBA-Data-1980-2019'!$A$1:$A$16305,'[1]NBA-Data-1980-2019'!$F$1:$F$16305,"",0)</f>
        <v>15.1</v>
      </c>
      <c r="CB95" s="2" cm="1">
        <f t="array" ref="CB95">_xlfn.XLOOKUP($A95&amp;CB$5,'[1]NBA-Data-1980-2019'!$B$1:$B$16305&amp;'[1]NBA-Data-1980-2019'!$A$1:$A$16305,'[1]NBA-Data-1980-2019'!$F$1:$F$16305,"",0)</f>
        <v>11.7</v>
      </c>
      <c r="CC95" s="2" cm="1">
        <f t="array" ref="CC95">_xlfn.XLOOKUP($A95&amp;CC$5,'[1]NBA-Data-1980-2019'!$B$1:$B$16305&amp;'[1]NBA-Data-1980-2019'!$A$1:$A$16305,'[1]NBA-Data-1980-2019'!$F$1:$F$16305,"",0)</f>
        <v>10.8</v>
      </c>
      <c r="CD95" s="2" cm="1">
        <f t="array" ref="CD95">_xlfn.XLOOKUP($A95&amp;CD$5,'[1]NBA-Data-1980-2019'!$B$1:$B$16305&amp;'[1]NBA-Data-1980-2019'!$A$1:$A$16305,'[1]NBA-Data-1980-2019'!$F$1:$F$16305,"",0)</f>
        <v>13.7</v>
      </c>
      <c r="CE95" s="2" cm="1">
        <f t="array" ref="CE95">_xlfn.XLOOKUP($A95&amp;CE$5,'[1]NBA-Data-1980-2019'!$B$1:$B$16305&amp;'[1]NBA-Data-1980-2019'!$A$1:$A$16305,'[1]NBA-Data-1980-2019'!$F$1:$F$16305,"",0)</f>
        <v>10</v>
      </c>
      <c r="CF95" s="2" t="str" cm="1">
        <f t="array" ref="CF95">_xlfn.XLOOKUP($A95&amp;CF$5,'[1]NBA-Data-1980-2019'!$B$1:$B$16305&amp;'[1]NBA-Data-1980-2019'!$A$1:$A$16305,'[1]NBA-Data-1980-2019'!$F$1:$F$16305,"",0)</f>
        <v/>
      </c>
      <c r="CG95" s="2" t="str" cm="1">
        <f t="array" ref="CG95">_xlfn.XLOOKUP($A95&amp;CG$5,'[1]NBA-Data-1980-2019'!$B$1:$B$16305&amp;'[1]NBA-Data-1980-2019'!$A$1:$A$16305,'[1]NBA-Data-1980-2019'!$F$1:$F$16305,"",0)</f>
        <v/>
      </c>
      <c r="CH95" s="2" t="str" cm="1">
        <f t="array" ref="CH95">_xlfn.XLOOKUP($A95&amp;CH$5,'[1]NBA-Data-1980-2019'!$B$1:$B$16305&amp;'[1]NBA-Data-1980-2019'!$A$1:$A$16305,'[1]NBA-Data-1980-2019'!$F$1:$F$16305,"",0)</f>
        <v/>
      </c>
      <c r="CI95" s="2" t="str" cm="1">
        <f t="array" ref="CI95">_xlfn.XLOOKUP($A95&amp;CI$5,'[1]NBA-Data-1980-2019'!$B$1:$B$16305&amp;'[1]NBA-Data-1980-2019'!$A$1:$A$16305,'[1]NBA-Data-1980-2019'!$F$1:$F$16305,"",0)</f>
        <v/>
      </c>
      <c r="CJ95" s="2" t="str" cm="1">
        <f t="array" ref="CJ95">_xlfn.XLOOKUP($A95&amp;CJ$5,'[1]NBA-Data-1980-2019'!$B$1:$B$16305&amp;'[1]NBA-Data-1980-2019'!$A$1:$A$16305,'[1]NBA-Data-1980-2019'!$F$1:$F$16305,"",0)</f>
        <v/>
      </c>
      <c r="CK95" s="2" t="str" cm="1">
        <f t="array" ref="CK95">_xlfn.XLOOKUP($A95&amp;CK$5,'[1]NBA-Data-1980-2019'!$B$1:$B$16305&amp;'[1]NBA-Data-1980-2019'!$A$1:$A$16305,'[1]NBA-Data-1980-2019'!$F$1:$F$16305,"",0)</f>
        <v/>
      </c>
      <c r="CL95" s="2" t="str" cm="1">
        <f t="array" ref="CL95">_xlfn.XLOOKUP($A95&amp;CL$5,'[1]NBA-Data-1980-2019'!$B$1:$B$16305&amp;'[1]NBA-Data-1980-2019'!$A$1:$A$16305,'[1]NBA-Data-1980-2019'!$F$1:$F$16305,"",0)</f>
        <v/>
      </c>
      <c r="CM95" s="2" t="str" cm="1">
        <f t="array" ref="CM95">_xlfn.XLOOKUP($A95&amp;CM$5,'[1]NBA-Data-1980-2019'!$B$1:$B$16305&amp;'[1]NBA-Data-1980-2019'!$A$1:$A$16305,'[1]NBA-Data-1980-2019'!$F$1:$F$16305,"",0)</f>
        <v/>
      </c>
      <c r="CN95" s="2" t="str" cm="1">
        <f t="array" ref="CN95">_xlfn.XLOOKUP($A95&amp;CN$5,'[1]NBA-Data-1980-2019'!$B$1:$B$16305&amp;'[1]NBA-Data-1980-2019'!$A$1:$A$16305,'[1]NBA-Data-1980-2019'!$F$1:$F$16305,"",0)</f>
        <v/>
      </c>
      <c r="CO95" s="2" t="str" cm="1">
        <f t="array" ref="CO95">_xlfn.XLOOKUP($A95&amp;CO$5,'[1]NBA-Data-1980-2019'!$B$1:$B$16305&amp;'[1]NBA-Data-1980-2019'!$A$1:$A$16305,'[1]NBA-Data-1980-2019'!$F$1:$F$16305,"",0)</f>
        <v/>
      </c>
      <c r="CP95" s="2" t="str" cm="1">
        <f t="array" ref="CP95">_xlfn.XLOOKUP($A95&amp;CP$5,'[1]NBA-Data-1980-2019'!$B$1:$B$16305&amp;'[1]NBA-Data-1980-2019'!$A$1:$A$16305,'[1]NBA-Data-1980-2019'!$F$1:$F$16305,"",0)</f>
        <v/>
      </c>
      <c r="CQ95" s="2" t="str" cm="1">
        <f t="array" ref="CQ95">_xlfn.XLOOKUP($A95&amp;CQ$5,'[1]NBA-Data-1980-2019'!$B$1:$B$16305&amp;'[1]NBA-Data-1980-2019'!$A$1:$A$16305,'[1]NBA-Data-1980-2019'!$F$1:$F$16305,"",0)</f>
        <v/>
      </c>
      <c r="CR95" s="2" t="str" cm="1">
        <f t="array" ref="CR95">_xlfn.XLOOKUP($A95&amp;CR$5,'[1]NBA-Data-1980-2019'!$B$1:$B$16305&amp;'[1]NBA-Data-1980-2019'!$A$1:$A$16305,'[1]NBA-Data-1980-2019'!$F$1:$F$16305,"",0)</f>
        <v/>
      </c>
      <c r="CS95" s="2" t="str" cm="1">
        <f t="array" ref="CS95">_xlfn.XLOOKUP($A95&amp;CS$5,'[1]NBA-Data-1980-2019'!$B$1:$B$16305&amp;'[1]NBA-Data-1980-2019'!$A$1:$A$16305,'[1]NBA-Data-1980-2019'!$F$1:$F$16305,"",0)</f>
        <v/>
      </c>
      <c r="CU95" s="2" t="str">
        <f>_xlfn.XLOOKUP($A95,TEAMS!$G$1:$G$839,TEAMS!$H$1:$H$839,"",0)</f>
        <v>SG</v>
      </c>
      <c r="CV95" s="2" t="str">
        <f>_xlfn.XLOOKUP($CU95,DASHBOARD!$B$22:$B$27,DASHBOARD!$C$22:$C$27,"",0)</f>
        <v>GUARD</v>
      </c>
      <c r="CY95" s="63">
        <f>SUMIFS('[1]NBA-Data-1980-2019'!$G$1:$G$16305,'[1]NBA-Data-1980-2019'!$B$1:$B$16305,$A95,'[1]NBA-Data-1980-2019'!$A$1:$A$16305,CY$9)</f>
        <v>0</v>
      </c>
      <c r="CZ95" s="63">
        <f>SUMIFS('[1]NBA-Data-1980-2019'!$G$1:$G$16305,'[1]NBA-Data-1980-2019'!$B$1:$B$16305,$A95,'[1]NBA-Data-1980-2019'!$A$1:$A$16305,CZ$9)</f>
        <v>0</v>
      </c>
      <c r="DA95" s="63">
        <f>SUMIFS('[1]NBA-Data-1980-2019'!$G$1:$G$16305,'[1]NBA-Data-1980-2019'!$B$1:$B$16305,$A95,'[1]NBA-Data-1980-2019'!$A$1:$A$16305,DA$9)</f>
        <v>0</v>
      </c>
      <c r="DB95" s="63">
        <f>SUMIFS('[1]NBA-Data-1980-2019'!$G$1:$G$16305,'[1]NBA-Data-1980-2019'!$B$1:$B$16305,$A95,'[1]NBA-Data-1980-2019'!$A$1:$A$16305,DB$9)</f>
        <v>0</v>
      </c>
      <c r="DC95" s="63">
        <f>SUMIFS('[1]NBA-Data-1980-2019'!$G$1:$G$16305,'[1]NBA-Data-1980-2019'!$B$1:$B$16305,$A95,'[1]NBA-Data-1980-2019'!$A$1:$A$16305,DC$9)</f>
        <v>0</v>
      </c>
      <c r="DD95" s="63">
        <f>SUMIFS('[1]NBA-Data-1980-2019'!$G$1:$G$16305,'[1]NBA-Data-1980-2019'!$B$1:$B$16305,$A95,'[1]NBA-Data-1980-2019'!$A$1:$A$16305,DD$9)</f>
        <v>0</v>
      </c>
      <c r="DE95" s="63">
        <f>SUMIFS('[1]NBA-Data-1980-2019'!$G$1:$G$16305,'[1]NBA-Data-1980-2019'!$B$1:$B$16305,$A95,'[1]NBA-Data-1980-2019'!$A$1:$A$16305,DE$9)</f>
        <v>0</v>
      </c>
      <c r="DF95" s="63">
        <f>SUMIFS('[1]NBA-Data-1980-2019'!$G$1:$G$16305,'[1]NBA-Data-1980-2019'!$B$1:$B$16305,$A95,'[1]NBA-Data-1980-2019'!$A$1:$A$16305,DF$9)</f>
        <v>1107240</v>
      </c>
      <c r="DG95" s="63">
        <f>SUMIFS('[1]NBA-Data-1980-2019'!$G$1:$G$16305,'[1]NBA-Data-1980-2019'!$B$1:$B$16305,$A95,'[1]NBA-Data-1980-2019'!$A$1:$A$16305,DG$9)</f>
        <v>1273000</v>
      </c>
      <c r="DH95" s="63">
        <f>SUMIFS('[1]NBA-Data-1980-2019'!$G$1:$G$16305,'[1]NBA-Data-1980-2019'!$B$1:$B$16305,$A95,'[1]NBA-Data-1980-2019'!$A$1:$A$16305,DH$9)</f>
        <v>1439400</v>
      </c>
      <c r="DI95" s="63">
        <f>SUMIFS('[1]NBA-Data-1980-2019'!$G$1:$G$16305,'[1]NBA-Data-1980-2019'!$B$1:$B$16305,$A95,'[1]NBA-Data-1980-2019'!$A$1:$A$16305,DI$9)</f>
        <v>0</v>
      </c>
      <c r="DJ95" s="63">
        <f>SUMIFS('[1]NBA-Data-1980-2019'!$G$1:$G$16305,'[1]NBA-Data-1980-2019'!$B$1:$B$16305,$A95,'[1]NBA-Data-1980-2019'!$A$1:$A$16305,DJ$9)</f>
        <v>6495000</v>
      </c>
      <c r="DK95" s="63">
        <f>SUMIFS('[1]NBA-Data-1980-2019'!$G$1:$G$16305,'[1]NBA-Data-1980-2019'!$B$1:$B$16305,$A95,'[1]NBA-Data-1980-2019'!$A$1:$A$16305,DK$9)</f>
        <v>7144500</v>
      </c>
      <c r="DL95" s="63">
        <f>SUMIFS('[1]NBA-Data-1980-2019'!$G$1:$G$16305,'[1]NBA-Data-1980-2019'!$B$1:$B$16305,$A95,'[1]NBA-Data-1980-2019'!$A$1:$A$16305,DL$9)</f>
        <v>7794000</v>
      </c>
      <c r="DM95" s="63">
        <f>SUMIFS('[1]NBA-Data-1980-2019'!$G$1:$G$16305,'[1]NBA-Data-1980-2019'!$B$1:$B$16305,$A95,'[1]NBA-Data-1980-2019'!$A$1:$A$16305,DM$9)</f>
        <v>8443500</v>
      </c>
      <c r="DN95" s="63">
        <f>SUMIFS('[1]NBA-Data-1980-2019'!$G$1:$G$16305,'[1]NBA-Data-1980-2019'!$B$1:$B$16305,$A95,'[1]NBA-Data-1980-2019'!$A$1:$A$16305,DN$9)</f>
        <v>9093000</v>
      </c>
      <c r="DO95" s="63">
        <f>SUMIFS('[1]NBA-Data-1980-2019'!$G$1:$G$16305,'[1]NBA-Data-1980-2019'!$B$1:$B$16305,$A95,'[1]NBA-Data-1980-2019'!$A$1:$A$16305,DO$9)</f>
        <v>9742500</v>
      </c>
      <c r="DP95" s="63">
        <f>SUMIFS('[1]NBA-Data-1980-2019'!$G$1:$G$16305,'[1]NBA-Data-1980-2019'!$B$1:$B$16305,$A95,'[1]NBA-Data-1980-2019'!$A$1:$A$16305,DP$9)</f>
        <v>0</v>
      </c>
      <c r="DQ95" s="63">
        <f>SUMIFS('[1]NBA-Data-1980-2019'!$G$1:$G$16305,'[1]NBA-Data-1980-2019'!$B$1:$B$16305,$A95,'[1]NBA-Data-1980-2019'!$A$1:$A$16305,DQ$9)</f>
        <v>0</v>
      </c>
      <c r="DR95" s="63">
        <f>SUMIFS('[1]NBA-Data-1980-2019'!$G$1:$G$16305,'[1]NBA-Data-1980-2019'!$B$1:$B$16305,$A95,'[1]NBA-Data-1980-2019'!$A$1:$A$16305,DR$9)</f>
        <v>0</v>
      </c>
      <c r="DS95" s="63">
        <f>SUMIFS('[1]NBA-Data-1980-2019'!$G$1:$G$16305,'[1]NBA-Data-1980-2019'!$B$1:$B$16305,$A95,'[1]NBA-Data-1980-2019'!$A$1:$A$16305,DS$9)</f>
        <v>0</v>
      </c>
      <c r="DT95" s="63">
        <f>SUMIFS('[1]NBA-Data-1980-2019'!$G$1:$G$16305,'[1]NBA-Data-1980-2019'!$B$1:$B$16305,$A95,'[1]NBA-Data-1980-2019'!$A$1:$A$16305,DT$9)</f>
        <v>0</v>
      </c>
      <c r="DU95" s="63">
        <f>SUMIFS('[1]NBA-Data-1980-2019'!$G$1:$G$16305,'[1]NBA-Data-1980-2019'!$B$1:$B$16305,$A95,'[1]NBA-Data-1980-2019'!$A$1:$A$16305,DU$9)</f>
        <v>0</v>
      </c>
      <c r="DV95" s="63">
        <f>SUMIFS('[1]NBA-Data-1980-2019'!$G$1:$G$16305,'[1]NBA-Data-1980-2019'!$B$1:$B$16305,$A95,'[1]NBA-Data-1980-2019'!$A$1:$A$16305,DV$9)</f>
        <v>0</v>
      </c>
      <c r="DW95" s="63">
        <f>SUMIFS('[1]NBA-Data-1980-2019'!$G$1:$G$16305,'[1]NBA-Data-1980-2019'!$B$1:$B$16305,$A95,'[1]NBA-Data-1980-2019'!$A$1:$A$16305,DW$9)</f>
        <v>0</v>
      </c>
      <c r="DX95" s="63">
        <f>SUMIFS('[1]NBA-Data-1980-2019'!$G$1:$G$16305,'[1]NBA-Data-1980-2019'!$B$1:$B$16305,$A95,'[1]NBA-Data-1980-2019'!$A$1:$A$16305,DX$9)</f>
        <v>0</v>
      </c>
      <c r="DY95" s="63">
        <f>SUMIFS('[1]NBA-Data-1980-2019'!$G$1:$G$16305,'[1]NBA-Data-1980-2019'!$B$1:$B$16305,$A95,'[1]NBA-Data-1980-2019'!$A$1:$A$16305,DY$9)</f>
        <v>0</v>
      </c>
      <c r="DZ95" s="63">
        <f>SUMIFS('[1]NBA-Data-1980-2019'!$G$1:$G$16305,'[1]NBA-Data-1980-2019'!$B$1:$B$16305,$A95,'[1]NBA-Data-1980-2019'!$A$1:$A$16305,DZ$9)</f>
        <v>0</v>
      </c>
      <c r="EA95" s="63">
        <f>SUMIFS('[1]NBA-Data-1980-2019'!$G$1:$G$16305,'[1]NBA-Data-1980-2019'!$B$1:$B$16305,$A95,'[1]NBA-Data-1980-2019'!$A$1:$A$16305,EA$9)</f>
        <v>0</v>
      </c>
      <c r="EB95" s="63">
        <f>SUMIFS('[1]NBA-Data-1980-2019'!$G$1:$G$16305,'[1]NBA-Data-1980-2019'!$B$1:$B$16305,$A95,'[1]NBA-Data-1980-2019'!$A$1:$A$16305,EB$9)</f>
        <v>0</v>
      </c>
      <c r="EC95" s="63">
        <f>SUMIFS('[1]NBA-Data-1980-2019'!$G$1:$G$16305,'[1]NBA-Data-1980-2019'!$B$1:$B$16305,$A95,'[1]NBA-Data-1980-2019'!$A$1:$A$16305,EC$9)</f>
        <v>0</v>
      </c>
      <c r="ED95" s="63">
        <f>SUMIFS('[1]NBA-Data-1980-2019'!$G$1:$G$16305,'[1]NBA-Data-1980-2019'!$B$1:$B$16305,$A95,'[1]NBA-Data-1980-2019'!$A$1:$A$16305,ED$9)</f>
        <v>0</v>
      </c>
      <c r="EH95" s="2" t="s">
        <v>1478</v>
      </c>
    </row>
    <row r="96" spans="1:165" x14ac:dyDescent="0.2">
      <c r="A96" s="2" t="s">
        <v>877</v>
      </c>
      <c r="B96" s="2" t="str" cm="1">
        <f t="array" ref="B96">_xlfn.XLOOKUP($A96&amp;B$5,'[1]NBA-Data-1980-2019'!$B$1:$B$16305&amp;'[1]NBA-Data-1980-2019'!$A$1:$A$16305,'[1]NBA-Data-1980-2019'!$D$1:$D$16305,"",0)</f>
        <v/>
      </c>
      <c r="C96" s="2" t="str" cm="1">
        <f t="array" ref="C96">_xlfn.XLOOKUP($A96&amp;C$5,'[1]NBA-Data-1980-2019'!$B$1:$B$16305&amp;'[1]NBA-Data-1980-2019'!$A$1:$A$16305,'[1]NBA-Data-1980-2019'!$D$1:$D$16305,"",0)</f>
        <v/>
      </c>
      <c r="D96" s="2" t="str" cm="1">
        <f t="array" ref="D96">_xlfn.XLOOKUP($A96&amp;D$5,'[1]NBA-Data-1980-2019'!$B$1:$B$16305&amp;'[1]NBA-Data-1980-2019'!$A$1:$A$16305,'[1]NBA-Data-1980-2019'!$D$1:$D$16305,"",0)</f>
        <v/>
      </c>
      <c r="E96" s="2" t="str" cm="1">
        <f t="array" ref="E96">_xlfn.XLOOKUP($A96&amp;E$5,'[1]NBA-Data-1980-2019'!$B$1:$B$16305&amp;'[1]NBA-Data-1980-2019'!$A$1:$A$16305,'[1]NBA-Data-1980-2019'!$D$1:$D$16305,"",0)</f>
        <v/>
      </c>
      <c r="F96" s="2" t="str" cm="1">
        <f t="array" ref="F96">_xlfn.XLOOKUP($A96&amp;F$5,'[1]NBA-Data-1980-2019'!$B$1:$B$16305&amp;'[1]NBA-Data-1980-2019'!$A$1:$A$16305,'[1]NBA-Data-1980-2019'!$D$1:$D$16305,"",0)</f>
        <v/>
      </c>
      <c r="G96" s="2" t="str" cm="1">
        <f t="array" ref="G96">_xlfn.XLOOKUP($A96&amp;G$5,'[1]NBA-Data-1980-2019'!$B$1:$B$16305&amp;'[1]NBA-Data-1980-2019'!$A$1:$A$16305,'[1]NBA-Data-1980-2019'!$D$1:$D$16305,"",0)</f>
        <v/>
      </c>
      <c r="H96" s="2" t="str" cm="1">
        <f t="array" ref="H96">_xlfn.XLOOKUP($A96&amp;H$5,'[1]NBA-Data-1980-2019'!$B$1:$B$16305&amp;'[1]NBA-Data-1980-2019'!$A$1:$A$16305,'[1]NBA-Data-1980-2019'!$D$1:$D$16305,"",0)</f>
        <v>LAL</v>
      </c>
      <c r="I96" s="2" t="str" cm="1">
        <f t="array" ref="I96">_xlfn.XLOOKUP($A96&amp;I$5,'[1]NBA-Data-1980-2019'!$B$1:$B$16305&amp;'[1]NBA-Data-1980-2019'!$A$1:$A$16305,'[1]NBA-Data-1980-2019'!$D$1:$D$16305,"",0)</f>
        <v>LAL</v>
      </c>
      <c r="J96" s="2" t="str" cm="1">
        <f t="array" ref="J96">_xlfn.XLOOKUP($A96&amp;J$5,'[1]NBA-Data-1980-2019'!$B$1:$B$16305&amp;'[1]NBA-Data-1980-2019'!$A$1:$A$16305,'[1]NBA-Data-1980-2019'!$D$1:$D$16305,"",0)</f>
        <v>LAL</v>
      </c>
      <c r="K96" s="2" t="str" cm="1">
        <f t="array" ref="K96">_xlfn.XLOOKUP($A96&amp;K$5,'[1]NBA-Data-1980-2019'!$B$1:$B$16305&amp;'[1]NBA-Data-1980-2019'!$A$1:$A$16305,'[1]NBA-Data-1980-2019'!$D$1:$D$16305,"",0)</f>
        <v>LAL</v>
      </c>
      <c r="L96" s="2" t="str" cm="1">
        <f t="array" ref="L96">_xlfn.XLOOKUP($A96&amp;L$5,'[1]NBA-Data-1980-2019'!$B$1:$B$16305&amp;'[1]NBA-Data-1980-2019'!$A$1:$A$16305,'[1]NBA-Data-1980-2019'!$D$1:$D$16305,"",0)</f>
        <v>LAL</v>
      </c>
      <c r="M96" s="2" t="str" cm="1">
        <f t="array" ref="M96">_xlfn.XLOOKUP($A96&amp;M$5,'[1]NBA-Data-1980-2019'!$B$1:$B$16305&amp;'[1]NBA-Data-1980-2019'!$A$1:$A$16305,'[1]NBA-Data-1980-2019'!$D$1:$D$16305,"",0)</f>
        <v>LAL</v>
      </c>
      <c r="N96" s="2" t="str" cm="1">
        <f t="array" ref="N96">_xlfn.XLOOKUP($A96&amp;N$5,'[1]NBA-Data-1980-2019'!$B$1:$B$16305&amp;'[1]NBA-Data-1980-2019'!$A$1:$A$16305,'[1]NBA-Data-1980-2019'!$D$1:$D$16305,"",0)</f>
        <v>LAL</v>
      </c>
      <c r="O96" s="2" t="str" cm="1">
        <f t="array" ref="O96">_xlfn.XLOOKUP($A96&amp;O$5,'[1]NBA-Data-1980-2019'!$B$1:$B$16305&amp;'[1]NBA-Data-1980-2019'!$A$1:$A$16305,'[1]NBA-Data-1980-2019'!$D$1:$D$16305,"",0)</f>
        <v>LAL</v>
      </c>
      <c r="P96" s="2" t="str" cm="1">
        <f t="array" ref="P96">_xlfn.XLOOKUP($A96&amp;P$5,'[1]NBA-Data-1980-2019'!$B$1:$B$16305&amp;'[1]NBA-Data-1980-2019'!$A$1:$A$16305,'[1]NBA-Data-1980-2019'!$D$1:$D$16305,"",0)</f>
        <v>GSW</v>
      </c>
      <c r="Q96" s="2" t="str" cm="1">
        <f t="array" ref="Q96">_xlfn.XLOOKUP($A96&amp;Q$5,'[1]NBA-Data-1980-2019'!$B$1:$B$16305&amp;'[1]NBA-Data-1980-2019'!$A$1:$A$16305,'[1]NBA-Data-1980-2019'!$D$1:$D$16305,"",0)</f>
        <v>GSW</v>
      </c>
      <c r="R96" s="2" t="str" cm="1">
        <f t="array" ref="R96">_xlfn.XLOOKUP($A96&amp;R$5,'[1]NBA-Data-1980-2019'!$B$1:$B$16305&amp;'[1]NBA-Data-1980-2019'!$A$1:$A$16305,'[1]NBA-Data-1980-2019'!$D$1:$D$16305,"",0)</f>
        <v>UTA</v>
      </c>
      <c r="S96" s="2" t="str" cm="1">
        <f t="array" ref="S96">_xlfn.XLOOKUP($A96&amp;S$5,'[1]NBA-Data-1980-2019'!$B$1:$B$16305&amp;'[1]NBA-Data-1980-2019'!$A$1:$A$16305,'[1]NBA-Data-1980-2019'!$D$1:$D$16305,"",0)</f>
        <v>LAL</v>
      </c>
      <c r="T96" s="2" t="str" cm="1">
        <f t="array" ref="T96">_xlfn.XLOOKUP($A96&amp;T$5,'[1]NBA-Data-1980-2019'!$B$1:$B$16305&amp;'[1]NBA-Data-1980-2019'!$A$1:$A$16305,'[1]NBA-Data-1980-2019'!$D$1:$D$16305,"",0)</f>
        <v>LAL</v>
      </c>
      <c r="U96" s="2" t="str" cm="1">
        <f t="array" ref="U96">_xlfn.XLOOKUP($A96&amp;U$5,'[1]NBA-Data-1980-2019'!$B$1:$B$16305&amp;'[1]NBA-Data-1980-2019'!$A$1:$A$16305,'[1]NBA-Data-1980-2019'!$D$1:$D$16305,"",0)</f>
        <v>LAL</v>
      </c>
      <c r="V96" s="2" t="str" cm="1">
        <f t="array" ref="V96">_xlfn.XLOOKUP($A96&amp;V$5,'[1]NBA-Data-1980-2019'!$B$1:$B$16305&amp;'[1]NBA-Data-1980-2019'!$A$1:$A$16305,'[1]NBA-Data-1980-2019'!$D$1:$D$16305,"",0)</f>
        <v>LAL</v>
      </c>
      <c r="W96" s="2" t="str" cm="1">
        <f t="array" ref="W96">_xlfn.XLOOKUP($A96&amp;W$5,'[1]NBA-Data-1980-2019'!$B$1:$B$16305&amp;'[1]NBA-Data-1980-2019'!$A$1:$A$16305,'[1]NBA-Data-1980-2019'!$D$1:$D$16305,"",0)</f>
        <v>TOT</v>
      </c>
      <c r="X96" s="2" t="str" cm="1">
        <f t="array" ref="X96">_xlfn.XLOOKUP($A96&amp;X$5,'[1]NBA-Data-1980-2019'!$B$1:$B$16305&amp;'[1]NBA-Data-1980-2019'!$A$1:$A$16305,'[1]NBA-Data-1980-2019'!$D$1:$D$16305,"",0)</f>
        <v>TOT</v>
      </c>
      <c r="Y96" s="2" t="str" cm="1">
        <f t="array" ref="Y96">_xlfn.XLOOKUP($A96&amp;Y$5,'[1]NBA-Data-1980-2019'!$B$1:$B$16305&amp;'[1]NBA-Data-1980-2019'!$A$1:$A$16305,'[1]NBA-Data-1980-2019'!$D$1:$D$16305,"",0)</f>
        <v>OKC</v>
      </c>
      <c r="Z96" s="2" t="str" cm="1">
        <f t="array" ref="Z96">_xlfn.XLOOKUP($A96&amp;Z$5,'[1]NBA-Data-1980-2019'!$B$1:$B$16305&amp;'[1]NBA-Data-1980-2019'!$A$1:$A$16305,'[1]NBA-Data-1980-2019'!$D$1:$D$16305,"",0)</f>
        <v/>
      </c>
      <c r="AA96" s="2" t="str" cm="1">
        <f t="array" ref="AA96">_xlfn.XLOOKUP($A96&amp;AA$5,'[1]NBA-Data-1980-2019'!$B$1:$B$16305&amp;'[1]NBA-Data-1980-2019'!$A$1:$A$16305,'[1]NBA-Data-1980-2019'!$D$1:$D$16305,"",0)</f>
        <v/>
      </c>
      <c r="AB96" s="2" t="str" cm="1">
        <f t="array" ref="AB96">_xlfn.XLOOKUP($A96&amp;AB$5,'[1]NBA-Data-1980-2019'!$B$1:$B$16305&amp;'[1]NBA-Data-1980-2019'!$A$1:$A$16305,'[1]NBA-Data-1980-2019'!$D$1:$D$16305,"",0)</f>
        <v/>
      </c>
      <c r="AC96" s="2" t="str" cm="1">
        <f t="array" ref="AC96">_xlfn.XLOOKUP($A96&amp;AC$5,'[1]NBA-Data-1980-2019'!$B$1:$B$16305&amp;'[1]NBA-Data-1980-2019'!$A$1:$A$16305,'[1]NBA-Data-1980-2019'!$D$1:$D$16305,"",0)</f>
        <v/>
      </c>
      <c r="AD96" s="2" t="str" cm="1">
        <f t="array" ref="AD96">_xlfn.XLOOKUP($A96&amp;AD$5,'[1]NBA-Data-1980-2019'!$B$1:$B$16305&amp;'[1]NBA-Data-1980-2019'!$A$1:$A$16305,'[1]NBA-Data-1980-2019'!$D$1:$D$16305,"",0)</f>
        <v/>
      </c>
      <c r="AE96" s="2" t="str" cm="1">
        <f t="array" ref="AE96">_xlfn.XLOOKUP($A96&amp;AE$5,'[1]NBA-Data-1980-2019'!$B$1:$B$16305&amp;'[1]NBA-Data-1980-2019'!$A$1:$A$16305,'[1]NBA-Data-1980-2019'!$D$1:$D$16305,"",0)</f>
        <v/>
      </c>
      <c r="AF96" s="2" t="str" cm="1">
        <f t="array" ref="AF96">_xlfn.XLOOKUP($A96&amp;AF$5,'[1]NBA-Data-1980-2019'!$B$1:$B$16305&amp;'[1]NBA-Data-1980-2019'!$A$1:$A$16305,'[1]NBA-Data-1980-2019'!$D$1:$D$16305,"",0)</f>
        <v/>
      </c>
      <c r="AG96" s="2" t="str" cm="1">
        <f t="array" ref="AG96">_xlfn.XLOOKUP($A96&amp;AG$5,'[1]NBA-Data-1980-2019'!$B$1:$B$16305&amp;'[1]NBA-Data-1980-2019'!$A$1:$A$16305,'[1]NBA-Data-1980-2019'!$D$1:$D$16305,"",0)</f>
        <v/>
      </c>
      <c r="AH96" s="2" t="str" cm="1">
        <f t="array" ref="AH96">_xlfn.XLOOKUP($A96&amp;AH$5,'[1]NBA-Data-1980-2019'!$B$1:$B$16305&amp;'[1]NBA-Data-1980-2019'!$A$1:$A$16305,'[1]NBA-Data-1980-2019'!$H$1:$H$16305,"",0)</f>
        <v/>
      </c>
      <c r="AI96" s="2" t="str" cm="1">
        <f t="array" ref="AI96">_xlfn.XLOOKUP($A96&amp;AI$5,'[1]NBA-Data-1980-2019'!$B$1:$B$16305&amp;'[1]NBA-Data-1980-2019'!$A$1:$A$16305,'[1]NBA-Data-1980-2019'!$H$1:$H$16305,"",0)</f>
        <v/>
      </c>
      <c r="AJ96" s="2" t="str" cm="1">
        <f t="array" ref="AJ96">_xlfn.XLOOKUP($A96&amp;AJ$5,'[1]NBA-Data-1980-2019'!$B$1:$B$16305&amp;'[1]NBA-Data-1980-2019'!$A$1:$A$16305,'[1]NBA-Data-1980-2019'!$H$1:$H$16305,"",0)</f>
        <v/>
      </c>
      <c r="AK96" s="2" t="str" cm="1">
        <f t="array" ref="AK96">_xlfn.XLOOKUP($A96&amp;AK$5,'[1]NBA-Data-1980-2019'!$B$1:$B$16305&amp;'[1]NBA-Data-1980-2019'!$A$1:$A$16305,'[1]NBA-Data-1980-2019'!$H$1:$H$16305,"",0)</f>
        <v/>
      </c>
      <c r="AL96" s="2" t="str" cm="1">
        <f t="array" ref="AL96">_xlfn.XLOOKUP($A96&amp;AL$5,'[1]NBA-Data-1980-2019'!$B$1:$B$16305&amp;'[1]NBA-Data-1980-2019'!$A$1:$A$16305,'[1]NBA-Data-1980-2019'!$H$1:$H$16305,"",0)</f>
        <v/>
      </c>
      <c r="AM96" s="2" t="str" cm="1">
        <f t="array" ref="AM96">_xlfn.XLOOKUP($A96&amp;AM$5,'[1]NBA-Data-1980-2019'!$B$1:$B$16305&amp;'[1]NBA-Data-1980-2019'!$A$1:$A$16305,'[1]NBA-Data-1980-2019'!$H$1:$H$16305,"",0)</f>
        <v/>
      </c>
      <c r="AN96" s="2" cm="1">
        <f t="array" ref="AN96">_xlfn.XLOOKUP($A96&amp;AN$5,'[1]NBA-Data-1980-2019'!$B$1:$B$16305&amp;'[1]NBA-Data-1980-2019'!$A$1:$A$16305,'[1]NBA-Data-1980-2019'!$H$1:$H$16305,"",0)</f>
        <v>920</v>
      </c>
      <c r="AO96" s="2" cm="1">
        <f t="array" ref="AO96">_xlfn.XLOOKUP($A96&amp;AO$5,'[1]NBA-Data-1980-2019'!$B$1:$B$16305&amp;'[1]NBA-Data-1980-2019'!$A$1:$A$16305,'[1]NBA-Data-1980-2019'!$H$1:$H$16305,"",0)</f>
        <v>1763</v>
      </c>
      <c r="AP96" s="2" cm="1">
        <f t="array" ref="AP96">_xlfn.XLOOKUP($A96&amp;AP$5,'[1]NBA-Data-1980-2019'!$B$1:$B$16305&amp;'[1]NBA-Data-1980-2019'!$A$1:$A$16305,'[1]NBA-Data-1980-2019'!$H$1:$H$16305,"",0)</f>
        <v>1130</v>
      </c>
      <c r="AQ96" s="2" cm="1">
        <f t="array" ref="AQ96">_xlfn.XLOOKUP($A96&amp;AQ$5,'[1]NBA-Data-1980-2019'!$B$1:$B$16305&amp;'[1]NBA-Data-1980-2019'!$A$1:$A$16305,'[1]NBA-Data-1980-2019'!$H$1:$H$16305,"",0)</f>
        <v>1801.8000000000002</v>
      </c>
      <c r="AR96" s="2" cm="1">
        <f t="array" ref="AR96">_xlfn.XLOOKUP($A96&amp;AR$5,'[1]NBA-Data-1980-2019'!$B$1:$B$16305&amp;'[1]NBA-Data-1980-2019'!$A$1:$A$16305,'[1]NBA-Data-1980-2019'!$H$1:$H$16305,"",0)</f>
        <v>710</v>
      </c>
      <c r="AS96" s="2" cm="1">
        <f t="array" ref="AS96">_xlfn.XLOOKUP($A96&amp;AS$5,'[1]NBA-Data-1980-2019'!$B$1:$B$16305&amp;'[1]NBA-Data-1980-2019'!$A$1:$A$16305,'[1]NBA-Data-1980-2019'!$H$1:$H$16305,"",0)</f>
        <v>1974</v>
      </c>
      <c r="AT96" s="2" cm="1">
        <f t="array" ref="AT96">_xlfn.XLOOKUP($A96&amp;AT$5,'[1]NBA-Data-1980-2019'!$B$1:$B$16305&amp;'[1]NBA-Data-1980-2019'!$A$1:$A$16305,'[1]NBA-Data-1980-2019'!$H$1:$H$16305,"",0)</f>
        <v>2829</v>
      </c>
      <c r="AU96" s="2" cm="1">
        <f t="array" ref="AU96">_xlfn.XLOOKUP($A96&amp;AU$5,'[1]NBA-Data-1980-2019'!$B$1:$B$16305&amp;'[1]NBA-Data-1980-2019'!$A$1:$A$16305,'[1]NBA-Data-1980-2019'!$H$1:$H$16305,"",0)</f>
        <v>1771.2</v>
      </c>
      <c r="AV96" s="2" cm="1">
        <f t="array" ref="AV96">_xlfn.XLOOKUP($A96&amp;AV$5,'[1]NBA-Data-1980-2019'!$B$1:$B$16305&amp;'[1]NBA-Data-1980-2019'!$A$1:$A$16305,'[1]NBA-Data-1980-2019'!$H$1:$H$16305,"",0)</f>
        <v>2220</v>
      </c>
      <c r="AW96" s="2" cm="1">
        <f t="array" ref="AW96">_xlfn.XLOOKUP($A96&amp;AW$5,'[1]NBA-Data-1980-2019'!$B$1:$B$16305&amp;'[1]NBA-Data-1980-2019'!$A$1:$A$16305,'[1]NBA-Data-1980-2019'!$H$1:$H$16305,"",0)</f>
        <v>2591.2000000000003</v>
      </c>
      <c r="AX96" s="2" cm="1">
        <f t="array" ref="AX96">_xlfn.XLOOKUP($A96&amp;AX$5,'[1]NBA-Data-1980-2019'!$B$1:$B$16305&amp;'[1]NBA-Data-1980-2019'!$A$1:$A$16305,'[1]NBA-Data-1980-2019'!$H$1:$H$16305,"",0)</f>
        <v>2287.7999999999997</v>
      </c>
      <c r="AY96" s="2" cm="1">
        <f t="array" ref="AY96">_xlfn.XLOOKUP($A96&amp;AY$5,'[1]NBA-Data-1980-2019'!$B$1:$B$16305&amp;'[1]NBA-Data-1980-2019'!$A$1:$A$16305,'[1]NBA-Data-1980-2019'!$H$1:$H$16305,"",0)</f>
        <v>2246.7999999999997</v>
      </c>
      <c r="AZ96" s="2" cm="1">
        <f t="array" ref="AZ96">_xlfn.XLOOKUP($A96&amp;AZ$5,'[1]NBA-Data-1980-2019'!$B$1:$B$16305&amp;'[1]NBA-Data-1980-2019'!$A$1:$A$16305,'[1]NBA-Data-1980-2019'!$H$1:$H$16305,"",0)</f>
        <v>2443.6</v>
      </c>
      <c r="BA96" s="2" cm="1">
        <f t="array" ref="BA96">_xlfn.XLOOKUP($A96&amp;BA$5,'[1]NBA-Data-1980-2019'!$B$1:$B$16305&amp;'[1]NBA-Data-1980-2019'!$A$1:$A$16305,'[1]NBA-Data-1980-2019'!$H$1:$H$16305,"",0)</f>
        <v>2230.4</v>
      </c>
      <c r="BB96" s="2" cm="1">
        <f t="array" ref="BB96">_xlfn.XLOOKUP($A96&amp;BB$5,'[1]NBA-Data-1980-2019'!$B$1:$B$16305&amp;'[1]NBA-Data-1980-2019'!$A$1:$A$16305,'[1]NBA-Data-1980-2019'!$H$1:$H$16305,"",0)</f>
        <v>2296</v>
      </c>
      <c r="BC96" s="2" cm="1">
        <f t="array" ref="BC96">_xlfn.XLOOKUP($A96&amp;BC$5,'[1]NBA-Data-1980-2019'!$B$1:$B$16305&amp;'[1]NBA-Data-1980-2019'!$A$1:$A$16305,'[1]NBA-Data-1980-2019'!$H$1:$H$16305,"",0)</f>
        <v>1505.6999999999998</v>
      </c>
      <c r="BD96" s="2" cm="1">
        <f t="array" ref="BD96">_xlfn.XLOOKUP($A96&amp;BD$5,'[1]NBA-Data-1980-2019'!$B$1:$B$16305&amp;'[1]NBA-Data-1980-2019'!$A$1:$A$16305,'[1]NBA-Data-1980-2019'!$H$1:$H$16305,"",0)</f>
        <v>574.19999999999993</v>
      </c>
      <c r="BE96" s="2" cm="1">
        <f t="array" ref="BE96">_xlfn.XLOOKUP($A96&amp;BE$5,'[1]NBA-Data-1980-2019'!$B$1:$B$16305&amp;'[1]NBA-Data-1980-2019'!$A$1:$A$16305,'[1]NBA-Data-1980-2019'!$H$1:$H$16305,"",0)</f>
        <v>1425.6000000000001</v>
      </c>
      <c r="BF96" s="2" t="str" cm="1">
        <f t="array" ref="BF96">_xlfn.XLOOKUP($A96&amp;BF$5,'[1]NBA-Data-1980-2019'!$B$1:$B$16305&amp;'[1]NBA-Data-1980-2019'!$A$1:$A$16305,'[1]NBA-Data-1980-2019'!$H$1:$H$16305,"",0)</f>
        <v/>
      </c>
      <c r="BG96" s="2" t="str" cm="1">
        <f t="array" ref="BG96">_xlfn.XLOOKUP($A96&amp;BG$5,'[1]NBA-Data-1980-2019'!$B$1:$B$16305&amp;'[1]NBA-Data-1980-2019'!$A$1:$A$16305,'[1]NBA-Data-1980-2019'!$H$1:$H$16305,"",0)</f>
        <v/>
      </c>
      <c r="BH96" s="2" t="str" cm="1">
        <f t="array" ref="BH96">_xlfn.XLOOKUP($A96&amp;BH$5,'[1]NBA-Data-1980-2019'!$B$1:$B$16305&amp;'[1]NBA-Data-1980-2019'!$A$1:$A$16305,'[1]NBA-Data-1980-2019'!$H$1:$H$16305,"",0)</f>
        <v/>
      </c>
      <c r="BI96" s="2" t="str" cm="1">
        <f t="array" ref="BI96">_xlfn.XLOOKUP($A96&amp;BI$5,'[1]NBA-Data-1980-2019'!$B$1:$B$16305&amp;'[1]NBA-Data-1980-2019'!$A$1:$A$16305,'[1]NBA-Data-1980-2019'!$H$1:$H$16305,"",0)</f>
        <v/>
      </c>
      <c r="BJ96" s="2" t="str" cm="1">
        <f t="array" ref="BJ96">_xlfn.XLOOKUP($A96&amp;BJ$5,'[1]NBA-Data-1980-2019'!$B$1:$B$16305&amp;'[1]NBA-Data-1980-2019'!$A$1:$A$16305,'[1]NBA-Data-1980-2019'!$H$1:$H$16305,"",0)</f>
        <v/>
      </c>
      <c r="BK96" s="2" t="str" cm="1">
        <f t="array" ref="BK96">_xlfn.XLOOKUP($A96&amp;BK$5,'[1]NBA-Data-1980-2019'!$B$1:$B$16305&amp;'[1]NBA-Data-1980-2019'!$A$1:$A$16305,'[1]NBA-Data-1980-2019'!$H$1:$H$16305,"",0)</f>
        <v/>
      </c>
      <c r="BL96" s="2" t="str" cm="1">
        <f t="array" ref="BL96">_xlfn.XLOOKUP($A96&amp;BL$5,'[1]NBA-Data-1980-2019'!$B$1:$B$16305&amp;'[1]NBA-Data-1980-2019'!$A$1:$A$16305,'[1]NBA-Data-1980-2019'!$H$1:$H$16305,"",0)</f>
        <v/>
      </c>
      <c r="BM96" s="2" t="str" cm="1">
        <f t="array" ref="BM96">_xlfn.XLOOKUP($A96&amp;BM$5,'[1]NBA-Data-1980-2019'!$B$1:$B$16305&amp;'[1]NBA-Data-1980-2019'!$A$1:$A$16305,'[1]NBA-Data-1980-2019'!$H$1:$H$16305,"",0)</f>
        <v/>
      </c>
      <c r="BN96" s="2" t="str" cm="1">
        <f t="array" ref="BN96">_xlfn.XLOOKUP($A96&amp;BN$5,'[1]NBA-Data-1980-2019'!$B$1:$B$16305&amp;'[1]NBA-Data-1980-2019'!$A$1:$A$16305,'[1]NBA-Data-1980-2019'!$F$1:$F$16305,"",0)</f>
        <v/>
      </c>
      <c r="BO96" s="2" t="str" cm="1">
        <f t="array" ref="BO96">_xlfn.XLOOKUP($A96&amp;BO$5,'[1]NBA-Data-1980-2019'!$B$1:$B$16305&amp;'[1]NBA-Data-1980-2019'!$A$1:$A$16305,'[1]NBA-Data-1980-2019'!$F$1:$F$16305,"",0)</f>
        <v/>
      </c>
      <c r="BP96" s="2" t="str" cm="1">
        <f t="array" ref="BP96">_xlfn.XLOOKUP($A96&amp;BP$5,'[1]NBA-Data-1980-2019'!$B$1:$B$16305&amp;'[1]NBA-Data-1980-2019'!$A$1:$A$16305,'[1]NBA-Data-1980-2019'!$F$1:$F$16305,"",0)</f>
        <v/>
      </c>
      <c r="BQ96" s="2" t="str" cm="1">
        <f t="array" ref="BQ96">_xlfn.XLOOKUP($A96&amp;BQ$5,'[1]NBA-Data-1980-2019'!$B$1:$B$16305&amp;'[1]NBA-Data-1980-2019'!$A$1:$A$16305,'[1]NBA-Data-1980-2019'!$F$1:$F$16305,"",0)</f>
        <v/>
      </c>
      <c r="BR96" s="2" t="str" cm="1">
        <f t="array" ref="BR96">_xlfn.XLOOKUP($A96&amp;BR$5,'[1]NBA-Data-1980-2019'!$B$1:$B$16305&amp;'[1]NBA-Data-1980-2019'!$A$1:$A$16305,'[1]NBA-Data-1980-2019'!$F$1:$F$16305,"",0)</f>
        <v/>
      </c>
      <c r="BS96" s="2" t="str" cm="1">
        <f t="array" ref="BS96">_xlfn.XLOOKUP($A96&amp;BS$5,'[1]NBA-Data-1980-2019'!$B$1:$B$16305&amp;'[1]NBA-Data-1980-2019'!$A$1:$A$16305,'[1]NBA-Data-1980-2019'!$F$1:$F$16305,"",0)</f>
        <v/>
      </c>
      <c r="BT96" s="2" cm="1">
        <f t="array" ref="BT96">_xlfn.XLOOKUP($A96&amp;BT$5,'[1]NBA-Data-1980-2019'!$B$1:$B$16305&amp;'[1]NBA-Data-1980-2019'!$A$1:$A$16305,'[1]NBA-Data-1980-2019'!$F$1:$F$16305,"",0)</f>
        <v>11</v>
      </c>
      <c r="BU96" s="2" cm="1">
        <f t="array" ref="BU96">_xlfn.XLOOKUP($A96&amp;BU$5,'[1]NBA-Data-1980-2019'!$B$1:$B$16305&amp;'[1]NBA-Data-1980-2019'!$A$1:$A$16305,'[1]NBA-Data-1980-2019'!$F$1:$F$16305,"",0)</f>
        <v>12.9</v>
      </c>
      <c r="BV96" s="2" cm="1">
        <f t="array" ref="BV96">_xlfn.XLOOKUP($A96&amp;BV$5,'[1]NBA-Data-1980-2019'!$B$1:$B$16305&amp;'[1]NBA-Data-1980-2019'!$A$1:$A$16305,'[1]NBA-Data-1980-2019'!$F$1:$F$16305,"",0)</f>
        <v>12.1</v>
      </c>
      <c r="BW96" s="2" cm="1">
        <f t="array" ref="BW96">_xlfn.XLOOKUP($A96&amp;BW$5,'[1]NBA-Data-1980-2019'!$B$1:$B$16305&amp;'[1]NBA-Data-1980-2019'!$A$1:$A$16305,'[1]NBA-Data-1980-2019'!$F$1:$F$16305,"",0)</f>
        <v>9.6</v>
      </c>
      <c r="BX96" s="2" cm="1">
        <f t="array" ref="BX96">_xlfn.XLOOKUP($A96&amp;BX$5,'[1]NBA-Data-1980-2019'!$B$1:$B$16305&amp;'[1]NBA-Data-1980-2019'!$A$1:$A$16305,'[1]NBA-Data-1980-2019'!$F$1:$F$16305,"",0)</f>
        <v>14</v>
      </c>
      <c r="BY96" s="2" cm="1">
        <f t="array" ref="BY96">_xlfn.XLOOKUP($A96&amp;BY$5,'[1]NBA-Data-1980-2019'!$B$1:$B$16305&amp;'[1]NBA-Data-1980-2019'!$A$1:$A$16305,'[1]NBA-Data-1980-2019'!$F$1:$F$16305,"",0)</f>
        <v>14</v>
      </c>
      <c r="BZ96" s="2" cm="1">
        <f t="array" ref="BZ96">_xlfn.XLOOKUP($A96&amp;BZ$5,'[1]NBA-Data-1980-2019'!$B$1:$B$16305&amp;'[1]NBA-Data-1980-2019'!$A$1:$A$16305,'[1]NBA-Data-1980-2019'!$F$1:$F$16305,"",0)</f>
        <v>11.9</v>
      </c>
      <c r="CA96" s="2" cm="1">
        <f t="array" ref="CA96">_xlfn.XLOOKUP($A96&amp;CA$5,'[1]NBA-Data-1980-2019'!$B$1:$B$16305&amp;'[1]NBA-Data-1980-2019'!$A$1:$A$16305,'[1]NBA-Data-1980-2019'!$F$1:$F$16305,"",0)</f>
        <v>11.5</v>
      </c>
      <c r="CB96" s="2" cm="1">
        <f t="array" ref="CB96">_xlfn.XLOOKUP($A96&amp;CB$5,'[1]NBA-Data-1980-2019'!$B$1:$B$16305&amp;'[1]NBA-Data-1980-2019'!$A$1:$A$16305,'[1]NBA-Data-1980-2019'!$F$1:$F$16305,"",0)</f>
        <v>13.4</v>
      </c>
      <c r="CC96" s="2" cm="1">
        <f t="array" ref="CC96">_xlfn.XLOOKUP($A96&amp;CC$5,'[1]NBA-Data-1980-2019'!$B$1:$B$16305&amp;'[1]NBA-Data-1980-2019'!$A$1:$A$16305,'[1]NBA-Data-1980-2019'!$F$1:$F$16305,"",0)</f>
        <v>14.8</v>
      </c>
      <c r="CD96" s="2" cm="1">
        <f t="array" ref="CD96">_xlfn.XLOOKUP($A96&amp;CD$5,'[1]NBA-Data-1980-2019'!$B$1:$B$16305&amp;'[1]NBA-Data-1980-2019'!$A$1:$A$16305,'[1]NBA-Data-1980-2019'!$F$1:$F$16305,"",0)</f>
        <v>11.4</v>
      </c>
      <c r="CE96" s="2" cm="1">
        <f t="array" ref="CE96">_xlfn.XLOOKUP($A96&amp;CE$5,'[1]NBA-Data-1980-2019'!$B$1:$B$16305&amp;'[1]NBA-Data-1980-2019'!$A$1:$A$16305,'[1]NBA-Data-1980-2019'!$F$1:$F$16305,"",0)</f>
        <v>13.8</v>
      </c>
      <c r="CF96" s="2" cm="1">
        <f t="array" ref="CF96">_xlfn.XLOOKUP($A96&amp;CF$5,'[1]NBA-Data-1980-2019'!$B$1:$B$16305&amp;'[1]NBA-Data-1980-2019'!$A$1:$A$16305,'[1]NBA-Data-1980-2019'!$F$1:$F$16305,"",0)</f>
        <v>12.1</v>
      </c>
      <c r="CG96" s="2" cm="1">
        <f t="array" ref="CG96">_xlfn.XLOOKUP($A96&amp;CG$5,'[1]NBA-Data-1980-2019'!$B$1:$B$16305&amp;'[1]NBA-Data-1980-2019'!$A$1:$A$16305,'[1]NBA-Data-1980-2019'!$F$1:$F$16305,"",0)</f>
        <v>9.3000000000000007</v>
      </c>
      <c r="CH96" s="2" cm="1">
        <f t="array" ref="CH96">_xlfn.XLOOKUP($A96&amp;CH$5,'[1]NBA-Data-1980-2019'!$B$1:$B$16305&amp;'[1]NBA-Data-1980-2019'!$A$1:$A$16305,'[1]NBA-Data-1980-2019'!$F$1:$F$16305,"",0)</f>
        <v>8.9</v>
      </c>
      <c r="CI96" s="2" cm="1">
        <f t="array" ref="CI96">_xlfn.XLOOKUP($A96&amp;CI$5,'[1]NBA-Data-1980-2019'!$B$1:$B$16305&amp;'[1]NBA-Data-1980-2019'!$A$1:$A$16305,'[1]NBA-Data-1980-2019'!$F$1:$F$16305,"",0)</f>
        <v>8</v>
      </c>
      <c r="CJ96" s="2" cm="1">
        <f t="array" ref="CJ96">_xlfn.XLOOKUP($A96&amp;CJ$5,'[1]NBA-Data-1980-2019'!$B$1:$B$16305&amp;'[1]NBA-Data-1980-2019'!$A$1:$A$16305,'[1]NBA-Data-1980-2019'!$F$1:$F$16305,"",0)</f>
        <v>7.7</v>
      </c>
      <c r="CK96" s="2" cm="1">
        <f t="array" ref="CK96">_xlfn.XLOOKUP($A96&amp;CK$5,'[1]NBA-Data-1980-2019'!$B$1:$B$16305&amp;'[1]NBA-Data-1980-2019'!$A$1:$A$16305,'[1]NBA-Data-1980-2019'!$F$1:$F$16305,"",0)</f>
        <v>10.1</v>
      </c>
      <c r="CL96" s="2" t="str" cm="1">
        <f t="array" ref="CL96">_xlfn.XLOOKUP($A96&amp;CL$5,'[1]NBA-Data-1980-2019'!$B$1:$B$16305&amp;'[1]NBA-Data-1980-2019'!$A$1:$A$16305,'[1]NBA-Data-1980-2019'!$F$1:$F$16305,"",0)</f>
        <v/>
      </c>
      <c r="CM96" s="2" t="str" cm="1">
        <f t="array" ref="CM96">_xlfn.XLOOKUP($A96&amp;CM$5,'[1]NBA-Data-1980-2019'!$B$1:$B$16305&amp;'[1]NBA-Data-1980-2019'!$A$1:$A$16305,'[1]NBA-Data-1980-2019'!$F$1:$F$16305,"",0)</f>
        <v/>
      </c>
      <c r="CN96" s="2" t="str" cm="1">
        <f t="array" ref="CN96">_xlfn.XLOOKUP($A96&amp;CN$5,'[1]NBA-Data-1980-2019'!$B$1:$B$16305&amp;'[1]NBA-Data-1980-2019'!$A$1:$A$16305,'[1]NBA-Data-1980-2019'!$F$1:$F$16305,"",0)</f>
        <v/>
      </c>
      <c r="CO96" s="2" t="str" cm="1">
        <f t="array" ref="CO96">_xlfn.XLOOKUP($A96&amp;CO$5,'[1]NBA-Data-1980-2019'!$B$1:$B$16305&amp;'[1]NBA-Data-1980-2019'!$A$1:$A$16305,'[1]NBA-Data-1980-2019'!$F$1:$F$16305,"",0)</f>
        <v/>
      </c>
      <c r="CP96" s="2" t="str" cm="1">
        <f t="array" ref="CP96">_xlfn.XLOOKUP($A96&amp;CP$5,'[1]NBA-Data-1980-2019'!$B$1:$B$16305&amp;'[1]NBA-Data-1980-2019'!$A$1:$A$16305,'[1]NBA-Data-1980-2019'!$F$1:$F$16305,"",0)</f>
        <v/>
      </c>
      <c r="CQ96" s="2" t="str" cm="1">
        <f t="array" ref="CQ96">_xlfn.XLOOKUP($A96&amp;CQ$5,'[1]NBA-Data-1980-2019'!$B$1:$B$16305&amp;'[1]NBA-Data-1980-2019'!$A$1:$A$16305,'[1]NBA-Data-1980-2019'!$F$1:$F$16305,"",0)</f>
        <v/>
      </c>
      <c r="CR96" s="2" t="str" cm="1">
        <f t="array" ref="CR96">_xlfn.XLOOKUP($A96&amp;CR$5,'[1]NBA-Data-1980-2019'!$B$1:$B$16305&amp;'[1]NBA-Data-1980-2019'!$A$1:$A$16305,'[1]NBA-Data-1980-2019'!$F$1:$F$16305,"",0)</f>
        <v/>
      </c>
      <c r="CS96" s="2" t="str" cm="1">
        <f t="array" ref="CS96">_xlfn.XLOOKUP($A96&amp;CS$5,'[1]NBA-Data-1980-2019'!$B$1:$B$16305&amp;'[1]NBA-Data-1980-2019'!$A$1:$A$16305,'[1]NBA-Data-1980-2019'!$F$1:$F$16305,"",0)</f>
        <v/>
      </c>
      <c r="CU96" s="2" t="str">
        <f>_xlfn.XLOOKUP($A96,TEAMS!$G$1:$G$839,TEAMS!$H$1:$H$839,"",0)</f>
        <v>PG</v>
      </c>
      <c r="CV96" s="2" t="str">
        <f>_xlfn.XLOOKUP($CU96,DASHBOARD!$B$22:$B$27,DASHBOARD!$C$22:$C$27,"",0)</f>
        <v>GUARD</v>
      </c>
      <c r="CY96" s="63">
        <f>SUMIFS('[1]NBA-Data-1980-2019'!$G$1:$G$16305,'[1]NBA-Data-1980-2019'!$B$1:$B$16305,$A96,'[1]NBA-Data-1980-2019'!$A$1:$A$16305,CY$9)</f>
        <v>0</v>
      </c>
      <c r="CZ96" s="63">
        <f>SUMIFS('[1]NBA-Data-1980-2019'!$G$1:$G$16305,'[1]NBA-Data-1980-2019'!$B$1:$B$16305,$A96,'[1]NBA-Data-1980-2019'!$A$1:$A$16305,CZ$9)</f>
        <v>0</v>
      </c>
      <c r="DA96" s="63">
        <f>SUMIFS('[1]NBA-Data-1980-2019'!$G$1:$G$16305,'[1]NBA-Data-1980-2019'!$B$1:$B$16305,$A96,'[1]NBA-Data-1980-2019'!$A$1:$A$16305,DA$9)</f>
        <v>0</v>
      </c>
      <c r="DB96" s="63">
        <f>SUMIFS('[1]NBA-Data-1980-2019'!$G$1:$G$16305,'[1]NBA-Data-1980-2019'!$B$1:$B$16305,$A96,'[1]NBA-Data-1980-2019'!$A$1:$A$16305,DB$9)</f>
        <v>0</v>
      </c>
      <c r="DC96" s="63">
        <f>SUMIFS('[1]NBA-Data-1980-2019'!$G$1:$G$16305,'[1]NBA-Data-1980-2019'!$B$1:$B$16305,$A96,'[1]NBA-Data-1980-2019'!$A$1:$A$16305,DC$9)</f>
        <v>0</v>
      </c>
      <c r="DD96" s="63">
        <f>SUMIFS('[1]NBA-Data-1980-2019'!$G$1:$G$16305,'[1]NBA-Data-1980-2019'!$B$1:$B$16305,$A96,'[1]NBA-Data-1980-2019'!$A$1:$A$16305,DD$9)</f>
        <v>0</v>
      </c>
      <c r="DE96" s="63">
        <f>SUMIFS('[1]NBA-Data-1980-2019'!$G$1:$G$16305,'[1]NBA-Data-1980-2019'!$B$1:$B$16305,$A96,'[1]NBA-Data-1980-2019'!$A$1:$A$16305,DE$9)</f>
        <v>612000</v>
      </c>
      <c r="DF96" s="63">
        <f>SUMIFS('[1]NBA-Data-1980-2019'!$G$1:$G$16305,'[1]NBA-Data-1980-2019'!$B$1:$B$16305,$A96,'[1]NBA-Data-1980-2019'!$A$1:$A$16305,DF$9)</f>
        <v>703200</v>
      </c>
      <c r="DG96" s="63">
        <f>SUMIFS('[1]NBA-Data-1980-2019'!$G$1:$G$16305,'[1]NBA-Data-1980-2019'!$B$1:$B$16305,$A96,'[1]NBA-Data-1980-2019'!$A$1:$A$16305,DG$9)</f>
        <v>795000</v>
      </c>
      <c r="DH96" s="63">
        <f>SUMIFS('[1]NBA-Data-1980-2019'!$G$1:$G$16305,'[1]NBA-Data-1980-2019'!$B$1:$B$16305,$A96,'[1]NBA-Data-1980-2019'!$A$1:$A$16305,DH$9)</f>
        <v>3000000</v>
      </c>
      <c r="DI96" s="63">
        <f>SUMIFS('[1]NBA-Data-1980-2019'!$G$1:$G$16305,'[1]NBA-Data-1980-2019'!$B$1:$B$16305,$A96,'[1]NBA-Data-1980-2019'!$A$1:$A$16305,DI$9)</f>
        <v>3380000</v>
      </c>
      <c r="DJ96" s="63">
        <f>SUMIFS('[1]NBA-Data-1980-2019'!$G$1:$G$16305,'[1]NBA-Data-1980-2019'!$B$1:$B$16305,$A96,'[1]NBA-Data-1980-2019'!$A$1:$A$16305,DJ$9)</f>
        <v>3000000</v>
      </c>
      <c r="DK96" s="63">
        <f>SUMIFS('[1]NBA-Data-1980-2019'!$G$1:$G$16305,'[1]NBA-Data-1980-2019'!$B$1:$B$16305,$A96,'[1]NBA-Data-1980-2019'!$A$1:$A$16305,DK$9)</f>
        <v>3000000</v>
      </c>
      <c r="DL96" s="63">
        <f>SUMIFS('[1]NBA-Data-1980-2019'!$G$1:$G$16305,'[1]NBA-Data-1980-2019'!$B$1:$B$16305,$A96,'[1]NBA-Data-1980-2019'!$A$1:$A$16305,DL$9)</f>
        <v>3000000</v>
      </c>
      <c r="DM96" s="63">
        <f>SUMIFS('[1]NBA-Data-1980-2019'!$G$1:$G$16305,'[1]NBA-Data-1980-2019'!$B$1:$B$16305,$A96,'[1]NBA-Data-1980-2019'!$A$1:$A$16305,DM$9)</f>
        <v>4903000</v>
      </c>
      <c r="DN96" s="63">
        <f>SUMIFS('[1]NBA-Data-1980-2019'!$G$1:$G$16305,'[1]NBA-Data-1980-2019'!$B$1:$B$16305,$A96,'[1]NBA-Data-1980-2019'!$A$1:$A$16305,DN$9)</f>
        <v>5393300</v>
      </c>
      <c r="DO96" s="63">
        <f>SUMIFS('[1]NBA-Data-1980-2019'!$G$1:$G$16305,'[1]NBA-Data-1980-2019'!$B$1:$B$16305,$A96,'[1]NBA-Data-1980-2019'!$A$1:$A$16305,DO$9)</f>
        <v>0</v>
      </c>
      <c r="DP96" s="63">
        <f>SUMIFS('[1]NBA-Data-1980-2019'!$G$1:$G$16305,'[1]NBA-Data-1980-2019'!$B$1:$B$16305,$A96,'[1]NBA-Data-1980-2019'!$A$1:$A$16305,DP$9)</f>
        <v>6373900</v>
      </c>
      <c r="DQ96" s="63">
        <f>SUMIFS('[1]NBA-Data-1980-2019'!$G$1:$G$16305,'[1]NBA-Data-1980-2019'!$B$1:$B$16305,$A96,'[1]NBA-Data-1980-2019'!$A$1:$A$16305,DQ$9)</f>
        <v>4700000</v>
      </c>
      <c r="DR96" s="63">
        <f>SUMIFS('[1]NBA-Data-1980-2019'!$G$1:$G$16305,'[1]NBA-Data-1980-2019'!$B$1:$B$16305,$A96,'[1]NBA-Data-1980-2019'!$A$1:$A$16305,DR$9)</f>
        <v>5048000</v>
      </c>
      <c r="DS96" s="63">
        <f>SUMIFS('[1]NBA-Data-1980-2019'!$G$1:$G$16305,'[1]NBA-Data-1980-2019'!$B$1:$B$16305,$A96,'[1]NBA-Data-1980-2019'!$A$1:$A$16305,DS$9)</f>
        <v>3700000</v>
      </c>
      <c r="DT96" s="63">
        <f>SUMIFS('[1]NBA-Data-1980-2019'!$G$1:$G$16305,'[1]NBA-Data-1980-2019'!$B$1:$B$16305,$A96,'[1]NBA-Data-1980-2019'!$A$1:$A$16305,DT$9)</f>
        <v>3400000</v>
      </c>
      <c r="DU96" s="63">
        <f>SUMIFS('[1]NBA-Data-1980-2019'!$G$1:$G$16305,'[1]NBA-Data-1980-2019'!$B$1:$B$16305,$A96,'[1]NBA-Data-1980-2019'!$A$1:$A$16305,DU$9)</f>
        <v>413608</v>
      </c>
      <c r="DV96" s="63">
        <f>SUMIFS('[1]NBA-Data-1980-2019'!$G$1:$G$16305,'[1]NBA-Data-1980-2019'!$B$1:$B$16305,$A96,'[1]NBA-Data-1980-2019'!$A$1:$A$16305,DV$9)</f>
        <v>1399507</v>
      </c>
      <c r="DW96" s="63">
        <f>SUMIFS('[1]NBA-Data-1980-2019'!$G$1:$G$16305,'[1]NBA-Data-1980-2019'!$B$1:$B$16305,$A96,'[1]NBA-Data-1980-2019'!$A$1:$A$16305,DW$9)</f>
        <v>0</v>
      </c>
      <c r="DX96" s="63">
        <f>SUMIFS('[1]NBA-Data-1980-2019'!$G$1:$G$16305,'[1]NBA-Data-1980-2019'!$B$1:$B$16305,$A96,'[1]NBA-Data-1980-2019'!$A$1:$A$16305,DX$9)</f>
        <v>0</v>
      </c>
      <c r="DY96" s="63">
        <f>SUMIFS('[1]NBA-Data-1980-2019'!$G$1:$G$16305,'[1]NBA-Data-1980-2019'!$B$1:$B$16305,$A96,'[1]NBA-Data-1980-2019'!$A$1:$A$16305,DY$9)</f>
        <v>0</v>
      </c>
      <c r="DZ96" s="63">
        <f>SUMIFS('[1]NBA-Data-1980-2019'!$G$1:$G$16305,'[1]NBA-Data-1980-2019'!$B$1:$B$16305,$A96,'[1]NBA-Data-1980-2019'!$A$1:$A$16305,DZ$9)</f>
        <v>0</v>
      </c>
      <c r="EA96" s="63">
        <f>SUMIFS('[1]NBA-Data-1980-2019'!$G$1:$G$16305,'[1]NBA-Data-1980-2019'!$B$1:$B$16305,$A96,'[1]NBA-Data-1980-2019'!$A$1:$A$16305,EA$9)</f>
        <v>0</v>
      </c>
      <c r="EB96" s="63">
        <f>SUMIFS('[1]NBA-Data-1980-2019'!$G$1:$G$16305,'[1]NBA-Data-1980-2019'!$B$1:$B$16305,$A96,'[1]NBA-Data-1980-2019'!$A$1:$A$16305,EB$9)</f>
        <v>0</v>
      </c>
      <c r="EC96" s="63">
        <f>SUMIFS('[1]NBA-Data-1980-2019'!$G$1:$G$16305,'[1]NBA-Data-1980-2019'!$B$1:$B$16305,$A96,'[1]NBA-Data-1980-2019'!$A$1:$A$16305,EC$9)</f>
        <v>0</v>
      </c>
      <c r="ED96" s="63">
        <f>SUMIFS('[1]NBA-Data-1980-2019'!$G$1:$G$16305,'[1]NBA-Data-1980-2019'!$B$1:$B$16305,$A96,'[1]NBA-Data-1980-2019'!$A$1:$A$16305,ED$9)</f>
        <v>0</v>
      </c>
      <c r="EH96" s="2" t="s">
        <v>1482</v>
      </c>
    </row>
    <row r="97" spans="1:165" x14ac:dyDescent="0.2">
      <c r="A97" s="2" t="s">
        <v>870</v>
      </c>
      <c r="B97" s="2" t="str" cm="1">
        <f t="array" ref="B97">_xlfn.XLOOKUP($A97&amp;B$5,'[1]NBA-Data-1980-2019'!$B$1:$B$16305&amp;'[1]NBA-Data-1980-2019'!$A$1:$A$16305,'[1]NBA-Data-1980-2019'!$D$1:$D$16305,"",0)</f>
        <v/>
      </c>
      <c r="C97" s="2" t="str" cm="1">
        <f t="array" ref="C97">_xlfn.XLOOKUP($A97&amp;C$5,'[1]NBA-Data-1980-2019'!$B$1:$B$16305&amp;'[1]NBA-Data-1980-2019'!$A$1:$A$16305,'[1]NBA-Data-1980-2019'!$D$1:$D$16305,"",0)</f>
        <v/>
      </c>
      <c r="D97" s="2" t="str" cm="1">
        <f t="array" ref="D97">_xlfn.XLOOKUP($A97&amp;D$5,'[1]NBA-Data-1980-2019'!$B$1:$B$16305&amp;'[1]NBA-Data-1980-2019'!$A$1:$A$16305,'[1]NBA-Data-1980-2019'!$D$1:$D$16305,"",0)</f>
        <v/>
      </c>
      <c r="E97" s="2" t="str" cm="1">
        <f t="array" ref="E97">_xlfn.XLOOKUP($A97&amp;E$5,'[1]NBA-Data-1980-2019'!$B$1:$B$16305&amp;'[1]NBA-Data-1980-2019'!$A$1:$A$16305,'[1]NBA-Data-1980-2019'!$D$1:$D$16305,"",0)</f>
        <v/>
      </c>
      <c r="F97" s="2" t="str" cm="1">
        <f t="array" ref="F97">_xlfn.XLOOKUP($A97&amp;F$5,'[1]NBA-Data-1980-2019'!$B$1:$B$16305&amp;'[1]NBA-Data-1980-2019'!$A$1:$A$16305,'[1]NBA-Data-1980-2019'!$D$1:$D$16305,"",0)</f>
        <v/>
      </c>
      <c r="G97" s="2" t="str" cm="1">
        <f t="array" ref="G97">_xlfn.XLOOKUP($A97&amp;G$5,'[1]NBA-Data-1980-2019'!$B$1:$B$16305&amp;'[1]NBA-Data-1980-2019'!$A$1:$A$16305,'[1]NBA-Data-1980-2019'!$D$1:$D$16305,"",0)</f>
        <v/>
      </c>
      <c r="H97" s="2" t="str" cm="1">
        <f t="array" ref="H97">_xlfn.XLOOKUP($A97&amp;H$5,'[1]NBA-Data-1980-2019'!$B$1:$B$16305&amp;'[1]NBA-Data-1980-2019'!$A$1:$A$16305,'[1]NBA-Data-1980-2019'!$D$1:$D$16305,"",0)</f>
        <v/>
      </c>
      <c r="I97" s="2" t="str" cm="1">
        <f t="array" ref="I97">_xlfn.XLOOKUP($A97&amp;I$5,'[1]NBA-Data-1980-2019'!$B$1:$B$16305&amp;'[1]NBA-Data-1980-2019'!$A$1:$A$16305,'[1]NBA-Data-1980-2019'!$D$1:$D$16305,"",0)</f>
        <v/>
      </c>
      <c r="J97" s="2" t="str" cm="1">
        <f t="array" ref="J97">_xlfn.XLOOKUP($A97&amp;J$5,'[1]NBA-Data-1980-2019'!$B$1:$B$16305&amp;'[1]NBA-Data-1980-2019'!$A$1:$A$16305,'[1]NBA-Data-1980-2019'!$D$1:$D$16305,"",0)</f>
        <v/>
      </c>
      <c r="K97" s="2" t="str" cm="1">
        <f t="array" ref="K97">_xlfn.XLOOKUP($A97&amp;K$5,'[1]NBA-Data-1980-2019'!$B$1:$B$16305&amp;'[1]NBA-Data-1980-2019'!$A$1:$A$16305,'[1]NBA-Data-1980-2019'!$D$1:$D$16305,"",0)</f>
        <v/>
      </c>
      <c r="L97" s="2" t="str" cm="1">
        <f t="array" ref="L97">_xlfn.XLOOKUP($A97&amp;L$5,'[1]NBA-Data-1980-2019'!$B$1:$B$16305&amp;'[1]NBA-Data-1980-2019'!$A$1:$A$16305,'[1]NBA-Data-1980-2019'!$D$1:$D$16305,"",0)</f>
        <v>UTA</v>
      </c>
      <c r="M97" s="2" t="str" cm="1">
        <f t="array" ref="M97">_xlfn.XLOOKUP($A97&amp;M$5,'[1]NBA-Data-1980-2019'!$B$1:$B$16305&amp;'[1]NBA-Data-1980-2019'!$A$1:$A$16305,'[1]NBA-Data-1980-2019'!$D$1:$D$16305,"",0)</f>
        <v>UTA</v>
      </c>
      <c r="N97" s="2" t="str" cm="1">
        <f t="array" ref="N97">_xlfn.XLOOKUP($A97&amp;N$5,'[1]NBA-Data-1980-2019'!$B$1:$B$16305&amp;'[1]NBA-Data-1980-2019'!$A$1:$A$16305,'[1]NBA-Data-1980-2019'!$D$1:$D$16305,"",0)</f>
        <v>UTA</v>
      </c>
      <c r="O97" s="2" t="str" cm="1">
        <f t="array" ref="O97">_xlfn.XLOOKUP($A97&amp;O$5,'[1]NBA-Data-1980-2019'!$B$1:$B$16305&amp;'[1]NBA-Data-1980-2019'!$A$1:$A$16305,'[1]NBA-Data-1980-2019'!$D$1:$D$16305,"",0)</f>
        <v>TOT</v>
      </c>
      <c r="P97" s="2" t="str" cm="1">
        <f t="array" ref="P97">_xlfn.XLOOKUP($A97&amp;P$5,'[1]NBA-Data-1980-2019'!$B$1:$B$16305&amp;'[1]NBA-Data-1980-2019'!$A$1:$A$16305,'[1]NBA-Data-1980-2019'!$D$1:$D$16305,"",0)</f>
        <v>ORL</v>
      </c>
      <c r="Q97" s="2" t="str" cm="1">
        <f t="array" ref="Q97">_xlfn.XLOOKUP($A97&amp;Q$5,'[1]NBA-Data-1980-2019'!$B$1:$B$16305&amp;'[1]NBA-Data-1980-2019'!$A$1:$A$16305,'[1]NBA-Data-1980-2019'!$D$1:$D$16305,"",0)</f>
        <v>ORL</v>
      </c>
      <c r="R97" s="2" t="str" cm="1">
        <f t="array" ref="R97">_xlfn.XLOOKUP($A97&amp;R$5,'[1]NBA-Data-1980-2019'!$B$1:$B$16305&amp;'[1]NBA-Data-1980-2019'!$A$1:$A$16305,'[1]NBA-Data-1980-2019'!$D$1:$D$16305,"",0)</f>
        <v>WAS</v>
      </c>
      <c r="S97" s="2" t="str" cm="1">
        <f t="array" ref="S97">_xlfn.XLOOKUP($A97&amp;S$5,'[1]NBA-Data-1980-2019'!$B$1:$B$16305&amp;'[1]NBA-Data-1980-2019'!$A$1:$A$16305,'[1]NBA-Data-1980-2019'!$D$1:$D$16305,"",0)</f>
        <v>WAS</v>
      </c>
      <c r="T97" s="2" t="str" cm="1">
        <f t="array" ref="T97">_xlfn.XLOOKUP($A97&amp;T$5,'[1]NBA-Data-1980-2019'!$B$1:$B$16305&amp;'[1]NBA-Data-1980-2019'!$A$1:$A$16305,'[1]NBA-Data-1980-2019'!$D$1:$D$16305,"",0)</f>
        <v>WAS</v>
      </c>
      <c r="U97" s="2" t="str" cm="1">
        <f t="array" ref="U97">_xlfn.XLOOKUP($A97&amp;U$5,'[1]NBA-Data-1980-2019'!$B$1:$B$16305&amp;'[1]NBA-Data-1980-2019'!$A$1:$A$16305,'[1]NBA-Data-1980-2019'!$D$1:$D$16305,"",0)</f>
        <v>TOT</v>
      </c>
      <c r="V97" s="2" t="str" cm="1">
        <f t="array" ref="V97">_xlfn.XLOOKUP($A97&amp;V$5,'[1]NBA-Data-1980-2019'!$B$1:$B$16305&amp;'[1]NBA-Data-1980-2019'!$A$1:$A$16305,'[1]NBA-Data-1980-2019'!$D$1:$D$16305,"",0)</f>
        <v>DAL</v>
      </c>
      <c r="W97" s="2" t="str" cm="1">
        <f t="array" ref="W97">_xlfn.XLOOKUP($A97&amp;W$5,'[1]NBA-Data-1980-2019'!$B$1:$B$16305&amp;'[1]NBA-Data-1980-2019'!$A$1:$A$16305,'[1]NBA-Data-1980-2019'!$D$1:$D$16305,"",0)</f>
        <v>NJN</v>
      </c>
      <c r="X97" s="2" t="str" cm="1">
        <f t="array" ref="X97">_xlfn.XLOOKUP($A97&amp;X$5,'[1]NBA-Data-1980-2019'!$B$1:$B$16305&amp;'[1]NBA-Data-1980-2019'!$A$1:$A$16305,'[1]NBA-Data-1980-2019'!$D$1:$D$16305,"",0)</f>
        <v>ATL</v>
      </c>
      <c r="Y97" s="2" t="str" cm="1">
        <f t="array" ref="Y97">_xlfn.XLOOKUP($A97&amp;Y$5,'[1]NBA-Data-1980-2019'!$B$1:$B$16305&amp;'[1]NBA-Data-1980-2019'!$A$1:$A$16305,'[1]NBA-Data-1980-2019'!$D$1:$D$16305,"",0)</f>
        <v/>
      </c>
      <c r="Z97" s="2" t="str" cm="1">
        <f t="array" ref="Z97">_xlfn.XLOOKUP($A97&amp;Z$5,'[1]NBA-Data-1980-2019'!$B$1:$B$16305&amp;'[1]NBA-Data-1980-2019'!$A$1:$A$16305,'[1]NBA-Data-1980-2019'!$D$1:$D$16305,"",0)</f>
        <v/>
      </c>
      <c r="AA97" s="2" t="str" cm="1">
        <f t="array" ref="AA97">_xlfn.XLOOKUP($A97&amp;AA$5,'[1]NBA-Data-1980-2019'!$B$1:$B$16305&amp;'[1]NBA-Data-1980-2019'!$A$1:$A$16305,'[1]NBA-Data-1980-2019'!$D$1:$D$16305,"",0)</f>
        <v/>
      </c>
      <c r="AB97" s="2" t="str" cm="1">
        <f t="array" ref="AB97">_xlfn.XLOOKUP($A97&amp;AB$5,'[1]NBA-Data-1980-2019'!$B$1:$B$16305&amp;'[1]NBA-Data-1980-2019'!$A$1:$A$16305,'[1]NBA-Data-1980-2019'!$D$1:$D$16305,"",0)</f>
        <v/>
      </c>
      <c r="AC97" s="2" t="str" cm="1">
        <f t="array" ref="AC97">_xlfn.XLOOKUP($A97&amp;AC$5,'[1]NBA-Data-1980-2019'!$B$1:$B$16305&amp;'[1]NBA-Data-1980-2019'!$A$1:$A$16305,'[1]NBA-Data-1980-2019'!$D$1:$D$16305,"",0)</f>
        <v/>
      </c>
      <c r="AD97" s="2" t="str" cm="1">
        <f t="array" ref="AD97">_xlfn.XLOOKUP($A97&amp;AD$5,'[1]NBA-Data-1980-2019'!$B$1:$B$16305&amp;'[1]NBA-Data-1980-2019'!$A$1:$A$16305,'[1]NBA-Data-1980-2019'!$D$1:$D$16305,"",0)</f>
        <v/>
      </c>
      <c r="AE97" s="2" t="str" cm="1">
        <f t="array" ref="AE97">_xlfn.XLOOKUP($A97&amp;AE$5,'[1]NBA-Data-1980-2019'!$B$1:$B$16305&amp;'[1]NBA-Data-1980-2019'!$A$1:$A$16305,'[1]NBA-Data-1980-2019'!$D$1:$D$16305,"",0)</f>
        <v/>
      </c>
      <c r="AF97" s="2" t="str" cm="1">
        <f t="array" ref="AF97">_xlfn.XLOOKUP($A97&amp;AF$5,'[1]NBA-Data-1980-2019'!$B$1:$B$16305&amp;'[1]NBA-Data-1980-2019'!$A$1:$A$16305,'[1]NBA-Data-1980-2019'!$D$1:$D$16305,"",0)</f>
        <v/>
      </c>
      <c r="AG97" s="2" t="str" cm="1">
        <f t="array" ref="AG97">_xlfn.XLOOKUP($A97&amp;AG$5,'[1]NBA-Data-1980-2019'!$B$1:$B$16305&amp;'[1]NBA-Data-1980-2019'!$A$1:$A$16305,'[1]NBA-Data-1980-2019'!$D$1:$D$16305,"",0)</f>
        <v/>
      </c>
      <c r="AH97" s="2" t="str" cm="1">
        <f t="array" ref="AH97">_xlfn.XLOOKUP($A97&amp;AH$5,'[1]NBA-Data-1980-2019'!$B$1:$B$16305&amp;'[1]NBA-Data-1980-2019'!$A$1:$A$16305,'[1]NBA-Data-1980-2019'!$H$1:$H$16305,"",0)</f>
        <v/>
      </c>
      <c r="AI97" s="2" t="str" cm="1">
        <f t="array" ref="AI97">_xlfn.XLOOKUP($A97&amp;AI$5,'[1]NBA-Data-1980-2019'!$B$1:$B$16305&amp;'[1]NBA-Data-1980-2019'!$A$1:$A$16305,'[1]NBA-Data-1980-2019'!$H$1:$H$16305,"",0)</f>
        <v/>
      </c>
      <c r="AJ97" s="2" t="str" cm="1">
        <f t="array" ref="AJ97">_xlfn.XLOOKUP($A97&amp;AJ$5,'[1]NBA-Data-1980-2019'!$B$1:$B$16305&amp;'[1]NBA-Data-1980-2019'!$A$1:$A$16305,'[1]NBA-Data-1980-2019'!$H$1:$H$16305,"",0)</f>
        <v/>
      </c>
      <c r="AK97" s="2" t="str" cm="1">
        <f t="array" ref="AK97">_xlfn.XLOOKUP($A97&amp;AK$5,'[1]NBA-Data-1980-2019'!$B$1:$B$16305&amp;'[1]NBA-Data-1980-2019'!$A$1:$A$16305,'[1]NBA-Data-1980-2019'!$H$1:$H$16305,"",0)</f>
        <v/>
      </c>
      <c r="AL97" s="2" t="str" cm="1">
        <f t="array" ref="AL97">_xlfn.XLOOKUP($A97&amp;AL$5,'[1]NBA-Data-1980-2019'!$B$1:$B$16305&amp;'[1]NBA-Data-1980-2019'!$A$1:$A$16305,'[1]NBA-Data-1980-2019'!$H$1:$H$16305,"",0)</f>
        <v/>
      </c>
      <c r="AM97" s="2" t="str" cm="1">
        <f t="array" ref="AM97">_xlfn.XLOOKUP($A97&amp;AM$5,'[1]NBA-Data-1980-2019'!$B$1:$B$16305&amp;'[1]NBA-Data-1980-2019'!$A$1:$A$16305,'[1]NBA-Data-1980-2019'!$H$1:$H$16305,"",0)</f>
        <v/>
      </c>
      <c r="AN97" s="2" t="str" cm="1">
        <f t="array" ref="AN97">_xlfn.XLOOKUP($A97&amp;AN$5,'[1]NBA-Data-1980-2019'!$B$1:$B$16305&amp;'[1]NBA-Data-1980-2019'!$A$1:$A$16305,'[1]NBA-Data-1980-2019'!$H$1:$H$16305,"",0)</f>
        <v/>
      </c>
      <c r="AO97" s="2" t="str" cm="1">
        <f t="array" ref="AO97">_xlfn.XLOOKUP($A97&amp;AO$5,'[1]NBA-Data-1980-2019'!$B$1:$B$16305&amp;'[1]NBA-Data-1980-2019'!$A$1:$A$16305,'[1]NBA-Data-1980-2019'!$H$1:$H$16305,"",0)</f>
        <v/>
      </c>
      <c r="AP97" s="2" t="str" cm="1">
        <f t="array" ref="AP97">_xlfn.XLOOKUP($A97&amp;AP$5,'[1]NBA-Data-1980-2019'!$B$1:$B$16305&amp;'[1]NBA-Data-1980-2019'!$A$1:$A$16305,'[1]NBA-Data-1980-2019'!$H$1:$H$16305,"",0)</f>
        <v/>
      </c>
      <c r="AQ97" s="2" t="str" cm="1">
        <f t="array" ref="AQ97">_xlfn.XLOOKUP($A97&amp;AQ$5,'[1]NBA-Data-1980-2019'!$B$1:$B$16305&amp;'[1]NBA-Data-1980-2019'!$A$1:$A$16305,'[1]NBA-Data-1980-2019'!$H$1:$H$16305,"",0)</f>
        <v/>
      </c>
      <c r="AR97" s="2" cm="1">
        <f t="array" ref="AR97">_xlfn.XLOOKUP($A97&amp;AR$5,'[1]NBA-Data-1980-2019'!$B$1:$B$16305&amp;'[1]NBA-Data-1980-2019'!$A$1:$A$16305,'[1]NBA-Data-1980-2019'!$H$1:$H$16305,"",0)</f>
        <v>292</v>
      </c>
      <c r="AS97" s="2" cm="1">
        <f t="array" ref="AS97">_xlfn.XLOOKUP($A97&amp;AS$5,'[1]NBA-Data-1980-2019'!$B$1:$B$16305&amp;'[1]NBA-Data-1980-2019'!$A$1:$A$16305,'[1]NBA-Data-1980-2019'!$H$1:$H$16305,"",0)</f>
        <v>1132.3</v>
      </c>
      <c r="AT97" s="2" cm="1">
        <f t="array" ref="AT97">_xlfn.XLOOKUP($A97&amp;AT$5,'[1]NBA-Data-1980-2019'!$B$1:$B$16305&amp;'[1]NBA-Data-1980-2019'!$A$1:$A$16305,'[1]NBA-Data-1980-2019'!$H$1:$H$16305,"",0)</f>
        <v>762.5</v>
      </c>
      <c r="AU97" s="2" cm="1">
        <f t="array" ref="AU97">_xlfn.XLOOKUP($A97&amp;AU$5,'[1]NBA-Data-1980-2019'!$B$1:$B$16305&amp;'[1]NBA-Data-1980-2019'!$A$1:$A$16305,'[1]NBA-Data-1980-2019'!$H$1:$H$16305,"",0)</f>
        <v>2448</v>
      </c>
      <c r="AV97" s="2" cm="1">
        <f t="array" ref="AV97">_xlfn.XLOOKUP($A97&amp;AV$5,'[1]NBA-Data-1980-2019'!$B$1:$B$16305&amp;'[1]NBA-Data-1980-2019'!$A$1:$A$16305,'[1]NBA-Data-1980-2019'!$H$1:$H$16305,"",0)</f>
        <v>1089</v>
      </c>
      <c r="AW97" s="2" cm="1">
        <f t="array" ref="AW97">_xlfn.XLOOKUP($A97&amp;AW$5,'[1]NBA-Data-1980-2019'!$B$1:$B$16305&amp;'[1]NBA-Data-1980-2019'!$A$1:$A$16305,'[1]NBA-Data-1980-2019'!$H$1:$H$16305,"",0)</f>
        <v>2648.6</v>
      </c>
      <c r="AX97" s="2" cm="1">
        <f t="array" ref="AX97">_xlfn.XLOOKUP($A97&amp;AX$5,'[1]NBA-Data-1980-2019'!$B$1:$B$16305&amp;'[1]NBA-Data-1980-2019'!$A$1:$A$16305,'[1]NBA-Data-1980-2019'!$H$1:$H$16305,"",0)</f>
        <v>2419</v>
      </c>
      <c r="AY97" s="2" cm="1">
        <f t="array" ref="AY97">_xlfn.XLOOKUP($A97&amp;AY$5,'[1]NBA-Data-1980-2019'!$B$1:$B$16305&amp;'[1]NBA-Data-1980-2019'!$A$1:$A$16305,'[1]NBA-Data-1980-2019'!$H$1:$H$16305,"",0)</f>
        <v>2566.6</v>
      </c>
      <c r="AZ97" s="2" cm="1">
        <f t="array" ref="AZ97">_xlfn.XLOOKUP($A97&amp;AZ$5,'[1]NBA-Data-1980-2019'!$B$1:$B$16305&amp;'[1]NBA-Data-1980-2019'!$A$1:$A$16305,'[1]NBA-Data-1980-2019'!$H$1:$H$16305,"",0)</f>
        <v>886.4</v>
      </c>
      <c r="BA97" s="2" cm="1">
        <f t="array" ref="BA97">_xlfn.XLOOKUP($A97&amp;BA$5,'[1]NBA-Data-1980-2019'!$B$1:$B$16305&amp;'[1]NBA-Data-1980-2019'!$A$1:$A$16305,'[1]NBA-Data-1980-2019'!$H$1:$H$16305,"",0)</f>
        <v>883.2</v>
      </c>
      <c r="BB97" s="2" cm="1">
        <f t="array" ref="BB97">_xlfn.XLOOKUP($A97&amp;BB$5,'[1]NBA-Data-1980-2019'!$B$1:$B$16305&amp;'[1]NBA-Data-1980-2019'!$A$1:$A$16305,'[1]NBA-Data-1980-2019'!$H$1:$H$16305,"",0)</f>
        <v>1159.2</v>
      </c>
      <c r="BC97" s="2" cm="1">
        <f t="array" ref="BC97">_xlfn.XLOOKUP($A97&amp;BC$5,'[1]NBA-Data-1980-2019'!$B$1:$B$16305&amp;'[1]NBA-Data-1980-2019'!$A$1:$A$16305,'[1]NBA-Data-1980-2019'!$H$1:$H$16305,"",0)</f>
        <v>958.80000000000007</v>
      </c>
      <c r="BD97" s="2" cm="1">
        <f t="array" ref="BD97">_xlfn.XLOOKUP($A97&amp;BD$5,'[1]NBA-Data-1980-2019'!$B$1:$B$16305&amp;'[1]NBA-Data-1980-2019'!$A$1:$A$16305,'[1]NBA-Data-1980-2019'!$H$1:$H$16305,"",0)</f>
        <v>1159.2</v>
      </c>
      <c r="BE97" s="2" t="str" cm="1">
        <f t="array" ref="BE97">_xlfn.XLOOKUP($A97&amp;BE$5,'[1]NBA-Data-1980-2019'!$B$1:$B$16305&amp;'[1]NBA-Data-1980-2019'!$A$1:$A$16305,'[1]NBA-Data-1980-2019'!$H$1:$H$16305,"",0)</f>
        <v/>
      </c>
      <c r="BF97" s="2" t="str" cm="1">
        <f t="array" ref="BF97">_xlfn.XLOOKUP($A97&amp;BF$5,'[1]NBA-Data-1980-2019'!$B$1:$B$16305&amp;'[1]NBA-Data-1980-2019'!$A$1:$A$16305,'[1]NBA-Data-1980-2019'!$H$1:$H$16305,"",0)</f>
        <v/>
      </c>
      <c r="BG97" s="2" t="str" cm="1">
        <f t="array" ref="BG97">_xlfn.XLOOKUP($A97&amp;BG$5,'[1]NBA-Data-1980-2019'!$B$1:$B$16305&amp;'[1]NBA-Data-1980-2019'!$A$1:$A$16305,'[1]NBA-Data-1980-2019'!$H$1:$H$16305,"",0)</f>
        <v/>
      </c>
      <c r="BH97" s="2" t="str" cm="1">
        <f t="array" ref="BH97">_xlfn.XLOOKUP($A97&amp;BH$5,'[1]NBA-Data-1980-2019'!$B$1:$B$16305&amp;'[1]NBA-Data-1980-2019'!$A$1:$A$16305,'[1]NBA-Data-1980-2019'!$H$1:$H$16305,"",0)</f>
        <v/>
      </c>
      <c r="BI97" s="2" t="str" cm="1">
        <f t="array" ref="BI97">_xlfn.XLOOKUP($A97&amp;BI$5,'[1]NBA-Data-1980-2019'!$B$1:$B$16305&amp;'[1]NBA-Data-1980-2019'!$A$1:$A$16305,'[1]NBA-Data-1980-2019'!$H$1:$H$16305,"",0)</f>
        <v/>
      </c>
      <c r="BJ97" s="2" t="str" cm="1">
        <f t="array" ref="BJ97">_xlfn.XLOOKUP($A97&amp;BJ$5,'[1]NBA-Data-1980-2019'!$B$1:$B$16305&amp;'[1]NBA-Data-1980-2019'!$A$1:$A$16305,'[1]NBA-Data-1980-2019'!$H$1:$H$16305,"",0)</f>
        <v/>
      </c>
      <c r="BK97" s="2" t="str" cm="1">
        <f t="array" ref="BK97">_xlfn.XLOOKUP($A97&amp;BK$5,'[1]NBA-Data-1980-2019'!$B$1:$B$16305&amp;'[1]NBA-Data-1980-2019'!$A$1:$A$16305,'[1]NBA-Data-1980-2019'!$H$1:$H$16305,"",0)</f>
        <v/>
      </c>
      <c r="BL97" s="2" t="str" cm="1">
        <f t="array" ref="BL97">_xlfn.XLOOKUP($A97&amp;BL$5,'[1]NBA-Data-1980-2019'!$B$1:$B$16305&amp;'[1]NBA-Data-1980-2019'!$A$1:$A$16305,'[1]NBA-Data-1980-2019'!$H$1:$H$16305,"",0)</f>
        <v/>
      </c>
      <c r="BM97" s="2" t="str" cm="1">
        <f t="array" ref="BM97">_xlfn.XLOOKUP($A97&amp;BM$5,'[1]NBA-Data-1980-2019'!$B$1:$B$16305&amp;'[1]NBA-Data-1980-2019'!$A$1:$A$16305,'[1]NBA-Data-1980-2019'!$H$1:$H$16305,"",0)</f>
        <v/>
      </c>
      <c r="BN97" s="2" t="str" cm="1">
        <f t="array" ref="BN97">_xlfn.XLOOKUP($A97&amp;BN$5,'[1]NBA-Data-1980-2019'!$B$1:$B$16305&amp;'[1]NBA-Data-1980-2019'!$A$1:$A$16305,'[1]NBA-Data-1980-2019'!$F$1:$F$16305,"",0)</f>
        <v/>
      </c>
      <c r="BO97" s="2" t="str" cm="1">
        <f t="array" ref="BO97">_xlfn.XLOOKUP($A97&amp;BO$5,'[1]NBA-Data-1980-2019'!$B$1:$B$16305&amp;'[1]NBA-Data-1980-2019'!$A$1:$A$16305,'[1]NBA-Data-1980-2019'!$F$1:$F$16305,"",0)</f>
        <v/>
      </c>
      <c r="BP97" s="2" t="str" cm="1">
        <f t="array" ref="BP97">_xlfn.XLOOKUP($A97&amp;BP$5,'[1]NBA-Data-1980-2019'!$B$1:$B$16305&amp;'[1]NBA-Data-1980-2019'!$A$1:$A$16305,'[1]NBA-Data-1980-2019'!$F$1:$F$16305,"",0)</f>
        <v/>
      </c>
      <c r="BQ97" s="2" t="str" cm="1">
        <f t="array" ref="BQ97">_xlfn.XLOOKUP($A97&amp;BQ$5,'[1]NBA-Data-1980-2019'!$B$1:$B$16305&amp;'[1]NBA-Data-1980-2019'!$A$1:$A$16305,'[1]NBA-Data-1980-2019'!$F$1:$F$16305,"",0)</f>
        <v/>
      </c>
      <c r="BR97" s="2" t="str" cm="1">
        <f t="array" ref="BR97">_xlfn.XLOOKUP($A97&amp;BR$5,'[1]NBA-Data-1980-2019'!$B$1:$B$16305&amp;'[1]NBA-Data-1980-2019'!$A$1:$A$16305,'[1]NBA-Data-1980-2019'!$F$1:$F$16305,"",0)</f>
        <v/>
      </c>
      <c r="BS97" s="2" t="str" cm="1">
        <f t="array" ref="BS97">_xlfn.XLOOKUP($A97&amp;BS$5,'[1]NBA-Data-1980-2019'!$B$1:$B$16305&amp;'[1]NBA-Data-1980-2019'!$A$1:$A$16305,'[1]NBA-Data-1980-2019'!$F$1:$F$16305,"",0)</f>
        <v/>
      </c>
      <c r="BT97" s="2" t="str" cm="1">
        <f t="array" ref="BT97">_xlfn.XLOOKUP($A97&amp;BT$5,'[1]NBA-Data-1980-2019'!$B$1:$B$16305&amp;'[1]NBA-Data-1980-2019'!$A$1:$A$16305,'[1]NBA-Data-1980-2019'!$F$1:$F$16305,"",0)</f>
        <v/>
      </c>
      <c r="BU97" s="2" t="str" cm="1">
        <f t="array" ref="BU97">_xlfn.XLOOKUP($A97&amp;BU$5,'[1]NBA-Data-1980-2019'!$B$1:$B$16305&amp;'[1]NBA-Data-1980-2019'!$A$1:$A$16305,'[1]NBA-Data-1980-2019'!$F$1:$F$16305,"",0)</f>
        <v/>
      </c>
      <c r="BV97" s="2" t="str" cm="1">
        <f t="array" ref="BV97">_xlfn.XLOOKUP($A97&amp;BV$5,'[1]NBA-Data-1980-2019'!$B$1:$B$16305&amp;'[1]NBA-Data-1980-2019'!$A$1:$A$16305,'[1]NBA-Data-1980-2019'!$F$1:$F$16305,"",0)</f>
        <v/>
      </c>
      <c r="BW97" s="2" t="str" cm="1">
        <f t="array" ref="BW97">_xlfn.XLOOKUP($A97&amp;BW$5,'[1]NBA-Data-1980-2019'!$B$1:$B$16305&amp;'[1]NBA-Data-1980-2019'!$A$1:$A$16305,'[1]NBA-Data-1980-2019'!$F$1:$F$16305,"",0)</f>
        <v/>
      </c>
      <c r="BX97" s="2" cm="1">
        <f t="array" ref="BX97">_xlfn.XLOOKUP($A97&amp;BX$5,'[1]NBA-Data-1980-2019'!$B$1:$B$16305&amp;'[1]NBA-Data-1980-2019'!$A$1:$A$16305,'[1]NBA-Data-1980-2019'!$F$1:$F$16305,"",0)</f>
        <v>4.3</v>
      </c>
      <c r="BY97" s="2" cm="1">
        <f t="array" ref="BY97">_xlfn.XLOOKUP($A97&amp;BY$5,'[1]NBA-Data-1980-2019'!$B$1:$B$16305&amp;'[1]NBA-Data-1980-2019'!$A$1:$A$16305,'[1]NBA-Data-1980-2019'!$F$1:$F$16305,"",0)</f>
        <v>8.1999999999999993</v>
      </c>
      <c r="BZ97" s="2" cm="1">
        <f t="array" ref="BZ97">_xlfn.XLOOKUP($A97&amp;BZ$5,'[1]NBA-Data-1980-2019'!$B$1:$B$16305&amp;'[1]NBA-Data-1980-2019'!$A$1:$A$16305,'[1]NBA-Data-1980-2019'!$F$1:$F$16305,"",0)</f>
        <v>8.1999999999999993</v>
      </c>
      <c r="CA97" s="2" cm="1">
        <f t="array" ref="CA97">_xlfn.XLOOKUP($A97&amp;CA$5,'[1]NBA-Data-1980-2019'!$B$1:$B$16305&amp;'[1]NBA-Data-1980-2019'!$A$1:$A$16305,'[1]NBA-Data-1980-2019'!$F$1:$F$16305,"",0)</f>
        <v>11.6</v>
      </c>
      <c r="CB97" s="2" cm="1">
        <f t="array" ref="CB97">_xlfn.XLOOKUP($A97&amp;CB$5,'[1]NBA-Data-1980-2019'!$B$1:$B$16305&amp;'[1]NBA-Data-1980-2019'!$A$1:$A$16305,'[1]NBA-Data-1980-2019'!$F$1:$F$16305,"",0)</f>
        <v>9.3000000000000007</v>
      </c>
      <c r="CC97" s="2" cm="1">
        <f t="array" ref="CC97">_xlfn.XLOOKUP($A97&amp;CC$5,'[1]NBA-Data-1980-2019'!$B$1:$B$16305&amp;'[1]NBA-Data-1980-2019'!$A$1:$A$16305,'[1]NBA-Data-1980-2019'!$F$1:$F$16305,"",0)</f>
        <v>10.9</v>
      </c>
      <c r="CD97" s="2" cm="1">
        <f t="array" ref="CD97">_xlfn.XLOOKUP($A97&amp;CD$5,'[1]NBA-Data-1980-2019'!$B$1:$B$16305&amp;'[1]NBA-Data-1980-2019'!$A$1:$A$16305,'[1]NBA-Data-1980-2019'!$F$1:$F$16305,"",0)</f>
        <v>12.9</v>
      </c>
      <c r="CE97" s="2" cm="1">
        <f t="array" ref="CE97">_xlfn.XLOOKUP($A97&amp;CE$5,'[1]NBA-Data-1980-2019'!$B$1:$B$16305&amp;'[1]NBA-Data-1980-2019'!$A$1:$A$16305,'[1]NBA-Data-1980-2019'!$F$1:$F$16305,"",0)</f>
        <v>12.6</v>
      </c>
      <c r="CF97" s="2" cm="1">
        <f t="array" ref="CF97">_xlfn.XLOOKUP($A97&amp;CF$5,'[1]NBA-Data-1980-2019'!$B$1:$B$16305&amp;'[1]NBA-Data-1980-2019'!$A$1:$A$16305,'[1]NBA-Data-1980-2019'!$F$1:$F$16305,"",0)</f>
        <v>6.9</v>
      </c>
      <c r="CG97" s="2" cm="1">
        <f t="array" ref="CG97">_xlfn.XLOOKUP($A97&amp;CG$5,'[1]NBA-Data-1980-2019'!$B$1:$B$16305&amp;'[1]NBA-Data-1980-2019'!$A$1:$A$16305,'[1]NBA-Data-1980-2019'!$F$1:$F$16305,"",0)</f>
        <v>3.3</v>
      </c>
      <c r="CH97" s="2" cm="1">
        <f t="array" ref="CH97">_xlfn.XLOOKUP($A97&amp;CH$5,'[1]NBA-Data-1980-2019'!$B$1:$B$16305&amp;'[1]NBA-Data-1980-2019'!$A$1:$A$16305,'[1]NBA-Data-1980-2019'!$F$1:$F$16305,"",0)</f>
        <v>9.8000000000000007</v>
      </c>
      <c r="CI97" s="2" cm="1">
        <f t="array" ref="CI97">_xlfn.XLOOKUP($A97&amp;CI$5,'[1]NBA-Data-1980-2019'!$B$1:$B$16305&amp;'[1]NBA-Data-1980-2019'!$A$1:$A$16305,'[1]NBA-Data-1980-2019'!$F$1:$F$16305,"",0)</f>
        <v>4.3</v>
      </c>
      <c r="CJ97" s="2" cm="1">
        <f t="array" ref="CJ97">_xlfn.XLOOKUP($A97&amp;CJ$5,'[1]NBA-Data-1980-2019'!$B$1:$B$16305&amp;'[1]NBA-Data-1980-2019'!$A$1:$A$16305,'[1]NBA-Data-1980-2019'!$F$1:$F$16305,"",0)</f>
        <v>8.1</v>
      </c>
      <c r="CK97" s="2" t="str" cm="1">
        <f t="array" ref="CK97">_xlfn.XLOOKUP($A97&amp;CK$5,'[1]NBA-Data-1980-2019'!$B$1:$B$16305&amp;'[1]NBA-Data-1980-2019'!$A$1:$A$16305,'[1]NBA-Data-1980-2019'!$F$1:$F$16305,"",0)</f>
        <v/>
      </c>
      <c r="CL97" s="2" t="str" cm="1">
        <f t="array" ref="CL97">_xlfn.XLOOKUP($A97&amp;CL$5,'[1]NBA-Data-1980-2019'!$B$1:$B$16305&amp;'[1]NBA-Data-1980-2019'!$A$1:$A$16305,'[1]NBA-Data-1980-2019'!$F$1:$F$16305,"",0)</f>
        <v/>
      </c>
      <c r="CM97" s="2" t="str" cm="1">
        <f t="array" ref="CM97">_xlfn.XLOOKUP($A97&amp;CM$5,'[1]NBA-Data-1980-2019'!$B$1:$B$16305&amp;'[1]NBA-Data-1980-2019'!$A$1:$A$16305,'[1]NBA-Data-1980-2019'!$F$1:$F$16305,"",0)</f>
        <v/>
      </c>
      <c r="CN97" s="2" t="str" cm="1">
        <f t="array" ref="CN97">_xlfn.XLOOKUP($A97&amp;CN$5,'[1]NBA-Data-1980-2019'!$B$1:$B$16305&amp;'[1]NBA-Data-1980-2019'!$A$1:$A$16305,'[1]NBA-Data-1980-2019'!$F$1:$F$16305,"",0)</f>
        <v/>
      </c>
      <c r="CO97" s="2" t="str" cm="1">
        <f t="array" ref="CO97">_xlfn.XLOOKUP($A97&amp;CO$5,'[1]NBA-Data-1980-2019'!$B$1:$B$16305&amp;'[1]NBA-Data-1980-2019'!$A$1:$A$16305,'[1]NBA-Data-1980-2019'!$F$1:$F$16305,"",0)</f>
        <v/>
      </c>
      <c r="CP97" s="2" t="str" cm="1">
        <f t="array" ref="CP97">_xlfn.XLOOKUP($A97&amp;CP$5,'[1]NBA-Data-1980-2019'!$B$1:$B$16305&amp;'[1]NBA-Data-1980-2019'!$A$1:$A$16305,'[1]NBA-Data-1980-2019'!$F$1:$F$16305,"",0)</f>
        <v/>
      </c>
      <c r="CQ97" s="2" t="str" cm="1">
        <f t="array" ref="CQ97">_xlfn.XLOOKUP($A97&amp;CQ$5,'[1]NBA-Data-1980-2019'!$B$1:$B$16305&amp;'[1]NBA-Data-1980-2019'!$A$1:$A$16305,'[1]NBA-Data-1980-2019'!$F$1:$F$16305,"",0)</f>
        <v/>
      </c>
      <c r="CR97" s="2" t="str" cm="1">
        <f t="array" ref="CR97">_xlfn.XLOOKUP($A97&amp;CR$5,'[1]NBA-Data-1980-2019'!$B$1:$B$16305&amp;'[1]NBA-Data-1980-2019'!$A$1:$A$16305,'[1]NBA-Data-1980-2019'!$F$1:$F$16305,"",0)</f>
        <v/>
      </c>
      <c r="CS97" s="2" t="str" cm="1">
        <f t="array" ref="CS97">_xlfn.XLOOKUP($A97&amp;CS$5,'[1]NBA-Data-1980-2019'!$B$1:$B$16305&amp;'[1]NBA-Data-1980-2019'!$A$1:$A$16305,'[1]NBA-Data-1980-2019'!$F$1:$F$16305,"",0)</f>
        <v/>
      </c>
      <c r="CU97" s="2" t="str">
        <f>_xlfn.XLOOKUP($A97,TEAMS!$G$1:$G$839,TEAMS!$H$1:$H$839,"",0)</f>
        <v>SG</v>
      </c>
      <c r="CV97" s="2" t="str">
        <f>_xlfn.XLOOKUP($CU97,DASHBOARD!$B$22:$B$27,DASHBOARD!$C$22:$C$27,"",0)</f>
        <v>GUARD</v>
      </c>
      <c r="CY97" s="63">
        <f>SUMIFS('[1]NBA-Data-1980-2019'!$G$1:$G$16305,'[1]NBA-Data-1980-2019'!$B$1:$B$16305,$A97,'[1]NBA-Data-1980-2019'!$A$1:$A$16305,CY$9)</f>
        <v>0</v>
      </c>
      <c r="CZ97" s="63">
        <f>SUMIFS('[1]NBA-Data-1980-2019'!$G$1:$G$16305,'[1]NBA-Data-1980-2019'!$B$1:$B$16305,$A97,'[1]NBA-Data-1980-2019'!$A$1:$A$16305,CZ$9)</f>
        <v>0</v>
      </c>
      <c r="DA97" s="63">
        <f>SUMIFS('[1]NBA-Data-1980-2019'!$G$1:$G$16305,'[1]NBA-Data-1980-2019'!$B$1:$B$16305,$A97,'[1]NBA-Data-1980-2019'!$A$1:$A$16305,DA$9)</f>
        <v>0</v>
      </c>
      <c r="DB97" s="63">
        <f>SUMIFS('[1]NBA-Data-1980-2019'!$G$1:$G$16305,'[1]NBA-Data-1980-2019'!$B$1:$B$16305,$A97,'[1]NBA-Data-1980-2019'!$A$1:$A$16305,DB$9)</f>
        <v>0</v>
      </c>
      <c r="DC97" s="63">
        <f>SUMIFS('[1]NBA-Data-1980-2019'!$G$1:$G$16305,'[1]NBA-Data-1980-2019'!$B$1:$B$16305,$A97,'[1]NBA-Data-1980-2019'!$A$1:$A$16305,DC$9)</f>
        <v>0</v>
      </c>
      <c r="DD97" s="63">
        <f>SUMIFS('[1]NBA-Data-1980-2019'!$G$1:$G$16305,'[1]NBA-Data-1980-2019'!$B$1:$B$16305,$A97,'[1]NBA-Data-1980-2019'!$A$1:$A$16305,DD$9)</f>
        <v>0</v>
      </c>
      <c r="DE97" s="63">
        <f>SUMIFS('[1]NBA-Data-1980-2019'!$G$1:$G$16305,'[1]NBA-Data-1980-2019'!$B$1:$B$16305,$A97,'[1]NBA-Data-1980-2019'!$A$1:$A$16305,DE$9)</f>
        <v>0</v>
      </c>
      <c r="DF97" s="63">
        <f>SUMIFS('[1]NBA-Data-1980-2019'!$G$1:$G$16305,'[1]NBA-Data-1980-2019'!$B$1:$B$16305,$A97,'[1]NBA-Data-1980-2019'!$A$1:$A$16305,DF$9)</f>
        <v>0</v>
      </c>
      <c r="DG97" s="63">
        <f>SUMIFS('[1]NBA-Data-1980-2019'!$G$1:$G$16305,'[1]NBA-Data-1980-2019'!$B$1:$B$16305,$A97,'[1]NBA-Data-1980-2019'!$A$1:$A$16305,DG$9)</f>
        <v>0</v>
      </c>
      <c r="DH97" s="63">
        <f>SUMIFS('[1]NBA-Data-1980-2019'!$G$1:$G$16305,'[1]NBA-Data-1980-2019'!$B$1:$B$16305,$A97,'[1]NBA-Data-1980-2019'!$A$1:$A$16305,DH$9)</f>
        <v>0</v>
      </c>
      <c r="DI97" s="63">
        <f>SUMIFS('[1]NBA-Data-1980-2019'!$G$1:$G$16305,'[1]NBA-Data-1980-2019'!$B$1:$B$16305,$A97,'[1]NBA-Data-1980-2019'!$A$1:$A$16305,DI$9)</f>
        <v>828120</v>
      </c>
      <c r="DJ97" s="63">
        <f>SUMIFS('[1]NBA-Data-1980-2019'!$G$1:$G$16305,'[1]NBA-Data-1980-2019'!$B$1:$B$16305,$A97,'[1]NBA-Data-1980-2019'!$A$1:$A$16305,DJ$9)</f>
        <v>890280</v>
      </c>
      <c r="DK97" s="63">
        <f>SUMIFS('[1]NBA-Data-1980-2019'!$G$1:$G$16305,'[1]NBA-Data-1980-2019'!$B$1:$B$16305,$A97,'[1]NBA-Data-1980-2019'!$A$1:$A$16305,DK$9)</f>
        <v>952320</v>
      </c>
      <c r="DL97" s="63">
        <f>SUMIFS('[1]NBA-Data-1980-2019'!$G$1:$G$16305,'[1]NBA-Data-1980-2019'!$B$1:$B$16305,$A97,'[1]NBA-Data-1980-2019'!$A$1:$A$16305,DL$9)</f>
        <v>1616087</v>
      </c>
      <c r="DM97" s="63">
        <f>SUMIFS('[1]NBA-Data-1980-2019'!$G$1:$G$16305,'[1]NBA-Data-1980-2019'!$B$1:$B$16305,$A97,'[1]NBA-Data-1980-2019'!$A$1:$A$16305,DM$9)</f>
        <v>2500000</v>
      </c>
      <c r="DN97" s="63">
        <f>SUMIFS('[1]NBA-Data-1980-2019'!$G$1:$G$16305,'[1]NBA-Data-1980-2019'!$B$1:$B$16305,$A97,'[1]NBA-Data-1980-2019'!$A$1:$A$16305,DN$9)</f>
        <v>2750000</v>
      </c>
      <c r="DO97" s="63">
        <f>SUMIFS('[1]NBA-Data-1980-2019'!$G$1:$G$16305,'[1]NBA-Data-1980-2019'!$B$1:$B$16305,$A97,'[1]NBA-Data-1980-2019'!$A$1:$A$16305,DO$9)</f>
        <v>932015</v>
      </c>
      <c r="DP97" s="63">
        <f>SUMIFS('[1]NBA-Data-1980-2019'!$G$1:$G$16305,'[1]NBA-Data-1980-2019'!$B$1:$B$16305,$A97,'[1]NBA-Data-1980-2019'!$A$1:$A$16305,DP$9)</f>
        <v>1033930</v>
      </c>
      <c r="DQ97" s="63">
        <f>SUMIFS('[1]NBA-Data-1980-2019'!$G$1:$G$16305,'[1]NBA-Data-1980-2019'!$B$1:$B$16305,$A97,'[1]NBA-Data-1980-2019'!$A$1:$A$16305,DQ$9)</f>
        <v>3616072</v>
      </c>
      <c r="DR97" s="63">
        <f>SUMIFS('[1]NBA-Data-1980-2019'!$G$1:$G$16305,'[1]NBA-Data-1980-2019'!$B$1:$B$16305,$A97,'[1]NBA-Data-1980-2019'!$A$1:$A$16305,DR$9)</f>
        <v>3886928</v>
      </c>
      <c r="DS97" s="63">
        <f>SUMIFS('[1]NBA-Data-1980-2019'!$G$1:$G$16305,'[1]NBA-Data-1980-2019'!$B$1:$B$16305,$A97,'[1]NBA-Data-1980-2019'!$A$1:$A$16305,DS$9)</f>
        <v>4151786</v>
      </c>
      <c r="DT97" s="63">
        <f>SUMIFS('[1]NBA-Data-1980-2019'!$G$1:$G$16305,'[1]NBA-Data-1980-2019'!$B$1:$B$16305,$A97,'[1]NBA-Data-1980-2019'!$A$1:$A$16305,DT$9)</f>
        <v>2500000</v>
      </c>
      <c r="DU97" s="63">
        <f>SUMIFS('[1]NBA-Data-1980-2019'!$G$1:$G$16305,'[1]NBA-Data-1980-2019'!$B$1:$B$16305,$A97,'[1]NBA-Data-1980-2019'!$A$1:$A$16305,DU$9)</f>
        <v>2240450</v>
      </c>
      <c r="DV97" s="63">
        <f>SUMIFS('[1]NBA-Data-1980-2019'!$G$1:$G$16305,'[1]NBA-Data-1980-2019'!$B$1:$B$16305,$A97,'[1]NBA-Data-1980-2019'!$A$1:$A$16305,DV$9)</f>
        <v>0</v>
      </c>
      <c r="DW97" s="63">
        <f>SUMIFS('[1]NBA-Data-1980-2019'!$G$1:$G$16305,'[1]NBA-Data-1980-2019'!$B$1:$B$16305,$A97,'[1]NBA-Data-1980-2019'!$A$1:$A$16305,DW$9)</f>
        <v>0</v>
      </c>
      <c r="DX97" s="63">
        <f>SUMIFS('[1]NBA-Data-1980-2019'!$G$1:$G$16305,'[1]NBA-Data-1980-2019'!$B$1:$B$16305,$A97,'[1]NBA-Data-1980-2019'!$A$1:$A$16305,DX$9)</f>
        <v>0</v>
      </c>
      <c r="DY97" s="63">
        <f>SUMIFS('[1]NBA-Data-1980-2019'!$G$1:$G$16305,'[1]NBA-Data-1980-2019'!$B$1:$B$16305,$A97,'[1]NBA-Data-1980-2019'!$A$1:$A$16305,DY$9)</f>
        <v>0</v>
      </c>
      <c r="DZ97" s="63">
        <f>SUMIFS('[1]NBA-Data-1980-2019'!$G$1:$G$16305,'[1]NBA-Data-1980-2019'!$B$1:$B$16305,$A97,'[1]NBA-Data-1980-2019'!$A$1:$A$16305,DZ$9)</f>
        <v>0</v>
      </c>
      <c r="EA97" s="63">
        <f>SUMIFS('[1]NBA-Data-1980-2019'!$G$1:$G$16305,'[1]NBA-Data-1980-2019'!$B$1:$B$16305,$A97,'[1]NBA-Data-1980-2019'!$A$1:$A$16305,EA$9)</f>
        <v>0</v>
      </c>
      <c r="EB97" s="63">
        <f>SUMIFS('[1]NBA-Data-1980-2019'!$G$1:$G$16305,'[1]NBA-Data-1980-2019'!$B$1:$B$16305,$A97,'[1]NBA-Data-1980-2019'!$A$1:$A$16305,EB$9)</f>
        <v>0</v>
      </c>
      <c r="EC97" s="63">
        <f>SUMIFS('[1]NBA-Data-1980-2019'!$G$1:$G$16305,'[1]NBA-Data-1980-2019'!$B$1:$B$16305,$A97,'[1]NBA-Data-1980-2019'!$A$1:$A$16305,EC$9)</f>
        <v>0</v>
      </c>
      <c r="ED97" s="63">
        <f>SUMIFS('[1]NBA-Data-1980-2019'!$G$1:$G$16305,'[1]NBA-Data-1980-2019'!$B$1:$B$16305,$A97,'[1]NBA-Data-1980-2019'!$A$1:$A$16305,ED$9)</f>
        <v>0</v>
      </c>
      <c r="EH97" s="2" t="s">
        <v>1482</v>
      </c>
    </row>
    <row r="98" spans="1:165" x14ac:dyDescent="0.2">
      <c r="A98" s="2" t="s">
        <v>1009</v>
      </c>
      <c r="B98" s="2" t="str" cm="1">
        <f t="array" ref="B98">_xlfn.XLOOKUP($A98&amp;B$5,'[1]NBA-Data-1980-2019'!$B$1:$B$16305&amp;'[1]NBA-Data-1980-2019'!$A$1:$A$16305,'[1]NBA-Data-1980-2019'!$D$1:$D$16305,"",0)</f>
        <v/>
      </c>
      <c r="C98" s="2" t="str" cm="1">
        <f t="array" ref="C98">_xlfn.XLOOKUP($A98&amp;C$5,'[1]NBA-Data-1980-2019'!$B$1:$B$16305&amp;'[1]NBA-Data-1980-2019'!$A$1:$A$16305,'[1]NBA-Data-1980-2019'!$D$1:$D$16305,"",0)</f>
        <v/>
      </c>
      <c r="D98" s="2" t="str" cm="1">
        <f t="array" ref="D98">_xlfn.XLOOKUP($A98&amp;D$5,'[1]NBA-Data-1980-2019'!$B$1:$B$16305&amp;'[1]NBA-Data-1980-2019'!$A$1:$A$16305,'[1]NBA-Data-1980-2019'!$D$1:$D$16305,"",0)</f>
        <v/>
      </c>
      <c r="E98" s="2" t="str" cm="1">
        <f t="array" ref="E98">_xlfn.XLOOKUP($A98&amp;E$5,'[1]NBA-Data-1980-2019'!$B$1:$B$16305&amp;'[1]NBA-Data-1980-2019'!$A$1:$A$16305,'[1]NBA-Data-1980-2019'!$D$1:$D$16305,"",0)</f>
        <v/>
      </c>
      <c r="F98" s="2" t="str" cm="1">
        <f t="array" ref="F98">_xlfn.XLOOKUP($A98&amp;F$5,'[1]NBA-Data-1980-2019'!$B$1:$B$16305&amp;'[1]NBA-Data-1980-2019'!$A$1:$A$16305,'[1]NBA-Data-1980-2019'!$D$1:$D$16305,"",0)</f>
        <v/>
      </c>
      <c r="G98" s="2" t="str" cm="1">
        <f t="array" ref="G98">_xlfn.XLOOKUP($A98&amp;G$5,'[1]NBA-Data-1980-2019'!$B$1:$B$16305&amp;'[1]NBA-Data-1980-2019'!$A$1:$A$16305,'[1]NBA-Data-1980-2019'!$D$1:$D$16305,"",0)</f>
        <v/>
      </c>
      <c r="H98" s="2" t="str" cm="1">
        <f t="array" ref="H98">_xlfn.XLOOKUP($A98&amp;H$5,'[1]NBA-Data-1980-2019'!$B$1:$B$16305&amp;'[1]NBA-Data-1980-2019'!$A$1:$A$16305,'[1]NBA-Data-1980-2019'!$D$1:$D$16305,"",0)</f>
        <v/>
      </c>
      <c r="I98" s="2" t="str" cm="1">
        <f t="array" ref="I98">_xlfn.XLOOKUP($A98&amp;I$5,'[1]NBA-Data-1980-2019'!$B$1:$B$16305&amp;'[1]NBA-Data-1980-2019'!$A$1:$A$16305,'[1]NBA-Data-1980-2019'!$D$1:$D$16305,"",0)</f>
        <v/>
      </c>
      <c r="J98" s="2" t="str" cm="1">
        <f t="array" ref="J98">_xlfn.XLOOKUP($A98&amp;J$5,'[1]NBA-Data-1980-2019'!$B$1:$B$16305&amp;'[1]NBA-Data-1980-2019'!$A$1:$A$16305,'[1]NBA-Data-1980-2019'!$D$1:$D$16305,"",0)</f>
        <v/>
      </c>
      <c r="K98" s="2" t="str" cm="1">
        <f t="array" ref="K98">_xlfn.XLOOKUP($A98&amp;K$5,'[1]NBA-Data-1980-2019'!$B$1:$B$16305&amp;'[1]NBA-Data-1980-2019'!$A$1:$A$16305,'[1]NBA-Data-1980-2019'!$D$1:$D$16305,"",0)</f>
        <v>LAL</v>
      </c>
      <c r="L98" s="2" t="str" cm="1">
        <f t="array" ref="L98">_xlfn.XLOOKUP($A98&amp;L$5,'[1]NBA-Data-1980-2019'!$B$1:$B$16305&amp;'[1]NBA-Data-1980-2019'!$A$1:$A$16305,'[1]NBA-Data-1980-2019'!$D$1:$D$16305,"",0)</f>
        <v>LAL</v>
      </c>
      <c r="M98" s="2" t="str" cm="1">
        <f t="array" ref="M98">_xlfn.XLOOKUP($A98&amp;M$5,'[1]NBA-Data-1980-2019'!$B$1:$B$16305&amp;'[1]NBA-Data-1980-2019'!$A$1:$A$16305,'[1]NBA-Data-1980-2019'!$D$1:$D$16305,"",0)</f>
        <v>LAL</v>
      </c>
      <c r="N98" s="2" t="str" cm="1">
        <f t="array" ref="N98">_xlfn.XLOOKUP($A98&amp;N$5,'[1]NBA-Data-1980-2019'!$B$1:$B$16305&amp;'[1]NBA-Data-1980-2019'!$A$1:$A$16305,'[1]NBA-Data-1980-2019'!$D$1:$D$16305,"",0)</f>
        <v>LAL</v>
      </c>
      <c r="O98" s="2" t="str" cm="1">
        <f t="array" ref="O98">_xlfn.XLOOKUP($A98&amp;O$5,'[1]NBA-Data-1980-2019'!$B$1:$B$16305&amp;'[1]NBA-Data-1980-2019'!$A$1:$A$16305,'[1]NBA-Data-1980-2019'!$D$1:$D$16305,"",0)</f>
        <v>LAL</v>
      </c>
      <c r="P98" s="2" t="str" cm="1">
        <f t="array" ref="P98">_xlfn.XLOOKUP($A98&amp;P$5,'[1]NBA-Data-1980-2019'!$B$1:$B$16305&amp;'[1]NBA-Data-1980-2019'!$A$1:$A$16305,'[1]NBA-Data-1980-2019'!$D$1:$D$16305,"",0)</f>
        <v>LAL</v>
      </c>
      <c r="Q98" s="2" t="str" cm="1">
        <f t="array" ref="Q98">_xlfn.XLOOKUP($A98&amp;Q$5,'[1]NBA-Data-1980-2019'!$B$1:$B$16305&amp;'[1]NBA-Data-1980-2019'!$A$1:$A$16305,'[1]NBA-Data-1980-2019'!$D$1:$D$16305,"",0)</f>
        <v>LAL</v>
      </c>
      <c r="R98" s="2" t="str" cm="1">
        <f t="array" ref="R98">_xlfn.XLOOKUP($A98&amp;R$5,'[1]NBA-Data-1980-2019'!$B$1:$B$16305&amp;'[1]NBA-Data-1980-2019'!$A$1:$A$16305,'[1]NBA-Data-1980-2019'!$D$1:$D$16305,"",0)</f>
        <v>DAL</v>
      </c>
      <c r="S98" s="2" t="str" cm="1">
        <f t="array" ref="S98">_xlfn.XLOOKUP($A98&amp;S$5,'[1]NBA-Data-1980-2019'!$B$1:$B$16305&amp;'[1]NBA-Data-1980-2019'!$A$1:$A$16305,'[1]NBA-Data-1980-2019'!$D$1:$D$16305,"",0)</f>
        <v>DAL</v>
      </c>
      <c r="T98" s="2" t="str" cm="1">
        <f t="array" ref="T98">_xlfn.XLOOKUP($A98&amp;T$5,'[1]NBA-Data-1980-2019'!$B$1:$B$16305&amp;'[1]NBA-Data-1980-2019'!$A$1:$A$16305,'[1]NBA-Data-1980-2019'!$D$1:$D$16305,"",0)</f>
        <v>DAL</v>
      </c>
      <c r="U98" s="2" t="str" cm="1">
        <f t="array" ref="U98">_xlfn.XLOOKUP($A98&amp;U$5,'[1]NBA-Data-1980-2019'!$B$1:$B$16305&amp;'[1]NBA-Data-1980-2019'!$A$1:$A$16305,'[1]NBA-Data-1980-2019'!$D$1:$D$16305,"",0)</f>
        <v>GSW</v>
      </c>
      <c r="V98" s="2" t="str" cm="1">
        <f t="array" ref="V98">_xlfn.XLOOKUP($A98&amp;V$5,'[1]NBA-Data-1980-2019'!$B$1:$B$16305&amp;'[1]NBA-Data-1980-2019'!$A$1:$A$16305,'[1]NBA-Data-1980-2019'!$D$1:$D$16305,"",0)</f>
        <v/>
      </c>
      <c r="W98" s="2" t="str" cm="1">
        <f t="array" ref="W98">_xlfn.XLOOKUP($A98&amp;W$5,'[1]NBA-Data-1980-2019'!$B$1:$B$16305&amp;'[1]NBA-Data-1980-2019'!$A$1:$A$16305,'[1]NBA-Data-1980-2019'!$D$1:$D$16305,"",0)</f>
        <v/>
      </c>
      <c r="X98" s="2" t="str" cm="1">
        <f t="array" ref="X98">_xlfn.XLOOKUP($A98&amp;X$5,'[1]NBA-Data-1980-2019'!$B$1:$B$16305&amp;'[1]NBA-Data-1980-2019'!$A$1:$A$16305,'[1]NBA-Data-1980-2019'!$D$1:$D$16305,"",0)</f>
        <v/>
      </c>
      <c r="Y98" s="2" t="str" cm="1">
        <f t="array" ref="Y98">_xlfn.XLOOKUP($A98&amp;Y$5,'[1]NBA-Data-1980-2019'!$B$1:$B$16305&amp;'[1]NBA-Data-1980-2019'!$A$1:$A$16305,'[1]NBA-Data-1980-2019'!$D$1:$D$16305,"",0)</f>
        <v/>
      </c>
      <c r="Z98" s="2" t="str" cm="1">
        <f t="array" ref="Z98">_xlfn.XLOOKUP($A98&amp;Z$5,'[1]NBA-Data-1980-2019'!$B$1:$B$16305&amp;'[1]NBA-Data-1980-2019'!$A$1:$A$16305,'[1]NBA-Data-1980-2019'!$D$1:$D$16305,"",0)</f>
        <v/>
      </c>
      <c r="AA98" s="2" t="str" cm="1">
        <f t="array" ref="AA98">_xlfn.XLOOKUP($A98&amp;AA$5,'[1]NBA-Data-1980-2019'!$B$1:$B$16305&amp;'[1]NBA-Data-1980-2019'!$A$1:$A$16305,'[1]NBA-Data-1980-2019'!$D$1:$D$16305,"",0)</f>
        <v/>
      </c>
      <c r="AB98" s="2" t="str" cm="1">
        <f t="array" ref="AB98">_xlfn.XLOOKUP($A98&amp;AB$5,'[1]NBA-Data-1980-2019'!$B$1:$B$16305&amp;'[1]NBA-Data-1980-2019'!$A$1:$A$16305,'[1]NBA-Data-1980-2019'!$D$1:$D$16305,"",0)</f>
        <v/>
      </c>
      <c r="AC98" s="2" t="str" cm="1">
        <f t="array" ref="AC98">_xlfn.XLOOKUP($A98&amp;AC$5,'[1]NBA-Data-1980-2019'!$B$1:$B$16305&amp;'[1]NBA-Data-1980-2019'!$A$1:$A$16305,'[1]NBA-Data-1980-2019'!$D$1:$D$16305,"",0)</f>
        <v/>
      </c>
      <c r="AD98" s="2" t="str" cm="1">
        <f t="array" ref="AD98">_xlfn.XLOOKUP($A98&amp;AD$5,'[1]NBA-Data-1980-2019'!$B$1:$B$16305&amp;'[1]NBA-Data-1980-2019'!$A$1:$A$16305,'[1]NBA-Data-1980-2019'!$D$1:$D$16305,"",0)</f>
        <v/>
      </c>
      <c r="AE98" s="2" t="str" cm="1">
        <f t="array" ref="AE98">_xlfn.XLOOKUP($A98&amp;AE$5,'[1]NBA-Data-1980-2019'!$B$1:$B$16305&amp;'[1]NBA-Data-1980-2019'!$A$1:$A$16305,'[1]NBA-Data-1980-2019'!$D$1:$D$16305,"",0)</f>
        <v/>
      </c>
      <c r="AF98" s="2" t="str" cm="1">
        <f t="array" ref="AF98">_xlfn.XLOOKUP($A98&amp;AF$5,'[1]NBA-Data-1980-2019'!$B$1:$B$16305&amp;'[1]NBA-Data-1980-2019'!$A$1:$A$16305,'[1]NBA-Data-1980-2019'!$D$1:$D$16305,"",0)</f>
        <v/>
      </c>
      <c r="AG98" s="2" t="str" cm="1">
        <f t="array" ref="AG98">_xlfn.XLOOKUP($A98&amp;AG$5,'[1]NBA-Data-1980-2019'!$B$1:$B$16305&amp;'[1]NBA-Data-1980-2019'!$A$1:$A$16305,'[1]NBA-Data-1980-2019'!$D$1:$D$16305,"",0)</f>
        <v/>
      </c>
      <c r="AH98" s="2" t="str" cm="1">
        <f t="array" ref="AH98">_xlfn.XLOOKUP($A98&amp;AH$5,'[1]NBA-Data-1980-2019'!$B$1:$B$16305&amp;'[1]NBA-Data-1980-2019'!$A$1:$A$16305,'[1]NBA-Data-1980-2019'!$H$1:$H$16305,"",0)</f>
        <v/>
      </c>
      <c r="AI98" s="2" t="str" cm="1">
        <f t="array" ref="AI98">_xlfn.XLOOKUP($A98&amp;AI$5,'[1]NBA-Data-1980-2019'!$B$1:$B$16305&amp;'[1]NBA-Data-1980-2019'!$A$1:$A$16305,'[1]NBA-Data-1980-2019'!$H$1:$H$16305,"",0)</f>
        <v/>
      </c>
      <c r="AJ98" s="2" t="str" cm="1">
        <f t="array" ref="AJ98">_xlfn.XLOOKUP($A98&amp;AJ$5,'[1]NBA-Data-1980-2019'!$B$1:$B$16305&amp;'[1]NBA-Data-1980-2019'!$A$1:$A$16305,'[1]NBA-Data-1980-2019'!$H$1:$H$16305,"",0)</f>
        <v/>
      </c>
      <c r="AK98" s="2" t="str" cm="1">
        <f t="array" ref="AK98">_xlfn.XLOOKUP($A98&amp;AK$5,'[1]NBA-Data-1980-2019'!$B$1:$B$16305&amp;'[1]NBA-Data-1980-2019'!$A$1:$A$16305,'[1]NBA-Data-1980-2019'!$H$1:$H$16305,"",0)</f>
        <v/>
      </c>
      <c r="AL98" s="2" t="str" cm="1">
        <f t="array" ref="AL98">_xlfn.XLOOKUP($A98&amp;AL$5,'[1]NBA-Data-1980-2019'!$B$1:$B$16305&amp;'[1]NBA-Data-1980-2019'!$A$1:$A$16305,'[1]NBA-Data-1980-2019'!$H$1:$H$16305,"",0)</f>
        <v/>
      </c>
      <c r="AM98" s="2" t="str" cm="1">
        <f t="array" ref="AM98">_xlfn.XLOOKUP($A98&amp;AM$5,'[1]NBA-Data-1980-2019'!$B$1:$B$16305&amp;'[1]NBA-Data-1980-2019'!$A$1:$A$16305,'[1]NBA-Data-1980-2019'!$H$1:$H$16305,"",0)</f>
        <v/>
      </c>
      <c r="AN98" s="2" t="str" cm="1">
        <f t="array" ref="AN98">_xlfn.XLOOKUP($A98&amp;AN$5,'[1]NBA-Data-1980-2019'!$B$1:$B$16305&amp;'[1]NBA-Data-1980-2019'!$A$1:$A$16305,'[1]NBA-Data-1980-2019'!$H$1:$H$16305,"",0)</f>
        <v/>
      </c>
      <c r="AO98" s="2" t="str" cm="1">
        <f t="array" ref="AO98">_xlfn.XLOOKUP($A98&amp;AO$5,'[1]NBA-Data-1980-2019'!$B$1:$B$16305&amp;'[1]NBA-Data-1980-2019'!$A$1:$A$16305,'[1]NBA-Data-1980-2019'!$H$1:$H$16305,"",0)</f>
        <v/>
      </c>
      <c r="AP98" s="2" t="str" cm="1">
        <f t="array" ref="AP98">_xlfn.XLOOKUP($A98&amp;AP$5,'[1]NBA-Data-1980-2019'!$B$1:$B$16305&amp;'[1]NBA-Data-1980-2019'!$A$1:$A$16305,'[1]NBA-Data-1980-2019'!$H$1:$H$16305,"",0)</f>
        <v/>
      </c>
      <c r="AQ98" s="2" cm="1">
        <f t="array" ref="AQ98">_xlfn.XLOOKUP($A98&amp;AQ$5,'[1]NBA-Data-1980-2019'!$B$1:$B$16305&amp;'[1]NBA-Data-1980-2019'!$A$1:$A$16305,'[1]NBA-Data-1980-2019'!$H$1:$H$16305,"",0)</f>
        <v>343</v>
      </c>
      <c r="AR98" s="2" cm="1">
        <f t="array" ref="AR98">_xlfn.XLOOKUP($A98&amp;AR$5,'[1]NBA-Data-1980-2019'!$B$1:$B$16305&amp;'[1]NBA-Data-1980-2019'!$A$1:$A$16305,'[1]NBA-Data-1980-2019'!$H$1:$H$16305,"",0)</f>
        <v>595.9</v>
      </c>
      <c r="AS98" s="2" cm="1">
        <f t="array" ref="AS98">_xlfn.XLOOKUP($A98&amp;AS$5,'[1]NBA-Data-1980-2019'!$B$1:$B$16305&amp;'[1]NBA-Data-1980-2019'!$A$1:$A$16305,'[1]NBA-Data-1980-2019'!$H$1:$H$16305,"",0)</f>
        <v>1763</v>
      </c>
      <c r="AT98" s="2" cm="1">
        <f t="array" ref="AT98">_xlfn.XLOOKUP($A98&amp;AT$5,'[1]NBA-Data-1980-2019'!$B$1:$B$16305&amp;'[1]NBA-Data-1980-2019'!$A$1:$A$16305,'[1]NBA-Data-1980-2019'!$H$1:$H$16305,"",0)</f>
        <v>1611.7</v>
      </c>
      <c r="AU98" s="2" cm="1">
        <f t="array" ref="AU98">_xlfn.XLOOKUP($A98&amp;AU$5,'[1]NBA-Data-1980-2019'!$B$1:$B$16305&amp;'[1]NBA-Data-1980-2019'!$A$1:$A$16305,'[1]NBA-Data-1980-2019'!$H$1:$H$16305,"",0)</f>
        <v>1951.6000000000001</v>
      </c>
      <c r="AV98" s="2" cm="1">
        <f t="array" ref="AV98">_xlfn.XLOOKUP($A98&amp;AV$5,'[1]NBA-Data-1980-2019'!$B$1:$B$16305&amp;'[1]NBA-Data-1980-2019'!$A$1:$A$16305,'[1]NBA-Data-1980-2019'!$H$1:$H$16305,"",0)</f>
        <v>306</v>
      </c>
      <c r="AW98" s="2" cm="1">
        <f t="array" ref="AW98">_xlfn.XLOOKUP($A98&amp;AW$5,'[1]NBA-Data-1980-2019'!$B$1:$B$16305&amp;'[1]NBA-Data-1980-2019'!$A$1:$A$16305,'[1]NBA-Data-1980-2019'!$H$1:$H$16305,"",0)</f>
        <v>1540.7</v>
      </c>
      <c r="AX98" s="2" cm="1">
        <f t="array" ref="AX98">_xlfn.XLOOKUP($A98&amp;AX$5,'[1]NBA-Data-1980-2019'!$B$1:$B$16305&amp;'[1]NBA-Data-1980-2019'!$A$1:$A$16305,'[1]NBA-Data-1980-2019'!$H$1:$H$16305,"",0)</f>
        <v>1284</v>
      </c>
      <c r="AY98" s="2" cm="1">
        <f t="array" ref="AY98">_xlfn.XLOOKUP($A98&amp;AY$5,'[1]NBA-Data-1980-2019'!$B$1:$B$16305&amp;'[1]NBA-Data-1980-2019'!$A$1:$A$16305,'[1]NBA-Data-1980-2019'!$H$1:$H$16305,"",0)</f>
        <v>821.5</v>
      </c>
      <c r="AZ98" s="2" cm="1">
        <f t="array" ref="AZ98">_xlfn.XLOOKUP($A98&amp;AZ$5,'[1]NBA-Data-1980-2019'!$B$1:$B$16305&amp;'[1]NBA-Data-1980-2019'!$A$1:$A$16305,'[1]NBA-Data-1980-2019'!$H$1:$H$16305,"",0)</f>
        <v>709.5</v>
      </c>
      <c r="BA98" s="2" cm="1">
        <f t="array" ref="BA98">_xlfn.XLOOKUP($A98&amp;BA$5,'[1]NBA-Data-1980-2019'!$B$1:$B$16305&amp;'[1]NBA-Data-1980-2019'!$A$1:$A$16305,'[1]NBA-Data-1980-2019'!$H$1:$H$16305,"",0)</f>
        <v>760.49999999999989</v>
      </c>
      <c r="BB98" s="2" t="str" cm="1">
        <f t="array" ref="BB98">_xlfn.XLOOKUP($A98&amp;BB$5,'[1]NBA-Data-1980-2019'!$B$1:$B$16305&amp;'[1]NBA-Data-1980-2019'!$A$1:$A$16305,'[1]NBA-Data-1980-2019'!$H$1:$H$16305,"",0)</f>
        <v/>
      </c>
      <c r="BC98" s="2" t="str" cm="1">
        <f t="array" ref="BC98">_xlfn.XLOOKUP($A98&amp;BC$5,'[1]NBA-Data-1980-2019'!$B$1:$B$16305&amp;'[1]NBA-Data-1980-2019'!$A$1:$A$16305,'[1]NBA-Data-1980-2019'!$H$1:$H$16305,"",0)</f>
        <v/>
      </c>
      <c r="BD98" s="2" t="str" cm="1">
        <f t="array" ref="BD98">_xlfn.XLOOKUP($A98&amp;BD$5,'[1]NBA-Data-1980-2019'!$B$1:$B$16305&amp;'[1]NBA-Data-1980-2019'!$A$1:$A$16305,'[1]NBA-Data-1980-2019'!$H$1:$H$16305,"",0)</f>
        <v/>
      </c>
      <c r="BE98" s="2" t="str" cm="1">
        <f t="array" ref="BE98">_xlfn.XLOOKUP($A98&amp;BE$5,'[1]NBA-Data-1980-2019'!$B$1:$B$16305&amp;'[1]NBA-Data-1980-2019'!$A$1:$A$16305,'[1]NBA-Data-1980-2019'!$H$1:$H$16305,"",0)</f>
        <v/>
      </c>
      <c r="BF98" s="2" t="str" cm="1">
        <f t="array" ref="BF98">_xlfn.XLOOKUP($A98&amp;BF$5,'[1]NBA-Data-1980-2019'!$B$1:$B$16305&amp;'[1]NBA-Data-1980-2019'!$A$1:$A$16305,'[1]NBA-Data-1980-2019'!$H$1:$H$16305,"",0)</f>
        <v/>
      </c>
      <c r="BG98" s="2" t="str" cm="1">
        <f t="array" ref="BG98">_xlfn.XLOOKUP($A98&amp;BG$5,'[1]NBA-Data-1980-2019'!$B$1:$B$16305&amp;'[1]NBA-Data-1980-2019'!$A$1:$A$16305,'[1]NBA-Data-1980-2019'!$H$1:$H$16305,"",0)</f>
        <v/>
      </c>
      <c r="BH98" s="2" t="str" cm="1">
        <f t="array" ref="BH98">_xlfn.XLOOKUP($A98&amp;BH$5,'[1]NBA-Data-1980-2019'!$B$1:$B$16305&amp;'[1]NBA-Data-1980-2019'!$A$1:$A$16305,'[1]NBA-Data-1980-2019'!$H$1:$H$16305,"",0)</f>
        <v/>
      </c>
      <c r="BI98" s="2" t="str" cm="1">
        <f t="array" ref="BI98">_xlfn.XLOOKUP($A98&amp;BI$5,'[1]NBA-Data-1980-2019'!$B$1:$B$16305&amp;'[1]NBA-Data-1980-2019'!$A$1:$A$16305,'[1]NBA-Data-1980-2019'!$H$1:$H$16305,"",0)</f>
        <v/>
      </c>
      <c r="BJ98" s="2" t="str" cm="1">
        <f t="array" ref="BJ98">_xlfn.XLOOKUP($A98&amp;BJ$5,'[1]NBA-Data-1980-2019'!$B$1:$B$16305&amp;'[1]NBA-Data-1980-2019'!$A$1:$A$16305,'[1]NBA-Data-1980-2019'!$H$1:$H$16305,"",0)</f>
        <v/>
      </c>
      <c r="BK98" s="2" t="str" cm="1">
        <f t="array" ref="BK98">_xlfn.XLOOKUP($A98&amp;BK$5,'[1]NBA-Data-1980-2019'!$B$1:$B$16305&amp;'[1]NBA-Data-1980-2019'!$A$1:$A$16305,'[1]NBA-Data-1980-2019'!$H$1:$H$16305,"",0)</f>
        <v/>
      </c>
      <c r="BL98" s="2" t="str" cm="1">
        <f t="array" ref="BL98">_xlfn.XLOOKUP($A98&amp;BL$5,'[1]NBA-Data-1980-2019'!$B$1:$B$16305&amp;'[1]NBA-Data-1980-2019'!$A$1:$A$16305,'[1]NBA-Data-1980-2019'!$H$1:$H$16305,"",0)</f>
        <v/>
      </c>
      <c r="BM98" s="2" t="str" cm="1">
        <f t="array" ref="BM98">_xlfn.XLOOKUP($A98&amp;BM$5,'[1]NBA-Data-1980-2019'!$B$1:$B$16305&amp;'[1]NBA-Data-1980-2019'!$A$1:$A$16305,'[1]NBA-Data-1980-2019'!$H$1:$H$16305,"",0)</f>
        <v/>
      </c>
      <c r="BN98" s="2" t="str" cm="1">
        <f t="array" ref="BN98">_xlfn.XLOOKUP($A98&amp;BN$5,'[1]NBA-Data-1980-2019'!$B$1:$B$16305&amp;'[1]NBA-Data-1980-2019'!$A$1:$A$16305,'[1]NBA-Data-1980-2019'!$F$1:$F$16305,"",0)</f>
        <v/>
      </c>
      <c r="BO98" s="2" t="str" cm="1">
        <f t="array" ref="BO98">_xlfn.XLOOKUP($A98&amp;BO$5,'[1]NBA-Data-1980-2019'!$B$1:$B$16305&amp;'[1]NBA-Data-1980-2019'!$A$1:$A$16305,'[1]NBA-Data-1980-2019'!$F$1:$F$16305,"",0)</f>
        <v/>
      </c>
      <c r="BP98" s="2" t="str" cm="1">
        <f t="array" ref="BP98">_xlfn.XLOOKUP($A98&amp;BP$5,'[1]NBA-Data-1980-2019'!$B$1:$B$16305&amp;'[1]NBA-Data-1980-2019'!$A$1:$A$16305,'[1]NBA-Data-1980-2019'!$F$1:$F$16305,"",0)</f>
        <v/>
      </c>
      <c r="BQ98" s="2" t="str" cm="1">
        <f t="array" ref="BQ98">_xlfn.XLOOKUP($A98&amp;BQ$5,'[1]NBA-Data-1980-2019'!$B$1:$B$16305&amp;'[1]NBA-Data-1980-2019'!$A$1:$A$16305,'[1]NBA-Data-1980-2019'!$F$1:$F$16305,"",0)</f>
        <v/>
      </c>
      <c r="BR98" s="2" t="str" cm="1">
        <f t="array" ref="BR98">_xlfn.XLOOKUP($A98&amp;BR$5,'[1]NBA-Data-1980-2019'!$B$1:$B$16305&amp;'[1]NBA-Data-1980-2019'!$A$1:$A$16305,'[1]NBA-Data-1980-2019'!$F$1:$F$16305,"",0)</f>
        <v/>
      </c>
      <c r="BS98" s="2" t="str" cm="1">
        <f t="array" ref="BS98">_xlfn.XLOOKUP($A98&amp;BS$5,'[1]NBA-Data-1980-2019'!$B$1:$B$16305&amp;'[1]NBA-Data-1980-2019'!$A$1:$A$16305,'[1]NBA-Data-1980-2019'!$F$1:$F$16305,"",0)</f>
        <v/>
      </c>
      <c r="BT98" s="2" t="str" cm="1">
        <f t="array" ref="BT98">_xlfn.XLOOKUP($A98&amp;BT$5,'[1]NBA-Data-1980-2019'!$B$1:$B$16305&amp;'[1]NBA-Data-1980-2019'!$A$1:$A$16305,'[1]NBA-Data-1980-2019'!$F$1:$F$16305,"",0)</f>
        <v/>
      </c>
      <c r="BU98" s="2" t="str" cm="1">
        <f t="array" ref="BU98">_xlfn.XLOOKUP($A98&amp;BU$5,'[1]NBA-Data-1980-2019'!$B$1:$B$16305&amp;'[1]NBA-Data-1980-2019'!$A$1:$A$16305,'[1]NBA-Data-1980-2019'!$F$1:$F$16305,"",0)</f>
        <v/>
      </c>
      <c r="BV98" s="2" t="str" cm="1">
        <f t="array" ref="BV98">_xlfn.XLOOKUP($A98&amp;BV$5,'[1]NBA-Data-1980-2019'!$B$1:$B$16305&amp;'[1]NBA-Data-1980-2019'!$A$1:$A$16305,'[1]NBA-Data-1980-2019'!$F$1:$F$16305,"",0)</f>
        <v/>
      </c>
      <c r="BW98" s="2" cm="1">
        <f t="array" ref="BW98">_xlfn.XLOOKUP($A98&amp;BW$5,'[1]NBA-Data-1980-2019'!$B$1:$B$16305&amp;'[1]NBA-Data-1980-2019'!$A$1:$A$16305,'[1]NBA-Data-1980-2019'!$F$1:$F$16305,"",0)</f>
        <v>12.1</v>
      </c>
      <c r="BX98" s="2" cm="1">
        <f t="array" ref="BX98">_xlfn.XLOOKUP($A98&amp;BX$5,'[1]NBA-Data-1980-2019'!$B$1:$B$16305&amp;'[1]NBA-Data-1980-2019'!$A$1:$A$16305,'[1]NBA-Data-1980-2019'!$F$1:$F$16305,"",0)</f>
        <v>6.2</v>
      </c>
      <c r="BY98" s="2" cm="1">
        <f t="array" ref="BY98">_xlfn.XLOOKUP($A98&amp;BY$5,'[1]NBA-Data-1980-2019'!$B$1:$B$16305&amp;'[1]NBA-Data-1980-2019'!$A$1:$A$16305,'[1]NBA-Data-1980-2019'!$F$1:$F$16305,"",0)</f>
        <v>12.6</v>
      </c>
      <c r="BZ98" s="2" cm="1">
        <f t="array" ref="BZ98">_xlfn.XLOOKUP($A98&amp;BZ$5,'[1]NBA-Data-1980-2019'!$B$1:$B$16305&amp;'[1]NBA-Data-1980-2019'!$A$1:$A$16305,'[1]NBA-Data-1980-2019'!$F$1:$F$16305,"",0)</f>
        <v>11.4</v>
      </c>
      <c r="CA98" s="2" cm="1">
        <f t="array" ref="CA98">_xlfn.XLOOKUP($A98&amp;CA$5,'[1]NBA-Data-1980-2019'!$B$1:$B$16305&amp;'[1]NBA-Data-1980-2019'!$A$1:$A$16305,'[1]NBA-Data-1980-2019'!$F$1:$F$16305,"",0)</f>
        <v>11.5</v>
      </c>
      <c r="CB98" s="2" cm="1">
        <f t="array" ref="CB98">_xlfn.XLOOKUP($A98&amp;CB$5,'[1]NBA-Data-1980-2019'!$B$1:$B$16305&amp;'[1]NBA-Data-1980-2019'!$A$1:$A$16305,'[1]NBA-Data-1980-2019'!$F$1:$F$16305,"",0)</f>
        <v>10.7</v>
      </c>
      <c r="CC98" s="2" cm="1">
        <f t="array" ref="CC98">_xlfn.XLOOKUP($A98&amp;CC$5,'[1]NBA-Data-1980-2019'!$B$1:$B$16305&amp;'[1]NBA-Data-1980-2019'!$A$1:$A$16305,'[1]NBA-Data-1980-2019'!$F$1:$F$16305,"",0)</f>
        <v>11.3</v>
      </c>
      <c r="CD98" s="2" cm="1">
        <f t="array" ref="CD98">_xlfn.XLOOKUP($A98&amp;CD$5,'[1]NBA-Data-1980-2019'!$B$1:$B$16305&amp;'[1]NBA-Data-1980-2019'!$A$1:$A$16305,'[1]NBA-Data-1980-2019'!$F$1:$F$16305,"",0)</f>
        <v>9.6999999999999993</v>
      </c>
      <c r="CE98" s="2" cm="1">
        <f t="array" ref="CE98">_xlfn.XLOOKUP($A98&amp;CE$5,'[1]NBA-Data-1980-2019'!$B$1:$B$16305&amp;'[1]NBA-Data-1980-2019'!$A$1:$A$16305,'[1]NBA-Data-1980-2019'!$F$1:$F$16305,"",0)</f>
        <v>7</v>
      </c>
      <c r="CF98" s="2" cm="1">
        <f t="array" ref="CF98">_xlfn.XLOOKUP($A98&amp;CF$5,'[1]NBA-Data-1980-2019'!$B$1:$B$16305&amp;'[1]NBA-Data-1980-2019'!$A$1:$A$16305,'[1]NBA-Data-1980-2019'!$F$1:$F$16305,"",0)</f>
        <v>7</v>
      </c>
      <c r="CG98" s="2" cm="1">
        <f t="array" ref="CG98">_xlfn.XLOOKUP($A98&amp;CG$5,'[1]NBA-Data-1980-2019'!$B$1:$B$16305&amp;'[1]NBA-Data-1980-2019'!$A$1:$A$16305,'[1]NBA-Data-1980-2019'!$F$1:$F$16305,"",0)</f>
        <v>11.6</v>
      </c>
      <c r="CH98" s="2" t="str" cm="1">
        <f t="array" ref="CH98">_xlfn.XLOOKUP($A98&amp;CH$5,'[1]NBA-Data-1980-2019'!$B$1:$B$16305&amp;'[1]NBA-Data-1980-2019'!$A$1:$A$16305,'[1]NBA-Data-1980-2019'!$F$1:$F$16305,"",0)</f>
        <v/>
      </c>
      <c r="CI98" s="2" t="str" cm="1">
        <f t="array" ref="CI98">_xlfn.XLOOKUP($A98&amp;CI$5,'[1]NBA-Data-1980-2019'!$B$1:$B$16305&amp;'[1]NBA-Data-1980-2019'!$A$1:$A$16305,'[1]NBA-Data-1980-2019'!$F$1:$F$16305,"",0)</f>
        <v/>
      </c>
      <c r="CJ98" s="2" t="str" cm="1">
        <f t="array" ref="CJ98">_xlfn.XLOOKUP($A98&amp;CJ$5,'[1]NBA-Data-1980-2019'!$B$1:$B$16305&amp;'[1]NBA-Data-1980-2019'!$A$1:$A$16305,'[1]NBA-Data-1980-2019'!$F$1:$F$16305,"",0)</f>
        <v/>
      </c>
      <c r="CK98" s="2" t="str" cm="1">
        <f t="array" ref="CK98">_xlfn.XLOOKUP($A98&amp;CK$5,'[1]NBA-Data-1980-2019'!$B$1:$B$16305&amp;'[1]NBA-Data-1980-2019'!$A$1:$A$16305,'[1]NBA-Data-1980-2019'!$F$1:$F$16305,"",0)</f>
        <v/>
      </c>
      <c r="CL98" s="2" t="str" cm="1">
        <f t="array" ref="CL98">_xlfn.XLOOKUP($A98&amp;CL$5,'[1]NBA-Data-1980-2019'!$B$1:$B$16305&amp;'[1]NBA-Data-1980-2019'!$A$1:$A$16305,'[1]NBA-Data-1980-2019'!$F$1:$F$16305,"",0)</f>
        <v/>
      </c>
      <c r="CM98" s="2" t="str" cm="1">
        <f t="array" ref="CM98">_xlfn.XLOOKUP($A98&amp;CM$5,'[1]NBA-Data-1980-2019'!$B$1:$B$16305&amp;'[1]NBA-Data-1980-2019'!$A$1:$A$16305,'[1]NBA-Data-1980-2019'!$F$1:$F$16305,"",0)</f>
        <v/>
      </c>
      <c r="CN98" s="2" t="str" cm="1">
        <f t="array" ref="CN98">_xlfn.XLOOKUP($A98&amp;CN$5,'[1]NBA-Data-1980-2019'!$B$1:$B$16305&amp;'[1]NBA-Data-1980-2019'!$A$1:$A$16305,'[1]NBA-Data-1980-2019'!$F$1:$F$16305,"",0)</f>
        <v/>
      </c>
      <c r="CO98" s="2" t="str" cm="1">
        <f t="array" ref="CO98">_xlfn.XLOOKUP($A98&amp;CO$5,'[1]NBA-Data-1980-2019'!$B$1:$B$16305&amp;'[1]NBA-Data-1980-2019'!$A$1:$A$16305,'[1]NBA-Data-1980-2019'!$F$1:$F$16305,"",0)</f>
        <v/>
      </c>
      <c r="CP98" s="2" t="str" cm="1">
        <f t="array" ref="CP98">_xlfn.XLOOKUP($A98&amp;CP$5,'[1]NBA-Data-1980-2019'!$B$1:$B$16305&amp;'[1]NBA-Data-1980-2019'!$A$1:$A$16305,'[1]NBA-Data-1980-2019'!$F$1:$F$16305,"",0)</f>
        <v/>
      </c>
      <c r="CQ98" s="2" t="str" cm="1">
        <f t="array" ref="CQ98">_xlfn.XLOOKUP($A98&amp;CQ$5,'[1]NBA-Data-1980-2019'!$B$1:$B$16305&amp;'[1]NBA-Data-1980-2019'!$A$1:$A$16305,'[1]NBA-Data-1980-2019'!$F$1:$F$16305,"",0)</f>
        <v/>
      </c>
      <c r="CR98" s="2" t="str" cm="1">
        <f t="array" ref="CR98">_xlfn.XLOOKUP($A98&amp;CR$5,'[1]NBA-Data-1980-2019'!$B$1:$B$16305&amp;'[1]NBA-Data-1980-2019'!$A$1:$A$16305,'[1]NBA-Data-1980-2019'!$F$1:$F$16305,"",0)</f>
        <v/>
      </c>
      <c r="CS98" s="2" t="str" cm="1">
        <f t="array" ref="CS98">_xlfn.XLOOKUP($A98&amp;CS$5,'[1]NBA-Data-1980-2019'!$B$1:$B$16305&amp;'[1]NBA-Data-1980-2019'!$A$1:$A$16305,'[1]NBA-Data-1980-2019'!$F$1:$F$16305,"",0)</f>
        <v/>
      </c>
      <c r="CU98" s="2" t="str">
        <f>_xlfn.XLOOKUP($A98,TEAMS!$G$1:$G$839,TEAMS!$H$1:$H$839,"",0)</f>
        <v>SF</v>
      </c>
      <c r="CV98" s="2" t="str">
        <f>_xlfn.XLOOKUP($CU98,DASHBOARD!$B$22:$B$27,DASHBOARD!$C$22:$C$27,"",0)</f>
        <v>FORWARD</v>
      </c>
      <c r="CY98" s="63">
        <f>SUMIFS('[1]NBA-Data-1980-2019'!$G$1:$G$16305,'[1]NBA-Data-1980-2019'!$B$1:$B$16305,$A98,'[1]NBA-Data-1980-2019'!$A$1:$A$16305,CY$9)</f>
        <v>0</v>
      </c>
      <c r="CZ98" s="63">
        <f>SUMIFS('[1]NBA-Data-1980-2019'!$G$1:$G$16305,'[1]NBA-Data-1980-2019'!$B$1:$B$16305,$A98,'[1]NBA-Data-1980-2019'!$A$1:$A$16305,CZ$9)</f>
        <v>0</v>
      </c>
      <c r="DA98" s="63">
        <f>SUMIFS('[1]NBA-Data-1980-2019'!$G$1:$G$16305,'[1]NBA-Data-1980-2019'!$B$1:$B$16305,$A98,'[1]NBA-Data-1980-2019'!$A$1:$A$16305,DA$9)</f>
        <v>0</v>
      </c>
      <c r="DB98" s="63">
        <f>SUMIFS('[1]NBA-Data-1980-2019'!$G$1:$G$16305,'[1]NBA-Data-1980-2019'!$B$1:$B$16305,$A98,'[1]NBA-Data-1980-2019'!$A$1:$A$16305,DB$9)</f>
        <v>0</v>
      </c>
      <c r="DC98" s="63">
        <f>SUMIFS('[1]NBA-Data-1980-2019'!$G$1:$G$16305,'[1]NBA-Data-1980-2019'!$B$1:$B$16305,$A98,'[1]NBA-Data-1980-2019'!$A$1:$A$16305,DC$9)</f>
        <v>0</v>
      </c>
      <c r="DD98" s="63">
        <f>SUMIFS('[1]NBA-Data-1980-2019'!$G$1:$G$16305,'[1]NBA-Data-1980-2019'!$B$1:$B$16305,$A98,'[1]NBA-Data-1980-2019'!$A$1:$A$16305,DD$9)</f>
        <v>0</v>
      </c>
      <c r="DE98" s="63">
        <f>SUMIFS('[1]NBA-Data-1980-2019'!$G$1:$G$16305,'[1]NBA-Data-1980-2019'!$B$1:$B$16305,$A98,'[1]NBA-Data-1980-2019'!$A$1:$A$16305,DE$9)</f>
        <v>0</v>
      </c>
      <c r="DF98" s="63">
        <f>SUMIFS('[1]NBA-Data-1980-2019'!$G$1:$G$16305,'[1]NBA-Data-1980-2019'!$B$1:$B$16305,$A98,'[1]NBA-Data-1980-2019'!$A$1:$A$16305,DF$9)</f>
        <v>0</v>
      </c>
      <c r="DG98" s="63">
        <f>SUMIFS('[1]NBA-Data-1980-2019'!$G$1:$G$16305,'[1]NBA-Data-1980-2019'!$B$1:$B$16305,$A98,'[1]NBA-Data-1980-2019'!$A$1:$A$16305,DG$9)</f>
        <v>0</v>
      </c>
      <c r="DH98" s="63">
        <f>SUMIFS('[1]NBA-Data-1980-2019'!$G$1:$G$16305,'[1]NBA-Data-1980-2019'!$B$1:$B$16305,$A98,'[1]NBA-Data-1980-2019'!$A$1:$A$16305,DH$9)</f>
        <v>790440</v>
      </c>
      <c r="DI98" s="63">
        <f>SUMIFS('[1]NBA-Data-1980-2019'!$G$1:$G$16305,'[1]NBA-Data-1980-2019'!$B$1:$B$16305,$A98,'[1]NBA-Data-1980-2019'!$A$1:$A$16305,DI$9)</f>
        <v>849720</v>
      </c>
      <c r="DJ98" s="63">
        <f>SUMIFS('[1]NBA-Data-1980-2019'!$G$1:$G$16305,'[1]NBA-Data-1980-2019'!$B$1:$B$16305,$A98,'[1]NBA-Data-1980-2019'!$A$1:$A$16305,DJ$9)</f>
        <v>834250</v>
      </c>
      <c r="DK98" s="63">
        <f>SUMIFS('[1]NBA-Data-1980-2019'!$G$1:$G$16305,'[1]NBA-Data-1980-2019'!$B$1:$B$16305,$A98,'[1]NBA-Data-1980-2019'!$A$1:$A$16305,DK$9)</f>
        <v>4546000</v>
      </c>
      <c r="DL98" s="63">
        <f>SUMIFS('[1]NBA-Data-1980-2019'!$G$1:$G$16305,'[1]NBA-Data-1980-2019'!$B$1:$B$16305,$A98,'[1]NBA-Data-1980-2019'!$A$1:$A$16305,DL$9)</f>
        <v>4546000</v>
      </c>
      <c r="DM98" s="63">
        <f>SUMIFS('[1]NBA-Data-1980-2019'!$G$1:$G$16305,'[1]NBA-Data-1980-2019'!$B$1:$B$16305,$A98,'[1]NBA-Data-1980-2019'!$A$1:$A$16305,DM$9)</f>
        <v>4546000</v>
      </c>
      <c r="DN98" s="63">
        <f>SUMIFS('[1]NBA-Data-1980-2019'!$G$1:$G$16305,'[1]NBA-Data-1980-2019'!$B$1:$B$16305,$A98,'[1]NBA-Data-1980-2019'!$A$1:$A$16305,DN$9)</f>
        <v>5000600</v>
      </c>
      <c r="DO98" s="63">
        <f>SUMIFS('[1]NBA-Data-1980-2019'!$G$1:$G$16305,'[1]NBA-Data-1980-2019'!$B$1:$B$16305,$A98,'[1]NBA-Data-1980-2019'!$A$1:$A$16305,DO$9)</f>
        <v>0</v>
      </c>
      <c r="DP98" s="63">
        <f>SUMIFS('[1]NBA-Data-1980-2019'!$G$1:$G$16305,'[1]NBA-Data-1980-2019'!$B$1:$B$16305,$A98,'[1]NBA-Data-1980-2019'!$A$1:$A$16305,DP$9)</f>
        <v>2369111</v>
      </c>
      <c r="DQ98" s="63">
        <f>SUMIFS('[1]NBA-Data-1980-2019'!$G$1:$G$16305,'[1]NBA-Data-1980-2019'!$B$1:$B$16305,$A98,'[1]NBA-Data-1980-2019'!$A$1:$A$16305,DQ$9)</f>
        <v>1600000</v>
      </c>
      <c r="DR98" s="63">
        <f>SUMIFS('[1]NBA-Data-1980-2019'!$G$1:$G$16305,'[1]NBA-Data-1980-2019'!$B$1:$B$16305,$A98,'[1]NBA-Data-1980-2019'!$A$1:$A$16305,DR$9)</f>
        <v>1600000</v>
      </c>
      <c r="DS98" s="63">
        <f>SUMIFS('[1]NBA-Data-1980-2019'!$G$1:$G$16305,'[1]NBA-Data-1980-2019'!$B$1:$B$16305,$A98,'[1]NBA-Data-1980-2019'!$A$1:$A$16305,DS$9)</f>
        <v>0</v>
      </c>
      <c r="DT98" s="63">
        <f>SUMIFS('[1]NBA-Data-1980-2019'!$G$1:$G$16305,'[1]NBA-Data-1980-2019'!$B$1:$B$16305,$A98,'[1]NBA-Data-1980-2019'!$A$1:$A$16305,DT$9)</f>
        <v>0</v>
      </c>
      <c r="DU98" s="63">
        <f>SUMIFS('[1]NBA-Data-1980-2019'!$G$1:$G$16305,'[1]NBA-Data-1980-2019'!$B$1:$B$16305,$A98,'[1]NBA-Data-1980-2019'!$A$1:$A$16305,DU$9)</f>
        <v>0</v>
      </c>
      <c r="DV98" s="63">
        <f>SUMIFS('[1]NBA-Data-1980-2019'!$G$1:$G$16305,'[1]NBA-Data-1980-2019'!$B$1:$B$16305,$A98,'[1]NBA-Data-1980-2019'!$A$1:$A$16305,DV$9)</f>
        <v>0</v>
      </c>
      <c r="DW98" s="63">
        <f>SUMIFS('[1]NBA-Data-1980-2019'!$G$1:$G$16305,'[1]NBA-Data-1980-2019'!$B$1:$B$16305,$A98,'[1]NBA-Data-1980-2019'!$A$1:$A$16305,DW$9)</f>
        <v>0</v>
      </c>
      <c r="DX98" s="63">
        <f>SUMIFS('[1]NBA-Data-1980-2019'!$G$1:$G$16305,'[1]NBA-Data-1980-2019'!$B$1:$B$16305,$A98,'[1]NBA-Data-1980-2019'!$A$1:$A$16305,DX$9)</f>
        <v>0</v>
      </c>
      <c r="DY98" s="63">
        <f>SUMIFS('[1]NBA-Data-1980-2019'!$G$1:$G$16305,'[1]NBA-Data-1980-2019'!$B$1:$B$16305,$A98,'[1]NBA-Data-1980-2019'!$A$1:$A$16305,DY$9)</f>
        <v>0</v>
      </c>
      <c r="DZ98" s="63">
        <f>SUMIFS('[1]NBA-Data-1980-2019'!$G$1:$G$16305,'[1]NBA-Data-1980-2019'!$B$1:$B$16305,$A98,'[1]NBA-Data-1980-2019'!$A$1:$A$16305,DZ$9)</f>
        <v>0</v>
      </c>
      <c r="EA98" s="63">
        <f>SUMIFS('[1]NBA-Data-1980-2019'!$G$1:$G$16305,'[1]NBA-Data-1980-2019'!$B$1:$B$16305,$A98,'[1]NBA-Data-1980-2019'!$A$1:$A$16305,EA$9)</f>
        <v>0</v>
      </c>
      <c r="EB98" s="63">
        <f>SUMIFS('[1]NBA-Data-1980-2019'!$G$1:$G$16305,'[1]NBA-Data-1980-2019'!$B$1:$B$16305,$A98,'[1]NBA-Data-1980-2019'!$A$1:$A$16305,EB$9)</f>
        <v>0</v>
      </c>
      <c r="EC98" s="63">
        <f>SUMIFS('[1]NBA-Data-1980-2019'!$G$1:$G$16305,'[1]NBA-Data-1980-2019'!$B$1:$B$16305,$A98,'[1]NBA-Data-1980-2019'!$A$1:$A$16305,EC$9)</f>
        <v>0</v>
      </c>
      <c r="ED98" s="63">
        <f>SUMIFS('[1]NBA-Data-1980-2019'!$G$1:$G$16305,'[1]NBA-Data-1980-2019'!$B$1:$B$16305,$A98,'[1]NBA-Data-1980-2019'!$A$1:$A$16305,ED$9)</f>
        <v>0</v>
      </c>
      <c r="EH98" s="2" t="s">
        <v>1482</v>
      </c>
    </row>
    <row r="99" spans="1:165" x14ac:dyDescent="0.2">
      <c r="A99" s="2" t="s">
        <v>951</v>
      </c>
      <c r="B99" s="2" t="str" cm="1">
        <f t="array" ref="B99">_xlfn.XLOOKUP($A99&amp;B$5,'[1]NBA-Data-1980-2019'!$B$1:$B$16305&amp;'[1]NBA-Data-1980-2019'!$A$1:$A$16305,'[1]NBA-Data-1980-2019'!$D$1:$D$16305,"",0)</f>
        <v/>
      </c>
      <c r="C99" s="2" t="str" cm="1">
        <f t="array" ref="C99">_xlfn.XLOOKUP($A99&amp;C$5,'[1]NBA-Data-1980-2019'!$B$1:$B$16305&amp;'[1]NBA-Data-1980-2019'!$A$1:$A$16305,'[1]NBA-Data-1980-2019'!$D$1:$D$16305,"",0)</f>
        <v/>
      </c>
      <c r="D99" s="2" t="str" cm="1">
        <f t="array" ref="D99">_xlfn.XLOOKUP($A99&amp;D$5,'[1]NBA-Data-1980-2019'!$B$1:$B$16305&amp;'[1]NBA-Data-1980-2019'!$A$1:$A$16305,'[1]NBA-Data-1980-2019'!$D$1:$D$16305,"",0)</f>
        <v/>
      </c>
      <c r="E99" s="2" t="str" cm="1">
        <f t="array" ref="E99">_xlfn.XLOOKUP($A99&amp;E$5,'[1]NBA-Data-1980-2019'!$B$1:$B$16305&amp;'[1]NBA-Data-1980-2019'!$A$1:$A$16305,'[1]NBA-Data-1980-2019'!$D$1:$D$16305,"",0)</f>
        <v/>
      </c>
      <c r="F99" s="2" t="str" cm="1">
        <f t="array" ref="F99">_xlfn.XLOOKUP($A99&amp;F$5,'[1]NBA-Data-1980-2019'!$B$1:$B$16305&amp;'[1]NBA-Data-1980-2019'!$A$1:$A$16305,'[1]NBA-Data-1980-2019'!$D$1:$D$16305,"",0)</f>
        <v/>
      </c>
      <c r="G99" s="2" t="str" cm="1">
        <f t="array" ref="G99">_xlfn.XLOOKUP($A99&amp;G$5,'[1]NBA-Data-1980-2019'!$B$1:$B$16305&amp;'[1]NBA-Data-1980-2019'!$A$1:$A$16305,'[1]NBA-Data-1980-2019'!$D$1:$D$16305,"",0)</f>
        <v/>
      </c>
      <c r="H99" s="2" t="str" cm="1">
        <f t="array" ref="H99">_xlfn.XLOOKUP($A99&amp;H$5,'[1]NBA-Data-1980-2019'!$B$1:$B$16305&amp;'[1]NBA-Data-1980-2019'!$A$1:$A$16305,'[1]NBA-Data-1980-2019'!$D$1:$D$16305,"",0)</f>
        <v/>
      </c>
      <c r="I99" s="2" t="str" cm="1">
        <f t="array" ref="I99">_xlfn.XLOOKUP($A99&amp;I$5,'[1]NBA-Data-1980-2019'!$B$1:$B$16305&amp;'[1]NBA-Data-1980-2019'!$A$1:$A$16305,'[1]NBA-Data-1980-2019'!$D$1:$D$16305,"",0)</f>
        <v/>
      </c>
      <c r="J99" s="2" t="str" cm="1">
        <f t="array" ref="J99">_xlfn.XLOOKUP($A99&amp;J$5,'[1]NBA-Data-1980-2019'!$B$1:$B$16305&amp;'[1]NBA-Data-1980-2019'!$A$1:$A$16305,'[1]NBA-Data-1980-2019'!$D$1:$D$16305,"",0)</f>
        <v/>
      </c>
      <c r="K99" s="2" t="str" cm="1">
        <f t="array" ref="K99">_xlfn.XLOOKUP($A99&amp;K$5,'[1]NBA-Data-1980-2019'!$B$1:$B$16305&amp;'[1]NBA-Data-1980-2019'!$A$1:$A$16305,'[1]NBA-Data-1980-2019'!$D$1:$D$16305,"",0)</f>
        <v/>
      </c>
      <c r="L99" s="2" t="str" cm="1">
        <f t="array" ref="L99">_xlfn.XLOOKUP($A99&amp;L$5,'[1]NBA-Data-1980-2019'!$B$1:$B$16305&amp;'[1]NBA-Data-1980-2019'!$A$1:$A$16305,'[1]NBA-Data-1980-2019'!$D$1:$D$16305,"",0)</f>
        <v/>
      </c>
      <c r="M99" s="2" t="str" cm="1">
        <f t="array" ref="M99">_xlfn.XLOOKUP($A99&amp;M$5,'[1]NBA-Data-1980-2019'!$B$1:$B$16305&amp;'[1]NBA-Data-1980-2019'!$A$1:$A$16305,'[1]NBA-Data-1980-2019'!$D$1:$D$16305,"",0)</f>
        <v/>
      </c>
      <c r="N99" s="2" t="str" cm="1">
        <f t="array" ref="N99">_xlfn.XLOOKUP($A99&amp;N$5,'[1]NBA-Data-1980-2019'!$B$1:$B$16305&amp;'[1]NBA-Data-1980-2019'!$A$1:$A$16305,'[1]NBA-Data-1980-2019'!$D$1:$D$16305,"",0)</f>
        <v>TOT</v>
      </c>
      <c r="O99" s="2" t="str" cm="1">
        <f t="array" ref="O99">_xlfn.XLOOKUP($A99&amp;O$5,'[1]NBA-Data-1980-2019'!$B$1:$B$16305&amp;'[1]NBA-Data-1980-2019'!$A$1:$A$16305,'[1]NBA-Data-1980-2019'!$D$1:$D$16305,"",0)</f>
        <v>SAS</v>
      </c>
      <c r="P99" s="2" t="str" cm="1">
        <f t="array" ref="P99">_xlfn.XLOOKUP($A99&amp;P$5,'[1]NBA-Data-1980-2019'!$B$1:$B$16305&amp;'[1]NBA-Data-1980-2019'!$A$1:$A$16305,'[1]NBA-Data-1980-2019'!$D$1:$D$16305,"",0)</f>
        <v>SAS</v>
      </c>
      <c r="Q99" s="2" t="str" cm="1">
        <f t="array" ref="Q99">_xlfn.XLOOKUP($A99&amp;Q$5,'[1]NBA-Data-1980-2019'!$B$1:$B$16305&amp;'[1]NBA-Data-1980-2019'!$A$1:$A$16305,'[1]NBA-Data-1980-2019'!$D$1:$D$16305,"",0)</f>
        <v>UTA</v>
      </c>
      <c r="R99" s="2" t="str" cm="1">
        <f t="array" ref="R99">_xlfn.XLOOKUP($A99&amp;R$5,'[1]NBA-Data-1980-2019'!$B$1:$B$16305&amp;'[1]NBA-Data-1980-2019'!$A$1:$A$16305,'[1]NBA-Data-1980-2019'!$D$1:$D$16305,"",0)</f>
        <v>NOK</v>
      </c>
      <c r="S99" s="2" t="str" cm="1">
        <f t="array" ref="S99">_xlfn.XLOOKUP($A99&amp;S$5,'[1]NBA-Data-1980-2019'!$B$1:$B$16305&amp;'[1]NBA-Data-1980-2019'!$A$1:$A$16305,'[1]NBA-Data-1980-2019'!$D$1:$D$16305,"",0)</f>
        <v>CLE</v>
      </c>
      <c r="T99" s="2" t="str" cm="1">
        <f t="array" ref="T99">_xlfn.XLOOKUP($A99&amp;T$5,'[1]NBA-Data-1980-2019'!$B$1:$B$16305&amp;'[1]NBA-Data-1980-2019'!$A$1:$A$16305,'[1]NBA-Data-1980-2019'!$D$1:$D$16305,"",0)</f>
        <v>NOH</v>
      </c>
      <c r="U99" s="2" t="str" cm="1">
        <f t="array" ref="U99">_xlfn.XLOOKUP($A99&amp;U$5,'[1]NBA-Data-1980-2019'!$B$1:$B$16305&amp;'[1]NBA-Data-1980-2019'!$A$1:$A$16305,'[1]NBA-Data-1980-2019'!$D$1:$D$16305,"",0)</f>
        <v>TOT</v>
      </c>
      <c r="V99" s="2" t="str" cm="1">
        <f t="array" ref="V99">_xlfn.XLOOKUP($A99&amp;V$5,'[1]NBA-Data-1980-2019'!$B$1:$B$16305&amp;'[1]NBA-Data-1980-2019'!$A$1:$A$16305,'[1]NBA-Data-1980-2019'!$D$1:$D$16305,"",0)</f>
        <v/>
      </c>
      <c r="W99" s="2" t="str" cm="1">
        <f t="array" ref="W99">_xlfn.XLOOKUP($A99&amp;W$5,'[1]NBA-Data-1980-2019'!$B$1:$B$16305&amp;'[1]NBA-Data-1980-2019'!$A$1:$A$16305,'[1]NBA-Data-1980-2019'!$D$1:$D$16305,"",0)</f>
        <v/>
      </c>
      <c r="X99" s="2" t="str" cm="1">
        <f t="array" ref="X99">_xlfn.XLOOKUP($A99&amp;X$5,'[1]NBA-Data-1980-2019'!$B$1:$B$16305&amp;'[1]NBA-Data-1980-2019'!$A$1:$A$16305,'[1]NBA-Data-1980-2019'!$D$1:$D$16305,"",0)</f>
        <v/>
      </c>
      <c r="Y99" s="2" t="str" cm="1">
        <f t="array" ref="Y99">_xlfn.XLOOKUP($A99&amp;Y$5,'[1]NBA-Data-1980-2019'!$B$1:$B$16305&amp;'[1]NBA-Data-1980-2019'!$A$1:$A$16305,'[1]NBA-Data-1980-2019'!$D$1:$D$16305,"",0)</f>
        <v/>
      </c>
      <c r="Z99" s="2" t="str" cm="1">
        <f t="array" ref="Z99">_xlfn.XLOOKUP($A99&amp;Z$5,'[1]NBA-Data-1980-2019'!$B$1:$B$16305&amp;'[1]NBA-Data-1980-2019'!$A$1:$A$16305,'[1]NBA-Data-1980-2019'!$D$1:$D$16305,"",0)</f>
        <v/>
      </c>
      <c r="AA99" s="2" t="str" cm="1">
        <f t="array" ref="AA99">_xlfn.XLOOKUP($A99&amp;AA$5,'[1]NBA-Data-1980-2019'!$B$1:$B$16305&amp;'[1]NBA-Data-1980-2019'!$A$1:$A$16305,'[1]NBA-Data-1980-2019'!$D$1:$D$16305,"",0)</f>
        <v/>
      </c>
      <c r="AB99" s="2" t="str" cm="1">
        <f t="array" ref="AB99">_xlfn.XLOOKUP($A99&amp;AB$5,'[1]NBA-Data-1980-2019'!$B$1:$B$16305&amp;'[1]NBA-Data-1980-2019'!$A$1:$A$16305,'[1]NBA-Data-1980-2019'!$D$1:$D$16305,"",0)</f>
        <v/>
      </c>
      <c r="AC99" s="2" t="str" cm="1">
        <f t="array" ref="AC99">_xlfn.XLOOKUP($A99&amp;AC$5,'[1]NBA-Data-1980-2019'!$B$1:$B$16305&amp;'[1]NBA-Data-1980-2019'!$A$1:$A$16305,'[1]NBA-Data-1980-2019'!$D$1:$D$16305,"",0)</f>
        <v/>
      </c>
      <c r="AD99" s="2" t="str" cm="1">
        <f t="array" ref="AD99">_xlfn.XLOOKUP($A99&amp;AD$5,'[1]NBA-Data-1980-2019'!$B$1:$B$16305&amp;'[1]NBA-Data-1980-2019'!$A$1:$A$16305,'[1]NBA-Data-1980-2019'!$D$1:$D$16305,"",0)</f>
        <v/>
      </c>
      <c r="AE99" s="2" t="str" cm="1">
        <f t="array" ref="AE99">_xlfn.XLOOKUP($A99&amp;AE$5,'[1]NBA-Data-1980-2019'!$B$1:$B$16305&amp;'[1]NBA-Data-1980-2019'!$A$1:$A$16305,'[1]NBA-Data-1980-2019'!$D$1:$D$16305,"",0)</f>
        <v/>
      </c>
      <c r="AF99" s="2" t="str" cm="1">
        <f t="array" ref="AF99">_xlfn.XLOOKUP($A99&amp;AF$5,'[1]NBA-Data-1980-2019'!$B$1:$B$16305&amp;'[1]NBA-Data-1980-2019'!$A$1:$A$16305,'[1]NBA-Data-1980-2019'!$D$1:$D$16305,"",0)</f>
        <v/>
      </c>
      <c r="AG99" s="2" t="str" cm="1">
        <f t="array" ref="AG99">_xlfn.XLOOKUP($A99&amp;AG$5,'[1]NBA-Data-1980-2019'!$B$1:$B$16305&amp;'[1]NBA-Data-1980-2019'!$A$1:$A$16305,'[1]NBA-Data-1980-2019'!$D$1:$D$16305,"",0)</f>
        <v/>
      </c>
      <c r="AH99" s="2" t="str" cm="1">
        <f t="array" ref="AH99">_xlfn.XLOOKUP($A99&amp;AH$5,'[1]NBA-Data-1980-2019'!$B$1:$B$16305&amp;'[1]NBA-Data-1980-2019'!$A$1:$A$16305,'[1]NBA-Data-1980-2019'!$H$1:$H$16305,"",0)</f>
        <v/>
      </c>
      <c r="AI99" s="2" t="str" cm="1">
        <f t="array" ref="AI99">_xlfn.XLOOKUP($A99&amp;AI$5,'[1]NBA-Data-1980-2019'!$B$1:$B$16305&amp;'[1]NBA-Data-1980-2019'!$A$1:$A$16305,'[1]NBA-Data-1980-2019'!$H$1:$H$16305,"",0)</f>
        <v/>
      </c>
      <c r="AJ99" s="2" t="str" cm="1">
        <f t="array" ref="AJ99">_xlfn.XLOOKUP($A99&amp;AJ$5,'[1]NBA-Data-1980-2019'!$B$1:$B$16305&amp;'[1]NBA-Data-1980-2019'!$A$1:$A$16305,'[1]NBA-Data-1980-2019'!$H$1:$H$16305,"",0)</f>
        <v/>
      </c>
      <c r="AK99" s="2" t="str" cm="1">
        <f t="array" ref="AK99">_xlfn.XLOOKUP($A99&amp;AK$5,'[1]NBA-Data-1980-2019'!$B$1:$B$16305&amp;'[1]NBA-Data-1980-2019'!$A$1:$A$16305,'[1]NBA-Data-1980-2019'!$H$1:$H$16305,"",0)</f>
        <v/>
      </c>
      <c r="AL99" s="2" t="str" cm="1">
        <f t="array" ref="AL99">_xlfn.XLOOKUP($A99&amp;AL$5,'[1]NBA-Data-1980-2019'!$B$1:$B$16305&amp;'[1]NBA-Data-1980-2019'!$A$1:$A$16305,'[1]NBA-Data-1980-2019'!$H$1:$H$16305,"",0)</f>
        <v/>
      </c>
      <c r="AM99" s="2" t="str" cm="1">
        <f t="array" ref="AM99">_xlfn.XLOOKUP($A99&amp;AM$5,'[1]NBA-Data-1980-2019'!$B$1:$B$16305&amp;'[1]NBA-Data-1980-2019'!$A$1:$A$16305,'[1]NBA-Data-1980-2019'!$H$1:$H$16305,"",0)</f>
        <v/>
      </c>
      <c r="AN99" s="2" t="str" cm="1">
        <f t="array" ref="AN99">_xlfn.XLOOKUP($A99&amp;AN$5,'[1]NBA-Data-1980-2019'!$B$1:$B$16305&amp;'[1]NBA-Data-1980-2019'!$A$1:$A$16305,'[1]NBA-Data-1980-2019'!$H$1:$H$16305,"",0)</f>
        <v/>
      </c>
      <c r="AO99" s="2" t="str" cm="1">
        <f t="array" ref="AO99">_xlfn.XLOOKUP($A99&amp;AO$5,'[1]NBA-Data-1980-2019'!$B$1:$B$16305&amp;'[1]NBA-Data-1980-2019'!$A$1:$A$16305,'[1]NBA-Data-1980-2019'!$H$1:$H$16305,"",0)</f>
        <v/>
      </c>
      <c r="AP99" s="2" t="str" cm="1">
        <f t="array" ref="AP99">_xlfn.XLOOKUP($A99&amp;AP$5,'[1]NBA-Data-1980-2019'!$B$1:$B$16305&amp;'[1]NBA-Data-1980-2019'!$A$1:$A$16305,'[1]NBA-Data-1980-2019'!$H$1:$H$16305,"",0)</f>
        <v/>
      </c>
      <c r="AQ99" s="2" t="str" cm="1">
        <f t="array" ref="AQ99">_xlfn.XLOOKUP($A99&amp;AQ$5,'[1]NBA-Data-1980-2019'!$B$1:$B$16305&amp;'[1]NBA-Data-1980-2019'!$A$1:$A$16305,'[1]NBA-Data-1980-2019'!$H$1:$H$16305,"",0)</f>
        <v/>
      </c>
      <c r="AR99" s="2" t="str" cm="1">
        <f t="array" ref="AR99">_xlfn.XLOOKUP($A99&amp;AR$5,'[1]NBA-Data-1980-2019'!$B$1:$B$16305&amp;'[1]NBA-Data-1980-2019'!$A$1:$A$16305,'[1]NBA-Data-1980-2019'!$H$1:$H$16305,"",0)</f>
        <v/>
      </c>
      <c r="AS99" s="2" t="str" cm="1">
        <f t="array" ref="AS99">_xlfn.XLOOKUP($A99&amp;AS$5,'[1]NBA-Data-1980-2019'!$B$1:$B$16305&amp;'[1]NBA-Data-1980-2019'!$A$1:$A$16305,'[1]NBA-Data-1980-2019'!$H$1:$H$16305,"",0)</f>
        <v/>
      </c>
      <c r="AT99" s="2" cm="1">
        <f t="array" ref="AT99">_xlfn.XLOOKUP($A99&amp;AT$5,'[1]NBA-Data-1980-2019'!$B$1:$B$16305&amp;'[1]NBA-Data-1980-2019'!$A$1:$A$16305,'[1]NBA-Data-1980-2019'!$H$1:$H$16305,"",0)</f>
        <v>93</v>
      </c>
      <c r="AU99" s="2" cm="1">
        <f t="array" ref="AU99">_xlfn.XLOOKUP($A99&amp;AU$5,'[1]NBA-Data-1980-2019'!$B$1:$B$16305&amp;'[1]NBA-Data-1980-2019'!$A$1:$A$16305,'[1]NBA-Data-1980-2019'!$H$1:$H$16305,"",0)</f>
        <v>626.40000000000009</v>
      </c>
      <c r="AV99" s="2" cm="1">
        <f t="array" ref="AV99">_xlfn.XLOOKUP($A99&amp;AV$5,'[1]NBA-Data-1980-2019'!$B$1:$B$16305&amp;'[1]NBA-Data-1980-2019'!$A$1:$A$16305,'[1]NBA-Data-1980-2019'!$H$1:$H$16305,"",0)</f>
        <v>1239.5</v>
      </c>
      <c r="AW99" s="2" cm="1">
        <f t="array" ref="AW99">_xlfn.XLOOKUP($A99&amp;AW$5,'[1]NBA-Data-1980-2019'!$B$1:$B$16305&amp;'[1]NBA-Data-1980-2019'!$A$1:$A$16305,'[1]NBA-Data-1980-2019'!$H$1:$H$16305,"",0)</f>
        <v>1709.1000000000001</v>
      </c>
      <c r="AX99" s="2" cm="1">
        <f t="array" ref="AX99">_xlfn.XLOOKUP($A99&amp;AX$5,'[1]NBA-Data-1980-2019'!$B$1:$B$16305&amp;'[1]NBA-Data-1980-2019'!$A$1:$A$16305,'[1]NBA-Data-1980-2019'!$H$1:$H$16305,"",0)</f>
        <v>1664.6</v>
      </c>
      <c r="AY99" s="2" cm="1">
        <f t="array" ref="AY99">_xlfn.XLOOKUP($A99&amp;AY$5,'[1]NBA-Data-1980-2019'!$B$1:$B$16305&amp;'[1]NBA-Data-1980-2019'!$A$1:$A$16305,'[1]NBA-Data-1980-2019'!$H$1:$H$16305,"",0)</f>
        <v>1762.8000000000002</v>
      </c>
      <c r="AZ99" s="2" cm="1">
        <f t="array" ref="AZ99">_xlfn.XLOOKUP($A99&amp;AZ$5,'[1]NBA-Data-1980-2019'!$B$1:$B$16305&amp;'[1]NBA-Data-1980-2019'!$A$1:$A$16305,'[1]NBA-Data-1980-2019'!$H$1:$H$16305,"",0)</f>
        <v>869.40000000000009</v>
      </c>
      <c r="BA99" s="2" cm="1">
        <f t="array" ref="BA99">_xlfn.XLOOKUP($A99&amp;BA$5,'[1]NBA-Data-1980-2019'!$B$1:$B$16305&amp;'[1]NBA-Data-1980-2019'!$A$1:$A$16305,'[1]NBA-Data-1980-2019'!$H$1:$H$16305,"",0)</f>
        <v>1060</v>
      </c>
      <c r="BB99" s="2" t="str" cm="1">
        <f t="array" ref="BB99">_xlfn.XLOOKUP($A99&amp;BB$5,'[1]NBA-Data-1980-2019'!$B$1:$B$16305&amp;'[1]NBA-Data-1980-2019'!$A$1:$A$16305,'[1]NBA-Data-1980-2019'!$H$1:$H$16305,"",0)</f>
        <v/>
      </c>
      <c r="BC99" s="2" t="str" cm="1">
        <f t="array" ref="BC99">_xlfn.XLOOKUP($A99&amp;BC$5,'[1]NBA-Data-1980-2019'!$B$1:$B$16305&amp;'[1]NBA-Data-1980-2019'!$A$1:$A$16305,'[1]NBA-Data-1980-2019'!$H$1:$H$16305,"",0)</f>
        <v/>
      </c>
      <c r="BD99" s="2" t="str" cm="1">
        <f t="array" ref="BD99">_xlfn.XLOOKUP($A99&amp;BD$5,'[1]NBA-Data-1980-2019'!$B$1:$B$16305&amp;'[1]NBA-Data-1980-2019'!$A$1:$A$16305,'[1]NBA-Data-1980-2019'!$H$1:$H$16305,"",0)</f>
        <v/>
      </c>
      <c r="BE99" s="2" t="str" cm="1">
        <f t="array" ref="BE99">_xlfn.XLOOKUP($A99&amp;BE$5,'[1]NBA-Data-1980-2019'!$B$1:$B$16305&amp;'[1]NBA-Data-1980-2019'!$A$1:$A$16305,'[1]NBA-Data-1980-2019'!$H$1:$H$16305,"",0)</f>
        <v/>
      </c>
      <c r="BF99" s="2" t="str" cm="1">
        <f t="array" ref="BF99">_xlfn.XLOOKUP($A99&amp;BF$5,'[1]NBA-Data-1980-2019'!$B$1:$B$16305&amp;'[1]NBA-Data-1980-2019'!$A$1:$A$16305,'[1]NBA-Data-1980-2019'!$H$1:$H$16305,"",0)</f>
        <v/>
      </c>
      <c r="BG99" s="2" t="str" cm="1">
        <f t="array" ref="BG99">_xlfn.XLOOKUP($A99&amp;BG$5,'[1]NBA-Data-1980-2019'!$B$1:$B$16305&amp;'[1]NBA-Data-1980-2019'!$A$1:$A$16305,'[1]NBA-Data-1980-2019'!$H$1:$H$16305,"",0)</f>
        <v/>
      </c>
      <c r="BH99" s="2" t="str" cm="1">
        <f t="array" ref="BH99">_xlfn.XLOOKUP($A99&amp;BH$5,'[1]NBA-Data-1980-2019'!$B$1:$B$16305&amp;'[1]NBA-Data-1980-2019'!$A$1:$A$16305,'[1]NBA-Data-1980-2019'!$H$1:$H$16305,"",0)</f>
        <v/>
      </c>
      <c r="BI99" s="2" t="str" cm="1">
        <f t="array" ref="BI99">_xlfn.XLOOKUP($A99&amp;BI$5,'[1]NBA-Data-1980-2019'!$B$1:$B$16305&amp;'[1]NBA-Data-1980-2019'!$A$1:$A$16305,'[1]NBA-Data-1980-2019'!$H$1:$H$16305,"",0)</f>
        <v/>
      </c>
      <c r="BJ99" s="2" t="str" cm="1">
        <f t="array" ref="BJ99">_xlfn.XLOOKUP($A99&amp;BJ$5,'[1]NBA-Data-1980-2019'!$B$1:$B$16305&amp;'[1]NBA-Data-1980-2019'!$A$1:$A$16305,'[1]NBA-Data-1980-2019'!$H$1:$H$16305,"",0)</f>
        <v/>
      </c>
      <c r="BK99" s="2" t="str" cm="1">
        <f t="array" ref="BK99">_xlfn.XLOOKUP($A99&amp;BK$5,'[1]NBA-Data-1980-2019'!$B$1:$B$16305&amp;'[1]NBA-Data-1980-2019'!$A$1:$A$16305,'[1]NBA-Data-1980-2019'!$H$1:$H$16305,"",0)</f>
        <v/>
      </c>
      <c r="BL99" s="2" t="str" cm="1">
        <f t="array" ref="BL99">_xlfn.XLOOKUP($A99&amp;BL$5,'[1]NBA-Data-1980-2019'!$B$1:$B$16305&amp;'[1]NBA-Data-1980-2019'!$A$1:$A$16305,'[1]NBA-Data-1980-2019'!$H$1:$H$16305,"",0)</f>
        <v/>
      </c>
      <c r="BM99" s="2" t="str" cm="1">
        <f t="array" ref="BM99">_xlfn.XLOOKUP($A99&amp;BM$5,'[1]NBA-Data-1980-2019'!$B$1:$B$16305&amp;'[1]NBA-Data-1980-2019'!$A$1:$A$16305,'[1]NBA-Data-1980-2019'!$H$1:$H$16305,"",0)</f>
        <v/>
      </c>
      <c r="BN99" s="2" t="str" cm="1">
        <f t="array" ref="BN99">_xlfn.XLOOKUP($A99&amp;BN$5,'[1]NBA-Data-1980-2019'!$B$1:$B$16305&amp;'[1]NBA-Data-1980-2019'!$A$1:$A$16305,'[1]NBA-Data-1980-2019'!$F$1:$F$16305,"",0)</f>
        <v/>
      </c>
      <c r="BO99" s="2" t="str" cm="1">
        <f t="array" ref="BO99">_xlfn.XLOOKUP($A99&amp;BO$5,'[1]NBA-Data-1980-2019'!$B$1:$B$16305&amp;'[1]NBA-Data-1980-2019'!$A$1:$A$16305,'[1]NBA-Data-1980-2019'!$F$1:$F$16305,"",0)</f>
        <v/>
      </c>
      <c r="BP99" s="2" t="str" cm="1">
        <f t="array" ref="BP99">_xlfn.XLOOKUP($A99&amp;BP$5,'[1]NBA-Data-1980-2019'!$B$1:$B$16305&amp;'[1]NBA-Data-1980-2019'!$A$1:$A$16305,'[1]NBA-Data-1980-2019'!$F$1:$F$16305,"",0)</f>
        <v/>
      </c>
      <c r="BQ99" s="2" t="str" cm="1">
        <f t="array" ref="BQ99">_xlfn.XLOOKUP($A99&amp;BQ$5,'[1]NBA-Data-1980-2019'!$B$1:$B$16305&amp;'[1]NBA-Data-1980-2019'!$A$1:$A$16305,'[1]NBA-Data-1980-2019'!$F$1:$F$16305,"",0)</f>
        <v/>
      </c>
      <c r="BR99" s="2" t="str" cm="1">
        <f t="array" ref="BR99">_xlfn.XLOOKUP($A99&amp;BR$5,'[1]NBA-Data-1980-2019'!$B$1:$B$16305&amp;'[1]NBA-Data-1980-2019'!$A$1:$A$16305,'[1]NBA-Data-1980-2019'!$F$1:$F$16305,"",0)</f>
        <v/>
      </c>
      <c r="BS99" s="2" t="str" cm="1">
        <f t="array" ref="BS99">_xlfn.XLOOKUP($A99&amp;BS$5,'[1]NBA-Data-1980-2019'!$B$1:$B$16305&amp;'[1]NBA-Data-1980-2019'!$A$1:$A$16305,'[1]NBA-Data-1980-2019'!$F$1:$F$16305,"",0)</f>
        <v/>
      </c>
      <c r="BT99" s="2" t="str" cm="1">
        <f t="array" ref="BT99">_xlfn.XLOOKUP($A99&amp;BT$5,'[1]NBA-Data-1980-2019'!$B$1:$B$16305&amp;'[1]NBA-Data-1980-2019'!$A$1:$A$16305,'[1]NBA-Data-1980-2019'!$F$1:$F$16305,"",0)</f>
        <v/>
      </c>
      <c r="BU99" s="2" t="str" cm="1">
        <f t="array" ref="BU99">_xlfn.XLOOKUP($A99&amp;BU$5,'[1]NBA-Data-1980-2019'!$B$1:$B$16305&amp;'[1]NBA-Data-1980-2019'!$A$1:$A$16305,'[1]NBA-Data-1980-2019'!$F$1:$F$16305,"",0)</f>
        <v/>
      </c>
      <c r="BV99" s="2" t="str" cm="1">
        <f t="array" ref="BV99">_xlfn.XLOOKUP($A99&amp;BV$5,'[1]NBA-Data-1980-2019'!$B$1:$B$16305&amp;'[1]NBA-Data-1980-2019'!$A$1:$A$16305,'[1]NBA-Data-1980-2019'!$F$1:$F$16305,"",0)</f>
        <v/>
      </c>
      <c r="BW99" s="2" t="str" cm="1">
        <f t="array" ref="BW99">_xlfn.XLOOKUP($A99&amp;BW$5,'[1]NBA-Data-1980-2019'!$B$1:$B$16305&amp;'[1]NBA-Data-1980-2019'!$A$1:$A$16305,'[1]NBA-Data-1980-2019'!$F$1:$F$16305,"",0)</f>
        <v/>
      </c>
      <c r="BX99" s="2" t="str" cm="1">
        <f t="array" ref="BX99">_xlfn.XLOOKUP($A99&amp;BX$5,'[1]NBA-Data-1980-2019'!$B$1:$B$16305&amp;'[1]NBA-Data-1980-2019'!$A$1:$A$16305,'[1]NBA-Data-1980-2019'!$F$1:$F$16305,"",0)</f>
        <v/>
      </c>
      <c r="BY99" s="2" t="str" cm="1">
        <f t="array" ref="BY99">_xlfn.XLOOKUP($A99&amp;BY$5,'[1]NBA-Data-1980-2019'!$B$1:$B$16305&amp;'[1]NBA-Data-1980-2019'!$A$1:$A$16305,'[1]NBA-Data-1980-2019'!$F$1:$F$16305,"",0)</f>
        <v/>
      </c>
      <c r="BZ99" s="2" cm="1">
        <f t="array" ref="BZ99">_xlfn.XLOOKUP($A99&amp;BZ$5,'[1]NBA-Data-1980-2019'!$B$1:$B$16305&amp;'[1]NBA-Data-1980-2019'!$A$1:$A$16305,'[1]NBA-Data-1980-2019'!$F$1:$F$16305,"",0)</f>
        <v>6.9</v>
      </c>
      <c r="CA99" s="2" cm="1">
        <f t="array" ref="CA99">_xlfn.XLOOKUP($A99&amp;CA$5,'[1]NBA-Data-1980-2019'!$B$1:$B$16305&amp;'[1]NBA-Data-1980-2019'!$A$1:$A$16305,'[1]NBA-Data-1980-2019'!$F$1:$F$16305,"",0)</f>
        <v>13.1</v>
      </c>
      <c r="CB99" s="2" cm="1">
        <f t="array" ref="CB99">_xlfn.XLOOKUP($A99&amp;CB$5,'[1]NBA-Data-1980-2019'!$B$1:$B$16305&amp;'[1]NBA-Data-1980-2019'!$A$1:$A$16305,'[1]NBA-Data-1980-2019'!$F$1:$F$16305,"",0)</f>
        <v>14.6</v>
      </c>
      <c r="CC99" s="2" cm="1">
        <f t="array" ref="CC99">_xlfn.XLOOKUP($A99&amp;CC$5,'[1]NBA-Data-1980-2019'!$B$1:$B$16305&amp;'[1]NBA-Data-1980-2019'!$A$1:$A$16305,'[1]NBA-Data-1980-2019'!$F$1:$F$16305,"",0)</f>
        <v>10.3</v>
      </c>
      <c r="CD99" s="2" cm="1">
        <f t="array" ref="CD99">_xlfn.XLOOKUP($A99&amp;CD$5,'[1]NBA-Data-1980-2019'!$B$1:$B$16305&amp;'[1]NBA-Data-1980-2019'!$A$1:$A$16305,'[1]NBA-Data-1980-2019'!$F$1:$F$16305,"",0)</f>
        <v>14.3</v>
      </c>
      <c r="CE99" s="2" cm="1">
        <f t="array" ref="CE99">_xlfn.XLOOKUP($A99&amp;CE$5,'[1]NBA-Data-1980-2019'!$B$1:$B$16305&amp;'[1]NBA-Data-1980-2019'!$A$1:$A$16305,'[1]NBA-Data-1980-2019'!$F$1:$F$16305,"",0)</f>
        <v>11.3</v>
      </c>
      <c r="CF99" s="2" cm="1">
        <f t="array" ref="CF99">_xlfn.XLOOKUP($A99&amp;CF$5,'[1]NBA-Data-1980-2019'!$B$1:$B$16305&amp;'[1]NBA-Data-1980-2019'!$A$1:$A$16305,'[1]NBA-Data-1980-2019'!$F$1:$F$16305,"",0)</f>
        <v>9.6999999999999993</v>
      </c>
      <c r="CG99" s="2" cm="1">
        <f t="array" ref="CG99">_xlfn.XLOOKUP($A99&amp;CG$5,'[1]NBA-Data-1980-2019'!$B$1:$B$16305&amp;'[1]NBA-Data-1980-2019'!$A$1:$A$16305,'[1]NBA-Data-1980-2019'!$F$1:$F$16305,"",0)</f>
        <v>10</v>
      </c>
      <c r="CH99" s="2" t="str" cm="1">
        <f t="array" ref="CH99">_xlfn.XLOOKUP($A99&amp;CH$5,'[1]NBA-Data-1980-2019'!$B$1:$B$16305&amp;'[1]NBA-Data-1980-2019'!$A$1:$A$16305,'[1]NBA-Data-1980-2019'!$F$1:$F$16305,"",0)</f>
        <v/>
      </c>
      <c r="CI99" s="2" t="str" cm="1">
        <f t="array" ref="CI99">_xlfn.XLOOKUP($A99&amp;CI$5,'[1]NBA-Data-1980-2019'!$B$1:$B$16305&amp;'[1]NBA-Data-1980-2019'!$A$1:$A$16305,'[1]NBA-Data-1980-2019'!$F$1:$F$16305,"",0)</f>
        <v/>
      </c>
      <c r="CJ99" s="2" t="str" cm="1">
        <f t="array" ref="CJ99">_xlfn.XLOOKUP($A99&amp;CJ$5,'[1]NBA-Data-1980-2019'!$B$1:$B$16305&amp;'[1]NBA-Data-1980-2019'!$A$1:$A$16305,'[1]NBA-Data-1980-2019'!$F$1:$F$16305,"",0)</f>
        <v/>
      </c>
      <c r="CK99" s="2" t="str" cm="1">
        <f t="array" ref="CK99">_xlfn.XLOOKUP($A99&amp;CK$5,'[1]NBA-Data-1980-2019'!$B$1:$B$16305&amp;'[1]NBA-Data-1980-2019'!$A$1:$A$16305,'[1]NBA-Data-1980-2019'!$F$1:$F$16305,"",0)</f>
        <v/>
      </c>
      <c r="CL99" s="2" t="str" cm="1">
        <f t="array" ref="CL99">_xlfn.XLOOKUP($A99&amp;CL$5,'[1]NBA-Data-1980-2019'!$B$1:$B$16305&amp;'[1]NBA-Data-1980-2019'!$A$1:$A$16305,'[1]NBA-Data-1980-2019'!$F$1:$F$16305,"",0)</f>
        <v/>
      </c>
      <c r="CM99" s="2" t="str" cm="1">
        <f t="array" ref="CM99">_xlfn.XLOOKUP($A99&amp;CM$5,'[1]NBA-Data-1980-2019'!$B$1:$B$16305&amp;'[1]NBA-Data-1980-2019'!$A$1:$A$16305,'[1]NBA-Data-1980-2019'!$F$1:$F$16305,"",0)</f>
        <v/>
      </c>
      <c r="CN99" s="2" t="str" cm="1">
        <f t="array" ref="CN99">_xlfn.XLOOKUP($A99&amp;CN$5,'[1]NBA-Data-1980-2019'!$B$1:$B$16305&amp;'[1]NBA-Data-1980-2019'!$A$1:$A$16305,'[1]NBA-Data-1980-2019'!$F$1:$F$16305,"",0)</f>
        <v/>
      </c>
      <c r="CO99" s="2" t="str" cm="1">
        <f t="array" ref="CO99">_xlfn.XLOOKUP($A99&amp;CO$5,'[1]NBA-Data-1980-2019'!$B$1:$B$16305&amp;'[1]NBA-Data-1980-2019'!$A$1:$A$16305,'[1]NBA-Data-1980-2019'!$F$1:$F$16305,"",0)</f>
        <v/>
      </c>
      <c r="CP99" s="2" t="str" cm="1">
        <f t="array" ref="CP99">_xlfn.XLOOKUP($A99&amp;CP$5,'[1]NBA-Data-1980-2019'!$B$1:$B$16305&amp;'[1]NBA-Data-1980-2019'!$A$1:$A$16305,'[1]NBA-Data-1980-2019'!$F$1:$F$16305,"",0)</f>
        <v/>
      </c>
      <c r="CQ99" s="2" t="str" cm="1">
        <f t="array" ref="CQ99">_xlfn.XLOOKUP($A99&amp;CQ$5,'[1]NBA-Data-1980-2019'!$B$1:$B$16305&amp;'[1]NBA-Data-1980-2019'!$A$1:$A$16305,'[1]NBA-Data-1980-2019'!$F$1:$F$16305,"",0)</f>
        <v/>
      </c>
      <c r="CR99" s="2" t="str" cm="1">
        <f t="array" ref="CR99">_xlfn.XLOOKUP($A99&amp;CR$5,'[1]NBA-Data-1980-2019'!$B$1:$B$16305&amp;'[1]NBA-Data-1980-2019'!$A$1:$A$16305,'[1]NBA-Data-1980-2019'!$F$1:$F$16305,"",0)</f>
        <v/>
      </c>
      <c r="CS99" s="2" t="str" cm="1">
        <f t="array" ref="CS99">_xlfn.XLOOKUP($A99&amp;CS$5,'[1]NBA-Data-1980-2019'!$B$1:$B$16305&amp;'[1]NBA-Data-1980-2019'!$A$1:$A$16305,'[1]NBA-Data-1980-2019'!$F$1:$F$16305,"",0)</f>
        <v/>
      </c>
      <c r="CU99" s="2" t="str">
        <f>_xlfn.XLOOKUP($A99,TEAMS!$G$1:$G$839,TEAMS!$H$1:$H$839,"",0)</f>
        <v>SG</v>
      </c>
      <c r="CV99" s="2" t="str">
        <f>_xlfn.XLOOKUP($CU99,DASHBOARD!$B$22:$B$27,DASHBOARD!$C$22:$C$27,"",0)</f>
        <v>GUARD</v>
      </c>
      <c r="CY99" s="63">
        <f>SUMIFS('[1]NBA-Data-1980-2019'!$G$1:$G$16305,'[1]NBA-Data-1980-2019'!$B$1:$B$16305,$A99,'[1]NBA-Data-1980-2019'!$A$1:$A$16305,CY$9)</f>
        <v>0</v>
      </c>
      <c r="CZ99" s="63">
        <f>SUMIFS('[1]NBA-Data-1980-2019'!$G$1:$G$16305,'[1]NBA-Data-1980-2019'!$B$1:$B$16305,$A99,'[1]NBA-Data-1980-2019'!$A$1:$A$16305,CZ$9)</f>
        <v>0</v>
      </c>
      <c r="DA99" s="63">
        <f>SUMIFS('[1]NBA-Data-1980-2019'!$G$1:$G$16305,'[1]NBA-Data-1980-2019'!$B$1:$B$16305,$A99,'[1]NBA-Data-1980-2019'!$A$1:$A$16305,DA$9)</f>
        <v>0</v>
      </c>
      <c r="DB99" s="63">
        <f>SUMIFS('[1]NBA-Data-1980-2019'!$G$1:$G$16305,'[1]NBA-Data-1980-2019'!$B$1:$B$16305,$A99,'[1]NBA-Data-1980-2019'!$A$1:$A$16305,DB$9)</f>
        <v>0</v>
      </c>
      <c r="DC99" s="63">
        <f>SUMIFS('[1]NBA-Data-1980-2019'!$G$1:$G$16305,'[1]NBA-Data-1980-2019'!$B$1:$B$16305,$A99,'[1]NBA-Data-1980-2019'!$A$1:$A$16305,DC$9)</f>
        <v>0</v>
      </c>
      <c r="DD99" s="63">
        <f>SUMIFS('[1]NBA-Data-1980-2019'!$G$1:$G$16305,'[1]NBA-Data-1980-2019'!$B$1:$B$16305,$A99,'[1]NBA-Data-1980-2019'!$A$1:$A$16305,DD$9)</f>
        <v>0</v>
      </c>
      <c r="DE99" s="63">
        <f>SUMIFS('[1]NBA-Data-1980-2019'!$G$1:$G$16305,'[1]NBA-Data-1980-2019'!$B$1:$B$16305,$A99,'[1]NBA-Data-1980-2019'!$A$1:$A$16305,DE$9)</f>
        <v>0</v>
      </c>
      <c r="DF99" s="63">
        <f>SUMIFS('[1]NBA-Data-1980-2019'!$G$1:$G$16305,'[1]NBA-Data-1980-2019'!$B$1:$B$16305,$A99,'[1]NBA-Data-1980-2019'!$A$1:$A$16305,DF$9)</f>
        <v>0</v>
      </c>
      <c r="DG99" s="63">
        <f>SUMIFS('[1]NBA-Data-1980-2019'!$G$1:$G$16305,'[1]NBA-Data-1980-2019'!$B$1:$B$16305,$A99,'[1]NBA-Data-1980-2019'!$A$1:$A$16305,DG$9)</f>
        <v>0</v>
      </c>
      <c r="DH99" s="63">
        <f>SUMIFS('[1]NBA-Data-1980-2019'!$G$1:$G$16305,'[1]NBA-Data-1980-2019'!$B$1:$B$16305,$A99,'[1]NBA-Data-1980-2019'!$A$1:$A$16305,DH$9)</f>
        <v>0</v>
      </c>
      <c r="DI99" s="63">
        <f>SUMIFS('[1]NBA-Data-1980-2019'!$G$1:$G$16305,'[1]NBA-Data-1980-2019'!$B$1:$B$16305,$A99,'[1]NBA-Data-1980-2019'!$A$1:$A$16305,DI$9)</f>
        <v>0</v>
      </c>
      <c r="DJ99" s="63">
        <f>SUMIFS('[1]NBA-Data-1980-2019'!$G$1:$G$16305,'[1]NBA-Data-1980-2019'!$B$1:$B$16305,$A99,'[1]NBA-Data-1980-2019'!$A$1:$A$16305,DJ$9)</f>
        <v>0</v>
      </c>
      <c r="DK99" s="63">
        <f>SUMIFS('[1]NBA-Data-1980-2019'!$G$1:$G$16305,'[1]NBA-Data-1980-2019'!$B$1:$B$16305,$A99,'[1]NBA-Data-1980-2019'!$A$1:$A$16305,DK$9)</f>
        <v>34946</v>
      </c>
      <c r="DL99" s="63">
        <f>SUMIFS('[1]NBA-Data-1980-2019'!$G$1:$G$16305,'[1]NBA-Data-1980-2019'!$B$1:$B$16305,$A99,'[1]NBA-Data-1980-2019'!$A$1:$A$16305,DL$9)</f>
        <v>563679</v>
      </c>
      <c r="DM99" s="63">
        <f>SUMIFS('[1]NBA-Data-1980-2019'!$G$1:$G$16305,'[1]NBA-Data-1980-2019'!$B$1:$B$16305,$A99,'[1]NBA-Data-1980-2019'!$A$1:$A$16305,DM$9)</f>
        <v>695046</v>
      </c>
      <c r="DN99" s="63">
        <f>SUMIFS('[1]NBA-Data-1980-2019'!$G$1:$G$16305,'[1]NBA-Data-1980-2019'!$B$1:$B$16305,$A99,'[1]NBA-Data-1980-2019'!$A$1:$A$16305,DN$9)</f>
        <v>2500000</v>
      </c>
      <c r="DO99" s="63">
        <f>SUMIFS('[1]NBA-Data-1980-2019'!$G$1:$G$16305,'[1]NBA-Data-1980-2019'!$B$1:$B$16305,$A99,'[1]NBA-Data-1980-2019'!$A$1:$A$16305,DO$9)</f>
        <v>564518</v>
      </c>
      <c r="DP99" s="63">
        <f>SUMIFS('[1]NBA-Data-1980-2019'!$G$1:$G$16305,'[1]NBA-Data-1980-2019'!$B$1:$B$16305,$A99,'[1]NBA-Data-1980-2019'!$A$1:$A$16305,DP$9)</f>
        <v>1200000</v>
      </c>
      <c r="DQ99" s="63">
        <f>SUMIFS('[1]NBA-Data-1980-2019'!$G$1:$G$16305,'[1]NBA-Data-1980-2019'!$B$1:$B$16305,$A99,'[1]NBA-Data-1980-2019'!$A$1:$A$16305,DQ$9)</f>
        <v>998398</v>
      </c>
      <c r="DR99" s="63">
        <f>SUMIFS('[1]NBA-Data-1980-2019'!$G$1:$G$16305,'[1]NBA-Data-1980-2019'!$B$1:$B$16305,$A99,'[1]NBA-Data-1980-2019'!$A$1:$A$16305,DR$9)</f>
        <v>1100000</v>
      </c>
      <c r="DS99" s="63">
        <f>SUMIFS('[1]NBA-Data-1980-2019'!$G$1:$G$16305,'[1]NBA-Data-1980-2019'!$B$1:$B$16305,$A99,'[1]NBA-Data-1980-2019'!$A$1:$A$16305,DS$9)</f>
        <v>0</v>
      </c>
      <c r="DT99" s="63">
        <f>SUMIFS('[1]NBA-Data-1980-2019'!$G$1:$G$16305,'[1]NBA-Data-1980-2019'!$B$1:$B$16305,$A99,'[1]NBA-Data-1980-2019'!$A$1:$A$16305,DT$9)</f>
        <v>0</v>
      </c>
      <c r="DU99" s="63">
        <f>SUMIFS('[1]NBA-Data-1980-2019'!$G$1:$G$16305,'[1]NBA-Data-1980-2019'!$B$1:$B$16305,$A99,'[1]NBA-Data-1980-2019'!$A$1:$A$16305,DU$9)</f>
        <v>0</v>
      </c>
      <c r="DV99" s="63">
        <f>SUMIFS('[1]NBA-Data-1980-2019'!$G$1:$G$16305,'[1]NBA-Data-1980-2019'!$B$1:$B$16305,$A99,'[1]NBA-Data-1980-2019'!$A$1:$A$16305,DV$9)</f>
        <v>0</v>
      </c>
      <c r="DW99" s="63">
        <f>SUMIFS('[1]NBA-Data-1980-2019'!$G$1:$G$16305,'[1]NBA-Data-1980-2019'!$B$1:$B$16305,$A99,'[1]NBA-Data-1980-2019'!$A$1:$A$16305,DW$9)</f>
        <v>0</v>
      </c>
      <c r="DX99" s="63">
        <f>SUMIFS('[1]NBA-Data-1980-2019'!$G$1:$G$16305,'[1]NBA-Data-1980-2019'!$B$1:$B$16305,$A99,'[1]NBA-Data-1980-2019'!$A$1:$A$16305,DX$9)</f>
        <v>0</v>
      </c>
      <c r="DY99" s="63">
        <f>SUMIFS('[1]NBA-Data-1980-2019'!$G$1:$G$16305,'[1]NBA-Data-1980-2019'!$B$1:$B$16305,$A99,'[1]NBA-Data-1980-2019'!$A$1:$A$16305,DY$9)</f>
        <v>0</v>
      </c>
      <c r="DZ99" s="63">
        <f>SUMIFS('[1]NBA-Data-1980-2019'!$G$1:$G$16305,'[1]NBA-Data-1980-2019'!$B$1:$B$16305,$A99,'[1]NBA-Data-1980-2019'!$A$1:$A$16305,DZ$9)</f>
        <v>0</v>
      </c>
      <c r="EA99" s="63">
        <f>SUMIFS('[1]NBA-Data-1980-2019'!$G$1:$G$16305,'[1]NBA-Data-1980-2019'!$B$1:$B$16305,$A99,'[1]NBA-Data-1980-2019'!$A$1:$A$16305,EA$9)</f>
        <v>0</v>
      </c>
      <c r="EB99" s="63">
        <f>SUMIFS('[1]NBA-Data-1980-2019'!$G$1:$G$16305,'[1]NBA-Data-1980-2019'!$B$1:$B$16305,$A99,'[1]NBA-Data-1980-2019'!$A$1:$A$16305,EB$9)</f>
        <v>0</v>
      </c>
      <c r="EC99" s="63">
        <f>SUMIFS('[1]NBA-Data-1980-2019'!$G$1:$G$16305,'[1]NBA-Data-1980-2019'!$B$1:$B$16305,$A99,'[1]NBA-Data-1980-2019'!$A$1:$A$16305,EC$9)</f>
        <v>0</v>
      </c>
      <c r="ED99" s="63">
        <f>SUMIFS('[1]NBA-Data-1980-2019'!$G$1:$G$16305,'[1]NBA-Data-1980-2019'!$B$1:$B$16305,$A99,'[1]NBA-Data-1980-2019'!$A$1:$A$16305,ED$9)</f>
        <v>0</v>
      </c>
      <c r="EH99" s="2" t="s">
        <v>1482</v>
      </c>
    </row>
    <row r="100" spans="1:165" x14ac:dyDescent="0.2">
      <c r="A100" s="2" t="s">
        <v>669</v>
      </c>
      <c r="B100" s="2" t="str" cm="1">
        <f t="array" ref="B100">_xlfn.XLOOKUP($A100&amp;B$5,'[1]NBA-Data-1980-2019'!$B$1:$B$16305&amp;'[1]NBA-Data-1980-2019'!$A$1:$A$16305,'[1]NBA-Data-1980-2019'!$D$1:$D$16305,"",0)</f>
        <v/>
      </c>
      <c r="C100" s="2" t="str" cm="1">
        <f t="array" ref="C100">_xlfn.XLOOKUP($A100&amp;C$5,'[1]NBA-Data-1980-2019'!$B$1:$B$16305&amp;'[1]NBA-Data-1980-2019'!$A$1:$A$16305,'[1]NBA-Data-1980-2019'!$D$1:$D$16305,"",0)</f>
        <v/>
      </c>
      <c r="D100" s="2" t="str" cm="1">
        <f t="array" ref="D100">_xlfn.XLOOKUP($A100&amp;D$5,'[1]NBA-Data-1980-2019'!$B$1:$B$16305&amp;'[1]NBA-Data-1980-2019'!$A$1:$A$16305,'[1]NBA-Data-1980-2019'!$D$1:$D$16305,"",0)</f>
        <v/>
      </c>
      <c r="E100" s="2" t="str" cm="1">
        <f t="array" ref="E100">_xlfn.XLOOKUP($A100&amp;E$5,'[1]NBA-Data-1980-2019'!$B$1:$B$16305&amp;'[1]NBA-Data-1980-2019'!$A$1:$A$16305,'[1]NBA-Data-1980-2019'!$D$1:$D$16305,"",0)</f>
        <v/>
      </c>
      <c r="F100" s="2" t="str" cm="1">
        <f t="array" ref="F100">_xlfn.XLOOKUP($A100&amp;F$5,'[1]NBA-Data-1980-2019'!$B$1:$B$16305&amp;'[1]NBA-Data-1980-2019'!$A$1:$A$16305,'[1]NBA-Data-1980-2019'!$D$1:$D$16305,"",0)</f>
        <v/>
      </c>
      <c r="G100" s="2" t="str" cm="1">
        <f t="array" ref="G100">_xlfn.XLOOKUP($A100&amp;G$5,'[1]NBA-Data-1980-2019'!$B$1:$B$16305&amp;'[1]NBA-Data-1980-2019'!$A$1:$A$16305,'[1]NBA-Data-1980-2019'!$D$1:$D$16305,"",0)</f>
        <v/>
      </c>
      <c r="H100" s="2" t="str" cm="1">
        <f t="array" ref="H100">_xlfn.XLOOKUP($A100&amp;H$5,'[1]NBA-Data-1980-2019'!$B$1:$B$16305&amp;'[1]NBA-Data-1980-2019'!$A$1:$A$16305,'[1]NBA-Data-1980-2019'!$D$1:$D$16305,"",0)</f>
        <v/>
      </c>
      <c r="I100" s="2" t="str" cm="1">
        <f t="array" ref="I100">_xlfn.XLOOKUP($A100&amp;I$5,'[1]NBA-Data-1980-2019'!$B$1:$B$16305&amp;'[1]NBA-Data-1980-2019'!$A$1:$A$16305,'[1]NBA-Data-1980-2019'!$D$1:$D$16305,"",0)</f>
        <v/>
      </c>
      <c r="J100" s="2" t="str" cm="1">
        <f t="array" ref="J100">_xlfn.XLOOKUP($A100&amp;J$5,'[1]NBA-Data-1980-2019'!$B$1:$B$16305&amp;'[1]NBA-Data-1980-2019'!$A$1:$A$16305,'[1]NBA-Data-1980-2019'!$D$1:$D$16305,"",0)</f>
        <v/>
      </c>
      <c r="K100" s="2" t="str" cm="1">
        <f t="array" ref="K100">_xlfn.XLOOKUP($A100&amp;K$5,'[1]NBA-Data-1980-2019'!$B$1:$B$16305&amp;'[1]NBA-Data-1980-2019'!$A$1:$A$16305,'[1]NBA-Data-1980-2019'!$D$1:$D$16305,"",0)</f>
        <v/>
      </c>
      <c r="L100" s="2" t="str" cm="1">
        <f t="array" ref="L100">_xlfn.XLOOKUP($A100&amp;L$5,'[1]NBA-Data-1980-2019'!$B$1:$B$16305&amp;'[1]NBA-Data-1980-2019'!$A$1:$A$16305,'[1]NBA-Data-1980-2019'!$D$1:$D$16305,"",0)</f>
        <v/>
      </c>
      <c r="M100" s="2" t="str" cm="1">
        <f t="array" ref="M100">_xlfn.XLOOKUP($A100&amp;M$5,'[1]NBA-Data-1980-2019'!$B$1:$B$16305&amp;'[1]NBA-Data-1980-2019'!$A$1:$A$16305,'[1]NBA-Data-1980-2019'!$D$1:$D$16305,"",0)</f>
        <v/>
      </c>
      <c r="N100" s="2" t="str" cm="1">
        <f t="array" ref="N100">_xlfn.XLOOKUP($A100&amp;N$5,'[1]NBA-Data-1980-2019'!$B$1:$B$16305&amp;'[1]NBA-Data-1980-2019'!$A$1:$A$16305,'[1]NBA-Data-1980-2019'!$D$1:$D$16305,"",0)</f>
        <v/>
      </c>
      <c r="O100" s="2" t="str" cm="1">
        <f t="array" ref="O100">_xlfn.XLOOKUP($A100&amp;O$5,'[1]NBA-Data-1980-2019'!$B$1:$B$16305&amp;'[1]NBA-Data-1980-2019'!$A$1:$A$16305,'[1]NBA-Data-1980-2019'!$D$1:$D$16305,"",0)</f>
        <v/>
      </c>
      <c r="P100" s="2" t="str" cm="1">
        <f t="array" ref="P100">_xlfn.XLOOKUP($A100&amp;P$5,'[1]NBA-Data-1980-2019'!$B$1:$B$16305&amp;'[1]NBA-Data-1980-2019'!$A$1:$A$16305,'[1]NBA-Data-1980-2019'!$D$1:$D$16305,"",0)</f>
        <v/>
      </c>
      <c r="Q100" s="2" t="str" cm="1">
        <f t="array" ref="Q100">_xlfn.XLOOKUP($A100&amp;Q$5,'[1]NBA-Data-1980-2019'!$B$1:$B$16305&amp;'[1]NBA-Data-1980-2019'!$A$1:$A$16305,'[1]NBA-Data-1980-2019'!$D$1:$D$16305,"",0)</f>
        <v/>
      </c>
      <c r="R100" s="2" t="str" cm="1">
        <f t="array" ref="R100">_xlfn.XLOOKUP($A100&amp;R$5,'[1]NBA-Data-1980-2019'!$B$1:$B$16305&amp;'[1]NBA-Data-1980-2019'!$A$1:$A$16305,'[1]NBA-Data-1980-2019'!$D$1:$D$16305,"",0)</f>
        <v/>
      </c>
      <c r="S100" s="2" t="str" cm="1">
        <f t="array" ref="S100">_xlfn.XLOOKUP($A100&amp;S$5,'[1]NBA-Data-1980-2019'!$B$1:$B$16305&amp;'[1]NBA-Data-1980-2019'!$A$1:$A$16305,'[1]NBA-Data-1980-2019'!$D$1:$D$16305,"",0)</f>
        <v/>
      </c>
      <c r="T100" s="2" t="str" cm="1">
        <f t="array" ref="T100">_xlfn.XLOOKUP($A100&amp;T$5,'[1]NBA-Data-1980-2019'!$B$1:$B$16305&amp;'[1]NBA-Data-1980-2019'!$A$1:$A$16305,'[1]NBA-Data-1980-2019'!$D$1:$D$16305,"",0)</f>
        <v/>
      </c>
      <c r="U100" s="2" t="str" cm="1">
        <f t="array" ref="U100">_xlfn.XLOOKUP($A100&amp;U$5,'[1]NBA-Data-1980-2019'!$B$1:$B$16305&amp;'[1]NBA-Data-1980-2019'!$A$1:$A$16305,'[1]NBA-Data-1980-2019'!$D$1:$D$16305,"",0)</f>
        <v/>
      </c>
      <c r="V100" s="2" t="str" cm="1">
        <f t="array" ref="V100">_xlfn.XLOOKUP($A100&amp;V$5,'[1]NBA-Data-1980-2019'!$B$1:$B$16305&amp;'[1]NBA-Data-1980-2019'!$A$1:$A$16305,'[1]NBA-Data-1980-2019'!$D$1:$D$16305,"",0)</f>
        <v/>
      </c>
      <c r="W100" s="2" t="str" cm="1">
        <f t="array" ref="W100">_xlfn.XLOOKUP($A100&amp;W$5,'[1]NBA-Data-1980-2019'!$B$1:$B$16305&amp;'[1]NBA-Data-1980-2019'!$A$1:$A$16305,'[1]NBA-Data-1980-2019'!$D$1:$D$16305,"",0)</f>
        <v/>
      </c>
      <c r="X100" s="2" t="str" cm="1">
        <f t="array" ref="X100">_xlfn.XLOOKUP($A100&amp;X$5,'[1]NBA-Data-1980-2019'!$B$1:$B$16305&amp;'[1]NBA-Data-1980-2019'!$A$1:$A$16305,'[1]NBA-Data-1980-2019'!$D$1:$D$16305,"",0)</f>
        <v/>
      </c>
      <c r="Y100" s="2" t="str" cm="1">
        <f t="array" ref="Y100">_xlfn.XLOOKUP($A100&amp;Y$5,'[1]NBA-Data-1980-2019'!$B$1:$B$16305&amp;'[1]NBA-Data-1980-2019'!$A$1:$A$16305,'[1]NBA-Data-1980-2019'!$D$1:$D$16305,"",0)</f>
        <v/>
      </c>
      <c r="Z100" s="2" t="str" cm="1">
        <f t="array" ref="Z100">_xlfn.XLOOKUP($A100&amp;Z$5,'[1]NBA-Data-1980-2019'!$B$1:$B$16305&amp;'[1]NBA-Data-1980-2019'!$A$1:$A$16305,'[1]NBA-Data-1980-2019'!$D$1:$D$16305,"",0)</f>
        <v/>
      </c>
      <c r="AA100" s="2" t="str" cm="1">
        <f t="array" ref="AA100">_xlfn.XLOOKUP($A100&amp;AA$5,'[1]NBA-Data-1980-2019'!$B$1:$B$16305&amp;'[1]NBA-Data-1980-2019'!$A$1:$A$16305,'[1]NBA-Data-1980-2019'!$D$1:$D$16305,"",0)</f>
        <v/>
      </c>
      <c r="AB100" s="2" t="str" cm="1">
        <f t="array" ref="AB100">_xlfn.XLOOKUP($A100&amp;AB$5,'[1]NBA-Data-1980-2019'!$B$1:$B$16305&amp;'[1]NBA-Data-1980-2019'!$A$1:$A$16305,'[1]NBA-Data-1980-2019'!$D$1:$D$16305,"",0)</f>
        <v/>
      </c>
      <c r="AC100" s="2" t="str" cm="1">
        <f t="array" ref="AC100">_xlfn.XLOOKUP($A100&amp;AC$5,'[1]NBA-Data-1980-2019'!$B$1:$B$16305&amp;'[1]NBA-Data-1980-2019'!$A$1:$A$16305,'[1]NBA-Data-1980-2019'!$D$1:$D$16305,"",0)</f>
        <v/>
      </c>
      <c r="AD100" s="2" t="str" cm="1">
        <f t="array" ref="AD100">_xlfn.XLOOKUP($A100&amp;AD$5,'[1]NBA-Data-1980-2019'!$B$1:$B$16305&amp;'[1]NBA-Data-1980-2019'!$A$1:$A$16305,'[1]NBA-Data-1980-2019'!$D$1:$D$16305,"",0)</f>
        <v/>
      </c>
      <c r="AE100" s="2" t="str" cm="1">
        <f t="array" ref="AE100">_xlfn.XLOOKUP($A100&amp;AE$5,'[1]NBA-Data-1980-2019'!$B$1:$B$16305&amp;'[1]NBA-Data-1980-2019'!$A$1:$A$16305,'[1]NBA-Data-1980-2019'!$D$1:$D$16305,"",0)</f>
        <v/>
      </c>
      <c r="AF100" s="2" t="str" cm="1">
        <f t="array" ref="AF100">_xlfn.XLOOKUP($A100&amp;AF$5,'[1]NBA-Data-1980-2019'!$B$1:$B$16305&amp;'[1]NBA-Data-1980-2019'!$A$1:$A$16305,'[1]NBA-Data-1980-2019'!$D$1:$D$16305,"",0)</f>
        <v/>
      </c>
      <c r="AG100" s="2" t="str" cm="1">
        <f t="array" ref="AG100">_xlfn.XLOOKUP($A100&amp;AG$5,'[1]NBA-Data-1980-2019'!$B$1:$B$16305&amp;'[1]NBA-Data-1980-2019'!$A$1:$A$16305,'[1]NBA-Data-1980-2019'!$D$1:$D$16305,"",0)</f>
        <v/>
      </c>
      <c r="AH100" s="2" t="str" cm="1">
        <f t="array" ref="AH100">_xlfn.XLOOKUP($A100&amp;AH$5,'[1]NBA-Data-1980-2019'!$B$1:$B$16305&amp;'[1]NBA-Data-1980-2019'!$A$1:$A$16305,'[1]NBA-Data-1980-2019'!$H$1:$H$16305,"",0)</f>
        <v/>
      </c>
      <c r="AI100" s="2" t="str" cm="1">
        <f t="array" ref="AI100">_xlfn.XLOOKUP($A100&amp;AI$5,'[1]NBA-Data-1980-2019'!$B$1:$B$16305&amp;'[1]NBA-Data-1980-2019'!$A$1:$A$16305,'[1]NBA-Data-1980-2019'!$H$1:$H$16305,"",0)</f>
        <v/>
      </c>
      <c r="AJ100" s="2" t="str" cm="1">
        <f t="array" ref="AJ100">_xlfn.XLOOKUP($A100&amp;AJ$5,'[1]NBA-Data-1980-2019'!$B$1:$B$16305&amp;'[1]NBA-Data-1980-2019'!$A$1:$A$16305,'[1]NBA-Data-1980-2019'!$H$1:$H$16305,"",0)</f>
        <v/>
      </c>
      <c r="AK100" s="2" t="str" cm="1">
        <f t="array" ref="AK100">_xlfn.XLOOKUP($A100&amp;AK$5,'[1]NBA-Data-1980-2019'!$B$1:$B$16305&amp;'[1]NBA-Data-1980-2019'!$A$1:$A$16305,'[1]NBA-Data-1980-2019'!$H$1:$H$16305,"",0)</f>
        <v/>
      </c>
      <c r="AL100" s="2" t="str" cm="1">
        <f t="array" ref="AL100">_xlfn.XLOOKUP($A100&amp;AL$5,'[1]NBA-Data-1980-2019'!$B$1:$B$16305&amp;'[1]NBA-Data-1980-2019'!$A$1:$A$16305,'[1]NBA-Data-1980-2019'!$H$1:$H$16305,"",0)</f>
        <v/>
      </c>
      <c r="AM100" s="2" t="str" cm="1">
        <f t="array" ref="AM100">_xlfn.XLOOKUP($A100&amp;AM$5,'[1]NBA-Data-1980-2019'!$B$1:$B$16305&amp;'[1]NBA-Data-1980-2019'!$A$1:$A$16305,'[1]NBA-Data-1980-2019'!$H$1:$H$16305,"",0)</f>
        <v/>
      </c>
      <c r="AN100" s="2" t="str" cm="1">
        <f t="array" ref="AN100">_xlfn.XLOOKUP($A100&amp;AN$5,'[1]NBA-Data-1980-2019'!$B$1:$B$16305&amp;'[1]NBA-Data-1980-2019'!$A$1:$A$16305,'[1]NBA-Data-1980-2019'!$H$1:$H$16305,"",0)</f>
        <v/>
      </c>
      <c r="AO100" s="2" t="str" cm="1">
        <f t="array" ref="AO100">_xlfn.XLOOKUP($A100&amp;AO$5,'[1]NBA-Data-1980-2019'!$B$1:$B$16305&amp;'[1]NBA-Data-1980-2019'!$A$1:$A$16305,'[1]NBA-Data-1980-2019'!$H$1:$H$16305,"",0)</f>
        <v/>
      </c>
      <c r="AP100" s="2" t="str" cm="1">
        <f t="array" ref="AP100">_xlfn.XLOOKUP($A100&amp;AP$5,'[1]NBA-Data-1980-2019'!$B$1:$B$16305&amp;'[1]NBA-Data-1980-2019'!$A$1:$A$16305,'[1]NBA-Data-1980-2019'!$H$1:$H$16305,"",0)</f>
        <v/>
      </c>
      <c r="AQ100" s="2" t="str" cm="1">
        <f t="array" ref="AQ100">_xlfn.XLOOKUP($A100&amp;AQ$5,'[1]NBA-Data-1980-2019'!$B$1:$B$16305&amp;'[1]NBA-Data-1980-2019'!$A$1:$A$16305,'[1]NBA-Data-1980-2019'!$H$1:$H$16305,"",0)</f>
        <v/>
      </c>
      <c r="AR100" s="2" t="str" cm="1">
        <f t="array" ref="AR100">_xlfn.XLOOKUP($A100&amp;AR$5,'[1]NBA-Data-1980-2019'!$B$1:$B$16305&amp;'[1]NBA-Data-1980-2019'!$A$1:$A$16305,'[1]NBA-Data-1980-2019'!$H$1:$H$16305,"",0)</f>
        <v/>
      </c>
      <c r="AS100" s="2" t="str" cm="1">
        <f t="array" ref="AS100">_xlfn.XLOOKUP($A100&amp;AS$5,'[1]NBA-Data-1980-2019'!$B$1:$B$16305&amp;'[1]NBA-Data-1980-2019'!$A$1:$A$16305,'[1]NBA-Data-1980-2019'!$H$1:$H$16305,"",0)</f>
        <v/>
      </c>
      <c r="AT100" s="2" t="str" cm="1">
        <f t="array" ref="AT100">_xlfn.XLOOKUP($A100&amp;AT$5,'[1]NBA-Data-1980-2019'!$B$1:$B$16305&amp;'[1]NBA-Data-1980-2019'!$A$1:$A$16305,'[1]NBA-Data-1980-2019'!$H$1:$H$16305,"",0)</f>
        <v/>
      </c>
      <c r="AU100" s="2" t="str" cm="1">
        <f t="array" ref="AU100">_xlfn.XLOOKUP($A100&amp;AU$5,'[1]NBA-Data-1980-2019'!$B$1:$B$16305&amp;'[1]NBA-Data-1980-2019'!$A$1:$A$16305,'[1]NBA-Data-1980-2019'!$H$1:$H$16305,"",0)</f>
        <v/>
      </c>
      <c r="AV100" s="2" t="str" cm="1">
        <f t="array" ref="AV100">_xlfn.XLOOKUP($A100&amp;AV$5,'[1]NBA-Data-1980-2019'!$B$1:$B$16305&amp;'[1]NBA-Data-1980-2019'!$A$1:$A$16305,'[1]NBA-Data-1980-2019'!$H$1:$H$16305,"",0)</f>
        <v/>
      </c>
      <c r="AW100" s="2" t="str" cm="1">
        <f t="array" ref="AW100">_xlfn.XLOOKUP($A100&amp;AW$5,'[1]NBA-Data-1980-2019'!$B$1:$B$16305&amp;'[1]NBA-Data-1980-2019'!$A$1:$A$16305,'[1]NBA-Data-1980-2019'!$H$1:$H$16305,"",0)</f>
        <v/>
      </c>
      <c r="AX100" s="2" t="str" cm="1">
        <f t="array" ref="AX100">_xlfn.XLOOKUP($A100&amp;AX$5,'[1]NBA-Data-1980-2019'!$B$1:$B$16305&amp;'[1]NBA-Data-1980-2019'!$A$1:$A$16305,'[1]NBA-Data-1980-2019'!$H$1:$H$16305,"",0)</f>
        <v/>
      </c>
      <c r="AY100" s="2" t="str" cm="1">
        <f t="array" ref="AY100">_xlfn.XLOOKUP($A100&amp;AY$5,'[1]NBA-Data-1980-2019'!$B$1:$B$16305&amp;'[1]NBA-Data-1980-2019'!$A$1:$A$16305,'[1]NBA-Data-1980-2019'!$H$1:$H$16305,"",0)</f>
        <v/>
      </c>
      <c r="AZ100" s="2" t="str" cm="1">
        <f t="array" ref="AZ100">_xlfn.XLOOKUP($A100&amp;AZ$5,'[1]NBA-Data-1980-2019'!$B$1:$B$16305&amp;'[1]NBA-Data-1980-2019'!$A$1:$A$16305,'[1]NBA-Data-1980-2019'!$H$1:$H$16305,"",0)</f>
        <v/>
      </c>
      <c r="BA100" s="2" t="str" cm="1">
        <f t="array" ref="BA100">_xlfn.XLOOKUP($A100&amp;BA$5,'[1]NBA-Data-1980-2019'!$B$1:$B$16305&amp;'[1]NBA-Data-1980-2019'!$A$1:$A$16305,'[1]NBA-Data-1980-2019'!$H$1:$H$16305,"",0)</f>
        <v/>
      </c>
      <c r="BB100" s="2" t="str" cm="1">
        <f t="array" ref="BB100">_xlfn.XLOOKUP($A100&amp;BB$5,'[1]NBA-Data-1980-2019'!$B$1:$B$16305&amp;'[1]NBA-Data-1980-2019'!$A$1:$A$16305,'[1]NBA-Data-1980-2019'!$H$1:$H$16305,"",0)</f>
        <v/>
      </c>
      <c r="BC100" s="2" t="str" cm="1">
        <f t="array" ref="BC100">_xlfn.XLOOKUP($A100&amp;BC$5,'[1]NBA-Data-1980-2019'!$B$1:$B$16305&amp;'[1]NBA-Data-1980-2019'!$A$1:$A$16305,'[1]NBA-Data-1980-2019'!$H$1:$H$16305,"",0)</f>
        <v/>
      </c>
      <c r="BD100" s="2" t="str" cm="1">
        <f t="array" ref="BD100">_xlfn.XLOOKUP($A100&amp;BD$5,'[1]NBA-Data-1980-2019'!$B$1:$B$16305&amp;'[1]NBA-Data-1980-2019'!$A$1:$A$16305,'[1]NBA-Data-1980-2019'!$H$1:$H$16305,"",0)</f>
        <v/>
      </c>
      <c r="BE100" s="2" t="str" cm="1">
        <f t="array" ref="BE100">_xlfn.XLOOKUP($A100&amp;BE$5,'[1]NBA-Data-1980-2019'!$B$1:$B$16305&amp;'[1]NBA-Data-1980-2019'!$A$1:$A$16305,'[1]NBA-Data-1980-2019'!$H$1:$H$16305,"",0)</f>
        <v/>
      </c>
      <c r="BF100" s="2" t="str" cm="1">
        <f t="array" ref="BF100">_xlfn.XLOOKUP($A100&amp;BF$5,'[1]NBA-Data-1980-2019'!$B$1:$B$16305&amp;'[1]NBA-Data-1980-2019'!$A$1:$A$16305,'[1]NBA-Data-1980-2019'!$H$1:$H$16305,"",0)</f>
        <v/>
      </c>
      <c r="BG100" s="2" t="str" cm="1">
        <f t="array" ref="BG100">_xlfn.XLOOKUP($A100&amp;BG$5,'[1]NBA-Data-1980-2019'!$B$1:$B$16305&amp;'[1]NBA-Data-1980-2019'!$A$1:$A$16305,'[1]NBA-Data-1980-2019'!$H$1:$H$16305,"",0)</f>
        <v/>
      </c>
      <c r="BH100" s="2" t="str" cm="1">
        <f t="array" ref="BH100">_xlfn.XLOOKUP($A100&amp;BH$5,'[1]NBA-Data-1980-2019'!$B$1:$B$16305&amp;'[1]NBA-Data-1980-2019'!$A$1:$A$16305,'[1]NBA-Data-1980-2019'!$H$1:$H$16305,"",0)</f>
        <v/>
      </c>
      <c r="BI100" s="2" t="str" cm="1">
        <f t="array" ref="BI100">_xlfn.XLOOKUP($A100&amp;BI$5,'[1]NBA-Data-1980-2019'!$B$1:$B$16305&amp;'[1]NBA-Data-1980-2019'!$A$1:$A$16305,'[1]NBA-Data-1980-2019'!$H$1:$H$16305,"",0)</f>
        <v/>
      </c>
      <c r="BJ100" s="2" t="str" cm="1">
        <f t="array" ref="BJ100">_xlfn.XLOOKUP($A100&amp;BJ$5,'[1]NBA-Data-1980-2019'!$B$1:$B$16305&amp;'[1]NBA-Data-1980-2019'!$A$1:$A$16305,'[1]NBA-Data-1980-2019'!$H$1:$H$16305,"",0)</f>
        <v/>
      </c>
      <c r="BK100" s="2" t="str" cm="1">
        <f t="array" ref="BK100">_xlfn.XLOOKUP($A100&amp;BK$5,'[1]NBA-Data-1980-2019'!$B$1:$B$16305&amp;'[1]NBA-Data-1980-2019'!$A$1:$A$16305,'[1]NBA-Data-1980-2019'!$H$1:$H$16305,"",0)</f>
        <v/>
      </c>
      <c r="BL100" s="2" t="str" cm="1">
        <f t="array" ref="BL100">_xlfn.XLOOKUP($A100&amp;BL$5,'[1]NBA-Data-1980-2019'!$B$1:$B$16305&amp;'[1]NBA-Data-1980-2019'!$A$1:$A$16305,'[1]NBA-Data-1980-2019'!$H$1:$H$16305,"",0)</f>
        <v/>
      </c>
      <c r="BM100" s="2" t="str" cm="1">
        <f t="array" ref="BM100">_xlfn.XLOOKUP($A100&amp;BM$5,'[1]NBA-Data-1980-2019'!$B$1:$B$16305&amp;'[1]NBA-Data-1980-2019'!$A$1:$A$16305,'[1]NBA-Data-1980-2019'!$H$1:$H$16305,"",0)</f>
        <v/>
      </c>
      <c r="BN100" s="2" t="str" cm="1">
        <f t="array" ref="BN100">_xlfn.XLOOKUP($A100&amp;BN$5,'[1]NBA-Data-1980-2019'!$B$1:$B$16305&amp;'[1]NBA-Data-1980-2019'!$A$1:$A$16305,'[1]NBA-Data-1980-2019'!$F$1:$F$16305,"",0)</f>
        <v/>
      </c>
      <c r="BO100" s="2" t="str" cm="1">
        <f t="array" ref="BO100">_xlfn.XLOOKUP($A100&amp;BO$5,'[1]NBA-Data-1980-2019'!$B$1:$B$16305&amp;'[1]NBA-Data-1980-2019'!$A$1:$A$16305,'[1]NBA-Data-1980-2019'!$F$1:$F$16305,"",0)</f>
        <v/>
      </c>
      <c r="BP100" s="2" t="str" cm="1">
        <f t="array" ref="BP100">_xlfn.XLOOKUP($A100&amp;BP$5,'[1]NBA-Data-1980-2019'!$B$1:$B$16305&amp;'[1]NBA-Data-1980-2019'!$A$1:$A$16305,'[1]NBA-Data-1980-2019'!$F$1:$F$16305,"",0)</f>
        <v/>
      </c>
      <c r="BQ100" s="2" t="str" cm="1">
        <f t="array" ref="BQ100">_xlfn.XLOOKUP($A100&amp;BQ$5,'[1]NBA-Data-1980-2019'!$B$1:$B$16305&amp;'[1]NBA-Data-1980-2019'!$A$1:$A$16305,'[1]NBA-Data-1980-2019'!$F$1:$F$16305,"",0)</f>
        <v/>
      </c>
      <c r="BR100" s="2" t="str" cm="1">
        <f t="array" ref="BR100">_xlfn.XLOOKUP($A100&amp;BR$5,'[1]NBA-Data-1980-2019'!$B$1:$B$16305&amp;'[1]NBA-Data-1980-2019'!$A$1:$A$16305,'[1]NBA-Data-1980-2019'!$F$1:$F$16305,"",0)</f>
        <v/>
      </c>
      <c r="BS100" s="2" t="str" cm="1">
        <f t="array" ref="BS100">_xlfn.XLOOKUP($A100&amp;BS$5,'[1]NBA-Data-1980-2019'!$B$1:$B$16305&amp;'[1]NBA-Data-1980-2019'!$A$1:$A$16305,'[1]NBA-Data-1980-2019'!$F$1:$F$16305,"",0)</f>
        <v/>
      </c>
      <c r="BT100" s="2" t="str" cm="1">
        <f t="array" ref="BT100">_xlfn.XLOOKUP($A100&amp;BT$5,'[1]NBA-Data-1980-2019'!$B$1:$B$16305&amp;'[1]NBA-Data-1980-2019'!$A$1:$A$16305,'[1]NBA-Data-1980-2019'!$F$1:$F$16305,"",0)</f>
        <v/>
      </c>
      <c r="BU100" s="2" t="str" cm="1">
        <f t="array" ref="BU100">_xlfn.XLOOKUP($A100&amp;BU$5,'[1]NBA-Data-1980-2019'!$B$1:$B$16305&amp;'[1]NBA-Data-1980-2019'!$A$1:$A$16305,'[1]NBA-Data-1980-2019'!$F$1:$F$16305,"",0)</f>
        <v/>
      </c>
      <c r="BV100" s="2" t="str" cm="1">
        <f t="array" ref="BV100">_xlfn.XLOOKUP($A100&amp;BV$5,'[1]NBA-Data-1980-2019'!$B$1:$B$16305&amp;'[1]NBA-Data-1980-2019'!$A$1:$A$16305,'[1]NBA-Data-1980-2019'!$F$1:$F$16305,"",0)</f>
        <v/>
      </c>
      <c r="BW100" s="2" t="str" cm="1">
        <f t="array" ref="BW100">_xlfn.XLOOKUP($A100&amp;BW$5,'[1]NBA-Data-1980-2019'!$B$1:$B$16305&amp;'[1]NBA-Data-1980-2019'!$A$1:$A$16305,'[1]NBA-Data-1980-2019'!$F$1:$F$16305,"",0)</f>
        <v/>
      </c>
      <c r="BX100" s="2" t="str" cm="1">
        <f t="array" ref="BX100">_xlfn.XLOOKUP($A100&amp;BX$5,'[1]NBA-Data-1980-2019'!$B$1:$B$16305&amp;'[1]NBA-Data-1980-2019'!$A$1:$A$16305,'[1]NBA-Data-1980-2019'!$F$1:$F$16305,"",0)</f>
        <v/>
      </c>
      <c r="BY100" s="2" t="str" cm="1">
        <f t="array" ref="BY100">_xlfn.XLOOKUP($A100&amp;BY$5,'[1]NBA-Data-1980-2019'!$B$1:$B$16305&amp;'[1]NBA-Data-1980-2019'!$A$1:$A$16305,'[1]NBA-Data-1980-2019'!$F$1:$F$16305,"",0)</f>
        <v/>
      </c>
      <c r="BZ100" s="2" t="str" cm="1">
        <f t="array" ref="BZ100">_xlfn.XLOOKUP($A100&amp;BZ$5,'[1]NBA-Data-1980-2019'!$B$1:$B$16305&amp;'[1]NBA-Data-1980-2019'!$A$1:$A$16305,'[1]NBA-Data-1980-2019'!$F$1:$F$16305,"",0)</f>
        <v/>
      </c>
      <c r="CA100" s="2" t="str" cm="1">
        <f t="array" ref="CA100">_xlfn.XLOOKUP($A100&amp;CA$5,'[1]NBA-Data-1980-2019'!$B$1:$B$16305&amp;'[1]NBA-Data-1980-2019'!$A$1:$A$16305,'[1]NBA-Data-1980-2019'!$F$1:$F$16305,"",0)</f>
        <v/>
      </c>
      <c r="CB100" s="2" t="str" cm="1">
        <f t="array" ref="CB100">_xlfn.XLOOKUP($A100&amp;CB$5,'[1]NBA-Data-1980-2019'!$B$1:$B$16305&amp;'[1]NBA-Data-1980-2019'!$A$1:$A$16305,'[1]NBA-Data-1980-2019'!$F$1:$F$16305,"",0)</f>
        <v/>
      </c>
      <c r="CC100" s="2" t="str" cm="1">
        <f t="array" ref="CC100">_xlfn.XLOOKUP($A100&amp;CC$5,'[1]NBA-Data-1980-2019'!$B$1:$B$16305&amp;'[1]NBA-Data-1980-2019'!$A$1:$A$16305,'[1]NBA-Data-1980-2019'!$F$1:$F$16305,"",0)</f>
        <v/>
      </c>
      <c r="CD100" s="2" t="str" cm="1">
        <f t="array" ref="CD100">_xlfn.XLOOKUP($A100&amp;CD$5,'[1]NBA-Data-1980-2019'!$B$1:$B$16305&amp;'[1]NBA-Data-1980-2019'!$A$1:$A$16305,'[1]NBA-Data-1980-2019'!$F$1:$F$16305,"",0)</f>
        <v/>
      </c>
      <c r="CE100" s="2" t="str" cm="1">
        <f t="array" ref="CE100">_xlfn.XLOOKUP($A100&amp;CE$5,'[1]NBA-Data-1980-2019'!$B$1:$B$16305&amp;'[1]NBA-Data-1980-2019'!$A$1:$A$16305,'[1]NBA-Data-1980-2019'!$F$1:$F$16305,"",0)</f>
        <v/>
      </c>
      <c r="CF100" s="2" t="str" cm="1">
        <f t="array" ref="CF100">_xlfn.XLOOKUP($A100&amp;CF$5,'[1]NBA-Data-1980-2019'!$B$1:$B$16305&amp;'[1]NBA-Data-1980-2019'!$A$1:$A$16305,'[1]NBA-Data-1980-2019'!$F$1:$F$16305,"",0)</f>
        <v/>
      </c>
      <c r="CG100" s="2" t="str" cm="1">
        <f t="array" ref="CG100">_xlfn.XLOOKUP($A100&amp;CG$5,'[1]NBA-Data-1980-2019'!$B$1:$B$16305&amp;'[1]NBA-Data-1980-2019'!$A$1:$A$16305,'[1]NBA-Data-1980-2019'!$F$1:$F$16305,"",0)</f>
        <v/>
      </c>
      <c r="CH100" s="2" t="str" cm="1">
        <f t="array" ref="CH100">_xlfn.XLOOKUP($A100&amp;CH$5,'[1]NBA-Data-1980-2019'!$B$1:$B$16305&amp;'[1]NBA-Data-1980-2019'!$A$1:$A$16305,'[1]NBA-Data-1980-2019'!$F$1:$F$16305,"",0)</f>
        <v/>
      </c>
      <c r="CI100" s="2" t="str" cm="1">
        <f t="array" ref="CI100">_xlfn.XLOOKUP($A100&amp;CI$5,'[1]NBA-Data-1980-2019'!$B$1:$B$16305&amp;'[1]NBA-Data-1980-2019'!$A$1:$A$16305,'[1]NBA-Data-1980-2019'!$F$1:$F$16305,"",0)</f>
        <v/>
      </c>
      <c r="CJ100" s="2" t="str" cm="1">
        <f t="array" ref="CJ100">_xlfn.XLOOKUP($A100&amp;CJ$5,'[1]NBA-Data-1980-2019'!$B$1:$B$16305&amp;'[1]NBA-Data-1980-2019'!$A$1:$A$16305,'[1]NBA-Data-1980-2019'!$F$1:$F$16305,"",0)</f>
        <v/>
      </c>
      <c r="CK100" s="2" t="str" cm="1">
        <f t="array" ref="CK100">_xlfn.XLOOKUP($A100&amp;CK$5,'[1]NBA-Data-1980-2019'!$B$1:$B$16305&amp;'[1]NBA-Data-1980-2019'!$A$1:$A$16305,'[1]NBA-Data-1980-2019'!$F$1:$F$16305,"",0)</f>
        <v/>
      </c>
      <c r="CL100" s="2" t="str" cm="1">
        <f t="array" ref="CL100">_xlfn.XLOOKUP($A100&amp;CL$5,'[1]NBA-Data-1980-2019'!$B$1:$B$16305&amp;'[1]NBA-Data-1980-2019'!$A$1:$A$16305,'[1]NBA-Data-1980-2019'!$F$1:$F$16305,"",0)</f>
        <v/>
      </c>
      <c r="CM100" s="2" t="str" cm="1">
        <f t="array" ref="CM100">_xlfn.XLOOKUP($A100&amp;CM$5,'[1]NBA-Data-1980-2019'!$B$1:$B$16305&amp;'[1]NBA-Data-1980-2019'!$A$1:$A$16305,'[1]NBA-Data-1980-2019'!$F$1:$F$16305,"",0)</f>
        <v/>
      </c>
      <c r="CN100" s="2" t="str" cm="1">
        <f t="array" ref="CN100">_xlfn.XLOOKUP($A100&amp;CN$5,'[1]NBA-Data-1980-2019'!$B$1:$B$16305&amp;'[1]NBA-Data-1980-2019'!$A$1:$A$16305,'[1]NBA-Data-1980-2019'!$F$1:$F$16305,"",0)</f>
        <v/>
      </c>
      <c r="CO100" s="2" t="str" cm="1">
        <f t="array" ref="CO100">_xlfn.XLOOKUP($A100&amp;CO$5,'[1]NBA-Data-1980-2019'!$B$1:$B$16305&amp;'[1]NBA-Data-1980-2019'!$A$1:$A$16305,'[1]NBA-Data-1980-2019'!$F$1:$F$16305,"",0)</f>
        <v/>
      </c>
      <c r="CP100" s="2" t="str" cm="1">
        <f t="array" ref="CP100">_xlfn.XLOOKUP($A100&amp;CP$5,'[1]NBA-Data-1980-2019'!$B$1:$B$16305&amp;'[1]NBA-Data-1980-2019'!$A$1:$A$16305,'[1]NBA-Data-1980-2019'!$F$1:$F$16305,"",0)</f>
        <v/>
      </c>
      <c r="CQ100" s="2" t="str" cm="1">
        <f t="array" ref="CQ100">_xlfn.XLOOKUP($A100&amp;CQ$5,'[1]NBA-Data-1980-2019'!$B$1:$B$16305&amp;'[1]NBA-Data-1980-2019'!$A$1:$A$16305,'[1]NBA-Data-1980-2019'!$F$1:$F$16305,"",0)</f>
        <v/>
      </c>
      <c r="CR100" s="2" t="str" cm="1">
        <f t="array" ref="CR100">_xlfn.XLOOKUP($A100&amp;CR$5,'[1]NBA-Data-1980-2019'!$B$1:$B$16305&amp;'[1]NBA-Data-1980-2019'!$A$1:$A$16305,'[1]NBA-Data-1980-2019'!$F$1:$F$16305,"",0)</f>
        <v/>
      </c>
      <c r="CS100" s="2" t="str" cm="1">
        <f t="array" ref="CS100">_xlfn.XLOOKUP($A100&amp;CS$5,'[1]NBA-Data-1980-2019'!$B$1:$B$16305&amp;'[1]NBA-Data-1980-2019'!$A$1:$A$16305,'[1]NBA-Data-1980-2019'!$F$1:$F$16305,"",0)</f>
        <v/>
      </c>
      <c r="CU100" s="2" t="str">
        <f>_xlfn.XLOOKUP($A100,TEAMS!$G$1:$G$839,TEAMS!$H$1:$H$839,"",0)</f>
        <v>C</v>
      </c>
      <c r="CV100" s="2" t="str">
        <f>_xlfn.XLOOKUP($CU100,DASHBOARD!$B$22:$B$27,DASHBOARD!$C$22:$C$27,"",0)</f>
        <v>CENTER</v>
      </c>
      <c r="CY100" s="63">
        <f>SUMIFS('[1]NBA-Data-1980-2019'!$G$1:$G$16305,'[1]NBA-Data-1980-2019'!$B$1:$B$16305,$A100,'[1]NBA-Data-1980-2019'!$A$1:$A$16305,CY$9)</f>
        <v>0</v>
      </c>
      <c r="CZ100" s="63">
        <f>SUMIFS('[1]NBA-Data-1980-2019'!$G$1:$G$16305,'[1]NBA-Data-1980-2019'!$B$1:$B$16305,$A100,'[1]NBA-Data-1980-2019'!$A$1:$A$16305,CZ$9)</f>
        <v>0</v>
      </c>
      <c r="DA100" s="63">
        <f>SUMIFS('[1]NBA-Data-1980-2019'!$G$1:$G$16305,'[1]NBA-Data-1980-2019'!$B$1:$B$16305,$A100,'[1]NBA-Data-1980-2019'!$A$1:$A$16305,DA$9)</f>
        <v>0</v>
      </c>
      <c r="DB100" s="63">
        <f>SUMIFS('[1]NBA-Data-1980-2019'!$G$1:$G$16305,'[1]NBA-Data-1980-2019'!$B$1:$B$16305,$A100,'[1]NBA-Data-1980-2019'!$A$1:$A$16305,DB$9)</f>
        <v>0</v>
      </c>
      <c r="DC100" s="63">
        <f>SUMIFS('[1]NBA-Data-1980-2019'!$G$1:$G$16305,'[1]NBA-Data-1980-2019'!$B$1:$B$16305,$A100,'[1]NBA-Data-1980-2019'!$A$1:$A$16305,DC$9)</f>
        <v>0</v>
      </c>
      <c r="DD100" s="63">
        <f>SUMIFS('[1]NBA-Data-1980-2019'!$G$1:$G$16305,'[1]NBA-Data-1980-2019'!$B$1:$B$16305,$A100,'[1]NBA-Data-1980-2019'!$A$1:$A$16305,DD$9)</f>
        <v>0</v>
      </c>
      <c r="DE100" s="63">
        <f>SUMIFS('[1]NBA-Data-1980-2019'!$G$1:$G$16305,'[1]NBA-Data-1980-2019'!$B$1:$B$16305,$A100,'[1]NBA-Data-1980-2019'!$A$1:$A$16305,DE$9)</f>
        <v>0</v>
      </c>
      <c r="DF100" s="63">
        <f>SUMIFS('[1]NBA-Data-1980-2019'!$G$1:$G$16305,'[1]NBA-Data-1980-2019'!$B$1:$B$16305,$A100,'[1]NBA-Data-1980-2019'!$A$1:$A$16305,DF$9)</f>
        <v>0</v>
      </c>
      <c r="DG100" s="63">
        <f>SUMIFS('[1]NBA-Data-1980-2019'!$G$1:$G$16305,'[1]NBA-Data-1980-2019'!$B$1:$B$16305,$A100,'[1]NBA-Data-1980-2019'!$A$1:$A$16305,DG$9)</f>
        <v>0</v>
      </c>
      <c r="DH100" s="63">
        <f>SUMIFS('[1]NBA-Data-1980-2019'!$G$1:$G$16305,'[1]NBA-Data-1980-2019'!$B$1:$B$16305,$A100,'[1]NBA-Data-1980-2019'!$A$1:$A$16305,DH$9)</f>
        <v>0</v>
      </c>
      <c r="DI100" s="63">
        <f>SUMIFS('[1]NBA-Data-1980-2019'!$G$1:$G$16305,'[1]NBA-Data-1980-2019'!$B$1:$B$16305,$A100,'[1]NBA-Data-1980-2019'!$A$1:$A$16305,DI$9)</f>
        <v>0</v>
      </c>
      <c r="DJ100" s="63">
        <f>SUMIFS('[1]NBA-Data-1980-2019'!$G$1:$G$16305,'[1]NBA-Data-1980-2019'!$B$1:$B$16305,$A100,'[1]NBA-Data-1980-2019'!$A$1:$A$16305,DJ$9)</f>
        <v>0</v>
      </c>
      <c r="DK100" s="63">
        <f>SUMIFS('[1]NBA-Data-1980-2019'!$G$1:$G$16305,'[1]NBA-Data-1980-2019'!$B$1:$B$16305,$A100,'[1]NBA-Data-1980-2019'!$A$1:$A$16305,DK$9)</f>
        <v>0</v>
      </c>
      <c r="DL100" s="63">
        <f>SUMIFS('[1]NBA-Data-1980-2019'!$G$1:$G$16305,'[1]NBA-Data-1980-2019'!$B$1:$B$16305,$A100,'[1]NBA-Data-1980-2019'!$A$1:$A$16305,DL$9)</f>
        <v>0</v>
      </c>
      <c r="DM100" s="63">
        <f>SUMIFS('[1]NBA-Data-1980-2019'!$G$1:$G$16305,'[1]NBA-Data-1980-2019'!$B$1:$B$16305,$A100,'[1]NBA-Data-1980-2019'!$A$1:$A$16305,DM$9)</f>
        <v>0</v>
      </c>
      <c r="DN100" s="63">
        <f>SUMIFS('[1]NBA-Data-1980-2019'!$G$1:$G$16305,'[1]NBA-Data-1980-2019'!$B$1:$B$16305,$A100,'[1]NBA-Data-1980-2019'!$A$1:$A$16305,DN$9)</f>
        <v>0</v>
      </c>
      <c r="DO100" s="63">
        <f>SUMIFS('[1]NBA-Data-1980-2019'!$G$1:$G$16305,'[1]NBA-Data-1980-2019'!$B$1:$B$16305,$A100,'[1]NBA-Data-1980-2019'!$A$1:$A$16305,DO$9)</f>
        <v>0</v>
      </c>
      <c r="DP100" s="63">
        <f>SUMIFS('[1]NBA-Data-1980-2019'!$G$1:$G$16305,'[1]NBA-Data-1980-2019'!$B$1:$B$16305,$A100,'[1]NBA-Data-1980-2019'!$A$1:$A$16305,DP$9)</f>
        <v>0</v>
      </c>
      <c r="DQ100" s="63">
        <f>SUMIFS('[1]NBA-Data-1980-2019'!$G$1:$G$16305,'[1]NBA-Data-1980-2019'!$B$1:$B$16305,$A100,'[1]NBA-Data-1980-2019'!$A$1:$A$16305,DQ$9)</f>
        <v>0</v>
      </c>
      <c r="DR100" s="63">
        <f>SUMIFS('[1]NBA-Data-1980-2019'!$G$1:$G$16305,'[1]NBA-Data-1980-2019'!$B$1:$B$16305,$A100,'[1]NBA-Data-1980-2019'!$A$1:$A$16305,DR$9)</f>
        <v>0</v>
      </c>
      <c r="DS100" s="63">
        <f>SUMIFS('[1]NBA-Data-1980-2019'!$G$1:$G$16305,'[1]NBA-Data-1980-2019'!$B$1:$B$16305,$A100,'[1]NBA-Data-1980-2019'!$A$1:$A$16305,DS$9)</f>
        <v>0</v>
      </c>
      <c r="DT100" s="63">
        <f>SUMIFS('[1]NBA-Data-1980-2019'!$G$1:$G$16305,'[1]NBA-Data-1980-2019'!$B$1:$B$16305,$A100,'[1]NBA-Data-1980-2019'!$A$1:$A$16305,DT$9)</f>
        <v>0</v>
      </c>
      <c r="DU100" s="63">
        <f>SUMIFS('[1]NBA-Data-1980-2019'!$G$1:$G$16305,'[1]NBA-Data-1980-2019'!$B$1:$B$16305,$A100,'[1]NBA-Data-1980-2019'!$A$1:$A$16305,DU$9)</f>
        <v>0</v>
      </c>
      <c r="DV100" s="63">
        <f>SUMIFS('[1]NBA-Data-1980-2019'!$G$1:$G$16305,'[1]NBA-Data-1980-2019'!$B$1:$B$16305,$A100,'[1]NBA-Data-1980-2019'!$A$1:$A$16305,DV$9)</f>
        <v>0</v>
      </c>
      <c r="DW100" s="63">
        <f>SUMIFS('[1]NBA-Data-1980-2019'!$G$1:$G$16305,'[1]NBA-Data-1980-2019'!$B$1:$B$16305,$A100,'[1]NBA-Data-1980-2019'!$A$1:$A$16305,DW$9)</f>
        <v>0</v>
      </c>
      <c r="DX100" s="63">
        <f>SUMIFS('[1]NBA-Data-1980-2019'!$G$1:$G$16305,'[1]NBA-Data-1980-2019'!$B$1:$B$16305,$A100,'[1]NBA-Data-1980-2019'!$A$1:$A$16305,DX$9)</f>
        <v>0</v>
      </c>
      <c r="DY100" s="63">
        <f>SUMIFS('[1]NBA-Data-1980-2019'!$G$1:$G$16305,'[1]NBA-Data-1980-2019'!$B$1:$B$16305,$A100,'[1]NBA-Data-1980-2019'!$A$1:$A$16305,DY$9)</f>
        <v>0</v>
      </c>
      <c r="DZ100" s="63">
        <f>SUMIFS('[1]NBA-Data-1980-2019'!$G$1:$G$16305,'[1]NBA-Data-1980-2019'!$B$1:$B$16305,$A100,'[1]NBA-Data-1980-2019'!$A$1:$A$16305,DZ$9)</f>
        <v>0</v>
      </c>
      <c r="EA100" s="63">
        <f>SUMIFS('[1]NBA-Data-1980-2019'!$G$1:$G$16305,'[1]NBA-Data-1980-2019'!$B$1:$B$16305,$A100,'[1]NBA-Data-1980-2019'!$A$1:$A$16305,EA$9)</f>
        <v>0</v>
      </c>
      <c r="EB100" s="63">
        <f>SUMIFS('[1]NBA-Data-1980-2019'!$G$1:$G$16305,'[1]NBA-Data-1980-2019'!$B$1:$B$16305,$A100,'[1]NBA-Data-1980-2019'!$A$1:$A$16305,EB$9)</f>
        <v>0</v>
      </c>
      <c r="EC100" s="63">
        <f>SUMIFS('[1]NBA-Data-1980-2019'!$G$1:$G$16305,'[1]NBA-Data-1980-2019'!$B$1:$B$16305,$A100,'[1]NBA-Data-1980-2019'!$A$1:$A$16305,EC$9)</f>
        <v>0</v>
      </c>
      <c r="ED100" s="63">
        <f>SUMIFS('[1]NBA-Data-1980-2019'!$G$1:$G$16305,'[1]NBA-Data-1980-2019'!$B$1:$B$16305,$A100,'[1]NBA-Data-1980-2019'!$A$1:$A$16305,ED$9)</f>
        <v>0</v>
      </c>
      <c r="EH100" s="2" t="s">
        <v>1486</v>
      </c>
    </row>
    <row r="101" spans="1:165" x14ac:dyDescent="0.2">
      <c r="A101" s="2" t="s">
        <v>833</v>
      </c>
      <c r="B101" s="2" t="str" cm="1">
        <f t="array" ref="B101">_xlfn.XLOOKUP($A101&amp;B$5,'[1]NBA-Data-1980-2019'!$B$1:$B$16305&amp;'[1]NBA-Data-1980-2019'!$A$1:$A$16305,'[1]NBA-Data-1980-2019'!$D$1:$D$16305,"",0)</f>
        <v/>
      </c>
      <c r="C101" s="2" t="str" cm="1">
        <f t="array" ref="C101">_xlfn.XLOOKUP($A101&amp;C$5,'[1]NBA-Data-1980-2019'!$B$1:$B$16305&amp;'[1]NBA-Data-1980-2019'!$A$1:$A$16305,'[1]NBA-Data-1980-2019'!$D$1:$D$16305,"",0)</f>
        <v/>
      </c>
      <c r="D101" s="2" t="str" cm="1">
        <f t="array" ref="D101">_xlfn.XLOOKUP($A101&amp;D$5,'[1]NBA-Data-1980-2019'!$B$1:$B$16305&amp;'[1]NBA-Data-1980-2019'!$A$1:$A$16305,'[1]NBA-Data-1980-2019'!$D$1:$D$16305,"",0)</f>
        <v/>
      </c>
      <c r="E101" s="2" t="str" cm="1">
        <f t="array" ref="E101">_xlfn.XLOOKUP($A101&amp;E$5,'[1]NBA-Data-1980-2019'!$B$1:$B$16305&amp;'[1]NBA-Data-1980-2019'!$A$1:$A$16305,'[1]NBA-Data-1980-2019'!$D$1:$D$16305,"",0)</f>
        <v/>
      </c>
      <c r="F101" s="2" t="str" cm="1">
        <f t="array" ref="F101">_xlfn.XLOOKUP($A101&amp;F$5,'[1]NBA-Data-1980-2019'!$B$1:$B$16305&amp;'[1]NBA-Data-1980-2019'!$A$1:$A$16305,'[1]NBA-Data-1980-2019'!$D$1:$D$16305,"",0)</f>
        <v/>
      </c>
      <c r="G101" s="2" t="str" cm="1">
        <f t="array" ref="G101">_xlfn.XLOOKUP($A101&amp;G$5,'[1]NBA-Data-1980-2019'!$B$1:$B$16305&amp;'[1]NBA-Data-1980-2019'!$A$1:$A$16305,'[1]NBA-Data-1980-2019'!$D$1:$D$16305,"",0)</f>
        <v/>
      </c>
      <c r="H101" s="2" t="str" cm="1">
        <f t="array" ref="H101">_xlfn.XLOOKUP($A101&amp;H$5,'[1]NBA-Data-1980-2019'!$B$1:$B$16305&amp;'[1]NBA-Data-1980-2019'!$A$1:$A$16305,'[1]NBA-Data-1980-2019'!$D$1:$D$16305,"",0)</f>
        <v/>
      </c>
      <c r="I101" s="2" t="str" cm="1">
        <f t="array" ref="I101">_xlfn.XLOOKUP($A101&amp;I$5,'[1]NBA-Data-1980-2019'!$B$1:$B$16305&amp;'[1]NBA-Data-1980-2019'!$A$1:$A$16305,'[1]NBA-Data-1980-2019'!$D$1:$D$16305,"",0)</f>
        <v/>
      </c>
      <c r="J101" s="2" t="str" cm="1">
        <f t="array" ref="J101">_xlfn.XLOOKUP($A101&amp;J$5,'[1]NBA-Data-1980-2019'!$B$1:$B$16305&amp;'[1]NBA-Data-1980-2019'!$A$1:$A$16305,'[1]NBA-Data-1980-2019'!$D$1:$D$16305,"",0)</f>
        <v/>
      </c>
      <c r="K101" s="2" t="str" cm="1">
        <f t="array" ref="K101">_xlfn.XLOOKUP($A101&amp;K$5,'[1]NBA-Data-1980-2019'!$B$1:$B$16305&amp;'[1]NBA-Data-1980-2019'!$A$1:$A$16305,'[1]NBA-Data-1980-2019'!$D$1:$D$16305,"",0)</f>
        <v/>
      </c>
      <c r="L101" s="2" t="str" cm="1">
        <f t="array" ref="L101">_xlfn.XLOOKUP($A101&amp;L$5,'[1]NBA-Data-1980-2019'!$B$1:$B$16305&amp;'[1]NBA-Data-1980-2019'!$A$1:$A$16305,'[1]NBA-Data-1980-2019'!$D$1:$D$16305,"",0)</f>
        <v/>
      </c>
      <c r="M101" s="2" t="str" cm="1">
        <f t="array" ref="M101">_xlfn.XLOOKUP($A101&amp;M$5,'[1]NBA-Data-1980-2019'!$B$1:$B$16305&amp;'[1]NBA-Data-1980-2019'!$A$1:$A$16305,'[1]NBA-Data-1980-2019'!$D$1:$D$16305,"",0)</f>
        <v/>
      </c>
      <c r="N101" s="2" t="str" cm="1">
        <f t="array" ref="N101">_xlfn.XLOOKUP($A101&amp;N$5,'[1]NBA-Data-1980-2019'!$B$1:$B$16305&amp;'[1]NBA-Data-1980-2019'!$A$1:$A$16305,'[1]NBA-Data-1980-2019'!$D$1:$D$16305,"",0)</f>
        <v/>
      </c>
      <c r="O101" s="2" t="str" cm="1">
        <f t="array" ref="O101">_xlfn.XLOOKUP($A101&amp;O$5,'[1]NBA-Data-1980-2019'!$B$1:$B$16305&amp;'[1]NBA-Data-1980-2019'!$A$1:$A$16305,'[1]NBA-Data-1980-2019'!$D$1:$D$16305,"",0)</f>
        <v/>
      </c>
      <c r="P101" s="2" t="str" cm="1">
        <f t="array" ref="P101">_xlfn.XLOOKUP($A101&amp;P$5,'[1]NBA-Data-1980-2019'!$B$1:$B$16305&amp;'[1]NBA-Data-1980-2019'!$A$1:$A$16305,'[1]NBA-Data-1980-2019'!$D$1:$D$16305,"",0)</f>
        <v/>
      </c>
      <c r="Q101" s="2" t="str" cm="1">
        <f t="array" ref="Q101">_xlfn.XLOOKUP($A101&amp;Q$5,'[1]NBA-Data-1980-2019'!$B$1:$B$16305&amp;'[1]NBA-Data-1980-2019'!$A$1:$A$16305,'[1]NBA-Data-1980-2019'!$D$1:$D$16305,"",0)</f>
        <v/>
      </c>
      <c r="R101" s="2" t="str" cm="1">
        <f t="array" ref="R101">_xlfn.XLOOKUP($A101&amp;R$5,'[1]NBA-Data-1980-2019'!$B$1:$B$16305&amp;'[1]NBA-Data-1980-2019'!$A$1:$A$16305,'[1]NBA-Data-1980-2019'!$D$1:$D$16305,"",0)</f>
        <v/>
      </c>
      <c r="S101" s="2" t="str" cm="1">
        <f t="array" ref="S101">_xlfn.XLOOKUP($A101&amp;S$5,'[1]NBA-Data-1980-2019'!$B$1:$B$16305&amp;'[1]NBA-Data-1980-2019'!$A$1:$A$16305,'[1]NBA-Data-1980-2019'!$D$1:$D$16305,"",0)</f>
        <v/>
      </c>
      <c r="T101" s="2" t="str" cm="1">
        <f t="array" ref="T101">_xlfn.XLOOKUP($A101&amp;T$5,'[1]NBA-Data-1980-2019'!$B$1:$B$16305&amp;'[1]NBA-Data-1980-2019'!$A$1:$A$16305,'[1]NBA-Data-1980-2019'!$D$1:$D$16305,"",0)</f>
        <v/>
      </c>
      <c r="U101" s="2" t="str" cm="1">
        <f t="array" ref="U101">_xlfn.XLOOKUP($A101&amp;U$5,'[1]NBA-Data-1980-2019'!$B$1:$B$16305&amp;'[1]NBA-Data-1980-2019'!$A$1:$A$16305,'[1]NBA-Data-1980-2019'!$D$1:$D$16305,"",0)</f>
        <v/>
      </c>
      <c r="V101" s="2" t="str" cm="1">
        <f t="array" ref="V101">_xlfn.XLOOKUP($A101&amp;V$5,'[1]NBA-Data-1980-2019'!$B$1:$B$16305&amp;'[1]NBA-Data-1980-2019'!$A$1:$A$16305,'[1]NBA-Data-1980-2019'!$D$1:$D$16305,"",0)</f>
        <v/>
      </c>
      <c r="W101" s="2" t="str" cm="1">
        <f t="array" ref="W101">_xlfn.XLOOKUP($A101&amp;W$5,'[1]NBA-Data-1980-2019'!$B$1:$B$16305&amp;'[1]NBA-Data-1980-2019'!$A$1:$A$16305,'[1]NBA-Data-1980-2019'!$D$1:$D$16305,"",0)</f>
        <v>MIA</v>
      </c>
      <c r="X101" s="2" t="str" cm="1">
        <f t="array" ref="X101">_xlfn.XLOOKUP($A101&amp;X$5,'[1]NBA-Data-1980-2019'!$B$1:$B$16305&amp;'[1]NBA-Data-1980-2019'!$A$1:$A$16305,'[1]NBA-Data-1980-2019'!$D$1:$D$16305,"",0)</f>
        <v>TOT</v>
      </c>
      <c r="Y101" s="2" t="str" cm="1">
        <f t="array" ref="Y101">_xlfn.XLOOKUP($A101&amp;Y$5,'[1]NBA-Data-1980-2019'!$B$1:$B$16305&amp;'[1]NBA-Data-1980-2019'!$A$1:$A$16305,'[1]NBA-Data-1980-2019'!$D$1:$D$16305,"",0)</f>
        <v>ATL</v>
      </c>
      <c r="Z101" s="2" t="str" cm="1">
        <f t="array" ref="Z101">_xlfn.XLOOKUP($A101&amp;Z$5,'[1]NBA-Data-1980-2019'!$B$1:$B$16305&amp;'[1]NBA-Data-1980-2019'!$A$1:$A$16305,'[1]NBA-Data-1980-2019'!$D$1:$D$16305,"",0)</f>
        <v/>
      </c>
      <c r="AA101" s="2" t="str" cm="1">
        <f t="array" ref="AA101">_xlfn.XLOOKUP($A101&amp;AA$5,'[1]NBA-Data-1980-2019'!$B$1:$B$16305&amp;'[1]NBA-Data-1980-2019'!$A$1:$A$16305,'[1]NBA-Data-1980-2019'!$D$1:$D$16305,"",0)</f>
        <v/>
      </c>
      <c r="AB101" s="2" t="str" cm="1">
        <f t="array" ref="AB101">_xlfn.XLOOKUP($A101&amp;AB$5,'[1]NBA-Data-1980-2019'!$B$1:$B$16305&amp;'[1]NBA-Data-1980-2019'!$A$1:$A$16305,'[1]NBA-Data-1980-2019'!$D$1:$D$16305,"",0)</f>
        <v/>
      </c>
      <c r="AC101" s="2" t="str" cm="1">
        <f t="array" ref="AC101">_xlfn.XLOOKUP($A101&amp;AC$5,'[1]NBA-Data-1980-2019'!$B$1:$B$16305&amp;'[1]NBA-Data-1980-2019'!$A$1:$A$16305,'[1]NBA-Data-1980-2019'!$D$1:$D$16305,"",0)</f>
        <v/>
      </c>
      <c r="AD101" s="2" t="str" cm="1">
        <f t="array" ref="AD101">_xlfn.XLOOKUP($A101&amp;AD$5,'[1]NBA-Data-1980-2019'!$B$1:$B$16305&amp;'[1]NBA-Data-1980-2019'!$A$1:$A$16305,'[1]NBA-Data-1980-2019'!$D$1:$D$16305,"",0)</f>
        <v/>
      </c>
      <c r="AE101" s="2" t="str" cm="1">
        <f t="array" ref="AE101">_xlfn.XLOOKUP($A101&amp;AE$5,'[1]NBA-Data-1980-2019'!$B$1:$B$16305&amp;'[1]NBA-Data-1980-2019'!$A$1:$A$16305,'[1]NBA-Data-1980-2019'!$D$1:$D$16305,"",0)</f>
        <v/>
      </c>
      <c r="AF101" s="2" t="str" cm="1">
        <f t="array" ref="AF101">_xlfn.XLOOKUP($A101&amp;AF$5,'[1]NBA-Data-1980-2019'!$B$1:$B$16305&amp;'[1]NBA-Data-1980-2019'!$A$1:$A$16305,'[1]NBA-Data-1980-2019'!$D$1:$D$16305,"",0)</f>
        <v/>
      </c>
      <c r="AG101" s="2" t="str" cm="1">
        <f t="array" ref="AG101">_xlfn.XLOOKUP($A101&amp;AG$5,'[1]NBA-Data-1980-2019'!$B$1:$B$16305&amp;'[1]NBA-Data-1980-2019'!$A$1:$A$16305,'[1]NBA-Data-1980-2019'!$D$1:$D$16305,"",0)</f>
        <v/>
      </c>
      <c r="AH101" s="2" t="str" cm="1">
        <f t="array" ref="AH101">_xlfn.XLOOKUP($A101&amp;AH$5,'[1]NBA-Data-1980-2019'!$B$1:$B$16305&amp;'[1]NBA-Data-1980-2019'!$A$1:$A$16305,'[1]NBA-Data-1980-2019'!$H$1:$H$16305,"",0)</f>
        <v/>
      </c>
      <c r="AI101" s="2" t="str" cm="1">
        <f t="array" ref="AI101">_xlfn.XLOOKUP($A101&amp;AI$5,'[1]NBA-Data-1980-2019'!$B$1:$B$16305&amp;'[1]NBA-Data-1980-2019'!$A$1:$A$16305,'[1]NBA-Data-1980-2019'!$H$1:$H$16305,"",0)</f>
        <v/>
      </c>
      <c r="AJ101" s="2" t="str" cm="1">
        <f t="array" ref="AJ101">_xlfn.XLOOKUP($A101&amp;AJ$5,'[1]NBA-Data-1980-2019'!$B$1:$B$16305&amp;'[1]NBA-Data-1980-2019'!$A$1:$A$16305,'[1]NBA-Data-1980-2019'!$H$1:$H$16305,"",0)</f>
        <v/>
      </c>
      <c r="AK101" s="2" t="str" cm="1">
        <f t="array" ref="AK101">_xlfn.XLOOKUP($A101&amp;AK$5,'[1]NBA-Data-1980-2019'!$B$1:$B$16305&amp;'[1]NBA-Data-1980-2019'!$A$1:$A$16305,'[1]NBA-Data-1980-2019'!$H$1:$H$16305,"",0)</f>
        <v/>
      </c>
      <c r="AL101" s="2" t="str" cm="1">
        <f t="array" ref="AL101">_xlfn.XLOOKUP($A101&amp;AL$5,'[1]NBA-Data-1980-2019'!$B$1:$B$16305&amp;'[1]NBA-Data-1980-2019'!$A$1:$A$16305,'[1]NBA-Data-1980-2019'!$H$1:$H$16305,"",0)</f>
        <v/>
      </c>
      <c r="AM101" s="2" t="str" cm="1">
        <f t="array" ref="AM101">_xlfn.XLOOKUP($A101&amp;AM$5,'[1]NBA-Data-1980-2019'!$B$1:$B$16305&amp;'[1]NBA-Data-1980-2019'!$A$1:$A$16305,'[1]NBA-Data-1980-2019'!$H$1:$H$16305,"",0)</f>
        <v/>
      </c>
      <c r="AN101" s="2" t="str" cm="1">
        <f t="array" ref="AN101">_xlfn.XLOOKUP($A101&amp;AN$5,'[1]NBA-Data-1980-2019'!$B$1:$B$16305&amp;'[1]NBA-Data-1980-2019'!$A$1:$A$16305,'[1]NBA-Data-1980-2019'!$H$1:$H$16305,"",0)</f>
        <v/>
      </c>
      <c r="AO101" s="2" t="str" cm="1">
        <f t="array" ref="AO101">_xlfn.XLOOKUP($A101&amp;AO$5,'[1]NBA-Data-1980-2019'!$B$1:$B$16305&amp;'[1]NBA-Data-1980-2019'!$A$1:$A$16305,'[1]NBA-Data-1980-2019'!$H$1:$H$16305,"",0)</f>
        <v/>
      </c>
      <c r="AP101" s="2" t="str" cm="1">
        <f t="array" ref="AP101">_xlfn.XLOOKUP($A101&amp;AP$5,'[1]NBA-Data-1980-2019'!$B$1:$B$16305&amp;'[1]NBA-Data-1980-2019'!$A$1:$A$16305,'[1]NBA-Data-1980-2019'!$H$1:$H$16305,"",0)</f>
        <v/>
      </c>
      <c r="AQ101" s="2" t="str" cm="1">
        <f t="array" ref="AQ101">_xlfn.XLOOKUP($A101&amp;AQ$5,'[1]NBA-Data-1980-2019'!$B$1:$B$16305&amp;'[1]NBA-Data-1980-2019'!$A$1:$A$16305,'[1]NBA-Data-1980-2019'!$H$1:$H$16305,"",0)</f>
        <v/>
      </c>
      <c r="AR101" s="2" t="str" cm="1">
        <f t="array" ref="AR101">_xlfn.XLOOKUP($A101&amp;AR$5,'[1]NBA-Data-1980-2019'!$B$1:$B$16305&amp;'[1]NBA-Data-1980-2019'!$A$1:$A$16305,'[1]NBA-Data-1980-2019'!$H$1:$H$16305,"",0)</f>
        <v/>
      </c>
      <c r="AS101" s="2" t="str" cm="1">
        <f t="array" ref="AS101">_xlfn.XLOOKUP($A101&amp;AS$5,'[1]NBA-Data-1980-2019'!$B$1:$B$16305&amp;'[1]NBA-Data-1980-2019'!$A$1:$A$16305,'[1]NBA-Data-1980-2019'!$H$1:$H$16305,"",0)</f>
        <v/>
      </c>
      <c r="AT101" s="2" t="str" cm="1">
        <f t="array" ref="AT101">_xlfn.XLOOKUP($A101&amp;AT$5,'[1]NBA-Data-1980-2019'!$B$1:$B$16305&amp;'[1]NBA-Data-1980-2019'!$A$1:$A$16305,'[1]NBA-Data-1980-2019'!$H$1:$H$16305,"",0)</f>
        <v/>
      </c>
      <c r="AU101" s="2" t="str" cm="1">
        <f t="array" ref="AU101">_xlfn.XLOOKUP($A101&amp;AU$5,'[1]NBA-Data-1980-2019'!$B$1:$B$16305&amp;'[1]NBA-Data-1980-2019'!$A$1:$A$16305,'[1]NBA-Data-1980-2019'!$H$1:$H$16305,"",0)</f>
        <v/>
      </c>
      <c r="AV101" s="2" t="str" cm="1">
        <f t="array" ref="AV101">_xlfn.XLOOKUP($A101&amp;AV$5,'[1]NBA-Data-1980-2019'!$B$1:$B$16305&amp;'[1]NBA-Data-1980-2019'!$A$1:$A$16305,'[1]NBA-Data-1980-2019'!$H$1:$H$16305,"",0)</f>
        <v/>
      </c>
      <c r="AW101" s="2" t="str" cm="1">
        <f t="array" ref="AW101">_xlfn.XLOOKUP($A101&amp;AW$5,'[1]NBA-Data-1980-2019'!$B$1:$B$16305&amp;'[1]NBA-Data-1980-2019'!$A$1:$A$16305,'[1]NBA-Data-1980-2019'!$H$1:$H$16305,"",0)</f>
        <v/>
      </c>
      <c r="AX101" s="2" t="str" cm="1">
        <f t="array" ref="AX101">_xlfn.XLOOKUP($A101&amp;AX$5,'[1]NBA-Data-1980-2019'!$B$1:$B$16305&amp;'[1]NBA-Data-1980-2019'!$A$1:$A$16305,'[1]NBA-Data-1980-2019'!$H$1:$H$16305,"",0)</f>
        <v/>
      </c>
      <c r="AY101" s="2" t="str" cm="1">
        <f t="array" ref="AY101">_xlfn.XLOOKUP($A101&amp;AY$5,'[1]NBA-Data-1980-2019'!$B$1:$B$16305&amp;'[1]NBA-Data-1980-2019'!$A$1:$A$16305,'[1]NBA-Data-1980-2019'!$H$1:$H$16305,"",0)</f>
        <v/>
      </c>
      <c r="AZ101" s="2" t="str" cm="1">
        <f t="array" ref="AZ101">_xlfn.XLOOKUP($A101&amp;AZ$5,'[1]NBA-Data-1980-2019'!$B$1:$B$16305&amp;'[1]NBA-Data-1980-2019'!$A$1:$A$16305,'[1]NBA-Data-1980-2019'!$H$1:$H$16305,"",0)</f>
        <v/>
      </c>
      <c r="BA101" s="2" t="str" cm="1">
        <f t="array" ref="BA101">_xlfn.XLOOKUP($A101&amp;BA$5,'[1]NBA-Data-1980-2019'!$B$1:$B$16305&amp;'[1]NBA-Data-1980-2019'!$A$1:$A$16305,'[1]NBA-Data-1980-2019'!$H$1:$H$16305,"",0)</f>
        <v/>
      </c>
      <c r="BB101" s="2" t="str" cm="1">
        <f t="array" ref="BB101">_xlfn.XLOOKUP($A101&amp;BB$5,'[1]NBA-Data-1980-2019'!$B$1:$B$16305&amp;'[1]NBA-Data-1980-2019'!$A$1:$A$16305,'[1]NBA-Data-1980-2019'!$H$1:$H$16305,"",0)</f>
        <v/>
      </c>
      <c r="BC101" s="2" cm="1">
        <f t="array" ref="BC101">_xlfn.XLOOKUP($A101&amp;BC$5,'[1]NBA-Data-1980-2019'!$B$1:$B$16305&amp;'[1]NBA-Data-1980-2019'!$A$1:$A$16305,'[1]NBA-Data-1980-2019'!$H$1:$H$16305,"",0)</f>
        <v>301</v>
      </c>
      <c r="BD101" s="2" cm="1">
        <f t="array" ref="BD101">_xlfn.XLOOKUP($A101&amp;BD$5,'[1]NBA-Data-1980-2019'!$B$1:$B$16305&amp;'[1]NBA-Data-1980-2019'!$A$1:$A$16305,'[1]NBA-Data-1980-2019'!$H$1:$H$16305,"",0)</f>
        <v>31.9</v>
      </c>
      <c r="BE101" s="2" cm="1">
        <f t="array" ref="BE101">_xlfn.XLOOKUP($A101&amp;BE$5,'[1]NBA-Data-1980-2019'!$B$1:$B$16305&amp;'[1]NBA-Data-1980-2019'!$A$1:$A$16305,'[1]NBA-Data-1980-2019'!$H$1:$H$16305,"",0)</f>
        <v>3</v>
      </c>
      <c r="BF101" s="2" t="str" cm="1">
        <f t="array" ref="BF101">_xlfn.XLOOKUP($A101&amp;BF$5,'[1]NBA-Data-1980-2019'!$B$1:$B$16305&amp;'[1]NBA-Data-1980-2019'!$A$1:$A$16305,'[1]NBA-Data-1980-2019'!$H$1:$H$16305,"",0)</f>
        <v/>
      </c>
      <c r="BG101" s="2" t="str" cm="1">
        <f t="array" ref="BG101">_xlfn.XLOOKUP($A101&amp;BG$5,'[1]NBA-Data-1980-2019'!$B$1:$B$16305&amp;'[1]NBA-Data-1980-2019'!$A$1:$A$16305,'[1]NBA-Data-1980-2019'!$H$1:$H$16305,"",0)</f>
        <v/>
      </c>
      <c r="BH101" s="2" t="str" cm="1">
        <f t="array" ref="BH101">_xlfn.XLOOKUP($A101&amp;BH$5,'[1]NBA-Data-1980-2019'!$B$1:$B$16305&amp;'[1]NBA-Data-1980-2019'!$A$1:$A$16305,'[1]NBA-Data-1980-2019'!$H$1:$H$16305,"",0)</f>
        <v/>
      </c>
      <c r="BI101" s="2" t="str" cm="1">
        <f t="array" ref="BI101">_xlfn.XLOOKUP($A101&amp;BI$5,'[1]NBA-Data-1980-2019'!$B$1:$B$16305&amp;'[1]NBA-Data-1980-2019'!$A$1:$A$16305,'[1]NBA-Data-1980-2019'!$H$1:$H$16305,"",0)</f>
        <v/>
      </c>
      <c r="BJ101" s="2" t="str" cm="1">
        <f t="array" ref="BJ101">_xlfn.XLOOKUP($A101&amp;BJ$5,'[1]NBA-Data-1980-2019'!$B$1:$B$16305&amp;'[1]NBA-Data-1980-2019'!$A$1:$A$16305,'[1]NBA-Data-1980-2019'!$H$1:$H$16305,"",0)</f>
        <v/>
      </c>
      <c r="BK101" s="2" t="str" cm="1">
        <f t="array" ref="BK101">_xlfn.XLOOKUP($A101&amp;BK$5,'[1]NBA-Data-1980-2019'!$B$1:$B$16305&amp;'[1]NBA-Data-1980-2019'!$A$1:$A$16305,'[1]NBA-Data-1980-2019'!$H$1:$H$16305,"",0)</f>
        <v/>
      </c>
      <c r="BL101" s="2" t="str" cm="1">
        <f t="array" ref="BL101">_xlfn.XLOOKUP($A101&amp;BL$5,'[1]NBA-Data-1980-2019'!$B$1:$B$16305&amp;'[1]NBA-Data-1980-2019'!$A$1:$A$16305,'[1]NBA-Data-1980-2019'!$H$1:$H$16305,"",0)</f>
        <v/>
      </c>
      <c r="BM101" s="2" t="str" cm="1">
        <f t="array" ref="BM101">_xlfn.XLOOKUP($A101&amp;BM$5,'[1]NBA-Data-1980-2019'!$B$1:$B$16305&amp;'[1]NBA-Data-1980-2019'!$A$1:$A$16305,'[1]NBA-Data-1980-2019'!$H$1:$H$16305,"",0)</f>
        <v/>
      </c>
      <c r="BN101" s="2" t="str" cm="1">
        <f t="array" ref="BN101">_xlfn.XLOOKUP($A101&amp;BN$5,'[1]NBA-Data-1980-2019'!$B$1:$B$16305&amp;'[1]NBA-Data-1980-2019'!$A$1:$A$16305,'[1]NBA-Data-1980-2019'!$F$1:$F$16305,"",0)</f>
        <v/>
      </c>
      <c r="BO101" s="2" t="str" cm="1">
        <f t="array" ref="BO101">_xlfn.XLOOKUP($A101&amp;BO$5,'[1]NBA-Data-1980-2019'!$B$1:$B$16305&amp;'[1]NBA-Data-1980-2019'!$A$1:$A$16305,'[1]NBA-Data-1980-2019'!$F$1:$F$16305,"",0)</f>
        <v/>
      </c>
      <c r="BP101" s="2" t="str" cm="1">
        <f t="array" ref="BP101">_xlfn.XLOOKUP($A101&amp;BP$5,'[1]NBA-Data-1980-2019'!$B$1:$B$16305&amp;'[1]NBA-Data-1980-2019'!$A$1:$A$16305,'[1]NBA-Data-1980-2019'!$F$1:$F$16305,"",0)</f>
        <v/>
      </c>
      <c r="BQ101" s="2" t="str" cm="1">
        <f t="array" ref="BQ101">_xlfn.XLOOKUP($A101&amp;BQ$5,'[1]NBA-Data-1980-2019'!$B$1:$B$16305&amp;'[1]NBA-Data-1980-2019'!$A$1:$A$16305,'[1]NBA-Data-1980-2019'!$F$1:$F$16305,"",0)</f>
        <v/>
      </c>
      <c r="BR101" s="2" t="str" cm="1">
        <f t="array" ref="BR101">_xlfn.XLOOKUP($A101&amp;BR$5,'[1]NBA-Data-1980-2019'!$B$1:$B$16305&amp;'[1]NBA-Data-1980-2019'!$A$1:$A$16305,'[1]NBA-Data-1980-2019'!$F$1:$F$16305,"",0)</f>
        <v/>
      </c>
      <c r="BS101" s="2" t="str" cm="1">
        <f t="array" ref="BS101">_xlfn.XLOOKUP($A101&amp;BS$5,'[1]NBA-Data-1980-2019'!$B$1:$B$16305&amp;'[1]NBA-Data-1980-2019'!$A$1:$A$16305,'[1]NBA-Data-1980-2019'!$F$1:$F$16305,"",0)</f>
        <v/>
      </c>
      <c r="BT101" s="2" t="str" cm="1">
        <f t="array" ref="BT101">_xlfn.XLOOKUP($A101&amp;BT$5,'[1]NBA-Data-1980-2019'!$B$1:$B$16305&amp;'[1]NBA-Data-1980-2019'!$A$1:$A$16305,'[1]NBA-Data-1980-2019'!$F$1:$F$16305,"",0)</f>
        <v/>
      </c>
      <c r="BU101" s="2" t="str" cm="1">
        <f t="array" ref="BU101">_xlfn.XLOOKUP($A101&amp;BU$5,'[1]NBA-Data-1980-2019'!$B$1:$B$16305&amp;'[1]NBA-Data-1980-2019'!$A$1:$A$16305,'[1]NBA-Data-1980-2019'!$F$1:$F$16305,"",0)</f>
        <v/>
      </c>
      <c r="BV101" s="2" t="str" cm="1">
        <f t="array" ref="BV101">_xlfn.XLOOKUP($A101&amp;BV$5,'[1]NBA-Data-1980-2019'!$B$1:$B$16305&amp;'[1]NBA-Data-1980-2019'!$A$1:$A$16305,'[1]NBA-Data-1980-2019'!$F$1:$F$16305,"",0)</f>
        <v/>
      </c>
      <c r="BW101" s="2" t="str" cm="1">
        <f t="array" ref="BW101">_xlfn.XLOOKUP($A101&amp;BW$5,'[1]NBA-Data-1980-2019'!$B$1:$B$16305&amp;'[1]NBA-Data-1980-2019'!$A$1:$A$16305,'[1]NBA-Data-1980-2019'!$F$1:$F$16305,"",0)</f>
        <v/>
      </c>
      <c r="BX101" s="2" t="str" cm="1">
        <f t="array" ref="BX101">_xlfn.XLOOKUP($A101&amp;BX$5,'[1]NBA-Data-1980-2019'!$B$1:$B$16305&amp;'[1]NBA-Data-1980-2019'!$A$1:$A$16305,'[1]NBA-Data-1980-2019'!$F$1:$F$16305,"",0)</f>
        <v/>
      </c>
      <c r="BY101" s="2" t="str" cm="1">
        <f t="array" ref="BY101">_xlfn.XLOOKUP($A101&amp;BY$5,'[1]NBA-Data-1980-2019'!$B$1:$B$16305&amp;'[1]NBA-Data-1980-2019'!$A$1:$A$16305,'[1]NBA-Data-1980-2019'!$F$1:$F$16305,"",0)</f>
        <v/>
      </c>
      <c r="BZ101" s="2" t="str" cm="1">
        <f t="array" ref="BZ101">_xlfn.XLOOKUP($A101&amp;BZ$5,'[1]NBA-Data-1980-2019'!$B$1:$B$16305&amp;'[1]NBA-Data-1980-2019'!$A$1:$A$16305,'[1]NBA-Data-1980-2019'!$F$1:$F$16305,"",0)</f>
        <v/>
      </c>
      <c r="CA101" s="2" t="str" cm="1">
        <f t="array" ref="CA101">_xlfn.XLOOKUP($A101&amp;CA$5,'[1]NBA-Data-1980-2019'!$B$1:$B$16305&amp;'[1]NBA-Data-1980-2019'!$A$1:$A$16305,'[1]NBA-Data-1980-2019'!$F$1:$F$16305,"",0)</f>
        <v/>
      </c>
      <c r="CB101" s="2" t="str" cm="1">
        <f t="array" ref="CB101">_xlfn.XLOOKUP($A101&amp;CB$5,'[1]NBA-Data-1980-2019'!$B$1:$B$16305&amp;'[1]NBA-Data-1980-2019'!$A$1:$A$16305,'[1]NBA-Data-1980-2019'!$F$1:$F$16305,"",0)</f>
        <v/>
      </c>
      <c r="CC101" s="2" t="str" cm="1">
        <f t="array" ref="CC101">_xlfn.XLOOKUP($A101&amp;CC$5,'[1]NBA-Data-1980-2019'!$B$1:$B$16305&amp;'[1]NBA-Data-1980-2019'!$A$1:$A$16305,'[1]NBA-Data-1980-2019'!$F$1:$F$16305,"",0)</f>
        <v/>
      </c>
      <c r="CD101" s="2" t="str" cm="1">
        <f t="array" ref="CD101">_xlfn.XLOOKUP($A101&amp;CD$5,'[1]NBA-Data-1980-2019'!$B$1:$B$16305&amp;'[1]NBA-Data-1980-2019'!$A$1:$A$16305,'[1]NBA-Data-1980-2019'!$F$1:$F$16305,"",0)</f>
        <v/>
      </c>
      <c r="CE101" s="2" t="str" cm="1">
        <f t="array" ref="CE101">_xlfn.XLOOKUP($A101&amp;CE$5,'[1]NBA-Data-1980-2019'!$B$1:$B$16305&amp;'[1]NBA-Data-1980-2019'!$A$1:$A$16305,'[1]NBA-Data-1980-2019'!$F$1:$F$16305,"",0)</f>
        <v/>
      </c>
      <c r="CF101" s="2" t="str" cm="1">
        <f t="array" ref="CF101">_xlfn.XLOOKUP($A101&amp;CF$5,'[1]NBA-Data-1980-2019'!$B$1:$B$16305&amp;'[1]NBA-Data-1980-2019'!$A$1:$A$16305,'[1]NBA-Data-1980-2019'!$F$1:$F$16305,"",0)</f>
        <v/>
      </c>
      <c r="CG101" s="2" t="str" cm="1">
        <f t="array" ref="CG101">_xlfn.XLOOKUP($A101&amp;CG$5,'[1]NBA-Data-1980-2019'!$B$1:$B$16305&amp;'[1]NBA-Data-1980-2019'!$A$1:$A$16305,'[1]NBA-Data-1980-2019'!$F$1:$F$16305,"",0)</f>
        <v/>
      </c>
      <c r="CH101" s="2" t="str" cm="1">
        <f t="array" ref="CH101">_xlfn.XLOOKUP($A101&amp;CH$5,'[1]NBA-Data-1980-2019'!$B$1:$B$16305&amp;'[1]NBA-Data-1980-2019'!$A$1:$A$16305,'[1]NBA-Data-1980-2019'!$F$1:$F$16305,"",0)</f>
        <v/>
      </c>
      <c r="CI101" s="2" cm="1">
        <f t="array" ref="CI101">_xlfn.XLOOKUP($A101&amp;CI$5,'[1]NBA-Data-1980-2019'!$B$1:$B$16305&amp;'[1]NBA-Data-1980-2019'!$A$1:$A$16305,'[1]NBA-Data-1980-2019'!$F$1:$F$16305,"",0)</f>
        <v>10.4</v>
      </c>
      <c r="CJ101" s="2" cm="1">
        <f t="array" ref="CJ101">_xlfn.XLOOKUP($A101&amp;CJ$5,'[1]NBA-Data-1980-2019'!$B$1:$B$16305&amp;'[1]NBA-Data-1980-2019'!$A$1:$A$16305,'[1]NBA-Data-1980-2019'!$F$1:$F$16305,"",0)</f>
        <v>1.6</v>
      </c>
      <c r="CK101" s="2" cm="1">
        <f t="array" ref="CK101">_xlfn.XLOOKUP($A101&amp;CK$5,'[1]NBA-Data-1980-2019'!$B$1:$B$16305&amp;'[1]NBA-Data-1980-2019'!$A$1:$A$16305,'[1]NBA-Data-1980-2019'!$F$1:$F$16305,"",0)</f>
        <v>13.1</v>
      </c>
      <c r="CL101" s="2" t="str" cm="1">
        <f t="array" ref="CL101">_xlfn.XLOOKUP($A101&amp;CL$5,'[1]NBA-Data-1980-2019'!$B$1:$B$16305&amp;'[1]NBA-Data-1980-2019'!$A$1:$A$16305,'[1]NBA-Data-1980-2019'!$F$1:$F$16305,"",0)</f>
        <v/>
      </c>
      <c r="CM101" s="2" t="str" cm="1">
        <f t="array" ref="CM101">_xlfn.XLOOKUP($A101&amp;CM$5,'[1]NBA-Data-1980-2019'!$B$1:$B$16305&amp;'[1]NBA-Data-1980-2019'!$A$1:$A$16305,'[1]NBA-Data-1980-2019'!$F$1:$F$16305,"",0)</f>
        <v/>
      </c>
      <c r="CN101" s="2" t="str" cm="1">
        <f t="array" ref="CN101">_xlfn.XLOOKUP($A101&amp;CN$5,'[1]NBA-Data-1980-2019'!$B$1:$B$16305&amp;'[1]NBA-Data-1980-2019'!$A$1:$A$16305,'[1]NBA-Data-1980-2019'!$F$1:$F$16305,"",0)</f>
        <v/>
      </c>
      <c r="CO101" s="2" t="str" cm="1">
        <f t="array" ref="CO101">_xlfn.XLOOKUP($A101&amp;CO$5,'[1]NBA-Data-1980-2019'!$B$1:$B$16305&amp;'[1]NBA-Data-1980-2019'!$A$1:$A$16305,'[1]NBA-Data-1980-2019'!$F$1:$F$16305,"",0)</f>
        <v/>
      </c>
      <c r="CP101" s="2" t="str" cm="1">
        <f t="array" ref="CP101">_xlfn.XLOOKUP($A101&amp;CP$5,'[1]NBA-Data-1980-2019'!$B$1:$B$16305&amp;'[1]NBA-Data-1980-2019'!$A$1:$A$16305,'[1]NBA-Data-1980-2019'!$F$1:$F$16305,"",0)</f>
        <v/>
      </c>
      <c r="CQ101" s="2" t="str" cm="1">
        <f t="array" ref="CQ101">_xlfn.XLOOKUP($A101&amp;CQ$5,'[1]NBA-Data-1980-2019'!$B$1:$B$16305&amp;'[1]NBA-Data-1980-2019'!$A$1:$A$16305,'[1]NBA-Data-1980-2019'!$F$1:$F$16305,"",0)</f>
        <v/>
      </c>
      <c r="CR101" s="2" t="str" cm="1">
        <f t="array" ref="CR101">_xlfn.XLOOKUP($A101&amp;CR$5,'[1]NBA-Data-1980-2019'!$B$1:$B$16305&amp;'[1]NBA-Data-1980-2019'!$A$1:$A$16305,'[1]NBA-Data-1980-2019'!$F$1:$F$16305,"",0)</f>
        <v/>
      </c>
      <c r="CS101" s="2" t="str" cm="1">
        <f t="array" ref="CS101">_xlfn.XLOOKUP($A101&amp;CS$5,'[1]NBA-Data-1980-2019'!$B$1:$B$16305&amp;'[1]NBA-Data-1980-2019'!$A$1:$A$16305,'[1]NBA-Data-1980-2019'!$F$1:$F$16305,"",0)</f>
        <v/>
      </c>
      <c r="CU101" s="2" t="str">
        <f>_xlfn.XLOOKUP($A101,TEAMS!$G$1:$G$839,TEAMS!$H$1:$H$839,"",0)</f>
        <v>C</v>
      </c>
      <c r="CV101" s="2" t="str">
        <f>_xlfn.XLOOKUP($CU101,DASHBOARD!$B$22:$B$27,DASHBOARD!$C$22:$C$27,"",0)</f>
        <v>CENTER</v>
      </c>
      <c r="CY101" s="63">
        <f>SUMIFS('[1]NBA-Data-1980-2019'!$G$1:$G$16305,'[1]NBA-Data-1980-2019'!$B$1:$B$16305,$A101,'[1]NBA-Data-1980-2019'!$A$1:$A$16305,CY$9)</f>
        <v>0</v>
      </c>
      <c r="CZ101" s="63">
        <f>SUMIFS('[1]NBA-Data-1980-2019'!$G$1:$G$16305,'[1]NBA-Data-1980-2019'!$B$1:$B$16305,$A101,'[1]NBA-Data-1980-2019'!$A$1:$A$16305,CZ$9)</f>
        <v>0</v>
      </c>
      <c r="DA101" s="63">
        <f>SUMIFS('[1]NBA-Data-1980-2019'!$G$1:$G$16305,'[1]NBA-Data-1980-2019'!$B$1:$B$16305,$A101,'[1]NBA-Data-1980-2019'!$A$1:$A$16305,DA$9)</f>
        <v>0</v>
      </c>
      <c r="DB101" s="63">
        <f>SUMIFS('[1]NBA-Data-1980-2019'!$G$1:$G$16305,'[1]NBA-Data-1980-2019'!$B$1:$B$16305,$A101,'[1]NBA-Data-1980-2019'!$A$1:$A$16305,DB$9)</f>
        <v>0</v>
      </c>
      <c r="DC101" s="63">
        <f>SUMIFS('[1]NBA-Data-1980-2019'!$G$1:$G$16305,'[1]NBA-Data-1980-2019'!$B$1:$B$16305,$A101,'[1]NBA-Data-1980-2019'!$A$1:$A$16305,DC$9)</f>
        <v>0</v>
      </c>
      <c r="DD101" s="63">
        <f>SUMIFS('[1]NBA-Data-1980-2019'!$G$1:$G$16305,'[1]NBA-Data-1980-2019'!$B$1:$B$16305,$A101,'[1]NBA-Data-1980-2019'!$A$1:$A$16305,DD$9)</f>
        <v>0</v>
      </c>
      <c r="DE101" s="63">
        <f>SUMIFS('[1]NBA-Data-1980-2019'!$G$1:$G$16305,'[1]NBA-Data-1980-2019'!$B$1:$B$16305,$A101,'[1]NBA-Data-1980-2019'!$A$1:$A$16305,DE$9)</f>
        <v>0</v>
      </c>
      <c r="DF101" s="63">
        <f>SUMIFS('[1]NBA-Data-1980-2019'!$G$1:$G$16305,'[1]NBA-Data-1980-2019'!$B$1:$B$16305,$A101,'[1]NBA-Data-1980-2019'!$A$1:$A$16305,DF$9)</f>
        <v>0</v>
      </c>
      <c r="DG101" s="63">
        <f>SUMIFS('[1]NBA-Data-1980-2019'!$G$1:$G$16305,'[1]NBA-Data-1980-2019'!$B$1:$B$16305,$A101,'[1]NBA-Data-1980-2019'!$A$1:$A$16305,DG$9)</f>
        <v>0</v>
      </c>
      <c r="DH101" s="63">
        <f>SUMIFS('[1]NBA-Data-1980-2019'!$G$1:$G$16305,'[1]NBA-Data-1980-2019'!$B$1:$B$16305,$A101,'[1]NBA-Data-1980-2019'!$A$1:$A$16305,DH$9)</f>
        <v>0</v>
      </c>
      <c r="DI101" s="63">
        <f>SUMIFS('[1]NBA-Data-1980-2019'!$G$1:$G$16305,'[1]NBA-Data-1980-2019'!$B$1:$B$16305,$A101,'[1]NBA-Data-1980-2019'!$A$1:$A$16305,DI$9)</f>
        <v>0</v>
      </c>
      <c r="DJ101" s="63">
        <f>SUMIFS('[1]NBA-Data-1980-2019'!$G$1:$G$16305,'[1]NBA-Data-1980-2019'!$B$1:$B$16305,$A101,'[1]NBA-Data-1980-2019'!$A$1:$A$16305,DJ$9)</f>
        <v>0</v>
      </c>
      <c r="DK101" s="63">
        <f>SUMIFS('[1]NBA-Data-1980-2019'!$G$1:$G$16305,'[1]NBA-Data-1980-2019'!$B$1:$B$16305,$A101,'[1]NBA-Data-1980-2019'!$A$1:$A$16305,DK$9)</f>
        <v>0</v>
      </c>
      <c r="DL101" s="63">
        <f>SUMIFS('[1]NBA-Data-1980-2019'!$G$1:$G$16305,'[1]NBA-Data-1980-2019'!$B$1:$B$16305,$A101,'[1]NBA-Data-1980-2019'!$A$1:$A$16305,DL$9)</f>
        <v>0</v>
      </c>
      <c r="DM101" s="63">
        <f>SUMIFS('[1]NBA-Data-1980-2019'!$G$1:$G$16305,'[1]NBA-Data-1980-2019'!$B$1:$B$16305,$A101,'[1]NBA-Data-1980-2019'!$A$1:$A$16305,DM$9)</f>
        <v>0</v>
      </c>
      <c r="DN101" s="63">
        <f>SUMIFS('[1]NBA-Data-1980-2019'!$G$1:$G$16305,'[1]NBA-Data-1980-2019'!$B$1:$B$16305,$A101,'[1]NBA-Data-1980-2019'!$A$1:$A$16305,DN$9)</f>
        <v>0</v>
      </c>
      <c r="DO101" s="63">
        <f>SUMIFS('[1]NBA-Data-1980-2019'!$G$1:$G$16305,'[1]NBA-Data-1980-2019'!$B$1:$B$16305,$A101,'[1]NBA-Data-1980-2019'!$A$1:$A$16305,DO$9)</f>
        <v>0</v>
      </c>
      <c r="DP101" s="63">
        <f>SUMIFS('[1]NBA-Data-1980-2019'!$G$1:$G$16305,'[1]NBA-Data-1980-2019'!$B$1:$B$16305,$A101,'[1]NBA-Data-1980-2019'!$A$1:$A$16305,DP$9)</f>
        <v>0</v>
      </c>
      <c r="DQ101" s="63">
        <f>SUMIFS('[1]NBA-Data-1980-2019'!$G$1:$G$16305,'[1]NBA-Data-1980-2019'!$B$1:$B$16305,$A101,'[1]NBA-Data-1980-2019'!$A$1:$A$16305,DQ$9)</f>
        <v>0</v>
      </c>
      <c r="DR101" s="63">
        <f>SUMIFS('[1]NBA-Data-1980-2019'!$G$1:$G$16305,'[1]NBA-Data-1980-2019'!$B$1:$B$16305,$A101,'[1]NBA-Data-1980-2019'!$A$1:$A$16305,DR$9)</f>
        <v>0</v>
      </c>
      <c r="DS101" s="63">
        <f>SUMIFS('[1]NBA-Data-1980-2019'!$G$1:$G$16305,'[1]NBA-Data-1980-2019'!$B$1:$B$16305,$A101,'[1]NBA-Data-1980-2019'!$A$1:$A$16305,DS$9)</f>
        <v>0</v>
      </c>
      <c r="DT101" s="63">
        <f>SUMIFS('[1]NBA-Data-1980-2019'!$G$1:$G$16305,'[1]NBA-Data-1980-2019'!$B$1:$B$16305,$A101,'[1]NBA-Data-1980-2019'!$A$1:$A$16305,DT$9)</f>
        <v>762195</v>
      </c>
      <c r="DU101" s="63">
        <f>SUMIFS('[1]NBA-Data-1980-2019'!$G$1:$G$16305,'[1]NBA-Data-1980-2019'!$B$1:$B$16305,$A101,'[1]NBA-Data-1980-2019'!$A$1:$A$16305,DU$9)</f>
        <v>854389</v>
      </c>
      <c r="DV101" s="63">
        <f>SUMIFS('[1]NBA-Data-1980-2019'!$G$1:$G$16305,'[1]NBA-Data-1980-2019'!$B$1:$B$16305,$A101,'[1]NBA-Data-1980-2019'!$A$1:$A$16305,DV$9)</f>
        <v>0</v>
      </c>
      <c r="DW101" s="63">
        <f>SUMIFS('[1]NBA-Data-1980-2019'!$G$1:$G$16305,'[1]NBA-Data-1980-2019'!$B$1:$B$16305,$A101,'[1]NBA-Data-1980-2019'!$A$1:$A$16305,DW$9)</f>
        <v>0</v>
      </c>
      <c r="DX101" s="63">
        <f>SUMIFS('[1]NBA-Data-1980-2019'!$G$1:$G$16305,'[1]NBA-Data-1980-2019'!$B$1:$B$16305,$A101,'[1]NBA-Data-1980-2019'!$A$1:$A$16305,DX$9)</f>
        <v>0</v>
      </c>
      <c r="DY101" s="63">
        <f>SUMIFS('[1]NBA-Data-1980-2019'!$G$1:$G$16305,'[1]NBA-Data-1980-2019'!$B$1:$B$16305,$A101,'[1]NBA-Data-1980-2019'!$A$1:$A$16305,DY$9)</f>
        <v>0</v>
      </c>
      <c r="DZ101" s="63">
        <f>SUMIFS('[1]NBA-Data-1980-2019'!$G$1:$G$16305,'[1]NBA-Data-1980-2019'!$B$1:$B$16305,$A101,'[1]NBA-Data-1980-2019'!$A$1:$A$16305,DZ$9)</f>
        <v>0</v>
      </c>
      <c r="EA101" s="63">
        <f>SUMIFS('[1]NBA-Data-1980-2019'!$G$1:$G$16305,'[1]NBA-Data-1980-2019'!$B$1:$B$16305,$A101,'[1]NBA-Data-1980-2019'!$A$1:$A$16305,EA$9)</f>
        <v>0</v>
      </c>
      <c r="EB101" s="63">
        <f>SUMIFS('[1]NBA-Data-1980-2019'!$G$1:$G$16305,'[1]NBA-Data-1980-2019'!$B$1:$B$16305,$A101,'[1]NBA-Data-1980-2019'!$A$1:$A$16305,EB$9)</f>
        <v>0</v>
      </c>
      <c r="EC101" s="63">
        <f>SUMIFS('[1]NBA-Data-1980-2019'!$G$1:$G$16305,'[1]NBA-Data-1980-2019'!$B$1:$B$16305,$A101,'[1]NBA-Data-1980-2019'!$A$1:$A$16305,EC$9)</f>
        <v>0</v>
      </c>
      <c r="ED101" s="63">
        <f>SUMIFS('[1]NBA-Data-1980-2019'!$G$1:$G$16305,'[1]NBA-Data-1980-2019'!$B$1:$B$16305,$A101,'[1]NBA-Data-1980-2019'!$A$1:$A$16305,ED$9)</f>
        <v>0</v>
      </c>
      <c r="EH101" s="2" t="s">
        <v>1273</v>
      </c>
    </row>
    <row r="102" spans="1:165" x14ac:dyDescent="0.2">
      <c r="A102" s="2" t="s">
        <v>1074</v>
      </c>
      <c r="B102" s="2" t="str" cm="1">
        <f t="array" ref="B102">_xlfn.XLOOKUP($A102&amp;B$5,'[1]NBA-Data-1980-2019'!$B$1:$B$16305&amp;'[1]NBA-Data-1980-2019'!$A$1:$A$16305,'[1]NBA-Data-1980-2019'!$D$1:$D$16305,"",0)</f>
        <v/>
      </c>
      <c r="C102" s="2" t="str" cm="1">
        <f t="array" ref="C102">_xlfn.XLOOKUP($A102&amp;C$5,'[1]NBA-Data-1980-2019'!$B$1:$B$16305&amp;'[1]NBA-Data-1980-2019'!$A$1:$A$16305,'[1]NBA-Data-1980-2019'!$D$1:$D$16305,"",0)</f>
        <v/>
      </c>
      <c r="D102" s="2" t="str" cm="1">
        <f t="array" ref="D102">_xlfn.XLOOKUP($A102&amp;D$5,'[1]NBA-Data-1980-2019'!$B$1:$B$16305&amp;'[1]NBA-Data-1980-2019'!$A$1:$A$16305,'[1]NBA-Data-1980-2019'!$D$1:$D$16305,"",0)</f>
        <v/>
      </c>
      <c r="E102" s="2" t="str" cm="1">
        <f t="array" ref="E102">_xlfn.XLOOKUP($A102&amp;E$5,'[1]NBA-Data-1980-2019'!$B$1:$B$16305&amp;'[1]NBA-Data-1980-2019'!$A$1:$A$16305,'[1]NBA-Data-1980-2019'!$D$1:$D$16305,"",0)</f>
        <v/>
      </c>
      <c r="F102" s="2" t="str" cm="1">
        <f t="array" ref="F102">_xlfn.XLOOKUP($A102&amp;F$5,'[1]NBA-Data-1980-2019'!$B$1:$B$16305&amp;'[1]NBA-Data-1980-2019'!$A$1:$A$16305,'[1]NBA-Data-1980-2019'!$D$1:$D$16305,"",0)</f>
        <v>CHI</v>
      </c>
      <c r="G102" s="2" t="str" cm="1">
        <f t="array" ref="G102">_xlfn.XLOOKUP($A102&amp;G$5,'[1]NBA-Data-1980-2019'!$B$1:$B$16305&amp;'[1]NBA-Data-1980-2019'!$A$1:$A$16305,'[1]NBA-Data-1980-2019'!$D$1:$D$16305,"",0)</f>
        <v>CHI</v>
      </c>
      <c r="H102" s="2" t="str" cm="1">
        <f t="array" ref="H102">_xlfn.XLOOKUP($A102&amp;H$5,'[1]NBA-Data-1980-2019'!$B$1:$B$16305&amp;'[1]NBA-Data-1980-2019'!$A$1:$A$16305,'[1]NBA-Data-1980-2019'!$D$1:$D$16305,"",0)</f>
        <v>CHI</v>
      </c>
      <c r="I102" s="2" t="str" cm="1">
        <f t="array" ref="I102">_xlfn.XLOOKUP($A102&amp;I$5,'[1]NBA-Data-1980-2019'!$B$1:$B$16305&amp;'[1]NBA-Data-1980-2019'!$A$1:$A$16305,'[1]NBA-Data-1980-2019'!$D$1:$D$16305,"",0)</f>
        <v>TOT</v>
      </c>
      <c r="J102" s="2" t="str" cm="1">
        <f t="array" ref="J102">_xlfn.XLOOKUP($A102&amp;J$5,'[1]NBA-Data-1980-2019'!$B$1:$B$16305&amp;'[1]NBA-Data-1980-2019'!$A$1:$A$16305,'[1]NBA-Data-1980-2019'!$D$1:$D$16305,"",0)</f>
        <v>CHI</v>
      </c>
      <c r="K102" s="2" t="str" cm="1">
        <f t="array" ref="K102">_xlfn.XLOOKUP($A102&amp;K$5,'[1]NBA-Data-1980-2019'!$B$1:$B$16305&amp;'[1]NBA-Data-1980-2019'!$A$1:$A$16305,'[1]NBA-Data-1980-2019'!$D$1:$D$16305,"",0)</f>
        <v>CHI</v>
      </c>
      <c r="L102" s="2" t="str" cm="1">
        <f t="array" ref="L102">_xlfn.XLOOKUP($A102&amp;L$5,'[1]NBA-Data-1980-2019'!$B$1:$B$16305&amp;'[1]NBA-Data-1980-2019'!$A$1:$A$16305,'[1]NBA-Data-1980-2019'!$D$1:$D$16305,"",0)</f>
        <v/>
      </c>
      <c r="M102" s="2" t="str" cm="1">
        <f t="array" ref="M102">_xlfn.XLOOKUP($A102&amp;M$5,'[1]NBA-Data-1980-2019'!$B$1:$B$16305&amp;'[1]NBA-Data-1980-2019'!$A$1:$A$16305,'[1]NBA-Data-1980-2019'!$D$1:$D$16305,"",0)</f>
        <v>ATL</v>
      </c>
      <c r="N102" s="2" t="str" cm="1">
        <f t="array" ref="N102">_xlfn.XLOOKUP($A102&amp;N$5,'[1]NBA-Data-1980-2019'!$B$1:$B$16305&amp;'[1]NBA-Data-1980-2019'!$A$1:$A$16305,'[1]NBA-Data-1980-2019'!$D$1:$D$16305,"",0)</f>
        <v/>
      </c>
      <c r="O102" s="2" t="str" cm="1">
        <f t="array" ref="O102">_xlfn.XLOOKUP($A102&amp;O$5,'[1]NBA-Data-1980-2019'!$B$1:$B$16305&amp;'[1]NBA-Data-1980-2019'!$A$1:$A$16305,'[1]NBA-Data-1980-2019'!$D$1:$D$16305,"",0)</f>
        <v/>
      </c>
      <c r="P102" s="2" t="str" cm="1">
        <f t="array" ref="P102">_xlfn.XLOOKUP($A102&amp;P$5,'[1]NBA-Data-1980-2019'!$B$1:$B$16305&amp;'[1]NBA-Data-1980-2019'!$A$1:$A$16305,'[1]NBA-Data-1980-2019'!$D$1:$D$16305,"",0)</f>
        <v/>
      </c>
      <c r="Q102" s="2" t="str" cm="1">
        <f t="array" ref="Q102">_xlfn.XLOOKUP($A102&amp;Q$5,'[1]NBA-Data-1980-2019'!$B$1:$B$16305&amp;'[1]NBA-Data-1980-2019'!$A$1:$A$16305,'[1]NBA-Data-1980-2019'!$D$1:$D$16305,"",0)</f>
        <v/>
      </c>
      <c r="R102" s="2" t="str" cm="1">
        <f t="array" ref="R102">_xlfn.XLOOKUP($A102&amp;R$5,'[1]NBA-Data-1980-2019'!$B$1:$B$16305&amp;'[1]NBA-Data-1980-2019'!$A$1:$A$16305,'[1]NBA-Data-1980-2019'!$D$1:$D$16305,"",0)</f>
        <v/>
      </c>
      <c r="S102" s="2" t="str" cm="1">
        <f t="array" ref="S102">_xlfn.XLOOKUP($A102&amp;S$5,'[1]NBA-Data-1980-2019'!$B$1:$B$16305&amp;'[1]NBA-Data-1980-2019'!$A$1:$A$16305,'[1]NBA-Data-1980-2019'!$D$1:$D$16305,"",0)</f>
        <v/>
      </c>
      <c r="T102" s="2" t="str" cm="1">
        <f t="array" ref="T102">_xlfn.XLOOKUP($A102&amp;T$5,'[1]NBA-Data-1980-2019'!$B$1:$B$16305&amp;'[1]NBA-Data-1980-2019'!$A$1:$A$16305,'[1]NBA-Data-1980-2019'!$D$1:$D$16305,"",0)</f>
        <v/>
      </c>
      <c r="U102" s="2" t="str" cm="1">
        <f t="array" ref="U102">_xlfn.XLOOKUP($A102&amp;U$5,'[1]NBA-Data-1980-2019'!$B$1:$B$16305&amp;'[1]NBA-Data-1980-2019'!$A$1:$A$16305,'[1]NBA-Data-1980-2019'!$D$1:$D$16305,"",0)</f>
        <v/>
      </c>
      <c r="V102" s="2" t="str" cm="1">
        <f t="array" ref="V102">_xlfn.XLOOKUP($A102&amp;V$5,'[1]NBA-Data-1980-2019'!$B$1:$B$16305&amp;'[1]NBA-Data-1980-2019'!$A$1:$A$16305,'[1]NBA-Data-1980-2019'!$D$1:$D$16305,"",0)</f>
        <v/>
      </c>
      <c r="W102" s="2" t="str" cm="1">
        <f t="array" ref="W102">_xlfn.XLOOKUP($A102&amp;W$5,'[1]NBA-Data-1980-2019'!$B$1:$B$16305&amp;'[1]NBA-Data-1980-2019'!$A$1:$A$16305,'[1]NBA-Data-1980-2019'!$D$1:$D$16305,"",0)</f>
        <v/>
      </c>
      <c r="X102" s="2" t="str" cm="1">
        <f t="array" ref="X102">_xlfn.XLOOKUP($A102&amp;X$5,'[1]NBA-Data-1980-2019'!$B$1:$B$16305&amp;'[1]NBA-Data-1980-2019'!$A$1:$A$16305,'[1]NBA-Data-1980-2019'!$D$1:$D$16305,"",0)</f>
        <v/>
      </c>
      <c r="Y102" s="2" t="str" cm="1">
        <f t="array" ref="Y102">_xlfn.XLOOKUP($A102&amp;Y$5,'[1]NBA-Data-1980-2019'!$B$1:$B$16305&amp;'[1]NBA-Data-1980-2019'!$A$1:$A$16305,'[1]NBA-Data-1980-2019'!$D$1:$D$16305,"",0)</f>
        <v/>
      </c>
      <c r="Z102" s="2" t="str" cm="1">
        <f t="array" ref="Z102">_xlfn.XLOOKUP($A102&amp;Z$5,'[1]NBA-Data-1980-2019'!$B$1:$B$16305&amp;'[1]NBA-Data-1980-2019'!$A$1:$A$16305,'[1]NBA-Data-1980-2019'!$D$1:$D$16305,"",0)</f>
        <v/>
      </c>
      <c r="AA102" s="2" t="str" cm="1">
        <f t="array" ref="AA102">_xlfn.XLOOKUP($A102&amp;AA$5,'[1]NBA-Data-1980-2019'!$B$1:$B$16305&amp;'[1]NBA-Data-1980-2019'!$A$1:$A$16305,'[1]NBA-Data-1980-2019'!$D$1:$D$16305,"",0)</f>
        <v/>
      </c>
      <c r="AB102" s="2" t="str" cm="1">
        <f t="array" ref="AB102">_xlfn.XLOOKUP($A102&amp;AB$5,'[1]NBA-Data-1980-2019'!$B$1:$B$16305&amp;'[1]NBA-Data-1980-2019'!$A$1:$A$16305,'[1]NBA-Data-1980-2019'!$D$1:$D$16305,"",0)</f>
        <v/>
      </c>
      <c r="AC102" s="2" t="str" cm="1">
        <f t="array" ref="AC102">_xlfn.XLOOKUP($A102&amp;AC$5,'[1]NBA-Data-1980-2019'!$B$1:$B$16305&amp;'[1]NBA-Data-1980-2019'!$A$1:$A$16305,'[1]NBA-Data-1980-2019'!$D$1:$D$16305,"",0)</f>
        <v/>
      </c>
      <c r="AD102" s="2" t="str" cm="1">
        <f t="array" ref="AD102">_xlfn.XLOOKUP($A102&amp;AD$5,'[1]NBA-Data-1980-2019'!$B$1:$B$16305&amp;'[1]NBA-Data-1980-2019'!$A$1:$A$16305,'[1]NBA-Data-1980-2019'!$D$1:$D$16305,"",0)</f>
        <v/>
      </c>
      <c r="AE102" s="2" t="str" cm="1">
        <f t="array" ref="AE102">_xlfn.XLOOKUP($A102&amp;AE$5,'[1]NBA-Data-1980-2019'!$B$1:$B$16305&amp;'[1]NBA-Data-1980-2019'!$A$1:$A$16305,'[1]NBA-Data-1980-2019'!$D$1:$D$16305,"",0)</f>
        <v/>
      </c>
      <c r="AF102" s="2" t="str" cm="1">
        <f t="array" ref="AF102">_xlfn.XLOOKUP($A102&amp;AF$5,'[1]NBA-Data-1980-2019'!$B$1:$B$16305&amp;'[1]NBA-Data-1980-2019'!$A$1:$A$16305,'[1]NBA-Data-1980-2019'!$D$1:$D$16305,"",0)</f>
        <v/>
      </c>
      <c r="AG102" s="2" t="str" cm="1">
        <f t="array" ref="AG102">_xlfn.XLOOKUP($A102&amp;AG$5,'[1]NBA-Data-1980-2019'!$B$1:$B$16305&amp;'[1]NBA-Data-1980-2019'!$A$1:$A$16305,'[1]NBA-Data-1980-2019'!$D$1:$D$16305,"",0)</f>
        <v/>
      </c>
      <c r="AH102" s="2" t="str" cm="1">
        <f t="array" ref="AH102">_xlfn.XLOOKUP($A102&amp;AH$5,'[1]NBA-Data-1980-2019'!$B$1:$B$16305&amp;'[1]NBA-Data-1980-2019'!$A$1:$A$16305,'[1]NBA-Data-1980-2019'!$H$1:$H$16305,"",0)</f>
        <v/>
      </c>
      <c r="AI102" s="2" t="str" cm="1">
        <f t="array" ref="AI102">_xlfn.XLOOKUP($A102&amp;AI$5,'[1]NBA-Data-1980-2019'!$B$1:$B$16305&amp;'[1]NBA-Data-1980-2019'!$A$1:$A$16305,'[1]NBA-Data-1980-2019'!$H$1:$H$16305,"",0)</f>
        <v/>
      </c>
      <c r="AJ102" s="2" t="str" cm="1">
        <f t="array" ref="AJ102">_xlfn.XLOOKUP($A102&amp;AJ$5,'[1]NBA-Data-1980-2019'!$B$1:$B$16305&amp;'[1]NBA-Data-1980-2019'!$A$1:$A$16305,'[1]NBA-Data-1980-2019'!$H$1:$H$16305,"",0)</f>
        <v/>
      </c>
      <c r="AK102" s="2" t="str" cm="1">
        <f t="array" ref="AK102">_xlfn.XLOOKUP($A102&amp;AK$5,'[1]NBA-Data-1980-2019'!$B$1:$B$16305&amp;'[1]NBA-Data-1980-2019'!$A$1:$A$16305,'[1]NBA-Data-1980-2019'!$H$1:$H$16305,"",0)</f>
        <v/>
      </c>
      <c r="AL102" s="2" cm="1">
        <f t="array" ref="AL102">_xlfn.XLOOKUP($A102&amp;AL$5,'[1]NBA-Data-1980-2019'!$B$1:$B$16305&amp;'[1]NBA-Data-1980-2019'!$A$1:$A$16305,'[1]NBA-Data-1980-2019'!$H$1:$H$16305,"",0)</f>
        <v>584.1</v>
      </c>
      <c r="AM102" s="2" cm="1">
        <f t="array" ref="AM102">_xlfn.XLOOKUP($A102&amp;AM$5,'[1]NBA-Data-1980-2019'!$B$1:$B$16305&amp;'[1]NBA-Data-1980-2019'!$A$1:$A$16305,'[1]NBA-Data-1980-2019'!$H$1:$H$16305,"",0)</f>
        <v>684</v>
      </c>
      <c r="AN102" s="2" cm="1">
        <f t="array" ref="AN102">_xlfn.XLOOKUP($A102&amp;AN$5,'[1]NBA-Data-1980-2019'!$B$1:$B$16305&amp;'[1]NBA-Data-1980-2019'!$A$1:$A$16305,'[1]NBA-Data-1980-2019'!$H$1:$H$16305,"",0)</f>
        <v>393.59999999999997</v>
      </c>
      <c r="AO102" s="2" cm="1">
        <f t="array" ref="AO102">_xlfn.XLOOKUP($A102&amp;AO$5,'[1]NBA-Data-1980-2019'!$B$1:$B$16305&amp;'[1]NBA-Data-1980-2019'!$A$1:$A$16305,'[1]NBA-Data-1980-2019'!$H$1:$H$16305,"",0)</f>
        <v>432</v>
      </c>
      <c r="AP102" s="2" cm="1">
        <f t="array" ref="AP102">_xlfn.XLOOKUP($A102&amp;AP$5,'[1]NBA-Data-1980-2019'!$B$1:$B$16305&amp;'[1]NBA-Data-1980-2019'!$A$1:$A$16305,'[1]NBA-Data-1980-2019'!$H$1:$H$16305,"",0)</f>
        <v>1450</v>
      </c>
      <c r="AQ102" s="2" cm="1">
        <f t="array" ref="AQ102">_xlfn.XLOOKUP($A102&amp;AQ$5,'[1]NBA-Data-1980-2019'!$B$1:$B$16305&amp;'[1]NBA-Data-1980-2019'!$A$1:$A$16305,'[1]NBA-Data-1980-2019'!$H$1:$H$16305,"",0)</f>
        <v>1649.1</v>
      </c>
      <c r="AR102" s="2" t="str" cm="1">
        <f t="array" ref="AR102">_xlfn.XLOOKUP($A102&amp;AR$5,'[1]NBA-Data-1980-2019'!$B$1:$B$16305&amp;'[1]NBA-Data-1980-2019'!$A$1:$A$16305,'[1]NBA-Data-1980-2019'!$H$1:$H$16305,"",0)</f>
        <v/>
      </c>
      <c r="AS102" s="2" cm="1">
        <f t="array" ref="AS102">_xlfn.XLOOKUP($A102&amp;AS$5,'[1]NBA-Data-1980-2019'!$B$1:$B$16305&amp;'[1]NBA-Data-1980-2019'!$A$1:$A$16305,'[1]NBA-Data-1980-2019'!$H$1:$H$16305,"",0)</f>
        <v>3</v>
      </c>
      <c r="AT102" s="2" t="str" cm="1">
        <f t="array" ref="AT102">_xlfn.XLOOKUP($A102&amp;AT$5,'[1]NBA-Data-1980-2019'!$B$1:$B$16305&amp;'[1]NBA-Data-1980-2019'!$A$1:$A$16305,'[1]NBA-Data-1980-2019'!$H$1:$H$16305,"",0)</f>
        <v/>
      </c>
      <c r="AU102" s="2" t="str" cm="1">
        <f t="array" ref="AU102">_xlfn.XLOOKUP($A102&amp;AU$5,'[1]NBA-Data-1980-2019'!$B$1:$B$16305&amp;'[1]NBA-Data-1980-2019'!$A$1:$A$16305,'[1]NBA-Data-1980-2019'!$H$1:$H$16305,"",0)</f>
        <v/>
      </c>
      <c r="AV102" s="2" t="str" cm="1">
        <f t="array" ref="AV102">_xlfn.XLOOKUP($A102&amp;AV$5,'[1]NBA-Data-1980-2019'!$B$1:$B$16305&amp;'[1]NBA-Data-1980-2019'!$A$1:$A$16305,'[1]NBA-Data-1980-2019'!$H$1:$H$16305,"",0)</f>
        <v/>
      </c>
      <c r="AW102" s="2" t="str" cm="1">
        <f t="array" ref="AW102">_xlfn.XLOOKUP($A102&amp;AW$5,'[1]NBA-Data-1980-2019'!$B$1:$B$16305&amp;'[1]NBA-Data-1980-2019'!$A$1:$A$16305,'[1]NBA-Data-1980-2019'!$H$1:$H$16305,"",0)</f>
        <v/>
      </c>
      <c r="AX102" s="2" t="str" cm="1">
        <f t="array" ref="AX102">_xlfn.XLOOKUP($A102&amp;AX$5,'[1]NBA-Data-1980-2019'!$B$1:$B$16305&amp;'[1]NBA-Data-1980-2019'!$A$1:$A$16305,'[1]NBA-Data-1980-2019'!$H$1:$H$16305,"",0)</f>
        <v/>
      </c>
      <c r="AY102" s="2" t="str" cm="1">
        <f t="array" ref="AY102">_xlfn.XLOOKUP($A102&amp;AY$5,'[1]NBA-Data-1980-2019'!$B$1:$B$16305&amp;'[1]NBA-Data-1980-2019'!$A$1:$A$16305,'[1]NBA-Data-1980-2019'!$H$1:$H$16305,"",0)</f>
        <v/>
      </c>
      <c r="AZ102" s="2" t="str" cm="1">
        <f t="array" ref="AZ102">_xlfn.XLOOKUP($A102&amp;AZ$5,'[1]NBA-Data-1980-2019'!$B$1:$B$16305&amp;'[1]NBA-Data-1980-2019'!$A$1:$A$16305,'[1]NBA-Data-1980-2019'!$H$1:$H$16305,"",0)</f>
        <v/>
      </c>
      <c r="BA102" s="2" t="str" cm="1">
        <f t="array" ref="BA102">_xlfn.XLOOKUP($A102&amp;BA$5,'[1]NBA-Data-1980-2019'!$B$1:$B$16305&amp;'[1]NBA-Data-1980-2019'!$A$1:$A$16305,'[1]NBA-Data-1980-2019'!$H$1:$H$16305,"",0)</f>
        <v/>
      </c>
      <c r="BB102" s="2" t="str" cm="1">
        <f t="array" ref="BB102">_xlfn.XLOOKUP($A102&amp;BB$5,'[1]NBA-Data-1980-2019'!$B$1:$B$16305&amp;'[1]NBA-Data-1980-2019'!$A$1:$A$16305,'[1]NBA-Data-1980-2019'!$H$1:$H$16305,"",0)</f>
        <v/>
      </c>
      <c r="BC102" s="2" t="str" cm="1">
        <f t="array" ref="BC102">_xlfn.XLOOKUP($A102&amp;BC$5,'[1]NBA-Data-1980-2019'!$B$1:$B$16305&amp;'[1]NBA-Data-1980-2019'!$A$1:$A$16305,'[1]NBA-Data-1980-2019'!$H$1:$H$16305,"",0)</f>
        <v/>
      </c>
      <c r="BD102" s="2" t="str" cm="1">
        <f t="array" ref="BD102">_xlfn.XLOOKUP($A102&amp;BD$5,'[1]NBA-Data-1980-2019'!$B$1:$B$16305&amp;'[1]NBA-Data-1980-2019'!$A$1:$A$16305,'[1]NBA-Data-1980-2019'!$H$1:$H$16305,"",0)</f>
        <v/>
      </c>
      <c r="BE102" s="2" t="str" cm="1">
        <f t="array" ref="BE102">_xlfn.XLOOKUP($A102&amp;BE$5,'[1]NBA-Data-1980-2019'!$B$1:$B$16305&amp;'[1]NBA-Data-1980-2019'!$A$1:$A$16305,'[1]NBA-Data-1980-2019'!$H$1:$H$16305,"",0)</f>
        <v/>
      </c>
      <c r="BF102" s="2" t="str" cm="1">
        <f t="array" ref="BF102">_xlfn.XLOOKUP($A102&amp;BF$5,'[1]NBA-Data-1980-2019'!$B$1:$B$16305&amp;'[1]NBA-Data-1980-2019'!$A$1:$A$16305,'[1]NBA-Data-1980-2019'!$H$1:$H$16305,"",0)</f>
        <v/>
      </c>
      <c r="BG102" s="2" t="str" cm="1">
        <f t="array" ref="BG102">_xlfn.XLOOKUP($A102&amp;BG$5,'[1]NBA-Data-1980-2019'!$B$1:$B$16305&amp;'[1]NBA-Data-1980-2019'!$A$1:$A$16305,'[1]NBA-Data-1980-2019'!$H$1:$H$16305,"",0)</f>
        <v/>
      </c>
      <c r="BH102" s="2" t="str" cm="1">
        <f t="array" ref="BH102">_xlfn.XLOOKUP($A102&amp;BH$5,'[1]NBA-Data-1980-2019'!$B$1:$B$16305&amp;'[1]NBA-Data-1980-2019'!$A$1:$A$16305,'[1]NBA-Data-1980-2019'!$H$1:$H$16305,"",0)</f>
        <v/>
      </c>
      <c r="BI102" s="2" t="str" cm="1">
        <f t="array" ref="BI102">_xlfn.XLOOKUP($A102&amp;BI$5,'[1]NBA-Data-1980-2019'!$B$1:$B$16305&amp;'[1]NBA-Data-1980-2019'!$A$1:$A$16305,'[1]NBA-Data-1980-2019'!$H$1:$H$16305,"",0)</f>
        <v/>
      </c>
      <c r="BJ102" s="2" t="str" cm="1">
        <f t="array" ref="BJ102">_xlfn.XLOOKUP($A102&amp;BJ$5,'[1]NBA-Data-1980-2019'!$B$1:$B$16305&amp;'[1]NBA-Data-1980-2019'!$A$1:$A$16305,'[1]NBA-Data-1980-2019'!$H$1:$H$16305,"",0)</f>
        <v/>
      </c>
      <c r="BK102" s="2" t="str" cm="1">
        <f t="array" ref="BK102">_xlfn.XLOOKUP($A102&amp;BK$5,'[1]NBA-Data-1980-2019'!$B$1:$B$16305&amp;'[1]NBA-Data-1980-2019'!$A$1:$A$16305,'[1]NBA-Data-1980-2019'!$H$1:$H$16305,"",0)</f>
        <v/>
      </c>
      <c r="BL102" s="2" t="str" cm="1">
        <f t="array" ref="BL102">_xlfn.XLOOKUP($A102&amp;BL$5,'[1]NBA-Data-1980-2019'!$B$1:$B$16305&amp;'[1]NBA-Data-1980-2019'!$A$1:$A$16305,'[1]NBA-Data-1980-2019'!$H$1:$H$16305,"",0)</f>
        <v/>
      </c>
      <c r="BM102" s="2" t="str" cm="1">
        <f t="array" ref="BM102">_xlfn.XLOOKUP($A102&amp;BM$5,'[1]NBA-Data-1980-2019'!$B$1:$B$16305&amp;'[1]NBA-Data-1980-2019'!$A$1:$A$16305,'[1]NBA-Data-1980-2019'!$H$1:$H$16305,"",0)</f>
        <v/>
      </c>
      <c r="BN102" s="2" t="str" cm="1">
        <f t="array" ref="BN102">_xlfn.XLOOKUP($A102&amp;BN$5,'[1]NBA-Data-1980-2019'!$B$1:$B$16305&amp;'[1]NBA-Data-1980-2019'!$A$1:$A$16305,'[1]NBA-Data-1980-2019'!$F$1:$F$16305,"",0)</f>
        <v/>
      </c>
      <c r="BO102" s="2" t="str" cm="1">
        <f t="array" ref="BO102">_xlfn.XLOOKUP($A102&amp;BO$5,'[1]NBA-Data-1980-2019'!$B$1:$B$16305&amp;'[1]NBA-Data-1980-2019'!$A$1:$A$16305,'[1]NBA-Data-1980-2019'!$F$1:$F$16305,"",0)</f>
        <v/>
      </c>
      <c r="BP102" s="2" t="str" cm="1">
        <f t="array" ref="BP102">_xlfn.XLOOKUP($A102&amp;BP$5,'[1]NBA-Data-1980-2019'!$B$1:$B$16305&amp;'[1]NBA-Data-1980-2019'!$A$1:$A$16305,'[1]NBA-Data-1980-2019'!$F$1:$F$16305,"",0)</f>
        <v/>
      </c>
      <c r="BQ102" s="2" t="str" cm="1">
        <f t="array" ref="BQ102">_xlfn.XLOOKUP($A102&amp;BQ$5,'[1]NBA-Data-1980-2019'!$B$1:$B$16305&amp;'[1]NBA-Data-1980-2019'!$A$1:$A$16305,'[1]NBA-Data-1980-2019'!$F$1:$F$16305,"",0)</f>
        <v/>
      </c>
      <c r="BR102" s="2" cm="1">
        <f t="array" ref="BR102">_xlfn.XLOOKUP($A102&amp;BR$5,'[1]NBA-Data-1980-2019'!$B$1:$B$16305&amp;'[1]NBA-Data-1980-2019'!$A$1:$A$16305,'[1]NBA-Data-1980-2019'!$F$1:$F$16305,"",0)</f>
        <v>11</v>
      </c>
      <c r="BS102" s="2" cm="1">
        <f t="array" ref="BS102">_xlfn.XLOOKUP($A102&amp;BS$5,'[1]NBA-Data-1980-2019'!$B$1:$B$16305&amp;'[1]NBA-Data-1980-2019'!$A$1:$A$16305,'[1]NBA-Data-1980-2019'!$F$1:$F$16305,"",0)</f>
        <v>10.4</v>
      </c>
      <c r="BT102" s="2" cm="1">
        <f t="array" ref="BT102">_xlfn.XLOOKUP($A102&amp;BT$5,'[1]NBA-Data-1980-2019'!$B$1:$B$16305&amp;'[1]NBA-Data-1980-2019'!$A$1:$A$16305,'[1]NBA-Data-1980-2019'!$F$1:$F$16305,"",0)</f>
        <v>6.5</v>
      </c>
      <c r="BU102" s="2" cm="1">
        <f t="array" ref="BU102">_xlfn.XLOOKUP($A102&amp;BU$5,'[1]NBA-Data-1980-2019'!$B$1:$B$16305&amp;'[1]NBA-Data-1980-2019'!$A$1:$A$16305,'[1]NBA-Data-1980-2019'!$F$1:$F$16305,"",0)</f>
        <v>10.6</v>
      </c>
      <c r="BV102" s="2" cm="1">
        <f t="array" ref="BV102">_xlfn.XLOOKUP($A102&amp;BV$5,'[1]NBA-Data-1980-2019'!$B$1:$B$16305&amp;'[1]NBA-Data-1980-2019'!$A$1:$A$16305,'[1]NBA-Data-1980-2019'!$F$1:$F$16305,"",0)</f>
        <v>13.4</v>
      </c>
      <c r="BW102" s="2" cm="1">
        <f t="array" ref="BW102">_xlfn.XLOOKUP($A102&amp;BW$5,'[1]NBA-Data-1980-2019'!$B$1:$B$16305&amp;'[1]NBA-Data-1980-2019'!$A$1:$A$16305,'[1]NBA-Data-1980-2019'!$F$1:$F$16305,"",0)</f>
        <v>5.5</v>
      </c>
      <c r="BX102" s="2" t="str" cm="1">
        <f t="array" ref="BX102">_xlfn.XLOOKUP($A102&amp;BX$5,'[1]NBA-Data-1980-2019'!$B$1:$B$16305&amp;'[1]NBA-Data-1980-2019'!$A$1:$A$16305,'[1]NBA-Data-1980-2019'!$F$1:$F$16305,"",0)</f>
        <v/>
      </c>
      <c r="BY102" s="2" cm="1">
        <f t="array" ref="BY102">_xlfn.XLOOKUP($A102&amp;BY$5,'[1]NBA-Data-1980-2019'!$B$1:$B$16305&amp;'[1]NBA-Data-1980-2019'!$A$1:$A$16305,'[1]NBA-Data-1980-2019'!$F$1:$F$16305,"",0)</f>
        <v>11.6</v>
      </c>
      <c r="BZ102" s="2" t="str" cm="1">
        <f t="array" ref="BZ102">_xlfn.XLOOKUP($A102&amp;BZ$5,'[1]NBA-Data-1980-2019'!$B$1:$B$16305&amp;'[1]NBA-Data-1980-2019'!$A$1:$A$16305,'[1]NBA-Data-1980-2019'!$F$1:$F$16305,"",0)</f>
        <v/>
      </c>
      <c r="CA102" s="2" t="str" cm="1">
        <f t="array" ref="CA102">_xlfn.XLOOKUP($A102&amp;CA$5,'[1]NBA-Data-1980-2019'!$B$1:$B$16305&amp;'[1]NBA-Data-1980-2019'!$A$1:$A$16305,'[1]NBA-Data-1980-2019'!$F$1:$F$16305,"",0)</f>
        <v/>
      </c>
      <c r="CB102" s="2" t="str" cm="1">
        <f t="array" ref="CB102">_xlfn.XLOOKUP($A102&amp;CB$5,'[1]NBA-Data-1980-2019'!$B$1:$B$16305&amp;'[1]NBA-Data-1980-2019'!$A$1:$A$16305,'[1]NBA-Data-1980-2019'!$F$1:$F$16305,"",0)</f>
        <v/>
      </c>
      <c r="CC102" s="2" t="str" cm="1">
        <f t="array" ref="CC102">_xlfn.XLOOKUP($A102&amp;CC$5,'[1]NBA-Data-1980-2019'!$B$1:$B$16305&amp;'[1]NBA-Data-1980-2019'!$A$1:$A$16305,'[1]NBA-Data-1980-2019'!$F$1:$F$16305,"",0)</f>
        <v/>
      </c>
      <c r="CD102" s="2" t="str" cm="1">
        <f t="array" ref="CD102">_xlfn.XLOOKUP($A102&amp;CD$5,'[1]NBA-Data-1980-2019'!$B$1:$B$16305&amp;'[1]NBA-Data-1980-2019'!$A$1:$A$16305,'[1]NBA-Data-1980-2019'!$F$1:$F$16305,"",0)</f>
        <v/>
      </c>
      <c r="CE102" s="2" t="str" cm="1">
        <f t="array" ref="CE102">_xlfn.XLOOKUP($A102&amp;CE$5,'[1]NBA-Data-1980-2019'!$B$1:$B$16305&amp;'[1]NBA-Data-1980-2019'!$A$1:$A$16305,'[1]NBA-Data-1980-2019'!$F$1:$F$16305,"",0)</f>
        <v/>
      </c>
      <c r="CF102" s="2" t="str" cm="1">
        <f t="array" ref="CF102">_xlfn.XLOOKUP($A102&amp;CF$5,'[1]NBA-Data-1980-2019'!$B$1:$B$16305&amp;'[1]NBA-Data-1980-2019'!$A$1:$A$16305,'[1]NBA-Data-1980-2019'!$F$1:$F$16305,"",0)</f>
        <v/>
      </c>
      <c r="CG102" s="2" t="str" cm="1">
        <f t="array" ref="CG102">_xlfn.XLOOKUP($A102&amp;CG$5,'[1]NBA-Data-1980-2019'!$B$1:$B$16305&amp;'[1]NBA-Data-1980-2019'!$A$1:$A$16305,'[1]NBA-Data-1980-2019'!$F$1:$F$16305,"",0)</f>
        <v/>
      </c>
      <c r="CH102" s="2" t="str" cm="1">
        <f t="array" ref="CH102">_xlfn.XLOOKUP($A102&amp;CH$5,'[1]NBA-Data-1980-2019'!$B$1:$B$16305&amp;'[1]NBA-Data-1980-2019'!$A$1:$A$16305,'[1]NBA-Data-1980-2019'!$F$1:$F$16305,"",0)</f>
        <v/>
      </c>
      <c r="CI102" s="2" t="str" cm="1">
        <f t="array" ref="CI102">_xlfn.XLOOKUP($A102&amp;CI$5,'[1]NBA-Data-1980-2019'!$B$1:$B$16305&amp;'[1]NBA-Data-1980-2019'!$A$1:$A$16305,'[1]NBA-Data-1980-2019'!$F$1:$F$16305,"",0)</f>
        <v/>
      </c>
      <c r="CJ102" s="2" t="str" cm="1">
        <f t="array" ref="CJ102">_xlfn.XLOOKUP($A102&amp;CJ$5,'[1]NBA-Data-1980-2019'!$B$1:$B$16305&amp;'[1]NBA-Data-1980-2019'!$A$1:$A$16305,'[1]NBA-Data-1980-2019'!$F$1:$F$16305,"",0)</f>
        <v/>
      </c>
      <c r="CK102" s="2" t="str" cm="1">
        <f t="array" ref="CK102">_xlfn.XLOOKUP($A102&amp;CK$5,'[1]NBA-Data-1980-2019'!$B$1:$B$16305&amp;'[1]NBA-Data-1980-2019'!$A$1:$A$16305,'[1]NBA-Data-1980-2019'!$F$1:$F$16305,"",0)</f>
        <v/>
      </c>
      <c r="CL102" s="2" t="str" cm="1">
        <f t="array" ref="CL102">_xlfn.XLOOKUP($A102&amp;CL$5,'[1]NBA-Data-1980-2019'!$B$1:$B$16305&amp;'[1]NBA-Data-1980-2019'!$A$1:$A$16305,'[1]NBA-Data-1980-2019'!$F$1:$F$16305,"",0)</f>
        <v/>
      </c>
      <c r="CM102" s="2" t="str" cm="1">
        <f t="array" ref="CM102">_xlfn.XLOOKUP($A102&amp;CM$5,'[1]NBA-Data-1980-2019'!$B$1:$B$16305&amp;'[1]NBA-Data-1980-2019'!$A$1:$A$16305,'[1]NBA-Data-1980-2019'!$F$1:$F$16305,"",0)</f>
        <v/>
      </c>
      <c r="CN102" s="2" t="str" cm="1">
        <f t="array" ref="CN102">_xlfn.XLOOKUP($A102&amp;CN$5,'[1]NBA-Data-1980-2019'!$B$1:$B$16305&amp;'[1]NBA-Data-1980-2019'!$A$1:$A$16305,'[1]NBA-Data-1980-2019'!$F$1:$F$16305,"",0)</f>
        <v/>
      </c>
      <c r="CO102" s="2" t="str" cm="1">
        <f t="array" ref="CO102">_xlfn.XLOOKUP($A102&amp;CO$5,'[1]NBA-Data-1980-2019'!$B$1:$B$16305&amp;'[1]NBA-Data-1980-2019'!$A$1:$A$16305,'[1]NBA-Data-1980-2019'!$F$1:$F$16305,"",0)</f>
        <v/>
      </c>
      <c r="CP102" s="2" t="str" cm="1">
        <f t="array" ref="CP102">_xlfn.XLOOKUP($A102&amp;CP$5,'[1]NBA-Data-1980-2019'!$B$1:$B$16305&amp;'[1]NBA-Data-1980-2019'!$A$1:$A$16305,'[1]NBA-Data-1980-2019'!$F$1:$F$16305,"",0)</f>
        <v/>
      </c>
      <c r="CQ102" s="2" t="str" cm="1">
        <f t="array" ref="CQ102">_xlfn.XLOOKUP($A102&amp;CQ$5,'[1]NBA-Data-1980-2019'!$B$1:$B$16305&amp;'[1]NBA-Data-1980-2019'!$A$1:$A$16305,'[1]NBA-Data-1980-2019'!$F$1:$F$16305,"",0)</f>
        <v/>
      </c>
      <c r="CR102" s="2" t="str" cm="1">
        <f t="array" ref="CR102">_xlfn.XLOOKUP($A102&amp;CR$5,'[1]NBA-Data-1980-2019'!$B$1:$B$16305&amp;'[1]NBA-Data-1980-2019'!$A$1:$A$16305,'[1]NBA-Data-1980-2019'!$F$1:$F$16305,"",0)</f>
        <v/>
      </c>
      <c r="CS102" s="2" t="str" cm="1">
        <f t="array" ref="CS102">_xlfn.XLOOKUP($A102&amp;CS$5,'[1]NBA-Data-1980-2019'!$B$1:$B$16305&amp;'[1]NBA-Data-1980-2019'!$A$1:$A$16305,'[1]NBA-Data-1980-2019'!$F$1:$F$16305,"",0)</f>
        <v/>
      </c>
      <c r="CU102" s="2" t="str">
        <f>_xlfn.XLOOKUP($A102,TEAMS!$G$1:$G$839,TEAMS!$H$1:$H$839,"",0)</f>
        <v>PF</v>
      </c>
      <c r="CV102" s="2" t="str">
        <f>_xlfn.XLOOKUP($CU102,DASHBOARD!$B$22:$B$27,DASHBOARD!$C$22:$C$27,"",0)</f>
        <v>FORWARD</v>
      </c>
      <c r="CY102" s="63">
        <f>SUMIFS('[1]NBA-Data-1980-2019'!$G$1:$G$16305,'[1]NBA-Data-1980-2019'!$B$1:$B$16305,$A102,'[1]NBA-Data-1980-2019'!$A$1:$A$16305,CY$9)</f>
        <v>0</v>
      </c>
      <c r="CZ102" s="63">
        <f>SUMIFS('[1]NBA-Data-1980-2019'!$G$1:$G$16305,'[1]NBA-Data-1980-2019'!$B$1:$B$16305,$A102,'[1]NBA-Data-1980-2019'!$A$1:$A$16305,CZ$9)</f>
        <v>0</v>
      </c>
      <c r="DA102" s="63">
        <f>SUMIFS('[1]NBA-Data-1980-2019'!$G$1:$G$16305,'[1]NBA-Data-1980-2019'!$B$1:$B$16305,$A102,'[1]NBA-Data-1980-2019'!$A$1:$A$16305,DA$9)</f>
        <v>0</v>
      </c>
      <c r="DB102" s="63">
        <f>SUMIFS('[1]NBA-Data-1980-2019'!$G$1:$G$16305,'[1]NBA-Data-1980-2019'!$B$1:$B$16305,$A102,'[1]NBA-Data-1980-2019'!$A$1:$A$16305,DB$9)</f>
        <v>0</v>
      </c>
      <c r="DC102" s="63">
        <f>SUMIFS('[1]NBA-Data-1980-2019'!$G$1:$G$16305,'[1]NBA-Data-1980-2019'!$B$1:$B$16305,$A102,'[1]NBA-Data-1980-2019'!$A$1:$A$16305,DC$9)</f>
        <v>0</v>
      </c>
      <c r="DD102" s="63">
        <f>SUMIFS('[1]NBA-Data-1980-2019'!$G$1:$G$16305,'[1]NBA-Data-1980-2019'!$B$1:$B$16305,$A102,'[1]NBA-Data-1980-2019'!$A$1:$A$16305,DD$9)</f>
        <v>845000</v>
      </c>
      <c r="DE102" s="63">
        <f>SUMIFS('[1]NBA-Data-1980-2019'!$G$1:$G$16305,'[1]NBA-Data-1980-2019'!$B$1:$B$16305,$A102,'[1]NBA-Data-1980-2019'!$A$1:$A$16305,DE$9)</f>
        <v>1040000</v>
      </c>
      <c r="DF102" s="63">
        <f>SUMIFS('[1]NBA-Data-1980-2019'!$G$1:$G$16305,'[1]NBA-Data-1980-2019'!$B$1:$B$16305,$A102,'[1]NBA-Data-1980-2019'!$A$1:$A$16305,DF$9)</f>
        <v>1235000</v>
      </c>
      <c r="DG102" s="63">
        <f>SUMIFS('[1]NBA-Data-1980-2019'!$G$1:$G$16305,'[1]NBA-Data-1980-2019'!$B$1:$B$16305,$A102,'[1]NBA-Data-1980-2019'!$A$1:$A$16305,DG$9)</f>
        <v>0</v>
      </c>
      <c r="DH102" s="63">
        <f>SUMIFS('[1]NBA-Data-1980-2019'!$G$1:$G$16305,'[1]NBA-Data-1980-2019'!$B$1:$B$16305,$A102,'[1]NBA-Data-1980-2019'!$A$1:$A$16305,DH$9)</f>
        <v>0</v>
      </c>
      <c r="DI102" s="63">
        <f>SUMIFS('[1]NBA-Data-1980-2019'!$G$1:$G$16305,'[1]NBA-Data-1980-2019'!$B$1:$B$16305,$A102,'[1]NBA-Data-1980-2019'!$A$1:$A$16305,DI$9)</f>
        <v>0</v>
      </c>
      <c r="DJ102" s="63">
        <f>SUMIFS('[1]NBA-Data-1980-2019'!$G$1:$G$16305,'[1]NBA-Data-1980-2019'!$B$1:$B$16305,$A102,'[1]NBA-Data-1980-2019'!$A$1:$A$16305,DJ$9)</f>
        <v>26190</v>
      </c>
      <c r="DK102" s="63">
        <f>SUMIFS('[1]NBA-Data-1980-2019'!$G$1:$G$16305,'[1]NBA-Data-1980-2019'!$B$1:$B$16305,$A102,'[1]NBA-Data-1980-2019'!$A$1:$A$16305,DK$9)</f>
        <v>0</v>
      </c>
      <c r="DL102" s="63">
        <f>SUMIFS('[1]NBA-Data-1980-2019'!$G$1:$G$16305,'[1]NBA-Data-1980-2019'!$B$1:$B$16305,$A102,'[1]NBA-Data-1980-2019'!$A$1:$A$16305,DL$9)</f>
        <v>0</v>
      </c>
      <c r="DM102" s="63">
        <f>SUMIFS('[1]NBA-Data-1980-2019'!$G$1:$G$16305,'[1]NBA-Data-1980-2019'!$B$1:$B$16305,$A102,'[1]NBA-Data-1980-2019'!$A$1:$A$16305,DM$9)</f>
        <v>0</v>
      </c>
      <c r="DN102" s="63">
        <f>SUMIFS('[1]NBA-Data-1980-2019'!$G$1:$G$16305,'[1]NBA-Data-1980-2019'!$B$1:$B$16305,$A102,'[1]NBA-Data-1980-2019'!$A$1:$A$16305,DN$9)</f>
        <v>0</v>
      </c>
      <c r="DO102" s="63">
        <f>SUMIFS('[1]NBA-Data-1980-2019'!$G$1:$G$16305,'[1]NBA-Data-1980-2019'!$B$1:$B$16305,$A102,'[1]NBA-Data-1980-2019'!$A$1:$A$16305,DO$9)</f>
        <v>0</v>
      </c>
      <c r="DP102" s="63">
        <f>SUMIFS('[1]NBA-Data-1980-2019'!$G$1:$G$16305,'[1]NBA-Data-1980-2019'!$B$1:$B$16305,$A102,'[1]NBA-Data-1980-2019'!$A$1:$A$16305,DP$9)</f>
        <v>0</v>
      </c>
      <c r="DQ102" s="63">
        <f>SUMIFS('[1]NBA-Data-1980-2019'!$G$1:$G$16305,'[1]NBA-Data-1980-2019'!$B$1:$B$16305,$A102,'[1]NBA-Data-1980-2019'!$A$1:$A$16305,DQ$9)</f>
        <v>0</v>
      </c>
      <c r="DR102" s="63">
        <f>SUMIFS('[1]NBA-Data-1980-2019'!$G$1:$G$16305,'[1]NBA-Data-1980-2019'!$B$1:$B$16305,$A102,'[1]NBA-Data-1980-2019'!$A$1:$A$16305,DR$9)</f>
        <v>0</v>
      </c>
      <c r="DS102" s="63">
        <f>SUMIFS('[1]NBA-Data-1980-2019'!$G$1:$G$16305,'[1]NBA-Data-1980-2019'!$B$1:$B$16305,$A102,'[1]NBA-Data-1980-2019'!$A$1:$A$16305,DS$9)</f>
        <v>0</v>
      </c>
      <c r="DT102" s="63">
        <f>SUMIFS('[1]NBA-Data-1980-2019'!$G$1:$G$16305,'[1]NBA-Data-1980-2019'!$B$1:$B$16305,$A102,'[1]NBA-Data-1980-2019'!$A$1:$A$16305,DT$9)</f>
        <v>0</v>
      </c>
      <c r="DU102" s="63">
        <f>SUMIFS('[1]NBA-Data-1980-2019'!$G$1:$G$16305,'[1]NBA-Data-1980-2019'!$B$1:$B$16305,$A102,'[1]NBA-Data-1980-2019'!$A$1:$A$16305,DU$9)</f>
        <v>0</v>
      </c>
      <c r="DV102" s="63">
        <f>SUMIFS('[1]NBA-Data-1980-2019'!$G$1:$G$16305,'[1]NBA-Data-1980-2019'!$B$1:$B$16305,$A102,'[1]NBA-Data-1980-2019'!$A$1:$A$16305,DV$9)</f>
        <v>0</v>
      </c>
      <c r="DW102" s="63">
        <f>SUMIFS('[1]NBA-Data-1980-2019'!$G$1:$G$16305,'[1]NBA-Data-1980-2019'!$B$1:$B$16305,$A102,'[1]NBA-Data-1980-2019'!$A$1:$A$16305,DW$9)</f>
        <v>0</v>
      </c>
      <c r="DX102" s="63">
        <f>SUMIFS('[1]NBA-Data-1980-2019'!$G$1:$G$16305,'[1]NBA-Data-1980-2019'!$B$1:$B$16305,$A102,'[1]NBA-Data-1980-2019'!$A$1:$A$16305,DX$9)</f>
        <v>0</v>
      </c>
      <c r="DY102" s="63">
        <f>SUMIFS('[1]NBA-Data-1980-2019'!$G$1:$G$16305,'[1]NBA-Data-1980-2019'!$B$1:$B$16305,$A102,'[1]NBA-Data-1980-2019'!$A$1:$A$16305,DY$9)</f>
        <v>0</v>
      </c>
      <c r="DZ102" s="63">
        <f>SUMIFS('[1]NBA-Data-1980-2019'!$G$1:$G$16305,'[1]NBA-Data-1980-2019'!$B$1:$B$16305,$A102,'[1]NBA-Data-1980-2019'!$A$1:$A$16305,DZ$9)</f>
        <v>0</v>
      </c>
      <c r="EA102" s="63">
        <f>SUMIFS('[1]NBA-Data-1980-2019'!$G$1:$G$16305,'[1]NBA-Data-1980-2019'!$B$1:$B$16305,$A102,'[1]NBA-Data-1980-2019'!$A$1:$A$16305,EA$9)</f>
        <v>0</v>
      </c>
      <c r="EB102" s="63">
        <f>SUMIFS('[1]NBA-Data-1980-2019'!$G$1:$G$16305,'[1]NBA-Data-1980-2019'!$B$1:$B$16305,$A102,'[1]NBA-Data-1980-2019'!$A$1:$A$16305,EB$9)</f>
        <v>0</v>
      </c>
      <c r="EC102" s="63">
        <f>SUMIFS('[1]NBA-Data-1980-2019'!$G$1:$G$16305,'[1]NBA-Data-1980-2019'!$B$1:$B$16305,$A102,'[1]NBA-Data-1980-2019'!$A$1:$A$16305,EC$9)</f>
        <v>0</v>
      </c>
      <c r="ED102" s="63">
        <f>SUMIFS('[1]NBA-Data-1980-2019'!$G$1:$G$16305,'[1]NBA-Data-1980-2019'!$B$1:$B$16305,$A102,'[1]NBA-Data-1980-2019'!$A$1:$A$16305,ED$9)</f>
        <v>0</v>
      </c>
      <c r="EH102" s="2" t="s">
        <v>1482</v>
      </c>
    </row>
    <row r="103" spans="1:165" x14ac:dyDescent="0.2">
      <c r="A103" s="2" t="s">
        <v>953</v>
      </c>
      <c r="B103" s="2" t="str" cm="1">
        <f t="array" ref="B103">_xlfn.XLOOKUP($A103&amp;B$5,'[1]NBA-Data-1980-2019'!$B$1:$B$16305&amp;'[1]NBA-Data-1980-2019'!$A$1:$A$16305,'[1]NBA-Data-1980-2019'!$D$1:$D$16305,"",0)</f>
        <v/>
      </c>
      <c r="C103" s="2" t="str" cm="1">
        <f t="array" ref="C103">_xlfn.XLOOKUP($A103&amp;C$5,'[1]NBA-Data-1980-2019'!$B$1:$B$16305&amp;'[1]NBA-Data-1980-2019'!$A$1:$A$16305,'[1]NBA-Data-1980-2019'!$D$1:$D$16305,"",0)</f>
        <v/>
      </c>
      <c r="D103" s="2" t="str" cm="1">
        <f t="array" ref="D103">_xlfn.XLOOKUP($A103&amp;D$5,'[1]NBA-Data-1980-2019'!$B$1:$B$16305&amp;'[1]NBA-Data-1980-2019'!$A$1:$A$16305,'[1]NBA-Data-1980-2019'!$D$1:$D$16305,"",0)</f>
        <v/>
      </c>
      <c r="E103" s="2" t="str" cm="1">
        <f t="array" ref="E103">_xlfn.XLOOKUP($A103&amp;E$5,'[1]NBA-Data-1980-2019'!$B$1:$B$16305&amp;'[1]NBA-Data-1980-2019'!$A$1:$A$16305,'[1]NBA-Data-1980-2019'!$D$1:$D$16305,"",0)</f>
        <v/>
      </c>
      <c r="F103" s="2" t="str" cm="1">
        <f t="array" ref="F103">_xlfn.XLOOKUP($A103&amp;F$5,'[1]NBA-Data-1980-2019'!$B$1:$B$16305&amp;'[1]NBA-Data-1980-2019'!$A$1:$A$16305,'[1]NBA-Data-1980-2019'!$D$1:$D$16305,"",0)</f>
        <v/>
      </c>
      <c r="G103" s="2" t="str" cm="1">
        <f t="array" ref="G103">_xlfn.XLOOKUP($A103&amp;G$5,'[1]NBA-Data-1980-2019'!$B$1:$B$16305&amp;'[1]NBA-Data-1980-2019'!$A$1:$A$16305,'[1]NBA-Data-1980-2019'!$D$1:$D$16305,"",0)</f>
        <v/>
      </c>
      <c r="H103" s="2" t="str" cm="1">
        <f t="array" ref="H103">_xlfn.XLOOKUP($A103&amp;H$5,'[1]NBA-Data-1980-2019'!$B$1:$B$16305&amp;'[1]NBA-Data-1980-2019'!$A$1:$A$16305,'[1]NBA-Data-1980-2019'!$D$1:$D$16305,"",0)</f>
        <v/>
      </c>
      <c r="I103" s="2" t="str" cm="1">
        <f t="array" ref="I103">_xlfn.XLOOKUP($A103&amp;I$5,'[1]NBA-Data-1980-2019'!$B$1:$B$16305&amp;'[1]NBA-Data-1980-2019'!$A$1:$A$16305,'[1]NBA-Data-1980-2019'!$D$1:$D$16305,"",0)</f>
        <v/>
      </c>
      <c r="J103" s="2" t="str" cm="1">
        <f t="array" ref="J103">_xlfn.XLOOKUP($A103&amp;J$5,'[1]NBA-Data-1980-2019'!$B$1:$B$16305&amp;'[1]NBA-Data-1980-2019'!$A$1:$A$16305,'[1]NBA-Data-1980-2019'!$D$1:$D$16305,"",0)</f>
        <v/>
      </c>
      <c r="K103" s="2" t="str" cm="1">
        <f t="array" ref="K103">_xlfn.XLOOKUP($A103&amp;K$5,'[1]NBA-Data-1980-2019'!$B$1:$B$16305&amp;'[1]NBA-Data-1980-2019'!$A$1:$A$16305,'[1]NBA-Data-1980-2019'!$D$1:$D$16305,"",0)</f>
        <v>ATL</v>
      </c>
      <c r="L103" s="2" t="str" cm="1">
        <f t="array" ref="L103">_xlfn.XLOOKUP($A103&amp;L$5,'[1]NBA-Data-1980-2019'!$B$1:$B$16305&amp;'[1]NBA-Data-1980-2019'!$A$1:$A$16305,'[1]NBA-Data-1980-2019'!$D$1:$D$16305,"",0)</f>
        <v>ATL</v>
      </c>
      <c r="M103" s="2" t="str" cm="1">
        <f t="array" ref="M103">_xlfn.XLOOKUP($A103&amp;M$5,'[1]NBA-Data-1980-2019'!$B$1:$B$16305&amp;'[1]NBA-Data-1980-2019'!$A$1:$A$16305,'[1]NBA-Data-1980-2019'!$D$1:$D$16305,"",0)</f>
        <v>ATL</v>
      </c>
      <c r="N103" s="2" t="str" cm="1">
        <f t="array" ref="N103">_xlfn.XLOOKUP($A103&amp;N$5,'[1]NBA-Data-1980-2019'!$B$1:$B$16305&amp;'[1]NBA-Data-1980-2019'!$A$1:$A$16305,'[1]NBA-Data-1980-2019'!$D$1:$D$16305,"",0)</f>
        <v>ATL</v>
      </c>
      <c r="O103" s="2" t="str" cm="1">
        <f t="array" ref="O103">_xlfn.XLOOKUP($A103&amp;O$5,'[1]NBA-Data-1980-2019'!$B$1:$B$16305&amp;'[1]NBA-Data-1980-2019'!$A$1:$A$16305,'[1]NBA-Data-1980-2019'!$D$1:$D$16305,"",0)</f>
        <v>TOT</v>
      </c>
      <c r="P103" s="2" t="str" cm="1">
        <f t="array" ref="P103">_xlfn.XLOOKUP($A103&amp;P$5,'[1]NBA-Data-1980-2019'!$B$1:$B$16305&amp;'[1]NBA-Data-1980-2019'!$A$1:$A$16305,'[1]NBA-Data-1980-2019'!$D$1:$D$16305,"",0)</f>
        <v>SAS</v>
      </c>
      <c r="Q103" s="2" t="str" cm="1">
        <f t="array" ref="Q103">_xlfn.XLOOKUP($A103&amp;Q$5,'[1]NBA-Data-1980-2019'!$B$1:$B$16305&amp;'[1]NBA-Data-1980-2019'!$A$1:$A$16305,'[1]NBA-Data-1980-2019'!$D$1:$D$16305,"",0)</f>
        <v/>
      </c>
      <c r="R103" s="2" t="str" cm="1">
        <f t="array" ref="R103">_xlfn.XLOOKUP($A103&amp;R$5,'[1]NBA-Data-1980-2019'!$B$1:$B$16305&amp;'[1]NBA-Data-1980-2019'!$A$1:$A$16305,'[1]NBA-Data-1980-2019'!$D$1:$D$16305,"",0)</f>
        <v/>
      </c>
      <c r="S103" s="2" t="str" cm="1">
        <f t="array" ref="S103">_xlfn.XLOOKUP($A103&amp;S$5,'[1]NBA-Data-1980-2019'!$B$1:$B$16305&amp;'[1]NBA-Data-1980-2019'!$A$1:$A$16305,'[1]NBA-Data-1980-2019'!$D$1:$D$16305,"",0)</f>
        <v/>
      </c>
      <c r="T103" s="2" t="str" cm="1">
        <f t="array" ref="T103">_xlfn.XLOOKUP($A103&amp;T$5,'[1]NBA-Data-1980-2019'!$B$1:$B$16305&amp;'[1]NBA-Data-1980-2019'!$A$1:$A$16305,'[1]NBA-Data-1980-2019'!$D$1:$D$16305,"",0)</f>
        <v/>
      </c>
      <c r="U103" s="2" t="str" cm="1">
        <f t="array" ref="U103">_xlfn.XLOOKUP($A103&amp;U$5,'[1]NBA-Data-1980-2019'!$B$1:$B$16305&amp;'[1]NBA-Data-1980-2019'!$A$1:$A$16305,'[1]NBA-Data-1980-2019'!$D$1:$D$16305,"",0)</f>
        <v/>
      </c>
      <c r="V103" s="2" t="str" cm="1">
        <f t="array" ref="V103">_xlfn.XLOOKUP($A103&amp;V$5,'[1]NBA-Data-1980-2019'!$B$1:$B$16305&amp;'[1]NBA-Data-1980-2019'!$A$1:$A$16305,'[1]NBA-Data-1980-2019'!$D$1:$D$16305,"",0)</f>
        <v/>
      </c>
      <c r="W103" s="2" t="str" cm="1">
        <f t="array" ref="W103">_xlfn.XLOOKUP($A103&amp;W$5,'[1]NBA-Data-1980-2019'!$B$1:$B$16305&amp;'[1]NBA-Data-1980-2019'!$A$1:$A$16305,'[1]NBA-Data-1980-2019'!$D$1:$D$16305,"",0)</f>
        <v/>
      </c>
      <c r="X103" s="2" t="str" cm="1">
        <f t="array" ref="X103">_xlfn.XLOOKUP($A103&amp;X$5,'[1]NBA-Data-1980-2019'!$B$1:$B$16305&amp;'[1]NBA-Data-1980-2019'!$A$1:$A$16305,'[1]NBA-Data-1980-2019'!$D$1:$D$16305,"",0)</f>
        <v/>
      </c>
      <c r="Y103" s="2" t="str" cm="1">
        <f t="array" ref="Y103">_xlfn.XLOOKUP($A103&amp;Y$5,'[1]NBA-Data-1980-2019'!$B$1:$B$16305&amp;'[1]NBA-Data-1980-2019'!$A$1:$A$16305,'[1]NBA-Data-1980-2019'!$D$1:$D$16305,"",0)</f>
        <v/>
      </c>
      <c r="Z103" s="2" t="str" cm="1">
        <f t="array" ref="Z103">_xlfn.XLOOKUP($A103&amp;Z$5,'[1]NBA-Data-1980-2019'!$B$1:$B$16305&amp;'[1]NBA-Data-1980-2019'!$A$1:$A$16305,'[1]NBA-Data-1980-2019'!$D$1:$D$16305,"",0)</f>
        <v/>
      </c>
      <c r="AA103" s="2" t="str" cm="1">
        <f t="array" ref="AA103">_xlfn.XLOOKUP($A103&amp;AA$5,'[1]NBA-Data-1980-2019'!$B$1:$B$16305&amp;'[1]NBA-Data-1980-2019'!$A$1:$A$16305,'[1]NBA-Data-1980-2019'!$D$1:$D$16305,"",0)</f>
        <v/>
      </c>
      <c r="AB103" s="2" t="str" cm="1">
        <f t="array" ref="AB103">_xlfn.XLOOKUP($A103&amp;AB$5,'[1]NBA-Data-1980-2019'!$B$1:$B$16305&amp;'[1]NBA-Data-1980-2019'!$A$1:$A$16305,'[1]NBA-Data-1980-2019'!$D$1:$D$16305,"",0)</f>
        <v/>
      </c>
      <c r="AC103" s="2" t="str" cm="1">
        <f t="array" ref="AC103">_xlfn.XLOOKUP($A103&amp;AC$5,'[1]NBA-Data-1980-2019'!$B$1:$B$16305&amp;'[1]NBA-Data-1980-2019'!$A$1:$A$16305,'[1]NBA-Data-1980-2019'!$D$1:$D$16305,"",0)</f>
        <v/>
      </c>
      <c r="AD103" s="2" t="str" cm="1">
        <f t="array" ref="AD103">_xlfn.XLOOKUP($A103&amp;AD$5,'[1]NBA-Data-1980-2019'!$B$1:$B$16305&amp;'[1]NBA-Data-1980-2019'!$A$1:$A$16305,'[1]NBA-Data-1980-2019'!$D$1:$D$16305,"",0)</f>
        <v/>
      </c>
      <c r="AE103" s="2" t="str" cm="1">
        <f t="array" ref="AE103">_xlfn.XLOOKUP($A103&amp;AE$5,'[1]NBA-Data-1980-2019'!$B$1:$B$16305&amp;'[1]NBA-Data-1980-2019'!$A$1:$A$16305,'[1]NBA-Data-1980-2019'!$D$1:$D$16305,"",0)</f>
        <v/>
      </c>
      <c r="AF103" s="2" t="str" cm="1">
        <f t="array" ref="AF103">_xlfn.XLOOKUP($A103&amp;AF$5,'[1]NBA-Data-1980-2019'!$B$1:$B$16305&amp;'[1]NBA-Data-1980-2019'!$A$1:$A$16305,'[1]NBA-Data-1980-2019'!$D$1:$D$16305,"",0)</f>
        <v/>
      </c>
      <c r="AG103" s="2" t="str" cm="1">
        <f t="array" ref="AG103">_xlfn.XLOOKUP($A103&amp;AG$5,'[1]NBA-Data-1980-2019'!$B$1:$B$16305&amp;'[1]NBA-Data-1980-2019'!$A$1:$A$16305,'[1]NBA-Data-1980-2019'!$D$1:$D$16305,"",0)</f>
        <v/>
      </c>
      <c r="AH103" s="2" t="str" cm="1">
        <f t="array" ref="AH103">_xlfn.XLOOKUP($A103&amp;AH$5,'[1]NBA-Data-1980-2019'!$B$1:$B$16305&amp;'[1]NBA-Data-1980-2019'!$A$1:$A$16305,'[1]NBA-Data-1980-2019'!$H$1:$H$16305,"",0)</f>
        <v/>
      </c>
      <c r="AI103" s="2" t="str" cm="1">
        <f t="array" ref="AI103">_xlfn.XLOOKUP($A103&amp;AI$5,'[1]NBA-Data-1980-2019'!$B$1:$B$16305&amp;'[1]NBA-Data-1980-2019'!$A$1:$A$16305,'[1]NBA-Data-1980-2019'!$H$1:$H$16305,"",0)</f>
        <v/>
      </c>
      <c r="AJ103" s="2" t="str" cm="1">
        <f t="array" ref="AJ103">_xlfn.XLOOKUP($A103&amp;AJ$5,'[1]NBA-Data-1980-2019'!$B$1:$B$16305&amp;'[1]NBA-Data-1980-2019'!$A$1:$A$16305,'[1]NBA-Data-1980-2019'!$H$1:$H$16305,"",0)</f>
        <v/>
      </c>
      <c r="AK103" s="2" t="str" cm="1">
        <f t="array" ref="AK103">_xlfn.XLOOKUP($A103&amp;AK$5,'[1]NBA-Data-1980-2019'!$B$1:$B$16305&amp;'[1]NBA-Data-1980-2019'!$A$1:$A$16305,'[1]NBA-Data-1980-2019'!$H$1:$H$16305,"",0)</f>
        <v/>
      </c>
      <c r="AL103" s="2" t="str" cm="1">
        <f t="array" ref="AL103">_xlfn.XLOOKUP($A103&amp;AL$5,'[1]NBA-Data-1980-2019'!$B$1:$B$16305&amp;'[1]NBA-Data-1980-2019'!$A$1:$A$16305,'[1]NBA-Data-1980-2019'!$H$1:$H$16305,"",0)</f>
        <v/>
      </c>
      <c r="AM103" s="2" t="str" cm="1">
        <f t="array" ref="AM103">_xlfn.XLOOKUP($A103&amp;AM$5,'[1]NBA-Data-1980-2019'!$B$1:$B$16305&amp;'[1]NBA-Data-1980-2019'!$A$1:$A$16305,'[1]NBA-Data-1980-2019'!$H$1:$H$16305,"",0)</f>
        <v/>
      </c>
      <c r="AN103" s="2" t="str" cm="1">
        <f t="array" ref="AN103">_xlfn.XLOOKUP($A103&amp;AN$5,'[1]NBA-Data-1980-2019'!$B$1:$B$16305&amp;'[1]NBA-Data-1980-2019'!$A$1:$A$16305,'[1]NBA-Data-1980-2019'!$H$1:$H$16305,"",0)</f>
        <v/>
      </c>
      <c r="AO103" s="2" t="str" cm="1">
        <f t="array" ref="AO103">_xlfn.XLOOKUP($A103&amp;AO$5,'[1]NBA-Data-1980-2019'!$B$1:$B$16305&amp;'[1]NBA-Data-1980-2019'!$A$1:$A$16305,'[1]NBA-Data-1980-2019'!$H$1:$H$16305,"",0)</f>
        <v/>
      </c>
      <c r="AP103" s="2" t="str" cm="1">
        <f t="array" ref="AP103">_xlfn.XLOOKUP($A103&amp;AP$5,'[1]NBA-Data-1980-2019'!$B$1:$B$16305&amp;'[1]NBA-Data-1980-2019'!$A$1:$A$16305,'[1]NBA-Data-1980-2019'!$H$1:$H$16305,"",0)</f>
        <v/>
      </c>
      <c r="AQ103" s="2" cm="1">
        <f t="array" ref="AQ103">_xlfn.XLOOKUP($A103&amp;AQ$5,'[1]NBA-Data-1980-2019'!$B$1:$B$16305&amp;'[1]NBA-Data-1980-2019'!$A$1:$A$16305,'[1]NBA-Data-1980-2019'!$H$1:$H$16305,"",0)</f>
        <v>447</v>
      </c>
      <c r="AR103" s="2" cm="1">
        <f t="array" ref="AR103">_xlfn.XLOOKUP($A103&amp;AR$5,'[1]NBA-Data-1980-2019'!$B$1:$B$16305&amp;'[1]NBA-Data-1980-2019'!$A$1:$A$16305,'[1]NBA-Data-1980-2019'!$H$1:$H$16305,"",0)</f>
        <v>929.1</v>
      </c>
      <c r="AS103" s="2" cm="1">
        <f t="array" ref="AS103">_xlfn.XLOOKUP($A103&amp;AS$5,'[1]NBA-Data-1980-2019'!$B$1:$B$16305&amp;'[1]NBA-Data-1980-2019'!$A$1:$A$16305,'[1]NBA-Data-1980-2019'!$H$1:$H$16305,"",0)</f>
        <v>1155</v>
      </c>
      <c r="AT103" s="2" cm="1">
        <f t="array" ref="AT103">_xlfn.XLOOKUP($A103&amp;AT$5,'[1]NBA-Data-1980-2019'!$B$1:$B$16305&amp;'[1]NBA-Data-1980-2019'!$A$1:$A$16305,'[1]NBA-Data-1980-2019'!$H$1:$H$16305,"",0)</f>
        <v>1892.3999999999999</v>
      </c>
      <c r="AU103" s="2" cm="1">
        <f t="array" ref="AU103">_xlfn.XLOOKUP($A103&amp;AU$5,'[1]NBA-Data-1980-2019'!$B$1:$B$16305&amp;'[1]NBA-Data-1980-2019'!$A$1:$A$16305,'[1]NBA-Data-1980-2019'!$H$1:$H$16305,"",0)</f>
        <v>1642.2</v>
      </c>
      <c r="AV103" s="2" cm="1">
        <f t="array" ref="AV103">_xlfn.XLOOKUP($A103&amp;AV$5,'[1]NBA-Data-1980-2019'!$B$1:$B$16305&amp;'[1]NBA-Data-1980-2019'!$A$1:$A$16305,'[1]NBA-Data-1980-2019'!$H$1:$H$16305,"",0)</f>
        <v>67.899999999999991</v>
      </c>
      <c r="AW103" s="2" t="str" cm="1">
        <f t="array" ref="AW103">_xlfn.XLOOKUP($A103&amp;AW$5,'[1]NBA-Data-1980-2019'!$B$1:$B$16305&amp;'[1]NBA-Data-1980-2019'!$A$1:$A$16305,'[1]NBA-Data-1980-2019'!$H$1:$H$16305,"",0)</f>
        <v/>
      </c>
      <c r="AX103" s="2" t="str" cm="1">
        <f t="array" ref="AX103">_xlfn.XLOOKUP($A103&amp;AX$5,'[1]NBA-Data-1980-2019'!$B$1:$B$16305&amp;'[1]NBA-Data-1980-2019'!$A$1:$A$16305,'[1]NBA-Data-1980-2019'!$H$1:$H$16305,"",0)</f>
        <v/>
      </c>
      <c r="AY103" s="2" t="str" cm="1">
        <f t="array" ref="AY103">_xlfn.XLOOKUP($A103&amp;AY$5,'[1]NBA-Data-1980-2019'!$B$1:$B$16305&amp;'[1]NBA-Data-1980-2019'!$A$1:$A$16305,'[1]NBA-Data-1980-2019'!$H$1:$H$16305,"",0)</f>
        <v/>
      </c>
      <c r="AZ103" s="2" t="str" cm="1">
        <f t="array" ref="AZ103">_xlfn.XLOOKUP($A103&amp;AZ$5,'[1]NBA-Data-1980-2019'!$B$1:$B$16305&amp;'[1]NBA-Data-1980-2019'!$A$1:$A$16305,'[1]NBA-Data-1980-2019'!$H$1:$H$16305,"",0)</f>
        <v/>
      </c>
      <c r="BA103" s="2" t="str" cm="1">
        <f t="array" ref="BA103">_xlfn.XLOOKUP($A103&amp;BA$5,'[1]NBA-Data-1980-2019'!$B$1:$B$16305&amp;'[1]NBA-Data-1980-2019'!$A$1:$A$16305,'[1]NBA-Data-1980-2019'!$H$1:$H$16305,"",0)</f>
        <v/>
      </c>
      <c r="BB103" s="2" t="str" cm="1">
        <f t="array" ref="BB103">_xlfn.XLOOKUP($A103&amp;BB$5,'[1]NBA-Data-1980-2019'!$B$1:$B$16305&amp;'[1]NBA-Data-1980-2019'!$A$1:$A$16305,'[1]NBA-Data-1980-2019'!$H$1:$H$16305,"",0)</f>
        <v/>
      </c>
      <c r="BC103" s="2" t="str" cm="1">
        <f t="array" ref="BC103">_xlfn.XLOOKUP($A103&amp;BC$5,'[1]NBA-Data-1980-2019'!$B$1:$B$16305&amp;'[1]NBA-Data-1980-2019'!$A$1:$A$16305,'[1]NBA-Data-1980-2019'!$H$1:$H$16305,"",0)</f>
        <v/>
      </c>
      <c r="BD103" s="2" t="str" cm="1">
        <f t="array" ref="BD103">_xlfn.XLOOKUP($A103&amp;BD$5,'[1]NBA-Data-1980-2019'!$B$1:$B$16305&amp;'[1]NBA-Data-1980-2019'!$A$1:$A$16305,'[1]NBA-Data-1980-2019'!$H$1:$H$16305,"",0)</f>
        <v/>
      </c>
      <c r="BE103" s="2" t="str" cm="1">
        <f t="array" ref="BE103">_xlfn.XLOOKUP($A103&amp;BE$5,'[1]NBA-Data-1980-2019'!$B$1:$B$16305&amp;'[1]NBA-Data-1980-2019'!$A$1:$A$16305,'[1]NBA-Data-1980-2019'!$H$1:$H$16305,"",0)</f>
        <v/>
      </c>
      <c r="BF103" s="2" t="str" cm="1">
        <f t="array" ref="BF103">_xlfn.XLOOKUP($A103&amp;BF$5,'[1]NBA-Data-1980-2019'!$B$1:$B$16305&amp;'[1]NBA-Data-1980-2019'!$A$1:$A$16305,'[1]NBA-Data-1980-2019'!$H$1:$H$16305,"",0)</f>
        <v/>
      </c>
      <c r="BG103" s="2" t="str" cm="1">
        <f t="array" ref="BG103">_xlfn.XLOOKUP($A103&amp;BG$5,'[1]NBA-Data-1980-2019'!$B$1:$B$16305&amp;'[1]NBA-Data-1980-2019'!$A$1:$A$16305,'[1]NBA-Data-1980-2019'!$H$1:$H$16305,"",0)</f>
        <v/>
      </c>
      <c r="BH103" s="2" t="str" cm="1">
        <f t="array" ref="BH103">_xlfn.XLOOKUP($A103&amp;BH$5,'[1]NBA-Data-1980-2019'!$B$1:$B$16305&amp;'[1]NBA-Data-1980-2019'!$A$1:$A$16305,'[1]NBA-Data-1980-2019'!$H$1:$H$16305,"",0)</f>
        <v/>
      </c>
      <c r="BI103" s="2" t="str" cm="1">
        <f t="array" ref="BI103">_xlfn.XLOOKUP($A103&amp;BI$5,'[1]NBA-Data-1980-2019'!$B$1:$B$16305&amp;'[1]NBA-Data-1980-2019'!$A$1:$A$16305,'[1]NBA-Data-1980-2019'!$H$1:$H$16305,"",0)</f>
        <v/>
      </c>
      <c r="BJ103" s="2" t="str" cm="1">
        <f t="array" ref="BJ103">_xlfn.XLOOKUP($A103&amp;BJ$5,'[1]NBA-Data-1980-2019'!$B$1:$B$16305&amp;'[1]NBA-Data-1980-2019'!$A$1:$A$16305,'[1]NBA-Data-1980-2019'!$H$1:$H$16305,"",0)</f>
        <v/>
      </c>
      <c r="BK103" s="2" t="str" cm="1">
        <f t="array" ref="BK103">_xlfn.XLOOKUP($A103&amp;BK$5,'[1]NBA-Data-1980-2019'!$B$1:$B$16305&amp;'[1]NBA-Data-1980-2019'!$A$1:$A$16305,'[1]NBA-Data-1980-2019'!$H$1:$H$16305,"",0)</f>
        <v/>
      </c>
      <c r="BL103" s="2" t="str" cm="1">
        <f t="array" ref="BL103">_xlfn.XLOOKUP($A103&amp;BL$5,'[1]NBA-Data-1980-2019'!$B$1:$B$16305&amp;'[1]NBA-Data-1980-2019'!$A$1:$A$16305,'[1]NBA-Data-1980-2019'!$H$1:$H$16305,"",0)</f>
        <v/>
      </c>
      <c r="BM103" s="2" t="str" cm="1">
        <f t="array" ref="BM103">_xlfn.XLOOKUP($A103&amp;BM$5,'[1]NBA-Data-1980-2019'!$B$1:$B$16305&amp;'[1]NBA-Data-1980-2019'!$A$1:$A$16305,'[1]NBA-Data-1980-2019'!$H$1:$H$16305,"",0)</f>
        <v/>
      </c>
      <c r="BN103" s="2" t="str" cm="1">
        <f t="array" ref="BN103">_xlfn.XLOOKUP($A103&amp;BN$5,'[1]NBA-Data-1980-2019'!$B$1:$B$16305&amp;'[1]NBA-Data-1980-2019'!$A$1:$A$16305,'[1]NBA-Data-1980-2019'!$F$1:$F$16305,"",0)</f>
        <v/>
      </c>
      <c r="BO103" s="2" t="str" cm="1">
        <f t="array" ref="BO103">_xlfn.XLOOKUP($A103&amp;BO$5,'[1]NBA-Data-1980-2019'!$B$1:$B$16305&amp;'[1]NBA-Data-1980-2019'!$A$1:$A$16305,'[1]NBA-Data-1980-2019'!$F$1:$F$16305,"",0)</f>
        <v/>
      </c>
      <c r="BP103" s="2" t="str" cm="1">
        <f t="array" ref="BP103">_xlfn.XLOOKUP($A103&amp;BP$5,'[1]NBA-Data-1980-2019'!$B$1:$B$16305&amp;'[1]NBA-Data-1980-2019'!$A$1:$A$16305,'[1]NBA-Data-1980-2019'!$F$1:$F$16305,"",0)</f>
        <v/>
      </c>
      <c r="BQ103" s="2" t="str" cm="1">
        <f t="array" ref="BQ103">_xlfn.XLOOKUP($A103&amp;BQ$5,'[1]NBA-Data-1980-2019'!$B$1:$B$16305&amp;'[1]NBA-Data-1980-2019'!$A$1:$A$16305,'[1]NBA-Data-1980-2019'!$F$1:$F$16305,"",0)</f>
        <v/>
      </c>
      <c r="BR103" s="2" t="str" cm="1">
        <f t="array" ref="BR103">_xlfn.XLOOKUP($A103&amp;BR$5,'[1]NBA-Data-1980-2019'!$B$1:$B$16305&amp;'[1]NBA-Data-1980-2019'!$A$1:$A$16305,'[1]NBA-Data-1980-2019'!$F$1:$F$16305,"",0)</f>
        <v/>
      </c>
      <c r="BS103" s="2" t="str" cm="1">
        <f t="array" ref="BS103">_xlfn.XLOOKUP($A103&amp;BS$5,'[1]NBA-Data-1980-2019'!$B$1:$B$16305&amp;'[1]NBA-Data-1980-2019'!$A$1:$A$16305,'[1]NBA-Data-1980-2019'!$F$1:$F$16305,"",0)</f>
        <v/>
      </c>
      <c r="BT103" s="2" t="str" cm="1">
        <f t="array" ref="BT103">_xlfn.XLOOKUP($A103&amp;BT$5,'[1]NBA-Data-1980-2019'!$B$1:$B$16305&amp;'[1]NBA-Data-1980-2019'!$A$1:$A$16305,'[1]NBA-Data-1980-2019'!$F$1:$F$16305,"",0)</f>
        <v/>
      </c>
      <c r="BU103" s="2" t="str" cm="1">
        <f t="array" ref="BU103">_xlfn.XLOOKUP($A103&amp;BU$5,'[1]NBA-Data-1980-2019'!$B$1:$B$16305&amp;'[1]NBA-Data-1980-2019'!$A$1:$A$16305,'[1]NBA-Data-1980-2019'!$F$1:$F$16305,"",0)</f>
        <v/>
      </c>
      <c r="BV103" s="2" t="str" cm="1">
        <f t="array" ref="BV103">_xlfn.XLOOKUP($A103&amp;BV$5,'[1]NBA-Data-1980-2019'!$B$1:$B$16305&amp;'[1]NBA-Data-1980-2019'!$A$1:$A$16305,'[1]NBA-Data-1980-2019'!$F$1:$F$16305,"",0)</f>
        <v/>
      </c>
      <c r="BW103" s="2" cm="1">
        <f t="array" ref="BW103">_xlfn.XLOOKUP($A103&amp;BW$5,'[1]NBA-Data-1980-2019'!$B$1:$B$16305&amp;'[1]NBA-Data-1980-2019'!$A$1:$A$16305,'[1]NBA-Data-1980-2019'!$F$1:$F$16305,"",0)</f>
        <v>12.4</v>
      </c>
      <c r="BX103" s="2" cm="1">
        <f t="array" ref="BX103">_xlfn.XLOOKUP($A103&amp;BX$5,'[1]NBA-Data-1980-2019'!$B$1:$B$16305&amp;'[1]NBA-Data-1980-2019'!$A$1:$A$16305,'[1]NBA-Data-1980-2019'!$F$1:$F$16305,"",0)</f>
        <v>12.3</v>
      </c>
      <c r="BY103" s="2" cm="1">
        <f t="array" ref="BY103">_xlfn.XLOOKUP($A103&amp;BY$5,'[1]NBA-Data-1980-2019'!$B$1:$B$16305&amp;'[1]NBA-Data-1980-2019'!$A$1:$A$16305,'[1]NBA-Data-1980-2019'!$F$1:$F$16305,"",0)</f>
        <v>13.1</v>
      </c>
      <c r="BZ103" s="2" cm="1">
        <f t="array" ref="BZ103">_xlfn.XLOOKUP($A103&amp;BZ$5,'[1]NBA-Data-1980-2019'!$B$1:$B$16305&amp;'[1]NBA-Data-1980-2019'!$A$1:$A$16305,'[1]NBA-Data-1980-2019'!$F$1:$F$16305,"",0)</f>
        <v>13.5</v>
      </c>
      <c r="CA103" s="2" cm="1">
        <f t="array" ref="CA103">_xlfn.XLOOKUP($A103&amp;CA$5,'[1]NBA-Data-1980-2019'!$B$1:$B$16305&amp;'[1]NBA-Data-1980-2019'!$A$1:$A$16305,'[1]NBA-Data-1980-2019'!$F$1:$F$16305,"",0)</f>
        <v>12.2</v>
      </c>
      <c r="CB103" s="2" cm="1">
        <f t="array" ref="CB103">_xlfn.XLOOKUP($A103&amp;CB$5,'[1]NBA-Data-1980-2019'!$B$1:$B$16305&amp;'[1]NBA-Data-1980-2019'!$A$1:$A$16305,'[1]NBA-Data-1980-2019'!$F$1:$F$16305,"",0)</f>
        <v>14</v>
      </c>
      <c r="CC103" s="2" t="str" cm="1">
        <f t="array" ref="CC103">_xlfn.XLOOKUP($A103&amp;CC$5,'[1]NBA-Data-1980-2019'!$B$1:$B$16305&amp;'[1]NBA-Data-1980-2019'!$A$1:$A$16305,'[1]NBA-Data-1980-2019'!$F$1:$F$16305,"",0)</f>
        <v/>
      </c>
      <c r="CD103" s="2" t="str" cm="1">
        <f t="array" ref="CD103">_xlfn.XLOOKUP($A103&amp;CD$5,'[1]NBA-Data-1980-2019'!$B$1:$B$16305&amp;'[1]NBA-Data-1980-2019'!$A$1:$A$16305,'[1]NBA-Data-1980-2019'!$F$1:$F$16305,"",0)</f>
        <v/>
      </c>
      <c r="CE103" s="2" t="str" cm="1">
        <f t="array" ref="CE103">_xlfn.XLOOKUP($A103&amp;CE$5,'[1]NBA-Data-1980-2019'!$B$1:$B$16305&amp;'[1]NBA-Data-1980-2019'!$A$1:$A$16305,'[1]NBA-Data-1980-2019'!$F$1:$F$16305,"",0)</f>
        <v/>
      </c>
      <c r="CF103" s="2" t="str" cm="1">
        <f t="array" ref="CF103">_xlfn.XLOOKUP($A103&amp;CF$5,'[1]NBA-Data-1980-2019'!$B$1:$B$16305&amp;'[1]NBA-Data-1980-2019'!$A$1:$A$16305,'[1]NBA-Data-1980-2019'!$F$1:$F$16305,"",0)</f>
        <v/>
      </c>
      <c r="CG103" s="2" t="str" cm="1">
        <f t="array" ref="CG103">_xlfn.XLOOKUP($A103&amp;CG$5,'[1]NBA-Data-1980-2019'!$B$1:$B$16305&amp;'[1]NBA-Data-1980-2019'!$A$1:$A$16305,'[1]NBA-Data-1980-2019'!$F$1:$F$16305,"",0)</f>
        <v/>
      </c>
      <c r="CH103" s="2" t="str" cm="1">
        <f t="array" ref="CH103">_xlfn.XLOOKUP($A103&amp;CH$5,'[1]NBA-Data-1980-2019'!$B$1:$B$16305&amp;'[1]NBA-Data-1980-2019'!$A$1:$A$16305,'[1]NBA-Data-1980-2019'!$F$1:$F$16305,"",0)</f>
        <v/>
      </c>
      <c r="CI103" s="2" t="str" cm="1">
        <f t="array" ref="CI103">_xlfn.XLOOKUP($A103&amp;CI$5,'[1]NBA-Data-1980-2019'!$B$1:$B$16305&amp;'[1]NBA-Data-1980-2019'!$A$1:$A$16305,'[1]NBA-Data-1980-2019'!$F$1:$F$16305,"",0)</f>
        <v/>
      </c>
      <c r="CJ103" s="2" t="str" cm="1">
        <f t="array" ref="CJ103">_xlfn.XLOOKUP($A103&amp;CJ$5,'[1]NBA-Data-1980-2019'!$B$1:$B$16305&amp;'[1]NBA-Data-1980-2019'!$A$1:$A$16305,'[1]NBA-Data-1980-2019'!$F$1:$F$16305,"",0)</f>
        <v/>
      </c>
      <c r="CK103" s="2" t="str" cm="1">
        <f t="array" ref="CK103">_xlfn.XLOOKUP($A103&amp;CK$5,'[1]NBA-Data-1980-2019'!$B$1:$B$16305&amp;'[1]NBA-Data-1980-2019'!$A$1:$A$16305,'[1]NBA-Data-1980-2019'!$F$1:$F$16305,"",0)</f>
        <v/>
      </c>
      <c r="CL103" s="2" t="str" cm="1">
        <f t="array" ref="CL103">_xlfn.XLOOKUP($A103&amp;CL$5,'[1]NBA-Data-1980-2019'!$B$1:$B$16305&amp;'[1]NBA-Data-1980-2019'!$A$1:$A$16305,'[1]NBA-Data-1980-2019'!$F$1:$F$16305,"",0)</f>
        <v/>
      </c>
      <c r="CM103" s="2" t="str" cm="1">
        <f t="array" ref="CM103">_xlfn.XLOOKUP($A103&amp;CM$5,'[1]NBA-Data-1980-2019'!$B$1:$B$16305&amp;'[1]NBA-Data-1980-2019'!$A$1:$A$16305,'[1]NBA-Data-1980-2019'!$F$1:$F$16305,"",0)</f>
        <v/>
      </c>
      <c r="CN103" s="2" t="str" cm="1">
        <f t="array" ref="CN103">_xlfn.XLOOKUP($A103&amp;CN$5,'[1]NBA-Data-1980-2019'!$B$1:$B$16305&amp;'[1]NBA-Data-1980-2019'!$A$1:$A$16305,'[1]NBA-Data-1980-2019'!$F$1:$F$16305,"",0)</f>
        <v/>
      </c>
      <c r="CO103" s="2" t="str" cm="1">
        <f t="array" ref="CO103">_xlfn.XLOOKUP($A103&amp;CO$5,'[1]NBA-Data-1980-2019'!$B$1:$B$16305&amp;'[1]NBA-Data-1980-2019'!$A$1:$A$16305,'[1]NBA-Data-1980-2019'!$F$1:$F$16305,"",0)</f>
        <v/>
      </c>
      <c r="CP103" s="2" t="str" cm="1">
        <f t="array" ref="CP103">_xlfn.XLOOKUP($A103&amp;CP$5,'[1]NBA-Data-1980-2019'!$B$1:$B$16305&amp;'[1]NBA-Data-1980-2019'!$A$1:$A$16305,'[1]NBA-Data-1980-2019'!$F$1:$F$16305,"",0)</f>
        <v/>
      </c>
      <c r="CQ103" s="2" t="str" cm="1">
        <f t="array" ref="CQ103">_xlfn.XLOOKUP($A103&amp;CQ$5,'[1]NBA-Data-1980-2019'!$B$1:$B$16305&amp;'[1]NBA-Data-1980-2019'!$A$1:$A$16305,'[1]NBA-Data-1980-2019'!$F$1:$F$16305,"",0)</f>
        <v/>
      </c>
      <c r="CR103" s="2" t="str" cm="1">
        <f t="array" ref="CR103">_xlfn.XLOOKUP($A103&amp;CR$5,'[1]NBA-Data-1980-2019'!$B$1:$B$16305&amp;'[1]NBA-Data-1980-2019'!$A$1:$A$16305,'[1]NBA-Data-1980-2019'!$F$1:$F$16305,"",0)</f>
        <v/>
      </c>
      <c r="CS103" s="2" t="str" cm="1">
        <f t="array" ref="CS103">_xlfn.XLOOKUP($A103&amp;CS$5,'[1]NBA-Data-1980-2019'!$B$1:$B$16305&amp;'[1]NBA-Data-1980-2019'!$A$1:$A$16305,'[1]NBA-Data-1980-2019'!$F$1:$F$16305,"",0)</f>
        <v/>
      </c>
      <c r="CU103" s="2" t="str">
        <f>_xlfn.XLOOKUP($A103,TEAMS!$G$1:$G$839,TEAMS!$H$1:$H$839,"",0)</f>
        <v>SG</v>
      </c>
      <c r="CV103" s="2" t="str">
        <f>_xlfn.XLOOKUP($CU103,DASHBOARD!$B$22:$B$27,DASHBOARD!$C$22:$C$27,"",0)</f>
        <v>GUARD</v>
      </c>
      <c r="CY103" s="63">
        <f>SUMIFS('[1]NBA-Data-1980-2019'!$G$1:$G$16305,'[1]NBA-Data-1980-2019'!$B$1:$B$16305,$A103,'[1]NBA-Data-1980-2019'!$A$1:$A$16305,CY$9)</f>
        <v>0</v>
      </c>
      <c r="CZ103" s="63">
        <f>SUMIFS('[1]NBA-Data-1980-2019'!$G$1:$G$16305,'[1]NBA-Data-1980-2019'!$B$1:$B$16305,$A103,'[1]NBA-Data-1980-2019'!$A$1:$A$16305,CZ$9)</f>
        <v>0</v>
      </c>
      <c r="DA103" s="63">
        <f>SUMIFS('[1]NBA-Data-1980-2019'!$G$1:$G$16305,'[1]NBA-Data-1980-2019'!$B$1:$B$16305,$A103,'[1]NBA-Data-1980-2019'!$A$1:$A$16305,DA$9)</f>
        <v>0</v>
      </c>
      <c r="DB103" s="63">
        <f>SUMIFS('[1]NBA-Data-1980-2019'!$G$1:$G$16305,'[1]NBA-Data-1980-2019'!$B$1:$B$16305,$A103,'[1]NBA-Data-1980-2019'!$A$1:$A$16305,DB$9)</f>
        <v>0</v>
      </c>
      <c r="DC103" s="63">
        <f>SUMIFS('[1]NBA-Data-1980-2019'!$G$1:$G$16305,'[1]NBA-Data-1980-2019'!$B$1:$B$16305,$A103,'[1]NBA-Data-1980-2019'!$A$1:$A$16305,DC$9)</f>
        <v>0</v>
      </c>
      <c r="DD103" s="63">
        <f>SUMIFS('[1]NBA-Data-1980-2019'!$G$1:$G$16305,'[1]NBA-Data-1980-2019'!$B$1:$B$16305,$A103,'[1]NBA-Data-1980-2019'!$A$1:$A$16305,DD$9)</f>
        <v>0</v>
      </c>
      <c r="DE103" s="63">
        <f>SUMIFS('[1]NBA-Data-1980-2019'!$G$1:$G$16305,'[1]NBA-Data-1980-2019'!$B$1:$B$16305,$A103,'[1]NBA-Data-1980-2019'!$A$1:$A$16305,DE$9)</f>
        <v>0</v>
      </c>
      <c r="DF103" s="63">
        <f>SUMIFS('[1]NBA-Data-1980-2019'!$G$1:$G$16305,'[1]NBA-Data-1980-2019'!$B$1:$B$16305,$A103,'[1]NBA-Data-1980-2019'!$A$1:$A$16305,DF$9)</f>
        <v>0</v>
      </c>
      <c r="DG103" s="63">
        <f>SUMIFS('[1]NBA-Data-1980-2019'!$G$1:$G$16305,'[1]NBA-Data-1980-2019'!$B$1:$B$16305,$A103,'[1]NBA-Data-1980-2019'!$A$1:$A$16305,DG$9)</f>
        <v>0</v>
      </c>
      <c r="DH103" s="63">
        <f>SUMIFS('[1]NBA-Data-1980-2019'!$G$1:$G$16305,'[1]NBA-Data-1980-2019'!$B$1:$B$16305,$A103,'[1]NBA-Data-1980-2019'!$A$1:$A$16305,DH$9)</f>
        <v>893400</v>
      </c>
      <c r="DI103" s="63">
        <f>SUMIFS('[1]NBA-Data-1980-2019'!$G$1:$G$16305,'[1]NBA-Data-1980-2019'!$B$1:$B$16305,$A103,'[1]NBA-Data-1980-2019'!$A$1:$A$16305,DI$9)</f>
        <v>960480</v>
      </c>
      <c r="DJ103" s="63">
        <f>SUMIFS('[1]NBA-Data-1980-2019'!$G$1:$G$16305,'[1]NBA-Data-1980-2019'!$B$1:$B$16305,$A103,'[1]NBA-Data-1980-2019'!$A$1:$A$16305,DJ$9)</f>
        <v>1027440</v>
      </c>
      <c r="DK103" s="63">
        <f>SUMIFS('[1]NBA-Data-1980-2019'!$G$1:$G$16305,'[1]NBA-Data-1980-2019'!$B$1:$B$16305,$A103,'[1]NBA-Data-1980-2019'!$A$1:$A$16305,DK$9)</f>
        <v>1584312</v>
      </c>
      <c r="DL103" s="63">
        <f>SUMIFS('[1]NBA-Data-1980-2019'!$G$1:$G$16305,'[1]NBA-Data-1980-2019'!$B$1:$B$16305,$A103,'[1]NBA-Data-1980-2019'!$A$1:$A$16305,DL$9)</f>
        <v>1000000</v>
      </c>
      <c r="DM103" s="63">
        <f>SUMIFS('[1]NBA-Data-1980-2019'!$G$1:$G$16305,'[1]NBA-Data-1980-2019'!$B$1:$B$16305,$A103,'[1]NBA-Data-1980-2019'!$A$1:$A$16305,DM$9)</f>
        <v>385277</v>
      </c>
      <c r="DN103" s="63">
        <f>SUMIFS('[1]NBA-Data-1980-2019'!$G$1:$G$16305,'[1]NBA-Data-1980-2019'!$B$1:$B$16305,$A103,'[1]NBA-Data-1980-2019'!$A$1:$A$16305,DN$9)</f>
        <v>0</v>
      </c>
      <c r="DO103" s="63">
        <f>SUMIFS('[1]NBA-Data-1980-2019'!$G$1:$G$16305,'[1]NBA-Data-1980-2019'!$B$1:$B$16305,$A103,'[1]NBA-Data-1980-2019'!$A$1:$A$16305,DO$9)</f>
        <v>0</v>
      </c>
      <c r="DP103" s="63">
        <f>SUMIFS('[1]NBA-Data-1980-2019'!$G$1:$G$16305,'[1]NBA-Data-1980-2019'!$B$1:$B$16305,$A103,'[1]NBA-Data-1980-2019'!$A$1:$A$16305,DP$9)</f>
        <v>0</v>
      </c>
      <c r="DQ103" s="63">
        <f>SUMIFS('[1]NBA-Data-1980-2019'!$G$1:$G$16305,'[1]NBA-Data-1980-2019'!$B$1:$B$16305,$A103,'[1]NBA-Data-1980-2019'!$A$1:$A$16305,DQ$9)</f>
        <v>0</v>
      </c>
      <c r="DR103" s="63">
        <f>SUMIFS('[1]NBA-Data-1980-2019'!$G$1:$G$16305,'[1]NBA-Data-1980-2019'!$B$1:$B$16305,$A103,'[1]NBA-Data-1980-2019'!$A$1:$A$16305,DR$9)</f>
        <v>0</v>
      </c>
      <c r="DS103" s="63">
        <f>SUMIFS('[1]NBA-Data-1980-2019'!$G$1:$G$16305,'[1]NBA-Data-1980-2019'!$B$1:$B$16305,$A103,'[1]NBA-Data-1980-2019'!$A$1:$A$16305,DS$9)</f>
        <v>0</v>
      </c>
      <c r="DT103" s="63">
        <f>SUMIFS('[1]NBA-Data-1980-2019'!$G$1:$G$16305,'[1]NBA-Data-1980-2019'!$B$1:$B$16305,$A103,'[1]NBA-Data-1980-2019'!$A$1:$A$16305,DT$9)</f>
        <v>0</v>
      </c>
      <c r="DU103" s="63">
        <f>SUMIFS('[1]NBA-Data-1980-2019'!$G$1:$G$16305,'[1]NBA-Data-1980-2019'!$B$1:$B$16305,$A103,'[1]NBA-Data-1980-2019'!$A$1:$A$16305,DU$9)</f>
        <v>0</v>
      </c>
      <c r="DV103" s="63">
        <f>SUMIFS('[1]NBA-Data-1980-2019'!$G$1:$G$16305,'[1]NBA-Data-1980-2019'!$B$1:$B$16305,$A103,'[1]NBA-Data-1980-2019'!$A$1:$A$16305,DV$9)</f>
        <v>0</v>
      </c>
      <c r="DW103" s="63">
        <f>SUMIFS('[1]NBA-Data-1980-2019'!$G$1:$G$16305,'[1]NBA-Data-1980-2019'!$B$1:$B$16305,$A103,'[1]NBA-Data-1980-2019'!$A$1:$A$16305,DW$9)</f>
        <v>0</v>
      </c>
      <c r="DX103" s="63">
        <f>SUMIFS('[1]NBA-Data-1980-2019'!$G$1:$G$16305,'[1]NBA-Data-1980-2019'!$B$1:$B$16305,$A103,'[1]NBA-Data-1980-2019'!$A$1:$A$16305,DX$9)</f>
        <v>0</v>
      </c>
      <c r="DY103" s="63">
        <f>SUMIFS('[1]NBA-Data-1980-2019'!$G$1:$G$16305,'[1]NBA-Data-1980-2019'!$B$1:$B$16305,$A103,'[1]NBA-Data-1980-2019'!$A$1:$A$16305,DY$9)</f>
        <v>0</v>
      </c>
      <c r="DZ103" s="63">
        <f>SUMIFS('[1]NBA-Data-1980-2019'!$G$1:$G$16305,'[1]NBA-Data-1980-2019'!$B$1:$B$16305,$A103,'[1]NBA-Data-1980-2019'!$A$1:$A$16305,DZ$9)</f>
        <v>0</v>
      </c>
      <c r="EA103" s="63">
        <f>SUMIFS('[1]NBA-Data-1980-2019'!$G$1:$G$16305,'[1]NBA-Data-1980-2019'!$B$1:$B$16305,$A103,'[1]NBA-Data-1980-2019'!$A$1:$A$16305,EA$9)</f>
        <v>0</v>
      </c>
      <c r="EB103" s="63">
        <f>SUMIFS('[1]NBA-Data-1980-2019'!$G$1:$G$16305,'[1]NBA-Data-1980-2019'!$B$1:$B$16305,$A103,'[1]NBA-Data-1980-2019'!$A$1:$A$16305,EB$9)</f>
        <v>0</v>
      </c>
      <c r="EC103" s="63">
        <f>SUMIFS('[1]NBA-Data-1980-2019'!$G$1:$G$16305,'[1]NBA-Data-1980-2019'!$B$1:$B$16305,$A103,'[1]NBA-Data-1980-2019'!$A$1:$A$16305,EC$9)</f>
        <v>0</v>
      </c>
      <c r="ED103" s="63">
        <f>SUMIFS('[1]NBA-Data-1980-2019'!$G$1:$G$16305,'[1]NBA-Data-1980-2019'!$B$1:$B$16305,$A103,'[1]NBA-Data-1980-2019'!$A$1:$A$16305,ED$9)</f>
        <v>0</v>
      </c>
      <c r="EH103" s="2" t="s">
        <v>1483</v>
      </c>
    </row>
    <row r="104" spans="1:165" x14ac:dyDescent="0.2">
      <c r="A104" s="2" t="s">
        <v>664</v>
      </c>
      <c r="B104" s="2" t="str" cm="1">
        <f t="array" ref="B104">_xlfn.XLOOKUP($A104&amp;B$5,'[1]NBA-Data-1980-2019'!$B$1:$B$16305&amp;'[1]NBA-Data-1980-2019'!$A$1:$A$16305,'[1]NBA-Data-1980-2019'!$D$1:$D$16305,"",0)</f>
        <v/>
      </c>
      <c r="C104" s="2" t="str" cm="1">
        <f t="array" ref="C104">_xlfn.XLOOKUP($A104&amp;C$5,'[1]NBA-Data-1980-2019'!$B$1:$B$16305&amp;'[1]NBA-Data-1980-2019'!$A$1:$A$16305,'[1]NBA-Data-1980-2019'!$D$1:$D$16305,"",0)</f>
        <v/>
      </c>
      <c r="D104" s="2" t="str" cm="1">
        <f t="array" ref="D104">_xlfn.XLOOKUP($A104&amp;D$5,'[1]NBA-Data-1980-2019'!$B$1:$B$16305&amp;'[1]NBA-Data-1980-2019'!$A$1:$A$16305,'[1]NBA-Data-1980-2019'!$D$1:$D$16305,"",0)</f>
        <v/>
      </c>
      <c r="E104" s="2" t="str" cm="1">
        <f t="array" ref="E104">_xlfn.XLOOKUP($A104&amp;E$5,'[1]NBA-Data-1980-2019'!$B$1:$B$16305&amp;'[1]NBA-Data-1980-2019'!$A$1:$A$16305,'[1]NBA-Data-1980-2019'!$D$1:$D$16305,"",0)</f>
        <v/>
      </c>
      <c r="F104" s="2" t="str" cm="1">
        <f t="array" ref="F104">_xlfn.XLOOKUP($A104&amp;F$5,'[1]NBA-Data-1980-2019'!$B$1:$B$16305&amp;'[1]NBA-Data-1980-2019'!$A$1:$A$16305,'[1]NBA-Data-1980-2019'!$D$1:$D$16305,"",0)</f>
        <v/>
      </c>
      <c r="G104" s="2" t="str" cm="1">
        <f t="array" ref="G104">_xlfn.XLOOKUP($A104&amp;G$5,'[1]NBA-Data-1980-2019'!$B$1:$B$16305&amp;'[1]NBA-Data-1980-2019'!$A$1:$A$16305,'[1]NBA-Data-1980-2019'!$D$1:$D$16305,"",0)</f>
        <v/>
      </c>
      <c r="H104" s="2" t="str" cm="1">
        <f t="array" ref="H104">_xlfn.XLOOKUP($A104&amp;H$5,'[1]NBA-Data-1980-2019'!$B$1:$B$16305&amp;'[1]NBA-Data-1980-2019'!$A$1:$A$16305,'[1]NBA-Data-1980-2019'!$D$1:$D$16305,"",0)</f>
        <v/>
      </c>
      <c r="I104" s="2" t="str" cm="1">
        <f t="array" ref="I104">_xlfn.XLOOKUP($A104&amp;I$5,'[1]NBA-Data-1980-2019'!$B$1:$B$16305&amp;'[1]NBA-Data-1980-2019'!$A$1:$A$16305,'[1]NBA-Data-1980-2019'!$D$1:$D$16305,"",0)</f>
        <v/>
      </c>
      <c r="J104" s="2" t="str" cm="1">
        <f t="array" ref="J104">_xlfn.XLOOKUP($A104&amp;J$5,'[1]NBA-Data-1980-2019'!$B$1:$B$16305&amp;'[1]NBA-Data-1980-2019'!$A$1:$A$16305,'[1]NBA-Data-1980-2019'!$D$1:$D$16305,"",0)</f>
        <v/>
      </c>
      <c r="K104" s="2" t="str" cm="1">
        <f t="array" ref="K104">_xlfn.XLOOKUP($A104&amp;K$5,'[1]NBA-Data-1980-2019'!$B$1:$B$16305&amp;'[1]NBA-Data-1980-2019'!$A$1:$A$16305,'[1]NBA-Data-1980-2019'!$D$1:$D$16305,"",0)</f>
        <v/>
      </c>
      <c r="L104" s="2" t="str" cm="1">
        <f t="array" ref="L104">_xlfn.XLOOKUP($A104&amp;L$5,'[1]NBA-Data-1980-2019'!$B$1:$B$16305&amp;'[1]NBA-Data-1980-2019'!$A$1:$A$16305,'[1]NBA-Data-1980-2019'!$D$1:$D$16305,"",0)</f>
        <v/>
      </c>
      <c r="M104" s="2" t="str" cm="1">
        <f t="array" ref="M104">_xlfn.XLOOKUP($A104&amp;M$5,'[1]NBA-Data-1980-2019'!$B$1:$B$16305&amp;'[1]NBA-Data-1980-2019'!$A$1:$A$16305,'[1]NBA-Data-1980-2019'!$D$1:$D$16305,"",0)</f>
        <v/>
      </c>
      <c r="N104" s="2" t="str" cm="1">
        <f t="array" ref="N104">_xlfn.XLOOKUP($A104&amp;N$5,'[1]NBA-Data-1980-2019'!$B$1:$B$16305&amp;'[1]NBA-Data-1980-2019'!$A$1:$A$16305,'[1]NBA-Data-1980-2019'!$D$1:$D$16305,"",0)</f>
        <v/>
      </c>
      <c r="O104" s="2" t="str" cm="1">
        <f t="array" ref="O104">_xlfn.XLOOKUP($A104&amp;O$5,'[1]NBA-Data-1980-2019'!$B$1:$B$16305&amp;'[1]NBA-Data-1980-2019'!$A$1:$A$16305,'[1]NBA-Data-1980-2019'!$D$1:$D$16305,"",0)</f>
        <v/>
      </c>
      <c r="P104" s="2" t="str" cm="1">
        <f t="array" ref="P104">_xlfn.XLOOKUP($A104&amp;P$5,'[1]NBA-Data-1980-2019'!$B$1:$B$16305&amp;'[1]NBA-Data-1980-2019'!$A$1:$A$16305,'[1]NBA-Data-1980-2019'!$D$1:$D$16305,"",0)</f>
        <v/>
      </c>
      <c r="Q104" s="2" t="str" cm="1">
        <f t="array" ref="Q104">_xlfn.XLOOKUP($A104&amp;Q$5,'[1]NBA-Data-1980-2019'!$B$1:$B$16305&amp;'[1]NBA-Data-1980-2019'!$A$1:$A$16305,'[1]NBA-Data-1980-2019'!$D$1:$D$16305,"",0)</f>
        <v/>
      </c>
      <c r="R104" s="2" t="str" cm="1">
        <f t="array" ref="R104">_xlfn.XLOOKUP($A104&amp;R$5,'[1]NBA-Data-1980-2019'!$B$1:$B$16305&amp;'[1]NBA-Data-1980-2019'!$A$1:$A$16305,'[1]NBA-Data-1980-2019'!$D$1:$D$16305,"",0)</f>
        <v/>
      </c>
      <c r="S104" s="2" t="str" cm="1">
        <f t="array" ref="S104">_xlfn.XLOOKUP($A104&amp;S$5,'[1]NBA-Data-1980-2019'!$B$1:$B$16305&amp;'[1]NBA-Data-1980-2019'!$A$1:$A$16305,'[1]NBA-Data-1980-2019'!$D$1:$D$16305,"",0)</f>
        <v/>
      </c>
      <c r="T104" s="2" t="str" cm="1">
        <f t="array" ref="T104">_xlfn.XLOOKUP($A104&amp;T$5,'[1]NBA-Data-1980-2019'!$B$1:$B$16305&amp;'[1]NBA-Data-1980-2019'!$A$1:$A$16305,'[1]NBA-Data-1980-2019'!$D$1:$D$16305,"",0)</f>
        <v/>
      </c>
      <c r="U104" s="2" t="str" cm="1">
        <f t="array" ref="U104">_xlfn.XLOOKUP($A104&amp;U$5,'[1]NBA-Data-1980-2019'!$B$1:$B$16305&amp;'[1]NBA-Data-1980-2019'!$A$1:$A$16305,'[1]NBA-Data-1980-2019'!$D$1:$D$16305,"",0)</f>
        <v/>
      </c>
      <c r="V104" s="2" t="str" cm="1">
        <f t="array" ref="V104">_xlfn.XLOOKUP($A104&amp;V$5,'[1]NBA-Data-1980-2019'!$B$1:$B$16305&amp;'[1]NBA-Data-1980-2019'!$A$1:$A$16305,'[1]NBA-Data-1980-2019'!$D$1:$D$16305,"",0)</f>
        <v/>
      </c>
      <c r="W104" s="2" t="str" cm="1">
        <f t="array" ref="W104">_xlfn.XLOOKUP($A104&amp;W$5,'[1]NBA-Data-1980-2019'!$B$1:$B$16305&amp;'[1]NBA-Data-1980-2019'!$A$1:$A$16305,'[1]NBA-Data-1980-2019'!$D$1:$D$16305,"",0)</f>
        <v/>
      </c>
      <c r="X104" s="2" t="str" cm="1">
        <f t="array" ref="X104">_xlfn.XLOOKUP($A104&amp;X$5,'[1]NBA-Data-1980-2019'!$B$1:$B$16305&amp;'[1]NBA-Data-1980-2019'!$A$1:$A$16305,'[1]NBA-Data-1980-2019'!$D$1:$D$16305,"",0)</f>
        <v>CLE</v>
      </c>
      <c r="Y104" s="2" t="str" cm="1">
        <f t="array" ref="Y104">_xlfn.XLOOKUP($A104&amp;Y$5,'[1]NBA-Data-1980-2019'!$B$1:$B$16305&amp;'[1]NBA-Data-1980-2019'!$A$1:$A$16305,'[1]NBA-Data-1980-2019'!$D$1:$D$16305,"",0)</f>
        <v>CLE</v>
      </c>
      <c r="Z104" s="2" t="str" cm="1">
        <f t="array" ref="Z104">_xlfn.XLOOKUP($A104&amp;Z$5,'[1]NBA-Data-1980-2019'!$B$1:$B$16305&amp;'[1]NBA-Data-1980-2019'!$A$1:$A$16305,'[1]NBA-Data-1980-2019'!$D$1:$D$16305,"",0)</f>
        <v>TOT</v>
      </c>
      <c r="AA104" s="2" t="str" cm="1">
        <f t="array" ref="AA104">_xlfn.XLOOKUP($A104&amp;AA$5,'[1]NBA-Data-1980-2019'!$B$1:$B$16305&amp;'[1]NBA-Data-1980-2019'!$A$1:$A$16305,'[1]NBA-Data-1980-2019'!$D$1:$D$16305,"",0)</f>
        <v>OKC</v>
      </c>
      <c r="AB104" s="2" t="str" cm="1">
        <f t="array" ref="AB104">_xlfn.XLOOKUP($A104&amp;AB$5,'[1]NBA-Data-1980-2019'!$B$1:$B$16305&amp;'[1]NBA-Data-1980-2019'!$A$1:$A$16305,'[1]NBA-Data-1980-2019'!$D$1:$D$16305,"",0)</f>
        <v>MIA</v>
      </c>
      <c r="AC104" s="2" t="str" cm="1">
        <f t="array" ref="AC104">_xlfn.XLOOKUP($A104&amp;AC$5,'[1]NBA-Data-1980-2019'!$B$1:$B$16305&amp;'[1]NBA-Data-1980-2019'!$A$1:$A$16305,'[1]NBA-Data-1980-2019'!$D$1:$D$16305,"",0)</f>
        <v>MIA</v>
      </c>
      <c r="AD104" s="2" t="str" cm="1">
        <f t="array" ref="AD104">_xlfn.XLOOKUP($A104&amp;AD$5,'[1]NBA-Data-1980-2019'!$B$1:$B$16305&amp;'[1]NBA-Data-1980-2019'!$A$1:$A$16305,'[1]NBA-Data-1980-2019'!$D$1:$D$16305,"",0)</f>
        <v>MIA</v>
      </c>
      <c r="AE104" s="2" t="str" cm="1">
        <f t="array" ref="AE104">_xlfn.XLOOKUP($A104&amp;AE$5,'[1]NBA-Data-1980-2019'!$B$1:$B$16305&amp;'[1]NBA-Data-1980-2019'!$A$1:$A$16305,'[1]NBA-Data-1980-2019'!$D$1:$D$16305,"",0)</f>
        <v/>
      </c>
      <c r="AF104" s="2" t="str" cm="1">
        <f t="array" ref="AF104">_xlfn.XLOOKUP($A104&amp;AF$5,'[1]NBA-Data-1980-2019'!$B$1:$B$16305&amp;'[1]NBA-Data-1980-2019'!$A$1:$A$16305,'[1]NBA-Data-1980-2019'!$D$1:$D$16305,"",0)</f>
        <v/>
      </c>
      <c r="AG104" s="2" t="str" cm="1">
        <f t="array" ref="AG104">_xlfn.XLOOKUP($A104&amp;AG$5,'[1]NBA-Data-1980-2019'!$B$1:$B$16305&amp;'[1]NBA-Data-1980-2019'!$A$1:$A$16305,'[1]NBA-Data-1980-2019'!$D$1:$D$16305,"",0)</f>
        <v/>
      </c>
      <c r="AH104" s="2" t="str" cm="1">
        <f t="array" ref="AH104">_xlfn.XLOOKUP($A104&amp;AH$5,'[1]NBA-Data-1980-2019'!$B$1:$B$16305&amp;'[1]NBA-Data-1980-2019'!$A$1:$A$16305,'[1]NBA-Data-1980-2019'!$H$1:$H$16305,"",0)</f>
        <v/>
      </c>
      <c r="AI104" s="2" t="str" cm="1">
        <f t="array" ref="AI104">_xlfn.XLOOKUP($A104&amp;AI$5,'[1]NBA-Data-1980-2019'!$B$1:$B$16305&amp;'[1]NBA-Data-1980-2019'!$A$1:$A$16305,'[1]NBA-Data-1980-2019'!$H$1:$H$16305,"",0)</f>
        <v/>
      </c>
      <c r="AJ104" s="2" t="str" cm="1">
        <f t="array" ref="AJ104">_xlfn.XLOOKUP($A104&amp;AJ$5,'[1]NBA-Data-1980-2019'!$B$1:$B$16305&amp;'[1]NBA-Data-1980-2019'!$A$1:$A$16305,'[1]NBA-Data-1980-2019'!$H$1:$H$16305,"",0)</f>
        <v/>
      </c>
      <c r="AK104" s="2" t="str" cm="1">
        <f t="array" ref="AK104">_xlfn.XLOOKUP($A104&amp;AK$5,'[1]NBA-Data-1980-2019'!$B$1:$B$16305&amp;'[1]NBA-Data-1980-2019'!$A$1:$A$16305,'[1]NBA-Data-1980-2019'!$H$1:$H$16305,"",0)</f>
        <v/>
      </c>
      <c r="AL104" s="2" t="str" cm="1">
        <f t="array" ref="AL104">_xlfn.XLOOKUP($A104&amp;AL$5,'[1]NBA-Data-1980-2019'!$B$1:$B$16305&amp;'[1]NBA-Data-1980-2019'!$A$1:$A$16305,'[1]NBA-Data-1980-2019'!$H$1:$H$16305,"",0)</f>
        <v/>
      </c>
      <c r="AM104" s="2" t="str" cm="1">
        <f t="array" ref="AM104">_xlfn.XLOOKUP($A104&amp;AM$5,'[1]NBA-Data-1980-2019'!$B$1:$B$16305&amp;'[1]NBA-Data-1980-2019'!$A$1:$A$16305,'[1]NBA-Data-1980-2019'!$H$1:$H$16305,"",0)</f>
        <v/>
      </c>
      <c r="AN104" s="2" t="str" cm="1">
        <f t="array" ref="AN104">_xlfn.XLOOKUP($A104&amp;AN$5,'[1]NBA-Data-1980-2019'!$B$1:$B$16305&amp;'[1]NBA-Data-1980-2019'!$A$1:$A$16305,'[1]NBA-Data-1980-2019'!$H$1:$H$16305,"",0)</f>
        <v/>
      </c>
      <c r="AO104" s="2" t="str" cm="1">
        <f t="array" ref="AO104">_xlfn.XLOOKUP($A104&amp;AO$5,'[1]NBA-Data-1980-2019'!$B$1:$B$16305&amp;'[1]NBA-Data-1980-2019'!$A$1:$A$16305,'[1]NBA-Data-1980-2019'!$H$1:$H$16305,"",0)</f>
        <v/>
      </c>
      <c r="AP104" s="2" t="str" cm="1">
        <f t="array" ref="AP104">_xlfn.XLOOKUP($A104&amp;AP$5,'[1]NBA-Data-1980-2019'!$B$1:$B$16305&amp;'[1]NBA-Data-1980-2019'!$A$1:$A$16305,'[1]NBA-Data-1980-2019'!$H$1:$H$16305,"",0)</f>
        <v/>
      </c>
      <c r="AQ104" s="2" t="str" cm="1">
        <f t="array" ref="AQ104">_xlfn.XLOOKUP($A104&amp;AQ$5,'[1]NBA-Data-1980-2019'!$B$1:$B$16305&amp;'[1]NBA-Data-1980-2019'!$A$1:$A$16305,'[1]NBA-Data-1980-2019'!$H$1:$H$16305,"",0)</f>
        <v/>
      </c>
      <c r="AR104" s="2" t="str" cm="1">
        <f t="array" ref="AR104">_xlfn.XLOOKUP($A104&amp;AR$5,'[1]NBA-Data-1980-2019'!$B$1:$B$16305&amp;'[1]NBA-Data-1980-2019'!$A$1:$A$16305,'[1]NBA-Data-1980-2019'!$H$1:$H$16305,"",0)</f>
        <v/>
      </c>
      <c r="AS104" s="2" t="str" cm="1">
        <f t="array" ref="AS104">_xlfn.XLOOKUP($A104&amp;AS$5,'[1]NBA-Data-1980-2019'!$B$1:$B$16305&amp;'[1]NBA-Data-1980-2019'!$A$1:$A$16305,'[1]NBA-Data-1980-2019'!$H$1:$H$16305,"",0)</f>
        <v/>
      </c>
      <c r="AT104" s="2" t="str" cm="1">
        <f t="array" ref="AT104">_xlfn.XLOOKUP($A104&amp;AT$5,'[1]NBA-Data-1980-2019'!$B$1:$B$16305&amp;'[1]NBA-Data-1980-2019'!$A$1:$A$16305,'[1]NBA-Data-1980-2019'!$H$1:$H$16305,"",0)</f>
        <v/>
      </c>
      <c r="AU104" s="2" t="str" cm="1">
        <f t="array" ref="AU104">_xlfn.XLOOKUP($A104&amp;AU$5,'[1]NBA-Data-1980-2019'!$B$1:$B$16305&amp;'[1]NBA-Data-1980-2019'!$A$1:$A$16305,'[1]NBA-Data-1980-2019'!$H$1:$H$16305,"",0)</f>
        <v/>
      </c>
      <c r="AV104" s="2" t="str" cm="1">
        <f t="array" ref="AV104">_xlfn.XLOOKUP($A104&amp;AV$5,'[1]NBA-Data-1980-2019'!$B$1:$B$16305&amp;'[1]NBA-Data-1980-2019'!$A$1:$A$16305,'[1]NBA-Data-1980-2019'!$H$1:$H$16305,"",0)</f>
        <v/>
      </c>
      <c r="AW104" s="2" t="str" cm="1">
        <f t="array" ref="AW104">_xlfn.XLOOKUP($A104&amp;AW$5,'[1]NBA-Data-1980-2019'!$B$1:$B$16305&amp;'[1]NBA-Data-1980-2019'!$A$1:$A$16305,'[1]NBA-Data-1980-2019'!$H$1:$H$16305,"",0)</f>
        <v/>
      </c>
      <c r="AX104" s="2" t="str" cm="1">
        <f t="array" ref="AX104">_xlfn.XLOOKUP($A104&amp;AX$5,'[1]NBA-Data-1980-2019'!$B$1:$B$16305&amp;'[1]NBA-Data-1980-2019'!$A$1:$A$16305,'[1]NBA-Data-1980-2019'!$H$1:$H$16305,"",0)</f>
        <v/>
      </c>
      <c r="AY104" s="2" t="str" cm="1">
        <f t="array" ref="AY104">_xlfn.XLOOKUP($A104&amp;AY$5,'[1]NBA-Data-1980-2019'!$B$1:$B$16305&amp;'[1]NBA-Data-1980-2019'!$A$1:$A$16305,'[1]NBA-Data-1980-2019'!$H$1:$H$16305,"",0)</f>
        <v/>
      </c>
      <c r="AZ104" s="2" t="str" cm="1">
        <f t="array" ref="AZ104">_xlfn.XLOOKUP($A104&amp;AZ$5,'[1]NBA-Data-1980-2019'!$B$1:$B$16305&amp;'[1]NBA-Data-1980-2019'!$A$1:$A$16305,'[1]NBA-Data-1980-2019'!$H$1:$H$16305,"",0)</f>
        <v/>
      </c>
      <c r="BA104" s="2" t="str" cm="1">
        <f t="array" ref="BA104">_xlfn.XLOOKUP($A104&amp;BA$5,'[1]NBA-Data-1980-2019'!$B$1:$B$16305&amp;'[1]NBA-Data-1980-2019'!$A$1:$A$16305,'[1]NBA-Data-1980-2019'!$H$1:$H$16305,"",0)</f>
        <v/>
      </c>
      <c r="BB104" s="2" t="str" cm="1">
        <f t="array" ref="BB104">_xlfn.XLOOKUP($A104&amp;BB$5,'[1]NBA-Data-1980-2019'!$B$1:$B$16305&amp;'[1]NBA-Data-1980-2019'!$A$1:$A$16305,'[1]NBA-Data-1980-2019'!$H$1:$H$16305,"",0)</f>
        <v/>
      </c>
      <c r="BC104" s="2" t="str" cm="1">
        <f t="array" ref="BC104">_xlfn.XLOOKUP($A104&amp;BC$5,'[1]NBA-Data-1980-2019'!$B$1:$B$16305&amp;'[1]NBA-Data-1980-2019'!$A$1:$A$16305,'[1]NBA-Data-1980-2019'!$H$1:$H$16305,"",0)</f>
        <v/>
      </c>
      <c r="BD104" s="2" cm="1">
        <f t="array" ref="BD104">_xlfn.XLOOKUP($A104&amp;BD$5,'[1]NBA-Data-1980-2019'!$B$1:$B$16305&amp;'[1]NBA-Data-1980-2019'!$A$1:$A$16305,'[1]NBA-Data-1980-2019'!$H$1:$H$16305,"",0)</f>
        <v>1756.8</v>
      </c>
      <c r="BE104" s="2" cm="1">
        <f t="array" ref="BE104">_xlfn.XLOOKUP($A104&amp;BE$5,'[1]NBA-Data-1980-2019'!$B$1:$B$16305&amp;'[1]NBA-Data-1980-2019'!$A$1:$A$16305,'[1]NBA-Data-1980-2019'!$H$1:$H$16305,"",0)</f>
        <v>2072</v>
      </c>
      <c r="BF104" s="2" cm="1">
        <f t="array" ref="BF104">_xlfn.XLOOKUP($A104&amp;BF$5,'[1]NBA-Data-1980-2019'!$B$1:$B$16305&amp;'[1]NBA-Data-1980-2019'!$A$1:$A$16305,'[1]NBA-Data-1980-2019'!$H$1:$H$16305,"",0)</f>
        <v>2208</v>
      </c>
      <c r="BG104" s="2" cm="1">
        <f t="array" ref="BG104">_xlfn.XLOOKUP($A104&amp;BG$5,'[1]NBA-Data-1980-2019'!$B$1:$B$16305&amp;'[1]NBA-Data-1980-2019'!$A$1:$A$16305,'[1]NBA-Data-1980-2019'!$H$1:$H$16305,"",0)</f>
        <v>2152.8000000000002</v>
      </c>
      <c r="BH104" s="2" cm="1">
        <f t="array" ref="BH104">_xlfn.XLOOKUP($A104&amp;BH$5,'[1]NBA-Data-1980-2019'!$B$1:$B$16305&amp;'[1]NBA-Data-1980-2019'!$A$1:$A$16305,'[1]NBA-Data-1980-2019'!$H$1:$H$16305,"",0)</f>
        <v>1384.6000000000001</v>
      </c>
      <c r="BI104" s="2" cm="1">
        <f t="array" ref="BI104">_xlfn.XLOOKUP($A104&amp;BI$5,'[1]NBA-Data-1980-2019'!$B$1:$B$16305&amp;'[1]NBA-Data-1980-2019'!$A$1:$A$16305,'[1]NBA-Data-1980-2019'!$H$1:$H$16305,"",0)</f>
        <v>918</v>
      </c>
      <c r="BJ104" s="2" cm="1">
        <f t="array" ref="BJ104">_xlfn.XLOOKUP($A104&amp;BJ$5,'[1]NBA-Data-1980-2019'!$B$1:$B$16305&amp;'[1]NBA-Data-1980-2019'!$A$1:$A$16305,'[1]NBA-Data-1980-2019'!$H$1:$H$16305,"",0)</f>
        <v>1139.5999999999999</v>
      </c>
      <c r="BK104" s="2" t="str" cm="1">
        <f t="array" ref="BK104">_xlfn.XLOOKUP($A104&amp;BK$5,'[1]NBA-Data-1980-2019'!$B$1:$B$16305&amp;'[1]NBA-Data-1980-2019'!$A$1:$A$16305,'[1]NBA-Data-1980-2019'!$H$1:$H$16305,"",0)</f>
        <v/>
      </c>
      <c r="BL104" s="2" t="str" cm="1">
        <f t="array" ref="BL104">_xlfn.XLOOKUP($A104&amp;BL$5,'[1]NBA-Data-1980-2019'!$B$1:$B$16305&amp;'[1]NBA-Data-1980-2019'!$A$1:$A$16305,'[1]NBA-Data-1980-2019'!$H$1:$H$16305,"",0)</f>
        <v/>
      </c>
      <c r="BM104" s="2" t="str" cm="1">
        <f t="array" ref="BM104">_xlfn.XLOOKUP($A104&amp;BM$5,'[1]NBA-Data-1980-2019'!$B$1:$B$16305&amp;'[1]NBA-Data-1980-2019'!$A$1:$A$16305,'[1]NBA-Data-1980-2019'!$H$1:$H$16305,"",0)</f>
        <v/>
      </c>
      <c r="BN104" s="2" t="str" cm="1">
        <f t="array" ref="BN104">_xlfn.XLOOKUP($A104&amp;BN$5,'[1]NBA-Data-1980-2019'!$B$1:$B$16305&amp;'[1]NBA-Data-1980-2019'!$A$1:$A$16305,'[1]NBA-Data-1980-2019'!$F$1:$F$16305,"",0)</f>
        <v/>
      </c>
      <c r="BO104" s="2" t="str" cm="1">
        <f t="array" ref="BO104">_xlfn.XLOOKUP($A104&amp;BO$5,'[1]NBA-Data-1980-2019'!$B$1:$B$16305&amp;'[1]NBA-Data-1980-2019'!$A$1:$A$16305,'[1]NBA-Data-1980-2019'!$F$1:$F$16305,"",0)</f>
        <v/>
      </c>
      <c r="BP104" s="2" t="str" cm="1">
        <f t="array" ref="BP104">_xlfn.XLOOKUP($A104&amp;BP$5,'[1]NBA-Data-1980-2019'!$B$1:$B$16305&amp;'[1]NBA-Data-1980-2019'!$A$1:$A$16305,'[1]NBA-Data-1980-2019'!$F$1:$F$16305,"",0)</f>
        <v/>
      </c>
      <c r="BQ104" s="2" t="str" cm="1">
        <f t="array" ref="BQ104">_xlfn.XLOOKUP($A104&amp;BQ$5,'[1]NBA-Data-1980-2019'!$B$1:$B$16305&amp;'[1]NBA-Data-1980-2019'!$A$1:$A$16305,'[1]NBA-Data-1980-2019'!$F$1:$F$16305,"",0)</f>
        <v/>
      </c>
      <c r="BR104" s="2" t="str" cm="1">
        <f t="array" ref="BR104">_xlfn.XLOOKUP($A104&amp;BR$5,'[1]NBA-Data-1980-2019'!$B$1:$B$16305&amp;'[1]NBA-Data-1980-2019'!$A$1:$A$16305,'[1]NBA-Data-1980-2019'!$F$1:$F$16305,"",0)</f>
        <v/>
      </c>
      <c r="BS104" s="2" t="str" cm="1">
        <f t="array" ref="BS104">_xlfn.XLOOKUP($A104&amp;BS$5,'[1]NBA-Data-1980-2019'!$B$1:$B$16305&amp;'[1]NBA-Data-1980-2019'!$A$1:$A$16305,'[1]NBA-Data-1980-2019'!$F$1:$F$16305,"",0)</f>
        <v/>
      </c>
      <c r="BT104" s="2" t="str" cm="1">
        <f t="array" ref="BT104">_xlfn.XLOOKUP($A104&amp;BT$5,'[1]NBA-Data-1980-2019'!$B$1:$B$16305&amp;'[1]NBA-Data-1980-2019'!$A$1:$A$16305,'[1]NBA-Data-1980-2019'!$F$1:$F$16305,"",0)</f>
        <v/>
      </c>
      <c r="BU104" s="2" t="str" cm="1">
        <f t="array" ref="BU104">_xlfn.XLOOKUP($A104&amp;BU$5,'[1]NBA-Data-1980-2019'!$B$1:$B$16305&amp;'[1]NBA-Data-1980-2019'!$A$1:$A$16305,'[1]NBA-Data-1980-2019'!$F$1:$F$16305,"",0)</f>
        <v/>
      </c>
      <c r="BV104" s="2" t="str" cm="1">
        <f t="array" ref="BV104">_xlfn.XLOOKUP($A104&amp;BV$5,'[1]NBA-Data-1980-2019'!$B$1:$B$16305&amp;'[1]NBA-Data-1980-2019'!$A$1:$A$16305,'[1]NBA-Data-1980-2019'!$F$1:$F$16305,"",0)</f>
        <v/>
      </c>
      <c r="BW104" s="2" t="str" cm="1">
        <f t="array" ref="BW104">_xlfn.XLOOKUP($A104&amp;BW$5,'[1]NBA-Data-1980-2019'!$B$1:$B$16305&amp;'[1]NBA-Data-1980-2019'!$A$1:$A$16305,'[1]NBA-Data-1980-2019'!$F$1:$F$16305,"",0)</f>
        <v/>
      </c>
      <c r="BX104" s="2" t="str" cm="1">
        <f t="array" ref="BX104">_xlfn.XLOOKUP($A104&amp;BX$5,'[1]NBA-Data-1980-2019'!$B$1:$B$16305&amp;'[1]NBA-Data-1980-2019'!$A$1:$A$16305,'[1]NBA-Data-1980-2019'!$F$1:$F$16305,"",0)</f>
        <v/>
      </c>
      <c r="BY104" s="2" t="str" cm="1">
        <f t="array" ref="BY104">_xlfn.XLOOKUP($A104&amp;BY$5,'[1]NBA-Data-1980-2019'!$B$1:$B$16305&amp;'[1]NBA-Data-1980-2019'!$A$1:$A$16305,'[1]NBA-Data-1980-2019'!$F$1:$F$16305,"",0)</f>
        <v/>
      </c>
      <c r="BZ104" s="2" t="str" cm="1">
        <f t="array" ref="BZ104">_xlfn.XLOOKUP($A104&amp;BZ$5,'[1]NBA-Data-1980-2019'!$B$1:$B$16305&amp;'[1]NBA-Data-1980-2019'!$A$1:$A$16305,'[1]NBA-Data-1980-2019'!$F$1:$F$16305,"",0)</f>
        <v/>
      </c>
      <c r="CA104" s="2" t="str" cm="1">
        <f t="array" ref="CA104">_xlfn.XLOOKUP($A104&amp;CA$5,'[1]NBA-Data-1980-2019'!$B$1:$B$16305&amp;'[1]NBA-Data-1980-2019'!$A$1:$A$16305,'[1]NBA-Data-1980-2019'!$F$1:$F$16305,"",0)</f>
        <v/>
      </c>
      <c r="CB104" s="2" t="str" cm="1">
        <f t="array" ref="CB104">_xlfn.XLOOKUP($A104&amp;CB$5,'[1]NBA-Data-1980-2019'!$B$1:$B$16305&amp;'[1]NBA-Data-1980-2019'!$A$1:$A$16305,'[1]NBA-Data-1980-2019'!$F$1:$F$16305,"",0)</f>
        <v/>
      </c>
      <c r="CC104" s="2" t="str" cm="1">
        <f t="array" ref="CC104">_xlfn.XLOOKUP($A104&amp;CC$5,'[1]NBA-Data-1980-2019'!$B$1:$B$16305&amp;'[1]NBA-Data-1980-2019'!$A$1:$A$16305,'[1]NBA-Data-1980-2019'!$F$1:$F$16305,"",0)</f>
        <v/>
      </c>
      <c r="CD104" s="2" t="str" cm="1">
        <f t="array" ref="CD104">_xlfn.XLOOKUP($A104&amp;CD$5,'[1]NBA-Data-1980-2019'!$B$1:$B$16305&amp;'[1]NBA-Data-1980-2019'!$A$1:$A$16305,'[1]NBA-Data-1980-2019'!$F$1:$F$16305,"",0)</f>
        <v/>
      </c>
      <c r="CE104" s="2" t="str" cm="1">
        <f t="array" ref="CE104">_xlfn.XLOOKUP($A104&amp;CE$5,'[1]NBA-Data-1980-2019'!$B$1:$B$16305&amp;'[1]NBA-Data-1980-2019'!$A$1:$A$16305,'[1]NBA-Data-1980-2019'!$F$1:$F$16305,"",0)</f>
        <v/>
      </c>
      <c r="CF104" s="2" t="str" cm="1">
        <f t="array" ref="CF104">_xlfn.XLOOKUP($A104&amp;CF$5,'[1]NBA-Data-1980-2019'!$B$1:$B$16305&amp;'[1]NBA-Data-1980-2019'!$A$1:$A$16305,'[1]NBA-Data-1980-2019'!$F$1:$F$16305,"",0)</f>
        <v/>
      </c>
      <c r="CG104" s="2" t="str" cm="1">
        <f t="array" ref="CG104">_xlfn.XLOOKUP($A104&amp;CG$5,'[1]NBA-Data-1980-2019'!$B$1:$B$16305&amp;'[1]NBA-Data-1980-2019'!$A$1:$A$16305,'[1]NBA-Data-1980-2019'!$F$1:$F$16305,"",0)</f>
        <v/>
      </c>
      <c r="CH104" s="2" t="str" cm="1">
        <f t="array" ref="CH104">_xlfn.XLOOKUP($A104&amp;CH$5,'[1]NBA-Data-1980-2019'!$B$1:$B$16305&amp;'[1]NBA-Data-1980-2019'!$A$1:$A$16305,'[1]NBA-Data-1980-2019'!$F$1:$F$16305,"",0)</f>
        <v/>
      </c>
      <c r="CI104" s="2" t="str" cm="1">
        <f t="array" ref="CI104">_xlfn.XLOOKUP($A104&amp;CI$5,'[1]NBA-Data-1980-2019'!$B$1:$B$16305&amp;'[1]NBA-Data-1980-2019'!$A$1:$A$16305,'[1]NBA-Data-1980-2019'!$F$1:$F$16305,"",0)</f>
        <v/>
      </c>
      <c r="CJ104" s="2" cm="1">
        <f t="array" ref="CJ104">_xlfn.XLOOKUP($A104&amp;CJ$5,'[1]NBA-Data-1980-2019'!$B$1:$B$16305&amp;'[1]NBA-Data-1980-2019'!$A$1:$A$16305,'[1]NBA-Data-1980-2019'!$F$1:$F$16305,"",0)</f>
        <v>13.7</v>
      </c>
      <c r="CK104" s="2" cm="1">
        <f t="array" ref="CK104">_xlfn.XLOOKUP($A104&amp;CK$5,'[1]NBA-Data-1980-2019'!$B$1:$B$16305&amp;'[1]NBA-Data-1980-2019'!$A$1:$A$16305,'[1]NBA-Data-1980-2019'!$F$1:$F$16305,"",0)</f>
        <v>14</v>
      </c>
      <c r="CL104" s="2" cm="1">
        <f t="array" ref="CL104">_xlfn.XLOOKUP($A104&amp;CL$5,'[1]NBA-Data-1980-2019'!$B$1:$B$16305&amp;'[1]NBA-Data-1980-2019'!$A$1:$A$16305,'[1]NBA-Data-1980-2019'!$F$1:$F$16305,"",0)</f>
        <v>10.9</v>
      </c>
      <c r="CM104" s="2" cm="1">
        <f t="array" ref="CM104">_xlfn.XLOOKUP($A104&amp;CM$5,'[1]NBA-Data-1980-2019'!$B$1:$B$16305&amp;'[1]NBA-Data-1980-2019'!$A$1:$A$16305,'[1]NBA-Data-1980-2019'!$F$1:$F$16305,"",0)</f>
        <v>9.4</v>
      </c>
      <c r="CN104" s="2" cm="1">
        <f t="array" ref="CN104">_xlfn.XLOOKUP($A104&amp;CN$5,'[1]NBA-Data-1980-2019'!$B$1:$B$16305&amp;'[1]NBA-Data-1980-2019'!$A$1:$A$16305,'[1]NBA-Data-1980-2019'!$F$1:$F$16305,"",0)</f>
        <v>14.5</v>
      </c>
      <c r="CO104" s="2" cm="1">
        <f t="array" ref="CO104">_xlfn.XLOOKUP($A104&amp;CO$5,'[1]NBA-Data-1980-2019'!$B$1:$B$16305&amp;'[1]NBA-Data-1980-2019'!$A$1:$A$16305,'[1]NBA-Data-1980-2019'!$F$1:$F$16305,"",0)</f>
        <v>10.5</v>
      </c>
      <c r="CP104" s="2" cm="1">
        <f t="array" ref="CP104">_xlfn.XLOOKUP($A104&amp;CP$5,'[1]NBA-Data-1980-2019'!$B$1:$B$16305&amp;'[1]NBA-Data-1980-2019'!$A$1:$A$16305,'[1]NBA-Data-1980-2019'!$F$1:$F$16305,"",0)</f>
        <v>11.4</v>
      </c>
      <c r="CQ104" s="2" t="str" cm="1">
        <f t="array" ref="CQ104">_xlfn.XLOOKUP($A104&amp;CQ$5,'[1]NBA-Data-1980-2019'!$B$1:$B$16305&amp;'[1]NBA-Data-1980-2019'!$A$1:$A$16305,'[1]NBA-Data-1980-2019'!$F$1:$F$16305,"",0)</f>
        <v/>
      </c>
      <c r="CR104" s="2" t="str" cm="1">
        <f t="array" ref="CR104">_xlfn.XLOOKUP($A104&amp;CR$5,'[1]NBA-Data-1980-2019'!$B$1:$B$16305&amp;'[1]NBA-Data-1980-2019'!$A$1:$A$16305,'[1]NBA-Data-1980-2019'!$F$1:$F$16305,"",0)</f>
        <v/>
      </c>
      <c r="CS104" s="2" t="str" cm="1">
        <f t="array" ref="CS104">_xlfn.XLOOKUP($A104&amp;CS$5,'[1]NBA-Data-1980-2019'!$B$1:$B$16305&amp;'[1]NBA-Data-1980-2019'!$A$1:$A$16305,'[1]NBA-Data-1980-2019'!$F$1:$F$16305,"",0)</f>
        <v/>
      </c>
      <c r="CU104" s="2" t="str">
        <f>_xlfn.XLOOKUP($A104,TEAMS!$G$1:$G$839,TEAMS!$H$1:$H$839,"",0)</f>
        <v>SG</v>
      </c>
      <c r="CV104" s="2" t="str">
        <f>_xlfn.XLOOKUP($CU104,DASHBOARD!$B$22:$B$27,DASHBOARD!$C$22:$C$27,"",0)</f>
        <v>GUARD</v>
      </c>
      <c r="CY104" s="63">
        <f>SUMIFS('[1]NBA-Data-1980-2019'!$G$1:$G$16305,'[1]NBA-Data-1980-2019'!$B$1:$B$16305,$A104,'[1]NBA-Data-1980-2019'!$A$1:$A$16305,CY$9)</f>
        <v>0</v>
      </c>
      <c r="CZ104" s="63">
        <f>SUMIFS('[1]NBA-Data-1980-2019'!$G$1:$G$16305,'[1]NBA-Data-1980-2019'!$B$1:$B$16305,$A104,'[1]NBA-Data-1980-2019'!$A$1:$A$16305,CZ$9)</f>
        <v>0</v>
      </c>
      <c r="DA104" s="63">
        <f>SUMIFS('[1]NBA-Data-1980-2019'!$G$1:$G$16305,'[1]NBA-Data-1980-2019'!$B$1:$B$16305,$A104,'[1]NBA-Data-1980-2019'!$A$1:$A$16305,DA$9)</f>
        <v>0</v>
      </c>
      <c r="DB104" s="63">
        <f>SUMIFS('[1]NBA-Data-1980-2019'!$G$1:$G$16305,'[1]NBA-Data-1980-2019'!$B$1:$B$16305,$A104,'[1]NBA-Data-1980-2019'!$A$1:$A$16305,DB$9)</f>
        <v>0</v>
      </c>
      <c r="DC104" s="63">
        <f>SUMIFS('[1]NBA-Data-1980-2019'!$G$1:$G$16305,'[1]NBA-Data-1980-2019'!$B$1:$B$16305,$A104,'[1]NBA-Data-1980-2019'!$A$1:$A$16305,DC$9)</f>
        <v>0</v>
      </c>
      <c r="DD104" s="63">
        <f>SUMIFS('[1]NBA-Data-1980-2019'!$G$1:$G$16305,'[1]NBA-Data-1980-2019'!$B$1:$B$16305,$A104,'[1]NBA-Data-1980-2019'!$A$1:$A$16305,DD$9)</f>
        <v>0</v>
      </c>
      <c r="DE104" s="63">
        <f>SUMIFS('[1]NBA-Data-1980-2019'!$G$1:$G$16305,'[1]NBA-Data-1980-2019'!$B$1:$B$16305,$A104,'[1]NBA-Data-1980-2019'!$A$1:$A$16305,DE$9)</f>
        <v>0</v>
      </c>
      <c r="DF104" s="63">
        <f>SUMIFS('[1]NBA-Data-1980-2019'!$G$1:$G$16305,'[1]NBA-Data-1980-2019'!$B$1:$B$16305,$A104,'[1]NBA-Data-1980-2019'!$A$1:$A$16305,DF$9)</f>
        <v>0</v>
      </c>
      <c r="DG104" s="63">
        <f>SUMIFS('[1]NBA-Data-1980-2019'!$G$1:$G$16305,'[1]NBA-Data-1980-2019'!$B$1:$B$16305,$A104,'[1]NBA-Data-1980-2019'!$A$1:$A$16305,DG$9)</f>
        <v>0</v>
      </c>
      <c r="DH104" s="63">
        <f>SUMIFS('[1]NBA-Data-1980-2019'!$G$1:$G$16305,'[1]NBA-Data-1980-2019'!$B$1:$B$16305,$A104,'[1]NBA-Data-1980-2019'!$A$1:$A$16305,DH$9)</f>
        <v>0</v>
      </c>
      <c r="DI104" s="63">
        <f>SUMIFS('[1]NBA-Data-1980-2019'!$G$1:$G$16305,'[1]NBA-Data-1980-2019'!$B$1:$B$16305,$A104,'[1]NBA-Data-1980-2019'!$A$1:$A$16305,DI$9)</f>
        <v>0</v>
      </c>
      <c r="DJ104" s="63">
        <f>SUMIFS('[1]NBA-Data-1980-2019'!$G$1:$G$16305,'[1]NBA-Data-1980-2019'!$B$1:$B$16305,$A104,'[1]NBA-Data-1980-2019'!$A$1:$A$16305,DJ$9)</f>
        <v>0</v>
      </c>
      <c r="DK104" s="63">
        <f>SUMIFS('[1]NBA-Data-1980-2019'!$G$1:$G$16305,'[1]NBA-Data-1980-2019'!$B$1:$B$16305,$A104,'[1]NBA-Data-1980-2019'!$A$1:$A$16305,DK$9)</f>
        <v>0</v>
      </c>
      <c r="DL104" s="63">
        <f>SUMIFS('[1]NBA-Data-1980-2019'!$G$1:$G$16305,'[1]NBA-Data-1980-2019'!$B$1:$B$16305,$A104,'[1]NBA-Data-1980-2019'!$A$1:$A$16305,DL$9)</f>
        <v>0</v>
      </c>
      <c r="DM104" s="63">
        <f>SUMIFS('[1]NBA-Data-1980-2019'!$G$1:$G$16305,'[1]NBA-Data-1980-2019'!$B$1:$B$16305,$A104,'[1]NBA-Data-1980-2019'!$A$1:$A$16305,DM$9)</f>
        <v>0</v>
      </c>
      <c r="DN104" s="63">
        <f>SUMIFS('[1]NBA-Data-1980-2019'!$G$1:$G$16305,'[1]NBA-Data-1980-2019'!$B$1:$B$16305,$A104,'[1]NBA-Data-1980-2019'!$A$1:$A$16305,DN$9)</f>
        <v>0</v>
      </c>
      <c r="DO104" s="63">
        <f>SUMIFS('[1]NBA-Data-1980-2019'!$G$1:$G$16305,'[1]NBA-Data-1980-2019'!$B$1:$B$16305,$A104,'[1]NBA-Data-1980-2019'!$A$1:$A$16305,DO$9)</f>
        <v>0</v>
      </c>
      <c r="DP104" s="63">
        <f>SUMIFS('[1]NBA-Data-1980-2019'!$G$1:$G$16305,'[1]NBA-Data-1980-2019'!$B$1:$B$16305,$A104,'[1]NBA-Data-1980-2019'!$A$1:$A$16305,DP$9)</f>
        <v>0</v>
      </c>
      <c r="DQ104" s="63">
        <f>SUMIFS('[1]NBA-Data-1980-2019'!$G$1:$G$16305,'[1]NBA-Data-1980-2019'!$B$1:$B$16305,$A104,'[1]NBA-Data-1980-2019'!$A$1:$A$16305,DQ$9)</f>
        <v>0</v>
      </c>
      <c r="DR104" s="63">
        <f>SUMIFS('[1]NBA-Data-1980-2019'!$G$1:$G$16305,'[1]NBA-Data-1980-2019'!$B$1:$B$16305,$A104,'[1]NBA-Data-1980-2019'!$A$1:$A$16305,DR$9)</f>
        <v>0</v>
      </c>
      <c r="DS104" s="63">
        <f>SUMIFS('[1]NBA-Data-1980-2019'!$G$1:$G$16305,'[1]NBA-Data-1980-2019'!$B$1:$B$16305,$A104,'[1]NBA-Data-1980-2019'!$A$1:$A$16305,DS$9)</f>
        <v>0</v>
      </c>
      <c r="DT104" s="63">
        <f>SUMIFS('[1]NBA-Data-1980-2019'!$G$1:$G$16305,'[1]NBA-Data-1980-2019'!$B$1:$B$16305,$A104,'[1]NBA-Data-1980-2019'!$A$1:$A$16305,DT$9)</f>
        <v>0</v>
      </c>
      <c r="DU104" s="63">
        <f>SUMIFS('[1]NBA-Data-1980-2019'!$G$1:$G$16305,'[1]NBA-Data-1980-2019'!$B$1:$B$16305,$A104,'[1]NBA-Data-1980-2019'!$A$1:$A$16305,DU$9)</f>
        <v>3726600</v>
      </c>
      <c r="DV104" s="63">
        <f>SUMIFS('[1]NBA-Data-1980-2019'!$G$1:$G$16305,'[1]NBA-Data-1980-2019'!$B$1:$B$16305,$A104,'[1]NBA-Data-1980-2019'!$A$1:$A$16305,DV$9)</f>
        <v>3894240</v>
      </c>
      <c r="DW104" s="63">
        <f>SUMIFS('[1]NBA-Data-1980-2019'!$G$1:$G$16305,'[1]NBA-Data-1980-2019'!$B$1:$B$16305,$A104,'[1]NBA-Data-1980-2019'!$A$1:$A$16305,DW$9)</f>
        <v>4062000</v>
      </c>
      <c r="DX104" s="63">
        <f>SUMIFS('[1]NBA-Data-1980-2019'!$G$1:$G$16305,'[1]NBA-Data-1980-2019'!$B$1:$B$16305,$A104,'[1]NBA-Data-1980-2019'!$A$1:$A$16305,DX$9)</f>
        <v>5138430</v>
      </c>
      <c r="DY104" s="63">
        <f>SUMIFS('[1]NBA-Data-1980-2019'!$G$1:$G$16305,'[1]NBA-Data-1980-2019'!$B$1:$B$16305,$A104,'[1]NBA-Data-1980-2019'!$A$1:$A$16305,DY$9)</f>
        <v>2898000</v>
      </c>
      <c r="DZ104" s="63">
        <f>SUMIFS('[1]NBA-Data-1980-2019'!$G$1:$G$16305,'[1]NBA-Data-1980-2019'!$B$1:$B$16305,$A104,'[1]NBA-Data-1980-2019'!$A$1:$A$16305,DZ$9)</f>
        <v>11000000</v>
      </c>
      <c r="EA104" s="63">
        <f>SUMIFS('[1]NBA-Data-1980-2019'!$G$1:$G$16305,'[1]NBA-Data-1980-2019'!$B$1:$B$16305,$A104,'[1]NBA-Data-1980-2019'!$A$1:$A$16305,EA$9)</f>
        <v>11550000</v>
      </c>
      <c r="EB104" s="63">
        <f>SUMIFS('[1]NBA-Data-1980-2019'!$G$1:$G$16305,'[1]NBA-Data-1980-2019'!$B$1:$B$16305,$A104,'[1]NBA-Data-1980-2019'!$A$1:$A$16305,EB$9)</f>
        <v>0</v>
      </c>
      <c r="EC104" s="63">
        <f>SUMIFS('[1]NBA-Data-1980-2019'!$G$1:$G$16305,'[1]NBA-Data-1980-2019'!$B$1:$B$16305,$A104,'[1]NBA-Data-1980-2019'!$A$1:$A$16305,EC$9)</f>
        <v>0</v>
      </c>
      <c r="ED104" s="63">
        <f>SUMIFS('[1]NBA-Data-1980-2019'!$G$1:$G$16305,'[1]NBA-Data-1980-2019'!$B$1:$B$16305,$A104,'[1]NBA-Data-1980-2019'!$A$1:$A$16305,ED$9)</f>
        <v>0</v>
      </c>
      <c r="EH104" s="2" t="s">
        <v>1481</v>
      </c>
    </row>
    <row r="105" spans="1:165" x14ac:dyDescent="0.2">
      <c r="A105" s="2" t="s">
        <v>866</v>
      </c>
      <c r="B105" s="2" t="str" cm="1">
        <f t="array" ref="B105">_xlfn.XLOOKUP($A105&amp;B$5,'[1]NBA-Data-1980-2019'!$B$1:$B$16305&amp;'[1]NBA-Data-1980-2019'!$A$1:$A$16305,'[1]NBA-Data-1980-2019'!$D$1:$D$16305,"",0)</f>
        <v/>
      </c>
      <c r="C105" s="2" t="str" cm="1">
        <f t="array" ref="C105">_xlfn.XLOOKUP($A105&amp;C$5,'[1]NBA-Data-1980-2019'!$B$1:$B$16305&amp;'[1]NBA-Data-1980-2019'!$A$1:$A$16305,'[1]NBA-Data-1980-2019'!$D$1:$D$16305,"",0)</f>
        <v/>
      </c>
      <c r="D105" s="2" t="str" cm="1">
        <f t="array" ref="D105">_xlfn.XLOOKUP($A105&amp;D$5,'[1]NBA-Data-1980-2019'!$B$1:$B$16305&amp;'[1]NBA-Data-1980-2019'!$A$1:$A$16305,'[1]NBA-Data-1980-2019'!$D$1:$D$16305,"",0)</f>
        <v/>
      </c>
      <c r="E105" s="2" t="str" cm="1">
        <f t="array" ref="E105">_xlfn.XLOOKUP($A105&amp;E$5,'[1]NBA-Data-1980-2019'!$B$1:$B$16305&amp;'[1]NBA-Data-1980-2019'!$A$1:$A$16305,'[1]NBA-Data-1980-2019'!$D$1:$D$16305,"",0)</f>
        <v/>
      </c>
      <c r="F105" s="2" t="str" cm="1">
        <f t="array" ref="F105">_xlfn.XLOOKUP($A105&amp;F$5,'[1]NBA-Data-1980-2019'!$B$1:$B$16305&amp;'[1]NBA-Data-1980-2019'!$A$1:$A$16305,'[1]NBA-Data-1980-2019'!$D$1:$D$16305,"",0)</f>
        <v/>
      </c>
      <c r="G105" s="2" t="str" cm="1">
        <f t="array" ref="G105">_xlfn.XLOOKUP($A105&amp;G$5,'[1]NBA-Data-1980-2019'!$B$1:$B$16305&amp;'[1]NBA-Data-1980-2019'!$A$1:$A$16305,'[1]NBA-Data-1980-2019'!$D$1:$D$16305,"",0)</f>
        <v/>
      </c>
      <c r="H105" s="2" t="str" cm="1">
        <f t="array" ref="H105">_xlfn.XLOOKUP($A105&amp;H$5,'[1]NBA-Data-1980-2019'!$B$1:$B$16305&amp;'[1]NBA-Data-1980-2019'!$A$1:$A$16305,'[1]NBA-Data-1980-2019'!$D$1:$D$16305,"",0)</f>
        <v/>
      </c>
      <c r="I105" s="2" t="str" cm="1">
        <f t="array" ref="I105">_xlfn.XLOOKUP($A105&amp;I$5,'[1]NBA-Data-1980-2019'!$B$1:$B$16305&amp;'[1]NBA-Data-1980-2019'!$A$1:$A$16305,'[1]NBA-Data-1980-2019'!$D$1:$D$16305,"",0)</f>
        <v/>
      </c>
      <c r="J105" s="2" t="str" cm="1">
        <f t="array" ref="J105">_xlfn.XLOOKUP($A105&amp;J$5,'[1]NBA-Data-1980-2019'!$B$1:$B$16305&amp;'[1]NBA-Data-1980-2019'!$A$1:$A$16305,'[1]NBA-Data-1980-2019'!$D$1:$D$16305,"",0)</f>
        <v>DAL</v>
      </c>
      <c r="K105" s="2" t="str" cm="1">
        <f t="array" ref="K105">_xlfn.XLOOKUP($A105&amp;K$5,'[1]NBA-Data-1980-2019'!$B$1:$B$16305&amp;'[1]NBA-Data-1980-2019'!$A$1:$A$16305,'[1]NBA-Data-1980-2019'!$D$1:$D$16305,"",0)</f>
        <v>DAL</v>
      </c>
      <c r="L105" s="2" t="str" cm="1">
        <f t="array" ref="L105">_xlfn.XLOOKUP($A105&amp;L$5,'[1]NBA-Data-1980-2019'!$B$1:$B$16305&amp;'[1]NBA-Data-1980-2019'!$A$1:$A$16305,'[1]NBA-Data-1980-2019'!$D$1:$D$16305,"",0)</f>
        <v>DAL</v>
      </c>
      <c r="M105" s="2" t="str" cm="1">
        <f t="array" ref="M105">_xlfn.XLOOKUP($A105&amp;M$5,'[1]NBA-Data-1980-2019'!$B$1:$B$16305&amp;'[1]NBA-Data-1980-2019'!$A$1:$A$16305,'[1]NBA-Data-1980-2019'!$D$1:$D$16305,"",0)</f>
        <v>DAL</v>
      </c>
      <c r="N105" s="2" t="str" cm="1">
        <f t="array" ref="N105">_xlfn.XLOOKUP($A105&amp;N$5,'[1]NBA-Data-1980-2019'!$B$1:$B$16305&amp;'[1]NBA-Data-1980-2019'!$A$1:$A$16305,'[1]NBA-Data-1980-2019'!$D$1:$D$16305,"",0)</f>
        <v>DAL</v>
      </c>
      <c r="O105" s="2" t="str" cm="1">
        <f t="array" ref="O105">_xlfn.XLOOKUP($A105&amp;O$5,'[1]NBA-Data-1980-2019'!$B$1:$B$16305&amp;'[1]NBA-Data-1980-2019'!$A$1:$A$16305,'[1]NBA-Data-1980-2019'!$D$1:$D$16305,"",0)</f>
        <v>DAL</v>
      </c>
      <c r="P105" s="2" t="str" cm="1">
        <f t="array" ref="P105">_xlfn.XLOOKUP($A105&amp;P$5,'[1]NBA-Data-1980-2019'!$B$1:$B$16305&amp;'[1]NBA-Data-1980-2019'!$A$1:$A$16305,'[1]NBA-Data-1980-2019'!$D$1:$D$16305,"",0)</f>
        <v>DAL</v>
      </c>
      <c r="Q105" s="2" t="str" cm="1">
        <f t="array" ref="Q105">_xlfn.XLOOKUP($A105&amp;Q$5,'[1]NBA-Data-1980-2019'!$B$1:$B$16305&amp;'[1]NBA-Data-1980-2019'!$A$1:$A$16305,'[1]NBA-Data-1980-2019'!$D$1:$D$16305,"",0)</f>
        <v>DAL</v>
      </c>
      <c r="R105" s="2" t="str" cm="1">
        <f t="array" ref="R105">_xlfn.XLOOKUP($A105&amp;R$5,'[1]NBA-Data-1980-2019'!$B$1:$B$16305&amp;'[1]NBA-Data-1980-2019'!$A$1:$A$16305,'[1]NBA-Data-1980-2019'!$D$1:$D$16305,"",0)</f>
        <v>DAL</v>
      </c>
      <c r="S105" s="2" t="str" cm="1">
        <f t="array" ref="S105">_xlfn.XLOOKUP($A105&amp;S$5,'[1]NBA-Data-1980-2019'!$B$1:$B$16305&amp;'[1]NBA-Data-1980-2019'!$A$1:$A$16305,'[1]NBA-Data-1980-2019'!$D$1:$D$16305,"",0)</f>
        <v>DAL</v>
      </c>
      <c r="T105" s="2" t="str" cm="1">
        <f t="array" ref="T105">_xlfn.XLOOKUP($A105&amp;T$5,'[1]NBA-Data-1980-2019'!$B$1:$B$16305&amp;'[1]NBA-Data-1980-2019'!$A$1:$A$16305,'[1]NBA-Data-1980-2019'!$D$1:$D$16305,"",0)</f>
        <v>DAL</v>
      </c>
      <c r="U105" s="2" t="str" cm="1">
        <f t="array" ref="U105">_xlfn.XLOOKUP($A105&amp;U$5,'[1]NBA-Data-1980-2019'!$B$1:$B$16305&amp;'[1]NBA-Data-1980-2019'!$A$1:$A$16305,'[1]NBA-Data-1980-2019'!$D$1:$D$16305,"",0)</f>
        <v>DAL</v>
      </c>
      <c r="V105" s="2" t="str" cm="1">
        <f t="array" ref="V105">_xlfn.XLOOKUP($A105&amp;V$5,'[1]NBA-Data-1980-2019'!$B$1:$B$16305&amp;'[1]NBA-Data-1980-2019'!$A$1:$A$16305,'[1]NBA-Data-1980-2019'!$D$1:$D$16305,"",0)</f>
        <v>DAL</v>
      </c>
      <c r="W105" s="2" t="str" cm="1">
        <f t="array" ref="W105">_xlfn.XLOOKUP($A105&amp;W$5,'[1]NBA-Data-1980-2019'!$B$1:$B$16305&amp;'[1]NBA-Data-1980-2019'!$A$1:$A$16305,'[1]NBA-Data-1980-2019'!$D$1:$D$16305,"",0)</f>
        <v>DAL</v>
      </c>
      <c r="X105" s="2" t="str" cm="1">
        <f t="array" ref="X105">_xlfn.XLOOKUP($A105&amp;X$5,'[1]NBA-Data-1980-2019'!$B$1:$B$16305&amp;'[1]NBA-Data-1980-2019'!$A$1:$A$16305,'[1]NBA-Data-1980-2019'!$D$1:$D$16305,"",0)</f>
        <v>DAL</v>
      </c>
      <c r="Y105" s="2" t="str" cm="1">
        <f t="array" ref="Y105">_xlfn.XLOOKUP($A105&amp;Y$5,'[1]NBA-Data-1980-2019'!$B$1:$B$16305&amp;'[1]NBA-Data-1980-2019'!$A$1:$A$16305,'[1]NBA-Data-1980-2019'!$D$1:$D$16305,"",0)</f>
        <v>DAL</v>
      </c>
      <c r="Z105" s="2" t="str" cm="1">
        <f t="array" ref="Z105">_xlfn.XLOOKUP($A105&amp;Z$5,'[1]NBA-Data-1980-2019'!$B$1:$B$16305&amp;'[1]NBA-Data-1980-2019'!$A$1:$A$16305,'[1]NBA-Data-1980-2019'!$D$1:$D$16305,"",0)</f>
        <v>DAL</v>
      </c>
      <c r="AA105" s="2" t="str" cm="1">
        <f t="array" ref="AA105">_xlfn.XLOOKUP($A105&amp;AA$5,'[1]NBA-Data-1980-2019'!$B$1:$B$16305&amp;'[1]NBA-Data-1980-2019'!$A$1:$A$16305,'[1]NBA-Data-1980-2019'!$D$1:$D$16305,"",0)</f>
        <v>DAL</v>
      </c>
      <c r="AB105" s="2" t="str" cm="1">
        <f t="array" ref="AB105">_xlfn.XLOOKUP($A105&amp;AB$5,'[1]NBA-Data-1980-2019'!$B$1:$B$16305&amp;'[1]NBA-Data-1980-2019'!$A$1:$A$16305,'[1]NBA-Data-1980-2019'!$D$1:$D$16305,"",0)</f>
        <v>DAL</v>
      </c>
      <c r="AC105" s="2" t="str" cm="1">
        <f t="array" ref="AC105">_xlfn.XLOOKUP($A105&amp;AC$5,'[1]NBA-Data-1980-2019'!$B$1:$B$16305&amp;'[1]NBA-Data-1980-2019'!$A$1:$A$16305,'[1]NBA-Data-1980-2019'!$D$1:$D$16305,"",0)</f>
        <v>DAL</v>
      </c>
      <c r="AD105" s="2" t="str" cm="1">
        <f t="array" ref="AD105">_xlfn.XLOOKUP($A105&amp;AD$5,'[1]NBA-Data-1980-2019'!$B$1:$B$16305&amp;'[1]NBA-Data-1980-2019'!$A$1:$A$16305,'[1]NBA-Data-1980-2019'!$D$1:$D$16305,"",0)</f>
        <v>DAL</v>
      </c>
      <c r="AE105" s="2" t="str" cm="1">
        <f t="array" ref="AE105">_xlfn.XLOOKUP($A105&amp;AE$5,'[1]NBA-Data-1980-2019'!$B$1:$B$16305&amp;'[1]NBA-Data-1980-2019'!$A$1:$A$16305,'[1]NBA-Data-1980-2019'!$D$1:$D$16305,"",0)</f>
        <v/>
      </c>
      <c r="AF105" s="2" t="str" cm="1">
        <f t="array" ref="AF105">_xlfn.XLOOKUP($A105&amp;AF$5,'[1]NBA-Data-1980-2019'!$B$1:$B$16305&amp;'[1]NBA-Data-1980-2019'!$A$1:$A$16305,'[1]NBA-Data-1980-2019'!$D$1:$D$16305,"",0)</f>
        <v/>
      </c>
      <c r="AG105" s="2" t="str" cm="1">
        <f t="array" ref="AG105">_xlfn.XLOOKUP($A105&amp;AG$5,'[1]NBA-Data-1980-2019'!$B$1:$B$16305&amp;'[1]NBA-Data-1980-2019'!$A$1:$A$16305,'[1]NBA-Data-1980-2019'!$D$1:$D$16305,"",0)</f>
        <v/>
      </c>
      <c r="AH105" s="2" t="str" cm="1">
        <f t="array" ref="AH105">_xlfn.XLOOKUP($A105&amp;AH$5,'[1]NBA-Data-1980-2019'!$B$1:$B$16305&amp;'[1]NBA-Data-1980-2019'!$A$1:$A$16305,'[1]NBA-Data-1980-2019'!$H$1:$H$16305,"",0)</f>
        <v/>
      </c>
      <c r="AI105" s="2" t="str" cm="1">
        <f t="array" ref="AI105">_xlfn.XLOOKUP($A105&amp;AI$5,'[1]NBA-Data-1980-2019'!$B$1:$B$16305&amp;'[1]NBA-Data-1980-2019'!$A$1:$A$16305,'[1]NBA-Data-1980-2019'!$H$1:$H$16305,"",0)</f>
        <v/>
      </c>
      <c r="AJ105" s="2" t="str" cm="1">
        <f t="array" ref="AJ105">_xlfn.XLOOKUP($A105&amp;AJ$5,'[1]NBA-Data-1980-2019'!$B$1:$B$16305&amp;'[1]NBA-Data-1980-2019'!$A$1:$A$16305,'[1]NBA-Data-1980-2019'!$H$1:$H$16305,"",0)</f>
        <v/>
      </c>
      <c r="AK105" s="2" t="str" cm="1">
        <f t="array" ref="AK105">_xlfn.XLOOKUP($A105&amp;AK$5,'[1]NBA-Data-1980-2019'!$B$1:$B$16305&amp;'[1]NBA-Data-1980-2019'!$A$1:$A$16305,'[1]NBA-Data-1980-2019'!$H$1:$H$16305,"",0)</f>
        <v/>
      </c>
      <c r="AL105" s="2" t="str" cm="1">
        <f t="array" ref="AL105">_xlfn.XLOOKUP($A105&amp;AL$5,'[1]NBA-Data-1980-2019'!$B$1:$B$16305&amp;'[1]NBA-Data-1980-2019'!$A$1:$A$16305,'[1]NBA-Data-1980-2019'!$H$1:$H$16305,"",0)</f>
        <v/>
      </c>
      <c r="AM105" s="2" t="str" cm="1">
        <f t="array" ref="AM105">_xlfn.XLOOKUP($A105&amp;AM$5,'[1]NBA-Data-1980-2019'!$B$1:$B$16305&amp;'[1]NBA-Data-1980-2019'!$A$1:$A$16305,'[1]NBA-Data-1980-2019'!$H$1:$H$16305,"",0)</f>
        <v/>
      </c>
      <c r="AN105" s="2" t="str" cm="1">
        <f t="array" ref="AN105">_xlfn.XLOOKUP($A105&amp;AN$5,'[1]NBA-Data-1980-2019'!$B$1:$B$16305&amp;'[1]NBA-Data-1980-2019'!$A$1:$A$16305,'[1]NBA-Data-1980-2019'!$H$1:$H$16305,"",0)</f>
        <v/>
      </c>
      <c r="AO105" s="2" t="str" cm="1">
        <f t="array" ref="AO105">_xlfn.XLOOKUP($A105&amp;AO$5,'[1]NBA-Data-1980-2019'!$B$1:$B$16305&amp;'[1]NBA-Data-1980-2019'!$A$1:$A$16305,'[1]NBA-Data-1980-2019'!$H$1:$H$16305,"",0)</f>
        <v/>
      </c>
      <c r="AP105" s="2" cm="1">
        <f t="array" ref="AP105">_xlfn.XLOOKUP($A105&amp;AP$5,'[1]NBA-Data-1980-2019'!$B$1:$B$16305&amp;'[1]NBA-Data-1980-2019'!$A$1:$A$16305,'[1]NBA-Data-1980-2019'!$H$1:$H$16305,"",0)</f>
        <v>958.8</v>
      </c>
      <c r="AQ105" s="2" cm="1">
        <f t="array" ref="AQ105">_xlfn.XLOOKUP($A105&amp;AQ$5,'[1]NBA-Data-1980-2019'!$B$1:$B$16305&amp;'[1]NBA-Data-1980-2019'!$A$1:$A$16305,'[1]NBA-Data-1980-2019'!$H$1:$H$16305,"",0)</f>
        <v>2935.6</v>
      </c>
      <c r="AR105" s="2" cm="1">
        <f t="array" ref="AR105">_xlfn.XLOOKUP($A105&amp;AR$5,'[1]NBA-Data-1980-2019'!$B$1:$B$16305&amp;'[1]NBA-Data-1980-2019'!$A$1:$A$16305,'[1]NBA-Data-1980-2019'!$H$1:$H$16305,"",0)</f>
        <v>3124.2000000000003</v>
      </c>
      <c r="AS105" s="2" cm="1">
        <f t="array" ref="AS105">_xlfn.XLOOKUP($A105&amp;AS$5,'[1]NBA-Data-1980-2019'!$B$1:$B$16305&amp;'[1]NBA-Data-1980-2019'!$A$1:$A$16305,'[1]NBA-Data-1980-2019'!$H$1:$H$16305,"",0)</f>
        <v>2888</v>
      </c>
      <c r="AT105" s="2" cm="1">
        <f t="array" ref="AT105">_xlfn.XLOOKUP($A105&amp;AT$5,'[1]NBA-Data-1980-2019'!$B$1:$B$16305&amp;'[1]NBA-Data-1980-2019'!$A$1:$A$16305,'[1]NBA-Data-1980-2019'!$H$1:$H$16305,"",0)</f>
        <v>3120</v>
      </c>
      <c r="AU105" s="2" cm="1">
        <f t="array" ref="AU105">_xlfn.XLOOKUP($A105&amp;AU$5,'[1]NBA-Data-1980-2019'!$B$1:$B$16305&amp;'[1]NBA-Data-1980-2019'!$A$1:$A$16305,'[1]NBA-Data-1980-2019'!$H$1:$H$16305,"",0)</f>
        <v>2918.2999999999997</v>
      </c>
      <c r="AV105" s="2" cm="1">
        <f t="array" ref="AV105">_xlfn.XLOOKUP($A105&amp;AV$5,'[1]NBA-Data-1980-2019'!$B$1:$B$16305&amp;'[1]NBA-Data-1980-2019'!$A$1:$A$16305,'[1]NBA-Data-1980-2019'!$H$1:$H$16305,"",0)</f>
        <v>3018.6000000000004</v>
      </c>
      <c r="AW105" s="2" cm="1">
        <f t="array" ref="AW105">_xlfn.XLOOKUP($A105&amp;AW$5,'[1]NBA-Data-1980-2019'!$B$1:$B$16305&amp;'[1]NBA-Data-1980-2019'!$A$1:$A$16305,'[1]NBA-Data-1980-2019'!$H$1:$H$16305,"",0)</f>
        <v>3086.1</v>
      </c>
      <c r="AX105" s="2" cm="1">
        <f t="array" ref="AX105">_xlfn.XLOOKUP($A105&amp;AX$5,'[1]NBA-Data-1980-2019'!$B$1:$B$16305&amp;'[1]NBA-Data-1980-2019'!$A$1:$A$16305,'[1]NBA-Data-1980-2019'!$H$1:$H$16305,"",0)</f>
        <v>2823.6000000000004</v>
      </c>
      <c r="AY105" s="2" cm="1">
        <f t="array" ref="AY105">_xlfn.XLOOKUP($A105&amp;AY$5,'[1]NBA-Data-1980-2019'!$B$1:$B$16305&amp;'[1]NBA-Data-1980-2019'!$A$1:$A$16305,'[1]NBA-Data-1980-2019'!$H$1:$H$16305,"",0)</f>
        <v>2772</v>
      </c>
      <c r="AZ105" s="2" cm="1">
        <f t="array" ref="AZ105">_xlfn.XLOOKUP($A105&amp;AZ$5,'[1]NBA-Data-1980-2019'!$B$1:$B$16305&amp;'[1]NBA-Data-1980-2019'!$A$1:$A$16305,'[1]NBA-Data-1980-2019'!$H$1:$H$16305,"",0)</f>
        <v>3053.7000000000003</v>
      </c>
      <c r="BA105" s="2" cm="1">
        <f t="array" ref="BA105">_xlfn.XLOOKUP($A105&amp;BA$5,'[1]NBA-Data-1980-2019'!$B$1:$B$16305&amp;'[1]NBA-Data-1980-2019'!$A$1:$A$16305,'[1]NBA-Data-1980-2019'!$H$1:$H$16305,"",0)</f>
        <v>3037.5</v>
      </c>
      <c r="BB105" s="2" cm="1">
        <f t="array" ref="BB105">_xlfn.XLOOKUP($A105&amp;BB$5,'[1]NBA-Data-1980-2019'!$B$1:$B$16305&amp;'[1]NBA-Data-1980-2019'!$A$1:$A$16305,'[1]NBA-Data-1980-2019'!$H$1:$H$16305,"",0)</f>
        <v>2503.8999999999996</v>
      </c>
      <c r="BC105" s="2" cm="1">
        <f t="array" ref="BC105">_xlfn.XLOOKUP($A105&amp;BC$5,'[1]NBA-Data-1980-2019'!$B$1:$B$16305&amp;'[1]NBA-Data-1980-2019'!$A$1:$A$16305,'[1]NBA-Data-1980-2019'!$H$1:$H$16305,"",0)</f>
        <v>2077</v>
      </c>
      <c r="BD105" s="2" cm="1">
        <f t="array" ref="BD105">_xlfn.XLOOKUP($A105&amp;BD$5,'[1]NBA-Data-1980-2019'!$B$1:$B$16305&amp;'[1]NBA-Data-1980-2019'!$A$1:$A$16305,'[1]NBA-Data-1980-2019'!$H$1:$H$16305,"",0)</f>
        <v>1658.9</v>
      </c>
      <c r="BE105" s="2" cm="1">
        <f t="array" ref="BE105">_xlfn.XLOOKUP($A105&amp;BE$5,'[1]NBA-Data-1980-2019'!$B$1:$B$16305&amp;'[1]NBA-Data-1980-2019'!$A$1:$A$16305,'[1]NBA-Data-1980-2019'!$H$1:$H$16305,"",0)</f>
        <v>2632</v>
      </c>
      <c r="BF105" s="2" cm="1">
        <f t="array" ref="BF105">_xlfn.XLOOKUP($A105&amp;BF$5,'[1]NBA-Data-1980-2019'!$B$1:$B$16305&amp;'[1]NBA-Data-1980-2019'!$A$1:$A$16305,'[1]NBA-Data-1980-2019'!$H$1:$H$16305,"",0)</f>
        <v>2279.2000000000003</v>
      </c>
      <c r="BG105" s="2" cm="1">
        <f t="array" ref="BG105">_xlfn.XLOOKUP($A105&amp;BG$5,'[1]NBA-Data-1980-2019'!$B$1:$B$16305&amp;'[1]NBA-Data-1980-2019'!$A$1:$A$16305,'[1]NBA-Data-1980-2019'!$H$1:$H$16305,"",0)</f>
        <v>2362.5</v>
      </c>
      <c r="BH105" s="2" cm="1">
        <f t="array" ref="BH105">_xlfn.XLOOKUP($A105&amp;BH$5,'[1]NBA-Data-1980-2019'!$B$1:$B$16305&amp;'[1]NBA-Data-1980-2019'!$A$1:$A$16305,'[1]NBA-Data-1980-2019'!$H$1:$H$16305,"",0)</f>
        <v>1425.6</v>
      </c>
      <c r="BI105" s="2" cm="1">
        <f t="array" ref="BI105">_xlfn.XLOOKUP($A105&amp;BI$5,'[1]NBA-Data-1980-2019'!$B$1:$B$16305&amp;'[1]NBA-Data-1980-2019'!$A$1:$A$16305,'[1]NBA-Data-1980-2019'!$H$1:$H$16305,"",0)</f>
        <v>1901.8999999999999</v>
      </c>
      <c r="BJ105" s="2" cm="1">
        <f t="array" ref="BJ105">_xlfn.XLOOKUP($A105&amp;BJ$5,'[1]NBA-Data-1980-2019'!$B$1:$B$16305&amp;'[1]NBA-Data-1980-2019'!$A$1:$A$16305,'[1]NBA-Data-1980-2019'!$H$1:$H$16305,"",0)</f>
        <v>795.6</v>
      </c>
      <c r="BK105" s="2" t="str" cm="1">
        <f t="array" ref="BK105">_xlfn.XLOOKUP($A105&amp;BK$5,'[1]NBA-Data-1980-2019'!$B$1:$B$16305&amp;'[1]NBA-Data-1980-2019'!$A$1:$A$16305,'[1]NBA-Data-1980-2019'!$H$1:$H$16305,"",0)</f>
        <v/>
      </c>
      <c r="BL105" s="2" t="str" cm="1">
        <f t="array" ref="BL105">_xlfn.XLOOKUP($A105&amp;BL$5,'[1]NBA-Data-1980-2019'!$B$1:$B$16305&amp;'[1]NBA-Data-1980-2019'!$A$1:$A$16305,'[1]NBA-Data-1980-2019'!$H$1:$H$16305,"",0)</f>
        <v/>
      </c>
      <c r="BM105" s="2" t="str" cm="1">
        <f t="array" ref="BM105">_xlfn.XLOOKUP($A105&amp;BM$5,'[1]NBA-Data-1980-2019'!$B$1:$B$16305&amp;'[1]NBA-Data-1980-2019'!$A$1:$A$16305,'[1]NBA-Data-1980-2019'!$H$1:$H$16305,"",0)</f>
        <v/>
      </c>
      <c r="BN105" s="2" t="str" cm="1">
        <f t="array" ref="BN105">_xlfn.XLOOKUP($A105&amp;BN$5,'[1]NBA-Data-1980-2019'!$B$1:$B$16305&amp;'[1]NBA-Data-1980-2019'!$A$1:$A$16305,'[1]NBA-Data-1980-2019'!$F$1:$F$16305,"",0)</f>
        <v/>
      </c>
      <c r="BO105" s="2" t="str" cm="1">
        <f t="array" ref="BO105">_xlfn.XLOOKUP($A105&amp;BO$5,'[1]NBA-Data-1980-2019'!$B$1:$B$16305&amp;'[1]NBA-Data-1980-2019'!$A$1:$A$16305,'[1]NBA-Data-1980-2019'!$F$1:$F$16305,"",0)</f>
        <v/>
      </c>
      <c r="BP105" s="2" t="str" cm="1">
        <f t="array" ref="BP105">_xlfn.XLOOKUP($A105&amp;BP$5,'[1]NBA-Data-1980-2019'!$B$1:$B$16305&amp;'[1]NBA-Data-1980-2019'!$A$1:$A$16305,'[1]NBA-Data-1980-2019'!$F$1:$F$16305,"",0)</f>
        <v/>
      </c>
      <c r="BQ105" s="2" t="str" cm="1">
        <f t="array" ref="BQ105">_xlfn.XLOOKUP($A105&amp;BQ$5,'[1]NBA-Data-1980-2019'!$B$1:$B$16305&amp;'[1]NBA-Data-1980-2019'!$A$1:$A$16305,'[1]NBA-Data-1980-2019'!$F$1:$F$16305,"",0)</f>
        <v/>
      </c>
      <c r="BR105" s="2" t="str" cm="1">
        <f t="array" ref="BR105">_xlfn.XLOOKUP($A105&amp;BR$5,'[1]NBA-Data-1980-2019'!$B$1:$B$16305&amp;'[1]NBA-Data-1980-2019'!$A$1:$A$16305,'[1]NBA-Data-1980-2019'!$F$1:$F$16305,"",0)</f>
        <v/>
      </c>
      <c r="BS105" s="2" t="str" cm="1">
        <f t="array" ref="BS105">_xlfn.XLOOKUP($A105&amp;BS$5,'[1]NBA-Data-1980-2019'!$B$1:$B$16305&amp;'[1]NBA-Data-1980-2019'!$A$1:$A$16305,'[1]NBA-Data-1980-2019'!$F$1:$F$16305,"",0)</f>
        <v/>
      </c>
      <c r="BT105" s="2" t="str" cm="1">
        <f t="array" ref="BT105">_xlfn.XLOOKUP($A105&amp;BT$5,'[1]NBA-Data-1980-2019'!$B$1:$B$16305&amp;'[1]NBA-Data-1980-2019'!$A$1:$A$16305,'[1]NBA-Data-1980-2019'!$F$1:$F$16305,"",0)</f>
        <v/>
      </c>
      <c r="BU105" s="2" t="str" cm="1">
        <f t="array" ref="BU105">_xlfn.XLOOKUP($A105&amp;BU$5,'[1]NBA-Data-1980-2019'!$B$1:$B$16305&amp;'[1]NBA-Data-1980-2019'!$A$1:$A$16305,'[1]NBA-Data-1980-2019'!$F$1:$F$16305,"",0)</f>
        <v/>
      </c>
      <c r="BV105" s="2" cm="1">
        <f t="array" ref="BV105">_xlfn.XLOOKUP($A105&amp;BV$5,'[1]NBA-Data-1980-2019'!$B$1:$B$16305&amp;'[1]NBA-Data-1980-2019'!$A$1:$A$16305,'[1]NBA-Data-1980-2019'!$F$1:$F$16305,"",0)</f>
        <v>12.8</v>
      </c>
      <c r="BW105" s="2" cm="1">
        <f t="array" ref="BW105">_xlfn.XLOOKUP($A105&amp;BW$5,'[1]NBA-Data-1980-2019'!$B$1:$B$16305&amp;'[1]NBA-Data-1980-2019'!$A$1:$A$16305,'[1]NBA-Data-1980-2019'!$F$1:$F$16305,"",0)</f>
        <v>17.5</v>
      </c>
      <c r="BX105" s="2" cm="1">
        <f t="array" ref="BX105">_xlfn.XLOOKUP($A105&amp;BX$5,'[1]NBA-Data-1980-2019'!$B$1:$B$16305&amp;'[1]NBA-Data-1980-2019'!$A$1:$A$16305,'[1]NBA-Data-1980-2019'!$F$1:$F$16305,"",0)</f>
        <v>22.8</v>
      </c>
      <c r="BY105" s="2" cm="1">
        <f t="array" ref="BY105">_xlfn.XLOOKUP($A105&amp;BY$5,'[1]NBA-Data-1980-2019'!$B$1:$B$16305&amp;'[1]NBA-Data-1980-2019'!$A$1:$A$16305,'[1]NBA-Data-1980-2019'!$F$1:$F$16305,"",0)</f>
        <v>24.1</v>
      </c>
      <c r="BZ105" s="2" cm="1">
        <f t="array" ref="BZ105">_xlfn.XLOOKUP($A105&amp;BZ$5,'[1]NBA-Data-1980-2019'!$B$1:$B$16305&amp;'[1]NBA-Data-1980-2019'!$A$1:$A$16305,'[1]NBA-Data-1980-2019'!$F$1:$F$16305,"",0)</f>
        <v>25.6</v>
      </c>
      <c r="CA105" s="2" cm="1">
        <f t="array" ref="CA105">_xlfn.XLOOKUP($A105&amp;CA$5,'[1]NBA-Data-1980-2019'!$B$1:$B$16305&amp;'[1]NBA-Data-1980-2019'!$A$1:$A$16305,'[1]NBA-Data-1980-2019'!$F$1:$F$16305,"",0)</f>
        <v>22.5</v>
      </c>
      <c r="CB105" s="2" cm="1">
        <f t="array" ref="CB105">_xlfn.XLOOKUP($A105&amp;CB$5,'[1]NBA-Data-1980-2019'!$B$1:$B$16305&amp;'[1]NBA-Data-1980-2019'!$A$1:$A$16305,'[1]NBA-Data-1980-2019'!$F$1:$F$16305,"",0)</f>
        <v>26.1</v>
      </c>
      <c r="CC105" s="2" cm="1">
        <f t="array" ref="CC105">_xlfn.XLOOKUP($A105&amp;CC$5,'[1]NBA-Data-1980-2019'!$B$1:$B$16305&amp;'[1]NBA-Data-1980-2019'!$A$1:$A$16305,'[1]NBA-Data-1980-2019'!$F$1:$F$16305,"",0)</f>
        <v>28.1</v>
      </c>
      <c r="CD105" s="2" cm="1">
        <f t="array" ref="CD105">_xlfn.XLOOKUP($A105&amp;CD$5,'[1]NBA-Data-1980-2019'!$B$1:$B$16305&amp;'[1]NBA-Data-1980-2019'!$A$1:$A$16305,'[1]NBA-Data-1980-2019'!$F$1:$F$16305,"",0)</f>
        <v>27.6</v>
      </c>
      <c r="CE105" s="2" cm="1">
        <f t="array" ref="CE105">_xlfn.XLOOKUP($A105&amp;CE$5,'[1]NBA-Data-1980-2019'!$B$1:$B$16305&amp;'[1]NBA-Data-1980-2019'!$A$1:$A$16305,'[1]NBA-Data-1980-2019'!$F$1:$F$16305,"",0)</f>
        <v>24.6</v>
      </c>
      <c r="CF105" s="2" cm="1">
        <f t="array" ref="CF105">_xlfn.XLOOKUP($A105&amp;CF$5,'[1]NBA-Data-1980-2019'!$B$1:$B$16305&amp;'[1]NBA-Data-1980-2019'!$A$1:$A$16305,'[1]NBA-Data-1980-2019'!$F$1:$F$16305,"",0)</f>
        <v>23.1</v>
      </c>
      <c r="CG105" s="2" cm="1">
        <f t="array" ref="CG105">_xlfn.XLOOKUP($A105&amp;CG$5,'[1]NBA-Data-1980-2019'!$B$1:$B$16305&amp;'[1]NBA-Data-1980-2019'!$A$1:$A$16305,'[1]NBA-Data-1980-2019'!$F$1:$F$16305,"",0)</f>
        <v>22.9</v>
      </c>
      <c r="CH105" s="2" cm="1">
        <f t="array" ref="CH105">_xlfn.XLOOKUP($A105&amp;CH$5,'[1]NBA-Data-1980-2019'!$B$1:$B$16305&amp;'[1]NBA-Data-1980-2019'!$A$1:$A$16305,'[1]NBA-Data-1980-2019'!$F$1:$F$16305,"",0)</f>
        <v>23.4</v>
      </c>
      <c r="CI105" s="2" cm="1">
        <f t="array" ref="CI105">_xlfn.XLOOKUP($A105&amp;CI$5,'[1]NBA-Data-1980-2019'!$B$1:$B$16305&amp;'[1]NBA-Data-1980-2019'!$A$1:$A$16305,'[1]NBA-Data-1980-2019'!$F$1:$F$16305,"",0)</f>
        <v>21.7</v>
      </c>
      <c r="CJ105" s="2" cm="1">
        <f t="array" ref="CJ105">_xlfn.XLOOKUP($A105&amp;CJ$5,'[1]NBA-Data-1980-2019'!$B$1:$B$16305&amp;'[1]NBA-Data-1980-2019'!$A$1:$A$16305,'[1]NBA-Data-1980-2019'!$F$1:$F$16305,"",0)</f>
        <v>19.8</v>
      </c>
      <c r="CK105" s="2" cm="1">
        <f t="array" ref="CK105">_xlfn.XLOOKUP($A105&amp;CK$5,'[1]NBA-Data-1980-2019'!$B$1:$B$16305&amp;'[1]NBA-Data-1980-2019'!$A$1:$A$16305,'[1]NBA-Data-1980-2019'!$F$1:$F$16305,"",0)</f>
        <v>23.6</v>
      </c>
      <c r="CL105" s="2" cm="1">
        <f t="array" ref="CL105">_xlfn.XLOOKUP($A105&amp;CL$5,'[1]NBA-Data-1980-2019'!$B$1:$B$16305&amp;'[1]NBA-Data-1980-2019'!$A$1:$A$16305,'[1]NBA-Data-1980-2019'!$F$1:$F$16305,"",0)</f>
        <v>19.2</v>
      </c>
      <c r="CM105" s="2" cm="1">
        <f t="array" ref="CM105">_xlfn.XLOOKUP($A105&amp;CM$5,'[1]NBA-Data-1980-2019'!$B$1:$B$16305&amp;'[1]NBA-Data-1980-2019'!$A$1:$A$16305,'[1]NBA-Data-1980-2019'!$F$1:$F$16305,"",0)</f>
        <v>19</v>
      </c>
      <c r="CN105" s="2" cm="1">
        <f t="array" ref="CN105">_xlfn.XLOOKUP($A105&amp;CN$5,'[1]NBA-Data-1980-2019'!$B$1:$B$16305&amp;'[1]NBA-Data-1980-2019'!$A$1:$A$16305,'[1]NBA-Data-1980-2019'!$F$1:$F$16305,"",0)</f>
        <v>17</v>
      </c>
      <c r="CO105" s="2" cm="1">
        <f t="array" ref="CO105">_xlfn.XLOOKUP($A105&amp;CO$5,'[1]NBA-Data-1980-2019'!$B$1:$B$16305&amp;'[1]NBA-Data-1980-2019'!$A$1:$A$16305,'[1]NBA-Data-1980-2019'!$F$1:$F$16305,"",0)</f>
        <v>16.7</v>
      </c>
      <c r="CP105" s="2" cm="1">
        <f t="array" ref="CP105">_xlfn.XLOOKUP($A105&amp;CP$5,'[1]NBA-Data-1980-2019'!$B$1:$B$16305&amp;'[1]NBA-Data-1980-2019'!$A$1:$A$16305,'[1]NBA-Data-1980-2019'!$F$1:$F$16305,"",0)</f>
        <v>9.6</v>
      </c>
      <c r="CQ105" s="2" t="str" cm="1">
        <f t="array" ref="CQ105">_xlfn.XLOOKUP($A105&amp;CQ$5,'[1]NBA-Data-1980-2019'!$B$1:$B$16305&amp;'[1]NBA-Data-1980-2019'!$A$1:$A$16305,'[1]NBA-Data-1980-2019'!$F$1:$F$16305,"",0)</f>
        <v/>
      </c>
      <c r="CR105" s="2" t="str" cm="1">
        <f t="array" ref="CR105">_xlfn.XLOOKUP($A105&amp;CR$5,'[1]NBA-Data-1980-2019'!$B$1:$B$16305&amp;'[1]NBA-Data-1980-2019'!$A$1:$A$16305,'[1]NBA-Data-1980-2019'!$F$1:$F$16305,"",0)</f>
        <v/>
      </c>
      <c r="CS105" s="2" t="str" cm="1">
        <f t="array" ref="CS105">_xlfn.XLOOKUP($A105&amp;CS$5,'[1]NBA-Data-1980-2019'!$B$1:$B$16305&amp;'[1]NBA-Data-1980-2019'!$A$1:$A$16305,'[1]NBA-Data-1980-2019'!$F$1:$F$16305,"",0)</f>
        <v/>
      </c>
      <c r="CU105" s="2" t="str">
        <f>_xlfn.XLOOKUP($A105,TEAMS!$G$1:$G$839,TEAMS!$H$1:$H$839,"",0)</f>
        <v>PF</v>
      </c>
      <c r="CV105" s="2" t="str">
        <f>_xlfn.XLOOKUP($CU105,DASHBOARD!$B$22:$B$27,DASHBOARD!$C$22:$C$27,"",0)</f>
        <v>FORWARD</v>
      </c>
      <c r="CY105" s="63">
        <f>SUMIFS('[1]NBA-Data-1980-2019'!$G$1:$G$16305,'[1]NBA-Data-1980-2019'!$B$1:$B$16305,$A105,'[1]NBA-Data-1980-2019'!$A$1:$A$16305,CY$9)</f>
        <v>0</v>
      </c>
      <c r="CZ105" s="63">
        <f>SUMIFS('[1]NBA-Data-1980-2019'!$G$1:$G$16305,'[1]NBA-Data-1980-2019'!$B$1:$B$16305,$A105,'[1]NBA-Data-1980-2019'!$A$1:$A$16305,CZ$9)</f>
        <v>0</v>
      </c>
      <c r="DA105" s="63">
        <f>SUMIFS('[1]NBA-Data-1980-2019'!$G$1:$G$16305,'[1]NBA-Data-1980-2019'!$B$1:$B$16305,$A105,'[1]NBA-Data-1980-2019'!$A$1:$A$16305,DA$9)</f>
        <v>0</v>
      </c>
      <c r="DB105" s="63">
        <f>SUMIFS('[1]NBA-Data-1980-2019'!$G$1:$G$16305,'[1]NBA-Data-1980-2019'!$B$1:$B$16305,$A105,'[1]NBA-Data-1980-2019'!$A$1:$A$16305,DB$9)</f>
        <v>0</v>
      </c>
      <c r="DC105" s="63">
        <f>SUMIFS('[1]NBA-Data-1980-2019'!$G$1:$G$16305,'[1]NBA-Data-1980-2019'!$B$1:$B$16305,$A105,'[1]NBA-Data-1980-2019'!$A$1:$A$16305,DC$9)</f>
        <v>0</v>
      </c>
      <c r="DD105" s="63">
        <f>SUMIFS('[1]NBA-Data-1980-2019'!$G$1:$G$16305,'[1]NBA-Data-1980-2019'!$B$1:$B$16305,$A105,'[1]NBA-Data-1980-2019'!$A$1:$A$16305,DD$9)</f>
        <v>0</v>
      </c>
      <c r="DE105" s="63">
        <f>SUMIFS('[1]NBA-Data-1980-2019'!$G$1:$G$16305,'[1]NBA-Data-1980-2019'!$B$1:$B$16305,$A105,'[1]NBA-Data-1980-2019'!$A$1:$A$16305,DE$9)</f>
        <v>0</v>
      </c>
      <c r="DF105" s="63">
        <f>SUMIFS('[1]NBA-Data-1980-2019'!$G$1:$G$16305,'[1]NBA-Data-1980-2019'!$B$1:$B$16305,$A105,'[1]NBA-Data-1980-2019'!$A$1:$A$16305,DF$9)</f>
        <v>0</v>
      </c>
      <c r="DG105" s="63">
        <f>SUMIFS('[1]NBA-Data-1980-2019'!$G$1:$G$16305,'[1]NBA-Data-1980-2019'!$B$1:$B$16305,$A105,'[1]NBA-Data-1980-2019'!$A$1:$A$16305,DG$9)</f>
        <v>1472640</v>
      </c>
      <c r="DH105" s="63">
        <f>SUMIFS('[1]NBA-Data-1980-2019'!$G$1:$G$16305,'[1]NBA-Data-1980-2019'!$B$1:$B$16305,$A105,'[1]NBA-Data-1980-2019'!$A$1:$A$16305,DH$9)</f>
        <v>1583040</v>
      </c>
      <c r="DI105" s="63">
        <f>SUMIFS('[1]NBA-Data-1980-2019'!$G$1:$G$16305,'[1]NBA-Data-1980-2019'!$B$1:$B$16305,$A105,'[1]NBA-Data-1980-2019'!$A$1:$A$16305,DI$9)</f>
        <v>1693560</v>
      </c>
      <c r="DJ105" s="63">
        <f>SUMIFS('[1]NBA-Data-1980-2019'!$G$1:$G$16305,'[1]NBA-Data-1980-2019'!$B$1:$B$16305,$A105,'[1]NBA-Data-1980-2019'!$A$1:$A$16305,DJ$9)</f>
        <v>2157595</v>
      </c>
      <c r="DK105" s="63">
        <f>SUMIFS('[1]NBA-Data-1980-2019'!$G$1:$G$16305,'[1]NBA-Data-1980-2019'!$B$1:$B$16305,$A105,'[1]NBA-Data-1980-2019'!$A$1:$A$16305,DK$9)</f>
        <v>10067750</v>
      </c>
      <c r="DL105" s="63">
        <f>SUMIFS('[1]NBA-Data-1980-2019'!$G$1:$G$16305,'[1]NBA-Data-1980-2019'!$B$1:$B$16305,$A105,'[1]NBA-Data-1980-2019'!$A$1:$A$16305,DL$9)</f>
        <v>0</v>
      </c>
      <c r="DM105" s="63">
        <f>SUMIFS('[1]NBA-Data-1980-2019'!$G$1:$G$16305,'[1]NBA-Data-1980-2019'!$B$1:$B$16305,$A105,'[1]NBA-Data-1980-2019'!$A$1:$A$16305,DM$9)</f>
        <v>12584688</v>
      </c>
      <c r="DN105" s="63">
        <f>SUMIFS('[1]NBA-Data-1980-2019'!$G$1:$G$16305,'[1]NBA-Data-1980-2019'!$B$1:$B$16305,$A105,'[1]NBA-Data-1980-2019'!$A$1:$A$16305,DN$9)</f>
        <v>13843156</v>
      </c>
      <c r="DO105" s="63">
        <f>SUMIFS('[1]NBA-Data-1980-2019'!$G$1:$G$16305,'[1]NBA-Data-1980-2019'!$B$1:$B$16305,$A105,'[1]NBA-Data-1980-2019'!$A$1:$A$16305,DO$9)</f>
        <v>0</v>
      </c>
      <c r="DP105" s="63">
        <f>SUMIFS('[1]NBA-Data-1980-2019'!$G$1:$G$16305,'[1]NBA-Data-1980-2019'!$B$1:$B$16305,$A105,'[1]NBA-Data-1980-2019'!$A$1:$A$16305,DP$9)</f>
        <v>16360094</v>
      </c>
      <c r="DQ105" s="63">
        <f>SUMIFS('[1]NBA-Data-1980-2019'!$G$1:$G$16305,'[1]NBA-Data-1980-2019'!$B$1:$B$16305,$A105,'[1]NBA-Data-1980-2019'!$A$1:$A$16305,DQ$9)</f>
        <v>18077904</v>
      </c>
      <c r="DR105" s="63">
        <f>SUMIFS('[1]NBA-Data-1980-2019'!$G$1:$G$16305,'[1]NBA-Data-1980-2019'!$B$1:$B$16305,$A105,'[1]NBA-Data-1980-2019'!$A$1:$A$16305,DR$9)</f>
        <v>19795714</v>
      </c>
      <c r="DS105" s="63">
        <f>SUMIFS('[1]NBA-Data-1980-2019'!$G$1:$G$16305,'[1]NBA-Data-1980-2019'!$B$1:$B$16305,$A105,'[1]NBA-Data-1980-2019'!$A$1:$A$16305,DS$9)</f>
        <v>17278618</v>
      </c>
      <c r="DT105" s="63">
        <f>SUMIFS('[1]NBA-Data-1980-2019'!$G$1:$G$16305,'[1]NBA-Data-1980-2019'!$B$1:$B$16305,$A105,'[1]NBA-Data-1980-2019'!$A$1:$A$16305,DT$9)</f>
        <v>19092873</v>
      </c>
      <c r="DU105" s="63">
        <f>SUMIFS('[1]NBA-Data-1980-2019'!$G$1:$G$16305,'[1]NBA-Data-1980-2019'!$B$1:$B$16305,$A105,'[1]NBA-Data-1980-2019'!$A$1:$A$16305,DU$9)</f>
        <v>20907128</v>
      </c>
      <c r="DV105" s="63">
        <f>SUMIFS('[1]NBA-Data-1980-2019'!$G$1:$G$16305,'[1]NBA-Data-1980-2019'!$B$1:$B$16305,$A105,'[1]NBA-Data-1980-2019'!$A$1:$A$16305,DV$9)</f>
        <v>22721381</v>
      </c>
      <c r="DW105" s="63">
        <f>SUMIFS('[1]NBA-Data-1980-2019'!$G$1:$G$16305,'[1]NBA-Data-1980-2019'!$B$1:$B$16305,$A105,'[1]NBA-Data-1980-2019'!$A$1:$A$16305,DW$9)</f>
        <v>7974482</v>
      </c>
      <c r="DX105" s="63">
        <f>SUMIFS('[1]NBA-Data-1980-2019'!$G$1:$G$16305,'[1]NBA-Data-1980-2019'!$B$1:$B$16305,$A105,'[1]NBA-Data-1980-2019'!$A$1:$A$16305,DX$9)</f>
        <v>8333334</v>
      </c>
      <c r="DY105" s="63">
        <f>SUMIFS('[1]NBA-Data-1980-2019'!$G$1:$G$16305,'[1]NBA-Data-1980-2019'!$B$1:$B$16305,$A105,'[1]NBA-Data-1980-2019'!$A$1:$A$16305,DY$9)</f>
        <v>25000000</v>
      </c>
      <c r="DZ105" s="63">
        <f>SUMIFS('[1]NBA-Data-1980-2019'!$G$1:$G$16305,'[1]NBA-Data-1980-2019'!$B$1:$B$16305,$A105,'[1]NBA-Data-1980-2019'!$A$1:$A$16305,DZ$9)</f>
        <v>5000000</v>
      </c>
      <c r="EA105" s="63">
        <f>SUMIFS('[1]NBA-Data-1980-2019'!$G$1:$G$16305,'[1]NBA-Data-1980-2019'!$B$1:$B$16305,$A105,'[1]NBA-Data-1980-2019'!$A$1:$A$16305,EA$9)</f>
        <v>5000000</v>
      </c>
      <c r="EB105" s="63">
        <f>SUMIFS('[1]NBA-Data-1980-2019'!$G$1:$G$16305,'[1]NBA-Data-1980-2019'!$B$1:$B$16305,$A105,'[1]NBA-Data-1980-2019'!$A$1:$A$16305,EB$9)</f>
        <v>0</v>
      </c>
      <c r="EC105" s="63">
        <f>SUMIFS('[1]NBA-Data-1980-2019'!$G$1:$G$16305,'[1]NBA-Data-1980-2019'!$B$1:$B$16305,$A105,'[1]NBA-Data-1980-2019'!$A$1:$A$16305,EC$9)</f>
        <v>0</v>
      </c>
      <c r="ED105" s="63">
        <f>SUMIFS('[1]NBA-Data-1980-2019'!$G$1:$G$16305,'[1]NBA-Data-1980-2019'!$B$1:$B$16305,$A105,'[1]NBA-Data-1980-2019'!$A$1:$A$16305,ED$9)</f>
        <v>0</v>
      </c>
      <c r="EH105" s="2" t="s">
        <v>1478</v>
      </c>
    </row>
    <row r="106" spans="1:165" x14ac:dyDescent="0.2">
      <c r="A106" s="2" t="s">
        <v>858</v>
      </c>
      <c r="B106" s="2" t="str" cm="1">
        <f t="array" ref="B106">_xlfn.XLOOKUP($A106&amp;B$5,'[1]NBA-Data-1980-2019'!$B$1:$B$16305&amp;'[1]NBA-Data-1980-2019'!$A$1:$A$16305,'[1]NBA-Data-1980-2019'!$D$1:$D$16305,"",0)</f>
        <v/>
      </c>
      <c r="C106" s="2" t="str" cm="1">
        <f t="array" ref="C106">_xlfn.XLOOKUP($A106&amp;C$5,'[1]NBA-Data-1980-2019'!$B$1:$B$16305&amp;'[1]NBA-Data-1980-2019'!$A$1:$A$16305,'[1]NBA-Data-1980-2019'!$D$1:$D$16305,"",0)</f>
        <v/>
      </c>
      <c r="D106" s="2" t="str" cm="1">
        <f t="array" ref="D106">_xlfn.XLOOKUP($A106&amp;D$5,'[1]NBA-Data-1980-2019'!$B$1:$B$16305&amp;'[1]NBA-Data-1980-2019'!$A$1:$A$16305,'[1]NBA-Data-1980-2019'!$D$1:$D$16305,"",0)</f>
        <v/>
      </c>
      <c r="E106" s="2" t="str" cm="1">
        <f t="array" ref="E106">_xlfn.XLOOKUP($A106&amp;E$5,'[1]NBA-Data-1980-2019'!$B$1:$B$16305&amp;'[1]NBA-Data-1980-2019'!$A$1:$A$16305,'[1]NBA-Data-1980-2019'!$D$1:$D$16305,"",0)</f>
        <v/>
      </c>
      <c r="F106" s="2" t="str" cm="1">
        <f t="array" ref="F106">_xlfn.XLOOKUP($A106&amp;F$5,'[1]NBA-Data-1980-2019'!$B$1:$B$16305&amp;'[1]NBA-Data-1980-2019'!$A$1:$A$16305,'[1]NBA-Data-1980-2019'!$D$1:$D$16305,"",0)</f>
        <v/>
      </c>
      <c r="G106" s="2" t="str" cm="1">
        <f t="array" ref="G106">_xlfn.XLOOKUP($A106&amp;G$5,'[1]NBA-Data-1980-2019'!$B$1:$B$16305&amp;'[1]NBA-Data-1980-2019'!$A$1:$A$16305,'[1]NBA-Data-1980-2019'!$D$1:$D$16305,"",0)</f>
        <v/>
      </c>
      <c r="H106" s="2" t="str" cm="1">
        <f t="array" ref="H106">_xlfn.XLOOKUP($A106&amp;H$5,'[1]NBA-Data-1980-2019'!$B$1:$B$16305&amp;'[1]NBA-Data-1980-2019'!$A$1:$A$16305,'[1]NBA-Data-1980-2019'!$D$1:$D$16305,"",0)</f>
        <v/>
      </c>
      <c r="I106" s="2" t="str" cm="1">
        <f t="array" ref="I106">_xlfn.XLOOKUP($A106&amp;I$5,'[1]NBA-Data-1980-2019'!$B$1:$B$16305&amp;'[1]NBA-Data-1980-2019'!$A$1:$A$16305,'[1]NBA-Data-1980-2019'!$D$1:$D$16305,"",0)</f>
        <v/>
      </c>
      <c r="J106" s="2" t="str" cm="1">
        <f t="array" ref="J106">_xlfn.XLOOKUP($A106&amp;J$5,'[1]NBA-Data-1980-2019'!$B$1:$B$16305&amp;'[1]NBA-Data-1980-2019'!$A$1:$A$16305,'[1]NBA-Data-1980-2019'!$D$1:$D$16305,"",0)</f>
        <v/>
      </c>
      <c r="K106" s="2" t="str" cm="1">
        <f t="array" ref="K106">_xlfn.XLOOKUP($A106&amp;K$5,'[1]NBA-Data-1980-2019'!$B$1:$B$16305&amp;'[1]NBA-Data-1980-2019'!$A$1:$A$16305,'[1]NBA-Data-1980-2019'!$D$1:$D$16305,"",0)</f>
        <v/>
      </c>
      <c r="L106" s="2" t="str" cm="1">
        <f t="array" ref="L106">_xlfn.XLOOKUP($A106&amp;L$5,'[1]NBA-Data-1980-2019'!$B$1:$B$16305&amp;'[1]NBA-Data-1980-2019'!$A$1:$A$16305,'[1]NBA-Data-1980-2019'!$D$1:$D$16305,"",0)</f>
        <v/>
      </c>
      <c r="M106" s="2" t="str" cm="1">
        <f t="array" ref="M106">_xlfn.XLOOKUP($A106&amp;M$5,'[1]NBA-Data-1980-2019'!$B$1:$B$16305&amp;'[1]NBA-Data-1980-2019'!$A$1:$A$16305,'[1]NBA-Data-1980-2019'!$D$1:$D$16305,"",0)</f>
        <v/>
      </c>
      <c r="N106" s="2" t="str" cm="1">
        <f t="array" ref="N106">_xlfn.XLOOKUP($A106&amp;N$5,'[1]NBA-Data-1980-2019'!$B$1:$B$16305&amp;'[1]NBA-Data-1980-2019'!$A$1:$A$16305,'[1]NBA-Data-1980-2019'!$D$1:$D$16305,"",0)</f>
        <v/>
      </c>
      <c r="O106" s="2" t="str" cm="1">
        <f t="array" ref="O106">_xlfn.XLOOKUP($A106&amp;O$5,'[1]NBA-Data-1980-2019'!$B$1:$B$16305&amp;'[1]NBA-Data-1980-2019'!$A$1:$A$16305,'[1]NBA-Data-1980-2019'!$D$1:$D$16305,"",0)</f>
        <v/>
      </c>
      <c r="P106" s="2" t="str" cm="1">
        <f t="array" ref="P106">_xlfn.XLOOKUP($A106&amp;P$5,'[1]NBA-Data-1980-2019'!$B$1:$B$16305&amp;'[1]NBA-Data-1980-2019'!$A$1:$A$16305,'[1]NBA-Data-1980-2019'!$D$1:$D$16305,"",0)</f>
        <v/>
      </c>
      <c r="Q106" s="2" t="str" cm="1">
        <f t="array" ref="Q106">_xlfn.XLOOKUP($A106&amp;Q$5,'[1]NBA-Data-1980-2019'!$B$1:$B$16305&amp;'[1]NBA-Data-1980-2019'!$A$1:$A$16305,'[1]NBA-Data-1980-2019'!$D$1:$D$16305,"",0)</f>
        <v/>
      </c>
      <c r="R106" s="2" t="str" cm="1">
        <f t="array" ref="R106">_xlfn.XLOOKUP($A106&amp;R$5,'[1]NBA-Data-1980-2019'!$B$1:$B$16305&amp;'[1]NBA-Data-1980-2019'!$A$1:$A$16305,'[1]NBA-Data-1980-2019'!$D$1:$D$16305,"",0)</f>
        <v/>
      </c>
      <c r="S106" s="2" t="str" cm="1">
        <f t="array" ref="S106">_xlfn.XLOOKUP($A106&amp;S$5,'[1]NBA-Data-1980-2019'!$B$1:$B$16305&amp;'[1]NBA-Data-1980-2019'!$A$1:$A$16305,'[1]NBA-Data-1980-2019'!$D$1:$D$16305,"",0)</f>
        <v/>
      </c>
      <c r="T106" s="2" t="str" cm="1">
        <f t="array" ref="T106">_xlfn.XLOOKUP($A106&amp;T$5,'[1]NBA-Data-1980-2019'!$B$1:$B$16305&amp;'[1]NBA-Data-1980-2019'!$A$1:$A$16305,'[1]NBA-Data-1980-2019'!$D$1:$D$16305,"",0)</f>
        <v/>
      </c>
      <c r="U106" s="2" t="str" cm="1">
        <f t="array" ref="U106">_xlfn.XLOOKUP($A106&amp;U$5,'[1]NBA-Data-1980-2019'!$B$1:$B$16305&amp;'[1]NBA-Data-1980-2019'!$A$1:$A$16305,'[1]NBA-Data-1980-2019'!$D$1:$D$16305,"",0)</f>
        <v/>
      </c>
      <c r="V106" s="2" t="str" cm="1">
        <f t="array" ref="V106">_xlfn.XLOOKUP($A106&amp;V$5,'[1]NBA-Data-1980-2019'!$B$1:$B$16305&amp;'[1]NBA-Data-1980-2019'!$A$1:$A$16305,'[1]NBA-Data-1980-2019'!$D$1:$D$16305,"",0)</f>
        <v>DAL</v>
      </c>
      <c r="W106" s="2" t="str" cm="1">
        <f t="array" ref="W106">_xlfn.XLOOKUP($A106&amp;W$5,'[1]NBA-Data-1980-2019'!$B$1:$B$16305&amp;'[1]NBA-Data-1980-2019'!$A$1:$A$16305,'[1]NBA-Data-1980-2019'!$D$1:$D$16305,"",0)</f>
        <v>DAL</v>
      </c>
      <c r="X106" s="2" t="str" cm="1">
        <f t="array" ref="X106">_xlfn.XLOOKUP($A106&amp;X$5,'[1]NBA-Data-1980-2019'!$B$1:$B$16305&amp;'[1]NBA-Data-1980-2019'!$A$1:$A$16305,'[1]NBA-Data-1980-2019'!$D$1:$D$16305,"",0)</f>
        <v>DAL</v>
      </c>
      <c r="Y106" s="2" t="str" cm="1">
        <f t="array" ref="Y106">_xlfn.XLOOKUP($A106&amp;Y$5,'[1]NBA-Data-1980-2019'!$B$1:$B$16305&amp;'[1]NBA-Data-1980-2019'!$A$1:$A$16305,'[1]NBA-Data-1980-2019'!$D$1:$D$16305,"",0)</f>
        <v/>
      </c>
      <c r="Z106" s="2" t="str" cm="1">
        <f t="array" ref="Z106">_xlfn.XLOOKUP($A106&amp;Z$5,'[1]NBA-Data-1980-2019'!$B$1:$B$16305&amp;'[1]NBA-Data-1980-2019'!$A$1:$A$16305,'[1]NBA-Data-1980-2019'!$D$1:$D$16305,"",0)</f>
        <v/>
      </c>
      <c r="AA106" s="2" t="str" cm="1">
        <f t="array" ref="AA106">_xlfn.XLOOKUP($A106&amp;AA$5,'[1]NBA-Data-1980-2019'!$B$1:$B$16305&amp;'[1]NBA-Data-1980-2019'!$A$1:$A$16305,'[1]NBA-Data-1980-2019'!$D$1:$D$16305,"",0)</f>
        <v/>
      </c>
      <c r="AB106" s="2" t="str" cm="1">
        <f t="array" ref="AB106">_xlfn.XLOOKUP($A106&amp;AB$5,'[1]NBA-Data-1980-2019'!$B$1:$B$16305&amp;'[1]NBA-Data-1980-2019'!$A$1:$A$16305,'[1]NBA-Data-1980-2019'!$D$1:$D$16305,"",0)</f>
        <v/>
      </c>
      <c r="AC106" s="2" t="str" cm="1">
        <f t="array" ref="AC106">_xlfn.XLOOKUP($A106&amp;AC$5,'[1]NBA-Data-1980-2019'!$B$1:$B$16305&amp;'[1]NBA-Data-1980-2019'!$A$1:$A$16305,'[1]NBA-Data-1980-2019'!$D$1:$D$16305,"",0)</f>
        <v/>
      </c>
      <c r="AD106" s="2" t="str" cm="1">
        <f t="array" ref="AD106">_xlfn.XLOOKUP($A106&amp;AD$5,'[1]NBA-Data-1980-2019'!$B$1:$B$16305&amp;'[1]NBA-Data-1980-2019'!$A$1:$A$16305,'[1]NBA-Data-1980-2019'!$D$1:$D$16305,"",0)</f>
        <v/>
      </c>
      <c r="AE106" s="2" t="str" cm="1">
        <f t="array" ref="AE106">_xlfn.XLOOKUP($A106&amp;AE$5,'[1]NBA-Data-1980-2019'!$B$1:$B$16305&amp;'[1]NBA-Data-1980-2019'!$A$1:$A$16305,'[1]NBA-Data-1980-2019'!$D$1:$D$16305,"",0)</f>
        <v/>
      </c>
      <c r="AF106" s="2" t="str" cm="1">
        <f t="array" ref="AF106">_xlfn.XLOOKUP($A106&amp;AF$5,'[1]NBA-Data-1980-2019'!$B$1:$B$16305&amp;'[1]NBA-Data-1980-2019'!$A$1:$A$16305,'[1]NBA-Data-1980-2019'!$D$1:$D$16305,"",0)</f>
        <v/>
      </c>
      <c r="AG106" s="2" t="str" cm="1">
        <f t="array" ref="AG106">_xlfn.XLOOKUP($A106&amp;AG$5,'[1]NBA-Data-1980-2019'!$B$1:$B$16305&amp;'[1]NBA-Data-1980-2019'!$A$1:$A$16305,'[1]NBA-Data-1980-2019'!$D$1:$D$16305,"",0)</f>
        <v/>
      </c>
      <c r="AH106" s="2" t="str" cm="1">
        <f t="array" ref="AH106">_xlfn.XLOOKUP($A106&amp;AH$5,'[1]NBA-Data-1980-2019'!$B$1:$B$16305&amp;'[1]NBA-Data-1980-2019'!$A$1:$A$16305,'[1]NBA-Data-1980-2019'!$H$1:$H$16305,"",0)</f>
        <v/>
      </c>
      <c r="AI106" s="2" t="str" cm="1">
        <f t="array" ref="AI106">_xlfn.XLOOKUP($A106&amp;AI$5,'[1]NBA-Data-1980-2019'!$B$1:$B$16305&amp;'[1]NBA-Data-1980-2019'!$A$1:$A$16305,'[1]NBA-Data-1980-2019'!$H$1:$H$16305,"",0)</f>
        <v/>
      </c>
      <c r="AJ106" s="2" t="str" cm="1">
        <f t="array" ref="AJ106">_xlfn.XLOOKUP($A106&amp;AJ$5,'[1]NBA-Data-1980-2019'!$B$1:$B$16305&amp;'[1]NBA-Data-1980-2019'!$A$1:$A$16305,'[1]NBA-Data-1980-2019'!$H$1:$H$16305,"",0)</f>
        <v/>
      </c>
      <c r="AK106" s="2" t="str" cm="1">
        <f t="array" ref="AK106">_xlfn.XLOOKUP($A106&amp;AK$5,'[1]NBA-Data-1980-2019'!$B$1:$B$16305&amp;'[1]NBA-Data-1980-2019'!$A$1:$A$16305,'[1]NBA-Data-1980-2019'!$H$1:$H$16305,"",0)</f>
        <v/>
      </c>
      <c r="AL106" s="2" t="str" cm="1">
        <f t="array" ref="AL106">_xlfn.XLOOKUP($A106&amp;AL$5,'[1]NBA-Data-1980-2019'!$B$1:$B$16305&amp;'[1]NBA-Data-1980-2019'!$A$1:$A$16305,'[1]NBA-Data-1980-2019'!$H$1:$H$16305,"",0)</f>
        <v/>
      </c>
      <c r="AM106" s="2" t="str" cm="1">
        <f t="array" ref="AM106">_xlfn.XLOOKUP($A106&amp;AM$5,'[1]NBA-Data-1980-2019'!$B$1:$B$16305&amp;'[1]NBA-Data-1980-2019'!$A$1:$A$16305,'[1]NBA-Data-1980-2019'!$H$1:$H$16305,"",0)</f>
        <v/>
      </c>
      <c r="AN106" s="2" t="str" cm="1">
        <f t="array" ref="AN106">_xlfn.XLOOKUP($A106&amp;AN$5,'[1]NBA-Data-1980-2019'!$B$1:$B$16305&amp;'[1]NBA-Data-1980-2019'!$A$1:$A$16305,'[1]NBA-Data-1980-2019'!$H$1:$H$16305,"",0)</f>
        <v/>
      </c>
      <c r="AO106" s="2" t="str" cm="1">
        <f t="array" ref="AO106">_xlfn.XLOOKUP($A106&amp;AO$5,'[1]NBA-Data-1980-2019'!$B$1:$B$16305&amp;'[1]NBA-Data-1980-2019'!$A$1:$A$16305,'[1]NBA-Data-1980-2019'!$H$1:$H$16305,"",0)</f>
        <v/>
      </c>
      <c r="AP106" s="2" t="str" cm="1">
        <f t="array" ref="AP106">_xlfn.XLOOKUP($A106&amp;AP$5,'[1]NBA-Data-1980-2019'!$B$1:$B$16305&amp;'[1]NBA-Data-1980-2019'!$A$1:$A$16305,'[1]NBA-Data-1980-2019'!$H$1:$H$16305,"",0)</f>
        <v/>
      </c>
      <c r="AQ106" s="2" t="str" cm="1">
        <f t="array" ref="AQ106">_xlfn.XLOOKUP($A106&amp;AQ$5,'[1]NBA-Data-1980-2019'!$B$1:$B$16305&amp;'[1]NBA-Data-1980-2019'!$A$1:$A$16305,'[1]NBA-Data-1980-2019'!$H$1:$H$16305,"",0)</f>
        <v/>
      </c>
      <c r="AR106" s="2" t="str" cm="1">
        <f t="array" ref="AR106">_xlfn.XLOOKUP($A106&amp;AR$5,'[1]NBA-Data-1980-2019'!$B$1:$B$16305&amp;'[1]NBA-Data-1980-2019'!$A$1:$A$16305,'[1]NBA-Data-1980-2019'!$H$1:$H$16305,"",0)</f>
        <v/>
      </c>
      <c r="AS106" s="2" t="str" cm="1">
        <f t="array" ref="AS106">_xlfn.XLOOKUP($A106&amp;AS$5,'[1]NBA-Data-1980-2019'!$B$1:$B$16305&amp;'[1]NBA-Data-1980-2019'!$A$1:$A$16305,'[1]NBA-Data-1980-2019'!$H$1:$H$16305,"",0)</f>
        <v/>
      </c>
      <c r="AT106" s="2" t="str" cm="1">
        <f t="array" ref="AT106">_xlfn.XLOOKUP($A106&amp;AT$5,'[1]NBA-Data-1980-2019'!$B$1:$B$16305&amp;'[1]NBA-Data-1980-2019'!$A$1:$A$16305,'[1]NBA-Data-1980-2019'!$H$1:$H$16305,"",0)</f>
        <v/>
      </c>
      <c r="AU106" s="2" t="str" cm="1">
        <f t="array" ref="AU106">_xlfn.XLOOKUP($A106&amp;AU$5,'[1]NBA-Data-1980-2019'!$B$1:$B$16305&amp;'[1]NBA-Data-1980-2019'!$A$1:$A$16305,'[1]NBA-Data-1980-2019'!$H$1:$H$16305,"",0)</f>
        <v/>
      </c>
      <c r="AV106" s="2" t="str" cm="1">
        <f t="array" ref="AV106">_xlfn.XLOOKUP($A106&amp;AV$5,'[1]NBA-Data-1980-2019'!$B$1:$B$16305&amp;'[1]NBA-Data-1980-2019'!$A$1:$A$16305,'[1]NBA-Data-1980-2019'!$H$1:$H$16305,"",0)</f>
        <v/>
      </c>
      <c r="AW106" s="2" t="str" cm="1">
        <f t="array" ref="AW106">_xlfn.XLOOKUP($A106&amp;AW$5,'[1]NBA-Data-1980-2019'!$B$1:$B$16305&amp;'[1]NBA-Data-1980-2019'!$A$1:$A$16305,'[1]NBA-Data-1980-2019'!$H$1:$H$16305,"",0)</f>
        <v/>
      </c>
      <c r="AX106" s="2" t="str" cm="1">
        <f t="array" ref="AX106">_xlfn.XLOOKUP($A106&amp;AX$5,'[1]NBA-Data-1980-2019'!$B$1:$B$16305&amp;'[1]NBA-Data-1980-2019'!$A$1:$A$16305,'[1]NBA-Data-1980-2019'!$H$1:$H$16305,"",0)</f>
        <v/>
      </c>
      <c r="AY106" s="2" t="str" cm="1">
        <f t="array" ref="AY106">_xlfn.XLOOKUP($A106&amp;AY$5,'[1]NBA-Data-1980-2019'!$B$1:$B$16305&amp;'[1]NBA-Data-1980-2019'!$A$1:$A$16305,'[1]NBA-Data-1980-2019'!$H$1:$H$16305,"",0)</f>
        <v/>
      </c>
      <c r="AZ106" s="2" t="str" cm="1">
        <f t="array" ref="AZ106">_xlfn.XLOOKUP($A106&amp;AZ$5,'[1]NBA-Data-1980-2019'!$B$1:$B$16305&amp;'[1]NBA-Data-1980-2019'!$A$1:$A$16305,'[1]NBA-Data-1980-2019'!$H$1:$H$16305,"",0)</f>
        <v/>
      </c>
      <c r="BA106" s="2" t="str" cm="1">
        <f t="array" ref="BA106">_xlfn.XLOOKUP($A106&amp;BA$5,'[1]NBA-Data-1980-2019'!$B$1:$B$16305&amp;'[1]NBA-Data-1980-2019'!$A$1:$A$16305,'[1]NBA-Data-1980-2019'!$H$1:$H$16305,"",0)</f>
        <v/>
      </c>
      <c r="BB106" s="2" cm="1">
        <f t="array" ref="BB106">_xlfn.XLOOKUP($A106&amp;BB$5,'[1]NBA-Data-1980-2019'!$B$1:$B$16305&amp;'[1]NBA-Data-1980-2019'!$A$1:$A$16305,'[1]NBA-Data-1980-2019'!$H$1:$H$16305,"",0)</f>
        <v>135</v>
      </c>
      <c r="BC106" s="2" cm="1">
        <f t="array" ref="BC106">_xlfn.XLOOKUP($A106&amp;BC$5,'[1]NBA-Data-1980-2019'!$B$1:$B$16305&amp;'[1]NBA-Data-1980-2019'!$A$1:$A$16305,'[1]NBA-Data-1980-2019'!$H$1:$H$16305,"",0)</f>
        <v>267.3</v>
      </c>
      <c r="BD106" s="2" cm="1">
        <f t="array" ref="BD106">_xlfn.XLOOKUP($A106&amp;BD$5,'[1]NBA-Data-1980-2019'!$B$1:$B$16305&amp;'[1]NBA-Data-1980-2019'!$A$1:$A$16305,'[1]NBA-Data-1980-2019'!$H$1:$H$16305,"",0)</f>
        <v>339.29999999999995</v>
      </c>
      <c r="BE106" s="2" t="str" cm="1">
        <f t="array" ref="BE106">_xlfn.XLOOKUP($A106&amp;BE$5,'[1]NBA-Data-1980-2019'!$B$1:$B$16305&amp;'[1]NBA-Data-1980-2019'!$A$1:$A$16305,'[1]NBA-Data-1980-2019'!$H$1:$H$16305,"",0)</f>
        <v/>
      </c>
      <c r="BF106" s="2" t="str" cm="1">
        <f t="array" ref="BF106">_xlfn.XLOOKUP($A106&amp;BF$5,'[1]NBA-Data-1980-2019'!$B$1:$B$16305&amp;'[1]NBA-Data-1980-2019'!$A$1:$A$16305,'[1]NBA-Data-1980-2019'!$H$1:$H$16305,"",0)</f>
        <v/>
      </c>
      <c r="BG106" s="2" t="str" cm="1">
        <f t="array" ref="BG106">_xlfn.XLOOKUP($A106&amp;BG$5,'[1]NBA-Data-1980-2019'!$B$1:$B$16305&amp;'[1]NBA-Data-1980-2019'!$A$1:$A$16305,'[1]NBA-Data-1980-2019'!$H$1:$H$16305,"",0)</f>
        <v/>
      </c>
      <c r="BH106" s="2" t="str" cm="1">
        <f t="array" ref="BH106">_xlfn.XLOOKUP($A106&amp;BH$5,'[1]NBA-Data-1980-2019'!$B$1:$B$16305&amp;'[1]NBA-Data-1980-2019'!$A$1:$A$16305,'[1]NBA-Data-1980-2019'!$H$1:$H$16305,"",0)</f>
        <v/>
      </c>
      <c r="BI106" s="2" t="str" cm="1">
        <f t="array" ref="BI106">_xlfn.XLOOKUP($A106&amp;BI$5,'[1]NBA-Data-1980-2019'!$B$1:$B$16305&amp;'[1]NBA-Data-1980-2019'!$A$1:$A$16305,'[1]NBA-Data-1980-2019'!$H$1:$H$16305,"",0)</f>
        <v/>
      </c>
      <c r="BJ106" s="2" t="str" cm="1">
        <f t="array" ref="BJ106">_xlfn.XLOOKUP($A106&amp;BJ$5,'[1]NBA-Data-1980-2019'!$B$1:$B$16305&amp;'[1]NBA-Data-1980-2019'!$A$1:$A$16305,'[1]NBA-Data-1980-2019'!$H$1:$H$16305,"",0)</f>
        <v/>
      </c>
      <c r="BK106" s="2" t="str" cm="1">
        <f t="array" ref="BK106">_xlfn.XLOOKUP($A106&amp;BK$5,'[1]NBA-Data-1980-2019'!$B$1:$B$16305&amp;'[1]NBA-Data-1980-2019'!$A$1:$A$16305,'[1]NBA-Data-1980-2019'!$H$1:$H$16305,"",0)</f>
        <v/>
      </c>
      <c r="BL106" s="2" t="str" cm="1">
        <f t="array" ref="BL106">_xlfn.XLOOKUP($A106&amp;BL$5,'[1]NBA-Data-1980-2019'!$B$1:$B$16305&amp;'[1]NBA-Data-1980-2019'!$A$1:$A$16305,'[1]NBA-Data-1980-2019'!$H$1:$H$16305,"",0)</f>
        <v/>
      </c>
      <c r="BM106" s="2" t="str" cm="1">
        <f t="array" ref="BM106">_xlfn.XLOOKUP($A106&amp;BM$5,'[1]NBA-Data-1980-2019'!$B$1:$B$16305&amp;'[1]NBA-Data-1980-2019'!$A$1:$A$16305,'[1]NBA-Data-1980-2019'!$H$1:$H$16305,"",0)</f>
        <v/>
      </c>
      <c r="BN106" s="2" t="str" cm="1">
        <f t="array" ref="BN106">_xlfn.XLOOKUP($A106&amp;BN$5,'[1]NBA-Data-1980-2019'!$B$1:$B$16305&amp;'[1]NBA-Data-1980-2019'!$A$1:$A$16305,'[1]NBA-Data-1980-2019'!$F$1:$F$16305,"",0)</f>
        <v/>
      </c>
      <c r="BO106" s="2" t="str" cm="1">
        <f t="array" ref="BO106">_xlfn.XLOOKUP($A106&amp;BO$5,'[1]NBA-Data-1980-2019'!$B$1:$B$16305&amp;'[1]NBA-Data-1980-2019'!$A$1:$A$16305,'[1]NBA-Data-1980-2019'!$F$1:$F$16305,"",0)</f>
        <v/>
      </c>
      <c r="BP106" s="2" t="str" cm="1">
        <f t="array" ref="BP106">_xlfn.XLOOKUP($A106&amp;BP$5,'[1]NBA-Data-1980-2019'!$B$1:$B$16305&amp;'[1]NBA-Data-1980-2019'!$A$1:$A$16305,'[1]NBA-Data-1980-2019'!$F$1:$F$16305,"",0)</f>
        <v/>
      </c>
      <c r="BQ106" s="2" t="str" cm="1">
        <f t="array" ref="BQ106">_xlfn.XLOOKUP($A106&amp;BQ$5,'[1]NBA-Data-1980-2019'!$B$1:$B$16305&amp;'[1]NBA-Data-1980-2019'!$A$1:$A$16305,'[1]NBA-Data-1980-2019'!$F$1:$F$16305,"",0)</f>
        <v/>
      </c>
      <c r="BR106" s="2" t="str" cm="1">
        <f t="array" ref="BR106">_xlfn.XLOOKUP($A106&amp;BR$5,'[1]NBA-Data-1980-2019'!$B$1:$B$16305&amp;'[1]NBA-Data-1980-2019'!$A$1:$A$16305,'[1]NBA-Data-1980-2019'!$F$1:$F$16305,"",0)</f>
        <v/>
      </c>
      <c r="BS106" s="2" t="str" cm="1">
        <f t="array" ref="BS106">_xlfn.XLOOKUP($A106&amp;BS$5,'[1]NBA-Data-1980-2019'!$B$1:$B$16305&amp;'[1]NBA-Data-1980-2019'!$A$1:$A$16305,'[1]NBA-Data-1980-2019'!$F$1:$F$16305,"",0)</f>
        <v/>
      </c>
      <c r="BT106" s="2" t="str" cm="1">
        <f t="array" ref="BT106">_xlfn.XLOOKUP($A106&amp;BT$5,'[1]NBA-Data-1980-2019'!$B$1:$B$16305&amp;'[1]NBA-Data-1980-2019'!$A$1:$A$16305,'[1]NBA-Data-1980-2019'!$F$1:$F$16305,"",0)</f>
        <v/>
      </c>
      <c r="BU106" s="2" t="str" cm="1">
        <f t="array" ref="BU106">_xlfn.XLOOKUP($A106&amp;BU$5,'[1]NBA-Data-1980-2019'!$B$1:$B$16305&amp;'[1]NBA-Data-1980-2019'!$A$1:$A$16305,'[1]NBA-Data-1980-2019'!$F$1:$F$16305,"",0)</f>
        <v/>
      </c>
      <c r="BV106" s="2" t="str" cm="1">
        <f t="array" ref="BV106">_xlfn.XLOOKUP($A106&amp;BV$5,'[1]NBA-Data-1980-2019'!$B$1:$B$16305&amp;'[1]NBA-Data-1980-2019'!$A$1:$A$16305,'[1]NBA-Data-1980-2019'!$F$1:$F$16305,"",0)</f>
        <v/>
      </c>
      <c r="BW106" s="2" t="str" cm="1">
        <f t="array" ref="BW106">_xlfn.XLOOKUP($A106&amp;BW$5,'[1]NBA-Data-1980-2019'!$B$1:$B$16305&amp;'[1]NBA-Data-1980-2019'!$A$1:$A$16305,'[1]NBA-Data-1980-2019'!$F$1:$F$16305,"",0)</f>
        <v/>
      </c>
      <c r="BX106" s="2" t="str" cm="1">
        <f t="array" ref="BX106">_xlfn.XLOOKUP($A106&amp;BX$5,'[1]NBA-Data-1980-2019'!$B$1:$B$16305&amp;'[1]NBA-Data-1980-2019'!$A$1:$A$16305,'[1]NBA-Data-1980-2019'!$F$1:$F$16305,"",0)</f>
        <v/>
      </c>
      <c r="BY106" s="2" t="str" cm="1">
        <f t="array" ref="BY106">_xlfn.XLOOKUP($A106&amp;BY$5,'[1]NBA-Data-1980-2019'!$B$1:$B$16305&amp;'[1]NBA-Data-1980-2019'!$A$1:$A$16305,'[1]NBA-Data-1980-2019'!$F$1:$F$16305,"",0)</f>
        <v/>
      </c>
      <c r="BZ106" s="2" t="str" cm="1">
        <f t="array" ref="BZ106">_xlfn.XLOOKUP($A106&amp;BZ$5,'[1]NBA-Data-1980-2019'!$B$1:$B$16305&amp;'[1]NBA-Data-1980-2019'!$A$1:$A$16305,'[1]NBA-Data-1980-2019'!$F$1:$F$16305,"",0)</f>
        <v/>
      </c>
      <c r="CA106" s="2" t="str" cm="1">
        <f t="array" ref="CA106">_xlfn.XLOOKUP($A106&amp;CA$5,'[1]NBA-Data-1980-2019'!$B$1:$B$16305&amp;'[1]NBA-Data-1980-2019'!$A$1:$A$16305,'[1]NBA-Data-1980-2019'!$F$1:$F$16305,"",0)</f>
        <v/>
      </c>
      <c r="CB106" s="2" t="str" cm="1">
        <f t="array" ref="CB106">_xlfn.XLOOKUP($A106&amp;CB$5,'[1]NBA-Data-1980-2019'!$B$1:$B$16305&amp;'[1]NBA-Data-1980-2019'!$A$1:$A$16305,'[1]NBA-Data-1980-2019'!$F$1:$F$16305,"",0)</f>
        <v/>
      </c>
      <c r="CC106" s="2" t="str" cm="1">
        <f t="array" ref="CC106">_xlfn.XLOOKUP($A106&amp;CC$5,'[1]NBA-Data-1980-2019'!$B$1:$B$16305&amp;'[1]NBA-Data-1980-2019'!$A$1:$A$16305,'[1]NBA-Data-1980-2019'!$F$1:$F$16305,"",0)</f>
        <v/>
      </c>
      <c r="CD106" s="2" t="str" cm="1">
        <f t="array" ref="CD106">_xlfn.XLOOKUP($A106&amp;CD$5,'[1]NBA-Data-1980-2019'!$B$1:$B$16305&amp;'[1]NBA-Data-1980-2019'!$A$1:$A$16305,'[1]NBA-Data-1980-2019'!$F$1:$F$16305,"",0)</f>
        <v/>
      </c>
      <c r="CE106" s="2" t="str" cm="1">
        <f t="array" ref="CE106">_xlfn.XLOOKUP($A106&amp;CE$5,'[1]NBA-Data-1980-2019'!$B$1:$B$16305&amp;'[1]NBA-Data-1980-2019'!$A$1:$A$16305,'[1]NBA-Data-1980-2019'!$F$1:$F$16305,"",0)</f>
        <v/>
      </c>
      <c r="CF106" s="2" t="str" cm="1">
        <f t="array" ref="CF106">_xlfn.XLOOKUP($A106&amp;CF$5,'[1]NBA-Data-1980-2019'!$B$1:$B$16305&amp;'[1]NBA-Data-1980-2019'!$A$1:$A$16305,'[1]NBA-Data-1980-2019'!$F$1:$F$16305,"",0)</f>
        <v/>
      </c>
      <c r="CG106" s="2" t="str" cm="1">
        <f t="array" ref="CG106">_xlfn.XLOOKUP($A106&amp;CG$5,'[1]NBA-Data-1980-2019'!$B$1:$B$16305&amp;'[1]NBA-Data-1980-2019'!$A$1:$A$16305,'[1]NBA-Data-1980-2019'!$F$1:$F$16305,"",0)</f>
        <v/>
      </c>
      <c r="CH106" s="2" cm="1">
        <f t="array" ref="CH106">_xlfn.XLOOKUP($A106&amp;CH$5,'[1]NBA-Data-1980-2019'!$B$1:$B$16305&amp;'[1]NBA-Data-1980-2019'!$A$1:$A$16305,'[1]NBA-Data-1980-2019'!$F$1:$F$16305,"",0)</f>
        <v>10.6</v>
      </c>
      <c r="CI106" s="2" cm="1">
        <f t="array" ref="CI106">_xlfn.XLOOKUP($A106&amp;CI$5,'[1]NBA-Data-1980-2019'!$B$1:$B$16305&amp;'[1]NBA-Data-1980-2019'!$A$1:$A$16305,'[1]NBA-Data-1980-2019'!$F$1:$F$16305,"",0)</f>
        <v>11.8</v>
      </c>
      <c r="CJ106" s="2" cm="1">
        <f t="array" ref="CJ106">_xlfn.XLOOKUP($A106&amp;CJ$5,'[1]NBA-Data-1980-2019'!$B$1:$B$16305&amp;'[1]NBA-Data-1980-2019'!$A$1:$A$16305,'[1]NBA-Data-1980-2019'!$F$1:$F$16305,"",0)</f>
        <v>12.4</v>
      </c>
      <c r="CK106" s="2" t="str" cm="1">
        <f t="array" ref="CK106">_xlfn.XLOOKUP($A106&amp;CK$5,'[1]NBA-Data-1980-2019'!$B$1:$B$16305&amp;'[1]NBA-Data-1980-2019'!$A$1:$A$16305,'[1]NBA-Data-1980-2019'!$F$1:$F$16305,"",0)</f>
        <v/>
      </c>
      <c r="CL106" s="2" t="str" cm="1">
        <f t="array" ref="CL106">_xlfn.XLOOKUP($A106&amp;CL$5,'[1]NBA-Data-1980-2019'!$B$1:$B$16305&amp;'[1]NBA-Data-1980-2019'!$A$1:$A$16305,'[1]NBA-Data-1980-2019'!$F$1:$F$16305,"",0)</f>
        <v/>
      </c>
      <c r="CM106" s="2" t="str" cm="1">
        <f t="array" ref="CM106">_xlfn.XLOOKUP($A106&amp;CM$5,'[1]NBA-Data-1980-2019'!$B$1:$B$16305&amp;'[1]NBA-Data-1980-2019'!$A$1:$A$16305,'[1]NBA-Data-1980-2019'!$F$1:$F$16305,"",0)</f>
        <v/>
      </c>
      <c r="CN106" s="2" t="str" cm="1">
        <f t="array" ref="CN106">_xlfn.XLOOKUP($A106&amp;CN$5,'[1]NBA-Data-1980-2019'!$B$1:$B$16305&amp;'[1]NBA-Data-1980-2019'!$A$1:$A$16305,'[1]NBA-Data-1980-2019'!$F$1:$F$16305,"",0)</f>
        <v/>
      </c>
      <c r="CO106" s="2" t="str" cm="1">
        <f t="array" ref="CO106">_xlfn.XLOOKUP($A106&amp;CO$5,'[1]NBA-Data-1980-2019'!$B$1:$B$16305&amp;'[1]NBA-Data-1980-2019'!$A$1:$A$16305,'[1]NBA-Data-1980-2019'!$F$1:$F$16305,"",0)</f>
        <v/>
      </c>
      <c r="CP106" s="2" t="str" cm="1">
        <f t="array" ref="CP106">_xlfn.XLOOKUP($A106&amp;CP$5,'[1]NBA-Data-1980-2019'!$B$1:$B$16305&amp;'[1]NBA-Data-1980-2019'!$A$1:$A$16305,'[1]NBA-Data-1980-2019'!$F$1:$F$16305,"",0)</f>
        <v/>
      </c>
      <c r="CQ106" s="2" t="str" cm="1">
        <f t="array" ref="CQ106">_xlfn.XLOOKUP($A106&amp;CQ$5,'[1]NBA-Data-1980-2019'!$B$1:$B$16305&amp;'[1]NBA-Data-1980-2019'!$A$1:$A$16305,'[1]NBA-Data-1980-2019'!$F$1:$F$16305,"",0)</f>
        <v/>
      </c>
      <c r="CR106" s="2" t="str" cm="1">
        <f t="array" ref="CR106">_xlfn.XLOOKUP($A106&amp;CR$5,'[1]NBA-Data-1980-2019'!$B$1:$B$16305&amp;'[1]NBA-Data-1980-2019'!$A$1:$A$16305,'[1]NBA-Data-1980-2019'!$F$1:$F$16305,"",0)</f>
        <v/>
      </c>
      <c r="CS106" s="2" t="str" cm="1">
        <f t="array" ref="CS106">_xlfn.XLOOKUP($A106&amp;CS$5,'[1]NBA-Data-1980-2019'!$B$1:$B$16305&amp;'[1]NBA-Data-1980-2019'!$A$1:$A$16305,'[1]NBA-Data-1980-2019'!$F$1:$F$16305,"",0)</f>
        <v/>
      </c>
      <c r="CU106" s="2" t="str">
        <f>_xlfn.XLOOKUP($A106,TEAMS!$G$1:$G$839,TEAMS!$H$1:$H$839,"",0)</f>
        <v>SG</v>
      </c>
      <c r="CV106" s="2" t="str">
        <f>_xlfn.XLOOKUP($CU106,DASHBOARD!$B$22:$B$27,DASHBOARD!$C$22:$C$27,"",0)</f>
        <v>GUARD</v>
      </c>
      <c r="CY106" s="63">
        <f>SUMIFS('[1]NBA-Data-1980-2019'!$G$1:$G$16305,'[1]NBA-Data-1980-2019'!$B$1:$B$16305,$A106,'[1]NBA-Data-1980-2019'!$A$1:$A$16305,CY$9)</f>
        <v>0</v>
      </c>
      <c r="CZ106" s="63">
        <f>SUMIFS('[1]NBA-Data-1980-2019'!$G$1:$G$16305,'[1]NBA-Data-1980-2019'!$B$1:$B$16305,$A106,'[1]NBA-Data-1980-2019'!$A$1:$A$16305,CZ$9)</f>
        <v>0</v>
      </c>
      <c r="DA106" s="63">
        <f>SUMIFS('[1]NBA-Data-1980-2019'!$G$1:$G$16305,'[1]NBA-Data-1980-2019'!$B$1:$B$16305,$A106,'[1]NBA-Data-1980-2019'!$A$1:$A$16305,DA$9)</f>
        <v>0</v>
      </c>
      <c r="DB106" s="63">
        <f>SUMIFS('[1]NBA-Data-1980-2019'!$G$1:$G$16305,'[1]NBA-Data-1980-2019'!$B$1:$B$16305,$A106,'[1]NBA-Data-1980-2019'!$A$1:$A$16305,DB$9)</f>
        <v>0</v>
      </c>
      <c r="DC106" s="63">
        <f>SUMIFS('[1]NBA-Data-1980-2019'!$G$1:$G$16305,'[1]NBA-Data-1980-2019'!$B$1:$B$16305,$A106,'[1]NBA-Data-1980-2019'!$A$1:$A$16305,DC$9)</f>
        <v>0</v>
      </c>
      <c r="DD106" s="63">
        <f>SUMIFS('[1]NBA-Data-1980-2019'!$G$1:$G$16305,'[1]NBA-Data-1980-2019'!$B$1:$B$16305,$A106,'[1]NBA-Data-1980-2019'!$A$1:$A$16305,DD$9)</f>
        <v>0</v>
      </c>
      <c r="DE106" s="63">
        <f>SUMIFS('[1]NBA-Data-1980-2019'!$G$1:$G$16305,'[1]NBA-Data-1980-2019'!$B$1:$B$16305,$A106,'[1]NBA-Data-1980-2019'!$A$1:$A$16305,DE$9)</f>
        <v>0</v>
      </c>
      <c r="DF106" s="63">
        <f>SUMIFS('[1]NBA-Data-1980-2019'!$G$1:$G$16305,'[1]NBA-Data-1980-2019'!$B$1:$B$16305,$A106,'[1]NBA-Data-1980-2019'!$A$1:$A$16305,DF$9)</f>
        <v>0</v>
      </c>
      <c r="DG106" s="63">
        <f>SUMIFS('[1]NBA-Data-1980-2019'!$G$1:$G$16305,'[1]NBA-Data-1980-2019'!$B$1:$B$16305,$A106,'[1]NBA-Data-1980-2019'!$A$1:$A$16305,DG$9)</f>
        <v>0</v>
      </c>
      <c r="DH106" s="63">
        <f>SUMIFS('[1]NBA-Data-1980-2019'!$G$1:$G$16305,'[1]NBA-Data-1980-2019'!$B$1:$B$16305,$A106,'[1]NBA-Data-1980-2019'!$A$1:$A$16305,DH$9)</f>
        <v>0</v>
      </c>
      <c r="DI106" s="63">
        <f>SUMIFS('[1]NBA-Data-1980-2019'!$G$1:$G$16305,'[1]NBA-Data-1980-2019'!$B$1:$B$16305,$A106,'[1]NBA-Data-1980-2019'!$A$1:$A$16305,DI$9)</f>
        <v>0</v>
      </c>
      <c r="DJ106" s="63">
        <f>SUMIFS('[1]NBA-Data-1980-2019'!$G$1:$G$16305,'[1]NBA-Data-1980-2019'!$B$1:$B$16305,$A106,'[1]NBA-Data-1980-2019'!$A$1:$A$16305,DJ$9)</f>
        <v>0</v>
      </c>
      <c r="DK106" s="63">
        <f>SUMIFS('[1]NBA-Data-1980-2019'!$G$1:$G$16305,'[1]NBA-Data-1980-2019'!$B$1:$B$16305,$A106,'[1]NBA-Data-1980-2019'!$A$1:$A$16305,DK$9)</f>
        <v>0</v>
      </c>
      <c r="DL106" s="63">
        <f>SUMIFS('[1]NBA-Data-1980-2019'!$G$1:$G$16305,'[1]NBA-Data-1980-2019'!$B$1:$B$16305,$A106,'[1]NBA-Data-1980-2019'!$A$1:$A$16305,DL$9)</f>
        <v>0</v>
      </c>
      <c r="DM106" s="63">
        <f>SUMIFS('[1]NBA-Data-1980-2019'!$G$1:$G$16305,'[1]NBA-Data-1980-2019'!$B$1:$B$16305,$A106,'[1]NBA-Data-1980-2019'!$A$1:$A$16305,DM$9)</f>
        <v>0</v>
      </c>
      <c r="DN106" s="63">
        <f>SUMIFS('[1]NBA-Data-1980-2019'!$G$1:$G$16305,'[1]NBA-Data-1980-2019'!$B$1:$B$16305,$A106,'[1]NBA-Data-1980-2019'!$A$1:$A$16305,DN$9)</f>
        <v>0</v>
      </c>
      <c r="DO106" s="63">
        <f>SUMIFS('[1]NBA-Data-1980-2019'!$G$1:$G$16305,'[1]NBA-Data-1980-2019'!$B$1:$B$16305,$A106,'[1]NBA-Data-1980-2019'!$A$1:$A$16305,DO$9)</f>
        <v>0</v>
      </c>
      <c r="DP106" s="63">
        <f>SUMIFS('[1]NBA-Data-1980-2019'!$G$1:$G$16305,'[1]NBA-Data-1980-2019'!$B$1:$B$16305,$A106,'[1]NBA-Data-1980-2019'!$A$1:$A$16305,DP$9)</f>
        <v>0</v>
      </c>
      <c r="DQ106" s="63">
        <f>SUMIFS('[1]NBA-Data-1980-2019'!$G$1:$G$16305,'[1]NBA-Data-1980-2019'!$B$1:$B$16305,$A106,'[1]NBA-Data-1980-2019'!$A$1:$A$16305,DQ$9)</f>
        <v>0</v>
      </c>
      <c r="DR106" s="63">
        <f>SUMIFS('[1]NBA-Data-1980-2019'!$G$1:$G$16305,'[1]NBA-Data-1980-2019'!$B$1:$B$16305,$A106,'[1]NBA-Data-1980-2019'!$A$1:$A$16305,DR$9)</f>
        <v>0</v>
      </c>
      <c r="DS106" s="63">
        <f>SUMIFS('[1]NBA-Data-1980-2019'!$G$1:$G$16305,'[1]NBA-Data-1980-2019'!$B$1:$B$16305,$A106,'[1]NBA-Data-1980-2019'!$A$1:$A$16305,DS$9)</f>
        <v>1110120</v>
      </c>
      <c r="DT106" s="63">
        <f>SUMIFS('[1]NBA-Data-1980-2019'!$G$1:$G$16305,'[1]NBA-Data-1980-2019'!$B$1:$B$16305,$A106,'[1]NBA-Data-1980-2019'!$A$1:$A$16305,DT$9)</f>
        <v>1193280</v>
      </c>
      <c r="DU106" s="63">
        <f>SUMIFS('[1]NBA-Data-1980-2019'!$G$1:$G$16305,'[1]NBA-Data-1980-2019'!$B$1:$B$16305,$A106,'[1]NBA-Data-1980-2019'!$A$1:$A$16305,DU$9)</f>
        <v>1276560</v>
      </c>
      <c r="DV106" s="63">
        <f>SUMIFS('[1]NBA-Data-1980-2019'!$G$1:$G$16305,'[1]NBA-Data-1980-2019'!$B$1:$B$16305,$A106,'[1]NBA-Data-1980-2019'!$A$1:$A$16305,DV$9)</f>
        <v>0</v>
      </c>
      <c r="DW106" s="63">
        <f>SUMIFS('[1]NBA-Data-1980-2019'!$G$1:$G$16305,'[1]NBA-Data-1980-2019'!$B$1:$B$16305,$A106,'[1]NBA-Data-1980-2019'!$A$1:$A$16305,DW$9)</f>
        <v>0</v>
      </c>
      <c r="DX106" s="63">
        <f>SUMIFS('[1]NBA-Data-1980-2019'!$G$1:$G$16305,'[1]NBA-Data-1980-2019'!$B$1:$B$16305,$A106,'[1]NBA-Data-1980-2019'!$A$1:$A$16305,DX$9)</f>
        <v>0</v>
      </c>
      <c r="DY106" s="63">
        <f>SUMIFS('[1]NBA-Data-1980-2019'!$G$1:$G$16305,'[1]NBA-Data-1980-2019'!$B$1:$B$16305,$A106,'[1]NBA-Data-1980-2019'!$A$1:$A$16305,DY$9)</f>
        <v>0</v>
      </c>
      <c r="DZ106" s="63">
        <f>SUMIFS('[1]NBA-Data-1980-2019'!$G$1:$G$16305,'[1]NBA-Data-1980-2019'!$B$1:$B$16305,$A106,'[1]NBA-Data-1980-2019'!$A$1:$A$16305,DZ$9)</f>
        <v>0</v>
      </c>
      <c r="EA106" s="63">
        <f>SUMIFS('[1]NBA-Data-1980-2019'!$G$1:$G$16305,'[1]NBA-Data-1980-2019'!$B$1:$B$16305,$A106,'[1]NBA-Data-1980-2019'!$A$1:$A$16305,EA$9)</f>
        <v>0</v>
      </c>
      <c r="EB106" s="63">
        <f>SUMIFS('[1]NBA-Data-1980-2019'!$G$1:$G$16305,'[1]NBA-Data-1980-2019'!$B$1:$B$16305,$A106,'[1]NBA-Data-1980-2019'!$A$1:$A$16305,EB$9)</f>
        <v>0</v>
      </c>
      <c r="EC106" s="63">
        <f>SUMIFS('[1]NBA-Data-1980-2019'!$G$1:$G$16305,'[1]NBA-Data-1980-2019'!$B$1:$B$16305,$A106,'[1]NBA-Data-1980-2019'!$A$1:$A$16305,EC$9)</f>
        <v>0</v>
      </c>
      <c r="ED106" s="63">
        <f>SUMIFS('[1]NBA-Data-1980-2019'!$G$1:$G$16305,'[1]NBA-Data-1980-2019'!$B$1:$B$16305,$A106,'[1]NBA-Data-1980-2019'!$A$1:$A$16305,ED$9)</f>
        <v>0</v>
      </c>
      <c r="EH106" s="2" t="s">
        <v>1482</v>
      </c>
    </row>
    <row r="107" spans="1:165" x14ac:dyDescent="0.2">
      <c r="A107" s="2" t="s">
        <v>610</v>
      </c>
      <c r="B107" s="2" t="str" cm="1">
        <f t="array" ref="B107">_xlfn.XLOOKUP($A107&amp;B$5,'[1]NBA-Data-1980-2019'!$B$1:$B$16305&amp;'[1]NBA-Data-1980-2019'!$A$1:$A$16305,'[1]NBA-Data-1980-2019'!$D$1:$D$16305,"",0)</f>
        <v/>
      </c>
      <c r="C107" s="2" t="str" cm="1">
        <f t="array" ref="C107">_xlfn.XLOOKUP($A107&amp;C$5,'[1]NBA-Data-1980-2019'!$B$1:$B$16305&amp;'[1]NBA-Data-1980-2019'!$A$1:$A$16305,'[1]NBA-Data-1980-2019'!$D$1:$D$16305,"",0)</f>
        <v/>
      </c>
      <c r="D107" s="2" t="str" cm="1">
        <f t="array" ref="D107">_xlfn.XLOOKUP($A107&amp;D$5,'[1]NBA-Data-1980-2019'!$B$1:$B$16305&amp;'[1]NBA-Data-1980-2019'!$A$1:$A$16305,'[1]NBA-Data-1980-2019'!$D$1:$D$16305,"",0)</f>
        <v/>
      </c>
      <c r="E107" s="2" t="str" cm="1">
        <f t="array" ref="E107">_xlfn.XLOOKUP($A107&amp;E$5,'[1]NBA-Data-1980-2019'!$B$1:$B$16305&amp;'[1]NBA-Data-1980-2019'!$A$1:$A$16305,'[1]NBA-Data-1980-2019'!$D$1:$D$16305,"",0)</f>
        <v/>
      </c>
      <c r="F107" s="2" t="str" cm="1">
        <f t="array" ref="F107">_xlfn.XLOOKUP($A107&amp;F$5,'[1]NBA-Data-1980-2019'!$B$1:$B$16305&amp;'[1]NBA-Data-1980-2019'!$A$1:$A$16305,'[1]NBA-Data-1980-2019'!$D$1:$D$16305,"",0)</f>
        <v/>
      </c>
      <c r="G107" s="2" t="str" cm="1">
        <f t="array" ref="G107">_xlfn.XLOOKUP($A107&amp;G$5,'[1]NBA-Data-1980-2019'!$B$1:$B$16305&amp;'[1]NBA-Data-1980-2019'!$A$1:$A$16305,'[1]NBA-Data-1980-2019'!$D$1:$D$16305,"",0)</f>
        <v/>
      </c>
      <c r="H107" s="2" t="str" cm="1">
        <f t="array" ref="H107">_xlfn.XLOOKUP($A107&amp;H$5,'[1]NBA-Data-1980-2019'!$B$1:$B$16305&amp;'[1]NBA-Data-1980-2019'!$A$1:$A$16305,'[1]NBA-Data-1980-2019'!$D$1:$D$16305,"",0)</f>
        <v/>
      </c>
      <c r="I107" s="2" t="str" cm="1">
        <f t="array" ref="I107">_xlfn.XLOOKUP($A107&amp;I$5,'[1]NBA-Data-1980-2019'!$B$1:$B$16305&amp;'[1]NBA-Data-1980-2019'!$A$1:$A$16305,'[1]NBA-Data-1980-2019'!$D$1:$D$16305,"",0)</f>
        <v/>
      </c>
      <c r="J107" s="2" t="str" cm="1">
        <f t="array" ref="J107">_xlfn.XLOOKUP($A107&amp;J$5,'[1]NBA-Data-1980-2019'!$B$1:$B$16305&amp;'[1]NBA-Data-1980-2019'!$A$1:$A$16305,'[1]NBA-Data-1980-2019'!$D$1:$D$16305,"",0)</f>
        <v/>
      </c>
      <c r="K107" s="2" t="str" cm="1">
        <f t="array" ref="K107">_xlfn.XLOOKUP($A107&amp;K$5,'[1]NBA-Data-1980-2019'!$B$1:$B$16305&amp;'[1]NBA-Data-1980-2019'!$A$1:$A$16305,'[1]NBA-Data-1980-2019'!$D$1:$D$16305,"",0)</f>
        <v/>
      </c>
      <c r="L107" s="2" t="str" cm="1">
        <f t="array" ref="L107">_xlfn.XLOOKUP($A107&amp;L$5,'[1]NBA-Data-1980-2019'!$B$1:$B$16305&amp;'[1]NBA-Data-1980-2019'!$A$1:$A$16305,'[1]NBA-Data-1980-2019'!$D$1:$D$16305,"",0)</f>
        <v/>
      </c>
      <c r="M107" s="2" t="str" cm="1">
        <f t="array" ref="M107">_xlfn.XLOOKUP($A107&amp;M$5,'[1]NBA-Data-1980-2019'!$B$1:$B$16305&amp;'[1]NBA-Data-1980-2019'!$A$1:$A$16305,'[1]NBA-Data-1980-2019'!$D$1:$D$16305,"",0)</f>
        <v/>
      </c>
      <c r="N107" s="2" t="str" cm="1">
        <f t="array" ref="N107">_xlfn.XLOOKUP($A107&amp;N$5,'[1]NBA-Data-1980-2019'!$B$1:$B$16305&amp;'[1]NBA-Data-1980-2019'!$A$1:$A$16305,'[1]NBA-Data-1980-2019'!$D$1:$D$16305,"",0)</f>
        <v/>
      </c>
      <c r="O107" s="2" t="str" cm="1">
        <f t="array" ref="O107">_xlfn.XLOOKUP($A107&amp;O$5,'[1]NBA-Data-1980-2019'!$B$1:$B$16305&amp;'[1]NBA-Data-1980-2019'!$A$1:$A$16305,'[1]NBA-Data-1980-2019'!$D$1:$D$16305,"",0)</f>
        <v/>
      </c>
      <c r="P107" s="2" t="str" cm="1">
        <f t="array" ref="P107">_xlfn.XLOOKUP($A107&amp;P$5,'[1]NBA-Data-1980-2019'!$B$1:$B$16305&amp;'[1]NBA-Data-1980-2019'!$A$1:$A$16305,'[1]NBA-Data-1980-2019'!$D$1:$D$16305,"",0)</f>
        <v/>
      </c>
      <c r="Q107" s="2" t="str" cm="1">
        <f t="array" ref="Q107">_xlfn.XLOOKUP($A107&amp;Q$5,'[1]NBA-Data-1980-2019'!$B$1:$B$16305&amp;'[1]NBA-Data-1980-2019'!$A$1:$A$16305,'[1]NBA-Data-1980-2019'!$D$1:$D$16305,"",0)</f>
        <v/>
      </c>
      <c r="R107" s="2" t="str" cm="1">
        <f t="array" ref="R107">_xlfn.XLOOKUP($A107&amp;R$5,'[1]NBA-Data-1980-2019'!$B$1:$B$16305&amp;'[1]NBA-Data-1980-2019'!$A$1:$A$16305,'[1]NBA-Data-1980-2019'!$D$1:$D$16305,"",0)</f>
        <v/>
      </c>
      <c r="S107" s="2" t="str" cm="1">
        <f t="array" ref="S107">_xlfn.XLOOKUP($A107&amp;S$5,'[1]NBA-Data-1980-2019'!$B$1:$B$16305&amp;'[1]NBA-Data-1980-2019'!$A$1:$A$16305,'[1]NBA-Data-1980-2019'!$D$1:$D$16305,"",0)</f>
        <v/>
      </c>
      <c r="T107" s="2" t="str" cm="1">
        <f t="array" ref="T107">_xlfn.XLOOKUP($A107&amp;T$5,'[1]NBA-Data-1980-2019'!$B$1:$B$16305&amp;'[1]NBA-Data-1980-2019'!$A$1:$A$16305,'[1]NBA-Data-1980-2019'!$D$1:$D$16305,"",0)</f>
        <v/>
      </c>
      <c r="U107" s="2" t="str" cm="1">
        <f t="array" ref="U107">_xlfn.XLOOKUP($A107&amp;U$5,'[1]NBA-Data-1980-2019'!$B$1:$B$16305&amp;'[1]NBA-Data-1980-2019'!$A$1:$A$16305,'[1]NBA-Data-1980-2019'!$D$1:$D$16305,"",0)</f>
        <v/>
      </c>
      <c r="V107" s="2" t="str" cm="1">
        <f t="array" ref="V107">_xlfn.XLOOKUP($A107&amp;V$5,'[1]NBA-Data-1980-2019'!$B$1:$B$16305&amp;'[1]NBA-Data-1980-2019'!$A$1:$A$16305,'[1]NBA-Data-1980-2019'!$D$1:$D$16305,"",0)</f>
        <v/>
      </c>
      <c r="W107" s="2" t="str" cm="1">
        <f t="array" ref="W107">_xlfn.XLOOKUP($A107&amp;W$5,'[1]NBA-Data-1980-2019'!$B$1:$B$16305&amp;'[1]NBA-Data-1980-2019'!$A$1:$A$16305,'[1]NBA-Data-1980-2019'!$D$1:$D$16305,"",0)</f>
        <v/>
      </c>
      <c r="X107" s="2" t="str" cm="1">
        <f t="array" ref="X107">_xlfn.XLOOKUP($A107&amp;X$5,'[1]NBA-Data-1980-2019'!$B$1:$B$16305&amp;'[1]NBA-Data-1980-2019'!$A$1:$A$16305,'[1]NBA-Data-1980-2019'!$D$1:$D$16305,"",0)</f>
        <v/>
      </c>
      <c r="Y107" s="2" t="str" cm="1">
        <f t="array" ref="Y107">_xlfn.XLOOKUP($A107&amp;Y$5,'[1]NBA-Data-1980-2019'!$B$1:$B$16305&amp;'[1]NBA-Data-1980-2019'!$A$1:$A$16305,'[1]NBA-Data-1980-2019'!$D$1:$D$16305,"",0)</f>
        <v/>
      </c>
      <c r="Z107" s="2" t="str" cm="1">
        <f t="array" ref="Z107">_xlfn.XLOOKUP($A107&amp;Z$5,'[1]NBA-Data-1980-2019'!$B$1:$B$16305&amp;'[1]NBA-Data-1980-2019'!$A$1:$A$16305,'[1]NBA-Data-1980-2019'!$D$1:$D$16305,"",0)</f>
        <v/>
      </c>
      <c r="AA107" s="2" t="str" cm="1">
        <f t="array" ref="AA107">_xlfn.XLOOKUP($A107&amp;AA$5,'[1]NBA-Data-1980-2019'!$B$1:$B$16305&amp;'[1]NBA-Data-1980-2019'!$A$1:$A$16305,'[1]NBA-Data-1980-2019'!$D$1:$D$16305,"",0)</f>
        <v/>
      </c>
      <c r="AB107" s="2" t="str" cm="1">
        <f t="array" ref="AB107">_xlfn.XLOOKUP($A107&amp;AB$5,'[1]NBA-Data-1980-2019'!$B$1:$B$16305&amp;'[1]NBA-Data-1980-2019'!$A$1:$A$16305,'[1]NBA-Data-1980-2019'!$D$1:$D$16305,"",0)</f>
        <v/>
      </c>
      <c r="AC107" s="2" t="str" cm="1">
        <f t="array" ref="AC107">_xlfn.XLOOKUP($A107&amp;AC$5,'[1]NBA-Data-1980-2019'!$B$1:$B$16305&amp;'[1]NBA-Data-1980-2019'!$A$1:$A$16305,'[1]NBA-Data-1980-2019'!$D$1:$D$16305,"",0)</f>
        <v/>
      </c>
      <c r="AD107" s="2" t="str" cm="1">
        <f t="array" ref="AD107">_xlfn.XLOOKUP($A107&amp;AD$5,'[1]NBA-Data-1980-2019'!$B$1:$B$16305&amp;'[1]NBA-Data-1980-2019'!$A$1:$A$16305,'[1]NBA-Data-1980-2019'!$D$1:$D$16305,"",0)</f>
        <v>MIL</v>
      </c>
      <c r="AE107" s="2" t="str" cm="1">
        <f t="array" ref="AE107">_xlfn.XLOOKUP($A107&amp;AE$5,'[1]NBA-Data-1980-2019'!$B$1:$B$16305&amp;'[1]NBA-Data-1980-2019'!$A$1:$A$16305,'[1]NBA-Data-1980-2019'!$D$1:$D$16305,"",0)</f>
        <v/>
      </c>
      <c r="AF107" s="2" t="str" cm="1">
        <f t="array" ref="AF107">_xlfn.XLOOKUP($A107&amp;AF$5,'[1]NBA-Data-1980-2019'!$B$1:$B$16305&amp;'[1]NBA-Data-1980-2019'!$A$1:$A$16305,'[1]NBA-Data-1980-2019'!$D$1:$D$16305,"",0)</f>
        <v/>
      </c>
      <c r="AG107" s="2" t="str" cm="1">
        <f t="array" ref="AG107">_xlfn.XLOOKUP($A107&amp;AG$5,'[1]NBA-Data-1980-2019'!$B$1:$B$16305&amp;'[1]NBA-Data-1980-2019'!$A$1:$A$16305,'[1]NBA-Data-1980-2019'!$D$1:$D$16305,"",0)</f>
        <v/>
      </c>
      <c r="AH107" s="2" t="str" cm="1">
        <f t="array" ref="AH107">_xlfn.XLOOKUP($A107&amp;AH$5,'[1]NBA-Data-1980-2019'!$B$1:$B$16305&amp;'[1]NBA-Data-1980-2019'!$A$1:$A$16305,'[1]NBA-Data-1980-2019'!$H$1:$H$16305,"",0)</f>
        <v/>
      </c>
      <c r="AI107" s="2" t="str" cm="1">
        <f t="array" ref="AI107">_xlfn.XLOOKUP($A107&amp;AI$5,'[1]NBA-Data-1980-2019'!$B$1:$B$16305&amp;'[1]NBA-Data-1980-2019'!$A$1:$A$16305,'[1]NBA-Data-1980-2019'!$H$1:$H$16305,"",0)</f>
        <v/>
      </c>
      <c r="AJ107" s="2" t="str" cm="1">
        <f t="array" ref="AJ107">_xlfn.XLOOKUP($A107&amp;AJ$5,'[1]NBA-Data-1980-2019'!$B$1:$B$16305&amp;'[1]NBA-Data-1980-2019'!$A$1:$A$16305,'[1]NBA-Data-1980-2019'!$H$1:$H$16305,"",0)</f>
        <v/>
      </c>
      <c r="AK107" s="2" t="str" cm="1">
        <f t="array" ref="AK107">_xlfn.XLOOKUP($A107&amp;AK$5,'[1]NBA-Data-1980-2019'!$B$1:$B$16305&amp;'[1]NBA-Data-1980-2019'!$A$1:$A$16305,'[1]NBA-Data-1980-2019'!$H$1:$H$16305,"",0)</f>
        <v/>
      </c>
      <c r="AL107" s="2" t="str" cm="1">
        <f t="array" ref="AL107">_xlfn.XLOOKUP($A107&amp;AL$5,'[1]NBA-Data-1980-2019'!$B$1:$B$16305&amp;'[1]NBA-Data-1980-2019'!$A$1:$A$16305,'[1]NBA-Data-1980-2019'!$H$1:$H$16305,"",0)</f>
        <v/>
      </c>
      <c r="AM107" s="2" t="str" cm="1">
        <f t="array" ref="AM107">_xlfn.XLOOKUP($A107&amp;AM$5,'[1]NBA-Data-1980-2019'!$B$1:$B$16305&amp;'[1]NBA-Data-1980-2019'!$A$1:$A$16305,'[1]NBA-Data-1980-2019'!$H$1:$H$16305,"",0)</f>
        <v/>
      </c>
      <c r="AN107" s="2" t="str" cm="1">
        <f t="array" ref="AN107">_xlfn.XLOOKUP($A107&amp;AN$5,'[1]NBA-Data-1980-2019'!$B$1:$B$16305&amp;'[1]NBA-Data-1980-2019'!$A$1:$A$16305,'[1]NBA-Data-1980-2019'!$H$1:$H$16305,"",0)</f>
        <v/>
      </c>
      <c r="AO107" s="2" t="str" cm="1">
        <f t="array" ref="AO107">_xlfn.XLOOKUP($A107&amp;AO$5,'[1]NBA-Data-1980-2019'!$B$1:$B$16305&amp;'[1]NBA-Data-1980-2019'!$A$1:$A$16305,'[1]NBA-Data-1980-2019'!$H$1:$H$16305,"",0)</f>
        <v/>
      </c>
      <c r="AP107" s="2" t="str" cm="1">
        <f t="array" ref="AP107">_xlfn.XLOOKUP($A107&amp;AP$5,'[1]NBA-Data-1980-2019'!$B$1:$B$16305&amp;'[1]NBA-Data-1980-2019'!$A$1:$A$16305,'[1]NBA-Data-1980-2019'!$H$1:$H$16305,"",0)</f>
        <v/>
      </c>
      <c r="AQ107" s="2" t="str" cm="1">
        <f t="array" ref="AQ107">_xlfn.XLOOKUP($A107&amp;AQ$5,'[1]NBA-Data-1980-2019'!$B$1:$B$16305&amp;'[1]NBA-Data-1980-2019'!$A$1:$A$16305,'[1]NBA-Data-1980-2019'!$H$1:$H$16305,"",0)</f>
        <v/>
      </c>
      <c r="AR107" s="2" t="str" cm="1">
        <f t="array" ref="AR107">_xlfn.XLOOKUP($A107&amp;AR$5,'[1]NBA-Data-1980-2019'!$B$1:$B$16305&amp;'[1]NBA-Data-1980-2019'!$A$1:$A$16305,'[1]NBA-Data-1980-2019'!$H$1:$H$16305,"",0)</f>
        <v/>
      </c>
      <c r="AS107" s="2" t="str" cm="1">
        <f t="array" ref="AS107">_xlfn.XLOOKUP($A107&amp;AS$5,'[1]NBA-Data-1980-2019'!$B$1:$B$16305&amp;'[1]NBA-Data-1980-2019'!$A$1:$A$16305,'[1]NBA-Data-1980-2019'!$H$1:$H$16305,"",0)</f>
        <v/>
      </c>
      <c r="AT107" s="2" t="str" cm="1">
        <f t="array" ref="AT107">_xlfn.XLOOKUP($A107&amp;AT$5,'[1]NBA-Data-1980-2019'!$B$1:$B$16305&amp;'[1]NBA-Data-1980-2019'!$A$1:$A$16305,'[1]NBA-Data-1980-2019'!$H$1:$H$16305,"",0)</f>
        <v/>
      </c>
      <c r="AU107" s="2" t="str" cm="1">
        <f t="array" ref="AU107">_xlfn.XLOOKUP($A107&amp;AU$5,'[1]NBA-Data-1980-2019'!$B$1:$B$16305&amp;'[1]NBA-Data-1980-2019'!$A$1:$A$16305,'[1]NBA-Data-1980-2019'!$H$1:$H$16305,"",0)</f>
        <v/>
      </c>
      <c r="AV107" s="2" t="str" cm="1">
        <f t="array" ref="AV107">_xlfn.XLOOKUP($A107&amp;AV$5,'[1]NBA-Data-1980-2019'!$B$1:$B$16305&amp;'[1]NBA-Data-1980-2019'!$A$1:$A$16305,'[1]NBA-Data-1980-2019'!$H$1:$H$16305,"",0)</f>
        <v/>
      </c>
      <c r="AW107" s="2" t="str" cm="1">
        <f t="array" ref="AW107">_xlfn.XLOOKUP($A107&amp;AW$5,'[1]NBA-Data-1980-2019'!$B$1:$B$16305&amp;'[1]NBA-Data-1980-2019'!$A$1:$A$16305,'[1]NBA-Data-1980-2019'!$H$1:$H$16305,"",0)</f>
        <v/>
      </c>
      <c r="AX107" s="2" t="str" cm="1">
        <f t="array" ref="AX107">_xlfn.XLOOKUP($A107&amp;AX$5,'[1]NBA-Data-1980-2019'!$B$1:$B$16305&amp;'[1]NBA-Data-1980-2019'!$A$1:$A$16305,'[1]NBA-Data-1980-2019'!$H$1:$H$16305,"",0)</f>
        <v/>
      </c>
      <c r="AY107" s="2" t="str" cm="1">
        <f t="array" ref="AY107">_xlfn.XLOOKUP($A107&amp;AY$5,'[1]NBA-Data-1980-2019'!$B$1:$B$16305&amp;'[1]NBA-Data-1980-2019'!$A$1:$A$16305,'[1]NBA-Data-1980-2019'!$H$1:$H$16305,"",0)</f>
        <v/>
      </c>
      <c r="AZ107" s="2" t="str" cm="1">
        <f t="array" ref="AZ107">_xlfn.XLOOKUP($A107&amp;AZ$5,'[1]NBA-Data-1980-2019'!$B$1:$B$16305&amp;'[1]NBA-Data-1980-2019'!$A$1:$A$16305,'[1]NBA-Data-1980-2019'!$H$1:$H$16305,"",0)</f>
        <v/>
      </c>
      <c r="BA107" s="2" t="str" cm="1">
        <f t="array" ref="BA107">_xlfn.XLOOKUP($A107&amp;BA$5,'[1]NBA-Data-1980-2019'!$B$1:$B$16305&amp;'[1]NBA-Data-1980-2019'!$A$1:$A$16305,'[1]NBA-Data-1980-2019'!$H$1:$H$16305,"",0)</f>
        <v/>
      </c>
      <c r="BB107" s="2" t="str" cm="1">
        <f t="array" ref="BB107">_xlfn.XLOOKUP($A107&amp;BB$5,'[1]NBA-Data-1980-2019'!$B$1:$B$16305&amp;'[1]NBA-Data-1980-2019'!$A$1:$A$16305,'[1]NBA-Data-1980-2019'!$H$1:$H$16305,"",0)</f>
        <v/>
      </c>
      <c r="BC107" s="2" t="str" cm="1">
        <f t="array" ref="BC107">_xlfn.XLOOKUP($A107&amp;BC$5,'[1]NBA-Data-1980-2019'!$B$1:$B$16305&amp;'[1]NBA-Data-1980-2019'!$A$1:$A$16305,'[1]NBA-Data-1980-2019'!$H$1:$H$16305,"",0)</f>
        <v/>
      </c>
      <c r="BD107" s="2" t="str" cm="1">
        <f t="array" ref="BD107">_xlfn.XLOOKUP($A107&amp;BD$5,'[1]NBA-Data-1980-2019'!$B$1:$B$16305&amp;'[1]NBA-Data-1980-2019'!$A$1:$A$16305,'[1]NBA-Data-1980-2019'!$H$1:$H$16305,"",0)</f>
        <v/>
      </c>
      <c r="BE107" s="2" t="str" cm="1">
        <f t="array" ref="BE107">_xlfn.XLOOKUP($A107&amp;BE$5,'[1]NBA-Data-1980-2019'!$B$1:$B$16305&amp;'[1]NBA-Data-1980-2019'!$A$1:$A$16305,'[1]NBA-Data-1980-2019'!$H$1:$H$16305,"",0)</f>
        <v/>
      </c>
      <c r="BF107" s="2" t="str" cm="1">
        <f t="array" ref="BF107">_xlfn.XLOOKUP($A107&amp;BF$5,'[1]NBA-Data-1980-2019'!$B$1:$B$16305&amp;'[1]NBA-Data-1980-2019'!$A$1:$A$16305,'[1]NBA-Data-1980-2019'!$H$1:$H$16305,"",0)</f>
        <v/>
      </c>
      <c r="BG107" s="2" t="str" cm="1">
        <f t="array" ref="BG107">_xlfn.XLOOKUP($A107&amp;BG$5,'[1]NBA-Data-1980-2019'!$B$1:$B$16305&amp;'[1]NBA-Data-1980-2019'!$A$1:$A$16305,'[1]NBA-Data-1980-2019'!$H$1:$H$16305,"",0)</f>
        <v/>
      </c>
      <c r="BH107" s="2" t="str" cm="1">
        <f t="array" ref="BH107">_xlfn.XLOOKUP($A107&amp;BH$5,'[1]NBA-Data-1980-2019'!$B$1:$B$16305&amp;'[1]NBA-Data-1980-2019'!$A$1:$A$16305,'[1]NBA-Data-1980-2019'!$H$1:$H$16305,"",0)</f>
        <v/>
      </c>
      <c r="BI107" s="2" t="str" cm="1">
        <f t="array" ref="BI107">_xlfn.XLOOKUP($A107&amp;BI$5,'[1]NBA-Data-1980-2019'!$B$1:$B$16305&amp;'[1]NBA-Data-1980-2019'!$A$1:$A$16305,'[1]NBA-Data-1980-2019'!$H$1:$H$16305,"",0)</f>
        <v/>
      </c>
      <c r="BJ107" s="2" cm="1">
        <f t="array" ref="BJ107">_xlfn.XLOOKUP($A107&amp;BJ$5,'[1]NBA-Data-1980-2019'!$B$1:$B$16305&amp;'[1]NBA-Data-1980-2019'!$A$1:$A$16305,'[1]NBA-Data-1980-2019'!$H$1:$H$16305,"",0)</f>
        <v>410.4</v>
      </c>
      <c r="BK107" s="2" t="str" cm="1">
        <f t="array" ref="BK107">_xlfn.XLOOKUP($A107&amp;BK$5,'[1]NBA-Data-1980-2019'!$B$1:$B$16305&amp;'[1]NBA-Data-1980-2019'!$A$1:$A$16305,'[1]NBA-Data-1980-2019'!$H$1:$H$16305,"",0)</f>
        <v/>
      </c>
      <c r="BL107" s="2" t="str" cm="1">
        <f t="array" ref="BL107">_xlfn.XLOOKUP($A107&amp;BL$5,'[1]NBA-Data-1980-2019'!$B$1:$B$16305&amp;'[1]NBA-Data-1980-2019'!$A$1:$A$16305,'[1]NBA-Data-1980-2019'!$H$1:$H$16305,"",0)</f>
        <v/>
      </c>
      <c r="BM107" s="2" t="str" cm="1">
        <f t="array" ref="BM107">_xlfn.XLOOKUP($A107&amp;BM$5,'[1]NBA-Data-1980-2019'!$B$1:$B$16305&amp;'[1]NBA-Data-1980-2019'!$A$1:$A$16305,'[1]NBA-Data-1980-2019'!$H$1:$H$16305,"",0)</f>
        <v/>
      </c>
      <c r="BN107" s="2" t="str" cm="1">
        <f t="array" ref="BN107">_xlfn.XLOOKUP($A107&amp;BN$5,'[1]NBA-Data-1980-2019'!$B$1:$B$16305&amp;'[1]NBA-Data-1980-2019'!$A$1:$A$16305,'[1]NBA-Data-1980-2019'!$F$1:$F$16305,"",0)</f>
        <v/>
      </c>
      <c r="BO107" s="2" t="str" cm="1">
        <f t="array" ref="BO107">_xlfn.XLOOKUP($A107&amp;BO$5,'[1]NBA-Data-1980-2019'!$B$1:$B$16305&amp;'[1]NBA-Data-1980-2019'!$A$1:$A$16305,'[1]NBA-Data-1980-2019'!$F$1:$F$16305,"",0)</f>
        <v/>
      </c>
      <c r="BP107" s="2" t="str" cm="1">
        <f t="array" ref="BP107">_xlfn.XLOOKUP($A107&amp;BP$5,'[1]NBA-Data-1980-2019'!$B$1:$B$16305&amp;'[1]NBA-Data-1980-2019'!$A$1:$A$16305,'[1]NBA-Data-1980-2019'!$F$1:$F$16305,"",0)</f>
        <v/>
      </c>
      <c r="BQ107" s="2" t="str" cm="1">
        <f t="array" ref="BQ107">_xlfn.XLOOKUP($A107&amp;BQ$5,'[1]NBA-Data-1980-2019'!$B$1:$B$16305&amp;'[1]NBA-Data-1980-2019'!$A$1:$A$16305,'[1]NBA-Data-1980-2019'!$F$1:$F$16305,"",0)</f>
        <v/>
      </c>
      <c r="BR107" s="2" t="str" cm="1">
        <f t="array" ref="BR107">_xlfn.XLOOKUP($A107&amp;BR$5,'[1]NBA-Data-1980-2019'!$B$1:$B$16305&amp;'[1]NBA-Data-1980-2019'!$A$1:$A$16305,'[1]NBA-Data-1980-2019'!$F$1:$F$16305,"",0)</f>
        <v/>
      </c>
      <c r="BS107" s="2" t="str" cm="1">
        <f t="array" ref="BS107">_xlfn.XLOOKUP($A107&amp;BS$5,'[1]NBA-Data-1980-2019'!$B$1:$B$16305&amp;'[1]NBA-Data-1980-2019'!$A$1:$A$16305,'[1]NBA-Data-1980-2019'!$F$1:$F$16305,"",0)</f>
        <v/>
      </c>
      <c r="BT107" s="2" t="str" cm="1">
        <f t="array" ref="BT107">_xlfn.XLOOKUP($A107&amp;BT$5,'[1]NBA-Data-1980-2019'!$B$1:$B$16305&amp;'[1]NBA-Data-1980-2019'!$A$1:$A$16305,'[1]NBA-Data-1980-2019'!$F$1:$F$16305,"",0)</f>
        <v/>
      </c>
      <c r="BU107" s="2" t="str" cm="1">
        <f t="array" ref="BU107">_xlfn.XLOOKUP($A107&amp;BU$5,'[1]NBA-Data-1980-2019'!$B$1:$B$16305&amp;'[1]NBA-Data-1980-2019'!$A$1:$A$16305,'[1]NBA-Data-1980-2019'!$F$1:$F$16305,"",0)</f>
        <v/>
      </c>
      <c r="BV107" s="2" t="str" cm="1">
        <f t="array" ref="BV107">_xlfn.XLOOKUP($A107&amp;BV$5,'[1]NBA-Data-1980-2019'!$B$1:$B$16305&amp;'[1]NBA-Data-1980-2019'!$A$1:$A$16305,'[1]NBA-Data-1980-2019'!$F$1:$F$16305,"",0)</f>
        <v/>
      </c>
      <c r="BW107" s="2" t="str" cm="1">
        <f t="array" ref="BW107">_xlfn.XLOOKUP($A107&amp;BW$5,'[1]NBA-Data-1980-2019'!$B$1:$B$16305&amp;'[1]NBA-Data-1980-2019'!$A$1:$A$16305,'[1]NBA-Data-1980-2019'!$F$1:$F$16305,"",0)</f>
        <v/>
      </c>
      <c r="BX107" s="2" t="str" cm="1">
        <f t="array" ref="BX107">_xlfn.XLOOKUP($A107&amp;BX$5,'[1]NBA-Data-1980-2019'!$B$1:$B$16305&amp;'[1]NBA-Data-1980-2019'!$A$1:$A$16305,'[1]NBA-Data-1980-2019'!$F$1:$F$16305,"",0)</f>
        <v/>
      </c>
      <c r="BY107" s="2" t="str" cm="1">
        <f t="array" ref="BY107">_xlfn.XLOOKUP($A107&amp;BY$5,'[1]NBA-Data-1980-2019'!$B$1:$B$16305&amp;'[1]NBA-Data-1980-2019'!$A$1:$A$16305,'[1]NBA-Data-1980-2019'!$F$1:$F$16305,"",0)</f>
        <v/>
      </c>
      <c r="BZ107" s="2" t="str" cm="1">
        <f t="array" ref="BZ107">_xlfn.XLOOKUP($A107&amp;BZ$5,'[1]NBA-Data-1980-2019'!$B$1:$B$16305&amp;'[1]NBA-Data-1980-2019'!$A$1:$A$16305,'[1]NBA-Data-1980-2019'!$F$1:$F$16305,"",0)</f>
        <v/>
      </c>
      <c r="CA107" s="2" t="str" cm="1">
        <f t="array" ref="CA107">_xlfn.XLOOKUP($A107&amp;CA$5,'[1]NBA-Data-1980-2019'!$B$1:$B$16305&amp;'[1]NBA-Data-1980-2019'!$A$1:$A$16305,'[1]NBA-Data-1980-2019'!$F$1:$F$16305,"",0)</f>
        <v/>
      </c>
      <c r="CB107" s="2" t="str" cm="1">
        <f t="array" ref="CB107">_xlfn.XLOOKUP($A107&amp;CB$5,'[1]NBA-Data-1980-2019'!$B$1:$B$16305&amp;'[1]NBA-Data-1980-2019'!$A$1:$A$16305,'[1]NBA-Data-1980-2019'!$F$1:$F$16305,"",0)</f>
        <v/>
      </c>
      <c r="CC107" s="2" t="str" cm="1">
        <f t="array" ref="CC107">_xlfn.XLOOKUP($A107&amp;CC$5,'[1]NBA-Data-1980-2019'!$B$1:$B$16305&amp;'[1]NBA-Data-1980-2019'!$A$1:$A$16305,'[1]NBA-Data-1980-2019'!$F$1:$F$16305,"",0)</f>
        <v/>
      </c>
      <c r="CD107" s="2" t="str" cm="1">
        <f t="array" ref="CD107">_xlfn.XLOOKUP($A107&amp;CD$5,'[1]NBA-Data-1980-2019'!$B$1:$B$16305&amp;'[1]NBA-Data-1980-2019'!$A$1:$A$16305,'[1]NBA-Data-1980-2019'!$F$1:$F$16305,"",0)</f>
        <v/>
      </c>
      <c r="CE107" s="2" t="str" cm="1">
        <f t="array" ref="CE107">_xlfn.XLOOKUP($A107&amp;CE$5,'[1]NBA-Data-1980-2019'!$B$1:$B$16305&amp;'[1]NBA-Data-1980-2019'!$A$1:$A$16305,'[1]NBA-Data-1980-2019'!$F$1:$F$16305,"",0)</f>
        <v/>
      </c>
      <c r="CF107" s="2" t="str" cm="1">
        <f t="array" ref="CF107">_xlfn.XLOOKUP($A107&amp;CF$5,'[1]NBA-Data-1980-2019'!$B$1:$B$16305&amp;'[1]NBA-Data-1980-2019'!$A$1:$A$16305,'[1]NBA-Data-1980-2019'!$F$1:$F$16305,"",0)</f>
        <v/>
      </c>
      <c r="CG107" s="2" t="str" cm="1">
        <f t="array" ref="CG107">_xlfn.XLOOKUP($A107&amp;CG$5,'[1]NBA-Data-1980-2019'!$B$1:$B$16305&amp;'[1]NBA-Data-1980-2019'!$A$1:$A$16305,'[1]NBA-Data-1980-2019'!$F$1:$F$16305,"",0)</f>
        <v/>
      </c>
      <c r="CH107" s="2" t="str" cm="1">
        <f t="array" ref="CH107">_xlfn.XLOOKUP($A107&amp;CH$5,'[1]NBA-Data-1980-2019'!$B$1:$B$16305&amp;'[1]NBA-Data-1980-2019'!$A$1:$A$16305,'[1]NBA-Data-1980-2019'!$F$1:$F$16305,"",0)</f>
        <v/>
      </c>
      <c r="CI107" s="2" t="str" cm="1">
        <f t="array" ref="CI107">_xlfn.XLOOKUP($A107&amp;CI$5,'[1]NBA-Data-1980-2019'!$B$1:$B$16305&amp;'[1]NBA-Data-1980-2019'!$A$1:$A$16305,'[1]NBA-Data-1980-2019'!$F$1:$F$16305,"",0)</f>
        <v/>
      </c>
      <c r="CJ107" s="2" t="str" cm="1">
        <f t="array" ref="CJ107">_xlfn.XLOOKUP($A107&amp;CJ$5,'[1]NBA-Data-1980-2019'!$B$1:$B$16305&amp;'[1]NBA-Data-1980-2019'!$A$1:$A$16305,'[1]NBA-Data-1980-2019'!$F$1:$F$16305,"",0)</f>
        <v/>
      </c>
      <c r="CK107" s="2" t="str" cm="1">
        <f t="array" ref="CK107">_xlfn.XLOOKUP($A107&amp;CK$5,'[1]NBA-Data-1980-2019'!$B$1:$B$16305&amp;'[1]NBA-Data-1980-2019'!$A$1:$A$16305,'[1]NBA-Data-1980-2019'!$F$1:$F$16305,"",0)</f>
        <v/>
      </c>
      <c r="CL107" s="2" t="str" cm="1">
        <f t="array" ref="CL107">_xlfn.XLOOKUP($A107&amp;CL$5,'[1]NBA-Data-1980-2019'!$B$1:$B$16305&amp;'[1]NBA-Data-1980-2019'!$A$1:$A$16305,'[1]NBA-Data-1980-2019'!$F$1:$F$16305,"",0)</f>
        <v/>
      </c>
      <c r="CM107" s="2" t="str" cm="1">
        <f t="array" ref="CM107">_xlfn.XLOOKUP($A107&amp;CM$5,'[1]NBA-Data-1980-2019'!$B$1:$B$16305&amp;'[1]NBA-Data-1980-2019'!$A$1:$A$16305,'[1]NBA-Data-1980-2019'!$F$1:$F$16305,"",0)</f>
        <v/>
      </c>
      <c r="CN107" s="2" t="str" cm="1">
        <f t="array" ref="CN107">_xlfn.XLOOKUP($A107&amp;CN$5,'[1]NBA-Data-1980-2019'!$B$1:$B$16305&amp;'[1]NBA-Data-1980-2019'!$A$1:$A$16305,'[1]NBA-Data-1980-2019'!$F$1:$F$16305,"",0)</f>
        <v/>
      </c>
      <c r="CO107" s="2" t="str" cm="1">
        <f t="array" ref="CO107">_xlfn.XLOOKUP($A107&amp;CO$5,'[1]NBA-Data-1980-2019'!$B$1:$B$16305&amp;'[1]NBA-Data-1980-2019'!$A$1:$A$16305,'[1]NBA-Data-1980-2019'!$F$1:$F$16305,"",0)</f>
        <v/>
      </c>
      <c r="CP107" s="2" cm="1">
        <f t="array" ref="CP107">_xlfn.XLOOKUP($A107&amp;CP$5,'[1]NBA-Data-1980-2019'!$B$1:$B$16305&amp;'[1]NBA-Data-1980-2019'!$A$1:$A$16305,'[1]NBA-Data-1980-2019'!$F$1:$F$16305,"",0)</f>
        <v>9.1</v>
      </c>
      <c r="CQ107" s="2" t="str" cm="1">
        <f t="array" ref="CQ107">_xlfn.XLOOKUP($A107&amp;CQ$5,'[1]NBA-Data-1980-2019'!$B$1:$B$16305&amp;'[1]NBA-Data-1980-2019'!$A$1:$A$16305,'[1]NBA-Data-1980-2019'!$F$1:$F$16305,"",0)</f>
        <v/>
      </c>
      <c r="CR107" s="2" t="str" cm="1">
        <f t="array" ref="CR107">_xlfn.XLOOKUP($A107&amp;CR$5,'[1]NBA-Data-1980-2019'!$B$1:$B$16305&amp;'[1]NBA-Data-1980-2019'!$A$1:$A$16305,'[1]NBA-Data-1980-2019'!$F$1:$F$16305,"",0)</f>
        <v/>
      </c>
      <c r="CS107" s="2" t="str" cm="1">
        <f t="array" ref="CS107">_xlfn.XLOOKUP($A107&amp;CS$5,'[1]NBA-Data-1980-2019'!$B$1:$B$16305&amp;'[1]NBA-Data-1980-2019'!$A$1:$A$16305,'[1]NBA-Data-1980-2019'!$F$1:$F$16305,"",0)</f>
        <v/>
      </c>
      <c r="CU107" s="2" t="str">
        <f>_xlfn.XLOOKUP($A107,TEAMS!$G$1:$G$839,TEAMS!$H$1:$H$839,"",0)</f>
        <v>SG</v>
      </c>
      <c r="CV107" s="2" t="str">
        <f>_xlfn.XLOOKUP($CU107,DASHBOARD!$B$22:$B$27,DASHBOARD!$C$22:$C$27,"",0)</f>
        <v>GUARD</v>
      </c>
      <c r="CY107" s="63">
        <f>SUMIFS('[1]NBA-Data-1980-2019'!$G$1:$G$16305,'[1]NBA-Data-1980-2019'!$B$1:$B$16305,$A107,'[1]NBA-Data-1980-2019'!$A$1:$A$16305,CY$9)</f>
        <v>0</v>
      </c>
      <c r="CZ107" s="63">
        <f>SUMIFS('[1]NBA-Data-1980-2019'!$G$1:$G$16305,'[1]NBA-Data-1980-2019'!$B$1:$B$16305,$A107,'[1]NBA-Data-1980-2019'!$A$1:$A$16305,CZ$9)</f>
        <v>0</v>
      </c>
      <c r="DA107" s="63">
        <f>SUMIFS('[1]NBA-Data-1980-2019'!$G$1:$G$16305,'[1]NBA-Data-1980-2019'!$B$1:$B$16305,$A107,'[1]NBA-Data-1980-2019'!$A$1:$A$16305,DA$9)</f>
        <v>0</v>
      </c>
      <c r="DB107" s="63">
        <f>SUMIFS('[1]NBA-Data-1980-2019'!$G$1:$G$16305,'[1]NBA-Data-1980-2019'!$B$1:$B$16305,$A107,'[1]NBA-Data-1980-2019'!$A$1:$A$16305,DB$9)</f>
        <v>0</v>
      </c>
      <c r="DC107" s="63">
        <f>SUMIFS('[1]NBA-Data-1980-2019'!$G$1:$G$16305,'[1]NBA-Data-1980-2019'!$B$1:$B$16305,$A107,'[1]NBA-Data-1980-2019'!$A$1:$A$16305,DC$9)</f>
        <v>0</v>
      </c>
      <c r="DD107" s="63">
        <f>SUMIFS('[1]NBA-Data-1980-2019'!$G$1:$G$16305,'[1]NBA-Data-1980-2019'!$B$1:$B$16305,$A107,'[1]NBA-Data-1980-2019'!$A$1:$A$16305,DD$9)</f>
        <v>0</v>
      </c>
      <c r="DE107" s="63">
        <f>SUMIFS('[1]NBA-Data-1980-2019'!$G$1:$G$16305,'[1]NBA-Data-1980-2019'!$B$1:$B$16305,$A107,'[1]NBA-Data-1980-2019'!$A$1:$A$16305,DE$9)</f>
        <v>0</v>
      </c>
      <c r="DF107" s="63">
        <f>SUMIFS('[1]NBA-Data-1980-2019'!$G$1:$G$16305,'[1]NBA-Data-1980-2019'!$B$1:$B$16305,$A107,'[1]NBA-Data-1980-2019'!$A$1:$A$16305,DF$9)</f>
        <v>0</v>
      </c>
      <c r="DG107" s="63">
        <f>SUMIFS('[1]NBA-Data-1980-2019'!$G$1:$G$16305,'[1]NBA-Data-1980-2019'!$B$1:$B$16305,$A107,'[1]NBA-Data-1980-2019'!$A$1:$A$16305,DG$9)</f>
        <v>0</v>
      </c>
      <c r="DH107" s="63">
        <f>SUMIFS('[1]NBA-Data-1980-2019'!$G$1:$G$16305,'[1]NBA-Data-1980-2019'!$B$1:$B$16305,$A107,'[1]NBA-Data-1980-2019'!$A$1:$A$16305,DH$9)</f>
        <v>0</v>
      </c>
      <c r="DI107" s="63">
        <f>SUMIFS('[1]NBA-Data-1980-2019'!$G$1:$G$16305,'[1]NBA-Data-1980-2019'!$B$1:$B$16305,$A107,'[1]NBA-Data-1980-2019'!$A$1:$A$16305,DI$9)</f>
        <v>0</v>
      </c>
      <c r="DJ107" s="63">
        <f>SUMIFS('[1]NBA-Data-1980-2019'!$G$1:$G$16305,'[1]NBA-Data-1980-2019'!$B$1:$B$16305,$A107,'[1]NBA-Data-1980-2019'!$A$1:$A$16305,DJ$9)</f>
        <v>0</v>
      </c>
      <c r="DK107" s="63">
        <f>SUMIFS('[1]NBA-Data-1980-2019'!$G$1:$G$16305,'[1]NBA-Data-1980-2019'!$B$1:$B$16305,$A107,'[1]NBA-Data-1980-2019'!$A$1:$A$16305,DK$9)</f>
        <v>0</v>
      </c>
      <c r="DL107" s="63">
        <f>SUMIFS('[1]NBA-Data-1980-2019'!$G$1:$G$16305,'[1]NBA-Data-1980-2019'!$B$1:$B$16305,$A107,'[1]NBA-Data-1980-2019'!$A$1:$A$16305,DL$9)</f>
        <v>0</v>
      </c>
      <c r="DM107" s="63">
        <f>SUMIFS('[1]NBA-Data-1980-2019'!$G$1:$G$16305,'[1]NBA-Data-1980-2019'!$B$1:$B$16305,$A107,'[1]NBA-Data-1980-2019'!$A$1:$A$16305,DM$9)</f>
        <v>0</v>
      </c>
      <c r="DN107" s="63">
        <f>SUMIFS('[1]NBA-Data-1980-2019'!$G$1:$G$16305,'[1]NBA-Data-1980-2019'!$B$1:$B$16305,$A107,'[1]NBA-Data-1980-2019'!$A$1:$A$16305,DN$9)</f>
        <v>0</v>
      </c>
      <c r="DO107" s="63">
        <f>SUMIFS('[1]NBA-Data-1980-2019'!$G$1:$G$16305,'[1]NBA-Data-1980-2019'!$B$1:$B$16305,$A107,'[1]NBA-Data-1980-2019'!$A$1:$A$16305,DO$9)</f>
        <v>0</v>
      </c>
      <c r="DP107" s="63">
        <f>SUMIFS('[1]NBA-Data-1980-2019'!$G$1:$G$16305,'[1]NBA-Data-1980-2019'!$B$1:$B$16305,$A107,'[1]NBA-Data-1980-2019'!$A$1:$A$16305,DP$9)</f>
        <v>0</v>
      </c>
      <c r="DQ107" s="63">
        <f>SUMIFS('[1]NBA-Data-1980-2019'!$G$1:$G$16305,'[1]NBA-Data-1980-2019'!$B$1:$B$16305,$A107,'[1]NBA-Data-1980-2019'!$A$1:$A$16305,DQ$9)</f>
        <v>0</v>
      </c>
      <c r="DR107" s="63">
        <f>SUMIFS('[1]NBA-Data-1980-2019'!$G$1:$G$16305,'[1]NBA-Data-1980-2019'!$B$1:$B$16305,$A107,'[1]NBA-Data-1980-2019'!$A$1:$A$16305,DR$9)</f>
        <v>0</v>
      </c>
      <c r="DS107" s="63">
        <f>SUMIFS('[1]NBA-Data-1980-2019'!$G$1:$G$16305,'[1]NBA-Data-1980-2019'!$B$1:$B$16305,$A107,'[1]NBA-Data-1980-2019'!$A$1:$A$16305,DS$9)</f>
        <v>0</v>
      </c>
      <c r="DT107" s="63">
        <f>SUMIFS('[1]NBA-Data-1980-2019'!$G$1:$G$16305,'[1]NBA-Data-1980-2019'!$B$1:$B$16305,$A107,'[1]NBA-Data-1980-2019'!$A$1:$A$16305,DT$9)</f>
        <v>0</v>
      </c>
      <c r="DU107" s="63">
        <f>SUMIFS('[1]NBA-Data-1980-2019'!$G$1:$G$16305,'[1]NBA-Data-1980-2019'!$B$1:$B$16305,$A107,'[1]NBA-Data-1980-2019'!$A$1:$A$16305,DU$9)</f>
        <v>0</v>
      </c>
      <c r="DV107" s="63">
        <f>SUMIFS('[1]NBA-Data-1980-2019'!$G$1:$G$16305,'[1]NBA-Data-1980-2019'!$B$1:$B$16305,$A107,'[1]NBA-Data-1980-2019'!$A$1:$A$16305,DV$9)</f>
        <v>0</v>
      </c>
      <c r="DW107" s="63">
        <f>SUMIFS('[1]NBA-Data-1980-2019'!$G$1:$G$16305,'[1]NBA-Data-1980-2019'!$B$1:$B$16305,$A107,'[1]NBA-Data-1980-2019'!$A$1:$A$16305,DW$9)</f>
        <v>0</v>
      </c>
      <c r="DX107" s="63">
        <f>SUMIFS('[1]NBA-Data-1980-2019'!$G$1:$G$16305,'[1]NBA-Data-1980-2019'!$B$1:$B$16305,$A107,'[1]NBA-Data-1980-2019'!$A$1:$A$16305,DX$9)</f>
        <v>0</v>
      </c>
      <c r="DY107" s="63">
        <f>SUMIFS('[1]NBA-Data-1980-2019'!$G$1:$G$16305,'[1]NBA-Data-1980-2019'!$B$1:$B$16305,$A107,'[1]NBA-Data-1980-2019'!$A$1:$A$16305,DY$9)</f>
        <v>0</v>
      </c>
      <c r="DZ107" s="63">
        <f>SUMIFS('[1]NBA-Data-1980-2019'!$G$1:$G$16305,'[1]NBA-Data-1980-2019'!$B$1:$B$16305,$A107,'[1]NBA-Data-1980-2019'!$A$1:$A$16305,DZ$9)</f>
        <v>0</v>
      </c>
      <c r="EA107" s="63">
        <f>SUMIFS('[1]NBA-Data-1980-2019'!$G$1:$G$16305,'[1]NBA-Data-1980-2019'!$B$1:$B$16305,$A107,'[1]NBA-Data-1980-2019'!$A$1:$A$16305,EA$9)</f>
        <v>2481000</v>
      </c>
      <c r="EB107" s="63">
        <f>SUMIFS('[1]NBA-Data-1980-2019'!$G$1:$G$16305,'[1]NBA-Data-1980-2019'!$B$1:$B$16305,$A107,'[1]NBA-Data-1980-2019'!$A$1:$A$16305,EB$9)</f>
        <v>0</v>
      </c>
      <c r="EC107" s="63">
        <f>SUMIFS('[1]NBA-Data-1980-2019'!$G$1:$G$16305,'[1]NBA-Data-1980-2019'!$B$1:$B$16305,$A107,'[1]NBA-Data-1980-2019'!$A$1:$A$16305,EC$9)</f>
        <v>0</v>
      </c>
      <c r="ED107" s="63">
        <f>SUMIFS('[1]NBA-Data-1980-2019'!$G$1:$G$16305,'[1]NBA-Data-1980-2019'!$B$1:$B$16305,$A107,'[1]NBA-Data-1980-2019'!$A$1:$A$16305,ED$9)</f>
        <v>0</v>
      </c>
      <c r="EH107" s="2" t="s">
        <v>1483</v>
      </c>
    </row>
    <row r="108" spans="1:165" x14ac:dyDescent="0.2">
      <c r="A108" s="2" t="s">
        <v>948</v>
      </c>
      <c r="B108" s="2" t="str" cm="1">
        <f t="array" ref="B108">_xlfn.XLOOKUP($A108&amp;B$5,'[1]NBA-Data-1980-2019'!$B$1:$B$16305&amp;'[1]NBA-Data-1980-2019'!$A$1:$A$16305,'[1]NBA-Data-1980-2019'!$D$1:$D$16305,"",0)</f>
        <v/>
      </c>
      <c r="C108" s="2" t="str" cm="1">
        <f t="array" ref="C108">_xlfn.XLOOKUP($A108&amp;C$5,'[1]NBA-Data-1980-2019'!$B$1:$B$16305&amp;'[1]NBA-Data-1980-2019'!$A$1:$A$16305,'[1]NBA-Data-1980-2019'!$D$1:$D$16305,"",0)</f>
        <v/>
      </c>
      <c r="D108" s="2" t="str" cm="1">
        <f t="array" ref="D108">_xlfn.XLOOKUP($A108&amp;D$5,'[1]NBA-Data-1980-2019'!$B$1:$B$16305&amp;'[1]NBA-Data-1980-2019'!$A$1:$A$16305,'[1]NBA-Data-1980-2019'!$D$1:$D$16305,"",0)</f>
        <v/>
      </c>
      <c r="E108" s="2" t="str" cm="1">
        <f t="array" ref="E108">_xlfn.XLOOKUP($A108&amp;E$5,'[1]NBA-Data-1980-2019'!$B$1:$B$16305&amp;'[1]NBA-Data-1980-2019'!$A$1:$A$16305,'[1]NBA-Data-1980-2019'!$D$1:$D$16305,"",0)</f>
        <v/>
      </c>
      <c r="F108" s="2" t="str" cm="1">
        <f t="array" ref="F108">_xlfn.XLOOKUP($A108&amp;F$5,'[1]NBA-Data-1980-2019'!$B$1:$B$16305&amp;'[1]NBA-Data-1980-2019'!$A$1:$A$16305,'[1]NBA-Data-1980-2019'!$D$1:$D$16305,"",0)</f>
        <v/>
      </c>
      <c r="G108" s="2" t="str" cm="1">
        <f t="array" ref="G108">_xlfn.XLOOKUP($A108&amp;G$5,'[1]NBA-Data-1980-2019'!$B$1:$B$16305&amp;'[1]NBA-Data-1980-2019'!$A$1:$A$16305,'[1]NBA-Data-1980-2019'!$D$1:$D$16305,"",0)</f>
        <v/>
      </c>
      <c r="H108" s="2" t="str" cm="1">
        <f t="array" ref="H108">_xlfn.XLOOKUP($A108&amp;H$5,'[1]NBA-Data-1980-2019'!$B$1:$B$16305&amp;'[1]NBA-Data-1980-2019'!$A$1:$A$16305,'[1]NBA-Data-1980-2019'!$D$1:$D$16305,"",0)</f>
        <v/>
      </c>
      <c r="I108" s="2" t="str" cm="1">
        <f t="array" ref="I108">_xlfn.XLOOKUP($A108&amp;I$5,'[1]NBA-Data-1980-2019'!$B$1:$B$16305&amp;'[1]NBA-Data-1980-2019'!$A$1:$A$16305,'[1]NBA-Data-1980-2019'!$D$1:$D$16305,"",0)</f>
        <v/>
      </c>
      <c r="J108" s="2" t="str" cm="1">
        <f t="array" ref="J108">_xlfn.XLOOKUP($A108&amp;J$5,'[1]NBA-Data-1980-2019'!$B$1:$B$16305&amp;'[1]NBA-Data-1980-2019'!$A$1:$A$16305,'[1]NBA-Data-1980-2019'!$D$1:$D$16305,"",0)</f>
        <v/>
      </c>
      <c r="K108" s="2" t="str" cm="1">
        <f t="array" ref="K108">_xlfn.XLOOKUP($A108&amp;K$5,'[1]NBA-Data-1980-2019'!$B$1:$B$16305&amp;'[1]NBA-Data-1980-2019'!$A$1:$A$16305,'[1]NBA-Data-1980-2019'!$D$1:$D$16305,"",0)</f>
        <v/>
      </c>
      <c r="L108" s="2" t="str" cm="1">
        <f t="array" ref="L108">_xlfn.XLOOKUP($A108&amp;L$5,'[1]NBA-Data-1980-2019'!$B$1:$B$16305&amp;'[1]NBA-Data-1980-2019'!$A$1:$A$16305,'[1]NBA-Data-1980-2019'!$D$1:$D$16305,"",0)</f>
        <v/>
      </c>
      <c r="M108" s="2" t="str" cm="1">
        <f t="array" ref="M108">_xlfn.XLOOKUP($A108&amp;M$5,'[1]NBA-Data-1980-2019'!$B$1:$B$16305&amp;'[1]NBA-Data-1980-2019'!$A$1:$A$16305,'[1]NBA-Data-1980-2019'!$D$1:$D$16305,"",0)</f>
        <v/>
      </c>
      <c r="N108" s="2" t="str" cm="1">
        <f t="array" ref="N108">_xlfn.XLOOKUP($A108&amp;N$5,'[1]NBA-Data-1980-2019'!$B$1:$B$16305&amp;'[1]NBA-Data-1980-2019'!$A$1:$A$16305,'[1]NBA-Data-1980-2019'!$D$1:$D$16305,"",0)</f>
        <v/>
      </c>
      <c r="O108" s="2" t="str" cm="1">
        <f t="array" ref="O108">_xlfn.XLOOKUP($A108&amp;O$5,'[1]NBA-Data-1980-2019'!$B$1:$B$16305&amp;'[1]NBA-Data-1980-2019'!$A$1:$A$16305,'[1]NBA-Data-1980-2019'!$D$1:$D$16305,"",0)</f>
        <v/>
      </c>
      <c r="P108" s="2" t="str" cm="1">
        <f t="array" ref="P108">_xlfn.XLOOKUP($A108&amp;P$5,'[1]NBA-Data-1980-2019'!$B$1:$B$16305&amp;'[1]NBA-Data-1980-2019'!$A$1:$A$16305,'[1]NBA-Data-1980-2019'!$D$1:$D$16305,"",0)</f>
        <v>MIA</v>
      </c>
      <c r="Q108" s="2" t="str" cm="1">
        <f t="array" ref="Q108">_xlfn.XLOOKUP($A108&amp;Q$5,'[1]NBA-Data-1980-2019'!$B$1:$B$16305&amp;'[1]NBA-Data-1980-2019'!$A$1:$A$16305,'[1]NBA-Data-1980-2019'!$D$1:$D$16305,"",0)</f>
        <v>MIA</v>
      </c>
      <c r="R108" s="2" t="str" cm="1">
        <f t="array" ref="R108">_xlfn.XLOOKUP($A108&amp;R$5,'[1]NBA-Data-1980-2019'!$B$1:$B$16305&amp;'[1]NBA-Data-1980-2019'!$A$1:$A$16305,'[1]NBA-Data-1980-2019'!$D$1:$D$16305,"",0)</f>
        <v>MIA</v>
      </c>
      <c r="S108" s="2" t="str" cm="1">
        <f t="array" ref="S108">_xlfn.XLOOKUP($A108&amp;S$5,'[1]NBA-Data-1980-2019'!$B$1:$B$16305&amp;'[1]NBA-Data-1980-2019'!$A$1:$A$16305,'[1]NBA-Data-1980-2019'!$D$1:$D$16305,"",0)</f>
        <v>MIA</v>
      </c>
      <c r="T108" s="2" t="str" cm="1">
        <f t="array" ref="T108">_xlfn.XLOOKUP($A108&amp;T$5,'[1]NBA-Data-1980-2019'!$B$1:$B$16305&amp;'[1]NBA-Data-1980-2019'!$A$1:$A$16305,'[1]NBA-Data-1980-2019'!$D$1:$D$16305,"",0)</f>
        <v>MIA</v>
      </c>
      <c r="U108" s="2" t="str" cm="1">
        <f t="array" ref="U108">_xlfn.XLOOKUP($A108&amp;U$5,'[1]NBA-Data-1980-2019'!$B$1:$B$16305&amp;'[1]NBA-Data-1980-2019'!$A$1:$A$16305,'[1]NBA-Data-1980-2019'!$D$1:$D$16305,"",0)</f>
        <v>MIA</v>
      </c>
      <c r="V108" s="2" t="str" cm="1">
        <f t="array" ref="V108">_xlfn.XLOOKUP($A108&amp;V$5,'[1]NBA-Data-1980-2019'!$B$1:$B$16305&amp;'[1]NBA-Data-1980-2019'!$A$1:$A$16305,'[1]NBA-Data-1980-2019'!$D$1:$D$16305,"",0)</f>
        <v>GSW</v>
      </c>
      <c r="W108" s="2" t="str" cm="1">
        <f t="array" ref="W108">_xlfn.XLOOKUP($A108&amp;W$5,'[1]NBA-Data-1980-2019'!$B$1:$B$16305&amp;'[1]NBA-Data-1980-2019'!$A$1:$A$16305,'[1]NBA-Data-1980-2019'!$D$1:$D$16305,"",0)</f>
        <v>GSW</v>
      </c>
      <c r="X108" s="2" t="str" cm="1">
        <f t="array" ref="X108">_xlfn.XLOOKUP($A108&amp;X$5,'[1]NBA-Data-1980-2019'!$B$1:$B$16305&amp;'[1]NBA-Data-1980-2019'!$A$1:$A$16305,'[1]NBA-Data-1980-2019'!$D$1:$D$16305,"",0)</f>
        <v>PHI</v>
      </c>
      <c r="Y108" s="2" t="str" cm="1">
        <f t="array" ref="Y108">_xlfn.XLOOKUP($A108&amp;Y$5,'[1]NBA-Data-1980-2019'!$B$1:$B$16305&amp;'[1]NBA-Data-1980-2019'!$A$1:$A$16305,'[1]NBA-Data-1980-2019'!$D$1:$D$16305,"",0)</f>
        <v>POR</v>
      </c>
      <c r="Z108" s="2" t="str" cm="1">
        <f t="array" ref="Z108">_xlfn.XLOOKUP($A108&amp;Z$5,'[1]NBA-Data-1980-2019'!$B$1:$B$16305&amp;'[1]NBA-Data-1980-2019'!$A$1:$A$16305,'[1]NBA-Data-1980-2019'!$D$1:$D$16305,"",0)</f>
        <v>POR</v>
      </c>
      <c r="AA108" s="2" t="str" cm="1">
        <f t="array" ref="AA108">_xlfn.XLOOKUP($A108&amp;AA$5,'[1]NBA-Data-1980-2019'!$B$1:$B$16305&amp;'[1]NBA-Data-1980-2019'!$A$1:$A$16305,'[1]NBA-Data-1980-2019'!$D$1:$D$16305,"",0)</f>
        <v/>
      </c>
      <c r="AB108" s="2" t="str" cm="1">
        <f t="array" ref="AB108">_xlfn.XLOOKUP($A108&amp;AB$5,'[1]NBA-Data-1980-2019'!$B$1:$B$16305&amp;'[1]NBA-Data-1980-2019'!$A$1:$A$16305,'[1]NBA-Data-1980-2019'!$D$1:$D$16305,"",0)</f>
        <v/>
      </c>
      <c r="AC108" s="2" t="str" cm="1">
        <f t="array" ref="AC108">_xlfn.XLOOKUP($A108&amp;AC$5,'[1]NBA-Data-1980-2019'!$B$1:$B$16305&amp;'[1]NBA-Data-1980-2019'!$A$1:$A$16305,'[1]NBA-Data-1980-2019'!$D$1:$D$16305,"",0)</f>
        <v/>
      </c>
      <c r="AD108" s="2" t="str" cm="1">
        <f t="array" ref="AD108">_xlfn.XLOOKUP($A108&amp;AD$5,'[1]NBA-Data-1980-2019'!$B$1:$B$16305&amp;'[1]NBA-Data-1980-2019'!$A$1:$A$16305,'[1]NBA-Data-1980-2019'!$D$1:$D$16305,"",0)</f>
        <v/>
      </c>
      <c r="AE108" s="2" t="str" cm="1">
        <f t="array" ref="AE108">_xlfn.XLOOKUP($A108&amp;AE$5,'[1]NBA-Data-1980-2019'!$B$1:$B$16305&amp;'[1]NBA-Data-1980-2019'!$A$1:$A$16305,'[1]NBA-Data-1980-2019'!$D$1:$D$16305,"",0)</f>
        <v/>
      </c>
      <c r="AF108" s="2" t="str" cm="1">
        <f t="array" ref="AF108">_xlfn.XLOOKUP($A108&amp;AF$5,'[1]NBA-Data-1980-2019'!$B$1:$B$16305&amp;'[1]NBA-Data-1980-2019'!$A$1:$A$16305,'[1]NBA-Data-1980-2019'!$D$1:$D$16305,"",0)</f>
        <v/>
      </c>
      <c r="AG108" s="2" t="str" cm="1">
        <f t="array" ref="AG108">_xlfn.XLOOKUP($A108&amp;AG$5,'[1]NBA-Data-1980-2019'!$B$1:$B$16305&amp;'[1]NBA-Data-1980-2019'!$A$1:$A$16305,'[1]NBA-Data-1980-2019'!$D$1:$D$16305,"",0)</f>
        <v/>
      </c>
      <c r="AH108" s="2" t="str" cm="1">
        <f t="array" ref="AH108">_xlfn.XLOOKUP($A108&amp;AH$5,'[1]NBA-Data-1980-2019'!$B$1:$B$16305&amp;'[1]NBA-Data-1980-2019'!$A$1:$A$16305,'[1]NBA-Data-1980-2019'!$H$1:$H$16305,"",0)</f>
        <v/>
      </c>
      <c r="AI108" s="2" t="str" cm="1">
        <f t="array" ref="AI108">_xlfn.XLOOKUP($A108&amp;AI$5,'[1]NBA-Data-1980-2019'!$B$1:$B$16305&amp;'[1]NBA-Data-1980-2019'!$A$1:$A$16305,'[1]NBA-Data-1980-2019'!$H$1:$H$16305,"",0)</f>
        <v/>
      </c>
      <c r="AJ108" s="2" t="str" cm="1">
        <f t="array" ref="AJ108">_xlfn.XLOOKUP($A108&amp;AJ$5,'[1]NBA-Data-1980-2019'!$B$1:$B$16305&amp;'[1]NBA-Data-1980-2019'!$A$1:$A$16305,'[1]NBA-Data-1980-2019'!$H$1:$H$16305,"",0)</f>
        <v/>
      </c>
      <c r="AK108" s="2" t="str" cm="1">
        <f t="array" ref="AK108">_xlfn.XLOOKUP($A108&amp;AK$5,'[1]NBA-Data-1980-2019'!$B$1:$B$16305&amp;'[1]NBA-Data-1980-2019'!$A$1:$A$16305,'[1]NBA-Data-1980-2019'!$H$1:$H$16305,"",0)</f>
        <v/>
      </c>
      <c r="AL108" s="2" t="str" cm="1">
        <f t="array" ref="AL108">_xlfn.XLOOKUP($A108&amp;AL$5,'[1]NBA-Data-1980-2019'!$B$1:$B$16305&amp;'[1]NBA-Data-1980-2019'!$A$1:$A$16305,'[1]NBA-Data-1980-2019'!$H$1:$H$16305,"",0)</f>
        <v/>
      </c>
      <c r="AM108" s="2" t="str" cm="1">
        <f t="array" ref="AM108">_xlfn.XLOOKUP($A108&amp;AM$5,'[1]NBA-Data-1980-2019'!$B$1:$B$16305&amp;'[1]NBA-Data-1980-2019'!$A$1:$A$16305,'[1]NBA-Data-1980-2019'!$H$1:$H$16305,"",0)</f>
        <v/>
      </c>
      <c r="AN108" s="2" t="str" cm="1">
        <f t="array" ref="AN108">_xlfn.XLOOKUP($A108&amp;AN$5,'[1]NBA-Data-1980-2019'!$B$1:$B$16305&amp;'[1]NBA-Data-1980-2019'!$A$1:$A$16305,'[1]NBA-Data-1980-2019'!$H$1:$H$16305,"",0)</f>
        <v/>
      </c>
      <c r="AO108" s="2" t="str" cm="1">
        <f t="array" ref="AO108">_xlfn.XLOOKUP($A108&amp;AO$5,'[1]NBA-Data-1980-2019'!$B$1:$B$16305&amp;'[1]NBA-Data-1980-2019'!$A$1:$A$16305,'[1]NBA-Data-1980-2019'!$H$1:$H$16305,"",0)</f>
        <v/>
      </c>
      <c r="AP108" s="2" t="str" cm="1">
        <f t="array" ref="AP108">_xlfn.XLOOKUP($A108&amp;AP$5,'[1]NBA-Data-1980-2019'!$B$1:$B$16305&amp;'[1]NBA-Data-1980-2019'!$A$1:$A$16305,'[1]NBA-Data-1980-2019'!$H$1:$H$16305,"",0)</f>
        <v/>
      </c>
      <c r="AQ108" s="2" t="str" cm="1">
        <f t="array" ref="AQ108">_xlfn.XLOOKUP($A108&amp;AQ$5,'[1]NBA-Data-1980-2019'!$B$1:$B$16305&amp;'[1]NBA-Data-1980-2019'!$A$1:$A$16305,'[1]NBA-Data-1980-2019'!$H$1:$H$16305,"",0)</f>
        <v/>
      </c>
      <c r="AR108" s="2" t="str" cm="1">
        <f t="array" ref="AR108">_xlfn.XLOOKUP($A108&amp;AR$5,'[1]NBA-Data-1980-2019'!$B$1:$B$16305&amp;'[1]NBA-Data-1980-2019'!$A$1:$A$16305,'[1]NBA-Data-1980-2019'!$H$1:$H$16305,"",0)</f>
        <v/>
      </c>
      <c r="AS108" s="2" t="str" cm="1">
        <f t="array" ref="AS108">_xlfn.XLOOKUP($A108&amp;AS$5,'[1]NBA-Data-1980-2019'!$B$1:$B$16305&amp;'[1]NBA-Data-1980-2019'!$A$1:$A$16305,'[1]NBA-Data-1980-2019'!$H$1:$H$16305,"",0)</f>
        <v/>
      </c>
      <c r="AT108" s="2" t="str" cm="1">
        <f t="array" ref="AT108">_xlfn.XLOOKUP($A108&amp;AT$5,'[1]NBA-Data-1980-2019'!$B$1:$B$16305&amp;'[1]NBA-Data-1980-2019'!$A$1:$A$16305,'[1]NBA-Data-1980-2019'!$H$1:$H$16305,"",0)</f>
        <v/>
      </c>
      <c r="AU108" s="2" t="str" cm="1">
        <f t="array" ref="AU108">_xlfn.XLOOKUP($A108&amp;AU$5,'[1]NBA-Data-1980-2019'!$B$1:$B$16305&amp;'[1]NBA-Data-1980-2019'!$A$1:$A$16305,'[1]NBA-Data-1980-2019'!$H$1:$H$16305,"",0)</f>
        <v/>
      </c>
      <c r="AV108" s="2" cm="1">
        <f t="array" ref="AV108">_xlfn.XLOOKUP($A108&amp;AV$5,'[1]NBA-Data-1980-2019'!$B$1:$B$16305&amp;'[1]NBA-Data-1980-2019'!$A$1:$A$16305,'[1]NBA-Data-1980-2019'!$H$1:$H$16305,"",0)</f>
        <v>27</v>
      </c>
      <c r="AW108" s="2" cm="1">
        <f t="array" ref="AW108">_xlfn.XLOOKUP($A108&amp;AW$5,'[1]NBA-Data-1980-2019'!$B$1:$B$16305&amp;'[1]NBA-Data-1980-2019'!$A$1:$A$16305,'[1]NBA-Data-1980-2019'!$H$1:$H$16305,"",0)</f>
        <v>132</v>
      </c>
      <c r="AX108" s="2" cm="1">
        <f t="array" ref="AX108">_xlfn.XLOOKUP($A108&amp;AX$5,'[1]NBA-Data-1980-2019'!$B$1:$B$16305&amp;'[1]NBA-Data-1980-2019'!$A$1:$A$16305,'[1]NBA-Data-1980-2019'!$H$1:$H$16305,"",0)</f>
        <v>1293.6000000000001</v>
      </c>
      <c r="AY108" s="2" cm="1">
        <f t="array" ref="AY108">_xlfn.XLOOKUP($A108&amp;AY$5,'[1]NBA-Data-1980-2019'!$B$1:$B$16305&amp;'[1]NBA-Data-1980-2019'!$A$1:$A$16305,'[1]NBA-Data-1980-2019'!$H$1:$H$16305,"",0)</f>
        <v>1104.4000000000001</v>
      </c>
      <c r="AZ108" s="2" cm="1">
        <f t="array" ref="AZ108">_xlfn.XLOOKUP($A108&amp;AZ$5,'[1]NBA-Data-1980-2019'!$B$1:$B$16305&amp;'[1]NBA-Data-1980-2019'!$A$1:$A$16305,'[1]NBA-Data-1980-2019'!$H$1:$H$16305,"",0)</f>
        <v>73.199999999999989</v>
      </c>
      <c r="BA108" s="2" cm="1">
        <f t="array" ref="BA108">_xlfn.XLOOKUP($A108&amp;BA$5,'[1]NBA-Data-1980-2019'!$B$1:$B$16305&amp;'[1]NBA-Data-1980-2019'!$A$1:$A$16305,'[1]NBA-Data-1980-2019'!$H$1:$H$16305,"",0)</f>
        <v>1497.6000000000001</v>
      </c>
      <c r="BB108" s="2" cm="1">
        <f t="array" ref="BB108">_xlfn.XLOOKUP($A108&amp;BB$5,'[1]NBA-Data-1980-2019'!$B$1:$B$16305&amp;'[1]NBA-Data-1980-2019'!$A$1:$A$16305,'[1]NBA-Data-1980-2019'!$H$1:$H$16305,"",0)</f>
        <v>3148.7999999999997</v>
      </c>
      <c r="BC108" s="2" cm="1">
        <f t="array" ref="BC108">_xlfn.XLOOKUP($A108&amp;BC$5,'[1]NBA-Data-1980-2019'!$B$1:$B$16305&amp;'[1]NBA-Data-1980-2019'!$A$1:$A$16305,'[1]NBA-Data-1980-2019'!$H$1:$H$16305,"",0)</f>
        <v>1647</v>
      </c>
      <c r="BD108" s="2" cm="1">
        <f t="array" ref="BD108">_xlfn.XLOOKUP($A108&amp;BD$5,'[1]NBA-Data-1980-2019'!$B$1:$B$16305&amp;'[1]NBA-Data-1980-2019'!$A$1:$A$16305,'[1]NBA-Data-1980-2019'!$H$1:$H$16305,"",0)</f>
        <v>1785.4</v>
      </c>
      <c r="BE108" s="2" cm="1">
        <f t="array" ref="BE108">_xlfn.XLOOKUP($A108&amp;BE$5,'[1]NBA-Data-1980-2019'!$B$1:$B$16305&amp;'[1]NBA-Data-1980-2019'!$A$1:$A$16305,'[1]NBA-Data-1980-2019'!$H$1:$H$16305,"",0)</f>
        <v>986</v>
      </c>
      <c r="BF108" s="2" cm="1">
        <f t="array" ref="BF108">_xlfn.XLOOKUP($A108&amp;BF$5,'[1]NBA-Data-1980-2019'!$B$1:$B$16305&amp;'[1]NBA-Data-1980-2019'!$A$1:$A$16305,'[1]NBA-Data-1980-2019'!$H$1:$H$16305,"",0)</f>
        <v>590.40000000000009</v>
      </c>
      <c r="BG108" s="2" t="str" cm="1">
        <f t="array" ref="BG108">_xlfn.XLOOKUP($A108&amp;BG$5,'[1]NBA-Data-1980-2019'!$B$1:$B$16305&amp;'[1]NBA-Data-1980-2019'!$A$1:$A$16305,'[1]NBA-Data-1980-2019'!$H$1:$H$16305,"",0)</f>
        <v/>
      </c>
      <c r="BH108" s="2" t="str" cm="1">
        <f t="array" ref="BH108">_xlfn.XLOOKUP($A108&amp;BH$5,'[1]NBA-Data-1980-2019'!$B$1:$B$16305&amp;'[1]NBA-Data-1980-2019'!$A$1:$A$16305,'[1]NBA-Data-1980-2019'!$H$1:$H$16305,"",0)</f>
        <v/>
      </c>
      <c r="BI108" s="2" t="str" cm="1">
        <f t="array" ref="BI108">_xlfn.XLOOKUP($A108&amp;BI$5,'[1]NBA-Data-1980-2019'!$B$1:$B$16305&amp;'[1]NBA-Data-1980-2019'!$A$1:$A$16305,'[1]NBA-Data-1980-2019'!$H$1:$H$16305,"",0)</f>
        <v/>
      </c>
      <c r="BJ108" s="2" t="str" cm="1">
        <f t="array" ref="BJ108">_xlfn.XLOOKUP($A108&amp;BJ$5,'[1]NBA-Data-1980-2019'!$B$1:$B$16305&amp;'[1]NBA-Data-1980-2019'!$A$1:$A$16305,'[1]NBA-Data-1980-2019'!$H$1:$H$16305,"",0)</f>
        <v/>
      </c>
      <c r="BK108" s="2" t="str" cm="1">
        <f t="array" ref="BK108">_xlfn.XLOOKUP($A108&amp;BK$5,'[1]NBA-Data-1980-2019'!$B$1:$B$16305&amp;'[1]NBA-Data-1980-2019'!$A$1:$A$16305,'[1]NBA-Data-1980-2019'!$H$1:$H$16305,"",0)</f>
        <v/>
      </c>
      <c r="BL108" s="2" t="str" cm="1">
        <f t="array" ref="BL108">_xlfn.XLOOKUP($A108&amp;BL$5,'[1]NBA-Data-1980-2019'!$B$1:$B$16305&amp;'[1]NBA-Data-1980-2019'!$A$1:$A$16305,'[1]NBA-Data-1980-2019'!$H$1:$H$16305,"",0)</f>
        <v/>
      </c>
      <c r="BM108" s="2" t="str" cm="1">
        <f t="array" ref="BM108">_xlfn.XLOOKUP($A108&amp;BM$5,'[1]NBA-Data-1980-2019'!$B$1:$B$16305&amp;'[1]NBA-Data-1980-2019'!$A$1:$A$16305,'[1]NBA-Data-1980-2019'!$H$1:$H$16305,"",0)</f>
        <v/>
      </c>
      <c r="BN108" s="2" t="str" cm="1">
        <f t="array" ref="BN108">_xlfn.XLOOKUP($A108&amp;BN$5,'[1]NBA-Data-1980-2019'!$B$1:$B$16305&amp;'[1]NBA-Data-1980-2019'!$A$1:$A$16305,'[1]NBA-Data-1980-2019'!$F$1:$F$16305,"",0)</f>
        <v/>
      </c>
      <c r="BO108" s="2" t="str" cm="1">
        <f t="array" ref="BO108">_xlfn.XLOOKUP($A108&amp;BO$5,'[1]NBA-Data-1980-2019'!$B$1:$B$16305&amp;'[1]NBA-Data-1980-2019'!$A$1:$A$16305,'[1]NBA-Data-1980-2019'!$F$1:$F$16305,"",0)</f>
        <v/>
      </c>
      <c r="BP108" s="2" t="str" cm="1">
        <f t="array" ref="BP108">_xlfn.XLOOKUP($A108&amp;BP$5,'[1]NBA-Data-1980-2019'!$B$1:$B$16305&amp;'[1]NBA-Data-1980-2019'!$A$1:$A$16305,'[1]NBA-Data-1980-2019'!$F$1:$F$16305,"",0)</f>
        <v/>
      </c>
      <c r="BQ108" s="2" t="str" cm="1">
        <f t="array" ref="BQ108">_xlfn.XLOOKUP($A108&amp;BQ$5,'[1]NBA-Data-1980-2019'!$B$1:$B$16305&amp;'[1]NBA-Data-1980-2019'!$A$1:$A$16305,'[1]NBA-Data-1980-2019'!$F$1:$F$16305,"",0)</f>
        <v/>
      </c>
      <c r="BR108" s="2" t="str" cm="1">
        <f t="array" ref="BR108">_xlfn.XLOOKUP($A108&amp;BR$5,'[1]NBA-Data-1980-2019'!$B$1:$B$16305&amp;'[1]NBA-Data-1980-2019'!$A$1:$A$16305,'[1]NBA-Data-1980-2019'!$F$1:$F$16305,"",0)</f>
        <v/>
      </c>
      <c r="BS108" s="2" t="str" cm="1">
        <f t="array" ref="BS108">_xlfn.XLOOKUP($A108&amp;BS$5,'[1]NBA-Data-1980-2019'!$B$1:$B$16305&amp;'[1]NBA-Data-1980-2019'!$A$1:$A$16305,'[1]NBA-Data-1980-2019'!$F$1:$F$16305,"",0)</f>
        <v/>
      </c>
      <c r="BT108" s="2" t="str" cm="1">
        <f t="array" ref="BT108">_xlfn.XLOOKUP($A108&amp;BT$5,'[1]NBA-Data-1980-2019'!$B$1:$B$16305&amp;'[1]NBA-Data-1980-2019'!$A$1:$A$16305,'[1]NBA-Data-1980-2019'!$F$1:$F$16305,"",0)</f>
        <v/>
      </c>
      <c r="BU108" s="2" t="str" cm="1">
        <f t="array" ref="BU108">_xlfn.XLOOKUP($A108&amp;BU$5,'[1]NBA-Data-1980-2019'!$B$1:$B$16305&amp;'[1]NBA-Data-1980-2019'!$A$1:$A$16305,'[1]NBA-Data-1980-2019'!$F$1:$F$16305,"",0)</f>
        <v/>
      </c>
      <c r="BV108" s="2" t="str" cm="1">
        <f t="array" ref="BV108">_xlfn.XLOOKUP($A108&amp;BV$5,'[1]NBA-Data-1980-2019'!$B$1:$B$16305&amp;'[1]NBA-Data-1980-2019'!$A$1:$A$16305,'[1]NBA-Data-1980-2019'!$F$1:$F$16305,"",0)</f>
        <v/>
      </c>
      <c r="BW108" s="2" t="str" cm="1">
        <f t="array" ref="BW108">_xlfn.XLOOKUP($A108&amp;BW$5,'[1]NBA-Data-1980-2019'!$B$1:$B$16305&amp;'[1]NBA-Data-1980-2019'!$A$1:$A$16305,'[1]NBA-Data-1980-2019'!$F$1:$F$16305,"",0)</f>
        <v/>
      </c>
      <c r="BX108" s="2" t="str" cm="1">
        <f t="array" ref="BX108">_xlfn.XLOOKUP($A108&amp;BX$5,'[1]NBA-Data-1980-2019'!$B$1:$B$16305&amp;'[1]NBA-Data-1980-2019'!$A$1:$A$16305,'[1]NBA-Data-1980-2019'!$F$1:$F$16305,"",0)</f>
        <v/>
      </c>
      <c r="BY108" s="2" t="str" cm="1">
        <f t="array" ref="BY108">_xlfn.XLOOKUP($A108&amp;BY$5,'[1]NBA-Data-1980-2019'!$B$1:$B$16305&amp;'[1]NBA-Data-1980-2019'!$A$1:$A$16305,'[1]NBA-Data-1980-2019'!$F$1:$F$16305,"",0)</f>
        <v/>
      </c>
      <c r="BZ108" s="2" t="str" cm="1">
        <f t="array" ref="BZ108">_xlfn.XLOOKUP($A108&amp;BZ$5,'[1]NBA-Data-1980-2019'!$B$1:$B$16305&amp;'[1]NBA-Data-1980-2019'!$A$1:$A$16305,'[1]NBA-Data-1980-2019'!$F$1:$F$16305,"",0)</f>
        <v/>
      </c>
      <c r="CA108" s="2" t="str" cm="1">
        <f t="array" ref="CA108">_xlfn.XLOOKUP($A108&amp;CA$5,'[1]NBA-Data-1980-2019'!$B$1:$B$16305&amp;'[1]NBA-Data-1980-2019'!$A$1:$A$16305,'[1]NBA-Data-1980-2019'!$F$1:$F$16305,"",0)</f>
        <v/>
      </c>
      <c r="CB108" s="2" cm="1">
        <f t="array" ref="CB108">_xlfn.XLOOKUP($A108&amp;CB$5,'[1]NBA-Data-1980-2019'!$B$1:$B$16305&amp;'[1]NBA-Data-1980-2019'!$A$1:$A$16305,'[1]NBA-Data-1980-2019'!$F$1:$F$16305,"",0)</f>
        <v>5.2</v>
      </c>
      <c r="CC108" s="2" cm="1">
        <f t="array" ref="CC108">_xlfn.XLOOKUP($A108&amp;CC$5,'[1]NBA-Data-1980-2019'!$B$1:$B$16305&amp;'[1]NBA-Data-1980-2019'!$A$1:$A$16305,'[1]NBA-Data-1980-2019'!$F$1:$F$16305,"",0)</f>
        <v>13.2</v>
      </c>
      <c r="CD108" s="2" cm="1">
        <f t="array" ref="CD108">_xlfn.XLOOKUP($A108&amp;CD$5,'[1]NBA-Data-1980-2019'!$B$1:$B$16305&amp;'[1]NBA-Data-1980-2019'!$A$1:$A$16305,'[1]NBA-Data-1980-2019'!$F$1:$F$16305,"",0)</f>
        <v>12.7</v>
      </c>
      <c r="CE108" s="2" cm="1">
        <f t="array" ref="CE108">_xlfn.XLOOKUP($A108&amp;CE$5,'[1]NBA-Data-1980-2019'!$B$1:$B$16305&amp;'[1]NBA-Data-1980-2019'!$A$1:$A$16305,'[1]NBA-Data-1980-2019'!$F$1:$F$16305,"",0)</f>
        <v>14.4</v>
      </c>
      <c r="CF108" s="2" cm="1">
        <f t="array" ref="CF108">_xlfn.XLOOKUP($A108&amp;CF$5,'[1]NBA-Data-1980-2019'!$B$1:$B$16305&amp;'[1]NBA-Data-1980-2019'!$A$1:$A$16305,'[1]NBA-Data-1980-2019'!$F$1:$F$16305,"",0)</f>
        <v>3.7</v>
      </c>
      <c r="CG108" s="2" cm="1">
        <f t="array" ref="CG108">_xlfn.XLOOKUP($A108&amp;CG$5,'[1]NBA-Data-1980-2019'!$B$1:$B$16305&amp;'[1]NBA-Data-1980-2019'!$A$1:$A$16305,'[1]NBA-Data-1980-2019'!$F$1:$F$16305,"",0)</f>
        <v>14.5</v>
      </c>
      <c r="CH108" s="2" cm="1">
        <f t="array" ref="CH108">_xlfn.XLOOKUP($A108&amp;CH$5,'[1]NBA-Data-1980-2019'!$B$1:$B$16305&amp;'[1]NBA-Data-1980-2019'!$A$1:$A$16305,'[1]NBA-Data-1980-2019'!$F$1:$F$16305,"",0)</f>
        <v>15</v>
      </c>
      <c r="CI108" s="2" cm="1">
        <f t="array" ref="CI108">_xlfn.XLOOKUP($A108&amp;CI$5,'[1]NBA-Data-1980-2019'!$B$1:$B$16305&amp;'[1]NBA-Data-1980-2019'!$A$1:$A$16305,'[1]NBA-Data-1980-2019'!$F$1:$F$16305,"",0)</f>
        <v>15</v>
      </c>
      <c r="CJ108" s="2" cm="1">
        <f t="array" ref="CJ108">_xlfn.XLOOKUP($A108&amp;CJ$5,'[1]NBA-Data-1980-2019'!$B$1:$B$16305&amp;'[1]NBA-Data-1980-2019'!$A$1:$A$16305,'[1]NBA-Data-1980-2019'!$F$1:$F$16305,"",0)</f>
        <v>16</v>
      </c>
      <c r="CK108" s="2" cm="1">
        <f t="array" ref="CK108">_xlfn.XLOOKUP($A108&amp;CK$5,'[1]NBA-Data-1980-2019'!$B$1:$B$16305&amp;'[1]NBA-Data-1980-2019'!$A$1:$A$16305,'[1]NBA-Data-1980-2019'!$F$1:$F$16305,"",0)</f>
        <v>11.9</v>
      </c>
      <c r="CL108" s="2" cm="1">
        <f t="array" ref="CL108">_xlfn.XLOOKUP($A108&amp;CL$5,'[1]NBA-Data-1980-2019'!$B$1:$B$16305&amp;'[1]NBA-Data-1980-2019'!$A$1:$A$16305,'[1]NBA-Data-1980-2019'!$F$1:$F$16305,"",0)</f>
        <v>13.4</v>
      </c>
      <c r="CM108" s="2" t="str" cm="1">
        <f t="array" ref="CM108">_xlfn.XLOOKUP($A108&amp;CM$5,'[1]NBA-Data-1980-2019'!$B$1:$B$16305&amp;'[1]NBA-Data-1980-2019'!$A$1:$A$16305,'[1]NBA-Data-1980-2019'!$F$1:$F$16305,"",0)</f>
        <v/>
      </c>
      <c r="CN108" s="2" t="str" cm="1">
        <f t="array" ref="CN108">_xlfn.XLOOKUP($A108&amp;CN$5,'[1]NBA-Data-1980-2019'!$B$1:$B$16305&amp;'[1]NBA-Data-1980-2019'!$A$1:$A$16305,'[1]NBA-Data-1980-2019'!$F$1:$F$16305,"",0)</f>
        <v/>
      </c>
      <c r="CO108" s="2" t="str" cm="1">
        <f t="array" ref="CO108">_xlfn.XLOOKUP($A108&amp;CO$5,'[1]NBA-Data-1980-2019'!$B$1:$B$16305&amp;'[1]NBA-Data-1980-2019'!$A$1:$A$16305,'[1]NBA-Data-1980-2019'!$F$1:$F$16305,"",0)</f>
        <v/>
      </c>
      <c r="CP108" s="2" t="str" cm="1">
        <f t="array" ref="CP108">_xlfn.XLOOKUP($A108&amp;CP$5,'[1]NBA-Data-1980-2019'!$B$1:$B$16305&amp;'[1]NBA-Data-1980-2019'!$A$1:$A$16305,'[1]NBA-Data-1980-2019'!$F$1:$F$16305,"",0)</f>
        <v/>
      </c>
      <c r="CQ108" s="2" t="str" cm="1">
        <f t="array" ref="CQ108">_xlfn.XLOOKUP($A108&amp;CQ$5,'[1]NBA-Data-1980-2019'!$B$1:$B$16305&amp;'[1]NBA-Data-1980-2019'!$A$1:$A$16305,'[1]NBA-Data-1980-2019'!$F$1:$F$16305,"",0)</f>
        <v/>
      </c>
      <c r="CR108" s="2" t="str" cm="1">
        <f t="array" ref="CR108">_xlfn.XLOOKUP($A108&amp;CR$5,'[1]NBA-Data-1980-2019'!$B$1:$B$16305&amp;'[1]NBA-Data-1980-2019'!$A$1:$A$16305,'[1]NBA-Data-1980-2019'!$F$1:$F$16305,"",0)</f>
        <v/>
      </c>
      <c r="CS108" s="2" t="str" cm="1">
        <f t="array" ref="CS108">_xlfn.XLOOKUP($A108&amp;CS$5,'[1]NBA-Data-1980-2019'!$B$1:$B$16305&amp;'[1]NBA-Data-1980-2019'!$A$1:$A$16305,'[1]NBA-Data-1980-2019'!$F$1:$F$16305,"",0)</f>
        <v/>
      </c>
      <c r="CU108" s="2" t="str">
        <f>_xlfn.XLOOKUP($A108,TEAMS!$G$1:$G$839,TEAMS!$H$1:$H$839,"",0)</f>
        <v>SF</v>
      </c>
      <c r="CV108" s="2" t="str">
        <f>_xlfn.XLOOKUP($CU108,DASHBOARD!$B$22:$B$27,DASHBOARD!$C$22:$C$27,"",0)</f>
        <v>FORWARD</v>
      </c>
      <c r="CY108" s="63">
        <f>SUMIFS('[1]NBA-Data-1980-2019'!$G$1:$G$16305,'[1]NBA-Data-1980-2019'!$B$1:$B$16305,$A108,'[1]NBA-Data-1980-2019'!$A$1:$A$16305,CY$9)</f>
        <v>0</v>
      </c>
      <c r="CZ108" s="63">
        <f>SUMIFS('[1]NBA-Data-1980-2019'!$G$1:$G$16305,'[1]NBA-Data-1980-2019'!$B$1:$B$16305,$A108,'[1]NBA-Data-1980-2019'!$A$1:$A$16305,CZ$9)</f>
        <v>0</v>
      </c>
      <c r="DA108" s="63">
        <f>SUMIFS('[1]NBA-Data-1980-2019'!$G$1:$G$16305,'[1]NBA-Data-1980-2019'!$B$1:$B$16305,$A108,'[1]NBA-Data-1980-2019'!$A$1:$A$16305,DA$9)</f>
        <v>0</v>
      </c>
      <c r="DB108" s="63">
        <f>SUMIFS('[1]NBA-Data-1980-2019'!$G$1:$G$16305,'[1]NBA-Data-1980-2019'!$B$1:$B$16305,$A108,'[1]NBA-Data-1980-2019'!$A$1:$A$16305,DB$9)</f>
        <v>0</v>
      </c>
      <c r="DC108" s="63">
        <f>SUMIFS('[1]NBA-Data-1980-2019'!$G$1:$G$16305,'[1]NBA-Data-1980-2019'!$B$1:$B$16305,$A108,'[1]NBA-Data-1980-2019'!$A$1:$A$16305,DC$9)</f>
        <v>0</v>
      </c>
      <c r="DD108" s="63">
        <f>SUMIFS('[1]NBA-Data-1980-2019'!$G$1:$G$16305,'[1]NBA-Data-1980-2019'!$B$1:$B$16305,$A108,'[1]NBA-Data-1980-2019'!$A$1:$A$16305,DD$9)</f>
        <v>0</v>
      </c>
      <c r="DE108" s="63">
        <f>SUMIFS('[1]NBA-Data-1980-2019'!$G$1:$G$16305,'[1]NBA-Data-1980-2019'!$B$1:$B$16305,$A108,'[1]NBA-Data-1980-2019'!$A$1:$A$16305,DE$9)</f>
        <v>0</v>
      </c>
      <c r="DF108" s="63">
        <f>SUMIFS('[1]NBA-Data-1980-2019'!$G$1:$G$16305,'[1]NBA-Data-1980-2019'!$B$1:$B$16305,$A108,'[1]NBA-Data-1980-2019'!$A$1:$A$16305,DF$9)</f>
        <v>0</v>
      </c>
      <c r="DG108" s="63">
        <f>SUMIFS('[1]NBA-Data-1980-2019'!$G$1:$G$16305,'[1]NBA-Data-1980-2019'!$B$1:$B$16305,$A108,'[1]NBA-Data-1980-2019'!$A$1:$A$16305,DG$9)</f>
        <v>0</v>
      </c>
      <c r="DH108" s="63">
        <f>SUMIFS('[1]NBA-Data-1980-2019'!$G$1:$G$16305,'[1]NBA-Data-1980-2019'!$B$1:$B$16305,$A108,'[1]NBA-Data-1980-2019'!$A$1:$A$16305,DH$9)</f>
        <v>0</v>
      </c>
      <c r="DI108" s="63">
        <f>SUMIFS('[1]NBA-Data-1980-2019'!$G$1:$G$16305,'[1]NBA-Data-1980-2019'!$B$1:$B$16305,$A108,'[1]NBA-Data-1980-2019'!$A$1:$A$16305,DI$9)</f>
        <v>0</v>
      </c>
      <c r="DJ108" s="63">
        <f>SUMIFS('[1]NBA-Data-1980-2019'!$G$1:$G$16305,'[1]NBA-Data-1980-2019'!$B$1:$B$16305,$A108,'[1]NBA-Data-1980-2019'!$A$1:$A$16305,DJ$9)</f>
        <v>0</v>
      </c>
      <c r="DK108" s="63">
        <f>SUMIFS('[1]NBA-Data-1980-2019'!$G$1:$G$16305,'[1]NBA-Data-1980-2019'!$B$1:$B$16305,$A108,'[1]NBA-Data-1980-2019'!$A$1:$A$16305,DK$9)</f>
        <v>0</v>
      </c>
      <c r="DL108" s="63">
        <f>SUMIFS('[1]NBA-Data-1980-2019'!$G$1:$G$16305,'[1]NBA-Data-1980-2019'!$B$1:$B$16305,$A108,'[1]NBA-Data-1980-2019'!$A$1:$A$16305,DL$9)</f>
        <v>0</v>
      </c>
      <c r="DM108" s="63">
        <f>SUMIFS('[1]NBA-Data-1980-2019'!$G$1:$G$16305,'[1]NBA-Data-1980-2019'!$B$1:$B$16305,$A108,'[1]NBA-Data-1980-2019'!$A$1:$A$16305,DM$9)</f>
        <v>1152240</v>
      </c>
      <c r="DN108" s="63">
        <f>SUMIFS('[1]NBA-Data-1980-2019'!$G$1:$G$16305,'[1]NBA-Data-1980-2019'!$B$1:$B$16305,$A108,'[1]NBA-Data-1980-2019'!$A$1:$A$16305,DN$9)</f>
        <v>1238640</v>
      </c>
      <c r="DO108" s="63">
        <f>SUMIFS('[1]NBA-Data-1980-2019'!$G$1:$G$16305,'[1]NBA-Data-1980-2019'!$B$1:$B$16305,$A108,'[1]NBA-Data-1980-2019'!$A$1:$A$16305,DO$9)</f>
        <v>0</v>
      </c>
      <c r="DP108" s="63">
        <f>SUMIFS('[1]NBA-Data-1980-2019'!$G$1:$G$16305,'[1]NBA-Data-1980-2019'!$B$1:$B$16305,$A108,'[1]NBA-Data-1980-2019'!$A$1:$A$16305,DP$9)</f>
        <v>2040746</v>
      </c>
      <c r="DQ108" s="63">
        <f>SUMIFS('[1]NBA-Data-1980-2019'!$G$1:$G$16305,'[1]NBA-Data-1980-2019'!$B$1:$B$16305,$A108,'[1]NBA-Data-1980-2019'!$A$1:$A$16305,DQ$9)</f>
        <v>0</v>
      </c>
      <c r="DR108" s="63">
        <f>SUMIFS('[1]NBA-Data-1980-2019'!$G$1:$G$16305,'[1]NBA-Data-1980-2019'!$B$1:$B$16305,$A108,'[1]NBA-Data-1980-2019'!$A$1:$A$16305,DR$9)</f>
        <v>2750000</v>
      </c>
      <c r="DS108" s="63">
        <f>SUMIFS('[1]NBA-Data-1980-2019'!$G$1:$G$16305,'[1]NBA-Data-1980-2019'!$B$1:$B$16305,$A108,'[1]NBA-Data-1980-2019'!$A$1:$A$16305,DS$9)</f>
        <v>3500000</v>
      </c>
      <c r="DT108" s="63">
        <f>SUMIFS('[1]NBA-Data-1980-2019'!$G$1:$G$16305,'[1]NBA-Data-1980-2019'!$B$1:$B$16305,$A108,'[1]NBA-Data-1980-2019'!$A$1:$A$16305,DT$9)</f>
        <v>3823000</v>
      </c>
      <c r="DU108" s="63">
        <f>SUMIFS('[1]NBA-Data-1980-2019'!$G$1:$G$16305,'[1]NBA-Data-1980-2019'!$B$1:$B$16305,$A108,'[1]NBA-Data-1980-2019'!$A$1:$A$16305,DU$9)</f>
        <v>4106000</v>
      </c>
      <c r="DV108" s="63">
        <f>SUMIFS('[1]NBA-Data-1980-2019'!$G$1:$G$16305,'[1]NBA-Data-1980-2019'!$B$1:$B$16305,$A108,'[1]NBA-Data-1980-2019'!$A$1:$A$16305,DV$9)</f>
        <v>3000000</v>
      </c>
      <c r="DW108" s="63">
        <f>SUMIFS('[1]NBA-Data-1980-2019'!$G$1:$G$16305,'[1]NBA-Data-1980-2019'!$B$1:$B$16305,$A108,'[1]NBA-Data-1980-2019'!$A$1:$A$16305,DW$9)</f>
        <v>3150000</v>
      </c>
      <c r="DX108" s="63">
        <f>SUMIFS('[1]NBA-Data-1980-2019'!$G$1:$G$16305,'[1]NBA-Data-1980-2019'!$B$1:$B$16305,$A108,'[1]NBA-Data-1980-2019'!$A$1:$A$16305,DX$9)</f>
        <v>0</v>
      </c>
      <c r="DY108" s="63">
        <f>SUMIFS('[1]NBA-Data-1980-2019'!$G$1:$G$16305,'[1]NBA-Data-1980-2019'!$B$1:$B$16305,$A108,'[1]NBA-Data-1980-2019'!$A$1:$A$16305,DY$9)</f>
        <v>0</v>
      </c>
      <c r="DZ108" s="63">
        <f>SUMIFS('[1]NBA-Data-1980-2019'!$G$1:$G$16305,'[1]NBA-Data-1980-2019'!$B$1:$B$16305,$A108,'[1]NBA-Data-1980-2019'!$A$1:$A$16305,DZ$9)</f>
        <v>0</v>
      </c>
      <c r="EA108" s="63">
        <f>SUMIFS('[1]NBA-Data-1980-2019'!$G$1:$G$16305,'[1]NBA-Data-1980-2019'!$B$1:$B$16305,$A108,'[1]NBA-Data-1980-2019'!$A$1:$A$16305,EA$9)</f>
        <v>0</v>
      </c>
      <c r="EB108" s="63">
        <f>SUMIFS('[1]NBA-Data-1980-2019'!$G$1:$G$16305,'[1]NBA-Data-1980-2019'!$B$1:$B$16305,$A108,'[1]NBA-Data-1980-2019'!$A$1:$A$16305,EB$9)</f>
        <v>0</v>
      </c>
      <c r="EC108" s="63">
        <f>SUMIFS('[1]NBA-Data-1980-2019'!$G$1:$G$16305,'[1]NBA-Data-1980-2019'!$B$1:$B$16305,$A108,'[1]NBA-Data-1980-2019'!$A$1:$A$16305,EC$9)</f>
        <v>0</v>
      </c>
      <c r="ED108" s="63">
        <f>SUMIFS('[1]NBA-Data-1980-2019'!$G$1:$G$16305,'[1]NBA-Data-1980-2019'!$B$1:$B$16305,$A108,'[1]NBA-Data-1980-2019'!$A$1:$A$16305,ED$9)</f>
        <v>0</v>
      </c>
      <c r="EH108" s="2" t="s">
        <v>1482</v>
      </c>
    </row>
    <row r="109" spans="1:165" x14ac:dyDescent="0.2">
      <c r="A109" s="2" t="s">
        <v>565</v>
      </c>
      <c r="B109" s="2" t="str" cm="1">
        <f t="array" ref="B109">_xlfn.XLOOKUP($A109&amp;B$5,'[1]NBA-Data-1980-2019'!$B$1:$B$16305&amp;'[1]NBA-Data-1980-2019'!$A$1:$A$16305,'[1]NBA-Data-1980-2019'!$D$1:$D$16305,"",0)</f>
        <v/>
      </c>
      <c r="C109" s="2" t="str" cm="1">
        <f t="array" ref="C109">_xlfn.XLOOKUP($A109&amp;C$5,'[1]NBA-Data-1980-2019'!$B$1:$B$16305&amp;'[1]NBA-Data-1980-2019'!$A$1:$A$16305,'[1]NBA-Data-1980-2019'!$D$1:$D$16305,"",0)</f>
        <v/>
      </c>
      <c r="D109" s="2" t="str" cm="1">
        <f t="array" ref="D109">_xlfn.XLOOKUP($A109&amp;D$5,'[1]NBA-Data-1980-2019'!$B$1:$B$16305&amp;'[1]NBA-Data-1980-2019'!$A$1:$A$16305,'[1]NBA-Data-1980-2019'!$D$1:$D$16305,"",0)</f>
        <v/>
      </c>
      <c r="E109" s="2" t="str" cm="1">
        <f t="array" ref="E109">_xlfn.XLOOKUP($A109&amp;E$5,'[1]NBA-Data-1980-2019'!$B$1:$B$16305&amp;'[1]NBA-Data-1980-2019'!$A$1:$A$16305,'[1]NBA-Data-1980-2019'!$D$1:$D$16305,"",0)</f>
        <v/>
      </c>
      <c r="F109" s="2" t="str" cm="1">
        <f t="array" ref="F109">_xlfn.XLOOKUP($A109&amp;F$5,'[1]NBA-Data-1980-2019'!$B$1:$B$16305&amp;'[1]NBA-Data-1980-2019'!$A$1:$A$16305,'[1]NBA-Data-1980-2019'!$D$1:$D$16305,"",0)</f>
        <v/>
      </c>
      <c r="G109" s="2" t="str" cm="1">
        <f t="array" ref="G109">_xlfn.XLOOKUP($A109&amp;G$5,'[1]NBA-Data-1980-2019'!$B$1:$B$16305&amp;'[1]NBA-Data-1980-2019'!$A$1:$A$16305,'[1]NBA-Data-1980-2019'!$D$1:$D$16305,"",0)</f>
        <v/>
      </c>
      <c r="H109" s="2" t="str" cm="1">
        <f t="array" ref="H109">_xlfn.XLOOKUP($A109&amp;H$5,'[1]NBA-Data-1980-2019'!$B$1:$B$16305&amp;'[1]NBA-Data-1980-2019'!$A$1:$A$16305,'[1]NBA-Data-1980-2019'!$D$1:$D$16305,"",0)</f>
        <v/>
      </c>
      <c r="I109" s="2" t="str" cm="1">
        <f t="array" ref="I109">_xlfn.XLOOKUP($A109&amp;I$5,'[1]NBA-Data-1980-2019'!$B$1:$B$16305&amp;'[1]NBA-Data-1980-2019'!$A$1:$A$16305,'[1]NBA-Data-1980-2019'!$D$1:$D$16305,"",0)</f>
        <v/>
      </c>
      <c r="J109" s="2" t="str" cm="1">
        <f t="array" ref="J109">_xlfn.XLOOKUP($A109&amp;J$5,'[1]NBA-Data-1980-2019'!$B$1:$B$16305&amp;'[1]NBA-Data-1980-2019'!$A$1:$A$16305,'[1]NBA-Data-1980-2019'!$D$1:$D$16305,"",0)</f>
        <v/>
      </c>
      <c r="K109" s="2" t="str" cm="1">
        <f t="array" ref="K109">_xlfn.XLOOKUP($A109&amp;K$5,'[1]NBA-Data-1980-2019'!$B$1:$B$16305&amp;'[1]NBA-Data-1980-2019'!$A$1:$A$16305,'[1]NBA-Data-1980-2019'!$D$1:$D$16305,"",0)</f>
        <v/>
      </c>
      <c r="L109" s="2" t="str" cm="1">
        <f t="array" ref="L109">_xlfn.XLOOKUP($A109&amp;L$5,'[1]NBA-Data-1980-2019'!$B$1:$B$16305&amp;'[1]NBA-Data-1980-2019'!$A$1:$A$16305,'[1]NBA-Data-1980-2019'!$D$1:$D$16305,"",0)</f>
        <v/>
      </c>
      <c r="M109" s="2" t="str" cm="1">
        <f t="array" ref="M109">_xlfn.XLOOKUP($A109&amp;M$5,'[1]NBA-Data-1980-2019'!$B$1:$B$16305&amp;'[1]NBA-Data-1980-2019'!$A$1:$A$16305,'[1]NBA-Data-1980-2019'!$D$1:$D$16305,"",0)</f>
        <v/>
      </c>
      <c r="N109" s="2" t="str" cm="1">
        <f t="array" ref="N109">_xlfn.XLOOKUP($A109&amp;N$5,'[1]NBA-Data-1980-2019'!$B$1:$B$16305&amp;'[1]NBA-Data-1980-2019'!$A$1:$A$16305,'[1]NBA-Data-1980-2019'!$D$1:$D$16305,"",0)</f>
        <v/>
      </c>
      <c r="O109" s="2" t="str" cm="1">
        <f t="array" ref="O109">_xlfn.XLOOKUP($A109&amp;O$5,'[1]NBA-Data-1980-2019'!$B$1:$B$16305&amp;'[1]NBA-Data-1980-2019'!$A$1:$A$16305,'[1]NBA-Data-1980-2019'!$D$1:$D$16305,"",0)</f>
        <v/>
      </c>
      <c r="P109" s="2" t="str" cm="1">
        <f t="array" ref="P109">_xlfn.XLOOKUP($A109&amp;P$5,'[1]NBA-Data-1980-2019'!$B$1:$B$16305&amp;'[1]NBA-Data-1980-2019'!$A$1:$A$16305,'[1]NBA-Data-1980-2019'!$D$1:$D$16305,"",0)</f>
        <v/>
      </c>
      <c r="Q109" s="2" t="str" cm="1">
        <f t="array" ref="Q109">_xlfn.XLOOKUP($A109&amp;Q$5,'[1]NBA-Data-1980-2019'!$B$1:$B$16305&amp;'[1]NBA-Data-1980-2019'!$A$1:$A$16305,'[1]NBA-Data-1980-2019'!$D$1:$D$16305,"",0)</f>
        <v/>
      </c>
      <c r="R109" s="2" t="str" cm="1">
        <f t="array" ref="R109">_xlfn.XLOOKUP($A109&amp;R$5,'[1]NBA-Data-1980-2019'!$B$1:$B$16305&amp;'[1]NBA-Data-1980-2019'!$A$1:$A$16305,'[1]NBA-Data-1980-2019'!$D$1:$D$16305,"",0)</f>
        <v/>
      </c>
      <c r="S109" s="2" t="str" cm="1">
        <f t="array" ref="S109">_xlfn.XLOOKUP($A109&amp;S$5,'[1]NBA-Data-1980-2019'!$B$1:$B$16305&amp;'[1]NBA-Data-1980-2019'!$A$1:$A$16305,'[1]NBA-Data-1980-2019'!$D$1:$D$16305,"",0)</f>
        <v/>
      </c>
      <c r="T109" s="2" t="str" cm="1">
        <f t="array" ref="T109">_xlfn.XLOOKUP($A109&amp;T$5,'[1]NBA-Data-1980-2019'!$B$1:$B$16305&amp;'[1]NBA-Data-1980-2019'!$A$1:$A$16305,'[1]NBA-Data-1980-2019'!$D$1:$D$16305,"",0)</f>
        <v/>
      </c>
      <c r="U109" s="2" t="str" cm="1">
        <f t="array" ref="U109">_xlfn.XLOOKUP($A109&amp;U$5,'[1]NBA-Data-1980-2019'!$B$1:$B$16305&amp;'[1]NBA-Data-1980-2019'!$A$1:$A$16305,'[1]NBA-Data-1980-2019'!$D$1:$D$16305,"",0)</f>
        <v/>
      </c>
      <c r="V109" s="2" t="str" cm="1">
        <f t="array" ref="V109">_xlfn.XLOOKUP($A109&amp;V$5,'[1]NBA-Data-1980-2019'!$B$1:$B$16305&amp;'[1]NBA-Data-1980-2019'!$A$1:$A$16305,'[1]NBA-Data-1980-2019'!$D$1:$D$16305,"",0)</f>
        <v/>
      </c>
      <c r="W109" s="2" t="str" cm="1">
        <f t="array" ref="W109">_xlfn.XLOOKUP($A109&amp;W$5,'[1]NBA-Data-1980-2019'!$B$1:$B$16305&amp;'[1]NBA-Data-1980-2019'!$A$1:$A$16305,'[1]NBA-Data-1980-2019'!$D$1:$D$16305,"",0)</f>
        <v/>
      </c>
      <c r="X109" s="2" t="str" cm="1">
        <f t="array" ref="X109">_xlfn.XLOOKUP($A109&amp;X$5,'[1]NBA-Data-1980-2019'!$B$1:$B$16305&amp;'[1]NBA-Data-1980-2019'!$A$1:$A$16305,'[1]NBA-Data-1980-2019'!$D$1:$D$16305,"",0)</f>
        <v>GSW</v>
      </c>
      <c r="Y109" s="2" t="str" cm="1">
        <f t="array" ref="Y109">_xlfn.XLOOKUP($A109&amp;Y$5,'[1]NBA-Data-1980-2019'!$B$1:$B$16305&amp;'[1]NBA-Data-1980-2019'!$A$1:$A$16305,'[1]NBA-Data-1980-2019'!$D$1:$D$16305,"",0)</f>
        <v>GSW</v>
      </c>
      <c r="Z109" s="2" t="str" cm="1">
        <f t="array" ref="Z109">_xlfn.XLOOKUP($A109&amp;Z$5,'[1]NBA-Data-1980-2019'!$B$1:$B$16305&amp;'[1]NBA-Data-1980-2019'!$A$1:$A$16305,'[1]NBA-Data-1980-2019'!$D$1:$D$16305,"",0)</f>
        <v>GSW</v>
      </c>
      <c r="AA109" s="2" t="str" cm="1">
        <f t="array" ref="AA109">_xlfn.XLOOKUP($A109&amp;AA$5,'[1]NBA-Data-1980-2019'!$B$1:$B$16305&amp;'[1]NBA-Data-1980-2019'!$A$1:$A$16305,'[1]NBA-Data-1980-2019'!$D$1:$D$16305,"",0)</f>
        <v>GSW</v>
      </c>
      <c r="AB109" s="2" t="str" cm="1">
        <f t="array" ref="AB109">_xlfn.XLOOKUP($A109&amp;AB$5,'[1]NBA-Data-1980-2019'!$B$1:$B$16305&amp;'[1]NBA-Data-1980-2019'!$A$1:$A$16305,'[1]NBA-Data-1980-2019'!$D$1:$D$16305,"",0)</f>
        <v>GSW</v>
      </c>
      <c r="AC109" s="2" t="str" cm="1">
        <f t="array" ref="AC109">_xlfn.XLOOKUP($A109&amp;AC$5,'[1]NBA-Data-1980-2019'!$B$1:$B$16305&amp;'[1]NBA-Data-1980-2019'!$A$1:$A$16305,'[1]NBA-Data-1980-2019'!$D$1:$D$16305,"",0)</f>
        <v>GSW</v>
      </c>
      <c r="AD109" s="2" t="str" cm="1">
        <f t="array" ref="AD109">_xlfn.XLOOKUP($A109&amp;AD$5,'[1]NBA-Data-1980-2019'!$B$1:$B$16305&amp;'[1]NBA-Data-1980-2019'!$A$1:$A$16305,'[1]NBA-Data-1980-2019'!$D$1:$D$16305,"",0)</f>
        <v>GSW</v>
      </c>
      <c r="AE109" s="2" t="str" cm="1">
        <f t="array" ref="AE109">_xlfn.XLOOKUP($A109&amp;AE$5,'[1]NBA-Data-1980-2019'!$B$1:$B$16305&amp;'[1]NBA-Data-1980-2019'!$A$1:$A$16305,'[1]NBA-Data-1980-2019'!$D$1:$D$16305,"",0)</f>
        <v/>
      </c>
      <c r="AF109" s="2" t="str" cm="1">
        <f t="array" ref="AF109">_xlfn.XLOOKUP($A109&amp;AF$5,'[1]NBA-Data-1980-2019'!$B$1:$B$16305&amp;'[1]NBA-Data-1980-2019'!$A$1:$A$16305,'[1]NBA-Data-1980-2019'!$D$1:$D$16305,"",0)</f>
        <v/>
      </c>
      <c r="AG109" s="2" t="str" cm="1">
        <f t="array" ref="AG109">_xlfn.XLOOKUP($A109&amp;AG$5,'[1]NBA-Data-1980-2019'!$B$1:$B$16305&amp;'[1]NBA-Data-1980-2019'!$A$1:$A$16305,'[1]NBA-Data-1980-2019'!$D$1:$D$16305,"",0)</f>
        <v/>
      </c>
      <c r="AH109" s="2" t="str" cm="1">
        <f t="array" ref="AH109">_xlfn.XLOOKUP($A109&amp;AH$5,'[1]NBA-Data-1980-2019'!$B$1:$B$16305&amp;'[1]NBA-Data-1980-2019'!$A$1:$A$16305,'[1]NBA-Data-1980-2019'!$H$1:$H$16305,"",0)</f>
        <v/>
      </c>
      <c r="AI109" s="2" t="str" cm="1">
        <f t="array" ref="AI109">_xlfn.XLOOKUP($A109&amp;AI$5,'[1]NBA-Data-1980-2019'!$B$1:$B$16305&amp;'[1]NBA-Data-1980-2019'!$A$1:$A$16305,'[1]NBA-Data-1980-2019'!$H$1:$H$16305,"",0)</f>
        <v/>
      </c>
      <c r="AJ109" s="2" t="str" cm="1">
        <f t="array" ref="AJ109">_xlfn.XLOOKUP($A109&amp;AJ$5,'[1]NBA-Data-1980-2019'!$B$1:$B$16305&amp;'[1]NBA-Data-1980-2019'!$A$1:$A$16305,'[1]NBA-Data-1980-2019'!$H$1:$H$16305,"",0)</f>
        <v/>
      </c>
      <c r="AK109" s="2" t="str" cm="1">
        <f t="array" ref="AK109">_xlfn.XLOOKUP($A109&amp;AK$5,'[1]NBA-Data-1980-2019'!$B$1:$B$16305&amp;'[1]NBA-Data-1980-2019'!$A$1:$A$16305,'[1]NBA-Data-1980-2019'!$H$1:$H$16305,"",0)</f>
        <v/>
      </c>
      <c r="AL109" s="2" t="str" cm="1">
        <f t="array" ref="AL109">_xlfn.XLOOKUP($A109&amp;AL$5,'[1]NBA-Data-1980-2019'!$B$1:$B$16305&amp;'[1]NBA-Data-1980-2019'!$A$1:$A$16305,'[1]NBA-Data-1980-2019'!$H$1:$H$16305,"",0)</f>
        <v/>
      </c>
      <c r="AM109" s="2" t="str" cm="1">
        <f t="array" ref="AM109">_xlfn.XLOOKUP($A109&amp;AM$5,'[1]NBA-Data-1980-2019'!$B$1:$B$16305&amp;'[1]NBA-Data-1980-2019'!$A$1:$A$16305,'[1]NBA-Data-1980-2019'!$H$1:$H$16305,"",0)</f>
        <v/>
      </c>
      <c r="AN109" s="2" t="str" cm="1">
        <f t="array" ref="AN109">_xlfn.XLOOKUP($A109&amp;AN$5,'[1]NBA-Data-1980-2019'!$B$1:$B$16305&amp;'[1]NBA-Data-1980-2019'!$A$1:$A$16305,'[1]NBA-Data-1980-2019'!$H$1:$H$16305,"",0)</f>
        <v/>
      </c>
      <c r="AO109" s="2" t="str" cm="1">
        <f t="array" ref="AO109">_xlfn.XLOOKUP($A109&amp;AO$5,'[1]NBA-Data-1980-2019'!$B$1:$B$16305&amp;'[1]NBA-Data-1980-2019'!$A$1:$A$16305,'[1]NBA-Data-1980-2019'!$H$1:$H$16305,"",0)</f>
        <v/>
      </c>
      <c r="AP109" s="2" t="str" cm="1">
        <f t="array" ref="AP109">_xlfn.XLOOKUP($A109&amp;AP$5,'[1]NBA-Data-1980-2019'!$B$1:$B$16305&amp;'[1]NBA-Data-1980-2019'!$A$1:$A$16305,'[1]NBA-Data-1980-2019'!$H$1:$H$16305,"",0)</f>
        <v/>
      </c>
      <c r="AQ109" s="2" t="str" cm="1">
        <f t="array" ref="AQ109">_xlfn.XLOOKUP($A109&amp;AQ$5,'[1]NBA-Data-1980-2019'!$B$1:$B$16305&amp;'[1]NBA-Data-1980-2019'!$A$1:$A$16305,'[1]NBA-Data-1980-2019'!$H$1:$H$16305,"",0)</f>
        <v/>
      </c>
      <c r="AR109" s="2" t="str" cm="1">
        <f t="array" ref="AR109">_xlfn.XLOOKUP($A109&amp;AR$5,'[1]NBA-Data-1980-2019'!$B$1:$B$16305&amp;'[1]NBA-Data-1980-2019'!$A$1:$A$16305,'[1]NBA-Data-1980-2019'!$H$1:$H$16305,"",0)</f>
        <v/>
      </c>
      <c r="AS109" s="2" t="str" cm="1">
        <f t="array" ref="AS109">_xlfn.XLOOKUP($A109&amp;AS$5,'[1]NBA-Data-1980-2019'!$B$1:$B$16305&amp;'[1]NBA-Data-1980-2019'!$A$1:$A$16305,'[1]NBA-Data-1980-2019'!$H$1:$H$16305,"",0)</f>
        <v/>
      </c>
      <c r="AT109" s="2" t="str" cm="1">
        <f t="array" ref="AT109">_xlfn.XLOOKUP($A109&amp;AT$5,'[1]NBA-Data-1980-2019'!$B$1:$B$16305&amp;'[1]NBA-Data-1980-2019'!$A$1:$A$16305,'[1]NBA-Data-1980-2019'!$H$1:$H$16305,"",0)</f>
        <v/>
      </c>
      <c r="AU109" s="2" t="str" cm="1">
        <f t="array" ref="AU109">_xlfn.XLOOKUP($A109&amp;AU$5,'[1]NBA-Data-1980-2019'!$B$1:$B$16305&amp;'[1]NBA-Data-1980-2019'!$A$1:$A$16305,'[1]NBA-Data-1980-2019'!$H$1:$H$16305,"",0)</f>
        <v/>
      </c>
      <c r="AV109" s="2" t="str" cm="1">
        <f t="array" ref="AV109">_xlfn.XLOOKUP($A109&amp;AV$5,'[1]NBA-Data-1980-2019'!$B$1:$B$16305&amp;'[1]NBA-Data-1980-2019'!$A$1:$A$16305,'[1]NBA-Data-1980-2019'!$H$1:$H$16305,"",0)</f>
        <v/>
      </c>
      <c r="AW109" s="2" t="str" cm="1">
        <f t="array" ref="AW109">_xlfn.XLOOKUP($A109&amp;AW$5,'[1]NBA-Data-1980-2019'!$B$1:$B$16305&amp;'[1]NBA-Data-1980-2019'!$A$1:$A$16305,'[1]NBA-Data-1980-2019'!$H$1:$H$16305,"",0)</f>
        <v/>
      </c>
      <c r="AX109" s="2" t="str" cm="1">
        <f t="array" ref="AX109">_xlfn.XLOOKUP($A109&amp;AX$5,'[1]NBA-Data-1980-2019'!$B$1:$B$16305&amp;'[1]NBA-Data-1980-2019'!$A$1:$A$16305,'[1]NBA-Data-1980-2019'!$H$1:$H$16305,"",0)</f>
        <v/>
      </c>
      <c r="AY109" s="2" t="str" cm="1">
        <f t="array" ref="AY109">_xlfn.XLOOKUP($A109&amp;AY$5,'[1]NBA-Data-1980-2019'!$B$1:$B$16305&amp;'[1]NBA-Data-1980-2019'!$A$1:$A$16305,'[1]NBA-Data-1980-2019'!$H$1:$H$16305,"",0)</f>
        <v/>
      </c>
      <c r="AZ109" s="2" t="str" cm="1">
        <f t="array" ref="AZ109">_xlfn.XLOOKUP($A109&amp;AZ$5,'[1]NBA-Data-1980-2019'!$B$1:$B$16305&amp;'[1]NBA-Data-1980-2019'!$A$1:$A$16305,'[1]NBA-Data-1980-2019'!$H$1:$H$16305,"",0)</f>
        <v/>
      </c>
      <c r="BA109" s="2" t="str" cm="1">
        <f t="array" ref="BA109">_xlfn.XLOOKUP($A109&amp;BA$5,'[1]NBA-Data-1980-2019'!$B$1:$B$16305&amp;'[1]NBA-Data-1980-2019'!$A$1:$A$16305,'[1]NBA-Data-1980-2019'!$H$1:$H$16305,"",0)</f>
        <v/>
      </c>
      <c r="BB109" s="2" t="str" cm="1">
        <f t="array" ref="BB109">_xlfn.XLOOKUP($A109&amp;BB$5,'[1]NBA-Data-1980-2019'!$B$1:$B$16305&amp;'[1]NBA-Data-1980-2019'!$A$1:$A$16305,'[1]NBA-Data-1980-2019'!$H$1:$H$16305,"",0)</f>
        <v/>
      </c>
      <c r="BC109" s="2" t="str" cm="1">
        <f t="array" ref="BC109">_xlfn.XLOOKUP($A109&amp;BC$5,'[1]NBA-Data-1980-2019'!$B$1:$B$16305&amp;'[1]NBA-Data-1980-2019'!$A$1:$A$16305,'[1]NBA-Data-1980-2019'!$H$1:$H$16305,"",0)</f>
        <v/>
      </c>
      <c r="BD109" s="2" cm="1">
        <f t="array" ref="BD109">_xlfn.XLOOKUP($A109&amp;BD$5,'[1]NBA-Data-1980-2019'!$B$1:$B$16305&amp;'[1]NBA-Data-1980-2019'!$A$1:$A$16305,'[1]NBA-Data-1980-2019'!$H$1:$H$16305,"",0)</f>
        <v>1058.6000000000001</v>
      </c>
      <c r="BE109" s="2" cm="1">
        <f t="array" ref="BE109">_xlfn.XLOOKUP($A109&amp;BE$5,'[1]NBA-Data-1980-2019'!$B$1:$B$16305&amp;'[1]NBA-Data-1980-2019'!$A$1:$A$16305,'[1]NBA-Data-1980-2019'!$H$1:$H$16305,"",0)</f>
        <v>1795.8</v>
      </c>
      <c r="BF109" s="2" cm="1">
        <f t="array" ref="BF109">_xlfn.XLOOKUP($A109&amp;BF$5,'[1]NBA-Data-1980-2019'!$B$1:$B$16305&amp;'[1]NBA-Data-1980-2019'!$A$1:$A$16305,'[1]NBA-Data-1980-2019'!$H$1:$H$16305,"",0)</f>
        <v>2488.5</v>
      </c>
      <c r="BG109" s="2" cm="1">
        <f t="array" ref="BG109">_xlfn.XLOOKUP($A109&amp;BG$5,'[1]NBA-Data-1980-2019'!$B$1:$B$16305&amp;'[1]NBA-Data-1980-2019'!$A$1:$A$16305,'[1]NBA-Data-1980-2019'!$H$1:$H$16305,"",0)</f>
        <v>2810.7000000000003</v>
      </c>
      <c r="BH109" s="2" cm="1">
        <f t="array" ref="BH109">_xlfn.XLOOKUP($A109&amp;BH$5,'[1]NBA-Data-1980-2019'!$B$1:$B$16305&amp;'[1]NBA-Data-1980-2019'!$A$1:$A$16305,'[1]NBA-Data-1980-2019'!$H$1:$H$16305,"",0)</f>
        <v>2470</v>
      </c>
      <c r="BI109" s="2" cm="1">
        <f t="array" ref="BI109">_xlfn.XLOOKUP($A109&amp;BI$5,'[1]NBA-Data-1980-2019'!$B$1:$B$16305&amp;'[1]NBA-Data-1980-2019'!$A$1:$A$16305,'[1]NBA-Data-1980-2019'!$H$1:$H$16305,"",0)</f>
        <v>2289</v>
      </c>
      <c r="BJ109" s="2" cm="1">
        <f t="array" ref="BJ109">_xlfn.XLOOKUP($A109&amp;BJ$5,'[1]NBA-Data-1980-2019'!$B$1:$B$16305&amp;'[1]NBA-Data-1980-2019'!$A$1:$A$16305,'[1]NBA-Data-1980-2019'!$H$1:$H$16305,"",0)</f>
        <v>2065.8000000000002</v>
      </c>
      <c r="BK109" s="2" t="str" cm="1">
        <f t="array" ref="BK109">_xlfn.XLOOKUP($A109&amp;BK$5,'[1]NBA-Data-1980-2019'!$B$1:$B$16305&amp;'[1]NBA-Data-1980-2019'!$A$1:$A$16305,'[1]NBA-Data-1980-2019'!$H$1:$H$16305,"",0)</f>
        <v/>
      </c>
      <c r="BL109" s="2" t="str" cm="1">
        <f t="array" ref="BL109">_xlfn.XLOOKUP($A109&amp;BL$5,'[1]NBA-Data-1980-2019'!$B$1:$B$16305&amp;'[1]NBA-Data-1980-2019'!$A$1:$A$16305,'[1]NBA-Data-1980-2019'!$H$1:$H$16305,"",0)</f>
        <v/>
      </c>
      <c r="BM109" s="2" t="str" cm="1">
        <f t="array" ref="BM109">_xlfn.XLOOKUP($A109&amp;BM$5,'[1]NBA-Data-1980-2019'!$B$1:$B$16305&amp;'[1]NBA-Data-1980-2019'!$A$1:$A$16305,'[1]NBA-Data-1980-2019'!$H$1:$H$16305,"",0)</f>
        <v/>
      </c>
      <c r="BN109" s="2" t="str" cm="1">
        <f t="array" ref="BN109">_xlfn.XLOOKUP($A109&amp;BN$5,'[1]NBA-Data-1980-2019'!$B$1:$B$16305&amp;'[1]NBA-Data-1980-2019'!$A$1:$A$16305,'[1]NBA-Data-1980-2019'!$F$1:$F$16305,"",0)</f>
        <v/>
      </c>
      <c r="BO109" s="2" t="str" cm="1">
        <f t="array" ref="BO109">_xlfn.XLOOKUP($A109&amp;BO$5,'[1]NBA-Data-1980-2019'!$B$1:$B$16305&amp;'[1]NBA-Data-1980-2019'!$A$1:$A$16305,'[1]NBA-Data-1980-2019'!$F$1:$F$16305,"",0)</f>
        <v/>
      </c>
      <c r="BP109" s="2" t="str" cm="1">
        <f t="array" ref="BP109">_xlfn.XLOOKUP($A109&amp;BP$5,'[1]NBA-Data-1980-2019'!$B$1:$B$16305&amp;'[1]NBA-Data-1980-2019'!$A$1:$A$16305,'[1]NBA-Data-1980-2019'!$F$1:$F$16305,"",0)</f>
        <v/>
      </c>
      <c r="BQ109" s="2" t="str" cm="1">
        <f t="array" ref="BQ109">_xlfn.XLOOKUP($A109&amp;BQ$5,'[1]NBA-Data-1980-2019'!$B$1:$B$16305&amp;'[1]NBA-Data-1980-2019'!$A$1:$A$16305,'[1]NBA-Data-1980-2019'!$F$1:$F$16305,"",0)</f>
        <v/>
      </c>
      <c r="BR109" s="2" t="str" cm="1">
        <f t="array" ref="BR109">_xlfn.XLOOKUP($A109&amp;BR$5,'[1]NBA-Data-1980-2019'!$B$1:$B$16305&amp;'[1]NBA-Data-1980-2019'!$A$1:$A$16305,'[1]NBA-Data-1980-2019'!$F$1:$F$16305,"",0)</f>
        <v/>
      </c>
      <c r="BS109" s="2" t="str" cm="1">
        <f t="array" ref="BS109">_xlfn.XLOOKUP($A109&amp;BS$5,'[1]NBA-Data-1980-2019'!$B$1:$B$16305&amp;'[1]NBA-Data-1980-2019'!$A$1:$A$16305,'[1]NBA-Data-1980-2019'!$F$1:$F$16305,"",0)</f>
        <v/>
      </c>
      <c r="BT109" s="2" t="str" cm="1">
        <f t="array" ref="BT109">_xlfn.XLOOKUP($A109&amp;BT$5,'[1]NBA-Data-1980-2019'!$B$1:$B$16305&amp;'[1]NBA-Data-1980-2019'!$A$1:$A$16305,'[1]NBA-Data-1980-2019'!$F$1:$F$16305,"",0)</f>
        <v/>
      </c>
      <c r="BU109" s="2" t="str" cm="1">
        <f t="array" ref="BU109">_xlfn.XLOOKUP($A109&amp;BU$5,'[1]NBA-Data-1980-2019'!$B$1:$B$16305&amp;'[1]NBA-Data-1980-2019'!$A$1:$A$16305,'[1]NBA-Data-1980-2019'!$F$1:$F$16305,"",0)</f>
        <v/>
      </c>
      <c r="BV109" s="2" t="str" cm="1">
        <f t="array" ref="BV109">_xlfn.XLOOKUP($A109&amp;BV$5,'[1]NBA-Data-1980-2019'!$B$1:$B$16305&amp;'[1]NBA-Data-1980-2019'!$A$1:$A$16305,'[1]NBA-Data-1980-2019'!$F$1:$F$16305,"",0)</f>
        <v/>
      </c>
      <c r="BW109" s="2" t="str" cm="1">
        <f t="array" ref="BW109">_xlfn.XLOOKUP($A109&amp;BW$5,'[1]NBA-Data-1980-2019'!$B$1:$B$16305&amp;'[1]NBA-Data-1980-2019'!$A$1:$A$16305,'[1]NBA-Data-1980-2019'!$F$1:$F$16305,"",0)</f>
        <v/>
      </c>
      <c r="BX109" s="2" t="str" cm="1">
        <f t="array" ref="BX109">_xlfn.XLOOKUP($A109&amp;BX$5,'[1]NBA-Data-1980-2019'!$B$1:$B$16305&amp;'[1]NBA-Data-1980-2019'!$A$1:$A$16305,'[1]NBA-Data-1980-2019'!$F$1:$F$16305,"",0)</f>
        <v/>
      </c>
      <c r="BY109" s="2" t="str" cm="1">
        <f t="array" ref="BY109">_xlfn.XLOOKUP($A109&amp;BY$5,'[1]NBA-Data-1980-2019'!$B$1:$B$16305&amp;'[1]NBA-Data-1980-2019'!$A$1:$A$16305,'[1]NBA-Data-1980-2019'!$F$1:$F$16305,"",0)</f>
        <v/>
      </c>
      <c r="BZ109" s="2" t="str" cm="1">
        <f t="array" ref="BZ109">_xlfn.XLOOKUP($A109&amp;BZ$5,'[1]NBA-Data-1980-2019'!$B$1:$B$16305&amp;'[1]NBA-Data-1980-2019'!$A$1:$A$16305,'[1]NBA-Data-1980-2019'!$F$1:$F$16305,"",0)</f>
        <v/>
      </c>
      <c r="CA109" s="2" t="str" cm="1">
        <f t="array" ref="CA109">_xlfn.XLOOKUP($A109&amp;CA$5,'[1]NBA-Data-1980-2019'!$B$1:$B$16305&amp;'[1]NBA-Data-1980-2019'!$A$1:$A$16305,'[1]NBA-Data-1980-2019'!$F$1:$F$16305,"",0)</f>
        <v/>
      </c>
      <c r="CB109" s="2" t="str" cm="1">
        <f t="array" ref="CB109">_xlfn.XLOOKUP($A109&amp;CB$5,'[1]NBA-Data-1980-2019'!$B$1:$B$16305&amp;'[1]NBA-Data-1980-2019'!$A$1:$A$16305,'[1]NBA-Data-1980-2019'!$F$1:$F$16305,"",0)</f>
        <v/>
      </c>
      <c r="CC109" s="2" t="str" cm="1">
        <f t="array" ref="CC109">_xlfn.XLOOKUP($A109&amp;CC$5,'[1]NBA-Data-1980-2019'!$B$1:$B$16305&amp;'[1]NBA-Data-1980-2019'!$A$1:$A$16305,'[1]NBA-Data-1980-2019'!$F$1:$F$16305,"",0)</f>
        <v/>
      </c>
      <c r="CD109" s="2" t="str" cm="1">
        <f t="array" ref="CD109">_xlfn.XLOOKUP($A109&amp;CD$5,'[1]NBA-Data-1980-2019'!$B$1:$B$16305&amp;'[1]NBA-Data-1980-2019'!$A$1:$A$16305,'[1]NBA-Data-1980-2019'!$F$1:$F$16305,"",0)</f>
        <v/>
      </c>
      <c r="CE109" s="2" t="str" cm="1">
        <f t="array" ref="CE109">_xlfn.XLOOKUP($A109&amp;CE$5,'[1]NBA-Data-1980-2019'!$B$1:$B$16305&amp;'[1]NBA-Data-1980-2019'!$A$1:$A$16305,'[1]NBA-Data-1980-2019'!$F$1:$F$16305,"",0)</f>
        <v/>
      </c>
      <c r="CF109" s="2" t="str" cm="1">
        <f t="array" ref="CF109">_xlfn.XLOOKUP($A109&amp;CF$5,'[1]NBA-Data-1980-2019'!$B$1:$B$16305&amp;'[1]NBA-Data-1980-2019'!$A$1:$A$16305,'[1]NBA-Data-1980-2019'!$F$1:$F$16305,"",0)</f>
        <v/>
      </c>
      <c r="CG109" s="2" t="str" cm="1">
        <f t="array" ref="CG109">_xlfn.XLOOKUP($A109&amp;CG$5,'[1]NBA-Data-1980-2019'!$B$1:$B$16305&amp;'[1]NBA-Data-1980-2019'!$A$1:$A$16305,'[1]NBA-Data-1980-2019'!$F$1:$F$16305,"",0)</f>
        <v/>
      </c>
      <c r="CH109" s="2" t="str" cm="1">
        <f t="array" ref="CH109">_xlfn.XLOOKUP($A109&amp;CH$5,'[1]NBA-Data-1980-2019'!$B$1:$B$16305&amp;'[1]NBA-Data-1980-2019'!$A$1:$A$16305,'[1]NBA-Data-1980-2019'!$F$1:$F$16305,"",0)</f>
        <v/>
      </c>
      <c r="CI109" s="2" t="str" cm="1">
        <f t="array" ref="CI109">_xlfn.XLOOKUP($A109&amp;CI$5,'[1]NBA-Data-1980-2019'!$B$1:$B$16305&amp;'[1]NBA-Data-1980-2019'!$A$1:$A$16305,'[1]NBA-Data-1980-2019'!$F$1:$F$16305,"",0)</f>
        <v/>
      </c>
      <c r="CJ109" s="2" cm="1">
        <f t="array" ref="CJ109">_xlfn.XLOOKUP($A109&amp;CJ$5,'[1]NBA-Data-1980-2019'!$B$1:$B$16305&amp;'[1]NBA-Data-1980-2019'!$A$1:$A$16305,'[1]NBA-Data-1980-2019'!$F$1:$F$16305,"",0)</f>
        <v>7.1</v>
      </c>
      <c r="CK109" s="2" cm="1">
        <f t="array" ref="CK109">_xlfn.XLOOKUP($A109&amp;CK$5,'[1]NBA-Data-1980-2019'!$B$1:$B$16305&amp;'[1]NBA-Data-1980-2019'!$A$1:$A$16305,'[1]NBA-Data-1980-2019'!$F$1:$F$16305,"",0)</f>
        <v>12.7</v>
      </c>
      <c r="CL109" s="2" cm="1">
        <f t="array" ref="CL109">_xlfn.XLOOKUP($A109&amp;CL$5,'[1]NBA-Data-1980-2019'!$B$1:$B$16305&amp;'[1]NBA-Data-1980-2019'!$A$1:$A$16305,'[1]NBA-Data-1980-2019'!$F$1:$F$16305,"",0)</f>
        <v>16.399999999999999</v>
      </c>
      <c r="CM109" s="2" cm="1">
        <f t="array" ref="CM109">_xlfn.XLOOKUP($A109&amp;CM$5,'[1]NBA-Data-1980-2019'!$B$1:$B$16305&amp;'[1]NBA-Data-1980-2019'!$A$1:$A$16305,'[1]NBA-Data-1980-2019'!$F$1:$F$16305,"",0)</f>
        <v>19.3</v>
      </c>
      <c r="CN109" s="2" cm="1">
        <f t="array" ref="CN109">_xlfn.XLOOKUP($A109&amp;CN$5,'[1]NBA-Data-1980-2019'!$B$1:$B$16305&amp;'[1]NBA-Data-1980-2019'!$A$1:$A$16305,'[1]NBA-Data-1980-2019'!$F$1:$F$16305,"",0)</f>
        <v>16.5</v>
      </c>
      <c r="CO109" s="2" cm="1">
        <f t="array" ref="CO109">_xlfn.XLOOKUP($A109&amp;CO$5,'[1]NBA-Data-1980-2019'!$B$1:$B$16305&amp;'[1]NBA-Data-1980-2019'!$A$1:$A$16305,'[1]NBA-Data-1980-2019'!$F$1:$F$16305,"",0)</f>
        <v>16.100000000000001</v>
      </c>
      <c r="CP109" s="2" cm="1">
        <f t="array" ref="CP109">_xlfn.XLOOKUP($A109&amp;CP$5,'[1]NBA-Data-1980-2019'!$B$1:$B$16305&amp;'[1]NBA-Data-1980-2019'!$A$1:$A$16305,'[1]NBA-Data-1980-2019'!$F$1:$F$16305,"",0)</f>
        <v>12.9</v>
      </c>
      <c r="CQ109" s="2" t="str" cm="1">
        <f t="array" ref="CQ109">_xlfn.XLOOKUP($A109&amp;CQ$5,'[1]NBA-Data-1980-2019'!$B$1:$B$16305&amp;'[1]NBA-Data-1980-2019'!$A$1:$A$16305,'[1]NBA-Data-1980-2019'!$F$1:$F$16305,"",0)</f>
        <v/>
      </c>
      <c r="CR109" s="2" t="str" cm="1">
        <f t="array" ref="CR109">_xlfn.XLOOKUP($A109&amp;CR$5,'[1]NBA-Data-1980-2019'!$B$1:$B$16305&amp;'[1]NBA-Data-1980-2019'!$A$1:$A$16305,'[1]NBA-Data-1980-2019'!$F$1:$F$16305,"",0)</f>
        <v/>
      </c>
      <c r="CS109" s="2" t="str" cm="1">
        <f t="array" ref="CS109">_xlfn.XLOOKUP($A109&amp;CS$5,'[1]NBA-Data-1980-2019'!$B$1:$B$16305&amp;'[1]NBA-Data-1980-2019'!$A$1:$A$16305,'[1]NBA-Data-1980-2019'!$F$1:$F$16305,"",0)</f>
        <v/>
      </c>
      <c r="CU109" s="2" t="str">
        <f>_xlfn.XLOOKUP($A109,TEAMS!$G$1:$G$839,TEAMS!$H$1:$H$839,"",0)</f>
        <v>PF</v>
      </c>
      <c r="CV109" s="2" t="str">
        <f>_xlfn.XLOOKUP($CU109,DASHBOARD!$B$22:$B$27,DASHBOARD!$C$22:$C$27,"",0)</f>
        <v>FORWARD</v>
      </c>
      <c r="CY109" s="63">
        <f>SUMIFS('[1]NBA-Data-1980-2019'!$G$1:$G$16305,'[1]NBA-Data-1980-2019'!$B$1:$B$16305,$A109,'[1]NBA-Data-1980-2019'!$A$1:$A$16305,CY$9)</f>
        <v>0</v>
      </c>
      <c r="CZ109" s="63">
        <f>SUMIFS('[1]NBA-Data-1980-2019'!$G$1:$G$16305,'[1]NBA-Data-1980-2019'!$B$1:$B$16305,$A109,'[1]NBA-Data-1980-2019'!$A$1:$A$16305,CZ$9)</f>
        <v>0</v>
      </c>
      <c r="DA109" s="63">
        <f>SUMIFS('[1]NBA-Data-1980-2019'!$G$1:$G$16305,'[1]NBA-Data-1980-2019'!$B$1:$B$16305,$A109,'[1]NBA-Data-1980-2019'!$A$1:$A$16305,DA$9)</f>
        <v>0</v>
      </c>
      <c r="DB109" s="63">
        <f>SUMIFS('[1]NBA-Data-1980-2019'!$G$1:$G$16305,'[1]NBA-Data-1980-2019'!$B$1:$B$16305,$A109,'[1]NBA-Data-1980-2019'!$A$1:$A$16305,DB$9)</f>
        <v>0</v>
      </c>
      <c r="DC109" s="63">
        <f>SUMIFS('[1]NBA-Data-1980-2019'!$G$1:$G$16305,'[1]NBA-Data-1980-2019'!$B$1:$B$16305,$A109,'[1]NBA-Data-1980-2019'!$A$1:$A$16305,DC$9)</f>
        <v>0</v>
      </c>
      <c r="DD109" s="63">
        <f>SUMIFS('[1]NBA-Data-1980-2019'!$G$1:$G$16305,'[1]NBA-Data-1980-2019'!$B$1:$B$16305,$A109,'[1]NBA-Data-1980-2019'!$A$1:$A$16305,DD$9)</f>
        <v>0</v>
      </c>
      <c r="DE109" s="63">
        <f>SUMIFS('[1]NBA-Data-1980-2019'!$G$1:$G$16305,'[1]NBA-Data-1980-2019'!$B$1:$B$16305,$A109,'[1]NBA-Data-1980-2019'!$A$1:$A$16305,DE$9)</f>
        <v>0</v>
      </c>
      <c r="DF109" s="63">
        <f>SUMIFS('[1]NBA-Data-1980-2019'!$G$1:$G$16305,'[1]NBA-Data-1980-2019'!$B$1:$B$16305,$A109,'[1]NBA-Data-1980-2019'!$A$1:$A$16305,DF$9)</f>
        <v>0</v>
      </c>
      <c r="DG109" s="63">
        <f>SUMIFS('[1]NBA-Data-1980-2019'!$G$1:$G$16305,'[1]NBA-Data-1980-2019'!$B$1:$B$16305,$A109,'[1]NBA-Data-1980-2019'!$A$1:$A$16305,DG$9)</f>
        <v>0</v>
      </c>
      <c r="DH109" s="63">
        <f>SUMIFS('[1]NBA-Data-1980-2019'!$G$1:$G$16305,'[1]NBA-Data-1980-2019'!$B$1:$B$16305,$A109,'[1]NBA-Data-1980-2019'!$A$1:$A$16305,DH$9)</f>
        <v>0</v>
      </c>
      <c r="DI109" s="63">
        <f>SUMIFS('[1]NBA-Data-1980-2019'!$G$1:$G$16305,'[1]NBA-Data-1980-2019'!$B$1:$B$16305,$A109,'[1]NBA-Data-1980-2019'!$A$1:$A$16305,DI$9)</f>
        <v>0</v>
      </c>
      <c r="DJ109" s="63">
        <f>SUMIFS('[1]NBA-Data-1980-2019'!$G$1:$G$16305,'[1]NBA-Data-1980-2019'!$B$1:$B$16305,$A109,'[1]NBA-Data-1980-2019'!$A$1:$A$16305,DJ$9)</f>
        <v>0</v>
      </c>
      <c r="DK109" s="63">
        <f>SUMIFS('[1]NBA-Data-1980-2019'!$G$1:$G$16305,'[1]NBA-Data-1980-2019'!$B$1:$B$16305,$A109,'[1]NBA-Data-1980-2019'!$A$1:$A$16305,DK$9)</f>
        <v>0</v>
      </c>
      <c r="DL109" s="63">
        <f>SUMIFS('[1]NBA-Data-1980-2019'!$G$1:$G$16305,'[1]NBA-Data-1980-2019'!$B$1:$B$16305,$A109,'[1]NBA-Data-1980-2019'!$A$1:$A$16305,DL$9)</f>
        <v>0</v>
      </c>
      <c r="DM109" s="63">
        <f>SUMIFS('[1]NBA-Data-1980-2019'!$G$1:$G$16305,'[1]NBA-Data-1980-2019'!$B$1:$B$16305,$A109,'[1]NBA-Data-1980-2019'!$A$1:$A$16305,DM$9)</f>
        <v>0</v>
      </c>
      <c r="DN109" s="63">
        <f>SUMIFS('[1]NBA-Data-1980-2019'!$G$1:$G$16305,'[1]NBA-Data-1980-2019'!$B$1:$B$16305,$A109,'[1]NBA-Data-1980-2019'!$A$1:$A$16305,DN$9)</f>
        <v>0</v>
      </c>
      <c r="DO109" s="63">
        <f>SUMIFS('[1]NBA-Data-1980-2019'!$G$1:$G$16305,'[1]NBA-Data-1980-2019'!$B$1:$B$16305,$A109,'[1]NBA-Data-1980-2019'!$A$1:$A$16305,DO$9)</f>
        <v>0</v>
      </c>
      <c r="DP109" s="63">
        <f>SUMIFS('[1]NBA-Data-1980-2019'!$G$1:$G$16305,'[1]NBA-Data-1980-2019'!$B$1:$B$16305,$A109,'[1]NBA-Data-1980-2019'!$A$1:$A$16305,DP$9)</f>
        <v>0</v>
      </c>
      <c r="DQ109" s="63">
        <f>SUMIFS('[1]NBA-Data-1980-2019'!$G$1:$G$16305,'[1]NBA-Data-1980-2019'!$B$1:$B$16305,$A109,'[1]NBA-Data-1980-2019'!$A$1:$A$16305,DQ$9)</f>
        <v>0</v>
      </c>
      <c r="DR109" s="63">
        <f>SUMIFS('[1]NBA-Data-1980-2019'!$G$1:$G$16305,'[1]NBA-Data-1980-2019'!$B$1:$B$16305,$A109,'[1]NBA-Data-1980-2019'!$A$1:$A$16305,DR$9)</f>
        <v>0</v>
      </c>
      <c r="DS109" s="63">
        <f>SUMIFS('[1]NBA-Data-1980-2019'!$G$1:$G$16305,'[1]NBA-Data-1980-2019'!$B$1:$B$16305,$A109,'[1]NBA-Data-1980-2019'!$A$1:$A$16305,DS$9)</f>
        <v>0</v>
      </c>
      <c r="DT109" s="63">
        <f>SUMIFS('[1]NBA-Data-1980-2019'!$G$1:$G$16305,'[1]NBA-Data-1980-2019'!$B$1:$B$16305,$A109,'[1]NBA-Data-1980-2019'!$A$1:$A$16305,DT$9)</f>
        <v>0</v>
      </c>
      <c r="DU109" s="63">
        <f>SUMIFS('[1]NBA-Data-1980-2019'!$G$1:$G$16305,'[1]NBA-Data-1980-2019'!$B$1:$B$16305,$A109,'[1]NBA-Data-1980-2019'!$A$1:$A$16305,DU$9)</f>
        <v>850000</v>
      </c>
      <c r="DV109" s="63">
        <f>SUMIFS('[1]NBA-Data-1980-2019'!$G$1:$G$16305,'[1]NBA-Data-1980-2019'!$B$1:$B$16305,$A109,'[1]NBA-Data-1980-2019'!$A$1:$A$16305,DV$9)</f>
        <v>875500</v>
      </c>
      <c r="DW109" s="63">
        <f>SUMIFS('[1]NBA-Data-1980-2019'!$G$1:$G$16305,'[1]NBA-Data-1980-2019'!$B$1:$B$16305,$A109,'[1]NBA-Data-1980-2019'!$A$1:$A$16305,DW$9)</f>
        <v>915243</v>
      </c>
      <c r="DX109" s="63">
        <f>SUMIFS('[1]NBA-Data-1980-2019'!$G$1:$G$16305,'[1]NBA-Data-1980-2019'!$B$1:$B$16305,$A109,'[1]NBA-Data-1980-2019'!$A$1:$A$16305,DX$9)</f>
        <v>14300000</v>
      </c>
      <c r="DY109" s="63">
        <f>SUMIFS('[1]NBA-Data-1980-2019'!$G$1:$G$16305,'[1]NBA-Data-1980-2019'!$B$1:$B$16305,$A109,'[1]NBA-Data-1980-2019'!$A$1:$A$16305,DY$9)</f>
        <v>15330435</v>
      </c>
      <c r="DZ109" s="63">
        <f>SUMIFS('[1]NBA-Data-1980-2019'!$G$1:$G$16305,'[1]NBA-Data-1980-2019'!$B$1:$B$16305,$A109,'[1]NBA-Data-1980-2019'!$A$1:$A$16305,DZ$9)</f>
        <v>16400000</v>
      </c>
      <c r="EA109" s="63">
        <f>SUMIFS('[1]NBA-Data-1980-2019'!$G$1:$G$16305,'[1]NBA-Data-1980-2019'!$B$1:$B$16305,$A109,'[1]NBA-Data-1980-2019'!$A$1:$A$16305,EA$9)</f>
        <v>17469565</v>
      </c>
      <c r="EB109" s="63">
        <f>SUMIFS('[1]NBA-Data-1980-2019'!$G$1:$G$16305,'[1]NBA-Data-1980-2019'!$B$1:$B$16305,$A109,'[1]NBA-Data-1980-2019'!$A$1:$A$16305,EB$9)</f>
        <v>0</v>
      </c>
      <c r="EC109" s="63">
        <f>SUMIFS('[1]NBA-Data-1980-2019'!$G$1:$G$16305,'[1]NBA-Data-1980-2019'!$B$1:$B$16305,$A109,'[1]NBA-Data-1980-2019'!$A$1:$A$16305,EC$9)</f>
        <v>0</v>
      </c>
      <c r="ED109" s="63">
        <f>SUMIFS('[1]NBA-Data-1980-2019'!$G$1:$G$16305,'[1]NBA-Data-1980-2019'!$B$1:$B$16305,$A109,'[1]NBA-Data-1980-2019'!$A$1:$A$16305,ED$9)</f>
        <v>0</v>
      </c>
      <c r="EF109" s="1"/>
      <c r="EG109" s="1"/>
      <c r="EH109" s="2" t="s">
        <v>1273</v>
      </c>
      <c r="EJ109" s="1"/>
      <c r="EK109" s="1"/>
      <c r="EL109" s="1"/>
      <c r="EM109" s="1"/>
      <c r="EN109" s="1"/>
      <c r="EO109" s="58"/>
      <c r="EP109" s="1"/>
      <c r="EQ109" s="1"/>
      <c r="ER109" s="1"/>
      <c r="ES109" s="1"/>
      <c r="ET109" s="1"/>
      <c r="EU109" s="1"/>
      <c r="EV109" s="1"/>
      <c r="EW109" s="58"/>
      <c r="EX109" s="58"/>
      <c r="EY109" s="58"/>
      <c r="EZ109" s="1"/>
      <c r="FA109" s="1"/>
      <c r="FB109" s="58"/>
      <c r="FC109" s="58"/>
      <c r="FD109" s="58"/>
      <c r="FE109" s="58"/>
      <c r="FF109" s="58"/>
      <c r="FG109" s="58"/>
      <c r="FH109" s="58"/>
      <c r="FI109" s="1"/>
    </row>
    <row r="110" spans="1:165" x14ac:dyDescent="0.2">
      <c r="A110" s="2" t="s">
        <v>659</v>
      </c>
      <c r="B110" s="2" t="str" cm="1">
        <f t="array" ref="B110">_xlfn.XLOOKUP($A110&amp;B$5,'[1]NBA-Data-1980-2019'!$B$1:$B$16305&amp;'[1]NBA-Data-1980-2019'!$A$1:$A$16305,'[1]NBA-Data-1980-2019'!$D$1:$D$16305,"",0)</f>
        <v/>
      </c>
      <c r="C110" s="2" t="str" cm="1">
        <f t="array" ref="C110">_xlfn.XLOOKUP($A110&amp;C$5,'[1]NBA-Data-1980-2019'!$B$1:$B$16305&amp;'[1]NBA-Data-1980-2019'!$A$1:$A$16305,'[1]NBA-Data-1980-2019'!$D$1:$D$16305,"",0)</f>
        <v/>
      </c>
      <c r="D110" s="2" t="str" cm="1">
        <f t="array" ref="D110">_xlfn.XLOOKUP($A110&amp;D$5,'[1]NBA-Data-1980-2019'!$B$1:$B$16305&amp;'[1]NBA-Data-1980-2019'!$A$1:$A$16305,'[1]NBA-Data-1980-2019'!$D$1:$D$16305,"",0)</f>
        <v/>
      </c>
      <c r="E110" s="2" t="str" cm="1">
        <f t="array" ref="E110">_xlfn.XLOOKUP($A110&amp;E$5,'[1]NBA-Data-1980-2019'!$B$1:$B$16305&amp;'[1]NBA-Data-1980-2019'!$A$1:$A$16305,'[1]NBA-Data-1980-2019'!$D$1:$D$16305,"",0)</f>
        <v/>
      </c>
      <c r="F110" s="2" t="str" cm="1">
        <f t="array" ref="F110">_xlfn.XLOOKUP($A110&amp;F$5,'[1]NBA-Data-1980-2019'!$B$1:$B$16305&amp;'[1]NBA-Data-1980-2019'!$A$1:$A$16305,'[1]NBA-Data-1980-2019'!$D$1:$D$16305,"",0)</f>
        <v/>
      </c>
      <c r="G110" s="2" t="str" cm="1">
        <f t="array" ref="G110">_xlfn.XLOOKUP($A110&amp;G$5,'[1]NBA-Data-1980-2019'!$B$1:$B$16305&amp;'[1]NBA-Data-1980-2019'!$A$1:$A$16305,'[1]NBA-Data-1980-2019'!$D$1:$D$16305,"",0)</f>
        <v/>
      </c>
      <c r="H110" s="2" t="str" cm="1">
        <f t="array" ref="H110">_xlfn.XLOOKUP($A110&amp;H$5,'[1]NBA-Data-1980-2019'!$B$1:$B$16305&amp;'[1]NBA-Data-1980-2019'!$A$1:$A$16305,'[1]NBA-Data-1980-2019'!$D$1:$D$16305,"",0)</f>
        <v/>
      </c>
      <c r="I110" s="2" t="str" cm="1">
        <f t="array" ref="I110">_xlfn.XLOOKUP($A110&amp;I$5,'[1]NBA-Data-1980-2019'!$B$1:$B$16305&amp;'[1]NBA-Data-1980-2019'!$A$1:$A$16305,'[1]NBA-Data-1980-2019'!$D$1:$D$16305,"",0)</f>
        <v/>
      </c>
      <c r="J110" s="2" t="str" cm="1">
        <f t="array" ref="J110">_xlfn.XLOOKUP($A110&amp;J$5,'[1]NBA-Data-1980-2019'!$B$1:$B$16305&amp;'[1]NBA-Data-1980-2019'!$A$1:$A$16305,'[1]NBA-Data-1980-2019'!$D$1:$D$16305,"",0)</f>
        <v/>
      </c>
      <c r="K110" s="2" t="str" cm="1">
        <f t="array" ref="K110">_xlfn.XLOOKUP($A110&amp;K$5,'[1]NBA-Data-1980-2019'!$B$1:$B$16305&amp;'[1]NBA-Data-1980-2019'!$A$1:$A$16305,'[1]NBA-Data-1980-2019'!$D$1:$D$16305,"",0)</f>
        <v/>
      </c>
      <c r="L110" s="2" t="str" cm="1">
        <f t="array" ref="L110">_xlfn.XLOOKUP($A110&amp;L$5,'[1]NBA-Data-1980-2019'!$B$1:$B$16305&amp;'[1]NBA-Data-1980-2019'!$A$1:$A$16305,'[1]NBA-Data-1980-2019'!$D$1:$D$16305,"",0)</f>
        <v/>
      </c>
      <c r="M110" s="2" t="str" cm="1">
        <f t="array" ref="M110">_xlfn.XLOOKUP($A110&amp;M$5,'[1]NBA-Data-1980-2019'!$B$1:$B$16305&amp;'[1]NBA-Data-1980-2019'!$A$1:$A$16305,'[1]NBA-Data-1980-2019'!$D$1:$D$16305,"",0)</f>
        <v/>
      </c>
      <c r="N110" s="2" t="str" cm="1">
        <f t="array" ref="N110">_xlfn.XLOOKUP($A110&amp;N$5,'[1]NBA-Data-1980-2019'!$B$1:$B$16305&amp;'[1]NBA-Data-1980-2019'!$A$1:$A$16305,'[1]NBA-Data-1980-2019'!$D$1:$D$16305,"",0)</f>
        <v/>
      </c>
      <c r="O110" s="2" t="str" cm="1">
        <f t="array" ref="O110">_xlfn.XLOOKUP($A110&amp;O$5,'[1]NBA-Data-1980-2019'!$B$1:$B$16305&amp;'[1]NBA-Data-1980-2019'!$A$1:$A$16305,'[1]NBA-Data-1980-2019'!$D$1:$D$16305,"",0)</f>
        <v/>
      </c>
      <c r="P110" s="2" t="str" cm="1">
        <f t="array" ref="P110">_xlfn.XLOOKUP($A110&amp;P$5,'[1]NBA-Data-1980-2019'!$B$1:$B$16305&amp;'[1]NBA-Data-1980-2019'!$A$1:$A$16305,'[1]NBA-Data-1980-2019'!$D$1:$D$16305,"",0)</f>
        <v>ORL</v>
      </c>
      <c r="Q110" s="2" t="str" cm="1">
        <f t="array" ref="Q110">_xlfn.XLOOKUP($A110&amp;Q$5,'[1]NBA-Data-1980-2019'!$B$1:$B$16305&amp;'[1]NBA-Data-1980-2019'!$A$1:$A$16305,'[1]NBA-Data-1980-2019'!$D$1:$D$16305,"",0)</f>
        <v>ORL</v>
      </c>
      <c r="R110" s="2" t="str" cm="1">
        <f t="array" ref="R110">_xlfn.XLOOKUP($A110&amp;R$5,'[1]NBA-Data-1980-2019'!$B$1:$B$16305&amp;'[1]NBA-Data-1980-2019'!$A$1:$A$16305,'[1]NBA-Data-1980-2019'!$D$1:$D$16305,"",0)</f>
        <v>ORL</v>
      </c>
      <c r="S110" s="2" t="str" cm="1">
        <f t="array" ref="S110">_xlfn.XLOOKUP($A110&amp;S$5,'[1]NBA-Data-1980-2019'!$B$1:$B$16305&amp;'[1]NBA-Data-1980-2019'!$A$1:$A$16305,'[1]NBA-Data-1980-2019'!$D$1:$D$16305,"",0)</f>
        <v>ORL</v>
      </c>
      <c r="T110" s="2" t="str" cm="1">
        <f t="array" ref="T110">_xlfn.XLOOKUP($A110&amp;T$5,'[1]NBA-Data-1980-2019'!$B$1:$B$16305&amp;'[1]NBA-Data-1980-2019'!$A$1:$A$16305,'[1]NBA-Data-1980-2019'!$D$1:$D$16305,"",0)</f>
        <v>ORL</v>
      </c>
      <c r="U110" s="2" t="str" cm="1">
        <f t="array" ref="U110">_xlfn.XLOOKUP($A110&amp;U$5,'[1]NBA-Data-1980-2019'!$B$1:$B$16305&amp;'[1]NBA-Data-1980-2019'!$A$1:$A$16305,'[1]NBA-Data-1980-2019'!$D$1:$D$16305,"",0)</f>
        <v>ORL</v>
      </c>
      <c r="V110" s="2" t="str" cm="1">
        <f t="array" ref="V110">_xlfn.XLOOKUP($A110&amp;V$5,'[1]NBA-Data-1980-2019'!$B$1:$B$16305&amp;'[1]NBA-Data-1980-2019'!$A$1:$A$16305,'[1]NBA-Data-1980-2019'!$D$1:$D$16305,"",0)</f>
        <v>ORL</v>
      </c>
      <c r="W110" s="2" t="str" cm="1">
        <f t="array" ref="W110">_xlfn.XLOOKUP($A110&amp;W$5,'[1]NBA-Data-1980-2019'!$B$1:$B$16305&amp;'[1]NBA-Data-1980-2019'!$A$1:$A$16305,'[1]NBA-Data-1980-2019'!$D$1:$D$16305,"",0)</f>
        <v>ORL</v>
      </c>
      <c r="X110" s="2" t="str" cm="1">
        <f t="array" ref="X110">_xlfn.XLOOKUP($A110&amp;X$5,'[1]NBA-Data-1980-2019'!$B$1:$B$16305&amp;'[1]NBA-Data-1980-2019'!$A$1:$A$16305,'[1]NBA-Data-1980-2019'!$D$1:$D$16305,"",0)</f>
        <v>LAL</v>
      </c>
      <c r="Y110" s="2" t="str" cm="1">
        <f t="array" ref="Y110">_xlfn.XLOOKUP($A110&amp;Y$5,'[1]NBA-Data-1980-2019'!$B$1:$B$16305&amp;'[1]NBA-Data-1980-2019'!$A$1:$A$16305,'[1]NBA-Data-1980-2019'!$D$1:$D$16305,"",0)</f>
        <v>HOU</v>
      </c>
      <c r="Z110" s="2" t="str" cm="1">
        <f t="array" ref="Z110">_xlfn.XLOOKUP($A110&amp;Z$5,'[1]NBA-Data-1980-2019'!$B$1:$B$16305&amp;'[1]NBA-Data-1980-2019'!$A$1:$A$16305,'[1]NBA-Data-1980-2019'!$D$1:$D$16305,"",0)</f>
        <v>HOU</v>
      </c>
      <c r="AA110" s="2" t="str" cm="1">
        <f t="array" ref="AA110">_xlfn.XLOOKUP($A110&amp;AA$5,'[1]NBA-Data-1980-2019'!$B$1:$B$16305&amp;'[1]NBA-Data-1980-2019'!$A$1:$A$16305,'[1]NBA-Data-1980-2019'!$D$1:$D$16305,"",0)</f>
        <v>HOU</v>
      </c>
      <c r="AB110" s="2" t="str" cm="1">
        <f t="array" ref="AB110">_xlfn.XLOOKUP($A110&amp;AB$5,'[1]NBA-Data-1980-2019'!$B$1:$B$16305&amp;'[1]NBA-Data-1980-2019'!$A$1:$A$16305,'[1]NBA-Data-1980-2019'!$D$1:$D$16305,"",0)</f>
        <v>ATL</v>
      </c>
      <c r="AC110" s="2" t="str" cm="1">
        <f t="array" ref="AC110">_xlfn.XLOOKUP($A110&amp;AC$5,'[1]NBA-Data-1980-2019'!$B$1:$B$16305&amp;'[1]NBA-Data-1980-2019'!$A$1:$A$16305,'[1]NBA-Data-1980-2019'!$D$1:$D$16305,"",0)</f>
        <v>CHO</v>
      </c>
      <c r="AD110" s="2" t="str" cm="1">
        <f t="array" ref="AD110">_xlfn.XLOOKUP($A110&amp;AD$5,'[1]NBA-Data-1980-2019'!$B$1:$B$16305&amp;'[1]NBA-Data-1980-2019'!$A$1:$A$16305,'[1]NBA-Data-1980-2019'!$D$1:$D$16305,"",0)</f>
        <v>WAS</v>
      </c>
      <c r="AE110" s="2" t="str" cm="1">
        <f t="array" ref="AE110">_xlfn.XLOOKUP($A110&amp;AE$5,'[1]NBA-Data-1980-2019'!$B$1:$B$16305&amp;'[1]NBA-Data-1980-2019'!$A$1:$A$16305,'[1]NBA-Data-1980-2019'!$D$1:$D$16305,"",0)</f>
        <v/>
      </c>
      <c r="AF110" s="2" t="str" cm="1">
        <f t="array" ref="AF110">_xlfn.XLOOKUP($A110&amp;AF$5,'[1]NBA-Data-1980-2019'!$B$1:$B$16305&amp;'[1]NBA-Data-1980-2019'!$A$1:$A$16305,'[1]NBA-Data-1980-2019'!$D$1:$D$16305,"",0)</f>
        <v/>
      </c>
      <c r="AG110" s="2" t="str" cm="1">
        <f t="array" ref="AG110">_xlfn.XLOOKUP($A110&amp;AG$5,'[1]NBA-Data-1980-2019'!$B$1:$B$16305&amp;'[1]NBA-Data-1980-2019'!$A$1:$A$16305,'[1]NBA-Data-1980-2019'!$D$1:$D$16305,"",0)</f>
        <v/>
      </c>
      <c r="AH110" s="2" t="str" cm="1">
        <f t="array" ref="AH110">_xlfn.XLOOKUP($A110&amp;AH$5,'[1]NBA-Data-1980-2019'!$B$1:$B$16305&amp;'[1]NBA-Data-1980-2019'!$A$1:$A$16305,'[1]NBA-Data-1980-2019'!$H$1:$H$16305,"",0)</f>
        <v/>
      </c>
      <c r="AI110" s="2" t="str" cm="1">
        <f t="array" ref="AI110">_xlfn.XLOOKUP($A110&amp;AI$5,'[1]NBA-Data-1980-2019'!$B$1:$B$16305&amp;'[1]NBA-Data-1980-2019'!$A$1:$A$16305,'[1]NBA-Data-1980-2019'!$H$1:$H$16305,"",0)</f>
        <v/>
      </c>
      <c r="AJ110" s="2" t="str" cm="1">
        <f t="array" ref="AJ110">_xlfn.XLOOKUP($A110&amp;AJ$5,'[1]NBA-Data-1980-2019'!$B$1:$B$16305&amp;'[1]NBA-Data-1980-2019'!$A$1:$A$16305,'[1]NBA-Data-1980-2019'!$H$1:$H$16305,"",0)</f>
        <v/>
      </c>
      <c r="AK110" s="2" t="str" cm="1">
        <f t="array" ref="AK110">_xlfn.XLOOKUP($A110&amp;AK$5,'[1]NBA-Data-1980-2019'!$B$1:$B$16305&amp;'[1]NBA-Data-1980-2019'!$A$1:$A$16305,'[1]NBA-Data-1980-2019'!$H$1:$H$16305,"",0)</f>
        <v/>
      </c>
      <c r="AL110" s="2" t="str" cm="1">
        <f t="array" ref="AL110">_xlfn.XLOOKUP($A110&amp;AL$5,'[1]NBA-Data-1980-2019'!$B$1:$B$16305&amp;'[1]NBA-Data-1980-2019'!$A$1:$A$16305,'[1]NBA-Data-1980-2019'!$H$1:$H$16305,"",0)</f>
        <v/>
      </c>
      <c r="AM110" s="2" t="str" cm="1">
        <f t="array" ref="AM110">_xlfn.XLOOKUP($A110&amp;AM$5,'[1]NBA-Data-1980-2019'!$B$1:$B$16305&amp;'[1]NBA-Data-1980-2019'!$A$1:$A$16305,'[1]NBA-Data-1980-2019'!$H$1:$H$16305,"",0)</f>
        <v/>
      </c>
      <c r="AN110" s="2" t="str" cm="1">
        <f t="array" ref="AN110">_xlfn.XLOOKUP($A110&amp;AN$5,'[1]NBA-Data-1980-2019'!$B$1:$B$16305&amp;'[1]NBA-Data-1980-2019'!$A$1:$A$16305,'[1]NBA-Data-1980-2019'!$H$1:$H$16305,"",0)</f>
        <v/>
      </c>
      <c r="AO110" s="2" t="str" cm="1">
        <f t="array" ref="AO110">_xlfn.XLOOKUP($A110&amp;AO$5,'[1]NBA-Data-1980-2019'!$B$1:$B$16305&amp;'[1]NBA-Data-1980-2019'!$A$1:$A$16305,'[1]NBA-Data-1980-2019'!$H$1:$H$16305,"",0)</f>
        <v/>
      </c>
      <c r="AP110" s="2" t="str" cm="1">
        <f t="array" ref="AP110">_xlfn.XLOOKUP($A110&amp;AP$5,'[1]NBA-Data-1980-2019'!$B$1:$B$16305&amp;'[1]NBA-Data-1980-2019'!$A$1:$A$16305,'[1]NBA-Data-1980-2019'!$H$1:$H$16305,"",0)</f>
        <v/>
      </c>
      <c r="AQ110" s="2" t="str" cm="1">
        <f t="array" ref="AQ110">_xlfn.XLOOKUP($A110&amp;AQ$5,'[1]NBA-Data-1980-2019'!$B$1:$B$16305&amp;'[1]NBA-Data-1980-2019'!$A$1:$A$16305,'[1]NBA-Data-1980-2019'!$H$1:$H$16305,"",0)</f>
        <v/>
      </c>
      <c r="AR110" s="2" t="str" cm="1">
        <f t="array" ref="AR110">_xlfn.XLOOKUP($A110&amp;AR$5,'[1]NBA-Data-1980-2019'!$B$1:$B$16305&amp;'[1]NBA-Data-1980-2019'!$A$1:$A$16305,'[1]NBA-Data-1980-2019'!$H$1:$H$16305,"",0)</f>
        <v/>
      </c>
      <c r="AS110" s="2" t="str" cm="1">
        <f t="array" ref="AS110">_xlfn.XLOOKUP($A110&amp;AS$5,'[1]NBA-Data-1980-2019'!$B$1:$B$16305&amp;'[1]NBA-Data-1980-2019'!$A$1:$A$16305,'[1]NBA-Data-1980-2019'!$H$1:$H$16305,"",0)</f>
        <v/>
      </c>
      <c r="AT110" s="2" t="str" cm="1">
        <f t="array" ref="AT110">_xlfn.XLOOKUP($A110&amp;AT$5,'[1]NBA-Data-1980-2019'!$B$1:$B$16305&amp;'[1]NBA-Data-1980-2019'!$A$1:$A$16305,'[1]NBA-Data-1980-2019'!$H$1:$H$16305,"",0)</f>
        <v/>
      </c>
      <c r="AU110" s="2" t="str" cm="1">
        <f t="array" ref="AU110">_xlfn.XLOOKUP($A110&amp;AU$5,'[1]NBA-Data-1980-2019'!$B$1:$B$16305&amp;'[1]NBA-Data-1980-2019'!$A$1:$A$16305,'[1]NBA-Data-1980-2019'!$H$1:$H$16305,"",0)</f>
        <v/>
      </c>
      <c r="AV110" s="2" cm="1">
        <f t="array" ref="AV110">_xlfn.XLOOKUP($A110&amp;AV$5,'[1]NBA-Data-1980-2019'!$B$1:$B$16305&amp;'[1]NBA-Data-1980-2019'!$A$1:$A$16305,'[1]NBA-Data-1980-2019'!$H$1:$H$16305,"",0)</f>
        <v>2673.2000000000003</v>
      </c>
      <c r="AW110" s="2" cm="1">
        <f t="array" ref="AW110">_xlfn.XLOOKUP($A110&amp;AW$5,'[1]NBA-Data-1980-2019'!$B$1:$B$16305&amp;'[1]NBA-Data-1980-2019'!$A$1:$A$16305,'[1]NBA-Data-1980-2019'!$H$1:$H$16305,"",0)</f>
        <v>3017.6</v>
      </c>
      <c r="AX110" s="2" cm="1">
        <f t="array" ref="AX110">_xlfn.XLOOKUP($A110&amp;AX$5,'[1]NBA-Data-1980-2019'!$B$1:$B$16305&amp;'[1]NBA-Data-1980-2019'!$A$1:$A$16305,'[1]NBA-Data-1980-2019'!$H$1:$H$16305,"",0)</f>
        <v>3025.7999999999997</v>
      </c>
      <c r="AY110" s="2" cm="1">
        <f t="array" ref="AY110">_xlfn.XLOOKUP($A110&amp;AY$5,'[1]NBA-Data-1980-2019'!$B$1:$B$16305&amp;'[1]NBA-Data-1980-2019'!$A$1:$A$16305,'[1]NBA-Data-1980-2019'!$H$1:$H$16305,"",0)</f>
        <v>3091.4</v>
      </c>
      <c r="AZ110" s="2" cm="1">
        <f t="array" ref="AZ110">_xlfn.XLOOKUP($A110&amp;AZ$5,'[1]NBA-Data-1980-2019'!$B$1:$B$16305&amp;'[1]NBA-Data-1980-2019'!$A$1:$A$16305,'[1]NBA-Data-1980-2019'!$H$1:$H$16305,"",0)</f>
        <v>2820.3</v>
      </c>
      <c r="BA110" s="2" cm="1">
        <f t="array" ref="BA110">_xlfn.XLOOKUP($A110&amp;BA$5,'[1]NBA-Data-1980-2019'!$B$1:$B$16305&amp;'[1]NBA-Data-1980-2019'!$A$1:$A$16305,'[1]NBA-Data-1980-2019'!$H$1:$H$16305,"",0)</f>
        <v>2845.4</v>
      </c>
      <c r="BB110" s="2" cm="1">
        <f t="array" ref="BB110">_xlfn.XLOOKUP($A110&amp;BB$5,'[1]NBA-Data-1980-2019'!$B$1:$B$16305&amp;'[1]NBA-Data-1980-2019'!$A$1:$A$16305,'[1]NBA-Data-1980-2019'!$H$1:$H$16305,"",0)</f>
        <v>2932.8</v>
      </c>
      <c r="BC110" s="2" cm="1">
        <f t="array" ref="BC110">_xlfn.XLOOKUP($A110&amp;BC$5,'[1]NBA-Data-1980-2019'!$B$1:$B$16305&amp;'[1]NBA-Data-1980-2019'!$A$1:$A$16305,'[1]NBA-Data-1980-2019'!$H$1:$H$16305,"",0)</f>
        <v>2068.1999999999998</v>
      </c>
      <c r="BD110" s="2" cm="1">
        <f t="array" ref="BD110">_xlfn.XLOOKUP($A110&amp;BD$5,'[1]NBA-Data-1980-2019'!$B$1:$B$16305&amp;'[1]NBA-Data-1980-2019'!$A$1:$A$16305,'[1]NBA-Data-1980-2019'!$H$1:$H$16305,"",0)</f>
        <v>2720.7999999999997</v>
      </c>
      <c r="BE110" s="2" cm="1">
        <f t="array" ref="BE110">_xlfn.XLOOKUP($A110&amp;BE$5,'[1]NBA-Data-1980-2019'!$B$1:$B$16305&amp;'[1]NBA-Data-1980-2019'!$A$1:$A$16305,'[1]NBA-Data-1980-2019'!$H$1:$H$16305,"",0)</f>
        <v>2392.7000000000003</v>
      </c>
      <c r="BF110" s="2" cm="1">
        <f t="array" ref="BF110">_xlfn.XLOOKUP($A110&amp;BF$5,'[1]NBA-Data-1980-2019'!$B$1:$B$16305&amp;'[1]NBA-Data-1980-2019'!$A$1:$A$16305,'[1]NBA-Data-1980-2019'!$H$1:$H$16305,"",0)</f>
        <v>1221.8</v>
      </c>
      <c r="BG110" s="2" cm="1">
        <f t="array" ref="BG110">_xlfn.XLOOKUP($A110&amp;BG$5,'[1]NBA-Data-1980-2019'!$B$1:$B$16305&amp;'[1]NBA-Data-1980-2019'!$A$1:$A$16305,'[1]NBA-Data-1980-2019'!$H$1:$H$16305,"",0)</f>
        <v>2279.1</v>
      </c>
      <c r="BH110" s="2" cm="1">
        <f t="array" ref="BH110">_xlfn.XLOOKUP($A110&amp;BH$5,'[1]NBA-Data-1980-2019'!$B$1:$B$16305&amp;'[1]NBA-Data-1980-2019'!$A$1:$A$16305,'[1]NBA-Data-1980-2019'!$H$1:$H$16305,"",0)</f>
        <v>2197.7999999999997</v>
      </c>
      <c r="BI110" s="2" cm="1">
        <f t="array" ref="BI110">_xlfn.XLOOKUP($A110&amp;BI$5,'[1]NBA-Data-1980-2019'!$B$1:$B$16305&amp;'[1]NBA-Data-1980-2019'!$A$1:$A$16305,'[1]NBA-Data-1980-2019'!$H$1:$H$16305,"",0)</f>
        <v>2462.4</v>
      </c>
      <c r="BJ110" s="2" cm="1">
        <f t="array" ref="BJ110">_xlfn.XLOOKUP($A110&amp;BJ$5,'[1]NBA-Data-1980-2019'!$B$1:$B$16305&amp;'[1]NBA-Data-1980-2019'!$A$1:$A$16305,'[1]NBA-Data-1980-2019'!$H$1:$H$16305,"",0)</f>
        <v>230.4</v>
      </c>
      <c r="BK110" s="2" t="str" cm="1">
        <f t="array" ref="BK110">_xlfn.XLOOKUP($A110&amp;BK$5,'[1]NBA-Data-1980-2019'!$B$1:$B$16305&amp;'[1]NBA-Data-1980-2019'!$A$1:$A$16305,'[1]NBA-Data-1980-2019'!$H$1:$H$16305,"",0)</f>
        <v/>
      </c>
      <c r="BL110" s="2" t="str" cm="1">
        <f t="array" ref="BL110">_xlfn.XLOOKUP($A110&amp;BL$5,'[1]NBA-Data-1980-2019'!$B$1:$B$16305&amp;'[1]NBA-Data-1980-2019'!$A$1:$A$16305,'[1]NBA-Data-1980-2019'!$H$1:$H$16305,"",0)</f>
        <v/>
      </c>
      <c r="BM110" s="2" t="str" cm="1">
        <f t="array" ref="BM110">_xlfn.XLOOKUP($A110&amp;BM$5,'[1]NBA-Data-1980-2019'!$B$1:$B$16305&amp;'[1]NBA-Data-1980-2019'!$A$1:$A$16305,'[1]NBA-Data-1980-2019'!$H$1:$H$16305,"",0)</f>
        <v/>
      </c>
      <c r="BN110" s="2" t="str" cm="1">
        <f t="array" ref="BN110">_xlfn.XLOOKUP($A110&amp;BN$5,'[1]NBA-Data-1980-2019'!$B$1:$B$16305&amp;'[1]NBA-Data-1980-2019'!$A$1:$A$16305,'[1]NBA-Data-1980-2019'!$F$1:$F$16305,"",0)</f>
        <v/>
      </c>
      <c r="BO110" s="2" t="str" cm="1">
        <f t="array" ref="BO110">_xlfn.XLOOKUP($A110&amp;BO$5,'[1]NBA-Data-1980-2019'!$B$1:$B$16305&amp;'[1]NBA-Data-1980-2019'!$A$1:$A$16305,'[1]NBA-Data-1980-2019'!$F$1:$F$16305,"",0)</f>
        <v/>
      </c>
      <c r="BP110" s="2" t="str" cm="1">
        <f t="array" ref="BP110">_xlfn.XLOOKUP($A110&amp;BP$5,'[1]NBA-Data-1980-2019'!$B$1:$B$16305&amp;'[1]NBA-Data-1980-2019'!$A$1:$A$16305,'[1]NBA-Data-1980-2019'!$F$1:$F$16305,"",0)</f>
        <v/>
      </c>
      <c r="BQ110" s="2" t="str" cm="1">
        <f t="array" ref="BQ110">_xlfn.XLOOKUP($A110&amp;BQ$5,'[1]NBA-Data-1980-2019'!$B$1:$B$16305&amp;'[1]NBA-Data-1980-2019'!$A$1:$A$16305,'[1]NBA-Data-1980-2019'!$F$1:$F$16305,"",0)</f>
        <v/>
      </c>
      <c r="BR110" s="2" t="str" cm="1">
        <f t="array" ref="BR110">_xlfn.XLOOKUP($A110&amp;BR$5,'[1]NBA-Data-1980-2019'!$B$1:$B$16305&amp;'[1]NBA-Data-1980-2019'!$A$1:$A$16305,'[1]NBA-Data-1980-2019'!$F$1:$F$16305,"",0)</f>
        <v/>
      </c>
      <c r="BS110" s="2" t="str" cm="1">
        <f t="array" ref="BS110">_xlfn.XLOOKUP($A110&amp;BS$5,'[1]NBA-Data-1980-2019'!$B$1:$B$16305&amp;'[1]NBA-Data-1980-2019'!$A$1:$A$16305,'[1]NBA-Data-1980-2019'!$F$1:$F$16305,"",0)</f>
        <v/>
      </c>
      <c r="BT110" s="2" t="str" cm="1">
        <f t="array" ref="BT110">_xlfn.XLOOKUP($A110&amp;BT$5,'[1]NBA-Data-1980-2019'!$B$1:$B$16305&amp;'[1]NBA-Data-1980-2019'!$A$1:$A$16305,'[1]NBA-Data-1980-2019'!$F$1:$F$16305,"",0)</f>
        <v/>
      </c>
      <c r="BU110" s="2" t="str" cm="1">
        <f t="array" ref="BU110">_xlfn.XLOOKUP($A110&amp;BU$5,'[1]NBA-Data-1980-2019'!$B$1:$B$16305&amp;'[1]NBA-Data-1980-2019'!$A$1:$A$16305,'[1]NBA-Data-1980-2019'!$F$1:$F$16305,"",0)</f>
        <v/>
      </c>
      <c r="BV110" s="2" t="str" cm="1">
        <f t="array" ref="BV110">_xlfn.XLOOKUP($A110&amp;BV$5,'[1]NBA-Data-1980-2019'!$B$1:$B$16305&amp;'[1]NBA-Data-1980-2019'!$A$1:$A$16305,'[1]NBA-Data-1980-2019'!$F$1:$F$16305,"",0)</f>
        <v/>
      </c>
      <c r="BW110" s="2" t="str" cm="1">
        <f t="array" ref="BW110">_xlfn.XLOOKUP($A110&amp;BW$5,'[1]NBA-Data-1980-2019'!$B$1:$B$16305&amp;'[1]NBA-Data-1980-2019'!$A$1:$A$16305,'[1]NBA-Data-1980-2019'!$F$1:$F$16305,"",0)</f>
        <v/>
      </c>
      <c r="BX110" s="2" t="str" cm="1">
        <f t="array" ref="BX110">_xlfn.XLOOKUP($A110&amp;BX$5,'[1]NBA-Data-1980-2019'!$B$1:$B$16305&amp;'[1]NBA-Data-1980-2019'!$A$1:$A$16305,'[1]NBA-Data-1980-2019'!$F$1:$F$16305,"",0)</f>
        <v/>
      </c>
      <c r="BY110" s="2" t="str" cm="1">
        <f t="array" ref="BY110">_xlfn.XLOOKUP($A110&amp;BY$5,'[1]NBA-Data-1980-2019'!$B$1:$B$16305&amp;'[1]NBA-Data-1980-2019'!$A$1:$A$16305,'[1]NBA-Data-1980-2019'!$F$1:$F$16305,"",0)</f>
        <v/>
      </c>
      <c r="BZ110" s="2" t="str" cm="1">
        <f t="array" ref="BZ110">_xlfn.XLOOKUP($A110&amp;BZ$5,'[1]NBA-Data-1980-2019'!$B$1:$B$16305&amp;'[1]NBA-Data-1980-2019'!$A$1:$A$16305,'[1]NBA-Data-1980-2019'!$F$1:$F$16305,"",0)</f>
        <v/>
      </c>
      <c r="CA110" s="2" t="str" cm="1">
        <f t="array" ref="CA110">_xlfn.XLOOKUP($A110&amp;CA$5,'[1]NBA-Data-1980-2019'!$B$1:$B$16305&amp;'[1]NBA-Data-1980-2019'!$A$1:$A$16305,'[1]NBA-Data-1980-2019'!$F$1:$F$16305,"",0)</f>
        <v/>
      </c>
      <c r="CB110" s="2" cm="1">
        <f t="array" ref="CB110">_xlfn.XLOOKUP($A110&amp;CB$5,'[1]NBA-Data-1980-2019'!$B$1:$B$16305&amp;'[1]NBA-Data-1980-2019'!$A$1:$A$16305,'[1]NBA-Data-1980-2019'!$F$1:$F$16305,"",0)</f>
        <v>17.2</v>
      </c>
      <c r="CC110" s="2" cm="1">
        <f t="array" ref="CC110">_xlfn.XLOOKUP($A110&amp;CC$5,'[1]NBA-Data-1980-2019'!$B$1:$B$16305&amp;'[1]NBA-Data-1980-2019'!$A$1:$A$16305,'[1]NBA-Data-1980-2019'!$F$1:$F$16305,"",0)</f>
        <v>19.3</v>
      </c>
      <c r="CD110" s="2" cm="1">
        <f t="array" ref="CD110">_xlfn.XLOOKUP($A110&amp;CD$5,'[1]NBA-Data-1980-2019'!$B$1:$B$16305&amp;'[1]NBA-Data-1980-2019'!$A$1:$A$16305,'[1]NBA-Data-1980-2019'!$F$1:$F$16305,"",0)</f>
        <v>21.1</v>
      </c>
      <c r="CE110" s="2" cm="1">
        <f t="array" ref="CE110">_xlfn.XLOOKUP($A110&amp;CE$5,'[1]NBA-Data-1980-2019'!$B$1:$B$16305&amp;'[1]NBA-Data-1980-2019'!$A$1:$A$16305,'[1]NBA-Data-1980-2019'!$F$1:$F$16305,"",0)</f>
        <v>22.9</v>
      </c>
      <c r="CF110" s="2" cm="1">
        <f t="array" ref="CF110">_xlfn.XLOOKUP($A110&amp;CF$5,'[1]NBA-Data-1980-2019'!$B$1:$B$16305&amp;'[1]NBA-Data-1980-2019'!$A$1:$A$16305,'[1]NBA-Data-1980-2019'!$F$1:$F$16305,"",0)</f>
        <v>25.4</v>
      </c>
      <c r="CG110" s="2" cm="1">
        <f t="array" ref="CG110">_xlfn.XLOOKUP($A110&amp;CG$5,'[1]NBA-Data-1980-2019'!$B$1:$B$16305&amp;'[1]NBA-Data-1980-2019'!$A$1:$A$16305,'[1]NBA-Data-1980-2019'!$F$1:$F$16305,"",0)</f>
        <v>24</v>
      </c>
      <c r="CH110" s="2" cm="1">
        <f t="array" ref="CH110">_xlfn.XLOOKUP($A110&amp;CH$5,'[1]NBA-Data-1980-2019'!$B$1:$B$16305&amp;'[1]NBA-Data-1980-2019'!$A$1:$A$16305,'[1]NBA-Data-1980-2019'!$F$1:$F$16305,"",0)</f>
        <v>26.1</v>
      </c>
      <c r="CI110" s="2" cm="1">
        <f t="array" ref="CI110">_xlfn.XLOOKUP($A110&amp;CI$5,'[1]NBA-Data-1980-2019'!$B$1:$B$16305&amp;'[1]NBA-Data-1980-2019'!$A$1:$A$16305,'[1]NBA-Data-1980-2019'!$F$1:$F$16305,"",0)</f>
        <v>24.2</v>
      </c>
      <c r="CJ110" s="2" cm="1">
        <f t="array" ref="CJ110">_xlfn.XLOOKUP($A110&amp;CJ$5,'[1]NBA-Data-1980-2019'!$B$1:$B$16305&amp;'[1]NBA-Data-1980-2019'!$A$1:$A$16305,'[1]NBA-Data-1980-2019'!$F$1:$F$16305,"",0)</f>
        <v>19.399999999999999</v>
      </c>
      <c r="CK110" s="2" cm="1">
        <f t="array" ref="CK110">_xlfn.XLOOKUP($A110&amp;CK$5,'[1]NBA-Data-1980-2019'!$B$1:$B$16305&amp;'[1]NBA-Data-1980-2019'!$A$1:$A$16305,'[1]NBA-Data-1980-2019'!$F$1:$F$16305,"",0)</f>
        <v>21.3</v>
      </c>
      <c r="CL110" s="2" cm="1">
        <f t="array" ref="CL110">_xlfn.XLOOKUP($A110&amp;CL$5,'[1]NBA-Data-1980-2019'!$B$1:$B$16305&amp;'[1]NBA-Data-1980-2019'!$A$1:$A$16305,'[1]NBA-Data-1980-2019'!$F$1:$F$16305,"",0)</f>
        <v>19.2</v>
      </c>
      <c r="CM110" s="2" cm="1">
        <f t="array" ref="CM110">_xlfn.XLOOKUP($A110&amp;CM$5,'[1]NBA-Data-1980-2019'!$B$1:$B$16305&amp;'[1]NBA-Data-1980-2019'!$A$1:$A$16305,'[1]NBA-Data-1980-2019'!$F$1:$F$16305,"",0)</f>
        <v>18.899999999999999</v>
      </c>
      <c r="CN110" s="2" cm="1">
        <f t="array" ref="CN110">_xlfn.XLOOKUP($A110&amp;CN$5,'[1]NBA-Data-1980-2019'!$B$1:$B$16305&amp;'[1]NBA-Data-1980-2019'!$A$1:$A$16305,'[1]NBA-Data-1980-2019'!$F$1:$F$16305,"",0)</f>
        <v>20.8</v>
      </c>
      <c r="CO110" s="2" cm="1">
        <f t="array" ref="CO110">_xlfn.XLOOKUP($A110&amp;CO$5,'[1]NBA-Data-1980-2019'!$B$1:$B$16305&amp;'[1]NBA-Data-1980-2019'!$A$1:$A$16305,'[1]NBA-Data-1980-2019'!$F$1:$F$16305,"",0)</f>
        <v>20.5</v>
      </c>
      <c r="CP110" s="2" cm="1">
        <f t="array" ref="CP110">_xlfn.XLOOKUP($A110&amp;CP$5,'[1]NBA-Data-1980-2019'!$B$1:$B$16305&amp;'[1]NBA-Data-1980-2019'!$A$1:$A$16305,'[1]NBA-Data-1980-2019'!$F$1:$F$16305,"",0)</f>
        <v>17.399999999999999</v>
      </c>
      <c r="CQ110" s="2" t="str" cm="1">
        <f t="array" ref="CQ110">_xlfn.XLOOKUP($A110&amp;CQ$5,'[1]NBA-Data-1980-2019'!$B$1:$B$16305&amp;'[1]NBA-Data-1980-2019'!$A$1:$A$16305,'[1]NBA-Data-1980-2019'!$F$1:$F$16305,"",0)</f>
        <v/>
      </c>
      <c r="CR110" s="2" t="str" cm="1">
        <f t="array" ref="CR110">_xlfn.XLOOKUP($A110&amp;CR$5,'[1]NBA-Data-1980-2019'!$B$1:$B$16305&amp;'[1]NBA-Data-1980-2019'!$A$1:$A$16305,'[1]NBA-Data-1980-2019'!$F$1:$F$16305,"",0)</f>
        <v/>
      </c>
      <c r="CS110" s="2" t="str" cm="1">
        <f t="array" ref="CS110">_xlfn.XLOOKUP($A110&amp;CS$5,'[1]NBA-Data-1980-2019'!$B$1:$B$16305&amp;'[1]NBA-Data-1980-2019'!$A$1:$A$16305,'[1]NBA-Data-1980-2019'!$F$1:$F$16305,"",0)</f>
        <v/>
      </c>
      <c r="CU110" s="2" t="str">
        <f>_xlfn.XLOOKUP($A110,TEAMS!$G$1:$G$839,TEAMS!$H$1:$H$839,"",0)</f>
        <v>C</v>
      </c>
      <c r="CV110" s="2" t="str">
        <f>_xlfn.XLOOKUP($CU110,DASHBOARD!$B$22:$B$27,DASHBOARD!$C$22:$C$27,"",0)</f>
        <v>CENTER</v>
      </c>
      <c r="CY110" s="63">
        <f>SUMIFS('[1]NBA-Data-1980-2019'!$G$1:$G$16305,'[1]NBA-Data-1980-2019'!$B$1:$B$16305,$A110,'[1]NBA-Data-1980-2019'!$A$1:$A$16305,CY$9)</f>
        <v>0</v>
      </c>
      <c r="CZ110" s="63">
        <f>SUMIFS('[1]NBA-Data-1980-2019'!$G$1:$G$16305,'[1]NBA-Data-1980-2019'!$B$1:$B$16305,$A110,'[1]NBA-Data-1980-2019'!$A$1:$A$16305,CZ$9)</f>
        <v>0</v>
      </c>
      <c r="DA110" s="63">
        <f>SUMIFS('[1]NBA-Data-1980-2019'!$G$1:$G$16305,'[1]NBA-Data-1980-2019'!$B$1:$B$16305,$A110,'[1]NBA-Data-1980-2019'!$A$1:$A$16305,DA$9)</f>
        <v>0</v>
      </c>
      <c r="DB110" s="63">
        <f>SUMIFS('[1]NBA-Data-1980-2019'!$G$1:$G$16305,'[1]NBA-Data-1980-2019'!$B$1:$B$16305,$A110,'[1]NBA-Data-1980-2019'!$A$1:$A$16305,DB$9)</f>
        <v>0</v>
      </c>
      <c r="DC110" s="63">
        <f>SUMIFS('[1]NBA-Data-1980-2019'!$G$1:$G$16305,'[1]NBA-Data-1980-2019'!$B$1:$B$16305,$A110,'[1]NBA-Data-1980-2019'!$A$1:$A$16305,DC$9)</f>
        <v>0</v>
      </c>
      <c r="DD110" s="63">
        <f>SUMIFS('[1]NBA-Data-1980-2019'!$G$1:$G$16305,'[1]NBA-Data-1980-2019'!$B$1:$B$16305,$A110,'[1]NBA-Data-1980-2019'!$A$1:$A$16305,DD$9)</f>
        <v>0</v>
      </c>
      <c r="DE110" s="63">
        <f>SUMIFS('[1]NBA-Data-1980-2019'!$G$1:$G$16305,'[1]NBA-Data-1980-2019'!$B$1:$B$16305,$A110,'[1]NBA-Data-1980-2019'!$A$1:$A$16305,DE$9)</f>
        <v>0</v>
      </c>
      <c r="DF110" s="63">
        <f>SUMIFS('[1]NBA-Data-1980-2019'!$G$1:$G$16305,'[1]NBA-Data-1980-2019'!$B$1:$B$16305,$A110,'[1]NBA-Data-1980-2019'!$A$1:$A$16305,DF$9)</f>
        <v>0</v>
      </c>
      <c r="DG110" s="63">
        <f>SUMIFS('[1]NBA-Data-1980-2019'!$G$1:$G$16305,'[1]NBA-Data-1980-2019'!$B$1:$B$16305,$A110,'[1]NBA-Data-1980-2019'!$A$1:$A$16305,DG$9)</f>
        <v>0</v>
      </c>
      <c r="DH110" s="63">
        <f>SUMIFS('[1]NBA-Data-1980-2019'!$G$1:$G$16305,'[1]NBA-Data-1980-2019'!$B$1:$B$16305,$A110,'[1]NBA-Data-1980-2019'!$A$1:$A$16305,DH$9)</f>
        <v>0</v>
      </c>
      <c r="DI110" s="63">
        <f>SUMIFS('[1]NBA-Data-1980-2019'!$G$1:$G$16305,'[1]NBA-Data-1980-2019'!$B$1:$B$16305,$A110,'[1]NBA-Data-1980-2019'!$A$1:$A$16305,DI$9)</f>
        <v>0</v>
      </c>
      <c r="DJ110" s="63">
        <f>SUMIFS('[1]NBA-Data-1980-2019'!$G$1:$G$16305,'[1]NBA-Data-1980-2019'!$B$1:$B$16305,$A110,'[1]NBA-Data-1980-2019'!$A$1:$A$16305,DJ$9)</f>
        <v>0</v>
      </c>
      <c r="DK110" s="63">
        <f>SUMIFS('[1]NBA-Data-1980-2019'!$G$1:$G$16305,'[1]NBA-Data-1980-2019'!$B$1:$B$16305,$A110,'[1]NBA-Data-1980-2019'!$A$1:$A$16305,DK$9)</f>
        <v>0</v>
      </c>
      <c r="DL110" s="63">
        <f>SUMIFS('[1]NBA-Data-1980-2019'!$G$1:$G$16305,'[1]NBA-Data-1980-2019'!$B$1:$B$16305,$A110,'[1]NBA-Data-1980-2019'!$A$1:$A$16305,DL$9)</f>
        <v>0</v>
      </c>
      <c r="DM110" s="63">
        <f>SUMIFS('[1]NBA-Data-1980-2019'!$G$1:$G$16305,'[1]NBA-Data-1980-2019'!$B$1:$B$16305,$A110,'[1]NBA-Data-1980-2019'!$A$1:$A$16305,DM$9)</f>
        <v>4179720</v>
      </c>
      <c r="DN110" s="63">
        <f>SUMIFS('[1]NBA-Data-1980-2019'!$G$1:$G$16305,'[1]NBA-Data-1980-2019'!$B$1:$B$16305,$A110,'[1]NBA-Data-1980-2019'!$A$1:$A$16305,DN$9)</f>
        <v>4493160</v>
      </c>
      <c r="DO110" s="63">
        <f>SUMIFS('[1]NBA-Data-1980-2019'!$G$1:$G$16305,'[1]NBA-Data-1980-2019'!$B$1:$B$16305,$A110,'[1]NBA-Data-1980-2019'!$A$1:$A$16305,DO$9)</f>
        <v>4806720</v>
      </c>
      <c r="DP110" s="63">
        <f>SUMIFS('[1]NBA-Data-1980-2019'!$G$1:$G$16305,'[1]NBA-Data-1980-2019'!$B$1:$B$16305,$A110,'[1]NBA-Data-1980-2019'!$A$1:$A$16305,DP$9)</f>
        <v>6061274</v>
      </c>
      <c r="DQ110" s="63">
        <f>SUMIFS('[1]NBA-Data-1980-2019'!$G$1:$G$16305,'[1]NBA-Data-1980-2019'!$B$1:$B$16305,$A110,'[1]NBA-Data-1980-2019'!$A$1:$A$16305,DQ$9)</f>
        <v>13758000</v>
      </c>
      <c r="DR110" s="63">
        <f>SUMIFS('[1]NBA-Data-1980-2019'!$G$1:$G$16305,'[1]NBA-Data-1980-2019'!$B$1:$B$16305,$A110,'[1]NBA-Data-1980-2019'!$A$1:$A$16305,DR$9)</f>
        <v>15202590</v>
      </c>
      <c r="DS110" s="63">
        <f>SUMIFS('[1]NBA-Data-1980-2019'!$G$1:$G$16305,'[1]NBA-Data-1980-2019'!$B$1:$B$16305,$A110,'[1]NBA-Data-1980-2019'!$A$1:$A$16305,DS$9)</f>
        <v>16647180</v>
      </c>
      <c r="DT110" s="63">
        <f>SUMIFS('[1]NBA-Data-1980-2019'!$G$1:$G$16305,'[1]NBA-Data-1980-2019'!$B$1:$B$16305,$A110,'[1]NBA-Data-1980-2019'!$A$1:$A$16305,DT$9)</f>
        <v>18091770</v>
      </c>
      <c r="DU110" s="63">
        <f>SUMIFS('[1]NBA-Data-1980-2019'!$G$1:$G$16305,'[1]NBA-Data-1980-2019'!$B$1:$B$16305,$A110,'[1]NBA-Data-1980-2019'!$A$1:$A$16305,DU$9)</f>
        <v>19536360</v>
      </c>
      <c r="DV110" s="63">
        <f>SUMIFS('[1]NBA-Data-1980-2019'!$G$1:$G$16305,'[1]NBA-Data-1980-2019'!$B$1:$B$16305,$A110,'[1]NBA-Data-1980-2019'!$A$1:$A$16305,DV$9)</f>
        <v>20513178</v>
      </c>
      <c r="DW110" s="63">
        <f>SUMIFS('[1]NBA-Data-1980-2019'!$G$1:$G$16305,'[1]NBA-Data-1980-2019'!$B$1:$B$16305,$A110,'[1]NBA-Data-1980-2019'!$A$1:$A$16305,DW$9)</f>
        <v>21436271</v>
      </c>
      <c r="DX110" s="63">
        <f>SUMIFS('[1]NBA-Data-1980-2019'!$G$1:$G$16305,'[1]NBA-Data-1980-2019'!$B$1:$B$16305,$A110,'[1]NBA-Data-1980-2019'!$A$1:$A$16305,DX$9)</f>
        <v>22359364</v>
      </c>
      <c r="DY110" s="63">
        <f>SUMIFS('[1]NBA-Data-1980-2019'!$G$1:$G$16305,'[1]NBA-Data-1980-2019'!$B$1:$B$16305,$A110,'[1]NBA-Data-1980-2019'!$A$1:$A$16305,DY$9)</f>
        <v>23180275</v>
      </c>
      <c r="DZ110" s="63">
        <f>SUMIFS('[1]NBA-Data-1980-2019'!$G$1:$G$16305,'[1]NBA-Data-1980-2019'!$B$1:$B$16305,$A110,'[1]NBA-Data-1980-2019'!$A$1:$A$16305,DZ$9)</f>
        <v>23500000</v>
      </c>
      <c r="EA110" s="63">
        <f>SUMIFS('[1]NBA-Data-1980-2019'!$G$1:$G$16305,'[1]NBA-Data-1980-2019'!$B$1:$B$16305,$A110,'[1]NBA-Data-1980-2019'!$A$1:$A$16305,EA$9)</f>
        <v>5337000</v>
      </c>
      <c r="EB110" s="63">
        <f>SUMIFS('[1]NBA-Data-1980-2019'!$G$1:$G$16305,'[1]NBA-Data-1980-2019'!$B$1:$B$16305,$A110,'[1]NBA-Data-1980-2019'!$A$1:$A$16305,EB$9)</f>
        <v>0</v>
      </c>
      <c r="EC110" s="63">
        <f>SUMIFS('[1]NBA-Data-1980-2019'!$G$1:$G$16305,'[1]NBA-Data-1980-2019'!$B$1:$B$16305,$A110,'[1]NBA-Data-1980-2019'!$A$1:$A$16305,EC$9)</f>
        <v>0</v>
      </c>
      <c r="ED110" s="63">
        <f>SUMIFS('[1]NBA-Data-1980-2019'!$G$1:$G$16305,'[1]NBA-Data-1980-2019'!$B$1:$B$16305,$A110,'[1]NBA-Data-1980-2019'!$A$1:$A$16305,ED$9)</f>
        <v>0</v>
      </c>
      <c r="EH110" s="2" t="s">
        <v>1484</v>
      </c>
    </row>
    <row r="111" spans="1:165" x14ac:dyDescent="0.2">
      <c r="A111" s="2" t="s">
        <v>835</v>
      </c>
      <c r="B111" s="2" t="str" cm="1">
        <f t="array" ref="B111">_xlfn.XLOOKUP($A111&amp;B$5,'[1]NBA-Data-1980-2019'!$B$1:$B$16305&amp;'[1]NBA-Data-1980-2019'!$A$1:$A$16305,'[1]NBA-Data-1980-2019'!$D$1:$D$16305,"",0)</f>
        <v/>
      </c>
      <c r="C111" s="2" t="str" cm="1">
        <f t="array" ref="C111">_xlfn.XLOOKUP($A111&amp;C$5,'[1]NBA-Data-1980-2019'!$B$1:$B$16305&amp;'[1]NBA-Data-1980-2019'!$A$1:$A$16305,'[1]NBA-Data-1980-2019'!$D$1:$D$16305,"",0)</f>
        <v/>
      </c>
      <c r="D111" s="2" t="str" cm="1">
        <f t="array" ref="D111">_xlfn.XLOOKUP($A111&amp;D$5,'[1]NBA-Data-1980-2019'!$B$1:$B$16305&amp;'[1]NBA-Data-1980-2019'!$A$1:$A$16305,'[1]NBA-Data-1980-2019'!$D$1:$D$16305,"",0)</f>
        <v/>
      </c>
      <c r="E111" s="2" t="str" cm="1">
        <f t="array" ref="E111">_xlfn.XLOOKUP($A111&amp;E$5,'[1]NBA-Data-1980-2019'!$B$1:$B$16305&amp;'[1]NBA-Data-1980-2019'!$A$1:$A$16305,'[1]NBA-Data-1980-2019'!$D$1:$D$16305,"",0)</f>
        <v/>
      </c>
      <c r="F111" s="2" t="str" cm="1">
        <f t="array" ref="F111">_xlfn.XLOOKUP($A111&amp;F$5,'[1]NBA-Data-1980-2019'!$B$1:$B$16305&amp;'[1]NBA-Data-1980-2019'!$A$1:$A$16305,'[1]NBA-Data-1980-2019'!$D$1:$D$16305,"",0)</f>
        <v/>
      </c>
      <c r="G111" s="2" t="str" cm="1">
        <f t="array" ref="G111">_xlfn.XLOOKUP($A111&amp;G$5,'[1]NBA-Data-1980-2019'!$B$1:$B$16305&amp;'[1]NBA-Data-1980-2019'!$A$1:$A$16305,'[1]NBA-Data-1980-2019'!$D$1:$D$16305,"",0)</f>
        <v/>
      </c>
      <c r="H111" s="2" t="str" cm="1">
        <f t="array" ref="H111">_xlfn.XLOOKUP($A111&amp;H$5,'[1]NBA-Data-1980-2019'!$B$1:$B$16305&amp;'[1]NBA-Data-1980-2019'!$A$1:$A$16305,'[1]NBA-Data-1980-2019'!$D$1:$D$16305,"",0)</f>
        <v/>
      </c>
      <c r="I111" s="2" t="str" cm="1">
        <f t="array" ref="I111">_xlfn.XLOOKUP($A111&amp;I$5,'[1]NBA-Data-1980-2019'!$B$1:$B$16305&amp;'[1]NBA-Data-1980-2019'!$A$1:$A$16305,'[1]NBA-Data-1980-2019'!$D$1:$D$16305,"",0)</f>
        <v/>
      </c>
      <c r="J111" s="2" t="str" cm="1">
        <f t="array" ref="J111">_xlfn.XLOOKUP($A111&amp;J$5,'[1]NBA-Data-1980-2019'!$B$1:$B$16305&amp;'[1]NBA-Data-1980-2019'!$A$1:$A$16305,'[1]NBA-Data-1980-2019'!$D$1:$D$16305,"",0)</f>
        <v/>
      </c>
      <c r="K111" s="2" t="str" cm="1">
        <f t="array" ref="K111">_xlfn.XLOOKUP($A111&amp;K$5,'[1]NBA-Data-1980-2019'!$B$1:$B$16305&amp;'[1]NBA-Data-1980-2019'!$A$1:$A$16305,'[1]NBA-Data-1980-2019'!$D$1:$D$16305,"",0)</f>
        <v/>
      </c>
      <c r="L111" s="2" t="str" cm="1">
        <f t="array" ref="L111">_xlfn.XLOOKUP($A111&amp;L$5,'[1]NBA-Data-1980-2019'!$B$1:$B$16305&amp;'[1]NBA-Data-1980-2019'!$A$1:$A$16305,'[1]NBA-Data-1980-2019'!$D$1:$D$16305,"",0)</f>
        <v/>
      </c>
      <c r="M111" s="2" t="str" cm="1">
        <f t="array" ref="M111">_xlfn.XLOOKUP($A111&amp;M$5,'[1]NBA-Data-1980-2019'!$B$1:$B$16305&amp;'[1]NBA-Data-1980-2019'!$A$1:$A$16305,'[1]NBA-Data-1980-2019'!$D$1:$D$16305,"",0)</f>
        <v/>
      </c>
      <c r="N111" s="2" t="str" cm="1">
        <f t="array" ref="N111">_xlfn.XLOOKUP($A111&amp;N$5,'[1]NBA-Data-1980-2019'!$B$1:$B$16305&amp;'[1]NBA-Data-1980-2019'!$A$1:$A$16305,'[1]NBA-Data-1980-2019'!$D$1:$D$16305,"",0)</f>
        <v/>
      </c>
      <c r="O111" s="2" t="str" cm="1">
        <f t="array" ref="O111">_xlfn.XLOOKUP($A111&amp;O$5,'[1]NBA-Data-1980-2019'!$B$1:$B$16305&amp;'[1]NBA-Data-1980-2019'!$A$1:$A$16305,'[1]NBA-Data-1980-2019'!$D$1:$D$16305,"",0)</f>
        <v>MIA</v>
      </c>
      <c r="P111" s="2" t="str" cm="1">
        <f t="array" ref="P111">_xlfn.XLOOKUP($A111&amp;P$5,'[1]NBA-Data-1980-2019'!$B$1:$B$16305&amp;'[1]NBA-Data-1980-2019'!$A$1:$A$16305,'[1]NBA-Data-1980-2019'!$D$1:$D$16305,"",0)</f>
        <v>MIA</v>
      </c>
      <c r="Q111" s="2" t="str" cm="1">
        <f t="array" ref="Q111">_xlfn.XLOOKUP($A111&amp;Q$5,'[1]NBA-Data-1980-2019'!$B$1:$B$16305&amp;'[1]NBA-Data-1980-2019'!$A$1:$A$16305,'[1]NBA-Data-1980-2019'!$D$1:$D$16305,"",0)</f>
        <v>MIA</v>
      </c>
      <c r="R111" s="2" t="str" cm="1">
        <f t="array" ref="R111">_xlfn.XLOOKUP($A111&amp;R$5,'[1]NBA-Data-1980-2019'!$B$1:$B$16305&amp;'[1]NBA-Data-1980-2019'!$A$1:$A$16305,'[1]NBA-Data-1980-2019'!$D$1:$D$16305,"",0)</f>
        <v>MIA</v>
      </c>
      <c r="S111" s="2" t="str" cm="1">
        <f t="array" ref="S111">_xlfn.XLOOKUP($A111&amp;S$5,'[1]NBA-Data-1980-2019'!$B$1:$B$16305&amp;'[1]NBA-Data-1980-2019'!$A$1:$A$16305,'[1]NBA-Data-1980-2019'!$D$1:$D$16305,"",0)</f>
        <v>MIA</v>
      </c>
      <c r="T111" s="2" t="str" cm="1">
        <f t="array" ref="T111">_xlfn.XLOOKUP($A111&amp;T$5,'[1]NBA-Data-1980-2019'!$B$1:$B$16305&amp;'[1]NBA-Data-1980-2019'!$A$1:$A$16305,'[1]NBA-Data-1980-2019'!$D$1:$D$16305,"",0)</f>
        <v>MIA</v>
      </c>
      <c r="U111" s="2" t="str" cm="1">
        <f t="array" ref="U111">_xlfn.XLOOKUP($A111&amp;U$5,'[1]NBA-Data-1980-2019'!$B$1:$B$16305&amp;'[1]NBA-Data-1980-2019'!$A$1:$A$16305,'[1]NBA-Data-1980-2019'!$D$1:$D$16305,"",0)</f>
        <v>MIA</v>
      </c>
      <c r="V111" s="2" t="str" cm="1">
        <f t="array" ref="V111">_xlfn.XLOOKUP($A111&amp;V$5,'[1]NBA-Data-1980-2019'!$B$1:$B$16305&amp;'[1]NBA-Data-1980-2019'!$A$1:$A$16305,'[1]NBA-Data-1980-2019'!$D$1:$D$16305,"",0)</f>
        <v>MIA</v>
      </c>
      <c r="W111" s="2" t="str" cm="1">
        <f t="array" ref="W111">_xlfn.XLOOKUP($A111&amp;W$5,'[1]NBA-Data-1980-2019'!$B$1:$B$16305&amp;'[1]NBA-Data-1980-2019'!$A$1:$A$16305,'[1]NBA-Data-1980-2019'!$D$1:$D$16305,"",0)</f>
        <v>MIA</v>
      </c>
      <c r="X111" s="2" t="str" cm="1">
        <f t="array" ref="X111">_xlfn.XLOOKUP($A111&amp;X$5,'[1]NBA-Data-1980-2019'!$B$1:$B$16305&amp;'[1]NBA-Data-1980-2019'!$A$1:$A$16305,'[1]NBA-Data-1980-2019'!$D$1:$D$16305,"",0)</f>
        <v>MIA</v>
      </c>
      <c r="Y111" s="2" t="str" cm="1">
        <f t="array" ref="Y111">_xlfn.XLOOKUP($A111&amp;Y$5,'[1]NBA-Data-1980-2019'!$B$1:$B$16305&amp;'[1]NBA-Data-1980-2019'!$A$1:$A$16305,'[1]NBA-Data-1980-2019'!$D$1:$D$16305,"",0)</f>
        <v>MIA</v>
      </c>
      <c r="Z111" s="2" t="str" cm="1">
        <f t="array" ref="Z111">_xlfn.XLOOKUP($A111&amp;Z$5,'[1]NBA-Data-1980-2019'!$B$1:$B$16305&amp;'[1]NBA-Data-1980-2019'!$A$1:$A$16305,'[1]NBA-Data-1980-2019'!$D$1:$D$16305,"",0)</f>
        <v>MIA</v>
      </c>
      <c r="AA111" s="2" t="str" cm="1">
        <f t="array" ref="AA111">_xlfn.XLOOKUP($A111&amp;AA$5,'[1]NBA-Data-1980-2019'!$B$1:$B$16305&amp;'[1]NBA-Data-1980-2019'!$A$1:$A$16305,'[1]NBA-Data-1980-2019'!$D$1:$D$16305,"",0)</f>
        <v>MIA</v>
      </c>
      <c r="AB111" s="2" t="str" cm="1">
        <f t="array" ref="AB111">_xlfn.XLOOKUP($A111&amp;AB$5,'[1]NBA-Data-1980-2019'!$B$1:$B$16305&amp;'[1]NBA-Data-1980-2019'!$A$1:$A$16305,'[1]NBA-Data-1980-2019'!$D$1:$D$16305,"",0)</f>
        <v>CHI</v>
      </c>
      <c r="AC111" s="2" t="str" cm="1">
        <f t="array" ref="AC111">_xlfn.XLOOKUP($A111&amp;AC$5,'[1]NBA-Data-1980-2019'!$B$1:$B$16305&amp;'[1]NBA-Data-1980-2019'!$A$1:$A$16305,'[1]NBA-Data-1980-2019'!$D$1:$D$16305,"",0)</f>
        <v>TOT</v>
      </c>
      <c r="AD111" s="2" t="str" cm="1">
        <f t="array" ref="AD111">_xlfn.XLOOKUP($A111&amp;AD$5,'[1]NBA-Data-1980-2019'!$B$1:$B$16305&amp;'[1]NBA-Data-1980-2019'!$A$1:$A$16305,'[1]NBA-Data-1980-2019'!$D$1:$D$16305,"",0)</f>
        <v>MIA</v>
      </c>
      <c r="AE111" s="2" t="str" cm="1">
        <f t="array" ref="AE111">_xlfn.XLOOKUP($A111&amp;AE$5,'[1]NBA-Data-1980-2019'!$B$1:$B$16305&amp;'[1]NBA-Data-1980-2019'!$A$1:$A$16305,'[1]NBA-Data-1980-2019'!$D$1:$D$16305,"",0)</f>
        <v/>
      </c>
      <c r="AF111" s="2" t="str" cm="1">
        <f t="array" ref="AF111">_xlfn.XLOOKUP($A111&amp;AF$5,'[1]NBA-Data-1980-2019'!$B$1:$B$16305&amp;'[1]NBA-Data-1980-2019'!$A$1:$A$16305,'[1]NBA-Data-1980-2019'!$D$1:$D$16305,"",0)</f>
        <v/>
      </c>
      <c r="AG111" s="2" t="str" cm="1">
        <f t="array" ref="AG111">_xlfn.XLOOKUP($A111&amp;AG$5,'[1]NBA-Data-1980-2019'!$B$1:$B$16305&amp;'[1]NBA-Data-1980-2019'!$A$1:$A$16305,'[1]NBA-Data-1980-2019'!$D$1:$D$16305,"",0)</f>
        <v/>
      </c>
      <c r="AH111" s="2" t="str" cm="1">
        <f t="array" ref="AH111">_xlfn.XLOOKUP($A111&amp;AH$5,'[1]NBA-Data-1980-2019'!$B$1:$B$16305&amp;'[1]NBA-Data-1980-2019'!$A$1:$A$16305,'[1]NBA-Data-1980-2019'!$H$1:$H$16305,"",0)</f>
        <v/>
      </c>
      <c r="AI111" s="2" t="str" cm="1">
        <f t="array" ref="AI111">_xlfn.XLOOKUP($A111&amp;AI$5,'[1]NBA-Data-1980-2019'!$B$1:$B$16305&amp;'[1]NBA-Data-1980-2019'!$A$1:$A$16305,'[1]NBA-Data-1980-2019'!$H$1:$H$16305,"",0)</f>
        <v/>
      </c>
      <c r="AJ111" s="2" t="str" cm="1">
        <f t="array" ref="AJ111">_xlfn.XLOOKUP($A111&amp;AJ$5,'[1]NBA-Data-1980-2019'!$B$1:$B$16305&amp;'[1]NBA-Data-1980-2019'!$A$1:$A$16305,'[1]NBA-Data-1980-2019'!$H$1:$H$16305,"",0)</f>
        <v/>
      </c>
      <c r="AK111" s="2" t="str" cm="1">
        <f t="array" ref="AK111">_xlfn.XLOOKUP($A111&amp;AK$5,'[1]NBA-Data-1980-2019'!$B$1:$B$16305&amp;'[1]NBA-Data-1980-2019'!$A$1:$A$16305,'[1]NBA-Data-1980-2019'!$H$1:$H$16305,"",0)</f>
        <v/>
      </c>
      <c r="AL111" s="2" t="str" cm="1">
        <f t="array" ref="AL111">_xlfn.XLOOKUP($A111&amp;AL$5,'[1]NBA-Data-1980-2019'!$B$1:$B$16305&amp;'[1]NBA-Data-1980-2019'!$A$1:$A$16305,'[1]NBA-Data-1980-2019'!$H$1:$H$16305,"",0)</f>
        <v/>
      </c>
      <c r="AM111" s="2" t="str" cm="1">
        <f t="array" ref="AM111">_xlfn.XLOOKUP($A111&amp;AM$5,'[1]NBA-Data-1980-2019'!$B$1:$B$16305&amp;'[1]NBA-Data-1980-2019'!$A$1:$A$16305,'[1]NBA-Data-1980-2019'!$H$1:$H$16305,"",0)</f>
        <v/>
      </c>
      <c r="AN111" s="2" t="str" cm="1">
        <f t="array" ref="AN111">_xlfn.XLOOKUP($A111&amp;AN$5,'[1]NBA-Data-1980-2019'!$B$1:$B$16305&amp;'[1]NBA-Data-1980-2019'!$A$1:$A$16305,'[1]NBA-Data-1980-2019'!$H$1:$H$16305,"",0)</f>
        <v/>
      </c>
      <c r="AO111" s="2" t="str" cm="1">
        <f t="array" ref="AO111">_xlfn.XLOOKUP($A111&amp;AO$5,'[1]NBA-Data-1980-2019'!$B$1:$B$16305&amp;'[1]NBA-Data-1980-2019'!$A$1:$A$16305,'[1]NBA-Data-1980-2019'!$H$1:$H$16305,"",0)</f>
        <v/>
      </c>
      <c r="AP111" s="2" t="str" cm="1">
        <f t="array" ref="AP111">_xlfn.XLOOKUP($A111&amp;AP$5,'[1]NBA-Data-1980-2019'!$B$1:$B$16305&amp;'[1]NBA-Data-1980-2019'!$A$1:$A$16305,'[1]NBA-Data-1980-2019'!$H$1:$H$16305,"",0)</f>
        <v/>
      </c>
      <c r="AQ111" s="2" t="str" cm="1">
        <f t="array" ref="AQ111">_xlfn.XLOOKUP($A111&amp;AQ$5,'[1]NBA-Data-1980-2019'!$B$1:$B$16305&amp;'[1]NBA-Data-1980-2019'!$A$1:$A$16305,'[1]NBA-Data-1980-2019'!$H$1:$H$16305,"",0)</f>
        <v/>
      </c>
      <c r="AR111" s="2" t="str" cm="1">
        <f t="array" ref="AR111">_xlfn.XLOOKUP($A111&amp;AR$5,'[1]NBA-Data-1980-2019'!$B$1:$B$16305&amp;'[1]NBA-Data-1980-2019'!$A$1:$A$16305,'[1]NBA-Data-1980-2019'!$H$1:$H$16305,"",0)</f>
        <v/>
      </c>
      <c r="AS111" s="2" t="str" cm="1">
        <f t="array" ref="AS111">_xlfn.XLOOKUP($A111&amp;AS$5,'[1]NBA-Data-1980-2019'!$B$1:$B$16305&amp;'[1]NBA-Data-1980-2019'!$A$1:$A$16305,'[1]NBA-Data-1980-2019'!$H$1:$H$16305,"",0)</f>
        <v/>
      </c>
      <c r="AT111" s="2" t="str" cm="1">
        <f t="array" ref="AT111">_xlfn.XLOOKUP($A111&amp;AT$5,'[1]NBA-Data-1980-2019'!$B$1:$B$16305&amp;'[1]NBA-Data-1980-2019'!$A$1:$A$16305,'[1]NBA-Data-1980-2019'!$H$1:$H$16305,"",0)</f>
        <v/>
      </c>
      <c r="AU111" s="2" cm="1">
        <f t="array" ref="AU111">_xlfn.XLOOKUP($A111&amp;AU$5,'[1]NBA-Data-1980-2019'!$B$1:$B$16305&amp;'[1]NBA-Data-1980-2019'!$A$1:$A$16305,'[1]NBA-Data-1980-2019'!$H$1:$H$16305,"",0)</f>
        <v>2128.9</v>
      </c>
      <c r="AV111" s="2" cm="1">
        <f t="array" ref="AV111">_xlfn.XLOOKUP($A111&amp;AV$5,'[1]NBA-Data-1980-2019'!$B$1:$B$16305&amp;'[1]NBA-Data-1980-2019'!$A$1:$A$16305,'[1]NBA-Data-1980-2019'!$H$1:$H$16305,"",0)</f>
        <v>2972.2000000000003</v>
      </c>
      <c r="AW111" s="2" cm="1">
        <f t="array" ref="AW111">_xlfn.XLOOKUP($A111&amp;AW$5,'[1]NBA-Data-1980-2019'!$B$1:$B$16305&amp;'[1]NBA-Data-1980-2019'!$A$1:$A$16305,'[1]NBA-Data-1980-2019'!$H$1:$H$16305,"",0)</f>
        <v>2895</v>
      </c>
      <c r="AX111" s="2" cm="1">
        <f t="array" ref="AX111">_xlfn.XLOOKUP($A111&amp;AX$5,'[1]NBA-Data-1980-2019'!$B$1:$B$16305&amp;'[1]NBA-Data-1980-2019'!$A$1:$A$16305,'[1]NBA-Data-1980-2019'!$H$1:$H$16305,"",0)</f>
        <v>1932.8999999999999</v>
      </c>
      <c r="AY111" s="2" cm="1">
        <f t="array" ref="AY111">_xlfn.XLOOKUP($A111&amp;AY$5,'[1]NBA-Data-1980-2019'!$B$1:$B$16305&amp;'[1]NBA-Data-1980-2019'!$A$1:$A$16305,'[1]NBA-Data-1980-2019'!$H$1:$H$16305,"",0)</f>
        <v>1953.3</v>
      </c>
      <c r="AZ111" s="2" cm="1">
        <f t="array" ref="AZ111">_xlfn.XLOOKUP($A111&amp;AZ$5,'[1]NBA-Data-1980-2019'!$B$1:$B$16305&amp;'[1]NBA-Data-1980-2019'!$A$1:$A$16305,'[1]NBA-Data-1980-2019'!$H$1:$H$16305,"",0)</f>
        <v>3049.4</v>
      </c>
      <c r="BA111" s="2" cm="1">
        <f t="array" ref="BA111">_xlfn.XLOOKUP($A111&amp;BA$5,'[1]NBA-Data-1980-2019'!$B$1:$B$16305&amp;'[1]NBA-Data-1980-2019'!$A$1:$A$16305,'[1]NBA-Data-1980-2019'!$H$1:$H$16305,"",0)</f>
        <v>2795.1</v>
      </c>
      <c r="BB111" s="2" cm="1">
        <f t="array" ref="BB111">_xlfn.XLOOKUP($A111&amp;BB$5,'[1]NBA-Data-1980-2019'!$B$1:$B$16305&amp;'[1]NBA-Data-1980-2019'!$A$1:$A$16305,'[1]NBA-Data-1980-2019'!$H$1:$H$16305,"",0)</f>
        <v>2819.6</v>
      </c>
      <c r="BC111" s="2" cm="1">
        <f t="array" ref="BC111">_xlfn.XLOOKUP($A111&amp;BC$5,'[1]NBA-Data-1980-2019'!$B$1:$B$16305&amp;'[1]NBA-Data-1980-2019'!$A$1:$A$16305,'[1]NBA-Data-1980-2019'!$H$1:$H$16305,"",0)</f>
        <v>1626.8000000000002</v>
      </c>
      <c r="BD111" s="2" cm="1">
        <f t="array" ref="BD111">_xlfn.XLOOKUP($A111&amp;BD$5,'[1]NBA-Data-1980-2019'!$B$1:$B$16305&amp;'[1]NBA-Data-1980-2019'!$A$1:$A$16305,'[1]NBA-Data-1980-2019'!$H$1:$H$16305,"",0)</f>
        <v>2394.3000000000002</v>
      </c>
      <c r="BE111" s="2" cm="1">
        <f t="array" ref="BE111">_xlfn.XLOOKUP($A111&amp;BE$5,'[1]NBA-Data-1980-2019'!$B$1:$B$16305&amp;'[1]NBA-Data-1980-2019'!$A$1:$A$16305,'[1]NBA-Data-1980-2019'!$H$1:$H$16305,"",0)</f>
        <v>1776.6</v>
      </c>
      <c r="BF111" s="2" cm="1">
        <f t="array" ref="BF111">_xlfn.XLOOKUP($A111&amp;BF$5,'[1]NBA-Data-1980-2019'!$B$1:$B$16305&amp;'[1]NBA-Data-1980-2019'!$A$1:$A$16305,'[1]NBA-Data-1980-2019'!$H$1:$H$16305,"",0)</f>
        <v>1971.6000000000001</v>
      </c>
      <c r="BG111" s="2" cm="1">
        <f t="array" ref="BG111">_xlfn.XLOOKUP($A111&amp;BG$5,'[1]NBA-Data-1980-2019'!$B$1:$B$16305&amp;'[1]NBA-Data-1980-2019'!$A$1:$A$16305,'[1]NBA-Data-1980-2019'!$H$1:$H$16305,"",0)</f>
        <v>2257</v>
      </c>
      <c r="BH111" s="2" cm="1">
        <f t="array" ref="BH111">_xlfn.XLOOKUP($A111&amp;BH$5,'[1]NBA-Data-1980-2019'!$B$1:$B$16305&amp;'[1]NBA-Data-1980-2019'!$A$1:$A$16305,'[1]NBA-Data-1980-2019'!$H$1:$H$16305,"",0)</f>
        <v>1794</v>
      </c>
      <c r="BI111" s="2" cm="1">
        <f t="array" ref="BI111">_xlfn.XLOOKUP($A111&amp;BI$5,'[1]NBA-Data-1980-2019'!$B$1:$B$16305&amp;'[1]NBA-Data-1980-2019'!$A$1:$A$16305,'[1]NBA-Data-1980-2019'!$H$1:$H$16305,"",0)</f>
        <v>1534.3</v>
      </c>
      <c r="BJ111" s="2" cm="1">
        <f t="array" ref="BJ111">_xlfn.XLOOKUP($A111&amp;BJ$5,'[1]NBA-Data-1980-2019'!$B$1:$B$16305&amp;'[1]NBA-Data-1980-2019'!$A$1:$A$16305,'[1]NBA-Data-1980-2019'!$H$1:$H$16305,"",0)</f>
        <v>1886.3999999999999</v>
      </c>
      <c r="BK111" s="2" t="str" cm="1">
        <f t="array" ref="BK111">_xlfn.XLOOKUP($A111&amp;BK$5,'[1]NBA-Data-1980-2019'!$B$1:$B$16305&amp;'[1]NBA-Data-1980-2019'!$A$1:$A$16305,'[1]NBA-Data-1980-2019'!$H$1:$H$16305,"",0)</f>
        <v/>
      </c>
      <c r="BL111" s="2" t="str" cm="1">
        <f t="array" ref="BL111">_xlfn.XLOOKUP($A111&amp;BL$5,'[1]NBA-Data-1980-2019'!$B$1:$B$16305&amp;'[1]NBA-Data-1980-2019'!$A$1:$A$16305,'[1]NBA-Data-1980-2019'!$H$1:$H$16305,"",0)</f>
        <v/>
      </c>
      <c r="BM111" s="2" t="str" cm="1">
        <f t="array" ref="BM111">_xlfn.XLOOKUP($A111&amp;BM$5,'[1]NBA-Data-1980-2019'!$B$1:$B$16305&amp;'[1]NBA-Data-1980-2019'!$A$1:$A$16305,'[1]NBA-Data-1980-2019'!$H$1:$H$16305,"",0)</f>
        <v/>
      </c>
      <c r="BN111" s="2" t="str" cm="1">
        <f t="array" ref="BN111">_xlfn.XLOOKUP($A111&amp;BN$5,'[1]NBA-Data-1980-2019'!$B$1:$B$16305&amp;'[1]NBA-Data-1980-2019'!$A$1:$A$16305,'[1]NBA-Data-1980-2019'!$F$1:$F$16305,"",0)</f>
        <v/>
      </c>
      <c r="BO111" s="2" t="str" cm="1">
        <f t="array" ref="BO111">_xlfn.XLOOKUP($A111&amp;BO$5,'[1]NBA-Data-1980-2019'!$B$1:$B$16305&amp;'[1]NBA-Data-1980-2019'!$A$1:$A$16305,'[1]NBA-Data-1980-2019'!$F$1:$F$16305,"",0)</f>
        <v/>
      </c>
      <c r="BP111" s="2" t="str" cm="1">
        <f t="array" ref="BP111">_xlfn.XLOOKUP($A111&amp;BP$5,'[1]NBA-Data-1980-2019'!$B$1:$B$16305&amp;'[1]NBA-Data-1980-2019'!$A$1:$A$16305,'[1]NBA-Data-1980-2019'!$F$1:$F$16305,"",0)</f>
        <v/>
      </c>
      <c r="BQ111" s="2" t="str" cm="1">
        <f t="array" ref="BQ111">_xlfn.XLOOKUP($A111&amp;BQ$5,'[1]NBA-Data-1980-2019'!$B$1:$B$16305&amp;'[1]NBA-Data-1980-2019'!$A$1:$A$16305,'[1]NBA-Data-1980-2019'!$F$1:$F$16305,"",0)</f>
        <v/>
      </c>
      <c r="BR111" s="2" t="str" cm="1">
        <f t="array" ref="BR111">_xlfn.XLOOKUP($A111&amp;BR$5,'[1]NBA-Data-1980-2019'!$B$1:$B$16305&amp;'[1]NBA-Data-1980-2019'!$A$1:$A$16305,'[1]NBA-Data-1980-2019'!$F$1:$F$16305,"",0)</f>
        <v/>
      </c>
      <c r="BS111" s="2" t="str" cm="1">
        <f t="array" ref="BS111">_xlfn.XLOOKUP($A111&amp;BS$5,'[1]NBA-Data-1980-2019'!$B$1:$B$16305&amp;'[1]NBA-Data-1980-2019'!$A$1:$A$16305,'[1]NBA-Data-1980-2019'!$F$1:$F$16305,"",0)</f>
        <v/>
      </c>
      <c r="BT111" s="2" t="str" cm="1">
        <f t="array" ref="BT111">_xlfn.XLOOKUP($A111&amp;BT$5,'[1]NBA-Data-1980-2019'!$B$1:$B$16305&amp;'[1]NBA-Data-1980-2019'!$A$1:$A$16305,'[1]NBA-Data-1980-2019'!$F$1:$F$16305,"",0)</f>
        <v/>
      </c>
      <c r="BU111" s="2" t="str" cm="1">
        <f t="array" ref="BU111">_xlfn.XLOOKUP($A111&amp;BU$5,'[1]NBA-Data-1980-2019'!$B$1:$B$16305&amp;'[1]NBA-Data-1980-2019'!$A$1:$A$16305,'[1]NBA-Data-1980-2019'!$F$1:$F$16305,"",0)</f>
        <v/>
      </c>
      <c r="BV111" s="2" t="str" cm="1">
        <f t="array" ref="BV111">_xlfn.XLOOKUP($A111&amp;BV$5,'[1]NBA-Data-1980-2019'!$B$1:$B$16305&amp;'[1]NBA-Data-1980-2019'!$A$1:$A$16305,'[1]NBA-Data-1980-2019'!$F$1:$F$16305,"",0)</f>
        <v/>
      </c>
      <c r="BW111" s="2" t="str" cm="1">
        <f t="array" ref="BW111">_xlfn.XLOOKUP($A111&amp;BW$5,'[1]NBA-Data-1980-2019'!$B$1:$B$16305&amp;'[1]NBA-Data-1980-2019'!$A$1:$A$16305,'[1]NBA-Data-1980-2019'!$F$1:$F$16305,"",0)</f>
        <v/>
      </c>
      <c r="BX111" s="2" t="str" cm="1">
        <f t="array" ref="BX111">_xlfn.XLOOKUP($A111&amp;BX$5,'[1]NBA-Data-1980-2019'!$B$1:$B$16305&amp;'[1]NBA-Data-1980-2019'!$A$1:$A$16305,'[1]NBA-Data-1980-2019'!$F$1:$F$16305,"",0)</f>
        <v/>
      </c>
      <c r="BY111" s="2" t="str" cm="1">
        <f t="array" ref="BY111">_xlfn.XLOOKUP($A111&amp;BY$5,'[1]NBA-Data-1980-2019'!$B$1:$B$16305&amp;'[1]NBA-Data-1980-2019'!$A$1:$A$16305,'[1]NBA-Data-1980-2019'!$F$1:$F$16305,"",0)</f>
        <v/>
      </c>
      <c r="BZ111" s="2" t="str" cm="1">
        <f t="array" ref="BZ111">_xlfn.XLOOKUP($A111&amp;BZ$5,'[1]NBA-Data-1980-2019'!$B$1:$B$16305&amp;'[1]NBA-Data-1980-2019'!$A$1:$A$16305,'[1]NBA-Data-1980-2019'!$F$1:$F$16305,"",0)</f>
        <v/>
      </c>
      <c r="CA111" s="2" cm="1">
        <f t="array" ref="CA111">_xlfn.XLOOKUP($A111&amp;CA$5,'[1]NBA-Data-1980-2019'!$B$1:$B$16305&amp;'[1]NBA-Data-1980-2019'!$A$1:$A$16305,'[1]NBA-Data-1980-2019'!$F$1:$F$16305,"",0)</f>
        <v>17.600000000000001</v>
      </c>
      <c r="CB111" s="2" cm="1">
        <f t="array" ref="CB111">_xlfn.XLOOKUP($A111&amp;CB$5,'[1]NBA-Data-1980-2019'!$B$1:$B$16305&amp;'[1]NBA-Data-1980-2019'!$A$1:$A$16305,'[1]NBA-Data-1980-2019'!$F$1:$F$16305,"",0)</f>
        <v>23.1</v>
      </c>
      <c r="CC111" s="2" cm="1">
        <f t="array" ref="CC111">_xlfn.XLOOKUP($A111&amp;CC$5,'[1]NBA-Data-1980-2019'!$B$1:$B$16305&amp;'[1]NBA-Data-1980-2019'!$A$1:$A$16305,'[1]NBA-Data-1980-2019'!$F$1:$F$16305,"",0)</f>
        <v>27.6</v>
      </c>
      <c r="CD111" s="2" cm="1">
        <f t="array" ref="CD111">_xlfn.XLOOKUP($A111&amp;CD$5,'[1]NBA-Data-1980-2019'!$B$1:$B$16305&amp;'[1]NBA-Data-1980-2019'!$A$1:$A$16305,'[1]NBA-Data-1980-2019'!$F$1:$F$16305,"",0)</f>
        <v>28.9</v>
      </c>
      <c r="CE111" s="2" cm="1">
        <f t="array" ref="CE111">_xlfn.XLOOKUP($A111&amp;CE$5,'[1]NBA-Data-1980-2019'!$B$1:$B$16305&amp;'[1]NBA-Data-1980-2019'!$A$1:$A$16305,'[1]NBA-Data-1980-2019'!$F$1:$F$16305,"",0)</f>
        <v>21.5</v>
      </c>
      <c r="CF111" s="2" cm="1">
        <f t="array" ref="CF111">_xlfn.XLOOKUP($A111&amp;CF$5,'[1]NBA-Data-1980-2019'!$B$1:$B$16305&amp;'[1]NBA-Data-1980-2019'!$A$1:$A$16305,'[1]NBA-Data-1980-2019'!$F$1:$F$16305,"",0)</f>
        <v>30.4</v>
      </c>
      <c r="CG111" s="2" cm="1">
        <f t="array" ref="CG111">_xlfn.XLOOKUP($A111&amp;CG$5,'[1]NBA-Data-1980-2019'!$B$1:$B$16305&amp;'[1]NBA-Data-1980-2019'!$A$1:$A$16305,'[1]NBA-Data-1980-2019'!$F$1:$F$16305,"",0)</f>
        <v>28</v>
      </c>
      <c r="CH111" s="2" cm="1">
        <f t="array" ref="CH111">_xlfn.XLOOKUP($A111&amp;CH$5,'[1]NBA-Data-1980-2019'!$B$1:$B$16305&amp;'[1]NBA-Data-1980-2019'!$A$1:$A$16305,'[1]NBA-Data-1980-2019'!$F$1:$F$16305,"",0)</f>
        <v>25.6</v>
      </c>
      <c r="CI111" s="2" cm="1">
        <f t="array" ref="CI111">_xlfn.XLOOKUP($A111&amp;CI$5,'[1]NBA-Data-1980-2019'!$B$1:$B$16305&amp;'[1]NBA-Data-1980-2019'!$A$1:$A$16305,'[1]NBA-Data-1980-2019'!$F$1:$F$16305,"",0)</f>
        <v>26.3</v>
      </c>
      <c r="CJ111" s="2" cm="1">
        <f t="array" ref="CJ111">_xlfn.XLOOKUP($A111&amp;CJ$5,'[1]NBA-Data-1980-2019'!$B$1:$B$16305&amp;'[1]NBA-Data-1980-2019'!$A$1:$A$16305,'[1]NBA-Data-1980-2019'!$F$1:$F$16305,"",0)</f>
        <v>24</v>
      </c>
      <c r="CK111" s="2" cm="1">
        <f t="array" ref="CK111">_xlfn.XLOOKUP($A111&amp;CK$5,'[1]NBA-Data-1980-2019'!$B$1:$B$16305&amp;'[1]NBA-Data-1980-2019'!$A$1:$A$16305,'[1]NBA-Data-1980-2019'!$F$1:$F$16305,"",0)</f>
        <v>22</v>
      </c>
      <c r="CL111" s="2" cm="1">
        <f t="array" ref="CL111">_xlfn.XLOOKUP($A111&amp;CL$5,'[1]NBA-Data-1980-2019'!$B$1:$B$16305&amp;'[1]NBA-Data-1980-2019'!$A$1:$A$16305,'[1]NBA-Data-1980-2019'!$F$1:$F$16305,"",0)</f>
        <v>21.4</v>
      </c>
      <c r="CM111" s="2" cm="1">
        <f t="array" ref="CM111">_xlfn.XLOOKUP($A111&amp;CM$5,'[1]NBA-Data-1980-2019'!$B$1:$B$16305&amp;'[1]NBA-Data-1980-2019'!$A$1:$A$16305,'[1]NBA-Data-1980-2019'!$F$1:$F$16305,"",0)</f>
        <v>20.3</v>
      </c>
      <c r="CN111" s="2" cm="1">
        <f t="array" ref="CN111">_xlfn.XLOOKUP($A111&amp;CN$5,'[1]NBA-Data-1980-2019'!$B$1:$B$16305&amp;'[1]NBA-Data-1980-2019'!$A$1:$A$16305,'[1]NBA-Data-1980-2019'!$F$1:$F$16305,"",0)</f>
        <v>18.5</v>
      </c>
      <c r="CO111" s="2" cm="1">
        <f t="array" ref="CO111">_xlfn.XLOOKUP($A111&amp;CO$5,'[1]NBA-Data-1980-2019'!$B$1:$B$16305&amp;'[1]NBA-Data-1980-2019'!$A$1:$A$16305,'[1]NBA-Data-1980-2019'!$F$1:$F$16305,"",0)</f>
        <v>15</v>
      </c>
      <c r="CP111" s="2" cm="1">
        <f t="array" ref="CP111">_xlfn.XLOOKUP($A111&amp;CP$5,'[1]NBA-Data-1980-2019'!$B$1:$B$16305&amp;'[1]NBA-Data-1980-2019'!$A$1:$A$16305,'[1]NBA-Data-1980-2019'!$F$1:$F$16305,"",0)</f>
        <v>15.8</v>
      </c>
      <c r="CQ111" s="2" t="str" cm="1">
        <f t="array" ref="CQ111">_xlfn.XLOOKUP($A111&amp;CQ$5,'[1]NBA-Data-1980-2019'!$B$1:$B$16305&amp;'[1]NBA-Data-1980-2019'!$A$1:$A$16305,'[1]NBA-Data-1980-2019'!$F$1:$F$16305,"",0)</f>
        <v/>
      </c>
      <c r="CR111" s="2" t="str" cm="1">
        <f t="array" ref="CR111">_xlfn.XLOOKUP($A111&amp;CR$5,'[1]NBA-Data-1980-2019'!$B$1:$B$16305&amp;'[1]NBA-Data-1980-2019'!$A$1:$A$16305,'[1]NBA-Data-1980-2019'!$F$1:$F$16305,"",0)</f>
        <v/>
      </c>
      <c r="CS111" s="2" t="str" cm="1">
        <f t="array" ref="CS111">_xlfn.XLOOKUP($A111&amp;CS$5,'[1]NBA-Data-1980-2019'!$B$1:$B$16305&amp;'[1]NBA-Data-1980-2019'!$A$1:$A$16305,'[1]NBA-Data-1980-2019'!$F$1:$F$16305,"",0)</f>
        <v/>
      </c>
      <c r="CU111" s="2" t="str">
        <f>_xlfn.XLOOKUP($A111,TEAMS!$G$1:$G$839,TEAMS!$H$1:$H$839,"",0)</f>
        <v>SG</v>
      </c>
      <c r="CV111" s="2" t="str">
        <f>_xlfn.XLOOKUP($CU111,DASHBOARD!$B$22:$B$27,DASHBOARD!$C$22:$C$27,"",0)</f>
        <v>GUARD</v>
      </c>
      <c r="CY111" s="63">
        <f>SUMIFS('[1]NBA-Data-1980-2019'!$G$1:$G$16305,'[1]NBA-Data-1980-2019'!$B$1:$B$16305,$A111,'[1]NBA-Data-1980-2019'!$A$1:$A$16305,CY$9)</f>
        <v>0</v>
      </c>
      <c r="CZ111" s="63">
        <f>SUMIFS('[1]NBA-Data-1980-2019'!$G$1:$G$16305,'[1]NBA-Data-1980-2019'!$B$1:$B$16305,$A111,'[1]NBA-Data-1980-2019'!$A$1:$A$16305,CZ$9)</f>
        <v>0</v>
      </c>
      <c r="DA111" s="63">
        <f>SUMIFS('[1]NBA-Data-1980-2019'!$G$1:$G$16305,'[1]NBA-Data-1980-2019'!$B$1:$B$16305,$A111,'[1]NBA-Data-1980-2019'!$A$1:$A$16305,DA$9)</f>
        <v>0</v>
      </c>
      <c r="DB111" s="63">
        <f>SUMIFS('[1]NBA-Data-1980-2019'!$G$1:$G$16305,'[1]NBA-Data-1980-2019'!$B$1:$B$16305,$A111,'[1]NBA-Data-1980-2019'!$A$1:$A$16305,DB$9)</f>
        <v>0</v>
      </c>
      <c r="DC111" s="63">
        <f>SUMIFS('[1]NBA-Data-1980-2019'!$G$1:$G$16305,'[1]NBA-Data-1980-2019'!$B$1:$B$16305,$A111,'[1]NBA-Data-1980-2019'!$A$1:$A$16305,DC$9)</f>
        <v>0</v>
      </c>
      <c r="DD111" s="63">
        <f>SUMIFS('[1]NBA-Data-1980-2019'!$G$1:$G$16305,'[1]NBA-Data-1980-2019'!$B$1:$B$16305,$A111,'[1]NBA-Data-1980-2019'!$A$1:$A$16305,DD$9)</f>
        <v>0</v>
      </c>
      <c r="DE111" s="63">
        <f>SUMIFS('[1]NBA-Data-1980-2019'!$G$1:$G$16305,'[1]NBA-Data-1980-2019'!$B$1:$B$16305,$A111,'[1]NBA-Data-1980-2019'!$A$1:$A$16305,DE$9)</f>
        <v>0</v>
      </c>
      <c r="DF111" s="63">
        <f>SUMIFS('[1]NBA-Data-1980-2019'!$G$1:$G$16305,'[1]NBA-Data-1980-2019'!$B$1:$B$16305,$A111,'[1]NBA-Data-1980-2019'!$A$1:$A$16305,DF$9)</f>
        <v>0</v>
      </c>
      <c r="DG111" s="63">
        <f>SUMIFS('[1]NBA-Data-1980-2019'!$G$1:$G$16305,'[1]NBA-Data-1980-2019'!$B$1:$B$16305,$A111,'[1]NBA-Data-1980-2019'!$A$1:$A$16305,DG$9)</f>
        <v>0</v>
      </c>
      <c r="DH111" s="63">
        <f>SUMIFS('[1]NBA-Data-1980-2019'!$G$1:$G$16305,'[1]NBA-Data-1980-2019'!$B$1:$B$16305,$A111,'[1]NBA-Data-1980-2019'!$A$1:$A$16305,DH$9)</f>
        <v>0</v>
      </c>
      <c r="DI111" s="63">
        <f>SUMIFS('[1]NBA-Data-1980-2019'!$G$1:$G$16305,'[1]NBA-Data-1980-2019'!$B$1:$B$16305,$A111,'[1]NBA-Data-1980-2019'!$A$1:$A$16305,DI$9)</f>
        <v>0</v>
      </c>
      <c r="DJ111" s="63">
        <f>SUMIFS('[1]NBA-Data-1980-2019'!$G$1:$G$16305,'[1]NBA-Data-1980-2019'!$B$1:$B$16305,$A111,'[1]NBA-Data-1980-2019'!$A$1:$A$16305,DJ$9)</f>
        <v>0</v>
      </c>
      <c r="DK111" s="63">
        <f>SUMIFS('[1]NBA-Data-1980-2019'!$G$1:$G$16305,'[1]NBA-Data-1980-2019'!$B$1:$B$16305,$A111,'[1]NBA-Data-1980-2019'!$A$1:$A$16305,DK$9)</f>
        <v>0</v>
      </c>
      <c r="DL111" s="63">
        <f>SUMIFS('[1]NBA-Data-1980-2019'!$G$1:$G$16305,'[1]NBA-Data-1980-2019'!$B$1:$B$16305,$A111,'[1]NBA-Data-1980-2019'!$A$1:$A$16305,DL$9)</f>
        <v>2636400</v>
      </c>
      <c r="DM111" s="63">
        <f>SUMIFS('[1]NBA-Data-1980-2019'!$G$1:$G$16305,'[1]NBA-Data-1980-2019'!$B$1:$B$16305,$A111,'[1]NBA-Data-1980-2019'!$A$1:$A$16305,DM$9)</f>
        <v>2834160</v>
      </c>
      <c r="DN111" s="63">
        <f>SUMIFS('[1]NBA-Data-1980-2019'!$G$1:$G$16305,'[1]NBA-Data-1980-2019'!$B$1:$B$16305,$A111,'[1]NBA-Data-1980-2019'!$A$1:$A$16305,DN$9)</f>
        <v>3031920</v>
      </c>
      <c r="DO111" s="63">
        <f>SUMIFS('[1]NBA-Data-1980-2019'!$G$1:$G$16305,'[1]NBA-Data-1980-2019'!$B$1:$B$16305,$A111,'[1]NBA-Data-1980-2019'!$A$1:$A$16305,DO$9)</f>
        <v>0</v>
      </c>
      <c r="DP111" s="63">
        <f>SUMIFS('[1]NBA-Data-1980-2019'!$G$1:$G$16305,'[1]NBA-Data-1980-2019'!$B$1:$B$16305,$A111,'[1]NBA-Data-1980-2019'!$A$1:$A$16305,DP$9)</f>
        <v>13041250</v>
      </c>
      <c r="DQ111" s="63">
        <f>SUMIFS('[1]NBA-Data-1980-2019'!$G$1:$G$16305,'[1]NBA-Data-1980-2019'!$B$1:$B$16305,$A111,'[1]NBA-Data-1980-2019'!$A$1:$A$16305,DQ$9)</f>
        <v>0</v>
      </c>
      <c r="DR111" s="63">
        <f>SUMIFS('[1]NBA-Data-1980-2019'!$G$1:$G$16305,'[1]NBA-Data-1980-2019'!$B$1:$B$16305,$A111,'[1]NBA-Data-1980-2019'!$A$1:$A$16305,DR$9)</f>
        <v>15779912</v>
      </c>
      <c r="DS111" s="63">
        <f>SUMIFS('[1]NBA-Data-1980-2019'!$G$1:$G$16305,'[1]NBA-Data-1980-2019'!$B$1:$B$16305,$A111,'[1]NBA-Data-1980-2019'!$A$1:$A$16305,DS$9)</f>
        <v>0</v>
      </c>
      <c r="DT111" s="63">
        <f>SUMIFS('[1]NBA-Data-1980-2019'!$G$1:$G$16305,'[1]NBA-Data-1980-2019'!$B$1:$B$16305,$A111,'[1]NBA-Data-1980-2019'!$A$1:$A$16305,DT$9)</f>
        <v>15691000</v>
      </c>
      <c r="DU111" s="63">
        <f>SUMIFS('[1]NBA-Data-1980-2019'!$G$1:$G$16305,'[1]NBA-Data-1980-2019'!$B$1:$B$16305,$A111,'[1]NBA-Data-1980-2019'!$A$1:$A$16305,DU$9)</f>
        <v>17182000</v>
      </c>
      <c r="DV111" s="63">
        <f>SUMIFS('[1]NBA-Data-1980-2019'!$G$1:$G$16305,'[1]NBA-Data-1980-2019'!$B$1:$B$16305,$A111,'[1]NBA-Data-1980-2019'!$A$1:$A$16305,DV$9)</f>
        <v>18673000</v>
      </c>
      <c r="DW111" s="63">
        <f>SUMIFS('[1]NBA-Data-1980-2019'!$G$1:$G$16305,'[1]NBA-Data-1980-2019'!$B$1:$B$16305,$A111,'[1]NBA-Data-1980-2019'!$A$1:$A$16305,DW$9)</f>
        <v>15000000</v>
      </c>
      <c r="DX111" s="63">
        <f>SUMIFS('[1]NBA-Data-1980-2019'!$G$1:$G$16305,'[1]NBA-Data-1980-2019'!$B$1:$B$16305,$A111,'[1]NBA-Data-1980-2019'!$A$1:$A$16305,DX$9)</f>
        <v>20000000</v>
      </c>
      <c r="DY111" s="63">
        <f>SUMIFS('[1]NBA-Data-1980-2019'!$G$1:$G$16305,'[1]NBA-Data-1980-2019'!$B$1:$B$16305,$A111,'[1]NBA-Data-1980-2019'!$A$1:$A$16305,DY$9)</f>
        <v>23200000</v>
      </c>
      <c r="DZ111" s="63">
        <f>SUMIFS('[1]NBA-Data-1980-2019'!$G$1:$G$16305,'[1]NBA-Data-1980-2019'!$B$1:$B$16305,$A111,'[1]NBA-Data-1980-2019'!$A$1:$A$16305,DZ$9)</f>
        <v>15550000</v>
      </c>
      <c r="EA111" s="63">
        <f>SUMIFS('[1]NBA-Data-1980-2019'!$G$1:$G$16305,'[1]NBA-Data-1980-2019'!$B$1:$B$16305,$A111,'[1]NBA-Data-1980-2019'!$A$1:$A$16305,EA$9)</f>
        <v>2393887</v>
      </c>
      <c r="EB111" s="63">
        <f>SUMIFS('[1]NBA-Data-1980-2019'!$G$1:$G$16305,'[1]NBA-Data-1980-2019'!$B$1:$B$16305,$A111,'[1]NBA-Data-1980-2019'!$A$1:$A$16305,EB$9)</f>
        <v>0</v>
      </c>
      <c r="EC111" s="63">
        <f>SUMIFS('[1]NBA-Data-1980-2019'!$G$1:$G$16305,'[1]NBA-Data-1980-2019'!$B$1:$B$16305,$A111,'[1]NBA-Data-1980-2019'!$A$1:$A$16305,EC$9)</f>
        <v>0</v>
      </c>
      <c r="ED111" s="63">
        <f>SUMIFS('[1]NBA-Data-1980-2019'!$G$1:$G$16305,'[1]NBA-Data-1980-2019'!$B$1:$B$16305,$A111,'[1]NBA-Data-1980-2019'!$A$1:$A$16305,ED$9)</f>
        <v>0</v>
      </c>
      <c r="EH111" s="2" t="s">
        <v>1487</v>
      </c>
    </row>
    <row r="112" spans="1:165" x14ac:dyDescent="0.2">
      <c r="A112" s="2" t="s">
        <v>935</v>
      </c>
      <c r="B112" s="2" t="str" cm="1">
        <f t="array" ref="B112">_xlfn.XLOOKUP($A112&amp;B$5,'[1]NBA-Data-1980-2019'!$B$1:$B$16305&amp;'[1]NBA-Data-1980-2019'!$A$1:$A$16305,'[1]NBA-Data-1980-2019'!$D$1:$D$16305,"",0)</f>
        <v/>
      </c>
      <c r="C112" s="2" t="str" cm="1">
        <f t="array" ref="C112">_xlfn.XLOOKUP($A112&amp;C$5,'[1]NBA-Data-1980-2019'!$B$1:$B$16305&amp;'[1]NBA-Data-1980-2019'!$A$1:$A$16305,'[1]NBA-Data-1980-2019'!$D$1:$D$16305,"",0)</f>
        <v/>
      </c>
      <c r="D112" s="2" t="str" cm="1">
        <f t="array" ref="D112">_xlfn.XLOOKUP($A112&amp;D$5,'[1]NBA-Data-1980-2019'!$B$1:$B$16305&amp;'[1]NBA-Data-1980-2019'!$A$1:$A$16305,'[1]NBA-Data-1980-2019'!$D$1:$D$16305,"",0)</f>
        <v/>
      </c>
      <c r="E112" s="2" t="str" cm="1">
        <f t="array" ref="E112">_xlfn.XLOOKUP($A112&amp;E$5,'[1]NBA-Data-1980-2019'!$B$1:$B$16305&amp;'[1]NBA-Data-1980-2019'!$A$1:$A$16305,'[1]NBA-Data-1980-2019'!$D$1:$D$16305,"",0)</f>
        <v/>
      </c>
      <c r="F112" s="2" t="str" cm="1">
        <f t="array" ref="F112">_xlfn.XLOOKUP($A112&amp;F$5,'[1]NBA-Data-1980-2019'!$B$1:$B$16305&amp;'[1]NBA-Data-1980-2019'!$A$1:$A$16305,'[1]NBA-Data-1980-2019'!$D$1:$D$16305,"",0)</f>
        <v/>
      </c>
      <c r="G112" s="2" t="str" cm="1">
        <f t="array" ref="G112">_xlfn.XLOOKUP($A112&amp;G$5,'[1]NBA-Data-1980-2019'!$B$1:$B$16305&amp;'[1]NBA-Data-1980-2019'!$A$1:$A$16305,'[1]NBA-Data-1980-2019'!$D$1:$D$16305,"",0)</f>
        <v/>
      </c>
      <c r="H112" s="2" t="str" cm="1">
        <f t="array" ref="H112">_xlfn.XLOOKUP($A112&amp;H$5,'[1]NBA-Data-1980-2019'!$B$1:$B$16305&amp;'[1]NBA-Data-1980-2019'!$A$1:$A$16305,'[1]NBA-Data-1980-2019'!$D$1:$D$16305,"",0)</f>
        <v/>
      </c>
      <c r="I112" s="2" t="str" cm="1">
        <f t="array" ref="I112">_xlfn.XLOOKUP($A112&amp;I$5,'[1]NBA-Data-1980-2019'!$B$1:$B$16305&amp;'[1]NBA-Data-1980-2019'!$A$1:$A$16305,'[1]NBA-Data-1980-2019'!$D$1:$D$16305,"",0)</f>
        <v/>
      </c>
      <c r="J112" s="2" t="str" cm="1">
        <f t="array" ref="J112">_xlfn.XLOOKUP($A112&amp;J$5,'[1]NBA-Data-1980-2019'!$B$1:$B$16305&amp;'[1]NBA-Data-1980-2019'!$A$1:$A$16305,'[1]NBA-Data-1980-2019'!$D$1:$D$16305,"",0)</f>
        <v/>
      </c>
      <c r="K112" s="2" t="str" cm="1">
        <f t="array" ref="K112">_xlfn.XLOOKUP($A112&amp;K$5,'[1]NBA-Data-1980-2019'!$B$1:$B$16305&amp;'[1]NBA-Data-1980-2019'!$A$1:$A$16305,'[1]NBA-Data-1980-2019'!$D$1:$D$16305,"",0)</f>
        <v/>
      </c>
      <c r="L112" s="2" t="str" cm="1">
        <f t="array" ref="L112">_xlfn.XLOOKUP($A112&amp;L$5,'[1]NBA-Data-1980-2019'!$B$1:$B$16305&amp;'[1]NBA-Data-1980-2019'!$A$1:$A$16305,'[1]NBA-Data-1980-2019'!$D$1:$D$16305,"",0)</f>
        <v/>
      </c>
      <c r="M112" s="2" t="str" cm="1">
        <f t="array" ref="M112">_xlfn.XLOOKUP($A112&amp;M$5,'[1]NBA-Data-1980-2019'!$B$1:$B$16305&amp;'[1]NBA-Data-1980-2019'!$A$1:$A$16305,'[1]NBA-Data-1980-2019'!$D$1:$D$16305,"",0)</f>
        <v/>
      </c>
      <c r="N112" s="2" t="str" cm="1">
        <f t="array" ref="N112">_xlfn.XLOOKUP($A112&amp;N$5,'[1]NBA-Data-1980-2019'!$B$1:$B$16305&amp;'[1]NBA-Data-1980-2019'!$A$1:$A$16305,'[1]NBA-Data-1980-2019'!$D$1:$D$16305,"",0)</f>
        <v/>
      </c>
      <c r="O112" s="2" t="str" cm="1">
        <f t="array" ref="O112">_xlfn.XLOOKUP($A112&amp;O$5,'[1]NBA-Data-1980-2019'!$B$1:$B$16305&amp;'[1]NBA-Data-1980-2019'!$A$1:$A$16305,'[1]NBA-Data-1980-2019'!$D$1:$D$16305,"",0)</f>
        <v/>
      </c>
      <c r="P112" s="2" t="str" cm="1">
        <f t="array" ref="P112">_xlfn.XLOOKUP($A112&amp;P$5,'[1]NBA-Data-1980-2019'!$B$1:$B$16305&amp;'[1]NBA-Data-1980-2019'!$A$1:$A$16305,'[1]NBA-Data-1980-2019'!$D$1:$D$16305,"",0)</f>
        <v/>
      </c>
      <c r="Q112" s="2" t="str" cm="1">
        <f t="array" ref="Q112">_xlfn.XLOOKUP($A112&amp;Q$5,'[1]NBA-Data-1980-2019'!$B$1:$B$16305&amp;'[1]NBA-Data-1980-2019'!$A$1:$A$16305,'[1]NBA-Data-1980-2019'!$D$1:$D$16305,"",0)</f>
        <v/>
      </c>
      <c r="R112" s="2" t="str" cm="1">
        <f t="array" ref="R112">_xlfn.XLOOKUP($A112&amp;R$5,'[1]NBA-Data-1980-2019'!$B$1:$B$16305&amp;'[1]NBA-Data-1980-2019'!$A$1:$A$16305,'[1]NBA-Data-1980-2019'!$D$1:$D$16305,"",0)</f>
        <v>MIA</v>
      </c>
      <c r="S112" s="2" t="str" cm="1">
        <f t="array" ref="S112">_xlfn.XLOOKUP($A112&amp;S$5,'[1]NBA-Data-1980-2019'!$B$1:$B$16305&amp;'[1]NBA-Data-1980-2019'!$A$1:$A$16305,'[1]NBA-Data-1980-2019'!$D$1:$D$16305,"",0)</f>
        <v>MIA</v>
      </c>
      <c r="T112" s="2" t="str" cm="1">
        <f t="array" ref="T112">_xlfn.XLOOKUP($A112&amp;T$5,'[1]NBA-Data-1980-2019'!$B$1:$B$16305&amp;'[1]NBA-Data-1980-2019'!$A$1:$A$16305,'[1]NBA-Data-1980-2019'!$D$1:$D$16305,"",0)</f>
        <v/>
      </c>
      <c r="U112" s="2" t="str" cm="1">
        <f t="array" ref="U112">_xlfn.XLOOKUP($A112&amp;U$5,'[1]NBA-Data-1980-2019'!$B$1:$B$16305&amp;'[1]NBA-Data-1980-2019'!$A$1:$A$16305,'[1]NBA-Data-1980-2019'!$D$1:$D$16305,"",0)</f>
        <v>NYK</v>
      </c>
      <c r="V112" s="2" t="str" cm="1">
        <f t="array" ref="V112">_xlfn.XLOOKUP($A112&amp;V$5,'[1]NBA-Data-1980-2019'!$B$1:$B$16305&amp;'[1]NBA-Data-1980-2019'!$A$1:$A$16305,'[1]NBA-Data-1980-2019'!$D$1:$D$16305,"",0)</f>
        <v>TOT</v>
      </c>
      <c r="W112" s="2" t="str" cm="1">
        <f t="array" ref="W112">_xlfn.XLOOKUP($A112&amp;W$5,'[1]NBA-Data-1980-2019'!$B$1:$B$16305&amp;'[1]NBA-Data-1980-2019'!$A$1:$A$16305,'[1]NBA-Data-1980-2019'!$D$1:$D$16305,"",0)</f>
        <v>GSW</v>
      </c>
      <c r="X112" s="2" t="str" cm="1">
        <f t="array" ref="X112">_xlfn.XLOOKUP($A112&amp;X$5,'[1]NBA-Data-1980-2019'!$B$1:$B$16305&amp;'[1]NBA-Data-1980-2019'!$A$1:$A$16305,'[1]NBA-Data-1980-2019'!$D$1:$D$16305,"",0)</f>
        <v>TOT</v>
      </c>
      <c r="Y112" s="2" t="str" cm="1">
        <f t="array" ref="Y112">_xlfn.XLOOKUP($A112&amp;Y$5,'[1]NBA-Data-1980-2019'!$B$1:$B$16305&amp;'[1]NBA-Data-1980-2019'!$A$1:$A$16305,'[1]NBA-Data-1980-2019'!$D$1:$D$16305,"",0)</f>
        <v/>
      </c>
      <c r="Z112" s="2" t="str" cm="1">
        <f t="array" ref="Z112">_xlfn.XLOOKUP($A112&amp;Z$5,'[1]NBA-Data-1980-2019'!$B$1:$B$16305&amp;'[1]NBA-Data-1980-2019'!$A$1:$A$16305,'[1]NBA-Data-1980-2019'!$D$1:$D$16305,"",0)</f>
        <v>PHO</v>
      </c>
      <c r="AA112" s="2" t="str" cm="1">
        <f t="array" ref="AA112">_xlfn.XLOOKUP($A112&amp;AA$5,'[1]NBA-Data-1980-2019'!$B$1:$B$16305&amp;'[1]NBA-Data-1980-2019'!$A$1:$A$16305,'[1]NBA-Data-1980-2019'!$D$1:$D$16305,"",0)</f>
        <v/>
      </c>
      <c r="AB112" s="2" t="str" cm="1">
        <f t="array" ref="AB112">_xlfn.XLOOKUP($A112&amp;AB$5,'[1]NBA-Data-1980-2019'!$B$1:$B$16305&amp;'[1]NBA-Data-1980-2019'!$A$1:$A$16305,'[1]NBA-Data-1980-2019'!$D$1:$D$16305,"",0)</f>
        <v/>
      </c>
      <c r="AC112" s="2" t="str" cm="1">
        <f t="array" ref="AC112">_xlfn.XLOOKUP($A112&amp;AC$5,'[1]NBA-Data-1980-2019'!$B$1:$B$16305&amp;'[1]NBA-Data-1980-2019'!$A$1:$A$16305,'[1]NBA-Data-1980-2019'!$D$1:$D$16305,"",0)</f>
        <v/>
      </c>
      <c r="AD112" s="2" t="str" cm="1">
        <f t="array" ref="AD112">_xlfn.XLOOKUP($A112&amp;AD$5,'[1]NBA-Data-1980-2019'!$B$1:$B$16305&amp;'[1]NBA-Data-1980-2019'!$A$1:$A$16305,'[1]NBA-Data-1980-2019'!$D$1:$D$16305,"",0)</f>
        <v/>
      </c>
      <c r="AE112" s="2" t="str" cm="1">
        <f t="array" ref="AE112">_xlfn.XLOOKUP($A112&amp;AE$5,'[1]NBA-Data-1980-2019'!$B$1:$B$16305&amp;'[1]NBA-Data-1980-2019'!$A$1:$A$16305,'[1]NBA-Data-1980-2019'!$D$1:$D$16305,"",0)</f>
        <v/>
      </c>
      <c r="AF112" s="2" t="str" cm="1">
        <f t="array" ref="AF112">_xlfn.XLOOKUP($A112&amp;AF$5,'[1]NBA-Data-1980-2019'!$B$1:$B$16305&amp;'[1]NBA-Data-1980-2019'!$A$1:$A$16305,'[1]NBA-Data-1980-2019'!$D$1:$D$16305,"",0)</f>
        <v/>
      </c>
      <c r="AG112" s="2" t="str" cm="1">
        <f t="array" ref="AG112">_xlfn.XLOOKUP($A112&amp;AG$5,'[1]NBA-Data-1980-2019'!$B$1:$B$16305&amp;'[1]NBA-Data-1980-2019'!$A$1:$A$16305,'[1]NBA-Data-1980-2019'!$D$1:$D$16305,"",0)</f>
        <v/>
      </c>
      <c r="AH112" s="2" t="str" cm="1">
        <f t="array" ref="AH112">_xlfn.XLOOKUP($A112&amp;AH$5,'[1]NBA-Data-1980-2019'!$B$1:$B$16305&amp;'[1]NBA-Data-1980-2019'!$A$1:$A$16305,'[1]NBA-Data-1980-2019'!$H$1:$H$16305,"",0)</f>
        <v/>
      </c>
      <c r="AI112" s="2" t="str" cm="1">
        <f t="array" ref="AI112">_xlfn.XLOOKUP($A112&amp;AI$5,'[1]NBA-Data-1980-2019'!$B$1:$B$16305&amp;'[1]NBA-Data-1980-2019'!$A$1:$A$16305,'[1]NBA-Data-1980-2019'!$H$1:$H$16305,"",0)</f>
        <v/>
      </c>
      <c r="AJ112" s="2" t="str" cm="1">
        <f t="array" ref="AJ112">_xlfn.XLOOKUP($A112&amp;AJ$5,'[1]NBA-Data-1980-2019'!$B$1:$B$16305&amp;'[1]NBA-Data-1980-2019'!$A$1:$A$16305,'[1]NBA-Data-1980-2019'!$H$1:$H$16305,"",0)</f>
        <v/>
      </c>
      <c r="AK112" s="2" t="str" cm="1">
        <f t="array" ref="AK112">_xlfn.XLOOKUP($A112&amp;AK$5,'[1]NBA-Data-1980-2019'!$B$1:$B$16305&amp;'[1]NBA-Data-1980-2019'!$A$1:$A$16305,'[1]NBA-Data-1980-2019'!$H$1:$H$16305,"",0)</f>
        <v/>
      </c>
      <c r="AL112" s="2" t="str" cm="1">
        <f t="array" ref="AL112">_xlfn.XLOOKUP($A112&amp;AL$5,'[1]NBA-Data-1980-2019'!$B$1:$B$16305&amp;'[1]NBA-Data-1980-2019'!$A$1:$A$16305,'[1]NBA-Data-1980-2019'!$H$1:$H$16305,"",0)</f>
        <v/>
      </c>
      <c r="AM112" s="2" t="str" cm="1">
        <f t="array" ref="AM112">_xlfn.XLOOKUP($A112&amp;AM$5,'[1]NBA-Data-1980-2019'!$B$1:$B$16305&amp;'[1]NBA-Data-1980-2019'!$A$1:$A$16305,'[1]NBA-Data-1980-2019'!$H$1:$H$16305,"",0)</f>
        <v/>
      </c>
      <c r="AN112" s="2" t="str" cm="1">
        <f t="array" ref="AN112">_xlfn.XLOOKUP($A112&amp;AN$5,'[1]NBA-Data-1980-2019'!$B$1:$B$16305&amp;'[1]NBA-Data-1980-2019'!$A$1:$A$16305,'[1]NBA-Data-1980-2019'!$H$1:$H$16305,"",0)</f>
        <v/>
      </c>
      <c r="AO112" s="2" t="str" cm="1">
        <f t="array" ref="AO112">_xlfn.XLOOKUP($A112&amp;AO$5,'[1]NBA-Data-1980-2019'!$B$1:$B$16305&amp;'[1]NBA-Data-1980-2019'!$A$1:$A$16305,'[1]NBA-Data-1980-2019'!$H$1:$H$16305,"",0)</f>
        <v/>
      </c>
      <c r="AP112" s="2" t="str" cm="1">
        <f t="array" ref="AP112">_xlfn.XLOOKUP($A112&amp;AP$5,'[1]NBA-Data-1980-2019'!$B$1:$B$16305&amp;'[1]NBA-Data-1980-2019'!$A$1:$A$16305,'[1]NBA-Data-1980-2019'!$H$1:$H$16305,"",0)</f>
        <v/>
      </c>
      <c r="AQ112" s="2" t="str" cm="1">
        <f t="array" ref="AQ112">_xlfn.XLOOKUP($A112&amp;AQ$5,'[1]NBA-Data-1980-2019'!$B$1:$B$16305&amp;'[1]NBA-Data-1980-2019'!$A$1:$A$16305,'[1]NBA-Data-1980-2019'!$H$1:$H$16305,"",0)</f>
        <v/>
      </c>
      <c r="AR112" s="2" t="str" cm="1">
        <f t="array" ref="AR112">_xlfn.XLOOKUP($A112&amp;AR$5,'[1]NBA-Data-1980-2019'!$B$1:$B$16305&amp;'[1]NBA-Data-1980-2019'!$A$1:$A$16305,'[1]NBA-Data-1980-2019'!$H$1:$H$16305,"",0)</f>
        <v/>
      </c>
      <c r="AS112" s="2" t="str" cm="1">
        <f t="array" ref="AS112">_xlfn.XLOOKUP($A112&amp;AS$5,'[1]NBA-Data-1980-2019'!$B$1:$B$16305&amp;'[1]NBA-Data-1980-2019'!$A$1:$A$16305,'[1]NBA-Data-1980-2019'!$H$1:$H$16305,"",0)</f>
        <v/>
      </c>
      <c r="AT112" s="2" t="str" cm="1">
        <f t="array" ref="AT112">_xlfn.XLOOKUP($A112&amp;AT$5,'[1]NBA-Data-1980-2019'!$B$1:$B$16305&amp;'[1]NBA-Data-1980-2019'!$A$1:$A$16305,'[1]NBA-Data-1980-2019'!$H$1:$H$16305,"",0)</f>
        <v/>
      </c>
      <c r="AU112" s="2" t="str" cm="1">
        <f t="array" ref="AU112">_xlfn.XLOOKUP($A112&amp;AU$5,'[1]NBA-Data-1980-2019'!$B$1:$B$16305&amp;'[1]NBA-Data-1980-2019'!$A$1:$A$16305,'[1]NBA-Data-1980-2019'!$H$1:$H$16305,"",0)</f>
        <v/>
      </c>
      <c r="AV112" s="2" t="str" cm="1">
        <f t="array" ref="AV112">_xlfn.XLOOKUP($A112&amp;AV$5,'[1]NBA-Data-1980-2019'!$B$1:$B$16305&amp;'[1]NBA-Data-1980-2019'!$A$1:$A$16305,'[1]NBA-Data-1980-2019'!$H$1:$H$16305,"",0)</f>
        <v/>
      </c>
      <c r="AW112" s="2" t="str" cm="1">
        <f t="array" ref="AW112">_xlfn.XLOOKUP($A112&amp;AW$5,'[1]NBA-Data-1980-2019'!$B$1:$B$16305&amp;'[1]NBA-Data-1980-2019'!$A$1:$A$16305,'[1]NBA-Data-1980-2019'!$H$1:$H$16305,"",0)</f>
        <v/>
      </c>
      <c r="AX112" s="2" cm="1">
        <f t="array" ref="AX112">_xlfn.XLOOKUP($A112&amp;AX$5,'[1]NBA-Data-1980-2019'!$B$1:$B$16305&amp;'[1]NBA-Data-1980-2019'!$A$1:$A$16305,'[1]NBA-Data-1980-2019'!$H$1:$H$16305,"",0)</f>
        <v>204.4</v>
      </c>
      <c r="AY112" s="2" cm="1">
        <f t="array" ref="AY112">_xlfn.XLOOKUP($A112&amp;AY$5,'[1]NBA-Data-1980-2019'!$B$1:$B$16305&amp;'[1]NBA-Data-1980-2019'!$A$1:$A$16305,'[1]NBA-Data-1980-2019'!$H$1:$H$16305,"",0)</f>
        <v>887.80000000000007</v>
      </c>
      <c r="AZ112" s="2" t="str" cm="1">
        <f t="array" ref="AZ112">_xlfn.XLOOKUP($A112&amp;AZ$5,'[1]NBA-Data-1980-2019'!$B$1:$B$16305&amp;'[1]NBA-Data-1980-2019'!$A$1:$A$16305,'[1]NBA-Data-1980-2019'!$H$1:$H$16305,"",0)</f>
        <v/>
      </c>
      <c r="BA112" s="2" cm="1">
        <f t="array" ref="BA112">_xlfn.XLOOKUP($A112&amp;BA$5,'[1]NBA-Data-1980-2019'!$B$1:$B$16305&amp;'[1]NBA-Data-1980-2019'!$A$1:$A$16305,'[1]NBA-Data-1980-2019'!$H$1:$H$16305,"",0)</f>
        <v>231.70000000000002</v>
      </c>
      <c r="BB112" s="2" cm="1">
        <f t="array" ref="BB112">_xlfn.XLOOKUP($A112&amp;BB$5,'[1]NBA-Data-1980-2019'!$B$1:$B$16305&amp;'[1]NBA-Data-1980-2019'!$A$1:$A$16305,'[1]NBA-Data-1980-2019'!$H$1:$H$16305,"",0)</f>
        <v>304.5</v>
      </c>
      <c r="BC112" s="2" cm="1">
        <f t="array" ref="BC112">_xlfn.XLOOKUP($A112&amp;BC$5,'[1]NBA-Data-1980-2019'!$B$1:$B$16305&amp;'[1]NBA-Data-1980-2019'!$A$1:$A$16305,'[1]NBA-Data-1980-2019'!$H$1:$H$16305,"",0)</f>
        <v>9</v>
      </c>
      <c r="BD112" s="2" cm="1">
        <f t="array" ref="BD112">_xlfn.XLOOKUP($A112&amp;BD$5,'[1]NBA-Data-1980-2019'!$B$1:$B$16305&amp;'[1]NBA-Data-1980-2019'!$A$1:$A$16305,'[1]NBA-Data-1980-2019'!$H$1:$H$16305,"",0)</f>
        <v>159.60000000000002</v>
      </c>
      <c r="BE112" s="2" t="str" cm="1">
        <f t="array" ref="BE112">_xlfn.XLOOKUP($A112&amp;BE$5,'[1]NBA-Data-1980-2019'!$B$1:$B$16305&amp;'[1]NBA-Data-1980-2019'!$A$1:$A$16305,'[1]NBA-Data-1980-2019'!$H$1:$H$16305,"",0)</f>
        <v/>
      </c>
      <c r="BF112" s="2" cm="1">
        <f t="array" ref="BF112">_xlfn.XLOOKUP($A112&amp;BF$5,'[1]NBA-Data-1980-2019'!$B$1:$B$16305&amp;'[1]NBA-Data-1980-2019'!$A$1:$A$16305,'[1]NBA-Data-1980-2019'!$H$1:$H$16305,"",0)</f>
        <v>142.4</v>
      </c>
      <c r="BG112" s="2" t="str" cm="1">
        <f t="array" ref="BG112">_xlfn.XLOOKUP($A112&amp;BG$5,'[1]NBA-Data-1980-2019'!$B$1:$B$16305&amp;'[1]NBA-Data-1980-2019'!$A$1:$A$16305,'[1]NBA-Data-1980-2019'!$H$1:$H$16305,"",0)</f>
        <v/>
      </c>
      <c r="BH112" s="2" t="str" cm="1">
        <f t="array" ref="BH112">_xlfn.XLOOKUP($A112&amp;BH$5,'[1]NBA-Data-1980-2019'!$B$1:$B$16305&amp;'[1]NBA-Data-1980-2019'!$A$1:$A$16305,'[1]NBA-Data-1980-2019'!$H$1:$H$16305,"",0)</f>
        <v/>
      </c>
      <c r="BI112" s="2" t="str" cm="1">
        <f t="array" ref="BI112">_xlfn.XLOOKUP($A112&amp;BI$5,'[1]NBA-Data-1980-2019'!$B$1:$B$16305&amp;'[1]NBA-Data-1980-2019'!$A$1:$A$16305,'[1]NBA-Data-1980-2019'!$H$1:$H$16305,"",0)</f>
        <v/>
      </c>
      <c r="BJ112" s="2" t="str" cm="1">
        <f t="array" ref="BJ112">_xlfn.XLOOKUP($A112&amp;BJ$5,'[1]NBA-Data-1980-2019'!$B$1:$B$16305&amp;'[1]NBA-Data-1980-2019'!$A$1:$A$16305,'[1]NBA-Data-1980-2019'!$H$1:$H$16305,"",0)</f>
        <v/>
      </c>
      <c r="BK112" s="2" t="str" cm="1">
        <f t="array" ref="BK112">_xlfn.XLOOKUP($A112&amp;BK$5,'[1]NBA-Data-1980-2019'!$B$1:$B$16305&amp;'[1]NBA-Data-1980-2019'!$A$1:$A$16305,'[1]NBA-Data-1980-2019'!$H$1:$H$16305,"",0)</f>
        <v/>
      </c>
      <c r="BL112" s="2" t="str" cm="1">
        <f t="array" ref="BL112">_xlfn.XLOOKUP($A112&amp;BL$5,'[1]NBA-Data-1980-2019'!$B$1:$B$16305&amp;'[1]NBA-Data-1980-2019'!$A$1:$A$16305,'[1]NBA-Data-1980-2019'!$H$1:$H$16305,"",0)</f>
        <v/>
      </c>
      <c r="BM112" s="2" t="str" cm="1">
        <f t="array" ref="BM112">_xlfn.XLOOKUP($A112&amp;BM$5,'[1]NBA-Data-1980-2019'!$B$1:$B$16305&amp;'[1]NBA-Data-1980-2019'!$A$1:$A$16305,'[1]NBA-Data-1980-2019'!$H$1:$H$16305,"",0)</f>
        <v/>
      </c>
      <c r="BN112" s="2" t="str" cm="1">
        <f t="array" ref="BN112">_xlfn.XLOOKUP($A112&amp;BN$5,'[1]NBA-Data-1980-2019'!$B$1:$B$16305&amp;'[1]NBA-Data-1980-2019'!$A$1:$A$16305,'[1]NBA-Data-1980-2019'!$F$1:$F$16305,"",0)</f>
        <v/>
      </c>
      <c r="BO112" s="2" t="str" cm="1">
        <f t="array" ref="BO112">_xlfn.XLOOKUP($A112&amp;BO$5,'[1]NBA-Data-1980-2019'!$B$1:$B$16305&amp;'[1]NBA-Data-1980-2019'!$A$1:$A$16305,'[1]NBA-Data-1980-2019'!$F$1:$F$16305,"",0)</f>
        <v/>
      </c>
      <c r="BP112" s="2" t="str" cm="1">
        <f t="array" ref="BP112">_xlfn.XLOOKUP($A112&amp;BP$5,'[1]NBA-Data-1980-2019'!$B$1:$B$16305&amp;'[1]NBA-Data-1980-2019'!$A$1:$A$16305,'[1]NBA-Data-1980-2019'!$F$1:$F$16305,"",0)</f>
        <v/>
      </c>
      <c r="BQ112" s="2" t="str" cm="1">
        <f t="array" ref="BQ112">_xlfn.XLOOKUP($A112&amp;BQ$5,'[1]NBA-Data-1980-2019'!$B$1:$B$16305&amp;'[1]NBA-Data-1980-2019'!$A$1:$A$16305,'[1]NBA-Data-1980-2019'!$F$1:$F$16305,"",0)</f>
        <v/>
      </c>
      <c r="BR112" s="2" t="str" cm="1">
        <f t="array" ref="BR112">_xlfn.XLOOKUP($A112&amp;BR$5,'[1]NBA-Data-1980-2019'!$B$1:$B$16305&amp;'[1]NBA-Data-1980-2019'!$A$1:$A$16305,'[1]NBA-Data-1980-2019'!$F$1:$F$16305,"",0)</f>
        <v/>
      </c>
      <c r="BS112" s="2" t="str" cm="1">
        <f t="array" ref="BS112">_xlfn.XLOOKUP($A112&amp;BS$5,'[1]NBA-Data-1980-2019'!$B$1:$B$16305&amp;'[1]NBA-Data-1980-2019'!$A$1:$A$16305,'[1]NBA-Data-1980-2019'!$F$1:$F$16305,"",0)</f>
        <v/>
      </c>
      <c r="BT112" s="2" t="str" cm="1">
        <f t="array" ref="BT112">_xlfn.XLOOKUP($A112&amp;BT$5,'[1]NBA-Data-1980-2019'!$B$1:$B$16305&amp;'[1]NBA-Data-1980-2019'!$A$1:$A$16305,'[1]NBA-Data-1980-2019'!$F$1:$F$16305,"",0)</f>
        <v/>
      </c>
      <c r="BU112" s="2" t="str" cm="1">
        <f t="array" ref="BU112">_xlfn.XLOOKUP($A112&amp;BU$5,'[1]NBA-Data-1980-2019'!$B$1:$B$16305&amp;'[1]NBA-Data-1980-2019'!$A$1:$A$16305,'[1]NBA-Data-1980-2019'!$F$1:$F$16305,"",0)</f>
        <v/>
      </c>
      <c r="BV112" s="2" t="str" cm="1">
        <f t="array" ref="BV112">_xlfn.XLOOKUP($A112&amp;BV$5,'[1]NBA-Data-1980-2019'!$B$1:$B$16305&amp;'[1]NBA-Data-1980-2019'!$A$1:$A$16305,'[1]NBA-Data-1980-2019'!$F$1:$F$16305,"",0)</f>
        <v/>
      </c>
      <c r="BW112" s="2" t="str" cm="1">
        <f t="array" ref="BW112">_xlfn.XLOOKUP($A112&amp;BW$5,'[1]NBA-Data-1980-2019'!$B$1:$B$16305&amp;'[1]NBA-Data-1980-2019'!$A$1:$A$16305,'[1]NBA-Data-1980-2019'!$F$1:$F$16305,"",0)</f>
        <v/>
      </c>
      <c r="BX112" s="2" t="str" cm="1">
        <f t="array" ref="BX112">_xlfn.XLOOKUP($A112&amp;BX$5,'[1]NBA-Data-1980-2019'!$B$1:$B$16305&amp;'[1]NBA-Data-1980-2019'!$A$1:$A$16305,'[1]NBA-Data-1980-2019'!$F$1:$F$16305,"",0)</f>
        <v/>
      </c>
      <c r="BY112" s="2" t="str" cm="1">
        <f t="array" ref="BY112">_xlfn.XLOOKUP($A112&amp;BY$5,'[1]NBA-Data-1980-2019'!$B$1:$B$16305&amp;'[1]NBA-Data-1980-2019'!$A$1:$A$16305,'[1]NBA-Data-1980-2019'!$F$1:$F$16305,"",0)</f>
        <v/>
      </c>
      <c r="BZ112" s="2" t="str" cm="1">
        <f t="array" ref="BZ112">_xlfn.XLOOKUP($A112&amp;BZ$5,'[1]NBA-Data-1980-2019'!$B$1:$B$16305&amp;'[1]NBA-Data-1980-2019'!$A$1:$A$16305,'[1]NBA-Data-1980-2019'!$F$1:$F$16305,"",0)</f>
        <v/>
      </c>
      <c r="CA112" s="2" t="str" cm="1">
        <f t="array" ref="CA112">_xlfn.XLOOKUP($A112&amp;CA$5,'[1]NBA-Data-1980-2019'!$B$1:$B$16305&amp;'[1]NBA-Data-1980-2019'!$A$1:$A$16305,'[1]NBA-Data-1980-2019'!$F$1:$F$16305,"",0)</f>
        <v/>
      </c>
      <c r="CB112" s="2" t="str" cm="1">
        <f t="array" ref="CB112">_xlfn.XLOOKUP($A112&amp;CB$5,'[1]NBA-Data-1980-2019'!$B$1:$B$16305&amp;'[1]NBA-Data-1980-2019'!$A$1:$A$16305,'[1]NBA-Data-1980-2019'!$F$1:$F$16305,"",0)</f>
        <v/>
      </c>
      <c r="CC112" s="2" t="str" cm="1">
        <f t="array" ref="CC112">_xlfn.XLOOKUP($A112&amp;CC$5,'[1]NBA-Data-1980-2019'!$B$1:$B$16305&amp;'[1]NBA-Data-1980-2019'!$A$1:$A$16305,'[1]NBA-Data-1980-2019'!$F$1:$F$16305,"",0)</f>
        <v/>
      </c>
      <c r="CD112" s="2" cm="1">
        <f t="array" ref="CD112">_xlfn.XLOOKUP($A112&amp;CD$5,'[1]NBA-Data-1980-2019'!$B$1:$B$16305&amp;'[1]NBA-Data-1980-2019'!$A$1:$A$16305,'[1]NBA-Data-1980-2019'!$F$1:$F$16305,"",0)</f>
        <v>6.6</v>
      </c>
      <c r="CE112" s="2" cm="1">
        <f t="array" ref="CE112">_xlfn.XLOOKUP($A112&amp;CE$5,'[1]NBA-Data-1980-2019'!$B$1:$B$16305&amp;'[1]NBA-Data-1980-2019'!$A$1:$A$16305,'[1]NBA-Data-1980-2019'!$F$1:$F$16305,"",0)</f>
        <v>9.4</v>
      </c>
      <c r="CF112" s="2" t="str" cm="1">
        <f t="array" ref="CF112">_xlfn.XLOOKUP($A112&amp;CF$5,'[1]NBA-Data-1980-2019'!$B$1:$B$16305&amp;'[1]NBA-Data-1980-2019'!$A$1:$A$16305,'[1]NBA-Data-1980-2019'!$F$1:$F$16305,"",0)</f>
        <v/>
      </c>
      <c r="CG112" s="2" cm="1">
        <f t="array" ref="CG112">_xlfn.XLOOKUP($A112&amp;CG$5,'[1]NBA-Data-1980-2019'!$B$1:$B$16305&amp;'[1]NBA-Data-1980-2019'!$A$1:$A$16305,'[1]NBA-Data-1980-2019'!$F$1:$F$16305,"",0)</f>
        <v>14.7</v>
      </c>
      <c r="CH112" s="2" cm="1">
        <f t="array" ref="CH112">_xlfn.XLOOKUP($A112&amp;CH$5,'[1]NBA-Data-1980-2019'!$B$1:$B$16305&amp;'[1]NBA-Data-1980-2019'!$A$1:$A$16305,'[1]NBA-Data-1980-2019'!$F$1:$F$16305,"",0)</f>
        <v>6.2</v>
      </c>
      <c r="CI112" s="2" cm="1">
        <f t="array" ref="CI112">_xlfn.XLOOKUP($A112&amp;CI$5,'[1]NBA-Data-1980-2019'!$B$1:$B$16305&amp;'[1]NBA-Data-1980-2019'!$A$1:$A$16305,'[1]NBA-Data-1980-2019'!$F$1:$F$16305,"",0)</f>
        <v>4.7</v>
      </c>
      <c r="CJ112" s="2" cm="1">
        <f t="array" ref="CJ112">_xlfn.XLOOKUP($A112&amp;CJ$5,'[1]NBA-Data-1980-2019'!$B$1:$B$16305&amp;'[1]NBA-Data-1980-2019'!$A$1:$A$16305,'[1]NBA-Data-1980-2019'!$F$1:$F$16305,"",0)</f>
        <v>8.9</v>
      </c>
      <c r="CK112" s="2" t="str" cm="1">
        <f t="array" ref="CK112">_xlfn.XLOOKUP($A112&amp;CK$5,'[1]NBA-Data-1980-2019'!$B$1:$B$16305&amp;'[1]NBA-Data-1980-2019'!$A$1:$A$16305,'[1]NBA-Data-1980-2019'!$F$1:$F$16305,"",0)</f>
        <v/>
      </c>
      <c r="CL112" s="2" cm="1">
        <f t="array" ref="CL112">_xlfn.XLOOKUP($A112&amp;CL$5,'[1]NBA-Data-1980-2019'!$B$1:$B$16305&amp;'[1]NBA-Data-1980-2019'!$A$1:$A$16305,'[1]NBA-Data-1980-2019'!$F$1:$F$16305,"",0)</f>
        <v>5</v>
      </c>
      <c r="CM112" s="2" t="str" cm="1">
        <f t="array" ref="CM112">_xlfn.XLOOKUP($A112&amp;CM$5,'[1]NBA-Data-1980-2019'!$B$1:$B$16305&amp;'[1]NBA-Data-1980-2019'!$A$1:$A$16305,'[1]NBA-Data-1980-2019'!$F$1:$F$16305,"",0)</f>
        <v/>
      </c>
      <c r="CN112" s="2" t="str" cm="1">
        <f t="array" ref="CN112">_xlfn.XLOOKUP($A112&amp;CN$5,'[1]NBA-Data-1980-2019'!$B$1:$B$16305&amp;'[1]NBA-Data-1980-2019'!$A$1:$A$16305,'[1]NBA-Data-1980-2019'!$F$1:$F$16305,"",0)</f>
        <v/>
      </c>
      <c r="CO112" s="2" t="str" cm="1">
        <f t="array" ref="CO112">_xlfn.XLOOKUP($A112&amp;CO$5,'[1]NBA-Data-1980-2019'!$B$1:$B$16305&amp;'[1]NBA-Data-1980-2019'!$A$1:$A$16305,'[1]NBA-Data-1980-2019'!$F$1:$F$16305,"",0)</f>
        <v/>
      </c>
      <c r="CP112" s="2" t="str" cm="1">
        <f t="array" ref="CP112">_xlfn.XLOOKUP($A112&amp;CP$5,'[1]NBA-Data-1980-2019'!$B$1:$B$16305&amp;'[1]NBA-Data-1980-2019'!$A$1:$A$16305,'[1]NBA-Data-1980-2019'!$F$1:$F$16305,"",0)</f>
        <v/>
      </c>
      <c r="CQ112" s="2" t="str" cm="1">
        <f t="array" ref="CQ112">_xlfn.XLOOKUP($A112&amp;CQ$5,'[1]NBA-Data-1980-2019'!$B$1:$B$16305&amp;'[1]NBA-Data-1980-2019'!$A$1:$A$16305,'[1]NBA-Data-1980-2019'!$F$1:$F$16305,"",0)</f>
        <v/>
      </c>
      <c r="CR112" s="2" t="str" cm="1">
        <f t="array" ref="CR112">_xlfn.XLOOKUP($A112&amp;CR$5,'[1]NBA-Data-1980-2019'!$B$1:$B$16305&amp;'[1]NBA-Data-1980-2019'!$A$1:$A$16305,'[1]NBA-Data-1980-2019'!$F$1:$F$16305,"",0)</f>
        <v/>
      </c>
      <c r="CS112" s="2" t="str" cm="1">
        <f t="array" ref="CS112">_xlfn.XLOOKUP($A112&amp;CS$5,'[1]NBA-Data-1980-2019'!$B$1:$B$16305&amp;'[1]NBA-Data-1980-2019'!$A$1:$A$16305,'[1]NBA-Data-1980-2019'!$F$1:$F$16305,"",0)</f>
        <v/>
      </c>
      <c r="CU112" s="2" t="str">
        <f>_xlfn.XLOOKUP($A112,TEAMS!$G$1:$G$839,TEAMS!$H$1:$H$839,"",0)</f>
        <v>C</v>
      </c>
      <c r="CV112" s="2" t="str">
        <f>_xlfn.XLOOKUP($CU112,DASHBOARD!$B$22:$B$27,DASHBOARD!$C$22:$C$27,"",0)</f>
        <v>CENTER</v>
      </c>
      <c r="CY112" s="63">
        <f>SUMIFS('[1]NBA-Data-1980-2019'!$G$1:$G$16305,'[1]NBA-Data-1980-2019'!$B$1:$B$16305,$A112,'[1]NBA-Data-1980-2019'!$A$1:$A$16305,CY$9)</f>
        <v>0</v>
      </c>
      <c r="CZ112" s="63">
        <f>SUMIFS('[1]NBA-Data-1980-2019'!$G$1:$G$16305,'[1]NBA-Data-1980-2019'!$B$1:$B$16305,$A112,'[1]NBA-Data-1980-2019'!$A$1:$A$16305,CZ$9)</f>
        <v>0</v>
      </c>
      <c r="DA112" s="63">
        <f>SUMIFS('[1]NBA-Data-1980-2019'!$G$1:$G$16305,'[1]NBA-Data-1980-2019'!$B$1:$B$16305,$A112,'[1]NBA-Data-1980-2019'!$A$1:$A$16305,DA$9)</f>
        <v>0</v>
      </c>
      <c r="DB112" s="63">
        <f>SUMIFS('[1]NBA-Data-1980-2019'!$G$1:$G$16305,'[1]NBA-Data-1980-2019'!$B$1:$B$16305,$A112,'[1]NBA-Data-1980-2019'!$A$1:$A$16305,DB$9)</f>
        <v>0</v>
      </c>
      <c r="DC112" s="63">
        <f>SUMIFS('[1]NBA-Data-1980-2019'!$G$1:$G$16305,'[1]NBA-Data-1980-2019'!$B$1:$B$16305,$A112,'[1]NBA-Data-1980-2019'!$A$1:$A$16305,DC$9)</f>
        <v>0</v>
      </c>
      <c r="DD112" s="63">
        <f>SUMIFS('[1]NBA-Data-1980-2019'!$G$1:$G$16305,'[1]NBA-Data-1980-2019'!$B$1:$B$16305,$A112,'[1]NBA-Data-1980-2019'!$A$1:$A$16305,DD$9)</f>
        <v>0</v>
      </c>
      <c r="DE112" s="63">
        <f>SUMIFS('[1]NBA-Data-1980-2019'!$G$1:$G$16305,'[1]NBA-Data-1980-2019'!$B$1:$B$16305,$A112,'[1]NBA-Data-1980-2019'!$A$1:$A$16305,DE$9)</f>
        <v>0</v>
      </c>
      <c r="DF112" s="63">
        <f>SUMIFS('[1]NBA-Data-1980-2019'!$G$1:$G$16305,'[1]NBA-Data-1980-2019'!$B$1:$B$16305,$A112,'[1]NBA-Data-1980-2019'!$A$1:$A$16305,DF$9)</f>
        <v>0</v>
      </c>
      <c r="DG112" s="63">
        <f>SUMIFS('[1]NBA-Data-1980-2019'!$G$1:$G$16305,'[1]NBA-Data-1980-2019'!$B$1:$B$16305,$A112,'[1]NBA-Data-1980-2019'!$A$1:$A$16305,DG$9)</f>
        <v>0</v>
      </c>
      <c r="DH112" s="63">
        <f>SUMIFS('[1]NBA-Data-1980-2019'!$G$1:$G$16305,'[1]NBA-Data-1980-2019'!$B$1:$B$16305,$A112,'[1]NBA-Data-1980-2019'!$A$1:$A$16305,DH$9)</f>
        <v>0</v>
      </c>
      <c r="DI112" s="63">
        <f>SUMIFS('[1]NBA-Data-1980-2019'!$G$1:$G$16305,'[1]NBA-Data-1980-2019'!$B$1:$B$16305,$A112,'[1]NBA-Data-1980-2019'!$A$1:$A$16305,DI$9)</f>
        <v>0</v>
      </c>
      <c r="DJ112" s="63">
        <f>SUMIFS('[1]NBA-Data-1980-2019'!$G$1:$G$16305,'[1]NBA-Data-1980-2019'!$B$1:$B$16305,$A112,'[1]NBA-Data-1980-2019'!$A$1:$A$16305,DJ$9)</f>
        <v>0</v>
      </c>
      <c r="DK112" s="63">
        <f>SUMIFS('[1]NBA-Data-1980-2019'!$G$1:$G$16305,'[1]NBA-Data-1980-2019'!$B$1:$B$16305,$A112,'[1]NBA-Data-1980-2019'!$A$1:$A$16305,DK$9)</f>
        <v>0</v>
      </c>
      <c r="DL112" s="63">
        <f>SUMIFS('[1]NBA-Data-1980-2019'!$G$1:$G$16305,'[1]NBA-Data-1980-2019'!$B$1:$B$16305,$A112,'[1]NBA-Data-1980-2019'!$A$1:$A$16305,DL$9)</f>
        <v>0</v>
      </c>
      <c r="DM112" s="63">
        <f>SUMIFS('[1]NBA-Data-1980-2019'!$G$1:$G$16305,'[1]NBA-Data-1980-2019'!$B$1:$B$16305,$A112,'[1]NBA-Data-1980-2019'!$A$1:$A$16305,DM$9)</f>
        <v>0</v>
      </c>
      <c r="DN112" s="63">
        <f>SUMIFS('[1]NBA-Data-1980-2019'!$G$1:$G$16305,'[1]NBA-Data-1980-2019'!$B$1:$B$16305,$A112,'[1]NBA-Data-1980-2019'!$A$1:$A$16305,DN$9)</f>
        <v>0</v>
      </c>
      <c r="DO112" s="63">
        <f>SUMIFS('[1]NBA-Data-1980-2019'!$G$1:$G$16305,'[1]NBA-Data-1980-2019'!$B$1:$B$16305,$A112,'[1]NBA-Data-1980-2019'!$A$1:$A$16305,DO$9)</f>
        <v>0</v>
      </c>
      <c r="DP112" s="63">
        <f>SUMIFS('[1]NBA-Data-1980-2019'!$G$1:$G$16305,'[1]NBA-Data-1980-2019'!$B$1:$B$16305,$A112,'[1]NBA-Data-1980-2019'!$A$1:$A$16305,DP$9)</f>
        <v>973328</v>
      </c>
      <c r="DQ112" s="63">
        <f>SUMIFS('[1]NBA-Data-1980-2019'!$G$1:$G$16305,'[1]NBA-Data-1980-2019'!$B$1:$B$16305,$A112,'[1]NBA-Data-1980-2019'!$A$1:$A$16305,DQ$9)</f>
        <v>0</v>
      </c>
      <c r="DR112" s="63">
        <f>SUMIFS('[1]NBA-Data-1980-2019'!$G$1:$G$16305,'[1]NBA-Data-1980-2019'!$B$1:$B$16305,$A112,'[1]NBA-Data-1980-2019'!$A$1:$A$16305,DR$9)</f>
        <v>0</v>
      </c>
      <c r="DS112" s="63">
        <f>SUMIFS('[1]NBA-Data-1980-2019'!$G$1:$G$16305,'[1]NBA-Data-1980-2019'!$B$1:$B$16305,$A112,'[1]NBA-Data-1980-2019'!$A$1:$A$16305,DS$9)</f>
        <v>0</v>
      </c>
      <c r="DT112" s="63">
        <f>SUMIFS('[1]NBA-Data-1980-2019'!$G$1:$G$16305,'[1]NBA-Data-1980-2019'!$B$1:$B$16305,$A112,'[1]NBA-Data-1980-2019'!$A$1:$A$16305,DT$9)</f>
        <v>185588</v>
      </c>
      <c r="DU112" s="63">
        <f>SUMIFS('[1]NBA-Data-1980-2019'!$G$1:$G$16305,'[1]NBA-Data-1980-2019'!$B$1:$B$16305,$A112,'[1]NBA-Data-1980-2019'!$A$1:$A$16305,DU$9)</f>
        <v>358600</v>
      </c>
      <c r="DV112" s="63">
        <f>SUMIFS('[1]NBA-Data-1980-2019'!$G$1:$G$16305,'[1]NBA-Data-1980-2019'!$B$1:$B$16305,$A112,'[1]NBA-Data-1980-2019'!$A$1:$A$16305,DV$9)</f>
        <v>0</v>
      </c>
      <c r="DW112" s="63">
        <f>SUMIFS('[1]NBA-Data-1980-2019'!$G$1:$G$16305,'[1]NBA-Data-1980-2019'!$B$1:$B$16305,$A112,'[1]NBA-Data-1980-2019'!$A$1:$A$16305,DW$9)</f>
        <v>107676</v>
      </c>
      <c r="DX112" s="63">
        <f>SUMIFS('[1]NBA-Data-1980-2019'!$G$1:$G$16305,'[1]NBA-Data-1980-2019'!$B$1:$B$16305,$A112,'[1]NBA-Data-1980-2019'!$A$1:$A$16305,DX$9)</f>
        <v>0</v>
      </c>
      <c r="DY112" s="63">
        <f>SUMIFS('[1]NBA-Data-1980-2019'!$G$1:$G$16305,'[1]NBA-Data-1980-2019'!$B$1:$B$16305,$A112,'[1]NBA-Data-1980-2019'!$A$1:$A$16305,DY$9)</f>
        <v>0</v>
      </c>
      <c r="DZ112" s="63">
        <f>SUMIFS('[1]NBA-Data-1980-2019'!$G$1:$G$16305,'[1]NBA-Data-1980-2019'!$B$1:$B$16305,$A112,'[1]NBA-Data-1980-2019'!$A$1:$A$16305,DZ$9)</f>
        <v>0</v>
      </c>
      <c r="EA112" s="63">
        <f>SUMIFS('[1]NBA-Data-1980-2019'!$G$1:$G$16305,'[1]NBA-Data-1980-2019'!$B$1:$B$16305,$A112,'[1]NBA-Data-1980-2019'!$A$1:$A$16305,EA$9)</f>
        <v>0</v>
      </c>
      <c r="EB112" s="63">
        <f>SUMIFS('[1]NBA-Data-1980-2019'!$G$1:$G$16305,'[1]NBA-Data-1980-2019'!$B$1:$B$16305,$A112,'[1]NBA-Data-1980-2019'!$A$1:$A$16305,EB$9)</f>
        <v>0</v>
      </c>
      <c r="EC112" s="63">
        <f>SUMIFS('[1]NBA-Data-1980-2019'!$G$1:$G$16305,'[1]NBA-Data-1980-2019'!$B$1:$B$16305,$A112,'[1]NBA-Data-1980-2019'!$A$1:$A$16305,EC$9)</f>
        <v>0</v>
      </c>
      <c r="ED112" s="63">
        <f>SUMIFS('[1]NBA-Data-1980-2019'!$G$1:$G$16305,'[1]NBA-Data-1980-2019'!$B$1:$B$16305,$A112,'[1]NBA-Data-1980-2019'!$A$1:$A$16305,ED$9)</f>
        <v>0</v>
      </c>
      <c r="EH112" s="2" t="s">
        <v>1482</v>
      </c>
    </row>
    <row r="113" spans="1:165" x14ac:dyDescent="0.2">
      <c r="A113" s="2" t="s">
        <v>1114</v>
      </c>
      <c r="B113" s="2" t="str" cm="1">
        <f t="array" ref="B113">_xlfn.XLOOKUP($A113&amp;B$5,'[1]NBA-Data-1980-2019'!$B$1:$B$16305&amp;'[1]NBA-Data-1980-2019'!$A$1:$A$16305,'[1]NBA-Data-1980-2019'!$D$1:$D$16305,"",0)</f>
        <v>CHH</v>
      </c>
      <c r="C113" s="2" t="str" cm="1">
        <f t="array" ref="C113">_xlfn.XLOOKUP($A113&amp;C$5,'[1]NBA-Data-1980-2019'!$B$1:$B$16305&amp;'[1]NBA-Data-1980-2019'!$A$1:$A$16305,'[1]NBA-Data-1980-2019'!$D$1:$D$16305,"",0)</f>
        <v/>
      </c>
      <c r="D113" s="2" t="str" cm="1">
        <f t="array" ref="D113">_xlfn.XLOOKUP($A113&amp;D$5,'[1]NBA-Data-1980-2019'!$B$1:$B$16305&amp;'[1]NBA-Data-1980-2019'!$A$1:$A$16305,'[1]NBA-Data-1980-2019'!$D$1:$D$16305,"",0)</f>
        <v/>
      </c>
      <c r="E113" s="2" t="str" cm="1">
        <f t="array" ref="E113">_xlfn.XLOOKUP($A113&amp;E$5,'[1]NBA-Data-1980-2019'!$B$1:$B$16305&amp;'[1]NBA-Data-1980-2019'!$A$1:$A$16305,'[1]NBA-Data-1980-2019'!$D$1:$D$16305,"",0)</f>
        <v>HOU</v>
      </c>
      <c r="F113" s="2" t="str" cm="1">
        <f t="array" ref="F113">_xlfn.XLOOKUP($A113&amp;F$5,'[1]NBA-Data-1980-2019'!$B$1:$B$16305&amp;'[1]NBA-Data-1980-2019'!$A$1:$A$16305,'[1]NBA-Data-1980-2019'!$D$1:$D$16305,"",0)</f>
        <v/>
      </c>
      <c r="G113" s="2" t="str" cm="1">
        <f t="array" ref="G113">_xlfn.XLOOKUP($A113&amp;G$5,'[1]NBA-Data-1980-2019'!$B$1:$B$16305&amp;'[1]NBA-Data-1980-2019'!$A$1:$A$16305,'[1]NBA-Data-1980-2019'!$D$1:$D$16305,"",0)</f>
        <v/>
      </c>
      <c r="H113" s="2" t="str" cm="1">
        <f t="array" ref="H113">_xlfn.XLOOKUP($A113&amp;H$5,'[1]NBA-Data-1980-2019'!$B$1:$B$16305&amp;'[1]NBA-Data-1980-2019'!$A$1:$A$16305,'[1]NBA-Data-1980-2019'!$D$1:$D$16305,"",0)</f>
        <v>TOR</v>
      </c>
      <c r="I113" s="2" t="str" cm="1">
        <f t="array" ref="I113">_xlfn.XLOOKUP($A113&amp;I$5,'[1]NBA-Data-1980-2019'!$B$1:$B$16305&amp;'[1]NBA-Data-1980-2019'!$A$1:$A$16305,'[1]NBA-Data-1980-2019'!$D$1:$D$16305,"",0)</f>
        <v/>
      </c>
      <c r="J113" s="2" t="str" cm="1">
        <f t="array" ref="J113">_xlfn.XLOOKUP($A113&amp;J$5,'[1]NBA-Data-1980-2019'!$B$1:$B$16305&amp;'[1]NBA-Data-1980-2019'!$A$1:$A$16305,'[1]NBA-Data-1980-2019'!$D$1:$D$16305,"",0)</f>
        <v/>
      </c>
      <c r="K113" s="2" t="str" cm="1">
        <f t="array" ref="K113">_xlfn.XLOOKUP($A113&amp;K$5,'[1]NBA-Data-1980-2019'!$B$1:$B$16305&amp;'[1]NBA-Data-1980-2019'!$A$1:$A$16305,'[1]NBA-Data-1980-2019'!$D$1:$D$16305,"",0)</f>
        <v/>
      </c>
      <c r="L113" s="2" t="str" cm="1">
        <f t="array" ref="L113">_xlfn.XLOOKUP($A113&amp;L$5,'[1]NBA-Data-1980-2019'!$B$1:$B$16305&amp;'[1]NBA-Data-1980-2019'!$A$1:$A$16305,'[1]NBA-Data-1980-2019'!$D$1:$D$16305,"",0)</f>
        <v/>
      </c>
      <c r="M113" s="2" t="str" cm="1">
        <f t="array" ref="M113">_xlfn.XLOOKUP($A113&amp;M$5,'[1]NBA-Data-1980-2019'!$B$1:$B$16305&amp;'[1]NBA-Data-1980-2019'!$A$1:$A$16305,'[1]NBA-Data-1980-2019'!$D$1:$D$16305,"",0)</f>
        <v/>
      </c>
      <c r="N113" s="2" t="str" cm="1">
        <f t="array" ref="N113">_xlfn.XLOOKUP($A113&amp;N$5,'[1]NBA-Data-1980-2019'!$B$1:$B$16305&amp;'[1]NBA-Data-1980-2019'!$A$1:$A$16305,'[1]NBA-Data-1980-2019'!$D$1:$D$16305,"",0)</f>
        <v/>
      </c>
      <c r="O113" s="2" t="str" cm="1">
        <f t="array" ref="O113">_xlfn.XLOOKUP($A113&amp;O$5,'[1]NBA-Data-1980-2019'!$B$1:$B$16305&amp;'[1]NBA-Data-1980-2019'!$A$1:$A$16305,'[1]NBA-Data-1980-2019'!$D$1:$D$16305,"",0)</f>
        <v/>
      </c>
      <c r="P113" s="2" t="str" cm="1">
        <f t="array" ref="P113">_xlfn.XLOOKUP($A113&amp;P$5,'[1]NBA-Data-1980-2019'!$B$1:$B$16305&amp;'[1]NBA-Data-1980-2019'!$A$1:$A$16305,'[1]NBA-Data-1980-2019'!$D$1:$D$16305,"",0)</f>
        <v/>
      </c>
      <c r="Q113" s="2" t="str" cm="1">
        <f t="array" ref="Q113">_xlfn.XLOOKUP($A113&amp;Q$5,'[1]NBA-Data-1980-2019'!$B$1:$B$16305&amp;'[1]NBA-Data-1980-2019'!$A$1:$A$16305,'[1]NBA-Data-1980-2019'!$D$1:$D$16305,"",0)</f>
        <v/>
      </c>
      <c r="R113" s="2" t="str" cm="1">
        <f t="array" ref="R113">_xlfn.XLOOKUP($A113&amp;R$5,'[1]NBA-Data-1980-2019'!$B$1:$B$16305&amp;'[1]NBA-Data-1980-2019'!$A$1:$A$16305,'[1]NBA-Data-1980-2019'!$D$1:$D$16305,"",0)</f>
        <v/>
      </c>
      <c r="S113" s="2" t="str" cm="1">
        <f t="array" ref="S113">_xlfn.XLOOKUP($A113&amp;S$5,'[1]NBA-Data-1980-2019'!$B$1:$B$16305&amp;'[1]NBA-Data-1980-2019'!$A$1:$A$16305,'[1]NBA-Data-1980-2019'!$D$1:$D$16305,"",0)</f>
        <v/>
      </c>
      <c r="T113" s="2" t="str" cm="1">
        <f t="array" ref="T113">_xlfn.XLOOKUP($A113&amp;T$5,'[1]NBA-Data-1980-2019'!$B$1:$B$16305&amp;'[1]NBA-Data-1980-2019'!$A$1:$A$16305,'[1]NBA-Data-1980-2019'!$D$1:$D$16305,"",0)</f>
        <v/>
      </c>
      <c r="U113" s="2" t="str" cm="1">
        <f t="array" ref="U113">_xlfn.XLOOKUP($A113&amp;U$5,'[1]NBA-Data-1980-2019'!$B$1:$B$16305&amp;'[1]NBA-Data-1980-2019'!$A$1:$A$16305,'[1]NBA-Data-1980-2019'!$D$1:$D$16305,"",0)</f>
        <v/>
      </c>
      <c r="V113" s="2" t="str" cm="1">
        <f t="array" ref="V113">_xlfn.XLOOKUP($A113&amp;V$5,'[1]NBA-Data-1980-2019'!$B$1:$B$16305&amp;'[1]NBA-Data-1980-2019'!$A$1:$A$16305,'[1]NBA-Data-1980-2019'!$D$1:$D$16305,"",0)</f>
        <v/>
      </c>
      <c r="W113" s="2" t="str" cm="1">
        <f t="array" ref="W113">_xlfn.XLOOKUP($A113&amp;W$5,'[1]NBA-Data-1980-2019'!$B$1:$B$16305&amp;'[1]NBA-Data-1980-2019'!$A$1:$A$16305,'[1]NBA-Data-1980-2019'!$D$1:$D$16305,"",0)</f>
        <v/>
      </c>
      <c r="X113" s="2" t="str" cm="1">
        <f t="array" ref="X113">_xlfn.XLOOKUP($A113&amp;X$5,'[1]NBA-Data-1980-2019'!$B$1:$B$16305&amp;'[1]NBA-Data-1980-2019'!$A$1:$A$16305,'[1]NBA-Data-1980-2019'!$D$1:$D$16305,"",0)</f>
        <v/>
      </c>
      <c r="Y113" s="2" t="str" cm="1">
        <f t="array" ref="Y113">_xlfn.XLOOKUP($A113&amp;Y$5,'[1]NBA-Data-1980-2019'!$B$1:$B$16305&amp;'[1]NBA-Data-1980-2019'!$A$1:$A$16305,'[1]NBA-Data-1980-2019'!$D$1:$D$16305,"",0)</f>
        <v/>
      </c>
      <c r="Z113" s="2" t="str" cm="1">
        <f t="array" ref="Z113">_xlfn.XLOOKUP($A113&amp;Z$5,'[1]NBA-Data-1980-2019'!$B$1:$B$16305&amp;'[1]NBA-Data-1980-2019'!$A$1:$A$16305,'[1]NBA-Data-1980-2019'!$D$1:$D$16305,"",0)</f>
        <v/>
      </c>
      <c r="AA113" s="2" t="str" cm="1">
        <f t="array" ref="AA113">_xlfn.XLOOKUP($A113&amp;AA$5,'[1]NBA-Data-1980-2019'!$B$1:$B$16305&amp;'[1]NBA-Data-1980-2019'!$A$1:$A$16305,'[1]NBA-Data-1980-2019'!$D$1:$D$16305,"",0)</f>
        <v/>
      </c>
      <c r="AB113" s="2" t="str" cm="1">
        <f t="array" ref="AB113">_xlfn.XLOOKUP($A113&amp;AB$5,'[1]NBA-Data-1980-2019'!$B$1:$B$16305&amp;'[1]NBA-Data-1980-2019'!$A$1:$A$16305,'[1]NBA-Data-1980-2019'!$D$1:$D$16305,"",0)</f>
        <v/>
      </c>
      <c r="AC113" s="2" t="str" cm="1">
        <f t="array" ref="AC113">_xlfn.XLOOKUP($A113&amp;AC$5,'[1]NBA-Data-1980-2019'!$B$1:$B$16305&amp;'[1]NBA-Data-1980-2019'!$A$1:$A$16305,'[1]NBA-Data-1980-2019'!$D$1:$D$16305,"",0)</f>
        <v/>
      </c>
      <c r="AD113" s="2" t="str" cm="1">
        <f t="array" ref="AD113">_xlfn.XLOOKUP($A113&amp;AD$5,'[1]NBA-Data-1980-2019'!$B$1:$B$16305&amp;'[1]NBA-Data-1980-2019'!$A$1:$A$16305,'[1]NBA-Data-1980-2019'!$D$1:$D$16305,"",0)</f>
        <v/>
      </c>
      <c r="AE113" s="2" t="str" cm="1">
        <f t="array" ref="AE113">_xlfn.XLOOKUP($A113&amp;AE$5,'[1]NBA-Data-1980-2019'!$B$1:$B$16305&amp;'[1]NBA-Data-1980-2019'!$A$1:$A$16305,'[1]NBA-Data-1980-2019'!$D$1:$D$16305,"",0)</f>
        <v/>
      </c>
      <c r="AF113" s="2" t="str" cm="1">
        <f t="array" ref="AF113">_xlfn.XLOOKUP($A113&amp;AF$5,'[1]NBA-Data-1980-2019'!$B$1:$B$16305&amp;'[1]NBA-Data-1980-2019'!$A$1:$A$16305,'[1]NBA-Data-1980-2019'!$D$1:$D$16305,"",0)</f>
        <v/>
      </c>
      <c r="AG113" s="2" t="str" cm="1">
        <f t="array" ref="AG113">_xlfn.XLOOKUP($A113&amp;AG$5,'[1]NBA-Data-1980-2019'!$B$1:$B$16305&amp;'[1]NBA-Data-1980-2019'!$A$1:$A$16305,'[1]NBA-Data-1980-2019'!$D$1:$D$16305,"",0)</f>
        <v/>
      </c>
      <c r="AH113" s="2" cm="1">
        <f t="array" ref="AH113">_xlfn.XLOOKUP($A113&amp;AH$5,'[1]NBA-Data-1980-2019'!$B$1:$B$16305&amp;'[1]NBA-Data-1980-2019'!$A$1:$A$16305,'[1]NBA-Data-1980-2019'!$H$1:$H$16305,"",0)</f>
        <v>159.29999999999998</v>
      </c>
      <c r="AI113" s="2" t="str" cm="1">
        <f t="array" ref="AI113">_xlfn.XLOOKUP($A113&amp;AI$5,'[1]NBA-Data-1980-2019'!$B$1:$B$16305&amp;'[1]NBA-Data-1980-2019'!$A$1:$A$16305,'[1]NBA-Data-1980-2019'!$H$1:$H$16305,"",0)</f>
        <v/>
      </c>
      <c r="AJ113" s="2" t="str" cm="1">
        <f t="array" ref="AJ113">_xlfn.XLOOKUP($A113&amp;AJ$5,'[1]NBA-Data-1980-2019'!$B$1:$B$16305&amp;'[1]NBA-Data-1980-2019'!$A$1:$A$16305,'[1]NBA-Data-1980-2019'!$H$1:$H$16305,"",0)</f>
        <v/>
      </c>
      <c r="AK113" s="2" cm="1">
        <f t="array" ref="AK113">_xlfn.XLOOKUP($A113&amp;AK$5,'[1]NBA-Data-1980-2019'!$B$1:$B$16305&amp;'[1]NBA-Data-1980-2019'!$A$1:$A$16305,'[1]NBA-Data-1980-2019'!$H$1:$H$16305,"",0)</f>
        <v>30</v>
      </c>
      <c r="AL113" s="2" t="str" cm="1">
        <f t="array" ref="AL113">_xlfn.XLOOKUP($A113&amp;AL$5,'[1]NBA-Data-1980-2019'!$B$1:$B$16305&amp;'[1]NBA-Data-1980-2019'!$A$1:$A$16305,'[1]NBA-Data-1980-2019'!$H$1:$H$16305,"",0)</f>
        <v/>
      </c>
      <c r="AM113" s="2" t="str" cm="1">
        <f t="array" ref="AM113">_xlfn.XLOOKUP($A113&amp;AM$5,'[1]NBA-Data-1980-2019'!$B$1:$B$16305&amp;'[1]NBA-Data-1980-2019'!$A$1:$A$16305,'[1]NBA-Data-1980-2019'!$H$1:$H$16305,"",0)</f>
        <v/>
      </c>
      <c r="AN113" s="2" cm="1">
        <f t="array" ref="AN113">_xlfn.XLOOKUP($A113&amp;AN$5,'[1]NBA-Data-1980-2019'!$B$1:$B$16305&amp;'[1]NBA-Data-1980-2019'!$A$1:$A$16305,'[1]NBA-Data-1980-2019'!$H$1:$H$16305,"",0)</f>
        <v>45.9</v>
      </c>
      <c r="AO113" s="2" t="str" cm="1">
        <f t="array" ref="AO113">_xlfn.XLOOKUP($A113&amp;AO$5,'[1]NBA-Data-1980-2019'!$B$1:$B$16305&amp;'[1]NBA-Data-1980-2019'!$A$1:$A$16305,'[1]NBA-Data-1980-2019'!$H$1:$H$16305,"",0)</f>
        <v/>
      </c>
      <c r="AP113" s="2" t="str" cm="1">
        <f t="array" ref="AP113">_xlfn.XLOOKUP($A113&amp;AP$5,'[1]NBA-Data-1980-2019'!$B$1:$B$16305&amp;'[1]NBA-Data-1980-2019'!$A$1:$A$16305,'[1]NBA-Data-1980-2019'!$H$1:$H$16305,"",0)</f>
        <v/>
      </c>
      <c r="AQ113" s="2" t="str" cm="1">
        <f t="array" ref="AQ113">_xlfn.XLOOKUP($A113&amp;AQ$5,'[1]NBA-Data-1980-2019'!$B$1:$B$16305&amp;'[1]NBA-Data-1980-2019'!$A$1:$A$16305,'[1]NBA-Data-1980-2019'!$H$1:$H$16305,"",0)</f>
        <v/>
      </c>
      <c r="AR113" s="2" t="str" cm="1">
        <f t="array" ref="AR113">_xlfn.XLOOKUP($A113&amp;AR$5,'[1]NBA-Data-1980-2019'!$B$1:$B$16305&amp;'[1]NBA-Data-1980-2019'!$A$1:$A$16305,'[1]NBA-Data-1980-2019'!$H$1:$H$16305,"",0)</f>
        <v/>
      </c>
      <c r="AS113" s="2" t="str" cm="1">
        <f t="array" ref="AS113">_xlfn.XLOOKUP($A113&amp;AS$5,'[1]NBA-Data-1980-2019'!$B$1:$B$16305&amp;'[1]NBA-Data-1980-2019'!$A$1:$A$16305,'[1]NBA-Data-1980-2019'!$H$1:$H$16305,"",0)</f>
        <v/>
      </c>
      <c r="AT113" s="2" t="str" cm="1">
        <f t="array" ref="AT113">_xlfn.XLOOKUP($A113&amp;AT$5,'[1]NBA-Data-1980-2019'!$B$1:$B$16305&amp;'[1]NBA-Data-1980-2019'!$A$1:$A$16305,'[1]NBA-Data-1980-2019'!$H$1:$H$16305,"",0)</f>
        <v/>
      </c>
      <c r="AU113" s="2" t="str" cm="1">
        <f t="array" ref="AU113">_xlfn.XLOOKUP($A113&amp;AU$5,'[1]NBA-Data-1980-2019'!$B$1:$B$16305&amp;'[1]NBA-Data-1980-2019'!$A$1:$A$16305,'[1]NBA-Data-1980-2019'!$H$1:$H$16305,"",0)</f>
        <v/>
      </c>
      <c r="AV113" s="2" t="str" cm="1">
        <f t="array" ref="AV113">_xlfn.XLOOKUP($A113&amp;AV$5,'[1]NBA-Data-1980-2019'!$B$1:$B$16305&amp;'[1]NBA-Data-1980-2019'!$A$1:$A$16305,'[1]NBA-Data-1980-2019'!$H$1:$H$16305,"",0)</f>
        <v/>
      </c>
      <c r="AW113" s="2" t="str" cm="1">
        <f t="array" ref="AW113">_xlfn.XLOOKUP($A113&amp;AW$5,'[1]NBA-Data-1980-2019'!$B$1:$B$16305&amp;'[1]NBA-Data-1980-2019'!$A$1:$A$16305,'[1]NBA-Data-1980-2019'!$H$1:$H$16305,"",0)</f>
        <v/>
      </c>
      <c r="AX113" s="2" t="str" cm="1">
        <f t="array" ref="AX113">_xlfn.XLOOKUP($A113&amp;AX$5,'[1]NBA-Data-1980-2019'!$B$1:$B$16305&amp;'[1]NBA-Data-1980-2019'!$A$1:$A$16305,'[1]NBA-Data-1980-2019'!$H$1:$H$16305,"",0)</f>
        <v/>
      </c>
      <c r="AY113" s="2" t="str" cm="1">
        <f t="array" ref="AY113">_xlfn.XLOOKUP($A113&amp;AY$5,'[1]NBA-Data-1980-2019'!$B$1:$B$16305&amp;'[1]NBA-Data-1980-2019'!$A$1:$A$16305,'[1]NBA-Data-1980-2019'!$H$1:$H$16305,"",0)</f>
        <v/>
      </c>
      <c r="AZ113" s="2" t="str" cm="1">
        <f t="array" ref="AZ113">_xlfn.XLOOKUP($A113&amp;AZ$5,'[1]NBA-Data-1980-2019'!$B$1:$B$16305&amp;'[1]NBA-Data-1980-2019'!$A$1:$A$16305,'[1]NBA-Data-1980-2019'!$H$1:$H$16305,"",0)</f>
        <v/>
      </c>
      <c r="BA113" s="2" t="str" cm="1">
        <f t="array" ref="BA113">_xlfn.XLOOKUP($A113&amp;BA$5,'[1]NBA-Data-1980-2019'!$B$1:$B$16305&amp;'[1]NBA-Data-1980-2019'!$A$1:$A$16305,'[1]NBA-Data-1980-2019'!$H$1:$H$16305,"",0)</f>
        <v/>
      </c>
      <c r="BB113" s="2" t="str" cm="1">
        <f t="array" ref="BB113">_xlfn.XLOOKUP($A113&amp;BB$5,'[1]NBA-Data-1980-2019'!$B$1:$B$16305&amp;'[1]NBA-Data-1980-2019'!$A$1:$A$16305,'[1]NBA-Data-1980-2019'!$H$1:$H$16305,"",0)</f>
        <v/>
      </c>
      <c r="BC113" s="2" t="str" cm="1">
        <f t="array" ref="BC113">_xlfn.XLOOKUP($A113&amp;BC$5,'[1]NBA-Data-1980-2019'!$B$1:$B$16305&amp;'[1]NBA-Data-1980-2019'!$A$1:$A$16305,'[1]NBA-Data-1980-2019'!$H$1:$H$16305,"",0)</f>
        <v/>
      </c>
      <c r="BD113" s="2" t="str" cm="1">
        <f t="array" ref="BD113">_xlfn.XLOOKUP($A113&amp;BD$5,'[1]NBA-Data-1980-2019'!$B$1:$B$16305&amp;'[1]NBA-Data-1980-2019'!$A$1:$A$16305,'[1]NBA-Data-1980-2019'!$H$1:$H$16305,"",0)</f>
        <v/>
      </c>
      <c r="BE113" s="2" t="str" cm="1">
        <f t="array" ref="BE113">_xlfn.XLOOKUP($A113&amp;BE$5,'[1]NBA-Data-1980-2019'!$B$1:$B$16305&amp;'[1]NBA-Data-1980-2019'!$A$1:$A$16305,'[1]NBA-Data-1980-2019'!$H$1:$H$16305,"",0)</f>
        <v/>
      </c>
      <c r="BF113" s="2" t="str" cm="1">
        <f t="array" ref="BF113">_xlfn.XLOOKUP($A113&amp;BF$5,'[1]NBA-Data-1980-2019'!$B$1:$B$16305&amp;'[1]NBA-Data-1980-2019'!$A$1:$A$16305,'[1]NBA-Data-1980-2019'!$H$1:$H$16305,"",0)</f>
        <v/>
      </c>
      <c r="BG113" s="2" t="str" cm="1">
        <f t="array" ref="BG113">_xlfn.XLOOKUP($A113&amp;BG$5,'[1]NBA-Data-1980-2019'!$B$1:$B$16305&amp;'[1]NBA-Data-1980-2019'!$A$1:$A$16305,'[1]NBA-Data-1980-2019'!$H$1:$H$16305,"",0)</f>
        <v/>
      </c>
      <c r="BH113" s="2" t="str" cm="1">
        <f t="array" ref="BH113">_xlfn.XLOOKUP($A113&amp;BH$5,'[1]NBA-Data-1980-2019'!$B$1:$B$16305&amp;'[1]NBA-Data-1980-2019'!$A$1:$A$16305,'[1]NBA-Data-1980-2019'!$H$1:$H$16305,"",0)</f>
        <v/>
      </c>
      <c r="BI113" s="2" t="str" cm="1">
        <f t="array" ref="BI113">_xlfn.XLOOKUP($A113&amp;BI$5,'[1]NBA-Data-1980-2019'!$B$1:$B$16305&amp;'[1]NBA-Data-1980-2019'!$A$1:$A$16305,'[1]NBA-Data-1980-2019'!$H$1:$H$16305,"",0)</f>
        <v/>
      </c>
      <c r="BJ113" s="2" t="str" cm="1">
        <f t="array" ref="BJ113">_xlfn.XLOOKUP($A113&amp;BJ$5,'[1]NBA-Data-1980-2019'!$B$1:$B$16305&amp;'[1]NBA-Data-1980-2019'!$A$1:$A$16305,'[1]NBA-Data-1980-2019'!$H$1:$H$16305,"",0)</f>
        <v/>
      </c>
      <c r="BK113" s="2" t="str" cm="1">
        <f t="array" ref="BK113">_xlfn.XLOOKUP($A113&amp;BK$5,'[1]NBA-Data-1980-2019'!$B$1:$B$16305&amp;'[1]NBA-Data-1980-2019'!$A$1:$A$16305,'[1]NBA-Data-1980-2019'!$H$1:$H$16305,"",0)</f>
        <v/>
      </c>
      <c r="BL113" s="2" t="str" cm="1">
        <f t="array" ref="BL113">_xlfn.XLOOKUP($A113&amp;BL$5,'[1]NBA-Data-1980-2019'!$B$1:$B$16305&amp;'[1]NBA-Data-1980-2019'!$A$1:$A$16305,'[1]NBA-Data-1980-2019'!$H$1:$H$16305,"",0)</f>
        <v/>
      </c>
      <c r="BM113" s="2" t="str" cm="1">
        <f t="array" ref="BM113">_xlfn.XLOOKUP($A113&amp;BM$5,'[1]NBA-Data-1980-2019'!$B$1:$B$16305&amp;'[1]NBA-Data-1980-2019'!$A$1:$A$16305,'[1]NBA-Data-1980-2019'!$H$1:$H$16305,"",0)</f>
        <v/>
      </c>
      <c r="BN113" s="2" cm="1">
        <f t="array" ref="BN113">_xlfn.XLOOKUP($A113&amp;BN$5,'[1]NBA-Data-1980-2019'!$B$1:$B$16305&amp;'[1]NBA-Data-1980-2019'!$A$1:$A$16305,'[1]NBA-Data-1980-2019'!$F$1:$F$16305,"",0)</f>
        <v>2.4</v>
      </c>
      <c r="BO113" s="2" t="str" cm="1">
        <f t="array" ref="BO113">_xlfn.XLOOKUP($A113&amp;BO$5,'[1]NBA-Data-1980-2019'!$B$1:$B$16305&amp;'[1]NBA-Data-1980-2019'!$A$1:$A$16305,'[1]NBA-Data-1980-2019'!$F$1:$F$16305,"",0)</f>
        <v/>
      </c>
      <c r="BP113" s="2" t="str" cm="1">
        <f t="array" ref="BP113">_xlfn.XLOOKUP($A113&amp;BP$5,'[1]NBA-Data-1980-2019'!$B$1:$B$16305&amp;'[1]NBA-Data-1980-2019'!$A$1:$A$16305,'[1]NBA-Data-1980-2019'!$F$1:$F$16305,"",0)</f>
        <v/>
      </c>
      <c r="BQ113" s="2" cm="1">
        <f t="array" ref="BQ113">_xlfn.XLOOKUP($A113&amp;BQ$5,'[1]NBA-Data-1980-2019'!$B$1:$B$16305&amp;'[1]NBA-Data-1980-2019'!$A$1:$A$16305,'[1]NBA-Data-1980-2019'!$F$1:$F$16305,"",0)</f>
        <v>2.2000000000000002</v>
      </c>
      <c r="BR113" s="2" t="str" cm="1">
        <f t="array" ref="BR113">_xlfn.XLOOKUP($A113&amp;BR$5,'[1]NBA-Data-1980-2019'!$B$1:$B$16305&amp;'[1]NBA-Data-1980-2019'!$A$1:$A$16305,'[1]NBA-Data-1980-2019'!$F$1:$F$16305,"",0)</f>
        <v/>
      </c>
      <c r="BS113" s="2" t="str" cm="1">
        <f t="array" ref="BS113">_xlfn.XLOOKUP($A113&amp;BS$5,'[1]NBA-Data-1980-2019'!$B$1:$B$16305&amp;'[1]NBA-Data-1980-2019'!$A$1:$A$16305,'[1]NBA-Data-1980-2019'!$F$1:$F$16305,"",0)</f>
        <v/>
      </c>
      <c r="BT113" s="2" cm="1">
        <f t="array" ref="BT113">_xlfn.XLOOKUP($A113&amp;BT$5,'[1]NBA-Data-1980-2019'!$B$1:$B$16305&amp;'[1]NBA-Data-1980-2019'!$A$1:$A$16305,'[1]NBA-Data-1980-2019'!$F$1:$F$16305,"",0)</f>
        <v>4.9000000000000004</v>
      </c>
      <c r="BU113" s="2" t="str" cm="1">
        <f t="array" ref="BU113">_xlfn.XLOOKUP($A113&amp;BU$5,'[1]NBA-Data-1980-2019'!$B$1:$B$16305&amp;'[1]NBA-Data-1980-2019'!$A$1:$A$16305,'[1]NBA-Data-1980-2019'!$F$1:$F$16305,"",0)</f>
        <v/>
      </c>
      <c r="BV113" s="2" t="str" cm="1">
        <f t="array" ref="BV113">_xlfn.XLOOKUP($A113&amp;BV$5,'[1]NBA-Data-1980-2019'!$B$1:$B$16305&amp;'[1]NBA-Data-1980-2019'!$A$1:$A$16305,'[1]NBA-Data-1980-2019'!$F$1:$F$16305,"",0)</f>
        <v/>
      </c>
      <c r="BW113" s="2" t="str" cm="1">
        <f t="array" ref="BW113">_xlfn.XLOOKUP($A113&amp;BW$5,'[1]NBA-Data-1980-2019'!$B$1:$B$16305&amp;'[1]NBA-Data-1980-2019'!$A$1:$A$16305,'[1]NBA-Data-1980-2019'!$F$1:$F$16305,"",0)</f>
        <v/>
      </c>
      <c r="BX113" s="2" t="str" cm="1">
        <f t="array" ref="BX113">_xlfn.XLOOKUP($A113&amp;BX$5,'[1]NBA-Data-1980-2019'!$B$1:$B$16305&amp;'[1]NBA-Data-1980-2019'!$A$1:$A$16305,'[1]NBA-Data-1980-2019'!$F$1:$F$16305,"",0)</f>
        <v/>
      </c>
      <c r="BY113" s="2" t="str" cm="1">
        <f t="array" ref="BY113">_xlfn.XLOOKUP($A113&amp;BY$5,'[1]NBA-Data-1980-2019'!$B$1:$B$16305&amp;'[1]NBA-Data-1980-2019'!$A$1:$A$16305,'[1]NBA-Data-1980-2019'!$F$1:$F$16305,"",0)</f>
        <v/>
      </c>
      <c r="BZ113" s="2" t="str" cm="1">
        <f t="array" ref="BZ113">_xlfn.XLOOKUP($A113&amp;BZ$5,'[1]NBA-Data-1980-2019'!$B$1:$B$16305&amp;'[1]NBA-Data-1980-2019'!$A$1:$A$16305,'[1]NBA-Data-1980-2019'!$F$1:$F$16305,"",0)</f>
        <v/>
      </c>
      <c r="CA113" s="2" t="str" cm="1">
        <f t="array" ref="CA113">_xlfn.XLOOKUP($A113&amp;CA$5,'[1]NBA-Data-1980-2019'!$B$1:$B$16305&amp;'[1]NBA-Data-1980-2019'!$A$1:$A$16305,'[1]NBA-Data-1980-2019'!$F$1:$F$16305,"",0)</f>
        <v/>
      </c>
      <c r="CB113" s="2" t="str" cm="1">
        <f t="array" ref="CB113">_xlfn.XLOOKUP($A113&amp;CB$5,'[1]NBA-Data-1980-2019'!$B$1:$B$16305&amp;'[1]NBA-Data-1980-2019'!$A$1:$A$16305,'[1]NBA-Data-1980-2019'!$F$1:$F$16305,"",0)</f>
        <v/>
      </c>
      <c r="CC113" s="2" t="str" cm="1">
        <f t="array" ref="CC113">_xlfn.XLOOKUP($A113&amp;CC$5,'[1]NBA-Data-1980-2019'!$B$1:$B$16305&amp;'[1]NBA-Data-1980-2019'!$A$1:$A$16305,'[1]NBA-Data-1980-2019'!$F$1:$F$16305,"",0)</f>
        <v/>
      </c>
      <c r="CD113" s="2" t="str" cm="1">
        <f t="array" ref="CD113">_xlfn.XLOOKUP($A113&amp;CD$5,'[1]NBA-Data-1980-2019'!$B$1:$B$16305&amp;'[1]NBA-Data-1980-2019'!$A$1:$A$16305,'[1]NBA-Data-1980-2019'!$F$1:$F$16305,"",0)</f>
        <v/>
      </c>
      <c r="CE113" s="2" t="str" cm="1">
        <f t="array" ref="CE113">_xlfn.XLOOKUP($A113&amp;CE$5,'[1]NBA-Data-1980-2019'!$B$1:$B$16305&amp;'[1]NBA-Data-1980-2019'!$A$1:$A$16305,'[1]NBA-Data-1980-2019'!$F$1:$F$16305,"",0)</f>
        <v/>
      </c>
      <c r="CF113" s="2" t="str" cm="1">
        <f t="array" ref="CF113">_xlfn.XLOOKUP($A113&amp;CF$5,'[1]NBA-Data-1980-2019'!$B$1:$B$16305&amp;'[1]NBA-Data-1980-2019'!$A$1:$A$16305,'[1]NBA-Data-1980-2019'!$F$1:$F$16305,"",0)</f>
        <v/>
      </c>
      <c r="CG113" s="2" t="str" cm="1">
        <f t="array" ref="CG113">_xlfn.XLOOKUP($A113&amp;CG$5,'[1]NBA-Data-1980-2019'!$B$1:$B$16305&amp;'[1]NBA-Data-1980-2019'!$A$1:$A$16305,'[1]NBA-Data-1980-2019'!$F$1:$F$16305,"",0)</f>
        <v/>
      </c>
      <c r="CH113" s="2" t="str" cm="1">
        <f t="array" ref="CH113">_xlfn.XLOOKUP($A113&amp;CH$5,'[1]NBA-Data-1980-2019'!$B$1:$B$16305&amp;'[1]NBA-Data-1980-2019'!$A$1:$A$16305,'[1]NBA-Data-1980-2019'!$F$1:$F$16305,"",0)</f>
        <v/>
      </c>
      <c r="CI113" s="2" t="str" cm="1">
        <f t="array" ref="CI113">_xlfn.XLOOKUP($A113&amp;CI$5,'[1]NBA-Data-1980-2019'!$B$1:$B$16305&amp;'[1]NBA-Data-1980-2019'!$A$1:$A$16305,'[1]NBA-Data-1980-2019'!$F$1:$F$16305,"",0)</f>
        <v/>
      </c>
      <c r="CJ113" s="2" t="str" cm="1">
        <f t="array" ref="CJ113">_xlfn.XLOOKUP($A113&amp;CJ$5,'[1]NBA-Data-1980-2019'!$B$1:$B$16305&amp;'[1]NBA-Data-1980-2019'!$A$1:$A$16305,'[1]NBA-Data-1980-2019'!$F$1:$F$16305,"",0)</f>
        <v/>
      </c>
      <c r="CK113" s="2" t="str" cm="1">
        <f t="array" ref="CK113">_xlfn.XLOOKUP($A113&amp;CK$5,'[1]NBA-Data-1980-2019'!$B$1:$B$16305&amp;'[1]NBA-Data-1980-2019'!$A$1:$A$16305,'[1]NBA-Data-1980-2019'!$F$1:$F$16305,"",0)</f>
        <v/>
      </c>
      <c r="CL113" s="2" t="str" cm="1">
        <f t="array" ref="CL113">_xlfn.XLOOKUP($A113&amp;CL$5,'[1]NBA-Data-1980-2019'!$B$1:$B$16305&amp;'[1]NBA-Data-1980-2019'!$A$1:$A$16305,'[1]NBA-Data-1980-2019'!$F$1:$F$16305,"",0)</f>
        <v/>
      </c>
      <c r="CM113" s="2" t="str" cm="1">
        <f t="array" ref="CM113">_xlfn.XLOOKUP($A113&amp;CM$5,'[1]NBA-Data-1980-2019'!$B$1:$B$16305&amp;'[1]NBA-Data-1980-2019'!$A$1:$A$16305,'[1]NBA-Data-1980-2019'!$F$1:$F$16305,"",0)</f>
        <v/>
      </c>
      <c r="CN113" s="2" t="str" cm="1">
        <f t="array" ref="CN113">_xlfn.XLOOKUP($A113&amp;CN$5,'[1]NBA-Data-1980-2019'!$B$1:$B$16305&amp;'[1]NBA-Data-1980-2019'!$A$1:$A$16305,'[1]NBA-Data-1980-2019'!$F$1:$F$16305,"",0)</f>
        <v/>
      </c>
      <c r="CO113" s="2" t="str" cm="1">
        <f t="array" ref="CO113">_xlfn.XLOOKUP($A113&amp;CO$5,'[1]NBA-Data-1980-2019'!$B$1:$B$16305&amp;'[1]NBA-Data-1980-2019'!$A$1:$A$16305,'[1]NBA-Data-1980-2019'!$F$1:$F$16305,"",0)</f>
        <v/>
      </c>
      <c r="CP113" s="2" t="str" cm="1">
        <f t="array" ref="CP113">_xlfn.XLOOKUP($A113&amp;CP$5,'[1]NBA-Data-1980-2019'!$B$1:$B$16305&amp;'[1]NBA-Data-1980-2019'!$A$1:$A$16305,'[1]NBA-Data-1980-2019'!$F$1:$F$16305,"",0)</f>
        <v/>
      </c>
      <c r="CQ113" s="2" t="str" cm="1">
        <f t="array" ref="CQ113">_xlfn.XLOOKUP($A113&amp;CQ$5,'[1]NBA-Data-1980-2019'!$B$1:$B$16305&amp;'[1]NBA-Data-1980-2019'!$A$1:$A$16305,'[1]NBA-Data-1980-2019'!$F$1:$F$16305,"",0)</f>
        <v/>
      </c>
      <c r="CR113" s="2" t="str" cm="1">
        <f t="array" ref="CR113">_xlfn.XLOOKUP($A113&amp;CR$5,'[1]NBA-Data-1980-2019'!$B$1:$B$16305&amp;'[1]NBA-Data-1980-2019'!$A$1:$A$16305,'[1]NBA-Data-1980-2019'!$F$1:$F$16305,"",0)</f>
        <v/>
      </c>
      <c r="CS113" s="2" t="str" cm="1">
        <f t="array" ref="CS113">_xlfn.XLOOKUP($A113&amp;CS$5,'[1]NBA-Data-1980-2019'!$B$1:$B$16305&amp;'[1]NBA-Data-1980-2019'!$A$1:$A$16305,'[1]NBA-Data-1980-2019'!$F$1:$F$16305,"",0)</f>
        <v/>
      </c>
      <c r="CU113" s="2" t="str">
        <f>_xlfn.XLOOKUP($A113,TEAMS!$G$1:$G$839,TEAMS!$H$1:$H$839,"",0)</f>
        <v>PF</v>
      </c>
      <c r="CV113" s="2" t="str">
        <f>_xlfn.XLOOKUP($CU113,DASHBOARD!$B$22:$B$27,DASHBOARD!$C$22:$C$27,"",0)</f>
        <v>FORWARD</v>
      </c>
      <c r="CY113" s="63">
        <f>SUMIFS('[1]NBA-Data-1980-2019'!$G$1:$G$16305,'[1]NBA-Data-1980-2019'!$B$1:$B$16305,$A113,'[1]NBA-Data-1980-2019'!$A$1:$A$16305,CY$9)</f>
        <v>0</v>
      </c>
      <c r="CZ113" s="63">
        <f>SUMIFS('[1]NBA-Data-1980-2019'!$G$1:$G$16305,'[1]NBA-Data-1980-2019'!$B$1:$B$16305,$A113,'[1]NBA-Data-1980-2019'!$A$1:$A$16305,CZ$9)</f>
        <v>0</v>
      </c>
      <c r="DA113" s="63">
        <f>SUMIFS('[1]NBA-Data-1980-2019'!$G$1:$G$16305,'[1]NBA-Data-1980-2019'!$B$1:$B$16305,$A113,'[1]NBA-Data-1980-2019'!$A$1:$A$16305,DA$9)</f>
        <v>0</v>
      </c>
      <c r="DB113" s="63">
        <f>SUMIFS('[1]NBA-Data-1980-2019'!$G$1:$G$16305,'[1]NBA-Data-1980-2019'!$B$1:$B$16305,$A113,'[1]NBA-Data-1980-2019'!$A$1:$A$16305,DB$9)</f>
        <v>0</v>
      </c>
      <c r="DC113" s="63">
        <f>SUMIFS('[1]NBA-Data-1980-2019'!$G$1:$G$16305,'[1]NBA-Data-1980-2019'!$B$1:$B$16305,$A113,'[1]NBA-Data-1980-2019'!$A$1:$A$16305,DC$9)</f>
        <v>0</v>
      </c>
      <c r="DD113" s="63">
        <f>SUMIFS('[1]NBA-Data-1980-2019'!$G$1:$G$16305,'[1]NBA-Data-1980-2019'!$B$1:$B$16305,$A113,'[1]NBA-Data-1980-2019'!$A$1:$A$16305,DD$9)</f>
        <v>0</v>
      </c>
      <c r="DE113" s="63">
        <f>SUMIFS('[1]NBA-Data-1980-2019'!$G$1:$G$16305,'[1]NBA-Data-1980-2019'!$B$1:$B$16305,$A113,'[1]NBA-Data-1980-2019'!$A$1:$A$16305,DE$9)</f>
        <v>205200</v>
      </c>
      <c r="DF113" s="63">
        <f>SUMIFS('[1]NBA-Data-1980-2019'!$G$1:$G$16305,'[1]NBA-Data-1980-2019'!$B$1:$B$16305,$A113,'[1]NBA-Data-1980-2019'!$A$1:$A$16305,DF$9)</f>
        <v>0</v>
      </c>
      <c r="DG113" s="63">
        <f>SUMIFS('[1]NBA-Data-1980-2019'!$G$1:$G$16305,'[1]NBA-Data-1980-2019'!$B$1:$B$16305,$A113,'[1]NBA-Data-1980-2019'!$A$1:$A$16305,DG$9)</f>
        <v>0</v>
      </c>
      <c r="DH113" s="63">
        <f>SUMIFS('[1]NBA-Data-1980-2019'!$G$1:$G$16305,'[1]NBA-Data-1980-2019'!$B$1:$B$16305,$A113,'[1]NBA-Data-1980-2019'!$A$1:$A$16305,DH$9)</f>
        <v>0</v>
      </c>
      <c r="DI113" s="63">
        <f>SUMIFS('[1]NBA-Data-1980-2019'!$G$1:$G$16305,'[1]NBA-Data-1980-2019'!$B$1:$B$16305,$A113,'[1]NBA-Data-1980-2019'!$A$1:$A$16305,DI$9)</f>
        <v>0</v>
      </c>
      <c r="DJ113" s="63">
        <f>SUMIFS('[1]NBA-Data-1980-2019'!$G$1:$G$16305,'[1]NBA-Data-1980-2019'!$B$1:$B$16305,$A113,'[1]NBA-Data-1980-2019'!$A$1:$A$16305,DJ$9)</f>
        <v>0</v>
      </c>
      <c r="DK113" s="63">
        <f>SUMIFS('[1]NBA-Data-1980-2019'!$G$1:$G$16305,'[1]NBA-Data-1980-2019'!$B$1:$B$16305,$A113,'[1]NBA-Data-1980-2019'!$A$1:$A$16305,DK$9)</f>
        <v>0</v>
      </c>
      <c r="DL113" s="63">
        <f>SUMIFS('[1]NBA-Data-1980-2019'!$G$1:$G$16305,'[1]NBA-Data-1980-2019'!$B$1:$B$16305,$A113,'[1]NBA-Data-1980-2019'!$A$1:$A$16305,DL$9)</f>
        <v>0</v>
      </c>
      <c r="DM113" s="63">
        <f>SUMIFS('[1]NBA-Data-1980-2019'!$G$1:$G$16305,'[1]NBA-Data-1980-2019'!$B$1:$B$16305,$A113,'[1]NBA-Data-1980-2019'!$A$1:$A$16305,DM$9)</f>
        <v>0</v>
      </c>
      <c r="DN113" s="63">
        <f>SUMIFS('[1]NBA-Data-1980-2019'!$G$1:$G$16305,'[1]NBA-Data-1980-2019'!$B$1:$B$16305,$A113,'[1]NBA-Data-1980-2019'!$A$1:$A$16305,DN$9)</f>
        <v>0</v>
      </c>
      <c r="DO113" s="63">
        <f>SUMIFS('[1]NBA-Data-1980-2019'!$G$1:$G$16305,'[1]NBA-Data-1980-2019'!$B$1:$B$16305,$A113,'[1]NBA-Data-1980-2019'!$A$1:$A$16305,DO$9)</f>
        <v>0</v>
      </c>
      <c r="DP113" s="63">
        <f>SUMIFS('[1]NBA-Data-1980-2019'!$G$1:$G$16305,'[1]NBA-Data-1980-2019'!$B$1:$B$16305,$A113,'[1]NBA-Data-1980-2019'!$A$1:$A$16305,DP$9)</f>
        <v>0</v>
      </c>
      <c r="DQ113" s="63">
        <f>SUMIFS('[1]NBA-Data-1980-2019'!$G$1:$G$16305,'[1]NBA-Data-1980-2019'!$B$1:$B$16305,$A113,'[1]NBA-Data-1980-2019'!$A$1:$A$16305,DQ$9)</f>
        <v>0</v>
      </c>
      <c r="DR113" s="63">
        <f>SUMIFS('[1]NBA-Data-1980-2019'!$G$1:$G$16305,'[1]NBA-Data-1980-2019'!$B$1:$B$16305,$A113,'[1]NBA-Data-1980-2019'!$A$1:$A$16305,DR$9)</f>
        <v>0</v>
      </c>
      <c r="DS113" s="63">
        <f>SUMIFS('[1]NBA-Data-1980-2019'!$G$1:$G$16305,'[1]NBA-Data-1980-2019'!$B$1:$B$16305,$A113,'[1]NBA-Data-1980-2019'!$A$1:$A$16305,DS$9)</f>
        <v>0</v>
      </c>
      <c r="DT113" s="63">
        <f>SUMIFS('[1]NBA-Data-1980-2019'!$G$1:$G$16305,'[1]NBA-Data-1980-2019'!$B$1:$B$16305,$A113,'[1]NBA-Data-1980-2019'!$A$1:$A$16305,DT$9)</f>
        <v>0</v>
      </c>
      <c r="DU113" s="63">
        <f>SUMIFS('[1]NBA-Data-1980-2019'!$G$1:$G$16305,'[1]NBA-Data-1980-2019'!$B$1:$B$16305,$A113,'[1]NBA-Data-1980-2019'!$A$1:$A$16305,DU$9)</f>
        <v>0</v>
      </c>
      <c r="DV113" s="63">
        <f>SUMIFS('[1]NBA-Data-1980-2019'!$G$1:$G$16305,'[1]NBA-Data-1980-2019'!$B$1:$B$16305,$A113,'[1]NBA-Data-1980-2019'!$A$1:$A$16305,DV$9)</f>
        <v>0</v>
      </c>
      <c r="DW113" s="63">
        <f>SUMIFS('[1]NBA-Data-1980-2019'!$G$1:$G$16305,'[1]NBA-Data-1980-2019'!$B$1:$B$16305,$A113,'[1]NBA-Data-1980-2019'!$A$1:$A$16305,DW$9)</f>
        <v>0</v>
      </c>
      <c r="DX113" s="63">
        <f>SUMIFS('[1]NBA-Data-1980-2019'!$G$1:$G$16305,'[1]NBA-Data-1980-2019'!$B$1:$B$16305,$A113,'[1]NBA-Data-1980-2019'!$A$1:$A$16305,DX$9)</f>
        <v>0</v>
      </c>
      <c r="DY113" s="63">
        <f>SUMIFS('[1]NBA-Data-1980-2019'!$G$1:$G$16305,'[1]NBA-Data-1980-2019'!$B$1:$B$16305,$A113,'[1]NBA-Data-1980-2019'!$A$1:$A$16305,DY$9)</f>
        <v>0</v>
      </c>
      <c r="DZ113" s="63">
        <f>SUMIFS('[1]NBA-Data-1980-2019'!$G$1:$G$16305,'[1]NBA-Data-1980-2019'!$B$1:$B$16305,$A113,'[1]NBA-Data-1980-2019'!$A$1:$A$16305,DZ$9)</f>
        <v>0</v>
      </c>
      <c r="EA113" s="63">
        <f>SUMIFS('[1]NBA-Data-1980-2019'!$G$1:$G$16305,'[1]NBA-Data-1980-2019'!$B$1:$B$16305,$A113,'[1]NBA-Data-1980-2019'!$A$1:$A$16305,EA$9)</f>
        <v>0</v>
      </c>
      <c r="EB113" s="63">
        <f>SUMIFS('[1]NBA-Data-1980-2019'!$G$1:$G$16305,'[1]NBA-Data-1980-2019'!$B$1:$B$16305,$A113,'[1]NBA-Data-1980-2019'!$A$1:$A$16305,EB$9)</f>
        <v>0</v>
      </c>
      <c r="EC113" s="63">
        <f>SUMIFS('[1]NBA-Data-1980-2019'!$G$1:$G$16305,'[1]NBA-Data-1980-2019'!$B$1:$B$16305,$A113,'[1]NBA-Data-1980-2019'!$A$1:$A$16305,EC$9)</f>
        <v>0</v>
      </c>
      <c r="ED113" s="63">
        <f>SUMIFS('[1]NBA-Data-1980-2019'!$G$1:$G$16305,'[1]NBA-Data-1980-2019'!$B$1:$B$16305,$A113,'[1]NBA-Data-1980-2019'!$A$1:$A$16305,ED$9)</f>
        <v>0</v>
      </c>
      <c r="EH113" s="2" t="s">
        <v>1273</v>
      </c>
    </row>
    <row r="114" spans="1:165" x14ac:dyDescent="0.2">
      <c r="A114" s="2" t="s">
        <v>1133</v>
      </c>
      <c r="B114" s="2" t="str" cm="1">
        <f t="array" ref="B114">_xlfn.XLOOKUP($A114&amp;B$5,'[1]NBA-Data-1980-2019'!$B$1:$B$16305&amp;'[1]NBA-Data-1980-2019'!$A$1:$A$16305,'[1]NBA-Data-1980-2019'!$D$1:$D$16305,"",0)</f>
        <v>PHO</v>
      </c>
      <c r="C114" s="2" t="str" cm="1">
        <f t="array" ref="C114">_xlfn.XLOOKUP($A114&amp;C$5,'[1]NBA-Data-1980-2019'!$B$1:$B$16305&amp;'[1]NBA-Data-1980-2019'!$A$1:$A$16305,'[1]NBA-Data-1980-2019'!$D$1:$D$16305,"",0)</f>
        <v>PHO</v>
      </c>
      <c r="D114" s="2" t="str" cm="1">
        <f t="array" ref="D114">_xlfn.XLOOKUP($A114&amp;D$5,'[1]NBA-Data-1980-2019'!$B$1:$B$16305&amp;'[1]NBA-Data-1980-2019'!$A$1:$A$16305,'[1]NBA-Data-1980-2019'!$D$1:$D$16305,"",0)</f>
        <v>CHI</v>
      </c>
      <c r="E114" s="2" t="str" cm="1">
        <f t="array" ref="E114">_xlfn.XLOOKUP($A114&amp;E$5,'[1]NBA-Data-1980-2019'!$B$1:$B$16305&amp;'[1]NBA-Data-1980-2019'!$A$1:$A$16305,'[1]NBA-Data-1980-2019'!$D$1:$D$16305,"",0)</f>
        <v/>
      </c>
      <c r="F114" s="2" t="str" cm="1">
        <f t="array" ref="F114">_xlfn.XLOOKUP($A114&amp;F$5,'[1]NBA-Data-1980-2019'!$B$1:$B$16305&amp;'[1]NBA-Data-1980-2019'!$A$1:$A$16305,'[1]NBA-Data-1980-2019'!$D$1:$D$16305,"",0)</f>
        <v/>
      </c>
      <c r="G114" s="2" t="str" cm="1">
        <f t="array" ref="G114">_xlfn.XLOOKUP($A114&amp;G$5,'[1]NBA-Data-1980-2019'!$B$1:$B$16305&amp;'[1]NBA-Data-1980-2019'!$A$1:$A$16305,'[1]NBA-Data-1980-2019'!$D$1:$D$16305,"",0)</f>
        <v/>
      </c>
      <c r="H114" s="2" t="str" cm="1">
        <f t="array" ref="H114">_xlfn.XLOOKUP($A114&amp;H$5,'[1]NBA-Data-1980-2019'!$B$1:$B$16305&amp;'[1]NBA-Data-1980-2019'!$A$1:$A$16305,'[1]NBA-Data-1980-2019'!$D$1:$D$16305,"",0)</f>
        <v/>
      </c>
      <c r="I114" s="2" t="str" cm="1">
        <f t="array" ref="I114">_xlfn.XLOOKUP($A114&amp;I$5,'[1]NBA-Data-1980-2019'!$B$1:$B$16305&amp;'[1]NBA-Data-1980-2019'!$A$1:$A$16305,'[1]NBA-Data-1980-2019'!$D$1:$D$16305,"",0)</f>
        <v/>
      </c>
      <c r="J114" s="2" t="str" cm="1">
        <f t="array" ref="J114">_xlfn.XLOOKUP($A114&amp;J$5,'[1]NBA-Data-1980-2019'!$B$1:$B$16305&amp;'[1]NBA-Data-1980-2019'!$A$1:$A$16305,'[1]NBA-Data-1980-2019'!$D$1:$D$16305,"",0)</f>
        <v/>
      </c>
      <c r="K114" s="2" t="str" cm="1">
        <f t="array" ref="K114">_xlfn.XLOOKUP($A114&amp;K$5,'[1]NBA-Data-1980-2019'!$B$1:$B$16305&amp;'[1]NBA-Data-1980-2019'!$A$1:$A$16305,'[1]NBA-Data-1980-2019'!$D$1:$D$16305,"",0)</f>
        <v/>
      </c>
      <c r="L114" s="2" t="str" cm="1">
        <f t="array" ref="L114">_xlfn.XLOOKUP($A114&amp;L$5,'[1]NBA-Data-1980-2019'!$B$1:$B$16305&amp;'[1]NBA-Data-1980-2019'!$A$1:$A$16305,'[1]NBA-Data-1980-2019'!$D$1:$D$16305,"",0)</f>
        <v/>
      </c>
      <c r="M114" s="2" t="str" cm="1">
        <f t="array" ref="M114">_xlfn.XLOOKUP($A114&amp;M$5,'[1]NBA-Data-1980-2019'!$B$1:$B$16305&amp;'[1]NBA-Data-1980-2019'!$A$1:$A$16305,'[1]NBA-Data-1980-2019'!$D$1:$D$16305,"",0)</f>
        <v/>
      </c>
      <c r="N114" s="2" t="str" cm="1">
        <f t="array" ref="N114">_xlfn.XLOOKUP($A114&amp;N$5,'[1]NBA-Data-1980-2019'!$B$1:$B$16305&amp;'[1]NBA-Data-1980-2019'!$A$1:$A$16305,'[1]NBA-Data-1980-2019'!$D$1:$D$16305,"",0)</f>
        <v/>
      </c>
      <c r="O114" s="2" t="str" cm="1">
        <f t="array" ref="O114">_xlfn.XLOOKUP($A114&amp;O$5,'[1]NBA-Data-1980-2019'!$B$1:$B$16305&amp;'[1]NBA-Data-1980-2019'!$A$1:$A$16305,'[1]NBA-Data-1980-2019'!$D$1:$D$16305,"",0)</f>
        <v/>
      </c>
      <c r="P114" s="2" t="str" cm="1">
        <f t="array" ref="P114">_xlfn.XLOOKUP($A114&amp;P$5,'[1]NBA-Data-1980-2019'!$B$1:$B$16305&amp;'[1]NBA-Data-1980-2019'!$A$1:$A$16305,'[1]NBA-Data-1980-2019'!$D$1:$D$16305,"",0)</f>
        <v/>
      </c>
      <c r="Q114" s="2" t="str" cm="1">
        <f t="array" ref="Q114">_xlfn.XLOOKUP($A114&amp;Q$5,'[1]NBA-Data-1980-2019'!$B$1:$B$16305&amp;'[1]NBA-Data-1980-2019'!$A$1:$A$16305,'[1]NBA-Data-1980-2019'!$D$1:$D$16305,"",0)</f>
        <v/>
      </c>
      <c r="R114" s="2" t="str" cm="1">
        <f t="array" ref="R114">_xlfn.XLOOKUP($A114&amp;R$5,'[1]NBA-Data-1980-2019'!$B$1:$B$16305&amp;'[1]NBA-Data-1980-2019'!$A$1:$A$16305,'[1]NBA-Data-1980-2019'!$D$1:$D$16305,"",0)</f>
        <v/>
      </c>
      <c r="S114" s="2" t="str" cm="1">
        <f t="array" ref="S114">_xlfn.XLOOKUP($A114&amp;S$5,'[1]NBA-Data-1980-2019'!$B$1:$B$16305&amp;'[1]NBA-Data-1980-2019'!$A$1:$A$16305,'[1]NBA-Data-1980-2019'!$D$1:$D$16305,"",0)</f>
        <v/>
      </c>
      <c r="T114" s="2" t="str" cm="1">
        <f t="array" ref="T114">_xlfn.XLOOKUP($A114&amp;T$5,'[1]NBA-Data-1980-2019'!$B$1:$B$16305&amp;'[1]NBA-Data-1980-2019'!$A$1:$A$16305,'[1]NBA-Data-1980-2019'!$D$1:$D$16305,"",0)</f>
        <v/>
      </c>
      <c r="U114" s="2" t="str" cm="1">
        <f t="array" ref="U114">_xlfn.XLOOKUP($A114&amp;U$5,'[1]NBA-Data-1980-2019'!$B$1:$B$16305&amp;'[1]NBA-Data-1980-2019'!$A$1:$A$16305,'[1]NBA-Data-1980-2019'!$D$1:$D$16305,"",0)</f>
        <v/>
      </c>
      <c r="V114" s="2" t="str" cm="1">
        <f t="array" ref="V114">_xlfn.XLOOKUP($A114&amp;V$5,'[1]NBA-Data-1980-2019'!$B$1:$B$16305&amp;'[1]NBA-Data-1980-2019'!$A$1:$A$16305,'[1]NBA-Data-1980-2019'!$D$1:$D$16305,"",0)</f>
        <v/>
      </c>
      <c r="W114" s="2" t="str" cm="1">
        <f t="array" ref="W114">_xlfn.XLOOKUP($A114&amp;W$5,'[1]NBA-Data-1980-2019'!$B$1:$B$16305&amp;'[1]NBA-Data-1980-2019'!$A$1:$A$16305,'[1]NBA-Data-1980-2019'!$D$1:$D$16305,"",0)</f>
        <v/>
      </c>
      <c r="X114" s="2" t="str" cm="1">
        <f t="array" ref="X114">_xlfn.XLOOKUP($A114&amp;X$5,'[1]NBA-Data-1980-2019'!$B$1:$B$16305&amp;'[1]NBA-Data-1980-2019'!$A$1:$A$16305,'[1]NBA-Data-1980-2019'!$D$1:$D$16305,"",0)</f>
        <v/>
      </c>
      <c r="Y114" s="2" t="str" cm="1">
        <f t="array" ref="Y114">_xlfn.XLOOKUP($A114&amp;Y$5,'[1]NBA-Data-1980-2019'!$B$1:$B$16305&amp;'[1]NBA-Data-1980-2019'!$A$1:$A$16305,'[1]NBA-Data-1980-2019'!$D$1:$D$16305,"",0)</f>
        <v/>
      </c>
      <c r="Z114" s="2" t="str" cm="1">
        <f t="array" ref="Z114">_xlfn.XLOOKUP($A114&amp;Z$5,'[1]NBA-Data-1980-2019'!$B$1:$B$16305&amp;'[1]NBA-Data-1980-2019'!$A$1:$A$16305,'[1]NBA-Data-1980-2019'!$D$1:$D$16305,"",0)</f>
        <v/>
      </c>
      <c r="AA114" s="2" t="str" cm="1">
        <f t="array" ref="AA114">_xlfn.XLOOKUP($A114&amp;AA$5,'[1]NBA-Data-1980-2019'!$B$1:$B$16305&amp;'[1]NBA-Data-1980-2019'!$A$1:$A$16305,'[1]NBA-Data-1980-2019'!$D$1:$D$16305,"",0)</f>
        <v/>
      </c>
      <c r="AB114" s="2" t="str" cm="1">
        <f t="array" ref="AB114">_xlfn.XLOOKUP($A114&amp;AB$5,'[1]NBA-Data-1980-2019'!$B$1:$B$16305&amp;'[1]NBA-Data-1980-2019'!$A$1:$A$16305,'[1]NBA-Data-1980-2019'!$D$1:$D$16305,"",0)</f>
        <v/>
      </c>
      <c r="AC114" s="2" t="str" cm="1">
        <f t="array" ref="AC114">_xlfn.XLOOKUP($A114&amp;AC$5,'[1]NBA-Data-1980-2019'!$B$1:$B$16305&amp;'[1]NBA-Data-1980-2019'!$A$1:$A$16305,'[1]NBA-Data-1980-2019'!$D$1:$D$16305,"",0)</f>
        <v/>
      </c>
      <c r="AD114" s="2" t="str" cm="1">
        <f t="array" ref="AD114">_xlfn.XLOOKUP($A114&amp;AD$5,'[1]NBA-Data-1980-2019'!$B$1:$B$16305&amp;'[1]NBA-Data-1980-2019'!$A$1:$A$16305,'[1]NBA-Data-1980-2019'!$D$1:$D$16305,"",0)</f>
        <v/>
      </c>
      <c r="AE114" s="2" t="str" cm="1">
        <f t="array" ref="AE114">_xlfn.XLOOKUP($A114&amp;AE$5,'[1]NBA-Data-1980-2019'!$B$1:$B$16305&amp;'[1]NBA-Data-1980-2019'!$A$1:$A$16305,'[1]NBA-Data-1980-2019'!$D$1:$D$16305,"",0)</f>
        <v/>
      </c>
      <c r="AF114" s="2" t="str" cm="1">
        <f t="array" ref="AF114">_xlfn.XLOOKUP($A114&amp;AF$5,'[1]NBA-Data-1980-2019'!$B$1:$B$16305&amp;'[1]NBA-Data-1980-2019'!$A$1:$A$16305,'[1]NBA-Data-1980-2019'!$D$1:$D$16305,"",0)</f>
        <v/>
      </c>
      <c r="AG114" s="2" t="str" cm="1">
        <f t="array" ref="AG114">_xlfn.XLOOKUP($A114&amp;AG$5,'[1]NBA-Data-1980-2019'!$B$1:$B$16305&amp;'[1]NBA-Data-1980-2019'!$A$1:$A$16305,'[1]NBA-Data-1980-2019'!$D$1:$D$16305,"",0)</f>
        <v/>
      </c>
      <c r="AH114" s="2" cm="1">
        <f t="array" ref="AH114">_xlfn.XLOOKUP($A114&amp;AH$5,'[1]NBA-Data-1980-2019'!$B$1:$B$16305&amp;'[1]NBA-Data-1980-2019'!$A$1:$A$16305,'[1]NBA-Data-1980-2019'!$H$1:$H$16305,"",0)</f>
        <v>572</v>
      </c>
      <c r="AI114" s="2" cm="1">
        <f t="array" ref="AI114">_xlfn.XLOOKUP($A114&amp;AI$5,'[1]NBA-Data-1980-2019'!$B$1:$B$16305&amp;'[1]NBA-Data-1980-2019'!$A$1:$A$16305,'[1]NBA-Data-1980-2019'!$H$1:$H$16305,"",0)</f>
        <v>504.4</v>
      </c>
      <c r="AJ114" s="2" cm="1">
        <f t="array" ref="AJ114">_xlfn.XLOOKUP($A114&amp;AJ$5,'[1]NBA-Data-1980-2019'!$B$1:$B$16305&amp;'[1]NBA-Data-1980-2019'!$A$1:$A$16305,'[1]NBA-Data-1980-2019'!$H$1:$H$16305,"",0)</f>
        <v>307.5</v>
      </c>
      <c r="AK114" s="2" t="str" cm="1">
        <f t="array" ref="AK114">_xlfn.XLOOKUP($A114&amp;AK$5,'[1]NBA-Data-1980-2019'!$B$1:$B$16305&amp;'[1]NBA-Data-1980-2019'!$A$1:$A$16305,'[1]NBA-Data-1980-2019'!$H$1:$H$16305,"",0)</f>
        <v/>
      </c>
      <c r="AL114" s="2" t="str" cm="1">
        <f t="array" ref="AL114">_xlfn.XLOOKUP($A114&amp;AL$5,'[1]NBA-Data-1980-2019'!$B$1:$B$16305&amp;'[1]NBA-Data-1980-2019'!$A$1:$A$16305,'[1]NBA-Data-1980-2019'!$H$1:$H$16305,"",0)</f>
        <v/>
      </c>
      <c r="AM114" s="2" t="str" cm="1">
        <f t="array" ref="AM114">_xlfn.XLOOKUP($A114&amp;AM$5,'[1]NBA-Data-1980-2019'!$B$1:$B$16305&amp;'[1]NBA-Data-1980-2019'!$A$1:$A$16305,'[1]NBA-Data-1980-2019'!$H$1:$H$16305,"",0)</f>
        <v/>
      </c>
      <c r="AN114" s="2" t="str" cm="1">
        <f t="array" ref="AN114">_xlfn.XLOOKUP($A114&amp;AN$5,'[1]NBA-Data-1980-2019'!$B$1:$B$16305&amp;'[1]NBA-Data-1980-2019'!$A$1:$A$16305,'[1]NBA-Data-1980-2019'!$H$1:$H$16305,"",0)</f>
        <v/>
      </c>
      <c r="AO114" s="2" t="str" cm="1">
        <f t="array" ref="AO114">_xlfn.XLOOKUP($A114&amp;AO$5,'[1]NBA-Data-1980-2019'!$B$1:$B$16305&amp;'[1]NBA-Data-1980-2019'!$A$1:$A$16305,'[1]NBA-Data-1980-2019'!$H$1:$H$16305,"",0)</f>
        <v/>
      </c>
      <c r="AP114" s="2" t="str" cm="1">
        <f t="array" ref="AP114">_xlfn.XLOOKUP($A114&amp;AP$5,'[1]NBA-Data-1980-2019'!$B$1:$B$16305&amp;'[1]NBA-Data-1980-2019'!$A$1:$A$16305,'[1]NBA-Data-1980-2019'!$H$1:$H$16305,"",0)</f>
        <v/>
      </c>
      <c r="AQ114" s="2" t="str" cm="1">
        <f t="array" ref="AQ114">_xlfn.XLOOKUP($A114&amp;AQ$5,'[1]NBA-Data-1980-2019'!$B$1:$B$16305&amp;'[1]NBA-Data-1980-2019'!$A$1:$A$16305,'[1]NBA-Data-1980-2019'!$H$1:$H$16305,"",0)</f>
        <v/>
      </c>
      <c r="AR114" s="2" t="str" cm="1">
        <f t="array" ref="AR114">_xlfn.XLOOKUP($A114&amp;AR$5,'[1]NBA-Data-1980-2019'!$B$1:$B$16305&amp;'[1]NBA-Data-1980-2019'!$A$1:$A$16305,'[1]NBA-Data-1980-2019'!$H$1:$H$16305,"",0)</f>
        <v/>
      </c>
      <c r="AS114" s="2" t="str" cm="1">
        <f t="array" ref="AS114">_xlfn.XLOOKUP($A114&amp;AS$5,'[1]NBA-Data-1980-2019'!$B$1:$B$16305&amp;'[1]NBA-Data-1980-2019'!$A$1:$A$16305,'[1]NBA-Data-1980-2019'!$H$1:$H$16305,"",0)</f>
        <v/>
      </c>
      <c r="AT114" s="2" t="str" cm="1">
        <f t="array" ref="AT114">_xlfn.XLOOKUP($A114&amp;AT$5,'[1]NBA-Data-1980-2019'!$B$1:$B$16305&amp;'[1]NBA-Data-1980-2019'!$A$1:$A$16305,'[1]NBA-Data-1980-2019'!$H$1:$H$16305,"",0)</f>
        <v/>
      </c>
      <c r="AU114" s="2" t="str" cm="1">
        <f t="array" ref="AU114">_xlfn.XLOOKUP($A114&amp;AU$5,'[1]NBA-Data-1980-2019'!$B$1:$B$16305&amp;'[1]NBA-Data-1980-2019'!$A$1:$A$16305,'[1]NBA-Data-1980-2019'!$H$1:$H$16305,"",0)</f>
        <v/>
      </c>
      <c r="AV114" s="2" t="str" cm="1">
        <f t="array" ref="AV114">_xlfn.XLOOKUP($A114&amp;AV$5,'[1]NBA-Data-1980-2019'!$B$1:$B$16305&amp;'[1]NBA-Data-1980-2019'!$A$1:$A$16305,'[1]NBA-Data-1980-2019'!$H$1:$H$16305,"",0)</f>
        <v/>
      </c>
      <c r="AW114" s="2" t="str" cm="1">
        <f t="array" ref="AW114">_xlfn.XLOOKUP($A114&amp;AW$5,'[1]NBA-Data-1980-2019'!$B$1:$B$16305&amp;'[1]NBA-Data-1980-2019'!$A$1:$A$16305,'[1]NBA-Data-1980-2019'!$H$1:$H$16305,"",0)</f>
        <v/>
      </c>
      <c r="AX114" s="2" t="str" cm="1">
        <f t="array" ref="AX114">_xlfn.XLOOKUP($A114&amp;AX$5,'[1]NBA-Data-1980-2019'!$B$1:$B$16305&amp;'[1]NBA-Data-1980-2019'!$A$1:$A$16305,'[1]NBA-Data-1980-2019'!$H$1:$H$16305,"",0)</f>
        <v/>
      </c>
      <c r="AY114" s="2" t="str" cm="1">
        <f t="array" ref="AY114">_xlfn.XLOOKUP($A114&amp;AY$5,'[1]NBA-Data-1980-2019'!$B$1:$B$16305&amp;'[1]NBA-Data-1980-2019'!$A$1:$A$16305,'[1]NBA-Data-1980-2019'!$H$1:$H$16305,"",0)</f>
        <v/>
      </c>
      <c r="AZ114" s="2" t="str" cm="1">
        <f t="array" ref="AZ114">_xlfn.XLOOKUP($A114&amp;AZ$5,'[1]NBA-Data-1980-2019'!$B$1:$B$16305&amp;'[1]NBA-Data-1980-2019'!$A$1:$A$16305,'[1]NBA-Data-1980-2019'!$H$1:$H$16305,"",0)</f>
        <v/>
      </c>
      <c r="BA114" s="2" t="str" cm="1">
        <f t="array" ref="BA114">_xlfn.XLOOKUP($A114&amp;BA$5,'[1]NBA-Data-1980-2019'!$B$1:$B$16305&amp;'[1]NBA-Data-1980-2019'!$A$1:$A$16305,'[1]NBA-Data-1980-2019'!$H$1:$H$16305,"",0)</f>
        <v/>
      </c>
      <c r="BB114" s="2" t="str" cm="1">
        <f t="array" ref="BB114">_xlfn.XLOOKUP($A114&amp;BB$5,'[1]NBA-Data-1980-2019'!$B$1:$B$16305&amp;'[1]NBA-Data-1980-2019'!$A$1:$A$16305,'[1]NBA-Data-1980-2019'!$H$1:$H$16305,"",0)</f>
        <v/>
      </c>
      <c r="BC114" s="2" t="str" cm="1">
        <f t="array" ref="BC114">_xlfn.XLOOKUP($A114&amp;BC$5,'[1]NBA-Data-1980-2019'!$B$1:$B$16305&amp;'[1]NBA-Data-1980-2019'!$A$1:$A$16305,'[1]NBA-Data-1980-2019'!$H$1:$H$16305,"",0)</f>
        <v/>
      </c>
      <c r="BD114" s="2" t="str" cm="1">
        <f t="array" ref="BD114">_xlfn.XLOOKUP($A114&amp;BD$5,'[1]NBA-Data-1980-2019'!$B$1:$B$16305&amp;'[1]NBA-Data-1980-2019'!$A$1:$A$16305,'[1]NBA-Data-1980-2019'!$H$1:$H$16305,"",0)</f>
        <v/>
      </c>
      <c r="BE114" s="2" t="str" cm="1">
        <f t="array" ref="BE114">_xlfn.XLOOKUP($A114&amp;BE$5,'[1]NBA-Data-1980-2019'!$B$1:$B$16305&amp;'[1]NBA-Data-1980-2019'!$A$1:$A$16305,'[1]NBA-Data-1980-2019'!$H$1:$H$16305,"",0)</f>
        <v/>
      </c>
      <c r="BF114" s="2" t="str" cm="1">
        <f t="array" ref="BF114">_xlfn.XLOOKUP($A114&amp;BF$5,'[1]NBA-Data-1980-2019'!$B$1:$B$16305&amp;'[1]NBA-Data-1980-2019'!$A$1:$A$16305,'[1]NBA-Data-1980-2019'!$H$1:$H$16305,"",0)</f>
        <v/>
      </c>
      <c r="BG114" s="2" t="str" cm="1">
        <f t="array" ref="BG114">_xlfn.XLOOKUP($A114&amp;BG$5,'[1]NBA-Data-1980-2019'!$B$1:$B$16305&amp;'[1]NBA-Data-1980-2019'!$A$1:$A$16305,'[1]NBA-Data-1980-2019'!$H$1:$H$16305,"",0)</f>
        <v/>
      </c>
      <c r="BH114" s="2" t="str" cm="1">
        <f t="array" ref="BH114">_xlfn.XLOOKUP($A114&amp;BH$5,'[1]NBA-Data-1980-2019'!$B$1:$B$16305&amp;'[1]NBA-Data-1980-2019'!$A$1:$A$16305,'[1]NBA-Data-1980-2019'!$H$1:$H$16305,"",0)</f>
        <v/>
      </c>
      <c r="BI114" s="2" t="str" cm="1">
        <f t="array" ref="BI114">_xlfn.XLOOKUP($A114&amp;BI$5,'[1]NBA-Data-1980-2019'!$B$1:$B$16305&amp;'[1]NBA-Data-1980-2019'!$A$1:$A$16305,'[1]NBA-Data-1980-2019'!$H$1:$H$16305,"",0)</f>
        <v/>
      </c>
      <c r="BJ114" s="2" t="str" cm="1">
        <f t="array" ref="BJ114">_xlfn.XLOOKUP($A114&amp;BJ$5,'[1]NBA-Data-1980-2019'!$B$1:$B$16305&amp;'[1]NBA-Data-1980-2019'!$A$1:$A$16305,'[1]NBA-Data-1980-2019'!$H$1:$H$16305,"",0)</f>
        <v/>
      </c>
      <c r="BK114" s="2" t="str" cm="1">
        <f t="array" ref="BK114">_xlfn.XLOOKUP($A114&amp;BK$5,'[1]NBA-Data-1980-2019'!$B$1:$B$16305&amp;'[1]NBA-Data-1980-2019'!$A$1:$A$16305,'[1]NBA-Data-1980-2019'!$H$1:$H$16305,"",0)</f>
        <v/>
      </c>
      <c r="BL114" s="2" t="str" cm="1">
        <f t="array" ref="BL114">_xlfn.XLOOKUP($A114&amp;BL$5,'[1]NBA-Data-1980-2019'!$B$1:$B$16305&amp;'[1]NBA-Data-1980-2019'!$A$1:$A$16305,'[1]NBA-Data-1980-2019'!$H$1:$H$16305,"",0)</f>
        <v/>
      </c>
      <c r="BM114" s="2" t="str" cm="1">
        <f t="array" ref="BM114">_xlfn.XLOOKUP($A114&amp;BM$5,'[1]NBA-Data-1980-2019'!$B$1:$B$16305&amp;'[1]NBA-Data-1980-2019'!$A$1:$A$16305,'[1]NBA-Data-1980-2019'!$H$1:$H$16305,"",0)</f>
        <v/>
      </c>
      <c r="BN114" s="2" cm="1">
        <f t="array" ref="BN114">_xlfn.XLOOKUP($A114&amp;BN$5,'[1]NBA-Data-1980-2019'!$B$1:$B$16305&amp;'[1]NBA-Data-1980-2019'!$A$1:$A$16305,'[1]NBA-Data-1980-2019'!$F$1:$F$16305,"",0)</f>
        <v>11.3</v>
      </c>
      <c r="BO114" s="2" cm="1">
        <f t="array" ref="BO114">_xlfn.XLOOKUP($A114&amp;BO$5,'[1]NBA-Data-1980-2019'!$B$1:$B$16305&amp;'[1]NBA-Data-1980-2019'!$A$1:$A$16305,'[1]NBA-Data-1980-2019'!$F$1:$F$16305,"",0)</f>
        <v>12.9</v>
      </c>
      <c r="BP114" s="2" cm="1">
        <f t="array" ref="BP114">_xlfn.XLOOKUP($A114&amp;BP$5,'[1]NBA-Data-1980-2019'!$B$1:$B$16305&amp;'[1]NBA-Data-1980-2019'!$A$1:$A$16305,'[1]NBA-Data-1980-2019'!$F$1:$F$16305,"",0)</f>
        <v>8.3000000000000007</v>
      </c>
      <c r="BQ114" s="2" t="str" cm="1">
        <f t="array" ref="BQ114">_xlfn.XLOOKUP($A114&amp;BQ$5,'[1]NBA-Data-1980-2019'!$B$1:$B$16305&amp;'[1]NBA-Data-1980-2019'!$A$1:$A$16305,'[1]NBA-Data-1980-2019'!$F$1:$F$16305,"",0)</f>
        <v/>
      </c>
      <c r="BR114" s="2" t="str" cm="1">
        <f t="array" ref="BR114">_xlfn.XLOOKUP($A114&amp;BR$5,'[1]NBA-Data-1980-2019'!$B$1:$B$16305&amp;'[1]NBA-Data-1980-2019'!$A$1:$A$16305,'[1]NBA-Data-1980-2019'!$F$1:$F$16305,"",0)</f>
        <v/>
      </c>
      <c r="BS114" s="2" t="str" cm="1">
        <f t="array" ref="BS114">_xlfn.XLOOKUP($A114&amp;BS$5,'[1]NBA-Data-1980-2019'!$B$1:$B$16305&amp;'[1]NBA-Data-1980-2019'!$A$1:$A$16305,'[1]NBA-Data-1980-2019'!$F$1:$F$16305,"",0)</f>
        <v/>
      </c>
      <c r="BT114" s="2" t="str" cm="1">
        <f t="array" ref="BT114">_xlfn.XLOOKUP($A114&amp;BT$5,'[1]NBA-Data-1980-2019'!$B$1:$B$16305&amp;'[1]NBA-Data-1980-2019'!$A$1:$A$16305,'[1]NBA-Data-1980-2019'!$F$1:$F$16305,"",0)</f>
        <v/>
      </c>
      <c r="BU114" s="2" t="str" cm="1">
        <f t="array" ref="BU114">_xlfn.XLOOKUP($A114&amp;BU$5,'[1]NBA-Data-1980-2019'!$B$1:$B$16305&amp;'[1]NBA-Data-1980-2019'!$A$1:$A$16305,'[1]NBA-Data-1980-2019'!$F$1:$F$16305,"",0)</f>
        <v/>
      </c>
      <c r="BV114" s="2" t="str" cm="1">
        <f t="array" ref="BV114">_xlfn.XLOOKUP($A114&amp;BV$5,'[1]NBA-Data-1980-2019'!$B$1:$B$16305&amp;'[1]NBA-Data-1980-2019'!$A$1:$A$16305,'[1]NBA-Data-1980-2019'!$F$1:$F$16305,"",0)</f>
        <v/>
      </c>
      <c r="BW114" s="2" t="str" cm="1">
        <f t="array" ref="BW114">_xlfn.XLOOKUP($A114&amp;BW$5,'[1]NBA-Data-1980-2019'!$B$1:$B$16305&amp;'[1]NBA-Data-1980-2019'!$A$1:$A$16305,'[1]NBA-Data-1980-2019'!$F$1:$F$16305,"",0)</f>
        <v/>
      </c>
      <c r="BX114" s="2" t="str" cm="1">
        <f t="array" ref="BX114">_xlfn.XLOOKUP($A114&amp;BX$5,'[1]NBA-Data-1980-2019'!$B$1:$B$16305&amp;'[1]NBA-Data-1980-2019'!$A$1:$A$16305,'[1]NBA-Data-1980-2019'!$F$1:$F$16305,"",0)</f>
        <v/>
      </c>
      <c r="BY114" s="2" t="str" cm="1">
        <f t="array" ref="BY114">_xlfn.XLOOKUP($A114&amp;BY$5,'[1]NBA-Data-1980-2019'!$B$1:$B$16305&amp;'[1]NBA-Data-1980-2019'!$A$1:$A$16305,'[1]NBA-Data-1980-2019'!$F$1:$F$16305,"",0)</f>
        <v/>
      </c>
      <c r="BZ114" s="2" t="str" cm="1">
        <f t="array" ref="BZ114">_xlfn.XLOOKUP($A114&amp;BZ$5,'[1]NBA-Data-1980-2019'!$B$1:$B$16305&amp;'[1]NBA-Data-1980-2019'!$A$1:$A$16305,'[1]NBA-Data-1980-2019'!$F$1:$F$16305,"",0)</f>
        <v/>
      </c>
      <c r="CA114" s="2" t="str" cm="1">
        <f t="array" ref="CA114">_xlfn.XLOOKUP($A114&amp;CA$5,'[1]NBA-Data-1980-2019'!$B$1:$B$16305&amp;'[1]NBA-Data-1980-2019'!$A$1:$A$16305,'[1]NBA-Data-1980-2019'!$F$1:$F$16305,"",0)</f>
        <v/>
      </c>
      <c r="CB114" s="2" t="str" cm="1">
        <f t="array" ref="CB114">_xlfn.XLOOKUP($A114&amp;CB$5,'[1]NBA-Data-1980-2019'!$B$1:$B$16305&amp;'[1]NBA-Data-1980-2019'!$A$1:$A$16305,'[1]NBA-Data-1980-2019'!$F$1:$F$16305,"",0)</f>
        <v/>
      </c>
      <c r="CC114" s="2" t="str" cm="1">
        <f t="array" ref="CC114">_xlfn.XLOOKUP($A114&amp;CC$5,'[1]NBA-Data-1980-2019'!$B$1:$B$16305&amp;'[1]NBA-Data-1980-2019'!$A$1:$A$16305,'[1]NBA-Data-1980-2019'!$F$1:$F$16305,"",0)</f>
        <v/>
      </c>
      <c r="CD114" s="2" t="str" cm="1">
        <f t="array" ref="CD114">_xlfn.XLOOKUP($A114&amp;CD$5,'[1]NBA-Data-1980-2019'!$B$1:$B$16305&amp;'[1]NBA-Data-1980-2019'!$A$1:$A$16305,'[1]NBA-Data-1980-2019'!$F$1:$F$16305,"",0)</f>
        <v/>
      </c>
      <c r="CE114" s="2" t="str" cm="1">
        <f t="array" ref="CE114">_xlfn.XLOOKUP($A114&amp;CE$5,'[1]NBA-Data-1980-2019'!$B$1:$B$16305&amp;'[1]NBA-Data-1980-2019'!$A$1:$A$16305,'[1]NBA-Data-1980-2019'!$F$1:$F$16305,"",0)</f>
        <v/>
      </c>
      <c r="CF114" s="2" t="str" cm="1">
        <f t="array" ref="CF114">_xlfn.XLOOKUP($A114&amp;CF$5,'[1]NBA-Data-1980-2019'!$B$1:$B$16305&amp;'[1]NBA-Data-1980-2019'!$A$1:$A$16305,'[1]NBA-Data-1980-2019'!$F$1:$F$16305,"",0)</f>
        <v/>
      </c>
      <c r="CG114" s="2" t="str" cm="1">
        <f t="array" ref="CG114">_xlfn.XLOOKUP($A114&amp;CG$5,'[1]NBA-Data-1980-2019'!$B$1:$B$16305&amp;'[1]NBA-Data-1980-2019'!$A$1:$A$16305,'[1]NBA-Data-1980-2019'!$F$1:$F$16305,"",0)</f>
        <v/>
      </c>
      <c r="CH114" s="2" t="str" cm="1">
        <f t="array" ref="CH114">_xlfn.XLOOKUP($A114&amp;CH$5,'[1]NBA-Data-1980-2019'!$B$1:$B$16305&amp;'[1]NBA-Data-1980-2019'!$A$1:$A$16305,'[1]NBA-Data-1980-2019'!$F$1:$F$16305,"",0)</f>
        <v/>
      </c>
      <c r="CI114" s="2" t="str" cm="1">
        <f t="array" ref="CI114">_xlfn.XLOOKUP($A114&amp;CI$5,'[1]NBA-Data-1980-2019'!$B$1:$B$16305&amp;'[1]NBA-Data-1980-2019'!$A$1:$A$16305,'[1]NBA-Data-1980-2019'!$F$1:$F$16305,"",0)</f>
        <v/>
      </c>
      <c r="CJ114" s="2" t="str" cm="1">
        <f t="array" ref="CJ114">_xlfn.XLOOKUP($A114&amp;CJ$5,'[1]NBA-Data-1980-2019'!$B$1:$B$16305&amp;'[1]NBA-Data-1980-2019'!$A$1:$A$16305,'[1]NBA-Data-1980-2019'!$F$1:$F$16305,"",0)</f>
        <v/>
      </c>
      <c r="CK114" s="2" t="str" cm="1">
        <f t="array" ref="CK114">_xlfn.XLOOKUP($A114&amp;CK$5,'[1]NBA-Data-1980-2019'!$B$1:$B$16305&amp;'[1]NBA-Data-1980-2019'!$A$1:$A$16305,'[1]NBA-Data-1980-2019'!$F$1:$F$16305,"",0)</f>
        <v/>
      </c>
      <c r="CL114" s="2" t="str" cm="1">
        <f t="array" ref="CL114">_xlfn.XLOOKUP($A114&amp;CL$5,'[1]NBA-Data-1980-2019'!$B$1:$B$16305&amp;'[1]NBA-Data-1980-2019'!$A$1:$A$16305,'[1]NBA-Data-1980-2019'!$F$1:$F$16305,"",0)</f>
        <v/>
      </c>
      <c r="CM114" s="2" t="str" cm="1">
        <f t="array" ref="CM114">_xlfn.XLOOKUP($A114&amp;CM$5,'[1]NBA-Data-1980-2019'!$B$1:$B$16305&amp;'[1]NBA-Data-1980-2019'!$A$1:$A$16305,'[1]NBA-Data-1980-2019'!$F$1:$F$16305,"",0)</f>
        <v/>
      </c>
      <c r="CN114" s="2" t="str" cm="1">
        <f t="array" ref="CN114">_xlfn.XLOOKUP($A114&amp;CN$5,'[1]NBA-Data-1980-2019'!$B$1:$B$16305&amp;'[1]NBA-Data-1980-2019'!$A$1:$A$16305,'[1]NBA-Data-1980-2019'!$F$1:$F$16305,"",0)</f>
        <v/>
      </c>
      <c r="CO114" s="2" t="str" cm="1">
        <f t="array" ref="CO114">_xlfn.XLOOKUP($A114&amp;CO$5,'[1]NBA-Data-1980-2019'!$B$1:$B$16305&amp;'[1]NBA-Data-1980-2019'!$A$1:$A$16305,'[1]NBA-Data-1980-2019'!$F$1:$F$16305,"",0)</f>
        <v/>
      </c>
      <c r="CP114" s="2" t="str" cm="1">
        <f t="array" ref="CP114">_xlfn.XLOOKUP($A114&amp;CP$5,'[1]NBA-Data-1980-2019'!$B$1:$B$16305&amp;'[1]NBA-Data-1980-2019'!$A$1:$A$16305,'[1]NBA-Data-1980-2019'!$F$1:$F$16305,"",0)</f>
        <v/>
      </c>
      <c r="CQ114" s="2" t="str" cm="1">
        <f t="array" ref="CQ114">_xlfn.XLOOKUP($A114&amp;CQ$5,'[1]NBA-Data-1980-2019'!$B$1:$B$16305&amp;'[1]NBA-Data-1980-2019'!$A$1:$A$16305,'[1]NBA-Data-1980-2019'!$F$1:$F$16305,"",0)</f>
        <v/>
      </c>
      <c r="CR114" s="2" t="str" cm="1">
        <f t="array" ref="CR114">_xlfn.XLOOKUP($A114&amp;CR$5,'[1]NBA-Data-1980-2019'!$B$1:$B$16305&amp;'[1]NBA-Data-1980-2019'!$A$1:$A$16305,'[1]NBA-Data-1980-2019'!$F$1:$F$16305,"",0)</f>
        <v/>
      </c>
      <c r="CS114" s="2" t="str" cm="1">
        <f t="array" ref="CS114">_xlfn.XLOOKUP($A114&amp;CS$5,'[1]NBA-Data-1980-2019'!$B$1:$B$16305&amp;'[1]NBA-Data-1980-2019'!$A$1:$A$16305,'[1]NBA-Data-1980-2019'!$F$1:$F$16305,"",0)</f>
        <v/>
      </c>
      <c r="CU114" s="2" t="str">
        <f>_xlfn.XLOOKUP($A114,TEAMS!$G$1:$G$839,TEAMS!$H$1:$H$839,"",0)</f>
        <v>PF</v>
      </c>
      <c r="CV114" s="2" t="str">
        <f>_xlfn.XLOOKUP($CU114,DASHBOARD!$B$22:$B$27,DASHBOARD!$C$22:$C$27,"",0)</f>
        <v>FORWARD</v>
      </c>
      <c r="CY114" s="63">
        <f>SUMIFS('[1]NBA-Data-1980-2019'!$G$1:$G$16305,'[1]NBA-Data-1980-2019'!$B$1:$B$16305,$A114,'[1]NBA-Data-1980-2019'!$A$1:$A$16305,CY$9)</f>
        <v>550000</v>
      </c>
      <c r="CZ114" s="63">
        <f>SUMIFS('[1]NBA-Data-1980-2019'!$G$1:$G$16305,'[1]NBA-Data-1980-2019'!$B$1:$B$16305,$A114,'[1]NBA-Data-1980-2019'!$A$1:$A$16305,CZ$9)</f>
        <v>650000</v>
      </c>
      <c r="DA114" s="63">
        <f>SUMIFS('[1]NBA-Data-1980-2019'!$G$1:$G$16305,'[1]NBA-Data-1980-2019'!$B$1:$B$16305,$A114,'[1]NBA-Data-1980-2019'!$A$1:$A$16305,DA$9)</f>
        <v>800000</v>
      </c>
      <c r="DB114" s="63">
        <f>SUMIFS('[1]NBA-Data-1980-2019'!$G$1:$G$16305,'[1]NBA-Data-1980-2019'!$B$1:$B$16305,$A114,'[1]NBA-Data-1980-2019'!$A$1:$A$16305,DB$9)</f>
        <v>0</v>
      </c>
      <c r="DC114" s="63">
        <f>SUMIFS('[1]NBA-Data-1980-2019'!$G$1:$G$16305,'[1]NBA-Data-1980-2019'!$B$1:$B$16305,$A114,'[1]NBA-Data-1980-2019'!$A$1:$A$16305,DC$9)</f>
        <v>0</v>
      </c>
      <c r="DD114" s="63">
        <f>SUMIFS('[1]NBA-Data-1980-2019'!$G$1:$G$16305,'[1]NBA-Data-1980-2019'!$B$1:$B$16305,$A114,'[1]NBA-Data-1980-2019'!$A$1:$A$16305,DD$9)</f>
        <v>0</v>
      </c>
      <c r="DE114" s="63">
        <f>SUMIFS('[1]NBA-Data-1980-2019'!$G$1:$G$16305,'[1]NBA-Data-1980-2019'!$B$1:$B$16305,$A114,'[1]NBA-Data-1980-2019'!$A$1:$A$16305,DE$9)</f>
        <v>0</v>
      </c>
      <c r="DF114" s="63">
        <f>SUMIFS('[1]NBA-Data-1980-2019'!$G$1:$G$16305,'[1]NBA-Data-1980-2019'!$B$1:$B$16305,$A114,'[1]NBA-Data-1980-2019'!$A$1:$A$16305,DF$9)</f>
        <v>0</v>
      </c>
      <c r="DG114" s="63">
        <f>SUMIFS('[1]NBA-Data-1980-2019'!$G$1:$G$16305,'[1]NBA-Data-1980-2019'!$B$1:$B$16305,$A114,'[1]NBA-Data-1980-2019'!$A$1:$A$16305,DG$9)</f>
        <v>0</v>
      </c>
      <c r="DH114" s="63">
        <f>SUMIFS('[1]NBA-Data-1980-2019'!$G$1:$G$16305,'[1]NBA-Data-1980-2019'!$B$1:$B$16305,$A114,'[1]NBA-Data-1980-2019'!$A$1:$A$16305,DH$9)</f>
        <v>0</v>
      </c>
      <c r="DI114" s="63">
        <f>SUMIFS('[1]NBA-Data-1980-2019'!$G$1:$G$16305,'[1]NBA-Data-1980-2019'!$B$1:$B$16305,$A114,'[1]NBA-Data-1980-2019'!$A$1:$A$16305,DI$9)</f>
        <v>0</v>
      </c>
      <c r="DJ114" s="63">
        <f>SUMIFS('[1]NBA-Data-1980-2019'!$G$1:$G$16305,'[1]NBA-Data-1980-2019'!$B$1:$B$16305,$A114,'[1]NBA-Data-1980-2019'!$A$1:$A$16305,DJ$9)</f>
        <v>0</v>
      </c>
      <c r="DK114" s="63">
        <f>SUMIFS('[1]NBA-Data-1980-2019'!$G$1:$G$16305,'[1]NBA-Data-1980-2019'!$B$1:$B$16305,$A114,'[1]NBA-Data-1980-2019'!$A$1:$A$16305,DK$9)</f>
        <v>0</v>
      </c>
      <c r="DL114" s="63">
        <f>SUMIFS('[1]NBA-Data-1980-2019'!$G$1:$G$16305,'[1]NBA-Data-1980-2019'!$B$1:$B$16305,$A114,'[1]NBA-Data-1980-2019'!$A$1:$A$16305,DL$9)</f>
        <v>0</v>
      </c>
      <c r="DM114" s="63">
        <f>SUMIFS('[1]NBA-Data-1980-2019'!$G$1:$G$16305,'[1]NBA-Data-1980-2019'!$B$1:$B$16305,$A114,'[1]NBA-Data-1980-2019'!$A$1:$A$16305,DM$9)</f>
        <v>0</v>
      </c>
      <c r="DN114" s="63">
        <f>SUMIFS('[1]NBA-Data-1980-2019'!$G$1:$G$16305,'[1]NBA-Data-1980-2019'!$B$1:$B$16305,$A114,'[1]NBA-Data-1980-2019'!$A$1:$A$16305,DN$9)</f>
        <v>0</v>
      </c>
      <c r="DO114" s="63">
        <f>SUMIFS('[1]NBA-Data-1980-2019'!$G$1:$G$16305,'[1]NBA-Data-1980-2019'!$B$1:$B$16305,$A114,'[1]NBA-Data-1980-2019'!$A$1:$A$16305,DO$9)</f>
        <v>0</v>
      </c>
      <c r="DP114" s="63">
        <f>SUMIFS('[1]NBA-Data-1980-2019'!$G$1:$G$16305,'[1]NBA-Data-1980-2019'!$B$1:$B$16305,$A114,'[1]NBA-Data-1980-2019'!$A$1:$A$16305,DP$9)</f>
        <v>0</v>
      </c>
      <c r="DQ114" s="63">
        <f>SUMIFS('[1]NBA-Data-1980-2019'!$G$1:$G$16305,'[1]NBA-Data-1980-2019'!$B$1:$B$16305,$A114,'[1]NBA-Data-1980-2019'!$A$1:$A$16305,DQ$9)</f>
        <v>0</v>
      </c>
      <c r="DR114" s="63">
        <f>SUMIFS('[1]NBA-Data-1980-2019'!$G$1:$G$16305,'[1]NBA-Data-1980-2019'!$B$1:$B$16305,$A114,'[1]NBA-Data-1980-2019'!$A$1:$A$16305,DR$9)</f>
        <v>0</v>
      </c>
      <c r="DS114" s="63">
        <f>SUMIFS('[1]NBA-Data-1980-2019'!$G$1:$G$16305,'[1]NBA-Data-1980-2019'!$B$1:$B$16305,$A114,'[1]NBA-Data-1980-2019'!$A$1:$A$16305,DS$9)</f>
        <v>0</v>
      </c>
      <c r="DT114" s="63">
        <f>SUMIFS('[1]NBA-Data-1980-2019'!$G$1:$G$16305,'[1]NBA-Data-1980-2019'!$B$1:$B$16305,$A114,'[1]NBA-Data-1980-2019'!$A$1:$A$16305,DT$9)</f>
        <v>0</v>
      </c>
      <c r="DU114" s="63">
        <f>SUMIFS('[1]NBA-Data-1980-2019'!$G$1:$G$16305,'[1]NBA-Data-1980-2019'!$B$1:$B$16305,$A114,'[1]NBA-Data-1980-2019'!$A$1:$A$16305,DU$9)</f>
        <v>0</v>
      </c>
      <c r="DV114" s="63">
        <f>SUMIFS('[1]NBA-Data-1980-2019'!$G$1:$G$16305,'[1]NBA-Data-1980-2019'!$B$1:$B$16305,$A114,'[1]NBA-Data-1980-2019'!$A$1:$A$16305,DV$9)</f>
        <v>0</v>
      </c>
      <c r="DW114" s="63">
        <f>SUMIFS('[1]NBA-Data-1980-2019'!$G$1:$G$16305,'[1]NBA-Data-1980-2019'!$B$1:$B$16305,$A114,'[1]NBA-Data-1980-2019'!$A$1:$A$16305,DW$9)</f>
        <v>0</v>
      </c>
      <c r="DX114" s="63">
        <f>SUMIFS('[1]NBA-Data-1980-2019'!$G$1:$G$16305,'[1]NBA-Data-1980-2019'!$B$1:$B$16305,$A114,'[1]NBA-Data-1980-2019'!$A$1:$A$16305,DX$9)</f>
        <v>0</v>
      </c>
      <c r="DY114" s="63">
        <f>SUMIFS('[1]NBA-Data-1980-2019'!$G$1:$G$16305,'[1]NBA-Data-1980-2019'!$B$1:$B$16305,$A114,'[1]NBA-Data-1980-2019'!$A$1:$A$16305,DY$9)</f>
        <v>0</v>
      </c>
      <c r="DZ114" s="63">
        <f>SUMIFS('[1]NBA-Data-1980-2019'!$G$1:$G$16305,'[1]NBA-Data-1980-2019'!$B$1:$B$16305,$A114,'[1]NBA-Data-1980-2019'!$A$1:$A$16305,DZ$9)</f>
        <v>0</v>
      </c>
      <c r="EA114" s="63">
        <f>SUMIFS('[1]NBA-Data-1980-2019'!$G$1:$G$16305,'[1]NBA-Data-1980-2019'!$B$1:$B$16305,$A114,'[1]NBA-Data-1980-2019'!$A$1:$A$16305,EA$9)</f>
        <v>0</v>
      </c>
      <c r="EB114" s="63">
        <f>SUMIFS('[1]NBA-Data-1980-2019'!$G$1:$G$16305,'[1]NBA-Data-1980-2019'!$B$1:$B$16305,$A114,'[1]NBA-Data-1980-2019'!$A$1:$A$16305,EB$9)</f>
        <v>0</v>
      </c>
      <c r="EC114" s="63">
        <f>SUMIFS('[1]NBA-Data-1980-2019'!$G$1:$G$16305,'[1]NBA-Data-1980-2019'!$B$1:$B$16305,$A114,'[1]NBA-Data-1980-2019'!$A$1:$A$16305,EC$9)</f>
        <v>0</v>
      </c>
      <c r="ED114" s="63">
        <f>SUMIFS('[1]NBA-Data-1980-2019'!$G$1:$G$16305,'[1]NBA-Data-1980-2019'!$B$1:$B$16305,$A114,'[1]NBA-Data-1980-2019'!$A$1:$A$16305,ED$9)</f>
        <v>0</v>
      </c>
      <c r="EF114" s="1"/>
      <c r="EG114" s="1"/>
      <c r="EH114" s="2" t="s">
        <v>1273</v>
      </c>
      <c r="EI114" s="2" t="s">
        <v>1476</v>
      </c>
      <c r="EJ114" s="1"/>
      <c r="EK114" s="1"/>
      <c r="EL114" s="1"/>
      <c r="EM114" s="1"/>
      <c r="EN114" s="1"/>
      <c r="EO114" s="58"/>
      <c r="EP114" s="1"/>
      <c r="EQ114" s="1"/>
      <c r="ER114" s="1"/>
      <c r="ES114" s="1"/>
      <c r="ET114" s="1"/>
      <c r="EU114" s="1"/>
      <c r="EV114" s="1"/>
      <c r="EW114" s="58"/>
      <c r="EX114" s="58"/>
      <c r="EY114" s="58"/>
      <c r="EZ114" s="1"/>
      <c r="FA114" s="1"/>
      <c r="FB114" s="58"/>
      <c r="FC114" s="58"/>
      <c r="FD114" s="58"/>
      <c r="FE114" s="58"/>
      <c r="FF114" s="58"/>
      <c r="FG114" s="58"/>
      <c r="FH114" s="58"/>
      <c r="FI114" s="1"/>
    </row>
    <row r="115" spans="1:165" x14ac:dyDescent="0.2">
      <c r="A115" s="2" t="s">
        <v>904</v>
      </c>
      <c r="B115" s="2" t="str" cm="1">
        <f t="array" ref="B115">_xlfn.XLOOKUP($A115&amp;B$5,'[1]NBA-Data-1980-2019'!$B$1:$B$16305&amp;'[1]NBA-Data-1980-2019'!$A$1:$A$16305,'[1]NBA-Data-1980-2019'!$D$1:$D$16305,"",0)</f>
        <v/>
      </c>
      <c r="C115" s="2" t="str" cm="1">
        <f t="array" ref="C115">_xlfn.XLOOKUP($A115&amp;C$5,'[1]NBA-Data-1980-2019'!$B$1:$B$16305&amp;'[1]NBA-Data-1980-2019'!$A$1:$A$16305,'[1]NBA-Data-1980-2019'!$D$1:$D$16305,"",0)</f>
        <v/>
      </c>
      <c r="D115" s="2" t="str" cm="1">
        <f t="array" ref="D115">_xlfn.XLOOKUP($A115&amp;D$5,'[1]NBA-Data-1980-2019'!$B$1:$B$16305&amp;'[1]NBA-Data-1980-2019'!$A$1:$A$16305,'[1]NBA-Data-1980-2019'!$D$1:$D$16305,"",0)</f>
        <v/>
      </c>
      <c r="E115" s="2" t="str" cm="1">
        <f t="array" ref="E115">_xlfn.XLOOKUP($A115&amp;E$5,'[1]NBA-Data-1980-2019'!$B$1:$B$16305&amp;'[1]NBA-Data-1980-2019'!$A$1:$A$16305,'[1]NBA-Data-1980-2019'!$D$1:$D$16305,"",0)</f>
        <v/>
      </c>
      <c r="F115" s="2" t="str" cm="1">
        <f t="array" ref="F115">_xlfn.XLOOKUP($A115&amp;F$5,'[1]NBA-Data-1980-2019'!$B$1:$B$16305&amp;'[1]NBA-Data-1980-2019'!$A$1:$A$16305,'[1]NBA-Data-1980-2019'!$D$1:$D$16305,"",0)</f>
        <v/>
      </c>
      <c r="G115" s="2" t="str" cm="1">
        <f t="array" ref="G115">_xlfn.XLOOKUP($A115&amp;G$5,'[1]NBA-Data-1980-2019'!$B$1:$B$16305&amp;'[1]NBA-Data-1980-2019'!$A$1:$A$16305,'[1]NBA-Data-1980-2019'!$D$1:$D$16305,"",0)</f>
        <v/>
      </c>
      <c r="H115" s="2" t="str" cm="1">
        <f t="array" ref="H115">_xlfn.XLOOKUP($A115&amp;H$5,'[1]NBA-Data-1980-2019'!$B$1:$B$16305&amp;'[1]NBA-Data-1980-2019'!$A$1:$A$16305,'[1]NBA-Data-1980-2019'!$D$1:$D$16305,"",0)</f>
        <v/>
      </c>
      <c r="I115" s="2" t="str" cm="1">
        <f t="array" ref="I115">_xlfn.XLOOKUP($A115&amp;I$5,'[1]NBA-Data-1980-2019'!$B$1:$B$16305&amp;'[1]NBA-Data-1980-2019'!$A$1:$A$16305,'[1]NBA-Data-1980-2019'!$D$1:$D$16305,"",0)</f>
        <v/>
      </c>
      <c r="J115" s="2" t="str" cm="1">
        <f t="array" ref="J115">_xlfn.XLOOKUP($A115&amp;J$5,'[1]NBA-Data-1980-2019'!$B$1:$B$16305&amp;'[1]NBA-Data-1980-2019'!$A$1:$A$16305,'[1]NBA-Data-1980-2019'!$D$1:$D$16305,"",0)</f>
        <v/>
      </c>
      <c r="K115" s="2" t="str" cm="1">
        <f t="array" ref="K115">_xlfn.XLOOKUP($A115&amp;K$5,'[1]NBA-Data-1980-2019'!$B$1:$B$16305&amp;'[1]NBA-Data-1980-2019'!$A$1:$A$16305,'[1]NBA-Data-1980-2019'!$D$1:$D$16305,"",0)</f>
        <v/>
      </c>
      <c r="L115" s="2" t="str" cm="1">
        <f t="array" ref="L115">_xlfn.XLOOKUP($A115&amp;L$5,'[1]NBA-Data-1980-2019'!$B$1:$B$16305&amp;'[1]NBA-Data-1980-2019'!$A$1:$A$16305,'[1]NBA-Data-1980-2019'!$D$1:$D$16305,"",0)</f>
        <v>MIA</v>
      </c>
      <c r="M115" s="2" t="str" cm="1">
        <f t="array" ref="M115">_xlfn.XLOOKUP($A115&amp;M$5,'[1]NBA-Data-1980-2019'!$B$1:$B$16305&amp;'[1]NBA-Data-1980-2019'!$A$1:$A$16305,'[1]NBA-Data-1980-2019'!$D$1:$D$16305,"",0)</f>
        <v>MIA</v>
      </c>
      <c r="N115" s="2" t="str" cm="1">
        <f t="array" ref="N115">_xlfn.XLOOKUP($A115&amp;N$5,'[1]NBA-Data-1980-2019'!$B$1:$B$16305&amp;'[1]NBA-Data-1980-2019'!$A$1:$A$16305,'[1]NBA-Data-1980-2019'!$D$1:$D$16305,"",0)</f>
        <v>MIA</v>
      </c>
      <c r="O115" s="2" t="str" cm="1">
        <f t="array" ref="O115">_xlfn.XLOOKUP($A115&amp;O$5,'[1]NBA-Data-1980-2019'!$B$1:$B$16305&amp;'[1]NBA-Data-1980-2019'!$A$1:$A$16305,'[1]NBA-Data-1980-2019'!$D$1:$D$16305,"",0)</f>
        <v>LAC</v>
      </c>
      <c r="P115" s="2" t="str" cm="1">
        <f t="array" ref="P115">_xlfn.XLOOKUP($A115&amp;P$5,'[1]NBA-Data-1980-2019'!$B$1:$B$16305&amp;'[1]NBA-Data-1980-2019'!$A$1:$A$16305,'[1]NBA-Data-1980-2019'!$D$1:$D$16305,"",0)</f>
        <v>TOT</v>
      </c>
      <c r="Q115" s="2" t="str" cm="1">
        <f t="array" ref="Q115">_xlfn.XLOOKUP($A115&amp;Q$5,'[1]NBA-Data-1980-2019'!$B$1:$B$16305&amp;'[1]NBA-Data-1980-2019'!$A$1:$A$16305,'[1]NBA-Data-1980-2019'!$D$1:$D$16305,"",0)</f>
        <v>PHO</v>
      </c>
      <c r="R115" s="2" t="str" cm="1">
        <f t="array" ref="R115">_xlfn.XLOOKUP($A115&amp;R$5,'[1]NBA-Data-1980-2019'!$B$1:$B$16305&amp;'[1]NBA-Data-1980-2019'!$A$1:$A$16305,'[1]NBA-Data-1980-2019'!$D$1:$D$16305,"",0)</f>
        <v>NJN</v>
      </c>
      <c r="S115" s="2" t="str" cm="1">
        <f t="array" ref="S115">_xlfn.XLOOKUP($A115&amp;S$5,'[1]NBA-Data-1980-2019'!$B$1:$B$16305&amp;'[1]NBA-Data-1980-2019'!$A$1:$A$16305,'[1]NBA-Data-1980-2019'!$D$1:$D$16305,"",0)</f>
        <v>BOS</v>
      </c>
      <c r="T115" s="2" t="str" cm="1">
        <f t="array" ref="T115">_xlfn.XLOOKUP($A115&amp;T$5,'[1]NBA-Data-1980-2019'!$B$1:$B$16305&amp;'[1]NBA-Data-1980-2019'!$A$1:$A$16305,'[1]NBA-Data-1980-2019'!$D$1:$D$16305,"",0)</f>
        <v>BOS</v>
      </c>
      <c r="U115" s="2" t="str" cm="1">
        <f t="array" ref="U115">_xlfn.XLOOKUP($A115&amp;U$5,'[1]NBA-Data-1980-2019'!$B$1:$B$16305&amp;'[1]NBA-Data-1980-2019'!$A$1:$A$16305,'[1]NBA-Data-1980-2019'!$D$1:$D$16305,"",0)</f>
        <v>TOT</v>
      </c>
      <c r="V115" s="2" t="str" cm="1">
        <f t="array" ref="V115">_xlfn.XLOOKUP($A115&amp;V$5,'[1]NBA-Data-1980-2019'!$B$1:$B$16305&amp;'[1]NBA-Data-1980-2019'!$A$1:$A$16305,'[1]NBA-Data-1980-2019'!$D$1:$D$16305,"",0)</f>
        <v>MIA</v>
      </c>
      <c r="W115" s="2" t="str" cm="1">
        <f t="array" ref="W115">_xlfn.XLOOKUP($A115&amp;W$5,'[1]NBA-Data-1980-2019'!$B$1:$B$16305&amp;'[1]NBA-Data-1980-2019'!$A$1:$A$16305,'[1]NBA-Data-1980-2019'!$D$1:$D$16305,"",0)</f>
        <v/>
      </c>
      <c r="X115" s="2" t="str" cm="1">
        <f t="array" ref="X115">_xlfn.XLOOKUP($A115&amp;X$5,'[1]NBA-Data-1980-2019'!$B$1:$B$16305&amp;'[1]NBA-Data-1980-2019'!$A$1:$A$16305,'[1]NBA-Data-1980-2019'!$D$1:$D$16305,"",0)</f>
        <v/>
      </c>
      <c r="Y115" s="2" t="str" cm="1">
        <f t="array" ref="Y115">_xlfn.XLOOKUP($A115&amp;Y$5,'[1]NBA-Data-1980-2019'!$B$1:$B$16305&amp;'[1]NBA-Data-1980-2019'!$A$1:$A$16305,'[1]NBA-Data-1980-2019'!$D$1:$D$16305,"",0)</f>
        <v/>
      </c>
      <c r="Z115" s="2" t="str" cm="1">
        <f t="array" ref="Z115">_xlfn.XLOOKUP($A115&amp;Z$5,'[1]NBA-Data-1980-2019'!$B$1:$B$16305&amp;'[1]NBA-Data-1980-2019'!$A$1:$A$16305,'[1]NBA-Data-1980-2019'!$D$1:$D$16305,"",0)</f>
        <v/>
      </c>
      <c r="AA115" s="2" t="str" cm="1">
        <f t="array" ref="AA115">_xlfn.XLOOKUP($A115&amp;AA$5,'[1]NBA-Data-1980-2019'!$B$1:$B$16305&amp;'[1]NBA-Data-1980-2019'!$A$1:$A$16305,'[1]NBA-Data-1980-2019'!$D$1:$D$16305,"",0)</f>
        <v/>
      </c>
      <c r="AB115" s="2" t="str" cm="1">
        <f t="array" ref="AB115">_xlfn.XLOOKUP($A115&amp;AB$5,'[1]NBA-Data-1980-2019'!$B$1:$B$16305&amp;'[1]NBA-Data-1980-2019'!$A$1:$A$16305,'[1]NBA-Data-1980-2019'!$D$1:$D$16305,"",0)</f>
        <v/>
      </c>
      <c r="AC115" s="2" t="str" cm="1">
        <f t="array" ref="AC115">_xlfn.XLOOKUP($A115&amp;AC$5,'[1]NBA-Data-1980-2019'!$B$1:$B$16305&amp;'[1]NBA-Data-1980-2019'!$A$1:$A$16305,'[1]NBA-Data-1980-2019'!$D$1:$D$16305,"",0)</f>
        <v/>
      </c>
      <c r="AD115" s="2" t="str" cm="1">
        <f t="array" ref="AD115">_xlfn.XLOOKUP($A115&amp;AD$5,'[1]NBA-Data-1980-2019'!$B$1:$B$16305&amp;'[1]NBA-Data-1980-2019'!$A$1:$A$16305,'[1]NBA-Data-1980-2019'!$D$1:$D$16305,"",0)</f>
        <v/>
      </c>
      <c r="AE115" s="2" t="str" cm="1">
        <f t="array" ref="AE115">_xlfn.XLOOKUP($A115&amp;AE$5,'[1]NBA-Data-1980-2019'!$B$1:$B$16305&amp;'[1]NBA-Data-1980-2019'!$A$1:$A$16305,'[1]NBA-Data-1980-2019'!$D$1:$D$16305,"",0)</f>
        <v/>
      </c>
      <c r="AF115" s="2" t="str" cm="1">
        <f t="array" ref="AF115">_xlfn.XLOOKUP($A115&amp;AF$5,'[1]NBA-Data-1980-2019'!$B$1:$B$16305&amp;'[1]NBA-Data-1980-2019'!$A$1:$A$16305,'[1]NBA-Data-1980-2019'!$D$1:$D$16305,"",0)</f>
        <v/>
      </c>
      <c r="AG115" s="2" t="str" cm="1">
        <f t="array" ref="AG115">_xlfn.XLOOKUP($A115&amp;AG$5,'[1]NBA-Data-1980-2019'!$B$1:$B$16305&amp;'[1]NBA-Data-1980-2019'!$A$1:$A$16305,'[1]NBA-Data-1980-2019'!$D$1:$D$16305,"",0)</f>
        <v/>
      </c>
      <c r="AH115" s="2" t="str" cm="1">
        <f t="array" ref="AH115">_xlfn.XLOOKUP($A115&amp;AH$5,'[1]NBA-Data-1980-2019'!$B$1:$B$16305&amp;'[1]NBA-Data-1980-2019'!$A$1:$A$16305,'[1]NBA-Data-1980-2019'!$H$1:$H$16305,"",0)</f>
        <v/>
      </c>
      <c r="AI115" s="2" t="str" cm="1">
        <f t="array" ref="AI115">_xlfn.XLOOKUP($A115&amp;AI$5,'[1]NBA-Data-1980-2019'!$B$1:$B$16305&amp;'[1]NBA-Data-1980-2019'!$A$1:$A$16305,'[1]NBA-Data-1980-2019'!$H$1:$H$16305,"",0)</f>
        <v/>
      </c>
      <c r="AJ115" s="2" t="str" cm="1">
        <f t="array" ref="AJ115">_xlfn.XLOOKUP($A115&amp;AJ$5,'[1]NBA-Data-1980-2019'!$B$1:$B$16305&amp;'[1]NBA-Data-1980-2019'!$A$1:$A$16305,'[1]NBA-Data-1980-2019'!$H$1:$H$16305,"",0)</f>
        <v/>
      </c>
      <c r="AK115" s="2" t="str" cm="1">
        <f t="array" ref="AK115">_xlfn.XLOOKUP($A115&amp;AK$5,'[1]NBA-Data-1980-2019'!$B$1:$B$16305&amp;'[1]NBA-Data-1980-2019'!$A$1:$A$16305,'[1]NBA-Data-1980-2019'!$H$1:$H$16305,"",0)</f>
        <v/>
      </c>
      <c r="AL115" s="2" t="str" cm="1">
        <f t="array" ref="AL115">_xlfn.XLOOKUP($A115&amp;AL$5,'[1]NBA-Data-1980-2019'!$B$1:$B$16305&amp;'[1]NBA-Data-1980-2019'!$A$1:$A$16305,'[1]NBA-Data-1980-2019'!$H$1:$H$16305,"",0)</f>
        <v/>
      </c>
      <c r="AM115" s="2" t="str" cm="1">
        <f t="array" ref="AM115">_xlfn.XLOOKUP($A115&amp;AM$5,'[1]NBA-Data-1980-2019'!$B$1:$B$16305&amp;'[1]NBA-Data-1980-2019'!$A$1:$A$16305,'[1]NBA-Data-1980-2019'!$H$1:$H$16305,"",0)</f>
        <v/>
      </c>
      <c r="AN115" s="2" t="str" cm="1">
        <f t="array" ref="AN115">_xlfn.XLOOKUP($A115&amp;AN$5,'[1]NBA-Data-1980-2019'!$B$1:$B$16305&amp;'[1]NBA-Data-1980-2019'!$A$1:$A$16305,'[1]NBA-Data-1980-2019'!$H$1:$H$16305,"",0)</f>
        <v/>
      </c>
      <c r="AO115" s="2" t="str" cm="1">
        <f t="array" ref="AO115">_xlfn.XLOOKUP($A115&amp;AO$5,'[1]NBA-Data-1980-2019'!$B$1:$B$16305&amp;'[1]NBA-Data-1980-2019'!$A$1:$A$16305,'[1]NBA-Data-1980-2019'!$H$1:$H$16305,"",0)</f>
        <v/>
      </c>
      <c r="AP115" s="2" t="str" cm="1">
        <f t="array" ref="AP115">_xlfn.XLOOKUP($A115&amp;AP$5,'[1]NBA-Data-1980-2019'!$B$1:$B$16305&amp;'[1]NBA-Data-1980-2019'!$A$1:$A$16305,'[1]NBA-Data-1980-2019'!$H$1:$H$16305,"",0)</f>
        <v/>
      </c>
      <c r="AQ115" s="2" t="str" cm="1">
        <f t="array" ref="AQ115">_xlfn.XLOOKUP($A115&amp;AQ$5,'[1]NBA-Data-1980-2019'!$B$1:$B$16305&amp;'[1]NBA-Data-1980-2019'!$A$1:$A$16305,'[1]NBA-Data-1980-2019'!$H$1:$H$16305,"",0)</f>
        <v/>
      </c>
      <c r="AR115" s="2" cm="1">
        <f t="array" ref="AR115">_xlfn.XLOOKUP($A115&amp;AR$5,'[1]NBA-Data-1980-2019'!$B$1:$B$16305&amp;'[1]NBA-Data-1980-2019'!$A$1:$A$16305,'[1]NBA-Data-1980-2019'!$H$1:$H$16305,"",0)</f>
        <v>550</v>
      </c>
      <c r="AS115" s="2" cm="1">
        <f t="array" ref="AS115">_xlfn.XLOOKUP($A115&amp;AS$5,'[1]NBA-Data-1980-2019'!$B$1:$B$16305&amp;'[1]NBA-Data-1980-2019'!$A$1:$A$16305,'[1]NBA-Data-1980-2019'!$H$1:$H$16305,"",0)</f>
        <v>1228.8</v>
      </c>
      <c r="AT115" s="2" cm="1">
        <f t="array" ref="AT115">_xlfn.XLOOKUP($A115&amp;AT$5,'[1]NBA-Data-1980-2019'!$B$1:$B$16305&amp;'[1]NBA-Data-1980-2019'!$A$1:$A$16305,'[1]NBA-Data-1980-2019'!$H$1:$H$16305,"",0)</f>
        <v>1023.0000000000001</v>
      </c>
      <c r="AU115" s="2" cm="1">
        <f t="array" ref="AU115">_xlfn.XLOOKUP($A115&amp;AU$5,'[1]NBA-Data-1980-2019'!$B$1:$B$16305&amp;'[1]NBA-Data-1980-2019'!$A$1:$A$16305,'[1]NBA-Data-1980-2019'!$H$1:$H$16305,"",0)</f>
        <v>1188</v>
      </c>
      <c r="AV115" s="2" cm="1">
        <f t="array" ref="AV115">_xlfn.XLOOKUP($A115&amp;AV$5,'[1]NBA-Data-1980-2019'!$B$1:$B$16305&amp;'[1]NBA-Data-1980-2019'!$A$1:$A$16305,'[1]NBA-Data-1980-2019'!$H$1:$H$16305,"",0)</f>
        <v>890.8</v>
      </c>
      <c r="AW115" s="2" cm="1">
        <f t="array" ref="AW115">_xlfn.XLOOKUP($A115&amp;AW$5,'[1]NBA-Data-1980-2019'!$B$1:$B$16305&amp;'[1]NBA-Data-1980-2019'!$A$1:$A$16305,'[1]NBA-Data-1980-2019'!$H$1:$H$16305,"",0)</f>
        <v>1417.5</v>
      </c>
      <c r="AX115" s="2" cm="1">
        <f t="array" ref="AX115">_xlfn.XLOOKUP($A115&amp;AX$5,'[1]NBA-Data-1980-2019'!$B$1:$B$16305&amp;'[1]NBA-Data-1980-2019'!$A$1:$A$16305,'[1]NBA-Data-1980-2019'!$H$1:$H$16305,"",0)</f>
        <v>946.39999999999986</v>
      </c>
      <c r="AY115" s="2" cm="1">
        <f t="array" ref="AY115">_xlfn.XLOOKUP($A115&amp;AY$5,'[1]NBA-Data-1980-2019'!$B$1:$B$16305&amp;'[1]NBA-Data-1980-2019'!$A$1:$A$16305,'[1]NBA-Data-1980-2019'!$H$1:$H$16305,"",0)</f>
        <v>1482</v>
      </c>
      <c r="AZ115" s="2" cm="1">
        <f t="array" ref="AZ115">_xlfn.XLOOKUP($A115&amp;AZ$5,'[1]NBA-Data-1980-2019'!$B$1:$B$16305&amp;'[1]NBA-Data-1980-2019'!$A$1:$A$16305,'[1]NBA-Data-1980-2019'!$H$1:$H$16305,"",0)</f>
        <v>1482.3</v>
      </c>
      <c r="BA115" s="2" cm="1">
        <f t="array" ref="BA115">_xlfn.XLOOKUP($A115&amp;BA$5,'[1]NBA-Data-1980-2019'!$B$1:$B$16305&amp;'[1]NBA-Data-1980-2019'!$A$1:$A$16305,'[1]NBA-Data-1980-2019'!$H$1:$H$16305,"",0)</f>
        <v>1217.1999999999998</v>
      </c>
      <c r="BB115" s="2" cm="1">
        <f t="array" ref="BB115">_xlfn.XLOOKUP($A115&amp;BB$5,'[1]NBA-Data-1980-2019'!$B$1:$B$16305&amp;'[1]NBA-Data-1980-2019'!$A$1:$A$16305,'[1]NBA-Data-1980-2019'!$H$1:$H$16305,"",0)</f>
        <v>980</v>
      </c>
      <c r="BC115" s="2" t="str" cm="1">
        <f t="array" ref="BC115">_xlfn.XLOOKUP($A115&amp;BC$5,'[1]NBA-Data-1980-2019'!$B$1:$B$16305&amp;'[1]NBA-Data-1980-2019'!$A$1:$A$16305,'[1]NBA-Data-1980-2019'!$H$1:$H$16305,"",0)</f>
        <v/>
      </c>
      <c r="BD115" s="2" t="str" cm="1">
        <f t="array" ref="BD115">_xlfn.XLOOKUP($A115&amp;BD$5,'[1]NBA-Data-1980-2019'!$B$1:$B$16305&amp;'[1]NBA-Data-1980-2019'!$A$1:$A$16305,'[1]NBA-Data-1980-2019'!$H$1:$H$16305,"",0)</f>
        <v/>
      </c>
      <c r="BE115" s="2" t="str" cm="1">
        <f t="array" ref="BE115">_xlfn.XLOOKUP($A115&amp;BE$5,'[1]NBA-Data-1980-2019'!$B$1:$B$16305&amp;'[1]NBA-Data-1980-2019'!$A$1:$A$16305,'[1]NBA-Data-1980-2019'!$H$1:$H$16305,"",0)</f>
        <v/>
      </c>
      <c r="BF115" s="2" t="str" cm="1">
        <f t="array" ref="BF115">_xlfn.XLOOKUP($A115&amp;BF$5,'[1]NBA-Data-1980-2019'!$B$1:$B$16305&amp;'[1]NBA-Data-1980-2019'!$A$1:$A$16305,'[1]NBA-Data-1980-2019'!$H$1:$H$16305,"",0)</f>
        <v/>
      </c>
      <c r="BG115" s="2" t="str" cm="1">
        <f t="array" ref="BG115">_xlfn.XLOOKUP($A115&amp;BG$5,'[1]NBA-Data-1980-2019'!$B$1:$B$16305&amp;'[1]NBA-Data-1980-2019'!$A$1:$A$16305,'[1]NBA-Data-1980-2019'!$H$1:$H$16305,"",0)</f>
        <v/>
      </c>
      <c r="BH115" s="2" t="str" cm="1">
        <f t="array" ref="BH115">_xlfn.XLOOKUP($A115&amp;BH$5,'[1]NBA-Data-1980-2019'!$B$1:$B$16305&amp;'[1]NBA-Data-1980-2019'!$A$1:$A$16305,'[1]NBA-Data-1980-2019'!$H$1:$H$16305,"",0)</f>
        <v/>
      </c>
      <c r="BI115" s="2" t="str" cm="1">
        <f t="array" ref="BI115">_xlfn.XLOOKUP($A115&amp;BI$5,'[1]NBA-Data-1980-2019'!$B$1:$B$16305&amp;'[1]NBA-Data-1980-2019'!$A$1:$A$16305,'[1]NBA-Data-1980-2019'!$H$1:$H$16305,"",0)</f>
        <v/>
      </c>
      <c r="BJ115" s="2" t="str" cm="1">
        <f t="array" ref="BJ115">_xlfn.XLOOKUP($A115&amp;BJ$5,'[1]NBA-Data-1980-2019'!$B$1:$B$16305&amp;'[1]NBA-Data-1980-2019'!$A$1:$A$16305,'[1]NBA-Data-1980-2019'!$H$1:$H$16305,"",0)</f>
        <v/>
      </c>
      <c r="BK115" s="2" t="str" cm="1">
        <f t="array" ref="BK115">_xlfn.XLOOKUP($A115&amp;BK$5,'[1]NBA-Data-1980-2019'!$B$1:$B$16305&amp;'[1]NBA-Data-1980-2019'!$A$1:$A$16305,'[1]NBA-Data-1980-2019'!$H$1:$H$16305,"",0)</f>
        <v/>
      </c>
      <c r="BL115" s="2" t="str" cm="1">
        <f t="array" ref="BL115">_xlfn.XLOOKUP($A115&amp;BL$5,'[1]NBA-Data-1980-2019'!$B$1:$B$16305&amp;'[1]NBA-Data-1980-2019'!$A$1:$A$16305,'[1]NBA-Data-1980-2019'!$H$1:$H$16305,"",0)</f>
        <v/>
      </c>
      <c r="BM115" s="2" t="str" cm="1">
        <f t="array" ref="BM115">_xlfn.XLOOKUP($A115&amp;BM$5,'[1]NBA-Data-1980-2019'!$B$1:$B$16305&amp;'[1]NBA-Data-1980-2019'!$A$1:$A$16305,'[1]NBA-Data-1980-2019'!$H$1:$H$16305,"",0)</f>
        <v/>
      </c>
      <c r="BN115" s="2" t="str" cm="1">
        <f t="array" ref="BN115">_xlfn.XLOOKUP($A115&amp;BN$5,'[1]NBA-Data-1980-2019'!$B$1:$B$16305&amp;'[1]NBA-Data-1980-2019'!$A$1:$A$16305,'[1]NBA-Data-1980-2019'!$F$1:$F$16305,"",0)</f>
        <v/>
      </c>
      <c r="BO115" s="2" t="str" cm="1">
        <f t="array" ref="BO115">_xlfn.XLOOKUP($A115&amp;BO$5,'[1]NBA-Data-1980-2019'!$B$1:$B$16305&amp;'[1]NBA-Data-1980-2019'!$A$1:$A$16305,'[1]NBA-Data-1980-2019'!$F$1:$F$16305,"",0)</f>
        <v/>
      </c>
      <c r="BP115" s="2" t="str" cm="1">
        <f t="array" ref="BP115">_xlfn.XLOOKUP($A115&amp;BP$5,'[1]NBA-Data-1980-2019'!$B$1:$B$16305&amp;'[1]NBA-Data-1980-2019'!$A$1:$A$16305,'[1]NBA-Data-1980-2019'!$F$1:$F$16305,"",0)</f>
        <v/>
      </c>
      <c r="BQ115" s="2" t="str" cm="1">
        <f t="array" ref="BQ115">_xlfn.XLOOKUP($A115&amp;BQ$5,'[1]NBA-Data-1980-2019'!$B$1:$B$16305&amp;'[1]NBA-Data-1980-2019'!$A$1:$A$16305,'[1]NBA-Data-1980-2019'!$F$1:$F$16305,"",0)</f>
        <v/>
      </c>
      <c r="BR115" s="2" t="str" cm="1">
        <f t="array" ref="BR115">_xlfn.XLOOKUP($A115&amp;BR$5,'[1]NBA-Data-1980-2019'!$B$1:$B$16305&amp;'[1]NBA-Data-1980-2019'!$A$1:$A$16305,'[1]NBA-Data-1980-2019'!$F$1:$F$16305,"",0)</f>
        <v/>
      </c>
      <c r="BS115" s="2" t="str" cm="1">
        <f t="array" ref="BS115">_xlfn.XLOOKUP($A115&amp;BS$5,'[1]NBA-Data-1980-2019'!$B$1:$B$16305&amp;'[1]NBA-Data-1980-2019'!$A$1:$A$16305,'[1]NBA-Data-1980-2019'!$F$1:$F$16305,"",0)</f>
        <v/>
      </c>
      <c r="BT115" s="2" t="str" cm="1">
        <f t="array" ref="BT115">_xlfn.XLOOKUP($A115&amp;BT$5,'[1]NBA-Data-1980-2019'!$B$1:$B$16305&amp;'[1]NBA-Data-1980-2019'!$A$1:$A$16305,'[1]NBA-Data-1980-2019'!$F$1:$F$16305,"",0)</f>
        <v/>
      </c>
      <c r="BU115" s="2" t="str" cm="1">
        <f t="array" ref="BU115">_xlfn.XLOOKUP($A115&amp;BU$5,'[1]NBA-Data-1980-2019'!$B$1:$B$16305&amp;'[1]NBA-Data-1980-2019'!$A$1:$A$16305,'[1]NBA-Data-1980-2019'!$F$1:$F$16305,"",0)</f>
        <v/>
      </c>
      <c r="BV115" s="2" t="str" cm="1">
        <f t="array" ref="BV115">_xlfn.XLOOKUP($A115&amp;BV$5,'[1]NBA-Data-1980-2019'!$B$1:$B$16305&amp;'[1]NBA-Data-1980-2019'!$A$1:$A$16305,'[1]NBA-Data-1980-2019'!$F$1:$F$16305,"",0)</f>
        <v/>
      </c>
      <c r="BW115" s="2" t="str" cm="1">
        <f t="array" ref="BW115">_xlfn.XLOOKUP($A115&amp;BW$5,'[1]NBA-Data-1980-2019'!$B$1:$B$16305&amp;'[1]NBA-Data-1980-2019'!$A$1:$A$16305,'[1]NBA-Data-1980-2019'!$F$1:$F$16305,"",0)</f>
        <v/>
      </c>
      <c r="BX115" s="2" cm="1">
        <f t="array" ref="BX115">_xlfn.XLOOKUP($A115&amp;BX$5,'[1]NBA-Data-1980-2019'!$B$1:$B$16305&amp;'[1]NBA-Data-1980-2019'!$A$1:$A$16305,'[1]NBA-Data-1980-2019'!$F$1:$F$16305,"",0)</f>
        <v>11.6</v>
      </c>
      <c r="BY115" s="2" cm="1">
        <f t="array" ref="BY115">_xlfn.XLOOKUP($A115&amp;BY$5,'[1]NBA-Data-1980-2019'!$B$1:$B$16305&amp;'[1]NBA-Data-1980-2019'!$A$1:$A$16305,'[1]NBA-Data-1980-2019'!$F$1:$F$16305,"",0)</f>
        <v>11.6</v>
      </c>
      <c r="BZ115" s="2" cm="1">
        <f t="array" ref="BZ115">_xlfn.XLOOKUP($A115&amp;BZ$5,'[1]NBA-Data-1980-2019'!$B$1:$B$16305&amp;'[1]NBA-Data-1980-2019'!$A$1:$A$16305,'[1]NBA-Data-1980-2019'!$F$1:$F$16305,"",0)</f>
        <v>12.1</v>
      </c>
      <c r="CA115" s="2" cm="1">
        <f t="array" ref="CA115">_xlfn.XLOOKUP($A115&amp;CA$5,'[1]NBA-Data-1980-2019'!$B$1:$B$16305&amp;'[1]NBA-Data-1980-2019'!$A$1:$A$16305,'[1]NBA-Data-1980-2019'!$F$1:$F$16305,"",0)</f>
        <v>12</v>
      </c>
      <c r="CB115" s="2" cm="1">
        <f t="array" ref="CB115">_xlfn.XLOOKUP($A115&amp;CB$5,'[1]NBA-Data-1980-2019'!$B$1:$B$16305&amp;'[1]NBA-Data-1980-2019'!$A$1:$A$16305,'[1]NBA-Data-1980-2019'!$F$1:$F$16305,"",0)</f>
        <v>15.8</v>
      </c>
      <c r="CC115" s="2" cm="1">
        <f t="array" ref="CC115">_xlfn.XLOOKUP($A115&amp;CC$5,'[1]NBA-Data-1980-2019'!$B$1:$B$16305&amp;'[1]NBA-Data-1980-2019'!$A$1:$A$16305,'[1]NBA-Data-1980-2019'!$F$1:$F$16305,"",0)</f>
        <v>15.2</v>
      </c>
      <c r="CD115" s="2" cm="1">
        <f t="array" ref="CD115">_xlfn.XLOOKUP($A115&amp;CD$5,'[1]NBA-Data-1980-2019'!$B$1:$B$16305&amp;'[1]NBA-Data-1980-2019'!$A$1:$A$16305,'[1]NBA-Data-1980-2019'!$F$1:$F$16305,"",0)</f>
        <v>15</v>
      </c>
      <c r="CE115" s="2" cm="1">
        <f t="array" ref="CE115">_xlfn.XLOOKUP($A115&amp;CE$5,'[1]NBA-Data-1980-2019'!$B$1:$B$16305&amp;'[1]NBA-Data-1980-2019'!$A$1:$A$16305,'[1]NBA-Data-1980-2019'!$F$1:$F$16305,"",0)</f>
        <v>13</v>
      </c>
      <c r="CF115" s="2" cm="1">
        <f t="array" ref="CF115">_xlfn.XLOOKUP($A115&amp;CF$5,'[1]NBA-Data-1980-2019'!$B$1:$B$16305&amp;'[1]NBA-Data-1980-2019'!$A$1:$A$16305,'[1]NBA-Data-1980-2019'!$F$1:$F$16305,"",0)</f>
        <v>15.4</v>
      </c>
      <c r="CG115" s="2" cm="1">
        <f t="array" ref="CG115">_xlfn.XLOOKUP($A115&amp;CG$5,'[1]NBA-Data-1980-2019'!$B$1:$B$16305&amp;'[1]NBA-Data-1980-2019'!$A$1:$A$16305,'[1]NBA-Data-1980-2019'!$F$1:$F$16305,"",0)</f>
        <v>10.5</v>
      </c>
      <c r="CH115" s="2" cm="1">
        <f t="array" ref="CH115">_xlfn.XLOOKUP($A115&amp;CH$5,'[1]NBA-Data-1980-2019'!$B$1:$B$16305&amp;'[1]NBA-Data-1980-2019'!$A$1:$A$16305,'[1]NBA-Data-1980-2019'!$F$1:$F$16305,"",0)</f>
        <v>11.9</v>
      </c>
      <c r="CI115" s="2" t="str" cm="1">
        <f t="array" ref="CI115">_xlfn.XLOOKUP($A115&amp;CI$5,'[1]NBA-Data-1980-2019'!$B$1:$B$16305&amp;'[1]NBA-Data-1980-2019'!$A$1:$A$16305,'[1]NBA-Data-1980-2019'!$F$1:$F$16305,"",0)</f>
        <v/>
      </c>
      <c r="CJ115" s="2" t="str" cm="1">
        <f t="array" ref="CJ115">_xlfn.XLOOKUP($A115&amp;CJ$5,'[1]NBA-Data-1980-2019'!$B$1:$B$16305&amp;'[1]NBA-Data-1980-2019'!$A$1:$A$16305,'[1]NBA-Data-1980-2019'!$F$1:$F$16305,"",0)</f>
        <v/>
      </c>
      <c r="CK115" s="2" t="str" cm="1">
        <f t="array" ref="CK115">_xlfn.XLOOKUP($A115&amp;CK$5,'[1]NBA-Data-1980-2019'!$B$1:$B$16305&amp;'[1]NBA-Data-1980-2019'!$A$1:$A$16305,'[1]NBA-Data-1980-2019'!$F$1:$F$16305,"",0)</f>
        <v/>
      </c>
      <c r="CL115" s="2" t="str" cm="1">
        <f t="array" ref="CL115">_xlfn.XLOOKUP($A115&amp;CL$5,'[1]NBA-Data-1980-2019'!$B$1:$B$16305&amp;'[1]NBA-Data-1980-2019'!$A$1:$A$16305,'[1]NBA-Data-1980-2019'!$F$1:$F$16305,"",0)</f>
        <v/>
      </c>
      <c r="CM115" s="2" t="str" cm="1">
        <f t="array" ref="CM115">_xlfn.XLOOKUP($A115&amp;CM$5,'[1]NBA-Data-1980-2019'!$B$1:$B$16305&amp;'[1]NBA-Data-1980-2019'!$A$1:$A$16305,'[1]NBA-Data-1980-2019'!$F$1:$F$16305,"",0)</f>
        <v/>
      </c>
      <c r="CN115" s="2" t="str" cm="1">
        <f t="array" ref="CN115">_xlfn.XLOOKUP($A115&amp;CN$5,'[1]NBA-Data-1980-2019'!$B$1:$B$16305&amp;'[1]NBA-Data-1980-2019'!$A$1:$A$16305,'[1]NBA-Data-1980-2019'!$F$1:$F$16305,"",0)</f>
        <v/>
      </c>
      <c r="CO115" s="2" t="str" cm="1">
        <f t="array" ref="CO115">_xlfn.XLOOKUP($A115&amp;CO$5,'[1]NBA-Data-1980-2019'!$B$1:$B$16305&amp;'[1]NBA-Data-1980-2019'!$A$1:$A$16305,'[1]NBA-Data-1980-2019'!$F$1:$F$16305,"",0)</f>
        <v/>
      </c>
      <c r="CP115" s="2" t="str" cm="1">
        <f t="array" ref="CP115">_xlfn.XLOOKUP($A115&amp;CP$5,'[1]NBA-Data-1980-2019'!$B$1:$B$16305&amp;'[1]NBA-Data-1980-2019'!$A$1:$A$16305,'[1]NBA-Data-1980-2019'!$F$1:$F$16305,"",0)</f>
        <v/>
      </c>
      <c r="CQ115" s="2" t="str" cm="1">
        <f t="array" ref="CQ115">_xlfn.XLOOKUP($A115&amp;CQ$5,'[1]NBA-Data-1980-2019'!$B$1:$B$16305&amp;'[1]NBA-Data-1980-2019'!$A$1:$A$16305,'[1]NBA-Data-1980-2019'!$F$1:$F$16305,"",0)</f>
        <v/>
      </c>
      <c r="CR115" s="2" t="str" cm="1">
        <f t="array" ref="CR115">_xlfn.XLOOKUP($A115&amp;CR$5,'[1]NBA-Data-1980-2019'!$B$1:$B$16305&amp;'[1]NBA-Data-1980-2019'!$A$1:$A$16305,'[1]NBA-Data-1980-2019'!$F$1:$F$16305,"",0)</f>
        <v/>
      </c>
      <c r="CS115" s="2" t="str" cm="1">
        <f t="array" ref="CS115">_xlfn.XLOOKUP($A115&amp;CS$5,'[1]NBA-Data-1980-2019'!$B$1:$B$16305&amp;'[1]NBA-Data-1980-2019'!$A$1:$A$16305,'[1]NBA-Data-1980-2019'!$F$1:$F$16305,"",0)</f>
        <v/>
      </c>
      <c r="CU115" s="2" t="str">
        <f>_xlfn.XLOOKUP($A115,TEAMS!$G$1:$G$839,TEAMS!$H$1:$H$839,"",0)</f>
        <v>PG</v>
      </c>
      <c r="CV115" s="2" t="str">
        <f>_xlfn.XLOOKUP($CU115,DASHBOARD!$B$22:$B$27,DASHBOARD!$C$22:$C$27,"",0)</f>
        <v>GUARD</v>
      </c>
      <c r="CY115" s="63">
        <f>SUMIFS('[1]NBA-Data-1980-2019'!$G$1:$G$16305,'[1]NBA-Data-1980-2019'!$B$1:$B$16305,$A115,'[1]NBA-Data-1980-2019'!$A$1:$A$16305,CY$9)</f>
        <v>0</v>
      </c>
      <c r="CZ115" s="63">
        <f>SUMIFS('[1]NBA-Data-1980-2019'!$G$1:$G$16305,'[1]NBA-Data-1980-2019'!$B$1:$B$16305,$A115,'[1]NBA-Data-1980-2019'!$A$1:$A$16305,CZ$9)</f>
        <v>0</v>
      </c>
      <c r="DA115" s="63">
        <f>SUMIFS('[1]NBA-Data-1980-2019'!$G$1:$G$16305,'[1]NBA-Data-1980-2019'!$B$1:$B$16305,$A115,'[1]NBA-Data-1980-2019'!$A$1:$A$16305,DA$9)</f>
        <v>0</v>
      </c>
      <c r="DB115" s="63">
        <f>SUMIFS('[1]NBA-Data-1980-2019'!$G$1:$G$16305,'[1]NBA-Data-1980-2019'!$B$1:$B$16305,$A115,'[1]NBA-Data-1980-2019'!$A$1:$A$16305,DB$9)</f>
        <v>0</v>
      </c>
      <c r="DC115" s="63">
        <f>SUMIFS('[1]NBA-Data-1980-2019'!$G$1:$G$16305,'[1]NBA-Data-1980-2019'!$B$1:$B$16305,$A115,'[1]NBA-Data-1980-2019'!$A$1:$A$16305,DC$9)</f>
        <v>0</v>
      </c>
      <c r="DD115" s="63">
        <f>SUMIFS('[1]NBA-Data-1980-2019'!$G$1:$G$16305,'[1]NBA-Data-1980-2019'!$B$1:$B$16305,$A115,'[1]NBA-Data-1980-2019'!$A$1:$A$16305,DD$9)</f>
        <v>0</v>
      </c>
      <c r="DE115" s="63">
        <f>SUMIFS('[1]NBA-Data-1980-2019'!$G$1:$G$16305,'[1]NBA-Data-1980-2019'!$B$1:$B$16305,$A115,'[1]NBA-Data-1980-2019'!$A$1:$A$16305,DE$9)</f>
        <v>0</v>
      </c>
      <c r="DF115" s="63">
        <f>SUMIFS('[1]NBA-Data-1980-2019'!$G$1:$G$16305,'[1]NBA-Data-1980-2019'!$B$1:$B$16305,$A115,'[1]NBA-Data-1980-2019'!$A$1:$A$16305,DF$9)</f>
        <v>0</v>
      </c>
      <c r="DG115" s="63">
        <f>SUMIFS('[1]NBA-Data-1980-2019'!$G$1:$G$16305,'[1]NBA-Data-1980-2019'!$B$1:$B$16305,$A115,'[1]NBA-Data-1980-2019'!$A$1:$A$16305,DG$9)</f>
        <v>0</v>
      </c>
      <c r="DH115" s="63">
        <f>SUMIFS('[1]NBA-Data-1980-2019'!$G$1:$G$16305,'[1]NBA-Data-1980-2019'!$B$1:$B$16305,$A115,'[1]NBA-Data-1980-2019'!$A$1:$A$16305,DH$9)</f>
        <v>0</v>
      </c>
      <c r="DI115" s="63">
        <f>SUMIFS('[1]NBA-Data-1980-2019'!$G$1:$G$16305,'[1]NBA-Data-1980-2019'!$B$1:$B$16305,$A115,'[1]NBA-Data-1980-2019'!$A$1:$A$16305,DI$9)</f>
        <v>316969</v>
      </c>
      <c r="DJ115" s="63">
        <f>SUMIFS('[1]NBA-Data-1980-2019'!$G$1:$G$16305,'[1]NBA-Data-1980-2019'!$B$1:$B$16305,$A115,'[1]NBA-Data-1980-2019'!$A$1:$A$16305,DJ$9)</f>
        <v>465850</v>
      </c>
      <c r="DK115" s="63">
        <f>SUMIFS('[1]NBA-Data-1980-2019'!$G$1:$G$16305,'[1]NBA-Data-1980-2019'!$B$1:$B$16305,$A115,'[1]NBA-Data-1980-2019'!$A$1:$A$16305,DK$9)</f>
        <v>637435</v>
      </c>
      <c r="DL115" s="63">
        <f>SUMIFS('[1]NBA-Data-1980-2019'!$G$1:$G$16305,'[1]NBA-Data-1980-2019'!$B$1:$B$16305,$A115,'[1]NBA-Data-1980-2019'!$A$1:$A$16305,DL$9)</f>
        <v>0</v>
      </c>
      <c r="DM115" s="63">
        <f>SUMIFS('[1]NBA-Data-1980-2019'!$G$1:$G$16305,'[1]NBA-Data-1980-2019'!$B$1:$B$16305,$A115,'[1]NBA-Data-1980-2019'!$A$1:$A$16305,DM$9)</f>
        <v>563327</v>
      </c>
      <c r="DN115" s="63">
        <f>SUMIFS('[1]NBA-Data-1980-2019'!$G$1:$G$16305,'[1]NBA-Data-1980-2019'!$B$1:$B$16305,$A115,'[1]NBA-Data-1980-2019'!$A$1:$A$16305,DN$9)</f>
        <v>0</v>
      </c>
      <c r="DO115" s="63">
        <f>SUMIFS('[1]NBA-Data-1980-2019'!$G$1:$G$16305,'[1]NBA-Data-1980-2019'!$B$1:$B$16305,$A115,'[1]NBA-Data-1980-2019'!$A$1:$A$16305,DO$9)</f>
        <v>1400000</v>
      </c>
      <c r="DP115" s="63">
        <f>SUMIFS('[1]NBA-Data-1980-2019'!$G$1:$G$16305,'[1]NBA-Data-1980-2019'!$B$1:$B$16305,$A115,'[1]NBA-Data-1980-2019'!$A$1:$A$16305,DP$9)</f>
        <v>1500000</v>
      </c>
      <c r="DQ115" s="63">
        <f>SUMIFS('[1]NBA-Data-1980-2019'!$G$1:$G$16305,'[1]NBA-Data-1980-2019'!$B$1:$B$16305,$A115,'[1]NBA-Data-1980-2019'!$A$1:$A$16305,DQ$9)</f>
        <v>2650000</v>
      </c>
      <c r="DR115" s="63">
        <f>SUMIFS('[1]NBA-Data-1980-2019'!$G$1:$G$16305,'[1]NBA-Data-1980-2019'!$B$1:$B$16305,$A115,'[1]NBA-Data-1980-2019'!$A$1:$A$16305,DR$9)</f>
        <v>2862000</v>
      </c>
      <c r="DS115" s="63">
        <f>SUMIFS('[1]NBA-Data-1980-2019'!$G$1:$G$16305,'[1]NBA-Data-1980-2019'!$B$1:$B$16305,$A115,'[1]NBA-Data-1980-2019'!$A$1:$A$16305,DS$9)</f>
        <v>0</v>
      </c>
      <c r="DT115" s="63">
        <f>SUMIFS('[1]NBA-Data-1980-2019'!$G$1:$G$16305,'[1]NBA-Data-1980-2019'!$B$1:$B$16305,$A115,'[1]NBA-Data-1980-2019'!$A$1:$A$16305,DT$9)</f>
        <v>0</v>
      </c>
      <c r="DU115" s="63">
        <f>SUMIFS('[1]NBA-Data-1980-2019'!$G$1:$G$16305,'[1]NBA-Data-1980-2019'!$B$1:$B$16305,$A115,'[1]NBA-Data-1980-2019'!$A$1:$A$16305,DU$9)</f>
        <v>0</v>
      </c>
      <c r="DV115" s="63">
        <f>SUMIFS('[1]NBA-Data-1980-2019'!$G$1:$G$16305,'[1]NBA-Data-1980-2019'!$B$1:$B$16305,$A115,'[1]NBA-Data-1980-2019'!$A$1:$A$16305,DV$9)</f>
        <v>0</v>
      </c>
      <c r="DW115" s="63">
        <f>SUMIFS('[1]NBA-Data-1980-2019'!$G$1:$G$16305,'[1]NBA-Data-1980-2019'!$B$1:$B$16305,$A115,'[1]NBA-Data-1980-2019'!$A$1:$A$16305,DW$9)</f>
        <v>0</v>
      </c>
      <c r="DX115" s="63">
        <f>SUMIFS('[1]NBA-Data-1980-2019'!$G$1:$G$16305,'[1]NBA-Data-1980-2019'!$B$1:$B$16305,$A115,'[1]NBA-Data-1980-2019'!$A$1:$A$16305,DX$9)</f>
        <v>0</v>
      </c>
      <c r="DY115" s="63">
        <f>SUMIFS('[1]NBA-Data-1980-2019'!$G$1:$G$16305,'[1]NBA-Data-1980-2019'!$B$1:$B$16305,$A115,'[1]NBA-Data-1980-2019'!$A$1:$A$16305,DY$9)</f>
        <v>0</v>
      </c>
      <c r="DZ115" s="63">
        <f>SUMIFS('[1]NBA-Data-1980-2019'!$G$1:$G$16305,'[1]NBA-Data-1980-2019'!$B$1:$B$16305,$A115,'[1]NBA-Data-1980-2019'!$A$1:$A$16305,DZ$9)</f>
        <v>0</v>
      </c>
      <c r="EA115" s="63">
        <f>SUMIFS('[1]NBA-Data-1980-2019'!$G$1:$G$16305,'[1]NBA-Data-1980-2019'!$B$1:$B$16305,$A115,'[1]NBA-Data-1980-2019'!$A$1:$A$16305,EA$9)</f>
        <v>0</v>
      </c>
      <c r="EB115" s="63">
        <f>SUMIFS('[1]NBA-Data-1980-2019'!$G$1:$G$16305,'[1]NBA-Data-1980-2019'!$B$1:$B$16305,$A115,'[1]NBA-Data-1980-2019'!$A$1:$A$16305,EB$9)</f>
        <v>0</v>
      </c>
      <c r="EC115" s="63">
        <f>SUMIFS('[1]NBA-Data-1980-2019'!$G$1:$G$16305,'[1]NBA-Data-1980-2019'!$B$1:$B$16305,$A115,'[1]NBA-Data-1980-2019'!$A$1:$A$16305,EC$9)</f>
        <v>0</v>
      </c>
      <c r="ED115" s="63">
        <f>SUMIFS('[1]NBA-Data-1980-2019'!$G$1:$G$16305,'[1]NBA-Data-1980-2019'!$B$1:$B$16305,$A115,'[1]NBA-Data-1980-2019'!$A$1:$A$16305,ED$9)</f>
        <v>0</v>
      </c>
      <c r="EH115" s="2" t="s">
        <v>1482</v>
      </c>
    </row>
    <row r="116" spans="1:165" x14ac:dyDescent="0.2">
      <c r="A116" s="2" t="s">
        <v>839</v>
      </c>
      <c r="B116" s="2" t="str" cm="1">
        <f t="array" ref="B116">_xlfn.XLOOKUP($A116&amp;B$5,'[1]NBA-Data-1980-2019'!$B$1:$B$16305&amp;'[1]NBA-Data-1980-2019'!$A$1:$A$16305,'[1]NBA-Data-1980-2019'!$D$1:$D$16305,"",0)</f>
        <v/>
      </c>
      <c r="C116" s="2" t="str" cm="1">
        <f t="array" ref="C116">_xlfn.XLOOKUP($A116&amp;C$5,'[1]NBA-Data-1980-2019'!$B$1:$B$16305&amp;'[1]NBA-Data-1980-2019'!$A$1:$A$16305,'[1]NBA-Data-1980-2019'!$D$1:$D$16305,"",0)</f>
        <v/>
      </c>
      <c r="D116" s="2" t="str" cm="1">
        <f t="array" ref="D116">_xlfn.XLOOKUP($A116&amp;D$5,'[1]NBA-Data-1980-2019'!$B$1:$B$16305&amp;'[1]NBA-Data-1980-2019'!$A$1:$A$16305,'[1]NBA-Data-1980-2019'!$D$1:$D$16305,"",0)</f>
        <v/>
      </c>
      <c r="E116" s="2" t="str" cm="1">
        <f t="array" ref="E116">_xlfn.XLOOKUP($A116&amp;E$5,'[1]NBA-Data-1980-2019'!$B$1:$B$16305&amp;'[1]NBA-Data-1980-2019'!$A$1:$A$16305,'[1]NBA-Data-1980-2019'!$D$1:$D$16305,"",0)</f>
        <v/>
      </c>
      <c r="F116" s="2" t="str" cm="1">
        <f t="array" ref="F116">_xlfn.XLOOKUP($A116&amp;F$5,'[1]NBA-Data-1980-2019'!$B$1:$B$16305&amp;'[1]NBA-Data-1980-2019'!$A$1:$A$16305,'[1]NBA-Data-1980-2019'!$D$1:$D$16305,"",0)</f>
        <v/>
      </c>
      <c r="G116" s="2" t="str" cm="1">
        <f t="array" ref="G116">_xlfn.XLOOKUP($A116&amp;G$5,'[1]NBA-Data-1980-2019'!$B$1:$B$16305&amp;'[1]NBA-Data-1980-2019'!$A$1:$A$16305,'[1]NBA-Data-1980-2019'!$D$1:$D$16305,"",0)</f>
        <v/>
      </c>
      <c r="H116" s="2" t="str" cm="1">
        <f t="array" ref="H116">_xlfn.XLOOKUP($A116&amp;H$5,'[1]NBA-Data-1980-2019'!$B$1:$B$16305&amp;'[1]NBA-Data-1980-2019'!$A$1:$A$16305,'[1]NBA-Data-1980-2019'!$D$1:$D$16305,"",0)</f>
        <v/>
      </c>
      <c r="I116" s="2" t="str" cm="1">
        <f t="array" ref="I116">_xlfn.XLOOKUP($A116&amp;I$5,'[1]NBA-Data-1980-2019'!$B$1:$B$16305&amp;'[1]NBA-Data-1980-2019'!$A$1:$A$16305,'[1]NBA-Data-1980-2019'!$D$1:$D$16305,"",0)</f>
        <v/>
      </c>
      <c r="J116" s="2" t="str" cm="1">
        <f t="array" ref="J116">_xlfn.XLOOKUP($A116&amp;J$5,'[1]NBA-Data-1980-2019'!$B$1:$B$16305&amp;'[1]NBA-Data-1980-2019'!$A$1:$A$16305,'[1]NBA-Data-1980-2019'!$D$1:$D$16305,"",0)</f>
        <v/>
      </c>
      <c r="K116" s="2" t="str" cm="1">
        <f t="array" ref="K116">_xlfn.XLOOKUP($A116&amp;K$5,'[1]NBA-Data-1980-2019'!$B$1:$B$16305&amp;'[1]NBA-Data-1980-2019'!$A$1:$A$16305,'[1]NBA-Data-1980-2019'!$D$1:$D$16305,"",0)</f>
        <v/>
      </c>
      <c r="L116" s="2" t="str" cm="1">
        <f t="array" ref="L116">_xlfn.XLOOKUP($A116&amp;L$5,'[1]NBA-Data-1980-2019'!$B$1:$B$16305&amp;'[1]NBA-Data-1980-2019'!$A$1:$A$16305,'[1]NBA-Data-1980-2019'!$D$1:$D$16305,"",0)</f>
        <v/>
      </c>
      <c r="M116" s="2" t="str" cm="1">
        <f t="array" ref="M116">_xlfn.XLOOKUP($A116&amp;M$5,'[1]NBA-Data-1980-2019'!$B$1:$B$16305&amp;'[1]NBA-Data-1980-2019'!$A$1:$A$16305,'[1]NBA-Data-1980-2019'!$D$1:$D$16305,"",0)</f>
        <v>CHI</v>
      </c>
      <c r="N116" s="2" t="str" cm="1">
        <f t="array" ref="N116">_xlfn.XLOOKUP($A116&amp;N$5,'[1]NBA-Data-1980-2019'!$B$1:$B$16305&amp;'[1]NBA-Data-1980-2019'!$A$1:$A$16305,'[1]NBA-Data-1980-2019'!$D$1:$D$16305,"",0)</f>
        <v>CHI</v>
      </c>
      <c r="O116" s="2" t="str" cm="1">
        <f t="array" ref="O116">_xlfn.XLOOKUP($A116&amp;O$5,'[1]NBA-Data-1980-2019'!$B$1:$B$16305&amp;'[1]NBA-Data-1980-2019'!$A$1:$A$16305,'[1]NBA-Data-1980-2019'!$D$1:$D$16305,"",0)</f>
        <v>CHI</v>
      </c>
      <c r="P116" s="2" t="str" cm="1">
        <f t="array" ref="P116">_xlfn.XLOOKUP($A116&amp;P$5,'[1]NBA-Data-1980-2019'!$B$1:$B$16305&amp;'[1]NBA-Data-1980-2019'!$A$1:$A$16305,'[1]NBA-Data-1980-2019'!$D$1:$D$16305,"",0)</f>
        <v>CHI</v>
      </c>
      <c r="Q116" s="2" t="str" cm="1">
        <f t="array" ref="Q116">_xlfn.XLOOKUP($A116&amp;Q$5,'[1]NBA-Data-1980-2019'!$B$1:$B$16305&amp;'[1]NBA-Data-1980-2019'!$A$1:$A$16305,'[1]NBA-Data-1980-2019'!$D$1:$D$16305,"",0)</f>
        <v>NYK</v>
      </c>
      <c r="R116" s="2" t="str" cm="1">
        <f t="array" ref="R116">_xlfn.XLOOKUP($A116&amp;R$5,'[1]NBA-Data-1980-2019'!$B$1:$B$16305&amp;'[1]NBA-Data-1980-2019'!$A$1:$A$16305,'[1]NBA-Data-1980-2019'!$D$1:$D$16305,"",0)</f>
        <v>NYK</v>
      </c>
      <c r="S116" s="2" t="str" cm="1">
        <f t="array" ref="S116">_xlfn.XLOOKUP($A116&amp;S$5,'[1]NBA-Data-1980-2019'!$B$1:$B$16305&amp;'[1]NBA-Data-1980-2019'!$A$1:$A$16305,'[1]NBA-Data-1980-2019'!$D$1:$D$16305,"",0)</f>
        <v>NYK</v>
      </c>
      <c r="T116" s="2" t="str" cm="1">
        <f t="array" ref="T116">_xlfn.XLOOKUP($A116&amp;T$5,'[1]NBA-Data-1980-2019'!$B$1:$B$16305&amp;'[1]NBA-Data-1980-2019'!$A$1:$A$16305,'[1]NBA-Data-1980-2019'!$D$1:$D$16305,"",0)</f>
        <v>NYK</v>
      </c>
      <c r="U116" s="2" t="str" cm="1">
        <f t="array" ref="U116">_xlfn.XLOOKUP($A116&amp;U$5,'[1]NBA-Data-1980-2019'!$B$1:$B$16305&amp;'[1]NBA-Data-1980-2019'!$A$1:$A$16305,'[1]NBA-Data-1980-2019'!$D$1:$D$16305,"",0)</f>
        <v/>
      </c>
      <c r="V116" s="2" t="str" cm="1">
        <f t="array" ref="V116">_xlfn.XLOOKUP($A116&amp;V$5,'[1]NBA-Data-1980-2019'!$B$1:$B$16305&amp;'[1]NBA-Data-1980-2019'!$A$1:$A$16305,'[1]NBA-Data-1980-2019'!$D$1:$D$16305,"",0)</f>
        <v/>
      </c>
      <c r="W116" s="2" t="str" cm="1">
        <f t="array" ref="W116">_xlfn.XLOOKUP($A116&amp;W$5,'[1]NBA-Data-1980-2019'!$B$1:$B$16305&amp;'[1]NBA-Data-1980-2019'!$A$1:$A$16305,'[1]NBA-Data-1980-2019'!$D$1:$D$16305,"",0)</f>
        <v>MIA</v>
      </c>
      <c r="X116" s="2" t="str" cm="1">
        <f t="array" ref="X116">_xlfn.XLOOKUP($A116&amp;X$5,'[1]NBA-Data-1980-2019'!$B$1:$B$16305&amp;'[1]NBA-Data-1980-2019'!$A$1:$A$16305,'[1]NBA-Data-1980-2019'!$D$1:$D$16305,"",0)</f>
        <v>DAL</v>
      </c>
      <c r="Y116" s="2" t="str" cm="1">
        <f t="array" ref="Y116">_xlfn.XLOOKUP($A116&amp;Y$5,'[1]NBA-Data-1980-2019'!$B$1:$B$16305&amp;'[1]NBA-Data-1980-2019'!$A$1:$A$16305,'[1]NBA-Data-1980-2019'!$D$1:$D$16305,"",0)</f>
        <v/>
      </c>
      <c r="Z116" s="2" t="str" cm="1">
        <f t="array" ref="Z116">_xlfn.XLOOKUP($A116&amp;Z$5,'[1]NBA-Data-1980-2019'!$B$1:$B$16305&amp;'[1]NBA-Data-1980-2019'!$A$1:$A$16305,'[1]NBA-Data-1980-2019'!$D$1:$D$16305,"",0)</f>
        <v/>
      </c>
      <c r="AA116" s="2" t="str" cm="1">
        <f t="array" ref="AA116">_xlfn.XLOOKUP($A116&amp;AA$5,'[1]NBA-Data-1980-2019'!$B$1:$B$16305&amp;'[1]NBA-Data-1980-2019'!$A$1:$A$16305,'[1]NBA-Data-1980-2019'!$D$1:$D$16305,"",0)</f>
        <v/>
      </c>
      <c r="AB116" s="2" t="str" cm="1">
        <f t="array" ref="AB116">_xlfn.XLOOKUP($A116&amp;AB$5,'[1]NBA-Data-1980-2019'!$B$1:$B$16305&amp;'[1]NBA-Data-1980-2019'!$A$1:$A$16305,'[1]NBA-Data-1980-2019'!$D$1:$D$16305,"",0)</f>
        <v/>
      </c>
      <c r="AC116" s="2" t="str" cm="1">
        <f t="array" ref="AC116">_xlfn.XLOOKUP($A116&amp;AC$5,'[1]NBA-Data-1980-2019'!$B$1:$B$16305&amp;'[1]NBA-Data-1980-2019'!$A$1:$A$16305,'[1]NBA-Data-1980-2019'!$D$1:$D$16305,"",0)</f>
        <v/>
      </c>
      <c r="AD116" s="2" t="str" cm="1">
        <f t="array" ref="AD116">_xlfn.XLOOKUP($A116&amp;AD$5,'[1]NBA-Data-1980-2019'!$B$1:$B$16305&amp;'[1]NBA-Data-1980-2019'!$A$1:$A$16305,'[1]NBA-Data-1980-2019'!$D$1:$D$16305,"",0)</f>
        <v/>
      </c>
      <c r="AE116" s="2" t="str" cm="1">
        <f t="array" ref="AE116">_xlfn.XLOOKUP($A116&amp;AE$5,'[1]NBA-Data-1980-2019'!$B$1:$B$16305&amp;'[1]NBA-Data-1980-2019'!$A$1:$A$16305,'[1]NBA-Data-1980-2019'!$D$1:$D$16305,"",0)</f>
        <v/>
      </c>
      <c r="AF116" s="2" t="str" cm="1">
        <f t="array" ref="AF116">_xlfn.XLOOKUP($A116&amp;AF$5,'[1]NBA-Data-1980-2019'!$B$1:$B$16305&amp;'[1]NBA-Data-1980-2019'!$A$1:$A$16305,'[1]NBA-Data-1980-2019'!$D$1:$D$16305,"",0)</f>
        <v/>
      </c>
      <c r="AG116" s="2" t="str" cm="1">
        <f t="array" ref="AG116">_xlfn.XLOOKUP($A116&amp;AG$5,'[1]NBA-Data-1980-2019'!$B$1:$B$16305&amp;'[1]NBA-Data-1980-2019'!$A$1:$A$16305,'[1]NBA-Data-1980-2019'!$D$1:$D$16305,"",0)</f>
        <v/>
      </c>
      <c r="AH116" s="2" t="str" cm="1">
        <f t="array" ref="AH116">_xlfn.XLOOKUP($A116&amp;AH$5,'[1]NBA-Data-1980-2019'!$B$1:$B$16305&amp;'[1]NBA-Data-1980-2019'!$A$1:$A$16305,'[1]NBA-Data-1980-2019'!$H$1:$H$16305,"",0)</f>
        <v/>
      </c>
      <c r="AI116" s="2" t="str" cm="1">
        <f t="array" ref="AI116">_xlfn.XLOOKUP($A116&amp;AI$5,'[1]NBA-Data-1980-2019'!$B$1:$B$16305&amp;'[1]NBA-Data-1980-2019'!$A$1:$A$16305,'[1]NBA-Data-1980-2019'!$H$1:$H$16305,"",0)</f>
        <v/>
      </c>
      <c r="AJ116" s="2" t="str" cm="1">
        <f t="array" ref="AJ116">_xlfn.XLOOKUP($A116&amp;AJ$5,'[1]NBA-Data-1980-2019'!$B$1:$B$16305&amp;'[1]NBA-Data-1980-2019'!$A$1:$A$16305,'[1]NBA-Data-1980-2019'!$H$1:$H$16305,"",0)</f>
        <v/>
      </c>
      <c r="AK116" s="2" t="str" cm="1">
        <f t="array" ref="AK116">_xlfn.XLOOKUP($A116&amp;AK$5,'[1]NBA-Data-1980-2019'!$B$1:$B$16305&amp;'[1]NBA-Data-1980-2019'!$A$1:$A$16305,'[1]NBA-Data-1980-2019'!$H$1:$H$16305,"",0)</f>
        <v/>
      </c>
      <c r="AL116" s="2" t="str" cm="1">
        <f t="array" ref="AL116">_xlfn.XLOOKUP($A116&amp;AL$5,'[1]NBA-Data-1980-2019'!$B$1:$B$16305&amp;'[1]NBA-Data-1980-2019'!$A$1:$A$16305,'[1]NBA-Data-1980-2019'!$H$1:$H$16305,"",0)</f>
        <v/>
      </c>
      <c r="AM116" s="2" t="str" cm="1">
        <f t="array" ref="AM116">_xlfn.XLOOKUP($A116&amp;AM$5,'[1]NBA-Data-1980-2019'!$B$1:$B$16305&amp;'[1]NBA-Data-1980-2019'!$A$1:$A$16305,'[1]NBA-Data-1980-2019'!$H$1:$H$16305,"",0)</f>
        <v/>
      </c>
      <c r="AN116" s="2" t="str" cm="1">
        <f t="array" ref="AN116">_xlfn.XLOOKUP($A116&amp;AN$5,'[1]NBA-Data-1980-2019'!$B$1:$B$16305&amp;'[1]NBA-Data-1980-2019'!$A$1:$A$16305,'[1]NBA-Data-1980-2019'!$H$1:$H$16305,"",0)</f>
        <v/>
      </c>
      <c r="AO116" s="2" t="str" cm="1">
        <f t="array" ref="AO116">_xlfn.XLOOKUP($A116&amp;AO$5,'[1]NBA-Data-1980-2019'!$B$1:$B$16305&amp;'[1]NBA-Data-1980-2019'!$A$1:$A$16305,'[1]NBA-Data-1980-2019'!$H$1:$H$16305,"",0)</f>
        <v/>
      </c>
      <c r="AP116" s="2" t="str" cm="1">
        <f t="array" ref="AP116">_xlfn.XLOOKUP($A116&amp;AP$5,'[1]NBA-Data-1980-2019'!$B$1:$B$16305&amp;'[1]NBA-Data-1980-2019'!$A$1:$A$16305,'[1]NBA-Data-1980-2019'!$H$1:$H$16305,"",0)</f>
        <v/>
      </c>
      <c r="AQ116" s="2" t="str" cm="1">
        <f t="array" ref="AQ116">_xlfn.XLOOKUP($A116&amp;AQ$5,'[1]NBA-Data-1980-2019'!$B$1:$B$16305&amp;'[1]NBA-Data-1980-2019'!$A$1:$A$16305,'[1]NBA-Data-1980-2019'!$H$1:$H$16305,"",0)</f>
        <v/>
      </c>
      <c r="AR116" s="2" t="str" cm="1">
        <f t="array" ref="AR116">_xlfn.XLOOKUP($A116&amp;AR$5,'[1]NBA-Data-1980-2019'!$B$1:$B$16305&amp;'[1]NBA-Data-1980-2019'!$A$1:$A$16305,'[1]NBA-Data-1980-2019'!$H$1:$H$16305,"",0)</f>
        <v/>
      </c>
      <c r="AS116" s="2" cm="1">
        <f t="array" ref="AS116">_xlfn.XLOOKUP($A116&amp;AS$5,'[1]NBA-Data-1980-2019'!$B$1:$B$16305&amp;'[1]NBA-Data-1980-2019'!$A$1:$A$16305,'[1]NBA-Data-1980-2019'!$H$1:$H$16305,"",0)</f>
        <v>1152</v>
      </c>
      <c r="AT116" s="2" cm="1">
        <f t="array" ref="AT116">_xlfn.XLOOKUP($A116&amp;AT$5,'[1]NBA-Data-1980-2019'!$B$1:$B$16305&amp;'[1]NBA-Data-1980-2019'!$A$1:$A$16305,'[1]NBA-Data-1980-2019'!$H$1:$H$16305,"",0)</f>
        <v>1571.3999999999999</v>
      </c>
      <c r="AU116" s="2" cm="1">
        <f t="array" ref="AU116">_xlfn.XLOOKUP($A116&amp;AU$5,'[1]NBA-Data-1980-2019'!$B$1:$B$16305&amp;'[1]NBA-Data-1980-2019'!$A$1:$A$16305,'[1]NBA-Data-1980-2019'!$H$1:$H$16305,"",0)</f>
        <v>2153.5</v>
      </c>
      <c r="AV116" s="2" cm="1">
        <f t="array" ref="AV116">_xlfn.XLOOKUP($A116&amp;AV$5,'[1]NBA-Data-1980-2019'!$B$1:$B$16305&amp;'[1]NBA-Data-1980-2019'!$A$1:$A$16305,'[1]NBA-Data-1980-2019'!$H$1:$H$16305,"",0)</f>
        <v>1808.1</v>
      </c>
      <c r="AW116" s="2" cm="1">
        <f t="array" ref="AW116">_xlfn.XLOOKUP($A116&amp;AW$5,'[1]NBA-Data-1980-2019'!$B$1:$B$16305&amp;'[1]NBA-Data-1980-2019'!$A$1:$A$16305,'[1]NBA-Data-1980-2019'!$H$1:$H$16305,"",0)</f>
        <v>1864.8</v>
      </c>
      <c r="AX116" s="2" cm="1">
        <f t="array" ref="AX116">_xlfn.XLOOKUP($A116&amp;AX$5,'[1]NBA-Data-1980-2019'!$B$1:$B$16305&amp;'[1]NBA-Data-1980-2019'!$A$1:$A$16305,'[1]NBA-Data-1980-2019'!$H$1:$H$16305,"",0)</f>
        <v>2851.2000000000003</v>
      </c>
      <c r="AY116" s="2" cm="1">
        <f t="array" ref="AY116">_xlfn.XLOOKUP($A116&amp;AY$5,'[1]NBA-Data-1980-2019'!$B$1:$B$16305&amp;'[1]NBA-Data-1980-2019'!$A$1:$A$16305,'[1]NBA-Data-1980-2019'!$H$1:$H$16305,"",0)</f>
        <v>1528.1</v>
      </c>
      <c r="AZ116" s="2" cm="1">
        <f t="array" ref="AZ116">_xlfn.XLOOKUP($A116&amp;AZ$5,'[1]NBA-Data-1980-2019'!$B$1:$B$16305&amp;'[1]NBA-Data-1980-2019'!$A$1:$A$16305,'[1]NBA-Data-1980-2019'!$H$1:$H$16305,"",0)</f>
        <v>12</v>
      </c>
      <c r="BA116" s="2" t="str" cm="1">
        <f t="array" ref="BA116">_xlfn.XLOOKUP($A116&amp;BA$5,'[1]NBA-Data-1980-2019'!$B$1:$B$16305&amp;'[1]NBA-Data-1980-2019'!$A$1:$A$16305,'[1]NBA-Data-1980-2019'!$H$1:$H$16305,"",0)</f>
        <v/>
      </c>
      <c r="BB116" s="2" t="str" cm="1">
        <f t="array" ref="BB116">_xlfn.XLOOKUP($A116&amp;BB$5,'[1]NBA-Data-1980-2019'!$B$1:$B$16305&amp;'[1]NBA-Data-1980-2019'!$A$1:$A$16305,'[1]NBA-Data-1980-2019'!$H$1:$H$16305,"",0)</f>
        <v/>
      </c>
      <c r="BC116" s="2" cm="1">
        <f t="array" ref="BC116">_xlfn.XLOOKUP($A116&amp;BC$5,'[1]NBA-Data-1980-2019'!$B$1:$B$16305&amp;'[1]NBA-Data-1980-2019'!$A$1:$A$16305,'[1]NBA-Data-1980-2019'!$H$1:$H$16305,"",0)</f>
        <v>82.600000000000009</v>
      </c>
      <c r="BD116" s="2" cm="1">
        <f t="array" ref="BD116">_xlfn.XLOOKUP($A116&amp;BD$5,'[1]NBA-Data-1980-2019'!$B$1:$B$16305&amp;'[1]NBA-Data-1980-2019'!$A$1:$A$16305,'[1]NBA-Data-1980-2019'!$H$1:$H$16305,"",0)</f>
        <v>25</v>
      </c>
      <c r="BE116" s="2" t="str" cm="1">
        <f t="array" ref="BE116">_xlfn.XLOOKUP($A116&amp;BE$5,'[1]NBA-Data-1980-2019'!$B$1:$B$16305&amp;'[1]NBA-Data-1980-2019'!$A$1:$A$16305,'[1]NBA-Data-1980-2019'!$H$1:$H$16305,"",0)</f>
        <v/>
      </c>
      <c r="BF116" s="2" t="str" cm="1">
        <f t="array" ref="BF116">_xlfn.XLOOKUP($A116&amp;BF$5,'[1]NBA-Data-1980-2019'!$B$1:$B$16305&amp;'[1]NBA-Data-1980-2019'!$A$1:$A$16305,'[1]NBA-Data-1980-2019'!$H$1:$H$16305,"",0)</f>
        <v/>
      </c>
      <c r="BG116" s="2" t="str" cm="1">
        <f t="array" ref="BG116">_xlfn.XLOOKUP($A116&amp;BG$5,'[1]NBA-Data-1980-2019'!$B$1:$B$16305&amp;'[1]NBA-Data-1980-2019'!$A$1:$A$16305,'[1]NBA-Data-1980-2019'!$H$1:$H$16305,"",0)</f>
        <v/>
      </c>
      <c r="BH116" s="2" t="str" cm="1">
        <f t="array" ref="BH116">_xlfn.XLOOKUP($A116&amp;BH$5,'[1]NBA-Data-1980-2019'!$B$1:$B$16305&amp;'[1]NBA-Data-1980-2019'!$A$1:$A$16305,'[1]NBA-Data-1980-2019'!$H$1:$H$16305,"",0)</f>
        <v/>
      </c>
      <c r="BI116" s="2" t="str" cm="1">
        <f t="array" ref="BI116">_xlfn.XLOOKUP($A116&amp;BI$5,'[1]NBA-Data-1980-2019'!$B$1:$B$16305&amp;'[1]NBA-Data-1980-2019'!$A$1:$A$16305,'[1]NBA-Data-1980-2019'!$H$1:$H$16305,"",0)</f>
        <v/>
      </c>
      <c r="BJ116" s="2" t="str" cm="1">
        <f t="array" ref="BJ116">_xlfn.XLOOKUP($A116&amp;BJ$5,'[1]NBA-Data-1980-2019'!$B$1:$B$16305&amp;'[1]NBA-Data-1980-2019'!$A$1:$A$16305,'[1]NBA-Data-1980-2019'!$H$1:$H$16305,"",0)</f>
        <v/>
      </c>
      <c r="BK116" s="2" t="str" cm="1">
        <f t="array" ref="BK116">_xlfn.XLOOKUP($A116&amp;BK$5,'[1]NBA-Data-1980-2019'!$B$1:$B$16305&amp;'[1]NBA-Data-1980-2019'!$A$1:$A$16305,'[1]NBA-Data-1980-2019'!$H$1:$H$16305,"",0)</f>
        <v/>
      </c>
      <c r="BL116" s="2" t="str" cm="1">
        <f t="array" ref="BL116">_xlfn.XLOOKUP($A116&amp;BL$5,'[1]NBA-Data-1980-2019'!$B$1:$B$16305&amp;'[1]NBA-Data-1980-2019'!$A$1:$A$16305,'[1]NBA-Data-1980-2019'!$H$1:$H$16305,"",0)</f>
        <v/>
      </c>
      <c r="BM116" s="2" t="str" cm="1">
        <f t="array" ref="BM116">_xlfn.XLOOKUP($A116&amp;BM$5,'[1]NBA-Data-1980-2019'!$B$1:$B$16305&amp;'[1]NBA-Data-1980-2019'!$A$1:$A$16305,'[1]NBA-Data-1980-2019'!$H$1:$H$16305,"",0)</f>
        <v/>
      </c>
      <c r="BN116" s="2" t="str" cm="1">
        <f t="array" ref="BN116">_xlfn.XLOOKUP($A116&amp;BN$5,'[1]NBA-Data-1980-2019'!$B$1:$B$16305&amp;'[1]NBA-Data-1980-2019'!$A$1:$A$16305,'[1]NBA-Data-1980-2019'!$F$1:$F$16305,"",0)</f>
        <v/>
      </c>
      <c r="BO116" s="2" t="str" cm="1">
        <f t="array" ref="BO116">_xlfn.XLOOKUP($A116&amp;BO$5,'[1]NBA-Data-1980-2019'!$B$1:$B$16305&amp;'[1]NBA-Data-1980-2019'!$A$1:$A$16305,'[1]NBA-Data-1980-2019'!$F$1:$F$16305,"",0)</f>
        <v/>
      </c>
      <c r="BP116" s="2" t="str" cm="1">
        <f t="array" ref="BP116">_xlfn.XLOOKUP($A116&amp;BP$5,'[1]NBA-Data-1980-2019'!$B$1:$B$16305&amp;'[1]NBA-Data-1980-2019'!$A$1:$A$16305,'[1]NBA-Data-1980-2019'!$F$1:$F$16305,"",0)</f>
        <v/>
      </c>
      <c r="BQ116" s="2" t="str" cm="1">
        <f t="array" ref="BQ116">_xlfn.XLOOKUP($A116&amp;BQ$5,'[1]NBA-Data-1980-2019'!$B$1:$B$16305&amp;'[1]NBA-Data-1980-2019'!$A$1:$A$16305,'[1]NBA-Data-1980-2019'!$F$1:$F$16305,"",0)</f>
        <v/>
      </c>
      <c r="BR116" s="2" t="str" cm="1">
        <f t="array" ref="BR116">_xlfn.XLOOKUP($A116&amp;BR$5,'[1]NBA-Data-1980-2019'!$B$1:$B$16305&amp;'[1]NBA-Data-1980-2019'!$A$1:$A$16305,'[1]NBA-Data-1980-2019'!$F$1:$F$16305,"",0)</f>
        <v/>
      </c>
      <c r="BS116" s="2" t="str" cm="1">
        <f t="array" ref="BS116">_xlfn.XLOOKUP($A116&amp;BS$5,'[1]NBA-Data-1980-2019'!$B$1:$B$16305&amp;'[1]NBA-Data-1980-2019'!$A$1:$A$16305,'[1]NBA-Data-1980-2019'!$F$1:$F$16305,"",0)</f>
        <v/>
      </c>
      <c r="BT116" s="2" t="str" cm="1">
        <f t="array" ref="BT116">_xlfn.XLOOKUP($A116&amp;BT$5,'[1]NBA-Data-1980-2019'!$B$1:$B$16305&amp;'[1]NBA-Data-1980-2019'!$A$1:$A$16305,'[1]NBA-Data-1980-2019'!$F$1:$F$16305,"",0)</f>
        <v/>
      </c>
      <c r="BU116" s="2" t="str" cm="1">
        <f t="array" ref="BU116">_xlfn.XLOOKUP($A116&amp;BU$5,'[1]NBA-Data-1980-2019'!$B$1:$B$16305&amp;'[1]NBA-Data-1980-2019'!$A$1:$A$16305,'[1]NBA-Data-1980-2019'!$F$1:$F$16305,"",0)</f>
        <v/>
      </c>
      <c r="BV116" s="2" t="str" cm="1">
        <f t="array" ref="BV116">_xlfn.XLOOKUP($A116&amp;BV$5,'[1]NBA-Data-1980-2019'!$B$1:$B$16305&amp;'[1]NBA-Data-1980-2019'!$A$1:$A$16305,'[1]NBA-Data-1980-2019'!$F$1:$F$16305,"",0)</f>
        <v/>
      </c>
      <c r="BW116" s="2" t="str" cm="1">
        <f t="array" ref="BW116">_xlfn.XLOOKUP($A116&amp;BW$5,'[1]NBA-Data-1980-2019'!$B$1:$B$16305&amp;'[1]NBA-Data-1980-2019'!$A$1:$A$16305,'[1]NBA-Data-1980-2019'!$F$1:$F$16305,"",0)</f>
        <v/>
      </c>
      <c r="BX116" s="2" t="str" cm="1">
        <f t="array" ref="BX116">_xlfn.XLOOKUP($A116&amp;BX$5,'[1]NBA-Data-1980-2019'!$B$1:$B$16305&amp;'[1]NBA-Data-1980-2019'!$A$1:$A$16305,'[1]NBA-Data-1980-2019'!$F$1:$F$16305,"",0)</f>
        <v/>
      </c>
      <c r="BY116" s="2" cm="1">
        <f t="array" ref="BY116">_xlfn.XLOOKUP($A116&amp;BY$5,'[1]NBA-Data-1980-2019'!$B$1:$B$16305&amp;'[1]NBA-Data-1980-2019'!$A$1:$A$16305,'[1]NBA-Data-1980-2019'!$F$1:$F$16305,"",0)</f>
        <v>14.4</v>
      </c>
      <c r="BZ116" s="2" cm="1">
        <f t="array" ref="BZ116">_xlfn.XLOOKUP($A116&amp;BZ$5,'[1]NBA-Data-1980-2019'!$B$1:$B$16305&amp;'[1]NBA-Data-1980-2019'!$A$1:$A$16305,'[1]NBA-Data-1980-2019'!$F$1:$F$16305,"",0)</f>
        <v>17.5</v>
      </c>
      <c r="CA116" s="2" cm="1">
        <f t="array" ref="CA116">_xlfn.XLOOKUP($A116&amp;CA$5,'[1]NBA-Data-1980-2019'!$B$1:$B$16305&amp;'[1]NBA-Data-1980-2019'!$A$1:$A$16305,'[1]NBA-Data-1980-2019'!$F$1:$F$16305,"",0)</f>
        <v>14.8</v>
      </c>
      <c r="CB116" s="2" cm="1">
        <f t="array" ref="CB116">_xlfn.XLOOKUP($A116&amp;CB$5,'[1]NBA-Data-1980-2019'!$B$1:$B$16305&amp;'[1]NBA-Data-1980-2019'!$A$1:$A$16305,'[1]NBA-Data-1980-2019'!$F$1:$F$16305,"",0)</f>
        <v>16.3</v>
      </c>
      <c r="CC116" s="2" cm="1">
        <f t="array" ref="CC116">_xlfn.XLOOKUP($A116&amp;CC$5,'[1]NBA-Data-1980-2019'!$B$1:$B$16305&amp;'[1]NBA-Data-1980-2019'!$A$1:$A$16305,'[1]NBA-Data-1980-2019'!$F$1:$F$16305,"",0)</f>
        <v>17</v>
      </c>
      <c r="CD116" s="2" cm="1">
        <f t="array" ref="CD116">_xlfn.XLOOKUP($A116&amp;CD$5,'[1]NBA-Data-1980-2019'!$B$1:$B$16305&amp;'[1]NBA-Data-1980-2019'!$A$1:$A$16305,'[1]NBA-Data-1980-2019'!$F$1:$F$16305,"",0)</f>
        <v>17</v>
      </c>
      <c r="CE116" s="2" cm="1">
        <f t="array" ref="CE116">_xlfn.XLOOKUP($A116&amp;CE$5,'[1]NBA-Data-1980-2019'!$B$1:$B$16305&amp;'[1]NBA-Data-1980-2019'!$A$1:$A$16305,'[1]NBA-Data-1980-2019'!$F$1:$F$16305,"",0)</f>
        <v>15</v>
      </c>
      <c r="CF116" s="2" cm="1">
        <f t="array" ref="CF116">_xlfn.XLOOKUP($A116&amp;CF$5,'[1]NBA-Data-1980-2019'!$B$1:$B$16305&amp;'[1]NBA-Data-1980-2019'!$A$1:$A$16305,'[1]NBA-Data-1980-2019'!$F$1:$F$16305,"",0)</f>
        <v>2.8</v>
      </c>
      <c r="CG116" s="2" t="str" cm="1">
        <f t="array" ref="CG116">_xlfn.XLOOKUP($A116&amp;CG$5,'[1]NBA-Data-1980-2019'!$B$1:$B$16305&amp;'[1]NBA-Data-1980-2019'!$A$1:$A$16305,'[1]NBA-Data-1980-2019'!$F$1:$F$16305,"",0)</f>
        <v/>
      </c>
      <c r="CH116" s="2" t="str" cm="1">
        <f t="array" ref="CH116">_xlfn.XLOOKUP($A116&amp;CH$5,'[1]NBA-Data-1980-2019'!$B$1:$B$16305&amp;'[1]NBA-Data-1980-2019'!$A$1:$A$16305,'[1]NBA-Data-1980-2019'!$F$1:$F$16305,"",0)</f>
        <v/>
      </c>
      <c r="CI116" s="2" cm="1">
        <f t="array" ref="CI116">_xlfn.XLOOKUP($A116&amp;CI$5,'[1]NBA-Data-1980-2019'!$B$1:$B$16305&amp;'[1]NBA-Data-1980-2019'!$A$1:$A$16305,'[1]NBA-Data-1980-2019'!$F$1:$F$16305,"",0)</f>
        <v>3.6</v>
      </c>
      <c r="CJ116" s="2" cm="1">
        <f t="array" ref="CJ116">_xlfn.XLOOKUP($A116&amp;CJ$5,'[1]NBA-Data-1980-2019'!$B$1:$B$16305&amp;'[1]NBA-Data-1980-2019'!$A$1:$A$16305,'[1]NBA-Data-1980-2019'!$F$1:$F$16305,"",0)</f>
        <v>-0.2</v>
      </c>
      <c r="CK116" s="2" t="str" cm="1">
        <f t="array" ref="CK116">_xlfn.XLOOKUP($A116&amp;CK$5,'[1]NBA-Data-1980-2019'!$B$1:$B$16305&amp;'[1]NBA-Data-1980-2019'!$A$1:$A$16305,'[1]NBA-Data-1980-2019'!$F$1:$F$16305,"",0)</f>
        <v/>
      </c>
      <c r="CL116" s="2" t="str" cm="1">
        <f t="array" ref="CL116">_xlfn.XLOOKUP($A116&amp;CL$5,'[1]NBA-Data-1980-2019'!$B$1:$B$16305&amp;'[1]NBA-Data-1980-2019'!$A$1:$A$16305,'[1]NBA-Data-1980-2019'!$F$1:$F$16305,"",0)</f>
        <v/>
      </c>
      <c r="CM116" s="2" t="str" cm="1">
        <f t="array" ref="CM116">_xlfn.XLOOKUP($A116&amp;CM$5,'[1]NBA-Data-1980-2019'!$B$1:$B$16305&amp;'[1]NBA-Data-1980-2019'!$A$1:$A$16305,'[1]NBA-Data-1980-2019'!$F$1:$F$16305,"",0)</f>
        <v/>
      </c>
      <c r="CN116" s="2" t="str" cm="1">
        <f t="array" ref="CN116">_xlfn.XLOOKUP($A116&amp;CN$5,'[1]NBA-Data-1980-2019'!$B$1:$B$16305&amp;'[1]NBA-Data-1980-2019'!$A$1:$A$16305,'[1]NBA-Data-1980-2019'!$F$1:$F$16305,"",0)</f>
        <v/>
      </c>
      <c r="CO116" s="2" t="str" cm="1">
        <f t="array" ref="CO116">_xlfn.XLOOKUP($A116&amp;CO$5,'[1]NBA-Data-1980-2019'!$B$1:$B$16305&amp;'[1]NBA-Data-1980-2019'!$A$1:$A$16305,'[1]NBA-Data-1980-2019'!$F$1:$F$16305,"",0)</f>
        <v/>
      </c>
      <c r="CP116" s="2" t="str" cm="1">
        <f t="array" ref="CP116">_xlfn.XLOOKUP($A116&amp;CP$5,'[1]NBA-Data-1980-2019'!$B$1:$B$16305&amp;'[1]NBA-Data-1980-2019'!$A$1:$A$16305,'[1]NBA-Data-1980-2019'!$F$1:$F$16305,"",0)</f>
        <v/>
      </c>
      <c r="CQ116" s="2" t="str" cm="1">
        <f t="array" ref="CQ116">_xlfn.XLOOKUP($A116&amp;CQ$5,'[1]NBA-Data-1980-2019'!$B$1:$B$16305&amp;'[1]NBA-Data-1980-2019'!$A$1:$A$16305,'[1]NBA-Data-1980-2019'!$F$1:$F$16305,"",0)</f>
        <v/>
      </c>
      <c r="CR116" s="2" t="str" cm="1">
        <f t="array" ref="CR116">_xlfn.XLOOKUP($A116&amp;CR$5,'[1]NBA-Data-1980-2019'!$B$1:$B$16305&amp;'[1]NBA-Data-1980-2019'!$A$1:$A$16305,'[1]NBA-Data-1980-2019'!$F$1:$F$16305,"",0)</f>
        <v/>
      </c>
      <c r="CS116" s="2" t="str" cm="1">
        <f t="array" ref="CS116">_xlfn.XLOOKUP($A116&amp;CS$5,'[1]NBA-Data-1980-2019'!$B$1:$B$16305&amp;'[1]NBA-Data-1980-2019'!$A$1:$A$16305,'[1]NBA-Data-1980-2019'!$F$1:$F$16305,"",0)</f>
        <v/>
      </c>
      <c r="CU116" s="2" t="str">
        <f>_xlfn.XLOOKUP($A116,TEAMS!$G$1:$G$839,TEAMS!$H$1:$H$839,"",0)</f>
        <v>C</v>
      </c>
      <c r="CV116" s="2" t="str">
        <f>_xlfn.XLOOKUP($CU116,DASHBOARD!$B$22:$B$27,DASHBOARD!$C$22:$C$27,"",0)</f>
        <v>CENTER</v>
      </c>
      <c r="CY116" s="63">
        <f>SUMIFS('[1]NBA-Data-1980-2019'!$G$1:$G$16305,'[1]NBA-Data-1980-2019'!$B$1:$B$16305,$A116,'[1]NBA-Data-1980-2019'!$A$1:$A$16305,CY$9)</f>
        <v>0</v>
      </c>
      <c r="CZ116" s="63">
        <f>SUMIFS('[1]NBA-Data-1980-2019'!$G$1:$G$16305,'[1]NBA-Data-1980-2019'!$B$1:$B$16305,$A116,'[1]NBA-Data-1980-2019'!$A$1:$A$16305,CZ$9)</f>
        <v>0</v>
      </c>
      <c r="DA116" s="63">
        <f>SUMIFS('[1]NBA-Data-1980-2019'!$G$1:$G$16305,'[1]NBA-Data-1980-2019'!$B$1:$B$16305,$A116,'[1]NBA-Data-1980-2019'!$A$1:$A$16305,DA$9)</f>
        <v>0</v>
      </c>
      <c r="DB116" s="63">
        <f>SUMIFS('[1]NBA-Data-1980-2019'!$G$1:$G$16305,'[1]NBA-Data-1980-2019'!$B$1:$B$16305,$A116,'[1]NBA-Data-1980-2019'!$A$1:$A$16305,DB$9)</f>
        <v>0</v>
      </c>
      <c r="DC116" s="63">
        <f>SUMIFS('[1]NBA-Data-1980-2019'!$G$1:$G$16305,'[1]NBA-Data-1980-2019'!$B$1:$B$16305,$A116,'[1]NBA-Data-1980-2019'!$A$1:$A$16305,DC$9)</f>
        <v>0</v>
      </c>
      <c r="DD116" s="63">
        <f>SUMIFS('[1]NBA-Data-1980-2019'!$G$1:$G$16305,'[1]NBA-Data-1980-2019'!$B$1:$B$16305,$A116,'[1]NBA-Data-1980-2019'!$A$1:$A$16305,DD$9)</f>
        <v>0</v>
      </c>
      <c r="DE116" s="63">
        <f>SUMIFS('[1]NBA-Data-1980-2019'!$G$1:$G$16305,'[1]NBA-Data-1980-2019'!$B$1:$B$16305,$A116,'[1]NBA-Data-1980-2019'!$A$1:$A$16305,DE$9)</f>
        <v>0</v>
      </c>
      <c r="DF116" s="63">
        <f>SUMIFS('[1]NBA-Data-1980-2019'!$G$1:$G$16305,'[1]NBA-Data-1980-2019'!$B$1:$B$16305,$A116,'[1]NBA-Data-1980-2019'!$A$1:$A$16305,DF$9)</f>
        <v>0</v>
      </c>
      <c r="DG116" s="63">
        <f>SUMIFS('[1]NBA-Data-1980-2019'!$G$1:$G$16305,'[1]NBA-Data-1980-2019'!$B$1:$B$16305,$A116,'[1]NBA-Data-1980-2019'!$A$1:$A$16305,DG$9)</f>
        <v>0</v>
      </c>
      <c r="DH116" s="63">
        <f>SUMIFS('[1]NBA-Data-1980-2019'!$G$1:$G$16305,'[1]NBA-Data-1980-2019'!$B$1:$B$16305,$A116,'[1]NBA-Data-1980-2019'!$A$1:$A$16305,DH$9)</f>
        <v>0</v>
      </c>
      <c r="DI116" s="63">
        <f>SUMIFS('[1]NBA-Data-1980-2019'!$G$1:$G$16305,'[1]NBA-Data-1980-2019'!$B$1:$B$16305,$A116,'[1]NBA-Data-1980-2019'!$A$1:$A$16305,DI$9)</f>
        <v>0</v>
      </c>
      <c r="DJ116" s="63">
        <f>SUMIFS('[1]NBA-Data-1980-2019'!$G$1:$G$16305,'[1]NBA-Data-1980-2019'!$B$1:$B$16305,$A116,'[1]NBA-Data-1980-2019'!$A$1:$A$16305,DJ$9)</f>
        <v>2678400</v>
      </c>
      <c r="DK116" s="63">
        <f>SUMIFS('[1]NBA-Data-1980-2019'!$G$1:$G$16305,'[1]NBA-Data-1980-2019'!$B$1:$B$16305,$A116,'[1]NBA-Data-1980-2019'!$A$1:$A$16305,DK$9)</f>
        <v>2879280</v>
      </c>
      <c r="DL116" s="63">
        <f>SUMIFS('[1]NBA-Data-1980-2019'!$G$1:$G$16305,'[1]NBA-Data-1980-2019'!$B$1:$B$16305,$A116,'[1]NBA-Data-1980-2019'!$A$1:$A$16305,DL$9)</f>
        <v>3080160</v>
      </c>
      <c r="DM116" s="63">
        <f>SUMIFS('[1]NBA-Data-1980-2019'!$G$1:$G$16305,'[1]NBA-Data-1980-2019'!$B$1:$B$16305,$A116,'[1]NBA-Data-1980-2019'!$A$1:$A$16305,DM$9)</f>
        <v>0</v>
      </c>
      <c r="DN116" s="63">
        <f>SUMIFS('[1]NBA-Data-1980-2019'!$G$1:$G$16305,'[1]NBA-Data-1980-2019'!$B$1:$B$16305,$A116,'[1]NBA-Data-1980-2019'!$A$1:$A$16305,DN$9)</f>
        <v>7390000</v>
      </c>
      <c r="DO116" s="63">
        <f>SUMIFS('[1]NBA-Data-1980-2019'!$G$1:$G$16305,'[1]NBA-Data-1980-2019'!$B$1:$B$16305,$A116,'[1]NBA-Data-1980-2019'!$A$1:$A$16305,DO$9)</f>
        <v>0</v>
      </c>
      <c r="DP116" s="63">
        <f>SUMIFS('[1]NBA-Data-1980-2019'!$G$1:$G$16305,'[1]NBA-Data-1980-2019'!$B$1:$B$16305,$A116,'[1]NBA-Data-1980-2019'!$A$1:$A$16305,DP$9)</f>
        <v>8947543</v>
      </c>
      <c r="DQ116" s="63">
        <f>SUMIFS('[1]NBA-Data-1980-2019'!$G$1:$G$16305,'[1]NBA-Data-1980-2019'!$B$1:$B$16305,$A116,'[1]NBA-Data-1980-2019'!$A$1:$A$16305,DQ$9)</f>
        <v>9723983</v>
      </c>
      <c r="DR116" s="63">
        <f>SUMIFS('[1]NBA-Data-1980-2019'!$G$1:$G$16305,'[1]NBA-Data-1980-2019'!$B$1:$B$16305,$A116,'[1]NBA-Data-1980-2019'!$A$1:$A$16305,DR$9)</f>
        <v>0</v>
      </c>
      <c r="DS116" s="63">
        <f>SUMIFS('[1]NBA-Data-1980-2019'!$G$1:$G$16305,'[1]NBA-Data-1980-2019'!$B$1:$B$16305,$A116,'[1]NBA-Data-1980-2019'!$A$1:$A$16305,DS$9)</f>
        <v>0</v>
      </c>
      <c r="DT116" s="63">
        <f>SUMIFS('[1]NBA-Data-1980-2019'!$G$1:$G$16305,'[1]NBA-Data-1980-2019'!$B$1:$B$16305,$A116,'[1]NBA-Data-1980-2019'!$A$1:$A$16305,DT$9)</f>
        <v>1229255</v>
      </c>
      <c r="DU116" s="63">
        <f>SUMIFS('[1]NBA-Data-1980-2019'!$G$1:$G$16305,'[1]NBA-Data-1980-2019'!$B$1:$B$16305,$A116,'[1]NBA-Data-1980-2019'!$A$1:$A$16305,DU$9)</f>
        <v>23852</v>
      </c>
      <c r="DV116" s="63">
        <f>SUMIFS('[1]NBA-Data-1980-2019'!$G$1:$G$16305,'[1]NBA-Data-1980-2019'!$B$1:$B$16305,$A116,'[1]NBA-Data-1980-2019'!$A$1:$A$16305,DV$9)</f>
        <v>0</v>
      </c>
      <c r="DW116" s="63">
        <f>SUMIFS('[1]NBA-Data-1980-2019'!$G$1:$G$16305,'[1]NBA-Data-1980-2019'!$B$1:$B$16305,$A116,'[1]NBA-Data-1980-2019'!$A$1:$A$16305,DW$9)</f>
        <v>0</v>
      </c>
      <c r="DX116" s="63">
        <f>SUMIFS('[1]NBA-Data-1980-2019'!$G$1:$G$16305,'[1]NBA-Data-1980-2019'!$B$1:$B$16305,$A116,'[1]NBA-Data-1980-2019'!$A$1:$A$16305,DX$9)</f>
        <v>0</v>
      </c>
      <c r="DY116" s="63">
        <f>SUMIFS('[1]NBA-Data-1980-2019'!$G$1:$G$16305,'[1]NBA-Data-1980-2019'!$B$1:$B$16305,$A116,'[1]NBA-Data-1980-2019'!$A$1:$A$16305,DY$9)</f>
        <v>0</v>
      </c>
      <c r="DZ116" s="63">
        <f>SUMIFS('[1]NBA-Data-1980-2019'!$G$1:$G$16305,'[1]NBA-Data-1980-2019'!$B$1:$B$16305,$A116,'[1]NBA-Data-1980-2019'!$A$1:$A$16305,DZ$9)</f>
        <v>0</v>
      </c>
      <c r="EA116" s="63">
        <f>SUMIFS('[1]NBA-Data-1980-2019'!$G$1:$G$16305,'[1]NBA-Data-1980-2019'!$B$1:$B$16305,$A116,'[1]NBA-Data-1980-2019'!$A$1:$A$16305,EA$9)</f>
        <v>0</v>
      </c>
      <c r="EB116" s="63">
        <f>SUMIFS('[1]NBA-Data-1980-2019'!$G$1:$G$16305,'[1]NBA-Data-1980-2019'!$B$1:$B$16305,$A116,'[1]NBA-Data-1980-2019'!$A$1:$A$16305,EB$9)</f>
        <v>0</v>
      </c>
      <c r="EC116" s="63">
        <f>SUMIFS('[1]NBA-Data-1980-2019'!$G$1:$G$16305,'[1]NBA-Data-1980-2019'!$B$1:$B$16305,$A116,'[1]NBA-Data-1980-2019'!$A$1:$A$16305,EC$9)</f>
        <v>0</v>
      </c>
      <c r="ED116" s="63">
        <f>SUMIFS('[1]NBA-Data-1980-2019'!$G$1:$G$16305,'[1]NBA-Data-1980-2019'!$B$1:$B$16305,$A116,'[1]NBA-Data-1980-2019'!$A$1:$A$16305,ED$9)</f>
        <v>0</v>
      </c>
      <c r="EH116" s="2" t="s">
        <v>1273</v>
      </c>
    </row>
    <row r="117" spans="1:165" x14ac:dyDescent="0.2">
      <c r="A117" s="2" t="s">
        <v>970</v>
      </c>
      <c r="B117" s="2" t="str" cm="1">
        <f t="array" ref="B117">_xlfn.XLOOKUP($A117&amp;B$5,'[1]NBA-Data-1980-2019'!$B$1:$B$16305&amp;'[1]NBA-Data-1980-2019'!$A$1:$A$16305,'[1]NBA-Data-1980-2019'!$D$1:$D$16305,"",0)</f>
        <v>LAL</v>
      </c>
      <c r="C117" s="2" t="str" cm="1">
        <f t="array" ref="C117">_xlfn.XLOOKUP($A117&amp;C$5,'[1]NBA-Data-1980-2019'!$B$1:$B$16305&amp;'[1]NBA-Data-1980-2019'!$A$1:$A$16305,'[1]NBA-Data-1980-2019'!$D$1:$D$16305,"",0)</f>
        <v>LAL</v>
      </c>
      <c r="D117" s="2" t="str" cm="1">
        <f t="array" ref="D117">_xlfn.XLOOKUP($A117&amp;D$5,'[1]NBA-Data-1980-2019'!$B$1:$B$16305&amp;'[1]NBA-Data-1980-2019'!$A$1:$A$16305,'[1]NBA-Data-1980-2019'!$D$1:$D$16305,"",0)</f>
        <v>LAL</v>
      </c>
      <c r="E117" s="2" t="str" cm="1">
        <f t="array" ref="E117">_xlfn.XLOOKUP($A117&amp;E$5,'[1]NBA-Data-1980-2019'!$B$1:$B$16305&amp;'[1]NBA-Data-1980-2019'!$A$1:$A$16305,'[1]NBA-Data-1980-2019'!$D$1:$D$16305,"",0)</f>
        <v>LAL</v>
      </c>
      <c r="F117" s="2" t="str" cm="1">
        <f t="array" ref="F117">_xlfn.XLOOKUP($A117&amp;F$5,'[1]NBA-Data-1980-2019'!$B$1:$B$16305&amp;'[1]NBA-Data-1980-2019'!$A$1:$A$16305,'[1]NBA-Data-1980-2019'!$D$1:$D$16305,"",0)</f>
        <v>LAL</v>
      </c>
      <c r="G117" s="2" t="str" cm="1">
        <f t="array" ref="G117">_xlfn.XLOOKUP($A117&amp;G$5,'[1]NBA-Data-1980-2019'!$B$1:$B$16305&amp;'[1]NBA-Data-1980-2019'!$A$1:$A$16305,'[1]NBA-Data-1980-2019'!$D$1:$D$16305,"",0)</f>
        <v>LAL</v>
      </c>
      <c r="H117" s="2" t="str" cm="1">
        <f t="array" ref="H117">_xlfn.XLOOKUP($A117&amp;H$5,'[1]NBA-Data-1980-2019'!$B$1:$B$16305&amp;'[1]NBA-Data-1980-2019'!$A$1:$A$16305,'[1]NBA-Data-1980-2019'!$D$1:$D$16305,"",0)</f>
        <v>LAL</v>
      </c>
      <c r="I117" s="2" t="str" cm="1">
        <f t="array" ref="I117">_xlfn.XLOOKUP($A117&amp;I$5,'[1]NBA-Data-1980-2019'!$B$1:$B$16305&amp;'[1]NBA-Data-1980-2019'!$A$1:$A$16305,'[1]NBA-Data-1980-2019'!$D$1:$D$16305,"",0)</f>
        <v>LAL</v>
      </c>
      <c r="J117" s="2" t="str" cm="1">
        <f t="array" ref="J117">_xlfn.XLOOKUP($A117&amp;J$5,'[1]NBA-Data-1980-2019'!$B$1:$B$16305&amp;'[1]NBA-Data-1980-2019'!$A$1:$A$16305,'[1]NBA-Data-1980-2019'!$D$1:$D$16305,"",0)</f>
        <v>TOT</v>
      </c>
      <c r="K117" s="2" t="str" cm="1">
        <f t="array" ref="K117">_xlfn.XLOOKUP($A117&amp;K$5,'[1]NBA-Data-1980-2019'!$B$1:$B$16305&amp;'[1]NBA-Data-1980-2019'!$A$1:$A$16305,'[1]NBA-Data-1980-2019'!$D$1:$D$16305,"",0)</f>
        <v>CHH</v>
      </c>
      <c r="L117" s="2" t="str" cm="1">
        <f t="array" ref="L117">_xlfn.XLOOKUP($A117&amp;L$5,'[1]NBA-Data-1980-2019'!$B$1:$B$16305&amp;'[1]NBA-Data-1980-2019'!$A$1:$A$16305,'[1]NBA-Data-1980-2019'!$D$1:$D$16305,"",0)</f>
        <v>CHH</v>
      </c>
      <c r="M117" s="2" t="str" cm="1">
        <f t="array" ref="M117">_xlfn.XLOOKUP($A117&amp;M$5,'[1]NBA-Data-1980-2019'!$B$1:$B$16305&amp;'[1]NBA-Data-1980-2019'!$A$1:$A$16305,'[1]NBA-Data-1980-2019'!$D$1:$D$16305,"",0)</f>
        <v>CHH</v>
      </c>
      <c r="N117" s="2" t="str" cm="1">
        <f t="array" ref="N117">_xlfn.XLOOKUP($A117&amp;N$5,'[1]NBA-Data-1980-2019'!$B$1:$B$16305&amp;'[1]NBA-Data-1980-2019'!$A$1:$A$16305,'[1]NBA-Data-1980-2019'!$D$1:$D$16305,"",0)</f>
        <v>TOT</v>
      </c>
      <c r="O117" s="2" t="str" cm="1">
        <f t="array" ref="O117">_xlfn.XLOOKUP($A117&amp;O$5,'[1]NBA-Data-1980-2019'!$B$1:$B$16305&amp;'[1]NBA-Data-1980-2019'!$A$1:$A$16305,'[1]NBA-Data-1980-2019'!$D$1:$D$16305,"",0)</f>
        <v>DET</v>
      </c>
      <c r="P117" s="2" t="str" cm="1">
        <f t="array" ref="P117">_xlfn.XLOOKUP($A117&amp;P$5,'[1]NBA-Data-1980-2019'!$B$1:$B$16305&amp;'[1]NBA-Data-1980-2019'!$A$1:$A$16305,'[1]NBA-Data-1980-2019'!$D$1:$D$16305,"",0)</f>
        <v>TOT</v>
      </c>
      <c r="Q117" s="2" t="str" cm="1">
        <f t="array" ref="Q117">_xlfn.XLOOKUP($A117&amp;Q$5,'[1]NBA-Data-1980-2019'!$B$1:$B$16305&amp;'[1]NBA-Data-1980-2019'!$A$1:$A$16305,'[1]NBA-Data-1980-2019'!$D$1:$D$16305,"",0)</f>
        <v/>
      </c>
      <c r="R117" s="2" t="str" cm="1">
        <f t="array" ref="R117">_xlfn.XLOOKUP($A117&amp;R$5,'[1]NBA-Data-1980-2019'!$B$1:$B$16305&amp;'[1]NBA-Data-1980-2019'!$A$1:$A$16305,'[1]NBA-Data-1980-2019'!$D$1:$D$16305,"",0)</f>
        <v/>
      </c>
      <c r="S117" s="2" t="str" cm="1">
        <f t="array" ref="S117">_xlfn.XLOOKUP($A117&amp;S$5,'[1]NBA-Data-1980-2019'!$B$1:$B$16305&amp;'[1]NBA-Data-1980-2019'!$A$1:$A$16305,'[1]NBA-Data-1980-2019'!$D$1:$D$16305,"",0)</f>
        <v/>
      </c>
      <c r="T117" s="2" t="str" cm="1">
        <f t="array" ref="T117">_xlfn.XLOOKUP($A117&amp;T$5,'[1]NBA-Data-1980-2019'!$B$1:$B$16305&amp;'[1]NBA-Data-1980-2019'!$A$1:$A$16305,'[1]NBA-Data-1980-2019'!$D$1:$D$16305,"",0)</f>
        <v/>
      </c>
      <c r="U117" s="2" t="str" cm="1">
        <f t="array" ref="U117">_xlfn.XLOOKUP($A117&amp;U$5,'[1]NBA-Data-1980-2019'!$B$1:$B$16305&amp;'[1]NBA-Data-1980-2019'!$A$1:$A$16305,'[1]NBA-Data-1980-2019'!$D$1:$D$16305,"",0)</f>
        <v/>
      </c>
      <c r="V117" s="2" t="str" cm="1">
        <f t="array" ref="V117">_xlfn.XLOOKUP($A117&amp;V$5,'[1]NBA-Data-1980-2019'!$B$1:$B$16305&amp;'[1]NBA-Data-1980-2019'!$A$1:$A$16305,'[1]NBA-Data-1980-2019'!$D$1:$D$16305,"",0)</f>
        <v/>
      </c>
      <c r="W117" s="2" t="str" cm="1">
        <f t="array" ref="W117">_xlfn.XLOOKUP($A117&amp;W$5,'[1]NBA-Data-1980-2019'!$B$1:$B$16305&amp;'[1]NBA-Data-1980-2019'!$A$1:$A$16305,'[1]NBA-Data-1980-2019'!$D$1:$D$16305,"",0)</f>
        <v/>
      </c>
      <c r="X117" s="2" t="str" cm="1">
        <f t="array" ref="X117">_xlfn.XLOOKUP($A117&amp;X$5,'[1]NBA-Data-1980-2019'!$B$1:$B$16305&amp;'[1]NBA-Data-1980-2019'!$A$1:$A$16305,'[1]NBA-Data-1980-2019'!$D$1:$D$16305,"",0)</f>
        <v/>
      </c>
      <c r="Y117" s="2" t="str" cm="1">
        <f t="array" ref="Y117">_xlfn.XLOOKUP($A117&amp;Y$5,'[1]NBA-Data-1980-2019'!$B$1:$B$16305&amp;'[1]NBA-Data-1980-2019'!$A$1:$A$16305,'[1]NBA-Data-1980-2019'!$D$1:$D$16305,"",0)</f>
        <v/>
      </c>
      <c r="Z117" s="2" t="str" cm="1">
        <f t="array" ref="Z117">_xlfn.XLOOKUP($A117&amp;Z$5,'[1]NBA-Data-1980-2019'!$B$1:$B$16305&amp;'[1]NBA-Data-1980-2019'!$A$1:$A$16305,'[1]NBA-Data-1980-2019'!$D$1:$D$16305,"",0)</f>
        <v/>
      </c>
      <c r="AA117" s="2" t="str" cm="1">
        <f t="array" ref="AA117">_xlfn.XLOOKUP($A117&amp;AA$5,'[1]NBA-Data-1980-2019'!$B$1:$B$16305&amp;'[1]NBA-Data-1980-2019'!$A$1:$A$16305,'[1]NBA-Data-1980-2019'!$D$1:$D$16305,"",0)</f>
        <v/>
      </c>
      <c r="AB117" s="2" t="str" cm="1">
        <f t="array" ref="AB117">_xlfn.XLOOKUP($A117&amp;AB$5,'[1]NBA-Data-1980-2019'!$B$1:$B$16305&amp;'[1]NBA-Data-1980-2019'!$A$1:$A$16305,'[1]NBA-Data-1980-2019'!$D$1:$D$16305,"",0)</f>
        <v/>
      </c>
      <c r="AC117" s="2" t="str" cm="1">
        <f t="array" ref="AC117">_xlfn.XLOOKUP($A117&amp;AC$5,'[1]NBA-Data-1980-2019'!$B$1:$B$16305&amp;'[1]NBA-Data-1980-2019'!$A$1:$A$16305,'[1]NBA-Data-1980-2019'!$D$1:$D$16305,"",0)</f>
        <v/>
      </c>
      <c r="AD117" s="2" t="str" cm="1">
        <f t="array" ref="AD117">_xlfn.XLOOKUP($A117&amp;AD$5,'[1]NBA-Data-1980-2019'!$B$1:$B$16305&amp;'[1]NBA-Data-1980-2019'!$A$1:$A$16305,'[1]NBA-Data-1980-2019'!$D$1:$D$16305,"",0)</f>
        <v/>
      </c>
      <c r="AE117" s="2" t="str" cm="1">
        <f t="array" ref="AE117">_xlfn.XLOOKUP($A117&amp;AE$5,'[1]NBA-Data-1980-2019'!$B$1:$B$16305&amp;'[1]NBA-Data-1980-2019'!$A$1:$A$16305,'[1]NBA-Data-1980-2019'!$D$1:$D$16305,"",0)</f>
        <v/>
      </c>
      <c r="AF117" s="2" t="str" cm="1">
        <f t="array" ref="AF117">_xlfn.XLOOKUP($A117&amp;AF$5,'[1]NBA-Data-1980-2019'!$B$1:$B$16305&amp;'[1]NBA-Data-1980-2019'!$A$1:$A$16305,'[1]NBA-Data-1980-2019'!$D$1:$D$16305,"",0)</f>
        <v/>
      </c>
      <c r="AG117" s="2" t="str" cm="1">
        <f t="array" ref="AG117">_xlfn.XLOOKUP($A117&amp;AG$5,'[1]NBA-Data-1980-2019'!$B$1:$B$16305&amp;'[1]NBA-Data-1980-2019'!$A$1:$A$16305,'[1]NBA-Data-1980-2019'!$D$1:$D$16305,"",0)</f>
        <v/>
      </c>
      <c r="AH117" s="2" cm="1">
        <f t="array" ref="AH117">_xlfn.XLOOKUP($A117&amp;AH$5,'[1]NBA-Data-1980-2019'!$B$1:$B$16305&amp;'[1]NBA-Data-1980-2019'!$A$1:$A$16305,'[1]NBA-Data-1980-2019'!$H$1:$H$16305,"",0)</f>
        <v>379.59999999999997</v>
      </c>
      <c r="AI117" s="2" cm="1">
        <f t="array" ref="AI117">_xlfn.XLOOKUP($A117&amp;AI$5,'[1]NBA-Data-1980-2019'!$B$1:$B$16305&amp;'[1]NBA-Data-1980-2019'!$A$1:$A$16305,'[1]NBA-Data-1980-2019'!$H$1:$H$16305,"",0)</f>
        <v>1879.2</v>
      </c>
      <c r="AJ117" s="2" cm="1">
        <f t="array" ref="AJ117">_xlfn.XLOOKUP($A117&amp;AJ$5,'[1]NBA-Data-1980-2019'!$B$1:$B$16305&amp;'[1]NBA-Data-1980-2019'!$A$1:$A$16305,'[1]NBA-Data-1980-2019'!$H$1:$H$16305,"",0)</f>
        <v>1548.4</v>
      </c>
      <c r="AK117" s="2" cm="1">
        <f t="array" ref="AK117">_xlfn.XLOOKUP($A117&amp;AK$5,'[1]NBA-Data-1980-2019'!$B$1:$B$16305&amp;'[1]NBA-Data-1980-2019'!$A$1:$A$16305,'[1]NBA-Data-1980-2019'!$H$1:$H$16305,"",0)</f>
        <v>2249.6</v>
      </c>
      <c r="AL117" s="2" cm="1">
        <f t="array" ref="AL117">_xlfn.XLOOKUP($A117&amp;AL$5,'[1]NBA-Data-1980-2019'!$B$1:$B$16305&amp;'[1]NBA-Data-1980-2019'!$A$1:$A$16305,'[1]NBA-Data-1980-2019'!$H$1:$H$16305,"",0)</f>
        <v>2073.1999999999998</v>
      </c>
      <c r="AM117" s="2" cm="1">
        <f t="array" ref="AM117">_xlfn.XLOOKUP($A117&amp;AM$5,'[1]NBA-Data-1980-2019'!$B$1:$B$16305&amp;'[1]NBA-Data-1980-2019'!$A$1:$A$16305,'[1]NBA-Data-1980-2019'!$H$1:$H$16305,"",0)</f>
        <v>2697.7999999999997</v>
      </c>
      <c r="AN117" s="2" cm="1">
        <f t="array" ref="AN117">_xlfn.XLOOKUP($A117&amp;AN$5,'[1]NBA-Data-1980-2019'!$B$1:$B$16305&amp;'[1]NBA-Data-1980-2019'!$A$1:$A$16305,'[1]NBA-Data-1980-2019'!$H$1:$H$16305,"",0)</f>
        <v>2517.9</v>
      </c>
      <c r="AO117" s="2" cm="1">
        <f t="array" ref="AO117">_xlfn.XLOOKUP($A117&amp;AO$5,'[1]NBA-Data-1980-2019'!$B$1:$B$16305&amp;'[1]NBA-Data-1980-2019'!$A$1:$A$16305,'[1]NBA-Data-1980-2019'!$H$1:$H$16305,"",0)</f>
        <v>1782</v>
      </c>
      <c r="AP117" s="2" cm="1">
        <f t="array" ref="AP117">_xlfn.XLOOKUP($A117&amp;AP$5,'[1]NBA-Data-1980-2019'!$B$1:$B$16305&amp;'[1]NBA-Data-1980-2019'!$A$1:$A$16305,'[1]NBA-Data-1980-2019'!$H$1:$H$16305,"",0)</f>
        <v>1460.2</v>
      </c>
      <c r="AQ117" s="2" cm="1">
        <f t="array" ref="AQ117">_xlfn.XLOOKUP($A117&amp;AQ$5,'[1]NBA-Data-1980-2019'!$B$1:$B$16305&amp;'[1]NBA-Data-1980-2019'!$A$1:$A$16305,'[1]NBA-Data-1980-2019'!$H$1:$H$16305,"",0)</f>
        <v>2535</v>
      </c>
      <c r="AR117" s="2" cm="1">
        <f t="array" ref="AR117">_xlfn.XLOOKUP($A117&amp;AR$5,'[1]NBA-Data-1980-2019'!$B$1:$B$16305&amp;'[1]NBA-Data-1980-2019'!$A$1:$A$16305,'[1]NBA-Data-1980-2019'!$H$1:$H$16305,"",0)</f>
        <v>2340</v>
      </c>
      <c r="AS117" s="2" cm="1">
        <f t="array" ref="AS117">_xlfn.XLOOKUP($A117&amp;AS$5,'[1]NBA-Data-1980-2019'!$B$1:$B$16305&amp;'[1]NBA-Data-1980-2019'!$A$1:$A$16305,'[1]NBA-Data-1980-2019'!$H$1:$H$16305,"",0)</f>
        <v>2156</v>
      </c>
      <c r="AT117" s="2" cm="1">
        <f t="array" ref="AT117">_xlfn.XLOOKUP($A117&amp;AT$5,'[1]NBA-Data-1980-2019'!$B$1:$B$16305&amp;'[1]NBA-Data-1980-2019'!$A$1:$A$16305,'[1]NBA-Data-1980-2019'!$H$1:$H$16305,"",0)</f>
        <v>868</v>
      </c>
      <c r="AU117" s="2" cm="1">
        <f t="array" ref="AU117">_xlfn.XLOOKUP($A117&amp;AU$5,'[1]NBA-Data-1980-2019'!$B$1:$B$16305&amp;'[1]NBA-Data-1980-2019'!$A$1:$A$16305,'[1]NBA-Data-1980-2019'!$H$1:$H$16305,"",0)</f>
        <v>890.5</v>
      </c>
      <c r="AV117" s="2" cm="1">
        <f t="array" ref="AV117">_xlfn.XLOOKUP($A117&amp;AV$5,'[1]NBA-Data-1980-2019'!$B$1:$B$16305&amp;'[1]NBA-Data-1980-2019'!$A$1:$A$16305,'[1]NBA-Data-1980-2019'!$H$1:$H$16305,"",0)</f>
        <v>392</v>
      </c>
      <c r="AW117" s="2" t="str" cm="1">
        <f t="array" ref="AW117">_xlfn.XLOOKUP($A117&amp;AW$5,'[1]NBA-Data-1980-2019'!$B$1:$B$16305&amp;'[1]NBA-Data-1980-2019'!$A$1:$A$16305,'[1]NBA-Data-1980-2019'!$H$1:$H$16305,"",0)</f>
        <v/>
      </c>
      <c r="AX117" s="2" t="str" cm="1">
        <f t="array" ref="AX117">_xlfn.XLOOKUP($A117&amp;AX$5,'[1]NBA-Data-1980-2019'!$B$1:$B$16305&amp;'[1]NBA-Data-1980-2019'!$A$1:$A$16305,'[1]NBA-Data-1980-2019'!$H$1:$H$16305,"",0)</f>
        <v/>
      </c>
      <c r="AY117" s="2" t="str" cm="1">
        <f t="array" ref="AY117">_xlfn.XLOOKUP($A117&amp;AY$5,'[1]NBA-Data-1980-2019'!$B$1:$B$16305&amp;'[1]NBA-Data-1980-2019'!$A$1:$A$16305,'[1]NBA-Data-1980-2019'!$H$1:$H$16305,"",0)</f>
        <v/>
      </c>
      <c r="AZ117" s="2" t="str" cm="1">
        <f t="array" ref="AZ117">_xlfn.XLOOKUP($A117&amp;AZ$5,'[1]NBA-Data-1980-2019'!$B$1:$B$16305&amp;'[1]NBA-Data-1980-2019'!$A$1:$A$16305,'[1]NBA-Data-1980-2019'!$H$1:$H$16305,"",0)</f>
        <v/>
      </c>
      <c r="BA117" s="2" t="str" cm="1">
        <f t="array" ref="BA117">_xlfn.XLOOKUP($A117&amp;BA$5,'[1]NBA-Data-1980-2019'!$B$1:$B$16305&amp;'[1]NBA-Data-1980-2019'!$A$1:$A$16305,'[1]NBA-Data-1980-2019'!$H$1:$H$16305,"",0)</f>
        <v/>
      </c>
      <c r="BB117" s="2" t="str" cm="1">
        <f t="array" ref="BB117">_xlfn.XLOOKUP($A117&amp;BB$5,'[1]NBA-Data-1980-2019'!$B$1:$B$16305&amp;'[1]NBA-Data-1980-2019'!$A$1:$A$16305,'[1]NBA-Data-1980-2019'!$H$1:$H$16305,"",0)</f>
        <v/>
      </c>
      <c r="BC117" s="2" t="str" cm="1">
        <f t="array" ref="BC117">_xlfn.XLOOKUP($A117&amp;BC$5,'[1]NBA-Data-1980-2019'!$B$1:$B$16305&amp;'[1]NBA-Data-1980-2019'!$A$1:$A$16305,'[1]NBA-Data-1980-2019'!$H$1:$H$16305,"",0)</f>
        <v/>
      </c>
      <c r="BD117" s="2" t="str" cm="1">
        <f t="array" ref="BD117">_xlfn.XLOOKUP($A117&amp;BD$5,'[1]NBA-Data-1980-2019'!$B$1:$B$16305&amp;'[1]NBA-Data-1980-2019'!$A$1:$A$16305,'[1]NBA-Data-1980-2019'!$H$1:$H$16305,"",0)</f>
        <v/>
      </c>
      <c r="BE117" s="2" t="str" cm="1">
        <f t="array" ref="BE117">_xlfn.XLOOKUP($A117&amp;BE$5,'[1]NBA-Data-1980-2019'!$B$1:$B$16305&amp;'[1]NBA-Data-1980-2019'!$A$1:$A$16305,'[1]NBA-Data-1980-2019'!$H$1:$H$16305,"",0)</f>
        <v/>
      </c>
      <c r="BF117" s="2" t="str" cm="1">
        <f t="array" ref="BF117">_xlfn.XLOOKUP($A117&amp;BF$5,'[1]NBA-Data-1980-2019'!$B$1:$B$16305&amp;'[1]NBA-Data-1980-2019'!$A$1:$A$16305,'[1]NBA-Data-1980-2019'!$H$1:$H$16305,"",0)</f>
        <v/>
      </c>
      <c r="BG117" s="2" t="str" cm="1">
        <f t="array" ref="BG117">_xlfn.XLOOKUP($A117&amp;BG$5,'[1]NBA-Data-1980-2019'!$B$1:$B$16305&amp;'[1]NBA-Data-1980-2019'!$A$1:$A$16305,'[1]NBA-Data-1980-2019'!$H$1:$H$16305,"",0)</f>
        <v/>
      </c>
      <c r="BH117" s="2" t="str" cm="1">
        <f t="array" ref="BH117">_xlfn.XLOOKUP($A117&amp;BH$5,'[1]NBA-Data-1980-2019'!$B$1:$B$16305&amp;'[1]NBA-Data-1980-2019'!$A$1:$A$16305,'[1]NBA-Data-1980-2019'!$H$1:$H$16305,"",0)</f>
        <v/>
      </c>
      <c r="BI117" s="2" t="str" cm="1">
        <f t="array" ref="BI117">_xlfn.XLOOKUP($A117&amp;BI$5,'[1]NBA-Data-1980-2019'!$B$1:$B$16305&amp;'[1]NBA-Data-1980-2019'!$A$1:$A$16305,'[1]NBA-Data-1980-2019'!$H$1:$H$16305,"",0)</f>
        <v/>
      </c>
      <c r="BJ117" s="2" t="str" cm="1">
        <f t="array" ref="BJ117">_xlfn.XLOOKUP($A117&amp;BJ$5,'[1]NBA-Data-1980-2019'!$B$1:$B$16305&amp;'[1]NBA-Data-1980-2019'!$A$1:$A$16305,'[1]NBA-Data-1980-2019'!$H$1:$H$16305,"",0)</f>
        <v/>
      </c>
      <c r="BK117" s="2" t="str" cm="1">
        <f t="array" ref="BK117">_xlfn.XLOOKUP($A117&amp;BK$5,'[1]NBA-Data-1980-2019'!$B$1:$B$16305&amp;'[1]NBA-Data-1980-2019'!$A$1:$A$16305,'[1]NBA-Data-1980-2019'!$H$1:$H$16305,"",0)</f>
        <v/>
      </c>
      <c r="BL117" s="2" t="str" cm="1">
        <f t="array" ref="BL117">_xlfn.XLOOKUP($A117&amp;BL$5,'[1]NBA-Data-1980-2019'!$B$1:$B$16305&amp;'[1]NBA-Data-1980-2019'!$A$1:$A$16305,'[1]NBA-Data-1980-2019'!$H$1:$H$16305,"",0)</f>
        <v/>
      </c>
      <c r="BM117" s="2" t="str" cm="1">
        <f t="array" ref="BM117">_xlfn.XLOOKUP($A117&amp;BM$5,'[1]NBA-Data-1980-2019'!$B$1:$B$16305&amp;'[1]NBA-Data-1980-2019'!$A$1:$A$16305,'[1]NBA-Data-1980-2019'!$H$1:$H$16305,"",0)</f>
        <v/>
      </c>
      <c r="BN117" s="2" cm="1">
        <f t="array" ref="BN117">_xlfn.XLOOKUP($A117&amp;BN$5,'[1]NBA-Data-1980-2019'!$B$1:$B$16305&amp;'[1]NBA-Data-1980-2019'!$A$1:$A$16305,'[1]NBA-Data-1980-2019'!$F$1:$F$16305,"",0)</f>
        <v>14.5</v>
      </c>
      <c r="BO117" s="2" cm="1">
        <f t="array" ref="BO117">_xlfn.XLOOKUP($A117&amp;BO$5,'[1]NBA-Data-1980-2019'!$B$1:$B$16305&amp;'[1]NBA-Data-1980-2019'!$A$1:$A$16305,'[1]NBA-Data-1980-2019'!$F$1:$F$16305,"",0)</f>
        <v>13.3</v>
      </c>
      <c r="BP117" s="2" cm="1">
        <f t="array" ref="BP117">_xlfn.XLOOKUP($A117&amp;BP$5,'[1]NBA-Data-1980-2019'!$B$1:$B$16305&amp;'[1]NBA-Data-1980-2019'!$A$1:$A$16305,'[1]NBA-Data-1980-2019'!$F$1:$F$16305,"",0)</f>
        <v>14.2</v>
      </c>
      <c r="BQ117" s="2" cm="1">
        <f t="array" ref="BQ117">_xlfn.XLOOKUP($A117&amp;BQ$5,'[1]NBA-Data-1980-2019'!$B$1:$B$16305&amp;'[1]NBA-Data-1980-2019'!$A$1:$A$16305,'[1]NBA-Data-1980-2019'!$F$1:$F$16305,"",0)</f>
        <v>15.2</v>
      </c>
      <c r="BR117" s="2" cm="1">
        <f t="array" ref="BR117">_xlfn.XLOOKUP($A117&amp;BR$5,'[1]NBA-Data-1980-2019'!$B$1:$B$16305&amp;'[1]NBA-Data-1980-2019'!$A$1:$A$16305,'[1]NBA-Data-1980-2019'!$F$1:$F$16305,"",0)</f>
        <v>15.4</v>
      </c>
      <c r="BS117" s="2" cm="1">
        <f t="array" ref="BS117">_xlfn.XLOOKUP($A117&amp;BS$5,'[1]NBA-Data-1980-2019'!$B$1:$B$16305&amp;'[1]NBA-Data-1980-2019'!$A$1:$A$16305,'[1]NBA-Data-1980-2019'!$F$1:$F$16305,"",0)</f>
        <v>18</v>
      </c>
      <c r="BT117" s="2" cm="1">
        <f t="array" ref="BT117">_xlfn.XLOOKUP($A117&amp;BT$5,'[1]NBA-Data-1980-2019'!$B$1:$B$16305&amp;'[1]NBA-Data-1980-2019'!$A$1:$A$16305,'[1]NBA-Data-1980-2019'!$F$1:$F$16305,"",0)</f>
        <v>16.8</v>
      </c>
      <c r="BU117" s="2" cm="1">
        <f t="array" ref="BU117">_xlfn.XLOOKUP($A117&amp;BU$5,'[1]NBA-Data-1980-2019'!$B$1:$B$16305&amp;'[1]NBA-Data-1980-2019'!$A$1:$A$16305,'[1]NBA-Data-1980-2019'!$F$1:$F$16305,"",0)</f>
        <v>16.399999999999999</v>
      </c>
      <c r="BV117" s="2" cm="1">
        <f t="array" ref="BV117">_xlfn.XLOOKUP($A117&amp;BV$5,'[1]NBA-Data-1980-2019'!$B$1:$B$16305&amp;'[1]NBA-Data-1980-2019'!$A$1:$A$16305,'[1]NBA-Data-1980-2019'!$F$1:$F$16305,"",0)</f>
        <v>18.100000000000001</v>
      </c>
      <c r="BW117" s="2" cm="1">
        <f t="array" ref="BW117">_xlfn.XLOOKUP($A117&amp;BW$5,'[1]NBA-Data-1980-2019'!$B$1:$B$16305&amp;'[1]NBA-Data-1980-2019'!$A$1:$A$16305,'[1]NBA-Data-1980-2019'!$F$1:$F$16305,"",0)</f>
        <v>14.6</v>
      </c>
      <c r="BX117" s="2" cm="1">
        <f t="array" ref="BX117">_xlfn.XLOOKUP($A117&amp;BX$5,'[1]NBA-Data-1980-2019'!$B$1:$B$16305&amp;'[1]NBA-Data-1980-2019'!$A$1:$A$16305,'[1]NBA-Data-1980-2019'!$F$1:$F$16305,"",0)</f>
        <v>16.399999999999999</v>
      </c>
      <c r="BY117" s="2" cm="1">
        <f t="array" ref="BY117">_xlfn.XLOOKUP($A117&amp;BY$5,'[1]NBA-Data-1980-2019'!$B$1:$B$16305&amp;'[1]NBA-Data-1980-2019'!$A$1:$A$16305,'[1]NBA-Data-1980-2019'!$F$1:$F$16305,"",0)</f>
        <v>19.5</v>
      </c>
      <c r="BZ117" s="2" cm="1">
        <f t="array" ref="BZ117">_xlfn.XLOOKUP($A117&amp;BZ$5,'[1]NBA-Data-1980-2019'!$B$1:$B$16305&amp;'[1]NBA-Data-1980-2019'!$A$1:$A$16305,'[1]NBA-Data-1980-2019'!$F$1:$F$16305,"",0)</f>
        <v>14.1</v>
      </c>
      <c r="CA117" s="2" cm="1">
        <f t="array" ref="CA117">_xlfn.XLOOKUP($A117&amp;CA$5,'[1]NBA-Data-1980-2019'!$B$1:$B$16305&amp;'[1]NBA-Data-1980-2019'!$A$1:$A$16305,'[1]NBA-Data-1980-2019'!$F$1:$F$16305,"",0)</f>
        <v>13.8</v>
      </c>
      <c r="CB117" s="2" cm="1">
        <f t="array" ref="CB117">_xlfn.XLOOKUP($A117&amp;CB$5,'[1]NBA-Data-1980-2019'!$B$1:$B$16305&amp;'[1]NBA-Data-1980-2019'!$A$1:$A$16305,'[1]NBA-Data-1980-2019'!$F$1:$F$16305,"",0)</f>
        <v>7.2</v>
      </c>
      <c r="CC117" s="2" t="str" cm="1">
        <f t="array" ref="CC117">_xlfn.XLOOKUP($A117&amp;CC$5,'[1]NBA-Data-1980-2019'!$B$1:$B$16305&amp;'[1]NBA-Data-1980-2019'!$A$1:$A$16305,'[1]NBA-Data-1980-2019'!$F$1:$F$16305,"",0)</f>
        <v/>
      </c>
      <c r="CD117" s="2" t="str" cm="1">
        <f t="array" ref="CD117">_xlfn.XLOOKUP($A117&amp;CD$5,'[1]NBA-Data-1980-2019'!$B$1:$B$16305&amp;'[1]NBA-Data-1980-2019'!$A$1:$A$16305,'[1]NBA-Data-1980-2019'!$F$1:$F$16305,"",0)</f>
        <v/>
      </c>
      <c r="CE117" s="2" t="str" cm="1">
        <f t="array" ref="CE117">_xlfn.XLOOKUP($A117&amp;CE$5,'[1]NBA-Data-1980-2019'!$B$1:$B$16305&amp;'[1]NBA-Data-1980-2019'!$A$1:$A$16305,'[1]NBA-Data-1980-2019'!$F$1:$F$16305,"",0)</f>
        <v/>
      </c>
      <c r="CF117" s="2" t="str" cm="1">
        <f t="array" ref="CF117">_xlfn.XLOOKUP($A117&amp;CF$5,'[1]NBA-Data-1980-2019'!$B$1:$B$16305&amp;'[1]NBA-Data-1980-2019'!$A$1:$A$16305,'[1]NBA-Data-1980-2019'!$F$1:$F$16305,"",0)</f>
        <v/>
      </c>
      <c r="CG117" s="2" t="str" cm="1">
        <f t="array" ref="CG117">_xlfn.XLOOKUP($A117&amp;CG$5,'[1]NBA-Data-1980-2019'!$B$1:$B$16305&amp;'[1]NBA-Data-1980-2019'!$A$1:$A$16305,'[1]NBA-Data-1980-2019'!$F$1:$F$16305,"",0)</f>
        <v/>
      </c>
      <c r="CH117" s="2" t="str" cm="1">
        <f t="array" ref="CH117">_xlfn.XLOOKUP($A117&amp;CH$5,'[1]NBA-Data-1980-2019'!$B$1:$B$16305&amp;'[1]NBA-Data-1980-2019'!$A$1:$A$16305,'[1]NBA-Data-1980-2019'!$F$1:$F$16305,"",0)</f>
        <v/>
      </c>
      <c r="CI117" s="2" t="str" cm="1">
        <f t="array" ref="CI117">_xlfn.XLOOKUP($A117&amp;CI$5,'[1]NBA-Data-1980-2019'!$B$1:$B$16305&amp;'[1]NBA-Data-1980-2019'!$A$1:$A$16305,'[1]NBA-Data-1980-2019'!$F$1:$F$16305,"",0)</f>
        <v/>
      </c>
      <c r="CJ117" s="2" t="str" cm="1">
        <f t="array" ref="CJ117">_xlfn.XLOOKUP($A117&amp;CJ$5,'[1]NBA-Data-1980-2019'!$B$1:$B$16305&amp;'[1]NBA-Data-1980-2019'!$A$1:$A$16305,'[1]NBA-Data-1980-2019'!$F$1:$F$16305,"",0)</f>
        <v/>
      </c>
      <c r="CK117" s="2" t="str" cm="1">
        <f t="array" ref="CK117">_xlfn.XLOOKUP($A117&amp;CK$5,'[1]NBA-Data-1980-2019'!$B$1:$B$16305&amp;'[1]NBA-Data-1980-2019'!$A$1:$A$16305,'[1]NBA-Data-1980-2019'!$F$1:$F$16305,"",0)</f>
        <v/>
      </c>
      <c r="CL117" s="2" t="str" cm="1">
        <f t="array" ref="CL117">_xlfn.XLOOKUP($A117&amp;CL$5,'[1]NBA-Data-1980-2019'!$B$1:$B$16305&amp;'[1]NBA-Data-1980-2019'!$A$1:$A$16305,'[1]NBA-Data-1980-2019'!$F$1:$F$16305,"",0)</f>
        <v/>
      </c>
      <c r="CM117" s="2" t="str" cm="1">
        <f t="array" ref="CM117">_xlfn.XLOOKUP($A117&amp;CM$5,'[1]NBA-Data-1980-2019'!$B$1:$B$16305&amp;'[1]NBA-Data-1980-2019'!$A$1:$A$16305,'[1]NBA-Data-1980-2019'!$F$1:$F$16305,"",0)</f>
        <v/>
      </c>
      <c r="CN117" s="2" t="str" cm="1">
        <f t="array" ref="CN117">_xlfn.XLOOKUP($A117&amp;CN$5,'[1]NBA-Data-1980-2019'!$B$1:$B$16305&amp;'[1]NBA-Data-1980-2019'!$A$1:$A$16305,'[1]NBA-Data-1980-2019'!$F$1:$F$16305,"",0)</f>
        <v/>
      </c>
      <c r="CO117" s="2" t="str" cm="1">
        <f t="array" ref="CO117">_xlfn.XLOOKUP($A117&amp;CO$5,'[1]NBA-Data-1980-2019'!$B$1:$B$16305&amp;'[1]NBA-Data-1980-2019'!$A$1:$A$16305,'[1]NBA-Data-1980-2019'!$F$1:$F$16305,"",0)</f>
        <v/>
      </c>
      <c r="CP117" s="2" t="str" cm="1">
        <f t="array" ref="CP117">_xlfn.XLOOKUP($A117&amp;CP$5,'[1]NBA-Data-1980-2019'!$B$1:$B$16305&amp;'[1]NBA-Data-1980-2019'!$A$1:$A$16305,'[1]NBA-Data-1980-2019'!$F$1:$F$16305,"",0)</f>
        <v/>
      </c>
      <c r="CQ117" s="2" t="str" cm="1">
        <f t="array" ref="CQ117">_xlfn.XLOOKUP($A117&amp;CQ$5,'[1]NBA-Data-1980-2019'!$B$1:$B$16305&amp;'[1]NBA-Data-1980-2019'!$A$1:$A$16305,'[1]NBA-Data-1980-2019'!$F$1:$F$16305,"",0)</f>
        <v/>
      </c>
      <c r="CR117" s="2" t="str" cm="1">
        <f t="array" ref="CR117">_xlfn.XLOOKUP($A117&amp;CR$5,'[1]NBA-Data-1980-2019'!$B$1:$B$16305&amp;'[1]NBA-Data-1980-2019'!$A$1:$A$16305,'[1]NBA-Data-1980-2019'!$F$1:$F$16305,"",0)</f>
        <v/>
      </c>
      <c r="CS117" s="2" t="str" cm="1">
        <f t="array" ref="CS117">_xlfn.XLOOKUP($A117&amp;CS$5,'[1]NBA-Data-1980-2019'!$B$1:$B$16305&amp;'[1]NBA-Data-1980-2019'!$A$1:$A$16305,'[1]NBA-Data-1980-2019'!$F$1:$F$16305,"",0)</f>
        <v/>
      </c>
      <c r="CU117" s="2" t="str">
        <f>_xlfn.XLOOKUP($A117,TEAMS!$G$1:$G$839,TEAMS!$H$1:$H$839,"",0)</f>
        <v>C</v>
      </c>
      <c r="CV117" s="2" t="str">
        <f>_xlfn.XLOOKUP($CU117,DASHBOARD!$B$22:$B$27,DASHBOARD!$C$22:$C$27,"",0)</f>
        <v>CENTER</v>
      </c>
      <c r="CY117" s="63">
        <f>SUMIFS('[1]NBA-Data-1980-2019'!$G$1:$G$16305,'[1]NBA-Data-1980-2019'!$B$1:$B$16305,$A117,'[1]NBA-Data-1980-2019'!$A$1:$A$16305,CY$9)</f>
        <v>575000</v>
      </c>
      <c r="CZ117" s="63">
        <f>SUMIFS('[1]NBA-Data-1980-2019'!$G$1:$G$16305,'[1]NBA-Data-1980-2019'!$B$1:$B$16305,$A117,'[1]NBA-Data-1980-2019'!$A$1:$A$16305,CZ$9)</f>
        <v>575000</v>
      </c>
      <c r="DA117" s="63">
        <f>SUMIFS('[1]NBA-Data-1980-2019'!$G$1:$G$16305,'[1]NBA-Data-1980-2019'!$B$1:$B$16305,$A117,'[1]NBA-Data-1980-2019'!$A$1:$A$16305,DA$9)</f>
        <v>575000</v>
      </c>
      <c r="DB117" s="63">
        <f>SUMIFS('[1]NBA-Data-1980-2019'!$G$1:$G$16305,'[1]NBA-Data-1980-2019'!$B$1:$B$16305,$A117,'[1]NBA-Data-1980-2019'!$A$1:$A$16305,DB$9)</f>
        <v>1700000</v>
      </c>
      <c r="DC117" s="63">
        <f>SUMIFS('[1]NBA-Data-1980-2019'!$G$1:$G$16305,'[1]NBA-Data-1980-2019'!$B$1:$B$16305,$A117,'[1]NBA-Data-1980-2019'!$A$1:$A$16305,DC$9)</f>
        <v>2100000</v>
      </c>
      <c r="DD117" s="63">
        <f>SUMIFS('[1]NBA-Data-1980-2019'!$G$1:$G$16305,'[1]NBA-Data-1980-2019'!$B$1:$B$16305,$A117,'[1]NBA-Data-1980-2019'!$A$1:$A$16305,DD$9)</f>
        <v>2200000</v>
      </c>
      <c r="DE117" s="63">
        <f>SUMIFS('[1]NBA-Data-1980-2019'!$G$1:$G$16305,'[1]NBA-Data-1980-2019'!$B$1:$B$16305,$A117,'[1]NBA-Data-1980-2019'!$A$1:$A$16305,DE$9)</f>
        <v>7000000</v>
      </c>
      <c r="DF117" s="63">
        <f>SUMIFS('[1]NBA-Data-1980-2019'!$G$1:$G$16305,'[1]NBA-Data-1980-2019'!$B$1:$B$16305,$A117,'[1]NBA-Data-1980-2019'!$A$1:$A$16305,DF$9)</f>
        <v>7000000</v>
      </c>
      <c r="DG117" s="63">
        <f>SUMIFS('[1]NBA-Data-1980-2019'!$G$1:$G$16305,'[1]NBA-Data-1980-2019'!$B$1:$B$16305,$A117,'[1]NBA-Data-1980-2019'!$A$1:$A$16305,DG$9)</f>
        <v>7000000</v>
      </c>
      <c r="DH117" s="63">
        <f>SUMIFS('[1]NBA-Data-1980-2019'!$G$1:$G$16305,'[1]NBA-Data-1980-2019'!$B$1:$B$16305,$A117,'[1]NBA-Data-1980-2019'!$A$1:$A$16305,DH$9)</f>
        <v>0</v>
      </c>
      <c r="DI117" s="63">
        <f>SUMIFS('[1]NBA-Data-1980-2019'!$G$1:$G$16305,'[1]NBA-Data-1980-2019'!$B$1:$B$16305,$A117,'[1]NBA-Data-1980-2019'!$A$1:$A$16305,DI$9)</f>
        <v>8050000</v>
      </c>
      <c r="DJ117" s="63">
        <f>SUMIFS('[1]NBA-Data-1980-2019'!$G$1:$G$16305,'[1]NBA-Data-1980-2019'!$B$1:$B$16305,$A117,'[1]NBA-Data-1980-2019'!$A$1:$A$16305,DJ$9)</f>
        <v>7975000</v>
      </c>
      <c r="DK117" s="63">
        <f>SUMIFS('[1]NBA-Data-1980-2019'!$G$1:$G$16305,'[1]NBA-Data-1980-2019'!$B$1:$B$16305,$A117,'[1]NBA-Data-1980-2019'!$A$1:$A$16305,DK$9)</f>
        <v>8050000</v>
      </c>
      <c r="DL117" s="63">
        <f>SUMIFS('[1]NBA-Data-1980-2019'!$G$1:$G$16305,'[1]NBA-Data-1980-2019'!$B$1:$B$16305,$A117,'[1]NBA-Data-1980-2019'!$A$1:$A$16305,DL$9)</f>
        <v>4000000</v>
      </c>
      <c r="DM117" s="63">
        <f>SUMIFS('[1]NBA-Data-1980-2019'!$G$1:$G$16305,'[1]NBA-Data-1980-2019'!$B$1:$B$16305,$A117,'[1]NBA-Data-1980-2019'!$A$1:$A$16305,DM$9)</f>
        <v>4400000</v>
      </c>
      <c r="DN117" s="63">
        <f>SUMIFS('[1]NBA-Data-1980-2019'!$G$1:$G$16305,'[1]NBA-Data-1980-2019'!$B$1:$B$16305,$A117,'[1]NBA-Data-1980-2019'!$A$1:$A$16305,DN$9)</f>
        <v>0</v>
      </c>
      <c r="DO117" s="63">
        <f>SUMIFS('[1]NBA-Data-1980-2019'!$G$1:$G$16305,'[1]NBA-Data-1980-2019'!$B$1:$B$16305,$A117,'[1]NBA-Data-1980-2019'!$A$1:$A$16305,DO$9)</f>
        <v>0</v>
      </c>
      <c r="DP117" s="63">
        <f>SUMIFS('[1]NBA-Data-1980-2019'!$G$1:$G$16305,'[1]NBA-Data-1980-2019'!$B$1:$B$16305,$A117,'[1]NBA-Data-1980-2019'!$A$1:$A$16305,DP$9)</f>
        <v>0</v>
      </c>
      <c r="DQ117" s="63">
        <f>SUMIFS('[1]NBA-Data-1980-2019'!$G$1:$G$16305,'[1]NBA-Data-1980-2019'!$B$1:$B$16305,$A117,'[1]NBA-Data-1980-2019'!$A$1:$A$16305,DQ$9)</f>
        <v>0</v>
      </c>
      <c r="DR117" s="63">
        <f>SUMIFS('[1]NBA-Data-1980-2019'!$G$1:$G$16305,'[1]NBA-Data-1980-2019'!$B$1:$B$16305,$A117,'[1]NBA-Data-1980-2019'!$A$1:$A$16305,DR$9)</f>
        <v>0</v>
      </c>
      <c r="DS117" s="63">
        <f>SUMIFS('[1]NBA-Data-1980-2019'!$G$1:$G$16305,'[1]NBA-Data-1980-2019'!$B$1:$B$16305,$A117,'[1]NBA-Data-1980-2019'!$A$1:$A$16305,DS$9)</f>
        <v>0</v>
      </c>
      <c r="DT117" s="63">
        <f>SUMIFS('[1]NBA-Data-1980-2019'!$G$1:$G$16305,'[1]NBA-Data-1980-2019'!$B$1:$B$16305,$A117,'[1]NBA-Data-1980-2019'!$A$1:$A$16305,DT$9)</f>
        <v>0</v>
      </c>
      <c r="DU117" s="63">
        <f>SUMIFS('[1]NBA-Data-1980-2019'!$G$1:$G$16305,'[1]NBA-Data-1980-2019'!$B$1:$B$16305,$A117,'[1]NBA-Data-1980-2019'!$A$1:$A$16305,DU$9)</f>
        <v>0</v>
      </c>
      <c r="DV117" s="63">
        <f>SUMIFS('[1]NBA-Data-1980-2019'!$G$1:$G$16305,'[1]NBA-Data-1980-2019'!$B$1:$B$16305,$A117,'[1]NBA-Data-1980-2019'!$A$1:$A$16305,DV$9)</f>
        <v>0</v>
      </c>
      <c r="DW117" s="63">
        <f>SUMIFS('[1]NBA-Data-1980-2019'!$G$1:$G$16305,'[1]NBA-Data-1980-2019'!$B$1:$B$16305,$A117,'[1]NBA-Data-1980-2019'!$A$1:$A$16305,DW$9)</f>
        <v>0</v>
      </c>
      <c r="DX117" s="63">
        <f>SUMIFS('[1]NBA-Data-1980-2019'!$G$1:$G$16305,'[1]NBA-Data-1980-2019'!$B$1:$B$16305,$A117,'[1]NBA-Data-1980-2019'!$A$1:$A$16305,DX$9)</f>
        <v>0</v>
      </c>
      <c r="DY117" s="63">
        <f>SUMIFS('[1]NBA-Data-1980-2019'!$G$1:$G$16305,'[1]NBA-Data-1980-2019'!$B$1:$B$16305,$A117,'[1]NBA-Data-1980-2019'!$A$1:$A$16305,DY$9)</f>
        <v>0</v>
      </c>
      <c r="DZ117" s="63">
        <f>SUMIFS('[1]NBA-Data-1980-2019'!$G$1:$G$16305,'[1]NBA-Data-1980-2019'!$B$1:$B$16305,$A117,'[1]NBA-Data-1980-2019'!$A$1:$A$16305,DZ$9)</f>
        <v>0</v>
      </c>
      <c r="EA117" s="63">
        <f>SUMIFS('[1]NBA-Data-1980-2019'!$G$1:$G$16305,'[1]NBA-Data-1980-2019'!$B$1:$B$16305,$A117,'[1]NBA-Data-1980-2019'!$A$1:$A$16305,EA$9)</f>
        <v>0</v>
      </c>
      <c r="EB117" s="63">
        <f>SUMIFS('[1]NBA-Data-1980-2019'!$G$1:$G$16305,'[1]NBA-Data-1980-2019'!$B$1:$B$16305,$A117,'[1]NBA-Data-1980-2019'!$A$1:$A$16305,EB$9)</f>
        <v>0</v>
      </c>
      <c r="EC117" s="63">
        <f>SUMIFS('[1]NBA-Data-1980-2019'!$G$1:$G$16305,'[1]NBA-Data-1980-2019'!$B$1:$B$16305,$A117,'[1]NBA-Data-1980-2019'!$A$1:$A$16305,EC$9)</f>
        <v>0</v>
      </c>
      <c r="ED117" s="63">
        <f>SUMIFS('[1]NBA-Data-1980-2019'!$G$1:$G$16305,'[1]NBA-Data-1980-2019'!$B$1:$B$16305,$A117,'[1]NBA-Data-1980-2019'!$A$1:$A$16305,ED$9)</f>
        <v>0</v>
      </c>
      <c r="EH117" s="2" t="s">
        <v>1482</v>
      </c>
    </row>
    <row r="118" spans="1:165" x14ac:dyDescent="0.2">
      <c r="A118" s="2" t="s">
        <v>609</v>
      </c>
      <c r="B118" s="2" t="str" cm="1">
        <f t="array" ref="B118">_xlfn.XLOOKUP($A118&amp;B$5,'[1]NBA-Data-1980-2019'!$B$1:$B$16305&amp;'[1]NBA-Data-1980-2019'!$A$1:$A$16305,'[1]NBA-Data-1980-2019'!$D$1:$D$16305,"",0)</f>
        <v/>
      </c>
      <c r="C118" s="2" t="str" cm="1">
        <f t="array" ref="C118">_xlfn.XLOOKUP($A118&amp;C$5,'[1]NBA-Data-1980-2019'!$B$1:$B$16305&amp;'[1]NBA-Data-1980-2019'!$A$1:$A$16305,'[1]NBA-Data-1980-2019'!$D$1:$D$16305,"",0)</f>
        <v/>
      </c>
      <c r="D118" s="2" t="str" cm="1">
        <f t="array" ref="D118">_xlfn.XLOOKUP($A118&amp;D$5,'[1]NBA-Data-1980-2019'!$B$1:$B$16305&amp;'[1]NBA-Data-1980-2019'!$A$1:$A$16305,'[1]NBA-Data-1980-2019'!$D$1:$D$16305,"",0)</f>
        <v/>
      </c>
      <c r="E118" s="2" t="str" cm="1">
        <f t="array" ref="E118">_xlfn.XLOOKUP($A118&amp;E$5,'[1]NBA-Data-1980-2019'!$B$1:$B$16305&amp;'[1]NBA-Data-1980-2019'!$A$1:$A$16305,'[1]NBA-Data-1980-2019'!$D$1:$D$16305,"",0)</f>
        <v/>
      </c>
      <c r="F118" s="2" t="str" cm="1">
        <f t="array" ref="F118">_xlfn.XLOOKUP($A118&amp;F$5,'[1]NBA-Data-1980-2019'!$B$1:$B$16305&amp;'[1]NBA-Data-1980-2019'!$A$1:$A$16305,'[1]NBA-Data-1980-2019'!$D$1:$D$16305,"",0)</f>
        <v/>
      </c>
      <c r="G118" s="2" t="str" cm="1">
        <f t="array" ref="G118">_xlfn.XLOOKUP($A118&amp;G$5,'[1]NBA-Data-1980-2019'!$B$1:$B$16305&amp;'[1]NBA-Data-1980-2019'!$A$1:$A$16305,'[1]NBA-Data-1980-2019'!$D$1:$D$16305,"",0)</f>
        <v/>
      </c>
      <c r="H118" s="2" t="str" cm="1">
        <f t="array" ref="H118">_xlfn.XLOOKUP($A118&amp;H$5,'[1]NBA-Data-1980-2019'!$B$1:$B$16305&amp;'[1]NBA-Data-1980-2019'!$A$1:$A$16305,'[1]NBA-Data-1980-2019'!$D$1:$D$16305,"",0)</f>
        <v/>
      </c>
      <c r="I118" s="2" t="str" cm="1">
        <f t="array" ref="I118">_xlfn.XLOOKUP($A118&amp;I$5,'[1]NBA-Data-1980-2019'!$B$1:$B$16305&amp;'[1]NBA-Data-1980-2019'!$A$1:$A$16305,'[1]NBA-Data-1980-2019'!$D$1:$D$16305,"",0)</f>
        <v/>
      </c>
      <c r="J118" s="2" t="str" cm="1">
        <f t="array" ref="J118">_xlfn.XLOOKUP($A118&amp;J$5,'[1]NBA-Data-1980-2019'!$B$1:$B$16305&amp;'[1]NBA-Data-1980-2019'!$A$1:$A$16305,'[1]NBA-Data-1980-2019'!$D$1:$D$16305,"",0)</f>
        <v/>
      </c>
      <c r="K118" s="2" t="str" cm="1">
        <f t="array" ref="K118">_xlfn.XLOOKUP($A118&amp;K$5,'[1]NBA-Data-1980-2019'!$B$1:$B$16305&amp;'[1]NBA-Data-1980-2019'!$A$1:$A$16305,'[1]NBA-Data-1980-2019'!$D$1:$D$16305,"",0)</f>
        <v/>
      </c>
      <c r="L118" s="2" t="str" cm="1">
        <f t="array" ref="L118">_xlfn.XLOOKUP($A118&amp;L$5,'[1]NBA-Data-1980-2019'!$B$1:$B$16305&amp;'[1]NBA-Data-1980-2019'!$A$1:$A$16305,'[1]NBA-Data-1980-2019'!$D$1:$D$16305,"",0)</f>
        <v/>
      </c>
      <c r="M118" s="2" t="str" cm="1">
        <f t="array" ref="M118">_xlfn.XLOOKUP($A118&amp;M$5,'[1]NBA-Data-1980-2019'!$B$1:$B$16305&amp;'[1]NBA-Data-1980-2019'!$A$1:$A$16305,'[1]NBA-Data-1980-2019'!$D$1:$D$16305,"",0)</f>
        <v/>
      </c>
      <c r="N118" s="2" t="str" cm="1">
        <f t="array" ref="N118">_xlfn.XLOOKUP($A118&amp;N$5,'[1]NBA-Data-1980-2019'!$B$1:$B$16305&amp;'[1]NBA-Data-1980-2019'!$A$1:$A$16305,'[1]NBA-Data-1980-2019'!$D$1:$D$16305,"",0)</f>
        <v/>
      </c>
      <c r="O118" s="2" t="str" cm="1">
        <f t="array" ref="O118">_xlfn.XLOOKUP($A118&amp;O$5,'[1]NBA-Data-1980-2019'!$B$1:$B$16305&amp;'[1]NBA-Data-1980-2019'!$A$1:$A$16305,'[1]NBA-Data-1980-2019'!$D$1:$D$16305,"",0)</f>
        <v/>
      </c>
      <c r="P118" s="2" t="str" cm="1">
        <f t="array" ref="P118">_xlfn.XLOOKUP($A118&amp;P$5,'[1]NBA-Data-1980-2019'!$B$1:$B$16305&amp;'[1]NBA-Data-1980-2019'!$A$1:$A$16305,'[1]NBA-Data-1980-2019'!$D$1:$D$16305,"",0)</f>
        <v/>
      </c>
      <c r="Q118" s="2" t="str" cm="1">
        <f t="array" ref="Q118">_xlfn.XLOOKUP($A118&amp;Q$5,'[1]NBA-Data-1980-2019'!$B$1:$B$16305&amp;'[1]NBA-Data-1980-2019'!$A$1:$A$16305,'[1]NBA-Data-1980-2019'!$D$1:$D$16305,"",0)</f>
        <v/>
      </c>
      <c r="R118" s="2" t="str" cm="1">
        <f t="array" ref="R118">_xlfn.XLOOKUP($A118&amp;R$5,'[1]NBA-Data-1980-2019'!$B$1:$B$16305&amp;'[1]NBA-Data-1980-2019'!$A$1:$A$16305,'[1]NBA-Data-1980-2019'!$D$1:$D$16305,"",0)</f>
        <v/>
      </c>
      <c r="S118" s="2" t="str" cm="1">
        <f t="array" ref="S118">_xlfn.XLOOKUP($A118&amp;S$5,'[1]NBA-Data-1980-2019'!$B$1:$B$16305&amp;'[1]NBA-Data-1980-2019'!$A$1:$A$16305,'[1]NBA-Data-1980-2019'!$D$1:$D$16305,"",0)</f>
        <v/>
      </c>
      <c r="T118" s="2" t="str" cm="1">
        <f t="array" ref="T118">_xlfn.XLOOKUP($A118&amp;T$5,'[1]NBA-Data-1980-2019'!$B$1:$B$16305&amp;'[1]NBA-Data-1980-2019'!$A$1:$A$16305,'[1]NBA-Data-1980-2019'!$D$1:$D$16305,"",0)</f>
        <v/>
      </c>
      <c r="U118" s="2" t="str" cm="1">
        <f t="array" ref="U118">_xlfn.XLOOKUP($A118&amp;U$5,'[1]NBA-Data-1980-2019'!$B$1:$B$16305&amp;'[1]NBA-Data-1980-2019'!$A$1:$A$16305,'[1]NBA-Data-1980-2019'!$D$1:$D$16305,"",0)</f>
        <v/>
      </c>
      <c r="V118" s="2" t="str" cm="1">
        <f t="array" ref="V118">_xlfn.XLOOKUP($A118&amp;V$5,'[1]NBA-Data-1980-2019'!$B$1:$B$16305&amp;'[1]NBA-Data-1980-2019'!$A$1:$A$16305,'[1]NBA-Data-1980-2019'!$D$1:$D$16305,"",0)</f>
        <v/>
      </c>
      <c r="W118" s="2" t="str" cm="1">
        <f t="array" ref="W118">_xlfn.XLOOKUP($A118&amp;W$5,'[1]NBA-Data-1980-2019'!$B$1:$B$16305&amp;'[1]NBA-Data-1980-2019'!$A$1:$A$16305,'[1]NBA-Data-1980-2019'!$D$1:$D$16305,"",0)</f>
        <v/>
      </c>
      <c r="X118" s="2" t="str" cm="1">
        <f t="array" ref="X118">_xlfn.XLOOKUP($A118&amp;X$5,'[1]NBA-Data-1980-2019'!$B$1:$B$16305&amp;'[1]NBA-Data-1980-2019'!$A$1:$A$16305,'[1]NBA-Data-1980-2019'!$D$1:$D$16305,"",0)</f>
        <v/>
      </c>
      <c r="Y118" s="2" t="str" cm="1">
        <f t="array" ref="Y118">_xlfn.XLOOKUP($A118&amp;Y$5,'[1]NBA-Data-1980-2019'!$B$1:$B$16305&amp;'[1]NBA-Data-1980-2019'!$A$1:$A$16305,'[1]NBA-Data-1980-2019'!$D$1:$D$16305,"",0)</f>
        <v/>
      </c>
      <c r="Z118" s="2" t="str" cm="1">
        <f t="array" ref="Z118">_xlfn.XLOOKUP($A118&amp;Z$5,'[1]NBA-Data-1980-2019'!$B$1:$B$16305&amp;'[1]NBA-Data-1980-2019'!$A$1:$A$16305,'[1]NBA-Data-1980-2019'!$D$1:$D$16305,"",0)</f>
        <v/>
      </c>
      <c r="AA118" s="2" t="str" cm="1">
        <f t="array" ref="AA118">_xlfn.XLOOKUP($A118&amp;AA$5,'[1]NBA-Data-1980-2019'!$B$1:$B$16305&amp;'[1]NBA-Data-1980-2019'!$A$1:$A$16305,'[1]NBA-Data-1980-2019'!$D$1:$D$16305,"",0)</f>
        <v/>
      </c>
      <c r="AB118" s="2" t="str" cm="1">
        <f t="array" ref="AB118">_xlfn.XLOOKUP($A118&amp;AB$5,'[1]NBA-Data-1980-2019'!$B$1:$B$16305&amp;'[1]NBA-Data-1980-2019'!$A$1:$A$16305,'[1]NBA-Data-1980-2019'!$D$1:$D$16305,"",0)</f>
        <v/>
      </c>
      <c r="AC118" s="2" t="str" cm="1">
        <f t="array" ref="AC118">_xlfn.XLOOKUP($A118&amp;AC$5,'[1]NBA-Data-1980-2019'!$B$1:$B$16305&amp;'[1]NBA-Data-1980-2019'!$A$1:$A$16305,'[1]NBA-Data-1980-2019'!$D$1:$D$16305,"",0)</f>
        <v/>
      </c>
      <c r="AD118" s="2" t="str" cm="1">
        <f t="array" ref="AD118">_xlfn.XLOOKUP($A118&amp;AD$5,'[1]NBA-Data-1980-2019'!$B$1:$B$16305&amp;'[1]NBA-Data-1980-2019'!$A$1:$A$16305,'[1]NBA-Data-1980-2019'!$D$1:$D$16305,"",0)</f>
        <v/>
      </c>
      <c r="AE118" s="2" t="str" cm="1">
        <f t="array" ref="AE118">_xlfn.XLOOKUP($A118&amp;AE$5,'[1]NBA-Data-1980-2019'!$B$1:$B$16305&amp;'[1]NBA-Data-1980-2019'!$A$1:$A$16305,'[1]NBA-Data-1980-2019'!$D$1:$D$16305,"",0)</f>
        <v/>
      </c>
      <c r="AF118" s="2" t="str" cm="1">
        <f t="array" ref="AF118">_xlfn.XLOOKUP($A118&amp;AF$5,'[1]NBA-Data-1980-2019'!$B$1:$B$16305&amp;'[1]NBA-Data-1980-2019'!$A$1:$A$16305,'[1]NBA-Data-1980-2019'!$D$1:$D$16305,"",0)</f>
        <v/>
      </c>
      <c r="AG118" s="2" t="str" cm="1">
        <f t="array" ref="AG118">_xlfn.XLOOKUP($A118&amp;AG$5,'[1]NBA-Data-1980-2019'!$B$1:$B$16305&amp;'[1]NBA-Data-1980-2019'!$A$1:$A$16305,'[1]NBA-Data-1980-2019'!$D$1:$D$16305,"",0)</f>
        <v/>
      </c>
      <c r="AH118" s="2" t="str" cm="1">
        <f t="array" ref="AH118">_xlfn.XLOOKUP($A118&amp;AH$5,'[1]NBA-Data-1980-2019'!$B$1:$B$16305&amp;'[1]NBA-Data-1980-2019'!$A$1:$A$16305,'[1]NBA-Data-1980-2019'!$H$1:$H$16305,"",0)</f>
        <v/>
      </c>
      <c r="AI118" s="2" t="str" cm="1">
        <f t="array" ref="AI118">_xlfn.XLOOKUP($A118&amp;AI$5,'[1]NBA-Data-1980-2019'!$B$1:$B$16305&amp;'[1]NBA-Data-1980-2019'!$A$1:$A$16305,'[1]NBA-Data-1980-2019'!$H$1:$H$16305,"",0)</f>
        <v/>
      </c>
      <c r="AJ118" s="2" t="str" cm="1">
        <f t="array" ref="AJ118">_xlfn.XLOOKUP($A118&amp;AJ$5,'[1]NBA-Data-1980-2019'!$B$1:$B$16305&amp;'[1]NBA-Data-1980-2019'!$A$1:$A$16305,'[1]NBA-Data-1980-2019'!$H$1:$H$16305,"",0)</f>
        <v/>
      </c>
      <c r="AK118" s="2" t="str" cm="1">
        <f t="array" ref="AK118">_xlfn.XLOOKUP($A118&amp;AK$5,'[1]NBA-Data-1980-2019'!$B$1:$B$16305&amp;'[1]NBA-Data-1980-2019'!$A$1:$A$16305,'[1]NBA-Data-1980-2019'!$H$1:$H$16305,"",0)</f>
        <v/>
      </c>
      <c r="AL118" s="2" t="str" cm="1">
        <f t="array" ref="AL118">_xlfn.XLOOKUP($A118&amp;AL$5,'[1]NBA-Data-1980-2019'!$B$1:$B$16305&amp;'[1]NBA-Data-1980-2019'!$A$1:$A$16305,'[1]NBA-Data-1980-2019'!$H$1:$H$16305,"",0)</f>
        <v/>
      </c>
      <c r="AM118" s="2" t="str" cm="1">
        <f t="array" ref="AM118">_xlfn.XLOOKUP($A118&amp;AM$5,'[1]NBA-Data-1980-2019'!$B$1:$B$16305&amp;'[1]NBA-Data-1980-2019'!$A$1:$A$16305,'[1]NBA-Data-1980-2019'!$H$1:$H$16305,"",0)</f>
        <v/>
      </c>
      <c r="AN118" s="2" t="str" cm="1">
        <f t="array" ref="AN118">_xlfn.XLOOKUP($A118&amp;AN$5,'[1]NBA-Data-1980-2019'!$B$1:$B$16305&amp;'[1]NBA-Data-1980-2019'!$A$1:$A$16305,'[1]NBA-Data-1980-2019'!$H$1:$H$16305,"",0)</f>
        <v/>
      </c>
      <c r="AO118" s="2" t="str" cm="1">
        <f t="array" ref="AO118">_xlfn.XLOOKUP($A118&amp;AO$5,'[1]NBA-Data-1980-2019'!$B$1:$B$16305&amp;'[1]NBA-Data-1980-2019'!$A$1:$A$16305,'[1]NBA-Data-1980-2019'!$H$1:$H$16305,"",0)</f>
        <v/>
      </c>
      <c r="AP118" s="2" t="str" cm="1">
        <f t="array" ref="AP118">_xlfn.XLOOKUP($A118&amp;AP$5,'[1]NBA-Data-1980-2019'!$B$1:$B$16305&amp;'[1]NBA-Data-1980-2019'!$A$1:$A$16305,'[1]NBA-Data-1980-2019'!$H$1:$H$16305,"",0)</f>
        <v/>
      </c>
      <c r="AQ118" s="2" t="str" cm="1">
        <f t="array" ref="AQ118">_xlfn.XLOOKUP($A118&amp;AQ$5,'[1]NBA-Data-1980-2019'!$B$1:$B$16305&amp;'[1]NBA-Data-1980-2019'!$A$1:$A$16305,'[1]NBA-Data-1980-2019'!$H$1:$H$16305,"",0)</f>
        <v/>
      </c>
      <c r="AR118" s="2" t="str" cm="1">
        <f t="array" ref="AR118">_xlfn.XLOOKUP($A118&amp;AR$5,'[1]NBA-Data-1980-2019'!$B$1:$B$16305&amp;'[1]NBA-Data-1980-2019'!$A$1:$A$16305,'[1]NBA-Data-1980-2019'!$H$1:$H$16305,"",0)</f>
        <v/>
      </c>
      <c r="AS118" s="2" t="str" cm="1">
        <f t="array" ref="AS118">_xlfn.XLOOKUP($A118&amp;AS$5,'[1]NBA-Data-1980-2019'!$B$1:$B$16305&amp;'[1]NBA-Data-1980-2019'!$A$1:$A$16305,'[1]NBA-Data-1980-2019'!$H$1:$H$16305,"",0)</f>
        <v/>
      </c>
      <c r="AT118" s="2" t="str" cm="1">
        <f t="array" ref="AT118">_xlfn.XLOOKUP($A118&amp;AT$5,'[1]NBA-Data-1980-2019'!$B$1:$B$16305&amp;'[1]NBA-Data-1980-2019'!$A$1:$A$16305,'[1]NBA-Data-1980-2019'!$H$1:$H$16305,"",0)</f>
        <v/>
      </c>
      <c r="AU118" s="2" t="str" cm="1">
        <f t="array" ref="AU118">_xlfn.XLOOKUP($A118&amp;AU$5,'[1]NBA-Data-1980-2019'!$B$1:$B$16305&amp;'[1]NBA-Data-1980-2019'!$A$1:$A$16305,'[1]NBA-Data-1980-2019'!$H$1:$H$16305,"",0)</f>
        <v/>
      </c>
      <c r="AV118" s="2" t="str" cm="1">
        <f t="array" ref="AV118">_xlfn.XLOOKUP($A118&amp;AV$5,'[1]NBA-Data-1980-2019'!$B$1:$B$16305&amp;'[1]NBA-Data-1980-2019'!$A$1:$A$16305,'[1]NBA-Data-1980-2019'!$H$1:$H$16305,"",0)</f>
        <v/>
      </c>
      <c r="AW118" s="2" t="str" cm="1">
        <f t="array" ref="AW118">_xlfn.XLOOKUP($A118&amp;AW$5,'[1]NBA-Data-1980-2019'!$B$1:$B$16305&amp;'[1]NBA-Data-1980-2019'!$A$1:$A$16305,'[1]NBA-Data-1980-2019'!$H$1:$H$16305,"",0)</f>
        <v/>
      </c>
      <c r="AX118" s="2" t="str" cm="1">
        <f t="array" ref="AX118">_xlfn.XLOOKUP($A118&amp;AX$5,'[1]NBA-Data-1980-2019'!$B$1:$B$16305&amp;'[1]NBA-Data-1980-2019'!$A$1:$A$16305,'[1]NBA-Data-1980-2019'!$H$1:$H$16305,"",0)</f>
        <v/>
      </c>
      <c r="AY118" s="2" t="str" cm="1">
        <f t="array" ref="AY118">_xlfn.XLOOKUP($A118&amp;AY$5,'[1]NBA-Data-1980-2019'!$B$1:$B$16305&amp;'[1]NBA-Data-1980-2019'!$A$1:$A$16305,'[1]NBA-Data-1980-2019'!$H$1:$H$16305,"",0)</f>
        <v/>
      </c>
      <c r="AZ118" s="2" t="str" cm="1">
        <f t="array" ref="AZ118">_xlfn.XLOOKUP($A118&amp;AZ$5,'[1]NBA-Data-1980-2019'!$B$1:$B$16305&amp;'[1]NBA-Data-1980-2019'!$A$1:$A$16305,'[1]NBA-Data-1980-2019'!$H$1:$H$16305,"",0)</f>
        <v/>
      </c>
      <c r="BA118" s="2" t="str" cm="1">
        <f t="array" ref="BA118">_xlfn.XLOOKUP($A118&amp;BA$5,'[1]NBA-Data-1980-2019'!$B$1:$B$16305&amp;'[1]NBA-Data-1980-2019'!$A$1:$A$16305,'[1]NBA-Data-1980-2019'!$H$1:$H$16305,"",0)</f>
        <v/>
      </c>
      <c r="BB118" s="2" t="str" cm="1">
        <f t="array" ref="BB118">_xlfn.XLOOKUP($A118&amp;BB$5,'[1]NBA-Data-1980-2019'!$B$1:$B$16305&amp;'[1]NBA-Data-1980-2019'!$A$1:$A$16305,'[1]NBA-Data-1980-2019'!$H$1:$H$16305,"",0)</f>
        <v/>
      </c>
      <c r="BC118" s="2" t="str" cm="1">
        <f t="array" ref="BC118">_xlfn.XLOOKUP($A118&amp;BC$5,'[1]NBA-Data-1980-2019'!$B$1:$B$16305&amp;'[1]NBA-Data-1980-2019'!$A$1:$A$16305,'[1]NBA-Data-1980-2019'!$H$1:$H$16305,"",0)</f>
        <v/>
      </c>
      <c r="BD118" s="2" t="str" cm="1">
        <f t="array" ref="BD118">_xlfn.XLOOKUP($A118&amp;BD$5,'[1]NBA-Data-1980-2019'!$B$1:$B$16305&amp;'[1]NBA-Data-1980-2019'!$A$1:$A$16305,'[1]NBA-Data-1980-2019'!$H$1:$H$16305,"",0)</f>
        <v/>
      </c>
      <c r="BE118" s="2" t="str" cm="1">
        <f t="array" ref="BE118">_xlfn.XLOOKUP($A118&amp;BE$5,'[1]NBA-Data-1980-2019'!$B$1:$B$16305&amp;'[1]NBA-Data-1980-2019'!$A$1:$A$16305,'[1]NBA-Data-1980-2019'!$H$1:$H$16305,"",0)</f>
        <v/>
      </c>
      <c r="BF118" s="2" t="str" cm="1">
        <f t="array" ref="BF118">_xlfn.XLOOKUP($A118&amp;BF$5,'[1]NBA-Data-1980-2019'!$B$1:$B$16305&amp;'[1]NBA-Data-1980-2019'!$A$1:$A$16305,'[1]NBA-Data-1980-2019'!$H$1:$H$16305,"",0)</f>
        <v/>
      </c>
      <c r="BG118" s="2" t="str" cm="1">
        <f t="array" ref="BG118">_xlfn.XLOOKUP($A118&amp;BG$5,'[1]NBA-Data-1980-2019'!$B$1:$B$16305&amp;'[1]NBA-Data-1980-2019'!$A$1:$A$16305,'[1]NBA-Data-1980-2019'!$H$1:$H$16305,"",0)</f>
        <v/>
      </c>
      <c r="BH118" s="2" t="str" cm="1">
        <f t="array" ref="BH118">_xlfn.XLOOKUP($A118&amp;BH$5,'[1]NBA-Data-1980-2019'!$B$1:$B$16305&amp;'[1]NBA-Data-1980-2019'!$A$1:$A$16305,'[1]NBA-Data-1980-2019'!$H$1:$H$16305,"",0)</f>
        <v/>
      </c>
      <c r="BI118" s="2" t="str" cm="1">
        <f t="array" ref="BI118">_xlfn.XLOOKUP($A118&amp;BI$5,'[1]NBA-Data-1980-2019'!$B$1:$B$16305&amp;'[1]NBA-Data-1980-2019'!$A$1:$A$16305,'[1]NBA-Data-1980-2019'!$H$1:$H$16305,"",0)</f>
        <v/>
      </c>
      <c r="BJ118" s="2" t="str" cm="1">
        <f t="array" ref="BJ118">_xlfn.XLOOKUP($A118&amp;BJ$5,'[1]NBA-Data-1980-2019'!$B$1:$B$16305&amp;'[1]NBA-Data-1980-2019'!$A$1:$A$16305,'[1]NBA-Data-1980-2019'!$H$1:$H$16305,"",0)</f>
        <v/>
      </c>
      <c r="BK118" s="2" t="str" cm="1">
        <f t="array" ref="BK118">_xlfn.XLOOKUP($A118&amp;BK$5,'[1]NBA-Data-1980-2019'!$B$1:$B$16305&amp;'[1]NBA-Data-1980-2019'!$A$1:$A$16305,'[1]NBA-Data-1980-2019'!$H$1:$H$16305,"",0)</f>
        <v/>
      </c>
      <c r="BL118" s="2" t="str" cm="1">
        <f t="array" ref="BL118">_xlfn.XLOOKUP($A118&amp;BL$5,'[1]NBA-Data-1980-2019'!$B$1:$B$16305&amp;'[1]NBA-Data-1980-2019'!$A$1:$A$16305,'[1]NBA-Data-1980-2019'!$H$1:$H$16305,"",0)</f>
        <v/>
      </c>
      <c r="BM118" s="2" t="str" cm="1">
        <f t="array" ref="BM118">_xlfn.XLOOKUP($A118&amp;BM$5,'[1]NBA-Data-1980-2019'!$B$1:$B$16305&amp;'[1]NBA-Data-1980-2019'!$A$1:$A$16305,'[1]NBA-Data-1980-2019'!$H$1:$H$16305,"",0)</f>
        <v/>
      </c>
      <c r="BN118" s="2" t="str" cm="1">
        <f t="array" ref="BN118">_xlfn.XLOOKUP($A118&amp;BN$5,'[1]NBA-Data-1980-2019'!$B$1:$B$16305&amp;'[1]NBA-Data-1980-2019'!$A$1:$A$16305,'[1]NBA-Data-1980-2019'!$F$1:$F$16305,"",0)</f>
        <v/>
      </c>
      <c r="BO118" s="2" t="str" cm="1">
        <f t="array" ref="BO118">_xlfn.XLOOKUP($A118&amp;BO$5,'[1]NBA-Data-1980-2019'!$B$1:$B$16305&amp;'[1]NBA-Data-1980-2019'!$A$1:$A$16305,'[1]NBA-Data-1980-2019'!$F$1:$F$16305,"",0)</f>
        <v/>
      </c>
      <c r="BP118" s="2" t="str" cm="1">
        <f t="array" ref="BP118">_xlfn.XLOOKUP($A118&amp;BP$5,'[1]NBA-Data-1980-2019'!$B$1:$B$16305&amp;'[1]NBA-Data-1980-2019'!$A$1:$A$16305,'[1]NBA-Data-1980-2019'!$F$1:$F$16305,"",0)</f>
        <v/>
      </c>
      <c r="BQ118" s="2" t="str" cm="1">
        <f t="array" ref="BQ118">_xlfn.XLOOKUP($A118&amp;BQ$5,'[1]NBA-Data-1980-2019'!$B$1:$B$16305&amp;'[1]NBA-Data-1980-2019'!$A$1:$A$16305,'[1]NBA-Data-1980-2019'!$F$1:$F$16305,"",0)</f>
        <v/>
      </c>
      <c r="BR118" s="2" t="str" cm="1">
        <f t="array" ref="BR118">_xlfn.XLOOKUP($A118&amp;BR$5,'[1]NBA-Data-1980-2019'!$B$1:$B$16305&amp;'[1]NBA-Data-1980-2019'!$A$1:$A$16305,'[1]NBA-Data-1980-2019'!$F$1:$F$16305,"",0)</f>
        <v/>
      </c>
      <c r="BS118" s="2" t="str" cm="1">
        <f t="array" ref="BS118">_xlfn.XLOOKUP($A118&amp;BS$5,'[1]NBA-Data-1980-2019'!$B$1:$B$16305&amp;'[1]NBA-Data-1980-2019'!$A$1:$A$16305,'[1]NBA-Data-1980-2019'!$F$1:$F$16305,"",0)</f>
        <v/>
      </c>
      <c r="BT118" s="2" t="str" cm="1">
        <f t="array" ref="BT118">_xlfn.XLOOKUP($A118&amp;BT$5,'[1]NBA-Data-1980-2019'!$B$1:$B$16305&amp;'[1]NBA-Data-1980-2019'!$A$1:$A$16305,'[1]NBA-Data-1980-2019'!$F$1:$F$16305,"",0)</f>
        <v/>
      </c>
      <c r="BU118" s="2" t="str" cm="1">
        <f t="array" ref="BU118">_xlfn.XLOOKUP($A118&amp;BU$5,'[1]NBA-Data-1980-2019'!$B$1:$B$16305&amp;'[1]NBA-Data-1980-2019'!$A$1:$A$16305,'[1]NBA-Data-1980-2019'!$F$1:$F$16305,"",0)</f>
        <v/>
      </c>
      <c r="BV118" s="2" t="str" cm="1">
        <f t="array" ref="BV118">_xlfn.XLOOKUP($A118&amp;BV$5,'[1]NBA-Data-1980-2019'!$B$1:$B$16305&amp;'[1]NBA-Data-1980-2019'!$A$1:$A$16305,'[1]NBA-Data-1980-2019'!$F$1:$F$16305,"",0)</f>
        <v/>
      </c>
      <c r="BW118" s="2" t="str" cm="1">
        <f t="array" ref="BW118">_xlfn.XLOOKUP($A118&amp;BW$5,'[1]NBA-Data-1980-2019'!$B$1:$B$16305&amp;'[1]NBA-Data-1980-2019'!$A$1:$A$16305,'[1]NBA-Data-1980-2019'!$F$1:$F$16305,"",0)</f>
        <v/>
      </c>
      <c r="BX118" s="2" t="str" cm="1">
        <f t="array" ref="BX118">_xlfn.XLOOKUP($A118&amp;BX$5,'[1]NBA-Data-1980-2019'!$B$1:$B$16305&amp;'[1]NBA-Data-1980-2019'!$A$1:$A$16305,'[1]NBA-Data-1980-2019'!$F$1:$F$16305,"",0)</f>
        <v/>
      </c>
      <c r="BY118" s="2" t="str" cm="1">
        <f t="array" ref="BY118">_xlfn.XLOOKUP($A118&amp;BY$5,'[1]NBA-Data-1980-2019'!$B$1:$B$16305&amp;'[1]NBA-Data-1980-2019'!$A$1:$A$16305,'[1]NBA-Data-1980-2019'!$F$1:$F$16305,"",0)</f>
        <v/>
      </c>
      <c r="BZ118" s="2" t="str" cm="1">
        <f t="array" ref="BZ118">_xlfn.XLOOKUP($A118&amp;BZ$5,'[1]NBA-Data-1980-2019'!$B$1:$B$16305&amp;'[1]NBA-Data-1980-2019'!$A$1:$A$16305,'[1]NBA-Data-1980-2019'!$F$1:$F$16305,"",0)</f>
        <v/>
      </c>
      <c r="CA118" s="2" t="str" cm="1">
        <f t="array" ref="CA118">_xlfn.XLOOKUP($A118&amp;CA$5,'[1]NBA-Data-1980-2019'!$B$1:$B$16305&amp;'[1]NBA-Data-1980-2019'!$A$1:$A$16305,'[1]NBA-Data-1980-2019'!$F$1:$F$16305,"",0)</f>
        <v/>
      </c>
      <c r="CB118" s="2" t="str" cm="1">
        <f t="array" ref="CB118">_xlfn.XLOOKUP($A118&amp;CB$5,'[1]NBA-Data-1980-2019'!$B$1:$B$16305&amp;'[1]NBA-Data-1980-2019'!$A$1:$A$16305,'[1]NBA-Data-1980-2019'!$F$1:$F$16305,"",0)</f>
        <v/>
      </c>
      <c r="CC118" s="2" t="str" cm="1">
        <f t="array" ref="CC118">_xlfn.XLOOKUP($A118&amp;CC$5,'[1]NBA-Data-1980-2019'!$B$1:$B$16305&amp;'[1]NBA-Data-1980-2019'!$A$1:$A$16305,'[1]NBA-Data-1980-2019'!$F$1:$F$16305,"",0)</f>
        <v/>
      </c>
      <c r="CD118" s="2" t="str" cm="1">
        <f t="array" ref="CD118">_xlfn.XLOOKUP($A118&amp;CD$5,'[1]NBA-Data-1980-2019'!$B$1:$B$16305&amp;'[1]NBA-Data-1980-2019'!$A$1:$A$16305,'[1]NBA-Data-1980-2019'!$F$1:$F$16305,"",0)</f>
        <v/>
      </c>
      <c r="CE118" s="2" t="str" cm="1">
        <f t="array" ref="CE118">_xlfn.XLOOKUP($A118&amp;CE$5,'[1]NBA-Data-1980-2019'!$B$1:$B$16305&amp;'[1]NBA-Data-1980-2019'!$A$1:$A$16305,'[1]NBA-Data-1980-2019'!$F$1:$F$16305,"",0)</f>
        <v/>
      </c>
      <c r="CF118" s="2" t="str" cm="1">
        <f t="array" ref="CF118">_xlfn.XLOOKUP($A118&amp;CF$5,'[1]NBA-Data-1980-2019'!$B$1:$B$16305&amp;'[1]NBA-Data-1980-2019'!$A$1:$A$16305,'[1]NBA-Data-1980-2019'!$F$1:$F$16305,"",0)</f>
        <v/>
      </c>
      <c r="CG118" s="2" t="str" cm="1">
        <f t="array" ref="CG118">_xlfn.XLOOKUP($A118&amp;CG$5,'[1]NBA-Data-1980-2019'!$B$1:$B$16305&amp;'[1]NBA-Data-1980-2019'!$A$1:$A$16305,'[1]NBA-Data-1980-2019'!$F$1:$F$16305,"",0)</f>
        <v/>
      </c>
      <c r="CH118" s="2" t="str" cm="1">
        <f t="array" ref="CH118">_xlfn.XLOOKUP($A118&amp;CH$5,'[1]NBA-Data-1980-2019'!$B$1:$B$16305&amp;'[1]NBA-Data-1980-2019'!$A$1:$A$16305,'[1]NBA-Data-1980-2019'!$F$1:$F$16305,"",0)</f>
        <v/>
      </c>
      <c r="CI118" s="2" t="str" cm="1">
        <f t="array" ref="CI118">_xlfn.XLOOKUP($A118&amp;CI$5,'[1]NBA-Data-1980-2019'!$B$1:$B$16305&amp;'[1]NBA-Data-1980-2019'!$A$1:$A$16305,'[1]NBA-Data-1980-2019'!$F$1:$F$16305,"",0)</f>
        <v/>
      </c>
      <c r="CJ118" s="2" t="str" cm="1">
        <f t="array" ref="CJ118">_xlfn.XLOOKUP($A118&amp;CJ$5,'[1]NBA-Data-1980-2019'!$B$1:$B$16305&amp;'[1]NBA-Data-1980-2019'!$A$1:$A$16305,'[1]NBA-Data-1980-2019'!$F$1:$F$16305,"",0)</f>
        <v/>
      </c>
      <c r="CK118" s="2" t="str" cm="1">
        <f t="array" ref="CK118">_xlfn.XLOOKUP($A118&amp;CK$5,'[1]NBA-Data-1980-2019'!$B$1:$B$16305&amp;'[1]NBA-Data-1980-2019'!$A$1:$A$16305,'[1]NBA-Data-1980-2019'!$F$1:$F$16305,"",0)</f>
        <v/>
      </c>
      <c r="CL118" s="2" t="str" cm="1">
        <f t="array" ref="CL118">_xlfn.XLOOKUP($A118&amp;CL$5,'[1]NBA-Data-1980-2019'!$B$1:$B$16305&amp;'[1]NBA-Data-1980-2019'!$A$1:$A$16305,'[1]NBA-Data-1980-2019'!$F$1:$F$16305,"",0)</f>
        <v/>
      </c>
      <c r="CM118" s="2" t="str" cm="1">
        <f t="array" ref="CM118">_xlfn.XLOOKUP($A118&amp;CM$5,'[1]NBA-Data-1980-2019'!$B$1:$B$16305&amp;'[1]NBA-Data-1980-2019'!$A$1:$A$16305,'[1]NBA-Data-1980-2019'!$F$1:$F$16305,"",0)</f>
        <v/>
      </c>
      <c r="CN118" s="2" t="str" cm="1">
        <f t="array" ref="CN118">_xlfn.XLOOKUP($A118&amp;CN$5,'[1]NBA-Data-1980-2019'!$B$1:$B$16305&amp;'[1]NBA-Data-1980-2019'!$A$1:$A$16305,'[1]NBA-Data-1980-2019'!$F$1:$F$16305,"",0)</f>
        <v/>
      </c>
      <c r="CO118" s="2" t="str" cm="1">
        <f t="array" ref="CO118">_xlfn.XLOOKUP($A118&amp;CO$5,'[1]NBA-Data-1980-2019'!$B$1:$B$16305&amp;'[1]NBA-Data-1980-2019'!$A$1:$A$16305,'[1]NBA-Data-1980-2019'!$F$1:$F$16305,"",0)</f>
        <v/>
      </c>
      <c r="CP118" s="2" t="str" cm="1">
        <f t="array" ref="CP118">_xlfn.XLOOKUP($A118&amp;CP$5,'[1]NBA-Data-1980-2019'!$B$1:$B$16305&amp;'[1]NBA-Data-1980-2019'!$A$1:$A$16305,'[1]NBA-Data-1980-2019'!$F$1:$F$16305,"",0)</f>
        <v/>
      </c>
      <c r="CQ118" s="2" t="str" cm="1">
        <f t="array" ref="CQ118">_xlfn.XLOOKUP($A118&amp;CQ$5,'[1]NBA-Data-1980-2019'!$B$1:$B$16305&amp;'[1]NBA-Data-1980-2019'!$A$1:$A$16305,'[1]NBA-Data-1980-2019'!$F$1:$F$16305,"",0)</f>
        <v/>
      </c>
      <c r="CR118" s="2" t="str" cm="1">
        <f t="array" ref="CR118">_xlfn.XLOOKUP($A118&amp;CR$5,'[1]NBA-Data-1980-2019'!$B$1:$B$16305&amp;'[1]NBA-Data-1980-2019'!$A$1:$A$16305,'[1]NBA-Data-1980-2019'!$F$1:$F$16305,"",0)</f>
        <v/>
      </c>
      <c r="CS118" s="2" t="str" cm="1">
        <f t="array" ref="CS118">_xlfn.XLOOKUP($A118&amp;CS$5,'[1]NBA-Data-1980-2019'!$B$1:$B$16305&amp;'[1]NBA-Data-1980-2019'!$A$1:$A$16305,'[1]NBA-Data-1980-2019'!$F$1:$F$16305,"",0)</f>
        <v/>
      </c>
      <c r="CU118" s="2" t="str">
        <f>_xlfn.XLOOKUP($A118,TEAMS!$G$1:$G$839,TEAMS!$H$1:$H$839,"",0)</f>
        <v>SG</v>
      </c>
      <c r="CV118" s="2" t="str">
        <f>_xlfn.XLOOKUP($CU118,DASHBOARD!$B$22:$B$27,DASHBOARD!$C$22:$C$27,"",0)</f>
        <v>GUARD</v>
      </c>
      <c r="CY118" s="63">
        <f>SUMIFS('[1]NBA-Data-1980-2019'!$G$1:$G$16305,'[1]NBA-Data-1980-2019'!$B$1:$B$16305,$A118,'[1]NBA-Data-1980-2019'!$A$1:$A$16305,CY$9)</f>
        <v>0</v>
      </c>
      <c r="CZ118" s="63">
        <f>SUMIFS('[1]NBA-Data-1980-2019'!$G$1:$G$16305,'[1]NBA-Data-1980-2019'!$B$1:$B$16305,$A118,'[1]NBA-Data-1980-2019'!$A$1:$A$16305,CZ$9)</f>
        <v>0</v>
      </c>
      <c r="DA118" s="63">
        <f>SUMIFS('[1]NBA-Data-1980-2019'!$G$1:$G$16305,'[1]NBA-Data-1980-2019'!$B$1:$B$16305,$A118,'[1]NBA-Data-1980-2019'!$A$1:$A$16305,DA$9)</f>
        <v>0</v>
      </c>
      <c r="DB118" s="63">
        <f>SUMIFS('[1]NBA-Data-1980-2019'!$G$1:$G$16305,'[1]NBA-Data-1980-2019'!$B$1:$B$16305,$A118,'[1]NBA-Data-1980-2019'!$A$1:$A$16305,DB$9)</f>
        <v>0</v>
      </c>
      <c r="DC118" s="63">
        <f>SUMIFS('[1]NBA-Data-1980-2019'!$G$1:$G$16305,'[1]NBA-Data-1980-2019'!$B$1:$B$16305,$A118,'[1]NBA-Data-1980-2019'!$A$1:$A$16305,DC$9)</f>
        <v>0</v>
      </c>
      <c r="DD118" s="63">
        <f>SUMIFS('[1]NBA-Data-1980-2019'!$G$1:$G$16305,'[1]NBA-Data-1980-2019'!$B$1:$B$16305,$A118,'[1]NBA-Data-1980-2019'!$A$1:$A$16305,DD$9)</f>
        <v>0</v>
      </c>
      <c r="DE118" s="63">
        <f>SUMIFS('[1]NBA-Data-1980-2019'!$G$1:$G$16305,'[1]NBA-Data-1980-2019'!$B$1:$B$16305,$A118,'[1]NBA-Data-1980-2019'!$A$1:$A$16305,DE$9)</f>
        <v>0</v>
      </c>
      <c r="DF118" s="63">
        <f>SUMIFS('[1]NBA-Data-1980-2019'!$G$1:$G$16305,'[1]NBA-Data-1980-2019'!$B$1:$B$16305,$A118,'[1]NBA-Data-1980-2019'!$A$1:$A$16305,DF$9)</f>
        <v>0</v>
      </c>
      <c r="DG118" s="63">
        <f>SUMIFS('[1]NBA-Data-1980-2019'!$G$1:$G$16305,'[1]NBA-Data-1980-2019'!$B$1:$B$16305,$A118,'[1]NBA-Data-1980-2019'!$A$1:$A$16305,DG$9)</f>
        <v>0</v>
      </c>
      <c r="DH118" s="63">
        <f>SUMIFS('[1]NBA-Data-1980-2019'!$G$1:$G$16305,'[1]NBA-Data-1980-2019'!$B$1:$B$16305,$A118,'[1]NBA-Data-1980-2019'!$A$1:$A$16305,DH$9)</f>
        <v>0</v>
      </c>
      <c r="DI118" s="63">
        <f>SUMIFS('[1]NBA-Data-1980-2019'!$G$1:$G$16305,'[1]NBA-Data-1980-2019'!$B$1:$B$16305,$A118,'[1]NBA-Data-1980-2019'!$A$1:$A$16305,DI$9)</f>
        <v>0</v>
      </c>
      <c r="DJ118" s="63">
        <f>SUMIFS('[1]NBA-Data-1980-2019'!$G$1:$G$16305,'[1]NBA-Data-1980-2019'!$B$1:$B$16305,$A118,'[1]NBA-Data-1980-2019'!$A$1:$A$16305,DJ$9)</f>
        <v>0</v>
      </c>
      <c r="DK118" s="63">
        <f>SUMIFS('[1]NBA-Data-1980-2019'!$G$1:$G$16305,'[1]NBA-Data-1980-2019'!$B$1:$B$16305,$A118,'[1]NBA-Data-1980-2019'!$A$1:$A$16305,DK$9)</f>
        <v>0</v>
      </c>
      <c r="DL118" s="63">
        <f>SUMIFS('[1]NBA-Data-1980-2019'!$G$1:$G$16305,'[1]NBA-Data-1980-2019'!$B$1:$B$16305,$A118,'[1]NBA-Data-1980-2019'!$A$1:$A$16305,DL$9)</f>
        <v>0</v>
      </c>
      <c r="DM118" s="63">
        <f>SUMIFS('[1]NBA-Data-1980-2019'!$G$1:$G$16305,'[1]NBA-Data-1980-2019'!$B$1:$B$16305,$A118,'[1]NBA-Data-1980-2019'!$A$1:$A$16305,DM$9)</f>
        <v>0</v>
      </c>
      <c r="DN118" s="63">
        <f>SUMIFS('[1]NBA-Data-1980-2019'!$G$1:$G$16305,'[1]NBA-Data-1980-2019'!$B$1:$B$16305,$A118,'[1]NBA-Data-1980-2019'!$A$1:$A$16305,DN$9)</f>
        <v>0</v>
      </c>
      <c r="DO118" s="63">
        <f>SUMIFS('[1]NBA-Data-1980-2019'!$G$1:$G$16305,'[1]NBA-Data-1980-2019'!$B$1:$B$16305,$A118,'[1]NBA-Data-1980-2019'!$A$1:$A$16305,DO$9)</f>
        <v>0</v>
      </c>
      <c r="DP118" s="63">
        <f>SUMIFS('[1]NBA-Data-1980-2019'!$G$1:$G$16305,'[1]NBA-Data-1980-2019'!$B$1:$B$16305,$A118,'[1]NBA-Data-1980-2019'!$A$1:$A$16305,DP$9)</f>
        <v>0</v>
      </c>
      <c r="DQ118" s="63">
        <f>SUMIFS('[1]NBA-Data-1980-2019'!$G$1:$G$16305,'[1]NBA-Data-1980-2019'!$B$1:$B$16305,$A118,'[1]NBA-Data-1980-2019'!$A$1:$A$16305,DQ$9)</f>
        <v>0</v>
      </c>
      <c r="DR118" s="63">
        <f>SUMIFS('[1]NBA-Data-1980-2019'!$G$1:$G$16305,'[1]NBA-Data-1980-2019'!$B$1:$B$16305,$A118,'[1]NBA-Data-1980-2019'!$A$1:$A$16305,DR$9)</f>
        <v>0</v>
      </c>
      <c r="DS118" s="63">
        <f>SUMIFS('[1]NBA-Data-1980-2019'!$G$1:$G$16305,'[1]NBA-Data-1980-2019'!$B$1:$B$16305,$A118,'[1]NBA-Data-1980-2019'!$A$1:$A$16305,DS$9)</f>
        <v>0</v>
      </c>
      <c r="DT118" s="63">
        <f>SUMIFS('[1]NBA-Data-1980-2019'!$G$1:$G$16305,'[1]NBA-Data-1980-2019'!$B$1:$B$16305,$A118,'[1]NBA-Data-1980-2019'!$A$1:$A$16305,DT$9)</f>
        <v>0</v>
      </c>
      <c r="DU118" s="63">
        <f>SUMIFS('[1]NBA-Data-1980-2019'!$G$1:$G$16305,'[1]NBA-Data-1980-2019'!$B$1:$B$16305,$A118,'[1]NBA-Data-1980-2019'!$A$1:$A$16305,DU$9)</f>
        <v>0</v>
      </c>
      <c r="DV118" s="63">
        <f>SUMIFS('[1]NBA-Data-1980-2019'!$G$1:$G$16305,'[1]NBA-Data-1980-2019'!$B$1:$B$16305,$A118,'[1]NBA-Data-1980-2019'!$A$1:$A$16305,DV$9)</f>
        <v>0</v>
      </c>
      <c r="DW118" s="63">
        <f>SUMIFS('[1]NBA-Data-1980-2019'!$G$1:$G$16305,'[1]NBA-Data-1980-2019'!$B$1:$B$16305,$A118,'[1]NBA-Data-1980-2019'!$A$1:$A$16305,DW$9)</f>
        <v>0</v>
      </c>
      <c r="DX118" s="63">
        <f>SUMIFS('[1]NBA-Data-1980-2019'!$G$1:$G$16305,'[1]NBA-Data-1980-2019'!$B$1:$B$16305,$A118,'[1]NBA-Data-1980-2019'!$A$1:$A$16305,DX$9)</f>
        <v>0</v>
      </c>
      <c r="DY118" s="63">
        <f>SUMIFS('[1]NBA-Data-1980-2019'!$G$1:$G$16305,'[1]NBA-Data-1980-2019'!$B$1:$B$16305,$A118,'[1]NBA-Data-1980-2019'!$A$1:$A$16305,DY$9)</f>
        <v>0</v>
      </c>
      <c r="DZ118" s="63">
        <f>SUMIFS('[1]NBA-Data-1980-2019'!$G$1:$G$16305,'[1]NBA-Data-1980-2019'!$B$1:$B$16305,$A118,'[1]NBA-Data-1980-2019'!$A$1:$A$16305,DZ$9)</f>
        <v>0</v>
      </c>
      <c r="EA118" s="63">
        <f>SUMIFS('[1]NBA-Data-1980-2019'!$G$1:$G$16305,'[1]NBA-Data-1980-2019'!$B$1:$B$16305,$A118,'[1]NBA-Data-1980-2019'!$A$1:$A$16305,EA$9)</f>
        <v>0</v>
      </c>
      <c r="EB118" s="63">
        <f>SUMIFS('[1]NBA-Data-1980-2019'!$G$1:$G$16305,'[1]NBA-Data-1980-2019'!$B$1:$B$16305,$A118,'[1]NBA-Data-1980-2019'!$A$1:$A$16305,EB$9)</f>
        <v>0</v>
      </c>
      <c r="EC118" s="63">
        <f>SUMIFS('[1]NBA-Data-1980-2019'!$G$1:$G$16305,'[1]NBA-Data-1980-2019'!$B$1:$B$16305,$A118,'[1]NBA-Data-1980-2019'!$A$1:$A$16305,EC$9)</f>
        <v>0</v>
      </c>
      <c r="ED118" s="63">
        <f>SUMIFS('[1]NBA-Data-1980-2019'!$G$1:$G$16305,'[1]NBA-Data-1980-2019'!$B$1:$B$16305,$A118,'[1]NBA-Data-1980-2019'!$A$1:$A$16305,ED$9)</f>
        <v>0</v>
      </c>
      <c r="EH118" s="2" t="s">
        <v>1486</v>
      </c>
    </row>
    <row r="119" spans="1:165" x14ac:dyDescent="0.2">
      <c r="A119" s="2" t="s">
        <v>743</v>
      </c>
      <c r="B119" s="2" t="str" cm="1">
        <f t="array" ref="B119">_xlfn.XLOOKUP($A119&amp;B$5,'[1]NBA-Data-1980-2019'!$B$1:$B$16305&amp;'[1]NBA-Data-1980-2019'!$A$1:$A$16305,'[1]NBA-Data-1980-2019'!$D$1:$D$16305,"",0)</f>
        <v/>
      </c>
      <c r="C119" s="2" t="str" cm="1">
        <f t="array" ref="C119">_xlfn.XLOOKUP($A119&amp;C$5,'[1]NBA-Data-1980-2019'!$B$1:$B$16305&amp;'[1]NBA-Data-1980-2019'!$A$1:$A$16305,'[1]NBA-Data-1980-2019'!$D$1:$D$16305,"",0)</f>
        <v/>
      </c>
      <c r="D119" s="2" t="str" cm="1">
        <f t="array" ref="D119">_xlfn.XLOOKUP($A119&amp;D$5,'[1]NBA-Data-1980-2019'!$B$1:$B$16305&amp;'[1]NBA-Data-1980-2019'!$A$1:$A$16305,'[1]NBA-Data-1980-2019'!$D$1:$D$16305,"",0)</f>
        <v/>
      </c>
      <c r="E119" s="2" t="str" cm="1">
        <f t="array" ref="E119">_xlfn.XLOOKUP($A119&amp;E$5,'[1]NBA-Data-1980-2019'!$B$1:$B$16305&amp;'[1]NBA-Data-1980-2019'!$A$1:$A$16305,'[1]NBA-Data-1980-2019'!$D$1:$D$16305,"",0)</f>
        <v/>
      </c>
      <c r="F119" s="2" t="str" cm="1">
        <f t="array" ref="F119">_xlfn.XLOOKUP($A119&amp;F$5,'[1]NBA-Data-1980-2019'!$B$1:$B$16305&amp;'[1]NBA-Data-1980-2019'!$A$1:$A$16305,'[1]NBA-Data-1980-2019'!$D$1:$D$16305,"",0)</f>
        <v/>
      </c>
      <c r="G119" s="2" t="str" cm="1">
        <f t="array" ref="G119">_xlfn.XLOOKUP($A119&amp;G$5,'[1]NBA-Data-1980-2019'!$B$1:$B$16305&amp;'[1]NBA-Data-1980-2019'!$A$1:$A$16305,'[1]NBA-Data-1980-2019'!$D$1:$D$16305,"",0)</f>
        <v/>
      </c>
      <c r="H119" s="2" t="str" cm="1">
        <f t="array" ref="H119">_xlfn.XLOOKUP($A119&amp;H$5,'[1]NBA-Data-1980-2019'!$B$1:$B$16305&amp;'[1]NBA-Data-1980-2019'!$A$1:$A$16305,'[1]NBA-Data-1980-2019'!$D$1:$D$16305,"",0)</f>
        <v/>
      </c>
      <c r="I119" s="2" t="str" cm="1">
        <f t="array" ref="I119">_xlfn.XLOOKUP($A119&amp;I$5,'[1]NBA-Data-1980-2019'!$B$1:$B$16305&amp;'[1]NBA-Data-1980-2019'!$A$1:$A$16305,'[1]NBA-Data-1980-2019'!$D$1:$D$16305,"",0)</f>
        <v/>
      </c>
      <c r="J119" s="2" t="str" cm="1">
        <f t="array" ref="J119">_xlfn.XLOOKUP($A119&amp;J$5,'[1]NBA-Data-1980-2019'!$B$1:$B$16305&amp;'[1]NBA-Data-1980-2019'!$A$1:$A$16305,'[1]NBA-Data-1980-2019'!$D$1:$D$16305,"",0)</f>
        <v/>
      </c>
      <c r="K119" s="2" t="str" cm="1">
        <f t="array" ref="K119">_xlfn.XLOOKUP($A119&amp;K$5,'[1]NBA-Data-1980-2019'!$B$1:$B$16305&amp;'[1]NBA-Data-1980-2019'!$A$1:$A$16305,'[1]NBA-Data-1980-2019'!$D$1:$D$16305,"",0)</f>
        <v/>
      </c>
      <c r="L119" s="2" t="str" cm="1">
        <f t="array" ref="L119">_xlfn.XLOOKUP($A119&amp;L$5,'[1]NBA-Data-1980-2019'!$B$1:$B$16305&amp;'[1]NBA-Data-1980-2019'!$A$1:$A$16305,'[1]NBA-Data-1980-2019'!$D$1:$D$16305,"",0)</f>
        <v/>
      </c>
      <c r="M119" s="2" t="str" cm="1">
        <f t="array" ref="M119">_xlfn.XLOOKUP($A119&amp;M$5,'[1]NBA-Data-1980-2019'!$B$1:$B$16305&amp;'[1]NBA-Data-1980-2019'!$A$1:$A$16305,'[1]NBA-Data-1980-2019'!$D$1:$D$16305,"",0)</f>
        <v/>
      </c>
      <c r="N119" s="2" t="str" cm="1">
        <f t="array" ref="N119">_xlfn.XLOOKUP($A119&amp;N$5,'[1]NBA-Data-1980-2019'!$B$1:$B$16305&amp;'[1]NBA-Data-1980-2019'!$A$1:$A$16305,'[1]NBA-Data-1980-2019'!$D$1:$D$16305,"",0)</f>
        <v/>
      </c>
      <c r="O119" s="2" t="str" cm="1">
        <f t="array" ref="O119">_xlfn.XLOOKUP($A119&amp;O$5,'[1]NBA-Data-1980-2019'!$B$1:$B$16305&amp;'[1]NBA-Data-1980-2019'!$A$1:$A$16305,'[1]NBA-Data-1980-2019'!$D$1:$D$16305,"",0)</f>
        <v/>
      </c>
      <c r="P119" s="2" t="str" cm="1">
        <f t="array" ref="P119">_xlfn.XLOOKUP($A119&amp;P$5,'[1]NBA-Data-1980-2019'!$B$1:$B$16305&amp;'[1]NBA-Data-1980-2019'!$A$1:$A$16305,'[1]NBA-Data-1980-2019'!$D$1:$D$16305,"",0)</f>
        <v/>
      </c>
      <c r="Q119" s="2" t="str" cm="1">
        <f t="array" ref="Q119">_xlfn.XLOOKUP($A119&amp;Q$5,'[1]NBA-Data-1980-2019'!$B$1:$B$16305&amp;'[1]NBA-Data-1980-2019'!$A$1:$A$16305,'[1]NBA-Data-1980-2019'!$D$1:$D$16305,"",0)</f>
        <v/>
      </c>
      <c r="R119" s="2" t="str" cm="1">
        <f t="array" ref="R119">_xlfn.XLOOKUP($A119&amp;R$5,'[1]NBA-Data-1980-2019'!$B$1:$B$16305&amp;'[1]NBA-Data-1980-2019'!$A$1:$A$16305,'[1]NBA-Data-1980-2019'!$D$1:$D$16305,"",0)</f>
        <v/>
      </c>
      <c r="S119" s="2" t="str" cm="1">
        <f t="array" ref="S119">_xlfn.XLOOKUP($A119&amp;S$5,'[1]NBA-Data-1980-2019'!$B$1:$B$16305&amp;'[1]NBA-Data-1980-2019'!$A$1:$A$16305,'[1]NBA-Data-1980-2019'!$D$1:$D$16305,"",0)</f>
        <v/>
      </c>
      <c r="T119" s="2" t="str" cm="1">
        <f t="array" ref="T119">_xlfn.XLOOKUP($A119&amp;T$5,'[1]NBA-Data-1980-2019'!$B$1:$B$16305&amp;'[1]NBA-Data-1980-2019'!$A$1:$A$16305,'[1]NBA-Data-1980-2019'!$D$1:$D$16305,"",0)</f>
        <v/>
      </c>
      <c r="U119" s="2" t="str" cm="1">
        <f t="array" ref="U119">_xlfn.XLOOKUP($A119&amp;U$5,'[1]NBA-Data-1980-2019'!$B$1:$B$16305&amp;'[1]NBA-Data-1980-2019'!$A$1:$A$16305,'[1]NBA-Data-1980-2019'!$D$1:$D$16305,"",0)</f>
        <v/>
      </c>
      <c r="V119" s="2" t="str" cm="1">
        <f t="array" ref="V119">_xlfn.XLOOKUP($A119&amp;V$5,'[1]NBA-Data-1980-2019'!$B$1:$B$16305&amp;'[1]NBA-Data-1980-2019'!$A$1:$A$16305,'[1]NBA-Data-1980-2019'!$D$1:$D$16305,"",0)</f>
        <v/>
      </c>
      <c r="W119" s="2" t="str" cm="1">
        <f t="array" ref="W119">_xlfn.XLOOKUP($A119&amp;W$5,'[1]NBA-Data-1980-2019'!$B$1:$B$16305&amp;'[1]NBA-Data-1980-2019'!$A$1:$A$16305,'[1]NBA-Data-1980-2019'!$D$1:$D$16305,"",0)</f>
        <v>POR</v>
      </c>
      <c r="X119" s="2" t="str" cm="1">
        <f t="array" ref="X119">_xlfn.XLOOKUP($A119&amp;X$5,'[1]NBA-Data-1980-2019'!$B$1:$B$16305&amp;'[1]NBA-Data-1980-2019'!$A$1:$A$16305,'[1]NBA-Data-1980-2019'!$D$1:$D$16305,"",0)</f>
        <v/>
      </c>
      <c r="Y119" s="2" t="str" cm="1">
        <f t="array" ref="Y119">_xlfn.XLOOKUP($A119&amp;Y$5,'[1]NBA-Data-1980-2019'!$B$1:$B$16305&amp;'[1]NBA-Data-1980-2019'!$A$1:$A$16305,'[1]NBA-Data-1980-2019'!$D$1:$D$16305,"",0)</f>
        <v>PHI</v>
      </c>
      <c r="Z119" s="2" t="str" cm="1">
        <f t="array" ref="Z119">_xlfn.XLOOKUP($A119&amp;Z$5,'[1]NBA-Data-1980-2019'!$B$1:$B$16305&amp;'[1]NBA-Data-1980-2019'!$A$1:$A$16305,'[1]NBA-Data-1980-2019'!$D$1:$D$16305,"",0)</f>
        <v>TOT</v>
      </c>
      <c r="AA119" s="2" t="str" cm="1">
        <f t="array" ref="AA119">_xlfn.XLOOKUP($A119&amp;AA$5,'[1]NBA-Data-1980-2019'!$B$1:$B$16305&amp;'[1]NBA-Data-1980-2019'!$A$1:$A$16305,'[1]NBA-Data-1980-2019'!$D$1:$D$16305,"",0)</f>
        <v>MEM</v>
      </c>
      <c r="AB119" s="2" t="str" cm="1">
        <f t="array" ref="AB119">_xlfn.XLOOKUP($A119&amp;AB$5,'[1]NBA-Data-1980-2019'!$B$1:$B$16305&amp;'[1]NBA-Data-1980-2019'!$A$1:$A$16305,'[1]NBA-Data-1980-2019'!$D$1:$D$16305,"",0)</f>
        <v/>
      </c>
      <c r="AC119" s="2" t="str" cm="1">
        <f t="array" ref="AC119">_xlfn.XLOOKUP($A119&amp;AC$5,'[1]NBA-Data-1980-2019'!$B$1:$B$16305&amp;'[1]NBA-Data-1980-2019'!$A$1:$A$16305,'[1]NBA-Data-1980-2019'!$D$1:$D$16305,"",0)</f>
        <v/>
      </c>
      <c r="AD119" s="2" t="str" cm="1">
        <f t="array" ref="AD119">_xlfn.XLOOKUP($A119&amp;AD$5,'[1]NBA-Data-1980-2019'!$B$1:$B$16305&amp;'[1]NBA-Data-1980-2019'!$A$1:$A$16305,'[1]NBA-Data-1980-2019'!$D$1:$D$16305,"",0)</f>
        <v/>
      </c>
      <c r="AE119" s="2" t="str" cm="1">
        <f t="array" ref="AE119">_xlfn.XLOOKUP($A119&amp;AE$5,'[1]NBA-Data-1980-2019'!$B$1:$B$16305&amp;'[1]NBA-Data-1980-2019'!$A$1:$A$16305,'[1]NBA-Data-1980-2019'!$D$1:$D$16305,"",0)</f>
        <v/>
      </c>
      <c r="AF119" s="2" t="str" cm="1">
        <f t="array" ref="AF119">_xlfn.XLOOKUP($A119&amp;AF$5,'[1]NBA-Data-1980-2019'!$B$1:$B$16305&amp;'[1]NBA-Data-1980-2019'!$A$1:$A$16305,'[1]NBA-Data-1980-2019'!$D$1:$D$16305,"",0)</f>
        <v/>
      </c>
      <c r="AG119" s="2" t="str" cm="1">
        <f t="array" ref="AG119">_xlfn.XLOOKUP($A119&amp;AG$5,'[1]NBA-Data-1980-2019'!$B$1:$B$16305&amp;'[1]NBA-Data-1980-2019'!$A$1:$A$16305,'[1]NBA-Data-1980-2019'!$D$1:$D$16305,"",0)</f>
        <v/>
      </c>
      <c r="AH119" s="2" t="str" cm="1">
        <f t="array" ref="AH119">_xlfn.XLOOKUP($A119&amp;AH$5,'[1]NBA-Data-1980-2019'!$B$1:$B$16305&amp;'[1]NBA-Data-1980-2019'!$A$1:$A$16305,'[1]NBA-Data-1980-2019'!$H$1:$H$16305,"",0)</f>
        <v/>
      </c>
      <c r="AI119" s="2" t="str" cm="1">
        <f t="array" ref="AI119">_xlfn.XLOOKUP($A119&amp;AI$5,'[1]NBA-Data-1980-2019'!$B$1:$B$16305&amp;'[1]NBA-Data-1980-2019'!$A$1:$A$16305,'[1]NBA-Data-1980-2019'!$H$1:$H$16305,"",0)</f>
        <v/>
      </c>
      <c r="AJ119" s="2" t="str" cm="1">
        <f t="array" ref="AJ119">_xlfn.XLOOKUP($A119&amp;AJ$5,'[1]NBA-Data-1980-2019'!$B$1:$B$16305&amp;'[1]NBA-Data-1980-2019'!$A$1:$A$16305,'[1]NBA-Data-1980-2019'!$H$1:$H$16305,"",0)</f>
        <v/>
      </c>
      <c r="AK119" s="2" t="str" cm="1">
        <f t="array" ref="AK119">_xlfn.XLOOKUP($A119&amp;AK$5,'[1]NBA-Data-1980-2019'!$B$1:$B$16305&amp;'[1]NBA-Data-1980-2019'!$A$1:$A$16305,'[1]NBA-Data-1980-2019'!$H$1:$H$16305,"",0)</f>
        <v/>
      </c>
      <c r="AL119" s="2" t="str" cm="1">
        <f t="array" ref="AL119">_xlfn.XLOOKUP($A119&amp;AL$5,'[1]NBA-Data-1980-2019'!$B$1:$B$16305&amp;'[1]NBA-Data-1980-2019'!$A$1:$A$16305,'[1]NBA-Data-1980-2019'!$H$1:$H$16305,"",0)</f>
        <v/>
      </c>
      <c r="AM119" s="2" t="str" cm="1">
        <f t="array" ref="AM119">_xlfn.XLOOKUP($A119&amp;AM$5,'[1]NBA-Data-1980-2019'!$B$1:$B$16305&amp;'[1]NBA-Data-1980-2019'!$A$1:$A$16305,'[1]NBA-Data-1980-2019'!$H$1:$H$16305,"",0)</f>
        <v/>
      </c>
      <c r="AN119" s="2" t="str" cm="1">
        <f t="array" ref="AN119">_xlfn.XLOOKUP($A119&amp;AN$5,'[1]NBA-Data-1980-2019'!$B$1:$B$16305&amp;'[1]NBA-Data-1980-2019'!$A$1:$A$16305,'[1]NBA-Data-1980-2019'!$H$1:$H$16305,"",0)</f>
        <v/>
      </c>
      <c r="AO119" s="2" t="str" cm="1">
        <f t="array" ref="AO119">_xlfn.XLOOKUP($A119&amp;AO$5,'[1]NBA-Data-1980-2019'!$B$1:$B$16305&amp;'[1]NBA-Data-1980-2019'!$A$1:$A$16305,'[1]NBA-Data-1980-2019'!$H$1:$H$16305,"",0)</f>
        <v/>
      </c>
      <c r="AP119" s="2" t="str" cm="1">
        <f t="array" ref="AP119">_xlfn.XLOOKUP($A119&amp;AP$5,'[1]NBA-Data-1980-2019'!$B$1:$B$16305&amp;'[1]NBA-Data-1980-2019'!$A$1:$A$16305,'[1]NBA-Data-1980-2019'!$H$1:$H$16305,"",0)</f>
        <v/>
      </c>
      <c r="AQ119" s="2" t="str" cm="1">
        <f t="array" ref="AQ119">_xlfn.XLOOKUP($A119&amp;AQ$5,'[1]NBA-Data-1980-2019'!$B$1:$B$16305&amp;'[1]NBA-Data-1980-2019'!$A$1:$A$16305,'[1]NBA-Data-1980-2019'!$H$1:$H$16305,"",0)</f>
        <v/>
      </c>
      <c r="AR119" s="2" t="str" cm="1">
        <f t="array" ref="AR119">_xlfn.XLOOKUP($A119&amp;AR$5,'[1]NBA-Data-1980-2019'!$B$1:$B$16305&amp;'[1]NBA-Data-1980-2019'!$A$1:$A$16305,'[1]NBA-Data-1980-2019'!$H$1:$H$16305,"",0)</f>
        <v/>
      </c>
      <c r="AS119" s="2" t="str" cm="1">
        <f t="array" ref="AS119">_xlfn.XLOOKUP($A119&amp;AS$5,'[1]NBA-Data-1980-2019'!$B$1:$B$16305&amp;'[1]NBA-Data-1980-2019'!$A$1:$A$16305,'[1]NBA-Data-1980-2019'!$H$1:$H$16305,"",0)</f>
        <v/>
      </c>
      <c r="AT119" s="2" t="str" cm="1">
        <f t="array" ref="AT119">_xlfn.XLOOKUP($A119&amp;AT$5,'[1]NBA-Data-1980-2019'!$B$1:$B$16305&amp;'[1]NBA-Data-1980-2019'!$A$1:$A$16305,'[1]NBA-Data-1980-2019'!$H$1:$H$16305,"",0)</f>
        <v/>
      </c>
      <c r="AU119" s="2" t="str" cm="1">
        <f t="array" ref="AU119">_xlfn.XLOOKUP($A119&amp;AU$5,'[1]NBA-Data-1980-2019'!$B$1:$B$16305&amp;'[1]NBA-Data-1980-2019'!$A$1:$A$16305,'[1]NBA-Data-1980-2019'!$H$1:$H$16305,"",0)</f>
        <v/>
      </c>
      <c r="AV119" s="2" t="str" cm="1">
        <f t="array" ref="AV119">_xlfn.XLOOKUP($A119&amp;AV$5,'[1]NBA-Data-1980-2019'!$B$1:$B$16305&amp;'[1]NBA-Data-1980-2019'!$A$1:$A$16305,'[1]NBA-Data-1980-2019'!$H$1:$H$16305,"",0)</f>
        <v/>
      </c>
      <c r="AW119" s="2" t="str" cm="1">
        <f t="array" ref="AW119">_xlfn.XLOOKUP($A119&amp;AW$5,'[1]NBA-Data-1980-2019'!$B$1:$B$16305&amp;'[1]NBA-Data-1980-2019'!$A$1:$A$16305,'[1]NBA-Data-1980-2019'!$H$1:$H$16305,"",0)</f>
        <v/>
      </c>
      <c r="AX119" s="2" t="str" cm="1">
        <f t="array" ref="AX119">_xlfn.XLOOKUP($A119&amp;AX$5,'[1]NBA-Data-1980-2019'!$B$1:$B$16305&amp;'[1]NBA-Data-1980-2019'!$A$1:$A$16305,'[1]NBA-Data-1980-2019'!$H$1:$H$16305,"",0)</f>
        <v/>
      </c>
      <c r="AY119" s="2" t="str" cm="1">
        <f t="array" ref="AY119">_xlfn.XLOOKUP($A119&amp;AY$5,'[1]NBA-Data-1980-2019'!$B$1:$B$16305&amp;'[1]NBA-Data-1980-2019'!$A$1:$A$16305,'[1]NBA-Data-1980-2019'!$H$1:$H$16305,"",0)</f>
        <v/>
      </c>
      <c r="AZ119" s="2" t="str" cm="1">
        <f t="array" ref="AZ119">_xlfn.XLOOKUP($A119&amp;AZ$5,'[1]NBA-Data-1980-2019'!$B$1:$B$16305&amp;'[1]NBA-Data-1980-2019'!$A$1:$A$16305,'[1]NBA-Data-1980-2019'!$H$1:$H$16305,"",0)</f>
        <v/>
      </c>
      <c r="BA119" s="2" t="str" cm="1">
        <f t="array" ref="BA119">_xlfn.XLOOKUP($A119&amp;BA$5,'[1]NBA-Data-1980-2019'!$B$1:$B$16305&amp;'[1]NBA-Data-1980-2019'!$A$1:$A$16305,'[1]NBA-Data-1980-2019'!$H$1:$H$16305,"",0)</f>
        <v/>
      </c>
      <c r="BB119" s="2" t="str" cm="1">
        <f t="array" ref="BB119">_xlfn.XLOOKUP($A119&amp;BB$5,'[1]NBA-Data-1980-2019'!$B$1:$B$16305&amp;'[1]NBA-Data-1980-2019'!$A$1:$A$16305,'[1]NBA-Data-1980-2019'!$H$1:$H$16305,"",0)</f>
        <v/>
      </c>
      <c r="BC119" s="2" cm="1">
        <f t="array" ref="BC119">_xlfn.XLOOKUP($A119&amp;BC$5,'[1]NBA-Data-1980-2019'!$B$1:$B$16305&amp;'[1]NBA-Data-1980-2019'!$A$1:$A$16305,'[1]NBA-Data-1980-2019'!$H$1:$H$16305,"",0)</f>
        <v>148.80000000000001</v>
      </c>
      <c r="BD119" s="2" t="str" cm="1">
        <f t="array" ref="BD119">_xlfn.XLOOKUP($A119&amp;BD$5,'[1]NBA-Data-1980-2019'!$B$1:$B$16305&amp;'[1]NBA-Data-1980-2019'!$A$1:$A$16305,'[1]NBA-Data-1980-2019'!$H$1:$H$16305,"",0)</f>
        <v/>
      </c>
      <c r="BE119" s="2" cm="1">
        <f t="array" ref="BE119">_xlfn.XLOOKUP($A119&amp;BE$5,'[1]NBA-Data-1980-2019'!$B$1:$B$16305&amp;'[1]NBA-Data-1980-2019'!$A$1:$A$16305,'[1]NBA-Data-1980-2019'!$H$1:$H$16305,"",0)</f>
        <v>1159.1000000000001</v>
      </c>
      <c r="BF119" s="2" cm="1">
        <f t="array" ref="BF119">_xlfn.XLOOKUP($A119&amp;BF$5,'[1]NBA-Data-1980-2019'!$B$1:$B$16305&amp;'[1]NBA-Data-1980-2019'!$A$1:$A$16305,'[1]NBA-Data-1980-2019'!$H$1:$H$16305,"",0)</f>
        <v>119.6</v>
      </c>
      <c r="BG119" s="2" cm="1">
        <f t="array" ref="BG119">_xlfn.XLOOKUP($A119&amp;BG$5,'[1]NBA-Data-1980-2019'!$B$1:$B$16305&amp;'[1]NBA-Data-1980-2019'!$A$1:$A$16305,'[1]NBA-Data-1980-2019'!$H$1:$H$16305,"",0)</f>
        <v>45</v>
      </c>
      <c r="BH119" s="2" t="str" cm="1">
        <f t="array" ref="BH119">_xlfn.XLOOKUP($A119&amp;BH$5,'[1]NBA-Data-1980-2019'!$B$1:$B$16305&amp;'[1]NBA-Data-1980-2019'!$A$1:$A$16305,'[1]NBA-Data-1980-2019'!$H$1:$H$16305,"",0)</f>
        <v/>
      </c>
      <c r="BI119" s="2" t="str" cm="1">
        <f t="array" ref="BI119">_xlfn.XLOOKUP($A119&amp;BI$5,'[1]NBA-Data-1980-2019'!$B$1:$B$16305&amp;'[1]NBA-Data-1980-2019'!$A$1:$A$16305,'[1]NBA-Data-1980-2019'!$H$1:$H$16305,"",0)</f>
        <v/>
      </c>
      <c r="BJ119" s="2" t="str" cm="1">
        <f t="array" ref="BJ119">_xlfn.XLOOKUP($A119&amp;BJ$5,'[1]NBA-Data-1980-2019'!$B$1:$B$16305&amp;'[1]NBA-Data-1980-2019'!$A$1:$A$16305,'[1]NBA-Data-1980-2019'!$H$1:$H$16305,"",0)</f>
        <v/>
      </c>
      <c r="BK119" s="2" t="str" cm="1">
        <f t="array" ref="BK119">_xlfn.XLOOKUP($A119&amp;BK$5,'[1]NBA-Data-1980-2019'!$B$1:$B$16305&amp;'[1]NBA-Data-1980-2019'!$A$1:$A$16305,'[1]NBA-Data-1980-2019'!$H$1:$H$16305,"",0)</f>
        <v/>
      </c>
      <c r="BL119" s="2" t="str" cm="1">
        <f t="array" ref="BL119">_xlfn.XLOOKUP($A119&amp;BL$5,'[1]NBA-Data-1980-2019'!$B$1:$B$16305&amp;'[1]NBA-Data-1980-2019'!$A$1:$A$16305,'[1]NBA-Data-1980-2019'!$H$1:$H$16305,"",0)</f>
        <v/>
      </c>
      <c r="BM119" s="2" t="str" cm="1">
        <f t="array" ref="BM119">_xlfn.XLOOKUP($A119&amp;BM$5,'[1]NBA-Data-1980-2019'!$B$1:$B$16305&amp;'[1]NBA-Data-1980-2019'!$A$1:$A$16305,'[1]NBA-Data-1980-2019'!$H$1:$H$16305,"",0)</f>
        <v/>
      </c>
      <c r="BN119" s="2" t="str" cm="1">
        <f t="array" ref="BN119">_xlfn.XLOOKUP($A119&amp;BN$5,'[1]NBA-Data-1980-2019'!$B$1:$B$16305&amp;'[1]NBA-Data-1980-2019'!$A$1:$A$16305,'[1]NBA-Data-1980-2019'!$F$1:$F$16305,"",0)</f>
        <v/>
      </c>
      <c r="BO119" s="2" t="str" cm="1">
        <f t="array" ref="BO119">_xlfn.XLOOKUP($A119&amp;BO$5,'[1]NBA-Data-1980-2019'!$B$1:$B$16305&amp;'[1]NBA-Data-1980-2019'!$A$1:$A$16305,'[1]NBA-Data-1980-2019'!$F$1:$F$16305,"",0)</f>
        <v/>
      </c>
      <c r="BP119" s="2" t="str" cm="1">
        <f t="array" ref="BP119">_xlfn.XLOOKUP($A119&amp;BP$5,'[1]NBA-Data-1980-2019'!$B$1:$B$16305&amp;'[1]NBA-Data-1980-2019'!$A$1:$A$16305,'[1]NBA-Data-1980-2019'!$F$1:$F$16305,"",0)</f>
        <v/>
      </c>
      <c r="BQ119" s="2" t="str" cm="1">
        <f t="array" ref="BQ119">_xlfn.XLOOKUP($A119&amp;BQ$5,'[1]NBA-Data-1980-2019'!$B$1:$B$16305&amp;'[1]NBA-Data-1980-2019'!$A$1:$A$16305,'[1]NBA-Data-1980-2019'!$F$1:$F$16305,"",0)</f>
        <v/>
      </c>
      <c r="BR119" s="2" t="str" cm="1">
        <f t="array" ref="BR119">_xlfn.XLOOKUP($A119&amp;BR$5,'[1]NBA-Data-1980-2019'!$B$1:$B$16305&amp;'[1]NBA-Data-1980-2019'!$A$1:$A$16305,'[1]NBA-Data-1980-2019'!$F$1:$F$16305,"",0)</f>
        <v/>
      </c>
      <c r="BS119" s="2" t="str" cm="1">
        <f t="array" ref="BS119">_xlfn.XLOOKUP($A119&amp;BS$5,'[1]NBA-Data-1980-2019'!$B$1:$B$16305&amp;'[1]NBA-Data-1980-2019'!$A$1:$A$16305,'[1]NBA-Data-1980-2019'!$F$1:$F$16305,"",0)</f>
        <v/>
      </c>
      <c r="BT119" s="2" t="str" cm="1">
        <f t="array" ref="BT119">_xlfn.XLOOKUP($A119&amp;BT$5,'[1]NBA-Data-1980-2019'!$B$1:$B$16305&amp;'[1]NBA-Data-1980-2019'!$A$1:$A$16305,'[1]NBA-Data-1980-2019'!$F$1:$F$16305,"",0)</f>
        <v/>
      </c>
      <c r="BU119" s="2" t="str" cm="1">
        <f t="array" ref="BU119">_xlfn.XLOOKUP($A119&amp;BU$5,'[1]NBA-Data-1980-2019'!$B$1:$B$16305&amp;'[1]NBA-Data-1980-2019'!$A$1:$A$16305,'[1]NBA-Data-1980-2019'!$F$1:$F$16305,"",0)</f>
        <v/>
      </c>
      <c r="BV119" s="2" t="str" cm="1">
        <f t="array" ref="BV119">_xlfn.XLOOKUP($A119&amp;BV$5,'[1]NBA-Data-1980-2019'!$B$1:$B$16305&amp;'[1]NBA-Data-1980-2019'!$A$1:$A$16305,'[1]NBA-Data-1980-2019'!$F$1:$F$16305,"",0)</f>
        <v/>
      </c>
      <c r="BW119" s="2" t="str" cm="1">
        <f t="array" ref="BW119">_xlfn.XLOOKUP($A119&amp;BW$5,'[1]NBA-Data-1980-2019'!$B$1:$B$16305&amp;'[1]NBA-Data-1980-2019'!$A$1:$A$16305,'[1]NBA-Data-1980-2019'!$F$1:$F$16305,"",0)</f>
        <v/>
      </c>
      <c r="BX119" s="2" t="str" cm="1">
        <f t="array" ref="BX119">_xlfn.XLOOKUP($A119&amp;BX$5,'[1]NBA-Data-1980-2019'!$B$1:$B$16305&amp;'[1]NBA-Data-1980-2019'!$A$1:$A$16305,'[1]NBA-Data-1980-2019'!$F$1:$F$16305,"",0)</f>
        <v/>
      </c>
      <c r="BY119" s="2" t="str" cm="1">
        <f t="array" ref="BY119">_xlfn.XLOOKUP($A119&amp;BY$5,'[1]NBA-Data-1980-2019'!$B$1:$B$16305&amp;'[1]NBA-Data-1980-2019'!$A$1:$A$16305,'[1]NBA-Data-1980-2019'!$F$1:$F$16305,"",0)</f>
        <v/>
      </c>
      <c r="BZ119" s="2" t="str" cm="1">
        <f t="array" ref="BZ119">_xlfn.XLOOKUP($A119&amp;BZ$5,'[1]NBA-Data-1980-2019'!$B$1:$B$16305&amp;'[1]NBA-Data-1980-2019'!$A$1:$A$16305,'[1]NBA-Data-1980-2019'!$F$1:$F$16305,"",0)</f>
        <v/>
      </c>
      <c r="CA119" s="2" t="str" cm="1">
        <f t="array" ref="CA119">_xlfn.XLOOKUP($A119&amp;CA$5,'[1]NBA-Data-1980-2019'!$B$1:$B$16305&amp;'[1]NBA-Data-1980-2019'!$A$1:$A$16305,'[1]NBA-Data-1980-2019'!$F$1:$F$16305,"",0)</f>
        <v/>
      </c>
      <c r="CB119" s="2" t="str" cm="1">
        <f t="array" ref="CB119">_xlfn.XLOOKUP($A119&amp;CB$5,'[1]NBA-Data-1980-2019'!$B$1:$B$16305&amp;'[1]NBA-Data-1980-2019'!$A$1:$A$16305,'[1]NBA-Data-1980-2019'!$F$1:$F$16305,"",0)</f>
        <v/>
      </c>
      <c r="CC119" s="2" t="str" cm="1">
        <f t="array" ref="CC119">_xlfn.XLOOKUP($A119&amp;CC$5,'[1]NBA-Data-1980-2019'!$B$1:$B$16305&amp;'[1]NBA-Data-1980-2019'!$A$1:$A$16305,'[1]NBA-Data-1980-2019'!$F$1:$F$16305,"",0)</f>
        <v/>
      </c>
      <c r="CD119" s="2" t="str" cm="1">
        <f t="array" ref="CD119">_xlfn.XLOOKUP($A119&amp;CD$5,'[1]NBA-Data-1980-2019'!$B$1:$B$16305&amp;'[1]NBA-Data-1980-2019'!$A$1:$A$16305,'[1]NBA-Data-1980-2019'!$F$1:$F$16305,"",0)</f>
        <v/>
      </c>
      <c r="CE119" s="2" t="str" cm="1">
        <f t="array" ref="CE119">_xlfn.XLOOKUP($A119&amp;CE$5,'[1]NBA-Data-1980-2019'!$B$1:$B$16305&amp;'[1]NBA-Data-1980-2019'!$A$1:$A$16305,'[1]NBA-Data-1980-2019'!$F$1:$F$16305,"",0)</f>
        <v/>
      </c>
      <c r="CF119" s="2" t="str" cm="1">
        <f t="array" ref="CF119">_xlfn.XLOOKUP($A119&amp;CF$5,'[1]NBA-Data-1980-2019'!$B$1:$B$16305&amp;'[1]NBA-Data-1980-2019'!$A$1:$A$16305,'[1]NBA-Data-1980-2019'!$F$1:$F$16305,"",0)</f>
        <v/>
      </c>
      <c r="CG119" s="2" t="str" cm="1">
        <f t="array" ref="CG119">_xlfn.XLOOKUP($A119&amp;CG$5,'[1]NBA-Data-1980-2019'!$B$1:$B$16305&amp;'[1]NBA-Data-1980-2019'!$A$1:$A$16305,'[1]NBA-Data-1980-2019'!$F$1:$F$16305,"",0)</f>
        <v/>
      </c>
      <c r="CH119" s="2" t="str" cm="1">
        <f t="array" ref="CH119">_xlfn.XLOOKUP($A119&amp;CH$5,'[1]NBA-Data-1980-2019'!$B$1:$B$16305&amp;'[1]NBA-Data-1980-2019'!$A$1:$A$16305,'[1]NBA-Data-1980-2019'!$F$1:$F$16305,"",0)</f>
        <v/>
      </c>
      <c r="CI119" s="2" cm="1">
        <f t="array" ref="CI119">_xlfn.XLOOKUP($A119&amp;CI$5,'[1]NBA-Data-1980-2019'!$B$1:$B$16305&amp;'[1]NBA-Data-1980-2019'!$A$1:$A$16305,'[1]NBA-Data-1980-2019'!$F$1:$F$16305,"",0)</f>
        <v>18.8</v>
      </c>
      <c r="CJ119" s="2" t="str" cm="1">
        <f t="array" ref="CJ119">_xlfn.XLOOKUP($A119&amp;CJ$5,'[1]NBA-Data-1980-2019'!$B$1:$B$16305&amp;'[1]NBA-Data-1980-2019'!$A$1:$A$16305,'[1]NBA-Data-1980-2019'!$F$1:$F$16305,"",0)</f>
        <v/>
      </c>
      <c r="CK119" s="2" cm="1">
        <f t="array" ref="CK119">_xlfn.XLOOKUP($A119&amp;CK$5,'[1]NBA-Data-1980-2019'!$B$1:$B$16305&amp;'[1]NBA-Data-1980-2019'!$A$1:$A$16305,'[1]NBA-Data-1980-2019'!$F$1:$F$16305,"",0)</f>
        <v>8.6999999999999993</v>
      </c>
      <c r="CL119" s="2" cm="1">
        <f t="array" ref="CL119">_xlfn.XLOOKUP($A119&amp;CL$5,'[1]NBA-Data-1980-2019'!$B$1:$B$16305&amp;'[1]NBA-Data-1980-2019'!$A$1:$A$16305,'[1]NBA-Data-1980-2019'!$F$1:$F$16305,"",0)</f>
        <v>8.6999999999999993</v>
      </c>
      <c r="CM119" s="2" cm="1">
        <f t="array" ref="CM119">_xlfn.XLOOKUP($A119&amp;CM$5,'[1]NBA-Data-1980-2019'!$B$1:$B$16305&amp;'[1]NBA-Data-1980-2019'!$A$1:$A$16305,'[1]NBA-Data-1980-2019'!$F$1:$F$16305,"",0)</f>
        <v>3.3</v>
      </c>
      <c r="CN119" s="2" t="str" cm="1">
        <f t="array" ref="CN119">_xlfn.XLOOKUP($A119&amp;CN$5,'[1]NBA-Data-1980-2019'!$B$1:$B$16305&amp;'[1]NBA-Data-1980-2019'!$A$1:$A$16305,'[1]NBA-Data-1980-2019'!$F$1:$F$16305,"",0)</f>
        <v/>
      </c>
      <c r="CO119" s="2" t="str" cm="1">
        <f t="array" ref="CO119">_xlfn.XLOOKUP($A119&amp;CO$5,'[1]NBA-Data-1980-2019'!$B$1:$B$16305&amp;'[1]NBA-Data-1980-2019'!$A$1:$A$16305,'[1]NBA-Data-1980-2019'!$F$1:$F$16305,"",0)</f>
        <v/>
      </c>
      <c r="CP119" s="2" t="str" cm="1">
        <f t="array" ref="CP119">_xlfn.XLOOKUP($A119&amp;CP$5,'[1]NBA-Data-1980-2019'!$B$1:$B$16305&amp;'[1]NBA-Data-1980-2019'!$A$1:$A$16305,'[1]NBA-Data-1980-2019'!$F$1:$F$16305,"",0)</f>
        <v/>
      </c>
      <c r="CQ119" s="2" t="str" cm="1">
        <f t="array" ref="CQ119">_xlfn.XLOOKUP($A119&amp;CQ$5,'[1]NBA-Data-1980-2019'!$B$1:$B$16305&amp;'[1]NBA-Data-1980-2019'!$A$1:$A$16305,'[1]NBA-Data-1980-2019'!$F$1:$F$16305,"",0)</f>
        <v/>
      </c>
      <c r="CR119" s="2" t="str" cm="1">
        <f t="array" ref="CR119">_xlfn.XLOOKUP($A119&amp;CR$5,'[1]NBA-Data-1980-2019'!$B$1:$B$16305&amp;'[1]NBA-Data-1980-2019'!$A$1:$A$16305,'[1]NBA-Data-1980-2019'!$F$1:$F$16305,"",0)</f>
        <v/>
      </c>
      <c r="CS119" s="2" t="str" cm="1">
        <f t="array" ref="CS119">_xlfn.XLOOKUP($A119&amp;CS$5,'[1]NBA-Data-1980-2019'!$B$1:$B$16305&amp;'[1]NBA-Data-1980-2019'!$A$1:$A$16305,'[1]NBA-Data-1980-2019'!$F$1:$F$16305,"",0)</f>
        <v/>
      </c>
      <c r="CU119" s="2">
        <f>_xlfn.XLOOKUP($A119,TEAMS!$G$1:$G$839,TEAMS!$H$1:$H$839,"",0)</f>
        <v>0</v>
      </c>
      <c r="CV119" s="2" t="str">
        <f>_xlfn.XLOOKUP($CU119,DASHBOARD!$B$22:$B$27,DASHBOARD!$C$22:$C$27,"",0)</f>
        <v/>
      </c>
      <c r="CY119" s="63">
        <f>SUMIFS('[1]NBA-Data-1980-2019'!$G$1:$G$16305,'[1]NBA-Data-1980-2019'!$B$1:$B$16305,$A119,'[1]NBA-Data-1980-2019'!$A$1:$A$16305,CY$9)</f>
        <v>0</v>
      </c>
      <c r="CZ119" s="63">
        <f>SUMIFS('[1]NBA-Data-1980-2019'!$G$1:$G$16305,'[1]NBA-Data-1980-2019'!$B$1:$B$16305,$A119,'[1]NBA-Data-1980-2019'!$A$1:$A$16305,CZ$9)</f>
        <v>0</v>
      </c>
      <c r="DA119" s="63">
        <f>SUMIFS('[1]NBA-Data-1980-2019'!$G$1:$G$16305,'[1]NBA-Data-1980-2019'!$B$1:$B$16305,$A119,'[1]NBA-Data-1980-2019'!$A$1:$A$16305,DA$9)</f>
        <v>0</v>
      </c>
      <c r="DB119" s="63">
        <f>SUMIFS('[1]NBA-Data-1980-2019'!$G$1:$G$16305,'[1]NBA-Data-1980-2019'!$B$1:$B$16305,$A119,'[1]NBA-Data-1980-2019'!$A$1:$A$16305,DB$9)</f>
        <v>0</v>
      </c>
      <c r="DC119" s="63">
        <f>SUMIFS('[1]NBA-Data-1980-2019'!$G$1:$G$16305,'[1]NBA-Data-1980-2019'!$B$1:$B$16305,$A119,'[1]NBA-Data-1980-2019'!$A$1:$A$16305,DC$9)</f>
        <v>0</v>
      </c>
      <c r="DD119" s="63">
        <f>SUMIFS('[1]NBA-Data-1980-2019'!$G$1:$G$16305,'[1]NBA-Data-1980-2019'!$B$1:$B$16305,$A119,'[1]NBA-Data-1980-2019'!$A$1:$A$16305,DD$9)</f>
        <v>0</v>
      </c>
      <c r="DE119" s="63">
        <f>SUMIFS('[1]NBA-Data-1980-2019'!$G$1:$G$16305,'[1]NBA-Data-1980-2019'!$B$1:$B$16305,$A119,'[1]NBA-Data-1980-2019'!$A$1:$A$16305,DE$9)</f>
        <v>0</v>
      </c>
      <c r="DF119" s="63">
        <f>SUMIFS('[1]NBA-Data-1980-2019'!$G$1:$G$16305,'[1]NBA-Data-1980-2019'!$B$1:$B$16305,$A119,'[1]NBA-Data-1980-2019'!$A$1:$A$16305,DF$9)</f>
        <v>0</v>
      </c>
      <c r="DG119" s="63">
        <f>SUMIFS('[1]NBA-Data-1980-2019'!$G$1:$G$16305,'[1]NBA-Data-1980-2019'!$B$1:$B$16305,$A119,'[1]NBA-Data-1980-2019'!$A$1:$A$16305,DG$9)</f>
        <v>0</v>
      </c>
      <c r="DH119" s="63">
        <f>SUMIFS('[1]NBA-Data-1980-2019'!$G$1:$G$16305,'[1]NBA-Data-1980-2019'!$B$1:$B$16305,$A119,'[1]NBA-Data-1980-2019'!$A$1:$A$16305,DH$9)</f>
        <v>0</v>
      </c>
      <c r="DI119" s="63">
        <f>SUMIFS('[1]NBA-Data-1980-2019'!$G$1:$G$16305,'[1]NBA-Data-1980-2019'!$B$1:$B$16305,$A119,'[1]NBA-Data-1980-2019'!$A$1:$A$16305,DI$9)</f>
        <v>0</v>
      </c>
      <c r="DJ119" s="63">
        <f>SUMIFS('[1]NBA-Data-1980-2019'!$G$1:$G$16305,'[1]NBA-Data-1980-2019'!$B$1:$B$16305,$A119,'[1]NBA-Data-1980-2019'!$A$1:$A$16305,DJ$9)</f>
        <v>0</v>
      </c>
      <c r="DK119" s="63">
        <f>SUMIFS('[1]NBA-Data-1980-2019'!$G$1:$G$16305,'[1]NBA-Data-1980-2019'!$B$1:$B$16305,$A119,'[1]NBA-Data-1980-2019'!$A$1:$A$16305,DK$9)</f>
        <v>0</v>
      </c>
      <c r="DL119" s="63">
        <f>SUMIFS('[1]NBA-Data-1980-2019'!$G$1:$G$16305,'[1]NBA-Data-1980-2019'!$B$1:$B$16305,$A119,'[1]NBA-Data-1980-2019'!$A$1:$A$16305,DL$9)</f>
        <v>0</v>
      </c>
      <c r="DM119" s="63">
        <f>SUMIFS('[1]NBA-Data-1980-2019'!$G$1:$G$16305,'[1]NBA-Data-1980-2019'!$B$1:$B$16305,$A119,'[1]NBA-Data-1980-2019'!$A$1:$A$16305,DM$9)</f>
        <v>0</v>
      </c>
      <c r="DN119" s="63">
        <f>SUMIFS('[1]NBA-Data-1980-2019'!$G$1:$G$16305,'[1]NBA-Data-1980-2019'!$B$1:$B$16305,$A119,'[1]NBA-Data-1980-2019'!$A$1:$A$16305,DN$9)</f>
        <v>0</v>
      </c>
      <c r="DO119" s="63">
        <f>SUMIFS('[1]NBA-Data-1980-2019'!$G$1:$G$16305,'[1]NBA-Data-1980-2019'!$B$1:$B$16305,$A119,'[1]NBA-Data-1980-2019'!$A$1:$A$16305,DO$9)</f>
        <v>0</v>
      </c>
      <c r="DP119" s="63">
        <f>SUMIFS('[1]NBA-Data-1980-2019'!$G$1:$G$16305,'[1]NBA-Data-1980-2019'!$B$1:$B$16305,$A119,'[1]NBA-Data-1980-2019'!$A$1:$A$16305,DP$9)</f>
        <v>0</v>
      </c>
      <c r="DQ119" s="63">
        <f>SUMIFS('[1]NBA-Data-1980-2019'!$G$1:$G$16305,'[1]NBA-Data-1980-2019'!$B$1:$B$16305,$A119,'[1]NBA-Data-1980-2019'!$A$1:$A$16305,DQ$9)</f>
        <v>0</v>
      </c>
      <c r="DR119" s="63">
        <f>SUMIFS('[1]NBA-Data-1980-2019'!$G$1:$G$16305,'[1]NBA-Data-1980-2019'!$B$1:$B$16305,$A119,'[1]NBA-Data-1980-2019'!$A$1:$A$16305,DR$9)</f>
        <v>0</v>
      </c>
      <c r="DS119" s="63">
        <f>SUMIFS('[1]NBA-Data-1980-2019'!$G$1:$G$16305,'[1]NBA-Data-1980-2019'!$B$1:$B$16305,$A119,'[1]NBA-Data-1980-2019'!$A$1:$A$16305,DS$9)</f>
        <v>0</v>
      </c>
      <c r="DT119" s="63">
        <f>SUMIFS('[1]NBA-Data-1980-2019'!$G$1:$G$16305,'[1]NBA-Data-1980-2019'!$B$1:$B$16305,$A119,'[1]NBA-Data-1980-2019'!$A$1:$A$16305,DT$9)</f>
        <v>1348800</v>
      </c>
      <c r="DU119" s="63">
        <f>SUMIFS('[1]NBA-Data-1980-2019'!$G$1:$G$16305,'[1]NBA-Data-1980-2019'!$B$1:$B$16305,$A119,'[1]NBA-Data-1980-2019'!$A$1:$A$16305,DU$9)</f>
        <v>0</v>
      </c>
      <c r="DV119" s="63">
        <f>SUMIFS('[1]NBA-Data-1980-2019'!$G$1:$G$16305,'[1]NBA-Data-1980-2019'!$B$1:$B$16305,$A119,'[1]NBA-Data-1980-2019'!$A$1:$A$16305,DV$9)</f>
        <v>0</v>
      </c>
      <c r="DW119" s="63">
        <f>SUMIFS('[1]NBA-Data-1980-2019'!$G$1:$G$16305,'[1]NBA-Data-1980-2019'!$B$1:$B$16305,$A119,'[1]NBA-Data-1980-2019'!$A$1:$A$16305,DW$9)</f>
        <v>107676</v>
      </c>
      <c r="DX119" s="63">
        <f>SUMIFS('[1]NBA-Data-1980-2019'!$G$1:$G$16305,'[1]NBA-Data-1980-2019'!$B$1:$B$16305,$A119,'[1]NBA-Data-1980-2019'!$A$1:$A$16305,DX$9)</f>
        <v>80000</v>
      </c>
      <c r="DY119" s="63">
        <f>SUMIFS('[1]NBA-Data-1980-2019'!$G$1:$G$16305,'[1]NBA-Data-1980-2019'!$B$1:$B$16305,$A119,'[1]NBA-Data-1980-2019'!$A$1:$A$16305,DY$9)</f>
        <v>0</v>
      </c>
      <c r="DZ119" s="63">
        <f>SUMIFS('[1]NBA-Data-1980-2019'!$G$1:$G$16305,'[1]NBA-Data-1980-2019'!$B$1:$B$16305,$A119,'[1]NBA-Data-1980-2019'!$A$1:$A$16305,DZ$9)</f>
        <v>0</v>
      </c>
      <c r="EA119" s="63">
        <f>SUMIFS('[1]NBA-Data-1980-2019'!$G$1:$G$16305,'[1]NBA-Data-1980-2019'!$B$1:$B$16305,$A119,'[1]NBA-Data-1980-2019'!$A$1:$A$16305,EA$9)</f>
        <v>0</v>
      </c>
      <c r="EB119" s="63">
        <f>SUMIFS('[1]NBA-Data-1980-2019'!$G$1:$G$16305,'[1]NBA-Data-1980-2019'!$B$1:$B$16305,$A119,'[1]NBA-Data-1980-2019'!$A$1:$A$16305,EB$9)</f>
        <v>0</v>
      </c>
      <c r="EC119" s="63">
        <f>SUMIFS('[1]NBA-Data-1980-2019'!$G$1:$G$16305,'[1]NBA-Data-1980-2019'!$B$1:$B$16305,$A119,'[1]NBA-Data-1980-2019'!$A$1:$A$16305,EC$9)</f>
        <v>0</v>
      </c>
      <c r="ED119" s="63">
        <f>SUMIFS('[1]NBA-Data-1980-2019'!$G$1:$G$16305,'[1]NBA-Data-1980-2019'!$B$1:$B$16305,$A119,'[1]NBA-Data-1980-2019'!$A$1:$A$16305,ED$9)</f>
        <v>0</v>
      </c>
      <c r="EH119" s="2" t="s">
        <v>1482</v>
      </c>
    </row>
    <row r="120" spans="1:165" x14ac:dyDescent="0.2">
      <c r="A120" s="2" t="s">
        <v>710</v>
      </c>
      <c r="B120" s="2" t="str" cm="1">
        <f t="array" ref="B120">_xlfn.XLOOKUP($A120&amp;B$5,'[1]NBA-Data-1980-2019'!$B$1:$B$16305&amp;'[1]NBA-Data-1980-2019'!$A$1:$A$16305,'[1]NBA-Data-1980-2019'!$D$1:$D$16305,"",0)</f>
        <v/>
      </c>
      <c r="C120" s="2" t="str" cm="1">
        <f t="array" ref="C120">_xlfn.XLOOKUP($A120&amp;C$5,'[1]NBA-Data-1980-2019'!$B$1:$B$16305&amp;'[1]NBA-Data-1980-2019'!$A$1:$A$16305,'[1]NBA-Data-1980-2019'!$D$1:$D$16305,"",0)</f>
        <v/>
      </c>
      <c r="D120" s="2" t="str" cm="1">
        <f t="array" ref="D120">_xlfn.XLOOKUP($A120&amp;D$5,'[1]NBA-Data-1980-2019'!$B$1:$B$16305&amp;'[1]NBA-Data-1980-2019'!$A$1:$A$16305,'[1]NBA-Data-1980-2019'!$D$1:$D$16305,"",0)</f>
        <v/>
      </c>
      <c r="E120" s="2" t="str" cm="1">
        <f t="array" ref="E120">_xlfn.XLOOKUP($A120&amp;E$5,'[1]NBA-Data-1980-2019'!$B$1:$B$16305&amp;'[1]NBA-Data-1980-2019'!$A$1:$A$16305,'[1]NBA-Data-1980-2019'!$D$1:$D$16305,"",0)</f>
        <v/>
      </c>
      <c r="F120" s="2" t="str" cm="1">
        <f t="array" ref="F120">_xlfn.XLOOKUP($A120&amp;F$5,'[1]NBA-Data-1980-2019'!$B$1:$B$16305&amp;'[1]NBA-Data-1980-2019'!$A$1:$A$16305,'[1]NBA-Data-1980-2019'!$D$1:$D$16305,"",0)</f>
        <v/>
      </c>
      <c r="G120" s="2" t="str" cm="1">
        <f t="array" ref="G120">_xlfn.XLOOKUP($A120&amp;G$5,'[1]NBA-Data-1980-2019'!$B$1:$B$16305&amp;'[1]NBA-Data-1980-2019'!$A$1:$A$16305,'[1]NBA-Data-1980-2019'!$D$1:$D$16305,"",0)</f>
        <v/>
      </c>
      <c r="H120" s="2" t="str" cm="1">
        <f t="array" ref="H120">_xlfn.XLOOKUP($A120&amp;H$5,'[1]NBA-Data-1980-2019'!$B$1:$B$16305&amp;'[1]NBA-Data-1980-2019'!$A$1:$A$16305,'[1]NBA-Data-1980-2019'!$D$1:$D$16305,"",0)</f>
        <v/>
      </c>
      <c r="I120" s="2" t="str" cm="1">
        <f t="array" ref="I120">_xlfn.XLOOKUP($A120&amp;I$5,'[1]NBA-Data-1980-2019'!$B$1:$B$16305&amp;'[1]NBA-Data-1980-2019'!$A$1:$A$16305,'[1]NBA-Data-1980-2019'!$D$1:$D$16305,"",0)</f>
        <v/>
      </c>
      <c r="J120" s="2" t="str" cm="1">
        <f t="array" ref="J120">_xlfn.XLOOKUP($A120&amp;J$5,'[1]NBA-Data-1980-2019'!$B$1:$B$16305&amp;'[1]NBA-Data-1980-2019'!$A$1:$A$16305,'[1]NBA-Data-1980-2019'!$D$1:$D$16305,"",0)</f>
        <v/>
      </c>
      <c r="K120" s="2" t="str" cm="1">
        <f t="array" ref="K120">_xlfn.XLOOKUP($A120&amp;K$5,'[1]NBA-Data-1980-2019'!$B$1:$B$16305&amp;'[1]NBA-Data-1980-2019'!$A$1:$A$16305,'[1]NBA-Data-1980-2019'!$D$1:$D$16305,"",0)</f>
        <v/>
      </c>
      <c r="L120" s="2" t="str" cm="1">
        <f t="array" ref="L120">_xlfn.XLOOKUP($A120&amp;L$5,'[1]NBA-Data-1980-2019'!$B$1:$B$16305&amp;'[1]NBA-Data-1980-2019'!$A$1:$A$16305,'[1]NBA-Data-1980-2019'!$D$1:$D$16305,"",0)</f>
        <v/>
      </c>
      <c r="M120" s="2" t="str" cm="1">
        <f t="array" ref="M120">_xlfn.XLOOKUP($A120&amp;M$5,'[1]NBA-Data-1980-2019'!$B$1:$B$16305&amp;'[1]NBA-Data-1980-2019'!$A$1:$A$16305,'[1]NBA-Data-1980-2019'!$D$1:$D$16305,"",0)</f>
        <v/>
      </c>
      <c r="N120" s="2" t="str" cm="1">
        <f t="array" ref="N120">_xlfn.XLOOKUP($A120&amp;N$5,'[1]NBA-Data-1980-2019'!$B$1:$B$16305&amp;'[1]NBA-Data-1980-2019'!$A$1:$A$16305,'[1]NBA-Data-1980-2019'!$D$1:$D$16305,"",0)</f>
        <v/>
      </c>
      <c r="O120" s="2" t="str" cm="1">
        <f t="array" ref="O120">_xlfn.XLOOKUP($A120&amp;O$5,'[1]NBA-Data-1980-2019'!$B$1:$B$16305&amp;'[1]NBA-Data-1980-2019'!$A$1:$A$16305,'[1]NBA-Data-1980-2019'!$D$1:$D$16305,"",0)</f>
        <v/>
      </c>
      <c r="P120" s="2" t="str" cm="1">
        <f t="array" ref="P120">_xlfn.XLOOKUP($A120&amp;P$5,'[1]NBA-Data-1980-2019'!$B$1:$B$16305&amp;'[1]NBA-Data-1980-2019'!$A$1:$A$16305,'[1]NBA-Data-1980-2019'!$D$1:$D$16305,"",0)</f>
        <v/>
      </c>
      <c r="Q120" s="2" t="str" cm="1">
        <f t="array" ref="Q120">_xlfn.XLOOKUP($A120&amp;Q$5,'[1]NBA-Data-1980-2019'!$B$1:$B$16305&amp;'[1]NBA-Data-1980-2019'!$A$1:$A$16305,'[1]NBA-Data-1980-2019'!$D$1:$D$16305,"",0)</f>
        <v/>
      </c>
      <c r="R120" s="2" t="str" cm="1">
        <f t="array" ref="R120">_xlfn.XLOOKUP($A120&amp;R$5,'[1]NBA-Data-1980-2019'!$B$1:$B$16305&amp;'[1]NBA-Data-1980-2019'!$A$1:$A$16305,'[1]NBA-Data-1980-2019'!$D$1:$D$16305,"",0)</f>
        <v/>
      </c>
      <c r="S120" s="2" t="str" cm="1">
        <f t="array" ref="S120">_xlfn.XLOOKUP($A120&amp;S$5,'[1]NBA-Data-1980-2019'!$B$1:$B$16305&amp;'[1]NBA-Data-1980-2019'!$A$1:$A$16305,'[1]NBA-Data-1980-2019'!$D$1:$D$16305,"",0)</f>
        <v/>
      </c>
      <c r="T120" s="2" t="str" cm="1">
        <f t="array" ref="T120">_xlfn.XLOOKUP($A120&amp;T$5,'[1]NBA-Data-1980-2019'!$B$1:$B$16305&amp;'[1]NBA-Data-1980-2019'!$A$1:$A$16305,'[1]NBA-Data-1980-2019'!$D$1:$D$16305,"",0)</f>
        <v/>
      </c>
      <c r="U120" s="2" t="str" cm="1">
        <f t="array" ref="U120">_xlfn.XLOOKUP($A120&amp;U$5,'[1]NBA-Data-1980-2019'!$B$1:$B$16305&amp;'[1]NBA-Data-1980-2019'!$A$1:$A$16305,'[1]NBA-Data-1980-2019'!$D$1:$D$16305,"",0)</f>
        <v/>
      </c>
      <c r="V120" s="2" t="str" cm="1">
        <f t="array" ref="V120">_xlfn.XLOOKUP($A120&amp;V$5,'[1]NBA-Data-1980-2019'!$B$1:$B$16305&amp;'[1]NBA-Data-1980-2019'!$A$1:$A$16305,'[1]NBA-Data-1980-2019'!$D$1:$D$16305,"",0)</f>
        <v/>
      </c>
      <c r="W120" s="2" t="str" cm="1">
        <f t="array" ref="W120">_xlfn.XLOOKUP($A120&amp;W$5,'[1]NBA-Data-1980-2019'!$B$1:$B$16305&amp;'[1]NBA-Data-1980-2019'!$A$1:$A$16305,'[1]NBA-Data-1980-2019'!$D$1:$D$16305,"",0)</f>
        <v/>
      </c>
      <c r="X120" s="2" t="str" cm="1">
        <f t="array" ref="X120">_xlfn.XLOOKUP($A120&amp;X$5,'[1]NBA-Data-1980-2019'!$B$1:$B$16305&amp;'[1]NBA-Data-1980-2019'!$A$1:$A$16305,'[1]NBA-Data-1980-2019'!$D$1:$D$16305,"",0)</f>
        <v/>
      </c>
      <c r="Y120" s="2" t="str" cm="1">
        <f t="array" ref="Y120">_xlfn.XLOOKUP($A120&amp;Y$5,'[1]NBA-Data-1980-2019'!$B$1:$B$16305&amp;'[1]NBA-Data-1980-2019'!$A$1:$A$16305,'[1]NBA-Data-1980-2019'!$D$1:$D$16305,"",0)</f>
        <v/>
      </c>
      <c r="Z120" s="2" t="str" cm="1">
        <f t="array" ref="Z120">_xlfn.XLOOKUP($A120&amp;Z$5,'[1]NBA-Data-1980-2019'!$B$1:$B$16305&amp;'[1]NBA-Data-1980-2019'!$A$1:$A$16305,'[1]NBA-Data-1980-2019'!$D$1:$D$16305,"",0)</f>
        <v>SAC</v>
      </c>
      <c r="AA120" s="2" t="str" cm="1">
        <f t="array" ref="AA120">_xlfn.XLOOKUP($A120&amp;AA$5,'[1]NBA-Data-1980-2019'!$B$1:$B$16305&amp;'[1]NBA-Data-1980-2019'!$A$1:$A$16305,'[1]NBA-Data-1980-2019'!$D$1:$D$16305,"",0)</f>
        <v>SAC</v>
      </c>
      <c r="AB120" s="2" t="str" cm="1">
        <f t="array" ref="AB120">_xlfn.XLOOKUP($A120&amp;AB$5,'[1]NBA-Data-1980-2019'!$B$1:$B$16305&amp;'[1]NBA-Data-1980-2019'!$A$1:$A$16305,'[1]NBA-Data-1980-2019'!$D$1:$D$16305,"",0)</f>
        <v/>
      </c>
      <c r="AC120" s="2" t="str" cm="1">
        <f t="array" ref="AC120">_xlfn.XLOOKUP($A120&amp;AC$5,'[1]NBA-Data-1980-2019'!$B$1:$B$16305&amp;'[1]NBA-Data-1980-2019'!$A$1:$A$16305,'[1]NBA-Data-1980-2019'!$D$1:$D$16305,"",0)</f>
        <v>DET</v>
      </c>
      <c r="AD120" s="2" t="str" cm="1">
        <f t="array" ref="AD120">_xlfn.XLOOKUP($A120&amp;AD$5,'[1]NBA-Data-1980-2019'!$B$1:$B$16305&amp;'[1]NBA-Data-1980-2019'!$A$1:$A$16305,'[1]NBA-Data-1980-2019'!$D$1:$D$16305,"",0)</f>
        <v>TOT</v>
      </c>
      <c r="AE120" s="2" t="str" cm="1">
        <f t="array" ref="AE120">_xlfn.XLOOKUP($A120&amp;AE$5,'[1]NBA-Data-1980-2019'!$B$1:$B$16305&amp;'[1]NBA-Data-1980-2019'!$A$1:$A$16305,'[1]NBA-Data-1980-2019'!$D$1:$D$16305,"",0)</f>
        <v/>
      </c>
      <c r="AF120" s="2" t="str" cm="1">
        <f t="array" ref="AF120">_xlfn.XLOOKUP($A120&amp;AF$5,'[1]NBA-Data-1980-2019'!$B$1:$B$16305&amp;'[1]NBA-Data-1980-2019'!$A$1:$A$16305,'[1]NBA-Data-1980-2019'!$D$1:$D$16305,"",0)</f>
        <v/>
      </c>
      <c r="AG120" s="2" t="str" cm="1">
        <f t="array" ref="AG120">_xlfn.XLOOKUP($A120&amp;AG$5,'[1]NBA-Data-1980-2019'!$B$1:$B$16305&amp;'[1]NBA-Data-1980-2019'!$A$1:$A$16305,'[1]NBA-Data-1980-2019'!$D$1:$D$16305,"",0)</f>
        <v/>
      </c>
      <c r="AH120" s="2" t="str" cm="1">
        <f t="array" ref="AH120">_xlfn.XLOOKUP($A120&amp;AH$5,'[1]NBA-Data-1980-2019'!$B$1:$B$16305&amp;'[1]NBA-Data-1980-2019'!$A$1:$A$16305,'[1]NBA-Data-1980-2019'!$H$1:$H$16305,"",0)</f>
        <v/>
      </c>
      <c r="AI120" s="2" t="str" cm="1">
        <f t="array" ref="AI120">_xlfn.XLOOKUP($A120&amp;AI$5,'[1]NBA-Data-1980-2019'!$B$1:$B$16305&amp;'[1]NBA-Data-1980-2019'!$A$1:$A$16305,'[1]NBA-Data-1980-2019'!$H$1:$H$16305,"",0)</f>
        <v/>
      </c>
      <c r="AJ120" s="2" t="str" cm="1">
        <f t="array" ref="AJ120">_xlfn.XLOOKUP($A120&amp;AJ$5,'[1]NBA-Data-1980-2019'!$B$1:$B$16305&amp;'[1]NBA-Data-1980-2019'!$A$1:$A$16305,'[1]NBA-Data-1980-2019'!$H$1:$H$16305,"",0)</f>
        <v/>
      </c>
      <c r="AK120" s="2" t="str" cm="1">
        <f t="array" ref="AK120">_xlfn.XLOOKUP($A120&amp;AK$5,'[1]NBA-Data-1980-2019'!$B$1:$B$16305&amp;'[1]NBA-Data-1980-2019'!$A$1:$A$16305,'[1]NBA-Data-1980-2019'!$H$1:$H$16305,"",0)</f>
        <v/>
      </c>
      <c r="AL120" s="2" t="str" cm="1">
        <f t="array" ref="AL120">_xlfn.XLOOKUP($A120&amp;AL$5,'[1]NBA-Data-1980-2019'!$B$1:$B$16305&amp;'[1]NBA-Data-1980-2019'!$A$1:$A$16305,'[1]NBA-Data-1980-2019'!$H$1:$H$16305,"",0)</f>
        <v/>
      </c>
      <c r="AM120" s="2" t="str" cm="1">
        <f t="array" ref="AM120">_xlfn.XLOOKUP($A120&amp;AM$5,'[1]NBA-Data-1980-2019'!$B$1:$B$16305&amp;'[1]NBA-Data-1980-2019'!$A$1:$A$16305,'[1]NBA-Data-1980-2019'!$H$1:$H$16305,"",0)</f>
        <v/>
      </c>
      <c r="AN120" s="2" t="str" cm="1">
        <f t="array" ref="AN120">_xlfn.XLOOKUP($A120&amp;AN$5,'[1]NBA-Data-1980-2019'!$B$1:$B$16305&amp;'[1]NBA-Data-1980-2019'!$A$1:$A$16305,'[1]NBA-Data-1980-2019'!$H$1:$H$16305,"",0)</f>
        <v/>
      </c>
      <c r="AO120" s="2" t="str" cm="1">
        <f t="array" ref="AO120">_xlfn.XLOOKUP($A120&amp;AO$5,'[1]NBA-Data-1980-2019'!$B$1:$B$16305&amp;'[1]NBA-Data-1980-2019'!$A$1:$A$16305,'[1]NBA-Data-1980-2019'!$H$1:$H$16305,"",0)</f>
        <v/>
      </c>
      <c r="AP120" s="2" t="str" cm="1">
        <f t="array" ref="AP120">_xlfn.XLOOKUP($A120&amp;AP$5,'[1]NBA-Data-1980-2019'!$B$1:$B$16305&amp;'[1]NBA-Data-1980-2019'!$A$1:$A$16305,'[1]NBA-Data-1980-2019'!$H$1:$H$16305,"",0)</f>
        <v/>
      </c>
      <c r="AQ120" s="2" t="str" cm="1">
        <f t="array" ref="AQ120">_xlfn.XLOOKUP($A120&amp;AQ$5,'[1]NBA-Data-1980-2019'!$B$1:$B$16305&amp;'[1]NBA-Data-1980-2019'!$A$1:$A$16305,'[1]NBA-Data-1980-2019'!$H$1:$H$16305,"",0)</f>
        <v/>
      </c>
      <c r="AR120" s="2" t="str" cm="1">
        <f t="array" ref="AR120">_xlfn.XLOOKUP($A120&amp;AR$5,'[1]NBA-Data-1980-2019'!$B$1:$B$16305&amp;'[1]NBA-Data-1980-2019'!$A$1:$A$16305,'[1]NBA-Data-1980-2019'!$H$1:$H$16305,"",0)</f>
        <v/>
      </c>
      <c r="AS120" s="2" t="str" cm="1">
        <f t="array" ref="AS120">_xlfn.XLOOKUP($A120&amp;AS$5,'[1]NBA-Data-1980-2019'!$B$1:$B$16305&amp;'[1]NBA-Data-1980-2019'!$A$1:$A$16305,'[1]NBA-Data-1980-2019'!$H$1:$H$16305,"",0)</f>
        <v/>
      </c>
      <c r="AT120" s="2" t="str" cm="1">
        <f t="array" ref="AT120">_xlfn.XLOOKUP($A120&amp;AT$5,'[1]NBA-Data-1980-2019'!$B$1:$B$16305&amp;'[1]NBA-Data-1980-2019'!$A$1:$A$16305,'[1]NBA-Data-1980-2019'!$H$1:$H$16305,"",0)</f>
        <v/>
      </c>
      <c r="AU120" s="2" t="str" cm="1">
        <f t="array" ref="AU120">_xlfn.XLOOKUP($A120&amp;AU$5,'[1]NBA-Data-1980-2019'!$B$1:$B$16305&amp;'[1]NBA-Data-1980-2019'!$A$1:$A$16305,'[1]NBA-Data-1980-2019'!$H$1:$H$16305,"",0)</f>
        <v/>
      </c>
      <c r="AV120" s="2" t="str" cm="1">
        <f t="array" ref="AV120">_xlfn.XLOOKUP($A120&amp;AV$5,'[1]NBA-Data-1980-2019'!$B$1:$B$16305&amp;'[1]NBA-Data-1980-2019'!$A$1:$A$16305,'[1]NBA-Data-1980-2019'!$H$1:$H$16305,"",0)</f>
        <v/>
      </c>
      <c r="AW120" s="2" t="str" cm="1">
        <f t="array" ref="AW120">_xlfn.XLOOKUP($A120&amp;AW$5,'[1]NBA-Data-1980-2019'!$B$1:$B$16305&amp;'[1]NBA-Data-1980-2019'!$A$1:$A$16305,'[1]NBA-Data-1980-2019'!$H$1:$H$16305,"",0)</f>
        <v/>
      </c>
      <c r="AX120" s="2" t="str" cm="1">
        <f t="array" ref="AX120">_xlfn.XLOOKUP($A120&amp;AX$5,'[1]NBA-Data-1980-2019'!$B$1:$B$16305&amp;'[1]NBA-Data-1980-2019'!$A$1:$A$16305,'[1]NBA-Data-1980-2019'!$H$1:$H$16305,"",0)</f>
        <v/>
      </c>
      <c r="AY120" s="2" t="str" cm="1">
        <f t="array" ref="AY120">_xlfn.XLOOKUP($A120&amp;AY$5,'[1]NBA-Data-1980-2019'!$B$1:$B$16305&amp;'[1]NBA-Data-1980-2019'!$A$1:$A$16305,'[1]NBA-Data-1980-2019'!$H$1:$H$16305,"",0)</f>
        <v/>
      </c>
      <c r="AZ120" s="2" t="str" cm="1">
        <f t="array" ref="AZ120">_xlfn.XLOOKUP($A120&amp;AZ$5,'[1]NBA-Data-1980-2019'!$B$1:$B$16305&amp;'[1]NBA-Data-1980-2019'!$A$1:$A$16305,'[1]NBA-Data-1980-2019'!$H$1:$H$16305,"",0)</f>
        <v/>
      </c>
      <c r="BA120" s="2" t="str" cm="1">
        <f t="array" ref="BA120">_xlfn.XLOOKUP($A120&amp;BA$5,'[1]NBA-Data-1980-2019'!$B$1:$B$16305&amp;'[1]NBA-Data-1980-2019'!$A$1:$A$16305,'[1]NBA-Data-1980-2019'!$H$1:$H$16305,"",0)</f>
        <v/>
      </c>
      <c r="BB120" s="2" t="str" cm="1">
        <f t="array" ref="BB120">_xlfn.XLOOKUP($A120&amp;BB$5,'[1]NBA-Data-1980-2019'!$B$1:$B$16305&amp;'[1]NBA-Data-1980-2019'!$A$1:$A$16305,'[1]NBA-Data-1980-2019'!$H$1:$H$16305,"",0)</f>
        <v/>
      </c>
      <c r="BC120" s="2" t="str" cm="1">
        <f t="array" ref="BC120">_xlfn.XLOOKUP($A120&amp;BC$5,'[1]NBA-Data-1980-2019'!$B$1:$B$16305&amp;'[1]NBA-Data-1980-2019'!$A$1:$A$16305,'[1]NBA-Data-1980-2019'!$H$1:$H$16305,"",0)</f>
        <v/>
      </c>
      <c r="BD120" s="2" t="str" cm="1">
        <f t="array" ref="BD120">_xlfn.XLOOKUP($A120&amp;BD$5,'[1]NBA-Data-1980-2019'!$B$1:$B$16305&amp;'[1]NBA-Data-1980-2019'!$A$1:$A$16305,'[1]NBA-Data-1980-2019'!$H$1:$H$16305,"",0)</f>
        <v/>
      </c>
      <c r="BE120" s="2" t="str" cm="1">
        <f t="array" ref="BE120">_xlfn.XLOOKUP($A120&amp;BE$5,'[1]NBA-Data-1980-2019'!$B$1:$B$16305&amp;'[1]NBA-Data-1980-2019'!$A$1:$A$16305,'[1]NBA-Data-1980-2019'!$H$1:$H$16305,"",0)</f>
        <v/>
      </c>
      <c r="BF120" s="2" cm="1">
        <f t="array" ref="BF120">_xlfn.XLOOKUP($A120&amp;BF$5,'[1]NBA-Data-1980-2019'!$B$1:$B$16305&amp;'[1]NBA-Data-1980-2019'!$A$1:$A$16305,'[1]NBA-Data-1980-2019'!$H$1:$H$16305,"",0)</f>
        <v>2.0999999999999996</v>
      </c>
      <c r="BG120" s="2" cm="1">
        <f t="array" ref="BG120">_xlfn.XLOOKUP($A120&amp;BG$5,'[1]NBA-Data-1980-2019'!$B$1:$B$16305&amp;'[1]NBA-Data-1980-2019'!$A$1:$A$16305,'[1]NBA-Data-1980-2019'!$H$1:$H$16305,"",0)</f>
        <v>48</v>
      </c>
      <c r="BH120" s="2" t="str" cm="1">
        <f t="array" ref="BH120">_xlfn.XLOOKUP($A120&amp;BH$5,'[1]NBA-Data-1980-2019'!$B$1:$B$16305&amp;'[1]NBA-Data-1980-2019'!$A$1:$A$16305,'[1]NBA-Data-1980-2019'!$H$1:$H$16305,"",0)</f>
        <v/>
      </c>
      <c r="BI120" s="2" cm="1">
        <f t="array" ref="BI120">_xlfn.XLOOKUP($A120&amp;BI$5,'[1]NBA-Data-1980-2019'!$B$1:$B$16305&amp;'[1]NBA-Data-1980-2019'!$A$1:$A$16305,'[1]NBA-Data-1980-2019'!$H$1:$H$16305,"",0)</f>
        <v>804</v>
      </c>
      <c r="BJ120" s="2" cm="1">
        <f t="array" ref="BJ120">_xlfn.XLOOKUP($A120&amp;BJ$5,'[1]NBA-Data-1980-2019'!$B$1:$B$16305&amp;'[1]NBA-Data-1980-2019'!$A$1:$A$16305,'[1]NBA-Data-1980-2019'!$H$1:$H$16305,"",0)</f>
        <v>43</v>
      </c>
      <c r="BK120" s="2" t="str" cm="1">
        <f t="array" ref="BK120">_xlfn.XLOOKUP($A120&amp;BK$5,'[1]NBA-Data-1980-2019'!$B$1:$B$16305&amp;'[1]NBA-Data-1980-2019'!$A$1:$A$16305,'[1]NBA-Data-1980-2019'!$H$1:$H$16305,"",0)</f>
        <v/>
      </c>
      <c r="BL120" s="2" t="str" cm="1">
        <f t="array" ref="BL120">_xlfn.XLOOKUP($A120&amp;BL$5,'[1]NBA-Data-1980-2019'!$B$1:$B$16305&amp;'[1]NBA-Data-1980-2019'!$A$1:$A$16305,'[1]NBA-Data-1980-2019'!$H$1:$H$16305,"",0)</f>
        <v/>
      </c>
      <c r="BM120" s="2" t="str" cm="1">
        <f t="array" ref="BM120">_xlfn.XLOOKUP($A120&amp;BM$5,'[1]NBA-Data-1980-2019'!$B$1:$B$16305&amp;'[1]NBA-Data-1980-2019'!$A$1:$A$16305,'[1]NBA-Data-1980-2019'!$H$1:$H$16305,"",0)</f>
        <v/>
      </c>
      <c r="BN120" s="2" t="str" cm="1">
        <f t="array" ref="BN120">_xlfn.XLOOKUP($A120&amp;BN$5,'[1]NBA-Data-1980-2019'!$B$1:$B$16305&amp;'[1]NBA-Data-1980-2019'!$A$1:$A$16305,'[1]NBA-Data-1980-2019'!$F$1:$F$16305,"",0)</f>
        <v/>
      </c>
      <c r="BO120" s="2" t="str" cm="1">
        <f t="array" ref="BO120">_xlfn.XLOOKUP($A120&amp;BO$5,'[1]NBA-Data-1980-2019'!$B$1:$B$16305&amp;'[1]NBA-Data-1980-2019'!$A$1:$A$16305,'[1]NBA-Data-1980-2019'!$F$1:$F$16305,"",0)</f>
        <v/>
      </c>
      <c r="BP120" s="2" t="str" cm="1">
        <f t="array" ref="BP120">_xlfn.XLOOKUP($A120&amp;BP$5,'[1]NBA-Data-1980-2019'!$B$1:$B$16305&amp;'[1]NBA-Data-1980-2019'!$A$1:$A$16305,'[1]NBA-Data-1980-2019'!$F$1:$F$16305,"",0)</f>
        <v/>
      </c>
      <c r="BQ120" s="2" t="str" cm="1">
        <f t="array" ref="BQ120">_xlfn.XLOOKUP($A120&amp;BQ$5,'[1]NBA-Data-1980-2019'!$B$1:$B$16305&amp;'[1]NBA-Data-1980-2019'!$A$1:$A$16305,'[1]NBA-Data-1980-2019'!$F$1:$F$16305,"",0)</f>
        <v/>
      </c>
      <c r="BR120" s="2" t="str" cm="1">
        <f t="array" ref="BR120">_xlfn.XLOOKUP($A120&amp;BR$5,'[1]NBA-Data-1980-2019'!$B$1:$B$16305&amp;'[1]NBA-Data-1980-2019'!$A$1:$A$16305,'[1]NBA-Data-1980-2019'!$F$1:$F$16305,"",0)</f>
        <v/>
      </c>
      <c r="BS120" s="2" t="str" cm="1">
        <f t="array" ref="BS120">_xlfn.XLOOKUP($A120&amp;BS$5,'[1]NBA-Data-1980-2019'!$B$1:$B$16305&amp;'[1]NBA-Data-1980-2019'!$A$1:$A$16305,'[1]NBA-Data-1980-2019'!$F$1:$F$16305,"",0)</f>
        <v/>
      </c>
      <c r="BT120" s="2" t="str" cm="1">
        <f t="array" ref="BT120">_xlfn.XLOOKUP($A120&amp;BT$5,'[1]NBA-Data-1980-2019'!$B$1:$B$16305&amp;'[1]NBA-Data-1980-2019'!$A$1:$A$16305,'[1]NBA-Data-1980-2019'!$F$1:$F$16305,"",0)</f>
        <v/>
      </c>
      <c r="BU120" s="2" t="str" cm="1">
        <f t="array" ref="BU120">_xlfn.XLOOKUP($A120&amp;BU$5,'[1]NBA-Data-1980-2019'!$B$1:$B$16305&amp;'[1]NBA-Data-1980-2019'!$A$1:$A$16305,'[1]NBA-Data-1980-2019'!$F$1:$F$16305,"",0)</f>
        <v/>
      </c>
      <c r="BV120" s="2" t="str" cm="1">
        <f t="array" ref="BV120">_xlfn.XLOOKUP($A120&amp;BV$5,'[1]NBA-Data-1980-2019'!$B$1:$B$16305&amp;'[1]NBA-Data-1980-2019'!$A$1:$A$16305,'[1]NBA-Data-1980-2019'!$F$1:$F$16305,"",0)</f>
        <v/>
      </c>
      <c r="BW120" s="2" t="str" cm="1">
        <f t="array" ref="BW120">_xlfn.XLOOKUP($A120&amp;BW$5,'[1]NBA-Data-1980-2019'!$B$1:$B$16305&amp;'[1]NBA-Data-1980-2019'!$A$1:$A$16305,'[1]NBA-Data-1980-2019'!$F$1:$F$16305,"",0)</f>
        <v/>
      </c>
      <c r="BX120" s="2" t="str" cm="1">
        <f t="array" ref="BX120">_xlfn.XLOOKUP($A120&amp;BX$5,'[1]NBA-Data-1980-2019'!$B$1:$B$16305&amp;'[1]NBA-Data-1980-2019'!$A$1:$A$16305,'[1]NBA-Data-1980-2019'!$F$1:$F$16305,"",0)</f>
        <v/>
      </c>
      <c r="BY120" s="2" t="str" cm="1">
        <f t="array" ref="BY120">_xlfn.XLOOKUP($A120&amp;BY$5,'[1]NBA-Data-1980-2019'!$B$1:$B$16305&amp;'[1]NBA-Data-1980-2019'!$A$1:$A$16305,'[1]NBA-Data-1980-2019'!$F$1:$F$16305,"",0)</f>
        <v/>
      </c>
      <c r="BZ120" s="2" t="str" cm="1">
        <f t="array" ref="BZ120">_xlfn.XLOOKUP($A120&amp;BZ$5,'[1]NBA-Data-1980-2019'!$B$1:$B$16305&amp;'[1]NBA-Data-1980-2019'!$A$1:$A$16305,'[1]NBA-Data-1980-2019'!$F$1:$F$16305,"",0)</f>
        <v/>
      </c>
      <c r="CA120" s="2" t="str" cm="1">
        <f t="array" ref="CA120">_xlfn.XLOOKUP($A120&amp;CA$5,'[1]NBA-Data-1980-2019'!$B$1:$B$16305&amp;'[1]NBA-Data-1980-2019'!$A$1:$A$16305,'[1]NBA-Data-1980-2019'!$F$1:$F$16305,"",0)</f>
        <v/>
      </c>
      <c r="CB120" s="2" t="str" cm="1">
        <f t="array" ref="CB120">_xlfn.XLOOKUP($A120&amp;CB$5,'[1]NBA-Data-1980-2019'!$B$1:$B$16305&amp;'[1]NBA-Data-1980-2019'!$A$1:$A$16305,'[1]NBA-Data-1980-2019'!$F$1:$F$16305,"",0)</f>
        <v/>
      </c>
      <c r="CC120" s="2" t="str" cm="1">
        <f t="array" ref="CC120">_xlfn.XLOOKUP($A120&amp;CC$5,'[1]NBA-Data-1980-2019'!$B$1:$B$16305&amp;'[1]NBA-Data-1980-2019'!$A$1:$A$16305,'[1]NBA-Data-1980-2019'!$F$1:$F$16305,"",0)</f>
        <v/>
      </c>
      <c r="CD120" s="2" t="str" cm="1">
        <f t="array" ref="CD120">_xlfn.XLOOKUP($A120&amp;CD$5,'[1]NBA-Data-1980-2019'!$B$1:$B$16305&amp;'[1]NBA-Data-1980-2019'!$A$1:$A$16305,'[1]NBA-Data-1980-2019'!$F$1:$F$16305,"",0)</f>
        <v/>
      </c>
      <c r="CE120" s="2" t="str" cm="1">
        <f t="array" ref="CE120">_xlfn.XLOOKUP($A120&amp;CE$5,'[1]NBA-Data-1980-2019'!$B$1:$B$16305&amp;'[1]NBA-Data-1980-2019'!$A$1:$A$16305,'[1]NBA-Data-1980-2019'!$F$1:$F$16305,"",0)</f>
        <v/>
      </c>
      <c r="CF120" s="2" t="str" cm="1">
        <f t="array" ref="CF120">_xlfn.XLOOKUP($A120&amp;CF$5,'[1]NBA-Data-1980-2019'!$B$1:$B$16305&amp;'[1]NBA-Data-1980-2019'!$A$1:$A$16305,'[1]NBA-Data-1980-2019'!$F$1:$F$16305,"",0)</f>
        <v/>
      </c>
      <c r="CG120" s="2" t="str" cm="1">
        <f t="array" ref="CG120">_xlfn.XLOOKUP($A120&amp;CG$5,'[1]NBA-Data-1980-2019'!$B$1:$B$16305&amp;'[1]NBA-Data-1980-2019'!$A$1:$A$16305,'[1]NBA-Data-1980-2019'!$F$1:$F$16305,"",0)</f>
        <v/>
      </c>
      <c r="CH120" s="2" t="str" cm="1">
        <f t="array" ref="CH120">_xlfn.XLOOKUP($A120&amp;CH$5,'[1]NBA-Data-1980-2019'!$B$1:$B$16305&amp;'[1]NBA-Data-1980-2019'!$A$1:$A$16305,'[1]NBA-Data-1980-2019'!$F$1:$F$16305,"",0)</f>
        <v/>
      </c>
      <c r="CI120" s="2" t="str" cm="1">
        <f t="array" ref="CI120">_xlfn.XLOOKUP($A120&amp;CI$5,'[1]NBA-Data-1980-2019'!$B$1:$B$16305&amp;'[1]NBA-Data-1980-2019'!$A$1:$A$16305,'[1]NBA-Data-1980-2019'!$F$1:$F$16305,"",0)</f>
        <v/>
      </c>
      <c r="CJ120" s="2" t="str" cm="1">
        <f t="array" ref="CJ120">_xlfn.XLOOKUP($A120&amp;CJ$5,'[1]NBA-Data-1980-2019'!$B$1:$B$16305&amp;'[1]NBA-Data-1980-2019'!$A$1:$A$16305,'[1]NBA-Data-1980-2019'!$F$1:$F$16305,"",0)</f>
        <v/>
      </c>
      <c r="CK120" s="2" t="str" cm="1">
        <f t="array" ref="CK120">_xlfn.XLOOKUP($A120&amp;CK$5,'[1]NBA-Data-1980-2019'!$B$1:$B$16305&amp;'[1]NBA-Data-1980-2019'!$A$1:$A$16305,'[1]NBA-Data-1980-2019'!$F$1:$F$16305,"",0)</f>
        <v/>
      </c>
      <c r="CL120" s="2" cm="1">
        <f t="array" ref="CL120">_xlfn.XLOOKUP($A120&amp;CL$5,'[1]NBA-Data-1980-2019'!$B$1:$B$16305&amp;'[1]NBA-Data-1980-2019'!$A$1:$A$16305,'[1]NBA-Data-1980-2019'!$F$1:$F$16305,"",0)</f>
        <v>40.799999999999997</v>
      </c>
      <c r="CM120" s="2" cm="1">
        <f t="array" ref="CM120">_xlfn.XLOOKUP($A120&amp;CM$5,'[1]NBA-Data-1980-2019'!$B$1:$B$16305&amp;'[1]NBA-Data-1980-2019'!$A$1:$A$16305,'[1]NBA-Data-1980-2019'!$F$1:$F$16305,"",0)</f>
        <v>7.4</v>
      </c>
      <c r="CN120" s="2" t="str" cm="1">
        <f t="array" ref="CN120">_xlfn.XLOOKUP($A120&amp;CN$5,'[1]NBA-Data-1980-2019'!$B$1:$B$16305&amp;'[1]NBA-Data-1980-2019'!$A$1:$A$16305,'[1]NBA-Data-1980-2019'!$F$1:$F$16305,"",0)</f>
        <v/>
      </c>
      <c r="CO120" s="2" cm="1">
        <f t="array" ref="CO120">_xlfn.XLOOKUP($A120&amp;CO$5,'[1]NBA-Data-1980-2019'!$B$1:$B$16305&amp;'[1]NBA-Data-1980-2019'!$A$1:$A$16305,'[1]NBA-Data-1980-2019'!$F$1:$F$16305,"",0)</f>
        <v>13.9</v>
      </c>
      <c r="CP120" s="2" cm="1">
        <f t="array" ref="CP120">_xlfn.XLOOKUP($A120&amp;CP$5,'[1]NBA-Data-1980-2019'!$B$1:$B$16305&amp;'[1]NBA-Data-1980-2019'!$A$1:$A$16305,'[1]NBA-Data-1980-2019'!$F$1:$F$16305,"",0)</f>
        <v>6.7</v>
      </c>
      <c r="CQ120" s="2" t="str" cm="1">
        <f t="array" ref="CQ120">_xlfn.XLOOKUP($A120&amp;CQ$5,'[1]NBA-Data-1980-2019'!$B$1:$B$16305&amp;'[1]NBA-Data-1980-2019'!$A$1:$A$16305,'[1]NBA-Data-1980-2019'!$F$1:$F$16305,"",0)</f>
        <v/>
      </c>
      <c r="CR120" s="2" t="str" cm="1">
        <f t="array" ref="CR120">_xlfn.XLOOKUP($A120&amp;CR$5,'[1]NBA-Data-1980-2019'!$B$1:$B$16305&amp;'[1]NBA-Data-1980-2019'!$A$1:$A$16305,'[1]NBA-Data-1980-2019'!$F$1:$F$16305,"",0)</f>
        <v/>
      </c>
      <c r="CS120" s="2" t="str" cm="1">
        <f t="array" ref="CS120">_xlfn.XLOOKUP($A120&amp;CS$5,'[1]NBA-Data-1980-2019'!$B$1:$B$16305&amp;'[1]NBA-Data-1980-2019'!$A$1:$A$16305,'[1]NBA-Data-1980-2019'!$F$1:$F$16305,"",0)</f>
        <v/>
      </c>
      <c r="CU120" s="2" t="str">
        <f>_xlfn.XLOOKUP($A120,TEAMS!$G$1:$G$839,TEAMS!$H$1:$H$839,"",0)</f>
        <v>PF</v>
      </c>
      <c r="CV120" s="2" t="str">
        <f>_xlfn.XLOOKUP($CU120,DASHBOARD!$B$22:$B$27,DASHBOARD!$C$22:$C$27,"",0)</f>
        <v>FORWARD</v>
      </c>
      <c r="CY120" s="63">
        <f>SUMIFS('[1]NBA-Data-1980-2019'!$G$1:$G$16305,'[1]NBA-Data-1980-2019'!$B$1:$B$16305,$A120,'[1]NBA-Data-1980-2019'!$A$1:$A$16305,CY$9)</f>
        <v>0</v>
      </c>
      <c r="CZ120" s="63">
        <f>SUMIFS('[1]NBA-Data-1980-2019'!$G$1:$G$16305,'[1]NBA-Data-1980-2019'!$B$1:$B$16305,$A120,'[1]NBA-Data-1980-2019'!$A$1:$A$16305,CZ$9)</f>
        <v>0</v>
      </c>
      <c r="DA120" s="63">
        <f>SUMIFS('[1]NBA-Data-1980-2019'!$G$1:$G$16305,'[1]NBA-Data-1980-2019'!$B$1:$B$16305,$A120,'[1]NBA-Data-1980-2019'!$A$1:$A$16305,DA$9)</f>
        <v>0</v>
      </c>
      <c r="DB120" s="63">
        <f>SUMIFS('[1]NBA-Data-1980-2019'!$G$1:$G$16305,'[1]NBA-Data-1980-2019'!$B$1:$B$16305,$A120,'[1]NBA-Data-1980-2019'!$A$1:$A$16305,DB$9)</f>
        <v>0</v>
      </c>
      <c r="DC120" s="63">
        <f>SUMIFS('[1]NBA-Data-1980-2019'!$G$1:$G$16305,'[1]NBA-Data-1980-2019'!$B$1:$B$16305,$A120,'[1]NBA-Data-1980-2019'!$A$1:$A$16305,DC$9)</f>
        <v>0</v>
      </c>
      <c r="DD120" s="63">
        <f>SUMIFS('[1]NBA-Data-1980-2019'!$G$1:$G$16305,'[1]NBA-Data-1980-2019'!$B$1:$B$16305,$A120,'[1]NBA-Data-1980-2019'!$A$1:$A$16305,DD$9)</f>
        <v>0</v>
      </c>
      <c r="DE120" s="63">
        <f>SUMIFS('[1]NBA-Data-1980-2019'!$G$1:$G$16305,'[1]NBA-Data-1980-2019'!$B$1:$B$16305,$A120,'[1]NBA-Data-1980-2019'!$A$1:$A$16305,DE$9)</f>
        <v>0</v>
      </c>
      <c r="DF120" s="63">
        <f>SUMIFS('[1]NBA-Data-1980-2019'!$G$1:$G$16305,'[1]NBA-Data-1980-2019'!$B$1:$B$16305,$A120,'[1]NBA-Data-1980-2019'!$A$1:$A$16305,DF$9)</f>
        <v>0</v>
      </c>
      <c r="DG120" s="63">
        <f>SUMIFS('[1]NBA-Data-1980-2019'!$G$1:$G$16305,'[1]NBA-Data-1980-2019'!$B$1:$B$16305,$A120,'[1]NBA-Data-1980-2019'!$A$1:$A$16305,DG$9)</f>
        <v>0</v>
      </c>
      <c r="DH120" s="63">
        <f>SUMIFS('[1]NBA-Data-1980-2019'!$G$1:$G$16305,'[1]NBA-Data-1980-2019'!$B$1:$B$16305,$A120,'[1]NBA-Data-1980-2019'!$A$1:$A$16305,DH$9)</f>
        <v>0</v>
      </c>
      <c r="DI120" s="63">
        <f>SUMIFS('[1]NBA-Data-1980-2019'!$G$1:$G$16305,'[1]NBA-Data-1980-2019'!$B$1:$B$16305,$A120,'[1]NBA-Data-1980-2019'!$A$1:$A$16305,DI$9)</f>
        <v>0</v>
      </c>
      <c r="DJ120" s="63">
        <f>SUMIFS('[1]NBA-Data-1980-2019'!$G$1:$G$16305,'[1]NBA-Data-1980-2019'!$B$1:$B$16305,$A120,'[1]NBA-Data-1980-2019'!$A$1:$A$16305,DJ$9)</f>
        <v>0</v>
      </c>
      <c r="DK120" s="63">
        <f>SUMIFS('[1]NBA-Data-1980-2019'!$G$1:$G$16305,'[1]NBA-Data-1980-2019'!$B$1:$B$16305,$A120,'[1]NBA-Data-1980-2019'!$A$1:$A$16305,DK$9)</f>
        <v>0</v>
      </c>
      <c r="DL120" s="63">
        <f>SUMIFS('[1]NBA-Data-1980-2019'!$G$1:$G$16305,'[1]NBA-Data-1980-2019'!$B$1:$B$16305,$A120,'[1]NBA-Data-1980-2019'!$A$1:$A$16305,DL$9)</f>
        <v>0</v>
      </c>
      <c r="DM120" s="63">
        <f>SUMIFS('[1]NBA-Data-1980-2019'!$G$1:$G$16305,'[1]NBA-Data-1980-2019'!$B$1:$B$16305,$A120,'[1]NBA-Data-1980-2019'!$A$1:$A$16305,DM$9)</f>
        <v>0</v>
      </c>
      <c r="DN120" s="63">
        <f>SUMIFS('[1]NBA-Data-1980-2019'!$G$1:$G$16305,'[1]NBA-Data-1980-2019'!$B$1:$B$16305,$A120,'[1]NBA-Data-1980-2019'!$A$1:$A$16305,DN$9)</f>
        <v>0</v>
      </c>
      <c r="DO120" s="63">
        <f>SUMIFS('[1]NBA-Data-1980-2019'!$G$1:$G$16305,'[1]NBA-Data-1980-2019'!$B$1:$B$16305,$A120,'[1]NBA-Data-1980-2019'!$A$1:$A$16305,DO$9)</f>
        <v>0</v>
      </c>
      <c r="DP120" s="63">
        <f>SUMIFS('[1]NBA-Data-1980-2019'!$G$1:$G$16305,'[1]NBA-Data-1980-2019'!$B$1:$B$16305,$A120,'[1]NBA-Data-1980-2019'!$A$1:$A$16305,DP$9)</f>
        <v>0</v>
      </c>
      <c r="DQ120" s="63">
        <f>SUMIFS('[1]NBA-Data-1980-2019'!$G$1:$G$16305,'[1]NBA-Data-1980-2019'!$B$1:$B$16305,$A120,'[1]NBA-Data-1980-2019'!$A$1:$A$16305,DQ$9)</f>
        <v>0</v>
      </c>
      <c r="DR120" s="63">
        <f>SUMIFS('[1]NBA-Data-1980-2019'!$G$1:$G$16305,'[1]NBA-Data-1980-2019'!$B$1:$B$16305,$A120,'[1]NBA-Data-1980-2019'!$A$1:$A$16305,DR$9)</f>
        <v>0</v>
      </c>
      <c r="DS120" s="63">
        <f>SUMIFS('[1]NBA-Data-1980-2019'!$G$1:$G$16305,'[1]NBA-Data-1980-2019'!$B$1:$B$16305,$A120,'[1]NBA-Data-1980-2019'!$A$1:$A$16305,DS$9)</f>
        <v>0</v>
      </c>
      <c r="DT120" s="63">
        <f>SUMIFS('[1]NBA-Data-1980-2019'!$G$1:$G$16305,'[1]NBA-Data-1980-2019'!$B$1:$B$16305,$A120,'[1]NBA-Data-1980-2019'!$A$1:$A$16305,DT$9)</f>
        <v>0</v>
      </c>
      <c r="DU120" s="63">
        <f>SUMIFS('[1]NBA-Data-1980-2019'!$G$1:$G$16305,'[1]NBA-Data-1980-2019'!$B$1:$B$16305,$A120,'[1]NBA-Data-1980-2019'!$A$1:$A$16305,DU$9)</f>
        <v>0</v>
      </c>
      <c r="DV120" s="63">
        <f>SUMIFS('[1]NBA-Data-1980-2019'!$G$1:$G$16305,'[1]NBA-Data-1980-2019'!$B$1:$B$16305,$A120,'[1]NBA-Data-1980-2019'!$A$1:$A$16305,DV$9)</f>
        <v>0</v>
      </c>
      <c r="DW120" s="63">
        <f>SUMIFS('[1]NBA-Data-1980-2019'!$G$1:$G$16305,'[1]NBA-Data-1980-2019'!$B$1:$B$16305,$A120,'[1]NBA-Data-1980-2019'!$A$1:$A$16305,DW$9)</f>
        <v>507336</v>
      </c>
      <c r="DX120" s="63">
        <f>SUMIFS('[1]NBA-Data-1980-2019'!$G$1:$G$16305,'[1]NBA-Data-1980-2019'!$B$1:$B$16305,$A120,'[1]NBA-Data-1980-2019'!$A$1:$A$16305,DX$9)</f>
        <v>845059</v>
      </c>
      <c r="DY120" s="63">
        <f>SUMIFS('[1]NBA-Data-1980-2019'!$G$1:$G$16305,'[1]NBA-Data-1980-2019'!$B$1:$B$16305,$A120,'[1]NBA-Data-1980-2019'!$A$1:$A$16305,DY$9)</f>
        <v>0</v>
      </c>
      <c r="DZ120" s="63">
        <f>SUMIFS('[1]NBA-Data-1980-2019'!$G$1:$G$16305,'[1]NBA-Data-1980-2019'!$B$1:$B$16305,$A120,'[1]NBA-Data-1980-2019'!$A$1:$A$16305,DZ$9)</f>
        <v>1739333</v>
      </c>
      <c r="EA120" s="63">
        <f>SUMIFS('[1]NBA-Data-1980-2019'!$G$1:$G$16305,'[1]NBA-Data-1980-2019'!$B$1:$B$16305,$A120,'[1]NBA-Data-1980-2019'!$A$1:$A$16305,EA$9)</f>
        <v>239035</v>
      </c>
      <c r="EB120" s="63">
        <f>SUMIFS('[1]NBA-Data-1980-2019'!$G$1:$G$16305,'[1]NBA-Data-1980-2019'!$B$1:$B$16305,$A120,'[1]NBA-Data-1980-2019'!$A$1:$A$16305,EB$9)</f>
        <v>0</v>
      </c>
      <c r="EC120" s="63">
        <f>SUMIFS('[1]NBA-Data-1980-2019'!$G$1:$G$16305,'[1]NBA-Data-1980-2019'!$B$1:$B$16305,$A120,'[1]NBA-Data-1980-2019'!$A$1:$A$16305,EC$9)</f>
        <v>0</v>
      </c>
      <c r="ED120" s="63">
        <f>SUMIFS('[1]NBA-Data-1980-2019'!$G$1:$G$16305,'[1]NBA-Data-1980-2019'!$B$1:$B$16305,$A120,'[1]NBA-Data-1980-2019'!$A$1:$A$16305,ED$9)</f>
        <v>0</v>
      </c>
      <c r="EH120" s="2" t="s">
        <v>1482</v>
      </c>
    </row>
    <row r="121" spans="1:165" x14ac:dyDescent="0.2">
      <c r="A121" s="2" t="s">
        <v>1107</v>
      </c>
      <c r="B121" s="2" t="str" cm="1">
        <f t="array" ref="B121">_xlfn.XLOOKUP($A121&amp;B$5,'[1]NBA-Data-1980-2019'!$B$1:$B$16305&amp;'[1]NBA-Data-1980-2019'!$A$1:$A$16305,'[1]NBA-Data-1980-2019'!$D$1:$D$16305,"",0)</f>
        <v/>
      </c>
      <c r="C121" s="2" t="str" cm="1">
        <f t="array" ref="C121">_xlfn.XLOOKUP($A121&amp;C$5,'[1]NBA-Data-1980-2019'!$B$1:$B$16305&amp;'[1]NBA-Data-1980-2019'!$A$1:$A$16305,'[1]NBA-Data-1980-2019'!$D$1:$D$16305,"",0)</f>
        <v/>
      </c>
      <c r="D121" s="2" t="str" cm="1">
        <f t="array" ref="D121">_xlfn.XLOOKUP($A121&amp;D$5,'[1]NBA-Data-1980-2019'!$B$1:$B$16305&amp;'[1]NBA-Data-1980-2019'!$A$1:$A$16305,'[1]NBA-Data-1980-2019'!$D$1:$D$16305,"",0)</f>
        <v/>
      </c>
      <c r="E121" s="2" t="str" cm="1">
        <f t="array" ref="E121">_xlfn.XLOOKUP($A121&amp;E$5,'[1]NBA-Data-1980-2019'!$B$1:$B$16305&amp;'[1]NBA-Data-1980-2019'!$A$1:$A$16305,'[1]NBA-Data-1980-2019'!$D$1:$D$16305,"",0)</f>
        <v>HOU</v>
      </c>
      <c r="F121" s="2" t="str" cm="1">
        <f t="array" ref="F121">_xlfn.XLOOKUP($A121&amp;F$5,'[1]NBA-Data-1980-2019'!$B$1:$B$16305&amp;'[1]NBA-Data-1980-2019'!$A$1:$A$16305,'[1]NBA-Data-1980-2019'!$D$1:$D$16305,"",0)</f>
        <v>LAC</v>
      </c>
      <c r="G121" s="2" t="str" cm="1">
        <f t="array" ref="G121">_xlfn.XLOOKUP($A121&amp;G$5,'[1]NBA-Data-1980-2019'!$B$1:$B$16305&amp;'[1]NBA-Data-1980-2019'!$A$1:$A$16305,'[1]NBA-Data-1980-2019'!$D$1:$D$16305,"",0)</f>
        <v>MIN</v>
      </c>
      <c r="H121" s="2" t="str" cm="1">
        <f t="array" ref="H121">_xlfn.XLOOKUP($A121&amp;H$5,'[1]NBA-Data-1980-2019'!$B$1:$B$16305&amp;'[1]NBA-Data-1980-2019'!$A$1:$A$16305,'[1]NBA-Data-1980-2019'!$D$1:$D$16305,"",0)</f>
        <v/>
      </c>
      <c r="I121" s="2" t="str" cm="1">
        <f t="array" ref="I121">_xlfn.XLOOKUP($A121&amp;I$5,'[1]NBA-Data-1980-2019'!$B$1:$B$16305&amp;'[1]NBA-Data-1980-2019'!$A$1:$A$16305,'[1]NBA-Data-1980-2019'!$D$1:$D$16305,"",0)</f>
        <v>DAL</v>
      </c>
      <c r="J121" s="2" t="str" cm="1">
        <f t="array" ref="J121">_xlfn.XLOOKUP($A121&amp;J$5,'[1]NBA-Data-1980-2019'!$B$1:$B$16305&amp;'[1]NBA-Data-1980-2019'!$A$1:$A$16305,'[1]NBA-Data-1980-2019'!$D$1:$D$16305,"",0)</f>
        <v>BOS</v>
      </c>
      <c r="K121" s="2" t="str" cm="1">
        <f t="array" ref="K121">_xlfn.XLOOKUP($A121&amp;K$5,'[1]NBA-Data-1980-2019'!$B$1:$B$16305&amp;'[1]NBA-Data-1980-2019'!$A$1:$A$16305,'[1]NBA-Data-1980-2019'!$D$1:$D$16305,"",0)</f>
        <v/>
      </c>
      <c r="L121" s="2" t="str" cm="1">
        <f t="array" ref="L121">_xlfn.XLOOKUP($A121&amp;L$5,'[1]NBA-Data-1980-2019'!$B$1:$B$16305&amp;'[1]NBA-Data-1980-2019'!$A$1:$A$16305,'[1]NBA-Data-1980-2019'!$D$1:$D$16305,"",0)</f>
        <v/>
      </c>
      <c r="M121" s="2" t="str" cm="1">
        <f t="array" ref="M121">_xlfn.XLOOKUP($A121&amp;M$5,'[1]NBA-Data-1980-2019'!$B$1:$B$16305&amp;'[1]NBA-Data-1980-2019'!$A$1:$A$16305,'[1]NBA-Data-1980-2019'!$D$1:$D$16305,"",0)</f>
        <v/>
      </c>
      <c r="N121" s="2" t="str" cm="1">
        <f t="array" ref="N121">_xlfn.XLOOKUP($A121&amp;N$5,'[1]NBA-Data-1980-2019'!$B$1:$B$16305&amp;'[1]NBA-Data-1980-2019'!$A$1:$A$16305,'[1]NBA-Data-1980-2019'!$D$1:$D$16305,"",0)</f>
        <v/>
      </c>
      <c r="O121" s="2" t="str" cm="1">
        <f t="array" ref="O121">_xlfn.XLOOKUP($A121&amp;O$5,'[1]NBA-Data-1980-2019'!$B$1:$B$16305&amp;'[1]NBA-Data-1980-2019'!$A$1:$A$16305,'[1]NBA-Data-1980-2019'!$D$1:$D$16305,"",0)</f>
        <v/>
      </c>
      <c r="P121" s="2" t="str" cm="1">
        <f t="array" ref="P121">_xlfn.XLOOKUP($A121&amp;P$5,'[1]NBA-Data-1980-2019'!$B$1:$B$16305&amp;'[1]NBA-Data-1980-2019'!$A$1:$A$16305,'[1]NBA-Data-1980-2019'!$D$1:$D$16305,"",0)</f>
        <v/>
      </c>
      <c r="Q121" s="2" t="str" cm="1">
        <f t="array" ref="Q121">_xlfn.XLOOKUP($A121&amp;Q$5,'[1]NBA-Data-1980-2019'!$B$1:$B$16305&amp;'[1]NBA-Data-1980-2019'!$A$1:$A$16305,'[1]NBA-Data-1980-2019'!$D$1:$D$16305,"",0)</f>
        <v/>
      </c>
      <c r="R121" s="2" t="str" cm="1">
        <f t="array" ref="R121">_xlfn.XLOOKUP($A121&amp;R$5,'[1]NBA-Data-1980-2019'!$B$1:$B$16305&amp;'[1]NBA-Data-1980-2019'!$A$1:$A$16305,'[1]NBA-Data-1980-2019'!$D$1:$D$16305,"",0)</f>
        <v/>
      </c>
      <c r="S121" s="2" t="str" cm="1">
        <f t="array" ref="S121">_xlfn.XLOOKUP($A121&amp;S$5,'[1]NBA-Data-1980-2019'!$B$1:$B$16305&amp;'[1]NBA-Data-1980-2019'!$A$1:$A$16305,'[1]NBA-Data-1980-2019'!$D$1:$D$16305,"",0)</f>
        <v/>
      </c>
      <c r="T121" s="2" t="str" cm="1">
        <f t="array" ref="T121">_xlfn.XLOOKUP($A121&amp;T$5,'[1]NBA-Data-1980-2019'!$B$1:$B$16305&amp;'[1]NBA-Data-1980-2019'!$A$1:$A$16305,'[1]NBA-Data-1980-2019'!$D$1:$D$16305,"",0)</f>
        <v/>
      </c>
      <c r="U121" s="2" t="str" cm="1">
        <f t="array" ref="U121">_xlfn.XLOOKUP($A121&amp;U$5,'[1]NBA-Data-1980-2019'!$B$1:$B$16305&amp;'[1]NBA-Data-1980-2019'!$A$1:$A$16305,'[1]NBA-Data-1980-2019'!$D$1:$D$16305,"",0)</f>
        <v/>
      </c>
      <c r="V121" s="2" t="str" cm="1">
        <f t="array" ref="V121">_xlfn.XLOOKUP($A121&amp;V$5,'[1]NBA-Data-1980-2019'!$B$1:$B$16305&amp;'[1]NBA-Data-1980-2019'!$A$1:$A$16305,'[1]NBA-Data-1980-2019'!$D$1:$D$16305,"",0)</f>
        <v/>
      </c>
      <c r="W121" s="2" t="str" cm="1">
        <f t="array" ref="W121">_xlfn.XLOOKUP($A121&amp;W$5,'[1]NBA-Data-1980-2019'!$B$1:$B$16305&amp;'[1]NBA-Data-1980-2019'!$A$1:$A$16305,'[1]NBA-Data-1980-2019'!$D$1:$D$16305,"",0)</f>
        <v/>
      </c>
      <c r="X121" s="2" t="str" cm="1">
        <f t="array" ref="X121">_xlfn.XLOOKUP($A121&amp;X$5,'[1]NBA-Data-1980-2019'!$B$1:$B$16305&amp;'[1]NBA-Data-1980-2019'!$A$1:$A$16305,'[1]NBA-Data-1980-2019'!$D$1:$D$16305,"",0)</f>
        <v/>
      </c>
      <c r="Y121" s="2" t="str" cm="1">
        <f t="array" ref="Y121">_xlfn.XLOOKUP($A121&amp;Y$5,'[1]NBA-Data-1980-2019'!$B$1:$B$16305&amp;'[1]NBA-Data-1980-2019'!$A$1:$A$16305,'[1]NBA-Data-1980-2019'!$D$1:$D$16305,"",0)</f>
        <v/>
      </c>
      <c r="Z121" s="2" t="str" cm="1">
        <f t="array" ref="Z121">_xlfn.XLOOKUP($A121&amp;Z$5,'[1]NBA-Data-1980-2019'!$B$1:$B$16305&amp;'[1]NBA-Data-1980-2019'!$A$1:$A$16305,'[1]NBA-Data-1980-2019'!$D$1:$D$16305,"",0)</f>
        <v/>
      </c>
      <c r="AA121" s="2" t="str" cm="1">
        <f t="array" ref="AA121">_xlfn.XLOOKUP($A121&amp;AA$5,'[1]NBA-Data-1980-2019'!$B$1:$B$16305&amp;'[1]NBA-Data-1980-2019'!$A$1:$A$16305,'[1]NBA-Data-1980-2019'!$D$1:$D$16305,"",0)</f>
        <v/>
      </c>
      <c r="AB121" s="2" t="str" cm="1">
        <f t="array" ref="AB121">_xlfn.XLOOKUP($A121&amp;AB$5,'[1]NBA-Data-1980-2019'!$B$1:$B$16305&amp;'[1]NBA-Data-1980-2019'!$A$1:$A$16305,'[1]NBA-Data-1980-2019'!$D$1:$D$16305,"",0)</f>
        <v/>
      </c>
      <c r="AC121" s="2" t="str" cm="1">
        <f t="array" ref="AC121">_xlfn.XLOOKUP($A121&amp;AC$5,'[1]NBA-Data-1980-2019'!$B$1:$B$16305&amp;'[1]NBA-Data-1980-2019'!$A$1:$A$16305,'[1]NBA-Data-1980-2019'!$D$1:$D$16305,"",0)</f>
        <v/>
      </c>
      <c r="AD121" s="2" t="str" cm="1">
        <f t="array" ref="AD121">_xlfn.XLOOKUP($A121&amp;AD$5,'[1]NBA-Data-1980-2019'!$B$1:$B$16305&amp;'[1]NBA-Data-1980-2019'!$A$1:$A$16305,'[1]NBA-Data-1980-2019'!$D$1:$D$16305,"",0)</f>
        <v/>
      </c>
      <c r="AE121" s="2" t="str" cm="1">
        <f t="array" ref="AE121">_xlfn.XLOOKUP($A121&amp;AE$5,'[1]NBA-Data-1980-2019'!$B$1:$B$16305&amp;'[1]NBA-Data-1980-2019'!$A$1:$A$16305,'[1]NBA-Data-1980-2019'!$D$1:$D$16305,"",0)</f>
        <v/>
      </c>
      <c r="AF121" s="2" t="str" cm="1">
        <f t="array" ref="AF121">_xlfn.XLOOKUP($A121&amp;AF$5,'[1]NBA-Data-1980-2019'!$B$1:$B$16305&amp;'[1]NBA-Data-1980-2019'!$A$1:$A$16305,'[1]NBA-Data-1980-2019'!$D$1:$D$16305,"",0)</f>
        <v/>
      </c>
      <c r="AG121" s="2" t="str" cm="1">
        <f t="array" ref="AG121">_xlfn.XLOOKUP($A121&amp;AG$5,'[1]NBA-Data-1980-2019'!$B$1:$B$16305&amp;'[1]NBA-Data-1980-2019'!$A$1:$A$16305,'[1]NBA-Data-1980-2019'!$D$1:$D$16305,"",0)</f>
        <v/>
      </c>
      <c r="AH121" s="2" t="str" cm="1">
        <f t="array" ref="AH121">_xlfn.XLOOKUP($A121&amp;AH$5,'[1]NBA-Data-1980-2019'!$B$1:$B$16305&amp;'[1]NBA-Data-1980-2019'!$A$1:$A$16305,'[1]NBA-Data-1980-2019'!$H$1:$H$16305,"",0)</f>
        <v/>
      </c>
      <c r="AI121" s="2" t="str" cm="1">
        <f t="array" ref="AI121">_xlfn.XLOOKUP($A121&amp;AI$5,'[1]NBA-Data-1980-2019'!$B$1:$B$16305&amp;'[1]NBA-Data-1980-2019'!$A$1:$A$16305,'[1]NBA-Data-1980-2019'!$H$1:$H$16305,"",0)</f>
        <v/>
      </c>
      <c r="AJ121" s="2" t="str" cm="1">
        <f t="array" ref="AJ121">_xlfn.XLOOKUP($A121&amp;AJ$5,'[1]NBA-Data-1980-2019'!$B$1:$B$16305&amp;'[1]NBA-Data-1980-2019'!$A$1:$A$16305,'[1]NBA-Data-1980-2019'!$H$1:$H$16305,"",0)</f>
        <v/>
      </c>
      <c r="AK121" s="2" cm="1">
        <f t="array" ref="AK121">_xlfn.XLOOKUP($A121&amp;AK$5,'[1]NBA-Data-1980-2019'!$B$1:$B$16305&amp;'[1]NBA-Data-1980-2019'!$A$1:$A$16305,'[1]NBA-Data-1980-2019'!$H$1:$H$16305,"",0)</f>
        <v>220.9</v>
      </c>
      <c r="AL121" s="2" cm="1">
        <f t="array" ref="AL121">_xlfn.XLOOKUP($A121&amp;AL$5,'[1]NBA-Data-1980-2019'!$B$1:$B$16305&amp;'[1]NBA-Data-1980-2019'!$A$1:$A$16305,'[1]NBA-Data-1980-2019'!$H$1:$H$16305,"",0)</f>
        <v>436</v>
      </c>
      <c r="AM121" s="2" cm="1">
        <f t="array" ref="AM121">_xlfn.XLOOKUP($A121&amp;AM$5,'[1]NBA-Data-1980-2019'!$B$1:$B$16305&amp;'[1]NBA-Data-1980-2019'!$A$1:$A$16305,'[1]NBA-Data-1980-2019'!$H$1:$H$16305,"",0)</f>
        <v>310</v>
      </c>
      <c r="AN121" s="2" t="str" cm="1">
        <f t="array" ref="AN121">_xlfn.XLOOKUP($A121&amp;AN$5,'[1]NBA-Data-1980-2019'!$B$1:$B$16305&amp;'[1]NBA-Data-1980-2019'!$A$1:$A$16305,'[1]NBA-Data-1980-2019'!$H$1:$H$16305,"",0)</f>
        <v/>
      </c>
      <c r="AO121" s="2" cm="1">
        <f t="array" ref="AO121">_xlfn.XLOOKUP($A121&amp;AO$5,'[1]NBA-Data-1980-2019'!$B$1:$B$16305&amp;'[1]NBA-Data-1980-2019'!$A$1:$A$16305,'[1]NBA-Data-1980-2019'!$H$1:$H$16305,"",0)</f>
        <v>542.1</v>
      </c>
      <c r="AP121" s="2" cm="1">
        <f t="array" ref="AP121">_xlfn.XLOOKUP($A121&amp;AP$5,'[1]NBA-Data-1980-2019'!$B$1:$B$16305&amp;'[1]NBA-Data-1980-2019'!$A$1:$A$16305,'[1]NBA-Data-1980-2019'!$H$1:$H$16305,"",0)</f>
        <v>336</v>
      </c>
      <c r="AQ121" s="2" t="str" cm="1">
        <f t="array" ref="AQ121">_xlfn.XLOOKUP($A121&amp;AQ$5,'[1]NBA-Data-1980-2019'!$B$1:$B$16305&amp;'[1]NBA-Data-1980-2019'!$A$1:$A$16305,'[1]NBA-Data-1980-2019'!$H$1:$H$16305,"",0)</f>
        <v/>
      </c>
      <c r="AR121" s="2" t="str" cm="1">
        <f t="array" ref="AR121">_xlfn.XLOOKUP($A121&amp;AR$5,'[1]NBA-Data-1980-2019'!$B$1:$B$16305&amp;'[1]NBA-Data-1980-2019'!$A$1:$A$16305,'[1]NBA-Data-1980-2019'!$H$1:$H$16305,"",0)</f>
        <v/>
      </c>
      <c r="AS121" s="2" t="str" cm="1">
        <f t="array" ref="AS121">_xlfn.XLOOKUP($A121&amp;AS$5,'[1]NBA-Data-1980-2019'!$B$1:$B$16305&amp;'[1]NBA-Data-1980-2019'!$A$1:$A$16305,'[1]NBA-Data-1980-2019'!$H$1:$H$16305,"",0)</f>
        <v/>
      </c>
      <c r="AT121" s="2" t="str" cm="1">
        <f t="array" ref="AT121">_xlfn.XLOOKUP($A121&amp;AT$5,'[1]NBA-Data-1980-2019'!$B$1:$B$16305&amp;'[1]NBA-Data-1980-2019'!$A$1:$A$16305,'[1]NBA-Data-1980-2019'!$H$1:$H$16305,"",0)</f>
        <v/>
      </c>
      <c r="AU121" s="2" t="str" cm="1">
        <f t="array" ref="AU121">_xlfn.XLOOKUP($A121&amp;AU$5,'[1]NBA-Data-1980-2019'!$B$1:$B$16305&amp;'[1]NBA-Data-1980-2019'!$A$1:$A$16305,'[1]NBA-Data-1980-2019'!$H$1:$H$16305,"",0)</f>
        <v/>
      </c>
      <c r="AV121" s="2" t="str" cm="1">
        <f t="array" ref="AV121">_xlfn.XLOOKUP($A121&amp;AV$5,'[1]NBA-Data-1980-2019'!$B$1:$B$16305&amp;'[1]NBA-Data-1980-2019'!$A$1:$A$16305,'[1]NBA-Data-1980-2019'!$H$1:$H$16305,"",0)</f>
        <v/>
      </c>
      <c r="AW121" s="2" t="str" cm="1">
        <f t="array" ref="AW121">_xlfn.XLOOKUP($A121&amp;AW$5,'[1]NBA-Data-1980-2019'!$B$1:$B$16305&amp;'[1]NBA-Data-1980-2019'!$A$1:$A$16305,'[1]NBA-Data-1980-2019'!$H$1:$H$16305,"",0)</f>
        <v/>
      </c>
      <c r="AX121" s="2" t="str" cm="1">
        <f t="array" ref="AX121">_xlfn.XLOOKUP($A121&amp;AX$5,'[1]NBA-Data-1980-2019'!$B$1:$B$16305&amp;'[1]NBA-Data-1980-2019'!$A$1:$A$16305,'[1]NBA-Data-1980-2019'!$H$1:$H$16305,"",0)</f>
        <v/>
      </c>
      <c r="AY121" s="2" t="str" cm="1">
        <f t="array" ref="AY121">_xlfn.XLOOKUP($A121&amp;AY$5,'[1]NBA-Data-1980-2019'!$B$1:$B$16305&amp;'[1]NBA-Data-1980-2019'!$A$1:$A$16305,'[1]NBA-Data-1980-2019'!$H$1:$H$16305,"",0)</f>
        <v/>
      </c>
      <c r="AZ121" s="2" t="str" cm="1">
        <f t="array" ref="AZ121">_xlfn.XLOOKUP($A121&amp;AZ$5,'[1]NBA-Data-1980-2019'!$B$1:$B$16305&amp;'[1]NBA-Data-1980-2019'!$A$1:$A$16305,'[1]NBA-Data-1980-2019'!$H$1:$H$16305,"",0)</f>
        <v/>
      </c>
      <c r="BA121" s="2" t="str" cm="1">
        <f t="array" ref="BA121">_xlfn.XLOOKUP($A121&amp;BA$5,'[1]NBA-Data-1980-2019'!$B$1:$B$16305&amp;'[1]NBA-Data-1980-2019'!$A$1:$A$16305,'[1]NBA-Data-1980-2019'!$H$1:$H$16305,"",0)</f>
        <v/>
      </c>
      <c r="BB121" s="2" t="str" cm="1">
        <f t="array" ref="BB121">_xlfn.XLOOKUP($A121&amp;BB$5,'[1]NBA-Data-1980-2019'!$B$1:$B$16305&amp;'[1]NBA-Data-1980-2019'!$A$1:$A$16305,'[1]NBA-Data-1980-2019'!$H$1:$H$16305,"",0)</f>
        <v/>
      </c>
      <c r="BC121" s="2" t="str" cm="1">
        <f t="array" ref="BC121">_xlfn.XLOOKUP($A121&amp;BC$5,'[1]NBA-Data-1980-2019'!$B$1:$B$16305&amp;'[1]NBA-Data-1980-2019'!$A$1:$A$16305,'[1]NBA-Data-1980-2019'!$H$1:$H$16305,"",0)</f>
        <v/>
      </c>
      <c r="BD121" s="2" t="str" cm="1">
        <f t="array" ref="BD121">_xlfn.XLOOKUP($A121&amp;BD$5,'[1]NBA-Data-1980-2019'!$B$1:$B$16305&amp;'[1]NBA-Data-1980-2019'!$A$1:$A$16305,'[1]NBA-Data-1980-2019'!$H$1:$H$16305,"",0)</f>
        <v/>
      </c>
      <c r="BE121" s="2" t="str" cm="1">
        <f t="array" ref="BE121">_xlfn.XLOOKUP($A121&amp;BE$5,'[1]NBA-Data-1980-2019'!$B$1:$B$16305&amp;'[1]NBA-Data-1980-2019'!$A$1:$A$16305,'[1]NBA-Data-1980-2019'!$H$1:$H$16305,"",0)</f>
        <v/>
      </c>
      <c r="BF121" s="2" t="str" cm="1">
        <f t="array" ref="BF121">_xlfn.XLOOKUP($A121&amp;BF$5,'[1]NBA-Data-1980-2019'!$B$1:$B$16305&amp;'[1]NBA-Data-1980-2019'!$A$1:$A$16305,'[1]NBA-Data-1980-2019'!$H$1:$H$16305,"",0)</f>
        <v/>
      </c>
      <c r="BG121" s="2" t="str" cm="1">
        <f t="array" ref="BG121">_xlfn.XLOOKUP($A121&amp;BG$5,'[1]NBA-Data-1980-2019'!$B$1:$B$16305&amp;'[1]NBA-Data-1980-2019'!$A$1:$A$16305,'[1]NBA-Data-1980-2019'!$H$1:$H$16305,"",0)</f>
        <v/>
      </c>
      <c r="BH121" s="2" t="str" cm="1">
        <f t="array" ref="BH121">_xlfn.XLOOKUP($A121&amp;BH$5,'[1]NBA-Data-1980-2019'!$B$1:$B$16305&amp;'[1]NBA-Data-1980-2019'!$A$1:$A$16305,'[1]NBA-Data-1980-2019'!$H$1:$H$16305,"",0)</f>
        <v/>
      </c>
      <c r="BI121" s="2" t="str" cm="1">
        <f t="array" ref="BI121">_xlfn.XLOOKUP($A121&amp;BI$5,'[1]NBA-Data-1980-2019'!$B$1:$B$16305&amp;'[1]NBA-Data-1980-2019'!$A$1:$A$16305,'[1]NBA-Data-1980-2019'!$H$1:$H$16305,"",0)</f>
        <v/>
      </c>
      <c r="BJ121" s="2" t="str" cm="1">
        <f t="array" ref="BJ121">_xlfn.XLOOKUP($A121&amp;BJ$5,'[1]NBA-Data-1980-2019'!$B$1:$B$16305&amp;'[1]NBA-Data-1980-2019'!$A$1:$A$16305,'[1]NBA-Data-1980-2019'!$H$1:$H$16305,"",0)</f>
        <v/>
      </c>
      <c r="BK121" s="2" t="str" cm="1">
        <f t="array" ref="BK121">_xlfn.XLOOKUP($A121&amp;BK$5,'[1]NBA-Data-1980-2019'!$B$1:$B$16305&amp;'[1]NBA-Data-1980-2019'!$A$1:$A$16305,'[1]NBA-Data-1980-2019'!$H$1:$H$16305,"",0)</f>
        <v/>
      </c>
      <c r="BL121" s="2" t="str" cm="1">
        <f t="array" ref="BL121">_xlfn.XLOOKUP($A121&amp;BL$5,'[1]NBA-Data-1980-2019'!$B$1:$B$16305&amp;'[1]NBA-Data-1980-2019'!$A$1:$A$16305,'[1]NBA-Data-1980-2019'!$H$1:$H$16305,"",0)</f>
        <v/>
      </c>
      <c r="BM121" s="2" t="str" cm="1">
        <f t="array" ref="BM121">_xlfn.XLOOKUP($A121&amp;BM$5,'[1]NBA-Data-1980-2019'!$B$1:$B$16305&amp;'[1]NBA-Data-1980-2019'!$A$1:$A$16305,'[1]NBA-Data-1980-2019'!$H$1:$H$16305,"",0)</f>
        <v/>
      </c>
      <c r="BN121" s="2" t="str" cm="1">
        <f t="array" ref="BN121">_xlfn.XLOOKUP($A121&amp;BN$5,'[1]NBA-Data-1980-2019'!$B$1:$B$16305&amp;'[1]NBA-Data-1980-2019'!$A$1:$A$16305,'[1]NBA-Data-1980-2019'!$F$1:$F$16305,"",0)</f>
        <v/>
      </c>
      <c r="BO121" s="2" t="str" cm="1">
        <f t="array" ref="BO121">_xlfn.XLOOKUP($A121&amp;BO$5,'[1]NBA-Data-1980-2019'!$B$1:$B$16305&amp;'[1]NBA-Data-1980-2019'!$A$1:$A$16305,'[1]NBA-Data-1980-2019'!$F$1:$F$16305,"",0)</f>
        <v/>
      </c>
      <c r="BP121" s="2" t="str" cm="1">
        <f t="array" ref="BP121">_xlfn.XLOOKUP($A121&amp;BP$5,'[1]NBA-Data-1980-2019'!$B$1:$B$16305&amp;'[1]NBA-Data-1980-2019'!$A$1:$A$16305,'[1]NBA-Data-1980-2019'!$F$1:$F$16305,"",0)</f>
        <v/>
      </c>
      <c r="BQ121" s="2" cm="1">
        <f t="array" ref="BQ121">_xlfn.XLOOKUP($A121&amp;BQ$5,'[1]NBA-Data-1980-2019'!$B$1:$B$16305&amp;'[1]NBA-Data-1980-2019'!$A$1:$A$16305,'[1]NBA-Data-1980-2019'!$F$1:$F$16305,"",0)</f>
        <v>13.4</v>
      </c>
      <c r="BR121" s="2" cm="1">
        <f t="array" ref="BR121">_xlfn.XLOOKUP($A121&amp;BR$5,'[1]NBA-Data-1980-2019'!$B$1:$B$16305&amp;'[1]NBA-Data-1980-2019'!$A$1:$A$16305,'[1]NBA-Data-1980-2019'!$F$1:$F$16305,"",0)</f>
        <v>14.7</v>
      </c>
      <c r="BS121" s="2" cm="1">
        <f t="array" ref="BS121">_xlfn.XLOOKUP($A121&amp;BS$5,'[1]NBA-Data-1980-2019'!$B$1:$B$16305&amp;'[1]NBA-Data-1980-2019'!$A$1:$A$16305,'[1]NBA-Data-1980-2019'!$F$1:$F$16305,"",0)</f>
        <v>12</v>
      </c>
      <c r="BT121" s="2" t="str" cm="1">
        <f t="array" ref="BT121">_xlfn.XLOOKUP($A121&amp;BT$5,'[1]NBA-Data-1980-2019'!$B$1:$B$16305&amp;'[1]NBA-Data-1980-2019'!$A$1:$A$16305,'[1]NBA-Data-1980-2019'!$F$1:$F$16305,"",0)</f>
        <v/>
      </c>
      <c r="BU121" s="2" cm="1">
        <f t="array" ref="BU121">_xlfn.XLOOKUP($A121&amp;BU$5,'[1]NBA-Data-1980-2019'!$B$1:$B$16305&amp;'[1]NBA-Data-1980-2019'!$A$1:$A$16305,'[1]NBA-Data-1980-2019'!$F$1:$F$16305,"",0)</f>
        <v>11.2</v>
      </c>
      <c r="BV121" s="2" cm="1">
        <f t="array" ref="BV121">_xlfn.XLOOKUP($A121&amp;BV$5,'[1]NBA-Data-1980-2019'!$B$1:$B$16305&amp;'[1]NBA-Data-1980-2019'!$A$1:$A$16305,'[1]NBA-Data-1980-2019'!$F$1:$F$16305,"",0)</f>
        <v>11.8</v>
      </c>
      <c r="BW121" s="2" t="str" cm="1">
        <f t="array" ref="BW121">_xlfn.XLOOKUP($A121&amp;BW$5,'[1]NBA-Data-1980-2019'!$B$1:$B$16305&amp;'[1]NBA-Data-1980-2019'!$A$1:$A$16305,'[1]NBA-Data-1980-2019'!$F$1:$F$16305,"",0)</f>
        <v/>
      </c>
      <c r="BX121" s="2" t="str" cm="1">
        <f t="array" ref="BX121">_xlfn.XLOOKUP($A121&amp;BX$5,'[1]NBA-Data-1980-2019'!$B$1:$B$16305&amp;'[1]NBA-Data-1980-2019'!$A$1:$A$16305,'[1]NBA-Data-1980-2019'!$F$1:$F$16305,"",0)</f>
        <v/>
      </c>
      <c r="BY121" s="2" t="str" cm="1">
        <f t="array" ref="BY121">_xlfn.XLOOKUP($A121&amp;BY$5,'[1]NBA-Data-1980-2019'!$B$1:$B$16305&amp;'[1]NBA-Data-1980-2019'!$A$1:$A$16305,'[1]NBA-Data-1980-2019'!$F$1:$F$16305,"",0)</f>
        <v/>
      </c>
      <c r="BZ121" s="2" t="str" cm="1">
        <f t="array" ref="BZ121">_xlfn.XLOOKUP($A121&amp;BZ$5,'[1]NBA-Data-1980-2019'!$B$1:$B$16305&amp;'[1]NBA-Data-1980-2019'!$A$1:$A$16305,'[1]NBA-Data-1980-2019'!$F$1:$F$16305,"",0)</f>
        <v/>
      </c>
      <c r="CA121" s="2" t="str" cm="1">
        <f t="array" ref="CA121">_xlfn.XLOOKUP($A121&amp;CA$5,'[1]NBA-Data-1980-2019'!$B$1:$B$16305&amp;'[1]NBA-Data-1980-2019'!$A$1:$A$16305,'[1]NBA-Data-1980-2019'!$F$1:$F$16305,"",0)</f>
        <v/>
      </c>
      <c r="CB121" s="2" t="str" cm="1">
        <f t="array" ref="CB121">_xlfn.XLOOKUP($A121&amp;CB$5,'[1]NBA-Data-1980-2019'!$B$1:$B$16305&amp;'[1]NBA-Data-1980-2019'!$A$1:$A$16305,'[1]NBA-Data-1980-2019'!$F$1:$F$16305,"",0)</f>
        <v/>
      </c>
      <c r="CC121" s="2" t="str" cm="1">
        <f t="array" ref="CC121">_xlfn.XLOOKUP($A121&amp;CC$5,'[1]NBA-Data-1980-2019'!$B$1:$B$16305&amp;'[1]NBA-Data-1980-2019'!$A$1:$A$16305,'[1]NBA-Data-1980-2019'!$F$1:$F$16305,"",0)</f>
        <v/>
      </c>
      <c r="CD121" s="2" t="str" cm="1">
        <f t="array" ref="CD121">_xlfn.XLOOKUP($A121&amp;CD$5,'[1]NBA-Data-1980-2019'!$B$1:$B$16305&amp;'[1]NBA-Data-1980-2019'!$A$1:$A$16305,'[1]NBA-Data-1980-2019'!$F$1:$F$16305,"",0)</f>
        <v/>
      </c>
      <c r="CE121" s="2" t="str" cm="1">
        <f t="array" ref="CE121">_xlfn.XLOOKUP($A121&amp;CE$5,'[1]NBA-Data-1980-2019'!$B$1:$B$16305&amp;'[1]NBA-Data-1980-2019'!$A$1:$A$16305,'[1]NBA-Data-1980-2019'!$F$1:$F$16305,"",0)</f>
        <v/>
      </c>
      <c r="CF121" s="2" t="str" cm="1">
        <f t="array" ref="CF121">_xlfn.XLOOKUP($A121&amp;CF$5,'[1]NBA-Data-1980-2019'!$B$1:$B$16305&amp;'[1]NBA-Data-1980-2019'!$A$1:$A$16305,'[1]NBA-Data-1980-2019'!$F$1:$F$16305,"",0)</f>
        <v/>
      </c>
      <c r="CG121" s="2" t="str" cm="1">
        <f t="array" ref="CG121">_xlfn.XLOOKUP($A121&amp;CG$5,'[1]NBA-Data-1980-2019'!$B$1:$B$16305&amp;'[1]NBA-Data-1980-2019'!$A$1:$A$16305,'[1]NBA-Data-1980-2019'!$F$1:$F$16305,"",0)</f>
        <v/>
      </c>
      <c r="CH121" s="2" t="str" cm="1">
        <f t="array" ref="CH121">_xlfn.XLOOKUP($A121&amp;CH$5,'[1]NBA-Data-1980-2019'!$B$1:$B$16305&amp;'[1]NBA-Data-1980-2019'!$A$1:$A$16305,'[1]NBA-Data-1980-2019'!$F$1:$F$16305,"",0)</f>
        <v/>
      </c>
      <c r="CI121" s="2" t="str" cm="1">
        <f t="array" ref="CI121">_xlfn.XLOOKUP($A121&amp;CI$5,'[1]NBA-Data-1980-2019'!$B$1:$B$16305&amp;'[1]NBA-Data-1980-2019'!$A$1:$A$16305,'[1]NBA-Data-1980-2019'!$F$1:$F$16305,"",0)</f>
        <v/>
      </c>
      <c r="CJ121" s="2" t="str" cm="1">
        <f t="array" ref="CJ121">_xlfn.XLOOKUP($A121&amp;CJ$5,'[1]NBA-Data-1980-2019'!$B$1:$B$16305&amp;'[1]NBA-Data-1980-2019'!$A$1:$A$16305,'[1]NBA-Data-1980-2019'!$F$1:$F$16305,"",0)</f>
        <v/>
      </c>
      <c r="CK121" s="2" t="str" cm="1">
        <f t="array" ref="CK121">_xlfn.XLOOKUP($A121&amp;CK$5,'[1]NBA-Data-1980-2019'!$B$1:$B$16305&amp;'[1]NBA-Data-1980-2019'!$A$1:$A$16305,'[1]NBA-Data-1980-2019'!$F$1:$F$16305,"",0)</f>
        <v/>
      </c>
      <c r="CL121" s="2" t="str" cm="1">
        <f t="array" ref="CL121">_xlfn.XLOOKUP($A121&amp;CL$5,'[1]NBA-Data-1980-2019'!$B$1:$B$16305&amp;'[1]NBA-Data-1980-2019'!$A$1:$A$16305,'[1]NBA-Data-1980-2019'!$F$1:$F$16305,"",0)</f>
        <v/>
      </c>
      <c r="CM121" s="2" t="str" cm="1">
        <f t="array" ref="CM121">_xlfn.XLOOKUP($A121&amp;CM$5,'[1]NBA-Data-1980-2019'!$B$1:$B$16305&amp;'[1]NBA-Data-1980-2019'!$A$1:$A$16305,'[1]NBA-Data-1980-2019'!$F$1:$F$16305,"",0)</f>
        <v/>
      </c>
      <c r="CN121" s="2" t="str" cm="1">
        <f t="array" ref="CN121">_xlfn.XLOOKUP($A121&amp;CN$5,'[1]NBA-Data-1980-2019'!$B$1:$B$16305&amp;'[1]NBA-Data-1980-2019'!$A$1:$A$16305,'[1]NBA-Data-1980-2019'!$F$1:$F$16305,"",0)</f>
        <v/>
      </c>
      <c r="CO121" s="2" t="str" cm="1">
        <f t="array" ref="CO121">_xlfn.XLOOKUP($A121&amp;CO$5,'[1]NBA-Data-1980-2019'!$B$1:$B$16305&amp;'[1]NBA-Data-1980-2019'!$A$1:$A$16305,'[1]NBA-Data-1980-2019'!$F$1:$F$16305,"",0)</f>
        <v/>
      </c>
      <c r="CP121" s="2" t="str" cm="1">
        <f t="array" ref="CP121">_xlfn.XLOOKUP($A121&amp;CP$5,'[1]NBA-Data-1980-2019'!$B$1:$B$16305&amp;'[1]NBA-Data-1980-2019'!$A$1:$A$16305,'[1]NBA-Data-1980-2019'!$F$1:$F$16305,"",0)</f>
        <v/>
      </c>
      <c r="CQ121" s="2" t="str" cm="1">
        <f t="array" ref="CQ121">_xlfn.XLOOKUP($A121&amp;CQ$5,'[1]NBA-Data-1980-2019'!$B$1:$B$16305&amp;'[1]NBA-Data-1980-2019'!$A$1:$A$16305,'[1]NBA-Data-1980-2019'!$F$1:$F$16305,"",0)</f>
        <v/>
      </c>
      <c r="CR121" s="2" t="str" cm="1">
        <f t="array" ref="CR121">_xlfn.XLOOKUP($A121&amp;CR$5,'[1]NBA-Data-1980-2019'!$B$1:$B$16305&amp;'[1]NBA-Data-1980-2019'!$A$1:$A$16305,'[1]NBA-Data-1980-2019'!$F$1:$F$16305,"",0)</f>
        <v/>
      </c>
      <c r="CS121" s="2" t="str" cm="1">
        <f t="array" ref="CS121">_xlfn.XLOOKUP($A121&amp;CS$5,'[1]NBA-Data-1980-2019'!$B$1:$B$16305&amp;'[1]NBA-Data-1980-2019'!$A$1:$A$16305,'[1]NBA-Data-1980-2019'!$F$1:$F$16305,"",0)</f>
        <v/>
      </c>
      <c r="CU121" s="2" t="str">
        <f>_xlfn.XLOOKUP($A121,TEAMS!$G$1:$G$839,TEAMS!$H$1:$H$839,"",0)</f>
        <v>C</v>
      </c>
      <c r="CV121" s="2" t="str">
        <f>_xlfn.XLOOKUP($CU121,DASHBOARD!$B$22:$B$27,DASHBOARD!$C$22:$C$27,"",0)</f>
        <v>CENTER</v>
      </c>
      <c r="CY121" s="63">
        <f>SUMIFS('[1]NBA-Data-1980-2019'!$G$1:$G$16305,'[1]NBA-Data-1980-2019'!$B$1:$B$16305,$A121,'[1]NBA-Data-1980-2019'!$A$1:$A$16305,CY$9)</f>
        <v>0</v>
      </c>
      <c r="CZ121" s="63">
        <f>SUMIFS('[1]NBA-Data-1980-2019'!$G$1:$G$16305,'[1]NBA-Data-1980-2019'!$B$1:$B$16305,$A121,'[1]NBA-Data-1980-2019'!$A$1:$A$16305,CZ$9)</f>
        <v>0</v>
      </c>
      <c r="DA121" s="63">
        <f>SUMIFS('[1]NBA-Data-1980-2019'!$G$1:$G$16305,'[1]NBA-Data-1980-2019'!$B$1:$B$16305,$A121,'[1]NBA-Data-1980-2019'!$A$1:$A$16305,DA$9)</f>
        <v>0</v>
      </c>
      <c r="DB121" s="63">
        <f>SUMIFS('[1]NBA-Data-1980-2019'!$G$1:$G$16305,'[1]NBA-Data-1980-2019'!$B$1:$B$16305,$A121,'[1]NBA-Data-1980-2019'!$A$1:$A$16305,DB$9)</f>
        <v>150000</v>
      </c>
      <c r="DC121" s="63">
        <f>SUMIFS('[1]NBA-Data-1980-2019'!$G$1:$G$16305,'[1]NBA-Data-1980-2019'!$B$1:$B$16305,$A121,'[1]NBA-Data-1980-2019'!$A$1:$A$16305,DC$9)</f>
        <v>305000</v>
      </c>
      <c r="DD121" s="63">
        <f>SUMIFS('[1]NBA-Data-1980-2019'!$G$1:$G$16305,'[1]NBA-Data-1980-2019'!$B$1:$B$16305,$A121,'[1]NBA-Data-1980-2019'!$A$1:$A$16305,DD$9)</f>
        <v>300000</v>
      </c>
      <c r="DE121" s="63">
        <f>SUMIFS('[1]NBA-Data-1980-2019'!$G$1:$G$16305,'[1]NBA-Data-1980-2019'!$B$1:$B$16305,$A121,'[1]NBA-Data-1980-2019'!$A$1:$A$16305,DE$9)</f>
        <v>0</v>
      </c>
      <c r="DF121" s="63">
        <f>SUMIFS('[1]NBA-Data-1980-2019'!$G$1:$G$16305,'[1]NBA-Data-1980-2019'!$B$1:$B$16305,$A121,'[1]NBA-Data-1980-2019'!$A$1:$A$16305,DF$9)</f>
        <v>0</v>
      </c>
      <c r="DG121" s="63">
        <f>SUMIFS('[1]NBA-Data-1980-2019'!$G$1:$G$16305,'[1]NBA-Data-1980-2019'!$B$1:$B$16305,$A121,'[1]NBA-Data-1980-2019'!$A$1:$A$16305,DG$9)</f>
        <v>537500</v>
      </c>
      <c r="DH121" s="63">
        <f>SUMIFS('[1]NBA-Data-1980-2019'!$G$1:$G$16305,'[1]NBA-Data-1980-2019'!$B$1:$B$16305,$A121,'[1]NBA-Data-1980-2019'!$A$1:$A$16305,DH$9)</f>
        <v>0</v>
      </c>
      <c r="DI121" s="63">
        <f>SUMIFS('[1]NBA-Data-1980-2019'!$G$1:$G$16305,'[1]NBA-Data-1980-2019'!$B$1:$B$16305,$A121,'[1]NBA-Data-1980-2019'!$A$1:$A$16305,DI$9)</f>
        <v>0</v>
      </c>
      <c r="DJ121" s="63">
        <f>SUMIFS('[1]NBA-Data-1980-2019'!$G$1:$G$16305,'[1]NBA-Data-1980-2019'!$B$1:$B$16305,$A121,'[1]NBA-Data-1980-2019'!$A$1:$A$16305,DJ$9)</f>
        <v>0</v>
      </c>
      <c r="DK121" s="63">
        <f>SUMIFS('[1]NBA-Data-1980-2019'!$G$1:$G$16305,'[1]NBA-Data-1980-2019'!$B$1:$B$16305,$A121,'[1]NBA-Data-1980-2019'!$A$1:$A$16305,DK$9)</f>
        <v>0</v>
      </c>
      <c r="DL121" s="63">
        <f>SUMIFS('[1]NBA-Data-1980-2019'!$G$1:$G$16305,'[1]NBA-Data-1980-2019'!$B$1:$B$16305,$A121,'[1]NBA-Data-1980-2019'!$A$1:$A$16305,DL$9)</f>
        <v>0</v>
      </c>
      <c r="DM121" s="63">
        <f>SUMIFS('[1]NBA-Data-1980-2019'!$G$1:$G$16305,'[1]NBA-Data-1980-2019'!$B$1:$B$16305,$A121,'[1]NBA-Data-1980-2019'!$A$1:$A$16305,DM$9)</f>
        <v>0</v>
      </c>
      <c r="DN121" s="63">
        <f>SUMIFS('[1]NBA-Data-1980-2019'!$G$1:$G$16305,'[1]NBA-Data-1980-2019'!$B$1:$B$16305,$A121,'[1]NBA-Data-1980-2019'!$A$1:$A$16305,DN$9)</f>
        <v>0</v>
      </c>
      <c r="DO121" s="63">
        <f>SUMIFS('[1]NBA-Data-1980-2019'!$G$1:$G$16305,'[1]NBA-Data-1980-2019'!$B$1:$B$16305,$A121,'[1]NBA-Data-1980-2019'!$A$1:$A$16305,DO$9)</f>
        <v>0</v>
      </c>
      <c r="DP121" s="63">
        <f>SUMIFS('[1]NBA-Data-1980-2019'!$G$1:$G$16305,'[1]NBA-Data-1980-2019'!$B$1:$B$16305,$A121,'[1]NBA-Data-1980-2019'!$A$1:$A$16305,DP$9)</f>
        <v>0</v>
      </c>
      <c r="DQ121" s="63">
        <f>SUMIFS('[1]NBA-Data-1980-2019'!$G$1:$G$16305,'[1]NBA-Data-1980-2019'!$B$1:$B$16305,$A121,'[1]NBA-Data-1980-2019'!$A$1:$A$16305,DQ$9)</f>
        <v>0</v>
      </c>
      <c r="DR121" s="63">
        <f>SUMIFS('[1]NBA-Data-1980-2019'!$G$1:$G$16305,'[1]NBA-Data-1980-2019'!$B$1:$B$16305,$A121,'[1]NBA-Data-1980-2019'!$A$1:$A$16305,DR$9)</f>
        <v>0</v>
      </c>
      <c r="DS121" s="63">
        <f>SUMIFS('[1]NBA-Data-1980-2019'!$G$1:$G$16305,'[1]NBA-Data-1980-2019'!$B$1:$B$16305,$A121,'[1]NBA-Data-1980-2019'!$A$1:$A$16305,DS$9)</f>
        <v>0</v>
      </c>
      <c r="DT121" s="63">
        <f>SUMIFS('[1]NBA-Data-1980-2019'!$G$1:$G$16305,'[1]NBA-Data-1980-2019'!$B$1:$B$16305,$A121,'[1]NBA-Data-1980-2019'!$A$1:$A$16305,DT$9)</f>
        <v>0</v>
      </c>
      <c r="DU121" s="63">
        <f>SUMIFS('[1]NBA-Data-1980-2019'!$G$1:$G$16305,'[1]NBA-Data-1980-2019'!$B$1:$B$16305,$A121,'[1]NBA-Data-1980-2019'!$A$1:$A$16305,DU$9)</f>
        <v>0</v>
      </c>
      <c r="DV121" s="63">
        <f>SUMIFS('[1]NBA-Data-1980-2019'!$G$1:$G$16305,'[1]NBA-Data-1980-2019'!$B$1:$B$16305,$A121,'[1]NBA-Data-1980-2019'!$A$1:$A$16305,DV$9)</f>
        <v>0</v>
      </c>
      <c r="DW121" s="63">
        <f>SUMIFS('[1]NBA-Data-1980-2019'!$G$1:$G$16305,'[1]NBA-Data-1980-2019'!$B$1:$B$16305,$A121,'[1]NBA-Data-1980-2019'!$A$1:$A$16305,DW$9)</f>
        <v>0</v>
      </c>
      <c r="DX121" s="63">
        <f>SUMIFS('[1]NBA-Data-1980-2019'!$G$1:$G$16305,'[1]NBA-Data-1980-2019'!$B$1:$B$16305,$A121,'[1]NBA-Data-1980-2019'!$A$1:$A$16305,DX$9)</f>
        <v>0</v>
      </c>
      <c r="DY121" s="63">
        <f>SUMIFS('[1]NBA-Data-1980-2019'!$G$1:$G$16305,'[1]NBA-Data-1980-2019'!$B$1:$B$16305,$A121,'[1]NBA-Data-1980-2019'!$A$1:$A$16305,DY$9)</f>
        <v>0</v>
      </c>
      <c r="DZ121" s="63">
        <f>SUMIFS('[1]NBA-Data-1980-2019'!$G$1:$G$16305,'[1]NBA-Data-1980-2019'!$B$1:$B$16305,$A121,'[1]NBA-Data-1980-2019'!$A$1:$A$16305,DZ$9)</f>
        <v>0</v>
      </c>
      <c r="EA121" s="63">
        <f>SUMIFS('[1]NBA-Data-1980-2019'!$G$1:$G$16305,'[1]NBA-Data-1980-2019'!$B$1:$B$16305,$A121,'[1]NBA-Data-1980-2019'!$A$1:$A$16305,EA$9)</f>
        <v>0</v>
      </c>
      <c r="EB121" s="63">
        <f>SUMIFS('[1]NBA-Data-1980-2019'!$G$1:$G$16305,'[1]NBA-Data-1980-2019'!$B$1:$B$16305,$A121,'[1]NBA-Data-1980-2019'!$A$1:$A$16305,EB$9)</f>
        <v>0</v>
      </c>
      <c r="EC121" s="63">
        <f>SUMIFS('[1]NBA-Data-1980-2019'!$G$1:$G$16305,'[1]NBA-Data-1980-2019'!$B$1:$B$16305,$A121,'[1]NBA-Data-1980-2019'!$A$1:$A$16305,EC$9)</f>
        <v>0</v>
      </c>
      <c r="ED121" s="63">
        <f>SUMIFS('[1]NBA-Data-1980-2019'!$G$1:$G$16305,'[1]NBA-Data-1980-2019'!$B$1:$B$16305,$A121,'[1]NBA-Data-1980-2019'!$A$1:$A$16305,ED$9)</f>
        <v>0</v>
      </c>
      <c r="EH121" s="2" t="s">
        <v>1482</v>
      </c>
    </row>
    <row r="122" spans="1:165" x14ac:dyDescent="0.2">
      <c r="A122" s="2" t="s">
        <v>929</v>
      </c>
      <c r="B122" s="2" t="str" cm="1">
        <f t="array" ref="B122">_xlfn.XLOOKUP($A122&amp;B$5,'[1]NBA-Data-1980-2019'!$B$1:$B$16305&amp;'[1]NBA-Data-1980-2019'!$A$1:$A$16305,'[1]NBA-Data-1980-2019'!$D$1:$D$16305,"",0)</f>
        <v/>
      </c>
      <c r="C122" s="2" t="str" cm="1">
        <f t="array" ref="C122">_xlfn.XLOOKUP($A122&amp;C$5,'[1]NBA-Data-1980-2019'!$B$1:$B$16305&amp;'[1]NBA-Data-1980-2019'!$A$1:$A$16305,'[1]NBA-Data-1980-2019'!$D$1:$D$16305,"",0)</f>
        <v/>
      </c>
      <c r="D122" s="2" t="str" cm="1">
        <f t="array" ref="D122">_xlfn.XLOOKUP($A122&amp;D$5,'[1]NBA-Data-1980-2019'!$B$1:$B$16305&amp;'[1]NBA-Data-1980-2019'!$A$1:$A$16305,'[1]NBA-Data-1980-2019'!$D$1:$D$16305,"",0)</f>
        <v/>
      </c>
      <c r="E122" s="2" t="str" cm="1">
        <f t="array" ref="E122">_xlfn.XLOOKUP($A122&amp;E$5,'[1]NBA-Data-1980-2019'!$B$1:$B$16305&amp;'[1]NBA-Data-1980-2019'!$A$1:$A$16305,'[1]NBA-Data-1980-2019'!$D$1:$D$16305,"",0)</f>
        <v/>
      </c>
      <c r="F122" s="2" t="str" cm="1">
        <f t="array" ref="F122">_xlfn.XLOOKUP($A122&amp;F$5,'[1]NBA-Data-1980-2019'!$B$1:$B$16305&amp;'[1]NBA-Data-1980-2019'!$A$1:$A$16305,'[1]NBA-Data-1980-2019'!$D$1:$D$16305,"",0)</f>
        <v/>
      </c>
      <c r="G122" s="2" t="str" cm="1">
        <f t="array" ref="G122">_xlfn.XLOOKUP($A122&amp;G$5,'[1]NBA-Data-1980-2019'!$B$1:$B$16305&amp;'[1]NBA-Data-1980-2019'!$A$1:$A$16305,'[1]NBA-Data-1980-2019'!$D$1:$D$16305,"",0)</f>
        <v>BOS</v>
      </c>
      <c r="H122" s="2" t="str" cm="1">
        <f t="array" ref="H122">_xlfn.XLOOKUP($A122&amp;H$5,'[1]NBA-Data-1980-2019'!$B$1:$B$16305&amp;'[1]NBA-Data-1980-2019'!$A$1:$A$16305,'[1]NBA-Data-1980-2019'!$D$1:$D$16305,"",0)</f>
        <v>BOS</v>
      </c>
      <c r="I122" s="2" t="str" cm="1">
        <f t="array" ref="I122">_xlfn.XLOOKUP($A122&amp;I$5,'[1]NBA-Data-1980-2019'!$B$1:$B$16305&amp;'[1]NBA-Data-1980-2019'!$A$1:$A$16305,'[1]NBA-Data-1980-2019'!$D$1:$D$16305,"",0)</f>
        <v>DEN</v>
      </c>
      <c r="J122" s="2" t="str" cm="1">
        <f t="array" ref="J122">_xlfn.XLOOKUP($A122&amp;J$5,'[1]NBA-Data-1980-2019'!$B$1:$B$16305&amp;'[1]NBA-Data-1980-2019'!$A$1:$A$16305,'[1]NBA-Data-1980-2019'!$D$1:$D$16305,"",0)</f>
        <v>DEN</v>
      </c>
      <c r="K122" s="2" t="str" cm="1">
        <f t="array" ref="K122">_xlfn.XLOOKUP($A122&amp;K$5,'[1]NBA-Data-1980-2019'!$B$1:$B$16305&amp;'[1]NBA-Data-1980-2019'!$A$1:$A$16305,'[1]NBA-Data-1980-2019'!$D$1:$D$16305,"",0)</f>
        <v>BOS</v>
      </c>
      <c r="L122" s="2" t="str" cm="1">
        <f t="array" ref="L122">_xlfn.XLOOKUP($A122&amp;L$5,'[1]NBA-Data-1980-2019'!$B$1:$B$16305&amp;'[1]NBA-Data-1980-2019'!$A$1:$A$16305,'[1]NBA-Data-1980-2019'!$D$1:$D$16305,"",0)</f>
        <v>BOS</v>
      </c>
      <c r="M122" s="2" t="str" cm="1">
        <f t="array" ref="M122">_xlfn.XLOOKUP($A122&amp;M$5,'[1]NBA-Data-1980-2019'!$B$1:$B$16305&amp;'[1]NBA-Data-1980-2019'!$A$1:$A$16305,'[1]NBA-Data-1980-2019'!$D$1:$D$16305,"",0)</f>
        <v>BOS</v>
      </c>
      <c r="N122" s="2" t="str" cm="1">
        <f t="array" ref="N122">_xlfn.XLOOKUP($A122&amp;N$5,'[1]NBA-Data-1980-2019'!$B$1:$B$16305&amp;'[1]NBA-Data-1980-2019'!$A$1:$A$16305,'[1]NBA-Data-1980-2019'!$D$1:$D$16305,"",0)</f>
        <v>BOS</v>
      </c>
      <c r="O122" s="2" t="str" cm="1">
        <f t="array" ref="O122">_xlfn.XLOOKUP($A122&amp;O$5,'[1]NBA-Data-1980-2019'!$B$1:$B$16305&amp;'[1]NBA-Data-1980-2019'!$A$1:$A$16305,'[1]NBA-Data-1980-2019'!$D$1:$D$16305,"",0)</f>
        <v>TOT</v>
      </c>
      <c r="P122" s="2" t="str" cm="1">
        <f t="array" ref="P122">_xlfn.XLOOKUP($A122&amp;P$5,'[1]NBA-Data-1980-2019'!$B$1:$B$16305&amp;'[1]NBA-Data-1980-2019'!$A$1:$A$16305,'[1]NBA-Data-1980-2019'!$D$1:$D$16305,"",0)</f>
        <v>TOT</v>
      </c>
      <c r="Q122" s="2" t="str" cm="1">
        <f t="array" ref="Q122">_xlfn.XLOOKUP($A122&amp;Q$5,'[1]NBA-Data-1980-2019'!$B$1:$B$16305&amp;'[1]NBA-Data-1980-2019'!$A$1:$A$16305,'[1]NBA-Data-1980-2019'!$D$1:$D$16305,"",0)</f>
        <v>TOR</v>
      </c>
      <c r="R122" s="2" t="str" cm="1">
        <f t="array" ref="R122">_xlfn.XLOOKUP($A122&amp;R$5,'[1]NBA-Data-1980-2019'!$B$1:$B$16305&amp;'[1]NBA-Data-1980-2019'!$A$1:$A$16305,'[1]NBA-Data-1980-2019'!$D$1:$D$16305,"",0)</f>
        <v>TOT</v>
      </c>
      <c r="S122" s="2" t="str" cm="1">
        <f t="array" ref="S122">_xlfn.XLOOKUP($A122&amp;S$5,'[1]NBA-Data-1980-2019'!$B$1:$B$16305&amp;'[1]NBA-Data-1980-2019'!$A$1:$A$16305,'[1]NBA-Data-1980-2019'!$D$1:$D$16305,"",0)</f>
        <v/>
      </c>
      <c r="T122" s="2" t="str" cm="1">
        <f t="array" ref="T122">_xlfn.XLOOKUP($A122&amp;T$5,'[1]NBA-Data-1980-2019'!$B$1:$B$16305&amp;'[1]NBA-Data-1980-2019'!$A$1:$A$16305,'[1]NBA-Data-1980-2019'!$D$1:$D$16305,"",0)</f>
        <v/>
      </c>
      <c r="U122" s="2" t="str" cm="1">
        <f t="array" ref="U122">_xlfn.XLOOKUP($A122&amp;U$5,'[1]NBA-Data-1980-2019'!$B$1:$B$16305&amp;'[1]NBA-Data-1980-2019'!$A$1:$A$16305,'[1]NBA-Data-1980-2019'!$D$1:$D$16305,"",0)</f>
        <v/>
      </c>
      <c r="V122" s="2" t="str" cm="1">
        <f t="array" ref="V122">_xlfn.XLOOKUP($A122&amp;V$5,'[1]NBA-Data-1980-2019'!$B$1:$B$16305&amp;'[1]NBA-Data-1980-2019'!$A$1:$A$16305,'[1]NBA-Data-1980-2019'!$D$1:$D$16305,"",0)</f>
        <v/>
      </c>
      <c r="W122" s="2" t="str" cm="1">
        <f t="array" ref="W122">_xlfn.XLOOKUP($A122&amp;W$5,'[1]NBA-Data-1980-2019'!$B$1:$B$16305&amp;'[1]NBA-Data-1980-2019'!$A$1:$A$16305,'[1]NBA-Data-1980-2019'!$D$1:$D$16305,"",0)</f>
        <v/>
      </c>
      <c r="X122" s="2" t="str" cm="1">
        <f t="array" ref="X122">_xlfn.XLOOKUP($A122&amp;X$5,'[1]NBA-Data-1980-2019'!$B$1:$B$16305&amp;'[1]NBA-Data-1980-2019'!$A$1:$A$16305,'[1]NBA-Data-1980-2019'!$D$1:$D$16305,"",0)</f>
        <v/>
      </c>
      <c r="Y122" s="2" t="str" cm="1">
        <f t="array" ref="Y122">_xlfn.XLOOKUP($A122&amp;Y$5,'[1]NBA-Data-1980-2019'!$B$1:$B$16305&amp;'[1]NBA-Data-1980-2019'!$A$1:$A$16305,'[1]NBA-Data-1980-2019'!$D$1:$D$16305,"",0)</f>
        <v/>
      </c>
      <c r="Z122" s="2" t="str" cm="1">
        <f t="array" ref="Z122">_xlfn.XLOOKUP($A122&amp;Z$5,'[1]NBA-Data-1980-2019'!$B$1:$B$16305&amp;'[1]NBA-Data-1980-2019'!$A$1:$A$16305,'[1]NBA-Data-1980-2019'!$D$1:$D$16305,"",0)</f>
        <v/>
      </c>
      <c r="AA122" s="2" t="str" cm="1">
        <f t="array" ref="AA122">_xlfn.XLOOKUP($A122&amp;AA$5,'[1]NBA-Data-1980-2019'!$B$1:$B$16305&amp;'[1]NBA-Data-1980-2019'!$A$1:$A$16305,'[1]NBA-Data-1980-2019'!$D$1:$D$16305,"",0)</f>
        <v/>
      </c>
      <c r="AB122" s="2" t="str" cm="1">
        <f t="array" ref="AB122">_xlfn.XLOOKUP($A122&amp;AB$5,'[1]NBA-Data-1980-2019'!$B$1:$B$16305&amp;'[1]NBA-Data-1980-2019'!$A$1:$A$16305,'[1]NBA-Data-1980-2019'!$D$1:$D$16305,"",0)</f>
        <v/>
      </c>
      <c r="AC122" s="2" t="str" cm="1">
        <f t="array" ref="AC122">_xlfn.XLOOKUP($A122&amp;AC$5,'[1]NBA-Data-1980-2019'!$B$1:$B$16305&amp;'[1]NBA-Data-1980-2019'!$A$1:$A$16305,'[1]NBA-Data-1980-2019'!$D$1:$D$16305,"",0)</f>
        <v/>
      </c>
      <c r="AD122" s="2" t="str" cm="1">
        <f t="array" ref="AD122">_xlfn.XLOOKUP($A122&amp;AD$5,'[1]NBA-Data-1980-2019'!$B$1:$B$16305&amp;'[1]NBA-Data-1980-2019'!$A$1:$A$16305,'[1]NBA-Data-1980-2019'!$D$1:$D$16305,"",0)</f>
        <v/>
      </c>
      <c r="AE122" s="2" t="str" cm="1">
        <f t="array" ref="AE122">_xlfn.XLOOKUP($A122&amp;AE$5,'[1]NBA-Data-1980-2019'!$B$1:$B$16305&amp;'[1]NBA-Data-1980-2019'!$A$1:$A$16305,'[1]NBA-Data-1980-2019'!$D$1:$D$16305,"",0)</f>
        <v/>
      </c>
      <c r="AF122" s="2" t="str" cm="1">
        <f t="array" ref="AF122">_xlfn.XLOOKUP($A122&amp;AF$5,'[1]NBA-Data-1980-2019'!$B$1:$B$16305&amp;'[1]NBA-Data-1980-2019'!$A$1:$A$16305,'[1]NBA-Data-1980-2019'!$D$1:$D$16305,"",0)</f>
        <v/>
      </c>
      <c r="AG122" s="2" t="str" cm="1">
        <f t="array" ref="AG122">_xlfn.XLOOKUP($A122&amp;AG$5,'[1]NBA-Data-1980-2019'!$B$1:$B$16305&amp;'[1]NBA-Data-1980-2019'!$A$1:$A$16305,'[1]NBA-Data-1980-2019'!$D$1:$D$16305,"",0)</f>
        <v/>
      </c>
      <c r="AH122" s="2" t="str" cm="1">
        <f t="array" ref="AH122">_xlfn.XLOOKUP($A122&amp;AH$5,'[1]NBA-Data-1980-2019'!$B$1:$B$16305&amp;'[1]NBA-Data-1980-2019'!$A$1:$A$16305,'[1]NBA-Data-1980-2019'!$H$1:$H$16305,"",0)</f>
        <v/>
      </c>
      <c r="AI122" s="2" t="str" cm="1">
        <f t="array" ref="AI122">_xlfn.XLOOKUP($A122&amp;AI$5,'[1]NBA-Data-1980-2019'!$B$1:$B$16305&amp;'[1]NBA-Data-1980-2019'!$A$1:$A$16305,'[1]NBA-Data-1980-2019'!$H$1:$H$16305,"",0)</f>
        <v/>
      </c>
      <c r="AJ122" s="2" t="str" cm="1">
        <f t="array" ref="AJ122">_xlfn.XLOOKUP($A122&amp;AJ$5,'[1]NBA-Data-1980-2019'!$B$1:$B$16305&amp;'[1]NBA-Data-1980-2019'!$A$1:$A$16305,'[1]NBA-Data-1980-2019'!$H$1:$H$16305,"",0)</f>
        <v/>
      </c>
      <c r="AK122" s="2" t="str" cm="1">
        <f t="array" ref="AK122">_xlfn.XLOOKUP($A122&amp;AK$5,'[1]NBA-Data-1980-2019'!$B$1:$B$16305&amp;'[1]NBA-Data-1980-2019'!$A$1:$A$16305,'[1]NBA-Data-1980-2019'!$H$1:$H$16305,"",0)</f>
        <v/>
      </c>
      <c r="AL122" s="2" t="str" cm="1">
        <f t="array" ref="AL122">_xlfn.XLOOKUP($A122&amp;AL$5,'[1]NBA-Data-1980-2019'!$B$1:$B$16305&amp;'[1]NBA-Data-1980-2019'!$A$1:$A$16305,'[1]NBA-Data-1980-2019'!$H$1:$H$16305,"",0)</f>
        <v/>
      </c>
      <c r="AM122" s="2" cm="1">
        <f t="array" ref="AM122">_xlfn.XLOOKUP($A122&amp;AM$5,'[1]NBA-Data-1980-2019'!$B$1:$B$16305&amp;'[1]NBA-Data-1980-2019'!$A$1:$A$16305,'[1]NBA-Data-1980-2019'!$H$1:$H$16305,"",0)</f>
        <v>1472</v>
      </c>
      <c r="AN122" s="2" cm="1">
        <f t="array" ref="AN122">_xlfn.XLOOKUP($A122&amp;AN$5,'[1]NBA-Data-1980-2019'!$B$1:$B$16305&amp;'[1]NBA-Data-1980-2019'!$A$1:$A$16305,'[1]NBA-Data-1980-2019'!$H$1:$H$16305,"",0)</f>
        <v>2433.6</v>
      </c>
      <c r="AO122" s="2" cm="1">
        <f t="array" ref="AO122">_xlfn.XLOOKUP($A122&amp;AO$5,'[1]NBA-Data-1980-2019'!$B$1:$B$16305&amp;'[1]NBA-Data-1980-2019'!$A$1:$A$16305,'[1]NBA-Data-1980-2019'!$H$1:$H$16305,"",0)</f>
        <v>145.19999999999999</v>
      </c>
      <c r="AP122" s="2" cm="1">
        <f t="array" ref="AP122">_xlfn.XLOOKUP($A122&amp;AP$5,'[1]NBA-Data-1980-2019'!$B$1:$B$16305&amp;'[1]NBA-Data-1980-2019'!$A$1:$A$16305,'[1]NBA-Data-1980-2019'!$H$1:$H$16305,"",0)</f>
        <v>779</v>
      </c>
      <c r="AQ122" s="2" cm="1">
        <f t="array" ref="AQ122">_xlfn.XLOOKUP($A122&amp;AQ$5,'[1]NBA-Data-1980-2019'!$B$1:$B$16305&amp;'[1]NBA-Data-1980-2019'!$A$1:$A$16305,'[1]NBA-Data-1980-2019'!$H$1:$H$16305,"",0)</f>
        <v>1380.4</v>
      </c>
      <c r="AR122" s="2" cm="1">
        <f t="array" ref="AR122">_xlfn.XLOOKUP($A122&amp;AR$5,'[1]NBA-Data-1980-2019'!$B$1:$B$16305&amp;'[1]NBA-Data-1980-2019'!$A$1:$A$16305,'[1]NBA-Data-1980-2019'!$H$1:$H$16305,"",0)</f>
        <v>1741.5</v>
      </c>
      <c r="AS122" s="2" cm="1">
        <f t="array" ref="AS122">_xlfn.XLOOKUP($A122&amp;AS$5,'[1]NBA-Data-1980-2019'!$B$1:$B$16305&amp;'[1]NBA-Data-1980-2019'!$A$1:$A$16305,'[1]NBA-Data-1980-2019'!$H$1:$H$16305,"",0)</f>
        <v>1746.4</v>
      </c>
      <c r="AT122" s="2" cm="1">
        <f t="array" ref="AT122">_xlfn.XLOOKUP($A122&amp;AT$5,'[1]NBA-Data-1980-2019'!$B$1:$B$16305&amp;'[1]NBA-Data-1980-2019'!$A$1:$A$16305,'[1]NBA-Data-1980-2019'!$H$1:$H$16305,"",0)</f>
        <v>2353.4</v>
      </c>
      <c r="AU122" s="2" cm="1">
        <f t="array" ref="AU122">_xlfn.XLOOKUP($A122&amp;AU$5,'[1]NBA-Data-1980-2019'!$B$1:$B$16305&amp;'[1]NBA-Data-1980-2019'!$A$1:$A$16305,'[1]NBA-Data-1980-2019'!$H$1:$H$16305,"",0)</f>
        <v>1888.6000000000001</v>
      </c>
      <c r="AV122" s="2" cm="1">
        <f t="array" ref="AV122">_xlfn.XLOOKUP($A122&amp;AV$5,'[1]NBA-Data-1980-2019'!$B$1:$B$16305&amp;'[1]NBA-Data-1980-2019'!$A$1:$A$16305,'[1]NBA-Data-1980-2019'!$H$1:$H$16305,"",0)</f>
        <v>1320</v>
      </c>
      <c r="AW122" s="2" cm="1">
        <f t="array" ref="AW122">_xlfn.XLOOKUP($A122&amp;AW$5,'[1]NBA-Data-1980-2019'!$B$1:$B$16305&amp;'[1]NBA-Data-1980-2019'!$A$1:$A$16305,'[1]NBA-Data-1980-2019'!$H$1:$H$16305,"",0)</f>
        <v>352.8</v>
      </c>
      <c r="AX122" s="2" cm="1">
        <f t="array" ref="AX122">_xlfn.XLOOKUP($A122&amp;AX$5,'[1]NBA-Data-1980-2019'!$B$1:$B$16305&amp;'[1]NBA-Data-1980-2019'!$A$1:$A$16305,'[1]NBA-Data-1980-2019'!$H$1:$H$16305,"",0)</f>
        <v>121.8</v>
      </c>
      <c r="AY122" s="2" t="str" cm="1">
        <f t="array" ref="AY122">_xlfn.XLOOKUP($A122&amp;AY$5,'[1]NBA-Data-1980-2019'!$B$1:$B$16305&amp;'[1]NBA-Data-1980-2019'!$A$1:$A$16305,'[1]NBA-Data-1980-2019'!$H$1:$H$16305,"",0)</f>
        <v/>
      </c>
      <c r="AZ122" s="2" t="str" cm="1">
        <f t="array" ref="AZ122">_xlfn.XLOOKUP($A122&amp;AZ$5,'[1]NBA-Data-1980-2019'!$B$1:$B$16305&amp;'[1]NBA-Data-1980-2019'!$A$1:$A$16305,'[1]NBA-Data-1980-2019'!$H$1:$H$16305,"",0)</f>
        <v/>
      </c>
      <c r="BA122" s="2" t="str" cm="1">
        <f t="array" ref="BA122">_xlfn.XLOOKUP($A122&amp;BA$5,'[1]NBA-Data-1980-2019'!$B$1:$B$16305&amp;'[1]NBA-Data-1980-2019'!$A$1:$A$16305,'[1]NBA-Data-1980-2019'!$H$1:$H$16305,"",0)</f>
        <v/>
      </c>
      <c r="BB122" s="2" t="str" cm="1">
        <f t="array" ref="BB122">_xlfn.XLOOKUP($A122&amp;BB$5,'[1]NBA-Data-1980-2019'!$B$1:$B$16305&amp;'[1]NBA-Data-1980-2019'!$A$1:$A$16305,'[1]NBA-Data-1980-2019'!$H$1:$H$16305,"",0)</f>
        <v/>
      </c>
      <c r="BC122" s="2" t="str" cm="1">
        <f t="array" ref="BC122">_xlfn.XLOOKUP($A122&amp;BC$5,'[1]NBA-Data-1980-2019'!$B$1:$B$16305&amp;'[1]NBA-Data-1980-2019'!$A$1:$A$16305,'[1]NBA-Data-1980-2019'!$H$1:$H$16305,"",0)</f>
        <v/>
      </c>
      <c r="BD122" s="2" t="str" cm="1">
        <f t="array" ref="BD122">_xlfn.XLOOKUP($A122&amp;BD$5,'[1]NBA-Data-1980-2019'!$B$1:$B$16305&amp;'[1]NBA-Data-1980-2019'!$A$1:$A$16305,'[1]NBA-Data-1980-2019'!$H$1:$H$16305,"",0)</f>
        <v/>
      </c>
      <c r="BE122" s="2" t="str" cm="1">
        <f t="array" ref="BE122">_xlfn.XLOOKUP($A122&amp;BE$5,'[1]NBA-Data-1980-2019'!$B$1:$B$16305&amp;'[1]NBA-Data-1980-2019'!$A$1:$A$16305,'[1]NBA-Data-1980-2019'!$H$1:$H$16305,"",0)</f>
        <v/>
      </c>
      <c r="BF122" s="2" t="str" cm="1">
        <f t="array" ref="BF122">_xlfn.XLOOKUP($A122&amp;BF$5,'[1]NBA-Data-1980-2019'!$B$1:$B$16305&amp;'[1]NBA-Data-1980-2019'!$A$1:$A$16305,'[1]NBA-Data-1980-2019'!$H$1:$H$16305,"",0)</f>
        <v/>
      </c>
      <c r="BG122" s="2" t="str" cm="1">
        <f t="array" ref="BG122">_xlfn.XLOOKUP($A122&amp;BG$5,'[1]NBA-Data-1980-2019'!$B$1:$B$16305&amp;'[1]NBA-Data-1980-2019'!$A$1:$A$16305,'[1]NBA-Data-1980-2019'!$H$1:$H$16305,"",0)</f>
        <v/>
      </c>
      <c r="BH122" s="2" t="str" cm="1">
        <f t="array" ref="BH122">_xlfn.XLOOKUP($A122&amp;BH$5,'[1]NBA-Data-1980-2019'!$B$1:$B$16305&amp;'[1]NBA-Data-1980-2019'!$A$1:$A$16305,'[1]NBA-Data-1980-2019'!$H$1:$H$16305,"",0)</f>
        <v/>
      </c>
      <c r="BI122" s="2" t="str" cm="1">
        <f t="array" ref="BI122">_xlfn.XLOOKUP($A122&amp;BI$5,'[1]NBA-Data-1980-2019'!$B$1:$B$16305&amp;'[1]NBA-Data-1980-2019'!$A$1:$A$16305,'[1]NBA-Data-1980-2019'!$H$1:$H$16305,"",0)</f>
        <v/>
      </c>
      <c r="BJ122" s="2" t="str" cm="1">
        <f t="array" ref="BJ122">_xlfn.XLOOKUP($A122&amp;BJ$5,'[1]NBA-Data-1980-2019'!$B$1:$B$16305&amp;'[1]NBA-Data-1980-2019'!$A$1:$A$16305,'[1]NBA-Data-1980-2019'!$H$1:$H$16305,"",0)</f>
        <v/>
      </c>
      <c r="BK122" s="2" t="str" cm="1">
        <f t="array" ref="BK122">_xlfn.XLOOKUP($A122&amp;BK$5,'[1]NBA-Data-1980-2019'!$B$1:$B$16305&amp;'[1]NBA-Data-1980-2019'!$A$1:$A$16305,'[1]NBA-Data-1980-2019'!$H$1:$H$16305,"",0)</f>
        <v/>
      </c>
      <c r="BL122" s="2" t="str" cm="1">
        <f t="array" ref="BL122">_xlfn.XLOOKUP($A122&amp;BL$5,'[1]NBA-Data-1980-2019'!$B$1:$B$16305&amp;'[1]NBA-Data-1980-2019'!$A$1:$A$16305,'[1]NBA-Data-1980-2019'!$H$1:$H$16305,"",0)</f>
        <v/>
      </c>
      <c r="BM122" s="2" t="str" cm="1">
        <f t="array" ref="BM122">_xlfn.XLOOKUP($A122&amp;BM$5,'[1]NBA-Data-1980-2019'!$B$1:$B$16305&amp;'[1]NBA-Data-1980-2019'!$A$1:$A$16305,'[1]NBA-Data-1980-2019'!$H$1:$H$16305,"",0)</f>
        <v/>
      </c>
      <c r="BN122" s="2" t="str" cm="1">
        <f t="array" ref="BN122">_xlfn.XLOOKUP($A122&amp;BN$5,'[1]NBA-Data-1980-2019'!$B$1:$B$16305&amp;'[1]NBA-Data-1980-2019'!$A$1:$A$16305,'[1]NBA-Data-1980-2019'!$F$1:$F$16305,"",0)</f>
        <v/>
      </c>
      <c r="BO122" s="2" t="str" cm="1">
        <f t="array" ref="BO122">_xlfn.XLOOKUP($A122&amp;BO$5,'[1]NBA-Data-1980-2019'!$B$1:$B$16305&amp;'[1]NBA-Data-1980-2019'!$A$1:$A$16305,'[1]NBA-Data-1980-2019'!$F$1:$F$16305,"",0)</f>
        <v/>
      </c>
      <c r="BP122" s="2" t="str" cm="1">
        <f t="array" ref="BP122">_xlfn.XLOOKUP($A122&amp;BP$5,'[1]NBA-Data-1980-2019'!$B$1:$B$16305&amp;'[1]NBA-Data-1980-2019'!$A$1:$A$16305,'[1]NBA-Data-1980-2019'!$F$1:$F$16305,"",0)</f>
        <v/>
      </c>
      <c r="BQ122" s="2" t="str" cm="1">
        <f t="array" ref="BQ122">_xlfn.XLOOKUP($A122&amp;BQ$5,'[1]NBA-Data-1980-2019'!$B$1:$B$16305&amp;'[1]NBA-Data-1980-2019'!$A$1:$A$16305,'[1]NBA-Data-1980-2019'!$F$1:$F$16305,"",0)</f>
        <v/>
      </c>
      <c r="BR122" s="2" t="str" cm="1">
        <f t="array" ref="BR122">_xlfn.XLOOKUP($A122&amp;BR$5,'[1]NBA-Data-1980-2019'!$B$1:$B$16305&amp;'[1]NBA-Data-1980-2019'!$A$1:$A$16305,'[1]NBA-Data-1980-2019'!$F$1:$F$16305,"",0)</f>
        <v/>
      </c>
      <c r="BS122" s="2" cm="1">
        <f t="array" ref="BS122">_xlfn.XLOOKUP($A122&amp;BS$5,'[1]NBA-Data-1980-2019'!$B$1:$B$16305&amp;'[1]NBA-Data-1980-2019'!$A$1:$A$16305,'[1]NBA-Data-1980-2019'!$F$1:$F$16305,"",0)</f>
        <v>13.3</v>
      </c>
      <c r="BT122" s="2" cm="1">
        <f t="array" ref="BT122">_xlfn.XLOOKUP($A122&amp;BT$5,'[1]NBA-Data-1980-2019'!$B$1:$B$16305&amp;'[1]NBA-Data-1980-2019'!$A$1:$A$16305,'[1]NBA-Data-1980-2019'!$F$1:$F$16305,"",0)</f>
        <v>13.3</v>
      </c>
      <c r="BU122" s="2" cm="1">
        <f t="array" ref="BU122">_xlfn.XLOOKUP($A122&amp;BU$5,'[1]NBA-Data-1980-2019'!$B$1:$B$16305&amp;'[1]NBA-Data-1980-2019'!$A$1:$A$16305,'[1]NBA-Data-1980-2019'!$F$1:$F$16305,"",0)</f>
        <v>17</v>
      </c>
      <c r="BV122" s="2" cm="1">
        <f t="array" ref="BV122">_xlfn.XLOOKUP($A122&amp;BV$5,'[1]NBA-Data-1980-2019'!$B$1:$B$16305&amp;'[1]NBA-Data-1980-2019'!$A$1:$A$16305,'[1]NBA-Data-1980-2019'!$F$1:$F$16305,"",0)</f>
        <v>10.7</v>
      </c>
      <c r="BW122" s="2" cm="1">
        <f t="array" ref="BW122">_xlfn.XLOOKUP($A122&amp;BW$5,'[1]NBA-Data-1980-2019'!$B$1:$B$16305&amp;'[1]NBA-Data-1980-2019'!$A$1:$A$16305,'[1]NBA-Data-1980-2019'!$F$1:$F$16305,"",0)</f>
        <v>11.8</v>
      </c>
      <c r="BX122" s="2" cm="1">
        <f t="array" ref="BX122">_xlfn.XLOOKUP($A122&amp;BX$5,'[1]NBA-Data-1980-2019'!$B$1:$B$16305&amp;'[1]NBA-Data-1980-2019'!$A$1:$A$16305,'[1]NBA-Data-1980-2019'!$F$1:$F$16305,"",0)</f>
        <v>10</v>
      </c>
      <c r="BY122" s="2" cm="1">
        <f t="array" ref="BY122">_xlfn.XLOOKUP($A122&amp;BY$5,'[1]NBA-Data-1980-2019'!$B$1:$B$16305&amp;'[1]NBA-Data-1980-2019'!$A$1:$A$16305,'[1]NBA-Data-1980-2019'!$F$1:$F$16305,"",0)</f>
        <v>8.8000000000000007</v>
      </c>
      <c r="BZ122" s="2" cm="1">
        <f t="array" ref="BZ122">_xlfn.XLOOKUP($A122&amp;BZ$5,'[1]NBA-Data-1980-2019'!$B$1:$B$16305&amp;'[1]NBA-Data-1980-2019'!$A$1:$A$16305,'[1]NBA-Data-1980-2019'!$F$1:$F$16305,"",0)</f>
        <v>13.1</v>
      </c>
      <c r="CA122" s="2" cm="1">
        <f t="array" ref="CA122">_xlfn.XLOOKUP($A122&amp;CA$5,'[1]NBA-Data-1980-2019'!$B$1:$B$16305&amp;'[1]NBA-Data-1980-2019'!$A$1:$A$16305,'[1]NBA-Data-1980-2019'!$F$1:$F$16305,"",0)</f>
        <v>12.5</v>
      </c>
      <c r="CB122" s="2" cm="1">
        <f t="array" ref="CB122">_xlfn.XLOOKUP($A122&amp;CB$5,'[1]NBA-Data-1980-2019'!$B$1:$B$16305&amp;'[1]NBA-Data-1980-2019'!$A$1:$A$16305,'[1]NBA-Data-1980-2019'!$F$1:$F$16305,"",0)</f>
        <v>10.7</v>
      </c>
      <c r="CC122" s="2" cm="1">
        <f t="array" ref="CC122">_xlfn.XLOOKUP($A122&amp;CC$5,'[1]NBA-Data-1980-2019'!$B$1:$B$16305&amp;'[1]NBA-Data-1980-2019'!$A$1:$A$16305,'[1]NBA-Data-1980-2019'!$F$1:$F$16305,"",0)</f>
        <v>6.8</v>
      </c>
      <c r="CD122" s="2" cm="1">
        <f t="array" ref="CD122">_xlfn.XLOOKUP($A122&amp;CD$5,'[1]NBA-Data-1980-2019'!$B$1:$B$16305&amp;'[1]NBA-Data-1980-2019'!$A$1:$A$16305,'[1]NBA-Data-1980-2019'!$F$1:$F$16305,"",0)</f>
        <v>11.4</v>
      </c>
      <c r="CE122" s="2" t="str" cm="1">
        <f t="array" ref="CE122">_xlfn.XLOOKUP($A122&amp;CE$5,'[1]NBA-Data-1980-2019'!$B$1:$B$16305&amp;'[1]NBA-Data-1980-2019'!$A$1:$A$16305,'[1]NBA-Data-1980-2019'!$F$1:$F$16305,"",0)</f>
        <v/>
      </c>
      <c r="CF122" s="2" t="str" cm="1">
        <f t="array" ref="CF122">_xlfn.XLOOKUP($A122&amp;CF$5,'[1]NBA-Data-1980-2019'!$B$1:$B$16305&amp;'[1]NBA-Data-1980-2019'!$A$1:$A$16305,'[1]NBA-Data-1980-2019'!$F$1:$F$16305,"",0)</f>
        <v/>
      </c>
      <c r="CG122" s="2" t="str" cm="1">
        <f t="array" ref="CG122">_xlfn.XLOOKUP($A122&amp;CG$5,'[1]NBA-Data-1980-2019'!$B$1:$B$16305&amp;'[1]NBA-Data-1980-2019'!$A$1:$A$16305,'[1]NBA-Data-1980-2019'!$F$1:$F$16305,"",0)</f>
        <v/>
      </c>
      <c r="CH122" s="2" t="str" cm="1">
        <f t="array" ref="CH122">_xlfn.XLOOKUP($A122&amp;CH$5,'[1]NBA-Data-1980-2019'!$B$1:$B$16305&amp;'[1]NBA-Data-1980-2019'!$A$1:$A$16305,'[1]NBA-Data-1980-2019'!$F$1:$F$16305,"",0)</f>
        <v/>
      </c>
      <c r="CI122" s="2" t="str" cm="1">
        <f t="array" ref="CI122">_xlfn.XLOOKUP($A122&amp;CI$5,'[1]NBA-Data-1980-2019'!$B$1:$B$16305&amp;'[1]NBA-Data-1980-2019'!$A$1:$A$16305,'[1]NBA-Data-1980-2019'!$F$1:$F$16305,"",0)</f>
        <v/>
      </c>
      <c r="CJ122" s="2" t="str" cm="1">
        <f t="array" ref="CJ122">_xlfn.XLOOKUP($A122&amp;CJ$5,'[1]NBA-Data-1980-2019'!$B$1:$B$16305&amp;'[1]NBA-Data-1980-2019'!$A$1:$A$16305,'[1]NBA-Data-1980-2019'!$F$1:$F$16305,"",0)</f>
        <v/>
      </c>
      <c r="CK122" s="2" t="str" cm="1">
        <f t="array" ref="CK122">_xlfn.XLOOKUP($A122&amp;CK$5,'[1]NBA-Data-1980-2019'!$B$1:$B$16305&amp;'[1]NBA-Data-1980-2019'!$A$1:$A$16305,'[1]NBA-Data-1980-2019'!$F$1:$F$16305,"",0)</f>
        <v/>
      </c>
      <c r="CL122" s="2" t="str" cm="1">
        <f t="array" ref="CL122">_xlfn.XLOOKUP($A122&amp;CL$5,'[1]NBA-Data-1980-2019'!$B$1:$B$16305&amp;'[1]NBA-Data-1980-2019'!$A$1:$A$16305,'[1]NBA-Data-1980-2019'!$F$1:$F$16305,"",0)</f>
        <v/>
      </c>
      <c r="CM122" s="2" t="str" cm="1">
        <f t="array" ref="CM122">_xlfn.XLOOKUP($A122&amp;CM$5,'[1]NBA-Data-1980-2019'!$B$1:$B$16305&amp;'[1]NBA-Data-1980-2019'!$A$1:$A$16305,'[1]NBA-Data-1980-2019'!$F$1:$F$16305,"",0)</f>
        <v/>
      </c>
      <c r="CN122" s="2" t="str" cm="1">
        <f t="array" ref="CN122">_xlfn.XLOOKUP($A122&amp;CN$5,'[1]NBA-Data-1980-2019'!$B$1:$B$16305&amp;'[1]NBA-Data-1980-2019'!$A$1:$A$16305,'[1]NBA-Data-1980-2019'!$F$1:$F$16305,"",0)</f>
        <v/>
      </c>
      <c r="CO122" s="2" t="str" cm="1">
        <f t="array" ref="CO122">_xlfn.XLOOKUP($A122&amp;CO$5,'[1]NBA-Data-1980-2019'!$B$1:$B$16305&amp;'[1]NBA-Data-1980-2019'!$A$1:$A$16305,'[1]NBA-Data-1980-2019'!$F$1:$F$16305,"",0)</f>
        <v/>
      </c>
      <c r="CP122" s="2" t="str" cm="1">
        <f t="array" ref="CP122">_xlfn.XLOOKUP($A122&amp;CP$5,'[1]NBA-Data-1980-2019'!$B$1:$B$16305&amp;'[1]NBA-Data-1980-2019'!$A$1:$A$16305,'[1]NBA-Data-1980-2019'!$F$1:$F$16305,"",0)</f>
        <v/>
      </c>
      <c r="CQ122" s="2" t="str" cm="1">
        <f t="array" ref="CQ122">_xlfn.XLOOKUP($A122&amp;CQ$5,'[1]NBA-Data-1980-2019'!$B$1:$B$16305&amp;'[1]NBA-Data-1980-2019'!$A$1:$A$16305,'[1]NBA-Data-1980-2019'!$F$1:$F$16305,"",0)</f>
        <v/>
      </c>
      <c r="CR122" s="2" t="str" cm="1">
        <f t="array" ref="CR122">_xlfn.XLOOKUP($A122&amp;CR$5,'[1]NBA-Data-1980-2019'!$B$1:$B$16305&amp;'[1]NBA-Data-1980-2019'!$A$1:$A$16305,'[1]NBA-Data-1980-2019'!$F$1:$F$16305,"",0)</f>
        <v/>
      </c>
      <c r="CS122" s="2" t="str" cm="1">
        <f t="array" ref="CS122">_xlfn.XLOOKUP($A122&amp;CS$5,'[1]NBA-Data-1980-2019'!$B$1:$B$16305&amp;'[1]NBA-Data-1980-2019'!$A$1:$A$16305,'[1]NBA-Data-1980-2019'!$F$1:$F$16305,"",0)</f>
        <v/>
      </c>
      <c r="CU122" s="2" t="str">
        <f>_xlfn.XLOOKUP($A122,TEAMS!$G$1:$G$839,TEAMS!$H$1:$H$839,"",0)</f>
        <v>SF</v>
      </c>
      <c r="CV122" s="2" t="str">
        <f>_xlfn.XLOOKUP($CU122,DASHBOARD!$B$22:$B$27,DASHBOARD!$C$22:$C$27,"",0)</f>
        <v>FORWARD</v>
      </c>
      <c r="CY122" s="63">
        <f>SUMIFS('[1]NBA-Data-1980-2019'!$G$1:$G$16305,'[1]NBA-Data-1980-2019'!$B$1:$B$16305,$A122,'[1]NBA-Data-1980-2019'!$A$1:$A$16305,CY$9)</f>
        <v>0</v>
      </c>
      <c r="CZ122" s="63">
        <f>SUMIFS('[1]NBA-Data-1980-2019'!$G$1:$G$16305,'[1]NBA-Data-1980-2019'!$B$1:$B$16305,$A122,'[1]NBA-Data-1980-2019'!$A$1:$A$16305,CZ$9)</f>
        <v>0</v>
      </c>
      <c r="DA122" s="63">
        <f>SUMIFS('[1]NBA-Data-1980-2019'!$G$1:$G$16305,'[1]NBA-Data-1980-2019'!$B$1:$B$16305,$A122,'[1]NBA-Data-1980-2019'!$A$1:$A$16305,DA$9)</f>
        <v>0</v>
      </c>
      <c r="DB122" s="63">
        <f>SUMIFS('[1]NBA-Data-1980-2019'!$G$1:$G$16305,'[1]NBA-Data-1980-2019'!$B$1:$B$16305,$A122,'[1]NBA-Data-1980-2019'!$A$1:$A$16305,DB$9)</f>
        <v>0</v>
      </c>
      <c r="DC122" s="63">
        <f>SUMIFS('[1]NBA-Data-1980-2019'!$G$1:$G$16305,'[1]NBA-Data-1980-2019'!$B$1:$B$16305,$A122,'[1]NBA-Data-1980-2019'!$A$1:$A$16305,DC$9)</f>
        <v>0</v>
      </c>
      <c r="DD122" s="63">
        <f>SUMIFS('[1]NBA-Data-1980-2019'!$G$1:$G$16305,'[1]NBA-Data-1980-2019'!$B$1:$B$16305,$A122,'[1]NBA-Data-1980-2019'!$A$1:$A$16305,DD$9)</f>
        <v>876000</v>
      </c>
      <c r="DE122" s="63">
        <f>SUMIFS('[1]NBA-Data-1980-2019'!$G$1:$G$16305,'[1]NBA-Data-1980-2019'!$B$1:$B$16305,$A122,'[1]NBA-Data-1980-2019'!$A$1:$A$16305,DE$9)</f>
        <v>1008000</v>
      </c>
      <c r="DF122" s="63">
        <f>SUMIFS('[1]NBA-Data-1980-2019'!$G$1:$G$16305,'[1]NBA-Data-1980-2019'!$B$1:$B$16305,$A122,'[1]NBA-Data-1980-2019'!$A$1:$A$16305,DF$9)</f>
        <v>1139520</v>
      </c>
      <c r="DG122" s="63">
        <f>SUMIFS('[1]NBA-Data-1980-2019'!$G$1:$G$16305,'[1]NBA-Data-1980-2019'!$B$1:$B$16305,$A122,'[1]NBA-Data-1980-2019'!$A$1:$A$16305,DG$9)</f>
        <v>2780000</v>
      </c>
      <c r="DH122" s="63">
        <f>SUMIFS('[1]NBA-Data-1980-2019'!$G$1:$G$16305,'[1]NBA-Data-1980-2019'!$B$1:$B$16305,$A122,'[1]NBA-Data-1980-2019'!$A$1:$A$16305,DH$9)</f>
        <v>3336000</v>
      </c>
      <c r="DI122" s="63">
        <f>SUMIFS('[1]NBA-Data-1980-2019'!$G$1:$G$16305,'[1]NBA-Data-1980-2019'!$B$1:$B$16305,$A122,'[1]NBA-Data-1980-2019'!$A$1:$A$16305,DI$9)</f>
        <v>3890000</v>
      </c>
      <c r="DJ122" s="63">
        <f>SUMIFS('[1]NBA-Data-1980-2019'!$G$1:$G$16305,'[1]NBA-Data-1980-2019'!$B$1:$B$16305,$A122,'[1]NBA-Data-1980-2019'!$A$1:$A$16305,DJ$9)</f>
        <v>4448000</v>
      </c>
      <c r="DK122" s="63">
        <f>SUMIFS('[1]NBA-Data-1980-2019'!$G$1:$G$16305,'[1]NBA-Data-1980-2019'!$B$1:$B$16305,$A122,'[1]NBA-Data-1980-2019'!$A$1:$A$16305,DK$9)</f>
        <v>5004000</v>
      </c>
      <c r="DL122" s="63">
        <f>SUMIFS('[1]NBA-Data-1980-2019'!$G$1:$G$16305,'[1]NBA-Data-1980-2019'!$B$1:$B$16305,$A122,'[1]NBA-Data-1980-2019'!$A$1:$A$16305,DL$9)</f>
        <v>5540000</v>
      </c>
      <c r="DM122" s="63">
        <f>SUMIFS('[1]NBA-Data-1980-2019'!$G$1:$G$16305,'[1]NBA-Data-1980-2019'!$B$1:$B$16305,$A122,'[1]NBA-Data-1980-2019'!$A$1:$A$16305,DM$9)</f>
        <v>3580000</v>
      </c>
      <c r="DN122" s="63">
        <f>SUMIFS('[1]NBA-Data-1980-2019'!$G$1:$G$16305,'[1]NBA-Data-1980-2019'!$B$1:$B$16305,$A122,'[1]NBA-Data-1980-2019'!$A$1:$A$16305,DN$9)</f>
        <v>3938000</v>
      </c>
      <c r="DO122" s="63">
        <f>SUMIFS('[1]NBA-Data-1980-2019'!$G$1:$G$16305,'[1]NBA-Data-1980-2019'!$B$1:$B$16305,$A122,'[1]NBA-Data-1980-2019'!$A$1:$A$16305,DO$9)</f>
        <v>0</v>
      </c>
      <c r="DP122" s="63">
        <f>SUMIFS('[1]NBA-Data-1980-2019'!$G$1:$G$16305,'[1]NBA-Data-1980-2019'!$B$1:$B$16305,$A122,'[1]NBA-Data-1980-2019'!$A$1:$A$16305,DP$9)</f>
        <v>0</v>
      </c>
      <c r="DQ122" s="63">
        <f>SUMIFS('[1]NBA-Data-1980-2019'!$G$1:$G$16305,'[1]NBA-Data-1980-2019'!$B$1:$B$16305,$A122,'[1]NBA-Data-1980-2019'!$A$1:$A$16305,DQ$9)</f>
        <v>0</v>
      </c>
      <c r="DR122" s="63">
        <f>SUMIFS('[1]NBA-Data-1980-2019'!$G$1:$G$16305,'[1]NBA-Data-1980-2019'!$B$1:$B$16305,$A122,'[1]NBA-Data-1980-2019'!$A$1:$A$16305,DR$9)</f>
        <v>0</v>
      </c>
      <c r="DS122" s="63">
        <f>SUMIFS('[1]NBA-Data-1980-2019'!$G$1:$G$16305,'[1]NBA-Data-1980-2019'!$B$1:$B$16305,$A122,'[1]NBA-Data-1980-2019'!$A$1:$A$16305,DS$9)</f>
        <v>0</v>
      </c>
      <c r="DT122" s="63">
        <f>SUMIFS('[1]NBA-Data-1980-2019'!$G$1:$G$16305,'[1]NBA-Data-1980-2019'!$B$1:$B$16305,$A122,'[1]NBA-Data-1980-2019'!$A$1:$A$16305,DT$9)</f>
        <v>0</v>
      </c>
      <c r="DU122" s="63">
        <f>SUMIFS('[1]NBA-Data-1980-2019'!$G$1:$G$16305,'[1]NBA-Data-1980-2019'!$B$1:$B$16305,$A122,'[1]NBA-Data-1980-2019'!$A$1:$A$16305,DU$9)</f>
        <v>0</v>
      </c>
      <c r="DV122" s="63">
        <f>SUMIFS('[1]NBA-Data-1980-2019'!$G$1:$G$16305,'[1]NBA-Data-1980-2019'!$B$1:$B$16305,$A122,'[1]NBA-Data-1980-2019'!$A$1:$A$16305,DV$9)</f>
        <v>0</v>
      </c>
      <c r="DW122" s="63">
        <f>SUMIFS('[1]NBA-Data-1980-2019'!$G$1:$G$16305,'[1]NBA-Data-1980-2019'!$B$1:$B$16305,$A122,'[1]NBA-Data-1980-2019'!$A$1:$A$16305,DW$9)</f>
        <v>0</v>
      </c>
      <c r="DX122" s="63">
        <f>SUMIFS('[1]NBA-Data-1980-2019'!$G$1:$G$16305,'[1]NBA-Data-1980-2019'!$B$1:$B$16305,$A122,'[1]NBA-Data-1980-2019'!$A$1:$A$16305,DX$9)</f>
        <v>0</v>
      </c>
      <c r="DY122" s="63">
        <f>SUMIFS('[1]NBA-Data-1980-2019'!$G$1:$G$16305,'[1]NBA-Data-1980-2019'!$B$1:$B$16305,$A122,'[1]NBA-Data-1980-2019'!$A$1:$A$16305,DY$9)</f>
        <v>0</v>
      </c>
      <c r="DZ122" s="63">
        <f>SUMIFS('[1]NBA-Data-1980-2019'!$G$1:$G$16305,'[1]NBA-Data-1980-2019'!$B$1:$B$16305,$A122,'[1]NBA-Data-1980-2019'!$A$1:$A$16305,DZ$9)</f>
        <v>0</v>
      </c>
      <c r="EA122" s="63">
        <f>SUMIFS('[1]NBA-Data-1980-2019'!$G$1:$G$16305,'[1]NBA-Data-1980-2019'!$B$1:$B$16305,$A122,'[1]NBA-Data-1980-2019'!$A$1:$A$16305,EA$9)</f>
        <v>0</v>
      </c>
      <c r="EB122" s="63">
        <f>SUMIFS('[1]NBA-Data-1980-2019'!$G$1:$G$16305,'[1]NBA-Data-1980-2019'!$B$1:$B$16305,$A122,'[1]NBA-Data-1980-2019'!$A$1:$A$16305,EB$9)</f>
        <v>0</v>
      </c>
      <c r="EC122" s="63">
        <f>SUMIFS('[1]NBA-Data-1980-2019'!$G$1:$G$16305,'[1]NBA-Data-1980-2019'!$B$1:$B$16305,$A122,'[1]NBA-Data-1980-2019'!$A$1:$A$16305,EC$9)</f>
        <v>0</v>
      </c>
      <c r="ED122" s="63">
        <f>SUMIFS('[1]NBA-Data-1980-2019'!$G$1:$G$16305,'[1]NBA-Data-1980-2019'!$B$1:$B$16305,$A122,'[1]NBA-Data-1980-2019'!$A$1:$A$16305,ED$9)</f>
        <v>0</v>
      </c>
      <c r="EH122" s="2" t="s">
        <v>1478</v>
      </c>
    </row>
    <row r="123" spans="1:165" x14ac:dyDescent="0.2">
      <c r="A123" s="2" t="s">
        <v>924</v>
      </c>
      <c r="B123" s="2" t="str" cm="1">
        <f t="array" ref="B123">_xlfn.XLOOKUP($A123&amp;B$5,'[1]NBA-Data-1980-2019'!$B$1:$B$16305&amp;'[1]NBA-Data-1980-2019'!$A$1:$A$16305,'[1]NBA-Data-1980-2019'!$D$1:$D$16305,"",0)</f>
        <v/>
      </c>
      <c r="C123" s="2" t="str" cm="1">
        <f t="array" ref="C123">_xlfn.XLOOKUP($A123&amp;C$5,'[1]NBA-Data-1980-2019'!$B$1:$B$16305&amp;'[1]NBA-Data-1980-2019'!$A$1:$A$16305,'[1]NBA-Data-1980-2019'!$D$1:$D$16305,"",0)</f>
        <v/>
      </c>
      <c r="D123" s="2" t="str" cm="1">
        <f t="array" ref="D123">_xlfn.XLOOKUP($A123&amp;D$5,'[1]NBA-Data-1980-2019'!$B$1:$B$16305&amp;'[1]NBA-Data-1980-2019'!$A$1:$A$16305,'[1]NBA-Data-1980-2019'!$D$1:$D$16305,"",0)</f>
        <v/>
      </c>
      <c r="E123" s="2" t="str" cm="1">
        <f t="array" ref="E123">_xlfn.XLOOKUP($A123&amp;E$5,'[1]NBA-Data-1980-2019'!$B$1:$B$16305&amp;'[1]NBA-Data-1980-2019'!$A$1:$A$16305,'[1]NBA-Data-1980-2019'!$D$1:$D$16305,"",0)</f>
        <v/>
      </c>
      <c r="F123" s="2" t="str" cm="1">
        <f t="array" ref="F123">_xlfn.XLOOKUP($A123&amp;F$5,'[1]NBA-Data-1980-2019'!$B$1:$B$16305&amp;'[1]NBA-Data-1980-2019'!$A$1:$A$16305,'[1]NBA-Data-1980-2019'!$D$1:$D$16305,"",0)</f>
        <v/>
      </c>
      <c r="G123" s="2" t="str" cm="1">
        <f t="array" ref="G123">_xlfn.XLOOKUP($A123&amp;G$5,'[1]NBA-Data-1980-2019'!$B$1:$B$16305&amp;'[1]NBA-Data-1980-2019'!$A$1:$A$16305,'[1]NBA-Data-1980-2019'!$D$1:$D$16305,"",0)</f>
        <v/>
      </c>
      <c r="H123" s="2" t="str" cm="1">
        <f t="array" ref="H123">_xlfn.XLOOKUP($A123&amp;H$5,'[1]NBA-Data-1980-2019'!$B$1:$B$16305&amp;'[1]NBA-Data-1980-2019'!$A$1:$A$16305,'[1]NBA-Data-1980-2019'!$D$1:$D$16305,"",0)</f>
        <v/>
      </c>
      <c r="I123" s="2" t="str" cm="1">
        <f t="array" ref="I123">_xlfn.XLOOKUP($A123&amp;I$5,'[1]NBA-Data-1980-2019'!$B$1:$B$16305&amp;'[1]NBA-Data-1980-2019'!$A$1:$A$16305,'[1]NBA-Data-1980-2019'!$D$1:$D$16305,"",0)</f>
        <v/>
      </c>
      <c r="J123" s="2" t="str" cm="1">
        <f t="array" ref="J123">_xlfn.XLOOKUP($A123&amp;J$5,'[1]NBA-Data-1980-2019'!$B$1:$B$16305&amp;'[1]NBA-Data-1980-2019'!$A$1:$A$16305,'[1]NBA-Data-1980-2019'!$D$1:$D$16305,"",0)</f>
        <v/>
      </c>
      <c r="K123" s="2" t="str" cm="1">
        <f t="array" ref="K123">_xlfn.XLOOKUP($A123&amp;K$5,'[1]NBA-Data-1980-2019'!$B$1:$B$16305&amp;'[1]NBA-Data-1980-2019'!$A$1:$A$16305,'[1]NBA-Data-1980-2019'!$D$1:$D$16305,"",0)</f>
        <v/>
      </c>
      <c r="L123" s="2" t="str" cm="1">
        <f t="array" ref="L123">_xlfn.XLOOKUP($A123&amp;L$5,'[1]NBA-Data-1980-2019'!$B$1:$B$16305&amp;'[1]NBA-Data-1980-2019'!$A$1:$A$16305,'[1]NBA-Data-1980-2019'!$D$1:$D$16305,"",0)</f>
        <v/>
      </c>
      <c r="M123" s="2" t="str" cm="1">
        <f t="array" ref="M123">_xlfn.XLOOKUP($A123&amp;M$5,'[1]NBA-Data-1980-2019'!$B$1:$B$16305&amp;'[1]NBA-Data-1980-2019'!$A$1:$A$16305,'[1]NBA-Data-1980-2019'!$D$1:$D$16305,"",0)</f>
        <v/>
      </c>
      <c r="N123" s="2" t="str" cm="1">
        <f t="array" ref="N123">_xlfn.XLOOKUP($A123&amp;N$5,'[1]NBA-Data-1980-2019'!$B$1:$B$16305&amp;'[1]NBA-Data-1980-2019'!$A$1:$A$16305,'[1]NBA-Data-1980-2019'!$D$1:$D$16305,"",0)</f>
        <v/>
      </c>
      <c r="O123" s="2" t="str" cm="1">
        <f t="array" ref="O123">_xlfn.XLOOKUP($A123&amp;O$5,'[1]NBA-Data-1980-2019'!$B$1:$B$16305&amp;'[1]NBA-Data-1980-2019'!$A$1:$A$16305,'[1]NBA-Data-1980-2019'!$D$1:$D$16305,"",0)</f>
        <v/>
      </c>
      <c r="P123" s="2" t="str" cm="1">
        <f t="array" ref="P123">_xlfn.XLOOKUP($A123&amp;P$5,'[1]NBA-Data-1980-2019'!$B$1:$B$16305&amp;'[1]NBA-Data-1980-2019'!$A$1:$A$16305,'[1]NBA-Data-1980-2019'!$D$1:$D$16305,"",0)</f>
        <v/>
      </c>
      <c r="Q123" s="2" t="str" cm="1">
        <f t="array" ref="Q123">_xlfn.XLOOKUP($A123&amp;Q$5,'[1]NBA-Data-1980-2019'!$B$1:$B$16305&amp;'[1]NBA-Data-1980-2019'!$A$1:$A$16305,'[1]NBA-Data-1980-2019'!$D$1:$D$16305,"",0)</f>
        <v>SAS</v>
      </c>
      <c r="R123" s="2" t="str" cm="1">
        <f t="array" ref="R123">_xlfn.XLOOKUP($A123&amp;R$5,'[1]NBA-Data-1980-2019'!$B$1:$B$16305&amp;'[1]NBA-Data-1980-2019'!$A$1:$A$16305,'[1]NBA-Data-1980-2019'!$D$1:$D$16305,"",0)</f>
        <v>SAS</v>
      </c>
      <c r="S123" s="2" t="str" cm="1">
        <f t="array" ref="S123">_xlfn.XLOOKUP($A123&amp;S$5,'[1]NBA-Data-1980-2019'!$B$1:$B$16305&amp;'[1]NBA-Data-1980-2019'!$A$1:$A$16305,'[1]NBA-Data-1980-2019'!$D$1:$D$16305,"",0)</f>
        <v>SAS</v>
      </c>
      <c r="T123" s="2" t="str" cm="1">
        <f t="array" ref="T123">_xlfn.XLOOKUP($A123&amp;T$5,'[1]NBA-Data-1980-2019'!$B$1:$B$16305&amp;'[1]NBA-Data-1980-2019'!$A$1:$A$16305,'[1]NBA-Data-1980-2019'!$D$1:$D$16305,"",0)</f>
        <v>SAS</v>
      </c>
      <c r="U123" s="2" t="str" cm="1">
        <f t="array" ref="U123">_xlfn.XLOOKUP($A123&amp;U$5,'[1]NBA-Data-1980-2019'!$B$1:$B$16305&amp;'[1]NBA-Data-1980-2019'!$A$1:$A$16305,'[1]NBA-Data-1980-2019'!$D$1:$D$16305,"",0)</f>
        <v>WAS</v>
      </c>
      <c r="V123" s="2" t="str" cm="1">
        <f t="array" ref="V123">_xlfn.XLOOKUP($A123&amp;V$5,'[1]NBA-Data-1980-2019'!$B$1:$B$16305&amp;'[1]NBA-Data-1980-2019'!$A$1:$A$16305,'[1]NBA-Data-1980-2019'!$D$1:$D$16305,"",0)</f>
        <v>POR</v>
      </c>
      <c r="W123" s="2" t="str" cm="1">
        <f t="array" ref="W123">_xlfn.XLOOKUP($A123&amp;W$5,'[1]NBA-Data-1980-2019'!$B$1:$B$16305&amp;'[1]NBA-Data-1980-2019'!$A$1:$A$16305,'[1]NBA-Data-1980-2019'!$D$1:$D$16305,"",0)</f>
        <v/>
      </c>
      <c r="X123" s="2" t="str" cm="1">
        <f t="array" ref="X123">_xlfn.XLOOKUP($A123&amp;X$5,'[1]NBA-Data-1980-2019'!$B$1:$B$16305&amp;'[1]NBA-Data-1980-2019'!$A$1:$A$16305,'[1]NBA-Data-1980-2019'!$D$1:$D$16305,"",0)</f>
        <v/>
      </c>
      <c r="Y123" s="2" t="str" cm="1">
        <f t="array" ref="Y123">_xlfn.XLOOKUP($A123&amp;Y$5,'[1]NBA-Data-1980-2019'!$B$1:$B$16305&amp;'[1]NBA-Data-1980-2019'!$A$1:$A$16305,'[1]NBA-Data-1980-2019'!$D$1:$D$16305,"",0)</f>
        <v/>
      </c>
      <c r="Z123" s="2" t="str" cm="1">
        <f t="array" ref="Z123">_xlfn.XLOOKUP($A123&amp;Z$5,'[1]NBA-Data-1980-2019'!$B$1:$B$16305&amp;'[1]NBA-Data-1980-2019'!$A$1:$A$16305,'[1]NBA-Data-1980-2019'!$D$1:$D$16305,"",0)</f>
        <v/>
      </c>
      <c r="AA123" s="2" t="str" cm="1">
        <f t="array" ref="AA123">_xlfn.XLOOKUP($A123&amp;AA$5,'[1]NBA-Data-1980-2019'!$B$1:$B$16305&amp;'[1]NBA-Data-1980-2019'!$A$1:$A$16305,'[1]NBA-Data-1980-2019'!$D$1:$D$16305,"",0)</f>
        <v/>
      </c>
      <c r="AB123" s="2" t="str" cm="1">
        <f t="array" ref="AB123">_xlfn.XLOOKUP($A123&amp;AB$5,'[1]NBA-Data-1980-2019'!$B$1:$B$16305&amp;'[1]NBA-Data-1980-2019'!$A$1:$A$16305,'[1]NBA-Data-1980-2019'!$D$1:$D$16305,"",0)</f>
        <v/>
      </c>
      <c r="AC123" s="2" t="str" cm="1">
        <f t="array" ref="AC123">_xlfn.XLOOKUP($A123&amp;AC$5,'[1]NBA-Data-1980-2019'!$B$1:$B$16305&amp;'[1]NBA-Data-1980-2019'!$A$1:$A$16305,'[1]NBA-Data-1980-2019'!$D$1:$D$16305,"",0)</f>
        <v/>
      </c>
      <c r="AD123" s="2" t="str" cm="1">
        <f t="array" ref="AD123">_xlfn.XLOOKUP($A123&amp;AD$5,'[1]NBA-Data-1980-2019'!$B$1:$B$16305&amp;'[1]NBA-Data-1980-2019'!$A$1:$A$16305,'[1]NBA-Data-1980-2019'!$D$1:$D$16305,"",0)</f>
        <v/>
      </c>
      <c r="AE123" s="2" t="str" cm="1">
        <f t="array" ref="AE123">_xlfn.XLOOKUP($A123&amp;AE$5,'[1]NBA-Data-1980-2019'!$B$1:$B$16305&amp;'[1]NBA-Data-1980-2019'!$A$1:$A$16305,'[1]NBA-Data-1980-2019'!$D$1:$D$16305,"",0)</f>
        <v/>
      </c>
      <c r="AF123" s="2" t="str" cm="1">
        <f t="array" ref="AF123">_xlfn.XLOOKUP($A123&amp;AF$5,'[1]NBA-Data-1980-2019'!$B$1:$B$16305&amp;'[1]NBA-Data-1980-2019'!$A$1:$A$16305,'[1]NBA-Data-1980-2019'!$D$1:$D$16305,"",0)</f>
        <v/>
      </c>
      <c r="AG123" s="2" t="str" cm="1">
        <f t="array" ref="AG123">_xlfn.XLOOKUP($A123&amp;AG$5,'[1]NBA-Data-1980-2019'!$B$1:$B$16305&amp;'[1]NBA-Data-1980-2019'!$A$1:$A$16305,'[1]NBA-Data-1980-2019'!$D$1:$D$16305,"",0)</f>
        <v/>
      </c>
      <c r="AH123" s="2" t="str" cm="1">
        <f t="array" ref="AH123">_xlfn.XLOOKUP($A123&amp;AH$5,'[1]NBA-Data-1980-2019'!$B$1:$B$16305&amp;'[1]NBA-Data-1980-2019'!$A$1:$A$16305,'[1]NBA-Data-1980-2019'!$H$1:$H$16305,"",0)</f>
        <v/>
      </c>
      <c r="AI123" s="2" t="str" cm="1">
        <f t="array" ref="AI123">_xlfn.XLOOKUP($A123&amp;AI$5,'[1]NBA-Data-1980-2019'!$B$1:$B$16305&amp;'[1]NBA-Data-1980-2019'!$A$1:$A$16305,'[1]NBA-Data-1980-2019'!$H$1:$H$16305,"",0)</f>
        <v/>
      </c>
      <c r="AJ123" s="2" t="str" cm="1">
        <f t="array" ref="AJ123">_xlfn.XLOOKUP($A123&amp;AJ$5,'[1]NBA-Data-1980-2019'!$B$1:$B$16305&amp;'[1]NBA-Data-1980-2019'!$A$1:$A$16305,'[1]NBA-Data-1980-2019'!$H$1:$H$16305,"",0)</f>
        <v/>
      </c>
      <c r="AK123" s="2" t="str" cm="1">
        <f t="array" ref="AK123">_xlfn.XLOOKUP($A123&amp;AK$5,'[1]NBA-Data-1980-2019'!$B$1:$B$16305&amp;'[1]NBA-Data-1980-2019'!$A$1:$A$16305,'[1]NBA-Data-1980-2019'!$H$1:$H$16305,"",0)</f>
        <v/>
      </c>
      <c r="AL123" s="2" t="str" cm="1">
        <f t="array" ref="AL123">_xlfn.XLOOKUP($A123&amp;AL$5,'[1]NBA-Data-1980-2019'!$B$1:$B$16305&amp;'[1]NBA-Data-1980-2019'!$A$1:$A$16305,'[1]NBA-Data-1980-2019'!$H$1:$H$16305,"",0)</f>
        <v/>
      </c>
      <c r="AM123" s="2" t="str" cm="1">
        <f t="array" ref="AM123">_xlfn.XLOOKUP($A123&amp;AM$5,'[1]NBA-Data-1980-2019'!$B$1:$B$16305&amp;'[1]NBA-Data-1980-2019'!$A$1:$A$16305,'[1]NBA-Data-1980-2019'!$H$1:$H$16305,"",0)</f>
        <v/>
      </c>
      <c r="AN123" s="2" t="str" cm="1">
        <f t="array" ref="AN123">_xlfn.XLOOKUP($A123&amp;AN$5,'[1]NBA-Data-1980-2019'!$B$1:$B$16305&amp;'[1]NBA-Data-1980-2019'!$A$1:$A$16305,'[1]NBA-Data-1980-2019'!$H$1:$H$16305,"",0)</f>
        <v/>
      </c>
      <c r="AO123" s="2" t="str" cm="1">
        <f t="array" ref="AO123">_xlfn.XLOOKUP($A123&amp;AO$5,'[1]NBA-Data-1980-2019'!$B$1:$B$16305&amp;'[1]NBA-Data-1980-2019'!$A$1:$A$16305,'[1]NBA-Data-1980-2019'!$H$1:$H$16305,"",0)</f>
        <v/>
      </c>
      <c r="AP123" s="2" t="str" cm="1">
        <f t="array" ref="AP123">_xlfn.XLOOKUP($A123&amp;AP$5,'[1]NBA-Data-1980-2019'!$B$1:$B$16305&amp;'[1]NBA-Data-1980-2019'!$A$1:$A$16305,'[1]NBA-Data-1980-2019'!$H$1:$H$16305,"",0)</f>
        <v/>
      </c>
      <c r="AQ123" s="2" t="str" cm="1">
        <f t="array" ref="AQ123">_xlfn.XLOOKUP($A123&amp;AQ$5,'[1]NBA-Data-1980-2019'!$B$1:$B$16305&amp;'[1]NBA-Data-1980-2019'!$A$1:$A$16305,'[1]NBA-Data-1980-2019'!$H$1:$H$16305,"",0)</f>
        <v/>
      </c>
      <c r="AR123" s="2" t="str" cm="1">
        <f t="array" ref="AR123">_xlfn.XLOOKUP($A123&amp;AR$5,'[1]NBA-Data-1980-2019'!$B$1:$B$16305&amp;'[1]NBA-Data-1980-2019'!$A$1:$A$16305,'[1]NBA-Data-1980-2019'!$H$1:$H$16305,"",0)</f>
        <v/>
      </c>
      <c r="AS123" s="2" t="str" cm="1">
        <f t="array" ref="AS123">_xlfn.XLOOKUP($A123&amp;AS$5,'[1]NBA-Data-1980-2019'!$B$1:$B$16305&amp;'[1]NBA-Data-1980-2019'!$A$1:$A$16305,'[1]NBA-Data-1980-2019'!$H$1:$H$16305,"",0)</f>
        <v/>
      </c>
      <c r="AT123" s="2" t="str" cm="1">
        <f t="array" ref="AT123">_xlfn.XLOOKUP($A123&amp;AT$5,'[1]NBA-Data-1980-2019'!$B$1:$B$16305&amp;'[1]NBA-Data-1980-2019'!$A$1:$A$16305,'[1]NBA-Data-1980-2019'!$H$1:$H$16305,"",0)</f>
        <v/>
      </c>
      <c r="AU123" s="2" t="str" cm="1">
        <f t="array" ref="AU123">_xlfn.XLOOKUP($A123&amp;AU$5,'[1]NBA-Data-1980-2019'!$B$1:$B$16305&amp;'[1]NBA-Data-1980-2019'!$A$1:$A$16305,'[1]NBA-Data-1980-2019'!$H$1:$H$16305,"",0)</f>
        <v/>
      </c>
      <c r="AV123" s="2" t="str" cm="1">
        <f t="array" ref="AV123">_xlfn.XLOOKUP($A123&amp;AV$5,'[1]NBA-Data-1980-2019'!$B$1:$B$16305&amp;'[1]NBA-Data-1980-2019'!$A$1:$A$16305,'[1]NBA-Data-1980-2019'!$H$1:$H$16305,"",0)</f>
        <v/>
      </c>
      <c r="AW123" s="2" cm="1">
        <f t="array" ref="AW123">_xlfn.XLOOKUP($A123&amp;AW$5,'[1]NBA-Data-1980-2019'!$B$1:$B$16305&amp;'[1]NBA-Data-1980-2019'!$A$1:$A$16305,'[1]NBA-Data-1980-2019'!$H$1:$H$16305,"",0)</f>
        <v>489.70000000000005</v>
      </c>
      <c r="AX123" s="2" cm="1">
        <f t="array" ref="AX123">_xlfn.XLOOKUP($A123&amp;AX$5,'[1]NBA-Data-1980-2019'!$B$1:$B$16305&amp;'[1]NBA-Data-1980-2019'!$A$1:$A$16305,'[1]NBA-Data-1980-2019'!$H$1:$H$16305,"",0)</f>
        <v>1366.7</v>
      </c>
      <c r="AY123" s="2" cm="1">
        <f t="array" ref="AY123">_xlfn.XLOOKUP($A123&amp;AY$5,'[1]NBA-Data-1980-2019'!$B$1:$B$16305&amp;'[1]NBA-Data-1980-2019'!$A$1:$A$16305,'[1]NBA-Data-1980-2019'!$H$1:$H$16305,"",0)</f>
        <v>1640</v>
      </c>
      <c r="AZ123" s="2" cm="1">
        <f t="array" ref="AZ123">_xlfn.XLOOKUP($A123&amp;AZ$5,'[1]NBA-Data-1980-2019'!$B$1:$B$16305&amp;'[1]NBA-Data-1980-2019'!$A$1:$A$16305,'[1]NBA-Data-1980-2019'!$H$1:$H$16305,"",0)</f>
        <v>675</v>
      </c>
      <c r="BA123" s="2" cm="1">
        <f t="array" ref="BA123">_xlfn.XLOOKUP($A123&amp;BA$5,'[1]NBA-Data-1980-2019'!$B$1:$B$16305&amp;'[1]NBA-Data-1980-2019'!$A$1:$A$16305,'[1]NBA-Data-1980-2019'!$H$1:$H$16305,"",0)</f>
        <v>649.80000000000007</v>
      </c>
      <c r="BB123" s="2" cm="1">
        <f t="array" ref="BB123">_xlfn.XLOOKUP($A123&amp;BB$5,'[1]NBA-Data-1980-2019'!$B$1:$B$16305&amp;'[1]NBA-Data-1980-2019'!$A$1:$A$16305,'[1]NBA-Data-1980-2019'!$H$1:$H$16305,"",0)</f>
        <v>45</v>
      </c>
      <c r="BC123" s="2" t="str" cm="1">
        <f t="array" ref="BC123">_xlfn.XLOOKUP($A123&amp;BC$5,'[1]NBA-Data-1980-2019'!$B$1:$B$16305&amp;'[1]NBA-Data-1980-2019'!$A$1:$A$16305,'[1]NBA-Data-1980-2019'!$H$1:$H$16305,"",0)</f>
        <v/>
      </c>
      <c r="BD123" s="2" t="str" cm="1">
        <f t="array" ref="BD123">_xlfn.XLOOKUP($A123&amp;BD$5,'[1]NBA-Data-1980-2019'!$B$1:$B$16305&amp;'[1]NBA-Data-1980-2019'!$A$1:$A$16305,'[1]NBA-Data-1980-2019'!$H$1:$H$16305,"",0)</f>
        <v/>
      </c>
      <c r="BE123" s="2" t="str" cm="1">
        <f t="array" ref="BE123">_xlfn.XLOOKUP($A123&amp;BE$5,'[1]NBA-Data-1980-2019'!$B$1:$B$16305&amp;'[1]NBA-Data-1980-2019'!$A$1:$A$16305,'[1]NBA-Data-1980-2019'!$H$1:$H$16305,"",0)</f>
        <v/>
      </c>
      <c r="BF123" s="2" t="str" cm="1">
        <f t="array" ref="BF123">_xlfn.XLOOKUP($A123&amp;BF$5,'[1]NBA-Data-1980-2019'!$B$1:$B$16305&amp;'[1]NBA-Data-1980-2019'!$A$1:$A$16305,'[1]NBA-Data-1980-2019'!$H$1:$H$16305,"",0)</f>
        <v/>
      </c>
      <c r="BG123" s="2" t="str" cm="1">
        <f t="array" ref="BG123">_xlfn.XLOOKUP($A123&amp;BG$5,'[1]NBA-Data-1980-2019'!$B$1:$B$16305&amp;'[1]NBA-Data-1980-2019'!$A$1:$A$16305,'[1]NBA-Data-1980-2019'!$H$1:$H$16305,"",0)</f>
        <v/>
      </c>
      <c r="BH123" s="2" t="str" cm="1">
        <f t="array" ref="BH123">_xlfn.XLOOKUP($A123&amp;BH$5,'[1]NBA-Data-1980-2019'!$B$1:$B$16305&amp;'[1]NBA-Data-1980-2019'!$A$1:$A$16305,'[1]NBA-Data-1980-2019'!$H$1:$H$16305,"",0)</f>
        <v/>
      </c>
      <c r="BI123" s="2" t="str" cm="1">
        <f t="array" ref="BI123">_xlfn.XLOOKUP($A123&amp;BI$5,'[1]NBA-Data-1980-2019'!$B$1:$B$16305&amp;'[1]NBA-Data-1980-2019'!$A$1:$A$16305,'[1]NBA-Data-1980-2019'!$H$1:$H$16305,"",0)</f>
        <v/>
      </c>
      <c r="BJ123" s="2" t="str" cm="1">
        <f t="array" ref="BJ123">_xlfn.XLOOKUP($A123&amp;BJ$5,'[1]NBA-Data-1980-2019'!$B$1:$B$16305&amp;'[1]NBA-Data-1980-2019'!$A$1:$A$16305,'[1]NBA-Data-1980-2019'!$H$1:$H$16305,"",0)</f>
        <v/>
      </c>
      <c r="BK123" s="2" t="str" cm="1">
        <f t="array" ref="BK123">_xlfn.XLOOKUP($A123&amp;BK$5,'[1]NBA-Data-1980-2019'!$B$1:$B$16305&amp;'[1]NBA-Data-1980-2019'!$A$1:$A$16305,'[1]NBA-Data-1980-2019'!$H$1:$H$16305,"",0)</f>
        <v/>
      </c>
      <c r="BL123" s="2" t="str" cm="1">
        <f t="array" ref="BL123">_xlfn.XLOOKUP($A123&amp;BL$5,'[1]NBA-Data-1980-2019'!$B$1:$B$16305&amp;'[1]NBA-Data-1980-2019'!$A$1:$A$16305,'[1]NBA-Data-1980-2019'!$H$1:$H$16305,"",0)</f>
        <v/>
      </c>
      <c r="BM123" s="2" t="str" cm="1">
        <f t="array" ref="BM123">_xlfn.XLOOKUP($A123&amp;BM$5,'[1]NBA-Data-1980-2019'!$B$1:$B$16305&amp;'[1]NBA-Data-1980-2019'!$A$1:$A$16305,'[1]NBA-Data-1980-2019'!$H$1:$H$16305,"",0)</f>
        <v/>
      </c>
      <c r="BN123" s="2" t="str" cm="1">
        <f t="array" ref="BN123">_xlfn.XLOOKUP($A123&amp;BN$5,'[1]NBA-Data-1980-2019'!$B$1:$B$16305&amp;'[1]NBA-Data-1980-2019'!$A$1:$A$16305,'[1]NBA-Data-1980-2019'!$F$1:$F$16305,"",0)</f>
        <v/>
      </c>
      <c r="BO123" s="2" t="str" cm="1">
        <f t="array" ref="BO123">_xlfn.XLOOKUP($A123&amp;BO$5,'[1]NBA-Data-1980-2019'!$B$1:$B$16305&amp;'[1]NBA-Data-1980-2019'!$A$1:$A$16305,'[1]NBA-Data-1980-2019'!$F$1:$F$16305,"",0)</f>
        <v/>
      </c>
      <c r="BP123" s="2" t="str" cm="1">
        <f t="array" ref="BP123">_xlfn.XLOOKUP($A123&amp;BP$5,'[1]NBA-Data-1980-2019'!$B$1:$B$16305&amp;'[1]NBA-Data-1980-2019'!$A$1:$A$16305,'[1]NBA-Data-1980-2019'!$F$1:$F$16305,"",0)</f>
        <v/>
      </c>
      <c r="BQ123" s="2" t="str" cm="1">
        <f t="array" ref="BQ123">_xlfn.XLOOKUP($A123&amp;BQ$5,'[1]NBA-Data-1980-2019'!$B$1:$B$16305&amp;'[1]NBA-Data-1980-2019'!$A$1:$A$16305,'[1]NBA-Data-1980-2019'!$F$1:$F$16305,"",0)</f>
        <v/>
      </c>
      <c r="BR123" s="2" t="str" cm="1">
        <f t="array" ref="BR123">_xlfn.XLOOKUP($A123&amp;BR$5,'[1]NBA-Data-1980-2019'!$B$1:$B$16305&amp;'[1]NBA-Data-1980-2019'!$A$1:$A$16305,'[1]NBA-Data-1980-2019'!$F$1:$F$16305,"",0)</f>
        <v/>
      </c>
      <c r="BS123" s="2" t="str" cm="1">
        <f t="array" ref="BS123">_xlfn.XLOOKUP($A123&amp;BS$5,'[1]NBA-Data-1980-2019'!$B$1:$B$16305&amp;'[1]NBA-Data-1980-2019'!$A$1:$A$16305,'[1]NBA-Data-1980-2019'!$F$1:$F$16305,"",0)</f>
        <v/>
      </c>
      <c r="BT123" s="2" t="str" cm="1">
        <f t="array" ref="BT123">_xlfn.XLOOKUP($A123&amp;BT$5,'[1]NBA-Data-1980-2019'!$B$1:$B$16305&amp;'[1]NBA-Data-1980-2019'!$A$1:$A$16305,'[1]NBA-Data-1980-2019'!$F$1:$F$16305,"",0)</f>
        <v/>
      </c>
      <c r="BU123" s="2" t="str" cm="1">
        <f t="array" ref="BU123">_xlfn.XLOOKUP($A123&amp;BU$5,'[1]NBA-Data-1980-2019'!$B$1:$B$16305&amp;'[1]NBA-Data-1980-2019'!$A$1:$A$16305,'[1]NBA-Data-1980-2019'!$F$1:$F$16305,"",0)</f>
        <v/>
      </c>
      <c r="BV123" s="2" t="str" cm="1">
        <f t="array" ref="BV123">_xlfn.XLOOKUP($A123&amp;BV$5,'[1]NBA-Data-1980-2019'!$B$1:$B$16305&amp;'[1]NBA-Data-1980-2019'!$A$1:$A$16305,'[1]NBA-Data-1980-2019'!$F$1:$F$16305,"",0)</f>
        <v/>
      </c>
      <c r="BW123" s="2" t="str" cm="1">
        <f t="array" ref="BW123">_xlfn.XLOOKUP($A123&amp;BW$5,'[1]NBA-Data-1980-2019'!$B$1:$B$16305&amp;'[1]NBA-Data-1980-2019'!$A$1:$A$16305,'[1]NBA-Data-1980-2019'!$F$1:$F$16305,"",0)</f>
        <v/>
      </c>
      <c r="BX123" s="2" t="str" cm="1">
        <f t="array" ref="BX123">_xlfn.XLOOKUP($A123&amp;BX$5,'[1]NBA-Data-1980-2019'!$B$1:$B$16305&amp;'[1]NBA-Data-1980-2019'!$A$1:$A$16305,'[1]NBA-Data-1980-2019'!$F$1:$F$16305,"",0)</f>
        <v/>
      </c>
      <c r="BY123" s="2" t="str" cm="1">
        <f t="array" ref="BY123">_xlfn.XLOOKUP($A123&amp;BY$5,'[1]NBA-Data-1980-2019'!$B$1:$B$16305&amp;'[1]NBA-Data-1980-2019'!$A$1:$A$16305,'[1]NBA-Data-1980-2019'!$F$1:$F$16305,"",0)</f>
        <v/>
      </c>
      <c r="BZ123" s="2" t="str" cm="1">
        <f t="array" ref="BZ123">_xlfn.XLOOKUP($A123&amp;BZ$5,'[1]NBA-Data-1980-2019'!$B$1:$B$16305&amp;'[1]NBA-Data-1980-2019'!$A$1:$A$16305,'[1]NBA-Data-1980-2019'!$F$1:$F$16305,"",0)</f>
        <v/>
      </c>
      <c r="CA123" s="2" t="str" cm="1">
        <f t="array" ref="CA123">_xlfn.XLOOKUP($A123&amp;CA$5,'[1]NBA-Data-1980-2019'!$B$1:$B$16305&amp;'[1]NBA-Data-1980-2019'!$A$1:$A$16305,'[1]NBA-Data-1980-2019'!$F$1:$F$16305,"",0)</f>
        <v/>
      </c>
      <c r="CB123" s="2" t="str" cm="1">
        <f t="array" ref="CB123">_xlfn.XLOOKUP($A123&amp;CB$5,'[1]NBA-Data-1980-2019'!$B$1:$B$16305&amp;'[1]NBA-Data-1980-2019'!$A$1:$A$16305,'[1]NBA-Data-1980-2019'!$F$1:$F$16305,"",0)</f>
        <v/>
      </c>
      <c r="CC123" s="2" cm="1">
        <f t="array" ref="CC123">_xlfn.XLOOKUP($A123&amp;CC$5,'[1]NBA-Data-1980-2019'!$B$1:$B$16305&amp;'[1]NBA-Data-1980-2019'!$A$1:$A$16305,'[1]NBA-Data-1980-2019'!$F$1:$F$16305,"",0)</f>
        <v>9.3000000000000007</v>
      </c>
      <c r="CD123" s="2" cm="1">
        <f t="array" ref="CD123">_xlfn.XLOOKUP($A123&amp;CD$5,'[1]NBA-Data-1980-2019'!$B$1:$B$16305&amp;'[1]NBA-Data-1980-2019'!$A$1:$A$16305,'[1]NBA-Data-1980-2019'!$F$1:$F$16305,"",0)</f>
        <v>11.9</v>
      </c>
      <c r="CE123" s="2" cm="1">
        <f t="array" ref="CE123">_xlfn.XLOOKUP($A123&amp;CE$5,'[1]NBA-Data-1980-2019'!$B$1:$B$16305&amp;'[1]NBA-Data-1980-2019'!$A$1:$A$16305,'[1]NBA-Data-1980-2019'!$F$1:$F$16305,"",0)</f>
        <v>13.8</v>
      </c>
      <c r="CF123" s="2" cm="1">
        <f t="array" ref="CF123">_xlfn.XLOOKUP($A123&amp;CF$5,'[1]NBA-Data-1980-2019'!$B$1:$B$16305&amp;'[1]NBA-Data-1980-2019'!$A$1:$A$16305,'[1]NBA-Data-1980-2019'!$F$1:$F$16305,"",0)</f>
        <v>10.6</v>
      </c>
      <c r="CG123" s="2" cm="1">
        <f t="array" ref="CG123">_xlfn.XLOOKUP($A123&amp;CG$5,'[1]NBA-Data-1980-2019'!$B$1:$B$16305&amp;'[1]NBA-Data-1980-2019'!$A$1:$A$16305,'[1]NBA-Data-1980-2019'!$F$1:$F$16305,"",0)</f>
        <v>5.7</v>
      </c>
      <c r="CH123" s="2" cm="1">
        <f t="array" ref="CH123">_xlfn.XLOOKUP($A123&amp;CH$5,'[1]NBA-Data-1980-2019'!$B$1:$B$16305&amp;'[1]NBA-Data-1980-2019'!$A$1:$A$16305,'[1]NBA-Data-1980-2019'!$F$1:$F$16305,"",0)</f>
        <v>0.8</v>
      </c>
      <c r="CI123" s="2" t="str" cm="1">
        <f t="array" ref="CI123">_xlfn.XLOOKUP($A123&amp;CI$5,'[1]NBA-Data-1980-2019'!$B$1:$B$16305&amp;'[1]NBA-Data-1980-2019'!$A$1:$A$16305,'[1]NBA-Data-1980-2019'!$F$1:$F$16305,"",0)</f>
        <v/>
      </c>
      <c r="CJ123" s="2" t="str" cm="1">
        <f t="array" ref="CJ123">_xlfn.XLOOKUP($A123&amp;CJ$5,'[1]NBA-Data-1980-2019'!$B$1:$B$16305&amp;'[1]NBA-Data-1980-2019'!$A$1:$A$16305,'[1]NBA-Data-1980-2019'!$F$1:$F$16305,"",0)</f>
        <v/>
      </c>
      <c r="CK123" s="2" t="str" cm="1">
        <f t="array" ref="CK123">_xlfn.XLOOKUP($A123&amp;CK$5,'[1]NBA-Data-1980-2019'!$B$1:$B$16305&amp;'[1]NBA-Data-1980-2019'!$A$1:$A$16305,'[1]NBA-Data-1980-2019'!$F$1:$F$16305,"",0)</f>
        <v/>
      </c>
      <c r="CL123" s="2" t="str" cm="1">
        <f t="array" ref="CL123">_xlfn.XLOOKUP($A123&amp;CL$5,'[1]NBA-Data-1980-2019'!$B$1:$B$16305&amp;'[1]NBA-Data-1980-2019'!$A$1:$A$16305,'[1]NBA-Data-1980-2019'!$F$1:$F$16305,"",0)</f>
        <v/>
      </c>
      <c r="CM123" s="2" t="str" cm="1">
        <f t="array" ref="CM123">_xlfn.XLOOKUP($A123&amp;CM$5,'[1]NBA-Data-1980-2019'!$B$1:$B$16305&amp;'[1]NBA-Data-1980-2019'!$A$1:$A$16305,'[1]NBA-Data-1980-2019'!$F$1:$F$16305,"",0)</f>
        <v/>
      </c>
      <c r="CN123" s="2" t="str" cm="1">
        <f t="array" ref="CN123">_xlfn.XLOOKUP($A123&amp;CN$5,'[1]NBA-Data-1980-2019'!$B$1:$B$16305&amp;'[1]NBA-Data-1980-2019'!$A$1:$A$16305,'[1]NBA-Data-1980-2019'!$F$1:$F$16305,"",0)</f>
        <v/>
      </c>
      <c r="CO123" s="2" t="str" cm="1">
        <f t="array" ref="CO123">_xlfn.XLOOKUP($A123&amp;CO$5,'[1]NBA-Data-1980-2019'!$B$1:$B$16305&amp;'[1]NBA-Data-1980-2019'!$A$1:$A$16305,'[1]NBA-Data-1980-2019'!$F$1:$F$16305,"",0)</f>
        <v/>
      </c>
      <c r="CP123" s="2" t="str" cm="1">
        <f t="array" ref="CP123">_xlfn.XLOOKUP($A123&amp;CP$5,'[1]NBA-Data-1980-2019'!$B$1:$B$16305&amp;'[1]NBA-Data-1980-2019'!$A$1:$A$16305,'[1]NBA-Data-1980-2019'!$F$1:$F$16305,"",0)</f>
        <v/>
      </c>
      <c r="CQ123" s="2" t="str" cm="1">
        <f t="array" ref="CQ123">_xlfn.XLOOKUP($A123&amp;CQ$5,'[1]NBA-Data-1980-2019'!$B$1:$B$16305&amp;'[1]NBA-Data-1980-2019'!$A$1:$A$16305,'[1]NBA-Data-1980-2019'!$F$1:$F$16305,"",0)</f>
        <v/>
      </c>
      <c r="CR123" s="2" t="str" cm="1">
        <f t="array" ref="CR123">_xlfn.XLOOKUP($A123&amp;CR$5,'[1]NBA-Data-1980-2019'!$B$1:$B$16305&amp;'[1]NBA-Data-1980-2019'!$A$1:$A$16305,'[1]NBA-Data-1980-2019'!$F$1:$F$16305,"",0)</f>
        <v/>
      </c>
      <c r="CS123" s="2" t="str" cm="1">
        <f t="array" ref="CS123">_xlfn.XLOOKUP($A123&amp;CS$5,'[1]NBA-Data-1980-2019'!$B$1:$B$16305&amp;'[1]NBA-Data-1980-2019'!$A$1:$A$16305,'[1]NBA-Data-1980-2019'!$F$1:$F$16305,"",0)</f>
        <v/>
      </c>
      <c r="CU123" s="2" t="str">
        <f>_xlfn.XLOOKUP($A123,TEAMS!$G$1:$G$839,TEAMS!$H$1:$H$839,"",0)</f>
        <v>C</v>
      </c>
      <c r="CV123" s="2" t="str">
        <f>_xlfn.XLOOKUP($CU123,DASHBOARD!$B$22:$B$27,DASHBOARD!$C$22:$C$27,"",0)</f>
        <v>CENTER</v>
      </c>
      <c r="CY123" s="63">
        <f>SUMIFS('[1]NBA-Data-1980-2019'!$G$1:$G$16305,'[1]NBA-Data-1980-2019'!$B$1:$B$16305,$A123,'[1]NBA-Data-1980-2019'!$A$1:$A$16305,CY$9)</f>
        <v>0</v>
      </c>
      <c r="CZ123" s="63">
        <f>SUMIFS('[1]NBA-Data-1980-2019'!$G$1:$G$16305,'[1]NBA-Data-1980-2019'!$B$1:$B$16305,$A123,'[1]NBA-Data-1980-2019'!$A$1:$A$16305,CZ$9)</f>
        <v>0</v>
      </c>
      <c r="DA123" s="63">
        <f>SUMIFS('[1]NBA-Data-1980-2019'!$G$1:$G$16305,'[1]NBA-Data-1980-2019'!$B$1:$B$16305,$A123,'[1]NBA-Data-1980-2019'!$A$1:$A$16305,DA$9)</f>
        <v>0</v>
      </c>
      <c r="DB123" s="63">
        <f>SUMIFS('[1]NBA-Data-1980-2019'!$G$1:$G$16305,'[1]NBA-Data-1980-2019'!$B$1:$B$16305,$A123,'[1]NBA-Data-1980-2019'!$A$1:$A$16305,DB$9)</f>
        <v>0</v>
      </c>
      <c r="DC123" s="63">
        <f>SUMIFS('[1]NBA-Data-1980-2019'!$G$1:$G$16305,'[1]NBA-Data-1980-2019'!$B$1:$B$16305,$A123,'[1]NBA-Data-1980-2019'!$A$1:$A$16305,DC$9)</f>
        <v>0</v>
      </c>
      <c r="DD123" s="63">
        <f>SUMIFS('[1]NBA-Data-1980-2019'!$G$1:$G$16305,'[1]NBA-Data-1980-2019'!$B$1:$B$16305,$A123,'[1]NBA-Data-1980-2019'!$A$1:$A$16305,DD$9)</f>
        <v>0</v>
      </c>
      <c r="DE123" s="63">
        <f>SUMIFS('[1]NBA-Data-1980-2019'!$G$1:$G$16305,'[1]NBA-Data-1980-2019'!$B$1:$B$16305,$A123,'[1]NBA-Data-1980-2019'!$A$1:$A$16305,DE$9)</f>
        <v>0</v>
      </c>
      <c r="DF123" s="63">
        <f>SUMIFS('[1]NBA-Data-1980-2019'!$G$1:$G$16305,'[1]NBA-Data-1980-2019'!$B$1:$B$16305,$A123,'[1]NBA-Data-1980-2019'!$A$1:$A$16305,DF$9)</f>
        <v>0</v>
      </c>
      <c r="DG123" s="63">
        <f>SUMIFS('[1]NBA-Data-1980-2019'!$G$1:$G$16305,'[1]NBA-Data-1980-2019'!$B$1:$B$16305,$A123,'[1]NBA-Data-1980-2019'!$A$1:$A$16305,DG$9)</f>
        <v>0</v>
      </c>
      <c r="DH123" s="63">
        <f>SUMIFS('[1]NBA-Data-1980-2019'!$G$1:$G$16305,'[1]NBA-Data-1980-2019'!$B$1:$B$16305,$A123,'[1]NBA-Data-1980-2019'!$A$1:$A$16305,DH$9)</f>
        <v>0</v>
      </c>
      <c r="DI123" s="63">
        <f>SUMIFS('[1]NBA-Data-1980-2019'!$G$1:$G$16305,'[1]NBA-Data-1980-2019'!$B$1:$B$16305,$A123,'[1]NBA-Data-1980-2019'!$A$1:$A$16305,DI$9)</f>
        <v>0</v>
      </c>
      <c r="DJ123" s="63">
        <f>SUMIFS('[1]NBA-Data-1980-2019'!$G$1:$G$16305,'[1]NBA-Data-1980-2019'!$B$1:$B$16305,$A123,'[1]NBA-Data-1980-2019'!$A$1:$A$16305,DJ$9)</f>
        <v>0</v>
      </c>
      <c r="DK123" s="63">
        <f>SUMIFS('[1]NBA-Data-1980-2019'!$G$1:$G$16305,'[1]NBA-Data-1980-2019'!$B$1:$B$16305,$A123,'[1]NBA-Data-1980-2019'!$A$1:$A$16305,DK$9)</f>
        <v>0</v>
      </c>
      <c r="DL123" s="63">
        <f>SUMIFS('[1]NBA-Data-1980-2019'!$G$1:$G$16305,'[1]NBA-Data-1980-2019'!$B$1:$B$16305,$A123,'[1]NBA-Data-1980-2019'!$A$1:$A$16305,DL$9)</f>
        <v>0</v>
      </c>
      <c r="DM123" s="63">
        <f>SUMIFS('[1]NBA-Data-1980-2019'!$G$1:$G$16305,'[1]NBA-Data-1980-2019'!$B$1:$B$16305,$A123,'[1]NBA-Data-1980-2019'!$A$1:$A$16305,DM$9)</f>
        <v>0</v>
      </c>
      <c r="DN123" s="63">
        <f>SUMIFS('[1]NBA-Data-1980-2019'!$G$1:$G$16305,'[1]NBA-Data-1980-2019'!$B$1:$B$16305,$A123,'[1]NBA-Data-1980-2019'!$A$1:$A$16305,DN$9)</f>
        <v>0</v>
      </c>
      <c r="DO123" s="63">
        <f>SUMIFS('[1]NBA-Data-1980-2019'!$G$1:$G$16305,'[1]NBA-Data-1980-2019'!$B$1:$B$16305,$A123,'[1]NBA-Data-1980-2019'!$A$1:$A$16305,DO$9)</f>
        <v>2500000</v>
      </c>
      <c r="DP123" s="63">
        <f>SUMIFS('[1]NBA-Data-1980-2019'!$G$1:$G$16305,'[1]NBA-Data-1980-2019'!$B$1:$B$16305,$A123,'[1]NBA-Data-1980-2019'!$A$1:$A$16305,DP$9)</f>
        <v>3600000</v>
      </c>
      <c r="DQ123" s="63">
        <f>SUMIFS('[1]NBA-Data-1980-2019'!$G$1:$G$16305,'[1]NBA-Data-1980-2019'!$B$1:$B$16305,$A123,'[1]NBA-Data-1980-2019'!$A$1:$A$16305,DQ$9)</f>
        <v>3600000</v>
      </c>
      <c r="DR123" s="63">
        <f>SUMIFS('[1]NBA-Data-1980-2019'!$G$1:$G$16305,'[1]NBA-Data-1980-2019'!$B$1:$B$16305,$A123,'[1]NBA-Data-1980-2019'!$A$1:$A$16305,DR$9)</f>
        <v>2100000</v>
      </c>
      <c r="DS123" s="63">
        <f>SUMIFS('[1]NBA-Data-1980-2019'!$G$1:$G$16305,'[1]NBA-Data-1980-2019'!$B$1:$B$16305,$A123,'[1]NBA-Data-1980-2019'!$A$1:$A$16305,DS$9)</f>
        <v>992680</v>
      </c>
      <c r="DT123" s="63">
        <f>SUMIFS('[1]NBA-Data-1980-2019'!$G$1:$G$16305,'[1]NBA-Data-1980-2019'!$B$1:$B$16305,$A123,'[1]NBA-Data-1980-2019'!$A$1:$A$16305,DT$9)</f>
        <v>0</v>
      </c>
      <c r="DU123" s="63">
        <f>SUMIFS('[1]NBA-Data-1980-2019'!$G$1:$G$16305,'[1]NBA-Data-1980-2019'!$B$1:$B$16305,$A123,'[1]NBA-Data-1980-2019'!$A$1:$A$16305,DU$9)</f>
        <v>0</v>
      </c>
      <c r="DV123" s="63">
        <f>SUMIFS('[1]NBA-Data-1980-2019'!$G$1:$G$16305,'[1]NBA-Data-1980-2019'!$B$1:$B$16305,$A123,'[1]NBA-Data-1980-2019'!$A$1:$A$16305,DV$9)</f>
        <v>0</v>
      </c>
      <c r="DW123" s="63">
        <f>SUMIFS('[1]NBA-Data-1980-2019'!$G$1:$G$16305,'[1]NBA-Data-1980-2019'!$B$1:$B$16305,$A123,'[1]NBA-Data-1980-2019'!$A$1:$A$16305,DW$9)</f>
        <v>0</v>
      </c>
      <c r="DX123" s="63">
        <f>SUMIFS('[1]NBA-Data-1980-2019'!$G$1:$G$16305,'[1]NBA-Data-1980-2019'!$B$1:$B$16305,$A123,'[1]NBA-Data-1980-2019'!$A$1:$A$16305,DX$9)</f>
        <v>0</v>
      </c>
      <c r="DY123" s="63">
        <f>SUMIFS('[1]NBA-Data-1980-2019'!$G$1:$G$16305,'[1]NBA-Data-1980-2019'!$B$1:$B$16305,$A123,'[1]NBA-Data-1980-2019'!$A$1:$A$16305,DY$9)</f>
        <v>0</v>
      </c>
      <c r="DZ123" s="63">
        <f>SUMIFS('[1]NBA-Data-1980-2019'!$G$1:$G$16305,'[1]NBA-Data-1980-2019'!$B$1:$B$16305,$A123,'[1]NBA-Data-1980-2019'!$A$1:$A$16305,DZ$9)</f>
        <v>0</v>
      </c>
      <c r="EA123" s="63">
        <f>SUMIFS('[1]NBA-Data-1980-2019'!$G$1:$G$16305,'[1]NBA-Data-1980-2019'!$B$1:$B$16305,$A123,'[1]NBA-Data-1980-2019'!$A$1:$A$16305,EA$9)</f>
        <v>0</v>
      </c>
      <c r="EB123" s="63">
        <f>SUMIFS('[1]NBA-Data-1980-2019'!$G$1:$G$16305,'[1]NBA-Data-1980-2019'!$B$1:$B$16305,$A123,'[1]NBA-Data-1980-2019'!$A$1:$A$16305,EB$9)</f>
        <v>0</v>
      </c>
      <c r="EC123" s="63">
        <f>SUMIFS('[1]NBA-Data-1980-2019'!$G$1:$G$16305,'[1]NBA-Data-1980-2019'!$B$1:$B$16305,$A123,'[1]NBA-Data-1980-2019'!$A$1:$A$16305,EC$9)</f>
        <v>0</v>
      </c>
      <c r="ED123" s="63">
        <f>SUMIFS('[1]NBA-Data-1980-2019'!$G$1:$G$16305,'[1]NBA-Data-1980-2019'!$B$1:$B$16305,$A123,'[1]NBA-Data-1980-2019'!$A$1:$A$16305,ED$9)</f>
        <v>0</v>
      </c>
      <c r="EH123" s="2" t="s">
        <v>1482</v>
      </c>
    </row>
    <row r="124" spans="1:165" x14ac:dyDescent="0.2">
      <c r="A124" s="2" t="s">
        <v>774</v>
      </c>
      <c r="B124" s="2" t="str" cm="1">
        <f t="array" ref="B124">_xlfn.XLOOKUP($A124&amp;B$5,'[1]NBA-Data-1980-2019'!$B$1:$B$16305&amp;'[1]NBA-Data-1980-2019'!$A$1:$A$16305,'[1]NBA-Data-1980-2019'!$D$1:$D$16305,"",0)</f>
        <v/>
      </c>
      <c r="C124" s="2" t="str" cm="1">
        <f t="array" ref="C124">_xlfn.XLOOKUP($A124&amp;C$5,'[1]NBA-Data-1980-2019'!$B$1:$B$16305&amp;'[1]NBA-Data-1980-2019'!$A$1:$A$16305,'[1]NBA-Data-1980-2019'!$D$1:$D$16305,"",0)</f>
        <v/>
      </c>
      <c r="D124" s="2" t="str" cm="1">
        <f t="array" ref="D124">_xlfn.XLOOKUP($A124&amp;D$5,'[1]NBA-Data-1980-2019'!$B$1:$B$16305&amp;'[1]NBA-Data-1980-2019'!$A$1:$A$16305,'[1]NBA-Data-1980-2019'!$D$1:$D$16305,"",0)</f>
        <v/>
      </c>
      <c r="E124" s="2" t="str" cm="1">
        <f t="array" ref="E124">_xlfn.XLOOKUP($A124&amp;E$5,'[1]NBA-Data-1980-2019'!$B$1:$B$16305&amp;'[1]NBA-Data-1980-2019'!$A$1:$A$16305,'[1]NBA-Data-1980-2019'!$D$1:$D$16305,"",0)</f>
        <v/>
      </c>
      <c r="F124" s="2" t="str" cm="1">
        <f t="array" ref="F124">_xlfn.XLOOKUP($A124&amp;F$5,'[1]NBA-Data-1980-2019'!$B$1:$B$16305&amp;'[1]NBA-Data-1980-2019'!$A$1:$A$16305,'[1]NBA-Data-1980-2019'!$D$1:$D$16305,"",0)</f>
        <v/>
      </c>
      <c r="G124" s="2" t="str" cm="1">
        <f t="array" ref="G124">_xlfn.XLOOKUP($A124&amp;G$5,'[1]NBA-Data-1980-2019'!$B$1:$B$16305&amp;'[1]NBA-Data-1980-2019'!$A$1:$A$16305,'[1]NBA-Data-1980-2019'!$D$1:$D$16305,"",0)</f>
        <v/>
      </c>
      <c r="H124" s="2" t="str" cm="1">
        <f t="array" ref="H124">_xlfn.XLOOKUP($A124&amp;H$5,'[1]NBA-Data-1980-2019'!$B$1:$B$16305&amp;'[1]NBA-Data-1980-2019'!$A$1:$A$16305,'[1]NBA-Data-1980-2019'!$D$1:$D$16305,"",0)</f>
        <v/>
      </c>
      <c r="I124" s="2" t="str" cm="1">
        <f t="array" ref="I124">_xlfn.XLOOKUP($A124&amp;I$5,'[1]NBA-Data-1980-2019'!$B$1:$B$16305&amp;'[1]NBA-Data-1980-2019'!$A$1:$A$16305,'[1]NBA-Data-1980-2019'!$D$1:$D$16305,"",0)</f>
        <v/>
      </c>
      <c r="J124" s="2" t="str" cm="1">
        <f t="array" ref="J124">_xlfn.XLOOKUP($A124&amp;J$5,'[1]NBA-Data-1980-2019'!$B$1:$B$16305&amp;'[1]NBA-Data-1980-2019'!$A$1:$A$16305,'[1]NBA-Data-1980-2019'!$D$1:$D$16305,"",0)</f>
        <v/>
      </c>
      <c r="K124" s="2" t="str" cm="1">
        <f t="array" ref="K124">_xlfn.XLOOKUP($A124&amp;K$5,'[1]NBA-Data-1980-2019'!$B$1:$B$16305&amp;'[1]NBA-Data-1980-2019'!$A$1:$A$16305,'[1]NBA-Data-1980-2019'!$D$1:$D$16305,"",0)</f>
        <v/>
      </c>
      <c r="L124" s="2" t="str" cm="1">
        <f t="array" ref="L124">_xlfn.XLOOKUP($A124&amp;L$5,'[1]NBA-Data-1980-2019'!$B$1:$B$16305&amp;'[1]NBA-Data-1980-2019'!$A$1:$A$16305,'[1]NBA-Data-1980-2019'!$D$1:$D$16305,"",0)</f>
        <v/>
      </c>
      <c r="M124" s="2" t="str" cm="1">
        <f t="array" ref="M124">_xlfn.XLOOKUP($A124&amp;M$5,'[1]NBA-Data-1980-2019'!$B$1:$B$16305&amp;'[1]NBA-Data-1980-2019'!$A$1:$A$16305,'[1]NBA-Data-1980-2019'!$D$1:$D$16305,"",0)</f>
        <v/>
      </c>
      <c r="N124" s="2" t="str" cm="1">
        <f t="array" ref="N124">_xlfn.XLOOKUP($A124&amp;N$5,'[1]NBA-Data-1980-2019'!$B$1:$B$16305&amp;'[1]NBA-Data-1980-2019'!$A$1:$A$16305,'[1]NBA-Data-1980-2019'!$D$1:$D$16305,"",0)</f>
        <v/>
      </c>
      <c r="O124" s="2" t="str" cm="1">
        <f t="array" ref="O124">_xlfn.XLOOKUP($A124&amp;O$5,'[1]NBA-Data-1980-2019'!$B$1:$B$16305&amp;'[1]NBA-Data-1980-2019'!$A$1:$A$16305,'[1]NBA-Data-1980-2019'!$D$1:$D$16305,"",0)</f>
        <v/>
      </c>
      <c r="P124" s="2" t="str" cm="1">
        <f t="array" ref="P124">_xlfn.XLOOKUP($A124&amp;P$5,'[1]NBA-Data-1980-2019'!$B$1:$B$16305&amp;'[1]NBA-Data-1980-2019'!$A$1:$A$16305,'[1]NBA-Data-1980-2019'!$D$1:$D$16305,"",0)</f>
        <v/>
      </c>
      <c r="Q124" s="2" t="str" cm="1">
        <f t="array" ref="Q124">_xlfn.XLOOKUP($A124&amp;Q$5,'[1]NBA-Data-1980-2019'!$B$1:$B$16305&amp;'[1]NBA-Data-1980-2019'!$A$1:$A$16305,'[1]NBA-Data-1980-2019'!$D$1:$D$16305,"",0)</f>
        <v/>
      </c>
      <c r="R124" s="2" t="str" cm="1">
        <f t="array" ref="R124">_xlfn.XLOOKUP($A124&amp;R$5,'[1]NBA-Data-1980-2019'!$B$1:$B$16305&amp;'[1]NBA-Data-1980-2019'!$A$1:$A$16305,'[1]NBA-Data-1980-2019'!$D$1:$D$16305,"",0)</f>
        <v/>
      </c>
      <c r="S124" s="2" t="str" cm="1">
        <f t="array" ref="S124">_xlfn.XLOOKUP($A124&amp;S$5,'[1]NBA-Data-1980-2019'!$B$1:$B$16305&amp;'[1]NBA-Data-1980-2019'!$A$1:$A$16305,'[1]NBA-Data-1980-2019'!$D$1:$D$16305,"",0)</f>
        <v/>
      </c>
      <c r="T124" s="2" t="str" cm="1">
        <f t="array" ref="T124">_xlfn.XLOOKUP($A124&amp;T$5,'[1]NBA-Data-1980-2019'!$B$1:$B$16305&amp;'[1]NBA-Data-1980-2019'!$A$1:$A$16305,'[1]NBA-Data-1980-2019'!$D$1:$D$16305,"",0)</f>
        <v/>
      </c>
      <c r="U124" s="2" t="str" cm="1">
        <f t="array" ref="U124">_xlfn.XLOOKUP($A124&amp;U$5,'[1]NBA-Data-1980-2019'!$B$1:$B$16305&amp;'[1]NBA-Data-1980-2019'!$A$1:$A$16305,'[1]NBA-Data-1980-2019'!$D$1:$D$16305,"",0)</f>
        <v/>
      </c>
      <c r="V124" s="2" t="str" cm="1">
        <f t="array" ref="V124">_xlfn.XLOOKUP($A124&amp;V$5,'[1]NBA-Data-1980-2019'!$B$1:$B$16305&amp;'[1]NBA-Data-1980-2019'!$A$1:$A$16305,'[1]NBA-Data-1980-2019'!$D$1:$D$16305,"",0)</f>
        <v/>
      </c>
      <c r="W124" s="2" t="str" cm="1">
        <f t="array" ref="W124">_xlfn.XLOOKUP($A124&amp;W$5,'[1]NBA-Data-1980-2019'!$B$1:$B$16305&amp;'[1]NBA-Data-1980-2019'!$A$1:$A$16305,'[1]NBA-Data-1980-2019'!$D$1:$D$16305,"",0)</f>
        <v/>
      </c>
      <c r="X124" s="2" t="str" cm="1">
        <f t="array" ref="X124">_xlfn.XLOOKUP($A124&amp;X$5,'[1]NBA-Data-1980-2019'!$B$1:$B$16305&amp;'[1]NBA-Data-1980-2019'!$A$1:$A$16305,'[1]NBA-Data-1980-2019'!$D$1:$D$16305,"",0)</f>
        <v>GSW</v>
      </c>
      <c r="Y124" s="2" t="str" cm="1">
        <f t="array" ref="Y124">_xlfn.XLOOKUP($A124&amp;Y$5,'[1]NBA-Data-1980-2019'!$B$1:$B$16305&amp;'[1]NBA-Data-1980-2019'!$A$1:$A$16305,'[1]NBA-Data-1980-2019'!$D$1:$D$16305,"",0)</f>
        <v/>
      </c>
      <c r="Z124" s="2" t="str" cm="1">
        <f t="array" ref="Z124">_xlfn.XLOOKUP($A124&amp;Z$5,'[1]NBA-Data-1980-2019'!$B$1:$B$16305&amp;'[1]NBA-Data-1980-2019'!$A$1:$A$16305,'[1]NBA-Data-1980-2019'!$D$1:$D$16305,"",0)</f>
        <v>GSW</v>
      </c>
      <c r="AA124" s="2" t="str" cm="1">
        <f t="array" ref="AA124">_xlfn.XLOOKUP($A124&amp;AA$5,'[1]NBA-Data-1980-2019'!$B$1:$B$16305&amp;'[1]NBA-Data-1980-2019'!$A$1:$A$16305,'[1]NBA-Data-1980-2019'!$D$1:$D$16305,"",0)</f>
        <v>GSW</v>
      </c>
      <c r="AB124" s="2" t="str" cm="1">
        <f t="array" ref="AB124">_xlfn.XLOOKUP($A124&amp;AB$5,'[1]NBA-Data-1980-2019'!$B$1:$B$16305&amp;'[1]NBA-Data-1980-2019'!$A$1:$A$16305,'[1]NBA-Data-1980-2019'!$D$1:$D$16305,"",0)</f>
        <v/>
      </c>
      <c r="AC124" s="2" t="str" cm="1">
        <f t="array" ref="AC124">_xlfn.XLOOKUP($A124&amp;AC$5,'[1]NBA-Data-1980-2019'!$B$1:$B$16305&amp;'[1]NBA-Data-1980-2019'!$A$1:$A$16305,'[1]NBA-Data-1980-2019'!$D$1:$D$16305,"",0)</f>
        <v/>
      </c>
      <c r="AD124" s="2" t="str" cm="1">
        <f t="array" ref="AD124">_xlfn.XLOOKUP($A124&amp;AD$5,'[1]NBA-Data-1980-2019'!$B$1:$B$16305&amp;'[1]NBA-Data-1980-2019'!$A$1:$A$16305,'[1]NBA-Data-1980-2019'!$D$1:$D$16305,"",0)</f>
        <v/>
      </c>
      <c r="AE124" s="2" t="str" cm="1">
        <f t="array" ref="AE124">_xlfn.XLOOKUP($A124&amp;AE$5,'[1]NBA-Data-1980-2019'!$B$1:$B$16305&amp;'[1]NBA-Data-1980-2019'!$A$1:$A$16305,'[1]NBA-Data-1980-2019'!$D$1:$D$16305,"",0)</f>
        <v/>
      </c>
      <c r="AF124" s="2" t="str" cm="1">
        <f t="array" ref="AF124">_xlfn.XLOOKUP($A124&amp;AF$5,'[1]NBA-Data-1980-2019'!$B$1:$B$16305&amp;'[1]NBA-Data-1980-2019'!$A$1:$A$16305,'[1]NBA-Data-1980-2019'!$D$1:$D$16305,"",0)</f>
        <v/>
      </c>
      <c r="AG124" s="2" t="str" cm="1">
        <f t="array" ref="AG124">_xlfn.XLOOKUP($A124&amp;AG$5,'[1]NBA-Data-1980-2019'!$B$1:$B$16305&amp;'[1]NBA-Data-1980-2019'!$A$1:$A$16305,'[1]NBA-Data-1980-2019'!$D$1:$D$16305,"",0)</f>
        <v/>
      </c>
      <c r="AH124" s="2" t="str" cm="1">
        <f t="array" ref="AH124">_xlfn.XLOOKUP($A124&amp;AH$5,'[1]NBA-Data-1980-2019'!$B$1:$B$16305&amp;'[1]NBA-Data-1980-2019'!$A$1:$A$16305,'[1]NBA-Data-1980-2019'!$H$1:$H$16305,"",0)</f>
        <v/>
      </c>
      <c r="AI124" s="2" t="str" cm="1">
        <f t="array" ref="AI124">_xlfn.XLOOKUP($A124&amp;AI$5,'[1]NBA-Data-1980-2019'!$B$1:$B$16305&amp;'[1]NBA-Data-1980-2019'!$A$1:$A$16305,'[1]NBA-Data-1980-2019'!$H$1:$H$16305,"",0)</f>
        <v/>
      </c>
      <c r="AJ124" s="2" t="str" cm="1">
        <f t="array" ref="AJ124">_xlfn.XLOOKUP($A124&amp;AJ$5,'[1]NBA-Data-1980-2019'!$B$1:$B$16305&amp;'[1]NBA-Data-1980-2019'!$A$1:$A$16305,'[1]NBA-Data-1980-2019'!$H$1:$H$16305,"",0)</f>
        <v/>
      </c>
      <c r="AK124" s="2" t="str" cm="1">
        <f t="array" ref="AK124">_xlfn.XLOOKUP($A124&amp;AK$5,'[1]NBA-Data-1980-2019'!$B$1:$B$16305&amp;'[1]NBA-Data-1980-2019'!$A$1:$A$16305,'[1]NBA-Data-1980-2019'!$H$1:$H$16305,"",0)</f>
        <v/>
      </c>
      <c r="AL124" s="2" t="str" cm="1">
        <f t="array" ref="AL124">_xlfn.XLOOKUP($A124&amp;AL$5,'[1]NBA-Data-1980-2019'!$B$1:$B$16305&amp;'[1]NBA-Data-1980-2019'!$A$1:$A$16305,'[1]NBA-Data-1980-2019'!$H$1:$H$16305,"",0)</f>
        <v/>
      </c>
      <c r="AM124" s="2" t="str" cm="1">
        <f t="array" ref="AM124">_xlfn.XLOOKUP($A124&amp;AM$5,'[1]NBA-Data-1980-2019'!$B$1:$B$16305&amp;'[1]NBA-Data-1980-2019'!$A$1:$A$16305,'[1]NBA-Data-1980-2019'!$H$1:$H$16305,"",0)</f>
        <v/>
      </c>
      <c r="AN124" s="2" t="str" cm="1">
        <f t="array" ref="AN124">_xlfn.XLOOKUP($A124&amp;AN$5,'[1]NBA-Data-1980-2019'!$B$1:$B$16305&amp;'[1]NBA-Data-1980-2019'!$A$1:$A$16305,'[1]NBA-Data-1980-2019'!$H$1:$H$16305,"",0)</f>
        <v/>
      </c>
      <c r="AO124" s="2" t="str" cm="1">
        <f t="array" ref="AO124">_xlfn.XLOOKUP($A124&amp;AO$5,'[1]NBA-Data-1980-2019'!$B$1:$B$16305&amp;'[1]NBA-Data-1980-2019'!$A$1:$A$16305,'[1]NBA-Data-1980-2019'!$H$1:$H$16305,"",0)</f>
        <v/>
      </c>
      <c r="AP124" s="2" t="str" cm="1">
        <f t="array" ref="AP124">_xlfn.XLOOKUP($A124&amp;AP$5,'[1]NBA-Data-1980-2019'!$B$1:$B$16305&amp;'[1]NBA-Data-1980-2019'!$A$1:$A$16305,'[1]NBA-Data-1980-2019'!$H$1:$H$16305,"",0)</f>
        <v/>
      </c>
      <c r="AQ124" s="2" t="str" cm="1">
        <f t="array" ref="AQ124">_xlfn.XLOOKUP($A124&amp;AQ$5,'[1]NBA-Data-1980-2019'!$B$1:$B$16305&amp;'[1]NBA-Data-1980-2019'!$A$1:$A$16305,'[1]NBA-Data-1980-2019'!$H$1:$H$16305,"",0)</f>
        <v/>
      </c>
      <c r="AR124" s="2" t="str" cm="1">
        <f t="array" ref="AR124">_xlfn.XLOOKUP($A124&amp;AR$5,'[1]NBA-Data-1980-2019'!$B$1:$B$16305&amp;'[1]NBA-Data-1980-2019'!$A$1:$A$16305,'[1]NBA-Data-1980-2019'!$H$1:$H$16305,"",0)</f>
        <v/>
      </c>
      <c r="AS124" s="2" t="str" cm="1">
        <f t="array" ref="AS124">_xlfn.XLOOKUP($A124&amp;AS$5,'[1]NBA-Data-1980-2019'!$B$1:$B$16305&amp;'[1]NBA-Data-1980-2019'!$A$1:$A$16305,'[1]NBA-Data-1980-2019'!$H$1:$H$16305,"",0)</f>
        <v/>
      </c>
      <c r="AT124" s="2" t="str" cm="1">
        <f t="array" ref="AT124">_xlfn.XLOOKUP($A124&amp;AT$5,'[1]NBA-Data-1980-2019'!$B$1:$B$16305&amp;'[1]NBA-Data-1980-2019'!$A$1:$A$16305,'[1]NBA-Data-1980-2019'!$H$1:$H$16305,"",0)</f>
        <v/>
      </c>
      <c r="AU124" s="2" t="str" cm="1">
        <f t="array" ref="AU124">_xlfn.XLOOKUP($A124&amp;AU$5,'[1]NBA-Data-1980-2019'!$B$1:$B$16305&amp;'[1]NBA-Data-1980-2019'!$A$1:$A$16305,'[1]NBA-Data-1980-2019'!$H$1:$H$16305,"",0)</f>
        <v/>
      </c>
      <c r="AV124" s="2" t="str" cm="1">
        <f t="array" ref="AV124">_xlfn.XLOOKUP($A124&amp;AV$5,'[1]NBA-Data-1980-2019'!$B$1:$B$16305&amp;'[1]NBA-Data-1980-2019'!$A$1:$A$16305,'[1]NBA-Data-1980-2019'!$H$1:$H$16305,"",0)</f>
        <v/>
      </c>
      <c r="AW124" s="2" t="str" cm="1">
        <f t="array" ref="AW124">_xlfn.XLOOKUP($A124&amp;AW$5,'[1]NBA-Data-1980-2019'!$B$1:$B$16305&amp;'[1]NBA-Data-1980-2019'!$A$1:$A$16305,'[1]NBA-Data-1980-2019'!$H$1:$H$16305,"",0)</f>
        <v/>
      </c>
      <c r="AX124" s="2" t="str" cm="1">
        <f t="array" ref="AX124">_xlfn.XLOOKUP($A124&amp;AX$5,'[1]NBA-Data-1980-2019'!$B$1:$B$16305&amp;'[1]NBA-Data-1980-2019'!$A$1:$A$16305,'[1]NBA-Data-1980-2019'!$H$1:$H$16305,"",0)</f>
        <v/>
      </c>
      <c r="AY124" s="2" t="str" cm="1">
        <f t="array" ref="AY124">_xlfn.XLOOKUP($A124&amp;AY$5,'[1]NBA-Data-1980-2019'!$B$1:$B$16305&amp;'[1]NBA-Data-1980-2019'!$A$1:$A$16305,'[1]NBA-Data-1980-2019'!$H$1:$H$16305,"",0)</f>
        <v/>
      </c>
      <c r="AZ124" s="2" t="str" cm="1">
        <f t="array" ref="AZ124">_xlfn.XLOOKUP($A124&amp;AZ$5,'[1]NBA-Data-1980-2019'!$B$1:$B$16305&amp;'[1]NBA-Data-1980-2019'!$A$1:$A$16305,'[1]NBA-Data-1980-2019'!$H$1:$H$16305,"",0)</f>
        <v/>
      </c>
      <c r="BA124" s="2" t="str" cm="1">
        <f t="array" ref="BA124">_xlfn.XLOOKUP($A124&amp;BA$5,'[1]NBA-Data-1980-2019'!$B$1:$B$16305&amp;'[1]NBA-Data-1980-2019'!$A$1:$A$16305,'[1]NBA-Data-1980-2019'!$H$1:$H$16305,"",0)</f>
        <v/>
      </c>
      <c r="BB124" s="2" t="str" cm="1">
        <f t="array" ref="BB124">_xlfn.XLOOKUP($A124&amp;BB$5,'[1]NBA-Data-1980-2019'!$B$1:$B$16305&amp;'[1]NBA-Data-1980-2019'!$A$1:$A$16305,'[1]NBA-Data-1980-2019'!$H$1:$H$16305,"",0)</f>
        <v/>
      </c>
      <c r="BC124" s="2" t="str" cm="1">
        <f t="array" ref="BC124">_xlfn.XLOOKUP($A124&amp;BC$5,'[1]NBA-Data-1980-2019'!$B$1:$B$16305&amp;'[1]NBA-Data-1980-2019'!$A$1:$A$16305,'[1]NBA-Data-1980-2019'!$H$1:$H$16305,"",0)</f>
        <v/>
      </c>
      <c r="BD124" s="2" cm="1">
        <f t="array" ref="BD124">_xlfn.XLOOKUP($A124&amp;BD$5,'[1]NBA-Data-1980-2019'!$B$1:$B$16305&amp;'[1]NBA-Data-1980-2019'!$A$1:$A$16305,'[1]NBA-Data-1980-2019'!$H$1:$H$16305,"",0)</f>
        <v>1123.2</v>
      </c>
      <c r="BE124" s="2" t="str" cm="1">
        <f t="array" ref="BE124">_xlfn.XLOOKUP($A124&amp;BE$5,'[1]NBA-Data-1980-2019'!$B$1:$B$16305&amp;'[1]NBA-Data-1980-2019'!$A$1:$A$16305,'[1]NBA-Data-1980-2019'!$H$1:$H$16305,"",0)</f>
        <v/>
      </c>
      <c r="BF124" s="2" cm="1">
        <f t="array" ref="BF124">_xlfn.XLOOKUP($A124&amp;BF$5,'[1]NBA-Data-1980-2019'!$B$1:$B$16305&amp;'[1]NBA-Data-1980-2019'!$A$1:$A$16305,'[1]NBA-Data-1980-2019'!$H$1:$H$16305,"",0)</f>
        <v>506</v>
      </c>
      <c r="BG124" s="2" cm="1">
        <f t="array" ref="BG124">_xlfn.XLOOKUP($A124&amp;BG$5,'[1]NBA-Data-1980-2019'!$B$1:$B$16305&amp;'[1]NBA-Data-1980-2019'!$A$1:$A$16305,'[1]NBA-Data-1980-2019'!$H$1:$H$16305,"",0)</f>
        <v>768.19999999999993</v>
      </c>
      <c r="BH124" s="2" t="str" cm="1">
        <f t="array" ref="BH124">_xlfn.XLOOKUP($A124&amp;BH$5,'[1]NBA-Data-1980-2019'!$B$1:$B$16305&amp;'[1]NBA-Data-1980-2019'!$A$1:$A$16305,'[1]NBA-Data-1980-2019'!$H$1:$H$16305,"",0)</f>
        <v/>
      </c>
      <c r="BI124" s="2" t="str" cm="1">
        <f t="array" ref="BI124">_xlfn.XLOOKUP($A124&amp;BI$5,'[1]NBA-Data-1980-2019'!$B$1:$B$16305&amp;'[1]NBA-Data-1980-2019'!$A$1:$A$16305,'[1]NBA-Data-1980-2019'!$H$1:$H$16305,"",0)</f>
        <v/>
      </c>
      <c r="BJ124" s="2" t="str" cm="1">
        <f t="array" ref="BJ124">_xlfn.XLOOKUP($A124&amp;BJ$5,'[1]NBA-Data-1980-2019'!$B$1:$B$16305&amp;'[1]NBA-Data-1980-2019'!$A$1:$A$16305,'[1]NBA-Data-1980-2019'!$H$1:$H$16305,"",0)</f>
        <v/>
      </c>
      <c r="BK124" s="2" t="str" cm="1">
        <f t="array" ref="BK124">_xlfn.XLOOKUP($A124&amp;BK$5,'[1]NBA-Data-1980-2019'!$B$1:$B$16305&amp;'[1]NBA-Data-1980-2019'!$A$1:$A$16305,'[1]NBA-Data-1980-2019'!$H$1:$H$16305,"",0)</f>
        <v/>
      </c>
      <c r="BL124" s="2" t="str" cm="1">
        <f t="array" ref="BL124">_xlfn.XLOOKUP($A124&amp;BL$5,'[1]NBA-Data-1980-2019'!$B$1:$B$16305&amp;'[1]NBA-Data-1980-2019'!$A$1:$A$16305,'[1]NBA-Data-1980-2019'!$H$1:$H$16305,"",0)</f>
        <v/>
      </c>
      <c r="BM124" s="2" t="str" cm="1">
        <f t="array" ref="BM124">_xlfn.XLOOKUP($A124&amp;BM$5,'[1]NBA-Data-1980-2019'!$B$1:$B$16305&amp;'[1]NBA-Data-1980-2019'!$A$1:$A$16305,'[1]NBA-Data-1980-2019'!$H$1:$H$16305,"",0)</f>
        <v/>
      </c>
      <c r="BN124" s="2" t="str" cm="1">
        <f t="array" ref="BN124">_xlfn.XLOOKUP($A124&amp;BN$5,'[1]NBA-Data-1980-2019'!$B$1:$B$16305&amp;'[1]NBA-Data-1980-2019'!$A$1:$A$16305,'[1]NBA-Data-1980-2019'!$F$1:$F$16305,"",0)</f>
        <v/>
      </c>
      <c r="BO124" s="2" t="str" cm="1">
        <f t="array" ref="BO124">_xlfn.XLOOKUP($A124&amp;BO$5,'[1]NBA-Data-1980-2019'!$B$1:$B$16305&amp;'[1]NBA-Data-1980-2019'!$A$1:$A$16305,'[1]NBA-Data-1980-2019'!$F$1:$F$16305,"",0)</f>
        <v/>
      </c>
      <c r="BP124" s="2" t="str" cm="1">
        <f t="array" ref="BP124">_xlfn.XLOOKUP($A124&amp;BP$5,'[1]NBA-Data-1980-2019'!$B$1:$B$16305&amp;'[1]NBA-Data-1980-2019'!$A$1:$A$16305,'[1]NBA-Data-1980-2019'!$F$1:$F$16305,"",0)</f>
        <v/>
      </c>
      <c r="BQ124" s="2" t="str" cm="1">
        <f t="array" ref="BQ124">_xlfn.XLOOKUP($A124&amp;BQ$5,'[1]NBA-Data-1980-2019'!$B$1:$B$16305&amp;'[1]NBA-Data-1980-2019'!$A$1:$A$16305,'[1]NBA-Data-1980-2019'!$F$1:$F$16305,"",0)</f>
        <v/>
      </c>
      <c r="BR124" s="2" t="str" cm="1">
        <f t="array" ref="BR124">_xlfn.XLOOKUP($A124&amp;BR$5,'[1]NBA-Data-1980-2019'!$B$1:$B$16305&amp;'[1]NBA-Data-1980-2019'!$A$1:$A$16305,'[1]NBA-Data-1980-2019'!$F$1:$F$16305,"",0)</f>
        <v/>
      </c>
      <c r="BS124" s="2" t="str" cm="1">
        <f t="array" ref="BS124">_xlfn.XLOOKUP($A124&amp;BS$5,'[1]NBA-Data-1980-2019'!$B$1:$B$16305&amp;'[1]NBA-Data-1980-2019'!$A$1:$A$16305,'[1]NBA-Data-1980-2019'!$F$1:$F$16305,"",0)</f>
        <v/>
      </c>
      <c r="BT124" s="2" t="str" cm="1">
        <f t="array" ref="BT124">_xlfn.XLOOKUP($A124&amp;BT$5,'[1]NBA-Data-1980-2019'!$B$1:$B$16305&amp;'[1]NBA-Data-1980-2019'!$A$1:$A$16305,'[1]NBA-Data-1980-2019'!$F$1:$F$16305,"",0)</f>
        <v/>
      </c>
      <c r="BU124" s="2" t="str" cm="1">
        <f t="array" ref="BU124">_xlfn.XLOOKUP($A124&amp;BU$5,'[1]NBA-Data-1980-2019'!$B$1:$B$16305&amp;'[1]NBA-Data-1980-2019'!$A$1:$A$16305,'[1]NBA-Data-1980-2019'!$F$1:$F$16305,"",0)</f>
        <v/>
      </c>
      <c r="BV124" s="2" t="str" cm="1">
        <f t="array" ref="BV124">_xlfn.XLOOKUP($A124&amp;BV$5,'[1]NBA-Data-1980-2019'!$B$1:$B$16305&amp;'[1]NBA-Data-1980-2019'!$A$1:$A$16305,'[1]NBA-Data-1980-2019'!$F$1:$F$16305,"",0)</f>
        <v/>
      </c>
      <c r="BW124" s="2" t="str" cm="1">
        <f t="array" ref="BW124">_xlfn.XLOOKUP($A124&amp;BW$5,'[1]NBA-Data-1980-2019'!$B$1:$B$16305&amp;'[1]NBA-Data-1980-2019'!$A$1:$A$16305,'[1]NBA-Data-1980-2019'!$F$1:$F$16305,"",0)</f>
        <v/>
      </c>
      <c r="BX124" s="2" t="str" cm="1">
        <f t="array" ref="BX124">_xlfn.XLOOKUP($A124&amp;BX$5,'[1]NBA-Data-1980-2019'!$B$1:$B$16305&amp;'[1]NBA-Data-1980-2019'!$A$1:$A$16305,'[1]NBA-Data-1980-2019'!$F$1:$F$16305,"",0)</f>
        <v/>
      </c>
      <c r="BY124" s="2" t="str" cm="1">
        <f t="array" ref="BY124">_xlfn.XLOOKUP($A124&amp;BY$5,'[1]NBA-Data-1980-2019'!$B$1:$B$16305&amp;'[1]NBA-Data-1980-2019'!$A$1:$A$16305,'[1]NBA-Data-1980-2019'!$F$1:$F$16305,"",0)</f>
        <v/>
      </c>
      <c r="BZ124" s="2" t="str" cm="1">
        <f t="array" ref="BZ124">_xlfn.XLOOKUP($A124&amp;BZ$5,'[1]NBA-Data-1980-2019'!$B$1:$B$16305&amp;'[1]NBA-Data-1980-2019'!$A$1:$A$16305,'[1]NBA-Data-1980-2019'!$F$1:$F$16305,"",0)</f>
        <v/>
      </c>
      <c r="CA124" s="2" t="str" cm="1">
        <f t="array" ref="CA124">_xlfn.XLOOKUP($A124&amp;CA$5,'[1]NBA-Data-1980-2019'!$B$1:$B$16305&amp;'[1]NBA-Data-1980-2019'!$A$1:$A$16305,'[1]NBA-Data-1980-2019'!$F$1:$F$16305,"",0)</f>
        <v/>
      </c>
      <c r="CB124" s="2" t="str" cm="1">
        <f t="array" ref="CB124">_xlfn.XLOOKUP($A124&amp;CB$5,'[1]NBA-Data-1980-2019'!$B$1:$B$16305&amp;'[1]NBA-Data-1980-2019'!$A$1:$A$16305,'[1]NBA-Data-1980-2019'!$F$1:$F$16305,"",0)</f>
        <v/>
      </c>
      <c r="CC124" s="2" t="str" cm="1">
        <f t="array" ref="CC124">_xlfn.XLOOKUP($A124&amp;CC$5,'[1]NBA-Data-1980-2019'!$B$1:$B$16305&amp;'[1]NBA-Data-1980-2019'!$A$1:$A$16305,'[1]NBA-Data-1980-2019'!$F$1:$F$16305,"",0)</f>
        <v/>
      </c>
      <c r="CD124" s="2" t="str" cm="1">
        <f t="array" ref="CD124">_xlfn.XLOOKUP($A124&amp;CD$5,'[1]NBA-Data-1980-2019'!$B$1:$B$16305&amp;'[1]NBA-Data-1980-2019'!$A$1:$A$16305,'[1]NBA-Data-1980-2019'!$F$1:$F$16305,"",0)</f>
        <v/>
      </c>
      <c r="CE124" s="2" t="str" cm="1">
        <f t="array" ref="CE124">_xlfn.XLOOKUP($A124&amp;CE$5,'[1]NBA-Data-1980-2019'!$B$1:$B$16305&amp;'[1]NBA-Data-1980-2019'!$A$1:$A$16305,'[1]NBA-Data-1980-2019'!$F$1:$F$16305,"",0)</f>
        <v/>
      </c>
      <c r="CF124" s="2" t="str" cm="1">
        <f t="array" ref="CF124">_xlfn.XLOOKUP($A124&amp;CF$5,'[1]NBA-Data-1980-2019'!$B$1:$B$16305&amp;'[1]NBA-Data-1980-2019'!$A$1:$A$16305,'[1]NBA-Data-1980-2019'!$F$1:$F$16305,"",0)</f>
        <v/>
      </c>
      <c r="CG124" s="2" t="str" cm="1">
        <f t="array" ref="CG124">_xlfn.XLOOKUP($A124&amp;CG$5,'[1]NBA-Data-1980-2019'!$B$1:$B$16305&amp;'[1]NBA-Data-1980-2019'!$A$1:$A$16305,'[1]NBA-Data-1980-2019'!$F$1:$F$16305,"",0)</f>
        <v/>
      </c>
      <c r="CH124" s="2" t="str" cm="1">
        <f t="array" ref="CH124">_xlfn.XLOOKUP($A124&amp;CH$5,'[1]NBA-Data-1980-2019'!$B$1:$B$16305&amp;'[1]NBA-Data-1980-2019'!$A$1:$A$16305,'[1]NBA-Data-1980-2019'!$F$1:$F$16305,"",0)</f>
        <v/>
      </c>
      <c r="CI124" s="2" t="str" cm="1">
        <f t="array" ref="CI124">_xlfn.XLOOKUP($A124&amp;CI$5,'[1]NBA-Data-1980-2019'!$B$1:$B$16305&amp;'[1]NBA-Data-1980-2019'!$A$1:$A$16305,'[1]NBA-Data-1980-2019'!$F$1:$F$16305,"",0)</f>
        <v/>
      </c>
      <c r="CJ124" s="2" cm="1">
        <f t="array" ref="CJ124">_xlfn.XLOOKUP($A124&amp;CJ$5,'[1]NBA-Data-1980-2019'!$B$1:$B$16305&amp;'[1]NBA-Data-1980-2019'!$A$1:$A$16305,'[1]NBA-Data-1980-2019'!$F$1:$F$16305,"",0)</f>
        <v>9.3000000000000007</v>
      </c>
      <c r="CK124" s="2" t="str" cm="1">
        <f t="array" ref="CK124">_xlfn.XLOOKUP($A124&amp;CK$5,'[1]NBA-Data-1980-2019'!$B$1:$B$16305&amp;'[1]NBA-Data-1980-2019'!$A$1:$A$16305,'[1]NBA-Data-1980-2019'!$F$1:$F$16305,"",0)</f>
        <v/>
      </c>
      <c r="CL124" s="2" cm="1">
        <f t="array" ref="CL124">_xlfn.XLOOKUP($A124&amp;CL$5,'[1]NBA-Data-1980-2019'!$B$1:$B$16305&amp;'[1]NBA-Data-1980-2019'!$A$1:$A$16305,'[1]NBA-Data-1980-2019'!$F$1:$F$16305,"",0)</f>
        <v>16.2</v>
      </c>
      <c r="CM124" s="2" cm="1">
        <f t="array" ref="CM124">_xlfn.XLOOKUP($A124&amp;CM$5,'[1]NBA-Data-1980-2019'!$B$1:$B$16305&amp;'[1]NBA-Data-1980-2019'!$A$1:$A$16305,'[1]NBA-Data-1980-2019'!$F$1:$F$16305,"",0)</f>
        <v>17.7</v>
      </c>
      <c r="CN124" s="2" t="str" cm="1">
        <f t="array" ref="CN124">_xlfn.XLOOKUP($A124&amp;CN$5,'[1]NBA-Data-1980-2019'!$B$1:$B$16305&amp;'[1]NBA-Data-1980-2019'!$A$1:$A$16305,'[1]NBA-Data-1980-2019'!$F$1:$F$16305,"",0)</f>
        <v/>
      </c>
      <c r="CO124" s="2" t="str" cm="1">
        <f t="array" ref="CO124">_xlfn.XLOOKUP($A124&amp;CO$5,'[1]NBA-Data-1980-2019'!$B$1:$B$16305&amp;'[1]NBA-Data-1980-2019'!$A$1:$A$16305,'[1]NBA-Data-1980-2019'!$F$1:$F$16305,"",0)</f>
        <v/>
      </c>
      <c r="CP124" s="2" t="str" cm="1">
        <f t="array" ref="CP124">_xlfn.XLOOKUP($A124&amp;CP$5,'[1]NBA-Data-1980-2019'!$B$1:$B$16305&amp;'[1]NBA-Data-1980-2019'!$A$1:$A$16305,'[1]NBA-Data-1980-2019'!$F$1:$F$16305,"",0)</f>
        <v/>
      </c>
      <c r="CQ124" s="2" t="str" cm="1">
        <f t="array" ref="CQ124">_xlfn.XLOOKUP($A124&amp;CQ$5,'[1]NBA-Data-1980-2019'!$B$1:$B$16305&amp;'[1]NBA-Data-1980-2019'!$A$1:$A$16305,'[1]NBA-Data-1980-2019'!$F$1:$F$16305,"",0)</f>
        <v/>
      </c>
      <c r="CR124" s="2" t="str" cm="1">
        <f t="array" ref="CR124">_xlfn.XLOOKUP($A124&amp;CR$5,'[1]NBA-Data-1980-2019'!$B$1:$B$16305&amp;'[1]NBA-Data-1980-2019'!$A$1:$A$16305,'[1]NBA-Data-1980-2019'!$F$1:$F$16305,"",0)</f>
        <v/>
      </c>
      <c r="CS124" s="2" t="str" cm="1">
        <f t="array" ref="CS124">_xlfn.XLOOKUP($A124&amp;CS$5,'[1]NBA-Data-1980-2019'!$B$1:$B$16305&amp;'[1]NBA-Data-1980-2019'!$A$1:$A$16305,'[1]NBA-Data-1980-2019'!$F$1:$F$16305,"",0)</f>
        <v/>
      </c>
      <c r="CU124" s="2" t="str">
        <f>_xlfn.XLOOKUP($A124,TEAMS!$G$1:$G$839,TEAMS!$H$1:$H$839,"",0)</f>
        <v>C</v>
      </c>
      <c r="CV124" s="2" t="str">
        <f>_xlfn.XLOOKUP($CU124,DASHBOARD!$B$22:$B$27,DASHBOARD!$C$22:$C$27,"",0)</f>
        <v>CENTER</v>
      </c>
      <c r="CY124" s="63">
        <f>SUMIFS('[1]NBA-Data-1980-2019'!$G$1:$G$16305,'[1]NBA-Data-1980-2019'!$B$1:$B$16305,$A124,'[1]NBA-Data-1980-2019'!$A$1:$A$16305,CY$9)</f>
        <v>0</v>
      </c>
      <c r="CZ124" s="63">
        <f>SUMIFS('[1]NBA-Data-1980-2019'!$G$1:$G$16305,'[1]NBA-Data-1980-2019'!$B$1:$B$16305,$A124,'[1]NBA-Data-1980-2019'!$A$1:$A$16305,CZ$9)</f>
        <v>0</v>
      </c>
      <c r="DA124" s="63">
        <f>SUMIFS('[1]NBA-Data-1980-2019'!$G$1:$G$16305,'[1]NBA-Data-1980-2019'!$B$1:$B$16305,$A124,'[1]NBA-Data-1980-2019'!$A$1:$A$16305,DA$9)</f>
        <v>0</v>
      </c>
      <c r="DB124" s="63">
        <f>SUMIFS('[1]NBA-Data-1980-2019'!$G$1:$G$16305,'[1]NBA-Data-1980-2019'!$B$1:$B$16305,$A124,'[1]NBA-Data-1980-2019'!$A$1:$A$16305,DB$9)</f>
        <v>0</v>
      </c>
      <c r="DC124" s="63">
        <f>SUMIFS('[1]NBA-Data-1980-2019'!$G$1:$G$16305,'[1]NBA-Data-1980-2019'!$B$1:$B$16305,$A124,'[1]NBA-Data-1980-2019'!$A$1:$A$16305,DC$9)</f>
        <v>0</v>
      </c>
      <c r="DD124" s="63">
        <f>SUMIFS('[1]NBA-Data-1980-2019'!$G$1:$G$16305,'[1]NBA-Data-1980-2019'!$B$1:$B$16305,$A124,'[1]NBA-Data-1980-2019'!$A$1:$A$16305,DD$9)</f>
        <v>0</v>
      </c>
      <c r="DE124" s="63">
        <f>SUMIFS('[1]NBA-Data-1980-2019'!$G$1:$G$16305,'[1]NBA-Data-1980-2019'!$B$1:$B$16305,$A124,'[1]NBA-Data-1980-2019'!$A$1:$A$16305,DE$9)</f>
        <v>0</v>
      </c>
      <c r="DF124" s="63">
        <f>SUMIFS('[1]NBA-Data-1980-2019'!$G$1:$G$16305,'[1]NBA-Data-1980-2019'!$B$1:$B$16305,$A124,'[1]NBA-Data-1980-2019'!$A$1:$A$16305,DF$9)</f>
        <v>0</v>
      </c>
      <c r="DG124" s="63">
        <f>SUMIFS('[1]NBA-Data-1980-2019'!$G$1:$G$16305,'[1]NBA-Data-1980-2019'!$B$1:$B$16305,$A124,'[1]NBA-Data-1980-2019'!$A$1:$A$16305,DG$9)</f>
        <v>0</v>
      </c>
      <c r="DH124" s="63">
        <f>SUMIFS('[1]NBA-Data-1980-2019'!$G$1:$G$16305,'[1]NBA-Data-1980-2019'!$B$1:$B$16305,$A124,'[1]NBA-Data-1980-2019'!$A$1:$A$16305,DH$9)</f>
        <v>0</v>
      </c>
      <c r="DI124" s="63">
        <f>SUMIFS('[1]NBA-Data-1980-2019'!$G$1:$G$16305,'[1]NBA-Data-1980-2019'!$B$1:$B$16305,$A124,'[1]NBA-Data-1980-2019'!$A$1:$A$16305,DI$9)</f>
        <v>0</v>
      </c>
      <c r="DJ124" s="63">
        <f>SUMIFS('[1]NBA-Data-1980-2019'!$G$1:$G$16305,'[1]NBA-Data-1980-2019'!$B$1:$B$16305,$A124,'[1]NBA-Data-1980-2019'!$A$1:$A$16305,DJ$9)</f>
        <v>0</v>
      </c>
      <c r="DK124" s="63">
        <f>SUMIFS('[1]NBA-Data-1980-2019'!$G$1:$G$16305,'[1]NBA-Data-1980-2019'!$B$1:$B$16305,$A124,'[1]NBA-Data-1980-2019'!$A$1:$A$16305,DK$9)</f>
        <v>0</v>
      </c>
      <c r="DL124" s="63">
        <f>SUMIFS('[1]NBA-Data-1980-2019'!$G$1:$G$16305,'[1]NBA-Data-1980-2019'!$B$1:$B$16305,$A124,'[1]NBA-Data-1980-2019'!$A$1:$A$16305,DL$9)</f>
        <v>0</v>
      </c>
      <c r="DM124" s="63">
        <f>SUMIFS('[1]NBA-Data-1980-2019'!$G$1:$G$16305,'[1]NBA-Data-1980-2019'!$B$1:$B$16305,$A124,'[1]NBA-Data-1980-2019'!$A$1:$A$16305,DM$9)</f>
        <v>0</v>
      </c>
      <c r="DN124" s="63">
        <f>SUMIFS('[1]NBA-Data-1980-2019'!$G$1:$G$16305,'[1]NBA-Data-1980-2019'!$B$1:$B$16305,$A124,'[1]NBA-Data-1980-2019'!$A$1:$A$16305,DN$9)</f>
        <v>0</v>
      </c>
      <c r="DO124" s="63">
        <f>SUMIFS('[1]NBA-Data-1980-2019'!$G$1:$G$16305,'[1]NBA-Data-1980-2019'!$B$1:$B$16305,$A124,'[1]NBA-Data-1980-2019'!$A$1:$A$16305,DO$9)</f>
        <v>0</v>
      </c>
      <c r="DP124" s="63">
        <f>SUMIFS('[1]NBA-Data-1980-2019'!$G$1:$G$16305,'[1]NBA-Data-1980-2019'!$B$1:$B$16305,$A124,'[1]NBA-Data-1980-2019'!$A$1:$A$16305,DP$9)</f>
        <v>0</v>
      </c>
      <c r="DQ124" s="63">
        <f>SUMIFS('[1]NBA-Data-1980-2019'!$G$1:$G$16305,'[1]NBA-Data-1980-2019'!$B$1:$B$16305,$A124,'[1]NBA-Data-1980-2019'!$A$1:$A$16305,DQ$9)</f>
        <v>0</v>
      </c>
      <c r="DR124" s="63">
        <f>SUMIFS('[1]NBA-Data-1980-2019'!$G$1:$G$16305,'[1]NBA-Data-1980-2019'!$B$1:$B$16305,$A124,'[1]NBA-Data-1980-2019'!$A$1:$A$16305,DR$9)</f>
        <v>0</v>
      </c>
      <c r="DS124" s="63">
        <f>SUMIFS('[1]NBA-Data-1980-2019'!$G$1:$G$16305,'[1]NBA-Data-1980-2019'!$B$1:$B$16305,$A124,'[1]NBA-Data-1980-2019'!$A$1:$A$16305,DS$9)</f>
        <v>0</v>
      </c>
      <c r="DT124" s="63">
        <f>SUMIFS('[1]NBA-Data-1980-2019'!$G$1:$G$16305,'[1]NBA-Data-1980-2019'!$B$1:$B$16305,$A124,'[1]NBA-Data-1980-2019'!$A$1:$A$16305,DT$9)</f>
        <v>0</v>
      </c>
      <c r="DU124" s="63">
        <f>SUMIFS('[1]NBA-Data-1980-2019'!$G$1:$G$16305,'[1]NBA-Data-1980-2019'!$B$1:$B$16305,$A124,'[1]NBA-Data-1980-2019'!$A$1:$A$16305,DU$9)</f>
        <v>1020960</v>
      </c>
      <c r="DV124" s="63">
        <f>SUMIFS('[1]NBA-Data-1980-2019'!$G$1:$G$16305,'[1]NBA-Data-1980-2019'!$B$1:$B$16305,$A124,'[1]NBA-Data-1980-2019'!$A$1:$A$16305,DV$9)</f>
        <v>0</v>
      </c>
      <c r="DW124" s="63">
        <f>SUMIFS('[1]NBA-Data-1980-2019'!$G$1:$G$16305,'[1]NBA-Data-1980-2019'!$B$1:$B$16305,$A124,'[1]NBA-Data-1980-2019'!$A$1:$A$16305,DW$9)</f>
        <v>1112880</v>
      </c>
      <c r="DX124" s="63">
        <f>SUMIFS('[1]NBA-Data-1980-2019'!$G$1:$G$16305,'[1]NBA-Data-1980-2019'!$B$1:$B$16305,$A124,'[1]NBA-Data-1980-2019'!$A$1:$A$16305,DX$9)</f>
        <v>2008748</v>
      </c>
      <c r="DY124" s="63">
        <f>SUMIFS('[1]NBA-Data-1980-2019'!$G$1:$G$16305,'[1]NBA-Data-1980-2019'!$B$1:$B$16305,$A124,'[1]NBA-Data-1980-2019'!$A$1:$A$16305,DY$9)</f>
        <v>0</v>
      </c>
      <c r="DZ124" s="63">
        <f>SUMIFS('[1]NBA-Data-1980-2019'!$G$1:$G$16305,'[1]NBA-Data-1980-2019'!$B$1:$B$16305,$A124,'[1]NBA-Data-1980-2019'!$A$1:$A$16305,DZ$9)</f>
        <v>0</v>
      </c>
      <c r="EA124" s="63">
        <f>SUMIFS('[1]NBA-Data-1980-2019'!$G$1:$G$16305,'[1]NBA-Data-1980-2019'!$B$1:$B$16305,$A124,'[1]NBA-Data-1980-2019'!$A$1:$A$16305,EA$9)</f>
        <v>0</v>
      </c>
      <c r="EB124" s="63">
        <f>SUMIFS('[1]NBA-Data-1980-2019'!$G$1:$G$16305,'[1]NBA-Data-1980-2019'!$B$1:$B$16305,$A124,'[1]NBA-Data-1980-2019'!$A$1:$A$16305,EB$9)</f>
        <v>0</v>
      </c>
      <c r="EC124" s="63">
        <f>SUMIFS('[1]NBA-Data-1980-2019'!$G$1:$G$16305,'[1]NBA-Data-1980-2019'!$B$1:$B$16305,$A124,'[1]NBA-Data-1980-2019'!$A$1:$A$16305,EC$9)</f>
        <v>0</v>
      </c>
      <c r="ED124" s="63">
        <f>SUMIFS('[1]NBA-Data-1980-2019'!$G$1:$G$16305,'[1]NBA-Data-1980-2019'!$B$1:$B$16305,$A124,'[1]NBA-Data-1980-2019'!$A$1:$A$16305,ED$9)</f>
        <v>0</v>
      </c>
      <c r="EH124" s="2" t="s">
        <v>1273</v>
      </c>
    </row>
    <row r="125" spans="1:165" x14ac:dyDescent="0.2">
      <c r="A125" s="2" t="s">
        <v>917</v>
      </c>
      <c r="B125" s="2" t="str" cm="1">
        <f t="array" ref="B125">_xlfn.XLOOKUP($A125&amp;B$5,'[1]NBA-Data-1980-2019'!$B$1:$B$16305&amp;'[1]NBA-Data-1980-2019'!$A$1:$A$16305,'[1]NBA-Data-1980-2019'!$D$1:$D$16305,"",0)</f>
        <v/>
      </c>
      <c r="C125" s="2" t="str" cm="1">
        <f t="array" ref="C125">_xlfn.XLOOKUP($A125&amp;C$5,'[1]NBA-Data-1980-2019'!$B$1:$B$16305&amp;'[1]NBA-Data-1980-2019'!$A$1:$A$16305,'[1]NBA-Data-1980-2019'!$D$1:$D$16305,"",0)</f>
        <v/>
      </c>
      <c r="D125" s="2" t="str" cm="1">
        <f t="array" ref="D125">_xlfn.XLOOKUP($A125&amp;D$5,'[1]NBA-Data-1980-2019'!$B$1:$B$16305&amp;'[1]NBA-Data-1980-2019'!$A$1:$A$16305,'[1]NBA-Data-1980-2019'!$D$1:$D$16305,"",0)</f>
        <v/>
      </c>
      <c r="E125" s="2" t="str" cm="1">
        <f t="array" ref="E125">_xlfn.XLOOKUP($A125&amp;E$5,'[1]NBA-Data-1980-2019'!$B$1:$B$16305&amp;'[1]NBA-Data-1980-2019'!$A$1:$A$16305,'[1]NBA-Data-1980-2019'!$D$1:$D$16305,"",0)</f>
        <v/>
      </c>
      <c r="F125" s="2" t="str" cm="1">
        <f t="array" ref="F125">_xlfn.XLOOKUP($A125&amp;F$5,'[1]NBA-Data-1980-2019'!$B$1:$B$16305&amp;'[1]NBA-Data-1980-2019'!$A$1:$A$16305,'[1]NBA-Data-1980-2019'!$D$1:$D$16305,"",0)</f>
        <v/>
      </c>
      <c r="G125" s="2" t="str" cm="1">
        <f t="array" ref="G125">_xlfn.XLOOKUP($A125&amp;G$5,'[1]NBA-Data-1980-2019'!$B$1:$B$16305&amp;'[1]NBA-Data-1980-2019'!$A$1:$A$16305,'[1]NBA-Data-1980-2019'!$D$1:$D$16305,"",0)</f>
        <v/>
      </c>
      <c r="H125" s="2" t="str" cm="1">
        <f t="array" ref="H125">_xlfn.XLOOKUP($A125&amp;H$5,'[1]NBA-Data-1980-2019'!$B$1:$B$16305&amp;'[1]NBA-Data-1980-2019'!$A$1:$A$16305,'[1]NBA-Data-1980-2019'!$D$1:$D$16305,"",0)</f>
        <v/>
      </c>
      <c r="I125" s="2" t="str" cm="1">
        <f t="array" ref="I125">_xlfn.XLOOKUP($A125&amp;I$5,'[1]NBA-Data-1980-2019'!$B$1:$B$16305&amp;'[1]NBA-Data-1980-2019'!$A$1:$A$16305,'[1]NBA-Data-1980-2019'!$D$1:$D$16305,"",0)</f>
        <v/>
      </c>
      <c r="J125" s="2" t="str" cm="1">
        <f t="array" ref="J125">_xlfn.XLOOKUP($A125&amp;J$5,'[1]NBA-Data-1980-2019'!$B$1:$B$16305&amp;'[1]NBA-Data-1980-2019'!$A$1:$A$16305,'[1]NBA-Data-1980-2019'!$D$1:$D$16305,"",0)</f>
        <v/>
      </c>
      <c r="K125" s="2" t="str" cm="1">
        <f t="array" ref="K125">_xlfn.XLOOKUP($A125&amp;K$5,'[1]NBA-Data-1980-2019'!$B$1:$B$16305&amp;'[1]NBA-Data-1980-2019'!$A$1:$A$16305,'[1]NBA-Data-1980-2019'!$D$1:$D$16305,"",0)</f>
        <v/>
      </c>
      <c r="L125" s="2" t="str" cm="1">
        <f t="array" ref="L125">_xlfn.XLOOKUP($A125&amp;L$5,'[1]NBA-Data-1980-2019'!$B$1:$B$16305&amp;'[1]NBA-Data-1980-2019'!$A$1:$A$16305,'[1]NBA-Data-1980-2019'!$D$1:$D$16305,"",0)</f>
        <v/>
      </c>
      <c r="M125" s="2" t="str" cm="1">
        <f t="array" ref="M125">_xlfn.XLOOKUP($A125&amp;M$5,'[1]NBA-Data-1980-2019'!$B$1:$B$16305&amp;'[1]NBA-Data-1980-2019'!$A$1:$A$16305,'[1]NBA-Data-1980-2019'!$D$1:$D$16305,"",0)</f>
        <v/>
      </c>
      <c r="N125" s="2" t="str" cm="1">
        <f t="array" ref="N125">_xlfn.XLOOKUP($A125&amp;N$5,'[1]NBA-Data-1980-2019'!$B$1:$B$16305&amp;'[1]NBA-Data-1980-2019'!$A$1:$A$16305,'[1]NBA-Data-1980-2019'!$D$1:$D$16305,"",0)</f>
        <v/>
      </c>
      <c r="O125" s="2" t="str" cm="1">
        <f t="array" ref="O125">_xlfn.XLOOKUP($A125&amp;O$5,'[1]NBA-Data-1980-2019'!$B$1:$B$16305&amp;'[1]NBA-Data-1980-2019'!$A$1:$A$16305,'[1]NBA-Data-1980-2019'!$D$1:$D$16305,"",0)</f>
        <v>DEN</v>
      </c>
      <c r="P125" s="2" t="str" cm="1">
        <f t="array" ref="P125">_xlfn.XLOOKUP($A125&amp;P$5,'[1]NBA-Data-1980-2019'!$B$1:$B$16305&amp;'[1]NBA-Data-1980-2019'!$A$1:$A$16305,'[1]NBA-Data-1980-2019'!$D$1:$D$16305,"",0)</f>
        <v>DEN</v>
      </c>
      <c r="Q125" s="2" t="str" cm="1">
        <f t="array" ref="Q125">_xlfn.XLOOKUP($A125&amp;Q$5,'[1]NBA-Data-1980-2019'!$B$1:$B$16305&amp;'[1]NBA-Data-1980-2019'!$A$1:$A$16305,'[1]NBA-Data-1980-2019'!$D$1:$D$16305,"",0)</f>
        <v>DEN</v>
      </c>
      <c r="R125" s="2" t="str" cm="1">
        <f t="array" ref="R125">_xlfn.XLOOKUP($A125&amp;R$5,'[1]NBA-Data-1980-2019'!$B$1:$B$16305&amp;'[1]NBA-Data-1980-2019'!$A$1:$A$16305,'[1]NBA-Data-1980-2019'!$D$1:$D$16305,"",0)</f>
        <v>SAS</v>
      </c>
      <c r="S125" s="2" t="str" cm="1">
        <f t="array" ref="S125">_xlfn.XLOOKUP($A125&amp;S$5,'[1]NBA-Data-1980-2019'!$B$1:$B$16305&amp;'[1]NBA-Data-1980-2019'!$A$1:$A$16305,'[1]NBA-Data-1980-2019'!$D$1:$D$16305,"",0)</f>
        <v>TOT</v>
      </c>
      <c r="T125" s="2" t="str" cm="1">
        <f t="array" ref="T125">_xlfn.XLOOKUP($A125&amp;T$5,'[1]NBA-Data-1980-2019'!$B$1:$B$16305&amp;'[1]NBA-Data-1980-2019'!$A$1:$A$16305,'[1]NBA-Data-1980-2019'!$D$1:$D$16305,"",0)</f>
        <v>MIL</v>
      </c>
      <c r="U125" s="2" t="str" cm="1">
        <f t="array" ref="U125">_xlfn.XLOOKUP($A125&amp;U$5,'[1]NBA-Data-1980-2019'!$B$1:$B$16305&amp;'[1]NBA-Data-1980-2019'!$A$1:$A$16305,'[1]NBA-Data-1980-2019'!$D$1:$D$16305,"",0)</f>
        <v>TOT</v>
      </c>
      <c r="V125" s="2" t="str" cm="1">
        <f t="array" ref="V125">_xlfn.XLOOKUP($A125&amp;V$5,'[1]NBA-Data-1980-2019'!$B$1:$B$16305&amp;'[1]NBA-Data-1980-2019'!$A$1:$A$16305,'[1]NBA-Data-1980-2019'!$D$1:$D$16305,"",0)</f>
        <v>UTA</v>
      </c>
      <c r="W125" s="2" t="str" cm="1">
        <f t="array" ref="W125">_xlfn.XLOOKUP($A125&amp;W$5,'[1]NBA-Data-1980-2019'!$B$1:$B$16305&amp;'[1]NBA-Data-1980-2019'!$A$1:$A$16305,'[1]NBA-Data-1980-2019'!$D$1:$D$16305,"",0)</f>
        <v>PHI</v>
      </c>
      <c r="X125" s="2" t="str" cm="1">
        <f t="array" ref="X125">_xlfn.XLOOKUP($A125&amp;X$5,'[1]NBA-Data-1980-2019'!$B$1:$B$16305&amp;'[1]NBA-Data-1980-2019'!$A$1:$A$16305,'[1]NBA-Data-1980-2019'!$D$1:$D$16305,"",0)</f>
        <v/>
      </c>
      <c r="Y125" s="2" t="str" cm="1">
        <f t="array" ref="Y125">_xlfn.XLOOKUP($A125&amp;Y$5,'[1]NBA-Data-1980-2019'!$B$1:$B$16305&amp;'[1]NBA-Data-1980-2019'!$A$1:$A$16305,'[1]NBA-Data-1980-2019'!$D$1:$D$16305,"",0)</f>
        <v/>
      </c>
      <c r="Z125" s="2" t="str" cm="1">
        <f t="array" ref="Z125">_xlfn.XLOOKUP($A125&amp;Z$5,'[1]NBA-Data-1980-2019'!$B$1:$B$16305&amp;'[1]NBA-Data-1980-2019'!$A$1:$A$16305,'[1]NBA-Data-1980-2019'!$D$1:$D$16305,"",0)</f>
        <v/>
      </c>
      <c r="AA125" s="2" t="str" cm="1">
        <f t="array" ref="AA125">_xlfn.XLOOKUP($A125&amp;AA$5,'[1]NBA-Data-1980-2019'!$B$1:$B$16305&amp;'[1]NBA-Data-1980-2019'!$A$1:$A$16305,'[1]NBA-Data-1980-2019'!$D$1:$D$16305,"",0)</f>
        <v/>
      </c>
      <c r="AB125" s="2" t="str" cm="1">
        <f t="array" ref="AB125">_xlfn.XLOOKUP($A125&amp;AB$5,'[1]NBA-Data-1980-2019'!$B$1:$B$16305&amp;'[1]NBA-Data-1980-2019'!$A$1:$A$16305,'[1]NBA-Data-1980-2019'!$D$1:$D$16305,"",0)</f>
        <v/>
      </c>
      <c r="AC125" s="2" t="str" cm="1">
        <f t="array" ref="AC125">_xlfn.XLOOKUP($A125&amp;AC$5,'[1]NBA-Data-1980-2019'!$B$1:$B$16305&amp;'[1]NBA-Data-1980-2019'!$A$1:$A$16305,'[1]NBA-Data-1980-2019'!$D$1:$D$16305,"",0)</f>
        <v/>
      </c>
      <c r="AD125" s="2" t="str" cm="1">
        <f t="array" ref="AD125">_xlfn.XLOOKUP($A125&amp;AD$5,'[1]NBA-Data-1980-2019'!$B$1:$B$16305&amp;'[1]NBA-Data-1980-2019'!$A$1:$A$16305,'[1]NBA-Data-1980-2019'!$D$1:$D$16305,"",0)</f>
        <v/>
      </c>
      <c r="AE125" s="2" t="str" cm="1">
        <f t="array" ref="AE125">_xlfn.XLOOKUP($A125&amp;AE$5,'[1]NBA-Data-1980-2019'!$B$1:$B$16305&amp;'[1]NBA-Data-1980-2019'!$A$1:$A$16305,'[1]NBA-Data-1980-2019'!$D$1:$D$16305,"",0)</f>
        <v/>
      </c>
      <c r="AF125" s="2" t="str" cm="1">
        <f t="array" ref="AF125">_xlfn.XLOOKUP($A125&amp;AF$5,'[1]NBA-Data-1980-2019'!$B$1:$B$16305&amp;'[1]NBA-Data-1980-2019'!$A$1:$A$16305,'[1]NBA-Data-1980-2019'!$D$1:$D$16305,"",0)</f>
        <v/>
      </c>
      <c r="AG125" s="2" t="str" cm="1">
        <f t="array" ref="AG125">_xlfn.XLOOKUP($A125&amp;AG$5,'[1]NBA-Data-1980-2019'!$B$1:$B$16305&amp;'[1]NBA-Data-1980-2019'!$A$1:$A$16305,'[1]NBA-Data-1980-2019'!$D$1:$D$16305,"",0)</f>
        <v/>
      </c>
      <c r="AH125" s="2" t="str" cm="1">
        <f t="array" ref="AH125">_xlfn.XLOOKUP($A125&amp;AH$5,'[1]NBA-Data-1980-2019'!$B$1:$B$16305&amp;'[1]NBA-Data-1980-2019'!$A$1:$A$16305,'[1]NBA-Data-1980-2019'!$H$1:$H$16305,"",0)</f>
        <v/>
      </c>
      <c r="AI125" s="2" t="str" cm="1">
        <f t="array" ref="AI125">_xlfn.XLOOKUP($A125&amp;AI$5,'[1]NBA-Data-1980-2019'!$B$1:$B$16305&amp;'[1]NBA-Data-1980-2019'!$A$1:$A$16305,'[1]NBA-Data-1980-2019'!$H$1:$H$16305,"",0)</f>
        <v/>
      </c>
      <c r="AJ125" s="2" t="str" cm="1">
        <f t="array" ref="AJ125">_xlfn.XLOOKUP($A125&amp;AJ$5,'[1]NBA-Data-1980-2019'!$B$1:$B$16305&amp;'[1]NBA-Data-1980-2019'!$A$1:$A$16305,'[1]NBA-Data-1980-2019'!$H$1:$H$16305,"",0)</f>
        <v/>
      </c>
      <c r="AK125" s="2" t="str" cm="1">
        <f t="array" ref="AK125">_xlfn.XLOOKUP($A125&amp;AK$5,'[1]NBA-Data-1980-2019'!$B$1:$B$16305&amp;'[1]NBA-Data-1980-2019'!$A$1:$A$16305,'[1]NBA-Data-1980-2019'!$H$1:$H$16305,"",0)</f>
        <v/>
      </c>
      <c r="AL125" s="2" t="str" cm="1">
        <f t="array" ref="AL125">_xlfn.XLOOKUP($A125&amp;AL$5,'[1]NBA-Data-1980-2019'!$B$1:$B$16305&amp;'[1]NBA-Data-1980-2019'!$A$1:$A$16305,'[1]NBA-Data-1980-2019'!$H$1:$H$16305,"",0)</f>
        <v/>
      </c>
      <c r="AM125" s="2" t="str" cm="1">
        <f t="array" ref="AM125">_xlfn.XLOOKUP($A125&amp;AM$5,'[1]NBA-Data-1980-2019'!$B$1:$B$16305&amp;'[1]NBA-Data-1980-2019'!$A$1:$A$16305,'[1]NBA-Data-1980-2019'!$H$1:$H$16305,"",0)</f>
        <v/>
      </c>
      <c r="AN125" s="2" t="str" cm="1">
        <f t="array" ref="AN125">_xlfn.XLOOKUP($A125&amp;AN$5,'[1]NBA-Data-1980-2019'!$B$1:$B$16305&amp;'[1]NBA-Data-1980-2019'!$A$1:$A$16305,'[1]NBA-Data-1980-2019'!$H$1:$H$16305,"",0)</f>
        <v/>
      </c>
      <c r="AO125" s="2" t="str" cm="1">
        <f t="array" ref="AO125">_xlfn.XLOOKUP($A125&amp;AO$5,'[1]NBA-Data-1980-2019'!$B$1:$B$16305&amp;'[1]NBA-Data-1980-2019'!$A$1:$A$16305,'[1]NBA-Data-1980-2019'!$H$1:$H$16305,"",0)</f>
        <v/>
      </c>
      <c r="AP125" s="2" t="str" cm="1">
        <f t="array" ref="AP125">_xlfn.XLOOKUP($A125&amp;AP$5,'[1]NBA-Data-1980-2019'!$B$1:$B$16305&amp;'[1]NBA-Data-1980-2019'!$A$1:$A$16305,'[1]NBA-Data-1980-2019'!$H$1:$H$16305,"",0)</f>
        <v/>
      </c>
      <c r="AQ125" s="2" t="str" cm="1">
        <f t="array" ref="AQ125">_xlfn.XLOOKUP($A125&amp;AQ$5,'[1]NBA-Data-1980-2019'!$B$1:$B$16305&amp;'[1]NBA-Data-1980-2019'!$A$1:$A$16305,'[1]NBA-Data-1980-2019'!$H$1:$H$16305,"",0)</f>
        <v/>
      </c>
      <c r="AR125" s="2" t="str" cm="1">
        <f t="array" ref="AR125">_xlfn.XLOOKUP($A125&amp;AR$5,'[1]NBA-Data-1980-2019'!$B$1:$B$16305&amp;'[1]NBA-Data-1980-2019'!$A$1:$A$16305,'[1]NBA-Data-1980-2019'!$H$1:$H$16305,"",0)</f>
        <v/>
      </c>
      <c r="AS125" s="2" t="str" cm="1">
        <f t="array" ref="AS125">_xlfn.XLOOKUP($A125&amp;AS$5,'[1]NBA-Data-1980-2019'!$B$1:$B$16305&amp;'[1]NBA-Data-1980-2019'!$A$1:$A$16305,'[1]NBA-Data-1980-2019'!$H$1:$H$16305,"",0)</f>
        <v/>
      </c>
      <c r="AT125" s="2" t="str" cm="1">
        <f t="array" ref="AT125">_xlfn.XLOOKUP($A125&amp;AT$5,'[1]NBA-Data-1980-2019'!$B$1:$B$16305&amp;'[1]NBA-Data-1980-2019'!$A$1:$A$16305,'[1]NBA-Data-1980-2019'!$H$1:$H$16305,"",0)</f>
        <v/>
      </c>
      <c r="AU125" s="2" cm="1">
        <f t="array" ref="AU125">_xlfn.XLOOKUP($A125&amp;AU$5,'[1]NBA-Data-1980-2019'!$B$1:$B$16305&amp;'[1]NBA-Data-1980-2019'!$A$1:$A$16305,'[1]NBA-Data-1980-2019'!$H$1:$H$16305,"",0)</f>
        <v>874.19999999999993</v>
      </c>
      <c r="AV125" s="2" cm="1">
        <f t="array" ref="AV125">_xlfn.XLOOKUP($A125&amp;AV$5,'[1]NBA-Data-1980-2019'!$B$1:$B$16305&amp;'[1]NBA-Data-1980-2019'!$A$1:$A$16305,'[1]NBA-Data-1980-2019'!$H$1:$H$16305,"",0)</f>
        <v>938</v>
      </c>
      <c r="AW125" s="2" cm="1">
        <f t="array" ref="AW125">_xlfn.XLOOKUP($A125&amp;AW$5,'[1]NBA-Data-1980-2019'!$B$1:$B$16305&amp;'[1]NBA-Data-1980-2019'!$A$1:$A$16305,'[1]NBA-Data-1980-2019'!$H$1:$H$16305,"",0)</f>
        <v>1576.8</v>
      </c>
      <c r="AX125" s="2" cm="1">
        <f t="array" ref="AX125">_xlfn.XLOOKUP($A125&amp;AX$5,'[1]NBA-Data-1980-2019'!$B$1:$B$16305&amp;'[1]NBA-Data-1980-2019'!$A$1:$A$16305,'[1]NBA-Data-1980-2019'!$H$1:$H$16305,"",0)</f>
        <v>1330</v>
      </c>
      <c r="AY125" s="2" cm="1">
        <f t="array" ref="AY125">_xlfn.XLOOKUP($A125&amp;AY$5,'[1]NBA-Data-1980-2019'!$B$1:$B$16305&amp;'[1]NBA-Data-1980-2019'!$A$1:$A$16305,'[1]NBA-Data-1980-2019'!$H$1:$H$16305,"",0)</f>
        <v>812.7</v>
      </c>
      <c r="AZ125" s="2" cm="1">
        <f t="array" ref="AZ125">_xlfn.XLOOKUP($A125&amp;AZ$5,'[1]NBA-Data-1980-2019'!$B$1:$B$16305&amp;'[1]NBA-Data-1980-2019'!$A$1:$A$16305,'[1]NBA-Data-1980-2019'!$H$1:$H$16305,"",0)</f>
        <v>979.40000000000009</v>
      </c>
      <c r="BA125" s="2" cm="1">
        <f t="array" ref="BA125">_xlfn.XLOOKUP($A125&amp;BA$5,'[1]NBA-Data-1980-2019'!$B$1:$B$16305&amp;'[1]NBA-Data-1980-2019'!$A$1:$A$16305,'[1]NBA-Data-1980-2019'!$H$1:$H$16305,"",0)</f>
        <v>66</v>
      </c>
      <c r="BB125" s="2" cm="1">
        <f t="array" ref="BB125">_xlfn.XLOOKUP($A125&amp;BB$5,'[1]NBA-Data-1980-2019'!$B$1:$B$16305&amp;'[1]NBA-Data-1980-2019'!$A$1:$A$16305,'[1]NBA-Data-1980-2019'!$H$1:$H$16305,"",0)</f>
        <v>607.6</v>
      </c>
      <c r="BC125" s="2" cm="1">
        <f t="array" ref="BC125">_xlfn.XLOOKUP($A125&amp;BC$5,'[1]NBA-Data-1980-2019'!$B$1:$B$16305&amp;'[1]NBA-Data-1980-2019'!$A$1:$A$16305,'[1]NBA-Data-1980-2019'!$H$1:$H$16305,"",0)</f>
        <v>16</v>
      </c>
      <c r="BD125" s="2" t="str" cm="1">
        <f t="array" ref="BD125">_xlfn.XLOOKUP($A125&amp;BD$5,'[1]NBA-Data-1980-2019'!$B$1:$B$16305&amp;'[1]NBA-Data-1980-2019'!$A$1:$A$16305,'[1]NBA-Data-1980-2019'!$H$1:$H$16305,"",0)</f>
        <v/>
      </c>
      <c r="BE125" s="2" t="str" cm="1">
        <f t="array" ref="BE125">_xlfn.XLOOKUP($A125&amp;BE$5,'[1]NBA-Data-1980-2019'!$B$1:$B$16305&amp;'[1]NBA-Data-1980-2019'!$A$1:$A$16305,'[1]NBA-Data-1980-2019'!$H$1:$H$16305,"",0)</f>
        <v/>
      </c>
      <c r="BF125" s="2" t="str" cm="1">
        <f t="array" ref="BF125">_xlfn.XLOOKUP($A125&amp;BF$5,'[1]NBA-Data-1980-2019'!$B$1:$B$16305&amp;'[1]NBA-Data-1980-2019'!$A$1:$A$16305,'[1]NBA-Data-1980-2019'!$H$1:$H$16305,"",0)</f>
        <v/>
      </c>
      <c r="BG125" s="2" t="str" cm="1">
        <f t="array" ref="BG125">_xlfn.XLOOKUP($A125&amp;BG$5,'[1]NBA-Data-1980-2019'!$B$1:$B$16305&amp;'[1]NBA-Data-1980-2019'!$A$1:$A$16305,'[1]NBA-Data-1980-2019'!$H$1:$H$16305,"",0)</f>
        <v/>
      </c>
      <c r="BH125" s="2" t="str" cm="1">
        <f t="array" ref="BH125">_xlfn.XLOOKUP($A125&amp;BH$5,'[1]NBA-Data-1980-2019'!$B$1:$B$16305&amp;'[1]NBA-Data-1980-2019'!$A$1:$A$16305,'[1]NBA-Data-1980-2019'!$H$1:$H$16305,"",0)</f>
        <v/>
      </c>
      <c r="BI125" s="2" t="str" cm="1">
        <f t="array" ref="BI125">_xlfn.XLOOKUP($A125&amp;BI$5,'[1]NBA-Data-1980-2019'!$B$1:$B$16305&amp;'[1]NBA-Data-1980-2019'!$A$1:$A$16305,'[1]NBA-Data-1980-2019'!$H$1:$H$16305,"",0)</f>
        <v/>
      </c>
      <c r="BJ125" s="2" t="str" cm="1">
        <f t="array" ref="BJ125">_xlfn.XLOOKUP($A125&amp;BJ$5,'[1]NBA-Data-1980-2019'!$B$1:$B$16305&amp;'[1]NBA-Data-1980-2019'!$A$1:$A$16305,'[1]NBA-Data-1980-2019'!$H$1:$H$16305,"",0)</f>
        <v/>
      </c>
      <c r="BK125" s="2" t="str" cm="1">
        <f t="array" ref="BK125">_xlfn.XLOOKUP($A125&amp;BK$5,'[1]NBA-Data-1980-2019'!$B$1:$B$16305&amp;'[1]NBA-Data-1980-2019'!$A$1:$A$16305,'[1]NBA-Data-1980-2019'!$H$1:$H$16305,"",0)</f>
        <v/>
      </c>
      <c r="BL125" s="2" t="str" cm="1">
        <f t="array" ref="BL125">_xlfn.XLOOKUP($A125&amp;BL$5,'[1]NBA-Data-1980-2019'!$B$1:$B$16305&amp;'[1]NBA-Data-1980-2019'!$A$1:$A$16305,'[1]NBA-Data-1980-2019'!$H$1:$H$16305,"",0)</f>
        <v/>
      </c>
      <c r="BM125" s="2" t="str" cm="1">
        <f t="array" ref="BM125">_xlfn.XLOOKUP($A125&amp;BM$5,'[1]NBA-Data-1980-2019'!$B$1:$B$16305&amp;'[1]NBA-Data-1980-2019'!$A$1:$A$16305,'[1]NBA-Data-1980-2019'!$H$1:$H$16305,"",0)</f>
        <v/>
      </c>
      <c r="BN125" s="2" t="str" cm="1">
        <f t="array" ref="BN125">_xlfn.XLOOKUP($A125&amp;BN$5,'[1]NBA-Data-1980-2019'!$B$1:$B$16305&amp;'[1]NBA-Data-1980-2019'!$A$1:$A$16305,'[1]NBA-Data-1980-2019'!$F$1:$F$16305,"",0)</f>
        <v/>
      </c>
      <c r="BO125" s="2" t="str" cm="1">
        <f t="array" ref="BO125">_xlfn.XLOOKUP($A125&amp;BO$5,'[1]NBA-Data-1980-2019'!$B$1:$B$16305&amp;'[1]NBA-Data-1980-2019'!$A$1:$A$16305,'[1]NBA-Data-1980-2019'!$F$1:$F$16305,"",0)</f>
        <v/>
      </c>
      <c r="BP125" s="2" t="str" cm="1">
        <f t="array" ref="BP125">_xlfn.XLOOKUP($A125&amp;BP$5,'[1]NBA-Data-1980-2019'!$B$1:$B$16305&amp;'[1]NBA-Data-1980-2019'!$A$1:$A$16305,'[1]NBA-Data-1980-2019'!$F$1:$F$16305,"",0)</f>
        <v/>
      </c>
      <c r="BQ125" s="2" t="str" cm="1">
        <f t="array" ref="BQ125">_xlfn.XLOOKUP($A125&amp;BQ$5,'[1]NBA-Data-1980-2019'!$B$1:$B$16305&amp;'[1]NBA-Data-1980-2019'!$A$1:$A$16305,'[1]NBA-Data-1980-2019'!$F$1:$F$16305,"",0)</f>
        <v/>
      </c>
      <c r="BR125" s="2" t="str" cm="1">
        <f t="array" ref="BR125">_xlfn.XLOOKUP($A125&amp;BR$5,'[1]NBA-Data-1980-2019'!$B$1:$B$16305&amp;'[1]NBA-Data-1980-2019'!$A$1:$A$16305,'[1]NBA-Data-1980-2019'!$F$1:$F$16305,"",0)</f>
        <v/>
      </c>
      <c r="BS125" s="2" t="str" cm="1">
        <f t="array" ref="BS125">_xlfn.XLOOKUP($A125&amp;BS$5,'[1]NBA-Data-1980-2019'!$B$1:$B$16305&amp;'[1]NBA-Data-1980-2019'!$A$1:$A$16305,'[1]NBA-Data-1980-2019'!$F$1:$F$16305,"",0)</f>
        <v/>
      </c>
      <c r="BT125" s="2" t="str" cm="1">
        <f t="array" ref="BT125">_xlfn.XLOOKUP($A125&amp;BT$5,'[1]NBA-Data-1980-2019'!$B$1:$B$16305&amp;'[1]NBA-Data-1980-2019'!$A$1:$A$16305,'[1]NBA-Data-1980-2019'!$F$1:$F$16305,"",0)</f>
        <v/>
      </c>
      <c r="BU125" s="2" t="str" cm="1">
        <f t="array" ref="BU125">_xlfn.XLOOKUP($A125&amp;BU$5,'[1]NBA-Data-1980-2019'!$B$1:$B$16305&amp;'[1]NBA-Data-1980-2019'!$A$1:$A$16305,'[1]NBA-Data-1980-2019'!$F$1:$F$16305,"",0)</f>
        <v/>
      </c>
      <c r="BV125" s="2" t="str" cm="1">
        <f t="array" ref="BV125">_xlfn.XLOOKUP($A125&amp;BV$5,'[1]NBA-Data-1980-2019'!$B$1:$B$16305&amp;'[1]NBA-Data-1980-2019'!$A$1:$A$16305,'[1]NBA-Data-1980-2019'!$F$1:$F$16305,"",0)</f>
        <v/>
      </c>
      <c r="BW125" s="2" t="str" cm="1">
        <f t="array" ref="BW125">_xlfn.XLOOKUP($A125&amp;BW$5,'[1]NBA-Data-1980-2019'!$B$1:$B$16305&amp;'[1]NBA-Data-1980-2019'!$A$1:$A$16305,'[1]NBA-Data-1980-2019'!$F$1:$F$16305,"",0)</f>
        <v/>
      </c>
      <c r="BX125" s="2" t="str" cm="1">
        <f t="array" ref="BX125">_xlfn.XLOOKUP($A125&amp;BX$5,'[1]NBA-Data-1980-2019'!$B$1:$B$16305&amp;'[1]NBA-Data-1980-2019'!$A$1:$A$16305,'[1]NBA-Data-1980-2019'!$F$1:$F$16305,"",0)</f>
        <v/>
      </c>
      <c r="BY125" s="2" t="str" cm="1">
        <f t="array" ref="BY125">_xlfn.XLOOKUP($A125&amp;BY$5,'[1]NBA-Data-1980-2019'!$B$1:$B$16305&amp;'[1]NBA-Data-1980-2019'!$A$1:$A$16305,'[1]NBA-Data-1980-2019'!$F$1:$F$16305,"",0)</f>
        <v/>
      </c>
      <c r="BZ125" s="2" t="str" cm="1">
        <f t="array" ref="BZ125">_xlfn.XLOOKUP($A125&amp;BZ$5,'[1]NBA-Data-1980-2019'!$B$1:$B$16305&amp;'[1]NBA-Data-1980-2019'!$A$1:$A$16305,'[1]NBA-Data-1980-2019'!$F$1:$F$16305,"",0)</f>
        <v/>
      </c>
      <c r="CA125" s="2" cm="1">
        <f t="array" ref="CA125">_xlfn.XLOOKUP($A125&amp;CA$5,'[1]NBA-Data-1980-2019'!$B$1:$B$16305&amp;'[1]NBA-Data-1980-2019'!$A$1:$A$16305,'[1]NBA-Data-1980-2019'!$F$1:$F$16305,"",0)</f>
        <v>11.2</v>
      </c>
      <c r="CB125" s="2" cm="1">
        <f t="array" ref="CB125">_xlfn.XLOOKUP($A125&amp;CB$5,'[1]NBA-Data-1980-2019'!$B$1:$B$16305&amp;'[1]NBA-Data-1980-2019'!$A$1:$A$16305,'[1]NBA-Data-1980-2019'!$F$1:$F$16305,"",0)</f>
        <v>10.7</v>
      </c>
      <c r="CC125" s="2" cm="1">
        <f t="array" ref="CC125">_xlfn.XLOOKUP($A125&amp;CC$5,'[1]NBA-Data-1980-2019'!$B$1:$B$16305&amp;'[1]NBA-Data-1980-2019'!$A$1:$A$16305,'[1]NBA-Data-1980-2019'!$F$1:$F$16305,"",0)</f>
        <v>10.1</v>
      </c>
      <c r="CD125" s="2" cm="1">
        <f t="array" ref="CD125">_xlfn.XLOOKUP($A125&amp;CD$5,'[1]NBA-Data-1980-2019'!$B$1:$B$16305&amp;'[1]NBA-Data-1980-2019'!$A$1:$A$16305,'[1]NBA-Data-1980-2019'!$F$1:$F$16305,"",0)</f>
        <v>11.2</v>
      </c>
      <c r="CE125" s="2" cm="1">
        <f t="array" ref="CE125">_xlfn.XLOOKUP($A125&amp;CE$5,'[1]NBA-Data-1980-2019'!$B$1:$B$16305&amp;'[1]NBA-Data-1980-2019'!$A$1:$A$16305,'[1]NBA-Data-1980-2019'!$F$1:$F$16305,"",0)</f>
        <v>6.9</v>
      </c>
      <c r="CF125" s="2" cm="1">
        <f t="array" ref="CF125">_xlfn.XLOOKUP($A125&amp;CF$5,'[1]NBA-Data-1980-2019'!$B$1:$B$16305&amp;'[1]NBA-Data-1980-2019'!$A$1:$A$16305,'[1]NBA-Data-1980-2019'!$F$1:$F$16305,"",0)</f>
        <v>10.3</v>
      </c>
      <c r="CG125" s="2" cm="1">
        <f t="array" ref="CG125">_xlfn.XLOOKUP($A125&amp;CG$5,'[1]NBA-Data-1980-2019'!$B$1:$B$16305&amp;'[1]NBA-Data-1980-2019'!$A$1:$A$16305,'[1]NBA-Data-1980-2019'!$F$1:$F$16305,"",0)</f>
        <v>5.5</v>
      </c>
      <c r="CH125" s="2" cm="1">
        <f t="array" ref="CH125">_xlfn.XLOOKUP($A125&amp;CH$5,'[1]NBA-Data-1980-2019'!$B$1:$B$16305&amp;'[1]NBA-Data-1980-2019'!$A$1:$A$16305,'[1]NBA-Data-1980-2019'!$F$1:$F$16305,"",0)</f>
        <v>8.9</v>
      </c>
      <c r="CI125" s="2" cm="1">
        <f t="array" ref="CI125">_xlfn.XLOOKUP($A125&amp;CI$5,'[1]NBA-Data-1980-2019'!$B$1:$B$16305&amp;'[1]NBA-Data-1980-2019'!$A$1:$A$16305,'[1]NBA-Data-1980-2019'!$F$1:$F$16305,"",0)</f>
        <v>6.3</v>
      </c>
      <c r="CJ125" s="2" t="str" cm="1">
        <f t="array" ref="CJ125">_xlfn.XLOOKUP($A125&amp;CJ$5,'[1]NBA-Data-1980-2019'!$B$1:$B$16305&amp;'[1]NBA-Data-1980-2019'!$A$1:$A$16305,'[1]NBA-Data-1980-2019'!$F$1:$F$16305,"",0)</f>
        <v/>
      </c>
      <c r="CK125" s="2" t="str" cm="1">
        <f t="array" ref="CK125">_xlfn.XLOOKUP($A125&amp;CK$5,'[1]NBA-Data-1980-2019'!$B$1:$B$16305&amp;'[1]NBA-Data-1980-2019'!$A$1:$A$16305,'[1]NBA-Data-1980-2019'!$F$1:$F$16305,"",0)</f>
        <v/>
      </c>
      <c r="CL125" s="2" t="str" cm="1">
        <f t="array" ref="CL125">_xlfn.XLOOKUP($A125&amp;CL$5,'[1]NBA-Data-1980-2019'!$B$1:$B$16305&amp;'[1]NBA-Data-1980-2019'!$A$1:$A$16305,'[1]NBA-Data-1980-2019'!$F$1:$F$16305,"",0)</f>
        <v/>
      </c>
      <c r="CM125" s="2" t="str" cm="1">
        <f t="array" ref="CM125">_xlfn.XLOOKUP($A125&amp;CM$5,'[1]NBA-Data-1980-2019'!$B$1:$B$16305&amp;'[1]NBA-Data-1980-2019'!$A$1:$A$16305,'[1]NBA-Data-1980-2019'!$F$1:$F$16305,"",0)</f>
        <v/>
      </c>
      <c r="CN125" s="2" t="str" cm="1">
        <f t="array" ref="CN125">_xlfn.XLOOKUP($A125&amp;CN$5,'[1]NBA-Data-1980-2019'!$B$1:$B$16305&amp;'[1]NBA-Data-1980-2019'!$A$1:$A$16305,'[1]NBA-Data-1980-2019'!$F$1:$F$16305,"",0)</f>
        <v/>
      </c>
      <c r="CO125" s="2" t="str" cm="1">
        <f t="array" ref="CO125">_xlfn.XLOOKUP($A125&amp;CO$5,'[1]NBA-Data-1980-2019'!$B$1:$B$16305&amp;'[1]NBA-Data-1980-2019'!$A$1:$A$16305,'[1]NBA-Data-1980-2019'!$F$1:$F$16305,"",0)</f>
        <v/>
      </c>
      <c r="CP125" s="2" t="str" cm="1">
        <f t="array" ref="CP125">_xlfn.XLOOKUP($A125&amp;CP$5,'[1]NBA-Data-1980-2019'!$B$1:$B$16305&amp;'[1]NBA-Data-1980-2019'!$A$1:$A$16305,'[1]NBA-Data-1980-2019'!$F$1:$F$16305,"",0)</f>
        <v/>
      </c>
      <c r="CQ125" s="2" t="str" cm="1">
        <f t="array" ref="CQ125">_xlfn.XLOOKUP($A125&amp;CQ$5,'[1]NBA-Data-1980-2019'!$B$1:$B$16305&amp;'[1]NBA-Data-1980-2019'!$A$1:$A$16305,'[1]NBA-Data-1980-2019'!$F$1:$F$16305,"",0)</f>
        <v/>
      </c>
      <c r="CR125" s="2" t="str" cm="1">
        <f t="array" ref="CR125">_xlfn.XLOOKUP($A125&amp;CR$5,'[1]NBA-Data-1980-2019'!$B$1:$B$16305&amp;'[1]NBA-Data-1980-2019'!$A$1:$A$16305,'[1]NBA-Data-1980-2019'!$F$1:$F$16305,"",0)</f>
        <v/>
      </c>
      <c r="CS125" s="2" t="str" cm="1">
        <f t="array" ref="CS125">_xlfn.XLOOKUP($A125&amp;CS$5,'[1]NBA-Data-1980-2019'!$B$1:$B$16305&amp;'[1]NBA-Data-1980-2019'!$A$1:$A$16305,'[1]NBA-Data-1980-2019'!$F$1:$F$16305,"",0)</f>
        <v/>
      </c>
      <c r="CU125" s="2" t="str">
        <f>_xlfn.XLOOKUP($A125,TEAMS!$G$1:$G$839,TEAMS!$H$1:$H$839,"",0)</f>
        <v>C</v>
      </c>
      <c r="CV125" s="2" t="str">
        <f>_xlfn.XLOOKUP($CU125,DASHBOARD!$B$22:$B$27,DASHBOARD!$C$22:$C$27,"",0)</f>
        <v>CENTER</v>
      </c>
      <c r="CY125" s="63">
        <f>SUMIFS('[1]NBA-Data-1980-2019'!$G$1:$G$16305,'[1]NBA-Data-1980-2019'!$B$1:$B$16305,$A125,'[1]NBA-Data-1980-2019'!$A$1:$A$16305,CY$9)</f>
        <v>0</v>
      </c>
      <c r="CZ125" s="63">
        <f>SUMIFS('[1]NBA-Data-1980-2019'!$G$1:$G$16305,'[1]NBA-Data-1980-2019'!$B$1:$B$16305,$A125,'[1]NBA-Data-1980-2019'!$A$1:$A$16305,CZ$9)</f>
        <v>0</v>
      </c>
      <c r="DA125" s="63">
        <f>SUMIFS('[1]NBA-Data-1980-2019'!$G$1:$G$16305,'[1]NBA-Data-1980-2019'!$B$1:$B$16305,$A125,'[1]NBA-Data-1980-2019'!$A$1:$A$16305,DA$9)</f>
        <v>0</v>
      </c>
      <c r="DB125" s="63">
        <f>SUMIFS('[1]NBA-Data-1980-2019'!$G$1:$G$16305,'[1]NBA-Data-1980-2019'!$B$1:$B$16305,$A125,'[1]NBA-Data-1980-2019'!$A$1:$A$16305,DB$9)</f>
        <v>0</v>
      </c>
      <c r="DC125" s="63">
        <f>SUMIFS('[1]NBA-Data-1980-2019'!$G$1:$G$16305,'[1]NBA-Data-1980-2019'!$B$1:$B$16305,$A125,'[1]NBA-Data-1980-2019'!$A$1:$A$16305,DC$9)</f>
        <v>0</v>
      </c>
      <c r="DD125" s="63">
        <f>SUMIFS('[1]NBA-Data-1980-2019'!$G$1:$G$16305,'[1]NBA-Data-1980-2019'!$B$1:$B$16305,$A125,'[1]NBA-Data-1980-2019'!$A$1:$A$16305,DD$9)</f>
        <v>0</v>
      </c>
      <c r="DE125" s="63">
        <f>SUMIFS('[1]NBA-Data-1980-2019'!$G$1:$G$16305,'[1]NBA-Data-1980-2019'!$B$1:$B$16305,$A125,'[1]NBA-Data-1980-2019'!$A$1:$A$16305,DE$9)</f>
        <v>0</v>
      </c>
      <c r="DF125" s="63">
        <f>SUMIFS('[1]NBA-Data-1980-2019'!$G$1:$G$16305,'[1]NBA-Data-1980-2019'!$B$1:$B$16305,$A125,'[1]NBA-Data-1980-2019'!$A$1:$A$16305,DF$9)</f>
        <v>0</v>
      </c>
      <c r="DG125" s="63">
        <f>SUMIFS('[1]NBA-Data-1980-2019'!$G$1:$G$16305,'[1]NBA-Data-1980-2019'!$B$1:$B$16305,$A125,'[1]NBA-Data-1980-2019'!$A$1:$A$16305,DG$9)</f>
        <v>0</v>
      </c>
      <c r="DH125" s="63">
        <f>SUMIFS('[1]NBA-Data-1980-2019'!$G$1:$G$16305,'[1]NBA-Data-1980-2019'!$B$1:$B$16305,$A125,'[1]NBA-Data-1980-2019'!$A$1:$A$16305,DH$9)</f>
        <v>0</v>
      </c>
      <c r="DI125" s="63">
        <f>SUMIFS('[1]NBA-Data-1980-2019'!$G$1:$G$16305,'[1]NBA-Data-1980-2019'!$B$1:$B$16305,$A125,'[1]NBA-Data-1980-2019'!$A$1:$A$16305,DI$9)</f>
        <v>0</v>
      </c>
      <c r="DJ125" s="63">
        <f>SUMIFS('[1]NBA-Data-1980-2019'!$G$1:$G$16305,'[1]NBA-Data-1980-2019'!$B$1:$B$16305,$A125,'[1]NBA-Data-1980-2019'!$A$1:$A$16305,DJ$9)</f>
        <v>0</v>
      </c>
      <c r="DK125" s="63">
        <f>SUMIFS('[1]NBA-Data-1980-2019'!$G$1:$G$16305,'[1]NBA-Data-1980-2019'!$B$1:$B$16305,$A125,'[1]NBA-Data-1980-2019'!$A$1:$A$16305,DK$9)</f>
        <v>0</v>
      </c>
      <c r="DL125" s="63">
        <f>SUMIFS('[1]NBA-Data-1980-2019'!$G$1:$G$16305,'[1]NBA-Data-1980-2019'!$B$1:$B$16305,$A125,'[1]NBA-Data-1980-2019'!$A$1:$A$16305,DL$9)</f>
        <v>366931</v>
      </c>
      <c r="DM125" s="63">
        <f>SUMIFS('[1]NBA-Data-1980-2019'!$G$1:$G$16305,'[1]NBA-Data-1980-2019'!$B$1:$B$16305,$A125,'[1]NBA-Data-1980-2019'!$A$1:$A$16305,DM$9)</f>
        <v>0</v>
      </c>
      <c r="DN125" s="63">
        <f>SUMIFS('[1]NBA-Data-1980-2019'!$G$1:$G$16305,'[1]NBA-Data-1980-2019'!$B$1:$B$16305,$A125,'[1]NBA-Data-1980-2019'!$A$1:$A$16305,DN$9)</f>
        <v>719373</v>
      </c>
      <c r="DO125" s="63">
        <f>SUMIFS('[1]NBA-Data-1980-2019'!$G$1:$G$16305,'[1]NBA-Data-1980-2019'!$B$1:$B$16305,$A125,'[1]NBA-Data-1980-2019'!$A$1:$A$16305,DO$9)</f>
        <v>3000000</v>
      </c>
      <c r="DP125" s="63">
        <f>SUMIFS('[1]NBA-Data-1980-2019'!$G$1:$G$16305,'[1]NBA-Data-1980-2019'!$B$1:$B$16305,$A125,'[1]NBA-Data-1980-2019'!$A$1:$A$16305,DP$9)</f>
        <v>3000000</v>
      </c>
      <c r="DQ125" s="63">
        <f>SUMIFS('[1]NBA-Data-1980-2019'!$G$1:$G$16305,'[1]NBA-Data-1980-2019'!$B$1:$B$16305,$A125,'[1]NBA-Data-1980-2019'!$A$1:$A$16305,DQ$9)</f>
        <v>1700000</v>
      </c>
      <c r="DR125" s="63">
        <f>SUMIFS('[1]NBA-Data-1980-2019'!$G$1:$G$16305,'[1]NBA-Data-1980-2019'!$B$1:$B$16305,$A125,'[1]NBA-Data-1980-2019'!$A$1:$A$16305,DR$9)</f>
        <v>1700000</v>
      </c>
      <c r="DS125" s="63">
        <f>SUMIFS('[1]NBA-Data-1980-2019'!$G$1:$G$16305,'[1]NBA-Data-1980-2019'!$B$1:$B$16305,$A125,'[1]NBA-Data-1980-2019'!$A$1:$A$16305,DS$9)</f>
        <v>1146337</v>
      </c>
      <c r="DT125" s="63">
        <f>SUMIFS('[1]NBA-Data-1980-2019'!$G$1:$G$16305,'[1]NBA-Data-1980-2019'!$B$1:$B$16305,$A125,'[1]NBA-Data-1980-2019'!$A$1:$A$16305,DT$9)</f>
        <v>305792</v>
      </c>
      <c r="DU125" s="63">
        <f>SUMIFS('[1]NBA-Data-1980-2019'!$G$1:$G$16305,'[1]NBA-Data-1980-2019'!$B$1:$B$16305,$A125,'[1]NBA-Data-1980-2019'!$A$1:$A$16305,DU$9)</f>
        <v>0</v>
      </c>
      <c r="DV125" s="63">
        <f>SUMIFS('[1]NBA-Data-1980-2019'!$G$1:$G$16305,'[1]NBA-Data-1980-2019'!$B$1:$B$16305,$A125,'[1]NBA-Data-1980-2019'!$A$1:$A$16305,DV$9)</f>
        <v>0</v>
      </c>
      <c r="DW125" s="63">
        <f>SUMIFS('[1]NBA-Data-1980-2019'!$G$1:$G$16305,'[1]NBA-Data-1980-2019'!$B$1:$B$16305,$A125,'[1]NBA-Data-1980-2019'!$A$1:$A$16305,DW$9)</f>
        <v>0</v>
      </c>
      <c r="DX125" s="63">
        <f>SUMIFS('[1]NBA-Data-1980-2019'!$G$1:$G$16305,'[1]NBA-Data-1980-2019'!$B$1:$B$16305,$A125,'[1]NBA-Data-1980-2019'!$A$1:$A$16305,DX$9)</f>
        <v>0</v>
      </c>
      <c r="DY125" s="63">
        <f>SUMIFS('[1]NBA-Data-1980-2019'!$G$1:$G$16305,'[1]NBA-Data-1980-2019'!$B$1:$B$16305,$A125,'[1]NBA-Data-1980-2019'!$A$1:$A$16305,DY$9)</f>
        <v>0</v>
      </c>
      <c r="DZ125" s="63">
        <f>SUMIFS('[1]NBA-Data-1980-2019'!$G$1:$G$16305,'[1]NBA-Data-1980-2019'!$B$1:$B$16305,$A125,'[1]NBA-Data-1980-2019'!$A$1:$A$16305,DZ$9)</f>
        <v>0</v>
      </c>
      <c r="EA125" s="63">
        <f>SUMIFS('[1]NBA-Data-1980-2019'!$G$1:$G$16305,'[1]NBA-Data-1980-2019'!$B$1:$B$16305,$A125,'[1]NBA-Data-1980-2019'!$A$1:$A$16305,EA$9)</f>
        <v>0</v>
      </c>
      <c r="EB125" s="63">
        <f>SUMIFS('[1]NBA-Data-1980-2019'!$G$1:$G$16305,'[1]NBA-Data-1980-2019'!$B$1:$B$16305,$A125,'[1]NBA-Data-1980-2019'!$A$1:$A$16305,EB$9)</f>
        <v>0</v>
      </c>
      <c r="EC125" s="63">
        <f>SUMIFS('[1]NBA-Data-1980-2019'!$G$1:$G$16305,'[1]NBA-Data-1980-2019'!$B$1:$B$16305,$A125,'[1]NBA-Data-1980-2019'!$A$1:$A$16305,EC$9)</f>
        <v>0</v>
      </c>
      <c r="ED125" s="63">
        <f>SUMIFS('[1]NBA-Data-1980-2019'!$G$1:$G$16305,'[1]NBA-Data-1980-2019'!$B$1:$B$16305,$A125,'[1]NBA-Data-1980-2019'!$A$1:$A$16305,ED$9)</f>
        <v>0</v>
      </c>
      <c r="EH125" s="2" t="s">
        <v>1273</v>
      </c>
    </row>
    <row r="126" spans="1:165" x14ac:dyDescent="0.2">
      <c r="A126" s="2" t="s">
        <v>718</v>
      </c>
      <c r="B126" s="2" t="str" cm="1">
        <f t="array" ref="B126">_xlfn.XLOOKUP($A126&amp;B$5,'[1]NBA-Data-1980-2019'!$B$1:$B$16305&amp;'[1]NBA-Data-1980-2019'!$A$1:$A$16305,'[1]NBA-Data-1980-2019'!$D$1:$D$16305,"",0)</f>
        <v/>
      </c>
      <c r="C126" s="2" t="str" cm="1">
        <f t="array" ref="C126">_xlfn.XLOOKUP($A126&amp;C$5,'[1]NBA-Data-1980-2019'!$B$1:$B$16305&amp;'[1]NBA-Data-1980-2019'!$A$1:$A$16305,'[1]NBA-Data-1980-2019'!$D$1:$D$16305,"",0)</f>
        <v/>
      </c>
      <c r="D126" s="2" t="str" cm="1">
        <f t="array" ref="D126">_xlfn.XLOOKUP($A126&amp;D$5,'[1]NBA-Data-1980-2019'!$B$1:$B$16305&amp;'[1]NBA-Data-1980-2019'!$A$1:$A$16305,'[1]NBA-Data-1980-2019'!$D$1:$D$16305,"",0)</f>
        <v/>
      </c>
      <c r="E126" s="2" t="str" cm="1">
        <f t="array" ref="E126">_xlfn.XLOOKUP($A126&amp;E$5,'[1]NBA-Data-1980-2019'!$B$1:$B$16305&amp;'[1]NBA-Data-1980-2019'!$A$1:$A$16305,'[1]NBA-Data-1980-2019'!$D$1:$D$16305,"",0)</f>
        <v/>
      </c>
      <c r="F126" s="2" t="str" cm="1">
        <f t="array" ref="F126">_xlfn.XLOOKUP($A126&amp;F$5,'[1]NBA-Data-1980-2019'!$B$1:$B$16305&amp;'[1]NBA-Data-1980-2019'!$A$1:$A$16305,'[1]NBA-Data-1980-2019'!$D$1:$D$16305,"",0)</f>
        <v/>
      </c>
      <c r="G126" s="2" t="str" cm="1">
        <f t="array" ref="G126">_xlfn.XLOOKUP($A126&amp;G$5,'[1]NBA-Data-1980-2019'!$B$1:$B$16305&amp;'[1]NBA-Data-1980-2019'!$A$1:$A$16305,'[1]NBA-Data-1980-2019'!$D$1:$D$16305,"",0)</f>
        <v/>
      </c>
      <c r="H126" s="2" t="str" cm="1">
        <f t="array" ref="H126">_xlfn.XLOOKUP($A126&amp;H$5,'[1]NBA-Data-1980-2019'!$B$1:$B$16305&amp;'[1]NBA-Data-1980-2019'!$A$1:$A$16305,'[1]NBA-Data-1980-2019'!$D$1:$D$16305,"",0)</f>
        <v/>
      </c>
      <c r="I126" s="2" t="str" cm="1">
        <f t="array" ref="I126">_xlfn.XLOOKUP($A126&amp;I$5,'[1]NBA-Data-1980-2019'!$B$1:$B$16305&amp;'[1]NBA-Data-1980-2019'!$A$1:$A$16305,'[1]NBA-Data-1980-2019'!$D$1:$D$16305,"",0)</f>
        <v/>
      </c>
      <c r="J126" s="2" t="str" cm="1">
        <f t="array" ref="J126">_xlfn.XLOOKUP($A126&amp;J$5,'[1]NBA-Data-1980-2019'!$B$1:$B$16305&amp;'[1]NBA-Data-1980-2019'!$A$1:$A$16305,'[1]NBA-Data-1980-2019'!$D$1:$D$16305,"",0)</f>
        <v/>
      </c>
      <c r="K126" s="2" t="str" cm="1">
        <f t="array" ref="K126">_xlfn.XLOOKUP($A126&amp;K$5,'[1]NBA-Data-1980-2019'!$B$1:$B$16305&amp;'[1]NBA-Data-1980-2019'!$A$1:$A$16305,'[1]NBA-Data-1980-2019'!$D$1:$D$16305,"",0)</f>
        <v/>
      </c>
      <c r="L126" s="2" t="str" cm="1">
        <f t="array" ref="L126">_xlfn.XLOOKUP($A126&amp;L$5,'[1]NBA-Data-1980-2019'!$B$1:$B$16305&amp;'[1]NBA-Data-1980-2019'!$A$1:$A$16305,'[1]NBA-Data-1980-2019'!$D$1:$D$16305,"",0)</f>
        <v/>
      </c>
      <c r="M126" s="2" t="str" cm="1">
        <f t="array" ref="M126">_xlfn.XLOOKUP($A126&amp;M$5,'[1]NBA-Data-1980-2019'!$B$1:$B$16305&amp;'[1]NBA-Data-1980-2019'!$A$1:$A$16305,'[1]NBA-Data-1980-2019'!$D$1:$D$16305,"",0)</f>
        <v/>
      </c>
      <c r="N126" s="2" t="str" cm="1">
        <f t="array" ref="N126">_xlfn.XLOOKUP($A126&amp;N$5,'[1]NBA-Data-1980-2019'!$B$1:$B$16305&amp;'[1]NBA-Data-1980-2019'!$A$1:$A$16305,'[1]NBA-Data-1980-2019'!$D$1:$D$16305,"",0)</f>
        <v/>
      </c>
      <c r="O126" s="2" t="str" cm="1">
        <f t="array" ref="O126">_xlfn.XLOOKUP($A126&amp;O$5,'[1]NBA-Data-1980-2019'!$B$1:$B$16305&amp;'[1]NBA-Data-1980-2019'!$A$1:$A$16305,'[1]NBA-Data-1980-2019'!$D$1:$D$16305,"",0)</f>
        <v/>
      </c>
      <c r="P126" s="2" t="str" cm="1">
        <f t="array" ref="P126">_xlfn.XLOOKUP($A126&amp;P$5,'[1]NBA-Data-1980-2019'!$B$1:$B$16305&amp;'[1]NBA-Data-1980-2019'!$A$1:$A$16305,'[1]NBA-Data-1980-2019'!$D$1:$D$16305,"",0)</f>
        <v/>
      </c>
      <c r="Q126" s="2" t="str" cm="1">
        <f t="array" ref="Q126">_xlfn.XLOOKUP($A126&amp;Q$5,'[1]NBA-Data-1980-2019'!$B$1:$B$16305&amp;'[1]NBA-Data-1980-2019'!$A$1:$A$16305,'[1]NBA-Data-1980-2019'!$D$1:$D$16305,"",0)</f>
        <v/>
      </c>
      <c r="R126" s="2" t="str" cm="1">
        <f t="array" ref="R126">_xlfn.XLOOKUP($A126&amp;R$5,'[1]NBA-Data-1980-2019'!$B$1:$B$16305&amp;'[1]NBA-Data-1980-2019'!$A$1:$A$16305,'[1]NBA-Data-1980-2019'!$D$1:$D$16305,"",0)</f>
        <v/>
      </c>
      <c r="S126" s="2" t="str" cm="1">
        <f t="array" ref="S126">_xlfn.XLOOKUP($A126&amp;S$5,'[1]NBA-Data-1980-2019'!$B$1:$B$16305&amp;'[1]NBA-Data-1980-2019'!$A$1:$A$16305,'[1]NBA-Data-1980-2019'!$D$1:$D$16305,"",0)</f>
        <v/>
      </c>
      <c r="T126" s="2" t="str" cm="1">
        <f t="array" ref="T126">_xlfn.XLOOKUP($A126&amp;T$5,'[1]NBA-Data-1980-2019'!$B$1:$B$16305&amp;'[1]NBA-Data-1980-2019'!$A$1:$A$16305,'[1]NBA-Data-1980-2019'!$D$1:$D$16305,"",0)</f>
        <v/>
      </c>
      <c r="U126" s="2" t="str" cm="1">
        <f t="array" ref="U126">_xlfn.XLOOKUP($A126&amp;U$5,'[1]NBA-Data-1980-2019'!$B$1:$B$16305&amp;'[1]NBA-Data-1980-2019'!$A$1:$A$16305,'[1]NBA-Data-1980-2019'!$D$1:$D$16305,"",0)</f>
        <v/>
      </c>
      <c r="V126" s="2" t="str" cm="1">
        <f t="array" ref="V126">_xlfn.XLOOKUP($A126&amp;V$5,'[1]NBA-Data-1980-2019'!$B$1:$B$16305&amp;'[1]NBA-Data-1980-2019'!$A$1:$A$16305,'[1]NBA-Data-1980-2019'!$D$1:$D$16305,"",0)</f>
        <v/>
      </c>
      <c r="W126" s="2" t="str" cm="1">
        <f t="array" ref="W126">_xlfn.XLOOKUP($A126&amp;W$5,'[1]NBA-Data-1980-2019'!$B$1:$B$16305&amp;'[1]NBA-Data-1980-2019'!$A$1:$A$16305,'[1]NBA-Data-1980-2019'!$D$1:$D$16305,"",0)</f>
        <v/>
      </c>
      <c r="X126" s="2" t="str" cm="1">
        <f t="array" ref="X126">_xlfn.XLOOKUP($A126&amp;X$5,'[1]NBA-Data-1980-2019'!$B$1:$B$16305&amp;'[1]NBA-Data-1980-2019'!$A$1:$A$16305,'[1]NBA-Data-1980-2019'!$D$1:$D$16305,"",0)</f>
        <v/>
      </c>
      <c r="Y126" s="2" t="str" cm="1">
        <f t="array" ref="Y126">_xlfn.XLOOKUP($A126&amp;Y$5,'[1]NBA-Data-1980-2019'!$B$1:$B$16305&amp;'[1]NBA-Data-1980-2019'!$A$1:$A$16305,'[1]NBA-Data-1980-2019'!$D$1:$D$16305,"",0)</f>
        <v/>
      </c>
      <c r="Z126" s="2" t="str" cm="1">
        <f t="array" ref="Z126">_xlfn.XLOOKUP($A126&amp;Z$5,'[1]NBA-Data-1980-2019'!$B$1:$B$16305&amp;'[1]NBA-Data-1980-2019'!$A$1:$A$16305,'[1]NBA-Data-1980-2019'!$D$1:$D$16305,"",0)</f>
        <v/>
      </c>
      <c r="AA126" s="2" t="str" cm="1">
        <f t="array" ref="AA126">_xlfn.XLOOKUP($A126&amp;AA$5,'[1]NBA-Data-1980-2019'!$B$1:$B$16305&amp;'[1]NBA-Data-1980-2019'!$A$1:$A$16305,'[1]NBA-Data-1980-2019'!$D$1:$D$16305,"",0)</f>
        <v/>
      </c>
      <c r="AB126" s="2" t="str" cm="1">
        <f t="array" ref="AB126">_xlfn.XLOOKUP($A126&amp;AB$5,'[1]NBA-Data-1980-2019'!$B$1:$B$16305&amp;'[1]NBA-Data-1980-2019'!$A$1:$A$16305,'[1]NBA-Data-1980-2019'!$D$1:$D$16305,"",0)</f>
        <v>TOR</v>
      </c>
      <c r="AC126" s="2" t="str" cm="1">
        <f t="array" ref="AC126">_xlfn.XLOOKUP($A126&amp;AC$5,'[1]NBA-Data-1980-2019'!$B$1:$B$16305&amp;'[1]NBA-Data-1980-2019'!$A$1:$A$16305,'[1]NBA-Data-1980-2019'!$D$1:$D$16305,"",0)</f>
        <v>TOR</v>
      </c>
      <c r="AD126" s="2" t="str" cm="1">
        <f t="array" ref="AD126">_xlfn.XLOOKUP($A126&amp;AD$5,'[1]NBA-Data-1980-2019'!$B$1:$B$16305&amp;'[1]NBA-Data-1980-2019'!$A$1:$A$16305,'[1]NBA-Data-1980-2019'!$D$1:$D$16305,"",0)</f>
        <v>TOR</v>
      </c>
      <c r="AE126" s="2" t="str" cm="1">
        <f t="array" ref="AE126">_xlfn.XLOOKUP($A126&amp;AE$5,'[1]NBA-Data-1980-2019'!$B$1:$B$16305&amp;'[1]NBA-Data-1980-2019'!$A$1:$A$16305,'[1]NBA-Data-1980-2019'!$D$1:$D$16305,"",0)</f>
        <v/>
      </c>
      <c r="AF126" s="2" t="str" cm="1">
        <f t="array" ref="AF126">_xlfn.XLOOKUP($A126&amp;AF$5,'[1]NBA-Data-1980-2019'!$B$1:$B$16305&amp;'[1]NBA-Data-1980-2019'!$A$1:$A$16305,'[1]NBA-Data-1980-2019'!$D$1:$D$16305,"",0)</f>
        <v/>
      </c>
      <c r="AG126" s="2" t="str" cm="1">
        <f t="array" ref="AG126">_xlfn.XLOOKUP($A126&amp;AG$5,'[1]NBA-Data-1980-2019'!$B$1:$B$16305&amp;'[1]NBA-Data-1980-2019'!$A$1:$A$16305,'[1]NBA-Data-1980-2019'!$D$1:$D$16305,"",0)</f>
        <v/>
      </c>
      <c r="AH126" s="2" t="str" cm="1">
        <f t="array" ref="AH126">_xlfn.XLOOKUP($A126&amp;AH$5,'[1]NBA-Data-1980-2019'!$B$1:$B$16305&amp;'[1]NBA-Data-1980-2019'!$A$1:$A$16305,'[1]NBA-Data-1980-2019'!$H$1:$H$16305,"",0)</f>
        <v/>
      </c>
      <c r="AI126" s="2" t="str" cm="1">
        <f t="array" ref="AI126">_xlfn.XLOOKUP($A126&amp;AI$5,'[1]NBA-Data-1980-2019'!$B$1:$B$16305&amp;'[1]NBA-Data-1980-2019'!$A$1:$A$16305,'[1]NBA-Data-1980-2019'!$H$1:$H$16305,"",0)</f>
        <v/>
      </c>
      <c r="AJ126" s="2" t="str" cm="1">
        <f t="array" ref="AJ126">_xlfn.XLOOKUP($A126&amp;AJ$5,'[1]NBA-Data-1980-2019'!$B$1:$B$16305&amp;'[1]NBA-Data-1980-2019'!$A$1:$A$16305,'[1]NBA-Data-1980-2019'!$H$1:$H$16305,"",0)</f>
        <v/>
      </c>
      <c r="AK126" s="2" t="str" cm="1">
        <f t="array" ref="AK126">_xlfn.XLOOKUP($A126&amp;AK$5,'[1]NBA-Data-1980-2019'!$B$1:$B$16305&amp;'[1]NBA-Data-1980-2019'!$A$1:$A$16305,'[1]NBA-Data-1980-2019'!$H$1:$H$16305,"",0)</f>
        <v/>
      </c>
      <c r="AL126" s="2" t="str" cm="1">
        <f t="array" ref="AL126">_xlfn.XLOOKUP($A126&amp;AL$5,'[1]NBA-Data-1980-2019'!$B$1:$B$16305&amp;'[1]NBA-Data-1980-2019'!$A$1:$A$16305,'[1]NBA-Data-1980-2019'!$H$1:$H$16305,"",0)</f>
        <v/>
      </c>
      <c r="AM126" s="2" t="str" cm="1">
        <f t="array" ref="AM126">_xlfn.XLOOKUP($A126&amp;AM$5,'[1]NBA-Data-1980-2019'!$B$1:$B$16305&amp;'[1]NBA-Data-1980-2019'!$A$1:$A$16305,'[1]NBA-Data-1980-2019'!$H$1:$H$16305,"",0)</f>
        <v/>
      </c>
      <c r="AN126" s="2" t="str" cm="1">
        <f t="array" ref="AN126">_xlfn.XLOOKUP($A126&amp;AN$5,'[1]NBA-Data-1980-2019'!$B$1:$B$16305&amp;'[1]NBA-Data-1980-2019'!$A$1:$A$16305,'[1]NBA-Data-1980-2019'!$H$1:$H$16305,"",0)</f>
        <v/>
      </c>
      <c r="AO126" s="2" t="str" cm="1">
        <f t="array" ref="AO126">_xlfn.XLOOKUP($A126&amp;AO$5,'[1]NBA-Data-1980-2019'!$B$1:$B$16305&amp;'[1]NBA-Data-1980-2019'!$A$1:$A$16305,'[1]NBA-Data-1980-2019'!$H$1:$H$16305,"",0)</f>
        <v/>
      </c>
      <c r="AP126" s="2" t="str" cm="1">
        <f t="array" ref="AP126">_xlfn.XLOOKUP($A126&amp;AP$5,'[1]NBA-Data-1980-2019'!$B$1:$B$16305&amp;'[1]NBA-Data-1980-2019'!$A$1:$A$16305,'[1]NBA-Data-1980-2019'!$H$1:$H$16305,"",0)</f>
        <v/>
      </c>
      <c r="AQ126" s="2" t="str" cm="1">
        <f t="array" ref="AQ126">_xlfn.XLOOKUP($A126&amp;AQ$5,'[1]NBA-Data-1980-2019'!$B$1:$B$16305&amp;'[1]NBA-Data-1980-2019'!$A$1:$A$16305,'[1]NBA-Data-1980-2019'!$H$1:$H$16305,"",0)</f>
        <v/>
      </c>
      <c r="AR126" s="2" t="str" cm="1">
        <f t="array" ref="AR126">_xlfn.XLOOKUP($A126&amp;AR$5,'[1]NBA-Data-1980-2019'!$B$1:$B$16305&amp;'[1]NBA-Data-1980-2019'!$A$1:$A$16305,'[1]NBA-Data-1980-2019'!$H$1:$H$16305,"",0)</f>
        <v/>
      </c>
      <c r="AS126" s="2" t="str" cm="1">
        <f t="array" ref="AS126">_xlfn.XLOOKUP($A126&amp;AS$5,'[1]NBA-Data-1980-2019'!$B$1:$B$16305&amp;'[1]NBA-Data-1980-2019'!$A$1:$A$16305,'[1]NBA-Data-1980-2019'!$H$1:$H$16305,"",0)</f>
        <v/>
      </c>
      <c r="AT126" s="2" t="str" cm="1">
        <f t="array" ref="AT126">_xlfn.XLOOKUP($A126&amp;AT$5,'[1]NBA-Data-1980-2019'!$B$1:$B$16305&amp;'[1]NBA-Data-1980-2019'!$A$1:$A$16305,'[1]NBA-Data-1980-2019'!$H$1:$H$16305,"",0)</f>
        <v/>
      </c>
      <c r="AU126" s="2" t="str" cm="1">
        <f t="array" ref="AU126">_xlfn.XLOOKUP($A126&amp;AU$5,'[1]NBA-Data-1980-2019'!$B$1:$B$16305&amp;'[1]NBA-Data-1980-2019'!$A$1:$A$16305,'[1]NBA-Data-1980-2019'!$H$1:$H$16305,"",0)</f>
        <v/>
      </c>
      <c r="AV126" s="2" t="str" cm="1">
        <f t="array" ref="AV126">_xlfn.XLOOKUP($A126&amp;AV$5,'[1]NBA-Data-1980-2019'!$B$1:$B$16305&amp;'[1]NBA-Data-1980-2019'!$A$1:$A$16305,'[1]NBA-Data-1980-2019'!$H$1:$H$16305,"",0)</f>
        <v/>
      </c>
      <c r="AW126" s="2" t="str" cm="1">
        <f t="array" ref="AW126">_xlfn.XLOOKUP($A126&amp;AW$5,'[1]NBA-Data-1980-2019'!$B$1:$B$16305&amp;'[1]NBA-Data-1980-2019'!$A$1:$A$16305,'[1]NBA-Data-1980-2019'!$H$1:$H$16305,"",0)</f>
        <v/>
      </c>
      <c r="AX126" s="2" t="str" cm="1">
        <f t="array" ref="AX126">_xlfn.XLOOKUP($A126&amp;AX$5,'[1]NBA-Data-1980-2019'!$B$1:$B$16305&amp;'[1]NBA-Data-1980-2019'!$A$1:$A$16305,'[1]NBA-Data-1980-2019'!$H$1:$H$16305,"",0)</f>
        <v/>
      </c>
      <c r="AY126" s="2" t="str" cm="1">
        <f t="array" ref="AY126">_xlfn.XLOOKUP($A126&amp;AY$5,'[1]NBA-Data-1980-2019'!$B$1:$B$16305&amp;'[1]NBA-Data-1980-2019'!$A$1:$A$16305,'[1]NBA-Data-1980-2019'!$H$1:$H$16305,"",0)</f>
        <v/>
      </c>
      <c r="AZ126" s="2" t="str" cm="1">
        <f t="array" ref="AZ126">_xlfn.XLOOKUP($A126&amp;AZ$5,'[1]NBA-Data-1980-2019'!$B$1:$B$16305&amp;'[1]NBA-Data-1980-2019'!$A$1:$A$16305,'[1]NBA-Data-1980-2019'!$H$1:$H$16305,"",0)</f>
        <v/>
      </c>
      <c r="BA126" s="2" t="str" cm="1">
        <f t="array" ref="BA126">_xlfn.XLOOKUP($A126&amp;BA$5,'[1]NBA-Data-1980-2019'!$B$1:$B$16305&amp;'[1]NBA-Data-1980-2019'!$A$1:$A$16305,'[1]NBA-Data-1980-2019'!$H$1:$H$16305,"",0)</f>
        <v/>
      </c>
      <c r="BB126" s="2" t="str" cm="1">
        <f t="array" ref="BB126">_xlfn.XLOOKUP($A126&amp;BB$5,'[1]NBA-Data-1980-2019'!$B$1:$B$16305&amp;'[1]NBA-Data-1980-2019'!$A$1:$A$16305,'[1]NBA-Data-1980-2019'!$H$1:$H$16305,"",0)</f>
        <v/>
      </c>
      <c r="BC126" s="2" t="str" cm="1">
        <f t="array" ref="BC126">_xlfn.XLOOKUP($A126&amp;BC$5,'[1]NBA-Data-1980-2019'!$B$1:$B$16305&amp;'[1]NBA-Data-1980-2019'!$A$1:$A$16305,'[1]NBA-Data-1980-2019'!$H$1:$H$16305,"",0)</f>
        <v/>
      </c>
      <c r="BD126" s="2" t="str" cm="1">
        <f t="array" ref="BD126">_xlfn.XLOOKUP($A126&amp;BD$5,'[1]NBA-Data-1980-2019'!$B$1:$B$16305&amp;'[1]NBA-Data-1980-2019'!$A$1:$A$16305,'[1]NBA-Data-1980-2019'!$H$1:$H$16305,"",0)</f>
        <v/>
      </c>
      <c r="BE126" s="2" t="str" cm="1">
        <f t="array" ref="BE126">_xlfn.XLOOKUP($A126&amp;BE$5,'[1]NBA-Data-1980-2019'!$B$1:$B$16305&amp;'[1]NBA-Data-1980-2019'!$A$1:$A$16305,'[1]NBA-Data-1980-2019'!$H$1:$H$16305,"",0)</f>
        <v/>
      </c>
      <c r="BF126" s="2" t="str" cm="1">
        <f t="array" ref="BF126">_xlfn.XLOOKUP($A126&amp;BF$5,'[1]NBA-Data-1980-2019'!$B$1:$B$16305&amp;'[1]NBA-Data-1980-2019'!$A$1:$A$16305,'[1]NBA-Data-1980-2019'!$H$1:$H$16305,"",0)</f>
        <v/>
      </c>
      <c r="BG126" s="2" t="str" cm="1">
        <f t="array" ref="BG126">_xlfn.XLOOKUP($A126&amp;BG$5,'[1]NBA-Data-1980-2019'!$B$1:$B$16305&amp;'[1]NBA-Data-1980-2019'!$A$1:$A$16305,'[1]NBA-Data-1980-2019'!$H$1:$H$16305,"",0)</f>
        <v/>
      </c>
      <c r="BH126" s="2" cm="1">
        <f t="array" ref="BH126">_xlfn.XLOOKUP($A126&amp;BH$5,'[1]NBA-Data-1980-2019'!$B$1:$B$16305&amp;'[1]NBA-Data-1980-2019'!$A$1:$A$16305,'[1]NBA-Data-1980-2019'!$H$1:$H$16305,"",0)</f>
        <v>292.3</v>
      </c>
      <c r="BI126" s="2" cm="1">
        <f t="array" ref="BI126">_xlfn.XLOOKUP($A126&amp;BI$5,'[1]NBA-Data-1980-2019'!$B$1:$B$16305&amp;'[1]NBA-Data-1980-2019'!$A$1:$A$16305,'[1]NBA-Data-1980-2019'!$H$1:$H$16305,"",0)</f>
        <v>1520</v>
      </c>
      <c r="BJ126" s="2" cm="1">
        <f t="array" ref="BJ126">_xlfn.XLOOKUP($A126&amp;BJ$5,'[1]NBA-Data-1980-2019'!$B$1:$B$16305&amp;'[1]NBA-Data-1980-2019'!$A$1:$A$16305,'[1]NBA-Data-1980-2019'!$H$1:$H$16305,"",0)</f>
        <v>1760</v>
      </c>
      <c r="BK126" s="2" t="str" cm="1">
        <f t="array" ref="BK126">_xlfn.XLOOKUP($A126&amp;BK$5,'[1]NBA-Data-1980-2019'!$B$1:$B$16305&amp;'[1]NBA-Data-1980-2019'!$A$1:$A$16305,'[1]NBA-Data-1980-2019'!$H$1:$H$16305,"",0)</f>
        <v/>
      </c>
      <c r="BL126" s="2" t="str" cm="1">
        <f t="array" ref="BL126">_xlfn.XLOOKUP($A126&amp;BL$5,'[1]NBA-Data-1980-2019'!$B$1:$B$16305&amp;'[1]NBA-Data-1980-2019'!$A$1:$A$16305,'[1]NBA-Data-1980-2019'!$H$1:$H$16305,"",0)</f>
        <v/>
      </c>
      <c r="BM126" s="2" t="str" cm="1">
        <f t="array" ref="BM126">_xlfn.XLOOKUP($A126&amp;BM$5,'[1]NBA-Data-1980-2019'!$B$1:$B$16305&amp;'[1]NBA-Data-1980-2019'!$A$1:$A$16305,'[1]NBA-Data-1980-2019'!$H$1:$H$16305,"",0)</f>
        <v/>
      </c>
      <c r="BN126" s="2" t="str" cm="1">
        <f t="array" ref="BN126">_xlfn.XLOOKUP($A126&amp;BN$5,'[1]NBA-Data-1980-2019'!$B$1:$B$16305&amp;'[1]NBA-Data-1980-2019'!$A$1:$A$16305,'[1]NBA-Data-1980-2019'!$F$1:$F$16305,"",0)</f>
        <v/>
      </c>
      <c r="BO126" s="2" t="str" cm="1">
        <f t="array" ref="BO126">_xlfn.XLOOKUP($A126&amp;BO$5,'[1]NBA-Data-1980-2019'!$B$1:$B$16305&amp;'[1]NBA-Data-1980-2019'!$A$1:$A$16305,'[1]NBA-Data-1980-2019'!$F$1:$F$16305,"",0)</f>
        <v/>
      </c>
      <c r="BP126" s="2" t="str" cm="1">
        <f t="array" ref="BP126">_xlfn.XLOOKUP($A126&amp;BP$5,'[1]NBA-Data-1980-2019'!$B$1:$B$16305&amp;'[1]NBA-Data-1980-2019'!$A$1:$A$16305,'[1]NBA-Data-1980-2019'!$F$1:$F$16305,"",0)</f>
        <v/>
      </c>
      <c r="BQ126" s="2" t="str" cm="1">
        <f t="array" ref="BQ126">_xlfn.XLOOKUP($A126&amp;BQ$5,'[1]NBA-Data-1980-2019'!$B$1:$B$16305&amp;'[1]NBA-Data-1980-2019'!$A$1:$A$16305,'[1]NBA-Data-1980-2019'!$F$1:$F$16305,"",0)</f>
        <v/>
      </c>
      <c r="BR126" s="2" t="str" cm="1">
        <f t="array" ref="BR126">_xlfn.XLOOKUP($A126&amp;BR$5,'[1]NBA-Data-1980-2019'!$B$1:$B$16305&amp;'[1]NBA-Data-1980-2019'!$A$1:$A$16305,'[1]NBA-Data-1980-2019'!$F$1:$F$16305,"",0)</f>
        <v/>
      </c>
      <c r="BS126" s="2" t="str" cm="1">
        <f t="array" ref="BS126">_xlfn.XLOOKUP($A126&amp;BS$5,'[1]NBA-Data-1980-2019'!$B$1:$B$16305&amp;'[1]NBA-Data-1980-2019'!$A$1:$A$16305,'[1]NBA-Data-1980-2019'!$F$1:$F$16305,"",0)</f>
        <v/>
      </c>
      <c r="BT126" s="2" t="str" cm="1">
        <f t="array" ref="BT126">_xlfn.XLOOKUP($A126&amp;BT$5,'[1]NBA-Data-1980-2019'!$B$1:$B$16305&amp;'[1]NBA-Data-1980-2019'!$A$1:$A$16305,'[1]NBA-Data-1980-2019'!$F$1:$F$16305,"",0)</f>
        <v/>
      </c>
      <c r="BU126" s="2" t="str" cm="1">
        <f t="array" ref="BU126">_xlfn.XLOOKUP($A126&amp;BU$5,'[1]NBA-Data-1980-2019'!$B$1:$B$16305&amp;'[1]NBA-Data-1980-2019'!$A$1:$A$16305,'[1]NBA-Data-1980-2019'!$F$1:$F$16305,"",0)</f>
        <v/>
      </c>
      <c r="BV126" s="2" t="str" cm="1">
        <f t="array" ref="BV126">_xlfn.XLOOKUP($A126&amp;BV$5,'[1]NBA-Data-1980-2019'!$B$1:$B$16305&amp;'[1]NBA-Data-1980-2019'!$A$1:$A$16305,'[1]NBA-Data-1980-2019'!$F$1:$F$16305,"",0)</f>
        <v/>
      </c>
      <c r="BW126" s="2" t="str" cm="1">
        <f t="array" ref="BW126">_xlfn.XLOOKUP($A126&amp;BW$5,'[1]NBA-Data-1980-2019'!$B$1:$B$16305&amp;'[1]NBA-Data-1980-2019'!$A$1:$A$16305,'[1]NBA-Data-1980-2019'!$F$1:$F$16305,"",0)</f>
        <v/>
      </c>
      <c r="BX126" s="2" t="str" cm="1">
        <f t="array" ref="BX126">_xlfn.XLOOKUP($A126&amp;BX$5,'[1]NBA-Data-1980-2019'!$B$1:$B$16305&amp;'[1]NBA-Data-1980-2019'!$A$1:$A$16305,'[1]NBA-Data-1980-2019'!$F$1:$F$16305,"",0)</f>
        <v/>
      </c>
      <c r="BY126" s="2" t="str" cm="1">
        <f t="array" ref="BY126">_xlfn.XLOOKUP($A126&amp;BY$5,'[1]NBA-Data-1980-2019'!$B$1:$B$16305&amp;'[1]NBA-Data-1980-2019'!$A$1:$A$16305,'[1]NBA-Data-1980-2019'!$F$1:$F$16305,"",0)</f>
        <v/>
      </c>
      <c r="BZ126" s="2" t="str" cm="1">
        <f t="array" ref="BZ126">_xlfn.XLOOKUP($A126&amp;BZ$5,'[1]NBA-Data-1980-2019'!$B$1:$B$16305&amp;'[1]NBA-Data-1980-2019'!$A$1:$A$16305,'[1]NBA-Data-1980-2019'!$F$1:$F$16305,"",0)</f>
        <v/>
      </c>
      <c r="CA126" s="2" t="str" cm="1">
        <f t="array" ref="CA126">_xlfn.XLOOKUP($A126&amp;CA$5,'[1]NBA-Data-1980-2019'!$B$1:$B$16305&amp;'[1]NBA-Data-1980-2019'!$A$1:$A$16305,'[1]NBA-Data-1980-2019'!$F$1:$F$16305,"",0)</f>
        <v/>
      </c>
      <c r="CB126" s="2" t="str" cm="1">
        <f t="array" ref="CB126">_xlfn.XLOOKUP($A126&amp;CB$5,'[1]NBA-Data-1980-2019'!$B$1:$B$16305&amp;'[1]NBA-Data-1980-2019'!$A$1:$A$16305,'[1]NBA-Data-1980-2019'!$F$1:$F$16305,"",0)</f>
        <v/>
      </c>
      <c r="CC126" s="2" t="str" cm="1">
        <f t="array" ref="CC126">_xlfn.XLOOKUP($A126&amp;CC$5,'[1]NBA-Data-1980-2019'!$B$1:$B$16305&amp;'[1]NBA-Data-1980-2019'!$A$1:$A$16305,'[1]NBA-Data-1980-2019'!$F$1:$F$16305,"",0)</f>
        <v/>
      </c>
      <c r="CD126" s="2" t="str" cm="1">
        <f t="array" ref="CD126">_xlfn.XLOOKUP($A126&amp;CD$5,'[1]NBA-Data-1980-2019'!$B$1:$B$16305&amp;'[1]NBA-Data-1980-2019'!$A$1:$A$16305,'[1]NBA-Data-1980-2019'!$F$1:$F$16305,"",0)</f>
        <v/>
      </c>
      <c r="CE126" s="2" t="str" cm="1">
        <f t="array" ref="CE126">_xlfn.XLOOKUP($A126&amp;CE$5,'[1]NBA-Data-1980-2019'!$B$1:$B$16305&amp;'[1]NBA-Data-1980-2019'!$A$1:$A$16305,'[1]NBA-Data-1980-2019'!$F$1:$F$16305,"",0)</f>
        <v/>
      </c>
      <c r="CF126" s="2" t="str" cm="1">
        <f t="array" ref="CF126">_xlfn.XLOOKUP($A126&amp;CF$5,'[1]NBA-Data-1980-2019'!$B$1:$B$16305&amp;'[1]NBA-Data-1980-2019'!$A$1:$A$16305,'[1]NBA-Data-1980-2019'!$F$1:$F$16305,"",0)</f>
        <v/>
      </c>
      <c r="CG126" s="2" t="str" cm="1">
        <f t="array" ref="CG126">_xlfn.XLOOKUP($A126&amp;CG$5,'[1]NBA-Data-1980-2019'!$B$1:$B$16305&amp;'[1]NBA-Data-1980-2019'!$A$1:$A$16305,'[1]NBA-Data-1980-2019'!$F$1:$F$16305,"",0)</f>
        <v/>
      </c>
      <c r="CH126" s="2" t="str" cm="1">
        <f t="array" ref="CH126">_xlfn.XLOOKUP($A126&amp;CH$5,'[1]NBA-Data-1980-2019'!$B$1:$B$16305&amp;'[1]NBA-Data-1980-2019'!$A$1:$A$16305,'[1]NBA-Data-1980-2019'!$F$1:$F$16305,"",0)</f>
        <v/>
      </c>
      <c r="CI126" s="2" t="str" cm="1">
        <f t="array" ref="CI126">_xlfn.XLOOKUP($A126&amp;CI$5,'[1]NBA-Data-1980-2019'!$B$1:$B$16305&amp;'[1]NBA-Data-1980-2019'!$A$1:$A$16305,'[1]NBA-Data-1980-2019'!$F$1:$F$16305,"",0)</f>
        <v/>
      </c>
      <c r="CJ126" s="2" t="str" cm="1">
        <f t="array" ref="CJ126">_xlfn.XLOOKUP($A126&amp;CJ$5,'[1]NBA-Data-1980-2019'!$B$1:$B$16305&amp;'[1]NBA-Data-1980-2019'!$A$1:$A$16305,'[1]NBA-Data-1980-2019'!$F$1:$F$16305,"",0)</f>
        <v/>
      </c>
      <c r="CK126" s="2" t="str" cm="1">
        <f t="array" ref="CK126">_xlfn.XLOOKUP($A126&amp;CK$5,'[1]NBA-Data-1980-2019'!$B$1:$B$16305&amp;'[1]NBA-Data-1980-2019'!$A$1:$A$16305,'[1]NBA-Data-1980-2019'!$F$1:$F$16305,"",0)</f>
        <v/>
      </c>
      <c r="CL126" s="2" t="str" cm="1">
        <f t="array" ref="CL126">_xlfn.XLOOKUP($A126&amp;CL$5,'[1]NBA-Data-1980-2019'!$B$1:$B$16305&amp;'[1]NBA-Data-1980-2019'!$A$1:$A$16305,'[1]NBA-Data-1980-2019'!$F$1:$F$16305,"",0)</f>
        <v/>
      </c>
      <c r="CM126" s="2" t="str" cm="1">
        <f t="array" ref="CM126">_xlfn.XLOOKUP($A126&amp;CM$5,'[1]NBA-Data-1980-2019'!$B$1:$B$16305&amp;'[1]NBA-Data-1980-2019'!$A$1:$A$16305,'[1]NBA-Data-1980-2019'!$F$1:$F$16305,"",0)</f>
        <v/>
      </c>
      <c r="CN126" s="2" cm="1">
        <f t="array" ref="CN126">_xlfn.XLOOKUP($A126&amp;CN$5,'[1]NBA-Data-1980-2019'!$B$1:$B$16305&amp;'[1]NBA-Data-1980-2019'!$A$1:$A$16305,'[1]NBA-Data-1980-2019'!$F$1:$F$16305,"",0)</f>
        <v>10.5</v>
      </c>
      <c r="CO126" s="2" cm="1">
        <f t="array" ref="CO126">_xlfn.XLOOKUP($A126&amp;CO$5,'[1]NBA-Data-1980-2019'!$B$1:$B$16305&amp;'[1]NBA-Data-1980-2019'!$A$1:$A$16305,'[1]NBA-Data-1980-2019'!$F$1:$F$16305,"",0)</f>
        <v>15.9</v>
      </c>
      <c r="CP126" s="2" cm="1">
        <f t="array" ref="CP126">_xlfn.XLOOKUP($A126&amp;CP$5,'[1]NBA-Data-1980-2019'!$B$1:$B$16305&amp;'[1]NBA-Data-1980-2019'!$A$1:$A$16305,'[1]NBA-Data-1980-2019'!$F$1:$F$16305,"",0)</f>
        <v>13.7</v>
      </c>
      <c r="CQ126" s="2" t="str" cm="1">
        <f t="array" ref="CQ126">_xlfn.XLOOKUP($A126&amp;CQ$5,'[1]NBA-Data-1980-2019'!$B$1:$B$16305&amp;'[1]NBA-Data-1980-2019'!$A$1:$A$16305,'[1]NBA-Data-1980-2019'!$F$1:$F$16305,"",0)</f>
        <v/>
      </c>
      <c r="CR126" s="2" t="str" cm="1">
        <f t="array" ref="CR126">_xlfn.XLOOKUP($A126&amp;CR$5,'[1]NBA-Data-1980-2019'!$B$1:$B$16305&amp;'[1]NBA-Data-1980-2019'!$A$1:$A$16305,'[1]NBA-Data-1980-2019'!$F$1:$F$16305,"",0)</f>
        <v/>
      </c>
      <c r="CS126" s="2" t="str" cm="1">
        <f t="array" ref="CS126">_xlfn.XLOOKUP($A126&amp;CS$5,'[1]NBA-Data-1980-2019'!$B$1:$B$16305&amp;'[1]NBA-Data-1980-2019'!$A$1:$A$16305,'[1]NBA-Data-1980-2019'!$F$1:$F$16305,"",0)</f>
        <v/>
      </c>
      <c r="CU126" s="2" t="str">
        <f>_xlfn.XLOOKUP($A126,TEAMS!$G$1:$G$839,TEAMS!$H$1:$H$839,"",0)</f>
        <v>PG</v>
      </c>
      <c r="CV126" s="2" t="str">
        <f>_xlfn.XLOOKUP($CU126,DASHBOARD!$B$22:$B$27,DASHBOARD!$C$22:$C$27,"",0)</f>
        <v>GUARD</v>
      </c>
      <c r="CY126" s="63">
        <f>SUMIFS('[1]NBA-Data-1980-2019'!$G$1:$G$16305,'[1]NBA-Data-1980-2019'!$B$1:$B$16305,$A126,'[1]NBA-Data-1980-2019'!$A$1:$A$16305,CY$9)</f>
        <v>0</v>
      </c>
      <c r="CZ126" s="63">
        <f>SUMIFS('[1]NBA-Data-1980-2019'!$G$1:$G$16305,'[1]NBA-Data-1980-2019'!$B$1:$B$16305,$A126,'[1]NBA-Data-1980-2019'!$A$1:$A$16305,CZ$9)</f>
        <v>0</v>
      </c>
      <c r="DA126" s="63">
        <f>SUMIFS('[1]NBA-Data-1980-2019'!$G$1:$G$16305,'[1]NBA-Data-1980-2019'!$B$1:$B$16305,$A126,'[1]NBA-Data-1980-2019'!$A$1:$A$16305,DA$9)</f>
        <v>0</v>
      </c>
      <c r="DB126" s="63">
        <f>SUMIFS('[1]NBA-Data-1980-2019'!$G$1:$G$16305,'[1]NBA-Data-1980-2019'!$B$1:$B$16305,$A126,'[1]NBA-Data-1980-2019'!$A$1:$A$16305,DB$9)</f>
        <v>0</v>
      </c>
      <c r="DC126" s="63">
        <f>SUMIFS('[1]NBA-Data-1980-2019'!$G$1:$G$16305,'[1]NBA-Data-1980-2019'!$B$1:$B$16305,$A126,'[1]NBA-Data-1980-2019'!$A$1:$A$16305,DC$9)</f>
        <v>0</v>
      </c>
      <c r="DD126" s="63">
        <f>SUMIFS('[1]NBA-Data-1980-2019'!$G$1:$G$16305,'[1]NBA-Data-1980-2019'!$B$1:$B$16305,$A126,'[1]NBA-Data-1980-2019'!$A$1:$A$16305,DD$9)</f>
        <v>0</v>
      </c>
      <c r="DE126" s="63">
        <f>SUMIFS('[1]NBA-Data-1980-2019'!$G$1:$G$16305,'[1]NBA-Data-1980-2019'!$B$1:$B$16305,$A126,'[1]NBA-Data-1980-2019'!$A$1:$A$16305,DE$9)</f>
        <v>0</v>
      </c>
      <c r="DF126" s="63">
        <f>SUMIFS('[1]NBA-Data-1980-2019'!$G$1:$G$16305,'[1]NBA-Data-1980-2019'!$B$1:$B$16305,$A126,'[1]NBA-Data-1980-2019'!$A$1:$A$16305,DF$9)</f>
        <v>0</v>
      </c>
      <c r="DG126" s="63">
        <f>SUMIFS('[1]NBA-Data-1980-2019'!$G$1:$G$16305,'[1]NBA-Data-1980-2019'!$B$1:$B$16305,$A126,'[1]NBA-Data-1980-2019'!$A$1:$A$16305,DG$9)</f>
        <v>0</v>
      </c>
      <c r="DH126" s="63">
        <f>SUMIFS('[1]NBA-Data-1980-2019'!$G$1:$G$16305,'[1]NBA-Data-1980-2019'!$B$1:$B$16305,$A126,'[1]NBA-Data-1980-2019'!$A$1:$A$16305,DH$9)</f>
        <v>0</v>
      </c>
      <c r="DI126" s="63">
        <f>SUMIFS('[1]NBA-Data-1980-2019'!$G$1:$G$16305,'[1]NBA-Data-1980-2019'!$B$1:$B$16305,$A126,'[1]NBA-Data-1980-2019'!$A$1:$A$16305,DI$9)</f>
        <v>0</v>
      </c>
      <c r="DJ126" s="63">
        <f>SUMIFS('[1]NBA-Data-1980-2019'!$G$1:$G$16305,'[1]NBA-Data-1980-2019'!$B$1:$B$16305,$A126,'[1]NBA-Data-1980-2019'!$A$1:$A$16305,DJ$9)</f>
        <v>0</v>
      </c>
      <c r="DK126" s="63">
        <f>SUMIFS('[1]NBA-Data-1980-2019'!$G$1:$G$16305,'[1]NBA-Data-1980-2019'!$B$1:$B$16305,$A126,'[1]NBA-Data-1980-2019'!$A$1:$A$16305,DK$9)</f>
        <v>0</v>
      </c>
      <c r="DL126" s="63">
        <f>SUMIFS('[1]NBA-Data-1980-2019'!$G$1:$G$16305,'[1]NBA-Data-1980-2019'!$B$1:$B$16305,$A126,'[1]NBA-Data-1980-2019'!$A$1:$A$16305,DL$9)</f>
        <v>0</v>
      </c>
      <c r="DM126" s="63">
        <f>SUMIFS('[1]NBA-Data-1980-2019'!$G$1:$G$16305,'[1]NBA-Data-1980-2019'!$B$1:$B$16305,$A126,'[1]NBA-Data-1980-2019'!$A$1:$A$16305,DM$9)</f>
        <v>0</v>
      </c>
      <c r="DN126" s="63">
        <f>SUMIFS('[1]NBA-Data-1980-2019'!$G$1:$G$16305,'[1]NBA-Data-1980-2019'!$B$1:$B$16305,$A126,'[1]NBA-Data-1980-2019'!$A$1:$A$16305,DN$9)</f>
        <v>0</v>
      </c>
      <c r="DO126" s="63">
        <f>SUMIFS('[1]NBA-Data-1980-2019'!$G$1:$G$16305,'[1]NBA-Data-1980-2019'!$B$1:$B$16305,$A126,'[1]NBA-Data-1980-2019'!$A$1:$A$16305,DO$9)</f>
        <v>0</v>
      </c>
      <c r="DP126" s="63">
        <f>SUMIFS('[1]NBA-Data-1980-2019'!$G$1:$G$16305,'[1]NBA-Data-1980-2019'!$B$1:$B$16305,$A126,'[1]NBA-Data-1980-2019'!$A$1:$A$16305,DP$9)</f>
        <v>0</v>
      </c>
      <c r="DQ126" s="63">
        <f>SUMIFS('[1]NBA-Data-1980-2019'!$G$1:$G$16305,'[1]NBA-Data-1980-2019'!$B$1:$B$16305,$A126,'[1]NBA-Data-1980-2019'!$A$1:$A$16305,DQ$9)</f>
        <v>0</v>
      </c>
      <c r="DR126" s="63">
        <f>SUMIFS('[1]NBA-Data-1980-2019'!$G$1:$G$16305,'[1]NBA-Data-1980-2019'!$B$1:$B$16305,$A126,'[1]NBA-Data-1980-2019'!$A$1:$A$16305,DR$9)</f>
        <v>0</v>
      </c>
      <c r="DS126" s="63">
        <f>SUMIFS('[1]NBA-Data-1980-2019'!$G$1:$G$16305,'[1]NBA-Data-1980-2019'!$B$1:$B$16305,$A126,'[1]NBA-Data-1980-2019'!$A$1:$A$16305,DS$9)</f>
        <v>0</v>
      </c>
      <c r="DT126" s="63">
        <f>SUMIFS('[1]NBA-Data-1980-2019'!$G$1:$G$16305,'[1]NBA-Data-1980-2019'!$B$1:$B$16305,$A126,'[1]NBA-Data-1980-2019'!$A$1:$A$16305,DT$9)</f>
        <v>0</v>
      </c>
      <c r="DU126" s="63">
        <f>SUMIFS('[1]NBA-Data-1980-2019'!$G$1:$G$16305,'[1]NBA-Data-1980-2019'!$B$1:$B$16305,$A126,'[1]NBA-Data-1980-2019'!$A$1:$A$16305,DU$9)</f>
        <v>0</v>
      </c>
      <c r="DV126" s="63">
        <f>SUMIFS('[1]NBA-Data-1980-2019'!$G$1:$G$16305,'[1]NBA-Data-1980-2019'!$B$1:$B$16305,$A126,'[1]NBA-Data-1980-2019'!$A$1:$A$16305,DV$9)</f>
        <v>0</v>
      </c>
      <c r="DW126" s="63">
        <f>SUMIFS('[1]NBA-Data-1980-2019'!$G$1:$G$16305,'[1]NBA-Data-1980-2019'!$B$1:$B$16305,$A126,'[1]NBA-Data-1980-2019'!$A$1:$A$16305,DW$9)</f>
        <v>0</v>
      </c>
      <c r="DX126" s="63">
        <f>SUMIFS('[1]NBA-Data-1980-2019'!$G$1:$G$16305,'[1]NBA-Data-1980-2019'!$B$1:$B$16305,$A126,'[1]NBA-Data-1980-2019'!$A$1:$A$16305,DX$9)</f>
        <v>0</v>
      </c>
      <c r="DY126" s="63">
        <f>SUMIFS('[1]NBA-Data-1980-2019'!$G$1:$G$16305,'[1]NBA-Data-1980-2019'!$B$1:$B$16305,$A126,'[1]NBA-Data-1980-2019'!$A$1:$A$16305,DY$9)</f>
        <v>543471</v>
      </c>
      <c r="DZ126" s="63">
        <f>SUMIFS('[1]NBA-Data-1980-2019'!$G$1:$G$16305,'[1]NBA-Data-1980-2019'!$B$1:$B$16305,$A126,'[1]NBA-Data-1980-2019'!$A$1:$A$16305,DZ$9)</f>
        <v>1312611</v>
      </c>
      <c r="EA126" s="63">
        <f>SUMIFS('[1]NBA-Data-1980-2019'!$G$1:$G$16305,'[1]NBA-Data-1980-2019'!$B$1:$B$16305,$A126,'[1]NBA-Data-1980-2019'!$A$1:$A$16305,EA$9)</f>
        <v>8653847</v>
      </c>
      <c r="EB126" s="63">
        <f>SUMIFS('[1]NBA-Data-1980-2019'!$G$1:$G$16305,'[1]NBA-Data-1980-2019'!$B$1:$B$16305,$A126,'[1]NBA-Data-1980-2019'!$A$1:$A$16305,EB$9)</f>
        <v>0</v>
      </c>
      <c r="EC126" s="63">
        <f>SUMIFS('[1]NBA-Data-1980-2019'!$G$1:$G$16305,'[1]NBA-Data-1980-2019'!$B$1:$B$16305,$A126,'[1]NBA-Data-1980-2019'!$A$1:$A$16305,EC$9)</f>
        <v>0</v>
      </c>
      <c r="ED126" s="63">
        <f>SUMIFS('[1]NBA-Data-1980-2019'!$G$1:$G$16305,'[1]NBA-Data-1980-2019'!$B$1:$B$16305,$A126,'[1]NBA-Data-1980-2019'!$A$1:$A$16305,ED$9)</f>
        <v>0</v>
      </c>
      <c r="EH126" s="2" t="s">
        <v>1482</v>
      </c>
    </row>
    <row r="127" spans="1:165" x14ac:dyDescent="0.2">
      <c r="A127" s="2" t="s">
        <v>910</v>
      </c>
      <c r="B127" s="2" t="str" cm="1">
        <f t="array" ref="B127">_xlfn.XLOOKUP($A127&amp;B$5,'[1]NBA-Data-1980-2019'!$B$1:$B$16305&amp;'[1]NBA-Data-1980-2019'!$A$1:$A$16305,'[1]NBA-Data-1980-2019'!$D$1:$D$16305,"",0)</f>
        <v/>
      </c>
      <c r="C127" s="2" t="str" cm="1">
        <f t="array" ref="C127">_xlfn.XLOOKUP($A127&amp;C$5,'[1]NBA-Data-1980-2019'!$B$1:$B$16305&amp;'[1]NBA-Data-1980-2019'!$A$1:$A$16305,'[1]NBA-Data-1980-2019'!$D$1:$D$16305,"",0)</f>
        <v/>
      </c>
      <c r="D127" s="2" t="str" cm="1">
        <f t="array" ref="D127">_xlfn.XLOOKUP($A127&amp;D$5,'[1]NBA-Data-1980-2019'!$B$1:$B$16305&amp;'[1]NBA-Data-1980-2019'!$A$1:$A$16305,'[1]NBA-Data-1980-2019'!$D$1:$D$16305,"",0)</f>
        <v/>
      </c>
      <c r="E127" s="2" t="str" cm="1">
        <f t="array" ref="E127">_xlfn.XLOOKUP($A127&amp;E$5,'[1]NBA-Data-1980-2019'!$B$1:$B$16305&amp;'[1]NBA-Data-1980-2019'!$A$1:$A$16305,'[1]NBA-Data-1980-2019'!$D$1:$D$16305,"",0)</f>
        <v/>
      </c>
      <c r="F127" s="2" t="str" cm="1">
        <f t="array" ref="F127">_xlfn.XLOOKUP($A127&amp;F$5,'[1]NBA-Data-1980-2019'!$B$1:$B$16305&amp;'[1]NBA-Data-1980-2019'!$A$1:$A$16305,'[1]NBA-Data-1980-2019'!$D$1:$D$16305,"",0)</f>
        <v/>
      </c>
      <c r="G127" s="2" t="str" cm="1">
        <f t="array" ref="G127">_xlfn.XLOOKUP($A127&amp;G$5,'[1]NBA-Data-1980-2019'!$B$1:$B$16305&amp;'[1]NBA-Data-1980-2019'!$A$1:$A$16305,'[1]NBA-Data-1980-2019'!$D$1:$D$16305,"",0)</f>
        <v/>
      </c>
      <c r="H127" s="2" t="str" cm="1">
        <f t="array" ref="H127">_xlfn.XLOOKUP($A127&amp;H$5,'[1]NBA-Data-1980-2019'!$B$1:$B$16305&amp;'[1]NBA-Data-1980-2019'!$A$1:$A$16305,'[1]NBA-Data-1980-2019'!$D$1:$D$16305,"",0)</f>
        <v/>
      </c>
      <c r="I127" s="2" t="str" cm="1">
        <f t="array" ref="I127">_xlfn.XLOOKUP($A127&amp;I$5,'[1]NBA-Data-1980-2019'!$B$1:$B$16305&amp;'[1]NBA-Data-1980-2019'!$A$1:$A$16305,'[1]NBA-Data-1980-2019'!$D$1:$D$16305,"",0)</f>
        <v/>
      </c>
      <c r="J127" s="2" t="str" cm="1">
        <f t="array" ref="J127">_xlfn.XLOOKUP($A127&amp;J$5,'[1]NBA-Data-1980-2019'!$B$1:$B$16305&amp;'[1]NBA-Data-1980-2019'!$A$1:$A$16305,'[1]NBA-Data-1980-2019'!$D$1:$D$16305,"",0)</f>
        <v/>
      </c>
      <c r="K127" s="2" t="str" cm="1">
        <f t="array" ref="K127">_xlfn.XLOOKUP($A127&amp;K$5,'[1]NBA-Data-1980-2019'!$B$1:$B$16305&amp;'[1]NBA-Data-1980-2019'!$A$1:$A$16305,'[1]NBA-Data-1980-2019'!$D$1:$D$16305,"",0)</f>
        <v/>
      </c>
      <c r="L127" s="2" t="str" cm="1">
        <f t="array" ref="L127">_xlfn.XLOOKUP($A127&amp;L$5,'[1]NBA-Data-1980-2019'!$B$1:$B$16305&amp;'[1]NBA-Data-1980-2019'!$A$1:$A$16305,'[1]NBA-Data-1980-2019'!$D$1:$D$16305,"",0)</f>
        <v/>
      </c>
      <c r="M127" s="2" t="str" cm="1">
        <f t="array" ref="M127">_xlfn.XLOOKUP($A127&amp;M$5,'[1]NBA-Data-1980-2019'!$B$1:$B$16305&amp;'[1]NBA-Data-1980-2019'!$A$1:$A$16305,'[1]NBA-Data-1980-2019'!$D$1:$D$16305,"",0)</f>
        <v/>
      </c>
      <c r="N127" s="2" t="str" cm="1">
        <f t="array" ref="N127">_xlfn.XLOOKUP($A127&amp;N$5,'[1]NBA-Data-1980-2019'!$B$1:$B$16305&amp;'[1]NBA-Data-1980-2019'!$A$1:$A$16305,'[1]NBA-Data-1980-2019'!$D$1:$D$16305,"",0)</f>
        <v/>
      </c>
      <c r="O127" s="2" t="str" cm="1">
        <f t="array" ref="O127">_xlfn.XLOOKUP($A127&amp;O$5,'[1]NBA-Data-1980-2019'!$B$1:$B$16305&amp;'[1]NBA-Data-1980-2019'!$A$1:$A$16305,'[1]NBA-Data-1980-2019'!$D$1:$D$16305,"",0)</f>
        <v/>
      </c>
      <c r="P127" s="2" t="str" cm="1">
        <f t="array" ref="P127">_xlfn.XLOOKUP($A127&amp;P$5,'[1]NBA-Data-1980-2019'!$B$1:$B$16305&amp;'[1]NBA-Data-1980-2019'!$A$1:$A$16305,'[1]NBA-Data-1980-2019'!$D$1:$D$16305,"",0)</f>
        <v/>
      </c>
      <c r="Q127" s="2" t="str" cm="1">
        <f t="array" ref="Q127">_xlfn.XLOOKUP($A127&amp;Q$5,'[1]NBA-Data-1980-2019'!$B$1:$B$16305&amp;'[1]NBA-Data-1980-2019'!$A$1:$A$16305,'[1]NBA-Data-1980-2019'!$D$1:$D$16305,"",0)</f>
        <v/>
      </c>
      <c r="R127" s="2" t="str" cm="1">
        <f t="array" ref="R127">_xlfn.XLOOKUP($A127&amp;R$5,'[1]NBA-Data-1980-2019'!$B$1:$B$16305&amp;'[1]NBA-Data-1980-2019'!$A$1:$A$16305,'[1]NBA-Data-1980-2019'!$D$1:$D$16305,"",0)</f>
        <v/>
      </c>
      <c r="S127" s="2" t="str" cm="1">
        <f t="array" ref="S127">_xlfn.XLOOKUP($A127&amp;S$5,'[1]NBA-Data-1980-2019'!$B$1:$B$16305&amp;'[1]NBA-Data-1980-2019'!$A$1:$A$16305,'[1]NBA-Data-1980-2019'!$D$1:$D$16305,"",0)</f>
        <v>BOS</v>
      </c>
      <c r="T127" s="2" t="str" cm="1">
        <f t="array" ref="T127">_xlfn.XLOOKUP($A127&amp;T$5,'[1]NBA-Data-1980-2019'!$B$1:$B$16305&amp;'[1]NBA-Data-1980-2019'!$A$1:$A$16305,'[1]NBA-Data-1980-2019'!$D$1:$D$16305,"",0)</f>
        <v>BOS</v>
      </c>
      <c r="U127" s="2" t="str" cm="1">
        <f t="array" ref="U127">_xlfn.XLOOKUP($A127&amp;U$5,'[1]NBA-Data-1980-2019'!$B$1:$B$16305&amp;'[1]NBA-Data-1980-2019'!$A$1:$A$16305,'[1]NBA-Data-1980-2019'!$D$1:$D$16305,"",0)</f>
        <v/>
      </c>
      <c r="V127" s="2" t="str" cm="1">
        <f t="array" ref="V127">_xlfn.XLOOKUP($A127&amp;V$5,'[1]NBA-Data-1980-2019'!$B$1:$B$16305&amp;'[1]NBA-Data-1980-2019'!$A$1:$A$16305,'[1]NBA-Data-1980-2019'!$D$1:$D$16305,"",0)</f>
        <v/>
      </c>
      <c r="W127" s="2" t="str" cm="1">
        <f t="array" ref="W127">_xlfn.XLOOKUP($A127&amp;W$5,'[1]NBA-Data-1980-2019'!$B$1:$B$16305&amp;'[1]NBA-Data-1980-2019'!$A$1:$A$16305,'[1]NBA-Data-1980-2019'!$D$1:$D$16305,"",0)</f>
        <v/>
      </c>
      <c r="X127" s="2" t="str" cm="1">
        <f t="array" ref="X127">_xlfn.XLOOKUP($A127&amp;X$5,'[1]NBA-Data-1980-2019'!$B$1:$B$16305&amp;'[1]NBA-Data-1980-2019'!$A$1:$A$16305,'[1]NBA-Data-1980-2019'!$D$1:$D$16305,"",0)</f>
        <v/>
      </c>
      <c r="Y127" s="2" t="str" cm="1">
        <f t="array" ref="Y127">_xlfn.XLOOKUP($A127&amp;Y$5,'[1]NBA-Data-1980-2019'!$B$1:$B$16305&amp;'[1]NBA-Data-1980-2019'!$A$1:$A$16305,'[1]NBA-Data-1980-2019'!$D$1:$D$16305,"",0)</f>
        <v/>
      </c>
      <c r="Z127" s="2" t="str" cm="1">
        <f t="array" ref="Z127">_xlfn.XLOOKUP($A127&amp;Z$5,'[1]NBA-Data-1980-2019'!$B$1:$B$16305&amp;'[1]NBA-Data-1980-2019'!$A$1:$A$16305,'[1]NBA-Data-1980-2019'!$D$1:$D$16305,"",0)</f>
        <v/>
      </c>
      <c r="AA127" s="2" t="str" cm="1">
        <f t="array" ref="AA127">_xlfn.XLOOKUP($A127&amp;AA$5,'[1]NBA-Data-1980-2019'!$B$1:$B$16305&amp;'[1]NBA-Data-1980-2019'!$A$1:$A$16305,'[1]NBA-Data-1980-2019'!$D$1:$D$16305,"",0)</f>
        <v/>
      </c>
      <c r="AB127" s="2" t="str" cm="1">
        <f t="array" ref="AB127">_xlfn.XLOOKUP($A127&amp;AB$5,'[1]NBA-Data-1980-2019'!$B$1:$B$16305&amp;'[1]NBA-Data-1980-2019'!$A$1:$A$16305,'[1]NBA-Data-1980-2019'!$D$1:$D$16305,"",0)</f>
        <v/>
      </c>
      <c r="AC127" s="2" t="str" cm="1">
        <f t="array" ref="AC127">_xlfn.XLOOKUP($A127&amp;AC$5,'[1]NBA-Data-1980-2019'!$B$1:$B$16305&amp;'[1]NBA-Data-1980-2019'!$A$1:$A$16305,'[1]NBA-Data-1980-2019'!$D$1:$D$16305,"",0)</f>
        <v/>
      </c>
      <c r="AD127" s="2" t="str" cm="1">
        <f t="array" ref="AD127">_xlfn.XLOOKUP($A127&amp;AD$5,'[1]NBA-Data-1980-2019'!$B$1:$B$16305&amp;'[1]NBA-Data-1980-2019'!$A$1:$A$16305,'[1]NBA-Data-1980-2019'!$D$1:$D$16305,"",0)</f>
        <v/>
      </c>
      <c r="AE127" s="2" t="str" cm="1">
        <f t="array" ref="AE127">_xlfn.XLOOKUP($A127&amp;AE$5,'[1]NBA-Data-1980-2019'!$B$1:$B$16305&amp;'[1]NBA-Data-1980-2019'!$A$1:$A$16305,'[1]NBA-Data-1980-2019'!$D$1:$D$16305,"",0)</f>
        <v/>
      </c>
      <c r="AF127" s="2" t="str" cm="1">
        <f t="array" ref="AF127">_xlfn.XLOOKUP($A127&amp;AF$5,'[1]NBA-Data-1980-2019'!$B$1:$B$16305&amp;'[1]NBA-Data-1980-2019'!$A$1:$A$16305,'[1]NBA-Data-1980-2019'!$D$1:$D$16305,"",0)</f>
        <v/>
      </c>
      <c r="AG127" s="2" t="str" cm="1">
        <f t="array" ref="AG127">_xlfn.XLOOKUP($A127&amp;AG$5,'[1]NBA-Data-1980-2019'!$B$1:$B$16305&amp;'[1]NBA-Data-1980-2019'!$A$1:$A$16305,'[1]NBA-Data-1980-2019'!$D$1:$D$16305,"",0)</f>
        <v/>
      </c>
      <c r="AH127" s="2" t="str" cm="1">
        <f t="array" ref="AH127">_xlfn.XLOOKUP($A127&amp;AH$5,'[1]NBA-Data-1980-2019'!$B$1:$B$16305&amp;'[1]NBA-Data-1980-2019'!$A$1:$A$16305,'[1]NBA-Data-1980-2019'!$H$1:$H$16305,"",0)</f>
        <v/>
      </c>
      <c r="AI127" s="2" t="str" cm="1">
        <f t="array" ref="AI127">_xlfn.XLOOKUP($A127&amp;AI$5,'[1]NBA-Data-1980-2019'!$B$1:$B$16305&amp;'[1]NBA-Data-1980-2019'!$A$1:$A$16305,'[1]NBA-Data-1980-2019'!$H$1:$H$16305,"",0)</f>
        <v/>
      </c>
      <c r="AJ127" s="2" t="str" cm="1">
        <f t="array" ref="AJ127">_xlfn.XLOOKUP($A127&amp;AJ$5,'[1]NBA-Data-1980-2019'!$B$1:$B$16305&amp;'[1]NBA-Data-1980-2019'!$A$1:$A$16305,'[1]NBA-Data-1980-2019'!$H$1:$H$16305,"",0)</f>
        <v/>
      </c>
      <c r="AK127" s="2" t="str" cm="1">
        <f t="array" ref="AK127">_xlfn.XLOOKUP($A127&amp;AK$5,'[1]NBA-Data-1980-2019'!$B$1:$B$16305&amp;'[1]NBA-Data-1980-2019'!$A$1:$A$16305,'[1]NBA-Data-1980-2019'!$H$1:$H$16305,"",0)</f>
        <v/>
      </c>
      <c r="AL127" s="2" t="str" cm="1">
        <f t="array" ref="AL127">_xlfn.XLOOKUP($A127&amp;AL$5,'[1]NBA-Data-1980-2019'!$B$1:$B$16305&amp;'[1]NBA-Data-1980-2019'!$A$1:$A$16305,'[1]NBA-Data-1980-2019'!$H$1:$H$16305,"",0)</f>
        <v/>
      </c>
      <c r="AM127" s="2" t="str" cm="1">
        <f t="array" ref="AM127">_xlfn.XLOOKUP($A127&amp;AM$5,'[1]NBA-Data-1980-2019'!$B$1:$B$16305&amp;'[1]NBA-Data-1980-2019'!$A$1:$A$16305,'[1]NBA-Data-1980-2019'!$H$1:$H$16305,"",0)</f>
        <v/>
      </c>
      <c r="AN127" s="2" t="str" cm="1">
        <f t="array" ref="AN127">_xlfn.XLOOKUP($A127&amp;AN$5,'[1]NBA-Data-1980-2019'!$B$1:$B$16305&amp;'[1]NBA-Data-1980-2019'!$A$1:$A$16305,'[1]NBA-Data-1980-2019'!$H$1:$H$16305,"",0)</f>
        <v/>
      </c>
      <c r="AO127" s="2" t="str" cm="1">
        <f t="array" ref="AO127">_xlfn.XLOOKUP($A127&amp;AO$5,'[1]NBA-Data-1980-2019'!$B$1:$B$16305&amp;'[1]NBA-Data-1980-2019'!$A$1:$A$16305,'[1]NBA-Data-1980-2019'!$H$1:$H$16305,"",0)</f>
        <v/>
      </c>
      <c r="AP127" s="2" t="str" cm="1">
        <f t="array" ref="AP127">_xlfn.XLOOKUP($A127&amp;AP$5,'[1]NBA-Data-1980-2019'!$B$1:$B$16305&amp;'[1]NBA-Data-1980-2019'!$A$1:$A$16305,'[1]NBA-Data-1980-2019'!$H$1:$H$16305,"",0)</f>
        <v/>
      </c>
      <c r="AQ127" s="2" t="str" cm="1">
        <f t="array" ref="AQ127">_xlfn.XLOOKUP($A127&amp;AQ$5,'[1]NBA-Data-1980-2019'!$B$1:$B$16305&amp;'[1]NBA-Data-1980-2019'!$A$1:$A$16305,'[1]NBA-Data-1980-2019'!$H$1:$H$16305,"",0)</f>
        <v/>
      </c>
      <c r="AR127" s="2" t="str" cm="1">
        <f t="array" ref="AR127">_xlfn.XLOOKUP($A127&amp;AR$5,'[1]NBA-Data-1980-2019'!$B$1:$B$16305&amp;'[1]NBA-Data-1980-2019'!$A$1:$A$16305,'[1]NBA-Data-1980-2019'!$H$1:$H$16305,"",0)</f>
        <v/>
      </c>
      <c r="AS127" s="2" t="str" cm="1">
        <f t="array" ref="AS127">_xlfn.XLOOKUP($A127&amp;AS$5,'[1]NBA-Data-1980-2019'!$B$1:$B$16305&amp;'[1]NBA-Data-1980-2019'!$A$1:$A$16305,'[1]NBA-Data-1980-2019'!$H$1:$H$16305,"",0)</f>
        <v/>
      </c>
      <c r="AT127" s="2" t="str" cm="1">
        <f t="array" ref="AT127">_xlfn.XLOOKUP($A127&amp;AT$5,'[1]NBA-Data-1980-2019'!$B$1:$B$16305&amp;'[1]NBA-Data-1980-2019'!$A$1:$A$16305,'[1]NBA-Data-1980-2019'!$H$1:$H$16305,"",0)</f>
        <v/>
      </c>
      <c r="AU127" s="2" t="str" cm="1">
        <f t="array" ref="AU127">_xlfn.XLOOKUP($A127&amp;AU$5,'[1]NBA-Data-1980-2019'!$B$1:$B$16305&amp;'[1]NBA-Data-1980-2019'!$A$1:$A$16305,'[1]NBA-Data-1980-2019'!$H$1:$H$16305,"",0)</f>
        <v/>
      </c>
      <c r="AV127" s="2" t="str" cm="1">
        <f t="array" ref="AV127">_xlfn.XLOOKUP($A127&amp;AV$5,'[1]NBA-Data-1980-2019'!$B$1:$B$16305&amp;'[1]NBA-Data-1980-2019'!$A$1:$A$16305,'[1]NBA-Data-1980-2019'!$H$1:$H$16305,"",0)</f>
        <v/>
      </c>
      <c r="AW127" s="2" t="str" cm="1">
        <f t="array" ref="AW127">_xlfn.XLOOKUP($A127&amp;AW$5,'[1]NBA-Data-1980-2019'!$B$1:$B$16305&amp;'[1]NBA-Data-1980-2019'!$A$1:$A$16305,'[1]NBA-Data-1980-2019'!$H$1:$H$16305,"",0)</f>
        <v/>
      </c>
      <c r="AX127" s="2" t="str" cm="1">
        <f t="array" ref="AX127">_xlfn.XLOOKUP($A127&amp;AX$5,'[1]NBA-Data-1980-2019'!$B$1:$B$16305&amp;'[1]NBA-Data-1980-2019'!$A$1:$A$16305,'[1]NBA-Data-1980-2019'!$H$1:$H$16305,"",0)</f>
        <v/>
      </c>
      <c r="AY127" s="2" cm="1">
        <f t="array" ref="AY127">_xlfn.XLOOKUP($A127&amp;AY$5,'[1]NBA-Data-1980-2019'!$B$1:$B$16305&amp;'[1]NBA-Data-1980-2019'!$A$1:$A$16305,'[1]NBA-Data-1980-2019'!$H$1:$H$16305,"",0)</f>
        <v>94.5</v>
      </c>
      <c r="AZ127" s="2" cm="1">
        <f t="array" ref="AZ127">_xlfn.XLOOKUP($A127&amp;AZ$5,'[1]NBA-Data-1980-2019'!$B$1:$B$16305&amp;'[1]NBA-Data-1980-2019'!$A$1:$A$16305,'[1]NBA-Data-1980-2019'!$H$1:$H$16305,"",0)</f>
        <v>366.59999999999997</v>
      </c>
      <c r="BA127" s="2" t="str" cm="1">
        <f t="array" ref="BA127">_xlfn.XLOOKUP($A127&amp;BA$5,'[1]NBA-Data-1980-2019'!$B$1:$B$16305&amp;'[1]NBA-Data-1980-2019'!$A$1:$A$16305,'[1]NBA-Data-1980-2019'!$H$1:$H$16305,"",0)</f>
        <v/>
      </c>
      <c r="BB127" s="2" t="str" cm="1">
        <f t="array" ref="BB127">_xlfn.XLOOKUP($A127&amp;BB$5,'[1]NBA-Data-1980-2019'!$B$1:$B$16305&amp;'[1]NBA-Data-1980-2019'!$A$1:$A$16305,'[1]NBA-Data-1980-2019'!$H$1:$H$16305,"",0)</f>
        <v/>
      </c>
      <c r="BC127" s="2" t="str" cm="1">
        <f t="array" ref="BC127">_xlfn.XLOOKUP($A127&amp;BC$5,'[1]NBA-Data-1980-2019'!$B$1:$B$16305&amp;'[1]NBA-Data-1980-2019'!$A$1:$A$16305,'[1]NBA-Data-1980-2019'!$H$1:$H$16305,"",0)</f>
        <v/>
      </c>
      <c r="BD127" s="2" t="str" cm="1">
        <f t="array" ref="BD127">_xlfn.XLOOKUP($A127&amp;BD$5,'[1]NBA-Data-1980-2019'!$B$1:$B$16305&amp;'[1]NBA-Data-1980-2019'!$A$1:$A$16305,'[1]NBA-Data-1980-2019'!$H$1:$H$16305,"",0)</f>
        <v/>
      </c>
      <c r="BE127" s="2" t="str" cm="1">
        <f t="array" ref="BE127">_xlfn.XLOOKUP($A127&amp;BE$5,'[1]NBA-Data-1980-2019'!$B$1:$B$16305&amp;'[1]NBA-Data-1980-2019'!$A$1:$A$16305,'[1]NBA-Data-1980-2019'!$H$1:$H$16305,"",0)</f>
        <v/>
      </c>
      <c r="BF127" s="2" t="str" cm="1">
        <f t="array" ref="BF127">_xlfn.XLOOKUP($A127&amp;BF$5,'[1]NBA-Data-1980-2019'!$B$1:$B$16305&amp;'[1]NBA-Data-1980-2019'!$A$1:$A$16305,'[1]NBA-Data-1980-2019'!$H$1:$H$16305,"",0)</f>
        <v/>
      </c>
      <c r="BG127" s="2" t="str" cm="1">
        <f t="array" ref="BG127">_xlfn.XLOOKUP($A127&amp;BG$5,'[1]NBA-Data-1980-2019'!$B$1:$B$16305&amp;'[1]NBA-Data-1980-2019'!$A$1:$A$16305,'[1]NBA-Data-1980-2019'!$H$1:$H$16305,"",0)</f>
        <v/>
      </c>
      <c r="BH127" s="2" t="str" cm="1">
        <f t="array" ref="BH127">_xlfn.XLOOKUP($A127&amp;BH$5,'[1]NBA-Data-1980-2019'!$B$1:$B$16305&amp;'[1]NBA-Data-1980-2019'!$A$1:$A$16305,'[1]NBA-Data-1980-2019'!$H$1:$H$16305,"",0)</f>
        <v/>
      </c>
      <c r="BI127" s="2" t="str" cm="1">
        <f t="array" ref="BI127">_xlfn.XLOOKUP($A127&amp;BI$5,'[1]NBA-Data-1980-2019'!$B$1:$B$16305&amp;'[1]NBA-Data-1980-2019'!$A$1:$A$16305,'[1]NBA-Data-1980-2019'!$H$1:$H$16305,"",0)</f>
        <v/>
      </c>
      <c r="BJ127" s="2" t="str" cm="1">
        <f t="array" ref="BJ127">_xlfn.XLOOKUP($A127&amp;BJ$5,'[1]NBA-Data-1980-2019'!$B$1:$B$16305&amp;'[1]NBA-Data-1980-2019'!$A$1:$A$16305,'[1]NBA-Data-1980-2019'!$H$1:$H$16305,"",0)</f>
        <v/>
      </c>
      <c r="BK127" s="2" t="str" cm="1">
        <f t="array" ref="BK127">_xlfn.XLOOKUP($A127&amp;BK$5,'[1]NBA-Data-1980-2019'!$B$1:$B$16305&amp;'[1]NBA-Data-1980-2019'!$A$1:$A$16305,'[1]NBA-Data-1980-2019'!$H$1:$H$16305,"",0)</f>
        <v/>
      </c>
      <c r="BL127" s="2" t="str" cm="1">
        <f t="array" ref="BL127">_xlfn.XLOOKUP($A127&amp;BL$5,'[1]NBA-Data-1980-2019'!$B$1:$B$16305&amp;'[1]NBA-Data-1980-2019'!$A$1:$A$16305,'[1]NBA-Data-1980-2019'!$H$1:$H$16305,"",0)</f>
        <v/>
      </c>
      <c r="BM127" s="2" t="str" cm="1">
        <f t="array" ref="BM127">_xlfn.XLOOKUP($A127&amp;BM$5,'[1]NBA-Data-1980-2019'!$B$1:$B$16305&amp;'[1]NBA-Data-1980-2019'!$A$1:$A$16305,'[1]NBA-Data-1980-2019'!$H$1:$H$16305,"",0)</f>
        <v/>
      </c>
      <c r="BN127" s="2" t="str" cm="1">
        <f t="array" ref="BN127">_xlfn.XLOOKUP($A127&amp;BN$5,'[1]NBA-Data-1980-2019'!$B$1:$B$16305&amp;'[1]NBA-Data-1980-2019'!$A$1:$A$16305,'[1]NBA-Data-1980-2019'!$F$1:$F$16305,"",0)</f>
        <v/>
      </c>
      <c r="BO127" s="2" t="str" cm="1">
        <f t="array" ref="BO127">_xlfn.XLOOKUP($A127&amp;BO$5,'[1]NBA-Data-1980-2019'!$B$1:$B$16305&amp;'[1]NBA-Data-1980-2019'!$A$1:$A$16305,'[1]NBA-Data-1980-2019'!$F$1:$F$16305,"",0)</f>
        <v/>
      </c>
      <c r="BP127" s="2" t="str" cm="1">
        <f t="array" ref="BP127">_xlfn.XLOOKUP($A127&amp;BP$5,'[1]NBA-Data-1980-2019'!$B$1:$B$16305&amp;'[1]NBA-Data-1980-2019'!$A$1:$A$16305,'[1]NBA-Data-1980-2019'!$F$1:$F$16305,"",0)</f>
        <v/>
      </c>
      <c r="BQ127" s="2" t="str" cm="1">
        <f t="array" ref="BQ127">_xlfn.XLOOKUP($A127&amp;BQ$5,'[1]NBA-Data-1980-2019'!$B$1:$B$16305&amp;'[1]NBA-Data-1980-2019'!$A$1:$A$16305,'[1]NBA-Data-1980-2019'!$F$1:$F$16305,"",0)</f>
        <v/>
      </c>
      <c r="BR127" s="2" t="str" cm="1">
        <f t="array" ref="BR127">_xlfn.XLOOKUP($A127&amp;BR$5,'[1]NBA-Data-1980-2019'!$B$1:$B$16305&amp;'[1]NBA-Data-1980-2019'!$A$1:$A$16305,'[1]NBA-Data-1980-2019'!$F$1:$F$16305,"",0)</f>
        <v/>
      </c>
      <c r="BS127" s="2" t="str" cm="1">
        <f t="array" ref="BS127">_xlfn.XLOOKUP($A127&amp;BS$5,'[1]NBA-Data-1980-2019'!$B$1:$B$16305&amp;'[1]NBA-Data-1980-2019'!$A$1:$A$16305,'[1]NBA-Data-1980-2019'!$F$1:$F$16305,"",0)</f>
        <v/>
      </c>
      <c r="BT127" s="2" t="str" cm="1">
        <f t="array" ref="BT127">_xlfn.XLOOKUP($A127&amp;BT$5,'[1]NBA-Data-1980-2019'!$B$1:$B$16305&amp;'[1]NBA-Data-1980-2019'!$A$1:$A$16305,'[1]NBA-Data-1980-2019'!$F$1:$F$16305,"",0)</f>
        <v/>
      </c>
      <c r="BU127" s="2" t="str" cm="1">
        <f t="array" ref="BU127">_xlfn.XLOOKUP($A127&amp;BU$5,'[1]NBA-Data-1980-2019'!$B$1:$B$16305&amp;'[1]NBA-Data-1980-2019'!$A$1:$A$16305,'[1]NBA-Data-1980-2019'!$F$1:$F$16305,"",0)</f>
        <v/>
      </c>
      <c r="BV127" s="2" t="str" cm="1">
        <f t="array" ref="BV127">_xlfn.XLOOKUP($A127&amp;BV$5,'[1]NBA-Data-1980-2019'!$B$1:$B$16305&amp;'[1]NBA-Data-1980-2019'!$A$1:$A$16305,'[1]NBA-Data-1980-2019'!$F$1:$F$16305,"",0)</f>
        <v/>
      </c>
      <c r="BW127" s="2" t="str" cm="1">
        <f t="array" ref="BW127">_xlfn.XLOOKUP($A127&amp;BW$5,'[1]NBA-Data-1980-2019'!$B$1:$B$16305&amp;'[1]NBA-Data-1980-2019'!$A$1:$A$16305,'[1]NBA-Data-1980-2019'!$F$1:$F$16305,"",0)</f>
        <v/>
      </c>
      <c r="BX127" s="2" t="str" cm="1">
        <f t="array" ref="BX127">_xlfn.XLOOKUP($A127&amp;BX$5,'[1]NBA-Data-1980-2019'!$B$1:$B$16305&amp;'[1]NBA-Data-1980-2019'!$A$1:$A$16305,'[1]NBA-Data-1980-2019'!$F$1:$F$16305,"",0)</f>
        <v/>
      </c>
      <c r="BY127" s="2" t="str" cm="1">
        <f t="array" ref="BY127">_xlfn.XLOOKUP($A127&amp;BY$5,'[1]NBA-Data-1980-2019'!$B$1:$B$16305&amp;'[1]NBA-Data-1980-2019'!$A$1:$A$16305,'[1]NBA-Data-1980-2019'!$F$1:$F$16305,"",0)</f>
        <v/>
      </c>
      <c r="BZ127" s="2" t="str" cm="1">
        <f t="array" ref="BZ127">_xlfn.XLOOKUP($A127&amp;BZ$5,'[1]NBA-Data-1980-2019'!$B$1:$B$16305&amp;'[1]NBA-Data-1980-2019'!$A$1:$A$16305,'[1]NBA-Data-1980-2019'!$F$1:$F$16305,"",0)</f>
        <v/>
      </c>
      <c r="CA127" s="2" t="str" cm="1">
        <f t="array" ref="CA127">_xlfn.XLOOKUP($A127&amp;CA$5,'[1]NBA-Data-1980-2019'!$B$1:$B$16305&amp;'[1]NBA-Data-1980-2019'!$A$1:$A$16305,'[1]NBA-Data-1980-2019'!$F$1:$F$16305,"",0)</f>
        <v/>
      </c>
      <c r="CB127" s="2" t="str" cm="1">
        <f t="array" ref="CB127">_xlfn.XLOOKUP($A127&amp;CB$5,'[1]NBA-Data-1980-2019'!$B$1:$B$16305&amp;'[1]NBA-Data-1980-2019'!$A$1:$A$16305,'[1]NBA-Data-1980-2019'!$F$1:$F$16305,"",0)</f>
        <v/>
      </c>
      <c r="CC127" s="2" t="str" cm="1">
        <f t="array" ref="CC127">_xlfn.XLOOKUP($A127&amp;CC$5,'[1]NBA-Data-1980-2019'!$B$1:$B$16305&amp;'[1]NBA-Data-1980-2019'!$A$1:$A$16305,'[1]NBA-Data-1980-2019'!$F$1:$F$16305,"",0)</f>
        <v/>
      </c>
      <c r="CD127" s="2" t="str" cm="1">
        <f t="array" ref="CD127">_xlfn.XLOOKUP($A127&amp;CD$5,'[1]NBA-Data-1980-2019'!$B$1:$B$16305&amp;'[1]NBA-Data-1980-2019'!$A$1:$A$16305,'[1]NBA-Data-1980-2019'!$F$1:$F$16305,"",0)</f>
        <v/>
      </c>
      <c r="CE127" s="2" cm="1">
        <f t="array" ref="CE127">_xlfn.XLOOKUP($A127&amp;CE$5,'[1]NBA-Data-1980-2019'!$B$1:$B$16305&amp;'[1]NBA-Data-1980-2019'!$A$1:$A$16305,'[1]NBA-Data-1980-2019'!$F$1:$F$16305,"",0)</f>
        <v>8.3000000000000007</v>
      </c>
      <c r="CF127" s="2" cm="1">
        <f t="array" ref="CF127">_xlfn.XLOOKUP($A127&amp;CF$5,'[1]NBA-Data-1980-2019'!$B$1:$B$16305&amp;'[1]NBA-Data-1980-2019'!$A$1:$A$16305,'[1]NBA-Data-1980-2019'!$F$1:$F$16305,"",0)</f>
        <v>7.6</v>
      </c>
      <c r="CG127" s="2" t="str" cm="1">
        <f t="array" ref="CG127">_xlfn.XLOOKUP($A127&amp;CG$5,'[1]NBA-Data-1980-2019'!$B$1:$B$16305&amp;'[1]NBA-Data-1980-2019'!$A$1:$A$16305,'[1]NBA-Data-1980-2019'!$F$1:$F$16305,"",0)</f>
        <v/>
      </c>
      <c r="CH127" s="2" t="str" cm="1">
        <f t="array" ref="CH127">_xlfn.XLOOKUP($A127&amp;CH$5,'[1]NBA-Data-1980-2019'!$B$1:$B$16305&amp;'[1]NBA-Data-1980-2019'!$A$1:$A$16305,'[1]NBA-Data-1980-2019'!$F$1:$F$16305,"",0)</f>
        <v/>
      </c>
      <c r="CI127" s="2" t="str" cm="1">
        <f t="array" ref="CI127">_xlfn.XLOOKUP($A127&amp;CI$5,'[1]NBA-Data-1980-2019'!$B$1:$B$16305&amp;'[1]NBA-Data-1980-2019'!$A$1:$A$16305,'[1]NBA-Data-1980-2019'!$F$1:$F$16305,"",0)</f>
        <v/>
      </c>
      <c r="CJ127" s="2" t="str" cm="1">
        <f t="array" ref="CJ127">_xlfn.XLOOKUP($A127&amp;CJ$5,'[1]NBA-Data-1980-2019'!$B$1:$B$16305&amp;'[1]NBA-Data-1980-2019'!$A$1:$A$16305,'[1]NBA-Data-1980-2019'!$F$1:$F$16305,"",0)</f>
        <v/>
      </c>
      <c r="CK127" s="2" t="str" cm="1">
        <f t="array" ref="CK127">_xlfn.XLOOKUP($A127&amp;CK$5,'[1]NBA-Data-1980-2019'!$B$1:$B$16305&amp;'[1]NBA-Data-1980-2019'!$A$1:$A$16305,'[1]NBA-Data-1980-2019'!$F$1:$F$16305,"",0)</f>
        <v/>
      </c>
      <c r="CL127" s="2" t="str" cm="1">
        <f t="array" ref="CL127">_xlfn.XLOOKUP($A127&amp;CL$5,'[1]NBA-Data-1980-2019'!$B$1:$B$16305&amp;'[1]NBA-Data-1980-2019'!$A$1:$A$16305,'[1]NBA-Data-1980-2019'!$F$1:$F$16305,"",0)</f>
        <v/>
      </c>
      <c r="CM127" s="2" t="str" cm="1">
        <f t="array" ref="CM127">_xlfn.XLOOKUP($A127&amp;CM$5,'[1]NBA-Data-1980-2019'!$B$1:$B$16305&amp;'[1]NBA-Data-1980-2019'!$A$1:$A$16305,'[1]NBA-Data-1980-2019'!$F$1:$F$16305,"",0)</f>
        <v/>
      </c>
      <c r="CN127" s="2" t="str" cm="1">
        <f t="array" ref="CN127">_xlfn.XLOOKUP($A127&amp;CN$5,'[1]NBA-Data-1980-2019'!$B$1:$B$16305&amp;'[1]NBA-Data-1980-2019'!$A$1:$A$16305,'[1]NBA-Data-1980-2019'!$F$1:$F$16305,"",0)</f>
        <v/>
      </c>
      <c r="CO127" s="2" t="str" cm="1">
        <f t="array" ref="CO127">_xlfn.XLOOKUP($A127&amp;CO$5,'[1]NBA-Data-1980-2019'!$B$1:$B$16305&amp;'[1]NBA-Data-1980-2019'!$A$1:$A$16305,'[1]NBA-Data-1980-2019'!$F$1:$F$16305,"",0)</f>
        <v/>
      </c>
      <c r="CP127" s="2" t="str" cm="1">
        <f t="array" ref="CP127">_xlfn.XLOOKUP($A127&amp;CP$5,'[1]NBA-Data-1980-2019'!$B$1:$B$16305&amp;'[1]NBA-Data-1980-2019'!$A$1:$A$16305,'[1]NBA-Data-1980-2019'!$F$1:$F$16305,"",0)</f>
        <v/>
      </c>
      <c r="CQ127" s="2" t="str" cm="1">
        <f t="array" ref="CQ127">_xlfn.XLOOKUP($A127&amp;CQ$5,'[1]NBA-Data-1980-2019'!$B$1:$B$16305&amp;'[1]NBA-Data-1980-2019'!$A$1:$A$16305,'[1]NBA-Data-1980-2019'!$F$1:$F$16305,"",0)</f>
        <v/>
      </c>
      <c r="CR127" s="2" t="str" cm="1">
        <f t="array" ref="CR127">_xlfn.XLOOKUP($A127&amp;CR$5,'[1]NBA-Data-1980-2019'!$B$1:$B$16305&amp;'[1]NBA-Data-1980-2019'!$A$1:$A$16305,'[1]NBA-Data-1980-2019'!$F$1:$F$16305,"",0)</f>
        <v/>
      </c>
      <c r="CS127" s="2" t="str" cm="1">
        <f t="array" ref="CS127">_xlfn.XLOOKUP($A127&amp;CS$5,'[1]NBA-Data-1980-2019'!$B$1:$B$16305&amp;'[1]NBA-Data-1980-2019'!$A$1:$A$16305,'[1]NBA-Data-1980-2019'!$F$1:$F$16305,"",0)</f>
        <v/>
      </c>
      <c r="CU127" s="2" t="str">
        <f>_xlfn.XLOOKUP($A127,TEAMS!$G$1:$G$839,TEAMS!$H$1:$H$839,"",0)</f>
        <v>PG</v>
      </c>
      <c r="CV127" s="2" t="str">
        <f>_xlfn.XLOOKUP($CU127,DASHBOARD!$B$22:$B$27,DASHBOARD!$C$22:$C$27,"",0)</f>
        <v>GUARD</v>
      </c>
      <c r="CY127" s="63">
        <f>SUMIFS('[1]NBA-Data-1980-2019'!$G$1:$G$16305,'[1]NBA-Data-1980-2019'!$B$1:$B$16305,$A127,'[1]NBA-Data-1980-2019'!$A$1:$A$16305,CY$9)</f>
        <v>0</v>
      </c>
      <c r="CZ127" s="63">
        <f>SUMIFS('[1]NBA-Data-1980-2019'!$G$1:$G$16305,'[1]NBA-Data-1980-2019'!$B$1:$B$16305,$A127,'[1]NBA-Data-1980-2019'!$A$1:$A$16305,CZ$9)</f>
        <v>0</v>
      </c>
      <c r="DA127" s="63">
        <f>SUMIFS('[1]NBA-Data-1980-2019'!$G$1:$G$16305,'[1]NBA-Data-1980-2019'!$B$1:$B$16305,$A127,'[1]NBA-Data-1980-2019'!$A$1:$A$16305,DA$9)</f>
        <v>0</v>
      </c>
      <c r="DB127" s="63">
        <f>SUMIFS('[1]NBA-Data-1980-2019'!$G$1:$G$16305,'[1]NBA-Data-1980-2019'!$B$1:$B$16305,$A127,'[1]NBA-Data-1980-2019'!$A$1:$A$16305,DB$9)</f>
        <v>0</v>
      </c>
      <c r="DC127" s="63">
        <f>SUMIFS('[1]NBA-Data-1980-2019'!$G$1:$G$16305,'[1]NBA-Data-1980-2019'!$B$1:$B$16305,$A127,'[1]NBA-Data-1980-2019'!$A$1:$A$16305,DC$9)</f>
        <v>0</v>
      </c>
      <c r="DD127" s="63">
        <f>SUMIFS('[1]NBA-Data-1980-2019'!$G$1:$G$16305,'[1]NBA-Data-1980-2019'!$B$1:$B$16305,$A127,'[1]NBA-Data-1980-2019'!$A$1:$A$16305,DD$9)</f>
        <v>0</v>
      </c>
      <c r="DE127" s="63">
        <f>SUMIFS('[1]NBA-Data-1980-2019'!$G$1:$G$16305,'[1]NBA-Data-1980-2019'!$B$1:$B$16305,$A127,'[1]NBA-Data-1980-2019'!$A$1:$A$16305,DE$9)</f>
        <v>0</v>
      </c>
      <c r="DF127" s="63">
        <f>SUMIFS('[1]NBA-Data-1980-2019'!$G$1:$G$16305,'[1]NBA-Data-1980-2019'!$B$1:$B$16305,$A127,'[1]NBA-Data-1980-2019'!$A$1:$A$16305,DF$9)</f>
        <v>0</v>
      </c>
      <c r="DG127" s="63">
        <f>SUMIFS('[1]NBA-Data-1980-2019'!$G$1:$G$16305,'[1]NBA-Data-1980-2019'!$B$1:$B$16305,$A127,'[1]NBA-Data-1980-2019'!$A$1:$A$16305,DG$9)</f>
        <v>0</v>
      </c>
      <c r="DH127" s="63">
        <f>SUMIFS('[1]NBA-Data-1980-2019'!$G$1:$G$16305,'[1]NBA-Data-1980-2019'!$B$1:$B$16305,$A127,'[1]NBA-Data-1980-2019'!$A$1:$A$16305,DH$9)</f>
        <v>0</v>
      </c>
      <c r="DI127" s="63">
        <f>SUMIFS('[1]NBA-Data-1980-2019'!$G$1:$G$16305,'[1]NBA-Data-1980-2019'!$B$1:$B$16305,$A127,'[1]NBA-Data-1980-2019'!$A$1:$A$16305,DI$9)</f>
        <v>0</v>
      </c>
      <c r="DJ127" s="63">
        <f>SUMIFS('[1]NBA-Data-1980-2019'!$G$1:$G$16305,'[1]NBA-Data-1980-2019'!$B$1:$B$16305,$A127,'[1]NBA-Data-1980-2019'!$A$1:$A$16305,DJ$9)</f>
        <v>0</v>
      </c>
      <c r="DK127" s="63">
        <f>SUMIFS('[1]NBA-Data-1980-2019'!$G$1:$G$16305,'[1]NBA-Data-1980-2019'!$B$1:$B$16305,$A127,'[1]NBA-Data-1980-2019'!$A$1:$A$16305,DK$9)</f>
        <v>0</v>
      </c>
      <c r="DL127" s="63">
        <f>SUMIFS('[1]NBA-Data-1980-2019'!$G$1:$G$16305,'[1]NBA-Data-1980-2019'!$B$1:$B$16305,$A127,'[1]NBA-Data-1980-2019'!$A$1:$A$16305,DL$9)</f>
        <v>0</v>
      </c>
      <c r="DM127" s="63">
        <f>SUMIFS('[1]NBA-Data-1980-2019'!$G$1:$G$16305,'[1]NBA-Data-1980-2019'!$B$1:$B$16305,$A127,'[1]NBA-Data-1980-2019'!$A$1:$A$16305,DM$9)</f>
        <v>0</v>
      </c>
      <c r="DN127" s="63">
        <f>SUMIFS('[1]NBA-Data-1980-2019'!$G$1:$G$16305,'[1]NBA-Data-1980-2019'!$B$1:$B$16305,$A127,'[1]NBA-Data-1980-2019'!$A$1:$A$16305,DN$9)</f>
        <v>0</v>
      </c>
      <c r="DO127" s="63">
        <f>SUMIFS('[1]NBA-Data-1980-2019'!$G$1:$G$16305,'[1]NBA-Data-1980-2019'!$B$1:$B$16305,$A127,'[1]NBA-Data-1980-2019'!$A$1:$A$16305,DO$9)</f>
        <v>0</v>
      </c>
      <c r="DP127" s="63">
        <f>SUMIFS('[1]NBA-Data-1980-2019'!$G$1:$G$16305,'[1]NBA-Data-1980-2019'!$B$1:$B$16305,$A127,'[1]NBA-Data-1980-2019'!$A$1:$A$16305,DP$9)</f>
        <v>650000</v>
      </c>
      <c r="DQ127" s="63">
        <f>SUMIFS('[1]NBA-Data-1980-2019'!$G$1:$G$16305,'[1]NBA-Data-1980-2019'!$B$1:$B$16305,$A127,'[1]NBA-Data-1980-2019'!$A$1:$A$16305,DQ$9)</f>
        <v>711517</v>
      </c>
      <c r="DR127" s="63">
        <f>SUMIFS('[1]NBA-Data-1980-2019'!$G$1:$G$16305,'[1]NBA-Data-1980-2019'!$B$1:$B$16305,$A127,'[1]NBA-Data-1980-2019'!$A$1:$A$16305,DR$9)</f>
        <v>0</v>
      </c>
      <c r="DS127" s="63">
        <f>SUMIFS('[1]NBA-Data-1980-2019'!$G$1:$G$16305,'[1]NBA-Data-1980-2019'!$B$1:$B$16305,$A127,'[1]NBA-Data-1980-2019'!$A$1:$A$16305,DS$9)</f>
        <v>0</v>
      </c>
      <c r="DT127" s="63">
        <f>SUMIFS('[1]NBA-Data-1980-2019'!$G$1:$G$16305,'[1]NBA-Data-1980-2019'!$B$1:$B$16305,$A127,'[1]NBA-Data-1980-2019'!$A$1:$A$16305,DT$9)</f>
        <v>0</v>
      </c>
      <c r="DU127" s="63">
        <f>SUMIFS('[1]NBA-Data-1980-2019'!$G$1:$G$16305,'[1]NBA-Data-1980-2019'!$B$1:$B$16305,$A127,'[1]NBA-Data-1980-2019'!$A$1:$A$16305,DU$9)</f>
        <v>0</v>
      </c>
      <c r="DV127" s="63">
        <f>SUMIFS('[1]NBA-Data-1980-2019'!$G$1:$G$16305,'[1]NBA-Data-1980-2019'!$B$1:$B$16305,$A127,'[1]NBA-Data-1980-2019'!$A$1:$A$16305,DV$9)</f>
        <v>0</v>
      </c>
      <c r="DW127" s="63">
        <f>SUMIFS('[1]NBA-Data-1980-2019'!$G$1:$G$16305,'[1]NBA-Data-1980-2019'!$B$1:$B$16305,$A127,'[1]NBA-Data-1980-2019'!$A$1:$A$16305,DW$9)</f>
        <v>0</v>
      </c>
      <c r="DX127" s="63">
        <f>SUMIFS('[1]NBA-Data-1980-2019'!$G$1:$G$16305,'[1]NBA-Data-1980-2019'!$B$1:$B$16305,$A127,'[1]NBA-Data-1980-2019'!$A$1:$A$16305,DX$9)</f>
        <v>0</v>
      </c>
      <c r="DY127" s="63">
        <f>SUMIFS('[1]NBA-Data-1980-2019'!$G$1:$G$16305,'[1]NBA-Data-1980-2019'!$B$1:$B$16305,$A127,'[1]NBA-Data-1980-2019'!$A$1:$A$16305,DY$9)</f>
        <v>0</v>
      </c>
      <c r="DZ127" s="63">
        <f>SUMIFS('[1]NBA-Data-1980-2019'!$G$1:$G$16305,'[1]NBA-Data-1980-2019'!$B$1:$B$16305,$A127,'[1]NBA-Data-1980-2019'!$A$1:$A$16305,DZ$9)</f>
        <v>0</v>
      </c>
      <c r="EA127" s="63">
        <f>SUMIFS('[1]NBA-Data-1980-2019'!$G$1:$G$16305,'[1]NBA-Data-1980-2019'!$B$1:$B$16305,$A127,'[1]NBA-Data-1980-2019'!$A$1:$A$16305,EA$9)</f>
        <v>0</v>
      </c>
      <c r="EB127" s="63">
        <f>SUMIFS('[1]NBA-Data-1980-2019'!$G$1:$G$16305,'[1]NBA-Data-1980-2019'!$B$1:$B$16305,$A127,'[1]NBA-Data-1980-2019'!$A$1:$A$16305,EB$9)</f>
        <v>0</v>
      </c>
      <c r="EC127" s="63">
        <f>SUMIFS('[1]NBA-Data-1980-2019'!$G$1:$G$16305,'[1]NBA-Data-1980-2019'!$B$1:$B$16305,$A127,'[1]NBA-Data-1980-2019'!$A$1:$A$16305,EC$9)</f>
        <v>0</v>
      </c>
      <c r="ED127" s="63">
        <f>SUMIFS('[1]NBA-Data-1980-2019'!$G$1:$G$16305,'[1]NBA-Data-1980-2019'!$B$1:$B$16305,$A127,'[1]NBA-Data-1980-2019'!$A$1:$A$16305,ED$9)</f>
        <v>0</v>
      </c>
      <c r="EH127" s="2" t="s">
        <v>1482</v>
      </c>
    </row>
    <row r="128" spans="1:165" x14ac:dyDescent="0.2">
      <c r="A128" s="2" t="s">
        <v>942</v>
      </c>
      <c r="B128" s="2" t="str" cm="1">
        <f t="array" ref="B128">_xlfn.XLOOKUP($A128&amp;B$5,'[1]NBA-Data-1980-2019'!$B$1:$B$16305&amp;'[1]NBA-Data-1980-2019'!$A$1:$A$16305,'[1]NBA-Data-1980-2019'!$D$1:$D$16305,"",0)</f>
        <v>SEA</v>
      </c>
      <c r="C128" s="2" t="str" cm="1">
        <f t="array" ref="C128">_xlfn.XLOOKUP($A128&amp;C$5,'[1]NBA-Data-1980-2019'!$B$1:$B$16305&amp;'[1]NBA-Data-1980-2019'!$A$1:$A$16305,'[1]NBA-Data-1980-2019'!$D$1:$D$16305,"",0)</f>
        <v>SEA</v>
      </c>
      <c r="D128" s="2" t="str" cm="1">
        <f t="array" ref="D128">_xlfn.XLOOKUP($A128&amp;D$5,'[1]NBA-Data-1980-2019'!$B$1:$B$16305&amp;'[1]NBA-Data-1980-2019'!$A$1:$A$16305,'[1]NBA-Data-1980-2019'!$D$1:$D$16305,"",0)</f>
        <v>SEA</v>
      </c>
      <c r="E128" s="2" t="str" cm="1">
        <f t="array" ref="E128">_xlfn.XLOOKUP($A128&amp;E$5,'[1]NBA-Data-1980-2019'!$B$1:$B$16305&amp;'[1]NBA-Data-1980-2019'!$A$1:$A$16305,'[1]NBA-Data-1980-2019'!$D$1:$D$16305,"",0)</f>
        <v>SEA</v>
      </c>
      <c r="F128" s="2" t="str" cm="1">
        <f t="array" ref="F128">_xlfn.XLOOKUP($A128&amp;F$5,'[1]NBA-Data-1980-2019'!$B$1:$B$16305&amp;'[1]NBA-Data-1980-2019'!$A$1:$A$16305,'[1]NBA-Data-1980-2019'!$D$1:$D$16305,"",0)</f>
        <v>SEA</v>
      </c>
      <c r="G128" s="2" t="str" cm="1">
        <f t="array" ref="G128">_xlfn.XLOOKUP($A128&amp;G$5,'[1]NBA-Data-1980-2019'!$B$1:$B$16305&amp;'[1]NBA-Data-1980-2019'!$A$1:$A$16305,'[1]NBA-Data-1980-2019'!$D$1:$D$16305,"",0)</f>
        <v>SEA</v>
      </c>
      <c r="H128" s="2" t="str" cm="1">
        <f t="array" ref="H128">_xlfn.XLOOKUP($A128&amp;H$5,'[1]NBA-Data-1980-2019'!$B$1:$B$16305&amp;'[1]NBA-Data-1980-2019'!$A$1:$A$16305,'[1]NBA-Data-1980-2019'!$D$1:$D$16305,"",0)</f>
        <v>SEA</v>
      </c>
      <c r="I128" s="2" t="str" cm="1">
        <f t="array" ref="I128">_xlfn.XLOOKUP($A128&amp;I$5,'[1]NBA-Data-1980-2019'!$B$1:$B$16305&amp;'[1]NBA-Data-1980-2019'!$A$1:$A$16305,'[1]NBA-Data-1980-2019'!$D$1:$D$16305,"",0)</f>
        <v>SEA</v>
      </c>
      <c r="J128" s="2" t="str" cm="1">
        <f t="array" ref="J128">_xlfn.XLOOKUP($A128&amp;J$5,'[1]NBA-Data-1980-2019'!$B$1:$B$16305&amp;'[1]NBA-Data-1980-2019'!$A$1:$A$16305,'[1]NBA-Data-1980-2019'!$D$1:$D$16305,"",0)</f>
        <v>SEA</v>
      </c>
      <c r="K128" s="2" t="str" cm="1">
        <f t="array" ref="K128">_xlfn.XLOOKUP($A128&amp;K$5,'[1]NBA-Data-1980-2019'!$B$1:$B$16305&amp;'[1]NBA-Data-1980-2019'!$A$1:$A$16305,'[1]NBA-Data-1980-2019'!$D$1:$D$16305,"",0)</f>
        <v>SEA</v>
      </c>
      <c r="L128" s="2" t="str" cm="1">
        <f t="array" ref="L128">_xlfn.XLOOKUP($A128&amp;L$5,'[1]NBA-Data-1980-2019'!$B$1:$B$16305&amp;'[1]NBA-Data-1980-2019'!$A$1:$A$16305,'[1]NBA-Data-1980-2019'!$D$1:$D$16305,"",0)</f>
        <v>SEA</v>
      </c>
      <c r="M128" s="2" t="str" cm="1">
        <f t="array" ref="M128">_xlfn.XLOOKUP($A128&amp;M$5,'[1]NBA-Data-1980-2019'!$B$1:$B$16305&amp;'[1]NBA-Data-1980-2019'!$A$1:$A$16305,'[1]NBA-Data-1980-2019'!$D$1:$D$16305,"",0)</f>
        <v>SEA</v>
      </c>
      <c r="N128" s="2" t="str" cm="1">
        <f t="array" ref="N128">_xlfn.XLOOKUP($A128&amp;N$5,'[1]NBA-Data-1980-2019'!$B$1:$B$16305&amp;'[1]NBA-Data-1980-2019'!$A$1:$A$16305,'[1]NBA-Data-1980-2019'!$D$1:$D$16305,"",0)</f>
        <v>TOT</v>
      </c>
      <c r="O128" s="2" t="str" cm="1">
        <f t="array" ref="O128">_xlfn.XLOOKUP($A128&amp;O$5,'[1]NBA-Data-1980-2019'!$B$1:$B$16305&amp;'[1]NBA-Data-1980-2019'!$A$1:$A$16305,'[1]NBA-Data-1980-2019'!$D$1:$D$16305,"",0)</f>
        <v>LAL</v>
      </c>
      <c r="P128" s="2" t="str" cm="1">
        <f t="array" ref="P128">_xlfn.XLOOKUP($A128&amp;P$5,'[1]NBA-Data-1980-2019'!$B$1:$B$16305&amp;'[1]NBA-Data-1980-2019'!$A$1:$A$16305,'[1]NBA-Data-1980-2019'!$D$1:$D$16305,"",0)</f>
        <v>BOS</v>
      </c>
      <c r="Q128" s="2" t="str" cm="1">
        <f t="array" ref="Q128">_xlfn.XLOOKUP($A128&amp;Q$5,'[1]NBA-Data-1980-2019'!$B$1:$B$16305&amp;'[1]NBA-Data-1980-2019'!$A$1:$A$16305,'[1]NBA-Data-1980-2019'!$D$1:$D$16305,"",0)</f>
        <v>MIA</v>
      </c>
      <c r="R128" s="2" t="str" cm="1">
        <f t="array" ref="R128">_xlfn.XLOOKUP($A128&amp;R$5,'[1]NBA-Data-1980-2019'!$B$1:$B$16305&amp;'[1]NBA-Data-1980-2019'!$A$1:$A$16305,'[1]NBA-Data-1980-2019'!$D$1:$D$16305,"",0)</f>
        <v>MIA</v>
      </c>
      <c r="S128" s="2" t="str" cm="1">
        <f t="array" ref="S128">_xlfn.XLOOKUP($A128&amp;S$5,'[1]NBA-Data-1980-2019'!$B$1:$B$16305&amp;'[1]NBA-Data-1980-2019'!$A$1:$A$16305,'[1]NBA-Data-1980-2019'!$D$1:$D$16305,"",0)</f>
        <v/>
      </c>
      <c r="T128" s="2" t="str" cm="1">
        <f t="array" ref="T128">_xlfn.XLOOKUP($A128&amp;T$5,'[1]NBA-Data-1980-2019'!$B$1:$B$16305&amp;'[1]NBA-Data-1980-2019'!$A$1:$A$16305,'[1]NBA-Data-1980-2019'!$D$1:$D$16305,"",0)</f>
        <v/>
      </c>
      <c r="U128" s="2" t="str" cm="1">
        <f t="array" ref="U128">_xlfn.XLOOKUP($A128&amp;U$5,'[1]NBA-Data-1980-2019'!$B$1:$B$16305&amp;'[1]NBA-Data-1980-2019'!$A$1:$A$16305,'[1]NBA-Data-1980-2019'!$D$1:$D$16305,"",0)</f>
        <v/>
      </c>
      <c r="V128" s="2" t="str" cm="1">
        <f t="array" ref="V128">_xlfn.XLOOKUP($A128&amp;V$5,'[1]NBA-Data-1980-2019'!$B$1:$B$16305&amp;'[1]NBA-Data-1980-2019'!$A$1:$A$16305,'[1]NBA-Data-1980-2019'!$D$1:$D$16305,"",0)</f>
        <v/>
      </c>
      <c r="W128" s="2" t="str" cm="1">
        <f t="array" ref="W128">_xlfn.XLOOKUP($A128&amp;W$5,'[1]NBA-Data-1980-2019'!$B$1:$B$16305&amp;'[1]NBA-Data-1980-2019'!$A$1:$A$16305,'[1]NBA-Data-1980-2019'!$D$1:$D$16305,"",0)</f>
        <v/>
      </c>
      <c r="X128" s="2" t="str" cm="1">
        <f t="array" ref="X128">_xlfn.XLOOKUP($A128&amp;X$5,'[1]NBA-Data-1980-2019'!$B$1:$B$16305&amp;'[1]NBA-Data-1980-2019'!$A$1:$A$16305,'[1]NBA-Data-1980-2019'!$D$1:$D$16305,"",0)</f>
        <v/>
      </c>
      <c r="Y128" s="2" t="str" cm="1">
        <f t="array" ref="Y128">_xlfn.XLOOKUP($A128&amp;Y$5,'[1]NBA-Data-1980-2019'!$B$1:$B$16305&amp;'[1]NBA-Data-1980-2019'!$A$1:$A$16305,'[1]NBA-Data-1980-2019'!$D$1:$D$16305,"",0)</f>
        <v/>
      </c>
      <c r="Z128" s="2" t="str" cm="1">
        <f t="array" ref="Z128">_xlfn.XLOOKUP($A128&amp;Z$5,'[1]NBA-Data-1980-2019'!$B$1:$B$16305&amp;'[1]NBA-Data-1980-2019'!$A$1:$A$16305,'[1]NBA-Data-1980-2019'!$D$1:$D$16305,"",0)</f>
        <v/>
      </c>
      <c r="AA128" s="2" t="str" cm="1">
        <f t="array" ref="AA128">_xlfn.XLOOKUP($A128&amp;AA$5,'[1]NBA-Data-1980-2019'!$B$1:$B$16305&amp;'[1]NBA-Data-1980-2019'!$A$1:$A$16305,'[1]NBA-Data-1980-2019'!$D$1:$D$16305,"",0)</f>
        <v/>
      </c>
      <c r="AB128" s="2" t="str" cm="1">
        <f t="array" ref="AB128">_xlfn.XLOOKUP($A128&amp;AB$5,'[1]NBA-Data-1980-2019'!$B$1:$B$16305&amp;'[1]NBA-Data-1980-2019'!$A$1:$A$16305,'[1]NBA-Data-1980-2019'!$D$1:$D$16305,"",0)</f>
        <v/>
      </c>
      <c r="AC128" s="2" t="str" cm="1">
        <f t="array" ref="AC128">_xlfn.XLOOKUP($A128&amp;AC$5,'[1]NBA-Data-1980-2019'!$B$1:$B$16305&amp;'[1]NBA-Data-1980-2019'!$A$1:$A$16305,'[1]NBA-Data-1980-2019'!$D$1:$D$16305,"",0)</f>
        <v/>
      </c>
      <c r="AD128" s="2" t="str" cm="1">
        <f t="array" ref="AD128">_xlfn.XLOOKUP($A128&amp;AD$5,'[1]NBA-Data-1980-2019'!$B$1:$B$16305&amp;'[1]NBA-Data-1980-2019'!$A$1:$A$16305,'[1]NBA-Data-1980-2019'!$D$1:$D$16305,"",0)</f>
        <v/>
      </c>
      <c r="AE128" s="2" t="str" cm="1">
        <f t="array" ref="AE128">_xlfn.XLOOKUP($A128&amp;AE$5,'[1]NBA-Data-1980-2019'!$B$1:$B$16305&amp;'[1]NBA-Data-1980-2019'!$A$1:$A$16305,'[1]NBA-Data-1980-2019'!$D$1:$D$16305,"",0)</f>
        <v/>
      </c>
      <c r="AF128" s="2" t="str" cm="1">
        <f t="array" ref="AF128">_xlfn.XLOOKUP($A128&amp;AF$5,'[1]NBA-Data-1980-2019'!$B$1:$B$16305&amp;'[1]NBA-Data-1980-2019'!$A$1:$A$16305,'[1]NBA-Data-1980-2019'!$D$1:$D$16305,"",0)</f>
        <v/>
      </c>
      <c r="AG128" s="2" t="str" cm="1">
        <f t="array" ref="AG128">_xlfn.XLOOKUP($A128&amp;AG$5,'[1]NBA-Data-1980-2019'!$B$1:$B$16305&amp;'[1]NBA-Data-1980-2019'!$A$1:$A$16305,'[1]NBA-Data-1980-2019'!$D$1:$D$16305,"",0)</f>
        <v/>
      </c>
      <c r="AH128" s="2" cm="1">
        <f t="array" ref="AH128">_xlfn.XLOOKUP($A128&amp;AH$5,'[1]NBA-Data-1980-2019'!$B$1:$B$16305&amp;'[1]NBA-Data-1980-2019'!$A$1:$A$16305,'[1]NBA-Data-1980-2019'!$H$1:$H$16305,"",0)</f>
        <v>2246.7999999999997</v>
      </c>
      <c r="AI128" s="2" cm="1">
        <f t="array" ref="AI128">_xlfn.XLOOKUP($A128&amp;AI$5,'[1]NBA-Data-1980-2019'!$B$1:$B$16305&amp;'[1]NBA-Data-1980-2019'!$A$1:$A$16305,'[1]NBA-Data-1980-2019'!$H$1:$H$16305,"",0)</f>
        <v>2551.5</v>
      </c>
      <c r="AJ128" s="2" cm="1">
        <f t="array" ref="AJ128">_xlfn.XLOOKUP($A128&amp;AJ$5,'[1]NBA-Data-1980-2019'!$B$1:$B$16305&amp;'[1]NBA-Data-1980-2019'!$A$1:$A$16305,'[1]NBA-Data-1980-2019'!$H$1:$H$16305,"",0)</f>
        <v>2550.2000000000003</v>
      </c>
      <c r="AK128" s="2" cm="1">
        <f t="array" ref="AK128">_xlfn.XLOOKUP($A128&amp;AK$5,'[1]NBA-Data-1980-2019'!$B$1:$B$16305&amp;'[1]NBA-Data-1980-2019'!$A$1:$A$16305,'[1]NBA-Data-1980-2019'!$H$1:$H$16305,"",0)</f>
        <v>2878.2000000000003</v>
      </c>
      <c r="AL128" s="2" cm="1">
        <f t="array" ref="AL128">_xlfn.XLOOKUP($A128&amp;AL$5,'[1]NBA-Data-1980-2019'!$B$1:$B$16305&amp;'[1]NBA-Data-1980-2019'!$A$1:$A$16305,'[1]NBA-Data-1980-2019'!$H$1:$H$16305,"",0)</f>
        <v>3017.6</v>
      </c>
      <c r="AM128" s="2" cm="1">
        <f t="array" ref="AM128">_xlfn.XLOOKUP($A128&amp;AM$5,'[1]NBA-Data-1980-2019'!$B$1:$B$16305&amp;'[1]NBA-Data-1980-2019'!$A$1:$A$16305,'[1]NBA-Data-1980-2019'!$H$1:$H$16305,"",0)</f>
        <v>3159</v>
      </c>
      <c r="AN128" s="2" cm="1">
        <f t="array" ref="AN128">_xlfn.XLOOKUP($A128&amp;AN$5,'[1]NBA-Data-1980-2019'!$B$1:$B$16305&amp;'[1]NBA-Data-1980-2019'!$A$1:$A$16305,'[1]NBA-Data-1980-2019'!$H$1:$H$16305,"",0)</f>
        <v>3214.4</v>
      </c>
      <c r="AO128" s="2" cm="1">
        <f t="array" ref="AO128">_xlfn.XLOOKUP($A128&amp;AO$5,'[1]NBA-Data-1980-2019'!$B$1:$B$16305&amp;'[1]NBA-Data-1980-2019'!$A$1:$A$16305,'[1]NBA-Data-1980-2019'!$H$1:$H$16305,"",0)</f>
        <v>3148.7999999999997</v>
      </c>
      <c r="AP128" s="2" cm="1">
        <f t="array" ref="AP128">_xlfn.XLOOKUP($A128&amp;AP$5,'[1]NBA-Data-1980-2019'!$B$1:$B$16305&amp;'[1]NBA-Data-1980-2019'!$A$1:$A$16305,'[1]NBA-Data-1980-2019'!$H$1:$H$16305,"",0)</f>
        <v>2010.0000000000002</v>
      </c>
      <c r="AQ128" s="2" cm="1">
        <f t="array" ref="AQ128">_xlfn.XLOOKUP($A128&amp;AQ$5,'[1]NBA-Data-1980-2019'!$B$1:$B$16305&amp;'[1]NBA-Data-1980-2019'!$A$1:$A$16305,'[1]NBA-Data-1980-2019'!$H$1:$H$16305,"",0)</f>
        <v>3427.6</v>
      </c>
      <c r="AR128" s="2" cm="1">
        <f t="array" ref="AR128">_xlfn.XLOOKUP($A128&amp;AR$5,'[1]NBA-Data-1980-2019'!$B$1:$B$16305&amp;'[1]NBA-Data-1980-2019'!$A$1:$A$16305,'[1]NBA-Data-1980-2019'!$H$1:$H$16305,"",0)</f>
        <v>3246.9</v>
      </c>
      <c r="AS128" s="2" cm="1">
        <f t="array" ref="AS128">_xlfn.XLOOKUP($A128&amp;AS$5,'[1]NBA-Data-1980-2019'!$B$1:$B$16305&amp;'[1]NBA-Data-1980-2019'!$A$1:$A$16305,'[1]NBA-Data-1980-2019'!$H$1:$H$16305,"",0)</f>
        <v>3304.6</v>
      </c>
      <c r="AT128" s="2" cm="1">
        <f t="array" ref="AT128">_xlfn.XLOOKUP($A128&amp;AT$5,'[1]NBA-Data-1980-2019'!$B$1:$B$16305&amp;'[1]NBA-Data-1980-2019'!$A$1:$A$16305,'[1]NBA-Data-1980-2019'!$H$1:$H$16305,"",0)</f>
        <v>3208</v>
      </c>
      <c r="AU128" s="2" cm="1">
        <f t="array" ref="AU128">_xlfn.XLOOKUP($A128&amp;AU$5,'[1]NBA-Data-1980-2019'!$B$1:$B$16305&amp;'[1]NBA-Data-1980-2019'!$A$1:$A$16305,'[1]NBA-Data-1980-2019'!$H$1:$H$16305,"",0)</f>
        <v>2829</v>
      </c>
      <c r="AV128" s="2" cm="1">
        <f t="array" ref="AV128">_xlfn.XLOOKUP($A128&amp;AV$5,'[1]NBA-Data-1980-2019'!$B$1:$B$16305&amp;'[1]NBA-Data-1980-2019'!$A$1:$A$16305,'[1]NBA-Data-1980-2019'!$H$1:$H$16305,"",0)</f>
        <v>2541</v>
      </c>
      <c r="AW128" s="2" cm="1">
        <f t="array" ref="AW128">_xlfn.XLOOKUP($A128&amp;AW$5,'[1]NBA-Data-1980-2019'!$B$1:$B$16305&amp;'[1]NBA-Data-1980-2019'!$A$1:$A$16305,'[1]NBA-Data-1980-2019'!$H$1:$H$16305,"",0)</f>
        <v>2308.5</v>
      </c>
      <c r="AX128" s="2" cm="1">
        <f t="array" ref="AX128">_xlfn.XLOOKUP($A128&amp;AX$5,'[1]NBA-Data-1980-2019'!$B$1:$B$16305&amp;'[1]NBA-Data-1980-2019'!$A$1:$A$16305,'[1]NBA-Data-1980-2019'!$H$1:$H$16305,"",0)</f>
        <v>1502.8000000000002</v>
      </c>
      <c r="AY128" s="2" t="str" cm="1">
        <f t="array" ref="AY128">_xlfn.XLOOKUP($A128&amp;AY$5,'[1]NBA-Data-1980-2019'!$B$1:$B$16305&amp;'[1]NBA-Data-1980-2019'!$A$1:$A$16305,'[1]NBA-Data-1980-2019'!$H$1:$H$16305,"",0)</f>
        <v/>
      </c>
      <c r="AZ128" s="2" t="str" cm="1">
        <f t="array" ref="AZ128">_xlfn.XLOOKUP($A128&amp;AZ$5,'[1]NBA-Data-1980-2019'!$B$1:$B$16305&amp;'[1]NBA-Data-1980-2019'!$A$1:$A$16305,'[1]NBA-Data-1980-2019'!$H$1:$H$16305,"",0)</f>
        <v/>
      </c>
      <c r="BA128" s="2" t="str" cm="1">
        <f t="array" ref="BA128">_xlfn.XLOOKUP($A128&amp;BA$5,'[1]NBA-Data-1980-2019'!$B$1:$B$16305&amp;'[1]NBA-Data-1980-2019'!$A$1:$A$16305,'[1]NBA-Data-1980-2019'!$H$1:$H$16305,"",0)</f>
        <v/>
      </c>
      <c r="BB128" s="2" t="str" cm="1">
        <f t="array" ref="BB128">_xlfn.XLOOKUP($A128&amp;BB$5,'[1]NBA-Data-1980-2019'!$B$1:$B$16305&amp;'[1]NBA-Data-1980-2019'!$A$1:$A$16305,'[1]NBA-Data-1980-2019'!$H$1:$H$16305,"",0)</f>
        <v/>
      </c>
      <c r="BC128" s="2" t="str" cm="1">
        <f t="array" ref="BC128">_xlfn.XLOOKUP($A128&amp;BC$5,'[1]NBA-Data-1980-2019'!$B$1:$B$16305&amp;'[1]NBA-Data-1980-2019'!$A$1:$A$16305,'[1]NBA-Data-1980-2019'!$H$1:$H$16305,"",0)</f>
        <v/>
      </c>
      <c r="BD128" s="2" t="str" cm="1">
        <f t="array" ref="BD128">_xlfn.XLOOKUP($A128&amp;BD$5,'[1]NBA-Data-1980-2019'!$B$1:$B$16305&amp;'[1]NBA-Data-1980-2019'!$A$1:$A$16305,'[1]NBA-Data-1980-2019'!$H$1:$H$16305,"",0)</f>
        <v/>
      </c>
      <c r="BE128" s="2" t="str" cm="1">
        <f t="array" ref="BE128">_xlfn.XLOOKUP($A128&amp;BE$5,'[1]NBA-Data-1980-2019'!$B$1:$B$16305&amp;'[1]NBA-Data-1980-2019'!$A$1:$A$16305,'[1]NBA-Data-1980-2019'!$H$1:$H$16305,"",0)</f>
        <v/>
      </c>
      <c r="BF128" s="2" t="str" cm="1">
        <f t="array" ref="BF128">_xlfn.XLOOKUP($A128&amp;BF$5,'[1]NBA-Data-1980-2019'!$B$1:$B$16305&amp;'[1]NBA-Data-1980-2019'!$A$1:$A$16305,'[1]NBA-Data-1980-2019'!$H$1:$H$16305,"",0)</f>
        <v/>
      </c>
      <c r="BG128" s="2" t="str" cm="1">
        <f t="array" ref="BG128">_xlfn.XLOOKUP($A128&amp;BG$5,'[1]NBA-Data-1980-2019'!$B$1:$B$16305&amp;'[1]NBA-Data-1980-2019'!$A$1:$A$16305,'[1]NBA-Data-1980-2019'!$H$1:$H$16305,"",0)</f>
        <v/>
      </c>
      <c r="BH128" s="2" t="str" cm="1">
        <f t="array" ref="BH128">_xlfn.XLOOKUP($A128&amp;BH$5,'[1]NBA-Data-1980-2019'!$B$1:$B$16305&amp;'[1]NBA-Data-1980-2019'!$A$1:$A$16305,'[1]NBA-Data-1980-2019'!$H$1:$H$16305,"",0)</f>
        <v/>
      </c>
      <c r="BI128" s="2" t="str" cm="1">
        <f t="array" ref="BI128">_xlfn.XLOOKUP($A128&amp;BI$5,'[1]NBA-Data-1980-2019'!$B$1:$B$16305&amp;'[1]NBA-Data-1980-2019'!$A$1:$A$16305,'[1]NBA-Data-1980-2019'!$H$1:$H$16305,"",0)</f>
        <v/>
      </c>
      <c r="BJ128" s="2" t="str" cm="1">
        <f t="array" ref="BJ128">_xlfn.XLOOKUP($A128&amp;BJ$5,'[1]NBA-Data-1980-2019'!$B$1:$B$16305&amp;'[1]NBA-Data-1980-2019'!$A$1:$A$16305,'[1]NBA-Data-1980-2019'!$H$1:$H$16305,"",0)</f>
        <v/>
      </c>
      <c r="BK128" s="2" t="str" cm="1">
        <f t="array" ref="BK128">_xlfn.XLOOKUP($A128&amp;BK$5,'[1]NBA-Data-1980-2019'!$B$1:$B$16305&amp;'[1]NBA-Data-1980-2019'!$A$1:$A$16305,'[1]NBA-Data-1980-2019'!$H$1:$H$16305,"",0)</f>
        <v/>
      </c>
      <c r="BL128" s="2" t="str" cm="1">
        <f t="array" ref="BL128">_xlfn.XLOOKUP($A128&amp;BL$5,'[1]NBA-Data-1980-2019'!$B$1:$B$16305&amp;'[1]NBA-Data-1980-2019'!$A$1:$A$16305,'[1]NBA-Data-1980-2019'!$H$1:$H$16305,"",0)</f>
        <v/>
      </c>
      <c r="BM128" s="2" t="str" cm="1">
        <f t="array" ref="BM128">_xlfn.XLOOKUP($A128&amp;BM$5,'[1]NBA-Data-1980-2019'!$B$1:$B$16305&amp;'[1]NBA-Data-1980-2019'!$A$1:$A$16305,'[1]NBA-Data-1980-2019'!$H$1:$H$16305,"",0)</f>
        <v/>
      </c>
      <c r="BN128" s="2" cm="1">
        <f t="array" ref="BN128">_xlfn.XLOOKUP($A128&amp;BN$5,'[1]NBA-Data-1980-2019'!$B$1:$B$16305&amp;'[1]NBA-Data-1980-2019'!$A$1:$A$16305,'[1]NBA-Data-1980-2019'!$F$1:$F$16305,"",0)</f>
        <v>13.2</v>
      </c>
      <c r="BO128" s="2" cm="1">
        <f t="array" ref="BO128">_xlfn.XLOOKUP($A128&amp;BO$5,'[1]NBA-Data-1980-2019'!$B$1:$B$16305&amp;'[1]NBA-Data-1980-2019'!$A$1:$A$16305,'[1]NBA-Data-1980-2019'!$F$1:$F$16305,"",0)</f>
        <v>13.1</v>
      </c>
      <c r="BP128" s="2" cm="1">
        <f t="array" ref="BP128">_xlfn.XLOOKUP($A128&amp;BP$5,'[1]NBA-Data-1980-2019'!$B$1:$B$16305&amp;'[1]NBA-Data-1980-2019'!$A$1:$A$16305,'[1]NBA-Data-1980-2019'!$F$1:$F$16305,"",0)</f>
        <v>17</v>
      </c>
      <c r="BQ128" s="2" cm="1">
        <f t="array" ref="BQ128">_xlfn.XLOOKUP($A128&amp;BQ$5,'[1]NBA-Data-1980-2019'!$B$1:$B$16305&amp;'[1]NBA-Data-1980-2019'!$A$1:$A$16305,'[1]NBA-Data-1980-2019'!$F$1:$F$16305,"",0)</f>
        <v>17.8</v>
      </c>
      <c r="BR128" s="2" cm="1">
        <f t="array" ref="BR128">_xlfn.XLOOKUP($A128&amp;BR$5,'[1]NBA-Data-1980-2019'!$B$1:$B$16305&amp;'[1]NBA-Data-1980-2019'!$A$1:$A$16305,'[1]NBA-Data-1980-2019'!$F$1:$F$16305,"",0)</f>
        <v>21.3</v>
      </c>
      <c r="BS128" s="2" cm="1">
        <f t="array" ref="BS128">_xlfn.XLOOKUP($A128&amp;BS$5,'[1]NBA-Data-1980-2019'!$B$1:$B$16305&amp;'[1]NBA-Data-1980-2019'!$A$1:$A$16305,'[1]NBA-Data-1980-2019'!$F$1:$F$16305,"",0)</f>
        <v>19.600000000000001</v>
      </c>
      <c r="BT128" s="2" cm="1">
        <f t="array" ref="BT128">_xlfn.XLOOKUP($A128&amp;BT$5,'[1]NBA-Data-1980-2019'!$B$1:$B$16305&amp;'[1]NBA-Data-1980-2019'!$A$1:$A$16305,'[1]NBA-Data-1980-2019'!$F$1:$F$16305,"",0)</f>
        <v>21.8</v>
      </c>
      <c r="BU128" s="2" cm="1">
        <f t="array" ref="BU128">_xlfn.XLOOKUP($A128&amp;BU$5,'[1]NBA-Data-1980-2019'!$B$1:$B$16305&amp;'[1]NBA-Data-1980-2019'!$A$1:$A$16305,'[1]NBA-Data-1980-2019'!$F$1:$F$16305,"",0)</f>
        <v>21.6</v>
      </c>
      <c r="BV128" s="2" cm="1">
        <f t="array" ref="BV128">_xlfn.XLOOKUP($A128&amp;BV$5,'[1]NBA-Data-1980-2019'!$B$1:$B$16305&amp;'[1]NBA-Data-1980-2019'!$A$1:$A$16305,'[1]NBA-Data-1980-2019'!$F$1:$F$16305,"",0)</f>
        <v>23.1</v>
      </c>
      <c r="BW128" s="2" cm="1">
        <f t="array" ref="BW128">_xlfn.XLOOKUP($A128&amp;BW$5,'[1]NBA-Data-1980-2019'!$B$1:$B$16305&amp;'[1]NBA-Data-1980-2019'!$A$1:$A$16305,'[1]NBA-Data-1980-2019'!$F$1:$F$16305,"",0)</f>
        <v>23.6</v>
      </c>
      <c r="BX128" s="2" cm="1">
        <f t="array" ref="BX128">_xlfn.XLOOKUP($A128&amp;BX$5,'[1]NBA-Data-1980-2019'!$B$1:$B$16305&amp;'[1]NBA-Data-1980-2019'!$A$1:$A$16305,'[1]NBA-Data-1980-2019'!$F$1:$F$16305,"",0)</f>
        <v>22.1</v>
      </c>
      <c r="BY128" s="2" cm="1">
        <f t="array" ref="BY128">_xlfn.XLOOKUP($A128&amp;BY$5,'[1]NBA-Data-1980-2019'!$B$1:$B$16305&amp;'[1]NBA-Data-1980-2019'!$A$1:$A$16305,'[1]NBA-Data-1980-2019'!$F$1:$F$16305,"",0)</f>
        <v>22.9</v>
      </c>
      <c r="BZ128" s="2" cm="1">
        <f t="array" ref="BZ128">_xlfn.XLOOKUP($A128&amp;BZ$5,'[1]NBA-Data-1980-2019'!$B$1:$B$16305&amp;'[1]NBA-Data-1980-2019'!$A$1:$A$16305,'[1]NBA-Data-1980-2019'!$F$1:$F$16305,"",0)</f>
        <v>21.1</v>
      </c>
      <c r="CA128" s="2" cm="1">
        <f t="array" ref="CA128">_xlfn.XLOOKUP($A128&amp;CA$5,'[1]NBA-Data-1980-2019'!$B$1:$B$16305&amp;'[1]NBA-Data-1980-2019'!$A$1:$A$16305,'[1]NBA-Data-1980-2019'!$F$1:$F$16305,"",0)</f>
        <v>17.3</v>
      </c>
      <c r="CB128" s="2" cm="1">
        <f t="array" ref="CB128">_xlfn.XLOOKUP($A128&amp;CB$5,'[1]NBA-Data-1980-2019'!$B$1:$B$16305&amp;'[1]NBA-Data-1980-2019'!$A$1:$A$16305,'[1]NBA-Data-1980-2019'!$F$1:$F$16305,"",0)</f>
        <v>15.1</v>
      </c>
      <c r="CC128" s="2" cm="1">
        <f t="array" ref="CC128">_xlfn.XLOOKUP($A128&amp;CC$5,'[1]NBA-Data-1980-2019'!$B$1:$B$16305&amp;'[1]NBA-Data-1980-2019'!$A$1:$A$16305,'[1]NBA-Data-1980-2019'!$F$1:$F$16305,"",0)</f>
        <v>10.7</v>
      </c>
      <c r="CD128" s="2" cm="1">
        <f t="array" ref="CD128">_xlfn.XLOOKUP($A128&amp;CD$5,'[1]NBA-Data-1980-2019'!$B$1:$B$16305&amp;'[1]NBA-Data-1980-2019'!$A$1:$A$16305,'[1]NBA-Data-1980-2019'!$F$1:$F$16305,"",0)</f>
        <v>9</v>
      </c>
      <c r="CE128" s="2" t="str" cm="1">
        <f t="array" ref="CE128">_xlfn.XLOOKUP($A128&amp;CE$5,'[1]NBA-Data-1980-2019'!$B$1:$B$16305&amp;'[1]NBA-Data-1980-2019'!$A$1:$A$16305,'[1]NBA-Data-1980-2019'!$F$1:$F$16305,"",0)</f>
        <v/>
      </c>
      <c r="CF128" s="2" t="str" cm="1">
        <f t="array" ref="CF128">_xlfn.XLOOKUP($A128&amp;CF$5,'[1]NBA-Data-1980-2019'!$B$1:$B$16305&amp;'[1]NBA-Data-1980-2019'!$A$1:$A$16305,'[1]NBA-Data-1980-2019'!$F$1:$F$16305,"",0)</f>
        <v/>
      </c>
      <c r="CG128" s="2" t="str" cm="1">
        <f t="array" ref="CG128">_xlfn.XLOOKUP($A128&amp;CG$5,'[1]NBA-Data-1980-2019'!$B$1:$B$16305&amp;'[1]NBA-Data-1980-2019'!$A$1:$A$16305,'[1]NBA-Data-1980-2019'!$F$1:$F$16305,"",0)</f>
        <v/>
      </c>
      <c r="CH128" s="2" t="str" cm="1">
        <f t="array" ref="CH128">_xlfn.XLOOKUP($A128&amp;CH$5,'[1]NBA-Data-1980-2019'!$B$1:$B$16305&amp;'[1]NBA-Data-1980-2019'!$A$1:$A$16305,'[1]NBA-Data-1980-2019'!$F$1:$F$16305,"",0)</f>
        <v/>
      </c>
      <c r="CI128" s="2" t="str" cm="1">
        <f t="array" ref="CI128">_xlfn.XLOOKUP($A128&amp;CI$5,'[1]NBA-Data-1980-2019'!$B$1:$B$16305&amp;'[1]NBA-Data-1980-2019'!$A$1:$A$16305,'[1]NBA-Data-1980-2019'!$F$1:$F$16305,"",0)</f>
        <v/>
      </c>
      <c r="CJ128" s="2" t="str" cm="1">
        <f t="array" ref="CJ128">_xlfn.XLOOKUP($A128&amp;CJ$5,'[1]NBA-Data-1980-2019'!$B$1:$B$16305&amp;'[1]NBA-Data-1980-2019'!$A$1:$A$16305,'[1]NBA-Data-1980-2019'!$F$1:$F$16305,"",0)</f>
        <v/>
      </c>
      <c r="CK128" s="2" t="str" cm="1">
        <f t="array" ref="CK128">_xlfn.XLOOKUP($A128&amp;CK$5,'[1]NBA-Data-1980-2019'!$B$1:$B$16305&amp;'[1]NBA-Data-1980-2019'!$A$1:$A$16305,'[1]NBA-Data-1980-2019'!$F$1:$F$16305,"",0)</f>
        <v/>
      </c>
      <c r="CL128" s="2" t="str" cm="1">
        <f t="array" ref="CL128">_xlfn.XLOOKUP($A128&amp;CL$5,'[1]NBA-Data-1980-2019'!$B$1:$B$16305&amp;'[1]NBA-Data-1980-2019'!$A$1:$A$16305,'[1]NBA-Data-1980-2019'!$F$1:$F$16305,"",0)</f>
        <v/>
      </c>
      <c r="CM128" s="2" t="str" cm="1">
        <f t="array" ref="CM128">_xlfn.XLOOKUP($A128&amp;CM$5,'[1]NBA-Data-1980-2019'!$B$1:$B$16305&amp;'[1]NBA-Data-1980-2019'!$A$1:$A$16305,'[1]NBA-Data-1980-2019'!$F$1:$F$16305,"",0)</f>
        <v/>
      </c>
      <c r="CN128" s="2" t="str" cm="1">
        <f t="array" ref="CN128">_xlfn.XLOOKUP($A128&amp;CN$5,'[1]NBA-Data-1980-2019'!$B$1:$B$16305&amp;'[1]NBA-Data-1980-2019'!$A$1:$A$16305,'[1]NBA-Data-1980-2019'!$F$1:$F$16305,"",0)</f>
        <v/>
      </c>
      <c r="CO128" s="2" t="str" cm="1">
        <f t="array" ref="CO128">_xlfn.XLOOKUP($A128&amp;CO$5,'[1]NBA-Data-1980-2019'!$B$1:$B$16305&amp;'[1]NBA-Data-1980-2019'!$A$1:$A$16305,'[1]NBA-Data-1980-2019'!$F$1:$F$16305,"",0)</f>
        <v/>
      </c>
      <c r="CP128" s="2" t="str" cm="1">
        <f t="array" ref="CP128">_xlfn.XLOOKUP($A128&amp;CP$5,'[1]NBA-Data-1980-2019'!$B$1:$B$16305&amp;'[1]NBA-Data-1980-2019'!$A$1:$A$16305,'[1]NBA-Data-1980-2019'!$F$1:$F$16305,"",0)</f>
        <v/>
      </c>
      <c r="CQ128" s="2" t="str" cm="1">
        <f t="array" ref="CQ128">_xlfn.XLOOKUP($A128&amp;CQ$5,'[1]NBA-Data-1980-2019'!$B$1:$B$16305&amp;'[1]NBA-Data-1980-2019'!$A$1:$A$16305,'[1]NBA-Data-1980-2019'!$F$1:$F$16305,"",0)</f>
        <v/>
      </c>
      <c r="CR128" s="2" t="str" cm="1">
        <f t="array" ref="CR128">_xlfn.XLOOKUP($A128&amp;CR$5,'[1]NBA-Data-1980-2019'!$B$1:$B$16305&amp;'[1]NBA-Data-1980-2019'!$A$1:$A$16305,'[1]NBA-Data-1980-2019'!$F$1:$F$16305,"",0)</f>
        <v/>
      </c>
      <c r="CS128" s="2" t="str" cm="1">
        <f t="array" ref="CS128">_xlfn.XLOOKUP($A128&amp;CS$5,'[1]NBA-Data-1980-2019'!$B$1:$B$16305&amp;'[1]NBA-Data-1980-2019'!$A$1:$A$16305,'[1]NBA-Data-1980-2019'!$F$1:$F$16305,"",0)</f>
        <v/>
      </c>
      <c r="CU128" s="2" t="str">
        <f>_xlfn.XLOOKUP($A128,TEAMS!$G$1:$G$839,TEAMS!$H$1:$H$839,"",0)</f>
        <v>PG</v>
      </c>
      <c r="CV128" s="2" t="str">
        <f>_xlfn.XLOOKUP($CU128,DASHBOARD!$B$22:$B$27,DASHBOARD!$C$22:$C$27,"",0)</f>
        <v>GUARD</v>
      </c>
      <c r="CY128" s="63">
        <f>SUMIFS('[1]NBA-Data-1980-2019'!$G$1:$G$16305,'[1]NBA-Data-1980-2019'!$B$1:$B$16305,$A128,'[1]NBA-Data-1980-2019'!$A$1:$A$16305,CY$9)</f>
        <v>1685000</v>
      </c>
      <c r="CZ128" s="63">
        <f>SUMIFS('[1]NBA-Data-1980-2019'!$G$1:$G$16305,'[1]NBA-Data-1980-2019'!$B$1:$B$16305,$A128,'[1]NBA-Data-1980-2019'!$A$1:$A$16305,CZ$9)</f>
        <v>1883000</v>
      </c>
      <c r="DA128" s="63">
        <f>SUMIFS('[1]NBA-Data-1980-2019'!$G$1:$G$16305,'[1]NBA-Data-1980-2019'!$B$1:$B$16305,$A128,'[1]NBA-Data-1980-2019'!$A$1:$A$16305,DA$9)</f>
        <v>2183000</v>
      </c>
      <c r="DB128" s="63">
        <f>SUMIFS('[1]NBA-Data-1980-2019'!$G$1:$G$16305,'[1]NBA-Data-1980-2019'!$B$1:$B$16305,$A128,'[1]NBA-Data-1980-2019'!$A$1:$A$16305,DB$9)</f>
        <v>2383000</v>
      </c>
      <c r="DC128" s="63">
        <f>SUMIFS('[1]NBA-Data-1980-2019'!$G$1:$G$16305,'[1]NBA-Data-1980-2019'!$B$1:$B$16305,$A128,'[1]NBA-Data-1980-2019'!$A$1:$A$16305,DC$9)</f>
        <v>2583300</v>
      </c>
      <c r="DD128" s="63">
        <f>SUMIFS('[1]NBA-Data-1980-2019'!$G$1:$G$16305,'[1]NBA-Data-1980-2019'!$B$1:$B$16305,$A128,'[1]NBA-Data-1980-2019'!$A$1:$A$16305,DD$9)</f>
        <v>2783000</v>
      </c>
      <c r="DE128" s="63">
        <f>SUMIFS('[1]NBA-Data-1980-2019'!$G$1:$G$16305,'[1]NBA-Data-1980-2019'!$B$1:$B$16305,$A128,'[1]NBA-Data-1980-2019'!$A$1:$A$16305,DE$9)</f>
        <v>10212000</v>
      </c>
      <c r="DF128" s="63">
        <f>SUMIFS('[1]NBA-Data-1980-2019'!$G$1:$G$16305,'[1]NBA-Data-1980-2019'!$B$1:$B$16305,$A128,'[1]NBA-Data-1980-2019'!$A$1:$A$16305,DF$9)</f>
        <v>10514688</v>
      </c>
      <c r="DG128" s="63">
        <f>SUMIFS('[1]NBA-Data-1980-2019'!$G$1:$G$16305,'[1]NBA-Data-1980-2019'!$B$1:$B$16305,$A128,'[1]NBA-Data-1980-2019'!$A$1:$A$16305,DG$9)</f>
        <v>8715000</v>
      </c>
      <c r="DH128" s="63">
        <f>SUMIFS('[1]NBA-Data-1980-2019'!$G$1:$G$16305,'[1]NBA-Data-1980-2019'!$B$1:$B$16305,$A128,'[1]NBA-Data-1980-2019'!$A$1:$A$16305,DH$9)</f>
        <v>11020473</v>
      </c>
      <c r="DI128" s="63">
        <f>SUMIFS('[1]NBA-Data-1980-2019'!$G$1:$G$16305,'[1]NBA-Data-1980-2019'!$B$1:$B$16305,$A128,'[1]NBA-Data-1980-2019'!$A$1:$A$16305,DI$9)</f>
        <v>12200000</v>
      </c>
      <c r="DJ128" s="63">
        <f>SUMIFS('[1]NBA-Data-1980-2019'!$G$1:$G$16305,'[1]NBA-Data-1980-2019'!$B$1:$B$16305,$A128,'[1]NBA-Data-1980-2019'!$A$1:$A$16305,DJ$9)</f>
        <v>12926493</v>
      </c>
      <c r="DK128" s="63">
        <f>SUMIFS('[1]NBA-Data-1980-2019'!$G$1:$G$16305,'[1]NBA-Data-1980-2019'!$B$1:$B$16305,$A128,'[1]NBA-Data-1980-2019'!$A$1:$A$16305,DK$9)</f>
        <v>12636117</v>
      </c>
      <c r="DL128" s="63">
        <f>SUMIFS('[1]NBA-Data-1980-2019'!$G$1:$G$16305,'[1]NBA-Data-1980-2019'!$B$1:$B$16305,$A128,'[1]NBA-Data-1980-2019'!$A$1:$A$16305,DL$9)</f>
        <v>4917000</v>
      </c>
      <c r="DM128" s="63">
        <f>SUMIFS('[1]NBA-Data-1980-2019'!$G$1:$G$16305,'[1]NBA-Data-1980-2019'!$B$1:$B$16305,$A128,'[1]NBA-Data-1980-2019'!$A$1:$A$16305,DM$9)</f>
        <v>5408700</v>
      </c>
      <c r="DN128" s="63">
        <f>SUMIFS('[1]NBA-Data-1980-2019'!$G$1:$G$16305,'[1]NBA-Data-1980-2019'!$B$1:$B$16305,$A128,'[1]NBA-Data-1980-2019'!$A$1:$A$16305,DN$9)</f>
        <v>1138500</v>
      </c>
      <c r="DO128" s="63">
        <f>SUMIFS('[1]NBA-Data-1980-2019'!$G$1:$G$16305,'[1]NBA-Data-1980-2019'!$B$1:$B$16305,$A128,'[1]NBA-Data-1980-2019'!$A$1:$A$16305,DO$9)</f>
        <v>0</v>
      </c>
      <c r="DP128" s="63">
        <f>SUMIFS('[1]NBA-Data-1980-2019'!$G$1:$G$16305,'[1]NBA-Data-1980-2019'!$B$1:$B$16305,$A128,'[1]NBA-Data-1980-2019'!$A$1:$A$16305,DP$9)</f>
        <v>0</v>
      </c>
      <c r="DQ128" s="63">
        <f>SUMIFS('[1]NBA-Data-1980-2019'!$G$1:$G$16305,'[1]NBA-Data-1980-2019'!$B$1:$B$16305,$A128,'[1]NBA-Data-1980-2019'!$A$1:$A$16305,DQ$9)</f>
        <v>0</v>
      </c>
      <c r="DR128" s="63">
        <f>SUMIFS('[1]NBA-Data-1980-2019'!$G$1:$G$16305,'[1]NBA-Data-1980-2019'!$B$1:$B$16305,$A128,'[1]NBA-Data-1980-2019'!$A$1:$A$16305,DR$9)</f>
        <v>0</v>
      </c>
      <c r="DS128" s="63">
        <f>SUMIFS('[1]NBA-Data-1980-2019'!$G$1:$G$16305,'[1]NBA-Data-1980-2019'!$B$1:$B$16305,$A128,'[1]NBA-Data-1980-2019'!$A$1:$A$16305,DS$9)</f>
        <v>0</v>
      </c>
      <c r="DT128" s="63">
        <f>SUMIFS('[1]NBA-Data-1980-2019'!$G$1:$G$16305,'[1]NBA-Data-1980-2019'!$B$1:$B$16305,$A128,'[1]NBA-Data-1980-2019'!$A$1:$A$16305,DT$9)</f>
        <v>0</v>
      </c>
      <c r="DU128" s="63">
        <f>SUMIFS('[1]NBA-Data-1980-2019'!$G$1:$G$16305,'[1]NBA-Data-1980-2019'!$B$1:$B$16305,$A128,'[1]NBA-Data-1980-2019'!$A$1:$A$16305,DU$9)</f>
        <v>0</v>
      </c>
      <c r="DV128" s="63">
        <f>SUMIFS('[1]NBA-Data-1980-2019'!$G$1:$G$16305,'[1]NBA-Data-1980-2019'!$B$1:$B$16305,$A128,'[1]NBA-Data-1980-2019'!$A$1:$A$16305,DV$9)</f>
        <v>0</v>
      </c>
      <c r="DW128" s="63">
        <f>SUMIFS('[1]NBA-Data-1980-2019'!$G$1:$G$16305,'[1]NBA-Data-1980-2019'!$B$1:$B$16305,$A128,'[1]NBA-Data-1980-2019'!$A$1:$A$16305,DW$9)</f>
        <v>0</v>
      </c>
      <c r="DX128" s="63">
        <f>SUMIFS('[1]NBA-Data-1980-2019'!$G$1:$G$16305,'[1]NBA-Data-1980-2019'!$B$1:$B$16305,$A128,'[1]NBA-Data-1980-2019'!$A$1:$A$16305,DX$9)</f>
        <v>0</v>
      </c>
      <c r="DY128" s="63">
        <f>SUMIFS('[1]NBA-Data-1980-2019'!$G$1:$G$16305,'[1]NBA-Data-1980-2019'!$B$1:$B$16305,$A128,'[1]NBA-Data-1980-2019'!$A$1:$A$16305,DY$9)</f>
        <v>0</v>
      </c>
      <c r="DZ128" s="63">
        <f>SUMIFS('[1]NBA-Data-1980-2019'!$G$1:$G$16305,'[1]NBA-Data-1980-2019'!$B$1:$B$16305,$A128,'[1]NBA-Data-1980-2019'!$A$1:$A$16305,DZ$9)</f>
        <v>0</v>
      </c>
      <c r="EA128" s="63">
        <f>SUMIFS('[1]NBA-Data-1980-2019'!$G$1:$G$16305,'[1]NBA-Data-1980-2019'!$B$1:$B$16305,$A128,'[1]NBA-Data-1980-2019'!$A$1:$A$16305,EA$9)</f>
        <v>0</v>
      </c>
      <c r="EB128" s="63">
        <f>SUMIFS('[1]NBA-Data-1980-2019'!$G$1:$G$16305,'[1]NBA-Data-1980-2019'!$B$1:$B$16305,$A128,'[1]NBA-Data-1980-2019'!$A$1:$A$16305,EB$9)</f>
        <v>0</v>
      </c>
      <c r="EC128" s="63">
        <f>SUMIFS('[1]NBA-Data-1980-2019'!$G$1:$G$16305,'[1]NBA-Data-1980-2019'!$B$1:$B$16305,$A128,'[1]NBA-Data-1980-2019'!$A$1:$A$16305,EC$9)</f>
        <v>0</v>
      </c>
      <c r="ED128" s="63">
        <f>SUMIFS('[1]NBA-Data-1980-2019'!$G$1:$G$16305,'[1]NBA-Data-1980-2019'!$B$1:$B$16305,$A128,'[1]NBA-Data-1980-2019'!$A$1:$A$16305,ED$9)</f>
        <v>0</v>
      </c>
      <c r="EH128" s="2" t="s">
        <v>1487</v>
      </c>
    </row>
    <row r="129" spans="1:165" x14ac:dyDescent="0.2">
      <c r="A129" s="2" t="s">
        <v>582</v>
      </c>
      <c r="B129" s="2" t="str" cm="1">
        <f t="array" ref="B129">_xlfn.XLOOKUP($A129&amp;B$5,'[1]NBA-Data-1980-2019'!$B$1:$B$16305&amp;'[1]NBA-Data-1980-2019'!$A$1:$A$16305,'[1]NBA-Data-1980-2019'!$D$1:$D$16305,"",0)</f>
        <v/>
      </c>
      <c r="C129" s="2" t="str" cm="1">
        <f t="array" ref="C129">_xlfn.XLOOKUP($A129&amp;C$5,'[1]NBA-Data-1980-2019'!$B$1:$B$16305&amp;'[1]NBA-Data-1980-2019'!$A$1:$A$16305,'[1]NBA-Data-1980-2019'!$D$1:$D$16305,"",0)</f>
        <v/>
      </c>
      <c r="D129" s="2" t="str" cm="1">
        <f t="array" ref="D129">_xlfn.XLOOKUP($A129&amp;D$5,'[1]NBA-Data-1980-2019'!$B$1:$B$16305&amp;'[1]NBA-Data-1980-2019'!$A$1:$A$16305,'[1]NBA-Data-1980-2019'!$D$1:$D$16305,"",0)</f>
        <v/>
      </c>
      <c r="E129" s="2" t="str" cm="1">
        <f t="array" ref="E129">_xlfn.XLOOKUP($A129&amp;E$5,'[1]NBA-Data-1980-2019'!$B$1:$B$16305&amp;'[1]NBA-Data-1980-2019'!$A$1:$A$16305,'[1]NBA-Data-1980-2019'!$D$1:$D$16305,"",0)</f>
        <v/>
      </c>
      <c r="F129" s="2" t="str" cm="1">
        <f t="array" ref="F129">_xlfn.XLOOKUP($A129&amp;F$5,'[1]NBA-Data-1980-2019'!$B$1:$B$16305&amp;'[1]NBA-Data-1980-2019'!$A$1:$A$16305,'[1]NBA-Data-1980-2019'!$D$1:$D$16305,"",0)</f>
        <v/>
      </c>
      <c r="G129" s="2" t="str" cm="1">
        <f t="array" ref="G129">_xlfn.XLOOKUP($A129&amp;G$5,'[1]NBA-Data-1980-2019'!$B$1:$B$16305&amp;'[1]NBA-Data-1980-2019'!$A$1:$A$16305,'[1]NBA-Data-1980-2019'!$D$1:$D$16305,"",0)</f>
        <v/>
      </c>
      <c r="H129" s="2" t="str" cm="1">
        <f t="array" ref="H129">_xlfn.XLOOKUP($A129&amp;H$5,'[1]NBA-Data-1980-2019'!$B$1:$B$16305&amp;'[1]NBA-Data-1980-2019'!$A$1:$A$16305,'[1]NBA-Data-1980-2019'!$D$1:$D$16305,"",0)</f>
        <v/>
      </c>
      <c r="I129" s="2" t="str" cm="1">
        <f t="array" ref="I129">_xlfn.XLOOKUP($A129&amp;I$5,'[1]NBA-Data-1980-2019'!$B$1:$B$16305&amp;'[1]NBA-Data-1980-2019'!$A$1:$A$16305,'[1]NBA-Data-1980-2019'!$D$1:$D$16305,"",0)</f>
        <v/>
      </c>
      <c r="J129" s="2" t="str" cm="1">
        <f t="array" ref="J129">_xlfn.XLOOKUP($A129&amp;J$5,'[1]NBA-Data-1980-2019'!$B$1:$B$16305&amp;'[1]NBA-Data-1980-2019'!$A$1:$A$16305,'[1]NBA-Data-1980-2019'!$D$1:$D$16305,"",0)</f>
        <v/>
      </c>
      <c r="K129" s="2" t="str" cm="1">
        <f t="array" ref="K129">_xlfn.XLOOKUP($A129&amp;K$5,'[1]NBA-Data-1980-2019'!$B$1:$B$16305&amp;'[1]NBA-Data-1980-2019'!$A$1:$A$16305,'[1]NBA-Data-1980-2019'!$D$1:$D$16305,"",0)</f>
        <v/>
      </c>
      <c r="L129" s="2" t="str" cm="1">
        <f t="array" ref="L129">_xlfn.XLOOKUP($A129&amp;L$5,'[1]NBA-Data-1980-2019'!$B$1:$B$16305&amp;'[1]NBA-Data-1980-2019'!$A$1:$A$16305,'[1]NBA-Data-1980-2019'!$D$1:$D$16305,"",0)</f>
        <v/>
      </c>
      <c r="M129" s="2" t="str" cm="1">
        <f t="array" ref="M129">_xlfn.XLOOKUP($A129&amp;M$5,'[1]NBA-Data-1980-2019'!$B$1:$B$16305&amp;'[1]NBA-Data-1980-2019'!$A$1:$A$16305,'[1]NBA-Data-1980-2019'!$D$1:$D$16305,"",0)</f>
        <v/>
      </c>
      <c r="N129" s="2" t="str" cm="1">
        <f t="array" ref="N129">_xlfn.XLOOKUP($A129&amp;N$5,'[1]NBA-Data-1980-2019'!$B$1:$B$16305&amp;'[1]NBA-Data-1980-2019'!$A$1:$A$16305,'[1]NBA-Data-1980-2019'!$D$1:$D$16305,"",0)</f>
        <v/>
      </c>
      <c r="O129" s="2" t="str" cm="1">
        <f t="array" ref="O129">_xlfn.XLOOKUP($A129&amp;O$5,'[1]NBA-Data-1980-2019'!$B$1:$B$16305&amp;'[1]NBA-Data-1980-2019'!$A$1:$A$16305,'[1]NBA-Data-1980-2019'!$D$1:$D$16305,"",0)</f>
        <v/>
      </c>
      <c r="P129" s="2" t="str" cm="1">
        <f t="array" ref="P129">_xlfn.XLOOKUP($A129&amp;P$5,'[1]NBA-Data-1980-2019'!$B$1:$B$16305&amp;'[1]NBA-Data-1980-2019'!$A$1:$A$16305,'[1]NBA-Data-1980-2019'!$D$1:$D$16305,"",0)</f>
        <v/>
      </c>
      <c r="Q129" s="2" t="str" cm="1">
        <f t="array" ref="Q129">_xlfn.XLOOKUP($A129&amp;Q$5,'[1]NBA-Data-1980-2019'!$B$1:$B$16305&amp;'[1]NBA-Data-1980-2019'!$A$1:$A$16305,'[1]NBA-Data-1980-2019'!$D$1:$D$16305,"",0)</f>
        <v/>
      </c>
      <c r="R129" s="2" t="str" cm="1">
        <f t="array" ref="R129">_xlfn.XLOOKUP($A129&amp;R$5,'[1]NBA-Data-1980-2019'!$B$1:$B$16305&amp;'[1]NBA-Data-1980-2019'!$A$1:$A$16305,'[1]NBA-Data-1980-2019'!$D$1:$D$16305,"",0)</f>
        <v/>
      </c>
      <c r="S129" s="2" t="str" cm="1">
        <f t="array" ref="S129">_xlfn.XLOOKUP($A129&amp;S$5,'[1]NBA-Data-1980-2019'!$B$1:$B$16305&amp;'[1]NBA-Data-1980-2019'!$A$1:$A$16305,'[1]NBA-Data-1980-2019'!$D$1:$D$16305,"",0)</f>
        <v/>
      </c>
      <c r="T129" s="2" t="str" cm="1">
        <f t="array" ref="T129">_xlfn.XLOOKUP($A129&amp;T$5,'[1]NBA-Data-1980-2019'!$B$1:$B$16305&amp;'[1]NBA-Data-1980-2019'!$A$1:$A$16305,'[1]NBA-Data-1980-2019'!$D$1:$D$16305,"",0)</f>
        <v/>
      </c>
      <c r="U129" s="2" t="str" cm="1">
        <f t="array" ref="U129">_xlfn.XLOOKUP($A129&amp;U$5,'[1]NBA-Data-1980-2019'!$B$1:$B$16305&amp;'[1]NBA-Data-1980-2019'!$A$1:$A$16305,'[1]NBA-Data-1980-2019'!$D$1:$D$16305,"",0)</f>
        <v/>
      </c>
      <c r="V129" s="2" t="str" cm="1">
        <f t="array" ref="V129">_xlfn.XLOOKUP($A129&amp;V$5,'[1]NBA-Data-1980-2019'!$B$1:$B$16305&amp;'[1]NBA-Data-1980-2019'!$A$1:$A$16305,'[1]NBA-Data-1980-2019'!$D$1:$D$16305,"",0)</f>
        <v/>
      </c>
      <c r="W129" s="2" t="str" cm="1">
        <f t="array" ref="W129">_xlfn.XLOOKUP($A129&amp;W$5,'[1]NBA-Data-1980-2019'!$B$1:$B$16305&amp;'[1]NBA-Data-1980-2019'!$A$1:$A$16305,'[1]NBA-Data-1980-2019'!$D$1:$D$16305,"",0)</f>
        <v/>
      </c>
      <c r="X129" s="2" t="str" cm="1">
        <f t="array" ref="X129">_xlfn.XLOOKUP($A129&amp;X$5,'[1]NBA-Data-1980-2019'!$B$1:$B$16305&amp;'[1]NBA-Data-1980-2019'!$A$1:$A$16305,'[1]NBA-Data-1980-2019'!$D$1:$D$16305,"",0)</f>
        <v/>
      </c>
      <c r="Y129" s="2" t="str" cm="1">
        <f t="array" ref="Y129">_xlfn.XLOOKUP($A129&amp;Y$5,'[1]NBA-Data-1980-2019'!$B$1:$B$16305&amp;'[1]NBA-Data-1980-2019'!$A$1:$A$16305,'[1]NBA-Data-1980-2019'!$D$1:$D$16305,"",0)</f>
        <v/>
      </c>
      <c r="Z129" s="2" t="str" cm="1">
        <f t="array" ref="Z129">_xlfn.XLOOKUP($A129&amp;Z$5,'[1]NBA-Data-1980-2019'!$B$1:$B$16305&amp;'[1]NBA-Data-1980-2019'!$A$1:$A$16305,'[1]NBA-Data-1980-2019'!$D$1:$D$16305,"",0)</f>
        <v/>
      </c>
      <c r="AA129" s="2" t="str" cm="1">
        <f t="array" ref="AA129">_xlfn.XLOOKUP($A129&amp;AA$5,'[1]NBA-Data-1980-2019'!$B$1:$B$16305&amp;'[1]NBA-Data-1980-2019'!$A$1:$A$16305,'[1]NBA-Data-1980-2019'!$D$1:$D$16305,"",0)</f>
        <v/>
      </c>
      <c r="AB129" s="2" t="str" cm="1">
        <f t="array" ref="AB129">_xlfn.XLOOKUP($A129&amp;AB$5,'[1]NBA-Data-1980-2019'!$B$1:$B$16305&amp;'[1]NBA-Data-1980-2019'!$A$1:$A$16305,'[1]NBA-Data-1980-2019'!$D$1:$D$16305,"",0)</f>
        <v>MIL</v>
      </c>
      <c r="AC129" s="2" t="str" cm="1">
        <f t="array" ref="AC129">_xlfn.XLOOKUP($A129&amp;AC$5,'[1]NBA-Data-1980-2019'!$B$1:$B$16305&amp;'[1]NBA-Data-1980-2019'!$A$1:$A$16305,'[1]NBA-Data-1980-2019'!$D$1:$D$16305,"",0)</f>
        <v>TOT</v>
      </c>
      <c r="AD129" s="2" t="str" cm="1">
        <f t="array" ref="AD129">_xlfn.XLOOKUP($A129&amp;AD$5,'[1]NBA-Data-1980-2019'!$B$1:$B$16305&amp;'[1]NBA-Data-1980-2019'!$A$1:$A$16305,'[1]NBA-Data-1980-2019'!$D$1:$D$16305,"",0)</f>
        <v>WAS</v>
      </c>
      <c r="AE129" s="2" t="str" cm="1">
        <f t="array" ref="AE129">_xlfn.XLOOKUP($A129&amp;AE$5,'[1]NBA-Data-1980-2019'!$B$1:$B$16305&amp;'[1]NBA-Data-1980-2019'!$A$1:$A$16305,'[1]NBA-Data-1980-2019'!$D$1:$D$16305,"",0)</f>
        <v/>
      </c>
      <c r="AF129" s="2" t="str" cm="1">
        <f t="array" ref="AF129">_xlfn.XLOOKUP($A129&amp;AF$5,'[1]NBA-Data-1980-2019'!$B$1:$B$16305&amp;'[1]NBA-Data-1980-2019'!$A$1:$A$16305,'[1]NBA-Data-1980-2019'!$D$1:$D$16305,"",0)</f>
        <v/>
      </c>
      <c r="AG129" s="2" t="str" cm="1">
        <f t="array" ref="AG129">_xlfn.XLOOKUP($A129&amp;AG$5,'[1]NBA-Data-1980-2019'!$B$1:$B$16305&amp;'[1]NBA-Data-1980-2019'!$A$1:$A$16305,'[1]NBA-Data-1980-2019'!$D$1:$D$16305,"",0)</f>
        <v/>
      </c>
      <c r="AH129" s="2" t="str" cm="1">
        <f t="array" ref="AH129">_xlfn.XLOOKUP($A129&amp;AH$5,'[1]NBA-Data-1980-2019'!$B$1:$B$16305&amp;'[1]NBA-Data-1980-2019'!$A$1:$A$16305,'[1]NBA-Data-1980-2019'!$H$1:$H$16305,"",0)</f>
        <v/>
      </c>
      <c r="AI129" s="2" t="str" cm="1">
        <f t="array" ref="AI129">_xlfn.XLOOKUP($A129&amp;AI$5,'[1]NBA-Data-1980-2019'!$B$1:$B$16305&amp;'[1]NBA-Data-1980-2019'!$A$1:$A$16305,'[1]NBA-Data-1980-2019'!$H$1:$H$16305,"",0)</f>
        <v/>
      </c>
      <c r="AJ129" s="2" t="str" cm="1">
        <f t="array" ref="AJ129">_xlfn.XLOOKUP($A129&amp;AJ$5,'[1]NBA-Data-1980-2019'!$B$1:$B$16305&amp;'[1]NBA-Data-1980-2019'!$A$1:$A$16305,'[1]NBA-Data-1980-2019'!$H$1:$H$16305,"",0)</f>
        <v/>
      </c>
      <c r="AK129" s="2" t="str" cm="1">
        <f t="array" ref="AK129">_xlfn.XLOOKUP($A129&amp;AK$5,'[1]NBA-Data-1980-2019'!$B$1:$B$16305&amp;'[1]NBA-Data-1980-2019'!$A$1:$A$16305,'[1]NBA-Data-1980-2019'!$H$1:$H$16305,"",0)</f>
        <v/>
      </c>
      <c r="AL129" s="2" t="str" cm="1">
        <f t="array" ref="AL129">_xlfn.XLOOKUP($A129&amp;AL$5,'[1]NBA-Data-1980-2019'!$B$1:$B$16305&amp;'[1]NBA-Data-1980-2019'!$A$1:$A$16305,'[1]NBA-Data-1980-2019'!$H$1:$H$16305,"",0)</f>
        <v/>
      </c>
      <c r="AM129" s="2" t="str" cm="1">
        <f t="array" ref="AM129">_xlfn.XLOOKUP($A129&amp;AM$5,'[1]NBA-Data-1980-2019'!$B$1:$B$16305&amp;'[1]NBA-Data-1980-2019'!$A$1:$A$16305,'[1]NBA-Data-1980-2019'!$H$1:$H$16305,"",0)</f>
        <v/>
      </c>
      <c r="AN129" s="2" t="str" cm="1">
        <f t="array" ref="AN129">_xlfn.XLOOKUP($A129&amp;AN$5,'[1]NBA-Data-1980-2019'!$B$1:$B$16305&amp;'[1]NBA-Data-1980-2019'!$A$1:$A$16305,'[1]NBA-Data-1980-2019'!$H$1:$H$16305,"",0)</f>
        <v/>
      </c>
      <c r="AO129" s="2" t="str" cm="1">
        <f t="array" ref="AO129">_xlfn.XLOOKUP($A129&amp;AO$5,'[1]NBA-Data-1980-2019'!$B$1:$B$16305&amp;'[1]NBA-Data-1980-2019'!$A$1:$A$16305,'[1]NBA-Data-1980-2019'!$H$1:$H$16305,"",0)</f>
        <v/>
      </c>
      <c r="AP129" s="2" t="str" cm="1">
        <f t="array" ref="AP129">_xlfn.XLOOKUP($A129&amp;AP$5,'[1]NBA-Data-1980-2019'!$B$1:$B$16305&amp;'[1]NBA-Data-1980-2019'!$A$1:$A$16305,'[1]NBA-Data-1980-2019'!$H$1:$H$16305,"",0)</f>
        <v/>
      </c>
      <c r="AQ129" s="2" t="str" cm="1">
        <f t="array" ref="AQ129">_xlfn.XLOOKUP($A129&amp;AQ$5,'[1]NBA-Data-1980-2019'!$B$1:$B$16305&amp;'[1]NBA-Data-1980-2019'!$A$1:$A$16305,'[1]NBA-Data-1980-2019'!$H$1:$H$16305,"",0)</f>
        <v/>
      </c>
      <c r="AR129" s="2" t="str" cm="1">
        <f t="array" ref="AR129">_xlfn.XLOOKUP($A129&amp;AR$5,'[1]NBA-Data-1980-2019'!$B$1:$B$16305&amp;'[1]NBA-Data-1980-2019'!$A$1:$A$16305,'[1]NBA-Data-1980-2019'!$H$1:$H$16305,"",0)</f>
        <v/>
      </c>
      <c r="AS129" s="2" t="str" cm="1">
        <f t="array" ref="AS129">_xlfn.XLOOKUP($A129&amp;AS$5,'[1]NBA-Data-1980-2019'!$B$1:$B$16305&amp;'[1]NBA-Data-1980-2019'!$A$1:$A$16305,'[1]NBA-Data-1980-2019'!$H$1:$H$16305,"",0)</f>
        <v/>
      </c>
      <c r="AT129" s="2" t="str" cm="1">
        <f t="array" ref="AT129">_xlfn.XLOOKUP($A129&amp;AT$5,'[1]NBA-Data-1980-2019'!$B$1:$B$16305&amp;'[1]NBA-Data-1980-2019'!$A$1:$A$16305,'[1]NBA-Data-1980-2019'!$H$1:$H$16305,"",0)</f>
        <v/>
      </c>
      <c r="AU129" s="2" t="str" cm="1">
        <f t="array" ref="AU129">_xlfn.XLOOKUP($A129&amp;AU$5,'[1]NBA-Data-1980-2019'!$B$1:$B$16305&amp;'[1]NBA-Data-1980-2019'!$A$1:$A$16305,'[1]NBA-Data-1980-2019'!$H$1:$H$16305,"",0)</f>
        <v/>
      </c>
      <c r="AV129" s="2" t="str" cm="1">
        <f t="array" ref="AV129">_xlfn.XLOOKUP($A129&amp;AV$5,'[1]NBA-Data-1980-2019'!$B$1:$B$16305&amp;'[1]NBA-Data-1980-2019'!$A$1:$A$16305,'[1]NBA-Data-1980-2019'!$H$1:$H$16305,"",0)</f>
        <v/>
      </c>
      <c r="AW129" s="2" t="str" cm="1">
        <f t="array" ref="AW129">_xlfn.XLOOKUP($A129&amp;AW$5,'[1]NBA-Data-1980-2019'!$B$1:$B$16305&amp;'[1]NBA-Data-1980-2019'!$A$1:$A$16305,'[1]NBA-Data-1980-2019'!$H$1:$H$16305,"",0)</f>
        <v/>
      </c>
      <c r="AX129" s="2" t="str" cm="1">
        <f t="array" ref="AX129">_xlfn.XLOOKUP($A129&amp;AX$5,'[1]NBA-Data-1980-2019'!$B$1:$B$16305&amp;'[1]NBA-Data-1980-2019'!$A$1:$A$16305,'[1]NBA-Data-1980-2019'!$H$1:$H$16305,"",0)</f>
        <v/>
      </c>
      <c r="AY129" s="2" t="str" cm="1">
        <f t="array" ref="AY129">_xlfn.XLOOKUP($A129&amp;AY$5,'[1]NBA-Data-1980-2019'!$B$1:$B$16305&amp;'[1]NBA-Data-1980-2019'!$A$1:$A$16305,'[1]NBA-Data-1980-2019'!$H$1:$H$16305,"",0)</f>
        <v/>
      </c>
      <c r="AZ129" s="2" t="str" cm="1">
        <f t="array" ref="AZ129">_xlfn.XLOOKUP($A129&amp;AZ$5,'[1]NBA-Data-1980-2019'!$B$1:$B$16305&amp;'[1]NBA-Data-1980-2019'!$A$1:$A$16305,'[1]NBA-Data-1980-2019'!$H$1:$H$16305,"",0)</f>
        <v/>
      </c>
      <c r="BA129" s="2" t="str" cm="1">
        <f t="array" ref="BA129">_xlfn.XLOOKUP($A129&amp;BA$5,'[1]NBA-Data-1980-2019'!$B$1:$B$16305&amp;'[1]NBA-Data-1980-2019'!$A$1:$A$16305,'[1]NBA-Data-1980-2019'!$H$1:$H$16305,"",0)</f>
        <v/>
      </c>
      <c r="BB129" s="2" t="str" cm="1">
        <f t="array" ref="BB129">_xlfn.XLOOKUP($A129&amp;BB$5,'[1]NBA-Data-1980-2019'!$B$1:$B$16305&amp;'[1]NBA-Data-1980-2019'!$A$1:$A$16305,'[1]NBA-Data-1980-2019'!$H$1:$H$16305,"",0)</f>
        <v/>
      </c>
      <c r="BC129" s="2" t="str" cm="1">
        <f t="array" ref="BC129">_xlfn.XLOOKUP($A129&amp;BC$5,'[1]NBA-Data-1980-2019'!$B$1:$B$16305&amp;'[1]NBA-Data-1980-2019'!$A$1:$A$16305,'[1]NBA-Data-1980-2019'!$H$1:$H$16305,"",0)</f>
        <v/>
      </c>
      <c r="BD129" s="2" t="str" cm="1">
        <f t="array" ref="BD129">_xlfn.XLOOKUP($A129&amp;BD$5,'[1]NBA-Data-1980-2019'!$B$1:$B$16305&amp;'[1]NBA-Data-1980-2019'!$A$1:$A$16305,'[1]NBA-Data-1980-2019'!$H$1:$H$16305,"",0)</f>
        <v/>
      </c>
      <c r="BE129" s="2" t="str" cm="1">
        <f t="array" ref="BE129">_xlfn.XLOOKUP($A129&amp;BE$5,'[1]NBA-Data-1980-2019'!$B$1:$B$16305&amp;'[1]NBA-Data-1980-2019'!$A$1:$A$16305,'[1]NBA-Data-1980-2019'!$H$1:$H$16305,"",0)</f>
        <v/>
      </c>
      <c r="BF129" s="2" t="str" cm="1">
        <f t="array" ref="BF129">_xlfn.XLOOKUP($A129&amp;BF$5,'[1]NBA-Data-1980-2019'!$B$1:$B$16305&amp;'[1]NBA-Data-1980-2019'!$A$1:$A$16305,'[1]NBA-Data-1980-2019'!$H$1:$H$16305,"",0)</f>
        <v/>
      </c>
      <c r="BG129" s="2" t="str" cm="1">
        <f t="array" ref="BG129">_xlfn.XLOOKUP($A129&amp;BG$5,'[1]NBA-Data-1980-2019'!$B$1:$B$16305&amp;'[1]NBA-Data-1980-2019'!$A$1:$A$16305,'[1]NBA-Data-1980-2019'!$H$1:$H$16305,"",0)</f>
        <v/>
      </c>
      <c r="BH129" s="2" cm="1">
        <f t="array" ref="BH129">_xlfn.XLOOKUP($A129&amp;BH$5,'[1]NBA-Data-1980-2019'!$B$1:$B$16305&amp;'[1]NBA-Data-1980-2019'!$A$1:$A$16305,'[1]NBA-Data-1980-2019'!$H$1:$H$16305,"",0)</f>
        <v>99</v>
      </c>
      <c r="BI129" s="2" cm="1">
        <f t="array" ref="BI129">_xlfn.XLOOKUP($A129&amp;BI$5,'[1]NBA-Data-1980-2019'!$B$1:$B$16305&amp;'[1]NBA-Data-1980-2019'!$A$1:$A$16305,'[1]NBA-Data-1980-2019'!$H$1:$H$16305,"",0)</f>
        <v>220.79999999999998</v>
      </c>
      <c r="BJ129" s="2" cm="1">
        <f t="array" ref="BJ129">_xlfn.XLOOKUP($A129&amp;BJ$5,'[1]NBA-Data-1980-2019'!$B$1:$B$16305&amp;'[1]NBA-Data-1980-2019'!$A$1:$A$16305,'[1]NBA-Data-1980-2019'!$H$1:$H$16305,"",0)</f>
        <v>15.899999999999999</v>
      </c>
      <c r="BK129" s="2" t="str" cm="1">
        <f t="array" ref="BK129">_xlfn.XLOOKUP($A129&amp;BK$5,'[1]NBA-Data-1980-2019'!$B$1:$B$16305&amp;'[1]NBA-Data-1980-2019'!$A$1:$A$16305,'[1]NBA-Data-1980-2019'!$H$1:$H$16305,"",0)</f>
        <v/>
      </c>
      <c r="BL129" s="2" t="str" cm="1">
        <f t="array" ref="BL129">_xlfn.XLOOKUP($A129&amp;BL$5,'[1]NBA-Data-1980-2019'!$B$1:$B$16305&amp;'[1]NBA-Data-1980-2019'!$A$1:$A$16305,'[1]NBA-Data-1980-2019'!$H$1:$H$16305,"",0)</f>
        <v/>
      </c>
      <c r="BM129" s="2" t="str" cm="1">
        <f t="array" ref="BM129">_xlfn.XLOOKUP($A129&amp;BM$5,'[1]NBA-Data-1980-2019'!$B$1:$B$16305&amp;'[1]NBA-Data-1980-2019'!$A$1:$A$16305,'[1]NBA-Data-1980-2019'!$H$1:$H$16305,"",0)</f>
        <v/>
      </c>
      <c r="BN129" s="2" t="str" cm="1">
        <f t="array" ref="BN129">_xlfn.XLOOKUP($A129&amp;BN$5,'[1]NBA-Data-1980-2019'!$B$1:$B$16305&amp;'[1]NBA-Data-1980-2019'!$A$1:$A$16305,'[1]NBA-Data-1980-2019'!$F$1:$F$16305,"",0)</f>
        <v/>
      </c>
      <c r="BO129" s="2" t="str" cm="1">
        <f t="array" ref="BO129">_xlfn.XLOOKUP($A129&amp;BO$5,'[1]NBA-Data-1980-2019'!$B$1:$B$16305&amp;'[1]NBA-Data-1980-2019'!$A$1:$A$16305,'[1]NBA-Data-1980-2019'!$F$1:$F$16305,"",0)</f>
        <v/>
      </c>
      <c r="BP129" s="2" t="str" cm="1">
        <f t="array" ref="BP129">_xlfn.XLOOKUP($A129&amp;BP$5,'[1]NBA-Data-1980-2019'!$B$1:$B$16305&amp;'[1]NBA-Data-1980-2019'!$A$1:$A$16305,'[1]NBA-Data-1980-2019'!$F$1:$F$16305,"",0)</f>
        <v/>
      </c>
      <c r="BQ129" s="2" t="str" cm="1">
        <f t="array" ref="BQ129">_xlfn.XLOOKUP($A129&amp;BQ$5,'[1]NBA-Data-1980-2019'!$B$1:$B$16305&amp;'[1]NBA-Data-1980-2019'!$A$1:$A$16305,'[1]NBA-Data-1980-2019'!$F$1:$F$16305,"",0)</f>
        <v/>
      </c>
      <c r="BR129" s="2" t="str" cm="1">
        <f t="array" ref="BR129">_xlfn.XLOOKUP($A129&amp;BR$5,'[1]NBA-Data-1980-2019'!$B$1:$B$16305&amp;'[1]NBA-Data-1980-2019'!$A$1:$A$16305,'[1]NBA-Data-1980-2019'!$F$1:$F$16305,"",0)</f>
        <v/>
      </c>
      <c r="BS129" s="2" t="str" cm="1">
        <f t="array" ref="BS129">_xlfn.XLOOKUP($A129&amp;BS$5,'[1]NBA-Data-1980-2019'!$B$1:$B$16305&amp;'[1]NBA-Data-1980-2019'!$A$1:$A$16305,'[1]NBA-Data-1980-2019'!$F$1:$F$16305,"",0)</f>
        <v/>
      </c>
      <c r="BT129" s="2" t="str" cm="1">
        <f t="array" ref="BT129">_xlfn.XLOOKUP($A129&amp;BT$5,'[1]NBA-Data-1980-2019'!$B$1:$B$16305&amp;'[1]NBA-Data-1980-2019'!$A$1:$A$16305,'[1]NBA-Data-1980-2019'!$F$1:$F$16305,"",0)</f>
        <v/>
      </c>
      <c r="BU129" s="2" t="str" cm="1">
        <f t="array" ref="BU129">_xlfn.XLOOKUP($A129&amp;BU$5,'[1]NBA-Data-1980-2019'!$B$1:$B$16305&amp;'[1]NBA-Data-1980-2019'!$A$1:$A$16305,'[1]NBA-Data-1980-2019'!$F$1:$F$16305,"",0)</f>
        <v/>
      </c>
      <c r="BV129" s="2" t="str" cm="1">
        <f t="array" ref="BV129">_xlfn.XLOOKUP($A129&amp;BV$5,'[1]NBA-Data-1980-2019'!$B$1:$B$16305&amp;'[1]NBA-Data-1980-2019'!$A$1:$A$16305,'[1]NBA-Data-1980-2019'!$F$1:$F$16305,"",0)</f>
        <v/>
      </c>
      <c r="BW129" s="2" t="str" cm="1">
        <f t="array" ref="BW129">_xlfn.XLOOKUP($A129&amp;BW$5,'[1]NBA-Data-1980-2019'!$B$1:$B$16305&amp;'[1]NBA-Data-1980-2019'!$A$1:$A$16305,'[1]NBA-Data-1980-2019'!$F$1:$F$16305,"",0)</f>
        <v/>
      </c>
      <c r="BX129" s="2" t="str" cm="1">
        <f t="array" ref="BX129">_xlfn.XLOOKUP($A129&amp;BX$5,'[1]NBA-Data-1980-2019'!$B$1:$B$16305&amp;'[1]NBA-Data-1980-2019'!$A$1:$A$16305,'[1]NBA-Data-1980-2019'!$F$1:$F$16305,"",0)</f>
        <v/>
      </c>
      <c r="BY129" s="2" t="str" cm="1">
        <f t="array" ref="BY129">_xlfn.XLOOKUP($A129&amp;BY$5,'[1]NBA-Data-1980-2019'!$B$1:$B$16305&amp;'[1]NBA-Data-1980-2019'!$A$1:$A$16305,'[1]NBA-Data-1980-2019'!$F$1:$F$16305,"",0)</f>
        <v/>
      </c>
      <c r="BZ129" s="2" t="str" cm="1">
        <f t="array" ref="BZ129">_xlfn.XLOOKUP($A129&amp;BZ$5,'[1]NBA-Data-1980-2019'!$B$1:$B$16305&amp;'[1]NBA-Data-1980-2019'!$A$1:$A$16305,'[1]NBA-Data-1980-2019'!$F$1:$F$16305,"",0)</f>
        <v/>
      </c>
      <c r="CA129" s="2" t="str" cm="1">
        <f t="array" ref="CA129">_xlfn.XLOOKUP($A129&amp;CA$5,'[1]NBA-Data-1980-2019'!$B$1:$B$16305&amp;'[1]NBA-Data-1980-2019'!$A$1:$A$16305,'[1]NBA-Data-1980-2019'!$F$1:$F$16305,"",0)</f>
        <v/>
      </c>
      <c r="CB129" s="2" t="str" cm="1">
        <f t="array" ref="CB129">_xlfn.XLOOKUP($A129&amp;CB$5,'[1]NBA-Data-1980-2019'!$B$1:$B$16305&amp;'[1]NBA-Data-1980-2019'!$A$1:$A$16305,'[1]NBA-Data-1980-2019'!$F$1:$F$16305,"",0)</f>
        <v/>
      </c>
      <c r="CC129" s="2" t="str" cm="1">
        <f t="array" ref="CC129">_xlfn.XLOOKUP($A129&amp;CC$5,'[1]NBA-Data-1980-2019'!$B$1:$B$16305&amp;'[1]NBA-Data-1980-2019'!$A$1:$A$16305,'[1]NBA-Data-1980-2019'!$F$1:$F$16305,"",0)</f>
        <v/>
      </c>
      <c r="CD129" s="2" t="str" cm="1">
        <f t="array" ref="CD129">_xlfn.XLOOKUP($A129&amp;CD$5,'[1]NBA-Data-1980-2019'!$B$1:$B$16305&amp;'[1]NBA-Data-1980-2019'!$A$1:$A$16305,'[1]NBA-Data-1980-2019'!$F$1:$F$16305,"",0)</f>
        <v/>
      </c>
      <c r="CE129" s="2" t="str" cm="1">
        <f t="array" ref="CE129">_xlfn.XLOOKUP($A129&amp;CE$5,'[1]NBA-Data-1980-2019'!$B$1:$B$16305&amp;'[1]NBA-Data-1980-2019'!$A$1:$A$16305,'[1]NBA-Data-1980-2019'!$F$1:$F$16305,"",0)</f>
        <v/>
      </c>
      <c r="CF129" s="2" t="str" cm="1">
        <f t="array" ref="CF129">_xlfn.XLOOKUP($A129&amp;CF$5,'[1]NBA-Data-1980-2019'!$B$1:$B$16305&amp;'[1]NBA-Data-1980-2019'!$A$1:$A$16305,'[1]NBA-Data-1980-2019'!$F$1:$F$16305,"",0)</f>
        <v/>
      </c>
      <c r="CG129" s="2" t="str" cm="1">
        <f t="array" ref="CG129">_xlfn.XLOOKUP($A129&amp;CG$5,'[1]NBA-Data-1980-2019'!$B$1:$B$16305&amp;'[1]NBA-Data-1980-2019'!$A$1:$A$16305,'[1]NBA-Data-1980-2019'!$F$1:$F$16305,"",0)</f>
        <v/>
      </c>
      <c r="CH129" s="2" t="str" cm="1">
        <f t="array" ref="CH129">_xlfn.XLOOKUP($A129&amp;CH$5,'[1]NBA-Data-1980-2019'!$B$1:$B$16305&amp;'[1]NBA-Data-1980-2019'!$A$1:$A$16305,'[1]NBA-Data-1980-2019'!$F$1:$F$16305,"",0)</f>
        <v/>
      </c>
      <c r="CI129" s="2" t="str" cm="1">
        <f t="array" ref="CI129">_xlfn.XLOOKUP($A129&amp;CI$5,'[1]NBA-Data-1980-2019'!$B$1:$B$16305&amp;'[1]NBA-Data-1980-2019'!$A$1:$A$16305,'[1]NBA-Data-1980-2019'!$F$1:$F$16305,"",0)</f>
        <v/>
      </c>
      <c r="CJ129" s="2" t="str" cm="1">
        <f t="array" ref="CJ129">_xlfn.XLOOKUP($A129&amp;CJ$5,'[1]NBA-Data-1980-2019'!$B$1:$B$16305&amp;'[1]NBA-Data-1980-2019'!$A$1:$A$16305,'[1]NBA-Data-1980-2019'!$F$1:$F$16305,"",0)</f>
        <v/>
      </c>
      <c r="CK129" s="2" t="str" cm="1">
        <f t="array" ref="CK129">_xlfn.XLOOKUP($A129&amp;CK$5,'[1]NBA-Data-1980-2019'!$B$1:$B$16305&amp;'[1]NBA-Data-1980-2019'!$A$1:$A$16305,'[1]NBA-Data-1980-2019'!$F$1:$F$16305,"",0)</f>
        <v/>
      </c>
      <c r="CL129" s="2" t="str" cm="1">
        <f t="array" ref="CL129">_xlfn.XLOOKUP($A129&amp;CL$5,'[1]NBA-Data-1980-2019'!$B$1:$B$16305&amp;'[1]NBA-Data-1980-2019'!$A$1:$A$16305,'[1]NBA-Data-1980-2019'!$F$1:$F$16305,"",0)</f>
        <v/>
      </c>
      <c r="CM129" s="2" t="str" cm="1">
        <f t="array" ref="CM129">_xlfn.XLOOKUP($A129&amp;CM$5,'[1]NBA-Data-1980-2019'!$B$1:$B$16305&amp;'[1]NBA-Data-1980-2019'!$A$1:$A$16305,'[1]NBA-Data-1980-2019'!$F$1:$F$16305,"",0)</f>
        <v/>
      </c>
      <c r="CN129" s="2" cm="1">
        <f t="array" ref="CN129">_xlfn.XLOOKUP($A129&amp;CN$5,'[1]NBA-Data-1980-2019'!$B$1:$B$16305&amp;'[1]NBA-Data-1980-2019'!$A$1:$A$16305,'[1]NBA-Data-1980-2019'!$F$1:$F$16305,"",0)</f>
        <v>4.5</v>
      </c>
      <c r="CO129" s="2" cm="1">
        <f t="array" ref="CO129">_xlfn.XLOOKUP($A129&amp;CO$5,'[1]NBA-Data-1980-2019'!$B$1:$B$16305&amp;'[1]NBA-Data-1980-2019'!$A$1:$A$16305,'[1]NBA-Data-1980-2019'!$F$1:$F$16305,"",0)</f>
        <v>9.8000000000000007</v>
      </c>
      <c r="CP129" s="2" cm="1">
        <f t="array" ref="CP129">_xlfn.XLOOKUP($A129&amp;CP$5,'[1]NBA-Data-1980-2019'!$B$1:$B$16305&amp;'[1]NBA-Data-1980-2019'!$A$1:$A$16305,'[1]NBA-Data-1980-2019'!$F$1:$F$16305,"",0)</f>
        <v>36.9</v>
      </c>
      <c r="CQ129" s="2" t="str" cm="1">
        <f t="array" ref="CQ129">_xlfn.XLOOKUP($A129&amp;CQ$5,'[1]NBA-Data-1980-2019'!$B$1:$B$16305&amp;'[1]NBA-Data-1980-2019'!$A$1:$A$16305,'[1]NBA-Data-1980-2019'!$F$1:$F$16305,"",0)</f>
        <v/>
      </c>
      <c r="CR129" s="2" t="str" cm="1">
        <f t="array" ref="CR129">_xlfn.XLOOKUP($A129&amp;CR$5,'[1]NBA-Data-1980-2019'!$B$1:$B$16305&amp;'[1]NBA-Data-1980-2019'!$A$1:$A$16305,'[1]NBA-Data-1980-2019'!$F$1:$F$16305,"",0)</f>
        <v/>
      </c>
      <c r="CS129" s="2" t="str" cm="1">
        <f t="array" ref="CS129">_xlfn.XLOOKUP($A129&amp;CS$5,'[1]NBA-Data-1980-2019'!$B$1:$B$16305&amp;'[1]NBA-Data-1980-2019'!$A$1:$A$16305,'[1]NBA-Data-1980-2019'!$F$1:$F$16305,"",0)</f>
        <v/>
      </c>
      <c r="CU129" s="2" t="str">
        <f>_xlfn.XLOOKUP($A129,TEAMS!$G$1:$G$839,TEAMS!$H$1:$H$839,"",0)</f>
        <v>SG</v>
      </c>
      <c r="CV129" s="2" t="str">
        <f>_xlfn.XLOOKUP($CU129,DASHBOARD!$B$22:$B$27,DASHBOARD!$C$22:$C$27,"",0)</f>
        <v>GUARD</v>
      </c>
      <c r="CY129" s="63">
        <f>SUMIFS('[1]NBA-Data-1980-2019'!$G$1:$G$16305,'[1]NBA-Data-1980-2019'!$B$1:$B$16305,$A129,'[1]NBA-Data-1980-2019'!$A$1:$A$16305,CY$9)</f>
        <v>0</v>
      </c>
      <c r="CZ129" s="63">
        <f>SUMIFS('[1]NBA-Data-1980-2019'!$G$1:$G$16305,'[1]NBA-Data-1980-2019'!$B$1:$B$16305,$A129,'[1]NBA-Data-1980-2019'!$A$1:$A$16305,CZ$9)</f>
        <v>0</v>
      </c>
      <c r="DA129" s="63">
        <f>SUMIFS('[1]NBA-Data-1980-2019'!$G$1:$G$16305,'[1]NBA-Data-1980-2019'!$B$1:$B$16305,$A129,'[1]NBA-Data-1980-2019'!$A$1:$A$16305,DA$9)</f>
        <v>0</v>
      </c>
      <c r="DB129" s="63">
        <f>SUMIFS('[1]NBA-Data-1980-2019'!$G$1:$G$16305,'[1]NBA-Data-1980-2019'!$B$1:$B$16305,$A129,'[1]NBA-Data-1980-2019'!$A$1:$A$16305,DB$9)</f>
        <v>0</v>
      </c>
      <c r="DC129" s="63">
        <f>SUMIFS('[1]NBA-Data-1980-2019'!$G$1:$G$16305,'[1]NBA-Data-1980-2019'!$B$1:$B$16305,$A129,'[1]NBA-Data-1980-2019'!$A$1:$A$16305,DC$9)</f>
        <v>0</v>
      </c>
      <c r="DD129" s="63">
        <f>SUMIFS('[1]NBA-Data-1980-2019'!$G$1:$G$16305,'[1]NBA-Data-1980-2019'!$B$1:$B$16305,$A129,'[1]NBA-Data-1980-2019'!$A$1:$A$16305,DD$9)</f>
        <v>0</v>
      </c>
      <c r="DE129" s="63">
        <f>SUMIFS('[1]NBA-Data-1980-2019'!$G$1:$G$16305,'[1]NBA-Data-1980-2019'!$B$1:$B$16305,$A129,'[1]NBA-Data-1980-2019'!$A$1:$A$16305,DE$9)</f>
        <v>0</v>
      </c>
      <c r="DF129" s="63">
        <f>SUMIFS('[1]NBA-Data-1980-2019'!$G$1:$G$16305,'[1]NBA-Data-1980-2019'!$B$1:$B$16305,$A129,'[1]NBA-Data-1980-2019'!$A$1:$A$16305,DF$9)</f>
        <v>0</v>
      </c>
      <c r="DG129" s="63">
        <f>SUMIFS('[1]NBA-Data-1980-2019'!$G$1:$G$16305,'[1]NBA-Data-1980-2019'!$B$1:$B$16305,$A129,'[1]NBA-Data-1980-2019'!$A$1:$A$16305,DG$9)</f>
        <v>0</v>
      </c>
      <c r="DH129" s="63">
        <f>SUMIFS('[1]NBA-Data-1980-2019'!$G$1:$G$16305,'[1]NBA-Data-1980-2019'!$B$1:$B$16305,$A129,'[1]NBA-Data-1980-2019'!$A$1:$A$16305,DH$9)</f>
        <v>0</v>
      </c>
      <c r="DI129" s="63">
        <f>SUMIFS('[1]NBA-Data-1980-2019'!$G$1:$G$16305,'[1]NBA-Data-1980-2019'!$B$1:$B$16305,$A129,'[1]NBA-Data-1980-2019'!$A$1:$A$16305,DI$9)</f>
        <v>0</v>
      </c>
      <c r="DJ129" s="63">
        <f>SUMIFS('[1]NBA-Data-1980-2019'!$G$1:$G$16305,'[1]NBA-Data-1980-2019'!$B$1:$B$16305,$A129,'[1]NBA-Data-1980-2019'!$A$1:$A$16305,DJ$9)</f>
        <v>0</v>
      </c>
      <c r="DK129" s="63">
        <f>SUMIFS('[1]NBA-Data-1980-2019'!$G$1:$G$16305,'[1]NBA-Data-1980-2019'!$B$1:$B$16305,$A129,'[1]NBA-Data-1980-2019'!$A$1:$A$16305,DK$9)</f>
        <v>0</v>
      </c>
      <c r="DL129" s="63">
        <f>SUMIFS('[1]NBA-Data-1980-2019'!$G$1:$G$16305,'[1]NBA-Data-1980-2019'!$B$1:$B$16305,$A129,'[1]NBA-Data-1980-2019'!$A$1:$A$16305,DL$9)</f>
        <v>0</v>
      </c>
      <c r="DM129" s="63">
        <f>SUMIFS('[1]NBA-Data-1980-2019'!$G$1:$G$16305,'[1]NBA-Data-1980-2019'!$B$1:$B$16305,$A129,'[1]NBA-Data-1980-2019'!$A$1:$A$16305,DM$9)</f>
        <v>0</v>
      </c>
      <c r="DN129" s="63">
        <f>SUMIFS('[1]NBA-Data-1980-2019'!$G$1:$G$16305,'[1]NBA-Data-1980-2019'!$B$1:$B$16305,$A129,'[1]NBA-Data-1980-2019'!$A$1:$A$16305,DN$9)</f>
        <v>0</v>
      </c>
      <c r="DO129" s="63">
        <f>SUMIFS('[1]NBA-Data-1980-2019'!$G$1:$G$16305,'[1]NBA-Data-1980-2019'!$B$1:$B$16305,$A129,'[1]NBA-Data-1980-2019'!$A$1:$A$16305,DO$9)</f>
        <v>0</v>
      </c>
      <c r="DP129" s="63">
        <f>SUMIFS('[1]NBA-Data-1980-2019'!$G$1:$G$16305,'[1]NBA-Data-1980-2019'!$B$1:$B$16305,$A129,'[1]NBA-Data-1980-2019'!$A$1:$A$16305,DP$9)</f>
        <v>0</v>
      </c>
      <c r="DQ129" s="63">
        <f>SUMIFS('[1]NBA-Data-1980-2019'!$G$1:$G$16305,'[1]NBA-Data-1980-2019'!$B$1:$B$16305,$A129,'[1]NBA-Data-1980-2019'!$A$1:$A$16305,DQ$9)</f>
        <v>0</v>
      </c>
      <c r="DR129" s="63">
        <f>SUMIFS('[1]NBA-Data-1980-2019'!$G$1:$G$16305,'[1]NBA-Data-1980-2019'!$B$1:$B$16305,$A129,'[1]NBA-Data-1980-2019'!$A$1:$A$16305,DR$9)</f>
        <v>0</v>
      </c>
      <c r="DS129" s="63">
        <f>SUMIFS('[1]NBA-Data-1980-2019'!$G$1:$G$16305,'[1]NBA-Data-1980-2019'!$B$1:$B$16305,$A129,'[1]NBA-Data-1980-2019'!$A$1:$A$16305,DS$9)</f>
        <v>0</v>
      </c>
      <c r="DT129" s="63">
        <f>SUMIFS('[1]NBA-Data-1980-2019'!$G$1:$G$16305,'[1]NBA-Data-1980-2019'!$B$1:$B$16305,$A129,'[1]NBA-Data-1980-2019'!$A$1:$A$16305,DT$9)</f>
        <v>0</v>
      </c>
      <c r="DU129" s="63">
        <f>SUMIFS('[1]NBA-Data-1980-2019'!$G$1:$G$16305,'[1]NBA-Data-1980-2019'!$B$1:$B$16305,$A129,'[1]NBA-Data-1980-2019'!$A$1:$A$16305,DU$9)</f>
        <v>0</v>
      </c>
      <c r="DV129" s="63">
        <f>SUMIFS('[1]NBA-Data-1980-2019'!$G$1:$G$16305,'[1]NBA-Data-1980-2019'!$B$1:$B$16305,$A129,'[1]NBA-Data-1980-2019'!$A$1:$A$16305,DV$9)</f>
        <v>0</v>
      </c>
      <c r="DW129" s="63">
        <f>SUMIFS('[1]NBA-Data-1980-2019'!$G$1:$G$16305,'[1]NBA-Data-1980-2019'!$B$1:$B$16305,$A129,'[1]NBA-Data-1980-2019'!$A$1:$A$16305,DW$9)</f>
        <v>0</v>
      </c>
      <c r="DX129" s="63">
        <f>SUMIFS('[1]NBA-Data-1980-2019'!$G$1:$G$16305,'[1]NBA-Data-1980-2019'!$B$1:$B$16305,$A129,'[1]NBA-Data-1980-2019'!$A$1:$A$16305,DX$9)</f>
        <v>0</v>
      </c>
      <c r="DY129" s="63">
        <f>SUMIFS('[1]NBA-Data-1980-2019'!$G$1:$G$16305,'[1]NBA-Data-1980-2019'!$B$1:$B$16305,$A129,'[1]NBA-Data-1980-2019'!$A$1:$A$16305,DY$9)</f>
        <v>543471</v>
      </c>
      <c r="DZ129" s="63">
        <f>SUMIFS('[1]NBA-Data-1980-2019'!$G$1:$G$16305,'[1]NBA-Data-1980-2019'!$B$1:$B$16305,$A129,'[1]NBA-Data-1980-2019'!$A$1:$A$16305,DZ$9)</f>
        <v>0</v>
      </c>
      <c r="EA129" s="63">
        <f>SUMIFS('[1]NBA-Data-1980-2019'!$G$1:$G$16305,'[1]NBA-Data-1980-2019'!$B$1:$B$16305,$A129,'[1]NBA-Data-1980-2019'!$A$1:$A$16305,EA$9)</f>
        <v>0</v>
      </c>
      <c r="EB129" s="63">
        <f>SUMIFS('[1]NBA-Data-1980-2019'!$G$1:$G$16305,'[1]NBA-Data-1980-2019'!$B$1:$B$16305,$A129,'[1]NBA-Data-1980-2019'!$A$1:$A$16305,EB$9)</f>
        <v>0</v>
      </c>
      <c r="EC129" s="63">
        <f>SUMIFS('[1]NBA-Data-1980-2019'!$G$1:$G$16305,'[1]NBA-Data-1980-2019'!$B$1:$B$16305,$A129,'[1]NBA-Data-1980-2019'!$A$1:$A$16305,EC$9)</f>
        <v>0</v>
      </c>
      <c r="ED129" s="63">
        <f>SUMIFS('[1]NBA-Data-1980-2019'!$G$1:$G$16305,'[1]NBA-Data-1980-2019'!$B$1:$B$16305,$A129,'[1]NBA-Data-1980-2019'!$A$1:$A$16305,ED$9)</f>
        <v>0</v>
      </c>
      <c r="EH129" s="2" t="s">
        <v>1273</v>
      </c>
    </row>
    <row r="130" spans="1:165" x14ac:dyDescent="0.2">
      <c r="A130" s="2" t="s">
        <v>938</v>
      </c>
      <c r="B130" s="2" t="str" cm="1">
        <f t="array" ref="B130">_xlfn.XLOOKUP($A130&amp;B$5,'[1]NBA-Data-1980-2019'!$B$1:$B$16305&amp;'[1]NBA-Data-1980-2019'!$A$1:$A$16305,'[1]NBA-Data-1980-2019'!$D$1:$D$16305,"",0)</f>
        <v/>
      </c>
      <c r="C130" s="2" t="str" cm="1">
        <f t="array" ref="C130">_xlfn.XLOOKUP($A130&amp;C$5,'[1]NBA-Data-1980-2019'!$B$1:$B$16305&amp;'[1]NBA-Data-1980-2019'!$A$1:$A$16305,'[1]NBA-Data-1980-2019'!$D$1:$D$16305,"",0)</f>
        <v/>
      </c>
      <c r="D130" s="2" t="str" cm="1">
        <f t="array" ref="D130">_xlfn.XLOOKUP($A130&amp;D$5,'[1]NBA-Data-1980-2019'!$B$1:$B$16305&amp;'[1]NBA-Data-1980-2019'!$A$1:$A$16305,'[1]NBA-Data-1980-2019'!$D$1:$D$16305,"",0)</f>
        <v/>
      </c>
      <c r="E130" s="2" t="str" cm="1">
        <f t="array" ref="E130">_xlfn.XLOOKUP($A130&amp;E$5,'[1]NBA-Data-1980-2019'!$B$1:$B$16305&amp;'[1]NBA-Data-1980-2019'!$A$1:$A$16305,'[1]NBA-Data-1980-2019'!$D$1:$D$16305,"",0)</f>
        <v/>
      </c>
      <c r="F130" s="2" t="str" cm="1">
        <f t="array" ref="F130">_xlfn.XLOOKUP($A130&amp;F$5,'[1]NBA-Data-1980-2019'!$B$1:$B$16305&amp;'[1]NBA-Data-1980-2019'!$A$1:$A$16305,'[1]NBA-Data-1980-2019'!$D$1:$D$16305,"",0)</f>
        <v/>
      </c>
      <c r="G130" s="2" t="str" cm="1">
        <f t="array" ref="G130">_xlfn.XLOOKUP($A130&amp;G$5,'[1]NBA-Data-1980-2019'!$B$1:$B$16305&amp;'[1]NBA-Data-1980-2019'!$A$1:$A$16305,'[1]NBA-Data-1980-2019'!$D$1:$D$16305,"",0)</f>
        <v/>
      </c>
      <c r="H130" s="2" t="str" cm="1">
        <f t="array" ref="H130">_xlfn.XLOOKUP($A130&amp;H$5,'[1]NBA-Data-1980-2019'!$B$1:$B$16305&amp;'[1]NBA-Data-1980-2019'!$A$1:$A$16305,'[1]NBA-Data-1980-2019'!$D$1:$D$16305,"",0)</f>
        <v/>
      </c>
      <c r="I130" s="2" t="str" cm="1">
        <f t="array" ref="I130">_xlfn.XLOOKUP($A130&amp;I$5,'[1]NBA-Data-1980-2019'!$B$1:$B$16305&amp;'[1]NBA-Data-1980-2019'!$A$1:$A$16305,'[1]NBA-Data-1980-2019'!$D$1:$D$16305,"",0)</f>
        <v/>
      </c>
      <c r="J130" s="2" t="str" cm="1">
        <f t="array" ref="J130">_xlfn.XLOOKUP($A130&amp;J$5,'[1]NBA-Data-1980-2019'!$B$1:$B$16305&amp;'[1]NBA-Data-1980-2019'!$A$1:$A$16305,'[1]NBA-Data-1980-2019'!$D$1:$D$16305,"",0)</f>
        <v/>
      </c>
      <c r="K130" s="2" t="str" cm="1">
        <f t="array" ref="K130">_xlfn.XLOOKUP($A130&amp;K$5,'[1]NBA-Data-1980-2019'!$B$1:$B$16305&amp;'[1]NBA-Data-1980-2019'!$A$1:$A$16305,'[1]NBA-Data-1980-2019'!$D$1:$D$16305,"",0)</f>
        <v/>
      </c>
      <c r="L130" s="2" t="str" cm="1">
        <f t="array" ref="L130">_xlfn.XLOOKUP($A130&amp;L$5,'[1]NBA-Data-1980-2019'!$B$1:$B$16305&amp;'[1]NBA-Data-1980-2019'!$A$1:$A$16305,'[1]NBA-Data-1980-2019'!$D$1:$D$16305,"",0)</f>
        <v/>
      </c>
      <c r="M130" s="2" t="str" cm="1">
        <f t="array" ref="M130">_xlfn.XLOOKUP($A130&amp;M$5,'[1]NBA-Data-1980-2019'!$B$1:$B$16305&amp;'[1]NBA-Data-1980-2019'!$A$1:$A$16305,'[1]NBA-Data-1980-2019'!$D$1:$D$16305,"",0)</f>
        <v/>
      </c>
      <c r="N130" s="2" t="str" cm="1">
        <f t="array" ref="N130">_xlfn.XLOOKUP($A130&amp;N$5,'[1]NBA-Data-1980-2019'!$B$1:$B$16305&amp;'[1]NBA-Data-1980-2019'!$A$1:$A$16305,'[1]NBA-Data-1980-2019'!$D$1:$D$16305,"",0)</f>
        <v/>
      </c>
      <c r="O130" s="2" t="str" cm="1">
        <f t="array" ref="O130">_xlfn.XLOOKUP($A130&amp;O$5,'[1]NBA-Data-1980-2019'!$B$1:$B$16305&amp;'[1]NBA-Data-1980-2019'!$A$1:$A$16305,'[1]NBA-Data-1980-2019'!$D$1:$D$16305,"",0)</f>
        <v/>
      </c>
      <c r="P130" s="2" t="str" cm="1">
        <f t="array" ref="P130">_xlfn.XLOOKUP($A130&amp;P$5,'[1]NBA-Data-1980-2019'!$B$1:$B$16305&amp;'[1]NBA-Data-1980-2019'!$A$1:$A$16305,'[1]NBA-Data-1980-2019'!$D$1:$D$16305,"",0)</f>
        <v/>
      </c>
      <c r="Q130" s="2" t="str" cm="1">
        <f t="array" ref="Q130">_xlfn.XLOOKUP($A130&amp;Q$5,'[1]NBA-Data-1980-2019'!$B$1:$B$16305&amp;'[1]NBA-Data-1980-2019'!$A$1:$A$16305,'[1]NBA-Data-1980-2019'!$D$1:$D$16305,"",0)</f>
        <v>MIA</v>
      </c>
      <c r="R130" s="2" t="str" cm="1">
        <f t="array" ref="R130">_xlfn.XLOOKUP($A130&amp;R$5,'[1]NBA-Data-1980-2019'!$B$1:$B$16305&amp;'[1]NBA-Data-1980-2019'!$A$1:$A$16305,'[1]NBA-Data-1980-2019'!$D$1:$D$16305,"",0)</f>
        <v/>
      </c>
      <c r="S130" s="2" t="str" cm="1">
        <f t="array" ref="S130">_xlfn.XLOOKUP($A130&amp;S$5,'[1]NBA-Data-1980-2019'!$B$1:$B$16305&amp;'[1]NBA-Data-1980-2019'!$A$1:$A$16305,'[1]NBA-Data-1980-2019'!$D$1:$D$16305,"",0)</f>
        <v/>
      </c>
      <c r="T130" s="2" t="str" cm="1">
        <f t="array" ref="T130">_xlfn.XLOOKUP($A130&amp;T$5,'[1]NBA-Data-1980-2019'!$B$1:$B$16305&amp;'[1]NBA-Data-1980-2019'!$A$1:$A$16305,'[1]NBA-Data-1980-2019'!$D$1:$D$16305,"",0)</f>
        <v/>
      </c>
      <c r="U130" s="2" t="str" cm="1">
        <f t="array" ref="U130">_xlfn.XLOOKUP($A130&amp;U$5,'[1]NBA-Data-1980-2019'!$B$1:$B$16305&amp;'[1]NBA-Data-1980-2019'!$A$1:$A$16305,'[1]NBA-Data-1980-2019'!$D$1:$D$16305,"",0)</f>
        <v/>
      </c>
      <c r="V130" s="2" t="str" cm="1">
        <f t="array" ref="V130">_xlfn.XLOOKUP($A130&amp;V$5,'[1]NBA-Data-1980-2019'!$B$1:$B$16305&amp;'[1]NBA-Data-1980-2019'!$A$1:$A$16305,'[1]NBA-Data-1980-2019'!$D$1:$D$16305,"",0)</f>
        <v/>
      </c>
      <c r="W130" s="2" t="str" cm="1">
        <f t="array" ref="W130">_xlfn.XLOOKUP($A130&amp;W$5,'[1]NBA-Data-1980-2019'!$B$1:$B$16305&amp;'[1]NBA-Data-1980-2019'!$A$1:$A$16305,'[1]NBA-Data-1980-2019'!$D$1:$D$16305,"",0)</f>
        <v/>
      </c>
      <c r="X130" s="2" t="str" cm="1">
        <f t="array" ref="X130">_xlfn.XLOOKUP($A130&amp;X$5,'[1]NBA-Data-1980-2019'!$B$1:$B$16305&amp;'[1]NBA-Data-1980-2019'!$A$1:$A$16305,'[1]NBA-Data-1980-2019'!$D$1:$D$16305,"",0)</f>
        <v/>
      </c>
      <c r="Y130" s="2" t="str" cm="1">
        <f t="array" ref="Y130">_xlfn.XLOOKUP($A130&amp;Y$5,'[1]NBA-Data-1980-2019'!$B$1:$B$16305&amp;'[1]NBA-Data-1980-2019'!$A$1:$A$16305,'[1]NBA-Data-1980-2019'!$D$1:$D$16305,"",0)</f>
        <v/>
      </c>
      <c r="Z130" s="2" t="str" cm="1">
        <f t="array" ref="Z130">_xlfn.XLOOKUP($A130&amp;Z$5,'[1]NBA-Data-1980-2019'!$B$1:$B$16305&amp;'[1]NBA-Data-1980-2019'!$A$1:$A$16305,'[1]NBA-Data-1980-2019'!$D$1:$D$16305,"",0)</f>
        <v/>
      </c>
      <c r="AA130" s="2" t="str" cm="1">
        <f t="array" ref="AA130">_xlfn.XLOOKUP($A130&amp;AA$5,'[1]NBA-Data-1980-2019'!$B$1:$B$16305&amp;'[1]NBA-Data-1980-2019'!$A$1:$A$16305,'[1]NBA-Data-1980-2019'!$D$1:$D$16305,"",0)</f>
        <v/>
      </c>
      <c r="AB130" s="2" t="str" cm="1">
        <f t="array" ref="AB130">_xlfn.XLOOKUP($A130&amp;AB$5,'[1]NBA-Data-1980-2019'!$B$1:$B$16305&amp;'[1]NBA-Data-1980-2019'!$A$1:$A$16305,'[1]NBA-Data-1980-2019'!$D$1:$D$16305,"",0)</f>
        <v/>
      </c>
      <c r="AC130" s="2" t="str" cm="1">
        <f t="array" ref="AC130">_xlfn.XLOOKUP($A130&amp;AC$5,'[1]NBA-Data-1980-2019'!$B$1:$B$16305&amp;'[1]NBA-Data-1980-2019'!$A$1:$A$16305,'[1]NBA-Data-1980-2019'!$D$1:$D$16305,"",0)</f>
        <v/>
      </c>
      <c r="AD130" s="2" t="str" cm="1">
        <f t="array" ref="AD130">_xlfn.XLOOKUP($A130&amp;AD$5,'[1]NBA-Data-1980-2019'!$B$1:$B$16305&amp;'[1]NBA-Data-1980-2019'!$A$1:$A$16305,'[1]NBA-Data-1980-2019'!$D$1:$D$16305,"",0)</f>
        <v/>
      </c>
      <c r="AE130" s="2" t="str" cm="1">
        <f t="array" ref="AE130">_xlfn.XLOOKUP($A130&amp;AE$5,'[1]NBA-Data-1980-2019'!$B$1:$B$16305&amp;'[1]NBA-Data-1980-2019'!$A$1:$A$16305,'[1]NBA-Data-1980-2019'!$D$1:$D$16305,"",0)</f>
        <v/>
      </c>
      <c r="AF130" s="2" t="str" cm="1">
        <f t="array" ref="AF130">_xlfn.XLOOKUP($A130&amp;AF$5,'[1]NBA-Data-1980-2019'!$B$1:$B$16305&amp;'[1]NBA-Data-1980-2019'!$A$1:$A$16305,'[1]NBA-Data-1980-2019'!$D$1:$D$16305,"",0)</f>
        <v/>
      </c>
      <c r="AG130" s="2" t="str" cm="1">
        <f t="array" ref="AG130">_xlfn.XLOOKUP($A130&amp;AG$5,'[1]NBA-Data-1980-2019'!$B$1:$B$16305&amp;'[1]NBA-Data-1980-2019'!$A$1:$A$16305,'[1]NBA-Data-1980-2019'!$D$1:$D$16305,"",0)</f>
        <v/>
      </c>
      <c r="AH130" s="2" t="str" cm="1">
        <f t="array" ref="AH130">_xlfn.XLOOKUP($A130&amp;AH$5,'[1]NBA-Data-1980-2019'!$B$1:$B$16305&amp;'[1]NBA-Data-1980-2019'!$A$1:$A$16305,'[1]NBA-Data-1980-2019'!$H$1:$H$16305,"",0)</f>
        <v/>
      </c>
      <c r="AI130" s="2" t="str" cm="1">
        <f t="array" ref="AI130">_xlfn.XLOOKUP($A130&amp;AI$5,'[1]NBA-Data-1980-2019'!$B$1:$B$16305&amp;'[1]NBA-Data-1980-2019'!$A$1:$A$16305,'[1]NBA-Data-1980-2019'!$H$1:$H$16305,"",0)</f>
        <v/>
      </c>
      <c r="AJ130" s="2" t="str" cm="1">
        <f t="array" ref="AJ130">_xlfn.XLOOKUP($A130&amp;AJ$5,'[1]NBA-Data-1980-2019'!$B$1:$B$16305&amp;'[1]NBA-Data-1980-2019'!$A$1:$A$16305,'[1]NBA-Data-1980-2019'!$H$1:$H$16305,"",0)</f>
        <v/>
      </c>
      <c r="AK130" s="2" t="str" cm="1">
        <f t="array" ref="AK130">_xlfn.XLOOKUP($A130&amp;AK$5,'[1]NBA-Data-1980-2019'!$B$1:$B$16305&amp;'[1]NBA-Data-1980-2019'!$A$1:$A$16305,'[1]NBA-Data-1980-2019'!$H$1:$H$16305,"",0)</f>
        <v/>
      </c>
      <c r="AL130" s="2" t="str" cm="1">
        <f t="array" ref="AL130">_xlfn.XLOOKUP($A130&amp;AL$5,'[1]NBA-Data-1980-2019'!$B$1:$B$16305&amp;'[1]NBA-Data-1980-2019'!$A$1:$A$16305,'[1]NBA-Data-1980-2019'!$H$1:$H$16305,"",0)</f>
        <v/>
      </c>
      <c r="AM130" s="2" t="str" cm="1">
        <f t="array" ref="AM130">_xlfn.XLOOKUP($A130&amp;AM$5,'[1]NBA-Data-1980-2019'!$B$1:$B$16305&amp;'[1]NBA-Data-1980-2019'!$A$1:$A$16305,'[1]NBA-Data-1980-2019'!$H$1:$H$16305,"",0)</f>
        <v/>
      </c>
      <c r="AN130" s="2" t="str" cm="1">
        <f t="array" ref="AN130">_xlfn.XLOOKUP($A130&amp;AN$5,'[1]NBA-Data-1980-2019'!$B$1:$B$16305&amp;'[1]NBA-Data-1980-2019'!$A$1:$A$16305,'[1]NBA-Data-1980-2019'!$H$1:$H$16305,"",0)</f>
        <v/>
      </c>
      <c r="AO130" s="2" t="str" cm="1">
        <f t="array" ref="AO130">_xlfn.XLOOKUP($A130&amp;AO$5,'[1]NBA-Data-1980-2019'!$B$1:$B$16305&amp;'[1]NBA-Data-1980-2019'!$A$1:$A$16305,'[1]NBA-Data-1980-2019'!$H$1:$H$16305,"",0)</f>
        <v/>
      </c>
      <c r="AP130" s="2" t="str" cm="1">
        <f t="array" ref="AP130">_xlfn.XLOOKUP($A130&amp;AP$5,'[1]NBA-Data-1980-2019'!$B$1:$B$16305&amp;'[1]NBA-Data-1980-2019'!$A$1:$A$16305,'[1]NBA-Data-1980-2019'!$H$1:$H$16305,"",0)</f>
        <v/>
      </c>
      <c r="AQ130" s="2" t="str" cm="1">
        <f t="array" ref="AQ130">_xlfn.XLOOKUP($A130&amp;AQ$5,'[1]NBA-Data-1980-2019'!$B$1:$B$16305&amp;'[1]NBA-Data-1980-2019'!$A$1:$A$16305,'[1]NBA-Data-1980-2019'!$H$1:$H$16305,"",0)</f>
        <v/>
      </c>
      <c r="AR130" s="2" t="str" cm="1">
        <f t="array" ref="AR130">_xlfn.XLOOKUP($A130&amp;AR$5,'[1]NBA-Data-1980-2019'!$B$1:$B$16305&amp;'[1]NBA-Data-1980-2019'!$A$1:$A$16305,'[1]NBA-Data-1980-2019'!$H$1:$H$16305,"",0)</f>
        <v/>
      </c>
      <c r="AS130" s="2" t="str" cm="1">
        <f t="array" ref="AS130">_xlfn.XLOOKUP($A130&amp;AS$5,'[1]NBA-Data-1980-2019'!$B$1:$B$16305&amp;'[1]NBA-Data-1980-2019'!$A$1:$A$16305,'[1]NBA-Data-1980-2019'!$H$1:$H$16305,"",0)</f>
        <v/>
      </c>
      <c r="AT130" s="2" t="str" cm="1">
        <f t="array" ref="AT130">_xlfn.XLOOKUP($A130&amp;AT$5,'[1]NBA-Data-1980-2019'!$B$1:$B$16305&amp;'[1]NBA-Data-1980-2019'!$A$1:$A$16305,'[1]NBA-Data-1980-2019'!$H$1:$H$16305,"",0)</f>
        <v/>
      </c>
      <c r="AU130" s="2" t="str" cm="1">
        <f t="array" ref="AU130">_xlfn.XLOOKUP($A130&amp;AU$5,'[1]NBA-Data-1980-2019'!$B$1:$B$16305&amp;'[1]NBA-Data-1980-2019'!$A$1:$A$16305,'[1]NBA-Data-1980-2019'!$H$1:$H$16305,"",0)</f>
        <v/>
      </c>
      <c r="AV130" s="2" t="str" cm="1">
        <f t="array" ref="AV130">_xlfn.XLOOKUP($A130&amp;AV$5,'[1]NBA-Data-1980-2019'!$B$1:$B$16305&amp;'[1]NBA-Data-1980-2019'!$A$1:$A$16305,'[1]NBA-Data-1980-2019'!$H$1:$H$16305,"",0)</f>
        <v/>
      </c>
      <c r="AW130" s="2" cm="1">
        <f t="array" ref="AW130">_xlfn.XLOOKUP($A130&amp;AW$5,'[1]NBA-Data-1980-2019'!$B$1:$B$16305&amp;'[1]NBA-Data-1980-2019'!$A$1:$A$16305,'[1]NBA-Data-1980-2019'!$H$1:$H$16305,"",0)</f>
        <v>239.4</v>
      </c>
      <c r="AX130" s="2" t="str" cm="1">
        <f t="array" ref="AX130">_xlfn.XLOOKUP($A130&amp;AX$5,'[1]NBA-Data-1980-2019'!$B$1:$B$16305&amp;'[1]NBA-Data-1980-2019'!$A$1:$A$16305,'[1]NBA-Data-1980-2019'!$H$1:$H$16305,"",0)</f>
        <v/>
      </c>
      <c r="AY130" s="2" t="str" cm="1">
        <f t="array" ref="AY130">_xlfn.XLOOKUP($A130&amp;AY$5,'[1]NBA-Data-1980-2019'!$B$1:$B$16305&amp;'[1]NBA-Data-1980-2019'!$A$1:$A$16305,'[1]NBA-Data-1980-2019'!$H$1:$H$16305,"",0)</f>
        <v/>
      </c>
      <c r="AZ130" s="2" t="str" cm="1">
        <f t="array" ref="AZ130">_xlfn.XLOOKUP($A130&amp;AZ$5,'[1]NBA-Data-1980-2019'!$B$1:$B$16305&amp;'[1]NBA-Data-1980-2019'!$A$1:$A$16305,'[1]NBA-Data-1980-2019'!$H$1:$H$16305,"",0)</f>
        <v/>
      </c>
      <c r="BA130" s="2" t="str" cm="1">
        <f t="array" ref="BA130">_xlfn.XLOOKUP($A130&amp;BA$5,'[1]NBA-Data-1980-2019'!$B$1:$B$16305&amp;'[1]NBA-Data-1980-2019'!$A$1:$A$16305,'[1]NBA-Data-1980-2019'!$H$1:$H$16305,"",0)</f>
        <v/>
      </c>
      <c r="BB130" s="2" t="str" cm="1">
        <f t="array" ref="BB130">_xlfn.XLOOKUP($A130&amp;BB$5,'[1]NBA-Data-1980-2019'!$B$1:$B$16305&amp;'[1]NBA-Data-1980-2019'!$A$1:$A$16305,'[1]NBA-Data-1980-2019'!$H$1:$H$16305,"",0)</f>
        <v/>
      </c>
      <c r="BC130" s="2" t="str" cm="1">
        <f t="array" ref="BC130">_xlfn.XLOOKUP($A130&amp;BC$5,'[1]NBA-Data-1980-2019'!$B$1:$B$16305&amp;'[1]NBA-Data-1980-2019'!$A$1:$A$16305,'[1]NBA-Data-1980-2019'!$H$1:$H$16305,"",0)</f>
        <v/>
      </c>
      <c r="BD130" s="2" t="str" cm="1">
        <f t="array" ref="BD130">_xlfn.XLOOKUP($A130&amp;BD$5,'[1]NBA-Data-1980-2019'!$B$1:$B$16305&amp;'[1]NBA-Data-1980-2019'!$A$1:$A$16305,'[1]NBA-Data-1980-2019'!$H$1:$H$16305,"",0)</f>
        <v/>
      </c>
      <c r="BE130" s="2" t="str" cm="1">
        <f t="array" ref="BE130">_xlfn.XLOOKUP($A130&amp;BE$5,'[1]NBA-Data-1980-2019'!$B$1:$B$16305&amp;'[1]NBA-Data-1980-2019'!$A$1:$A$16305,'[1]NBA-Data-1980-2019'!$H$1:$H$16305,"",0)</f>
        <v/>
      </c>
      <c r="BF130" s="2" t="str" cm="1">
        <f t="array" ref="BF130">_xlfn.XLOOKUP($A130&amp;BF$5,'[1]NBA-Data-1980-2019'!$B$1:$B$16305&amp;'[1]NBA-Data-1980-2019'!$A$1:$A$16305,'[1]NBA-Data-1980-2019'!$H$1:$H$16305,"",0)</f>
        <v/>
      </c>
      <c r="BG130" s="2" t="str" cm="1">
        <f t="array" ref="BG130">_xlfn.XLOOKUP($A130&amp;BG$5,'[1]NBA-Data-1980-2019'!$B$1:$B$16305&amp;'[1]NBA-Data-1980-2019'!$A$1:$A$16305,'[1]NBA-Data-1980-2019'!$H$1:$H$16305,"",0)</f>
        <v/>
      </c>
      <c r="BH130" s="2" t="str" cm="1">
        <f t="array" ref="BH130">_xlfn.XLOOKUP($A130&amp;BH$5,'[1]NBA-Data-1980-2019'!$B$1:$B$16305&amp;'[1]NBA-Data-1980-2019'!$A$1:$A$16305,'[1]NBA-Data-1980-2019'!$H$1:$H$16305,"",0)</f>
        <v/>
      </c>
      <c r="BI130" s="2" t="str" cm="1">
        <f t="array" ref="BI130">_xlfn.XLOOKUP($A130&amp;BI$5,'[1]NBA-Data-1980-2019'!$B$1:$B$16305&amp;'[1]NBA-Data-1980-2019'!$A$1:$A$16305,'[1]NBA-Data-1980-2019'!$H$1:$H$16305,"",0)</f>
        <v/>
      </c>
      <c r="BJ130" s="2" t="str" cm="1">
        <f t="array" ref="BJ130">_xlfn.XLOOKUP($A130&amp;BJ$5,'[1]NBA-Data-1980-2019'!$B$1:$B$16305&amp;'[1]NBA-Data-1980-2019'!$A$1:$A$16305,'[1]NBA-Data-1980-2019'!$H$1:$H$16305,"",0)</f>
        <v/>
      </c>
      <c r="BK130" s="2" t="str" cm="1">
        <f t="array" ref="BK130">_xlfn.XLOOKUP($A130&amp;BK$5,'[1]NBA-Data-1980-2019'!$B$1:$B$16305&amp;'[1]NBA-Data-1980-2019'!$A$1:$A$16305,'[1]NBA-Data-1980-2019'!$H$1:$H$16305,"",0)</f>
        <v/>
      </c>
      <c r="BL130" s="2" t="str" cm="1">
        <f t="array" ref="BL130">_xlfn.XLOOKUP($A130&amp;BL$5,'[1]NBA-Data-1980-2019'!$B$1:$B$16305&amp;'[1]NBA-Data-1980-2019'!$A$1:$A$16305,'[1]NBA-Data-1980-2019'!$H$1:$H$16305,"",0)</f>
        <v/>
      </c>
      <c r="BM130" s="2" t="str" cm="1">
        <f t="array" ref="BM130">_xlfn.XLOOKUP($A130&amp;BM$5,'[1]NBA-Data-1980-2019'!$B$1:$B$16305&amp;'[1]NBA-Data-1980-2019'!$A$1:$A$16305,'[1]NBA-Data-1980-2019'!$H$1:$H$16305,"",0)</f>
        <v/>
      </c>
      <c r="BN130" s="2" t="str" cm="1">
        <f t="array" ref="BN130">_xlfn.XLOOKUP($A130&amp;BN$5,'[1]NBA-Data-1980-2019'!$B$1:$B$16305&amp;'[1]NBA-Data-1980-2019'!$A$1:$A$16305,'[1]NBA-Data-1980-2019'!$F$1:$F$16305,"",0)</f>
        <v/>
      </c>
      <c r="BO130" s="2" t="str" cm="1">
        <f t="array" ref="BO130">_xlfn.XLOOKUP($A130&amp;BO$5,'[1]NBA-Data-1980-2019'!$B$1:$B$16305&amp;'[1]NBA-Data-1980-2019'!$A$1:$A$16305,'[1]NBA-Data-1980-2019'!$F$1:$F$16305,"",0)</f>
        <v/>
      </c>
      <c r="BP130" s="2" t="str" cm="1">
        <f t="array" ref="BP130">_xlfn.XLOOKUP($A130&amp;BP$5,'[1]NBA-Data-1980-2019'!$B$1:$B$16305&amp;'[1]NBA-Data-1980-2019'!$A$1:$A$16305,'[1]NBA-Data-1980-2019'!$F$1:$F$16305,"",0)</f>
        <v/>
      </c>
      <c r="BQ130" s="2" t="str" cm="1">
        <f t="array" ref="BQ130">_xlfn.XLOOKUP($A130&amp;BQ$5,'[1]NBA-Data-1980-2019'!$B$1:$B$16305&amp;'[1]NBA-Data-1980-2019'!$A$1:$A$16305,'[1]NBA-Data-1980-2019'!$F$1:$F$16305,"",0)</f>
        <v/>
      </c>
      <c r="BR130" s="2" t="str" cm="1">
        <f t="array" ref="BR130">_xlfn.XLOOKUP($A130&amp;BR$5,'[1]NBA-Data-1980-2019'!$B$1:$B$16305&amp;'[1]NBA-Data-1980-2019'!$A$1:$A$16305,'[1]NBA-Data-1980-2019'!$F$1:$F$16305,"",0)</f>
        <v/>
      </c>
      <c r="BS130" s="2" t="str" cm="1">
        <f t="array" ref="BS130">_xlfn.XLOOKUP($A130&amp;BS$5,'[1]NBA-Data-1980-2019'!$B$1:$B$16305&amp;'[1]NBA-Data-1980-2019'!$A$1:$A$16305,'[1]NBA-Data-1980-2019'!$F$1:$F$16305,"",0)</f>
        <v/>
      </c>
      <c r="BT130" s="2" t="str" cm="1">
        <f t="array" ref="BT130">_xlfn.XLOOKUP($A130&amp;BT$5,'[1]NBA-Data-1980-2019'!$B$1:$B$16305&amp;'[1]NBA-Data-1980-2019'!$A$1:$A$16305,'[1]NBA-Data-1980-2019'!$F$1:$F$16305,"",0)</f>
        <v/>
      </c>
      <c r="BU130" s="2" t="str" cm="1">
        <f t="array" ref="BU130">_xlfn.XLOOKUP($A130&amp;BU$5,'[1]NBA-Data-1980-2019'!$B$1:$B$16305&amp;'[1]NBA-Data-1980-2019'!$A$1:$A$16305,'[1]NBA-Data-1980-2019'!$F$1:$F$16305,"",0)</f>
        <v/>
      </c>
      <c r="BV130" s="2" t="str" cm="1">
        <f t="array" ref="BV130">_xlfn.XLOOKUP($A130&amp;BV$5,'[1]NBA-Data-1980-2019'!$B$1:$B$16305&amp;'[1]NBA-Data-1980-2019'!$A$1:$A$16305,'[1]NBA-Data-1980-2019'!$F$1:$F$16305,"",0)</f>
        <v/>
      </c>
      <c r="BW130" s="2" t="str" cm="1">
        <f t="array" ref="BW130">_xlfn.XLOOKUP($A130&amp;BW$5,'[1]NBA-Data-1980-2019'!$B$1:$B$16305&amp;'[1]NBA-Data-1980-2019'!$A$1:$A$16305,'[1]NBA-Data-1980-2019'!$F$1:$F$16305,"",0)</f>
        <v/>
      </c>
      <c r="BX130" s="2" t="str" cm="1">
        <f t="array" ref="BX130">_xlfn.XLOOKUP($A130&amp;BX$5,'[1]NBA-Data-1980-2019'!$B$1:$B$16305&amp;'[1]NBA-Data-1980-2019'!$A$1:$A$16305,'[1]NBA-Data-1980-2019'!$F$1:$F$16305,"",0)</f>
        <v/>
      </c>
      <c r="BY130" s="2" t="str" cm="1">
        <f t="array" ref="BY130">_xlfn.XLOOKUP($A130&amp;BY$5,'[1]NBA-Data-1980-2019'!$B$1:$B$16305&amp;'[1]NBA-Data-1980-2019'!$A$1:$A$16305,'[1]NBA-Data-1980-2019'!$F$1:$F$16305,"",0)</f>
        <v/>
      </c>
      <c r="BZ130" s="2" t="str" cm="1">
        <f t="array" ref="BZ130">_xlfn.XLOOKUP($A130&amp;BZ$5,'[1]NBA-Data-1980-2019'!$B$1:$B$16305&amp;'[1]NBA-Data-1980-2019'!$A$1:$A$16305,'[1]NBA-Data-1980-2019'!$F$1:$F$16305,"",0)</f>
        <v/>
      </c>
      <c r="CA130" s="2" t="str" cm="1">
        <f t="array" ref="CA130">_xlfn.XLOOKUP($A130&amp;CA$5,'[1]NBA-Data-1980-2019'!$B$1:$B$16305&amp;'[1]NBA-Data-1980-2019'!$A$1:$A$16305,'[1]NBA-Data-1980-2019'!$F$1:$F$16305,"",0)</f>
        <v/>
      </c>
      <c r="CB130" s="2" t="str" cm="1">
        <f t="array" ref="CB130">_xlfn.XLOOKUP($A130&amp;CB$5,'[1]NBA-Data-1980-2019'!$B$1:$B$16305&amp;'[1]NBA-Data-1980-2019'!$A$1:$A$16305,'[1]NBA-Data-1980-2019'!$F$1:$F$16305,"",0)</f>
        <v/>
      </c>
      <c r="CC130" s="2" cm="1">
        <f t="array" ref="CC130">_xlfn.XLOOKUP($A130&amp;CC$5,'[1]NBA-Data-1980-2019'!$B$1:$B$16305&amp;'[1]NBA-Data-1980-2019'!$A$1:$A$16305,'[1]NBA-Data-1980-2019'!$F$1:$F$16305,"",0)</f>
        <v>10.199999999999999</v>
      </c>
      <c r="CD130" s="2" t="str" cm="1">
        <f t="array" ref="CD130">_xlfn.XLOOKUP($A130&amp;CD$5,'[1]NBA-Data-1980-2019'!$B$1:$B$16305&amp;'[1]NBA-Data-1980-2019'!$A$1:$A$16305,'[1]NBA-Data-1980-2019'!$F$1:$F$16305,"",0)</f>
        <v/>
      </c>
      <c r="CE130" s="2" t="str" cm="1">
        <f t="array" ref="CE130">_xlfn.XLOOKUP($A130&amp;CE$5,'[1]NBA-Data-1980-2019'!$B$1:$B$16305&amp;'[1]NBA-Data-1980-2019'!$A$1:$A$16305,'[1]NBA-Data-1980-2019'!$F$1:$F$16305,"",0)</f>
        <v/>
      </c>
      <c r="CF130" s="2" t="str" cm="1">
        <f t="array" ref="CF130">_xlfn.XLOOKUP($A130&amp;CF$5,'[1]NBA-Data-1980-2019'!$B$1:$B$16305&amp;'[1]NBA-Data-1980-2019'!$A$1:$A$16305,'[1]NBA-Data-1980-2019'!$F$1:$F$16305,"",0)</f>
        <v/>
      </c>
      <c r="CG130" s="2" t="str" cm="1">
        <f t="array" ref="CG130">_xlfn.XLOOKUP($A130&amp;CG$5,'[1]NBA-Data-1980-2019'!$B$1:$B$16305&amp;'[1]NBA-Data-1980-2019'!$A$1:$A$16305,'[1]NBA-Data-1980-2019'!$F$1:$F$16305,"",0)</f>
        <v/>
      </c>
      <c r="CH130" s="2" t="str" cm="1">
        <f t="array" ref="CH130">_xlfn.XLOOKUP($A130&amp;CH$5,'[1]NBA-Data-1980-2019'!$B$1:$B$16305&amp;'[1]NBA-Data-1980-2019'!$A$1:$A$16305,'[1]NBA-Data-1980-2019'!$F$1:$F$16305,"",0)</f>
        <v/>
      </c>
      <c r="CI130" s="2" t="str" cm="1">
        <f t="array" ref="CI130">_xlfn.XLOOKUP($A130&amp;CI$5,'[1]NBA-Data-1980-2019'!$B$1:$B$16305&amp;'[1]NBA-Data-1980-2019'!$A$1:$A$16305,'[1]NBA-Data-1980-2019'!$F$1:$F$16305,"",0)</f>
        <v/>
      </c>
      <c r="CJ130" s="2" t="str" cm="1">
        <f t="array" ref="CJ130">_xlfn.XLOOKUP($A130&amp;CJ$5,'[1]NBA-Data-1980-2019'!$B$1:$B$16305&amp;'[1]NBA-Data-1980-2019'!$A$1:$A$16305,'[1]NBA-Data-1980-2019'!$F$1:$F$16305,"",0)</f>
        <v/>
      </c>
      <c r="CK130" s="2" t="str" cm="1">
        <f t="array" ref="CK130">_xlfn.XLOOKUP($A130&amp;CK$5,'[1]NBA-Data-1980-2019'!$B$1:$B$16305&amp;'[1]NBA-Data-1980-2019'!$A$1:$A$16305,'[1]NBA-Data-1980-2019'!$F$1:$F$16305,"",0)</f>
        <v/>
      </c>
      <c r="CL130" s="2" t="str" cm="1">
        <f t="array" ref="CL130">_xlfn.XLOOKUP($A130&amp;CL$5,'[1]NBA-Data-1980-2019'!$B$1:$B$16305&amp;'[1]NBA-Data-1980-2019'!$A$1:$A$16305,'[1]NBA-Data-1980-2019'!$F$1:$F$16305,"",0)</f>
        <v/>
      </c>
      <c r="CM130" s="2" t="str" cm="1">
        <f t="array" ref="CM130">_xlfn.XLOOKUP($A130&amp;CM$5,'[1]NBA-Data-1980-2019'!$B$1:$B$16305&amp;'[1]NBA-Data-1980-2019'!$A$1:$A$16305,'[1]NBA-Data-1980-2019'!$F$1:$F$16305,"",0)</f>
        <v/>
      </c>
      <c r="CN130" s="2" t="str" cm="1">
        <f t="array" ref="CN130">_xlfn.XLOOKUP($A130&amp;CN$5,'[1]NBA-Data-1980-2019'!$B$1:$B$16305&amp;'[1]NBA-Data-1980-2019'!$A$1:$A$16305,'[1]NBA-Data-1980-2019'!$F$1:$F$16305,"",0)</f>
        <v/>
      </c>
      <c r="CO130" s="2" t="str" cm="1">
        <f t="array" ref="CO130">_xlfn.XLOOKUP($A130&amp;CO$5,'[1]NBA-Data-1980-2019'!$B$1:$B$16305&amp;'[1]NBA-Data-1980-2019'!$A$1:$A$16305,'[1]NBA-Data-1980-2019'!$F$1:$F$16305,"",0)</f>
        <v/>
      </c>
      <c r="CP130" s="2" t="str" cm="1">
        <f t="array" ref="CP130">_xlfn.XLOOKUP($A130&amp;CP$5,'[1]NBA-Data-1980-2019'!$B$1:$B$16305&amp;'[1]NBA-Data-1980-2019'!$A$1:$A$16305,'[1]NBA-Data-1980-2019'!$F$1:$F$16305,"",0)</f>
        <v/>
      </c>
      <c r="CQ130" s="2" t="str" cm="1">
        <f t="array" ref="CQ130">_xlfn.XLOOKUP($A130&amp;CQ$5,'[1]NBA-Data-1980-2019'!$B$1:$B$16305&amp;'[1]NBA-Data-1980-2019'!$A$1:$A$16305,'[1]NBA-Data-1980-2019'!$F$1:$F$16305,"",0)</f>
        <v/>
      </c>
      <c r="CR130" s="2" t="str" cm="1">
        <f t="array" ref="CR130">_xlfn.XLOOKUP($A130&amp;CR$5,'[1]NBA-Data-1980-2019'!$B$1:$B$16305&amp;'[1]NBA-Data-1980-2019'!$A$1:$A$16305,'[1]NBA-Data-1980-2019'!$F$1:$F$16305,"",0)</f>
        <v/>
      </c>
      <c r="CS130" s="2" t="str" cm="1">
        <f t="array" ref="CS130">_xlfn.XLOOKUP($A130&amp;CS$5,'[1]NBA-Data-1980-2019'!$B$1:$B$16305&amp;'[1]NBA-Data-1980-2019'!$A$1:$A$16305,'[1]NBA-Data-1980-2019'!$F$1:$F$16305,"",0)</f>
        <v/>
      </c>
      <c r="CU130" s="2" t="str">
        <f>_xlfn.XLOOKUP($A130,TEAMS!$G$1:$G$839,TEAMS!$H$1:$H$839,"",0)</f>
        <v>PG</v>
      </c>
      <c r="CV130" s="2" t="str">
        <f>_xlfn.XLOOKUP($CU130,DASHBOARD!$B$22:$B$27,DASHBOARD!$C$22:$C$27,"",0)</f>
        <v>GUARD</v>
      </c>
      <c r="CY130" s="63">
        <f>SUMIFS('[1]NBA-Data-1980-2019'!$G$1:$G$16305,'[1]NBA-Data-1980-2019'!$B$1:$B$16305,$A130,'[1]NBA-Data-1980-2019'!$A$1:$A$16305,CY$9)</f>
        <v>0</v>
      </c>
      <c r="CZ130" s="63">
        <f>SUMIFS('[1]NBA-Data-1980-2019'!$G$1:$G$16305,'[1]NBA-Data-1980-2019'!$B$1:$B$16305,$A130,'[1]NBA-Data-1980-2019'!$A$1:$A$16305,CZ$9)</f>
        <v>0</v>
      </c>
      <c r="DA130" s="63">
        <f>SUMIFS('[1]NBA-Data-1980-2019'!$G$1:$G$16305,'[1]NBA-Data-1980-2019'!$B$1:$B$16305,$A130,'[1]NBA-Data-1980-2019'!$A$1:$A$16305,DA$9)</f>
        <v>0</v>
      </c>
      <c r="DB130" s="63">
        <f>SUMIFS('[1]NBA-Data-1980-2019'!$G$1:$G$16305,'[1]NBA-Data-1980-2019'!$B$1:$B$16305,$A130,'[1]NBA-Data-1980-2019'!$A$1:$A$16305,DB$9)</f>
        <v>0</v>
      </c>
      <c r="DC130" s="63">
        <f>SUMIFS('[1]NBA-Data-1980-2019'!$G$1:$G$16305,'[1]NBA-Data-1980-2019'!$B$1:$B$16305,$A130,'[1]NBA-Data-1980-2019'!$A$1:$A$16305,DC$9)</f>
        <v>0</v>
      </c>
      <c r="DD130" s="63">
        <f>SUMIFS('[1]NBA-Data-1980-2019'!$G$1:$G$16305,'[1]NBA-Data-1980-2019'!$B$1:$B$16305,$A130,'[1]NBA-Data-1980-2019'!$A$1:$A$16305,DD$9)</f>
        <v>0</v>
      </c>
      <c r="DE130" s="63">
        <f>SUMIFS('[1]NBA-Data-1980-2019'!$G$1:$G$16305,'[1]NBA-Data-1980-2019'!$B$1:$B$16305,$A130,'[1]NBA-Data-1980-2019'!$A$1:$A$16305,DE$9)</f>
        <v>0</v>
      </c>
      <c r="DF130" s="63">
        <f>SUMIFS('[1]NBA-Data-1980-2019'!$G$1:$G$16305,'[1]NBA-Data-1980-2019'!$B$1:$B$16305,$A130,'[1]NBA-Data-1980-2019'!$A$1:$A$16305,DF$9)</f>
        <v>0</v>
      </c>
      <c r="DG130" s="63">
        <f>SUMIFS('[1]NBA-Data-1980-2019'!$G$1:$G$16305,'[1]NBA-Data-1980-2019'!$B$1:$B$16305,$A130,'[1]NBA-Data-1980-2019'!$A$1:$A$16305,DG$9)</f>
        <v>0</v>
      </c>
      <c r="DH130" s="63">
        <f>SUMIFS('[1]NBA-Data-1980-2019'!$G$1:$G$16305,'[1]NBA-Data-1980-2019'!$B$1:$B$16305,$A130,'[1]NBA-Data-1980-2019'!$A$1:$A$16305,DH$9)</f>
        <v>0</v>
      </c>
      <c r="DI130" s="63">
        <f>SUMIFS('[1]NBA-Data-1980-2019'!$G$1:$G$16305,'[1]NBA-Data-1980-2019'!$B$1:$B$16305,$A130,'[1]NBA-Data-1980-2019'!$A$1:$A$16305,DI$9)</f>
        <v>0</v>
      </c>
      <c r="DJ130" s="63">
        <f>SUMIFS('[1]NBA-Data-1980-2019'!$G$1:$G$16305,'[1]NBA-Data-1980-2019'!$B$1:$B$16305,$A130,'[1]NBA-Data-1980-2019'!$A$1:$A$16305,DJ$9)</f>
        <v>0</v>
      </c>
      <c r="DK130" s="63">
        <f>SUMIFS('[1]NBA-Data-1980-2019'!$G$1:$G$16305,'[1]NBA-Data-1980-2019'!$B$1:$B$16305,$A130,'[1]NBA-Data-1980-2019'!$A$1:$A$16305,DK$9)</f>
        <v>0</v>
      </c>
      <c r="DL130" s="63">
        <f>SUMIFS('[1]NBA-Data-1980-2019'!$G$1:$G$16305,'[1]NBA-Data-1980-2019'!$B$1:$B$16305,$A130,'[1]NBA-Data-1980-2019'!$A$1:$A$16305,DL$9)</f>
        <v>0</v>
      </c>
      <c r="DM130" s="63">
        <f>SUMIFS('[1]NBA-Data-1980-2019'!$G$1:$G$16305,'[1]NBA-Data-1980-2019'!$B$1:$B$16305,$A130,'[1]NBA-Data-1980-2019'!$A$1:$A$16305,DM$9)</f>
        <v>0</v>
      </c>
      <c r="DN130" s="63">
        <f>SUMIFS('[1]NBA-Data-1980-2019'!$G$1:$G$16305,'[1]NBA-Data-1980-2019'!$B$1:$B$16305,$A130,'[1]NBA-Data-1980-2019'!$A$1:$A$16305,DN$9)</f>
        <v>359858</v>
      </c>
      <c r="DO130" s="63">
        <f>SUMIFS('[1]NBA-Data-1980-2019'!$G$1:$G$16305,'[1]NBA-Data-1980-2019'!$B$1:$B$16305,$A130,'[1]NBA-Data-1980-2019'!$A$1:$A$16305,DO$9)</f>
        <v>0</v>
      </c>
      <c r="DP130" s="63">
        <f>SUMIFS('[1]NBA-Data-1980-2019'!$G$1:$G$16305,'[1]NBA-Data-1980-2019'!$B$1:$B$16305,$A130,'[1]NBA-Data-1980-2019'!$A$1:$A$16305,DP$9)</f>
        <v>0</v>
      </c>
      <c r="DQ130" s="63">
        <f>SUMIFS('[1]NBA-Data-1980-2019'!$G$1:$G$16305,'[1]NBA-Data-1980-2019'!$B$1:$B$16305,$A130,'[1]NBA-Data-1980-2019'!$A$1:$A$16305,DQ$9)</f>
        <v>0</v>
      </c>
      <c r="DR130" s="63">
        <f>SUMIFS('[1]NBA-Data-1980-2019'!$G$1:$G$16305,'[1]NBA-Data-1980-2019'!$B$1:$B$16305,$A130,'[1]NBA-Data-1980-2019'!$A$1:$A$16305,DR$9)</f>
        <v>0</v>
      </c>
      <c r="DS130" s="63">
        <f>SUMIFS('[1]NBA-Data-1980-2019'!$G$1:$G$16305,'[1]NBA-Data-1980-2019'!$B$1:$B$16305,$A130,'[1]NBA-Data-1980-2019'!$A$1:$A$16305,DS$9)</f>
        <v>0</v>
      </c>
      <c r="DT130" s="63">
        <f>SUMIFS('[1]NBA-Data-1980-2019'!$G$1:$G$16305,'[1]NBA-Data-1980-2019'!$B$1:$B$16305,$A130,'[1]NBA-Data-1980-2019'!$A$1:$A$16305,DT$9)</f>
        <v>0</v>
      </c>
      <c r="DU130" s="63">
        <f>SUMIFS('[1]NBA-Data-1980-2019'!$G$1:$G$16305,'[1]NBA-Data-1980-2019'!$B$1:$B$16305,$A130,'[1]NBA-Data-1980-2019'!$A$1:$A$16305,DU$9)</f>
        <v>0</v>
      </c>
      <c r="DV130" s="63">
        <f>SUMIFS('[1]NBA-Data-1980-2019'!$G$1:$G$16305,'[1]NBA-Data-1980-2019'!$B$1:$B$16305,$A130,'[1]NBA-Data-1980-2019'!$A$1:$A$16305,DV$9)</f>
        <v>0</v>
      </c>
      <c r="DW130" s="63">
        <f>SUMIFS('[1]NBA-Data-1980-2019'!$G$1:$G$16305,'[1]NBA-Data-1980-2019'!$B$1:$B$16305,$A130,'[1]NBA-Data-1980-2019'!$A$1:$A$16305,DW$9)</f>
        <v>0</v>
      </c>
      <c r="DX130" s="63">
        <f>SUMIFS('[1]NBA-Data-1980-2019'!$G$1:$G$16305,'[1]NBA-Data-1980-2019'!$B$1:$B$16305,$A130,'[1]NBA-Data-1980-2019'!$A$1:$A$16305,DX$9)</f>
        <v>0</v>
      </c>
      <c r="DY130" s="63">
        <f>SUMIFS('[1]NBA-Data-1980-2019'!$G$1:$G$16305,'[1]NBA-Data-1980-2019'!$B$1:$B$16305,$A130,'[1]NBA-Data-1980-2019'!$A$1:$A$16305,DY$9)</f>
        <v>0</v>
      </c>
      <c r="DZ130" s="63">
        <f>SUMIFS('[1]NBA-Data-1980-2019'!$G$1:$G$16305,'[1]NBA-Data-1980-2019'!$B$1:$B$16305,$A130,'[1]NBA-Data-1980-2019'!$A$1:$A$16305,DZ$9)</f>
        <v>0</v>
      </c>
      <c r="EA130" s="63">
        <f>SUMIFS('[1]NBA-Data-1980-2019'!$G$1:$G$16305,'[1]NBA-Data-1980-2019'!$B$1:$B$16305,$A130,'[1]NBA-Data-1980-2019'!$A$1:$A$16305,EA$9)</f>
        <v>0</v>
      </c>
      <c r="EB130" s="63">
        <f>SUMIFS('[1]NBA-Data-1980-2019'!$G$1:$G$16305,'[1]NBA-Data-1980-2019'!$B$1:$B$16305,$A130,'[1]NBA-Data-1980-2019'!$A$1:$A$16305,EB$9)</f>
        <v>0</v>
      </c>
      <c r="EC130" s="63">
        <f>SUMIFS('[1]NBA-Data-1980-2019'!$G$1:$G$16305,'[1]NBA-Data-1980-2019'!$B$1:$B$16305,$A130,'[1]NBA-Data-1980-2019'!$A$1:$A$16305,EC$9)</f>
        <v>0</v>
      </c>
      <c r="ED130" s="63">
        <f>SUMIFS('[1]NBA-Data-1980-2019'!$G$1:$G$16305,'[1]NBA-Data-1980-2019'!$B$1:$B$16305,$A130,'[1]NBA-Data-1980-2019'!$A$1:$A$16305,ED$9)</f>
        <v>0</v>
      </c>
      <c r="EH130" s="2" t="s">
        <v>1483</v>
      </c>
    </row>
    <row r="131" spans="1:165" x14ac:dyDescent="0.2">
      <c r="A131" s="2" t="s">
        <v>1052</v>
      </c>
      <c r="B131" s="2" t="str" cm="1">
        <f t="array" ref="B131">_xlfn.XLOOKUP($A131&amp;B$5,'[1]NBA-Data-1980-2019'!$B$1:$B$16305&amp;'[1]NBA-Data-1980-2019'!$A$1:$A$16305,'[1]NBA-Data-1980-2019'!$D$1:$D$16305,"",0)</f>
        <v/>
      </c>
      <c r="C131" s="2" t="str" cm="1">
        <f t="array" ref="C131">_xlfn.XLOOKUP($A131&amp;C$5,'[1]NBA-Data-1980-2019'!$B$1:$B$16305&amp;'[1]NBA-Data-1980-2019'!$A$1:$A$16305,'[1]NBA-Data-1980-2019'!$D$1:$D$16305,"",0)</f>
        <v/>
      </c>
      <c r="D131" s="2" t="str" cm="1">
        <f t="array" ref="D131">_xlfn.XLOOKUP($A131&amp;D$5,'[1]NBA-Data-1980-2019'!$B$1:$B$16305&amp;'[1]NBA-Data-1980-2019'!$A$1:$A$16305,'[1]NBA-Data-1980-2019'!$D$1:$D$16305,"",0)</f>
        <v/>
      </c>
      <c r="E131" s="2" t="str" cm="1">
        <f t="array" ref="E131">_xlfn.XLOOKUP($A131&amp;E$5,'[1]NBA-Data-1980-2019'!$B$1:$B$16305&amp;'[1]NBA-Data-1980-2019'!$A$1:$A$16305,'[1]NBA-Data-1980-2019'!$D$1:$D$16305,"",0)</f>
        <v/>
      </c>
      <c r="F131" s="2" t="str" cm="1">
        <f t="array" ref="F131">_xlfn.XLOOKUP($A131&amp;F$5,'[1]NBA-Data-1980-2019'!$B$1:$B$16305&amp;'[1]NBA-Data-1980-2019'!$A$1:$A$16305,'[1]NBA-Data-1980-2019'!$D$1:$D$16305,"",0)</f>
        <v/>
      </c>
      <c r="G131" s="2" t="str" cm="1">
        <f t="array" ref="G131">_xlfn.XLOOKUP($A131&amp;G$5,'[1]NBA-Data-1980-2019'!$B$1:$B$16305&amp;'[1]NBA-Data-1980-2019'!$A$1:$A$16305,'[1]NBA-Data-1980-2019'!$D$1:$D$16305,"",0)</f>
        <v/>
      </c>
      <c r="H131" s="2" t="str" cm="1">
        <f t="array" ref="H131">_xlfn.XLOOKUP($A131&amp;H$5,'[1]NBA-Data-1980-2019'!$B$1:$B$16305&amp;'[1]NBA-Data-1980-2019'!$A$1:$A$16305,'[1]NBA-Data-1980-2019'!$D$1:$D$16305,"",0)</f>
        <v/>
      </c>
      <c r="I131" s="2" t="str" cm="1">
        <f t="array" ref="I131">_xlfn.XLOOKUP($A131&amp;I$5,'[1]NBA-Data-1980-2019'!$B$1:$B$16305&amp;'[1]NBA-Data-1980-2019'!$A$1:$A$16305,'[1]NBA-Data-1980-2019'!$D$1:$D$16305,"",0)</f>
        <v/>
      </c>
      <c r="J131" s="2" t="str" cm="1">
        <f t="array" ref="J131">_xlfn.XLOOKUP($A131&amp;J$5,'[1]NBA-Data-1980-2019'!$B$1:$B$16305&amp;'[1]NBA-Data-1980-2019'!$A$1:$A$16305,'[1]NBA-Data-1980-2019'!$D$1:$D$16305,"",0)</f>
        <v>SAS</v>
      </c>
      <c r="K131" s="2" t="str" cm="1">
        <f t="array" ref="K131">_xlfn.XLOOKUP($A131&amp;K$5,'[1]NBA-Data-1980-2019'!$B$1:$B$16305&amp;'[1]NBA-Data-1980-2019'!$A$1:$A$16305,'[1]NBA-Data-1980-2019'!$D$1:$D$16305,"",0)</f>
        <v>WAS</v>
      </c>
      <c r="L131" s="2" t="str" cm="1">
        <f t="array" ref="L131">_xlfn.XLOOKUP($A131&amp;L$5,'[1]NBA-Data-1980-2019'!$B$1:$B$16305&amp;'[1]NBA-Data-1980-2019'!$A$1:$A$16305,'[1]NBA-Data-1980-2019'!$D$1:$D$16305,"",0)</f>
        <v>WAS</v>
      </c>
      <c r="M131" s="2" t="str" cm="1">
        <f t="array" ref="M131">_xlfn.XLOOKUP($A131&amp;M$5,'[1]NBA-Data-1980-2019'!$B$1:$B$16305&amp;'[1]NBA-Data-1980-2019'!$A$1:$A$16305,'[1]NBA-Data-1980-2019'!$D$1:$D$16305,"",0)</f>
        <v/>
      </c>
      <c r="N131" s="2" t="str" cm="1">
        <f t="array" ref="N131">_xlfn.XLOOKUP($A131&amp;N$5,'[1]NBA-Data-1980-2019'!$B$1:$B$16305&amp;'[1]NBA-Data-1980-2019'!$A$1:$A$16305,'[1]NBA-Data-1980-2019'!$D$1:$D$16305,"",0)</f>
        <v/>
      </c>
      <c r="O131" s="2" t="str" cm="1">
        <f t="array" ref="O131">_xlfn.XLOOKUP($A131&amp;O$5,'[1]NBA-Data-1980-2019'!$B$1:$B$16305&amp;'[1]NBA-Data-1980-2019'!$A$1:$A$16305,'[1]NBA-Data-1980-2019'!$D$1:$D$16305,"",0)</f>
        <v/>
      </c>
      <c r="P131" s="2" t="str" cm="1">
        <f t="array" ref="P131">_xlfn.XLOOKUP($A131&amp;P$5,'[1]NBA-Data-1980-2019'!$B$1:$B$16305&amp;'[1]NBA-Data-1980-2019'!$A$1:$A$16305,'[1]NBA-Data-1980-2019'!$D$1:$D$16305,"",0)</f>
        <v/>
      </c>
      <c r="Q131" s="2" t="str" cm="1">
        <f t="array" ref="Q131">_xlfn.XLOOKUP($A131&amp;Q$5,'[1]NBA-Data-1980-2019'!$B$1:$B$16305&amp;'[1]NBA-Data-1980-2019'!$A$1:$A$16305,'[1]NBA-Data-1980-2019'!$D$1:$D$16305,"",0)</f>
        <v/>
      </c>
      <c r="R131" s="2" t="str" cm="1">
        <f t="array" ref="R131">_xlfn.XLOOKUP($A131&amp;R$5,'[1]NBA-Data-1980-2019'!$B$1:$B$16305&amp;'[1]NBA-Data-1980-2019'!$A$1:$A$16305,'[1]NBA-Data-1980-2019'!$D$1:$D$16305,"",0)</f>
        <v/>
      </c>
      <c r="S131" s="2" t="str" cm="1">
        <f t="array" ref="S131">_xlfn.XLOOKUP($A131&amp;S$5,'[1]NBA-Data-1980-2019'!$B$1:$B$16305&amp;'[1]NBA-Data-1980-2019'!$A$1:$A$16305,'[1]NBA-Data-1980-2019'!$D$1:$D$16305,"",0)</f>
        <v/>
      </c>
      <c r="T131" s="2" t="str" cm="1">
        <f t="array" ref="T131">_xlfn.XLOOKUP($A131&amp;T$5,'[1]NBA-Data-1980-2019'!$B$1:$B$16305&amp;'[1]NBA-Data-1980-2019'!$A$1:$A$16305,'[1]NBA-Data-1980-2019'!$D$1:$D$16305,"",0)</f>
        <v/>
      </c>
      <c r="U131" s="2" t="str" cm="1">
        <f t="array" ref="U131">_xlfn.XLOOKUP($A131&amp;U$5,'[1]NBA-Data-1980-2019'!$B$1:$B$16305&amp;'[1]NBA-Data-1980-2019'!$A$1:$A$16305,'[1]NBA-Data-1980-2019'!$D$1:$D$16305,"",0)</f>
        <v/>
      </c>
      <c r="V131" s="2" t="str" cm="1">
        <f t="array" ref="V131">_xlfn.XLOOKUP($A131&amp;V$5,'[1]NBA-Data-1980-2019'!$B$1:$B$16305&amp;'[1]NBA-Data-1980-2019'!$A$1:$A$16305,'[1]NBA-Data-1980-2019'!$D$1:$D$16305,"",0)</f>
        <v/>
      </c>
      <c r="W131" s="2" t="str" cm="1">
        <f t="array" ref="W131">_xlfn.XLOOKUP($A131&amp;W$5,'[1]NBA-Data-1980-2019'!$B$1:$B$16305&amp;'[1]NBA-Data-1980-2019'!$A$1:$A$16305,'[1]NBA-Data-1980-2019'!$D$1:$D$16305,"",0)</f>
        <v/>
      </c>
      <c r="X131" s="2" t="str" cm="1">
        <f t="array" ref="X131">_xlfn.XLOOKUP($A131&amp;X$5,'[1]NBA-Data-1980-2019'!$B$1:$B$16305&amp;'[1]NBA-Data-1980-2019'!$A$1:$A$16305,'[1]NBA-Data-1980-2019'!$D$1:$D$16305,"",0)</f>
        <v/>
      </c>
      <c r="Y131" s="2" t="str" cm="1">
        <f t="array" ref="Y131">_xlfn.XLOOKUP($A131&amp;Y$5,'[1]NBA-Data-1980-2019'!$B$1:$B$16305&amp;'[1]NBA-Data-1980-2019'!$A$1:$A$16305,'[1]NBA-Data-1980-2019'!$D$1:$D$16305,"",0)</f>
        <v/>
      </c>
      <c r="Z131" s="2" t="str" cm="1">
        <f t="array" ref="Z131">_xlfn.XLOOKUP($A131&amp;Z$5,'[1]NBA-Data-1980-2019'!$B$1:$B$16305&amp;'[1]NBA-Data-1980-2019'!$A$1:$A$16305,'[1]NBA-Data-1980-2019'!$D$1:$D$16305,"",0)</f>
        <v/>
      </c>
      <c r="AA131" s="2" t="str" cm="1">
        <f t="array" ref="AA131">_xlfn.XLOOKUP($A131&amp;AA$5,'[1]NBA-Data-1980-2019'!$B$1:$B$16305&amp;'[1]NBA-Data-1980-2019'!$A$1:$A$16305,'[1]NBA-Data-1980-2019'!$D$1:$D$16305,"",0)</f>
        <v/>
      </c>
      <c r="AB131" s="2" t="str" cm="1">
        <f t="array" ref="AB131">_xlfn.XLOOKUP($A131&amp;AB$5,'[1]NBA-Data-1980-2019'!$B$1:$B$16305&amp;'[1]NBA-Data-1980-2019'!$A$1:$A$16305,'[1]NBA-Data-1980-2019'!$D$1:$D$16305,"",0)</f>
        <v/>
      </c>
      <c r="AC131" s="2" t="str" cm="1">
        <f t="array" ref="AC131">_xlfn.XLOOKUP($A131&amp;AC$5,'[1]NBA-Data-1980-2019'!$B$1:$B$16305&amp;'[1]NBA-Data-1980-2019'!$A$1:$A$16305,'[1]NBA-Data-1980-2019'!$D$1:$D$16305,"",0)</f>
        <v/>
      </c>
      <c r="AD131" s="2" t="str" cm="1">
        <f t="array" ref="AD131">_xlfn.XLOOKUP($A131&amp;AD$5,'[1]NBA-Data-1980-2019'!$B$1:$B$16305&amp;'[1]NBA-Data-1980-2019'!$A$1:$A$16305,'[1]NBA-Data-1980-2019'!$D$1:$D$16305,"",0)</f>
        <v/>
      </c>
      <c r="AE131" s="2" t="str" cm="1">
        <f t="array" ref="AE131">_xlfn.XLOOKUP($A131&amp;AE$5,'[1]NBA-Data-1980-2019'!$B$1:$B$16305&amp;'[1]NBA-Data-1980-2019'!$A$1:$A$16305,'[1]NBA-Data-1980-2019'!$D$1:$D$16305,"",0)</f>
        <v/>
      </c>
      <c r="AF131" s="2" t="str" cm="1">
        <f t="array" ref="AF131">_xlfn.XLOOKUP($A131&amp;AF$5,'[1]NBA-Data-1980-2019'!$B$1:$B$16305&amp;'[1]NBA-Data-1980-2019'!$A$1:$A$16305,'[1]NBA-Data-1980-2019'!$D$1:$D$16305,"",0)</f>
        <v/>
      </c>
      <c r="AG131" s="2" t="str" cm="1">
        <f t="array" ref="AG131">_xlfn.XLOOKUP($A131&amp;AG$5,'[1]NBA-Data-1980-2019'!$B$1:$B$16305&amp;'[1]NBA-Data-1980-2019'!$A$1:$A$16305,'[1]NBA-Data-1980-2019'!$D$1:$D$16305,"",0)</f>
        <v/>
      </c>
      <c r="AH131" s="2" t="str" cm="1">
        <f t="array" ref="AH131">_xlfn.XLOOKUP($A131&amp;AH$5,'[1]NBA-Data-1980-2019'!$B$1:$B$16305&amp;'[1]NBA-Data-1980-2019'!$A$1:$A$16305,'[1]NBA-Data-1980-2019'!$H$1:$H$16305,"",0)</f>
        <v/>
      </c>
      <c r="AI131" s="2" t="str" cm="1">
        <f t="array" ref="AI131">_xlfn.XLOOKUP($A131&amp;AI$5,'[1]NBA-Data-1980-2019'!$B$1:$B$16305&amp;'[1]NBA-Data-1980-2019'!$A$1:$A$16305,'[1]NBA-Data-1980-2019'!$H$1:$H$16305,"",0)</f>
        <v/>
      </c>
      <c r="AJ131" s="2" t="str" cm="1">
        <f t="array" ref="AJ131">_xlfn.XLOOKUP($A131&amp;AJ$5,'[1]NBA-Data-1980-2019'!$B$1:$B$16305&amp;'[1]NBA-Data-1980-2019'!$A$1:$A$16305,'[1]NBA-Data-1980-2019'!$H$1:$H$16305,"",0)</f>
        <v/>
      </c>
      <c r="AK131" s="2" t="str" cm="1">
        <f t="array" ref="AK131">_xlfn.XLOOKUP($A131&amp;AK$5,'[1]NBA-Data-1980-2019'!$B$1:$B$16305&amp;'[1]NBA-Data-1980-2019'!$A$1:$A$16305,'[1]NBA-Data-1980-2019'!$H$1:$H$16305,"",0)</f>
        <v/>
      </c>
      <c r="AL131" s="2" t="str" cm="1">
        <f t="array" ref="AL131">_xlfn.XLOOKUP($A131&amp;AL$5,'[1]NBA-Data-1980-2019'!$B$1:$B$16305&amp;'[1]NBA-Data-1980-2019'!$A$1:$A$16305,'[1]NBA-Data-1980-2019'!$H$1:$H$16305,"",0)</f>
        <v/>
      </c>
      <c r="AM131" s="2" t="str" cm="1">
        <f t="array" ref="AM131">_xlfn.XLOOKUP($A131&amp;AM$5,'[1]NBA-Data-1980-2019'!$B$1:$B$16305&amp;'[1]NBA-Data-1980-2019'!$A$1:$A$16305,'[1]NBA-Data-1980-2019'!$H$1:$H$16305,"",0)</f>
        <v/>
      </c>
      <c r="AN131" s="2" t="str" cm="1">
        <f t="array" ref="AN131">_xlfn.XLOOKUP($A131&amp;AN$5,'[1]NBA-Data-1980-2019'!$B$1:$B$16305&amp;'[1]NBA-Data-1980-2019'!$A$1:$A$16305,'[1]NBA-Data-1980-2019'!$H$1:$H$16305,"",0)</f>
        <v/>
      </c>
      <c r="AO131" s="2" t="str" cm="1">
        <f t="array" ref="AO131">_xlfn.XLOOKUP($A131&amp;AO$5,'[1]NBA-Data-1980-2019'!$B$1:$B$16305&amp;'[1]NBA-Data-1980-2019'!$A$1:$A$16305,'[1]NBA-Data-1980-2019'!$H$1:$H$16305,"",0)</f>
        <v/>
      </c>
      <c r="AP131" s="2" cm="1">
        <f t="array" ref="AP131">_xlfn.XLOOKUP($A131&amp;AP$5,'[1]NBA-Data-1980-2019'!$B$1:$B$16305&amp;'[1]NBA-Data-1980-2019'!$A$1:$A$16305,'[1]NBA-Data-1980-2019'!$H$1:$H$16305,"",0)</f>
        <v>62.699999999999996</v>
      </c>
      <c r="AQ131" s="2" cm="1">
        <f t="array" ref="AQ131">_xlfn.XLOOKUP($A131&amp;AQ$5,'[1]NBA-Data-1980-2019'!$B$1:$B$16305&amp;'[1]NBA-Data-1980-2019'!$A$1:$A$16305,'[1]NBA-Data-1980-2019'!$H$1:$H$16305,"",0)</f>
        <v>1060.2</v>
      </c>
      <c r="AR131" s="2" cm="1">
        <f t="array" ref="AR131">_xlfn.XLOOKUP($A131&amp;AR$5,'[1]NBA-Data-1980-2019'!$B$1:$B$16305&amp;'[1]NBA-Data-1980-2019'!$A$1:$A$16305,'[1]NBA-Data-1980-2019'!$H$1:$H$16305,"",0)</f>
        <v>706.5</v>
      </c>
      <c r="AS131" s="2" t="str" cm="1">
        <f t="array" ref="AS131">_xlfn.XLOOKUP($A131&amp;AS$5,'[1]NBA-Data-1980-2019'!$B$1:$B$16305&amp;'[1]NBA-Data-1980-2019'!$A$1:$A$16305,'[1]NBA-Data-1980-2019'!$H$1:$H$16305,"",0)</f>
        <v/>
      </c>
      <c r="AT131" s="2" t="str" cm="1">
        <f t="array" ref="AT131">_xlfn.XLOOKUP($A131&amp;AT$5,'[1]NBA-Data-1980-2019'!$B$1:$B$16305&amp;'[1]NBA-Data-1980-2019'!$A$1:$A$16305,'[1]NBA-Data-1980-2019'!$H$1:$H$16305,"",0)</f>
        <v/>
      </c>
      <c r="AU131" s="2" t="str" cm="1">
        <f t="array" ref="AU131">_xlfn.XLOOKUP($A131&amp;AU$5,'[1]NBA-Data-1980-2019'!$B$1:$B$16305&amp;'[1]NBA-Data-1980-2019'!$A$1:$A$16305,'[1]NBA-Data-1980-2019'!$H$1:$H$16305,"",0)</f>
        <v/>
      </c>
      <c r="AV131" s="2" t="str" cm="1">
        <f t="array" ref="AV131">_xlfn.XLOOKUP($A131&amp;AV$5,'[1]NBA-Data-1980-2019'!$B$1:$B$16305&amp;'[1]NBA-Data-1980-2019'!$A$1:$A$16305,'[1]NBA-Data-1980-2019'!$H$1:$H$16305,"",0)</f>
        <v/>
      </c>
      <c r="AW131" s="2" t="str" cm="1">
        <f t="array" ref="AW131">_xlfn.XLOOKUP($A131&amp;AW$5,'[1]NBA-Data-1980-2019'!$B$1:$B$16305&amp;'[1]NBA-Data-1980-2019'!$A$1:$A$16305,'[1]NBA-Data-1980-2019'!$H$1:$H$16305,"",0)</f>
        <v/>
      </c>
      <c r="AX131" s="2" t="str" cm="1">
        <f t="array" ref="AX131">_xlfn.XLOOKUP($A131&amp;AX$5,'[1]NBA-Data-1980-2019'!$B$1:$B$16305&amp;'[1]NBA-Data-1980-2019'!$A$1:$A$16305,'[1]NBA-Data-1980-2019'!$H$1:$H$16305,"",0)</f>
        <v/>
      </c>
      <c r="AY131" s="2" t="str" cm="1">
        <f t="array" ref="AY131">_xlfn.XLOOKUP($A131&amp;AY$5,'[1]NBA-Data-1980-2019'!$B$1:$B$16305&amp;'[1]NBA-Data-1980-2019'!$A$1:$A$16305,'[1]NBA-Data-1980-2019'!$H$1:$H$16305,"",0)</f>
        <v/>
      </c>
      <c r="AZ131" s="2" t="str" cm="1">
        <f t="array" ref="AZ131">_xlfn.XLOOKUP($A131&amp;AZ$5,'[1]NBA-Data-1980-2019'!$B$1:$B$16305&amp;'[1]NBA-Data-1980-2019'!$A$1:$A$16305,'[1]NBA-Data-1980-2019'!$H$1:$H$16305,"",0)</f>
        <v/>
      </c>
      <c r="BA131" s="2" t="str" cm="1">
        <f t="array" ref="BA131">_xlfn.XLOOKUP($A131&amp;BA$5,'[1]NBA-Data-1980-2019'!$B$1:$B$16305&amp;'[1]NBA-Data-1980-2019'!$A$1:$A$16305,'[1]NBA-Data-1980-2019'!$H$1:$H$16305,"",0)</f>
        <v/>
      </c>
      <c r="BB131" s="2" t="str" cm="1">
        <f t="array" ref="BB131">_xlfn.XLOOKUP($A131&amp;BB$5,'[1]NBA-Data-1980-2019'!$B$1:$B$16305&amp;'[1]NBA-Data-1980-2019'!$A$1:$A$16305,'[1]NBA-Data-1980-2019'!$H$1:$H$16305,"",0)</f>
        <v/>
      </c>
      <c r="BC131" s="2" t="str" cm="1">
        <f t="array" ref="BC131">_xlfn.XLOOKUP($A131&amp;BC$5,'[1]NBA-Data-1980-2019'!$B$1:$B$16305&amp;'[1]NBA-Data-1980-2019'!$A$1:$A$16305,'[1]NBA-Data-1980-2019'!$H$1:$H$16305,"",0)</f>
        <v/>
      </c>
      <c r="BD131" s="2" t="str" cm="1">
        <f t="array" ref="BD131">_xlfn.XLOOKUP($A131&amp;BD$5,'[1]NBA-Data-1980-2019'!$B$1:$B$16305&amp;'[1]NBA-Data-1980-2019'!$A$1:$A$16305,'[1]NBA-Data-1980-2019'!$H$1:$H$16305,"",0)</f>
        <v/>
      </c>
      <c r="BE131" s="2" t="str" cm="1">
        <f t="array" ref="BE131">_xlfn.XLOOKUP($A131&amp;BE$5,'[1]NBA-Data-1980-2019'!$B$1:$B$16305&amp;'[1]NBA-Data-1980-2019'!$A$1:$A$16305,'[1]NBA-Data-1980-2019'!$H$1:$H$16305,"",0)</f>
        <v/>
      </c>
      <c r="BF131" s="2" t="str" cm="1">
        <f t="array" ref="BF131">_xlfn.XLOOKUP($A131&amp;BF$5,'[1]NBA-Data-1980-2019'!$B$1:$B$16305&amp;'[1]NBA-Data-1980-2019'!$A$1:$A$16305,'[1]NBA-Data-1980-2019'!$H$1:$H$16305,"",0)</f>
        <v/>
      </c>
      <c r="BG131" s="2" t="str" cm="1">
        <f t="array" ref="BG131">_xlfn.XLOOKUP($A131&amp;BG$5,'[1]NBA-Data-1980-2019'!$B$1:$B$16305&amp;'[1]NBA-Data-1980-2019'!$A$1:$A$16305,'[1]NBA-Data-1980-2019'!$H$1:$H$16305,"",0)</f>
        <v/>
      </c>
      <c r="BH131" s="2" t="str" cm="1">
        <f t="array" ref="BH131">_xlfn.XLOOKUP($A131&amp;BH$5,'[1]NBA-Data-1980-2019'!$B$1:$B$16305&amp;'[1]NBA-Data-1980-2019'!$A$1:$A$16305,'[1]NBA-Data-1980-2019'!$H$1:$H$16305,"",0)</f>
        <v/>
      </c>
      <c r="BI131" s="2" t="str" cm="1">
        <f t="array" ref="BI131">_xlfn.XLOOKUP($A131&amp;BI$5,'[1]NBA-Data-1980-2019'!$B$1:$B$16305&amp;'[1]NBA-Data-1980-2019'!$A$1:$A$16305,'[1]NBA-Data-1980-2019'!$H$1:$H$16305,"",0)</f>
        <v/>
      </c>
      <c r="BJ131" s="2" t="str" cm="1">
        <f t="array" ref="BJ131">_xlfn.XLOOKUP($A131&amp;BJ$5,'[1]NBA-Data-1980-2019'!$B$1:$B$16305&amp;'[1]NBA-Data-1980-2019'!$A$1:$A$16305,'[1]NBA-Data-1980-2019'!$H$1:$H$16305,"",0)</f>
        <v/>
      </c>
      <c r="BK131" s="2" t="str" cm="1">
        <f t="array" ref="BK131">_xlfn.XLOOKUP($A131&amp;BK$5,'[1]NBA-Data-1980-2019'!$B$1:$B$16305&amp;'[1]NBA-Data-1980-2019'!$A$1:$A$16305,'[1]NBA-Data-1980-2019'!$H$1:$H$16305,"",0)</f>
        <v/>
      </c>
      <c r="BL131" s="2" t="str" cm="1">
        <f t="array" ref="BL131">_xlfn.XLOOKUP($A131&amp;BL$5,'[1]NBA-Data-1980-2019'!$B$1:$B$16305&amp;'[1]NBA-Data-1980-2019'!$A$1:$A$16305,'[1]NBA-Data-1980-2019'!$H$1:$H$16305,"",0)</f>
        <v/>
      </c>
      <c r="BM131" s="2" t="str" cm="1">
        <f t="array" ref="BM131">_xlfn.XLOOKUP($A131&amp;BM$5,'[1]NBA-Data-1980-2019'!$B$1:$B$16305&amp;'[1]NBA-Data-1980-2019'!$A$1:$A$16305,'[1]NBA-Data-1980-2019'!$H$1:$H$16305,"",0)</f>
        <v/>
      </c>
      <c r="BN131" s="2" t="str" cm="1">
        <f t="array" ref="BN131">_xlfn.XLOOKUP($A131&amp;BN$5,'[1]NBA-Data-1980-2019'!$B$1:$B$16305&amp;'[1]NBA-Data-1980-2019'!$A$1:$A$16305,'[1]NBA-Data-1980-2019'!$F$1:$F$16305,"",0)</f>
        <v/>
      </c>
      <c r="BO131" s="2" t="str" cm="1">
        <f t="array" ref="BO131">_xlfn.XLOOKUP($A131&amp;BO$5,'[1]NBA-Data-1980-2019'!$B$1:$B$16305&amp;'[1]NBA-Data-1980-2019'!$A$1:$A$16305,'[1]NBA-Data-1980-2019'!$F$1:$F$16305,"",0)</f>
        <v/>
      </c>
      <c r="BP131" s="2" t="str" cm="1">
        <f t="array" ref="BP131">_xlfn.XLOOKUP($A131&amp;BP$5,'[1]NBA-Data-1980-2019'!$B$1:$B$16305&amp;'[1]NBA-Data-1980-2019'!$A$1:$A$16305,'[1]NBA-Data-1980-2019'!$F$1:$F$16305,"",0)</f>
        <v/>
      </c>
      <c r="BQ131" s="2" t="str" cm="1">
        <f t="array" ref="BQ131">_xlfn.XLOOKUP($A131&amp;BQ$5,'[1]NBA-Data-1980-2019'!$B$1:$B$16305&amp;'[1]NBA-Data-1980-2019'!$A$1:$A$16305,'[1]NBA-Data-1980-2019'!$F$1:$F$16305,"",0)</f>
        <v/>
      </c>
      <c r="BR131" s="2" t="str" cm="1">
        <f t="array" ref="BR131">_xlfn.XLOOKUP($A131&amp;BR$5,'[1]NBA-Data-1980-2019'!$B$1:$B$16305&amp;'[1]NBA-Data-1980-2019'!$A$1:$A$16305,'[1]NBA-Data-1980-2019'!$F$1:$F$16305,"",0)</f>
        <v/>
      </c>
      <c r="BS131" s="2" t="str" cm="1">
        <f t="array" ref="BS131">_xlfn.XLOOKUP($A131&amp;BS$5,'[1]NBA-Data-1980-2019'!$B$1:$B$16305&amp;'[1]NBA-Data-1980-2019'!$A$1:$A$16305,'[1]NBA-Data-1980-2019'!$F$1:$F$16305,"",0)</f>
        <v/>
      </c>
      <c r="BT131" s="2" t="str" cm="1">
        <f t="array" ref="BT131">_xlfn.XLOOKUP($A131&amp;BT$5,'[1]NBA-Data-1980-2019'!$B$1:$B$16305&amp;'[1]NBA-Data-1980-2019'!$A$1:$A$16305,'[1]NBA-Data-1980-2019'!$F$1:$F$16305,"",0)</f>
        <v/>
      </c>
      <c r="BU131" s="2" t="str" cm="1">
        <f t="array" ref="BU131">_xlfn.XLOOKUP($A131&amp;BU$5,'[1]NBA-Data-1980-2019'!$B$1:$B$16305&amp;'[1]NBA-Data-1980-2019'!$A$1:$A$16305,'[1]NBA-Data-1980-2019'!$F$1:$F$16305,"",0)</f>
        <v/>
      </c>
      <c r="BV131" s="2" cm="1">
        <f t="array" ref="BV131">_xlfn.XLOOKUP($A131&amp;BV$5,'[1]NBA-Data-1980-2019'!$B$1:$B$16305&amp;'[1]NBA-Data-1980-2019'!$A$1:$A$16305,'[1]NBA-Data-1980-2019'!$F$1:$F$16305,"",0)</f>
        <v>13.6</v>
      </c>
      <c r="BW131" s="2" cm="1">
        <f t="array" ref="BW131">_xlfn.XLOOKUP($A131&amp;BW$5,'[1]NBA-Data-1980-2019'!$B$1:$B$16305&amp;'[1]NBA-Data-1980-2019'!$A$1:$A$16305,'[1]NBA-Data-1980-2019'!$F$1:$F$16305,"",0)</f>
        <v>13.4</v>
      </c>
      <c r="BX131" s="2" cm="1">
        <f t="array" ref="BX131">_xlfn.XLOOKUP($A131&amp;BX$5,'[1]NBA-Data-1980-2019'!$B$1:$B$16305&amp;'[1]NBA-Data-1980-2019'!$A$1:$A$16305,'[1]NBA-Data-1980-2019'!$F$1:$F$16305,"",0)</f>
        <v>10.1</v>
      </c>
      <c r="BY131" s="2" t="str" cm="1">
        <f t="array" ref="BY131">_xlfn.XLOOKUP($A131&amp;BY$5,'[1]NBA-Data-1980-2019'!$B$1:$B$16305&amp;'[1]NBA-Data-1980-2019'!$A$1:$A$16305,'[1]NBA-Data-1980-2019'!$F$1:$F$16305,"",0)</f>
        <v/>
      </c>
      <c r="BZ131" s="2" t="str" cm="1">
        <f t="array" ref="BZ131">_xlfn.XLOOKUP($A131&amp;BZ$5,'[1]NBA-Data-1980-2019'!$B$1:$B$16305&amp;'[1]NBA-Data-1980-2019'!$A$1:$A$16305,'[1]NBA-Data-1980-2019'!$F$1:$F$16305,"",0)</f>
        <v/>
      </c>
      <c r="CA131" s="2" t="str" cm="1">
        <f t="array" ref="CA131">_xlfn.XLOOKUP($A131&amp;CA$5,'[1]NBA-Data-1980-2019'!$B$1:$B$16305&amp;'[1]NBA-Data-1980-2019'!$A$1:$A$16305,'[1]NBA-Data-1980-2019'!$F$1:$F$16305,"",0)</f>
        <v/>
      </c>
      <c r="CB131" s="2" t="str" cm="1">
        <f t="array" ref="CB131">_xlfn.XLOOKUP($A131&amp;CB$5,'[1]NBA-Data-1980-2019'!$B$1:$B$16305&amp;'[1]NBA-Data-1980-2019'!$A$1:$A$16305,'[1]NBA-Data-1980-2019'!$F$1:$F$16305,"",0)</f>
        <v/>
      </c>
      <c r="CC131" s="2" t="str" cm="1">
        <f t="array" ref="CC131">_xlfn.XLOOKUP($A131&amp;CC$5,'[1]NBA-Data-1980-2019'!$B$1:$B$16305&amp;'[1]NBA-Data-1980-2019'!$A$1:$A$16305,'[1]NBA-Data-1980-2019'!$F$1:$F$16305,"",0)</f>
        <v/>
      </c>
      <c r="CD131" s="2" t="str" cm="1">
        <f t="array" ref="CD131">_xlfn.XLOOKUP($A131&amp;CD$5,'[1]NBA-Data-1980-2019'!$B$1:$B$16305&amp;'[1]NBA-Data-1980-2019'!$A$1:$A$16305,'[1]NBA-Data-1980-2019'!$F$1:$F$16305,"",0)</f>
        <v/>
      </c>
      <c r="CE131" s="2" t="str" cm="1">
        <f t="array" ref="CE131">_xlfn.XLOOKUP($A131&amp;CE$5,'[1]NBA-Data-1980-2019'!$B$1:$B$16305&amp;'[1]NBA-Data-1980-2019'!$A$1:$A$16305,'[1]NBA-Data-1980-2019'!$F$1:$F$16305,"",0)</f>
        <v/>
      </c>
      <c r="CF131" s="2" t="str" cm="1">
        <f t="array" ref="CF131">_xlfn.XLOOKUP($A131&amp;CF$5,'[1]NBA-Data-1980-2019'!$B$1:$B$16305&amp;'[1]NBA-Data-1980-2019'!$A$1:$A$16305,'[1]NBA-Data-1980-2019'!$F$1:$F$16305,"",0)</f>
        <v/>
      </c>
      <c r="CG131" s="2" t="str" cm="1">
        <f t="array" ref="CG131">_xlfn.XLOOKUP($A131&amp;CG$5,'[1]NBA-Data-1980-2019'!$B$1:$B$16305&amp;'[1]NBA-Data-1980-2019'!$A$1:$A$16305,'[1]NBA-Data-1980-2019'!$F$1:$F$16305,"",0)</f>
        <v/>
      </c>
      <c r="CH131" s="2" t="str" cm="1">
        <f t="array" ref="CH131">_xlfn.XLOOKUP($A131&amp;CH$5,'[1]NBA-Data-1980-2019'!$B$1:$B$16305&amp;'[1]NBA-Data-1980-2019'!$A$1:$A$16305,'[1]NBA-Data-1980-2019'!$F$1:$F$16305,"",0)</f>
        <v/>
      </c>
      <c r="CI131" s="2" t="str" cm="1">
        <f t="array" ref="CI131">_xlfn.XLOOKUP($A131&amp;CI$5,'[1]NBA-Data-1980-2019'!$B$1:$B$16305&amp;'[1]NBA-Data-1980-2019'!$A$1:$A$16305,'[1]NBA-Data-1980-2019'!$F$1:$F$16305,"",0)</f>
        <v/>
      </c>
      <c r="CJ131" s="2" t="str" cm="1">
        <f t="array" ref="CJ131">_xlfn.XLOOKUP($A131&amp;CJ$5,'[1]NBA-Data-1980-2019'!$B$1:$B$16305&amp;'[1]NBA-Data-1980-2019'!$A$1:$A$16305,'[1]NBA-Data-1980-2019'!$F$1:$F$16305,"",0)</f>
        <v/>
      </c>
      <c r="CK131" s="2" t="str" cm="1">
        <f t="array" ref="CK131">_xlfn.XLOOKUP($A131&amp;CK$5,'[1]NBA-Data-1980-2019'!$B$1:$B$16305&amp;'[1]NBA-Data-1980-2019'!$A$1:$A$16305,'[1]NBA-Data-1980-2019'!$F$1:$F$16305,"",0)</f>
        <v/>
      </c>
      <c r="CL131" s="2" t="str" cm="1">
        <f t="array" ref="CL131">_xlfn.XLOOKUP($A131&amp;CL$5,'[1]NBA-Data-1980-2019'!$B$1:$B$16305&amp;'[1]NBA-Data-1980-2019'!$A$1:$A$16305,'[1]NBA-Data-1980-2019'!$F$1:$F$16305,"",0)</f>
        <v/>
      </c>
      <c r="CM131" s="2" t="str" cm="1">
        <f t="array" ref="CM131">_xlfn.XLOOKUP($A131&amp;CM$5,'[1]NBA-Data-1980-2019'!$B$1:$B$16305&amp;'[1]NBA-Data-1980-2019'!$A$1:$A$16305,'[1]NBA-Data-1980-2019'!$F$1:$F$16305,"",0)</f>
        <v/>
      </c>
      <c r="CN131" s="2" t="str" cm="1">
        <f t="array" ref="CN131">_xlfn.XLOOKUP($A131&amp;CN$5,'[1]NBA-Data-1980-2019'!$B$1:$B$16305&amp;'[1]NBA-Data-1980-2019'!$A$1:$A$16305,'[1]NBA-Data-1980-2019'!$F$1:$F$16305,"",0)</f>
        <v/>
      </c>
      <c r="CO131" s="2" t="str" cm="1">
        <f t="array" ref="CO131">_xlfn.XLOOKUP($A131&amp;CO$5,'[1]NBA-Data-1980-2019'!$B$1:$B$16305&amp;'[1]NBA-Data-1980-2019'!$A$1:$A$16305,'[1]NBA-Data-1980-2019'!$F$1:$F$16305,"",0)</f>
        <v/>
      </c>
      <c r="CP131" s="2" t="str" cm="1">
        <f t="array" ref="CP131">_xlfn.XLOOKUP($A131&amp;CP$5,'[1]NBA-Data-1980-2019'!$B$1:$B$16305&amp;'[1]NBA-Data-1980-2019'!$A$1:$A$16305,'[1]NBA-Data-1980-2019'!$F$1:$F$16305,"",0)</f>
        <v/>
      </c>
      <c r="CQ131" s="2" t="str" cm="1">
        <f t="array" ref="CQ131">_xlfn.XLOOKUP($A131&amp;CQ$5,'[1]NBA-Data-1980-2019'!$B$1:$B$16305&amp;'[1]NBA-Data-1980-2019'!$A$1:$A$16305,'[1]NBA-Data-1980-2019'!$F$1:$F$16305,"",0)</f>
        <v/>
      </c>
      <c r="CR131" s="2" t="str" cm="1">
        <f t="array" ref="CR131">_xlfn.XLOOKUP($A131&amp;CR$5,'[1]NBA-Data-1980-2019'!$B$1:$B$16305&amp;'[1]NBA-Data-1980-2019'!$A$1:$A$16305,'[1]NBA-Data-1980-2019'!$F$1:$F$16305,"",0)</f>
        <v/>
      </c>
      <c r="CS131" s="2" t="str" cm="1">
        <f t="array" ref="CS131">_xlfn.XLOOKUP($A131&amp;CS$5,'[1]NBA-Data-1980-2019'!$B$1:$B$16305&amp;'[1]NBA-Data-1980-2019'!$A$1:$A$16305,'[1]NBA-Data-1980-2019'!$F$1:$F$16305,"",0)</f>
        <v/>
      </c>
      <c r="CU131" s="2" t="str">
        <f>_xlfn.XLOOKUP($A131,TEAMS!$G$1:$G$839,TEAMS!$H$1:$H$839,"",0)</f>
        <v>SF</v>
      </c>
      <c r="CV131" s="2" t="str">
        <f>_xlfn.XLOOKUP($CU131,DASHBOARD!$B$22:$B$27,DASHBOARD!$C$22:$C$27,"",0)</f>
        <v>FORWARD</v>
      </c>
      <c r="CY131" s="63">
        <f>SUMIFS('[1]NBA-Data-1980-2019'!$G$1:$G$16305,'[1]NBA-Data-1980-2019'!$B$1:$B$16305,$A131,'[1]NBA-Data-1980-2019'!$A$1:$A$16305,CY$9)</f>
        <v>0</v>
      </c>
      <c r="CZ131" s="63">
        <f>SUMIFS('[1]NBA-Data-1980-2019'!$G$1:$G$16305,'[1]NBA-Data-1980-2019'!$B$1:$B$16305,$A131,'[1]NBA-Data-1980-2019'!$A$1:$A$16305,CZ$9)</f>
        <v>0</v>
      </c>
      <c r="DA131" s="63">
        <f>SUMIFS('[1]NBA-Data-1980-2019'!$G$1:$G$16305,'[1]NBA-Data-1980-2019'!$B$1:$B$16305,$A131,'[1]NBA-Data-1980-2019'!$A$1:$A$16305,DA$9)</f>
        <v>0</v>
      </c>
      <c r="DB131" s="63">
        <f>SUMIFS('[1]NBA-Data-1980-2019'!$G$1:$G$16305,'[1]NBA-Data-1980-2019'!$B$1:$B$16305,$A131,'[1]NBA-Data-1980-2019'!$A$1:$A$16305,DB$9)</f>
        <v>0</v>
      </c>
      <c r="DC131" s="63">
        <f>SUMIFS('[1]NBA-Data-1980-2019'!$G$1:$G$16305,'[1]NBA-Data-1980-2019'!$B$1:$B$16305,$A131,'[1]NBA-Data-1980-2019'!$A$1:$A$16305,DC$9)</f>
        <v>0</v>
      </c>
      <c r="DD131" s="63">
        <f>SUMIFS('[1]NBA-Data-1980-2019'!$G$1:$G$16305,'[1]NBA-Data-1980-2019'!$B$1:$B$16305,$A131,'[1]NBA-Data-1980-2019'!$A$1:$A$16305,DD$9)</f>
        <v>0</v>
      </c>
      <c r="DE131" s="63">
        <f>SUMIFS('[1]NBA-Data-1980-2019'!$G$1:$G$16305,'[1]NBA-Data-1980-2019'!$B$1:$B$16305,$A131,'[1]NBA-Data-1980-2019'!$A$1:$A$16305,DE$9)</f>
        <v>0</v>
      </c>
      <c r="DF131" s="63">
        <f>SUMIFS('[1]NBA-Data-1980-2019'!$G$1:$G$16305,'[1]NBA-Data-1980-2019'!$B$1:$B$16305,$A131,'[1]NBA-Data-1980-2019'!$A$1:$A$16305,DF$9)</f>
        <v>0</v>
      </c>
      <c r="DG131" s="63">
        <f>SUMIFS('[1]NBA-Data-1980-2019'!$G$1:$G$16305,'[1]NBA-Data-1980-2019'!$B$1:$B$16305,$A131,'[1]NBA-Data-1980-2019'!$A$1:$A$16305,DG$9)</f>
        <v>287500</v>
      </c>
      <c r="DH131" s="63">
        <f>SUMIFS('[1]NBA-Data-1980-2019'!$G$1:$G$16305,'[1]NBA-Data-1980-2019'!$B$1:$B$16305,$A131,'[1]NBA-Data-1980-2019'!$A$1:$A$16305,DH$9)</f>
        <v>460000</v>
      </c>
      <c r="DI131" s="63">
        <f>SUMIFS('[1]NBA-Data-1980-2019'!$G$1:$G$16305,'[1]NBA-Data-1980-2019'!$B$1:$B$16305,$A131,'[1]NBA-Data-1980-2019'!$A$1:$A$16305,DI$9)</f>
        <v>489500</v>
      </c>
      <c r="DJ131" s="63">
        <f>SUMIFS('[1]NBA-Data-1980-2019'!$G$1:$G$16305,'[1]NBA-Data-1980-2019'!$B$1:$B$16305,$A131,'[1]NBA-Data-1980-2019'!$A$1:$A$16305,DJ$9)</f>
        <v>0</v>
      </c>
      <c r="DK131" s="63">
        <f>SUMIFS('[1]NBA-Data-1980-2019'!$G$1:$G$16305,'[1]NBA-Data-1980-2019'!$B$1:$B$16305,$A131,'[1]NBA-Data-1980-2019'!$A$1:$A$16305,DK$9)</f>
        <v>0</v>
      </c>
      <c r="DL131" s="63">
        <f>SUMIFS('[1]NBA-Data-1980-2019'!$G$1:$G$16305,'[1]NBA-Data-1980-2019'!$B$1:$B$16305,$A131,'[1]NBA-Data-1980-2019'!$A$1:$A$16305,DL$9)</f>
        <v>0</v>
      </c>
      <c r="DM131" s="63">
        <f>SUMIFS('[1]NBA-Data-1980-2019'!$G$1:$G$16305,'[1]NBA-Data-1980-2019'!$B$1:$B$16305,$A131,'[1]NBA-Data-1980-2019'!$A$1:$A$16305,DM$9)</f>
        <v>0</v>
      </c>
      <c r="DN131" s="63">
        <f>SUMIFS('[1]NBA-Data-1980-2019'!$G$1:$G$16305,'[1]NBA-Data-1980-2019'!$B$1:$B$16305,$A131,'[1]NBA-Data-1980-2019'!$A$1:$A$16305,DN$9)</f>
        <v>0</v>
      </c>
      <c r="DO131" s="63">
        <f>SUMIFS('[1]NBA-Data-1980-2019'!$G$1:$G$16305,'[1]NBA-Data-1980-2019'!$B$1:$B$16305,$A131,'[1]NBA-Data-1980-2019'!$A$1:$A$16305,DO$9)</f>
        <v>0</v>
      </c>
      <c r="DP131" s="63">
        <f>SUMIFS('[1]NBA-Data-1980-2019'!$G$1:$G$16305,'[1]NBA-Data-1980-2019'!$B$1:$B$16305,$A131,'[1]NBA-Data-1980-2019'!$A$1:$A$16305,DP$9)</f>
        <v>0</v>
      </c>
      <c r="DQ131" s="63">
        <f>SUMIFS('[1]NBA-Data-1980-2019'!$G$1:$G$16305,'[1]NBA-Data-1980-2019'!$B$1:$B$16305,$A131,'[1]NBA-Data-1980-2019'!$A$1:$A$16305,DQ$9)</f>
        <v>0</v>
      </c>
      <c r="DR131" s="63">
        <f>SUMIFS('[1]NBA-Data-1980-2019'!$G$1:$G$16305,'[1]NBA-Data-1980-2019'!$B$1:$B$16305,$A131,'[1]NBA-Data-1980-2019'!$A$1:$A$16305,DR$9)</f>
        <v>0</v>
      </c>
      <c r="DS131" s="63">
        <f>SUMIFS('[1]NBA-Data-1980-2019'!$G$1:$G$16305,'[1]NBA-Data-1980-2019'!$B$1:$B$16305,$A131,'[1]NBA-Data-1980-2019'!$A$1:$A$16305,DS$9)</f>
        <v>0</v>
      </c>
      <c r="DT131" s="63">
        <f>SUMIFS('[1]NBA-Data-1980-2019'!$G$1:$G$16305,'[1]NBA-Data-1980-2019'!$B$1:$B$16305,$A131,'[1]NBA-Data-1980-2019'!$A$1:$A$16305,DT$9)</f>
        <v>0</v>
      </c>
      <c r="DU131" s="63">
        <f>SUMIFS('[1]NBA-Data-1980-2019'!$G$1:$G$16305,'[1]NBA-Data-1980-2019'!$B$1:$B$16305,$A131,'[1]NBA-Data-1980-2019'!$A$1:$A$16305,DU$9)</f>
        <v>0</v>
      </c>
      <c r="DV131" s="63">
        <f>SUMIFS('[1]NBA-Data-1980-2019'!$G$1:$G$16305,'[1]NBA-Data-1980-2019'!$B$1:$B$16305,$A131,'[1]NBA-Data-1980-2019'!$A$1:$A$16305,DV$9)</f>
        <v>0</v>
      </c>
      <c r="DW131" s="63">
        <f>SUMIFS('[1]NBA-Data-1980-2019'!$G$1:$G$16305,'[1]NBA-Data-1980-2019'!$B$1:$B$16305,$A131,'[1]NBA-Data-1980-2019'!$A$1:$A$16305,DW$9)</f>
        <v>0</v>
      </c>
      <c r="DX131" s="63">
        <f>SUMIFS('[1]NBA-Data-1980-2019'!$G$1:$G$16305,'[1]NBA-Data-1980-2019'!$B$1:$B$16305,$A131,'[1]NBA-Data-1980-2019'!$A$1:$A$16305,DX$9)</f>
        <v>0</v>
      </c>
      <c r="DY131" s="63">
        <f>SUMIFS('[1]NBA-Data-1980-2019'!$G$1:$G$16305,'[1]NBA-Data-1980-2019'!$B$1:$B$16305,$A131,'[1]NBA-Data-1980-2019'!$A$1:$A$16305,DY$9)</f>
        <v>0</v>
      </c>
      <c r="DZ131" s="63">
        <f>SUMIFS('[1]NBA-Data-1980-2019'!$G$1:$G$16305,'[1]NBA-Data-1980-2019'!$B$1:$B$16305,$A131,'[1]NBA-Data-1980-2019'!$A$1:$A$16305,DZ$9)</f>
        <v>0</v>
      </c>
      <c r="EA131" s="63">
        <f>SUMIFS('[1]NBA-Data-1980-2019'!$G$1:$G$16305,'[1]NBA-Data-1980-2019'!$B$1:$B$16305,$A131,'[1]NBA-Data-1980-2019'!$A$1:$A$16305,EA$9)</f>
        <v>0</v>
      </c>
      <c r="EB131" s="63">
        <f>SUMIFS('[1]NBA-Data-1980-2019'!$G$1:$G$16305,'[1]NBA-Data-1980-2019'!$B$1:$B$16305,$A131,'[1]NBA-Data-1980-2019'!$A$1:$A$16305,EB$9)</f>
        <v>0</v>
      </c>
      <c r="EC131" s="63">
        <f>SUMIFS('[1]NBA-Data-1980-2019'!$G$1:$G$16305,'[1]NBA-Data-1980-2019'!$B$1:$B$16305,$A131,'[1]NBA-Data-1980-2019'!$A$1:$A$16305,EC$9)</f>
        <v>0</v>
      </c>
      <c r="ED131" s="63">
        <f>SUMIFS('[1]NBA-Data-1980-2019'!$G$1:$G$16305,'[1]NBA-Data-1980-2019'!$B$1:$B$16305,$A131,'[1]NBA-Data-1980-2019'!$A$1:$A$16305,ED$9)</f>
        <v>0</v>
      </c>
      <c r="EH131" s="2" t="s">
        <v>1482</v>
      </c>
    </row>
    <row r="132" spans="1:165" x14ac:dyDescent="0.2">
      <c r="A132" s="2" t="s">
        <v>606</v>
      </c>
      <c r="B132" s="2" t="str" cm="1">
        <f t="array" ref="B132">_xlfn.XLOOKUP($A132&amp;B$5,'[1]NBA-Data-1980-2019'!$B$1:$B$16305&amp;'[1]NBA-Data-1980-2019'!$A$1:$A$16305,'[1]NBA-Data-1980-2019'!$D$1:$D$16305,"",0)</f>
        <v/>
      </c>
      <c r="C132" s="2" t="str" cm="1">
        <f t="array" ref="C132">_xlfn.XLOOKUP($A132&amp;C$5,'[1]NBA-Data-1980-2019'!$B$1:$B$16305&amp;'[1]NBA-Data-1980-2019'!$A$1:$A$16305,'[1]NBA-Data-1980-2019'!$D$1:$D$16305,"",0)</f>
        <v/>
      </c>
      <c r="D132" s="2" t="str" cm="1">
        <f t="array" ref="D132">_xlfn.XLOOKUP($A132&amp;D$5,'[1]NBA-Data-1980-2019'!$B$1:$B$16305&amp;'[1]NBA-Data-1980-2019'!$A$1:$A$16305,'[1]NBA-Data-1980-2019'!$D$1:$D$16305,"",0)</f>
        <v/>
      </c>
      <c r="E132" s="2" t="str" cm="1">
        <f t="array" ref="E132">_xlfn.XLOOKUP($A132&amp;E$5,'[1]NBA-Data-1980-2019'!$B$1:$B$16305&amp;'[1]NBA-Data-1980-2019'!$A$1:$A$16305,'[1]NBA-Data-1980-2019'!$D$1:$D$16305,"",0)</f>
        <v/>
      </c>
      <c r="F132" s="2" t="str" cm="1">
        <f t="array" ref="F132">_xlfn.XLOOKUP($A132&amp;F$5,'[1]NBA-Data-1980-2019'!$B$1:$B$16305&amp;'[1]NBA-Data-1980-2019'!$A$1:$A$16305,'[1]NBA-Data-1980-2019'!$D$1:$D$16305,"",0)</f>
        <v/>
      </c>
      <c r="G132" s="2" t="str" cm="1">
        <f t="array" ref="G132">_xlfn.XLOOKUP($A132&amp;G$5,'[1]NBA-Data-1980-2019'!$B$1:$B$16305&amp;'[1]NBA-Data-1980-2019'!$A$1:$A$16305,'[1]NBA-Data-1980-2019'!$D$1:$D$16305,"",0)</f>
        <v/>
      </c>
      <c r="H132" s="2" t="str" cm="1">
        <f t="array" ref="H132">_xlfn.XLOOKUP($A132&amp;H$5,'[1]NBA-Data-1980-2019'!$B$1:$B$16305&amp;'[1]NBA-Data-1980-2019'!$A$1:$A$16305,'[1]NBA-Data-1980-2019'!$D$1:$D$16305,"",0)</f>
        <v/>
      </c>
      <c r="I132" s="2" t="str" cm="1">
        <f t="array" ref="I132">_xlfn.XLOOKUP($A132&amp;I$5,'[1]NBA-Data-1980-2019'!$B$1:$B$16305&amp;'[1]NBA-Data-1980-2019'!$A$1:$A$16305,'[1]NBA-Data-1980-2019'!$D$1:$D$16305,"",0)</f>
        <v/>
      </c>
      <c r="J132" s="2" t="str" cm="1">
        <f t="array" ref="J132">_xlfn.XLOOKUP($A132&amp;J$5,'[1]NBA-Data-1980-2019'!$B$1:$B$16305&amp;'[1]NBA-Data-1980-2019'!$A$1:$A$16305,'[1]NBA-Data-1980-2019'!$D$1:$D$16305,"",0)</f>
        <v/>
      </c>
      <c r="K132" s="2" t="str" cm="1">
        <f t="array" ref="K132">_xlfn.XLOOKUP($A132&amp;K$5,'[1]NBA-Data-1980-2019'!$B$1:$B$16305&amp;'[1]NBA-Data-1980-2019'!$A$1:$A$16305,'[1]NBA-Data-1980-2019'!$D$1:$D$16305,"",0)</f>
        <v/>
      </c>
      <c r="L132" s="2" t="str" cm="1">
        <f t="array" ref="L132">_xlfn.XLOOKUP($A132&amp;L$5,'[1]NBA-Data-1980-2019'!$B$1:$B$16305&amp;'[1]NBA-Data-1980-2019'!$A$1:$A$16305,'[1]NBA-Data-1980-2019'!$D$1:$D$16305,"",0)</f>
        <v/>
      </c>
      <c r="M132" s="2" t="str" cm="1">
        <f t="array" ref="M132">_xlfn.XLOOKUP($A132&amp;M$5,'[1]NBA-Data-1980-2019'!$B$1:$B$16305&amp;'[1]NBA-Data-1980-2019'!$A$1:$A$16305,'[1]NBA-Data-1980-2019'!$D$1:$D$16305,"",0)</f>
        <v/>
      </c>
      <c r="N132" s="2" t="str" cm="1">
        <f t="array" ref="N132">_xlfn.XLOOKUP($A132&amp;N$5,'[1]NBA-Data-1980-2019'!$B$1:$B$16305&amp;'[1]NBA-Data-1980-2019'!$A$1:$A$16305,'[1]NBA-Data-1980-2019'!$D$1:$D$16305,"",0)</f>
        <v/>
      </c>
      <c r="O132" s="2" t="str" cm="1">
        <f t="array" ref="O132">_xlfn.XLOOKUP($A132&amp;O$5,'[1]NBA-Data-1980-2019'!$B$1:$B$16305&amp;'[1]NBA-Data-1980-2019'!$A$1:$A$16305,'[1]NBA-Data-1980-2019'!$D$1:$D$16305,"",0)</f>
        <v/>
      </c>
      <c r="P132" s="2" t="str" cm="1">
        <f t="array" ref="P132">_xlfn.XLOOKUP($A132&amp;P$5,'[1]NBA-Data-1980-2019'!$B$1:$B$16305&amp;'[1]NBA-Data-1980-2019'!$A$1:$A$16305,'[1]NBA-Data-1980-2019'!$D$1:$D$16305,"",0)</f>
        <v/>
      </c>
      <c r="Q132" s="2" t="str" cm="1">
        <f t="array" ref="Q132">_xlfn.XLOOKUP($A132&amp;Q$5,'[1]NBA-Data-1980-2019'!$B$1:$B$16305&amp;'[1]NBA-Data-1980-2019'!$A$1:$A$16305,'[1]NBA-Data-1980-2019'!$D$1:$D$16305,"",0)</f>
        <v/>
      </c>
      <c r="R132" s="2" t="str" cm="1">
        <f t="array" ref="R132">_xlfn.XLOOKUP($A132&amp;R$5,'[1]NBA-Data-1980-2019'!$B$1:$B$16305&amp;'[1]NBA-Data-1980-2019'!$A$1:$A$16305,'[1]NBA-Data-1980-2019'!$D$1:$D$16305,"",0)</f>
        <v/>
      </c>
      <c r="S132" s="2" t="str" cm="1">
        <f t="array" ref="S132">_xlfn.XLOOKUP($A132&amp;S$5,'[1]NBA-Data-1980-2019'!$B$1:$B$16305&amp;'[1]NBA-Data-1980-2019'!$A$1:$A$16305,'[1]NBA-Data-1980-2019'!$D$1:$D$16305,"",0)</f>
        <v/>
      </c>
      <c r="T132" s="2" t="str" cm="1">
        <f t="array" ref="T132">_xlfn.XLOOKUP($A132&amp;T$5,'[1]NBA-Data-1980-2019'!$B$1:$B$16305&amp;'[1]NBA-Data-1980-2019'!$A$1:$A$16305,'[1]NBA-Data-1980-2019'!$D$1:$D$16305,"",0)</f>
        <v/>
      </c>
      <c r="U132" s="2" t="str" cm="1">
        <f t="array" ref="U132">_xlfn.XLOOKUP($A132&amp;U$5,'[1]NBA-Data-1980-2019'!$B$1:$B$16305&amp;'[1]NBA-Data-1980-2019'!$A$1:$A$16305,'[1]NBA-Data-1980-2019'!$D$1:$D$16305,"",0)</f>
        <v/>
      </c>
      <c r="V132" s="2" t="str" cm="1">
        <f t="array" ref="V132">_xlfn.XLOOKUP($A132&amp;V$5,'[1]NBA-Data-1980-2019'!$B$1:$B$16305&amp;'[1]NBA-Data-1980-2019'!$A$1:$A$16305,'[1]NBA-Data-1980-2019'!$D$1:$D$16305,"",0)</f>
        <v/>
      </c>
      <c r="W132" s="2" t="str" cm="1">
        <f t="array" ref="W132">_xlfn.XLOOKUP($A132&amp;W$5,'[1]NBA-Data-1980-2019'!$B$1:$B$16305&amp;'[1]NBA-Data-1980-2019'!$A$1:$A$16305,'[1]NBA-Data-1980-2019'!$D$1:$D$16305,"",0)</f>
        <v/>
      </c>
      <c r="X132" s="2" t="str" cm="1">
        <f t="array" ref="X132">_xlfn.XLOOKUP($A132&amp;X$5,'[1]NBA-Data-1980-2019'!$B$1:$B$16305&amp;'[1]NBA-Data-1980-2019'!$A$1:$A$16305,'[1]NBA-Data-1980-2019'!$D$1:$D$16305,"",0)</f>
        <v/>
      </c>
      <c r="Y132" s="2" t="str" cm="1">
        <f t="array" ref="Y132">_xlfn.XLOOKUP($A132&amp;Y$5,'[1]NBA-Data-1980-2019'!$B$1:$B$16305&amp;'[1]NBA-Data-1980-2019'!$A$1:$A$16305,'[1]NBA-Data-1980-2019'!$D$1:$D$16305,"",0)</f>
        <v>MIL</v>
      </c>
      <c r="Z132" s="2" t="str" cm="1">
        <f t="array" ref="Z132">_xlfn.XLOOKUP($A132&amp;Z$5,'[1]NBA-Data-1980-2019'!$B$1:$B$16305&amp;'[1]NBA-Data-1980-2019'!$A$1:$A$16305,'[1]NBA-Data-1980-2019'!$D$1:$D$16305,"",0)</f>
        <v>MIL</v>
      </c>
      <c r="AA132" s="2" t="str" cm="1">
        <f t="array" ref="AA132">_xlfn.XLOOKUP($A132&amp;AA$5,'[1]NBA-Data-1980-2019'!$B$1:$B$16305&amp;'[1]NBA-Data-1980-2019'!$A$1:$A$16305,'[1]NBA-Data-1980-2019'!$D$1:$D$16305,"",0)</f>
        <v>MIL</v>
      </c>
      <c r="AB132" s="2" t="str" cm="1">
        <f t="array" ref="AB132">_xlfn.XLOOKUP($A132&amp;AB$5,'[1]NBA-Data-1980-2019'!$B$1:$B$16305&amp;'[1]NBA-Data-1980-2019'!$A$1:$A$16305,'[1]NBA-Data-1980-2019'!$D$1:$D$16305,"",0)</f>
        <v>MIL</v>
      </c>
      <c r="AC132" s="2" t="str" cm="1">
        <f t="array" ref="AC132">_xlfn.XLOOKUP($A132&amp;AC$5,'[1]NBA-Data-1980-2019'!$B$1:$B$16305&amp;'[1]NBA-Data-1980-2019'!$A$1:$A$16305,'[1]NBA-Data-1980-2019'!$D$1:$D$16305,"",0)</f>
        <v>MIL</v>
      </c>
      <c r="AD132" s="2" t="str" cm="1">
        <f t="array" ref="AD132">_xlfn.XLOOKUP($A132&amp;AD$5,'[1]NBA-Data-1980-2019'!$B$1:$B$16305&amp;'[1]NBA-Data-1980-2019'!$A$1:$A$16305,'[1]NBA-Data-1980-2019'!$D$1:$D$16305,"",0)</f>
        <v>MIL</v>
      </c>
      <c r="AE132" s="2" t="str" cm="1">
        <f t="array" ref="AE132">_xlfn.XLOOKUP($A132&amp;AE$5,'[1]NBA-Data-1980-2019'!$B$1:$B$16305&amp;'[1]NBA-Data-1980-2019'!$A$1:$A$16305,'[1]NBA-Data-1980-2019'!$D$1:$D$16305,"",0)</f>
        <v/>
      </c>
      <c r="AF132" s="2" t="str" cm="1">
        <f t="array" ref="AF132">_xlfn.XLOOKUP($A132&amp;AF$5,'[1]NBA-Data-1980-2019'!$B$1:$B$16305&amp;'[1]NBA-Data-1980-2019'!$A$1:$A$16305,'[1]NBA-Data-1980-2019'!$D$1:$D$16305,"",0)</f>
        <v/>
      </c>
      <c r="AG132" s="2" t="str" cm="1">
        <f t="array" ref="AG132">_xlfn.XLOOKUP($A132&amp;AG$5,'[1]NBA-Data-1980-2019'!$B$1:$B$16305&amp;'[1]NBA-Data-1980-2019'!$A$1:$A$16305,'[1]NBA-Data-1980-2019'!$D$1:$D$16305,"",0)</f>
        <v/>
      </c>
      <c r="AH132" s="2" t="str" cm="1">
        <f t="array" ref="AH132">_xlfn.XLOOKUP($A132&amp;AH$5,'[1]NBA-Data-1980-2019'!$B$1:$B$16305&amp;'[1]NBA-Data-1980-2019'!$A$1:$A$16305,'[1]NBA-Data-1980-2019'!$H$1:$H$16305,"",0)</f>
        <v/>
      </c>
      <c r="AI132" s="2" t="str" cm="1">
        <f t="array" ref="AI132">_xlfn.XLOOKUP($A132&amp;AI$5,'[1]NBA-Data-1980-2019'!$B$1:$B$16305&amp;'[1]NBA-Data-1980-2019'!$A$1:$A$16305,'[1]NBA-Data-1980-2019'!$H$1:$H$16305,"",0)</f>
        <v/>
      </c>
      <c r="AJ132" s="2" t="str" cm="1">
        <f t="array" ref="AJ132">_xlfn.XLOOKUP($A132&amp;AJ$5,'[1]NBA-Data-1980-2019'!$B$1:$B$16305&amp;'[1]NBA-Data-1980-2019'!$A$1:$A$16305,'[1]NBA-Data-1980-2019'!$H$1:$H$16305,"",0)</f>
        <v/>
      </c>
      <c r="AK132" s="2" t="str" cm="1">
        <f t="array" ref="AK132">_xlfn.XLOOKUP($A132&amp;AK$5,'[1]NBA-Data-1980-2019'!$B$1:$B$16305&amp;'[1]NBA-Data-1980-2019'!$A$1:$A$16305,'[1]NBA-Data-1980-2019'!$H$1:$H$16305,"",0)</f>
        <v/>
      </c>
      <c r="AL132" s="2" t="str" cm="1">
        <f t="array" ref="AL132">_xlfn.XLOOKUP($A132&amp;AL$5,'[1]NBA-Data-1980-2019'!$B$1:$B$16305&amp;'[1]NBA-Data-1980-2019'!$A$1:$A$16305,'[1]NBA-Data-1980-2019'!$H$1:$H$16305,"",0)</f>
        <v/>
      </c>
      <c r="AM132" s="2" t="str" cm="1">
        <f t="array" ref="AM132">_xlfn.XLOOKUP($A132&amp;AM$5,'[1]NBA-Data-1980-2019'!$B$1:$B$16305&amp;'[1]NBA-Data-1980-2019'!$A$1:$A$16305,'[1]NBA-Data-1980-2019'!$H$1:$H$16305,"",0)</f>
        <v/>
      </c>
      <c r="AN132" s="2" t="str" cm="1">
        <f t="array" ref="AN132">_xlfn.XLOOKUP($A132&amp;AN$5,'[1]NBA-Data-1980-2019'!$B$1:$B$16305&amp;'[1]NBA-Data-1980-2019'!$A$1:$A$16305,'[1]NBA-Data-1980-2019'!$H$1:$H$16305,"",0)</f>
        <v/>
      </c>
      <c r="AO132" s="2" t="str" cm="1">
        <f t="array" ref="AO132">_xlfn.XLOOKUP($A132&amp;AO$5,'[1]NBA-Data-1980-2019'!$B$1:$B$16305&amp;'[1]NBA-Data-1980-2019'!$A$1:$A$16305,'[1]NBA-Data-1980-2019'!$H$1:$H$16305,"",0)</f>
        <v/>
      </c>
      <c r="AP132" s="2" t="str" cm="1">
        <f t="array" ref="AP132">_xlfn.XLOOKUP($A132&amp;AP$5,'[1]NBA-Data-1980-2019'!$B$1:$B$16305&amp;'[1]NBA-Data-1980-2019'!$A$1:$A$16305,'[1]NBA-Data-1980-2019'!$H$1:$H$16305,"",0)</f>
        <v/>
      </c>
      <c r="AQ132" s="2" t="str" cm="1">
        <f t="array" ref="AQ132">_xlfn.XLOOKUP($A132&amp;AQ$5,'[1]NBA-Data-1980-2019'!$B$1:$B$16305&amp;'[1]NBA-Data-1980-2019'!$A$1:$A$16305,'[1]NBA-Data-1980-2019'!$H$1:$H$16305,"",0)</f>
        <v/>
      </c>
      <c r="AR132" s="2" t="str" cm="1">
        <f t="array" ref="AR132">_xlfn.XLOOKUP($A132&amp;AR$5,'[1]NBA-Data-1980-2019'!$B$1:$B$16305&amp;'[1]NBA-Data-1980-2019'!$A$1:$A$16305,'[1]NBA-Data-1980-2019'!$H$1:$H$16305,"",0)</f>
        <v/>
      </c>
      <c r="AS132" s="2" t="str" cm="1">
        <f t="array" ref="AS132">_xlfn.XLOOKUP($A132&amp;AS$5,'[1]NBA-Data-1980-2019'!$B$1:$B$16305&amp;'[1]NBA-Data-1980-2019'!$A$1:$A$16305,'[1]NBA-Data-1980-2019'!$H$1:$H$16305,"",0)</f>
        <v/>
      </c>
      <c r="AT132" s="2" t="str" cm="1">
        <f t="array" ref="AT132">_xlfn.XLOOKUP($A132&amp;AT$5,'[1]NBA-Data-1980-2019'!$B$1:$B$16305&amp;'[1]NBA-Data-1980-2019'!$A$1:$A$16305,'[1]NBA-Data-1980-2019'!$H$1:$H$16305,"",0)</f>
        <v/>
      </c>
      <c r="AU132" s="2" t="str" cm="1">
        <f t="array" ref="AU132">_xlfn.XLOOKUP($A132&amp;AU$5,'[1]NBA-Data-1980-2019'!$B$1:$B$16305&amp;'[1]NBA-Data-1980-2019'!$A$1:$A$16305,'[1]NBA-Data-1980-2019'!$H$1:$H$16305,"",0)</f>
        <v/>
      </c>
      <c r="AV132" s="2" t="str" cm="1">
        <f t="array" ref="AV132">_xlfn.XLOOKUP($A132&amp;AV$5,'[1]NBA-Data-1980-2019'!$B$1:$B$16305&amp;'[1]NBA-Data-1980-2019'!$A$1:$A$16305,'[1]NBA-Data-1980-2019'!$H$1:$H$16305,"",0)</f>
        <v/>
      </c>
      <c r="AW132" s="2" t="str" cm="1">
        <f t="array" ref="AW132">_xlfn.XLOOKUP($A132&amp;AW$5,'[1]NBA-Data-1980-2019'!$B$1:$B$16305&amp;'[1]NBA-Data-1980-2019'!$A$1:$A$16305,'[1]NBA-Data-1980-2019'!$H$1:$H$16305,"",0)</f>
        <v/>
      </c>
      <c r="AX132" s="2" t="str" cm="1">
        <f t="array" ref="AX132">_xlfn.XLOOKUP($A132&amp;AX$5,'[1]NBA-Data-1980-2019'!$B$1:$B$16305&amp;'[1]NBA-Data-1980-2019'!$A$1:$A$16305,'[1]NBA-Data-1980-2019'!$H$1:$H$16305,"",0)</f>
        <v/>
      </c>
      <c r="AY132" s="2" t="str" cm="1">
        <f t="array" ref="AY132">_xlfn.XLOOKUP($A132&amp;AY$5,'[1]NBA-Data-1980-2019'!$B$1:$B$16305&amp;'[1]NBA-Data-1980-2019'!$A$1:$A$16305,'[1]NBA-Data-1980-2019'!$H$1:$H$16305,"",0)</f>
        <v/>
      </c>
      <c r="AZ132" s="2" t="str" cm="1">
        <f t="array" ref="AZ132">_xlfn.XLOOKUP($A132&amp;AZ$5,'[1]NBA-Data-1980-2019'!$B$1:$B$16305&amp;'[1]NBA-Data-1980-2019'!$A$1:$A$16305,'[1]NBA-Data-1980-2019'!$H$1:$H$16305,"",0)</f>
        <v/>
      </c>
      <c r="BA132" s="2" t="str" cm="1">
        <f t="array" ref="BA132">_xlfn.XLOOKUP($A132&amp;BA$5,'[1]NBA-Data-1980-2019'!$B$1:$B$16305&amp;'[1]NBA-Data-1980-2019'!$A$1:$A$16305,'[1]NBA-Data-1980-2019'!$H$1:$H$16305,"",0)</f>
        <v/>
      </c>
      <c r="BB132" s="2" t="str" cm="1">
        <f t="array" ref="BB132">_xlfn.XLOOKUP($A132&amp;BB$5,'[1]NBA-Data-1980-2019'!$B$1:$B$16305&amp;'[1]NBA-Data-1980-2019'!$A$1:$A$16305,'[1]NBA-Data-1980-2019'!$H$1:$H$16305,"",0)</f>
        <v/>
      </c>
      <c r="BC132" s="2" t="str" cm="1">
        <f t="array" ref="BC132">_xlfn.XLOOKUP($A132&amp;BC$5,'[1]NBA-Data-1980-2019'!$B$1:$B$16305&amp;'[1]NBA-Data-1980-2019'!$A$1:$A$16305,'[1]NBA-Data-1980-2019'!$H$1:$H$16305,"",0)</f>
        <v/>
      </c>
      <c r="BD132" s="2" t="str" cm="1">
        <f t="array" ref="BD132">_xlfn.XLOOKUP($A132&amp;BD$5,'[1]NBA-Data-1980-2019'!$B$1:$B$16305&amp;'[1]NBA-Data-1980-2019'!$A$1:$A$16305,'[1]NBA-Data-1980-2019'!$H$1:$H$16305,"",0)</f>
        <v/>
      </c>
      <c r="BE132" s="2" cm="1">
        <f t="array" ref="BE132">_xlfn.XLOOKUP($A132&amp;BE$5,'[1]NBA-Data-1980-2019'!$B$1:$B$16305&amp;'[1]NBA-Data-1980-2019'!$A$1:$A$16305,'[1]NBA-Data-1980-2019'!$H$1:$H$16305,"",0)</f>
        <v>1894.2</v>
      </c>
      <c r="BF132" s="2" cm="1">
        <f t="array" ref="BF132">_xlfn.XLOOKUP($A132&amp;BF$5,'[1]NBA-Data-1980-2019'!$B$1:$B$16305&amp;'[1]NBA-Data-1980-2019'!$A$1:$A$16305,'[1]NBA-Data-1980-2019'!$H$1:$H$16305,"",0)</f>
        <v>2543.4</v>
      </c>
      <c r="BG132" s="2" cm="1">
        <f t="array" ref="BG132">_xlfn.XLOOKUP($A132&amp;BG$5,'[1]NBA-Data-1980-2019'!$B$1:$B$16305&amp;'[1]NBA-Data-1980-2019'!$A$1:$A$16305,'[1]NBA-Data-1980-2019'!$H$1:$H$16305,"",0)</f>
        <v>2824</v>
      </c>
      <c r="BH132" s="2" cm="1">
        <f t="array" ref="BH132">_xlfn.XLOOKUP($A132&amp;BH$5,'[1]NBA-Data-1980-2019'!$B$1:$B$16305&amp;'[1]NBA-Data-1980-2019'!$A$1:$A$16305,'[1]NBA-Data-1980-2019'!$H$1:$H$16305,"",0)</f>
        <v>2848</v>
      </c>
      <c r="BI132" s="2" cm="1">
        <f t="array" ref="BI132">_xlfn.XLOOKUP($A132&amp;BI$5,'[1]NBA-Data-1980-2019'!$B$1:$B$16305&amp;'[1]NBA-Data-1980-2019'!$A$1:$A$16305,'[1]NBA-Data-1980-2019'!$H$1:$H$16305,"",0)</f>
        <v>2752.5</v>
      </c>
      <c r="BJ132" s="2" cm="1">
        <f t="array" ref="BJ132">_xlfn.XLOOKUP($A132&amp;BJ$5,'[1]NBA-Data-1980-2019'!$B$1:$B$16305&amp;'[1]NBA-Data-1980-2019'!$A$1:$A$16305,'[1]NBA-Data-1980-2019'!$H$1:$H$16305,"",0)</f>
        <v>2361.6</v>
      </c>
      <c r="BK132" s="2" t="str" cm="1">
        <f t="array" ref="BK132">_xlfn.XLOOKUP($A132&amp;BK$5,'[1]NBA-Data-1980-2019'!$B$1:$B$16305&amp;'[1]NBA-Data-1980-2019'!$A$1:$A$16305,'[1]NBA-Data-1980-2019'!$H$1:$H$16305,"",0)</f>
        <v/>
      </c>
      <c r="BL132" s="2" t="str" cm="1">
        <f t="array" ref="BL132">_xlfn.XLOOKUP($A132&amp;BL$5,'[1]NBA-Data-1980-2019'!$B$1:$B$16305&amp;'[1]NBA-Data-1980-2019'!$A$1:$A$16305,'[1]NBA-Data-1980-2019'!$H$1:$H$16305,"",0)</f>
        <v/>
      </c>
      <c r="BM132" s="2" t="str" cm="1">
        <f t="array" ref="BM132">_xlfn.XLOOKUP($A132&amp;BM$5,'[1]NBA-Data-1980-2019'!$B$1:$B$16305&amp;'[1]NBA-Data-1980-2019'!$A$1:$A$16305,'[1]NBA-Data-1980-2019'!$H$1:$H$16305,"",0)</f>
        <v/>
      </c>
      <c r="BN132" s="2" t="str" cm="1">
        <f t="array" ref="BN132">_xlfn.XLOOKUP($A132&amp;BN$5,'[1]NBA-Data-1980-2019'!$B$1:$B$16305&amp;'[1]NBA-Data-1980-2019'!$A$1:$A$16305,'[1]NBA-Data-1980-2019'!$F$1:$F$16305,"",0)</f>
        <v/>
      </c>
      <c r="BO132" s="2" t="str" cm="1">
        <f t="array" ref="BO132">_xlfn.XLOOKUP($A132&amp;BO$5,'[1]NBA-Data-1980-2019'!$B$1:$B$16305&amp;'[1]NBA-Data-1980-2019'!$A$1:$A$16305,'[1]NBA-Data-1980-2019'!$F$1:$F$16305,"",0)</f>
        <v/>
      </c>
      <c r="BP132" s="2" t="str" cm="1">
        <f t="array" ref="BP132">_xlfn.XLOOKUP($A132&amp;BP$5,'[1]NBA-Data-1980-2019'!$B$1:$B$16305&amp;'[1]NBA-Data-1980-2019'!$A$1:$A$16305,'[1]NBA-Data-1980-2019'!$F$1:$F$16305,"",0)</f>
        <v/>
      </c>
      <c r="BQ132" s="2" t="str" cm="1">
        <f t="array" ref="BQ132">_xlfn.XLOOKUP($A132&amp;BQ$5,'[1]NBA-Data-1980-2019'!$B$1:$B$16305&amp;'[1]NBA-Data-1980-2019'!$A$1:$A$16305,'[1]NBA-Data-1980-2019'!$F$1:$F$16305,"",0)</f>
        <v/>
      </c>
      <c r="BR132" s="2" t="str" cm="1">
        <f t="array" ref="BR132">_xlfn.XLOOKUP($A132&amp;BR$5,'[1]NBA-Data-1980-2019'!$B$1:$B$16305&amp;'[1]NBA-Data-1980-2019'!$A$1:$A$16305,'[1]NBA-Data-1980-2019'!$F$1:$F$16305,"",0)</f>
        <v/>
      </c>
      <c r="BS132" s="2" t="str" cm="1">
        <f t="array" ref="BS132">_xlfn.XLOOKUP($A132&amp;BS$5,'[1]NBA-Data-1980-2019'!$B$1:$B$16305&amp;'[1]NBA-Data-1980-2019'!$A$1:$A$16305,'[1]NBA-Data-1980-2019'!$F$1:$F$16305,"",0)</f>
        <v/>
      </c>
      <c r="BT132" s="2" t="str" cm="1">
        <f t="array" ref="BT132">_xlfn.XLOOKUP($A132&amp;BT$5,'[1]NBA-Data-1980-2019'!$B$1:$B$16305&amp;'[1]NBA-Data-1980-2019'!$A$1:$A$16305,'[1]NBA-Data-1980-2019'!$F$1:$F$16305,"",0)</f>
        <v/>
      </c>
      <c r="BU132" s="2" t="str" cm="1">
        <f t="array" ref="BU132">_xlfn.XLOOKUP($A132&amp;BU$5,'[1]NBA-Data-1980-2019'!$B$1:$B$16305&amp;'[1]NBA-Data-1980-2019'!$A$1:$A$16305,'[1]NBA-Data-1980-2019'!$F$1:$F$16305,"",0)</f>
        <v/>
      </c>
      <c r="BV132" s="2" t="str" cm="1">
        <f t="array" ref="BV132">_xlfn.XLOOKUP($A132&amp;BV$5,'[1]NBA-Data-1980-2019'!$B$1:$B$16305&amp;'[1]NBA-Data-1980-2019'!$A$1:$A$16305,'[1]NBA-Data-1980-2019'!$F$1:$F$16305,"",0)</f>
        <v/>
      </c>
      <c r="BW132" s="2" t="str" cm="1">
        <f t="array" ref="BW132">_xlfn.XLOOKUP($A132&amp;BW$5,'[1]NBA-Data-1980-2019'!$B$1:$B$16305&amp;'[1]NBA-Data-1980-2019'!$A$1:$A$16305,'[1]NBA-Data-1980-2019'!$F$1:$F$16305,"",0)</f>
        <v/>
      </c>
      <c r="BX132" s="2" t="str" cm="1">
        <f t="array" ref="BX132">_xlfn.XLOOKUP($A132&amp;BX$5,'[1]NBA-Data-1980-2019'!$B$1:$B$16305&amp;'[1]NBA-Data-1980-2019'!$A$1:$A$16305,'[1]NBA-Data-1980-2019'!$F$1:$F$16305,"",0)</f>
        <v/>
      </c>
      <c r="BY132" s="2" t="str" cm="1">
        <f t="array" ref="BY132">_xlfn.XLOOKUP($A132&amp;BY$5,'[1]NBA-Data-1980-2019'!$B$1:$B$16305&amp;'[1]NBA-Data-1980-2019'!$A$1:$A$16305,'[1]NBA-Data-1980-2019'!$F$1:$F$16305,"",0)</f>
        <v/>
      </c>
      <c r="BZ132" s="2" t="str" cm="1">
        <f t="array" ref="BZ132">_xlfn.XLOOKUP($A132&amp;BZ$5,'[1]NBA-Data-1980-2019'!$B$1:$B$16305&amp;'[1]NBA-Data-1980-2019'!$A$1:$A$16305,'[1]NBA-Data-1980-2019'!$F$1:$F$16305,"",0)</f>
        <v/>
      </c>
      <c r="CA132" s="2" t="str" cm="1">
        <f t="array" ref="CA132">_xlfn.XLOOKUP($A132&amp;CA$5,'[1]NBA-Data-1980-2019'!$B$1:$B$16305&amp;'[1]NBA-Data-1980-2019'!$A$1:$A$16305,'[1]NBA-Data-1980-2019'!$F$1:$F$16305,"",0)</f>
        <v/>
      </c>
      <c r="CB132" s="2" t="str" cm="1">
        <f t="array" ref="CB132">_xlfn.XLOOKUP($A132&amp;CB$5,'[1]NBA-Data-1980-2019'!$B$1:$B$16305&amp;'[1]NBA-Data-1980-2019'!$A$1:$A$16305,'[1]NBA-Data-1980-2019'!$F$1:$F$16305,"",0)</f>
        <v/>
      </c>
      <c r="CC132" s="2" t="str" cm="1">
        <f t="array" ref="CC132">_xlfn.XLOOKUP($A132&amp;CC$5,'[1]NBA-Data-1980-2019'!$B$1:$B$16305&amp;'[1]NBA-Data-1980-2019'!$A$1:$A$16305,'[1]NBA-Data-1980-2019'!$F$1:$F$16305,"",0)</f>
        <v/>
      </c>
      <c r="CD132" s="2" t="str" cm="1">
        <f t="array" ref="CD132">_xlfn.XLOOKUP($A132&amp;CD$5,'[1]NBA-Data-1980-2019'!$B$1:$B$16305&amp;'[1]NBA-Data-1980-2019'!$A$1:$A$16305,'[1]NBA-Data-1980-2019'!$F$1:$F$16305,"",0)</f>
        <v/>
      </c>
      <c r="CE132" s="2" t="str" cm="1">
        <f t="array" ref="CE132">_xlfn.XLOOKUP($A132&amp;CE$5,'[1]NBA-Data-1980-2019'!$B$1:$B$16305&amp;'[1]NBA-Data-1980-2019'!$A$1:$A$16305,'[1]NBA-Data-1980-2019'!$F$1:$F$16305,"",0)</f>
        <v/>
      </c>
      <c r="CF132" s="2" t="str" cm="1">
        <f t="array" ref="CF132">_xlfn.XLOOKUP($A132&amp;CF$5,'[1]NBA-Data-1980-2019'!$B$1:$B$16305&amp;'[1]NBA-Data-1980-2019'!$A$1:$A$16305,'[1]NBA-Data-1980-2019'!$F$1:$F$16305,"",0)</f>
        <v/>
      </c>
      <c r="CG132" s="2" t="str" cm="1">
        <f t="array" ref="CG132">_xlfn.XLOOKUP($A132&amp;CG$5,'[1]NBA-Data-1980-2019'!$B$1:$B$16305&amp;'[1]NBA-Data-1980-2019'!$A$1:$A$16305,'[1]NBA-Data-1980-2019'!$F$1:$F$16305,"",0)</f>
        <v/>
      </c>
      <c r="CH132" s="2" t="str" cm="1">
        <f t="array" ref="CH132">_xlfn.XLOOKUP($A132&amp;CH$5,'[1]NBA-Data-1980-2019'!$B$1:$B$16305&amp;'[1]NBA-Data-1980-2019'!$A$1:$A$16305,'[1]NBA-Data-1980-2019'!$F$1:$F$16305,"",0)</f>
        <v/>
      </c>
      <c r="CI132" s="2" t="str" cm="1">
        <f t="array" ref="CI132">_xlfn.XLOOKUP($A132&amp;CI$5,'[1]NBA-Data-1980-2019'!$B$1:$B$16305&amp;'[1]NBA-Data-1980-2019'!$A$1:$A$16305,'[1]NBA-Data-1980-2019'!$F$1:$F$16305,"",0)</f>
        <v/>
      </c>
      <c r="CJ132" s="2" t="str" cm="1">
        <f t="array" ref="CJ132">_xlfn.XLOOKUP($A132&amp;CJ$5,'[1]NBA-Data-1980-2019'!$B$1:$B$16305&amp;'[1]NBA-Data-1980-2019'!$A$1:$A$16305,'[1]NBA-Data-1980-2019'!$F$1:$F$16305,"",0)</f>
        <v/>
      </c>
      <c r="CK132" s="2" cm="1">
        <f t="array" ref="CK132">_xlfn.XLOOKUP($A132&amp;CK$5,'[1]NBA-Data-1980-2019'!$B$1:$B$16305&amp;'[1]NBA-Data-1980-2019'!$A$1:$A$16305,'[1]NBA-Data-1980-2019'!$F$1:$F$16305,"",0)</f>
        <v>10.8</v>
      </c>
      <c r="CL132" s="2" cm="1">
        <f t="array" ref="CL132">_xlfn.XLOOKUP($A132&amp;CL$5,'[1]NBA-Data-1980-2019'!$B$1:$B$16305&amp;'[1]NBA-Data-1980-2019'!$A$1:$A$16305,'[1]NBA-Data-1980-2019'!$F$1:$F$16305,"",0)</f>
        <v>14.8</v>
      </c>
      <c r="CM132" s="2" cm="1">
        <f t="array" ref="CM132">_xlfn.XLOOKUP($A132&amp;CM$5,'[1]NBA-Data-1980-2019'!$B$1:$B$16305&amp;'[1]NBA-Data-1980-2019'!$A$1:$A$16305,'[1]NBA-Data-1980-2019'!$F$1:$F$16305,"",0)</f>
        <v>18.8</v>
      </c>
      <c r="CN132" s="2" cm="1">
        <f t="array" ref="CN132">_xlfn.XLOOKUP($A132&amp;CN$5,'[1]NBA-Data-1980-2019'!$B$1:$B$16305&amp;'[1]NBA-Data-1980-2019'!$A$1:$A$16305,'[1]NBA-Data-1980-2019'!$F$1:$F$16305,"",0)</f>
        <v>26.1</v>
      </c>
      <c r="CO132" s="2" cm="1">
        <f t="array" ref="CO132">_xlfn.XLOOKUP($A132&amp;CO$5,'[1]NBA-Data-1980-2019'!$B$1:$B$16305&amp;'[1]NBA-Data-1980-2019'!$A$1:$A$16305,'[1]NBA-Data-1980-2019'!$F$1:$F$16305,"",0)</f>
        <v>27.3</v>
      </c>
      <c r="CP132" s="2" cm="1">
        <f t="array" ref="CP132">_xlfn.XLOOKUP($A132&amp;CP$5,'[1]NBA-Data-1980-2019'!$B$1:$B$16305&amp;'[1]NBA-Data-1980-2019'!$A$1:$A$16305,'[1]NBA-Data-1980-2019'!$F$1:$F$16305,"",0)</f>
        <v>30.9</v>
      </c>
      <c r="CQ132" s="2" t="str" cm="1">
        <f t="array" ref="CQ132">_xlfn.XLOOKUP($A132&amp;CQ$5,'[1]NBA-Data-1980-2019'!$B$1:$B$16305&amp;'[1]NBA-Data-1980-2019'!$A$1:$A$16305,'[1]NBA-Data-1980-2019'!$F$1:$F$16305,"",0)</f>
        <v/>
      </c>
      <c r="CR132" s="2" t="str" cm="1">
        <f t="array" ref="CR132">_xlfn.XLOOKUP($A132&amp;CR$5,'[1]NBA-Data-1980-2019'!$B$1:$B$16305&amp;'[1]NBA-Data-1980-2019'!$A$1:$A$16305,'[1]NBA-Data-1980-2019'!$F$1:$F$16305,"",0)</f>
        <v/>
      </c>
      <c r="CS132" s="2" t="str" cm="1">
        <f t="array" ref="CS132">_xlfn.XLOOKUP($A132&amp;CS$5,'[1]NBA-Data-1980-2019'!$B$1:$B$16305&amp;'[1]NBA-Data-1980-2019'!$A$1:$A$16305,'[1]NBA-Data-1980-2019'!$F$1:$F$16305,"",0)</f>
        <v/>
      </c>
      <c r="CU132" s="2" t="str">
        <f>_xlfn.XLOOKUP($A132,TEAMS!$G$1:$G$839,TEAMS!$H$1:$H$839,"",0)</f>
        <v>PF</v>
      </c>
      <c r="CV132" s="2" t="str">
        <f>_xlfn.XLOOKUP($CU132,DASHBOARD!$B$22:$B$27,DASHBOARD!$C$22:$C$27,"",0)</f>
        <v>FORWARD</v>
      </c>
      <c r="CY132" s="63">
        <f>SUMIFS('[1]NBA-Data-1980-2019'!$G$1:$G$16305,'[1]NBA-Data-1980-2019'!$B$1:$B$16305,$A132,'[1]NBA-Data-1980-2019'!$A$1:$A$16305,CY$9)</f>
        <v>0</v>
      </c>
      <c r="CZ132" s="63">
        <f>SUMIFS('[1]NBA-Data-1980-2019'!$G$1:$G$16305,'[1]NBA-Data-1980-2019'!$B$1:$B$16305,$A132,'[1]NBA-Data-1980-2019'!$A$1:$A$16305,CZ$9)</f>
        <v>0</v>
      </c>
      <c r="DA132" s="63">
        <f>SUMIFS('[1]NBA-Data-1980-2019'!$G$1:$G$16305,'[1]NBA-Data-1980-2019'!$B$1:$B$16305,$A132,'[1]NBA-Data-1980-2019'!$A$1:$A$16305,DA$9)</f>
        <v>0</v>
      </c>
      <c r="DB132" s="63">
        <f>SUMIFS('[1]NBA-Data-1980-2019'!$G$1:$G$16305,'[1]NBA-Data-1980-2019'!$B$1:$B$16305,$A132,'[1]NBA-Data-1980-2019'!$A$1:$A$16305,DB$9)</f>
        <v>0</v>
      </c>
      <c r="DC132" s="63">
        <f>SUMIFS('[1]NBA-Data-1980-2019'!$G$1:$G$16305,'[1]NBA-Data-1980-2019'!$B$1:$B$16305,$A132,'[1]NBA-Data-1980-2019'!$A$1:$A$16305,DC$9)</f>
        <v>0</v>
      </c>
      <c r="DD132" s="63">
        <f>SUMIFS('[1]NBA-Data-1980-2019'!$G$1:$G$16305,'[1]NBA-Data-1980-2019'!$B$1:$B$16305,$A132,'[1]NBA-Data-1980-2019'!$A$1:$A$16305,DD$9)</f>
        <v>0</v>
      </c>
      <c r="DE132" s="63">
        <f>SUMIFS('[1]NBA-Data-1980-2019'!$G$1:$G$16305,'[1]NBA-Data-1980-2019'!$B$1:$B$16305,$A132,'[1]NBA-Data-1980-2019'!$A$1:$A$16305,DE$9)</f>
        <v>0</v>
      </c>
      <c r="DF132" s="63">
        <f>SUMIFS('[1]NBA-Data-1980-2019'!$G$1:$G$16305,'[1]NBA-Data-1980-2019'!$B$1:$B$16305,$A132,'[1]NBA-Data-1980-2019'!$A$1:$A$16305,DF$9)</f>
        <v>0</v>
      </c>
      <c r="DG132" s="63">
        <f>SUMIFS('[1]NBA-Data-1980-2019'!$G$1:$G$16305,'[1]NBA-Data-1980-2019'!$B$1:$B$16305,$A132,'[1]NBA-Data-1980-2019'!$A$1:$A$16305,DG$9)</f>
        <v>0</v>
      </c>
      <c r="DH132" s="63">
        <f>SUMIFS('[1]NBA-Data-1980-2019'!$G$1:$G$16305,'[1]NBA-Data-1980-2019'!$B$1:$B$16305,$A132,'[1]NBA-Data-1980-2019'!$A$1:$A$16305,DH$9)</f>
        <v>0</v>
      </c>
      <c r="DI132" s="63">
        <f>SUMIFS('[1]NBA-Data-1980-2019'!$G$1:$G$16305,'[1]NBA-Data-1980-2019'!$B$1:$B$16305,$A132,'[1]NBA-Data-1980-2019'!$A$1:$A$16305,DI$9)</f>
        <v>0</v>
      </c>
      <c r="DJ132" s="63">
        <f>SUMIFS('[1]NBA-Data-1980-2019'!$G$1:$G$16305,'[1]NBA-Data-1980-2019'!$B$1:$B$16305,$A132,'[1]NBA-Data-1980-2019'!$A$1:$A$16305,DJ$9)</f>
        <v>0</v>
      </c>
      <c r="DK132" s="63">
        <f>SUMIFS('[1]NBA-Data-1980-2019'!$G$1:$G$16305,'[1]NBA-Data-1980-2019'!$B$1:$B$16305,$A132,'[1]NBA-Data-1980-2019'!$A$1:$A$16305,DK$9)</f>
        <v>0</v>
      </c>
      <c r="DL132" s="63">
        <f>SUMIFS('[1]NBA-Data-1980-2019'!$G$1:$G$16305,'[1]NBA-Data-1980-2019'!$B$1:$B$16305,$A132,'[1]NBA-Data-1980-2019'!$A$1:$A$16305,DL$9)</f>
        <v>0</v>
      </c>
      <c r="DM132" s="63">
        <f>SUMIFS('[1]NBA-Data-1980-2019'!$G$1:$G$16305,'[1]NBA-Data-1980-2019'!$B$1:$B$16305,$A132,'[1]NBA-Data-1980-2019'!$A$1:$A$16305,DM$9)</f>
        <v>0</v>
      </c>
      <c r="DN132" s="63">
        <f>SUMIFS('[1]NBA-Data-1980-2019'!$G$1:$G$16305,'[1]NBA-Data-1980-2019'!$B$1:$B$16305,$A132,'[1]NBA-Data-1980-2019'!$A$1:$A$16305,DN$9)</f>
        <v>0</v>
      </c>
      <c r="DO132" s="63">
        <f>SUMIFS('[1]NBA-Data-1980-2019'!$G$1:$G$16305,'[1]NBA-Data-1980-2019'!$B$1:$B$16305,$A132,'[1]NBA-Data-1980-2019'!$A$1:$A$16305,DO$9)</f>
        <v>0</v>
      </c>
      <c r="DP132" s="63">
        <f>SUMIFS('[1]NBA-Data-1980-2019'!$G$1:$G$16305,'[1]NBA-Data-1980-2019'!$B$1:$B$16305,$A132,'[1]NBA-Data-1980-2019'!$A$1:$A$16305,DP$9)</f>
        <v>0</v>
      </c>
      <c r="DQ132" s="63">
        <f>SUMIFS('[1]NBA-Data-1980-2019'!$G$1:$G$16305,'[1]NBA-Data-1980-2019'!$B$1:$B$16305,$A132,'[1]NBA-Data-1980-2019'!$A$1:$A$16305,DQ$9)</f>
        <v>0</v>
      </c>
      <c r="DR132" s="63">
        <f>SUMIFS('[1]NBA-Data-1980-2019'!$G$1:$G$16305,'[1]NBA-Data-1980-2019'!$B$1:$B$16305,$A132,'[1]NBA-Data-1980-2019'!$A$1:$A$16305,DR$9)</f>
        <v>0</v>
      </c>
      <c r="DS132" s="63">
        <f>SUMIFS('[1]NBA-Data-1980-2019'!$G$1:$G$16305,'[1]NBA-Data-1980-2019'!$B$1:$B$16305,$A132,'[1]NBA-Data-1980-2019'!$A$1:$A$16305,DS$9)</f>
        <v>0</v>
      </c>
      <c r="DT132" s="63">
        <f>SUMIFS('[1]NBA-Data-1980-2019'!$G$1:$G$16305,'[1]NBA-Data-1980-2019'!$B$1:$B$16305,$A132,'[1]NBA-Data-1980-2019'!$A$1:$A$16305,DT$9)</f>
        <v>0</v>
      </c>
      <c r="DU132" s="63">
        <f>SUMIFS('[1]NBA-Data-1980-2019'!$G$1:$G$16305,'[1]NBA-Data-1980-2019'!$B$1:$B$16305,$A132,'[1]NBA-Data-1980-2019'!$A$1:$A$16305,DU$9)</f>
        <v>0</v>
      </c>
      <c r="DV132" s="63">
        <f>SUMIFS('[1]NBA-Data-1980-2019'!$G$1:$G$16305,'[1]NBA-Data-1980-2019'!$B$1:$B$16305,$A132,'[1]NBA-Data-1980-2019'!$A$1:$A$16305,DV$9)</f>
        <v>1792560</v>
      </c>
      <c r="DW132" s="63">
        <f>SUMIFS('[1]NBA-Data-1980-2019'!$G$1:$G$16305,'[1]NBA-Data-1980-2019'!$B$1:$B$16305,$A132,'[1]NBA-Data-1980-2019'!$A$1:$A$16305,DW$9)</f>
        <v>1873200</v>
      </c>
      <c r="DX132" s="63">
        <f>SUMIFS('[1]NBA-Data-1980-2019'!$G$1:$G$16305,'[1]NBA-Data-1980-2019'!$B$1:$B$16305,$A132,'[1]NBA-Data-1980-2019'!$A$1:$A$16305,DX$9)</f>
        <v>1953960</v>
      </c>
      <c r="DY132" s="63">
        <f>SUMIFS('[1]NBA-Data-1980-2019'!$G$1:$G$16305,'[1]NBA-Data-1980-2019'!$B$1:$B$16305,$A132,'[1]NBA-Data-1980-2019'!$A$1:$A$16305,DY$9)</f>
        <v>2995421</v>
      </c>
      <c r="DZ132" s="63">
        <f>SUMIFS('[1]NBA-Data-1980-2019'!$G$1:$G$16305,'[1]NBA-Data-1980-2019'!$B$1:$B$16305,$A132,'[1]NBA-Data-1980-2019'!$A$1:$A$16305,DZ$9)</f>
        <v>22471910</v>
      </c>
      <c r="EA132" s="63">
        <f>SUMIFS('[1]NBA-Data-1980-2019'!$G$1:$G$16305,'[1]NBA-Data-1980-2019'!$B$1:$B$16305,$A132,'[1]NBA-Data-1980-2019'!$A$1:$A$16305,EA$9)</f>
        <v>24157304</v>
      </c>
      <c r="EB132" s="63">
        <f>SUMIFS('[1]NBA-Data-1980-2019'!$G$1:$G$16305,'[1]NBA-Data-1980-2019'!$B$1:$B$16305,$A132,'[1]NBA-Data-1980-2019'!$A$1:$A$16305,EB$9)</f>
        <v>0</v>
      </c>
      <c r="EC132" s="63">
        <f>SUMIFS('[1]NBA-Data-1980-2019'!$G$1:$G$16305,'[1]NBA-Data-1980-2019'!$B$1:$B$16305,$A132,'[1]NBA-Data-1980-2019'!$A$1:$A$16305,EC$9)</f>
        <v>0</v>
      </c>
      <c r="ED132" s="63">
        <f>SUMIFS('[1]NBA-Data-1980-2019'!$G$1:$G$16305,'[1]NBA-Data-1980-2019'!$B$1:$B$16305,$A132,'[1]NBA-Data-1980-2019'!$A$1:$A$16305,ED$9)</f>
        <v>0</v>
      </c>
      <c r="EH132" s="2" t="s">
        <v>1480</v>
      </c>
    </row>
    <row r="133" spans="1:165" x14ac:dyDescent="0.2">
      <c r="A133" s="2" t="s">
        <v>901</v>
      </c>
      <c r="B133" s="2" t="str" cm="1">
        <f t="array" ref="B133">_xlfn.XLOOKUP($A133&amp;B$5,'[1]NBA-Data-1980-2019'!$B$1:$B$16305&amp;'[1]NBA-Data-1980-2019'!$A$1:$A$16305,'[1]NBA-Data-1980-2019'!$D$1:$D$16305,"",0)</f>
        <v/>
      </c>
      <c r="C133" s="2" t="str" cm="1">
        <f t="array" ref="C133">_xlfn.XLOOKUP($A133&amp;C$5,'[1]NBA-Data-1980-2019'!$B$1:$B$16305&amp;'[1]NBA-Data-1980-2019'!$A$1:$A$16305,'[1]NBA-Data-1980-2019'!$D$1:$D$16305,"",0)</f>
        <v/>
      </c>
      <c r="D133" s="2" t="str" cm="1">
        <f t="array" ref="D133">_xlfn.XLOOKUP($A133&amp;D$5,'[1]NBA-Data-1980-2019'!$B$1:$B$16305&amp;'[1]NBA-Data-1980-2019'!$A$1:$A$16305,'[1]NBA-Data-1980-2019'!$D$1:$D$16305,"",0)</f>
        <v/>
      </c>
      <c r="E133" s="2" t="str" cm="1">
        <f t="array" ref="E133">_xlfn.XLOOKUP($A133&amp;E$5,'[1]NBA-Data-1980-2019'!$B$1:$B$16305&amp;'[1]NBA-Data-1980-2019'!$A$1:$A$16305,'[1]NBA-Data-1980-2019'!$D$1:$D$16305,"",0)</f>
        <v/>
      </c>
      <c r="F133" s="2" t="str" cm="1">
        <f t="array" ref="F133">_xlfn.XLOOKUP($A133&amp;F$5,'[1]NBA-Data-1980-2019'!$B$1:$B$16305&amp;'[1]NBA-Data-1980-2019'!$A$1:$A$16305,'[1]NBA-Data-1980-2019'!$D$1:$D$16305,"",0)</f>
        <v/>
      </c>
      <c r="G133" s="2" t="str" cm="1">
        <f t="array" ref="G133">_xlfn.XLOOKUP($A133&amp;G$5,'[1]NBA-Data-1980-2019'!$B$1:$B$16305&amp;'[1]NBA-Data-1980-2019'!$A$1:$A$16305,'[1]NBA-Data-1980-2019'!$D$1:$D$16305,"",0)</f>
        <v/>
      </c>
      <c r="H133" s="2" t="str" cm="1">
        <f t="array" ref="H133">_xlfn.XLOOKUP($A133&amp;H$5,'[1]NBA-Data-1980-2019'!$B$1:$B$16305&amp;'[1]NBA-Data-1980-2019'!$A$1:$A$16305,'[1]NBA-Data-1980-2019'!$D$1:$D$16305,"",0)</f>
        <v/>
      </c>
      <c r="I133" s="2" t="str" cm="1">
        <f t="array" ref="I133">_xlfn.XLOOKUP($A133&amp;I$5,'[1]NBA-Data-1980-2019'!$B$1:$B$16305&amp;'[1]NBA-Data-1980-2019'!$A$1:$A$16305,'[1]NBA-Data-1980-2019'!$D$1:$D$16305,"",0)</f>
        <v/>
      </c>
      <c r="J133" s="2" t="str" cm="1">
        <f t="array" ref="J133">_xlfn.XLOOKUP($A133&amp;J$5,'[1]NBA-Data-1980-2019'!$B$1:$B$16305&amp;'[1]NBA-Data-1980-2019'!$A$1:$A$16305,'[1]NBA-Data-1980-2019'!$D$1:$D$16305,"",0)</f>
        <v/>
      </c>
      <c r="K133" s="2" t="str" cm="1">
        <f t="array" ref="K133">_xlfn.XLOOKUP($A133&amp;K$5,'[1]NBA-Data-1980-2019'!$B$1:$B$16305&amp;'[1]NBA-Data-1980-2019'!$A$1:$A$16305,'[1]NBA-Data-1980-2019'!$D$1:$D$16305,"",0)</f>
        <v/>
      </c>
      <c r="L133" s="2" t="str" cm="1">
        <f t="array" ref="L133">_xlfn.XLOOKUP($A133&amp;L$5,'[1]NBA-Data-1980-2019'!$B$1:$B$16305&amp;'[1]NBA-Data-1980-2019'!$A$1:$A$16305,'[1]NBA-Data-1980-2019'!$D$1:$D$16305,"",0)</f>
        <v/>
      </c>
      <c r="M133" s="2" t="str" cm="1">
        <f t="array" ref="M133">_xlfn.XLOOKUP($A133&amp;M$5,'[1]NBA-Data-1980-2019'!$B$1:$B$16305&amp;'[1]NBA-Data-1980-2019'!$A$1:$A$16305,'[1]NBA-Data-1980-2019'!$D$1:$D$16305,"",0)</f>
        <v/>
      </c>
      <c r="N133" s="2" t="str" cm="1">
        <f t="array" ref="N133">_xlfn.XLOOKUP($A133&amp;N$5,'[1]NBA-Data-1980-2019'!$B$1:$B$16305&amp;'[1]NBA-Data-1980-2019'!$A$1:$A$16305,'[1]NBA-Data-1980-2019'!$D$1:$D$16305,"",0)</f>
        <v/>
      </c>
      <c r="O133" s="2" t="str" cm="1">
        <f t="array" ref="O133">_xlfn.XLOOKUP($A133&amp;O$5,'[1]NBA-Data-1980-2019'!$B$1:$B$16305&amp;'[1]NBA-Data-1980-2019'!$A$1:$A$16305,'[1]NBA-Data-1980-2019'!$D$1:$D$16305,"",0)</f>
        <v/>
      </c>
      <c r="P133" s="2" t="str" cm="1">
        <f t="array" ref="P133">_xlfn.XLOOKUP($A133&amp;P$5,'[1]NBA-Data-1980-2019'!$B$1:$B$16305&amp;'[1]NBA-Data-1980-2019'!$A$1:$A$16305,'[1]NBA-Data-1980-2019'!$D$1:$D$16305,"",0)</f>
        <v/>
      </c>
      <c r="Q133" s="2" t="str" cm="1">
        <f t="array" ref="Q133">_xlfn.XLOOKUP($A133&amp;Q$5,'[1]NBA-Data-1980-2019'!$B$1:$B$16305&amp;'[1]NBA-Data-1980-2019'!$A$1:$A$16305,'[1]NBA-Data-1980-2019'!$D$1:$D$16305,"",0)</f>
        <v/>
      </c>
      <c r="R133" s="2" t="str" cm="1">
        <f t="array" ref="R133">_xlfn.XLOOKUP($A133&amp;R$5,'[1]NBA-Data-1980-2019'!$B$1:$B$16305&amp;'[1]NBA-Data-1980-2019'!$A$1:$A$16305,'[1]NBA-Data-1980-2019'!$D$1:$D$16305,"",0)</f>
        <v/>
      </c>
      <c r="S133" s="2" t="str" cm="1">
        <f t="array" ref="S133">_xlfn.XLOOKUP($A133&amp;S$5,'[1]NBA-Data-1980-2019'!$B$1:$B$16305&amp;'[1]NBA-Data-1980-2019'!$A$1:$A$16305,'[1]NBA-Data-1980-2019'!$D$1:$D$16305,"",0)</f>
        <v>BOS</v>
      </c>
      <c r="T133" s="2" t="str" cm="1">
        <f t="array" ref="T133">_xlfn.XLOOKUP($A133&amp;T$5,'[1]NBA-Data-1980-2019'!$B$1:$B$16305&amp;'[1]NBA-Data-1980-2019'!$A$1:$A$16305,'[1]NBA-Data-1980-2019'!$D$1:$D$16305,"",0)</f>
        <v>BOS</v>
      </c>
      <c r="U133" s="2" t="str" cm="1">
        <f t="array" ref="U133">_xlfn.XLOOKUP($A133&amp;U$5,'[1]NBA-Data-1980-2019'!$B$1:$B$16305&amp;'[1]NBA-Data-1980-2019'!$A$1:$A$16305,'[1]NBA-Data-1980-2019'!$D$1:$D$16305,"",0)</f>
        <v>BOS</v>
      </c>
      <c r="V133" s="2" t="str" cm="1">
        <f t="array" ref="V133">_xlfn.XLOOKUP($A133&amp;V$5,'[1]NBA-Data-1980-2019'!$B$1:$B$16305&amp;'[1]NBA-Data-1980-2019'!$A$1:$A$16305,'[1]NBA-Data-1980-2019'!$D$1:$D$16305,"",0)</f>
        <v>BOS</v>
      </c>
      <c r="W133" s="2" t="str" cm="1">
        <f t="array" ref="W133">_xlfn.XLOOKUP($A133&amp;W$5,'[1]NBA-Data-1980-2019'!$B$1:$B$16305&amp;'[1]NBA-Data-1980-2019'!$A$1:$A$16305,'[1]NBA-Data-1980-2019'!$D$1:$D$16305,"",0)</f>
        <v>ORL</v>
      </c>
      <c r="X133" s="2" t="str" cm="1">
        <f t="array" ref="X133">_xlfn.XLOOKUP($A133&amp;X$5,'[1]NBA-Data-1980-2019'!$B$1:$B$16305&amp;'[1]NBA-Data-1980-2019'!$A$1:$A$16305,'[1]NBA-Data-1980-2019'!$D$1:$D$16305,"",0)</f>
        <v>ORL</v>
      </c>
      <c r="Y133" s="2" t="str" cm="1">
        <f t="array" ref="Y133">_xlfn.XLOOKUP($A133&amp;Y$5,'[1]NBA-Data-1980-2019'!$B$1:$B$16305&amp;'[1]NBA-Data-1980-2019'!$A$1:$A$16305,'[1]NBA-Data-1980-2019'!$D$1:$D$16305,"",0)</f>
        <v>TOT</v>
      </c>
      <c r="Z133" s="2" t="str" cm="1">
        <f t="array" ref="Z133">_xlfn.XLOOKUP($A133&amp;Z$5,'[1]NBA-Data-1980-2019'!$B$1:$B$16305&amp;'[1]NBA-Data-1980-2019'!$A$1:$A$16305,'[1]NBA-Data-1980-2019'!$D$1:$D$16305,"",0)</f>
        <v>LAC</v>
      </c>
      <c r="AA133" s="2" t="str" cm="1">
        <f t="array" ref="AA133">_xlfn.XLOOKUP($A133&amp;AA$5,'[1]NBA-Data-1980-2019'!$B$1:$B$16305&amp;'[1]NBA-Data-1980-2019'!$A$1:$A$16305,'[1]NBA-Data-1980-2019'!$D$1:$D$16305,"",0)</f>
        <v/>
      </c>
      <c r="AB133" s="2" t="str" cm="1">
        <f t="array" ref="AB133">_xlfn.XLOOKUP($A133&amp;AB$5,'[1]NBA-Data-1980-2019'!$B$1:$B$16305&amp;'[1]NBA-Data-1980-2019'!$A$1:$A$16305,'[1]NBA-Data-1980-2019'!$D$1:$D$16305,"",0)</f>
        <v/>
      </c>
      <c r="AC133" s="2" t="str" cm="1">
        <f t="array" ref="AC133">_xlfn.XLOOKUP($A133&amp;AC$5,'[1]NBA-Data-1980-2019'!$B$1:$B$16305&amp;'[1]NBA-Data-1980-2019'!$A$1:$A$16305,'[1]NBA-Data-1980-2019'!$D$1:$D$16305,"",0)</f>
        <v/>
      </c>
      <c r="AD133" s="2" t="str" cm="1">
        <f t="array" ref="AD133">_xlfn.XLOOKUP($A133&amp;AD$5,'[1]NBA-Data-1980-2019'!$B$1:$B$16305&amp;'[1]NBA-Data-1980-2019'!$A$1:$A$16305,'[1]NBA-Data-1980-2019'!$D$1:$D$16305,"",0)</f>
        <v/>
      </c>
      <c r="AE133" s="2" t="str" cm="1">
        <f t="array" ref="AE133">_xlfn.XLOOKUP($A133&amp;AE$5,'[1]NBA-Data-1980-2019'!$B$1:$B$16305&amp;'[1]NBA-Data-1980-2019'!$A$1:$A$16305,'[1]NBA-Data-1980-2019'!$D$1:$D$16305,"",0)</f>
        <v/>
      </c>
      <c r="AF133" s="2" t="str" cm="1">
        <f t="array" ref="AF133">_xlfn.XLOOKUP($A133&amp;AF$5,'[1]NBA-Data-1980-2019'!$B$1:$B$16305&amp;'[1]NBA-Data-1980-2019'!$A$1:$A$16305,'[1]NBA-Data-1980-2019'!$D$1:$D$16305,"",0)</f>
        <v/>
      </c>
      <c r="AG133" s="2" t="str" cm="1">
        <f t="array" ref="AG133">_xlfn.XLOOKUP($A133&amp;AG$5,'[1]NBA-Data-1980-2019'!$B$1:$B$16305&amp;'[1]NBA-Data-1980-2019'!$A$1:$A$16305,'[1]NBA-Data-1980-2019'!$D$1:$D$16305,"",0)</f>
        <v/>
      </c>
      <c r="AH133" s="2" t="str" cm="1">
        <f t="array" ref="AH133">_xlfn.XLOOKUP($A133&amp;AH$5,'[1]NBA-Data-1980-2019'!$B$1:$B$16305&amp;'[1]NBA-Data-1980-2019'!$A$1:$A$16305,'[1]NBA-Data-1980-2019'!$H$1:$H$16305,"",0)</f>
        <v/>
      </c>
      <c r="AI133" s="2" t="str" cm="1">
        <f t="array" ref="AI133">_xlfn.XLOOKUP($A133&amp;AI$5,'[1]NBA-Data-1980-2019'!$B$1:$B$16305&amp;'[1]NBA-Data-1980-2019'!$A$1:$A$16305,'[1]NBA-Data-1980-2019'!$H$1:$H$16305,"",0)</f>
        <v/>
      </c>
      <c r="AJ133" s="2" t="str" cm="1">
        <f t="array" ref="AJ133">_xlfn.XLOOKUP($A133&amp;AJ$5,'[1]NBA-Data-1980-2019'!$B$1:$B$16305&amp;'[1]NBA-Data-1980-2019'!$A$1:$A$16305,'[1]NBA-Data-1980-2019'!$H$1:$H$16305,"",0)</f>
        <v/>
      </c>
      <c r="AK133" s="2" t="str" cm="1">
        <f t="array" ref="AK133">_xlfn.XLOOKUP($A133&amp;AK$5,'[1]NBA-Data-1980-2019'!$B$1:$B$16305&amp;'[1]NBA-Data-1980-2019'!$A$1:$A$16305,'[1]NBA-Data-1980-2019'!$H$1:$H$16305,"",0)</f>
        <v/>
      </c>
      <c r="AL133" s="2" t="str" cm="1">
        <f t="array" ref="AL133">_xlfn.XLOOKUP($A133&amp;AL$5,'[1]NBA-Data-1980-2019'!$B$1:$B$16305&amp;'[1]NBA-Data-1980-2019'!$A$1:$A$16305,'[1]NBA-Data-1980-2019'!$H$1:$H$16305,"",0)</f>
        <v/>
      </c>
      <c r="AM133" s="2" t="str" cm="1">
        <f t="array" ref="AM133">_xlfn.XLOOKUP($A133&amp;AM$5,'[1]NBA-Data-1980-2019'!$B$1:$B$16305&amp;'[1]NBA-Data-1980-2019'!$A$1:$A$16305,'[1]NBA-Data-1980-2019'!$H$1:$H$16305,"",0)</f>
        <v/>
      </c>
      <c r="AN133" s="2" t="str" cm="1">
        <f t="array" ref="AN133">_xlfn.XLOOKUP($A133&amp;AN$5,'[1]NBA-Data-1980-2019'!$B$1:$B$16305&amp;'[1]NBA-Data-1980-2019'!$A$1:$A$16305,'[1]NBA-Data-1980-2019'!$H$1:$H$16305,"",0)</f>
        <v/>
      </c>
      <c r="AO133" s="2" t="str" cm="1">
        <f t="array" ref="AO133">_xlfn.XLOOKUP($A133&amp;AO$5,'[1]NBA-Data-1980-2019'!$B$1:$B$16305&amp;'[1]NBA-Data-1980-2019'!$A$1:$A$16305,'[1]NBA-Data-1980-2019'!$H$1:$H$16305,"",0)</f>
        <v/>
      </c>
      <c r="AP133" s="2" t="str" cm="1">
        <f t="array" ref="AP133">_xlfn.XLOOKUP($A133&amp;AP$5,'[1]NBA-Data-1980-2019'!$B$1:$B$16305&amp;'[1]NBA-Data-1980-2019'!$A$1:$A$16305,'[1]NBA-Data-1980-2019'!$H$1:$H$16305,"",0)</f>
        <v/>
      </c>
      <c r="AQ133" s="2" t="str" cm="1">
        <f t="array" ref="AQ133">_xlfn.XLOOKUP($A133&amp;AQ$5,'[1]NBA-Data-1980-2019'!$B$1:$B$16305&amp;'[1]NBA-Data-1980-2019'!$A$1:$A$16305,'[1]NBA-Data-1980-2019'!$H$1:$H$16305,"",0)</f>
        <v/>
      </c>
      <c r="AR133" s="2" t="str" cm="1">
        <f t="array" ref="AR133">_xlfn.XLOOKUP($A133&amp;AR$5,'[1]NBA-Data-1980-2019'!$B$1:$B$16305&amp;'[1]NBA-Data-1980-2019'!$A$1:$A$16305,'[1]NBA-Data-1980-2019'!$H$1:$H$16305,"",0)</f>
        <v/>
      </c>
      <c r="AS133" s="2" t="str" cm="1">
        <f t="array" ref="AS133">_xlfn.XLOOKUP($A133&amp;AS$5,'[1]NBA-Data-1980-2019'!$B$1:$B$16305&amp;'[1]NBA-Data-1980-2019'!$A$1:$A$16305,'[1]NBA-Data-1980-2019'!$H$1:$H$16305,"",0)</f>
        <v/>
      </c>
      <c r="AT133" s="2" t="str" cm="1">
        <f t="array" ref="AT133">_xlfn.XLOOKUP($A133&amp;AT$5,'[1]NBA-Data-1980-2019'!$B$1:$B$16305&amp;'[1]NBA-Data-1980-2019'!$A$1:$A$16305,'[1]NBA-Data-1980-2019'!$H$1:$H$16305,"",0)</f>
        <v/>
      </c>
      <c r="AU133" s="2" t="str" cm="1">
        <f t="array" ref="AU133">_xlfn.XLOOKUP($A133&amp;AU$5,'[1]NBA-Data-1980-2019'!$B$1:$B$16305&amp;'[1]NBA-Data-1980-2019'!$A$1:$A$16305,'[1]NBA-Data-1980-2019'!$H$1:$H$16305,"",0)</f>
        <v/>
      </c>
      <c r="AV133" s="2" t="str" cm="1">
        <f t="array" ref="AV133">_xlfn.XLOOKUP($A133&amp;AV$5,'[1]NBA-Data-1980-2019'!$B$1:$B$16305&amp;'[1]NBA-Data-1980-2019'!$A$1:$A$16305,'[1]NBA-Data-1980-2019'!$H$1:$H$16305,"",0)</f>
        <v/>
      </c>
      <c r="AW133" s="2" t="str" cm="1">
        <f t="array" ref="AW133">_xlfn.XLOOKUP($A133&amp;AW$5,'[1]NBA-Data-1980-2019'!$B$1:$B$16305&amp;'[1]NBA-Data-1980-2019'!$A$1:$A$16305,'[1]NBA-Data-1980-2019'!$H$1:$H$16305,"",0)</f>
        <v/>
      </c>
      <c r="AX133" s="2" t="str" cm="1">
        <f t="array" ref="AX133">_xlfn.XLOOKUP($A133&amp;AX$5,'[1]NBA-Data-1980-2019'!$B$1:$B$16305&amp;'[1]NBA-Data-1980-2019'!$A$1:$A$16305,'[1]NBA-Data-1980-2019'!$H$1:$H$16305,"",0)</f>
        <v/>
      </c>
      <c r="AY133" s="2" cm="1">
        <f t="array" ref="AY133">_xlfn.XLOOKUP($A133&amp;AY$5,'[1]NBA-Data-1980-2019'!$B$1:$B$16305&amp;'[1]NBA-Data-1980-2019'!$A$1:$A$16305,'[1]NBA-Data-1980-2019'!$H$1:$H$16305,"",0)</f>
        <v>938.4</v>
      </c>
      <c r="AZ133" s="2" cm="1">
        <f t="array" ref="AZ133">_xlfn.XLOOKUP($A133&amp;AZ$5,'[1]NBA-Data-1980-2019'!$B$1:$B$16305&amp;'[1]NBA-Data-1980-2019'!$A$1:$A$16305,'[1]NBA-Data-1980-2019'!$H$1:$H$16305,"",0)</f>
        <v>1634</v>
      </c>
      <c r="BA133" s="2" cm="1">
        <f t="array" ref="BA133">_xlfn.XLOOKUP($A133&amp;BA$5,'[1]NBA-Data-1980-2019'!$B$1:$B$16305&amp;'[1]NBA-Data-1980-2019'!$A$1:$A$16305,'[1]NBA-Data-1980-2019'!$H$1:$H$16305,"",0)</f>
        <v>934.2</v>
      </c>
      <c r="BB133" s="2" cm="1">
        <f t="array" ref="BB133">_xlfn.XLOOKUP($A133&amp;BB$5,'[1]NBA-Data-1980-2019'!$B$1:$B$16305&amp;'[1]NBA-Data-1980-2019'!$A$1:$A$16305,'[1]NBA-Data-1980-2019'!$H$1:$H$16305,"",0)</f>
        <v>2301</v>
      </c>
      <c r="BC133" s="2" cm="1">
        <f t="array" ref="BC133">_xlfn.XLOOKUP($A133&amp;BC$5,'[1]NBA-Data-1980-2019'!$B$1:$B$16305&amp;'[1]NBA-Data-1980-2019'!$A$1:$A$16305,'[1]NBA-Data-1980-2019'!$H$1:$H$16305,"",0)</f>
        <v>1427.3999999999999</v>
      </c>
      <c r="BD133" s="2" cm="1">
        <f t="array" ref="BD133">_xlfn.XLOOKUP($A133&amp;BD$5,'[1]NBA-Data-1980-2019'!$B$1:$B$16305&amp;'[1]NBA-Data-1980-2019'!$A$1:$A$16305,'[1]NBA-Data-1980-2019'!$H$1:$H$16305,"",0)</f>
        <v>1064.2</v>
      </c>
      <c r="BE133" s="2" cm="1">
        <f t="array" ref="BE133">_xlfn.XLOOKUP($A133&amp;BE$5,'[1]NBA-Data-1980-2019'!$B$1:$B$16305&amp;'[1]NBA-Data-1980-2019'!$A$1:$A$16305,'[1]NBA-Data-1980-2019'!$H$1:$H$16305,"",0)</f>
        <v>1659.1999999999998</v>
      </c>
      <c r="BF133" s="2" cm="1">
        <f t="array" ref="BF133">_xlfn.XLOOKUP($A133&amp;BF$5,'[1]NBA-Data-1980-2019'!$B$1:$B$16305&amp;'[1]NBA-Data-1980-2019'!$A$1:$A$16305,'[1]NBA-Data-1980-2019'!$H$1:$H$16305,"",0)</f>
        <v>902.8</v>
      </c>
      <c r="BG133" s="2" t="str" cm="1">
        <f t="array" ref="BG133">_xlfn.XLOOKUP($A133&amp;BG$5,'[1]NBA-Data-1980-2019'!$B$1:$B$16305&amp;'[1]NBA-Data-1980-2019'!$A$1:$A$16305,'[1]NBA-Data-1980-2019'!$H$1:$H$16305,"",0)</f>
        <v/>
      </c>
      <c r="BH133" s="2" t="str" cm="1">
        <f t="array" ref="BH133">_xlfn.XLOOKUP($A133&amp;BH$5,'[1]NBA-Data-1980-2019'!$B$1:$B$16305&amp;'[1]NBA-Data-1980-2019'!$A$1:$A$16305,'[1]NBA-Data-1980-2019'!$H$1:$H$16305,"",0)</f>
        <v/>
      </c>
      <c r="BI133" s="2" t="str" cm="1">
        <f t="array" ref="BI133">_xlfn.XLOOKUP($A133&amp;BI$5,'[1]NBA-Data-1980-2019'!$B$1:$B$16305&amp;'[1]NBA-Data-1980-2019'!$A$1:$A$16305,'[1]NBA-Data-1980-2019'!$H$1:$H$16305,"",0)</f>
        <v/>
      </c>
      <c r="BJ133" s="2" t="str" cm="1">
        <f t="array" ref="BJ133">_xlfn.XLOOKUP($A133&amp;BJ$5,'[1]NBA-Data-1980-2019'!$B$1:$B$16305&amp;'[1]NBA-Data-1980-2019'!$A$1:$A$16305,'[1]NBA-Data-1980-2019'!$H$1:$H$16305,"",0)</f>
        <v/>
      </c>
      <c r="BK133" s="2" t="str" cm="1">
        <f t="array" ref="BK133">_xlfn.XLOOKUP($A133&amp;BK$5,'[1]NBA-Data-1980-2019'!$B$1:$B$16305&amp;'[1]NBA-Data-1980-2019'!$A$1:$A$16305,'[1]NBA-Data-1980-2019'!$H$1:$H$16305,"",0)</f>
        <v/>
      </c>
      <c r="BL133" s="2" t="str" cm="1">
        <f t="array" ref="BL133">_xlfn.XLOOKUP($A133&amp;BL$5,'[1]NBA-Data-1980-2019'!$B$1:$B$16305&amp;'[1]NBA-Data-1980-2019'!$A$1:$A$16305,'[1]NBA-Data-1980-2019'!$H$1:$H$16305,"",0)</f>
        <v/>
      </c>
      <c r="BM133" s="2" t="str" cm="1">
        <f t="array" ref="BM133">_xlfn.XLOOKUP($A133&amp;BM$5,'[1]NBA-Data-1980-2019'!$B$1:$B$16305&amp;'[1]NBA-Data-1980-2019'!$A$1:$A$16305,'[1]NBA-Data-1980-2019'!$H$1:$H$16305,"",0)</f>
        <v/>
      </c>
      <c r="BN133" s="2" t="str" cm="1">
        <f t="array" ref="BN133">_xlfn.XLOOKUP($A133&amp;BN$5,'[1]NBA-Data-1980-2019'!$B$1:$B$16305&amp;'[1]NBA-Data-1980-2019'!$A$1:$A$16305,'[1]NBA-Data-1980-2019'!$F$1:$F$16305,"",0)</f>
        <v/>
      </c>
      <c r="BO133" s="2" t="str" cm="1">
        <f t="array" ref="BO133">_xlfn.XLOOKUP($A133&amp;BO$5,'[1]NBA-Data-1980-2019'!$B$1:$B$16305&amp;'[1]NBA-Data-1980-2019'!$A$1:$A$16305,'[1]NBA-Data-1980-2019'!$F$1:$F$16305,"",0)</f>
        <v/>
      </c>
      <c r="BP133" s="2" t="str" cm="1">
        <f t="array" ref="BP133">_xlfn.XLOOKUP($A133&amp;BP$5,'[1]NBA-Data-1980-2019'!$B$1:$B$16305&amp;'[1]NBA-Data-1980-2019'!$A$1:$A$16305,'[1]NBA-Data-1980-2019'!$F$1:$F$16305,"",0)</f>
        <v/>
      </c>
      <c r="BQ133" s="2" t="str" cm="1">
        <f t="array" ref="BQ133">_xlfn.XLOOKUP($A133&amp;BQ$5,'[1]NBA-Data-1980-2019'!$B$1:$B$16305&amp;'[1]NBA-Data-1980-2019'!$A$1:$A$16305,'[1]NBA-Data-1980-2019'!$F$1:$F$16305,"",0)</f>
        <v/>
      </c>
      <c r="BR133" s="2" t="str" cm="1">
        <f t="array" ref="BR133">_xlfn.XLOOKUP($A133&amp;BR$5,'[1]NBA-Data-1980-2019'!$B$1:$B$16305&amp;'[1]NBA-Data-1980-2019'!$A$1:$A$16305,'[1]NBA-Data-1980-2019'!$F$1:$F$16305,"",0)</f>
        <v/>
      </c>
      <c r="BS133" s="2" t="str" cm="1">
        <f t="array" ref="BS133">_xlfn.XLOOKUP($A133&amp;BS$5,'[1]NBA-Data-1980-2019'!$B$1:$B$16305&amp;'[1]NBA-Data-1980-2019'!$A$1:$A$16305,'[1]NBA-Data-1980-2019'!$F$1:$F$16305,"",0)</f>
        <v/>
      </c>
      <c r="BT133" s="2" t="str" cm="1">
        <f t="array" ref="BT133">_xlfn.XLOOKUP($A133&amp;BT$5,'[1]NBA-Data-1980-2019'!$B$1:$B$16305&amp;'[1]NBA-Data-1980-2019'!$A$1:$A$16305,'[1]NBA-Data-1980-2019'!$F$1:$F$16305,"",0)</f>
        <v/>
      </c>
      <c r="BU133" s="2" t="str" cm="1">
        <f t="array" ref="BU133">_xlfn.XLOOKUP($A133&amp;BU$5,'[1]NBA-Data-1980-2019'!$B$1:$B$16305&amp;'[1]NBA-Data-1980-2019'!$A$1:$A$16305,'[1]NBA-Data-1980-2019'!$F$1:$F$16305,"",0)</f>
        <v/>
      </c>
      <c r="BV133" s="2" t="str" cm="1">
        <f t="array" ref="BV133">_xlfn.XLOOKUP($A133&amp;BV$5,'[1]NBA-Data-1980-2019'!$B$1:$B$16305&amp;'[1]NBA-Data-1980-2019'!$A$1:$A$16305,'[1]NBA-Data-1980-2019'!$F$1:$F$16305,"",0)</f>
        <v/>
      </c>
      <c r="BW133" s="2" t="str" cm="1">
        <f t="array" ref="BW133">_xlfn.XLOOKUP($A133&amp;BW$5,'[1]NBA-Data-1980-2019'!$B$1:$B$16305&amp;'[1]NBA-Data-1980-2019'!$A$1:$A$16305,'[1]NBA-Data-1980-2019'!$F$1:$F$16305,"",0)</f>
        <v/>
      </c>
      <c r="BX133" s="2" t="str" cm="1">
        <f t="array" ref="BX133">_xlfn.XLOOKUP($A133&amp;BX$5,'[1]NBA-Data-1980-2019'!$B$1:$B$16305&amp;'[1]NBA-Data-1980-2019'!$A$1:$A$16305,'[1]NBA-Data-1980-2019'!$F$1:$F$16305,"",0)</f>
        <v/>
      </c>
      <c r="BY133" s="2" t="str" cm="1">
        <f t="array" ref="BY133">_xlfn.XLOOKUP($A133&amp;BY$5,'[1]NBA-Data-1980-2019'!$B$1:$B$16305&amp;'[1]NBA-Data-1980-2019'!$A$1:$A$16305,'[1]NBA-Data-1980-2019'!$F$1:$F$16305,"",0)</f>
        <v/>
      </c>
      <c r="BZ133" s="2" t="str" cm="1">
        <f t="array" ref="BZ133">_xlfn.XLOOKUP($A133&amp;BZ$5,'[1]NBA-Data-1980-2019'!$B$1:$B$16305&amp;'[1]NBA-Data-1980-2019'!$A$1:$A$16305,'[1]NBA-Data-1980-2019'!$F$1:$F$16305,"",0)</f>
        <v/>
      </c>
      <c r="CA133" s="2" t="str" cm="1">
        <f t="array" ref="CA133">_xlfn.XLOOKUP($A133&amp;CA$5,'[1]NBA-Data-1980-2019'!$B$1:$B$16305&amp;'[1]NBA-Data-1980-2019'!$A$1:$A$16305,'[1]NBA-Data-1980-2019'!$F$1:$F$16305,"",0)</f>
        <v/>
      </c>
      <c r="CB133" s="2" t="str" cm="1">
        <f t="array" ref="CB133">_xlfn.XLOOKUP($A133&amp;CB$5,'[1]NBA-Data-1980-2019'!$B$1:$B$16305&amp;'[1]NBA-Data-1980-2019'!$A$1:$A$16305,'[1]NBA-Data-1980-2019'!$F$1:$F$16305,"",0)</f>
        <v/>
      </c>
      <c r="CC133" s="2" t="str" cm="1">
        <f t="array" ref="CC133">_xlfn.XLOOKUP($A133&amp;CC$5,'[1]NBA-Data-1980-2019'!$B$1:$B$16305&amp;'[1]NBA-Data-1980-2019'!$A$1:$A$16305,'[1]NBA-Data-1980-2019'!$F$1:$F$16305,"",0)</f>
        <v/>
      </c>
      <c r="CD133" s="2" t="str" cm="1">
        <f t="array" ref="CD133">_xlfn.XLOOKUP($A133&amp;CD$5,'[1]NBA-Data-1980-2019'!$B$1:$B$16305&amp;'[1]NBA-Data-1980-2019'!$A$1:$A$16305,'[1]NBA-Data-1980-2019'!$F$1:$F$16305,"",0)</f>
        <v/>
      </c>
      <c r="CE133" s="2" cm="1">
        <f t="array" ref="CE133">_xlfn.XLOOKUP($A133&amp;CE$5,'[1]NBA-Data-1980-2019'!$B$1:$B$16305&amp;'[1]NBA-Data-1980-2019'!$A$1:$A$16305,'[1]NBA-Data-1980-2019'!$F$1:$F$16305,"",0)</f>
        <v>11.3</v>
      </c>
      <c r="CF133" s="2" cm="1">
        <f t="array" ref="CF133">_xlfn.XLOOKUP($A133&amp;CF$5,'[1]NBA-Data-1980-2019'!$B$1:$B$16305&amp;'[1]NBA-Data-1980-2019'!$A$1:$A$16305,'[1]NBA-Data-1980-2019'!$F$1:$F$16305,"",0)</f>
        <v>10.7</v>
      </c>
      <c r="CG133" s="2" cm="1">
        <f t="array" ref="CG133">_xlfn.XLOOKUP($A133&amp;CG$5,'[1]NBA-Data-1980-2019'!$B$1:$B$16305&amp;'[1]NBA-Data-1980-2019'!$A$1:$A$16305,'[1]NBA-Data-1980-2019'!$F$1:$F$16305,"",0)</f>
        <v>11.5</v>
      </c>
      <c r="CH133" s="2" cm="1">
        <f t="array" ref="CH133">_xlfn.XLOOKUP($A133&amp;CH$5,'[1]NBA-Data-1980-2019'!$B$1:$B$16305&amp;'[1]NBA-Data-1980-2019'!$A$1:$A$16305,'[1]NBA-Data-1980-2019'!$F$1:$F$16305,"",0)</f>
        <v>12.8</v>
      </c>
      <c r="CI133" s="2" cm="1">
        <f t="array" ref="CI133">_xlfn.XLOOKUP($A133&amp;CI$5,'[1]NBA-Data-1980-2019'!$B$1:$B$16305&amp;'[1]NBA-Data-1980-2019'!$A$1:$A$16305,'[1]NBA-Data-1980-2019'!$F$1:$F$16305,"",0)</f>
        <v>13.2</v>
      </c>
      <c r="CJ133" s="2" cm="1">
        <f t="array" ref="CJ133">_xlfn.XLOOKUP($A133&amp;CJ$5,'[1]NBA-Data-1980-2019'!$B$1:$B$16305&amp;'[1]NBA-Data-1980-2019'!$A$1:$A$16305,'[1]NBA-Data-1980-2019'!$F$1:$F$16305,"",0)</f>
        <v>15</v>
      </c>
      <c r="CK133" s="2" cm="1">
        <f t="array" ref="CK133">_xlfn.XLOOKUP($A133&amp;CK$5,'[1]NBA-Data-1980-2019'!$B$1:$B$16305&amp;'[1]NBA-Data-1980-2019'!$A$1:$A$16305,'[1]NBA-Data-1980-2019'!$F$1:$F$16305,"",0)</f>
        <v>13.1</v>
      </c>
      <c r="CL133" s="2" cm="1">
        <f t="array" ref="CL133">_xlfn.XLOOKUP($A133&amp;CL$5,'[1]NBA-Data-1980-2019'!$B$1:$B$16305&amp;'[1]NBA-Data-1980-2019'!$A$1:$A$16305,'[1]NBA-Data-1980-2019'!$F$1:$F$16305,"",0)</f>
        <v>10.8</v>
      </c>
      <c r="CM133" s="2" t="str" cm="1">
        <f t="array" ref="CM133">_xlfn.XLOOKUP($A133&amp;CM$5,'[1]NBA-Data-1980-2019'!$B$1:$B$16305&amp;'[1]NBA-Data-1980-2019'!$A$1:$A$16305,'[1]NBA-Data-1980-2019'!$F$1:$F$16305,"",0)</f>
        <v/>
      </c>
      <c r="CN133" s="2" t="str" cm="1">
        <f t="array" ref="CN133">_xlfn.XLOOKUP($A133&amp;CN$5,'[1]NBA-Data-1980-2019'!$B$1:$B$16305&amp;'[1]NBA-Data-1980-2019'!$A$1:$A$16305,'[1]NBA-Data-1980-2019'!$F$1:$F$16305,"",0)</f>
        <v/>
      </c>
      <c r="CO133" s="2" t="str" cm="1">
        <f t="array" ref="CO133">_xlfn.XLOOKUP($A133&amp;CO$5,'[1]NBA-Data-1980-2019'!$B$1:$B$16305&amp;'[1]NBA-Data-1980-2019'!$A$1:$A$16305,'[1]NBA-Data-1980-2019'!$F$1:$F$16305,"",0)</f>
        <v/>
      </c>
      <c r="CP133" s="2" t="str" cm="1">
        <f t="array" ref="CP133">_xlfn.XLOOKUP($A133&amp;CP$5,'[1]NBA-Data-1980-2019'!$B$1:$B$16305&amp;'[1]NBA-Data-1980-2019'!$A$1:$A$16305,'[1]NBA-Data-1980-2019'!$F$1:$F$16305,"",0)</f>
        <v/>
      </c>
      <c r="CQ133" s="2" t="str" cm="1">
        <f t="array" ref="CQ133">_xlfn.XLOOKUP($A133&amp;CQ$5,'[1]NBA-Data-1980-2019'!$B$1:$B$16305&amp;'[1]NBA-Data-1980-2019'!$A$1:$A$16305,'[1]NBA-Data-1980-2019'!$F$1:$F$16305,"",0)</f>
        <v/>
      </c>
      <c r="CR133" s="2" t="str" cm="1">
        <f t="array" ref="CR133">_xlfn.XLOOKUP($A133&amp;CR$5,'[1]NBA-Data-1980-2019'!$B$1:$B$16305&amp;'[1]NBA-Data-1980-2019'!$A$1:$A$16305,'[1]NBA-Data-1980-2019'!$F$1:$F$16305,"",0)</f>
        <v/>
      </c>
      <c r="CS133" s="2" t="str" cm="1">
        <f t="array" ref="CS133">_xlfn.XLOOKUP($A133&amp;CS$5,'[1]NBA-Data-1980-2019'!$B$1:$B$16305&amp;'[1]NBA-Data-1980-2019'!$A$1:$A$16305,'[1]NBA-Data-1980-2019'!$F$1:$F$16305,"",0)</f>
        <v/>
      </c>
      <c r="CU133" s="2" t="str">
        <f>_xlfn.XLOOKUP($A133,TEAMS!$G$1:$G$839,TEAMS!$H$1:$H$839,"",0)</f>
        <v>C</v>
      </c>
      <c r="CV133" s="2" t="str">
        <f>_xlfn.XLOOKUP($CU133,DASHBOARD!$B$22:$B$27,DASHBOARD!$C$22:$C$27,"",0)</f>
        <v>CENTER</v>
      </c>
      <c r="CY133" s="63">
        <f>SUMIFS('[1]NBA-Data-1980-2019'!$G$1:$G$16305,'[1]NBA-Data-1980-2019'!$B$1:$B$16305,$A133,'[1]NBA-Data-1980-2019'!$A$1:$A$16305,CY$9)</f>
        <v>0</v>
      </c>
      <c r="CZ133" s="63">
        <f>SUMIFS('[1]NBA-Data-1980-2019'!$G$1:$G$16305,'[1]NBA-Data-1980-2019'!$B$1:$B$16305,$A133,'[1]NBA-Data-1980-2019'!$A$1:$A$16305,CZ$9)</f>
        <v>0</v>
      </c>
      <c r="DA133" s="63">
        <f>SUMIFS('[1]NBA-Data-1980-2019'!$G$1:$G$16305,'[1]NBA-Data-1980-2019'!$B$1:$B$16305,$A133,'[1]NBA-Data-1980-2019'!$A$1:$A$16305,DA$9)</f>
        <v>0</v>
      </c>
      <c r="DB133" s="63">
        <f>SUMIFS('[1]NBA-Data-1980-2019'!$G$1:$G$16305,'[1]NBA-Data-1980-2019'!$B$1:$B$16305,$A133,'[1]NBA-Data-1980-2019'!$A$1:$A$16305,DB$9)</f>
        <v>0</v>
      </c>
      <c r="DC133" s="63">
        <f>SUMIFS('[1]NBA-Data-1980-2019'!$G$1:$G$16305,'[1]NBA-Data-1980-2019'!$B$1:$B$16305,$A133,'[1]NBA-Data-1980-2019'!$A$1:$A$16305,DC$9)</f>
        <v>0</v>
      </c>
      <c r="DD133" s="63">
        <f>SUMIFS('[1]NBA-Data-1980-2019'!$G$1:$G$16305,'[1]NBA-Data-1980-2019'!$B$1:$B$16305,$A133,'[1]NBA-Data-1980-2019'!$A$1:$A$16305,DD$9)</f>
        <v>0</v>
      </c>
      <c r="DE133" s="63">
        <f>SUMIFS('[1]NBA-Data-1980-2019'!$G$1:$G$16305,'[1]NBA-Data-1980-2019'!$B$1:$B$16305,$A133,'[1]NBA-Data-1980-2019'!$A$1:$A$16305,DE$9)</f>
        <v>0</v>
      </c>
      <c r="DF133" s="63">
        <f>SUMIFS('[1]NBA-Data-1980-2019'!$G$1:$G$16305,'[1]NBA-Data-1980-2019'!$B$1:$B$16305,$A133,'[1]NBA-Data-1980-2019'!$A$1:$A$16305,DF$9)</f>
        <v>0</v>
      </c>
      <c r="DG133" s="63">
        <f>SUMIFS('[1]NBA-Data-1980-2019'!$G$1:$G$16305,'[1]NBA-Data-1980-2019'!$B$1:$B$16305,$A133,'[1]NBA-Data-1980-2019'!$A$1:$A$16305,DG$9)</f>
        <v>0</v>
      </c>
      <c r="DH133" s="63">
        <f>SUMIFS('[1]NBA-Data-1980-2019'!$G$1:$G$16305,'[1]NBA-Data-1980-2019'!$B$1:$B$16305,$A133,'[1]NBA-Data-1980-2019'!$A$1:$A$16305,DH$9)</f>
        <v>0</v>
      </c>
      <c r="DI133" s="63">
        <f>SUMIFS('[1]NBA-Data-1980-2019'!$G$1:$G$16305,'[1]NBA-Data-1980-2019'!$B$1:$B$16305,$A133,'[1]NBA-Data-1980-2019'!$A$1:$A$16305,DI$9)</f>
        <v>0</v>
      </c>
      <c r="DJ133" s="63">
        <f>SUMIFS('[1]NBA-Data-1980-2019'!$G$1:$G$16305,'[1]NBA-Data-1980-2019'!$B$1:$B$16305,$A133,'[1]NBA-Data-1980-2019'!$A$1:$A$16305,DJ$9)</f>
        <v>0</v>
      </c>
      <c r="DK133" s="63">
        <f>SUMIFS('[1]NBA-Data-1980-2019'!$G$1:$G$16305,'[1]NBA-Data-1980-2019'!$B$1:$B$16305,$A133,'[1]NBA-Data-1980-2019'!$A$1:$A$16305,DK$9)</f>
        <v>0</v>
      </c>
      <c r="DL133" s="63">
        <f>SUMIFS('[1]NBA-Data-1980-2019'!$G$1:$G$16305,'[1]NBA-Data-1980-2019'!$B$1:$B$16305,$A133,'[1]NBA-Data-1980-2019'!$A$1:$A$16305,DL$9)</f>
        <v>0</v>
      </c>
      <c r="DM133" s="63">
        <f>SUMIFS('[1]NBA-Data-1980-2019'!$G$1:$G$16305,'[1]NBA-Data-1980-2019'!$B$1:$B$16305,$A133,'[1]NBA-Data-1980-2019'!$A$1:$A$16305,DM$9)</f>
        <v>0</v>
      </c>
      <c r="DN133" s="63">
        <f>SUMIFS('[1]NBA-Data-1980-2019'!$G$1:$G$16305,'[1]NBA-Data-1980-2019'!$B$1:$B$16305,$A133,'[1]NBA-Data-1980-2019'!$A$1:$A$16305,DN$9)</f>
        <v>0</v>
      </c>
      <c r="DO133" s="63">
        <f>SUMIFS('[1]NBA-Data-1980-2019'!$G$1:$G$16305,'[1]NBA-Data-1980-2019'!$B$1:$B$16305,$A133,'[1]NBA-Data-1980-2019'!$A$1:$A$16305,DO$9)</f>
        <v>0</v>
      </c>
      <c r="DP133" s="63">
        <f>SUMIFS('[1]NBA-Data-1980-2019'!$G$1:$G$16305,'[1]NBA-Data-1980-2019'!$B$1:$B$16305,$A133,'[1]NBA-Data-1980-2019'!$A$1:$A$16305,DP$9)</f>
        <v>427163</v>
      </c>
      <c r="DQ133" s="63">
        <f>SUMIFS('[1]NBA-Data-1980-2019'!$G$1:$G$16305,'[1]NBA-Data-1980-2019'!$B$1:$B$16305,$A133,'[1]NBA-Data-1980-2019'!$A$1:$A$16305,DQ$9)</f>
        <v>711517</v>
      </c>
      <c r="DR133" s="63">
        <f>SUMIFS('[1]NBA-Data-1980-2019'!$G$1:$G$16305,'[1]NBA-Data-1980-2019'!$B$1:$B$16305,$A133,'[1]NBA-Data-1980-2019'!$A$1:$A$16305,DR$9)</f>
        <v>3000000</v>
      </c>
      <c r="DS133" s="63">
        <f>SUMIFS('[1]NBA-Data-1980-2019'!$G$1:$G$16305,'[1]NBA-Data-1980-2019'!$B$1:$B$16305,$A133,'[1]NBA-Data-1980-2019'!$A$1:$A$16305,DS$9)</f>
        <v>3300000</v>
      </c>
      <c r="DT133" s="63">
        <f>SUMIFS('[1]NBA-Data-1980-2019'!$G$1:$G$16305,'[1]NBA-Data-1980-2019'!$B$1:$B$16305,$A133,'[1]NBA-Data-1980-2019'!$A$1:$A$16305,DT$9)</f>
        <v>6300000</v>
      </c>
      <c r="DU133" s="63">
        <f>SUMIFS('[1]NBA-Data-1980-2019'!$G$1:$G$16305,'[1]NBA-Data-1980-2019'!$B$1:$B$16305,$A133,'[1]NBA-Data-1980-2019'!$A$1:$A$16305,DU$9)</f>
        <v>6400000</v>
      </c>
      <c r="DV133" s="63">
        <f>SUMIFS('[1]NBA-Data-1980-2019'!$G$1:$G$16305,'[1]NBA-Data-1980-2019'!$B$1:$B$16305,$A133,'[1]NBA-Data-1980-2019'!$A$1:$A$16305,DV$9)</f>
        <v>6400000</v>
      </c>
      <c r="DW133" s="63">
        <f>SUMIFS('[1]NBA-Data-1980-2019'!$G$1:$G$16305,'[1]NBA-Data-1980-2019'!$B$1:$B$16305,$A133,'[1]NBA-Data-1980-2019'!$A$1:$A$16305,DW$9)</f>
        <v>6600000</v>
      </c>
      <c r="DX133" s="63">
        <f>SUMIFS('[1]NBA-Data-1980-2019'!$G$1:$G$16305,'[1]NBA-Data-1980-2019'!$B$1:$B$16305,$A133,'[1]NBA-Data-1980-2019'!$A$1:$A$16305,DX$9)</f>
        <v>0</v>
      </c>
      <c r="DY133" s="63">
        <f>SUMIFS('[1]NBA-Data-1980-2019'!$G$1:$G$16305,'[1]NBA-Data-1980-2019'!$B$1:$B$16305,$A133,'[1]NBA-Data-1980-2019'!$A$1:$A$16305,DY$9)</f>
        <v>0</v>
      </c>
      <c r="DZ133" s="63">
        <f>SUMIFS('[1]NBA-Data-1980-2019'!$G$1:$G$16305,'[1]NBA-Data-1980-2019'!$B$1:$B$16305,$A133,'[1]NBA-Data-1980-2019'!$A$1:$A$16305,DZ$9)</f>
        <v>0</v>
      </c>
      <c r="EA133" s="63">
        <f>SUMIFS('[1]NBA-Data-1980-2019'!$G$1:$G$16305,'[1]NBA-Data-1980-2019'!$B$1:$B$16305,$A133,'[1]NBA-Data-1980-2019'!$A$1:$A$16305,EA$9)</f>
        <v>0</v>
      </c>
      <c r="EB133" s="63">
        <f>SUMIFS('[1]NBA-Data-1980-2019'!$G$1:$G$16305,'[1]NBA-Data-1980-2019'!$B$1:$B$16305,$A133,'[1]NBA-Data-1980-2019'!$A$1:$A$16305,EB$9)</f>
        <v>0</v>
      </c>
      <c r="EC133" s="63">
        <f>SUMIFS('[1]NBA-Data-1980-2019'!$G$1:$G$16305,'[1]NBA-Data-1980-2019'!$B$1:$B$16305,$A133,'[1]NBA-Data-1980-2019'!$A$1:$A$16305,EC$9)</f>
        <v>0</v>
      </c>
      <c r="ED133" s="63">
        <f>SUMIFS('[1]NBA-Data-1980-2019'!$G$1:$G$16305,'[1]NBA-Data-1980-2019'!$B$1:$B$16305,$A133,'[1]NBA-Data-1980-2019'!$A$1:$A$16305,ED$9)</f>
        <v>0</v>
      </c>
      <c r="EF133" s="1"/>
      <c r="EG133" s="1"/>
      <c r="EH133" s="2" t="s">
        <v>1273</v>
      </c>
      <c r="EJ133" s="1"/>
      <c r="EK133" s="1"/>
      <c r="EL133" s="1"/>
      <c r="EM133" s="1"/>
      <c r="EN133" s="1"/>
      <c r="EO133" s="58"/>
      <c r="EP133" s="1"/>
      <c r="EQ133" s="1"/>
      <c r="ER133" s="1"/>
      <c r="ES133" s="1"/>
      <c r="ET133" s="1"/>
      <c r="EU133" s="1"/>
      <c r="EV133" s="1"/>
      <c r="EW133" s="58"/>
      <c r="EX133" s="58"/>
      <c r="EY133" s="58"/>
      <c r="EZ133" s="1"/>
      <c r="FA133" s="1"/>
      <c r="FB133" s="58"/>
      <c r="FC133" s="58"/>
      <c r="FD133" s="58"/>
      <c r="FE133" s="58"/>
      <c r="FF133" s="58"/>
      <c r="FG133" s="58"/>
      <c r="FH133" s="58"/>
      <c r="FI133" s="1"/>
    </row>
    <row r="134" spans="1:165" x14ac:dyDescent="0.2">
      <c r="A134" s="2" t="s">
        <v>1036</v>
      </c>
      <c r="B134" s="2" t="str" cm="1">
        <f t="array" ref="B134">_xlfn.XLOOKUP($A134&amp;B$5,'[1]NBA-Data-1980-2019'!$B$1:$B$16305&amp;'[1]NBA-Data-1980-2019'!$A$1:$A$16305,'[1]NBA-Data-1980-2019'!$D$1:$D$16305,"",0)</f>
        <v>MIA</v>
      </c>
      <c r="C134" s="2" t="str" cm="1">
        <f t="array" ref="C134">_xlfn.XLOOKUP($A134&amp;C$5,'[1]NBA-Data-1980-2019'!$B$1:$B$16305&amp;'[1]NBA-Data-1980-2019'!$A$1:$A$16305,'[1]NBA-Data-1980-2019'!$D$1:$D$16305,"",0)</f>
        <v>MIA</v>
      </c>
      <c r="D134" s="2" t="str" cm="1">
        <f t="array" ref="D134">_xlfn.XLOOKUP($A134&amp;D$5,'[1]NBA-Data-1980-2019'!$B$1:$B$16305&amp;'[1]NBA-Data-1980-2019'!$A$1:$A$16305,'[1]NBA-Data-1980-2019'!$D$1:$D$16305,"",0)</f>
        <v>MIA</v>
      </c>
      <c r="E134" s="2" t="str" cm="1">
        <f t="array" ref="E134">_xlfn.XLOOKUP($A134&amp;E$5,'[1]NBA-Data-1980-2019'!$B$1:$B$16305&amp;'[1]NBA-Data-1980-2019'!$A$1:$A$16305,'[1]NBA-Data-1980-2019'!$D$1:$D$16305,"",0)</f>
        <v>MIA</v>
      </c>
      <c r="F134" s="2" t="str" cm="1">
        <f t="array" ref="F134">_xlfn.XLOOKUP($A134&amp;F$5,'[1]NBA-Data-1980-2019'!$B$1:$B$16305&amp;'[1]NBA-Data-1980-2019'!$A$1:$A$16305,'[1]NBA-Data-1980-2019'!$D$1:$D$16305,"",0)</f>
        <v>MIA</v>
      </c>
      <c r="G134" s="2" t="str" cm="1">
        <f t="array" ref="G134">_xlfn.XLOOKUP($A134&amp;G$5,'[1]NBA-Data-1980-2019'!$B$1:$B$16305&amp;'[1]NBA-Data-1980-2019'!$A$1:$A$16305,'[1]NBA-Data-1980-2019'!$D$1:$D$16305,"",0)</f>
        <v>CHH</v>
      </c>
      <c r="H134" s="2" t="str" cm="1">
        <f t="array" ref="H134">_xlfn.XLOOKUP($A134&amp;H$5,'[1]NBA-Data-1980-2019'!$B$1:$B$16305&amp;'[1]NBA-Data-1980-2019'!$A$1:$A$16305,'[1]NBA-Data-1980-2019'!$D$1:$D$16305,"",0)</f>
        <v>CHH</v>
      </c>
      <c r="I134" s="2" t="str" cm="1">
        <f t="array" ref="I134">_xlfn.XLOOKUP($A134&amp;I$5,'[1]NBA-Data-1980-2019'!$B$1:$B$16305&amp;'[1]NBA-Data-1980-2019'!$A$1:$A$16305,'[1]NBA-Data-1980-2019'!$D$1:$D$16305,"",0)</f>
        <v>CHH</v>
      </c>
      <c r="J134" s="2" t="str" cm="1">
        <f t="array" ref="J134">_xlfn.XLOOKUP($A134&amp;J$5,'[1]NBA-Data-1980-2019'!$B$1:$B$16305&amp;'[1]NBA-Data-1980-2019'!$A$1:$A$16305,'[1]NBA-Data-1980-2019'!$D$1:$D$16305,"",0)</f>
        <v>LAL</v>
      </c>
      <c r="K134" s="2" t="str" cm="1">
        <f t="array" ref="K134">_xlfn.XLOOKUP($A134&amp;K$5,'[1]NBA-Data-1980-2019'!$B$1:$B$16305&amp;'[1]NBA-Data-1980-2019'!$A$1:$A$16305,'[1]NBA-Data-1980-2019'!$D$1:$D$16305,"",0)</f>
        <v>LAL</v>
      </c>
      <c r="L134" s="2" t="str" cm="1">
        <f t="array" ref="L134">_xlfn.XLOOKUP($A134&amp;L$5,'[1]NBA-Data-1980-2019'!$B$1:$B$16305&amp;'[1]NBA-Data-1980-2019'!$A$1:$A$16305,'[1]NBA-Data-1980-2019'!$D$1:$D$16305,"",0)</f>
        <v>NYK</v>
      </c>
      <c r="M134" s="2" t="str" cm="1">
        <f t="array" ref="M134">_xlfn.XLOOKUP($A134&amp;M$5,'[1]NBA-Data-1980-2019'!$B$1:$B$16305&amp;'[1]NBA-Data-1980-2019'!$A$1:$A$16305,'[1]NBA-Data-1980-2019'!$D$1:$D$16305,"",0)</f>
        <v>HOU</v>
      </c>
      <c r="N134" s="2" t="str" cm="1">
        <f t="array" ref="N134">_xlfn.XLOOKUP($A134&amp;N$5,'[1]NBA-Data-1980-2019'!$B$1:$B$16305&amp;'[1]NBA-Data-1980-2019'!$A$1:$A$16305,'[1]NBA-Data-1980-2019'!$D$1:$D$16305,"",0)</f>
        <v>HOU</v>
      </c>
      <c r="O134" s="2" t="str" cm="1">
        <f t="array" ref="O134">_xlfn.XLOOKUP($A134&amp;O$5,'[1]NBA-Data-1980-2019'!$B$1:$B$16305&amp;'[1]NBA-Data-1980-2019'!$A$1:$A$16305,'[1]NBA-Data-1980-2019'!$D$1:$D$16305,"",0)</f>
        <v>LAC</v>
      </c>
      <c r="P134" s="2" t="str" cm="1">
        <f t="array" ref="P134">_xlfn.XLOOKUP($A134&amp;P$5,'[1]NBA-Data-1980-2019'!$B$1:$B$16305&amp;'[1]NBA-Data-1980-2019'!$A$1:$A$16305,'[1]NBA-Data-1980-2019'!$D$1:$D$16305,"",0)</f>
        <v/>
      </c>
      <c r="Q134" s="2" t="str" cm="1">
        <f t="array" ref="Q134">_xlfn.XLOOKUP($A134&amp;Q$5,'[1]NBA-Data-1980-2019'!$B$1:$B$16305&amp;'[1]NBA-Data-1980-2019'!$A$1:$A$16305,'[1]NBA-Data-1980-2019'!$D$1:$D$16305,"",0)</f>
        <v/>
      </c>
      <c r="R134" s="2" t="str" cm="1">
        <f t="array" ref="R134">_xlfn.XLOOKUP($A134&amp;R$5,'[1]NBA-Data-1980-2019'!$B$1:$B$16305&amp;'[1]NBA-Data-1980-2019'!$A$1:$A$16305,'[1]NBA-Data-1980-2019'!$D$1:$D$16305,"",0)</f>
        <v/>
      </c>
      <c r="S134" s="2" t="str" cm="1">
        <f t="array" ref="S134">_xlfn.XLOOKUP($A134&amp;S$5,'[1]NBA-Data-1980-2019'!$B$1:$B$16305&amp;'[1]NBA-Data-1980-2019'!$A$1:$A$16305,'[1]NBA-Data-1980-2019'!$D$1:$D$16305,"",0)</f>
        <v/>
      </c>
      <c r="T134" s="2" t="str" cm="1">
        <f t="array" ref="T134">_xlfn.XLOOKUP($A134&amp;T$5,'[1]NBA-Data-1980-2019'!$B$1:$B$16305&amp;'[1]NBA-Data-1980-2019'!$A$1:$A$16305,'[1]NBA-Data-1980-2019'!$D$1:$D$16305,"",0)</f>
        <v/>
      </c>
      <c r="U134" s="2" t="str" cm="1">
        <f t="array" ref="U134">_xlfn.XLOOKUP($A134&amp;U$5,'[1]NBA-Data-1980-2019'!$B$1:$B$16305&amp;'[1]NBA-Data-1980-2019'!$A$1:$A$16305,'[1]NBA-Data-1980-2019'!$D$1:$D$16305,"",0)</f>
        <v/>
      </c>
      <c r="V134" s="2" t="str" cm="1">
        <f t="array" ref="V134">_xlfn.XLOOKUP($A134&amp;V$5,'[1]NBA-Data-1980-2019'!$B$1:$B$16305&amp;'[1]NBA-Data-1980-2019'!$A$1:$A$16305,'[1]NBA-Data-1980-2019'!$D$1:$D$16305,"",0)</f>
        <v/>
      </c>
      <c r="W134" s="2" t="str" cm="1">
        <f t="array" ref="W134">_xlfn.XLOOKUP($A134&amp;W$5,'[1]NBA-Data-1980-2019'!$B$1:$B$16305&amp;'[1]NBA-Data-1980-2019'!$A$1:$A$16305,'[1]NBA-Data-1980-2019'!$D$1:$D$16305,"",0)</f>
        <v/>
      </c>
      <c r="X134" s="2" t="str" cm="1">
        <f t="array" ref="X134">_xlfn.XLOOKUP($A134&amp;X$5,'[1]NBA-Data-1980-2019'!$B$1:$B$16305&amp;'[1]NBA-Data-1980-2019'!$A$1:$A$16305,'[1]NBA-Data-1980-2019'!$D$1:$D$16305,"",0)</f>
        <v/>
      </c>
      <c r="Y134" s="2" t="str" cm="1">
        <f t="array" ref="Y134">_xlfn.XLOOKUP($A134&amp;Y$5,'[1]NBA-Data-1980-2019'!$B$1:$B$16305&amp;'[1]NBA-Data-1980-2019'!$A$1:$A$16305,'[1]NBA-Data-1980-2019'!$D$1:$D$16305,"",0)</f>
        <v>WAS</v>
      </c>
      <c r="Z134" s="2" t="str" cm="1">
        <f t="array" ref="Z134">_xlfn.XLOOKUP($A134&amp;Z$5,'[1]NBA-Data-1980-2019'!$B$1:$B$16305&amp;'[1]NBA-Data-1980-2019'!$A$1:$A$16305,'[1]NBA-Data-1980-2019'!$D$1:$D$16305,"",0)</f>
        <v/>
      </c>
      <c r="AA134" s="2" t="str" cm="1">
        <f t="array" ref="AA134">_xlfn.XLOOKUP($A134&amp;AA$5,'[1]NBA-Data-1980-2019'!$B$1:$B$16305&amp;'[1]NBA-Data-1980-2019'!$A$1:$A$16305,'[1]NBA-Data-1980-2019'!$D$1:$D$16305,"",0)</f>
        <v/>
      </c>
      <c r="AB134" s="2" t="str" cm="1">
        <f t="array" ref="AB134">_xlfn.XLOOKUP($A134&amp;AB$5,'[1]NBA-Data-1980-2019'!$B$1:$B$16305&amp;'[1]NBA-Data-1980-2019'!$A$1:$A$16305,'[1]NBA-Data-1980-2019'!$D$1:$D$16305,"",0)</f>
        <v/>
      </c>
      <c r="AC134" s="2" t="str" cm="1">
        <f t="array" ref="AC134">_xlfn.XLOOKUP($A134&amp;AC$5,'[1]NBA-Data-1980-2019'!$B$1:$B$16305&amp;'[1]NBA-Data-1980-2019'!$A$1:$A$16305,'[1]NBA-Data-1980-2019'!$D$1:$D$16305,"",0)</f>
        <v/>
      </c>
      <c r="AD134" s="2" t="str" cm="1">
        <f t="array" ref="AD134">_xlfn.XLOOKUP($A134&amp;AD$5,'[1]NBA-Data-1980-2019'!$B$1:$B$16305&amp;'[1]NBA-Data-1980-2019'!$A$1:$A$16305,'[1]NBA-Data-1980-2019'!$D$1:$D$16305,"",0)</f>
        <v/>
      </c>
      <c r="AE134" s="2" t="str" cm="1">
        <f t="array" ref="AE134">_xlfn.XLOOKUP($A134&amp;AE$5,'[1]NBA-Data-1980-2019'!$B$1:$B$16305&amp;'[1]NBA-Data-1980-2019'!$A$1:$A$16305,'[1]NBA-Data-1980-2019'!$D$1:$D$16305,"",0)</f>
        <v/>
      </c>
      <c r="AF134" s="2" t="str" cm="1">
        <f t="array" ref="AF134">_xlfn.XLOOKUP($A134&amp;AF$5,'[1]NBA-Data-1980-2019'!$B$1:$B$16305&amp;'[1]NBA-Data-1980-2019'!$A$1:$A$16305,'[1]NBA-Data-1980-2019'!$D$1:$D$16305,"",0)</f>
        <v/>
      </c>
      <c r="AG134" s="2" t="str" cm="1">
        <f t="array" ref="AG134">_xlfn.XLOOKUP($A134&amp;AG$5,'[1]NBA-Data-1980-2019'!$B$1:$B$16305&amp;'[1]NBA-Data-1980-2019'!$A$1:$A$16305,'[1]NBA-Data-1980-2019'!$D$1:$D$16305,"",0)</f>
        <v/>
      </c>
      <c r="AH134" s="2" cm="1">
        <f t="array" ref="AH134">_xlfn.XLOOKUP($A134&amp;AH$5,'[1]NBA-Data-1980-2019'!$B$1:$B$16305&amp;'[1]NBA-Data-1980-2019'!$A$1:$A$16305,'[1]NBA-Data-1980-2019'!$H$1:$H$16305,"",0)</f>
        <v>2648.7999999999997</v>
      </c>
      <c r="AI134" s="2" cm="1">
        <f t="array" ref="AI134">_xlfn.XLOOKUP($A134&amp;AI$5,'[1]NBA-Data-1980-2019'!$B$1:$B$16305&amp;'[1]NBA-Data-1980-2019'!$A$1:$A$16305,'[1]NBA-Data-1980-2019'!$H$1:$H$16305,"",0)</f>
        <v>3009.9</v>
      </c>
      <c r="AJ134" s="2" cm="1">
        <f t="array" ref="AJ134">_xlfn.XLOOKUP($A134&amp;AJ$5,'[1]NBA-Data-1980-2019'!$B$1:$B$16305&amp;'[1]NBA-Data-1980-2019'!$A$1:$A$16305,'[1]NBA-Data-1980-2019'!$H$1:$H$16305,"",0)</f>
        <v>3083.2000000000003</v>
      </c>
      <c r="AK134" s="2" cm="1">
        <f t="array" ref="AK134">_xlfn.XLOOKUP($A134&amp;AK$5,'[1]NBA-Data-1980-2019'!$B$1:$B$16305&amp;'[1]NBA-Data-1980-2019'!$A$1:$A$16305,'[1]NBA-Data-1980-2019'!$H$1:$H$16305,"",0)</f>
        <v>2997</v>
      </c>
      <c r="AL134" s="2" cm="1">
        <f t="array" ref="AL134">_xlfn.XLOOKUP($A134&amp;AL$5,'[1]NBA-Data-1980-2019'!$B$1:$B$16305&amp;'[1]NBA-Data-1980-2019'!$A$1:$A$16305,'[1]NBA-Data-1980-2019'!$H$1:$H$16305,"",0)</f>
        <v>3017.6</v>
      </c>
      <c r="AM134" s="2" cm="1">
        <f t="array" ref="AM134">_xlfn.XLOOKUP($A134&amp;AM$5,'[1]NBA-Data-1980-2019'!$B$1:$B$16305&amp;'[1]NBA-Data-1980-2019'!$A$1:$A$16305,'[1]NBA-Data-1980-2019'!$H$1:$H$16305,"",0)</f>
        <v>3144.2</v>
      </c>
      <c r="AN134" s="2" cm="1">
        <f t="array" ref="AN134">_xlfn.XLOOKUP($A134&amp;AN$5,'[1]NBA-Data-1980-2019'!$B$1:$B$16305&amp;'[1]NBA-Data-1980-2019'!$A$1:$A$16305,'[1]NBA-Data-1980-2019'!$H$1:$H$16305,"",0)</f>
        <v>3365.4</v>
      </c>
      <c r="AO134" s="2" cm="1">
        <f t="array" ref="AO134">_xlfn.XLOOKUP($A134&amp;AO$5,'[1]NBA-Data-1980-2019'!$B$1:$B$16305&amp;'[1]NBA-Data-1980-2019'!$A$1:$A$16305,'[1]NBA-Data-1980-2019'!$H$1:$H$16305,"",0)</f>
        <v>3296.4</v>
      </c>
      <c r="AP134" s="2" cm="1">
        <f t="array" ref="AP134">_xlfn.XLOOKUP($A134&amp;AP$5,'[1]NBA-Data-1980-2019'!$B$1:$B$16305&amp;'[1]NBA-Data-1980-2019'!$A$1:$A$16305,'[1]NBA-Data-1980-2019'!$H$1:$H$16305,"",0)</f>
        <v>985.5</v>
      </c>
      <c r="AQ134" s="2" cm="1">
        <f t="array" ref="AQ134">_xlfn.XLOOKUP($A134&amp;AQ$5,'[1]NBA-Data-1980-2019'!$B$1:$B$16305&amp;'[1]NBA-Data-1980-2019'!$A$1:$A$16305,'[1]NBA-Data-1980-2019'!$H$1:$H$16305,"",0)</f>
        <v>2528</v>
      </c>
      <c r="AR134" s="2" cm="1">
        <f t="array" ref="AR134">_xlfn.XLOOKUP($A134&amp;AR$5,'[1]NBA-Data-1980-2019'!$B$1:$B$16305&amp;'[1]NBA-Data-1980-2019'!$A$1:$A$16305,'[1]NBA-Data-1980-2019'!$H$1:$H$16305,"",0)</f>
        <v>2212.5</v>
      </c>
      <c r="AS134" s="2" cm="1">
        <f t="array" ref="AS134">_xlfn.XLOOKUP($A134&amp;AS$5,'[1]NBA-Data-1980-2019'!$B$1:$B$16305&amp;'[1]NBA-Data-1980-2019'!$A$1:$A$16305,'[1]NBA-Data-1980-2019'!$H$1:$H$16305,"",0)</f>
        <v>606</v>
      </c>
      <c r="AT134" s="2" cm="1">
        <f t="array" ref="AT134">_xlfn.XLOOKUP($A134&amp;AT$5,'[1]NBA-Data-1980-2019'!$B$1:$B$16305&amp;'[1]NBA-Data-1980-2019'!$A$1:$A$16305,'[1]NBA-Data-1980-2019'!$H$1:$H$16305,"",0)</f>
        <v>1531.3999999999999</v>
      </c>
      <c r="AU134" s="2" cm="1">
        <f t="array" ref="AU134">_xlfn.XLOOKUP($A134&amp;AU$5,'[1]NBA-Data-1980-2019'!$B$1:$B$16305&amp;'[1]NBA-Data-1980-2019'!$A$1:$A$16305,'[1]NBA-Data-1980-2019'!$H$1:$H$16305,"",0)</f>
        <v>262.8</v>
      </c>
      <c r="AV134" s="2" t="str" cm="1">
        <f t="array" ref="AV134">_xlfn.XLOOKUP($A134&amp;AV$5,'[1]NBA-Data-1980-2019'!$B$1:$B$16305&amp;'[1]NBA-Data-1980-2019'!$A$1:$A$16305,'[1]NBA-Data-1980-2019'!$H$1:$H$16305,"",0)</f>
        <v/>
      </c>
      <c r="AW134" s="2" t="str" cm="1">
        <f t="array" ref="AW134">_xlfn.XLOOKUP($A134&amp;AW$5,'[1]NBA-Data-1980-2019'!$B$1:$B$16305&amp;'[1]NBA-Data-1980-2019'!$A$1:$A$16305,'[1]NBA-Data-1980-2019'!$H$1:$H$16305,"",0)</f>
        <v/>
      </c>
      <c r="AX134" s="2" t="str" cm="1">
        <f t="array" ref="AX134">_xlfn.XLOOKUP($A134&amp;AX$5,'[1]NBA-Data-1980-2019'!$B$1:$B$16305&amp;'[1]NBA-Data-1980-2019'!$A$1:$A$16305,'[1]NBA-Data-1980-2019'!$H$1:$H$16305,"",0)</f>
        <v/>
      </c>
      <c r="AY134" s="2" t="str" cm="1">
        <f t="array" ref="AY134">_xlfn.XLOOKUP($A134&amp;AY$5,'[1]NBA-Data-1980-2019'!$B$1:$B$16305&amp;'[1]NBA-Data-1980-2019'!$A$1:$A$16305,'[1]NBA-Data-1980-2019'!$H$1:$H$16305,"",0)</f>
        <v/>
      </c>
      <c r="AZ134" s="2" t="str" cm="1">
        <f t="array" ref="AZ134">_xlfn.XLOOKUP($A134&amp;AZ$5,'[1]NBA-Data-1980-2019'!$B$1:$B$16305&amp;'[1]NBA-Data-1980-2019'!$A$1:$A$16305,'[1]NBA-Data-1980-2019'!$H$1:$H$16305,"",0)</f>
        <v/>
      </c>
      <c r="BA134" s="2" t="str" cm="1">
        <f t="array" ref="BA134">_xlfn.XLOOKUP($A134&amp;BA$5,'[1]NBA-Data-1980-2019'!$B$1:$B$16305&amp;'[1]NBA-Data-1980-2019'!$A$1:$A$16305,'[1]NBA-Data-1980-2019'!$H$1:$H$16305,"",0)</f>
        <v/>
      </c>
      <c r="BB134" s="2" t="str" cm="1">
        <f t="array" ref="BB134">_xlfn.XLOOKUP($A134&amp;BB$5,'[1]NBA-Data-1980-2019'!$B$1:$B$16305&amp;'[1]NBA-Data-1980-2019'!$A$1:$A$16305,'[1]NBA-Data-1980-2019'!$H$1:$H$16305,"",0)</f>
        <v/>
      </c>
      <c r="BC134" s="2" t="str" cm="1">
        <f t="array" ref="BC134">_xlfn.XLOOKUP($A134&amp;BC$5,'[1]NBA-Data-1980-2019'!$B$1:$B$16305&amp;'[1]NBA-Data-1980-2019'!$A$1:$A$16305,'[1]NBA-Data-1980-2019'!$H$1:$H$16305,"",0)</f>
        <v/>
      </c>
      <c r="BD134" s="2" t="str" cm="1">
        <f t="array" ref="BD134">_xlfn.XLOOKUP($A134&amp;BD$5,'[1]NBA-Data-1980-2019'!$B$1:$B$16305&amp;'[1]NBA-Data-1980-2019'!$A$1:$A$16305,'[1]NBA-Data-1980-2019'!$H$1:$H$16305,"",0)</f>
        <v/>
      </c>
      <c r="BE134" s="2" cm="1">
        <f t="array" ref="BE134">_xlfn.XLOOKUP($A134&amp;BE$5,'[1]NBA-Data-1980-2019'!$B$1:$B$16305&amp;'[1]NBA-Data-1980-2019'!$A$1:$A$16305,'[1]NBA-Data-1980-2019'!$H$1:$H$16305,"",0)</f>
        <v>108.9</v>
      </c>
      <c r="BF134" s="2" t="str" cm="1">
        <f t="array" ref="BF134">_xlfn.XLOOKUP($A134&amp;BF$5,'[1]NBA-Data-1980-2019'!$B$1:$B$16305&amp;'[1]NBA-Data-1980-2019'!$A$1:$A$16305,'[1]NBA-Data-1980-2019'!$H$1:$H$16305,"",0)</f>
        <v/>
      </c>
      <c r="BG134" s="2" t="str" cm="1">
        <f t="array" ref="BG134">_xlfn.XLOOKUP($A134&amp;BG$5,'[1]NBA-Data-1980-2019'!$B$1:$B$16305&amp;'[1]NBA-Data-1980-2019'!$A$1:$A$16305,'[1]NBA-Data-1980-2019'!$H$1:$H$16305,"",0)</f>
        <v/>
      </c>
      <c r="BH134" s="2" t="str" cm="1">
        <f t="array" ref="BH134">_xlfn.XLOOKUP($A134&amp;BH$5,'[1]NBA-Data-1980-2019'!$B$1:$B$16305&amp;'[1]NBA-Data-1980-2019'!$A$1:$A$16305,'[1]NBA-Data-1980-2019'!$H$1:$H$16305,"",0)</f>
        <v/>
      </c>
      <c r="BI134" s="2" t="str" cm="1">
        <f t="array" ref="BI134">_xlfn.XLOOKUP($A134&amp;BI$5,'[1]NBA-Data-1980-2019'!$B$1:$B$16305&amp;'[1]NBA-Data-1980-2019'!$A$1:$A$16305,'[1]NBA-Data-1980-2019'!$H$1:$H$16305,"",0)</f>
        <v/>
      </c>
      <c r="BJ134" s="2" t="str" cm="1">
        <f t="array" ref="BJ134">_xlfn.XLOOKUP($A134&amp;BJ$5,'[1]NBA-Data-1980-2019'!$B$1:$B$16305&amp;'[1]NBA-Data-1980-2019'!$A$1:$A$16305,'[1]NBA-Data-1980-2019'!$H$1:$H$16305,"",0)</f>
        <v/>
      </c>
      <c r="BK134" s="2" t="str" cm="1">
        <f t="array" ref="BK134">_xlfn.XLOOKUP($A134&amp;BK$5,'[1]NBA-Data-1980-2019'!$B$1:$B$16305&amp;'[1]NBA-Data-1980-2019'!$A$1:$A$16305,'[1]NBA-Data-1980-2019'!$H$1:$H$16305,"",0)</f>
        <v/>
      </c>
      <c r="BL134" s="2" t="str" cm="1">
        <f t="array" ref="BL134">_xlfn.XLOOKUP($A134&amp;BL$5,'[1]NBA-Data-1980-2019'!$B$1:$B$16305&amp;'[1]NBA-Data-1980-2019'!$A$1:$A$16305,'[1]NBA-Data-1980-2019'!$H$1:$H$16305,"",0)</f>
        <v/>
      </c>
      <c r="BM134" s="2" t="str" cm="1">
        <f t="array" ref="BM134">_xlfn.XLOOKUP($A134&amp;BM$5,'[1]NBA-Data-1980-2019'!$B$1:$B$16305&amp;'[1]NBA-Data-1980-2019'!$A$1:$A$16305,'[1]NBA-Data-1980-2019'!$H$1:$H$16305,"",0)</f>
        <v/>
      </c>
      <c r="BN134" s="2" cm="1">
        <f t="array" ref="BN134">_xlfn.XLOOKUP($A134&amp;BN$5,'[1]NBA-Data-1980-2019'!$B$1:$B$16305&amp;'[1]NBA-Data-1980-2019'!$A$1:$A$16305,'[1]NBA-Data-1980-2019'!$F$1:$F$16305,"",0)</f>
        <v>14.1</v>
      </c>
      <c r="BO134" s="2" cm="1">
        <f t="array" ref="BO134">_xlfn.XLOOKUP($A134&amp;BO$5,'[1]NBA-Data-1980-2019'!$B$1:$B$16305&amp;'[1]NBA-Data-1980-2019'!$A$1:$A$16305,'[1]NBA-Data-1980-2019'!$F$1:$F$16305,"",0)</f>
        <v>17.5</v>
      </c>
      <c r="BP134" s="2" cm="1">
        <f t="array" ref="BP134">_xlfn.XLOOKUP($A134&amp;BP$5,'[1]NBA-Data-1980-2019'!$B$1:$B$16305&amp;'[1]NBA-Data-1980-2019'!$A$1:$A$16305,'[1]NBA-Data-1980-2019'!$F$1:$F$16305,"",0)</f>
        <v>15</v>
      </c>
      <c r="BQ134" s="2" cm="1">
        <f t="array" ref="BQ134">_xlfn.XLOOKUP($A134&amp;BQ$5,'[1]NBA-Data-1980-2019'!$B$1:$B$16305&amp;'[1]NBA-Data-1980-2019'!$A$1:$A$16305,'[1]NBA-Data-1980-2019'!$F$1:$F$16305,"",0)</f>
        <v>18.5</v>
      </c>
      <c r="BR134" s="2" cm="1">
        <f t="array" ref="BR134">_xlfn.XLOOKUP($A134&amp;BR$5,'[1]NBA-Data-1980-2019'!$B$1:$B$16305&amp;'[1]NBA-Data-1980-2019'!$A$1:$A$16305,'[1]NBA-Data-1980-2019'!$F$1:$F$16305,"",0)</f>
        <v>19.7</v>
      </c>
      <c r="BS134" s="2" cm="1">
        <f t="array" ref="BS134">_xlfn.XLOOKUP($A134&amp;BS$5,'[1]NBA-Data-1980-2019'!$B$1:$B$16305&amp;'[1]NBA-Data-1980-2019'!$A$1:$A$16305,'[1]NBA-Data-1980-2019'!$F$1:$F$16305,"",0)</f>
        <v>17.8</v>
      </c>
      <c r="BT134" s="2" cm="1">
        <f t="array" ref="BT134">_xlfn.XLOOKUP($A134&amp;BT$5,'[1]NBA-Data-1980-2019'!$B$1:$B$16305&amp;'[1]NBA-Data-1980-2019'!$A$1:$A$16305,'[1]NBA-Data-1980-2019'!$F$1:$F$16305,"",0)</f>
        <v>19.7</v>
      </c>
      <c r="BU134" s="2" cm="1">
        <f t="array" ref="BU134">_xlfn.XLOOKUP($A134&amp;BU$5,'[1]NBA-Data-1980-2019'!$B$1:$B$16305&amp;'[1]NBA-Data-1980-2019'!$A$1:$A$16305,'[1]NBA-Data-1980-2019'!$F$1:$F$16305,"",0)</f>
        <v>17.399999999999999</v>
      </c>
      <c r="BV134" s="2" cm="1">
        <f t="array" ref="BV134">_xlfn.XLOOKUP($A134&amp;BV$5,'[1]NBA-Data-1980-2019'!$B$1:$B$16305&amp;'[1]NBA-Data-1980-2019'!$A$1:$A$16305,'[1]NBA-Data-1980-2019'!$F$1:$F$16305,"",0)</f>
        <v>15.2</v>
      </c>
      <c r="BW134" s="2" cm="1">
        <f t="array" ref="BW134">_xlfn.XLOOKUP($A134&amp;BW$5,'[1]NBA-Data-1980-2019'!$B$1:$B$16305&amp;'[1]NBA-Data-1980-2019'!$A$1:$A$16305,'[1]NBA-Data-1980-2019'!$F$1:$F$16305,"",0)</f>
        <v>16.2</v>
      </c>
      <c r="BX134" s="2" cm="1">
        <f t="array" ref="BX134">_xlfn.XLOOKUP($A134&amp;BX$5,'[1]NBA-Data-1980-2019'!$B$1:$B$16305&amp;'[1]NBA-Data-1980-2019'!$A$1:$A$16305,'[1]NBA-Data-1980-2019'!$F$1:$F$16305,"",0)</f>
        <v>13.7</v>
      </c>
      <c r="BY134" s="2" cm="1">
        <f t="array" ref="BY134">_xlfn.XLOOKUP($A134&amp;BY$5,'[1]NBA-Data-1980-2019'!$B$1:$B$16305&amp;'[1]NBA-Data-1980-2019'!$A$1:$A$16305,'[1]NBA-Data-1980-2019'!$F$1:$F$16305,"",0)</f>
        <v>8</v>
      </c>
      <c r="BZ134" s="2" cm="1">
        <f t="array" ref="BZ134">_xlfn.XLOOKUP($A134&amp;BZ$5,'[1]NBA-Data-1980-2019'!$B$1:$B$16305&amp;'[1]NBA-Data-1980-2019'!$A$1:$A$16305,'[1]NBA-Data-1980-2019'!$F$1:$F$16305,"",0)</f>
        <v>11.9</v>
      </c>
      <c r="CA134" s="2" cm="1">
        <f t="array" ref="CA134">_xlfn.XLOOKUP($A134&amp;CA$5,'[1]NBA-Data-1980-2019'!$B$1:$B$16305&amp;'[1]NBA-Data-1980-2019'!$A$1:$A$16305,'[1]NBA-Data-1980-2019'!$F$1:$F$16305,"",0)</f>
        <v>7.3</v>
      </c>
      <c r="CB134" s="2" t="str" cm="1">
        <f t="array" ref="CB134">_xlfn.XLOOKUP($A134&amp;CB$5,'[1]NBA-Data-1980-2019'!$B$1:$B$16305&amp;'[1]NBA-Data-1980-2019'!$A$1:$A$16305,'[1]NBA-Data-1980-2019'!$F$1:$F$16305,"",0)</f>
        <v/>
      </c>
      <c r="CC134" s="2" t="str" cm="1">
        <f t="array" ref="CC134">_xlfn.XLOOKUP($A134&amp;CC$5,'[1]NBA-Data-1980-2019'!$B$1:$B$16305&amp;'[1]NBA-Data-1980-2019'!$A$1:$A$16305,'[1]NBA-Data-1980-2019'!$F$1:$F$16305,"",0)</f>
        <v/>
      </c>
      <c r="CD134" s="2" t="str" cm="1">
        <f t="array" ref="CD134">_xlfn.XLOOKUP($A134&amp;CD$5,'[1]NBA-Data-1980-2019'!$B$1:$B$16305&amp;'[1]NBA-Data-1980-2019'!$A$1:$A$16305,'[1]NBA-Data-1980-2019'!$F$1:$F$16305,"",0)</f>
        <v/>
      </c>
      <c r="CE134" s="2" t="str" cm="1">
        <f t="array" ref="CE134">_xlfn.XLOOKUP($A134&amp;CE$5,'[1]NBA-Data-1980-2019'!$B$1:$B$16305&amp;'[1]NBA-Data-1980-2019'!$A$1:$A$16305,'[1]NBA-Data-1980-2019'!$F$1:$F$16305,"",0)</f>
        <v/>
      </c>
      <c r="CF134" s="2" t="str" cm="1">
        <f t="array" ref="CF134">_xlfn.XLOOKUP($A134&amp;CF$5,'[1]NBA-Data-1980-2019'!$B$1:$B$16305&amp;'[1]NBA-Data-1980-2019'!$A$1:$A$16305,'[1]NBA-Data-1980-2019'!$F$1:$F$16305,"",0)</f>
        <v/>
      </c>
      <c r="CG134" s="2" t="str" cm="1">
        <f t="array" ref="CG134">_xlfn.XLOOKUP($A134&amp;CG$5,'[1]NBA-Data-1980-2019'!$B$1:$B$16305&amp;'[1]NBA-Data-1980-2019'!$A$1:$A$16305,'[1]NBA-Data-1980-2019'!$F$1:$F$16305,"",0)</f>
        <v/>
      </c>
      <c r="CH134" s="2" t="str" cm="1">
        <f t="array" ref="CH134">_xlfn.XLOOKUP($A134&amp;CH$5,'[1]NBA-Data-1980-2019'!$B$1:$B$16305&amp;'[1]NBA-Data-1980-2019'!$A$1:$A$16305,'[1]NBA-Data-1980-2019'!$F$1:$F$16305,"",0)</f>
        <v/>
      </c>
      <c r="CI134" s="2" t="str" cm="1">
        <f t="array" ref="CI134">_xlfn.XLOOKUP($A134&amp;CI$5,'[1]NBA-Data-1980-2019'!$B$1:$B$16305&amp;'[1]NBA-Data-1980-2019'!$A$1:$A$16305,'[1]NBA-Data-1980-2019'!$F$1:$F$16305,"",0)</f>
        <v/>
      </c>
      <c r="CJ134" s="2" t="str" cm="1">
        <f t="array" ref="CJ134">_xlfn.XLOOKUP($A134&amp;CJ$5,'[1]NBA-Data-1980-2019'!$B$1:$B$16305&amp;'[1]NBA-Data-1980-2019'!$A$1:$A$16305,'[1]NBA-Data-1980-2019'!$F$1:$F$16305,"",0)</f>
        <v/>
      </c>
      <c r="CK134" s="2" cm="1">
        <f t="array" ref="CK134">_xlfn.XLOOKUP($A134&amp;CK$5,'[1]NBA-Data-1980-2019'!$B$1:$B$16305&amp;'[1]NBA-Data-1980-2019'!$A$1:$A$16305,'[1]NBA-Data-1980-2019'!$F$1:$F$16305,"",0)</f>
        <v>6.6</v>
      </c>
      <c r="CL134" s="2" t="str" cm="1">
        <f t="array" ref="CL134">_xlfn.XLOOKUP($A134&amp;CL$5,'[1]NBA-Data-1980-2019'!$B$1:$B$16305&amp;'[1]NBA-Data-1980-2019'!$A$1:$A$16305,'[1]NBA-Data-1980-2019'!$F$1:$F$16305,"",0)</f>
        <v/>
      </c>
      <c r="CM134" s="2" t="str" cm="1">
        <f t="array" ref="CM134">_xlfn.XLOOKUP($A134&amp;CM$5,'[1]NBA-Data-1980-2019'!$B$1:$B$16305&amp;'[1]NBA-Data-1980-2019'!$A$1:$A$16305,'[1]NBA-Data-1980-2019'!$F$1:$F$16305,"",0)</f>
        <v/>
      </c>
      <c r="CN134" s="2" t="str" cm="1">
        <f t="array" ref="CN134">_xlfn.XLOOKUP($A134&amp;CN$5,'[1]NBA-Data-1980-2019'!$B$1:$B$16305&amp;'[1]NBA-Data-1980-2019'!$A$1:$A$16305,'[1]NBA-Data-1980-2019'!$F$1:$F$16305,"",0)</f>
        <v/>
      </c>
      <c r="CO134" s="2" t="str" cm="1">
        <f t="array" ref="CO134">_xlfn.XLOOKUP($A134&amp;CO$5,'[1]NBA-Data-1980-2019'!$B$1:$B$16305&amp;'[1]NBA-Data-1980-2019'!$A$1:$A$16305,'[1]NBA-Data-1980-2019'!$F$1:$F$16305,"",0)</f>
        <v/>
      </c>
      <c r="CP134" s="2" t="str" cm="1">
        <f t="array" ref="CP134">_xlfn.XLOOKUP($A134&amp;CP$5,'[1]NBA-Data-1980-2019'!$B$1:$B$16305&amp;'[1]NBA-Data-1980-2019'!$A$1:$A$16305,'[1]NBA-Data-1980-2019'!$F$1:$F$16305,"",0)</f>
        <v/>
      </c>
      <c r="CQ134" s="2" t="str" cm="1">
        <f t="array" ref="CQ134">_xlfn.XLOOKUP($A134&amp;CQ$5,'[1]NBA-Data-1980-2019'!$B$1:$B$16305&amp;'[1]NBA-Data-1980-2019'!$A$1:$A$16305,'[1]NBA-Data-1980-2019'!$F$1:$F$16305,"",0)</f>
        <v/>
      </c>
      <c r="CR134" s="2" t="str" cm="1">
        <f t="array" ref="CR134">_xlfn.XLOOKUP($A134&amp;CR$5,'[1]NBA-Data-1980-2019'!$B$1:$B$16305&amp;'[1]NBA-Data-1980-2019'!$A$1:$A$16305,'[1]NBA-Data-1980-2019'!$F$1:$F$16305,"",0)</f>
        <v/>
      </c>
      <c r="CS134" s="2" t="str" cm="1">
        <f t="array" ref="CS134">_xlfn.XLOOKUP($A134&amp;CS$5,'[1]NBA-Data-1980-2019'!$B$1:$B$16305&amp;'[1]NBA-Data-1980-2019'!$A$1:$A$16305,'[1]NBA-Data-1980-2019'!$F$1:$F$16305,"",0)</f>
        <v/>
      </c>
      <c r="CU134" s="2" t="str">
        <f>_xlfn.XLOOKUP($A134,TEAMS!$G$1:$G$839,TEAMS!$H$1:$H$839,"",0)</f>
        <v>SF</v>
      </c>
      <c r="CV134" s="2" t="str">
        <f>_xlfn.XLOOKUP($CU134,DASHBOARD!$B$22:$B$27,DASHBOARD!$C$22:$C$27,"",0)</f>
        <v>FORWARD</v>
      </c>
      <c r="CY134" s="63">
        <f>SUMIFS('[1]NBA-Data-1980-2019'!$G$1:$G$16305,'[1]NBA-Data-1980-2019'!$B$1:$B$16305,$A134,'[1]NBA-Data-1980-2019'!$A$1:$A$16305,CY$9)</f>
        <v>1550000</v>
      </c>
      <c r="CZ134" s="63">
        <f>SUMIFS('[1]NBA-Data-1980-2019'!$G$1:$G$16305,'[1]NBA-Data-1980-2019'!$B$1:$B$16305,$A134,'[1]NBA-Data-1980-2019'!$A$1:$A$16305,CZ$9)</f>
        <v>1302000</v>
      </c>
      <c r="DA134" s="63">
        <f>SUMIFS('[1]NBA-Data-1980-2019'!$G$1:$G$16305,'[1]NBA-Data-1980-2019'!$B$1:$B$16305,$A134,'[1]NBA-Data-1980-2019'!$A$1:$A$16305,DA$9)</f>
        <v>1552000</v>
      </c>
      <c r="DB134" s="63">
        <f>SUMIFS('[1]NBA-Data-1980-2019'!$G$1:$G$16305,'[1]NBA-Data-1980-2019'!$B$1:$B$16305,$A134,'[1]NBA-Data-1980-2019'!$A$1:$A$16305,DB$9)</f>
        <v>2002000</v>
      </c>
      <c r="DC134" s="63">
        <f>SUMIFS('[1]NBA-Data-1980-2019'!$G$1:$G$16305,'[1]NBA-Data-1980-2019'!$B$1:$B$16305,$A134,'[1]NBA-Data-1980-2019'!$A$1:$A$16305,DC$9)</f>
        <v>2600000</v>
      </c>
      <c r="DD134" s="63">
        <f>SUMIFS('[1]NBA-Data-1980-2019'!$G$1:$G$16305,'[1]NBA-Data-1980-2019'!$B$1:$B$16305,$A134,'[1]NBA-Data-1980-2019'!$A$1:$A$16305,DD$9)</f>
        <v>3302000</v>
      </c>
      <c r="DE134" s="63">
        <f>SUMIFS('[1]NBA-Data-1980-2019'!$G$1:$G$16305,'[1]NBA-Data-1980-2019'!$B$1:$B$16305,$A134,'[1]NBA-Data-1980-2019'!$A$1:$A$16305,DE$9)</f>
        <v>0</v>
      </c>
      <c r="DF134" s="63">
        <f>SUMIFS('[1]NBA-Data-1980-2019'!$G$1:$G$16305,'[1]NBA-Data-1980-2019'!$B$1:$B$16305,$A134,'[1]NBA-Data-1980-2019'!$A$1:$A$16305,DF$9)</f>
        <v>4702000</v>
      </c>
      <c r="DG134" s="63">
        <f>SUMIFS('[1]NBA-Data-1980-2019'!$G$1:$G$16305,'[1]NBA-Data-1980-2019'!$B$1:$B$16305,$A134,'[1]NBA-Data-1980-2019'!$A$1:$A$16305,DG$9)</f>
        <v>5248000</v>
      </c>
      <c r="DH134" s="63">
        <f>SUMIFS('[1]NBA-Data-1980-2019'!$G$1:$G$16305,'[1]NBA-Data-1980-2019'!$B$1:$B$16305,$A134,'[1]NBA-Data-1980-2019'!$A$1:$A$16305,DH$9)</f>
        <v>7000000</v>
      </c>
      <c r="DI134" s="63">
        <f>SUMIFS('[1]NBA-Data-1980-2019'!$G$1:$G$16305,'[1]NBA-Data-1980-2019'!$B$1:$B$16305,$A134,'[1]NBA-Data-1980-2019'!$A$1:$A$16305,DI$9)</f>
        <v>0</v>
      </c>
      <c r="DJ134" s="63">
        <f>SUMIFS('[1]NBA-Data-1980-2019'!$G$1:$G$16305,'[1]NBA-Data-1980-2019'!$B$1:$B$16305,$A134,'[1]NBA-Data-1980-2019'!$A$1:$A$16305,DJ$9)</f>
        <v>8800000</v>
      </c>
      <c r="DK134" s="63">
        <f>SUMIFS('[1]NBA-Data-1980-2019'!$G$1:$G$16305,'[1]NBA-Data-1980-2019'!$B$1:$B$16305,$A134,'[1]NBA-Data-1980-2019'!$A$1:$A$16305,DK$9)</f>
        <v>0</v>
      </c>
      <c r="DL134" s="63">
        <f>SUMIFS('[1]NBA-Data-1980-2019'!$G$1:$G$16305,'[1]NBA-Data-1980-2019'!$B$1:$B$16305,$A134,'[1]NBA-Data-1980-2019'!$A$1:$A$16305,DL$9)</f>
        <v>6815000</v>
      </c>
      <c r="DM134" s="63">
        <f>SUMIFS('[1]NBA-Data-1980-2019'!$G$1:$G$16305,'[1]NBA-Data-1980-2019'!$B$1:$B$16305,$A134,'[1]NBA-Data-1980-2019'!$A$1:$A$16305,DM$9)</f>
        <v>0</v>
      </c>
      <c r="DN134" s="63">
        <f>SUMIFS('[1]NBA-Data-1980-2019'!$G$1:$G$16305,'[1]NBA-Data-1980-2019'!$B$1:$B$16305,$A134,'[1]NBA-Data-1980-2019'!$A$1:$A$16305,DN$9)</f>
        <v>0</v>
      </c>
      <c r="DO134" s="63">
        <f>SUMIFS('[1]NBA-Data-1980-2019'!$G$1:$G$16305,'[1]NBA-Data-1980-2019'!$B$1:$B$16305,$A134,'[1]NBA-Data-1980-2019'!$A$1:$A$16305,DO$9)</f>
        <v>0</v>
      </c>
      <c r="DP134" s="63">
        <f>SUMIFS('[1]NBA-Data-1980-2019'!$G$1:$G$16305,'[1]NBA-Data-1980-2019'!$B$1:$B$16305,$A134,'[1]NBA-Data-1980-2019'!$A$1:$A$16305,DP$9)</f>
        <v>0</v>
      </c>
      <c r="DQ134" s="63">
        <f>SUMIFS('[1]NBA-Data-1980-2019'!$G$1:$G$16305,'[1]NBA-Data-1980-2019'!$B$1:$B$16305,$A134,'[1]NBA-Data-1980-2019'!$A$1:$A$16305,DQ$9)</f>
        <v>0</v>
      </c>
      <c r="DR134" s="63">
        <f>SUMIFS('[1]NBA-Data-1980-2019'!$G$1:$G$16305,'[1]NBA-Data-1980-2019'!$B$1:$B$16305,$A134,'[1]NBA-Data-1980-2019'!$A$1:$A$16305,DR$9)</f>
        <v>0</v>
      </c>
      <c r="DS134" s="63">
        <f>SUMIFS('[1]NBA-Data-1980-2019'!$G$1:$G$16305,'[1]NBA-Data-1980-2019'!$B$1:$B$16305,$A134,'[1]NBA-Data-1980-2019'!$A$1:$A$16305,DS$9)</f>
        <v>0</v>
      </c>
      <c r="DT134" s="63">
        <f>SUMIFS('[1]NBA-Data-1980-2019'!$G$1:$G$16305,'[1]NBA-Data-1980-2019'!$B$1:$B$16305,$A134,'[1]NBA-Data-1980-2019'!$A$1:$A$16305,DT$9)</f>
        <v>0</v>
      </c>
      <c r="DU134" s="63">
        <f>SUMIFS('[1]NBA-Data-1980-2019'!$G$1:$G$16305,'[1]NBA-Data-1980-2019'!$B$1:$B$16305,$A134,'[1]NBA-Data-1980-2019'!$A$1:$A$16305,DU$9)</f>
        <v>0</v>
      </c>
      <c r="DV134" s="63">
        <f>SUMIFS('[1]NBA-Data-1980-2019'!$G$1:$G$16305,'[1]NBA-Data-1980-2019'!$B$1:$B$16305,$A134,'[1]NBA-Data-1980-2019'!$A$1:$A$16305,DV$9)</f>
        <v>0</v>
      </c>
      <c r="DW134" s="63">
        <f>SUMIFS('[1]NBA-Data-1980-2019'!$G$1:$G$16305,'[1]NBA-Data-1980-2019'!$B$1:$B$16305,$A134,'[1]NBA-Data-1980-2019'!$A$1:$A$16305,DW$9)</f>
        <v>0</v>
      </c>
      <c r="DX134" s="63">
        <f>SUMIFS('[1]NBA-Data-1980-2019'!$G$1:$G$16305,'[1]NBA-Data-1980-2019'!$B$1:$B$16305,$A134,'[1]NBA-Data-1980-2019'!$A$1:$A$16305,DX$9)</f>
        <v>0</v>
      </c>
      <c r="DY134" s="63">
        <f>SUMIFS('[1]NBA-Data-1980-2019'!$G$1:$G$16305,'[1]NBA-Data-1980-2019'!$B$1:$B$16305,$A134,'[1]NBA-Data-1980-2019'!$A$1:$A$16305,DY$9)</f>
        <v>0</v>
      </c>
      <c r="DZ134" s="63">
        <f>SUMIFS('[1]NBA-Data-1980-2019'!$G$1:$G$16305,'[1]NBA-Data-1980-2019'!$B$1:$B$16305,$A134,'[1]NBA-Data-1980-2019'!$A$1:$A$16305,DZ$9)</f>
        <v>0</v>
      </c>
      <c r="EA134" s="63">
        <f>SUMIFS('[1]NBA-Data-1980-2019'!$G$1:$G$16305,'[1]NBA-Data-1980-2019'!$B$1:$B$16305,$A134,'[1]NBA-Data-1980-2019'!$A$1:$A$16305,EA$9)</f>
        <v>0</v>
      </c>
      <c r="EB134" s="63">
        <f>SUMIFS('[1]NBA-Data-1980-2019'!$G$1:$G$16305,'[1]NBA-Data-1980-2019'!$B$1:$B$16305,$A134,'[1]NBA-Data-1980-2019'!$A$1:$A$16305,EB$9)</f>
        <v>0</v>
      </c>
      <c r="EC134" s="63">
        <f>SUMIFS('[1]NBA-Data-1980-2019'!$G$1:$G$16305,'[1]NBA-Data-1980-2019'!$B$1:$B$16305,$A134,'[1]NBA-Data-1980-2019'!$A$1:$A$16305,EC$9)</f>
        <v>0</v>
      </c>
      <c r="ED134" s="63">
        <f>SUMIFS('[1]NBA-Data-1980-2019'!$G$1:$G$16305,'[1]NBA-Data-1980-2019'!$B$1:$B$16305,$A134,'[1]NBA-Data-1980-2019'!$A$1:$A$16305,ED$9)</f>
        <v>0</v>
      </c>
      <c r="EH134" s="2" t="s">
        <v>1478</v>
      </c>
    </row>
    <row r="135" spans="1:165" x14ac:dyDescent="0.2">
      <c r="A135" s="2" t="s">
        <v>961</v>
      </c>
      <c r="B135" s="2" t="str" cm="1">
        <f t="array" ref="B135">_xlfn.XLOOKUP($A135&amp;B$5,'[1]NBA-Data-1980-2019'!$B$1:$B$16305&amp;'[1]NBA-Data-1980-2019'!$A$1:$A$16305,'[1]NBA-Data-1980-2019'!$D$1:$D$16305,"",0)</f>
        <v/>
      </c>
      <c r="C135" s="2" t="str" cm="1">
        <f t="array" ref="C135">_xlfn.XLOOKUP($A135&amp;C$5,'[1]NBA-Data-1980-2019'!$B$1:$B$16305&amp;'[1]NBA-Data-1980-2019'!$A$1:$A$16305,'[1]NBA-Data-1980-2019'!$D$1:$D$16305,"",0)</f>
        <v/>
      </c>
      <c r="D135" s="2" t="str" cm="1">
        <f t="array" ref="D135">_xlfn.XLOOKUP($A135&amp;D$5,'[1]NBA-Data-1980-2019'!$B$1:$B$16305&amp;'[1]NBA-Data-1980-2019'!$A$1:$A$16305,'[1]NBA-Data-1980-2019'!$D$1:$D$16305,"",0)</f>
        <v/>
      </c>
      <c r="E135" s="2" t="str" cm="1">
        <f t="array" ref="E135">_xlfn.XLOOKUP($A135&amp;E$5,'[1]NBA-Data-1980-2019'!$B$1:$B$16305&amp;'[1]NBA-Data-1980-2019'!$A$1:$A$16305,'[1]NBA-Data-1980-2019'!$D$1:$D$16305,"",0)</f>
        <v/>
      </c>
      <c r="F135" s="2" t="str" cm="1">
        <f t="array" ref="F135">_xlfn.XLOOKUP($A135&amp;F$5,'[1]NBA-Data-1980-2019'!$B$1:$B$16305&amp;'[1]NBA-Data-1980-2019'!$A$1:$A$16305,'[1]NBA-Data-1980-2019'!$D$1:$D$16305,"",0)</f>
        <v>MIL</v>
      </c>
      <c r="G135" s="2" t="str" cm="1">
        <f t="array" ref="G135">_xlfn.XLOOKUP($A135&amp;G$5,'[1]NBA-Data-1980-2019'!$B$1:$B$16305&amp;'[1]NBA-Data-1980-2019'!$A$1:$A$16305,'[1]NBA-Data-1980-2019'!$D$1:$D$16305,"",0)</f>
        <v>MIL</v>
      </c>
      <c r="H135" s="2" t="str" cm="1">
        <f t="array" ref="H135">_xlfn.XLOOKUP($A135&amp;H$5,'[1]NBA-Data-1980-2019'!$B$1:$B$16305&amp;'[1]NBA-Data-1980-2019'!$A$1:$A$16305,'[1]NBA-Data-1980-2019'!$D$1:$D$16305,"",0)</f>
        <v>MIL</v>
      </c>
      <c r="I135" s="2" t="str" cm="1">
        <f t="array" ref="I135">_xlfn.XLOOKUP($A135&amp;I$5,'[1]NBA-Data-1980-2019'!$B$1:$B$16305&amp;'[1]NBA-Data-1980-2019'!$A$1:$A$16305,'[1]NBA-Data-1980-2019'!$D$1:$D$16305,"",0)</f>
        <v>MIL</v>
      </c>
      <c r="J135" s="2" t="str" cm="1">
        <f t="array" ref="J135">_xlfn.XLOOKUP($A135&amp;J$5,'[1]NBA-Data-1980-2019'!$B$1:$B$16305&amp;'[1]NBA-Data-1980-2019'!$A$1:$A$16305,'[1]NBA-Data-1980-2019'!$D$1:$D$16305,"",0)</f>
        <v>MIL</v>
      </c>
      <c r="K135" s="2" t="str" cm="1">
        <f t="array" ref="K135">_xlfn.XLOOKUP($A135&amp;K$5,'[1]NBA-Data-1980-2019'!$B$1:$B$16305&amp;'[1]NBA-Data-1980-2019'!$A$1:$A$16305,'[1]NBA-Data-1980-2019'!$D$1:$D$16305,"",0)</f>
        <v>MIL</v>
      </c>
      <c r="L135" s="2" t="str" cm="1">
        <f t="array" ref="L135">_xlfn.XLOOKUP($A135&amp;L$5,'[1]NBA-Data-1980-2019'!$B$1:$B$16305&amp;'[1]NBA-Data-1980-2019'!$A$1:$A$16305,'[1]NBA-Data-1980-2019'!$D$1:$D$16305,"",0)</f>
        <v>MIL</v>
      </c>
      <c r="M135" s="2" t="str" cm="1">
        <f t="array" ref="M135">_xlfn.XLOOKUP($A135&amp;M$5,'[1]NBA-Data-1980-2019'!$B$1:$B$16305&amp;'[1]NBA-Data-1980-2019'!$A$1:$A$16305,'[1]NBA-Data-1980-2019'!$D$1:$D$16305,"",0)</f>
        <v>MIL</v>
      </c>
      <c r="N135" s="2" t="str" cm="1">
        <f t="array" ref="N135">_xlfn.XLOOKUP($A135&amp;N$5,'[1]NBA-Data-1980-2019'!$B$1:$B$16305&amp;'[1]NBA-Data-1980-2019'!$A$1:$A$16305,'[1]NBA-Data-1980-2019'!$D$1:$D$16305,"",0)</f>
        <v>ATL</v>
      </c>
      <c r="O135" s="2" t="str" cm="1">
        <f t="array" ref="O135">_xlfn.XLOOKUP($A135&amp;O$5,'[1]NBA-Data-1980-2019'!$B$1:$B$16305&amp;'[1]NBA-Data-1980-2019'!$A$1:$A$16305,'[1]NBA-Data-1980-2019'!$D$1:$D$16305,"",0)</f>
        <v>PHI</v>
      </c>
      <c r="P135" s="2" t="str" cm="1">
        <f t="array" ref="P135">_xlfn.XLOOKUP($A135&amp;P$5,'[1]NBA-Data-1980-2019'!$B$1:$B$16305&amp;'[1]NBA-Data-1980-2019'!$A$1:$A$16305,'[1]NBA-Data-1980-2019'!$D$1:$D$16305,"",0)</f>
        <v>SAS</v>
      </c>
      <c r="Q135" s="2" t="str" cm="1">
        <f t="array" ref="Q135">_xlfn.XLOOKUP($A135&amp;Q$5,'[1]NBA-Data-1980-2019'!$B$1:$B$16305&amp;'[1]NBA-Data-1980-2019'!$A$1:$A$16305,'[1]NBA-Data-1980-2019'!$D$1:$D$16305,"",0)</f>
        <v/>
      </c>
      <c r="R135" s="2" t="str" cm="1">
        <f t="array" ref="R135">_xlfn.XLOOKUP($A135&amp;R$5,'[1]NBA-Data-1980-2019'!$B$1:$B$16305&amp;'[1]NBA-Data-1980-2019'!$A$1:$A$16305,'[1]NBA-Data-1980-2019'!$D$1:$D$16305,"",0)</f>
        <v/>
      </c>
      <c r="S135" s="2" t="str" cm="1">
        <f t="array" ref="S135">_xlfn.XLOOKUP($A135&amp;S$5,'[1]NBA-Data-1980-2019'!$B$1:$B$16305&amp;'[1]NBA-Data-1980-2019'!$A$1:$A$16305,'[1]NBA-Data-1980-2019'!$D$1:$D$16305,"",0)</f>
        <v/>
      </c>
      <c r="T135" s="2" t="str" cm="1">
        <f t="array" ref="T135">_xlfn.XLOOKUP($A135&amp;T$5,'[1]NBA-Data-1980-2019'!$B$1:$B$16305&amp;'[1]NBA-Data-1980-2019'!$A$1:$A$16305,'[1]NBA-Data-1980-2019'!$D$1:$D$16305,"",0)</f>
        <v/>
      </c>
      <c r="U135" s="2" t="str" cm="1">
        <f t="array" ref="U135">_xlfn.XLOOKUP($A135&amp;U$5,'[1]NBA-Data-1980-2019'!$B$1:$B$16305&amp;'[1]NBA-Data-1980-2019'!$A$1:$A$16305,'[1]NBA-Data-1980-2019'!$D$1:$D$16305,"",0)</f>
        <v/>
      </c>
      <c r="V135" s="2" t="str" cm="1">
        <f t="array" ref="V135">_xlfn.XLOOKUP($A135&amp;V$5,'[1]NBA-Data-1980-2019'!$B$1:$B$16305&amp;'[1]NBA-Data-1980-2019'!$A$1:$A$16305,'[1]NBA-Data-1980-2019'!$D$1:$D$16305,"",0)</f>
        <v/>
      </c>
      <c r="W135" s="2" t="str" cm="1">
        <f t="array" ref="W135">_xlfn.XLOOKUP($A135&amp;W$5,'[1]NBA-Data-1980-2019'!$B$1:$B$16305&amp;'[1]NBA-Data-1980-2019'!$A$1:$A$16305,'[1]NBA-Data-1980-2019'!$D$1:$D$16305,"",0)</f>
        <v/>
      </c>
      <c r="X135" s="2" t="str" cm="1">
        <f t="array" ref="X135">_xlfn.XLOOKUP($A135&amp;X$5,'[1]NBA-Data-1980-2019'!$B$1:$B$16305&amp;'[1]NBA-Data-1980-2019'!$A$1:$A$16305,'[1]NBA-Data-1980-2019'!$D$1:$D$16305,"",0)</f>
        <v/>
      </c>
      <c r="Y135" s="2" t="str" cm="1">
        <f t="array" ref="Y135">_xlfn.XLOOKUP($A135&amp;Y$5,'[1]NBA-Data-1980-2019'!$B$1:$B$16305&amp;'[1]NBA-Data-1980-2019'!$A$1:$A$16305,'[1]NBA-Data-1980-2019'!$D$1:$D$16305,"",0)</f>
        <v/>
      </c>
      <c r="Z135" s="2" t="str" cm="1">
        <f t="array" ref="Z135">_xlfn.XLOOKUP($A135&amp;Z$5,'[1]NBA-Data-1980-2019'!$B$1:$B$16305&amp;'[1]NBA-Data-1980-2019'!$A$1:$A$16305,'[1]NBA-Data-1980-2019'!$D$1:$D$16305,"",0)</f>
        <v>TOT</v>
      </c>
      <c r="AA135" s="2" t="str" cm="1">
        <f t="array" ref="AA135">_xlfn.XLOOKUP($A135&amp;AA$5,'[1]NBA-Data-1980-2019'!$B$1:$B$16305&amp;'[1]NBA-Data-1980-2019'!$A$1:$A$16305,'[1]NBA-Data-1980-2019'!$D$1:$D$16305,"",0)</f>
        <v>IND</v>
      </c>
      <c r="AB135" s="2" t="str" cm="1">
        <f t="array" ref="AB135">_xlfn.XLOOKUP($A135&amp;AB$5,'[1]NBA-Data-1980-2019'!$B$1:$B$16305&amp;'[1]NBA-Data-1980-2019'!$A$1:$A$16305,'[1]NBA-Data-1980-2019'!$D$1:$D$16305,"",0)</f>
        <v>IND</v>
      </c>
      <c r="AC135" s="2" t="str" cm="1">
        <f t="array" ref="AC135">_xlfn.XLOOKUP($A135&amp;AC$5,'[1]NBA-Data-1980-2019'!$B$1:$B$16305&amp;'[1]NBA-Data-1980-2019'!$A$1:$A$16305,'[1]NBA-Data-1980-2019'!$D$1:$D$16305,"",0)</f>
        <v>IND</v>
      </c>
      <c r="AD135" s="2" t="str" cm="1">
        <f t="array" ref="AD135">_xlfn.XLOOKUP($A135&amp;AD$5,'[1]NBA-Data-1980-2019'!$B$1:$B$16305&amp;'[1]NBA-Data-1980-2019'!$A$1:$A$16305,'[1]NBA-Data-1980-2019'!$D$1:$D$16305,"",0)</f>
        <v>DET</v>
      </c>
      <c r="AE135" s="2" t="str" cm="1">
        <f t="array" ref="AE135">_xlfn.XLOOKUP($A135&amp;AE$5,'[1]NBA-Data-1980-2019'!$B$1:$B$16305&amp;'[1]NBA-Data-1980-2019'!$A$1:$A$16305,'[1]NBA-Data-1980-2019'!$D$1:$D$16305,"",0)</f>
        <v/>
      </c>
      <c r="AF135" s="2" t="str" cm="1">
        <f t="array" ref="AF135">_xlfn.XLOOKUP($A135&amp;AF$5,'[1]NBA-Data-1980-2019'!$B$1:$B$16305&amp;'[1]NBA-Data-1980-2019'!$A$1:$A$16305,'[1]NBA-Data-1980-2019'!$D$1:$D$16305,"",0)</f>
        <v/>
      </c>
      <c r="AG135" s="2" t="str" cm="1">
        <f t="array" ref="AG135">_xlfn.XLOOKUP($A135&amp;AG$5,'[1]NBA-Data-1980-2019'!$B$1:$B$16305&amp;'[1]NBA-Data-1980-2019'!$A$1:$A$16305,'[1]NBA-Data-1980-2019'!$D$1:$D$16305,"",0)</f>
        <v/>
      </c>
      <c r="AH135" s="2" t="str" cm="1">
        <f t="array" ref="AH135">_xlfn.XLOOKUP($A135&amp;AH$5,'[1]NBA-Data-1980-2019'!$B$1:$B$16305&amp;'[1]NBA-Data-1980-2019'!$A$1:$A$16305,'[1]NBA-Data-1980-2019'!$H$1:$H$16305,"",0)</f>
        <v/>
      </c>
      <c r="AI135" s="2" t="str" cm="1">
        <f t="array" ref="AI135">_xlfn.XLOOKUP($A135&amp;AI$5,'[1]NBA-Data-1980-2019'!$B$1:$B$16305&amp;'[1]NBA-Data-1980-2019'!$A$1:$A$16305,'[1]NBA-Data-1980-2019'!$H$1:$H$16305,"",0)</f>
        <v/>
      </c>
      <c r="AJ135" s="2" t="str" cm="1">
        <f t="array" ref="AJ135">_xlfn.XLOOKUP($A135&amp;AJ$5,'[1]NBA-Data-1980-2019'!$B$1:$B$16305&amp;'[1]NBA-Data-1980-2019'!$A$1:$A$16305,'[1]NBA-Data-1980-2019'!$H$1:$H$16305,"",0)</f>
        <v/>
      </c>
      <c r="AK135" s="2" t="str" cm="1">
        <f t="array" ref="AK135">_xlfn.XLOOKUP($A135&amp;AK$5,'[1]NBA-Data-1980-2019'!$B$1:$B$16305&amp;'[1]NBA-Data-1980-2019'!$A$1:$A$16305,'[1]NBA-Data-1980-2019'!$H$1:$H$16305,"",0)</f>
        <v/>
      </c>
      <c r="AL135" s="2" cm="1">
        <f t="array" ref="AL135">_xlfn.XLOOKUP($A135&amp;AL$5,'[1]NBA-Data-1980-2019'!$B$1:$B$16305&amp;'[1]NBA-Data-1980-2019'!$A$1:$A$16305,'[1]NBA-Data-1980-2019'!$H$1:$H$16305,"",0)</f>
        <v>2960</v>
      </c>
      <c r="AM135" s="2" cm="1">
        <f t="array" ref="AM135">_xlfn.XLOOKUP($A135&amp;AM$5,'[1]NBA-Data-1980-2019'!$B$1:$B$16305&amp;'[1]NBA-Data-1980-2019'!$A$1:$A$16305,'[1]NBA-Data-1980-2019'!$H$1:$H$16305,"",0)</f>
        <v>3247.2000000000003</v>
      </c>
      <c r="AN135" s="2" cm="1">
        <f t="array" ref="AN135">_xlfn.XLOOKUP($A135&amp;AN$5,'[1]NBA-Data-1980-2019'!$B$1:$B$16305&amp;'[1]NBA-Data-1980-2019'!$A$1:$A$16305,'[1]NBA-Data-1980-2019'!$H$1:$H$16305,"",0)</f>
        <v>3112</v>
      </c>
      <c r="AO135" s="2" cm="1">
        <f t="array" ref="AO135">_xlfn.XLOOKUP($A135&amp;AO$5,'[1]NBA-Data-1980-2019'!$B$1:$B$16305&amp;'[1]NBA-Data-1980-2019'!$A$1:$A$16305,'[1]NBA-Data-1980-2019'!$H$1:$H$16305,"",0)</f>
        <v>2296</v>
      </c>
      <c r="AP135" s="2" cm="1">
        <f t="array" ref="AP135">_xlfn.XLOOKUP($A135&amp;AP$5,'[1]NBA-Data-1980-2019'!$B$1:$B$16305&amp;'[1]NBA-Data-1980-2019'!$A$1:$A$16305,'[1]NBA-Data-1980-2019'!$H$1:$H$16305,"",0)</f>
        <v>1579.2</v>
      </c>
      <c r="AQ135" s="2" cm="1">
        <f t="array" ref="AQ135">_xlfn.XLOOKUP($A135&amp;AQ$5,'[1]NBA-Data-1980-2019'!$B$1:$B$16305&amp;'[1]NBA-Data-1980-2019'!$A$1:$A$16305,'[1]NBA-Data-1980-2019'!$H$1:$H$16305,"",0)</f>
        <v>2907.9</v>
      </c>
      <c r="AR135" s="2" cm="1">
        <f t="array" ref="AR135">_xlfn.XLOOKUP($A135&amp;AR$5,'[1]NBA-Data-1980-2019'!$B$1:$B$16305&amp;'[1]NBA-Data-1980-2019'!$A$1:$A$16305,'[1]NBA-Data-1980-2019'!$H$1:$H$16305,"",0)</f>
        <v>2812</v>
      </c>
      <c r="AS135" s="2" cm="1">
        <f t="array" ref="AS135">_xlfn.XLOOKUP($A135&amp;AS$5,'[1]NBA-Data-1980-2019'!$B$1:$B$16305&amp;'[1]NBA-Data-1980-2019'!$A$1:$A$16305,'[1]NBA-Data-1980-2019'!$H$1:$H$16305,"",0)</f>
        <v>2343</v>
      </c>
      <c r="AT135" s="2" cm="1">
        <f t="array" ref="AT135">_xlfn.XLOOKUP($A135&amp;AT$5,'[1]NBA-Data-1980-2019'!$B$1:$B$16305&amp;'[1]NBA-Data-1980-2019'!$A$1:$A$16305,'[1]NBA-Data-1980-2019'!$H$1:$H$16305,"",0)</f>
        <v>2594.4</v>
      </c>
      <c r="AU135" s="2" cm="1">
        <f t="array" ref="AU135">_xlfn.XLOOKUP($A135&amp;AU$5,'[1]NBA-Data-1980-2019'!$B$1:$B$16305&amp;'[1]NBA-Data-1980-2019'!$A$1:$A$16305,'[1]NBA-Data-1980-2019'!$H$1:$H$16305,"",0)</f>
        <v>1335.6000000000001</v>
      </c>
      <c r="AV135" s="2" cm="1">
        <f t="array" ref="AV135">_xlfn.XLOOKUP($A135&amp;AV$5,'[1]NBA-Data-1980-2019'!$B$1:$B$16305&amp;'[1]NBA-Data-1980-2019'!$A$1:$A$16305,'[1]NBA-Data-1980-2019'!$H$1:$H$16305,"",0)</f>
        <v>156.6</v>
      </c>
      <c r="AW135" s="2" t="str" cm="1">
        <f t="array" ref="AW135">_xlfn.XLOOKUP($A135&amp;AW$5,'[1]NBA-Data-1980-2019'!$B$1:$B$16305&amp;'[1]NBA-Data-1980-2019'!$A$1:$A$16305,'[1]NBA-Data-1980-2019'!$H$1:$H$16305,"",0)</f>
        <v/>
      </c>
      <c r="AX135" s="2" t="str" cm="1">
        <f t="array" ref="AX135">_xlfn.XLOOKUP($A135&amp;AX$5,'[1]NBA-Data-1980-2019'!$B$1:$B$16305&amp;'[1]NBA-Data-1980-2019'!$A$1:$A$16305,'[1]NBA-Data-1980-2019'!$H$1:$H$16305,"",0)</f>
        <v/>
      </c>
      <c r="AY135" s="2" t="str" cm="1">
        <f t="array" ref="AY135">_xlfn.XLOOKUP($A135&amp;AY$5,'[1]NBA-Data-1980-2019'!$B$1:$B$16305&amp;'[1]NBA-Data-1980-2019'!$A$1:$A$16305,'[1]NBA-Data-1980-2019'!$H$1:$H$16305,"",0)</f>
        <v/>
      </c>
      <c r="AZ135" s="2" t="str" cm="1">
        <f t="array" ref="AZ135">_xlfn.XLOOKUP($A135&amp;AZ$5,'[1]NBA-Data-1980-2019'!$B$1:$B$16305&amp;'[1]NBA-Data-1980-2019'!$A$1:$A$16305,'[1]NBA-Data-1980-2019'!$H$1:$H$16305,"",0)</f>
        <v/>
      </c>
      <c r="BA135" s="2" t="str" cm="1">
        <f t="array" ref="BA135">_xlfn.XLOOKUP($A135&amp;BA$5,'[1]NBA-Data-1980-2019'!$B$1:$B$16305&amp;'[1]NBA-Data-1980-2019'!$A$1:$A$16305,'[1]NBA-Data-1980-2019'!$H$1:$H$16305,"",0)</f>
        <v/>
      </c>
      <c r="BB135" s="2" t="str" cm="1">
        <f t="array" ref="BB135">_xlfn.XLOOKUP($A135&amp;BB$5,'[1]NBA-Data-1980-2019'!$B$1:$B$16305&amp;'[1]NBA-Data-1980-2019'!$A$1:$A$16305,'[1]NBA-Data-1980-2019'!$H$1:$H$16305,"",0)</f>
        <v/>
      </c>
      <c r="BC135" s="2" t="str" cm="1">
        <f t="array" ref="BC135">_xlfn.XLOOKUP($A135&amp;BC$5,'[1]NBA-Data-1980-2019'!$B$1:$B$16305&amp;'[1]NBA-Data-1980-2019'!$A$1:$A$16305,'[1]NBA-Data-1980-2019'!$H$1:$H$16305,"",0)</f>
        <v/>
      </c>
      <c r="BD135" s="2" t="str" cm="1">
        <f t="array" ref="BD135">_xlfn.XLOOKUP($A135&amp;BD$5,'[1]NBA-Data-1980-2019'!$B$1:$B$16305&amp;'[1]NBA-Data-1980-2019'!$A$1:$A$16305,'[1]NBA-Data-1980-2019'!$H$1:$H$16305,"",0)</f>
        <v/>
      </c>
      <c r="BE135" s="2" t="str" cm="1">
        <f t="array" ref="BE135">_xlfn.XLOOKUP($A135&amp;BE$5,'[1]NBA-Data-1980-2019'!$B$1:$B$16305&amp;'[1]NBA-Data-1980-2019'!$A$1:$A$16305,'[1]NBA-Data-1980-2019'!$H$1:$H$16305,"",0)</f>
        <v/>
      </c>
      <c r="BF135" s="2" cm="1">
        <f t="array" ref="BF135">_xlfn.XLOOKUP($A135&amp;BF$5,'[1]NBA-Data-1980-2019'!$B$1:$B$16305&amp;'[1]NBA-Data-1980-2019'!$A$1:$A$16305,'[1]NBA-Data-1980-2019'!$H$1:$H$16305,"",0)</f>
        <v>262.5</v>
      </c>
      <c r="BG135" s="2" cm="1">
        <f t="array" ref="BG135">_xlfn.XLOOKUP($A135&amp;BG$5,'[1]NBA-Data-1980-2019'!$B$1:$B$16305&amp;'[1]NBA-Data-1980-2019'!$A$1:$A$16305,'[1]NBA-Data-1980-2019'!$H$1:$H$16305,"",0)</f>
        <v>508.50000000000006</v>
      </c>
      <c r="BH135" s="2" cm="1">
        <f t="array" ref="BH135">_xlfn.XLOOKUP($A135&amp;BH$5,'[1]NBA-Data-1980-2019'!$B$1:$B$16305&amp;'[1]NBA-Data-1980-2019'!$A$1:$A$16305,'[1]NBA-Data-1980-2019'!$H$1:$H$16305,"",0)</f>
        <v>1428.3</v>
      </c>
      <c r="BI135" s="2" cm="1">
        <f t="array" ref="BI135">_xlfn.XLOOKUP($A135&amp;BI$5,'[1]NBA-Data-1980-2019'!$B$1:$B$16305&amp;'[1]NBA-Data-1980-2019'!$A$1:$A$16305,'[1]NBA-Data-1980-2019'!$H$1:$H$16305,"",0)</f>
        <v>338.09999999999997</v>
      </c>
      <c r="BJ135" s="2" cm="1">
        <f t="array" ref="BJ135">_xlfn.XLOOKUP($A135&amp;BJ$5,'[1]NBA-Data-1980-2019'!$B$1:$B$16305&amp;'[1]NBA-Data-1980-2019'!$A$1:$A$16305,'[1]NBA-Data-1980-2019'!$H$1:$H$16305,"",0)</f>
        <v>611</v>
      </c>
      <c r="BK135" s="2" t="str" cm="1">
        <f t="array" ref="BK135">_xlfn.XLOOKUP($A135&amp;BK$5,'[1]NBA-Data-1980-2019'!$B$1:$B$16305&amp;'[1]NBA-Data-1980-2019'!$A$1:$A$16305,'[1]NBA-Data-1980-2019'!$H$1:$H$16305,"",0)</f>
        <v/>
      </c>
      <c r="BL135" s="2" t="str" cm="1">
        <f t="array" ref="BL135">_xlfn.XLOOKUP($A135&amp;BL$5,'[1]NBA-Data-1980-2019'!$B$1:$B$16305&amp;'[1]NBA-Data-1980-2019'!$A$1:$A$16305,'[1]NBA-Data-1980-2019'!$H$1:$H$16305,"",0)</f>
        <v/>
      </c>
      <c r="BM135" s="2" t="str" cm="1">
        <f t="array" ref="BM135">_xlfn.XLOOKUP($A135&amp;BM$5,'[1]NBA-Data-1980-2019'!$B$1:$B$16305&amp;'[1]NBA-Data-1980-2019'!$A$1:$A$16305,'[1]NBA-Data-1980-2019'!$H$1:$H$16305,"",0)</f>
        <v/>
      </c>
      <c r="BN135" s="2" t="str" cm="1">
        <f t="array" ref="BN135">_xlfn.XLOOKUP($A135&amp;BN$5,'[1]NBA-Data-1980-2019'!$B$1:$B$16305&amp;'[1]NBA-Data-1980-2019'!$A$1:$A$16305,'[1]NBA-Data-1980-2019'!$F$1:$F$16305,"",0)</f>
        <v/>
      </c>
      <c r="BO135" s="2" t="str" cm="1">
        <f t="array" ref="BO135">_xlfn.XLOOKUP($A135&amp;BO$5,'[1]NBA-Data-1980-2019'!$B$1:$B$16305&amp;'[1]NBA-Data-1980-2019'!$A$1:$A$16305,'[1]NBA-Data-1980-2019'!$F$1:$F$16305,"",0)</f>
        <v/>
      </c>
      <c r="BP135" s="2" t="str" cm="1">
        <f t="array" ref="BP135">_xlfn.XLOOKUP($A135&amp;BP$5,'[1]NBA-Data-1980-2019'!$B$1:$B$16305&amp;'[1]NBA-Data-1980-2019'!$A$1:$A$16305,'[1]NBA-Data-1980-2019'!$F$1:$F$16305,"",0)</f>
        <v/>
      </c>
      <c r="BQ135" s="2" t="str" cm="1">
        <f t="array" ref="BQ135">_xlfn.XLOOKUP($A135&amp;BQ$5,'[1]NBA-Data-1980-2019'!$B$1:$B$16305&amp;'[1]NBA-Data-1980-2019'!$A$1:$A$16305,'[1]NBA-Data-1980-2019'!$F$1:$F$16305,"",0)</f>
        <v/>
      </c>
      <c r="BR135" s="2" cm="1">
        <f t="array" ref="BR135">_xlfn.XLOOKUP($A135&amp;BR$5,'[1]NBA-Data-1980-2019'!$B$1:$B$16305&amp;'[1]NBA-Data-1980-2019'!$A$1:$A$16305,'[1]NBA-Data-1980-2019'!$F$1:$F$16305,"",0)</f>
        <v>16.600000000000001</v>
      </c>
      <c r="BS135" s="2" cm="1">
        <f t="array" ref="BS135">_xlfn.XLOOKUP($A135&amp;BS$5,'[1]NBA-Data-1980-2019'!$B$1:$B$16305&amp;'[1]NBA-Data-1980-2019'!$A$1:$A$16305,'[1]NBA-Data-1980-2019'!$F$1:$F$16305,"",0)</f>
        <v>15.9</v>
      </c>
      <c r="BT135" s="2" cm="1">
        <f t="array" ref="BT135">_xlfn.XLOOKUP($A135&amp;BT$5,'[1]NBA-Data-1980-2019'!$B$1:$B$16305&amp;'[1]NBA-Data-1980-2019'!$A$1:$A$16305,'[1]NBA-Data-1980-2019'!$F$1:$F$16305,"",0)</f>
        <v>17.5</v>
      </c>
      <c r="BU135" s="2" cm="1">
        <f t="array" ref="BU135">_xlfn.XLOOKUP($A135&amp;BU$5,'[1]NBA-Data-1980-2019'!$B$1:$B$16305&amp;'[1]NBA-Data-1980-2019'!$A$1:$A$16305,'[1]NBA-Data-1980-2019'!$F$1:$F$16305,"",0)</f>
        <v>16.8</v>
      </c>
      <c r="BV135" s="2" cm="1">
        <f t="array" ref="BV135">_xlfn.XLOOKUP($A135&amp;BV$5,'[1]NBA-Data-1980-2019'!$B$1:$B$16305&amp;'[1]NBA-Data-1980-2019'!$A$1:$A$16305,'[1]NBA-Data-1980-2019'!$F$1:$F$16305,"",0)</f>
        <v>19.7</v>
      </c>
      <c r="BW135" s="2" cm="1">
        <f t="array" ref="BW135">_xlfn.XLOOKUP($A135&amp;BW$5,'[1]NBA-Data-1980-2019'!$B$1:$B$16305&amp;'[1]NBA-Data-1980-2019'!$A$1:$A$16305,'[1]NBA-Data-1980-2019'!$F$1:$F$16305,"",0)</f>
        <v>17.8</v>
      </c>
      <c r="BX135" s="2" cm="1">
        <f t="array" ref="BX135">_xlfn.XLOOKUP($A135&amp;BX$5,'[1]NBA-Data-1980-2019'!$B$1:$B$16305&amp;'[1]NBA-Data-1980-2019'!$A$1:$A$16305,'[1]NBA-Data-1980-2019'!$F$1:$F$16305,"",0)</f>
        <v>20.100000000000001</v>
      </c>
      <c r="BY135" s="2" cm="1">
        <f t="array" ref="BY135">_xlfn.XLOOKUP($A135&amp;BY$5,'[1]NBA-Data-1980-2019'!$B$1:$B$16305&amp;'[1]NBA-Data-1980-2019'!$A$1:$A$16305,'[1]NBA-Data-1980-2019'!$F$1:$F$16305,"",0)</f>
        <v>19.100000000000001</v>
      </c>
      <c r="BZ135" s="2" cm="1">
        <f t="array" ref="BZ135">_xlfn.XLOOKUP($A135&amp;BZ$5,'[1]NBA-Data-1980-2019'!$B$1:$B$16305&amp;'[1]NBA-Data-1980-2019'!$A$1:$A$16305,'[1]NBA-Data-1980-2019'!$F$1:$F$16305,"",0)</f>
        <v>16.7</v>
      </c>
      <c r="CA135" s="2" cm="1">
        <f t="array" ref="CA135">_xlfn.XLOOKUP($A135&amp;CA$5,'[1]NBA-Data-1980-2019'!$B$1:$B$16305&amp;'[1]NBA-Data-1980-2019'!$A$1:$A$16305,'[1]NBA-Data-1980-2019'!$F$1:$F$16305,"",0)</f>
        <v>15</v>
      </c>
      <c r="CB135" s="2" cm="1">
        <f t="array" ref="CB135">_xlfn.XLOOKUP($A135&amp;CB$5,'[1]NBA-Data-1980-2019'!$B$1:$B$16305&amp;'[1]NBA-Data-1980-2019'!$A$1:$A$16305,'[1]NBA-Data-1980-2019'!$F$1:$F$16305,"",0)</f>
        <v>17.2</v>
      </c>
      <c r="CC135" s="2" t="str" cm="1">
        <f t="array" ref="CC135">_xlfn.XLOOKUP($A135&amp;CC$5,'[1]NBA-Data-1980-2019'!$B$1:$B$16305&amp;'[1]NBA-Data-1980-2019'!$A$1:$A$16305,'[1]NBA-Data-1980-2019'!$F$1:$F$16305,"",0)</f>
        <v/>
      </c>
      <c r="CD135" s="2" t="str" cm="1">
        <f t="array" ref="CD135">_xlfn.XLOOKUP($A135&amp;CD$5,'[1]NBA-Data-1980-2019'!$B$1:$B$16305&amp;'[1]NBA-Data-1980-2019'!$A$1:$A$16305,'[1]NBA-Data-1980-2019'!$F$1:$F$16305,"",0)</f>
        <v/>
      </c>
      <c r="CE135" s="2" t="str" cm="1">
        <f t="array" ref="CE135">_xlfn.XLOOKUP($A135&amp;CE$5,'[1]NBA-Data-1980-2019'!$B$1:$B$16305&amp;'[1]NBA-Data-1980-2019'!$A$1:$A$16305,'[1]NBA-Data-1980-2019'!$F$1:$F$16305,"",0)</f>
        <v/>
      </c>
      <c r="CF135" s="2" t="str" cm="1">
        <f t="array" ref="CF135">_xlfn.XLOOKUP($A135&amp;CF$5,'[1]NBA-Data-1980-2019'!$B$1:$B$16305&amp;'[1]NBA-Data-1980-2019'!$A$1:$A$16305,'[1]NBA-Data-1980-2019'!$F$1:$F$16305,"",0)</f>
        <v/>
      </c>
      <c r="CG135" s="2" t="str" cm="1">
        <f t="array" ref="CG135">_xlfn.XLOOKUP($A135&amp;CG$5,'[1]NBA-Data-1980-2019'!$B$1:$B$16305&amp;'[1]NBA-Data-1980-2019'!$A$1:$A$16305,'[1]NBA-Data-1980-2019'!$F$1:$F$16305,"",0)</f>
        <v/>
      </c>
      <c r="CH135" s="2" t="str" cm="1">
        <f t="array" ref="CH135">_xlfn.XLOOKUP($A135&amp;CH$5,'[1]NBA-Data-1980-2019'!$B$1:$B$16305&amp;'[1]NBA-Data-1980-2019'!$A$1:$A$16305,'[1]NBA-Data-1980-2019'!$F$1:$F$16305,"",0)</f>
        <v/>
      </c>
      <c r="CI135" s="2" t="str" cm="1">
        <f t="array" ref="CI135">_xlfn.XLOOKUP($A135&amp;CI$5,'[1]NBA-Data-1980-2019'!$B$1:$B$16305&amp;'[1]NBA-Data-1980-2019'!$A$1:$A$16305,'[1]NBA-Data-1980-2019'!$F$1:$F$16305,"",0)</f>
        <v/>
      </c>
      <c r="CJ135" s="2" t="str" cm="1">
        <f t="array" ref="CJ135">_xlfn.XLOOKUP($A135&amp;CJ$5,'[1]NBA-Data-1980-2019'!$B$1:$B$16305&amp;'[1]NBA-Data-1980-2019'!$A$1:$A$16305,'[1]NBA-Data-1980-2019'!$F$1:$F$16305,"",0)</f>
        <v/>
      </c>
      <c r="CK135" s="2" t="str" cm="1">
        <f t="array" ref="CK135">_xlfn.XLOOKUP($A135&amp;CK$5,'[1]NBA-Data-1980-2019'!$B$1:$B$16305&amp;'[1]NBA-Data-1980-2019'!$A$1:$A$16305,'[1]NBA-Data-1980-2019'!$F$1:$F$16305,"",0)</f>
        <v/>
      </c>
      <c r="CL135" s="2" cm="1">
        <f t="array" ref="CL135">_xlfn.XLOOKUP($A135&amp;CL$5,'[1]NBA-Data-1980-2019'!$B$1:$B$16305&amp;'[1]NBA-Data-1980-2019'!$A$1:$A$16305,'[1]NBA-Data-1980-2019'!$F$1:$F$16305,"",0)</f>
        <v>8.5</v>
      </c>
      <c r="CM135" s="2" cm="1">
        <f t="array" ref="CM135">_xlfn.XLOOKUP($A135&amp;CM$5,'[1]NBA-Data-1980-2019'!$B$1:$B$16305&amp;'[1]NBA-Data-1980-2019'!$A$1:$A$16305,'[1]NBA-Data-1980-2019'!$F$1:$F$16305,"",0)</f>
        <v>11.4</v>
      </c>
      <c r="CN135" s="2" cm="1">
        <f t="array" ref="CN135">_xlfn.XLOOKUP($A135&amp;CN$5,'[1]NBA-Data-1980-2019'!$B$1:$B$16305&amp;'[1]NBA-Data-1980-2019'!$A$1:$A$16305,'[1]NBA-Data-1980-2019'!$F$1:$F$16305,"",0)</f>
        <v>11.5</v>
      </c>
      <c r="CO135" s="2" cm="1">
        <f t="array" ref="CO135">_xlfn.XLOOKUP($A135&amp;CO$5,'[1]NBA-Data-1980-2019'!$B$1:$B$16305&amp;'[1]NBA-Data-1980-2019'!$A$1:$A$16305,'[1]NBA-Data-1980-2019'!$F$1:$F$16305,"",0)</f>
        <v>10.8</v>
      </c>
      <c r="CP135" s="2" cm="1">
        <f t="array" ref="CP135">_xlfn.XLOOKUP($A135&amp;CP$5,'[1]NBA-Data-1980-2019'!$B$1:$B$16305&amp;'[1]NBA-Data-1980-2019'!$A$1:$A$16305,'[1]NBA-Data-1980-2019'!$F$1:$F$16305,"",0)</f>
        <v>8.6999999999999993</v>
      </c>
      <c r="CQ135" s="2" t="str" cm="1">
        <f t="array" ref="CQ135">_xlfn.XLOOKUP($A135&amp;CQ$5,'[1]NBA-Data-1980-2019'!$B$1:$B$16305&amp;'[1]NBA-Data-1980-2019'!$A$1:$A$16305,'[1]NBA-Data-1980-2019'!$F$1:$F$16305,"",0)</f>
        <v/>
      </c>
      <c r="CR135" s="2" t="str" cm="1">
        <f t="array" ref="CR135">_xlfn.XLOOKUP($A135&amp;CR$5,'[1]NBA-Data-1980-2019'!$B$1:$B$16305&amp;'[1]NBA-Data-1980-2019'!$A$1:$A$16305,'[1]NBA-Data-1980-2019'!$F$1:$F$16305,"",0)</f>
        <v/>
      </c>
      <c r="CS135" s="2" t="str" cm="1">
        <f t="array" ref="CS135">_xlfn.XLOOKUP($A135&amp;CS$5,'[1]NBA-Data-1980-2019'!$B$1:$B$16305&amp;'[1]NBA-Data-1980-2019'!$A$1:$A$16305,'[1]NBA-Data-1980-2019'!$F$1:$F$16305,"",0)</f>
        <v/>
      </c>
      <c r="CU135" s="2" t="str">
        <f>_xlfn.XLOOKUP($A135,TEAMS!$G$1:$G$839,TEAMS!$H$1:$H$839,"",0)</f>
        <v>SF</v>
      </c>
      <c r="CV135" s="2" t="str">
        <f>_xlfn.XLOOKUP($CU135,DASHBOARD!$B$22:$B$27,DASHBOARD!$C$22:$C$27,"",0)</f>
        <v>FORWARD</v>
      </c>
      <c r="CY135" s="63">
        <f>SUMIFS('[1]NBA-Data-1980-2019'!$G$1:$G$16305,'[1]NBA-Data-1980-2019'!$B$1:$B$16305,$A135,'[1]NBA-Data-1980-2019'!$A$1:$A$16305,CY$9)</f>
        <v>0</v>
      </c>
      <c r="CZ135" s="63">
        <f>SUMIFS('[1]NBA-Data-1980-2019'!$G$1:$G$16305,'[1]NBA-Data-1980-2019'!$B$1:$B$16305,$A135,'[1]NBA-Data-1980-2019'!$A$1:$A$16305,CZ$9)</f>
        <v>0</v>
      </c>
      <c r="DA135" s="63">
        <f>SUMIFS('[1]NBA-Data-1980-2019'!$G$1:$G$16305,'[1]NBA-Data-1980-2019'!$B$1:$B$16305,$A135,'[1]NBA-Data-1980-2019'!$A$1:$A$16305,DA$9)</f>
        <v>0</v>
      </c>
      <c r="DB135" s="63">
        <f>SUMIFS('[1]NBA-Data-1980-2019'!$G$1:$G$16305,'[1]NBA-Data-1980-2019'!$B$1:$B$16305,$A135,'[1]NBA-Data-1980-2019'!$A$1:$A$16305,DB$9)</f>
        <v>0</v>
      </c>
      <c r="DC135" s="63">
        <f>SUMIFS('[1]NBA-Data-1980-2019'!$G$1:$G$16305,'[1]NBA-Data-1980-2019'!$B$1:$B$16305,$A135,'[1]NBA-Data-1980-2019'!$A$1:$A$16305,DC$9)</f>
        <v>2900000</v>
      </c>
      <c r="DD135" s="63">
        <f>SUMIFS('[1]NBA-Data-1980-2019'!$G$1:$G$16305,'[1]NBA-Data-1980-2019'!$B$1:$B$16305,$A135,'[1]NBA-Data-1980-2019'!$A$1:$A$16305,DD$9)</f>
        <v>3770000</v>
      </c>
      <c r="DE135" s="63">
        <f>SUMIFS('[1]NBA-Data-1980-2019'!$G$1:$G$16305,'[1]NBA-Data-1980-2019'!$B$1:$B$16305,$A135,'[1]NBA-Data-1980-2019'!$A$1:$A$16305,DE$9)</f>
        <v>4640000</v>
      </c>
      <c r="DF135" s="63">
        <f>SUMIFS('[1]NBA-Data-1980-2019'!$G$1:$G$16305,'[1]NBA-Data-1980-2019'!$B$1:$B$16305,$A135,'[1]NBA-Data-1980-2019'!$A$1:$A$16305,DF$9)</f>
        <v>5510000</v>
      </c>
      <c r="DG135" s="63">
        <f>SUMIFS('[1]NBA-Data-1980-2019'!$G$1:$G$16305,'[1]NBA-Data-1980-2019'!$B$1:$B$16305,$A135,'[1]NBA-Data-1980-2019'!$A$1:$A$16305,DG$9)</f>
        <v>6380000</v>
      </c>
      <c r="DH135" s="63">
        <f>SUMIFS('[1]NBA-Data-1980-2019'!$G$1:$G$16305,'[1]NBA-Data-1980-2019'!$B$1:$B$16305,$A135,'[1]NBA-Data-1980-2019'!$A$1:$A$16305,DH$9)</f>
        <v>7250000</v>
      </c>
      <c r="DI135" s="63">
        <f>SUMIFS('[1]NBA-Data-1980-2019'!$G$1:$G$16305,'[1]NBA-Data-1980-2019'!$B$1:$B$16305,$A135,'[1]NBA-Data-1980-2019'!$A$1:$A$16305,DI$9)</f>
        <v>8120000</v>
      </c>
      <c r="DJ135" s="63">
        <f>SUMIFS('[1]NBA-Data-1980-2019'!$G$1:$G$16305,'[1]NBA-Data-1980-2019'!$B$1:$B$16305,$A135,'[1]NBA-Data-1980-2019'!$A$1:$A$16305,DJ$9)</f>
        <v>8990000</v>
      </c>
      <c r="DK135" s="63">
        <f>SUMIFS('[1]NBA-Data-1980-2019'!$G$1:$G$16305,'[1]NBA-Data-1980-2019'!$B$1:$B$16305,$A135,'[1]NBA-Data-1980-2019'!$A$1:$A$16305,DK$9)</f>
        <v>9860000</v>
      </c>
      <c r="DL135" s="63">
        <f>SUMIFS('[1]NBA-Data-1980-2019'!$G$1:$G$16305,'[1]NBA-Data-1980-2019'!$B$1:$B$16305,$A135,'[1]NBA-Data-1980-2019'!$A$1:$A$16305,DL$9)</f>
        <v>0</v>
      </c>
      <c r="DM135" s="63">
        <f>SUMIFS('[1]NBA-Data-1980-2019'!$G$1:$G$16305,'[1]NBA-Data-1980-2019'!$B$1:$B$16305,$A135,'[1]NBA-Data-1980-2019'!$A$1:$A$16305,DM$9)</f>
        <v>12071250</v>
      </c>
      <c r="DN135" s="63">
        <f>SUMIFS('[1]NBA-Data-1980-2019'!$G$1:$G$16305,'[1]NBA-Data-1980-2019'!$B$1:$B$16305,$A135,'[1]NBA-Data-1980-2019'!$A$1:$A$16305,DN$9)</f>
        <v>0</v>
      </c>
      <c r="DO135" s="63">
        <f>SUMIFS('[1]NBA-Data-1980-2019'!$G$1:$G$16305,'[1]NBA-Data-1980-2019'!$B$1:$B$16305,$A135,'[1]NBA-Data-1980-2019'!$A$1:$A$16305,DO$9)</f>
        <v>0</v>
      </c>
      <c r="DP135" s="63">
        <f>SUMIFS('[1]NBA-Data-1980-2019'!$G$1:$G$16305,'[1]NBA-Data-1980-2019'!$B$1:$B$16305,$A135,'[1]NBA-Data-1980-2019'!$A$1:$A$16305,DP$9)</f>
        <v>0</v>
      </c>
      <c r="DQ135" s="63">
        <f>SUMIFS('[1]NBA-Data-1980-2019'!$G$1:$G$16305,'[1]NBA-Data-1980-2019'!$B$1:$B$16305,$A135,'[1]NBA-Data-1980-2019'!$A$1:$A$16305,DQ$9)</f>
        <v>0</v>
      </c>
      <c r="DR135" s="63">
        <f>SUMIFS('[1]NBA-Data-1980-2019'!$G$1:$G$16305,'[1]NBA-Data-1980-2019'!$B$1:$B$16305,$A135,'[1]NBA-Data-1980-2019'!$A$1:$A$16305,DR$9)</f>
        <v>0</v>
      </c>
      <c r="DS135" s="63">
        <f>SUMIFS('[1]NBA-Data-1980-2019'!$G$1:$G$16305,'[1]NBA-Data-1980-2019'!$B$1:$B$16305,$A135,'[1]NBA-Data-1980-2019'!$A$1:$A$16305,DS$9)</f>
        <v>0</v>
      </c>
      <c r="DT135" s="63">
        <f>SUMIFS('[1]NBA-Data-1980-2019'!$G$1:$G$16305,'[1]NBA-Data-1980-2019'!$B$1:$B$16305,$A135,'[1]NBA-Data-1980-2019'!$A$1:$A$16305,DT$9)</f>
        <v>0</v>
      </c>
      <c r="DU135" s="63">
        <f>SUMIFS('[1]NBA-Data-1980-2019'!$G$1:$G$16305,'[1]NBA-Data-1980-2019'!$B$1:$B$16305,$A135,'[1]NBA-Data-1980-2019'!$A$1:$A$16305,DU$9)</f>
        <v>0</v>
      </c>
      <c r="DV135" s="63">
        <f>SUMIFS('[1]NBA-Data-1980-2019'!$G$1:$G$16305,'[1]NBA-Data-1980-2019'!$B$1:$B$16305,$A135,'[1]NBA-Data-1980-2019'!$A$1:$A$16305,DV$9)</f>
        <v>0</v>
      </c>
      <c r="DW135" s="63">
        <f>SUMIFS('[1]NBA-Data-1980-2019'!$G$1:$G$16305,'[1]NBA-Data-1980-2019'!$B$1:$B$16305,$A135,'[1]NBA-Data-1980-2019'!$A$1:$A$16305,DW$9)</f>
        <v>507336</v>
      </c>
      <c r="DX135" s="63">
        <f>SUMIFS('[1]NBA-Data-1980-2019'!$G$1:$G$16305,'[1]NBA-Data-1980-2019'!$B$1:$B$16305,$A135,'[1]NBA-Data-1980-2019'!$A$1:$A$16305,DX$9)</f>
        <v>845000</v>
      </c>
      <c r="DY135" s="63">
        <f>SUMIFS('[1]NBA-Data-1980-2019'!$G$1:$G$16305,'[1]NBA-Data-1980-2019'!$B$1:$B$16305,$A135,'[1]NBA-Data-1980-2019'!$A$1:$A$16305,DY$9)</f>
        <v>1050500</v>
      </c>
      <c r="DZ135" s="63">
        <f>SUMIFS('[1]NBA-Data-1980-2019'!$G$1:$G$16305,'[1]NBA-Data-1980-2019'!$B$1:$B$16305,$A135,'[1]NBA-Data-1980-2019'!$A$1:$A$16305,DZ$9)</f>
        <v>1524305</v>
      </c>
      <c r="EA135" s="63">
        <f>SUMIFS('[1]NBA-Data-1980-2019'!$G$1:$G$16305,'[1]NBA-Data-1980-2019'!$B$1:$B$16305,$A135,'[1]NBA-Data-1980-2019'!$A$1:$A$16305,EA$9)</f>
        <v>0</v>
      </c>
      <c r="EB135" s="63">
        <f>SUMIFS('[1]NBA-Data-1980-2019'!$G$1:$G$16305,'[1]NBA-Data-1980-2019'!$B$1:$B$16305,$A135,'[1]NBA-Data-1980-2019'!$A$1:$A$16305,EB$9)</f>
        <v>0</v>
      </c>
      <c r="EC135" s="63">
        <f>SUMIFS('[1]NBA-Data-1980-2019'!$G$1:$G$16305,'[1]NBA-Data-1980-2019'!$B$1:$B$16305,$A135,'[1]NBA-Data-1980-2019'!$A$1:$A$16305,EC$9)</f>
        <v>0</v>
      </c>
      <c r="ED135" s="63">
        <f>SUMIFS('[1]NBA-Data-1980-2019'!$G$1:$G$16305,'[1]NBA-Data-1980-2019'!$B$1:$B$16305,$A135,'[1]NBA-Data-1980-2019'!$A$1:$A$16305,ED$9)</f>
        <v>0</v>
      </c>
      <c r="EH135" s="2" t="s">
        <v>1488</v>
      </c>
    </row>
    <row r="136" spans="1:165" x14ac:dyDescent="0.2">
      <c r="A136" s="2" t="s">
        <v>1022</v>
      </c>
      <c r="B136" s="2" t="str" cm="1">
        <f t="array" ref="B136">_xlfn.XLOOKUP($A136&amp;B$5,'[1]NBA-Data-1980-2019'!$B$1:$B$16305&amp;'[1]NBA-Data-1980-2019'!$A$1:$A$16305,'[1]NBA-Data-1980-2019'!$D$1:$D$16305,"",0)</f>
        <v>WSB</v>
      </c>
      <c r="C136" s="2" t="str" cm="1">
        <f t="array" ref="C136">_xlfn.XLOOKUP($A136&amp;C$5,'[1]NBA-Data-1980-2019'!$B$1:$B$16305&amp;'[1]NBA-Data-1980-2019'!$A$1:$A$16305,'[1]NBA-Data-1980-2019'!$D$1:$D$16305,"",0)</f>
        <v>WSB</v>
      </c>
      <c r="D136" s="2" t="str" cm="1">
        <f t="array" ref="D136">_xlfn.XLOOKUP($A136&amp;D$5,'[1]NBA-Data-1980-2019'!$B$1:$B$16305&amp;'[1]NBA-Data-1980-2019'!$A$1:$A$16305,'[1]NBA-Data-1980-2019'!$D$1:$D$16305,"",0)</f>
        <v>TOT</v>
      </c>
      <c r="E136" s="2" t="str" cm="1">
        <f t="array" ref="E136">_xlfn.XLOOKUP($A136&amp;E$5,'[1]NBA-Data-1980-2019'!$B$1:$B$16305&amp;'[1]NBA-Data-1980-2019'!$A$1:$A$16305,'[1]NBA-Data-1980-2019'!$D$1:$D$16305,"",0)</f>
        <v>MIL</v>
      </c>
      <c r="F136" s="2" t="str" cm="1">
        <f t="array" ref="F136">_xlfn.XLOOKUP($A136&amp;F$5,'[1]NBA-Data-1980-2019'!$B$1:$B$16305&amp;'[1]NBA-Data-1980-2019'!$A$1:$A$16305,'[1]NBA-Data-1980-2019'!$D$1:$D$16305,"",0)</f>
        <v>TOT</v>
      </c>
      <c r="G136" s="2" t="str" cm="1">
        <f t="array" ref="G136">_xlfn.XLOOKUP($A136&amp;G$5,'[1]NBA-Data-1980-2019'!$B$1:$B$16305&amp;'[1]NBA-Data-1980-2019'!$A$1:$A$16305,'[1]NBA-Data-1980-2019'!$D$1:$D$16305,"",0)</f>
        <v>UTA</v>
      </c>
      <c r="H136" s="2" t="str" cm="1">
        <f t="array" ref="H136">_xlfn.XLOOKUP($A136&amp;H$5,'[1]NBA-Data-1980-2019'!$B$1:$B$16305&amp;'[1]NBA-Data-1980-2019'!$A$1:$A$16305,'[1]NBA-Data-1980-2019'!$D$1:$D$16305,"",0)</f>
        <v>UTA</v>
      </c>
      <c r="I136" s="2" t="str" cm="1">
        <f t="array" ref="I136">_xlfn.XLOOKUP($A136&amp;I$5,'[1]NBA-Data-1980-2019'!$B$1:$B$16305&amp;'[1]NBA-Data-1980-2019'!$A$1:$A$16305,'[1]NBA-Data-1980-2019'!$D$1:$D$16305,"",0)</f>
        <v>UTA</v>
      </c>
      <c r="J136" s="2" t="str" cm="1">
        <f t="array" ref="J136">_xlfn.XLOOKUP($A136&amp;J$5,'[1]NBA-Data-1980-2019'!$B$1:$B$16305&amp;'[1]NBA-Data-1980-2019'!$A$1:$A$16305,'[1]NBA-Data-1980-2019'!$D$1:$D$16305,"",0)</f>
        <v>UTA</v>
      </c>
      <c r="K136" s="2" t="str" cm="1">
        <f t="array" ref="K136">_xlfn.XLOOKUP($A136&amp;K$5,'[1]NBA-Data-1980-2019'!$B$1:$B$16305&amp;'[1]NBA-Data-1980-2019'!$A$1:$A$16305,'[1]NBA-Data-1980-2019'!$D$1:$D$16305,"",0)</f>
        <v>SEA</v>
      </c>
      <c r="L136" s="2" t="str" cm="1">
        <f t="array" ref="L136">_xlfn.XLOOKUP($A136&amp;L$5,'[1]NBA-Data-1980-2019'!$B$1:$B$16305&amp;'[1]NBA-Data-1980-2019'!$A$1:$A$16305,'[1]NBA-Data-1980-2019'!$D$1:$D$16305,"",0)</f>
        <v>LAL</v>
      </c>
      <c r="M136" s="2" t="str" cm="1">
        <f t="array" ref="M136">_xlfn.XLOOKUP($A136&amp;M$5,'[1]NBA-Data-1980-2019'!$B$1:$B$16305&amp;'[1]NBA-Data-1980-2019'!$A$1:$A$16305,'[1]NBA-Data-1980-2019'!$D$1:$D$16305,"",0)</f>
        <v>MIL</v>
      </c>
      <c r="N136" s="2" t="str" cm="1">
        <f t="array" ref="N136">_xlfn.XLOOKUP($A136&amp;N$5,'[1]NBA-Data-1980-2019'!$B$1:$B$16305&amp;'[1]NBA-Data-1980-2019'!$A$1:$A$16305,'[1]NBA-Data-1980-2019'!$D$1:$D$16305,"",0)</f>
        <v>TOR</v>
      </c>
      <c r="O136" s="2" t="str" cm="1">
        <f t="array" ref="O136">_xlfn.XLOOKUP($A136&amp;O$5,'[1]NBA-Data-1980-2019'!$B$1:$B$16305&amp;'[1]NBA-Data-1980-2019'!$A$1:$A$16305,'[1]NBA-Data-1980-2019'!$D$1:$D$16305,"",0)</f>
        <v/>
      </c>
      <c r="P136" s="2" t="str" cm="1">
        <f t="array" ref="P136">_xlfn.XLOOKUP($A136&amp;P$5,'[1]NBA-Data-1980-2019'!$B$1:$B$16305&amp;'[1]NBA-Data-1980-2019'!$A$1:$A$16305,'[1]NBA-Data-1980-2019'!$D$1:$D$16305,"",0)</f>
        <v/>
      </c>
      <c r="Q136" s="2" t="str" cm="1">
        <f t="array" ref="Q136">_xlfn.XLOOKUP($A136&amp;Q$5,'[1]NBA-Data-1980-2019'!$B$1:$B$16305&amp;'[1]NBA-Data-1980-2019'!$A$1:$A$16305,'[1]NBA-Data-1980-2019'!$D$1:$D$16305,"",0)</f>
        <v/>
      </c>
      <c r="R136" s="2" t="str" cm="1">
        <f t="array" ref="R136">_xlfn.XLOOKUP($A136&amp;R$5,'[1]NBA-Data-1980-2019'!$B$1:$B$16305&amp;'[1]NBA-Data-1980-2019'!$A$1:$A$16305,'[1]NBA-Data-1980-2019'!$D$1:$D$16305,"",0)</f>
        <v/>
      </c>
      <c r="S136" s="2" t="str" cm="1">
        <f t="array" ref="S136">_xlfn.XLOOKUP($A136&amp;S$5,'[1]NBA-Data-1980-2019'!$B$1:$B$16305&amp;'[1]NBA-Data-1980-2019'!$A$1:$A$16305,'[1]NBA-Data-1980-2019'!$D$1:$D$16305,"",0)</f>
        <v/>
      </c>
      <c r="T136" s="2" t="str" cm="1">
        <f t="array" ref="T136">_xlfn.XLOOKUP($A136&amp;T$5,'[1]NBA-Data-1980-2019'!$B$1:$B$16305&amp;'[1]NBA-Data-1980-2019'!$A$1:$A$16305,'[1]NBA-Data-1980-2019'!$D$1:$D$16305,"",0)</f>
        <v/>
      </c>
      <c r="U136" s="2" t="str" cm="1">
        <f t="array" ref="U136">_xlfn.XLOOKUP($A136&amp;U$5,'[1]NBA-Data-1980-2019'!$B$1:$B$16305&amp;'[1]NBA-Data-1980-2019'!$A$1:$A$16305,'[1]NBA-Data-1980-2019'!$D$1:$D$16305,"",0)</f>
        <v/>
      </c>
      <c r="V136" s="2" t="str" cm="1">
        <f t="array" ref="V136">_xlfn.XLOOKUP($A136&amp;V$5,'[1]NBA-Data-1980-2019'!$B$1:$B$16305&amp;'[1]NBA-Data-1980-2019'!$A$1:$A$16305,'[1]NBA-Data-1980-2019'!$D$1:$D$16305,"",0)</f>
        <v/>
      </c>
      <c r="W136" s="2" t="str" cm="1">
        <f t="array" ref="W136">_xlfn.XLOOKUP($A136&amp;W$5,'[1]NBA-Data-1980-2019'!$B$1:$B$16305&amp;'[1]NBA-Data-1980-2019'!$A$1:$A$16305,'[1]NBA-Data-1980-2019'!$D$1:$D$16305,"",0)</f>
        <v/>
      </c>
      <c r="X136" s="2" t="str" cm="1">
        <f t="array" ref="X136">_xlfn.XLOOKUP($A136&amp;X$5,'[1]NBA-Data-1980-2019'!$B$1:$B$16305&amp;'[1]NBA-Data-1980-2019'!$A$1:$A$16305,'[1]NBA-Data-1980-2019'!$D$1:$D$16305,"",0)</f>
        <v/>
      </c>
      <c r="Y136" s="2" t="str" cm="1">
        <f t="array" ref="Y136">_xlfn.XLOOKUP($A136&amp;Y$5,'[1]NBA-Data-1980-2019'!$B$1:$B$16305&amp;'[1]NBA-Data-1980-2019'!$A$1:$A$16305,'[1]NBA-Data-1980-2019'!$D$1:$D$16305,"",0)</f>
        <v/>
      </c>
      <c r="Z136" s="2" t="str" cm="1">
        <f t="array" ref="Z136">_xlfn.XLOOKUP($A136&amp;Z$5,'[1]NBA-Data-1980-2019'!$B$1:$B$16305&amp;'[1]NBA-Data-1980-2019'!$A$1:$A$16305,'[1]NBA-Data-1980-2019'!$D$1:$D$16305,"",0)</f>
        <v/>
      </c>
      <c r="AA136" s="2" t="str" cm="1">
        <f t="array" ref="AA136">_xlfn.XLOOKUP($A136&amp;AA$5,'[1]NBA-Data-1980-2019'!$B$1:$B$16305&amp;'[1]NBA-Data-1980-2019'!$A$1:$A$16305,'[1]NBA-Data-1980-2019'!$D$1:$D$16305,"",0)</f>
        <v/>
      </c>
      <c r="AB136" s="2" t="str" cm="1">
        <f t="array" ref="AB136">_xlfn.XLOOKUP($A136&amp;AB$5,'[1]NBA-Data-1980-2019'!$B$1:$B$16305&amp;'[1]NBA-Data-1980-2019'!$A$1:$A$16305,'[1]NBA-Data-1980-2019'!$D$1:$D$16305,"",0)</f>
        <v/>
      </c>
      <c r="AC136" s="2" t="str" cm="1">
        <f t="array" ref="AC136">_xlfn.XLOOKUP($A136&amp;AC$5,'[1]NBA-Data-1980-2019'!$B$1:$B$16305&amp;'[1]NBA-Data-1980-2019'!$A$1:$A$16305,'[1]NBA-Data-1980-2019'!$D$1:$D$16305,"",0)</f>
        <v/>
      </c>
      <c r="AD136" s="2" t="str" cm="1">
        <f t="array" ref="AD136">_xlfn.XLOOKUP($A136&amp;AD$5,'[1]NBA-Data-1980-2019'!$B$1:$B$16305&amp;'[1]NBA-Data-1980-2019'!$A$1:$A$16305,'[1]NBA-Data-1980-2019'!$D$1:$D$16305,"",0)</f>
        <v/>
      </c>
      <c r="AE136" s="2" t="str" cm="1">
        <f t="array" ref="AE136">_xlfn.XLOOKUP($A136&amp;AE$5,'[1]NBA-Data-1980-2019'!$B$1:$B$16305&amp;'[1]NBA-Data-1980-2019'!$A$1:$A$16305,'[1]NBA-Data-1980-2019'!$D$1:$D$16305,"",0)</f>
        <v/>
      </c>
      <c r="AF136" s="2" t="str" cm="1">
        <f t="array" ref="AF136">_xlfn.XLOOKUP($A136&amp;AF$5,'[1]NBA-Data-1980-2019'!$B$1:$B$16305&amp;'[1]NBA-Data-1980-2019'!$A$1:$A$16305,'[1]NBA-Data-1980-2019'!$D$1:$D$16305,"",0)</f>
        <v/>
      </c>
      <c r="AG136" s="2" t="str" cm="1">
        <f t="array" ref="AG136">_xlfn.XLOOKUP($A136&amp;AG$5,'[1]NBA-Data-1980-2019'!$B$1:$B$16305&amp;'[1]NBA-Data-1980-2019'!$A$1:$A$16305,'[1]NBA-Data-1980-2019'!$D$1:$D$16305,"",0)</f>
        <v/>
      </c>
      <c r="AH136" s="2" cm="1">
        <f t="array" ref="AH136">_xlfn.XLOOKUP($A136&amp;AH$5,'[1]NBA-Data-1980-2019'!$B$1:$B$16305&amp;'[1]NBA-Data-1980-2019'!$A$1:$A$16305,'[1]NBA-Data-1980-2019'!$H$1:$H$16305,"",0)</f>
        <v>604.79999999999995</v>
      </c>
      <c r="AI136" s="2" cm="1">
        <f t="array" ref="AI136">_xlfn.XLOOKUP($A136&amp;AI$5,'[1]NBA-Data-1980-2019'!$B$1:$B$16305&amp;'[1]NBA-Data-1980-2019'!$A$1:$A$16305,'[1]NBA-Data-1980-2019'!$H$1:$H$16305,"",0)</f>
        <v>548.79999999999995</v>
      </c>
      <c r="AJ136" s="2" cm="1">
        <f t="array" ref="AJ136">_xlfn.XLOOKUP($A136&amp;AJ$5,'[1]NBA-Data-1980-2019'!$B$1:$B$16305&amp;'[1]NBA-Data-1980-2019'!$A$1:$A$16305,'[1]NBA-Data-1980-2019'!$H$1:$H$16305,"",0)</f>
        <v>296.7</v>
      </c>
      <c r="AK136" s="2" cm="1">
        <f t="array" ref="AK136">_xlfn.XLOOKUP($A136&amp;AK$5,'[1]NBA-Data-1980-2019'!$B$1:$B$16305&amp;'[1]NBA-Data-1980-2019'!$A$1:$A$16305,'[1]NBA-Data-1980-2019'!$H$1:$H$16305,"",0)</f>
        <v>18.899999999999999</v>
      </c>
      <c r="AL136" s="2" cm="1">
        <f t="array" ref="AL136">_xlfn.XLOOKUP($A136&amp;AL$5,'[1]NBA-Data-1980-2019'!$B$1:$B$16305&amp;'[1]NBA-Data-1980-2019'!$A$1:$A$16305,'[1]NBA-Data-1980-2019'!$H$1:$H$16305,"",0)</f>
        <v>1146.5999999999999</v>
      </c>
      <c r="AM136" s="2" cm="1">
        <f t="array" ref="AM136">_xlfn.XLOOKUP($A136&amp;AM$5,'[1]NBA-Data-1980-2019'!$B$1:$B$16305&amp;'[1]NBA-Data-1980-2019'!$A$1:$A$16305,'[1]NBA-Data-1980-2019'!$H$1:$H$16305,"",0)</f>
        <v>803</v>
      </c>
      <c r="AN136" s="2" cm="1">
        <f t="array" ref="AN136">_xlfn.XLOOKUP($A136&amp;AN$5,'[1]NBA-Data-1980-2019'!$B$1:$B$16305&amp;'[1]NBA-Data-1980-2019'!$A$1:$A$16305,'[1]NBA-Data-1980-2019'!$H$1:$H$16305,"",0)</f>
        <v>916.4</v>
      </c>
      <c r="AO136" s="2" cm="1">
        <f t="array" ref="AO136">_xlfn.XLOOKUP($A136&amp;AO$5,'[1]NBA-Data-1980-2019'!$B$1:$B$16305&amp;'[1]NBA-Data-1980-2019'!$A$1:$A$16305,'[1]NBA-Data-1980-2019'!$H$1:$H$16305,"",0)</f>
        <v>1443</v>
      </c>
      <c r="AP136" s="2" cm="1">
        <f t="array" ref="AP136">_xlfn.XLOOKUP($A136&amp;AP$5,'[1]NBA-Data-1980-2019'!$B$1:$B$16305&amp;'[1]NBA-Data-1980-2019'!$A$1:$A$16305,'[1]NBA-Data-1980-2019'!$H$1:$H$16305,"",0)</f>
        <v>457.8</v>
      </c>
      <c r="AQ136" s="2" cm="1">
        <f t="array" ref="AQ136">_xlfn.XLOOKUP($A136&amp;AQ$5,'[1]NBA-Data-1980-2019'!$B$1:$B$16305&amp;'[1]NBA-Data-1980-2019'!$A$1:$A$16305,'[1]NBA-Data-1980-2019'!$H$1:$H$16305,"",0)</f>
        <v>720</v>
      </c>
      <c r="AR136" s="2" cm="1">
        <f t="array" ref="AR136">_xlfn.XLOOKUP($A136&amp;AR$5,'[1]NBA-Data-1980-2019'!$B$1:$B$16305&amp;'[1]NBA-Data-1980-2019'!$A$1:$A$16305,'[1]NBA-Data-1980-2019'!$H$1:$H$16305,"",0)</f>
        <v>452.59999999999997</v>
      </c>
      <c r="AS136" s="2" cm="1">
        <f t="array" ref="AS136">_xlfn.XLOOKUP($A136&amp;AS$5,'[1]NBA-Data-1980-2019'!$B$1:$B$16305&amp;'[1]NBA-Data-1980-2019'!$A$1:$A$16305,'[1]NBA-Data-1980-2019'!$H$1:$H$16305,"",0)</f>
        <v>24</v>
      </c>
      <c r="AT136" s="2" cm="1">
        <f t="array" ref="AT136">_xlfn.XLOOKUP($A136&amp;AT$5,'[1]NBA-Data-1980-2019'!$B$1:$B$16305&amp;'[1]NBA-Data-1980-2019'!$A$1:$A$16305,'[1]NBA-Data-1980-2019'!$H$1:$H$16305,"",0)</f>
        <v>539.40000000000009</v>
      </c>
      <c r="AU136" s="2" t="str" cm="1">
        <f t="array" ref="AU136">_xlfn.XLOOKUP($A136&amp;AU$5,'[1]NBA-Data-1980-2019'!$B$1:$B$16305&amp;'[1]NBA-Data-1980-2019'!$A$1:$A$16305,'[1]NBA-Data-1980-2019'!$H$1:$H$16305,"",0)</f>
        <v/>
      </c>
      <c r="AV136" s="2" t="str" cm="1">
        <f t="array" ref="AV136">_xlfn.XLOOKUP($A136&amp;AV$5,'[1]NBA-Data-1980-2019'!$B$1:$B$16305&amp;'[1]NBA-Data-1980-2019'!$A$1:$A$16305,'[1]NBA-Data-1980-2019'!$H$1:$H$16305,"",0)</f>
        <v/>
      </c>
      <c r="AW136" s="2" t="str" cm="1">
        <f t="array" ref="AW136">_xlfn.XLOOKUP($A136&amp;AW$5,'[1]NBA-Data-1980-2019'!$B$1:$B$16305&amp;'[1]NBA-Data-1980-2019'!$A$1:$A$16305,'[1]NBA-Data-1980-2019'!$H$1:$H$16305,"",0)</f>
        <v/>
      </c>
      <c r="AX136" s="2" t="str" cm="1">
        <f t="array" ref="AX136">_xlfn.XLOOKUP($A136&amp;AX$5,'[1]NBA-Data-1980-2019'!$B$1:$B$16305&amp;'[1]NBA-Data-1980-2019'!$A$1:$A$16305,'[1]NBA-Data-1980-2019'!$H$1:$H$16305,"",0)</f>
        <v/>
      </c>
      <c r="AY136" s="2" t="str" cm="1">
        <f t="array" ref="AY136">_xlfn.XLOOKUP($A136&amp;AY$5,'[1]NBA-Data-1980-2019'!$B$1:$B$16305&amp;'[1]NBA-Data-1980-2019'!$A$1:$A$16305,'[1]NBA-Data-1980-2019'!$H$1:$H$16305,"",0)</f>
        <v/>
      </c>
      <c r="AZ136" s="2" t="str" cm="1">
        <f t="array" ref="AZ136">_xlfn.XLOOKUP($A136&amp;AZ$5,'[1]NBA-Data-1980-2019'!$B$1:$B$16305&amp;'[1]NBA-Data-1980-2019'!$A$1:$A$16305,'[1]NBA-Data-1980-2019'!$H$1:$H$16305,"",0)</f>
        <v/>
      </c>
      <c r="BA136" s="2" t="str" cm="1">
        <f t="array" ref="BA136">_xlfn.XLOOKUP($A136&amp;BA$5,'[1]NBA-Data-1980-2019'!$B$1:$B$16305&amp;'[1]NBA-Data-1980-2019'!$A$1:$A$16305,'[1]NBA-Data-1980-2019'!$H$1:$H$16305,"",0)</f>
        <v/>
      </c>
      <c r="BB136" s="2" t="str" cm="1">
        <f t="array" ref="BB136">_xlfn.XLOOKUP($A136&amp;BB$5,'[1]NBA-Data-1980-2019'!$B$1:$B$16305&amp;'[1]NBA-Data-1980-2019'!$A$1:$A$16305,'[1]NBA-Data-1980-2019'!$H$1:$H$16305,"",0)</f>
        <v/>
      </c>
      <c r="BC136" s="2" t="str" cm="1">
        <f t="array" ref="BC136">_xlfn.XLOOKUP($A136&amp;BC$5,'[1]NBA-Data-1980-2019'!$B$1:$B$16305&amp;'[1]NBA-Data-1980-2019'!$A$1:$A$16305,'[1]NBA-Data-1980-2019'!$H$1:$H$16305,"",0)</f>
        <v/>
      </c>
      <c r="BD136" s="2" t="str" cm="1">
        <f t="array" ref="BD136">_xlfn.XLOOKUP($A136&amp;BD$5,'[1]NBA-Data-1980-2019'!$B$1:$B$16305&amp;'[1]NBA-Data-1980-2019'!$A$1:$A$16305,'[1]NBA-Data-1980-2019'!$H$1:$H$16305,"",0)</f>
        <v/>
      </c>
      <c r="BE136" s="2" t="str" cm="1">
        <f t="array" ref="BE136">_xlfn.XLOOKUP($A136&amp;BE$5,'[1]NBA-Data-1980-2019'!$B$1:$B$16305&amp;'[1]NBA-Data-1980-2019'!$A$1:$A$16305,'[1]NBA-Data-1980-2019'!$H$1:$H$16305,"",0)</f>
        <v/>
      </c>
      <c r="BF136" s="2" t="str" cm="1">
        <f t="array" ref="BF136">_xlfn.XLOOKUP($A136&amp;BF$5,'[1]NBA-Data-1980-2019'!$B$1:$B$16305&amp;'[1]NBA-Data-1980-2019'!$A$1:$A$16305,'[1]NBA-Data-1980-2019'!$H$1:$H$16305,"",0)</f>
        <v/>
      </c>
      <c r="BG136" s="2" t="str" cm="1">
        <f t="array" ref="BG136">_xlfn.XLOOKUP($A136&amp;BG$5,'[1]NBA-Data-1980-2019'!$B$1:$B$16305&amp;'[1]NBA-Data-1980-2019'!$A$1:$A$16305,'[1]NBA-Data-1980-2019'!$H$1:$H$16305,"",0)</f>
        <v/>
      </c>
      <c r="BH136" s="2" t="str" cm="1">
        <f t="array" ref="BH136">_xlfn.XLOOKUP($A136&amp;BH$5,'[1]NBA-Data-1980-2019'!$B$1:$B$16305&amp;'[1]NBA-Data-1980-2019'!$A$1:$A$16305,'[1]NBA-Data-1980-2019'!$H$1:$H$16305,"",0)</f>
        <v/>
      </c>
      <c r="BI136" s="2" t="str" cm="1">
        <f t="array" ref="BI136">_xlfn.XLOOKUP($A136&amp;BI$5,'[1]NBA-Data-1980-2019'!$B$1:$B$16305&amp;'[1]NBA-Data-1980-2019'!$A$1:$A$16305,'[1]NBA-Data-1980-2019'!$H$1:$H$16305,"",0)</f>
        <v/>
      </c>
      <c r="BJ136" s="2" t="str" cm="1">
        <f t="array" ref="BJ136">_xlfn.XLOOKUP($A136&amp;BJ$5,'[1]NBA-Data-1980-2019'!$B$1:$B$16305&amp;'[1]NBA-Data-1980-2019'!$A$1:$A$16305,'[1]NBA-Data-1980-2019'!$H$1:$H$16305,"",0)</f>
        <v/>
      </c>
      <c r="BK136" s="2" t="str" cm="1">
        <f t="array" ref="BK136">_xlfn.XLOOKUP($A136&amp;BK$5,'[1]NBA-Data-1980-2019'!$B$1:$B$16305&amp;'[1]NBA-Data-1980-2019'!$A$1:$A$16305,'[1]NBA-Data-1980-2019'!$H$1:$H$16305,"",0)</f>
        <v/>
      </c>
      <c r="BL136" s="2" t="str" cm="1">
        <f t="array" ref="BL136">_xlfn.XLOOKUP($A136&amp;BL$5,'[1]NBA-Data-1980-2019'!$B$1:$B$16305&amp;'[1]NBA-Data-1980-2019'!$A$1:$A$16305,'[1]NBA-Data-1980-2019'!$H$1:$H$16305,"",0)</f>
        <v/>
      </c>
      <c r="BM136" s="2" t="str" cm="1">
        <f t="array" ref="BM136">_xlfn.XLOOKUP($A136&amp;BM$5,'[1]NBA-Data-1980-2019'!$B$1:$B$16305&amp;'[1]NBA-Data-1980-2019'!$A$1:$A$16305,'[1]NBA-Data-1980-2019'!$H$1:$H$16305,"",0)</f>
        <v/>
      </c>
      <c r="BN136" s="2" cm="1">
        <f t="array" ref="BN136">_xlfn.XLOOKUP($A136&amp;BN$5,'[1]NBA-Data-1980-2019'!$B$1:$B$16305&amp;'[1]NBA-Data-1980-2019'!$A$1:$A$16305,'[1]NBA-Data-1980-2019'!$F$1:$F$16305,"",0)</f>
        <v>10.9</v>
      </c>
      <c r="BO136" s="2" cm="1">
        <f t="array" ref="BO136">_xlfn.XLOOKUP($A136&amp;BO$5,'[1]NBA-Data-1980-2019'!$B$1:$B$16305&amp;'[1]NBA-Data-1980-2019'!$A$1:$A$16305,'[1]NBA-Data-1980-2019'!$F$1:$F$16305,"",0)</f>
        <v>11.2</v>
      </c>
      <c r="BP136" s="2" cm="1">
        <f t="array" ref="BP136">_xlfn.XLOOKUP($A136&amp;BP$5,'[1]NBA-Data-1980-2019'!$B$1:$B$16305&amp;'[1]NBA-Data-1980-2019'!$A$1:$A$16305,'[1]NBA-Data-1980-2019'!$F$1:$F$16305,"",0)</f>
        <v>11.6</v>
      </c>
      <c r="BQ136" s="2" cm="1">
        <f t="array" ref="BQ136">_xlfn.XLOOKUP($A136&amp;BQ$5,'[1]NBA-Data-1980-2019'!$B$1:$B$16305&amp;'[1]NBA-Data-1980-2019'!$A$1:$A$16305,'[1]NBA-Data-1980-2019'!$F$1:$F$16305,"",0)</f>
        <v>14.7</v>
      </c>
      <c r="BR136" s="2" cm="1">
        <f t="array" ref="BR136">_xlfn.XLOOKUP($A136&amp;BR$5,'[1]NBA-Data-1980-2019'!$B$1:$B$16305&amp;'[1]NBA-Data-1980-2019'!$A$1:$A$16305,'[1]NBA-Data-1980-2019'!$F$1:$F$16305,"",0)</f>
        <v>10.1</v>
      </c>
      <c r="BS136" s="2" cm="1">
        <f t="array" ref="BS136">_xlfn.XLOOKUP($A136&amp;BS$5,'[1]NBA-Data-1980-2019'!$B$1:$B$16305&amp;'[1]NBA-Data-1980-2019'!$A$1:$A$16305,'[1]NBA-Data-1980-2019'!$F$1:$F$16305,"",0)</f>
        <v>9</v>
      </c>
      <c r="BT136" s="2" cm="1">
        <f t="array" ref="BT136">_xlfn.XLOOKUP($A136&amp;BT$5,'[1]NBA-Data-1980-2019'!$B$1:$B$16305&amp;'[1]NBA-Data-1980-2019'!$A$1:$A$16305,'[1]NBA-Data-1980-2019'!$F$1:$F$16305,"",0)</f>
        <v>8.4</v>
      </c>
      <c r="BU136" s="2" cm="1">
        <f t="array" ref="BU136">_xlfn.XLOOKUP($A136&amp;BU$5,'[1]NBA-Data-1980-2019'!$B$1:$B$16305&amp;'[1]NBA-Data-1980-2019'!$A$1:$A$16305,'[1]NBA-Data-1980-2019'!$F$1:$F$16305,"",0)</f>
        <v>8.9</v>
      </c>
      <c r="BV136" s="2" cm="1">
        <f t="array" ref="BV136">_xlfn.XLOOKUP($A136&amp;BV$5,'[1]NBA-Data-1980-2019'!$B$1:$B$16305&amp;'[1]NBA-Data-1980-2019'!$A$1:$A$16305,'[1]NBA-Data-1980-2019'!$F$1:$F$16305,"",0)</f>
        <v>6.3</v>
      </c>
      <c r="BW136" s="2" cm="1">
        <f t="array" ref="BW136">_xlfn.XLOOKUP($A136&amp;BW$5,'[1]NBA-Data-1980-2019'!$B$1:$B$16305&amp;'[1]NBA-Data-1980-2019'!$A$1:$A$16305,'[1]NBA-Data-1980-2019'!$F$1:$F$16305,"",0)</f>
        <v>6.9</v>
      </c>
      <c r="BX136" s="2" cm="1">
        <f t="array" ref="BX136">_xlfn.XLOOKUP($A136&amp;BX$5,'[1]NBA-Data-1980-2019'!$B$1:$B$16305&amp;'[1]NBA-Data-1980-2019'!$A$1:$A$16305,'[1]NBA-Data-1980-2019'!$F$1:$F$16305,"",0)</f>
        <v>9.5</v>
      </c>
      <c r="BY136" s="2" cm="1">
        <f t="array" ref="BY136">_xlfn.XLOOKUP($A136&amp;BY$5,'[1]NBA-Data-1980-2019'!$B$1:$B$16305&amp;'[1]NBA-Data-1980-2019'!$A$1:$A$16305,'[1]NBA-Data-1980-2019'!$F$1:$F$16305,"",0)</f>
        <v>4.8</v>
      </c>
      <c r="BZ136" s="2" cm="1">
        <f t="array" ref="BZ136">_xlfn.XLOOKUP($A136&amp;BZ$5,'[1]NBA-Data-1980-2019'!$B$1:$B$16305&amp;'[1]NBA-Data-1980-2019'!$A$1:$A$16305,'[1]NBA-Data-1980-2019'!$F$1:$F$16305,"",0)</f>
        <v>4.7</v>
      </c>
      <c r="CA136" s="2" t="str" cm="1">
        <f t="array" ref="CA136">_xlfn.XLOOKUP($A136&amp;CA$5,'[1]NBA-Data-1980-2019'!$B$1:$B$16305&amp;'[1]NBA-Data-1980-2019'!$A$1:$A$16305,'[1]NBA-Data-1980-2019'!$F$1:$F$16305,"",0)</f>
        <v/>
      </c>
      <c r="CB136" s="2" t="str" cm="1">
        <f t="array" ref="CB136">_xlfn.XLOOKUP($A136&amp;CB$5,'[1]NBA-Data-1980-2019'!$B$1:$B$16305&amp;'[1]NBA-Data-1980-2019'!$A$1:$A$16305,'[1]NBA-Data-1980-2019'!$F$1:$F$16305,"",0)</f>
        <v/>
      </c>
      <c r="CC136" s="2" t="str" cm="1">
        <f t="array" ref="CC136">_xlfn.XLOOKUP($A136&amp;CC$5,'[1]NBA-Data-1980-2019'!$B$1:$B$16305&amp;'[1]NBA-Data-1980-2019'!$A$1:$A$16305,'[1]NBA-Data-1980-2019'!$F$1:$F$16305,"",0)</f>
        <v/>
      </c>
      <c r="CD136" s="2" t="str" cm="1">
        <f t="array" ref="CD136">_xlfn.XLOOKUP($A136&amp;CD$5,'[1]NBA-Data-1980-2019'!$B$1:$B$16305&amp;'[1]NBA-Data-1980-2019'!$A$1:$A$16305,'[1]NBA-Data-1980-2019'!$F$1:$F$16305,"",0)</f>
        <v/>
      </c>
      <c r="CE136" s="2" t="str" cm="1">
        <f t="array" ref="CE136">_xlfn.XLOOKUP($A136&amp;CE$5,'[1]NBA-Data-1980-2019'!$B$1:$B$16305&amp;'[1]NBA-Data-1980-2019'!$A$1:$A$16305,'[1]NBA-Data-1980-2019'!$F$1:$F$16305,"",0)</f>
        <v/>
      </c>
      <c r="CF136" s="2" t="str" cm="1">
        <f t="array" ref="CF136">_xlfn.XLOOKUP($A136&amp;CF$5,'[1]NBA-Data-1980-2019'!$B$1:$B$16305&amp;'[1]NBA-Data-1980-2019'!$A$1:$A$16305,'[1]NBA-Data-1980-2019'!$F$1:$F$16305,"",0)</f>
        <v/>
      </c>
      <c r="CG136" s="2" t="str" cm="1">
        <f t="array" ref="CG136">_xlfn.XLOOKUP($A136&amp;CG$5,'[1]NBA-Data-1980-2019'!$B$1:$B$16305&amp;'[1]NBA-Data-1980-2019'!$A$1:$A$16305,'[1]NBA-Data-1980-2019'!$F$1:$F$16305,"",0)</f>
        <v/>
      </c>
      <c r="CH136" s="2" t="str" cm="1">
        <f t="array" ref="CH136">_xlfn.XLOOKUP($A136&amp;CH$5,'[1]NBA-Data-1980-2019'!$B$1:$B$16305&amp;'[1]NBA-Data-1980-2019'!$A$1:$A$16305,'[1]NBA-Data-1980-2019'!$F$1:$F$16305,"",0)</f>
        <v/>
      </c>
      <c r="CI136" s="2" t="str" cm="1">
        <f t="array" ref="CI136">_xlfn.XLOOKUP($A136&amp;CI$5,'[1]NBA-Data-1980-2019'!$B$1:$B$16305&amp;'[1]NBA-Data-1980-2019'!$A$1:$A$16305,'[1]NBA-Data-1980-2019'!$F$1:$F$16305,"",0)</f>
        <v/>
      </c>
      <c r="CJ136" s="2" t="str" cm="1">
        <f t="array" ref="CJ136">_xlfn.XLOOKUP($A136&amp;CJ$5,'[1]NBA-Data-1980-2019'!$B$1:$B$16305&amp;'[1]NBA-Data-1980-2019'!$A$1:$A$16305,'[1]NBA-Data-1980-2019'!$F$1:$F$16305,"",0)</f>
        <v/>
      </c>
      <c r="CK136" s="2" t="str" cm="1">
        <f t="array" ref="CK136">_xlfn.XLOOKUP($A136&amp;CK$5,'[1]NBA-Data-1980-2019'!$B$1:$B$16305&amp;'[1]NBA-Data-1980-2019'!$A$1:$A$16305,'[1]NBA-Data-1980-2019'!$F$1:$F$16305,"",0)</f>
        <v/>
      </c>
      <c r="CL136" s="2" t="str" cm="1">
        <f t="array" ref="CL136">_xlfn.XLOOKUP($A136&amp;CL$5,'[1]NBA-Data-1980-2019'!$B$1:$B$16305&amp;'[1]NBA-Data-1980-2019'!$A$1:$A$16305,'[1]NBA-Data-1980-2019'!$F$1:$F$16305,"",0)</f>
        <v/>
      </c>
      <c r="CM136" s="2" t="str" cm="1">
        <f t="array" ref="CM136">_xlfn.XLOOKUP($A136&amp;CM$5,'[1]NBA-Data-1980-2019'!$B$1:$B$16305&amp;'[1]NBA-Data-1980-2019'!$A$1:$A$16305,'[1]NBA-Data-1980-2019'!$F$1:$F$16305,"",0)</f>
        <v/>
      </c>
      <c r="CN136" s="2" t="str" cm="1">
        <f t="array" ref="CN136">_xlfn.XLOOKUP($A136&amp;CN$5,'[1]NBA-Data-1980-2019'!$B$1:$B$16305&amp;'[1]NBA-Data-1980-2019'!$A$1:$A$16305,'[1]NBA-Data-1980-2019'!$F$1:$F$16305,"",0)</f>
        <v/>
      </c>
      <c r="CO136" s="2" t="str" cm="1">
        <f t="array" ref="CO136">_xlfn.XLOOKUP($A136&amp;CO$5,'[1]NBA-Data-1980-2019'!$B$1:$B$16305&amp;'[1]NBA-Data-1980-2019'!$A$1:$A$16305,'[1]NBA-Data-1980-2019'!$F$1:$F$16305,"",0)</f>
        <v/>
      </c>
      <c r="CP136" s="2" t="str" cm="1">
        <f t="array" ref="CP136">_xlfn.XLOOKUP($A136&amp;CP$5,'[1]NBA-Data-1980-2019'!$B$1:$B$16305&amp;'[1]NBA-Data-1980-2019'!$A$1:$A$16305,'[1]NBA-Data-1980-2019'!$F$1:$F$16305,"",0)</f>
        <v/>
      </c>
      <c r="CQ136" s="2" t="str" cm="1">
        <f t="array" ref="CQ136">_xlfn.XLOOKUP($A136&amp;CQ$5,'[1]NBA-Data-1980-2019'!$B$1:$B$16305&amp;'[1]NBA-Data-1980-2019'!$A$1:$A$16305,'[1]NBA-Data-1980-2019'!$F$1:$F$16305,"",0)</f>
        <v/>
      </c>
      <c r="CR136" s="2" t="str" cm="1">
        <f t="array" ref="CR136">_xlfn.XLOOKUP($A136&amp;CR$5,'[1]NBA-Data-1980-2019'!$B$1:$B$16305&amp;'[1]NBA-Data-1980-2019'!$A$1:$A$16305,'[1]NBA-Data-1980-2019'!$F$1:$F$16305,"",0)</f>
        <v/>
      </c>
      <c r="CS136" s="2" t="str" cm="1">
        <f t="array" ref="CS136">_xlfn.XLOOKUP($A136&amp;CS$5,'[1]NBA-Data-1980-2019'!$B$1:$B$16305&amp;'[1]NBA-Data-1980-2019'!$A$1:$A$16305,'[1]NBA-Data-1980-2019'!$F$1:$F$16305,"",0)</f>
        <v/>
      </c>
      <c r="CU136" s="2" t="str">
        <f>_xlfn.XLOOKUP($A136,TEAMS!$G$1:$G$839,TEAMS!$H$1:$H$839,"",0)</f>
        <v>C</v>
      </c>
      <c r="CV136" s="2" t="str">
        <f>_xlfn.XLOOKUP($CU136,DASHBOARD!$B$22:$B$27,DASHBOARD!$C$22:$C$27,"",0)</f>
        <v>CENTER</v>
      </c>
      <c r="CY136" s="63">
        <f>SUMIFS('[1]NBA-Data-1980-2019'!$G$1:$G$16305,'[1]NBA-Data-1980-2019'!$B$1:$B$16305,$A136,'[1]NBA-Data-1980-2019'!$A$1:$A$16305,CY$9)</f>
        <v>275000</v>
      </c>
      <c r="CZ136" s="63">
        <f>SUMIFS('[1]NBA-Data-1980-2019'!$G$1:$G$16305,'[1]NBA-Data-1980-2019'!$B$1:$B$16305,$A136,'[1]NBA-Data-1980-2019'!$A$1:$A$16305,CZ$9)</f>
        <v>339000</v>
      </c>
      <c r="DA136" s="63">
        <f>SUMIFS('[1]NBA-Data-1980-2019'!$G$1:$G$16305,'[1]NBA-Data-1980-2019'!$B$1:$B$16305,$A136,'[1]NBA-Data-1980-2019'!$A$1:$A$16305,DA$9)</f>
        <v>439000</v>
      </c>
      <c r="DB136" s="63">
        <f>SUMIFS('[1]NBA-Data-1980-2019'!$G$1:$G$16305,'[1]NBA-Data-1980-2019'!$B$1:$B$16305,$A136,'[1]NBA-Data-1980-2019'!$A$1:$A$16305,DB$9)</f>
        <v>250000</v>
      </c>
      <c r="DC136" s="63">
        <f>SUMIFS('[1]NBA-Data-1980-2019'!$G$1:$G$16305,'[1]NBA-Data-1980-2019'!$B$1:$B$16305,$A136,'[1]NBA-Data-1980-2019'!$A$1:$A$16305,DC$9)</f>
        <v>0</v>
      </c>
      <c r="DD136" s="63">
        <f>SUMIFS('[1]NBA-Data-1980-2019'!$G$1:$G$16305,'[1]NBA-Data-1980-2019'!$B$1:$B$16305,$A136,'[1]NBA-Data-1980-2019'!$A$1:$A$16305,DD$9)</f>
        <v>350000</v>
      </c>
      <c r="DE136" s="63">
        <f>SUMIFS('[1]NBA-Data-1980-2019'!$G$1:$G$16305,'[1]NBA-Data-1980-2019'!$B$1:$B$16305,$A136,'[1]NBA-Data-1980-2019'!$A$1:$A$16305,DE$9)</f>
        <v>420000</v>
      </c>
      <c r="DF136" s="63">
        <f>SUMIFS('[1]NBA-Data-1980-2019'!$G$1:$G$16305,'[1]NBA-Data-1980-2019'!$B$1:$B$16305,$A136,'[1]NBA-Data-1980-2019'!$A$1:$A$16305,DF$9)</f>
        <v>504000</v>
      </c>
      <c r="DG136" s="63">
        <f>SUMIFS('[1]NBA-Data-1980-2019'!$G$1:$G$16305,'[1]NBA-Data-1980-2019'!$B$1:$B$16305,$A136,'[1]NBA-Data-1980-2019'!$A$1:$A$16305,DG$9)</f>
        <v>588000</v>
      </c>
      <c r="DH136" s="63">
        <f>SUMIFS('[1]NBA-Data-1980-2019'!$G$1:$G$16305,'[1]NBA-Data-1980-2019'!$B$1:$B$16305,$A136,'[1]NBA-Data-1980-2019'!$A$1:$A$16305,DH$9)</f>
        <v>1603861</v>
      </c>
      <c r="DI136" s="63">
        <f>SUMIFS('[1]NBA-Data-1980-2019'!$G$1:$G$16305,'[1]NBA-Data-1980-2019'!$B$1:$B$16305,$A136,'[1]NBA-Data-1980-2019'!$A$1:$A$16305,DI$9)</f>
        <v>1760000</v>
      </c>
      <c r="DJ136" s="63">
        <f>SUMIFS('[1]NBA-Data-1980-2019'!$G$1:$G$16305,'[1]NBA-Data-1980-2019'!$B$1:$B$16305,$A136,'[1]NBA-Data-1980-2019'!$A$1:$A$16305,DJ$9)</f>
        <v>1764247</v>
      </c>
      <c r="DK136" s="63">
        <f>SUMIFS('[1]NBA-Data-1980-2019'!$G$1:$G$16305,'[1]NBA-Data-1980-2019'!$B$1:$B$16305,$A136,'[1]NBA-Data-1980-2019'!$A$1:$A$16305,DK$9)</f>
        <v>401951</v>
      </c>
      <c r="DL136" s="63">
        <f>SUMIFS('[1]NBA-Data-1980-2019'!$G$1:$G$16305,'[1]NBA-Data-1980-2019'!$B$1:$B$16305,$A136,'[1]NBA-Data-1980-2019'!$A$1:$A$16305,DL$9)</f>
        <v>0</v>
      </c>
      <c r="DM136" s="63">
        <f>SUMIFS('[1]NBA-Data-1980-2019'!$G$1:$G$16305,'[1]NBA-Data-1980-2019'!$B$1:$B$16305,$A136,'[1]NBA-Data-1980-2019'!$A$1:$A$16305,DM$9)</f>
        <v>0</v>
      </c>
      <c r="DN136" s="63">
        <f>SUMIFS('[1]NBA-Data-1980-2019'!$G$1:$G$16305,'[1]NBA-Data-1980-2019'!$B$1:$B$16305,$A136,'[1]NBA-Data-1980-2019'!$A$1:$A$16305,DN$9)</f>
        <v>0</v>
      </c>
      <c r="DO136" s="63">
        <f>SUMIFS('[1]NBA-Data-1980-2019'!$G$1:$G$16305,'[1]NBA-Data-1980-2019'!$B$1:$B$16305,$A136,'[1]NBA-Data-1980-2019'!$A$1:$A$16305,DO$9)</f>
        <v>0</v>
      </c>
      <c r="DP136" s="63">
        <f>SUMIFS('[1]NBA-Data-1980-2019'!$G$1:$G$16305,'[1]NBA-Data-1980-2019'!$B$1:$B$16305,$A136,'[1]NBA-Data-1980-2019'!$A$1:$A$16305,DP$9)</f>
        <v>0</v>
      </c>
      <c r="DQ136" s="63">
        <f>SUMIFS('[1]NBA-Data-1980-2019'!$G$1:$G$16305,'[1]NBA-Data-1980-2019'!$B$1:$B$16305,$A136,'[1]NBA-Data-1980-2019'!$A$1:$A$16305,DQ$9)</f>
        <v>0</v>
      </c>
      <c r="DR136" s="63">
        <f>SUMIFS('[1]NBA-Data-1980-2019'!$G$1:$G$16305,'[1]NBA-Data-1980-2019'!$B$1:$B$16305,$A136,'[1]NBA-Data-1980-2019'!$A$1:$A$16305,DR$9)</f>
        <v>0</v>
      </c>
      <c r="DS136" s="63">
        <f>SUMIFS('[1]NBA-Data-1980-2019'!$G$1:$G$16305,'[1]NBA-Data-1980-2019'!$B$1:$B$16305,$A136,'[1]NBA-Data-1980-2019'!$A$1:$A$16305,DS$9)</f>
        <v>0</v>
      </c>
      <c r="DT136" s="63">
        <f>SUMIFS('[1]NBA-Data-1980-2019'!$G$1:$G$16305,'[1]NBA-Data-1980-2019'!$B$1:$B$16305,$A136,'[1]NBA-Data-1980-2019'!$A$1:$A$16305,DT$9)</f>
        <v>0</v>
      </c>
      <c r="DU136" s="63">
        <f>SUMIFS('[1]NBA-Data-1980-2019'!$G$1:$G$16305,'[1]NBA-Data-1980-2019'!$B$1:$B$16305,$A136,'[1]NBA-Data-1980-2019'!$A$1:$A$16305,DU$9)</f>
        <v>0</v>
      </c>
      <c r="DV136" s="63">
        <f>SUMIFS('[1]NBA-Data-1980-2019'!$G$1:$G$16305,'[1]NBA-Data-1980-2019'!$B$1:$B$16305,$A136,'[1]NBA-Data-1980-2019'!$A$1:$A$16305,DV$9)</f>
        <v>0</v>
      </c>
      <c r="DW136" s="63">
        <f>SUMIFS('[1]NBA-Data-1980-2019'!$G$1:$G$16305,'[1]NBA-Data-1980-2019'!$B$1:$B$16305,$A136,'[1]NBA-Data-1980-2019'!$A$1:$A$16305,DW$9)</f>
        <v>0</v>
      </c>
      <c r="DX136" s="63">
        <f>SUMIFS('[1]NBA-Data-1980-2019'!$G$1:$G$16305,'[1]NBA-Data-1980-2019'!$B$1:$B$16305,$A136,'[1]NBA-Data-1980-2019'!$A$1:$A$16305,DX$9)</f>
        <v>0</v>
      </c>
      <c r="DY136" s="63">
        <f>SUMIFS('[1]NBA-Data-1980-2019'!$G$1:$G$16305,'[1]NBA-Data-1980-2019'!$B$1:$B$16305,$A136,'[1]NBA-Data-1980-2019'!$A$1:$A$16305,DY$9)</f>
        <v>0</v>
      </c>
      <c r="DZ136" s="63">
        <f>SUMIFS('[1]NBA-Data-1980-2019'!$G$1:$G$16305,'[1]NBA-Data-1980-2019'!$B$1:$B$16305,$A136,'[1]NBA-Data-1980-2019'!$A$1:$A$16305,DZ$9)</f>
        <v>0</v>
      </c>
      <c r="EA136" s="63">
        <f>SUMIFS('[1]NBA-Data-1980-2019'!$G$1:$G$16305,'[1]NBA-Data-1980-2019'!$B$1:$B$16305,$A136,'[1]NBA-Data-1980-2019'!$A$1:$A$16305,EA$9)</f>
        <v>0</v>
      </c>
      <c r="EB136" s="63">
        <f>SUMIFS('[1]NBA-Data-1980-2019'!$G$1:$G$16305,'[1]NBA-Data-1980-2019'!$B$1:$B$16305,$A136,'[1]NBA-Data-1980-2019'!$A$1:$A$16305,EB$9)</f>
        <v>0</v>
      </c>
      <c r="EC136" s="63">
        <f>SUMIFS('[1]NBA-Data-1980-2019'!$G$1:$G$16305,'[1]NBA-Data-1980-2019'!$B$1:$B$16305,$A136,'[1]NBA-Data-1980-2019'!$A$1:$A$16305,EC$9)</f>
        <v>0</v>
      </c>
      <c r="ED136" s="63">
        <f>SUMIFS('[1]NBA-Data-1980-2019'!$G$1:$G$16305,'[1]NBA-Data-1980-2019'!$B$1:$B$16305,$A136,'[1]NBA-Data-1980-2019'!$A$1:$A$16305,ED$9)</f>
        <v>0</v>
      </c>
      <c r="EF136" s="1"/>
      <c r="EG136" s="1"/>
      <c r="EH136" s="2" t="s">
        <v>1273</v>
      </c>
      <c r="EJ136" s="1"/>
      <c r="EK136" s="1"/>
      <c r="EL136" s="1"/>
      <c r="EM136" s="1"/>
      <c r="EN136" s="1"/>
      <c r="EO136" s="58"/>
      <c r="EP136" s="1"/>
      <c r="EQ136" s="1"/>
      <c r="ER136" s="1"/>
      <c r="ES136" s="1"/>
      <c r="ET136" s="1"/>
      <c r="EU136" s="1"/>
      <c r="EV136" s="1"/>
      <c r="EW136" s="58"/>
      <c r="EX136" s="58"/>
      <c r="EY136" s="58"/>
      <c r="EZ136" s="1"/>
      <c r="FA136" s="1"/>
      <c r="FB136" s="58"/>
      <c r="FC136" s="58"/>
      <c r="FD136" s="58"/>
      <c r="FE136" s="58"/>
      <c r="FF136" s="58"/>
      <c r="FG136" s="58"/>
      <c r="FH136" s="58"/>
      <c r="FI136" s="1"/>
    </row>
    <row r="137" spans="1:165" x14ac:dyDescent="0.2">
      <c r="A137" s="2" t="s">
        <v>709</v>
      </c>
      <c r="B137" s="2" t="str" cm="1">
        <f t="array" ref="B137">_xlfn.XLOOKUP($A137&amp;B$5,'[1]NBA-Data-1980-2019'!$B$1:$B$16305&amp;'[1]NBA-Data-1980-2019'!$A$1:$A$16305,'[1]NBA-Data-1980-2019'!$D$1:$D$16305,"",0)</f>
        <v/>
      </c>
      <c r="C137" s="2" t="str" cm="1">
        <f t="array" ref="C137">_xlfn.XLOOKUP($A137&amp;C$5,'[1]NBA-Data-1980-2019'!$B$1:$B$16305&amp;'[1]NBA-Data-1980-2019'!$A$1:$A$16305,'[1]NBA-Data-1980-2019'!$D$1:$D$16305,"",0)</f>
        <v/>
      </c>
      <c r="D137" s="2" t="str" cm="1">
        <f t="array" ref="D137">_xlfn.XLOOKUP($A137&amp;D$5,'[1]NBA-Data-1980-2019'!$B$1:$B$16305&amp;'[1]NBA-Data-1980-2019'!$A$1:$A$16305,'[1]NBA-Data-1980-2019'!$D$1:$D$16305,"",0)</f>
        <v/>
      </c>
      <c r="E137" s="2" t="str" cm="1">
        <f t="array" ref="E137">_xlfn.XLOOKUP($A137&amp;E$5,'[1]NBA-Data-1980-2019'!$B$1:$B$16305&amp;'[1]NBA-Data-1980-2019'!$A$1:$A$16305,'[1]NBA-Data-1980-2019'!$D$1:$D$16305,"",0)</f>
        <v/>
      </c>
      <c r="F137" s="2" t="str" cm="1">
        <f t="array" ref="F137">_xlfn.XLOOKUP($A137&amp;F$5,'[1]NBA-Data-1980-2019'!$B$1:$B$16305&amp;'[1]NBA-Data-1980-2019'!$A$1:$A$16305,'[1]NBA-Data-1980-2019'!$D$1:$D$16305,"",0)</f>
        <v/>
      </c>
      <c r="G137" s="2" t="str" cm="1">
        <f t="array" ref="G137">_xlfn.XLOOKUP($A137&amp;G$5,'[1]NBA-Data-1980-2019'!$B$1:$B$16305&amp;'[1]NBA-Data-1980-2019'!$A$1:$A$16305,'[1]NBA-Data-1980-2019'!$D$1:$D$16305,"",0)</f>
        <v/>
      </c>
      <c r="H137" s="2" t="str" cm="1">
        <f t="array" ref="H137">_xlfn.XLOOKUP($A137&amp;H$5,'[1]NBA-Data-1980-2019'!$B$1:$B$16305&amp;'[1]NBA-Data-1980-2019'!$A$1:$A$16305,'[1]NBA-Data-1980-2019'!$D$1:$D$16305,"",0)</f>
        <v/>
      </c>
      <c r="I137" s="2" t="str" cm="1">
        <f t="array" ref="I137">_xlfn.XLOOKUP($A137&amp;I$5,'[1]NBA-Data-1980-2019'!$B$1:$B$16305&amp;'[1]NBA-Data-1980-2019'!$A$1:$A$16305,'[1]NBA-Data-1980-2019'!$D$1:$D$16305,"",0)</f>
        <v/>
      </c>
      <c r="J137" s="2" t="str" cm="1">
        <f t="array" ref="J137">_xlfn.XLOOKUP($A137&amp;J$5,'[1]NBA-Data-1980-2019'!$B$1:$B$16305&amp;'[1]NBA-Data-1980-2019'!$A$1:$A$16305,'[1]NBA-Data-1980-2019'!$D$1:$D$16305,"",0)</f>
        <v/>
      </c>
      <c r="K137" s="2" t="str" cm="1">
        <f t="array" ref="K137">_xlfn.XLOOKUP($A137&amp;K$5,'[1]NBA-Data-1980-2019'!$B$1:$B$16305&amp;'[1]NBA-Data-1980-2019'!$A$1:$A$16305,'[1]NBA-Data-1980-2019'!$D$1:$D$16305,"",0)</f>
        <v/>
      </c>
      <c r="L137" s="2" t="str" cm="1">
        <f t="array" ref="L137">_xlfn.XLOOKUP($A137&amp;L$5,'[1]NBA-Data-1980-2019'!$B$1:$B$16305&amp;'[1]NBA-Data-1980-2019'!$A$1:$A$16305,'[1]NBA-Data-1980-2019'!$D$1:$D$16305,"",0)</f>
        <v/>
      </c>
      <c r="M137" s="2" t="str" cm="1">
        <f t="array" ref="M137">_xlfn.XLOOKUP($A137&amp;M$5,'[1]NBA-Data-1980-2019'!$B$1:$B$16305&amp;'[1]NBA-Data-1980-2019'!$A$1:$A$16305,'[1]NBA-Data-1980-2019'!$D$1:$D$16305,"",0)</f>
        <v/>
      </c>
      <c r="N137" s="2" t="str" cm="1">
        <f t="array" ref="N137">_xlfn.XLOOKUP($A137&amp;N$5,'[1]NBA-Data-1980-2019'!$B$1:$B$16305&amp;'[1]NBA-Data-1980-2019'!$A$1:$A$16305,'[1]NBA-Data-1980-2019'!$D$1:$D$16305,"",0)</f>
        <v/>
      </c>
      <c r="O137" s="2" t="str" cm="1">
        <f t="array" ref="O137">_xlfn.XLOOKUP($A137&amp;O$5,'[1]NBA-Data-1980-2019'!$B$1:$B$16305&amp;'[1]NBA-Data-1980-2019'!$A$1:$A$16305,'[1]NBA-Data-1980-2019'!$D$1:$D$16305,"",0)</f>
        <v/>
      </c>
      <c r="P137" s="2" t="str" cm="1">
        <f t="array" ref="P137">_xlfn.XLOOKUP($A137&amp;P$5,'[1]NBA-Data-1980-2019'!$B$1:$B$16305&amp;'[1]NBA-Data-1980-2019'!$A$1:$A$16305,'[1]NBA-Data-1980-2019'!$D$1:$D$16305,"",0)</f>
        <v/>
      </c>
      <c r="Q137" s="2" t="str" cm="1">
        <f t="array" ref="Q137">_xlfn.XLOOKUP($A137&amp;Q$5,'[1]NBA-Data-1980-2019'!$B$1:$B$16305&amp;'[1]NBA-Data-1980-2019'!$A$1:$A$16305,'[1]NBA-Data-1980-2019'!$D$1:$D$16305,"",0)</f>
        <v/>
      </c>
      <c r="R137" s="2" t="str" cm="1">
        <f t="array" ref="R137">_xlfn.XLOOKUP($A137&amp;R$5,'[1]NBA-Data-1980-2019'!$B$1:$B$16305&amp;'[1]NBA-Data-1980-2019'!$A$1:$A$16305,'[1]NBA-Data-1980-2019'!$D$1:$D$16305,"",0)</f>
        <v/>
      </c>
      <c r="S137" s="2" t="str" cm="1">
        <f t="array" ref="S137">_xlfn.XLOOKUP($A137&amp;S$5,'[1]NBA-Data-1980-2019'!$B$1:$B$16305&amp;'[1]NBA-Data-1980-2019'!$A$1:$A$16305,'[1]NBA-Data-1980-2019'!$D$1:$D$16305,"",0)</f>
        <v/>
      </c>
      <c r="T137" s="2" t="str" cm="1">
        <f t="array" ref="T137">_xlfn.XLOOKUP($A137&amp;T$5,'[1]NBA-Data-1980-2019'!$B$1:$B$16305&amp;'[1]NBA-Data-1980-2019'!$A$1:$A$16305,'[1]NBA-Data-1980-2019'!$D$1:$D$16305,"",0)</f>
        <v/>
      </c>
      <c r="U137" s="2" t="str" cm="1">
        <f t="array" ref="U137">_xlfn.XLOOKUP($A137&amp;U$5,'[1]NBA-Data-1980-2019'!$B$1:$B$16305&amp;'[1]NBA-Data-1980-2019'!$A$1:$A$16305,'[1]NBA-Data-1980-2019'!$D$1:$D$16305,"",0)</f>
        <v/>
      </c>
      <c r="V137" s="2" t="str" cm="1">
        <f t="array" ref="V137">_xlfn.XLOOKUP($A137&amp;V$5,'[1]NBA-Data-1980-2019'!$B$1:$B$16305&amp;'[1]NBA-Data-1980-2019'!$A$1:$A$16305,'[1]NBA-Data-1980-2019'!$D$1:$D$16305,"",0)</f>
        <v>DET</v>
      </c>
      <c r="W137" s="2" t="str" cm="1">
        <f t="array" ref="W137">_xlfn.XLOOKUP($A137&amp;W$5,'[1]NBA-Data-1980-2019'!$B$1:$B$16305&amp;'[1]NBA-Data-1980-2019'!$A$1:$A$16305,'[1]NBA-Data-1980-2019'!$D$1:$D$16305,"",0)</f>
        <v>DET</v>
      </c>
      <c r="X137" s="2" t="str" cm="1">
        <f t="array" ref="X137">_xlfn.XLOOKUP($A137&amp;X$5,'[1]NBA-Data-1980-2019'!$B$1:$B$16305&amp;'[1]NBA-Data-1980-2019'!$A$1:$A$16305,'[1]NBA-Data-1980-2019'!$D$1:$D$16305,"",0)</f>
        <v>DET</v>
      </c>
      <c r="Y137" s="2" t="str" cm="1">
        <f t="array" ref="Y137">_xlfn.XLOOKUP($A137&amp;Y$5,'[1]NBA-Data-1980-2019'!$B$1:$B$16305&amp;'[1]NBA-Data-1980-2019'!$A$1:$A$16305,'[1]NBA-Data-1980-2019'!$D$1:$D$16305,"",0)</f>
        <v>DET</v>
      </c>
      <c r="Z137" s="2" t="str" cm="1">
        <f t="array" ref="Z137">_xlfn.XLOOKUP($A137&amp;Z$5,'[1]NBA-Data-1980-2019'!$B$1:$B$16305&amp;'[1]NBA-Data-1980-2019'!$A$1:$A$16305,'[1]NBA-Data-1980-2019'!$D$1:$D$16305,"",0)</f>
        <v>DET</v>
      </c>
      <c r="AA137" s="2" t="str" cm="1">
        <f t="array" ref="AA137">_xlfn.XLOOKUP($A137&amp;AA$5,'[1]NBA-Data-1980-2019'!$B$1:$B$16305&amp;'[1]NBA-Data-1980-2019'!$A$1:$A$16305,'[1]NBA-Data-1980-2019'!$D$1:$D$16305,"",0)</f>
        <v>MIL</v>
      </c>
      <c r="AB137" s="2" t="str" cm="1">
        <f t="array" ref="AB137">_xlfn.XLOOKUP($A137&amp;AB$5,'[1]NBA-Data-1980-2019'!$B$1:$B$16305&amp;'[1]NBA-Data-1980-2019'!$A$1:$A$16305,'[1]NBA-Data-1980-2019'!$D$1:$D$16305,"",0)</f>
        <v>MIL</v>
      </c>
      <c r="AC137" s="2" t="str" cm="1">
        <f t="array" ref="AC137">_xlfn.XLOOKUP($A137&amp;AC$5,'[1]NBA-Data-1980-2019'!$B$1:$B$16305&amp;'[1]NBA-Data-1980-2019'!$A$1:$A$16305,'[1]NBA-Data-1980-2019'!$D$1:$D$16305,"",0)</f>
        <v>TOT</v>
      </c>
      <c r="AD137" s="2" t="str" cm="1">
        <f t="array" ref="AD137">_xlfn.XLOOKUP($A137&amp;AD$5,'[1]NBA-Data-1980-2019'!$B$1:$B$16305&amp;'[1]NBA-Data-1980-2019'!$A$1:$A$16305,'[1]NBA-Data-1980-2019'!$D$1:$D$16305,"",0)</f>
        <v>TOT</v>
      </c>
      <c r="AE137" s="2" t="str" cm="1">
        <f t="array" ref="AE137">_xlfn.XLOOKUP($A137&amp;AE$5,'[1]NBA-Data-1980-2019'!$B$1:$B$16305&amp;'[1]NBA-Data-1980-2019'!$A$1:$A$16305,'[1]NBA-Data-1980-2019'!$D$1:$D$16305,"",0)</f>
        <v/>
      </c>
      <c r="AF137" s="2" t="str" cm="1">
        <f t="array" ref="AF137">_xlfn.XLOOKUP($A137&amp;AF$5,'[1]NBA-Data-1980-2019'!$B$1:$B$16305&amp;'[1]NBA-Data-1980-2019'!$A$1:$A$16305,'[1]NBA-Data-1980-2019'!$D$1:$D$16305,"",0)</f>
        <v/>
      </c>
      <c r="AG137" s="2" t="str" cm="1">
        <f t="array" ref="AG137">_xlfn.XLOOKUP($A137&amp;AG$5,'[1]NBA-Data-1980-2019'!$B$1:$B$16305&amp;'[1]NBA-Data-1980-2019'!$A$1:$A$16305,'[1]NBA-Data-1980-2019'!$D$1:$D$16305,"",0)</f>
        <v/>
      </c>
      <c r="AH137" s="2" t="str" cm="1">
        <f t="array" ref="AH137">_xlfn.XLOOKUP($A137&amp;AH$5,'[1]NBA-Data-1980-2019'!$B$1:$B$16305&amp;'[1]NBA-Data-1980-2019'!$A$1:$A$16305,'[1]NBA-Data-1980-2019'!$H$1:$H$16305,"",0)</f>
        <v/>
      </c>
      <c r="AI137" s="2" t="str" cm="1">
        <f t="array" ref="AI137">_xlfn.XLOOKUP($A137&amp;AI$5,'[1]NBA-Data-1980-2019'!$B$1:$B$16305&amp;'[1]NBA-Data-1980-2019'!$A$1:$A$16305,'[1]NBA-Data-1980-2019'!$H$1:$H$16305,"",0)</f>
        <v/>
      </c>
      <c r="AJ137" s="2" t="str" cm="1">
        <f t="array" ref="AJ137">_xlfn.XLOOKUP($A137&amp;AJ$5,'[1]NBA-Data-1980-2019'!$B$1:$B$16305&amp;'[1]NBA-Data-1980-2019'!$A$1:$A$16305,'[1]NBA-Data-1980-2019'!$H$1:$H$16305,"",0)</f>
        <v/>
      </c>
      <c r="AK137" s="2" t="str" cm="1">
        <f t="array" ref="AK137">_xlfn.XLOOKUP($A137&amp;AK$5,'[1]NBA-Data-1980-2019'!$B$1:$B$16305&amp;'[1]NBA-Data-1980-2019'!$A$1:$A$16305,'[1]NBA-Data-1980-2019'!$H$1:$H$16305,"",0)</f>
        <v/>
      </c>
      <c r="AL137" s="2" t="str" cm="1">
        <f t="array" ref="AL137">_xlfn.XLOOKUP($A137&amp;AL$5,'[1]NBA-Data-1980-2019'!$B$1:$B$16305&amp;'[1]NBA-Data-1980-2019'!$A$1:$A$16305,'[1]NBA-Data-1980-2019'!$H$1:$H$16305,"",0)</f>
        <v/>
      </c>
      <c r="AM137" s="2" t="str" cm="1">
        <f t="array" ref="AM137">_xlfn.XLOOKUP($A137&amp;AM$5,'[1]NBA-Data-1980-2019'!$B$1:$B$16305&amp;'[1]NBA-Data-1980-2019'!$A$1:$A$16305,'[1]NBA-Data-1980-2019'!$H$1:$H$16305,"",0)</f>
        <v/>
      </c>
      <c r="AN137" s="2" t="str" cm="1">
        <f t="array" ref="AN137">_xlfn.XLOOKUP($A137&amp;AN$5,'[1]NBA-Data-1980-2019'!$B$1:$B$16305&amp;'[1]NBA-Data-1980-2019'!$A$1:$A$16305,'[1]NBA-Data-1980-2019'!$H$1:$H$16305,"",0)</f>
        <v/>
      </c>
      <c r="AO137" s="2" t="str" cm="1">
        <f t="array" ref="AO137">_xlfn.XLOOKUP($A137&amp;AO$5,'[1]NBA-Data-1980-2019'!$B$1:$B$16305&amp;'[1]NBA-Data-1980-2019'!$A$1:$A$16305,'[1]NBA-Data-1980-2019'!$H$1:$H$16305,"",0)</f>
        <v/>
      </c>
      <c r="AP137" s="2" t="str" cm="1">
        <f t="array" ref="AP137">_xlfn.XLOOKUP($A137&amp;AP$5,'[1]NBA-Data-1980-2019'!$B$1:$B$16305&amp;'[1]NBA-Data-1980-2019'!$A$1:$A$16305,'[1]NBA-Data-1980-2019'!$H$1:$H$16305,"",0)</f>
        <v/>
      </c>
      <c r="AQ137" s="2" t="str" cm="1">
        <f t="array" ref="AQ137">_xlfn.XLOOKUP($A137&amp;AQ$5,'[1]NBA-Data-1980-2019'!$B$1:$B$16305&amp;'[1]NBA-Data-1980-2019'!$A$1:$A$16305,'[1]NBA-Data-1980-2019'!$H$1:$H$16305,"",0)</f>
        <v/>
      </c>
      <c r="AR137" s="2" t="str" cm="1">
        <f t="array" ref="AR137">_xlfn.XLOOKUP($A137&amp;AR$5,'[1]NBA-Data-1980-2019'!$B$1:$B$16305&amp;'[1]NBA-Data-1980-2019'!$A$1:$A$16305,'[1]NBA-Data-1980-2019'!$H$1:$H$16305,"",0)</f>
        <v/>
      </c>
      <c r="AS137" s="2" t="str" cm="1">
        <f t="array" ref="AS137">_xlfn.XLOOKUP($A137&amp;AS$5,'[1]NBA-Data-1980-2019'!$B$1:$B$16305&amp;'[1]NBA-Data-1980-2019'!$A$1:$A$16305,'[1]NBA-Data-1980-2019'!$H$1:$H$16305,"",0)</f>
        <v/>
      </c>
      <c r="AT137" s="2" t="str" cm="1">
        <f t="array" ref="AT137">_xlfn.XLOOKUP($A137&amp;AT$5,'[1]NBA-Data-1980-2019'!$B$1:$B$16305&amp;'[1]NBA-Data-1980-2019'!$A$1:$A$16305,'[1]NBA-Data-1980-2019'!$H$1:$H$16305,"",0)</f>
        <v/>
      </c>
      <c r="AU137" s="2" t="str" cm="1">
        <f t="array" ref="AU137">_xlfn.XLOOKUP($A137&amp;AU$5,'[1]NBA-Data-1980-2019'!$B$1:$B$16305&amp;'[1]NBA-Data-1980-2019'!$A$1:$A$16305,'[1]NBA-Data-1980-2019'!$H$1:$H$16305,"",0)</f>
        <v/>
      </c>
      <c r="AV137" s="2" t="str" cm="1">
        <f t="array" ref="AV137">_xlfn.XLOOKUP($A137&amp;AV$5,'[1]NBA-Data-1980-2019'!$B$1:$B$16305&amp;'[1]NBA-Data-1980-2019'!$A$1:$A$16305,'[1]NBA-Data-1980-2019'!$H$1:$H$16305,"",0)</f>
        <v/>
      </c>
      <c r="AW137" s="2" t="str" cm="1">
        <f t="array" ref="AW137">_xlfn.XLOOKUP($A137&amp;AW$5,'[1]NBA-Data-1980-2019'!$B$1:$B$16305&amp;'[1]NBA-Data-1980-2019'!$A$1:$A$16305,'[1]NBA-Data-1980-2019'!$H$1:$H$16305,"",0)</f>
        <v/>
      </c>
      <c r="AX137" s="2" t="str" cm="1">
        <f t="array" ref="AX137">_xlfn.XLOOKUP($A137&amp;AX$5,'[1]NBA-Data-1980-2019'!$B$1:$B$16305&amp;'[1]NBA-Data-1980-2019'!$A$1:$A$16305,'[1]NBA-Data-1980-2019'!$H$1:$H$16305,"",0)</f>
        <v/>
      </c>
      <c r="AY137" s="2" t="str" cm="1">
        <f t="array" ref="AY137">_xlfn.XLOOKUP($A137&amp;AY$5,'[1]NBA-Data-1980-2019'!$B$1:$B$16305&amp;'[1]NBA-Data-1980-2019'!$A$1:$A$16305,'[1]NBA-Data-1980-2019'!$H$1:$H$16305,"",0)</f>
        <v/>
      </c>
      <c r="AZ137" s="2" t="str" cm="1">
        <f t="array" ref="AZ137">_xlfn.XLOOKUP($A137&amp;AZ$5,'[1]NBA-Data-1980-2019'!$B$1:$B$16305&amp;'[1]NBA-Data-1980-2019'!$A$1:$A$16305,'[1]NBA-Data-1980-2019'!$H$1:$H$16305,"",0)</f>
        <v/>
      </c>
      <c r="BA137" s="2" t="str" cm="1">
        <f t="array" ref="BA137">_xlfn.XLOOKUP($A137&amp;BA$5,'[1]NBA-Data-1980-2019'!$B$1:$B$16305&amp;'[1]NBA-Data-1980-2019'!$A$1:$A$16305,'[1]NBA-Data-1980-2019'!$H$1:$H$16305,"",0)</f>
        <v/>
      </c>
      <c r="BB137" s="2" cm="1">
        <f t="array" ref="BB137">_xlfn.XLOOKUP($A137&amp;BB$5,'[1]NBA-Data-1980-2019'!$B$1:$B$16305&amp;'[1]NBA-Data-1980-2019'!$A$1:$A$16305,'[1]NBA-Data-1980-2019'!$H$1:$H$16305,"",0)</f>
        <v>2224</v>
      </c>
      <c r="BC137" s="2" cm="1">
        <f t="array" ref="BC137">_xlfn.XLOOKUP($A137&amp;BC$5,'[1]NBA-Data-1980-2019'!$B$1:$B$16305&amp;'[1]NBA-Data-1980-2019'!$A$1:$A$16305,'[1]NBA-Data-1980-2019'!$H$1:$H$16305,"",0)</f>
        <v>2079</v>
      </c>
      <c r="BD137" s="2" cm="1">
        <f t="array" ref="BD137">_xlfn.XLOOKUP($A137&amp;BD$5,'[1]NBA-Data-1980-2019'!$B$1:$B$16305&amp;'[1]NBA-Data-1980-2019'!$A$1:$A$16305,'[1]NBA-Data-1980-2019'!$H$1:$H$16305,"",0)</f>
        <v>2689.2000000000003</v>
      </c>
      <c r="BE137" s="2" cm="1">
        <f t="array" ref="BE137">_xlfn.XLOOKUP($A137&amp;BE$5,'[1]NBA-Data-1980-2019'!$B$1:$B$16305&amp;'[1]NBA-Data-1980-2019'!$A$1:$A$16305,'[1]NBA-Data-1980-2019'!$H$1:$H$16305,"",0)</f>
        <v>2689.6</v>
      </c>
      <c r="BF137" s="2" cm="1">
        <f t="array" ref="BF137">_xlfn.XLOOKUP($A137&amp;BF$5,'[1]NBA-Data-1980-2019'!$B$1:$B$16305&amp;'[1]NBA-Data-1980-2019'!$A$1:$A$16305,'[1]NBA-Data-1980-2019'!$H$1:$H$16305,"",0)</f>
        <v>2139</v>
      </c>
      <c r="BG137" s="2" cm="1">
        <f t="array" ref="BG137">_xlfn.XLOOKUP($A137&amp;BG$5,'[1]NBA-Data-1980-2019'!$B$1:$B$16305&amp;'[1]NBA-Data-1980-2019'!$A$1:$A$16305,'[1]NBA-Data-1980-2019'!$H$1:$H$16305,"",0)</f>
        <v>2314.7000000000003</v>
      </c>
      <c r="BH137" s="2" cm="1">
        <f t="array" ref="BH137">_xlfn.XLOOKUP($A137&amp;BH$5,'[1]NBA-Data-1980-2019'!$B$1:$B$16305&amp;'[1]NBA-Data-1980-2019'!$A$1:$A$16305,'[1]NBA-Data-1980-2019'!$H$1:$H$16305,"",0)</f>
        <v>1822.5</v>
      </c>
      <c r="BI137" s="2" cm="1">
        <f t="array" ref="BI137">_xlfn.XLOOKUP($A137&amp;BI$5,'[1]NBA-Data-1980-2019'!$B$1:$B$16305&amp;'[1]NBA-Data-1980-2019'!$A$1:$A$16305,'[1]NBA-Data-1980-2019'!$H$1:$H$16305,"",0)</f>
        <v>1040.3999999999999</v>
      </c>
      <c r="BJ137" s="2" cm="1">
        <f t="array" ref="BJ137">_xlfn.XLOOKUP($A137&amp;BJ$5,'[1]NBA-Data-1980-2019'!$B$1:$B$16305&amp;'[1]NBA-Data-1980-2019'!$A$1:$A$16305,'[1]NBA-Data-1980-2019'!$H$1:$H$16305,"",0)</f>
        <v>481.59999999999997</v>
      </c>
      <c r="BK137" s="2" t="str" cm="1">
        <f t="array" ref="BK137">_xlfn.XLOOKUP($A137&amp;BK$5,'[1]NBA-Data-1980-2019'!$B$1:$B$16305&amp;'[1]NBA-Data-1980-2019'!$A$1:$A$16305,'[1]NBA-Data-1980-2019'!$H$1:$H$16305,"",0)</f>
        <v/>
      </c>
      <c r="BL137" s="2" t="str" cm="1">
        <f t="array" ref="BL137">_xlfn.XLOOKUP($A137&amp;BL$5,'[1]NBA-Data-1980-2019'!$B$1:$B$16305&amp;'[1]NBA-Data-1980-2019'!$A$1:$A$16305,'[1]NBA-Data-1980-2019'!$H$1:$H$16305,"",0)</f>
        <v/>
      </c>
      <c r="BM137" s="2" t="str" cm="1">
        <f t="array" ref="BM137">_xlfn.XLOOKUP($A137&amp;BM$5,'[1]NBA-Data-1980-2019'!$B$1:$B$16305&amp;'[1]NBA-Data-1980-2019'!$A$1:$A$16305,'[1]NBA-Data-1980-2019'!$H$1:$H$16305,"",0)</f>
        <v/>
      </c>
      <c r="BN137" s="2" t="str" cm="1">
        <f t="array" ref="BN137">_xlfn.XLOOKUP($A137&amp;BN$5,'[1]NBA-Data-1980-2019'!$B$1:$B$16305&amp;'[1]NBA-Data-1980-2019'!$A$1:$A$16305,'[1]NBA-Data-1980-2019'!$F$1:$F$16305,"",0)</f>
        <v/>
      </c>
      <c r="BO137" s="2" t="str" cm="1">
        <f t="array" ref="BO137">_xlfn.XLOOKUP($A137&amp;BO$5,'[1]NBA-Data-1980-2019'!$B$1:$B$16305&amp;'[1]NBA-Data-1980-2019'!$A$1:$A$16305,'[1]NBA-Data-1980-2019'!$F$1:$F$16305,"",0)</f>
        <v/>
      </c>
      <c r="BP137" s="2" t="str" cm="1">
        <f t="array" ref="BP137">_xlfn.XLOOKUP($A137&amp;BP$5,'[1]NBA-Data-1980-2019'!$B$1:$B$16305&amp;'[1]NBA-Data-1980-2019'!$A$1:$A$16305,'[1]NBA-Data-1980-2019'!$F$1:$F$16305,"",0)</f>
        <v/>
      </c>
      <c r="BQ137" s="2" t="str" cm="1">
        <f t="array" ref="BQ137">_xlfn.XLOOKUP($A137&amp;BQ$5,'[1]NBA-Data-1980-2019'!$B$1:$B$16305&amp;'[1]NBA-Data-1980-2019'!$A$1:$A$16305,'[1]NBA-Data-1980-2019'!$F$1:$F$16305,"",0)</f>
        <v/>
      </c>
      <c r="BR137" s="2" t="str" cm="1">
        <f t="array" ref="BR137">_xlfn.XLOOKUP($A137&amp;BR$5,'[1]NBA-Data-1980-2019'!$B$1:$B$16305&amp;'[1]NBA-Data-1980-2019'!$A$1:$A$16305,'[1]NBA-Data-1980-2019'!$F$1:$F$16305,"",0)</f>
        <v/>
      </c>
      <c r="BS137" s="2" t="str" cm="1">
        <f t="array" ref="BS137">_xlfn.XLOOKUP($A137&amp;BS$5,'[1]NBA-Data-1980-2019'!$B$1:$B$16305&amp;'[1]NBA-Data-1980-2019'!$A$1:$A$16305,'[1]NBA-Data-1980-2019'!$F$1:$F$16305,"",0)</f>
        <v/>
      </c>
      <c r="BT137" s="2" t="str" cm="1">
        <f t="array" ref="BT137">_xlfn.XLOOKUP($A137&amp;BT$5,'[1]NBA-Data-1980-2019'!$B$1:$B$16305&amp;'[1]NBA-Data-1980-2019'!$A$1:$A$16305,'[1]NBA-Data-1980-2019'!$F$1:$F$16305,"",0)</f>
        <v/>
      </c>
      <c r="BU137" s="2" t="str" cm="1">
        <f t="array" ref="BU137">_xlfn.XLOOKUP($A137&amp;BU$5,'[1]NBA-Data-1980-2019'!$B$1:$B$16305&amp;'[1]NBA-Data-1980-2019'!$A$1:$A$16305,'[1]NBA-Data-1980-2019'!$F$1:$F$16305,"",0)</f>
        <v/>
      </c>
      <c r="BV137" s="2" t="str" cm="1">
        <f t="array" ref="BV137">_xlfn.XLOOKUP($A137&amp;BV$5,'[1]NBA-Data-1980-2019'!$B$1:$B$16305&amp;'[1]NBA-Data-1980-2019'!$A$1:$A$16305,'[1]NBA-Data-1980-2019'!$F$1:$F$16305,"",0)</f>
        <v/>
      </c>
      <c r="BW137" s="2" t="str" cm="1">
        <f t="array" ref="BW137">_xlfn.XLOOKUP($A137&amp;BW$5,'[1]NBA-Data-1980-2019'!$B$1:$B$16305&amp;'[1]NBA-Data-1980-2019'!$A$1:$A$16305,'[1]NBA-Data-1980-2019'!$F$1:$F$16305,"",0)</f>
        <v/>
      </c>
      <c r="BX137" s="2" t="str" cm="1">
        <f t="array" ref="BX137">_xlfn.XLOOKUP($A137&amp;BX$5,'[1]NBA-Data-1980-2019'!$B$1:$B$16305&amp;'[1]NBA-Data-1980-2019'!$A$1:$A$16305,'[1]NBA-Data-1980-2019'!$F$1:$F$16305,"",0)</f>
        <v/>
      </c>
      <c r="BY137" s="2" t="str" cm="1">
        <f t="array" ref="BY137">_xlfn.XLOOKUP($A137&amp;BY$5,'[1]NBA-Data-1980-2019'!$B$1:$B$16305&amp;'[1]NBA-Data-1980-2019'!$A$1:$A$16305,'[1]NBA-Data-1980-2019'!$F$1:$F$16305,"",0)</f>
        <v/>
      </c>
      <c r="BZ137" s="2" t="str" cm="1">
        <f t="array" ref="BZ137">_xlfn.XLOOKUP($A137&amp;BZ$5,'[1]NBA-Data-1980-2019'!$B$1:$B$16305&amp;'[1]NBA-Data-1980-2019'!$A$1:$A$16305,'[1]NBA-Data-1980-2019'!$F$1:$F$16305,"",0)</f>
        <v/>
      </c>
      <c r="CA137" s="2" t="str" cm="1">
        <f t="array" ref="CA137">_xlfn.XLOOKUP($A137&amp;CA$5,'[1]NBA-Data-1980-2019'!$B$1:$B$16305&amp;'[1]NBA-Data-1980-2019'!$A$1:$A$16305,'[1]NBA-Data-1980-2019'!$F$1:$F$16305,"",0)</f>
        <v/>
      </c>
      <c r="CB137" s="2" t="str" cm="1">
        <f t="array" ref="CB137">_xlfn.XLOOKUP($A137&amp;CB$5,'[1]NBA-Data-1980-2019'!$B$1:$B$16305&amp;'[1]NBA-Data-1980-2019'!$A$1:$A$16305,'[1]NBA-Data-1980-2019'!$F$1:$F$16305,"",0)</f>
        <v/>
      </c>
      <c r="CC137" s="2" t="str" cm="1">
        <f t="array" ref="CC137">_xlfn.XLOOKUP($A137&amp;CC$5,'[1]NBA-Data-1980-2019'!$B$1:$B$16305&amp;'[1]NBA-Data-1980-2019'!$A$1:$A$16305,'[1]NBA-Data-1980-2019'!$F$1:$F$16305,"",0)</f>
        <v/>
      </c>
      <c r="CD137" s="2" t="str" cm="1">
        <f t="array" ref="CD137">_xlfn.XLOOKUP($A137&amp;CD$5,'[1]NBA-Data-1980-2019'!$B$1:$B$16305&amp;'[1]NBA-Data-1980-2019'!$A$1:$A$16305,'[1]NBA-Data-1980-2019'!$F$1:$F$16305,"",0)</f>
        <v/>
      </c>
      <c r="CE137" s="2" t="str" cm="1">
        <f t="array" ref="CE137">_xlfn.XLOOKUP($A137&amp;CE$5,'[1]NBA-Data-1980-2019'!$B$1:$B$16305&amp;'[1]NBA-Data-1980-2019'!$A$1:$A$16305,'[1]NBA-Data-1980-2019'!$F$1:$F$16305,"",0)</f>
        <v/>
      </c>
      <c r="CF137" s="2" t="str" cm="1">
        <f t="array" ref="CF137">_xlfn.XLOOKUP($A137&amp;CF$5,'[1]NBA-Data-1980-2019'!$B$1:$B$16305&amp;'[1]NBA-Data-1980-2019'!$A$1:$A$16305,'[1]NBA-Data-1980-2019'!$F$1:$F$16305,"",0)</f>
        <v/>
      </c>
      <c r="CG137" s="2" t="str" cm="1">
        <f t="array" ref="CG137">_xlfn.XLOOKUP($A137&amp;CG$5,'[1]NBA-Data-1980-2019'!$B$1:$B$16305&amp;'[1]NBA-Data-1980-2019'!$A$1:$A$16305,'[1]NBA-Data-1980-2019'!$F$1:$F$16305,"",0)</f>
        <v/>
      </c>
      <c r="CH137" s="2" cm="1">
        <f t="array" ref="CH137">_xlfn.XLOOKUP($A137&amp;CH$5,'[1]NBA-Data-1980-2019'!$B$1:$B$16305&amp;'[1]NBA-Data-1980-2019'!$A$1:$A$16305,'[1]NBA-Data-1980-2019'!$F$1:$F$16305,"",0)</f>
        <v>18</v>
      </c>
      <c r="CI137" s="2" cm="1">
        <f t="array" ref="CI137">_xlfn.XLOOKUP($A137&amp;CI$5,'[1]NBA-Data-1980-2019'!$B$1:$B$16305&amp;'[1]NBA-Data-1980-2019'!$A$1:$A$16305,'[1]NBA-Data-1980-2019'!$F$1:$F$16305,"",0)</f>
        <v>22</v>
      </c>
      <c r="CJ137" s="2" cm="1">
        <f t="array" ref="CJ137">_xlfn.XLOOKUP($A137&amp;CJ$5,'[1]NBA-Data-1980-2019'!$B$1:$B$16305&amp;'[1]NBA-Data-1980-2019'!$A$1:$A$16305,'[1]NBA-Data-1980-2019'!$F$1:$F$16305,"",0)</f>
        <v>19.5</v>
      </c>
      <c r="CK137" s="2" cm="1">
        <f t="array" ref="CK137">_xlfn.XLOOKUP($A137&amp;CK$5,'[1]NBA-Data-1980-2019'!$B$1:$B$16305&amp;'[1]NBA-Data-1980-2019'!$A$1:$A$16305,'[1]NBA-Data-1980-2019'!$F$1:$F$16305,"",0)</f>
        <v>18.100000000000001</v>
      </c>
      <c r="CL137" s="2" cm="1">
        <f t="array" ref="CL137">_xlfn.XLOOKUP($A137&amp;CL$5,'[1]NBA-Data-1980-2019'!$B$1:$B$16305&amp;'[1]NBA-Data-1980-2019'!$A$1:$A$16305,'[1]NBA-Data-1980-2019'!$F$1:$F$16305,"",0)</f>
        <v>21.2</v>
      </c>
      <c r="CM137" s="2" cm="1">
        <f t="array" ref="CM137">_xlfn.XLOOKUP($A137&amp;CM$5,'[1]NBA-Data-1980-2019'!$B$1:$B$16305&amp;'[1]NBA-Data-1980-2019'!$A$1:$A$16305,'[1]NBA-Data-1980-2019'!$F$1:$F$16305,"",0)</f>
        <v>21.8</v>
      </c>
      <c r="CN137" s="2" cm="1">
        <f t="array" ref="CN137">_xlfn.XLOOKUP($A137&amp;CN$5,'[1]NBA-Data-1980-2019'!$B$1:$B$16305&amp;'[1]NBA-Data-1980-2019'!$A$1:$A$16305,'[1]NBA-Data-1980-2019'!$F$1:$F$16305,"",0)</f>
        <v>21.1</v>
      </c>
      <c r="CO137" s="2" cm="1">
        <f t="array" ref="CO137">_xlfn.XLOOKUP($A137&amp;CO$5,'[1]NBA-Data-1980-2019'!$B$1:$B$16305&amp;'[1]NBA-Data-1980-2019'!$A$1:$A$16305,'[1]NBA-Data-1980-2019'!$F$1:$F$16305,"",0)</f>
        <v>21.2</v>
      </c>
      <c r="CP137" s="2" cm="1">
        <f t="array" ref="CP137">_xlfn.XLOOKUP($A137&amp;CP$5,'[1]NBA-Data-1980-2019'!$B$1:$B$16305&amp;'[1]NBA-Data-1980-2019'!$A$1:$A$16305,'[1]NBA-Data-1980-2019'!$F$1:$F$16305,"",0)</f>
        <v>16</v>
      </c>
      <c r="CQ137" s="2" t="str" cm="1">
        <f t="array" ref="CQ137">_xlfn.XLOOKUP($A137&amp;CQ$5,'[1]NBA-Data-1980-2019'!$B$1:$B$16305&amp;'[1]NBA-Data-1980-2019'!$A$1:$A$16305,'[1]NBA-Data-1980-2019'!$F$1:$F$16305,"",0)</f>
        <v/>
      </c>
      <c r="CR137" s="2" t="str" cm="1">
        <f t="array" ref="CR137">_xlfn.XLOOKUP($A137&amp;CR$5,'[1]NBA-Data-1980-2019'!$B$1:$B$16305&amp;'[1]NBA-Data-1980-2019'!$A$1:$A$16305,'[1]NBA-Data-1980-2019'!$F$1:$F$16305,"",0)</f>
        <v/>
      </c>
      <c r="CS137" s="2" t="str" cm="1">
        <f t="array" ref="CS137">_xlfn.XLOOKUP($A137&amp;CS$5,'[1]NBA-Data-1980-2019'!$B$1:$B$16305&amp;'[1]NBA-Data-1980-2019'!$A$1:$A$16305,'[1]NBA-Data-1980-2019'!$F$1:$F$16305,"",0)</f>
        <v/>
      </c>
      <c r="CU137" s="2" t="str">
        <f>_xlfn.XLOOKUP($A137,TEAMS!$G$1:$G$839,TEAMS!$H$1:$H$839,"",0)</f>
        <v>C</v>
      </c>
      <c r="CV137" s="2" t="str">
        <f>_xlfn.XLOOKUP($CU137,DASHBOARD!$B$22:$B$27,DASHBOARD!$C$22:$C$27,"",0)</f>
        <v>CENTER</v>
      </c>
      <c r="CY137" s="63">
        <f>SUMIFS('[1]NBA-Data-1980-2019'!$G$1:$G$16305,'[1]NBA-Data-1980-2019'!$B$1:$B$16305,$A137,'[1]NBA-Data-1980-2019'!$A$1:$A$16305,CY$9)</f>
        <v>0</v>
      </c>
      <c r="CZ137" s="63">
        <f>SUMIFS('[1]NBA-Data-1980-2019'!$G$1:$G$16305,'[1]NBA-Data-1980-2019'!$B$1:$B$16305,$A137,'[1]NBA-Data-1980-2019'!$A$1:$A$16305,CZ$9)</f>
        <v>0</v>
      </c>
      <c r="DA137" s="63">
        <f>SUMIFS('[1]NBA-Data-1980-2019'!$G$1:$G$16305,'[1]NBA-Data-1980-2019'!$B$1:$B$16305,$A137,'[1]NBA-Data-1980-2019'!$A$1:$A$16305,DA$9)</f>
        <v>0</v>
      </c>
      <c r="DB137" s="63">
        <f>SUMIFS('[1]NBA-Data-1980-2019'!$G$1:$G$16305,'[1]NBA-Data-1980-2019'!$B$1:$B$16305,$A137,'[1]NBA-Data-1980-2019'!$A$1:$A$16305,DB$9)</f>
        <v>0</v>
      </c>
      <c r="DC137" s="63">
        <f>SUMIFS('[1]NBA-Data-1980-2019'!$G$1:$G$16305,'[1]NBA-Data-1980-2019'!$B$1:$B$16305,$A137,'[1]NBA-Data-1980-2019'!$A$1:$A$16305,DC$9)</f>
        <v>0</v>
      </c>
      <c r="DD137" s="63">
        <f>SUMIFS('[1]NBA-Data-1980-2019'!$G$1:$G$16305,'[1]NBA-Data-1980-2019'!$B$1:$B$16305,$A137,'[1]NBA-Data-1980-2019'!$A$1:$A$16305,DD$9)</f>
        <v>0</v>
      </c>
      <c r="DE137" s="63">
        <f>SUMIFS('[1]NBA-Data-1980-2019'!$G$1:$G$16305,'[1]NBA-Data-1980-2019'!$B$1:$B$16305,$A137,'[1]NBA-Data-1980-2019'!$A$1:$A$16305,DE$9)</f>
        <v>0</v>
      </c>
      <c r="DF137" s="63">
        <f>SUMIFS('[1]NBA-Data-1980-2019'!$G$1:$G$16305,'[1]NBA-Data-1980-2019'!$B$1:$B$16305,$A137,'[1]NBA-Data-1980-2019'!$A$1:$A$16305,DF$9)</f>
        <v>0</v>
      </c>
      <c r="DG137" s="63">
        <f>SUMIFS('[1]NBA-Data-1980-2019'!$G$1:$G$16305,'[1]NBA-Data-1980-2019'!$B$1:$B$16305,$A137,'[1]NBA-Data-1980-2019'!$A$1:$A$16305,DG$9)</f>
        <v>0</v>
      </c>
      <c r="DH137" s="63">
        <f>SUMIFS('[1]NBA-Data-1980-2019'!$G$1:$G$16305,'[1]NBA-Data-1980-2019'!$B$1:$B$16305,$A137,'[1]NBA-Data-1980-2019'!$A$1:$A$16305,DH$9)</f>
        <v>0</v>
      </c>
      <c r="DI137" s="63">
        <f>SUMIFS('[1]NBA-Data-1980-2019'!$G$1:$G$16305,'[1]NBA-Data-1980-2019'!$B$1:$B$16305,$A137,'[1]NBA-Data-1980-2019'!$A$1:$A$16305,DI$9)</f>
        <v>0</v>
      </c>
      <c r="DJ137" s="63">
        <f>SUMIFS('[1]NBA-Data-1980-2019'!$G$1:$G$16305,'[1]NBA-Data-1980-2019'!$B$1:$B$16305,$A137,'[1]NBA-Data-1980-2019'!$A$1:$A$16305,DJ$9)</f>
        <v>0</v>
      </c>
      <c r="DK137" s="63">
        <f>SUMIFS('[1]NBA-Data-1980-2019'!$G$1:$G$16305,'[1]NBA-Data-1980-2019'!$B$1:$B$16305,$A137,'[1]NBA-Data-1980-2019'!$A$1:$A$16305,DK$9)</f>
        <v>0</v>
      </c>
      <c r="DL137" s="63">
        <f>SUMIFS('[1]NBA-Data-1980-2019'!$G$1:$G$16305,'[1]NBA-Data-1980-2019'!$B$1:$B$16305,$A137,'[1]NBA-Data-1980-2019'!$A$1:$A$16305,DL$9)</f>
        <v>0</v>
      </c>
      <c r="DM137" s="63">
        <f>SUMIFS('[1]NBA-Data-1980-2019'!$G$1:$G$16305,'[1]NBA-Data-1980-2019'!$B$1:$B$16305,$A137,'[1]NBA-Data-1980-2019'!$A$1:$A$16305,DM$9)</f>
        <v>0</v>
      </c>
      <c r="DN137" s="63">
        <f>SUMIFS('[1]NBA-Data-1980-2019'!$G$1:$G$16305,'[1]NBA-Data-1980-2019'!$B$1:$B$16305,$A137,'[1]NBA-Data-1980-2019'!$A$1:$A$16305,DN$9)</f>
        <v>0</v>
      </c>
      <c r="DO137" s="63">
        <f>SUMIFS('[1]NBA-Data-1980-2019'!$G$1:$G$16305,'[1]NBA-Data-1980-2019'!$B$1:$B$16305,$A137,'[1]NBA-Data-1980-2019'!$A$1:$A$16305,DO$9)</f>
        <v>0</v>
      </c>
      <c r="DP137" s="63">
        <f>SUMIFS('[1]NBA-Data-1980-2019'!$G$1:$G$16305,'[1]NBA-Data-1980-2019'!$B$1:$B$16305,$A137,'[1]NBA-Data-1980-2019'!$A$1:$A$16305,DP$9)</f>
        <v>0</v>
      </c>
      <c r="DQ137" s="63">
        <f>SUMIFS('[1]NBA-Data-1980-2019'!$G$1:$G$16305,'[1]NBA-Data-1980-2019'!$B$1:$B$16305,$A137,'[1]NBA-Data-1980-2019'!$A$1:$A$16305,DQ$9)</f>
        <v>0</v>
      </c>
      <c r="DR137" s="63">
        <f>SUMIFS('[1]NBA-Data-1980-2019'!$G$1:$G$16305,'[1]NBA-Data-1980-2019'!$B$1:$B$16305,$A137,'[1]NBA-Data-1980-2019'!$A$1:$A$16305,DR$9)</f>
        <v>0</v>
      </c>
      <c r="DS137" s="63">
        <f>SUMIFS('[1]NBA-Data-1980-2019'!$G$1:$G$16305,'[1]NBA-Data-1980-2019'!$B$1:$B$16305,$A137,'[1]NBA-Data-1980-2019'!$A$1:$A$16305,DS$9)</f>
        <v>0</v>
      </c>
      <c r="DT137" s="63">
        <f>SUMIFS('[1]NBA-Data-1980-2019'!$G$1:$G$16305,'[1]NBA-Data-1980-2019'!$B$1:$B$16305,$A137,'[1]NBA-Data-1980-2019'!$A$1:$A$16305,DT$9)</f>
        <v>3007920</v>
      </c>
      <c r="DU137" s="63">
        <f>SUMIFS('[1]NBA-Data-1980-2019'!$G$1:$G$16305,'[1]NBA-Data-1980-2019'!$B$1:$B$16305,$A137,'[1]NBA-Data-1980-2019'!$A$1:$A$16305,DU$9)</f>
        <v>0</v>
      </c>
      <c r="DV137" s="63">
        <f>SUMIFS('[1]NBA-Data-1980-2019'!$G$1:$G$16305,'[1]NBA-Data-1980-2019'!$B$1:$B$16305,$A137,'[1]NBA-Data-1980-2019'!$A$1:$A$16305,DV$9)</f>
        <v>4086454</v>
      </c>
      <c r="DW137" s="63">
        <f>SUMIFS('[1]NBA-Data-1980-2019'!$G$1:$G$16305,'[1]NBA-Data-1980-2019'!$B$1:$B$16305,$A137,'[1]NBA-Data-1980-2019'!$A$1:$A$16305,DW$9)</f>
        <v>5479934</v>
      </c>
      <c r="DX137" s="63">
        <f>SUMIFS('[1]NBA-Data-1980-2019'!$G$1:$G$16305,'[1]NBA-Data-1980-2019'!$B$1:$B$16305,$A137,'[1]NBA-Data-1980-2019'!$A$1:$A$16305,DX$9)</f>
        <v>16400000</v>
      </c>
      <c r="DY137" s="63">
        <f>SUMIFS('[1]NBA-Data-1980-2019'!$G$1:$G$16305,'[1]NBA-Data-1980-2019'!$B$1:$B$16305,$A137,'[1]NBA-Data-1980-2019'!$A$1:$A$16305,DY$9)</f>
        <v>17100000</v>
      </c>
      <c r="DZ137" s="63">
        <f>SUMIFS('[1]NBA-Data-1980-2019'!$G$1:$G$16305,'[1]NBA-Data-1980-2019'!$B$1:$B$16305,$A137,'[1]NBA-Data-1980-2019'!$A$1:$A$16305,DZ$9)</f>
        <v>17884176</v>
      </c>
      <c r="EA137" s="63">
        <f>SUMIFS('[1]NBA-Data-1980-2019'!$G$1:$G$16305,'[1]NBA-Data-1980-2019'!$B$1:$B$16305,$A137,'[1]NBA-Data-1980-2019'!$A$1:$A$16305,EA$9)</f>
        <v>2165481</v>
      </c>
      <c r="EB137" s="63">
        <f>SUMIFS('[1]NBA-Data-1980-2019'!$G$1:$G$16305,'[1]NBA-Data-1980-2019'!$B$1:$B$16305,$A137,'[1]NBA-Data-1980-2019'!$A$1:$A$16305,EB$9)</f>
        <v>0</v>
      </c>
      <c r="EC137" s="63">
        <f>SUMIFS('[1]NBA-Data-1980-2019'!$G$1:$G$16305,'[1]NBA-Data-1980-2019'!$B$1:$B$16305,$A137,'[1]NBA-Data-1980-2019'!$A$1:$A$16305,EC$9)</f>
        <v>0</v>
      </c>
      <c r="ED137" s="63">
        <f>SUMIFS('[1]NBA-Data-1980-2019'!$G$1:$G$16305,'[1]NBA-Data-1980-2019'!$B$1:$B$16305,$A137,'[1]NBA-Data-1980-2019'!$A$1:$A$16305,ED$9)</f>
        <v>0</v>
      </c>
      <c r="EH137" s="2" t="s">
        <v>1480</v>
      </c>
    </row>
    <row r="138" spans="1:165" x14ac:dyDescent="0.2">
      <c r="A138" s="2" t="s">
        <v>1103</v>
      </c>
      <c r="B138" s="2" t="str" cm="1">
        <f t="array" ref="B138">_xlfn.XLOOKUP($A138&amp;B$5,'[1]NBA-Data-1980-2019'!$B$1:$B$16305&amp;'[1]NBA-Data-1980-2019'!$A$1:$A$16305,'[1]NBA-Data-1980-2019'!$D$1:$D$16305,"",0)</f>
        <v>HOU</v>
      </c>
      <c r="C138" s="2" t="str" cm="1">
        <f t="array" ref="C138">_xlfn.XLOOKUP($A138&amp;C$5,'[1]NBA-Data-1980-2019'!$B$1:$B$16305&amp;'[1]NBA-Data-1980-2019'!$A$1:$A$16305,'[1]NBA-Data-1980-2019'!$D$1:$D$16305,"",0)</f>
        <v>HOU</v>
      </c>
      <c r="D138" s="2" t="str" cm="1">
        <f t="array" ref="D138">_xlfn.XLOOKUP($A138&amp;D$5,'[1]NBA-Data-1980-2019'!$B$1:$B$16305&amp;'[1]NBA-Data-1980-2019'!$A$1:$A$16305,'[1]NBA-Data-1980-2019'!$D$1:$D$16305,"",0)</f>
        <v>HOU</v>
      </c>
      <c r="E138" s="2" t="str" cm="1">
        <f t="array" ref="E138">_xlfn.XLOOKUP($A138&amp;E$5,'[1]NBA-Data-1980-2019'!$B$1:$B$16305&amp;'[1]NBA-Data-1980-2019'!$A$1:$A$16305,'[1]NBA-Data-1980-2019'!$D$1:$D$16305,"",0)</f>
        <v>HOU</v>
      </c>
      <c r="F138" s="2" t="str" cm="1">
        <f t="array" ref="F138">_xlfn.XLOOKUP($A138&amp;F$5,'[1]NBA-Data-1980-2019'!$B$1:$B$16305&amp;'[1]NBA-Data-1980-2019'!$A$1:$A$16305,'[1]NBA-Data-1980-2019'!$D$1:$D$16305,"",0)</f>
        <v>HOU</v>
      </c>
      <c r="G138" s="2" t="str" cm="1">
        <f t="array" ref="G138">_xlfn.XLOOKUP($A138&amp;G$5,'[1]NBA-Data-1980-2019'!$B$1:$B$16305&amp;'[1]NBA-Data-1980-2019'!$A$1:$A$16305,'[1]NBA-Data-1980-2019'!$D$1:$D$16305,"",0)</f>
        <v>HOU</v>
      </c>
      <c r="H138" s="2" t="str" cm="1">
        <f t="array" ref="H138">_xlfn.XLOOKUP($A138&amp;H$5,'[1]NBA-Data-1980-2019'!$B$1:$B$16305&amp;'[1]NBA-Data-1980-2019'!$A$1:$A$16305,'[1]NBA-Data-1980-2019'!$D$1:$D$16305,"",0)</f>
        <v>HOU</v>
      </c>
      <c r="I138" s="2" t="str" cm="1">
        <f t="array" ref="I138">_xlfn.XLOOKUP($A138&amp;I$5,'[1]NBA-Data-1980-2019'!$B$1:$B$16305&amp;'[1]NBA-Data-1980-2019'!$A$1:$A$16305,'[1]NBA-Data-1980-2019'!$D$1:$D$16305,"",0)</f>
        <v>HOU</v>
      </c>
      <c r="J138" s="2" t="str" cm="1">
        <f t="array" ref="J138">_xlfn.XLOOKUP($A138&amp;J$5,'[1]NBA-Data-1980-2019'!$B$1:$B$16305&amp;'[1]NBA-Data-1980-2019'!$A$1:$A$16305,'[1]NBA-Data-1980-2019'!$D$1:$D$16305,"",0)</f>
        <v>HOU</v>
      </c>
      <c r="K138" s="2" t="str" cm="1">
        <f t="array" ref="K138">_xlfn.XLOOKUP($A138&amp;K$5,'[1]NBA-Data-1980-2019'!$B$1:$B$16305&amp;'[1]NBA-Data-1980-2019'!$A$1:$A$16305,'[1]NBA-Data-1980-2019'!$D$1:$D$16305,"",0)</f>
        <v>HOU</v>
      </c>
      <c r="L138" s="2" t="str" cm="1">
        <f t="array" ref="L138">_xlfn.XLOOKUP($A138&amp;L$5,'[1]NBA-Data-1980-2019'!$B$1:$B$16305&amp;'[1]NBA-Data-1980-2019'!$A$1:$A$16305,'[1]NBA-Data-1980-2019'!$D$1:$D$16305,"",0)</f>
        <v>HOU</v>
      </c>
      <c r="M138" s="2" t="str" cm="1">
        <f t="array" ref="M138">_xlfn.XLOOKUP($A138&amp;M$5,'[1]NBA-Data-1980-2019'!$B$1:$B$16305&amp;'[1]NBA-Data-1980-2019'!$A$1:$A$16305,'[1]NBA-Data-1980-2019'!$D$1:$D$16305,"",0)</f>
        <v>TOR</v>
      </c>
      <c r="N138" s="2" t="str" cm="1">
        <f t="array" ref="N138">_xlfn.XLOOKUP($A138&amp;N$5,'[1]NBA-Data-1980-2019'!$B$1:$B$16305&amp;'[1]NBA-Data-1980-2019'!$A$1:$A$16305,'[1]NBA-Data-1980-2019'!$D$1:$D$16305,"",0)</f>
        <v/>
      </c>
      <c r="O138" s="2" t="str" cm="1">
        <f t="array" ref="O138">_xlfn.XLOOKUP($A138&amp;O$5,'[1]NBA-Data-1980-2019'!$B$1:$B$16305&amp;'[1]NBA-Data-1980-2019'!$A$1:$A$16305,'[1]NBA-Data-1980-2019'!$D$1:$D$16305,"",0)</f>
        <v/>
      </c>
      <c r="P138" s="2" t="str" cm="1">
        <f t="array" ref="P138">_xlfn.XLOOKUP($A138&amp;P$5,'[1]NBA-Data-1980-2019'!$B$1:$B$16305&amp;'[1]NBA-Data-1980-2019'!$A$1:$A$16305,'[1]NBA-Data-1980-2019'!$D$1:$D$16305,"",0)</f>
        <v/>
      </c>
      <c r="Q138" s="2" t="str" cm="1">
        <f t="array" ref="Q138">_xlfn.XLOOKUP($A138&amp;Q$5,'[1]NBA-Data-1980-2019'!$B$1:$B$16305&amp;'[1]NBA-Data-1980-2019'!$A$1:$A$16305,'[1]NBA-Data-1980-2019'!$D$1:$D$16305,"",0)</f>
        <v/>
      </c>
      <c r="R138" s="2" t="str" cm="1">
        <f t="array" ref="R138">_xlfn.XLOOKUP($A138&amp;R$5,'[1]NBA-Data-1980-2019'!$B$1:$B$16305&amp;'[1]NBA-Data-1980-2019'!$A$1:$A$16305,'[1]NBA-Data-1980-2019'!$D$1:$D$16305,"",0)</f>
        <v/>
      </c>
      <c r="S138" s="2" t="str" cm="1">
        <f t="array" ref="S138">_xlfn.XLOOKUP($A138&amp;S$5,'[1]NBA-Data-1980-2019'!$B$1:$B$16305&amp;'[1]NBA-Data-1980-2019'!$A$1:$A$16305,'[1]NBA-Data-1980-2019'!$D$1:$D$16305,"",0)</f>
        <v/>
      </c>
      <c r="T138" s="2" t="str" cm="1">
        <f t="array" ref="T138">_xlfn.XLOOKUP($A138&amp;T$5,'[1]NBA-Data-1980-2019'!$B$1:$B$16305&amp;'[1]NBA-Data-1980-2019'!$A$1:$A$16305,'[1]NBA-Data-1980-2019'!$D$1:$D$16305,"",0)</f>
        <v/>
      </c>
      <c r="U138" s="2" t="str" cm="1">
        <f t="array" ref="U138">_xlfn.XLOOKUP($A138&amp;U$5,'[1]NBA-Data-1980-2019'!$B$1:$B$16305&amp;'[1]NBA-Data-1980-2019'!$A$1:$A$16305,'[1]NBA-Data-1980-2019'!$D$1:$D$16305,"",0)</f>
        <v/>
      </c>
      <c r="V138" s="2" t="str" cm="1">
        <f t="array" ref="V138">_xlfn.XLOOKUP($A138&amp;V$5,'[1]NBA-Data-1980-2019'!$B$1:$B$16305&amp;'[1]NBA-Data-1980-2019'!$A$1:$A$16305,'[1]NBA-Data-1980-2019'!$D$1:$D$16305,"",0)</f>
        <v/>
      </c>
      <c r="W138" s="2" t="str" cm="1">
        <f t="array" ref="W138">_xlfn.XLOOKUP($A138&amp;W$5,'[1]NBA-Data-1980-2019'!$B$1:$B$16305&amp;'[1]NBA-Data-1980-2019'!$A$1:$A$16305,'[1]NBA-Data-1980-2019'!$D$1:$D$16305,"",0)</f>
        <v/>
      </c>
      <c r="X138" s="2" t="str" cm="1">
        <f t="array" ref="X138">_xlfn.XLOOKUP($A138&amp;X$5,'[1]NBA-Data-1980-2019'!$B$1:$B$16305&amp;'[1]NBA-Data-1980-2019'!$A$1:$A$16305,'[1]NBA-Data-1980-2019'!$D$1:$D$16305,"",0)</f>
        <v/>
      </c>
      <c r="Y138" s="2" t="str" cm="1">
        <f t="array" ref="Y138">_xlfn.XLOOKUP($A138&amp;Y$5,'[1]NBA-Data-1980-2019'!$B$1:$B$16305&amp;'[1]NBA-Data-1980-2019'!$A$1:$A$16305,'[1]NBA-Data-1980-2019'!$D$1:$D$16305,"",0)</f>
        <v/>
      </c>
      <c r="Z138" s="2" t="str" cm="1">
        <f t="array" ref="Z138">_xlfn.XLOOKUP($A138&amp;Z$5,'[1]NBA-Data-1980-2019'!$B$1:$B$16305&amp;'[1]NBA-Data-1980-2019'!$A$1:$A$16305,'[1]NBA-Data-1980-2019'!$D$1:$D$16305,"",0)</f>
        <v/>
      </c>
      <c r="AA138" s="2" t="str" cm="1">
        <f t="array" ref="AA138">_xlfn.XLOOKUP($A138&amp;AA$5,'[1]NBA-Data-1980-2019'!$B$1:$B$16305&amp;'[1]NBA-Data-1980-2019'!$A$1:$A$16305,'[1]NBA-Data-1980-2019'!$D$1:$D$16305,"",0)</f>
        <v/>
      </c>
      <c r="AB138" s="2" t="str" cm="1">
        <f t="array" ref="AB138">_xlfn.XLOOKUP($A138&amp;AB$5,'[1]NBA-Data-1980-2019'!$B$1:$B$16305&amp;'[1]NBA-Data-1980-2019'!$A$1:$A$16305,'[1]NBA-Data-1980-2019'!$D$1:$D$16305,"",0)</f>
        <v/>
      </c>
      <c r="AC138" s="2" t="str" cm="1">
        <f t="array" ref="AC138">_xlfn.XLOOKUP($A138&amp;AC$5,'[1]NBA-Data-1980-2019'!$B$1:$B$16305&amp;'[1]NBA-Data-1980-2019'!$A$1:$A$16305,'[1]NBA-Data-1980-2019'!$D$1:$D$16305,"",0)</f>
        <v/>
      </c>
      <c r="AD138" s="2" t="str" cm="1">
        <f t="array" ref="AD138">_xlfn.XLOOKUP($A138&amp;AD$5,'[1]NBA-Data-1980-2019'!$B$1:$B$16305&amp;'[1]NBA-Data-1980-2019'!$A$1:$A$16305,'[1]NBA-Data-1980-2019'!$D$1:$D$16305,"",0)</f>
        <v/>
      </c>
      <c r="AE138" s="2" t="str" cm="1">
        <f t="array" ref="AE138">_xlfn.XLOOKUP($A138&amp;AE$5,'[1]NBA-Data-1980-2019'!$B$1:$B$16305&amp;'[1]NBA-Data-1980-2019'!$A$1:$A$16305,'[1]NBA-Data-1980-2019'!$D$1:$D$16305,"",0)</f>
        <v/>
      </c>
      <c r="AF138" s="2" t="str" cm="1">
        <f t="array" ref="AF138">_xlfn.XLOOKUP($A138&amp;AF$5,'[1]NBA-Data-1980-2019'!$B$1:$B$16305&amp;'[1]NBA-Data-1980-2019'!$A$1:$A$16305,'[1]NBA-Data-1980-2019'!$D$1:$D$16305,"",0)</f>
        <v/>
      </c>
      <c r="AG138" s="2" t="str" cm="1">
        <f t="array" ref="AG138">_xlfn.XLOOKUP($A138&amp;AG$5,'[1]NBA-Data-1980-2019'!$B$1:$B$16305&amp;'[1]NBA-Data-1980-2019'!$A$1:$A$16305,'[1]NBA-Data-1980-2019'!$D$1:$D$16305,"",0)</f>
        <v/>
      </c>
      <c r="AH138" s="2" cm="1">
        <f t="array" ref="AH138">_xlfn.XLOOKUP($A138&amp;AH$5,'[1]NBA-Data-1980-2019'!$B$1:$B$16305&amp;'[1]NBA-Data-1980-2019'!$A$1:$A$16305,'[1]NBA-Data-1980-2019'!$H$1:$H$16305,"",0)</f>
        <v>2060.7999999999997</v>
      </c>
      <c r="AI138" s="2" cm="1">
        <f t="array" ref="AI138">_xlfn.XLOOKUP($A138&amp;AI$5,'[1]NBA-Data-1980-2019'!$B$1:$B$16305&amp;'[1]NBA-Data-1980-2019'!$A$1:$A$16305,'[1]NBA-Data-1980-2019'!$H$1:$H$16305,"",0)</f>
        <v>2639</v>
      </c>
      <c r="AJ138" s="2" cm="1">
        <f t="array" ref="AJ138">_xlfn.XLOOKUP($A138&amp;AJ$5,'[1]NBA-Data-1980-2019'!$B$1:$B$16305&amp;'[1]NBA-Data-1980-2019'!$A$1:$A$16305,'[1]NBA-Data-1980-2019'!$H$1:$H$16305,"",0)</f>
        <v>3239</v>
      </c>
      <c r="AK138" s="2" cm="1">
        <f t="array" ref="AK138">_xlfn.XLOOKUP($A138&amp;AK$5,'[1]NBA-Data-1980-2019'!$B$1:$B$16305&amp;'[1]NBA-Data-1980-2019'!$A$1:$A$16305,'[1]NBA-Data-1980-2019'!$H$1:$H$16305,"",0)</f>
        <v>3280</v>
      </c>
      <c r="AL138" s="2" cm="1">
        <f t="array" ref="AL138">_xlfn.XLOOKUP($A138&amp;AL$5,'[1]NBA-Data-1980-2019'!$B$1:$B$16305&amp;'[1]NBA-Data-1980-2019'!$A$1:$A$16305,'[1]NBA-Data-1980-2019'!$H$1:$H$16305,"",0)</f>
        <v>2851.2000000000003</v>
      </c>
      <c r="AM138" s="2" cm="1">
        <f t="array" ref="AM138">_xlfn.XLOOKUP($A138&amp;AM$5,'[1]NBA-Data-1980-2019'!$B$1:$B$16305&amp;'[1]NBA-Data-1980-2019'!$A$1:$A$16305,'[1]NBA-Data-1980-2019'!$H$1:$H$16305,"",0)</f>
        <v>2793.6</v>
      </c>
      <c r="AN138" s="2" cm="1">
        <f t="array" ref="AN138">_xlfn.XLOOKUP($A138&amp;AN$5,'[1]NBA-Data-1980-2019'!$B$1:$B$16305&amp;'[1]NBA-Data-1980-2019'!$A$1:$A$16305,'[1]NBA-Data-1980-2019'!$H$1:$H$16305,"",0)</f>
        <v>2854.8</v>
      </c>
      <c r="AO138" s="2" cm="1">
        <f t="array" ref="AO138">_xlfn.XLOOKUP($A138&amp;AO$5,'[1]NBA-Data-1980-2019'!$B$1:$B$16305&amp;'[1]NBA-Data-1980-2019'!$A$1:$A$16305,'[1]NBA-Data-1980-2019'!$H$1:$H$16305,"",0)</f>
        <v>1630.9</v>
      </c>
      <c r="AP138" s="2" cm="1">
        <f t="array" ref="AP138">_xlfn.XLOOKUP($A138&amp;AP$5,'[1]NBA-Data-1980-2019'!$B$1:$B$16305&amp;'[1]NBA-Data-1980-2019'!$A$1:$A$16305,'[1]NBA-Data-1980-2019'!$H$1:$H$16305,"",0)</f>
        <v>1785.0000000000002</v>
      </c>
      <c r="AQ138" s="2" cm="1">
        <f t="array" ref="AQ138">_xlfn.XLOOKUP($A138&amp;AQ$5,'[1]NBA-Data-1980-2019'!$B$1:$B$16305&amp;'[1]NBA-Data-1980-2019'!$A$1:$A$16305,'[1]NBA-Data-1980-2019'!$H$1:$H$16305,"",0)</f>
        <v>1047.2</v>
      </c>
      <c r="AR138" s="2" cm="1">
        <f t="array" ref="AR138">_xlfn.XLOOKUP($A138&amp;AR$5,'[1]NBA-Data-1980-2019'!$B$1:$B$16305&amp;'[1]NBA-Data-1980-2019'!$A$1:$A$16305,'[1]NBA-Data-1980-2019'!$H$1:$H$16305,"",0)</f>
        <v>1542.8000000000002</v>
      </c>
      <c r="AS138" s="2" cm="1">
        <f t="array" ref="AS138">_xlfn.XLOOKUP($A138&amp;AS$5,'[1]NBA-Data-1980-2019'!$B$1:$B$16305&amp;'[1]NBA-Data-1980-2019'!$A$1:$A$16305,'[1]NBA-Data-1980-2019'!$H$1:$H$16305,"",0)</f>
        <v>1378.6000000000001</v>
      </c>
      <c r="AT138" s="2" t="str" cm="1">
        <f t="array" ref="AT138">_xlfn.XLOOKUP($A138&amp;AT$5,'[1]NBA-Data-1980-2019'!$B$1:$B$16305&amp;'[1]NBA-Data-1980-2019'!$A$1:$A$16305,'[1]NBA-Data-1980-2019'!$H$1:$H$16305,"",0)</f>
        <v/>
      </c>
      <c r="AU138" s="2" t="str" cm="1">
        <f t="array" ref="AU138">_xlfn.XLOOKUP($A138&amp;AU$5,'[1]NBA-Data-1980-2019'!$B$1:$B$16305&amp;'[1]NBA-Data-1980-2019'!$A$1:$A$16305,'[1]NBA-Data-1980-2019'!$H$1:$H$16305,"",0)</f>
        <v/>
      </c>
      <c r="AV138" s="2" t="str" cm="1">
        <f t="array" ref="AV138">_xlfn.XLOOKUP($A138&amp;AV$5,'[1]NBA-Data-1980-2019'!$B$1:$B$16305&amp;'[1]NBA-Data-1980-2019'!$A$1:$A$16305,'[1]NBA-Data-1980-2019'!$H$1:$H$16305,"",0)</f>
        <v/>
      </c>
      <c r="AW138" s="2" t="str" cm="1">
        <f t="array" ref="AW138">_xlfn.XLOOKUP($A138&amp;AW$5,'[1]NBA-Data-1980-2019'!$B$1:$B$16305&amp;'[1]NBA-Data-1980-2019'!$A$1:$A$16305,'[1]NBA-Data-1980-2019'!$H$1:$H$16305,"",0)</f>
        <v/>
      </c>
      <c r="AX138" s="2" t="str" cm="1">
        <f t="array" ref="AX138">_xlfn.XLOOKUP($A138&amp;AX$5,'[1]NBA-Data-1980-2019'!$B$1:$B$16305&amp;'[1]NBA-Data-1980-2019'!$A$1:$A$16305,'[1]NBA-Data-1980-2019'!$H$1:$H$16305,"",0)</f>
        <v/>
      </c>
      <c r="AY138" s="2" t="str" cm="1">
        <f t="array" ref="AY138">_xlfn.XLOOKUP($A138&amp;AY$5,'[1]NBA-Data-1980-2019'!$B$1:$B$16305&amp;'[1]NBA-Data-1980-2019'!$A$1:$A$16305,'[1]NBA-Data-1980-2019'!$H$1:$H$16305,"",0)</f>
        <v/>
      </c>
      <c r="AZ138" s="2" t="str" cm="1">
        <f t="array" ref="AZ138">_xlfn.XLOOKUP($A138&amp;AZ$5,'[1]NBA-Data-1980-2019'!$B$1:$B$16305&amp;'[1]NBA-Data-1980-2019'!$A$1:$A$16305,'[1]NBA-Data-1980-2019'!$H$1:$H$16305,"",0)</f>
        <v/>
      </c>
      <c r="BA138" s="2" t="str" cm="1">
        <f t="array" ref="BA138">_xlfn.XLOOKUP($A138&amp;BA$5,'[1]NBA-Data-1980-2019'!$B$1:$B$16305&amp;'[1]NBA-Data-1980-2019'!$A$1:$A$16305,'[1]NBA-Data-1980-2019'!$H$1:$H$16305,"",0)</f>
        <v/>
      </c>
      <c r="BB138" s="2" t="str" cm="1">
        <f t="array" ref="BB138">_xlfn.XLOOKUP($A138&amp;BB$5,'[1]NBA-Data-1980-2019'!$B$1:$B$16305&amp;'[1]NBA-Data-1980-2019'!$A$1:$A$16305,'[1]NBA-Data-1980-2019'!$H$1:$H$16305,"",0)</f>
        <v/>
      </c>
      <c r="BC138" s="2" t="str" cm="1">
        <f t="array" ref="BC138">_xlfn.XLOOKUP($A138&amp;BC$5,'[1]NBA-Data-1980-2019'!$B$1:$B$16305&amp;'[1]NBA-Data-1980-2019'!$A$1:$A$16305,'[1]NBA-Data-1980-2019'!$H$1:$H$16305,"",0)</f>
        <v/>
      </c>
      <c r="BD138" s="2" t="str" cm="1">
        <f t="array" ref="BD138">_xlfn.XLOOKUP($A138&amp;BD$5,'[1]NBA-Data-1980-2019'!$B$1:$B$16305&amp;'[1]NBA-Data-1980-2019'!$A$1:$A$16305,'[1]NBA-Data-1980-2019'!$H$1:$H$16305,"",0)</f>
        <v/>
      </c>
      <c r="BE138" s="2" t="str" cm="1">
        <f t="array" ref="BE138">_xlfn.XLOOKUP($A138&amp;BE$5,'[1]NBA-Data-1980-2019'!$B$1:$B$16305&amp;'[1]NBA-Data-1980-2019'!$A$1:$A$16305,'[1]NBA-Data-1980-2019'!$H$1:$H$16305,"",0)</f>
        <v/>
      </c>
      <c r="BF138" s="2" t="str" cm="1">
        <f t="array" ref="BF138">_xlfn.XLOOKUP($A138&amp;BF$5,'[1]NBA-Data-1980-2019'!$B$1:$B$16305&amp;'[1]NBA-Data-1980-2019'!$A$1:$A$16305,'[1]NBA-Data-1980-2019'!$H$1:$H$16305,"",0)</f>
        <v/>
      </c>
      <c r="BG138" s="2" t="str" cm="1">
        <f t="array" ref="BG138">_xlfn.XLOOKUP($A138&amp;BG$5,'[1]NBA-Data-1980-2019'!$B$1:$B$16305&amp;'[1]NBA-Data-1980-2019'!$A$1:$A$16305,'[1]NBA-Data-1980-2019'!$H$1:$H$16305,"",0)</f>
        <v/>
      </c>
      <c r="BH138" s="2" t="str" cm="1">
        <f t="array" ref="BH138">_xlfn.XLOOKUP($A138&amp;BH$5,'[1]NBA-Data-1980-2019'!$B$1:$B$16305&amp;'[1]NBA-Data-1980-2019'!$A$1:$A$16305,'[1]NBA-Data-1980-2019'!$H$1:$H$16305,"",0)</f>
        <v/>
      </c>
      <c r="BI138" s="2" t="str" cm="1">
        <f t="array" ref="BI138">_xlfn.XLOOKUP($A138&amp;BI$5,'[1]NBA-Data-1980-2019'!$B$1:$B$16305&amp;'[1]NBA-Data-1980-2019'!$A$1:$A$16305,'[1]NBA-Data-1980-2019'!$H$1:$H$16305,"",0)</f>
        <v/>
      </c>
      <c r="BJ138" s="2" t="str" cm="1">
        <f t="array" ref="BJ138">_xlfn.XLOOKUP($A138&amp;BJ$5,'[1]NBA-Data-1980-2019'!$B$1:$B$16305&amp;'[1]NBA-Data-1980-2019'!$A$1:$A$16305,'[1]NBA-Data-1980-2019'!$H$1:$H$16305,"",0)</f>
        <v/>
      </c>
      <c r="BK138" s="2" t="str" cm="1">
        <f t="array" ref="BK138">_xlfn.XLOOKUP($A138&amp;BK$5,'[1]NBA-Data-1980-2019'!$B$1:$B$16305&amp;'[1]NBA-Data-1980-2019'!$A$1:$A$16305,'[1]NBA-Data-1980-2019'!$H$1:$H$16305,"",0)</f>
        <v/>
      </c>
      <c r="BL138" s="2" t="str" cm="1">
        <f t="array" ref="BL138">_xlfn.XLOOKUP($A138&amp;BL$5,'[1]NBA-Data-1980-2019'!$B$1:$B$16305&amp;'[1]NBA-Data-1980-2019'!$A$1:$A$16305,'[1]NBA-Data-1980-2019'!$H$1:$H$16305,"",0)</f>
        <v/>
      </c>
      <c r="BM138" s="2" t="str" cm="1">
        <f t="array" ref="BM138">_xlfn.XLOOKUP($A138&amp;BM$5,'[1]NBA-Data-1980-2019'!$B$1:$B$16305&amp;'[1]NBA-Data-1980-2019'!$A$1:$A$16305,'[1]NBA-Data-1980-2019'!$H$1:$H$16305,"",0)</f>
        <v/>
      </c>
      <c r="BN138" s="2" cm="1">
        <f t="array" ref="BN138">_xlfn.XLOOKUP($A138&amp;BN$5,'[1]NBA-Data-1980-2019'!$B$1:$B$16305&amp;'[1]NBA-Data-1980-2019'!$A$1:$A$16305,'[1]NBA-Data-1980-2019'!$F$1:$F$16305,"",0)</f>
        <v>24.3</v>
      </c>
      <c r="BO138" s="2" cm="1">
        <f t="array" ref="BO138">_xlfn.XLOOKUP($A138&amp;BO$5,'[1]NBA-Data-1980-2019'!$B$1:$B$16305&amp;'[1]NBA-Data-1980-2019'!$A$1:$A$16305,'[1]NBA-Data-1980-2019'!$F$1:$F$16305,"",0)</f>
        <v>23.7</v>
      </c>
      <c r="BP138" s="2" cm="1">
        <f t="array" ref="BP138">_xlfn.XLOOKUP($A138&amp;BP$5,'[1]NBA-Data-1980-2019'!$B$1:$B$16305&amp;'[1]NBA-Data-1980-2019'!$A$1:$A$16305,'[1]NBA-Data-1980-2019'!$F$1:$F$16305,"",0)</f>
        <v>27.3</v>
      </c>
      <c r="BQ138" s="2" cm="1">
        <f t="array" ref="BQ138">_xlfn.XLOOKUP($A138&amp;BQ$5,'[1]NBA-Data-1980-2019'!$B$1:$B$16305&amp;'[1]NBA-Data-1980-2019'!$A$1:$A$16305,'[1]NBA-Data-1980-2019'!$F$1:$F$16305,"",0)</f>
        <v>25.3</v>
      </c>
      <c r="BR138" s="2" cm="1">
        <f t="array" ref="BR138">_xlfn.XLOOKUP($A138&amp;BR$5,'[1]NBA-Data-1980-2019'!$B$1:$B$16305&amp;'[1]NBA-Data-1980-2019'!$A$1:$A$16305,'[1]NBA-Data-1980-2019'!$F$1:$F$16305,"",0)</f>
        <v>26</v>
      </c>
      <c r="BS138" s="2" cm="1">
        <f t="array" ref="BS138">_xlfn.XLOOKUP($A138&amp;BS$5,'[1]NBA-Data-1980-2019'!$B$1:$B$16305&amp;'[1]NBA-Data-1980-2019'!$A$1:$A$16305,'[1]NBA-Data-1980-2019'!$F$1:$F$16305,"",0)</f>
        <v>25.5</v>
      </c>
      <c r="BT138" s="2" cm="1">
        <f t="array" ref="BT138">_xlfn.XLOOKUP($A138&amp;BT$5,'[1]NBA-Data-1980-2019'!$B$1:$B$16305&amp;'[1]NBA-Data-1980-2019'!$A$1:$A$16305,'[1]NBA-Data-1980-2019'!$F$1:$F$16305,"",0)</f>
        <v>22.7</v>
      </c>
      <c r="BU138" s="2" cm="1">
        <f t="array" ref="BU138">_xlfn.XLOOKUP($A138&amp;BU$5,'[1]NBA-Data-1980-2019'!$B$1:$B$16305&amp;'[1]NBA-Data-1980-2019'!$A$1:$A$16305,'[1]NBA-Data-1980-2019'!$F$1:$F$16305,"",0)</f>
        <v>20.8</v>
      </c>
      <c r="BV138" s="2" cm="1">
        <f t="array" ref="BV138">_xlfn.XLOOKUP($A138&amp;BV$5,'[1]NBA-Data-1980-2019'!$B$1:$B$16305&amp;'[1]NBA-Data-1980-2019'!$A$1:$A$16305,'[1]NBA-Data-1980-2019'!$F$1:$F$16305,"",0)</f>
        <v>23.1</v>
      </c>
      <c r="BW138" s="2" cm="1">
        <f t="array" ref="BW138">_xlfn.XLOOKUP($A138&amp;BW$5,'[1]NBA-Data-1980-2019'!$B$1:$B$16305&amp;'[1]NBA-Data-1980-2019'!$A$1:$A$16305,'[1]NBA-Data-1980-2019'!$F$1:$F$16305,"",0)</f>
        <v>16.7</v>
      </c>
      <c r="BX138" s="2" cm="1">
        <f t="array" ref="BX138">_xlfn.XLOOKUP($A138&amp;BX$5,'[1]NBA-Data-1980-2019'!$B$1:$B$16305&amp;'[1]NBA-Data-1980-2019'!$A$1:$A$16305,'[1]NBA-Data-1980-2019'!$F$1:$F$16305,"",0)</f>
        <v>20.7</v>
      </c>
      <c r="BY138" s="2" cm="1">
        <f t="array" ref="BY138">_xlfn.XLOOKUP($A138&amp;BY$5,'[1]NBA-Data-1980-2019'!$B$1:$B$16305&amp;'[1]NBA-Data-1980-2019'!$A$1:$A$16305,'[1]NBA-Data-1980-2019'!$F$1:$F$16305,"",0)</f>
        <v>14.4</v>
      </c>
      <c r="BZ138" s="2" t="str" cm="1">
        <f t="array" ref="BZ138">_xlfn.XLOOKUP($A138&amp;BZ$5,'[1]NBA-Data-1980-2019'!$B$1:$B$16305&amp;'[1]NBA-Data-1980-2019'!$A$1:$A$16305,'[1]NBA-Data-1980-2019'!$F$1:$F$16305,"",0)</f>
        <v/>
      </c>
      <c r="CA138" s="2" t="str" cm="1">
        <f t="array" ref="CA138">_xlfn.XLOOKUP($A138&amp;CA$5,'[1]NBA-Data-1980-2019'!$B$1:$B$16305&amp;'[1]NBA-Data-1980-2019'!$A$1:$A$16305,'[1]NBA-Data-1980-2019'!$F$1:$F$16305,"",0)</f>
        <v/>
      </c>
      <c r="CB138" s="2" t="str" cm="1">
        <f t="array" ref="CB138">_xlfn.XLOOKUP($A138&amp;CB$5,'[1]NBA-Data-1980-2019'!$B$1:$B$16305&amp;'[1]NBA-Data-1980-2019'!$A$1:$A$16305,'[1]NBA-Data-1980-2019'!$F$1:$F$16305,"",0)</f>
        <v/>
      </c>
      <c r="CC138" s="2" t="str" cm="1">
        <f t="array" ref="CC138">_xlfn.XLOOKUP($A138&amp;CC$5,'[1]NBA-Data-1980-2019'!$B$1:$B$16305&amp;'[1]NBA-Data-1980-2019'!$A$1:$A$16305,'[1]NBA-Data-1980-2019'!$F$1:$F$16305,"",0)</f>
        <v/>
      </c>
      <c r="CD138" s="2" t="str" cm="1">
        <f t="array" ref="CD138">_xlfn.XLOOKUP($A138&amp;CD$5,'[1]NBA-Data-1980-2019'!$B$1:$B$16305&amp;'[1]NBA-Data-1980-2019'!$A$1:$A$16305,'[1]NBA-Data-1980-2019'!$F$1:$F$16305,"",0)</f>
        <v/>
      </c>
      <c r="CE138" s="2" t="str" cm="1">
        <f t="array" ref="CE138">_xlfn.XLOOKUP($A138&amp;CE$5,'[1]NBA-Data-1980-2019'!$B$1:$B$16305&amp;'[1]NBA-Data-1980-2019'!$A$1:$A$16305,'[1]NBA-Data-1980-2019'!$F$1:$F$16305,"",0)</f>
        <v/>
      </c>
      <c r="CF138" s="2" t="str" cm="1">
        <f t="array" ref="CF138">_xlfn.XLOOKUP($A138&amp;CF$5,'[1]NBA-Data-1980-2019'!$B$1:$B$16305&amp;'[1]NBA-Data-1980-2019'!$A$1:$A$16305,'[1]NBA-Data-1980-2019'!$F$1:$F$16305,"",0)</f>
        <v/>
      </c>
      <c r="CG138" s="2" t="str" cm="1">
        <f t="array" ref="CG138">_xlfn.XLOOKUP($A138&amp;CG$5,'[1]NBA-Data-1980-2019'!$B$1:$B$16305&amp;'[1]NBA-Data-1980-2019'!$A$1:$A$16305,'[1]NBA-Data-1980-2019'!$F$1:$F$16305,"",0)</f>
        <v/>
      </c>
      <c r="CH138" s="2" t="str" cm="1">
        <f t="array" ref="CH138">_xlfn.XLOOKUP($A138&amp;CH$5,'[1]NBA-Data-1980-2019'!$B$1:$B$16305&amp;'[1]NBA-Data-1980-2019'!$A$1:$A$16305,'[1]NBA-Data-1980-2019'!$F$1:$F$16305,"",0)</f>
        <v/>
      </c>
      <c r="CI138" s="2" t="str" cm="1">
        <f t="array" ref="CI138">_xlfn.XLOOKUP($A138&amp;CI$5,'[1]NBA-Data-1980-2019'!$B$1:$B$16305&amp;'[1]NBA-Data-1980-2019'!$A$1:$A$16305,'[1]NBA-Data-1980-2019'!$F$1:$F$16305,"",0)</f>
        <v/>
      </c>
      <c r="CJ138" s="2" t="str" cm="1">
        <f t="array" ref="CJ138">_xlfn.XLOOKUP($A138&amp;CJ$5,'[1]NBA-Data-1980-2019'!$B$1:$B$16305&amp;'[1]NBA-Data-1980-2019'!$A$1:$A$16305,'[1]NBA-Data-1980-2019'!$F$1:$F$16305,"",0)</f>
        <v/>
      </c>
      <c r="CK138" s="2" t="str" cm="1">
        <f t="array" ref="CK138">_xlfn.XLOOKUP($A138&amp;CK$5,'[1]NBA-Data-1980-2019'!$B$1:$B$16305&amp;'[1]NBA-Data-1980-2019'!$A$1:$A$16305,'[1]NBA-Data-1980-2019'!$F$1:$F$16305,"",0)</f>
        <v/>
      </c>
      <c r="CL138" s="2" t="str" cm="1">
        <f t="array" ref="CL138">_xlfn.XLOOKUP($A138&amp;CL$5,'[1]NBA-Data-1980-2019'!$B$1:$B$16305&amp;'[1]NBA-Data-1980-2019'!$A$1:$A$16305,'[1]NBA-Data-1980-2019'!$F$1:$F$16305,"",0)</f>
        <v/>
      </c>
      <c r="CM138" s="2" t="str" cm="1">
        <f t="array" ref="CM138">_xlfn.XLOOKUP($A138&amp;CM$5,'[1]NBA-Data-1980-2019'!$B$1:$B$16305&amp;'[1]NBA-Data-1980-2019'!$A$1:$A$16305,'[1]NBA-Data-1980-2019'!$F$1:$F$16305,"",0)</f>
        <v/>
      </c>
      <c r="CN138" s="2" t="str" cm="1">
        <f t="array" ref="CN138">_xlfn.XLOOKUP($A138&amp;CN$5,'[1]NBA-Data-1980-2019'!$B$1:$B$16305&amp;'[1]NBA-Data-1980-2019'!$A$1:$A$16305,'[1]NBA-Data-1980-2019'!$F$1:$F$16305,"",0)</f>
        <v/>
      </c>
      <c r="CO138" s="2" t="str" cm="1">
        <f t="array" ref="CO138">_xlfn.XLOOKUP($A138&amp;CO$5,'[1]NBA-Data-1980-2019'!$B$1:$B$16305&amp;'[1]NBA-Data-1980-2019'!$A$1:$A$16305,'[1]NBA-Data-1980-2019'!$F$1:$F$16305,"",0)</f>
        <v/>
      </c>
      <c r="CP138" s="2" t="str" cm="1">
        <f t="array" ref="CP138">_xlfn.XLOOKUP($A138&amp;CP$5,'[1]NBA-Data-1980-2019'!$B$1:$B$16305&amp;'[1]NBA-Data-1980-2019'!$A$1:$A$16305,'[1]NBA-Data-1980-2019'!$F$1:$F$16305,"",0)</f>
        <v/>
      </c>
      <c r="CQ138" s="2" t="str" cm="1">
        <f t="array" ref="CQ138">_xlfn.XLOOKUP($A138&amp;CQ$5,'[1]NBA-Data-1980-2019'!$B$1:$B$16305&amp;'[1]NBA-Data-1980-2019'!$A$1:$A$16305,'[1]NBA-Data-1980-2019'!$F$1:$F$16305,"",0)</f>
        <v/>
      </c>
      <c r="CR138" s="2" t="str" cm="1">
        <f t="array" ref="CR138">_xlfn.XLOOKUP($A138&amp;CR$5,'[1]NBA-Data-1980-2019'!$B$1:$B$16305&amp;'[1]NBA-Data-1980-2019'!$A$1:$A$16305,'[1]NBA-Data-1980-2019'!$F$1:$F$16305,"",0)</f>
        <v/>
      </c>
      <c r="CS138" s="2" t="str" cm="1">
        <f t="array" ref="CS138">_xlfn.XLOOKUP($A138&amp;CS$5,'[1]NBA-Data-1980-2019'!$B$1:$B$16305&amp;'[1]NBA-Data-1980-2019'!$A$1:$A$16305,'[1]NBA-Data-1980-2019'!$F$1:$F$16305,"",0)</f>
        <v/>
      </c>
      <c r="CU138" s="2" t="str">
        <f>_xlfn.XLOOKUP($A138,TEAMS!$G$1:$G$839,TEAMS!$H$1:$H$839,"",0)</f>
        <v>C</v>
      </c>
      <c r="CV138" s="2" t="str">
        <f>_xlfn.XLOOKUP($CU138,DASHBOARD!$B$22:$B$27,DASHBOARD!$C$22:$C$27,"",0)</f>
        <v>CENTER</v>
      </c>
      <c r="CY138" s="63">
        <f>SUMIFS('[1]NBA-Data-1980-2019'!$G$1:$G$16305,'[1]NBA-Data-1980-2019'!$B$1:$B$16305,$A138,'[1]NBA-Data-1980-2019'!$A$1:$A$16305,CY$9)</f>
        <v>3175000</v>
      </c>
      <c r="CZ138" s="63">
        <f>SUMIFS('[1]NBA-Data-1980-2019'!$G$1:$G$16305,'[1]NBA-Data-1980-2019'!$B$1:$B$16305,$A138,'[1]NBA-Data-1980-2019'!$A$1:$A$16305,CZ$9)</f>
        <v>3170000</v>
      </c>
      <c r="DA138" s="63">
        <f>SUMIFS('[1]NBA-Data-1980-2019'!$G$1:$G$16305,'[1]NBA-Data-1980-2019'!$B$1:$B$16305,$A138,'[1]NBA-Data-1980-2019'!$A$1:$A$16305,DA$9)</f>
        <v>0</v>
      </c>
      <c r="DB138" s="63">
        <f>SUMIFS('[1]NBA-Data-1980-2019'!$G$1:$G$16305,'[1]NBA-Data-1980-2019'!$B$1:$B$16305,$A138,'[1]NBA-Data-1980-2019'!$A$1:$A$16305,DB$9)</f>
        <v>3170000</v>
      </c>
      <c r="DC138" s="63">
        <f>SUMIFS('[1]NBA-Data-1980-2019'!$G$1:$G$16305,'[1]NBA-Data-1980-2019'!$B$1:$B$16305,$A138,'[1]NBA-Data-1980-2019'!$A$1:$A$16305,DC$9)</f>
        <v>3169900</v>
      </c>
      <c r="DD138" s="63">
        <f>SUMIFS('[1]NBA-Data-1980-2019'!$G$1:$G$16305,'[1]NBA-Data-1980-2019'!$B$1:$B$16305,$A138,'[1]NBA-Data-1980-2019'!$A$1:$A$16305,DD$9)</f>
        <v>5305000</v>
      </c>
      <c r="DE138" s="63">
        <f>SUMIFS('[1]NBA-Data-1980-2019'!$G$1:$G$16305,'[1]NBA-Data-1980-2019'!$B$1:$B$16305,$A138,'[1]NBA-Data-1980-2019'!$A$1:$A$16305,DE$9)</f>
        <v>9655000</v>
      </c>
      <c r="DF138" s="63">
        <f>SUMIFS('[1]NBA-Data-1980-2019'!$G$1:$G$16305,'[1]NBA-Data-1980-2019'!$B$1:$B$16305,$A138,'[1]NBA-Data-1980-2019'!$A$1:$A$16305,DF$9)</f>
        <v>0</v>
      </c>
      <c r="DG138" s="63">
        <f>SUMIFS('[1]NBA-Data-1980-2019'!$G$1:$G$16305,'[1]NBA-Data-1980-2019'!$B$1:$B$16305,$A138,'[1]NBA-Data-1980-2019'!$A$1:$A$16305,DG$9)</f>
        <v>12943000</v>
      </c>
      <c r="DH138" s="63">
        <f>SUMIFS('[1]NBA-Data-1980-2019'!$G$1:$G$16305,'[1]NBA-Data-1980-2019'!$B$1:$B$16305,$A138,'[1]NBA-Data-1980-2019'!$A$1:$A$16305,DH$9)</f>
        <v>14302001</v>
      </c>
      <c r="DI138" s="63">
        <f>SUMIFS('[1]NBA-Data-1980-2019'!$G$1:$G$16305,'[1]NBA-Data-1980-2019'!$B$1:$B$16305,$A138,'[1]NBA-Data-1980-2019'!$A$1:$A$16305,DI$9)</f>
        <v>16700000</v>
      </c>
      <c r="DJ138" s="63">
        <f>SUMIFS('[1]NBA-Data-1980-2019'!$G$1:$G$16305,'[1]NBA-Data-1980-2019'!$B$1:$B$16305,$A138,'[1]NBA-Data-1980-2019'!$A$1:$A$16305,DJ$9)</f>
        <v>5061539</v>
      </c>
      <c r="DK138" s="63">
        <f>SUMIFS('[1]NBA-Data-1980-2019'!$G$1:$G$16305,'[1]NBA-Data-1980-2019'!$B$1:$B$16305,$A138,'[1]NBA-Data-1980-2019'!$A$1:$A$16305,DK$9)</f>
        <v>0</v>
      </c>
      <c r="DL138" s="63">
        <f>SUMIFS('[1]NBA-Data-1980-2019'!$G$1:$G$16305,'[1]NBA-Data-1980-2019'!$B$1:$B$16305,$A138,'[1]NBA-Data-1980-2019'!$A$1:$A$16305,DL$9)</f>
        <v>0</v>
      </c>
      <c r="DM138" s="63">
        <f>SUMIFS('[1]NBA-Data-1980-2019'!$G$1:$G$16305,'[1]NBA-Data-1980-2019'!$B$1:$B$16305,$A138,'[1]NBA-Data-1980-2019'!$A$1:$A$16305,DM$9)</f>
        <v>0</v>
      </c>
      <c r="DN138" s="63">
        <f>SUMIFS('[1]NBA-Data-1980-2019'!$G$1:$G$16305,'[1]NBA-Data-1980-2019'!$B$1:$B$16305,$A138,'[1]NBA-Data-1980-2019'!$A$1:$A$16305,DN$9)</f>
        <v>0</v>
      </c>
      <c r="DO138" s="63">
        <f>SUMIFS('[1]NBA-Data-1980-2019'!$G$1:$G$16305,'[1]NBA-Data-1980-2019'!$B$1:$B$16305,$A138,'[1]NBA-Data-1980-2019'!$A$1:$A$16305,DO$9)</f>
        <v>0</v>
      </c>
      <c r="DP138" s="63">
        <f>SUMIFS('[1]NBA-Data-1980-2019'!$G$1:$G$16305,'[1]NBA-Data-1980-2019'!$B$1:$B$16305,$A138,'[1]NBA-Data-1980-2019'!$A$1:$A$16305,DP$9)</f>
        <v>0</v>
      </c>
      <c r="DQ138" s="63">
        <f>SUMIFS('[1]NBA-Data-1980-2019'!$G$1:$G$16305,'[1]NBA-Data-1980-2019'!$B$1:$B$16305,$A138,'[1]NBA-Data-1980-2019'!$A$1:$A$16305,DQ$9)</f>
        <v>0</v>
      </c>
      <c r="DR138" s="63">
        <f>SUMIFS('[1]NBA-Data-1980-2019'!$G$1:$G$16305,'[1]NBA-Data-1980-2019'!$B$1:$B$16305,$A138,'[1]NBA-Data-1980-2019'!$A$1:$A$16305,DR$9)</f>
        <v>0</v>
      </c>
      <c r="DS138" s="63">
        <f>SUMIFS('[1]NBA-Data-1980-2019'!$G$1:$G$16305,'[1]NBA-Data-1980-2019'!$B$1:$B$16305,$A138,'[1]NBA-Data-1980-2019'!$A$1:$A$16305,DS$9)</f>
        <v>0</v>
      </c>
      <c r="DT138" s="63">
        <f>SUMIFS('[1]NBA-Data-1980-2019'!$G$1:$G$16305,'[1]NBA-Data-1980-2019'!$B$1:$B$16305,$A138,'[1]NBA-Data-1980-2019'!$A$1:$A$16305,DT$9)</f>
        <v>0</v>
      </c>
      <c r="DU138" s="63">
        <f>SUMIFS('[1]NBA-Data-1980-2019'!$G$1:$G$16305,'[1]NBA-Data-1980-2019'!$B$1:$B$16305,$A138,'[1]NBA-Data-1980-2019'!$A$1:$A$16305,DU$9)</f>
        <v>0</v>
      </c>
      <c r="DV138" s="63">
        <f>SUMIFS('[1]NBA-Data-1980-2019'!$G$1:$G$16305,'[1]NBA-Data-1980-2019'!$B$1:$B$16305,$A138,'[1]NBA-Data-1980-2019'!$A$1:$A$16305,DV$9)</f>
        <v>0</v>
      </c>
      <c r="DW138" s="63">
        <f>SUMIFS('[1]NBA-Data-1980-2019'!$G$1:$G$16305,'[1]NBA-Data-1980-2019'!$B$1:$B$16305,$A138,'[1]NBA-Data-1980-2019'!$A$1:$A$16305,DW$9)</f>
        <v>0</v>
      </c>
      <c r="DX138" s="63">
        <f>SUMIFS('[1]NBA-Data-1980-2019'!$G$1:$G$16305,'[1]NBA-Data-1980-2019'!$B$1:$B$16305,$A138,'[1]NBA-Data-1980-2019'!$A$1:$A$16305,DX$9)</f>
        <v>0</v>
      </c>
      <c r="DY138" s="63">
        <f>SUMIFS('[1]NBA-Data-1980-2019'!$G$1:$G$16305,'[1]NBA-Data-1980-2019'!$B$1:$B$16305,$A138,'[1]NBA-Data-1980-2019'!$A$1:$A$16305,DY$9)</f>
        <v>0</v>
      </c>
      <c r="DZ138" s="63">
        <f>SUMIFS('[1]NBA-Data-1980-2019'!$G$1:$G$16305,'[1]NBA-Data-1980-2019'!$B$1:$B$16305,$A138,'[1]NBA-Data-1980-2019'!$A$1:$A$16305,DZ$9)</f>
        <v>0</v>
      </c>
      <c r="EA138" s="63">
        <f>SUMIFS('[1]NBA-Data-1980-2019'!$G$1:$G$16305,'[1]NBA-Data-1980-2019'!$B$1:$B$16305,$A138,'[1]NBA-Data-1980-2019'!$A$1:$A$16305,EA$9)</f>
        <v>0</v>
      </c>
      <c r="EB138" s="63">
        <f>SUMIFS('[1]NBA-Data-1980-2019'!$G$1:$G$16305,'[1]NBA-Data-1980-2019'!$B$1:$B$16305,$A138,'[1]NBA-Data-1980-2019'!$A$1:$A$16305,EB$9)</f>
        <v>0</v>
      </c>
      <c r="EC138" s="63">
        <f>SUMIFS('[1]NBA-Data-1980-2019'!$G$1:$G$16305,'[1]NBA-Data-1980-2019'!$B$1:$B$16305,$A138,'[1]NBA-Data-1980-2019'!$A$1:$A$16305,EC$9)</f>
        <v>0</v>
      </c>
      <c r="ED138" s="63">
        <f>SUMIFS('[1]NBA-Data-1980-2019'!$G$1:$G$16305,'[1]NBA-Data-1980-2019'!$B$1:$B$16305,$A138,'[1]NBA-Data-1980-2019'!$A$1:$A$16305,ED$9)</f>
        <v>0</v>
      </c>
      <c r="EH138" s="2" t="s">
        <v>1484</v>
      </c>
    </row>
    <row r="139" spans="1:165" x14ac:dyDescent="0.2">
      <c r="A139" s="2" t="s">
        <v>772</v>
      </c>
      <c r="B139" s="2" t="str" cm="1">
        <f t="array" ref="B139">_xlfn.XLOOKUP($A139&amp;B$5,'[1]NBA-Data-1980-2019'!$B$1:$B$16305&amp;'[1]NBA-Data-1980-2019'!$A$1:$A$16305,'[1]NBA-Data-1980-2019'!$D$1:$D$16305,"",0)</f>
        <v/>
      </c>
      <c r="C139" s="2" t="str" cm="1">
        <f t="array" ref="C139">_xlfn.XLOOKUP($A139&amp;C$5,'[1]NBA-Data-1980-2019'!$B$1:$B$16305&amp;'[1]NBA-Data-1980-2019'!$A$1:$A$16305,'[1]NBA-Data-1980-2019'!$D$1:$D$16305,"",0)</f>
        <v/>
      </c>
      <c r="D139" s="2" t="str" cm="1">
        <f t="array" ref="D139">_xlfn.XLOOKUP($A139&amp;D$5,'[1]NBA-Data-1980-2019'!$B$1:$B$16305&amp;'[1]NBA-Data-1980-2019'!$A$1:$A$16305,'[1]NBA-Data-1980-2019'!$D$1:$D$16305,"",0)</f>
        <v/>
      </c>
      <c r="E139" s="2" t="str" cm="1">
        <f t="array" ref="E139">_xlfn.XLOOKUP($A139&amp;E$5,'[1]NBA-Data-1980-2019'!$B$1:$B$16305&amp;'[1]NBA-Data-1980-2019'!$A$1:$A$16305,'[1]NBA-Data-1980-2019'!$D$1:$D$16305,"",0)</f>
        <v/>
      </c>
      <c r="F139" s="2" t="str" cm="1">
        <f t="array" ref="F139">_xlfn.XLOOKUP($A139&amp;F$5,'[1]NBA-Data-1980-2019'!$B$1:$B$16305&amp;'[1]NBA-Data-1980-2019'!$A$1:$A$16305,'[1]NBA-Data-1980-2019'!$D$1:$D$16305,"",0)</f>
        <v/>
      </c>
      <c r="G139" s="2" t="str" cm="1">
        <f t="array" ref="G139">_xlfn.XLOOKUP($A139&amp;G$5,'[1]NBA-Data-1980-2019'!$B$1:$B$16305&amp;'[1]NBA-Data-1980-2019'!$A$1:$A$16305,'[1]NBA-Data-1980-2019'!$D$1:$D$16305,"",0)</f>
        <v/>
      </c>
      <c r="H139" s="2" t="str" cm="1">
        <f t="array" ref="H139">_xlfn.XLOOKUP($A139&amp;H$5,'[1]NBA-Data-1980-2019'!$B$1:$B$16305&amp;'[1]NBA-Data-1980-2019'!$A$1:$A$16305,'[1]NBA-Data-1980-2019'!$D$1:$D$16305,"",0)</f>
        <v/>
      </c>
      <c r="I139" s="2" t="str" cm="1">
        <f t="array" ref="I139">_xlfn.XLOOKUP($A139&amp;I$5,'[1]NBA-Data-1980-2019'!$B$1:$B$16305&amp;'[1]NBA-Data-1980-2019'!$A$1:$A$16305,'[1]NBA-Data-1980-2019'!$D$1:$D$16305,"",0)</f>
        <v/>
      </c>
      <c r="J139" s="2" t="str" cm="1">
        <f t="array" ref="J139">_xlfn.XLOOKUP($A139&amp;J$5,'[1]NBA-Data-1980-2019'!$B$1:$B$16305&amp;'[1]NBA-Data-1980-2019'!$A$1:$A$16305,'[1]NBA-Data-1980-2019'!$D$1:$D$16305,"",0)</f>
        <v/>
      </c>
      <c r="K139" s="2" t="str" cm="1">
        <f t="array" ref="K139">_xlfn.XLOOKUP($A139&amp;K$5,'[1]NBA-Data-1980-2019'!$B$1:$B$16305&amp;'[1]NBA-Data-1980-2019'!$A$1:$A$16305,'[1]NBA-Data-1980-2019'!$D$1:$D$16305,"",0)</f>
        <v/>
      </c>
      <c r="L139" s="2" t="str" cm="1">
        <f t="array" ref="L139">_xlfn.XLOOKUP($A139&amp;L$5,'[1]NBA-Data-1980-2019'!$B$1:$B$16305&amp;'[1]NBA-Data-1980-2019'!$A$1:$A$16305,'[1]NBA-Data-1980-2019'!$D$1:$D$16305,"",0)</f>
        <v/>
      </c>
      <c r="M139" s="2" t="str" cm="1">
        <f t="array" ref="M139">_xlfn.XLOOKUP($A139&amp;M$5,'[1]NBA-Data-1980-2019'!$B$1:$B$16305&amp;'[1]NBA-Data-1980-2019'!$A$1:$A$16305,'[1]NBA-Data-1980-2019'!$D$1:$D$16305,"",0)</f>
        <v/>
      </c>
      <c r="N139" s="2" t="str" cm="1">
        <f t="array" ref="N139">_xlfn.XLOOKUP($A139&amp;N$5,'[1]NBA-Data-1980-2019'!$B$1:$B$16305&amp;'[1]NBA-Data-1980-2019'!$A$1:$A$16305,'[1]NBA-Data-1980-2019'!$D$1:$D$16305,"",0)</f>
        <v/>
      </c>
      <c r="O139" s="2" t="str" cm="1">
        <f t="array" ref="O139">_xlfn.XLOOKUP($A139&amp;O$5,'[1]NBA-Data-1980-2019'!$B$1:$B$16305&amp;'[1]NBA-Data-1980-2019'!$A$1:$A$16305,'[1]NBA-Data-1980-2019'!$D$1:$D$16305,"",0)</f>
        <v/>
      </c>
      <c r="P139" s="2" t="str" cm="1">
        <f t="array" ref="P139">_xlfn.XLOOKUP($A139&amp;P$5,'[1]NBA-Data-1980-2019'!$B$1:$B$16305&amp;'[1]NBA-Data-1980-2019'!$A$1:$A$16305,'[1]NBA-Data-1980-2019'!$D$1:$D$16305,"",0)</f>
        <v/>
      </c>
      <c r="Q139" s="2" t="str" cm="1">
        <f t="array" ref="Q139">_xlfn.XLOOKUP($A139&amp;Q$5,'[1]NBA-Data-1980-2019'!$B$1:$B$16305&amp;'[1]NBA-Data-1980-2019'!$A$1:$A$16305,'[1]NBA-Data-1980-2019'!$D$1:$D$16305,"",0)</f>
        <v/>
      </c>
      <c r="R139" s="2" t="str" cm="1">
        <f t="array" ref="R139">_xlfn.XLOOKUP($A139&amp;R$5,'[1]NBA-Data-1980-2019'!$B$1:$B$16305&amp;'[1]NBA-Data-1980-2019'!$A$1:$A$16305,'[1]NBA-Data-1980-2019'!$D$1:$D$16305,"",0)</f>
        <v/>
      </c>
      <c r="S139" s="2" t="str" cm="1">
        <f t="array" ref="S139">_xlfn.XLOOKUP($A139&amp;S$5,'[1]NBA-Data-1980-2019'!$B$1:$B$16305&amp;'[1]NBA-Data-1980-2019'!$A$1:$A$16305,'[1]NBA-Data-1980-2019'!$D$1:$D$16305,"",0)</f>
        <v/>
      </c>
      <c r="T139" s="2" t="str" cm="1">
        <f t="array" ref="T139">_xlfn.XLOOKUP($A139&amp;T$5,'[1]NBA-Data-1980-2019'!$B$1:$B$16305&amp;'[1]NBA-Data-1980-2019'!$A$1:$A$16305,'[1]NBA-Data-1980-2019'!$D$1:$D$16305,"",0)</f>
        <v/>
      </c>
      <c r="U139" s="2" t="str" cm="1">
        <f t="array" ref="U139">_xlfn.XLOOKUP($A139&amp;U$5,'[1]NBA-Data-1980-2019'!$B$1:$B$16305&amp;'[1]NBA-Data-1980-2019'!$A$1:$A$16305,'[1]NBA-Data-1980-2019'!$D$1:$D$16305,"",0)</f>
        <v/>
      </c>
      <c r="V139" s="2" t="str" cm="1">
        <f t="array" ref="V139">_xlfn.XLOOKUP($A139&amp;V$5,'[1]NBA-Data-1980-2019'!$B$1:$B$16305&amp;'[1]NBA-Data-1980-2019'!$A$1:$A$16305,'[1]NBA-Data-1980-2019'!$D$1:$D$16305,"",0)</f>
        <v/>
      </c>
      <c r="W139" s="2" t="str" cm="1">
        <f t="array" ref="W139">_xlfn.XLOOKUP($A139&amp;W$5,'[1]NBA-Data-1980-2019'!$B$1:$B$16305&amp;'[1]NBA-Data-1980-2019'!$A$1:$A$16305,'[1]NBA-Data-1980-2019'!$D$1:$D$16305,"",0)</f>
        <v/>
      </c>
      <c r="X139" s="2" t="str" cm="1">
        <f t="array" ref="X139">_xlfn.XLOOKUP($A139&amp;X$5,'[1]NBA-Data-1980-2019'!$B$1:$B$16305&amp;'[1]NBA-Data-1980-2019'!$A$1:$A$16305,'[1]NBA-Data-1980-2019'!$D$1:$D$16305,"",0)</f>
        <v>GSW</v>
      </c>
      <c r="Y139" s="2" t="str" cm="1">
        <f t="array" ref="Y139">_xlfn.XLOOKUP($A139&amp;Y$5,'[1]NBA-Data-1980-2019'!$B$1:$B$16305&amp;'[1]NBA-Data-1980-2019'!$A$1:$A$16305,'[1]NBA-Data-1980-2019'!$D$1:$D$16305,"",0)</f>
        <v>GSW</v>
      </c>
      <c r="Z139" s="2" t="str" cm="1">
        <f t="array" ref="Z139">_xlfn.XLOOKUP($A139&amp;Z$5,'[1]NBA-Data-1980-2019'!$B$1:$B$16305&amp;'[1]NBA-Data-1980-2019'!$A$1:$A$16305,'[1]NBA-Data-1980-2019'!$D$1:$D$16305,"",0)</f>
        <v>GSW</v>
      </c>
      <c r="AA139" s="2" t="str" cm="1">
        <f t="array" ref="AA139">_xlfn.XLOOKUP($A139&amp;AA$5,'[1]NBA-Data-1980-2019'!$B$1:$B$16305&amp;'[1]NBA-Data-1980-2019'!$A$1:$A$16305,'[1]NBA-Data-1980-2019'!$D$1:$D$16305,"",0)</f>
        <v>GSW</v>
      </c>
      <c r="AB139" s="2" t="str" cm="1">
        <f t="array" ref="AB139">_xlfn.XLOOKUP($A139&amp;AB$5,'[1]NBA-Data-1980-2019'!$B$1:$B$16305&amp;'[1]NBA-Data-1980-2019'!$A$1:$A$16305,'[1]NBA-Data-1980-2019'!$D$1:$D$16305,"",0)</f>
        <v>DAL</v>
      </c>
      <c r="AC139" s="2" t="str" cm="1">
        <f t="array" ref="AC139">_xlfn.XLOOKUP($A139&amp;AC$5,'[1]NBA-Data-1980-2019'!$B$1:$B$16305&amp;'[1]NBA-Data-1980-2019'!$A$1:$A$16305,'[1]NBA-Data-1980-2019'!$D$1:$D$16305,"",0)</f>
        <v>DAL</v>
      </c>
      <c r="AD139" s="2" t="str" cm="1">
        <f t="array" ref="AD139">_xlfn.XLOOKUP($A139&amp;AD$5,'[1]NBA-Data-1980-2019'!$B$1:$B$16305&amp;'[1]NBA-Data-1980-2019'!$A$1:$A$16305,'[1]NBA-Data-1980-2019'!$D$1:$D$16305,"",0)</f>
        <v>TOT</v>
      </c>
      <c r="AE139" s="2" t="str" cm="1">
        <f t="array" ref="AE139">_xlfn.XLOOKUP($A139&amp;AE$5,'[1]NBA-Data-1980-2019'!$B$1:$B$16305&amp;'[1]NBA-Data-1980-2019'!$A$1:$A$16305,'[1]NBA-Data-1980-2019'!$D$1:$D$16305,"",0)</f>
        <v/>
      </c>
      <c r="AF139" s="2" t="str" cm="1">
        <f t="array" ref="AF139">_xlfn.XLOOKUP($A139&amp;AF$5,'[1]NBA-Data-1980-2019'!$B$1:$B$16305&amp;'[1]NBA-Data-1980-2019'!$A$1:$A$16305,'[1]NBA-Data-1980-2019'!$D$1:$D$16305,"",0)</f>
        <v/>
      </c>
      <c r="AG139" s="2" t="str" cm="1">
        <f t="array" ref="AG139">_xlfn.XLOOKUP($A139&amp;AG$5,'[1]NBA-Data-1980-2019'!$B$1:$B$16305&amp;'[1]NBA-Data-1980-2019'!$A$1:$A$16305,'[1]NBA-Data-1980-2019'!$D$1:$D$16305,"",0)</f>
        <v/>
      </c>
      <c r="AH139" s="2" t="str" cm="1">
        <f t="array" ref="AH139">_xlfn.XLOOKUP($A139&amp;AH$5,'[1]NBA-Data-1980-2019'!$B$1:$B$16305&amp;'[1]NBA-Data-1980-2019'!$A$1:$A$16305,'[1]NBA-Data-1980-2019'!$H$1:$H$16305,"",0)</f>
        <v/>
      </c>
      <c r="AI139" s="2" t="str" cm="1">
        <f t="array" ref="AI139">_xlfn.XLOOKUP($A139&amp;AI$5,'[1]NBA-Data-1980-2019'!$B$1:$B$16305&amp;'[1]NBA-Data-1980-2019'!$A$1:$A$16305,'[1]NBA-Data-1980-2019'!$H$1:$H$16305,"",0)</f>
        <v/>
      </c>
      <c r="AJ139" s="2" t="str" cm="1">
        <f t="array" ref="AJ139">_xlfn.XLOOKUP($A139&amp;AJ$5,'[1]NBA-Data-1980-2019'!$B$1:$B$16305&amp;'[1]NBA-Data-1980-2019'!$A$1:$A$16305,'[1]NBA-Data-1980-2019'!$H$1:$H$16305,"",0)</f>
        <v/>
      </c>
      <c r="AK139" s="2" t="str" cm="1">
        <f t="array" ref="AK139">_xlfn.XLOOKUP($A139&amp;AK$5,'[1]NBA-Data-1980-2019'!$B$1:$B$16305&amp;'[1]NBA-Data-1980-2019'!$A$1:$A$16305,'[1]NBA-Data-1980-2019'!$H$1:$H$16305,"",0)</f>
        <v/>
      </c>
      <c r="AL139" s="2" t="str" cm="1">
        <f t="array" ref="AL139">_xlfn.XLOOKUP($A139&amp;AL$5,'[1]NBA-Data-1980-2019'!$B$1:$B$16305&amp;'[1]NBA-Data-1980-2019'!$A$1:$A$16305,'[1]NBA-Data-1980-2019'!$H$1:$H$16305,"",0)</f>
        <v/>
      </c>
      <c r="AM139" s="2" t="str" cm="1">
        <f t="array" ref="AM139">_xlfn.XLOOKUP($A139&amp;AM$5,'[1]NBA-Data-1980-2019'!$B$1:$B$16305&amp;'[1]NBA-Data-1980-2019'!$A$1:$A$16305,'[1]NBA-Data-1980-2019'!$H$1:$H$16305,"",0)</f>
        <v/>
      </c>
      <c r="AN139" s="2" t="str" cm="1">
        <f t="array" ref="AN139">_xlfn.XLOOKUP($A139&amp;AN$5,'[1]NBA-Data-1980-2019'!$B$1:$B$16305&amp;'[1]NBA-Data-1980-2019'!$A$1:$A$16305,'[1]NBA-Data-1980-2019'!$H$1:$H$16305,"",0)</f>
        <v/>
      </c>
      <c r="AO139" s="2" t="str" cm="1">
        <f t="array" ref="AO139">_xlfn.XLOOKUP($A139&amp;AO$5,'[1]NBA-Data-1980-2019'!$B$1:$B$16305&amp;'[1]NBA-Data-1980-2019'!$A$1:$A$16305,'[1]NBA-Data-1980-2019'!$H$1:$H$16305,"",0)</f>
        <v/>
      </c>
      <c r="AP139" s="2" t="str" cm="1">
        <f t="array" ref="AP139">_xlfn.XLOOKUP($A139&amp;AP$5,'[1]NBA-Data-1980-2019'!$B$1:$B$16305&amp;'[1]NBA-Data-1980-2019'!$A$1:$A$16305,'[1]NBA-Data-1980-2019'!$H$1:$H$16305,"",0)</f>
        <v/>
      </c>
      <c r="AQ139" s="2" t="str" cm="1">
        <f t="array" ref="AQ139">_xlfn.XLOOKUP($A139&amp;AQ$5,'[1]NBA-Data-1980-2019'!$B$1:$B$16305&amp;'[1]NBA-Data-1980-2019'!$A$1:$A$16305,'[1]NBA-Data-1980-2019'!$H$1:$H$16305,"",0)</f>
        <v/>
      </c>
      <c r="AR139" s="2" t="str" cm="1">
        <f t="array" ref="AR139">_xlfn.XLOOKUP($A139&amp;AR$5,'[1]NBA-Data-1980-2019'!$B$1:$B$16305&amp;'[1]NBA-Data-1980-2019'!$A$1:$A$16305,'[1]NBA-Data-1980-2019'!$H$1:$H$16305,"",0)</f>
        <v/>
      </c>
      <c r="AS139" s="2" t="str" cm="1">
        <f t="array" ref="AS139">_xlfn.XLOOKUP($A139&amp;AS$5,'[1]NBA-Data-1980-2019'!$B$1:$B$16305&amp;'[1]NBA-Data-1980-2019'!$A$1:$A$16305,'[1]NBA-Data-1980-2019'!$H$1:$H$16305,"",0)</f>
        <v/>
      </c>
      <c r="AT139" s="2" t="str" cm="1">
        <f t="array" ref="AT139">_xlfn.XLOOKUP($A139&amp;AT$5,'[1]NBA-Data-1980-2019'!$B$1:$B$16305&amp;'[1]NBA-Data-1980-2019'!$A$1:$A$16305,'[1]NBA-Data-1980-2019'!$H$1:$H$16305,"",0)</f>
        <v/>
      </c>
      <c r="AU139" s="2" t="str" cm="1">
        <f t="array" ref="AU139">_xlfn.XLOOKUP($A139&amp;AU$5,'[1]NBA-Data-1980-2019'!$B$1:$B$16305&amp;'[1]NBA-Data-1980-2019'!$A$1:$A$16305,'[1]NBA-Data-1980-2019'!$H$1:$H$16305,"",0)</f>
        <v/>
      </c>
      <c r="AV139" s="2" t="str" cm="1">
        <f t="array" ref="AV139">_xlfn.XLOOKUP($A139&amp;AV$5,'[1]NBA-Data-1980-2019'!$B$1:$B$16305&amp;'[1]NBA-Data-1980-2019'!$A$1:$A$16305,'[1]NBA-Data-1980-2019'!$H$1:$H$16305,"",0)</f>
        <v/>
      </c>
      <c r="AW139" s="2" t="str" cm="1">
        <f t="array" ref="AW139">_xlfn.XLOOKUP($A139&amp;AW$5,'[1]NBA-Data-1980-2019'!$B$1:$B$16305&amp;'[1]NBA-Data-1980-2019'!$A$1:$A$16305,'[1]NBA-Data-1980-2019'!$H$1:$H$16305,"",0)</f>
        <v/>
      </c>
      <c r="AX139" s="2" t="str" cm="1">
        <f t="array" ref="AX139">_xlfn.XLOOKUP($A139&amp;AX$5,'[1]NBA-Data-1980-2019'!$B$1:$B$16305&amp;'[1]NBA-Data-1980-2019'!$A$1:$A$16305,'[1]NBA-Data-1980-2019'!$H$1:$H$16305,"",0)</f>
        <v/>
      </c>
      <c r="AY139" s="2" t="str" cm="1">
        <f t="array" ref="AY139">_xlfn.XLOOKUP($A139&amp;AY$5,'[1]NBA-Data-1980-2019'!$B$1:$B$16305&amp;'[1]NBA-Data-1980-2019'!$A$1:$A$16305,'[1]NBA-Data-1980-2019'!$H$1:$H$16305,"",0)</f>
        <v/>
      </c>
      <c r="AZ139" s="2" t="str" cm="1">
        <f t="array" ref="AZ139">_xlfn.XLOOKUP($A139&amp;AZ$5,'[1]NBA-Data-1980-2019'!$B$1:$B$16305&amp;'[1]NBA-Data-1980-2019'!$A$1:$A$16305,'[1]NBA-Data-1980-2019'!$H$1:$H$16305,"",0)</f>
        <v/>
      </c>
      <c r="BA139" s="2" t="str" cm="1">
        <f t="array" ref="BA139">_xlfn.XLOOKUP($A139&amp;BA$5,'[1]NBA-Data-1980-2019'!$B$1:$B$16305&amp;'[1]NBA-Data-1980-2019'!$A$1:$A$16305,'[1]NBA-Data-1980-2019'!$H$1:$H$16305,"",0)</f>
        <v/>
      </c>
      <c r="BB139" s="2" t="str" cm="1">
        <f t="array" ref="BB139">_xlfn.XLOOKUP($A139&amp;BB$5,'[1]NBA-Data-1980-2019'!$B$1:$B$16305&amp;'[1]NBA-Data-1980-2019'!$A$1:$A$16305,'[1]NBA-Data-1980-2019'!$H$1:$H$16305,"",0)</f>
        <v/>
      </c>
      <c r="BC139" s="2" t="str" cm="1">
        <f t="array" ref="BC139">_xlfn.XLOOKUP($A139&amp;BC$5,'[1]NBA-Data-1980-2019'!$B$1:$B$16305&amp;'[1]NBA-Data-1980-2019'!$A$1:$A$16305,'[1]NBA-Data-1980-2019'!$H$1:$H$16305,"",0)</f>
        <v/>
      </c>
      <c r="BD139" s="2" cm="1">
        <f t="array" ref="BD139">_xlfn.XLOOKUP($A139&amp;BD$5,'[1]NBA-Data-1980-2019'!$B$1:$B$16305&amp;'[1]NBA-Data-1980-2019'!$A$1:$A$16305,'[1]NBA-Data-1980-2019'!$H$1:$H$16305,"",0)</f>
        <v>2057.4</v>
      </c>
      <c r="BE139" s="2" cm="1">
        <f t="array" ref="BE139">_xlfn.XLOOKUP($A139&amp;BE$5,'[1]NBA-Data-1980-2019'!$B$1:$B$16305&amp;'[1]NBA-Data-1980-2019'!$A$1:$A$16305,'[1]NBA-Data-1980-2019'!$H$1:$H$16305,"",0)</f>
        <v>2207.4</v>
      </c>
      <c r="BF139" s="2" cm="1">
        <f t="array" ref="BF139">_xlfn.XLOOKUP($A139&amp;BF$5,'[1]NBA-Data-1980-2019'!$B$1:$B$16305&amp;'[1]NBA-Data-1980-2019'!$A$1:$A$16305,'[1]NBA-Data-1980-2019'!$H$1:$H$16305,"",0)</f>
        <v>2320.6</v>
      </c>
      <c r="BG139" s="2" cm="1">
        <f t="array" ref="BG139">_xlfn.XLOOKUP($A139&amp;BG$5,'[1]NBA-Data-1980-2019'!$B$1:$B$16305&amp;'[1]NBA-Data-1980-2019'!$A$1:$A$16305,'[1]NBA-Data-1980-2019'!$H$1:$H$16305,"",0)</f>
        <v>2039.3999999999999</v>
      </c>
      <c r="BH139" s="2" cm="1">
        <f t="array" ref="BH139">_xlfn.XLOOKUP($A139&amp;BH$5,'[1]NBA-Data-1980-2019'!$B$1:$B$16305&amp;'[1]NBA-Data-1980-2019'!$A$1:$A$16305,'[1]NBA-Data-1980-2019'!$H$1:$H$16305,"",0)</f>
        <v>2804.5</v>
      </c>
      <c r="BI139" s="2" cm="1">
        <f t="array" ref="BI139">_xlfn.XLOOKUP($A139&amp;BI$5,'[1]NBA-Data-1980-2019'!$B$1:$B$16305&amp;'[1]NBA-Data-1980-2019'!$A$1:$A$16305,'[1]NBA-Data-1980-2019'!$H$1:$H$16305,"",0)</f>
        <v>2633.4</v>
      </c>
      <c r="BJ139" s="2" cm="1">
        <f t="array" ref="BJ139">_xlfn.XLOOKUP($A139&amp;BJ$5,'[1]NBA-Data-1980-2019'!$B$1:$B$16305&amp;'[1]NBA-Data-1980-2019'!$A$1:$A$16305,'[1]NBA-Data-1980-2019'!$H$1:$H$16305,"",0)</f>
        <v>2533.2999999999997</v>
      </c>
      <c r="BK139" s="2" t="str" cm="1">
        <f t="array" ref="BK139">_xlfn.XLOOKUP($A139&amp;BK$5,'[1]NBA-Data-1980-2019'!$B$1:$B$16305&amp;'[1]NBA-Data-1980-2019'!$A$1:$A$16305,'[1]NBA-Data-1980-2019'!$H$1:$H$16305,"",0)</f>
        <v/>
      </c>
      <c r="BL139" s="2" t="str" cm="1">
        <f t="array" ref="BL139">_xlfn.XLOOKUP($A139&amp;BL$5,'[1]NBA-Data-1980-2019'!$B$1:$B$16305&amp;'[1]NBA-Data-1980-2019'!$A$1:$A$16305,'[1]NBA-Data-1980-2019'!$H$1:$H$16305,"",0)</f>
        <v/>
      </c>
      <c r="BM139" s="2" t="str" cm="1">
        <f t="array" ref="BM139">_xlfn.XLOOKUP($A139&amp;BM$5,'[1]NBA-Data-1980-2019'!$B$1:$B$16305&amp;'[1]NBA-Data-1980-2019'!$A$1:$A$16305,'[1]NBA-Data-1980-2019'!$H$1:$H$16305,"",0)</f>
        <v/>
      </c>
      <c r="BN139" s="2" t="str" cm="1">
        <f t="array" ref="BN139">_xlfn.XLOOKUP($A139&amp;BN$5,'[1]NBA-Data-1980-2019'!$B$1:$B$16305&amp;'[1]NBA-Data-1980-2019'!$A$1:$A$16305,'[1]NBA-Data-1980-2019'!$F$1:$F$16305,"",0)</f>
        <v/>
      </c>
      <c r="BO139" s="2" t="str" cm="1">
        <f t="array" ref="BO139">_xlfn.XLOOKUP($A139&amp;BO$5,'[1]NBA-Data-1980-2019'!$B$1:$B$16305&amp;'[1]NBA-Data-1980-2019'!$A$1:$A$16305,'[1]NBA-Data-1980-2019'!$F$1:$F$16305,"",0)</f>
        <v/>
      </c>
      <c r="BP139" s="2" t="str" cm="1">
        <f t="array" ref="BP139">_xlfn.XLOOKUP($A139&amp;BP$5,'[1]NBA-Data-1980-2019'!$B$1:$B$16305&amp;'[1]NBA-Data-1980-2019'!$A$1:$A$16305,'[1]NBA-Data-1980-2019'!$F$1:$F$16305,"",0)</f>
        <v/>
      </c>
      <c r="BQ139" s="2" t="str" cm="1">
        <f t="array" ref="BQ139">_xlfn.XLOOKUP($A139&amp;BQ$5,'[1]NBA-Data-1980-2019'!$B$1:$B$16305&amp;'[1]NBA-Data-1980-2019'!$A$1:$A$16305,'[1]NBA-Data-1980-2019'!$F$1:$F$16305,"",0)</f>
        <v/>
      </c>
      <c r="BR139" s="2" t="str" cm="1">
        <f t="array" ref="BR139">_xlfn.XLOOKUP($A139&amp;BR$5,'[1]NBA-Data-1980-2019'!$B$1:$B$16305&amp;'[1]NBA-Data-1980-2019'!$A$1:$A$16305,'[1]NBA-Data-1980-2019'!$F$1:$F$16305,"",0)</f>
        <v/>
      </c>
      <c r="BS139" s="2" t="str" cm="1">
        <f t="array" ref="BS139">_xlfn.XLOOKUP($A139&amp;BS$5,'[1]NBA-Data-1980-2019'!$B$1:$B$16305&amp;'[1]NBA-Data-1980-2019'!$A$1:$A$16305,'[1]NBA-Data-1980-2019'!$F$1:$F$16305,"",0)</f>
        <v/>
      </c>
      <c r="BT139" s="2" t="str" cm="1">
        <f t="array" ref="BT139">_xlfn.XLOOKUP($A139&amp;BT$5,'[1]NBA-Data-1980-2019'!$B$1:$B$16305&amp;'[1]NBA-Data-1980-2019'!$A$1:$A$16305,'[1]NBA-Data-1980-2019'!$F$1:$F$16305,"",0)</f>
        <v/>
      </c>
      <c r="BU139" s="2" t="str" cm="1">
        <f t="array" ref="BU139">_xlfn.XLOOKUP($A139&amp;BU$5,'[1]NBA-Data-1980-2019'!$B$1:$B$16305&amp;'[1]NBA-Data-1980-2019'!$A$1:$A$16305,'[1]NBA-Data-1980-2019'!$F$1:$F$16305,"",0)</f>
        <v/>
      </c>
      <c r="BV139" s="2" t="str" cm="1">
        <f t="array" ref="BV139">_xlfn.XLOOKUP($A139&amp;BV$5,'[1]NBA-Data-1980-2019'!$B$1:$B$16305&amp;'[1]NBA-Data-1980-2019'!$A$1:$A$16305,'[1]NBA-Data-1980-2019'!$F$1:$F$16305,"",0)</f>
        <v/>
      </c>
      <c r="BW139" s="2" t="str" cm="1">
        <f t="array" ref="BW139">_xlfn.XLOOKUP($A139&amp;BW$5,'[1]NBA-Data-1980-2019'!$B$1:$B$16305&amp;'[1]NBA-Data-1980-2019'!$A$1:$A$16305,'[1]NBA-Data-1980-2019'!$F$1:$F$16305,"",0)</f>
        <v/>
      </c>
      <c r="BX139" s="2" t="str" cm="1">
        <f t="array" ref="BX139">_xlfn.XLOOKUP($A139&amp;BX$5,'[1]NBA-Data-1980-2019'!$B$1:$B$16305&amp;'[1]NBA-Data-1980-2019'!$A$1:$A$16305,'[1]NBA-Data-1980-2019'!$F$1:$F$16305,"",0)</f>
        <v/>
      </c>
      <c r="BY139" s="2" t="str" cm="1">
        <f t="array" ref="BY139">_xlfn.XLOOKUP($A139&amp;BY$5,'[1]NBA-Data-1980-2019'!$B$1:$B$16305&amp;'[1]NBA-Data-1980-2019'!$A$1:$A$16305,'[1]NBA-Data-1980-2019'!$F$1:$F$16305,"",0)</f>
        <v/>
      </c>
      <c r="BZ139" s="2" t="str" cm="1">
        <f t="array" ref="BZ139">_xlfn.XLOOKUP($A139&amp;BZ$5,'[1]NBA-Data-1980-2019'!$B$1:$B$16305&amp;'[1]NBA-Data-1980-2019'!$A$1:$A$16305,'[1]NBA-Data-1980-2019'!$F$1:$F$16305,"",0)</f>
        <v/>
      </c>
      <c r="CA139" s="2" t="str" cm="1">
        <f t="array" ref="CA139">_xlfn.XLOOKUP($A139&amp;CA$5,'[1]NBA-Data-1980-2019'!$B$1:$B$16305&amp;'[1]NBA-Data-1980-2019'!$A$1:$A$16305,'[1]NBA-Data-1980-2019'!$F$1:$F$16305,"",0)</f>
        <v/>
      </c>
      <c r="CB139" s="2" t="str" cm="1">
        <f t="array" ref="CB139">_xlfn.XLOOKUP($A139&amp;CB$5,'[1]NBA-Data-1980-2019'!$B$1:$B$16305&amp;'[1]NBA-Data-1980-2019'!$A$1:$A$16305,'[1]NBA-Data-1980-2019'!$F$1:$F$16305,"",0)</f>
        <v/>
      </c>
      <c r="CC139" s="2" t="str" cm="1">
        <f t="array" ref="CC139">_xlfn.XLOOKUP($A139&amp;CC$5,'[1]NBA-Data-1980-2019'!$B$1:$B$16305&amp;'[1]NBA-Data-1980-2019'!$A$1:$A$16305,'[1]NBA-Data-1980-2019'!$F$1:$F$16305,"",0)</f>
        <v/>
      </c>
      <c r="CD139" s="2" t="str" cm="1">
        <f t="array" ref="CD139">_xlfn.XLOOKUP($A139&amp;CD$5,'[1]NBA-Data-1980-2019'!$B$1:$B$16305&amp;'[1]NBA-Data-1980-2019'!$A$1:$A$16305,'[1]NBA-Data-1980-2019'!$F$1:$F$16305,"",0)</f>
        <v/>
      </c>
      <c r="CE139" s="2" t="str" cm="1">
        <f t="array" ref="CE139">_xlfn.XLOOKUP($A139&amp;CE$5,'[1]NBA-Data-1980-2019'!$B$1:$B$16305&amp;'[1]NBA-Data-1980-2019'!$A$1:$A$16305,'[1]NBA-Data-1980-2019'!$F$1:$F$16305,"",0)</f>
        <v/>
      </c>
      <c r="CF139" s="2" t="str" cm="1">
        <f t="array" ref="CF139">_xlfn.XLOOKUP($A139&amp;CF$5,'[1]NBA-Data-1980-2019'!$B$1:$B$16305&amp;'[1]NBA-Data-1980-2019'!$A$1:$A$16305,'[1]NBA-Data-1980-2019'!$F$1:$F$16305,"",0)</f>
        <v/>
      </c>
      <c r="CG139" s="2" t="str" cm="1">
        <f t="array" ref="CG139">_xlfn.XLOOKUP($A139&amp;CG$5,'[1]NBA-Data-1980-2019'!$B$1:$B$16305&amp;'[1]NBA-Data-1980-2019'!$A$1:$A$16305,'[1]NBA-Data-1980-2019'!$F$1:$F$16305,"",0)</f>
        <v/>
      </c>
      <c r="CH139" s="2" t="str" cm="1">
        <f t="array" ref="CH139">_xlfn.XLOOKUP($A139&amp;CH$5,'[1]NBA-Data-1980-2019'!$B$1:$B$16305&amp;'[1]NBA-Data-1980-2019'!$A$1:$A$16305,'[1]NBA-Data-1980-2019'!$F$1:$F$16305,"",0)</f>
        <v/>
      </c>
      <c r="CI139" s="2" t="str" cm="1">
        <f t="array" ref="CI139">_xlfn.XLOOKUP($A139&amp;CI$5,'[1]NBA-Data-1980-2019'!$B$1:$B$16305&amp;'[1]NBA-Data-1980-2019'!$A$1:$A$16305,'[1]NBA-Data-1980-2019'!$F$1:$F$16305,"",0)</f>
        <v/>
      </c>
      <c r="CJ139" s="2" cm="1">
        <f t="array" ref="CJ139">_xlfn.XLOOKUP($A139&amp;CJ$5,'[1]NBA-Data-1980-2019'!$B$1:$B$16305&amp;'[1]NBA-Data-1980-2019'!$A$1:$A$16305,'[1]NBA-Data-1980-2019'!$F$1:$F$16305,"",0)</f>
        <v>11</v>
      </c>
      <c r="CK139" s="2" cm="1">
        <f t="array" ref="CK139">_xlfn.XLOOKUP($A139&amp;CK$5,'[1]NBA-Data-1980-2019'!$B$1:$B$16305&amp;'[1]NBA-Data-1980-2019'!$A$1:$A$16305,'[1]NBA-Data-1980-2019'!$F$1:$F$16305,"",0)</f>
        <v>9.8000000000000007</v>
      </c>
      <c r="CL139" s="2" cm="1">
        <f t="array" ref="CL139">_xlfn.XLOOKUP($A139&amp;CL$5,'[1]NBA-Data-1980-2019'!$B$1:$B$16305&amp;'[1]NBA-Data-1980-2019'!$A$1:$A$16305,'[1]NBA-Data-1980-2019'!$F$1:$F$16305,"",0)</f>
        <v>13.4</v>
      </c>
      <c r="CM139" s="2" cm="1">
        <f t="array" ref="CM139">_xlfn.XLOOKUP($A139&amp;CM$5,'[1]NBA-Data-1980-2019'!$B$1:$B$16305&amp;'[1]NBA-Data-1980-2019'!$A$1:$A$16305,'[1]NBA-Data-1980-2019'!$F$1:$F$16305,"",0)</f>
        <v>12.3</v>
      </c>
      <c r="CN139" s="2" cm="1">
        <f t="array" ref="CN139">_xlfn.XLOOKUP($A139&amp;CN$5,'[1]NBA-Data-1980-2019'!$B$1:$B$16305&amp;'[1]NBA-Data-1980-2019'!$A$1:$A$16305,'[1]NBA-Data-1980-2019'!$F$1:$F$16305,"",0)</f>
        <v>16.3</v>
      </c>
      <c r="CO139" s="2" cm="1">
        <f t="array" ref="CO139">_xlfn.XLOOKUP($A139&amp;CO$5,'[1]NBA-Data-1980-2019'!$B$1:$B$16305&amp;'[1]NBA-Data-1980-2019'!$A$1:$A$16305,'[1]NBA-Data-1980-2019'!$F$1:$F$16305,"",0)</f>
        <v>15.8</v>
      </c>
      <c r="CP139" s="2" cm="1">
        <f t="array" ref="CP139">_xlfn.XLOOKUP($A139&amp;CP$5,'[1]NBA-Data-1980-2019'!$B$1:$B$16305&amp;'[1]NBA-Data-1980-2019'!$A$1:$A$16305,'[1]NBA-Data-1980-2019'!$F$1:$F$16305,"",0)</f>
        <v>12.8</v>
      </c>
      <c r="CQ139" s="2" t="str" cm="1">
        <f t="array" ref="CQ139">_xlfn.XLOOKUP($A139&amp;CQ$5,'[1]NBA-Data-1980-2019'!$B$1:$B$16305&amp;'[1]NBA-Data-1980-2019'!$A$1:$A$16305,'[1]NBA-Data-1980-2019'!$F$1:$F$16305,"",0)</f>
        <v/>
      </c>
      <c r="CR139" s="2" t="str" cm="1">
        <f t="array" ref="CR139">_xlfn.XLOOKUP($A139&amp;CR$5,'[1]NBA-Data-1980-2019'!$B$1:$B$16305&amp;'[1]NBA-Data-1980-2019'!$A$1:$A$16305,'[1]NBA-Data-1980-2019'!$F$1:$F$16305,"",0)</f>
        <v/>
      </c>
      <c r="CS139" s="2" t="str" cm="1">
        <f t="array" ref="CS139">_xlfn.XLOOKUP($A139&amp;CS$5,'[1]NBA-Data-1980-2019'!$B$1:$B$16305&amp;'[1]NBA-Data-1980-2019'!$A$1:$A$16305,'[1]NBA-Data-1980-2019'!$F$1:$F$16305,"",0)</f>
        <v/>
      </c>
      <c r="CU139" s="2" t="str">
        <f>_xlfn.XLOOKUP($A139,TEAMS!$G$1:$G$839,TEAMS!$H$1:$H$839,"",0)</f>
        <v>SF</v>
      </c>
      <c r="CV139" s="2" t="str">
        <f>_xlfn.XLOOKUP($CU139,DASHBOARD!$B$22:$B$27,DASHBOARD!$C$22:$C$27,"",0)</f>
        <v>FORWARD</v>
      </c>
      <c r="CY139" s="63">
        <f>SUMIFS('[1]NBA-Data-1980-2019'!$G$1:$G$16305,'[1]NBA-Data-1980-2019'!$B$1:$B$16305,$A139,'[1]NBA-Data-1980-2019'!$A$1:$A$16305,CY$9)</f>
        <v>0</v>
      </c>
      <c r="CZ139" s="63">
        <f>SUMIFS('[1]NBA-Data-1980-2019'!$G$1:$G$16305,'[1]NBA-Data-1980-2019'!$B$1:$B$16305,$A139,'[1]NBA-Data-1980-2019'!$A$1:$A$16305,CZ$9)</f>
        <v>0</v>
      </c>
      <c r="DA139" s="63">
        <f>SUMIFS('[1]NBA-Data-1980-2019'!$G$1:$G$16305,'[1]NBA-Data-1980-2019'!$B$1:$B$16305,$A139,'[1]NBA-Data-1980-2019'!$A$1:$A$16305,DA$9)</f>
        <v>0</v>
      </c>
      <c r="DB139" s="63">
        <f>SUMIFS('[1]NBA-Data-1980-2019'!$G$1:$G$16305,'[1]NBA-Data-1980-2019'!$B$1:$B$16305,$A139,'[1]NBA-Data-1980-2019'!$A$1:$A$16305,DB$9)</f>
        <v>0</v>
      </c>
      <c r="DC139" s="63">
        <f>SUMIFS('[1]NBA-Data-1980-2019'!$G$1:$G$16305,'[1]NBA-Data-1980-2019'!$B$1:$B$16305,$A139,'[1]NBA-Data-1980-2019'!$A$1:$A$16305,DC$9)</f>
        <v>0</v>
      </c>
      <c r="DD139" s="63">
        <f>SUMIFS('[1]NBA-Data-1980-2019'!$G$1:$G$16305,'[1]NBA-Data-1980-2019'!$B$1:$B$16305,$A139,'[1]NBA-Data-1980-2019'!$A$1:$A$16305,DD$9)</f>
        <v>0</v>
      </c>
      <c r="DE139" s="63">
        <f>SUMIFS('[1]NBA-Data-1980-2019'!$G$1:$G$16305,'[1]NBA-Data-1980-2019'!$B$1:$B$16305,$A139,'[1]NBA-Data-1980-2019'!$A$1:$A$16305,DE$9)</f>
        <v>0</v>
      </c>
      <c r="DF139" s="63">
        <f>SUMIFS('[1]NBA-Data-1980-2019'!$G$1:$G$16305,'[1]NBA-Data-1980-2019'!$B$1:$B$16305,$A139,'[1]NBA-Data-1980-2019'!$A$1:$A$16305,DF$9)</f>
        <v>0</v>
      </c>
      <c r="DG139" s="63">
        <f>SUMIFS('[1]NBA-Data-1980-2019'!$G$1:$G$16305,'[1]NBA-Data-1980-2019'!$B$1:$B$16305,$A139,'[1]NBA-Data-1980-2019'!$A$1:$A$16305,DG$9)</f>
        <v>0</v>
      </c>
      <c r="DH139" s="63">
        <f>SUMIFS('[1]NBA-Data-1980-2019'!$G$1:$G$16305,'[1]NBA-Data-1980-2019'!$B$1:$B$16305,$A139,'[1]NBA-Data-1980-2019'!$A$1:$A$16305,DH$9)</f>
        <v>0</v>
      </c>
      <c r="DI139" s="63">
        <f>SUMIFS('[1]NBA-Data-1980-2019'!$G$1:$G$16305,'[1]NBA-Data-1980-2019'!$B$1:$B$16305,$A139,'[1]NBA-Data-1980-2019'!$A$1:$A$16305,DI$9)</f>
        <v>0</v>
      </c>
      <c r="DJ139" s="63">
        <f>SUMIFS('[1]NBA-Data-1980-2019'!$G$1:$G$16305,'[1]NBA-Data-1980-2019'!$B$1:$B$16305,$A139,'[1]NBA-Data-1980-2019'!$A$1:$A$16305,DJ$9)</f>
        <v>0</v>
      </c>
      <c r="DK139" s="63">
        <f>SUMIFS('[1]NBA-Data-1980-2019'!$G$1:$G$16305,'[1]NBA-Data-1980-2019'!$B$1:$B$16305,$A139,'[1]NBA-Data-1980-2019'!$A$1:$A$16305,DK$9)</f>
        <v>0</v>
      </c>
      <c r="DL139" s="63">
        <f>SUMIFS('[1]NBA-Data-1980-2019'!$G$1:$G$16305,'[1]NBA-Data-1980-2019'!$B$1:$B$16305,$A139,'[1]NBA-Data-1980-2019'!$A$1:$A$16305,DL$9)</f>
        <v>0</v>
      </c>
      <c r="DM139" s="63">
        <f>SUMIFS('[1]NBA-Data-1980-2019'!$G$1:$G$16305,'[1]NBA-Data-1980-2019'!$B$1:$B$16305,$A139,'[1]NBA-Data-1980-2019'!$A$1:$A$16305,DM$9)</f>
        <v>0</v>
      </c>
      <c r="DN139" s="63">
        <f>SUMIFS('[1]NBA-Data-1980-2019'!$G$1:$G$16305,'[1]NBA-Data-1980-2019'!$B$1:$B$16305,$A139,'[1]NBA-Data-1980-2019'!$A$1:$A$16305,DN$9)</f>
        <v>0</v>
      </c>
      <c r="DO139" s="63">
        <f>SUMIFS('[1]NBA-Data-1980-2019'!$G$1:$G$16305,'[1]NBA-Data-1980-2019'!$B$1:$B$16305,$A139,'[1]NBA-Data-1980-2019'!$A$1:$A$16305,DO$9)</f>
        <v>0</v>
      </c>
      <c r="DP139" s="63">
        <f>SUMIFS('[1]NBA-Data-1980-2019'!$G$1:$G$16305,'[1]NBA-Data-1980-2019'!$B$1:$B$16305,$A139,'[1]NBA-Data-1980-2019'!$A$1:$A$16305,DP$9)</f>
        <v>0</v>
      </c>
      <c r="DQ139" s="63">
        <f>SUMIFS('[1]NBA-Data-1980-2019'!$G$1:$G$16305,'[1]NBA-Data-1980-2019'!$B$1:$B$16305,$A139,'[1]NBA-Data-1980-2019'!$A$1:$A$16305,DQ$9)</f>
        <v>0</v>
      </c>
      <c r="DR139" s="63">
        <f>SUMIFS('[1]NBA-Data-1980-2019'!$G$1:$G$16305,'[1]NBA-Data-1980-2019'!$B$1:$B$16305,$A139,'[1]NBA-Data-1980-2019'!$A$1:$A$16305,DR$9)</f>
        <v>0</v>
      </c>
      <c r="DS139" s="63">
        <f>SUMIFS('[1]NBA-Data-1980-2019'!$G$1:$G$16305,'[1]NBA-Data-1980-2019'!$B$1:$B$16305,$A139,'[1]NBA-Data-1980-2019'!$A$1:$A$16305,DS$9)</f>
        <v>0</v>
      </c>
      <c r="DT139" s="63">
        <f>SUMIFS('[1]NBA-Data-1980-2019'!$G$1:$G$16305,'[1]NBA-Data-1980-2019'!$B$1:$B$16305,$A139,'[1]NBA-Data-1980-2019'!$A$1:$A$16305,DT$9)</f>
        <v>0</v>
      </c>
      <c r="DU139" s="63">
        <f>SUMIFS('[1]NBA-Data-1980-2019'!$G$1:$G$16305,'[1]NBA-Data-1980-2019'!$B$1:$B$16305,$A139,'[1]NBA-Data-1980-2019'!$A$1:$A$16305,DU$9)</f>
        <v>2798040</v>
      </c>
      <c r="DV139" s="63">
        <f>SUMIFS('[1]NBA-Data-1980-2019'!$G$1:$G$16305,'[1]NBA-Data-1980-2019'!$B$1:$B$16305,$A139,'[1]NBA-Data-1980-2019'!$A$1:$A$16305,DV$9)</f>
        <v>2923920</v>
      </c>
      <c r="DW139" s="63">
        <f>SUMIFS('[1]NBA-Data-1980-2019'!$G$1:$G$16305,'[1]NBA-Data-1980-2019'!$B$1:$B$16305,$A139,'[1]NBA-Data-1980-2019'!$A$1:$A$16305,DW$9)</f>
        <v>3049920</v>
      </c>
      <c r="DX139" s="63">
        <f>SUMIFS('[1]NBA-Data-1980-2019'!$G$1:$G$16305,'[1]NBA-Data-1980-2019'!$B$1:$B$16305,$A139,'[1]NBA-Data-1980-2019'!$A$1:$A$16305,DX$9)</f>
        <v>3873398</v>
      </c>
      <c r="DY139" s="63">
        <f>SUMIFS('[1]NBA-Data-1980-2019'!$G$1:$G$16305,'[1]NBA-Data-1980-2019'!$B$1:$B$16305,$A139,'[1]NBA-Data-1980-2019'!$A$1:$A$16305,DY$9)</f>
        <v>22116750</v>
      </c>
      <c r="DZ139" s="63">
        <f>SUMIFS('[1]NBA-Data-1980-2019'!$G$1:$G$16305,'[1]NBA-Data-1980-2019'!$B$1:$B$16305,$A139,'[1]NBA-Data-1980-2019'!$A$1:$A$16305,DZ$9)</f>
        <v>23112004</v>
      </c>
      <c r="EA139" s="63">
        <f>SUMIFS('[1]NBA-Data-1980-2019'!$G$1:$G$16305,'[1]NBA-Data-1980-2019'!$B$1:$B$16305,$A139,'[1]NBA-Data-1980-2019'!$A$1:$A$16305,EA$9)</f>
        <v>24107258</v>
      </c>
      <c r="EB139" s="63">
        <f>SUMIFS('[1]NBA-Data-1980-2019'!$G$1:$G$16305,'[1]NBA-Data-1980-2019'!$B$1:$B$16305,$A139,'[1]NBA-Data-1980-2019'!$A$1:$A$16305,EB$9)</f>
        <v>0</v>
      </c>
      <c r="EC139" s="63">
        <f>SUMIFS('[1]NBA-Data-1980-2019'!$G$1:$G$16305,'[1]NBA-Data-1980-2019'!$B$1:$B$16305,$A139,'[1]NBA-Data-1980-2019'!$A$1:$A$16305,EC$9)</f>
        <v>0</v>
      </c>
      <c r="ED139" s="63">
        <f>SUMIFS('[1]NBA-Data-1980-2019'!$G$1:$G$16305,'[1]NBA-Data-1980-2019'!$B$1:$B$16305,$A139,'[1]NBA-Data-1980-2019'!$A$1:$A$16305,ED$9)</f>
        <v>0</v>
      </c>
      <c r="EH139" s="2" t="s">
        <v>1483</v>
      </c>
    </row>
    <row r="140" spans="1:165" x14ac:dyDescent="0.2">
      <c r="A140" s="2" t="s">
        <v>1024</v>
      </c>
      <c r="B140" s="2" t="str" cm="1">
        <f t="array" ref="B140">_xlfn.XLOOKUP($A140&amp;B$5,'[1]NBA-Data-1980-2019'!$B$1:$B$16305&amp;'[1]NBA-Data-1980-2019'!$A$1:$A$16305,'[1]NBA-Data-1980-2019'!$D$1:$D$16305,"",0)</f>
        <v>CHI</v>
      </c>
      <c r="C140" s="2" t="str" cm="1">
        <f t="array" ref="C140">_xlfn.XLOOKUP($A140&amp;C$5,'[1]NBA-Data-1980-2019'!$B$1:$B$16305&amp;'[1]NBA-Data-1980-2019'!$A$1:$A$16305,'[1]NBA-Data-1980-2019'!$D$1:$D$16305,"",0)</f>
        <v>CHI</v>
      </c>
      <c r="D140" s="2" t="str" cm="1">
        <f t="array" ref="D140">_xlfn.XLOOKUP($A140&amp;D$5,'[1]NBA-Data-1980-2019'!$B$1:$B$16305&amp;'[1]NBA-Data-1980-2019'!$A$1:$A$16305,'[1]NBA-Data-1980-2019'!$D$1:$D$16305,"",0)</f>
        <v>CHI</v>
      </c>
      <c r="E140" s="2" t="str" cm="1">
        <f t="array" ref="E140">_xlfn.XLOOKUP($A140&amp;E$5,'[1]NBA-Data-1980-2019'!$B$1:$B$16305&amp;'[1]NBA-Data-1980-2019'!$A$1:$A$16305,'[1]NBA-Data-1980-2019'!$D$1:$D$16305,"",0)</f>
        <v>CHI</v>
      </c>
      <c r="F140" s="2" t="str" cm="1">
        <f t="array" ref="F140">_xlfn.XLOOKUP($A140&amp;F$5,'[1]NBA-Data-1980-2019'!$B$1:$B$16305&amp;'[1]NBA-Data-1980-2019'!$A$1:$A$16305,'[1]NBA-Data-1980-2019'!$D$1:$D$16305,"",0)</f>
        <v>ORL</v>
      </c>
      <c r="G140" s="2" t="str" cm="1">
        <f t="array" ref="G140">_xlfn.XLOOKUP($A140&amp;G$5,'[1]NBA-Data-1980-2019'!$B$1:$B$16305&amp;'[1]NBA-Data-1980-2019'!$A$1:$A$16305,'[1]NBA-Data-1980-2019'!$D$1:$D$16305,"",0)</f>
        <v>ORL</v>
      </c>
      <c r="H140" s="2" t="str" cm="1">
        <f t="array" ref="H140">_xlfn.XLOOKUP($A140&amp;H$5,'[1]NBA-Data-1980-2019'!$B$1:$B$16305&amp;'[1]NBA-Data-1980-2019'!$A$1:$A$16305,'[1]NBA-Data-1980-2019'!$D$1:$D$16305,"",0)</f>
        <v>ORL</v>
      </c>
      <c r="I140" s="2" t="str" cm="1">
        <f t="array" ref="I140">_xlfn.XLOOKUP($A140&amp;I$5,'[1]NBA-Data-1980-2019'!$B$1:$B$16305&amp;'[1]NBA-Data-1980-2019'!$A$1:$A$16305,'[1]NBA-Data-1980-2019'!$D$1:$D$16305,"",0)</f>
        <v>ORL</v>
      </c>
      <c r="J140" s="2" t="str" cm="1">
        <f t="array" ref="J140">_xlfn.XLOOKUP($A140&amp;J$5,'[1]NBA-Data-1980-2019'!$B$1:$B$16305&amp;'[1]NBA-Data-1980-2019'!$A$1:$A$16305,'[1]NBA-Data-1980-2019'!$D$1:$D$16305,"",0)</f>
        <v>ORL</v>
      </c>
      <c r="K140" s="2" t="str" cm="1">
        <f t="array" ref="K140">_xlfn.XLOOKUP($A140&amp;K$5,'[1]NBA-Data-1980-2019'!$B$1:$B$16305&amp;'[1]NBA-Data-1980-2019'!$A$1:$A$16305,'[1]NBA-Data-1980-2019'!$D$1:$D$16305,"",0)</f>
        <v>SEA</v>
      </c>
      <c r="L140" s="2" t="str" cm="1">
        <f t="array" ref="L140">_xlfn.XLOOKUP($A140&amp;L$5,'[1]NBA-Data-1980-2019'!$B$1:$B$16305&amp;'[1]NBA-Data-1980-2019'!$A$1:$A$16305,'[1]NBA-Data-1980-2019'!$D$1:$D$16305,"",0)</f>
        <v>LAL</v>
      </c>
      <c r="M140" s="2" t="str" cm="1">
        <f t="array" ref="M140">_xlfn.XLOOKUP($A140&amp;M$5,'[1]NBA-Data-1980-2019'!$B$1:$B$16305&amp;'[1]NBA-Data-1980-2019'!$A$1:$A$16305,'[1]NBA-Data-1980-2019'!$D$1:$D$16305,"",0)</f>
        <v>ORL</v>
      </c>
      <c r="N140" s="2" t="str" cm="1">
        <f t="array" ref="N140">_xlfn.XLOOKUP($A140&amp;N$5,'[1]NBA-Data-1980-2019'!$B$1:$B$16305&amp;'[1]NBA-Data-1980-2019'!$A$1:$A$16305,'[1]NBA-Data-1980-2019'!$D$1:$D$16305,"",0)</f>
        <v>ORL</v>
      </c>
      <c r="O140" s="2" t="str" cm="1">
        <f t="array" ref="O140">_xlfn.XLOOKUP($A140&amp;O$5,'[1]NBA-Data-1980-2019'!$B$1:$B$16305&amp;'[1]NBA-Data-1980-2019'!$A$1:$A$16305,'[1]NBA-Data-1980-2019'!$D$1:$D$16305,"",0)</f>
        <v>LAL</v>
      </c>
      <c r="P140" s="2" t="str" cm="1">
        <f t="array" ref="P140">_xlfn.XLOOKUP($A140&amp;P$5,'[1]NBA-Data-1980-2019'!$B$1:$B$16305&amp;'[1]NBA-Data-1980-2019'!$A$1:$A$16305,'[1]NBA-Data-1980-2019'!$D$1:$D$16305,"",0)</f>
        <v/>
      </c>
      <c r="Q140" s="2" t="str" cm="1">
        <f t="array" ref="Q140">_xlfn.XLOOKUP($A140&amp;Q$5,'[1]NBA-Data-1980-2019'!$B$1:$B$16305&amp;'[1]NBA-Data-1980-2019'!$A$1:$A$16305,'[1]NBA-Data-1980-2019'!$D$1:$D$16305,"",0)</f>
        <v/>
      </c>
      <c r="R140" s="2" t="str" cm="1">
        <f t="array" ref="R140">_xlfn.XLOOKUP($A140&amp;R$5,'[1]NBA-Data-1980-2019'!$B$1:$B$16305&amp;'[1]NBA-Data-1980-2019'!$A$1:$A$16305,'[1]NBA-Data-1980-2019'!$D$1:$D$16305,"",0)</f>
        <v/>
      </c>
      <c r="S140" s="2" t="str" cm="1">
        <f t="array" ref="S140">_xlfn.XLOOKUP($A140&amp;S$5,'[1]NBA-Data-1980-2019'!$B$1:$B$16305&amp;'[1]NBA-Data-1980-2019'!$A$1:$A$16305,'[1]NBA-Data-1980-2019'!$D$1:$D$16305,"",0)</f>
        <v/>
      </c>
      <c r="T140" s="2" t="str" cm="1">
        <f t="array" ref="T140">_xlfn.XLOOKUP($A140&amp;T$5,'[1]NBA-Data-1980-2019'!$B$1:$B$16305&amp;'[1]NBA-Data-1980-2019'!$A$1:$A$16305,'[1]NBA-Data-1980-2019'!$D$1:$D$16305,"",0)</f>
        <v/>
      </c>
      <c r="U140" s="2" t="str" cm="1">
        <f t="array" ref="U140">_xlfn.XLOOKUP($A140&amp;U$5,'[1]NBA-Data-1980-2019'!$B$1:$B$16305&amp;'[1]NBA-Data-1980-2019'!$A$1:$A$16305,'[1]NBA-Data-1980-2019'!$D$1:$D$16305,"",0)</f>
        <v/>
      </c>
      <c r="V140" s="2" t="str" cm="1">
        <f t="array" ref="V140">_xlfn.XLOOKUP($A140&amp;V$5,'[1]NBA-Data-1980-2019'!$B$1:$B$16305&amp;'[1]NBA-Data-1980-2019'!$A$1:$A$16305,'[1]NBA-Data-1980-2019'!$D$1:$D$16305,"",0)</f>
        <v/>
      </c>
      <c r="W140" s="2" t="str" cm="1">
        <f t="array" ref="W140">_xlfn.XLOOKUP($A140&amp;W$5,'[1]NBA-Data-1980-2019'!$B$1:$B$16305&amp;'[1]NBA-Data-1980-2019'!$A$1:$A$16305,'[1]NBA-Data-1980-2019'!$D$1:$D$16305,"",0)</f>
        <v/>
      </c>
      <c r="X140" s="2" t="str" cm="1">
        <f t="array" ref="X140">_xlfn.XLOOKUP($A140&amp;X$5,'[1]NBA-Data-1980-2019'!$B$1:$B$16305&amp;'[1]NBA-Data-1980-2019'!$A$1:$A$16305,'[1]NBA-Data-1980-2019'!$D$1:$D$16305,"",0)</f>
        <v/>
      </c>
      <c r="Y140" s="2" t="str" cm="1">
        <f t="array" ref="Y140">_xlfn.XLOOKUP($A140&amp;Y$5,'[1]NBA-Data-1980-2019'!$B$1:$B$16305&amp;'[1]NBA-Data-1980-2019'!$A$1:$A$16305,'[1]NBA-Data-1980-2019'!$D$1:$D$16305,"",0)</f>
        <v/>
      </c>
      <c r="Z140" s="2" t="str" cm="1">
        <f t="array" ref="Z140">_xlfn.XLOOKUP($A140&amp;Z$5,'[1]NBA-Data-1980-2019'!$B$1:$B$16305&amp;'[1]NBA-Data-1980-2019'!$A$1:$A$16305,'[1]NBA-Data-1980-2019'!$D$1:$D$16305,"",0)</f>
        <v/>
      </c>
      <c r="AA140" s="2" t="str" cm="1">
        <f t="array" ref="AA140">_xlfn.XLOOKUP($A140&amp;AA$5,'[1]NBA-Data-1980-2019'!$B$1:$B$16305&amp;'[1]NBA-Data-1980-2019'!$A$1:$A$16305,'[1]NBA-Data-1980-2019'!$D$1:$D$16305,"",0)</f>
        <v/>
      </c>
      <c r="AB140" s="2" t="str" cm="1">
        <f t="array" ref="AB140">_xlfn.XLOOKUP($A140&amp;AB$5,'[1]NBA-Data-1980-2019'!$B$1:$B$16305&amp;'[1]NBA-Data-1980-2019'!$A$1:$A$16305,'[1]NBA-Data-1980-2019'!$D$1:$D$16305,"",0)</f>
        <v/>
      </c>
      <c r="AC140" s="2" t="str" cm="1">
        <f t="array" ref="AC140">_xlfn.XLOOKUP($A140&amp;AC$5,'[1]NBA-Data-1980-2019'!$B$1:$B$16305&amp;'[1]NBA-Data-1980-2019'!$A$1:$A$16305,'[1]NBA-Data-1980-2019'!$D$1:$D$16305,"",0)</f>
        <v/>
      </c>
      <c r="AD140" s="2" t="str" cm="1">
        <f t="array" ref="AD140">_xlfn.XLOOKUP($A140&amp;AD$5,'[1]NBA-Data-1980-2019'!$B$1:$B$16305&amp;'[1]NBA-Data-1980-2019'!$A$1:$A$16305,'[1]NBA-Data-1980-2019'!$D$1:$D$16305,"",0)</f>
        <v/>
      </c>
      <c r="AE140" s="2" t="str" cm="1">
        <f t="array" ref="AE140">_xlfn.XLOOKUP($A140&amp;AE$5,'[1]NBA-Data-1980-2019'!$B$1:$B$16305&amp;'[1]NBA-Data-1980-2019'!$A$1:$A$16305,'[1]NBA-Data-1980-2019'!$D$1:$D$16305,"",0)</f>
        <v/>
      </c>
      <c r="AF140" s="2" t="str" cm="1">
        <f t="array" ref="AF140">_xlfn.XLOOKUP($A140&amp;AF$5,'[1]NBA-Data-1980-2019'!$B$1:$B$16305&amp;'[1]NBA-Data-1980-2019'!$A$1:$A$16305,'[1]NBA-Data-1980-2019'!$D$1:$D$16305,"",0)</f>
        <v/>
      </c>
      <c r="AG140" s="2" t="str" cm="1">
        <f t="array" ref="AG140">_xlfn.XLOOKUP($A140&amp;AG$5,'[1]NBA-Data-1980-2019'!$B$1:$B$16305&amp;'[1]NBA-Data-1980-2019'!$A$1:$A$16305,'[1]NBA-Data-1980-2019'!$D$1:$D$16305,"",0)</f>
        <v/>
      </c>
      <c r="AH140" s="2" cm="1">
        <f t="array" ref="AH140">_xlfn.XLOOKUP($A140&amp;AH$5,'[1]NBA-Data-1980-2019'!$B$1:$B$16305&amp;'[1]NBA-Data-1980-2019'!$A$1:$A$16305,'[1]NBA-Data-1980-2019'!$H$1:$H$16305,"",0)</f>
        <v>2644.2</v>
      </c>
      <c r="AI140" s="2" cm="1">
        <f t="array" ref="AI140">_xlfn.XLOOKUP($A140&amp;AI$5,'[1]NBA-Data-1980-2019'!$B$1:$B$16305&amp;'[1]NBA-Data-1980-2019'!$A$1:$A$16305,'[1]NBA-Data-1980-2019'!$H$1:$H$16305,"",0)</f>
        <v>2859.2999999999997</v>
      </c>
      <c r="AJ140" s="2" cm="1">
        <f t="array" ref="AJ140">_xlfn.XLOOKUP($A140&amp;AJ$5,'[1]NBA-Data-1980-2019'!$B$1:$B$16305&amp;'[1]NBA-Data-1980-2019'!$A$1:$A$16305,'[1]NBA-Data-1980-2019'!$H$1:$H$16305,"",0)</f>
        <v>2741.2000000000003</v>
      </c>
      <c r="AK140" s="2" cm="1">
        <f t="array" ref="AK140">_xlfn.XLOOKUP($A140&amp;AK$5,'[1]NBA-Data-1980-2019'!$B$1:$B$16305&amp;'[1]NBA-Data-1980-2019'!$A$1:$A$16305,'[1]NBA-Data-1980-2019'!$H$1:$H$16305,"",0)</f>
        <v>2569</v>
      </c>
      <c r="AL140" s="2" cm="1">
        <f t="array" ref="AL140">_xlfn.XLOOKUP($A140&amp;AL$5,'[1]NBA-Data-1980-2019'!$B$1:$B$16305&amp;'[1]NBA-Data-1980-2019'!$A$1:$A$16305,'[1]NBA-Data-1980-2019'!$H$1:$H$16305,"",0)</f>
        <v>2693.6</v>
      </c>
      <c r="AM140" s="2" cm="1">
        <f t="array" ref="AM140">_xlfn.XLOOKUP($A140&amp;AM$5,'[1]NBA-Data-1980-2019'!$B$1:$B$16305&amp;'[1]NBA-Data-1980-2019'!$A$1:$A$16305,'[1]NBA-Data-1980-2019'!$H$1:$H$16305,"",0)</f>
        <v>2286.8999999999996</v>
      </c>
      <c r="AN140" s="2" cm="1">
        <f t="array" ref="AN140">_xlfn.XLOOKUP($A140&amp;AN$5,'[1]NBA-Data-1980-2019'!$B$1:$B$16305&amp;'[1]NBA-Data-1980-2019'!$A$1:$A$16305,'[1]NBA-Data-1980-2019'!$H$1:$H$16305,"",0)</f>
        <v>2499.1</v>
      </c>
      <c r="AO140" s="2" cm="1">
        <f t="array" ref="AO140">_xlfn.XLOOKUP($A140&amp;AO$5,'[1]NBA-Data-1980-2019'!$B$1:$B$16305&amp;'[1]NBA-Data-1980-2019'!$A$1:$A$16305,'[1]NBA-Data-1980-2019'!$H$1:$H$16305,"",0)</f>
        <v>2804.4</v>
      </c>
      <c r="AP140" s="2" cm="1">
        <f t="array" ref="AP140">_xlfn.XLOOKUP($A140&amp;AP$5,'[1]NBA-Data-1980-2019'!$B$1:$B$16305&amp;'[1]NBA-Data-1980-2019'!$A$1:$A$16305,'[1]NBA-Data-1980-2019'!$H$1:$H$16305,"",0)</f>
        <v>1660.0000000000002</v>
      </c>
      <c r="AQ140" s="2" cm="1">
        <f t="array" ref="AQ140">_xlfn.XLOOKUP($A140&amp;AQ$5,'[1]NBA-Data-1980-2019'!$B$1:$B$16305&amp;'[1]NBA-Data-1980-2019'!$A$1:$A$16305,'[1]NBA-Data-1980-2019'!$H$1:$H$16305,"",0)</f>
        <v>2690.4</v>
      </c>
      <c r="AR140" s="2" cm="1">
        <f t="array" ref="AR140">_xlfn.XLOOKUP($A140&amp;AR$5,'[1]NBA-Data-1980-2019'!$B$1:$B$16305&amp;'[1]NBA-Data-1980-2019'!$A$1:$A$16305,'[1]NBA-Data-1980-2019'!$H$1:$H$16305,"",0)</f>
        <v>2387</v>
      </c>
      <c r="AS140" s="2" cm="1">
        <f t="array" ref="AS140">_xlfn.XLOOKUP($A140&amp;AS$5,'[1]NBA-Data-1980-2019'!$B$1:$B$16305&amp;'[1]NBA-Data-1980-2019'!$A$1:$A$16305,'[1]NBA-Data-1980-2019'!$H$1:$H$16305,"",0)</f>
        <v>2211.6</v>
      </c>
      <c r="AT140" s="2" cm="1">
        <f t="array" ref="AT140">_xlfn.XLOOKUP($A140&amp;AT$5,'[1]NBA-Data-1980-2019'!$B$1:$B$16305&amp;'[1]NBA-Data-1980-2019'!$A$1:$A$16305,'[1]NBA-Data-1980-2019'!$H$1:$H$16305,"",0)</f>
        <v>85</v>
      </c>
      <c r="AU140" s="2" cm="1">
        <f t="array" ref="AU140">_xlfn.XLOOKUP($A140&amp;AU$5,'[1]NBA-Data-1980-2019'!$B$1:$B$16305&amp;'[1]NBA-Data-1980-2019'!$A$1:$A$16305,'[1]NBA-Data-1980-2019'!$H$1:$H$16305,"",0)</f>
        <v>1105.5</v>
      </c>
      <c r="AV140" s="2" t="str" cm="1">
        <f t="array" ref="AV140">_xlfn.XLOOKUP($A140&amp;AV$5,'[1]NBA-Data-1980-2019'!$B$1:$B$16305&amp;'[1]NBA-Data-1980-2019'!$A$1:$A$16305,'[1]NBA-Data-1980-2019'!$H$1:$H$16305,"",0)</f>
        <v/>
      </c>
      <c r="AW140" s="2" t="str" cm="1">
        <f t="array" ref="AW140">_xlfn.XLOOKUP($A140&amp;AW$5,'[1]NBA-Data-1980-2019'!$B$1:$B$16305&amp;'[1]NBA-Data-1980-2019'!$A$1:$A$16305,'[1]NBA-Data-1980-2019'!$H$1:$H$16305,"",0)</f>
        <v/>
      </c>
      <c r="AX140" s="2" t="str" cm="1">
        <f t="array" ref="AX140">_xlfn.XLOOKUP($A140&amp;AX$5,'[1]NBA-Data-1980-2019'!$B$1:$B$16305&amp;'[1]NBA-Data-1980-2019'!$A$1:$A$16305,'[1]NBA-Data-1980-2019'!$H$1:$H$16305,"",0)</f>
        <v/>
      </c>
      <c r="AY140" s="2" t="str" cm="1">
        <f t="array" ref="AY140">_xlfn.XLOOKUP($A140&amp;AY$5,'[1]NBA-Data-1980-2019'!$B$1:$B$16305&amp;'[1]NBA-Data-1980-2019'!$A$1:$A$16305,'[1]NBA-Data-1980-2019'!$H$1:$H$16305,"",0)</f>
        <v/>
      </c>
      <c r="AZ140" s="2" t="str" cm="1">
        <f t="array" ref="AZ140">_xlfn.XLOOKUP($A140&amp;AZ$5,'[1]NBA-Data-1980-2019'!$B$1:$B$16305&amp;'[1]NBA-Data-1980-2019'!$A$1:$A$16305,'[1]NBA-Data-1980-2019'!$H$1:$H$16305,"",0)</f>
        <v/>
      </c>
      <c r="BA140" s="2" t="str" cm="1">
        <f t="array" ref="BA140">_xlfn.XLOOKUP($A140&amp;BA$5,'[1]NBA-Data-1980-2019'!$B$1:$B$16305&amp;'[1]NBA-Data-1980-2019'!$A$1:$A$16305,'[1]NBA-Data-1980-2019'!$H$1:$H$16305,"",0)</f>
        <v/>
      </c>
      <c r="BB140" s="2" t="str" cm="1">
        <f t="array" ref="BB140">_xlfn.XLOOKUP($A140&amp;BB$5,'[1]NBA-Data-1980-2019'!$B$1:$B$16305&amp;'[1]NBA-Data-1980-2019'!$A$1:$A$16305,'[1]NBA-Data-1980-2019'!$H$1:$H$16305,"",0)</f>
        <v/>
      </c>
      <c r="BC140" s="2" t="str" cm="1">
        <f t="array" ref="BC140">_xlfn.XLOOKUP($A140&amp;BC$5,'[1]NBA-Data-1980-2019'!$B$1:$B$16305&amp;'[1]NBA-Data-1980-2019'!$A$1:$A$16305,'[1]NBA-Data-1980-2019'!$H$1:$H$16305,"",0)</f>
        <v/>
      </c>
      <c r="BD140" s="2" t="str" cm="1">
        <f t="array" ref="BD140">_xlfn.XLOOKUP($A140&amp;BD$5,'[1]NBA-Data-1980-2019'!$B$1:$B$16305&amp;'[1]NBA-Data-1980-2019'!$A$1:$A$16305,'[1]NBA-Data-1980-2019'!$H$1:$H$16305,"",0)</f>
        <v/>
      </c>
      <c r="BE140" s="2" t="str" cm="1">
        <f t="array" ref="BE140">_xlfn.XLOOKUP($A140&amp;BE$5,'[1]NBA-Data-1980-2019'!$B$1:$B$16305&amp;'[1]NBA-Data-1980-2019'!$A$1:$A$16305,'[1]NBA-Data-1980-2019'!$H$1:$H$16305,"",0)</f>
        <v/>
      </c>
      <c r="BF140" s="2" t="str" cm="1">
        <f t="array" ref="BF140">_xlfn.XLOOKUP($A140&amp;BF$5,'[1]NBA-Data-1980-2019'!$B$1:$B$16305&amp;'[1]NBA-Data-1980-2019'!$A$1:$A$16305,'[1]NBA-Data-1980-2019'!$H$1:$H$16305,"",0)</f>
        <v/>
      </c>
      <c r="BG140" s="2" t="str" cm="1">
        <f t="array" ref="BG140">_xlfn.XLOOKUP($A140&amp;BG$5,'[1]NBA-Data-1980-2019'!$B$1:$B$16305&amp;'[1]NBA-Data-1980-2019'!$A$1:$A$16305,'[1]NBA-Data-1980-2019'!$H$1:$H$16305,"",0)</f>
        <v/>
      </c>
      <c r="BH140" s="2" t="str" cm="1">
        <f t="array" ref="BH140">_xlfn.XLOOKUP($A140&amp;BH$5,'[1]NBA-Data-1980-2019'!$B$1:$B$16305&amp;'[1]NBA-Data-1980-2019'!$A$1:$A$16305,'[1]NBA-Data-1980-2019'!$H$1:$H$16305,"",0)</f>
        <v/>
      </c>
      <c r="BI140" s="2" t="str" cm="1">
        <f t="array" ref="BI140">_xlfn.XLOOKUP($A140&amp;BI$5,'[1]NBA-Data-1980-2019'!$B$1:$B$16305&amp;'[1]NBA-Data-1980-2019'!$A$1:$A$16305,'[1]NBA-Data-1980-2019'!$H$1:$H$16305,"",0)</f>
        <v/>
      </c>
      <c r="BJ140" s="2" t="str" cm="1">
        <f t="array" ref="BJ140">_xlfn.XLOOKUP($A140&amp;BJ$5,'[1]NBA-Data-1980-2019'!$B$1:$B$16305&amp;'[1]NBA-Data-1980-2019'!$A$1:$A$16305,'[1]NBA-Data-1980-2019'!$H$1:$H$16305,"",0)</f>
        <v/>
      </c>
      <c r="BK140" s="2" t="str" cm="1">
        <f t="array" ref="BK140">_xlfn.XLOOKUP($A140&amp;BK$5,'[1]NBA-Data-1980-2019'!$B$1:$B$16305&amp;'[1]NBA-Data-1980-2019'!$A$1:$A$16305,'[1]NBA-Data-1980-2019'!$H$1:$H$16305,"",0)</f>
        <v/>
      </c>
      <c r="BL140" s="2" t="str" cm="1">
        <f t="array" ref="BL140">_xlfn.XLOOKUP($A140&amp;BL$5,'[1]NBA-Data-1980-2019'!$B$1:$B$16305&amp;'[1]NBA-Data-1980-2019'!$A$1:$A$16305,'[1]NBA-Data-1980-2019'!$H$1:$H$16305,"",0)</f>
        <v/>
      </c>
      <c r="BM140" s="2" t="str" cm="1">
        <f t="array" ref="BM140">_xlfn.XLOOKUP($A140&amp;BM$5,'[1]NBA-Data-1980-2019'!$B$1:$B$16305&amp;'[1]NBA-Data-1980-2019'!$A$1:$A$16305,'[1]NBA-Data-1980-2019'!$H$1:$H$16305,"",0)</f>
        <v/>
      </c>
      <c r="BN140" s="2" cm="1">
        <f t="array" ref="BN140">_xlfn.XLOOKUP($A140&amp;BN$5,'[1]NBA-Data-1980-2019'!$B$1:$B$16305&amp;'[1]NBA-Data-1980-2019'!$A$1:$A$16305,'[1]NBA-Data-1980-2019'!$F$1:$F$16305,"",0)</f>
        <v>17.600000000000001</v>
      </c>
      <c r="BO140" s="2" cm="1">
        <f t="array" ref="BO140">_xlfn.XLOOKUP($A140&amp;BO$5,'[1]NBA-Data-1980-2019'!$B$1:$B$16305&amp;'[1]NBA-Data-1980-2019'!$A$1:$A$16305,'[1]NBA-Data-1980-2019'!$F$1:$F$16305,"",0)</f>
        <v>20.6</v>
      </c>
      <c r="BP140" s="2" cm="1">
        <f t="array" ref="BP140">_xlfn.XLOOKUP($A140&amp;BP$5,'[1]NBA-Data-1980-2019'!$B$1:$B$16305&amp;'[1]NBA-Data-1980-2019'!$A$1:$A$16305,'[1]NBA-Data-1980-2019'!$F$1:$F$16305,"",0)</f>
        <v>17.5</v>
      </c>
      <c r="BQ140" s="2" cm="1">
        <f t="array" ref="BQ140">_xlfn.XLOOKUP($A140&amp;BQ$5,'[1]NBA-Data-1980-2019'!$B$1:$B$16305&amp;'[1]NBA-Data-1980-2019'!$A$1:$A$16305,'[1]NBA-Data-1980-2019'!$F$1:$F$16305,"",0)</f>
        <v>19.8</v>
      </c>
      <c r="BR140" s="2" cm="1">
        <f t="array" ref="BR140">_xlfn.XLOOKUP($A140&amp;BR$5,'[1]NBA-Data-1980-2019'!$B$1:$B$16305&amp;'[1]NBA-Data-1980-2019'!$A$1:$A$16305,'[1]NBA-Data-1980-2019'!$F$1:$F$16305,"",0)</f>
        <v>16.899999999999999</v>
      </c>
      <c r="BS140" s="2" cm="1">
        <f t="array" ref="BS140">_xlfn.XLOOKUP($A140&amp;BS$5,'[1]NBA-Data-1980-2019'!$B$1:$B$16305&amp;'[1]NBA-Data-1980-2019'!$A$1:$A$16305,'[1]NBA-Data-1980-2019'!$F$1:$F$16305,"",0)</f>
        <v>17.899999999999999</v>
      </c>
      <c r="BT140" s="2" cm="1">
        <f t="array" ref="BT140">_xlfn.XLOOKUP($A140&amp;BT$5,'[1]NBA-Data-1980-2019'!$B$1:$B$16305&amp;'[1]NBA-Data-1980-2019'!$A$1:$A$16305,'[1]NBA-Data-1980-2019'!$F$1:$F$16305,"",0)</f>
        <v>17.3</v>
      </c>
      <c r="BU140" s="2" cm="1">
        <f t="array" ref="BU140">_xlfn.XLOOKUP($A140&amp;BU$5,'[1]NBA-Data-1980-2019'!$B$1:$B$16305&amp;'[1]NBA-Data-1980-2019'!$A$1:$A$16305,'[1]NBA-Data-1980-2019'!$F$1:$F$16305,"",0)</f>
        <v>15.4</v>
      </c>
      <c r="BV140" s="2" cm="1">
        <f t="array" ref="BV140">_xlfn.XLOOKUP($A140&amp;BV$5,'[1]NBA-Data-1980-2019'!$B$1:$B$16305&amp;'[1]NBA-Data-1980-2019'!$A$1:$A$16305,'[1]NBA-Data-1980-2019'!$F$1:$F$16305,"",0)</f>
        <v>13.3</v>
      </c>
      <c r="BW140" s="2" cm="1">
        <f t="array" ref="BW140">_xlfn.XLOOKUP($A140&amp;BW$5,'[1]NBA-Data-1980-2019'!$B$1:$B$16305&amp;'[1]NBA-Data-1980-2019'!$A$1:$A$16305,'[1]NBA-Data-1980-2019'!$F$1:$F$16305,"",0)</f>
        <v>11.7</v>
      </c>
      <c r="BX140" s="2" cm="1">
        <f t="array" ref="BX140">_xlfn.XLOOKUP($A140&amp;BX$5,'[1]NBA-Data-1980-2019'!$B$1:$B$16305&amp;'[1]NBA-Data-1980-2019'!$A$1:$A$16305,'[1]NBA-Data-1980-2019'!$F$1:$F$16305,"",0)</f>
        <v>14.3</v>
      </c>
      <c r="BY140" s="2" cm="1">
        <f t="array" ref="BY140">_xlfn.XLOOKUP($A140&amp;BY$5,'[1]NBA-Data-1980-2019'!$B$1:$B$16305&amp;'[1]NBA-Data-1980-2019'!$A$1:$A$16305,'[1]NBA-Data-1980-2019'!$F$1:$F$16305,"",0)</f>
        <v>13.9</v>
      </c>
      <c r="BZ140" s="2" cm="1">
        <f t="array" ref="BZ140">_xlfn.XLOOKUP($A140&amp;BZ$5,'[1]NBA-Data-1980-2019'!$B$1:$B$16305&amp;'[1]NBA-Data-1980-2019'!$A$1:$A$16305,'[1]NBA-Data-1980-2019'!$F$1:$F$16305,"",0)</f>
        <v>13.1</v>
      </c>
      <c r="CA140" s="2" cm="1">
        <f t="array" ref="CA140">_xlfn.XLOOKUP($A140&amp;CA$5,'[1]NBA-Data-1980-2019'!$B$1:$B$16305&amp;'[1]NBA-Data-1980-2019'!$A$1:$A$16305,'[1]NBA-Data-1980-2019'!$F$1:$F$16305,"",0)</f>
        <v>10.6</v>
      </c>
      <c r="CB140" s="2" t="str" cm="1">
        <f t="array" ref="CB140">_xlfn.XLOOKUP($A140&amp;CB$5,'[1]NBA-Data-1980-2019'!$B$1:$B$16305&amp;'[1]NBA-Data-1980-2019'!$A$1:$A$16305,'[1]NBA-Data-1980-2019'!$F$1:$F$16305,"",0)</f>
        <v/>
      </c>
      <c r="CC140" s="2" t="str" cm="1">
        <f t="array" ref="CC140">_xlfn.XLOOKUP($A140&amp;CC$5,'[1]NBA-Data-1980-2019'!$B$1:$B$16305&amp;'[1]NBA-Data-1980-2019'!$A$1:$A$16305,'[1]NBA-Data-1980-2019'!$F$1:$F$16305,"",0)</f>
        <v/>
      </c>
      <c r="CD140" s="2" t="str" cm="1">
        <f t="array" ref="CD140">_xlfn.XLOOKUP($A140&amp;CD$5,'[1]NBA-Data-1980-2019'!$B$1:$B$16305&amp;'[1]NBA-Data-1980-2019'!$A$1:$A$16305,'[1]NBA-Data-1980-2019'!$F$1:$F$16305,"",0)</f>
        <v/>
      </c>
      <c r="CE140" s="2" t="str" cm="1">
        <f t="array" ref="CE140">_xlfn.XLOOKUP($A140&amp;CE$5,'[1]NBA-Data-1980-2019'!$B$1:$B$16305&amp;'[1]NBA-Data-1980-2019'!$A$1:$A$16305,'[1]NBA-Data-1980-2019'!$F$1:$F$16305,"",0)</f>
        <v/>
      </c>
      <c r="CF140" s="2" t="str" cm="1">
        <f t="array" ref="CF140">_xlfn.XLOOKUP($A140&amp;CF$5,'[1]NBA-Data-1980-2019'!$B$1:$B$16305&amp;'[1]NBA-Data-1980-2019'!$A$1:$A$16305,'[1]NBA-Data-1980-2019'!$F$1:$F$16305,"",0)</f>
        <v/>
      </c>
      <c r="CG140" s="2" t="str" cm="1">
        <f t="array" ref="CG140">_xlfn.XLOOKUP($A140&amp;CG$5,'[1]NBA-Data-1980-2019'!$B$1:$B$16305&amp;'[1]NBA-Data-1980-2019'!$A$1:$A$16305,'[1]NBA-Data-1980-2019'!$F$1:$F$16305,"",0)</f>
        <v/>
      </c>
      <c r="CH140" s="2" t="str" cm="1">
        <f t="array" ref="CH140">_xlfn.XLOOKUP($A140&amp;CH$5,'[1]NBA-Data-1980-2019'!$B$1:$B$16305&amp;'[1]NBA-Data-1980-2019'!$A$1:$A$16305,'[1]NBA-Data-1980-2019'!$F$1:$F$16305,"",0)</f>
        <v/>
      </c>
      <c r="CI140" s="2" t="str" cm="1">
        <f t="array" ref="CI140">_xlfn.XLOOKUP($A140&amp;CI$5,'[1]NBA-Data-1980-2019'!$B$1:$B$16305&amp;'[1]NBA-Data-1980-2019'!$A$1:$A$16305,'[1]NBA-Data-1980-2019'!$F$1:$F$16305,"",0)</f>
        <v/>
      </c>
      <c r="CJ140" s="2" t="str" cm="1">
        <f t="array" ref="CJ140">_xlfn.XLOOKUP($A140&amp;CJ$5,'[1]NBA-Data-1980-2019'!$B$1:$B$16305&amp;'[1]NBA-Data-1980-2019'!$A$1:$A$16305,'[1]NBA-Data-1980-2019'!$F$1:$F$16305,"",0)</f>
        <v/>
      </c>
      <c r="CK140" s="2" t="str" cm="1">
        <f t="array" ref="CK140">_xlfn.XLOOKUP($A140&amp;CK$5,'[1]NBA-Data-1980-2019'!$B$1:$B$16305&amp;'[1]NBA-Data-1980-2019'!$A$1:$A$16305,'[1]NBA-Data-1980-2019'!$F$1:$F$16305,"",0)</f>
        <v/>
      </c>
      <c r="CL140" s="2" t="str" cm="1">
        <f t="array" ref="CL140">_xlfn.XLOOKUP($A140&amp;CL$5,'[1]NBA-Data-1980-2019'!$B$1:$B$16305&amp;'[1]NBA-Data-1980-2019'!$A$1:$A$16305,'[1]NBA-Data-1980-2019'!$F$1:$F$16305,"",0)</f>
        <v/>
      </c>
      <c r="CM140" s="2" t="str" cm="1">
        <f t="array" ref="CM140">_xlfn.XLOOKUP($A140&amp;CM$5,'[1]NBA-Data-1980-2019'!$B$1:$B$16305&amp;'[1]NBA-Data-1980-2019'!$A$1:$A$16305,'[1]NBA-Data-1980-2019'!$F$1:$F$16305,"",0)</f>
        <v/>
      </c>
      <c r="CN140" s="2" t="str" cm="1">
        <f t="array" ref="CN140">_xlfn.XLOOKUP($A140&amp;CN$5,'[1]NBA-Data-1980-2019'!$B$1:$B$16305&amp;'[1]NBA-Data-1980-2019'!$A$1:$A$16305,'[1]NBA-Data-1980-2019'!$F$1:$F$16305,"",0)</f>
        <v/>
      </c>
      <c r="CO140" s="2" t="str" cm="1">
        <f t="array" ref="CO140">_xlfn.XLOOKUP($A140&amp;CO$5,'[1]NBA-Data-1980-2019'!$B$1:$B$16305&amp;'[1]NBA-Data-1980-2019'!$A$1:$A$16305,'[1]NBA-Data-1980-2019'!$F$1:$F$16305,"",0)</f>
        <v/>
      </c>
      <c r="CP140" s="2" t="str" cm="1">
        <f t="array" ref="CP140">_xlfn.XLOOKUP($A140&amp;CP$5,'[1]NBA-Data-1980-2019'!$B$1:$B$16305&amp;'[1]NBA-Data-1980-2019'!$A$1:$A$16305,'[1]NBA-Data-1980-2019'!$F$1:$F$16305,"",0)</f>
        <v/>
      </c>
      <c r="CQ140" s="2" t="str" cm="1">
        <f t="array" ref="CQ140">_xlfn.XLOOKUP($A140&amp;CQ$5,'[1]NBA-Data-1980-2019'!$B$1:$B$16305&amp;'[1]NBA-Data-1980-2019'!$A$1:$A$16305,'[1]NBA-Data-1980-2019'!$F$1:$F$16305,"",0)</f>
        <v/>
      </c>
      <c r="CR140" s="2" t="str" cm="1">
        <f t="array" ref="CR140">_xlfn.XLOOKUP($A140&amp;CR$5,'[1]NBA-Data-1980-2019'!$B$1:$B$16305&amp;'[1]NBA-Data-1980-2019'!$A$1:$A$16305,'[1]NBA-Data-1980-2019'!$F$1:$F$16305,"",0)</f>
        <v/>
      </c>
      <c r="CS140" s="2" t="str" cm="1">
        <f t="array" ref="CS140">_xlfn.XLOOKUP($A140&amp;CS$5,'[1]NBA-Data-1980-2019'!$B$1:$B$16305&amp;'[1]NBA-Data-1980-2019'!$A$1:$A$16305,'[1]NBA-Data-1980-2019'!$F$1:$F$16305,"",0)</f>
        <v/>
      </c>
      <c r="CU140" s="2" t="str">
        <f>_xlfn.XLOOKUP($A140,TEAMS!$G$1:$G$839,TEAMS!$H$1:$H$839,"",0)</f>
        <v>PF</v>
      </c>
      <c r="CV140" s="2" t="str">
        <f>_xlfn.XLOOKUP($CU140,DASHBOARD!$B$22:$B$27,DASHBOARD!$C$22:$C$27,"",0)</f>
        <v>FORWARD</v>
      </c>
      <c r="CY140" s="63">
        <f>SUMIFS('[1]NBA-Data-1980-2019'!$G$1:$G$16305,'[1]NBA-Data-1980-2019'!$B$1:$B$16305,$A140,'[1]NBA-Data-1980-2019'!$A$1:$A$16305,CY$9)</f>
        <v>1000000</v>
      </c>
      <c r="CZ140" s="63">
        <f>SUMIFS('[1]NBA-Data-1980-2019'!$G$1:$G$16305,'[1]NBA-Data-1980-2019'!$B$1:$B$16305,$A140,'[1]NBA-Data-1980-2019'!$A$1:$A$16305,CZ$9)</f>
        <v>1750000</v>
      </c>
      <c r="DA140" s="63">
        <f>SUMIFS('[1]NBA-Data-1980-2019'!$G$1:$G$16305,'[1]NBA-Data-1980-2019'!$B$1:$B$16305,$A140,'[1]NBA-Data-1980-2019'!$A$1:$A$16305,DA$9)</f>
        <v>1900000</v>
      </c>
      <c r="DB140" s="63">
        <f>SUMIFS('[1]NBA-Data-1980-2019'!$G$1:$G$16305,'[1]NBA-Data-1980-2019'!$B$1:$B$16305,$A140,'[1]NBA-Data-1980-2019'!$A$1:$A$16305,DB$9)</f>
        <v>1950000</v>
      </c>
      <c r="DC140" s="63">
        <f>SUMIFS('[1]NBA-Data-1980-2019'!$G$1:$G$16305,'[1]NBA-Data-1980-2019'!$B$1:$B$16305,$A140,'[1]NBA-Data-1980-2019'!$A$1:$A$16305,DC$9)</f>
        <v>0</v>
      </c>
      <c r="DD140" s="63">
        <f>SUMIFS('[1]NBA-Data-1980-2019'!$G$1:$G$16305,'[1]NBA-Data-1980-2019'!$B$1:$B$16305,$A140,'[1]NBA-Data-1980-2019'!$A$1:$A$16305,DD$9)</f>
        <v>2763000</v>
      </c>
      <c r="DE140" s="63">
        <f>SUMIFS('[1]NBA-Data-1980-2019'!$G$1:$G$16305,'[1]NBA-Data-1980-2019'!$B$1:$B$16305,$A140,'[1]NBA-Data-1980-2019'!$A$1:$A$16305,DE$9)</f>
        <v>14857000</v>
      </c>
      <c r="DF140" s="63">
        <f>SUMIFS('[1]NBA-Data-1980-2019'!$G$1:$G$16305,'[1]NBA-Data-1980-2019'!$B$1:$B$16305,$A140,'[1]NBA-Data-1980-2019'!$A$1:$A$16305,DF$9)</f>
        <v>14285714</v>
      </c>
      <c r="DG140" s="63">
        <f>SUMIFS('[1]NBA-Data-1980-2019'!$G$1:$G$16305,'[1]NBA-Data-1980-2019'!$B$1:$B$16305,$A140,'[1]NBA-Data-1980-2019'!$A$1:$A$16305,DG$9)</f>
        <v>7843000</v>
      </c>
      <c r="DH140" s="63">
        <f>SUMIFS('[1]NBA-Data-1980-2019'!$G$1:$G$16305,'[1]NBA-Data-1980-2019'!$B$1:$B$16305,$A140,'[1]NBA-Data-1980-2019'!$A$1:$A$16305,DH$9)</f>
        <v>5952381</v>
      </c>
      <c r="DI140" s="63">
        <f>SUMIFS('[1]NBA-Data-1980-2019'!$G$1:$G$16305,'[1]NBA-Data-1980-2019'!$B$1:$B$16305,$A140,'[1]NBA-Data-1980-2019'!$A$1:$A$16305,DI$9)</f>
        <v>6500000</v>
      </c>
      <c r="DJ140" s="63">
        <f>SUMIFS('[1]NBA-Data-1980-2019'!$G$1:$G$16305,'[1]NBA-Data-1980-2019'!$B$1:$B$16305,$A140,'[1]NBA-Data-1980-2019'!$A$1:$A$16305,DJ$9)</f>
        <v>2419580</v>
      </c>
      <c r="DK140" s="63">
        <f>SUMIFS('[1]NBA-Data-1980-2019'!$G$1:$G$16305,'[1]NBA-Data-1980-2019'!$B$1:$B$16305,$A140,'[1]NBA-Data-1980-2019'!$A$1:$A$16305,DK$9)</f>
        <v>2661538</v>
      </c>
      <c r="DL140" s="63">
        <f>SUMIFS('[1]NBA-Data-1980-2019'!$G$1:$G$16305,'[1]NBA-Data-1980-2019'!$B$1:$B$16305,$A140,'[1]NBA-Data-1980-2019'!$A$1:$A$16305,DL$9)</f>
        <v>1070000</v>
      </c>
      <c r="DM140" s="63">
        <f>SUMIFS('[1]NBA-Data-1980-2019'!$G$1:$G$16305,'[1]NBA-Data-1980-2019'!$B$1:$B$16305,$A140,'[1]NBA-Data-1980-2019'!$A$1:$A$16305,DM$9)</f>
        <v>0</v>
      </c>
      <c r="DN140" s="63">
        <f>SUMIFS('[1]NBA-Data-1980-2019'!$G$1:$G$16305,'[1]NBA-Data-1980-2019'!$B$1:$B$16305,$A140,'[1]NBA-Data-1980-2019'!$A$1:$A$16305,DN$9)</f>
        <v>0</v>
      </c>
      <c r="DO140" s="63">
        <f>SUMIFS('[1]NBA-Data-1980-2019'!$G$1:$G$16305,'[1]NBA-Data-1980-2019'!$B$1:$B$16305,$A140,'[1]NBA-Data-1980-2019'!$A$1:$A$16305,DO$9)</f>
        <v>0</v>
      </c>
      <c r="DP140" s="63">
        <f>SUMIFS('[1]NBA-Data-1980-2019'!$G$1:$G$16305,'[1]NBA-Data-1980-2019'!$B$1:$B$16305,$A140,'[1]NBA-Data-1980-2019'!$A$1:$A$16305,DP$9)</f>
        <v>0</v>
      </c>
      <c r="DQ140" s="63">
        <f>SUMIFS('[1]NBA-Data-1980-2019'!$G$1:$G$16305,'[1]NBA-Data-1980-2019'!$B$1:$B$16305,$A140,'[1]NBA-Data-1980-2019'!$A$1:$A$16305,DQ$9)</f>
        <v>0</v>
      </c>
      <c r="DR140" s="63">
        <f>SUMIFS('[1]NBA-Data-1980-2019'!$G$1:$G$16305,'[1]NBA-Data-1980-2019'!$B$1:$B$16305,$A140,'[1]NBA-Data-1980-2019'!$A$1:$A$16305,DR$9)</f>
        <v>0</v>
      </c>
      <c r="DS140" s="63">
        <f>SUMIFS('[1]NBA-Data-1980-2019'!$G$1:$G$16305,'[1]NBA-Data-1980-2019'!$B$1:$B$16305,$A140,'[1]NBA-Data-1980-2019'!$A$1:$A$16305,DS$9)</f>
        <v>0</v>
      </c>
      <c r="DT140" s="63">
        <f>SUMIFS('[1]NBA-Data-1980-2019'!$G$1:$G$16305,'[1]NBA-Data-1980-2019'!$B$1:$B$16305,$A140,'[1]NBA-Data-1980-2019'!$A$1:$A$16305,DT$9)</f>
        <v>0</v>
      </c>
      <c r="DU140" s="63">
        <f>SUMIFS('[1]NBA-Data-1980-2019'!$G$1:$G$16305,'[1]NBA-Data-1980-2019'!$B$1:$B$16305,$A140,'[1]NBA-Data-1980-2019'!$A$1:$A$16305,DU$9)</f>
        <v>0</v>
      </c>
      <c r="DV140" s="63">
        <f>SUMIFS('[1]NBA-Data-1980-2019'!$G$1:$G$16305,'[1]NBA-Data-1980-2019'!$B$1:$B$16305,$A140,'[1]NBA-Data-1980-2019'!$A$1:$A$16305,DV$9)</f>
        <v>0</v>
      </c>
      <c r="DW140" s="63">
        <f>SUMIFS('[1]NBA-Data-1980-2019'!$G$1:$G$16305,'[1]NBA-Data-1980-2019'!$B$1:$B$16305,$A140,'[1]NBA-Data-1980-2019'!$A$1:$A$16305,DW$9)</f>
        <v>0</v>
      </c>
      <c r="DX140" s="63">
        <f>SUMIFS('[1]NBA-Data-1980-2019'!$G$1:$G$16305,'[1]NBA-Data-1980-2019'!$B$1:$B$16305,$A140,'[1]NBA-Data-1980-2019'!$A$1:$A$16305,DX$9)</f>
        <v>0</v>
      </c>
      <c r="DY140" s="63">
        <f>SUMIFS('[1]NBA-Data-1980-2019'!$G$1:$G$16305,'[1]NBA-Data-1980-2019'!$B$1:$B$16305,$A140,'[1]NBA-Data-1980-2019'!$A$1:$A$16305,DY$9)</f>
        <v>0</v>
      </c>
      <c r="DZ140" s="63">
        <f>SUMIFS('[1]NBA-Data-1980-2019'!$G$1:$G$16305,'[1]NBA-Data-1980-2019'!$B$1:$B$16305,$A140,'[1]NBA-Data-1980-2019'!$A$1:$A$16305,DZ$9)</f>
        <v>0</v>
      </c>
      <c r="EA140" s="63">
        <f>SUMIFS('[1]NBA-Data-1980-2019'!$G$1:$G$16305,'[1]NBA-Data-1980-2019'!$B$1:$B$16305,$A140,'[1]NBA-Data-1980-2019'!$A$1:$A$16305,EA$9)</f>
        <v>0</v>
      </c>
      <c r="EB140" s="63">
        <f>SUMIFS('[1]NBA-Data-1980-2019'!$G$1:$G$16305,'[1]NBA-Data-1980-2019'!$B$1:$B$16305,$A140,'[1]NBA-Data-1980-2019'!$A$1:$A$16305,EB$9)</f>
        <v>0</v>
      </c>
      <c r="EC140" s="63">
        <f>SUMIFS('[1]NBA-Data-1980-2019'!$G$1:$G$16305,'[1]NBA-Data-1980-2019'!$B$1:$B$16305,$A140,'[1]NBA-Data-1980-2019'!$A$1:$A$16305,EC$9)</f>
        <v>0</v>
      </c>
      <c r="ED140" s="63">
        <f>SUMIFS('[1]NBA-Data-1980-2019'!$G$1:$G$16305,'[1]NBA-Data-1980-2019'!$B$1:$B$16305,$A140,'[1]NBA-Data-1980-2019'!$A$1:$A$16305,ED$9)</f>
        <v>0</v>
      </c>
      <c r="EH140" s="2" t="s">
        <v>1480</v>
      </c>
      <c r="EI140" s="2" t="s">
        <v>1474</v>
      </c>
    </row>
    <row r="141" spans="1:165" x14ac:dyDescent="0.2">
      <c r="A141" s="2" t="s">
        <v>972</v>
      </c>
      <c r="B141" s="2" t="str" cm="1">
        <f t="array" ref="B141">_xlfn.XLOOKUP($A141&amp;B$5,'[1]NBA-Data-1980-2019'!$B$1:$B$16305&amp;'[1]NBA-Data-1980-2019'!$A$1:$A$16305,'[1]NBA-Data-1980-2019'!$D$1:$D$16305,"",0)</f>
        <v/>
      </c>
      <c r="C141" s="2" t="str" cm="1">
        <f t="array" ref="C141">_xlfn.XLOOKUP($A141&amp;C$5,'[1]NBA-Data-1980-2019'!$B$1:$B$16305&amp;'[1]NBA-Data-1980-2019'!$A$1:$A$16305,'[1]NBA-Data-1980-2019'!$D$1:$D$16305,"",0)</f>
        <v/>
      </c>
      <c r="D141" s="2" t="str" cm="1">
        <f t="array" ref="D141">_xlfn.XLOOKUP($A141&amp;D$5,'[1]NBA-Data-1980-2019'!$B$1:$B$16305&amp;'[1]NBA-Data-1980-2019'!$A$1:$A$16305,'[1]NBA-Data-1980-2019'!$D$1:$D$16305,"",0)</f>
        <v>NYK</v>
      </c>
      <c r="E141" s="2" t="str" cm="1">
        <f t="array" ref="E141">_xlfn.XLOOKUP($A141&amp;E$5,'[1]NBA-Data-1980-2019'!$B$1:$B$16305&amp;'[1]NBA-Data-1980-2019'!$A$1:$A$16305,'[1]NBA-Data-1980-2019'!$D$1:$D$16305,"",0)</f>
        <v>NYK</v>
      </c>
      <c r="F141" s="2" t="str" cm="1">
        <f t="array" ref="F141">_xlfn.XLOOKUP($A141&amp;F$5,'[1]NBA-Data-1980-2019'!$B$1:$B$16305&amp;'[1]NBA-Data-1980-2019'!$A$1:$A$16305,'[1]NBA-Data-1980-2019'!$D$1:$D$16305,"",0)</f>
        <v>NYK</v>
      </c>
      <c r="G141" s="2" t="str" cm="1">
        <f t="array" ref="G141">_xlfn.XLOOKUP($A141&amp;G$5,'[1]NBA-Data-1980-2019'!$B$1:$B$16305&amp;'[1]NBA-Data-1980-2019'!$A$1:$A$16305,'[1]NBA-Data-1980-2019'!$D$1:$D$16305,"",0)</f>
        <v>NYK</v>
      </c>
      <c r="H141" s="2" t="str" cm="1">
        <f t="array" ref="H141">_xlfn.XLOOKUP($A141&amp;H$5,'[1]NBA-Data-1980-2019'!$B$1:$B$16305&amp;'[1]NBA-Data-1980-2019'!$A$1:$A$16305,'[1]NBA-Data-1980-2019'!$D$1:$D$16305,"",0)</f>
        <v>TOR</v>
      </c>
      <c r="I141" s="2" t="str" cm="1">
        <f t="array" ref="I141">_xlfn.XLOOKUP($A141&amp;I$5,'[1]NBA-Data-1980-2019'!$B$1:$B$16305&amp;'[1]NBA-Data-1980-2019'!$A$1:$A$16305,'[1]NBA-Data-1980-2019'!$D$1:$D$16305,"",0)</f>
        <v>DAL</v>
      </c>
      <c r="J141" s="2" t="str" cm="1">
        <f t="array" ref="J141">_xlfn.XLOOKUP($A141&amp;J$5,'[1]NBA-Data-1980-2019'!$B$1:$B$16305&amp;'[1]NBA-Data-1980-2019'!$A$1:$A$16305,'[1]NBA-Data-1980-2019'!$D$1:$D$16305,"",0)</f>
        <v>DAL</v>
      </c>
      <c r="K141" s="2" t="str" cm="1">
        <f t="array" ref="K141">_xlfn.XLOOKUP($A141&amp;K$5,'[1]NBA-Data-1980-2019'!$B$1:$B$16305&amp;'[1]NBA-Data-1980-2019'!$A$1:$A$16305,'[1]NBA-Data-1980-2019'!$D$1:$D$16305,"",0)</f>
        <v>DAL</v>
      </c>
      <c r="L141" s="2" t="str" cm="1">
        <f t="array" ref="L141">_xlfn.XLOOKUP($A141&amp;L$5,'[1]NBA-Data-1980-2019'!$B$1:$B$16305&amp;'[1]NBA-Data-1980-2019'!$A$1:$A$16305,'[1]NBA-Data-1980-2019'!$D$1:$D$16305,"",0)</f>
        <v>TOT</v>
      </c>
      <c r="M141" s="2" t="str" cm="1">
        <f t="array" ref="M141">_xlfn.XLOOKUP($A141&amp;M$5,'[1]NBA-Data-1980-2019'!$B$1:$B$16305&amp;'[1]NBA-Data-1980-2019'!$A$1:$A$16305,'[1]NBA-Data-1980-2019'!$D$1:$D$16305,"",0)</f>
        <v>WAS</v>
      </c>
      <c r="N141" s="2" t="str" cm="1">
        <f t="array" ref="N141">_xlfn.XLOOKUP($A141&amp;N$5,'[1]NBA-Data-1980-2019'!$B$1:$B$16305&amp;'[1]NBA-Data-1980-2019'!$A$1:$A$16305,'[1]NBA-Data-1980-2019'!$D$1:$D$16305,"",0)</f>
        <v>DET</v>
      </c>
      <c r="O141" s="2" t="str" cm="1">
        <f t="array" ref="O141">_xlfn.XLOOKUP($A141&amp;O$5,'[1]NBA-Data-1980-2019'!$B$1:$B$16305&amp;'[1]NBA-Data-1980-2019'!$A$1:$A$16305,'[1]NBA-Data-1980-2019'!$D$1:$D$16305,"",0)</f>
        <v>NJN</v>
      </c>
      <c r="P141" s="2" t="str" cm="1">
        <f t="array" ref="P141">_xlfn.XLOOKUP($A141&amp;P$5,'[1]NBA-Data-1980-2019'!$B$1:$B$16305&amp;'[1]NBA-Data-1980-2019'!$A$1:$A$16305,'[1]NBA-Data-1980-2019'!$D$1:$D$16305,"",0)</f>
        <v/>
      </c>
      <c r="Q141" s="2" t="str" cm="1">
        <f t="array" ref="Q141">_xlfn.XLOOKUP($A141&amp;Q$5,'[1]NBA-Data-1980-2019'!$B$1:$B$16305&amp;'[1]NBA-Data-1980-2019'!$A$1:$A$16305,'[1]NBA-Data-1980-2019'!$D$1:$D$16305,"",0)</f>
        <v/>
      </c>
      <c r="R141" s="2" t="str" cm="1">
        <f t="array" ref="R141">_xlfn.XLOOKUP($A141&amp;R$5,'[1]NBA-Data-1980-2019'!$B$1:$B$16305&amp;'[1]NBA-Data-1980-2019'!$A$1:$A$16305,'[1]NBA-Data-1980-2019'!$D$1:$D$16305,"",0)</f>
        <v/>
      </c>
      <c r="S141" s="2" t="str" cm="1">
        <f t="array" ref="S141">_xlfn.XLOOKUP($A141&amp;S$5,'[1]NBA-Data-1980-2019'!$B$1:$B$16305&amp;'[1]NBA-Data-1980-2019'!$A$1:$A$16305,'[1]NBA-Data-1980-2019'!$D$1:$D$16305,"",0)</f>
        <v/>
      </c>
      <c r="T141" s="2" t="str" cm="1">
        <f t="array" ref="T141">_xlfn.XLOOKUP($A141&amp;T$5,'[1]NBA-Data-1980-2019'!$B$1:$B$16305&amp;'[1]NBA-Data-1980-2019'!$A$1:$A$16305,'[1]NBA-Data-1980-2019'!$D$1:$D$16305,"",0)</f>
        <v/>
      </c>
      <c r="U141" s="2" t="str" cm="1">
        <f t="array" ref="U141">_xlfn.XLOOKUP($A141&amp;U$5,'[1]NBA-Data-1980-2019'!$B$1:$B$16305&amp;'[1]NBA-Data-1980-2019'!$A$1:$A$16305,'[1]NBA-Data-1980-2019'!$D$1:$D$16305,"",0)</f>
        <v/>
      </c>
      <c r="V141" s="2" t="str" cm="1">
        <f t="array" ref="V141">_xlfn.XLOOKUP($A141&amp;V$5,'[1]NBA-Data-1980-2019'!$B$1:$B$16305&amp;'[1]NBA-Data-1980-2019'!$A$1:$A$16305,'[1]NBA-Data-1980-2019'!$D$1:$D$16305,"",0)</f>
        <v/>
      </c>
      <c r="W141" s="2" t="str" cm="1">
        <f t="array" ref="W141">_xlfn.XLOOKUP($A141&amp;W$5,'[1]NBA-Data-1980-2019'!$B$1:$B$16305&amp;'[1]NBA-Data-1980-2019'!$A$1:$A$16305,'[1]NBA-Data-1980-2019'!$D$1:$D$16305,"",0)</f>
        <v/>
      </c>
      <c r="X141" s="2" t="str" cm="1">
        <f t="array" ref="X141">_xlfn.XLOOKUP($A141&amp;X$5,'[1]NBA-Data-1980-2019'!$B$1:$B$16305&amp;'[1]NBA-Data-1980-2019'!$A$1:$A$16305,'[1]NBA-Data-1980-2019'!$D$1:$D$16305,"",0)</f>
        <v/>
      </c>
      <c r="Y141" s="2" t="str" cm="1">
        <f t="array" ref="Y141">_xlfn.XLOOKUP($A141&amp;Y$5,'[1]NBA-Data-1980-2019'!$B$1:$B$16305&amp;'[1]NBA-Data-1980-2019'!$A$1:$A$16305,'[1]NBA-Data-1980-2019'!$D$1:$D$16305,"",0)</f>
        <v/>
      </c>
      <c r="Z141" s="2" t="str" cm="1">
        <f t="array" ref="Z141">_xlfn.XLOOKUP($A141&amp;Z$5,'[1]NBA-Data-1980-2019'!$B$1:$B$16305&amp;'[1]NBA-Data-1980-2019'!$A$1:$A$16305,'[1]NBA-Data-1980-2019'!$D$1:$D$16305,"",0)</f>
        <v/>
      </c>
      <c r="AA141" s="2" t="str" cm="1">
        <f t="array" ref="AA141">_xlfn.XLOOKUP($A141&amp;AA$5,'[1]NBA-Data-1980-2019'!$B$1:$B$16305&amp;'[1]NBA-Data-1980-2019'!$A$1:$A$16305,'[1]NBA-Data-1980-2019'!$D$1:$D$16305,"",0)</f>
        <v/>
      </c>
      <c r="AB141" s="2" t="str" cm="1">
        <f t="array" ref="AB141">_xlfn.XLOOKUP($A141&amp;AB$5,'[1]NBA-Data-1980-2019'!$B$1:$B$16305&amp;'[1]NBA-Data-1980-2019'!$A$1:$A$16305,'[1]NBA-Data-1980-2019'!$D$1:$D$16305,"",0)</f>
        <v/>
      </c>
      <c r="AC141" s="2" t="str" cm="1">
        <f t="array" ref="AC141">_xlfn.XLOOKUP($A141&amp;AC$5,'[1]NBA-Data-1980-2019'!$B$1:$B$16305&amp;'[1]NBA-Data-1980-2019'!$A$1:$A$16305,'[1]NBA-Data-1980-2019'!$D$1:$D$16305,"",0)</f>
        <v/>
      </c>
      <c r="AD141" s="2" t="str" cm="1">
        <f t="array" ref="AD141">_xlfn.XLOOKUP($A141&amp;AD$5,'[1]NBA-Data-1980-2019'!$B$1:$B$16305&amp;'[1]NBA-Data-1980-2019'!$A$1:$A$16305,'[1]NBA-Data-1980-2019'!$D$1:$D$16305,"",0)</f>
        <v/>
      </c>
      <c r="AE141" s="2" t="str" cm="1">
        <f t="array" ref="AE141">_xlfn.XLOOKUP($A141&amp;AE$5,'[1]NBA-Data-1980-2019'!$B$1:$B$16305&amp;'[1]NBA-Data-1980-2019'!$A$1:$A$16305,'[1]NBA-Data-1980-2019'!$D$1:$D$16305,"",0)</f>
        <v/>
      </c>
      <c r="AF141" s="2" t="str" cm="1">
        <f t="array" ref="AF141">_xlfn.XLOOKUP($A141&amp;AF$5,'[1]NBA-Data-1980-2019'!$B$1:$B$16305&amp;'[1]NBA-Data-1980-2019'!$A$1:$A$16305,'[1]NBA-Data-1980-2019'!$D$1:$D$16305,"",0)</f>
        <v/>
      </c>
      <c r="AG141" s="2" t="str" cm="1">
        <f t="array" ref="AG141">_xlfn.XLOOKUP($A141&amp;AG$5,'[1]NBA-Data-1980-2019'!$B$1:$B$16305&amp;'[1]NBA-Data-1980-2019'!$A$1:$A$16305,'[1]NBA-Data-1980-2019'!$D$1:$D$16305,"",0)</f>
        <v/>
      </c>
      <c r="AH141" s="2" t="str" cm="1">
        <f t="array" ref="AH141">_xlfn.XLOOKUP($A141&amp;AH$5,'[1]NBA-Data-1980-2019'!$B$1:$B$16305&amp;'[1]NBA-Data-1980-2019'!$A$1:$A$16305,'[1]NBA-Data-1980-2019'!$H$1:$H$16305,"",0)</f>
        <v/>
      </c>
      <c r="AI141" s="2" t="str" cm="1">
        <f t="array" ref="AI141">_xlfn.XLOOKUP($A141&amp;AI$5,'[1]NBA-Data-1980-2019'!$B$1:$B$16305&amp;'[1]NBA-Data-1980-2019'!$A$1:$A$16305,'[1]NBA-Data-1980-2019'!$H$1:$H$16305,"",0)</f>
        <v/>
      </c>
      <c r="AJ141" s="2" cm="1">
        <f t="array" ref="AJ141">_xlfn.XLOOKUP($A141&amp;AJ$5,'[1]NBA-Data-1980-2019'!$B$1:$B$16305&amp;'[1]NBA-Data-1980-2019'!$A$1:$A$16305,'[1]NBA-Data-1980-2019'!$H$1:$H$16305,"",0)</f>
        <v>815</v>
      </c>
      <c r="AK141" s="2" cm="1">
        <f t="array" ref="AK141">_xlfn.XLOOKUP($A141&amp;AK$5,'[1]NBA-Data-1980-2019'!$B$1:$B$16305&amp;'[1]NBA-Data-1980-2019'!$A$1:$A$16305,'[1]NBA-Data-1980-2019'!$H$1:$H$16305,"",0)</f>
        <v>1332.8</v>
      </c>
      <c r="AL141" s="2" cm="1">
        <f t="array" ref="AL141">_xlfn.XLOOKUP($A141&amp;AL$5,'[1]NBA-Data-1980-2019'!$B$1:$B$16305&amp;'[1]NBA-Data-1980-2019'!$A$1:$A$16305,'[1]NBA-Data-1980-2019'!$H$1:$H$16305,"",0)</f>
        <v>1697.3999999999999</v>
      </c>
      <c r="AM141" s="2" cm="1">
        <f t="array" ref="AM141">_xlfn.XLOOKUP($A141&amp;AM$5,'[1]NBA-Data-1980-2019'!$B$1:$B$16305&amp;'[1]NBA-Data-1980-2019'!$A$1:$A$16305,'[1]NBA-Data-1980-2019'!$H$1:$H$16305,"",0)</f>
        <v>1776</v>
      </c>
      <c r="AN141" s="2" cm="1">
        <f t="array" ref="AN141">_xlfn.XLOOKUP($A141&amp;AN$5,'[1]NBA-Data-1980-2019'!$B$1:$B$16305&amp;'[1]NBA-Data-1980-2019'!$A$1:$A$16305,'[1]NBA-Data-1980-2019'!$H$1:$H$16305,"",0)</f>
        <v>622.80000000000007</v>
      </c>
      <c r="AO141" s="2" cm="1">
        <f t="array" ref="AO141">_xlfn.XLOOKUP($A141&amp;AO$5,'[1]NBA-Data-1980-2019'!$B$1:$B$16305&amp;'[1]NBA-Data-1980-2019'!$A$1:$A$16305,'[1]NBA-Data-1980-2019'!$H$1:$H$16305,"",0)</f>
        <v>2381.4</v>
      </c>
      <c r="AP141" s="2" cm="1">
        <f t="array" ref="AP141">_xlfn.XLOOKUP($A141&amp;AP$5,'[1]NBA-Data-1980-2019'!$B$1:$B$16305&amp;'[1]NBA-Data-1980-2019'!$A$1:$A$16305,'[1]NBA-Data-1980-2019'!$H$1:$H$16305,"",0)</f>
        <v>1380</v>
      </c>
      <c r="AQ141" s="2" cm="1">
        <f t="array" ref="AQ141">_xlfn.XLOOKUP($A141&amp;AQ$5,'[1]NBA-Data-1980-2019'!$B$1:$B$16305&amp;'[1]NBA-Data-1980-2019'!$A$1:$A$16305,'[1]NBA-Data-1980-2019'!$H$1:$H$16305,"",0)</f>
        <v>1817</v>
      </c>
      <c r="AR141" s="2" cm="1">
        <f t="array" ref="AR141">_xlfn.XLOOKUP($A141&amp;AR$5,'[1]NBA-Data-1980-2019'!$B$1:$B$16305&amp;'[1]NBA-Data-1980-2019'!$A$1:$A$16305,'[1]NBA-Data-1980-2019'!$H$1:$H$16305,"",0)</f>
        <v>1689.6000000000001</v>
      </c>
      <c r="AS141" s="2" cm="1">
        <f t="array" ref="AS141">_xlfn.XLOOKUP($A141&amp;AS$5,'[1]NBA-Data-1980-2019'!$B$1:$B$16305&amp;'[1]NBA-Data-1980-2019'!$A$1:$A$16305,'[1]NBA-Data-1980-2019'!$H$1:$H$16305,"",0)</f>
        <v>1229.1000000000001</v>
      </c>
      <c r="AT141" s="2" cm="1">
        <f t="array" ref="AT141">_xlfn.XLOOKUP($A141&amp;AT$5,'[1]NBA-Data-1980-2019'!$B$1:$B$16305&amp;'[1]NBA-Data-1980-2019'!$A$1:$A$16305,'[1]NBA-Data-1980-2019'!$H$1:$H$16305,"",0)</f>
        <v>326.8</v>
      </c>
      <c r="AU141" s="2" cm="1">
        <f t="array" ref="AU141">_xlfn.XLOOKUP($A141&amp;AU$5,'[1]NBA-Data-1980-2019'!$B$1:$B$16305&amp;'[1]NBA-Data-1980-2019'!$A$1:$A$16305,'[1]NBA-Data-1980-2019'!$H$1:$H$16305,"",0)</f>
        <v>54.6</v>
      </c>
      <c r="AV141" s="2" t="str" cm="1">
        <f t="array" ref="AV141">_xlfn.XLOOKUP($A141&amp;AV$5,'[1]NBA-Data-1980-2019'!$B$1:$B$16305&amp;'[1]NBA-Data-1980-2019'!$A$1:$A$16305,'[1]NBA-Data-1980-2019'!$H$1:$H$16305,"",0)</f>
        <v/>
      </c>
      <c r="AW141" s="2" t="str" cm="1">
        <f t="array" ref="AW141">_xlfn.XLOOKUP($A141&amp;AW$5,'[1]NBA-Data-1980-2019'!$B$1:$B$16305&amp;'[1]NBA-Data-1980-2019'!$A$1:$A$16305,'[1]NBA-Data-1980-2019'!$H$1:$H$16305,"",0)</f>
        <v/>
      </c>
      <c r="AX141" s="2" t="str" cm="1">
        <f t="array" ref="AX141">_xlfn.XLOOKUP($A141&amp;AX$5,'[1]NBA-Data-1980-2019'!$B$1:$B$16305&amp;'[1]NBA-Data-1980-2019'!$A$1:$A$16305,'[1]NBA-Data-1980-2019'!$H$1:$H$16305,"",0)</f>
        <v/>
      </c>
      <c r="AY141" s="2" t="str" cm="1">
        <f t="array" ref="AY141">_xlfn.XLOOKUP($A141&amp;AY$5,'[1]NBA-Data-1980-2019'!$B$1:$B$16305&amp;'[1]NBA-Data-1980-2019'!$A$1:$A$16305,'[1]NBA-Data-1980-2019'!$H$1:$H$16305,"",0)</f>
        <v/>
      </c>
      <c r="AZ141" s="2" t="str" cm="1">
        <f t="array" ref="AZ141">_xlfn.XLOOKUP($A141&amp;AZ$5,'[1]NBA-Data-1980-2019'!$B$1:$B$16305&amp;'[1]NBA-Data-1980-2019'!$A$1:$A$16305,'[1]NBA-Data-1980-2019'!$H$1:$H$16305,"",0)</f>
        <v/>
      </c>
      <c r="BA141" s="2" t="str" cm="1">
        <f t="array" ref="BA141">_xlfn.XLOOKUP($A141&amp;BA$5,'[1]NBA-Data-1980-2019'!$B$1:$B$16305&amp;'[1]NBA-Data-1980-2019'!$A$1:$A$16305,'[1]NBA-Data-1980-2019'!$H$1:$H$16305,"",0)</f>
        <v/>
      </c>
      <c r="BB141" s="2" t="str" cm="1">
        <f t="array" ref="BB141">_xlfn.XLOOKUP($A141&amp;BB$5,'[1]NBA-Data-1980-2019'!$B$1:$B$16305&amp;'[1]NBA-Data-1980-2019'!$A$1:$A$16305,'[1]NBA-Data-1980-2019'!$H$1:$H$16305,"",0)</f>
        <v/>
      </c>
      <c r="BC141" s="2" t="str" cm="1">
        <f t="array" ref="BC141">_xlfn.XLOOKUP($A141&amp;BC$5,'[1]NBA-Data-1980-2019'!$B$1:$B$16305&amp;'[1]NBA-Data-1980-2019'!$A$1:$A$16305,'[1]NBA-Data-1980-2019'!$H$1:$H$16305,"",0)</f>
        <v/>
      </c>
      <c r="BD141" s="2" t="str" cm="1">
        <f t="array" ref="BD141">_xlfn.XLOOKUP($A141&amp;BD$5,'[1]NBA-Data-1980-2019'!$B$1:$B$16305&amp;'[1]NBA-Data-1980-2019'!$A$1:$A$16305,'[1]NBA-Data-1980-2019'!$H$1:$H$16305,"",0)</f>
        <v/>
      </c>
      <c r="BE141" s="2" t="str" cm="1">
        <f t="array" ref="BE141">_xlfn.XLOOKUP($A141&amp;BE$5,'[1]NBA-Data-1980-2019'!$B$1:$B$16305&amp;'[1]NBA-Data-1980-2019'!$A$1:$A$16305,'[1]NBA-Data-1980-2019'!$H$1:$H$16305,"",0)</f>
        <v/>
      </c>
      <c r="BF141" s="2" t="str" cm="1">
        <f t="array" ref="BF141">_xlfn.XLOOKUP($A141&amp;BF$5,'[1]NBA-Data-1980-2019'!$B$1:$B$16305&amp;'[1]NBA-Data-1980-2019'!$A$1:$A$16305,'[1]NBA-Data-1980-2019'!$H$1:$H$16305,"",0)</f>
        <v/>
      </c>
      <c r="BG141" s="2" t="str" cm="1">
        <f t="array" ref="BG141">_xlfn.XLOOKUP($A141&amp;BG$5,'[1]NBA-Data-1980-2019'!$B$1:$B$16305&amp;'[1]NBA-Data-1980-2019'!$A$1:$A$16305,'[1]NBA-Data-1980-2019'!$H$1:$H$16305,"",0)</f>
        <v/>
      </c>
      <c r="BH141" s="2" t="str" cm="1">
        <f t="array" ref="BH141">_xlfn.XLOOKUP($A141&amp;BH$5,'[1]NBA-Data-1980-2019'!$B$1:$B$16305&amp;'[1]NBA-Data-1980-2019'!$A$1:$A$16305,'[1]NBA-Data-1980-2019'!$H$1:$H$16305,"",0)</f>
        <v/>
      </c>
      <c r="BI141" s="2" t="str" cm="1">
        <f t="array" ref="BI141">_xlfn.XLOOKUP($A141&amp;BI$5,'[1]NBA-Data-1980-2019'!$B$1:$B$16305&amp;'[1]NBA-Data-1980-2019'!$A$1:$A$16305,'[1]NBA-Data-1980-2019'!$H$1:$H$16305,"",0)</f>
        <v/>
      </c>
      <c r="BJ141" s="2" t="str" cm="1">
        <f t="array" ref="BJ141">_xlfn.XLOOKUP($A141&amp;BJ$5,'[1]NBA-Data-1980-2019'!$B$1:$B$16305&amp;'[1]NBA-Data-1980-2019'!$A$1:$A$16305,'[1]NBA-Data-1980-2019'!$H$1:$H$16305,"",0)</f>
        <v/>
      </c>
      <c r="BK141" s="2" t="str" cm="1">
        <f t="array" ref="BK141">_xlfn.XLOOKUP($A141&amp;BK$5,'[1]NBA-Data-1980-2019'!$B$1:$B$16305&amp;'[1]NBA-Data-1980-2019'!$A$1:$A$16305,'[1]NBA-Data-1980-2019'!$H$1:$H$16305,"",0)</f>
        <v/>
      </c>
      <c r="BL141" s="2" t="str" cm="1">
        <f t="array" ref="BL141">_xlfn.XLOOKUP($A141&amp;BL$5,'[1]NBA-Data-1980-2019'!$B$1:$B$16305&amp;'[1]NBA-Data-1980-2019'!$A$1:$A$16305,'[1]NBA-Data-1980-2019'!$H$1:$H$16305,"",0)</f>
        <v/>
      </c>
      <c r="BM141" s="2" t="str" cm="1">
        <f t="array" ref="BM141">_xlfn.XLOOKUP($A141&amp;BM$5,'[1]NBA-Data-1980-2019'!$B$1:$B$16305&amp;'[1]NBA-Data-1980-2019'!$A$1:$A$16305,'[1]NBA-Data-1980-2019'!$H$1:$H$16305,"",0)</f>
        <v/>
      </c>
      <c r="BN141" s="2" t="str" cm="1">
        <f t="array" ref="BN141">_xlfn.XLOOKUP($A141&amp;BN$5,'[1]NBA-Data-1980-2019'!$B$1:$B$16305&amp;'[1]NBA-Data-1980-2019'!$A$1:$A$16305,'[1]NBA-Data-1980-2019'!$F$1:$F$16305,"",0)</f>
        <v/>
      </c>
      <c r="BO141" s="2" t="str" cm="1">
        <f t="array" ref="BO141">_xlfn.XLOOKUP($A141&amp;BO$5,'[1]NBA-Data-1980-2019'!$B$1:$B$16305&amp;'[1]NBA-Data-1980-2019'!$A$1:$A$16305,'[1]NBA-Data-1980-2019'!$F$1:$F$16305,"",0)</f>
        <v/>
      </c>
      <c r="BP141" s="2" cm="1">
        <f t="array" ref="BP141">_xlfn.XLOOKUP($A141&amp;BP$5,'[1]NBA-Data-1980-2019'!$B$1:$B$16305&amp;'[1]NBA-Data-1980-2019'!$A$1:$A$16305,'[1]NBA-Data-1980-2019'!$F$1:$F$16305,"",0)</f>
        <v>8.6999999999999993</v>
      </c>
      <c r="BQ141" s="2" cm="1">
        <f t="array" ref="BQ141">_xlfn.XLOOKUP($A141&amp;BQ$5,'[1]NBA-Data-1980-2019'!$B$1:$B$16305&amp;'[1]NBA-Data-1980-2019'!$A$1:$A$16305,'[1]NBA-Data-1980-2019'!$F$1:$F$16305,"",0)</f>
        <v>14</v>
      </c>
      <c r="BR141" s="2" cm="1">
        <f t="array" ref="BR141">_xlfn.XLOOKUP($A141&amp;BR$5,'[1]NBA-Data-1980-2019'!$B$1:$B$16305&amp;'[1]NBA-Data-1980-2019'!$A$1:$A$16305,'[1]NBA-Data-1980-2019'!$F$1:$F$16305,"",0)</f>
        <v>14.7</v>
      </c>
      <c r="BS141" s="2" cm="1">
        <f t="array" ref="BS141">_xlfn.XLOOKUP($A141&amp;BS$5,'[1]NBA-Data-1980-2019'!$B$1:$B$16305&amp;'[1]NBA-Data-1980-2019'!$A$1:$A$16305,'[1]NBA-Data-1980-2019'!$F$1:$F$16305,"",0)</f>
        <v>14.8</v>
      </c>
      <c r="BT141" s="2" cm="1">
        <f t="array" ref="BT141">_xlfn.XLOOKUP($A141&amp;BT$5,'[1]NBA-Data-1980-2019'!$B$1:$B$16305&amp;'[1]NBA-Data-1980-2019'!$A$1:$A$16305,'[1]NBA-Data-1980-2019'!$F$1:$F$16305,"",0)</f>
        <v>7.4</v>
      </c>
      <c r="BU141" s="2" cm="1">
        <f t="array" ref="BU141">_xlfn.XLOOKUP($A141&amp;BU$5,'[1]NBA-Data-1980-2019'!$B$1:$B$16305&amp;'[1]NBA-Data-1980-2019'!$A$1:$A$16305,'[1]NBA-Data-1980-2019'!$F$1:$F$16305,"",0)</f>
        <v>12.5</v>
      </c>
      <c r="BV141" s="2" cm="1">
        <f t="array" ref="BV141">_xlfn.XLOOKUP($A141&amp;BV$5,'[1]NBA-Data-1980-2019'!$B$1:$B$16305&amp;'[1]NBA-Data-1980-2019'!$A$1:$A$16305,'[1]NBA-Data-1980-2019'!$F$1:$F$16305,"",0)</f>
        <v>10.9</v>
      </c>
      <c r="BW141" s="2" cm="1">
        <f t="array" ref="BW141">_xlfn.XLOOKUP($A141&amp;BW$5,'[1]NBA-Data-1980-2019'!$B$1:$B$16305&amp;'[1]NBA-Data-1980-2019'!$A$1:$A$16305,'[1]NBA-Data-1980-2019'!$F$1:$F$16305,"",0)</f>
        <v>10.8</v>
      </c>
      <c r="BX141" s="2" cm="1">
        <f t="array" ref="BX141">_xlfn.XLOOKUP($A141&amp;BX$5,'[1]NBA-Data-1980-2019'!$B$1:$B$16305&amp;'[1]NBA-Data-1980-2019'!$A$1:$A$16305,'[1]NBA-Data-1980-2019'!$F$1:$F$16305,"",0)</f>
        <v>10</v>
      </c>
      <c r="BY141" s="2" cm="1">
        <f t="array" ref="BY141">_xlfn.XLOOKUP($A141&amp;BY$5,'[1]NBA-Data-1980-2019'!$B$1:$B$16305&amp;'[1]NBA-Data-1980-2019'!$A$1:$A$16305,'[1]NBA-Data-1980-2019'!$F$1:$F$16305,"",0)</f>
        <v>10.7</v>
      </c>
      <c r="BZ141" s="2" cm="1">
        <f t="array" ref="BZ141">_xlfn.XLOOKUP($A141&amp;BZ$5,'[1]NBA-Data-1980-2019'!$B$1:$B$16305&amp;'[1]NBA-Data-1980-2019'!$A$1:$A$16305,'[1]NBA-Data-1980-2019'!$F$1:$F$16305,"",0)</f>
        <v>8.8000000000000007</v>
      </c>
      <c r="CA141" s="2" cm="1">
        <f t="array" ref="CA141">_xlfn.XLOOKUP($A141&amp;CA$5,'[1]NBA-Data-1980-2019'!$B$1:$B$16305&amp;'[1]NBA-Data-1980-2019'!$A$1:$A$16305,'[1]NBA-Data-1980-2019'!$F$1:$F$16305,"",0)</f>
        <v>0</v>
      </c>
      <c r="CB141" s="2" t="str" cm="1">
        <f t="array" ref="CB141">_xlfn.XLOOKUP($A141&amp;CB$5,'[1]NBA-Data-1980-2019'!$B$1:$B$16305&amp;'[1]NBA-Data-1980-2019'!$A$1:$A$16305,'[1]NBA-Data-1980-2019'!$F$1:$F$16305,"",0)</f>
        <v/>
      </c>
      <c r="CC141" s="2" t="str" cm="1">
        <f t="array" ref="CC141">_xlfn.XLOOKUP($A141&amp;CC$5,'[1]NBA-Data-1980-2019'!$B$1:$B$16305&amp;'[1]NBA-Data-1980-2019'!$A$1:$A$16305,'[1]NBA-Data-1980-2019'!$F$1:$F$16305,"",0)</f>
        <v/>
      </c>
      <c r="CD141" s="2" t="str" cm="1">
        <f t="array" ref="CD141">_xlfn.XLOOKUP($A141&amp;CD$5,'[1]NBA-Data-1980-2019'!$B$1:$B$16305&amp;'[1]NBA-Data-1980-2019'!$A$1:$A$16305,'[1]NBA-Data-1980-2019'!$F$1:$F$16305,"",0)</f>
        <v/>
      </c>
      <c r="CE141" s="2" t="str" cm="1">
        <f t="array" ref="CE141">_xlfn.XLOOKUP($A141&amp;CE$5,'[1]NBA-Data-1980-2019'!$B$1:$B$16305&amp;'[1]NBA-Data-1980-2019'!$A$1:$A$16305,'[1]NBA-Data-1980-2019'!$F$1:$F$16305,"",0)</f>
        <v/>
      </c>
      <c r="CF141" s="2" t="str" cm="1">
        <f t="array" ref="CF141">_xlfn.XLOOKUP($A141&amp;CF$5,'[1]NBA-Data-1980-2019'!$B$1:$B$16305&amp;'[1]NBA-Data-1980-2019'!$A$1:$A$16305,'[1]NBA-Data-1980-2019'!$F$1:$F$16305,"",0)</f>
        <v/>
      </c>
      <c r="CG141" s="2" t="str" cm="1">
        <f t="array" ref="CG141">_xlfn.XLOOKUP($A141&amp;CG$5,'[1]NBA-Data-1980-2019'!$B$1:$B$16305&amp;'[1]NBA-Data-1980-2019'!$A$1:$A$16305,'[1]NBA-Data-1980-2019'!$F$1:$F$16305,"",0)</f>
        <v/>
      </c>
      <c r="CH141" s="2" t="str" cm="1">
        <f t="array" ref="CH141">_xlfn.XLOOKUP($A141&amp;CH$5,'[1]NBA-Data-1980-2019'!$B$1:$B$16305&amp;'[1]NBA-Data-1980-2019'!$A$1:$A$16305,'[1]NBA-Data-1980-2019'!$F$1:$F$16305,"",0)</f>
        <v/>
      </c>
      <c r="CI141" s="2" t="str" cm="1">
        <f t="array" ref="CI141">_xlfn.XLOOKUP($A141&amp;CI$5,'[1]NBA-Data-1980-2019'!$B$1:$B$16305&amp;'[1]NBA-Data-1980-2019'!$A$1:$A$16305,'[1]NBA-Data-1980-2019'!$F$1:$F$16305,"",0)</f>
        <v/>
      </c>
      <c r="CJ141" s="2" t="str" cm="1">
        <f t="array" ref="CJ141">_xlfn.XLOOKUP($A141&amp;CJ$5,'[1]NBA-Data-1980-2019'!$B$1:$B$16305&amp;'[1]NBA-Data-1980-2019'!$A$1:$A$16305,'[1]NBA-Data-1980-2019'!$F$1:$F$16305,"",0)</f>
        <v/>
      </c>
      <c r="CK141" s="2" t="str" cm="1">
        <f t="array" ref="CK141">_xlfn.XLOOKUP($A141&amp;CK$5,'[1]NBA-Data-1980-2019'!$B$1:$B$16305&amp;'[1]NBA-Data-1980-2019'!$A$1:$A$16305,'[1]NBA-Data-1980-2019'!$F$1:$F$16305,"",0)</f>
        <v/>
      </c>
      <c r="CL141" s="2" t="str" cm="1">
        <f t="array" ref="CL141">_xlfn.XLOOKUP($A141&amp;CL$5,'[1]NBA-Data-1980-2019'!$B$1:$B$16305&amp;'[1]NBA-Data-1980-2019'!$A$1:$A$16305,'[1]NBA-Data-1980-2019'!$F$1:$F$16305,"",0)</f>
        <v/>
      </c>
      <c r="CM141" s="2" t="str" cm="1">
        <f t="array" ref="CM141">_xlfn.XLOOKUP($A141&amp;CM$5,'[1]NBA-Data-1980-2019'!$B$1:$B$16305&amp;'[1]NBA-Data-1980-2019'!$A$1:$A$16305,'[1]NBA-Data-1980-2019'!$F$1:$F$16305,"",0)</f>
        <v/>
      </c>
      <c r="CN141" s="2" t="str" cm="1">
        <f t="array" ref="CN141">_xlfn.XLOOKUP($A141&amp;CN$5,'[1]NBA-Data-1980-2019'!$B$1:$B$16305&amp;'[1]NBA-Data-1980-2019'!$A$1:$A$16305,'[1]NBA-Data-1980-2019'!$F$1:$F$16305,"",0)</f>
        <v/>
      </c>
      <c r="CO141" s="2" t="str" cm="1">
        <f t="array" ref="CO141">_xlfn.XLOOKUP($A141&amp;CO$5,'[1]NBA-Data-1980-2019'!$B$1:$B$16305&amp;'[1]NBA-Data-1980-2019'!$A$1:$A$16305,'[1]NBA-Data-1980-2019'!$F$1:$F$16305,"",0)</f>
        <v/>
      </c>
      <c r="CP141" s="2" t="str" cm="1">
        <f t="array" ref="CP141">_xlfn.XLOOKUP($A141&amp;CP$5,'[1]NBA-Data-1980-2019'!$B$1:$B$16305&amp;'[1]NBA-Data-1980-2019'!$A$1:$A$16305,'[1]NBA-Data-1980-2019'!$F$1:$F$16305,"",0)</f>
        <v/>
      </c>
      <c r="CQ141" s="2" t="str" cm="1">
        <f t="array" ref="CQ141">_xlfn.XLOOKUP($A141&amp;CQ$5,'[1]NBA-Data-1980-2019'!$B$1:$B$16305&amp;'[1]NBA-Data-1980-2019'!$A$1:$A$16305,'[1]NBA-Data-1980-2019'!$F$1:$F$16305,"",0)</f>
        <v/>
      </c>
      <c r="CR141" s="2" t="str" cm="1">
        <f t="array" ref="CR141">_xlfn.XLOOKUP($A141&amp;CR$5,'[1]NBA-Data-1980-2019'!$B$1:$B$16305&amp;'[1]NBA-Data-1980-2019'!$A$1:$A$16305,'[1]NBA-Data-1980-2019'!$F$1:$F$16305,"",0)</f>
        <v/>
      </c>
      <c r="CS141" s="2" t="str" cm="1">
        <f t="array" ref="CS141">_xlfn.XLOOKUP($A141&amp;CS$5,'[1]NBA-Data-1980-2019'!$B$1:$B$16305&amp;'[1]NBA-Data-1980-2019'!$A$1:$A$16305,'[1]NBA-Data-1980-2019'!$F$1:$F$16305,"",0)</f>
        <v/>
      </c>
      <c r="CU141" s="2" t="str">
        <f>_xlfn.XLOOKUP($A141,TEAMS!$G$1:$G$839,TEAMS!$H$1:$H$839,"",0)</f>
        <v>SG</v>
      </c>
      <c r="CV141" s="2" t="str">
        <f>_xlfn.XLOOKUP($CU141,DASHBOARD!$B$22:$B$27,DASHBOARD!$C$22:$C$27,"",0)</f>
        <v>GUARD</v>
      </c>
      <c r="CY141" s="63">
        <f>SUMIFS('[1]NBA-Data-1980-2019'!$G$1:$G$16305,'[1]NBA-Data-1980-2019'!$B$1:$B$16305,$A141,'[1]NBA-Data-1980-2019'!$A$1:$A$16305,CY$9)</f>
        <v>0</v>
      </c>
      <c r="CZ141" s="63">
        <f>SUMIFS('[1]NBA-Data-1980-2019'!$G$1:$G$16305,'[1]NBA-Data-1980-2019'!$B$1:$B$16305,$A141,'[1]NBA-Data-1980-2019'!$A$1:$A$16305,CZ$9)</f>
        <v>0</v>
      </c>
      <c r="DA141" s="63">
        <f>SUMIFS('[1]NBA-Data-1980-2019'!$G$1:$G$16305,'[1]NBA-Data-1980-2019'!$B$1:$B$16305,$A141,'[1]NBA-Data-1980-2019'!$A$1:$A$16305,DA$9)</f>
        <v>588000</v>
      </c>
      <c r="DB141" s="63">
        <f>SUMIFS('[1]NBA-Data-1980-2019'!$G$1:$G$16305,'[1]NBA-Data-1980-2019'!$B$1:$B$16305,$A141,'[1]NBA-Data-1980-2019'!$A$1:$A$16305,DB$9)</f>
        <v>764000</v>
      </c>
      <c r="DC141" s="63">
        <f>SUMIFS('[1]NBA-Data-1980-2019'!$G$1:$G$16305,'[1]NBA-Data-1980-2019'!$B$1:$B$16305,$A141,'[1]NBA-Data-1980-2019'!$A$1:$A$16305,DC$9)</f>
        <v>940000</v>
      </c>
      <c r="DD141" s="63">
        <f>SUMIFS('[1]NBA-Data-1980-2019'!$G$1:$G$16305,'[1]NBA-Data-1980-2019'!$B$1:$B$16305,$A141,'[1]NBA-Data-1980-2019'!$A$1:$A$16305,DD$9)</f>
        <v>1116000</v>
      </c>
      <c r="DE141" s="63">
        <f>SUMIFS('[1]NBA-Data-1980-2019'!$G$1:$G$16305,'[1]NBA-Data-1980-2019'!$B$1:$B$16305,$A141,'[1]NBA-Data-1980-2019'!$A$1:$A$16305,DE$9)</f>
        <v>1295000</v>
      </c>
      <c r="DF141" s="63">
        <f>SUMIFS('[1]NBA-Data-1980-2019'!$G$1:$G$16305,'[1]NBA-Data-1980-2019'!$B$1:$B$16305,$A141,'[1]NBA-Data-1980-2019'!$A$1:$A$16305,DF$9)</f>
        <v>0</v>
      </c>
      <c r="DG141" s="63">
        <f>SUMIFS('[1]NBA-Data-1980-2019'!$G$1:$G$16305,'[1]NBA-Data-1980-2019'!$B$1:$B$16305,$A141,'[1]NBA-Data-1980-2019'!$A$1:$A$16305,DG$9)</f>
        <v>645000</v>
      </c>
      <c r="DH141" s="63">
        <f>SUMIFS('[1]NBA-Data-1980-2019'!$G$1:$G$16305,'[1]NBA-Data-1980-2019'!$B$1:$B$16305,$A141,'[1]NBA-Data-1980-2019'!$A$1:$A$16305,DH$9)</f>
        <v>752500</v>
      </c>
      <c r="DI141" s="63">
        <f>SUMIFS('[1]NBA-Data-1980-2019'!$G$1:$G$16305,'[1]NBA-Data-1980-2019'!$B$1:$B$16305,$A141,'[1]NBA-Data-1980-2019'!$A$1:$A$16305,DI$9)</f>
        <v>2100000</v>
      </c>
      <c r="DJ141" s="63">
        <f>SUMIFS('[1]NBA-Data-1980-2019'!$G$1:$G$16305,'[1]NBA-Data-1980-2019'!$B$1:$B$16305,$A141,'[1]NBA-Data-1980-2019'!$A$1:$A$16305,DJ$9)</f>
        <v>2418750</v>
      </c>
      <c r="DK141" s="63">
        <f>SUMIFS('[1]NBA-Data-1980-2019'!$G$1:$G$16305,'[1]NBA-Data-1980-2019'!$B$1:$B$16305,$A141,'[1]NBA-Data-1980-2019'!$A$1:$A$16305,DK$9)</f>
        <v>2687500</v>
      </c>
      <c r="DL141" s="63">
        <f>SUMIFS('[1]NBA-Data-1980-2019'!$G$1:$G$16305,'[1]NBA-Data-1980-2019'!$B$1:$B$16305,$A141,'[1]NBA-Data-1980-2019'!$A$1:$A$16305,DL$9)</f>
        <v>2956250</v>
      </c>
      <c r="DM141" s="63">
        <f>SUMIFS('[1]NBA-Data-1980-2019'!$G$1:$G$16305,'[1]NBA-Data-1980-2019'!$B$1:$B$16305,$A141,'[1]NBA-Data-1980-2019'!$A$1:$A$16305,DM$9)</f>
        <v>0</v>
      </c>
      <c r="DN141" s="63">
        <f>SUMIFS('[1]NBA-Data-1980-2019'!$G$1:$G$16305,'[1]NBA-Data-1980-2019'!$B$1:$B$16305,$A141,'[1]NBA-Data-1980-2019'!$A$1:$A$16305,DN$9)</f>
        <v>0</v>
      </c>
      <c r="DO141" s="63">
        <f>SUMIFS('[1]NBA-Data-1980-2019'!$G$1:$G$16305,'[1]NBA-Data-1980-2019'!$B$1:$B$16305,$A141,'[1]NBA-Data-1980-2019'!$A$1:$A$16305,DO$9)</f>
        <v>0</v>
      </c>
      <c r="DP141" s="63">
        <f>SUMIFS('[1]NBA-Data-1980-2019'!$G$1:$G$16305,'[1]NBA-Data-1980-2019'!$B$1:$B$16305,$A141,'[1]NBA-Data-1980-2019'!$A$1:$A$16305,DP$9)</f>
        <v>0</v>
      </c>
      <c r="DQ141" s="63">
        <f>SUMIFS('[1]NBA-Data-1980-2019'!$G$1:$G$16305,'[1]NBA-Data-1980-2019'!$B$1:$B$16305,$A141,'[1]NBA-Data-1980-2019'!$A$1:$A$16305,DQ$9)</f>
        <v>0</v>
      </c>
      <c r="DR141" s="63">
        <f>SUMIFS('[1]NBA-Data-1980-2019'!$G$1:$G$16305,'[1]NBA-Data-1980-2019'!$B$1:$B$16305,$A141,'[1]NBA-Data-1980-2019'!$A$1:$A$16305,DR$9)</f>
        <v>0</v>
      </c>
      <c r="DS141" s="63">
        <f>SUMIFS('[1]NBA-Data-1980-2019'!$G$1:$G$16305,'[1]NBA-Data-1980-2019'!$B$1:$B$16305,$A141,'[1]NBA-Data-1980-2019'!$A$1:$A$16305,DS$9)</f>
        <v>0</v>
      </c>
      <c r="DT141" s="63">
        <f>SUMIFS('[1]NBA-Data-1980-2019'!$G$1:$G$16305,'[1]NBA-Data-1980-2019'!$B$1:$B$16305,$A141,'[1]NBA-Data-1980-2019'!$A$1:$A$16305,DT$9)</f>
        <v>0</v>
      </c>
      <c r="DU141" s="63">
        <f>SUMIFS('[1]NBA-Data-1980-2019'!$G$1:$G$16305,'[1]NBA-Data-1980-2019'!$B$1:$B$16305,$A141,'[1]NBA-Data-1980-2019'!$A$1:$A$16305,DU$9)</f>
        <v>0</v>
      </c>
      <c r="DV141" s="63">
        <f>SUMIFS('[1]NBA-Data-1980-2019'!$G$1:$G$16305,'[1]NBA-Data-1980-2019'!$B$1:$B$16305,$A141,'[1]NBA-Data-1980-2019'!$A$1:$A$16305,DV$9)</f>
        <v>0</v>
      </c>
      <c r="DW141" s="63">
        <f>SUMIFS('[1]NBA-Data-1980-2019'!$G$1:$G$16305,'[1]NBA-Data-1980-2019'!$B$1:$B$16305,$A141,'[1]NBA-Data-1980-2019'!$A$1:$A$16305,DW$9)</f>
        <v>0</v>
      </c>
      <c r="DX141" s="63">
        <f>SUMIFS('[1]NBA-Data-1980-2019'!$G$1:$G$16305,'[1]NBA-Data-1980-2019'!$B$1:$B$16305,$A141,'[1]NBA-Data-1980-2019'!$A$1:$A$16305,DX$9)</f>
        <v>0</v>
      </c>
      <c r="DY141" s="63">
        <f>SUMIFS('[1]NBA-Data-1980-2019'!$G$1:$G$16305,'[1]NBA-Data-1980-2019'!$B$1:$B$16305,$A141,'[1]NBA-Data-1980-2019'!$A$1:$A$16305,DY$9)</f>
        <v>0</v>
      </c>
      <c r="DZ141" s="63">
        <f>SUMIFS('[1]NBA-Data-1980-2019'!$G$1:$G$16305,'[1]NBA-Data-1980-2019'!$B$1:$B$16305,$A141,'[1]NBA-Data-1980-2019'!$A$1:$A$16305,DZ$9)</f>
        <v>0</v>
      </c>
      <c r="EA141" s="63">
        <f>SUMIFS('[1]NBA-Data-1980-2019'!$G$1:$G$16305,'[1]NBA-Data-1980-2019'!$B$1:$B$16305,$A141,'[1]NBA-Data-1980-2019'!$A$1:$A$16305,EA$9)</f>
        <v>0</v>
      </c>
      <c r="EB141" s="63">
        <f>SUMIFS('[1]NBA-Data-1980-2019'!$G$1:$G$16305,'[1]NBA-Data-1980-2019'!$B$1:$B$16305,$A141,'[1]NBA-Data-1980-2019'!$A$1:$A$16305,EB$9)</f>
        <v>0</v>
      </c>
      <c r="EC141" s="63">
        <f>SUMIFS('[1]NBA-Data-1980-2019'!$G$1:$G$16305,'[1]NBA-Data-1980-2019'!$B$1:$B$16305,$A141,'[1]NBA-Data-1980-2019'!$A$1:$A$16305,EC$9)</f>
        <v>0</v>
      </c>
      <c r="ED141" s="63">
        <f>SUMIFS('[1]NBA-Data-1980-2019'!$G$1:$G$16305,'[1]NBA-Data-1980-2019'!$B$1:$B$16305,$A141,'[1]NBA-Data-1980-2019'!$A$1:$A$16305,ED$9)</f>
        <v>0</v>
      </c>
      <c r="EH141" s="2" t="s">
        <v>1273</v>
      </c>
    </row>
    <row r="142" spans="1:165" x14ac:dyDescent="0.2">
      <c r="A142" s="2" t="s">
        <v>737</v>
      </c>
      <c r="B142" s="2" t="str" cm="1">
        <f t="array" ref="B142">_xlfn.XLOOKUP($A142&amp;B$5,'[1]NBA-Data-1980-2019'!$B$1:$B$16305&amp;'[1]NBA-Data-1980-2019'!$A$1:$A$16305,'[1]NBA-Data-1980-2019'!$D$1:$D$16305,"",0)</f>
        <v/>
      </c>
      <c r="C142" s="2" t="str" cm="1">
        <f t="array" ref="C142">_xlfn.XLOOKUP($A142&amp;C$5,'[1]NBA-Data-1980-2019'!$B$1:$B$16305&amp;'[1]NBA-Data-1980-2019'!$A$1:$A$16305,'[1]NBA-Data-1980-2019'!$D$1:$D$16305,"",0)</f>
        <v/>
      </c>
      <c r="D142" s="2" t="str" cm="1">
        <f t="array" ref="D142">_xlfn.XLOOKUP($A142&amp;D$5,'[1]NBA-Data-1980-2019'!$B$1:$B$16305&amp;'[1]NBA-Data-1980-2019'!$A$1:$A$16305,'[1]NBA-Data-1980-2019'!$D$1:$D$16305,"",0)</f>
        <v/>
      </c>
      <c r="E142" s="2" t="str" cm="1">
        <f t="array" ref="E142">_xlfn.XLOOKUP($A142&amp;E$5,'[1]NBA-Data-1980-2019'!$B$1:$B$16305&amp;'[1]NBA-Data-1980-2019'!$A$1:$A$16305,'[1]NBA-Data-1980-2019'!$D$1:$D$16305,"",0)</f>
        <v/>
      </c>
      <c r="F142" s="2" t="str" cm="1">
        <f t="array" ref="F142">_xlfn.XLOOKUP($A142&amp;F$5,'[1]NBA-Data-1980-2019'!$B$1:$B$16305&amp;'[1]NBA-Data-1980-2019'!$A$1:$A$16305,'[1]NBA-Data-1980-2019'!$D$1:$D$16305,"",0)</f>
        <v/>
      </c>
      <c r="G142" s="2" t="str" cm="1">
        <f t="array" ref="G142">_xlfn.XLOOKUP($A142&amp;G$5,'[1]NBA-Data-1980-2019'!$B$1:$B$16305&amp;'[1]NBA-Data-1980-2019'!$A$1:$A$16305,'[1]NBA-Data-1980-2019'!$D$1:$D$16305,"",0)</f>
        <v/>
      </c>
      <c r="H142" s="2" t="str" cm="1">
        <f t="array" ref="H142">_xlfn.XLOOKUP($A142&amp;H$5,'[1]NBA-Data-1980-2019'!$B$1:$B$16305&amp;'[1]NBA-Data-1980-2019'!$A$1:$A$16305,'[1]NBA-Data-1980-2019'!$D$1:$D$16305,"",0)</f>
        <v/>
      </c>
      <c r="I142" s="2" t="str" cm="1">
        <f t="array" ref="I142">_xlfn.XLOOKUP($A142&amp;I$5,'[1]NBA-Data-1980-2019'!$B$1:$B$16305&amp;'[1]NBA-Data-1980-2019'!$A$1:$A$16305,'[1]NBA-Data-1980-2019'!$D$1:$D$16305,"",0)</f>
        <v/>
      </c>
      <c r="J142" s="2" t="str" cm="1">
        <f t="array" ref="J142">_xlfn.XLOOKUP($A142&amp;J$5,'[1]NBA-Data-1980-2019'!$B$1:$B$16305&amp;'[1]NBA-Data-1980-2019'!$A$1:$A$16305,'[1]NBA-Data-1980-2019'!$D$1:$D$16305,"",0)</f>
        <v/>
      </c>
      <c r="K142" s="2" t="str" cm="1">
        <f t="array" ref="K142">_xlfn.XLOOKUP($A142&amp;K$5,'[1]NBA-Data-1980-2019'!$B$1:$B$16305&amp;'[1]NBA-Data-1980-2019'!$A$1:$A$16305,'[1]NBA-Data-1980-2019'!$D$1:$D$16305,"",0)</f>
        <v/>
      </c>
      <c r="L142" s="2" t="str" cm="1">
        <f t="array" ref="L142">_xlfn.XLOOKUP($A142&amp;L$5,'[1]NBA-Data-1980-2019'!$B$1:$B$16305&amp;'[1]NBA-Data-1980-2019'!$A$1:$A$16305,'[1]NBA-Data-1980-2019'!$D$1:$D$16305,"",0)</f>
        <v/>
      </c>
      <c r="M142" s="2" t="str" cm="1">
        <f t="array" ref="M142">_xlfn.XLOOKUP($A142&amp;M$5,'[1]NBA-Data-1980-2019'!$B$1:$B$16305&amp;'[1]NBA-Data-1980-2019'!$A$1:$A$16305,'[1]NBA-Data-1980-2019'!$D$1:$D$16305,"",0)</f>
        <v/>
      </c>
      <c r="N142" s="2" t="str" cm="1">
        <f t="array" ref="N142">_xlfn.XLOOKUP($A142&amp;N$5,'[1]NBA-Data-1980-2019'!$B$1:$B$16305&amp;'[1]NBA-Data-1980-2019'!$A$1:$A$16305,'[1]NBA-Data-1980-2019'!$D$1:$D$16305,"",0)</f>
        <v/>
      </c>
      <c r="O142" s="2" t="str" cm="1">
        <f t="array" ref="O142">_xlfn.XLOOKUP($A142&amp;O$5,'[1]NBA-Data-1980-2019'!$B$1:$B$16305&amp;'[1]NBA-Data-1980-2019'!$A$1:$A$16305,'[1]NBA-Data-1980-2019'!$D$1:$D$16305,"",0)</f>
        <v/>
      </c>
      <c r="P142" s="2" t="str" cm="1">
        <f t="array" ref="P142">_xlfn.XLOOKUP($A142&amp;P$5,'[1]NBA-Data-1980-2019'!$B$1:$B$16305&amp;'[1]NBA-Data-1980-2019'!$A$1:$A$16305,'[1]NBA-Data-1980-2019'!$D$1:$D$16305,"",0)</f>
        <v/>
      </c>
      <c r="Q142" s="2" t="str" cm="1">
        <f t="array" ref="Q142">_xlfn.XLOOKUP($A142&amp;Q$5,'[1]NBA-Data-1980-2019'!$B$1:$B$16305&amp;'[1]NBA-Data-1980-2019'!$A$1:$A$16305,'[1]NBA-Data-1980-2019'!$D$1:$D$16305,"",0)</f>
        <v/>
      </c>
      <c r="R142" s="2" t="str" cm="1">
        <f t="array" ref="R142">_xlfn.XLOOKUP($A142&amp;R$5,'[1]NBA-Data-1980-2019'!$B$1:$B$16305&amp;'[1]NBA-Data-1980-2019'!$A$1:$A$16305,'[1]NBA-Data-1980-2019'!$D$1:$D$16305,"",0)</f>
        <v/>
      </c>
      <c r="S142" s="2" t="str" cm="1">
        <f t="array" ref="S142">_xlfn.XLOOKUP($A142&amp;S$5,'[1]NBA-Data-1980-2019'!$B$1:$B$16305&amp;'[1]NBA-Data-1980-2019'!$A$1:$A$16305,'[1]NBA-Data-1980-2019'!$D$1:$D$16305,"",0)</f>
        <v/>
      </c>
      <c r="T142" s="2" t="str" cm="1">
        <f t="array" ref="T142">_xlfn.XLOOKUP($A142&amp;T$5,'[1]NBA-Data-1980-2019'!$B$1:$B$16305&amp;'[1]NBA-Data-1980-2019'!$A$1:$A$16305,'[1]NBA-Data-1980-2019'!$D$1:$D$16305,"",0)</f>
        <v/>
      </c>
      <c r="U142" s="2" t="str" cm="1">
        <f t="array" ref="U142">_xlfn.XLOOKUP($A142&amp;U$5,'[1]NBA-Data-1980-2019'!$B$1:$B$16305&amp;'[1]NBA-Data-1980-2019'!$A$1:$A$16305,'[1]NBA-Data-1980-2019'!$D$1:$D$16305,"",0)</f>
        <v/>
      </c>
      <c r="V142" s="2" t="str" cm="1">
        <f t="array" ref="V142">_xlfn.XLOOKUP($A142&amp;V$5,'[1]NBA-Data-1980-2019'!$B$1:$B$16305&amp;'[1]NBA-Data-1980-2019'!$A$1:$A$16305,'[1]NBA-Data-1980-2019'!$D$1:$D$16305,"",0)</f>
        <v/>
      </c>
      <c r="W142" s="2" t="str" cm="1">
        <f t="array" ref="W142">_xlfn.XLOOKUP($A142&amp;W$5,'[1]NBA-Data-1980-2019'!$B$1:$B$16305&amp;'[1]NBA-Data-1980-2019'!$A$1:$A$16305,'[1]NBA-Data-1980-2019'!$D$1:$D$16305,"",0)</f>
        <v/>
      </c>
      <c r="X142" s="2" t="str" cm="1">
        <f t="array" ref="X142">_xlfn.XLOOKUP($A142&amp;X$5,'[1]NBA-Data-1980-2019'!$B$1:$B$16305&amp;'[1]NBA-Data-1980-2019'!$A$1:$A$16305,'[1]NBA-Data-1980-2019'!$D$1:$D$16305,"",0)</f>
        <v/>
      </c>
      <c r="Y142" s="2" t="str" cm="1">
        <f t="array" ref="Y142">_xlfn.XLOOKUP($A142&amp;Y$5,'[1]NBA-Data-1980-2019'!$B$1:$B$16305&amp;'[1]NBA-Data-1980-2019'!$A$1:$A$16305,'[1]NBA-Data-1980-2019'!$D$1:$D$16305,"",0)</f>
        <v>UTA</v>
      </c>
      <c r="Z142" s="2" t="str" cm="1">
        <f t="array" ref="Z142">_xlfn.XLOOKUP($A142&amp;Z$5,'[1]NBA-Data-1980-2019'!$B$1:$B$16305&amp;'[1]NBA-Data-1980-2019'!$A$1:$A$16305,'[1]NBA-Data-1980-2019'!$D$1:$D$16305,"",0)</f>
        <v>TOT</v>
      </c>
      <c r="AA142" s="2" t="str" cm="1">
        <f t="array" ref="AA142">_xlfn.XLOOKUP($A142&amp;AA$5,'[1]NBA-Data-1980-2019'!$B$1:$B$16305&amp;'[1]NBA-Data-1980-2019'!$A$1:$A$16305,'[1]NBA-Data-1980-2019'!$D$1:$D$16305,"",0)</f>
        <v>GSW</v>
      </c>
      <c r="AB142" s="2" t="str" cm="1">
        <f t="array" ref="AB142">_xlfn.XLOOKUP($A142&amp;AB$5,'[1]NBA-Data-1980-2019'!$B$1:$B$16305&amp;'[1]NBA-Data-1980-2019'!$A$1:$A$16305,'[1]NBA-Data-1980-2019'!$D$1:$D$16305,"",0)</f>
        <v>GSW</v>
      </c>
      <c r="AC142" s="2" t="str" cm="1">
        <f t="array" ref="AC142">_xlfn.XLOOKUP($A142&amp;AC$5,'[1]NBA-Data-1980-2019'!$B$1:$B$16305&amp;'[1]NBA-Data-1980-2019'!$A$1:$A$16305,'[1]NBA-Data-1980-2019'!$D$1:$D$16305,"",0)</f>
        <v>NOP</v>
      </c>
      <c r="AD142" s="2" t="str" cm="1">
        <f t="array" ref="AD142">_xlfn.XLOOKUP($A142&amp;AD$5,'[1]NBA-Data-1980-2019'!$B$1:$B$16305&amp;'[1]NBA-Data-1980-2019'!$A$1:$A$16305,'[1]NBA-Data-1980-2019'!$D$1:$D$16305,"",0)</f>
        <v>NOP</v>
      </c>
      <c r="AE142" s="2" t="str" cm="1">
        <f t="array" ref="AE142">_xlfn.XLOOKUP($A142&amp;AE$5,'[1]NBA-Data-1980-2019'!$B$1:$B$16305&amp;'[1]NBA-Data-1980-2019'!$A$1:$A$16305,'[1]NBA-Data-1980-2019'!$D$1:$D$16305,"",0)</f>
        <v/>
      </c>
      <c r="AF142" s="2" t="str" cm="1">
        <f t="array" ref="AF142">_xlfn.XLOOKUP($A142&amp;AF$5,'[1]NBA-Data-1980-2019'!$B$1:$B$16305&amp;'[1]NBA-Data-1980-2019'!$A$1:$A$16305,'[1]NBA-Data-1980-2019'!$D$1:$D$16305,"",0)</f>
        <v/>
      </c>
      <c r="AG142" s="2" t="str" cm="1">
        <f t="array" ref="AG142">_xlfn.XLOOKUP($A142&amp;AG$5,'[1]NBA-Data-1980-2019'!$B$1:$B$16305&amp;'[1]NBA-Data-1980-2019'!$A$1:$A$16305,'[1]NBA-Data-1980-2019'!$D$1:$D$16305,"",0)</f>
        <v/>
      </c>
      <c r="AH142" s="2" t="str" cm="1">
        <f t="array" ref="AH142">_xlfn.XLOOKUP($A142&amp;AH$5,'[1]NBA-Data-1980-2019'!$B$1:$B$16305&amp;'[1]NBA-Data-1980-2019'!$A$1:$A$16305,'[1]NBA-Data-1980-2019'!$H$1:$H$16305,"",0)</f>
        <v/>
      </c>
      <c r="AI142" s="2" t="str" cm="1">
        <f t="array" ref="AI142">_xlfn.XLOOKUP($A142&amp;AI$5,'[1]NBA-Data-1980-2019'!$B$1:$B$16305&amp;'[1]NBA-Data-1980-2019'!$A$1:$A$16305,'[1]NBA-Data-1980-2019'!$H$1:$H$16305,"",0)</f>
        <v/>
      </c>
      <c r="AJ142" s="2" t="str" cm="1">
        <f t="array" ref="AJ142">_xlfn.XLOOKUP($A142&amp;AJ$5,'[1]NBA-Data-1980-2019'!$B$1:$B$16305&amp;'[1]NBA-Data-1980-2019'!$A$1:$A$16305,'[1]NBA-Data-1980-2019'!$H$1:$H$16305,"",0)</f>
        <v/>
      </c>
      <c r="AK142" s="2" t="str" cm="1">
        <f t="array" ref="AK142">_xlfn.XLOOKUP($A142&amp;AK$5,'[1]NBA-Data-1980-2019'!$B$1:$B$16305&amp;'[1]NBA-Data-1980-2019'!$A$1:$A$16305,'[1]NBA-Data-1980-2019'!$H$1:$H$16305,"",0)</f>
        <v/>
      </c>
      <c r="AL142" s="2" t="str" cm="1">
        <f t="array" ref="AL142">_xlfn.XLOOKUP($A142&amp;AL$5,'[1]NBA-Data-1980-2019'!$B$1:$B$16305&amp;'[1]NBA-Data-1980-2019'!$A$1:$A$16305,'[1]NBA-Data-1980-2019'!$H$1:$H$16305,"",0)</f>
        <v/>
      </c>
      <c r="AM142" s="2" t="str" cm="1">
        <f t="array" ref="AM142">_xlfn.XLOOKUP($A142&amp;AM$5,'[1]NBA-Data-1980-2019'!$B$1:$B$16305&amp;'[1]NBA-Data-1980-2019'!$A$1:$A$16305,'[1]NBA-Data-1980-2019'!$H$1:$H$16305,"",0)</f>
        <v/>
      </c>
      <c r="AN142" s="2" t="str" cm="1">
        <f t="array" ref="AN142">_xlfn.XLOOKUP($A142&amp;AN$5,'[1]NBA-Data-1980-2019'!$B$1:$B$16305&amp;'[1]NBA-Data-1980-2019'!$A$1:$A$16305,'[1]NBA-Data-1980-2019'!$H$1:$H$16305,"",0)</f>
        <v/>
      </c>
      <c r="AO142" s="2" t="str" cm="1">
        <f t="array" ref="AO142">_xlfn.XLOOKUP($A142&amp;AO$5,'[1]NBA-Data-1980-2019'!$B$1:$B$16305&amp;'[1]NBA-Data-1980-2019'!$A$1:$A$16305,'[1]NBA-Data-1980-2019'!$H$1:$H$16305,"",0)</f>
        <v/>
      </c>
      <c r="AP142" s="2" t="str" cm="1">
        <f t="array" ref="AP142">_xlfn.XLOOKUP($A142&amp;AP$5,'[1]NBA-Data-1980-2019'!$B$1:$B$16305&amp;'[1]NBA-Data-1980-2019'!$A$1:$A$16305,'[1]NBA-Data-1980-2019'!$H$1:$H$16305,"",0)</f>
        <v/>
      </c>
      <c r="AQ142" s="2" t="str" cm="1">
        <f t="array" ref="AQ142">_xlfn.XLOOKUP($A142&amp;AQ$5,'[1]NBA-Data-1980-2019'!$B$1:$B$16305&amp;'[1]NBA-Data-1980-2019'!$A$1:$A$16305,'[1]NBA-Data-1980-2019'!$H$1:$H$16305,"",0)</f>
        <v/>
      </c>
      <c r="AR142" s="2" t="str" cm="1">
        <f t="array" ref="AR142">_xlfn.XLOOKUP($A142&amp;AR$5,'[1]NBA-Data-1980-2019'!$B$1:$B$16305&amp;'[1]NBA-Data-1980-2019'!$A$1:$A$16305,'[1]NBA-Data-1980-2019'!$H$1:$H$16305,"",0)</f>
        <v/>
      </c>
      <c r="AS142" s="2" t="str" cm="1">
        <f t="array" ref="AS142">_xlfn.XLOOKUP($A142&amp;AS$5,'[1]NBA-Data-1980-2019'!$B$1:$B$16305&amp;'[1]NBA-Data-1980-2019'!$A$1:$A$16305,'[1]NBA-Data-1980-2019'!$H$1:$H$16305,"",0)</f>
        <v/>
      </c>
      <c r="AT142" s="2" t="str" cm="1">
        <f t="array" ref="AT142">_xlfn.XLOOKUP($A142&amp;AT$5,'[1]NBA-Data-1980-2019'!$B$1:$B$16305&amp;'[1]NBA-Data-1980-2019'!$A$1:$A$16305,'[1]NBA-Data-1980-2019'!$H$1:$H$16305,"",0)</f>
        <v/>
      </c>
      <c r="AU142" s="2" t="str" cm="1">
        <f t="array" ref="AU142">_xlfn.XLOOKUP($A142&amp;AU$5,'[1]NBA-Data-1980-2019'!$B$1:$B$16305&amp;'[1]NBA-Data-1980-2019'!$A$1:$A$16305,'[1]NBA-Data-1980-2019'!$H$1:$H$16305,"",0)</f>
        <v/>
      </c>
      <c r="AV142" s="2" t="str" cm="1">
        <f t="array" ref="AV142">_xlfn.XLOOKUP($A142&amp;AV$5,'[1]NBA-Data-1980-2019'!$B$1:$B$16305&amp;'[1]NBA-Data-1980-2019'!$A$1:$A$16305,'[1]NBA-Data-1980-2019'!$H$1:$H$16305,"",0)</f>
        <v/>
      </c>
      <c r="AW142" s="2" t="str" cm="1">
        <f t="array" ref="AW142">_xlfn.XLOOKUP($A142&amp;AW$5,'[1]NBA-Data-1980-2019'!$B$1:$B$16305&amp;'[1]NBA-Data-1980-2019'!$A$1:$A$16305,'[1]NBA-Data-1980-2019'!$H$1:$H$16305,"",0)</f>
        <v/>
      </c>
      <c r="AX142" s="2" t="str" cm="1">
        <f t="array" ref="AX142">_xlfn.XLOOKUP($A142&amp;AX$5,'[1]NBA-Data-1980-2019'!$B$1:$B$16305&amp;'[1]NBA-Data-1980-2019'!$A$1:$A$16305,'[1]NBA-Data-1980-2019'!$H$1:$H$16305,"",0)</f>
        <v/>
      </c>
      <c r="AY142" s="2" t="str" cm="1">
        <f t="array" ref="AY142">_xlfn.XLOOKUP($A142&amp;AY$5,'[1]NBA-Data-1980-2019'!$B$1:$B$16305&amp;'[1]NBA-Data-1980-2019'!$A$1:$A$16305,'[1]NBA-Data-1980-2019'!$H$1:$H$16305,"",0)</f>
        <v/>
      </c>
      <c r="AZ142" s="2" t="str" cm="1">
        <f t="array" ref="AZ142">_xlfn.XLOOKUP($A142&amp;AZ$5,'[1]NBA-Data-1980-2019'!$B$1:$B$16305&amp;'[1]NBA-Data-1980-2019'!$A$1:$A$16305,'[1]NBA-Data-1980-2019'!$H$1:$H$16305,"",0)</f>
        <v/>
      </c>
      <c r="BA142" s="2" t="str" cm="1">
        <f t="array" ref="BA142">_xlfn.XLOOKUP($A142&amp;BA$5,'[1]NBA-Data-1980-2019'!$B$1:$B$16305&amp;'[1]NBA-Data-1980-2019'!$A$1:$A$16305,'[1]NBA-Data-1980-2019'!$H$1:$H$16305,"",0)</f>
        <v/>
      </c>
      <c r="BB142" s="2" t="str" cm="1">
        <f t="array" ref="BB142">_xlfn.XLOOKUP($A142&amp;BB$5,'[1]NBA-Data-1980-2019'!$B$1:$B$16305&amp;'[1]NBA-Data-1980-2019'!$A$1:$A$16305,'[1]NBA-Data-1980-2019'!$H$1:$H$16305,"",0)</f>
        <v/>
      </c>
      <c r="BC142" s="2" t="str" cm="1">
        <f t="array" ref="BC142">_xlfn.XLOOKUP($A142&amp;BC$5,'[1]NBA-Data-1980-2019'!$B$1:$B$16305&amp;'[1]NBA-Data-1980-2019'!$A$1:$A$16305,'[1]NBA-Data-1980-2019'!$H$1:$H$16305,"",0)</f>
        <v/>
      </c>
      <c r="BD142" s="2" t="str" cm="1">
        <f t="array" ref="BD142">_xlfn.XLOOKUP($A142&amp;BD$5,'[1]NBA-Data-1980-2019'!$B$1:$B$16305&amp;'[1]NBA-Data-1980-2019'!$A$1:$A$16305,'[1]NBA-Data-1980-2019'!$H$1:$H$16305,"",0)</f>
        <v/>
      </c>
      <c r="BE142" s="2" cm="1">
        <f t="array" ref="BE142">_xlfn.XLOOKUP($A142&amp;BE$5,'[1]NBA-Data-1980-2019'!$B$1:$B$16305&amp;'[1]NBA-Data-1980-2019'!$A$1:$A$16305,'[1]NBA-Data-1980-2019'!$H$1:$H$16305,"",0)</f>
        <v>172.5</v>
      </c>
      <c r="BF142" s="2" cm="1">
        <f t="array" ref="BF142">_xlfn.XLOOKUP($A142&amp;BF$5,'[1]NBA-Data-1980-2019'!$B$1:$B$16305&amp;'[1]NBA-Data-1980-2019'!$A$1:$A$16305,'[1]NBA-Data-1980-2019'!$H$1:$H$16305,"",0)</f>
        <v>192</v>
      </c>
      <c r="BG142" s="2" cm="1">
        <f t="array" ref="BG142">_xlfn.XLOOKUP($A142&amp;BG$5,'[1]NBA-Data-1980-2019'!$B$1:$B$16305&amp;'[1]NBA-Data-1980-2019'!$A$1:$A$16305,'[1]NBA-Data-1980-2019'!$H$1:$H$16305,"",0)</f>
        <v>580.80000000000007</v>
      </c>
      <c r="BH142" s="2" cm="1">
        <f t="array" ref="BH142">_xlfn.XLOOKUP($A142&amp;BH$5,'[1]NBA-Data-1980-2019'!$B$1:$B$16305&amp;'[1]NBA-Data-1980-2019'!$A$1:$A$16305,'[1]NBA-Data-1980-2019'!$H$1:$H$16305,"",0)</f>
        <v>1139.6000000000001</v>
      </c>
      <c r="BI142" s="2" cm="1">
        <f t="array" ref="BI142">_xlfn.XLOOKUP($A142&amp;BI$5,'[1]NBA-Data-1980-2019'!$B$1:$B$16305&amp;'[1]NBA-Data-1980-2019'!$A$1:$A$16305,'[1]NBA-Data-1980-2019'!$H$1:$H$16305,"",0)</f>
        <v>1457.8</v>
      </c>
      <c r="BJ142" s="2" cm="1">
        <f t="array" ref="BJ142">_xlfn.XLOOKUP($A142&amp;BJ$5,'[1]NBA-Data-1980-2019'!$B$1:$B$16305&amp;'[1]NBA-Data-1980-2019'!$A$1:$A$16305,'[1]NBA-Data-1980-2019'!$H$1:$H$16305,"",0)</f>
        <v>972</v>
      </c>
      <c r="BK142" s="2" t="str" cm="1">
        <f t="array" ref="BK142">_xlfn.XLOOKUP($A142&amp;BK$5,'[1]NBA-Data-1980-2019'!$B$1:$B$16305&amp;'[1]NBA-Data-1980-2019'!$A$1:$A$16305,'[1]NBA-Data-1980-2019'!$H$1:$H$16305,"",0)</f>
        <v/>
      </c>
      <c r="BL142" s="2" t="str" cm="1">
        <f t="array" ref="BL142">_xlfn.XLOOKUP($A142&amp;BL$5,'[1]NBA-Data-1980-2019'!$B$1:$B$16305&amp;'[1]NBA-Data-1980-2019'!$A$1:$A$16305,'[1]NBA-Data-1980-2019'!$H$1:$H$16305,"",0)</f>
        <v/>
      </c>
      <c r="BM142" s="2" t="str" cm="1">
        <f t="array" ref="BM142">_xlfn.XLOOKUP($A142&amp;BM$5,'[1]NBA-Data-1980-2019'!$B$1:$B$16305&amp;'[1]NBA-Data-1980-2019'!$A$1:$A$16305,'[1]NBA-Data-1980-2019'!$H$1:$H$16305,"",0)</f>
        <v/>
      </c>
      <c r="BN142" s="2" t="str" cm="1">
        <f t="array" ref="BN142">_xlfn.XLOOKUP($A142&amp;BN$5,'[1]NBA-Data-1980-2019'!$B$1:$B$16305&amp;'[1]NBA-Data-1980-2019'!$A$1:$A$16305,'[1]NBA-Data-1980-2019'!$F$1:$F$16305,"",0)</f>
        <v/>
      </c>
      <c r="BO142" s="2" t="str" cm="1">
        <f t="array" ref="BO142">_xlfn.XLOOKUP($A142&amp;BO$5,'[1]NBA-Data-1980-2019'!$B$1:$B$16305&amp;'[1]NBA-Data-1980-2019'!$A$1:$A$16305,'[1]NBA-Data-1980-2019'!$F$1:$F$16305,"",0)</f>
        <v/>
      </c>
      <c r="BP142" s="2" t="str" cm="1">
        <f t="array" ref="BP142">_xlfn.XLOOKUP($A142&amp;BP$5,'[1]NBA-Data-1980-2019'!$B$1:$B$16305&amp;'[1]NBA-Data-1980-2019'!$A$1:$A$16305,'[1]NBA-Data-1980-2019'!$F$1:$F$16305,"",0)</f>
        <v/>
      </c>
      <c r="BQ142" s="2" t="str" cm="1">
        <f t="array" ref="BQ142">_xlfn.XLOOKUP($A142&amp;BQ$5,'[1]NBA-Data-1980-2019'!$B$1:$B$16305&amp;'[1]NBA-Data-1980-2019'!$A$1:$A$16305,'[1]NBA-Data-1980-2019'!$F$1:$F$16305,"",0)</f>
        <v/>
      </c>
      <c r="BR142" s="2" t="str" cm="1">
        <f t="array" ref="BR142">_xlfn.XLOOKUP($A142&amp;BR$5,'[1]NBA-Data-1980-2019'!$B$1:$B$16305&amp;'[1]NBA-Data-1980-2019'!$A$1:$A$16305,'[1]NBA-Data-1980-2019'!$F$1:$F$16305,"",0)</f>
        <v/>
      </c>
      <c r="BS142" s="2" t="str" cm="1">
        <f t="array" ref="BS142">_xlfn.XLOOKUP($A142&amp;BS$5,'[1]NBA-Data-1980-2019'!$B$1:$B$16305&amp;'[1]NBA-Data-1980-2019'!$A$1:$A$16305,'[1]NBA-Data-1980-2019'!$F$1:$F$16305,"",0)</f>
        <v/>
      </c>
      <c r="BT142" s="2" t="str" cm="1">
        <f t="array" ref="BT142">_xlfn.XLOOKUP($A142&amp;BT$5,'[1]NBA-Data-1980-2019'!$B$1:$B$16305&amp;'[1]NBA-Data-1980-2019'!$A$1:$A$16305,'[1]NBA-Data-1980-2019'!$F$1:$F$16305,"",0)</f>
        <v/>
      </c>
      <c r="BU142" s="2" t="str" cm="1">
        <f t="array" ref="BU142">_xlfn.XLOOKUP($A142&amp;BU$5,'[1]NBA-Data-1980-2019'!$B$1:$B$16305&amp;'[1]NBA-Data-1980-2019'!$A$1:$A$16305,'[1]NBA-Data-1980-2019'!$F$1:$F$16305,"",0)</f>
        <v/>
      </c>
      <c r="BV142" s="2" t="str" cm="1">
        <f t="array" ref="BV142">_xlfn.XLOOKUP($A142&amp;BV$5,'[1]NBA-Data-1980-2019'!$B$1:$B$16305&amp;'[1]NBA-Data-1980-2019'!$A$1:$A$16305,'[1]NBA-Data-1980-2019'!$F$1:$F$16305,"",0)</f>
        <v/>
      </c>
      <c r="BW142" s="2" t="str" cm="1">
        <f t="array" ref="BW142">_xlfn.XLOOKUP($A142&amp;BW$5,'[1]NBA-Data-1980-2019'!$B$1:$B$16305&amp;'[1]NBA-Data-1980-2019'!$A$1:$A$16305,'[1]NBA-Data-1980-2019'!$F$1:$F$16305,"",0)</f>
        <v/>
      </c>
      <c r="BX142" s="2" t="str" cm="1">
        <f t="array" ref="BX142">_xlfn.XLOOKUP($A142&amp;BX$5,'[1]NBA-Data-1980-2019'!$B$1:$B$16305&amp;'[1]NBA-Data-1980-2019'!$A$1:$A$16305,'[1]NBA-Data-1980-2019'!$F$1:$F$16305,"",0)</f>
        <v/>
      </c>
      <c r="BY142" s="2" t="str" cm="1">
        <f t="array" ref="BY142">_xlfn.XLOOKUP($A142&amp;BY$5,'[1]NBA-Data-1980-2019'!$B$1:$B$16305&amp;'[1]NBA-Data-1980-2019'!$A$1:$A$16305,'[1]NBA-Data-1980-2019'!$F$1:$F$16305,"",0)</f>
        <v/>
      </c>
      <c r="BZ142" s="2" t="str" cm="1">
        <f t="array" ref="BZ142">_xlfn.XLOOKUP($A142&amp;BZ$5,'[1]NBA-Data-1980-2019'!$B$1:$B$16305&amp;'[1]NBA-Data-1980-2019'!$A$1:$A$16305,'[1]NBA-Data-1980-2019'!$F$1:$F$16305,"",0)</f>
        <v/>
      </c>
      <c r="CA142" s="2" t="str" cm="1">
        <f t="array" ref="CA142">_xlfn.XLOOKUP($A142&amp;CA$5,'[1]NBA-Data-1980-2019'!$B$1:$B$16305&amp;'[1]NBA-Data-1980-2019'!$A$1:$A$16305,'[1]NBA-Data-1980-2019'!$F$1:$F$16305,"",0)</f>
        <v/>
      </c>
      <c r="CB142" s="2" t="str" cm="1">
        <f t="array" ref="CB142">_xlfn.XLOOKUP($A142&amp;CB$5,'[1]NBA-Data-1980-2019'!$B$1:$B$16305&amp;'[1]NBA-Data-1980-2019'!$A$1:$A$16305,'[1]NBA-Data-1980-2019'!$F$1:$F$16305,"",0)</f>
        <v/>
      </c>
      <c r="CC142" s="2" t="str" cm="1">
        <f t="array" ref="CC142">_xlfn.XLOOKUP($A142&amp;CC$5,'[1]NBA-Data-1980-2019'!$B$1:$B$16305&amp;'[1]NBA-Data-1980-2019'!$A$1:$A$16305,'[1]NBA-Data-1980-2019'!$F$1:$F$16305,"",0)</f>
        <v/>
      </c>
      <c r="CD142" s="2" t="str" cm="1">
        <f t="array" ref="CD142">_xlfn.XLOOKUP($A142&amp;CD$5,'[1]NBA-Data-1980-2019'!$B$1:$B$16305&amp;'[1]NBA-Data-1980-2019'!$A$1:$A$16305,'[1]NBA-Data-1980-2019'!$F$1:$F$16305,"",0)</f>
        <v/>
      </c>
      <c r="CE142" s="2" t="str" cm="1">
        <f t="array" ref="CE142">_xlfn.XLOOKUP($A142&amp;CE$5,'[1]NBA-Data-1980-2019'!$B$1:$B$16305&amp;'[1]NBA-Data-1980-2019'!$A$1:$A$16305,'[1]NBA-Data-1980-2019'!$F$1:$F$16305,"",0)</f>
        <v/>
      </c>
      <c r="CF142" s="2" t="str" cm="1">
        <f t="array" ref="CF142">_xlfn.XLOOKUP($A142&amp;CF$5,'[1]NBA-Data-1980-2019'!$B$1:$B$16305&amp;'[1]NBA-Data-1980-2019'!$A$1:$A$16305,'[1]NBA-Data-1980-2019'!$F$1:$F$16305,"",0)</f>
        <v/>
      </c>
      <c r="CG142" s="2" t="str" cm="1">
        <f t="array" ref="CG142">_xlfn.XLOOKUP($A142&amp;CG$5,'[1]NBA-Data-1980-2019'!$B$1:$B$16305&amp;'[1]NBA-Data-1980-2019'!$A$1:$A$16305,'[1]NBA-Data-1980-2019'!$F$1:$F$16305,"",0)</f>
        <v/>
      </c>
      <c r="CH142" s="2" t="str" cm="1">
        <f t="array" ref="CH142">_xlfn.XLOOKUP($A142&amp;CH$5,'[1]NBA-Data-1980-2019'!$B$1:$B$16305&amp;'[1]NBA-Data-1980-2019'!$A$1:$A$16305,'[1]NBA-Data-1980-2019'!$F$1:$F$16305,"",0)</f>
        <v/>
      </c>
      <c r="CI142" s="2" t="str" cm="1">
        <f t="array" ref="CI142">_xlfn.XLOOKUP($A142&amp;CI$5,'[1]NBA-Data-1980-2019'!$B$1:$B$16305&amp;'[1]NBA-Data-1980-2019'!$A$1:$A$16305,'[1]NBA-Data-1980-2019'!$F$1:$F$16305,"",0)</f>
        <v/>
      </c>
      <c r="CJ142" s="2" t="str" cm="1">
        <f t="array" ref="CJ142">_xlfn.XLOOKUP($A142&amp;CJ$5,'[1]NBA-Data-1980-2019'!$B$1:$B$16305&amp;'[1]NBA-Data-1980-2019'!$A$1:$A$16305,'[1]NBA-Data-1980-2019'!$F$1:$F$16305,"",0)</f>
        <v/>
      </c>
      <c r="CK142" s="2" cm="1">
        <f t="array" ref="CK142">_xlfn.XLOOKUP($A142&amp;CK$5,'[1]NBA-Data-1980-2019'!$B$1:$B$16305&amp;'[1]NBA-Data-1980-2019'!$A$1:$A$16305,'[1]NBA-Data-1980-2019'!$F$1:$F$16305,"",0)</f>
        <v>9.1999999999999993</v>
      </c>
      <c r="CL142" s="2" cm="1">
        <f t="array" ref="CL142">_xlfn.XLOOKUP($A142&amp;CL$5,'[1]NBA-Data-1980-2019'!$B$1:$B$16305&amp;'[1]NBA-Data-1980-2019'!$A$1:$A$16305,'[1]NBA-Data-1980-2019'!$F$1:$F$16305,"",0)</f>
        <v>8.8000000000000007</v>
      </c>
      <c r="CM142" s="2" cm="1">
        <f t="array" ref="CM142">_xlfn.XLOOKUP($A142&amp;CM$5,'[1]NBA-Data-1980-2019'!$B$1:$B$16305&amp;'[1]NBA-Data-1980-2019'!$A$1:$A$16305,'[1]NBA-Data-1980-2019'!$F$1:$F$16305,"",0)</f>
        <v>11.5</v>
      </c>
      <c r="CN142" s="2" cm="1">
        <f t="array" ref="CN142">_xlfn.XLOOKUP($A142&amp;CN$5,'[1]NBA-Data-1980-2019'!$B$1:$B$16305&amp;'[1]NBA-Data-1980-2019'!$A$1:$A$16305,'[1]NBA-Data-1980-2019'!$F$1:$F$16305,"",0)</f>
        <v>13.1</v>
      </c>
      <c r="CO142" s="2" cm="1">
        <f t="array" ref="CO142">_xlfn.XLOOKUP($A142&amp;CO$5,'[1]NBA-Data-1980-2019'!$B$1:$B$16305&amp;'[1]NBA-Data-1980-2019'!$A$1:$A$16305,'[1]NBA-Data-1980-2019'!$F$1:$F$16305,"",0)</f>
        <v>9.4</v>
      </c>
      <c r="CP142" s="2" cm="1">
        <f t="array" ref="CP142">_xlfn.XLOOKUP($A142&amp;CP$5,'[1]NBA-Data-1980-2019'!$B$1:$B$16305&amp;'[1]NBA-Data-1980-2019'!$A$1:$A$16305,'[1]NBA-Data-1980-2019'!$F$1:$F$16305,"",0)</f>
        <v>8.3000000000000007</v>
      </c>
      <c r="CQ142" s="2" t="str" cm="1">
        <f t="array" ref="CQ142">_xlfn.XLOOKUP($A142&amp;CQ$5,'[1]NBA-Data-1980-2019'!$B$1:$B$16305&amp;'[1]NBA-Data-1980-2019'!$A$1:$A$16305,'[1]NBA-Data-1980-2019'!$F$1:$F$16305,"",0)</f>
        <v/>
      </c>
      <c r="CR142" s="2" t="str" cm="1">
        <f t="array" ref="CR142">_xlfn.XLOOKUP($A142&amp;CR$5,'[1]NBA-Data-1980-2019'!$B$1:$B$16305&amp;'[1]NBA-Data-1980-2019'!$A$1:$A$16305,'[1]NBA-Data-1980-2019'!$F$1:$F$16305,"",0)</f>
        <v/>
      </c>
      <c r="CS142" s="2" t="str" cm="1">
        <f t="array" ref="CS142">_xlfn.XLOOKUP($A142&amp;CS$5,'[1]NBA-Data-1980-2019'!$B$1:$B$16305&amp;'[1]NBA-Data-1980-2019'!$A$1:$A$16305,'[1]NBA-Data-1980-2019'!$F$1:$F$16305,"",0)</f>
        <v/>
      </c>
      <c r="CU142" s="2" t="str">
        <f>_xlfn.XLOOKUP($A142,TEAMS!$G$1:$G$839,TEAMS!$H$1:$H$839,"",0)</f>
        <v>SG</v>
      </c>
      <c r="CV142" s="2" t="str">
        <f>_xlfn.XLOOKUP($CU142,DASHBOARD!$B$22:$B$27,DASHBOARD!$C$22:$C$27,"",0)</f>
        <v>GUARD</v>
      </c>
      <c r="CY142" s="63">
        <f>SUMIFS('[1]NBA-Data-1980-2019'!$G$1:$G$16305,'[1]NBA-Data-1980-2019'!$B$1:$B$16305,$A142,'[1]NBA-Data-1980-2019'!$A$1:$A$16305,CY$9)</f>
        <v>0</v>
      </c>
      <c r="CZ142" s="63">
        <f>SUMIFS('[1]NBA-Data-1980-2019'!$G$1:$G$16305,'[1]NBA-Data-1980-2019'!$B$1:$B$16305,$A142,'[1]NBA-Data-1980-2019'!$A$1:$A$16305,CZ$9)</f>
        <v>0</v>
      </c>
      <c r="DA142" s="63">
        <f>SUMIFS('[1]NBA-Data-1980-2019'!$G$1:$G$16305,'[1]NBA-Data-1980-2019'!$B$1:$B$16305,$A142,'[1]NBA-Data-1980-2019'!$A$1:$A$16305,DA$9)</f>
        <v>0</v>
      </c>
      <c r="DB142" s="63">
        <f>SUMIFS('[1]NBA-Data-1980-2019'!$G$1:$G$16305,'[1]NBA-Data-1980-2019'!$B$1:$B$16305,$A142,'[1]NBA-Data-1980-2019'!$A$1:$A$16305,DB$9)</f>
        <v>0</v>
      </c>
      <c r="DC142" s="63">
        <f>SUMIFS('[1]NBA-Data-1980-2019'!$G$1:$G$16305,'[1]NBA-Data-1980-2019'!$B$1:$B$16305,$A142,'[1]NBA-Data-1980-2019'!$A$1:$A$16305,DC$9)</f>
        <v>0</v>
      </c>
      <c r="DD142" s="63">
        <f>SUMIFS('[1]NBA-Data-1980-2019'!$G$1:$G$16305,'[1]NBA-Data-1980-2019'!$B$1:$B$16305,$A142,'[1]NBA-Data-1980-2019'!$A$1:$A$16305,DD$9)</f>
        <v>0</v>
      </c>
      <c r="DE142" s="63">
        <f>SUMIFS('[1]NBA-Data-1980-2019'!$G$1:$G$16305,'[1]NBA-Data-1980-2019'!$B$1:$B$16305,$A142,'[1]NBA-Data-1980-2019'!$A$1:$A$16305,DE$9)</f>
        <v>0</v>
      </c>
      <c r="DF142" s="63">
        <f>SUMIFS('[1]NBA-Data-1980-2019'!$G$1:$G$16305,'[1]NBA-Data-1980-2019'!$B$1:$B$16305,$A142,'[1]NBA-Data-1980-2019'!$A$1:$A$16305,DF$9)</f>
        <v>0</v>
      </c>
      <c r="DG142" s="63">
        <f>SUMIFS('[1]NBA-Data-1980-2019'!$G$1:$G$16305,'[1]NBA-Data-1980-2019'!$B$1:$B$16305,$A142,'[1]NBA-Data-1980-2019'!$A$1:$A$16305,DG$9)</f>
        <v>0</v>
      </c>
      <c r="DH142" s="63">
        <f>SUMIFS('[1]NBA-Data-1980-2019'!$G$1:$G$16305,'[1]NBA-Data-1980-2019'!$B$1:$B$16305,$A142,'[1]NBA-Data-1980-2019'!$A$1:$A$16305,DH$9)</f>
        <v>0</v>
      </c>
      <c r="DI142" s="63">
        <f>SUMIFS('[1]NBA-Data-1980-2019'!$G$1:$G$16305,'[1]NBA-Data-1980-2019'!$B$1:$B$16305,$A142,'[1]NBA-Data-1980-2019'!$A$1:$A$16305,DI$9)</f>
        <v>0</v>
      </c>
      <c r="DJ142" s="63">
        <f>SUMIFS('[1]NBA-Data-1980-2019'!$G$1:$G$16305,'[1]NBA-Data-1980-2019'!$B$1:$B$16305,$A142,'[1]NBA-Data-1980-2019'!$A$1:$A$16305,DJ$9)</f>
        <v>0</v>
      </c>
      <c r="DK142" s="63">
        <f>SUMIFS('[1]NBA-Data-1980-2019'!$G$1:$G$16305,'[1]NBA-Data-1980-2019'!$B$1:$B$16305,$A142,'[1]NBA-Data-1980-2019'!$A$1:$A$16305,DK$9)</f>
        <v>0</v>
      </c>
      <c r="DL142" s="63">
        <f>SUMIFS('[1]NBA-Data-1980-2019'!$G$1:$G$16305,'[1]NBA-Data-1980-2019'!$B$1:$B$16305,$A142,'[1]NBA-Data-1980-2019'!$A$1:$A$16305,DL$9)</f>
        <v>0</v>
      </c>
      <c r="DM142" s="63">
        <f>SUMIFS('[1]NBA-Data-1980-2019'!$G$1:$G$16305,'[1]NBA-Data-1980-2019'!$B$1:$B$16305,$A142,'[1]NBA-Data-1980-2019'!$A$1:$A$16305,DM$9)</f>
        <v>0</v>
      </c>
      <c r="DN142" s="63">
        <f>SUMIFS('[1]NBA-Data-1980-2019'!$G$1:$G$16305,'[1]NBA-Data-1980-2019'!$B$1:$B$16305,$A142,'[1]NBA-Data-1980-2019'!$A$1:$A$16305,DN$9)</f>
        <v>0</v>
      </c>
      <c r="DO142" s="63">
        <f>SUMIFS('[1]NBA-Data-1980-2019'!$G$1:$G$16305,'[1]NBA-Data-1980-2019'!$B$1:$B$16305,$A142,'[1]NBA-Data-1980-2019'!$A$1:$A$16305,DO$9)</f>
        <v>0</v>
      </c>
      <c r="DP142" s="63">
        <f>SUMIFS('[1]NBA-Data-1980-2019'!$G$1:$G$16305,'[1]NBA-Data-1980-2019'!$B$1:$B$16305,$A142,'[1]NBA-Data-1980-2019'!$A$1:$A$16305,DP$9)</f>
        <v>0</v>
      </c>
      <c r="DQ142" s="63">
        <f>SUMIFS('[1]NBA-Data-1980-2019'!$G$1:$G$16305,'[1]NBA-Data-1980-2019'!$B$1:$B$16305,$A142,'[1]NBA-Data-1980-2019'!$A$1:$A$16305,DQ$9)</f>
        <v>0</v>
      </c>
      <c r="DR142" s="63">
        <f>SUMIFS('[1]NBA-Data-1980-2019'!$G$1:$G$16305,'[1]NBA-Data-1980-2019'!$B$1:$B$16305,$A142,'[1]NBA-Data-1980-2019'!$A$1:$A$16305,DR$9)</f>
        <v>0</v>
      </c>
      <c r="DS142" s="63">
        <f>SUMIFS('[1]NBA-Data-1980-2019'!$G$1:$G$16305,'[1]NBA-Data-1980-2019'!$B$1:$B$16305,$A142,'[1]NBA-Data-1980-2019'!$A$1:$A$16305,DS$9)</f>
        <v>0</v>
      </c>
      <c r="DT142" s="63">
        <f>SUMIFS('[1]NBA-Data-1980-2019'!$G$1:$G$16305,'[1]NBA-Data-1980-2019'!$B$1:$B$16305,$A142,'[1]NBA-Data-1980-2019'!$A$1:$A$16305,DT$9)</f>
        <v>0</v>
      </c>
      <c r="DU142" s="63">
        <f>SUMIFS('[1]NBA-Data-1980-2019'!$G$1:$G$16305,'[1]NBA-Data-1980-2019'!$B$1:$B$16305,$A142,'[1]NBA-Data-1980-2019'!$A$1:$A$16305,DU$9)</f>
        <v>0</v>
      </c>
      <c r="DV142" s="63">
        <f>SUMIFS('[1]NBA-Data-1980-2019'!$G$1:$G$16305,'[1]NBA-Data-1980-2019'!$B$1:$B$16305,$A142,'[1]NBA-Data-1980-2019'!$A$1:$A$16305,DV$9)</f>
        <v>0</v>
      </c>
      <c r="DW142" s="63">
        <f>SUMIFS('[1]NBA-Data-1980-2019'!$G$1:$G$16305,'[1]NBA-Data-1980-2019'!$B$1:$B$16305,$A142,'[1]NBA-Data-1980-2019'!$A$1:$A$16305,DW$9)</f>
        <v>816482</v>
      </c>
      <c r="DX142" s="63">
        <f>SUMIFS('[1]NBA-Data-1980-2019'!$G$1:$G$16305,'[1]NBA-Data-1980-2019'!$B$1:$B$16305,$A142,'[1]NBA-Data-1980-2019'!$A$1:$A$16305,DX$9)</f>
        <v>947276</v>
      </c>
      <c r="DY142" s="63">
        <f>SUMIFS('[1]NBA-Data-1980-2019'!$G$1:$G$16305,'[1]NBA-Data-1980-2019'!$B$1:$B$16305,$A142,'[1]NBA-Data-1980-2019'!$A$1:$A$16305,DY$9)</f>
        <v>1015696</v>
      </c>
      <c r="DZ142" s="63">
        <f>SUMIFS('[1]NBA-Data-1980-2019'!$G$1:$G$16305,'[1]NBA-Data-1980-2019'!$B$1:$B$16305,$A142,'[1]NBA-Data-1980-2019'!$A$1:$A$16305,DZ$9)</f>
        <v>1577230</v>
      </c>
      <c r="EA142" s="63">
        <f>SUMIFS('[1]NBA-Data-1980-2019'!$G$1:$G$16305,'[1]NBA-Data-1980-2019'!$B$1:$B$16305,$A142,'[1]NBA-Data-1980-2019'!$A$1:$A$16305,EA$9)</f>
        <v>1757429</v>
      </c>
      <c r="EB142" s="63">
        <f>SUMIFS('[1]NBA-Data-1980-2019'!$G$1:$G$16305,'[1]NBA-Data-1980-2019'!$B$1:$B$16305,$A142,'[1]NBA-Data-1980-2019'!$A$1:$A$16305,EB$9)</f>
        <v>0</v>
      </c>
      <c r="EC142" s="63">
        <f>SUMIFS('[1]NBA-Data-1980-2019'!$G$1:$G$16305,'[1]NBA-Data-1980-2019'!$B$1:$B$16305,$A142,'[1]NBA-Data-1980-2019'!$A$1:$A$16305,EC$9)</f>
        <v>0</v>
      </c>
      <c r="ED142" s="63">
        <f>SUMIFS('[1]NBA-Data-1980-2019'!$G$1:$G$16305,'[1]NBA-Data-1980-2019'!$B$1:$B$16305,$A142,'[1]NBA-Data-1980-2019'!$A$1:$A$16305,ED$9)</f>
        <v>0</v>
      </c>
      <c r="EH142" s="2" t="s">
        <v>1482</v>
      </c>
    </row>
    <row r="143" spans="1:165" x14ac:dyDescent="0.2">
      <c r="A143" s="2" t="s">
        <v>862</v>
      </c>
      <c r="B143" s="2" t="str" cm="1">
        <f t="array" ref="B143">_xlfn.XLOOKUP($A143&amp;B$5,'[1]NBA-Data-1980-2019'!$B$1:$B$16305&amp;'[1]NBA-Data-1980-2019'!$A$1:$A$16305,'[1]NBA-Data-1980-2019'!$D$1:$D$16305,"",0)</f>
        <v/>
      </c>
      <c r="C143" s="2" t="str" cm="1">
        <f t="array" ref="C143">_xlfn.XLOOKUP($A143&amp;C$5,'[1]NBA-Data-1980-2019'!$B$1:$B$16305&amp;'[1]NBA-Data-1980-2019'!$A$1:$A$16305,'[1]NBA-Data-1980-2019'!$D$1:$D$16305,"",0)</f>
        <v/>
      </c>
      <c r="D143" s="2" t="str" cm="1">
        <f t="array" ref="D143">_xlfn.XLOOKUP($A143&amp;D$5,'[1]NBA-Data-1980-2019'!$B$1:$B$16305&amp;'[1]NBA-Data-1980-2019'!$A$1:$A$16305,'[1]NBA-Data-1980-2019'!$D$1:$D$16305,"",0)</f>
        <v/>
      </c>
      <c r="E143" s="2" t="str" cm="1">
        <f t="array" ref="E143">_xlfn.XLOOKUP($A143&amp;E$5,'[1]NBA-Data-1980-2019'!$B$1:$B$16305&amp;'[1]NBA-Data-1980-2019'!$A$1:$A$16305,'[1]NBA-Data-1980-2019'!$D$1:$D$16305,"",0)</f>
        <v/>
      </c>
      <c r="F143" s="2" t="str" cm="1">
        <f t="array" ref="F143">_xlfn.XLOOKUP($A143&amp;F$5,'[1]NBA-Data-1980-2019'!$B$1:$B$16305&amp;'[1]NBA-Data-1980-2019'!$A$1:$A$16305,'[1]NBA-Data-1980-2019'!$D$1:$D$16305,"",0)</f>
        <v/>
      </c>
      <c r="G143" s="2" t="str" cm="1">
        <f t="array" ref="G143">_xlfn.XLOOKUP($A143&amp;G$5,'[1]NBA-Data-1980-2019'!$B$1:$B$16305&amp;'[1]NBA-Data-1980-2019'!$A$1:$A$16305,'[1]NBA-Data-1980-2019'!$D$1:$D$16305,"",0)</f>
        <v/>
      </c>
      <c r="H143" s="2" t="str" cm="1">
        <f t="array" ref="H143">_xlfn.XLOOKUP($A143&amp;H$5,'[1]NBA-Data-1980-2019'!$B$1:$B$16305&amp;'[1]NBA-Data-1980-2019'!$A$1:$A$16305,'[1]NBA-Data-1980-2019'!$D$1:$D$16305,"",0)</f>
        <v/>
      </c>
      <c r="I143" s="2" t="str" cm="1">
        <f t="array" ref="I143">_xlfn.XLOOKUP($A143&amp;I$5,'[1]NBA-Data-1980-2019'!$B$1:$B$16305&amp;'[1]NBA-Data-1980-2019'!$A$1:$A$16305,'[1]NBA-Data-1980-2019'!$D$1:$D$16305,"",0)</f>
        <v/>
      </c>
      <c r="J143" s="2" t="str" cm="1">
        <f t="array" ref="J143">_xlfn.XLOOKUP($A143&amp;J$5,'[1]NBA-Data-1980-2019'!$B$1:$B$16305&amp;'[1]NBA-Data-1980-2019'!$A$1:$A$16305,'[1]NBA-Data-1980-2019'!$D$1:$D$16305,"",0)</f>
        <v/>
      </c>
      <c r="K143" s="2" t="str" cm="1">
        <f t="array" ref="K143">_xlfn.XLOOKUP($A143&amp;K$5,'[1]NBA-Data-1980-2019'!$B$1:$B$16305&amp;'[1]NBA-Data-1980-2019'!$A$1:$A$16305,'[1]NBA-Data-1980-2019'!$D$1:$D$16305,"",0)</f>
        <v/>
      </c>
      <c r="L143" s="2" t="str" cm="1">
        <f t="array" ref="L143">_xlfn.XLOOKUP($A143&amp;L$5,'[1]NBA-Data-1980-2019'!$B$1:$B$16305&amp;'[1]NBA-Data-1980-2019'!$A$1:$A$16305,'[1]NBA-Data-1980-2019'!$D$1:$D$16305,"",0)</f>
        <v/>
      </c>
      <c r="M143" s="2" t="str" cm="1">
        <f t="array" ref="M143">_xlfn.XLOOKUP($A143&amp;M$5,'[1]NBA-Data-1980-2019'!$B$1:$B$16305&amp;'[1]NBA-Data-1980-2019'!$A$1:$A$16305,'[1]NBA-Data-1980-2019'!$D$1:$D$16305,"",0)</f>
        <v/>
      </c>
      <c r="N143" s="2" t="str" cm="1">
        <f t="array" ref="N143">_xlfn.XLOOKUP($A143&amp;N$5,'[1]NBA-Data-1980-2019'!$B$1:$B$16305&amp;'[1]NBA-Data-1980-2019'!$A$1:$A$16305,'[1]NBA-Data-1980-2019'!$D$1:$D$16305,"",0)</f>
        <v/>
      </c>
      <c r="O143" s="2" t="str" cm="1">
        <f t="array" ref="O143">_xlfn.XLOOKUP($A143&amp;O$5,'[1]NBA-Data-1980-2019'!$B$1:$B$16305&amp;'[1]NBA-Data-1980-2019'!$A$1:$A$16305,'[1]NBA-Data-1980-2019'!$D$1:$D$16305,"",0)</f>
        <v/>
      </c>
      <c r="P143" s="2" t="str" cm="1">
        <f t="array" ref="P143">_xlfn.XLOOKUP($A143&amp;P$5,'[1]NBA-Data-1980-2019'!$B$1:$B$16305&amp;'[1]NBA-Data-1980-2019'!$A$1:$A$16305,'[1]NBA-Data-1980-2019'!$D$1:$D$16305,"",0)</f>
        <v/>
      </c>
      <c r="Q143" s="2" t="str" cm="1">
        <f t="array" ref="Q143">_xlfn.XLOOKUP($A143&amp;Q$5,'[1]NBA-Data-1980-2019'!$B$1:$B$16305&amp;'[1]NBA-Data-1980-2019'!$A$1:$A$16305,'[1]NBA-Data-1980-2019'!$D$1:$D$16305,"",0)</f>
        <v/>
      </c>
      <c r="R143" s="2" t="str" cm="1">
        <f t="array" ref="R143">_xlfn.XLOOKUP($A143&amp;R$5,'[1]NBA-Data-1980-2019'!$B$1:$B$16305&amp;'[1]NBA-Data-1980-2019'!$A$1:$A$16305,'[1]NBA-Data-1980-2019'!$D$1:$D$16305,"",0)</f>
        <v/>
      </c>
      <c r="S143" s="2" t="str" cm="1">
        <f t="array" ref="S143">_xlfn.XLOOKUP($A143&amp;S$5,'[1]NBA-Data-1980-2019'!$B$1:$B$16305&amp;'[1]NBA-Data-1980-2019'!$A$1:$A$16305,'[1]NBA-Data-1980-2019'!$D$1:$D$16305,"",0)</f>
        <v>SAS</v>
      </c>
      <c r="T143" s="2" t="str" cm="1">
        <f t="array" ref="T143">_xlfn.XLOOKUP($A143&amp;T$5,'[1]NBA-Data-1980-2019'!$B$1:$B$16305&amp;'[1]NBA-Data-1980-2019'!$A$1:$A$16305,'[1]NBA-Data-1980-2019'!$D$1:$D$16305,"",0)</f>
        <v/>
      </c>
      <c r="U143" s="2" t="str" cm="1">
        <f t="array" ref="U143">_xlfn.XLOOKUP($A143&amp;U$5,'[1]NBA-Data-1980-2019'!$B$1:$B$16305&amp;'[1]NBA-Data-1980-2019'!$A$1:$A$16305,'[1]NBA-Data-1980-2019'!$D$1:$D$16305,"",0)</f>
        <v>SAS</v>
      </c>
      <c r="V143" s="2" t="str" cm="1">
        <f t="array" ref="V143">_xlfn.XLOOKUP($A143&amp;V$5,'[1]NBA-Data-1980-2019'!$B$1:$B$16305&amp;'[1]NBA-Data-1980-2019'!$A$1:$A$16305,'[1]NBA-Data-1980-2019'!$D$1:$D$16305,"",0)</f>
        <v>DAL</v>
      </c>
      <c r="W143" s="2" t="str" cm="1">
        <f t="array" ref="W143">_xlfn.XLOOKUP($A143&amp;W$5,'[1]NBA-Data-1980-2019'!$B$1:$B$16305&amp;'[1]NBA-Data-1980-2019'!$A$1:$A$16305,'[1]NBA-Data-1980-2019'!$D$1:$D$16305,"",0)</f>
        <v>DAL</v>
      </c>
      <c r="X143" s="2" t="str" cm="1">
        <f t="array" ref="X143">_xlfn.XLOOKUP($A143&amp;X$5,'[1]NBA-Data-1980-2019'!$B$1:$B$16305&amp;'[1]NBA-Data-1980-2019'!$A$1:$A$16305,'[1]NBA-Data-1980-2019'!$D$1:$D$16305,"",0)</f>
        <v>IND</v>
      </c>
      <c r="Y143" s="2" t="str" cm="1">
        <f t="array" ref="Y143">_xlfn.XLOOKUP($A143&amp;Y$5,'[1]NBA-Data-1980-2019'!$B$1:$B$16305&amp;'[1]NBA-Data-1980-2019'!$A$1:$A$16305,'[1]NBA-Data-1980-2019'!$D$1:$D$16305,"",0)</f>
        <v>IND</v>
      </c>
      <c r="Z143" s="2" t="str" cm="1">
        <f t="array" ref="Z143">_xlfn.XLOOKUP($A143&amp;Z$5,'[1]NBA-Data-1980-2019'!$B$1:$B$16305&amp;'[1]NBA-Data-1980-2019'!$A$1:$A$16305,'[1]NBA-Data-1980-2019'!$D$1:$D$16305,"",0)</f>
        <v>IND</v>
      </c>
      <c r="AA143" s="2" t="str" cm="1">
        <f t="array" ref="AA143">_xlfn.XLOOKUP($A143&amp;AA$5,'[1]NBA-Data-1980-2019'!$B$1:$B$16305&amp;'[1]NBA-Data-1980-2019'!$A$1:$A$16305,'[1]NBA-Data-1980-2019'!$D$1:$D$16305,"",0)</f>
        <v>IND</v>
      </c>
      <c r="AB143" s="2" t="str" cm="1">
        <f t="array" ref="AB143">_xlfn.XLOOKUP($A143&amp;AB$5,'[1]NBA-Data-1980-2019'!$B$1:$B$16305&amp;'[1]NBA-Data-1980-2019'!$A$1:$A$16305,'[1]NBA-Data-1980-2019'!$D$1:$D$16305,"",0)</f>
        <v>WAS</v>
      </c>
      <c r="AC143" s="2" t="str" cm="1">
        <f t="array" ref="AC143">_xlfn.XLOOKUP($A143&amp;AC$5,'[1]NBA-Data-1980-2019'!$B$1:$B$16305&amp;'[1]NBA-Data-1980-2019'!$A$1:$A$16305,'[1]NBA-Data-1980-2019'!$D$1:$D$16305,"",0)</f>
        <v>WAS</v>
      </c>
      <c r="AD143" s="2" t="str" cm="1">
        <f t="array" ref="AD143">_xlfn.XLOOKUP($A143&amp;AD$5,'[1]NBA-Data-1980-2019'!$B$1:$B$16305&amp;'[1]NBA-Data-1980-2019'!$A$1:$A$16305,'[1]NBA-Data-1980-2019'!$D$1:$D$16305,"",0)</f>
        <v>WAS</v>
      </c>
      <c r="AE143" s="2" t="str" cm="1">
        <f t="array" ref="AE143">_xlfn.XLOOKUP($A143&amp;AE$5,'[1]NBA-Data-1980-2019'!$B$1:$B$16305&amp;'[1]NBA-Data-1980-2019'!$A$1:$A$16305,'[1]NBA-Data-1980-2019'!$D$1:$D$16305,"",0)</f>
        <v/>
      </c>
      <c r="AF143" s="2" t="str" cm="1">
        <f t="array" ref="AF143">_xlfn.XLOOKUP($A143&amp;AF$5,'[1]NBA-Data-1980-2019'!$B$1:$B$16305&amp;'[1]NBA-Data-1980-2019'!$A$1:$A$16305,'[1]NBA-Data-1980-2019'!$D$1:$D$16305,"",0)</f>
        <v/>
      </c>
      <c r="AG143" s="2" t="str" cm="1">
        <f t="array" ref="AG143">_xlfn.XLOOKUP($A143&amp;AG$5,'[1]NBA-Data-1980-2019'!$B$1:$B$16305&amp;'[1]NBA-Data-1980-2019'!$A$1:$A$16305,'[1]NBA-Data-1980-2019'!$D$1:$D$16305,"",0)</f>
        <v/>
      </c>
      <c r="AH143" s="2" t="str" cm="1">
        <f t="array" ref="AH143">_xlfn.XLOOKUP($A143&amp;AH$5,'[1]NBA-Data-1980-2019'!$B$1:$B$16305&amp;'[1]NBA-Data-1980-2019'!$A$1:$A$16305,'[1]NBA-Data-1980-2019'!$H$1:$H$16305,"",0)</f>
        <v/>
      </c>
      <c r="AI143" s="2" t="str" cm="1">
        <f t="array" ref="AI143">_xlfn.XLOOKUP($A143&amp;AI$5,'[1]NBA-Data-1980-2019'!$B$1:$B$16305&amp;'[1]NBA-Data-1980-2019'!$A$1:$A$16305,'[1]NBA-Data-1980-2019'!$H$1:$H$16305,"",0)</f>
        <v/>
      </c>
      <c r="AJ143" s="2" t="str" cm="1">
        <f t="array" ref="AJ143">_xlfn.XLOOKUP($A143&amp;AJ$5,'[1]NBA-Data-1980-2019'!$B$1:$B$16305&amp;'[1]NBA-Data-1980-2019'!$A$1:$A$16305,'[1]NBA-Data-1980-2019'!$H$1:$H$16305,"",0)</f>
        <v/>
      </c>
      <c r="AK143" s="2" t="str" cm="1">
        <f t="array" ref="AK143">_xlfn.XLOOKUP($A143&amp;AK$5,'[1]NBA-Data-1980-2019'!$B$1:$B$16305&amp;'[1]NBA-Data-1980-2019'!$A$1:$A$16305,'[1]NBA-Data-1980-2019'!$H$1:$H$16305,"",0)</f>
        <v/>
      </c>
      <c r="AL143" s="2" t="str" cm="1">
        <f t="array" ref="AL143">_xlfn.XLOOKUP($A143&amp;AL$5,'[1]NBA-Data-1980-2019'!$B$1:$B$16305&amp;'[1]NBA-Data-1980-2019'!$A$1:$A$16305,'[1]NBA-Data-1980-2019'!$H$1:$H$16305,"",0)</f>
        <v/>
      </c>
      <c r="AM143" s="2" t="str" cm="1">
        <f t="array" ref="AM143">_xlfn.XLOOKUP($A143&amp;AM$5,'[1]NBA-Data-1980-2019'!$B$1:$B$16305&amp;'[1]NBA-Data-1980-2019'!$A$1:$A$16305,'[1]NBA-Data-1980-2019'!$H$1:$H$16305,"",0)</f>
        <v/>
      </c>
      <c r="AN143" s="2" t="str" cm="1">
        <f t="array" ref="AN143">_xlfn.XLOOKUP($A143&amp;AN$5,'[1]NBA-Data-1980-2019'!$B$1:$B$16305&amp;'[1]NBA-Data-1980-2019'!$A$1:$A$16305,'[1]NBA-Data-1980-2019'!$H$1:$H$16305,"",0)</f>
        <v/>
      </c>
      <c r="AO143" s="2" t="str" cm="1">
        <f t="array" ref="AO143">_xlfn.XLOOKUP($A143&amp;AO$5,'[1]NBA-Data-1980-2019'!$B$1:$B$16305&amp;'[1]NBA-Data-1980-2019'!$A$1:$A$16305,'[1]NBA-Data-1980-2019'!$H$1:$H$16305,"",0)</f>
        <v/>
      </c>
      <c r="AP143" s="2" t="str" cm="1">
        <f t="array" ref="AP143">_xlfn.XLOOKUP($A143&amp;AP$5,'[1]NBA-Data-1980-2019'!$B$1:$B$16305&amp;'[1]NBA-Data-1980-2019'!$A$1:$A$16305,'[1]NBA-Data-1980-2019'!$H$1:$H$16305,"",0)</f>
        <v/>
      </c>
      <c r="AQ143" s="2" t="str" cm="1">
        <f t="array" ref="AQ143">_xlfn.XLOOKUP($A143&amp;AQ$5,'[1]NBA-Data-1980-2019'!$B$1:$B$16305&amp;'[1]NBA-Data-1980-2019'!$A$1:$A$16305,'[1]NBA-Data-1980-2019'!$H$1:$H$16305,"",0)</f>
        <v/>
      </c>
      <c r="AR143" s="2" t="str" cm="1">
        <f t="array" ref="AR143">_xlfn.XLOOKUP($A143&amp;AR$5,'[1]NBA-Data-1980-2019'!$B$1:$B$16305&amp;'[1]NBA-Data-1980-2019'!$A$1:$A$16305,'[1]NBA-Data-1980-2019'!$H$1:$H$16305,"",0)</f>
        <v/>
      </c>
      <c r="AS143" s="2" t="str" cm="1">
        <f t="array" ref="AS143">_xlfn.XLOOKUP($A143&amp;AS$5,'[1]NBA-Data-1980-2019'!$B$1:$B$16305&amp;'[1]NBA-Data-1980-2019'!$A$1:$A$16305,'[1]NBA-Data-1980-2019'!$H$1:$H$16305,"",0)</f>
        <v/>
      </c>
      <c r="AT143" s="2" t="str" cm="1">
        <f t="array" ref="AT143">_xlfn.XLOOKUP($A143&amp;AT$5,'[1]NBA-Data-1980-2019'!$B$1:$B$16305&amp;'[1]NBA-Data-1980-2019'!$A$1:$A$16305,'[1]NBA-Data-1980-2019'!$H$1:$H$16305,"",0)</f>
        <v/>
      </c>
      <c r="AU143" s="2" t="str" cm="1">
        <f t="array" ref="AU143">_xlfn.XLOOKUP($A143&amp;AU$5,'[1]NBA-Data-1980-2019'!$B$1:$B$16305&amp;'[1]NBA-Data-1980-2019'!$A$1:$A$16305,'[1]NBA-Data-1980-2019'!$H$1:$H$16305,"",0)</f>
        <v/>
      </c>
      <c r="AV143" s="2" t="str" cm="1">
        <f t="array" ref="AV143">_xlfn.XLOOKUP($A143&amp;AV$5,'[1]NBA-Data-1980-2019'!$B$1:$B$16305&amp;'[1]NBA-Data-1980-2019'!$A$1:$A$16305,'[1]NBA-Data-1980-2019'!$H$1:$H$16305,"",0)</f>
        <v/>
      </c>
      <c r="AW143" s="2" t="str" cm="1">
        <f t="array" ref="AW143">_xlfn.XLOOKUP($A143&amp;AW$5,'[1]NBA-Data-1980-2019'!$B$1:$B$16305&amp;'[1]NBA-Data-1980-2019'!$A$1:$A$16305,'[1]NBA-Data-1980-2019'!$H$1:$H$16305,"",0)</f>
        <v/>
      </c>
      <c r="AX143" s="2" t="str" cm="1">
        <f t="array" ref="AX143">_xlfn.XLOOKUP($A143&amp;AX$5,'[1]NBA-Data-1980-2019'!$B$1:$B$16305&amp;'[1]NBA-Data-1980-2019'!$A$1:$A$16305,'[1]NBA-Data-1980-2019'!$H$1:$H$16305,"",0)</f>
        <v/>
      </c>
      <c r="AY143" s="2" cm="1">
        <f t="array" ref="AY143">_xlfn.XLOOKUP($A143&amp;AY$5,'[1]NBA-Data-1980-2019'!$B$1:$B$16305&amp;'[1]NBA-Data-1980-2019'!$A$1:$A$16305,'[1]NBA-Data-1980-2019'!$H$1:$H$16305,"",0)</f>
        <v>22.799999999999997</v>
      </c>
      <c r="AZ143" s="2" t="str" cm="1">
        <f t="array" ref="AZ143">_xlfn.XLOOKUP($A143&amp;AZ$5,'[1]NBA-Data-1980-2019'!$B$1:$B$16305&amp;'[1]NBA-Data-1980-2019'!$A$1:$A$16305,'[1]NBA-Data-1980-2019'!$H$1:$H$16305,"",0)</f>
        <v/>
      </c>
      <c r="BA143" s="2" cm="1">
        <f t="array" ref="BA143">_xlfn.XLOOKUP($A143&amp;BA$5,'[1]NBA-Data-1980-2019'!$B$1:$B$16305&amp;'[1]NBA-Data-1980-2019'!$A$1:$A$16305,'[1]NBA-Data-1980-2019'!$H$1:$H$16305,"",0)</f>
        <v>163.79999999999998</v>
      </c>
      <c r="BB143" s="2" cm="1">
        <f t="array" ref="BB143">_xlfn.XLOOKUP($A143&amp;BB$5,'[1]NBA-Data-1980-2019'!$B$1:$B$16305&amp;'[1]NBA-Data-1980-2019'!$A$1:$A$16305,'[1]NBA-Data-1980-2019'!$H$1:$H$16305,"",0)</f>
        <v>487.19999999999993</v>
      </c>
      <c r="BC143" s="2" cm="1">
        <f t="array" ref="BC143">_xlfn.XLOOKUP($A143&amp;BC$5,'[1]NBA-Data-1980-2019'!$B$1:$B$16305&amp;'[1]NBA-Data-1980-2019'!$A$1:$A$16305,'[1]NBA-Data-1980-2019'!$H$1:$H$16305,"",0)</f>
        <v>1140.7</v>
      </c>
      <c r="BD143" s="2" cm="1">
        <f t="array" ref="BD143">_xlfn.XLOOKUP($A143&amp;BD$5,'[1]NBA-Data-1980-2019'!$B$1:$B$16305&amp;'[1]NBA-Data-1980-2019'!$A$1:$A$16305,'[1]NBA-Data-1980-2019'!$H$1:$H$16305,"",0)</f>
        <v>1320</v>
      </c>
      <c r="BE143" s="2" cm="1">
        <f t="array" ref="BE143">_xlfn.XLOOKUP($A143&amp;BE$5,'[1]NBA-Data-1980-2019'!$B$1:$B$16305&amp;'[1]NBA-Data-1980-2019'!$A$1:$A$16305,'[1]NBA-Data-1980-2019'!$H$1:$H$16305,"",0)</f>
        <v>1247.3999999999999</v>
      </c>
      <c r="BF143" s="2" cm="1">
        <f t="array" ref="BF143">_xlfn.XLOOKUP($A143&amp;BF$5,'[1]NBA-Data-1980-2019'!$B$1:$B$16305&amp;'[1]NBA-Data-1980-2019'!$A$1:$A$16305,'[1]NBA-Data-1980-2019'!$H$1:$H$16305,"",0)</f>
        <v>1146.8</v>
      </c>
      <c r="BG143" s="2" cm="1">
        <f t="array" ref="BG143">_xlfn.XLOOKUP($A143&amp;BG$5,'[1]NBA-Data-1980-2019'!$B$1:$B$16305&amp;'[1]NBA-Data-1980-2019'!$A$1:$A$16305,'[1]NBA-Data-1980-2019'!$H$1:$H$16305,"",0)</f>
        <v>1817.6000000000001</v>
      </c>
      <c r="BH143" s="2" cm="1">
        <f t="array" ref="BH143">_xlfn.XLOOKUP($A143&amp;BH$5,'[1]NBA-Data-1980-2019'!$B$1:$B$16305&amp;'[1]NBA-Data-1980-2019'!$A$1:$A$16305,'[1]NBA-Data-1980-2019'!$H$1:$H$16305,"",0)</f>
        <v>554.9</v>
      </c>
      <c r="BI143" s="2" cm="1">
        <f t="array" ref="BI143">_xlfn.XLOOKUP($A143&amp;BI$5,'[1]NBA-Data-1980-2019'!$B$1:$B$16305&amp;'[1]NBA-Data-1980-2019'!$A$1:$A$16305,'[1]NBA-Data-1980-2019'!$H$1:$H$16305,"",0)</f>
        <v>1147.3</v>
      </c>
      <c r="BJ143" s="2" cm="1">
        <f t="array" ref="BJ143">_xlfn.XLOOKUP($A143&amp;BJ$5,'[1]NBA-Data-1980-2019'!$B$1:$B$16305&amp;'[1]NBA-Data-1980-2019'!$A$1:$A$16305,'[1]NBA-Data-1980-2019'!$H$1:$H$16305,"",0)</f>
        <v>496.4</v>
      </c>
      <c r="BK143" s="2" t="str" cm="1">
        <f t="array" ref="BK143">_xlfn.XLOOKUP($A143&amp;BK$5,'[1]NBA-Data-1980-2019'!$B$1:$B$16305&amp;'[1]NBA-Data-1980-2019'!$A$1:$A$16305,'[1]NBA-Data-1980-2019'!$H$1:$H$16305,"",0)</f>
        <v/>
      </c>
      <c r="BL143" s="2" t="str" cm="1">
        <f t="array" ref="BL143">_xlfn.XLOOKUP($A143&amp;BL$5,'[1]NBA-Data-1980-2019'!$B$1:$B$16305&amp;'[1]NBA-Data-1980-2019'!$A$1:$A$16305,'[1]NBA-Data-1980-2019'!$H$1:$H$16305,"",0)</f>
        <v/>
      </c>
      <c r="BM143" s="2" t="str" cm="1">
        <f t="array" ref="BM143">_xlfn.XLOOKUP($A143&amp;BM$5,'[1]NBA-Data-1980-2019'!$B$1:$B$16305&amp;'[1]NBA-Data-1980-2019'!$A$1:$A$16305,'[1]NBA-Data-1980-2019'!$H$1:$H$16305,"",0)</f>
        <v/>
      </c>
      <c r="BN143" s="2" t="str" cm="1">
        <f t="array" ref="BN143">_xlfn.XLOOKUP($A143&amp;BN$5,'[1]NBA-Data-1980-2019'!$B$1:$B$16305&amp;'[1]NBA-Data-1980-2019'!$A$1:$A$16305,'[1]NBA-Data-1980-2019'!$F$1:$F$16305,"",0)</f>
        <v/>
      </c>
      <c r="BO143" s="2" t="str" cm="1">
        <f t="array" ref="BO143">_xlfn.XLOOKUP($A143&amp;BO$5,'[1]NBA-Data-1980-2019'!$B$1:$B$16305&amp;'[1]NBA-Data-1980-2019'!$A$1:$A$16305,'[1]NBA-Data-1980-2019'!$F$1:$F$16305,"",0)</f>
        <v/>
      </c>
      <c r="BP143" s="2" t="str" cm="1">
        <f t="array" ref="BP143">_xlfn.XLOOKUP($A143&amp;BP$5,'[1]NBA-Data-1980-2019'!$B$1:$B$16305&amp;'[1]NBA-Data-1980-2019'!$A$1:$A$16305,'[1]NBA-Data-1980-2019'!$F$1:$F$16305,"",0)</f>
        <v/>
      </c>
      <c r="BQ143" s="2" t="str" cm="1">
        <f t="array" ref="BQ143">_xlfn.XLOOKUP($A143&amp;BQ$5,'[1]NBA-Data-1980-2019'!$B$1:$B$16305&amp;'[1]NBA-Data-1980-2019'!$A$1:$A$16305,'[1]NBA-Data-1980-2019'!$F$1:$F$16305,"",0)</f>
        <v/>
      </c>
      <c r="BR143" s="2" t="str" cm="1">
        <f t="array" ref="BR143">_xlfn.XLOOKUP($A143&amp;BR$5,'[1]NBA-Data-1980-2019'!$B$1:$B$16305&amp;'[1]NBA-Data-1980-2019'!$A$1:$A$16305,'[1]NBA-Data-1980-2019'!$F$1:$F$16305,"",0)</f>
        <v/>
      </c>
      <c r="BS143" s="2" t="str" cm="1">
        <f t="array" ref="BS143">_xlfn.XLOOKUP($A143&amp;BS$5,'[1]NBA-Data-1980-2019'!$B$1:$B$16305&amp;'[1]NBA-Data-1980-2019'!$A$1:$A$16305,'[1]NBA-Data-1980-2019'!$F$1:$F$16305,"",0)</f>
        <v/>
      </c>
      <c r="BT143" s="2" t="str" cm="1">
        <f t="array" ref="BT143">_xlfn.XLOOKUP($A143&amp;BT$5,'[1]NBA-Data-1980-2019'!$B$1:$B$16305&amp;'[1]NBA-Data-1980-2019'!$A$1:$A$16305,'[1]NBA-Data-1980-2019'!$F$1:$F$16305,"",0)</f>
        <v/>
      </c>
      <c r="BU143" s="2" t="str" cm="1">
        <f t="array" ref="BU143">_xlfn.XLOOKUP($A143&amp;BU$5,'[1]NBA-Data-1980-2019'!$B$1:$B$16305&amp;'[1]NBA-Data-1980-2019'!$A$1:$A$16305,'[1]NBA-Data-1980-2019'!$F$1:$F$16305,"",0)</f>
        <v/>
      </c>
      <c r="BV143" s="2" t="str" cm="1">
        <f t="array" ref="BV143">_xlfn.XLOOKUP($A143&amp;BV$5,'[1]NBA-Data-1980-2019'!$B$1:$B$16305&amp;'[1]NBA-Data-1980-2019'!$A$1:$A$16305,'[1]NBA-Data-1980-2019'!$F$1:$F$16305,"",0)</f>
        <v/>
      </c>
      <c r="BW143" s="2" t="str" cm="1">
        <f t="array" ref="BW143">_xlfn.XLOOKUP($A143&amp;BW$5,'[1]NBA-Data-1980-2019'!$B$1:$B$16305&amp;'[1]NBA-Data-1980-2019'!$A$1:$A$16305,'[1]NBA-Data-1980-2019'!$F$1:$F$16305,"",0)</f>
        <v/>
      </c>
      <c r="BX143" s="2" t="str" cm="1">
        <f t="array" ref="BX143">_xlfn.XLOOKUP($A143&amp;BX$5,'[1]NBA-Data-1980-2019'!$B$1:$B$16305&amp;'[1]NBA-Data-1980-2019'!$A$1:$A$16305,'[1]NBA-Data-1980-2019'!$F$1:$F$16305,"",0)</f>
        <v/>
      </c>
      <c r="BY143" s="2" t="str" cm="1">
        <f t="array" ref="BY143">_xlfn.XLOOKUP($A143&amp;BY$5,'[1]NBA-Data-1980-2019'!$B$1:$B$16305&amp;'[1]NBA-Data-1980-2019'!$A$1:$A$16305,'[1]NBA-Data-1980-2019'!$F$1:$F$16305,"",0)</f>
        <v/>
      </c>
      <c r="BZ143" s="2" t="str" cm="1">
        <f t="array" ref="BZ143">_xlfn.XLOOKUP($A143&amp;BZ$5,'[1]NBA-Data-1980-2019'!$B$1:$B$16305&amp;'[1]NBA-Data-1980-2019'!$A$1:$A$16305,'[1]NBA-Data-1980-2019'!$F$1:$F$16305,"",0)</f>
        <v/>
      </c>
      <c r="CA143" s="2" t="str" cm="1">
        <f t="array" ref="CA143">_xlfn.XLOOKUP($A143&amp;CA$5,'[1]NBA-Data-1980-2019'!$B$1:$B$16305&amp;'[1]NBA-Data-1980-2019'!$A$1:$A$16305,'[1]NBA-Data-1980-2019'!$F$1:$F$16305,"",0)</f>
        <v/>
      </c>
      <c r="CB143" s="2" t="str" cm="1">
        <f t="array" ref="CB143">_xlfn.XLOOKUP($A143&amp;CB$5,'[1]NBA-Data-1980-2019'!$B$1:$B$16305&amp;'[1]NBA-Data-1980-2019'!$A$1:$A$16305,'[1]NBA-Data-1980-2019'!$F$1:$F$16305,"",0)</f>
        <v/>
      </c>
      <c r="CC143" s="2" t="str" cm="1">
        <f t="array" ref="CC143">_xlfn.XLOOKUP($A143&amp;CC$5,'[1]NBA-Data-1980-2019'!$B$1:$B$16305&amp;'[1]NBA-Data-1980-2019'!$A$1:$A$16305,'[1]NBA-Data-1980-2019'!$F$1:$F$16305,"",0)</f>
        <v/>
      </c>
      <c r="CD143" s="2" t="str" cm="1">
        <f t="array" ref="CD143">_xlfn.XLOOKUP($A143&amp;CD$5,'[1]NBA-Data-1980-2019'!$B$1:$B$16305&amp;'[1]NBA-Data-1980-2019'!$A$1:$A$16305,'[1]NBA-Data-1980-2019'!$F$1:$F$16305,"",0)</f>
        <v/>
      </c>
      <c r="CE143" s="2" cm="1">
        <f t="array" ref="CE143">_xlfn.XLOOKUP($A143&amp;CE$5,'[1]NBA-Data-1980-2019'!$B$1:$B$16305&amp;'[1]NBA-Data-1980-2019'!$A$1:$A$16305,'[1]NBA-Data-1980-2019'!$F$1:$F$16305,"",0)</f>
        <v>35.299999999999997</v>
      </c>
      <c r="CF143" s="2" t="str" cm="1">
        <f t="array" ref="CF143">_xlfn.XLOOKUP($A143&amp;CF$5,'[1]NBA-Data-1980-2019'!$B$1:$B$16305&amp;'[1]NBA-Data-1980-2019'!$A$1:$A$16305,'[1]NBA-Data-1980-2019'!$F$1:$F$16305,"",0)</f>
        <v/>
      </c>
      <c r="CG143" s="2" cm="1">
        <f t="array" ref="CG143">_xlfn.XLOOKUP($A143&amp;CG$5,'[1]NBA-Data-1980-2019'!$B$1:$B$16305&amp;'[1]NBA-Data-1980-2019'!$A$1:$A$16305,'[1]NBA-Data-1980-2019'!$F$1:$F$16305,"",0)</f>
        <v>21.6</v>
      </c>
      <c r="CH143" s="2" cm="1">
        <f t="array" ref="CH143">_xlfn.XLOOKUP($A143&amp;CH$5,'[1]NBA-Data-1980-2019'!$B$1:$B$16305&amp;'[1]NBA-Data-1980-2019'!$A$1:$A$16305,'[1]NBA-Data-1980-2019'!$F$1:$F$16305,"",0)</f>
        <v>13.7</v>
      </c>
      <c r="CI143" s="2" cm="1">
        <f t="array" ref="CI143">_xlfn.XLOOKUP($A143&amp;CI$5,'[1]NBA-Data-1980-2019'!$B$1:$B$16305&amp;'[1]NBA-Data-1980-2019'!$A$1:$A$16305,'[1]NBA-Data-1980-2019'!$F$1:$F$16305,"",0)</f>
        <v>13.5</v>
      </c>
      <c r="CJ143" s="2" cm="1">
        <f t="array" ref="CJ143">_xlfn.XLOOKUP($A143&amp;CJ$5,'[1]NBA-Data-1980-2019'!$B$1:$B$16305&amp;'[1]NBA-Data-1980-2019'!$A$1:$A$16305,'[1]NBA-Data-1980-2019'!$F$1:$F$16305,"",0)</f>
        <v>10.6</v>
      </c>
      <c r="CK143" s="2" cm="1">
        <f t="array" ref="CK143">_xlfn.XLOOKUP($A143&amp;CK$5,'[1]NBA-Data-1980-2019'!$B$1:$B$16305&amp;'[1]NBA-Data-1980-2019'!$A$1:$A$16305,'[1]NBA-Data-1980-2019'!$F$1:$F$16305,"",0)</f>
        <v>10.199999999999999</v>
      </c>
      <c r="CL143" s="2" cm="1">
        <f t="array" ref="CL143">_xlfn.XLOOKUP($A143&amp;CL$5,'[1]NBA-Data-1980-2019'!$B$1:$B$16305&amp;'[1]NBA-Data-1980-2019'!$A$1:$A$16305,'[1]NBA-Data-1980-2019'!$F$1:$F$16305,"",0)</f>
        <v>10.8</v>
      </c>
      <c r="CM143" s="2" cm="1">
        <f t="array" ref="CM143">_xlfn.XLOOKUP($A143&amp;CM$5,'[1]NBA-Data-1980-2019'!$B$1:$B$16305&amp;'[1]NBA-Data-1980-2019'!$A$1:$A$16305,'[1]NBA-Data-1980-2019'!$F$1:$F$16305,"",0)</f>
        <v>16.600000000000001</v>
      </c>
      <c r="CN143" s="2" cm="1">
        <f t="array" ref="CN143">_xlfn.XLOOKUP($A143&amp;CN$5,'[1]NBA-Data-1980-2019'!$B$1:$B$16305&amp;'[1]NBA-Data-1980-2019'!$A$1:$A$16305,'[1]NBA-Data-1980-2019'!$F$1:$F$16305,"",0)</f>
        <v>14.1</v>
      </c>
      <c r="CO143" s="2" cm="1">
        <f t="array" ref="CO143">_xlfn.XLOOKUP($A143&amp;CO$5,'[1]NBA-Data-1980-2019'!$B$1:$B$16305&amp;'[1]NBA-Data-1980-2019'!$A$1:$A$16305,'[1]NBA-Data-1980-2019'!$F$1:$F$16305,"",0)</f>
        <v>12.2</v>
      </c>
      <c r="CP143" s="2" cm="1">
        <f t="array" ref="CP143">_xlfn.XLOOKUP($A143&amp;CP$5,'[1]NBA-Data-1980-2019'!$B$1:$B$16305&amp;'[1]NBA-Data-1980-2019'!$A$1:$A$16305,'[1]NBA-Data-1980-2019'!$F$1:$F$16305,"",0)</f>
        <v>12</v>
      </c>
      <c r="CQ143" s="2" t="str" cm="1">
        <f t="array" ref="CQ143">_xlfn.XLOOKUP($A143&amp;CQ$5,'[1]NBA-Data-1980-2019'!$B$1:$B$16305&amp;'[1]NBA-Data-1980-2019'!$A$1:$A$16305,'[1]NBA-Data-1980-2019'!$F$1:$F$16305,"",0)</f>
        <v/>
      </c>
      <c r="CR143" s="2" t="str" cm="1">
        <f t="array" ref="CR143">_xlfn.XLOOKUP($A143&amp;CR$5,'[1]NBA-Data-1980-2019'!$B$1:$B$16305&amp;'[1]NBA-Data-1980-2019'!$A$1:$A$16305,'[1]NBA-Data-1980-2019'!$F$1:$F$16305,"",0)</f>
        <v/>
      </c>
      <c r="CS143" s="2" t="str" cm="1">
        <f t="array" ref="CS143">_xlfn.XLOOKUP($A143&amp;CS$5,'[1]NBA-Data-1980-2019'!$B$1:$B$16305&amp;'[1]NBA-Data-1980-2019'!$A$1:$A$16305,'[1]NBA-Data-1980-2019'!$F$1:$F$16305,"",0)</f>
        <v/>
      </c>
      <c r="CU143" s="2" t="str">
        <f>_xlfn.XLOOKUP($A143,TEAMS!$G$1:$G$839,TEAMS!$H$1:$H$839,"",0)</f>
        <v>C</v>
      </c>
      <c r="CV143" s="2" t="str">
        <f>_xlfn.XLOOKUP($CU143,DASHBOARD!$B$22:$B$27,DASHBOARD!$C$22:$C$27,"",0)</f>
        <v>CENTER</v>
      </c>
      <c r="CY143" s="63">
        <f>SUMIFS('[1]NBA-Data-1980-2019'!$G$1:$G$16305,'[1]NBA-Data-1980-2019'!$B$1:$B$16305,$A143,'[1]NBA-Data-1980-2019'!$A$1:$A$16305,CY$9)</f>
        <v>0</v>
      </c>
      <c r="CZ143" s="63">
        <f>SUMIFS('[1]NBA-Data-1980-2019'!$G$1:$G$16305,'[1]NBA-Data-1980-2019'!$B$1:$B$16305,$A143,'[1]NBA-Data-1980-2019'!$A$1:$A$16305,CZ$9)</f>
        <v>0</v>
      </c>
      <c r="DA143" s="63">
        <f>SUMIFS('[1]NBA-Data-1980-2019'!$G$1:$G$16305,'[1]NBA-Data-1980-2019'!$B$1:$B$16305,$A143,'[1]NBA-Data-1980-2019'!$A$1:$A$16305,DA$9)</f>
        <v>0</v>
      </c>
      <c r="DB143" s="63">
        <f>SUMIFS('[1]NBA-Data-1980-2019'!$G$1:$G$16305,'[1]NBA-Data-1980-2019'!$B$1:$B$16305,$A143,'[1]NBA-Data-1980-2019'!$A$1:$A$16305,DB$9)</f>
        <v>0</v>
      </c>
      <c r="DC143" s="63">
        <f>SUMIFS('[1]NBA-Data-1980-2019'!$G$1:$G$16305,'[1]NBA-Data-1980-2019'!$B$1:$B$16305,$A143,'[1]NBA-Data-1980-2019'!$A$1:$A$16305,DC$9)</f>
        <v>0</v>
      </c>
      <c r="DD143" s="63">
        <f>SUMIFS('[1]NBA-Data-1980-2019'!$G$1:$G$16305,'[1]NBA-Data-1980-2019'!$B$1:$B$16305,$A143,'[1]NBA-Data-1980-2019'!$A$1:$A$16305,DD$9)</f>
        <v>0</v>
      </c>
      <c r="DE143" s="63">
        <f>SUMIFS('[1]NBA-Data-1980-2019'!$G$1:$G$16305,'[1]NBA-Data-1980-2019'!$B$1:$B$16305,$A143,'[1]NBA-Data-1980-2019'!$A$1:$A$16305,DE$9)</f>
        <v>0</v>
      </c>
      <c r="DF143" s="63">
        <f>SUMIFS('[1]NBA-Data-1980-2019'!$G$1:$G$16305,'[1]NBA-Data-1980-2019'!$B$1:$B$16305,$A143,'[1]NBA-Data-1980-2019'!$A$1:$A$16305,DF$9)</f>
        <v>0</v>
      </c>
      <c r="DG143" s="63">
        <f>SUMIFS('[1]NBA-Data-1980-2019'!$G$1:$G$16305,'[1]NBA-Data-1980-2019'!$B$1:$B$16305,$A143,'[1]NBA-Data-1980-2019'!$A$1:$A$16305,DG$9)</f>
        <v>0</v>
      </c>
      <c r="DH143" s="63">
        <f>SUMIFS('[1]NBA-Data-1980-2019'!$G$1:$G$16305,'[1]NBA-Data-1980-2019'!$B$1:$B$16305,$A143,'[1]NBA-Data-1980-2019'!$A$1:$A$16305,DH$9)</f>
        <v>0</v>
      </c>
      <c r="DI143" s="63">
        <f>SUMIFS('[1]NBA-Data-1980-2019'!$G$1:$G$16305,'[1]NBA-Data-1980-2019'!$B$1:$B$16305,$A143,'[1]NBA-Data-1980-2019'!$A$1:$A$16305,DI$9)</f>
        <v>0</v>
      </c>
      <c r="DJ143" s="63">
        <f>SUMIFS('[1]NBA-Data-1980-2019'!$G$1:$G$16305,'[1]NBA-Data-1980-2019'!$B$1:$B$16305,$A143,'[1]NBA-Data-1980-2019'!$A$1:$A$16305,DJ$9)</f>
        <v>0</v>
      </c>
      <c r="DK143" s="63">
        <f>SUMIFS('[1]NBA-Data-1980-2019'!$G$1:$G$16305,'[1]NBA-Data-1980-2019'!$B$1:$B$16305,$A143,'[1]NBA-Data-1980-2019'!$A$1:$A$16305,DK$9)</f>
        <v>0</v>
      </c>
      <c r="DL143" s="63">
        <f>SUMIFS('[1]NBA-Data-1980-2019'!$G$1:$G$16305,'[1]NBA-Data-1980-2019'!$B$1:$B$16305,$A143,'[1]NBA-Data-1980-2019'!$A$1:$A$16305,DL$9)</f>
        <v>0</v>
      </c>
      <c r="DM143" s="63">
        <f>SUMIFS('[1]NBA-Data-1980-2019'!$G$1:$G$16305,'[1]NBA-Data-1980-2019'!$B$1:$B$16305,$A143,'[1]NBA-Data-1980-2019'!$A$1:$A$16305,DM$9)</f>
        <v>0</v>
      </c>
      <c r="DN143" s="63">
        <f>SUMIFS('[1]NBA-Data-1980-2019'!$G$1:$G$16305,'[1]NBA-Data-1980-2019'!$B$1:$B$16305,$A143,'[1]NBA-Data-1980-2019'!$A$1:$A$16305,DN$9)</f>
        <v>0</v>
      </c>
      <c r="DO143" s="63">
        <f>SUMIFS('[1]NBA-Data-1980-2019'!$G$1:$G$16305,'[1]NBA-Data-1980-2019'!$B$1:$B$16305,$A143,'[1]NBA-Data-1980-2019'!$A$1:$A$16305,DO$9)</f>
        <v>0</v>
      </c>
      <c r="DP143" s="63">
        <f>SUMIFS('[1]NBA-Data-1980-2019'!$G$1:$G$16305,'[1]NBA-Data-1980-2019'!$B$1:$B$16305,$A143,'[1]NBA-Data-1980-2019'!$A$1:$A$16305,DP$9)</f>
        <v>938760</v>
      </c>
      <c r="DQ143" s="63">
        <f>SUMIFS('[1]NBA-Data-1980-2019'!$G$1:$G$16305,'[1]NBA-Data-1980-2019'!$B$1:$B$16305,$A143,'[1]NBA-Data-1980-2019'!$A$1:$A$16305,DQ$9)</f>
        <v>0</v>
      </c>
      <c r="DR143" s="63">
        <f>SUMIFS('[1]NBA-Data-1980-2019'!$G$1:$G$16305,'[1]NBA-Data-1980-2019'!$B$1:$B$16305,$A143,'[1]NBA-Data-1980-2019'!$A$1:$A$16305,DR$9)</f>
        <v>1079640</v>
      </c>
      <c r="DS143" s="63">
        <f>SUMIFS('[1]NBA-Data-1980-2019'!$G$1:$G$16305,'[1]NBA-Data-1980-2019'!$B$1:$B$16305,$A143,'[1]NBA-Data-1980-2019'!$A$1:$A$16305,DS$9)</f>
        <v>762196</v>
      </c>
      <c r="DT143" s="63">
        <f>SUMIFS('[1]NBA-Data-1980-2019'!$G$1:$G$16305,'[1]NBA-Data-1980-2019'!$B$1:$B$16305,$A143,'[1]NBA-Data-1980-2019'!$A$1:$A$16305,DT$9)</f>
        <v>0</v>
      </c>
      <c r="DU143" s="63">
        <f>SUMIFS('[1]NBA-Data-1980-2019'!$G$1:$G$16305,'[1]NBA-Data-1980-2019'!$B$1:$B$16305,$A143,'[1]NBA-Data-1980-2019'!$A$1:$A$16305,DU$9)</f>
        <v>4000000</v>
      </c>
      <c r="DV143" s="63">
        <f>SUMIFS('[1]NBA-Data-1980-2019'!$G$1:$G$16305,'[1]NBA-Data-1980-2019'!$B$1:$B$16305,$A143,'[1]NBA-Data-1980-2019'!$A$1:$A$16305,DV$9)</f>
        <v>4000000</v>
      </c>
      <c r="DW143" s="63">
        <f>SUMIFS('[1]NBA-Data-1980-2019'!$G$1:$G$16305,'[1]NBA-Data-1980-2019'!$B$1:$B$16305,$A143,'[1]NBA-Data-1980-2019'!$A$1:$A$16305,DW$9)</f>
        <v>4000000</v>
      </c>
      <c r="DX143" s="63">
        <f>SUMIFS('[1]NBA-Data-1980-2019'!$G$1:$G$16305,'[1]NBA-Data-1980-2019'!$B$1:$B$16305,$A143,'[1]NBA-Data-1980-2019'!$A$1:$A$16305,DX$9)</f>
        <v>4000000</v>
      </c>
      <c r="DY143" s="63">
        <f>SUMIFS('[1]NBA-Data-1980-2019'!$G$1:$G$16305,'[1]NBA-Data-1980-2019'!$B$1:$B$16305,$A143,'[1]NBA-Data-1980-2019'!$A$1:$A$16305,DY$9)</f>
        <v>15944154</v>
      </c>
      <c r="DZ143" s="63">
        <f>SUMIFS('[1]NBA-Data-1980-2019'!$G$1:$G$16305,'[1]NBA-Data-1980-2019'!$B$1:$B$16305,$A143,'[1]NBA-Data-1980-2019'!$A$1:$A$16305,DZ$9)</f>
        <v>16661641</v>
      </c>
      <c r="EA143" s="63">
        <f>SUMIFS('[1]NBA-Data-1980-2019'!$G$1:$G$16305,'[1]NBA-Data-1980-2019'!$B$1:$B$16305,$A143,'[1]NBA-Data-1980-2019'!$A$1:$A$16305,EA$9)</f>
        <v>15944154</v>
      </c>
      <c r="EB143" s="63">
        <f>SUMIFS('[1]NBA-Data-1980-2019'!$G$1:$G$16305,'[1]NBA-Data-1980-2019'!$B$1:$B$16305,$A143,'[1]NBA-Data-1980-2019'!$A$1:$A$16305,EB$9)</f>
        <v>0</v>
      </c>
      <c r="EC143" s="63">
        <f>SUMIFS('[1]NBA-Data-1980-2019'!$G$1:$G$16305,'[1]NBA-Data-1980-2019'!$B$1:$B$16305,$A143,'[1]NBA-Data-1980-2019'!$A$1:$A$16305,EC$9)</f>
        <v>0</v>
      </c>
      <c r="ED143" s="63">
        <f>SUMIFS('[1]NBA-Data-1980-2019'!$G$1:$G$16305,'[1]NBA-Data-1980-2019'!$B$1:$B$16305,$A143,'[1]NBA-Data-1980-2019'!$A$1:$A$16305,ED$9)</f>
        <v>0</v>
      </c>
      <c r="EH143" s="2" t="s">
        <v>1482</v>
      </c>
    </row>
    <row r="144" spans="1:165" x14ac:dyDescent="0.2">
      <c r="A144" s="2" t="s">
        <v>766</v>
      </c>
      <c r="B144" s="2" t="str" cm="1">
        <f t="array" ref="B144">_xlfn.XLOOKUP($A144&amp;B$5,'[1]NBA-Data-1980-2019'!$B$1:$B$16305&amp;'[1]NBA-Data-1980-2019'!$A$1:$A$16305,'[1]NBA-Data-1980-2019'!$D$1:$D$16305,"",0)</f>
        <v/>
      </c>
      <c r="C144" s="2" t="str" cm="1">
        <f t="array" ref="C144">_xlfn.XLOOKUP($A144&amp;C$5,'[1]NBA-Data-1980-2019'!$B$1:$B$16305&amp;'[1]NBA-Data-1980-2019'!$A$1:$A$16305,'[1]NBA-Data-1980-2019'!$D$1:$D$16305,"",0)</f>
        <v/>
      </c>
      <c r="D144" s="2" t="str" cm="1">
        <f t="array" ref="D144">_xlfn.XLOOKUP($A144&amp;D$5,'[1]NBA-Data-1980-2019'!$B$1:$B$16305&amp;'[1]NBA-Data-1980-2019'!$A$1:$A$16305,'[1]NBA-Data-1980-2019'!$D$1:$D$16305,"",0)</f>
        <v/>
      </c>
      <c r="E144" s="2" t="str" cm="1">
        <f t="array" ref="E144">_xlfn.XLOOKUP($A144&amp;E$5,'[1]NBA-Data-1980-2019'!$B$1:$B$16305&amp;'[1]NBA-Data-1980-2019'!$A$1:$A$16305,'[1]NBA-Data-1980-2019'!$D$1:$D$16305,"",0)</f>
        <v/>
      </c>
      <c r="F144" s="2" t="str" cm="1">
        <f t="array" ref="F144">_xlfn.XLOOKUP($A144&amp;F$5,'[1]NBA-Data-1980-2019'!$B$1:$B$16305&amp;'[1]NBA-Data-1980-2019'!$A$1:$A$16305,'[1]NBA-Data-1980-2019'!$D$1:$D$16305,"",0)</f>
        <v/>
      </c>
      <c r="G144" s="2" t="str" cm="1">
        <f t="array" ref="G144">_xlfn.XLOOKUP($A144&amp;G$5,'[1]NBA-Data-1980-2019'!$B$1:$B$16305&amp;'[1]NBA-Data-1980-2019'!$A$1:$A$16305,'[1]NBA-Data-1980-2019'!$D$1:$D$16305,"",0)</f>
        <v/>
      </c>
      <c r="H144" s="2" t="str" cm="1">
        <f t="array" ref="H144">_xlfn.XLOOKUP($A144&amp;H$5,'[1]NBA-Data-1980-2019'!$B$1:$B$16305&amp;'[1]NBA-Data-1980-2019'!$A$1:$A$16305,'[1]NBA-Data-1980-2019'!$D$1:$D$16305,"",0)</f>
        <v/>
      </c>
      <c r="I144" s="2" t="str" cm="1">
        <f t="array" ref="I144">_xlfn.XLOOKUP($A144&amp;I$5,'[1]NBA-Data-1980-2019'!$B$1:$B$16305&amp;'[1]NBA-Data-1980-2019'!$A$1:$A$16305,'[1]NBA-Data-1980-2019'!$D$1:$D$16305,"",0)</f>
        <v/>
      </c>
      <c r="J144" s="2" t="str" cm="1">
        <f t="array" ref="J144">_xlfn.XLOOKUP($A144&amp;J$5,'[1]NBA-Data-1980-2019'!$B$1:$B$16305&amp;'[1]NBA-Data-1980-2019'!$A$1:$A$16305,'[1]NBA-Data-1980-2019'!$D$1:$D$16305,"",0)</f>
        <v/>
      </c>
      <c r="K144" s="2" t="str" cm="1">
        <f t="array" ref="K144">_xlfn.XLOOKUP($A144&amp;K$5,'[1]NBA-Data-1980-2019'!$B$1:$B$16305&amp;'[1]NBA-Data-1980-2019'!$A$1:$A$16305,'[1]NBA-Data-1980-2019'!$D$1:$D$16305,"",0)</f>
        <v/>
      </c>
      <c r="L144" s="2" t="str" cm="1">
        <f t="array" ref="L144">_xlfn.XLOOKUP($A144&amp;L$5,'[1]NBA-Data-1980-2019'!$B$1:$B$16305&amp;'[1]NBA-Data-1980-2019'!$A$1:$A$16305,'[1]NBA-Data-1980-2019'!$D$1:$D$16305,"",0)</f>
        <v/>
      </c>
      <c r="M144" s="2" t="str" cm="1">
        <f t="array" ref="M144">_xlfn.XLOOKUP($A144&amp;M$5,'[1]NBA-Data-1980-2019'!$B$1:$B$16305&amp;'[1]NBA-Data-1980-2019'!$A$1:$A$16305,'[1]NBA-Data-1980-2019'!$D$1:$D$16305,"",0)</f>
        <v/>
      </c>
      <c r="N144" s="2" t="str" cm="1">
        <f t="array" ref="N144">_xlfn.XLOOKUP($A144&amp;N$5,'[1]NBA-Data-1980-2019'!$B$1:$B$16305&amp;'[1]NBA-Data-1980-2019'!$A$1:$A$16305,'[1]NBA-Data-1980-2019'!$D$1:$D$16305,"",0)</f>
        <v/>
      </c>
      <c r="O144" s="2" t="str" cm="1">
        <f t="array" ref="O144">_xlfn.XLOOKUP($A144&amp;O$5,'[1]NBA-Data-1980-2019'!$B$1:$B$16305&amp;'[1]NBA-Data-1980-2019'!$A$1:$A$16305,'[1]NBA-Data-1980-2019'!$D$1:$D$16305,"",0)</f>
        <v/>
      </c>
      <c r="P144" s="2" t="str" cm="1">
        <f t="array" ref="P144">_xlfn.XLOOKUP($A144&amp;P$5,'[1]NBA-Data-1980-2019'!$B$1:$B$16305&amp;'[1]NBA-Data-1980-2019'!$A$1:$A$16305,'[1]NBA-Data-1980-2019'!$D$1:$D$16305,"",0)</f>
        <v/>
      </c>
      <c r="Q144" s="2" t="str" cm="1">
        <f t="array" ref="Q144">_xlfn.XLOOKUP($A144&amp;Q$5,'[1]NBA-Data-1980-2019'!$B$1:$B$16305&amp;'[1]NBA-Data-1980-2019'!$A$1:$A$16305,'[1]NBA-Data-1980-2019'!$D$1:$D$16305,"",0)</f>
        <v/>
      </c>
      <c r="R144" s="2" t="str" cm="1">
        <f t="array" ref="R144">_xlfn.XLOOKUP($A144&amp;R$5,'[1]NBA-Data-1980-2019'!$B$1:$B$16305&amp;'[1]NBA-Data-1980-2019'!$A$1:$A$16305,'[1]NBA-Data-1980-2019'!$D$1:$D$16305,"",0)</f>
        <v/>
      </c>
      <c r="S144" s="2" t="str" cm="1">
        <f t="array" ref="S144">_xlfn.XLOOKUP($A144&amp;S$5,'[1]NBA-Data-1980-2019'!$B$1:$B$16305&amp;'[1]NBA-Data-1980-2019'!$A$1:$A$16305,'[1]NBA-Data-1980-2019'!$D$1:$D$16305,"",0)</f>
        <v/>
      </c>
      <c r="T144" s="2" t="str" cm="1">
        <f t="array" ref="T144">_xlfn.XLOOKUP($A144&amp;T$5,'[1]NBA-Data-1980-2019'!$B$1:$B$16305&amp;'[1]NBA-Data-1980-2019'!$A$1:$A$16305,'[1]NBA-Data-1980-2019'!$D$1:$D$16305,"",0)</f>
        <v/>
      </c>
      <c r="U144" s="2" t="str" cm="1">
        <f t="array" ref="U144">_xlfn.XLOOKUP($A144&amp;U$5,'[1]NBA-Data-1980-2019'!$B$1:$B$16305&amp;'[1]NBA-Data-1980-2019'!$A$1:$A$16305,'[1]NBA-Data-1980-2019'!$D$1:$D$16305,"",0)</f>
        <v/>
      </c>
      <c r="V144" s="2" t="str" cm="1">
        <f t="array" ref="V144">_xlfn.XLOOKUP($A144&amp;V$5,'[1]NBA-Data-1980-2019'!$B$1:$B$16305&amp;'[1]NBA-Data-1980-2019'!$A$1:$A$16305,'[1]NBA-Data-1980-2019'!$D$1:$D$16305,"",0)</f>
        <v/>
      </c>
      <c r="W144" s="2" t="str" cm="1">
        <f t="array" ref="W144">_xlfn.XLOOKUP($A144&amp;W$5,'[1]NBA-Data-1980-2019'!$B$1:$B$16305&amp;'[1]NBA-Data-1980-2019'!$A$1:$A$16305,'[1]NBA-Data-1980-2019'!$D$1:$D$16305,"",0)</f>
        <v>NYK</v>
      </c>
      <c r="X144" s="2" t="str" cm="1">
        <f t="array" ref="X144">_xlfn.XLOOKUP($A144&amp;X$5,'[1]NBA-Data-1980-2019'!$B$1:$B$16305&amp;'[1]NBA-Data-1980-2019'!$A$1:$A$16305,'[1]NBA-Data-1980-2019'!$D$1:$D$16305,"",0)</f>
        <v>NYK</v>
      </c>
      <c r="Y144" s="2" t="str" cm="1">
        <f t="array" ref="Y144">_xlfn.XLOOKUP($A144&amp;Y$5,'[1]NBA-Data-1980-2019'!$B$1:$B$16305&amp;'[1]NBA-Data-1980-2019'!$A$1:$A$16305,'[1]NBA-Data-1980-2019'!$D$1:$D$16305,"",0)</f>
        <v>NYK</v>
      </c>
      <c r="Z144" s="2" t="str" cm="1">
        <f t="array" ref="Z144">_xlfn.XLOOKUP($A144&amp;Z$5,'[1]NBA-Data-1980-2019'!$B$1:$B$16305&amp;'[1]NBA-Data-1980-2019'!$A$1:$A$16305,'[1]NBA-Data-1980-2019'!$D$1:$D$16305,"",0)</f>
        <v>TOT</v>
      </c>
      <c r="AA144" s="2" t="str" cm="1">
        <f t="array" ref="AA144">_xlfn.XLOOKUP($A144&amp;AA$5,'[1]NBA-Data-1980-2019'!$B$1:$B$16305&amp;'[1]NBA-Data-1980-2019'!$A$1:$A$16305,'[1]NBA-Data-1980-2019'!$D$1:$D$16305,"",0)</f>
        <v>CLE</v>
      </c>
      <c r="AB144" s="2" t="str" cm="1">
        <f t="array" ref="AB144">_xlfn.XLOOKUP($A144&amp;AB$5,'[1]NBA-Data-1980-2019'!$B$1:$B$16305&amp;'[1]NBA-Data-1980-2019'!$A$1:$A$16305,'[1]NBA-Data-1980-2019'!$D$1:$D$16305,"",0)</f>
        <v>CLE</v>
      </c>
      <c r="AC144" s="2" t="str" cm="1">
        <f t="array" ref="AC144">_xlfn.XLOOKUP($A144&amp;AC$5,'[1]NBA-Data-1980-2019'!$B$1:$B$16305&amp;'[1]NBA-Data-1980-2019'!$A$1:$A$16305,'[1]NBA-Data-1980-2019'!$D$1:$D$16305,"",0)</f>
        <v>CLE</v>
      </c>
      <c r="AD144" s="2" t="str" cm="1">
        <f t="array" ref="AD144">_xlfn.XLOOKUP($A144&amp;AD$5,'[1]NBA-Data-1980-2019'!$B$1:$B$16305&amp;'[1]NBA-Data-1980-2019'!$A$1:$A$16305,'[1]NBA-Data-1980-2019'!$D$1:$D$16305,"",0)</f>
        <v>TOT</v>
      </c>
      <c r="AE144" s="2" t="str" cm="1">
        <f t="array" ref="AE144">_xlfn.XLOOKUP($A144&amp;AE$5,'[1]NBA-Data-1980-2019'!$B$1:$B$16305&amp;'[1]NBA-Data-1980-2019'!$A$1:$A$16305,'[1]NBA-Data-1980-2019'!$D$1:$D$16305,"",0)</f>
        <v/>
      </c>
      <c r="AF144" s="2" t="str" cm="1">
        <f t="array" ref="AF144">_xlfn.XLOOKUP($A144&amp;AF$5,'[1]NBA-Data-1980-2019'!$B$1:$B$16305&amp;'[1]NBA-Data-1980-2019'!$A$1:$A$16305,'[1]NBA-Data-1980-2019'!$D$1:$D$16305,"",0)</f>
        <v/>
      </c>
      <c r="AG144" s="2" t="str" cm="1">
        <f t="array" ref="AG144">_xlfn.XLOOKUP($A144&amp;AG$5,'[1]NBA-Data-1980-2019'!$B$1:$B$16305&amp;'[1]NBA-Data-1980-2019'!$A$1:$A$16305,'[1]NBA-Data-1980-2019'!$D$1:$D$16305,"",0)</f>
        <v/>
      </c>
      <c r="AH144" s="2" t="str" cm="1">
        <f t="array" ref="AH144">_xlfn.XLOOKUP($A144&amp;AH$5,'[1]NBA-Data-1980-2019'!$B$1:$B$16305&amp;'[1]NBA-Data-1980-2019'!$A$1:$A$16305,'[1]NBA-Data-1980-2019'!$H$1:$H$16305,"",0)</f>
        <v/>
      </c>
      <c r="AI144" s="2" t="str" cm="1">
        <f t="array" ref="AI144">_xlfn.XLOOKUP($A144&amp;AI$5,'[1]NBA-Data-1980-2019'!$B$1:$B$16305&amp;'[1]NBA-Data-1980-2019'!$A$1:$A$16305,'[1]NBA-Data-1980-2019'!$H$1:$H$16305,"",0)</f>
        <v/>
      </c>
      <c r="AJ144" s="2" t="str" cm="1">
        <f t="array" ref="AJ144">_xlfn.XLOOKUP($A144&amp;AJ$5,'[1]NBA-Data-1980-2019'!$B$1:$B$16305&amp;'[1]NBA-Data-1980-2019'!$A$1:$A$16305,'[1]NBA-Data-1980-2019'!$H$1:$H$16305,"",0)</f>
        <v/>
      </c>
      <c r="AK144" s="2" t="str" cm="1">
        <f t="array" ref="AK144">_xlfn.XLOOKUP($A144&amp;AK$5,'[1]NBA-Data-1980-2019'!$B$1:$B$16305&amp;'[1]NBA-Data-1980-2019'!$A$1:$A$16305,'[1]NBA-Data-1980-2019'!$H$1:$H$16305,"",0)</f>
        <v/>
      </c>
      <c r="AL144" s="2" t="str" cm="1">
        <f t="array" ref="AL144">_xlfn.XLOOKUP($A144&amp;AL$5,'[1]NBA-Data-1980-2019'!$B$1:$B$16305&amp;'[1]NBA-Data-1980-2019'!$A$1:$A$16305,'[1]NBA-Data-1980-2019'!$H$1:$H$16305,"",0)</f>
        <v/>
      </c>
      <c r="AM144" s="2" t="str" cm="1">
        <f t="array" ref="AM144">_xlfn.XLOOKUP($A144&amp;AM$5,'[1]NBA-Data-1980-2019'!$B$1:$B$16305&amp;'[1]NBA-Data-1980-2019'!$A$1:$A$16305,'[1]NBA-Data-1980-2019'!$H$1:$H$16305,"",0)</f>
        <v/>
      </c>
      <c r="AN144" s="2" t="str" cm="1">
        <f t="array" ref="AN144">_xlfn.XLOOKUP($A144&amp;AN$5,'[1]NBA-Data-1980-2019'!$B$1:$B$16305&amp;'[1]NBA-Data-1980-2019'!$A$1:$A$16305,'[1]NBA-Data-1980-2019'!$H$1:$H$16305,"",0)</f>
        <v/>
      </c>
      <c r="AO144" s="2" t="str" cm="1">
        <f t="array" ref="AO144">_xlfn.XLOOKUP($A144&amp;AO$5,'[1]NBA-Data-1980-2019'!$B$1:$B$16305&amp;'[1]NBA-Data-1980-2019'!$A$1:$A$16305,'[1]NBA-Data-1980-2019'!$H$1:$H$16305,"",0)</f>
        <v/>
      </c>
      <c r="AP144" s="2" t="str" cm="1">
        <f t="array" ref="AP144">_xlfn.XLOOKUP($A144&amp;AP$5,'[1]NBA-Data-1980-2019'!$B$1:$B$16305&amp;'[1]NBA-Data-1980-2019'!$A$1:$A$16305,'[1]NBA-Data-1980-2019'!$H$1:$H$16305,"",0)</f>
        <v/>
      </c>
      <c r="AQ144" s="2" t="str" cm="1">
        <f t="array" ref="AQ144">_xlfn.XLOOKUP($A144&amp;AQ$5,'[1]NBA-Data-1980-2019'!$B$1:$B$16305&amp;'[1]NBA-Data-1980-2019'!$A$1:$A$16305,'[1]NBA-Data-1980-2019'!$H$1:$H$16305,"",0)</f>
        <v/>
      </c>
      <c r="AR144" s="2" t="str" cm="1">
        <f t="array" ref="AR144">_xlfn.XLOOKUP($A144&amp;AR$5,'[1]NBA-Data-1980-2019'!$B$1:$B$16305&amp;'[1]NBA-Data-1980-2019'!$A$1:$A$16305,'[1]NBA-Data-1980-2019'!$H$1:$H$16305,"",0)</f>
        <v/>
      </c>
      <c r="AS144" s="2" t="str" cm="1">
        <f t="array" ref="AS144">_xlfn.XLOOKUP($A144&amp;AS$5,'[1]NBA-Data-1980-2019'!$B$1:$B$16305&amp;'[1]NBA-Data-1980-2019'!$A$1:$A$16305,'[1]NBA-Data-1980-2019'!$H$1:$H$16305,"",0)</f>
        <v/>
      </c>
      <c r="AT144" s="2" t="str" cm="1">
        <f t="array" ref="AT144">_xlfn.XLOOKUP($A144&amp;AT$5,'[1]NBA-Data-1980-2019'!$B$1:$B$16305&amp;'[1]NBA-Data-1980-2019'!$A$1:$A$16305,'[1]NBA-Data-1980-2019'!$H$1:$H$16305,"",0)</f>
        <v/>
      </c>
      <c r="AU144" s="2" t="str" cm="1">
        <f t="array" ref="AU144">_xlfn.XLOOKUP($A144&amp;AU$5,'[1]NBA-Data-1980-2019'!$B$1:$B$16305&amp;'[1]NBA-Data-1980-2019'!$A$1:$A$16305,'[1]NBA-Data-1980-2019'!$H$1:$H$16305,"",0)</f>
        <v/>
      </c>
      <c r="AV144" s="2" t="str" cm="1">
        <f t="array" ref="AV144">_xlfn.XLOOKUP($A144&amp;AV$5,'[1]NBA-Data-1980-2019'!$B$1:$B$16305&amp;'[1]NBA-Data-1980-2019'!$A$1:$A$16305,'[1]NBA-Data-1980-2019'!$H$1:$H$16305,"",0)</f>
        <v/>
      </c>
      <c r="AW144" s="2" t="str" cm="1">
        <f t="array" ref="AW144">_xlfn.XLOOKUP($A144&amp;AW$5,'[1]NBA-Data-1980-2019'!$B$1:$B$16305&amp;'[1]NBA-Data-1980-2019'!$A$1:$A$16305,'[1]NBA-Data-1980-2019'!$H$1:$H$16305,"",0)</f>
        <v/>
      </c>
      <c r="AX144" s="2" t="str" cm="1">
        <f t="array" ref="AX144">_xlfn.XLOOKUP($A144&amp;AX$5,'[1]NBA-Data-1980-2019'!$B$1:$B$16305&amp;'[1]NBA-Data-1980-2019'!$A$1:$A$16305,'[1]NBA-Data-1980-2019'!$H$1:$H$16305,"",0)</f>
        <v/>
      </c>
      <c r="AY144" s="2" t="str" cm="1">
        <f t="array" ref="AY144">_xlfn.XLOOKUP($A144&amp;AY$5,'[1]NBA-Data-1980-2019'!$B$1:$B$16305&amp;'[1]NBA-Data-1980-2019'!$A$1:$A$16305,'[1]NBA-Data-1980-2019'!$H$1:$H$16305,"",0)</f>
        <v/>
      </c>
      <c r="AZ144" s="2" t="str" cm="1">
        <f t="array" ref="AZ144">_xlfn.XLOOKUP($A144&amp;AZ$5,'[1]NBA-Data-1980-2019'!$B$1:$B$16305&amp;'[1]NBA-Data-1980-2019'!$A$1:$A$16305,'[1]NBA-Data-1980-2019'!$H$1:$H$16305,"",0)</f>
        <v/>
      </c>
      <c r="BA144" s="2" t="str" cm="1">
        <f t="array" ref="BA144">_xlfn.XLOOKUP($A144&amp;BA$5,'[1]NBA-Data-1980-2019'!$B$1:$B$16305&amp;'[1]NBA-Data-1980-2019'!$A$1:$A$16305,'[1]NBA-Data-1980-2019'!$H$1:$H$16305,"",0)</f>
        <v/>
      </c>
      <c r="BB144" s="2" t="str" cm="1">
        <f t="array" ref="BB144">_xlfn.XLOOKUP($A144&amp;BB$5,'[1]NBA-Data-1980-2019'!$B$1:$B$16305&amp;'[1]NBA-Data-1980-2019'!$A$1:$A$16305,'[1]NBA-Data-1980-2019'!$H$1:$H$16305,"",0)</f>
        <v/>
      </c>
      <c r="BC144" s="2" cm="1">
        <f t="array" ref="BC144">_xlfn.XLOOKUP($A144&amp;BC$5,'[1]NBA-Data-1980-2019'!$B$1:$B$16305&amp;'[1]NBA-Data-1980-2019'!$A$1:$A$16305,'[1]NBA-Data-1980-2019'!$H$1:$H$16305,"",0)</f>
        <v>1705.1</v>
      </c>
      <c r="BD144" s="2" cm="1">
        <f t="array" ref="BD144">_xlfn.XLOOKUP($A144&amp;BD$5,'[1]NBA-Data-1980-2019'!$B$1:$B$16305&amp;'[1]NBA-Data-1980-2019'!$A$1:$A$16305,'[1]NBA-Data-1980-2019'!$H$1:$H$16305,"",0)</f>
        <v>994.50000000000011</v>
      </c>
      <c r="BE144" s="2" cm="1">
        <f t="array" ref="BE144">_xlfn.XLOOKUP($A144&amp;BE$5,'[1]NBA-Data-1980-2019'!$B$1:$B$16305&amp;'[1]NBA-Data-1980-2019'!$A$1:$A$16305,'[1]NBA-Data-1980-2019'!$H$1:$H$16305,"",0)</f>
        <v>1961</v>
      </c>
      <c r="BF144" s="2" cm="1">
        <f t="array" ref="BF144">_xlfn.XLOOKUP($A144&amp;BF$5,'[1]NBA-Data-1980-2019'!$B$1:$B$16305&amp;'[1]NBA-Data-1980-2019'!$A$1:$A$16305,'[1]NBA-Data-1980-2019'!$H$1:$H$16305,"",0)</f>
        <v>1543.8</v>
      </c>
      <c r="BG144" s="2" cm="1">
        <f t="array" ref="BG144">_xlfn.XLOOKUP($A144&amp;BG$5,'[1]NBA-Data-1980-2019'!$B$1:$B$16305&amp;'[1]NBA-Data-1980-2019'!$A$1:$A$16305,'[1]NBA-Data-1980-2019'!$H$1:$H$16305,"",0)</f>
        <v>1317.6</v>
      </c>
      <c r="BH144" s="2" cm="1">
        <f t="array" ref="BH144">_xlfn.XLOOKUP($A144&amp;BH$5,'[1]NBA-Data-1980-2019'!$B$1:$B$16305&amp;'[1]NBA-Data-1980-2019'!$A$1:$A$16305,'[1]NBA-Data-1980-2019'!$H$1:$H$16305,"",0)</f>
        <v>1938</v>
      </c>
      <c r="BI144" s="2" cm="1">
        <f t="array" ref="BI144">_xlfn.XLOOKUP($A144&amp;BI$5,'[1]NBA-Data-1980-2019'!$B$1:$B$16305&amp;'[1]NBA-Data-1980-2019'!$A$1:$A$16305,'[1]NBA-Data-1980-2019'!$H$1:$H$16305,"",0)</f>
        <v>275.8</v>
      </c>
      <c r="BJ144" s="2" cm="1">
        <f t="array" ref="BJ144">_xlfn.XLOOKUP($A144&amp;BJ$5,'[1]NBA-Data-1980-2019'!$B$1:$B$16305&amp;'[1]NBA-Data-1980-2019'!$A$1:$A$16305,'[1]NBA-Data-1980-2019'!$H$1:$H$16305,"",0)</f>
        <v>1481.8</v>
      </c>
      <c r="BK144" s="2" t="str" cm="1">
        <f t="array" ref="BK144">_xlfn.XLOOKUP($A144&amp;BK$5,'[1]NBA-Data-1980-2019'!$B$1:$B$16305&amp;'[1]NBA-Data-1980-2019'!$A$1:$A$16305,'[1]NBA-Data-1980-2019'!$H$1:$H$16305,"",0)</f>
        <v/>
      </c>
      <c r="BL144" s="2" t="str" cm="1">
        <f t="array" ref="BL144">_xlfn.XLOOKUP($A144&amp;BL$5,'[1]NBA-Data-1980-2019'!$B$1:$B$16305&amp;'[1]NBA-Data-1980-2019'!$A$1:$A$16305,'[1]NBA-Data-1980-2019'!$H$1:$H$16305,"",0)</f>
        <v/>
      </c>
      <c r="BM144" s="2" t="str" cm="1">
        <f t="array" ref="BM144">_xlfn.XLOOKUP($A144&amp;BM$5,'[1]NBA-Data-1980-2019'!$B$1:$B$16305&amp;'[1]NBA-Data-1980-2019'!$A$1:$A$16305,'[1]NBA-Data-1980-2019'!$H$1:$H$16305,"",0)</f>
        <v/>
      </c>
      <c r="BN144" s="2" t="str" cm="1">
        <f t="array" ref="BN144">_xlfn.XLOOKUP($A144&amp;BN$5,'[1]NBA-Data-1980-2019'!$B$1:$B$16305&amp;'[1]NBA-Data-1980-2019'!$A$1:$A$16305,'[1]NBA-Data-1980-2019'!$F$1:$F$16305,"",0)</f>
        <v/>
      </c>
      <c r="BO144" s="2" t="str" cm="1">
        <f t="array" ref="BO144">_xlfn.XLOOKUP($A144&amp;BO$5,'[1]NBA-Data-1980-2019'!$B$1:$B$16305&amp;'[1]NBA-Data-1980-2019'!$A$1:$A$16305,'[1]NBA-Data-1980-2019'!$F$1:$F$16305,"",0)</f>
        <v/>
      </c>
      <c r="BP144" s="2" t="str" cm="1">
        <f t="array" ref="BP144">_xlfn.XLOOKUP($A144&amp;BP$5,'[1]NBA-Data-1980-2019'!$B$1:$B$16305&amp;'[1]NBA-Data-1980-2019'!$A$1:$A$16305,'[1]NBA-Data-1980-2019'!$F$1:$F$16305,"",0)</f>
        <v/>
      </c>
      <c r="BQ144" s="2" t="str" cm="1">
        <f t="array" ref="BQ144">_xlfn.XLOOKUP($A144&amp;BQ$5,'[1]NBA-Data-1980-2019'!$B$1:$B$16305&amp;'[1]NBA-Data-1980-2019'!$A$1:$A$16305,'[1]NBA-Data-1980-2019'!$F$1:$F$16305,"",0)</f>
        <v/>
      </c>
      <c r="BR144" s="2" t="str" cm="1">
        <f t="array" ref="BR144">_xlfn.XLOOKUP($A144&amp;BR$5,'[1]NBA-Data-1980-2019'!$B$1:$B$16305&amp;'[1]NBA-Data-1980-2019'!$A$1:$A$16305,'[1]NBA-Data-1980-2019'!$F$1:$F$16305,"",0)</f>
        <v/>
      </c>
      <c r="BS144" s="2" t="str" cm="1">
        <f t="array" ref="BS144">_xlfn.XLOOKUP($A144&amp;BS$5,'[1]NBA-Data-1980-2019'!$B$1:$B$16305&amp;'[1]NBA-Data-1980-2019'!$A$1:$A$16305,'[1]NBA-Data-1980-2019'!$F$1:$F$16305,"",0)</f>
        <v/>
      </c>
      <c r="BT144" s="2" t="str" cm="1">
        <f t="array" ref="BT144">_xlfn.XLOOKUP($A144&amp;BT$5,'[1]NBA-Data-1980-2019'!$B$1:$B$16305&amp;'[1]NBA-Data-1980-2019'!$A$1:$A$16305,'[1]NBA-Data-1980-2019'!$F$1:$F$16305,"",0)</f>
        <v/>
      </c>
      <c r="BU144" s="2" t="str" cm="1">
        <f t="array" ref="BU144">_xlfn.XLOOKUP($A144&amp;BU$5,'[1]NBA-Data-1980-2019'!$B$1:$B$16305&amp;'[1]NBA-Data-1980-2019'!$A$1:$A$16305,'[1]NBA-Data-1980-2019'!$F$1:$F$16305,"",0)</f>
        <v/>
      </c>
      <c r="BV144" s="2" t="str" cm="1">
        <f t="array" ref="BV144">_xlfn.XLOOKUP($A144&amp;BV$5,'[1]NBA-Data-1980-2019'!$B$1:$B$16305&amp;'[1]NBA-Data-1980-2019'!$A$1:$A$16305,'[1]NBA-Data-1980-2019'!$F$1:$F$16305,"",0)</f>
        <v/>
      </c>
      <c r="BW144" s="2" t="str" cm="1">
        <f t="array" ref="BW144">_xlfn.XLOOKUP($A144&amp;BW$5,'[1]NBA-Data-1980-2019'!$B$1:$B$16305&amp;'[1]NBA-Data-1980-2019'!$A$1:$A$16305,'[1]NBA-Data-1980-2019'!$F$1:$F$16305,"",0)</f>
        <v/>
      </c>
      <c r="BX144" s="2" t="str" cm="1">
        <f t="array" ref="BX144">_xlfn.XLOOKUP($A144&amp;BX$5,'[1]NBA-Data-1980-2019'!$B$1:$B$16305&amp;'[1]NBA-Data-1980-2019'!$A$1:$A$16305,'[1]NBA-Data-1980-2019'!$F$1:$F$16305,"",0)</f>
        <v/>
      </c>
      <c r="BY144" s="2" t="str" cm="1">
        <f t="array" ref="BY144">_xlfn.XLOOKUP($A144&amp;BY$5,'[1]NBA-Data-1980-2019'!$B$1:$B$16305&amp;'[1]NBA-Data-1980-2019'!$A$1:$A$16305,'[1]NBA-Data-1980-2019'!$F$1:$F$16305,"",0)</f>
        <v/>
      </c>
      <c r="BZ144" s="2" t="str" cm="1">
        <f t="array" ref="BZ144">_xlfn.XLOOKUP($A144&amp;BZ$5,'[1]NBA-Data-1980-2019'!$B$1:$B$16305&amp;'[1]NBA-Data-1980-2019'!$A$1:$A$16305,'[1]NBA-Data-1980-2019'!$F$1:$F$16305,"",0)</f>
        <v/>
      </c>
      <c r="CA144" s="2" t="str" cm="1">
        <f t="array" ref="CA144">_xlfn.XLOOKUP($A144&amp;CA$5,'[1]NBA-Data-1980-2019'!$B$1:$B$16305&amp;'[1]NBA-Data-1980-2019'!$A$1:$A$16305,'[1]NBA-Data-1980-2019'!$F$1:$F$16305,"",0)</f>
        <v/>
      </c>
      <c r="CB144" s="2" t="str" cm="1">
        <f t="array" ref="CB144">_xlfn.XLOOKUP($A144&amp;CB$5,'[1]NBA-Data-1980-2019'!$B$1:$B$16305&amp;'[1]NBA-Data-1980-2019'!$A$1:$A$16305,'[1]NBA-Data-1980-2019'!$F$1:$F$16305,"",0)</f>
        <v/>
      </c>
      <c r="CC144" s="2" t="str" cm="1">
        <f t="array" ref="CC144">_xlfn.XLOOKUP($A144&amp;CC$5,'[1]NBA-Data-1980-2019'!$B$1:$B$16305&amp;'[1]NBA-Data-1980-2019'!$A$1:$A$16305,'[1]NBA-Data-1980-2019'!$F$1:$F$16305,"",0)</f>
        <v/>
      </c>
      <c r="CD144" s="2" t="str" cm="1">
        <f t="array" ref="CD144">_xlfn.XLOOKUP($A144&amp;CD$5,'[1]NBA-Data-1980-2019'!$B$1:$B$16305&amp;'[1]NBA-Data-1980-2019'!$A$1:$A$16305,'[1]NBA-Data-1980-2019'!$F$1:$F$16305,"",0)</f>
        <v/>
      </c>
      <c r="CE144" s="2" t="str" cm="1">
        <f t="array" ref="CE144">_xlfn.XLOOKUP($A144&amp;CE$5,'[1]NBA-Data-1980-2019'!$B$1:$B$16305&amp;'[1]NBA-Data-1980-2019'!$A$1:$A$16305,'[1]NBA-Data-1980-2019'!$F$1:$F$16305,"",0)</f>
        <v/>
      </c>
      <c r="CF144" s="2" t="str" cm="1">
        <f t="array" ref="CF144">_xlfn.XLOOKUP($A144&amp;CF$5,'[1]NBA-Data-1980-2019'!$B$1:$B$16305&amp;'[1]NBA-Data-1980-2019'!$A$1:$A$16305,'[1]NBA-Data-1980-2019'!$F$1:$F$16305,"",0)</f>
        <v/>
      </c>
      <c r="CG144" s="2" t="str" cm="1">
        <f t="array" ref="CG144">_xlfn.XLOOKUP($A144&amp;CG$5,'[1]NBA-Data-1980-2019'!$B$1:$B$16305&amp;'[1]NBA-Data-1980-2019'!$A$1:$A$16305,'[1]NBA-Data-1980-2019'!$F$1:$F$16305,"",0)</f>
        <v/>
      </c>
      <c r="CH144" s="2" t="str" cm="1">
        <f t="array" ref="CH144">_xlfn.XLOOKUP($A144&amp;CH$5,'[1]NBA-Data-1980-2019'!$B$1:$B$16305&amp;'[1]NBA-Data-1980-2019'!$A$1:$A$16305,'[1]NBA-Data-1980-2019'!$F$1:$F$16305,"",0)</f>
        <v/>
      </c>
      <c r="CI144" s="2" cm="1">
        <f t="array" ref="CI144">_xlfn.XLOOKUP($A144&amp;CI$5,'[1]NBA-Data-1980-2019'!$B$1:$B$16305&amp;'[1]NBA-Data-1980-2019'!$A$1:$A$16305,'[1]NBA-Data-1980-2019'!$F$1:$F$16305,"",0)</f>
        <v>10.8</v>
      </c>
      <c r="CJ144" s="2" cm="1">
        <f t="array" ref="CJ144">_xlfn.XLOOKUP($A144&amp;CJ$5,'[1]NBA-Data-1980-2019'!$B$1:$B$16305&amp;'[1]NBA-Data-1980-2019'!$A$1:$A$16305,'[1]NBA-Data-1980-2019'!$F$1:$F$16305,"",0)</f>
        <v>11.7</v>
      </c>
      <c r="CK144" s="2" cm="1">
        <f t="array" ref="CK144">_xlfn.XLOOKUP($A144&amp;CK$5,'[1]NBA-Data-1980-2019'!$B$1:$B$16305&amp;'[1]NBA-Data-1980-2019'!$A$1:$A$16305,'[1]NBA-Data-1980-2019'!$F$1:$F$16305,"",0)</f>
        <v>9.6</v>
      </c>
      <c r="CL144" s="2" cm="1">
        <f t="array" ref="CL144">_xlfn.XLOOKUP($A144&amp;CL$5,'[1]NBA-Data-1980-2019'!$B$1:$B$16305&amp;'[1]NBA-Data-1980-2019'!$A$1:$A$16305,'[1]NBA-Data-1980-2019'!$F$1:$F$16305,"",0)</f>
        <v>11.4</v>
      </c>
      <c r="CM144" s="2" cm="1">
        <f t="array" ref="CM144">_xlfn.XLOOKUP($A144&amp;CM$5,'[1]NBA-Data-1980-2019'!$B$1:$B$16305&amp;'[1]NBA-Data-1980-2019'!$A$1:$A$16305,'[1]NBA-Data-1980-2019'!$F$1:$F$16305,"",0)</f>
        <v>8.4</v>
      </c>
      <c r="CN144" s="2" cm="1">
        <f t="array" ref="CN144">_xlfn.XLOOKUP($A144&amp;CN$5,'[1]NBA-Data-1980-2019'!$B$1:$B$16305&amp;'[1]NBA-Data-1980-2019'!$A$1:$A$16305,'[1]NBA-Data-1980-2019'!$F$1:$F$16305,"",0)</f>
        <v>9</v>
      </c>
      <c r="CO144" s="2" cm="1">
        <f t="array" ref="CO144">_xlfn.XLOOKUP($A144&amp;CO$5,'[1]NBA-Data-1980-2019'!$B$1:$B$16305&amp;'[1]NBA-Data-1980-2019'!$A$1:$A$16305,'[1]NBA-Data-1980-2019'!$F$1:$F$16305,"",0)</f>
        <v>6.4</v>
      </c>
      <c r="CP144" s="2" cm="1">
        <f t="array" ref="CP144">_xlfn.XLOOKUP($A144&amp;CP$5,'[1]NBA-Data-1980-2019'!$B$1:$B$16305&amp;'[1]NBA-Data-1980-2019'!$A$1:$A$16305,'[1]NBA-Data-1980-2019'!$F$1:$F$16305,"",0)</f>
        <v>9.1</v>
      </c>
      <c r="CQ144" s="2" t="str" cm="1">
        <f t="array" ref="CQ144">_xlfn.XLOOKUP($A144&amp;CQ$5,'[1]NBA-Data-1980-2019'!$B$1:$B$16305&amp;'[1]NBA-Data-1980-2019'!$A$1:$A$16305,'[1]NBA-Data-1980-2019'!$F$1:$F$16305,"",0)</f>
        <v/>
      </c>
      <c r="CR144" s="2" t="str" cm="1">
        <f t="array" ref="CR144">_xlfn.XLOOKUP($A144&amp;CR$5,'[1]NBA-Data-1980-2019'!$B$1:$B$16305&amp;'[1]NBA-Data-1980-2019'!$A$1:$A$16305,'[1]NBA-Data-1980-2019'!$F$1:$F$16305,"",0)</f>
        <v/>
      </c>
      <c r="CS144" s="2" t="str" cm="1">
        <f t="array" ref="CS144">_xlfn.XLOOKUP($A144&amp;CS$5,'[1]NBA-Data-1980-2019'!$B$1:$B$16305&amp;'[1]NBA-Data-1980-2019'!$A$1:$A$16305,'[1]NBA-Data-1980-2019'!$F$1:$F$16305,"",0)</f>
        <v/>
      </c>
      <c r="CU144" s="2" t="str">
        <f>_xlfn.XLOOKUP($A144,TEAMS!$G$1:$G$839,TEAMS!$H$1:$H$839,"",0)</f>
        <v>SG</v>
      </c>
      <c r="CV144" s="2" t="str">
        <f>_xlfn.XLOOKUP($CU144,DASHBOARD!$B$22:$B$27,DASHBOARD!$C$22:$C$27,"",0)</f>
        <v>GUARD</v>
      </c>
      <c r="CY144" s="63">
        <f>SUMIFS('[1]NBA-Data-1980-2019'!$G$1:$G$16305,'[1]NBA-Data-1980-2019'!$B$1:$B$16305,$A144,'[1]NBA-Data-1980-2019'!$A$1:$A$16305,CY$9)</f>
        <v>0</v>
      </c>
      <c r="CZ144" s="63">
        <f>SUMIFS('[1]NBA-Data-1980-2019'!$G$1:$G$16305,'[1]NBA-Data-1980-2019'!$B$1:$B$16305,$A144,'[1]NBA-Data-1980-2019'!$A$1:$A$16305,CZ$9)</f>
        <v>0</v>
      </c>
      <c r="DA144" s="63">
        <f>SUMIFS('[1]NBA-Data-1980-2019'!$G$1:$G$16305,'[1]NBA-Data-1980-2019'!$B$1:$B$16305,$A144,'[1]NBA-Data-1980-2019'!$A$1:$A$16305,DA$9)</f>
        <v>0</v>
      </c>
      <c r="DB144" s="63">
        <f>SUMIFS('[1]NBA-Data-1980-2019'!$G$1:$G$16305,'[1]NBA-Data-1980-2019'!$B$1:$B$16305,$A144,'[1]NBA-Data-1980-2019'!$A$1:$A$16305,DB$9)</f>
        <v>0</v>
      </c>
      <c r="DC144" s="63">
        <f>SUMIFS('[1]NBA-Data-1980-2019'!$G$1:$G$16305,'[1]NBA-Data-1980-2019'!$B$1:$B$16305,$A144,'[1]NBA-Data-1980-2019'!$A$1:$A$16305,DC$9)</f>
        <v>0</v>
      </c>
      <c r="DD144" s="63">
        <f>SUMIFS('[1]NBA-Data-1980-2019'!$G$1:$G$16305,'[1]NBA-Data-1980-2019'!$B$1:$B$16305,$A144,'[1]NBA-Data-1980-2019'!$A$1:$A$16305,DD$9)</f>
        <v>0</v>
      </c>
      <c r="DE144" s="63">
        <f>SUMIFS('[1]NBA-Data-1980-2019'!$G$1:$G$16305,'[1]NBA-Data-1980-2019'!$B$1:$B$16305,$A144,'[1]NBA-Data-1980-2019'!$A$1:$A$16305,DE$9)</f>
        <v>0</v>
      </c>
      <c r="DF144" s="63">
        <f>SUMIFS('[1]NBA-Data-1980-2019'!$G$1:$G$16305,'[1]NBA-Data-1980-2019'!$B$1:$B$16305,$A144,'[1]NBA-Data-1980-2019'!$A$1:$A$16305,DF$9)</f>
        <v>0</v>
      </c>
      <c r="DG144" s="63">
        <f>SUMIFS('[1]NBA-Data-1980-2019'!$G$1:$G$16305,'[1]NBA-Data-1980-2019'!$B$1:$B$16305,$A144,'[1]NBA-Data-1980-2019'!$A$1:$A$16305,DG$9)</f>
        <v>0</v>
      </c>
      <c r="DH144" s="63">
        <f>SUMIFS('[1]NBA-Data-1980-2019'!$G$1:$G$16305,'[1]NBA-Data-1980-2019'!$B$1:$B$16305,$A144,'[1]NBA-Data-1980-2019'!$A$1:$A$16305,DH$9)</f>
        <v>0</v>
      </c>
      <c r="DI144" s="63">
        <f>SUMIFS('[1]NBA-Data-1980-2019'!$G$1:$G$16305,'[1]NBA-Data-1980-2019'!$B$1:$B$16305,$A144,'[1]NBA-Data-1980-2019'!$A$1:$A$16305,DI$9)</f>
        <v>0</v>
      </c>
      <c r="DJ144" s="63">
        <f>SUMIFS('[1]NBA-Data-1980-2019'!$G$1:$G$16305,'[1]NBA-Data-1980-2019'!$B$1:$B$16305,$A144,'[1]NBA-Data-1980-2019'!$A$1:$A$16305,DJ$9)</f>
        <v>0</v>
      </c>
      <c r="DK144" s="63">
        <f>SUMIFS('[1]NBA-Data-1980-2019'!$G$1:$G$16305,'[1]NBA-Data-1980-2019'!$B$1:$B$16305,$A144,'[1]NBA-Data-1980-2019'!$A$1:$A$16305,DK$9)</f>
        <v>0</v>
      </c>
      <c r="DL144" s="63">
        <f>SUMIFS('[1]NBA-Data-1980-2019'!$G$1:$G$16305,'[1]NBA-Data-1980-2019'!$B$1:$B$16305,$A144,'[1]NBA-Data-1980-2019'!$A$1:$A$16305,DL$9)</f>
        <v>0</v>
      </c>
      <c r="DM144" s="63">
        <f>SUMIFS('[1]NBA-Data-1980-2019'!$G$1:$G$16305,'[1]NBA-Data-1980-2019'!$B$1:$B$16305,$A144,'[1]NBA-Data-1980-2019'!$A$1:$A$16305,DM$9)</f>
        <v>0</v>
      </c>
      <c r="DN144" s="63">
        <f>SUMIFS('[1]NBA-Data-1980-2019'!$G$1:$G$16305,'[1]NBA-Data-1980-2019'!$B$1:$B$16305,$A144,'[1]NBA-Data-1980-2019'!$A$1:$A$16305,DN$9)</f>
        <v>0</v>
      </c>
      <c r="DO144" s="63">
        <f>SUMIFS('[1]NBA-Data-1980-2019'!$G$1:$G$16305,'[1]NBA-Data-1980-2019'!$B$1:$B$16305,$A144,'[1]NBA-Data-1980-2019'!$A$1:$A$16305,DO$9)</f>
        <v>0</v>
      </c>
      <c r="DP144" s="63">
        <f>SUMIFS('[1]NBA-Data-1980-2019'!$G$1:$G$16305,'[1]NBA-Data-1980-2019'!$B$1:$B$16305,$A144,'[1]NBA-Data-1980-2019'!$A$1:$A$16305,DP$9)</f>
        <v>0</v>
      </c>
      <c r="DQ144" s="63">
        <f>SUMIFS('[1]NBA-Data-1980-2019'!$G$1:$G$16305,'[1]NBA-Data-1980-2019'!$B$1:$B$16305,$A144,'[1]NBA-Data-1980-2019'!$A$1:$A$16305,DQ$9)</f>
        <v>0</v>
      </c>
      <c r="DR144" s="63">
        <f>SUMIFS('[1]NBA-Data-1980-2019'!$G$1:$G$16305,'[1]NBA-Data-1980-2019'!$B$1:$B$16305,$A144,'[1]NBA-Data-1980-2019'!$A$1:$A$16305,DR$9)</f>
        <v>0</v>
      </c>
      <c r="DS144" s="63">
        <f>SUMIFS('[1]NBA-Data-1980-2019'!$G$1:$G$16305,'[1]NBA-Data-1980-2019'!$B$1:$B$16305,$A144,'[1]NBA-Data-1980-2019'!$A$1:$A$16305,DS$9)</f>
        <v>0</v>
      </c>
      <c r="DT144" s="63">
        <f>SUMIFS('[1]NBA-Data-1980-2019'!$G$1:$G$16305,'[1]NBA-Data-1980-2019'!$B$1:$B$16305,$A144,'[1]NBA-Data-1980-2019'!$A$1:$A$16305,DT$9)</f>
        <v>1563120</v>
      </c>
      <c r="DU144" s="63">
        <f>SUMIFS('[1]NBA-Data-1980-2019'!$G$1:$G$16305,'[1]NBA-Data-1980-2019'!$B$1:$B$16305,$A144,'[1]NBA-Data-1980-2019'!$A$1:$A$16305,DU$9)</f>
        <v>1680360</v>
      </c>
      <c r="DV144" s="63">
        <f>SUMIFS('[1]NBA-Data-1980-2019'!$G$1:$G$16305,'[1]NBA-Data-1980-2019'!$B$1:$B$16305,$A144,'[1]NBA-Data-1980-2019'!$A$1:$A$16305,DV$9)</f>
        <v>1703760</v>
      </c>
      <c r="DW144" s="63">
        <f>SUMIFS('[1]NBA-Data-1980-2019'!$G$1:$G$16305,'[1]NBA-Data-1980-2019'!$B$1:$B$16305,$A144,'[1]NBA-Data-1980-2019'!$A$1:$A$16305,DW$9)</f>
        <v>2616975</v>
      </c>
      <c r="DX144" s="63">
        <f>SUMIFS('[1]NBA-Data-1980-2019'!$G$1:$G$16305,'[1]NBA-Data-1980-2019'!$B$1:$B$16305,$A144,'[1]NBA-Data-1980-2019'!$A$1:$A$16305,DX$9)</f>
        <v>9000000</v>
      </c>
      <c r="DY144" s="63">
        <f>SUMIFS('[1]NBA-Data-1980-2019'!$G$1:$G$16305,'[1]NBA-Data-1980-2019'!$B$1:$B$16305,$A144,'[1]NBA-Data-1980-2019'!$A$1:$A$16305,DY$9)</f>
        <v>9700000</v>
      </c>
      <c r="DZ144" s="63">
        <f>SUMIFS('[1]NBA-Data-1980-2019'!$G$1:$G$16305,'[1]NBA-Data-1980-2019'!$B$1:$B$16305,$A144,'[1]NBA-Data-1980-2019'!$A$1:$A$16305,DZ$9)</f>
        <v>10337079</v>
      </c>
      <c r="EA144" s="63">
        <f>SUMIFS('[1]NBA-Data-1980-2019'!$G$1:$G$16305,'[1]NBA-Data-1980-2019'!$B$1:$B$16305,$A144,'[1]NBA-Data-1980-2019'!$A$1:$A$16305,EA$9)</f>
        <v>11011234</v>
      </c>
      <c r="EB144" s="63">
        <f>SUMIFS('[1]NBA-Data-1980-2019'!$G$1:$G$16305,'[1]NBA-Data-1980-2019'!$B$1:$B$16305,$A144,'[1]NBA-Data-1980-2019'!$A$1:$A$16305,EB$9)</f>
        <v>0</v>
      </c>
      <c r="EC144" s="63">
        <f>SUMIFS('[1]NBA-Data-1980-2019'!$G$1:$G$16305,'[1]NBA-Data-1980-2019'!$B$1:$B$16305,$A144,'[1]NBA-Data-1980-2019'!$A$1:$A$16305,EC$9)</f>
        <v>0</v>
      </c>
      <c r="ED144" s="63">
        <f>SUMIFS('[1]NBA-Data-1980-2019'!$G$1:$G$16305,'[1]NBA-Data-1980-2019'!$B$1:$B$16305,$A144,'[1]NBA-Data-1980-2019'!$A$1:$A$16305,ED$9)</f>
        <v>0</v>
      </c>
      <c r="EH144" s="2" t="s">
        <v>1478</v>
      </c>
    </row>
    <row r="145" spans="1:165" x14ac:dyDescent="0.2">
      <c r="A145" s="2" t="s">
        <v>1029</v>
      </c>
      <c r="B145" s="2" t="str" cm="1">
        <f t="array" ref="B145">_xlfn.XLOOKUP($A145&amp;B$5,'[1]NBA-Data-1980-2019'!$B$1:$B$16305&amp;'[1]NBA-Data-1980-2019'!$A$1:$A$16305,'[1]NBA-Data-1980-2019'!$D$1:$D$16305,"",0)</f>
        <v/>
      </c>
      <c r="C145" s="2" t="str" cm="1">
        <f t="array" ref="C145">_xlfn.XLOOKUP($A145&amp;C$5,'[1]NBA-Data-1980-2019'!$B$1:$B$16305&amp;'[1]NBA-Data-1980-2019'!$A$1:$A$16305,'[1]NBA-Data-1980-2019'!$D$1:$D$16305,"",0)</f>
        <v/>
      </c>
      <c r="D145" s="2" t="str" cm="1">
        <f t="array" ref="D145">_xlfn.XLOOKUP($A145&amp;D$5,'[1]NBA-Data-1980-2019'!$B$1:$B$16305&amp;'[1]NBA-Data-1980-2019'!$A$1:$A$16305,'[1]NBA-Data-1980-2019'!$D$1:$D$16305,"",0)</f>
        <v/>
      </c>
      <c r="E145" s="2" t="str" cm="1">
        <f t="array" ref="E145">_xlfn.XLOOKUP($A145&amp;E$5,'[1]NBA-Data-1980-2019'!$B$1:$B$16305&amp;'[1]NBA-Data-1980-2019'!$A$1:$A$16305,'[1]NBA-Data-1980-2019'!$D$1:$D$16305,"",0)</f>
        <v>MIN</v>
      </c>
      <c r="F145" s="2" t="str" cm="1">
        <f t="array" ref="F145">_xlfn.XLOOKUP($A145&amp;F$5,'[1]NBA-Data-1980-2019'!$B$1:$B$16305&amp;'[1]NBA-Data-1980-2019'!$A$1:$A$16305,'[1]NBA-Data-1980-2019'!$D$1:$D$16305,"",0)</f>
        <v>MIN</v>
      </c>
      <c r="G145" s="2" t="str" cm="1">
        <f t="array" ref="G145">_xlfn.XLOOKUP($A145&amp;G$5,'[1]NBA-Data-1980-2019'!$B$1:$B$16305&amp;'[1]NBA-Data-1980-2019'!$A$1:$A$16305,'[1]NBA-Data-1980-2019'!$D$1:$D$16305,"",0)</f>
        <v>MIN</v>
      </c>
      <c r="H145" s="2" t="str" cm="1">
        <f t="array" ref="H145">_xlfn.XLOOKUP($A145&amp;H$5,'[1]NBA-Data-1980-2019'!$B$1:$B$16305&amp;'[1]NBA-Data-1980-2019'!$A$1:$A$16305,'[1]NBA-Data-1980-2019'!$D$1:$D$16305,"",0)</f>
        <v>POR</v>
      </c>
      <c r="I145" s="2" t="str" cm="1">
        <f t="array" ref="I145">_xlfn.XLOOKUP($A145&amp;I$5,'[1]NBA-Data-1980-2019'!$B$1:$B$16305&amp;'[1]NBA-Data-1980-2019'!$A$1:$A$16305,'[1]NBA-Data-1980-2019'!$D$1:$D$16305,"",0)</f>
        <v>POR</v>
      </c>
      <c r="J145" s="2" t="str" cm="1">
        <f t="array" ref="J145">_xlfn.XLOOKUP($A145&amp;J$5,'[1]NBA-Data-1980-2019'!$B$1:$B$16305&amp;'[1]NBA-Data-1980-2019'!$A$1:$A$16305,'[1]NBA-Data-1980-2019'!$D$1:$D$16305,"",0)</f>
        <v>POR</v>
      </c>
      <c r="K145" s="2" t="str" cm="1">
        <f t="array" ref="K145">_xlfn.XLOOKUP($A145&amp;K$5,'[1]NBA-Data-1980-2019'!$B$1:$B$16305&amp;'[1]NBA-Data-1980-2019'!$A$1:$A$16305,'[1]NBA-Data-1980-2019'!$D$1:$D$16305,"",0)</f>
        <v>ATL</v>
      </c>
      <c r="L145" s="2" t="str" cm="1">
        <f t="array" ref="L145">_xlfn.XLOOKUP($A145&amp;L$5,'[1]NBA-Data-1980-2019'!$B$1:$B$16305&amp;'[1]NBA-Data-1980-2019'!$A$1:$A$16305,'[1]NBA-Data-1980-2019'!$D$1:$D$16305,"",0)</f>
        <v>LAL</v>
      </c>
      <c r="M145" s="2" t="str" cm="1">
        <f t="array" ref="M145">_xlfn.XLOOKUP($A145&amp;M$5,'[1]NBA-Data-1980-2019'!$B$1:$B$16305&amp;'[1]NBA-Data-1980-2019'!$A$1:$A$16305,'[1]NBA-Data-1980-2019'!$D$1:$D$16305,"",0)</f>
        <v>DEN</v>
      </c>
      <c r="N145" s="2" t="str" cm="1">
        <f t="array" ref="N145">_xlfn.XLOOKUP($A145&amp;N$5,'[1]NBA-Data-1980-2019'!$B$1:$B$16305&amp;'[1]NBA-Data-1980-2019'!$A$1:$A$16305,'[1]NBA-Data-1980-2019'!$D$1:$D$16305,"",0)</f>
        <v/>
      </c>
      <c r="O145" s="2" t="str" cm="1">
        <f t="array" ref="O145">_xlfn.XLOOKUP($A145&amp;O$5,'[1]NBA-Data-1980-2019'!$B$1:$B$16305&amp;'[1]NBA-Data-1980-2019'!$A$1:$A$16305,'[1]NBA-Data-1980-2019'!$D$1:$D$16305,"",0)</f>
        <v/>
      </c>
      <c r="P145" s="2" t="str" cm="1">
        <f t="array" ref="P145">_xlfn.XLOOKUP($A145&amp;P$5,'[1]NBA-Data-1980-2019'!$B$1:$B$16305&amp;'[1]NBA-Data-1980-2019'!$A$1:$A$16305,'[1]NBA-Data-1980-2019'!$D$1:$D$16305,"",0)</f>
        <v/>
      </c>
      <c r="Q145" s="2" t="str" cm="1">
        <f t="array" ref="Q145">_xlfn.XLOOKUP($A145&amp;Q$5,'[1]NBA-Data-1980-2019'!$B$1:$B$16305&amp;'[1]NBA-Data-1980-2019'!$A$1:$A$16305,'[1]NBA-Data-1980-2019'!$D$1:$D$16305,"",0)</f>
        <v/>
      </c>
      <c r="R145" s="2" t="str" cm="1">
        <f t="array" ref="R145">_xlfn.XLOOKUP($A145&amp;R$5,'[1]NBA-Data-1980-2019'!$B$1:$B$16305&amp;'[1]NBA-Data-1980-2019'!$A$1:$A$16305,'[1]NBA-Data-1980-2019'!$D$1:$D$16305,"",0)</f>
        <v/>
      </c>
      <c r="S145" s="2" t="str" cm="1">
        <f t="array" ref="S145">_xlfn.XLOOKUP($A145&amp;S$5,'[1]NBA-Data-1980-2019'!$B$1:$B$16305&amp;'[1]NBA-Data-1980-2019'!$A$1:$A$16305,'[1]NBA-Data-1980-2019'!$D$1:$D$16305,"",0)</f>
        <v/>
      </c>
      <c r="T145" s="2" t="str" cm="1">
        <f t="array" ref="T145">_xlfn.XLOOKUP($A145&amp;T$5,'[1]NBA-Data-1980-2019'!$B$1:$B$16305&amp;'[1]NBA-Data-1980-2019'!$A$1:$A$16305,'[1]NBA-Data-1980-2019'!$D$1:$D$16305,"",0)</f>
        <v/>
      </c>
      <c r="U145" s="2" t="str" cm="1">
        <f t="array" ref="U145">_xlfn.XLOOKUP($A145&amp;U$5,'[1]NBA-Data-1980-2019'!$B$1:$B$16305&amp;'[1]NBA-Data-1980-2019'!$A$1:$A$16305,'[1]NBA-Data-1980-2019'!$D$1:$D$16305,"",0)</f>
        <v/>
      </c>
      <c r="V145" s="2" t="str" cm="1">
        <f t="array" ref="V145">_xlfn.XLOOKUP($A145&amp;V$5,'[1]NBA-Data-1980-2019'!$B$1:$B$16305&amp;'[1]NBA-Data-1980-2019'!$A$1:$A$16305,'[1]NBA-Data-1980-2019'!$D$1:$D$16305,"",0)</f>
        <v/>
      </c>
      <c r="W145" s="2" t="str" cm="1">
        <f t="array" ref="W145">_xlfn.XLOOKUP($A145&amp;W$5,'[1]NBA-Data-1980-2019'!$B$1:$B$16305&amp;'[1]NBA-Data-1980-2019'!$A$1:$A$16305,'[1]NBA-Data-1980-2019'!$D$1:$D$16305,"",0)</f>
        <v/>
      </c>
      <c r="X145" s="2" t="str" cm="1">
        <f t="array" ref="X145">_xlfn.XLOOKUP($A145&amp;X$5,'[1]NBA-Data-1980-2019'!$B$1:$B$16305&amp;'[1]NBA-Data-1980-2019'!$A$1:$A$16305,'[1]NBA-Data-1980-2019'!$D$1:$D$16305,"",0)</f>
        <v/>
      </c>
      <c r="Y145" s="2" t="str" cm="1">
        <f t="array" ref="Y145">_xlfn.XLOOKUP($A145&amp;Y$5,'[1]NBA-Data-1980-2019'!$B$1:$B$16305&amp;'[1]NBA-Data-1980-2019'!$A$1:$A$16305,'[1]NBA-Data-1980-2019'!$D$1:$D$16305,"",0)</f>
        <v/>
      </c>
      <c r="Z145" s="2" t="str" cm="1">
        <f t="array" ref="Z145">_xlfn.XLOOKUP($A145&amp;Z$5,'[1]NBA-Data-1980-2019'!$B$1:$B$16305&amp;'[1]NBA-Data-1980-2019'!$A$1:$A$16305,'[1]NBA-Data-1980-2019'!$D$1:$D$16305,"",0)</f>
        <v/>
      </c>
      <c r="AA145" s="2" t="str" cm="1">
        <f t="array" ref="AA145">_xlfn.XLOOKUP($A145&amp;AA$5,'[1]NBA-Data-1980-2019'!$B$1:$B$16305&amp;'[1]NBA-Data-1980-2019'!$A$1:$A$16305,'[1]NBA-Data-1980-2019'!$D$1:$D$16305,"",0)</f>
        <v/>
      </c>
      <c r="AB145" s="2" t="str" cm="1">
        <f t="array" ref="AB145">_xlfn.XLOOKUP($A145&amp;AB$5,'[1]NBA-Data-1980-2019'!$B$1:$B$16305&amp;'[1]NBA-Data-1980-2019'!$A$1:$A$16305,'[1]NBA-Data-1980-2019'!$D$1:$D$16305,"",0)</f>
        <v/>
      </c>
      <c r="AC145" s="2" t="str" cm="1">
        <f t="array" ref="AC145">_xlfn.XLOOKUP($A145&amp;AC$5,'[1]NBA-Data-1980-2019'!$B$1:$B$16305&amp;'[1]NBA-Data-1980-2019'!$A$1:$A$16305,'[1]NBA-Data-1980-2019'!$D$1:$D$16305,"",0)</f>
        <v/>
      </c>
      <c r="AD145" s="2" t="str" cm="1">
        <f t="array" ref="AD145">_xlfn.XLOOKUP($A145&amp;AD$5,'[1]NBA-Data-1980-2019'!$B$1:$B$16305&amp;'[1]NBA-Data-1980-2019'!$A$1:$A$16305,'[1]NBA-Data-1980-2019'!$D$1:$D$16305,"",0)</f>
        <v/>
      </c>
      <c r="AE145" s="2" t="str" cm="1">
        <f t="array" ref="AE145">_xlfn.XLOOKUP($A145&amp;AE$5,'[1]NBA-Data-1980-2019'!$B$1:$B$16305&amp;'[1]NBA-Data-1980-2019'!$A$1:$A$16305,'[1]NBA-Data-1980-2019'!$D$1:$D$16305,"",0)</f>
        <v/>
      </c>
      <c r="AF145" s="2" t="str" cm="1">
        <f t="array" ref="AF145">_xlfn.XLOOKUP($A145&amp;AF$5,'[1]NBA-Data-1980-2019'!$B$1:$B$16305&amp;'[1]NBA-Data-1980-2019'!$A$1:$A$16305,'[1]NBA-Data-1980-2019'!$D$1:$D$16305,"",0)</f>
        <v/>
      </c>
      <c r="AG145" s="2" t="str" cm="1">
        <f t="array" ref="AG145">_xlfn.XLOOKUP($A145&amp;AG$5,'[1]NBA-Data-1980-2019'!$B$1:$B$16305&amp;'[1]NBA-Data-1980-2019'!$A$1:$A$16305,'[1]NBA-Data-1980-2019'!$D$1:$D$16305,"",0)</f>
        <v/>
      </c>
      <c r="AH145" s="2" t="str" cm="1">
        <f t="array" ref="AH145">_xlfn.XLOOKUP($A145&amp;AH$5,'[1]NBA-Data-1980-2019'!$B$1:$B$16305&amp;'[1]NBA-Data-1980-2019'!$A$1:$A$16305,'[1]NBA-Data-1980-2019'!$H$1:$H$16305,"",0)</f>
        <v/>
      </c>
      <c r="AI145" s="2" t="str" cm="1">
        <f t="array" ref="AI145">_xlfn.XLOOKUP($A145&amp;AI$5,'[1]NBA-Data-1980-2019'!$B$1:$B$16305&amp;'[1]NBA-Data-1980-2019'!$A$1:$A$16305,'[1]NBA-Data-1980-2019'!$H$1:$H$16305,"",0)</f>
        <v/>
      </c>
      <c r="AJ145" s="2" t="str" cm="1">
        <f t="array" ref="AJ145">_xlfn.XLOOKUP($A145&amp;AJ$5,'[1]NBA-Data-1980-2019'!$B$1:$B$16305&amp;'[1]NBA-Data-1980-2019'!$A$1:$A$16305,'[1]NBA-Data-1980-2019'!$H$1:$H$16305,"",0)</f>
        <v/>
      </c>
      <c r="AK145" s="2" cm="1">
        <f t="array" ref="AK145">_xlfn.XLOOKUP($A145&amp;AK$5,'[1]NBA-Data-1980-2019'!$B$1:$B$16305&amp;'[1]NBA-Data-1980-2019'!$A$1:$A$16305,'[1]NBA-Data-1980-2019'!$H$1:$H$16305,"",0)</f>
        <v>2417.4</v>
      </c>
      <c r="AL145" s="2" cm="1">
        <f t="array" ref="AL145">_xlfn.XLOOKUP($A145&amp;AL$5,'[1]NBA-Data-1980-2019'!$B$1:$B$16305&amp;'[1]NBA-Data-1980-2019'!$A$1:$A$16305,'[1]NBA-Data-1980-2019'!$H$1:$H$16305,"",0)</f>
        <v>2647.5</v>
      </c>
      <c r="AM145" s="2" cm="1">
        <f t="array" ref="AM145">_xlfn.XLOOKUP($A145&amp;AM$5,'[1]NBA-Data-1980-2019'!$B$1:$B$16305&amp;'[1]NBA-Data-1980-2019'!$A$1:$A$16305,'[1]NBA-Data-1980-2019'!$H$1:$H$16305,"",0)</f>
        <v>2595</v>
      </c>
      <c r="AN145" s="2" cm="1">
        <f t="array" ref="AN145">_xlfn.XLOOKUP($A145&amp;AN$5,'[1]NBA-Data-1980-2019'!$B$1:$B$16305&amp;'[1]NBA-Data-1980-2019'!$A$1:$A$16305,'[1]NBA-Data-1980-2019'!$H$1:$H$16305,"",0)</f>
        <v>2561.2000000000003</v>
      </c>
      <c r="AO145" s="2" cm="1">
        <f t="array" ref="AO145">_xlfn.XLOOKUP($A145&amp;AO$5,'[1]NBA-Data-1980-2019'!$B$1:$B$16305&amp;'[1]NBA-Data-1980-2019'!$A$1:$A$16305,'[1]NBA-Data-1980-2019'!$H$1:$H$16305,"",0)</f>
        <v>2782.4</v>
      </c>
      <c r="AP145" s="2" cm="1">
        <f t="array" ref="AP145">_xlfn.XLOOKUP($A145&amp;AP$5,'[1]NBA-Data-1980-2019'!$B$1:$B$16305&amp;'[1]NBA-Data-1980-2019'!$A$1:$A$16305,'[1]NBA-Data-1980-2019'!$H$1:$H$16305,"",0)</f>
        <v>1386.5</v>
      </c>
      <c r="AQ145" s="2" cm="1">
        <f t="array" ref="AQ145">_xlfn.XLOOKUP($A145&amp;AQ$5,'[1]NBA-Data-1980-2019'!$B$1:$B$16305&amp;'[1]NBA-Data-1980-2019'!$A$1:$A$16305,'[1]NBA-Data-1980-2019'!$H$1:$H$16305,"",0)</f>
        <v>2082</v>
      </c>
      <c r="AR145" s="2" cm="1">
        <f t="array" ref="AR145">_xlfn.XLOOKUP($A145&amp;AR$5,'[1]NBA-Data-1980-2019'!$B$1:$B$16305&amp;'[1]NBA-Data-1980-2019'!$A$1:$A$16305,'[1]NBA-Data-1980-2019'!$H$1:$H$16305,"",0)</f>
        <v>1206</v>
      </c>
      <c r="AS145" s="2" cm="1">
        <f t="array" ref="AS145">_xlfn.XLOOKUP($A145&amp;AS$5,'[1]NBA-Data-1980-2019'!$B$1:$B$16305&amp;'[1]NBA-Data-1980-2019'!$A$1:$A$16305,'[1]NBA-Data-1980-2019'!$H$1:$H$16305,"",0)</f>
        <v>173</v>
      </c>
      <c r="AT145" s="2" t="str" cm="1">
        <f t="array" ref="AT145">_xlfn.XLOOKUP($A145&amp;AT$5,'[1]NBA-Data-1980-2019'!$B$1:$B$16305&amp;'[1]NBA-Data-1980-2019'!$A$1:$A$16305,'[1]NBA-Data-1980-2019'!$H$1:$H$16305,"",0)</f>
        <v/>
      </c>
      <c r="AU145" s="2" t="str" cm="1">
        <f t="array" ref="AU145">_xlfn.XLOOKUP($A145&amp;AU$5,'[1]NBA-Data-1980-2019'!$B$1:$B$16305&amp;'[1]NBA-Data-1980-2019'!$A$1:$A$16305,'[1]NBA-Data-1980-2019'!$H$1:$H$16305,"",0)</f>
        <v/>
      </c>
      <c r="AV145" s="2" t="str" cm="1">
        <f t="array" ref="AV145">_xlfn.XLOOKUP($A145&amp;AV$5,'[1]NBA-Data-1980-2019'!$B$1:$B$16305&amp;'[1]NBA-Data-1980-2019'!$A$1:$A$16305,'[1]NBA-Data-1980-2019'!$H$1:$H$16305,"",0)</f>
        <v/>
      </c>
      <c r="AW145" s="2" t="str" cm="1">
        <f t="array" ref="AW145">_xlfn.XLOOKUP($A145&amp;AW$5,'[1]NBA-Data-1980-2019'!$B$1:$B$16305&amp;'[1]NBA-Data-1980-2019'!$A$1:$A$16305,'[1]NBA-Data-1980-2019'!$H$1:$H$16305,"",0)</f>
        <v/>
      </c>
      <c r="AX145" s="2" t="str" cm="1">
        <f t="array" ref="AX145">_xlfn.XLOOKUP($A145&amp;AX$5,'[1]NBA-Data-1980-2019'!$B$1:$B$16305&amp;'[1]NBA-Data-1980-2019'!$A$1:$A$16305,'[1]NBA-Data-1980-2019'!$H$1:$H$16305,"",0)</f>
        <v/>
      </c>
      <c r="AY145" s="2" t="str" cm="1">
        <f t="array" ref="AY145">_xlfn.XLOOKUP($A145&amp;AY$5,'[1]NBA-Data-1980-2019'!$B$1:$B$16305&amp;'[1]NBA-Data-1980-2019'!$A$1:$A$16305,'[1]NBA-Data-1980-2019'!$H$1:$H$16305,"",0)</f>
        <v/>
      </c>
      <c r="AZ145" s="2" t="str" cm="1">
        <f t="array" ref="AZ145">_xlfn.XLOOKUP($A145&amp;AZ$5,'[1]NBA-Data-1980-2019'!$B$1:$B$16305&amp;'[1]NBA-Data-1980-2019'!$A$1:$A$16305,'[1]NBA-Data-1980-2019'!$H$1:$H$16305,"",0)</f>
        <v/>
      </c>
      <c r="BA145" s="2" t="str" cm="1">
        <f t="array" ref="BA145">_xlfn.XLOOKUP($A145&amp;BA$5,'[1]NBA-Data-1980-2019'!$B$1:$B$16305&amp;'[1]NBA-Data-1980-2019'!$A$1:$A$16305,'[1]NBA-Data-1980-2019'!$H$1:$H$16305,"",0)</f>
        <v/>
      </c>
      <c r="BB145" s="2" t="str" cm="1">
        <f t="array" ref="BB145">_xlfn.XLOOKUP($A145&amp;BB$5,'[1]NBA-Data-1980-2019'!$B$1:$B$16305&amp;'[1]NBA-Data-1980-2019'!$A$1:$A$16305,'[1]NBA-Data-1980-2019'!$H$1:$H$16305,"",0)</f>
        <v/>
      </c>
      <c r="BC145" s="2" t="str" cm="1">
        <f t="array" ref="BC145">_xlfn.XLOOKUP($A145&amp;BC$5,'[1]NBA-Data-1980-2019'!$B$1:$B$16305&amp;'[1]NBA-Data-1980-2019'!$A$1:$A$16305,'[1]NBA-Data-1980-2019'!$H$1:$H$16305,"",0)</f>
        <v/>
      </c>
      <c r="BD145" s="2" t="str" cm="1">
        <f t="array" ref="BD145">_xlfn.XLOOKUP($A145&amp;BD$5,'[1]NBA-Data-1980-2019'!$B$1:$B$16305&amp;'[1]NBA-Data-1980-2019'!$A$1:$A$16305,'[1]NBA-Data-1980-2019'!$H$1:$H$16305,"",0)</f>
        <v/>
      </c>
      <c r="BE145" s="2" t="str" cm="1">
        <f t="array" ref="BE145">_xlfn.XLOOKUP($A145&amp;BE$5,'[1]NBA-Data-1980-2019'!$B$1:$B$16305&amp;'[1]NBA-Data-1980-2019'!$A$1:$A$16305,'[1]NBA-Data-1980-2019'!$H$1:$H$16305,"",0)</f>
        <v/>
      </c>
      <c r="BF145" s="2" t="str" cm="1">
        <f t="array" ref="BF145">_xlfn.XLOOKUP($A145&amp;BF$5,'[1]NBA-Data-1980-2019'!$B$1:$B$16305&amp;'[1]NBA-Data-1980-2019'!$A$1:$A$16305,'[1]NBA-Data-1980-2019'!$H$1:$H$16305,"",0)</f>
        <v/>
      </c>
      <c r="BG145" s="2" t="str" cm="1">
        <f t="array" ref="BG145">_xlfn.XLOOKUP($A145&amp;BG$5,'[1]NBA-Data-1980-2019'!$B$1:$B$16305&amp;'[1]NBA-Data-1980-2019'!$A$1:$A$16305,'[1]NBA-Data-1980-2019'!$H$1:$H$16305,"",0)</f>
        <v/>
      </c>
      <c r="BH145" s="2" t="str" cm="1">
        <f t="array" ref="BH145">_xlfn.XLOOKUP($A145&amp;BH$5,'[1]NBA-Data-1980-2019'!$B$1:$B$16305&amp;'[1]NBA-Data-1980-2019'!$A$1:$A$16305,'[1]NBA-Data-1980-2019'!$H$1:$H$16305,"",0)</f>
        <v/>
      </c>
      <c r="BI145" s="2" t="str" cm="1">
        <f t="array" ref="BI145">_xlfn.XLOOKUP($A145&amp;BI$5,'[1]NBA-Data-1980-2019'!$B$1:$B$16305&amp;'[1]NBA-Data-1980-2019'!$A$1:$A$16305,'[1]NBA-Data-1980-2019'!$H$1:$H$16305,"",0)</f>
        <v/>
      </c>
      <c r="BJ145" s="2" t="str" cm="1">
        <f t="array" ref="BJ145">_xlfn.XLOOKUP($A145&amp;BJ$5,'[1]NBA-Data-1980-2019'!$B$1:$B$16305&amp;'[1]NBA-Data-1980-2019'!$A$1:$A$16305,'[1]NBA-Data-1980-2019'!$H$1:$H$16305,"",0)</f>
        <v/>
      </c>
      <c r="BK145" s="2" t="str" cm="1">
        <f t="array" ref="BK145">_xlfn.XLOOKUP($A145&amp;BK$5,'[1]NBA-Data-1980-2019'!$B$1:$B$16305&amp;'[1]NBA-Data-1980-2019'!$A$1:$A$16305,'[1]NBA-Data-1980-2019'!$H$1:$H$16305,"",0)</f>
        <v/>
      </c>
      <c r="BL145" s="2" t="str" cm="1">
        <f t="array" ref="BL145">_xlfn.XLOOKUP($A145&amp;BL$5,'[1]NBA-Data-1980-2019'!$B$1:$B$16305&amp;'[1]NBA-Data-1980-2019'!$A$1:$A$16305,'[1]NBA-Data-1980-2019'!$H$1:$H$16305,"",0)</f>
        <v/>
      </c>
      <c r="BM145" s="2" t="str" cm="1">
        <f t="array" ref="BM145">_xlfn.XLOOKUP($A145&amp;BM$5,'[1]NBA-Data-1980-2019'!$B$1:$B$16305&amp;'[1]NBA-Data-1980-2019'!$A$1:$A$16305,'[1]NBA-Data-1980-2019'!$H$1:$H$16305,"",0)</f>
        <v/>
      </c>
      <c r="BN145" s="2" t="str" cm="1">
        <f t="array" ref="BN145">_xlfn.XLOOKUP($A145&amp;BN$5,'[1]NBA-Data-1980-2019'!$B$1:$B$16305&amp;'[1]NBA-Data-1980-2019'!$A$1:$A$16305,'[1]NBA-Data-1980-2019'!$F$1:$F$16305,"",0)</f>
        <v/>
      </c>
      <c r="BO145" s="2" t="str" cm="1">
        <f t="array" ref="BO145">_xlfn.XLOOKUP($A145&amp;BO$5,'[1]NBA-Data-1980-2019'!$B$1:$B$16305&amp;'[1]NBA-Data-1980-2019'!$A$1:$A$16305,'[1]NBA-Data-1980-2019'!$F$1:$F$16305,"",0)</f>
        <v/>
      </c>
      <c r="BP145" s="2" t="str" cm="1">
        <f t="array" ref="BP145">_xlfn.XLOOKUP($A145&amp;BP$5,'[1]NBA-Data-1980-2019'!$B$1:$B$16305&amp;'[1]NBA-Data-1980-2019'!$A$1:$A$16305,'[1]NBA-Data-1980-2019'!$F$1:$F$16305,"",0)</f>
        <v/>
      </c>
      <c r="BQ145" s="2" cm="1">
        <f t="array" ref="BQ145">_xlfn.XLOOKUP($A145&amp;BQ$5,'[1]NBA-Data-1980-2019'!$B$1:$B$16305&amp;'[1]NBA-Data-1980-2019'!$A$1:$A$16305,'[1]NBA-Data-1980-2019'!$F$1:$F$16305,"",0)</f>
        <v>14.2</v>
      </c>
      <c r="BR145" s="2" cm="1">
        <f t="array" ref="BR145">_xlfn.XLOOKUP($A145&amp;BR$5,'[1]NBA-Data-1980-2019'!$B$1:$B$16305&amp;'[1]NBA-Data-1980-2019'!$A$1:$A$16305,'[1]NBA-Data-1980-2019'!$F$1:$F$16305,"",0)</f>
        <v>15.6</v>
      </c>
      <c r="BS145" s="2" cm="1">
        <f t="array" ref="BS145">_xlfn.XLOOKUP($A145&amp;BS$5,'[1]NBA-Data-1980-2019'!$B$1:$B$16305&amp;'[1]NBA-Data-1980-2019'!$A$1:$A$16305,'[1]NBA-Data-1980-2019'!$F$1:$F$16305,"",0)</f>
        <v>15.6</v>
      </c>
      <c r="BT145" s="2" cm="1">
        <f t="array" ref="BT145">_xlfn.XLOOKUP($A145&amp;BT$5,'[1]NBA-Data-1980-2019'!$B$1:$B$16305&amp;'[1]NBA-Data-1980-2019'!$A$1:$A$16305,'[1]NBA-Data-1980-2019'!$F$1:$F$16305,"",0)</f>
        <v>13.8</v>
      </c>
      <c r="BU145" s="2" cm="1">
        <f t="array" ref="BU145">_xlfn.XLOOKUP($A145&amp;BU$5,'[1]NBA-Data-1980-2019'!$B$1:$B$16305&amp;'[1]NBA-Data-1980-2019'!$A$1:$A$16305,'[1]NBA-Data-1980-2019'!$F$1:$F$16305,"",0)</f>
        <v>15.2</v>
      </c>
      <c r="BV145" s="2" cm="1">
        <f t="array" ref="BV145">_xlfn.XLOOKUP($A145&amp;BV$5,'[1]NBA-Data-1980-2019'!$B$1:$B$16305&amp;'[1]NBA-Data-1980-2019'!$A$1:$A$16305,'[1]NBA-Data-1980-2019'!$F$1:$F$16305,"",0)</f>
        <v>13.7</v>
      </c>
      <c r="BW145" s="2" cm="1">
        <f t="array" ref="BW145">_xlfn.XLOOKUP($A145&amp;BW$5,'[1]NBA-Data-1980-2019'!$B$1:$B$16305&amp;'[1]NBA-Data-1980-2019'!$A$1:$A$16305,'[1]NBA-Data-1980-2019'!$F$1:$F$16305,"",0)</f>
        <v>15.7</v>
      </c>
      <c r="BX145" s="2" cm="1">
        <f t="array" ref="BX145">_xlfn.XLOOKUP($A145&amp;BX$5,'[1]NBA-Data-1980-2019'!$B$1:$B$16305&amp;'[1]NBA-Data-1980-2019'!$A$1:$A$16305,'[1]NBA-Data-1980-2019'!$F$1:$F$16305,"",0)</f>
        <v>11.8</v>
      </c>
      <c r="BY145" s="2" cm="1">
        <f t="array" ref="BY145">_xlfn.XLOOKUP($A145&amp;BY$5,'[1]NBA-Data-1980-2019'!$B$1:$B$16305&amp;'[1]NBA-Data-1980-2019'!$A$1:$A$16305,'[1]NBA-Data-1980-2019'!$F$1:$F$16305,"",0)</f>
        <v>16.3</v>
      </c>
      <c r="BZ145" s="2" t="str" cm="1">
        <f t="array" ref="BZ145">_xlfn.XLOOKUP($A145&amp;BZ$5,'[1]NBA-Data-1980-2019'!$B$1:$B$16305&amp;'[1]NBA-Data-1980-2019'!$A$1:$A$16305,'[1]NBA-Data-1980-2019'!$F$1:$F$16305,"",0)</f>
        <v/>
      </c>
      <c r="CA145" s="2" t="str" cm="1">
        <f t="array" ref="CA145">_xlfn.XLOOKUP($A145&amp;CA$5,'[1]NBA-Data-1980-2019'!$B$1:$B$16305&amp;'[1]NBA-Data-1980-2019'!$A$1:$A$16305,'[1]NBA-Data-1980-2019'!$F$1:$F$16305,"",0)</f>
        <v/>
      </c>
      <c r="CB145" s="2" t="str" cm="1">
        <f t="array" ref="CB145">_xlfn.XLOOKUP($A145&amp;CB$5,'[1]NBA-Data-1980-2019'!$B$1:$B$16305&amp;'[1]NBA-Data-1980-2019'!$A$1:$A$16305,'[1]NBA-Data-1980-2019'!$F$1:$F$16305,"",0)</f>
        <v/>
      </c>
      <c r="CC145" s="2" t="str" cm="1">
        <f t="array" ref="CC145">_xlfn.XLOOKUP($A145&amp;CC$5,'[1]NBA-Data-1980-2019'!$B$1:$B$16305&amp;'[1]NBA-Data-1980-2019'!$A$1:$A$16305,'[1]NBA-Data-1980-2019'!$F$1:$F$16305,"",0)</f>
        <v/>
      </c>
      <c r="CD145" s="2" t="str" cm="1">
        <f t="array" ref="CD145">_xlfn.XLOOKUP($A145&amp;CD$5,'[1]NBA-Data-1980-2019'!$B$1:$B$16305&amp;'[1]NBA-Data-1980-2019'!$A$1:$A$16305,'[1]NBA-Data-1980-2019'!$F$1:$F$16305,"",0)</f>
        <v/>
      </c>
      <c r="CE145" s="2" t="str" cm="1">
        <f t="array" ref="CE145">_xlfn.XLOOKUP($A145&amp;CE$5,'[1]NBA-Data-1980-2019'!$B$1:$B$16305&amp;'[1]NBA-Data-1980-2019'!$A$1:$A$16305,'[1]NBA-Data-1980-2019'!$F$1:$F$16305,"",0)</f>
        <v/>
      </c>
      <c r="CF145" s="2" t="str" cm="1">
        <f t="array" ref="CF145">_xlfn.XLOOKUP($A145&amp;CF$5,'[1]NBA-Data-1980-2019'!$B$1:$B$16305&amp;'[1]NBA-Data-1980-2019'!$A$1:$A$16305,'[1]NBA-Data-1980-2019'!$F$1:$F$16305,"",0)</f>
        <v/>
      </c>
      <c r="CG145" s="2" t="str" cm="1">
        <f t="array" ref="CG145">_xlfn.XLOOKUP($A145&amp;CG$5,'[1]NBA-Data-1980-2019'!$B$1:$B$16305&amp;'[1]NBA-Data-1980-2019'!$A$1:$A$16305,'[1]NBA-Data-1980-2019'!$F$1:$F$16305,"",0)</f>
        <v/>
      </c>
      <c r="CH145" s="2" t="str" cm="1">
        <f t="array" ref="CH145">_xlfn.XLOOKUP($A145&amp;CH$5,'[1]NBA-Data-1980-2019'!$B$1:$B$16305&amp;'[1]NBA-Data-1980-2019'!$A$1:$A$16305,'[1]NBA-Data-1980-2019'!$F$1:$F$16305,"",0)</f>
        <v/>
      </c>
      <c r="CI145" s="2" t="str" cm="1">
        <f t="array" ref="CI145">_xlfn.XLOOKUP($A145&amp;CI$5,'[1]NBA-Data-1980-2019'!$B$1:$B$16305&amp;'[1]NBA-Data-1980-2019'!$A$1:$A$16305,'[1]NBA-Data-1980-2019'!$F$1:$F$16305,"",0)</f>
        <v/>
      </c>
      <c r="CJ145" s="2" t="str" cm="1">
        <f t="array" ref="CJ145">_xlfn.XLOOKUP($A145&amp;CJ$5,'[1]NBA-Data-1980-2019'!$B$1:$B$16305&amp;'[1]NBA-Data-1980-2019'!$A$1:$A$16305,'[1]NBA-Data-1980-2019'!$F$1:$F$16305,"",0)</f>
        <v/>
      </c>
      <c r="CK145" s="2" t="str" cm="1">
        <f t="array" ref="CK145">_xlfn.XLOOKUP($A145&amp;CK$5,'[1]NBA-Data-1980-2019'!$B$1:$B$16305&amp;'[1]NBA-Data-1980-2019'!$A$1:$A$16305,'[1]NBA-Data-1980-2019'!$F$1:$F$16305,"",0)</f>
        <v/>
      </c>
      <c r="CL145" s="2" t="str" cm="1">
        <f t="array" ref="CL145">_xlfn.XLOOKUP($A145&amp;CL$5,'[1]NBA-Data-1980-2019'!$B$1:$B$16305&amp;'[1]NBA-Data-1980-2019'!$A$1:$A$16305,'[1]NBA-Data-1980-2019'!$F$1:$F$16305,"",0)</f>
        <v/>
      </c>
      <c r="CM145" s="2" t="str" cm="1">
        <f t="array" ref="CM145">_xlfn.XLOOKUP($A145&amp;CM$5,'[1]NBA-Data-1980-2019'!$B$1:$B$16305&amp;'[1]NBA-Data-1980-2019'!$A$1:$A$16305,'[1]NBA-Data-1980-2019'!$F$1:$F$16305,"",0)</f>
        <v/>
      </c>
      <c r="CN145" s="2" t="str" cm="1">
        <f t="array" ref="CN145">_xlfn.XLOOKUP($A145&amp;CN$5,'[1]NBA-Data-1980-2019'!$B$1:$B$16305&amp;'[1]NBA-Data-1980-2019'!$A$1:$A$16305,'[1]NBA-Data-1980-2019'!$F$1:$F$16305,"",0)</f>
        <v/>
      </c>
      <c r="CO145" s="2" t="str" cm="1">
        <f t="array" ref="CO145">_xlfn.XLOOKUP($A145&amp;CO$5,'[1]NBA-Data-1980-2019'!$B$1:$B$16305&amp;'[1]NBA-Data-1980-2019'!$A$1:$A$16305,'[1]NBA-Data-1980-2019'!$F$1:$F$16305,"",0)</f>
        <v/>
      </c>
      <c r="CP145" s="2" t="str" cm="1">
        <f t="array" ref="CP145">_xlfn.XLOOKUP($A145&amp;CP$5,'[1]NBA-Data-1980-2019'!$B$1:$B$16305&amp;'[1]NBA-Data-1980-2019'!$A$1:$A$16305,'[1]NBA-Data-1980-2019'!$F$1:$F$16305,"",0)</f>
        <v/>
      </c>
      <c r="CQ145" s="2" t="str" cm="1">
        <f t="array" ref="CQ145">_xlfn.XLOOKUP($A145&amp;CQ$5,'[1]NBA-Data-1980-2019'!$B$1:$B$16305&amp;'[1]NBA-Data-1980-2019'!$A$1:$A$16305,'[1]NBA-Data-1980-2019'!$F$1:$F$16305,"",0)</f>
        <v/>
      </c>
      <c r="CR145" s="2" t="str" cm="1">
        <f t="array" ref="CR145">_xlfn.XLOOKUP($A145&amp;CR$5,'[1]NBA-Data-1980-2019'!$B$1:$B$16305&amp;'[1]NBA-Data-1980-2019'!$A$1:$A$16305,'[1]NBA-Data-1980-2019'!$F$1:$F$16305,"",0)</f>
        <v/>
      </c>
      <c r="CS145" s="2" t="str" cm="1">
        <f t="array" ref="CS145">_xlfn.XLOOKUP($A145&amp;CS$5,'[1]NBA-Data-1980-2019'!$B$1:$B$16305&amp;'[1]NBA-Data-1980-2019'!$A$1:$A$16305,'[1]NBA-Data-1980-2019'!$F$1:$F$16305,"",0)</f>
        <v/>
      </c>
      <c r="CU145" s="2" t="str">
        <f>_xlfn.XLOOKUP($A145,TEAMS!$G$1:$G$839,TEAMS!$H$1:$H$839,"",0)</f>
        <v>SG</v>
      </c>
      <c r="CV145" s="2" t="str">
        <f>_xlfn.XLOOKUP($CU145,DASHBOARD!$B$22:$B$27,DASHBOARD!$C$22:$C$27,"",0)</f>
        <v>GUARD</v>
      </c>
      <c r="CY145" s="63">
        <f>SUMIFS('[1]NBA-Data-1980-2019'!$G$1:$G$16305,'[1]NBA-Data-1980-2019'!$B$1:$B$16305,$A145,'[1]NBA-Data-1980-2019'!$A$1:$A$16305,CY$9)</f>
        <v>0</v>
      </c>
      <c r="CZ145" s="63">
        <f>SUMIFS('[1]NBA-Data-1980-2019'!$G$1:$G$16305,'[1]NBA-Data-1980-2019'!$B$1:$B$16305,$A145,'[1]NBA-Data-1980-2019'!$A$1:$A$16305,CZ$9)</f>
        <v>0</v>
      </c>
      <c r="DA145" s="63">
        <f>SUMIFS('[1]NBA-Data-1980-2019'!$G$1:$G$16305,'[1]NBA-Data-1980-2019'!$B$1:$B$16305,$A145,'[1]NBA-Data-1980-2019'!$A$1:$A$16305,DA$9)</f>
        <v>0</v>
      </c>
      <c r="DB145" s="63">
        <f>SUMIFS('[1]NBA-Data-1980-2019'!$G$1:$G$16305,'[1]NBA-Data-1980-2019'!$B$1:$B$16305,$A145,'[1]NBA-Data-1980-2019'!$A$1:$A$16305,DB$9)</f>
        <v>2000000</v>
      </c>
      <c r="DC145" s="63">
        <f>SUMIFS('[1]NBA-Data-1980-2019'!$G$1:$G$16305,'[1]NBA-Data-1980-2019'!$B$1:$B$16305,$A145,'[1]NBA-Data-1980-2019'!$A$1:$A$16305,DC$9)</f>
        <v>0</v>
      </c>
      <c r="DD145" s="63">
        <f>SUMIFS('[1]NBA-Data-1980-2019'!$G$1:$G$16305,'[1]NBA-Data-1980-2019'!$B$1:$B$16305,$A145,'[1]NBA-Data-1980-2019'!$A$1:$A$16305,DD$9)</f>
        <v>3010000</v>
      </c>
      <c r="DE145" s="63">
        <f>SUMIFS('[1]NBA-Data-1980-2019'!$G$1:$G$16305,'[1]NBA-Data-1980-2019'!$B$1:$B$16305,$A145,'[1]NBA-Data-1980-2019'!$A$1:$A$16305,DE$9)</f>
        <v>3610000</v>
      </c>
      <c r="DF145" s="63">
        <f>SUMIFS('[1]NBA-Data-1980-2019'!$G$1:$G$16305,'[1]NBA-Data-1980-2019'!$B$1:$B$16305,$A145,'[1]NBA-Data-1980-2019'!$A$1:$A$16305,DF$9)</f>
        <v>4210000</v>
      </c>
      <c r="DG145" s="63">
        <f>SUMIFS('[1]NBA-Data-1980-2019'!$G$1:$G$16305,'[1]NBA-Data-1980-2019'!$B$1:$B$16305,$A145,'[1]NBA-Data-1980-2019'!$A$1:$A$16305,DG$9)</f>
        <v>0</v>
      </c>
      <c r="DH145" s="63">
        <f>SUMIFS('[1]NBA-Data-1980-2019'!$G$1:$G$16305,'[1]NBA-Data-1980-2019'!$B$1:$B$16305,$A145,'[1]NBA-Data-1980-2019'!$A$1:$A$16305,DH$9)</f>
        <v>5410000</v>
      </c>
      <c r="DI145" s="63">
        <f>SUMIFS('[1]NBA-Data-1980-2019'!$G$1:$G$16305,'[1]NBA-Data-1980-2019'!$B$1:$B$16305,$A145,'[1]NBA-Data-1980-2019'!$A$1:$A$16305,DI$9)</f>
        <v>736000</v>
      </c>
      <c r="DJ145" s="63">
        <f>SUMIFS('[1]NBA-Data-1980-2019'!$G$1:$G$16305,'[1]NBA-Data-1980-2019'!$B$1:$B$16305,$A145,'[1]NBA-Data-1980-2019'!$A$1:$A$16305,DJ$9)</f>
        <v>112797</v>
      </c>
      <c r="DK145" s="63">
        <f>SUMIFS('[1]NBA-Data-1980-2019'!$G$1:$G$16305,'[1]NBA-Data-1980-2019'!$B$1:$B$16305,$A145,'[1]NBA-Data-1980-2019'!$A$1:$A$16305,DK$9)</f>
        <v>0</v>
      </c>
      <c r="DL145" s="63">
        <f>SUMIFS('[1]NBA-Data-1980-2019'!$G$1:$G$16305,'[1]NBA-Data-1980-2019'!$B$1:$B$16305,$A145,'[1]NBA-Data-1980-2019'!$A$1:$A$16305,DL$9)</f>
        <v>0</v>
      </c>
      <c r="DM145" s="63">
        <f>SUMIFS('[1]NBA-Data-1980-2019'!$G$1:$G$16305,'[1]NBA-Data-1980-2019'!$B$1:$B$16305,$A145,'[1]NBA-Data-1980-2019'!$A$1:$A$16305,DM$9)</f>
        <v>0</v>
      </c>
      <c r="DN145" s="63">
        <f>SUMIFS('[1]NBA-Data-1980-2019'!$G$1:$G$16305,'[1]NBA-Data-1980-2019'!$B$1:$B$16305,$A145,'[1]NBA-Data-1980-2019'!$A$1:$A$16305,DN$9)</f>
        <v>0</v>
      </c>
      <c r="DO145" s="63">
        <f>SUMIFS('[1]NBA-Data-1980-2019'!$G$1:$G$16305,'[1]NBA-Data-1980-2019'!$B$1:$B$16305,$A145,'[1]NBA-Data-1980-2019'!$A$1:$A$16305,DO$9)</f>
        <v>0</v>
      </c>
      <c r="DP145" s="63">
        <f>SUMIFS('[1]NBA-Data-1980-2019'!$G$1:$G$16305,'[1]NBA-Data-1980-2019'!$B$1:$B$16305,$A145,'[1]NBA-Data-1980-2019'!$A$1:$A$16305,DP$9)</f>
        <v>0</v>
      </c>
      <c r="DQ145" s="63">
        <f>SUMIFS('[1]NBA-Data-1980-2019'!$G$1:$G$16305,'[1]NBA-Data-1980-2019'!$B$1:$B$16305,$A145,'[1]NBA-Data-1980-2019'!$A$1:$A$16305,DQ$9)</f>
        <v>0</v>
      </c>
      <c r="DR145" s="63">
        <f>SUMIFS('[1]NBA-Data-1980-2019'!$G$1:$G$16305,'[1]NBA-Data-1980-2019'!$B$1:$B$16305,$A145,'[1]NBA-Data-1980-2019'!$A$1:$A$16305,DR$9)</f>
        <v>0</v>
      </c>
      <c r="DS145" s="63">
        <f>SUMIFS('[1]NBA-Data-1980-2019'!$G$1:$G$16305,'[1]NBA-Data-1980-2019'!$B$1:$B$16305,$A145,'[1]NBA-Data-1980-2019'!$A$1:$A$16305,DS$9)</f>
        <v>0</v>
      </c>
      <c r="DT145" s="63">
        <f>SUMIFS('[1]NBA-Data-1980-2019'!$G$1:$G$16305,'[1]NBA-Data-1980-2019'!$B$1:$B$16305,$A145,'[1]NBA-Data-1980-2019'!$A$1:$A$16305,DT$9)</f>
        <v>0</v>
      </c>
      <c r="DU145" s="63">
        <f>SUMIFS('[1]NBA-Data-1980-2019'!$G$1:$G$16305,'[1]NBA-Data-1980-2019'!$B$1:$B$16305,$A145,'[1]NBA-Data-1980-2019'!$A$1:$A$16305,DU$9)</f>
        <v>0</v>
      </c>
      <c r="DV145" s="63">
        <f>SUMIFS('[1]NBA-Data-1980-2019'!$G$1:$G$16305,'[1]NBA-Data-1980-2019'!$B$1:$B$16305,$A145,'[1]NBA-Data-1980-2019'!$A$1:$A$16305,DV$9)</f>
        <v>0</v>
      </c>
      <c r="DW145" s="63">
        <f>SUMIFS('[1]NBA-Data-1980-2019'!$G$1:$G$16305,'[1]NBA-Data-1980-2019'!$B$1:$B$16305,$A145,'[1]NBA-Data-1980-2019'!$A$1:$A$16305,DW$9)</f>
        <v>0</v>
      </c>
      <c r="DX145" s="63">
        <f>SUMIFS('[1]NBA-Data-1980-2019'!$G$1:$G$16305,'[1]NBA-Data-1980-2019'!$B$1:$B$16305,$A145,'[1]NBA-Data-1980-2019'!$A$1:$A$16305,DX$9)</f>
        <v>0</v>
      </c>
      <c r="DY145" s="63">
        <f>SUMIFS('[1]NBA-Data-1980-2019'!$G$1:$G$16305,'[1]NBA-Data-1980-2019'!$B$1:$B$16305,$A145,'[1]NBA-Data-1980-2019'!$A$1:$A$16305,DY$9)</f>
        <v>0</v>
      </c>
      <c r="DZ145" s="63">
        <f>SUMIFS('[1]NBA-Data-1980-2019'!$G$1:$G$16305,'[1]NBA-Data-1980-2019'!$B$1:$B$16305,$A145,'[1]NBA-Data-1980-2019'!$A$1:$A$16305,DZ$9)</f>
        <v>0</v>
      </c>
      <c r="EA145" s="63">
        <f>SUMIFS('[1]NBA-Data-1980-2019'!$G$1:$G$16305,'[1]NBA-Data-1980-2019'!$B$1:$B$16305,$A145,'[1]NBA-Data-1980-2019'!$A$1:$A$16305,EA$9)</f>
        <v>0</v>
      </c>
      <c r="EB145" s="63">
        <f>SUMIFS('[1]NBA-Data-1980-2019'!$G$1:$G$16305,'[1]NBA-Data-1980-2019'!$B$1:$B$16305,$A145,'[1]NBA-Data-1980-2019'!$A$1:$A$16305,EB$9)</f>
        <v>0</v>
      </c>
      <c r="EC145" s="63">
        <f>SUMIFS('[1]NBA-Data-1980-2019'!$G$1:$G$16305,'[1]NBA-Data-1980-2019'!$B$1:$B$16305,$A145,'[1]NBA-Data-1980-2019'!$A$1:$A$16305,EC$9)</f>
        <v>0</v>
      </c>
      <c r="ED145" s="63">
        <f>SUMIFS('[1]NBA-Data-1980-2019'!$G$1:$G$16305,'[1]NBA-Data-1980-2019'!$B$1:$B$16305,$A145,'[1]NBA-Data-1980-2019'!$A$1:$A$16305,ED$9)</f>
        <v>0</v>
      </c>
      <c r="EH145" s="2" t="s">
        <v>1485</v>
      </c>
    </row>
    <row r="146" spans="1:165" x14ac:dyDescent="0.2">
      <c r="A146" s="2" t="s">
        <v>847</v>
      </c>
      <c r="B146" s="2" t="str" cm="1">
        <f t="array" ref="B146">_xlfn.XLOOKUP($A146&amp;B$5,'[1]NBA-Data-1980-2019'!$B$1:$B$16305&amp;'[1]NBA-Data-1980-2019'!$A$1:$A$16305,'[1]NBA-Data-1980-2019'!$D$1:$D$16305,"",0)</f>
        <v/>
      </c>
      <c r="C146" s="2" t="str" cm="1">
        <f t="array" ref="C146">_xlfn.XLOOKUP($A146&amp;C$5,'[1]NBA-Data-1980-2019'!$B$1:$B$16305&amp;'[1]NBA-Data-1980-2019'!$A$1:$A$16305,'[1]NBA-Data-1980-2019'!$D$1:$D$16305,"",0)</f>
        <v/>
      </c>
      <c r="D146" s="2" t="str" cm="1">
        <f t="array" ref="D146">_xlfn.XLOOKUP($A146&amp;D$5,'[1]NBA-Data-1980-2019'!$B$1:$B$16305&amp;'[1]NBA-Data-1980-2019'!$A$1:$A$16305,'[1]NBA-Data-1980-2019'!$D$1:$D$16305,"",0)</f>
        <v/>
      </c>
      <c r="E146" s="2" t="str" cm="1">
        <f t="array" ref="E146">_xlfn.XLOOKUP($A146&amp;E$5,'[1]NBA-Data-1980-2019'!$B$1:$B$16305&amp;'[1]NBA-Data-1980-2019'!$A$1:$A$16305,'[1]NBA-Data-1980-2019'!$D$1:$D$16305,"",0)</f>
        <v/>
      </c>
      <c r="F146" s="2" t="str" cm="1">
        <f t="array" ref="F146">_xlfn.XLOOKUP($A146&amp;F$5,'[1]NBA-Data-1980-2019'!$B$1:$B$16305&amp;'[1]NBA-Data-1980-2019'!$A$1:$A$16305,'[1]NBA-Data-1980-2019'!$D$1:$D$16305,"",0)</f>
        <v/>
      </c>
      <c r="G146" s="2" t="str" cm="1">
        <f t="array" ref="G146">_xlfn.XLOOKUP($A146&amp;G$5,'[1]NBA-Data-1980-2019'!$B$1:$B$16305&amp;'[1]NBA-Data-1980-2019'!$A$1:$A$16305,'[1]NBA-Data-1980-2019'!$D$1:$D$16305,"",0)</f>
        <v/>
      </c>
      <c r="H146" s="2" t="str" cm="1">
        <f t="array" ref="H146">_xlfn.XLOOKUP($A146&amp;H$5,'[1]NBA-Data-1980-2019'!$B$1:$B$16305&amp;'[1]NBA-Data-1980-2019'!$A$1:$A$16305,'[1]NBA-Data-1980-2019'!$D$1:$D$16305,"",0)</f>
        <v/>
      </c>
      <c r="I146" s="2" t="str" cm="1">
        <f t="array" ref="I146">_xlfn.XLOOKUP($A146&amp;I$5,'[1]NBA-Data-1980-2019'!$B$1:$B$16305&amp;'[1]NBA-Data-1980-2019'!$A$1:$A$16305,'[1]NBA-Data-1980-2019'!$D$1:$D$16305,"",0)</f>
        <v/>
      </c>
      <c r="J146" s="2" t="str" cm="1">
        <f t="array" ref="J146">_xlfn.XLOOKUP($A146&amp;J$5,'[1]NBA-Data-1980-2019'!$B$1:$B$16305&amp;'[1]NBA-Data-1980-2019'!$A$1:$A$16305,'[1]NBA-Data-1980-2019'!$D$1:$D$16305,"",0)</f>
        <v/>
      </c>
      <c r="K146" s="2" t="str" cm="1">
        <f t="array" ref="K146">_xlfn.XLOOKUP($A146&amp;K$5,'[1]NBA-Data-1980-2019'!$B$1:$B$16305&amp;'[1]NBA-Data-1980-2019'!$A$1:$A$16305,'[1]NBA-Data-1980-2019'!$D$1:$D$16305,"",0)</f>
        <v/>
      </c>
      <c r="L146" s="2" t="str" cm="1">
        <f t="array" ref="L146">_xlfn.XLOOKUP($A146&amp;L$5,'[1]NBA-Data-1980-2019'!$B$1:$B$16305&amp;'[1]NBA-Data-1980-2019'!$A$1:$A$16305,'[1]NBA-Data-1980-2019'!$D$1:$D$16305,"",0)</f>
        <v/>
      </c>
      <c r="M146" s="2" t="str" cm="1">
        <f t="array" ref="M146">_xlfn.XLOOKUP($A146&amp;M$5,'[1]NBA-Data-1980-2019'!$B$1:$B$16305&amp;'[1]NBA-Data-1980-2019'!$A$1:$A$16305,'[1]NBA-Data-1980-2019'!$D$1:$D$16305,"",0)</f>
        <v/>
      </c>
      <c r="N146" s="2" t="str" cm="1">
        <f t="array" ref="N146">_xlfn.XLOOKUP($A146&amp;N$5,'[1]NBA-Data-1980-2019'!$B$1:$B$16305&amp;'[1]NBA-Data-1980-2019'!$A$1:$A$16305,'[1]NBA-Data-1980-2019'!$D$1:$D$16305,"",0)</f>
        <v/>
      </c>
      <c r="O146" s="2" t="str" cm="1">
        <f t="array" ref="O146">_xlfn.XLOOKUP($A146&amp;O$5,'[1]NBA-Data-1980-2019'!$B$1:$B$16305&amp;'[1]NBA-Data-1980-2019'!$A$1:$A$16305,'[1]NBA-Data-1980-2019'!$D$1:$D$16305,"",0)</f>
        <v/>
      </c>
      <c r="P146" s="2" t="str" cm="1">
        <f t="array" ref="P146">_xlfn.XLOOKUP($A146&amp;P$5,'[1]NBA-Data-1980-2019'!$B$1:$B$16305&amp;'[1]NBA-Data-1980-2019'!$A$1:$A$16305,'[1]NBA-Data-1980-2019'!$D$1:$D$16305,"",0)</f>
        <v/>
      </c>
      <c r="Q146" s="2" t="str" cm="1">
        <f t="array" ref="Q146">_xlfn.XLOOKUP($A146&amp;Q$5,'[1]NBA-Data-1980-2019'!$B$1:$B$16305&amp;'[1]NBA-Data-1980-2019'!$A$1:$A$16305,'[1]NBA-Data-1980-2019'!$D$1:$D$16305,"",0)</f>
        <v/>
      </c>
      <c r="R146" s="2" t="str" cm="1">
        <f t="array" ref="R146">_xlfn.XLOOKUP($A146&amp;R$5,'[1]NBA-Data-1980-2019'!$B$1:$B$16305&amp;'[1]NBA-Data-1980-2019'!$A$1:$A$16305,'[1]NBA-Data-1980-2019'!$D$1:$D$16305,"",0)</f>
        <v>DAL</v>
      </c>
      <c r="S146" s="2" t="str" cm="1">
        <f t="array" ref="S146">_xlfn.XLOOKUP($A146&amp;S$5,'[1]NBA-Data-1980-2019'!$B$1:$B$16305&amp;'[1]NBA-Data-1980-2019'!$A$1:$A$16305,'[1]NBA-Data-1980-2019'!$D$1:$D$16305,"",0)</f>
        <v>DAL</v>
      </c>
      <c r="T146" s="2" t="str" cm="1">
        <f t="array" ref="T146">_xlfn.XLOOKUP($A146&amp;T$5,'[1]NBA-Data-1980-2019'!$B$1:$B$16305&amp;'[1]NBA-Data-1980-2019'!$A$1:$A$16305,'[1]NBA-Data-1980-2019'!$D$1:$D$16305,"",0)</f>
        <v>DAL</v>
      </c>
      <c r="U146" s="2" t="str" cm="1">
        <f t="array" ref="U146">_xlfn.XLOOKUP($A146&amp;U$5,'[1]NBA-Data-1980-2019'!$B$1:$B$16305&amp;'[1]NBA-Data-1980-2019'!$A$1:$A$16305,'[1]NBA-Data-1980-2019'!$D$1:$D$16305,"",0)</f>
        <v>DAL</v>
      </c>
      <c r="V146" s="2" t="str" cm="1">
        <f t="array" ref="V146">_xlfn.XLOOKUP($A146&amp;V$5,'[1]NBA-Data-1980-2019'!$B$1:$B$16305&amp;'[1]NBA-Data-1980-2019'!$A$1:$A$16305,'[1]NBA-Data-1980-2019'!$D$1:$D$16305,"",0)</f>
        <v>DAL</v>
      </c>
      <c r="W146" s="2" t="str" cm="1">
        <f t="array" ref="W146">_xlfn.XLOOKUP($A146&amp;W$5,'[1]NBA-Data-1980-2019'!$B$1:$B$16305&amp;'[1]NBA-Data-1980-2019'!$A$1:$A$16305,'[1]NBA-Data-1980-2019'!$D$1:$D$16305,"",0)</f>
        <v>MIN</v>
      </c>
      <c r="X146" s="2" t="str" cm="1">
        <f t="array" ref="X146">_xlfn.XLOOKUP($A146&amp;X$5,'[1]NBA-Data-1980-2019'!$B$1:$B$16305&amp;'[1]NBA-Data-1980-2019'!$A$1:$A$16305,'[1]NBA-Data-1980-2019'!$D$1:$D$16305,"",0)</f>
        <v>MIN</v>
      </c>
      <c r="Y146" s="2" t="str" cm="1">
        <f t="array" ref="Y146">_xlfn.XLOOKUP($A146&amp;Y$5,'[1]NBA-Data-1980-2019'!$B$1:$B$16305&amp;'[1]NBA-Data-1980-2019'!$A$1:$A$16305,'[1]NBA-Data-1980-2019'!$D$1:$D$16305,"",0)</f>
        <v>MIN</v>
      </c>
      <c r="Z146" s="2" t="str" cm="1">
        <f t="array" ref="Z146">_xlfn.XLOOKUP($A146&amp;Z$5,'[1]NBA-Data-1980-2019'!$B$1:$B$16305&amp;'[1]NBA-Data-1980-2019'!$A$1:$A$16305,'[1]NBA-Data-1980-2019'!$D$1:$D$16305,"",0)</f>
        <v>DAL</v>
      </c>
      <c r="AA146" s="2" t="str" cm="1">
        <f t="array" ref="AA146">_xlfn.XLOOKUP($A146&amp;AA$5,'[1]NBA-Data-1980-2019'!$B$1:$B$16305&amp;'[1]NBA-Data-1980-2019'!$A$1:$A$16305,'[1]NBA-Data-1980-2019'!$D$1:$D$16305,"",0)</f>
        <v>DAL</v>
      </c>
      <c r="AB146" s="2" t="str" cm="1">
        <f t="array" ref="AB146">_xlfn.XLOOKUP($A146&amp;AB$5,'[1]NBA-Data-1980-2019'!$B$1:$B$16305&amp;'[1]NBA-Data-1980-2019'!$A$1:$A$16305,'[1]NBA-Data-1980-2019'!$D$1:$D$16305,"",0)</f>
        <v>DAL</v>
      </c>
      <c r="AC146" s="2" t="str" cm="1">
        <f t="array" ref="AC146">_xlfn.XLOOKUP($A146&amp;AC$5,'[1]NBA-Data-1980-2019'!$B$1:$B$16305&amp;'[1]NBA-Data-1980-2019'!$A$1:$A$16305,'[1]NBA-Data-1980-2019'!$D$1:$D$16305,"",0)</f>
        <v>DAL</v>
      </c>
      <c r="AD146" s="2" t="str" cm="1">
        <f t="array" ref="AD146">_xlfn.XLOOKUP($A146&amp;AD$5,'[1]NBA-Data-1980-2019'!$B$1:$B$16305&amp;'[1]NBA-Data-1980-2019'!$A$1:$A$16305,'[1]NBA-Data-1980-2019'!$D$1:$D$16305,"",0)</f>
        <v>DAL</v>
      </c>
      <c r="AE146" s="2" t="str" cm="1">
        <f t="array" ref="AE146">_xlfn.XLOOKUP($A146&amp;AE$5,'[1]NBA-Data-1980-2019'!$B$1:$B$16305&amp;'[1]NBA-Data-1980-2019'!$A$1:$A$16305,'[1]NBA-Data-1980-2019'!$D$1:$D$16305,"",0)</f>
        <v/>
      </c>
      <c r="AF146" s="2" t="str" cm="1">
        <f t="array" ref="AF146">_xlfn.XLOOKUP($A146&amp;AF$5,'[1]NBA-Data-1980-2019'!$B$1:$B$16305&amp;'[1]NBA-Data-1980-2019'!$A$1:$A$16305,'[1]NBA-Data-1980-2019'!$D$1:$D$16305,"",0)</f>
        <v/>
      </c>
      <c r="AG146" s="2" t="str" cm="1">
        <f t="array" ref="AG146">_xlfn.XLOOKUP($A146&amp;AG$5,'[1]NBA-Data-1980-2019'!$B$1:$B$16305&amp;'[1]NBA-Data-1980-2019'!$A$1:$A$16305,'[1]NBA-Data-1980-2019'!$D$1:$D$16305,"",0)</f>
        <v/>
      </c>
      <c r="AH146" s="2" t="str" cm="1">
        <f t="array" ref="AH146">_xlfn.XLOOKUP($A146&amp;AH$5,'[1]NBA-Data-1980-2019'!$B$1:$B$16305&amp;'[1]NBA-Data-1980-2019'!$A$1:$A$16305,'[1]NBA-Data-1980-2019'!$H$1:$H$16305,"",0)</f>
        <v/>
      </c>
      <c r="AI146" s="2" t="str" cm="1">
        <f t="array" ref="AI146">_xlfn.XLOOKUP($A146&amp;AI$5,'[1]NBA-Data-1980-2019'!$B$1:$B$16305&amp;'[1]NBA-Data-1980-2019'!$A$1:$A$16305,'[1]NBA-Data-1980-2019'!$H$1:$H$16305,"",0)</f>
        <v/>
      </c>
      <c r="AJ146" s="2" t="str" cm="1">
        <f t="array" ref="AJ146">_xlfn.XLOOKUP($A146&amp;AJ$5,'[1]NBA-Data-1980-2019'!$B$1:$B$16305&amp;'[1]NBA-Data-1980-2019'!$A$1:$A$16305,'[1]NBA-Data-1980-2019'!$H$1:$H$16305,"",0)</f>
        <v/>
      </c>
      <c r="AK146" s="2" t="str" cm="1">
        <f t="array" ref="AK146">_xlfn.XLOOKUP($A146&amp;AK$5,'[1]NBA-Data-1980-2019'!$B$1:$B$16305&amp;'[1]NBA-Data-1980-2019'!$A$1:$A$16305,'[1]NBA-Data-1980-2019'!$H$1:$H$16305,"",0)</f>
        <v/>
      </c>
      <c r="AL146" s="2" t="str" cm="1">
        <f t="array" ref="AL146">_xlfn.XLOOKUP($A146&amp;AL$5,'[1]NBA-Data-1980-2019'!$B$1:$B$16305&amp;'[1]NBA-Data-1980-2019'!$A$1:$A$16305,'[1]NBA-Data-1980-2019'!$H$1:$H$16305,"",0)</f>
        <v/>
      </c>
      <c r="AM146" s="2" t="str" cm="1">
        <f t="array" ref="AM146">_xlfn.XLOOKUP($A146&amp;AM$5,'[1]NBA-Data-1980-2019'!$B$1:$B$16305&amp;'[1]NBA-Data-1980-2019'!$A$1:$A$16305,'[1]NBA-Data-1980-2019'!$H$1:$H$16305,"",0)</f>
        <v/>
      </c>
      <c r="AN146" s="2" t="str" cm="1">
        <f t="array" ref="AN146">_xlfn.XLOOKUP($A146&amp;AN$5,'[1]NBA-Data-1980-2019'!$B$1:$B$16305&amp;'[1]NBA-Data-1980-2019'!$A$1:$A$16305,'[1]NBA-Data-1980-2019'!$H$1:$H$16305,"",0)</f>
        <v/>
      </c>
      <c r="AO146" s="2" t="str" cm="1">
        <f t="array" ref="AO146">_xlfn.XLOOKUP($A146&amp;AO$5,'[1]NBA-Data-1980-2019'!$B$1:$B$16305&amp;'[1]NBA-Data-1980-2019'!$A$1:$A$16305,'[1]NBA-Data-1980-2019'!$H$1:$H$16305,"",0)</f>
        <v/>
      </c>
      <c r="AP146" s="2" t="str" cm="1">
        <f t="array" ref="AP146">_xlfn.XLOOKUP($A146&amp;AP$5,'[1]NBA-Data-1980-2019'!$B$1:$B$16305&amp;'[1]NBA-Data-1980-2019'!$A$1:$A$16305,'[1]NBA-Data-1980-2019'!$H$1:$H$16305,"",0)</f>
        <v/>
      </c>
      <c r="AQ146" s="2" t="str" cm="1">
        <f t="array" ref="AQ146">_xlfn.XLOOKUP($A146&amp;AQ$5,'[1]NBA-Data-1980-2019'!$B$1:$B$16305&amp;'[1]NBA-Data-1980-2019'!$A$1:$A$16305,'[1]NBA-Data-1980-2019'!$H$1:$H$16305,"",0)</f>
        <v/>
      </c>
      <c r="AR146" s="2" t="str" cm="1">
        <f t="array" ref="AR146">_xlfn.XLOOKUP($A146&amp;AR$5,'[1]NBA-Data-1980-2019'!$B$1:$B$16305&amp;'[1]NBA-Data-1980-2019'!$A$1:$A$16305,'[1]NBA-Data-1980-2019'!$H$1:$H$16305,"",0)</f>
        <v/>
      </c>
      <c r="AS146" s="2" t="str" cm="1">
        <f t="array" ref="AS146">_xlfn.XLOOKUP($A146&amp;AS$5,'[1]NBA-Data-1980-2019'!$B$1:$B$16305&amp;'[1]NBA-Data-1980-2019'!$A$1:$A$16305,'[1]NBA-Data-1980-2019'!$H$1:$H$16305,"",0)</f>
        <v/>
      </c>
      <c r="AT146" s="2" t="str" cm="1">
        <f t="array" ref="AT146">_xlfn.XLOOKUP($A146&amp;AT$5,'[1]NBA-Data-1980-2019'!$B$1:$B$16305&amp;'[1]NBA-Data-1980-2019'!$A$1:$A$16305,'[1]NBA-Data-1980-2019'!$H$1:$H$16305,"",0)</f>
        <v/>
      </c>
      <c r="AU146" s="2" t="str" cm="1">
        <f t="array" ref="AU146">_xlfn.XLOOKUP($A146&amp;AU$5,'[1]NBA-Data-1980-2019'!$B$1:$B$16305&amp;'[1]NBA-Data-1980-2019'!$A$1:$A$16305,'[1]NBA-Data-1980-2019'!$H$1:$H$16305,"",0)</f>
        <v/>
      </c>
      <c r="AV146" s="2" t="str" cm="1">
        <f t="array" ref="AV146">_xlfn.XLOOKUP($A146&amp;AV$5,'[1]NBA-Data-1980-2019'!$B$1:$B$16305&amp;'[1]NBA-Data-1980-2019'!$A$1:$A$16305,'[1]NBA-Data-1980-2019'!$H$1:$H$16305,"",0)</f>
        <v/>
      </c>
      <c r="AW146" s="2" t="str" cm="1">
        <f t="array" ref="AW146">_xlfn.XLOOKUP($A146&amp;AW$5,'[1]NBA-Data-1980-2019'!$B$1:$B$16305&amp;'[1]NBA-Data-1980-2019'!$A$1:$A$16305,'[1]NBA-Data-1980-2019'!$H$1:$H$16305,"",0)</f>
        <v/>
      </c>
      <c r="AX146" s="2" cm="1">
        <f t="array" ref="AX146">_xlfn.XLOOKUP($A146&amp;AX$5,'[1]NBA-Data-1980-2019'!$B$1:$B$16305&amp;'[1]NBA-Data-1980-2019'!$A$1:$A$16305,'[1]NBA-Data-1980-2019'!$H$1:$H$16305,"",0)</f>
        <v>191.4</v>
      </c>
      <c r="AY146" s="2" cm="1">
        <f t="array" ref="AY146">_xlfn.XLOOKUP($A146&amp;AY$5,'[1]NBA-Data-1980-2019'!$B$1:$B$16305&amp;'[1]NBA-Data-1980-2019'!$A$1:$A$16305,'[1]NBA-Data-1980-2019'!$H$1:$H$16305,"",0)</f>
        <v>462</v>
      </c>
      <c r="AZ146" s="2" cm="1">
        <f t="array" ref="AZ146">_xlfn.XLOOKUP($A146&amp;AZ$5,'[1]NBA-Data-1980-2019'!$B$1:$B$16305&amp;'[1]NBA-Data-1980-2019'!$A$1:$A$16305,'[1]NBA-Data-1980-2019'!$H$1:$H$16305,"",0)</f>
        <v>1603.7</v>
      </c>
      <c r="BA146" s="2" cm="1">
        <f t="array" ref="BA146">_xlfn.XLOOKUP($A146&amp;BA$5,'[1]NBA-Data-1980-2019'!$B$1:$B$16305&amp;'[1]NBA-Data-1980-2019'!$A$1:$A$16305,'[1]NBA-Data-1980-2019'!$H$1:$H$16305,"",0)</f>
        <v>1544.4</v>
      </c>
      <c r="BB146" s="2" cm="1">
        <f t="array" ref="BB146">_xlfn.XLOOKUP($A146&amp;BB$5,'[1]NBA-Data-1980-2019'!$B$1:$B$16305&amp;'[1]NBA-Data-1980-2019'!$A$1:$A$16305,'[1]NBA-Data-1980-2019'!$H$1:$H$16305,"",0)</f>
        <v>1668.6000000000001</v>
      </c>
      <c r="BC146" s="2" cm="1">
        <f t="array" ref="BC146">_xlfn.XLOOKUP($A146&amp;BC$5,'[1]NBA-Data-1980-2019'!$B$1:$B$16305&amp;'[1]NBA-Data-1980-2019'!$A$1:$A$16305,'[1]NBA-Data-1980-2019'!$H$1:$H$16305,"",0)</f>
        <v>1033.2</v>
      </c>
      <c r="BD146" s="2" cm="1">
        <f t="array" ref="BD146">_xlfn.XLOOKUP($A146&amp;BD$5,'[1]NBA-Data-1980-2019'!$B$1:$B$16305&amp;'[1]NBA-Data-1980-2019'!$A$1:$A$16305,'[1]NBA-Data-1980-2019'!$H$1:$H$16305,"",0)</f>
        <v>1709.4</v>
      </c>
      <c r="BE146" s="2" cm="1">
        <f t="array" ref="BE146">_xlfn.XLOOKUP($A146&amp;BE$5,'[1]NBA-Data-1980-2019'!$B$1:$B$16305&amp;'[1]NBA-Data-1980-2019'!$A$1:$A$16305,'[1]NBA-Data-1980-2019'!$H$1:$H$16305,"",0)</f>
        <v>1469.4</v>
      </c>
      <c r="BF146" s="2" cm="1">
        <f t="array" ref="BF146">_xlfn.XLOOKUP($A146&amp;BF$5,'[1]NBA-Data-1980-2019'!$B$1:$B$16305&amp;'[1]NBA-Data-1980-2019'!$A$1:$A$16305,'[1]NBA-Data-1980-2019'!$H$1:$H$16305,"",0)</f>
        <v>1362.8999999999999</v>
      </c>
      <c r="BG146" s="2" cm="1">
        <f t="array" ref="BG146">_xlfn.XLOOKUP($A146&amp;BG$5,'[1]NBA-Data-1980-2019'!$B$1:$B$16305&amp;'[1]NBA-Data-1980-2019'!$A$1:$A$16305,'[1]NBA-Data-1980-2019'!$H$1:$H$16305,"",0)</f>
        <v>1665</v>
      </c>
      <c r="BH146" s="2" cm="1">
        <f t="array" ref="BH146">_xlfn.XLOOKUP($A146&amp;BH$5,'[1]NBA-Data-1980-2019'!$B$1:$B$16305&amp;'[1]NBA-Data-1980-2019'!$A$1:$A$16305,'[1]NBA-Data-1980-2019'!$H$1:$H$16305,"",0)</f>
        <v>770</v>
      </c>
      <c r="BI146" s="2" cm="1">
        <f t="array" ref="BI146">_xlfn.XLOOKUP($A146&amp;BI$5,'[1]NBA-Data-1980-2019'!$B$1:$B$16305&amp;'[1]NBA-Data-1980-2019'!$A$1:$A$16305,'[1]NBA-Data-1980-2019'!$H$1:$H$16305,"",0)</f>
        <v>1600.8</v>
      </c>
      <c r="BJ146" s="2" cm="1">
        <f t="array" ref="BJ146">_xlfn.XLOOKUP($A146&amp;BJ$5,'[1]NBA-Data-1980-2019'!$B$1:$B$16305&amp;'[1]NBA-Data-1980-2019'!$A$1:$A$16305,'[1]NBA-Data-1980-2019'!$H$1:$H$16305,"",0)</f>
        <v>752.4</v>
      </c>
      <c r="BK146" s="2" t="str" cm="1">
        <f t="array" ref="BK146">_xlfn.XLOOKUP($A146&amp;BK$5,'[1]NBA-Data-1980-2019'!$B$1:$B$16305&amp;'[1]NBA-Data-1980-2019'!$A$1:$A$16305,'[1]NBA-Data-1980-2019'!$H$1:$H$16305,"",0)</f>
        <v/>
      </c>
      <c r="BL146" s="2" t="str" cm="1">
        <f t="array" ref="BL146">_xlfn.XLOOKUP($A146&amp;BL$5,'[1]NBA-Data-1980-2019'!$B$1:$B$16305&amp;'[1]NBA-Data-1980-2019'!$A$1:$A$16305,'[1]NBA-Data-1980-2019'!$H$1:$H$16305,"",0)</f>
        <v/>
      </c>
      <c r="BM146" s="2" t="str" cm="1">
        <f t="array" ref="BM146">_xlfn.XLOOKUP($A146&amp;BM$5,'[1]NBA-Data-1980-2019'!$B$1:$B$16305&amp;'[1]NBA-Data-1980-2019'!$A$1:$A$16305,'[1]NBA-Data-1980-2019'!$H$1:$H$16305,"",0)</f>
        <v/>
      </c>
      <c r="BN146" s="2" t="str" cm="1">
        <f t="array" ref="BN146">_xlfn.XLOOKUP($A146&amp;BN$5,'[1]NBA-Data-1980-2019'!$B$1:$B$16305&amp;'[1]NBA-Data-1980-2019'!$A$1:$A$16305,'[1]NBA-Data-1980-2019'!$F$1:$F$16305,"",0)</f>
        <v/>
      </c>
      <c r="BO146" s="2" t="str" cm="1">
        <f t="array" ref="BO146">_xlfn.XLOOKUP($A146&amp;BO$5,'[1]NBA-Data-1980-2019'!$B$1:$B$16305&amp;'[1]NBA-Data-1980-2019'!$A$1:$A$16305,'[1]NBA-Data-1980-2019'!$F$1:$F$16305,"",0)</f>
        <v/>
      </c>
      <c r="BP146" s="2" t="str" cm="1">
        <f t="array" ref="BP146">_xlfn.XLOOKUP($A146&amp;BP$5,'[1]NBA-Data-1980-2019'!$B$1:$B$16305&amp;'[1]NBA-Data-1980-2019'!$A$1:$A$16305,'[1]NBA-Data-1980-2019'!$F$1:$F$16305,"",0)</f>
        <v/>
      </c>
      <c r="BQ146" s="2" t="str" cm="1">
        <f t="array" ref="BQ146">_xlfn.XLOOKUP($A146&amp;BQ$5,'[1]NBA-Data-1980-2019'!$B$1:$B$16305&amp;'[1]NBA-Data-1980-2019'!$A$1:$A$16305,'[1]NBA-Data-1980-2019'!$F$1:$F$16305,"",0)</f>
        <v/>
      </c>
      <c r="BR146" s="2" t="str" cm="1">
        <f t="array" ref="BR146">_xlfn.XLOOKUP($A146&amp;BR$5,'[1]NBA-Data-1980-2019'!$B$1:$B$16305&amp;'[1]NBA-Data-1980-2019'!$A$1:$A$16305,'[1]NBA-Data-1980-2019'!$F$1:$F$16305,"",0)</f>
        <v/>
      </c>
      <c r="BS146" s="2" t="str" cm="1">
        <f t="array" ref="BS146">_xlfn.XLOOKUP($A146&amp;BS$5,'[1]NBA-Data-1980-2019'!$B$1:$B$16305&amp;'[1]NBA-Data-1980-2019'!$A$1:$A$16305,'[1]NBA-Data-1980-2019'!$F$1:$F$16305,"",0)</f>
        <v/>
      </c>
      <c r="BT146" s="2" t="str" cm="1">
        <f t="array" ref="BT146">_xlfn.XLOOKUP($A146&amp;BT$5,'[1]NBA-Data-1980-2019'!$B$1:$B$16305&amp;'[1]NBA-Data-1980-2019'!$A$1:$A$16305,'[1]NBA-Data-1980-2019'!$F$1:$F$16305,"",0)</f>
        <v/>
      </c>
      <c r="BU146" s="2" t="str" cm="1">
        <f t="array" ref="BU146">_xlfn.XLOOKUP($A146&amp;BU$5,'[1]NBA-Data-1980-2019'!$B$1:$B$16305&amp;'[1]NBA-Data-1980-2019'!$A$1:$A$16305,'[1]NBA-Data-1980-2019'!$F$1:$F$16305,"",0)</f>
        <v/>
      </c>
      <c r="BV146" s="2" t="str" cm="1">
        <f t="array" ref="BV146">_xlfn.XLOOKUP($A146&amp;BV$5,'[1]NBA-Data-1980-2019'!$B$1:$B$16305&amp;'[1]NBA-Data-1980-2019'!$A$1:$A$16305,'[1]NBA-Data-1980-2019'!$F$1:$F$16305,"",0)</f>
        <v/>
      </c>
      <c r="BW146" s="2" t="str" cm="1">
        <f t="array" ref="BW146">_xlfn.XLOOKUP($A146&amp;BW$5,'[1]NBA-Data-1980-2019'!$B$1:$B$16305&amp;'[1]NBA-Data-1980-2019'!$A$1:$A$16305,'[1]NBA-Data-1980-2019'!$F$1:$F$16305,"",0)</f>
        <v/>
      </c>
      <c r="BX146" s="2" t="str" cm="1">
        <f t="array" ref="BX146">_xlfn.XLOOKUP($A146&amp;BX$5,'[1]NBA-Data-1980-2019'!$B$1:$B$16305&amp;'[1]NBA-Data-1980-2019'!$A$1:$A$16305,'[1]NBA-Data-1980-2019'!$F$1:$F$16305,"",0)</f>
        <v/>
      </c>
      <c r="BY146" s="2" t="str" cm="1">
        <f t="array" ref="BY146">_xlfn.XLOOKUP($A146&amp;BY$5,'[1]NBA-Data-1980-2019'!$B$1:$B$16305&amp;'[1]NBA-Data-1980-2019'!$A$1:$A$16305,'[1]NBA-Data-1980-2019'!$F$1:$F$16305,"",0)</f>
        <v/>
      </c>
      <c r="BZ146" s="2" t="str" cm="1">
        <f t="array" ref="BZ146">_xlfn.XLOOKUP($A146&amp;BZ$5,'[1]NBA-Data-1980-2019'!$B$1:$B$16305&amp;'[1]NBA-Data-1980-2019'!$A$1:$A$16305,'[1]NBA-Data-1980-2019'!$F$1:$F$16305,"",0)</f>
        <v/>
      </c>
      <c r="CA146" s="2" t="str" cm="1">
        <f t="array" ref="CA146">_xlfn.XLOOKUP($A146&amp;CA$5,'[1]NBA-Data-1980-2019'!$B$1:$B$16305&amp;'[1]NBA-Data-1980-2019'!$A$1:$A$16305,'[1]NBA-Data-1980-2019'!$F$1:$F$16305,"",0)</f>
        <v/>
      </c>
      <c r="CB146" s="2" t="str" cm="1">
        <f t="array" ref="CB146">_xlfn.XLOOKUP($A146&amp;CB$5,'[1]NBA-Data-1980-2019'!$B$1:$B$16305&amp;'[1]NBA-Data-1980-2019'!$A$1:$A$16305,'[1]NBA-Data-1980-2019'!$F$1:$F$16305,"",0)</f>
        <v/>
      </c>
      <c r="CC146" s="2" t="str" cm="1">
        <f t="array" ref="CC146">_xlfn.XLOOKUP($A146&amp;CC$5,'[1]NBA-Data-1980-2019'!$B$1:$B$16305&amp;'[1]NBA-Data-1980-2019'!$A$1:$A$16305,'[1]NBA-Data-1980-2019'!$F$1:$F$16305,"",0)</f>
        <v/>
      </c>
      <c r="CD146" s="2" cm="1">
        <f t="array" ref="CD146">_xlfn.XLOOKUP($A146&amp;CD$5,'[1]NBA-Data-1980-2019'!$B$1:$B$16305&amp;'[1]NBA-Data-1980-2019'!$A$1:$A$16305,'[1]NBA-Data-1980-2019'!$F$1:$F$16305,"",0)</f>
        <v>9.6</v>
      </c>
      <c r="CE146" s="2" cm="1">
        <f t="array" ref="CE146">_xlfn.XLOOKUP($A146&amp;CE$5,'[1]NBA-Data-1980-2019'!$B$1:$B$16305&amp;'[1]NBA-Data-1980-2019'!$A$1:$A$16305,'[1]NBA-Data-1980-2019'!$F$1:$F$16305,"",0)</f>
        <v>11.7</v>
      </c>
      <c r="CF146" s="2" cm="1">
        <f t="array" ref="CF146">_xlfn.XLOOKUP($A146&amp;CF$5,'[1]NBA-Data-1980-2019'!$B$1:$B$16305&amp;'[1]NBA-Data-1980-2019'!$A$1:$A$16305,'[1]NBA-Data-1980-2019'!$F$1:$F$16305,"",0)</f>
        <v>13.4</v>
      </c>
      <c r="CG146" s="2" cm="1">
        <f t="array" ref="CG146">_xlfn.XLOOKUP($A146&amp;CG$5,'[1]NBA-Data-1980-2019'!$B$1:$B$16305&amp;'[1]NBA-Data-1980-2019'!$A$1:$A$16305,'[1]NBA-Data-1980-2019'!$F$1:$F$16305,"",0)</f>
        <v>12.8</v>
      </c>
      <c r="CH146" s="2" cm="1">
        <f t="array" ref="CH146">_xlfn.XLOOKUP($A146&amp;CH$5,'[1]NBA-Data-1980-2019'!$B$1:$B$16305&amp;'[1]NBA-Data-1980-2019'!$A$1:$A$16305,'[1]NBA-Data-1980-2019'!$F$1:$F$16305,"",0)</f>
        <v>14.8</v>
      </c>
      <c r="CI146" s="2" cm="1">
        <f t="array" ref="CI146">_xlfn.XLOOKUP($A146&amp;CI$5,'[1]NBA-Data-1980-2019'!$B$1:$B$16305&amp;'[1]NBA-Data-1980-2019'!$A$1:$A$16305,'[1]NBA-Data-1980-2019'!$F$1:$F$16305,"",0)</f>
        <v>14.9</v>
      </c>
      <c r="CJ146" s="2" cm="1">
        <f t="array" ref="CJ146">_xlfn.XLOOKUP($A146&amp;CJ$5,'[1]NBA-Data-1980-2019'!$B$1:$B$16305&amp;'[1]NBA-Data-1980-2019'!$A$1:$A$16305,'[1]NBA-Data-1980-2019'!$F$1:$F$16305,"",0)</f>
        <v>14.1</v>
      </c>
      <c r="CK146" s="2" cm="1">
        <f t="array" ref="CK146">_xlfn.XLOOKUP($A146&amp;CK$5,'[1]NBA-Data-1980-2019'!$B$1:$B$16305&amp;'[1]NBA-Data-1980-2019'!$A$1:$A$16305,'[1]NBA-Data-1980-2019'!$F$1:$F$16305,"",0)</f>
        <v>11.6</v>
      </c>
      <c r="CL146" s="2" cm="1">
        <f t="array" ref="CL146">_xlfn.XLOOKUP($A146&amp;CL$5,'[1]NBA-Data-1980-2019'!$B$1:$B$16305&amp;'[1]NBA-Data-1980-2019'!$A$1:$A$16305,'[1]NBA-Data-1980-2019'!$F$1:$F$16305,"",0)</f>
        <v>15.1</v>
      </c>
      <c r="CM146" s="2" cm="1">
        <f t="array" ref="CM146">_xlfn.XLOOKUP($A146&amp;CM$5,'[1]NBA-Data-1980-2019'!$B$1:$B$16305&amp;'[1]NBA-Data-1980-2019'!$A$1:$A$16305,'[1]NBA-Data-1980-2019'!$F$1:$F$16305,"",0)</f>
        <v>15.4</v>
      </c>
      <c r="CN146" s="2" cm="1">
        <f t="array" ref="CN146">_xlfn.XLOOKUP($A146&amp;CN$5,'[1]NBA-Data-1980-2019'!$B$1:$B$16305&amp;'[1]NBA-Data-1980-2019'!$A$1:$A$16305,'[1]NBA-Data-1980-2019'!$F$1:$F$16305,"",0)</f>
        <v>17.2</v>
      </c>
      <c r="CO146" s="2" cm="1">
        <f t="array" ref="CO146">_xlfn.XLOOKUP($A146&amp;CO$5,'[1]NBA-Data-1980-2019'!$B$1:$B$16305&amp;'[1]NBA-Data-1980-2019'!$A$1:$A$16305,'[1]NBA-Data-1980-2019'!$F$1:$F$16305,"",0)</f>
        <v>17.8</v>
      </c>
      <c r="CP146" s="2" cm="1">
        <f t="array" ref="CP146">_xlfn.XLOOKUP($A146&amp;CP$5,'[1]NBA-Data-1980-2019'!$B$1:$B$16305&amp;'[1]NBA-Data-1980-2019'!$A$1:$A$16305,'[1]NBA-Data-1980-2019'!$F$1:$F$16305,"",0)</f>
        <v>16.3</v>
      </c>
      <c r="CQ146" s="2" t="str" cm="1">
        <f t="array" ref="CQ146">_xlfn.XLOOKUP($A146&amp;CQ$5,'[1]NBA-Data-1980-2019'!$B$1:$B$16305&amp;'[1]NBA-Data-1980-2019'!$A$1:$A$16305,'[1]NBA-Data-1980-2019'!$F$1:$F$16305,"",0)</f>
        <v/>
      </c>
      <c r="CR146" s="2" t="str" cm="1">
        <f t="array" ref="CR146">_xlfn.XLOOKUP($A146&amp;CR$5,'[1]NBA-Data-1980-2019'!$B$1:$B$16305&amp;'[1]NBA-Data-1980-2019'!$A$1:$A$16305,'[1]NBA-Data-1980-2019'!$F$1:$F$16305,"",0)</f>
        <v/>
      </c>
      <c r="CS146" s="2" t="str" cm="1">
        <f t="array" ref="CS146">_xlfn.XLOOKUP($A146&amp;CS$5,'[1]NBA-Data-1980-2019'!$B$1:$B$16305&amp;'[1]NBA-Data-1980-2019'!$A$1:$A$16305,'[1]NBA-Data-1980-2019'!$F$1:$F$16305,"",0)</f>
        <v/>
      </c>
      <c r="CU146" s="2" t="str">
        <f>_xlfn.XLOOKUP($A146,TEAMS!$G$1:$G$839,TEAMS!$H$1:$H$839,"",0)</f>
        <v>PG</v>
      </c>
      <c r="CV146" s="2" t="str">
        <f>_xlfn.XLOOKUP($CU146,DASHBOARD!$B$22:$B$27,DASHBOARD!$C$22:$C$27,"",0)</f>
        <v>GUARD</v>
      </c>
      <c r="CY146" s="63">
        <f>SUMIFS('[1]NBA-Data-1980-2019'!$G$1:$G$16305,'[1]NBA-Data-1980-2019'!$B$1:$B$16305,$A146,'[1]NBA-Data-1980-2019'!$A$1:$A$16305,CY$9)</f>
        <v>0</v>
      </c>
      <c r="CZ146" s="63">
        <f>SUMIFS('[1]NBA-Data-1980-2019'!$G$1:$G$16305,'[1]NBA-Data-1980-2019'!$B$1:$B$16305,$A146,'[1]NBA-Data-1980-2019'!$A$1:$A$16305,CZ$9)</f>
        <v>0</v>
      </c>
      <c r="DA146" s="63">
        <f>SUMIFS('[1]NBA-Data-1980-2019'!$G$1:$G$16305,'[1]NBA-Data-1980-2019'!$B$1:$B$16305,$A146,'[1]NBA-Data-1980-2019'!$A$1:$A$16305,DA$9)</f>
        <v>0</v>
      </c>
      <c r="DB146" s="63">
        <f>SUMIFS('[1]NBA-Data-1980-2019'!$G$1:$G$16305,'[1]NBA-Data-1980-2019'!$B$1:$B$16305,$A146,'[1]NBA-Data-1980-2019'!$A$1:$A$16305,DB$9)</f>
        <v>0</v>
      </c>
      <c r="DC146" s="63">
        <f>SUMIFS('[1]NBA-Data-1980-2019'!$G$1:$G$16305,'[1]NBA-Data-1980-2019'!$B$1:$B$16305,$A146,'[1]NBA-Data-1980-2019'!$A$1:$A$16305,DC$9)</f>
        <v>0</v>
      </c>
      <c r="DD146" s="63">
        <f>SUMIFS('[1]NBA-Data-1980-2019'!$G$1:$G$16305,'[1]NBA-Data-1980-2019'!$B$1:$B$16305,$A146,'[1]NBA-Data-1980-2019'!$A$1:$A$16305,DD$9)</f>
        <v>0</v>
      </c>
      <c r="DE146" s="63">
        <f>SUMIFS('[1]NBA-Data-1980-2019'!$G$1:$G$16305,'[1]NBA-Data-1980-2019'!$B$1:$B$16305,$A146,'[1]NBA-Data-1980-2019'!$A$1:$A$16305,DE$9)</f>
        <v>0</v>
      </c>
      <c r="DF146" s="63">
        <f>SUMIFS('[1]NBA-Data-1980-2019'!$G$1:$G$16305,'[1]NBA-Data-1980-2019'!$B$1:$B$16305,$A146,'[1]NBA-Data-1980-2019'!$A$1:$A$16305,DF$9)</f>
        <v>0</v>
      </c>
      <c r="DG146" s="63">
        <f>SUMIFS('[1]NBA-Data-1980-2019'!$G$1:$G$16305,'[1]NBA-Data-1980-2019'!$B$1:$B$16305,$A146,'[1]NBA-Data-1980-2019'!$A$1:$A$16305,DG$9)</f>
        <v>0</v>
      </c>
      <c r="DH146" s="63">
        <f>SUMIFS('[1]NBA-Data-1980-2019'!$G$1:$G$16305,'[1]NBA-Data-1980-2019'!$B$1:$B$16305,$A146,'[1]NBA-Data-1980-2019'!$A$1:$A$16305,DH$9)</f>
        <v>0</v>
      </c>
      <c r="DI146" s="63">
        <f>SUMIFS('[1]NBA-Data-1980-2019'!$G$1:$G$16305,'[1]NBA-Data-1980-2019'!$B$1:$B$16305,$A146,'[1]NBA-Data-1980-2019'!$A$1:$A$16305,DI$9)</f>
        <v>0</v>
      </c>
      <c r="DJ146" s="63">
        <f>SUMIFS('[1]NBA-Data-1980-2019'!$G$1:$G$16305,'[1]NBA-Data-1980-2019'!$B$1:$B$16305,$A146,'[1]NBA-Data-1980-2019'!$A$1:$A$16305,DJ$9)</f>
        <v>0</v>
      </c>
      <c r="DK146" s="63">
        <f>SUMIFS('[1]NBA-Data-1980-2019'!$G$1:$G$16305,'[1]NBA-Data-1980-2019'!$B$1:$B$16305,$A146,'[1]NBA-Data-1980-2019'!$A$1:$A$16305,DK$9)</f>
        <v>0</v>
      </c>
      <c r="DL146" s="63">
        <f>SUMIFS('[1]NBA-Data-1980-2019'!$G$1:$G$16305,'[1]NBA-Data-1980-2019'!$B$1:$B$16305,$A146,'[1]NBA-Data-1980-2019'!$A$1:$A$16305,DL$9)</f>
        <v>0</v>
      </c>
      <c r="DM146" s="63">
        <f>SUMIFS('[1]NBA-Data-1980-2019'!$G$1:$G$16305,'[1]NBA-Data-1980-2019'!$B$1:$B$16305,$A146,'[1]NBA-Data-1980-2019'!$A$1:$A$16305,DM$9)</f>
        <v>0</v>
      </c>
      <c r="DN146" s="63">
        <f>SUMIFS('[1]NBA-Data-1980-2019'!$G$1:$G$16305,'[1]NBA-Data-1980-2019'!$B$1:$B$16305,$A146,'[1]NBA-Data-1980-2019'!$A$1:$A$16305,DN$9)</f>
        <v>0</v>
      </c>
      <c r="DO146" s="63">
        <f>SUMIFS('[1]NBA-Data-1980-2019'!$G$1:$G$16305,'[1]NBA-Data-1980-2019'!$B$1:$B$16305,$A146,'[1]NBA-Data-1980-2019'!$A$1:$A$16305,DO$9)</f>
        <v>0</v>
      </c>
      <c r="DP146" s="63">
        <f>SUMIFS('[1]NBA-Data-1980-2019'!$G$1:$G$16305,'[1]NBA-Data-1980-2019'!$B$1:$B$16305,$A146,'[1]NBA-Data-1980-2019'!$A$1:$A$16305,DP$9)</f>
        <v>0</v>
      </c>
      <c r="DQ146" s="63">
        <f>SUMIFS('[1]NBA-Data-1980-2019'!$G$1:$G$16305,'[1]NBA-Data-1980-2019'!$B$1:$B$16305,$A146,'[1]NBA-Data-1980-2019'!$A$1:$A$16305,DQ$9)</f>
        <v>0</v>
      </c>
      <c r="DR146" s="63">
        <f>SUMIFS('[1]NBA-Data-1980-2019'!$G$1:$G$16305,'[1]NBA-Data-1980-2019'!$B$1:$B$16305,$A146,'[1]NBA-Data-1980-2019'!$A$1:$A$16305,DR$9)</f>
        <v>0</v>
      </c>
      <c r="DS146" s="63">
        <f>SUMIFS('[1]NBA-Data-1980-2019'!$G$1:$G$16305,'[1]NBA-Data-1980-2019'!$B$1:$B$16305,$A146,'[1]NBA-Data-1980-2019'!$A$1:$A$16305,DS$9)</f>
        <v>0</v>
      </c>
      <c r="DT146" s="63">
        <f>SUMIFS('[1]NBA-Data-1980-2019'!$G$1:$G$16305,'[1]NBA-Data-1980-2019'!$B$1:$B$16305,$A146,'[1]NBA-Data-1980-2019'!$A$1:$A$16305,DT$9)</f>
        <v>0</v>
      </c>
      <c r="DU146" s="63">
        <f>SUMIFS('[1]NBA-Data-1980-2019'!$G$1:$G$16305,'[1]NBA-Data-1980-2019'!$B$1:$B$16305,$A146,'[1]NBA-Data-1980-2019'!$A$1:$A$16305,DU$9)</f>
        <v>0</v>
      </c>
      <c r="DV146" s="63">
        <f>SUMIFS('[1]NBA-Data-1980-2019'!$G$1:$G$16305,'[1]NBA-Data-1980-2019'!$B$1:$B$16305,$A146,'[1]NBA-Data-1980-2019'!$A$1:$A$16305,DV$9)</f>
        <v>0</v>
      </c>
      <c r="DW146" s="63">
        <f>SUMIFS('[1]NBA-Data-1980-2019'!$G$1:$G$16305,'[1]NBA-Data-1980-2019'!$B$1:$B$16305,$A146,'[1]NBA-Data-1980-2019'!$A$1:$A$16305,DW$9)</f>
        <v>0</v>
      </c>
      <c r="DX146" s="63">
        <f>SUMIFS('[1]NBA-Data-1980-2019'!$G$1:$G$16305,'[1]NBA-Data-1980-2019'!$B$1:$B$16305,$A146,'[1]NBA-Data-1980-2019'!$A$1:$A$16305,DX$9)</f>
        <v>4000000</v>
      </c>
      <c r="DY146" s="63">
        <f>SUMIFS('[1]NBA-Data-1980-2019'!$G$1:$G$16305,'[1]NBA-Data-1980-2019'!$B$1:$B$16305,$A146,'[1]NBA-Data-1980-2019'!$A$1:$A$16305,DY$9)</f>
        <v>4096950</v>
      </c>
      <c r="DZ146" s="63">
        <f>SUMIFS('[1]NBA-Data-1980-2019'!$G$1:$G$16305,'[1]NBA-Data-1980-2019'!$B$1:$B$16305,$A146,'[1]NBA-Data-1980-2019'!$A$1:$A$16305,DZ$9)</f>
        <v>3903900</v>
      </c>
      <c r="EA146" s="63">
        <f>SUMIFS('[1]NBA-Data-1980-2019'!$G$1:$G$16305,'[1]NBA-Data-1980-2019'!$B$1:$B$16305,$A146,'[1]NBA-Data-1980-2019'!$A$1:$A$16305,EA$9)</f>
        <v>3710850</v>
      </c>
      <c r="EB146" s="63">
        <f>SUMIFS('[1]NBA-Data-1980-2019'!$G$1:$G$16305,'[1]NBA-Data-1980-2019'!$B$1:$B$16305,$A146,'[1]NBA-Data-1980-2019'!$A$1:$A$16305,EB$9)</f>
        <v>0</v>
      </c>
      <c r="EC146" s="63">
        <f>SUMIFS('[1]NBA-Data-1980-2019'!$G$1:$G$16305,'[1]NBA-Data-1980-2019'!$B$1:$B$16305,$A146,'[1]NBA-Data-1980-2019'!$A$1:$A$16305,EC$9)</f>
        <v>0</v>
      </c>
      <c r="ED146" s="63">
        <f>SUMIFS('[1]NBA-Data-1980-2019'!$G$1:$G$16305,'[1]NBA-Data-1980-2019'!$B$1:$B$16305,$A146,'[1]NBA-Data-1980-2019'!$A$1:$A$16305,ED$9)</f>
        <v>0</v>
      </c>
      <c r="EH146" s="2" t="s">
        <v>1482</v>
      </c>
    </row>
    <row r="147" spans="1:165" x14ac:dyDescent="0.2">
      <c r="A147" s="2" t="s">
        <v>665</v>
      </c>
      <c r="B147" s="2" t="str" cm="1">
        <f t="array" ref="B147">_xlfn.XLOOKUP($A147&amp;B$5,'[1]NBA-Data-1980-2019'!$B$1:$B$16305&amp;'[1]NBA-Data-1980-2019'!$A$1:$A$16305,'[1]NBA-Data-1980-2019'!$D$1:$D$16305,"",0)</f>
        <v/>
      </c>
      <c r="C147" s="2" t="str" cm="1">
        <f t="array" ref="C147">_xlfn.XLOOKUP($A147&amp;C$5,'[1]NBA-Data-1980-2019'!$B$1:$B$16305&amp;'[1]NBA-Data-1980-2019'!$A$1:$A$16305,'[1]NBA-Data-1980-2019'!$D$1:$D$16305,"",0)</f>
        <v/>
      </c>
      <c r="D147" s="2" t="str" cm="1">
        <f t="array" ref="D147">_xlfn.XLOOKUP($A147&amp;D$5,'[1]NBA-Data-1980-2019'!$B$1:$B$16305&amp;'[1]NBA-Data-1980-2019'!$A$1:$A$16305,'[1]NBA-Data-1980-2019'!$D$1:$D$16305,"",0)</f>
        <v/>
      </c>
      <c r="E147" s="2" t="str" cm="1">
        <f t="array" ref="E147">_xlfn.XLOOKUP($A147&amp;E$5,'[1]NBA-Data-1980-2019'!$B$1:$B$16305&amp;'[1]NBA-Data-1980-2019'!$A$1:$A$16305,'[1]NBA-Data-1980-2019'!$D$1:$D$16305,"",0)</f>
        <v/>
      </c>
      <c r="F147" s="2" t="str" cm="1">
        <f t="array" ref="F147">_xlfn.XLOOKUP($A147&amp;F$5,'[1]NBA-Data-1980-2019'!$B$1:$B$16305&amp;'[1]NBA-Data-1980-2019'!$A$1:$A$16305,'[1]NBA-Data-1980-2019'!$D$1:$D$16305,"",0)</f>
        <v/>
      </c>
      <c r="G147" s="2" t="str" cm="1">
        <f t="array" ref="G147">_xlfn.XLOOKUP($A147&amp;G$5,'[1]NBA-Data-1980-2019'!$B$1:$B$16305&amp;'[1]NBA-Data-1980-2019'!$A$1:$A$16305,'[1]NBA-Data-1980-2019'!$D$1:$D$16305,"",0)</f>
        <v/>
      </c>
      <c r="H147" s="2" t="str" cm="1">
        <f t="array" ref="H147">_xlfn.XLOOKUP($A147&amp;H$5,'[1]NBA-Data-1980-2019'!$B$1:$B$16305&amp;'[1]NBA-Data-1980-2019'!$A$1:$A$16305,'[1]NBA-Data-1980-2019'!$D$1:$D$16305,"",0)</f>
        <v/>
      </c>
      <c r="I147" s="2" t="str" cm="1">
        <f t="array" ref="I147">_xlfn.XLOOKUP($A147&amp;I$5,'[1]NBA-Data-1980-2019'!$B$1:$B$16305&amp;'[1]NBA-Data-1980-2019'!$A$1:$A$16305,'[1]NBA-Data-1980-2019'!$D$1:$D$16305,"",0)</f>
        <v/>
      </c>
      <c r="J147" s="2" t="str" cm="1">
        <f t="array" ref="J147">_xlfn.XLOOKUP($A147&amp;J$5,'[1]NBA-Data-1980-2019'!$B$1:$B$16305&amp;'[1]NBA-Data-1980-2019'!$A$1:$A$16305,'[1]NBA-Data-1980-2019'!$D$1:$D$16305,"",0)</f>
        <v/>
      </c>
      <c r="K147" s="2" t="str" cm="1">
        <f t="array" ref="K147">_xlfn.XLOOKUP($A147&amp;K$5,'[1]NBA-Data-1980-2019'!$B$1:$B$16305&amp;'[1]NBA-Data-1980-2019'!$A$1:$A$16305,'[1]NBA-Data-1980-2019'!$D$1:$D$16305,"",0)</f>
        <v/>
      </c>
      <c r="L147" s="2" t="str" cm="1">
        <f t="array" ref="L147">_xlfn.XLOOKUP($A147&amp;L$5,'[1]NBA-Data-1980-2019'!$B$1:$B$16305&amp;'[1]NBA-Data-1980-2019'!$A$1:$A$16305,'[1]NBA-Data-1980-2019'!$D$1:$D$16305,"",0)</f>
        <v/>
      </c>
      <c r="M147" s="2" t="str" cm="1">
        <f t="array" ref="M147">_xlfn.XLOOKUP($A147&amp;M$5,'[1]NBA-Data-1980-2019'!$B$1:$B$16305&amp;'[1]NBA-Data-1980-2019'!$A$1:$A$16305,'[1]NBA-Data-1980-2019'!$D$1:$D$16305,"",0)</f>
        <v/>
      </c>
      <c r="N147" s="2" t="str" cm="1">
        <f t="array" ref="N147">_xlfn.XLOOKUP($A147&amp;N$5,'[1]NBA-Data-1980-2019'!$B$1:$B$16305&amp;'[1]NBA-Data-1980-2019'!$A$1:$A$16305,'[1]NBA-Data-1980-2019'!$D$1:$D$16305,"",0)</f>
        <v/>
      </c>
      <c r="O147" s="2" t="str" cm="1">
        <f t="array" ref="O147">_xlfn.XLOOKUP($A147&amp;O$5,'[1]NBA-Data-1980-2019'!$B$1:$B$16305&amp;'[1]NBA-Data-1980-2019'!$A$1:$A$16305,'[1]NBA-Data-1980-2019'!$D$1:$D$16305,"",0)</f>
        <v/>
      </c>
      <c r="P147" s="2" t="str" cm="1">
        <f t="array" ref="P147">_xlfn.XLOOKUP($A147&amp;P$5,'[1]NBA-Data-1980-2019'!$B$1:$B$16305&amp;'[1]NBA-Data-1980-2019'!$A$1:$A$16305,'[1]NBA-Data-1980-2019'!$D$1:$D$16305,"",0)</f>
        <v>NOH</v>
      </c>
      <c r="Q147" s="2" t="str" cm="1">
        <f t="array" ref="Q147">_xlfn.XLOOKUP($A147&amp;Q$5,'[1]NBA-Data-1980-2019'!$B$1:$B$16305&amp;'[1]NBA-Data-1980-2019'!$A$1:$A$16305,'[1]NBA-Data-1980-2019'!$D$1:$D$16305,"",0)</f>
        <v>NOK</v>
      </c>
      <c r="R147" s="2" t="str" cm="1">
        <f t="array" ref="R147">_xlfn.XLOOKUP($A147&amp;R$5,'[1]NBA-Data-1980-2019'!$B$1:$B$16305&amp;'[1]NBA-Data-1980-2019'!$A$1:$A$16305,'[1]NBA-Data-1980-2019'!$D$1:$D$16305,"",0)</f>
        <v>DEN</v>
      </c>
      <c r="S147" s="2" t="str" cm="1">
        <f t="array" ref="S147">_xlfn.XLOOKUP($A147&amp;S$5,'[1]NBA-Data-1980-2019'!$B$1:$B$16305&amp;'[1]NBA-Data-1980-2019'!$A$1:$A$16305,'[1]NBA-Data-1980-2019'!$D$1:$D$16305,"",0)</f>
        <v>DEN</v>
      </c>
      <c r="T147" s="2" t="str" cm="1">
        <f t="array" ref="T147">_xlfn.XLOOKUP($A147&amp;T$5,'[1]NBA-Data-1980-2019'!$B$1:$B$16305&amp;'[1]NBA-Data-1980-2019'!$A$1:$A$16305,'[1]NBA-Data-1980-2019'!$D$1:$D$16305,"",0)</f>
        <v>DEN</v>
      </c>
      <c r="U147" s="2" t="str" cm="1">
        <f t="array" ref="U147">_xlfn.XLOOKUP($A147&amp;U$5,'[1]NBA-Data-1980-2019'!$B$1:$B$16305&amp;'[1]NBA-Data-1980-2019'!$A$1:$A$16305,'[1]NBA-Data-1980-2019'!$D$1:$D$16305,"",0)</f>
        <v>DEN</v>
      </c>
      <c r="V147" s="2" t="str" cm="1">
        <f t="array" ref="V147">_xlfn.XLOOKUP($A147&amp;V$5,'[1]NBA-Data-1980-2019'!$B$1:$B$16305&amp;'[1]NBA-Data-1980-2019'!$A$1:$A$16305,'[1]NBA-Data-1980-2019'!$D$1:$D$16305,"",0)</f>
        <v>DEN</v>
      </c>
      <c r="W147" s="2" t="str" cm="1">
        <f t="array" ref="W147">_xlfn.XLOOKUP($A147&amp;W$5,'[1]NBA-Data-1980-2019'!$B$1:$B$16305&amp;'[1]NBA-Data-1980-2019'!$A$1:$A$16305,'[1]NBA-Data-1980-2019'!$D$1:$D$16305,"",0)</f>
        <v>NYK</v>
      </c>
      <c r="X147" s="2" t="str" cm="1">
        <f t="array" ref="X147">_xlfn.XLOOKUP($A147&amp;X$5,'[1]NBA-Data-1980-2019'!$B$1:$B$16305&amp;'[1]NBA-Data-1980-2019'!$A$1:$A$16305,'[1]NBA-Data-1980-2019'!$D$1:$D$16305,"",0)</f>
        <v>NYK</v>
      </c>
      <c r="Y147" s="2" t="str" cm="1">
        <f t="array" ref="Y147">_xlfn.XLOOKUP($A147&amp;Y$5,'[1]NBA-Data-1980-2019'!$B$1:$B$16305&amp;'[1]NBA-Data-1980-2019'!$A$1:$A$16305,'[1]NBA-Data-1980-2019'!$D$1:$D$16305,"",0)</f>
        <v>NYK</v>
      </c>
      <c r="Z147" s="2" t="str" cm="1">
        <f t="array" ref="Z147">_xlfn.XLOOKUP($A147&amp;Z$5,'[1]NBA-Data-1980-2019'!$B$1:$B$16305&amp;'[1]NBA-Data-1980-2019'!$A$1:$A$16305,'[1]NBA-Data-1980-2019'!$D$1:$D$16305,"",0)</f>
        <v>TOT</v>
      </c>
      <c r="AA147" s="2" t="str" cm="1">
        <f t="array" ref="AA147">_xlfn.XLOOKUP($A147&amp;AA$5,'[1]NBA-Data-1980-2019'!$B$1:$B$16305&amp;'[1]NBA-Data-1980-2019'!$A$1:$A$16305,'[1]NBA-Data-1980-2019'!$D$1:$D$16305,"",0)</f>
        <v>CLE</v>
      </c>
      <c r="AB147" s="2" t="str" cm="1">
        <f t="array" ref="AB147">_xlfn.XLOOKUP($A147&amp;AB$5,'[1]NBA-Data-1980-2019'!$B$1:$B$16305&amp;'[1]NBA-Data-1980-2019'!$A$1:$A$16305,'[1]NBA-Data-1980-2019'!$D$1:$D$16305,"",0)</f>
        <v>CLE</v>
      </c>
      <c r="AC147" s="2" t="str" cm="1">
        <f t="array" ref="AC147">_xlfn.XLOOKUP($A147&amp;AC$5,'[1]NBA-Data-1980-2019'!$B$1:$B$16305&amp;'[1]NBA-Data-1980-2019'!$A$1:$A$16305,'[1]NBA-Data-1980-2019'!$D$1:$D$16305,"",0)</f>
        <v>CLE</v>
      </c>
      <c r="AD147" s="2" t="str" cm="1">
        <f t="array" ref="AD147">_xlfn.XLOOKUP($A147&amp;AD$5,'[1]NBA-Data-1980-2019'!$B$1:$B$16305&amp;'[1]NBA-Data-1980-2019'!$A$1:$A$16305,'[1]NBA-Data-1980-2019'!$D$1:$D$16305,"",0)</f>
        <v>CLE</v>
      </c>
      <c r="AE147" s="2" t="str" cm="1">
        <f t="array" ref="AE147">_xlfn.XLOOKUP($A147&amp;AE$5,'[1]NBA-Data-1980-2019'!$B$1:$B$16305&amp;'[1]NBA-Data-1980-2019'!$A$1:$A$16305,'[1]NBA-Data-1980-2019'!$D$1:$D$16305,"",0)</f>
        <v/>
      </c>
      <c r="AF147" s="2" t="str" cm="1">
        <f t="array" ref="AF147">_xlfn.XLOOKUP($A147&amp;AF$5,'[1]NBA-Data-1980-2019'!$B$1:$B$16305&amp;'[1]NBA-Data-1980-2019'!$A$1:$A$16305,'[1]NBA-Data-1980-2019'!$D$1:$D$16305,"",0)</f>
        <v/>
      </c>
      <c r="AG147" s="2" t="str" cm="1">
        <f t="array" ref="AG147">_xlfn.XLOOKUP($A147&amp;AG$5,'[1]NBA-Data-1980-2019'!$B$1:$B$16305&amp;'[1]NBA-Data-1980-2019'!$A$1:$A$16305,'[1]NBA-Data-1980-2019'!$D$1:$D$16305,"",0)</f>
        <v/>
      </c>
      <c r="AH147" s="2" t="str" cm="1">
        <f t="array" ref="AH147">_xlfn.XLOOKUP($A147&amp;AH$5,'[1]NBA-Data-1980-2019'!$B$1:$B$16305&amp;'[1]NBA-Data-1980-2019'!$A$1:$A$16305,'[1]NBA-Data-1980-2019'!$H$1:$H$16305,"",0)</f>
        <v/>
      </c>
      <c r="AI147" s="2" t="str" cm="1">
        <f t="array" ref="AI147">_xlfn.XLOOKUP($A147&amp;AI$5,'[1]NBA-Data-1980-2019'!$B$1:$B$16305&amp;'[1]NBA-Data-1980-2019'!$A$1:$A$16305,'[1]NBA-Data-1980-2019'!$H$1:$H$16305,"",0)</f>
        <v/>
      </c>
      <c r="AJ147" s="2" t="str" cm="1">
        <f t="array" ref="AJ147">_xlfn.XLOOKUP($A147&amp;AJ$5,'[1]NBA-Data-1980-2019'!$B$1:$B$16305&amp;'[1]NBA-Data-1980-2019'!$A$1:$A$16305,'[1]NBA-Data-1980-2019'!$H$1:$H$16305,"",0)</f>
        <v/>
      </c>
      <c r="AK147" s="2" t="str" cm="1">
        <f t="array" ref="AK147">_xlfn.XLOOKUP($A147&amp;AK$5,'[1]NBA-Data-1980-2019'!$B$1:$B$16305&amp;'[1]NBA-Data-1980-2019'!$A$1:$A$16305,'[1]NBA-Data-1980-2019'!$H$1:$H$16305,"",0)</f>
        <v/>
      </c>
      <c r="AL147" s="2" t="str" cm="1">
        <f t="array" ref="AL147">_xlfn.XLOOKUP($A147&amp;AL$5,'[1]NBA-Data-1980-2019'!$B$1:$B$16305&amp;'[1]NBA-Data-1980-2019'!$A$1:$A$16305,'[1]NBA-Data-1980-2019'!$H$1:$H$16305,"",0)</f>
        <v/>
      </c>
      <c r="AM147" s="2" t="str" cm="1">
        <f t="array" ref="AM147">_xlfn.XLOOKUP($A147&amp;AM$5,'[1]NBA-Data-1980-2019'!$B$1:$B$16305&amp;'[1]NBA-Data-1980-2019'!$A$1:$A$16305,'[1]NBA-Data-1980-2019'!$H$1:$H$16305,"",0)</f>
        <v/>
      </c>
      <c r="AN147" s="2" t="str" cm="1">
        <f t="array" ref="AN147">_xlfn.XLOOKUP($A147&amp;AN$5,'[1]NBA-Data-1980-2019'!$B$1:$B$16305&amp;'[1]NBA-Data-1980-2019'!$A$1:$A$16305,'[1]NBA-Data-1980-2019'!$H$1:$H$16305,"",0)</f>
        <v/>
      </c>
      <c r="AO147" s="2" t="str" cm="1">
        <f t="array" ref="AO147">_xlfn.XLOOKUP($A147&amp;AO$5,'[1]NBA-Data-1980-2019'!$B$1:$B$16305&amp;'[1]NBA-Data-1980-2019'!$A$1:$A$16305,'[1]NBA-Data-1980-2019'!$H$1:$H$16305,"",0)</f>
        <v/>
      </c>
      <c r="AP147" s="2" t="str" cm="1">
        <f t="array" ref="AP147">_xlfn.XLOOKUP($A147&amp;AP$5,'[1]NBA-Data-1980-2019'!$B$1:$B$16305&amp;'[1]NBA-Data-1980-2019'!$A$1:$A$16305,'[1]NBA-Data-1980-2019'!$H$1:$H$16305,"",0)</f>
        <v/>
      </c>
      <c r="AQ147" s="2" t="str" cm="1">
        <f t="array" ref="AQ147">_xlfn.XLOOKUP($A147&amp;AQ$5,'[1]NBA-Data-1980-2019'!$B$1:$B$16305&amp;'[1]NBA-Data-1980-2019'!$A$1:$A$16305,'[1]NBA-Data-1980-2019'!$H$1:$H$16305,"",0)</f>
        <v/>
      </c>
      <c r="AR147" s="2" t="str" cm="1">
        <f t="array" ref="AR147">_xlfn.XLOOKUP($A147&amp;AR$5,'[1]NBA-Data-1980-2019'!$B$1:$B$16305&amp;'[1]NBA-Data-1980-2019'!$A$1:$A$16305,'[1]NBA-Data-1980-2019'!$H$1:$H$16305,"",0)</f>
        <v/>
      </c>
      <c r="AS147" s="2" t="str" cm="1">
        <f t="array" ref="AS147">_xlfn.XLOOKUP($A147&amp;AS$5,'[1]NBA-Data-1980-2019'!$B$1:$B$16305&amp;'[1]NBA-Data-1980-2019'!$A$1:$A$16305,'[1]NBA-Data-1980-2019'!$H$1:$H$16305,"",0)</f>
        <v/>
      </c>
      <c r="AT147" s="2" t="str" cm="1">
        <f t="array" ref="AT147">_xlfn.XLOOKUP($A147&amp;AT$5,'[1]NBA-Data-1980-2019'!$B$1:$B$16305&amp;'[1]NBA-Data-1980-2019'!$A$1:$A$16305,'[1]NBA-Data-1980-2019'!$H$1:$H$16305,"",0)</f>
        <v/>
      </c>
      <c r="AU147" s="2" t="str" cm="1">
        <f t="array" ref="AU147">_xlfn.XLOOKUP($A147&amp;AU$5,'[1]NBA-Data-1980-2019'!$B$1:$B$16305&amp;'[1]NBA-Data-1980-2019'!$A$1:$A$16305,'[1]NBA-Data-1980-2019'!$H$1:$H$16305,"",0)</f>
        <v/>
      </c>
      <c r="AV147" s="2" cm="1">
        <f t="array" ref="AV147">_xlfn.XLOOKUP($A147&amp;AV$5,'[1]NBA-Data-1980-2019'!$B$1:$B$16305&amp;'[1]NBA-Data-1980-2019'!$A$1:$A$16305,'[1]NBA-Data-1980-2019'!$H$1:$H$16305,"",0)</f>
        <v>1862</v>
      </c>
      <c r="AW147" s="2" cm="1">
        <f t="array" ref="AW147">_xlfn.XLOOKUP($A147&amp;AW$5,'[1]NBA-Data-1980-2019'!$B$1:$B$16305&amp;'[1]NBA-Data-1980-2019'!$A$1:$A$16305,'[1]NBA-Data-1980-2019'!$H$1:$H$16305,"",0)</f>
        <v>990</v>
      </c>
      <c r="AX147" s="2" cm="1">
        <f t="array" ref="AX147">_xlfn.XLOOKUP($A147&amp;AX$5,'[1]NBA-Data-1980-2019'!$B$1:$B$16305&amp;'[1]NBA-Data-1980-2019'!$A$1:$A$16305,'[1]NBA-Data-1980-2019'!$H$1:$H$16305,"",0)</f>
        <v>1467.9</v>
      </c>
      <c r="AY147" s="2" cm="1">
        <f t="array" ref="AY147">_xlfn.XLOOKUP($A147&amp;AY$5,'[1]NBA-Data-1980-2019'!$B$1:$B$16305&amp;'[1]NBA-Data-1980-2019'!$A$1:$A$16305,'[1]NBA-Data-1980-2019'!$H$1:$H$16305,"",0)</f>
        <v>1420.8</v>
      </c>
      <c r="AZ147" s="2" cm="1">
        <f t="array" ref="AZ147">_xlfn.XLOOKUP($A147&amp;AZ$5,'[1]NBA-Data-1980-2019'!$B$1:$B$16305&amp;'[1]NBA-Data-1980-2019'!$A$1:$A$16305,'[1]NBA-Data-1980-2019'!$H$1:$H$16305,"",0)</f>
        <v>2243.6999999999998</v>
      </c>
      <c r="BA147" s="2" cm="1">
        <f t="array" ref="BA147">_xlfn.XLOOKUP($A147&amp;BA$5,'[1]NBA-Data-1980-2019'!$B$1:$B$16305&amp;'[1]NBA-Data-1980-2019'!$A$1:$A$16305,'[1]NBA-Data-1980-2019'!$H$1:$H$16305,"",0)</f>
        <v>2085</v>
      </c>
      <c r="BB147" s="2" cm="1">
        <f t="array" ref="BB147">_xlfn.XLOOKUP($A147&amp;BB$5,'[1]NBA-Data-1980-2019'!$B$1:$B$16305&amp;'[1]NBA-Data-1980-2019'!$A$1:$A$16305,'[1]NBA-Data-1980-2019'!$H$1:$H$16305,"",0)</f>
        <v>1967.1</v>
      </c>
      <c r="BC147" s="2" cm="1">
        <f t="array" ref="BC147">_xlfn.XLOOKUP($A147&amp;BC$5,'[1]NBA-Data-1980-2019'!$B$1:$B$16305&amp;'[1]NBA-Data-1980-2019'!$A$1:$A$16305,'[1]NBA-Data-1980-2019'!$H$1:$H$16305,"",0)</f>
        <v>966</v>
      </c>
      <c r="BD147" s="2" cm="1">
        <f t="array" ref="BD147">_xlfn.XLOOKUP($A147&amp;BD$5,'[1]NBA-Data-1980-2019'!$B$1:$B$16305&amp;'[1]NBA-Data-1980-2019'!$A$1:$A$16305,'[1]NBA-Data-1980-2019'!$H$1:$H$16305,"",0)</f>
        <v>2680</v>
      </c>
      <c r="BE147" s="2" cm="1">
        <f t="array" ref="BE147">_xlfn.XLOOKUP($A147&amp;BE$5,'[1]NBA-Data-1980-2019'!$B$1:$B$16305&amp;'[1]NBA-Data-1980-2019'!$A$1:$A$16305,'[1]NBA-Data-1980-2019'!$H$1:$H$16305,"",0)</f>
        <v>2419.8000000000002</v>
      </c>
      <c r="BF147" s="2" cm="1">
        <f t="array" ref="BF147">_xlfn.XLOOKUP($A147&amp;BF$5,'[1]NBA-Data-1980-2019'!$B$1:$B$16305&amp;'[1]NBA-Data-1980-2019'!$A$1:$A$16305,'[1]NBA-Data-1980-2019'!$H$1:$H$16305,"",0)</f>
        <v>2079</v>
      </c>
      <c r="BG147" s="2" cm="1">
        <f t="array" ref="BG147">_xlfn.XLOOKUP($A147&amp;BG$5,'[1]NBA-Data-1980-2019'!$B$1:$B$16305&amp;'[1]NBA-Data-1980-2019'!$A$1:$A$16305,'[1]NBA-Data-1980-2019'!$H$1:$H$16305,"",0)</f>
        <v>2363.9</v>
      </c>
      <c r="BH147" s="2" cm="1">
        <f t="array" ref="BH147">_xlfn.XLOOKUP($A147&amp;BH$5,'[1]NBA-Data-1980-2019'!$B$1:$B$16305&amp;'[1]NBA-Data-1980-2019'!$A$1:$A$16305,'[1]NBA-Data-1980-2019'!$H$1:$H$16305,"",0)</f>
        <v>1189</v>
      </c>
      <c r="BI147" s="2" cm="1">
        <f t="array" ref="BI147">_xlfn.XLOOKUP($A147&amp;BI$5,'[1]NBA-Data-1980-2019'!$B$1:$B$16305&amp;'[1]NBA-Data-1980-2019'!$A$1:$A$16305,'[1]NBA-Data-1980-2019'!$H$1:$H$16305,"",0)</f>
        <v>2248</v>
      </c>
      <c r="BJ147" s="2" cm="1">
        <f t="array" ref="BJ147">_xlfn.XLOOKUP($A147&amp;BJ$5,'[1]NBA-Data-1980-2019'!$B$1:$B$16305&amp;'[1]NBA-Data-1980-2019'!$A$1:$A$16305,'[1]NBA-Data-1980-2019'!$H$1:$H$16305,"",0)</f>
        <v>222.2</v>
      </c>
      <c r="BK147" s="2" t="str" cm="1">
        <f t="array" ref="BK147">_xlfn.XLOOKUP($A147&amp;BK$5,'[1]NBA-Data-1980-2019'!$B$1:$B$16305&amp;'[1]NBA-Data-1980-2019'!$A$1:$A$16305,'[1]NBA-Data-1980-2019'!$H$1:$H$16305,"",0)</f>
        <v/>
      </c>
      <c r="BL147" s="2" t="str" cm="1">
        <f t="array" ref="BL147">_xlfn.XLOOKUP($A147&amp;BL$5,'[1]NBA-Data-1980-2019'!$B$1:$B$16305&amp;'[1]NBA-Data-1980-2019'!$A$1:$A$16305,'[1]NBA-Data-1980-2019'!$H$1:$H$16305,"",0)</f>
        <v/>
      </c>
      <c r="BM147" s="2" t="str" cm="1">
        <f t="array" ref="BM147">_xlfn.XLOOKUP($A147&amp;BM$5,'[1]NBA-Data-1980-2019'!$B$1:$B$16305&amp;'[1]NBA-Data-1980-2019'!$A$1:$A$16305,'[1]NBA-Data-1980-2019'!$H$1:$H$16305,"",0)</f>
        <v/>
      </c>
      <c r="BN147" s="2" t="str" cm="1">
        <f t="array" ref="BN147">_xlfn.XLOOKUP($A147&amp;BN$5,'[1]NBA-Data-1980-2019'!$B$1:$B$16305&amp;'[1]NBA-Data-1980-2019'!$A$1:$A$16305,'[1]NBA-Data-1980-2019'!$F$1:$F$16305,"",0)</f>
        <v/>
      </c>
      <c r="BO147" s="2" t="str" cm="1">
        <f t="array" ref="BO147">_xlfn.XLOOKUP($A147&amp;BO$5,'[1]NBA-Data-1980-2019'!$B$1:$B$16305&amp;'[1]NBA-Data-1980-2019'!$A$1:$A$16305,'[1]NBA-Data-1980-2019'!$F$1:$F$16305,"",0)</f>
        <v/>
      </c>
      <c r="BP147" s="2" t="str" cm="1">
        <f t="array" ref="BP147">_xlfn.XLOOKUP($A147&amp;BP$5,'[1]NBA-Data-1980-2019'!$B$1:$B$16305&amp;'[1]NBA-Data-1980-2019'!$A$1:$A$16305,'[1]NBA-Data-1980-2019'!$F$1:$F$16305,"",0)</f>
        <v/>
      </c>
      <c r="BQ147" s="2" t="str" cm="1">
        <f t="array" ref="BQ147">_xlfn.XLOOKUP($A147&amp;BQ$5,'[1]NBA-Data-1980-2019'!$B$1:$B$16305&amp;'[1]NBA-Data-1980-2019'!$A$1:$A$16305,'[1]NBA-Data-1980-2019'!$F$1:$F$16305,"",0)</f>
        <v/>
      </c>
      <c r="BR147" s="2" t="str" cm="1">
        <f t="array" ref="BR147">_xlfn.XLOOKUP($A147&amp;BR$5,'[1]NBA-Data-1980-2019'!$B$1:$B$16305&amp;'[1]NBA-Data-1980-2019'!$A$1:$A$16305,'[1]NBA-Data-1980-2019'!$F$1:$F$16305,"",0)</f>
        <v/>
      </c>
      <c r="BS147" s="2" t="str" cm="1">
        <f t="array" ref="BS147">_xlfn.XLOOKUP($A147&amp;BS$5,'[1]NBA-Data-1980-2019'!$B$1:$B$16305&amp;'[1]NBA-Data-1980-2019'!$A$1:$A$16305,'[1]NBA-Data-1980-2019'!$F$1:$F$16305,"",0)</f>
        <v/>
      </c>
      <c r="BT147" s="2" t="str" cm="1">
        <f t="array" ref="BT147">_xlfn.XLOOKUP($A147&amp;BT$5,'[1]NBA-Data-1980-2019'!$B$1:$B$16305&amp;'[1]NBA-Data-1980-2019'!$A$1:$A$16305,'[1]NBA-Data-1980-2019'!$F$1:$F$16305,"",0)</f>
        <v/>
      </c>
      <c r="BU147" s="2" t="str" cm="1">
        <f t="array" ref="BU147">_xlfn.XLOOKUP($A147&amp;BU$5,'[1]NBA-Data-1980-2019'!$B$1:$B$16305&amp;'[1]NBA-Data-1980-2019'!$A$1:$A$16305,'[1]NBA-Data-1980-2019'!$F$1:$F$16305,"",0)</f>
        <v/>
      </c>
      <c r="BV147" s="2" t="str" cm="1">
        <f t="array" ref="BV147">_xlfn.XLOOKUP($A147&amp;BV$5,'[1]NBA-Data-1980-2019'!$B$1:$B$16305&amp;'[1]NBA-Data-1980-2019'!$A$1:$A$16305,'[1]NBA-Data-1980-2019'!$F$1:$F$16305,"",0)</f>
        <v/>
      </c>
      <c r="BW147" s="2" t="str" cm="1">
        <f t="array" ref="BW147">_xlfn.XLOOKUP($A147&amp;BW$5,'[1]NBA-Data-1980-2019'!$B$1:$B$16305&amp;'[1]NBA-Data-1980-2019'!$A$1:$A$16305,'[1]NBA-Data-1980-2019'!$F$1:$F$16305,"",0)</f>
        <v/>
      </c>
      <c r="BX147" s="2" t="str" cm="1">
        <f t="array" ref="BX147">_xlfn.XLOOKUP($A147&amp;BX$5,'[1]NBA-Data-1980-2019'!$B$1:$B$16305&amp;'[1]NBA-Data-1980-2019'!$A$1:$A$16305,'[1]NBA-Data-1980-2019'!$F$1:$F$16305,"",0)</f>
        <v/>
      </c>
      <c r="BY147" s="2" t="str" cm="1">
        <f t="array" ref="BY147">_xlfn.XLOOKUP($A147&amp;BY$5,'[1]NBA-Data-1980-2019'!$B$1:$B$16305&amp;'[1]NBA-Data-1980-2019'!$A$1:$A$16305,'[1]NBA-Data-1980-2019'!$F$1:$F$16305,"",0)</f>
        <v/>
      </c>
      <c r="BZ147" s="2" t="str" cm="1">
        <f t="array" ref="BZ147">_xlfn.XLOOKUP($A147&amp;BZ$5,'[1]NBA-Data-1980-2019'!$B$1:$B$16305&amp;'[1]NBA-Data-1980-2019'!$A$1:$A$16305,'[1]NBA-Data-1980-2019'!$F$1:$F$16305,"",0)</f>
        <v/>
      </c>
      <c r="CA147" s="2" t="str" cm="1">
        <f t="array" ref="CA147">_xlfn.XLOOKUP($A147&amp;CA$5,'[1]NBA-Data-1980-2019'!$B$1:$B$16305&amp;'[1]NBA-Data-1980-2019'!$A$1:$A$16305,'[1]NBA-Data-1980-2019'!$F$1:$F$16305,"",0)</f>
        <v/>
      </c>
      <c r="CB147" s="2" cm="1">
        <f t="array" ref="CB147">_xlfn.XLOOKUP($A147&amp;CB$5,'[1]NBA-Data-1980-2019'!$B$1:$B$16305&amp;'[1]NBA-Data-1980-2019'!$A$1:$A$16305,'[1]NBA-Data-1980-2019'!$F$1:$F$16305,"",0)</f>
        <v>10.9</v>
      </c>
      <c r="CC147" s="2" cm="1">
        <f t="array" ref="CC147">_xlfn.XLOOKUP($A147&amp;CC$5,'[1]NBA-Data-1980-2019'!$B$1:$B$16305&amp;'[1]NBA-Data-1980-2019'!$A$1:$A$16305,'[1]NBA-Data-1980-2019'!$F$1:$F$16305,"",0)</f>
        <v>12.7</v>
      </c>
      <c r="CD147" s="2" cm="1">
        <f t="array" ref="CD147">_xlfn.XLOOKUP($A147&amp;CD$5,'[1]NBA-Data-1980-2019'!$B$1:$B$16305&amp;'[1]NBA-Data-1980-2019'!$A$1:$A$16305,'[1]NBA-Data-1980-2019'!$F$1:$F$16305,"",0)</f>
        <v>15.6</v>
      </c>
      <c r="CE147" s="2" cm="1">
        <f t="array" ref="CE147">_xlfn.XLOOKUP($A147&amp;CE$5,'[1]NBA-Data-1980-2019'!$B$1:$B$16305&amp;'[1]NBA-Data-1980-2019'!$A$1:$A$16305,'[1]NBA-Data-1980-2019'!$F$1:$F$16305,"",0)</f>
        <v>18.100000000000001</v>
      </c>
      <c r="CF147" s="2" cm="1">
        <f t="array" ref="CF147">_xlfn.XLOOKUP($A147&amp;CF$5,'[1]NBA-Data-1980-2019'!$B$1:$B$16305&amp;'[1]NBA-Data-1980-2019'!$A$1:$A$16305,'[1]NBA-Data-1980-2019'!$F$1:$F$16305,"",0)</f>
        <v>16.8</v>
      </c>
      <c r="CG147" s="2" cm="1">
        <f t="array" ref="CG147">_xlfn.XLOOKUP($A147&amp;CG$5,'[1]NBA-Data-1980-2019'!$B$1:$B$16305&amp;'[1]NBA-Data-1980-2019'!$A$1:$A$16305,'[1]NBA-Data-1980-2019'!$F$1:$F$16305,"",0)</f>
        <v>15</v>
      </c>
      <c r="CH147" s="2" cm="1">
        <f t="array" ref="CH147">_xlfn.XLOOKUP($A147&amp;CH$5,'[1]NBA-Data-1980-2019'!$B$1:$B$16305&amp;'[1]NBA-Data-1980-2019'!$A$1:$A$16305,'[1]NBA-Data-1980-2019'!$F$1:$F$16305,"",0)</f>
        <v>16.399999999999999</v>
      </c>
      <c r="CI147" s="2" cm="1">
        <f t="array" ref="CI147">_xlfn.XLOOKUP($A147&amp;CI$5,'[1]NBA-Data-1980-2019'!$B$1:$B$16305&amp;'[1]NBA-Data-1980-2019'!$A$1:$A$16305,'[1]NBA-Data-1980-2019'!$F$1:$F$16305,"",0)</f>
        <v>15.2</v>
      </c>
      <c r="CJ147" s="2" cm="1">
        <f t="array" ref="CJ147">_xlfn.XLOOKUP($A147&amp;CJ$5,'[1]NBA-Data-1980-2019'!$B$1:$B$16305&amp;'[1]NBA-Data-1980-2019'!$A$1:$A$16305,'[1]NBA-Data-1980-2019'!$F$1:$F$16305,"",0)</f>
        <v>17.600000000000001</v>
      </c>
      <c r="CK147" s="2" cm="1">
        <f t="array" ref="CK147">_xlfn.XLOOKUP($A147&amp;CK$5,'[1]NBA-Data-1980-2019'!$B$1:$B$16305&amp;'[1]NBA-Data-1980-2019'!$A$1:$A$16305,'[1]NBA-Data-1980-2019'!$F$1:$F$16305,"",0)</f>
        <v>14</v>
      </c>
      <c r="CL147" s="2" cm="1">
        <f t="array" ref="CL147">_xlfn.XLOOKUP($A147&amp;CL$5,'[1]NBA-Data-1980-2019'!$B$1:$B$16305&amp;'[1]NBA-Data-1980-2019'!$A$1:$A$16305,'[1]NBA-Data-1980-2019'!$F$1:$F$16305,"",0)</f>
        <v>13.6</v>
      </c>
      <c r="CM147" s="2" cm="1">
        <f t="array" ref="CM147">_xlfn.XLOOKUP($A147&amp;CM$5,'[1]NBA-Data-1980-2019'!$B$1:$B$16305&amp;'[1]NBA-Data-1980-2019'!$A$1:$A$16305,'[1]NBA-Data-1980-2019'!$F$1:$F$16305,"",0)</f>
        <v>12.4</v>
      </c>
      <c r="CN147" s="2" cm="1">
        <f t="array" ref="CN147">_xlfn.XLOOKUP($A147&amp;CN$5,'[1]NBA-Data-1980-2019'!$B$1:$B$16305&amp;'[1]NBA-Data-1980-2019'!$A$1:$A$16305,'[1]NBA-Data-1980-2019'!$F$1:$F$16305,"",0)</f>
        <v>8.1</v>
      </c>
      <c r="CO147" s="2" cm="1">
        <f t="array" ref="CO147">_xlfn.XLOOKUP($A147&amp;CO$5,'[1]NBA-Data-1980-2019'!$B$1:$B$16305&amp;'[1]NBA-Data-1980-2019'!$A$1:$A$16305,'[1]NBA-Data-1980-2019'!$F$1:$F$16305,"",0)</f>
        <v>8.5</v>
      </c>
      <c r="CP147" s="2" cm="1">
        <f t="array" ref="CP147">_xlfn.XLOOKUP($A147&amp;CP$5,'[1]NBA-Data-1980-2019'!$B$1:$B$16305&amp;'[1]NBA-Data-1980-2019'!$A$1:$A$16305,'[1]NBA-Data-1980-2019'!$F$1:$F$16305,"",0)</f>
        <v>7.8</v>
      </c>
      <c r="CQ147" s="2" t="str" cm="1">
        <f t="array" ref="CQ147">_xlfn.XLOOKUP($A147&amp;CQ$5,'[1]NBA-Data-1980-2019'!$B$1:$B$16305&amp;'[1]NBA-Data-1980-2019'!$A$1:$A$16305,'[1]NBA-Data-1980-2019'!$F$1:$F$16305,"",0)</f>
        <v/>
      </c>
      <c r="CR147" s="2" t="str" cm="1">
        <f t="array" ref="CR147">_xlfn.XLOOKUP($A147&amp;CR$5,'[1]NBA-Data-1980-2019'!$B$1:$B$16305&amp;'[1]NBA-Data-1980-2019'!$A$1:$A$16305,'[1]NBA-Data-1980-2019'!$F$1:$F$16305,"",0)</f>
        <v/>
      </c>
      <c r="CS147" s="2" t="str" cm="1">
        <f t="array" ref="CS147">_xlfn.XLOOKUP($A147&amp;CS$5,'[1]NBA-Data-1980-2019'!$B$1:$B$16305&amp;'[1]NBA-Data-1980-2019'!$A$1:$A$16305,'[1]NBA-Data-1980-2019'!$F$1:$F$16305,"",0)</f>
        <v/>
      </c>
      <c r="CU147" s="2" t="str">
        <f>_xlfn.XLOOKUP($A147,TEAMS!$G$1:$G$839,TEAMS!$H$1:$H$839,"",0)</f>
        <v>SG</v>
      </c>
      <c r="CV147" s="2" t="str">
        <f>_xlfn.XLOOKUP($CU147,DASHBOARD!$B$22:$B$27,DASHBOARD!$C$22:$C$27,"",0)</f>
        <v>GUARD</v>
      </c>
      <c r="CY147" s="63">
        <f>SUMIFS('[1]NBA-Data-1980-2019'!$G$1:$G$16305,'[1]NBA-Data-1980-2019'!$B$1:$B$16305,$A147,'[1]NBA-Data-1980-2019'!$A$1:$A$16305,CY$9)</f>
        <v>0</v>
      </c>
      <c r="CZ147" s="63">
        <f>SUMIFS('[1]NBA-Data-1980-2019'!$G$1:$G$16305,'[1]NBA-Data-1980-2019'!$B$1:$B$16305,$A147,'[1]NBA-Data-1980-2019'!$A$1:$A$16305,CZ$9)</f>
        <v>0</v>
      </c>
      <c r="DA147" s="63">
        <f>SUMIFS('[1]NBA-Data-1980-2019'!$G$1:$G$16305,'[1]NBA-Data-1980-2019'!$B$1:$B$16305,$A147,'[1]NBA-Data-1980-2019'!$A$1:$A$16305,DA$9)</f>
        <v>0</v>
      </c>
      <c r="DB147" s="63">
        <f>SUMIFS('[1]NBA-Data-1980-2019'!$G$1:$G$16305,'[1]NBA-Data-1980-2019'!$B$1:$B$16305,$A147,'[1]NBA-Data-1980-2019'!$A$1:$A$16305,DB$9)</f>
        <v>0</v>
      </c>
      <c r="DC147" s="63">
        <f>SUMIFS('[1]NBA-Data-1980-2019'!$G$1:$G$16305,'[1]NBA-Data-1980-2019'!$B$1:$B$16305,$A147,'[1]NBA-Data-1980-2019'!$A$1:$A$16305,DC$9)</f>
        <v>0</v>
      </c>
      <c r="DD147" s="63">
        <f>SUMIFS('[1]NBA-Data-1980-2019'!$G$1:$G$16305,'[1]NBA-Data-1980-2019'!$B$1:$B$16305,$A147,'[1]NBA-Data-1980-2019'!$A$1:$A$16305,DD$9)</f>
        <v>0</v>
      </c>
      <c r="DE147" s="63">
        <f>SUMIFS('[1]NBA-Data-1980-2019'!$G$1:$G$16305,'[1]NBA-Data-1980-2019'!$B$1:$B$16305,$A147,'[1]NBA-Data-1980-2019'!$A$1:$A$16305,DE$9)</f>
        <v>0</v>
      </c>
      <c r="DF147" s="63">
        <f>SUMIFS('[1]NBA-Data-1980-2019'!$G$1:$G$16305,'[1]NBA-Data-1980-2019'!$B$1:$B$16305,$A147,'[1]NBA-Data-1980-2019'!$A$1:$A$16305,DF$9)</f>
        <v>0</v>
      </c>
      <c r="DG147" s="63">
        <f>SUMIFS('[1]NBA-Data-1980-2019'!$G$1:$G$16305,'[1]NBA-Data-1980-2019'!$B$1:$B$16305,$A147,'[1]NBA-Data-1980-2019'!$A$1:$A$16305,DG$9)</f>
        <v>0</v>
      </c>
      <c r="DH147" s="63">
        <f>SUMIFS('[1]NBA-Data-1980-2019'!$G$1:$G$16305,'[1]NBA-Data-1980-2019'!$B$1:$B$16305,$A147,'[1]NBA-Data-1980-2019'!$A$1:$A$16305,DH$9)</f>
        <v>0</v>
      </c>
      <c r="DI147" s="63">
        <f>SUMIFS('[1]NBA-Data-1980-2019'!$G$1:$G$16305,'[1]NBA-Data-1980-2019'!$B$1:$B$16305,$A147,'[1]NBA-Data-1980-2019'!$A$1:$A$16305,DI$9)</f>
        <v>0</v>
      </c>
      <c r="DJ147" s="63">
        <f>SUMIFS('[1]NBA-Data-1980-2019'!$G$1:$G$16305,'[1]NBA-Data-1980-2019'!$B$1:$B$16305,$A147,'[1]NBA-Data-1980-2019'!$A$1:$A$16305,DJ$9)</f>
        <v>0</v>
      </c>
      <c r="DK147" s="63">
        <f>SUMIFS('[1]NBA-Data-1980-2019'!$G$1:$G$16305,'[1]NBA-Data-1980-2019'!$B$1:$B$16305,$A147,'[1]NBA-Data-1980-2019'!$A$1:$A$16305,DK$9)</f>
        <v>0</v>
      </c>
      <c r="DL147" s="63">
        <f>SUMIFS('[1]NBA-Data-1980-2019'!$G$1:$G$16305,'[1]NBA-Data-1980-2019'!$B$1:$B$16305,$A147,'[1]NBA-Data-1980-2019'!$A$1:$A$16305,DL$9)</f>
        <v>0</v>
      </c>
      <c r="DM147" s="63">
        <f>SUMIFS('[1]NBA-Data-1980-2019'!$G$1:$G$16305,'[1]NBA-Data-1980-2019'!$B$1:$B$16305,$A147,'[1]NBA-Data-1980-2019'!$A$1:$A$16305,DM$9)</f>
        <v>1206600</v>
      </c>
      <c r="DN147" s="63">
        <f>SUMIFS('[1]NBA-Data-1980-2019'!$G$1:$G$16305,'[1]NBA-Data-1980-2019'!$B$1:$B$16305,$A147,'[1]NBA-Data-1980-2019'!$A$1:$A$16305,DN$9)</f>
        <v>1297080</v>
      </c>
      <c r="DO147" s="63">
        <f>SUMIFS('[1]NBA-Data-1980-2019'!$G$1:$G$16305,'[1]NBA-Data-1980-2019'!$B$1:$B$16305,$A147,'[1]NBA-Data-1980-2019'!$A$1:$A$16305,DO$9)</f>
        <v>0</v>
      </c>
      <c r="DP147" s="63">
        <f>SUMIFS('[1]NBA-Data-1980-2019'!$G$1:$G$16305,'[1]NBA-Data-1980-2019'!$B$1:$B$16305,$A147,'[1]NBA-Data-1980-2019'!$A$1:$A$16305,DP$9)</f>
        <v>2134067</v>
      </c>
      <c r="DQ147" s="63">
        <f>SUMIFS('[1]NBA-Data-1980-2019'!$G$1:$G$16305,'[1]NBA-Data-1980-2019'!$B$1:$B$16305,$A147,'[1]NBA-Data-1980-2019'!$A$1:$A$16305,DQ$9)</f>
        <v>4985001</v>
      </c>
      <c r="DR147" s="63">
        <f>SUMIFS('[1]NBA-Data-1980-2019'!$G$1:$G$16305,'[1]NBA-Data-1980-2019'!$B$1:$B$16305,$A147,'[1]NBA-Data-1980-2019'!$A$1:$A$16305,DR$9)</f>
        <v>5508426</v>
      </c>
      <c r="DS147" s="63">
        <f>SUMIFS('[1]NBA-Data-1980-2019'!$G$1:$G$16305,'[1]NBA-Data-1980-2019'!$B$1:$B$16305,$A147,'[1]NBA-Data-1980-2019'!$A$1:$A$16305,DS$9)</f>
        <v>6757851</v>
      </c>
      <c r="DT147" s="63">
        <f>SUMIFS('[1]NBA-Data-1980-2019'!$G$1:$G$16305,'[1]NBA-Data-1980-2019'!$B$1:$B$16305,$A147,'[1]NBA-Data-1980-2019'!$A$1:$A$16305,DT$9)</f>
        <v>2382353</v>
      </c>
      <c r="DU147" s="63">
        <f>SUMIFS('[1]NBA-Data-1980-2019'!$G$1:$G$16305,'[1]NBA-Data-1980-2019'!$B$1:$B$16305,$A147,'[1]NBA-Data-1980-2019'!$A$1:$A$16305,DU$9)</f>
        <v>2806452</v>
      </c>
      <c r="DV147" s="63">
        <f>SUMIFS('[1]NBA-Data-1980-2019'!$G$1:$G$16305,'[1]NBA-Data-1980-2019'!$B$1:$B$16305,$A147,'[1]NBA-Data-1980-2019'!$A$1:$A$16305,DV$9)</f>
        <v>5565000</v>
      </c>
      <c r="DW147" s="63">
        <f>SUMIFS('[1]NBA-Data-1980-2019'!$G$1:$G$16305,'[1]NBA-Data-1980-2019'!$B$1:$B$16305,$A147,'[1]NBA-Data-1980-2019'!$A$1:$A$16305,DW$9)</f>
        <v>6516000</v>
      </c>
      <c r="DX147" s="63">
        <f>SUMIFS('[1]NBA-Data-1980-2019'!$G$1:$G$16305,'[1]NBA-Data-1980-2019'!$B$1:$B$16305,$A147,'[1]NBA-Data-1980-2019'!$A$1:$A$16305,DX$9)</f>
        <v>5000000</v>
      </c>
      <c r="DY147" s="63">
        <f>SUMIFS('[1]NBA-Data-1980-2019'!$G$1:$G$16305,'[1]NBA-Data-1980-2019'!$B$1:$B$16305,$A147,'[1]NBA-Data-1980-2019'!$A$1:$A$16305,DY$9)</f>
        <v>12800000</v>
      </c>
      <c r="DZ147" s="63">
        <f>SUMIFS('[1]NBA-Data-1980-2019'!$G$1:$G$16305,'[1]NBA-Data-1980-2019'!$B$1:$B$16305,$A147,'[1]NBA-Data-1980-2019'!$A$1:$A$16305,DZ$9)</f>
        <v>13760000</v>
      </c>
      <c r="EA147" s="63">
        <f>SUMIFS('[1]NBA-Data-1980-2019'!$G$1:$G$16305,'[1]NBA-Data-1980-2019'!$B$1:$B$16305,$A147,'[1]NBA-Data-1980-2019'!$A$1:$A$16305,EA$9)</f>
        <v>14720000</v>
      </c>
      <c r="EB147" s="63">
        <f>SUMIFS('[1]NBA-Data-1980-2019'!$G$1:$G$16305,'[1]NBA-Data-1980-2019'!$B$1:$B$16305,$A147,'[1]NBA-Data-1980-2019'!$A$1:$A$16305,EB$9)</f>
        <v>0</v>
      </c>
      <c r="EC147" s="63">
        <f>SUMIFS('[1]NBA-Data-1980-2019'!$G$1:$G$16305,'[1]NBA-Data-1980-2019'!$B$1:$B$16305,$A147,'[1]NBA-Data-1980-2019'!$A$1:$A$16305,EC$9)</f>
        <v>0</v>
      </c>
      <c r="ED147" s="63">
        <f>SUMIFS('[1]NBA-Data-1980-2019'!$G$1:$G$16305,'[1]NBA-Data-1980-2019'!$B$1:$B$16305,$A147,'[1]NBA-Data-1980-2019'!$A$1:$A$16305,ED$9)</f>
        <v>0</v>
      </c>
      <c r="EH147" s="2" t="s">
        <v>1483</v>
      </c>
    </row>
    <row r="148" spans="1:165" x14ac:dyDescent="0.2">
      <c r="A148" s="2" t="s">
        <v>1085</v>
      </c>
      <c r="B148" s="2" t="str" cm="1">
        <f t="array" ref="B148">_xlfn.XLOOKUP($A148&amp;B$5,'[1]NBA-Data-1980-2019'!$B$1:$B$16305&amp;'[1]NBA-Data-1980-2019'!$A$1:$A$16305,'[1]NBA-Data-1980-2019'!$D$1:$D$16305,"",0)</f>
        <v>NJN</v>
      </c>
      <c r="C148" s="2" t="str" cm="1">
        <f t="array" ref="C148">_xlfn.XLOOKUP($A148&amp;C$5,'[1]NBA-Data-1980-2019'!$B$1:$B$16305&amp;'[1]NBA-Data-1980-2019'!$A$1:$A$16305,'[1]NBA-Data-1980-2019'!$D$1:$D$16305,"",0)</f>
        <v>LAL</v>
      </c>
      <c r="D148" s="2" t="str" cm="1">
        <f t="array" ref="D148">_xlfn.XLOOKUP($A148&amp;D$5,'[1]NBA-Data-1980-2019'!$B$1:$B$16305&amp;'[1]NBA-Data-1980-2019'!$A$1:$A$16305,'[1]NBA-Data-1980-2019'!$D$1:$D$16305,"",0)</f>
        <v/>
      </c>
      <c r="E148" s="2" t="str" cm="1">
        <f t="array" ref="E148">_xlfn.XLOOKUP($A148&amp;E$5,'[1]NBA-Data-1980-2019'!$B$1:$B$16305&amp;'[1]NBA-Data-1980-2019'!$A$1:$A$16305,'[1]NBA-Data-1980-2019'!$D$1:$D$16305,"",0)</f>
        <v>SAS</v>
      </c>
      <c r="F148" s="2" t="str" cm="1">
        <f t="array" ref="F148">_xlfn.XLOOKUP($A148&amp;F$5,'[1]NBA-Data-1980-2019'!$B$1:$B$16305&amp;'[1]NBA-Data-1980-2019'!$A$1:$A$16305,'[1]NBA-Data-1980-2019'!$D$1:$D$16305,"",0)</f>
        <v>SAS</v>
      </c>
      <c r="G148" s="2" t="str" cm="1">
        <f t="array" ref="G148">_xlfn.XLOOKUP($A148&amp;G$5,'[1]NBA-Data-1980-2019'!$B$1:$B$16305&amp;'[1]NBA-Data-1980-2019'!$A$1:$A$16305,'[1]NBA-Data-1980-2019'!$D$1:$D$16305,"",0)</f>
        <v>CHI</v>
      </c>
      <c r="H148" s="2" t="str" cm="1">
        <f t="array" ref="H148">_xlfn.XLOOKUP($A148&amp;H$5,'[1]NBA-Data-1980-2019'!$B$1:$B$16305&amp;'[1]NBA-Data-1980-2019'!$A$1:$A$16305,'[1]NBA-Data-1980-2019'!$D$1:$D$16305,"",0)</f>
        <v>NJN</v>
      </c>
      <c r="I148" s="2" t="str" cm="1">
        <f t="array" ref="I148">_xlfn.XLOOKUP($A148&amp;I$5,'[1]NBA-Data-1980-2019'!$B$1:$B$16305&amp;'[1]NBA-Data-1980-2019'!$A$1:$A$16305,'[1]NBA-Data-1980-2019'!$D$1:$D$16305,"",0)</f>
        <v>NJN</v>
      </c>
      <c r="J148" s="2" t="str" cm="1">
        <f t="array" ref="J148">_xlfn.XLOOKUP($A148&amp;J$5,'[1]NBA-Data-1980-2019'!$B$1:$B$16305&amp;'[1]NBA-Data-1980-2019'!$A$1:$A$16305,'[1]NBA-Data-1980-2019'!$D$1:$D$16305,"",0)</f>
        <v/>
      </c>
      <c r="K148" s="2" t="str" cm="1">
        <f t="array" ref="K148">_xlfn.XLOOKUP($A148&amp;K$5,'[1]NBA-Data-1980-2019'!$B$1:$B$16305&amp;'[1]NBA-Data-1980-2019'!$A$1:$A$16305,'[1]NBA-Data-1980-2019'!$D$1:$D$16305,"",0)</f>
        <v/>
      </c>
      <c r="L148" s="2" t="str" cm="1">
        <f t="array" ref="L148">_xlfn.XLOOKUP($A148&amp;L$5,'[1]NBA-Data-1980-2019'!$B$1:$B$16305&amp;'[1]NBA-Data-1980-2019'!$A$1:$A$16305,'[1]NBA-Data-1980-2019'!$D$1:$D$16305,"",0)</f>
        <v/>
      </c>
      <c r="M148" s="2" t="str" cm="1">
        <f t="array" ref="M148">_xlfn.XLOOKUP($A148&amp;M$5,'[1]NBA-Data-1980-2019'!$B$1:$B$16305&amp;'[1]NBA-Data-1980-2019'!$A$1:$A$16305,'[1]NBA-Data-1980-2019'!$D$1:$D$16305,"",0)</f>
        <v/>
      </c>
      <c r="N148" s="2" t="str" cm="1">
        <f t="array" ref="N148">_xlfn.XLOOKUP($A148&amp;N$5,'[1]NBA-Data-1980-2019'!$B$1:$B$16305&amp;'[1]NBA-Data-1980-2019'!$A$1:$A$16305,'[1]NBA-Data-1980-2019'!$D$1:$D$16305,"",0)</f>
        <v/>
      </c>
      <c r="O148" s="2" t="str" cm="1">
        <f t="array" ref="O148">_xlfn.XLOOKUP($A148&amp;O$5,'[1]NBA-Data-1980-2019'!$B$1:$B$16305&amp;'[1]NBA-Data-1980-2019'!$A$1:$A$16305,'[1]NBA-Data-1980-2019'!$D$1:$D$16305,"",0)</f>
        <v/>
      </c>
      <c r="P148" s="2" t="str" cm="1">
        <f t="array" ref="P148">_xlfn.XLOOKUP($A148&amp;P$5,'[1]NBA-Data-1980-2019'!$B$1:$B$16305&amp;'[1]NBA-Data-1980-2019'!$A$1:$A$16305,'[1]NBA-Data-1980-2019'!$D$1:$D$16305,"",0)</f>
        <v/>
      </c>
      <c r="Q148" s="2" t="str" cm="1">
        <f t="array" ref="Q148">_xlfn.XLOOKUP($A148&amp;Q$5,'[1]NBA-Data-1980-2019'!$B$1:$B$16305&amp;'[1]NBA-Data-1980-2019'!$A$1:$A$16305,'[1]NBA-Data-1980-2019'!$D$1:$D$16305,"",0)</f>
        <v/>
      </c>
      <c r="R148" s="2" t="str" cm="1">
        <f t="array" ref="R148">_xlfn.XLOOKUP($A148&amp;R$5,'[1]NBA-Data-1980-2019'!$B$1:$B$16305&amp;'[1]NBA-Data-1980-2019'!$A$1:$A$16305,'[1]NBA-Data-1980-2019'!$D$1:$D$16305,"",0)</f>
        <v/>
      </c>
      <c r="S148" s="2" t="str" cm="1">
        <f t="array" ref="S148">_xlfn.XLOOKUP($A148&amp;S$5,'[1]NBA-Data-1980-2019'!$B$1:$B$16305&amp;'[1]NBA-Data-1980-2019'!$A$1:$A$16305,'[1]NBA-Data-1980-2019'!$D$1:$D$16305,"",0)</f>
        <v/>
      </c>
      <c r="T148" s="2" t="str" cm="1">
        <f t="array" ref="T148">_xlfn.XLOOKUP($A148&amp;T$5,'[1]NBA-Data-1980-2019'!$B$1:$B$16305&amp;'[1]NBA-Data-1980-2019'!$A$1:$A$16305,'[1]NBA-Data-1980-2019'!$D$1:$D$16305,"",0)</f>
        <v/>
      </c>
      <c r="U148" s="2" t="str" cm="1">
        <f t="array" ref="U148">_xlfn.XLOOKUP($A148&amp;U$5,'[1]NBA-Data-1980-2019'!$B$1:$B$16305&amp;'[1]NBA-Data-1980-2019'!$A$1:$A$16305,'[1]NBA-Data-1980-2019'!$D$1:$D$16305,"",0)</f>
        <v/>
      </c>
      <c r="V148" s="2" t="str" cm="1">
        <f t="array" ref="V148">_xlfn.XLOOKUP($A148&amp;V$5,'[1]NBA-Data-1980-2019'!$B$1:$B$16305&amp;'[1]NBA-Data-1980-2019'!$A$1:$A$16305,'[1]NBA-Data-1980-2019'!$D$1:$D$16305,"",0)</f>
        <v/>
      </c>
      <c r="W148" s="2" t="str" cm="1">
        <f t="array" ref="W148">_xlfn.XLOOKUP($A148&amp;W$5,'[1]NBA-Data-1980-2019'!$B$1:$B$16305&amp;'[1]NBA-Data-1980-2019'!$A$1:$A$16305,'[1]NBA-Data-1980-2019'!$D$1:$D$16305,"",0)</f>
        <v/>
      </c>
      <c r="X148" s="2" t="str" cm="1">
        <f t="array" ref="X148">_xlfn.XLOOKUP($A148&amp;X$5,'[1]NBA-Data-1980-2019'!$B$1:$B$16305&amp;'[1]NBA-Data-1980-2019'!$A$1:$A$16305,'[1]NBA-Data-1980-2019'!$D$1:$D$16305,"",0)</f>
        <v/>
      </c>
      <c r="Y148" s="2" t="str" cm="1">
        <f t="array" ref="Y148">_xlfn.XLOOKUP($A148&amp;Y$5,'[1]NBA-Data-1980-2019'!$B$1:$B$16305&amp;'[1]NBA-Data-1980-2019'!$A$1:$A$16305,'[1]NBA-Data-1980-2019'!$D$1:$D$16305,"",0)</f>
        <v/>
      </c>
      <c r="Z148" s="2" t="str" cm="1">
        <f t="array" ref="Z148">_xlfn.XLOOKUP($A148&amp;Z$5,'[1]NBA-Data-1980-2019'!$B$1:$B$16305&amp;'[1]NBA-Data-1980-2019'!$A$1:$A$16305,'[1]NBA-Data-1980-2019'!$D$1:$D$16305,"",0)</f>
        <v/>
      </c>
      <c r="AA148" s="2" t="str" cm="1">
        <f t="array" ref="AA148">_xlfn.XLOOKUP($A148&amp;AA$5,'[1]NBA-Data-1980-2019'!$B$1:$B$16305&amp;'[1]NBA-Data-1980-2019'!$A$1:$A$16305,'[1]NBA-Data-1980-2019'!$D$1:$D$16305,"",0)</f>
        <v/>
      </c>
      <c r="AB148" s="2" t="str" cm="1">
        <f t="array" ref="AB148">_xlfn.XLOOKUP($A148&amp;AB$5,'[1]NBA-Data-1980-2019'!$B$1:$B$16305&amp;'[1]NBA-Data-1980-2019'!$A$1:$A$16305,'[1]NBA-Data-1980-2019'!$D$1:$D$16305,"",0)</f>
        <v/>
      </c>
      <c r="AC148" s="2" t="str" cm="1">
        <f t="array" ref="AC148">_xlfn.XLOOKUP($A148&amp;AC$5,'[1]NBA-Data-1980-2019'!$B$1:$B$16305&amp;'[1]NBA-Data-1980-2019'!$A$1:$A$16305,'[1]NBA-Data-1980-2019'!$D$1:$D$16305,"",0)</f>
        <v/>
      </c>
      <c r="AD148" s="2" t="str" cm="1">
        <f t="array" ref="AD148">_xlfn.XLOOKUP($A148&amp;AD$5,'[1]NBA-Data-1980-2019'!$B$1:$B$16305&amp;'[1]NBA-Data-1980-2019'!$A$1:$A$16305,'[1]NBA-Data-1980-2019'!$D$1:$D$16305,"",0)</f>
        <v/>
      </c>
      <c r="AE148" s="2" t="str" cm="1">
        <f t="array" ref="AE148">_xlfn.XLOOKUP($A148&amp;AE$5,'[1]NBA-Data-1980-2019'!$B$1:$B$16305&amp;'[1]NBA-Data-1980-2019'!$A$1:$A$16305,'[1]NBA-Data-1980-2019'!$D$1:$D$16305,"",0)</f>
        <v/>
      </c>
      <c r="AF148" s="2" t="str" cm="1">
        <f t="array" ref="AF148">_xlfn.XLOOKUP($A148&amp;AF$5,'[1]NBA-Data-1980-2019'!$B$1:$B$16305&amp;'[1]NBA-Data-1980-2019'!$A$1:$A$16305,'[1]NBA-Data-1980-2019'!$D$1:$D$16305,"",0)</f>
        <v/>
      </c>
      <c r="AG148" s="2" t="str" cm="1">
        <f t="array" ref="AG148">_xlfn.XLOOKUP($A148&amp;AG$5,'[1]NBA-Data-1980-2019'!$B$1:$B$16305&amp;'[1]NBA-Data-1980-2019'!$A$1:$A$16305,'[1]NBA-Data-1980-2019'!$D$1:$D$16305,"",0)</f>
        <v/>
      </c>
      <c r="AH148" s="2" cm="1">
        <f t="array" ref="AH148">_xlfn.XLOOKUP($A148&amp;AH$5,'[1]NBA-Data-1980-2019'!$B$1:$B$16305&amp;'[1]NBA-Data-1980-2019'!$A$1:$A$16305,'[1]NBA-Data-1980-2019'!$H$1:$H$16305,"",0)</f>
        <v>1177.8</v>
      </c>
      <c r="AI148" s="2" cm="1">
        <f t="array" ref="AI148">_xlfn.XLOOKUP($A148&amp;AI$5,'[1]NBA-Data-1980-2019'!$B$1:$B$16305&amp;'[1]NBA-Data-1980-2019'!$A$1:$A$16305,'[1]NBA-Data-1980-2019'!$H$1:$H$16305,"",0)</f>
        <v>392</v>
      </c>
      <c r="AJ148" s="2" t="str" cm="1">
        <f t="array" ref="AJ148">_xlfn.XLOOKUP($A148&amp;AJ$5,'[1]NBA-Data-1980-2019'!$B$1:$B$16305&amp;'[1]NBA-Data-1980-2019'!$A$1:$A$16305,'[1]NBA-Data-1980-2019'!$H$1:$H$16305,"",0)</f>
        <v/>
      </c>
      <c r="AK148" s="2" cm="1">
        <f t="array" ref="AK148">_xlfn.XLOOKUP($A148&amp;AK$5,'[1]NBA-Data-1980-2019'!$B$1:$B$16305&amp;'[1]NBA-Data-1980-2019'!$A$1:$A$16305,'[1]NBA-Data-1980-2019'!$H$1:$H$16305,"",0)</f>
        <v>95.2</v>
      </c>
      <c r="AL148" s="2" cm="1">
        <f t="array" ref="AL148">_xlfn.XLOOKUP($A148&amp;AL$5,'[1]NBA-Data-1980-2019'!$B$1:$B$16305&amp;'[1]NBA-Data-1980-2019'!$A$1:$A$16305,'[1]NBA-Data-1980-2019'!$H$1:$H$16305,"",0)</f>
        <v>117.8</v>
      </c>
      <c r="AM148" s="2" cm="1">
        <f t="array" ref="AM148">_xlfn.XLOOKUP($A148&amp;AM$5,'[1]NBA-Data-1980-2019'!$B$1:$B$16305&amp;'[1]NBA-Data-1980-2019'!$A$1:$A$16305,'[1]NBA-Data-1980-2019'!$H$1:$H$16305,"",0)</f>
        <v>7</v>
      </c>
      <c r="AN148" s="2" cm="1">
        <f t="array" ref="AN148">_xlfn.XLOOKUP($A148&amp;AN$5,'[1]NBA-Data-1980-2019'!$B$1:$B$16305&amp;'[1]NBA-Data-1980-2019'!$A$1:$A$16305,'[1]NBA-Data-1980-2019'!$H$1:$H$16305,"",0)</f>
        <v>74</v>
      </c>
      <c r="AO148" s="2" cm="1">
        <f t="array" ref="AO148">_xlfn.XLOOKUP($A148&amp;AO$5,'[1]NBA-Data-1980-2019'!$B$1:$B$16305&amp;'[1]NBA-Data-1980-2019'!$A$1:$A$16305,'[1]NBA-Data-1980-2019'!$H$1:$H$16305,"",0)</f>
        <v>51.2</v>
      </c>
      <c r="AP148" s="2" t="str" cm="1">
        <f t="array" ref="AP148">_xlfn.XLOOKUP($A148&amp;AP$5,'[1]NBA-Data-1980-2019'!$B$1:$B$16305&amp;'[1]NBA-Data-1980-2019'!$A$1:$A$16305,'[1]NBA-Data-1980-2019'!$H$1:$H$16305,"",0)</f>
        <v/>
      </c>
      <c r="AQ148" s="2" t="str" cm="1">
        <f t="array" ref="AQ148">_xlfn.XLOOKUP($A148&amp;AQ$5,'[1]NBA-Data-1980-2019'!$B$1:$B$16305&amp;'[1]NBA-Data-1980-2019'!$A$1:$A$16305,'[1]NBA-Data-1980-2019'!$H$1:$H$16305,"",0)</f>
        <v/>
      </c>
      <c r="AR148" s="2" t="str" cm="1">
        <f t="array" ref="AR148">_xlfn.XLOOKUP($A148&amp;AR$5,'[1]NBA-Data-1980-2019'!$B$1:$B$16305&amp;'[1]NBA-Data-1980-2019'!$A$1:$A$16305,'[1]NBA-Data-1980-2019'!$H$1:$H$16305,"",0)</f>
        <v/>
      </c>
      <c r="AS148" s="2" t="str" cm="1">
        <f t="array" ref="AS148">_xlfn.XLOOKUP($A148&amp;AS$5,'[1]NBA-Data-1980-2019'!$B$1:$B$16305&amp;'[1]NBA-Data-1980-2019'!$A$1:$A$16305,'[1]NBA-Data-1980-2019'!$H$1:$H$16305,"",0)</f>
        <v/>
      </c>
      <c r="AT148" s="2" t="str" cm="1">
        <f t="array" ref="AT148">_xlfn.XLOOKUP($A148&amp;AT$5,'[1]NBA-Data-1980-2019'!$B$1:$B$16305&amp;'[1]NBA-Data-1980-2019'!$A$1:$A$16305,'[1]NBA-Data-1980-2019'!$H$1:$H$16305,"",0)</f>
        <v/>
      </c>
      <c r="AU148" s="2" t="str" cm="1">
        <f t="array" ref="AU148">_xlfn.XLOOKUP($A148&amp;AU$5,'[1]NBA-Data-1980-2019'!$B$1:$B$16305&amp;'[1]NBA-Data-1980-2019'!$A$1:$A$16305,'[1]NBA-Data-1980-2019'!$H$1:$H$16305,"",0)</f>
        <v/>
      </c>
      <c r="AV148" s="2" t="str" cm="1">
        <f t="array" ref="AV148">_xlfn.XLOOKUP($A148&amp;AV$5,'[1]NBA-Data-1980-2019'!$B$1:$B$16305&amp;'[1]NBA-Data-1980-2019'!$A$1:$A$16305,'[1]NBA-Data-1980-2019'!$H$1:$H$16305,"",0)</f>
        <v/>
      </c>
      <c r="AW148" s="2" t="str" cm="1">
        <f t="array" ref="AW148">_xlfn.XLOOKUP($A148&amp;AW$5,'[1]NBA-Data-1980-2019'!$B$1:$B$16305&amp;'[1]NBA-Data-1980-2019'!$A$1:$A$16305,'[1]NBA-Data-1980-2019'!$H$1:$H$16305,"",0)</f>
        <v/>
      </c>
      <c r="AX148" s="2" t="str" cm="1">
        <f t="array" ref="AX148">_xlfn.XLOOKUP($A148&amp;AX$5,'[1]NBA-Data-1980-2019'!$B$1:$B$16305&amp;'[1]NBA-Data-1980-2019'!$A$1:$A$16305,'[1]NBA-Data-1980-2019'!$H$1:$H$16305,"",0)</f>
        <v/>
      </c>
      <c r="AY148" s="2" t="str" cm="1">
        <f t="array" ref="AY148">_xlfn.XLOOKUP($A148&amp;AY$5,'[1]NBA-Data-1980-2019'!$B$1:$B$16305&amp;'[1]NBA-Data-1980-2019'!$A$1:$A$16305,'[1]NBA-Data-1980-2019'!$H$1:$H$16305,"",0)</f>
        <v/>
      </c>
      <c r="AZ148" s="2" t="str" cm="1">
        <f t="array" ref="AZ148">_xlfn.XLOOKUP($A148&amp;AZ$5,'[1]NBA-Data-1980-2019'!$B$1:$B$16305&amp;'[1]NBA-Data-1980-2019'!$A$1:$A$16305,'[1]NBA-Data-1980-2019'!$H$1:$H$16305,"",0)</f>
        <v/>
      </c>
      <c r="BA148" s="2" t="str" cm="1">
        <f t="array" ref="BA148">_xlfn.XLOOKUP($A148&amp;BA$5,'[1]NBA-Data-1980-2019'!$B$1:$B$16305&amp;'[1]NBA-Data-1980-2019'!$A$1:$A$16305,'[1]NBA-Data-1980-2019'!$H$1:$H$16305,"",0)</f>
        <v/>
      </c>
      <c r="BB148" s="2" t="str" cm="1">
        <f t="array" ref="BB148">_xlfn.XLOOKUP($A148&amp;BB$5,'[1]NBA-Data-1980-2019'!$B$1:$B$16305&amp;'[1]NBA-Data-1980-2019'!$A$1:$A$16305,'[1]NBA-Data-1980-2019'!$H$1:$H$16305,"",0)</f>
        <v/>
      </c>
      <c r="BC148" s="2" t="str" cm="1">
        <f t="array" ref="BC148">_xlfn.XLOOKUP($A148&amp;BC$5,'[1]NBA-Data-1980-2019'!$B$1:$B$16305&amp;'[1]NBA-Data-1980-2019'!$A$1:$A$16305,'[1]NBA-Data-1980-2019'!$H$1:$H$16305,"",0)</f>
        <v/>
      </c>
      <c r="BD148" s="2" t="str" cm="1">
        <f t="array" ref="BD148">_xlfn.XLOOKUP($A148&amp;BD$5,'[1]NBA-Data-1980-2019'!$B$1:$B$16305&amp;'[1]NBA-Data-1980-2019'!$A$1:$A$16305,'[1]NBA-Data-1980-2019'!$H$1:$H$16305,"",0)</f>
        <v/>
      </c>
      <c r="BE148" s="2" t="str" cm="1">
        <f t="array" ref="BE148">_xlfn.XLOOKUP($A148&amp;BE$5,'[1]NBA-Data-1980-2019'!$B$1:$B$16305&amp;'[1]NBA-Data-1980-2019'!$A$1:$A$16305,'[1]NBA-Data-1980-2019'!$H$1:$H$16305,"",0)</f>
        <v/>
      </c>
      <c r="BF148" s="2" t="str" cm="1">
        <f t="array" ref="BF148">_xlfn.XLOOKUP($A148&amp;BF$5,'[1]NBA-Data-1980-2019'!$B$1:$B$16305&amp;'[1]NBA-Data-1980-2019'!$A$1:$A$16305,'[1]NBA-Data-1980-2019'!$H$1:$H$16305,"",0)</f>
        <v/>
      </c>
      <c r="BG148" s="2" t="str" cm="1">
        <f t="array" ref="BG148">_xlfn.XLOOKUP($A148&amp;BG$5,'[1]NBA-Data-1980-2019'!$B$1:$B$16305&amp;'[1]NBA-Data-1980-2019'!$A$1:$A$16305,'[1]NBA-Data-1980-2019'!$H$1:$H$16305,"",0)</f>
        <v/>
      </c>
      <c r="BH148" s="2" t="str" cm="1">
        <f t="array" ref="BH148">_xlfn.XLOOKUP($A148&amp;BH$5,'[1]NBA-Data-1980-2019'!$B$1:$B$16305&amp;'[1]NBA-Data-1980-2019'!$A$1:$A$16305,'[1]NBA-Data-1980-2019'!$H$1:$H$16305,"",0)</f>
        <v/>
      </c>
      <c r="BI148" s="2" t="str" cm="1">
        <f t="array" ref="BI148">_xlfn.XLOOKUP($A148&amp;BI$5,'[1]NBA-Data-1980-2019'!$B$1:$B$16305&amp;'[1]NBA-Data-1980-2019'!$A$1:$A$16305,'[1]NBA-Data-1980-2019'!$H$1:$H$16305,"",0)</f>
        <v/>
      </c>
      <c r="BJ148" s="2" t="str" cm="1">
        <f t="array" ref="BJ148">_xlfn.XLOOKUP($A148&amp;BJ$5,'[1]NBA-Data-1980-2019'!$B$1:$B$16305&amp;'[1]NBA-Data-1980-2019'!$A$1:$A$16305,'[1]NBA-Data-1980-2019'!$H$1:$H$16305,"",0)</f>
        <v/>
      </c>
      <c r="BK148" s="2" t="str" cm="1">
        <f t="array" ref="BK148">_xlfn.XLOOKUP($A148&amp;BK$5,'[1]NBA-Data-1980-2019'!$B$1:$B$16305&amp;'[1]NBA-Data-1980-2019'!$A$1:$A$16305,'[1]NBA-Data-1980-2019'!$H$1:$H$16305,"",0)</f>
        <v/>
      </c>
      <c r="BL148" s="2" t="str" cm="1">
        <f t="array" ref="BL148">_xlfn.XLOOKUP($A148&amp;BL$5,'[1]NBA-Data-1980-2019'!$B$1:$B$16305&amp;'[1]NBA-Data-1980-2019'!$A$1:$A$16305,'[1]NBA-Data-1980-2019'!$H$1:$H$16305,"",0)</f>
        <v/>
      </c>
      <c r="BM148" s="2" t="str" cm="1">
        <f t="array" ref="BM148">_xlfn.XLOOKUP($A148&amp;BM$5,'[1]NBA-Data-1980-2019'!$B$1:$B$16305&amp;'[1]NBA-Data-1980-2019'!$A$1:$A$16305,'[1]NBA-Data-1980-2019'!$H$1:$H$16305,"",0)</f>
        <v/>
      </c>
      <c r="BN148" s="2" cm="1">
        <f t="array" ref="BN148">_xlfn.XLOOKUP($A148&amp;BN$5,'[1]NBA-Data-1980-2019'!$B$1:$B$16305&amp;'[1]NBA-Data-1980-2019'!$A$1:$A$16305,'[1]NBA-Data-1980-2019'!$F$1:$F$16305,"",0)</f>
        <v>11.8</v>
      </c>
      <c r="BO148" s="2" cm="1">
        <f t="array" ref="BO148">_xlfn.XLOOKUP($A148&amp;BO$5,'[1]NBA-Data-1980-2019'!$B$1:$B$16305&amp;'[1]NBA-Data-1980-2019'!$A$1:$A$16305,'[1]NBA-Data-1980-2019'!$F$1:$F$16305,"",0)</f>
        <v>3.6</v>
      </c>
      <c r="BP148" s="2" t="str" cm="1">
        <f t="array" ref="BP148">_xlfn.XLOOKUP($A148&amp;BP$5,'[1]NBA-Data-1980-2019'!$B$1:$B$16305&amp;'[1]NBA-Data-1980-2019'!$A$1:$A$16305,'[1]NBA-Data-1980-2019'!$F$1:$F$16305,"",0)</f>
        <v/>
      </c>
      <c r="BQ148" s="2" cm="1">
        <f t="array" ref="BQ148">_xlfn.XLOOKUP($A148&amp;BQ$5,'[1]NBA-Data-1980-2019'!$B$1:$B$16305&amp;'[1]NBA-Data-1980-2019'!$A$1:$A$16305,'[1]NBA-Data-1980-2019'!$F$1:$F$16305,"",0)</f>
        <v>12.8</v>
      </c>
      <c r="BR148" s="2" cm="1">
        <f t="array" ref="BR148">_xlfn.XLOOKUP($A148&amp;BR$5,'[1]NBA-Data-1980-2019'!$B$1:$B$16305&amp;'[1]NBA-Data-1980-2019'!$A$1:$A$16305,'[1]NBA-Data-1980-2019'!$F$1:$F$16305,"",0)</f>
        <v>11.9</v>
      </c>
      <c r="BS148" s="2" cm="1">
        <f t="array" ref="BS148">_xlfn.XLOOKUP($A148&amp;BS$5,'[1]NBA-Data-1980-2019'!$B$1:$B$16305&amp;'[1]NBA-Data-1980-2019'!$A$1:$A$16305,'[1]NBA-Data-1980-2019'!$F$1:$F$16305,"",0)</f>
        <v>1.8</v>
      </c>
      <c r="BT148" s="2" cm="1">
        <f t="array" ref="BT148">_xlfn.XLOOKUP($A148&amp;BT$5,'[1]NBA-Data-1980-2019'!$B$1:$B$16305&amp;'[1]NBA-Data-1980-2019'!$A$1:$A$16305,'[1]NBA-Data-1980-2019'!$F$1:$F$16305,"",0)</f>
        <v>19.600000000000001</v>
      </c>
      <c r="BU148" s="2" cm="1">
        <f t="array" ref="BU148">_xlfn.XLOOKUP($A148&amp;BU$5,'[1]NBA-Data-1980-2019'!$B$1:$B$16305&amp;'[1]NBA-Data-1980-2019'!$A$1:$A$16305,'[1]NBA-Data-1980-2019'!$F$1:$F$16305,"",0)</f>
        <v>7.2</v>
      </c>
      <c r="BV148" s="2" t="str" cm="1">
        <f t="array" ref="BV148">_xlfn.XLOOKUP($A148&amp;BV$5,'[1]NBA-Data-1980-2019'!$B$1:$B$16305&amp;'[1]NBA-Data-1980-2019'!$A$1:$A$16305,'[1]NBA-Data-1980-2019'!$F$1:$F$16305,"",0)</f>
        <v/>
      </c>
      <c r="BW148" s="2" t="str" cm="1">
        <f t="array" ref="BW148">_xlfn.XLOOKUP($A148&amp;BW$5,'[1]NBA-Data-1980-2019'!$B$1:$B$16305&amp;'[1]NBA-Data-1980-2019'!$A$1:$A$16305,'[1]NBA-Data-1980-2019'!$F$1:$F$16305,"",0)</f>
        <v/>
      </c>
      <c r="BX148" s="2" t="str" cm="1">
        <f t="array" ref="BX148">_xlfn.XLOOKUP($A148&amp;BX$5,'[1]NBA-Data-1980-2019'!$B$1:$B$16305&amp;'[1]NBA-Data-1980-2019'!$A$1:$A$16305,'[1]NBA-Data-1980-2019'!$F$1:$F$16305,"",0)</f>
        <v/>
      </c>
      <c r="BY148" s="2" t="str" cm="1">
        <f t="array" ref="BY148">_xlfn.XLOOKUP($A148&amp;BY$5,'[1]NBA-Data-1980-2019'!$B$1:$B$16305&amp;'[1]NBA-Data-1980-2019'!$A$1:$A$16305,'[1]NBA-Data-1980-2019'!$F$1:$F$16305,"",0)</f>
        <v/>
      </c>
      <c r="BZ148" s="2" t="str" cm="1">
        <f t="array" ref="BZ148">_xlfn.XLOOKUP($A148&amp;BZ$5,'[1]NBA-Data-1980-2019'!$B$1:$B$16305&amp;'[1]NBA-Data-1980-2019'!$A$1:$A$16305,'[1]NBA-Data-1980-2019'!$F$1:$F$16305,"",0)</f>
        <v/>
      </c>
      <c r="CA148" s="2" t="str" cm="1">
        <f t="array" ref="CA148">_xlfn.XLOOKUP($A148&amp;CA$5,'[1]NBA-Data-1980-2019'!$B$1:$B$16305&amp;'[1]NBA-Data-1980-2019'!$A$1:$A$16305,'[1]NBA-Data-1980-2019'!$F$1:$F$16305,"",0)</f>
        <v/>
      </c>
      <c r="CB148" s="2" t="str" cm="1">
        <f t="array" ref="CB148">_xlfn.XLOOKUP($A148&amp;CB$5,'[1]NBA-Data-1980-2019'!$B$1:$B$16305&amp;'[1]NBA-Data-1980-2019'!$A$1:$A$16305,'[1]NBA-Data-1980-2019'!$F$1:$F$16305,"",0)</f>
        <v/>
      </c>
      <c r="CC148" s="2" t="str" cm="1">
        <f t="array" ref="CC148">_xlfn.XLOOKUP($A148&amp;CC$5,'[1]NBA-Data-1980-2019'!$B$1:$B$16305&amp;'[1]NBA-Data-1980-2019'!$A$1:$A$16305,'[1]NBA-Data-1980-2019'!$F$1:$F$16305,"",0)</f>
        <v/>
      </c>
      <c r="CD148" s="2" t="str" cm="1">
        <f t="array" ref="CD148">_xlfn.XLOOKUP($A148&amp;CD$5,'[1]NBA-Data-1980-2019'!$B$1:$B$16305&amp;'[1]NBA-Data-1980-2019'!$A$1:$A$16305,'[1]NBA-Data-1980-2019'!$F$1:$F$16305,"",0)</f>
        <v/>
      </c>
      <c r="CE148" s="2" t="str" cm="1">
        <f t="array" ref="CE148">_xlfn.XLOOKUP($A148&amp;CE$5,'[1]NBA-Data-1980-2019'!$B$1:$B$16305&amp;'[1]NBA-Data-1980-2019'!$A$1:$A$16305,'[1]NBA-Data-1980-2019'!$F$1:$F$16305,"",0)</f>
        <v/>
      </c>
      <c r="CF148" s="2" t="str" cm="1">
        <f t="array" ref="CF148">_xlfn.XLOOKUP($A148&amp;CF$5,'[1]NBA-Data-1980-2019'!$B$1:$B$16305&amp;'[1]NBA-Data-1980-2019'!$A$1:$A$16305,'[1]NBA-Data-1980-2019'!$F$1:$F$16305,"",0)</f>
        <v/>
      </c>
      <c r="CG148" s="2" t="str" cm="1">
        <f t="array" ref="CG148">_xlfn.XLOOKUP($A148&amp;CG$5,'[1]NBA-Data-1980-2019'!$B$1:$B$16305&amp;'[1]NBA-Data-1980-2019'!$A$1:$A$16305,'[1]NBA-Data-1980-2019'!$F$1:$F$16305,"",0)</f>
        <v/>
      </c>
      <c r="CH148" s="2" t="str" cm="1">
        <f t="array" ref="CH148">_xlfn.XLOOKUP($A148&amp;CH$5,'[1]NBA-Data-1980-2019'!$B$1:$B$16305&amp;'[1]NBA-Data-1980-2019'!$A$1:$A$16305,'[1]NBA-Data-1980-2019'!$F$1:$F$16305,"",0)</f>
        <v/>
      </c>
      <c r="CI148" s="2" t="str" cm="1">
        <f t="array" ref="CI148">_xlfn.XLOOKUP($A148&amp;CI$5,'[1]NBA-Data-1980-2019'!$B$1:$B$16305&amp;'[1]NBA-Data-1980-2019'!$A$1:$A$16305,'[1]NBA-Data-1980-2019'!$F$1:$F$16305,"",0)</f>
        <v/>
      </c>
      <c r="CJ148" s="2" t="str" cm="1">
        <f t="array" ref="CJ148">_xlfn.XLOOKUP($A148&amp;CJ$5,'[1]NBA-Data-1980-2019'!$B$1:$B$16305&amp;'[1]NBA-Data-1980-2019'!$A$1:$A$16305,'[1]NBA-Data-1980-2019'!$F$1:$F$16305,"",0)</f>
        <v/>
      </c>
      <c r="CK148" s="2" t="str" cm="1">
        <f t="array" ref="CK148">_xlfn.XLOOKUP($A148&amp;CK$5,'[1]NBA-Data-1980-2019'!$B$1:$B$16305&amp;'[1]NBA-Data-1980-2019'!$A$1:$A$16305,'[1]NBA-Data-1980-2019'!$F$1:$F$16305,"",0)</f>
        <v/>
      </c>
      <c r="CL148" s="2" t="str" cm="1">
        <f t="array" ref="CL148">_xlfn.XLOOKUP($A148&amp;CL$5,'[1]NBA-Data-1980-2019'!$B$1:$B$16305&amp;'[1]NBA-Data-1980-2019'!$A$1:$A$16305,'[1]NBA-Data-1980-2019'!$F$1:$F$16305,"",0)</f>
        <v/>
      </c>
      <c r="CM148" s="2" t="str" cm="1">
        <f t="array" ref="CM148">_xlfn.XLOOKUP($A148&amp;CM$5,'[1]NBA-Data-1980-2019'!$B$1:$B$16305&amp;'[1]NBA-Data-1980-2019'!$A$1:$A$16305,'[1]NBA-Data-1980-2019'!$F$1:$F$16305,"",0)</f>
        <v/>
      </c>
      <c r="CN148" s="2" t="str" cm="1">
        <f t="array" ref="CN148">_xlfn.XLOOKUP($A148&amp;CN$5,'[1]NBA-Data-1980-2019'!$B$1:$B$16305&amp;'[1]NBA-Data-1980-2019'!$A$1:$A$16305,'[1]NBA-Data-1980-2019'!$F$1:$F$16305,"",0)</f>
        <v/>
      </c>
      <c r="CO148" s="2" t="str" cm="1">
        <f t="array" ref="CO148">_xlfn.XLOOKUP($A148&amp;CO$5,'[1]NBA-Data-1980-2019'!$B$1:$B$16305&amp;'[1]NBA-Data-1980-2019'!$A$1:$A$16305,'[1]NBA-Data-1980-2019'!$F$1:$F$16305,"",0)</f>
        <v/>
      </c>
      <c r="CP148" s="2" t="str" cm="1">
        <f t="array" ref="CP148">_xlfn.XLOOKUP($A148&amp;CP$5,'[1]NBA-Data-1980-2019'!$B$1:$B$16305&amp;'[1]NBA-Data-1980-2019'!$A$1:$A$16305,'[1]NBA-Data-1980-2019'!$F$1:$F$16305,"",0)</f>
        <v/>
      </c>
      <c r="CQ148" s="2" t="str" cm="1">
        <f t="array" ref="CQ148">_xlfn.XLOOKUP($A148&amp;CQ$5,'[1]NBA-Data-1980-2019'!$B$1:$B$16305&amp;'[1]NBA-Data-1980-2019'!$A$1:$A$16305,'[1]NBA-Data-1980-2019'!$F$1:$F$16305,"",0)</f>
        <v/>
      </c>
      <c r="CR148" s="2" t="str" cm="1">
        <f t="array" ref="CR148">_xlfn.XLOOKUP($A148&amp;CR$5,'[1]NBA-Data-1980-2019'!$B$1:$B$16305&amp;'[1]NBA-Data-1980-2019'!$A$1:$A$16305,'[1]NBA-Data-1980-2019'!$F$1:$F$16305,"",0)</f>
        <v/>
      </c>
      <c r="CS148" s="2" t="str" cm="1">
        <f t="array" ref="CS148">_xlfn.XLOOKUP($A148&amp;CS$5,'[1]NBA-Data-1980-2019'!$B$1:$B$16305&amp;'[1]NBA-Data-1980-2019'!$A$1:$A$16305,'[1]NBA-Data-1980-2019'!$F$1:$F$16305,"",0)</f>
        <v/>
      </c>
      <c r="CU148" s="2" t="str">
        <f>_xlfn.XLOOKUP($A148,TEAMS!$G$1:$G$839,TEAMS!$H$1:$H$839,"",0)</f>
        <v>C</v>
      </c>
      <c r="CV148" s="2" t="str">
        <f>_xlfn.XLOOKUP($CU148,DASHBOARD!$B$22:$B$27,DASHBOARD!$C$22:$C$27,"",0)</f>
        <v>CENTER</v>
      </c>
      <c r="CY148" s="63">
        <f>SUMIFS('[1]NBA-Data-1980-2019'!$G$1:$G$16305,'[1]NBA-Data-1980-2019'!$B$1:$B$16305,$A148,'[1]NBA-Data-1980-2019'!$A$1:$A$16305,CY$9)</f>
        <v>360000</v>
      </c>
      <c r="CZ148" s="63">
        <f>SUMIFS('[1]NBA-Data-1980-2019'!$G$1:$G$16305,'[1]NBA-Data-1980-2019'!$B$1:$B$16305,$A148,'[1]NBA-Data-1980-2019'!$A$1:$A$16305,CZ$9)</f>
        <v>300000</v>
      </c>
      <c r="DA148" s="63">
        <f>SUMIFS('[1]NBA-Data-1980-2019'!$G$1:$G$16305,'[1]NBA-Data-1980-2019'!$B$1:$B$16305,$A148,'[1]NBA-Data-1980-2019'!$A$1:$A$16305,DA$9)</f>
        <v>0</v>
      </c>
      <c r="DB148" s="63">
        <f>SUMIFS('[1]NBA-Data-1980-2019'!$G$1:$G$16305,'[1]NBA-Data-1980-2019'!$B$1:$B$16305,$A148,'[1]NBA-Data-1980-2019'!$A$1:$A$16305,DB$9)</f>
        <v>390000</v>
      </c>
      <c r="DC148" s="63">
        <f>SUMIFS('[1]NBA-Data-1980-2019'!$G$1:$G$16305,'[1]NBA-Data-1980-2019'!$B$1:$B$16305,$A148,'[1]NBA-Data-1980-2019'!$A$1:$A$16305,DC$9)</f>
        <v>150000</v>
      </c>
      <c r="DD148" s="63">
        <f>SUMIFS('[1]NBA-Data-1980-2019'!$G$1:$G$16305,'[1]NBA-Data-1980-2019'!$B$1:$B$16305,$A148,'[1]NBA-Data-1980-2019'!$A$1:$A$16305,DD$9)</f>
        <v>225000</v>
      </c>
      <c r="DE148" s="63">
        <f>SUMIFS('[1]NBA-Data-1980-2019'!$G$1:$G$16305,'[1]NBA-Data-1980-2019'!$B$1:$B$16305,$A148,'[1]NBA-Data-1980-2019'!$A$1:$A$16305,DE$9)</f>
        <v>0</v>
      </c>
      <c r="DF148" s="63">
        <f>SUMIFS('[1]NBA-Data-1980-2019'!$G$1:$G$16305,'[1]NBA-Data-1980-2019'!$B$1:$B$16305,$A148,'[1]NBA-Data-1980-2019'!$A$1:$A$16305,DF$9)</f>
        <v>272250</v>
      </c>
      <c r="DG148" s="63">
        <f>SUMIFS('[1]NBA-Data-1980-2019'!$G$1:$G$16305,'[1]NBA-Data-1980-2019'!$B$1:$B$16305,$A148,'[1]NBA-Data-1980-2019'!$A$1:$A$16305,DG$9)</f>
        <v>0</v>
      </c>
      <c r="DH148" s="63">
        <f>SUMIFS('[1]NBA-Data-1980-2019'!$G$1:$G$16305,'[1]NBA-Data-1980-2019'!$B$1:$B$16305,$A148,'[1]NBA-Data-1980-2019'!$A$1:$A$16305,DH$9)</f>
        <v>0</v>
      </c>
      <c r="DI148" s="63">
        <f>SUMIFS('[1]NBA-Data-1980-2019'!$G$1:$G$16305,'[1]NBA-Data-1980-2019'!$B$1:$B$16305,$A148,'[1]NBA-Data-1980-2019'!$A$1:$A$16305,DI$9)</f>
        <v>0</v>
      </c>
      <c r="DJ148" s="63">
        <f>SUMIFS('[1]NBA-Data-1980-2019'!$G$1:$G$16305,'[1]NBA-Data-1980-2019'!$B$1:$B$16305,$A148,'[1]NBA-Data-1980-2019'!$A$1:$A$16305,DJ$9)</f>
        <v>0</v>
      </c>
      <c r="DK148" s="63">
        <f>SUMIFS('[1]NBA-Data-1980-2019'!$G$1:$G$16305,'[1]NBA-Data-1980-2019'!$B$1:$B$16305,$A148,'[1]NBA-Data-1980-2019'!$A$1:$A$16305,DK$9)</f>
        <v>0</v>
      </c>
      <c r="DL148" s="63">
        <f>SUMIFS('[1]NBA-Data-1980-2019'!$G$1:$G$16305,'[1]NBA-Data-1980-2019'!$B$1:$B$16305,$A148,'[1]NBA-Data-1980-2019'!$A$1:$A$16305,DL$9)</f>
        <v>0</v>
      </c>
      <c r="DM148" s="63">
        <f>SUMIFS('[1]NBA-Data-1980-2019'!$G$1:$G$16305,'[1]NBA-Data-1980-2019'!$B$1:$B$16305,$A148,'[1]NBA-Data-1980-2019'!$A$1:$A$16305,DM$9)</f>
        <v>0</v>
      </c>
      <c r="DN148" s="63">
        <f>SUMIFS('[1]NBA-Data-1980-2019'!$G$1:$G$16305,'[1]NBA-Data-1980-2019'!$B$1:$B$16305,$A148,'[1]NBA-Data-1980-2019'!$A$1:$A$16305,DN$9)</f>
        <v>0</v>
      </c>
      <c r="DO148" s="63">
        <f>SUMIFS('[1]NBA-Data-1980-2019'!$G$1:$G$16305,'[1]NBA-Data-1980-2019'!$B$1:$B$16305,$A148,'[1]NBA-Data-1980-2019'!$A$1:$A$16305,DO$9)</f>
        <v>0</v>
      </c>
      <c r="DP148" s="63">
        <f>SUMIFS('[1]NBA-Data-1980-2019'!$G$1:$G$16305,'[1]NBA-Data-1980-2019'!$B$1:$B$16305,$A148,'[1]NBA-Data-1980-2019'!$A$1:$A$16305,DP$9)</f>
        <v>0</v>
      </c>
      <c r="DQ148" s="63">
        <f>SUMIFS('[1]NBA-Data-1980-2019'!$G$1:$G$16305,'[1]NBA-Data-1980-2019'!$B$1:$B$16305,$A148,'[1]NBA-Data-1980-2019'!$A$1:$A$16305,DQ$9)</f>
        <v>0</v>
      </c>
      <c r="DR148" s="63">
        <f>SUMIFS('[1]NBA-Data-1980-2019'!$G$1:$G$16305,'[1]NBA-Data-1980-2019'!$B$1:$B$16305,$A148,'[1]NBA-Data-1980-2019'!$A$1:$A$16305,DR$9)</f>
        <v>0</v>
      </c>
      <c r="DS148" s="63">
        <f>SUMIFS('[1]NBA-Data-1980-2019'!$G$1:$G$16305,'[1]NBA-Data-1980-2019'!$B$1:$B$16305,$A148,'[1]NBA-Data-1980-2019'!$A$1:$A$16305,DS$9)</f>
        <v>0</v>
      </c>
      <c r="DT148" s="63">
        <f>SUMIFS('[1]NBA-Data-1980-2019'!$G$1:$G$16305,'[1]NBA-Data-1980-2019'!$B$1:$B$16305,$A148,'[1]NBA-Data-1980-2019'!$A$1:$A$16305,DT$9)</f>
        <v>0</v>
      </c>
      <c r="DU148" s="63">
        <f>SUMIFS('[1]NBA-Data-1980-2019'!$G$1:$G$16305,'[1]NBA-Data-1980-2019'!$B$1:$B$16305,$A148,'[1]NBA-Data-1980-2019'!$A$1:$A$16305,DU$9)</f>
        <v>0</v>
      </c>
      <c r="DV148" s="63">
        <f>SUMIFS('[1]NBA-Data-1980-2019'!$G$1:$G$16305,'[1]NBA-Data-1980-2019'!$B$1:$B$16305,$A148,'[1]NBA-Data-1980-2019'!$A$1:$A$16305,DV$9)</f>
        <v>0</v>
      </c>
      <c r="DW148" s="63">
        <f>SUMIFS('[1]NBA-Data-1980-2019'!$G$1:$G$16305,'[1]NBA-Data-1980-2019'!$B$1:$B$16305,$A148,'[1]NBA-Data-1980-2019'!$A$1:$A$16305,DW$9)</f>
        <v>0</v>
      </c>
      <c r="DX148" s="63">
        <f>SUMIFS('[1]NBA-Data-1980-2019'!$G$1:$G$16305,'[1]NBA-Data-1980-2019'!$B$1:$B$16305,$A148,'[1]NBA-Data-1980-2019'!$A$1:$A$16305,DX$9)</f>
        <v>0</v>
      </c>
      <c r="DY148" s="63">
        <f>SUMIFS('[1]NBA-Data-1980-2019'!$G$1:$G$16305,'[1]NBA-Data-1980-2019'!$B$1:$B$16305,$A148,'[1]NBA-Data-1980-2019'!$A$1:$A$16305,DY$9)</f>
        <v>0</v>
      </c>
      <c r="DZ148" s="63">
        <f>SUMIFS('[1]NBA-Data-1980-2019'!$G$1:$G$16305,'[1]NBA-Data-1980-2019'!$B$1:$B$16305,$A148,'[1]NBA-Data-1980-2019'!$A$1:$A$16305,DZ$9)</f>
        <v>0</v>
      </c>
      <c r="EA148" s="63">
        <f>SUMIFS('[1]NBA-Data-1980-2019'!$G$1:$G$16305,'[1]NBA-Data-1980-2019'!$B$1:$B$16305,$A148,'[1]NBA-Data-1980-2019'!$A$1:$A$16305,EA$9)</f>
        <v>0</v>
      </c>
      <c r="EB148" s="63">
        <f>SUMIFS('[1]NBA-Data-1980-2019'!$G$1:$G$16305,'[1]NBA-Data-1980-2019'!$B$1:$B$16305,$A148,'[1]NBA-Data-1980-2019'!$A$1:$A$16305,EB$9)</f>
        <v>0</v>
      </c>
      <c r="EC148" s="63">
        <f>SUMIFS('[1]NBA-Data-1980-2019'!$G$1:$G$16305,'[1]NBA-Data-1980-2019'!$B$1:$B$16305,$A148,'[1]NBA-Data-1980-2019'!$A$1:$A$16305,EC$9)</f>
        <v>0</v>
      </c>
      <c r="ED148" s="63">
        <f>SUMIFS('[1]NBA-Data-1980-2019'!$G$1:$G$16305,'[1]NBA-Data-1980-2019'!$B$1:$B$16305,$A148,'[1]NBA-Data-1980-2019'!$A$1:$A$16305,ED$9)</f>
        <v>0</v>
      </c>
      <c r="EH148" s="2" t="s">
        <v>1482</v>
      </c>
    </row>
    <row r="149" spans="1:165" x14ac:dyDescent="0.2">
      <c r="A149" s="2" t="s">
        <v>916</v>
      </c>
      <c r="B149" s="2" t="str" cm="1">
        <f t="array" ref="B149">_xlfn.XLOOKUP($A149&amp;B$5,'[1]NBA-Data-1980-2019'!$B$1:$B$16305&amp;'[1]NBA-Data-1980-2019'!$A$1:$A$16305,'[1]NBA-Data-1980-2019'!$D$1:$D$16305,"",0)</f>
        <v/>
      </c>
      <c r="C149" s="2" t="str" cm="1">
        <f t="array" ref="C149">_xlfn.XLOOKUP($A149&amp;C$5,'[1]NBA-Data-1980-2019'!$B$1:$B$16305&amp;'[1]NBA-Data-1980-2019'!$A$1:$A$16305,'[1]NBA-Data-1980-2019'!$D$1:$D$16305,"",0)</f>
        <v/>
      </c>
      <c r="D149" s="2" t="str" cm="1">
        <f t="array" ref="D149">_xlfn.XLOOKUP($A149&amp;D$5,'[1]NBA-Data-1980-2019'!$B$1:$B$16305&amp;'[1]NBA-Data-1980-2019'!$A$1:$A$16305,'[1]NBA-Data-1980-2019'!$D$1:$D$16305,"",0)</f>
        <v/>
      </c>
      <c r="E149" s="2" t="str" cm="1">
        <f t="array" ref="E149">_xlfn.XLOOKUP($A149&amp;E$5,'[1]NBA-Data-1980-2019'!$B$1:$B$16305&amp;'[1]NBA-Data-1980-2019'!$A$1:$A$16305,'[1]NBA-Data-1980-2019'!$D$1:$D$16305,"",0)</f>
        <v/>
      </c>
      <c r="F149" s="2" t="str" cm="1">
        <f t="array" ref="F149">_xlfn.XLOOKUP($A149&amp;F$5,'[1]NBA-Data-1980-2019'!$B$1:$B$16305&amp;'[1]NBA-Data-1980-2019'!$A$1:$A$16305,'[1]NBA-Data-1980-2019'!$D$1:$D$16305,"",0)</f>
        <v/>
      </c>
      <c r="G149" s="2" t="str" cm="1">
        <f t="array" ref="G149">_xlfn.XLOOKUP($A149&amp;G$5,'[1]NBA-Data-1980-2019'!$B$1:$B$16305&amp;'[1]NBA-Data-1980-2019'!$A$1:$A$16305,'[1]NBA-Data-1980-2019'!$D$1:$D$16305,"",0)</f>
        <v/>
      </c>
      <c r="H149" s="2" t="str" cm="1">
        <f t="array" ref="H149">_xlfn.XLOOKUP($A149&amp;H$5,'[1]NBA-Data-1980-2019'!$B$1:$B$16305&amp;'[1]NBA-Data-1980-2019'!$A$1:$A$16305,'[1]NBA-Data-1980-2019'!$D$1:$D$16305,"",0)</f>
        <v/>
      </c>
      <c r="I149" s="2" t="str" cm="1">
        <f t="array" ref="I149">_xlfn.XLOOKUP($A149&amp;I$5,'[1]NBA-Data-1980-2019'!$B$1:$B$16305&amp;'[1]NBA-Data-1980-2019'!$A$1:$A$16305,'[1]NBA-Data-1980-2019'!$D$1:$D$16305,"",0)</f>
        <v/>
      </c>
      <c r="J149" s="2" t="str" cm="1">
        <f t="array" ref="J149">_xlfn.XLOOKUP($A149&amp;J$5,'[1]NBA-Data-1980-2019'!$B$1:$B$16305&amp;'[1]NBA-Data-1980-2019'!$A$1:$A$16305,'[1]NBA-Data-1980-2019'!$D$1:$D$16305,"",0)</f>
        <v/>
      </c>
      <c r="K149" s="2" t="str" cm="1">
        <f t="array" ref="K149">_xlfn.XLOOKUP($A149&amp;K$5,'[1]NBA-Data-1980-2019'!$B$1:$B$16305&amp;'[1]NBA-Data-1980-2019'!$A$1:$A$16305,'[1]NBA-Data-1980-2019'!$D$1:$D$16305,"",0)</f>
        <v/>
      </c>
      <c r="L149" s="2" t="str" cm="1">
        <f t="array" ref="L149">_xlfn.XLOOKUP($A149&amp;L$5,'[1]NBA-Data-1980-2019'!$B$1:$B$16305&amp;'[1]NBA-Data-1980-2019'!$A$1:$A$16305,'[1]NBA-Data-1980-2019'!$D$1:$D$16305,"",0)</f>
        <v/>
      </c>
      <c r="M149" s="2" t="str" cm="1">
        <f t="array" ref="M149">_xlfn.XLOOKUP($A149&amp;M$5,'[1]NBA-Data-1980-2019'!$B$1:$B$16305&amp;'[1]NBA-Data-1980-2019'!$A$1:$A$16305,'[1]NBA-Data-1980-2019'!$D$1:$D$16305,"",0)</f>
        <v/>
      </c>
      <c r="N149" s="2" t="str" cm="1">
        <f t="array" ref="N149">_xlfn.XLOOKUP($A149&amp;N$5,'[1]NBA-Data-1980-2019'!$B$1:$B$16305&amp;'[1]NBA-Data-1980-2019'!$A$1:$A$16305,'[1]NBA-Data-1980-2019'!$D$1:$D$16305,"",0)</f>
        <v/>
      </c>
      <c r="O149" s="2" t="str" cm="1">
        <f t="array" ref="O149">_xlfn.XLOOKUP($A149&amp;O$5,'[1]NBA-Data-1980-2019'!$B$1:$B$16305&amp;'[1]NBA-Data-1980-2019'!$A$1:$A$16305,'[1]NBA-Data-1980-2019'!$D$1:$D$16305,"",0)</f>
        <v/>
      </c>
      <c r="P149" s="2" t="str" cm="1">
        <f t="array" ref="P149">_xlfn.XLOOKUP($A149&amp;P$5,'[1]NBA-Data-1980-2019'!$B$1:$B$16305&amp;'[1]NBA-Data-1980-2019'!$A$1:$A$16305,'[1]NBA-Data-1980-2019'!$D$1:$D$16305,"",0)</f>
        <v>NYK</v>
      </c>
      <c r="Q149" s="2" t="str" cm="1">
        <f t="array" ref="Q149">_xlfn.XLOOKUP($A149&amp;Q$5,'[1]NBA-Data-1980-2019'!$B$1:$B$16305&amp;'[1]NBA-Data-1980-2019'!$A$1:$A$16305,'[1]NBA-Data-1980-2019'!$D$1:$D$16305,"",0)</f>
        <v>NYK</v>
      </c>
      <c r="R149" s="2" t="str" cm="1">
        <f t="array" ref="R149">_xlfn.XLOOKUP($A149&amp;R$5,'[1]NBA-Data-1980-2019'!$B$1:$B$16305&amp;'[1]NBA-Data-1980-2019'!$A$1:$A$16305,'[1]NBA-Data-1980-2019'!$D$1:$D$16305,"",0)</f>
        <v>SAS</v>
      </c>
      <c r="S149" s="2" t="str" cm="1">
        <f t="array" ref="S149">_xlfn.XLOOKUP($A149&amp;S$5,'[1]NBA-Data-1980-2019'!$B$1:$B$16305&amp;'[1]NBA-Data-1980-2019'!$A$1:$A$16305,'[1]NBA-Data-1980-2019'!$D$1:$D$16305,"",0)</f>
        <v/>
      </c>
      <c r="T149" s="2" t="str" cm="1">
        <f t="array" ref="T149">_xlfn.XLOOKUP($A149&amp;T$5,'[1]NBA-Data-1980-2019'!$B$1:$B$16305&amp;'[1]NBA-Data-1980-2019'!$A$1:$A$16305,'[1]NBA-Data-1980-2019'!$D$1:$D$16305,"",0)</f>
        <v/>
      </c>
      <c r="U149" s="2" t="str" cm="1">
        <f t="array" ref="U149">_xlfn.XLOOKUP($A149&amp;U$5,'[1]NBA-Data-1980-2019'!$B$1:$B$16305&amp;'[1]NBA-Data-1980-2019'!$A$1:$A$16305,'[1]NBA-Data-1980-2019'!$D$1:$D$16305,"",0)</f>
        <v/>
      </c>
      <c r="V149" s="2" t="str" cm="1">
        <f t="array" ref="V149">_xlfn.XLOOKUP($A149&amp;V$5,'[1]NBA-Data-1980-2019'!$B$1:$B$16305&amp;'[1]NBA-Data-1980-2019'!$A$1:$A$16305,'[1]NBA-Data-1980-2019'!$D$1:$D$16305,"",0)</f>
        <v/>
      </c>
      <c r="W149" s="2" t="str" cm="1">
        <f t="array" ref="W149">_xlfn.XLOOKUP($A149&amp;W$5,'[1]NBA-Data-1980-2019'!$B$1:$B$16305&amp;'[1]NBA-Data-1980-2019'!$A$1:$A$16305,'[1]NBA-Data-1980-2019'!$D$1:$D$16305,"",0)</f>
        <v/>
      </c>
      <c r="X149" s="2" t="str" cm="1">
        <f t="array" ref="X149">_xlfn.XLOOKUP($A149&amp;X$5,'[1]NBA-Data-1980-2019'!$B$1:$B$16305&amp;'[1]NBA-Data-1980-2019'!$A$1:$A$16305,'[1]NBA-Data-1980-2019'!$D$1:$D$16305,"",0)</f>
        <v/>
      </c>
      <c r="Y149" s="2" t="str" cm="1">
        <f t="array" ref="Y149">_xlfn.XLOOKUP($A149&amp;Y$5,'[1]NBA-Data-1980-2019'!$B$1:$B$16305&amp;'[1]NBA-Data-1980-2019'!$A$1:$A$16305,'[1]NBA-Data-1980-2019'!$D$1:$D$16305,"",0)</f>
        <v/>
      </c>
      <c r="Z149" s="2" t="str" cm="1">
        <f t="array" ref="Z149">_xlfn.XLOOKUP($A149&amp;Z$5,'[1]NBA-Data-1980-2019'!$B$1:$B$16305&amp;'[1]NBA-Data-1980-2019'!$A$1:$A$16305,'[1]NBA-Data-1980-2019'!$D$1:$D$16305,"",0)</f>
        <v/>
      </c>
      <c r="AA149" s="2" t="str" cm="1">
        <f t="array" ref="AA149">_xlfn.XLOOKUP($A149&amp;AA$5,'[1]NBA-Data-1980-2019'!$B$1:$B$16305&amp;'[1]NBA-Data-1980-2019'!$A$1:$A$16305,'[1]NBA-Data-1980-2019'!$D$1:$D$16305,"",0)</f>
        <v/>
      </c>
      <c r="AB149" s="2" t="str" cm="1">
        <f t="array" ref="AB149">_xlfn.XLOOKUP($A149&amp;AB$5,'[1]NBA-Data-1980-2019'!$B$1:$B$16305&amp;'[1]NBA-Data-1980-2019'!$A$1:$A$16305,'[1]NBA-Data-1980-2019'!$D$1:$D$16305,"",0)</f>
        <v/>
      </c>
      <c r="AC149" s="2" t="str" cm="1">
        <f t="array" ref="AC149">_xlfn.XLOOKUP($A149&amp;AC$5,'[1]NBA-Data-1980-2019'!$B$1:$B$16305&amp;'[1]NBA-Data-1980-2019'!$A$1:$A$16305,'[1]NBA-Data-1980-2019'!$D$1:$D$16305,"",0)</f>
        <v/>
      </c>
      <c r="AD149" s="2" t="str" cm="1">
        <f t="array" ref="AD149">_xlfn.XLOOKUP($A149&amp;AD$5,'[1]NBA-Data-1980-2019'!$B$1:$B$16305&amp;'[1]NBA-Data-1980-2019'!$A$1:$A$16305,'[1]NBA-Data-1980-2019'!$D$1:$D$16305,"",0)</f>
        <v/>
      </c>
      <c r="AE149" s="2" t="str" cm="1">
        <f t="array" ref="AE149">_xlfn.XLOOKUP($A149&amp;AE$5,'[1]NBA-Data-1980-2019'!$B$1:$B$16305&amp;'[1]NBA-Data-1980-2019'!$A$1:$A$16305,'[1]NBA-Data-1980-2019'!$D$1:$D$16305,"",0)</f>
        <v/>
      </c>
      <c r="AF149" s="2" t="str" cm="1">
        <f t="array" ref="AF149">_xlfn.XLOOKUP($A149&amp;AF$5,'[1]NBA-Data-1980-2019'!$B$1:$B$16305&amp;'[1]NBA-Data-1980-2019'!$A$1:$A$16305,'[1]NBA-Data-1980-2019'!$D$1:$D$16305,"",0)</f>
        <v/>
      </c>
      <c r="AG149" s="2" t="str" cm="1">
        <f t="array" ref="AG149">_xlfn.XLOOKUP($A149&amp;AG$5,'[1]NBA-Data-1980-2019'!$B$1:$B$16305&amp;'[1]NBA-Data-1980-2019'!$A$1:$A$16305,'[1]NBA-Data-1980-2019'!$D$1:$D$16305,"",0)</f>
        <v/>
      </c>
      <c r="AH149" s="2" t="str" cm="1">
        <f t="array" ref="AH149">_xlfn.XLOOKUP($A149&amp;AH$5,'[1]NBA-Data-1980-2019'!$B$1:$B$16305&amp;'[1]NBA-Data-1980-2019'!$A$1:$A$16305,'[1]NBA-Data-1980-2019'!$H$1:$H$16305,"",0)</f>
        <v/>
      </c>
      <c r="AI149" s="2" t="str" cm="1">
        <f t="array" ref="AI149">_xlfn.XLOOKUP($A149&amp;AI$5,'[1]NBA-Data-1980-2019'!$B$1:$B$16305&amp;'[1]NBA-Data-1980-2019'!$A$1:$A$16305,'[1]NBA-Data-1980-2019'!$H$1:$H$16305,"",0)</f>
        <v/>
      </c>
      <c r="AJ149" s="2" t="str" cm="1">
        <f t="array" ref="AJ149">_xlfn.XLOOKUP($A149&amp;AJ$5,'[1]NBA-Data-1980-2019'!$B$1:$B$16305&amp;'[1]NBA-Data-1980-2019'!$A$1:$A$16305,'[1]NBA-Data-1980-2019'!$H$1:$H$16305,"",0)</f>
        <v/>
      </c>
      <c r="AK149" s="2" t="str" cm="1">
        <f t="array" ref="AK149">_xlfn.XLOOKUP($A149&amp;AK$5,'[1]NBA-Data-1980-2019'!$B$1:$B$16305&amp;'[1]NBA-Data-1980-2019'!$A$1:$A$16305,'[1]NBA-Data-1980-2019'!$H$1:$H$16305,"",0)</f>
        <v/>
      </c>
      <c r="AL149" s="2" t="str" cm="1">
        <f t="array" ref="AL149">_xlfn.XLOOKUP($A149&amp;AL$5,'[1]NBA-Data-1980-2019'!$B$1:$B$16305&amp;'[1]NBA-Data-1980-2019'!$A$1:$A$16305,'[1]NBA-Data-1980-2019'!$H$1:$H$16305,"",0)</f>
        <v/>
      </c>
      <c r="AM149" s="2" t="str" cm="1">
        <f t="array" ref="AM149">_xlfn.XLOOKUP($A149&amp;AM$5,'[1]NBA-Data-1980-2019'!$B$1:$B$16305&amp;'[1]NBA-Data-1980-2019'!$A$1:$A$16305,'[1]NBA-Data-1980-2019'!$H$1:$H$16305,"",0)</f>
        <v/>
      </c>
      <c r="AN149" s="2" t="str" cm="1">
        <f t="array" ref="AN149">_xlfn.XLOOKUP($A149&amp;AN$5,'[1]NBA-Data-1980-2019'!$B$1:$B$16305&amp;'[1]NBA-Data-1980-2019'!$A$1:$A$16305,'[1]NBA-Data-1980-2019'!$H$1:$H$16305,"",0)</f>
        <v/>
      </c>
      <c r="AO149" s="2" t="str" cm="1">
        <f t="array" ref="AO149">_xlfn.XLOOKUP($A149&amp;AO$5,'[1]NBA-Data-1980-2019'!$B$1:$B$16305&amp;'[1]NBA-Data-1980-2019'!$A$1:$A$16305,'[1]NBA-Data-1980-2019'!$H$1:$H$16305,"",0)</f>
        <v/>
      </c>
      <c r="AP149" s="2" t="str" cm="1">
        <f t="array" ref="AP149">_xlfn.XLOOKUP($A149&amp;AP$5,'[1]NBA-Data-1980-2019'!$B$1:$B$16305&amp;'[1]NBA-Data-1980-2019'!$A$1:$A$16305,'[1]NBA-Data-1980-2019'!$H$1:$H$16305,"",0)</f>
        <v/>
      </c>
      <c r="AQ149" s="2" t="str" cm="1">
        <f t="array" ref="AQ149">_xlfn.XLOOKUP($A149&amp;AQ$5,'[1]NBA-Data-1980-2019'!$B$1:$B$16305&amp;'[1]NBA-Data-1980-2019'!$A$1:$A$16305,'[1]NBA-Data-1980-2019'!$H$1:$H$16305,"",0)</f>
        <v/>
      </c>
      <c r="AR149" s="2" t="str" cm="1">
        <f t="array" ref="AR149">_xlfn.XLOOKUP($A149&amp;AR$5,'[1]NBA-Data-1980-2019'!$B$1:$B$16305&amp;'[1]NBA-Data-1980-2019'!$A$1:$A$16305,'[1]NBA-Data-1980-2019'!$H$1:$H$16305,"",0)</f>
        <v/>
      </c>
      <c r="AS149" s="2" t="str" cm="1">
        <f t="array" ref="AS149">_xlfn.XLOOKUP($A149&amp;AS$5,'[1]NBA-Data-1980-2019'!$B$1:$B$16305&amp;'[1]NBA-Data-1980-2019'!$A$1:$A$16305,'[1]NBA-Data-1980-2019'!$H$1:$H$16305,"",0)</f>
        <v/>
      </c>
      <c r="AT149" s="2" t="str" cm="1">
        <f t="array" ref="AT149">_xlfn.XLOOKUP($A149&amp;AT$5,'[1]NBA-Data-1980-2019'!$B$1:$B$16305&amp;'[1]NBA-Data-1980-2019'!$A$1:$A$16305,'[1]NBA-Data-1980-2019'!$H$1:$H$16305,"",0)</f>
        <v/>
      </c>
      <c r="AU149" s="2" t="str" cm="1">
        <f t="array" ref="AU149">_xlfn.XLOOKUP($A149&amp;AU$5,'[1]NBA-Data-1980-2019'!$B$1:$B$16305&amp;'[1]NBA-Data-1980-2019'!$A$1:$A$16305,'[1]NBA-Data-1980-2019'!$H$1:$H$16305,"",0)</f>
        <v/>
      </c>
      <c r="AV149" s="2" cm="1">
        <f t="array" ref="AV149">_xlfn.XLOOKUP($A149&amp;AV$5,'[1]NBA-Data-1980-2019'!$B$1:$B$16305&amp;'[1]NBA-Data-1980-2019'!$A$1:$A$16305,'[1]NBA-Data-1980-2019'!$H$1:$H$16305,"",0)</f>
        <v>5.0999999999999996</v>
      </c>
      <c r="AW149" s="2" cm="1">
        <f t="array" ref="AW149">_xlfn.XLOOKUP($A149&amp;AW$5,'[1]NBA-Data-1980-2019'!$B$1:$B$16305&amp;'[1]NBA-Data-1980-2019'!$A$1:$A$16305,'[1]NBA-Data-1980-2019'!$H$1:$H$16305,"",0)</f>
        <v>742.5</v>
      </c>
      <c r="AX149" s="2" cm="1">
        <f t="array" ref="AX149">_xlfn.XLOOKUP($A149&amp;AX$5,'[1]NBA-Data-1980-2019'!$B$1:$B$16305&amp;'[1]NBA-Data-1980-2019'!$A$1:$A$16305,'[1]NBA-Data-1980-2019'!$H$1:$H$16305,"",0)</f>
        <v>103.4</v>
      </c>
      <c r="AY149" s="2" t="str" cm="1">
        <f t="array" ref="AY149">_xlfn.XLOOKUP($A149&amp;AY$5,'[1]NBA-Data-1980-2019'!$B$1:$B$16305&amp;'[1]NBA-Data-1980-2019'!$A$1:$A$16305,'[1]NBA-Data-1980-2019'!$H$1:$H$16305,"",0)</f>
        <v/>
      </c>
      <c r="AZ149" s="2" t="str" cm="1">
        <f t="array" ref="AZ149">_xlfn.XLOOKUP($A149&amp;AZ$5,'[1]NBA-Data-1980-2019'!$B$1:$B$16305&amp;'[1]NBA-Data-1980-2019'!$A$1:$A$16305,'[1]NBA-Data-1980-2019'!$H$1:$H$16305,"",0)</f>
        <v/>
      </c>
      <c r="BA149" s="2" t="str" cm="1">
        <f t="array" ref="BA149">_xlfn.XLOOKUP($A149&amp;BA$5,'[1]NBA-Data-1980-2019'!$B$1:$B$16305&amp;'[1]NBA-Data-1980-2019'!$A$1:$A$16305,'[1]NBA-Data-1980-2019'!$H$1:$H$16305,"",0)</f>
        <v/>
      </c>
      <c r="BB149" s="2" t="str" cm="1">
        <f t="array" ref="BB149">_xlfn.XLOOKUP($A149&amp;BB$5,'[1]NBA-Data-1980-2019'!$B$1:$B$16305&amp;'[1]NBA-Data-1980-2019'!$A$1:$A$16305,'[1]NBA-Data-1980-2019'!$H$1:$H$16305,"",0)</f>
        <v/>
      </c>
      <c r="BC149" s="2" t="str" cm="1">
        <f t="array" ref="BC149">_xlfn.XLOOKUP($A149&amp;BC$5,'[1]NBA-Data-1980-2019'!$B$1:$B$16305&amp;'[1]NBA-Data-1980-2019'!$A$1:$A$16305,'[1]NBA-Data-1980-2019'!$H$1:$H$16305,"",0)</f>
        <v/>
      </c>
      <c r="BD149" s="2" t="str" cm="1">
        <f t="array" ref="BD149">_xlfn.XLOOKUP($A149&amp;BD$5,'[1]NBA-Data-1980-2019'!$B$1:$B$16305&amp;'[1]NBA-Data-1980-2019'!$A$1:$A$16305,'[1]NBA-Data-1980-2019'!$H$1:$H$16305,"",0)</f>
        <v/>
      </c>
      <c r="BE149" s="2" t="str" cm="1">
        <f t="array" ref="BE149">_xlfn.XLOOKUP($A149&amp;BE$5,'[1]NBA-Data-1980-2019'!$B$1:$B$16305&amp;'[1]NBA-Data-1980-2019'!$A$1:$A$16305,'[1]NBA-Data-1980-2019'!$H$1:$H$16305,"",0)</f>
        <v/>
      </c>
      <c r="BF149" s="2" t="str" cm="1">
        <f t="array" ref="BF149">_xlfn.XLOOKUP($A149&amp;BF$5,'[1]NBA-Data-1980-2019'!$B$1:$B$16305&amp;'[1]NBA-Data-1980-2019'!$A$1:$A$16305,'[1]NBA-Data-1980-2019'!$H$1:$H$16305,"",0)</f>
        <v/>
      </c>
      <c r="BG149" s="2" t="str" cm="1">
        <f t="array" ref="BG149">_xlfn.XLOOKUP($A149&amp;BG$5,'[1]NBA-Data-1980-2019'!$B$1:$B$16305&amp;'[1]NBA-Data-1980-2019'!$A$1:$A$16305,'[1]NBA-Data-1980-2019'!$H$1:$H$16305,"",0)</f>
        <v/>
      </c>
      <c r="BH149" s="2" t="str" cm="1">
        <f t="array" ref="BH149">_xlfn.XLOOKUP($A149&amp;BH$5,'[1]NBA-Data-1980-2019'!$B$1:$B$16305&amp;'[1]NBA-Data-1980-2019'!$A$1:$A$16305,'[1]NBA-Data-1980-2019'!$H$1:$H$16305,"",0)</f>
        <v/>
      </c>
      <c r="BI149" s="2" t="str" cm="1">
        <f t="array" ref="BI149">_xlfn.XLOOKUP($A149&amp;BI$5,'[1]NBA-Data-1980-2019'!$B$1:$B$16305&amp;'[1]NBA-Data-1980-2019'!$A$1:$A$16305,'[1]NBA-Data-1980-2019'!$H$1:$H$16305,"",0)</f>
        <v/>
      </c>
      <c r="BJ149" s="2" t="str" cm="1">
        <f t="array" ref="BJ149">_xlfn.XLOOKUP($A149&amp;BJ$5,'[1]NBA-Data-1980-2019'!$B$1:$B$16305&amp;'[1]NBA-Data-1980-2019'!$A$1:$A$16305,'[1]NBA-Data-1980-2019'!$H$1:$H$16305,"",0)</f>
        <v/>
      </c>
      <c r="BK149" s="2" t="str" cm="1">
        <f t="array" ref="BK149">_xlfn.XLOOKUP($A149&amp;BK$5,'[1]NBA-Data-1980-2019'!$B$1:$B$16305&amp;'[1]NBA-Data-1980-2019'!$A$1:$A$16305,'[1]NBA-Data-1980-2019'!$H$1:$H$16305,"",0)</f>
        <v/>
      </c>
      <c r="BL149" s="2" t="str" cm="1">
        <f t="array" ref="BL149">_xlfn.XLOOKUP($A149&amp;BL$5,'[1]NBA-Data-1980-2019'!$B$1:$B$16305&amp;'[1]NBA-Data-1980-2019'!$A$1:$A$16305,'[1]NBA-Data-1980-2019'!$H$1:$H$16305,"",0)</f>
        <v/>
      </c>
      <c r="BM149" s="2" t="str" cm="1">
        <f t="array" ref="BM149">_xlfn.XLOOKUP($A149&amp;BM$5,'[1]NBA-Data-1980-2019'!$B$1:$B$16305&amp;'[1]NBA-Data-1980-2019'!$A$1:$A$16305,'[1]NBA-Data-1980-2019'!$H$1:$H$16305,"",0)</f>
        <v/>
      </c>
      <c r="BN149" s="2" t="str" cm="1">
        <f t="array" ref="BN149">_xlfn.XLOOKUP($A149&amp;BN$5,'[1]NBA-Data-1980-2019'!$B$1:$B$16305&amp;'[1]NBA-Data-1980-2019'!$A$1:$A$16305,'[1]NBA-Data-1980-2019'!$F$1:$F$16305,"",0)</f>
        <v/>
      </c>
      <c r="BO149" s="2" t="str" cm="1">
        <f t="array" ref="BO149">_xlfn.XLOOKUP($A149&amp;BO$5,'[1]NBA-Data-1980-2019'!$B$1:$B$16305&amp;'[1]NBA-Data-1980-2019'!$A$1:$A$16305,'[1]NBA-Data-1980-2019'!$F$1:$F$16305,"",0)</f>
        <v/>
      </c>
      <c r="BP149" s="2" t="str" cm="1">
        <f t="array" ref="BP149">_xlfn.XLOOKUP($A149&amp;BP$5,'[1]NBA-Data-1980-2019'!$B$1:$B$16305&amp;'[1]NBA-Data-1980-2019'!$A$1:$A$16305,'[1]NBA-Data-1980-2019'!$F$1:$F$16305,"",0)</f>
        <v/>
      </c>
      <c r="BQ149" s="2" t="str" cm="1">
        <f t="array" ref="BQ149">_xlfn.XLOOKUP($A149&amp;BQ$5,'[1]NBA-Data-1980-2019'!$B$1:$B$16305&amp;'[1]NBA-Data-1980-2019'!$A$1:$A$16305,'[1]NBA-Data-1980-2019'!$F$1:$F$16305,"",0)</f>
        <v/>
      </c>
      <c r="BR149" s="2" t="str" cm="1">
        <f t="array" ref="BR149">_xlfn.XLOOKUP($A149&amp;BR$5,'[1]NBA-Data-1980-2019'!$B$1:$B$16305&amp;'[1]NBA-Data-1980-2019'!$A$1:$A$16305,'[1]NBA-Data-1980-2019'!$F$1:$F$16305,"",0)</f>
        <v/>
      </c>
      <c r="BS149" s="2" t="str" cm="1">
        <f t="array" ref="BS149">_xlfn.XLOOKUP($A149&amp;BS$5,'[1]NBA-Data-1980-2019'!$B$1:$B$16305&amp;'[1]NBA-Data-1980-2019'!$A$1:$A$16305,'[1]NBA-Data-1980-2019'!$F$1:$F$16305,"",0)</f>
        <v/>
      </c>
      <c r="BT149" s="2" t="str" cm="1">
        <f t="array" ref="BT149">_xlfn.XLOOKUP($A149&amp;BT$5,'[1]NBA-Data-1980-2019'!$B$1:$B$16305&amp;'[1]NBA-Data-1980-2019'!$A$1:$A$16305,'[1]NBA-Data-1980-2019'!$F$1:$F$16305,"",0)</f>
        <v/>
      </c>
      <c r="BU149" s="2" t="str" cm="1">
        <f t="array" ref="BU149">_xlfn.XLOOKUP($A149&amp;BU$5,'[1]NBA-Data-1980-2019'!$B$1:$B$16305&amp;'[1]NBA-Data-1980-2019'!$A$1:$A$16305,'[1]NBA-Data-1980-2019'!$F$1:$F$16305,"",0)</f>
        <v/>
      </c>
      <c r="BV149" s="2" t="str" cm="1">
        <f t="array" ref="BV149">_xlfn.XLOOKUP($A149&amp;BV$5,'[1]NBA-Data-1980-2019'!$B$1:$B$16305&amp;'[1]NBA-Data-1980-2019'!$A$1:$A$16305,'[1]NBA-Data-1980-2019'!$F$1:$F$16305,"",0)</f>
        <v/>
      </c>
      <c r="BW149" s="2" t="str" cm="1">
        <f t="array" ref="BW149">_xlfn.XLOOKUP($A149&amp;BW$5,'[1]NBA-Data-1980-2019'!$B$1:$B$16305&amp;'[1]NBA-Data-1980-2019'!$A$1:$A$16305,'[1]NBA-Data-1980-2019'!$F$1:$F$16305,"",0)</f>
        <v/>
      </c>
      <c r="BX149" s="2" t="str" cm="1">
        <f t="array" ref="BX149">_xlfn.XLOOKUP($A149&amp;BX$5,'[1]NBA-Data-1980-2019'!$B$1:$B$16305&amp;'[1]NBA-Data-1980-2019'!$A$1:$A$16305,'[1]NBA-Data-1980-2019'!$F$1:$F$16305,"",0)</f>
        <v/>
      </c>
      <c r="BY149" s="2" t="str" cm="1">
        <f t="array" ref="BY149">_xlfn.XLOOKUP($A149&amp;BY$5,'[1]NBA-Data-1980-2019'!$B$1:$B$16305&amp;'[1]NBA-Data-1980-2019'!$A$1:$A$16305,'[1]NBA-Data-1980-2019'!$F$1:$F$16305,"",0)</f>
        <v/>
      </c>
      <c r="BZ149" s="2" t="str" cm="1">
        <f t="array" ref="BZ149">_xlfn.XLOOKUP($A149&amp;BZ$5,'[1]NBA-Data-1980-2019'!$B$1:$B$16305&amp;'[1]NBA-Data-1980-2019'!$A$1:$A$16305,'[1]NBA-Data-1980-2019'!$F$1:$F$16305,"",0)</f>
        <v/>
      </c>
      <c r="CA149" s="2" t="str" cm="1">
        <f t="array" ref="CA149">_xlfn.XLOOKUP($A149&amp;CA$5,'[1]NBA-Data-1980-2019'!$B$1:$B$16305&amp;'[1]NBA-Data-1980-2019'!$A$1:$A$16305,'[1]NBA-Data-1980-2019'!$F$1:$F$16305,"",0)</f>
        <v/>
      </c>
      <c r="CB149" s="2" cm="1">
        <f t="array" ref="CB149">_xlfn.XLOOKUP($A149&amp;CB$5,'[1]NBA-Data-1980-2019'!$B$1:$B$16305&amp;'[1]NBA-Data-1980-2019'!$A$1:$A$16305,'[1]NBA-Data-1980-2019'!$F$1:$F$16305,"",0)</f>
        <v>90.3</v>
      </c>
      <c r="CC149" s="2" cm="1">
        <f t="array" ref="CC149">_xlfn.XLOOKUP($A149&amp;CC$5,'[1]NBA-Data-1980-2019'!$B$1:$B$16305&amp;'[1]NBA-Data-1980-2019'!$A$1:$A$16305,'[1]NBA-Data-1980-2019'!$F$1:$F$16305,"",0)</f>
        <v>14.8</v>
      </c>
      <c r="CD149" s="2" cm="1">
        <f t="array" ref="CD149">_xlfn.XLOOKUP($A149&amp;CD$5,'[1]NBA-Data-1980-2019'!$B$1:$B$16305&amp;'[1]NBA-Data-1980-2019'!$A$1:$A$16305,'[1]NBA-Data-1980-2019'!$F$1:$F$16305,"",0)</f>
        <v>9.6</v>
      </c>
      <c r="CE149" s="2" t="str" cm="1">
        <f t="array" ref="CE149">_xlfn.XLOOKUP($A149&amp;CE$5,'[1]NBA-Data-1980-2019'!$B$1:$B$16305&amp;'[1]NBA-Data-1980-2019'!$A$1:$A$16305,'[1]NBA-Data-1980-2019'!$F$1:$F$16305,"",0)</f>
        <v/>
      </c>
      <c r="CF149" s="2" t="str" cm="1">
        <f t="array" ref="CF149">_xlfn.XLOOKUP($A149&amp;CF$5,'[1]NBA-Data-1980-2019'!$B$1:$B$16305&amp;'[1]NBA-Data-1980-2019'!$A$1:$A$16305,'[1]NBA-Data-1980-2019'!$F$1:$F$16305,"",0)</f>
        <v/>
      </c>
      <c r="CG149" s="2" t="str" cm="1">
        <f t="array" ref="CG149">_xlfn.XLOOKUP($A149&amp;CG$5,'[1]NBA-Data-1980-2019'!$B$1:$B$16305&amp;'[1]NBA-Data-1980-2019'!$A$1:$A$16305,'[1]NBA-Data-1980-2019'!$F$1:$F$16305,"",0)</f>
        <v/>
      </c>
      <c r="CH149" s="2" t="str" cm="1">
        <f t="array" ref="CH149">_xlfn.XLOOKUP($A149&amp;CH$5,'[1]NBA-Data-1980-2019'!$B$1:$B$16305&amp;'[1]NBA-Data-1980-2019'!$A$1:$A$16305,'[1]NBA-Data-1980-2019'!$F$1:$F$16305,"",0)</f>
        <v/>
      </c>
      <c r="CI149" s="2" t="str" cm="1">
        <f t="array" ref="CI149">_xlfn.XLOOKUP($A149&amp;CI$5,'[1]NBA-Data-1980-2019'!$B$1:$B$16305&amp;'[1]NBA-Data-1980-2019'!$A$1:$A$16305,'[1]NBA-Data-1980-2019'!$F$1:$F$16305,"",0)</f>
        <v/>
      </c>
      <c r="CJ149" s="2" t="str" cm="1">
        <f t="array" ref="CJ149">_xlfn.XLOOKUP($A149&amp;CJ$5,'[1]NBA-Data-1980-2019'!$B$1:$B$16305&amp;'[1]NBA-Data-1980-2019'!$A$1:$A$16305,'[1]NBA-Data-1980-2019'!$F$1:$F$16305,"",0)</f>
        <v/>
      </c>
      <c r="CK149" s="2" t="str" cm="1">
        <f t="array" ref="CK149">_xlfn.XLOOKUP($A149&amp;CK$5,'[1]NBA-Data-1980-2019'!$B$1:$B$16305&amp;'[1]NBA-Data-1980-2019'!$A$1:$A$16305,'[1]NBA-Data-1980-2019'!$F$1:$F$16305,"",0)</f>
        <v/>
      </c>
      <c r="CL149" s="2" t="str" cm="1">
        <f t="array" ref="CL149">_xlfn.XLOOKUP($A149&amp;CL$5,'[1]NBA-Data-1980-2019'!$B$1:$B$16305&amp;'[1]NBA-Data-1980-2019'!$A$1:$A$16305,'[1]NBA-Data-1980-2019'!$F$1:$F$16305,"",0)</f>
        <v/>
      </c>
      <c r="CM149" s="2" t="str" cm="1">
        <f t="array" ref="CM149">_xlfn.XLOOKUP($A149&amp;CM$5,'[1]NBA-Data-1980-2019'!$B$1:$B$16305&amp;'[1]NBA-Data-1980-2019'!$A$1:$A$16305,'[1]NBA-Data-1980-2019'!$F$1:$F$16305,"",0)</f>
        <v/>
      </c>
      <c r="CN149" s="2" t="str" cm="1">
        <f t="array" ref="CN149">_xlfn.XLOOKUP($A149&amp;CN$5,'[1]NBA-Data-1980-2019'!$B$1:$B$16305&amp;'[1]NBA-Data-1980-2019'!$A$1:$A$16305,'[1]NBA-Data-1980-2019'!$F$1:$F$16305,"",0)</f>
        <v/>
      </c>
      <c r="CO149" s="2" t="str" cm="1">
        <f t="array" ref="CO149">_xlfn.XLOOKUP($A149&amp;CO$5,'[1]NBA-Data-1980-2019'!$B$1:$B$16305&amp;'[1]NBA-Data-1980-2019'!$A$1:$A$16305,'[1]NBA-Data-1980-2019'!$F$1:$F$16305,"",0)</f>
        <v/>
      </c>
      <c r="CP149" s="2" t="str" cm="1">
        <f t="array" ref="CP149">_xlfn.XLOOKUP($A149&amp;CP$5,'[1]NBA-Data-1980-2019'!$B$1:$B$16305&amp;'[1]NBA-Data-1980-2019'!$A$1:$A$16305,'[1]NBA-Data-1980-2019'!$F$1:$F$16305,"",0)</f>
        <v/>
      </c>
      <c r="CQ149" s="2" t="str" cm="1">
        <f t="array" ref="CQ149">_xlfn.XLOOKUP($A149&amp;CQ$5,'[1]NBA-Data-1980-2019'!$B$1:$B$16305&amp;'[1]NBA-Data-1980-2019'!$A$1:$A$16305,'[1]NBA-Data-1980-2019'!$F$1:$F$16305,"",0)</f>
        <v/>
      </c>
      <c r="CR149" s="2" t="str" cm="1">
        <f t="array" ref="CR149">_xlfn.XLOOKUP($A149&amp;CR$5,'[1]NBA-Data-1980-2019'!$B$1:$B$16305&amp;'[1]NBA-Data-1980-2019'!$A$1:$A$16305,'[1]NBA-Data-1980-2019'!$F$1:$F$16305,"",0)</f>
        <v/>
      </c>
      <c r="CS149" s="2" t="str" cm="1">
        <f t="array" ref="CS149">_xlfn.XLOOKUP($A149&amp;CS$5,'[1]NBA-Data-1980-2019'!$B$1:$B$16305&amp;'[1]NBA-Data-1980-2019'!$A$1:$A$16305,'[1]NBA-Data-1980-2019'!$F$1:$F$16305,"",0)</f>
        <v/>
      </c>
      <c r="CU149" s="2" t="str">
        <f>_xlfn.XLOOKUP($A149,TEAMS!$G$1:$G$839,TEAMS!$H$1:$H$839,"",0)</f>
        <v>C</v>
      </c>
      <c r="CV149" s="2" t="str">
        <f>_xlfn.XLOOKUP($CU149,DASHBOARD!$B$22:$B$27,DASHBOARD!$C$22:$C$27,"",0)</f>
        <v>CENTER</v>
      </c>
      <c r="CY149" s="63">
        <f>SUMIFS('[1]NBA-Data-1980-2019'!$G$1:$G$16305,'[1]NBA-Data-1980-2019'!$B$1:$B$16305,$A149,'[1]NBA-Data-1980-2019'!$A$1:$A$16305,CY$9)</f>
        <v>0</v>
      </c>
      <c r="CZ149" s="63">
        <f>SUMIFS('[1]NBA-Data-1980-2019'!$G$1:$G$16305,'[1]NBA-Data-1980-2019'!$B$1:$B$16305,$A149,'[1]NBA-Data-1980-2019'!$A$1:$A$16305,CZ$9)</f>
        <v>0</v>
      </c>
      <c r="DA149" s="63">
        <f>SUMIFS('[1]NBA-Data-1980-2019'!$G$1:$G$16305,'[1]NBA-Data-1980-2019'!$B$1:$B$16305,$A149,'[1]NBA-Data-1980-2019'!$A$1:$A$16305,DA$9)</f>
        <v>0</v>
      </c>
      <c r="DB149" s="63">
        <f>SUMIFS('[1]NBA-Data-1980-2019'!$G$1:$G$16305,'[1]NBA-Data-1980-2019'!$B$1:$B$16305,$A149,'[1]NBA-Data-1980-2019'!$A$1:$A$16305,DB$9)</f>
        <v>0</v>
      </c>
      <c r="DC149" s="63">
        <f>SUMIFS('[1]NBA-Data-1980-2019'!$G$1:$G$16305,'[1]NBA-Data-1980-2019'!$B$1:$B$16305,$A149,'[1]NBA-Data-1980-2019'!$A$1:$A$16305,DC$9)</f>
        <v>0</v>
      </c>
      <c r="DD149" s="63">
        <f>SUMIFS('[1]NBA-Data-1980-2019'!$G$1:$G$16305,'[1]NBA-Data-1980-2019'!$B$1:$B$16305,$A149,'[1]NBA-Data-1980-2019'!$A$1:$A$16305,DD$9)</f>
        <v>0</v>
      </c>
      <c r="DE149" s="63">
        <f>SUMIFS('[1]NBA-Data-1980-2019'!$G$1:$G$16305,'[1]NBA-Data-1980-2019'!$B$1:$B$16305,$A149,'[1]NBA-Data-1980-2019'!$A$1:$A$16305,DE$9)</f>
        <v>0</v>
      </c>
      <c r="DF149" s="63">
        <f>SUMIFS('[1]NBA-Data-1980-2019'!$G$1:$G$16305,'[1]NBA-Data-1980-2019'!$B$1:$B$16305,$A149,'[1]NBA-Data-1980-2019'!$A$1:$A$16305,DF$9)</f>
        <v>0</v>
      </c>
      <c r="DG149" s="63">
        <f>SUMIFS('[1]NBA-Data-1980-2019'!$G$1:$G$16305,'[1]NBA-Data-1980-2019'!$B$1:$B$16305,$A149,'[1]NBA-Data-1980-2019'!$A$1:$A$16305,DG$9)</f>
        <v>0</v>
      </c>
      <c r="DH149" s="63">
        <f>SUMIFS('[1]NBA-Data-1980-2019'!$G$1:$G$16305,'[1]NBA-Data-1980-2019'!$B$1:$B$16305,$A149,'[1]NBA-Data-1980-2019'!$A$1:$A$16305,DH$9)</f>
        <v>0</v>
      </c>
      <c r="DI149" s="63">
        <f>SUMIFS('[1]NBA-Data-1980-2019'!$G$1:$G$16305,'[1]NBA-Data-1980-2019'!$B$1:$B$16305,$A149,'[1]NBA-Data-1980-2019'!$A$1:$A$16305,DI$9)</f>
        <v>0</v>
      </c>
      <c r="DJ149" s="63">
        <f>SUMIFS('[1]NBA-Data-1980-2019'!$G$1:$G$16305,'[1]NBA-Data-1980-2019'!$B$1:$B$16305,$A149,'[1]NBA-Data-1980-2019'!$A$1:$A$16305,DJ$9)</f>
        <v>0</v>
      </c>
      <c r="DK149" s="63">
        <f>SUMIFS('[1]NBA-Data-1980-2019'!$G$1:$G$16305,'[1]NBA-Data-1980-2019'!$B$1:$B$16305,$A149,'[1]NBA-Data-1980-2019'!$A$1:$A$16305,DK$9)</f>
        <v>0</v>
      </c>
      <c r="DL149" s="63">
        <f>SUMIFS('[1]NBA-Data-1980-2019'!$G$1:$G$16305,'[1]NBA-Data-1980-2019'!$B$1:$B$16305,$A149,'[1]NBA-Data-1980-2019'!$A$1:$A$16305,DL$9)</f>
        <v>0</v>
      </c>
      <c r="DM149" s="63">
        <f>SUMIFS('[1]NBA-Data-1980-2019'!$G$1:$G$16305,'[1]NBA-Data-1980-2019'!$B$1:$B$16305,$A149,'[1]NBA-Data-1980-2019'!$A$1:$A$16305,DM$9)</f>
        <v>0</v>
      </c>
      <c r="DN149" s="63">
        <f>SUMIFS('[1]NBA-Data-1980-2019'!$G$1:$G$16305,'[1]NBA-Data-1980-2019'!$B$1:$B$16305,$A149,'[1]NBA-Data-1980-2019'!$A$1:$A$16305,DN$9)</f>
        <v>398762</v>
      </c>
      <c r="DO149" s="63">
        <f>SUMIFS('[1]NBA-Data-1980-2019'!$G$1:$G$16305,'[1]NBA-Data-1980-2019'!$B$1:$B$16305,$A149,'[1]NBA-Data-1980-2019'!$A$1:$A$16305,DO$9)</f>
        <v>2200000</v>
      </c>
      <c r="DP149" s="63">
        <f>SUMIFS('[1]NBA-Data-1980-2019'!$G$1:$G$16305,'[1]NBA-Data-1980-2019'!$B$1:$B$16305,$A149,'[1]NBA-Data-1980-2019'!$A$1:$A$16305,DP$9)</f>
        <v>0</v>
      </c>
      <c r="DQ149" s="63">
        <f>SUMIFS('[1]NBA-Data-1980-2019'!$G$1:$G$16305,'[1]NBA-Data-1980-2019'!$B$1:$B$16305,$A149,'[1]NBA-Data-1980-2019'!$A$1:$A$16305,DQ$9)</f>
        <v>0</v>
      </c>
      <c r="DR149" s="63">
        <f>SUMIFS('[1]NBA-Data-1980-2019'!$G$1:$G$16305,'[1]NBA-Data-1980-2019'!$B$1:$B$16305,$A149,'[1]NBA-Data-1980-2019'!$A$1:$A$16305,DR$9)</f>
        <v>0</v>
      </c>
      <c r="DS149" s="63">
        <f>SUMIFS('[1]NBA-Data-1980-2019'!$G$1:$G$16305,'[1]NBA-Data-1980-2019'!$B$1:$B$16305,$A149,'[1]NBA-Data-1980-2019'!$A$1:$A$16305,DS$9)</f>
        <v>0</v>
      </c>
      <c r="DT149" s="63">
        <f>SUMIFS('[1]NBA-Data-1980-2019'!$G$1:$G$16305,'[1]NBA-Data-1980-2019'!$B$1:$B$16305,$A149,'[1]NBA-Data-1980-2019'!$A$1:$A$16305,DT$9)</f>
        <v>0</v>
      </c>
      <c r="DU149" s="63">
        <f>SUMIFS('[1]NBA-Data-1980-2019'!$G$1:$G$16305,'[1]NBA-Data-1980-2019'!$B$1:$B$16305,$A149,'[1]NBA-Data-1980-2019'!$A$1:$A$16305,DU$9)</f>
        <v>0</v>
      </c>
      <c r="DV149" s="63">
        <f>SUMIFS('[1]NBA-Data-1980-2019'!$G$1:$G$16305,'[1]NBA-Data-1980-2019'!$B$1:$B$16305,$A149,'[1]NBA-Data-1980-2019'!$A$1:$A$16305,DV$9)</f>
        <v>0</v>
      </c>
      <c r="DW149" s="63">
        <f>SUMIFS('[1]NBA-Data-1980-2019'!$G$1:$G$16305,'[1]NBA-Data-1980-2019'!$B$1:$B$16305,$A149,'[1]NBA-Data-1980-2019'!$A$1:$A$16305,DW$9)</f>
        <v>0</v>
      </c>
      <c r="DX149" s="63">
        <f>SUMIFS('[1]NBA-Data-1980-2019'!$G$1:$G$16305,'[1]NBA-Data-1980-2019'!$B$1:$B$16305,$A149,'[1]NBA-Data-1980-2019'!$A$1:$A$16305,DX$9)</f>
        <v>0</v>
      </c>
      <c r="DY149" s="63">
        <f>SUMIFS('[1]NBA-Data-1980-2019'!$G$1:$G$16305,'[1]NBA-Data-1980-2019'!$B$1:$B$16305,$A149,'[1]NBA-Data-1980-2019'!$A$1:$A$16305,DY$9)</f>
        <v>0</v>
      </c>
      <c r="DZ149" s="63">
        <f>SUMIFS('[1]NBA-Data-1980-2019'!$G$1:$G$16305,'[1]NBA-Data-1980-2019'!$B$1:$B$16305,$A149,'[1]NBA-Data-1980-2019'!$A$1:$A$16305,DZ$9)</f>
        <v>0</v>
      </c>
      <c r="EA149" s="63">
        <f>SUMIFS('[1]NBA-Data-1980-2019'!$G$1:$G$16305,'[1]NBA-Data-1980-2019'!$B$1:$B$16305,$A149,'[1]NBA-Data-1980-2019'!$A$1:$A$16305,EA$9)</f>
        <v>0</v>
      </c>
      <c r="EB149" s="63">
        <f>SUMIFS('[1]NBA-Data-1980-2019'!$G$1:$G$16305,'[1]NBA-Data-1980-2019'!$B$1:$B$16305,$A149,'[1]NBA-Data-1980-2019'!$A$1:$A$16305,EB$9)</f>
        <v>0</v>
      </c>
      <c r="EC149" s="63">
        <f>SUMIFS('[1]NBA-Data-1980-2019'!$G$1:$G$16305,'[1]NBA-Data-1980-2019'!$B$1:$B$16305,$A149,'[1]NBA-Data-1980-2019'!$A$1:$A$16305,EC$9)</f>
        <v>0</v>
      </c>
      <c r="ED149" s="63">
        <f>SUMIFS('[1]NBA-Data-1980-2019'!$G$1:$G$16305,'[1]NBA-Data-1980-2019'!$B$1:$B$16305,$A149,'[1]NBA-Data-1980-2019'!$A$1:$A$16305,ED$9)</f>
        <v>0</v>
      </c>
      <c r="EH149" s="2" t="s">
        <v>1482</v>
      </c>
    </row>
    <row r="150" spans="1:165" x14ac:dyDescent="0.2">
      <c r="A150" s="2" t="s">
        <v>926</v>
      </c>
      <c r="B150" s="2" t="str" cm="1">
        <f t="array" ref="B150">_xlfn.XLOOKUP($A150&amp;B$5,'[1]NBA-Data-1980-2019'!$B$1:$B$16305&amp;'[1]NBA-Data-1980-2019'!$A$1:$A$16305,'[1]NBA-Data-1980-2019'!$D$1:$D$16305,"",0)</f>
        <v/>
      </c>
      <c r="C150" s="2" t="str" cm="1">
        <f t="array" ref="C150">_xlfn.XLOOKUP($A150&amp;C$5,'[1]NBA-Data-1980-2019'!$B$1:$B$16305&amp;'[1]NBA-Data-1980-2019'!$A$1:$A$16305,'[1]NBA-Data-1980-2019'!$D$1:$D$16305,"",0)</f>
        <v/>
      </c>
      <c r="D150" s="2" t="str" cm="1">
        <f t="array" ref="D150">_xlfn.XLOOKUP($A150&amp;D$5,'[1]NBA-Data-1980-2019'!$B$1:$B$16305&amp;'[1]NBA-Data-1980-2019'!$A$1:$A$16305,'[1]NBA-Data-1980-2019'!$D$1:$D$16305,"",0)</f>
        <v/>
      </c>
      <c r="E150" s="2" t="str" cm="1">
        <f t="array" ref="E150">_xlfn.XLOOKUP($A150&amp;E$5,'[1]NBA-Data-1980-2019'!$B$1:$B$16305&amp;'[1]NBA-Data-1980-2019'!$A$1:$A$16305,'[1]NBA-Data-1980-2019'!$D$1:$D$16305,"",0)</f>
        <v/>
      </c>
      <c r="F150" s="2" t="str" cm="1">
        <f t="array" ref="F150">_xlfn.XLOOKUP($A150&amp;F$5,'[1]NBA-Data-1980-2019'!$B$1:$B$16305&amp;'[1]NBA-Data-1980-2019'!$A$1:$A$16305,'[1]NBA-Data-1980-2019'!$D$1:$D$16305,"",0)</f>
        <v/>
      </c>
      <c r="G150" s="2" t="str" cm="1">
        <f t="array" ref="G150">_xlfn.XLOOKUP($A150&amp;G$5,'[1]NBA-Data-1980-2019'!$B$1:$B$16305&amp;'[1]NBA-Data-1980-2019'!$A$1:$A$16305,'[1]NBA-Data-1980-2019'!$D$1:$D$16305,"",0)</f>
        <v/>
      </c>
      <c r="H150" s="2" t="str" cm="1">
        <f t="array" ref="H150">_xlfn.XLOOKUP($A150&amp;H$5,'[1]NBA-Data-1980-2019'!$B$1:$B$16305&amp;'[1]NBA-Data-1980-2019'!$A$1:$A$16305,'[1]NBA-Data-1980-2019'!$D$1:$D$16305,"",0)</f>
        <v/>
      </c>
      <c r="I150" s="2" t="str" cm="1">
        <f t="array" ref="I150">_xlfn.XLOOKUP($A150&amp;I$5,'[1]NBA-Data-1980-2019'!$B$1:$B$16305&amp;'[1]NBA-Data-1980-2019'!$A$1:$A$16305,'[1]NBA-Data-1980-2019'!$D$1:$D$16305,"",0)</f>
        <v>UTA</v>
      </c>
      <c r="J150" s="2" t="str" cm="1">
        <f t="array" ref="J150">_xlfn.XLOOKUP($A150&amp;J$5,'[1]NBA-Data-1980-2019'!$B$1:$B$16305&amp;'[1]NBA-Data-1980-2019'!$A$1:$A$16305,'[1]NBA-Data-1980-2019'!$D$1:$D$16305,"",0)</f>
        <v>UTA</v>
      </c>
      <c r="K150" s="2" t="str" cm="1">
        <f t="array" ref="K150">_xlfn.XLOOKUP($A150&amp;K$5,'[1]NBA-Data-1980-2019'!$B$1:$B$16305&amp;'[1]NBA-Data-1980-2019'!$A$1:$A$16305,'[1]NBA-Data-1980-2019'!$D$1:$D$16305,"",0)</f>
        <v>UTA</v>
      </c>
      <c r="L150" s="2" t="str" cm="1">
        <f t="array" ref="L150">_xlfn.XLOOKUP($A150&amp;L$5,'[1]NBA-Data-1980-2019'!$B$1:$B$16305&amp;'[1]NBA-Data-1980-2019'!$A$1:$A$16305,'[1]NBA-Data-1980-2019'!$D$1:$D$16305,"",0)</f>
        <v>UTA</v>
      </c>
      <c r="M150" s="2" t="str" cm="1">
        <f t="array" ref="M150">_xlfn.XLOOKUP($A150&amp;M$5,'[1]NBA-Data-1980-2019'!$B$1:$B$16305&amp;'[1]NBA-Data-1980-2019'!$A$1:$A$16305,'[1]NBA-Data-1980-2019'!$D$1:$D$16305,"",0)</f>
        <v>ATL</v>
      </c>
      <c r="N150" s="2" t="str" cm="1">
        <f t="array" ref="N150">_xlfn.XLOOKUP($A150&amp;N$5,'[1]NBA-Data-1980-2019'!$B$1:$B$16305&amp;'[1]NBA-Data-1980-2019'!$A$1:$A$16305,'[1]NBA-Data-1980-2019'!$D$1:$D$16305,"",0)</f>
        <v>ORL</v>
      </c>
      <c r="O150" s="2" t="str" cm="1">
        <f t="array" ref="O150">_xlfn.XLOOKUP($A150&amp;O$5,'[1]NBA-Data-1980-2019'!$B$1:$B$16305&amp;'[1]NBA-Data-1980-2019'!$A$1:$A$16305,'[1]NBA-Data-1980-2019'!$D$1:$D$16305,"",0)</f>
        <v>ATL</v>
      </c>
      <c r="P150" s="2" t="str" cm="1">
        <f t="array" ref="P150">_xlfn.XLOOKUP($A150&amp;P$5,'[1]NBA-Data-1980-2019'!$B$1:$B$16305&amp;'[1]NBA-Data-1980-2019'!$A$1:$A$16305,'[1]NBA-Data-1980-2019'!$D$1:$D$16305,"",0)</f>
        <v>NJN</v>
      </c>
      <c r="Q150" s="2" t="str" cm="1">
        <f t="array" ref="Q150">_xlfn.XLOOKUP($A150&amp;Q$5,'[1]NBA-Data-1980-2019'!$B$1:$B$16305&amp;'[1]NBA-Data-1980-2019'!$A$1:$A$16305,'[1]NBA-Data-1980-2019'!$D$1:$D$16305,"",0)</f>
        <v>NJN</v>
      </c>
      <c r="R150" s="2" t="str" cm="1">
        <f t="array" ref="R150">_xlfn.XLOOKUP($A150&amp;R$5,'[1]NBA-Data-1980-2019'!$B$1:$B$16305&amp;'[1]NBA-Data-1980-2019'!$A$1:$A$16305,'[1]NBA-Data-1980-2019'!$D$1:$D$16305,"",0)</f>
        <v>SAS</v>
      </c>
      <c r="S150" s="2" t="str" cm="1">
        <f t="array" ref="S150">_xlfn.XLOOKUP($A150&amp;S$5,'[1]NBA-Data-1980-2019'!$B$1:$B$16305&amp;'[1]NBA-Data-1980-2019'!$A$1:$A$16305,'[1]NBA-Data-1980-2019'!$D$1:$D$16305,"",0)</f>
        <v>SAS</v>
      </c>
      <c r="T150" s="2" t="str" cm="1">
        <f t="array" ref="T150">_xlfn.XLOOKUP($A150&amp;T$5,'[1]NBA-Data-1980-2019'!$B$1:$B$16305&amp;'[1]NBA-Data-1980-2019'!$A$1:$A$16305,'[1]NBA-Data-1980-2019'!$D$1:$D$16305,"",0)</f>
        <v>SAS</v>
      </c>
      <c r="U150" s="2" t="str" cm="1">
        <f t="array" ref="U150">_xlfn.XLOOKUP($A150&amp;U$5,'[1]NBA-Data-1980-2019'!$B$1:$B$16305&amp;'[1]NBA-Data-1980-2019'!$A$1:$A$16305,'[1]NBA-Data-1980-2019'!$D$1:$D$16305,"",0)</f>
        <v/>
      </c>
      <c r="V150" s="2" t="str" cm="1">
        <f t="array" ref="V150">_xlfn.XLOOKUP($A150&amp;V$5,'[1]NBA-Data-1980-2019'!$B$1:$B$16305&amp;'[1]NBA-Data-1980-2019'!$A$1:$A$16305,'[1]NBA-Data-1980-2019'!$D$1:$D$16305,"",0)</f>
        <v/>
      </c>
      <c r="W150" s="2" t="str" cm="1">
        <f t="array" ref="W150">_xlfn.XLOOKUP($A150&amp;W$5,'[1]NBA-Data-1980-2019'!$B$1:$B$16305&amp;'[1]NBA-Data-1980-2019'!$A$1:$A$16305,'[1]NBA-Data-1980-2019'!$D$1:$D$16305,"",0)</f>
        <v/>
      </c>
      <c r="X150" s="2" t="str" cm="1">
        <f t="array" ref="X150">_xlfn.XLOOKUP($A150&amp;X$5,'[1]NBA-Data-1980-2019'!$B$1:$B$16305&amp;'[1]NBA-Data-1980-2019'!$A$1:$A$16305,'[1]NBA-Data-1980-2019'!$D$1:$D$16305,"",0)</f>
        <v/>
      </c>
      <c r="Y150" s="2" t="str" cm="1">
        <f t="array" ref="Y150">_xlfn.XLOOKUP($A150&amp;Y$5,'[1]NBA-Data-1980-2019'!$B$1:$B$16305&amp;'[1]NBA-Data-1980-2019'!$A$1:$A$16305,'[1]NBA-Data-1980-2019'!$D$1:$D$16305,"",0)</f>
        <v/>
      </c>
      <c r="Z150" s="2" t="str" cm="1">
        <f t="array" ref="Z150">_xlfn.XLOOKUP($A150&amp;Z$5,'[1]NBA-Data-1980-2019'!$B$1:$B$16305&amp;'[1]NBA-Data-1980-2019'!$A$1:$A$16305,'[1]NBA-Data-1980-2019'!$D$1:$D$16305,"",0)</f>
        <v/>
      </c>
      <c r="AA150" s="2" t="str" cm="1">
        <f t="array" ref="AA150">_xlfn.XLOOKUP($A150&amp;AA$5,'[1]NBA-Data-1980-2019'!$B$1:$B$16305&amp;'[1]NBA-Data-1980-2019'!$A$1:$A$16305,'[1]NBA-Data-1980-2019'!$D$1:$D$16305,"",0)</f>
        <v/>
      </c>
      <c r="AB150" s="2" t="str" cm="1">
        <f t="array" ref="AB150">_xlfn.XLOOKUP($A150&amp;AB$5,'[1]NBA-Data-1980-2019'!$B$1:$B$16305&amp;'[1]NBA-Data-1980-2019'!$A$1:$A$16305,'[1]NBA-Data-1980-2019'!$D$1:$D$16305,"",0)</f>
        <v/>
      </c>
      <c r="AC150" s="2" t="str" cm="1">
        <f t="array" ref="AC150">_xlfn.XLOOKUP($A150&amp;AC$5,'[1]NBA-Data-1980-2019'!$B$1:$B$16305&amp;'[1]NBA-Data-1980-2019'!$A$1:$A$16305,'[1]NBA-Data-1980-2019'!$D$1:$D$16305,"",0)</f>
        <v/>
      </c>
      <c r="AD150" s="2" t="str" cm="1">
        <f t="array" ref="AD150">_xlfn.XLOOKUP($A150&amp;AD$5,'[1]NBA-Data-1980-2019'!$B$1:$B$16305&amp;'[1]NBA-Data-1980-2019'!$A$1:$A$16305,'[1]NBA-Data-1980-2019'!$D$1:$D$16305,"",0)</f>
        <v/>
      </c>
      <c r="AE150" s="2" t="str" cm="1">
        <f t="array" ref="AE150">_xlfn.XLOOKUP($A150&amp;AE$5,'[1]NBA-Data-1980-2019'!$B$1:$B$16305&amp;'[1]NBA-Data-1980-2019'!$A$1:$A$16305,'[1]NBA-Data-1980-2019'!$D$1:$D$16305,"",0)</f>
        <v/>
      </c>
      <c r="AF150" s="2" t="str" cm="1">
        <f t="array" ref="AF150">_xlfn.XLOOKUP($A150&amp;AF$5,'[1]NBA-Data-1980-2019'!$B$1:$B$16305&amp;'[1]NBA-Data-1980-2019'!$A$1:$A$16305,'[1]NBA-Data-1980-2019'!$D$1:$D$16305,"",0)</f>
        <v/>
      </c>
      <c r="AG150" s="2" t="str" cm="1">
        <f t="array" ref="AG150">_xlfn.XLOOKUP($A150&amp;AG$5,'[1]NBA-Data-1980-2019'!$B$1:$B$16305&amp;'[1]NBA-Data-1980-2019'!$A$1:$A$16305,'[1]NBA-Data-1980-2019'!$D$1:$D$16305,"",0)</f>
        <v/>
      </c>
      <c r="AH150" s="2" t="str" cm="1">
        <f t="array" ref="AH150">_xlfn.XLOOKUP($A150&amp;AH$5,'[1]NBA-Data-1980-2019'!$B$1:$B$16305&amp;'[1]NBA-Data-1980-2019'!$A$1:$A$16305,'[1]NBA-Data-1980-2019'!$H$1:$H$16305,"",0)</f>
        <v/>
      </c>
      <c r="AI150" s="2" t="str" cm="1">
        <f t="array" ref="AI150">_xlfn.XLOOKUP($A150&amp;AI$5,'[1]NBA-Data-1980-2019'!$B$1:$B$16305&amp;'[1]NBA-Data-1980-2019'!$A$1:$A$16305,'[1]NBA-Data-1980-2019'!$H$1:$H$16305,"",0)</f>
        <v/>
      </c>
      <c r="AJ150" s="2" t="str" cm="1">
        <f t="array" ref="AJ150">_xlfn.XLOOKUP($A150&amp;AJ$5,'[1]NBA-Data-1980-2019'!$B$1:$B$16305&amp;'[1]NBA-Data-1980-2019'!$A$1:$A$16305,'[1]NBA-Data-1980-2019'!$H$1:$H$16305,"",0)</f>
        <v/>
      </c>
      <c r="AK150" s="2" t="str" cm="1">
        <f t="array" ref="AK150">_xlfn.XLOOKUP($A150&amp;AK$5,'[1]NBA-Data-1980-2019'!$B$1:$B$16305&amp;'[1]NBA-Data-1980-2019'!$A$1:$A$16305,'[1]NBA-Data-1980-2019'!$H$1:$H$16305,"",0)</f>
        <v/>
      </c>
      <c r="AL150" s="2" t="str" cm="1">
        <f t="array" ref="AL150">_xlfn.XLOOKUP($A150&amp;AL$5,'[1]NBA-Data-1980-2019'!$B$1:$B$16305&amp;'[1]NBA-Data-1980-2019'!$A$1:$A$16305,'[1]NBA-Data-1980-2019'!$H$1:$H$16305,"",0)</f>
        <v/>
      </c>
      <c r="AM150" s="2" t="str" cm="1">
        <f t="array" ref="AM150">_xlfn.XLOOKUP($A150&amp;AM$5,'[1]NBA-Data-1980-2019'!$B$1:$B$16305&amp;'[1]NBA-Data-1980-2019'!$A$1:$A$16305,'[1]NBA-Data-1980-2019'!$H$1:$H$16305,"",0)</f>
        <v/>
      </c>
      <c r="AN150" s="2" t="str" cm="1">
        <f t="array" ref="AN150">_xlfn.XLOOKUP($A150&amp;AN$5,'[1]NBA-Data-1980-2019'!$B$1:$B$16305&amp;'[1]NBA-Data-1980-2019'!$A$1:$A$16305,'[1]NBA-Data-1980-2019'!$H$1:$H$16305,"",0)</f>
        <v/>
      </c>
      <c r="AO150" s="2" cm="1">
        <f t="array" ref="AO150">_xlfn.XLOOKUP($A150&amp;AO$5,'[1]NBA-Data-1980-2019'!$B$1:$B$16305&amp;'[1]NBA-Data-1980-2019'!$A$1:$A$16305,'[1]NBA-Data-1980-2019'!$H$1:$H$16305,"",0)</f>
        <v>418.50000000000006</v>
      </c>
      <c r="AP150" s="2" cm="1">
        <f t="array" ref="AP150">_xlfn.XLOOKUP($A150&amp;AP$5,'[1]NBA-Data-1980-2019'!$B$1:$B$16305&amp;'[1]NBA-Data-1980-2019'!$A$1:$A$16305,'[1]NBA-Data-1980-2019'!$H$1:$H$16305,"",0)</f>
        <v>87.399999999999991</v>
      </c>
      <c r="AQ150" s="2" cm="1">
        <f t="array" ref="AQ150">_xlfn.XLOOKUP($A150&amp;AQ$5,'[1]NBA-Data-1980-2019'!$B$1:$B$16305&amp;'[1]NBA-Data-1980-2019'!$A$1:$A$16305,'[1]NBA-Data-1980-2019'!$H$1:$H$16305,"",0)</f>
        <v>881.40000000000009</v>
      </c>
      <c r="AR150" s="2" cm="1">
        <f t="array" ref="AR150">_xlfn.XLOOKUP($A150&amp;AR$5,'[1]NBA-Data-1980-2019'!$B$1:$B$16305&amp;'[1]NBA-Data-1980-2019'!$A$1:$A$16305,'[1]NBA-Data-1980-2019'!$H$1:$H$16305,"",0)</f>
        <v>1623.6000000000001</v>
      </c>
      <c r="AS150" s="2" cm="1">
        <f t="array" ref="AS150">_xlfn.XLOOKUP($A150&amp;AS$5,'[1]NBA-Data-1980-2019'!$B$1:$B$16305&amp;'[1]NBA-Data-1980-2019'!$A$1:$A$16305,'[1]NBA-Data-1980-2019'!$H$1:$H$16305,"",0)</f>
        <v>1853.2</v>
      </c>
      <c r="AT150" s="2" cm="1">
        <f t="array" ref="AT150">_xlfn.XLOOKUP($A150&amp;AT$5,'[1]NBA-Data-1980-2019'!$B$1:$B$16305&amp;'[1]NBA-Data-1980-2019'!$A$1:$A$16305,'[1]NBA-Data-1980-2019'!$H$1:$H$16305,"",0)</f>
        <v>1688</v>
      </c>
      <c r="AU150" s="2" cm="1">
        <f t="array" ref="AU150">_xlfn.XLOOKUP($A150&amp;AU$5,'[1]NBA-Data-1980-2019'!$B$1:$B$16305&amp;'[1]NBA-Data-1980-2019'!$A$1:$A$16305,'[1]NBA-Data-1980-2019'!$H$1:$H$16305,"",0)</f>
        <v>1270.8999999999999</v>
      </c>
      <c r="AV150" s="2" cm="1">
        <f t="array" ref="AV150">_xlfn.XLOOKUP($A150&amp;AV$5,'[1]NBA-Data-1980-2019'!$B$1:$B$16305&amp;'[1]NBA-Data-1980-2019'!$A$1:$A$16305,'[1]NBA-Data-1980-2019'!$H$1:$H$16305,"",0)</f>
        <v>1412.8999999999999</v>
      </c>
      <c r="AW150" s="2" cm="1">
        <f t="array" ref="AW150">_xlfn.XLOOKUP($A150&amp;AW$5,'[1]NBA-Data-1980-2019'!$B$1:$B$16305&amp;'[1]NBA-Data-1980-2019'!$A$1:$A$16305,'[1]NBA-Data-1980-2019'!$H$1:$H$16305,"",0)</f>
        <v>1232</v>
      </c>
      <c r="AX150" s="2" cm="1">
        <f t="array" ref="AX150">_xlfn.XLOOKUP($A150&amp;AX$5,'[1]NBA-Data-1980-2019'!$B$1:$B$16305&amp;'[1]NBA-Data-1980-2019'!$A$1:$A$16305,'[1]NBA-Data-1980-2019'!$H$1:$H$16305,"",0)</f>
        <v>761.6</v>
      </c>
      <c r="AY150" s="2" cm="1">
        <f t="array" ref="AY150">_xlfn.XLOOKUP($A150&amp;AY$5,'[1]NBA-Data-1980-2019'!$B$1:$B$16305&amp;'[1]NBA-Data-1980-2019'!$A$1:$A$16305,'[1]NBA-Data-1980-2019'!$H$1:$H$16305,"",0)</f>
        <v>1139.6000000000001</v>
      </c>
      <c r="AZ150" s="2" cm="1">
        <f t="array" ref="AZ150">_xlfn.XLOOKUP($A150&amp;AZ$5,'[1]NBA-Data-1980-2019'!$B$1:$B$16305&amp;'[1]NBA-Data-1980-2019'!$A$1:$A$16305,'[1]NBA-Data-1980-2019'!$H$1:$H$16305,"",0)</f>
        <v>291</v>
      </c>
      <c r="BA150" s="2" t="str" cm="1">
        <f t="array" ref="BA150">_xlfn.XLOOKUP($A150&amp;BA$5,'[1]NBA-Data-1980-2019'!$B$1:$B$16305&amp;'[1]NBA-Data-1980-2019'!$A$1:$A$16305,'[1]NBA-Data-1980-2019'!$H$1:$H$16305,"",0)</f>
        <v/>
      </c>
      <c r="BB150" s="2" t="str" cm="1">
        <f t="array" ref="BB150">_xlfn.XLOOKUP($A150&amp;BB$5,'[1]NBA-Data-1980-2019'!$B$1:$B$16305&amp;'[1]NBA-Data-1980-2019'!$A$1:$A$16305,'[1]NBA-Data-1980-2019'!$H$1:$H$16305,"",0)</f>
        <v/>
      </c>
      <c r="BC150" s="2" t="str" cm="1">
        <f t="array" ref="BC150">_xlfn.XLOOKUP($A150&amp;BC$5,'[1]NBA-Data-1980-2019'!$B$1:$B$16305&amp;'[1]NBA-Data-1980-2019'!$A$1:$A$16305,'[1]NBA-Data-1980-2019'!$H$1:$H$16305,"",0)</f>
        <v/>
      </c>
      <c r="BD150" s="2" t="str" cm="1">
        <f t="array" ref="BD150">_xlfn.XLOOKUP($A150&amp;BD$5,'[1]NBA-Data-1980-2019'!$B$1:$B$16305&amp;'[1]NBA-Data-1980-2019'!$A$1:$A$16305,'[1]NBA-Data-1980-2019'!$H$1:$H$16305,"",0)</f>
        <v/>
      </c>
      <c r="BE150" s="2" t="str" cm="1">
        <f t="array" ref="BE150">_xlfn.XLOOKUP($A150&amp;BE$5,'[1]NBA-Data-1980-2019'!$B$1:$B$16305&amp;'[1]NBA-Data-1980-2019'!$A$1:$A$16305,'[1]NBA-Data-1980-2019'!$H$1:$H$16305,"",0)</f>
        <v/>
      </c>
      <c r="BF150" s="2" t="str" cm="1">
        <f t="array" ref="BF150">_xlfn.XLOOKUP($A150&amp;BF$5,'[1]NBA-Data-1980-2019'!$B$1:$B$16305&amp;'[1]NBA-Data-1980-2019'!$A$1:$A$16305,'[1]NBA-Data-1980-2019'!$H$1:$H$16305,"",0)</f>
        <v/>
      </c>
      <c r="BG150" s="2" t="str" cm="1">
        <f t="array" ref="BG150">_xlfn.XLOOKUP($A150&amp;BG$5,'[1]NBA-Data-1980-2019'!$B$1:$B$16305&amp;'[1]NBA-Data-1980-2019'!$A$1:$A$16305,'[1]NBA-Data-1980-2019'!$H$1:$H$16305,"",0)</f>
        <v/>
      </c>
      <c r="BH150" s="2" t="str" cm="1">
        <f t="array" ref="BH150">_xlfn.XLOOKUP($A150&amp;BH$5,'[1]NBA-Data-1980-2019'!$B$1:$B$16305&amp;'[1]NBA-Data-1980-2019'!$A$1:$A$16305,'[1]NBA-Data-1980-2019'!$H$1:$H$16305,"",0)</f>
        <v/>
      </c>
      <c r="BI150" s="2" t="str" cm="1">
        <f t="array" ref="BI150">_xlfn.XLOOKUP($A150&amp;BI$5,'[1]NBA-Data-1980-2019'!$B$1:$B$16305&amp;'[1]NBA-Data-1980-2019'!$A$1:$A$16305,'[1]NBA-Data-1980-2019'!$H$1:$H$16305,"",0)</f>
        <v/>
      </c>
      <c r="BJ150" s="2" t="str" cm="1">
        <f t="array" ref="BJ150">_xlfn.XLOOKUP($A150&amp;BJ$5,'[1]NBA-Data-1980-2019'!$B$1:$B$16305&amp;'[1]NBA-Data-1980-2019'!$A$1:$A$16305,'[1]NBA-Data-1980-2019'!$H$1:$H$16305,"",0)</f>
        <v/>
      </c>
      <c r="BK150" s="2" t="str" cm="1">
        <f t="array" ref="BK150">_xlfn.XLOOKUP($A150&amp;BK$5,'[1]NBA-Data-1980-2019'!$B$1:$B$16305&amp;'[1]NBA-Data-1980-2019'!$A$1:$A$16305,'[1]NBA-Data-1980-2019'!$H$1:$H$16305,"",0)</f>
        <v/>
      </c>
      <c r="BL150" s="2" t="str" cm="1">
        <f t="array" ref="BL150">_xlfn.XLOOKUP($A150&amp;BL$5,'[1]NBA-Data-1980-2019'!$B$1:$B$16305&amp;'[1]NBA-Data-1980-2019'!$A$1:$A$16305,'[1]NBA-Data-1980-2019'!$H$1:$H$16305,"",0)</f>
        <v/>
      </c>
      <c r="BM150" s="2" t="str" cm="1">
        <f t="array" ref="BM150">_xlfn.XLOOKUP($A150&amp;BM$5,'[1]NBA-Data-1980-2019'!$B$1:$B$16305&amp;'[1]NBA-Data-1980-2019'!$A$1:$A$16305,'[1]NBA-Data-1980-2019'!$H$1:$H$16305,"",0)</f>
        <v/>
      </c>
      <c r="BN150" s="2" t="str" cm="1">
        <f t="array" ref="BN150">_xlfn.XLOOKUP($A150&amp;BN$5,'[1]NBA-Data-1980-2019'!$B$1:$B$16305&amp;'[1]NBA-Data-1980-2019'!$A$1:$A$16305,'[1]NBA-Data-1980-2019'!$F$1:$F$16305,"",0)</f>
        <v/>
      </c>
      <c r="BO150" s="2" t="str" cm="1">
        <f t="array" ref="BO150">_xlfn.XLOOKUP($A150&amp;BO$5,'[1]NBA-Data-1980-2019'!$B$1:$B$16305&amp;'[1]NBA-Data-1980-2019'!$A$1:$A$16305,'[1]NBA-Data-1980-2019'!$F$1:$F$16305,"",0)</f>
        <v/>
      </c>
      <c r="BP150" s="2" t="str" cm="1">
        <f t="array" ref="BP150">_xlfn.XLOOKUP($A150&amp;BP$5,'[1]NBA-Data-1980-2019'!$B$1:$B$16305&amp;'[1]NBA-Data-1980-2019'!$A$1:$A$16305,'[1]NBA-Data-1980-2019'!$F$1:$F$16305,"",0)</f>
        <v/>
      </c>
      <c r="BQ150" s="2" t="str" cm="1">
        <f t="array" ref="BQ150">_xlfn.XLOOKUP($A150&amp;BQ$5,'[1]NBA-Data-1980-2019'!$B$1:$B$16305&amp;'[1]NBA-Data-1980-2019'!$A$1:$A$16305,'[1]NBA-Data-1980-2019'!$F$1:$F$16305,"",0)</f>
        <v/>
      </c>
      <c r="BR150" s="2" t="str" cm="1">
        <f t="array" ref="BR150">_xlfn.XLOOKUP($A150&amp;BR$5,'[1]NBA-Data-1980-2019'!$B$1:$B$16305&amp;'[1]NBA-Data-1980-2019'!$A$1:$A$16305,'[1]NBA-Data-1980-2019'!$F$1:$F$16305,"",0)</f>
        <v/>
      </c>
      <c r="BS150" s="2" t="str" cm="1">
        <f t="array" ref="BS150">_xlfn.XLOOKUP($A150&amp;BS$5,'[1]NBA-Data-1980-2019'!$B$1:$B$16305&amp;'[1]NBA-Data-1980-2019'!$A$1:$A$16305,'[1]NBA-Data-1980-2019'!$F$1:$F$16305,"",0)</f>
        <v/>
      </c>
      <c r="BT150" s="2" t="str" cm="1">
        <f t="array" ref="BT150">_xlfn.XLOOKUP($A150&amp;BT$5,'[1]NBA-Data-1980-2019'!$B$1:$B$16305&amp;'[1]NBA-Data-1980-2019'!$A$1:$A$16305,'[1]NBA-Data-1980-2019'!$F$1:$F$16305,"",0)</f>
        <v/>
      </c>
      <c r="BU150" s="2" cm="1">
        <f t="array" ref="BU150">_xlfn.XLOOKUP($A150&amp;BU$5,'[1]NBA-Data-1980-2019'!$B$1:$B$16305&amp;'[1]NBA-Data-1980-2019'!$A$1:$A$16305,'[1]NBA-Data-1980-2019'!$F$1:$F$16305,"",0)</f>
        <v>6.9</v>
      </c>
      <c r="BV150" s="2" cm="1">
        <f t="array" ref="BV150">_xlfn.XLOOKUP($A150&amp;BV$5,'[1]NBA-Data-1980-2019'!$B$1:$B$16305&amp;'[1]NBA-Data-1980-2019'!$A$1:$A$16305,'[1]NBA-Data-1980-2019'!$F$1:$F$16305,"",0)</f>
        <v>13.3</v>
      </c>
      <c r="BW150" s="2" cm="1">
        <f t="array" ref="BW150">_xlfn.XLOOKUP($A150&amp;BW$5,'[1]NBA-Data-1980-2019'!$B$1:$B$16305&amp;'[1]NBA-Data-1980-2019'!$A$1:$A$16305,'[1]NBA-Data-1980-2019'!$F$1:$F$16305,"",0)</f>
        <v>9.1999999999999993</v>
      </c>
      <c r="BX150" s="2" cm="1">
        <f t="array" ref="BX150">_xlfn.XLOOKUP($A150&amp;BX$5,'[1]NBA-Data-1980-2019'!$B$1:$B$16305&amp;'[1]NBA-Data-1980-2019'!$A$1:$A$16305,'[1]NBA-Data-1980-2019'!$F$1:$F$16305,"",0)</f>
        <v>12.8</v>
      </c>
      <c r="BY150" s="2" cm="1">
        <f t="array" ref="BY150">_xlfn.XLOOKUP($A150&amp;BY$5,'[1]NBA-Data-1980-2019'!$B$1:$B$16305&amp;'[1]NBA-Data-1980-2019'!$A$1:$A$16305,'[1]NBA-Data-1980-2019'!$F$1:$F$16305,"",0)</f>
        <v>13.1</v>
      </c>
      <c r="BZ150" s="2" cm="1">
        <f t="array" ref="BZ150">_xlfn.XLOOKUP($A150&amp;BZ$5,'[1]NBA-Data-1980-2019'!$B$1:$B$16305&amp;'[1]NBA-Data-1980-2019'!$A$1:$A$16305,'[1]NBA-Data-1980-2019'!$F$1:$F$16305,"",0)</f>
        <v>10.5</v>
      </c>
      <c r="CA150" s="2" cm="1">
        <f t="array" ref="CA150">_xlfn.XLOOKUP($A150&amp;CA$5,'[1]NBA-Data-1980-2019'!$B$1:$B$16305&amp;'[1]NBA-Data-1980-2019'!$A$1:$A$16305,'[1]NBA-Data-1980-2019'!$F$1:$F$16305,"",0)</f>
        <v>8</v>
      </c>
      <c r="CB150" s="2" cm="1">
        <f t="array" ref="CB150">_xlfn.XLOOKUP($A150&amp;CB$5,'[1]NBA-Data-1980-2019'!$B$1:$B$16305&amp;'[1]NBA-Data-1980-2019'!$A$1:$A$16305,'[1]NBA-Data-1980-2019'!$F$1:$F$16305,"",0)</f>
        <v>8.9</v>
      </c>
      <c r="CC150" s="2" cm="1">
        <f t="array" ref="CC150">_xlfn.XLOOKUP($A150&amp;CC$5,'[1]NBA-Data-1980-2019'!$B$1:$B$16305&amp;'[1]NBA-Data-1980-2019'!$A$1:$A$16305,'[1]NBA-Data-1980-2019'!$F$1:$F$16305,"",0)</f>
        <v>7.5</v>
      </c>
      <c r="CD150" s="2" cm="1">
        <f t="array" ref="CD150">_xlfn.XLOOKUP($A150&amp;CD$5,'[1]NBA-Data-1980-2019'!$B$1:$B$16305&amp;'[1]NBA-Data-1980-2019'!$A$1:$A$16305,'[1]NBA-Data-1980-2019'!$F$1:$F$16305,"",0)</f>
        <v>10.9</v>
      </c>
      <c r="CE150" s="2" cm="1">
        <f t="array" ref="CE150">_xlfn.XLOOKUP($A150&amp;CE$5,'[1]NBA-Data-1980-2019'!$B$1:$B$16305&amp;'[1]NBA-Data-1980-2019'!$A$1:$A$16305,'[1]NBA-Data-1980-2019'!$F$1:$F$16305,"",0)</f>
        <v>9.1999999999999993</v>
      </c>
      <c r="CF150" s="2" cm="1">
        <f t="array" ref="CF150">_xlfn.XLOOKUP($A150&amp;CF$5,'[1]NBA-Data-1980-2019'!$B$1:$B$16305&amp;'[1]NBA-Data-1980-2019'!$A$1:$A$16305,'[1]NBA-Data-1980-2019'!$F$1:$F$16305,"",0)</f>
        <v>7.6</v>
      </c>
      <c r="CG150" s="2" t="str" cm="1">
        <f t="array" ref="CG150">_xlfn.XLOOKUP($A150&amp;CG$5,'[1]NBA-Data-1980-2019'!$B$1:$B$16305&amp;'[1]NBA-Data-1980-2019'!$A$1:$A$16305,'[1]NBA-Data-1980-2019'!$F$1:$F$16305,"",0)</f>
        <v/>
      </c>
      <c r="CH150" s="2" t="str" cm="1">
        <f t="array" ref="CH150">_xlfn.XLOOKUP($A150&amp;CH$5,'[1]NBA-Data-1980-2019'!$B$1:$B$16305&amp;'[1]NBA-Data-1980-2019'!$A$1:$A$16305,'[1]NBA-Data-1980-2019'!$F$1:$F$16305,"",0)</f>
        <v/>
      </c>
      <c r="CI150" s="2" t="str" cm="1">
        <f t="array" ref="CI150">_xlfn.XLOOKUP($A150&amp;CI$5,'[1]NBA-Data-1980-2019'!$B$1:$B$16305&amp;'[1]NBA-Data-1980-2019'!$A$1:$A$16305,'[1]NBA-Data-1980-2019'!$F$1:$F$16305,"",0)</f>
        <v/>
      </c>
      <c r="CJ150" s="2" t="str" cm="1">
        <f t="array" ref="CJ150">_xlfn.XLOOKUP($A150&amp;CJ$5,'[1]NBA-Data-1980-2019'!$B$1:$B$16305&amp;'[1]NBA-Data-1980-2019'!$A$1:$A$16305,'[1]NBA-Data-1980-2019'!$F$1:$F$16305,"",0)</f>
        <v/>
      </c>
      <c r="CK150" s="2" t="str" cm="1">
        <f t="array" ref="CK150">_xlfn.XLOOKUP($A150&amp;CK$5,'[1]NBA-Data-1980-2019'!$B$1:$B$16305&amp;'[1]NBA-Data-1980-2019'!$A$1:$A$16305,'[1]NBA-Data-1980-2019'!$F$1:$F$16305,"",0)</f>
        <v/>
      </c>
      <c r="CL150" s="2" t="str" cm="1">
        <f t="array" ref="CL150">_xlfn.XLOOKUP($A150&amp;CL$5,'[1]NBA-Data-1980-2019'!$B$1:$B$16305&amp;'[1]NBA-Data-1980-2019'!$A$1:$A$16305,'[1]NBA-Data-1980-2019'!$F$1:$F$16305,"",0)</f>
        <v/>
      </c>
      <c r="CM150" s="2" t="str" cm="1">
        <f t="array" ref="CM150">_xlfn.XLOOKUP($A150&amp;CM$5,'[1]NBA-Data-1980-2019'!$B$1:$B$16305&amp;'[1]NBA-Data-1980-2019'!$A$1:$A$16305,'[1]NBA-Data-1980-2019'!$F$1:$F$16305,"",0)</f>
        <v/>
      </c>
      <c r="CN150" s="2" t="str" cm="1">
        <f t="array" ref="CN150">_xlfn.XLOOKUP($A150&amp;CN$5,'[1]NBA-Data-1980-2019'!$B$1:$B$16305&amp;'[1]NBA-Data-1980-2019'!$A$1:$A$16305,'[1]NBA-Data-1980-2019'!$F$1:$F$16305,"",0)</f>
        <v/>
      </c>
      <c r="CO150" s="2" t="str" cm="1">
        <f t="array" ref="CO150">_xlfn.XLOOKUP($A150&amp;CO$5,'[1]NBA-Data-1980-2019'!$B$1:$B$16305&amp;'[1]NBA-Data-1980-2019'!$A$1:$A$16305,'[1]NBA-Data-1980-2019'!$F$1:$F$16305,"",0)</f>
        <v/>
      </c>
      <c r="CP150" s="2" t="str" cm="1">
        <f t="array" ref="CP150">_xlfn.XLOOKUP($A150&amp;CP$5,'[1]NBA-Data-1980-2019'!$B$1:$B$16305&amp;'[1]NBA-Data-1980-2019'!$A$1:$A$16305,'[1]NBA-Data-1980-2019'!$F$1:$F$16305,"",0)</f>
        <v/>
      </c>
      <c r="CQ150" s="2" t="str" cm="1">
        <f t="array" ref="CQ150">_xlfn.XLOOKUP($A150&amp;CQ$5,'[1]NBA-Data-1980-2019'!$B$1:$B$16305&amp;'[1]NBA-Data-1980-2019'!$A$1:$A$16305,'[1]NBA-Data-1980-2019'!$F$1:$F$16305,"",0)</f>
        <v/>
      </c>
      <c r="CR150" s="2" t="str" cm="1">
        <f t="array" ref="CR150">_xlfn.XLOOKUP($A150&amp;CR$5,'[1]NBA-Data-1980-2019'!$B$1:$B$16305&amp;'[1]NBA-Data-1980-2019'!$A$1:$A$16305,'[1]NBA-Data-1980-2019'!$F$1:$F$16305,"",0)</f>
        <v/>
      </c>
      <c r="CS150" s="2" t="str" cm="1">
        <f t="array" ref="CS150">_xlfn.XLOOKUP($A150&amp;CS$5,'[1]NBA-Data-1980-2019'!$B$1:$B$16305&amp;'[1]NBA-Data-1980-2019'!$A$1:$A$16305,'[1]NBA-Data-1980-2019'!$F$1:$F$16305,"",0)</f>
        <v/>
      </c>
      <c r="CU150" s="2" t="str">
        <f>_xlfn.XLOOKUP($A150,TEAMS!$G$1:$G$839,TEAMS!$H$1:$H$839,"",0)</f>
        <v>PG</v>
      </c>
      <c r="CV150" s="2" t="str">
        <f>_xlfn.XLOOKUP($CU150,DASHBOARD!$B$22:$B$27,DASHBOARD!$C$22:$C$27,"",0)</f>
        <v>GUARD</v>
      </c>
      <c r="CY150" s="63">
        <f>SUMIFS('[1]NBA-Data-1980-2019'!$G$1:$G$16305,'[1]NBA-Data-1980-2019'!$B$1:$B$16305,$A150,'[1]NBA-Data-1980-2019'!$A$1:$A$16305,CY$9)</f>
        <v>0</v>
      </c>
      <c r="CZ150" s="63">
        <f>SUMIFS('[1]NBA-Data-1980-2019'!$G$1:$G$16305,'[1]NBA-Data-1980-2019'!$B$1:$B$16305,$A150,'[1]NBA-Data-1980-2019'!$A$1:$A$16305,CZ$9)</f>
        <v>0</v>
      </c>
      <c r="DA150" s="63">
        <f>SUMIFS('[1]NBA-Data-1980-2019'!$G$1:$G$16305,'[1]NBA-Data-1980-2019'!$B$1:$B$16305,$A150,'[1]NBA-Data-1980-2019'!$A$1:$A$16305,DA$9)</f>
        <v>0</v>
      </c>
      <c r="DB150" s="63">
        <f>SUMIFS('[1]NBA-Data-1980-2019'!$G$1:$G$16305,'[1]NBA-Data-1980-2019'!$B$1:$B$16305,$A150,'[1]NBA-Data-1980-2019'!$A$1:$A$16305,DB$9)</f>
        <v>0</v>
      </c>
      <c r="DC150" s="63">
        <f>SUMIFS('[1]NBA-Data-1980-2019'!$G$1:$G$16305,'[1]NBA-Data-1980-2019'!$B$1:$B$16305,$A150,'[1]NBA-Data-1980-2019'!$A$1:$A$16305,DC$9)</f>
        <v>0</v>
      </c>
      <c r="DD150" s="63">
        <f>SUMIFS('[1]NBA-Data-1980-2019'!$G$1:$G$16305,'[1]NBA-Data-1980-2019'!$B$1:$B$16305,$A150,'[1]NBA-Data-1980-2019'!$A$1:$A$16305,DD$9)</f>
        <v>0</v>
      </c>
      <c r="DE150" s="63">
        <f>SUMIFS('[1]NBA-Data-1980-2019'!$G$1:$G$16305,'[1]NBA-Data-1980-2019'!$B$1:$B$16305,$A150,'[1]NBA-Data-1980-2019'!$A$1:$A$16305,DE$9)</f>
        <v>0</v>
      </c>
      <c r="DF150" s="63">
        <f>SUMIFS('[1]NBA-Data-1980-2019'!$G$1:$G$16305,'[1]NBA-Data-1980-2019'!$B$1:$B$16305,$A150,'[1]NBA-Data-1980-2019'!$A$1:$A$16305,DF$9)</f>
        <v>601320</v>
      </c>
      <c r="DG150" s="63">
        <f>SUMIFS('[1]NBA-Data-1980-2019'!$G$1:$G$16305,'[1]NBA-Data-1980-2019'!$B$1:$B$16305,$A150,'[1]NBA-Data-1980-2019'!$A$1:$A$16305,DG$9)</f>
        <v>691560</v>
      </c>
      <c r="DH150" s="63">
        <f>SUMIFS('[1]NBA-Data-1980-2019'!$G$1:$G$16305,'[1]NBA-Data-1980-2019'!$B$1:$B$16305,$A150,'[1]NBA-Data-1980-2019'!$A$1:$A$16305,DH$9)</f>
        <v>0</v>
      </c>
      <c r="DI150" s="63">
        <f>SUMIFS('[1]NBA-Data-1980-2019'!$G$1:$G$16305,'[1]NBA-Data-1980-2019'!$B$1:$B$16305,$A150,'[1]NBA-Data-1980-2019'!$A$1:$A$16305,DI$9)</f>
        <v>1500000</v>
      </c>
      <c r="DJ150" s="63">
        <f>SUMIFS('[1]NBA-Data-1980-2019'!$G$1:$G$16305,'[1]NBA-Data-1980-2019'!$B$1:$B$16305,$A150,'[1]NBA-Data-1980-2019'!$A$1:$A$16305,DJ$9)</f>
        <v>590850</v>
      </c>
      <c r="DK150" s="63">
        <f>SUMIFS('[1]NBA-Data-1980-2019'!$G$1:$G$16305,'[1]NBA-Data-1980-2019'!$B$1:$B$16305,$A150,'[1]NBA-Data-1980-2019'!$A$1:$A$16305,DK$9)</f>
        <v>699935</v>
      </c>
      <c r="DL150" s="63">
        <f>SUMIFS('[1]NBA-Data-1980-2019'!$G$1:$G$16305,'[1]NBA-Data-1980-2019'!$B$1:$B$16305,$A150,'[1]NBA-Data-1980-2019'!$A$1:$A$16305,DL$9)</f>
        <v>813679</v>
      </c>
      <c r="DM150" s="63">
        <f>SUMIFS('[1]NBA-Data-1980-2019'!$G$1:$G$16305,'[1]NBA-Data-1980-2019'!$B$1:$B$16305,$A150,'[1]NBA-Data-1980-2019'!$A$1:$A$16305,DM$9)</f>
        <v>932546</v>
      </c>
      <c r="DN150" s="63">
        <f>SUMIFS('[1]NBA-Data-1980-2019'!$G$1:$G$16305,'[1]NBA-Data-1980-2019'!$B$1:$B$16305,$A150,'[1]NBA-Data-1980-2019'!$A$1:$A$16305,DN$9)</f>
        <v>1094550</v>
      </c>
      <c r="DO150" s="63">
        <f>SUMIFS('[1]NBA-Data-1980-2019'!$G$1:$G$16305,'[1]NBA-Data-1980-2019'!$B$1:$B$16305,$A150,'[1]NBA-Data-1980-2019'!$A$1:$A$16305,DO$9)</f>
        <v>1071225</v>
      </c>
      <c r="DP150" s="63">
        <f>SUMIFS('[1]NBA-Data-1980-2019'!$G$1:$G$16305,'[1]NBA-Data-1980-2019'!$B$1:$B$16305,$A150,'[1]NBA-Data-1980-2019'!$A$1:$A$16305,DP$9)</f>
        <v>1219950</v>
      </c>
      <c r="DQ150" s="63">
        <f>SUMIFS('[1]NBA-Data-1980-2019'!$G$1:$G$16305,'[1]NBA-Data-1980-2019'!$B$1:$B$16305,$A150,'[1]NBA-Data-1980-2019'!$A$1:$A$16305,DQ$9)</f>
        <v>1262275</v>
      </c>
      <c r="DR150" s="63">
        <f>SUMIFS('[1]NBA-Data-1980-2019'!$G$1:$G$16305,'[1]NBA-Data-1980-2019'!$B$1:$B$16305,$A150,'[1]NBA-Data-1980-2019'!$A$1:$A$16305,DR$9)</f>
        <v>0</v>
      </c>
      <c r="DS150" s="63">
        <f>SUMIFS('[1]NBA-Data-1980-2019'!$G$1:$G$16305,'[1]NBA-Data-1980-2019'!$B$1:$B$16305,$A150,'[1]NBA-Data-1980-2019'!$A$1:$A$16305,DS$9)</f>
        <v>0</v>
      </c>
      <c r="DT150" s="63">
        <f>SUMIFS('[1]NBA-Data-1980-2019'!$G$1:$G$16305,'[1]NBA-Data-1980-2019'!$B$1:$B$16305,$A150,'[1]NBA-Data-1980-2019'!$A$1:$A$16305,DT$9)</f>
        <v>0</v>
      </c>
      <c r="DU150" s="63">
        <f>SUMIFS('[1]NBA-Data-1980-2019'!$G$1:$G$16305,'[1]NBA-Data-1980-2019'!$B$1:$B$16305,$A150,'[1]NBA-Data-1980-2019'!$A$1:$A$16305,DU$9)</f>
        <v>0</v>
      </c>
      <c r="DV150" s="63">
        <f>SUMIFS('[1]NBA-Data-1980-2019'!$G$1:$G$16305,'[1]NBA-Data-1980-2019'!$B$1:$B$16305,$A150,'[1]NBA-Data-1980-2019'!$A$1:$A$16305,DV$9)</f>
        <v>0</v>
      </c>
      <c r="DW150" s="63">
        <f>SUMIFS('[1]NBA-Data-1980-2019'!$G$1:$G$16305,'[1]NBA-Data-1980-2019'!$B$1:$B$16305,$A150,'[1]NBA-Data-1980-2019'!$A$1:$A$16305,DW$9)</f>
        <v>0</v>
      </c>
      <c r="DX150" s="63">
        <f>SUMIFS('[1]NBA-Data-1980-2019'!$G$1:$G$16305,'[1]NBA-Data-1980-2019'!$B$1:$B$16305,$A150,'[1]NBA-Data-1980-2019'!$A$1:$A$16305,DX$9)</f>
        <v>0</v>
      </c>
      <c r="DY150" s="63">
        <f>SUMIFS('[1]NBA-Data-1980-2019'!$G$1:$G$16305,'[1]NBA-Data-1980-2019'!$B$1:$B$16305,$A150,'[1]NBA-Data-1980-2019'!$A$1:$A$16305,DY$9)</f>
        <v>0</v>
      </c>
      <c r="DZ150" s="63">
        <f>SUMIFS('[1]NBA-Data-1980-2019'!$G$1:$G$16305,'[1]NBA-Data-1980-2019'!$B$1:$B$16305,$A150,'[1]NBA-Data-1980-2019'!$A$1:$A$16305,DZ$9)</f>
        <v>0</v>
      </c>
      <c r="EA150" s="63">
        <f>SUMIFS('[1]NBA-Data-1980-2019'!$G$1:$G$16305,'[1]NBA-Data-1980-2019'!$B$1:$B$16305,$A150,'[1]NBA-Data-1980-2019'!$A$1:$A$16305,EA$9)</f>
        <v>0</v>
      </c>
      <c r="EB150" s="63">
        <f>SUMIFS('[1]NBA-Data-1980-2019'!$G$1:$G$16305,'[1]NBA-Data-1980-2019'!$B$1:$B$16305,$A150,'[1]NBA-Data-1980-2019'!$A$1:$A$16305,EB$9)</f>
        <v>0</v>
      </c>
      <c r="EC150" s="63">
        <f>SUMIFS('[1]NBA-Data-1980-2019'!$G$1:$G$16305,'[1]NBA-Data-1980-2019'!$B$1:$B$16305,$A150,'[1]NBA-Data-1980-2019'!$A$1:$A$16305,EC$9)</f>
        <v>0</v>
      </c>
      <c r="ED150" s="63">
        <f>SUMIFS('[1]NBA-Data-1980-2019'!$G$1:$G$16305,'[1]NBA-Data-1980-2019'!$B$1:$B$16305,$A150,'[1]NBA-Data-1980-2019'!$A$1:$A$16305,ED$9)</f>
        <v>0</v>
      </c>
      <c r="EH150" s="2" t="s">
        <v>1482</v>
      </c>
    </row>
    <row r="151" spans="1:165" x14ac:dyDescent="0.2">
      <c r="A151" s="2" t="s">
        <v>1084</v>
      </c>
      <c r="B151" s="2" t="str" cm="1">
        <f t="array" ref="B151">_xlfn.XLOOKUP($A151&amp;B$5,'[1]NBA-Data-1980-2019'!$B$1:$B$16305&amp;'[1]NBA-Data-1980-2019'!$A$1:$A$16305,'[1]NBA-Data-1980-2019'!$D$1:$D$16305,"",0)</f>
        <v>DET</v>
      </c>
      <c r="C151" s="2" t="str" cm="1">
        <f t="array" ref="C151">_xlfn.XLOOKUP($A151&amp;C$5,'[1]NBA-Data-1980-2019'!$B$1:$B$16305&amp;'[1]NBA-Data-1980-2019'!$A$1:$A$16305,'[1]NBA-Data-1980-2019'!$D$1:$D$16305,"",0)</f>
        <v>LAC</v>
      </c>
      <c r="D151" s="2" t="str" cm="1">
        <f t="array" ref="D151">_xlfn.XLOOKUP($A151&amp;D$5,'[1]NBA-Data-1980-2019'!$B$1:$B$16305&amp;'[1]NBA-Data-1980-2019'!$A$1:$A$16305,'[1]NBA-Data-1980-2019'!$D$1:$D$16305,"",0)</f>
        <v>LAL</v>
      </c>
      <c r="E151" s="2" t="str" cm="1">
        <f t="array" ref="E151">_xlfn.XLOOKUP($A151&amp;E$5,'[1]NBA-Data-1980-2019'!$B$1:$B$16305&amp;'[1]NBA-Data-1980-2019'!$A$1:$A$16305,'[1]NBA-Data-1980-2019'!$D$1:$D$16305,"",0)</f>
        <v>LAL</v>
      </c>
      <c r="F151" s="2" t="str" cm="1">
        <f t="array" ref="F151">_xlfn.XLOOKUP($A151&amp;F$5,'[1]NBA-Data-1980-2019'!$B$1:$B$16305&amp;'[1]NBA-Data-1980-2019'!$A$1:$A$16305,'[1]NBA-Data-1980-2019'!$D$1:$D$16305,"",0)</f>
        <v>POR</v>
      </c>
      <c r="G151" s="2" t="str" cm="1">
        <f t="array" ref="G151">_xlfn.XLOOKUP($A151&amp;G$5,'[1]NBA-Data-1980-2019'!$B$1:$B$16305&amp;'[1]NBA-Data-1980-2019'!$A$1:$A$16305,'[1]NBA-Data-1980-2019'!$D$1:$D$16305,"",0)</f>
        <v>CHI</v>
      </c>
      <c r="H151" s="2" t="str" cm="1">
        <f t="array" ref="H151">_xlfn.XLOOKUP($A151&amp;H$5,'[1]NBA-Data-1980-2019'!$B$1:$B$16305&amp;'[1]NBA-Data-1980-2019'!$A$1:$A$16305,'[1]NBA-Data-1980-2019'!$D$1:$D$16305,"",0)</f>
        <v/>
      </c>
      <c r="I151" s="2" t="str" cm="1">
        <f t="array" ref="I151">_xlfn.XLOOKUP($A151&amp;I$5,'[1]NBA-Data-1980-2019'!$B$1:$B$16305&amp;'[1]NBA-Data-1980-2019'!$A$1:$A$16305,'[1]NBA-Data-1980-2019'!$D$1:$D$16305,"",0)</f>
        <v/>
      </c>
      <c r="J151" s="2" t="str" cm="1">
        <f t="array" ref="J151">_xlfn.XLOOKUP($A151&amp;J$5,'[1]NBA-Data-1980-2019'!$B$1:$B$16305&amp;'[1]NBA-Data-1980-2019'!$A$1:$A$16305,'[1]NBA-Data-1980-2019'!$D$1:$D$16305,"",0)</f>
        <v/>
      </c>
      <c r="K151" s="2" t="str" cm="1">
        <f t="array" ref="K151">_xlfn.XLOOKUP($A151&amp;K$5,'[1]NBA-Data-1980-2019'!$B$1:$B$16305&amp;'[1]NBA-Data-1980-2019'!$A$1:$A$16305,'[1]NBA-Data-1980-2019'!$D$1:$D$16305,"",0)</f>
        <v/>
      </c>
      <c r="L151" s="2" t="str" cm="1">
        <f t="array" ref="L151">_xlfn.XLOOKUP($A151&amp;L$5,'[1]NBA-Data-1980-2019'!$B$1:$B$16305&amp;'[1]NBA-Data-1980-2019'!$A$1:$A$16305,'[1]NBA-Data-1980-2019'!$D$1:$D$16305,"",0)</f>
        <v/>
      </c>
      <c r="M151" s="2" t="str" cm="1">
        <f t="array" ref="M151">_xlfn.XLOOKUP($A151&amp;M$5,'[1]NBA-Data-1980-2019'!$B$1:$B$16305&amp;'[1]NBA-Data-1980-2019'!$A$1:$A$16305,'[1]NBA-Data-1980-2019'!$D$1:$D$16305,"",0)</f>
        <v/>
      </c>
      <c r="N151" s="2" t="str" cm="1">
        <f t="array" ref="N151">_xlfn.XLOOKUP($A151&amp;N$5,'[1]NBA-Data-1980-2019'!$B$1:$B$16305&amp;'[1]NBA-Data-1980-2019'!$A$1:$A$16305,'[1]NBA-Data-1980-2019'!$D$1:$D$16305,"",0)</f>
        <v/>
      </c>
      <c r="O151" s="2" t="str" cm="1">
        <f t="array" ref="O151">_xlfn.XLOOKUP($A151&amp;O$5,'[1]NBA-Data-1980-2019'!$B$1:$B$16305&amp;'[1]NBA-Data-1980-2019'!$A$1:$A$16305,'[1]NBA-Data-1980-2019'!$D$1:$D$16305,"",0)</f>
        <v/>
      </c>
      <c r="P151" s="2" t="str" cm="1">
        <f t="array" ref="P151">_xlfn.XLOOKUP($A151&amp;P$5,'[1]NBA-Data-1980-2019'!$B$1:$B$16305&amp;'[1]NBA-Data-1980-2019'!$A$1:$A$16305,'[1]NBA-Data-1980-2019'!$D$1:$D$16305,"",0)</f>
        <v/>
      </c>
      <c r="Q151" s="2" t="str" cm="1">
        <f t="array" ref="Q151">_xlfn.XLOOKUP($A151&amp;Q$5,'[1]NBA-Data-1980-2019'!$B$1:$B$16305&amp;'[1]NBA-Data-1980-2019'!$A$1:$A$16305,'[1]NBA-Data-1980-2019'!$D$1:$D$16305,"",0)</f>
        <v/>
      </c>
      <c r="R151" s="2" t="str" cm="1">
        <f t="array" ref="R151">_xlfn.XLOOKUP($A151&amp;R$5,'[1]NBA-Data-1980-2019'!$B$1:$B$16305&amp;'[1]NBA-Data-1980-2019'!$A$1:$A$16305,'[1]NBA-Data-1980-2019'!$D$1:$D$16305,"",0)</f>
        <v/>
      </c>
      <c r="S151" s="2" t="str" cm="1">
        <f t="array" ref="S151">_xlfn.XLOOKUP($A151&amp;S$5,'[1]NBA-Data-1980-2019'!$B$1:$B$16305&amp;'[1]NBA-Data-1980-2019'!$A$1:$A$16305,'[1]NBA-Data-1980-2019'!$D$1:$D$16305,"",0)</f>
        <v/>
      </c>
      <c r="T151" s="2" t="str" cm="1">
        <f t="array" ref="T151">_xlfn.XLOOKUP($A151&amp;T$5,'[1]NBA-Data-1980-2019'!$B$1:$B$16305&amp;'[1]NBA-Data-1980-2019'!$A$1:$A$16305,'[1]NBA-Data-1980-2019'!$D$1:$D$16305,"",0)</f>
        <v/>
      </c>
      <c r="U151" s="2" t="str" cm="1">
        <f t="array" ref="U151">_xlfn.XLOOKUP($A151&amp;U$5,'[1]NBA-Data-1980-2019'!$B$1:$B$16305&amp;'[1]NBA-Data-1980-2019'!$A$1:$A$16305,'[1]NBA-Data-1980-2019'!$D$1:$D$16305,"",0)</f>
        <v/>
      </c>
      <c r="V151" s="2" t="str" cm="1">
        <f t="array" ref="V151">_xlfn.XLOOKUP($A151&amp;V$5,'[1]NBA-Data-1980-2019'!$B$1:$B$16305&amp;'[1]NBA-Data-1980-2019'!$A$1:$A$16305,'[1]NBA-Data-1980-2019'!$D$1:$D$16305,"",0)</f>
        <v/>
      </c>
      <c r="W151" s="2" t="str" cm="1">
        <f t="array" ref="W151">_xlfn.XLOOKUP($A151&amp;W$5,'[1]NBA-Data-1980-2019'!$B$1:$B$16305&amp;'[1]NBA-Data-1980-2019'!$A$1:$A$16305,'[1]NBA-Data-1980-2019'!$D$1:$D$16305,"",0)</f>
        <v/>
      </c>
      <c r="X151" s="2" t="str" cm="1">
        <f t="array" ref="X151">_xlfn.XLOOKUP($A151&amp;X$5,'[1]NBA-Data-1980-2019'!$B$1:$B$16305&amp;'[1]NBA-Data-1980-2019'!$A$1:$A$16305,'[1]NBA-Data-1980-2019'!$D$1:$D$16305,"",0)</f>
        <v/>
      </c>
      <c r="Y151" s="2" t="str" cm="1">
        <f t="array" ref="Y151">_xlfn.XLOOKUP($A151&amp;Y$5,'[1]NBA-Data-1980-2019'!$B$1:$B$16305&amp;'[1]NBA-Data-1980-2019'!$A$1:$A$16305,'[1]NBA-Data-1980-2019'!$D$1:$D$16305,"",0)</f>
        <v/>
      </c>
      <c r="Z151" s="2" t="str" cm="1">
        <f t="array" ref="Z151">_xlfn.XLOOKUP($A151&amp;Z$5,'[1]NBA-Data-1980-2019'!$B$1:$B$16305&amp;'[1]NBA-Data-1980-2019'!$A$1:$A$16305,'[1]NBA-Data-1980-2019'!$D$1:$D$16305,"",0)</f>
        <v/>
      </c>
      <c r="AA151" s="2" t="str" cm="1">
        <f t="array" ref="AA151">_xlfn.XLOOKUP($A151&amp;AA$5,'[1]NBA-Data-1980-2019'!$B$1:$B$16305&amp;'[1]NBA-Data-1980-2019'!$A$1:$A$16305,'[1]NBA-Data-1980-2019'!$D$1:$D$16305,"",0)</f>
        <v/>
      </c>
      <c r="AB151" s="2" t="str" cm="1">
        <f t="array" ref="AB151">_xlfn.XLOOKUP($A151&amp;AB$5,'[1]NBA-Data-1980-2019'!$B$1:$B$16305&amp;'[1]NBA-Data-1980-2019'!$A$1:$A$16305,'[1]NBA-Data-1980-2019'!$D$1:$D$16305,"",0)</f>
        <v/>
      </c>
      <c r="AC151" s="2" t="str" cm="1">
        <f t="array" ref="AC151">_xlfn.XLOOKUP($A151&amp;AC$5,'[1]NBA-Data-1980-2019'!$B$1:$B$16305&amp;'[1]NBA-Data-1980-2019'!$A$1:$A$16305,'[1]NBA-Data-1980-2019'!$D$1:$D$16305,"",0)</f>
        <v/>
      </c>
      <c r="AD151" s="2" t="str" cm="1">
        <f t="array" ref="AD151">_xlfn.XLOOKUP($A151&amp;AD$5,'[1]NBA-Data-1980-2019'!$B$1:$B$16305&amp;'[1]NBA-Data-1980-2019'!$A$1:$A$16305,'[1]NBA-Data-1980-2019'!$D$1:$D$16305,"",0)</f>
        <v/>
      </c>
      <c r="AE151" s="2" t="str" cm="1">
        <f t="array" ref="AE151">_xlfn.XLOOKUP($A151&amp;AE$5,'[1]NBA-Data-1980-2019'!$B$1:$B$16305&amp;'[1]NBA-Data-1980-2019'!$A$1:$A$16305,'[1]NBA-Data-1980-2019'!$D$1:$D$16305,"",0)</f>
        <v/>
      </c>
      <c r="AF151" s="2" t="str" cm="1">
        <f t="array" ref="AF151">_xlfn.XLOOKUP($A151&amp;AF$5,'[1]NBA-Data-1980-2019'!$B$1:$B$16305&amp;'[1]NBA-Data-1980-2019'!$A$1:$A$16305,'[1]NBA-Data-1980-2019'!$D$1:$D$16305,"",0)</f>
        <v/>
      </c>
      <c r="AG151" s="2" t="str" cm="1">
        <f t="array" ref="AG151">_xlfn.XLOOKUP($A151&amp;AG$5,'[1]NBA-Data-1980-2019'!$B$1:$B$16305&amp;'[1]NBA-Data-1980-2019'!$A$1:$A$16305,'[1]NBA-Data-1980-2019'!$D$1:$D$16305,"",0)</f>
        <v/>
      </c>
      <c r="AH151" s="2" cm="1">
        <f t="array" ref="AH151">_xlfn.XLOOKUP($A151&amp;AH$5,'[1]NBA-Data-1980-2019'!$B$1:$B$16305&amp;'[1]NBA-Data-1980-2019'!$A$1:$A$16305,'[1]NBA-Data-1980-2019'!$H$1:$H$16305,"",0)</f>
        <v>1900.8</v>
      </c>
      <c r="AI151" s="2" cm="1">
        <f t="array" ref="AI151">_xlfn.XLOOKUP($A151&amp;AI$5,'[1]NBA-Data-1980-2019'!$B$1:$B$16305&amp;'[1]NBA-Data-1980-2019'!$A$1:$A$16305,'[1]NBA-Data-1980-2019'!$H$1:$H$16305,"",0)</f>
        <v>1440</v>
      </c>
      <c r="AJ151" s="2" cm="1">
        <f t="array" ref="AJ151">_xlfn.XLOOKUP($A151&amp;AJ$5,'[1]NBA-Data-1980-2019'!$B$1:$B$16305&amp;'[1]NBA-Data-1980-2019'!$A$1:$A$16305,'[1]NBA-Data-1980-2019'!$H$1:$H$16305,"",0)</f>
        <v>618.80000000000007</v>
      </c>
      <c r="AK151" s="2" cm="1">
        <f t="array" ref="AK151">_xlfn.XLOOKUP($A151&amp;AK$5,'[1]NBA-Data-1980-2019'!$B$1:$B$16305&amp;'[1]NBA-Data-1980-2019'!$A$1:$A$16305,'[1]NBA-Data-1980-2019'!$H$1:$H$16305,"",0)</f>
        <v>468</v>
      </c>
      <c r="AL151" s="2" cm="1">
        <f t="array" ref="AL151">_xlfn.XLOOKUP($A151&amp;AL$5,'[1]NBA-Data-1980-2019'!$B$1:$B$16305&amp;'[1]NBA-Data-1980-2019'!$A$1:$A$16305,'[1]NBA-Data-1980-2019'!$H$1:$H$16305,"",0)</f>
        <v>266</v>
      </c>
      <c r="AM151" s="2" cm="1">
        <f t="array" ref="AM151">_xlfn.XLOOKUP($A151&amp;AM$5,'[1]NBA-Data-1980-2019'!$B$1:$B$16305&amp;'[1]NBA-Data-1980-2019'!$A$1:$A$16305,'[1]NBA-Data-1980-2019'!$H$1:$H$16305,"",0)</f>
        <v>274.40000000000003</v>
      </c>
      <c r="AN151" s="2" t="str" cm="1">
        <f t="array" ref="AN151">_xlfn.XLOOKUP($A151&amp;AN$5,'[1]NBA-Data-1980-2019'!$B$1:$B$16305&amp;'[1]NBA-Data-1980-2019'!$A$1:$A$16305,'[1]NBA-Data-1980-2019'!$H$1:$H$16305,"",0)</f>
        <v/>
      </c>
      <c r="AO151" s="2" t="str" cm="1">
        <f t="array" ref="AO151">_xlfn.XLOOKUP($A151&amp;AO$5,'[1]NBA-Data-1980-2019'!$B$1:$B$16305&amp;'[1]NBA-Data-1980-2019'!$A$1:$A$16305,'[1]NBA-Data-1980-2019'!$H$1:$H$16305,"",0)</f>
        <v/>
      </c>
      <c r="AP151" s="2" t="str" cm="1">
        <f t="array" ref="AP151">_xlfn.XLOOKUP($A151&amp;AP$5,'[1]NBA-Data-1980-2019'!$B$1:$B$16305&amp;'[1]NBA-Data-1980-2019'!$A$1:$A$16305,'[1]NBA-Data-1980-2019'!$H$1:$H$16305,"",0)</f>
        <v/>
      </c>
      <c r="AQ151" s="2" t="str" cm="1">
        <f t="array" ref="AQ151">_xlfn.XLOOKUP($A151&amp;AQ$5,'[1]NBA-Data-1980-2019'!$B$1:$B$16305&amp;'[1]NBA-Data-1980-2019'!$A$1:$A$16305,'[1]NBA-Data-1980-2019'!$H$1:$H$16305,"",0)</f>
        <v/>
      </c>
      <c r="AR151" s="2" t="str" cm="1">
        <f t="array" ref="AR151">_xlfn.XLOOKUP($A151&amp;AR$5,'[1]NBA-Data-1980-2019'!$B$1:$B$16305&amp;'[1]NBA-Data-1980-2019'!$A$1:$A$16305,'[1]NBA-Data-1980-2019'!$H$1:$H$16305,"",0)</f>
        <v/>
      </c>
      <c r="AS151" s="2" t="str" cm="1">
        <f t="array" ref="AS151">_xlfn.XLOOKUP($A151&amp;AS$5,'[1]NBA-Data-1980-2019'!$B$1:$B$16305&amp;'[1]NBA-Data-1980-2019'!$A$1:$A$16305,'[1]NBA-Data-1980-2019'!$H$1:$H$16305,"",0)</f>
        <v/>
      </c>
      <c r="AT151" s="2" t="str" cm="1">
        <f t="array" ref="AT151">_xlfn.XLOOKUP($A151&amp;AT$5,'[1]NBA-Data-1980-2019'!$B$1:$B$16305&amp;'[1]NBA-Data-1980-2019'!$A$1:$A$16305,'[1]NBA-Data-1980-2019'!$H$1:$H$16305,"",0)</f>
        <v/>
      </c>
      <c r="AU151" s="2" t="str" cm="1">
        <f t="array" ref="AU151">_xlfn.XLOOKUP($A151&amp;AU$5,'[1]NBA-Data-1980-2019'!$B$1:$B$16305&amp;'[1]NBA-Data-1980-2019'!$A$1:$A$16305,'[1]NBA-Data-1980-2019'!$H$1:$H$16305,"",0)</f>
        <v/>
      </c>
      <c r="AV151" s="2" t="str" cm="1">
        <f t="array" ref="AV151">_xlfn.XLOOKUP($A151&amp;AV$5,'[1]NBA-Data-1980-2019'!$B$1:$B$16305&amp;'[1]NBA-Data-1980-2019'!$A$1:$A$16305,'[1]NBA-Data-1980-2019'!$H$1:$H$16305,"",0)</f>
        <v/>
      </c>
      <c r="AW151" s="2" t="str" cm="1">
        <f t="array" ref="AW151">_xlfn.XLOOKUP($A151&amp;AW$5,'[1]NBA-Data-1980-2019'!$B$1:$B$16305&amp;'[1]NBA-Data-1980-2019'!$A$1:$A$16305,'[1]NBA-Data-1980-2019'!$H$1:$H$16305,"",0)</f>
        <v/>
      </c>
      <c r="AX151" s="2" t="str" cm="1">
        <f t="array" ref="AX151">_xlfn.XLOOKUP($A151&amp;AX$5,'[1]NBA-Data-1980-2019'!$B$1:$B$16305&amp;'[1]NBA-Data-1980-2019'!$A$1:$A$16305,'[1]NBA-Data-1980-2019'!$H$1:$H$16305,"",0)</f>
        <v/>
      </c>
      <c r="AY151" s="2" t="str" cm="1">
        <f t="array" ref="AY151">_xlfn.XLOOKUP($A151&amp;AY$5,'[1]NBA-Data-1980-2019'!$B$1:$B$16305&amp;'[1]NBA-Data-1980-2019'!$A$1:$A$16305,'[1]NBA-Data-1980-2019'!$H$1:$H$16305,"",0)</f>
        <v/>
      </c>
      <c r="AZ151" s="2" t="str" cm="1">
        <f t="array" ref="AZ151">_xlfn.XLOOKUP($A151&amp;AZ$5,'[1]NBA-Data-1980-2019'!$B$1:$B$16305&amp;'[1]NBA-Data-1980-2019'!$A$1:$A$16305,'[1]NBA-Data-1980-2019'!$H$1:$H$16305,"",0)</f>
        <v/>
      </c>
      <c r="BA151" s="2" t="str" cm="1">
        <f t="array" ref="BA151">_xlfn.XLOOKUP($A151&amp;BA$5,'[1]NBA-Data-1980-2019'!$B$1:$B$16305&amp;'[1]NBA-Data-1980-2019'!$A$1:$A$16305,'[1]NBA-Data-1980-2019'!$H$1:$H$16305,"",0)</f>
        <v/>
      </c>
      <c r="BB151" s="2" t="str" cm="1">
        <f t="array" ref="BB151">_xlfn.XLOOKUP($A151&amp;BB$5,'[1]NBA-Data-1980-2019'!$B$1:$B$16305&amp;'[1]NBA-Data-1980-2019'!$A$1:$A$16305,'[1]NBA-Data-1980-2019'!$H$1:$H$16305,"",0)</f>
        <v/>
      </c>
      <c r="BC151" s="2" t="str" cm="1">
        <f t="array" ref="BC151">_xlfn.XLOOKUP($A151&amp;BC$5,'[1]NBA-Data-1980-2019'!$B$1:$B$16305&amp;'[1]NBA-Data-1980-2019'!$A$1:$A$16305,'[1]NBA-Data-1980-2019'!$H$1:$H$16305,"",0)</f>
        <v/>
      </c>
      <c r="BD151" s="2" t="str" cm="1">
        <f t="array" ref="BD151">_xlfn.XLOOKUP($A151&amp;BD$5,'[1]NBA-Data-1980-2019'!$B$1:$B$16305&amp;'[1]NBA-Data-1980-2019'!$A$1:$A$16305,'[1]NBA-Data-1980-2019'!$H$1:$H$16305,"",0)</f>
        <v/>
      </c>
      <c r="BE151" s="2" t="str" cm="1">
        <f t="array" ref="BE151">_xlfn.XLOOKUP($A151&amp;BE$5,'[1]NBA-Data-1980-2019'!$B$1:$B$16305&amp;'[1]NBA-Data-1980-2019'!$A$1:$A$16305,'[1]NBA-Data-1980-2019'!$H$1:$H$16305,"",0)</f>
        <v/>
      </c>
      <c r="BF151" s="2" t="str" cm="1">
        <f t="array" ref="BF151">_xlfn.XLOOKUP($A151&amp;BF$5,'[1]NBA-Data-1980-2019'!$B$1:$B$16305&amp;'[1]NBA-Data-1980-2019'!$A$1:$A$16305,'[1]NBA-Data-1980-2019'!$H$1:$H$16305,"",0)</f>
        <v/>
      </c>
      <c r="BG151" s="2" t="str" cm="1">
        <f t="array" ref="BG151">_xlfn.XLOOKUP($A151&amp;BG$5,'[1]NBA-Data-1980-2019'!$B$1:$B$16305&amp;'[1]NBA-Data-1980-2019'!$A$1:$A$16305,'[1]NBA-Data-1980-2019'!$H$1:$H$16305,"",0)</f>
        <v/>
      </c>
      <c r="BH151" s="2" t="str" cm="1">
        <f t="array" ref="BH151">_xlfn.XLOOKUP($A151&amp;BH$5,'[1]NBA-Data-1980-2019'!$B$1:$B$16305&amp;'[1]NBA-Data-1980-2019'!$A$1:$A$16305,'[1]NBA-Data-1980-2019'!$H$1:$H$16305,"",0)</f>
        <v/>
      </c>
      <c r="BI151" s="2" t="str" cm="1">
        <f t="array" ref="BI151">_xlfn.XLOOKUP($A151&amp;BI$5,'[1]NBA-Data-1980-2019'!$B$1:$B$16305&amp;'[1]NBA-Data-1980-2019'!$A$1:$A$16305,'[1]NBA-Data-1980-2019'!$H$1:$H$16305,"",0)</f>
        <v/>
      </c>
      <c r="BJ151" s="2" t="str" cm="1">
        <f t="array" ref="BJ151">_xlfn.XLOOKUP($A151&amp;BJ$5,'[1]NBA-Data-1980-2019'!$B$1:$B$16305&amp;'[1]NBA-Data-1980-2019'!$A$1:$A$16305,'[1]NBA-Data-1980-2019'!$H$1:$H$16305,"",0)</f>
        <v/>
      </c>
      <c r="BK151" s="2" t="str" cm="1">
        <f t="array" ref="BK151">_xlfn.XLOOKUP($A151&amp;BK$5,'[1]NBA-Data-1980-2019'!$B$1:$B$16305&amp;'[1]NBA-Data-1980-2019'!$A$1:$A$16305,'[1]NBA-Data-1980-2019'!$H$1:$H$16305,"",0)</f>
        <v/>
      </c>
      <c r="BL151" s="2" t="str" cm="1">
        <f t="array" ref="BL151">_xlfn.XLOOKUP($A151&amp;BL$5,'[1]NBA-Data-1980-2019'!$B$1:$B$16305&amp;'[1]NBA-Data-1980-2019'!$A$1:$A$16305,'[1]NBA-Data-1980-2019'!$H$1:$H$16305,"",0)</f>
        <v/>
      </c>
      <c r="BM151" s="2" t="str" cm="1">
        <f t="array" ref="BM151">_xlfn.XLOOKUP($A151&amp;BM$5,'[1]NBA-Data-1980-2019'!$B$1:$B$16305&amp;'[1]NBA-Data-1980-2019'!$A$1:$A$16305,'[1]NBA-Data-1980-2019'!$H$1:$H$16305,"",0)</f>
        <v/>
      </c>
      <c r="BN151" s="2" cm="1">
        <f t="array" ref="BN151">_xlfn.XLOOKUP($A151&amp;BN$5,'[1]NBA-Data-1980-2019'!$B$1:$B$16305&amp;'[1]NBA-Data-1980-2019'!$A$1:$A$16305,'[1]NBA-Data-1980-2019'!$F$1:$F$16305,"",0)</f>
        <v>12.7</v>
      </c>
      <c r="BO151" s="2" cm="1">
        <f t="array" ref="BO151">_xlfn.XLOOKUP($A151&amp;BO$5,'[1]NBA-Data-1980-2019'!$B$1:$B$16305&amp;'[1]NBA-Data-1980-2019'!$A$1:$A$16305,'[1]NBA-Data-1980-2019'!$F$1:$F$16305,"",0)</f>
        <v>11.7</v>
      </c>
      <c r="BP151" s="2" cm="1">
        <f t="array" ref="BP151">_xlfn.XLOOKUP($A151&amp;BP$5,'[1]NBA-Data-1980-2019'!$B$1:$B$16305&amp;'[1]NBA-Data-1980-2019'!$A$1:$A$16305,'[1]NBA-Data-1980-2019'!$F$1:$F$16305,"",0)</f>
        <v>11.2</v>
      </c>
      <c r="BQ151" s="2" cm="1">
        <f t="array" ref="BQ151">_xlfn.XLOOKUP($A151&amp;BQ$5,'[1]NBA-Data-1980-2019'!$B$1:$B$16305&amp;'[1]NBA-Data-1980-2019'!$A$1:$A$16305,'[1]NBA-Data-1980-2019'!$F$1:$F$16305,"",0)</f>
        <v>9.1</v>
      </c>
      <c r="BR151" s="2" cm="1">
        <f t="array" ref="BR151">_xlfn.XLOOKUP($A151&amp;BR$5,'[1]NBA-Data-1980-2019'!$B$1:$B$16305&amp;'[1]NBA-Data-1980-2019'!$A$1:$A$16305,'[1]NBA-Data-1980-2019'!$F$1:$F$16305,"",0)</f>
        <v>5.4</v>
      </c>
      <c r="BS151" s="2" cm="1">
        <f t="array" ref="BS151">_xlfn.XLOOKUP($A151&amp;BS$5,'[1]NBA-Data-1980-2019'!$B$1:$B$16305&amp;'[1]NBA-Data-1980-2019'!$A$1:$A$16305,'[1]NBA-Data-1980-2019'!$F$1:$F$16305,"",0)</f>
        <v>3.5</v>
      </c>
      <c r="BT151" s="2" t="str" cm="1">
        <f t="array" ref="BT151">_xlfn.XLOOKUP($A151&amp;BT$5,'[1]NBA-Data-1980-2019'!$B$1:$B$16305&amp;'[1]NBA-Data-1980-2019'!$A$1:$A$16305,'[1]NBA-Data-1980-2019'!$F$1:$F$16305,"",0)</f>
        <v/>
      </c>
      <c r="BU151" s="2" t="str" cm="1">
        <f t="array" ref="BU151">_xlfn.XLOOKUP($A151&amp;BU$5,'[1]NBA-Data-1980-2019'!$B$1:$B$16305&amp;'[1]NBA-Data-1980-2019'!$A$1:$A$16305,'[1]NBA-Data-1980-2019'!$F$1:$F$16305,"",0)</f>
        <v/>
      </c>
      <c r="BV151" s="2" t="str" cm="1">
        <f t="array" ref="BV151">_xlfn.XLOOKUP($A151&amp;BV$5,'[1]NBA-Data-1980-2019'!$B$1:$B$16305&amp;'[1]NBA-Data-1980-2019'!$A$1:$A$16305,'[1]NBA-Data-1980-2019'!$F$1:$F$16305,"",0)</f>
        <v/>
      </c>
      <c r="BW151" s="2" t="str" cm="1">
        <f t="array" ref="BW151">_xlfn.XLOOKUP($A151&amp;BW$5,'[1]NBA-Data-1980-2019'!$B$1:$B$16305&amp;'[1]NBA-Data-1980-2019'!$A$1:$A$16305,'[1]NBA-Data-1980-2019'!$F$1:$F$16305,"",0)</f>
        <v/>
      </c>
      <c r="BX151" s="2" t="str" cm="1">
        <f t="array" ref="BX151">_xlfn.XLOOKUP($A151&amp;BX$5,'[1]NBA-Data-1980-2019'!$B$1:$B$16305&amp;'[1]NBA-Data-1980-2019'!$A$1:$A$16305,'[1]NBA-Data-1980-2019'!$F$1:$F$16305,"",0)</f>
        <v/>
      </c>
      <c r="BY151" s="2" t="str" cm="1">
        <f t="array" ref="BY151">_xlfn.XLOOKUP($A151&amp;BY$5,'[1]NBA-Data-1980-2019'!$B$1:$B$16305&amp;'[1]NBA-Data-1980-2019'!$A$1:$A$16305,'[1]NBA-Data-1980-2019'!$F$1:$F$16305,"",0)</f>
        <v/>
      </c>
      <c r="BZ151" s="2" t="str" cm="1">
        <f t="array" ref="BZ151">_xlfn.XLOOKUP($A151&amp;BZ$5,'[1]NBA-Data-1980-2019'!$B$1:$B$16305&amp;'[1]NBA-Data-1980-2019'!$A$1:$A$16305,'[1]NBA-Data-1980-2019'!$F$1:$F$16305,"",0)</f>
        <v/>
      </c>
      <c r="CA151" s="2" t="str" cm="1">
        <f t="array" ref="CA151">_xlfn.XLOOKUP($A151&amp;CA$5,'[1]NBA-Data-1980-2019'!$B$1:$B$16305&amp;'[1]NBA-Data-1980-2019'!$A$1:$A$16305,'[1]NBA-Data-1980-2019'!$F$1:$F$16305,"",0)</f>
        <v/>
      </c>
      <c r="CB151" s="2" t="str" cm="1">
        <f t="array" ref="CB151">_xlfn.XLOOKUP($A151&amp;CB$5,'[1]NBA-Data-1980-2019'!$B$1:$B$16305&amp;'[1]NBA-Data-1980-2019'!$A$1:$A$16305,'[1]NBA-Data-1980-2019'!$F$1:$F$16305,"",0)</f>
        <v/>
      </c>
      <c r="CC151" s="2" t="str" cm="1">
        <f t="array" ref="CC151">_xlfn.XLOOKUP($A151&amp;CC$5,'[1]NBA-Data-1980-2019'!$B$1:$B$16305&amp;'[1]NBA-Data-1980-2019'!$A$1:$A$16305,'[1]NBA-Data-1980-2019'!$F$1:$F$16305,"",0)</f>
        <v/>
      </c>
      <c r="CD151" s="2" t="str" cm="1">
        <f t="array" ref="CD151">_xlfn.XLOOKUP($A151&amp;CD$5,'[1]NBA-Data-1980-2019'!$B$1:$B$16305&amp;'[1]NBA-Data-1980-2019'!$A$1:$A$16305,'[1]NBA-Data-1980-2019'!$F$1:$F$16305,"",0)</f>
        <v/>
      </c>
      <c r="CE151" s="2" t="str" cm="1">
        <f t="array" ref="CE151">_xlfn.XLOOKUP($A151&amp;CE$5,'[1]NBA-Data-1980-2019'!$B$1:$B$16305&amp;'[1]NBA-Data-1980-2019'!$A$1:$A$16305,'[1]NBA-Data-1980-2019'!$F$1:$F$16305,"",0)</f>
        <v/>
      </c>
      <c r="CF151" s="2" t="str" cm="1">
        <f t="array" ref="CF151">_xlfn.XLOOKUP($A151&amp;CF$5,'[1]NBA-Data-1980-2019'!$B$1:$B$16305&amp;'[1]NBA-Data-1980-2019'!$A$1:$A$16305,'[1]NBA-Data-1980-2019'!$F$1:$F$16305,"",0)</f>
        <v/>
      </c>
      <c r="CG151" s="2" t="str" cm="1">
        <f t="array" ref="CG151">_xlfn.XLOOKUP($A151&amp;CG$5,'[1]NBA-Data-1980-2019'!$B$1:$B$16305&amp;'[1]NBA-Data-1980-2019'!$A$1:$A$16305,'[1]NBA-Data-1980-2019'!$F$1:$F$16305,"",0)</f>
        <v/>
      </c>
      <c r="CH151" s="2" t="str" cm="1">
        <f t="array" ref="CH151">_xlfn.XLOOKUP($A151&amp;CH$5,'[1]NBA-Data-1980-2019'!$B$1:$B$16305&amp;'[1]NBA-Data-1980-2019'!$A$1:$A$16305,'[1]NBA-Data-1980-2019'!$F$1:$F$16305,"",0)</f>
        <v/>
      </c>
      <c r="CI151" s="2" t="str" cm="1">
        <f t="array" ref="CI151">_xlfn.XLOOKUP($A151&amp;CI$5,'[1]NBA-Data-1980-2019'!$B$1:$B$16305&amp;'[1]NBA-Data-1980-2019'!$A$1:$A$16305,'[1]NBA-Data-1980-2019'!$F$1:$F$16305,"",0)</f>
        <v/>
      </c>
      <c r="CJ151" s="2" t="str" cm="1">
        <f t="array" ref="CJ151">_xlfn.XLOOKUP($A151&amp;CJ$5,'[1]NBA-Data-1980-2019'!$B$1:$B$16305&amp;'[1]NBA-Data-1980-2019'!$A$1:$A$16305,'[1]NBA-Data-1980-2019'!$F$1:$F$16305,"",0)</f>
        <v/>
      </c>
      <c r="CK151" s="2" t="str" cm="1">
        <f t="array" ref="CK151">_xlfn.XLOOKUP($A151&amp;CK$5,'[1]NBA-Data-1980-2019'!$B$1:$B$16305&amp;'[1]NBA-Data-1980-2019'!$A$1:$A$16305,'[1]NBA-Data-1980-2019'!$F$1:$F$16305,"",0)</f>
        <v/>
      </c>
      <c r="CL151" s="2" t="str" cm="1">
        <f t="array" ref="CL151">_xlfn.XLOOKUP($A151&amp;CL$5,'[1]NBA-Data-1980-2019'!$B$1:$B$16305&amp;'[1]NBA-Data-1980-2019'!$A$1:$A$16305,'[1]NBA-Data-1980-2019'!$F$1:$F$16305,"",0)</f>
        <v/>
      </c>
      <c r="CM151" s="2" t="str" cm="1">
        <f t="array" ref="CM151">_xlfn.XLOOKUP($A151&amp;CM$5,'[1]NBA-Data-1980-2019'!$B$1:$B$16305&amp;'[1]NBA-Data-1980-2019'!$A$1:$A$16305,'[1]NBA-Data-1980-2019'!$F$1:$F$16305,"",0)</f>
        <v/>
      </c>
      <c r="CN151" s="2" t="str" cm="1">
        <f t="array" ref="CN151">_xlfn.XLOOKUP($A151&amp;CN$5,'[1]NBA-Data-1980-2019'!$B$1:$B$16305&amp;'[1]NBA-Data-1980-2019'!$A$1:$A$16305,'[1]NBA-Data-1980-2019'!$F$1:$F$16305,"",0)</f>
        <v/>
      </c>
      <c r="CO151" s="2" t="str" cm="1">
        <f t="array" ref="CO151">_xlfn.XLOOKUP($A151&amp;CO$5,'[1]NBA-Data-1980-2019'!$B$1:$B$16305&amp;'[1]NBA-Data-1980-2019'!$A$1:$A$16305,'[1]NBA-Data-1980-2019'!$F$1:$F$16305,"",0)</f>
        <v/>
      </c>
      <c r="CP151" s="2" t="str" cm="1">
        <f t="array" ref="CP151">_xlfn.XLOOKUP($A151&amp;CP$5,'[1]NBA-Data-1980-2019'!$B$1:$B$16305&amp;'[1]NBA-Data-1980-2019'!$A$1:$A$16305,'[1]NBA-Data-1980-2019'!$F$1:$F$16305,"",0)</f>
        <v/>
      </c>
      <c r="CQ151" s="2" t="str" cm="1">
        <f t="array" ref="CQ151">_xlfn.XLOOKUP($A151&amp;CQ$5,'[1]NBA-Data-1980-2019'!$B$1:$B$16305&amp;'[1]NBA-Data-1980-2019'!$A$1:$A$16305,'[1]NBA-Data-1980-2019'!$F$1:$F$16305,"",0)</f>
        <v/>
      </c>
      <c r="CR151" s="2" t="str" cm="1">
        <f t="array" ref="CR151">_xlfn.XLOOKUP($A151&amp;CR$5,'[1]NBA-Data-1980-2019'!$B$1:$B$16305&amp;'[1]NBA-Data-1980-2019'!$A$1:$A$16305,'[1]NBA-Data-1980-2019'!$F$1:$F$16305,"",0)</f>
        <v/>
      </c>
      <c r="CS151" s="2" t="str" cm="1">
        <f t="array" ref="CS151">_xlfn.XLOOKUP($A151&amp;CS$5,'[1]NBA-Data-1980-2019'!$B$1:$B$16305&amp;'[1]NBA-Data-1980-2019'!$A$1:$A$16305,'[1]NBA-Data-1980-2019'!$F$1:$F$16305,"",0)</f>
        <v/>
      </c>
      <c r="CU151" s="2" t="str">
        <f>_xlfn.XLOOKUP($A151,TEAMS!$G$1:$G$839,TEAMS!$H$1:$H$839,"",0)</f>
        <v>C</v>
      </c>
      <c r="CV151" s="2" t="str">
        <f>_xlfn.XLOOKUP($CU151,DASHBOARD!$B$22:$B$27,DASHBOARD!$C$22:$C$27,"",0)</f>
        <v>CENTER</v>
      </c>
      <c r="CY151" s="63">
        <f>SUMIFS('[1]NBA-Data-1980-2019'!$G$1:$G$16305,'[1]NBA-Data-1980-2019'!$B$1:$B$16305,$A151,'[1]NBA-Data-1980-2019'!$A$1:$A$16305,CY$9)</f>
        <v>935000</v>
      </c>
      <c r="CZ151" s="63">
        <f>SUMIFS('[1]NBA-Data-1980-2019'!$G$1:$G$16305,'[1]NBA-Data-1980-2019'!$B$1:$B$16305,$A151,'[1]NBA-Data-1980-2019'!$A$1:$A$16305,CZ$9)</f>
        <v>933000</v>
      </c>
      <c r="DA151" s="63">
        <f>SUMIFS('[1]NBA-Data-1980-2019'!$G$1:$G$16305,'[1]NBA-Data-1980-2019'!$B$1:$B$16305,$A151,'[1]NBA-Data-1980-2019'!$A$1:$A$16305,DA$9)</f>
        <v>1000000</v>
      </c>
      <c r="DB151" s="63">
        <f>SUMIFS('[1]NBA-Data-1980-2019'!$G$1:$G$16305,'[1]NBA-Data-1980-2019'!$B$1:$B$16305,$A151,'[1]NBA-Data-1980-2019'!$A$1:$A$16305,DB$9)</f>
        <v>1300000</v>
      </c>
      <c r="DC151" s="63">
        <f>SUMIFS('[1]NBA-Data-1980-2019'!$G$1:$G$16305,'[1]NBA-Data-1980-2019'!$B$1:$B$16305,$A151,'[1]NBA-Data-1980-2019'!$A$1:$A$16305,DC$9)</f>
        <v>325000</v>
      </c>
      <c r="DD151" s="63">
        <f>SUMIFS('[1]NBA-Data-1980-2019'!$G$1:$G$16305,'[1]NBA-Data-1980-2019'!$B$1:$B$16305,$A151,'[1]NBA-Data-1980-2019'!$A$1:$A$16305,DD$9)</f>
        <v>225000</v>
      </c>
      <c r="DE151" s="63">
        <f>SUMIFS('[1]NBA-Data-1980-2019'!$G$1:$G$16305,'[1]NBA-Data-1980-2019'!$B$1:$B$16305,$A151,'[1]NBA-Data-1980-2019'!$A$1:$A$16305,DE$9)</f>
        <v>0</v>
      </c>
      <c r="DF151" s="63">
        <f>SUMIFS('[1]NBA-Data-1980-2019'!$G$1:$G$16305,'[1]NBA-Data-1980-2019'!$B$1:$B$16305,$A151,'[1]NBA-Data-1980-2019'!$A$1:$A$16305,DF$9)</f>
        <v>0</v>
      </c>
      <c r="DG151" s="63">
        <f>SUMIFS('[1]NBA-Data-1980-2019'!$G$1:$G$16305,'[1]NBA-Data-1980-2019'!$B$1:$B$16305,$A151,'[1]NBA-Data-1980-2019'!$A$1:$A$16305,DG$9)</f>
        <v>0</v>
      </c>
      <c r="DH151" s="63">
        <f>SUMIFS('[1]NBA-Data-1980-2019'!$G$1:$G$16305,'[1]NBA-Data-1980-2019'!$B$1:$B$16305,$A151,'[1]NBA-Data-1980-2019'!$A$1:$A$16305,DH$9)</f>
        <v>0</v>
      </c>
      <c r="DI151" s="63">
        <f>SUMIFS('[1]NBA-Data-1980-2019'!$G$1:$G$16305,'[1]NBA-Data-1980-2019'!$B$1:$B$16305,$A151,'[1]NBA-Data-1980-2019'!$A$1:$A$16305,DI$9)</f>
        <v>0</v>
      </c>
      <c r="DJ151" s="63">
        <f>SUMIFS('[1]NBA-Data-1980-2019'!$G$1:$G$16305,'[1]NBA-Data-1980-2019'!$B$1:$B$16305,$A151,'[1]NBA-Data-1980-2019'!$A$1:$A$16305,DJ$9)</f>
        <v>0</v>
      </c>
      <c r="DK151" s="63">
        <f>SUMIFS('[1]NBA-Data-1980-2019'!$G$1:$G$16305,'[1]NBA-Data-1980-2019'!$B$1:$B$16305,$A151,'[1]NBA-Data-1980-2019'!$A$1:$A$16305,DK$9)</f>
        <v>0</v>
      </c>
      <c r="DL151" s="63">
        <f>SUMIFS('[1]NBA-Data-1980-2019'!$G$1:$G$16305,'[1]NBA-Data-1980-2019'!$B$1:$B$16305,$A151,'[1]NBA-Data-1980-2019'!$A$1:$A$16305,DL$9)</f>
        <v>0</v>
      </c>
      <c r="DM151" s="63">
        <f>SUMIFS('[1]NBA-Data-1980-2019'!$G$1:$G$16305,'[1]NBA-Data-1980-2019'!$B$1:$B$16305,$A151,'[1]NBA-Data-1980-2019'!$A$1:$A$16305,DM$9)</f>
        <v>0</v>
      </c>
      <c r="DN151" s="63">
        <f>SUMIFS('[1]NBA-Data-1980-2019'!$G$1:$G$16305,'[1]NBA-Data-1980-2019'!$B$1:$B$16305,$A151,'[1]NBA-Data-1980-2019'!$A$1:$A$16305,DN$9)</f>
        <v>0</v>
      </c>
      <c r="DO151" s="63">
        <f>SUMIFS('[1]NBA-Data-1980-2019'!$G$1:$G$16305,'[1]NBA-Data-1980-2019'!$B$1:$B$16305,$A151,'[1]NBA-Data-1980-2019'!$A$1:$A$16305,DO$9)</f>
        <v>0</v>
      </c>
      <c r="DP151" s="63">
        <f>SUMIFS('[1]NBA-Data-1980-2019'!$G$1:$G$16305,'[1]NBA-Data-1980-2019'!$B$1:$B$16305,$A151,'[1]NBA-Data-1980-2019'!$A$1:$A$16305,DP$9)</f>
        <v>0</v>
      </c>
      <c r="DQ151" s="63">
        <f>SUMIFS('[1]NBA-Data-1980-2019'!$G$1:$G$16305,'[1]NBA-Data-1980-2019'!$B$1:$B$16305,$A151,'[1]NBA-Data-1980-2019'!$A$1:$A$16305,DQ$9)</f>
        <v>0</v>
      </c>
      <c r="DR151" s="63">
        <f>SUMIFS('[1]NBA-Data-1980-2019'!$G$1:$G$16305,'[1]NBA-Data-1980-2019'!$B$1:$B$16305,$A151,'[1]NBA-Data-1980-2019'!$A$1:$A$16305,DR$9)</f>
        <v>0</v>
      </c>
      <c r="DS151" s="63">
        <f>SUMIFS('[1]NBA-Data-1980-2019'!$G$1:$G$16305,'[1]NBA-Data-1980-2019'!$B$1:$B$16305,$A151,'[1]NBA-Data-1980-2019'!$A$1:$A$16305,DS$9)</f>
        <v>0</v>
      </c>
      <c r="DT151" s="63">
        <f>SUMIFS('[1]NBA-Data-1980-2019'!$G$1:$G$16305,'[1]NBA-Data-1980-2019'!$B$1:$B$16305,$A151,'[1]NBA-Data-1980-2019'!$A$1:$A$16305,DT$9)</f>
        <v>0</v>
      </c>
      <c r="DU151" s="63">
        <f>SUMIFS('[1]NBA-Data-1980-2019'!$G$1:$G$16305,'[1]NBA-Data-1980-2019'!$B$1:$B$16305,$A151,'[1]NBA-Data-1980-2019'!$A$1:$A$16305,DU$9)</f>
        <v>0</v>
      </c>
      <c r="DV151" s="63">
        <f>SUMIFS('[1]NBA-Data-1980-2019'!$G$1:$G$16305,'[1]NBA-Data-1980-2019'!$B$1:$B$16305,$A151,'[1]NBA-Data-1980-2019'!$A$1:$A$16305,DV$9)</f>
        <v>0</v>
      </c>
      <c r="DW151" s="63">
        <f>SUMIFS('[1]NBA-Data-1980-2019'!$G$1:$G$16305,'[1]NBA-Data-1980-2019'!$B$1:$B$16305,$A151,'[1]NBA-Data-1980-2019'!$A$1:$A$16305,DW$9)</f>
        <v>0</v>
      </c>
      <c r="DX151" s="63">
        <f>SUMIFS('[1]NBA-Data-1980-2019'!$G$1:$G$16305,'[1]NBA-Data-1980-2019'!$B$1:$B$16305,$A151,'[1]NBA-Data-1980-2019'!$A$1:$A$16305,DX$9)</f>
        <v>0</v>
      </c>
      <c r="DY151" s="63">
        <f>SUMIFS('[1]NBA-Data-1980-2019'!$G$1:$G$16305,'[1]NBA-Data-1980-2019'!$B$1:$B$16305,$A151,'[1]NBA-Data-1980-2019'!$A$1:$A$16305,DY$9)</f>
        <v>0</v>
      </c>
      <c r="DZ151" s="63">
        <f>SUMIFS('[1]NBA-Data-1980-2019'!$G$1:$G$16305,'[1]NBA-Data-1980-2019'!$B$1:$B$16305,$A151,'[1]NBA-Data-1980-2019'!$A$1:$A$16305,DZ$9)</f>
        <v>0</v>
      </c>
      <c r="EA151" s="63">
        <f>SUMIFS('[1]NBA-Data-1980-2019'!$G$1:$G$16305,'[1]NBA-Data-1980-2019'!$B$1:$B$16305,$A151,'[1]NBA-Data-1980-2019'!$A$1:$A$16305,EA$9)</f>
        <v>0</v>
      </c>
      <c r="EB151" s="63">
        <f>SUMIFS('[1]NBA-Data-1980-2019'!$G$1:$G$16305,'[1]NBA-Data-1980-2019'!$B$1:$B$16305,$A151,'[1]NBA-Data-1980-2019'!$A$1:$A$16305,EB$9)</f>
        <v>0</v>
      </c>
      <c r="EC151" s="63">
        <f>SUMIFS('[1]NBA-Data-1980-2019'!$G$1:$G$16305,'[1]NBA-Data-1980-2019'!$B$1:$B$16305,$A151,'[1]NBA-Data-1980-2019'!$A$1:$A$16305,EC$9)</f>
        <v>0</v>
      </c>
      <c r="ED151" s="63">
        <f>SUMIFS('[1]NBA-Data-1980-2019'!$G$1:$G$16305,'[1]NBA-Data-1980-2019'!$B$1:$B$16305,$A151,'[1]NBA-Data-1980-2019'!$A$1:$A$16305,ED$9)</f>
        <v>0</v>
      </c>
      <c r="EH151" s="2" t="s">
        <v>1485</v>
      </c>
    </row>
    <row r="152" spans="1:165" x14ac:dyDescent="0.2">
      <c r="A152" s="2" t="s">
        <v>758</v>
      </c>
      <c r="B152" s="2" t="str" cm="1">
        <f t="array" ref="B152">_xlfn.XLOOKUP($A152&amp;B$5,'[1]NBA-Data-1980-2019'!$B$1:$B$16305&amp;'[1]NBA-Data-1980-2019'!$A$1:$A$16305,'[1]NBA-Data-1980-2019'!$D$1:$D$16305,"",0)</f>
        <v/>
      </c>
      <c r="C152" s="2" t="str" cm="1">
        <f t="array" ref="C152">_xlfn.XLOOKUP($A152&amp;C$5,'[1]NBA-Data-1980-2019'!$B$1:$B$16305&amp;'[1]NBA-Data-1980-2019'!$A$1:$A$16305,'[1]NBA-Data-1980-2019'!$D$1:$D$16305,"",0)</f>
        <v/>
      </c>
      <c r="D152" s="2" t="str" cm="1">
        <f t="array" ref="D152">_xlfn.XLOOKUP($A152&amp;D$5,'[1]NBA-Data-1980-2019'!$B$1:$B$16305&amp;'[1]NBA-Data-1980-2019'!$A$1:$A$16305,'[1]NBA-Data-1980-2019'!$D$1:$D$16305,"",0)</f>
        <v/>
      </c>
      <c r="E152" s="2" t="str" cm="1">
        <f t="array" ref="E152">_xlfn.XLOOKUP($A152&amp;E$5,'[1]NBA-Data-1980-2019'!$B$1:$B$16305&amp;'[1]NBA-Data-1980-2019'!$A$1:$A$16305,'[1]NBA-Data-1980-2019'!$D$1:$D$16305,"",0)</f>
        <v/>
      </c>
      <c r="F152" s="2" t="str" cm="1">
        <f t="array" ref="F152">_xlfn.XLOOKUP($A152&amp;F$5,'[1]NBA-Data-1980-2019'!$B$1:$B$16305&amp;'[1]NBA-Data-1980-2019'!$A$1:$A$16305,'[1]NBA-Data-1980-2019'!$D$1:$D$16305,"",0)</f>
        <v/>
      </c>
      <c r="G152" s="2" t="str" cm="1">
        <f t="array" ref="G152">_xlfn.XLOOKUP($A152&amp;G$5,'[1]NBA-Data-1980-2019'!$B$1:$B$16305&amp;'[1]NBA-Data-1980-2019'!$A$1:$A$16305,'[1]NBA-Data-1980-2019'!$D$1:$D$16305,"",0)</f>
        <v/>
      </c>
      <c r="H152" s="2" t="str" cm="1">
        <f t="array" ref="H152">_xlfn.XLOOKUP($A152&amp;H$5,'[1]NBA-Data-1980-2019'!$B$1:$B$16305&amp;'[1]NBA-Data-1980-2019'!$A$1:$A$16305,'[1]NBA-Data-1980-2019'!$D$1:$D$16305,"",0)</f>
        <v/>
      </c>
      <c r="I152" s="2" t="str" cm="1">
        <f t="array" ref="I152">_xlfn.XLOOKUP($A152&amp;I$5,'[1]NBA-Data-1980-2019'!$B$1:$B$16305&amp;'[1]NBA-Data-1980-2019'!$A$1:$A$16305,'[1]NBA-Data-1980-2019'!$D$1:$D$16305,"",0)</f>
        <v/>
      </c>
      <c r="J152" s="2" t="str" cm="1">
        <f t="array" ref="J152">_xlfn.XLOOKUP($A152&amp;J$5,'[1]NBA-Data-1980-2019'!$B$1:$B$16305&amp;'[1]NBA-Data-1980-2019'!$A$1:$A$16305,'[1]NBA-Data-1980-2019'!$D$1:$D$16305,"",0)</f>
        <v/>
      </c>
      <c r="K152" s="2" t="str" cm="1">
        <f t="array" ref="K152">_xlfn.XLOOKUP($A152&amp;K$5,'[1]NBA-Data-1980-2019'!$B$1:$B$16305&amp;'[1]NBA-Data-1980-2019'!$A$1:$A$16305,'[1]NBA-Data-1980-2019'!$D$1:$D$16305,"",0)</f>
        <v/>
      </c>
      <c r="L152" s="2" t="str" cm="1">
        <f t="array" ref="L152">_xlfn.XLOOKUP($A152&amp;L$5,'[1]NBA-Data-1980-2019'!$B$1:$B$16305&amp;'[1]NBA-Data-1980-2019'!$A$1:$A$16305,'[1]NBA-Data-1980-2019'!$D$1:$D$16305,"",0)</f>
        <v/>
      </c>
      <c r="M152" s="2" t="str" cm="1">
        <f t="array" ref="M152">_xlfn.XLOOKUP($A152&amp;M$5,'[1]NBA-Data-1980-2019'!$B$1:$B$16305&amp;'[1]NBA-Data-1980-2019'!$A$1:$A$16305,'[1]NBA-Data-1980-2019'!$D$1:$D$16305,"",0)</f>
        <v/>
      </c>
      <c r="N152" s="2" t="str" cm="1">
        <f t="array" ref="N152">_xlfn.XLOOKUP($A152&amp;N$5,'[1]NBA-Data-1980-2019'!$B$1:$B$16305&amp;'[1]NBA-Data-1980-2019'!$A$1:$A$16305,'[1]NBA-Data-1980-2019'!$D$1:$D$16305,"",0)</f>
        <v/>
      </c>
      <c r="O152" s="2" t="str" cm="1">
        <f t="array" ref="O152">_xlfn.XLOOKUP($A152&amp;O$5,'[1]NBA-Data-1980-2019'!$B$1:$B$16305&amp;'[1]NBA-Data-1980-2019'!$A$1:$A$16305,'[1]NBA-Data-1980-2019'!$D$1:$D$16305,"",0)</f>
        <v>IND</v>
      </c>
      <c r="P152" s="2" t="str" cm="1">
        <f t="array" ref="P152">_xlfn.XLOOKUP($A152&amp;P$5,'[1]NBA-Data-1980-2019'!$B$1:$B$16305&amp;'[1]NBA-Data-1980-2019'!$A$1:$A$16305,'[1]NBA-Data-1980-2019'!$D$1:$D$16305,"",0)</f>
        <v>IND</v>
      </c>
      <c r="Q152" s="2" t="str" cm="1">
        <f t="array" ref="Q152">_xlfn.XLOOKUP($A152&amp;Q$5,'[1]NBA-Data-1980-2019'!$B$1:$B$16305&amp;'[1]NBA-Data-1980-2019'!$A$1:$A$16305,'[1]NBA-Data-1980-2019'!$D$1:$D$16305,"",0)</f>
        <v>PHO</v>
      </c>
      <c r="R152" s="2" t="str" cm="1">
        <f t="array" ref="R152">_xlfn.XLOOKUP($A152&amp;R$5,'[1]NBA-Data-1980-2019'!$B$1:$B$16305&amp;'[1]NBA-Data-1980-2019'!$A$1:$A$16305,'[1]NBA-Data-1980-2019'!$D$1:$D$16305,"",0)</f>
        <v>PHO</v>
      </c>
      <c r="S152" s="2" t="str" cm="1">
        <f t="array" ref="S152">_xlfn.XLOOKUP($A152&amp;S$5,'[1]NBA-Data-1980-2019'!$B$1:$B$16305&amp;'[1]NBA-Data-1980-2019'!$A$1:$A$16305,'[1]NBA-Data-1980-2019'!$D$1:$D$16305,"",0)</f>
        <v>POR</v>
      </c>
      <c r="T152" s="2" t="str" cm="1">
        <f t="array" ref="T152">_xlfn.XLOOKUP($A152&amp;T$5,'[1]NBA-Data-1980-2019'!$B$1:$B$16305&amp;'[1]NBA-Data-1980-2019'!$A$1:$A$16305,'[1]NBA-Data-1980-2019'!$D$1:$D$16305,"",0)</f>
        <v>MIA</v>
      </c>
      <c r="U152" s="2" t="str" cm="1">
        <f t="array" ref="U152">_xlfn.XLOOKUP($A152&amp;U$5,'[1]NBA-Data-1980-2019'!$B$1:$B$16305&amp;'[1]NBA-Data-1980-2019'!$A$1:$A$16305,'[1]NBA-Data-1980-2019'!$D$1:$D$16305,"",0)</f>
        <v>MIA</v>
      </c>
      <c r="V152" s="2" t="str" cm="1">
        <f t="array" ref="V152">_xlfn.XLOOKUP($A152&amp;V$5,'[1]NBA-Data-1980-2019'!$B$1:$B$16305&amp;'[1]NBA-Data-1980-2019'!$A$1:$A$16305,'[1]NBA-Data-1980-2019'!$D$1:$D$16305,"",0)</f>
        <v>MIA</v>
      </c>
      <c r="W152" s="2" t="str" cm="1">
        <f t="array" ref="W152">_xlfn.XLOOKUP($A152&amp;W$5,'[1]NBA-Data-1980-2019'!$B$1:$B$16305&amp;'[1]NBA-Data-1980-2019'!$A$1:$A$16305,'[1]NBA-Data-1980-2019'!$D$1:$D$16305,"",0)</f>
        <v>MIA</v>
      </c>
      <c r="X152" s="2" t="str" cm="1">
        <f t="array" ref="X152">_xlfn.XLOOKUP($A152&amp;X$5,'[1]NBA-Data-1980-2019'!$B$1:$B$16305&amp;'[1]NBA-Data-1980-2019'!$A$1:$A$16305,'[1]NBA-Data-1980-2019'!$D$1:$D$16305,"",0)</f>
        <v>MIA</v>
      </c>
      <c r="Y152" s="2" t="str" cm="1">
        <f t="array" ref="Y152">_xlfn.XLOOKUP($A152&amp;Y$5,'[1]NBA-Data-1980-2019'!$B$1:$B$16305&amp;'[1]NBA-Data-1980-2019'!$A$1:$A$16305,'[1]NBA-Data-1980-2019'!$D$1:$D$16305,"",0)</f>
        <v>MIA</v>
      </c>
      <c r="Z152" s="2" t="str" cm="1">
        <f t="array" ref="Z152">_xlfn.XLOOKUP($A152&amp;Z$5,'[1]NBA-Data-1980-2019'!$B$1:$B$16305&amp;'[1]NBA-Data-1980-2019'!$A$1:$A$16305,'[1]NBA-Data-1980-2019'!$D$1:$D$16305,"",0)</f>
        <v>CLE</v>
      </c>
      <c r="AA152" s="2" t="str" cm="1">
        <f t="array" ref="AA152">_xlfn.XLOOKUP($A152&amp;AA$5,'[1]NBA-Data-1980-2019'!$B$1:$B$16305&amp;'[1]NBA-Data-1980-2019'!$A$1:$A$16305,'[1]NBA-Data-1980-2019'!$D$1:$D$16305,"",0)</f>
        <v>CLE</v>
      </c>
      <c r="AB152" s="2" t="str" cm="1">
        <f t="array" ref="AB152">_xlfn.XLOOKUP($A152&amp;AB$5,'[1]NBA-Data-1980-2019'!$B$1:$B$16305&amp;'[1]NBA-Data-1980-2019'!$A$1:$A$16305,'[1]NBA-Data-1980-2019'!$D$1:$D$16305,"",0)</f>
        <v>CLE</v>
      </c>
      <c r="AC152" s="2" t="str" cm="1">
        <f t="array" ref="AC152">_xlfn.XLOOKUP($A152&amp;AC$5,'[1]NBA-Data-1980-2019'!$B$1:$B$16305&amp;'[1]NBA-Data-1980-2019'!$A$1:$A$16305,'[1]NBA-Data-1980-2019'!$D$1:$D$16305,"",0)</f>
        <v/>
      </c>
      <c r="AD152" s="2" t="str" cm="1">
        <f t="array" ref="AD152">_xlfn.XLOOKUP($A152&amp;AD$5,'[1]NBA-Data-1980-2019'!$B$1:$B$16305&amp;'[1]NBA-Data-1980-2019'!$A$1:$A$16305,'[1]NBA-Data-1980-2019'!$D$1:$D$16305,"",0)</f>
        <v/>
      </c>
      <c r="AE152" s="2" t="str" cm="1">
        <f t="array" ref="AE152">_xlfn.XLOOKUP($A152&amp;AE$5,'[1]NBA-Data-1980-2019'!$B$1:$B$16305&amp;'[1]NBA-Data-1980-2019'!$A$1:$A$16305,'[1]NBA-Data-1980-2019'!$D$1:$D$16305,"",0)</f>
        <v/>
      </c>
      <c r="AF152" s="2" t="str" cm="1">
        <f t="array" ref="AF152">_xlfn.XLOOKUP($A152&amp;AF$5,'[1]NBA-Data-1980-2019'!$B$1:$B$16305&amp;'[1]NBA-Data-1980-2019'!$A$1:$A$16305,'[1]NBA-Data-1980-2019'!$D$1:$D$16305,"",0)</f>
        <v/>
      </c>
      <c r="AG152" s="2" t="str" cm="1">
        <f t="array" ref="AG152">_xlfn.XLOOKUP($A152&amp;AG$5,'[1]NBA-Data-1980-2019'!$B$1:$B$16305&amp;'[1]NBA-Data-1980-2019'!$A$1:$A$16305,'[1]NBA-Data-1980-2019'!$D$1:$D$16305,"",0)</f>
        <v/>
      </c>
      <c r="AH152" s="2" t="str" cm="1">
        <f t="array" ref="AH152">_xlfn.XLOOKUP($A152&amp;AH$5,'[1]NBA-Data-1980-2019'!$B$1:$B$16305&amp;'[1]NBA-Data-1980-2019'!$A$1:$A$16305,'[1]NBA-Data-1980-2019'!$H$1:$H$16305,"",0)</f>
        <v/>
      </c>
      <c r="AI152" s="2" t="str" cm="1">
        <f t="array" ref="AI152">_xlfn.XLOOKUP($A152&amp;AI$5,'[1]NBA-Data-1980-2019'!$B$1:$B$16305&amp;'[1]NBA-Data-1980-2019'!$A$1:$A$16305,'[1]NBA-Data-1980-2019'!$H$1:$H$16305,"",0)</f>
        <v/>
      </c>
      <c r="AJ152" s="2" t="str" cm="1">
        <f t="array" ref="AJ152">_xlfn.XLOOKUP($A152&amp;AJ$5,'[1]NBA-Data-1980-2019'!$B$1:$B$16305&amp;'[1]NBA-Data-1980-2019'!$A$1:$A$16305,'[1]NBA-Data-1980-2019'!$H$1:$H$16305,"",0)</f>
        <v/>
      </c>
      <c r="AK152" s="2" t="str" cm="1">
        <f t="array" ref="AK152">_xlfn.XLOOKUP($A152&amp;AK$5,'[1]NBA-Data-1980-2019'!$B$1:$B$16305&amp;'[1]NBA-Data-1980-2019'!$A$1:$A$16305,'[1]NBA-Data-1980-2019'!$H$1:$H$16305,"",0)</f>
        <v/>
      </c>
      <c r="AL152" s="2" t="str" cm="1">
        <f t="array" ref="AL152">_xlfn.XLOOKUP($A152&amp;AL$5,'[1]NBA-Data-1980-2019'!$B$1:$B$16305&amp;'[1]NBA-Data-1980-2019'!$A$1:$A$16305,'[1]NBA-Data-1980-2019'!$H$1:$H$16305,"",0)</f>
        <v/>
      </c>
      <c r="AM152" s="2" t="str" cm="1">
        <f t="array" ref="AM152">_xlfn.XLOOKUP($A152&amp;AM$5,'[1]NBA-Data-1980-2019'!$B$1:$B$16305&amp;'[1]NBA-Data-1980-2019'!$A$1:$A$16305,'[1]NBA-Data-1980-2019'!$H$1:$H$16305,"",0)</f>
        <v/>
      </c>
      <c r="AN152" s="2" t="str" cm="1">
        <f t="array" ref="AN152">_xlfn.XLOOKUP($A152&amp;AN$5,'[1]NBA-Data-1980-2019'!$B$1:$B$16305&amp;'[1]NBA-Data-1980-2019'!$A$1:$A$16305,'[1]NBA-Data-1980-2019'!$H$1:$H$16305,"",0)</f>
        <v/>
      </c>
      <c r="AO152" s="2" t="str" cm="1">
        <f t="array" ref="AO152">_xlfn.XLOOKUP($A152&amp;AO$5,'[1]NBA-Data-1980-2019'!$B$1:$B$16305&amp;'[1]NBA-Data-1980-2019'!$A$1:$A$16305,'[1]NBA-Data-1980-2019'!$H$1:$H$16305,"",0)</f>
        <v/>
      </c>
      <c r="AP152" s="2" t="str" cm="1">
        <f t="array" ref="AP152">_xlfn.XLOOKUP($A152&amp;AP$5,'[1]NBA-Data-1980-2019'!$B$1:$B$16305&amp;'[1]NBA-Data-1980-2019'!$A$1:$A$16305,'[1]NBA-Data-1980-2019'!$H$1:$H$16305,"",0)</f>
        <v/>
      </c>
      <c r="AQ152" s="2" t="str" cm="1">
        <f t="array" ref="AQ152">_xlfn.XLOOKUP($A152&amp;AQ$5,'[1]NBA-Data-1980-2019'!$B$1:$B$16305&amp;'[1]NBA-Data-1980-2019'!$A$1:$A$16305,'[1]NBA-Data-1980-2019'!$H$1:$H$16305,"",0)</f>
        <v/>
      </c>
      <c r="AR152" s="2" t="str" cm="1">
        <f t="array" ref="AR152">_xlfn.XLOOKUP($A152&amp;AR$5,'[1]NBA-Data-1980-2019'!$B$1:$B$16305&amp;'[1]NBA-Data-1980-2019'!$A$1:$A$16305,'[1]NBA-Data-1980-2019'!$H$1:$H$16305,"",0)</f>
        <v/>
      </c>
      <c r="AS152" s="2" t="str" cm="1">
        <f t="array" ref="AS152">_xlfn.XLOOKUP($A152&amp;AS$5,'[1]NBA-Data-1980-2019'!$B$1:$B$16305&amp;'[1]NBA-Data-1980-2019'!$A$1:$A$16305,'[1]NBA-Data-1980-2019'!$H$1:$H$16305,"",0)</f>
        <v/>
      </c>
      <c r="AT152" s="2" t="str" cm="1">
        <f t="array" ref="AT152">_xlfn.XLOOKUP($A152&amp;AT$5,'[1]NBA-Data-1980-2019'!$B$1:$B$16305&amp;'[1]NBA-Data-1980-2019'!$A$1:$A$16305,'[1]NBA-Data-1980-2019'!$H$1:$H$16305,"",0)</f>
        <v/>
      </c>
      <c r="AU152" s="2" cm="1">
        <f t="array" ref="AU152">_xlfn.XLOOKUP($A152&amp;AU$5,'[1]NBA-Data-1980-2019'!$B$1:$B$16305&amp;'[1]NBA-Data-1980-2019'!$A$1:$A$16305,'[1]NBA-Data-1980-2019'!$H$1:$H$16305,"",0)</f>
        <v>25.799999999999997</v>
      </c>
      <c r="AV152" s="2" cm="1">
        <f t="array" ref="AV152">_xlfn.XLOOKUP($A152&amp;AV$5,'[1]NBA-Data-1980-2019'!$B$1:$B$16305&amp;'[1]NBA-Data-1980-2019'!$A$1:$A$16305,'[1]NBA-Data-1980-2019'!$H$1:$H$16305,"",0)</f>
        <v>1327.5</v>
      </c>
      <c r="AW152" s="2" cm="1">
        <f t="array" ref="AW152">_xlfn.XLOOKUP($A152&amp;AW$5,'[1]NBA-Data-1980-2019'!$B$1:$B$16305&amp;'[1]NBA-Data-1980-2019'!$A$1:$A$16305,'[1]NBA-Data-1980-2019'!$H$1:$H$16305,"",0)</f>
        <v>1770</v>
      </c>
      <c r="AX152" s="2" cm="1">
        <f t="array" ref="AX152">_xlfn.XLOOKUP($A152&amp;AX$5,'[1]NBA-Data-1980-2019'!$B$1:$B$16305&amp;'[1]NBA-Data-1980-2019'!$A$1:$A$16305,'[1]NBA-Data-1980-2019'!$H$1:$H$16305,"",0)</f>
        <v>1375.6000000000001</v>
      </c>
      <c r="AY152" s="2" cm="1">
        <f t="array" ref="AY152">_xlfn.XLOOKUP($A152&amp;AY$5,'[1]NBA-Data-1980-2019'!$B$1:$B$16305&amp;'[1]NBA-Data-1980-2019'!$A$1:$A$16305,'[1]NBA-Data-1980-2019'!$H$1:$H$16305,"",0)</f>
        <v>1276</v>
      </c>
      <c r="AZ152" s="2" cm="1">
        <f t="array" ref="AZ152">_xlfn.XLOOKUP($A152&amp;AZ$5,'[1]NBA-Data-1980-2019'!$B$1:$B$16305&amp;'[1]NBA-Data-1980-2019'!$A$1:$A$16305,'[1]NBA-Data-1980-2019'!$H$1:$H$16305,"",0)</f>
        <v>632</v>
      </c>
      <c r="BA152" s="2" cm="1">
        <f t="array" ref="BA152">_xlfn.XLOOKUP($A152&amp;BA$5,'[1]NBA-Data-1980-2019'!$B$1:$B$16305&amp;'[1]NBA-Data-1980-2019'!$A$1:$A$16305,'[1]NBA-Data-1980-2019'!$H$1:$H$16305,"",0)</f>
        <v>504</v>
      </c>
      <c r="BB152" s="2" cm="1">
        <f t="array" ref="BB152">_xlfn.XLOOKUP($A152&amp;BB$5,'[1]NBA-Data-1980-2019'!$B$1:$B$16305&amp;'[1]NBA-Data-1980-2019'!$A$1:$A$16305,'[1]NBA-Data-1980-2019'!$H$1:$H$16305,"",0)</f>
        <v>1547.1000000000001</v>
      </c>
      <c r="BC152" s="2" cm="1">
        <f t="array" ref="BC152">_xlfn.XLOOKUP($A152&amp;BC$5,'[1]NBA-Data-1980-2019'!$B$1:$B$16305&amp;'[1]NBA-Data-1980-2019'!$A$1:$A$16305,'[1]NBA-Data-1980-2019'!$H$1:$H$16305,"",0)</f>
        <v>668.1</v>
      </c>
      <c r="BD152" s="2" cm="1">
        <f t="array" ref="BD152">_xlfn.XLOOKUP($A152&amp;BD$5,'[1]NBA-Data-1980-2019'!$B$1:$B$16305&amp;'[1]NBA-Data-1980-2019'!$A$1:$A$16305,'[1]NBA-Data-1980-2019'!$H$1:$H$16305,"",0)</f>
        <v>220.4</v>
      </c>
      <c r="BE152" s="2" cm="1">
        <f t="array" ref="BE152">_xlfn.XLOOKUP($A152&amp;BE$5,'[1]NBA-Data-1980-2019'!$B$1:$B$16305&amp;'[1]NBA-Data-1980-2019'!$A$1:$A$16305,'[1]NBA-Data-1980-2019'!$H$1:$H$16305,"",0)</f>
        <v>236</v>
      </c>
      <c r="BF152" s="2" cm="1">
        <f t="array" ref="BF152">_xlfn.XLOOKUP($A152&amp;BF$5,'[1]NBA-Data-1980-2019'!$B$1:$B$16305&amp;'[1]NBA-Data-1980-2019'!$A$1:$A$16305,'[1]NBA-Data-1980-2019'!$H$1:$H$16305,"",0)</f>
        <v>666.9</v>
      </c>
      <c r="BG152" s="2" cm="1">
        <f t="array" ref="BG152">_xlfn.XLOOKUP($A152&amp;BG$5,'[1]NBA-Data-1980-2019'!$B$1:$B$16305&amp;'[1]NBA-Data-1980-2019'!$A$1:$A$16305,'[1]NBA-Data-1980-2019'!$H$1:$H$16305,"",0)</f>
        <v>460.79999999999995</v>
      </c>
      <c r="BH152" s="2" cm="1">
        <f t="array" ref="BH152">_xlfn.XLOOKUP($A152&amp;BH$5,'[1]NBA-Data-1980-2019'!$B$1:$B$16305&amp;'[1]NBA-Data-1980-2019'!$A$1:$A$16305,'[1]NBA-Data-1980-2019'!$H$1:$H$16305,"",0)</f>
        <v>379.20000000000005</v>
      </c>
      <c r="BI152" s="2" t="str" cm="1">
        <f t="array" ref="BI152">_xlfn.XLOOKUP($A152&amp;BI$5,'[1]NBA-Data-1980-2019'!$B$1:$B$16305&amp;'[1]NBA-Data-1980-2019'!$A$1:$A$16305,'[1]NBA-Data-1980-2019'!$H$1:$H$16305,"",0)</f>
        <v/>
      </c>
      <c r="BJ152" s="2" t="str" cm="1">
        <f t="array" ref="BJ152">_xlfn.XLOOKUP($A152&amp;BJ$5,'[1]NBA-Data-1980-2019'!$B$1:$B$16305&amp;'[1]NBA-Data-1980-2019'!$A$1:$A$16305,'[1]NBA-Data-1980-2019'!$H$1:$H$16305,"",0)</f>
        <v/>
      </c>
      <c r="BK152" s="2" t="str" cm="1">
        <f t="array" ref="BK152">_xlfn.XLOOKUP($A152&amp;BK$5,'[1]NBA-Data-1980-2019'!$B$1:$B$16305&amp;'[1]NBA-Data-1980-2019'!$A$1:$A$16305,'[1]NBA-Data-1980-2019'!$H$1:$H$16305,"",0)</f>
        <v/>
      </c>
      <c r="BL152" s="2" t="str" cm="1">
        <f t="array" ref="BL152">_xlfn.XLOOKUP($A152&amp;BL$5,'[1]NBA-Data-1980-2019'!$B$1:$B$16305&amp;'[1]NBA-Data-1980-2019'!$A$1:$A$16305,'[1]NBA-Data-1980-2019'!$H$1:$H$16305,"",0)</f>
        <v/>
      </c>
      <c r="BM152" s="2" t="str" cm="1">
        <f t="array" ref="BM152">_xlfn.XLOOKUP($A152&amp;BM$5,'[1]NBA-Data-1980-2019'!$B$1:$B$16305&amp;'[1]NBA-Data-1980-2019'!$A$1:$A$16305,'[1]NBA-Data-1980-2019'!$H$1:$H$16305,"",0)</f>
        <v/>
      </c>
      <c r="BN152" s="2" t="str" cm="1">
        <f t="array" ref="BN152">_xlfn.XLOOKUP($A152&amp;BN$5,'[1]NBA-Data-1980-2019'!$B$1:$B$16305&amp;'[1]NBA-Data-1980-2019'!$A$1:$A$16305,'[1]NBA-Data-1980-2019'!$F$1:$F$16305,"",0)</f>
        <v/>
      </c>
      <c r="BO152" s="2" t="str" cm="1">
        <f t="array" ref="BO152">_xlfn.XLOOKUP($A152&amp;BO$5,'[1]NBA-Data-1980-2019'!$B$1:$B$16305&amp;'[1]NBA-Data-1980-2019'!$A$1:$A$16305,'[1]NBA-Data-1980-2019'!$F$1:$F$16305,"",0)</f>
        <v/>
      </c>
      <c r="BP152" s="2" t="str" cm="1">
        <f t="array" ref="BP152">_xlfn.XLOOKUP($A152&amp;BP$5,'[1]NBA-Data-1980-2019'!$B$1:$B$16305&amp;'[1]NBA-Data-1980-2019'!$A$1:$A$16305,'[1]NBA-Data-1980-2019'!$F$1:$F$16305,"",0)</f>
        <v/>
      </c>
      <c r="BQ152" s="2" t="str" cm="1">
        <f t="array" ref="BQ152">_xlfn.XLOOKUP($A152&amp;BQ$5,'[1]NBA-Data-1980-2019'!$B$1:$B$16305&amp;'[1]NBA-Data-1980-2019'!$A$1:$A$16305,'[1]NBA-Data-1980-2019'!$F$1:$F$16305,"",0)</f>
        <v/>
      </c>
      <c r="BR152" s="2" t="str" cm="1">
        <f t="array" ref="BR152">_xlfn.XLOOKUP($A152&amp;BR$5,'[1]NBA-Data-1980-2019'!$B$1:$B$16305&amp;'[1]NBA-Data-1980-2019'!$A$1:$A$16305,'[1]NBA-Data-1980-2019'!$F$1:$F$16305,"",0)</f>
        <v/>
      </c>
      <c r="BS152" s="2" t="str" cm="1">
        <f t="array" ref="BS152">_xlfn.XLOOKUP($A152&amp;BS$5,'[1]NBA-Data-1980-2019'!$B$1:$B$16305&amp;'[1]NBA-Data-1980-2019'!$A$1:$A$16305,'[1]NBA-Data-1980-2019'!$F$1:$F$16305,"",0)</f>
        <v/>
      </c>
      <c r="BT152" s="2" t="str" cm="1">
        <f t="array" ref="BT152">_xlfn.XLOOKUP($A152&amp;BT$5,'[1]NBA-Data-1980-2019'!$B$1:$B$16305&amp;'[1]NBA-Data-1980-2019'!$A$1:$A$16305,'[1]NBA-Data-1980-2019'!$F$1:$F$16305,"",0)</f>
        <v/>
      </c>
      <c r="BU152" s="2" t="str" cm="1">
        <f t="array" ref="BU152">_xlfn.XLOOKUP($A152&amp;BU$5,'[1]NBA-Data-1980-2019'!$B$1:$B$16305&amp;'[1]NBA-Data-1980-2019'!$A$1:$A$16305,'[1]NBA-Data-1980-2019'!$F$1:$F$16305,"",0)</f>
        <v/>
      </c>
      <c r="BV152" s="2" t="str" cm="1">
        <f t="array" ref="BV152">_xlfn.XLOOKUP($A152&amp;BV$5,'[1]NBA-Data-1980-2019'!$B$1:$B$16305&amp;'[1]NBA-Data-1980-2019'!$A$1:$A$16305,'[1]NBA-Data-1980-2019'!$F$1:$F$16305,"",0)</f>
        <v/>
      </c>
      <c r="BW152" s="2" t="str" cm="1">
        <f t="array" ref="BW152">_xlfn.XLOOKUP($A152&amp;BW$5,'[1]NBA-Data-1980-2019'!$B$1:$B$16305&amp;'[1]NBA-Data-1980-2019'!$A$1:$A$16305,'[1]NBA-Data-1980-2019'!$F$1:$F$16305,"",0)</f>
        <v/>
      </c>
      <c r="BX152" s="2" t="str" cm="1">
        <f t="array" ref="BX152">_xlfn.XLOOKUP($A152&amp;BX$5,'[1]NBA-Data-1980-2019'!$B$1:$B$16305&amp;'[1]NBA-Data-1980-2019'!$A$1:$A$16305,'[1]NBA-Data-1980-2019'!$F$1:$F$16305,"",0)</f>
        <v/>
      </c>
      <c r="BY152" s="2" t="str" cm="1">
        <f t="array" ref="BY152">_xlfn.XLOOKUP($A152&amp;BY$5,'[1]NBA-Data-1980-2019'!$B$1:$B$16305&amp;'[1]NBA-Data-1980-2019'!$A$1:$A$16305,'[1]NBA-Data-1980-2019'!$F$1:$F$16305,"",0)</f>
        <v/>
      </c>
      <c r="BZ152" s="2" t="str" cm="1">
        <f t="array" ref="BZ152">_xlfn.XLOOKUP($A152&amp;BZ$5,'[1]NBA-Data-1980-2019'!$B$1:$B$16305&amp;'[1]NBA-Data-1980-2019'!$A$1:$A$16305,'[1]NBA-Data-1980-2019'!$F$1:$F$16305,"",0)</f>
        <v/>
      </c>
      <c r="CA152" s="2" cm="1">
        <f t="array" ref="CA152">_xlfn.XLOOKUP($A152&amp;CA$5,'[1]NBA-Data-1980-2019'!$B$1:$B$16305&amp;'[1]NBA-Data-1980-2019'!$A$1:$A$16305,'[1]NBA-Data-1980-2019'!$F$1:$F$16305,"",0)</f>
        <v>4.9000000000000004</v>
      </c>
      <c r="CB152" s="2" cm="1">
        <f t="array" ref="CB152">_xlfn.XLOOKUP($A152&amp;CB$5,'[1]NBA-Data-1980-2019'!$B$1:$B$16305&amp;'[1]NBA-Data-1980-2019'!$A$1:$A$16305,'[1]NBA-Data-1980-2019'!$F$1:$F$16305,"",0)</f>
        <v>10.5</v>
      </c>
      <c r="CC152" s="2" cm="1">
        <f t="array" ref="CC152">_xlfn.XLOOKUP($A152&amp;CC$5,'[1]NBA-Data-1980-2019'!$B$1:$B$16305&amp;'[1]NBA-Data-1980-2019'!$A$1:$A$16305,'[1]NBA-Data-1980-2019'!$F$1:$F$16305,"",0)</f>
        <v>13.2</v>
      </c>
      <c r="CD152" s="2" cm="1">
        <f t="array" ref="CD152">_xlfn.XLOOKUP($A152&amp;CD$5,'[1]NBA-Data-1980-2019'!$B$1:$B$16305&amp;'[1]NBA-Data-1980-2019'!$A$1:$A$16305,'[1]NBA-Data-1980-2019'!$F$1:$F$16305,"",0)</f>
        <v>10.8</v>
      </c>
      <c r="CE152" s="2" cm="1">
        <f t="array" ref="CE152">_xlfn.XLOOKUP($A152&amp;CE$5,'[1]NBA-Data-1980-2019'!$B$1:$B$16305&amp;'[1]NBA-Data-1980-2019'!$A$1:$A$16305,'[1]NBA-Data-1980-2019'!$F$1:$F$16305,"",0)</f>
        <v>13.6</v>
      </c>
      <c r="CF152" s="2" cm="1">
        <f t="array" ref="CF152">_xlfn.XLOOKUP($A152&amp;CF$5,'[1]NBA-Data-1980-2019'!$B$1:$B$16305&amp;'[1]NBA-Data-1980-2019'!$A$1:$A$16305,'[1]NBA-Data-1980-2019'!$F$1:$F$16305,"",0)</f>
        <v>8.4</v>
      </c>
      <c r="CG152" s="2" cm="1">
        <f t="array" ref="CG152">_xlfn.XLOOKUP($A152&amp;CG$5,'[1]NBA-Data-1980-2019'!$B$1:$B$16305&amp;'[1]NBA-Data-1980-2019'!$A$1:$A$16305,'[1]NBA-Data-1980-2019'!$F$1:$F$16305,"",0)</f>
        <v>8.8000000000000007</v>
      </c>
      <c r="CH152" s="2" cm="1">
        <f t="array" ref="CH152">_xlfn.XLOOKUP($A152&amp;CH$5,'[1]NBA-Data-1980-2019'!$B$1:$B$16305&amp;'[1]NBA-Data-1980-2019'!$A$1:$A$16305,'[1]NBA-Data-1980-2019'!$F$1:$F$16305,"",0)</f>
        <v>11.1</v>
      </c>
      <c r="CI152" s="2" cm="1">
        <f t="array" ref="CI152">_xlfn.XLOOKUP($A152&amp;CI$5,'[1]NBA-Data-1980-2019'!$B$1:$B$16305&amp;'[1]NBA-Data-1980-2019'!$A$1:$A$16305,'[1]NBA-Data-1980-2019'!$F$1:$F$16305,"",0)</f>
        <v>9.6999999999999993</v>
      </c>
      <c r="CJ152" s="2" cm="1">
        <f t="array" ref="CJ152">_xlfn.XLOOKUP($A152&amp;CJ$5,'[1]NBA-Data-1980-2019'!$B$1:$B$16305&amp;'[1]NBA-Data-1980-2019'!$A$1:$A$16305,'[1]NBA-Data-1980-2019'!$F$1:$F$16305,"",0)</f>
        <v>8.1</v>
      </c>
      <c r="CK152" s="2" cm="1">
        <f t="array" ref="CK152">_xlfn.XLOOKUP($A152&amp;CK$5,'[1]NBA-Data-1980-2019'!$B$1:$B$16305&amp;'[1]NBA-Data-1980-2019'!$A$1:$A$16305,'[1]NBA-Data-1980-2019'!$F$1:$F$16305,"",0)</f>
        <v>15.4</v>
      </c>
      <c r="CL152" s="2" cm="1">
        <f t="array" ref="CL152">_xlfn.XLOOKUP($A152&amp;CL$5,'[1]NBA-Data-1980-2019'!$B$1:$B$16305&amp;'[1]NBA-Data-1980-2019'!$A$1:$A$16305,'[1]NBA-Data-1980-2019'!$F$1:$F$16305,"",0)</f>
        <v>11.1</v>
      </c>
      <c r="CM152" s="2" cm="1">
        <f t="array" ref="CM152">_xlfn.XLOOKUP($A152&amp;CM$5,'[1]NBA-Data-1980-2019'!$B$1:$B$16305&amp;'[1]NBA-Data-1980-2019'!$A$1:$A$16305,'[1]NBA-Data-1980-2019'!$F$1:$F$16305,"",0)</f>
        <v>11.6</v>
      </c>
      <c r="CN152" s="2" cm="1">
        <f t="array" ref="CN152">_xlfn.XLOOKUP($A152&amp;CN$5,'[1]NBA-Data-1980-2019'!$B$1:$B$16305&amp;'[1]NBA-Data-1980-2019'!$A$1:$A$16305,'[1]NBA-Data-1980-2019'!$F$1:$F$16305,"",0)</f>
        <v>11.3</v>
      </c>
      <c r="CO152" s="2" t="str" cm="1">
        <f t="array" ref="CO152">_xlfn.XLOOKUP($A152&amp;CO$5,'[1]NBA-Data-1980-2019'!$B$1:$B$16305&amp;'[1]NBA-Data-1980-2019'!$A$1:$A$16305,'[1]NBA-Data-1980-2019'!$F$1:$F$16305,"",0)</f>
        <v/>
      </c>
      <c r="CP152" s="2" t="str" cm="1">
        <f t="array" ref="CP152">_xlfn.XLOOKUP($A152&amp;CP$5,'[1]NBA-Data-1980-2019'!$B$1:$B$16305&amp;'[1]NBA-Data-1980-2019'!$A$1:$A$16305,'[1]NBA-Data-1980-2019'!$F$1:$F$16305,"",0)</f>
        <v/>
      </c>
      <c r="CQ152" s="2" t="str" cm="1">
        <f t="array" ref="CQ152">_xlfn.XLOOKUP($A152&amp;CQ$5,'[1]NBA-Data-1980-2019'!$B$1:$B$16305&amp;'[1]NBA-Data-1980-2019'!$A$1:$A$16305,'[1]NBA-Data-1980-2019'!$F$1:$F$16305,"",0)</f>
        <v/>
      </c>
      <c r="CR152" s="2" t="str" cm="1">
        <f t="array" ref="CR152">_xlfn.XLOOKUP($A152&amp;CR$5,'[1]NBA-Data-1980-2019'!$B$1:$B$16305&amp;'[1]NBA-Data-1980-2019'!$A$1:$A$16305,'[1]NBA-Data-1980-2019'!$F$1:$F$16305,"",0)</f>
        <v/>
      </c>
      <c r="CS152" s="2" t="str" cm="1">
        <f t="array" ref="CS152">_xlfn.XLOOKUP($A152&amp;CS$5,'[1]NBA-Data-1980-2019'!$B$1:$B$16305&amp;'[1]NBA-Data-1980-2019'!$A$1:$A$16305,'[1]NBA-Data-1980-2019'!$F$1:$F$16305,"",0)</f>
        <v/>
      </c>
      <c r="CU152" s="2" t="str">
        <f>_xlfn.XLOOKUP($A152,TEAMS!$G$1:$G$839,TEAMS!$H$1:$H$839,"",0)</f>
        <v>SF</v>
      </c>
      <c r="CV152" s="2" t="str">
        <f>_xlfn.XLOOKUP($CU152,DASHBOARD!$B$22:$B$27,DASHBOARD!$C$22:$C$27,"",0)</f>
        <v>FORWARD</v>
      </c>
      <c r="CY152" s="63">
        <f>SUMIFS('[1]NBA-Data-1980-2019'!$G$1:$G$16305,'[1]NBA-Data-1980-2019'!$B$1:$B$16305,$A152,'[1]NBA-Data-1980-2019'!$A$1:$A$16305,CY$9)</f>
        <v>0</v>
      </c>
      <c r="CZ152" s="63">
        <f>SUMIFS('[1]NBA-Data-1980-2019'!$G$1:$G$16305,'[1]NBA-Data-1980-2019'!$B$1:$B$16305,$A152,'[1]NBA-Data-1980-2019'!$A$1:$A$16305,CZ$9)</f>
        <v>0</v>
      </c>
      <c r="DA152" s="63">
        <f>SUMIFS('[1]NBA-Data-1980-2019'!$G$1:$G$16305,'[1]NBA-Data-1980-2019'!$B$1:$B$16305,$A152,'[1]NBA-Data-1980-2019'!$A$1:$A$16305,DA$9)</f>
        <v>0</v>
      </c>
      <c r="DB152" s="63">
        <f>SUMIFS('[1]NBA-Data-1980-2019'!$G$1:$G$16305,'[1]NBA-Data-1980-2019'!$B$1:$B$16305,$A152,'[1]NBA-Data-1980-2019'!$A$1:$A$16305,DB$9)</f>
        <v>0</v>
      </c>
      <c r="DC152" s="63">
        <f>SUMIFS('[1]NBA-Data-1980-2019'!$G$1:$G$16305,'[1]NBA-Data-1980-2019'!$B$1:$B$16305,$A152,'[1]NBA-Data-1980-2019'!$A$1:$A$16305,DC$9)</f>
        <v>0</v>
      </c>
      <c r="DD152" s="63">
        <f>SUMIFS('[1]NBA-Data-1980-2019'!$G$1:$G$16305,'[1]NBA-Data-1980-2019'!$B$1:$B$16305,$A152,'[1]NBA-Data-1980-2019'!$A$1:$A$16305,DD$9)</f>
        <v>0</v>
      </c>
      <c r="DE152" s="63">
        <f>SUMIFS('[1]NBA-Data-1980-2019'!$G$1:$G$16305,'[1]NBA-Data-1980-2019'!$B$1:$B$16305,$A152,'[1]NBA-Data-1980-2019'!$A$1:$A$16305,DE$9)</f>
        <v>0</v>
      </c>
      <c r="DF152" s="63">
        <f>SUMIFS('[1]NBA-Data-1980-2019'!$G$1:$G$16305,'[1]NBA-Data-1980-2019'!$B$1:$B$16305,$A152,'[1]NBA-Data-1980-2019'!$A$1:$A$16305,DF$9)</f>
        <v>0</v>
      </c>
      <c r="DG152" s="63">
        <f>SUMIFS('[1]NBA-Data-1980-2019'!$G$1:$G$16305,'[1]NBA-Data-1980-2019'!$B$1:$B$16305,$A152,'[1]NBA-Data-1980-2019'!$A$1:$A$16305,DG$9)</f>
        <v>0</v>
      </c>
      <c r="DH152" s="63">
        <f>SUMIFS('[1]NBA-Data-1980-2019'!$G$1:$G$16305,'[1]NBA-Data-1980-2019'!$B$1:$B$16305,$A152,'[1]NBA-Data-1980-2019'!$A$1:$A$16305,DH$9)</f>
        <v>0</v>
      </c>
      <c r="DI152" s="63">
        <f>SUMIFS('[1]NBA-Data-1980-2019'!$G$1:$G$16305,'[1]NBA-Data-1980-2019'!$B$1:$B$16305,$A152,'[1]NBA-Data-1980-2019'!$A$1:$A$16305,DI$9)</f>
        <v>0</v>
      </c>
      <c r="DJ152" s="63">
        <f>SUMIFS('[1]NBA-Data-1980-2019'!$G$1:$G$16305,'[1]NBA-Data-1980-2019'!$B$1:$B$16305,$A152,'[1]NBA-Data-1980-2019'!$A$1:$A$16305,DJ$9)</f>
        <v>0</v>
      </c>
      <c r="DK152" s="63">
        <f>SUMIFS('[1]NBA-Data-1980-2019'!$G$1:$G$16305,'[1]NBA-Data-1980-2019'!$B$1:$B$16305,$A152,'[1]NBA-Data-1980-2019'!$A$1:$A$16305,DK$9)</f>
        <v>0</v>
      </c>
      <c r="DL152" s="63">
        <f>SUMIFS('[1]NBA-Data-1980-2019'!$G$1:$G$16305,'[1]NBA-Data-1980-2019'!$B$1:$B$16305,$A152,'[1]NBA-Data-1980-2019'!$A$1:$A$16305,DL$9)</f>
        <v>366931</v>
      </c>
      <c r="DM152" s="63">
        <f>SUMIFS('[1]NBA-Data-1980-2019'!$G$1:$G$16305,'[1]NBA-Data-1980-2019'!$B$1:$B$16305,$A152,'[1]NBA-Data-1980-2019'!$A$1:$A$16305,DM$9)</f>
        <v>620046</v>
      </c>
      <c r="DN152" s="63">
        <f>SUMIFS('[1]NBA-Data-1980-2019'!$G$1:$G$16305,'[1]NBA-Data-1980-2019'!$B$1:$B$16305,$A152,'[1]NBA-Data-1980-2019'!$A$1:$A$16305,DN$9)</f>
        <v>0</v>
      </c>
      <c r="DO152" s="63">
        <f>SUMIFS('[1]NBA-Data-1980-2019'!$G$1:$G$16305,'[1]NBA-Data-1980-2019'!$B$1:$B$16305,$A152,'[1]NBA-Data-1980-2019'!$A$1:$A$16305,DO$9)</f>
        <v>2650000</v>
      </c>
      <c r="DP152" s="63">
        <f>SUMIFS('[1]NBA-Data-1980-2019'!$G$1:$G$16305,'[1]NBA-Data-1980-2019'!$B$1:$B$16305,$A152,'[1]NBA-Data-1980-2019'!$A$1:$A$16305,DP$9)</f>
        <v>2900000</v>
      </c>
      <c r="DQ152" s="63">
        <f>SUMIFS('[1]NBA-Data-1980-2019'!$G$1:$G$16305,'[1]NBA-Data-1980-2019'!$B$1:$B$16305,$A152,'[1]NBA-Data-1980-2019'!$A$1:$A$16305,DQ$9)</f>
        <v>0</v>
      </c>
      <c r="DR152" s="63">
        <f>SUMIFS('[1]NBA-Data-1980-2019'!$G$1:$G$16305,'[1]NBA-Data-1980-2019'!$B$1:$B$16305,$A152,'[1]NBA-Data-1980-2019'!$A$1:$A$16305,DR$9)</f>
        <v>4320000</v>
      </c>
      <c r="DS152" s="63">
        <f>SUMIFS('[1]NBA-Data-1980-2019'!$G$1:$G$16305,'[1]NBA-Data-1980-2019'!$B$1:$B$16305,$A152,'[1]NBA-Data-1980-2019'!$A$1:$A$16305,DS$9)</f>
        <v>0</v>
      </c>
      <c r="DT152" s="63">
        <f>SUMIFS('[1]NBA-Data-1980-2019'!$G$1:$G$16305,'[1]NBA-Data-1980-2019'!$B$1:$B$16305,$A152,'[1]NBA-Data-1980-2019'!$A$1:$A$16305,DT$9)</f>
        <v>1500000</v>
      </c>
      <c r="DU152" s="63">
        <f>SUMIFS('[1]NBA-Data-1980-2019'!$G$1:$G$16305,'[1]NBA-Data-1980-2019'!$B$1:$B$16305,$A152,'[1]NBA-Data-1980-2019'!$A$1:$A$16305,DU$9)</f>
        <v>1500000</v>
      </c>
      <c r="DV152" s="63">
        <f>SUMIFS('[1]NBA-Data-1980-2019'!$G$1:$G$16305,'[1]NBA-Data-1980-2019'!$B$1:$B$16305,$A152,'[1]NBA-Data-1980-2019'!$A$1:$A$16305,DV$9)</f>
        <v>0</v>
      </c>
      <c r="DW152" s="63">
        <f>SUMIFS('[1]NBA-Data-1980-2019'!$G$1:$G$16305,'[1]NBA-Data-1980-2019'!$B$1:$B$16305,$A152,'[1]NBA-Data-1980-2019'!$A$1:$A$16305,DW$9)</f>
        <v>1448490</v>
      </c>
      <c r="DX152" s="63">
        <f>SUMIFS('[1]NBA-Data-1980-2019'!$G$1:$G$16305,'[1]NBA-Data-1980-2019'!$B$1:$B$16305,$A152,'[1]NBA-Data-1980-2019'!$A$1:$A$16305,DX$9)</f>
        <v>1499000</v>
      </c>
      <c r="DY152" s="63">
        <f>SUMIFS('[1]NBA-Data-1980-2019'!$G$1:$G$16305,'[1]NBA-Data-1980-2019'!$B$1:$B$16305,$A152,'[1]NBA-Data-1980-2019'!$A$1:$A$16305,DY$9)</f>
        <v>1551659</v>
      </c>
      <c r="DZ152" s="63">
        <f>SUMIFS('[1]NBA-Data-1980-2019'!$G$1:$G$16305,'[1]NBA-Data-1980-2019'!$B$1:$B$16305,$A152,'[1]NBA-Data-1980-2019'!$A$1:$A$16305,DZ$9)</f>
        <v>0</v>
      </c>
      <c r="EA152" s="63">
        <f>SUMIFS('[1]NBA-Data-1980-2019'!$G$1:$G$16305,'[1]NBA-Data-1980-2019'!$B$1:$B$16305,$A152,'[1]NBA-Data-1980-2019'!$A$1:$A$16305,EA$9)</f>
        <v>0</v>
      </c>
      <c r="EB152" s="63">
        <f>SUMIFS('[1]NBA-Data-1980-2019'!$G$1:$G$16305,'[1]NBA-Data-1980-2019'!$B$1:$B$16305,$A152,'[1]NBA-Data-1980-2019'!$A$1:$A$16305,EB$9)</f>
        <v>0</v>
      </c>
      <c r="EC152" s="63">
        <f>SUMIFS('[1]NBA-Data-1980-2019'!$G$1:$G$16305,'[1]NBA-Data-1980-2019'!$B$1:$B$16305,$A152,'[1]NBA-Data-1980-2019'!$A$1:$A$16305,EC$9)</f>
        <v>0</v>
      </c>
      <c r="ED152" s="63">
        <f>SUMIFS('[1]NBA-Data-1980-2019'!$G$1:$G$16305,'[1]NBA-Data-1980-2019'!$B$1:$B$16305,$A152,'[1]NBA-Data-1980-2019'!$A$1:$A$16305,ED$9)</f>
        <v>0</v>
      </c>
      <c r="EH152" s="2" t="s">
        <v>1482</v>
      </c>
    </row>
    <row r="153" spans="1:165" x14ac:dyDescent="0.2">
      <c r="A153" s="2" t="s">
        <v>739</v>
      </c>
      <c r="B153" s="2" t="str" cm="1">
        <f t="array" ref="B153">_xlfn.XLOOKUP($A153&amp;B$5,'[1]NBA-Data-1980-2019'!$B$1:$B$16305&amp;'[1]NBA-Data-1980-2019'!$A$1:$A$16305,'[1]NBA-Data-1980-2019'!$D$1:$D$16305,"",0)</f>
        <v/>
      </c>
      <c r="C153" s="2" t="str" cm="1">
        <f t="array" ref="C153">_xlfn.XLOOKUP($A153&amp;C$5,'[1]NBA-Data-1980-2019'!$B$1:$B$16305&amp;'[1]NBA-Data-1980-2019'!$A$1:$A$16305,'[1]NBA-Data-1980-2019'!$D$1:$D$16305,"",0)</f>
        <v/>
      </c>
      <c r="D153" s="2" t="str" cm="1">
        <f t="array" ref="D153">_xlfn.XLOOKUP($A153&amp;D$5,'[1]NBA-Data-1980-2019'!$B$1:$B$16305&amp;'[1]NBA-Data-1980-2019'!$A$1:$A$16305,'[1]NBA-Data-1980-2019'!$D$1:$D$16305,"",0)</f>
        <v/>
      </c>
      <c r="E153" s="2" t="str" cm="1">
        <f t="array" ref="E153">_xlfn.XLOOKUP($A153&amp;E$5,'[1]NBA-Data-1980-2019'!$B$1:$B$16305&amp;'[1]NBA-Data-1980-2019'!$A$1:$A$16305,'[1]NBA-Data-1980-2019'!$D$1:$D$16305,"",0)</f>
        <v/>
      </c>
      <c r="F153" s="2" t="str" cm="1">
        <f t="array" ref="F153">_xlfn.XLOOKUP($A153&amp;F$5,'[1]NBA-Data-1980-2019'!$B$1:$B$16305&amp;'[1]NBA-Data-1980-2019'!$A$1:$A$16305,'[1]NBA-Data-1980-2019'!$D$1:$D$16305,"",0)</f>
        <v/>
      </c>
      <c r="G153" s="2" t="str" cm="1">
        <f t="array" ref="G153">_xlfn.XLOOKUP($A153&amp;G$5,'[1]NBA-Data-1980-2019'!$B$1:$B$16305&amp;'[1]NBA-Data-1980-2019'!$A$1:$A$16305,'[1]NBA-Data-1980-2019'!$D$1:$D$16305,"",0)</f>
        <v/>
      </c>
      <c r="H153" s="2" t="str" cm="1">
        <f t="array" ref="H153">_xlfn.XLOOKUP($A153&amp;H$5,'[1]NBA-Data-1980-2019'!$B$1:$B$16305&amp;'[1]NBA-Data-1980-2019'!$A$1:$A$16305,'[1]NBA-Data-1980-2019'!$D$1:$D$16305,"",0)</f>
        <v/>
      </c>
      <c r="I153" s="2" t="str" cm="1">
        <f t="array" ref="I153">_xlfn.XLOOKUP($A153&amp;I$5,'[1]NBA-Data-1980-2019'!$B$1:$B$16305&amp;'[1]NBA-Data-1980-2019'!$A$1:$A$16305,'[1]NBA-Data-1980-2019'!$D$1:$D$16305,"",0)</f>
        <v/>
      </c>
      <c r="J153" s="2" t="str" cm="1">
        <f t="array" ref="J153">_xlfn.XLOOKUP($A153&amp;J$5,'[1]NBA-Data-1980-2019'!$B$1:$B$16305&amp;'[1]NBA-Data-1980-2019'!$A$1:$A$16305,'[1]NBA-Data-1980-2019'!$D$1:$D$16305,"",0)</f>
        <v/>
      </c>
      <c r="K153" s="2" t="str" cm="1">
        <f t="array" ref="K153">_xlfn.XLOOKUP($A153&amp;K$5,'[1]NBA-Data-1980-2019'!$B$1:$B$16305&amp;'[1]NBA-Data-1980-2019'!$A$1:$A$16305,'[1]NBA-Data-1980-2019'!$D$1:$D$16305,"",0)</f>
        <v/>
      </c>
      <c r="L153" s="2" t="str" cm="1">
        <f t="array" ref="L153">_xlfn.XLOOKUP($A153&amp;L$5,'[1]NBA-Data-1980-2019'!$B$1:$B$16305&amp;'[1]NBA-Data-1980-2019'!$A$1:$A$16305,'[1]NBA-Data-1980-2019'!$D$1:$D$16305,"",0)</f>
        <v/>
      </c>
      <c r="M153" s="2" t="str" cm="1">
        <f t="array" ref="M153">_xlfn.XLOOKUP($A153&amp;M$5,'[1]NBA-Data-1980-2019'!$B$1:$B$16305&amp;'[1]NBA-Data-1980-2019'!$A$1:$A$16305,'[1]NBA-Data-1980-2019'!$D$1:$D$16305,"",0)</f>
        <v/>
      </c>
      <c r="N153" s="2" t="str" cm="1">
        <f t="array" ref="N153">_xlfn.XLOOKUP($A153&amp;N$5,'[1]NBA-Data-1980-2019'!$B$1:$B$16305&amp;'[1]NBA-Data-1980-2019'!$A$1:$A$16305,'[1]NBA-Data-1980-2019'!$D$1:$D$16305,"",0)</f>
        <v/>
      </c>
      <c r="O153" s="2" t="str" cm="1">
        <f t="array" ref="O153">_xlfn.XLOOKUP($A153&amp;O$5,'[1]NBA-Data-1980-2019'!$B$1:$B$16305&amp;'[1]NBA-Data-1980-2019'!$A$1:$A$16305,'[1]NBA-Data-1980-2019'!$D$1:$D$16305,"",0)</f>
        <v/>
      </c>
      <c r="P153" s="2" t="str" cm="1">
        <f t="array" ref="P153">_xlfn.XLOOKUP($A153&amp;P$5,'[1]NBA-Data-1980-2019'!$B$1:$B$16305&amp;'[1]NBA-Data-1980-2019'!$A$1:$A$16305,'[1]NBA-Data-1980-2019'!$D$1:$D$16305,"",0)</f>
        <v/>
      </c>
      <c r="Q153" s="2" t="str" cm="1">
        <f t="array" ref="Q153">_xlfn.XLOOKUP($A153&amp;Q$5,'[1]NBA-Data-1980-2019'!$B$1:$B$16305&amp;'[1]NBA-Data-1980-2019'!$A$1:$A$16305,'[1]NBA-Data-1980-2019'!$D$1:$D$16305,"",0)</f>
        <v/>
      </c>
      <c r="R153" s="2" t="str" cm="1">
        <f t="array" ref="R153">_xlfn.XLOOKUP($A153&amp;R$5,'[1]NBA-Data-1980-2019'!$B$1:$B$16305&amp;'[1]NBA-Data-1980-2019'!$A$1:$A$16305,'[1]NBA-Data-1980-2019'!$D$1:$D$16305,"",0)</f>
        <v/>
      </c>
      <c r="S153" s="2" t="str" cm="1">
        <f t="array" ref="S153">_xlfn.XLOOKUP($A153&amp;S$5,'[1]NBA-Data-1980-2019'!$B$1:$B$16305&amp;'[1]NBA-Data-1980-2019'!$A$1:$A$16305,'[1]NBA-Data-1980-2019'!$D$1:$D$16305,"",0)</f>
        <v/>
      </c>
      <c r="T153" s="2" t="str" cm="1">
        <f t="array" ref="T153">_xlfn.XLOOKUP($A153&amp;T$5,'[1]NBA-Data-1980-2019'!$B$1:$B$16305&amp;'[1]NBA-Data-1980-2019'!$A$1:$A$16305,'[1]NBA-Data-1980-2019'!$D$1:$D$16305,"",0)</f>
        <v/>
      </c>
      <c r="U153" s="2" t="str" cm="1">
        <f t="array" ref="U153">_xlfn.XLOOKUP($A153&amp;U$5,'[1]NBA-Data-1980-2019'!$B$1:$B$16305&amp;'[1]NBA-Data-1980-2019'!$A$1:$A$16305,'[1]NBA-Data-1980-2019'!$D$1:$D$16305,"",0)</f>
        <v/>
      </c>
      <c r="V153" s="2" t="str" cm="1">
        <f t="array" ref="V153">_xlfn.XLOOKUP($A153&amp;V$5,'[1]NBA-Data-1980-2019'!$B$1:$B$16305&amp;'[1]NBA-Data-1980-2019'!$A$1:$A$16305,'[1]NBA-Data-1980-2019'!$D$1:$D$16305,"",0)</f>
        <v/>
      </c>
      <c r="W153" s="2" t="str" cm="1">
        <f t="array" ref="W153">_xlfn.XLOOKUP($A153&amp;W$5,'[1]NBA-Data-1980-2019'!$B$1:$B$16305&amp;'[1]NBA-Data-1980-2019'!$A$1:$A$16305,'[1]NBA-Data-1980-2019'!$D$1:$D$16305,"",0)</f>
        <v/>
      </c>
      <c r="X153" s="2" t="str" cm="1">
        <f t="array" ref="X153">_xlfn.XLOOKUP($A153&amp;X$5,'[1]NBA-Data-1980-2019'!$B$1:$B$16305&amp;'[1]NBA-Data-1980-2019'!$A$1:$A$16305,'[1]NBA-Data-1980-2019'!$D$1:$D$16305,"",0)</f>
        <v/>
      </c>
      <c r="Y153" s="2" t="str" cm="1">
        <f t="array" ref="Y153">_xlfn.XLOOKUP($A153&amp;Y$5,'[1]NBA-Data-1980-2019'!$B$1:$B$16305&amp;'[1]NBA-Data-1980-2019'!$A$1:$A$16305,'[1]NBA-Data-1980-2019'!$D$1:$D$16305,"",0)</f>
        <v/>
      </c>
      <c r="Z153" s="2" t="str" cm="1">
        <f t="array" ref="Z153">_xlfn.XLOOKUP($A153&amp;Z$5,'[1]NBA-Data-1980-2019'!$B$1:$B$16305&amp;'[1]NBA-Data-1980-2019'!$A$1:$A$16305,'[1]NBA-Data-1980-2019'!$D$1:$D$16305,"",0)</f>
        <v/>
      </c>
      <c r="AA153" s="2" t="str" cm="1">
        <f t="array" ref="AA153">_xlfn.XLOOKUP($A153&amp;AA$5,'[1]NBA-Data-1980-2019'!$B$1:$B$16305&amp;'[1]NBA-Data-1980-2019'!$A$1:$A$16305,'[1]NBA-Data-1980-2019'!$D$1:$D$16305,"",0)</f>
        <v/>
      </c>
      <c r="AB153" s="2" t="str" cm="1">
        <f t="array" ref="AB153">_xlfn.XLOOKUP($A153&amp;AB$5,'[1]NBA-Data-1980-2019'!$B$1:$B$16305&amp;'[1]NBA-Data-1980-2019'!$A$1:$A$16305,'[1]NBA-Data-1980-2019'!$D$1:$D$16305,"",0)</f>
        <v/>
      </c>
      <c r="AC153" s="2" t="str" cm="1">
        <f t="array" ref="AC153">_xlfn.XLOOKUP($A153&amp;AC$5,'[1]NBA-Data-1980-2019'!$B$1:$B$16305&amp;'[1]NBA-Data-1980-2019'!$A$1:$A$16305,'[1]NBA-Data-1980-2019'!$D$1:$D$16305,"",0)</f>
        <v>PHI</v>
      </c>
      <c r="AD153" s="2" t="str" cm="1">
        <f t="array" ref="AD153">_xlfn.XLOOKUP($A153&amp;AD$5,'[1]NBA-Data-1980-2019'!$B$1:$B$16305&amp;'[1]NBA-Data-1980-2019'!$A$1:$A$16305,'[1]NBA-Data-1980-2019'!$D$1:$D$16305,"",0)</f>
        <v/>
      </c>
      <c r="AE153" s="2" t="str" cm="1">
        <f t="array" ref="AE153">_xlfn.XLOOKUP($A153&amp;AE$5,'[1]NBA-Data-1980-2019'!$B$1:$B$16305&amp;'[1]NBA-Data-1980-2019'!$A$1:$A$16305,'[1]NBA-Data-1980-2019'!$D$1:$D$16305,"",0)</f>
        <v/>
      </c>
      <c r="AF153" s="2" t="str" cm="1">
        <f t="array" ref="AF153">_xlfn.XLOOKUP($A153&amp;AF$5,'[1]NBA-Data-1980-2019'!$B$1:$B$16305&amp;'[1]NBA-Data-1980-2019'!$A$1:$A$16305,'[1]NBA-Data-1980-2019'!$D$1:$D$16305,"",0)</f>
        <v/>
      </c>
      <c r="AG153" s="2" t="str" cm="1">
        <f t="array" ref="AG153">_xlfn.XLOOKUP($A153&amp;AG$5,'[1]NBA-Data-1980-2019'!$B$1:$B$16305&amp;'[1]NBA-Data-1980-2019'!$A$1:$A$16305,'[1]NBA-Data-1980-2019'!$D$1:$D$16305,"",0)</f>
        <v/>
      </c>
      <c r="AH153" s="2" t="str" cm="1">
        <f t="array" ref="AH153">_xlfn.XLOOKUP($A153&amp;AH$5,'[1]NBA-Data-1980-2019'!$B$1:$B$16305&amp;'[1]NBA-Data-1980-2019'!$A$1:$A$16305,'[1]NBA-Data-1980-2019'!$H$1:$H$16305,"",0)</f>
        <v/>
      </c>
      <c r="AI153" s="2" t="str" cm="1">
        <f t="array" ref="AI153">_xlfn.XLOOKUP($A153&amp;AI$5,'[1]NBA-Data-1980-2019'!$B$1:$B$16305&amp;'[1]NBA-Data-1980-2019'!$A$1:$A$16305,'[1]NBA-Data-1980-2019'!$H$1:$H$16305,"",0)</f>
        <v/>
      </c>
      <c r="AJ153" s="2" t="str" cm="1">
        <f t="array" ref="AJ153">_xlfn.XLOOKUP($A153&amp;AJ$5,'[1]NBA-Data-1980-2019'!$B$1:$B$16305&amp;'[1]NBA-Data-1980-2019'!$A$1:$A$16305,'[1]NBA-Data-1980-2019'!$H$1:$H$16305,"",0)</f>
        <v/>
      </c>
      <c r="AK153" s="2" t="str" cm="1">
        <f t="array" ref="AK153">_xlfn.XLOOKUP($A153&amp;AK$5,'[1]NBA-Data-1980-2019'!$B$1:$B$16305&amp;'[1]NBA-Data-1980-2019'!$A$1:$A$16305,'[1]NBA-Data-1980-2019'!$H$1:$H$16305,"",0)</f>
        <v/>
      </c>
      <c r="AL153" s="2" t="str" cm="1">
        <f t="array" ref="AL153">_xlfn.XLOOKUP($A153&amp;AL$5,'[1]NBA-Data-1980-2019'!$B$1:$B$16305&amp;'[1]NBA-Data-1980-2019'!$A$1:$A$16305,'[1]NBA-Data-1980-2019'!$H$1:$H$16305,"",0)</f>
        <v/>
      </c>
      <c r="AM153" s="2" t="str" cm="1">
        <f t="array" ref="AM153">_xlfn.XLOOKUP($A153&amp;AM$5,'[1]NBA-Data-1980-2019'!$B$1:$B$16305&amp;'[1]NBA-Data-1980-2019'!$A$1:$A$16305,'[1]NBA-Data-1980-2019'!$H$1:$H$16305,"",0)</f>
        <v/>
      </c>
      <c r="AN153" s="2" t="str" cm="1">
        <f t="array" ref="AN153">_xlfn.XLOOKUP($A153&amp;AN$5,'[1]NBA-Data-1980-2019'!$B$1:$B$16305&amp;'[1]NBA-Data-1980-2019'!$A$1:$A$16305,'[1]NBA-Data-1980-2019'!$H$1:$H$16305,"",0)</f>
        <v/>
      </c>
      <c r="AO153" s="2" t="str" cm="1">
        <f t="array" ref="AO153">_xlfn.XLOOKUP($A153&amp;AO$5,'[1]NBA-Data-1980-2019'!$B$1:$B$16305&amp;'[1]NBA-Data-1980-2019'!$A$1:$A$16305,'[1]NBA-Data-1980-2019'!$H$1:$H$16305,"",0)</f>
        <v/>
      </c>
      <c r="AP153" s="2" t="str" cm="1">
        <f t="array" ref="AP153">_xlfn.XLOOKUP($A153&amp;AP$5,'[1]NBA-Data-1980-2019'!$B$1:$B$16305&amp;'[1]NBA-Data-1980-2019'!$A$1:$A$16305,'[1]NBA-Data-1980-2019'!$H$1:$H$16305,"",0)</f>
        <v/>
      </c>
      <c r="AQ153" s="2" t="str" cm="1">
        <f t="array" ref="AQ153">_xlfn.XLOOKUP($A153&amp;AQ$5,'[1]NBA-Data-1980-2019'!$B$1:$B$16305&amp;'[1]NBA-Data-1980-2019'!$A$1:$A$16305,'[1]NBA-Data-1980-2019'!$H$1:$H$16305,"",0)</f>
        <v/>
      </c>
      <c r="AR153" s="2" t="str" cm="1">
        <f t="array" ref="AR153">_xlfn.XLOOKUP($A153&amp;AR$5,'[1]NBA-Data-1980-2019'!$B$1:$B$16305&amp;'[1]NBA-Data-1980-2019'!$A$1:$A$16305,'[1]NBA-Data-1980-2019'!$H$1:$H$16305,"",0)</f>
        <v/>
      </c>
      <c r="AS153" s="2" t="str" cm="1">
        <f t="array" ref="AS153">_xlfn.XLOOKUP($A153&amp;AS$5,'[1]NBA-Data-1980-2019'!$B$1:$B$16305&amp;'[1]NBA-Data-1980-2019'!$A$1:$A$16305,'[1]NBA-Data-1980-2019'!$H$1:$H$16305,"",0)</f>
        <v/>
      </c>
      <c r="AT153" s="2" t="str" cm="1">
        <f t="array" ref="AT153">_xlfn.XLOOKUP($A153&amp;AT$5,'[1]NBA-Data-1980-2019'!$B$1:$B$16305&amp;'[1]NBA-Data-1980-2019'!$A$1:$A$16305,'[1]NBA-Data-1980-2019'!$H$1:$H$16305,"",0)</f>
        <v/>
      </c>
      <c r="AU153" s="2" t="str" cm="1">
        <f t="array" ref="AU153">_xlfn.XLOOKUP($A153&amp;AU$5,'[1]NBA-Data-1980-2019'!$B$1:$B$16305&amp;'[1]NBA-Data-1980-2019'!$A$1:$A$16305,'[1]NBA-Data-1980-2019'!$H$1:$H$16305,"",0)</f>
        <v/>
      </c>
      <c r="AV153" s="2" t="str" cm="1">
        <f t="array" ref="AV153">_xlfn.XLOOKUP($A153&amp;AV$5,'[1]NBA-Data-1980-2019'!$B$1:$B$16305&amp;'[1]NBA-Data-1980-2019'!$A$1:$A$16305,'[1]NBA-Data-1980-2019'!$H$1:$H$16305,"",0)</f>
        <v/>
      </c>
      <c r="AW153" s="2" t="str" cm="1">
        <f t="array" ref="AW153">_xlfn.XLOOKUP($A153&amp;AW$5,'[1]NBA-Data-1980-2019'!$B$1:$B$16305&amp;'[1]NBA-Data-1980-2019'!$A$1:$A$16305,'[1]NBA-Data-1980-2019'!$H$1:$H$16305,"",0)</f>
        <v/>
      </c>
      <c r="AX153" s="2" t="str" cm="1">
        <f t="array" ref="AX153">_xlfn.XLOOKUP($A153&amp;AX$5,'[1]NBA-Data-1980-2019'!$B$1:$B$16305&amp;'[1]NBA-Data-1980-2019'!$A$1:$A$16305,'[1]NBA-Data-1980-2019'!$H$1:$H$16305,"",0)</f>
        <v/>
      </c>
      <c r="AY153" s="2" t="str" cm="1">
        <f t="array" ref="AY153">_xlfn.XLOOKUP($A153&amp;AY$5,'[1]NBA-Data-1980-2019'!$B$1:$B$16305&amp;'[1]NBA-Data-1980-2019'!$A$1:$A$16305,'[1]NBA-Data-1980-2019'!$H$1:$H$16305,"",0)</f>
        <v/>
      </c>
      <c r="AZ153" s="2" t="str" cm="1">
        <f t="array" ref="AZ153">_xlfn.XLOOKUP($A153&amp;AZ$5,'[1]NBA-Data-1980-2019'!$B$1:$B$16305&amp;'[1]NBA-Data-1980-2019'!$A$1:$A$16305,'[1]NBA-Data-1980-2019'!$H$1:$H$16305,"",0)</f>
        <v/>
      </c>
      <c r="BA153" s="2" t="str" cm="1">
        <f t="array" ref="BA153">_xlfn.XLOOKUP($A153&amp;BA$5,'[1]NBA-Data-1980-2019'!$B$1:$B$16305&amp;'[1]NBA-Data-1980-2019'!$A$1:$A$16305,'[1]NBA-Data-1980-2019'!$H$1:$H$16305,"",0)</f>
        <v/>
      </c>
      <c r="BB153" s="2" t="str" cm="1">
        <f t="array" ref="BB153">_xlfn.XLOOKUP($A153&amp;BB$5,'[1]NBA-Data-1980-2019'!$B$1:$B$16305&amp;'[1]NBA-Data-1980-2019'!$A$1:$A$16305,'[1]NBA-Data-1980-2019'!$H$1:$H$16305,"",0)</f>
        <v/>
      </c>
      <c r="BC153" s="2" t="str" cm="1">
        <f t="array" ref="BC153">_xlfn.XLOOKUP($A153&amp;BC$5,'[1]NBA-Data-1980-2019'!$B$1:$B$16305&amp;'[1]NBA-Data-1980-2019'!$A$1:$A$16305,'[1]NBA-Data-1980-2019'!$H$1:$H$16305,"",0)</f>
        <v/>
      </c>
      <c r="BD153" s="2" t="str" cm="1">
        <f t="array" ref="BD153">_xlfn.XLOOKUP($A153&amp;BD$5,'[1]NBA-Data-1980-2019'!$B$1:$B$16305&amp;'[1]NBA-Data-1980-2019'!$A$1:$A$16305,'[1]NBA-Data-1980-2019'!$H$1:$H$16305,"",0)</f>
        <v/>
      </c>
      <c r="BE153" s="2" t="str" cm="1">
        <f t="array" ref="BE153">_xlfn.XLOOKUP($A153&amp;BE$5,'[1]NBA-Data-1980-2019'!$B$1:$B$16305&amp;'[1]NBA-Data-1980-2019'!$A$1:$A$16305,'[1]NBA-Data-1980-2019'!$H$1:$H$16305,"",0)</f>
        <v/>
      </c>
      <c r="BF153" s="2" t="str" cm="1">
        <f t="array" ref="BF153">_xlfn.XLOOKUP($A153&amp;BF$5,'[1]NBA-Data-1980-2019'!$B$1:$B$16305&amp;'[1]NBA-Data-1980-2019'!$A$1:$A$16305,'[1]NBA-Data-1980-2019'!$H$1:$H$16305,"",0)</f>
        <v/>
      </c>
      <c r="BG153" s="2" t="str" cm="1">
        <f t="array" ref="BG153">_xlfn.XLOOKUP($A153&amp;BG$5,'[1]NBA-Data-1980-2019'!$B$1:$B$16305&amp;'[1]NBA-Data-1980-2019'!$A$1:$A$16305,'[1]NBA-Data-1980-2019'!$H$1:$H$16305,"",0)</f>
        <v/>
      </c>
      <c r="BH153" s="2" t="str" cm="1">
        <f t="array" ref="BH153">_xlfn.XLOOKUP($A153&amp;BH$5,'[1]NBA-Data-1980-2019'!$B$1:$B$16305&amp;'[1]NBA-Data-1980-2019'!$A$1:$A$16305,'[1]NBA-Data-1980-2019'!$H$1:$H$16305,"",0)</f>
        <v/>
      </c>
      <c r="BI153" s="2" cm="1">
        <f t="array" ref="BI153">_xlfn.XLOOKUP($A153&amp;BI$5,'[1]NBA-Data-1980-2019'!$B$1:$B$16305&amp;'[1]NBA-Data-1980-2019'!$A$1:$A$16305,'[1]NBA-Data-1980-2019'!$H$1:$H$16305,"",0)</f>
        <v>18</v>
      </c>
      <c r="BJ153" s="2" t="str" cm="1">
        <f t="array" ref="BJ153">_xlfn.XLOOKUP($A153&amp;BJ$5,'[1]NBA-Data-1980-2019'!$B$1:$B$16305&amp;'[1]NBA-Data-1980-2019'!$A$1:$A$16305,'[1]NBA-Data-1980-2019'!$H$1:$H$16305,"",0)</f>
        <v/>
      </c>
      <c r="BK153" s="2" t="str" cm="1">
        <f t="array" ref="BK153">_xlfn.XLOOKUP($A153&amp;BK$5,'[1]NBA-Data-1980-2019'!$B$1:$B$16305&amp;'[1]NBA-Data-1980-2019'!$A$1:$A$16305,'[1]NBA-Data-1980-2019'!$H$1:$H$16305,"",0)</f>
        <v/>
      </c>
      <c r="BL153" s="2" t="str" cm="1">
        <f t="array" ref="BL153">_xlfn.XLOOKUP($A153&amp;BL$5,'[1]NBA-Data-1980-2019'!$B$1:$B$16305&amp;'[1]NBA-Data-1980-2019'!$A$1:$A$16305,'[1]NBA-Data-1980-2019'!$H$1:$H$16305,"",0)</f>
        <v/>
      </c>
      <c r="BM153" s="2" t="str" cm="1">
        <f t="array" ref="BM153">_xlfn.XLOOKUP($A153&amp;BM$5,'[1]NBA-Data-1980-2019'!$B$1:$B$16305&amp;'[1]NBA-Data-1980-2019'!$A$1:$A$16305,'[1]NBA-Data-1980-2019'!$H$1:$H$16305,"",0)</f>
        <v/>
      </c>
      <c r="BN153" s="2" t="str" cm="1">
        <f t="array" ref="BN153">_xlfn.XLOOKUP($A153&amp;BN$5,'[1]NBA-Data-1980-2019'!$B$1:$B$16305&amp;'[1]NBA-Data-1980-2019'!$A$1:$A$16305,'[1]NBA-Data-1980-2019'!$F$1:$F$16305,"",0)</f>
        <v/>
      </c>
      <c r="BO153" s="2" t="str" cm="1">
        <f t="array" ref="BO153">_xlfn.XLOOKUP($A153&amp;BO$5,'[1]NBA-Data-1980-2019'!$B$1:$B$16305&amp;'[1]NBA-Data-1980-2019'!$A$1:$A$16305,'[1]NBA-Data-1980-2019'!$F$1:$F$16305,"",0)</f>
        <v/>
      </c>
      <c r="BP153" s="2" t="str" cm="1">
        <f t="array" ref="BP153">_xlfn.XLOOKUP($A153&amp;BP$5,'[1]NBA-Data-1980-2019'!$B$1:$B$16305&amp;'[1]NBA-Data-1980-2019'!$A$1:$A$16305,'[1]NBA-Data-1980-2019'!$F$1:$F$16305,"",0)</f>
        <v/>
      </c>
      <c r="BQ153" s="2" t="str" cm="1">
        <f t="array" ref="BQ153">_xlfn.XLOOKUP($A153&amp;BQ$5,'[1]NBA-Data-1980-2019'!$B$1:$B$16305&amp;'[1]NBA-Data-1980-2019'!$A$1:$A$16305,'[1]NBA-Data-1980-2019'!$F$1:$F$16305,"",0)</f>
        <v/>
      </c>
      <c r="BR153" s="2" t="str" cm="1">
        <f t="array" ref="BR153">_xlfn.XLOOKUP($A153&amp;BR$5,'[1]NBA-Data-1980-2019'!$B$1:$B$16305&amp;'[1]NBA-Data-1980-2019'!$A$1:$A$16305,'[1]NBA-Data-1980-2019'!$F$1:$F$16305,"",0)</f>
        <v/>
      </c>
      <c r="BS153" s="2" t="str" cm="1">
        <f t="array" ref="BS153">_xlfn.XLOOKUP($A153&amp;BS$5,'[1]NBA-Data-1980-2019'!$B$1:$B$16305&amp;'[1]NBA-Data-1980-2019'!$A$1:$A$16305,'[1]NBA-Data-1980-2019'!$F$1:$F$16305,"",0)</f>
        <v/>
      </c>
      <c r="BT153" s="2" t="str" cm="1">
        <f t="array" ref="BT153">_xlfn.XLOOKUP($A153&amp;BT$5,'[1]NBA-Data-1980-2019'!$B$1:$B$16305&amp;'[1]NBA-Data-1980-2019'!$A$1:$A$16305,'[1]NBA-Data-1980-2019'!$F$1:$F$16305,"",0)</f>
        <v/>
      </c>
      <c r="BU153" s="2" t="str" cm="1">
        <f t="array" ref="BU153">_xlfn.XLOOKUP($A153&amp;BU$5,'[1]NBA-Data-1980-2019'!$B$1:$B$16305&amp;'[1]NBA-Data-1980-2019'!$A$1:$A$16305,'[1]NBA-Data-1980-2019'!$F$1:$F$16305,"",0)</f>
        <v/>
      </c>
      <c r="BV153" s="2" t="str" cm="1">
        <f t="array" ref="BV153">_xlfn.XLOOKUP($A153&amp;BV$5,'[1]NBA-Data-1980-2019'!$B$1:$B$16305&amp;'[1]NBA-Data-1980-2019'!$A$1:$A$16305,'[1]NBA-Data-1980-2019'!$F$1:$F$16305,"",0)</f>
        <v/>
      </c>
      <c r="BW153" s="2" t="str" cm="1">
        <f t="array" ref="BW153">_xlfn.XLOOKUP($A153&amp;BW$5,'[1]NBA-Data-1980-2019'!$B$1:$B$16305&amp;'[1]NBA-Data-1980-2019'!$A$1:$A$16305,'[1]NBA-Data-1980-2019'!$F$1:$F$16305,"",0)</f>
        <v/>
      </c>
      <c r="BX153" s="2" t="str" cm="1">
        <f t="array" ref="BX153">_xlfn.XLOOKUP($A153&amp;BX$5,'[1]NBA-Data-1980-2019'!$B$1:$B$16305&amp;'[1]NBA-Data-1980-2019'!$A$1:$A$16305,'[1]NBA-Data-1980-2019'!$F$1:$F$16305,"",0)</f>
        <v/>
      </c>
      <c r="BY153" s="2" t="str" cm="1">
        <f t="array" ref="BY153">_xlfn.XLOOKUP($A153&amp;BY$5,'[1]NBA-Data-1980-2019'!$B$1:$B$16305&amp;'[1]NBA-Data-1980-2019'!$A$1:$A$16305,'[1]NBA-Data-1980-2019'!$F$1:$F$16305,"",0)</f>
        <v/>
      </c>
      <c r="BZ153" s="2" t="str" cm="1">
        <f t="array" ref="BZ153">_xlfn.XLOOKUP($A153&amp;BZ$5,'[1]NBA-Data-1980-2019'!$B$1:$B$16305&amp;'[1]NBA-Data-1980-2019'!$A$1:$A$16305,'[1]NBA-Data-1980-2019'!$F$1:$F$16305,"",0)</f>
        <v/>
      </c>
      <c r="CA153" s="2" t="str" cm="1">
        <f t="array" ref="CA153">_xlfn.XLOOKUP($A153&amp;CA$5,'[1]NBA-Data-1980-2019'!$B$1:$B$16305&amp;'[1]NBA-Data-1980-2019'!$A$1:$A$16305,'[1]NBA-Data-1980-2019'!$F$1:$F$16305,"",0)</f>
        <v/>
      </c>
      <c r="CB153" s="2" t="str" cm="1">
        <f t="array" ref="CB153">_xlfn.XLOOKUP($A153&amp;CB$5,'[1]NBA-Data-1980-2019'!$B$1:$B$16305&amp;'[1]NBA-Data-1980-2019'!$A$1:$A$16305,'[1]NBA-Data-1980-2019'!$F$1:$F$16305,"",0)</f>
        <v/>
      </c>
      <c r="CC153" s="2" t="str" cm="1">
        <f t="array" ref="CC153">_xlfn.XLOOKUP($A153&amp;CC$5,'[1]NBA-Data-1980-2019'!$B$1:$B$16305&amp;'[1]NBA-Data-1980-2019'!$A$1:$A$16305,'[1]NBA-Data-1980-2019'!$F$1:$F$16305,"",0)</f>
        <v/>
      </c>
      <c r="CD153" s="2" t="str" cm="1">
        <f t="array" ref="CD153">_xlfn.XLOOKUP($A153&amp;CD$5,'[1]NBA-Data-1980-2019'!$B$1:$B$16305&amp;'[1]NBA-Data-1980-2019'!$A$1:$A$16305,'[1]NBA-Data-1980-2019'!$F$1:$F$16305,"",0)</f>
        <v/>
      </c>
      <c r="CE153" s="2" t="str" cm="1">
        <f t="array" ref="CE153">_xlfn.XLOOKUP($A153&amp;CE$5,'[1]NBA-Data-1980-2019'!$B$1:$B$16305&amp;'[1]NBA-Data-1980-2019'!$A$1:$A$16305,'[1]NBA-Data-1980-2019'!$F$1:$F$16305,"",0)</f>
        <v/>
      </c>
      <c r="CF153" s="2" t="str" cm="1">
        <f t="array" ref="CF153">_xlfn.XLOOKUP($A153&amp;CF$5,'[1]NBA-Data-1980-2019'!$B$1:$B$16305&amp;'[1]NBA-Data-1980-2019'!$A$1:$A$16305,'[1]NBA-Data-1980-2019'!$F$1:$F$16305,"",0)</f>
        <v/>
      </c>
      <c r="CG153" s="2" t="str" cm="1">
        <f t="array" ref="CG153">_xlfn.XLOOKUP($A153&amp;CG$5,'[1]NBA-Data-1980-2019'!$B$1:$B$16305&amp;'[1]NBA-Data-1980-2019'!$A$1:$A$16305,'[1]NBA-Data-1980-2019'!$F$1:$F$16305,"",0)</f>
        <v/>
      </c>
      <c r="CH153" s="2" t="str" cm="1">
        <f t="array" ref="CH153">_xlfn.XLOOKUP($A153&amp;CH$5,'[1]NBA-Data-1980-2019'!$B$1:$B$16305&amp;'[1]NBA-Data-1980-2019'!$A$1:$A$16305,'[1]NBA-Data-1980-2019'!$F$1:$F$16305,"",0)</f>
        <v/>
      </c>
      <c r="CI153" s="2" t="str" cm="1">
        <f t="array" ref="CI153">_xlfn.XLOOKUP($A153&amp;CI$5,'[1]NBA-Data-1980-2019'!$B$1:$B$16305&amp;'[1]NBA-Data-1980-2019'!$A$1:$A$16305,'[1]NBA-Data-1980-2019'!$F$1:$F$16305,"",0)</f>
        <v/>
      </c>
      <c r="CJ153" s="2" t="str" cm="1">
        <f t="array" ref="CJ153">_xlfn.XLOOKUP($A153&amp;CJ$5,'[1]NBA-Data-1980-2019'!$B$1:$B$16305&amp;'[1]NBA-Data-1980-2019'!$A$1:$A$16305,'[1]NBA-Data-1980-2019'!$F$1:$F$16305,"",0)</f>
        <v/>
      </c>
      <c r="CK153" s="2" t="str" cm="1">
        <f t="array" ref="CK153">_xlfn.XLOOKUP($A153&amp;CK$5,'[1]NBA-Data-1980-2019'!$B$1:$B$16305&amp;'[1]NBA-Data-1980-2019'!$A$1:$A$16305,'[1]NBA-Data-1980-2019'!$F$1:$F$16305,"",0)</f>
        <v/>
      </c>
      <c r="CL153" s="2" t="str" cm="1">
        <f t="array" ref="CL153">_xlfn.XLOOKUP($A153&amp;CL$5,'[1]NBA-Data-1980-2019'!$B$1:$B$16305&amp;'[1]NBA-Data-1980-2019'!$A$1:$A$16305,'[1]NBA-Data-1980-2019'!$F$1:$F$16305,"",0)</f>
        <v/>
      </c>
      <c r="CM153" s="2" t="str" cm="1">
        <f t="array" ref="CM153">_xlfn.XLOOKUP($A153&amp;CM$5,'[1]NBA-Data-1980-2019'!$B$1:$B$16305&amp;'[1]NBA-Data-1980-2019'!$A$1:$A$16305,'[1]NBA-Data-1980-2019'!$F$1:$F$16305,"",0)</f>
        <v/>
      </c>
      <c r="CN153" s="2" t="str" cm="1">
        <f t="array" ref="CN153">_xlfn.XLOOKUP($A153&amp;CN$5,'[1]NBA-Data-1980-2019'!$B$1:$B$16305&amp;'[1]NBA-Data-1980-2019'!$A$1:$A$16305,'[1]NBA-Data-1980-2019'!$F$1:$F$16305,"",0)</f>
        <v/>
      </c>
      <c r="CO153" s="2" cm="1">
        <f t="array" ref="CO153">_xlfn.XLOOKUP($A153&amp;CO$5,'[1]NBA-Data-1980-2019'!$B$1:$B$16305&amp;'[1]NBA-Data-1980-2019'!$A$1:$A$16305,'[1]NBA-Data-1980-2019'!$F$1:$F$16305,"",0)</f>
        <v>7.4</v>
      </c>
      <c r="CP153" s="2" t="str" cm="1">
        <f t="array" ref="CP153">_xlfn.XLOOKUP($A153&amp;CP$5,'[1]NBA-Data-1980-2019'!$B$1:$B$16305&amp;'[1]NBA-Data-1980-2019'!$A$1:$A$16305,'[1]NBA-Data-1980-2019'!$F$1:$F$16305,"",0)</f>
        <v/>
      </c>
      <c r="CQ153" s="2" t="str" cm="1">
        <f t="array" ref="CQ153">_xlfn.XLOOKUP($A153&amp;CQ$5,'[1]NBA-Data-1980-2019'!$B$1:$B$16305&amp;'[1]NBA-Data-1980-2019'!$A$1:$A$16305,'[1]NBA-Data-1980-2019'!$F$1:$F$16305,"",0)</f>
        <v/>
      </c>
      <c r="CR153" s="2" t="str" cm="1">
        <f t="array" ref="CR153">_xlfn.XLOOKUP($A153&amp;CR$5,'[1]NBA-Data-1980-2019'!$B$1:$B$16305&amp;'[1]NBA-Data-1980-2019'!$A$1:$A$16305,'[1]NBA-Data-1980-2019'!$F$1:$F$16305,"",0)</f>
        <v/>
      </c>
      <c r="CS153" s="2" t="str" cm="1">
        <f t="array" ref="CS153">_xlfn.XLOOKUP($A153&amp;CS$5,'[1]NBA-Data-1980-2019'!$B$1:$B$16305&amp;'[1]NBA-Data-1980-2019'!$A$1:$A$16305,'[1]NBA-Data-1980-2019'!$F$1:$F$16305,"",0)</f>
        <v/>
      </c>
      <c r="CU153" s="2" t="str">
        <f>_xlfn.XLOOKUP($A153,TEAMS!$G$1:$G$839,TEAMS!$H$1:$H$839,"",0)</f>
        <v>PF</v>
      </c>
      <c r="CV153" s="2" t="str">
        <f>_xlfn.XLOOKUP($CU153,DASHBOARD!$B$22:$B$27,DASHBOARD!$C$22:$C$27,"",0)</f>
        <v>FORWARD</v>
      </c>
      <c r="CY153" s="63">
        <f>SUMIFS('[1]NBA-Data-1980-2019'!$G$1:$G$16305,'[1]NBA-Data-1980-2019'!$B$1:$B$16305,$A153,'[1]NBA-Data-1980-2019'!$A$1:$A$16305,CY$9)</f>
        <v>0</v>
      </c>
      <c r="CZ153" s="63">
        <f>SUMIFS('[1]NBA-Data-1980-2019'!$G$1:$G$16305,'[1]NBA-Data-1980-2019'!$B$1:$B$16305,$A153,'[1]NBA-Data-1980-2019'!$A$1:$A$16305,CZ$9)</f>
        <v>0</v>
      </c>
      <c r="DA153" s="63">
        <f>SUMIFS('[1]NBA-Data-1980-2019'!$G$1:$G$16305,'[1]NBA-Data-1980-2019'!$B$1:$B$16305,$A153,'[1]NBA-Data-1980-2019'!$A$1:$A$16305,DA$9)</f>
        <v>0</v>
      </c>
      <c r="DB153" s="63">
        <f>SUMIFS('[1]NBA-Data-1980-2019'!$G$1:$G$16305,'[1]NBA-Data-1980-2019'!$B$1:$B$16305,$A153,'[1]NBA-Data-1980-2019'!$A$1:$A$16305,DB$9)</f>
        <v>0</v>
      </c>
      <c r="DC153" s="63">
        <f>SUMIFS('[1]NBA-Data-1980-2019'!$G$1:$G$16305,'[1]NBA-Data-1980-2019'!$B$1:$B$16305,$A153,'[1]NBA-Data-1980-2019'!$A$1:$A$16305,DC$9)</f>
        <v>0</v>
      </c>
      <c r="DD153" s="63">
        <f>SUMIFS('[1]NBA-Data-1980-2019'!$G$1:$G$16305,'[1]NBA-Data-1980-2019'!$B$1:$B$16305,$A153,'[1]NBA-Data-1980-2019'!$A$1:$A$16305,DD$9)</f>
        <v>0</v>
      </c>
      <c r="DE153" s="63">
        <f>SUMIFS('[1]NBA-Data-1980-2019'!$G$1:$G$16305,'[1]NBA-Data-1980-2019'!$B$1:$B$16305,$A153,'[1]NBA-Data-1980-2019'!$A$1:$A$16305,DE$9)</f>
        <v>0</v>
      </c>
      <c r="DF153" s="63">
        <f>SUMIFS('[1]NBA-Data-1980-2019'!$G$1:$G$16305,'[1]NBA-Data-1980-2019'!$B$1:$B$16305,$A153,'[1]NBA-Data-1980-2019'!$A$1:$A$16305,DF$9)</f>
        <v>0</v>
      </c>
      <c r="DG153" s="63">
        <f>SUMIFS('[1]NBA-Data-1980-2019'!$G$1:$G$16305,'[1]NBA-Data-1980-2019'!$B$1:$B$16305,$A153,'[1]NBA-Data-1980-2019'!$A$1:$A$16305,DG$9)</f>
        <v>0</v>
      </c>
      <c r="DH153" s="63">
        <f>SUMIFS('[1]NBA-Data-1980-2019'!$G$1:$G$16305,'[1]NBA-Data-1980-2019'!$B$1:$B$16305,$A153,'[1]NBA-Data-1980-2019'!$A$1:$A$16305,DH$9)</f>
        <v>0</v>
      </c>
      <c r="DI153" s="63">
        <f>SUMIFS('[1]NBA-Data-1980-2019'!$G$1:$G$16305,'[1]NBA-Data-1980-2019'!$B$1:$B$16305,$A153,'[1]NBA-Data-1980-2019'!$A$1:$A$16305,DI$9)</f>
        <v>0</v>
      </c>
      <c r="DJ153" s="63">
        <f>SUMIFS('[1]NBA-Data-1980-2019'!$G$1:$G$16305,'[1]NBA-Data-1980-2019'!$B$1:$B$16305,$A153,'[1]NBA-Data-1980-2019'!$A$1:$A$16305,DJ$9)</f>
        <v>0</v>
      </c>
      <c r="DK153" s="63">
        <f>SUMIFS('[1]NBA-Data-1980-2019'!$G$1:$G$16305,'[1]NBA-Data-1980-2019'!$B$1:$B$16305,$A153,'[1]NBA-Data-1980-2019'!$A$1:$A$16305,DK$9)</f>
        <v>0</v>
      </c>
      <c r="DL153" s="63">
        <f>SUMIFS('[1]NBA-Data-1980-2019'!$G$1:$G$16305,'[1]NBA-Data-1980-2019'!$B$1:$B$16305,$A153,'[1]NBA-Data-1980-2019'!$A$1:$A$16305,DL$9)</f>
        <v>0</v>
      </c>
      <c r="DM153" s="63">
        <f>SUMIFS('[1]NBA-Data-1980-2019'!$G$1:$G$16305,'[1]NBA-Data-1980-2019'!$B$1:$B$16305,$A153,'[1]NBA-Data-1980-2019'!$A$1:$A$16305,DM$9)</f>
        <v>0</v>
      </c>
      <c r="DN153" s="63">
        <f>SUMIFS('[1]NBA-Data-1980-2019'!$G$1:$G$16305,'[1]NBA-Data-1980-2019'!$B$1:$B$16305,$A153,'[1]NBA-Data-1980-2019'!$A$1:$A$16305,DN$9)</f>
        <v>0</v>
      </c>
      <c r="DO153" s="63">
        <f>SUMIFS('[1]NBA-Data-1980-2019'!$G$1:$G$16305,'[1]NBA-Data-1980-2019'!$B$1:$B$16305,$A153,'[1]NBA-Data-1980-2019'!$A$1:$A$16305,DO$9)</f>
        <v>0</v>
      </c>
      <c r="DP153" s="63">
        <f>SUMIFS('[1]NBA-Data-1980-2019'!$G$1:$G$16305,'[1]NBA-Data-1980-2019'!$B$1:$B$16305,$A153,'[1]NBA-Data-1980-2019'!$A$1:$A$16305,DP$9)</f>
        <v>0</v>
      </c>
      <c r="DQ153" s="63">
        <f>SUMIFS('[1]NBA-Data-1980-2019'!$G$1:$G$16305,'[1]NBA-Data-1980-2019'!$B$1:$B$16305,$A153,'[1]NBA-Data-1980-2019'!$A$1:$A$16305,DQ$9)</f>
        <v>0</v>
      </c>
      <c r="DR153" s="63">
        <f>SUMIFS('[1]NBA-Data-1980-2019'!$G$1:$G$16305,'[1]NBA-Data-1980-2019'!$B$1:$B$16305,$A153,'[1]NBA-Data-1980-2019'!$A$1:$A$16305,DR$9)</f>
        <v>0</v>
      </c>
      <c r="DS153" s="63">
        <f>SUMIFS('[1]NBA-Data-1980-2019'!$G$1:$G$16305,'[1]NBA-Data-1980-2019'!$B$1:$B$16305,$A153,'[1]NBA-Data-1980-2019'!$A$1:$A$16305,DS$9)</f>
        <v>0</v>
      </c>
      <c r="DT153" s="63">
        <f>SUMIFS('[1]NBA-Data-1980-2019'!$G$1:$G$16305,'[1]NBA-Data-1980-2019'!$B$1:$B$16305,$A153,'[1]NBA-Data-1980-2019'!$A$1:$A$16305,DT$9)</f>
        <v>0</v>
      </c>
      <c r="DU153" s="63">
        <f>SUMIFS('[1]NBA-Data-1980-2019'!$G$1:$G$16305,'[1]NBA-Data-1980-2019'!$B$1:$B$16305,$A153,'[1]NBA-Data-1980-2019'!$A$1:$A$16305,DU$9)</f>
        <v>0</v>
      </c>
      <c r="DV153" s="63">
        <f>SUMIFS('[1]NBA-Data-1980-2019'!$G$1:$G$16305,'[1]NBA-Data-1980-2019'!$B$1:$B$16305,$A153,'[1]NBA-Data-1980-2019'!$A$1:$A$16305,DV$9)</f>
        <v>0</v>
      </c>
      <c r="DW153" s="63">
        <f>SUMIFS('[1]NBA-Data-1980-2019'!$G$1:$G$16305,'[1]NBA-Data-1980-2019'!$B$1:$B$16305,$A153,'[1]NBA-Data-1980-2019'!$A$1:$A$16305,DW$9)</f>
        <v>0</v>
      </c>
      <c r="DX153" s="63">
        <f>SUMIFS('[1]NBA-Data-1980-2019'!$G$1:$G$16305,'[1]NBA-Data-1980-2019'!$B$1:$B$16305,$A153,'[1]NBA-Data-1980-2019'!$A$1:$A$16305,DX$9)</f>
        <v>0</v>
      </c>
      <c r="DY153" s="63">
        <f>SUMIFS('[1]NBA-Data-1980-2019'!$G$1:$G$16305,'[1]NBA-Data-1980-2019'!$B$1:$B$16305,$A153,'[1]NBA-Data-1980-2019'!$A$1:$A$16305,DY$9)</f>
        <v>0</v>
      </c>
      <c r="DZ153" s="63">
        <f>SUMIFS('[1]NBA-Data-1980-2019'!$G$1:$G$16305,'[1]NBA-Data-1980-2019'!$B$1:$B$16305,$A153,'[1]NBA-Data-1980-2019'!$A$1:$A$16305,DZ$9)</f>
        <v>0</v>
      </c>
      <c r="EA153" s="63">
        <f>SUMIFS('[1]NBA-Data-1980-2019'!$G$1:$G$16305,'[1]NBA-Data-1980-2019'!$B$1:$B$16305,$A153,'[1]NBA-Data-1980-2019'!$A$1:$A$16305,EA$9)</f>
        <v>0</v>
      </c>
      <c r="EB153" s="63">
        <f>SUMIFS('[1]NBA-Data-1980-2019'!$G$1:$G$16305,'[1]NBA-Data-1980-2019'!$B$1:$B$16305,$A153,'[1]NBA-Data-1980-2019'!$A$1:$A$16305,EB$9)</f>
        <v>0</v>
      </c>
      <c r="EC153" s="63">
        <f>SUMIFS('[1]NBA-Data-1980-2019'!$G$1:$G$16305,'[1]NBA-Data-1980-2019'!$B$1:$B$16305,$A153,'[1]NBA-Data-1980-2019'!$A$1:$A$16305,EC$9)</f>
        <v>0</v>
      </c>
      <c r="ED153" s="63">
        <f>SUMIFS('[1]NBA-Data-1980-2019'!$G$1:$G$16305,'[1]NBA-Data-1980-2019'!$B$1:$B$16305,$A153,'[1]NBA-Data-1980-2019'!$A$1:$A$16305,ED$9)</f>
        <v>0</v>
      </c>
      <c r="EH153" s="2" t="s">
        <v>1482</v>
      </c>
    </row>
    <row r="154" spans="1:165" x14ac:dyDescent="0.2">
      <c r="A154" s="2" t="s">
        <v>908</v>
      </c>
      <c r="B154" s="2" t="str" cm="1">
        <f t="array" ref="B154">_xlfn.XLOOKUP($A154&amp;B$5,'[1]NBA-Data-1980-2019'!$B$1:$B$16305&amp;'[1]NBA-Data-1980-2019'!$A$1:$A$16305,'[1]NBA-Data-1980-2019'!$D$1:$D$16305,"",0)</f>
        <v/>
      </c>
      <c r="C154" s="2" t="str" cm="1">
        <f t="array" ref="C154">_xlfn.XLOOKUP($A154&amp;C$5,'[1]NBA-Data-1980-2019'!$B$1:$B$16305&amp;'[1]NBA-Data-1980-2019'!$A$1:$A$16305,'[1]NBA-Data-1980-2019'!$D$1:$D$16305,"",0)</f>
        <v/>
      </c>
      <c r="D154" s="2" t="str" cm="1">
        <f t="array" ref="D154">_xlfn.XLOOKUP($A154&amp;D$5,'[1]NBA-Data-1980-2019'!$B$1:$B$16305&amp;'[1]NBA-Data-1980-2019'!$A$1:$A$16305,'[1]NBA-Data-1980-2019'!$D$1:$D$16305,"",0)</f>
        <v/>
      </c>
      <c r="E154" s="2" t="str" cm="1">
        <f t="array" ref="E154">_xlfn.XLOOKUP($A154&amp;E$5,'[1]NBA-Data-1980-2019'!$B$1:$B$16305&amp;'[1]NBA-Data-1980-2019'!$A$1:$A$16305,'[1]NBA-Data-1980-2019'!$D$1:$D$16305,"",0)</f>
        <v/>
      </c>
      <c r="F154" s="2" t="str" cm="1">
        <f t="array" ref="F154">_xlfn.XLOOKUP($A154&amp;F$5,'[1]NBA-Data-1980-2019'!$B$1:$B$16305&amp;'[1]NBA-Data-1980-2019'!$A$1:$A$16305,'[1]NBA-Data-1980-2019'!$D$1:$D$16305,"",0)</f>
        <v/>
      </c>
      <c r="G154" s="2" t="str" cm="1">
        <f t="array" ref="G154">_xlfn.XLOOKUP($A154&amp;G$5,'[1]NBA-Data-1980-2019'!$B$1:$B$16305&amp;'[1]NBA-Data-1980-2019'!$A$1:$A$16305,'[1]NBA-Data-1980-2019'!$D$1:$D$16305,"",0)</f>
        <v/>
      </c>
      <c r="H154" s="2" t="str" cm="1">
        <f t="array" ref="H154">_xlfn.XLOOKUP($A154&amp;H$5,'[1]NBA-Data-1980-2019'!$B$1:$B$16305&amp;'[1]NBA-Data-1980-2019'!$A$1:$A$16305,'[1]NBA-Data-1980-2019'!$D$1:$D$16305,"",0)</f>
        <v/>
      </c>
      <c r="I154" s="2" t="str" cm="1">
        <f t="array" ref="I154">_xlfn.XLOOKUP($A154&amp;I$5,'[1]NBA-Data-1980-2019'!$B$1:$B$16305&amp;'[1]NBA-Data-1980-2019'!$A$1:$A$16305,'[1]NBA-Data-1980-2019'!$D$1:$D$16305,"",0)</f>
        <v/>
      </c>
      <c r="J154" s="2" t="str" cm="1">
        <f t="array" ref="J154">_xlfn.XLOOKUP($A154&amp;J$5,'[1]NBA-Data-1980-2019'!$B$1:$B$16305&amp;'[1]NBA-Data-1980-2019'!$A$1:$A$16305,'[1]NBA-Data-1980-2019'!$D$1:$D$16305,"",0)</f>
        <v/>
      </c>
      <c r="K154" s="2" t="str" cm="1">
        <f t="array" ref="K154">_xlfn.XLOOKUP($A154&amp;K$5,'[1]NBA-Data-1980-2019'!$B$1:$B$16305&amp;'[1]NBA-Data-1980-2019'!$A$1:$A$16305,'[1]NBA-Data-1980-2019'!$D$1:$D$16305,"",0)</f>
        <v>DEN</v>
      </c>
      <c r="L154" s="2" t="str" cm="1">
        <f t="array" ref="L154">_xlfn.XLOOKUP($A154&amp;L$5,'[1]NBA-Data-1980-2019'!$B$1:$B$16305&amp;'[1]NBA-Data-1980-2019'!$A$1:$A$16305,'[1]NBA-Data-1980-2019'!$D$1:$D$16305,"",0)</f>
        <v>DEN</v>
      </c>
      <c r="M154" s="2" t="str" cm="1">
        <f t="array" ref="M154">_xlfn.XLOOKUP($A154&amp;M$5,'[1]NBA-Data-1980-2019'!$B$1:$B$16305&amp;'[1]NBA-Data-1980-2019'!$A$1:$A$16305,'[1]NBA-Data-1980-2019'!$D$1:$D$16305,"",0)</f>
        <v>DEN</v>
      </c>
      <c r="N154" s="2" t="str" cm="1">
        <f t="array" ref="N154">_xlfn.XLOOKUP($A154&amp;N$5,'[1]NBA-Data-1980-2019'!$B$1:$B$16305&amp;'[1]NBA-Data-1980-2019'!$A$1:$A$16305,'[1]NBA-Data-1980-2019'!$D$1:$D$16305,"",0)</f>
        <v>TOT</v>
      </c>
      <c r="O154" s="2" t="str" cm="1">
        <f t="array" ref="O154">_xlfn.XLOOKUP($A154&amp;O$5,'[1]NBA-Data-1980-2019'!$B$1:$B$16305&amp;'[1]NBA-Data-1980-2019'!$A$1:$A$16305,'[1]NBA-Data-1980-2019'!$D$1:$D$16305,"",0)</f>
        <v>MEM</v>
      </c>
      <c r="P154" s="2" t="str" cm="1">
        <f t="array" ref="P154">_xlfn.XLOOKUP($A154&amp;P$5,'[1]NBA-Data-1980-2019'!$B$1:$B$16305&amp;'[1]NBA-Data-1980-2019'!$A$1:$A$16305,'[1]NBA-Data-1980-2019'!$D$1:$D$16305,"",0)</f>
        <v>MEM</v>
      </c>
      <c r="Q154" s="2" t="str" cm="1">
        <f t="array" ref="Q154">_xlfn.XLOOKUP($A154&amp;Q$5,'[1]NBA-Data-1980-2019'!$B$1:$B$16305&amp;'[1]NBA-Data-1980-2019'!$A$1:$A$16305,'[1]NBA-Data-1980-2019'!$D$1:$D$16305,"",0)</f>
        <v>MIA</v>
      </c>
      <c r="R154" s="2" t="str" cm="1">
        <f t="array" ref="R154">_xlfn.XLOOKUP($A154&amp;R$5,'[1]NBA-Data-1980-2019'!$B$1:$B$16305&amp;'[1]NBA-Data-1980-2019'!$A$1:$A$16305,'[1]NBA-Data-1980-2019'!$D$1:$D$16305,"",0)</f>
        <v>MIA</v>
      </c>
      <c r="S154" s="2" t="str" cm="1">
        <f t="array" ref="S154">_xlfn.XLOOKUP($A154&amp;S$5,'[1]NBA-Data-1980-2019'!$B$1:$B$16305&amp;'[1]NBA-Data-1980-2019'!$A$1:$A$16305,'[1]NBA-Data-1980-2019'!$D$1:$D$16305,"",0)</f>
        <v>BOS</v>
      </c>
      <c r="T154" s="2" t="str" cm="1">
        <f t="array" ref="T154">_xlfn.XLOOKUP($A154&amp;T$5,'[1]NBA-Data-1980-2019'!$B$1:$B$16305&amp;'[1]NBA-Data-1980-2019'!$A$1:$A$16305,'[1]NBA-Data-1980-2019'!$D$1:$D$16305,"",0)</f>
        <v>NOH</v>
      </c>
      <c r="U154" s="2" t="str" cm="1">
        <f t="array" ref="U154">_xlfn.XLOOKUP($A154&amp;U$5,'[1]NBA-Data-1980-2019'!$B$1:$B$16305&amp;'[1]NBA-Data-1980-2019'!$A$1:$A$16305,'[1]NBA-Data-1980-2019'!$D$1:$D$16305,"",0)</f>
        <v>NOH</v>
      </c>
      <c r="V154" s="2" t="str" cm="1">
        <f t="array" ref="V154">_xlfn.XLOOKUP($A154&amp;V$5,'[1]NBA-Data-1980-2019'!$B$1:$B$16305&amp;'[1]NBA-Data-1980-2019'!$A$1:$A$16305,'[1]NBA-Data-1980-2019'!$D$1:$D$16305,"",0)</f>
        <v>IND</v>
      </c>
      <c r="W154" s="2" t="str" cm="1">
        <f t="array" ref="W154">_xlfn.XLOOKUP($A154&amp;W$5,'[1]NBA-Data-1980-2019'!$B$1:$B$16305&amp;'[1]NBA-Data-1980-2019'!$A$1:$A$16305,'[1]NBA-Data-1980-2019'!$D$1:$D$16305,"",0)</f>
        <v/>
      </c>
      <c r="X154" s="2" t="str" cm="1">
        <f t="array" ref="X154">_xlfn.XLOOKUP($A154&amp;X$5,'[1]NBA-Data-1980-2019'!$B$1:$B$16305&amp;'[1]NBA-Data-1980-2019'!$A$1:$A$16305,'[1]NBA-Data-1980-2019'!$D$1:$D$16305,"",0)</f>
        <v/>
      </c>
      <c r="Y154" s="2" t="str" cm="1">
        <f t="array" ref="Y154">_xlfn.XLOOKUP($A154&amp;Y$5,'[1]NBA-Data-1980-2019'!$B$1:$B$16305&amp;'[1]NBA-Data-1980-2019'!$A$1:$A$16305,'[1]NBA-Data-1980-2019'!$D$1:$D$16305,"",0)</f>
        <v/>
      </c>
      <c r="Z154" s="2" t="str" cm="1">
        <f t="array" ref="Z154">_xlfn.XLOOKUP($A154&amp;Z$5,'[1]NBA-Data-1980-2019'!$B$1:$B$16305&amp;'[1]NBA-Data-1980-2019'!$A$1:$A$16305,'[1]NBA-Data-1980-2019'!$D$1:$D$16305,"",0)</f>
        <v/>
      </c>
      <c r="AA154" s="2" t="str" cm="1">
        <f t="array" ref="AA154">_xlfn.XLOOKUP($A154&amp;AA$5,'[1]NBA-Data-1980-2019'!$B$1:$B$16305&amp;'[1]NBA-Data-1980-2019'!$A$1:$A$16305,'[1]NBA-Data-1980-2019'!$D$1:$D$16305,"",0)</f>
        <v/>
      </c>
      <c r="AB154" s="2" t="str" cm="1">
        <f t="array" ref="AB154">_xlfn.XLOOKUP($A154&amp;AB$5,'[1]NBA-Data-1980-2019'!$B$1:$B$16305&amp;'[1]NBA-Data-1980-2019'!$A$1:$A$16305,'[1]NBA-Data-1980-2019'!$D$1:$D$16305,"",0)</f>
        <v/>
      </c>
      <c r="AC154" s="2" t="str" cm="1">
        <f t="array" ref="AC154">_xlfn.XLOOKUP($A154&amp;AC$5,'[1]NBA-Data-1980-2019'!$B$1:$B$16305&amp;'[1]NBA-Data-1980-2019'!$A$1:$A$16305,'[1]NBA-Data-1980-2019'!$D$1:$D$16305,"",0)</f>
        <v/>
      </c>
      <c r="AD154" s="2" t="str" cm="1">
        <f t="array" ref="AD154">_xlfn.XLOOKUP($A154&amp;AD$5,'[1]NBA-Data-1980-2019'!$B$1:$B$16305&amp;'[1]NBA-Data-1980-2019'!$A$1:$A$16305,'[1]NBA-Data-1980-2019'!$D$1:$D$16305,"",0)</f>
        <v/>
      </c>
      <c r="AE154" s="2" t="str" cm="1">
        <f t="array" ref="AE154">_xlfn.XLOOKUP($A154&amp;AE$5,'[1]NBA-Data-1980-2019'!$B$1:$B$16305&amp;'[1]NBA-Data-1980-2019'!$A$1:$A$16305,'[1]NBA-Data-1980-2019'!$D$1:$D$16305,"",0)</f>
        <v/>
      </c>
      <c r="AF154" s="2" t="str" cm="1">
        <f t="array" ref="AF154">_xlfn.XLOOKUP($A154&amp;AF$5,'[1]NBA-Data-1980-2019'!$B$1:$B$16305&amp;'[1]NBA-Data-1980-2019'!$A$1:$A$16305,'[1]NBA-Data-1980-2019'!$D$1:$D$16305,"",0)</f>
        <v/>
      </c>
      <c r="AG154" s="2" t="str" cm="1">
        <f t="array" ref="AG154">_xlfn.XLOOKUP($A154&amp;AG$5,'[1]NBA-Data-1980-2019'!$B$1:$B$16305&amp;'[1]NBA-Data-1980-2019'!$A$1:$A$16305,'[1]NBA-Data-1980-2019'!$D$1:$D$16305,"",0)</f>
        <v/>
      </c>
      <c r="AH154" s="2" t="str" cm="1">
        <f t="array" ref="AH154">_xlfn.XLOOKUP($A154&amp;AH$5,'[1]NBA-Data-1980-2019'!$B$1:$B$16305&amp;'[1]NBA-Data-1980-2019'!$A$1:$A$16305,'[1]NBA-Data-1980-2019'!$H$1:$H$16305,"",0)</f>
        <v/>
      </c>
      <c r="AI154" s="2" t="str" cm="1">
        <f t="array" ref="AI154">_xlfn.XLOOKUP($A154&amp;AI$5,'[1]NBA-Data-1980-2019'!$B$1:$B$16305&amp;'[1]NBA-Data-1980-2019'!$A$1:$A$16305,'[1]NBA-Data-1980-2019'!$H$1:$H$16305,"",0)</f>
        <v/>
      </c>
      <c r="AJ154" s="2" t="str" cm="1">
        <f t="array" ref="AJ154">_xlfn.XLOOKUP($A154&amp;AJ$5,'[1]NBA-Data-1980-2019'!$B$1:$B$16305&amp;'[1]NBA-Data-1980-2019'!$A$1:$A$16305,'[1]NBA-Data-1980-2019'!$H$1:$H$16305,"",0)</f>
        <v/>
      </c>
      <c r="AK154" s="2" t="str" cm="1">
        <f t="array" ref="AK154">_xlfn.XLOOKUP($A154&amp;AK$5,'[1]NBA-Data-1980-2019'!$B$1:$B$16305&amp;'[1]NBA-Data-1980-2019'!$A$1:$A$16305,'[1]NBA-Data-1980-2019'!$H$1:$H$16305,"",0)</f>
        <v/>
      </c>
      <c r="AL154" s="2" t="str" cm="1">
        <f t="array" ref="AL154">_xlfn.XLOOKUP($A154&amp;AL$5,'[1]NBA-Data-1980-2019'!$B$1:$B$16305&amp;'[1]NBA-Data-1980-2019'!$A$1:$A$16305,'[1]NBA-Data-1980-2019'!$H$1:$H$16305,"",0)</f>
        <v/>
      </c>
      <c r="AM154" s="2" t="str" cm="1">
        <f t="array" ref="AM154">_xlfn.XLOOKUP($A154&amp;AM$5,'[1]NBA-Data-1980-2019'!$B$1:$B$16305&amp;'[1]NBA-Data-1980-2019'!$A$1:$A$16305,'[1]NBA-Data-1980-2019'!$H$1:$H$16305,"",0)</f>
        <v/>
      </c>
      <c r="AN154" s="2" t="str" cm="1">
        <f t="array" ref="AN154">_xlfn.XLOOKUP($A154&amp;AN$5,'[1]NBA-Data-1980-2019'!$B$1:$B$16305&amp;'[1]NBA-Data-1980-2019'!$A$1:$A$16305,'[1]NBA-Data-1980-2019'!$H$1:$H$16305,"",0)</f>
        <v/>
      </c>
      <c r="AO154" s="2" t="str" cm="1">
        <f t="array" ref="AO154">_xlfn.XLOOKUP($A154&amp;AO$5,'[1]NBA-Data-1980-2019'!$B$1:$B$16305&amp;'[1]NBA-Data-1980-2019'!$A$1:$A$16305,'[1]NBA-Data-1980-2019'!$H$1:$H$16305,"",0)</f>
        <v/>
      </c>
      <c r="AP154" s="2" t="str" cm="1">
        <f t="array" ref="AP154">_xlfn.XLOOKUP($A154&amp;AP$5,'[1]NBA-Data-1980-2019'!$B$1:$B$16305&amp;'[1]NBA-Data-1980-2019'!$A$1:$A$16305,'[1]NBA-Data-1980-2019'!$H$1:$H$16305,"",0)</f>
        <v/>
      </c>
      <c r="AQ154" s="2" cm="1">
        <f t="array" ref="AQ154">_xlfn.XLOOKUP($A154&amp;AQ$5,'[1]NBA-Data-1980-2019'!$B$1:$B$16305&amp;'[1]NBA-Data-1980-2019'!$A$1:$A$16305,'[1]NBA-Data-1980-2019'!$H$1:$H$16305,"",0)</f>
        <v>2049.3000000000002</v>
      </c>
      <c r="AR154" s="2" cm="1">
        <f t="array" ref="AR154">_xlfn.XLOOKUP($A154&amp;AR$5,'[1]NBA-Data-1980-2019'!$B$1:$B$16305&amp;'[1]NBA-Data-1980-2019'!$A$1:$A$16305,'[1]NBA-Data-1980-2019'!$H$1:$H$16305,"",0)</f>
        <v>2255</v>
      </c>
      <c r="AS154" s="2" cm="1">
        <f t="array" ref="AS154">_xlfn.XLOOKUP($A154&amp;AS$5,'[1]NBA-Data-1980-2019'!$B$1:$B$16305&amp;'[1]NBA-Data-1980-2019'!$A$1:$A$16305,'[1]NBA-Data-1980-2019'!$H$1:$H$16305,"",0)</f>
        <v>2241.1</v>
      </c>
      <c r="AT154" s="2" cm="1">
        <f t="array" ref="AT154">_xlfn.XLOOKUP($A154&amp;AT$5,'[1]NBA-Data-1980-2019'!$B$1:$B$16305&amp;'[1]NBA-Data-1980-2019'!$A$1:$A$16305,'[1]NBA-Data-1980-2019'!$H$1:$H$16305,"",0)</f>
        <v>2514.9</v>
      </c>
      <c r="AU154" s="2" cm="1">
        <f t="array" ref="AU154">_xlfn.XLOOKUP($A154&amp;AU$5,'[1]NBA-Data-1980-2019'!$B$1:$B$16305&amp;'[1]NBA-Data-1980-2019'!$A$1:$A$16305,'[1]NBA-Data-1980-2019'!$H$1:$H$16305,"",0)</f>
        <v>2451.7999999999997</v>
      </c>
      <c r="AV154" s="2" cm="1">
        <f t="array" ref="AV154">_xlfn.XLOOKUP($A154&amp;AV$5,'[1]NBA-Data-1980-2019'!$B$1:$B$16305&amp;'[1]NBA-Data-1980-2019'!$A$1:$A$16305,'[1]NBA-Data-1980-2019'!$H$1:$H$16305,"",0)</f>
        <v>1380</v>
      </c>
      <c r="AW154" s="2" cm="1">
        <f t="array" ref="AW154">_xlfn.XLOOKUP($A154&amp;AW$5,'[1]NBA-Data-1980-2019'!$B$1:$B$16305&amp;'[1]NBA-Data-1980-2019'!$A$1:$A$16305,'[1]NBA-Data-1980-2019'!$H$1:$H$16305,"",0)</f>
        <v>1916.2</v>
      </c>
      <c r="AX154" s="2" cm="1">
        <f t="array" ref="AX154">_xlfn.XLOOKUP($A154&amp;AX$5,'[1]NBA-Data-1980-2019'!$B$1:$B$16305&amp;'[1]NBA-Data-1980-2019'!$A$1:$A$16305,'[1]NBA-Data-1980-2019'!$H$1:$H$16305,"",0)</f>
        <v>1917</v>
      </c>
      <c r="AY154" s="2" cm="1">
        <f t="array" ref="AY154">_xlfn.XLOOKUP($A154&amp;AY$5,'[1]NBA-Data-1980-2019'!$B$1:$B$16305&amp;'[1]NBA-Data-1980-2019'!$A$1:$A$16305,'[1]NBA-Data-1980-2019'!$H$1:$H$16305,"",0)</f>
        <v>1820.4</v>
      </c>
      <c r="AZ154" s="2" cm="1">
        <f t="array" ref="AZ154">_xlfn.XLOOKUP($A154&amp;AZ$5,'[1]NBA-Data-1980-2019'!$B$1:$B$16305&amp;'[1]NBA-Data-1980-2019'!$A$1:$A$16305,'[1]NBA-Data-1980-2019'!$H$1:$H$16305,"",0)</f>
        <v>2137.5</v>
      </c>
      <c r="BA154" s="2" cm="1">
        <f t="array" ref="BA154">_xlfn.XLOOKUP($A154&amp;BA$5,'[1]NBA-Data-1980-2019'!$B$1:$B$16305&amp;'[1]NBA-Data-1980-2019'!$A$1:$A$16305,'[1]NBA-Data-1980-2019'!$H$1:$H$16305,"",0)</f>
        <v>1732.5</v>
      </c>
      <c r="BB154" s="2" cm="1">
        <f t="array" ref="BB154">_xlfn.XLOOKUP($A154&amp;BB$5,'[1]NBA-Data-1980-2019'!$B$1:$B$16305&amp;'[1]NBA-Data-1980-2019'!$A$1:$A$16305,'[1]NBA-Data-1980-2019'!$H$1:$H$16305,"",0)</f>
        <v>837.90000000000009</v>
      </c>
      <c r="BC154" s="2" t="str" cm="1">
        <f t="array" ref="BC154">_xlfn.XLOOKUP($A154&amp;BC$5,'[1]NBA-Data-1980-2019'!$B$1:$B$16305&amp;'[1]NBA-Data-1980-2019'!$A$1:$A$16305,'[1]NBA-Data-1980-2019'!$H$1:$H$16305,"",0)</f>
        <v/>
      </c>
      <c r="BD154" s="2" t="str" cm="1">
        <f t="array" ref="BD154">_xlfn.XLOOKUP($A154&amp;BD$5,'[1]NBA-Data-1980-2019'!$B$1:$B$16305&amp;'[1]NBA-Data-1980-2019'!$A$1:$A$16305,'[1]NBA-Data-1980-2019'!$H$1:$H$16305,"",0)</f>
        <v/>
      </c>
      <c r="BE154" s="2" t="str" cm="1">
        <f t="array" ref="BE154">_xlfn.XLOOKUP($A154&amp;BE$5,'[1]NBA-Data-1980-2019'!$B$1:$B$16305&amp;'[1]NBA-Data-1980-2019'!$A$1:$A$16305,'[1]NBA-Data-1980-2019'!$H$1:$H$16305,"",0)</f>
        <v/>
      </c>
      <c r="BF154" s="2" t="str" cm="1">
        <f t="array" ref="BF154">_xlfn.XLOOKUP($A154&amp;BF$5,'[1]NBA-Data-1980-2019'!$B$1:$B$16305&amp;'[1]NBA-Data-1980-2019'!$A$1:$A$16305,'[1]NBA-Data-1980-2019'!$H$1:$H$16305,"",0)</f>
        <v/>
      </c>
      <c r="BG154" s="2" t="str" cm="1">
        <f t="array" ref="BG154">_xlfn.XLOOKUP($A154&amp;BG$5,'[1]NBA-Data-1980-2019'!$B$1:$B$16305&amp;'[1]NBA-Data-1980-2019'!$A$1:$A$16305,'[1]NBA-Data-1980-2019'!$H$1:$H$16305,"",0)</f>
        <v/>
      </c>
      <c r="BH154" s="2" t="str" cm="1">
        <f t="array" ref="BH154">_xlfn.XLOOKUP($A154&amp;BH$5,'[1]NBA-Data-1980-2019'!$B$1:$B$16305&amp;'[1]NBA-Data-1980-2019'!$A$1:$A$16305,'[1]NBA-Data-1980-2019'!$H$1:$H$16305,"",0)</f>
        <v/>
      </c>
      <c r="BI154" s="2" t="str" cm="1">
        <f t="array" ref="BI154">_xlfn.XLOOKUP($A154&amp;BI$5,'[1]NBA-Data-1980-2019'!$B$1:$B$16305&amp;'[1]NBA-Data-1980-2019'!$A$1:$A$16305,'[1]NBA-Data-1980-2019'!$H$1:$H$16305,"",0)</f>
        <v/>
      </c>
      <c r="BJ154" s="2" t="str" cm="1">
        <f t="array" ref="BJ154">_xlfn.XLOOKUP($A154&amp;BJ$5,'[1]NBA-Data-1980-2019'!$B$1:$B$16305&amp;'[1]NBA-Data-1980-2019'!$A$1:$A$16305,'[1]NBA-Data-1980-2019'!$H$1:$H$16305,"",0)</f>
        <v/>
      </c>
      <c r="BK154" s="2" t="str" cm="1">
        <f t="array" ref="BK154">_xlfn.XLOOKUP($A154&amp;BK$5,'[1]NBA-Data-1980-2019'!$B$1:$B$16305&amp;'[1]NBA-Data-1980-2019'!$A$1:$A$16305,'[1]NBA-Data-1980-2019'!$H$1:$H$16305,"",0)</f>
        <v/>
      </c>
      <c r="BL154" s="2" t="str" cm="1">
        <f t="array" ref="BL154">_xlfn.XLOOKUP($A154&amp;BL$5,'[1]NBA-Data-1980-2019'!$B$1:$B$16305&amp;'[1]NBA-Data-1980-2019'!$A$1:$A$16305,'[1]NBA-Data-1980-2019'!$H$1:$H$16305,"",0)</f>
        <v/>
      </c>
      <c r="BM154" s="2" t="str" cm="1">
        <f t="array" ref="BM154">_xlfn.XLOOKUP($A154&amp;BM$5,'[1]NBA-Data-1980-2019'!$B$1:$B$16305&amp;'[1]NBA-Data-1980-2019'!$A$1:$A$16305,'[1]NBA-Data-1980-2019'!$H$1:$H$16305,"",0)</f>
        <v/>
      </c>
      <c r="BN154" s="2" t="str" cm="1">
        <f t="array" ref="BN154">_xlfn.XLOOKUP($A154&amp;BN$5,'[1]NBA-Data-1980-2019'!$B$1:$B$16305&amp;'[1]NBA-Data-1980-2019'!$A$1:$A$16305,'[1]NBA-Data-1980-2019'!$F$1:$F$16305,"",0)</f>
        <v/>
      </c>
      <c r="BO154" s="2" t="str" cm="1">
        <f t="array" ref="BO154">_xlfn.XLOOKUP($A154&amp;BO$5,'[1]NBA-Data-1980-2019'!$B$1:$B$16305&amp;'[1]NBA-Data-1980-2019'!$A$1:$A$16305,'[1]NBA-Data-1980-2019'!$F$1:$F$16305,"",0)</f>
        <v/>
      </c>
      <c r="BP154" s="2" t="str" cm="1">
        <f t="array" ref="BP154">_xlfn.XLOOKUP($A154&amp;BP$5,'[1]NBA-Data-1980-2019'!$B$1:$B$16305&amp;'[1]NBA-Data-1980-2019'!$A$1:$A$16305,'[1]NBA-Data-1980-2019'!$F$1:$F$16305,"",0)</f>
        <v/>
      </c>
      <c r="BQ154" s="2" t="str" cm="1">
        <f t="array" ref="BQ154">_xlfn.XLOOKUP($A154&amp;BQ$5,'[1]NBA-Data-1980-2019'!$B$1:$B$16305&amp;'[1]NBA-Data-1980-2019'!$A$1:$A$16305,'[1]NBA-Data-1980-2019'!$F$1:$F$16305,"",0)</f>
        <v/>
      </c>
      <c r="BR154" s="2" t="str" cm="1">
        <f t="array" ref="BR154">_xlfn.XLOOKUP($A154&amp;BR$5,'[1]NBA-Data-1980-2019'!$B$1:$B$16305&amp;'[1]NBA-Data-1980-2019'!$A$1:$A$16305,'[1]NBA-Data-1980-2019'!$F$1:$F$16305,"",0)</f>
        <v/>
      </c>
      <c r="BS154" s="2" t="str" cm="1">
        <f t="array" ref="BS154">_xlfn.XLOOKUP($A154&amp;BS$5,'[1]NBA-Data-1980-2019'!$B$1:$B$16305&amp;'[1]NBA-Data-1980-2019'!$A$1:$A$16305,'[1]NBA-Data-1980-2019'!$F$1:$F$16305,"",0)</f>
        <v/>
      </c>
      <c r="BT154" s="2" t="str" cm="1">
        <f t="array" ref="BT154">_xlfn.XLOOKUP($A154&amp;BT$5,'[1]NBA-Data-1980-2019'!$B$1:$B$16305&amp;'[1]NBA-Data-1980-2019'!$A$1:$A$16305,'[1]NBA-Data-1980-2019'!$F$1:$F$16305,"",0)</f>
        <v/>
      </c>
      <c r="BU154" s="2" t="str" cm="1">
        <f t="array" ref="BU154">_xlfn.XLOOKUP($A154&amp;BU$5,'[1]NBA-Data-1980-2019'!$B$1:$B$16305&amp;'[1]NBA-Data-1980-2019'!$A$1:$A$16305,'[1]NBA-Data-1980-2019'!$F$1:$F$16305,"",0)</f>
        <v/>
      </c>
      <c r="BV154" s="2" t="str" cm="1">
        <f t="array" ref="BV154">_xlfn.XLOOKUP($A154&amp;BV$5,'[1]NBA-Data-1980-2019'!$B$1:$B$16305&amp;'[1]NBA-Data-1980-2019'!$A$1:$A$16305,'[1]NBA-Data-1980-2019'!$F$1:$F$16305,"",0)</f>
        <v/>
      </c>
      <c r="BW154" s="2" cm="1">
        <f t="array" ref="BW154">_xlfn.XLOOKUP($A154&amp;BW$5,'[1]NBA-Data-1980-2019'!$B$1:$B$16305&amp;'[1]NBA-Data-1980-2019'!$A$1:$A$16305,'[1]NBA-Data-1980-2019'!$F$1:$F$16305,"",0)</f>
        <v>13</v>
      </c>
      <c r="BX154" s="2" cm="1">
        <f t="array" ref="BX154">_xlfn.XLOOKUP($A154&amp;BX$5,'[1]NBA-Data-1980-2019'!$B$1:$B$16305&amp;'[1]NBA-Data-1980-2019'!$A$1:$A$16305,'[1]NBA-Data-1980-2019'!$F$1:$F$16305,"",0)</f>
        <v>12.5</v>
      </c>
      <c r="BY154" s="2" cm="1">
        <f t="array" ref="BY154">_xlfn.XLOOKUP($A154&amp;BY$5,'[1]NBA-Data-1980-2019'!$B$1:$B$16305&amp;'[1]NBA-Data-1980-2019'!$A$1:$A$16305,'[1]NBA-Data-1980-2019'!$F$1:$F$16305,"",0)</f>
        <v>12.9</v>
      </c>
      <c r="BZ154" s="2" cm="1">
        <f t="array" ref="BZ154">_xlfn.XLOOKUP($A154&amp;BZ$5,'[1]NBA-Data-1980-2019'!$B$1:$B$16305&amp;'[1]NBA-Data-1980-2019'!$A$1:$A$16305,'[1]NBA-Data-1980-2019'!$F$1:$F$16305,"",0)</f>
        <v>13.5</v>
      </c>
      <c r="CA154" s="2" cm="1">
        <f t="array" ref="CA154">_xlfn.XLOOKUP($A154&amp;CA$5,'[1]NBA-Data-1980-2019'!$B$1:$B$16305&amp;'[1]NBA-Data-1980-2019'!$A$1:$A$16305,'[1]NBA-Data-1980-2019'!$F$1:$F$16305,"",0)</f>
        <v>18.8</v>
      </c>
      <c r="CB154" s="2" cm="1">
        <f t="array" ref="CB154">_xlfn.XLOOKUP($A154&amp;CB$5,'[1]NBA-Data-1980-2019'!$B$1:$B$16305&amp;'[1]NBA-Data-1980-2019'!$A$1:$A$16305,'[1]NBA-Data-1980-2019'!$F$1:$F$16305,"",0)</f>
        <v>10.5</v>
      </c>
      <c r="CC154" s="2" cm="1">
        <f t="array" ref="CC154">_xlfn.XLOOKUP($A154&amp;CC$5,'[1]NBA-Data-1980-2019'!$B$1:$B$16305&amp;'[1]NBA-Data-1980-2019'!$A$1:$A$16305,'[1]NBA-Data-1980-2019'!$F$1:$F$16305,"",0)</f>
        <v>9.8000000000000007</v>
      </c>
      <c r="CD154" s="2" cm="1">
        <f t="array" ref="CD154">_xlfn.XLOOKUP($A154&amp;CD$5,'[1]NBA-Data-1980-2019'!$B$1:$B$16305&amp;'[1]NBA-Data-1980-2019'!$A$1:$A$16305,'[1]NBA-Data-1980-2019'!$F$1:$F$16305,"",0)</f>
        <v>12.7</v>
      </c>
      <c r="CE154" s="2" cm="1">
        <f t="array" ref="CE154">_xlfn.XLOOKUP($A154&amp;CE$5,'[1]NBA-Data-1980-2019'!$B$1:$B$16305&amp;'[1]NBA-Data-1980-2019'!$A$1:$A$16305,'[1]NBA-Data-1980-2019'!$F$1:$F$16305,"",0)</f>
        <v>12</v>
      </c>
      <c r="CF154" s="2" cm="1">
        <f t="array" ref="CF154">_xlfn.XLOOKUP($A154&amp;CF$5,'[1]NBA-Data-1980-2019'!$B$1:$B$16305&amp;'[1]NBA-Data-1980-2019'!$A$1:$A$16305,'[1]NBA-Data-1980-2019'!$F$1:$F$16305,"",0)</f>
        <v>10.8</v>
      </c>
      <c r="CG154" s="2" cm="1">
        <f t="array" ref="CG154">_xlfn.XLOOKUP($A154&amp;CG$5,'[1]NBA-Data-1980-2019'!$B$1:$B$16305&amp;'[1]NBA-Data-1980-2019'!$A$1:$A$16305,'[1]NBA-Data-1980-2019'!$F$1:$F$16305,"",0)</f>
        <v>8.6999999999999993</v>
      </c>
      <c r="CH154" s="2" cm="1">
        <f t="array" ref="CH154">_xlfn.XLOOKUP($A154&amp;CH$5,'[1]NBA-Data-1980-2019'!$B$1:$B$16305&amp;'[1]NBA-Data-1980-2019'!$A$1:$A$16305,'[1]NBA-Data-1980-2019'!$F$1:$F$16305,"",0)</f>
        <v>7.5</v>
      </c>
      <c r="CI154" s="2" t="str" cm="1">
        <f t="array" ref="CI154">_xlfn.XLOOKUP($A154&amp;CI$5,'[1]NBA-Data-1980-2019'!$B$1:$B$16305&amp;'[1]NBA-Data-1980-2019'!$A$1:$A$16305,'[1]NBA-Data-1980-2019'!$F$1:$F$16305,"",0)</f>
        <v/>
      </c>
      <c r="CJ154" s="2" t="str" cm="1">
        <f t="array" ref="CJ154">_xlfn.XLOOKUP($A154&amp;CJ$5,'[1]NBA-Data-1980-2019'!$B$1:$B$16305&amp;'[1]NBA-Data-1980-2019'!$A$1:$A$16305,'[1]NBA-Data-1980-2019'!$F$1:$F$16305,"",0)</f>
        <v/>
      </c>
      <c r="CK154" s="2" t="str" cm="1">
        <f t="array" ref="CK154">_xlfn.XLOOKUP($A154&amp;CK$5,'[1]NBA-Data-1980-2019'!$B$1:$B$16305&amp;'[1]NBA-Data-1980-2019'!$A$1:$A$16305,'[1]NBA-Data-1980-2019'!$F$1:$F$16305,"",0)</f>
        <v/>
      </c>
      <c r="CL154" s="2" t="str" cm="1">
        <f t="array" ref="CL154">_xlfn.XLOOKUP($A154&amp;CL$5,'[1]NBA-Data-1980-2019'!$B$1:$B$16305&amp;'[1]NBA-Data-1980-2019'!$A$1:$A$16305,'[1]NBA-Data-1980-2019'!$F$1:$F$16305,"",0)</f>
        <v/>
      </c>
      <c r="CM154" s="2" t="str" cm="1">
        <f t="array" ref="CM154">_xlfn.XLOOKUP($A154&amp;CM$5,'[1]NBA-Data-1980-2019'!$B$1:$B$16305&amp;'[1]NBA-Data-1980-2019'!$A$1:$A$16305,'[1]NBA-Data-1980-2019'!$F$1:$F$16305,"",0)</f>
        <v/>
      </c>
      <c r="CN154" s="2" t="str" cm="1">
        <f t="array" ref="CN154">_xlfn.XLOOKUP($A154&amp;CN$5,'[1]NBA-Data-1980-2019'!$B$1:$B$16305&amp;'[1]NBA-Data-1980-2019'!$A$1:$A$16305,'[1]NBA-Data-1980-2019'!$F$1:$F$16305,"",0)</f>
        <v/>
      </c>
      <c r="CO154" s="2" t="str" cm="1">
        <f t="array" ref="CO154">_xlfn.XLOOKUP($A154&amp;CO$5,'[1]NBA-Data-1980-2019'!$B$1:$B$16305&amp;'[1]NBA-Data-1980-2019'!$A$1:$A$16305,'[1]NBA-Data-1980-2019'!$F$1:$F$16305,"",0)</f>
        <v/>
      </c>
      <c r="CP154" s="2" t="str" cm="1">
        <f t="array" ref="CP154">_xlfn.XLOOKUP($A154&amp;CP$5,'[1]NBA-Data-1980-2019'!$B$1:$B$16305&amp;'[1]NBA-Data-1980-2019'!$A$1:$A$16305,'[1]NBA-Data-1980-2019'!$F$1:$F$16305,"",0)</f>
        <v/>
      </c>
      <c r="CQ154" s="2" t="str" cm="1">
        <f t="array" ref="CQ154">_xlfn.XLOOKUP($A154&amp;CQ$5,'[1]NBA-Data-1980-2019'!$B$1:$B$16305&amp;'[1]NBA-Data-1980-2019'!$A$1:$A$16305,'[1]NBA-Data-1980-2019'!$F$1:$F$16305,"",0)</f>
        <v/>
      </c>
      <c r="CR154" s="2" t="str" cm="1">
        <f t="array" ref="CR154">_xlfn.XLOOKUP($A154&amp;CR$5,'[1]NBA-Data-1980-2019'!$B$1:$B$16305&amp;'[1]NBA-Data-1980-2019'!$A$1:$A$16305,'[1]NBA-Data-1980-2019'!$F$1:$F$16305,"",0)</f>
        <v/>
      </c>
      <c r="CS154" s="2" t="str" cm="1">
        <f t="array" ref="CS154">_xlfn.XLOOKUP($A154&amp;CS$5,'[1]NBA-Data-1980-2019'!$B$1:$B$16305&amp;'[1]NBA-Data-1980-2019'!$A$1:$A$16305,'[1]NBA-Data-1980-2019'!$F$1:$F$16305,"",0)</f>
        <v/>
      </c>
      <c r="CU154" s="2" t="str">
        <f>_xlfn.XLOOKUP($A154,TEAMS!$G$1:$G$839,TEAMS!$H$1:$H$839,"",0)</f>
        <v>PF</v>
      </c>
      <c r="CV154" s="2" t="str">
        <f>_xlfn.XLOOKUP($CU154,DASHBOARD!$B$22:$B$27,DASHBOARD!$C$22:$C$27,"",0)</f>
        <v>FORWARD</v>
      </c>
      <c r="CY154" s="63">
        <f>SUMIFS('[1]NBA-Data-1980-2019'!$G$1:$G$16305,'[1]NBA-Data-1980-2019'!$B$1:$B$16305,$A154,'[1]NBA-Data-1980-2019'!$A$1:$A$16305,CY$9)</f>
        <v>0</v>
      </c>
      <c r="CZ154" s="63">
        <f>SUMIFS('[1]NBA-Data-1980-2019'!$G$1:$G$16305,'[1]NBA-Data-1980-2019'!$B$1:$B$16305,$A154,'[1]NBA-Data-1980-2019'!$A$1:$A$16305,CZ$9)</f>
        <v>0</v>
      </c>
      <c r="DA154" s="63">
        <f>SUMIFS('[1]NBA-Data-1980-2019'!$G$1:$G$16305,'[1]NBA-Data-1980-2019'!$B$1:$B$16305,$A154,'[1]NBA-Data-1980-2019'!$A$1:$A$16305,DA$9)</f>
        <v>0</v>
      </c>
      <c r="DB154" s="63">
        <f>SUMIFS('[1]NBA-Data-1980-2019'!$G$1:$G$16305,'[1]NBA-Data-1980-2019'!$B$1:$B$16305,$A154,'[1]NBA-Data-1980-2019'!$A$1:$A$16305,DB$9)</f>
        <v>0</v>
      </c>
      <c r="DC154" s="63">
        <f>SUMIFS('[1]NBA-Data-1980-2019'!$G$1:$G$16305,'[1]NBA-Data-1980-2019'!$B$1:$B$16305,$A154,'[1]NBA-Data-1980-2019'!$A$1:$A$16305,DC$9)</f>
        <v>0</v>
      </c>
      <c r="DD154" s="63">
        <f>SUMIFS('[1]NBA-Data-1980-2019'!$G$1:$G$16305,'[1]NBA-Data-1980-2019'!$B$1:$B$16305,$A154,'[1]NBA-Data-1980-2019'!$A$1:$A$16305,DD$9)</f>
        <v>0</v>
      </c>
      <c r="DE154" s="63">
        <f>SUMIFS('[1]NBA-Data-1980-2019'!$G$1:$G$16305,'[1]NBA-Data-1980-2019'!$B$1:$B$16305,$A154,'[1]NBA-Data-1980-2019'!$A$1:$A$16305,DE$9)</f>
        <v>0</v>
      </c>
      <c r="DF154" s="63">
        <f>SUMIFS('[1]NBA-Data-1980-2019'!$G$1:$G$16305,'[1]NBA-Data-1980-2019'!$B$1:$B$16305,$A154,'[1]NBA-Data-1980-2019'!$A$1:$A$16305,DF$9)</f>
        <v>0</v>
      </c>
      <c r="DG154" s="63">
        <f>SUMIFS('[1]NBA-Data-1980-2019'!$G$1:$G$16305,'[1]NBA-Data-1980-2019'!$B$1:$B$16305,$A154,'[1]NBA-Data-1980-2019'!$A$1:$A$16305,DG$9)</f>
        <v>0</v>
      </c>
      <c r="DH154" s="63">
        <f>SUMIFS('[1]NBA-Data-1980-2019'!$G$1:$G$16305,'[1]NBA-Data-1980-2019'!$B$1:$B$16305,$A154,'[1]NBA-Data-1980-2019'!$A$1:$A$16305,DH$9)</f>
        <v>974520</v>
      </c>
      <c r="DI154" s="63">
        <f>SUMIFS('[1]NBA-Data-1980-2019'!$G$1:$G$16305,'[1]NBA-Data-1980-2019'!$B$1:$B$16305,$A154,'[1]NBA-Data-1980-2019'!$A$1:$A$16305,DI$9)</f>
        <v>1047600</v>
      </c>
      <c r="DJ154" s="63">
        <f>SUMIFS('[1]NBA-Data-1980-2019'!$G$1:$G$16305,'[1]NBA-Data-1980-2019'!$B$1:$B$16305,$A154,'[1]NBA-Data-1980-2019'!$A$1:$A$16305,DJ$9)</f>
        <v>1120680</v>
      </c>
      <c r="DK154" s="63">
        <f>SUMIFS('[1]NBA-Data-1980-2019'!$G$1:$G$16305,'[1]NBA-Data-1980-2019'!$B$1:$B$16305,$A154,'[1]NBA-Data-1980-2019'!$A$1:$A$16305,DK$9)</f>
        <v>0</v>
      </c>
      <c r="DL154" s="63">
        <f>SUMIFS('[1]NBA-Data-1980-2019'!$G$1:$G$16305,'[1]NBA-Data-1980-2019'!$B$1:$B$16305,$A154,'[1]NBA-Data-1980-2019'!$A$1:$A$16305,DL$9)</f>
        <v>4917000</v>
      </c>
      <c r="DM154" s="63">
        <f>SUMIFS('[1]NBA-Data-1980-2019'!$G$1:$G$16305,'[1]NBA-Data-1980-2019'!$B$1:$B$16305,$A154,'[1]NBA-Data-1980-2019'!$A$1:$A$16305,DM$9)</f>
        <v>5408700</v>
      </c>
      <c r="DN154" s="63">
        <f>SUMIFS('[1]NBA-Data-1980-2019'!$G$1:$G$16305,'[1]NBA-Data-1980-2019'!$B$1:$B$16305,$A154,'[1]NBA-Data-1980-2019'!$A$1:$A$16305,DN$9)</f>
        <v>5900400</v>
      </c>
      <c r="DO154" s="63">
        <f>SUMIFS('[1]NBA-Data-1980-2019'!$G$1:$G$16305,'[1]NBA-Data-1980-2019'!$B$1:$B$16305,$A154,'[1]NBA-Data-1980-2019'!$A$1:$A$16305,DO$9)</f>
        <v>0</v>
      </c>
      <c r="DP154" s="63">
        <f>SUMIFS('[1]NBA-Data-1980-2019'!$G$1:$G$16305,'[1]NBA-Data-1980-2019'!$B$1:$B$16305,$A154,'[1]NBA-Data-1980-2019'!$A$1:$A$16305,DP$9)</f>
        <v>3206000</v>
      </c>
      <c r="DQ154" s="63">
        <f>SUMIFS('[1]NBA-Data-1980-2019'!$G$1:$G$16305,'[1]NBA-Data-1980-2019'!$B$1:$B$16305,$A154,'[1]NBA-Data-1980-2019'!$A$1:$A$16305,DQ$9)</f>
        <v>5585000</v>
      </c>
      <c r="DR154" s="63">
        <f>SUMIFS('[1]NBA-Data-1980-2019'!$G$1:$G$16305,'[1]NBA-Data-1980-2019'!$B$1:$B$16305,$A154,'[1]NBA-Data-1980-2019'!$A$1:$A$16305,DR$9)</f>
        <v>6031800</v>
      </c>
      <c r="DS154" s="63">
        <f>SUMIFS('[1]NBA-Data-1980-2019'!$G$1:$G$16305,'[1]NBA-Data-1980-2019'!$B$1:$B$16305,$A154,'[1]NBA-Data-1980-2019'!$A$1:$A$16305,DS$9)</f>
        <v>7148800</v>
      </c>
      <c r="DT154" s="63">
        <f>SUMIFS('[1]NBA-Data-1980-2019'!$G$1:$G$16305,'[1]NBA-Data-1980-2019'!$B$1:$B$16305,$A154,'[1]NBA-Data-1980-2019'!$A$1:$A$16305,DT$9)</f>
        <v>0</v>
      </c>
      <c r="DU154" s="63">
        <f>SUMIFS('[1]NBA-Data-1980-2019'!$G$1:$G$16305,'[1]NBA-Data-1980-2019'!$B$1:$B$16305,$A154,'[1]NBA-Data-1980-2019'!$A$1:$A$16305,DU$9)</f>
        <v>0</v>
      </c>
      <c r="DV154" s="63">
        <f>SUMIFS('[1]NBA-Data-1980-2019'!$G$1:$G$16305,'[1]NBA-Data-1980-2019'!$B$1:$B$16305,$A154,'[1]NBA-Data-1980-2019'!$A$1:$A$16305,DV$9)</f>
        <v>0</v>
      </c>
      <c r="DW154" s="63">
        <f>SUMIFS('[1]NBA-Data-1980-2019'!$G$1:$G$16305,'[1]NBA-Data-1980-2019'!$B$1:$B$16305,$A154,'[1]NBA-Data-1980-2019'!$A$1:$A$16305,DW$9)</f>
        <v>0</v>
      </c>
      <c r="DX154" s="63">
        <f>SUMIFS('[1]NBA-Data-1980-2019'!$G$1:$G$16305,'[1]NBA-Data-1980-2019'!$B$1:$B$16305,$A154,'[1]NBA-Data-1980-2019'!$A$1:$A$16305,DX$9)</f>
        <v>0</v>
      </c>
      <c r="DY154" s="63">
        <f>SUMIFS('[1]NBA-Data-1980-2019'!$G$1:$G$16305,'[1]NBA-Data-1980-2019'!$B$1:$B$16305,$A154,'[1]NBA-Data-1980-2019'!$A$1:$A$16305,DY$9)</f>
        <v>0</v>
      </c>
      <c r="DZ154" s="63">
        <f>SUMIFS('[1]NBA-Data-1980-2019'!$G$1:$G$16305,'[1]NBA-Data-1980-2019'!$B$1:$B$16305,$A154,'[1]NBA-Data-1980-2019'!$A$1:$A$16305,DZ$9)</f>
        <v>0</v>
      </c>
      <c r="EA154" s="63">
        <f>SUMIFS('[1]NBA-Data-1980-2019'!$G$1:$G$16305,'[1]NBA-Data-1980-2019'!$B$1:$B$16305,$A154,'[1]NBA-Data-1980-2019'!$A$1:$A$16305,EA$9)</f>
        <v>0</v>
      </c>
      <c r="EB154" s="63">
        <f>SUMIFS('[1]NBA-Data-1980-2019'!$G$1:$G$16305,'[1]NBA-Data-1980-2019'!$B$1:$B$16305,$A154,'[1]NBA-Data-1980-2019'!$A$1:$A$16305,EB$9)</f>
        <v>0</v>
      </c>
      <c r="EC154" s="63">
        <f>SUMIFS('[1]NBA-Data-1980-2019'!$G$1:$G$16305,'[1]NBA-Data-1980-2019'!$B$1:$B$16305,$A154,'[1]NBA-Data-1980-2019'!$A$1:$A$16305,EC$9)</f>
        <v>0</v>
      </c>
      <c r="ED154" s="63">
        <f>SUMIFS('[1]NBA-Data-1980-2019'!$G$1:$G$16305,'[1]NBA-Data-1980-2019'!$B$1:$B$16305,$A154,'[1]NBA-Data-1980-2019'!$A$1:$A$16305,ED$9)</f>
        <v>0</v>
      </c>
      <c r="EH154" s="2" t="s">
        <v>1478</v>
      </c>
    </row>
    <row r="155" spans="1:165" x14ac:dyDescent="0.2">
      <c r="A155" s="2" t="s">
        <v>927</v>
      </c>
      <c r="B155" s="2" t="str" cm="1">
        <f t="array" ref="B155">_xlfn.XLOOKUP($A155&amp;B$5,'[1]NBA-Data-1980-2019'!$B$1:$B$16305&amp;'[1]NBA-Data-1980-2019'!$A$1:$A$16305,'[1]NBA-Data-1980-2019'!$D$1:$D$16305,"",0)</f>
        <v/>
      </c>
      <c r="C155" s="2" t="str" cm="1">
        <f t="array" ref="C155">_xlfn.XLOOKUP($A155&amp;C$5,'[1]NBA-Data-1980-2019'!$B$1:$B$16305&amp;'[1]NBA-Data-1980-2019'!$A$1:$A$16305,'[1]NBA-Data-1980-2019'!$D$1:$D$16305,"",0)</f>
        <v/>
      </c>
      <c r="D155" s="2" t="str" cm="1">
        <f t="array" ref="D155">_xlfn.XLOOKUP($A155&amp;D$5,'[1]NBA-Data-1980-2019'!$B$1:$B$16305&amp;'[1]NBA-Data-1980-2019'!$A$1:$A$16305,'[1]NBA-Data-1980-2019'!$D$1:$D$16305,"",0)</f>
        <v/>
      </c>
      <c r="E155" s="2" t="str" cm="1">
        <f t="array" ref="E155">_xlfn.XLOOKUP($A155&amp;E$5,'[1]NBA-Data-1980-2019'!$B$1:$B$16305&amp;'[1]NBA-Data-1980-2019'!$A$1:$A$16305,'[1]NBA-Data-1980-2019'!$D$1:$D$16305,"",0)</f>
        <v/>
      </c>
      <c r="F155" s="2" t="str" cm="1">
        <f t="array" ref="F155">_xlfn.XLOOKUP($A155&amp;F$5,'[1]NBA-Data-1980-2019'!$B$1:$B$16305&amp;'[1]NBA-Data-1980-2019'!$A$1:$A$16305,'[1]NBA-Data-1980-2019'!$D$1:$D$16305,"",0)</f>
        <v/>
      </c>
      <c r="G155" s="2" t="str" cm="1">
        <f t="array" ref="G155">_xlfn.XLOOKUP($A155&amp;G$5,'[1]NBA-Data-1980-2019'!$B$1:$B$16305&amp;'[1]NBA-Data-1980-2019'!$A$1:$A$16305,'[1]NBA-Data-1980-2019'!$D$1:$D$16305,"",0)</f>
        <v/>
      </c>
      <c r="H155" s="2" t="str" cm="1">
        <f t="array" ref="H155">_xlfn.XLOOKUP($A155&amp;H$5,'[1]NBA-Data-1980-2019'!$B$1:$B$16305&amp;'[1]NBA-Data-1980-2019'!$A$1:$A$16305,'[1]NBA-Data-1980-2019'!$D$1:$D$16305,"",0)</f>
        <v/>
      </c>
      <c r="I155" s="2" t="str" cm="1">
        <f t="array" ref="I155">_xlfn.XLOOKUP($A155&amp;I$5,'[1]NBA-Data-1980-2019'!$B$1:$B$16305&amp;'[1]NBA-Data-1980-2019'!$A$1:$A$16305,'[1]NBA-Data-1980-2019'!$D$1:$D$16305,"",0)</f>
        <v/>
      </c>
      <c r="J155" s="2" t="str" cm="1">
        <f t="array" ref="J155">_xlfn.XLOOKUP($A155&amp;J$5,'[1]NBA-Data-1980-2019'!$B$1:$B$16305&amp;'[1]NBA-Data-1980-2019'!$A$1:$A$16305,'[1]NBA-Data-1980-2019'!$D$1:$D$16305,"",0)</f>
        <v/>
      </c>
      <c r="K155" s="2" t="str" cm="1">
        <f t="array" ref="K155">_xlfn.XLOOKUP($A155&amp;K$5,'[1]NBA-Data-1980-2019'!$B$1:$B$16305&amp;'[1]NBA-Data-1980-2019'!$A$1:$A$16305,'[1]NBA-Data-1980-2019'!$D$1:$D$16305,"",0)</f>
        <v/>
      </c>
      <c r="L155" s="2" t="str" cm="1">
        <f t="array" ref="L155">_xlfn.XLOOKUP($A155&amp;L$5,'[1]NBA-Data-1980-2019'!$B$1:$B$16305&amp;'[1]NBA-Data-1980-2019'!$A$1:$A$16305,'[1]NBA-Data-1980-2019'!$D$1:$D$16305,"",0)</f>
        <v/>
      </c>
      <c r="M155" s="2" t="str" cm="1">
        <f t="array" ref="M155">_xlfn.XLOOKUP($A155&amp;M$5,'[1]NBA-Data-1980-2019'!$B$1:$B$16305&amp;'[1]NBA-Data-1980-2019'!$A$1:$A$16305,'[1]NBA-Data-1980-2019'!$D$1:$D$16305,"",0)</f>
        <v/>
      </c>
      <c r="N155" s="2" t="str" cm="1">
        <f t="array" ref="N155">_xlfn.XLOOKUP($A155&amp;N$5,'[1]NBA-Data-1980-2019'!$B$1:$B$16305&amp;'[1]NBA-Data-1980-2019'!$A$1:$A$16305,'[1]NBA-Data-1980-2019'!$D$1:$D$16305,"",0)</f>
        <v/>
      </c>
      <c r="O155" s="2" t="str" cm="1">
        <f t="array" ref="O155">_xlfn.XLOOKUP($A155&amp;O$5,'[1]NBA-Data-1980-2019'!$B$1:$B$16305&amp;'[1]NBA-Data-1980-2019'!$A$1:$A$16305,'[1]NBA-Data-1980-2019'!$D$1:$D$16305,"",0)</f>
        <v/>
      </c>
      <c r="P155" s="2" t="str" cm="1">
        <f t="array" ref="P155">_xlfn.XLOOKUP($A155&amp;P$5,'[1]NBA-Data-1980-2019'!$B$1:$B$16305&amp;'[1]NBA-Data-1980-2019'!$A$1:$A$16305,'[1]NBA-Data-1980-2019'!$D$1:$D$16305,"",0)</f>
        <v/>
      </c>
      <c r="Q155" s="2" t="str" cm="1">
        <f t="array" ref="Q155">_xlfn.XLOOKUP($A155&amp;Q$5,'[1]NBA-Data-1980-2019'!$B$1:$B$16305&amp;'[1]NBA-Data-1980-2019'!$A$1:$A$16305,'[1]NBA-Data-1980-2019'!$D$1:$D$16305,"",0)</f>
        <v/>
      </c>
      <c r="R155" s="2" t="str" cm="1">
        <f t="array" ref="R155">_xlfn.XLOOKUP($A155&amp;R$5,'[1]NBA-Data-1980-2019'!$B$1:$B$16305&amp;'[1]NBA-Data-1980-2019'!$A$1:$A$16305,'[1]NBA-Data-1980-2019'!$D$1:$D$16305,"",0)</f>
        <v>SAS</v>
      </c>
      <c r="S155" s="2" t="str" cm="1">
        <f t="array" ref="S155">_xlfn.XLOOKUP($A155&amp;S$5,'[1]NBA-Data-1980-2019'!$B$1:$B$16305&amp;'[1]NBA-Data-1980-2019'!$A$1:$A$16305,'[1]NBA-Data-1980-2019'!$D$1:$D$16305,"",0)</f>
        <v/>
      </c>
      <c r="T155" s="2" t="str" cm="1">
        <f t="array" ref="T155">_xlfn.XLOOKUP($A155&amp;T$5,'[1]NBA-Data-1980-2019'!$B$1:$B$16305&amp;'[1]NBA-Data-1980-2019'!$A$1:$A$16305,'[1]NBA-Data-1980-2019'!$D$1:$D$16305,"",0)</f>
        <v>HOU</v>
      </c>
      <c r="U155" s="2" t="str" cm="1">
        <f t="array" ref="U155">_xlfn.XLOOKUP($A155&amp;U$5,'[1]NBA-Data-1980-2019'!$B$1:$B$16305&amp;'[1]NBA-Data-1980-2019'!$A$1:$A$16305,'[1]NBA-Data-1980-2019'!$D$1:$D$16305,"",0)</f>
        <v/>
      </c>
      <c r="V155" s="2" t="str" cm="1">
        <f t="array" ref="V155">_xlfn.XLOOKUP($A155&amp;V$5,'[1]NBA-Data-1980-2019'!$B$1:$B$16305&amp;'[1]NBA-Data-1980-2019'!$A$1:$A$16305,'[1]NBA-Data-1980-2019'!$D$1:$D$16305,"",0)</f>
        <v/>
      </c>
      <c r="W155" s="2" t="str" cm="1">
        <f t="array" ref="W155">_xlfn.XLOOKUP($A155&amp;W$5,'[1]NBA-Data-1980-2019'!$B$1:$B$16305&amp;'[1]NBA-Data-1980-2019'!$A$1:$A$16305,'[1]NBA-Data-1980-2019'!$D$1:$D$16305,"",0)</f>
        <v/>
      </c>
      <c r="X155" s="2" t="str" cm="1">
        <f t="array" ref="X155">_xlfn.XLOOKUP($A155&amp;X$5,'[1]NBA-Data-1980-2019'!$B$1:$B$16305&amp;'[1]NBA-Data-1980-2019'!$A$1:$A$16305,'[1]NBA-Data-1980-2019'!$D$1:$D$16305,"",0)</f>
        <v>NYK</v>
      </c>
      <c r="Y155" s="2" t="str" cm="1">
        <f t="array" ref="Y155">_xlfn.XLOOKUP($A155&amp;Y$5,'[1]NBA-Data-1980-2019'!$B$1:$B$16305&amp;'[1]NBA-Data-1980-2019'!$A$1:$A$16305,'[1]NBA-Data-1980-2019'!$D$1:$D$16305,"",0)</f>
        <v/>
      </c>
      <c r="Z155" s="2" t="str" cm="1">
        <f t="array" ref="Z155">_xlfn.XLOOKUP($A155&amp;Z$5,'[1]NBA-Data-1980-2019'!$B$1:$B$16305&amp;'[1]NBA-Data-1980-2019'!$A$1:$A$16305,'[1]NBA-Data-1980-2019'!$D$1:$D$16305,"",0)</f>
        <v/>
      </c>
      <c r="AA155" s="2" t="str" cm="1">
        <f t="array" ref="AA155">_xlfn.XLOOKUP($A155&amp;AA$5,'[1]NBA-Data-1980-2019'!$B$1:$B$16305&amp;'[1]NBA-Data-1980-2019'!$A$1:$A$16305,'[1]NBA-Data-1980-2019'!$D$1:$D$16305,"",0)</f>
        <v/>
      </c>
      <c r="AB155" s="2" t="str" cm="1">
        <f t="array" ref="AB155">_xlfn.XLOOKUP($A155&amp;AB$5,'[1]NBA-Data-1980-2019'!$B$1:$B$16305&amp;'[1]NBA-Data-1980-2019'!$A$1:$A$16305,'[1]NBA-Data-1980-2019'!$D$1:$D$16305,"",0)</f>
        <v/>
      </c>
      <c r="AC155" s="2" t="str" cm="1">
        <f t="array" ref="AC155">_xlfn.XLOOKUP($A155&amp;AC$5,'[1]NBA-Data-1980-2019'!$B$1:$B$16305&amp;'[1]NBA-Data-1980-2019'!$A$1:$A$16305,'[1]NBA-Data-1980-2019'!$D$1:$D$16305,"",0)</f>
        <v/>
      </c>
      <c r="AD155" s="2" t="str" cm="1">
        <f t="array" ref="AD155">_xlfn.XLOOKUP($A155&amp;AD$5,'[1]NBA-Data-1980-2019'!$B$1:$B$16305&amp;'[1]NBA-Data-1980-2019'!$A$1:$A$16305,'[1]NBA-Data-1980-2019'!$D$1:$D$16305,"",0)</f>
        <v/>
      </c>
      <c r="AE155" s="2" t="str" cm="1">
        <f t="array" ref="AE155">_xlfn.XLOOKUP($A155&amp;AE$5,'[1]NBA-Data-1980-2019'!$B$1:$B$16305&amp;'[1]NBA-Data-1980-2019'!$A$1:$A$16305,'[1]NBA-Data-1980-2019'!$D$1:$D$16305,"",0)</f>
        <v/>
      </c>
      <c r="AF155" s="2" t="str" cm="1">
        <f t="array" ref="AF155">_xlfn.XLOOKUP($A155&amp;AF$5,'[1]NBA-Data-1980-2019'!$B$1:$B$16305&amp;'[1]NBA-Data-1980-2019'!$A$1:$A$16305,'[1]NBA-Data-1980-2019'!$D$1:$D$16305,"",0)</f>
        <v/>
      </c>
      <c r="AG155" s="2" t="str" cm="1">
        <f t="array" ref="AG155">_xlfn.XLOOKUP($A155&amp;AG$5,'[1]NBA-Data-1980-2019'!$B$1:$B$16305&amp;'[1]NBA-Data-1980-2019'!$A$1:$A$16305,'[1]NBA-Data-1980-2019'!$D$1:$D$16305,"",0)</f>
        <v/>
      </c>
      <c r="AH155" s="2" t="str" cm="1">
        <f t="array" ref="AH155">_xlfn.XLOOKUP($A155&amp;AH$5,'[1]NBA-Data-1980-2019'!$B$1:$B$16305&amp;'[1]NBA-Data-1980-2019'!$A$1:$A$16305,'[1]NBA-Data-1980-2019'!$H$1:$H$16305,"",0)</f>
        <v/>
      </c>
      <c r="AI155" s="2" t="str" cm="1">
        <f t="array" ref="AI155">_xlfn.XLOOKUP($A155&amp;AI$5,'[1]NBA-Data-1980-2019'!$B$1:$B$16305&amp;'[1]NBA-Data-1980-2019'!$A$1:$A$16305,'[1]NBA-Data-1980-2019'!$H$1:$H$16305,"",0)</f>
        <v/>
      </c>
      <c r="AJ155" s="2" t="str" cm="1">
        <f t="array" ref="AJ155">_xlfn.XLOOKUP($A155&amp;AJ$5,'[1]NBA-Data-1980-2019'!$B$1:$B$16305&amp;'[1]NBA-Data-1980-2019'!$A$1:$A$16305,'[1]NBA-Data-1980-2019'!$H$1:$H$16305,"",0)</f>
        <v/>
      </c>
      <c r="AK155" s="2" t="str" cm="1">
        <f t="array" ref="AK155">_xlfn.XLOOKUP($A155&amp;AK$5,'[1]NBA-Data-1980-2019'!$B$1:$B$16305&amp;'[1]NBA-Data-1980-2019'!$A$1:$A$16305,'[1]NBA-Data-1980-2019'!$H$1:$H$16305,"",0)</f>
        <v/>
      </c>
      <c r="AL155" s="2" t="str" cm="1">
        <f t="array" ref="AL155">_xlfn.XLOOKUP($A155&amp;AL$5,'[1]NBA-Data-1980-2019'!$B$1:$B$16305&amp;'[1]NBA-Data-1980-2019'!$A$1:$A$16305,'[1]NBA-Data-1980-2019'!$H$1:$H$16305,"",0)</f>
        <v/>
      </c>
      <c r="AM155" s="2" t="str" cm="1">
        <f t="array" ref="AM155">_xlfn.XLOOKUP($A155&amp;AM$5,'[1]NBA-Data-1980-2019'!$B$1:$B$16305&amp;'[1]NBA-Data-1980-2019'!$A$1:$A$16305,'[1]NBA-Data-1980-2019'!$H$1:$H$16305,"",0)</f>
        <v/>
      </c>
      <c r="AN155" s="2" t="str" cm="1">
        <f t="array" ref="AN155">_xlfn.XLOOKUP($A155&amp;AN$5,'[1]NBA-Data-1980-2019'!$B$1:$B$16305&amp;'[1]NBA-Data-1980-2019'!$A$1:$A$16305,'[1]NBA-Data-1980-2019'!$H$1:$H$16305,"",0)</f>
        <v/>
      </c>
      <c r="AO155" s="2" t="str" cm="1">
        <f t="array" ref="AO155">_xlfn.XLOOKUP($A155&amp;AO$5,'[1]NBA-Data-1980-2019'!$B$1:$B$16305&amp;'[1]NBA-Data-1980-2019'!$A$1:$A$16305,'[1]NBA-Data-1980-2019'!$H$1:$H$16305,"",0)</f>
        <v/>
      </c>
      <c r="AP155" s="2" t="str" cm="1">
        <f t="array" ref="AP155">_xlfn.XLOOKUP($A155&amp;AP$5,'[1]NBA-Data-1980-2019'!$B$1:$B$16305&amp;'[1]NBA-Data-1980-2019'!$A$1:$A$16305,'[1]NBA-Data-1980-2019'!$H$1:$H$16305,"",0)</f>
        <v/>
      </c>
      <c r="AQ155" s="2" t="str" cm="1">
        <f t="array" ref="AQ155">_xlfn.XLOOKUP($A155&amp;AQ$5,'[1]NBA-Data-1980-2019'!$B$1:$B$16305&amp;'[1]NBA-Data-1980-2019'!$A$1:$A$16305,'[1]NBA-Data-1980-2019'!$H$1:$H$16305,"",0)</f>
        <v/>
      </c>
      <c r="AR155" s="2" t="str" cm="1">
        <f t="array" ref="AR155">_xlfn.XLOOKUP($A155&amp;AR$5,'[1]NBA-Data-1980-2019'!$B$1:$B$16305&amp;'[1]NBA-Data-1980-2019'!$A$1:$A$16305,'[1]NBA-Data-1980-2019'!$H$1:$H$16305,"",0)</f>
        <v/>
      </c>
      <c r="AS155" s="2" t="str" cm="1">
        <f t="array" ref="AS155">_xlfn.XLOOKUP($A155&amp;AS$5,'[1]NBA-Data-1980-2019'!$B$1:$B$16305&amp;'[1]NBA-Data-1980-2019'!$A$1:$A$16305,'[1]NBA-Data-1980-2019'!$H$1:$H$16305,"",0)</f>
        <v/>
      </c>
      <c r="AT155" s="2" t="str" cm="1">
        <f t="array" ref="AT155">_xlfn.XLOOKUP($A155&amp;AT$5,'[1]NBA-Data-1980-2019'!$B$1:$B$16305&amp;'[1]NBA-Data-1980-2019'!$A$1:$A$16305,'[1]NBA-Data-1980-2019'!$H$1:$H$16305,"",0)</f>
        <v/>
      </c>
      <c r="AU155" s="2" t="str" cm="1">
        <f t="array" ref="AU155">_xlfn.XLOOKUP($A155&amp;AU$5,'[1]NBA-Data-1980-2019'!$B$1:$B$16305&amp;'[1]NBA-Data-1980-2019'!$A$1:$A$16305,'[1]NBA-Data-1980-2019'!$H$1:$H$16305,"",0)</f>
        <v/>
      </c>
      <c r="AV155" s="2" t="str" cm="1">
        <f t="array" ref="AV155">_xlfn.XLOOKUP($A155&amp;AV$5,'[1]NBA-Data-1980-2019'!$B$1:$B$16305&amp;'[1]NBA-Data-1980-2019'!$A$1:$A$16305,'[1]NBA-Data-1980-2019'!$H$1:$H$16305,"",0)</f>
        <v/>
      </c>
      <c r="AW155" s="2" t="str" cm="1">
        <f t="array" ref="AW155">_xlfn.XLOOKUP($A155&amp;AW$5,'[1]NBA-Data-1980-2019'!$B$1:$B$16305&amp;'[1]NBA-Data-1980-2019'!$A$1:$A$16305,'[1]NBA-Data-1980-2019'!$H$1:$H$16305,"",0)</f>
        <v/>
      </c>
      <c r="AX155" s="2" cm="1">
        <f t="array" ref="AX155">_xlfn.XLOOKUP($A155&amp;AX$5,'[1]NBA-Data-1980-2019'!$B$1:$B$16305&amp;'[1]NBA-Data-1980-2019'!$A$1:$A$16305,'[1]NBA-Data-1980-2019'!$H$1:$H$16305,"",0)</f>
        <v>136.80000000000001</v>
      </c>
      <c r="AY155" s="2" t="str" cm="1">
        <f t="array" ref="AY155">_xlfn.XLOOKUP($A155&amp;AY$5,'[1]NBA-Data-1980-2019'!$B$1:$B$16305&amp;'[1]NBA-Data-1980-2019'!$A$1:$A$16305,'[1]NBA-Data-1980-2019'!$H$1:$H$16305,"",0)</f>
        <v/>
      </c>
      <c r="AZ155" s="2" cm="1">
        <f t="array" ref="AZ155">_xlfn.XLOOKUP($A155&amp;AZ$5,'[1]NBA-Data-1980-2019'!$B$1:$B$16305&amp;'[1]NBA-Data-1980-2019'!$A$1:$A$16305,'[1]NBA-Data-1980-2019'!$H$1:$H$16305,"",0)</f>
        <v>11.2</v>
      </c>
      <c r="BA155" s="2" t="str" cm="1">
        <f t="array" ref="BA155">_xlfn.XLOOKUP($A155&amp;BA$5,'[1]NBA-Data-1980-2019'!$B$1:$B$16305&amp;'[1]NBA-Data-1980-2019'!$A$1:$A$16305,'[1]NBA-Data-1980-2019'!$H$1:$H$16305,"",0)</f>
        <v/>
      </c>
      <c r="BB155" s="2" t="str" cm="1">
        <f t="array" ref="BB155">_xlfn.XLOOKUP($A155&amp;BB$5,'[1]NBA-Data-1980-2019'!$B$1:$B$16305&amp;'[1]NBA-Data-1980-2019'!$A$1:$A$16305,'[1]NBA-Data-1980-2019'!$H$1:$H$16305,"",0)</f>
        <v/>
      </c>
      <c r="BC155" s="2" t="str" cm="1">
        <f t="array" ref="BC155">_xlfn.XLOOKUP($A155&amp;BC$5,'[1]NBA-Data-1980-2019'!$B$1:$B$16305&amp;'[1]NBA-Data-1980-2019'!$A$1:$A$16305,'[1]NBA-Data-1980-2019'!$H$1:$H$16305,"",0)</f>
        <v/>
      </c>
      <c r="BD155" s="2" cm="1">
        <f t="array" ref="BD155">_xlfn.XLOOKUP($A155&amp;BD$5,'[1]NBA-Data-1980-2019'!$B$1:$B$16305&amp;'[1]NBA-Data-1980-2019'!$A$1:$A$16305,'[1]NBA-Data-1980-2019'!$H$1:$H$16305,"",0)</f>
        <v>433.2</v>
      </c>
      <c r="BE155" s="2" t="str" cm="1">
        <f t="array" ref="BE155">_xlfn.XLOOKUP($A155&amp;BE$5,'[1]NBA-Data-1980-2019'!$B$1:$B$16305&amp;'[1]NBA-Data-1980-2019'!$A$1:$A$16305,'[1]NBA-Data-1980-2019'!$H$1:$H$16305,"",0)</f>
        <v/>
      </c>
      <c r="BF155" s="2" t="str" cm="1">
        <f t="array" ref="BF155">_xlfn.XLOOKUP($A155&amp;BF$5,'[1]NBA-Data-1980-2019'!$B$1:$B$16305&amp;'[1]NBA-Data-1980-2019'!$A$1:$A$16305,'[1]NBA-Data-1980-2019'!$H$1:$H$16305,"",0)</f>
        <v/>
      </c>
      <c r="BG155" s="2" t="str" cm="1">
        <f t="array" ref="BG155">_xlfn.XLOOKUP($A155&amp;BG$5,'[1]NBA-Data-1980-2019'!$B$1:$B$16305&amp;'[1]NBA-Data-1980-2019'!$A$1:$A$16305,'[1]NBA-Data-1980-2019'!$H$1:$H$16305,"",0)</f>
        <v/>
      </c>
      <c r="BH155" s="2" t="str" cm="1">
        <f t="array" ref="BH155">_xlfn.XLOOKUP($A155&amp;BH$5,'[1]NBA-Data-1980-2019'!$B$1:$B$16305&amp;'[1]NBA-Data-1980-2019'!$A$1:$A$16305,'[1]NBA-Data-1980-2019'!$H$1:$H$16305,"",0)</f>
        <v/>
      </c>
      <c r="BI155" s="2" t="str" cm="1">
        <f t="array" ref="BI155">_xlfn.XLOOKUP($A155&amp;BI$5,'[1]NBA-Data-1980-2019'!$B$1:$B$16305&amp;'[1]NBA-Data-1980-2019'!$A$1:$A$16305,'[1]NBA-Data-1980-2019'!$H$1:$H$16305,"",0)</f>
        <v/>
      </c>
      <c r="BJ155" s="2" t="str" cm="1">
        <f t="array" ref="BJ155">_xlfn.XLOOKUP($A155&amp;BJ$5,'[1]NBA-Data-1980-2019'!$B$1:$B$16305&amp;'[1]NBA-Data-1980-2019'!$A$1:$A$16305,'[1]NBA-Data-1980-2019'!$H$1:$H$16305,"",0)</f>
        <v/>
      </c>
      <c r="BK155" s="2" t="str" cm="1">
        <f t="array" ref="BK155">_xlfn.XLOOKUP($A155&amp;BK$5,'[1]NBA-Data-1980-2019'!$B$1:$B$16305&amp;'[1]NBA-Data-1980-2019'!$A$1:$A$16305,'[1]NBA-Data-1980-2019'!$H$1:$H$16305,"",0)</f>
        <v/>
      </c>
      <c r="BL155" s="2" t="str" cm="1">
        <f t="array" ref="BL155">_xlfn.XLOOKUP($A155&amp;BL$5,'[1]NBA-Data-1980-2019'!$B$1:$B$16305&amp;'[1]NBA-Data-1980-2019'!$A$1:$A$16305,'[1]NBA-Data-1980-2019'!$H$1:$H$16305,"",0)</f>
        <v/>
      </c>
      <c r="BM155" s="2" t="str" cm="1">
        <f t="array" ref="BM155">_xlfn.XLOOKUP($A155&amp;BM$5,'[1]NBA-Data-1980-2019'!$B$1:$B$16305&amp;'[1]NBA-Data-1980-2019'!$A$1:$A$16305,'[1]NBA-Data-1980-2019'!$H$1:$H$16305,"",0)</f>
        <v/>
      </c>
      <c r="BN155" s="2" t="str" cm="1">
        <f t="array" ref="BN155">_xlfn.XLOOKUP($A155&amp;BN$5,'[1]NBA-Data-1980-2019'!$B$1:$B$16305&amp;'[1]NBA-Data-1980-2019'!$A$1:$A$16305,'[1]NBA-Data-1980-2019'!$F$1:$F$16305,"",0)</f>
        <v/>
      </c>
      <c r="BO155" s="2" t="str" cm="1">
        <f t="array" ref="BO155">_xlfn.XLOOKUP($A155&amp;BO$5,'[1]NBA-Data-1980-2019'!$B$1:$B$16305&amp;'[1]NBA-Data-1980-2019'!$A$1:$A$16305,'[1]NBA-Data-1980-2019'!$F$1:$F$16305,"",0)</f>
        <v/>
      </c>
      <c r="BP155" s="2" t="str" cm="1">
        <f t="array" ref="BP155">_xlfn.XLOOKUP($A155&amp;BP$5,'[1]NBA-Data-1980-2019'!$B$1:$B$16305&amp;'[1]NBA-Data-1980-2019'!$A$1:$A$16305,'[1]NBA-Data-1980-2019'!$F$1:$F$16305,"",0)</f>
        <v/>
      </c>
      <c r="BQ155" s="2" t="str" cm="1">
        <f t="array" ref="BQ155">_xlfn.XLOOKUP($A155&amp;BQ$5,'[1]NBA-Data-1980-2019'!$B$1:$B$16305&amp;'[1]NBA-Data-1980-2019'!$A$1:$A$16305,'[1]NBA-Data-1980-2019'!$F$1:$F$16305,"",0)</f>
        <v/>
      </c>
      <c r="BR155" s="2" t="str" cm="1">
        <f t="array" ref="BR155">_xlfn.XLOOKUP($A155&amp;BR$5,'[1]NBA-Data-1980-2019'!$B$1:$B$16305&amp;'[1]NBA-Data-1980-2019'!$A$1:$A$16305,'[1]NBA-Data-1980-2019'!$F$1:$F$16305,"",0)</f>
        <v/>
      </c>
      <c r="BS155" s="2" t="str" cm="1">
        <f t="array" ref="BS155">_xlfn.XLOOKUP($A155&amp;BS$5,'[1]NBA-Data-1980-2019'!$B$1:$B$16305&amp;'[1]NBA-Data-1980-2019'!$A$1:$A$16305,'[1]NBA-Data-1980-2019'!$F$1:$F$16305,"",0)</f>
        <v/>
      </c>
      <c r="BT155" s="2" t="str" cm="1">
        <f t="array" ref="BT155">_xlfn.XLOOKUP($A155&amp;BT$5,'[1]NBA-Data-1980-2019'!$B$1:$B$16305&amp;'[1]NBA-Data-1980-2019'!$A$1:$A$16305,'[1]NBA-Data-1980-2019'!$F$1:$F$16305,"",0)</f>
        <v/>
      </c>
      <c r="BU155" s="2" t="str" cm="1">
        <f t="array" ref="BU155">_xlfn.XLOOKUP($A155&amp;BU$5,'[1]NBA-Data-1980-2019'!$B$1:$B$16305&amp;'[1]NBA-Data-1980-2019'!$A$1:$A$16305,'[1]NBA-Data-1980-2019'!$F$1:$F$16305,"",0)</f>
        <v/>
      </c>
      <c r="BV155" s="2" t="str" cm="1">
        <f t="array" ref="BV155">_xlfn.XLOOKUP($A155&amp;BV$5,'[1]NBA-Data-1980-2019'!$B$1:$B$16305&amp;'[1]NBA-Data-1980-2019'!$A$1:$A$16305,'[1]NBA-Data-1980-2019'!$F$1:$F$16305,"",0)</f>
        <v/>
      </c>
      <c r="BW155" s="2" t="str" cm="1">
        <f t="array" ref="BW155">_xlfn.XLOOKUP($A155&amp;BW$5,'[1]NBA-Data-1980-2019'!$B$1:$B$16305&amp;'[1]NBA-Data-1980-2019'!$A$1:$A$16305,'[1]NBA-Data-1980-2019'!$F$1:$F$16305,"",0)</f>
        <v/>
      </c>
      <c r="BX155" s="2" t="str" cm="1">
        <f t="array" ref="BX155">_xlfn.XLOOKUP($A155&amp;BX$5,'[1]NBA-Data-1980-2019'!$B$1:$B$16305&amp;'[1]NBA-Data-1980-2019'!$A$1:$A$16305,'[1]NBA-Data-1980-2019'!$F$1:$F$16305,"",0)</f>
        <v/>
      </c>
      <c r="BY155" s="2" t="str" cm="1">
        <f t="array" ref="BY155">_xlfn.XLOOKUP($A155&amp;BY$5,'[1]NBA-Data-1980-2019'!$B$1:$B$16305&amp;'[1]NBA-Data-1980-2019'!$A$1:$A$16305,'[1]NBA-Data-1980-2019'!$F$1:$F$16305,"",0)</f>
        <v/>
      </c>
      <c r="BZ155" s="2" t="str" cm="1">
        <f t="array" ref="BZ155">_xlfn.XLOOKUP($A155&amp;BZ$5,'[1]NBA-Data-1980-2019'!$B$1:$B$16305&amp;'[1]NBA-Data-1980-2019'!$A$1:$A$16305,'[1]NBA-Data-1980-2019'!$F$1:$F$16305,"",0)</f>
        <v/>
      </c>
      <c r="CA155" s="2" t="str" cm="1">
        <f t="array" ref="CA155">_xlfn.XLOOKUP($A155&amp;CA$5,'[1]NBA-Data-1980-2019'!$B$1:$B$16305&amp;'[1]NBA-Data-1980-2019'!$A$1:$A$16305,'[1]NBA-Data-1980-2019'!$F$1:$F$16305,"",0)</f>
        <v/>
      </c>
      <c r="CB155" s="2" t="str" cm="1">
        <f t="array" ref="CB155">_xlfn.XLOOKUP($A155&amp;CB$5,'[1]NBA-Data-1980-2019'!$B$1:$B$16305&amp;'[1]NBA-Data-1980-2019'!$A$1:$A$16305,'[1]NBA-Data-1980-2019'!$F$1:$F$16305,"",0)</f>
        <v/>
      </c>
      <c r="CC155" s="2" t="str" cm="1">
        <f t="array" ref="CC155">_xlfn.XLOOKUP($A155&amp;CC$5,'[1]NBA-Data-1980-2019'!$B$1:$B$16305&amp;'[1]NBA-Data-1980-2019'!$A$1:$A$16305,'[1]NBA-Data-1980-2019'!$F$1:$F$16305,"",0)</f>
        <v/>
      </c>
      <c r="CD155" s="2" cm="1">
        <f t="array" ref="CD155">_xlfn.XLOOKUP($A155&amp;CD$5,'[1]NBA-Data-1980-2019'!$B$1:$B$16305&amp;'[1]NBA-Data-1980-2019'!$A$1:$A$16305,'[1]NBA-Data-1980-2019'!$F$1:$F$16305,"",0)</f>
        <v>12.1</v>
      </c>
      <c r="CE155" s="2" t="str" cm="1">
        <f t="array" ref="CE155">_xlfn.XLOOKUP($A155&amp;CE$5,'[1]NBA-Data-1980-2019'!$B$1:$B$16305&amp;'[1]NBA-Data-1980-2019'!$A$1:$A$16305,'[1]NBA-Data-1980-2019'!$F$1:$F$16305,"",0)</f>
        <v/>
      </c>
      <c r="CF155" s="2" cm="1">
        <f t="array" ref="CF155">_xlfn.XLOOKUP($A155&amp;CF$5,'[1]NBA-Data-1980-2019'!$B$1:$B$16305&amp;'[1]NBA-Data-1980-2019'!$A$1:$A$16305,'[1]NBA-Data-1980-2019'!$F$1:$F$16305,"",0)</f>
        <v>14.6</v>
      </c>
      <c r="CG155" s="2" t="str" cm="1">
        <f t="array" ref="CG155">_xlfn.XLOOKUP($A155&amp;CG$5,'[1]NBA-Data-1980-2019'!$B$1:$B$16305&amp;'[1]NBA-Data-1980-2019'!$A$1:$A$16305,'[1]NBA-Data-1980-2019'!$F$1:$F$16305,"",0)</f>
        <v/>
      </c>
      <c r="CH155" s="2" t="str" cm="1">
        <f t="array" ref="CH155">_xlfn.XLOOKUP($A155&amp;CH$5,'[1]NBA-Data-1980-2019'!$B$1:$B$16305&amp;'[1]NBA-Data-1980-2019'!$A$1:$A$16305,'[1]NBA-Data-1980-2019'!$F$1:$F$16305,"",0)</f>
        <v/>
      </c>
      <c r="CI155" s="2" t="str" cm="1">
        <f t="array" ref="CI155">_xlfn.XLOOKUP($A155&amp;CI$5,'[1]NBA-Data-1980-2019'!$B$1:$B$16305&amp;'[1]NBA-Data-1980-2019'!$A$1:$A$16305,'[1]NBA-Data-1980-2019'!$F$1:$F$16305,"",0)</f>
        <v/>
      </c>
      <c r="CJ155" s="2" cm="1">
        <f t="array" ref="CJ155">_xlfn.XLOOKUP($A155&amp;CJ$5,'[1]NBA-Data-1980-2019'!$B$1:$B$16305&amp;'[1]NBA-Data-1980-2019'!$A$1:$A$16305,'[1]NBA-Data-1980-2019'!$F$1:$F$16305,"",0)</f>
        <v>9.1</v>
      </c>
      <c r="CK155" s="2" t="str" cm="1">
        <f t="array" ref="CK155">_xlfn.XLOOKUP($A155&amp;CK$5,'[1]NBA-Data-1980-2019'!$B$1:$B$16305&amp;'[1]NBA-Data-1980-2019'!$A$1:$A$16305,'[1]NBA-Data-1980-2019'!$F$1:$F$16305,"",0)</f>
        <v/>
      </c>
      <c r="CL155" s="2" t="str" cm="1">
        <f t="array" ref="CL155">_xlfn.XLOOKUP($A155&amp;CL$5,'[1]NBA-Data-1980-2019'!$B$1:$B$16305&amp;'[1]NBA-Data-1980-2019'!$A$1:$A$16305,'[1]NBA-Data-1980-2019'!$F$1:$F$16305,"",0)</f>
        <v/>
      </c>
      <c r="CM155" s="2" t="str" cm="1">
        <f t="array" ref="CM155">_xlfn.XLOOKUP($A155&amp;CM$5,'[1]NBA-Data-1980-2019'!$B$1:$B$16305&amp;'[1]NBA-Data-1980-2019'!$A$1:$A$16305,'[1]NBA-Data-1980-2019'!$F$1:$F$16305,"",0)</f>
        <v/>
      </c>
      <c r="CN155" s="2" t="str" cm="1">
        <f t="array" ref="CN155">_xlfn.XLOOKUP($A155&amp;CN$5,'[1]NBA-Data-1980-2019'!$B$1:$B$16305&amp;'[1]NBA-Data-1980-2019'!$A$1:$A$16305,'[1]NBA-Data-1980-2019'!$F$1:$F$16305,"",0)</f>
        <v/>
      </c>
      <c r="CO155" s="2" t="str" cm="1">
        <f t="array" ref="CO155">_xlfn.XLOOKUP($A155&amp;CO$5,'[1]NBA-Data-1980-2019'!$B$1:$B$16305&amp;'[1]NBA-Data-1980-2019'!$A$1:$A$16305,'[1]NBA-Data-1980-2019'!$F$1:$F$16305,"",0)</f>
        <v/>
      </c>
      <c r="CP155" s="2" t="str" cm="1">
        <f t="array" ref="CP155">_xlfn.XLOOKUP($A155&amp;CP$5,'[1]NBA-Data-1980-2019'!$B$1:$B$16305&amp;'[1]NBA-Data-1980-2019'!$A$1:$A$16305,'[1]NBA-Data-1980-2019'!$F$1:$F$16305,"",0)</f>
        <v/>
      </c>
      <c r="CQ155" s="2" t="str" cm="1">
        <f t="array" ref="CQ155">_xlfn.XLOOKUP($A155&amp;CQ$5,'[1]NBA-Data-1980-2019'!$B$1:$B$16305&amp;'[1]NBA-Data-1980-2019'!$A$1:$A$16305,'[1]NBA-Data-1980-2019'!$F$1:$F$16305,"",0)</f>
        <v/>
      </c>
      <c r="CR155" s="2" t="str" cm="1">
        <f t="array" ref="CR155">_xlfn.XLOOKUP($A155&amp;CR$5,'[1]NBA-Data-1980-2019'!$B$1:$B$16305&amp;'[1]NBA-Data-1980-2019'!$A$1:$A$16305,'[1]NBA-Data-1980-2019'!$F$1:$F$16305,"",0)</f>
        <v/>
      </c>
      <c r="CS155" s="2" t="str" cm="1">
        <f t="array" ref="CS155">_xlfn.XLOOKUP($A155&amp;CS$5,'[1]NBA-Data-1980-2019'!$B$1:$B$16305&amp;'[1]NBA-Data-1980-2019'!$A$1:$A$16305,'[1]NBA-Data-1980-2019'!$F$1:$F$16305,"",0)</f>
        <v/>
      </c>
      <c r="CU155" s="2" t="str">
        <f>_xlfn.XLOOKUP($A155,TEAMS!$G$1:$G$839,TEAMS!$H$1:$H$839,"",0)</f>
        <v>SG</v>
      </c>
      <c r="CV155" s="2" t="str">
        <f>_xlfn.XLOOKUP($CU155,DASHBOARD!$B$22:$B$27,DASHBOARD!$C$22:$C$27,"",0)</f>
        <v>GUARD</v>
      </c>
      <c r="CY155" s="63">
        <f>SUMIFS('[1]NBA-Data-1980-2019'!$G$1:$G$16305,'[1]NBA-Data-1980-2019'!$B$1:$B$16305,$A155,'[1]NBA-Data-1980-2019'!$A$1:$A$16305,CY$9)</f>
        <v>0</v>
      </c>
      <c r="CZ155" s="63">
        <f>SUMIFS('[1]NBA-Data-1980-2019'!$G$1:$G$16305,'[1]NBA-Data-1980-2019'!$B$1:$B$16305,$A155,'[1]NBA-Data-1980-2019'!$A$1:$A$16305,CZ$9)</f>
        <v>0</v>
      </c>
      <c r="DA155" s="63">
        <f>SUMIFS('[1]NBA-Data-1980-2019'!$G$1:$G$16305,'[1]NBA-Data-1980-2019'!$B$1:$B$16305,$A155,'[1]NBA-Data-1980-2019'!$A$1:$A$16305,DA$9)</f>
        <v>0</v>
      </c>
      <c r="DB155" s="63">
        <f>SUMIFS('[1]NBA-Data-1980-2019'!$G$1:$G$16305,'[1]NBA-Data-1980-2019'!$B$1:$B$16305,$A155,'[1]NBA-Data-1980-2019'!$A$1:$A$16305,DB$9)</f>
        <v>0</v>
      </c>
      <c r="DC155" s="63">
        <f>SUMIFS('[1]NBA-Data-1980-2019'!$G$1:$G$16305,'[1]NBA-Data-1980-2019'!$B$1:$B$16305,$A155,'[1]NBA-Data-1980-2019'!$A$1:$A$16305,DC$9)</f>
        <v>0</v>
      </c>
      <c r="DD155" s="63">
        <f>SUMIFS('[1]NBA-Data-1980-2019'!$G$1:$G$16305,'[1]NBA-Data-1980-2019'!$B$1:$B$16305,$A155,'[1]NBA-Data-1980-2019'!$A$1:$A$16305,DD$9)</f>
        <v>0</v>
      </c>
      <c r="DE155" s="63">
        <f>SUMIFS('[1]NBA-Data-1980-2019'!$G$1:$G$16305,'[1]NBA-Data-1980-2019'!$B$1:$B$16305,$A155,'[1]NBA-Data-1980-2019'!$A$1:$A$16305,DE$9)</f>
        <v>0</v>
      </c>
      <c r="DF155" s="63">
        <f>SUMIFS('[1]NBA-Data-1980-2019'!$G$1:$G$16305,'[1]NBA-Data-1980-2019'!$B$1:$B$16305,$A155,'[1]NBA-Data-1980-2019'!$A$1:$A$16305,DF$9)</f>
        <v>0</v>
      </c>
      <c r="DG155" s="63">
        <f>SUMIFS('[1]NBA-Data-1980-2019'!$G$1:$G$16305,'[1]NBA-Data-1980-2019'!$B$1:$B$16305,$A155,'[1]NBA-Data-1980-2019'!$A$1:$A$16305,DG$9)</f>
        <v>0</v>
      </c>
      <c r="DH155" s="63">
        <f>SUMIFS('[1]NBA-Data-1980-2019'!$G$1:$G$16305,'[1]NBA-Data-1980-2019'!$B$1:$B$16305,$A155,'[1]NBA-Data-1980-2019'!$A$1:$A$16305,DH$9)</f>
        <v>0</v>
      </c>
      <c r="DI155" s="63">
        <f>SUMIFS('[1]NBA-Data-1980-2019'!$G$1:$G$16305,'[1]NBA-Data-1980-2019'!$B$1:$B$16305,$A155,'[1]NBA-Data-1980-2019'!$A$1:$A$16305,DI$9)</f>
        <v>0</v>
      </c>
      <c r="DJ155" s="63">
        <f>SUMIFS('[1]NBA-Data-1980-2019'!$G$1:$G$16305,'[1]NBA-Data-1980-2019'!$B$1:$B$16305,$A155,'[1]NBA-Data-1980-2019'!$A$1:$A$16305,DJ$9)</f>
        <v>0</v>
      </c>
      <c r="DK155" s="63">
        <f>SUMIFS('[1]NBA-Data-1980-2019'!$G$1:$G$16305,'[1]NBA-Data-1980-2019'!$B$1:$B$16305,$A155,'[1]NBA-Data-1980-2019'!$A$1:$A$16305,DK$9)</f>
        <v>0</v>
      </c>
      <c r="DL155" s="63">
        <f>SUMIFS('[1]NBA-Data-1980-2019'!$G$1:$G$16305,'[1]NBA-Data-1980-2019'!$B$1:$B$16305,$A155,'[1]NBA-Data-1980-2019'!$A$1:$A$16305,DL$9)</f>
        <v>0</v>
      </c>
      <c r="DM155" s="63">
        <f>SUMIFS('[1]NBA-Data-1980-2019'!$G$1:$G$16305,'[1]NBA-Data-1980-2019'!$B$1:$B$16305,$A155,'[1]NBA-Data-1980-2019'!$A$1:$A$16305,DM$9)</f>
        <v>0</v>
      </c>
      <c r="DN155" s="63">
        <f>SUMIFS('[1]NBA-Data-1980-2019'!$G$1:$G$16305,'[1]NBA-Data-1980-2019'!$B$1:$B$16305,$A155,'[1]NBA-Data-1980-2019'!$A$1:$A$16305,DN$9)</f>
        <v>0</v>
      </c>
      <c r="DO155" s="63">
        <f>SUMIFS('[1]NBA-Data-1980-2019'!$G$1:$G$16305,'[1]NBA-Data-1980-2019'!$B$1:$B$16305,$A155,'[1]NBA-Data-1980-2019'!$A$1:$A$16305,DO$9)</f>
        <v>405435</v>
      </c>
      <c r="DP155" s="63">
        <f>SUMIFS('[1]NBA-Data-1980-2019'!$G$1:$G$16305,'[1]NBA-Data-1980-2019'!$B$1:$B$16305,$A155,'[1]NBA-Data-1980-2019'!$A$1:$A$16305,DP$9)</f>
        <v>0</v>
      </c>
      <c r="DQ155" s="63">
        <f>SUMIFS('[1]NBA-Data-1980-2019'!$G$1:$G$16305,'[1]NBA-Data-1980-2019'!$B$1:$B$16305,$A155,'[1]NBA-Data-1980-2019'!$A$1:$A$16305,DQ$9)</f>
        <v>0</v>
      </c>
      <c r="DR155" s="63">
        <f>SUMIFS('[1]NBA-Data-1980-2019'!$G$1:$G$16305,'[1]NBA-Data-1980-2019'!$B$1:$B$16305,$A155,'[1]NBA-Data-1980-2019'!$A$1:$A$16305,DR$9)</f>
        <v>0</v>
      </c>
      <c r="DS155" s="63">
        <f>SUMIFS('[1]NBA-Data-1980-2019'!$G$1:$G$16305,'[1]NBA-Data-1980-2019'!$B$1:$B$16305,$A155,'[1]NBA-Data-1980-2019'!$A$1:$A$16305,DS$9)</f>
        <v>0</v>
      </c>
      <c r="DT155" s="63">
        <f>SUMIFS('[1]NBA-Data-1980-2019'!$G$1:$G$16305,'[1]NBA-Data-1980-2019'!$B$1:$B$16305,$A155,'[1]NBA-Data-1980-2019'!$A$1:$A$16305,DT$9)</f>
        <v>0</v>
      </c>
      <c r="DU155" s="63">
        <f>SUMIFS('[1]NBA-Data-1980-2019'!$G$1:$G$16305,'[1]NBA-Data-1980-2019'!$B$1:$B$16305,$A155,'[1]NBA-Data-1980-2019'!$A$1:$A$16305,DU$9)</f>
        <v>854389</v>
      </c>
      <c r="DV155" s="63">
        <f>SUMIFS('[1]NBA-Data-1980-2019'!$G$1:$G$16305,'[1]NBA-Data-1980-2019'!$B$1:$B$16305,$A155,'[1]NBA-Data-1980-2019'!$A$1:$A$16305,DV$9)</f>
        <v>0</v>
      </c>
      <c r="DW155" s="63">
        <f>SUMIFS('[1]NBA-Data-1980-2019'!$G$1:$G$16305,'[1]NBA-Data-1980-2019'!$B$1:$B$16305,$A155,'[1]NBA-Data-1980-2019'!$A$1:$A$16305,DW$9)</f>
        <v>0</v>
      </c>
      <c r="DX155" s="63">
        <f>SUMIFS('[1]NBA-Data-1980-2019'!$G$1:$G$16305,'[1]NBA-Data-1980-2019'!$B$1:$B$16305,$A155,'[1]NBA-Data-1980-2019'!$A$1:$A$16305,DX$9)</f>
        <v>0</v>
      </c>
      <c r="DY155" s="63">
        <f>SUMIFS('[1]NBA-Data-1980-2019'!$G$1:$G$16305,'[1]NBA-Data-1980-2019'!$B$1:$B$16305,$A155,'[1]NBA-Data-1980-2019'!$A$1:$A$16305,DY$9)</f>
        <v>0</v>
      </c>
      <c r="DZ155" s="63">
        <f>SUMIFS('[1]NBA-Data-1980-2019'!$G$1:$G$16305,'[1]NBA-Data-1980-2019'!$B$1:$B$16305,$A155,'[1]NBA-Data-1980-2019'!$A$1:$A$16305,DZ$9)</f>
        <v>0</v>
      </c>
      <c r="EA155" s="63">
        <f>SUMIFS('[1]NBA-Data-1980-2019'!$G$1:$G$16305,'[1]NBA-Data-1980-2019'!$B$1:$B$16305,$A155,'[1]NBA-Data-1980-2019'!$A$1:$A$16305,EA$9)</f>
        <v>0</v>
      </c>
      <c r="EB155" s="63">
        <f>SUMIFS('[1]NBA-Data-1980-2019'!$G$1:$G$16305,'[1]NBA-Data-1980-2019'!$B$1:$B$16305,$A155,'[1]NBA-Data-1980-2019'!$A$1:$A$16305,EB$9)</f>
        <v>0</v>
      </c>
      <c r="EC155" s="63">
        <f>SUMIFS('[1]NBA-Data-1980-2019'!$G$1:$G$16305,'[1]NBA-Data-1980-2019'!$B$1:$B$16305,$A155,'[1]NBA-Data-1980-2019'!$A$1:$A$16305,EC$9)</f>
        <v>0</v>
      </c>
      <c r="ED155" s="63">
        <f>SUMIFS('[1]NBA-Data-1980-2019'!$G$1:$G$16305,'[1]NBA-Data-1980-2019'!$B$1:$B$16305,$A155,'[1]NBA-Data-1980-2019'!$A$1:$A$16305,ED$9)</f>
        <v>0</v>
      </c>
      <c r="EH155" s="2" t="s">
        <v>1483</v>
      </c>
    </row>
    <row r="156" spans="1:165" x14ac:dyDescent="0.2">
      <c r="A156" s="2" t="s">
        <v>568</v>
      </c>
      <c r="B156" s="2" t="str" cm="1">
        <f t="array" ref="B156">_xlfn.XLOOKUP($A156&amp;B$5,'[1]NBA-Data-1980-2019'!$B$1:$B$16305&amp;'[1]NBA-Data-1980-2019'!$A$1:$A$16305,'[1]NBA-Data-1980-2019'!$D$1:$D$16305,"",0)</f>
        <v/>
      </c>
      <c r="C156" s="2" t="str" cm="1">
        <f t="array" ref="C156">_xlfn.XLOOKUP($A156&amp;C$5,'[1]NBA-Data-1980-2019'!$B$1:$B$16305&amp;'[1]NBA-Data-1980-2019'!$A$1:$A$16305,'[1]NBA-Data-1980-2019'!$D$1:$D$16305,"",0)</f>
        <v/>
      </c>
      <c r="D156" s="2" t="str" cm="1">
        <f t="array" ref="D156">_xlfn.XLOOKUP($A156&amp;D$5,'[1]NBA-Data-1980-2019'!$B$1:$B$16305&amp;'[1]NBA-Data-1980-2019'!$A$1:$A$16305,'[1]NBA-Data-1980-2019'!$D$1:$D$16305,"",0)</f>
        <v/>
      </c>
      <c r="E156" s="2" t="str" cm="1">
        <f t="array" ref="E156">_xlfn.XLOOKUP($A156&amp;E$5,'[1]NBA-Data-1980-2019'!$B$1:$B$16305&amp;'[1]NBA-Data-1980-2019'!$A$1:$A$16305,'[1]NBA-Data-1980-2019'!$D$1:$D$16305,"",0)</f>
        <v/>
      </c>
      <c r="F156" s="2" t="str" cm="1">
        <f t="array" ref="F156">_xlfn.XLOOKUP($A156&amp;F$5,'[1]NBA-Data-1980-2019'!$B$1:$B$16305&amp;'[1]NBA-Data-1980-2019'!$A$1:$A$16305,'[1]NBA-Data-1980-2019'!$D$1:$D$16305,"",0)</f>
        <v/>
      </c>
      <c r="G156" s="2" t="str" cm="1">
        <f t="array" ref="G156">_xlfn.XLOOKUP($A156&amp;G$5,'[1]NBA-Data-1980-2019'!$B$1:$B$16305&amp;'[1]NBA-Data-1980-2019'!$A$1:$A$16305,'[1]NBA-Data-1980-2019'!$D$1:$D$16305,"",0)</f>
        <v/>
      </c>
      <c r="H156" s="2" t="str" cm="1">
        <f t="array" ref="H156">_xlfn.XLOOKUP($A156&amp;H$5,'[1]NBA-Data-1980-2019'!$B$1:$B$16305&amp;'[1]NBA-Data-1980-2019'!$A$1:$A$16305,'[1]NBA-Data-1980-2019'!$D$1:$D$16305,"",0)</f>
        <v/>
      </c>
      <c r="I156" s="2" t="str" cm="1">
        <f t="array" ref="I156">_xlfn.XLOOKUP($A156&amp;I$5,'[1]NBA-Data-1980-2019'!$B$1:$B$16305&amp;'[1]NBA-Data-1980-2019'!$A$1:$A$16305,'[1]NBA-Data-1980-2019'!$D$1:$D$16305,"",0)</f>
        <v/>
      </c>
      <c r="J156" s="2" t="str" cm="1">
        <f t="array" ref="J156">_xlfn.XLOOKUP($A156&amp;J$5,'[1]NBA-Data-1980-2019'!$B$1:$B$16305&amp;'[1]NBA-Data-1980-2019'!$A$1:$A$16305,'[1]NBA-Data-1980-2019'!$D$1:$D$16305,"",0)</f>
        <v/>
      </c>
      <c r="K156" s="2" t="str" cm="1">
        <f t="array" ref="K156">_xlfn.XLOOKUP($A156&amp;K$5,'[1]NBA-Data-1980-2019'!$B$1:$B$16305&amp;'[1]NBA-Data-1980-2019'!$A$1:$A$16305,'[1]NBA-Data-1980-2019'!$D$1:$D$16305,"",0)</f>
        <v/>
      </c>
      <c r="L156" s="2" t="str" cm="1">
        <f t="array" ref="L156">_xlfn.XLOOKUP($A156&amp;L$5,'[1]NBA-Data-1980-2019'!$B$1:$B$16305&amp;'[1]NBA-Data-1980-2019'!$A$1:$A$16305,'[1]NBA-Data-1980-2019'!$D$1:$D$16305,"",0)</f>
        <v/>
      </c>
      <c r="M156" s="2" t="str" cm="1">
        <f t="array" ref="M156">_xlfn.XLOOKUP($A156&amp;M$5,'[1]NBA-Data-1980-2019'!$B$1:$B$16305&amp;'[1]NBA-Data-1980-2019'!$A$1:$A$16305,'[1]NBA-Data-1980-2019'!$D$1:$D$16305,"",0)</f>
        <v/>
      </c>
      <c r="N156" s="2" t="str" cm="1">
        <f t="array" ref="N156">_xlfn.XLOOKUP($A156&amp;N$5,'[1]NBA-Data-1980-2019'!$B$1:$B$16305&amp;'[1]NBA-Data-1980-2019'!$A$1:$A$16305,'[1]NBA-Data-1980-2019'!$D$1:$D$16305,"",0)</f>
        <v/>
      </c>
      <c r="O156" s="2" t="str" cm="1">
        <f t="array" ref="O156">_xlfn.XLOOKUP($A156&amp;O$5,'[1]NBA-Data-1980-2019'!$B$1:$B$16305&amp;'[1]NBA-Data-1980-2019'!$A$1:$A$16305,'[1]NBA-Data-1980-2019'!$D$1:$D$16305,"",0)</f>
        <v/>
      </c>
      <c r="P156" s="2" t="str" cm="1">
        <f t="array" ref="P156">_xlfn.XLOOKUP($A156&amp;P$5,'[1]NBA-Data-1980-2019'!$B$1:$B$16305&amp;'[1]NBA-Data-1980-2019'!$A$1:$A$16305,'[1]NBA-Data-1980-2019'!$D$1:$D$16305,"",0)</f>
        <v/>
      </c>
      <c r="Q156" s="2" t="str" cm="1">
        <f t="array" ref="Q156">_xlfn.XLOOKUP($A156&amp;Q$5,'[1]NBA-Data-1980-2019'!$B$1:$B$16305&amp;'[1]NBA-Data-1980-2019'!$A$1:$A$16305,'[1]NBA-Data-1980-2019'!$D$1:$D$16305,"",0)</f>
        <v/>
      </c>
      <c r="R156" s="2" t="str" cm="1">
        <f t="array" ref="R156">_xlfn.XLOOKUP($A156&amp;R$5,'[1]NBA-Data-1980-2019'!$B$1:$B$16305&amp;'[1]NBA-Data-1980-2019'!$A$1:$A$16305,'[1]NBA-Data-1980-2019'!$D$1:$D$16305,"",0)</f>
        <v/>
      </c>
      <c r="S156" s="2" t="str" cm="1">
        <f t="array" ref="S156">_xlfn.XLOOKUP($A156&amp;S$5,'[1]NBA-Data-1980-2019'!$B$1:$B$16305&amp;'[1]NBA-Data-1980-2019'!$A$1:$A$16305,'[1]NBA-Data-1980-2019'!$D$1:$D$16305,"",0)</f>
        <v/>
      </c>
      <c r="T156" s="2" t="str" cm="1">
        <f t="array" ref="T156">_xlfn.XLOOKUP($A156&amp;T$5,'[1]NBA-Data-1980-2019'!$B$1:$B$16305&amp;'[1]NBA-Data-1980-2019'!$A$1:$A$16305,'[1]NBA-Data-1980-2019'!$D$1:$D$16305,"",0)</f>
        <v/>
      </c>
      <c r="U156" s="2" t="str" cm="1">
        <f t="array" ref="U156">_xlfn.XLOOKUP($A156&amp;U$5,'[1]NBA-Data-1980-2019'!$B$1:$B$16305&amp;'[1]NBA-Data-1980-2019'!$A$1:$A$16305,'[1]NBA-Data-1980-2019'!$D$1:$D$16305,"",0)</f>
        <v/>
      </c>
      <c r="V156" s="2" t="str" cm="1">
        <f t="array" ref="V156">_xlfn.XLOOKUP($A156&amp;V$5,'[1]NBA-Data-1980-2019'!$B$1:$B$16305&amp;'[1]NBA-Data-1980-2019'!$A$1:$A$16305,'[1]NBA-Data-1980-2019'!$D$1:$D$16305,"",0)</f>
        <v/>
      </c>
      <c r="W156" s="2" t="str" cm="1">
        <f t="array" ref="W156">_xlfn.XLOOKUP($A156&amp;W$5,'[1]NBA-Data-1980-2019'!$B$1:$B$16305&amp;'[1]NBA-Data-1980-2019'!$A$1:$A$16305,'[1]NBA-Data-1980-2019'!$D$1:$D$16305,"",0)</f>
        <v/>
      </c>
      <c r="X156" s="2" t="str" cm="1">
        <f t="array" ref="X156">_xlfn.XLOOKUP($A156&amp;X$5,'[1]NBA-Data-1980-2019'!$B$1:$B$16305&amp;'[1]NBA-Data-1980-2019'!$A$1:$A$16305,'[1]NBA-Data-1980-2019'!$D$1:$D$16305,"",0)</f>
        <v/>
      </c>
      <c r="Y156" s="2" t="str" cm="1">
        <f t="array" ref="Y156">_xlfn.XLOOKUP($A156&amp;Y$5,'[1]NBA-Data-1980-2019'!$B$1:$B$16305&amp;'[1]NBA-Data-1980-2019'!$A$1:$A$16305,'[1]NBA-Data-1980-2019'!$D$1:$D$16305,"",0)</f>
        <v/>
      </c>
      <c r="Z156" s="2" t="str" cm="1">
        <f t="array" ref="Z156">_xlfn.XLOOKUP($A156&amp;Z$5,'[1]NBA-Data-1980-2019'!$B$1:$B$16305&amp;'[1]NBA-Data-1980-2019'!$A$1:$A$16305,'[1]NBA-Data-1980-2019'!$D$1:$D$16305,"",0)</f>
        <v/>
      </c>
      <c r="AA156" s="2" t="str" cm="1">
        <f t="array" ref="AA156">_xlfn.XLOOKUP($A156&amp;AA$5,'[1]NBA-Data-1980-2019'!$B$1:$B$16305&amp;'[1]NBA-Data-1980-2019'!$A$1:$A$16305,'[1]NBA-Data-1980-2019'!$D$1:$D$16305,"",0)</f>
        <v/>
      </c>
      <c r="AB156" s="2" t="str" cm="1">
        <f t="array" ref="AB156">_xlfn.XLOOKUP($A156&amp;AB$5,'[1]NBA-Data-1980-2019'!$B$1:$B$16305&amp;'[1]NBA-Data-1980-2019'!$A$1:$A$16305,'[1]NBA-Data-1980-2019'!$D$1:$D$16305,"",0)</f>
        <v/>
      </c>
      <c r="AC156" s="2" t="str" cm="1">
        <f t="array" ref="AC156">_xlfn.XLOOKUP($A156&amp;AC$5,'[1]NBA-Data-1980-2019'!$B$1:$B$16305&amp;'[1]NBA-Data-1980-2019'!$A$1:$A$16305,'[1]NBA-Data-1980-2019'!$D$1:$D$16305,"",0)</f>
        <v/>
      </c>
      <c r="AD156" s="2" t="str" cm="1">
        <f t="array" ref="AD156">_xlfn.XLOOKUP($A156&amp;AD$5,'[1]NBA-Data-1980-2019'!$B$1:$B$16305&amp;'[1]NBA-Data-1980-2019'!$A$1:$A$16305,'[1]NBA-Data-1980-2019'!$D$1:$D$16305,"",0)</f>
        <v/>
      </c>
      <c r="AE156" s="2" t="str" cm="1">
        <f t="array" ref="AE156">_xlfn.XLOOKUP($A156&amp;AE$5,'[1]NBA-Data-1980-2019'!$B$1:$B$16305&amp;'[1]NBA-Data-1980-2019'!$A$1:$A$16305,'[1]NBA-Data-1980-2019'!$D$1:$D$16305,"",0)</f>
        <v/>
      </c>
      <c r="AF156" s="2" t="str" cm="1">
        <f t="array" ref="AF156">_xlfn.XLOOKUP($A156&amp;AF$5,'[1]NBA-Data-1980-2019'!$B$1:$B$16305&amp;'[1]NBA-Data-1980-2019'!$A$1:$A$16305,'[1]NBA-Data-1980-2019'!$D$1:$D$16305,"",0)</f>
        <v/>
      </c>
      <c r="AG156" s="2" t="str" cm="1">
        <f t="array" ref="AG156">_xlfn.XLOOKUP($A156&amp;AG$5,'[1]NBA-Data-1980-2019'!$B$1:$B$16305&amp;'[1]NBA-Data-1980-2019'!$A$1:$A$16305,'[1]NBA-Data-1980-2019'!$D$1:$D$16305,"",0)</f>
        <v/>
      </c>
      <c r="AH156" s="2" t="str" cm="1">
        <f t="array" ref="AH156">_xlfn.XLOOKUP($A156&amp;AH$5,'[1]NBA-Data-1980-2019'!$B$1:$B$16305&amp;'[1]NBA-Data-1980-2019'!$A$1:$A$16305,'[1]NBA-Data-1980-2019'!$H$1:$H$16305,"",0)</f>
        <v/>
      </c>
      <c r="AI156" s="2" t="str" cm="1">
        <f t="array" ref="AI156">_xlfn.XLOOKUP($A156&amp;AI$5,'[1]NBA-Data-1980-2019'!$B$1:$B$16305&amp;'[1]NBA-Data-1980-2019'!$A$1:$A$16305,'[1]NBA-Data-1980-2019'!$H$1:$H$16305,"",0)</f>
        <v/>
      </c>
      <c r="AJ156" s="2" t="str" cm="1">
        <f t="array" ref="AJ156">_xlfn.XLOOKUP($A156&amp;AJ$5,'[1]NBA-Data-1980-2019'!$B$1:$B$16305&amp;'[1]NBA-Data-1980-2019'!$A$1:$A$16305,'[1]NBA-Data-1980-2019'!$H$1:$H$16305,"",0)</f>
        <v/>
      </c>
      <c r="AK156" s="2" t="str" cm="1">
        <f t="array" ref="AK156">_xlfn.XLOOKUP($A156&amp;AK$5,'[1]NBA-Data-1980-2019'!$B$1:$B$16305&amp;'[1]NBA-Data-1980-2019'!$A$1:$A$16305,'[1]NBA-Data-1980-2019'!$H$1:$H$16305,"",0)</f>
        <v/>
      </c>
      <c r="AL156" s="2" t="str" cm="1">
        <f t="array" ref="AL156">_xlfn.XLOOKUP($A156&amp;AL$5,'[1]NBA-Data-1980-2019'!$B$1:$B$16305&amp;'[1]NBA-Data-1980-2019'!$A$1:$A$16305,'[1]NBA-Data-1980-2019'!$H$1:$H$16305,"",0)</f>
        <v/>
      </c>
      <c r="AM156" s="2" t="str" cm="1">
        <f t="array" ref="AM156">_xlfn.XLOOKUP($A156&amp;AM$5,'[1]NBA-Data-1980-2019'!$B$1:$B$16305&amp;'[1]NBA-Data-1980-2019'!$A$1:$A$16305,'[1]NBA-Data-1980-2019'!$H$1:$H$16305,"",0)</f>
        <v/>
      </c>
      <c r="AN156" s="2" t="str" cm="1">
        <f t="array" ref="AN156">_xlfn.XLOOKUP($A156&amp;AN$5,'[1]NBA-Data-1980-2019'!$B$1:$B$16305&amp;'[1]NBA-Data-1980-2019'!$A$1:$A$16305,'[1]NBA-Data-1980-2019'!$H$1:$H$16305,"",0)</f>
        <v/>
      </c>
      <c r="AO156" s="2" t="str" cm="1">
        <f t="array" ref="AO156">_xlfn.XLOOKUP($A156&amp;AO$5,'[1]NBA-Data-1980-2019'!$B$1:$B$16305&amp;'[1]NBA-Data-1980-2019'!$A$1:$A$16305,'[1]NBA-Data-1980-2019'!$H$1:$H$16305,"",0)</f>
        <v/>
      </c>
      <c r="AP156" s="2" t="str" cm="1">
        <f t="array" ref="AP156">_xlfn.XLOOKUP($A156&amp;AP$5,'[1]NBA-Data-1980-2019'!$B$1:$B$16305&amp;'[1]NBA-Data-1980-2019'!$A$1:$A$16305,'[1]NBA-Data-1980-2019'!$H$1:$H$16305,"",0)</f>
        <v/>
      </c>
      <c r="AQ156" s="2" t="str" cm="1">
        <f t="array" ref="AQ156">_xlfn.XLOOKUP($A156&amp;AQ$5,'[1]NBA-Data-1980-2019'!$B$1:$B$16305&amp;'[1]NBA-Data-1980-2019'!$A$1:$A$16305,'[1]NBA-Data-1980-2019'!$H$1:$H$16305,"",0)</f>
        <v/>
      </c>
      <c r="AR156" s="2" t="str" cm="1">
        <f t="array" ref="AR156">_xlfn.XLOOKUP($A156&amp;AR$5,'[1]NBA-Data-1980-2019'!$B$1:$B$16305&amp;'[1]NBA-Data-1980-2019'!$A$1:$A$16305,'[1]NBA-Data-1980-2019'!$H$1:$H$16305,"",0)</f>
        <v/>
      </c>
      <c r="AS156" s="2" t="str" cm="1">
        <f t="array" ref="AS156">_xlfn.XLOOKUP($A156&amp;AS$5,'[1]NBA-Data-1980-2019'!$B$1:$B$16305&amp;'[1]NBA-Data-1980-2019'!$A$1:$A$16305,'[1]NBA-Data-1980-2019'!$H$1:$H$16305,"",0)</f>
        <v/>
      </c>
      <c r="AT156" s="2" t="str" cm="1">
        <f t="array" ref="AT156">_xlfn.XLOOKUP($A156&amp;AT$5,'[1]NBA-Data-1980-2019'!$B$1:$B$16305&amp;'[1]NBA-Data-1980-2019'!$A$1:$A$16305,'[1]NBA-Data-1980-2019'!$H$1:$H$16305,"",0)</f>
        <v/>
      </c>
      <c r="AU156" s="2" t="str" cm="1">
        <f t="array" ref="AU156">_xlfn.XLOOKUP($A156&amp;AU$5,'[1]NBA-Data-1980-2019'!$B$1:$B$16305&amp;'[1]NBA-Data-1980-2019'!$A$1:$A$16305,'[1]NBA-Data-1980-2019'!$H$1:$H$16305,"",0)</f>
        <v/>
      </c>
      <c r="AV156" s="2" t="str" cm="1">
        <f t="array" ref="AV156">_xlfn.XLOOKUP($A156&amp;AV$5,'[1]NBA-Data-1980-2019'!$B$1:$B$16305&amp;'[1]NBA-Data-1980-2019'!$A$1:$A$16305,'[1]NBA-Data-1980-2019'!$H$1:$H$16305,"",0)</f>
        <v/>
      </c>
      <c r="AW156" s="2" t="str" cm="1">
        <f t="array" ref="AW156">_xlfn.XLOOKUP($A156&amp;AW$5,'[1]NBA-Data-1980-2019'!$B$1:$B$16305&amp;'[1]NBA-Data-1980-2019'!$A$1:$A$16305,'[1]NBA-Data-1980-2019'!$H$1:$H$16305,"",0)</f>
        <v/>
      </c>
      <c r="AX156" s="2" t="str" cm="1">
        <f t="array" ref="AX156">_xlfn.XLOOKUP($A156&amp;AX$5,'[1]NBA-Data-1980-2019'!$B$1:$B$16305&amp;'[1]NBA-Data-1980-2019'!$A$1:$A$16305,'[1]NBA-Data-1980-2019'!$H$1:$H$16305,"",0)</f>
        <v/>
      </c>
      <c r="AY156" s="2" t="str" cm="1">
        <f t="array" ref="AY156">_xlfn.XLOOKUP($A156&amp;AY$5,'[1]NBA-Data-1980-2019'!$B$1:$B$16305&amp;'[1]NBA-Data-1980-2019'!$A$1:$A$16305,'[1]NBA-Data-1980-2019'!$H$1:$H$16305,"",0)</f>
        <v/>
      </c>
      <c r="AZ156" s="2" t="str" cm="1">
        <f t="array" ref="AZ156">_xlfn.XLOOKUP($A156&amp;AZ$5,'[1]NBA-Data-1980-2019'!$B$1:$B$16305&amp;'[1]NBA-Data-1980-2019'!$A$1:$A$16305,'[1]NBA-Data-1980-2019'!$H$1:$H$16305,"",0)</f>
        <v/>
      </c>
      <c r="BA156" s="2" t="str" cm="1">
        <f t="array" ref="BA156">_xlfn.XLOOKUP($A156&amp;BA$5,'[1]NBA-Data-1980-2019'!$B$1:$B$16305&amp;'[1]NBA-Data-1980-2019'!$A$1:$A$16305,'[1]NBA-Data-1980-2019'!$H$1:$H$16305,"",0)</f>
        <v/>
      </c>
      <c r="BB156" s="2" t="str" cm="1">
        <f t="array" ref="BB156">_xlfn.XLOOKUP($A156&amp;BB$5,'[1]NBA-Data-1980-2019'!$B$1:$B$16305&amp;'[1]NBA-Data-1980-2019'!$A$1:$A$16305,'[1]NBA-Data-1980-2019'!$H$1:$H$16305,"",0)</f>
        <v/>
      </c>
      <c r="BC156" s="2" t="str" cm="1">
        <f t="array" ref="BC156">_xlfn.XLOOKUP($A156&amp;BC$5,'[1]NBA-Data-1980-2019'!$B$1:$B$16305&amp;'[1]NBA-Data-1980-2019'!$A$1:$A$16305,'[1]NBA-Data-1980-2019'!$H$1:$H$16305,"",0)</f>
        <v/>
      </c>
      <c r="BD156" s="2" t="str" cm="1">
        <f t="array" ref="BD156">_xlfn.XLOOKUP($A156&amp;BD$5,'[1]NBA-Data-1980-2019'!$B$1:$B$16305&amp;'[1]NBA-Data-1980-2019'!$A$1:$A$16305,'[1]NBA-Data-1980-2019'!$H$1:$H$16305,"",0)</f>
        <v/>
      </c>
      <c r="BE156" s="2" t="str" cm="1">
        <f t="array" ref="BE156">_xlfn.XLOOKUP($A156&amp;BE$5,'[1]NBA-Data-1980-2019'!$B$1:$B$16305&amp;'[1]NBA-Data-1980-2019'!$A$1:$A$16305,'[1]NBA-Data-1980-2019'!$H$1:$H$16305,"",0)</f>
        <v/>
      </c>
      <c r="BF156" s="2" t="str" cm="1">
        <f t="array" ref="BF156">_xlfn.XLOOKUP($A156&amp;BF$5,'[1]NBA-Data-1980-2019'!$B$1:$B$16305&amp;'[1]NBA-Data-1980-2019'!$A$1:$A$16305,'[1]NBA-Data-1980-2019'!$H$1:$H$16305,"",0)</f>
        <v/>
      </c>
      <c r="BG156" s="2" t="str" cm="1">
        <f t="array" ref="BG156">_xlfn.XLOOKUP($A156&amp;BG$5,'[1]NBA-Data-1980-2019'!$B$1:$B$16305&amp;'[1]NBA-Data-1980-2019'!$A$1:$A$16305,'[1]NBA-Data-1980-2019'!$H$1:$H$16305,"",0)</f>
        <v/>
      </c>
      <c r="BH156" s="2" t="str" cm="1">
        <f t="array" ref="BH156">_xlfn.XLOOKUP($A156&amp;BH$5,'[1]NBA-Data-1980-2019'!$B$1:$B$16305&amp;'[1]NBA-Data-1980-2019'!$A$1:$A$16305,'[1]NBA-Data-1980-2019'!$H$1:$H$16305,"",0)</f>
        <v/>
      </c>
      <c r="BI156" s="2" t="str" cm="1">
        <f t="array" ref="BI156">_xlfn.XLOOKUP($A156&amp;BI$5,'[1]NBA-Data-1980-2019'!$B$1:$B$16305&amp;'[1]NBA-Data-1980-2019'!$A$1:$A$16305,'[1]NBA-Data-1980-2019'!$H$1:$H$16305,"",0)</f>
        <v/>
      </c>
      <c r="BJ156" s="2" t="str" cm="1">
        <f t="array" ref="BJ156">_xlfn.XLOOKUP($A156&amp;BJ$5,'[1]NBA-Data-1980-2019'!$B$1:$B$16305&amp;'[1]NBA-Data-1980-2019'!$A$1:$A$16305,'[1]NBA-Data-1980-2019'!$H$1:$H$16305,"",0)</f>
        <v/>
      </c>
      <c r="BK156" s="2" t="str" cm="1">
        <f t="array" ref="BK156">_xlfn.XLOOKUP($A156&amp;BK$5,'[1]NBA-Data-1980-2019'!$B$1:$B$16305&amp;'[1]NBA-Data-1980-2019'!$A$1:$A$16305,'[1]NBA-Data-1980-2019'!$H$1:$H$16305,"",0)</f>
        <v/>
      </c>
      <c r="BL156" s="2" t="str" cm="1">
        <f t="array" ref="BL156">_xlfn.XLOOKUP($A156&amp;BL$5,'[1]NBA-Data-1980-2019'!$B$1:$B$16305&amp;'[1]NBA-Data-1980-2019'!$A$1:$A$16305,'[1]NBA-Data-1980-2019'!$H$1:$H$16305,"",0)</f>
        <v/>
      </c>
      <c r="BM156" s="2" t="str" cm="1">
        <f t="array" ref="BM156">_xlfn.XLOOKUP($A156&amp;BM$5,'[1]NBA-Data-1980-2019'!$B$1:$B$16305&amp;'[1]NBA-Data-1980-2019'!$A$1:$A$16305,'[1]NBA-Data-1980-2019'!$H$1:$H$16305,"",0)</f>
        <v/>
      </c>
      <c r="BN156" s="2" t="str" cm="1">
        <f t="array" ref="BN156">_xlfn.XLOOKUP($A156&amp;BN$5,'[1]NBA-Data-1980-2019'!$B$1:$B$16305&amp;'[1]NBA-Data-1980-2019'!$A$1:$A$16305,'[1]NBA-Data-1980-2019'!$F$1:$F$16305,"",0)</f>
        <v/>
      </c>
      <c r="BO156" s="2" t="str" cm="1">
        <f t="array" ref="BO156">_xlfn.XLOOKUP($A156&amp;BO$5,'[1]NBA-Data-1980-2019'!$B$1:$B$16305&amp;'[1]NBA-Data-1980-2019'!$A$1:$A$16305,'[1]NBA-Data-1980-2019'!$F$1:$F$16305,"",0)</f>
        <v/>
      </c>
      <c r="BP156" s="2" t="str" cm="1">
        <f t="array" ref="BP156">_xlfn.XLOOKUP($A156&amp;BP$5,'[1]NBA-Data-1980-2019'!$B$1:$B$16305&amp;'[1]NBA-Data-1980-2019'!$A$1:$A$16305,'[1]NBA-Data-1980-2019'!$F$1:$F$16305,"",0)</f>
        <v/>
      </c>
      <c r="BQ156" s="2" t="str" cm="1">
        <f t="array" ref="BQ156">_xlfn.XLOOKUP($A156&amp;BQ$5,'[1]NBA-Data-1980-2019'!$B$1:$B$16305&amp;'[1]NBA-Data-1980-2019'!$A$1:$A$16305,'[1]NBA-Data-1980-2019'!$F$1:$F$16305,"",0)</f>
        <v/>
      </c>
      <c r="BR156" s="2" t="str" cm="1">
        <f t="array" ref="BR156">_xlfn.XLOOKUP($A156&amp;BR$5,'[1]NBA-Data-1980-2019'!$B$1:$B$16305&amp;'[1]NBA-Data-1980-2019'!$A$1:$A$16305,'[1]NBA-Data-1980-2019'!$F$1:$F$16305,"",0)</f>
        <v/>
      </c>
      <c r="BS156" s="2" t="str" cm="1">
        <f t="array" ref="BS156">_xlfn.XLOOKUP($A156&amp;BS$5,'[1]NBA-Data-1980-2019'!$B$1:$B$16305&amp;'[1]NBA-Data-1980-2019'!$A$1:$A$16305,'[1]NBA-Data-1980-2019'!$F$1:$F$16305,"",0)</f>
        <v/>
      </c>
      <c r="BT156" s="2" t="str" cm="1">
        <f t="array" ref="BT156">_xlfn.XLOOKUP($A156&amp;BT$5,'[1]NBA-Data-1980-2019'!$B$1:$B$16305&amp;'[1]NBA-Data-1980-2019'!$A$1:$A$16305,'[1]NBA-Data-1980-2019'!$F$1:$F$16305,"",0)</f>
        <v/>
      </c>
      <c r="BU156" s="2" t="str" cm="1">
        <f t="array" ref="BU156">_xlfn.XLOOKUP($A156&amp;BU$5,'[1]NBA-Data-1980-2019'!$B$1:$B$16305&amp;'[1]NBA-Data-1980-2019'!$A$1:$A$16305,'[1]NBA-Data-1980-2019'!$F$1:$F$16305,"",0)</f>
        <v/>
      </c>
      <c r="BV156" s="2" t="str" cm="1">
        <f t="array" ref="BV156">_xlfn.XLOOKUP($A156&amp;BV$5,'[1]NBA-Data-1980-2019'!$B$1:$B$16305&amp;'[1]NBA-Data-1980-2019'!$A$1:$A$16305,'[1]NBA-Data-1980-2019'!$F$1:$F$16305,"",0)</f>
        <v/>
      </c>
      <c r="BW156" s="2" t="str" cm="1">
        <f t="array" ref="BW156">_xlfn.XLOOKUP($A156&amp;BW$5,'[1]NBA-Data-1980-2019'!$B$1:$B$16305&amp;'[1]NBA-Data-1980-2019'!$A$1:$A$16305,'[1]NBA-Data-1980-2019'!$F$1:$F$16305,"",0)</f>
        <v/>
      </c>
      <c r="BX156" s="2" t="str" cm="1">
        <f t="array" ref="BX156">_xlfn.XLOOKUP($A156&amp;BX$5,'[1]NBA-Data-1980-2019'!$B$1:$B$16305&amp;'[1]NBA-Data-1980-2019'!$A$1:$A$16305,'[1]NBA-Data-1980-2019'!$F$1:$F$16305,"",0)</f>
        <v/>
      </c>
      <c r="BY156" s="2" t="str" cm="1">
        <f t="array" ref="BY156">_xlfn.XLOOKUP($A156&amp;BY$5,'[1]NBA-Data-1980-2019'!$B$1:$B$16305&amp;'[1]NBA-Data-1980-2019'!$A$1:$A$16305,'[1]NBA-Data-1980-2019'!$F$1:$F$16305,"",0)</f>
        <v/>
      </c>
      <c r="BZ156" s="2" t="str" cm="1">
        <f t="array" ref="BZ156">_xlfn.XLOOKUP($A156&amp;BZ$5,'[1]NBA-Data-1980-2019'!$B$1:$B$16305&amp;'[1]NBA-Data-1980-2019'!$A$1:$A$16305,'[1]NBA-Data-1980-2019'!$F$1:$F$16305,"",0)</f>
        <v/>
      </c>
      <c r="CA156" s="2" t="str" cm="1">
        <f t="array" ref="CA156">_xlfn.XLOOKUP($A156&amp;CA$5,'[1]NBA-Data-1980-2019'!$B$1:$B$16305&amp;'[1]NBA-Data-1980-2019'!$A$1:$A$16305,'[1]NBA-Data-1980-2019'!$F$1:$F$16305,"",0)</f>
        <v/>
      </c>
      <c r="CB156" s="2" t="str" cm="1">
        <f t="array" ref="CB156">_xlfn.XLOOKUP($A156&amp;CB$5,'[1]NBA-Data-1980-2019'!$B$1:$B$16305&amp;'[1]NBA-Data-1980-2019'!$A$1:$A$16305,'[1]NBA-Data-1980-2019'!$F$1:$F$16305,"",0)</f>
        <v/>
      </c>
      <c r="CC156" s="2" t="str" cm="1">
        <f t="array" ref="CC156">_xlfn.XLOOKUP($A156&amp;CC$5,'[1]NBA-Data-1980-2019'!$B$1:$B$16305&amp;'[1]NBA-Data-1980-2019'!$A$1:$A$16305,'[1]NBA-Data-1980-2019'!$F$1:$F$16305,"",0)</f>
        <v/>
      </c>
      <c r="CD156" s="2" t="str" cm="1">
        <f t="array" ref="CD156">_xlfn.XLOOKUP($A156&amp;CD$5,'[1]NBA-Data-1980-2019'!$B$1:$B$16305&amp;'[1]NBA-Data-1980-2019'!$A$1:$A$16305,'[1]NBA-Data-1980-2019'!$F$1:$F$16305,"",0)</f>
        <v/>
      </c>
      <c r="CE156" s="2" t="str" cm="1">
        <f t="array" ref="CE156">_xlfn.XLOOKUP($A156&amp;CE$5,'[1]NBA-Data-1980-2019'!$B$1:$B$16305&amp;'[1]NBA-Data-1980-2019'!$A$1:$A$16305,'[1]NBA-Data-1980-2019'!$F$1:$F$16305,"",0)</f>
        <v/>
      </c>
      <c r="CF156" s="2" t="str" cm="1">
        <f t="array" ref="CF156">_xlfn.XLOOKUP($A156&amp;CF$5,'[1]NBA-Data-1980-2019'!$B$1:$B$16305&amp;'[1]NBA-Data-1980-2019'!$A$1:$A$16305,'[1]NBA-Data-1980-2019'!$F$1:$F$16305,"",0)</f>
        <v/>
      </c>
      <c r="CG156" s="2" t="str" cm="1">
        <f t="array" ref="CG156">_xlfn.XLOOKUP($A156&amp;CG$5,'[1]NBA-Data-1980-2019'!$B$1:$B$16305&amp;'[1]NBA-Data-1980-2019'!$A$1:$A$16305,'[1]NBA-Data-1980-2019'!$F$1:$F$16305,"",0)</f>
        <v/>
      </c>
      <c r="CH156" s="2" t="str" cm="1">
        <f t="array" ref="CH156">_xlfn.XLOOKUP($A156&amp;CH$5,'[1]NBA-Data-1980-2019'!$B$1:$B$16305&amp;'[1]NBA-Data-1980-2019'!$A$1:$A$16305,'[1]NBA-Data-1980-2019'!$F$1:$F$16305,"",0)</f>
        <v/>
      </c>
      <c r="CI156" s="2" t="str" cm="1">
        <f t="array" ref="CI156">_xlfn.XLOOKUP($A156&amp;CI$5,'[1]NBA-Data-1980-2019'!$B$1:$B$16305&amp;'[1]NBA-Data-1980-2019'!$A$1:$A$16305,'[1]NBA-Data-1980-2019'!$F$1:$F$16305,"",0)</f>
        <v/>
      </c>
      <c r="CJ156" s="2" t="str" cm="1">
        <f t="array" ref="CJ156">_xlfn.XLOOKUP($A156&amp;CJ$5,'[1]NBA-Data-1980-2019'!$B$1:$B$16305&amp;'[1]NBA-Data-1980-2019'!$A$1:$A$16305,'[1]NBA-Data-1980-2019'!$F$1:$F$16305,"",0)</f>
        <v/>
      </c>
      <c r="CK156" s="2" t="str" cm="1">
        <f t="array" ref="CK156">_xlfn.XLOOKUP($A156&amp;CK$5,'[1]NBA-Data-1980-2019'!$B$1:$B$16305&amp;'[1]NBA-Data-1980-2019'!$A$1:$A$16305,'[1]NBA-Data-1980-2019'!$F$1:$F$16305,"",0)</f>
        <v/>
      </c>
      <c r="CL156" s="2" t="str" cm="1">
        <f t="array" ref="CL156">_xlfn.XLOOKUP($A156&amp;CL$5,'[1]NBA-Data-1980-2019'!$B$1:$B$16305&amp;'[1]NBA-Data-1980-2019'!$A$1:$A$16305,'[1]NBA-Data-1980-2019'!$F$1:$F$16305,"",0)</f>
        <v/>
      </c>
      <c r="CM156" s="2" t="str" cm="1">
        <f t="array" ref="CM156">_xlfn.XLOOKUP($A156&amp;CM$5,'[1]NBA-Data-1980-2019'!$B$1:$B$16305&amp;'[1]NBA-Data-1980-2019'!$A$1:$A$16305,'[1]NBA-Data-1980-2019'!$F$1:$F$16305,"",0)</f>
        <v/>
      </c>
      <c r="CN156" s="2" t="str" cm="1">
        <f t="array" ref="CN156">_xlfn.XLOOKUP($A156&amp;CN$5,'[1]NBA-Data-1980-2019'!$B$1:$B$16305&amp;'[1]NBA-Data-1980-2019'!$A$1:$A$16305,'[1]NBA-Data-1980-2019'!$F$1:$F$16305,"",0)</f>
        <v/>
      </c>
      <c r="CO156" s="2" t="str" cm="1">
        <f t="array" ref="CO156">_xlfn.XLOOKUP($A156&amp;CO$5,'[1]NBA-Data-1980-2019'!$B$1:$B$16305&amp;'[1]NBA-Data-1980-2019'!$A$1:$A$16305,'[1]NBA-Data-1980-2019'!$F$1:$F$16305,"",0)</f>
        <v/>
      </c>
      <c r="CP156" s="2" t="str" cm="1">
        <f t="array" ref="CP156">_xlfn.XLOOKUP($A156&amp;CP$5,'[1]NBA-Data-1980-2019'!$B$1:$B$16305&amp;'[1]NBA-Data-1980-2019'!$A$1:$A$16305,'[1]NBA-Data-1980-2019'!$F$1:$F$16305,"",0)</f>
        <v/>
      </c>
      <c r="CQ156" s="2" t="str" cm="1">
        <f t="array" ref="CQ156">_xlfn.XLOOKUP($A156&amp;CQ$5,'[1]NBA-Data-1980-2019'!$B$1:$B$16305&amp;'[1]NBA-Data-1980-2019'!$A$1:$A$16305,'[1]NBA-Data-1980-2019'!$F$1:$F$16305,"",0)</f>
        <v/>
      </c>
      <c r="CR156" s="2" t="str" cm="1">
        <f t="array" ref="CR156">_xlfn.XLOOKUP($A156&amp;CR$5,'[1]NBA-Data-1980-2019'!$B$1:$B$16305&amp;'[1]NBA-Data-1980-2019'!$A$1:$A$16305,'[1]NBA-Data-1980-2019'!$F$1:$F$16305,"",0)</f>
        <v/>
      </c>
      <c r="CS156" s="2" t="str" cm="1">
        <f t="array" ref="CS156">_xlfn.XLOOKUP($A156&amp;CS$5,'[1]NBA-Data-1980-2019'!$B$1:$B$16305&amp;'[1]NBA-Data-1980-2019'!$A$1:$A$16305,'[1]NBA-Data-1980-2019'!$F$1:$F$16305,"",0)</f>
        <v/>
      </c>
      <c r="CU156" s="2">
        <f>_xlfn.XLOOKUP($A156,TEAMS!$G$1:$G$839,TEAMS!$H$1:$H$839,"",0)</f>
        <v>0</v>
      </c>
      <c r="CV156" s="2" t="str">
        <f>_xlfn.XLOOKUP($CU156,DASHBOARD!$B$22:$B$27,DASHBOARD!$C$22:$C$27,"",0)</f>
        <v/>
      </c>
      <c r="CY156" s="63">
        <f>SUMIFS('[1]NBA-Data-1980-2019'!$G$1:$G$16305,'[1]NBA-Data-1980-2019'!$B$1:$B$16305,$A156,'[1]NBA-Data-1980-2019'!$A$1:$A$16305,CY$9)</f>
        <v>0</v>
      </c>
      <c r="CZ156" s="63">
        <f>SUMIFS('[1]NBA-Data-1980-2019'!$G$1:$G$16305,'[1]NBA-Data-1980-2019'!$B$1:$B$16305,$A156,'[1]NBA-Data-1980-2019'!$A$1:$A$16305,CZ$9)</f>
        <v>0</v>
      </c>
      <c r="DA156" s="63">
        <f>SUMIFS('[1]NBA-Data-1980-2019'!$G$1:$G$16305,'[1]NBA-Data-1980-2019'!$B$1:$B$16305,$A156,'[1]NBA-Data-1980-2019'!$A$1:$A$16305,DA$9)</f>
        <v>0</v>
      </c>
      <c r="DB156" s="63">
        <f>SUMIFS('[1]NBA-Data-1980-2019'!$G$1:$G$16305,'[1]NBA-Data-1980-2019'!$B$1:$B$16305,$A156,'[1]NBA-Data-1980-2019'!$A$1:$A$16305,DB$9)</f>
        <v>0</v>
      </c>
      <c r="DC156" s="63">
        <f>SUMIFS('[1]NBA-Data-1980-2019'!$G$1:$G$16305,'[1]NBA-Data-1980-2019'!$B$1:$B$16305,$A156,'[1]NBA-Data-1980-2019'!$A$1:$A$16305,DC$9)</f>
        <v>0</v>
      </c>
      <c r="DD156" s="63">
        <f>SUMIFS('[1]NBA-Data-1980-2019'!$G$1:$G$16305,'[1]NBA-Data-1980-2019'!$B$1:$B$16305,$A156,'[1]NBA-Data-1980-2019'!$A$1:$A$16305,DD$9)</f>
        <v>0</v>
      </c>
      <c r="DE156" s="63">
        <f>SUMIFS('[1]NBA-Data-1980-2019'!$G$1:$G$16305,'[1]NBA-Data-1980-2019'!$B$1:$B$16305,$A156,'[1]NBA-Data-1980-2019'!$A$1:$A$16305,DE$9)</f>
        <v>0</v>
      </c>
      <c r="DF156" s="63">
        <f>SUMIFS('[1]NBA-Data-1980-2019'!$G$1:$G$16305,'[1]NBA-Data-1980-2019'!$B$1:$B$16305,$A156,'[1]NBA-Data-1980-2019'!$A$1:$A$16305,DF$9)</f>
        <v>0</v>
      </c>
      <c r="DG156" s="63">
        <f>SUMIFS('[1]NBA-Data-1980-2019'!$G$1:$G$16305,'[1]NBA-Data-1980-2019'!$B$1:$B$16305,$A156,'[1]NBA-Data-1980-2019'!$A$1:$A$16305,DG$9)</f>
        <v>0</v>
      </c>
      <c r="DH156" s="63">
        <f>SUMIFS('[1]NBA-Data-1980-2019'!$G$1:$G$16305,'[1]NBA-Data-1980-2019'!$B$1:$B$16305,$A156,'[1]NBA-Data-1980-2019'!$A$1:$A$16305,DH$9)</f>
        <v>0</v>
      </c>
      <c r="DI156" s="63">
        <f>SUMIFS('[1]NBA-Data-1980-2019'!$G$1:$G$16305,'[1]NBA-Data-1980-2019'!$B$1:$B$16305,$A156,'[1]NBA-Data-1980-2019'!$A$1:$A$16305,DI$9)</f>
        <v>0</v>
      </c>
      <c r="DJ156" s="63">
        <f>SUMIFS('[1]NBA-Data-1980-2019'!$G$1:$G$16305,'[1]NBA-Data-1980-2019'!$B$1:$B$16305,$A156,'[1]NBA-Data-1980-2019'!$A$1:$A$16305,DJ$9)</f>
        <v>0</v>
      </c>
      <c r="DK156" s="63">
        <f>SUMIFS('[1]NBA-Data-1980-2019'!$G$1:$G$16305,'[1]NBA-Data-1980-2019'!$B$1:$B$16305,$A156,'[1]NBA-Data-1980-2019'!$A$1:$A$16305,DK$9)</f>
        <v>0</v>
      </c>
      <c r="DL156" s="63">
        <f>SUMIFS('[1]NBA-Data-1980-2019'!$G$1:$G$16305,'[1]NBA-Data-1980-2019'!$B$1:$B$16305,$A156,'[1]NBA-Data-1980-2019'!$A$1:$A$16305,DL$9)</f>
        <v>0</v>
      </c>
      <c r="DM156" s="63">
        <f>SUMIFS('[1]NBA-Data-1980-2019'!$G$1:$G$16305,'[1]NBA-Data-1980-2019'!$B$1:$B$16305,$A156,'[1]NBA-Data-1980-2019'!$A$1:$A$16305,DM$9)</f>
        <v>0</v>
      </c>
      <c r="DN156" s="63">
        <f>SUMIFS('[1]NBA-Data-1980-2019'!$G$1:$G$16305,'[1]NBA-Data-1980-2019'!$B$1:$B$16305,$A156,'[1]NBA-Data-1980-2019'!$A$1:$A$16305,DN$9)</f>
        <v>0</v>
      </c>
      <c r="DO156" s="63">
        <f>SUMIFS('[1]NBA-Data-1980-2019'!$G$1:$G$16305,'[1]NBA-Data-1980-2019'!$B$1:$B$16305,$A156,'[1]NBA-Data-1980-2019'!$A$1:$A$16305,DO$9)</f>
        <v>0</v>
      </c>
      <c r="DP156" s="63">
        <f>SUMIFS('[1]NBA-Data-1980-2019'!$G$1:$G$16305,'[1]NBA-Data-1980-2019'!$B$1:$B$16305,$A156,'[1]NBA-Data-1980-2019'!$A$1:$A$16305,DP$9)</f>
        <v>0</v>
      </c>
      <c r="DQ156" s="63">
        <f>SUMIFS('[1]NBA-Data-1980-2019'!$G$1:$G$16305,'[1]NBA-Data-1980-2019'!$B$1:$B$16305,$A156,'[1]NBA-Data-1980-2019'!$A$1:$A$16305,DQ$9)</f>
        <v>0</v>
      </c>
      <c r="DR156" s="63">
        <f>SUMIFS('[1]NBA-Data-1980-2019'!$G$1:$G$16305,'[1]NBA-Data-1980-2019'!$B$1:$B$16305,$A156,'[1]NBA-Data-1980-2019'!$A$1:$A$16305,DR$9)</f>
        <v>0</v>
      </c>
      <c r="DS156" s="63">
        <f>SUMIFS('[1]NBA-Data-1980-2019'!$G$1:$G$16305,'[1]NBA-Data-1980-2019'!$B$1:$B$16305,$A156,'[1]NBA-Data-1980-2019'!$A$1:$A$16305,DS$9)</f>
        <v>0</v>
      </c>
      <c r="DT156" s="63">
        <f>SUMIFS('[1]NBA-Data-1980-2019'!$G$1:$G$16305,'[1]NBA-Data-1980-2019'!$B$1:$B$16305,$A156,'[1]NBA-Data-1980-2019'!$A$1:$A$16305,DT$9)</f>
        <v>0</v>
      </c>
      <c r="DU156" s="63">
        <f>SUMIFS('[1]NBA-Data-1980-2019'!$G$1:$G$16305,'[1]NBA-Data-1980-2019'!$B$1:$B$16305,$A156,'[1]NBA-Data-1980-2019'!$A$1:$A$16305,DU$9)</f>
        <v>0</v>
      </c>
      <c r="DV156" s="63">
        <f>SUMIFS('[1]NBA-Data-1980-2019'!$G$1:$G$16305,'[1]NBA-Data-1980-2019'!$B$1:$B$16305,$A156,'[1]NBA-Data-1980-2019'!$A$1:$A$16305,DV$9)</f>
        <v>0</v>
      </c>
      <c r="DW156" s="63">
        <f>SUMIFS('[1]NBA-Data-1980-2019'!$G$1:$G$16305,'[1]NBA-Data-1980-2019'!$B$1:$B$16305,$A156,'[1]NBA-Data-1980-2019'!$A$1:$A$16305,DW$9)</f>
        <v>0</v>
      </c>
      <c r="DX156" s="63">
        <f>SUMIFS('[1]NBA-Data-1980-2019'!$G$1:$G$16305,'[1]NBA-Data-1980-2019'!$B$1:$B$16305,$A156,'[1]NBA-Data-1980-2019'!$A$1:$A$16305,DX$9)</f>
        <v>0</v>
      </c>
      <c r="DY156" s="63">
        <f>SUMIFS('[1]NBA-Data-1980-2019'!$G$1:$G$16305,'[1]NBA-Data-1980-2019'!$B$1:$B$16305,$A156,'[1]NBA-Data-1980-2019'!$A$1:$A$16305,DY$9)</f>
        <v>0</v>
      </c>
      <c r="DZ156" s="63">
        <f>SUMIFS('[1]NBA-Data-1980-2019'!$G$1:$G$16305,'[1]NBA-Data-1980-2019'!$B$1:$B$16305,$A156,'[1]NBA-Data-1980-2019'!$A$1:$A$16305,DZ$9)</f>
        <v>0</v>
      </c>
      <c r="EA156" s="63">
        <f>SUMIFS('[1]NBA-Data-1980-2019'!$G$1:$G$16305,'[1]NBA-Data-1980-2019'!$B$1:$B$16305,$A156,'[1]NBA-Data-1980-2019'!$A$1:$A$16305,EA$9)</f>
        <v>0</v>
      </c>
      <c r="EB156" s="63">
        <f>SUMIFS('[1]NBA-Data-1980-2019'!$G$1:$G$16305,'[1]NBA-Data-1980-2019'!$B$1:$B$16305,$A156,'[1]NBA-Data-1980-2019'!$A$1:$A$16305,EB$9)</f>
        <v>0</v>
      </c>
      <c r="EC156" s="63">
        <f>SUMIFS('[1]NBA-Data-1980-2019'!$G$1:$G$16305,'[1]NBA-Data-1980-2019'!$B$1:$B$16305,$A156,'[1]NBA-Data-1980-2019'!$A$1:$A$16305,EC$9)</f>
        <v>0</v>
      </c>
      <c r="ED156" s="63">
        <f>SUMIFS('[1]NBA-Data-1980-2019'!$G$1:$G$16305,'[1]NBA-Data-1980-2019'!$B$1:$B$16305,$A156,'[1]NBA-Data-1980-2019'!$A$1:$A$16305,ED$9)</f>
        <v>0</v>
      </c>
      <c r="EH156" s="2" t="s">
        <v>1486</v>
      </c>
    </row>
    <row r="157" spans="1:165" x14ac:dyDescent="0.2">
      <c r="A157" s="2" t="s">
        <v>748</v>
      </c>
      <c r="B157" s="2" t="str" cm="1">
        <f t="array" ref="B157">_xlfn.XLOOKUP($A157&amp;B$5,'[1]NBA-Data-1980-2019'!$B$1:$B$16305&amp;'[1]NBA-Data-1980-2019'!$A$1:$A$16305,'[1]NBA-Data-1980-2019'!$D$1:$D$16305,"",0)</f>
        <v/>
      </c>
      <c r="C157" s="2" t="str" cm="1">
        <f t="array" ref="C157">_xlfn.XLOOKUP($A157&amp;C$5,'[1]NBA-Data-1980-2019'!$B$1:$B$16305&amp;'[1]NBA-Data-1980-2019'!$A$1:$A$16305,'[1]NBA-Data-1980-2019'!$D$1:$D$16305,"",0)</f>
        <v/>
      </c>
      <c r="D157" s="2" t="str" cm="1">
        <f t="array" ref="D157">_xlfn.XLOOKUP($A157&amp;D$5,'[1]NBA-Data-1980-2019'!$B$1:$B$16305&amp;'[1]NBA-Data-1980-2019'!$A$1:$A$16305,'[1]NBA-Data-1980-2019'!$D$1:$D$16305,"",0)</f>
        <v/>
      </c>
      <c r="E157" s="2" t="str" cm="1">
        <f t="array" ref="E157">_xlfn.XLOOKUP($A157&amp;E$5,'[1]NBA-Data-1980-2019'!$B$1:$B$16305&amp;'[1]NBA-Data-1980-2019'!$A$1:$A$16305,'[1]NBA-Data-1980-2019'!$D$1:$D$16305,"",0)</f>
        <v/>
      </c>
      <c r="F157" s="2" t="str" cm="1">
        <f t="array" ref="F157">_xlfn.XLOOKUP($A157&amp;F$5,'[1]NBA-Data-1980-2019'!$B$1:$B$16305&amp;'[1]NBA-Data-1980-2019'!$A$1:$A$16305,'[1]NBA-Data-1980-2019'!$D$1:$D$16305,"",0)</f>
        <v/>
      </c>
      <c r="G157" s="2" t="str" cm="1">
        <f t="array" ref="G157">_xlfn.XLOOKUP($A157&amp;G$5,'[1]NBA-Data-1980-2019'!$B$1:$B$16305&amp;'[1]NBA-Data-1980-2019'!$A$1:$A$16305,'[1]NBA-Data-1980-2019'!$D$1:$D$16305,"",0)</f>
        <v/>
      </c>
      <c r="H157" s="2" t="str" cm="1">
        <f t="array" ref="H157">_xlfn.XLOOKUP($A157&amp;H$5,'[1]NBA-Data-1980-2019'!$B$1:$B$16305&amp;'[1]NBA-Data-1980-2019'!$A$1:$A$16305,'[1]NBA-Data-1980-2019'!$D$1:$D$16305,"",0)</f>
        <v/>
      </c>
      <c r="I157" s="2" t="str" cm="1">
        <f t="array" ref="I157">_xlfn.XLOOKUP($A157&amp;I$5,'[1]NBA-Data-1980-2019'!$B$1:$B$16305&amp;'[1]NBA-Data-1980-2019'!$A$1:$A$16305,'[1]NBA-Data-1980-2019'!$D$1:$D$16305,"",0)</f>
        <v/>
      </c>
      <c r="J157" s="2" t="str" cm="1">
        <f t="array" ref="J157">_xlfn.XLOOKUP($A157&amp;J$5,'[1]NBA-Data-1980-2019'!$B$1:$B$16305&amp;'[1]NBA-Data-1980-2019'!$A$1:$A$16305,'[1]NBA-Data-1980-2019'!$D$1:$D$16305,"",0)</f>
        <v/>
      </c>
      <c r="K157" s="2" t="str" cm="1">
        <f t="array" ref="K157">_xlfn.XLOOKUP($A157&amp;K$5,'[1]NBA-Data-1980-2019'!$B$1:$B$16305&amp;'[1]NBA-Data-1980-2019'!$A$1:$A$16305,'[1]NBA-Data-1980-2019'!$D$1:$D$16305,"",0)</f>
        <v/>
      </c>
      <c r="L157" s="2" t="str" cm="1">
        <f t="array" ref="L157">_xlfn.XLOOKUP($A157&amp;L$5,'[1]NBA-Data-1980-2019'!$B$1:$B$16305&amp;'[1]NBA-Data-1980-2019'!$A$1:$A$16305,'[1]NBA-Data-1980-2019'!$D$1:$D$16305,"",0)</f>
        <v/>
      </c>
      <c r="M157" s="2" t="str" cm="1">
        <f t="array" ref="M157">_xlfn.XLOOKUP($A157&amp;M$5,'[1]NBA-Data-1980-2019'!$B$1:$B$16305&amp;'[1]NBA-Data-1980-2019'!$A$1:$A$16305,'[1]NBA-Data-1980-2019'!$D$1:$D$16305,"",0)</f>
        <v/>
      </c>
      <c r="N157" s="2" t="str" cm="1">
        <f t="array" ref="N157">_xlfn.XLOOKUP($A157&amp;N$5,'[1]NBA-Data-1980-2019'!$B$1:$B$16305&amp;'[1]NBA-Data-1980-2019'!$A$1:$A$16305,'[1]NBA-Data-1980-2019'!$D$1:$D$16305,"",0)</f>
        <v/>
      </c>
      <c r="O157" s="2" t="str" cm="1">
        <f t="array" ref="O157">_xlfn.XLOOKUP($A157&amp;O$5,'[1]NBA-Data-1980-2019'!$B$1:$B$16305&amp;'[1]NBA-Data-1980-2019'!$A$1:$A$16305,'[1]NBA-Data-1980-2019'!$D$1:$D$16305,"",0)</f>
        <v/>
      </c>
      <c r="P157" s="2" t="str" cm="1">
        <f t="array" ref="P157">_xlfn.XLOOKUP($A157&amp;P$5,'[1]NBA-Data-1980-2019'!$B$1:$B$16305&amp;'[1]NBA-Data-1980-2019'!$A$1:$A$16305,'[1]NBA-Data-1980-2019'!$D$1:$D$16305,"",0)</f>
        <v/>
      </c>
      <c r="Q157" s="2" t="str" cm="1">
        <f t="array" ref="Q157">_xlfn.XLOOKUP($A157&amp;Q$5,'[1]NBA-Data-1980-2019'!$B$1:$B$16305&amp;'[1]NBA-Data-1980-2019'!$A$1:$A$16305,'[1]NBA-Data-1980-2019'!$D$1:$D$16305,"",0)</f>
        <v/>
      </c>
      <c r="R157" s="2" t="str" cm="1">
        <f t="array" ref="R157">_xlfn.XLOOKUP($A157&amp;R$5,'[1]NBA-Data-1980-2019'!$B$1:$B$16305&amp;'[1]NBA-Data-1980-2019'!$A$1:$A$16305,'[1]NBA-Data-1980-2019'!$D$1:$D$16305,"",0)</f>
        <v/>
      </c>
      <c r="S157" s="2" t="str" cm="1">
        <f t="array" ref="S157">_xlfn.XLOOKUP($A157&amp;S$5,'[1]NBA-Data-1980-2019'!$B$1:$B$16305&amp;'[1]NBA-Data-1980-2019'!$A$1:$A$16305,'[1]NBA-Data-1980-2019'!$D$1:$D$16305,"",0)</f>
        <v/>
      </c>
      <c r="T157" s="2" t="str" cm="1">
        <f t="array" ref="T157">_xlfn.XLOOKUP($A157&amp;T$5,'[1]NBA-Data-1980-2019'!$B$1:$B$16305&amp;'[1]NBA-Data-1980-2019'!$A$1:$A$16305,'[1]NBA-Data-1980-2019'!$D$1:$D$16305,"",0)</f>
        <v/>
      </c>
      <c r="U157" s="2" t="str" cm="1">
        <f t="array" ref="U157">_xlfn.XLOOKUP($A157&amp;U$5,'[1]NBA-Data-1980-2019'!$B$1:$B$16305&amp;'[1]NBA-Data-1980-2019'!$A$1:$A$16305,'[1]NBA-Data-1980-2019'!$D$1:$D$16305,"",0)</f>
        <v/>
      </c>
      <c r="V157" s="2" t="str" cm="1">
        <f t="array" ref="V157">_xlfn.XLOOKUP($A157&amp;V$5,'[1]NBA-Data-1980-2019'!$B$1:$B$16305&amp;'[1]NBA-Data-1980-2019'!$A$1:$A$16305,'[1]NBA-Data-1980-2019'!$D$1:$D$16305,"",0)</f>
        <v/>
      </c>
      <c r="W157" s="2" t="str" cm="1">
        <f t="array" ref="W157">_xlfn.XLOOKUP($A157&amp;W$5,'[1]NBA-Data-1980-2019'!$B$1:$B$16305&amp;'[1]NBA-Data-1980-2019'!$A$1:$A$16305,'[1]NBA-Data-1980-2019'!$D$1:$D$16305,"",0)</f>
        <v/>
      </c>
      <c r="X157" s="2" t="str" cm="1">
        <f t="array" ref="X157">_xlfn.XLOOKUP($A157&amp;X$5,'[1]NBA-Data-1980-2019'!$B$1:$B$16305&amp;'[1]NBA-Data-1980-2019'!$A$1:$A$16305,'[1]NBA-Data-1980-2019'!$D$1:$D$16305,"",0)</f>
        <v>DAL</v>
      </c>
      <c r="Y157" s="2" t="str" cm="1">
        <f t="array" ref="Y157">_xlfn.XLOOKUP($A157&amp;Y$5,'[1]NBA-Data-1980-2019'!$B$1:$B$16305&amp;'[1]NBA-Data-1980-2019'!$A$1:$A$16305,'[1]NBA-Data-1980-2019'!$D$1:$D$16305,"",0)</f>
        <v>TOT</v>
      </c>
      <c r="Z157" s="2" t="str" cm="1">
        <f t="array" ref="Z157">_xlfn.XLOOKUP($A157&amp;Z$5,'[1]NBA-Data-1980-2019'!$B$1:$B$16305&amp;'[1]NBA-Data-1980-2019'!$A$1:$A$16305,'[1]NBA-Data-1980-2019'!$D$1:$D$16305,"",0)</f>
        <v>LAC</v>
      </c>
      <c r="AA157" s="2" t="str" cm="1">
        <f t="array" ref="AA157">_xlfn.XLOOKUP($A157&amp;AA$5,'[1]NBA-Data-1980-2019'!$B$1:$B$16305&amp;'[1]NBA-Data-1980-2019'!$A$1:$A$16305,'[1]NBA-Data-1980-2019'!$D$1:$D$16305,"",0)</f>
        <v>TOT</v>
      </c>
      <c r="AB157" s="2" t="str" cm="1">
        <f t="array" ref="AB157">_xlfn.XLOOKUP($A157&amp;AB$5,'[1]NBA-Data-1980-2019'!$B$1:$B$16305&amp;'[1]NBA-Data-1980-2019'!$A$1:$A$16305,'[1]NBA-Data-1980-2019'!$D$1:$D$16305,"",0)</f>
        <v/>
      </c>
      <c r="AC157" s="2" t="str" cm="1">
        <f t="array" ref="AC157">_xlfn.XLOOKUP($A157&amp;AC$5,'[1]NBA-Data-1980-2019'!$B$1:$B$16305&amp;'[1]NBA-Data-1980-2019'!$A$1:$A$16305,'[1]NBA-Data-1980-2019'!$D$1:$D$16305,"",0)</f>
        <v/>
      </c>
      <c r="AD157" s="2" t="str" cm="1">
        <f t="array" ref="AD157">_xlfn.XLOOKUP($A157&amp;AD$5,'[1]NBA-Data-1980-2019'!$B$1:$B$16305&amp;'[1]NBA-Data-1980-2019'!$A$1:$A$16305,'[1]NBA-Data-1980-2019'!$D$1:$D$16305,"",0)</f>
        <v/>
      </c>
      <c r="AE157" s="2" t="str" cm="1">
        <f t="array" ref="AE157">_xlfn.XLOOKUP($A157&amp;AE$5,'[1]NBA-Data-1980-2019'!$B$1:$B$16305&amp;'[1]NBA-Data-1980-2019'!$A$1:$A$16305,'[1]NBA-Data-1980-2019'!$D$1:$D$16305,"",0)</f>
        <v/>
      </c>
      <c r="AF157" s="2" t="str" cm="1">
        <f t="array" ref="AF157">_xlfn.XLOOKUP($A157&amp;AF$5,'[1]NBA-Data-1980-2019'!$B$1:$B$16305&amp;'[1]NBA-Data-1980-2019'!$A$1:$A$16305,'[1]NBA-Data-1980-2019'!$D$1:$D$16305,"",0)</f>
        <v/>
      </c>
      <c r="AG157" s="2" t="str" cm="1">
        <f t="array" ref="AG157">_xlfn.XLOOKUP($A157&amp;AG$5,'[1]NBA-Data-1980-2019'!$B$1:$B$16305&amp;'[1]NBA-Data-1980-2019'!$A$1:$A$16305,'[1]NBA-Data-1980-2019'!$D$1:$D$16305,"",0)</f>
        <v/>
      </c>
      <c r="AH157" s="2" t="str" cm="1">
        <f t="array" ref="AH157">_xlfn.XLOOKUP($A157&amp;AH$5,'[1]NBA-Data-1980-2019'!$B$1:$B$16305&amp;'[1]NBA-Data-1980-2019'!$A$1:$A$16305,'[1]NBA-Data-1980-2019'!$H$1:$H$16305,"",0)</f>
        <v/>
      </c>
      <c r="AI157" s="2" t="str" cm="1">
        <f t="array" ref="AI157">_xlfn.XLOOKUP($A157&amp;AI$5,'[1]NBA-Data-1980-2019'!$B$1:$B$16305&amp;'[1]NBA-Data-1980-2019'!$A$1:$A$16305,'[1]NBA-Data-1980-2019'!$H$1:$H$16305,"",0)</f>
        <v/>
      </c>
      <c r="AJ157" s="2" t="str" cm="1">
        <f t="array" ref="AJ157">_xlfn.XLOOKUP($A157&amp;AJ$5,'[1]NBA-Data-1980-2019'!$B$1:$B$16305&amp;'[1]NBA-Data-1980-2019'!$A$1:$A$16305,'[1]NBA-Data-1980-2019'!$H$1:$H$16305,"",0)</f>
        <v/>
      </c>
      <c r="AK157" s="2" t="str" cm="1">
        <f t="array" ref="AK157">_xlfn.XLOOKUP($A157&amp;AK$5,'[1]NBA-Data-1980-2019'!$B$1:$B$16305&amp;'[1]NBA-Data-1980-2019'!$A$1:$A$16305,'[1]NBA-Data-1980-2019'!$H$1:$H$16305,"",0)</f>
        <v/>
      </c>
      <c r="AL157" s="2" t="str" cm="1">
        <f t="array" ref="AL157">_xlfn.XLOOKUP($A157&amp;AL$5,'[1]NBA-Data-1980-2019'!$B$1:$B$16305&amp;'[1]NBA-Data-1980-2019'!$A$1:$A$16305,'[1]NBA-Data-1980-2019'!$H$1:$H$16305,"",0)</f>
        <v/>
      </c>
      <c r="AM157" s="2" t="str" cm="1">
        <f t="array" ref="AM157">_xlfn.XLOOKUP($A157&amp;AM$5,'[1]NBA-Data-1980-2019'!$B$1:$B$16305&amp;'[1]NBA-Data-1980-2019'!$A$1:$A$16305,'[1]NBA-Data-1980-2019'!$H$1:$H$16305,"",0)</f>
        <v/>
      </c>
      <c r="AN157" s="2" t="str" cm="1">
        <f t="array" ref="AN157">_xlfn.XLOOKUP($A157&amp;AN$5,'[1]NBA-Data-1980-2019'!$B$1:$B$16305&amp;'[1]NBA-Data-1980-2019'!$A$1:$A$16305,'[1]NBA-Data-1980-2019'!$H$1:$H$16305,"",0)</f>
        <v/>
      </c>
      <c r="AO157" s="2" t="str" cm="1">
        <f t="array" ref="AO157">_xlfn.XLOOKUP($A157&amp;AO$5,'[1]NBA-Data-1980-2019'!$B$1:$B$16305&amp;'[1]NBA-Data-1980-2019'!$A$1:$A$16305,'[1]NBA-Data-1980-2019'!$H$1:$H$16305,"",0)</f>
        <v/>
      </c>
      <c r="AP157" s="2" t="str" cm="1">
        <f t="array" ref="AP157">_xlfn.XLOOKUP($A157&amp;AP$5,'[1]NBA-Data-1980-2019'!$B$1:$B$16305&amp;'[1]NBA-Data-1980-2019'!$A$1:$A$16305,'[1]NBA-Data-1980-2019'!$H$1:$H$16305,"",0)</f>
        <v/>
      </c>
      <c r="AQ157" s="2" t="str" cm="1">
        <f t="array" ref="AQ157">_xlfn.XLOOKUP($A157&amp;AQ$5,'[1]NBA-Data-1980-2019'!$B$1:$B$16305&amp;'[1]NBA-Data-1980-2019'!$A$1:$A$16305,'[1]NBA-Data-1980-2019'!$H$1:$H$16305,"",0)</f>
        <v/>
      </c>
      <c r="AR157" s="2" t="str" cm="1">
        <f t="array" ref="AR157">_xlfn.XLOOKUP($A157&amp;AR$5,'[1]NBA-Data-1980-2019'!$B$1:$B$16305&amp;'[1]NBA-Data-1980-2019'!$A$1:$A$16305,'[1]NBA-Data-1980-2019'!$H$1:$H$16305,"",0)</f>
        <v/>
      </c>
      <c r="AS157" s="2" t="str" cm="1">
        <f t="array" ref="AS157">_xlfn.XLOOKUP($A157&amp;AS$5,'[1]NBA-Data-1980-2019'!$B$1:$B$16305&amp;'[1]NBA-Data-1980-2019'!$A$1:$A$16305,'[1]NBA-Data-1980-2019'!$H$1:$H$16305,"",0)</f>
        <v/>
      </c>
      <c r="AT157" s="2" t="str" cm="1">
        <f t="array" ref="AT157">_xlfn.XLOOKUP($A157&amp;AT$5,'[1]NBA-Data-1980-2019'!$B$1:$B$16305&amp;'[1]NBA-Data-1980-2019'!$A$1:$A$16305,'[1]NBA-Data-1980-2019'!$H$1:$H$16305,"",0)</f>
        <v/>
      </c>
      <c r="AU157" s="2" t="str" cm="1">
        <f t="array" ref="AU157">_xlfn.XLOOKUP($A157&amp;AU$5,'[1]NBA-Data-1980-2019'!$B$1:$B$16305&amp;'[1]NBA-Data-1980-2019'!$A$1:$A$16305,'[1]NBA-Data-1980-2019'!$H$1:$H$16305,"",0)</f>
        <v/>
      </c>
      <c r="AV157" s="2" t="str" cm="1">
        <f t="array" ref="AV157">_xlfn.XLOOKUP($A157&amp;AV$5,'[1]NBA-Data-1980-2019'!$B$1:$B$16305&amp;'[1]NBA-Data-1980-2019'!$A$1:$A$16305,'[1]NBA-Data-1980-2019'!$H$1:$H$16305,"",0)</f>
        <v/>
      </c>
      <c r="AW157" s="2" t="str" cm="1">
        <f t="array" ref="AW157">_xlfn.XLOOKUP($A157&amp;AW$5,'[1]NBA-Data-1980-2019'!$B$1:$B$16305&amp;'[1]NBA-Data-1980-2019'!$A$1:$A$16305,'[1]NBA-Data-1980-2019'!$H$1:$H$16305,"",0)</f>
        <v/>
      </c>
      <c r="AX157" s="2" t="str" cm="1">
        <f t="array" ref="AX157">_xlfn.XLOOKUP($A157&amp;AX$5,'[1]NBA-Data-1980-2019'!$B$1:$B$16305&amp;'[1]NBA-Data-1980-2019'!$A$1:$A$16305,'[1]NBA-Data-1980-2019'!$H$1:$H$16305,"",0)</f>
        <v/>
      </c>
      <c r="AY157" s="2" t="str" cm="1">
        <f t="array" ref="AY157">_xlfn.XLOOKUP($A157&amp;AY$5,'[1]NBA-Data-1980-2019'!$B$1:$B$16305&amp;'[1]NBA-Data-1980-2019'!$A$1:$A$16305,'[1]NBA-Data-1980-2019'!$H$1:$H$16305,"",0)</f>
        <v/>
      </c>
      <c r="AZ157" s="2" t="str" cm="1">
        <f t="array" ref="AZ157">_xlfn.XLOOKUP($A157&amp;AZ$5,'[1]NBA-Data-1980-2019'!$B$1:$B$16305&amp;'[1]NBA-Data-1980-2019'!$A$1:$A$16305,'[1]NBA-Data-1980-2019'!$H$1:$H$16305,"",0)</f>
        <v/>
      </c>
      <c r="BA157" s="2" t="str" cm="1">
        <f t="array" ref="BA157">_xlfn.XLOOKUP($A157&amp;BA$5,'[1]NBA-Data-1980-2019'!$B$1:$B$16305&amp;'[1]NBA-Data-1980-2019'!$A$1:$A$16305,'[1]NBA-Data-1980-2019'!$H$1:$H$16305,"",0)</f>
        <v/>
      </c>
      <c r="BB157" s="2" t="str" cm="1">
        <f t="array" ref="BB157">_xlfn.XLOOKUP($A157&amp;BB$5,'[1]NBA-Data-1980-2019'!$B$1:$B$16305&amp;'[1]NBA-Data-1980-2019'!$A$1:$A$16305,'[1]NBA-Data-1980-2019'!$H$1:$H$16305,"",0)</f>
        <v/>
      </c>
      <c r="BC157" s="2" t="str" cm="1">
        <f t="array" ref="BC157">_xlfn.XLOOKUP($A157&amp;BC$5,'[1]NBA-Data-1980-2019'!$B$1:$B$16305&amp;'[1]NBA-Data-1980-2019'!$A$1:$A$16305,'[1]NBA-Data-1980-2019'!$H$1:$H$16305,"",0)</f>
        <v/>
      </c>
      <c r="BD157" s="2" cm="1">
        <f t="array" ref="BD157">_xlfn.XLOOKUP($A157&amp;BD$5,'[1]NBA-Data-1980-2019'!$B$1:$B$16305&amp;'[1]NBA-Data-1980-2019'!$A$1:$A$16305,'[1]NBA-Data-1980-2019'!$H$1:$H$16305,"",0)</f>
        <v>26.4</v>
      </c>
      <c r="BE157" s="2" cm="1">
        <f t="array" ref="BE157">_xlfn.XLOOKUP($A157&amp;BE$5,'[1]NBA-Data-1980-2019'!$B$1:$B$16305&amp;'[1]NBA-Data-1980-2019'!$A$1:$A$16305,'[1]NBA-Data-1980-2019'!$H$1:$H$16305,"",0)</f>
        <v>80.600000000000009</v>
      </c>
      <c r="BF157" s="2" cm="1">
        <f t="array" ref="BF157">_xlfn.XLOOKUP($A157&amp;BF$5,'[1]NBA-Data-1980-2019'!$B$1:$B$16305&amp;'[1]NBA-Data-1980-2019'!$A$1:$A$16305,'[1]NBA-Data-1980-2019'!$H$1:$H$16305,"",0)</f>
        <v>89.3</v>
      </c>
      <c r="BG157" s="2" cm="1">
        <f t="array" ref="BG157">_xlfn.XLOOKUP($A157&amp;BG$5,'[1]NBA-Data-1980-2019'!$B$1:$B$16305&amp;'[1]NBA-Data-1980-2019'!$A$1:$A$16305,'[1]NBA-Data-1980-2019'!$H$1:$H$16305,"",0)</f>
        <v>409.20000000000005</v>
      </c>
      <c r="BH157" s="2" t="str" cm="1">
        <f t="array" ref="BH157">_xlfn.XLOOKUP($A157&amp;BH$5,'[1]NBA-Data-1980-2019'!$B$1:$B$16305&amp;'[1]NBA-Data-1980-2019'!$A$1:$A$16305,'[1]NBA-Data-1980-2019'!$H$1:$H$16305,"",0)</f>
        <v/>
      </c>
      <c r="BI157" s="2" t="str" cm="1">
        <f t="array" ref="BI157">_xlfn.XLOOKUP($A157&amp;BI$5,'[1]NBA-Data-1980-2019'!$B$1:$B$16305&amp;'[1]NBA-Data-1980-2019'!$A$1:$A$16305,'[1]NBA-Data-1980-2019'!$H$1:$H$16305,"",0)</f>
        <v/>
      </c>
      <c r="BJ157" s="2" t="str" cm="1">
        <f t="array" ref="BJ157">_xlfn.XLOOKUP($A157&amp;BJ$5,'[1]NBA-Data-1980-2019'!$B$1:$B$16305&amp;'[1]NBA-Data-1980-2019'!$A$1:$A$16305,'[1]NBA-Data-1980-2019'!$H$1:$H$16305,"",0)</f>
        <v/>
      </c>
      <c r="BK157" s="2" t="str" cm="1">
        <f t="array" ref="BK157">_xlfn.XLOOKUP($A157&amp;BK$5,'[1]NBA-Data-1980-2019'!$B$1:$B$16305&amp;'[1]NBA-Data-1980-2019'!$A$1:$A$16305,'[1]NBA-Data-1980-2019'!$H$1:$H$16305,"",0)</f>
        <v/>
      </c>
      <c r="BL157" s="2" t="str" cm="1">
        <f t="array" ref="BL157">_xlfn.XLOOKUP($A157&amp;BL$5,'[1]NBA-Data-1980-2019'!$B$1:$B$16305&amp;'[1]NBA-Data-1980-2019'!$A$1:$A$16305,'[1]NBA-Data-1980-2019'!$H$1:$H$16305,"",0)</f>
        <v/>
      </c>
      <c r="BM157" s="2" t="str" cm="1">
        <f t="array" ref="BM157">_xlfn.XLOOKUP($A157&amp;BM$5,'[1]NBA-Data-1980-2019'!$B$1:$B$16305&amp;'[1]NBA-Data-1980-2019'!$A$1:$A$16305,'[1]NBA-Data-1980-2019'!$H$1:$H$16305,"",0)</f>
        <v/>
      </c>
      <c r="BN157" s="2" t="str" cm="1">
        <f t="array" ref="BN157">_xlfn.XLOOKUP($A157&amp;BN$5,'[1]NBA-Data-1980-2019'!$B$1:$B$16305&amp;'[1]NBA-Data-1980-2019'!$A$1:$A$16305,'[1]NBA-Data-1980-2019'!$F$1:$F$16305,"",0)</f>
        <v/>
      </c>
      <c r="BO157" s="2" t="str" cm="1">
        <f t="array" ref="BO157">_xlfn.XLOOKUP($A157&amp;BO$5,'[1]NBA-Data-1980-2019'!$B$1:$B$16305&amp;'[1]NBA-Data-1980-2019'!$A$1:$A$16305,'[1]NBA-Data-1980-2019'!$F$1:$F$16305,"",0)</f>
        <v/>
      </c>
      <c r="BP157" s="2" t="str" cm="1">
        <f t="array" ref="BP157">_xlfn.XLOOKUP($A157&amp;BP$5,'[1]NBA-Data-1980-2019'!$B$1:$B$16305&amp;'[1]NBA-Data-1980-2019'!$A$1:$A$16305,'[1]NBA-Data-1980-2019'!$F$1:$F$16305,"",0)</f>
        <v/>
      </c>
      <c r="BQ157" s="2" t="str" cm="1">
        <f t="array" ref="BQ157">_xlfn.XLOOKUP($A157&amp;BQ$5,'[1]NBA-Data-1980-2019'!$B$1:$B$16305&amp;'[1]NBA-Data-1980-2019'!$A$1:$A$16305,'[1]NBA-Data-1980-2019'!$F$1:$F$16305,"",0)</f>
        <v/>
      </c>
      <c r="BR157" s="2" t="str" cm="1">
        <f t="array" ref="BR157">_xlfn.XLOOKUP($A157&amp;BR$5,'[1]NBA-Data-1980-2019'!$B$1:$B$16305&amp;'[1]NBA-Data-1980-2019'!$A$1:$A$16305,'[1]NBA-Data-1980-2019'!$F$1:$F$16305,"",0)</f>
        <v/>
      </c>
      <c r="BS157" s="2" t="str" cm="1">
        <f t="array" ref="BS157">_xlfn.XLOOKUP($A157&amp;BS$5,'[1]NBA-Data-1980-2019'!$B$1:$B$16305&amp;'[1]NBA-Data-1980-2019'!$A$1:$A$16305,'[1]NBA-Data-1980-2019'!$F$1:$F$16305,"",0)</f>
        <v/>
      </c>
      <c r="BT157" s="2" t="str" cm="1">
        <f t="array" ref="BT157">_xlfn.XLOOKUP($A157&amp;BT$5,'[1]NBA-Data-1980-2019'!$B$1:$B$16305&amp;'[1]NBA-Data-1980-2019'!$A$1:$A$16305,'[1]NBA-Data-1980-2019'!$F$1:$F$16305,"",0)</f>
        <v/>
      </c>
      <c r="BU157" s="2" t="str" cm="1">
        <f t="array" ref="BU157">_xlfn.XLOOKUP($A157&amp;BU$5,'[1]NBA-Data-1980-2019'!$B$1:$B$16305&amp;'[1]NBA-Data-1980-2019'!$A$1:$A$16305,'[1]NBA-Data-1980-2019'!$F$1:$F$16305,"",0)</f>
        <v/>
      </c>
      <c r="BV157" s="2" t="str" cm="1">
        <f t="array" ref="BV157">_xlfn.XLOOKUP($A157&amp;BV$5,'[1]NBA-Data-1980-2019'!$B$1:$B$16305&amp;'[1]NBA-Data-1980-2019'!$A$1:$A$16305,'[1]NBA-Data-1980-2019'!$F$1:$F$16305,"",0)</f>
        <v/>
      </c>
      <c r="BW157" s="2" t="str" cm="1">
        <f t="array" ref="BW157">_xlfn.XLOOKUP($A157&amp;BW$5,'[1]NBA-Data-1980-2019'!$B$1:$B$16305&amp;'[1]NBA-Data-1980-2019'!$A$1:$A$16305,'[1]NBA-Data-1980-2019'!$F$1:$F$16305,"",0)</f>
        <v/>
      </c>
      <c r="BX157" s="2" t="str" cm="1">
        <f t="array" ref="BX157">_xlfn.XLOOKUP($A157&amp;BX$5,'[1]NBA-Data-1980-2019'!$B$1:$B$16305&amp;'[1]NBA-Data-1980-2019'!$A$1:$A$16305,'[1]NBA-Data-1980-2019'!$F$1:$F$16305,"",0)</f>
        <v/>
      </c>
      <c r="BY157" s="2" t="str" cm="1">
        <f t="array" ref="BY157">_xlfn.XLOOKUP($A157&amp;BY$5,'[1]NBA-Data-1980-2019'!$B$1:$B$16305&amp;'[1]NBA-Data-1980-2019'!$A$1:$A$16305,'[1]NBA-Data-1980-2019'!$F$1:$F$16305,"",0)</f>
        <v/>
      </c>
      <c r="BZ157" s="2" t="str" cm="1">
        <f t="array" ref="BZ157">_xlfn.XLOOKUP($A157&amp;BZ$5,'[1]NBA-Data-1980-2019'!$B$1:$B$16305&amp;'[1]NBA-Data-1980-2019'!$A$1:$A$16305,'[1]NBA-Data-1980-2019'!$F$1:$F$16305,"",0)</f>
        <v/>
      </c>
      <c r="CA157" s="2" t="str" cm="1">
        <f t="array" ref="CA157">_xlfn.XLOOKUP($A157&amp;CA$5,'[1]NBA-Data-1980-2019'!$B$1:$B$16305&amp;'[1]NBA-Data-1980-2019'!$A$1:$A$16305,'[1]NBA-Data-1980-2019'!$F$1:$F$16305,"",0)</f>
        <v/>
      </c>
      <c r="CB157" s="2" t="str" cm="1">
        <f t="array" ref="CB157">_xlfn.XLOOKUP($A157&amp;CB$5,'[1]NBA-Data-1980-2019'!$B$1:$B$16305&amp;'[1]NBA-Data-1980-2019'!$A$1:$A$16305,'[1]NBA-Data-1980-2019'!$F$1:$F$16305,"",0)</f>
        <v/>
      </c>
      <c r="CC157" s="2" t="str" cm="1">
        <f t="array" ref="CC157">_xlfn.XLOOKUP($A157&amp;CC$5,'[1]NBA-Data-1980-2019'!$B$1:$B$16305&amp;'[1]NBA-Data-1980-2019'!$A$1:$A$16305,'[1]NBA-Data-1980-2019'!$F$1:$F$16305,"",0)</f>
        <v/>
      </c>
      <c r="CD157" s="2" t="str" cm="1">
        <f t="array" ref="CD157">_xlfn.XLOOKUP($A157&amp;CD$5,'[1]NBA-Data-1980-2019'!$B$1:$B$16305&amp;'[1]NBA-Data-1980-2019'!$A$1:$A$16305,'[1]NBA-Data-1980-2019'!$F$1:$F$16305,"",0)</f>
        <v/>
      </c>
      <c r="CE157" s="2" t="str" cm="1">
        <f t="array" ref="CE157">_xlfn.XLOOKUP($A157&amp;CE$5,'[1]NBA-Data-1980-2019'!$B$1:$B$16305&amp;'[1]NBA-Data-1980-2019'!$A$1:$A$16305,'[1]NBA-Data-1980-2019'!$F$1:$F$16305,"",0)</f>
        <v/>
      </c>
      <c r="CF157" s="2" t="str" cm="1">
        <f t="array" ref="CF157">_xlfn.XLOOKUP($A157&amp;CF$5,'[1]NBA-Data-1980-2019'!$B$1:$B$16305&amp;'[1]NBA-Data-1980-2019'!$A$1:$A$16305,'[1]NBA-Data-1980-2019'!$F$1:$F$16305,"",0)</f>
        <v/>
      </c>
      <c r="CG157" s="2" t="str" cm="1">
        <f t="array" ref="CG157">_xlfn.XLOOKUP($A157&amp;CG$5,'[1]NBA-Data-1980-2019'!$B$1:$B$16305&amp;'[1]NBA-Data-1980-2019'!$A$1:$A$16305,'[1]NBA-Data-1980-2019'!$F$1:$F$16305,"",0)</f>
        <v/>
      </c>
      <c r="CH157" s="2" t="str" cm="1">
        <f t="array" ref="CH157">_xlfn.XLOOKUP($A157&amp;CH$5,'[1]NBA-Data-1980-2019'!$B$1:$B$16305&amp;'[1]NBA-Data-1980-2019'!$A$1:$A$16305,'[1]NBA-Data-1980-2019'!$F$1:$F$16305,"",0)</f>
        <v/>
      </c>
      <c r="CI157" s="2" t="str" cm="1">
        <f t="array" ref="CI157">_xlfn.XLOOKUP($A157&amp;CI$5,'[1]NBA-Data-1980-2019'!$B$1:$B$16305&amp;'[1]NBA-Data-1980-2019'!$A$1:$A$16305,'[1]NBA-Data-1980-2019'!$F$1:$F$16305,"",0)</f>
        <v/>
      </c>
      <c r="CJ157" s="2" cm="1">
        <f t="array" ref="CJ157">_xlfn.XLOOKUP($A157&amp;CJ$5,'[1]NBA-Data-1980-2019'!$B$1:$B$16305&amp;'[1]NBA-Data-1980-2019'!$A$1:$A$16305,'[1]NBA-Data-1980-2019'!$F$1:$F$16305,"",0)</f>
        <v>14.8</v>
      </c>
      <c r="CK157" s="2" cm="1">
        <f t="array" ref="CK157">_xlfn.XLOOKUP($A157&amp;CK$5,'[1]NBA-Data-1980-2019'!$B$1:$B$16305&amp;'[1]NBA-Data-1980-2019'!$A$1:$A$16305,'[1]NBA-Data-1980-2019'!$F$1:$F$16305,"",0)</f>
        <v>8.5</v>
      </c>
      <c r="CL157" s="2" cm="1">
        <f t="array" ref="CL157">_xlfn.XLOOKUP($A157&amp;CL$5,'[1]NBA-Data-1980-2019'!$B$1:$B$16305&amp;'[1]NBA-Data-1980-2019'!$A$1:$A$16305,'[1]NBA-Data-1980-2019'!$F$1:$F$16305,"",0)</f>
        <v>7.3</v>
      </c>
      <c r="CM157" s="2" cm="1">
        <f t="array" ref="CM157">_xlfn.XLOOKUP($A157&amp;CM$5,'[1]NBA-Data-1980-2019'!$B$1:$B$16305&amp;'[1]NBA-Data-1980-2019'!$A$1:$A$16305,'[1]NBA-Data-1980-2019'!$F$1:$F$16305,"",0)</f>
        <v>5.9</v>
      </c>
      <c r="CN157" s="2" t="str" cm="1">
        <f t="array" ref="CN157">_xlfn.XLOOKUP($A157&amp;CN$5,'[1]NBA-Data-1980-2019'!$B$1:$B$16305&amp;'[1]NBA-Data-1980-2019'!$A$1:$A$16305,'[1]NBA-Data-1980-2019'!$F$1:$F$16305,"",0)</f>
        <v/>
      </c>
      <c r="CO157" s="2" t="str" cm="1">
        <f t="array" ref="CO157">_xlfn.XLOOKUP($A157&amp;CO$5,'[1]NBA-Data-1980-2019'!$B$1:$B$16305&amp;'[1]NBA-Data-1980-2019'!$A$1:$A$16305,'[1]NBA-Data-1980-2019'!$F$1:$F$16305,"",0)</f>
        <v/>
      </c>
      <c r="CP157" s="2" t="str" cm="1">
        <f t="array" ref="CP157">_xlfn.XLOOKUP($A157&amp;CP$5,'[1]NBA-Data-1980-2019'!$B$1:$B$16305&amp;'[1]NBA-Data-1980-2019'!$A$1:$A$16305,'[1]NBA-Data-1980-2019'!$F$1:$F$16305,"",0)</f>
        <v/>
      </c>
      <c r="CQ157" s="2" t="str" cm="1">
        <f t="array" ref="CQ157">_xlfn.XLOOKUP($A157&amp;CQ$5,'[1]NBA-Data-1980-2019'!$B$1:$B$16305&amp;'[1]NBA-Data-1980-2019'!$A$1:$A$16305,'[1]NBA-Data-1980-2019'!$F$1:$F$16305,"",0)</f>
        <v/>
      </c>
      <c r="CR157" s="2" t="str" cm="1">
        <f t="array" ref="CR157">_xlfn.XLOOKUP($A157&amp;CR$5,'[1]NBA-Data-1980-2019'!$B$1:$B$16305&amp;'[1]NBA-Data-1980-2019'!$A$1:$A$16305,'[1]NBA-Data-1980-2019'!$F$1:$F$16305,"",0)</f>
        <v/>
      </c>
      <c r="CS157" s="2" t="str" cm="1">
        <f t="array" ref="CS157">_xlfn.XLOOKUP($A157&amp;CS$5,'[1]NBA-Data-1980-2019'!$B$1:$B$16305&amp;'[1]NBA-Data-1980-2019'!$A$1:$A$16305,'[1]NBA-Data-1980-2019'!$F$1:$F$16305,"",0)</f>
        <v/>
      </c>
      <c r="CU157" s="2" t="str">
        <f>_xlfn.XLOOKUP($A157,TEAMS!$G$1:$G$839,TEAMS!$H$1:$H$839,"",0)</f>
        <v>SG</v>
      </c>
      <c r="CV157" s="2" t="str">
        <f>_xlfn.XLOOKUP($CU157,DASHBOARD!$B$22:$B$27,DASHBOARD!$C$22:$C$27,"",0)</f>
        <v>GUARD</v>
      </c>
      <c r="CY157" s="63">
        <f>SUMIFS('[1]NBA-Data-1980-2019'!$G$1:$G$16305,'[1]NBA-Data-1980-2019'!$B$1:$B$16305,$A157,'[1]NBA-Data-1980-2019'!$A$1:$A$16305,CY$9)</f>
        <v>0</v>
      </c>
      <c r="CZ157" s="63">
        <f>SUMIFS('[1]NBA-Data-1980-2019'!$G$1:$G$16305,'[1]NBA-Data-1980-2019'!$B$1:$B$16305,$A157,'[1]NBA-Data-1980-2019'!$A$1:$A$16305,CZ$9)</f>
        <v>0</v>
      </c>
      <c r="DA157" s="63">
        <f>SUMIFS('[1]NBA-Data-1980-2019'!$G$1:$G$16305,'[1]NBA-Data-1980-2019'!$B$1:$B$16305,$A157,'[1]NBA-Data-1980-2019'!$A$1:$A$16305,DA$9)</f>
        <v>0</v>
      </c>
      <c r="DB157" s="63">
        <f>SUMIFS('[1]NBA-Data-1980-2019'!$G$1:$G$16305,'[1]NBA-Data-1980-2019'!$B$1:$B$16305,$A157,'[1]NBA-Data-1980-2019'!$A$1:$A$16305,DB$9)</f>
        <v>0</v>
      </c>
      <c r="DC157" s="63">
        <f>SUMIFS('[1]NBA-Data-1980-2019'!$G$1:$G$16305,'[1]NBA-Data-1980-2019'!$B$1:$B$16305,$A157,'[1]NBA-Data-1980-2019'!$A$1:$A$16305,DC$9)</f>
        <v>0</v>
      </c>
      <c r="DD157" s="63">
        <f>SUMIFS('[1]NBA-Data-1980-2019'!$G$1:$G$16305,'[1]NBA-Data-1980-2019'!$B$1:$B$16305,$A157,'[1]NBA-Data-1980-2019'!$A$1:$A$16305,DD$9)</f>
        <v>0</v>
      </c>
      <c r="DE157" s="63">
        <f>SUMIFS('[1]NBA-Data-1980-2019'!$G$1:$G$16305,'[1]NBA-Data-1980-2019'!$B$1:$B$16305,$A157,'[1]NBA-Data-1980-2019'!$A$1:$A$16305,DE$9)</f>
        <v>0</v>
      </c>
      <c r="DF157" s="63">
        <f>SUMIFS('[1]NBA-Data-1980-2019'!$G$1:$G$16305,'[1]NBA-Data-1980-2019'!$B$1:$B$16305,$A157,'[1]NBA-Data-1980-2019'!$A$1:$A$16305,DF$9)</f>
        <v>0</v>
      </c>
      <c r="DG157" s="63">
        <f>SUMIFS('[1]NBA-Data-1980-2019'!$G$1:$G$16305,'[1]NBA-Data-1980-2019'!$B$1:$B$16305,$A157,'[1]NBA-Data-1980-2019'!$A$1:$A$16305,DG$9)</f>
        <v>0</v>
      </c>
      <c r="DH157" s="63">
        <f>SUMIFS('[1]NBA-Data-1980-2019'!$G$1:$G$16305,'[1]NBA-Data-1980-2019'!$B$1:$B$16305,$A157,'[1]NBA-Data-1980-2019'!$A$1:$A$16305,DH$9)</f>
        <v>0</v>
      </c>
      <c r="DI157" s="63">
        <f>SUMIFS('[1]NBA-Data-1980-2019'!$G$1:$G$16305,'[1]NBA-Data-1980-2019'!$B$1:$B$16305,$A157,'[1]NBA-Data-1980-2019'!$A$1:$A$16305,DI$9)</f>
        <v>0</v>
      </c>
      <c r="DJ157" s="63">
        <f>SUMIFS('[1]NBA-Data-1980-2019'!$G$1:$G$16305,'[1]NBA-Data-1980-2019'!$B$1:$B$16305,$A157,'[1]NBA-Data-1980-2019'!$A$1:$A$16305,DJ$9)</f>
        <v>0</v>
      </c>
      <c r="DK157" s="63">
        <f>SUMIFS('[1]NBA-Data-1980-2019'!$G$1:$G$16305,'[1]NBA-Data-1980-2019'!$B$1:$B$16305,$A157,'[1]NBA-Data-1980-2019'!$A$1:$A$16305,DK$9)</f>
        <v>0</v>
      </c>
      <c r="DL157" s="63">
        <f>SUMIFS('[1]NBA-Data-1980-2019'!$G$1:$G$16305,'[1]NBA-Data-1980-2019'!$B$1:$B$16305,$A157,'[1]NBA-Data-1980-2019'!$A$1:$A$16305,DL$9)</f>
        <v>0</v>
      </c>
      <c r="DM157" s="63">
        <f>SUMIFS('[1]NBA-Data-1980-2019'!$G$1:$G$16305,'[1]NBA-Data-1980-2019'!$B$1:$B$16305,$A157,'[1]NBA-Data-1980-2019'!$A$1:$A$16305,DM$9)</f>
        <v>0</v>
      </c>
      <c r="DN157" s="63">
        <f>SUMIFS('[1]NBA-Data-1980-2019'!$G$1:$G$16305,'[1]NBA-Data-1980-2019'!$B$1:$B$16305,$A157,'[1]NBA-Data-1980-2019'!$A$1:$A$16305,DN$9)</f>
        <v>0</v>
      </c>
      <c r="DO157" s="63">
        <f>SUMIFS('[1]NBA-Data-1980-2019'!$G$1:$G$16305,'[1]NBA-Data-1980-2019'!$B$1:$B$16305,$A157,'[1]NBA-Data-1980-2019'!$A$1:$A$16305,DO$9)</f>
        <v>0</v>
      </c>
      <c r="DP157" s="63">
        <f>SUMIFS('[1]NBA-Data-1980-2019'!$G$1:$G$16305,'[1]NBA-Data-1980-2019'!$B$1:$B$16305,$A157,'[1]NBA-Data-1980-2019'!$A$1:$A$16305,DP$9)</f>
        <v>0</v>
      </c>
      <c r="DQ157" s="63">
        <f>SUMIFS('[1]NBA-Data-1980-2019'!$G$1:$G$16305,'[1]NBA-Data-1980-2019'!$B$1:$B$16305,$A157,'[1]NBA-Data-1980-2019'!$A$1:$A$16305,DQ$9)</f>
        <v>0</v>
      </c>
      <c r="DR157" s="63">
        <f>SUMIFS('[1]NBA-Data-1980-2019'!$G$1:$G$16305,'[1]NBA-Data-1980-2019'!$B$1:$B$16305,$A157,'[1]NBA-Data-1980-2019'!$A$1:$A$16305,DR$9)</f>
        <v>0</v>
      </c>
      <c r="DS157" s="63">
        <f>SUMIFS('[1]NBA-Data-1980-2019'!$G$1:$G$16305,'[1]NBA-Data-1980-2019'!$B$1:$B$16305,$A157,'[1]NBA-Data-1980-2019'!$A$1:$A$16305,DS$9)</f>
        <v>0</v>
      </c>
      <c r="DT157" s="63">
        <f>SUMIFS('[1]NBA-Data-1980-2019'!$G$1:$G$16305,'[1]NBA-Data-1980-2019'!$B$1:$B$16305,$A157,'[1]NBA-Data-1980-2019'!$A$1:$A$16305,DT$9)</f>
        <v>0</v>
      </c>
      <c r="DU157" s="63">
        <f>SUMIFS('[1]NBA-Data-1980-2019'!$G$1:$G$16305,'[1]NBA-Data-1980-2019'!$B$1:$B$16305,$A157,'[1]NBA-Data-1980-2019'!$A$1:$A$16305,DU$9)</f>
        <v>1156320</v>
      </c>
      <c r="DV157" s="63">
        <f>SUMIFS('[1]NBA-Data-1980-2019'!$G$1:$G$16305,'[1]NBA-Data-1980-2019'!$B$1:$B$16305,$A157,'[1]NBA-Data-1980-2019'!$A$1:$A$16305,DV$9)</f>
        <v>1208400</v>
      </c>
      <c r="DW157" s="63">
        <f>SUMIFS('[1]NBA-Data-1980-2019'!$G$1:$G$16305,'[1]NBA-Data-1980-2019'!$B$1:$B$16305,$A157,'[1]NBA-Data-1980-2019'!$A$1:$A$16305,DW$9)</f>
        <v>0</v>
      </c>
      <c r="DX157" s="63">
        <f>SUMIFS('[1]NBA-Data-1980-2019'!$G$1:$G$16305,'[1]NBA-Data-1980-2019'!$B$1:$B$16305,$A157,'[1]NBA-Data-1980-2019'!$A$1:$A$16305,DX$9)</f>
        <v>981348</v>
      </c>
      <c r="DY157" s="63">
        <f>SUMIFS('[1]NBA-Data-1980-2019'!$G$1:$G$16305,'[1]NBA-Data-1980-2019'!$B$1:$B$16305,$A157,'[1]NBA-Data-1980-2019'!$A$1:$A$16305,DY$9)</f>
        <v>0</v>
      </c>
      <c r="DZ157" s="63">
        <f>SUMIFS('[1]NBA-Data-1980-2019'!$G$1:$G$16305,'[1]NBA-Data-1980-2019'!$B$1:$B$16305,$A157,'[1]NBA-Data-1980-2019'!$A$1:$A$16305,DZ$9)</f>
        <v>0</v>
      </c>
      <c r="EA157" s="63">
        <f>SUMIFS('[1]NBA-Data-1980-2019'!$G$1:$G$16305,'[1]NBA-Data-1980-2019'!$B$1:$B$16305,$A157,'[1]NBA-Data-1980-2019'!$A$1:$A$16305,EA$9)</f>
        <v>0</v>
      </c>
      <c r="EB157" s="63">
        <f>SUMIFS('[1]NBA-Data-1980-2019'!$G$1:$G$16305,'[1]NBA-Data-1980-2019'!$B$1:$B$16305,$A157,'[1]NBA-Data-1980-2019'!$A$1:$A$16305,EB$9)</f>
        <v>0</v>
      </c>
      <c r="EC157" s="63">
        <f>SUMIFS('[1]NBA-Data-1980-2019'!$G$1:$G$16305,'[1]NBA-Data-1980-2019'!$B$1:$B$16305,$A157,'[1]NBA-Data-1980-2019'!$A$1:$A$16305,EC$9)</f>
        <v>0</v>
      </c>
      <c r="ED157" s="63">
        <f>SUMIFS('[1]NBA-Data-1980-2019'!$G$1:$G$16305,'[1]NBA-Data-1980-2019'!$B$1:$B$16305,$A157,'[1]NBA-Data-1980-2019'!$A$1:$A$16305,ED$9)</f>
        <v>0</v>
      </c>
      <c r="EH157" s="2" t="s">
        <v>1482</v>
      </c>
    </row>
    <row r="158" spans="1:165" x14ac:dyDescent="0.2">
      <c r="A158" s="2" t="s">
        <v>657</v>
      </c>
      <c r="B158" s="2" t="str" cm="1">
        <f t="array" ref="B158">_xlfn.XLOOKUP($A158&amp;B$5,'[1]NBA-Data-1980-2019'!$B$1:$B$16305&amp;'[1]NBA-Data-1980-2019'!$A$1:$A$16305,'[1]NBA-Data-1980-2019'!$D$1:$D$16305,"",0)</f>
        <v/>
      </c>
      <c r="C158" s="2" t="str" cm="1">
        <f t="array" ref="C158">_xlfn.XLOOKUP($A158&amp;C$5,'[1]NBA-Data-1980-2019'!$B$1:$B$16305&amp;'[1]NBA-Data-1980-2019'!$A$1:$A$16305,'[1]NBA-Data-1980-2019'!$D$1:$D$16305,"",0)</f>
        <v/>
      </c>
      <c r="D158" s="2" t="str" cm="1">
        <f t="array" ref="D158">_xlfn.XLOOKUP($A158&amp;D$5,'[1]NBA-Data-1980-2019'!$B$1:$B$16305&amp;'[1]NBA-Data-1980-2019'!$A$1:$A$16305,'[1]NBA-Data-1980-2019'!$D$1:$D$16305,"",0)</f>
        <v/>
      </c>
      <c r="E158" s="2" t="str" cm="1">
        <f t="array" ref="E158">_xlfn.XLOOKUP($A158&amp;E$5,'[1]NBA-Data-1980-2019'!$B$1:$B$16305&amp;'[1]NBA-Data-1980-2019'!$A$1:$A$16305,'[1]NBA-Data-1980-2019'!$D$1:$D$16305,"",0)</f>
        <v/>
      </c>
      <c r="F158" s="2" t="str" cm="1">
        <f t="array" ref="F158">_xlfn.XLOOKUP($A158&amp;F$5,'[1]NBA-Data-1980-2019'!$B$1:$B$16305&amp;'[1]NBA-Data-1980-2019'!$A$1:$A$16305,'[1]NBA-Data-1980-2019'!$D$1:$D$16305,"",0)</f>
        <v/>
      </c>
      <c r="G158" s="2" t="str" cm="1">
        <f t="array" ref="G158">_xlfn.XLOOKUP($A158&amp;G$5,'[1]NBA-Data-1980-2019'!$B$1:$B$16305&amp;'[1]NBA-Data-1980-2019'!$A$1:$A$16305,'[1]NBA-Data-1980-2019'!$D$1:$D$16305,"",0)</f>
        <v/>
      </c>
      <c r="H158" s="2" t="str" cm="1">
        <f t="array" ref="H158">_xlfn.XLOOKUP($A158&amp;H$5,'[1]NBA-Data-1980-2019'!$B$1:$B$16305&amp;'[1]NBA-Data-1980-2019'!$A$1:$A$16305,'[1]NBA-Data-1980-2019'!$D$1:$D$16305,"",0)</f>
        <v/>
      </c>
      <c r="I158" s="2" t="str" cm="1">
        <f t="array" ref="I158">_xlfn.XLOOKUP($A158&amp;I$5,'[1]NBA-Data-1980-2019'!$B$1:$B$16305&amp;'[1]NBA-Data-1980-2019'!$A$1:$A$16305,'[1]NBA-Data-1980-2019'!$D$1:$D$16305,"",0)</f>
        <v/>
      </c>
      <c r="J158" s="2" t="str" cm="1">
        <f t="array" ref="J158">_xlfn.XLOOKUP($A158&amp;J$5,'[1]NBA-Data-1980-2019'!$B$1:$B$16305&amp;'[1]NBA-Data-1980-2019'!$A$1:$A$16305,'[1]NBA-Data-1980-2019'!$D$1:$D$16305,"",0)</f>
        <v/>
      </c>
      <c r="K158" s="2" t="str" cm="1">
        <f t="array" ref="K158">_xlfn.XLOOKUP($A158&amp;K$5,'[1]NBA-Data-1980-2019'!$B$1:$B$16305&amp;'[1]NBA-Data-1980-2019'!$A$1:$A$16305,'[1]NBA-Data-1980-2019'!$D$1:$D$16305,"",0)</f>
        <v/>
      </c>
      <c r="L158" s="2" t="str" cm="1">
        <f t="array" ref="L158">_xlfn.XLOOKUP($A158&amp;L$5,'[1]NBA-Data-1980-2019'!$B$1:$B$16305&amp;'[1]NBA-Data-1980-2019'!$A$1:$A$16305,'[1]NBA-Data-1980-2019'!$D$1:$D$16305,"",0)</f>
        <v/>
      </c>
      <c r="M158" s="2" t="str" cm="1">
        <f t="array" ref="M158">_xlfn.XLOOKUP($A158&amp;M$5,'[1]NBA-Data-1980-2019'!$B$1:$B$16305&amp;'[1]NBA-Data-1980-2019'!$A$1:$A$16305,'[1]NBA-Data-1980-2019'!$D$1:$D$16305,"",0)</f>
        <v/>
      </c>
      <c r="N158" s="2" t="str" cm="1">
        <f t="array" ref="N158">_xlfn.XLOOKUP($A158&amp;N$5,'[1]NBA-Data-1980-2019'!$B$1:$B$16305&amp;'[1]NBA-Data-1980-2019'!$A$1:$A$16305,'[1]NBA-Data-1980-2019'!$D$1:$D$16305,"",0)</f>
        <v/>
      </c>
      <c r="O158" s="2" t="str" cm="1">
        <f t="array" ref="O158">_xlfn.XLOOKUP($A158&amp;O$5,'[1]NBA-Data-1980-2019'!$B$1:$B$16305&amp;'[1]NBA-Data-1980-2019'!$A$1:$A$16305,'[1]NBA-Data-1980-2019'!$D$1:$D$16305,"",0)</f>
        <v/>
      </c>
      <c r="P158" s="2" t="str" cm="1">
        <f t="array" ref="P158">_xlfn.XLOOKUP($A158&amp;P$5,'[1]NBA-Data-1980-2019'!$B$1:$B$16305&amp;'[1]NBA-Data-1980-2019'!$A$1:$A$16305,'[1]NBA-Data-1980-2019'!$D$1:$D$16305,"",0)</f>
        <v/>
      </c>
      <c r="Q158" s="2" t="str" cm="1">
        <f t="array" ref="Q158">_xlfn.XLOOKUP($A158&amp;Q$5,'[1]NBA-Data-1980-2019'!$B$1:$B$16305&amp;'[1]NBA-Data-1980-2019'!$A$1:$A$16305,'[1]NBA-Data-1980-2019'!$D$1:$D$16305,"",0)</f>
        <v/>
      </c>
      <c r="R158" s="2" t="str" cm="1">
        <f t="array" ref="R158">_xlfn.XLOOKUP($A158&amp;R$5,'[1]NBA-Data-1980-2019'!$B$1:$B$16305&amp;'[1]NBA-Data-1980-2019'!$A$1:$A$16305,'[1]NBA-Data-1980-2019'!$D$1:$D$16305,"",0)</f>
        <v/>
      </c>
      <c r="S158" s="2" t="str" cm="1">
        <f t="array" ref="S158">_xlfn.XLOOKUP($A158&amp;S$5,'[1]NBA-Data-1980-2019'!$B$1:$B$16305&amp;'[1]NBA-Data-1980-2019'!$A$1:$A$16305,'[1]NBA-Data-1980-2019'!$D$1:$D$16305,"",0)</f>
        <v>CHA</v>
      </c>
      <c r="T158" s="2" t="str" cm="1">
        <f t="array" ref="T158">_xlfn.XLOOKUP($A158&amp;T$5,'[1]NBA-Data-1980-2019'!$B$1:$B$16305&amp;'[1]NBA-Data-1980-2019'!$A$1:$A$16305,'[1]NBA-Data-1980-2019'!$D$1:$D$16305,"",0)</f>
        <v>TOT</v>
      </c>
      <c r="U158" s="2" t="str" cm="1">
        <f t="array" ref="U158">_xlfn.XLOOKUP($A158&amp;U$5,'[1]NBA-Data-1980-2019'!$B$1:$B$16305&amp;'[1]NBA-Data-1980-2019'!$A$1:$A$16305,'[1]NBA-Data-1980-2019'!$D$1:$D$16305,"",0)</f>
        <v>PHO</v>
      </c>
      <c r="V158" s="2" t="str" cm="1">
        <f t="array" ref="V158">_xlfn.XLOOKUP($A158&amp;V$5,'[1]NBA-Data-1980-2019'!$B$1:$B$16305&amp;'[1]NBA-Data-1980-2019'!$A$1:$A$16305,'[1]NBA-Data-1980-2019'!$D$1:$D$16305,"",0)</f>
        <v>PHO</v>
      </c>
      <c r="W158" s="2" t="str" cm="1">
        <f t="array" ref="W158">_xlfn.XLOOKUP($A158&amp;W$5,'[1]NBA-Data-1980-2019'!$B$1:$B$16305&amp;'[1]NBA-Data-1980-2019'!$A$1:$A$16305,'[1]NBA-Data-1980-2019'!$D$1:$D$16305,"",0)</f>
        <v>PHO</v>
      </c>
      <c r="X158" s="2" t="str" cm="1">
        <f t="array" ref="X158">_xlfn.XLOOKUP($A158&amp;X$5,'[1]NBA-Data-1980-2019'!$B$1:$B$16305&amp;'[1]NBA-Data-1980-2019'!$A$1:$A$16305,'[1]NBA-Data-1980-2019'!$D$1:$D$16305,"",0)</f>
        <v>PHO</v>
      </c>
      <c r="Y158" s="2" t="str" cm="1">
        <f t="array" ref="Y158">_xlfn.XLOOKUP($A158&amp;Y$5,'[1]NBA-Data-1980-2019'!$B$1:$B$16305&amp;'[1]NBA-Data-1980-2019'!$A$1:$A$16305,'[1]NBA-Data-1980-2019'!$D$1:$D$16305,"",0)</f>
        <v>LAC</v>
      </c>
      <c r="Z158" s="2" t="str" cm="1">
        <f t="array" ref="Z158">_xlfn.XLOOKUP($A158&amp;Z$5,'[1]NBA-Data-1980-2019'!$B$1:$B$16305&amp;'[1]NBA-Data-1980-2019'!$A$1:$A$16305,'[1]NBA-Data-1980-2019'!$D$1:$D$16305,"",0)</f>
        <v>MIL</v>
      </c>
      <c r="AA158" s="2" t="str" cm="1">
        <f t="array" ref="AA158">_xlfn.XLOOKUP($A158&amp;AA$5,'[1]NBA-Data-1980-2019'!$B$1:$B$16305&amp;'[1]NBA-Data-1980-2019'!$A$1:$A$16305,'[1]NBA-Data-1980-2019'!$D$1:$D$16305,"",0)</f>
        <v>WAS</v>
      </c>
      <c r="AB158" s="2" t="str" cm="1">
        <f t="array" ref="AB158">_xlfn.XLOOKUP($A158&amp;AB$5,'[1]NBA-Data-1980-2019'!$B$1:$B$16305&amp;'[1]NBA-Data-1980-2019'!$A$1:$A$16305,'[1]NBA-Data-1980-2019'!$D$1:$D$16305,"",0)</f>
        <v>PHO</v>
      </c>
      <c r="AC158" s="2" t="str" cm="1">
        <f t="array" ref="AC158">_xlfn.XLOOKUP($A158&amp;AC$5,'[1]NBA-Data-1980-2019'!$B$1:$B$16305&amp;'[1]NBA-Data-1980-2019'!$A$1:$A$16305,'[1]NBA-Data-1980-2019'!$D$1:$D$16305,"",0)</f>
        <v>PHO</v>
      </c>
      <c r="AD158" s="2" t="str" cm="1">
        <f t="array" ref="AD158">_xlfn.XLOOKUP($A158&amp;AD$5,'[1]NBA-Data-1980-2019'!$B$1:$B$16305&amp;'[1]NBA-Data-1980-2019'!$A$1:$A$16305,'[1]NBA-Data-1980-2019'!$D$1:$D$16305,"",0)</f>
        <v>BRK</v>
      </c>
      <c r="AE158" s="2" t="str" cm="1">
        <f t="array" ref="AE158">_xlfn.XLOOKUP($A158&amp;AE$5,'[1]NBA-Data-1980-2019'!$B$1:$B$16305&amp;'[1]NBA-Data-1980-2019'!$A$1:$A$16305,'[1]NBA-Data-1980-2019'!$D$1:$D$16305,"",0)</f>
        <v/>
      </c>
      <c r="AF158" s="2" t="str" cm="1">
        <f t="array" ref="AF158">_xlfn.XLOOKUP($A158&amp;AF$5,'[1]NBA-Data-1980-2019'!$B$1:$B$16305&amp;'[1]NBA-Data-1980-2019'!$A$1:$A$16305,'[1]NBA-Data-1980-2019'!$D$1:$D$16305,"",0)</f>
        <v/>
      </c>
      <c r="AG158" s="2" t="str" cm="1">
        <f t="array" ref="AG158">_xlfn.XLOOKUP($A158&amp;AG$5,'[1]NBA-Data-1980-2019'!$B$1:$B$16305&amp;'[1]NBA-Data-1980-2019'!$A$1:$A$16305,'[1]NBA-Data-1980-2019'!$D$1:$D$16305,"",0)</f>
        <v/>
      </c>
      <c r="AH158" s="2" t="str" cm="1">
        <f t="array" ref="AH158">_xlfn.XLOOKUP($A158&amp;AH$5,'[1]NBA-Data-1980-2019'!$B$1:$B$16305&amp;'[1]NBA-Data-1980-2019'!$A$1:$A$16305,'[1]NBA-Data-1980-2019'!$H$1:$H$16305,"",0)</f>
        <v/>
      </c>
      <c r="AI158" s="2" t="str" cm="1">
        <f t="array" ref="AI158">_xlfn.XLOOKUP($A158&amp;AI$5,'[1]NBA-Data-1980-2019'!$B$1:$B$16305&amp;'[1]NBA-Data-1980-2019'!$A$1:$A$16305,'[1]NBA-Data-1980-2019'!$H$1:$H$16305,"",0)</f>
        <v/>
      </c>
      <c r="AJ158" s="2" t="str" cm="1">
        <f t="array" ref="AJ158">_xlfn.XLOOKUP($A158&amp;AJ$5,'[1]NBA-Data-1980-2019'!$B$1:$B$16305&amp;'[1]NBA-Data-1980-2019'!$A$1:$A$16305,'[1]NBA-Data-1980-2019'!$H$1:$H$16305,"",0)</f>
        <v/>
      </c>
      <c r="AK158" s="2" t="str" cm="1">
        <f t="array" ref="AK158">_xlfn.XLOOKUP($A158&amp;AK$5,'[1]NBA-Data-1980-2019'!$B$1:$B$16305&amp;'[1]NBA-Data-1980-2019'!$A$1:$A$16305,'[1]NBA-Data-1980-2019'!$H$1:$H$16305,"",0)</f>
        <v/>
      </c>
      <c r="AL158" s="2" t="str" cm="1">
        <f t="array" ref="AL158">_xlfn.XLOOKUP($A158&amp;AL$5,'[1]NBA-Data-1980-2019'!$B$1:$B$16305&amp;'[1]NBA-Data-1980-2019'!$A$1:$A$16305,'[1]NBA-Data-1980-2019'!$H$1:$H$16305,"",0)</f>
        <v/>
      </c>
      <c r="AM158" s="2" t="str" cm="1">
        <f t="array" ref="AM158">_xlfn.XLOOKUP($A158&amp;AM$5,'[1]NBA-Data-1980-2019'!$B$1:$B$16305&amp;'[1]NBA-Data-1980-2019'!$A$1:$A$16305,'[1]NBA-Data-1980-2019'!$H$1:$H$16305,"",0)</f>
        <v/>
      </c>
      <c r="AN158" s="2" t="str" cm="1">
        <f t="array" ref="AN158">_xlfn.XLOOKUP($A158&amp;AN$5,'[1]NBA-Data-1980-2019'!$B$1:$B$16305&amp;'[1]NBA-Data-1980-2019'!$A$1:$A$16305,'[1]NBA-Data-1980-2019'!$H$1:$H$16305,"",0)</f>
        <v/>
      </c>
      <c r="AO158" s="2" t="str" cm="1">
        <f t="array" ref="AO158">_xlfn.XLOOKUP($A158&amp;AO$5,'[1]NBA-Data-1980-2019'!$B$1:$B$16305&amp;'[1]NBA-Data-1980-2019'!$A$1:$A$16305,'[1]NBA-Data-1980-2019'!$H$1:$H$16305,"",0)</f>
        <v/>
      </c>
      <c r="AP158" s="2" t="str" cm="1">
        <f t="array" ref="AP158">_xlfn.XLOOKUP($A158&amp;AP$5,'[1]NBA-Data-1980-2019'!$B$1:$B$16305&amp;'[1]NBA-Data-1980-2019'!$A$1:$A$16305,'[1]NBA-Data-1980-2019'!$H$1:$H$16305,"",0)</f>
        <v/>
      </c>
      <c r="AQ158" s="2" t="str" cm="1">
        <f t="array" ref="AQ158">_xlfn.XLOOKUP($A158&amp;AQ$5,'[1]NBA-Data-1980-2019'!$B$1:$B$16305&amp;'[1]NBA-Data-1980-2019'!$A$1:$A$16305,'[1]NBA-Data-1980-2019'!$H$1:$H$16305,"",0)</f>
        <v/>
      </c>
      <c r="AR158" s="2" t="str" cm="1">
        <f t="array" ref="AR158">_xlfn.XLOOKUP($A158&amp;AR$5,'[1]NBA-Data-1980-2019'!$B$1:$B$16305&amp;'[1]NBA-Data-1980-2019'!$A$1:$A$16305,'[1]NBA-Data-1980-2019'!$H$1:$H$16305,"",0)</f>
        <v/>
      </c>
      <c r="AS158" s="2" t="str" cm="1">
        <f t="array" ref="AS158">_xlfn.XLOOKUP($A158&amp;AS$5,'[1]NBA-Data-1980-2019'!$B$1:$B$16305&amp;'[1]NBA-Data-1980-2019'!$A$1:$A$16305,'[1]NBA-Data-1980-2019'!$H$1:$H$16305,"",0)</f>
        <v/>
      </c>
      <c r="AT158" s="2" t="str" cm="1">
        <f t="array" ref="AT158">_xlfn.XLOOKUP($A158&amp;AT$5,'[1]NBA-Data-1980-2019'!$B$1:$B$16305&amp;'[1]NBA-Data-1980-2019'!$A$1:$A$16305,'[1]NBA-Data-1980-2019'!$H$1:$H$16305,"",0)</f>
        <v/>
      </c>
      <c r="AU158" s="2" t="str" cm="1">
        <f t="array" ref="AU158">_xlfn.XLOOKUP($A158&amp;AU$5,'[1]NBA-Data-1980-2019'!$B$1:$B$16305&amp;'[1]NBA-Data-1980-2019'!$A$1:$A$16305,'[1]NBA-Data-1980-2019'!$H$1:$H$16305,"",0)</f>
        <v/>
      </c>
      <c r="AV158" s="2" t="str" cm="1">
        <f t="array" ref="AV158">_xlfn.XLOOKUP($A158&amp;AV$5,'[1]NBA-Data-1980-2019'!$B$1:$B$16305&amp;'[1]NBA-Data-1980-2019'!$A$1:$A$16305,'[1]NBA-Data-1980-2019'!$H$1:$H$16305,"",0)</f>
        <v/>
      </c>
      <c r="AW158" s="2" t="str" cm="1">
        <f t="array" ref="AW158">_xlfn.XLOOKUP($A158&amp;AW$5,'[1]NBA-Data-1980-2019'!$B$1:$B$16305&amp;'[1]NBA-Data-1980-2019'!$A$1:$A$16305,'[1]NBA-Data-1980-2019'!$H$1:$H$16305,"",0)</f>
        <v/>
      </c>
      <c r="AX158" s="2" t="str" cm="1">
        <f t="array" ref="AX158">_xlfn.XLOOKUP($A158&amp;AX$5,'[1]NBA-Data-1980-2019'!$B$1:$B$16305&amp;'[1]NBA-Data-1980-2019'!$A$1:$A$16305,'[1]NBA-Data-1980-2019'!$H$1:$H$16305,"",0)</f>
        <v/>
      </c>
      <c r="AY158" s="2" cm="1">
        <f t="array" ref="AY158">_xlfn.XLOOKUP($A158&amp;AY$5,'[1]NBA-Data-1980-2019'!$B$1:$B$16305&amp;'[1]NBA-Data-1980-2019'!$A$1:$A$16305,'[1]NBA-Data-1980-2019'!$H$1:$H$16305,"",0)</f>
        <v>1387</v>
      </c>
      <c r="AZ158" s="2" cm="1">
        <f t="array" ref="AZ158">_xlfn.XLOOKUP($A158&amp;AZ$5,'[1]NBA-Data-1980-2019'!$B$1:$B$16305&amp;'[1]NBA-Data-1980-2019'!$A$1:$A$16305,'[1]NBA-Data-1980-2019'!$H$1:$H$16305,"",0)</f>
        <v>1156</v>
      </c>
      <c r="BA158" s="2" cm="1">
        <f t="array" ref="BA158">_xlfn.XLOOKUP($A158&amp;BA$5,'[1]NBA-Data-1980-2019'!$B$1:$B$16305&amp;'[1]NBA-Data-1980-2019'!$A$1:$A$16305,'[1]NBA-Data-1980-2019'!$H$1:$H$16305,"",0)</f>
        <v>1992.6000000000001</v>
      </c>
      <c r="BB158" s="2" cm="1">
        <f t="array" ref="BB158">_xlfn.XLOOKUP($A158&amp;BB$5,'[1]NBA-Data-1980-2019'!$B$1:$B$16305&amp;'[1]NBA-Data-1980-2019'!$A$1:$A$16305,'[1]NBA-Data-1980-2019'!$H$1:$H$16305,"",0)</f>
        <v>2140.2000000000003</v>
      </c>
      <c r="BC158" s="2" cm="1">
        <f t="array" ref="BC158">_xlfn.XLOOKUP($A158&amp;BC$5,'[1]NBA-Data-1980-2019'!$B$1:$B$16305&amp;'[1]NBA-Data-1980-2019'!$A$1:$A$16305,'[1]NBA-Data-1980-2019'!$H$1:$H$16305,"",0)</f>
        <v>2021.5</v>
      </c>
      <c r="BD158" s="2" cm="1">
        <f t="array" ref="BD158">_xlfn.XLOOKUP($A158&amp;BD$5,'[1]NBA-Data-1980-2019'!$B$1:$B$16305&amp;'[1]NBA-Data-1980-2019'!$A$1:$A$16305,'[1]NBA-Data-1980-2019'!$H$1:$H$16305,"",0)</f>
        <v>2172.5</v>
      </c>
      <c r="BE158" s="2" cm="1">
        <f t="array" ref="BE158">_xlfn.XLOOKUP($A158&amp;BE$5,'[1]NBA-Data-1980-2019'!$B$1:$B$16305&amp;'[1]NBA-Data-1980-2019'!$A$1:$A$16305,'[1]NBA-Data-1980-2019'!$H$1:$H$16305,"",0)</f>
        <v>1731.6</v>
      </c>
      <c r="BF158" s="2" cm="1">
        <f t="array" ref="BF158">_xlfn.XLOOKUP($A158&amp;BF$5,'[1]NBA-Data-1980-2019'!$B$1:$B$16305&amp;'[1]NBA-Data-1980-2019'!$A$1:$A$16305,'[1]NBA-Data-1980-2019'!$H$1:$H$16305,"",0)</f>
        <v>1713.6000000000001</v>
      </c>
      <c r="BG158" s="2" cm="1">
        <f t="array" ref="BG158">_xlfn.XLOOKUP($A158&amp;BG$5,'[1]NBA-Data-1980-2019'!$B$1:$B$16305&amp;'[1]NBA-Data-1980-2019'!$A$1:$A$16305,'[1]NBA-Data-1980-2019'!$H$1:$H$16305,"",0)</f>
        <v>2097.9</v>
      </c>
      <c r="BH158" s="2" cm="1">
        <f t="array" ref="BH158">_xlfn.XLOOKUP($A158&amp;BH$5,'[1]NBA-Data-1980-2019'!$B$1:$B$16305&amp;'[1]NBA-Data-1980-2019'!$A$1:$A$16305,'[1]NBA-Data-1980-2019'!$H$1:$H$16305,"",0)</f>
        <v>1363.2</v>
      </c>
      <c r="BI158" s="2" cm="1">
        <f t="array" ref="BI158">_xlfn.XLOOKUP($A158&amp;BI$5,'[1]NBA-Data-1980-2019'!$B$1:$B$16305&amp;'[1]NBA-Data-1980-2019'!$A$1:$A$16305,'[1]NBA-Data-1980-2019'!$H$1:$H$16305,"",0)</f>
        <v>686.40000000000009</v>
      </c>
      <c r="BJ158" s="2" cm="1">
        <f t="array" ref="BJ158">_xlfn.XLOOKUP($A158&amp;BJ$5,'[1]NBA-Data-1980-2019'!$B$1:$B$16305&amp;'[1]NBA-Data-1980-2019'!$A$1:$A$16305,'[1]NBA-Data-1980-2019'!$H$1:$H$16305,"",0)</f>
        <v>1221.3</v>
      </c>
      <c r="BK158" s="2" t="str" cm="1">
        <f t="array" ref="BK158">_xlfn.XLOOKUP($A158&amp;BK$5,'[1]NBA-Data-1980-2019'!$B$1:$B$16305&amp;'[1]NBA-Data-1980-2019'!$A$1:$A$16305,'[1]NBA-Data-1980-2019'!$H$1:$H$16305,"",0)</f>
        <v/>
      </c>
      <c r="BL158" s="2" t="str" cm="1">
        <f t="array" ref="BL158">_xlfn.XLOOKUP($A158&amp;BL$5,'[1]NBA-Data-1980-2019'!$B$1:$B$16305&amp;'[1]NBA-Data-1980-2019'!$A$1:$A$16305,'[1]NBA-Data-1980-2019'!$H$1:$H$16305,"",0)</f>
        <v/>
      </c>
      <c r="BM158" s="2" t="str" cm="1">
        <f t="array" ref="BM158">_xlfn.XLOOKUP($A158&amp;BM$5,'[1]NBA-Data-1980-2019'!$B$1:$B$16305&amp;'[1]NBA-Data-1980-2019'!$A$1:$A$16305,'[1]NBA-Data-1980-2019'!$H$1:$H$16305,"",0)</f>
        <v/>
      </c>
      <c r="BN158" s="2" t="str" cm="1">
        <f t="array" ref="BN158">_xlfn.XLOOKUP($A158&amp;BN$5,'[1]NBA-Data-1980-2019'!$B$1:$B$16305&amp;'[1]NBA-Data-1980-2019'!$A$1:$A$16305,'[1]NBA-Data-1980-2019'!$F$1:$F$16305,"",0)</f>
        <v/>
      </c>
      <c r="BO158" s="2" t="str" cm="1">
        <f t="array" ref="BO158">_xlfn.XLOOKUP($A158&amp;BO$5,'[1]NBA-Data-1980-2019'!$B$1:$B$16305&amp;'[1]NBA-Data-1980-2019'!$A$1:$A$16305,'[1]NBA-Data-1980-2019'!$F$1:$F$16305,"",0)</f>
        <v/>
      </c>
      <c r="BP158" s="2" t="str" cm="1">
        <f t="array" ref="BP158">_xlfn.XLOOKUP($A158&amp;BP$5,'[1]NBA-Data-1980-2019'!$B$1:$B$16305&amp;'[1]NBA-Data-1980-2019'!$A$1:$A$16305,'[1]NBA-Data-1980-2019'!$F$1:$F$16305,"",0)</f>
        <v/>
      </c>
      <c r="BQ158" s="2" t="str" cm="1">
        <f t="array" ref="BQ158">_xlfn.XLOOKUP($A158&amp;BQ$5,'[1]NBA-Data-1980-2019'!$B$1:$B$16305&amp;'[1]NBA-Data-1980-2019'!$A$1:$A$16305,'[1]NBA-Data-1980-2019'!$F$1:$F$16305,"",0)</f>
        <v/>
      </c>
      <c r="BR158" s="2" t="str" cm="1">
        <f t="array" ref="BR158">_xlfn.XLOOKUP($A158&amp;BR$5,'[1]NBA-Data-1980-2019'!$B$1:$B$16305&amp;'[1]NBA-Data-1980-2019'!$A$1:$A$16305,'[1]NBA-Data-1980-2019'!$F$1:$F$16305,"",0)</f>
        <v/>
      </c>
      <c r="BS158" s="2" t="str" cm="1">
        <f t="array" ref="BS158">_xlfn.XLOOKUP($A158&amp;BS$5,'[1]NBA-Data-1980-2019'!$B$1:$B$16305&amp;'[1]NBA-Data-1980-2019'!$A$1:$A$16305,'[1]NBA-Data-1980-2019'!$F$1:$F$16305,"",0)</f>
        <v/>
      </c>
      <c r="BT158" s="2" t="str" cm="1">
        <f t="array" ref="BT158">_xlfn.XLOOKUP($A158&amp;BT$5,'[1]NBA-Data-1980-2019'!$B$1:$B$16305&amp;'[1]NBA-Data-1980-2019'!$A$1:$A$16305,'[1]NBA-Data-1980-2019'!$F$1:$F$16305,"",0)</f>
        <v/>
      </c>
      <c r="BU158" s="2" t="str" cm="1">
        <f t="array" ref="BU158">_xlfn.XLOOKUP($A158&amp;BU$5,'[1]NBA-Data-1980-2019'!$B$1:$B$16305&amp;'[1]NBA-Data-1980-2019'!$A$1:$A$16305,'[1]NBA-Data-1980-2019'!$F$1:$F$16305,"",0)</f>
        <v/>
      </c>
      <c r="BV158" s="2" t="str" cm="1">
        <f t="array" ref="BV158">_xlfn.XLOOKUP($A158&amp;BV$5,'[1]NBA-Data-1980-2019'!$B$1:$B$16305&amp;'[1]NBA-Data-1980-2019'!$A$1:$A$16305,'[1]NBA-Data-1980-2019'!$F$1:$F$16305,"",0)</f>
        <v/>
      </c>
      <c r="BW158" s="2" t="str" cm="1">
        <f t="array" ref="BW158">_xlfn.XLOOKUP($A158&amp;BW$5,'[1]NBA-Data-1980-2019'!$B$1:$B$16305&amp;'[1]NBA-Data-1980-2019'!$A$1:$A$16305,'[1]NBA-Data-1980-2019'!$F$1:$F$16305,"",0)</f>
        <v/>
      </c>
      <c r="BX158" s="2" t="str" cm="1">
        <f t="array" ref="BX158">_xlfn.XLOOKUP($A158&amp;BX$5,'[1]NBA-Data-1980-2019'!$B$1:$B$16305&amp;'[1]NBA-Data-1980-2019'!$A$1:$A$16305,'[1]NBA-Data-1980-2019'!$F$1:$F$16305,"",0)</f>
        <v/>
      </c>
      <c r="BY158" s="2" t="str" cm="1">
        <f t="array" ref="BY158">_xlfn.XLOOKUP($A158&amp;BY$5,'[1]NBA-Data-1980-2019'!$B$1:$B$16305&amp;'[1]NBA-Data-1980-2019'!$A$1:$A$16305,'[1]NBA-Data-1980-2019'!$F$1:$F$16305,"",0)</f>
        <v/>
      </c>
      <c r="BZ158" s="2" t="str" cm="1">
        <f t="array" ref="BZ158">_xlfn.XLOOKUP($A158&amp;BZ$5,'[1]NBA-Data-1980-2019'!$B$1:$B$16305&amp;'[1]NBA-Data-1980-2019'!$A$1:$A$16305,'[1]NBA-Data-1980-2019'!$F$1:$F$16305,"",0)</f>
        <v/>
      </c>
      <c r="CA158" s="2" t="str" cm="1">
        <f t="array" ref="CA158">_xlfn.XLOOKUP($A158&amp;CA$5,'[1]NBA-Data-1980-2019'!$B$1:$B$16305&amp;'[1]NBA-Data-1980-2019'!$A$1:$A$16305,'[1]NBA-Data-1980-2019'!$F$1:$F$16305,"",0)</f>
        <v/>
      </c>
      <c r="CB158" s="2" t="str" cm="1">
        <f t="array" ref="CB158">_xlfn.XLOOKUP($A158&amp;CB$5,'[1]NBA-Data-1980-2019'!$B$1:$B$16305&amp;'[1]NBA-Data-1980-2019'!$A$1:$A$16305,'[1]NBA-Data-1980-2019'!$F$1:$F$16305,"",0)</f>
        <v/>
      </c>
      <c r="CC158" s="2" t="str" cm="1">
        <f t="array" ref="CC158">_xlfn.XLOOKUP($A158&amp;CC$5,'[1]NBA-Data-1980-2019'!$B$1:$B$16305&amp;'[1]NBA-Data-1980-2019'!$A$1:$A$16305,'[1]NBA-Data-1980-2019'!$F$1:$F$16305,"",0)</f>
        <v/>
      </c>
      <c r="CD158" s="2" t="str" cm="1">
        <f t="array" ref="CD158">_xlfn.XLOOKUP($A158&amp;CD$5,'[1]NBA-Data-1980-2019'!$B$1:$B$16305&amp;'[1]NBA-Data-1980-2019'!$A$1:$A$16305,'[1]NBA-Data-1980-2019'!$F$1:$F$16305,"",0)</f>
        <v/>
      </c>
      <c r="CE158" s="2" cm="1">
        <f t="array" ref="CE158">_xlfn.XLOOKUP($A158&amp;CE$5,'[1]NBA-Data-1980-2019'!$B$1:$B$16305&amp;'[1]NBA-Data-1980-2019'!$A$1:$A$16305,'[1]NBA-Data-1980-2019'!$F$1:$F$16305,"",0)</f>
        <v>13.6</v>
      </c>
      <c r="CF158" s="2" cm="1">
        <f t="array" ref="CF158">_xlfn.XLOOKUP($A158&amp;CF$5,'[1]NBA-Data-1980-2019'!$B$1:$B$16305&amp;'[1]NBA-Data-1980-2019'!$A$1:$A$16305,'[1]NBA-Data-1980-2019'!$F$1:$F$16305,"",0)</f>
        <v>13.5</v>
      </c>
      <c r="CG158" s="2" cm="1">
        <f t="array" ref="CG158">_xlfn.XLOOKUP($A158&amp;CG$5,'[1]NBA-Data-1980-2019'!$B$1:$B$16305&amp;'[1]NBA-Data-1980-2019'!$A$1:$A$16305,'[1]NBA-Data-1980-2019'!$F$1:$F$16305,"",0)</f>
        <v>13.6</v>
      </c>
      <c r="CH158" s="2" cm="1">
        <f t="array" ref="CH158">_xlfn.XLOOKUP($A158&amp;CH$5,'[1]NBA-Data-1980-2019'!$B$1:$B$16305&amp;'[1]NBA-Data-1980-2019'!$A$1:$A$16305,'[1]NBA-Data-1980-2019'!$F$1:$F$16305,"",0)</f>
        <v>15.6</v>
      </c>
      <c r="CI158" s="2" cm="1">
        <f t="array" ref="CI158">_xlfn.XLOOKUP($A158&amp;CI$5,'[1]NBA-Data-1980-2019'!$B$1:$B$16305&amp;'[1]NBA-Data-1980-2019'!$A$1:$A$16305,'[1]NBA-Data-1980-2019'!$F$1:$F$16305,"",0)</f>
        <v>15.4</v>
      </c>
      <c r="CJ158" s="2" cm="1">
        <f t="array" ref="CJ158">_xlfn.XLOOKUP($A158&amp;CJ$5,'[1]NBA-Data-1980-2019'!$B$1:$B$16305&amp;'[1]NBA-Data-1980-2019'!$A$1:$A$16305,'[1]NBA-Data-1980-2019'!$F$1:$F$16305,"",0)</f>
        <v>14.9</v>
      </c>
      <c r="CK158" s="2" cm="1">
        <f t="array" ref="CK158">_xlfn.XLOOKUP($A158&amp;CK$5,'[1]NBA-Data-1980-2019'!$B$1:$B$16305&amp;'[1]NBA-Data-1980-2019'!$A$1:$A$16305,'[1]NBA-Data-1980-2019'!$F$1:$F$16305,"",0)</f>
        <v>8.9</v>
      </c>
      <c r="CL158" s="2" cm="1">
        <f t="array" ref="CL158">_xlfn.XLOOKUP($A158&amp;CL$5,'[1]NBA-Data-1980-2019'!$B$1:$B$16305&amp;'[1]NBA-Data-1980-2019'!$A$1:$A$16305,'[1]NBA-Data-1980-2019'!$F$1:$F$16305,"",0)</f>
        <v>12.3</v>
      </c>
      <c r="CM158" s="2" cm="1">
        <f t="array" ref="CM158">_xlfn.XLOOKUP($A158&amp;CM$5,'[1]NBA-Data-1980-2019'!$B$1:$B$16305&amp;'[1]NBA-Data-1980-2019'!$A$1:$A$16305,'[1]NBA-Data-1980-2019'!$F$1:$F$16305,"",0)</f>
        <v>11.7</v>
      </c>
      <c r="CN158" s="2" cm="1">
        <f t="array" ref="CN158">_xlfn.XLOOKUP($A158&amp;CN$5,'[1]NBA-Data-1980-2019'!$B$1:$B$16305&amp;'[1]NBA-Data-1980-2019'!$A$1:$A$16305,'[1]NBA-Data-1980-2019'!$F$1:$F$16305,"",0)</f>
        <v>10.6</v>
      </c>
      <c r="CO158" s="2" cm="1">
        <f t="array" ref="CO158">_xlfn.XLOOKUP($A158&amp;CO$5,'[1]NBA-Data-1980-2019'!$B$1:$B$16305&amp;'[1]NBA-Data-1980-2019'!$A$1:$A$16305,'[1]NBA-Data-1980-2019'!$F$1:$F$16305,"",0)</f>
        <v>8.8000000000000007</v>
      </c>
      <c r="CP158" s="2" cm="1">
        <f t="array" ref="CP158">_xlfn.XLOOKUP($A158&amp;CP$5,'[1]NBA-Data-1980-2019'!$B$1:$B$16305&amp;'[1]NBA-Data-1980-2019'!$A$1:$A$16305,'[1]NBA-Data-1980-2019'!$F$1:$F$16305,"",0)</f>
        <v>7.8</v>
      </c>
      <c r="CQ158" s="2" t="str" cm="1">
        <f t="array" ref="CQ158">_xlfn.XLOOKUP($A158&amp;CQ$5,'[1]NBA-Data-1980-2019'!$B$1:$B$16305&amp;'[1]NBA-Data-1980-2019'!$A$1:$A$16305,'[1]NBA-Data-1980-2019'!$F$1:$F$16305,"",0)</f>
        <v/>
      </c>
      <c r="CR158" s="2" t="str" cm="1">
        <f t="array" ref="CR158">_xlfn.XLOOKUP($A158&amp;CR$5,'[1]NBA-Data-1980-2019'!$B$1:$B$16305&amp;'[1]NBA-Data-1980-2019'!$A$1:$A$16305,'[1]NBA-Data-1980-2019'!$F$1:$F$16305,"",0)</f>
        <v/>
      </c>
      <c r="CS158" s="2" t="str" cm="1">
        <f t="array" ref="CS158">_xlfn.XLOOKUP($A158&amp;CS$5,'[1]NBA-Data-1980-2019'!$B$1:$B$16305&amp;'[1]NBA-Data-1980-2019'!$A$1:$A$16305,'[1]NBA-Data-1980-2019'!$F$1:$F$16305,"",0)</f>
        <v/>
      </c>
      <c r="CU158" s="2" t="str">
        <f>_xlfn.XLOOKUP($A158,TEAMS!$G$1:$G$839,TEAMS!$H$1:$H$839,"",0)</f>
        <v>PF</v>
      </c>
      <c r="CV158" s="2" t="str">
        <f>_xlfn.XLOOKUP($CU158,DASHBOARD!$B$22:$B$27,DASHBOARD!$C$22:$C$27,"",0)</f>
        <v>FORWARD</v>
      </c>
      <c r="CY158" s="63">
        <f>SUMIFS('[1]NBA-Data-1980-2019'!$G$1:$G$16305,'[1]NBA-Data-1980-2019'!$B$1:$B$16305,$A158,'[1]NBA-Data-1980-2019'!$A$1:$A$16305,CY$9)</f>
        <v>0</v>
      </c>
      <c r="CZ158" s="63">
        <f>SUMIFS('[1]NBA-Data-1980-2019'!$G$1:$G$16305,'[1]NBA-Data-1980-2019'!$B$1:$B$16305,$A158,'[1]NBA-Data-1980-2019'!$A$1:$A$16305,CZ$9)</f>
        <v>0</v>
      </c>
      <c r="DA158" s="63">
        <f>SUMIFS('[1]NBA-Data-1980-2019'!$G$1:$G$16305,'[1]NBA-Data-1980-2019'!$B$1:$B$16305,$A158,'[1]NBA-Data-1980-2019'!$A$1:$A$16305,DA$9)</f>
        <v>0</v>
      </c>
      <c r="DB158" s="63">
        <f>SUMIFS('[1]NBA-Data-1980-2019'!$G$1:$G$16305,'[1]NBA-Data-1980-2019'!$B$1:$B$16305,$A158,'[1]NBA-Data-1980-2019'!$A$1:$A$16305,DB$9)</f>
        <v>0</v>
      </c>
      <c r="DC158" s="63">
        <f>SUMIFS('[1]NBA-Data-1980-2019'!$G$1:$G$16305,'[1]NBA-Data-1980-2019'!$B$1:$B$16305,$A158,'[1]NBA-Data-1980-2019'!$A$1:$A$16305,DC$9)</f>
        <v>0</v>
      </c>
      <c r="DD158" s="63">
        <f>SUMIFS('[1]NBA-Data-1980-2019'!$G$1:$G$16305,'[1]NBA-Data-1980-2019'!$B$1:$B$16305,$A158,'[1]NBA-Data-1980-2019'!$A$1:$A$16305,DD$9)</f>
        <v>0</v>
      </c>
      <c r="DE158" s="63">
        <f>SUMIFS('[1]NBA-Data-1980-2019'!$G$1:$G$16305,'[1]NBA-Data-1980-2019'!$B$1:$B$16305,$A158,'[1]NBA-Data-1980-2019'!$A$1:$A$16305,DE$9)</f>
        <v>0</v>
      </c>
      <c r="DF158" s="63">
        <f>SUMIFS('[1]NBA-Data-1980-2019'!$G$1:$G$16305,'[1]NBA-Data-1980-2019'!$B$1:$B$16305,$A158,'[1]NBA-Data-1980-2019'!$A$1:$A$16305,DF$9)</f>
        <v>0</v>
      </c>
      <c r="DG158" s="63">
        <f>SUMIFS('[1]NBA-Data-1980-2019'!$G$1:$G$16305,'[1]NBA-Data-1980-2019'!$B$1:$B$16305,$A158,'[1]NBA-Data-1980-2019'!$A$1:$A$16305,DG$9)</f>
        <v>0</v>
      </c>
      <c r="DH158" s="63">
        <f>SUMIFS('[1]NBA-Data-1980-2019'!$G$1:$G$16305,'[1]NBA-Data-1980-2019'!$B$1:$B$16305,$A158,'[1]NBA-Data-1980-2019'!$A$1:$A$16305,DH$9)</f>
        <v>0</v>
      </c>
      <c r="DI158" s="63">
        <f>SUMIFS('[1]NBA-Data-1980-2019'!$G$1:$G$16305,'[1]NBA-Data-1980-2019'!$B$1:$B$16305,$A158,'[1]NBA-Data-1980-2019'!$A$1:$A$16305,DI$9)</f>
        <v>0</v>
      </c>
      <c r="DJ158" s="63">
        <f>SUMIFS('[1]NBA-Data-1980-2019'!$G$1:$G$16305,'[1]NBA-Data-1980-2019'!$B$1:$B$16305,$A158,'[1]NBA-Data-1980-2019'!$A$1:$A$16305,DJ$9)</f>
        <v>0</v>
      </c>
      <c r="DK158" s="63">
        <f>SUMIFS('[1]NBA-Data-1980-2019'!$G$1:$G$16305,'[1]NBA-Data-1980-2019'!$B$1:$B$16305,$A158,'[1]NBA-Data-1980-2019'!$A$1:$A$16305,DK$9)</f>
        <v>0</v>
      </c>
      <c r="DL158" s="63">
        <f>SUMIFS('[1]NBA-Data-1980-2019'!$G$1:$G$16305,'[1]NBA-Data-1980-2019'!$B$1:$B$16305,$A158,'[1]NBA-Data-1980-2019'!$A$1:$A$16305,DL$9)</f>
        <v>0</v>
      </c>
      <c r="DM158" s="63">
        <f>SUMIFS('[1]NBA-Data-1980-2019'!$G$1:$G$16305,'[1]NBA-Data-1980-2019'!$B$1:$B$16305,$A158,'[1]NBA-Data-1980-2019'!$A$1:$A$16305,DM$9)</f>
        <v>0</v>
      </c>
      <c r="DN158" s="63">
        <f>SUMIFS('[1]NBA-Data-1980-2019'!$G$1:$G$16305,'[1]NBA-Data-1980-2019'!$B$1:$B$16305,$A158,'[1]NBA-Data-1980-2019'!$A$1:$A$16305,DN$9)</f>
        <v>0</v>
      </c>
      <c r="DO158" s="63">
        <f>SUMIFS('[1]NBA-Data-1980-2019'!$G$1:$G$16305,'[1]NBA-Data-1980-2019'!$B$1:$B$16305,$A158,'[1]NBA-Data-1980-2019'!$A$1:$A$16305,DO$9)</f>
        <v>0</v>
      </c>
      <c r="DP158" s="63">
        <f>SUMIFS('[1]NBA-Data-1980-2019'!$G$1:$G$16305,'[1]NBA-Data-1980-2019'!$B$1:$B$16305,$A158,'[1]NBA-Data-1980-2019'!$A$1:$A$16305,DP$9)</f>
        <v>0</v>
      </c>
      <c r="DQ158" s="63">
        <f>SUMIFS('[1]NBA-Data-1980-2019'!$G$1:$G$16305,'[1]NBA-Data-1980-2019'!$B$1:$B$16305,$A158,'[1]NBA-Data-1980-2019'!$A$1:$A$16305,DQ$9)</f>
        <v>1222320</v>
      </c>
      <c r="DR158" s="63">
        <f>SUMIFS('[1]NBA-Data-1980-2019'!$G$1:$G$16305,'[1]NBA-Data-1980-2019'!$B$1:$B$16305,$A158,'[1]NBA-Data-1980-2019'!$A$1:$A$16305,DR$9)</f>
        <v>1307640</v>
      </c>
      <c r="DS158" s="63">
        <f>SUMIFS('[1]NBA-Data-1980-2019'!$G$1:$G$16305,'[1]NBA-Data-1980-2019'!$B$1:$B$16305,$A158,'[1]NBA-Data-1980-2019'!$A$1:$A$16305,DS$9)</f>
        <v>0</v>
      </c>
      <c r="DT158" s="63">
        <f>SUMIFS('[1]NBA-Data-1980-2019'!$G$1:$G$16305,'[1]NBA-Data-1980-2019'!$B$1:$B$16305,$A158,'[1]NBA-Data-1980-2019'!$A$1:$A$16305,DT$9)</f>
        <v>4250000</v>
      </c>
      <c r="DU158" s="63">
        <f>SUMIFS('[1]NBA-Data-1980-2019'!$G$1:$G$16305,'[1]NBA-Data-1980-2019'!$B$1:$B$16305,$A158,'[1]NBA-Data-1980-2019'!$A$1:$A$16305,DU$9)</f>
        <v>4250000</v>
      </c>
      <c r="DV158" s="63">
        <f>SUMIFS('[1]NBA-Data-1980-2019'!$G$1:$G$16305,'[1]NBA-Data-1980-2019'!$B$1:$B$16305,$A158,'[1]NBA-Data-1980-2019'!$A$1:$A$16305,DV$9)</f>
        <v>4250000</v>
      </c>
      <c r="DW158" s="63">
        <f>SUMIFS('[1]NBA-Data-1980-2019'!$G$1:$G$16305,'[1]NBA-Data-1980-2019'!$B$1:$B$16305,$A158,'[1]NBA-Data-1980-2019'!$A$1:$A$16305,DW$9)</f>
        <v>4250000</v>
      </c>
      <c r="DX158" s="63">
        <f>SUMIFS('[1]NBA-Data-1980-2019'!$G$1:$G$16305,'[1]NBA-Data-1980-2019'!$B$1:$B$16305,$A158,'[1]NBA-Data-1980-2019'!$A$1:$A$16305,DX$9)</f>
        <v>4250000</v>
      </c>
      <c r="DY158" s="63">
        <f>SUMIFS('[1]NBA-Data-1980-2019'!$G$1:$G$16305,'[1]NBA-Data-1980-2019'!$B$1:$B$16305,$A158,'[1]NBA-Data-1980-2019'!$A$1:$A$16305,DY$9)</f>
        <v>10470000</v>
      </c>
      <c r="DZ158" s="63">
        <f>SUMIFS('[1]NBA-Data-1980-2019'!$G$1:$G$16305,'[1]NBA-Data-1980-2019'!$B$1:$B$16305,$A158,'[1]NBA-Data-1980-2019'!$A$1:$A$16305,DZ$9)</f>
        <v>10000000</v>
      </c>
      <c r="EA158" s="63">
        <f>SUMIFS('[1]NBA-Data-1980-2019'!$G$1:$G$16305,'[1]NBA-Data-1980-2019'!$B$1:$B$16305,$A158,'[1]NBA-Data-1980-2019'!$A$1:$A$16305,EA$9)</f>
        <v>9530000</v>
      </c>
      <c r="EB158" s="63">
        <f>SUMIFS('[1]NBA-Data-1980-2019'!$G$1:$G$16305,'[1]NBA-Data-1980-2019'!$B$1:$B$16305,$A158,'[1]NBA-Data-1980-2019'!$A$1:$A$16305,EB$9)</f>
        <v>0</v>
      </c>
      <c r="EC158" s="63">
        <f>SUMIFS('[1]NBA-Data-1980-2019'!$G$1:$G$16305,'[1]NBA-Data-1980-2019'!$B$1:$B$16305,$A158,'[1]NBA-Data-1980-2019'!$A$1:$A$16305,EC$9)</f>
        <v>0</v>
      </c>
      <c r="ED158" s="63">
        <f>SUMIFS('[1]NBA-Data-1980-2019'!$G$1:$G$16305,'[1]NBA-Data-1980-2019'!$B$1:$B$16305,$A158,'[1]NBA-Data-1980-2019'!$A$1:$A$16305,ED$9)</f>
        <v>0</v>
      </c>
      <c r="EH158" s="2" t="s">
        <v>1273</v>
      </c>
    </row>
    <row r="159" spans="1:165" x14ac:dyDescent="0.2">
      <c r="A159" s="2" t="s">
        <v>1047</v>
      </c>
      <c r="B159" s="2" t="str" cm="1">
        <f t="array" ref="B159">_xlfn.XLOOKUP($A159&amp;B$5,'[1]NBA-Data-1980-2019'!$B$1:$B$16305&amp;'[1]NBA-Data-1980-2019'!$A$1:$A$16305,'[1]NBA-Data-1980-2019'!$D$1:$D$16305,"",0)</f>
        <v/>
      </c>
      <c r="C159" s="2" t="str" cm="1">
        <f t="array" ref="C159">_xlfn.XLOOKUP($A159&amp;C$5,'[1]NBA-Data-1980-2019'!$B$1:$B$16305&amp;'[1]NBA-Data-1980-2019'!$A$1:$A$16305,'[1]NBA-Data-1980-2019'!$D$1:$D$16305,"",0)</f>
        <v>GSW</v>
      </c>
      <c r="D159" s="2" t="str" cm="1">
        <f t="array" ref="D159">_xlfn.XLOOKUP($A159&amp;D$5,'[1]NBA-Data-1980-2019'!$B$1:$B$16305&amp;'[1]NBA-Data-1980-2019'!$A$1:$A$16305,'[1]NBA-Data-1980-2019'!$D$1:$D$16305,"",0)</f>
        <v>LAC</v>
      </c>
      <c r="E159" s="2" t="str" cm="1">
        <f t="array" ref="E159">_xlfn.XLOOKUP($A159&amp;E$5,'[1]NBA-Data-1980-2019'!$B$1:$B$16305&amp;'[1]NBA-Data-1980-2019'!$A$1:$A$16305,'[1]NBA-Data-1980-2019'!$D$1:$D$16305,"",0)</f>
        <v>POR</v>
      </c>
      <c r="F159" s="2" t="str" cm="1">
        <f t="array" ref="F159">_xlfn.XLOOKUP($A159&amp;F$5,'[1]NBA-Data-1980-2019'!$B$1:$B$16305&amp;'[1]NBA-Data-1980-2019'!$A$1:$A$16305,'[1]NBA-Data-1980-2019'!$D$1:$D$16305,"",0)</f>
        <v>PHI</v>
      </c>
      <c r="G159" s="2" t="str" cm="1">
        <f t="array" ref="G159">_xlfn.XLOOKUP($A159&amp;G$5,'[1]NBA-Data-1980-2019'!$B$1:$B$16305&amp;'[1]NBA-Data-1980-2019'!$A$1:$A$16305,'[1]NBA-Data-1980-2019'!$D$1:$D$16305,"",0)</f>
        <v>HOU</v>
      </c>
      <c r="H159" s="2" t="str" cm="1">
        <f t="array" ref="H159">_xlfn.XLOOKUP($A159&amp;H$5,'[1]NBA-Data-1980-2019'!$B$1:$B$16305&amp;'[1]NBA-Data-1980-2019'!$A$1:$A$16305,'[1]NBA-Data-1980-2019'!$D$1:$D$16305,"",0)</f>
        <v>WSB</v>
      </c>
      <c r="I159" s="2" t="str" cm="1">
        <f t="array" ref="I159">_xlfn.XLOOKUP($A159&amp;I$5,'[1]NBA-Data-1980-2019'!$B$1:$B$16305&amp;'[1]NBA-Data-1980-2019'!$A$1:$A$16305,'[1]NBA-Data-1980-2019'!$D$1:$D$16305,"",0)</f>
        <v>SAS</v>
      </c>
      <c r="J159" s="2" t="str" cm="1">
        <f t="array" ref="J159">_xlfn.XLOOKUP($A159&amp;J$5,'[1]NBA-Data-1980-2019'!$B$1:$B$16305&amp;'[1]NBA-Data-1980-2019'!$A$1:$A$16305,'[1]NBA-Data-1980-2019'!$D$1:$D$16305,"",0)</f>
        <v>SAS</v>
      </c>
      <c r="K159" s="2" t="str" cm="1">
        <f t="array" ref="K159">_xlfn.XLOOKUP($A159&amp;K$5,'[1]NBA-Data-1980-2019'!$B$1:$B$16305&amp;'[1]NBA-Data-1980-2019'!$A$1:$A$16305,'[1]NBA-Data-1980-2019'!$D$1:$D$16305,"",0)</f>
        <v>SAS</v>
      </c>
      <c r="L159" s="2" t="str" cm="1">
        <f t="array" ref="L159">_xlfn.XLOOKUP($A159&amp;L$5,'[1]NBA-Data-1980-2019'!$B$1:$B$16305&amp;'[1]NBA-Data-1980-2019'!$A$1:$A$16305,'[1]NBA-Data-1980-2019'!$D$1:$D$16305,"",0)</f>
        <v>SAS</v>
      </c>
      <c r="M159" s="2" t="str" cm="1">
        <f t="array" ref="M159">_xlfn.XLOOKUP($A159&amp;M$5,'[1]NBA-Data-1980-2019'!$B$1:$B$16305&amp;'[1]NBA-Data-1980-2019'!$A$1:$A$16305,'[1]NBA-Data-1980-2019'!$D$1:$D$16305,"",0)</f>
        <v>ORL</v>
      </c>
      <c r="N159" s="2" t="str" cm="1">
        <f t="array" ref="N159">_xlfn.XLOOKUP($A159&amp;N$5,'[1]NBA-Data-1980-2019'!$B$1:$B$16305&amp;'[1]NBA-Data-1980-2019'!$A$1:$A$16305,'[1]NBA-Data-1980-2019'!$D$1:$D$16305,"",0)</f>
        <v/>
      </c>
      <c r="O159" s="2" t="str" cm="1">
        <f t="array" ref="O159">_xlfn.XLOOKUP($A159&amp;O$5,'[1]NBA-Data-1980-2019'!$B$1:$B$16305&amp;'[1]NBA-Data-1980-2019'!$A$1:$A$16305,'[1]NBA-Data-1980-2019'!$D$1:$D$16305,"",0)</f>
        <v/>
      </c>
      <c r="P159" s="2" t="str" cm="1">
        <f t="array" ref="P159">_xlfn.XLOOKUP($A159&amp;P$5,'[1]NBA-Data-1980-2019'!$B$1:$B$16305&amp;'[1]NBA-Data-1980-2019'!$A$1:$A$16305,'[1]NBA-Data-1980-2019'!$D$1:$D$16305,"",0)</f>
        <v/>
      </c>
      <c r="Q159" s="2" t="str" cm="1">
        <f t="array" ref="Q159">_xlfn.XLOOKUP($A159&amp;Q$5,'[1]NBA-Data-1980-2019'!$B$1:$B$16305&amp;'[1]NBA-Data-1980-2019'!$A$1:$A$16305,'[1]NBA-Data-1980-2019'!$D$1:$D$16305,"",0)</f>
        <v/>
      </c>
      <c r="R159" s="2" t="str" cm="1">
        <f t="array" ref="R159">_xlfn.XLOOKUP($A159&amp;R$5,'[1]NBA-Data-1980-2019'!$B$1:$B$16305&amp;'[1]NBA-Data-1980-2019'!$A$1:$A$16305,'[1]NBA-Data-1980-2019'!$D$1:$D$16305,"",0)</f>
        <v/>
      </c>
      <c r="S159" s="2" t="str" cm="1">
        <f t="array" ref="S159">_xlfn.XLOOKUP($A159&amp;S$5,'[1]NBA-Data-1980-2019'!$B$1:$B$16305&amp;'[1]NBA-Data-1980-2019'!$A$1:$A$16305,'[1]NBA-Data-1980-2019'!$D$1:$D$16305,"",0)</f>
        <v/>
      </c>
      <c r="T159" s="2" t="str" cm="1">
        <f t="array" ref="T159">_xlfn.XLOOKUP($A159&amp;T$5,'[1]NBA-Data-1980-2019'!$B$1:$B$16305&amp;'[1]NBA-Data-1980-2019'!$A$1:$A$16305,'[1]NBA-Data-1980-2019'!$D$1:$D$16305,"",0)</f>
        <v/>
      </c>
      <c r="U159" s="2" t="str" cm="1">
        <f t="array" ref="U159">_xlfn.XLOOKUP($A159&amp;U$5,'[1]NBA-Data-1980-2019'!$B$1:$B$16305&amp;'[1]NBA-Data-1980-2019'!$A$1:$A$16305,'[1]NBA-Data-1980-2019'!$D$1:$D$16305,"",0)</f>
        <v/>
      </c>
      <c r="V159" s="2" t="str" cm="1">
        <f t="array" ref="V159">_xlfn.XLOOKUP($A159&amp;V$5,'[1]NBA-Data-1980-2019'!$B$1:$B$16305&amp;'[1]NBA-Data-1980-2019'!$A$1:$A$16305,'[1]NBA-Data-1980-2019'!$D$1:$D$16305,"",0)</f>
        <v/>
      </c>
      <c r="W159" s="2" t="str" cm="1">
        <f t="array" ref="W159">_xlfn.XLOOKUP($A159&amp;W$5,'[1]NBA-Data-1980-2019'!$B$1:$B$16305&amp;'[1]NBA-Data-1980-2019'!$A$1:$A$16305,'[1]NBA-Data-1980-2019'!$D$1:$D$16305,"",0)</f>
        <v/>
      </c>
      <c r="X159" s="2" t="str" cm="1">
        <f t="array" ref="X159">_xlfn.XLOOKUP($A159&amp;X$5,'[1]NBA-Data-1980-2019'!$B$1:$B$16305&amp;'[1]NBA-Data-1980-2019'!$A$1:$A$16305,'[1]NBA-Data-1980-2019'!$D$1:$D$16305,"",0)</f>
        <v/>
      </c>
      <c r="Y159" s="2" t="str" cm="1">
        <f t="array" ref="Y159">_xlfn.XLOOKUP($A159&amp;Y$5,'[1]NBA-Data-1980-2019'!$B$1:$B$16305&amp;'[1]NBA-Data-1980-2019'!$A$1:$A$16305,'[1]NBA-Data-1980-2019'!$D$1:$D$16305,"",0)</f>
        <v/>
      </c>
      <c r="Z159" s="2" t="str" cm="1">
        <f t="array" ref="Z159">_xlfn.XLOOKUP($A159&amp;Z$5,'[1]NBA-Data-1980-2019'!$B$1:$B$16305&amp;'[1]NBA-Data-1980-2019'!$A$1:$A$16305,'[1]NBA-Data-1980-2019'!$D$1:$D$16305,"",0)</f>
        <v/>
      </c>
      <c r="AA159" s="2" t="str" cm="1">
        <f t="array" ref="AA159">_xlfn.XLOOKUP($A159&amp;AA$5,'[1]NBA-Data-1980-2019'!$B$1:$B$16305&amp;'[1]NBA-Data-1980-2019'!$A$1:$A$16305,'[1]NBA-Data-1980-2019'!$D$1:$D$16305,"",0)</f>
        <v/>
      </c>
      <c r="AB159" s="2" t="str" cm="1">
        <f t="array" ref="AB159">_xlfn.XLOOKUP($A159&amp;AB$5,'[1]NBA-Data-1980-2019'!$B$1:$B$16305&amp;'[1]NBA-Data-1980-2019'!$A$1:$A$16305,'[1]NBA-Data-1980-2019'!$D$1:$D$16305,"",0)</f>
        <v/>
      </c>
      <c r="AC159" s="2" t="str" cm="1">
        <f t="array" ref="AC159">_xlfn.XLOOKUP($A159&amp;AC$5,'[1]NBA-Data-1980-2019'!$B$1:$B$16305&amp;'[1]NBA-Data-1980-2019'!$A$1:$A$16305,'[1]NBA-Data-1980-2019'!$D$1:$D$16305,"",0)</f>
        <v/>
      </c>
      <c r="AD159" s="2" t="str" cm="1">
        <f t="array" ref="AD159">_xlfn.XLOOKUP($A159&amp;AD$5,'[1]NBA-Data-1980-2019'!$B$1:$B$16305&amp;'[1]NBA-Data-1980-2019'!$A$1:$A$16305,'[1]NBA-Data-1980-2019'!$D$1:$D$16305,"",0)</f>
        <v>MEM</v>
      </c>
      <c r="AE159" s="2" t="str" cm="1">
        <f t="array" ref="AE159">_xlfn.XLOOKUP($A159&amp;AE$5,'[1]NBA-Data-1980-2019'!$B$1:$B$16305&amp;'[1]NBA-Data-1980-2019'!$A$1:$A$16305,'[1]NBA-Data-1980-2019'!$D$1:$D$16305,"",0)</f>
        <v/>
      </c>
      <c r="AF159" s="2" t="str" cm="1">
        <f t="array" ref="AF159">_xlfn.XLOOKUP($A159&amp;AF$5,'[1]NBA-Data-1980-2019'!$B$1:$B$16305&amp;'[1]NBA-Data-1980-2019'!$A$1:$A$16305,'[1]NBA-Data-1980-2019'!$D$1:$D$16305,"",0)</f>
        <v/>
      </c>
      <c r="AG159" s="2" t="str" cm="1">
        <f t="array" ref="AG159">_xlfn.XLOOKUP($A159&amp;AG$5,'[1]NBA-Data-1980-2019'!$B$1:$B$16305&amp;'[1]NBA-Data-1980-2019'!$A$1:$A$16305,'[1]NBA-Data-1980-2019'!$D$1:$D$16305,"",0)</f>
        <v/>
      </c>
      <c r="AH159" s="2" t="str" cm="1">
        <f t="array" ref="AH159">_xlfn.XLOOKUP($A159&amp;AH$5,'[1]NBA-Data-1980-2019'!$B$1:$B$16305&amp;'[1]NBA-Data-1980-2019'!$A$1:$A$16305,'[1]NBA-Data-1980-2019'!$H$1:$H$16305,"",0)</f>
        <v/>
      </c>
      <c r="AI159" s="2" cm="1">
        <f t="array" ref="AI159">_xlfn.XLOOKUP($A159&amp;AI$5,'[1]NBA-Data-1980-2019'!$B$1:$B$16305&amp;'[1]NBA-Data-1980-2019'!$A$1:$A$16305,'[1]NBA-Data-1980-2019'!$H$1:$H$16305,"",0)</f>
        <v>54</v>
      </c>
      <c r="AJ159" s="2" cm="1">
        <f t="array" ref="AJ159">_xlfn.XLOOKUP($A159&amp;AJ$5,'[1]NBA-Data-1980-2019'!$B$1:$B$16305&amp;'[1]NBA-Data-1980-2019'!$A$1:$A$16305,'[1]NBA-Data-1980-2019'!$H$1:$H$16305,"",0)</f>
        <v>350.20000000000005</v>
      </c>
      <c r="AK159" s="2" cm="1">
        <f t="array" ref="AK159">_xlfn.XLOOKUP($A159&amp;AK$5,'[1]NBA-Data-1980-2019'!$B$1:$B$16305&amp;'[1]NBA-Data-1980-2019'!$A$1:$A$16305,'[1]NBA-Data-1980-2019'!$H$1:$H$16305,"",0)</f>
        <v>185.60000000000002</v>
      </c>
      <c r="AL159" s="2" cm="1">
        <f t="array" ref="AL159">_xlfn.XLOOKUP($A159&amp;AL$5,'[1]NBA-Data-1980-2019'!$B$1:$B$16305&amp;'[1]NBA-Data-1980-2019'!$A$1:$A$16305,'[1]NBA-Data-1980-2019'!$H$1:$H$16305,"",0)</f>
        <v>256.2</v>
      </c>
      <c r="AM159" s="2" cm="1">
        <f t="array" ref="AM159">_xlfn.XLOOKUP($A159&amp;AM$5,'[1]NBA-Data-1980-2019'!$B$1:$B$16305&amp;'[1]NBA-Data-1980-2019'!$A$1:$A$16305,'[1]NBA-Data-1980-2019'!$H$1:$H$16305,"",0)</f>
        <v>33.200000000000003</v>
      </c>
      <c r="AN159" s="2" cm="1">
        <f t="array" ref="AN159">_xlfn.XLOOKUP($A159&amp;AN$5,'[1]NBA-Data-1980-2019'!$B$1:$B$16305&amp;'[1]NBA-Data-1980-2019'!$A$1:$A$16305,'[1]NBA-Data-1980-2019'!$H$1:$H$16305,"",0)</f>
        <v>1132.5</v>
      </c>
      <c r="AO159" s="2" cm="1">
        <f t="array" ref="AO159">_xlfn.XLOOKUP($A159&amp;AO$5,'[1]NBA-Data-1980-2019'!$B$1:$B$16305&amp;'[1]NBA-Data-1980-2019'!$A$1:$A$16305,'[1]NBA-Data-1980-2019'!$H$1:$H$16305,"",0)</f>
        <v>2222.2000000000003</v>
      </c>
      <c r="AP159" s="2" cm="1">
        <f t="array" ref="AP159">_xlfn.XLOOKUP($A159&amp;AP$5,'[1]NBA-Data-1980-2019'!$B$1:$B$16305&amp;'[1]NBA-Data-1980-2019'!$A$1:$A$16305,'[1]NBA-Data-1980-2019'!$H$1:$H$16305,"",0)</f>
        <v>860.1</v>
      </c>
      <c r="AQ159" s="2" cm="1">
        <f t="array" ref="AQ159">_xlfn.XLOOKUP($A159&amp;AQ$5,'[1]NBA-Data-1980-2019'!$B$1:$B$16305&amp;'[1]NBA-Data-1980-2019'!$A$1:$A$16305,'[1]NBA-Data-1980-2019'!$H$1:$H$16305,"",0)</f>
        <v>1692.8999999999999</v>
      </c>
      <c r="AR159" s="2" cm="1">
        <f t="array" ref="AR159">_xlfn.XLOOKUP($A159&amp;AR$5,'[1]NBA-Data-1980-2019'!$B$1:$B$16305&amp;'[1]NBA-Data-1980-2019'!$A$1:$A$16305,'[1]NBA-Data-1980-2019'!$H$1:$H$16305,"",0)</f>
        <v>113.6</v>
      </c>
      <c r="AS159" s="2" cm="1">
        <f t="array" ref="AS159">_xlfn.XLOOKUP($A159&amp;AS$5,'[1]NBA-Data-1980-2019'!$B$1:$B$16305&amp;'[1]NBA-Data-1980-2019'!$A$1:$A$16305,'[1]NBA-Data-1980-2019'!$H$1:$H$16305,"",0)</f>
        <v>144</v>
      </c>
      <c r="AT159" s="2" t="str" cm="1">
        <f t="array" ref="AT159">_xlfn.XLOOKUP($A159&amp;AT$5,'[1]NBA-Data-1980-2019'!$B$1:$B$16305&amp;'[1]NBA-Data-1980-2019'!$A$1:$A$16305,'[1]NBA-Data-1980-2019'!$H$1:$H$16305,"",0)</f>
        <v/>
      </c>
      <c r="AU159" s="2" t="str" cm="1">
        <f t="array" ref="AU159">_xlfn.XLOOKUP($A159&amp;AU$5,'[1]NBA-Data-1980-2019'!$B$1:$B$16305&amp;'[1]NBA-Data-1980-2019'!$A$1:$A$16305,'[1]NBA-Data-1980-2019'!$H$1:$H$16305,"",0)</f>
        <v/>
      </c>
      <c r="AV159" s="2" t="str" cm="1">
        <f t="array" ref="AV159">_xlfn.XLOOKUP($A159&amp;AV$5,'[1]NBA-Data-1980-2019'!$B$1:$B$16305&amp;'[1]NBA-Data-1980-2019'!$A$1:$A$16305,'[1]NBA-Data-1980-2019'!$H$1:$H$16305,"",0)</f>
        <v/>
      </c>
      <c r="AW159" s="2" t="str" cm="1">
        <f t="array" ref="AW159">_xlfn.XLOOKUP($A159&amp;AW$5,'[1]NBA-Data-1980-2019'!$B$1:$B$16305&amp;'[1]NBA-Data-1980-2019'!$A$1:$A$16305,'[1]NBA-Data-1980-2019'!$H$1:$H$16305,"",0)</f>
        <v/>
      </c>
      <c r="AX159" s="2" t="str" cm="1">
        <f t="array" ref="AX159">_xlfn.XLOOKUP($A159&amp;AX$5,'[1]NBA-Data-1980-2019'!$B$1:$B$16305&amp;'[1]NBA-Data-1980-2019'!$A$1:$A$16305,'[1]NBA-Data-1980-2019'!$H$1:$H$16305,"",0)</f>
        <v/>
      </c>
      <c r="AY159" s="2" t="str" cm="1">
        <f t="array" ref="AY159">_xlfn.XLOOKUP($A159&amp;AY$5,'[1]NBA-Data-1980-2019'!$B$1:$B$16305&amp;'[1]NBA-Data-1980-2019'!$A$1:$A$16305,'[1]NBA-Data-1980-2019'!$H$1:$H$16305,"",0)</f>
        <v/>
      </c>
      <c r="AZ159" s="2" t="str" cm="1">
        <f t="array" ref="AZ159">_xlfn.XLOOKUP($A159&amp;AZ$5,'[1]NBA-Data-1980-2019'!$B$1:$B$16305&amp;'[1]NBA-Data-1980-2019'!$A$1:$A$16305,'[1]NBA-Data-1980-2019'!$H$1:$H$16305,"",0)</f>
        <v/>
      </c>
      <c r="BA159" s="2" t="str" cm="1">
        <f t="array" ref="BA159">_xlfn.XLOOKUP($A159&amp;BA$5,'[1]NBA-Data-1980-2019'!$B$1:$B$16305&amp;'[1]NBA-Data-1980-2019'!$A$1:$A$16305,'[1]NBA-Data-1980-2019'!$H$1:$H$16305,"",0)</f>
        <v/>
      </c>
      <c r="BB159" s="2" t="str" cm="1">
        <f t="array" ref="BB159">_xlfn.XLOOKUP($A159&amp;BB$5,'[1]NBA-Data-1980-2019'!$B$1:$B$16305&amp;'[1]NBA-Data-1980-2019'!$A$1:$A$16305,'[1]NBA-Data-1980-2019'!$H$1:$H$16305,"",0)</f>
        <v/>
      </c>
      <c r="BC159" s="2" t="str" cm="1">
        <f t="array" ref="BC159">_xlfn.XLOOKUP($A159&amp;BC$5,'[1]NBA-Data-1980-2019'!$B$1:$B$16305&amp;'[1]NBA-Data-1980-2019'!$A$1:$A$16305,'[1]NBA-Data-1980-2019'!$H$1:$H$16305,"",0)</f>
        <v/>
      </c>
      <c r="BD159" s="2" t="str" cm="1">
        <f t="array" ref="BD159">_xlfn.XLOOKUP($A159&amp;BD$5,'[1]NBA-Data-1980-2019'!$B$1:$B$16305&amp;'[1]NBA-Data-1980-2019'!$A$1:$A$16305,'[1]NBA-Data-1980-2019'!$H$1:$H$16305,"",0)</f>
        <v/>
      </c>
      <c r="BE159" s="2" t="str" cm="1">
        <f t="array" ref="BE159">_xlfn.XLOOKUP($A159&amp;BE$5,'[1]NBA-Data-1980-2019'!$B$1:$B$16305&amp;'[1]NBA-Data-1980-2019'!$A$1:$A$16305,'[1]NBA-Data-1980-2019'!$H$1:$H$16305,"",0)</f>
        <v/>
      </c>
      <c r="BF159" s="2" t="str" cm="1">
        <f t="array" ref="BF159">_xlfn.XLOOKUP($A159&amp;BF$5,'[1]NBA-Data-1980-2019'!$B$1:$B$16305&amp;'[1]NBA-Data-1980-2019'!$A$1:$A$16305,'[1]NBA-Data-1980-2019'!$H$1:$H$16305,"",0)</f>
        <v/>
      </c>
      <c r="BG159" s="2" t="str" cm="1">
        <f t="array" ref="BG159">_xlfn.XLOOKUP($A159&amp;BG$5,'[1]NBA-Data-1980-2019'!$B$1:$B$16305&amp;'[1]NBA-Data-1980-2019'!$A$1:$A$16305,'[1]NBA-Data-1980-2019'!$H$1:$H$16305,"",0)</f>
        <v/>
      </c>
      <c r="BH159" s="2" t="str" cm="1">
        <f t="array" ref="BH159">_xlfn.XLOOKUP($A159&amp;BH$5,'[1]NBA-Data-1980-2019'!$B$1:$B$16305&amp;'[1]NBA-Data-1980-2019'!$A$1:$A$16305,'[1]NBA-Data-1980-2019'!$H$1:$H$16305,"",0)</f>
        <v/>
      </c>
      <c r="BI159" s="2" t="str" cm="1">
        <f t="array" ref="BI159">_xlfn.XLOOKUP($A159&amp;BI$5,'[1]NBA-Data-1980-2019'!$B$1:$B$16305&amp;'[1]NBA-Data-1980-2019'!$A$1:$A$16305,'[1]NBA-Data-1980-2019'!$H$1:$H$16305,"",0)</f>
        <v/>
      </c>
      <c r="BJ159" s="2" cm="1">
        <f t="array" ref="BJ159">_xlfn.XLOOKUP($A159&amp;BJ$5,'[1]NBA-Data-1980-2019'!$B$1:$B$16305&amp;'[1]NBA-Data-1980-2019'!$A$1:$A$16305,'[1]NBA-Data-1980-2019'!$H$1:$H$16305,"",0)</f>
        <v>1513.8000000000002</v>
      </c>
      <c r="BK159" s="2" t="str" cm="1">
        <f t="array" ref="BK159">_xlfn.XLOOKUP($A159&amp;BK$5,'[1]NBA-Data-1980-2019'!$B$1:$B$16305&amp;'[1]NBA-Data-1980-2019'!$A$1:$A$16305,'[1]NBA-Data-1980-2019'!$H$1:$H$16305,"",0)</f>
        <v/>
      </c>
      <c r="BL159" s="2" t="str" cm="1">
        <f t="array" ref="BL159">_xlfn.XLOOKUP($A159&amp;BL$5,'[1]NBA-Data-1980-2019'!$B$1:$B$16305&amp;'[1]NBA-Data-1980-2019'!$A$1:$A$16305,'[1]NBA-Data-1980-2019'!$H$1:$H$16305,"",0)</f>
        <v/>
      </c>
      <c r="BM159" s="2" t="str" cm="1">
        <f t="array" ref="BM159">_xlfn.XLOOKUP($A159&amp;BM$5,'[1]NBA-Data-1980-2019'!$B$1:$B$16305&amp;'[1]NBA-Data-1980-2019'!$A$1:$A$16305,'[1]NBA-Data-1980-2019'!$H$1:$H$16305,"",0)</f>
        <v/>
      </c>
      <c r="BN159" s="2" t="str" cm="1">
        <f t="array" ref="BN159">_xlfn.XLOOKUP($A159&amp;BN$5,'[1]NBA-Data-1980-2019'!$B$1:$B$16305&amp;'[1]NBA-Data-1980-2019'!$A$1:$A$16305,'[1]NBA-Data-1980-2019'!$F$1:$F$16305,"",0)</f>
        <v/>
      </c>
      <c r="BO159" s="2" cm="1">
        <f t="array" ref="BO159">_xlfn.XLOOKUP($A159&amp;BO$5,'[1]NBA-Data-1980-2019'!$B$1:$B$16305&amp;'[1]NBA-Data-1980-2019'!$A$1:$A$16305,'[1]NBA-Data-1980-2019'!$F$1:$F$16305,"",0)</f>
        <v>12.2</v>
      </c>
      <c r="BP159" s="2" cm="1">
        <f t="array" ref="BP159">_xlfn.XLOOKUP($A159&amp;BP$5,'[1]NBA-Data-1980-2019'!$B$1:$B$16305&amp;'[1]NBA-Data-1980-2019'!$A$1:$A$16305,'[1]NBA-Data-1980-2019'!$F$1:$F$16305,"",0)</f>
        <v>11.3</v>
      </c>
      <c r="BQ159" s="2" cm="1">
        <f t="array" ref="BQ159">_xlfn.XLOOKUP($A159&amp;BQ$5,'[1]NBA-Data-1980-2019'!$B$1:$B$16305&amp;'[1]NBA-Data-1980-2019'!$A$1:$A$16305,'[1]NBA-Data-1980-2019'!$F$1:$F$16305,"",0)</f>
        <v>9.5</v>
      </c>
      <c r="BR159" s="2" cm="1">
        <f t="array" ref="BR159">_xlfn.XLOOKUP($A159&amp;BR$5,'[1]NBA-Data-1980-2019'!$B$1:$B$16305&amp;'[1]NBA-Data-1980-2019'!$A$1:$A$16305,'[1]NBA-Data-1980-2019'!$F$1:$F$16305,"",0)</f>
        <v>8.6999999999999993</v>
      </c>
      <c r="BS159" s="2" cm="1">
        <f t="array" ref="BS159">_xlfn.XLOOKUP($A159&amp;BS$5,'[1]NBA-Data-1980-2019'!$B$1:$B$16305&amp;'[1]NBA-Data-1980-2019'!$A$1:$A$16305,'[1]NBA-Data-1980-2019'!$F$1:$F$16305,"",0)</f>
        <v>1.5</v>
      </c>
      <c r="BT159" s="2" cm="1">
        <f t="array" ref="BT159">_xlfn.XLOOKUP($A159&amp;BT$5,'[1]NBA-Data-1980-2019'!$B$1:$B$16305&amp;'[1]NBA-Data-1980-2019'!$A$1:$A$16305,'[1]NBA-Data-1980-2019'!$F$1:$F$16305,"",0)</f>
        <v>10.1</v>
      </c>
      <c r="BU159" s="2" cm="1">
        <f t="array" ref="BU159">_xlfn.XLOOKUP($A159&amp;BU$5,'[1]NBA-Data-1980-2019'!$B$1:$B$16305&amp;'[1]NBA-Data-1980-2019'!$A$1:$A$16305,'[1]NBA-Data-1980-2019'!$F$1:$F$16305,"",0)</f>
        <v>9.6999999999999993</v>
      </c>
      <c r="BV159" s="2" cm="1">
        <f t="array" ref="BV159">_xlfn.XLOOKUP($A159&amp;BV$5,'[1]NBA-Data-1980-2019'!$B$1:$B$16305&amp;'[1]NBA-Data-1980-2019'!$A$1:$A$16305,'[1]NBA-Data-1980-2019'!$F$1:$F$16305,"",0)</f>
        <v>12.5</v>
      </c>
      <c r="BW159" s="2" cm="1">
        <f t="array" ref="BW159">_xlfn.XLOOKUP($A159&amp;BW$5,'[1]NBA-Data-1980-2019'!$B$1:$B$16305&amp;'[1]NBA-Data-1980-2019'!$A$1:$A$16305,'[1]NBA-Data-1980-2019'!$F$1:$F$16305,"",0)</f>
        <v>9.6999999999999993</v>
      </c>
      <c r="BX159" s="2" cm="1">
        <f t="array" ref="BX159">_xlfn.XLOOKUP($A159&amp;BX$5,'[1]NBA-Data-1980-2019'!$B$1:$B$16305&amp;'[1]NBA-Data-1980-2019'!$A$1:$A$16305,'[1]NBA-Data-1980-2019'!$F$1:$F$16305,"",0)</f>
        <v>10.4</v>
      </c>
      <c r="BY159" s="2" cm="1">
        <f t="array" ref="BY159">_xlfn.XLOOKUP($A159&amp;BY$5,'[1]NBA-Data-1980-2019'!$B$1:$B$16305&amp;'[1]NBA-Data-1980-2019'!$A$1:$A$16305,'[1]NBA-Data-1980-2019'!$F$1:$F$16305,"",0)</f>
        <v>7.2</v>
      </c>
      <c r="BZ159" s="2" t="str" cm="1">
        <f t="array" ref="BZ159">_xlfn.XLOOKUP($A159&amp;BZ$5,'[1]NBA-Data-1980-2019'!$B$1:$B$16305&amp;'[1]NBA-Data-1980-2019'!$A$1:$A$16305,'[1]NBA-Data-1980-2019'!$F$1:$F$16305,"",0)</f>
        <v/>
      </c>
      <c r="CA159" s="2" t="str" cm="1">
        <f t="array" ref="CA159">_xlfn.XLOOKUP($A159&amp;CA$5,'[1]NBA-Data-1980-2019'!$B$1:$B$16305&amp;'[1]NBA-Data-1980-2019'!$A$1:$A$16305,'[1]NBA-Data-1980-2019'!$F$1:$F$16305,"",0)</f>
        <v/>
      </c>
      <c r="CB159" s="2" t="str" cm="1">
        <f t="array" ref="CB159">_xlfn.XLOOKUP($A159&amp;CB$5,'[1]NBA-Data-1980-2019'!$B$1:$B$16305&amp;'[1]NBA-Data-1980-2019'!$A$1:$A$16305,'[1]NBA-Data-1980-2019'!$F$1:$F$16305,"",0)</f>
        <v/>
      </c>
      <c r="CC159" s="2" t="str" cm="1">
        <f t="array" ref="CC159">_xlfn.XLOOKUP($A159&amp;CC$5,'[1]NBA-Data-1980-2019'!$B$1:$B$16305&amp;'[1]NBA-Data-1980-2019'!$A$1:$A$16305,'[1]NBA-Data-1980-2019'!$F$1:$F$16305,"",0)</f>
        <v/>
      </c>
      <c r="CD159" s="2" t="str" cm="1">
        <f t="array" ref="CD159">_xlfn.XLOOKUP($A159&amp;CD$5,'[1]NBA-Data-1980-2019'!$B$1:$B$16305&amp;'[1]NBA-Data-1980-2019'!$A$1:$A$16305,'[1]NBA-Data-1980-2019'!$F$1:$F$16305,"",0)</f>
        <v/>
      </c>
      <c r="CE159" s="2" t="str" cm="1">
        <f t="array" ref="CE159">_xlfn.XLOOKUP($A159&amp;CE$5,'[1]NBA-Data-1980-2019'!$B$1:$B$16305&amp;'[1]NBA-Data-1980-2019'!$A$1:$A$16305,'[1]NBA-Data-1980-2019'!$F$1:$F$16305,"",0)</f>
        <v/>
      </c>
      <c r="CF159" s="2" t="str" cm="1">
        <f t="array" ref="CF159">_xlfn.XLOOKUP($A159&amp;CF$5,'[1]NBA-Data-1980-2019'!$B$1:$B$16305&amp;'[1]NBA-Data-1980-2019'!$A$1:$A$16305,'[1]NBA-Data-1980-2019'!$F$1:$F$16305,"",0)</f>
        <v/>
      </c>
      <c r="CG159" s="2" t="str" cm="1">
        <f t="array" ref="CG159">_xlfn.XLOOKUP($A159&amp;CG$5,'[1]NBA-Data-1980-2019'!$B$1:$B$16305&amp;'[1]NBA-Data-1980-2019'!$A$1:$A$16305,'[1]NBA-Data-1980-2019'!$F$1:$F$16305,"",0)</f>
        <v/>
      </c>
      <c r="CH159" s="2" t="str" cm="1">
        <f t="array" ref="CH159">_xlfn.XLOOKUP($A159&amp;CH$5,'[1]NBA-Data-1980-2019'!$B$1:$B$16305&amp;'[1]NBA-Data-1980-2019'!$A$1:$A$16305,'[1]NBA-Data-1980-2019'!$F$1:$F$16305,"",0)</f>
        <v/>
      </c>
      <c r="CI159" s="2" t="str" cm="1">
        <f t="array" ref="CI159">_xlfn.XLOOKUP($A159&amp;CI$5,'[1]NBA-Data-1980-2019'!$B$1:$B$16305&amp;'[1]NBA-Data-1980-2019'!$A$1:$A$16305,'[1]NBA-Data-1980-2019'!$F$1:$F$16305,"",0)</f>
        <v/>
      </c>
      <c r="CJ159" s="2" t="str" cm="1">
        <f t="array" ref="CJ159">_xlfn.XLOOKUP($A159&amp;CJ$5,'[1]NBA-Data-1980-2019'!$B$1:$B$16305&amp;'[1]NBA-Data-1980-2019'!$A$1:$A$16305,'[1]NBA-Data-1980-2019'!$F$1:$F$16305,"",0)</f>
        <v/>
      </c>
      <c r="CK159" s="2" t="str" cm="1">
        <f t="array" ref="CK159">_xlfn.XLOOKUP($A159&amp;CK$5,'[1]NBA-Data-1980-2019'!$B$1:$B$16305&amp;'[1]NBA-Data-1980-2019'!$A$1:$A$16305,'[1]NBA-Data-1980-2019'!$F$1:$F$16305,"",0)</f>
        <v/>
      </c>
      <c r="CL159" s="2" t="str" cm="1">
        <f t="array" ref="CL159">_xlfn.XLOOKUP($A159&amp;CL$5,'[1]NBA-Data-1980-2019'!$B$1:$B$16305&amp;'[1]NBA-Data-1980-2019'!$A$1:$A$16305,'[1]NBA-Data-1980-2019'!$F$1:$F$16305,"",0)</f>
        <v/>
      </c>
      <c r="CM159" s="2" t="str" cm="1">
        <f t="array" ref="CM159">_xlfn.XLOOKUP($A159&amp;CM$5,'[1]NBA-Data-1980-2019'!$B$1:$B$16305&amp;'[1]NBA-Data-1980-2019'!$A$1:$A$16305,'[1]NBA-Data-1980-2019'!$F$1:$F$16305,"",0)</f>
        <v/>
      </c>
      <c r="CN159" s="2" t="str" cm="1">
        <f t="array" ref="CN159">_xlfn.XLOOKUP($A159&amp;CN$5,'[1]NBA-Data-1980-2019'!$B$1:$B$16305&amp;'[1]NBA-Data-1980-2019'!$A$1:$A$16305,'[1]NBA-Data-1980-2019'!$F$1:$F$16305,"",0)</f>
        <v/>
      </c>
      <c r="CO159" s="2" t="str" cm="1">
        <f t="array" ref="CO159">_xlfn.XLOOKUP($A159&amp;CO$5,'[1]NBA-Data-1980-2019'!$B$1:$B$16305&amp;'[1]NBA-Data-1980-2019'!$A$1:$A$16305,'[1]NBA-Data-1980-2019'!$F$1:$F$16305,"",0)</f>
        <v/>
      </c>
      <c r="CP159" s="2" cm="1">
        <f t="array" ref="CP159">_xlfn.XLOOKUP($A159&amp;CP$5,'[1]NBA-Data-1980-2019'!$B$1:$B$16305&amp;'[1]NBA-Data-1980-2019'!$A$1:$A$16305,'[1]NBA-Data-1980-2019'!$F$1:$F$16305,"",0)</f>
        <v>16.399999999999999</v>
      </c>
      <c r="CQ159" s="2" t="str" cm="1">
        <f t="array" ref="CQ159">_xlfn.XLOOKUP($A159&amp;CQ$5,'[1]NBA-Data-1980-2019'!$B$1:$B$16305&amp;'[1]NBA-Data-1980-2019'!$A$1:$A$16305,'[1]NBA-Data-1980-2019'!$F$1:$F$16305,"",0)</f>
        <v/>
      </c>
      <c r="CR159" s="2" t="str" cm="1">
        <f t="array" ref="CR159">_xlfn.XLOOKUP($A159&amp;CR$5,'[1]NBA-Data-1980-2019'!$B$1:$B$16305&amp;'[1]NBA-Data-1980-2019'!$A$1:$A$16305,'[1]NBA-Data-1980-2019'!$F$1:$F$16305,"",0)</f>
        <v/>
      </c>
      <c r="CS159" s="2" t="str" cm="1">
        <f t="array" ref="CS159">_xlfn.XLOOKUP($A159&amp;CS$5,'[1]NBA-Data-1980-2019'!$B$1:$B$16305&amp;'[1]NBA-Data-1980-2019'!$A$1:$A$16305,'[1]NBA-Data-1980-2019'!$F$1:$F$16305,"",0)</f>
        <v/>
      </c>
      <c r="CU159" s="2" t="str">
        <f>_xlfn.XLOOKUP($A159,TEAMS!$G$1:$G$839,TEAMS!$H$1:$H$839,"",0)</f>
        <v>SG</v>
      </c>
      <c r="CV159" s="2" t="str">
        <f>_xlfn.XLOOKUP($CU159,DASHBOARD!$B$22:$B$27,DASHBOARD!$C$22:$C$27,"",0)</f>
        <v>GUARD</v>
      </c>
      <c r="CY159" s="63">
        <f>SUMIFS('[1]NBA-Data-1980-2019'!$G$1:$G$16305,'[1]NBA-Data-1980-2019'!$B$1:$B$16305,$A159,'[1]NBA-Data-1980-2019'!$A$1:$A$16305,CY$9)</f>
        <v>0</v>
      </c>
      <c r="CZ159" s="63">
        <f>SUMIFS('[1]NBA-Data-1980-2019'!$G$1:$G$16305,'[1]NBA-Data-1980-2019'!$B$1:$B$16305,$A159,'[1]NBA-Data-1980-2019'!$A$1:$A$16305,CZ$9)</f>
        <v>0</v>
      </c>
      <c r="DA159" s="63">
        <f>SUMIFS('[1]NBA-Data-1980-2019'!$G$1:$G$16305,'[1]NBA-Data-1980-2019'!$B$1:$B$16305,$A159,'[1]NBA-Data-1980-2019'!$A$1:$A$16305,DA$9)</f>
        <v>140000</v>
      </c>
      <c r="DB159" s="63">
        <f>SUMIFS('[1]NBA-Data-1980-2019'!$G$1:$G$16305,'[1]NBA-Data-1980-2019'!$B$1:$B$16305,$A159,'[1]NBA-Data-1980-2019'!$A$1:$A$16305,DB$9)</f>
        <v>0</v>
      </c>
      <c r="DC159" s="63">
        <f>SUMIFS('[1]NBA-Data-1980-2019'!$G$1:$G$16305,'[1]NBA-Data-1980-2019'!$B$1:$B$16305,$A159,'[1]NBA-Data-1980-2019'!$A$1:$A$16305,DC$9)</f>
        <v>140350</v>
      </c>
      <c r="DD159" s="63">
        <f>SUMIFS('[1]NBA-Data-1980-2019'!$G$1:$G$16305,'[1]NBA-Data-1980-2019'!$B$1:$B$16305,$A159,'[1]NBA-Data-1980-2019'!$A$1:$A$16305,DD$9)</f>
        <v>0</v>
      </c>
      <c r="DE159" s="63">
        <f>SUMIFS('[1]NBA-Data-1980-2019'!$G$1:$G$16305,'[1]NBA-Data-1980-2019'!$B$1:$B$16305,$A159,'[1]NBA-Data-1980-2019'!$A$1:$A$16305,DE$9)</f>
        <v>247500</v>
      </c>
      <c r="DF159" s="63">
        <f>SUMIFS('[1]NBA-Data-1980-2019'!$G$1:$G$16305,'[1]NBA-Data-1980-2019'!$B$1:$B$16305,$A159,'[1]NBA-Data-1980-2019'!$A$1:$A$16305,DF$9)</f>
        <v>272250</v>
      </c>
      <c r="DG159" s="63">
        <f>SUMIFS('[1]NBA-Data-1980-2019'!$G$1:$G$16305,'[1]NBA-Data-1980-2019'!$B$1:$B$16305,$A159,'[1]NBA-Data-1980-2019'!$A$1:$A$16305,DG$9)</f>
        <v>4375143</v>
      </c>
      <c r="DH159" s="63">
        <f>SUMIFS('[1]NBA-Data-1980-2019'!$G$1:$G$16305,'[1]NBA-Data-1980-2019'!$B$1:$B$16305,$A159,'[1]NBA-Data-1980-2019'!$A$1:$A$16305,DH$9)</f>
        <v>2483333</v>
      </c>
      <c r="DI159" s="63">
        <f>SUMIFS('[1]NBA-Data-1980-2019'!$G$1:$G$16305,'[1]NBA-Data-1980-2019'!$B$1:$B$16305,$A159,'[1]NBA-Data-1980-2019'!$A$1:$A$16305,DI$9)</f>
        <v>0</v>
      </c>
      <c r="DJ159" s="63">
        <f>SUMIFS('[1]NBA-Data-1980-2019'!$G$1:$G$16305,'[1]NBA-Data-1980-2019'!$B$1:$B$16305,$A159,'[1]NBA-Data-1980-2019'!$A$1:$A$16305,DJ$9)</f>
        <v>3020834</v>
      </c>
      <c r="DK159" s="63">
        <f>SUMIFS('[1]NBA-Data-1980-2019'!$G$1:$G$16305,'[1]NBA-Data-1980-2019'!$B$1:$B$16305,$A159,'[1]NBA-Data-1980-2019'!$A$1:$A$16305,DK$9)</f>
        <v>0</v>
      </c>
      <c r="DL159" s="63">
        <f>SUMIFS('[1]NBA-Data-1980-2019'!$G$1:$G$16305,'[1]NBA-Data-1980-2019'!$B$1:$B$16305,$A159,'[1]NBA-Data-1980-2019'!$A$1:$A$16305,DL$9)</f>
        <v>0</v>
      </c>
      <c r="DM159" s="63">
        <f>SUMIFS('[1]NBA-Data-1980-2019'!$G$1:$G$16305,'[1]NBA-Data-1980-2019'!$B$1:$B$16305,$A159,'[1]NBA-Data-1980-2019'!$A$1:$A$16305,DM$9)</f>
        <v>0</v>
      </c>
      <c r="DN159" s="63">
        <f>SUMIFS('[1]NBA-Data-1980-2019'!$G$1:$G$16305,'[1]NBA-Data-1980-2019'!$B$1:$B$16305,$A159,'[1]NBA-Data-1980-2019'!$A$1:$A$16305,DN$9)</f>
        <v>0</v>
      </c>
      <c r="DO159" s="63">
        <f>SUMIFS('[1]NBA-Data-1980-2019'!$G$1:$G$16305,'[1]NBA-Data-1980-2019'!$B$1:$B$16305,$A159,'[1]NBA-Data-1980-2019'!$A$1:$A$16305,DO$9)</f>
        <v>0</v>
      </c>
      <c r="DP159" s="63">
        <f>SUMIFS('[1]NBA-Data-1980-2019'!$G$1:$G$16305,'[1]NBA-Data-1980-2019'!$B$1:$B$16305,$A159,'[1]NBA-Data-1980-2019'!$A$1:$A$16305,DP$9)</f>
        <v>0</v>
      </c>
      <c r="DQ159" s="63">
        <f>SUMIFS('[1]NBA-Data-1980-2019'!$G$1:$G$16305,'[1]NBA-Data-1980-2019'!$B$1:$B$16305,$A159,'[1]NBA-Data-1980-2019'!$A$1:$A$16305,DQ$9)</f>
        <v>0</v>
      </c>
      <c r="DR159" s="63">
        <f>SUMIFS('[1]NBA-Data-1980-2019'!$G$1:$G$16305,'[1]NBA-Data-1980-2019'!$B$1:$B$16305,$A159,'[1]NBA-Data-1980-2019'!$A$1:$A$16305,DR$9)</f>
        <v>0</v>
      </c>
      <c r="DS159" s="63">
        <f>SUMIFS('[1]NBA-Data-1980-2019'!$G$1:$G$16305,'[1]NBA-Data-1980-2019'!$B$1:$B$16305,$A159,'[1]NBA-Data-1980-2019'!$A$1:$A$16305,DS$9)</f>
        <v>0</v>
      </c>
      <c r="DT159" s="63">
        <f>SUMIFS('[1]NBA-Data-1980-2019'!$G$1:$G$16305,'[1]NBA-Data-1980-2019'!$B$1:$B$16305,$A159,'[1]NBA-Data-1980-2019'!$A$1:$A$16305,DT$9)</f>
        <v>0</v>
      </c>
      <c r="DU159" s="63">
        <f>SUMIFS('[1]NBA-Data-1980-2019'!$G$1:$G$16305,'[1]NBA-Data-1980-2019'!$B$1:$B$16305,$A159,'[1]NBA-Data-1980-2019'!$A$1:$A$16305,DU$9)</f>
        <v>0</v>
      </c>
      <c r="DV159" s="63">
        <f>SUMIFS('[1]NBA-Data-1980-2019'!$G$1:$G$16305,'[1]NBA-Data-1980-2019'!$B$1:$B$16305,$A159,'[1]NBA-Data-1980-2019'!$A$1:$A$16305,DV$9)</f>
        <v>0</v>
      </c>
      <c r="DW159" s="63">
        <f>SUMIFS('[1]NBA-Data-1980-2019'!$G$1:$G$16305,'[1]NBA-Data-1980-2019'!$B$1:$B$16305,$A159,'[1]NBA-Data-1980-2019'!$A$1:$A$16305,DW$9)</f>
        <v>0</v>
      </c>
      <c r="DX159" s="63">
        <f>SUMIFS('[1]NBA-Data-1980-2019'!$G$1:$G$16305,'[1]NBA-Data-1980-2019'!$B$1:$B$16305,$A159,'[1]NBA-Data-1980-2019'!$A$1:$A$16305,DX$9)</f>
        <v>0</v>
      </c>
      <c r="DY159" s="63">
        <f>SUMIFS('[1]NBA-Data-1980-2019'!$G$1:$G$16305,'[1]NBA-Data-1980-2019'!$B$1:$B$16305,$A159,'[1]NBA-Data-1980-2019'!$A$1:$A$16305,DY$9)</f>
        <v>0</v>
      </c>
      <c r="DZ159" s="63">
        <f>SUMIFS('[1]NBA-Data-1980-2019'!$G$1:$G$16305,'[1]NBA-Data-1980-2019'!$B$1:$B$16305,$A159,'[1]NBA-Data-1980-2019'!$A$1:$A$16305,DZ$9)</f>
        <v>0</v>
      </c>
      <c r="EA159" s="63">
        <f>SUMIFS('[1]NBA-Data-1980-2019'!$G$1:$G$16305,'[1]NBA-Data-1980-2019'!$B$1:$B$16305,$A159,'[1]NBA-Data-1980-2019'!$A$1:$A$16305,EA$9)</f>
        <v>0</v>
      </c>
      <c r="EB159" s="63">
        <f>SUMIFS('[1]NBA-Data-1980-2019'!$G$1:$G$16305,'[1]NBA-Data-1980-2019'!$B$1:$B$16305,$A159,'[1]NBA-Data-1980-2019'!$A$1:$A$16305,EB$9)</f>
        <v>0</v>
      </c>
      <c r="EC159" s="63">
        <f>SUMIFS('[1]NBA-Data-1980-2019'!$G$1:$G$16305,'[1]NBA-Data-1980-2019'!$B$1:$B$16305,$A159,'[1]NBA-Data-1980-2019'!$A$1:$A$16305,EC$9)</f>
        <v>0</v>
      </c>
      <c r="ED159" s="63">
        <f>SUMIFS('[1]NBA-Data-1980-2019'!$G$1:$G$16305,'[1]NBA-Data-1980-2019'!$B$1:$B$16305,$A159,'[1]NBA-Data-1980-2019'!$A$1:$A$16305,ED$9)</f>
        <v>0</v>
      </c>
      <c r="EH159" s="2" t="s">
        <v>1482</v>
      </c>
    </row>
    <row r="160" spans="1:165" x14ac:dyDescent="0.2">
      <c r="A160" s="2" t="s">
        <v>834</v>
      </c>
      <c r="B160" s="2" t="str" cm="1">
        <f t="array" ref="B160">_xlfn.XLOOKUP($A160&amp;B$5,'[1]NBA-Data-1980-2019'!$B$1:$B$16305&amp;'[1]NBA-Data-1980-2019'!$A$1:$A$16305,'[1]NBA-Data-1980-2019'!$D$1:$D$16305,"",0)</f>
        <v/>
      </c>
      <c r="C160" s="2" t="str" cm="1">
        <f t="array" ref="C160">_xlfn.XLOOKUP($A160&amp;C$5,'[1]NBA-Data-1980-2019'!$B$1:$B$16305&amp;'[1]NBA-Data-1980-2019'!$A$1:$A$16305,'[1]NBA-Data-1980-2019'!$D$1:$D$16305,"",0)</f>
        <v/>
      </c>
      <c r="D160" s="2" t="str" cm="1">
        <f t="array" ref="D160">_xlfn.XLOOKUP($A160&amp;D$5,'[1]NBA-Data-1980-2019'!$B$1:$B$16305&amp;'[1]NBA-Data-1980-2019'!$A$1:$A$16305,'[1]NBA-Data-1980-2019'!$D$1:$D$16305,"",0)</f>
        <v/>
      </c>
      <c r="E160" s="2" t="str" cm="1">
        <f t="array" ref="E160">_xlfn.XLOOKUP($A160&amp;E$5,'[1]NBA-Data-1980-2019'!$B$1:$B$16305&amp;'[1]NBA-Data-1980-2019'!$A$1:$A$16305,'[1]NBA-Data-1980-2019'!$D$1:$D$16305,"",0)</f>
        <v/>
      </c>
      <c r="F160" s="2" t="str" cm="1">
        <f t="array" ref="F160">_xlfn.XLOOKUP($A160&amp;F$5,'[1]NBA-Data-1980-2019'!$B$1:$B$16305&amp;'[1]NBA-Data-1980-2019'!$A$1:$A$16305,'[1]NBA-Data-1980-2019'!$D$1:$D$16305,"",0)</f>
        <v/>
      </c>
      <c r="G160" s="2" t="str" cm="1">
        <f t="array" ref="G160">_xlfn.XLOOKUP($A160&amp;G$5,'[1]NBA-Data-1980-2019'!$B$1:$B$16305&amp;'[1]NBA-Data-1980-2019'!$A$1:$A$16305,'[1]NBA-Data-1980-2019'!$D$1:$D$16305,"",0)</f>
        <v/>
      </c>
      <c r="H160" s="2" t="str" cm="1">
        <f t="array" ref="H160">_xlfn.XLOOKUP($A160&amp;H$5,'[1]NBA-Data-1980-2019'!$B$1:$B$16305&amp;'[1]NBA-Data-1980-2019'!$A$1:$A$16305,'[1]NBA-Data-1980-2019'!$D$1:$D$16305,"",0)</f>
        <v/>
      </c>
      <c r="I160" s="2" t="str" cm="1">
        <f t="array" ref="I160">_xlfn.XLOOKUP($A160&amp;I$5,'[1]NBA-Data-1980-2019'!$B$1:$B$16305&amp;'[1]NBA-Data-1980-2019'!$A$1:$A$16305,'[1]NBA-Data-1980-2019'!$D$1:$D$16305,"",0)</f>
        <v/>
      </c>
      <c r="J160" s="2" t="str" cm="1">
        <f t="array" ref="J160">_xlfn.XLOOKUP($A160&amp;J$5,'[1]NBA-Data-1980-2019'!$B$1:$B$16305&amp;'[1]NBA-Data-1980-2019'!$A$1:$A$16305,'[1]NBA-Data-1980-2019'!$D$1:$D$16305,"",0)</f>
        <v/>
      </c>
      <c r="K160" s="2" t="str" cm="1">
        <f t="array" ref="K160">_xlfn.XLOOKUP($A160&amp;K$5,'[1]NBA-Data-1980-2019'!$B$1:$B$16305&amp;'[1]NBA-Data-1980-2019'!$A$1:$A$16305,'[1]NBA-Data-1980-2019'!$D$1:$D$16305,"",0)</f>
        <v/>
      </c>
      <c r="L160" s="2" t="str" cm="1">
        <f t="array" ref="L160">_xlfn.XLOOKUP($A160&amp;L$5,'[1]NBA-Data-1980-2019'!$B$1:$B$16305&amp;'[1]NBA-Data-1980-2019'!$A$1:$A$16305,'[1]NBA-Data-1980-2019'!$D$1:$D$16305,"",0)</f>
        <v/>
      </c>
      <c r="M160" s="2" t="str" cm="1">
        <f t="array" ref="M160">_xlfn.XLOOKUP($A160&amp;M$5,'[1]NBA-Data-1980-2019'!$B$1:$B$16305&amp;'[1]NBA-Data-1980-2019'!$A$1:$A$16305,'[1]NBA-Data-1980-2019'!$D$1:$D$16305,"",0)</f>
        <v/>
      </c>
      <c r="N160" s="2" t="str" cm="1">
        <f t="array" ref="N160">_xlfn.XLOOKUP($A160&amp;N$5,'[1]NBA-Data-1980-2019'!$B$1:$B$16305&amp;'[1]NBA-Data-1980-2019'!$A$1:$A$16305,'[1]NBA-Data-1980-2019'!$D$1:$D$16305,"",0)</f>
        <v/>
      </c>
      <c r="O160" s="2" t="str" cm="1">
        <f t="array" ref="O160">_xlfn.XLOOKUP($A160&amp;O$5,'[1]NBA-Data-1980-2019'!$B$1:$B$16305&amp;'[1]NBA-Data-1980-2019'!$A$1:$A$16305,'[1]NBA-Data-1980-2019'!$D$1:$D$16305,"",0)</f>
        <v/>
      </c>
      <c r="P160" s="2" t="str" cm="1">
        <f t="array" ref="P160">_xlfn.XLOOKUP($A160&amp;P$5,'[1]NBA-Data-1980-2019'!$B$1:$B$16305&amp;'[1]NBA-Data-1980-2019'!$A$1:$A$16305,'[1]NBA-Data-1980-2019'!$D$1:$D$16305,"",0)</f>
        <v/>
      </c>
      <c r="Q160" s="2" t="str" cm="1">
        <f t="array" ref="Q160">_xlfn.XLOOKUP($A160&amp;Q$5,'[1]NBA-Data-1980-2019'!$B$1:$B$16305&amp;'[1]NBA-Data-1980-2019'!$A$1:$A$16305,'[1]NBA-Data-1980-2019'!$D$1:$D$16305,"",0)</f>
        <v/>
      </c>
      <c r="R160" s="2" t="str" cm="1">
        <f t="array" ref="R160">_xlfn.XLOOKUP($A160&amp;R$5,'[1]NBA-Data-1980-2019'!$B$1:$B$16305&amp;'[1]NBA-Data-1980-2019'!$A$1:$A$16305,'[1]NBA-Data-1980-2019'!$D$1:$D$16305,"",0)</f>
        <v/>
      </c>
      <c r="S160" s="2" t="str" cm="1">
        <f t="array" ref="S160">_xlfn.XLOOKUP($A160&amp;S$5,'[1]NBA-Data-1980-2019'!$B$1:$B$16305&amp;'[1]NBA-Data-1980-2019'!$A$1:$A$16305,'[1]NBA-Data-1980-2019'!$D$1:$D$16305,"",0)</f>
        <v/>
      </c>
      <c r="T160" s="2" t="str" cm="1">
        <f t="array" ref="T160">_xlfn.XLOOKUP($A160&amp;T$5,'[1]NBA-Data-1980-2019'!$B$1:$B$16305&amp;'[1]NBA-Data-1980-2019'!$A$1:$A$16305,'[1]NBA-Data-1980-2019'!$D$1:$D$16305,"",0)</f>
        <v/>
      </c>
      <c r="U160" s="2" t="str" cm="1">
        <f t="array" ref="U160">_xlfn.XLOOKUP($A160&amp;U$5,'[1]NBA-Data-1980-2019'!$B$1:$B$16305&amp;'[1]NBA-Data-1980-2019'!$A$1:$A$16305,'[1]NBA-Data-1980-2019'!$D$1:$D$16305,"",0)</f>
        <v/>
      </c>
      <c r="V160" s="2" t="str" cm="1">
        <f t="array" ref="V160">_xlfn.XLOOKUP($A160&amp;V$5,'[1]NBA-Data-1980-2019'!$B$1:$B$16305&amp;'[1]NBA-Data-1980-2019'!$A$1:$A$16305,'[1]NBA-Data-1980-2019'!$D$1:$D$16305,"",0)</f>
        <v/>
      </c>
      <c r="W160" s="2" t="str" cm="1">
        <f t="array" ref="W160">_xlfn.XLOOKUP($A160&amp;W$5,'[1]NBA-Data-1980-2019'!$B$1:$B$16305&amp;'[1]NBA-Data-1980-2019'!$A$1:$A$16305,'[1]NBA-Data-1980-2019'!$D$1:$D$16305,"",0)</f>
        <v/>
      </c>
      <c r="X160" s="2" t="str" cm="1">
        <f t="array" ref="X160">_xlfn.XLOOKUP($A160&amp;X$5,'[1]NBA-Data-1980-2019'!$B$1:$B$16305&amp;'[1]NBA-Data-1980-2019'!$A$1:$A$16305,'[1]NBA-Data-1980-2019'!$D$1:$D$16305,"",0)</f>
        <v>TOT</v>
      </c>
      <c r="Y160" s="2" t="str" cm="1">
        <f t="array" ref="Y160">_xlfn.XLOOKUP($A160&amp;Y$5,'[1]NBA-Data-1980-2019'!$B$1:$B$16305&amp;'[1]NBA-Data-1980-2019'!$A$1:$A$16305,'[1]NBA-Data-1980-2019'!$D$1:$D$16305,"",0)</f>
        <v>TOT</v>
      </c>
      <c r="Z160" s="2" t="str" cm="1">
        <f t="array" ref="Z160">_xlfn.XLOOKUP($A160&amp;Z$5,'[1]NBA-Data-1980-2019'!$B$1:$B$16305&amp;'[1]NBA-Data-1980-2019'!$A$1:$A$16305,'[1]NBA-Data-1980-2019'!$D$1:$D$16305,"",0)</f>
        <v/>
      </c>
      <c r="AA160" s="2" t="str" cm="1">
        <f t="array" ref="AA160">_xlfn.XLOOKUP($A160&amp;AA$5,'[1]NBA-Data-1980-2019'!$B$1:$B$16305&amp;'[1]NBA-Data-1980-2019'!$A$1:$A$16305,'[1]NBA-Data-1980-2019'!$D$1:$D$16305,"",0)</f>
        <v/>
      </c>
      <c r="AB160" s="2" t="str" cm="1">
        <f t="array" ref="AB160">_xlfn.XLOOKUP($A160&amp;AB$5,'[1]NBA-Data-1980-2019'!$B$1:$B$16305&amp;'[1]NBA-Data-1980-2019'!$A$1:$A$16305,'[1]NBA-Data-1980-2019'!$D$1:$D$16305,"",0)</f>
        <v/>
      </c>
      <c r="AC160" s="2" t="str" cm="1">
        <f t="array" ref="AC160">_xlfn.XLOOKUP($A160&amp;AC$5,'[1]NBA-Data-1980-2019'!$B$1:$B$16305&amp;'[1]NBA-Data-1980-2019'!$A$1:$A$16305,'[1]NBA-Data-1980-2019'!$D$1:$D$16305,"",0)</f>
        <v/>
      </c>
      <c r="AD160" s="2" t="str" cm="1">
        <f t="array" ref="AD160">_xlfn.XLOOKUP($A160&amp;AD$5,'[1]NBA-Data-1980-2019'!$B$1:$B$16305&amp;'[1]NBA-Data-1980-2019'!$A$1:$A$16305,'[1]NBA-Data-1980-2019'!$D$1:$D$16305,"",0)</f>
        <v/>
      </c>
      <c r="AE160" s="2" t="str" cm="1">
        <f t="array" ref="AE160">_xlfn.XLOOKUP($A160&amp;AE$5,'[1]NBA-Data-1980-2019'!$B$1:$B$16305&amp;'[1]NBA-Data-1980-2019'!$A$1:$A$16305,'[1]NBA-Data-1980-2019'!$D$1:$D$16305,"",0)</f>
        <v/>
      </c>
      <c r="AF160" s="2" t="str" cm="1">
        <f t="array" ref="AF160">_xlfn.XLOOKUP($A160&amp;AF$5,'[1]NBA-Data-1980-2019'!$B$1:$B$16305&amp;'[1]NBA-Data-1980-2019'!$A$1:$A$16305,'[1]NBA-Data-1980-2019'!$D$1:$D$16305,"",0)</f>
        <v/>
      </c>
      <c r="AG160" s="2" t="str" cm="1">
        <f t="array" ref="AG160">_xlfn.XLOOKUP($A160&amp;AG$5,'[1]NBA-Data-1980-2019'!$B$1:$B$16305&amp;'[1]NBA-Data-1980-2019'!$A$1:$A$16305,'[1]NBA-Data-1980-2019'!$D$1:$D$16305,"",0)</f>
        <v/>
      </c>
      <c r="AH160" s="2" t="str" cm="1">
        <f t="array" ref="AH160">_xlfn.XLOOKUP($A160&amp;AH$5,'[1]NBA-Data-1980-2019'!$B$1:$B$16305&amp;'[1]NBA-Data-1980-2019'!$A$1:$A$16305,'[1]NBA-Data-1980-2019'!$H$1:$H$16305,"",0)</f>
        <v/>
      </c>
      <c r="AI160" s="2" t="str" cm="1">
        <f t="array" ref="AI160">_xlfn.XLOOKUP($A160&amp;AI$5,'[1]NBA-Data-1980-2019'!$B$1:$B$16305&amp;'[1]NBA-Data-1980-2019'!$A$1:$A$16305,'[1]NBA-Data-1980-2019'!$H$1:$H$16305,"",0)</f>
        <v/>
      </c>
      <c r="AJ160" s="2" t="str" cm="1">
        <f t="array" ref="AJ160">_xlfn.XLOOKUP($A160&amp;AJ$5,'[1]NBA-Data-1980-2019'!$B$1:$B$16305&amp;'[1]NBA-Data-1980-2019'!$A$1:$A$16305,'[1]NBA-Data-1980-2019'!$H$1:$H$16305,"",0)</f>
        <v/>
      </c>
      <c r="AK160" s="2" t="str" cm="1">
        <f t="array" ref="AK160">_xlfn.XLOOKUP($A160&amp;AK$5,'[1]NBA-Data-1980-2019'!$B$1:$B$16305&amp;'[1]NBA-Data-1980-2019'!$A$1:$A$16305,'[1]NBA-Data-1980-2019'!$H$1:$H$16305,"",0)</f>
        <v/>
      </c>
      <c r="AL160" s="2" t="str" cm="1">
        <f t="array" ref="AL160">_xlfn.XLOOKUP($A160&amp;AL$5,'[1]NBA-Data-1980-2019'!$B$1:$B$16305&amp;'[1]NBA-Data-1980-2019'!$A$1:$A$16305,'[1]NBA-Data-1980-2019'!$H$1:$H$16305,"",0)</f>
        <v/>
      </c>
      <c r="AM160" s="2" t="str" cm="1">
        <f t="array" ref="AM160">_xlfn.XLOOKUP($A160&amp;AM$5,'[1]NBA-Data-1980-2019'!$B$1:$B$16305&amp;'[1]NBA-Data-1980-2019'!$A$1:$A$16305,'[1]NBA-Data-1980-2019'!$H$1:$H$16305,"",0)</f>
        <v/>
      </c>
      <c r="AN160" s="2" t="str" cm="1">
        <f t="array" ref="AN160">_xlfn.XLOOKUP($A160&amp;AN$5,'[1]NBA-Data-1980-2019'!$B$1:$B$16305&amp;'[1]NBA-Data-1980-2019'!$A$1:$A$16305,'[1]NBA-Data-1980-2019'!$H$1:$H$16305,"",0)</f>
        <v/>
      </c>
      <c r="AO160" s="2" t="str" cm="1">
        <f t="array" ref="AO160">_xlfn.XLOOKUP($A160&amp;AO$5,'[1]NBA-Data-1980-2019'!$B$1:$B$16305&amp;'[1]NBA-Data-1980-2019'!$A$1:$A$16305,'[1]NBA-Data-1980-2019'!$H$1:$H$16305,"",0)</f>
        <v/>
      </c>
      <c r="AP160" s="2" t="str" cm="1">
        <f t="array" ref="AP160">_xlfn.XLOOKUP($A160&amp;AP$5,'[1]NBA-Data-1980-2019'!$B$1:$B$16305&amp;'[1]NBA-Data-1980-2019'!$A$1:$A$16305,'[1]NBA-Data-1980-2019'!$H$1:$H$16305,"",0)</f>
        <v/>
      </c>
      <c r="AQ160" s="2" t="str" cm="1">
        <f t="array" ref="AQ160">_xlfn.XLOOKUP($A160&amp;AQ$5,'[1]NBA-Data-1980-2019'!$B$1:$B$16305&amp;'[1]NBA-Data-1980-2019'!$A$1:$A$16305,'[1]NBA-Data-1980-2019'!$H$1:$H$16305,"",0)</f>
        <v/>
      </c>
      <c r="AR160" s="2" t="str" cm="1">
        <f t="array" ref="AR160">_xlfn.XLOOKUP($A160&amp;AR$5,'[1]NBA-Data-1980-2019'!$B$1:$B$16305&amp;'[1]NBA-Data-1980-2019'!$A$1:$A$16305,'[1]NBA-Data-1980-2019'!$H$1:$H$16305,"",0)</f>
        <v/>
      </c>
      <c r="AS160" s="2" t="str" cm="1">
        <f t="array" ref="AS160">_xlfn.XLOOKUP($A160&amp;AS$5,'[1]NBA-Data-1980-2019'!$B$1:$B$16305&amp;'[1]NBA-Data-1980-2019'!$A$1:$A$16305,'[1]NBA-Data-1980-2019'!$H$1:$H$16305,"",0)</f>
        <v/>
      </c>
      <c r="AT160" s="2" t="str" cm="1">
        <f t="array" ref="AT160">_xlfn.XLOOKUP($A160&amp;AT$5,'[1]NBA-Data-1980-2019'!$B$1:$B$16305&amp;'[1]NBA-Data-1980-2019'!$A$1:$A$16305,'[1]NBA-Data-1980-2019'!$H$1:$H$16305,"",0)</f>
        <v/>
      </c>
      <c r="AU160" s="2" t="str" cm="1">
        <f t="array" ref="AU160">_xlfn.XLOOKUP($A160&amp;AU$5,'[1]NBA-Data-1980-2019'!$B$1:$B$16305&amp;'[1]NBA-Data-1980-2019'!$A$1:$A$16305,'[1]NBA-Data-1980-2019'!$H$1:$H$16305,"",0)</f>
        <v/>
      </c>
      <c r="AV160" s="2" t="str" cm="1">
        <f t="array" ref="AV160">_xlfn.XLOOKUP($A160&amp;AV$5,'[1]NBA-Data-1980-2019'!$B$1:$B$16305&amp;'[1]NBA-Data-1980-2019'!$A$1:$A$16305,'[1]NBA-Data-1980-2019'!$H$1:$H$16305,"",0)</f>
        <v/>
      </c>
      <c r="AW160" s="2" t="str" cm="1">
        <f t="array" ref="AW160">_xlfn.XLOOKUP($A160&amp;AW$5,'[1]NBA-Data-1980-2019'!$B$1:$B$16305&amp;'[1]NBA-Data-1980-2019'!$A$1:$A$16305,'[1]NBA-Data-1980-2019'!$H$1:$H$16305,"",0)</f>
        <v/>
      </c>
      <c r="AX160" s="2" t="str" cm="1">
        <f t="array" ref="AX160">_xlfn.XLOOKUP($A160&amp;AX$5,'[1]NBA-Data-1980-2019'!$B$1:$B$16305&amp;'[1]NBA-Data-1980-2019'!$A$1:$A$16305,'[1]NBA-Data-1980-2019'!$H$1:$H$16305,"",0)</f>
        <v/>
      </c>
      <c r="AY160" s="2" t="str" cm="1">
        <f t="array" ref="AY160">_xlfn.XLOOKUP($A160&amp;AY$5,'[1]NBA-Data-1980-2019'!$B$1:$B$16305&amp;'[1]NBA-Data-1980-2019'!$A$1:$A$16305,'[1]NBA-Data-1980-2019'!$H$1:$H$16305,"",0)</f>
        <v/>
      </c>
      <c r="AZ160" s="2" t="str" cm="1">
        <f t="array" ref="AZ160">_xlfn.XLOOKUP($A160&amp;AZ$5,'[1]NBA-Data-1980-2019'!$B$1:$B$16305&amp;'[1]NBA-Data-1980-2019'!$A$1:$A$16305,'[1]NBA-Data-1980-2019'!$H$1:$H$16305,"",0)</f>
        <v/>
      </c>
      <c r="BA160" s="2" t="str" cm="1">
        <f t="array" ref="BA160">_xlfn.XLOOKUP($A160&amp;BA$5,'[1]NBA-Data-1980-2019'!$B$1:$B$16305&amp;'[1]NBA-Data-1980-2019'!$A$1:$A$16305,'[1]NBA-Data-1980-2019'!$H$1:$H$16305,"",0)</f>
        <v/>
      </c>
      <c r="BB160" s="2" t="str" cm="1">
        <f t="array" ref="BB160">_xlfn.XLOOKUP($A160&amp;BB$5,'[1]NBA-Data-1980-2019'!$B$1:$B$16305&amp;'[1]NBA-Data-1980-2019'!$A$1:$A$16305,'[1]NBA-Data-1980-2019'!$H$1:$H$16305,"",0)</f>
        <v/>
      </c>
      <c r="BC160" s="2" t="str" cm="1">
        <f t="array" ref="BC160">_xlfn.XLOOKUP($A160&amp;BC$5,'[1]NBA-Data-1980-2019'!$B$1:$B$16305&amp;'[1]NBA-Data-1980-2019'!$A$1:$A$16305,'[1]NBA-Data-1980-2019'!$H$1:$H$16305,"",0)</f>
        <v/>
      </c>
      <c r="BD160" s="2" cm="1">
        <f t="array" ref="BD160">_xlfn.XLOOKUP($A160&amp;BD$5,'[1]NBA-Data-1980-2019'!$B$1:$B$16305&amp;'[1]NBA-Data-1980-2019'!$A$1:$A$16305,'[1]NBA-Data-1980-2019'!$H$1:$H$16305,"",0)</f>
        <v>58.5</v>
      </c>
      <c r="BE160" s="2" cm="1">
        <f t="array" ref="BE160">_xlfn.XLOOKUP($A160&amp;BE$5,'[1]NBA-Data-1980-2019'!$B$1:$B$16305&amp;'[1]NBA-Data-1980-2019'!$A$1:$A$16305,'[1]NBA-Data-1980-2019'!$H$1:$H$16305,"",0)</f>
        <v>338.4</v>
      </c>
      <c r="BF160" s="2" t="str" cm="1">
        <f t="array" ref="BF160">_xlfn.XLOOKUP($A160&amp;BF$5,'[1]NBA-Data-1980-2019'!$B$1:$B$16305&amp;'[1]NBA-Data-1980-2019'!$A$1:$A$16305,'[1]NBA-Data-1980-2019'!$H$1:$H$16305,"",0)</f>
        <v/>
      </c>
      <c r="BG160" s="2" t="str" cm="1">
        <f t="array" ref="BG160">_xlfn.XLOOKUP($A160&amp;BG$5,'[1]NBA-Data-1980-2019'!$B$1:$B$16305&amp;'[1]NBA-Data-1980-2019'!$A$1:$A$16305,'[1]NBA-Data-1980-2019'!$H$1:$H$16305,"",0)</f>
        <v/>
      </c>
      <c r="BH160" s="2" t="str" cm="1">
        <f t="array" ref="BH160">_xlfn.XLOOKUP($A160&amp;BH$5,'[1]NBA-Data-1980-2019'!$B$1:$B$16305&amp;'[1]NBA-Data-1980-2019'!$A$1:$A$16305,'[1]NBA-Data-1980-2019'!$H$1:$H$16305,"",0)</f>
        <v/>
      </c>
      <c r="BI160" s="2" t="str" cm="1">
        <f t="array" ref="BI160">_xlfn.XLOOKUP($A160&amp;BI$5,'[1]NBA-Data-1980-2019'!$B$1:$B$16305&amp;'[1]NBA-Data-1980-2019'!$A$1:$A$16305,'[1]NBA-Data-1980-2019'!$H$1:$H$16305,"",0)</f>
        <v/>
      </c>
      <c r="BJ160" s="2" t="str" cm="1">
        <f t="array" ref="BJ160">_xlfn.XLOOKUP($A160&amp;BJ$5,'[1]NBA-Data-1980-2019'!$B$1:$B$16305&amp;'[1]NBA-Data-1980-2019'!$A$1:$A$16305,'[1]NBA-Data-1980-2019'!$H$1:$H$16305,"",0)</f>
        <v/>
      </c>
      <c r="BK160" s="2" t="str" cm="1">
        <f t="array" ref="BK160">_xlfn.XLOOKUP($A160&amp;BK$5,'[1]NBA-Data-1980-2019'!$B$1:$B$16305&amp;'[1]NBA-Data-1980-2019'!$A$1:$A$16305,'[1]NBA-Data-1980-2019'!$H$1:$H$16305,"",0)</f>
        <v/>
      </c>
      <c r="BL160" s="2" t="str" cm="1">
        <f t="array" ref="BL160">_xlfn.XLOOKUP($A160&amp;BL$5,'[1]NBA-Data-1980-2019'!$B$1:$B$16305&amp;'[1]NBA-Data-1980-2019'!$A$1:$A$16305,'[1]NBA-Data-1980-2019'!$H$1:$H$16305,"",0)</f>
        <v/>
      </c>
      <c r="BM160" s="2" t="str" cm="1">
        <f t="array" ref="BM160">_xlfn.XLOOKUP($A160&amp;BM$5,'[1]NBA-Data-1980-2019'!$B$1:$B$16305&amp;'[1]NBA-Data-1980-2019'!$A$1:$A$16305,'[1]NBA-Data-1980-2019'!$H$1:$H$16305,"",0)</f>
        <v/>
      </c>
      <c r="BN160" s="2" t="str" cm="1">
        <f t="array" ref="BN160">_xlfn.XLOOKUP($A160&amp;BN$5,'[1]NBA-Data-1980-2019'!$B$1:$B$16305&amp;'[1]NBA-Data-1980-2019'!$A$1:$A$16305,'[1]NBA-Data-1980-2019'!$F$1:$F$16305,"",0)</f>
        <v/>
      </c>
      <c r="BO160" s="2" t="str" cm="1">
        <f t="array" ref="BO160">_xlfn.XLOOKUP($A160&amp;BO$5,'[1]NBA-Data-1980-2019'!$B$1:$B$16305&amp;'[1]NBA-Data-1980-2019'!$A$1:$A$16305,'[1]NBA-Data-1980-2019'!$F$1:$F$16305,"",0)</f>
        <v/>
      </c>
      <c r="BP160" s="2" t="str" cm="1">
        <f t="array" ref="BP160">_xlfn.XLOOKUP($A160&amp;BP$5,'[1]NBA-Data-1980-2019'!$B$1:$B$16305&amp;'[1]NBA-Data-1980-2019'!$A$1:$A$16305,'[1]NBA-Data-1980-2019'!$F$1:$F$16305,"",0)</f>
        <v/>
      </c>
      <c r="BQ160" s="2" t="str" cm="1">
        <f t="array" ref="BQ160">_xlfn.XLOOKUP($A160&amp;BQ$5,'[1]NBA-Data-1980-2019'!$B$1:$B$16305&amp;'[1]NBA-Data-1980-2019'!$A$1:$A$16305,'[1]NBA-Data-1980-2019'!$F$1:$F$16305,"",0)</f>
        <v/>
      </c>
      <c r="BR160" s="2" t="str" cm="1">
        <f t="array" ref="BR160">_xlfn.XLOOKUP($A160&amp;BR$5,'[1]NBA-Data-1980-2019'!$B$1:$B$16305&amp;'[1]NBA-Data-1980-2019'!$A$1:$A$16305,'[1]NBA-Data-1980-2019'!$F$1:$F$16305,"",0)</f>
        <v/>
      </c>
      <c r="BS160" s="2" t="str" cm="1">
        <f t="array" ref="BS160">_xlfn.XLOOKUP($A160&amp;BS$5,'[1]NBA-Data-1980-2019'!$B$1:$B$16305&amp;'[1]NBA-Data-1980-2019'!$A$1:$A$16305,'[1]NBA-Data-1980-2019'!$F$1:$F$16305,"",0)</f>
        <v/>
      </c>
      <c r="BT160" s="2" t="str" cm="1">
        <f t="array" ref="BT160">_xlfn.XLOOKUP($A160&amp;BT$5,'[1]NBA-Data-1980-2019'!$B$1:$B$16305&amp;'[1]NBA-Data-1980-2019'!$A$1:$A$16305,'[1]NBA-Data-1980-2019'!$F$1:$F$16305,"",0)</f>
        <v/>
      </c>
      <c r="BU160" s="2" t="str" cm="1">
        <f t="array" ref="BU160">_xlfn.XLOOKUP($A160&amp;BU$5,'[1]NBA-Data-1980-2019'!$B$1:$B$16305&amp;'[1]NBA-Data-1980-2019'!$A$1:$A$16305,'[1]NBA-Data-1980-2019'!$F$1:$F$16305,"",0)</f>
        <v/>
      </c>
      <c r="BV160" s="2" t="str" cm="1">
        <f t="array" ref="BV160">_xlfn.XLOOKUP($A160&amp;BV$5,'[1]NBA-Data-1980-2019'!$B$1:$B$16305&amp;'[1]NBA-Data-1980-2019'!$A$1:$A$16305,'[1]NBA-Data-1980-2019'!$F$1:$F$16305,"",0)</f>
        <v/>
      </c>
      <c r="BW160" s="2" t="str" cm="1">
        <f t="array" ref="BW160">_xlfn.XLOOKUP($A160&amp;BW$5,'[1]NBA-Data-1980-2019'!$B$1:$B$16305&amp;'[1]NBA-Data-1980-2019'!$A$1:$A$16305,'[1]NBA-Data-1980-2019'!$F$1:$F$16305,"",0)</f>
        <v/>
      </c>
      <c r="BX160" s="2" t="str" cm="1">
        <f t="array" ref="BX160">_xlfn.XLOOKUP($A160&amp;BX$5,'[1]NBA-Data-1980-2019'!$B$1:$B$16305&amp;'[1]NBA-Data-1980-2019'!$A$1:$A$16305,'[1]NBA-Data-1980-2019'!$F$1:$F$16305,"",0)</f>
        <v/>
      </c>
      <c r="BY160" s="2" t="str" cm="1">
        <f t="array" ref="BY160">_xlfn.XLOOKUP($A160&amp;BY$5,'[1]NBA-Data-1980-2019'!$B$1:$B$16305&amp;'[1]NBA-Data-1980-2019'!$A$1:$A$16305,'[1]NBA-Data-1980-2019'!$F$1:$F$16305,"",0)</f>
        <v/>
      </c>
      <c r="BZ160" s="2" t="str" cm="1">
        <f t="array" ref="BZ160">_xlfn.XLOOKUP($A160&amp;BZ$5,'[1]NBA-Data-1980-2019'!$B$1:$B$16305&amp;'[1]NBA-Data-1980-2019'!$A$1:$A$16305,'[1]NBA-Data-1980-2019'!$F$1:$F$16305,"",0)</f>
        <v/>
      </c>
      <c r="CA160" s="2" t="str" cm="1">
        <f t="array" ref="CA160">_xlfn.XLOOKUP($A160&amp;CA$5,'[1]NBA-Data-1980-2019'!$B$1:$B$16305&amp;'[1]NBA-Data-1980-2019'!$A$1:$A$16305,'[1]NBA-Data-1980-2019'!$F$1:$F$16305,"",0)</f>
        <v/>
      </c>
      <c r="CB160" s="2" t="str" cm="1">
        <f t="array" ref="CB160">_xlfn.XLOOKUP($A160&amp;CB$5,'[1]NBA-Data-1980-2019'!$B$1:$B$16305&amp;'[1]NBA-Data-1980-2019'!$A$1:$A$16305,'[1]NBA-Data-1980-2019'!$F$1:$F$16305,"",0)</f>
        <v/>
      </c>
      <c r="CC160" s="2" t="str" cm="1">
        <f t="array" ref="CC160">_xlfn.XLOOKUP($A160&amp;CC$5,'[1]NBA-Data-1980-2019'!$B$1:$B$16305&amp;'[1]NBA-Data-1980-2019'!$A$1:$A$16305,'[1]NBA-Data-1980-2019'!$F$1:$F$16305,"",0)</f>
        <v/>
      </c>
      <c r="CD160" s="2" t="str" cm="1">
        <f t="array" ref="CD160">_xlfn.XLOOKUP($A160&amp;CD$5,'[1]NBA-Data-1980-2019'!$B$1:$B$16305&amp;'[1]NBA-Data-1980-2019'!$A$1:$A$16305,'[1]NBA-Data-1980-2019'!$F$1:$F$16305,"",0)</f>
        <v/>
      </c>
      <c r="CE160" s="2" t="str" cm="1">
        <f t="array" ref="CE160">_xlfn.XLOOKUP($A160&amp;CE$5,'[1]NBA-Data-1980-2019'!$B$1:$B$16305&amp;'[1]NBA-Data-1980-2019'!$A$1:$A$16305,'[1]NBA-Data-1980-2019'!$F$1:$F$16305,"",0)</f>
        <v/>
      </c>
      <c r="CF160" s="2" t="str" cm="1">
        <f t="array" ref="CF160">_xlfn.XLOOKUP($A160&amp;CF$5,'[1]NBA-Data-1980-2019'!$B$1:$B$16305&amp;'[1]NBA-Data-1980-2019'!$A$1:$A$16305,'[1]NBA-Data-1980-2019'!$F$1:$F$16305,"",0)</f>
        <v/>
      </c>
      <c r="CG160" s="2" t="str" cm="1">
        <f t="array" ref="CG160">_xlfn.XLOOKUP($A160&amp;CG$5,'[1]NBA-Data-1980-2019'!$B$1:$B$16305&amp;'[1]NBA-Data-1980-2019'!$A$1:$A$16305,'[1]NBA-Data-1980-2019'!$F$1:$F$16305,"",0)</f>
        <v/>
      </c>
      <c r="CH160" s="2" t="str" cm="1">
        <f t="array" ref="CH160">_xlfn.XLOOKUP($A160&amp;CH$5,'[1]NBA-Data-1980-2019'!$B$1:$B$16305&amp;'[1]NBA-Data-1980-2019'!$A$1:$A$16305,'[1]NBA-Data-1980-2019'!$F$1:$F$16305,"",0)</f>
        <v/>
      </c>
      <c r="CI160" s="2" t="str" cm="1">
        <f t="array" ref="CI160">_xlfn.XLOOKUP($A160&amp;CI$5,'[1]NBA-Data-1980-2019'!$B$1:$B$16305&amp;'[1]NBA-Data-1980-2019'!$A$1:$A$16305,'[1]NBA-Data-1980-2019'!$F$1:$F$16305,"",0)</f>
        <v/>
      </c>
      <c r="CJ160" s="2" cm="1">
        <f t="array" ref="CJ160">_xlfn.XLOOKUP($A160&amp;CJ$5,'[1]NBA-Data-1980-2019'!$B$1:$B$16305&amp;'[1]NBA-Data-1980-2019'!$A$1:$A$16305,'[1]NBA-Data-1980-2019'!$F$1:$F$16305,"",0)</f>
        <v>1.2</v>
      </c>
      <c r="CK160" s="2" cm="1">
        <f t="array" ref="CK160">_xlfn.XLOOKUP($A160&amp;CK$5,'[1]NBA-Data-1980-2019'!$B$1:$B$16305&amp;'[1]NBA-Data-1980-2019'!$A$1:$A$16305,'[1]NBA-Data-1980-2019'!$F$1:$F$16305,"",0)</f>
        <v>13.3</v>
      </c>
      <c r="CL160" s="2" t="str" cm="1">
        <f t="array" ref="CL160">_xlfn.XLOOKUP($A160&amp;CL$5,'[1]NBA-Data-1980-2019'!$B$1:$B$16305&amp;'[1]NBA-Data-1980-2019'!$A$1:$A$16305,'[1]NBA-Data-1980-2019'!$F$1:$F$16305,"",0)</f>
        <v/>
      </c>
      <c r="CM160" s="2" t="str" cm="1">
        <f t="array" ref="CM160">_xlfn.XLOOKUP($A160&amp;CM$5,'[1]NBA-Data-1980-2019'!$B$1:$B$16305&amp;'[1]NBA-Data-1980-2019'!$A$1:$A$16305,'[1]NBA-Data-1980-2019'!$F$1:$F$16305,"",0)</f>
        <v/>
      </c>
      <c r="CN160" s="2" t="str" cm="1">
        <f t="array" ref="CN160">_xlfn.XLOOKUP($A160&amp;CN$5,'[1]NBA-Data-1980-2019'!$B$1:$B$16305&amp;'[1]NBA-Data-1980-2019'!$A$1:$A$16305,'[1]NBA-Data-1980-2019'!$F$1:$F$16305,"",0)</f>
        <v/>
      </c>
      <c r="CO160" s="2" t="str" cm="1">
        <f t="array" ref="CO160">_xlfn.XLOOKUP($A160&amp;CO$5,'[1]NBA-Data-1980-2019'!$B$1:$B$16305&amp;'[1]NBA-Data-1980-2019'!$A$1:$A$16305,'[1]NBA-Data-1980-2019'!$F$1:$F$16305,"",0)</f>
        <v/>
      </c>
      <c r="CP160" s="2" t="str" cm="1">
        <f t="array" ref="CP160">_xlfn.XLOOKUP($A160&amp;CP$5,'[1]NBA-Data-1980-2019'!$B$1:$B$16305&amp;'[1]NBA-Data-1980-2019'!$A$1:$A$16305,'[1]NBA-Data-1980-2019'!$F$1:$F$16305,"",0)</f>
        <v/>
      </c>
      <c r="CQ160" s="2" t="str" cm="1">
        <f t="array" ref="CQ160">_xlfn.XLOOKUP($A160&amp;CQ$5,'[1]NBA-Data-1980-2019'!$B$1:$B$16305&amp;'[1]NBA-Data-1980-2019'!$A$1:$A$16305,'[1]NBA-Data-1980-2019'!$F$1:$F$16305,"",0)</f>
        <v/>
      </c>
      <c r="CR160" s="2" t="str" cm="1">
        <f t="array" ref="CR160">_xlfn.XLOOKUP($A160&amp;CR$5,'[1]NBA-Data-1980-2019'!$B$1:$B$16305&amp;'[1]NBA-Data-1980-2019'!$A$1:$A$16305,'[1]NBA-Data-1980-2019'!$F$1:$F$16305,"",0)</f>
        <v/>
      </c>
      <c r="CS160" s="2" t="str" cm="1">
        <f t="array" ref="CS160">_xlfn.XLOOKUP($A160&amp;CS$5,'[1]NBA-Data-1980-2019'!$B$1:$B$16305&amp;'[1]NBA-Data-1980-2019'!$A$1:$A$16305,'[1]NBA-Data-1980-2019'!$F$1:$F$16305,"",0)</f>
        <v/>
      </c>
      <c r="CU160" s="2" t="str">
        <f>_xlfn.XLOOKUP($A160,TEAMS!$G$1:$G$839,TEAMS!$H$1:$H$839,"",0)</f>
        <v>PF</v>
      </c>
      <c r="CV160" s="2" t="str">
        <f>_xlfn.XLOOKUP($CU160,DASHBOARD!$B$22:$B$27,DASHBOARD!$C$22:$C$27,"",0)</f>
        <v>FORWARD</v>
      </c>
      <c r="CY160" s="63">
        <f>SUMIFS('[1]NBA-Data-1980-2019'!$G$1:$G$16305,'[1]NBA-Data-1980-2019'!$B$1:$B$16305,$A160,'[1]NBA-Data-1980-2019'!$A$1:$A$16305,CY$9)</f>
        <v>0</v>
      </c>
      <c r="CZ160" s="63">
        <f>SUMIFS('[1]NBA-Data-1980-2019'!$G$1:$G$16305,'[1]NBA-Data-1980-2019'!$B$1:$B$16305,$A160,'[1]NBA-Data-1980-2019'!$A$1:$A$16305,CZ$9)</f>
        <v>0</v>
      </c>
      <c r="DA160" s="63">
        <f>SUMIFS('[1]NBA-Data-1980-2019'!$G$1:$G$16305,'[1]NBA-Data-1980-2019'!$B$1:$B$16305,$A160,'[1]NBA-Data-1980-2019'!$A$1:$A$16305,DA$9)</f>
        <v>0</v>
      </c>
      <c r="DB160" s="63">
        <f>SUMIFS('[1]NBA-Data-1980-2019'!$G$1:$G$16305,'[1]NBA-Data-1980-2019'!$B$1:$B$16305,$A160,'[1]NBA-Data-1980-2019'!$A$1:$A$16305,DB$9)</f>
        <v>0</v>
      </c>
      <c r="DC160" s="63">
        <f>SUMIFS('[1]NBA-Data-1980-2019'!$G$1:$G$16305,'[1]NBA-Data-1980-2019'!$B$1:$B$16305,$A160,'[1]NBA-Data-1980-2019'!$A$1:$A$16305,DC$9)</f>
        <v>0</v>
      </c>
      <c r="DD160" s="63">
        <f>SUMIFS('[1]NBA-Data-1980-2019'!$G$1:$G$16305,'[1]NBA-Data-1980-2019'!$B$1:$B$16305,$A160,'[1]NBA-Data-1980-2019'!$A$1:$A$16305,DD$9)</f>
        <v>0</v>
      </c>
      <c r="DE160" s="63">
        <f>SUMIFS('[1]NBA-Data-1980-2019'!$G$1:$G$16305,'[1]NBA-Data-1980-2019'!$B$1:$B$16305,$A160,'[1]NBA-Data-1980-2019'!$A$1:$A$16305,DE$9)</f>
        <v>0</v>
      </c>
      <c r="DF160" s="63">
        <f>SUMIFS('[1]NBA-Data-1980-2019'!$G$1:$G$16305,'[1]NBA-Data-1980-2019'!$B$1:$B$16305,$A160,'[1]NBA-Data-1980-2019'!$A$1:$A$16305,DF$9)</f>
        <v>0</v>
      </c>
      <c r="DG160" s="63">
        <f>SUMIFS('[1]NBA-Data-1980-2019'!$G$1:$G$16305,'[1]NBA-Data-1980-2019'!$B$1:$B$16305,$A160,'[1]NBA-Data-1980-2019'!$A$1:$A$16305,DG$9)</f>
        <v>0</v>
      </c>
      <c r="DH160" s="63">
        <f>SUMIFS('[1]NBA-Data-1980-2019'!$G$1:$G$16305,'[1]NBA-Data-1980-2019'!$B$1:$B$16305,$A160,'[1]NBA-Data-1980-2019'!$A$1:$A$16305,DH$9)</f>
        <v>0</v>
      </c>
      <c r="DI160" s="63">
        <f>SUMIFS('[1]NBA-Data-1980-2019'!$G$1:$G$16305,'[1]NBA-Data-1980-2019'!$B$1:$B$16305,$A160,'[1]NBA-Data-1980-2019'!$A$1:$A$16305,DI$9)</f>
        <v>0</v>
      </c>
      <c r="DJ160" s="63">
        <f>SUMIFS('[1]NBA-Data-1980-2019'!$G$1:$G$16305,'[1]NBA-Data-1980-2019'!$B$1:$B$16305,$A160,'[1]NBA-Data-1980-2019'!$A$1:$A$16305,DJ$9)</f>
        <v>0</v>
      </c>
      <c r="DK160" s="63">
        <f>SUMIFS('[1]NBA-Data-1980-2019'!$G$1:$G$16305,'[1]NBA-Data-1980-2019'!$B$1:$B$16305,$A160,'[1]NBA-Data-1980-2019'!$A$1:$A$16305,DK$9)</f>
        <v>0</v>
      </c>
      <c r="DL160" s="63">
        <f>SUMIFS('[1]NBA-Data-1980-2019'!$G$1:$G$16305,'[1]NBA-Data-1980-2019'!$B$1:$B$16305,$A160,'[1]NBA-Data-1980-2019'!$A$1:$A$16305,DL$9)</f>
        <v>0</v>
      </c>
      <c r="DM160" s="63">
        <f>SUMIFS('[1]NBA-Data-1980-2019'!$G$1:$G$16305,'[1]NBA-Data-1980-2019'!$B$1:$B$16305,$A160,'[1]NBA-Data-1980-2019'!$A$1:$A$16305,DM$9)</f>
        <v>0</v>
      </c>
      <c r="DN160" s="63">
        <f>SUMIFS('[1]NBA-Data-1980-2019'!$G$1:$G$16305,'[1]NBA-Data-1980-2019'!$B$1:$B$16305,$A160,'[1]NBA-Data-1980-2019'!$A$1:$A$16305,DN$9)</f>
        <v>0</v>
      </c>
      <c r="DO160" s="63">
        <f>SUMIFS('[1]NBA-Data-1980-2019'!$G$1:$G$16305,'[1]NBA-Data-1980-2019'!$B$1:$B$16305,$A160,'[1]NBA-Data-1980-2019'!$A$1:$A$16305,DO$9)</f>
        <v>0</v>
      </c>
      <c r="DP160" s="63">
        <f>SUMIFS('[1]NBA-Data-1980-2019'!$G$1:$G$16305,'[1]NBA-Data-1980-2019'!$B$1:$B$16305,$A160,'[1]NBA-Data-1980-2019'!$A$1:$A$16305,DP$9)</f>
        <v>0</v>
      </c>
      <c r="DQ160" s="63">
        <f>SUMIFS('[1]NBA-Data-1980-2019'!$G$1:$G$16305,'[1]NBA-Data-1980-2019'!$B$1:$B$16305,$A160,'[1]NBA-Data-1980-2019'!$A$1:$A$16305,DQ$9)</f>
        <v>0</v>
      </c>
      <c r="DR160" s="63">
        <f>SUMIFS('[1]NBA-Data-1980-2019'!$G$1:$G$16305,'[1]NBA-Data-1980-2019'!$B$1:$B$16305,$A160,'[1]NBA-Data-1980-2019'!$A$1:$A$16305,DR$9)</f>
        <v>0</v>
      </c>
      <c r="DS160" s="63">
        <f>SUMIFS('[1]NBA-Data-1980-2019'!$G$1:$G$16305,'[1]NBA-Data-1980-2019'!$B$1:$B$16305,$A160,'[1]NBA-Data-1980-2019'!$A$1:$A$16305,DS$9)</f>
        <v>0</v>
      </c>
      <c r="DT160" s="63">
        <f>SUMIFS('[1]NBA-Data-1980-2019'!$G$1:$G$16305,'[1]NBA-Data-1980-2019'!$B$1:$B$16305,$A160,'[1]NBA-Data-1980-2019'!$A$1:$A$16305,DT$9)</f>
        <v>0</v>
      </c>
      <c r="DU160" s="63">
        <f>SUMIFS('[1]NBA-Data-1980-2019'!$G$1:$G$16305,'[1]NBA-Data-1980-2019'!$B$1:$B$16305,$A160,'[1]NBA-Data-1980-2019'!$A$1:$A$16305,DU$9)</f>
        <v>275805</v>
      </c>
      <c r="DV160" s="63">
        <f>SUMIFS('[1]NBA-Data-1980-2019'!$G$1:$G$16305,'[1]NBA-Data-1980-2019'!$B$1:$B$16305,$A160,'[1]NBA-Data-1980-2019'!$A$1:$A$16305,DV$9)</f>
        <v>788872</v>
      </c>
      <c r="DW160" s="63">
        <f>SUMIFS('[1]NBA-Data-1980-2019'!$G$1:$G$16305,'[1]NBA-Data-1980-2019'!$B$1:$B$16305,$A160,'[1]NBA-Data-1980-2019'!$A$1:$A$16305,DW$9)</f>
        <v>0</v>
      </c>
      <c r="DX160" s="63">
        <f>SUMIFS('[1]NBA-Data-1980-2019'!$G$1:$G$16305,'[1]NBA-Data-1980-2019'!$B$1:$B$16305,$A160,'[1]NBA-Data-1980-2019'!$A$1:$A$16305,DX$9)</f>
        <v>0</v>
      </c>
      <c r="DY160" s="63">
        <f>SUMIFS('[1]NBA-Data-1980-2019'!$G$1:$G$16305,'[1]NBA-Data-1980-2019'!$B$1:$B$16305,$A160,'[1]NBA-Data-1980-2019'!$A$1:$A$16305,DY$9)</f>
        <v>0</v>
      </c>
      <c r="DZ160" s="63">
        <f>SUMIFS('[1]NBA-Data-1980-2019'!$G$1:$G$16305,'[1]NBA-Data-1980-2019'!$B$1:$B$16305,$A160,'[1]NBA-Data-1980-2019'!$A$1:$A$16305,DZ$9)</f>
        <v>0</v>
      </c>
      <c r="EA160" s="63">
        <f>SUMIFS('[1]NBA-Data-1980-2019'!$G$1:$G$16305,'[1]NBA-Data-1980-2019'!$B$1:$B$16305,$A160,'[1]NBA-Data-1980-2019'!$A$1:$A$16305,EA$9)</f>
        <v>0</v>
      </c>
      <c r="EB160" s="63">
        <f>SUMIFS('[1]NBA-Data-1980-2019'!$G$1:$G$16305,'[1]NBA-Data-1980-2019'!$B$1:$B$16305,$A160,'[1]NBA-Data-1980-2019'!$A$1:$A$16305,EB$9)</f>
        <v>0</v>
      </c>
      <c r="EC160" s="63">
        <f>SUMIFS('[1]NBA-Data-1980-2019'!$G$1:$G$16305,'[1]NBA-Data-1980-2019'!$B$1:$B$16305,$A160,'[1]NBA-Data-1980-2019'!$A$1:$A$16305,EC$9)</f>
        <v>0</v>
      </c>
      <c r="ED160" s="63">
        <f>SUMIFS('[1]NBA-Data-1980-2019'!$G$1:$G$16305,'[1]NBA-Data-1980-2019'!$B$1:$B$16305,$A160,'[1]NBA-Data-1980-2019'!$A$1:$A$16305,ED$9)</f>
        <v>0</v>
      </c>
      <c r="EF160" s="1"/>
      <c r="EG160" s="1"/>
      <c r="EH160" s="2" t="s">
        <v>1482</v>
      </c>
      <c r="EJ160" s="1"/>
      <c r="EK160" s="1"/>
      <c r="EL160" s="1"/>
      <c r="EM160" s="1"/>
      <c r="EN160" s="1"/>
      <c r="EO160" s="58"/>
      <c r="EP160" s="1"/>
      <c r="EQ160" s="1"/>
      <c r="ER160" s="1"/>
      <c r="ES160" s="1"/>
      <c r="ET160" s="1"/>
      <c r="EU160" s="1"/>
      <c r="EV160" s="1"/>
      <c r="EW160" s="58"/>
      <c r="EX160" s="58"/>
      <c r="EY160" s="58"/>
      <c r="EZ160" s="1"/>
      <c r="FA160" s="1"/>
      <c r="FB160" s="58"/>
      <c r="FC160" s="58"/>
      <c r="FD160" s="58"/>
      <c r="FE160" s="58"/>
      <c r="FF160" s="58"/>
      <c r="FG160" s="58"/>
      <c r="FH160" s="58"/>
      <c r="FI160" s="1"/>
    </row>
    <row r="161" spans="1:165" x14ac:dyDescent="0.2">
      <c r="A161" s="2" t="s">
        <v>1062</v>
      </c>
      <c r="B161" s="2" t="str" cm="1">
        <f t="array" ref="B161">_xlfn.XLOOKUP($A161&amp;B$5,'[1]NBA-Data-1980-2019'!$B$1:$B$16305&amp;'[1]NBA-Data-1980-2019'!$A$1:$A$16305,'[1]NBA-Data-1980-2019'!$D$1:$D$16305,"",0)</f>
        <v/>
      </c>
      <c r="C161" s="2" t="str" cm="1">
        <f t="array" ref="C161">_xlfn.XLOOKUP($A161&amp;C$5,'[1]NBA-Data-1980-2019'!$B$1:$B$16305&amp;'[1]NBA-Data-1980-2019'!$A$1:$A$16305,'[1]NBA-Data-1980-2019'!$D$1:$D$16305,"",0)</f>
        <v/>
      </c>
      <c r="D161" s="2" t="str" cm="1">
        <f t="array" ref="D161">_xlfn.XLOOKUP($A161&amp;D$5,'[1]NBA-Data-1980-2019'!$B$1:$B$16305&amp;'[1]NBA-Data-1980-2019'!$A$1:$A$16305,'[1]NBA-Data-1980-2019'!$D$1:$D$16305,"",0)</f>
        <v/>
      </c>
      <c r="E161" s="2" t="str" cm="1">
        <f t="array" ref="E161">_xlfn.XLOOKUP($A161&amp;E$5,'[1]NBA-Data-1980-2019'!$B$1:$B$16305&amp;'[1]NBA-Data-1980-2019'!$A$1:$A$16305,'[1]NBA-Data-1980-2019'!$D$1:$D$16305,"",0)</f>
        <v/>
      </c>
      <c r="F161" s="2" t="str" cm="1">
        <f t="array" ref="F161">_xlfn.XLOOKUP($A161&amp;F$5,'[1]NBA-Data-1980-2019'!$B$1:$B$16305&amp;'[1]NBA-Data-1980-2019'!$A$1:$A$16305,'[1]NBA-Data-1980-2019'!$D$1:$D$16305,"",0)</f>
        <v/>
      </c>
      <c r="G161" s="2" t="str" cm="1">
        <f t="array" ref="G161">_xlfn.XLOOKUP($A161&amp;G$5,'[1]NBA-Data-1980-2019'!$B$1:$B$16305&amp;'[1]NBA-Data-1980-2019'!$A$1:$A$16305,'[1]NBA-Data-1980-2019'!$D$1:$D$16305,"",0)</f>
        <v>CHI</v>
      </c>
      <c r="H161" s="2" t="str" cm="1">
        <f t="array" ref="H161">_xlfn.XLOOKUP($A161&amp;H$5,'[1]NBA-Data-1980-2019'!$B$1:$B$16305&amp;'[1]NBA-Data-1980-2019'!$A$1:$A$16305,'[1]NBA-Data-1980-2019'!$D$1:$D$16305,"",0)</f>
        <v>CHI</v>
      </c>
      <c r="I161" s="2" t="str" cm="1">
        <f t="array" ref="I161">_xlfn.XLOOKUP($A161&amp;I$5,'[1]NBA-Data-1980-2019'!$B$1:$B$16305&amp;'[1]NBA-Data-1980-2019'!$A$1:$A$16305,'[1]NBA-Data-1980-2019'!$D$1:$D$16305,"",0)</f>
        <v>TOT</v>
      </c>
      <c r="J161" s="2" t="str" cm="1">
        <f t="array" ref="J161">_xlfn.XLOOKUP($A161&amp;J$5,'[1]NBA-Data-1980-2019'!$B$1:$B$16305&amp;'[1]NBA-Data-1980-2019'!$A$1:$A$16305,'[1]NBA-Data-1980-2019'!$D$1:$D$16305,"",0)</f>
        <v>GSW</v>
      </c>
      <c r="K161" s="2" t="str" cm="1">
        <f t="array" ref="K161">_xlfn.XLOOKUP($A161&amp;K$5,'[1]NBA-Data-1980-2019'!$B$1:$B$16305&amp;'[1]NBA-Data-1980-2019'!$A$1:$A$16305,'[1]NBA-Data-1980-2019'!$D$1:$D$16305,"",0)</f>
        <v>GSW</v>
      </c>
      <c r="L161" s="2" t="str" cm="1">
        <f t="array" ref="L161">_xlfn.XLOOKUP($A161&amp;L$5,'[1]NBA-Data-1980-2019'!$B$1:$B$16305&amp;'[1]NBA-Data-1980-2019'!$A$1:$A$16305,'[1]NBA-Data-1980-2019'!$D$1:$D$16305,"",0)</f>
        <v>MIL</v>
      </c>
      <c r="M161" s="2" t="str" cm="1">
        <f t="array" ref="M161">_xlfn.XLOOKUP($A161&amp;M$5,'[1]NBA-Data-1980-2019'!$B$1:$B$16305&amp;'[1]NBA-Data-1980-2019'!$A$1:$A$16305,'[1]NBA-Data-1980-2019'!$D$1:$D$16305,"",0)</f>
        <v>MIL</v>
      </c>
      <c r="N161" s="2" t="str" cm="1">
        <f t="array" ref="N161">_xlfn.XLOOKUP($A161&amp;N$5,'[1]NBA-Data-1980-2019'!$B$1:$B$16305&amp;'[1]NBA-Data-1980-2019'!$A$1:$A$16305,'[1]NBA-Data-1980-2019'!$D$1:$D$16305,"",0)</f>
        <v>MIL</v>
      </c>
      <c r="O161" s="2" t="str" cm="1">
        <f t="array" ref="O161">_xlfn.XLOOKUP($A161&amp;O$5,'[1]NBA-Data-1980-2019'!$B$1:$B$16305&amp;'[1]NBA-Data-1980-2019'!$A$1:$A$16305,'[1]NBA-Data-1980-2019'!$D$1:$D$16305,"",0)</f>
        <v/>
      </c>
      <c r="P161" s="2" t="str" cm="1">
        <f t="array" ref="P161">_xlfn.XLOOKUP($A161&amp;P$5,'[1]NBA-Data-1980-2019'!$B$1:$B$16305&amp;'[1]NBA-Data-1980-2019'!$A$1:$A$16305,'[1]NBA-Data-1980-2019'!$D$1:$D$16305,"",0)</f>
        <v/>
      </c>
      <c r="Q161" s="2" t="str" cm="1">
        <f t="array" ref="Q161">_xlfn.XLOOKUP($A161&amp;Q$5,'[1]NBA-Data-1980-2019'!$B$1:$B$16305&amp;'[1]NBA-Data-1980-2019'!$A$1:$A$16305,'[1]NBA-Data-1980-2019'!$D$1:$D$16305,"",0)</f>
        <v/>
      </c>
      <c r="R161" s="2" t="str" cm="1">
        <f t="array" ref="R161">_xlfn.XLOOKUP($A161&amp;R$5,'[1]NBA-Data-1980-2019'!$B$1:$B$16305&amp;'[1]NBA-Data-1980-2019'!$A$1:$A$16305,'[1]NBA-Data-1980-2019'!$D$1:$D$16305,"",0)</f>
        <v/>
      </c>
      <c r="S161" s="2" t="str" cm="1">
        <f t="array" ref="S161">_xlfn.XLOOKUP($A161&amp;S$5,'[1]NBA-Data-1980-2019'!$B$1:$B$16305&amp;'[1]NBA-Data-1980-2019'!$A$1:$A$16305,'[1]NBA-Data-1980-2019'!$D$1:$D$16305,"",0)</f>
        <v/>
      </c>
      <c r="T161" s="2" t="str" cm="1">
        <f t="array" ref="T161">_xlfn.XLOOKUP($A161&amp;T$5,'[1]NBA-Data-1980-2019'!$B$1:$B$16305&amp;'[1]NBA-Data-1980-2019'!$A$1:$A$16305,'[1]NBA-Data-1980-2019'!$D$1:$D$16305,"",0)</f>
        <v/>
      </c>
      <c r="U161" s="2" t="str" cm="1">
        <f t="array" ref="U161">_xlfn.XLOOKUP($A161&amp;U$5,'[1]NBA-Data-1980-2019'!$B$1:$B$16305&amp;'[1]NBA-Data-1980-2019'!$A$1:$A$16305,'[1]NBA-Data-1980-2019'!$D$1:$D$16305,"",0)</f>
        <v/>
      </c>
      <c r="V161" s="2" t="str" cm="1">
        <f t="array" ref="V161">_xlfn.XLOOKUP($A161&amp;V$5,'[1]NBA-Data-1980-2019'!$B$1:$B$16305&amp;'[1]NBA-Data-1980-2019'!$A$1:$A$16305,'[1]NBA-Data-1980-2019'!$D$1:$D$16305,"",0)</f>
        <v/>
      </c>
      <c r="W161" s="2" t="str" cm="1">
        <f t="array" ref="W161">_xlfn.XLOOKUP($A161&amp;W$5,'[1]NBA-Data-1980-2019'!$B$1:$B$16305&amp;'[1]NBA-Data-1980-2019'!$A$1:$A$16305,'[1]NBA-Data-1980-2019'!$D$1:$D$16305,"",0)</f>
        <v/>
      </c>
      <c r="X161" s="2" t="str" cm="1">
        <f t="array" ref="X161">_xlfn.XLOOKUP($A161&amp;X$5,'[1]NBA-Data-1980-2019'!$B$1:$B$16305&amp;'[1]NBA-Data-1980-2019'!$A$1:$A$16305,'[1]NBA-Data-1980-2019'!$D$1:$D$16305,"",0)</f>
        <v/>
      </c>
      <c r="Y161" s="2" t="str" cm="1">
        <f t="array" ref="Y161">_xlfn.XLOOKUP($A161&amp;Y$5,'[1]NBA-Data-1980-2019'!$B$1:$B$16305&amp;'[1]NBA-Data-1980-2019'!$A$1:$A$16305,'[1]NBA-Data-1980-2019'!$D$1:$D$16305,"",0)</f>
        <v/>
      </c>
      <c r="Z161" s="2" t="str" cm="1">
        <f t="array" ref="Z161">_xlfn.XLOOKUP($A161&amp;Z$5,'[1]NBA-Data-1980-2019'!$B$1:$B$16305&amp;'[1]NBA-Data-1980-2019'!$A$1:$A$16305,'[1]NBA-Data-1980-2019'!$D$1:$D$16305,"",0)</f>
        <v/>
      </c>
      <c r="AA161" s="2" t="str" cm="1">
        <f t="array" ref="AA161">_xlfn.XLOOKUP($A161&amp;AA$5,'[1]NBA-Data-1980-2019'!$B$1:$B$16305&amp;'[1]NBA-Data-1980-2019'!$A$1:$A$16305,'[1]NBA-Data-1980-2019'!$D$1:$D$16305,"",0)</f>
        <v/>
      </c>
      <c r="AB161" s="2" t="str" cm="1">
        <f t="array" ref="AB161">_xlfn.XLOOKUP($A161&amp;AB$5,'[1]NBA-Data-1980-2019'!$B$1:$B$16305&amp;'[1]NBA-Data-1980-2019'!$A$1:$A$16305,'[1]NBA-Data-1980-2019'!$D$1:$D$16305,"",0)</f>
        <v/>
      </c>
      <c r="AC161" s="2" t="str" cm="1">
        <f t="array" ref="AC161">_xlfn.XLOOKUP($A161&amp;AC$5,'[1]NBA-Data-1980-2019'!$B$1:$B$16305&amp;'[1]NBA-Data-1980-2019'!$A$1:$A$16305,'[1]NBA-Data-1980-2019'!$D$1:$D$16305,"",0)</f>
        <v/>
      </c>
      <c r="AD161" s="2" t="str" cm="1">
        <f t="array" ref="AD161">_xlfn.XLOOKUP($A161&amp;AD$5,'[1]NBA-Data-1980-2019'!$B$1:$B$16305&amp;'[1]NBA-Data-1980-2019'!$A$1:$A$16305,'[1]NBA-Data-1980-2019'!$D$1:$D$16305,"",0)</f>
        <v/>
      </c>
      <c r="AE161" s="2" t="str" cm="1">
        <f t="array" ref="AE161">_xlfn.XLOOKUP($A161&amp;AE$5,'[1]NBA-Data-1980-2019'!$B$1:$B$16305&amp;'[1]NBA-Data-1980-2019'!$A$1:$A$16305,'[1]NBA-Data-1980-2019'!$D$1:$D$16305,"",0)</f>
        <v/>
      </c>
      <c r="AF161" s="2" t="str" cm="1">
        <f t="array" ref="AF161">_xlfn.XLOOKUP($A161&amp;AF$5,'[1]NBA-Data-1980-2019'!$B$1:$B$16305&amp;'[1]NBA-Data-1980-2019'!$A$1:$A$16305,'[1]NBA-Data-1980-2019'!$D$1:$D$16305,"",0)</f>
        <v/>
      </c>
      <c r="AG161" s="2" t="str" cm="1">
        <f t="array" ref="AG161">_xlfn.XLOOKUP($A161&amp;AG$5,'[1]NBA-Data-1980-2019'!$B$1:$B$16305&amp;'[1]NBA-Data-1980-2019'!$A$1:$A$16305,'[1]NBA-Data-1980-2019'!$D$1:$D$16305,"",0)</f>
        <v/>
      </c>
      <c r="AH161" s="2" t="str" cm="1">
        <f t="array" ref="AH161">_xlfn.XLOOKUP($A161&amp;AH$5,'[1]NBA-Data-1980-2019'!$B$1:$B$16305&amp;'[1]NBA-Data-1980-2019'!$A$1:$A$16305,'[1]NBA-Data-1980-2019'!$H$1:$H$16305,"",0)</f>
        <v/>
      </c>
      <c r="AI161" s="2" t="str" cm="1">
        <f t="array" ref="AI161">_xlfn.XLOOKUP($A161&amp;AI$5,'[1]NBA-Data-1980-2019'!$B$1:$B$16305&amp;'[1]NBA-Data-1980-2019'!$A$1:$A$16305,'[1]NBA-Data-1980-2019'!$H$1:$H$16305,"",0)</f>
        <v/>
      </c>
      <c r="AJ161" s="2" t="str" cm="1">
        <f t="array" ref="AJ161">_xlfn.XLOOKUP($A161&amp;AJ$5,'[1]NBA-Data-1980-2019'!$B$1:$B$16305&amp;'[1]NBA-Data-1980-2019'!$A$1:$A$16305,'[1]NBA-Data-1980-2019'!$H$1:$H$16305,"",0)</f>
        <v/>
      </c>
      <c r="AK161" s="2" t="str" cm="1">
        <f t="array" ref="AK161">_xlfn.XLOOKUP($A161&amp;AK$5,'[1]NBA-Data-1980-2019'!$B$1:$B$16305&amp;'[1]NBA-Data-1980-2019'!$A$1:$A$16305,'[1]NBA-Data-1980-2019'!$H$1:$H$16305,"",0)</f>
        <v/>
      </c>
      <c r="AL161" s="2" t="str" cm="1">
        <f t="array" ref="AL161">_xlfn.XLOOKUP($A161&amp;AL$5,'[1]NBA-Data-1980-2019'!$B$1:$B$16305&amp;'[1]NBA-Data-1980-2019'!$A$1:$A$16305,'[1]NBA-Data-1980-2019'!$H$1:$H$16305,"",0)</f>
        <v/>
      </c>
      <c r="AM161" s="2" cm="1">
        <f t="array" ref="AM161">_xlfn.XLOOKUP($A161&amp;AM$5,'[1]NBA-Data-1980-2019'!$B$1:$B$16305&amp;'[1]NBA-Data-1980-2019'!$A$1:$A$16305,'[1]NBA-Data-1980-2019'!$H$1:$H$16305,"",0)</f>
        <v>547.19999999999993</v>
      </c>
      <c r="AN161" s="2" cm="1">
        <f t="array" ref="AN161">_xlfn.XLOOKUP($A161&amp;AN$5,'[1]NBA-Data-1980-2019'!$B$1:$B$16305&amp;'[1]NBA-Data-1980-2019'!$A$1:$A$16305,'[1]NBA-Data-1980-2019'!$H$1:$H$16305,"",0)</f>
        <v>1402.5</v>
      </c>
      <c r="AO161" s="2" cm="1">
        <f t="array" ref="AO161">_xlfn.XLOOKUP($A161&amp;AO$5,'[1]NBA-Data-1980-2019'!$B$1:$B$16305&amp;'[1]NBA-Data-1980-2019'!$A$1:$A$16305,'[1]NBA-Data-1980-2019'!$H$1:$H$16305,"",0)</f>
        <v>1424</v>
      </c>
      <c r="AP161" s="2" cm="1">
        <f t="array" ref="AP161">_xlfn.XLOOKUP($A161&amp;AP$5,'[1]NBA-Data-1980-2019'!$B$1:$B$16305&amp;'[1]NBA-Data-1980-2019'!$A$1:$A$16305,'[1]NBA-Data-1980-2019'!$H$1:$H$16305,"",0)</f>
        <v>875</v>
      </c>
      <c r="AQ161" s="2" cm="1">
        <f t="array" ref="AQ161">_xlfn.XLOOKUP($A161&amp;AQ$5,'[1]NBA-Data-1980-2019'!$B$1:$B$16305&amp;'[1]NBA-Data-1980-2019'!$A$1:$A$16305,'[1]NBA-Data-1980-2019'!$H$1:$H$16305,"",0)</f>
        <v>2158.4</v>
      </c>
      <c r="AR161" s="2" cm="1">
        <f t="array" ref="AR161">_xlfn.XLOOKUP($A161&amp;AR$5,'[1]NBA-Data-1980-2019'!$B$1:$B$16305&amp;'[1]NBA-Data-1980-2019'!$A$1:$A$16305,'[1]NBA-Data-1980-2019'!$H$1:$H$16305,"",0)</f>
        <v>1463</v>
      </c>
      <c r="AS161" s="2" cm="1">
        <f t="array" ref="AS161">_xlfn.XLOOKUP($A161&amp;AS$5,'[1]NBA-Data-1980-2019'!$B$1:$B$16305&amp;'[1]NBA-Data-1980-2019'!$A$1:$A$16305,'[1]NBA-Data-1980-2019'!$H$1:$H$16305,"",0)</f>
        <v>282.90000000000003</v>
      </c>
      <c r="AT161" s="2" cm="1">
        <f t="array" ref="AT161">_xlfn.XLOOKUP($A161&amp;AT$5,'[1]NBA-Data-1980-2019'!$B$1:$B$16305&amp;'[1]NBA-Data-1980-2019'!$A$1:$A$16305,'[1]NBA-Data-1980-2019'!$H$1:$H$16305,"",0)</f>
        <v>892.5</v>
      </c>
      <c r="AU161" s="2" t="str" cm="1">
        <f t="array" ref="AU161">_xlfn.XLOOKUP($A161&amp;AU$5,'[1]NBA-Data-1980-2019'!$B$1:$B$16305&amp;'[1]NBA-Data-1980-2019'!$A$1:$A$16305,'[1]NBA-Data-1980-2019'!$H$1:$H$16305,"",0)</f>
        <v/>
      </c>
      <c r="AV161" s="2" t="str" cm="1">
        <f t="array" ref="AV161">_xlfn.XLOOKUP($A161&amp;AV$5,'[1]NBA-Data-1980-2019'!$B$1:$B$16305&amp;'[1]NBA-Data-1980-2019'!$A$1:$A$16305,'[1]NBA-Data-1980-2019'!$H$1:$H$16305,"",0)</f>
        <v/>
      </c>
      <c r="AW161" s="2" t="str" cm="1">
        <f t="array" ref="AW161">_xlfn.XLOOKUP($A161&amp;AW$5,'[1]NBA-Data-1980-2019'!$B$1:$B$16305&amp;'[1]NBA-Data-1980-2019'!$A$1:$A$16305,'[1]NBA-Data-1980-2019'!$H$1:$H$16305,"",0)</f>
        <v/>
      </c>
      <c r="AX161" s="2" t="str" cm="1">
        <f t="array" ref="AX161">_xlfn.XLOOKUP($A161&amp;AX$5,'[1]NBA-Data-1980-2019'!$B$1:$B$16305&amp;'[1]NBA-Data-1980-2019'!$A$1:$A$16305,'[1]NBA-Data-1980-2019'!$H$1:$H$16305,"",0)</f>
        <v/>
      </c>
      <c r="AY161" s="2" t="str" cm="1">
        <f t="array" ref="AY161">_xlfn.XLOOKUP($A161&amp;AY$5,'[1]NBA-Data-1980-2019'!$B$1:$B$16305&amp;'[1]NBA-Data-1980-2019'!$A$1:$A$16305,'[1]NBA-Data-1980-2019'!$H$1:$H$16305,"",0)</f>
        <v/>
      </c>
      <c r="AZ161" s="2" t="str" cm="1">
        <f t="array" ref="AZ161">_xlfn.XLOOKUP($A161&amp;AZ$5,'[1]NBA-Data-1980-2019'!$B$1:$B$16305&amp;'[1]NBA-Data-1980-2019'!$A$1:$A$16305,'[1]NBA-Data-1980-2019'!$H$1:$H$16305,"",0)</f>
        <v/>
      </c>
      <c r="BA161" s="2" t="str" cm="1">
        <f t="array" ref="BA161">_xlfn.XLOOKUP($A161&amp;BA$5,'[1]NBA-Data-1980-2019'!$B$1:$B$16305&amp;'[1]NBA-Data-1980-2019'!$A$1:$A$16305,'[1]NBA-Data-1980-2019'!$H$1:$H$16305,"",0)</f>
        <v/>
      </c>
      <c r="BB161" s="2" t="str" cm="1">
        <f t="array" ref="BB161">_xlfn.XLOOKUP($A161&amp;BB$5,'[1]NBA-Data-1980-2019'!$B$1:$B$16305&amp;'[1]NBA-Data-1980-2019'!$A$1:$A$16305,'[1]NBA-Data-1980-2019'!$H$1:$H$16305,"",0)</f>
        <v/>
      </c>
      <c r="BC161" s="2" t="str" cm="1">
        <f t="array" ref="BC161">_xlfn.XLOOKUP($A161&amp;BC$5,'[1]NBA-Data-1980-2019'!$B$1:$B$16305&amp;'[1]NBA-Data-1980-2019'!$A$1:$A$16305,'[1]NBA-Data-1980-2019'!$H$1:$H$16305,"",0)</f>
        <v/>
      </c>
      <c r="BD161" s="2" t="str" cm="1">
        <f t="array" ref="BD161">_xlfn.XLOOKUP($A161&amp;BD$5,'[1]NBA-Data-1980-2019'!$B$1:$B$16305&amp;'[1]NBA-Data-1980-2019'!$A$1:$A$16305,'[1]NBA-Data-1980-2019'!$H$1:$H$16305,"",0)</f>
        <v/>
      </c>
      <c r="BE161" s="2" t="str" cm="1">
        <f t="array" ref="BE161">_xlfn.XLOOKUP($A161&amp;BE$5,'[1]NBA-Data-1980-2019'!$B$1:$B$16305&amp;'[1]NBA-Data-1980-2019'!$A$1:$A$16305,'[1]NBA-Data-1980-2019'!$H$1:$H$16305,"",0)</f>
        <v/>
      </c>
      <c r="BF161" s="2" t="str" cm="1">
        <f t="array" ref="BF161">_xlfn.XLOOKUP($A161&amp;BF$5,'[1]NBA-Data-1980-2019'!$B$1:$B$16305&amp;'[1]NBA-Data-1980-2019'!$A$1:$A$16305,'[1]NBA-Data-1980-2019'!$H$1:$H$16305,"",0)</f>
        <v/>
      </c>
      <c r="BG161" s="2" t="str" cm="1">
        <f t="array" ref="BG161">_xlfn.XLOOKUP($A161&amp;BG$5,'[1]NBA-Data-1980-2019'!$B$1:$B$16305&amp;'[1]NBA-Data-1980-2019'!$A$1:$A$16305,'[1]NBA-Data-1980-2019'!$H$1:$H$16305,"",0)</f>
        <v/>
      </c>
      <c r="BH161" s="2" t="str" cm="1">
        <f t="array" ref="BH161">_xlfn.XLOOKUP($A161&amp;BH$5,'[1]NBA-Data-1980-2019'!$B$1:$B$16305&amp;'[1]NBA-Data-1980-2019'!$A$1:$A$16305,'[1]NBA-Data-1980-2019'!$H$1:$H$16305,"",0)</f>
        <v/>
      </c>
      <c r="BI161" s="2" t="str" cm="1">
        <f t="array" ref="BI161">_xlfn.XLOOKUP($A161&amp;BI$5,'[1]NBA-Data-1980-2019'!$B$1:$B$16305&amp;'[1]NBA-Data-1980-2019'!$A$1:$A$16305,'[1]NBA-Data-1980-2019'!$H$1:$H$16305,"",0)</f>
        <v/>
      </c>
      <c r="BJ161" s="2" t="str" cm="1">
        <f t="array" ref="BJ161">_xlfn.XLOOKUP($A161&amp;BJ$5,'[1]NBA-Data-1980-2019'!$B$1:$B$16305&amp;'[1]NBA-Data-1980-2019'!$A$1:$A$16305,'[1]NBA-Data-1980-2019'!$H$1:$H$16305,"",0)</f>
        <v/>
      </c>
      <c r="BK161" s="2" t="str" cm="1">
        <f t="array" ref="BK161">_xlfn.XLOOKUP($A161&amp;BK$5,'[1]NBA-Data-1980-2019'!$B$1:$B$16305&amp;'[1]NBA-Data-1980-2019'!$A$1:$A$16305,'[1]NBA-Data-1980-2019'!$H$1:$H$16305,"",0)</f>
        <v/>
      </c>
      <c r="BL161" s="2" t="str" cm="1">
        <f t="array" ref="BL161">_xlfn.XLOOKUP($A161&amp;BL$5,'[1]NBA-Data-1980-2019'!$B$1:$B$16305&amp;'[1]NBA-Data-1980-2019'!$A$1:$A$16305,'[1]NBA-Data-1980-2019'!$H$1:$H$16305,"",0)</f>
        <v/>
      </c>
      <c r="BM161" s="2" t="str" cm="1">
        <f t="array" ref="BM161">_xlfn.XLOOKUP($A161&amp;BM$5,'[1]NBA-Data-1980-2019'!$B$1:$B$16305&amp;'[1]NBA-Data-1980-2019'!$A$1:$A$16305,'[1]NBA-Data-1980-2019'!$H$1:$H$16305,"",0)</f>
        <v/>
      </c>
      <c r="BN161" s="2" t="str" cm="1">
        <f t="array" ref="BN161">_xlfn.XLOOKUP($A161&amp;BN$5,'[1]NBA-Data-1980-2019'!$B$1:$B$16305&amp;'[1]NBA-Data-1980-2019'!$A$1:$A$16305,'[1]NBA-Data-1980-2019'!$F$1:$F$16305,"",0)</f>
        <v/>
      </c>
      <c r="BO161" s="2" t="str" cm="1">
        <f t="array" ref="BO161">_xlfn.XLOOKUP($A161&amp;BO$5,'[1]NBA-Data-1980-2019'!$B$1:$B$16305&amp;'[1]NBA-Data-1980-2019'!$A$1:$A$16305,'[1]NBA-Data-1980-2019'!$F$1:$F$16305,"",0)</f>
        <v/>
      </c>
      <c r="BP161" s="2" t="str" cm="1">
        <f t="array" ref="BP161">_xlfn.XLOOKUP($A161&amp;BP$5,'[1]NBA-Data-1980-2019'!$B$1:$B$16305&amp;'[1]NBA-Data-1980-2019'!$A$1:$A$16305,'[1]NBA-Data-1980-2019'!$F$1:$F$16305,"",0)</f>
        <v/>
      </c>
      <c r="BQ161" s="2" t="str" cm="1">
        <f t="array" ref="BQ161">_xlfn.XLOOKUP($A161&amp;BQ$5,'[1]NBA-Data-1980-2019'!$B$1:$B$16305&amp;'[1]NBA-Data-1980-2019'!$A$1:$A$16305,'[1]NBA-Data-1980-2019'!$F$1:$F$16305,"",0)</f>
        <v/>
      </c>
      <c r="BR161" s="2" t="str" cm="1">
        <f t="array" ref="BR161">_xlfn.XLOOKUP($A161&amp;BR$5,'[1]NBA-Data-1980-2019'!$B$1:$B$16305&amp;'[1]NBA-Data-1980-2019'!$A$1:$A$16305,'[1]NBA-Data-1980-2019'!$F$1:$F$16305,"",0)</f>
        <v/>
      </c>
      <c r="BS161" s="2" cm="1">
        <f t="array" ref="BS161">_xlfn.XLOOKUP($A161&amp;BS$5,'[1]NBA-Data-1980-2019'!$B$1:$B$16305&amp;'[1]NBA-Data-1980-2019'!$A$1:$A$16305,'[1]NBA-Data-1980-2019'!$F$1:$F$16305,"",0)</f>
        <v>7.9</v>
      </c>
      <c r="BT161" s="2" cm="1">
        <f t="array" ref="BT161">_xlfn.XLOOKUP($A161&amp;BT$5,'[1]NBA-Data-1980-2019'!$B$1:$B$16305&amp;'[1]NBA-Data-1980-2019'!$A$1:$A$16305,'[1]NBA-Data-1980-2019'!$F$1:$F$16305,"",0)</f>
        <v>14.3</v>
      </c>
      <c r="BU161" s="2" cm="1">
        <f t="array" ref="BU161">_xlfn.XLOOKUP($A161&amp;BU$5,'[1]NBA-Data-1980-2019'!$B$1:$B$16305&amp;'[1]NBA-Data-1980-2019'!$A$1:$A$16305,'[1]NBA-Data-1980-2019'!$F$1:$F$16305,"",0)</f>
        <v>13.9</v>
      </c>
      <c r="BV161" s="2" cm="1">
        <f t="array" ref="BV161">_xlfn.XLOOKUP($A161&amp;BV$5,'[1]NBA-Data-1980-2019'!$B$1:$B$16305&amp;'[1]NBA-Data-1980-2019'!$A$1:$A$16305,'[1]NBA-Data-1980-2019'!$F$1:$F$16305,"",0)</f>
        <v>10.199999999999999</v>
      </c>
      <c r="BW161" s="2" cm="1">
        <f t="array" ref="BW161">_xlfn.XLOOKUP($A161&amp;BW$5,'[1]NBA-Data-1980-2019'!$B$1:$B$16305&amp;'[1]NBA-Data-1980-2019'!$A$1:$A$16305,'[1]NBA-Data-1980-2019'!$F$1:$F$16305,"",0)</f>
        <v>12.4</v>
      </c>
      <c r="BX161" s="2" cm="1">
        <f t="array" ref="BX161">_xlfn.XLOOKUP($A161&amp;BX$5,'[1]NBA-Data-1980-2019'!$B$1:$B$16305&amp;'[1]NBA-Data-1980-2019'!$A$1:$A$16305,'[1]NBA-Data-1980-2019'!$F$1:$F$16305,"",0)</f>
        <v>13.7</v>
      </c>
      <c r="BY161" s="2" cm="1">
        <f t="array" ref="BY161">_xlfn.XLOOKUP($A161&amp;BY$5,'[1]NBA-Data-1980-2019'!$B$1:$B$16305&amp;'[1]NBA-Data-1980-2019'!$A$1:$A$16305,'[1]NBA-Data-1980-2019'!$F$1:$F$16305,"",0)</f>
        <v>11.2</v>
      </c>
      <c r="BZ161" s="2" cm="1">
        <f t="array" ref="BZ161">_xlfn.XLOOKUP($A161&amp;BZ$5,'[1]NBA-Data-1980-2019'!$B$1:$B$16305&amp;'[1]NBA-Data-1980-2019'!$A$1:$A$16305,'[1]NBA-Data-1980-2019'!$F$1:$F$16305,"",0)</f>
        <v>10.5</v>
      </c>
      <c r="CA161" s="2" t="str" cm="1">
        <f t="array" ref="CA161">_xlfn.XLOOKUP($A161&amp;CA$5,'[1]NBA-Data-1980-2019'!$B$1:$B$16305&amp;'[1]NBA-Data-1980-2019'!$A$1:$A$16305,'[1]NBA-Data-1980-2019'!$F$1:$F$16305,"",0)</f>
        <v/>
      </c>
      <c r="CB161" s="2" t="str" cm="1">
        <f t="array" ref="CB161">_xlfn.XLOOKUP($A161&amp;CB$5,'[1]NBA-Data-1980-2019'!$B$1:$B$16305&amp;'[1]NBA-Data-1980-2019'!$A$1:$A$16305,'[1]NBA-Data-1980-2019'!$F$1:$F$16305,"",0)</f>
        <v/>
      </c>
      <c r="CC161" s="2" t="str" cm="1">
        <f t="array" ref="CC161">_xlfn.XLOOKUP($A161&amp;CC$5,'[1]NBA-Data-1980-2019'!$B$1:$B$16305&amp;'[1]NBA-Data-1980-2019'!$A$1:$A$16305,'[1]NBA-Data-1980-2019'!$F$1:$F$16305,"",0)</f>
        <v/>
      </c>
      <c r="CD161" s="2" t="str" cm="1">
        <f t="array" ref="CD161">_xlfn.XLOOKUP($A161&amp;CD$5,'[1]NBA-Data-1980-2019'!$B$1:$B$16305&amp;'[1]NBA-Data-1980-2019'!$A$1:$A$16305,'[1]NBA-Data-1980-2019'!$F$1:$F$16305,"",0)</f>
        <v/>
      </c>
      <c r="CE161" s="2" t="str" cm="1">
        <f t="array" ref="CE161">_xlfn.XLOOKUP($A161&amp;CE$5,'[1]NBA-Data-1980-2019'!$B$1:$B$16305&amp;'[1]NBA-Data-1980-2019'!$A$1:$A$16305,'[1]NBA-Data-1980-2019'!$F$1:$F$16305,"",0)</f>
        <v/>
      </c>
      <c r="CF161" s="2" t="str" cm="1">
        <f t="array" ref="CF161">_xlfn.XLOOKUP($A161&amp;CF$5,'[1]NBA-Data-1980-2019'!$B$1:$B$16305&amp;'[1]NBA-Data-1980-2019'!$A$1:$A$16305,'[1]NBA-Data-1980-2019'!$F$1:$F$16305,"",0)</f>
        <v/>
      </c>
      <c r="CG161" s="2" t="str" cm="1">
        <f t="array" ref="CG161">_xlfn.XLOOKUP($A161&amp;CG$5,'[1]NBA-Data-1980-2019'!$B$1:$B$16305&amp;'[1]NBA-Data-1980-2019'!$A$1:$A$16305,'[1]NBA-Data-1980-2019'!$F$1:$F$16305,"",0)</f>
        <v/>
      </c>
      <c r="CH161" s="2" t="str" cm="1">
        <f t="array" ref="CH161">_xlfn.XLOOKUP($A161&amp;CH$5,'[1]NBA-Data-1980-2019'!$B$1:$B$16305&amp;'[1]NBA-Data-1980-2019'!$A$1:$A$16305,'[1]NBA-Data-1980-2019'!$F$1:$F$16305,"",0)</f>
        <v/>
      </c>
      <c r="CI161" s="2" t="str" cm="1">
        <f t="array" ref="CI161">_xlfn.XLOOKUP($A161&amp;CI$5,'[1]NBA-Data-1980-2019'!$B$1:$B$16305&amp;'[1]NBA-Data-1980-2019'!$A$1:$A$16305,'[1]NBA-Data-1980-2019'!$F$1:$F$16305,"",0)</f>
        <v/>
      </c>
      <c r="CJ161" s="2" t="str" cm="1">
        <f t="array" ref="CJ161">_xlfn.XLOOKUP($A161&amp;CJ$5,'[1]NBA-Data-1980-2019'!$B$1:$B$16305&amp;'[1]NBA-Data-1980-2019'!$A$1:$A$16305,'[1]NBA-Data-1980-2019'!$F$1:$F$16305,"",0)</f>
        <v/>
      </c>
      <c r="CK161" s="2" t="str" cm="1">
        <f t="array" ref="CK161">_xlfn.XLOOKUP($A161&amp;CK$5,'[1]NBA-Data-1980-2019'!$B$1:$B$16305&amp;'[1]NBA-Data-1980-2019'!$A$1:$A$16305,'[1]NBA-Data-1980-2019'!$F$1:$F$16305,"",0)</f>
        <v/>
      </c>
      <c r="CL161" s="2" t="str" cm="1">
        <f t="array" ref="CL161">_xlfn.XLOOKUP($A161&amp;CL$5,'[1]NBA-Data-1980-2019'!$B$1:$B$16305&amp;'[1]NBA-Data-1980-2019'!$A$1:$A$16305,'[1]NBA-Data-1980-2019'!$F$1:$F$16305,"",0)</f>
        <v/>
      </c>
      <c r="CM161" s="2" t="str" cm="1">
        <f t="array" ref="CM161">_xlfn.XLOOKUP($A161&amp;CM$5,'[1]NBA-Data-1980-2019'!$B$1:$B$16305&amp;'[1]NBA-Data-1980-2019'!$A$1:$A$16305,'[1]NBA-Data-1980-2019'!$F$1:$F$16305,"",0)</f>
        <v/>
      </c>
      <c r="CN161" s="2" t="str" cm="1">
        <f t="array" ref="CN161">_xlfn.XLOOKUP($A161&amp;CN$5,'[1]NBA-Data-1980-2019'!$B$1:$B$16305&amp;'[1]NBA-Data-1980-2019'!$A$1:$A$16305,'[1]NBA-Data-1980-2019'!$F$1:$F$16305,"",0)</f>
        <v/>
      </c>
      <c r="CO161" s="2" t="str" cm="1">
        <f t="array" ref="CO161">_xlfn.XLOOKUP($A161&amp;CO$5,'[1]NBA-Data-1980-2019'!$B$1:$B$16305&amp;'[1]NBA-Data-1980-2019'!$A$1:$A$16305,'[1]NBA-Data-1980-2019'!$F$1:$F$16305,"",0)</f>
        <v/>
      </c>
      <c r="CP161" s="2" t="str" cm="1">
        <f t="array" ref="CP161">_xlfn.XLOOKUP($A161&amp;CP$5,'[1]NBA-Data-1980-2019'!$B$1:$B$16305&amp;'[1]NBA-Data-1980-2019'!$A$1:$A$16305,'[1]NBA-Data-1980-2019'!$F$1:$F$16305,"",0)</f>
        <v/>
      </c>
      <c r="CQ161" s="2" t="str" cm="1">
        <f t="array" ref="CQ161">_xlfn.XLOOKUP($A161&amp;CQ$5,'[1]NBA-Data-1980-2019'!$B$1:$B$16305&amp;'[1]NBA-Data-1980-2019'!$A$1:$A$16305,'[1]NBA-Data-1980-2019'!$F$1:$F$16305,"",0)</f>
        <v/>
      </c>
      <c r="CR161" s="2" t="str" cm="1">
        <f t="array" ref="CR161">_xlfn.XLOOKUP($A161&amp;CR$5,'[1]NBA-Data-1980-2019'!$B$1:$B$16305&amp;'[1]NBA-Data-1980-2019'!$A$1:$A$16305,'[1]NBA-Data-1980-2019'!$F$1:$F$16305,"",0)</f>
        <v/>
      </c>
      <c r="CS161" s="2" t="str" cm="1">
        <f t="array" ref="CS161">_xlfn.XLOOKUP($A161&amp;CS$5,'[1]NBA-Data-1980-2019'!$B$1:$B$16305&amp;'[1]NBA-Data-1980-2019'!$A$1:$A$16305,'[1]NBA-Data-1980-2019'!$F$1:$F$16305,"",0)</f>
        <v/>
      </c>
      <c r="CU161" s="2" t="str">
        <f>_xlfn.XLOOKUP($A161,TEAMS!$G$1:$G$839,TEAMS!$H$1:$H$839,"",0)</f>
        <v>PF</v>
      </c>
      <c r="CV161" s="2" t="str">
        <f>_xlfn.XLOOKUP($CU161,DASHBOARD!$B$22:$B$27,DASHBOARD!$C$22:$C$27,"",0)</f>
        <v>FORWARD</v>
      </c>
      <c r="CY161" s="63">
        <f>SUMIFS('[1]NBA-Data-1980-2019'!$G$1:$G$16305,'[1]NBA-Data-1980-2019'!$B$1:$B$16305,$A161,'[1]NBA-Data-1980-2019'!$A$1:$A$16305,CY$9)</f>
        <v>0</v>
      </c>
      <c r="CZ161" s="63">
        <f>SUMIFS('[1]NBA-Data-1980-2019'!$G$1:$G$16305,'[1]NBA-Data-1980-2019'!$B$1:$B$16305,$A161,'[1]NBA-Data-1980-2019'!$A$1:$A$16305,CZ$9)</f>
        <v>0</v>
      </c>
      <c r="DA161" s="63">
        <f>SUMIFS('[1]NBA-Data-1980-2019'!$G$1:$G$16305,'[1]NBA-Data-1980-2019'!$B$1:$B$16305,$A161,'[1]NBA-Data-1980-2019'!$A$1:$A$16305,DA$9)</f>
        <v>0</v>
      </c>
      <c r="DB161" s="63">
        <f>SUMIFS('[1]NBA-Data-1980-2019'!$G$1:$G$16305,'[1]NBA-Data-1980-2019'!$B$1:$B$16305,$A161,'[1]NBA-Data-1980-2019'!$A$1:$A$16305,DB$9)</f>
        <v>0</v>
      </c>
      <c r="DC161" s="63">
        <f>SUMIFS('[1]NBA-Data-1980-2019'!$G$1:$G$16305,'[1]NBA-Data-1980-2019'!$B$1:$B$16305,$A161,'[1]NBA-Data-1980-2019'!$A$1:$A$16305,DC$9)</f>
        <v>0</v>
      </c>
      <c r="DD161" s="63">
        <f>SUMIFS('[1]NBA-Data-1980-2019'!$G$1:$G$16305,'[1]NBA-Data-1980-2019'!$B$1:$B$16305,$A161,'[1]NBA-Data-1980-2019'!$A$1:$A$16305,DD$9)</f>
        <v>627000</v>
      </c>
      <c r="DE161" s="63">
        <f>SUMIFS('[1]NBA-Data-1980-2019'!$G$1:$G$16305,'[1]NBA-Data-1980-2019'!$B$1:$B$16305,$A161,'[1]NBA-Data-1980-2019'!$A$1:$A$16305,DE$9)</f>
        <v>700000</v>
      </c>
      <c r="DF161" s="63">
        <f>SUMIFS('[1]NBA-Data-1980-2019'!$G$1:$G$16305,'[1]NBA-Data-1980-2019'!$B$1:$B$16305,$A161,'[1]NBA-Data-1980-2019'!$A$1:$A$16305,DF$9)</f>
        <v>850920</v>
      </c>
      <c r="DG161" s="63">
        <f>SUMIFS('[1]NBA-Data-1980-2019'!$G$1:$G$16305,'[1]NBA-Data-1980-2019'!$B$1:$B$16305,$A161,'[1]NBA-Data-1980-2019'!$A$1:$A$16305,DG$9)</f>
        <v>3675000</v>
      </c>
      <c r="DH161" s="63">
        <f>SUMIFS('[1]NBA-Data-1980-2019'!$G$1:$G$16305,'[1]NBA-Data-1980-2019'!$B$1:$B$16305,$A161,'[1]NBA-Data-1980-2019'!$A$1:$A$16305,DH$9)</f>
        <v>3937500</v>
      </c>
      <c r="DI161" s="63">
        <f>SUMIFS('[1]NBA-Data-1980-2019'!$G$1:$G$16305,'[1]NBA-Data-1980-2019'!$B$1:$B$16305,$A161,'[1]NBA-Data-1980-2019'!$A$1:$A$16305,DI$9)</f>
        <v>4380000</v>
      </c>
      <c r="DJ161" s="63">
        <f>SUMIFS('[1]NBA-Data-1980-2019'!$G$1:$G$16305,'[1]NBA-Data-1980-2019'!$B$1:$B$16305,$A161,'[1]NBA-Data-1980-2019'!$A$1:$A$16305,DJ$9)</f>
        <v>4812500</v>
      </c>
      <c r="DK161" s="63">
        <f>SUMIFS('[1]NBA-Data-1980-2019'!$G$1:$G$16305,'[1]NBA-Data-1980-2019'!$B$1:$B$16305,$A161,'[1]NBA-Data-1980-2019'!$A$1:$A$16305,DK$9)</f>
        <v>5250000</v>
      </c>
      <c r="DL161" s="63">
        <f>SUMIFS('[1]NBA-Data-1980-2019'!$G$1:$G$16305,'[1]NBA-Data-1980-2019'!$B$1:$B$16305,$A161,'[1]NBA-Data-1980-2019'!$A$1:$A$16305,DL$9)</f>
        <v>0</v>
      </c>
      <c r="DM161" s="63">
        <f>SUMIFS('[1]NBA-Data-1980-2019'!$G$1:$G$16305,'[1]NBA-Data-1980-2019'!$B$1:$B$16305,$A161,'[1]NBA-Data-1980-2019'!$A$1:$A$16305,DM$9)</f>
        <v>0</v>
      </c>
      <c r="DN161" s="63">
        <f>SUMIFS('[1]NBA-Data-1980-2019'!$G$1:$G$16305,'[1]NBA-Data-1980-2019'!$B$1:$B$16305,$A161,'[1]NBA-Data-1980-2019'!$A$1:$A$16305,DN$9)</f>
        <v>0</v>
      </c>
      <c r="DO161" s="63">
        <f>SUMIFS('[1]NBA-Data-1980-2019'!$G$1:$G$16305,'[1]NBA-Data-1980-2019'!$B$1:$B$16305,$A161,'[1]NBA-Data-1980-2019'!$A$1:$A$16305,DO$9)</f>
        <v>0</v>
      </c>
      <c r="DP161" s="63">
        <f>SUMIFS('[1]NBA-Data-1980-2019'!$G$1:$G$16305,'[1]NBA-Data-1980-2019'!$B$1:$B$16305,$A161,'[1]NBA-Data-1980-2019'!$A$1:$A$16305,DP$9)</f>
        <v>0</v>
      </c>
      <c r="DQ161" s="63">
        <f>SUMIFS('[1]NBA-Data-1980-2019'!$G$1:$G$16305,'[1]NBA-Data-1980-2019'!$B$1:$B$16305,$A161,'[1]NBA-Data-1980-2019'!$A$1:$A$16305,DQ$9)</f>
        <v>0</v>
      </c>
      <c r="DR161" s="63">
        <f>SUMIFS('[1]NBA-Data-1980-2019'!$G$1:$G$16305,'[1]NBA-Data-1980-2019'!$B$1:$B$16305,$A161,'[1]NBA-Data-1980-2019'!$A$1:$A$16305,DR$9)</f>
        <v>0</v>
      </c>
      <c r="DS161" s="63">
        <f>SUMIFS('[1]NBA-Data-1980-2019'!$G$1:$G$16305,'[1]NBA-Data-1980-2019'!$B$1:$B$16305,$A161,'[1]NBA-Data-1980-2019'!$A$1:$A$16305,DS$9)</f>
        <v>0</v>
      </c>
      <c r="DT161" s="63">
        <f>SUMIFS('[1]NBA-Data-1980-2019'!$G$1:$G$16305,'[1]NBA-Data-1980-2019'!$B$1:$B$16305,$A161,'[1]NBA-Data-1980-2019'!$A$1:$A$16305,DT$9)</f>
        <v>0</v>
      </c>
      <c r="DU161" s="63">
        <f>SUMIFS('[1]NBA-Data-1980-2019'!$G$1:$G$16305,'[1]NBA-Data-1980-2019'!$B$1:$B$16305,$A161,'[1]NBA-Data-1980-2019'!$A$1:$A$16305,DU$9)</f>
        <v>0</v>
      </c>
      <c r="DV161" s="63">
        <f>SUMIFS('[1]NBA-Data-1980-2019'!$G$1:$G$16305,'[1]NBA-Data-1980-2019'!$B$1:$B$16305,$A161,'[1]NBA-Data-1980-2019'!$A$1:$A$16305,DV$9)</f>
        <v>0</v>
      </c>
      <c r="DW161" s="63">
        <f>SUMIFS('[1]NBA-Data-1980-2019'!$G$1:$G$16305,'[1]NBA-Data-1980-2019'!$B$1:$B$16305,$A161,'[1]NBA-Data-1980-2019'!$A$1:$A$16305,DW$9)</f>
        <v>0</v>
      </c>
      <c r="DX161" s="63">
        <f>SUMIFS('[1]NBA-Data-1980-2019'!$G$1:$G$16305,'[1]NBA-Data-1980-2019'!$B$1:$B$16305,$A161,'[1]NBA-Data-1980-2019'!$A$1:$A$16305,DX$9)</f>
        <v>0</v>
      </c>
      <c r="DY161" s="63">
        <f>SUMIFS('[1]NBA-Data-1980-2019'!$G$1:$G$16305,'[1]NBA-Data-1980-2019'!$B$1:$B$16305,$A161,'[1]NBA-Data-1980-2019'!$A$1:$A$16305,DY$9)</f>
        <v>0</v>
      </c>
      <c r="DZ161" s="63">
        <f>SUMIFS('[1]NBA-Data-1980-2019'!$G$1:$G$16305,'[1]NBA-Data-1980-2019'!$B$1:$B$16305,$A161,'[1]NBA-Data-1980-2019'!$A$1:$A$16305,DZ$9)</f>
        <v>0</v>
      </c>
      <c r="EA161" s="63">
        <f>SUMIFS('[1]NBA-Data-1980-2019'!$G$1:$G$16305,'[1]NBA-Data-1980-2019'!$B$1:$B$16305,$A161,'[1]NBA-Data-1980-2019'!$A$1:$A$16305,EA$9)</f>
        <v>0</v>
      </c>
      <c r="EB161" s="63">
        <f>SUMIFS('[1]NBA-Data-1980-2019'!$G$1:$G$16305,'[1]NBA-Data-1980-2019'!$B$1:$B$16305,$A161,'[1]NBA-Data-1980-2019'!$A$1:$A$16305,EB$9)</f>
        <v>0</v>
      </c>
      <c r="EC161" s="63">
        <f>SUMIFS('[1]NBA-Data-1980-2019'!$G$1:$G$16305,'[1]NBA-Data-1980-2019'!$B$1:$B$16305,$A161,'[1]NBA-Data-1980-2019'!$A$1:$A$16305,EC$9)</f>
        <v>0</v>
      </c>
      <c r="ED161" s="63">
        <f>SUMIFS('[1]NBA-Data-1980-2019'!$G$1:$G$16305,'[1]NBA-Data-1980-2019'!$B$1:$B$16305,$A161,'[1]NBA-Data-1980-2019'!$A$1:$A$16305,ED$9)</f>
        <v>0</v>
      </c>
      <c r="EH161" s="2" t="s">
        <v>1482</v>
      </c>
    </row>
    <row r="162" spans="1:165" x14ac:dyDescent="0.2">
      <c r="A162" s="2" t="s">
        <v>939</v>
      </c>
      <c r="B162" s="2" t="str" cm="1">
        <f t="array" ref="B162">_xlfn.XLOOKUP($A162&amp;B$5,'[1]NBA-Data-1980-2019'!$B$1:$B$16305&amp;'[1]NBA-Data-1980-2019'!$A$1:$A$16305,'[1]NBA-Data-1980-2019'!$D$1:$D$16305,"",0)</f>
        <v/>
      </c>
      <c r="C162" s="2" t="str" cm="1">
        <f t="array" ref="C162">_xlfn.XLOOKUP($A162&amp;C$5,'[1]NBA-Data-1980-2019'!$B$1:$B$16305&amp;'[1]NBA-Data-1980-2019'!$A$1:$A$16305,'[1]NBA-Data-1980-2019'!$D$1:$D$16305,"",0)</f>
        <v/>
      </c>
      <c r="D162" s="2" t="str" cm="1">
        <f t="array" ref="D162">_xlfn.XLOOKUP($A162&amp;D$5,'[1]NBA-Data-1980-2019'!$B$1:$B$16305&amp;'[1]NBA-Data-1980-2019'!$A$1:$A$16305,'[1]NBA-Data-1980-2019'!$D$1:$D$16305,"",0)</f>
        <v/>
      </c>
      <c r="E162" s="2" t="str" cm="1">
        <f t="array" ref="E162">_xlfn.XLOOKUP($A162&amp;E$5,'[1]NBA-Data-1980-2019'!$B$1:$B$16305&amp;'[1]NBA-Data-1980-2019'!$A$1:$A$16305,'[1]NBA-Data-1980-2019'!$D$1:$D$16305,"",0)</f>
        <v/>
      </c>
      <c r="F162" s="2" t="str" cm="1">
        <f t="array" ref="F162">_xlfn.XLOOKUP($A162&amp;F$5,'[1]NBA-Data-1980-2019'!$B$1:$B$16305&amp;'[1]NBA-Data-1980-2019'!$A$1:$A$16305,'[1]NBA-Data-1980-2019'!$D$1:$D$16305,"",0)</f>
        <v/>
      </c>
      <c r="G162" s="2" t="str" cm="1">
        <f t="array" ref="G162">_xlfn.XLOOKUP($A162&amp;G$5,'[1]NBA-Data-1980-2019'!$B$1:$B$16305&amp;'[1]NBA-Data-1980-2019'!$A$1:$A$16305,'[1]NBA-Data-1980-2019'!$D$1:$D$16305,"",0)</f>
        <v/>
      </c>
      <c r="H162" s="2" t="str" cm="1">
        <f t="array" ref="H162">_xlfn.XLOOKUP($A162&amp;H$5,'[1]NBA-Data-1980-2019'!$B$1:$B$16305&amp;'[1]NBA-Data-1980-2019'!$A$1:$A$16305,'[1]NBA-Data-1980-2019'!$D$1:$D$16305,"",0)</f>
        <v/>
      </c>
      <c r="I162" s="2" t="str" cm="1">
        <f t="array" ref="I162">_xlfn.XLOOKUP($A162&amp;I$5,'[1]NBA-Data-1980-2019'!$B$1:$B$16305&amp;'[1]NBA-Data-1980-2019'!$A$1:$A$16305,'[1]NBA-Data-1980-2019'!$D$1:$D$16305,"",0)</f>
        <v/>
      </c>
      <c r="J162" s="2" t="str" cm="1">
        <f t="array" ref="J162">_xlfn.XLOOKUP($A162&amp;J$5,'[1]NBA-Data-1980-2019'!$B$1:$B$16305&amp;'[1]NBA-Data-1980-2019'!$A$1:$A$16305,'[1]NBA-Data-1980-2019'!$D$1:$D$16305,"",0)</f>
        <v/>
      </c>
      <c r="K162" s="2" t="str" cm="1">
        <f t="array" ref="K162">_xlfn.XLOOKUP($A162&amp;K$5,'[1]NBA-Data-1980-2019'!$B$1:$B$16305&amp;'[1]NBA-Data-1980-2019'!$A$1:$A$16305,'[1]NBA-Data-1980-2019'!$D$1:$D$16305,"",0)</f>
        <v/>
      </c>
      <c r="L162" s="2" t="str" cm="1">
        <f t="array" ref="L162">_xlfn.XLOOKUP($A162&amp;L$5,'[1]NBA-Data-1980-2019'!$B$1:$B$16305&amp;'[1]NBA-Data-1980-2019'!$A$1:$A$16305,'[1]NBA-Data-1980-2019'!$D$1:$D$16305,"",0)</f>
        <v/>
      </c>
      <c r="M162" s="2" t="str" cm="1">
        <f t="array" ref="M162">_xlfn.XLOOKUP($A162&amp;M$5,'[1]NBA-Data-1980-2019'!$B$1:$B$16305&amp;'[1]NBA-Data-1980-2019'!$A$1:$A$16305,'[1]NBA-Data-1980-2019'!$D$1:$D$16305,"",0)</f>
        <v/>
      </c>
      <c r="N162" s="2" t="str" cm="1">
        <f t="array" ref="N162">_xlfn.XLOOKUP($A162&amp;N$5,'[1]NBA-Data-1980-2019'!$B$1:$B$16305&amp;'[1]NBA-Data-1980-2019'!$A$1:$A$16305,'[1]NBA-Data-1980-2019'!$D$1:$D$16305,"",0)</f>
        <v/>
      </c>
      <c r="O162" s="2" t="str" cm="1">
        <f t="array" ref="O162">_xlfn.XLOOKUP($A162&amp;O$5,'[1]NBA-Data-1980-2019'!$B$1:$B$16305&amp;'[1]NBA-Data-1980-2019'!$A$1:$A$16305,'[1]NBA-Data-1980-2019'!$D$1:$D$16305,"",0)</f>
        <v>CLE</v>
      </c>
      <c r="P162" s="2" t="str" cm="1">
        <f t="array" ref="P162">_xlfn.XLOOKUP($A162&amp;P$5,'[1]NBA-Data-1980-2019'!$B$1:$B$16305&amp;'[1]NBA-Data-1980-2019'!$A$1:$A$16305,'[1]NBA-Data-1980-2019'!$D$1:$D$16305,"",0)</f>
        <v>CHA</v>
      </c>
      <c r="Q162" s="2" t="str" cm="1">
        <f t="array" ref="Q162">_xlfn.XLOOKUP($A162&amp;Q$5,'[1]NBA-Data-1980-2019'!$B$1:$B$16305&amp;'[1]NBA-Data-1980-2019'!$A$1:$A$16305,'[1]NBA-Data-1980-2019'!$D$1:$D$16305,"",0)</f>
        <v>MIA</v>
      </c>
      <c r="R162" s="2" t="str" cm="1">
        <f t="array" ref="R162">_xlfn.XLOOKUP($A162&amp;R$5,'[1]NBA-Data-1980-2019'!$B$1:$B$16305&amp;'[1]NBA-Data-1980-2019'!$A$1:$A$16305,'[1]NBA-Data-1980-2019'!$D$1:$D$16305,"",0)</f>
        <v>MIA</v>
      </c>
      <c r="S162" s="2" t="str" cm="1">
        <f t="array" ref="S162">_xlfn.XLOOKUP($A162&amp;S$5,'[1]NBA-Data-1980-2019'!$B$1:$B$16305&amp;'[1]NBA-Data-1980-2019'!$A$1:$A$16305,'[1]NBA-Data-1980-2019'!$D$1:$D$16305,"",0)</f>
        <v>TOR</v>
      </c>
      <c r="T162" s="2" t="str" cm="1">
        <f t="array" ref="T162">_xlfn.XLOOKUP($A162&amp;T$5,'[1]NBA-Data-1980-2019'!$B$1:$B$16305&amp;'[1]NBA-Data-1980-2019'!$A$1:$A$16305,'[1]NBA-Data-1980-2019'!$D$1:$D$16305,"",0)</f>
        <v>TOR</v>
      </c>
      <c r="U162" s="2" t="str" cm="1">
        <f t="array" ref="U162">_xlfn.XLOOKUP($A162&amp;U$5,'[1]NBA-Data-1980-2019'!$B$1:$B$16305&amp;'[1]NBA-Data-1980-2019'!$A$1:$A$16305,'[1]NBA-Data-1980-2019'!$D$1:$D$16305,"",0)</f>
        <v>PHI</v>
      </c>
      <c r="V162" s="2" t="str" cm="1">
        <f t="array" ref="V162">_xlfn.XLOOKUP($A162&amp;V$5,'[1]NBA-Data-1980-2019'!$B$1:$B$16305&amp;'[1]NBA-Data-1980-2019'!$A$1:$A$16305,'[1]NBA-Data-1980-2019'!$D$1:$D$16305,"",0)</f>
        <v>PHI</v>
      </c>
      <c r="W162" s="2" t="str" cm="1">
        <f t="array" ref="W162">_xlfn.XLOOKUP($A162&amp;W$5,'[1]NBA-Data-1980-2019'!$B$1:$B$16305&amp;'[1]NBA-Data-1980-2019'!$A$1:$A$16305,'[1]NBA-Data-1980-2019'!$D$1:$D$16305,"",0)</f>
        <v>LAL</v>
      </c>
      <c r="X162" s="2" t="str" cm="1">
        <f t="array" ref="X162">_xlfn.XLOOKUP($A162&amp;X$5,'[1]NBA-Data-1980-2019'!$B$1:$B$16305&amp;'[1]NBA-Data-1980-2019'!$A$1:$A$16305,'[1]NBA-Data-1980-2019'!$D$1:$D$16305,"",0)</f>
        <v/>
      </c>
      <c r="Y162" s="2" t="str" cm="1">
        <f t="array" ref="Y162">_xlfn.XLOOKUP($A162&amp;Y$5,'[1]NBA-Data-1980-2019'!$B$1:$B$16305&amp;'[1]NBA-Data-1980-2019'!$A$1:$A$16305,'[1]NBA-Data-1980-2019'!$D$1:$D$16305,"",0)</f>
        <v/>
      </c>
      <c r="Z162" s="2" t="str" cm="1">
        <f t="array" ref="Z162">_xlfn.XLOOKUP($A162&amp;Z$5,'[1]NBA-Data-1980-2019'!$B$1:$B$16305&amp;'[1]NBA-Data-1980-2019'!$A$1:$A$16305,'[1]NBA-Data-1980-2019'!$D$1:$D$16305,"",0)</f>
        <v/>
      </c>
      <c r="AA162" s="2" t="str" cm="1">
        <f t="array" ref="AA162">_xlfn.XLOOKUP($A162&amp;AA$5,'[1]NBA-Data-1980-2019'!$B$1:$B$16305&amp;'[1]NBA-Data-1980-2019'!$A$1:$A$16305,'[1]NBA-Data-1980-2019'!$D$1:$D$16305,"",0)</f>
        <v/>
      </c>
      <c r="AB162" s="2" t="str" cm="1">
        <f t="array" ref="AB162">_xlfn.XLOOKUP($A162&amp;AB$5,'[1]NBA-Data-1980-2019'!$B$1:$B$16305&amp;'[1]NBA-Data-1980-2019'!$A$1:$A$16305,'[1]NBA-Data-1980-2019'!$D$1:$D$16305,"",0)</f>
        <v/>
      </c>
      <c r="AC162" s="2" t="str" cm="1">
        <f t="array" ref="AC162">_xlfn.XLOOKUP($A162&amp;AC$5,'[1]NBA-Data-1980-2019'!$B$1:$B$16305&amp;'[1]NBA-Data-1980-2019'!$A$1:$A$16305,'[1]NBA-Data-1980-2019'!$D$1:$D$16305,"",0)</f>
        <v/>
      </c>
      <c r="AD162" s="2" t="str" cm="1">
        <f t="array" ref="AD162">_xlfn.XLOOKUP($A162&amp;AD$5,'[1]NBA-Data-1980-2019'!$B$1:$B$16305&amp;'[1]NBA-Data-1980-2019'!$A$1:$A$16305,'[1]NBA-Data-1980-2019'!$D$1:$D$16305,"",0)</f>
        <v/>
      </c>
      <c r="AE162" s="2" t="str" cm="1">
        <f t="array" ref="AE162">_xlfn.XLOOKUP($A162&amp;AE$5,'[1]NBA-Data-1980-2019'!$B$1:$B$16305&amp;'[1]NBA-Data-1980-2019'!$A$1:$A$16305,'[1]NBA-Data-1980-2019'!$D$1:$D$16305,"",0)</f>
        <v/>
      </c>
      <c r="AF162" s="2" t="str" cm="1">
        <f t="array" ref="AF162">_xlfn.XLOOKUP($A162&amp;AF$5,'[1]NBA-Data-1980-2019'!$B$1:$B$16305&amp;'[1]NBA-Data-1980-2019'!$A$1:$A$16305,'[1]NBA-Data-1980-2019'!$D$1:$D$16305,"",0)</f>
        <v/>
      </c>
      <c r="AG162" s="2" t="str" cm="1">
        <f t="array" ref="AG162">_xlfn.XLOOKUP($A162&amp;AG$5,'[1]NBA-Data-1980-2019'!$B$1:$B$16305&amp;'[1]NBA-Data-1980-2019'!$A$1:$A$16305,'[1]NBA-Data-1980-2019'!$D$1:$D$16305,"",0)</f>
        <v/>
      </c>
      <c r="AH162" s="2" t="str" cm="1">
        <f t="array" ref="AH162">_xlfn.XLOOKUP($A162&amp;AH$5,'[1]NBA-Data-1980-2019'!$B$1:$B$16305&amp;'[1]NBA-Data-1980-2019'!$A$1:$A$16305,'[1]NBA-Data-1980-2019'!$H$1:$H$16305,"",0)</f>
        <v/>
      </c>
      <c r="AI162" s="2" t="str" cm="1">
        <f t="array" ref="AI162">_xlfn.XLOOKUP($A162&amp;AI$5,'[1]NBA-Data-1980-2019'!$B$1:$B$16305&amp;'[1]NBA-Data-1980-2019'!$A$1:$A$16305,'[1]NBA-Data-1980-2019'!$H$1:$H$16305,"",0)</f>
        <v/>
      </c>
      <c r="AJ162" s="2" t="str" cm="1">
        <f t="array" ref="AJ162">_xlfn.XLOOKUP($A162&amp;AJ$5,'[1]NBA-Data-1980-2019'!$B$1:$B$16305&amp;'[1]NBA-Data-1980-2019'!$A$1:$A$16305,'[1]NBA-Data-1980-2019'!$H$1:$H$16305,"",0)</f>
        <v/>
      </c>
      <c r="AK162" s="2" t="str" cm="1">
        <f t="array" ref="AK162">_xlfn.XLOOKUP($A162&amp;AK$5,'[1]NBA-Data-1980-2019'!$B$1:$B$16305&amp;'[1]NBA-Data-1980-2019'!$A$1:$A$16305,'[1]NBA-Data-1980-2019'!$H$1:$H$16305,"",0)</f>
        <v/>
      </c>
      <c r="AL162" s="2" t="str" cm="1">
        <f t="array" ref="AL162">_xlfn.XLOOKUP($A162&amp;AL$5,'[1]NBA-Data-1980-2019'!$B$1:$B$16305&amp;'[1]NBA-Data-1980-2019'!$A$1:$A$16305,'[1]NBA-Data-1980-2019'!$H$1:$H$16305,"",0)</f>
        <v/>
      </c>
      <c r="AM162" s="2" t="str" cm="1">
        <f t="array" ref="AM162">_xlfn.XLOOKUP($A162&amp;AM$5,'[1]NBA-Data-1980-2019'!$B$1:$B$16305&amp;'[1]NBA-Data-1980-2019'!$A$1:$A$16305,'[1]NBA-Data-1980-2019'!$H$1:$H$16305,"",0)</f>
        <v/>
      </c>
      <c r="AN162" s="2" t="str" cm="1">
        <f t="array" ref="AN162">_xlfn.XLOOKUP($A162&amp;AN$5,'[1]NBA-Data-1980-2019'!$B$1:$B$16305&amp;'[1]NBA-Data-1980-2019'!$A$1:$A$16305,'[1]NBA-Data-1980-2019'!$H$1:$H$16305,"",0)</f>
        <v/>
      </c>
      <c r="AO162" s="2" t="str" cm="1">
        <f t="array" ref="AO162">_xlfn.XLOOKUP($A162&amp;AO$5,'[1]NBA-Data-1980-2019'!$B$1:$B$16305&amp;'[1]NBA-Data-1980-2019'!$A$1:$A$16305,'[1]NBA-Data-1980-2019'!$H$1:$H$16305,"",0)</f>
        <v/>
      </c>
      <c r="AP162" s="2" t="str" cm="1">
        <f t="array" ref="AP162">_xlfn.XLOOKUP($A162&amp;AP$5,'[1]NBA-Data-1980-2019'!$B$1:$B$16305&amp;'[1]NBA-Data-1980-2019'!$A$1:$A$16305,'[1]NBA-Data-1980-2019'!$H$1:$H$16305,"",0)</f>
        <v/>
      </c>
      <c r="AQ162" s="2" t="str" cm="1">
        <f t="array" ref="AQ162">_xlfn.XLOOKUP($A162&amp;AQ$5,'[1]NBA-Data-1980-2019'!$B$1:$B$16305&amp;'[1]NBA-Data-1980-2019'!$A$1:$A$16305,'[1]NBA-Data-1980-2019'!$H$1:$H$16305,"",0)</f>
        <v/>
      </c>
      <c r="AR162" s="2" t="str" cm="1">
        <f t="array" ref="AR162">_xlfn.XLOOKUP($A162&amp;AR$5,'[1]NBA-Data-1980-2019'!$B$1:$B$16305&amp;'[1]NBA-Data-1980-2019'!$A$1:$A$16305,'[1]NBA-Data-1980-2019'!$H$1:$H$16305,"",0)</f>
        <v/>
      </c>
      <c r="AS162" s="2" t="str" cm="1">
        <f t="array" ref="AS162">_xlfn.XLOOKUP($A162&amp;AS$5,'[1]NBA-Data-1980-2019'!$B$1:$B$16305&amp;'[1]NBA-Data-1980-2019'!$A$1:$A$16305,'[1]NBA-Data-1980-2019'!$H$1:$H$16305,"",0)</f>
        <v/>
      </c>
      <c r="AT162" s="2" t="str" cm="1">
        <f t="array" ref="AT162">_xlfn.XLOOKUP($A162&amp;AT$5,'[1]NBA-Data-1980-2019'!$B$1:$B$16305&amp;'[1]NBA-Data-1980-2019'!$A$1:$A$16305,'[1]NBA-Data-1980-2019'!$H$1:$H$16305,"",0)</f>
        <v/>
      </c>
      <c r="AU162" s="2" cm="1">
        <f t="array" ref="AU162">_xlfn.XLOOKUP($A162&amp;AU$5,'[1]NBA-Data-1980-2019'!$B$1:$B$16305&amp;'[1]NBA-Data-1980-2019'!$A$1:$A$16305,'[1]NBA-Data-1980-2019'!$H$1:$H$16305,"",0)</f>
        <v>426.40000000000003</v>
      </c>
      <c r="AV162" s="2" cm="1">
        <f t="array" ref="AV162">_xlfn.XLOOKUP($A162&amp;AV$5,'[1]NBA-Data-1980-2019'!$B$1:$B$16305&amp;'[1]NBA-Data-1980-2019'!$A$1:$A$16305,'[1]NBA-Data-1980-2019'!$H$1:$H$16305,"",0)</f>
        <v>1490.3999999999999</v>
      </c>
      <c r="AW162" s="2" cm="1">
        <f t="array" ref="AW162">_xlfn.XLOOKUP($A162&amp;AW$5,'[1]NBA-Data-1980-2019'!$B$1:$B$16305&amp;'[1]NBA-Data-1980-2019'!$A$1:$A$16305,'[1]NBA-Data-1980-2019'!$H$1:$H$16305,"",0)</f>
        <v>663</v>
      </c>
      <c r="AX162" s="2" cm="1">
        <f t="array" ref="AX162">_xlfn.XLOOKUP($A162&amp;AX$5,'[1]NBA-Data-1980-2019'!$B$1:$B$16305&amp;'[1]NBA-Data-1980-2019'!$A$1:$A$16305,'[1]NBA-Data-1980-2019'!$H$1:$H$16305,"",0)</f>
        <v>1768.8</v>
      </c>
      <c r="AY162" s="2" cm="1">
        <f t="array" ref="AY162">_xlfn.XLOOKUP($A162&amp;AY$5,'[1]NBA-Data-1980-2019'!$B$1:$B$16305&amp;'[1]NBA-Data-1980-2019'!$A$1:$A$16305,'[1]NBA-Data-1980-2019'!$H$1:$H$16305,"",0)</f>
        <v>1530.8999999999999</v>
      </c>
      <c r="AZ162" s="2" cm="1">
        <f t="array" ref="AZ162">_xlfn.XLOOKUP($A162&amp;AZ$5,'[1]NBA-Data-1980-2019'!$B$1:$B$16305&amp;'[1]NBA-Data-1980-2019'!$A$1:$A$16305,'[1]NBA-Data-1980-2019'!$H$1:$H$16305,"",0)</f>
        <v>1832</v>
      </c>
      <c r="BA162" s="2" cm="1">
        <f t="array" ref="BA162">_xlfn.XLOOKUP($A162&amp;BA$5,'[1]NBA-Data-1980-2019'!$B$1:$B$16305&amp;'[1]NBA-Data-1980-2019'!$A$1:$A$16305,'[1]NBA-Data-1980-2019'!$H$1:$H$16305,"",0)</f>
        <v>974.7</v>
      </c>
      <c r="BB162" s="2" cm="1">
        <f t="array" ref="BB162">_xlfn.XLOOKUP($A162&amp;BB$5,'[1]NBA-Data-1980-2019'!$B$1:$B$16305&amp;'[1]NBA-Data-1980-2019'!$A$1:$A$16305,'[1]NBA-Data-1980-2019'!$H$1:$H$16305,"",0)</f>
        <v>112.80000000000001</v>
      </c>
      <c r="BC162" s="2" cm="1">
        <f t="array" ref="BC162">_xlfn.XLOOKUP($A162&amp;BC$5,'[1]NBA-Data-1980-2019'!$B$1:$B$16305&amp;'[1]NBA-Data-1980-2019'!$A$1:$A$16305,'[1]NBA-Data-1980-2019'!$H$1:$H$16305,"",0)</f>
        <v>270</v>
      </c>
      <c r="BD162" s="2" t="str" cm="1">
        <f t="array" ref="BD162">_xlfn.XLOOKUP($A162&amp;BD$5,'[1]NBA-Data-1980-2019'!$B$1:$B$16305&amp;'[1]NBA-Data-1980-2019'!$A$1:$A$16305,'[1]NBA-Data-1980-2019'!$H$1:$H$16305,"",0)</f>
        <v/>
      </c>
      <c r="BE162" s="2" t="str" cm="1">
        <f t="array" ref="BE162">_xlfn.XLOOKUP($A162&amp;BE$5,'[1]NBA-Data-1980-2019'!$B$1:$B$16305&amp;'[1]NBA-Data-1980-2019'!$A$1:$A$16305,'[1]NBA-Data-1980-2019'!$H$1:$H$16305,"",0)</f>
        <v/>
      </c>
      <c r="BF162" s="2" t="str" cm="1">
        <f t="array" ref="BF162">_xlfn.XLOOKUP($A162&amp;BF$5,'[1]NBA-Data-1980-2019'!$B$1:$B$16305&amp;'[1]NBA-Data-1980-2019'!$A$1:$A$16305,'[1]NBA-Data-1980-2019'!$H$1:$H$16305,"",0)</f>
        <v/>
      </c>
      <c r="BG162" s="2" t="str" cm="1">
        <f t="array" ref="BG162">_xlfn.XLOOKUP($A162&amp;BG$5,'[1]NBA-Data-1980-2019'!$B$1:$B$16305&amp;'[1]NBA-Data-1980-2019'!$A$1:$A$16305,'[1]NBA-Data-1980-2019'!$H$1:$H$16305,"",0)</f>
        <v/>
      </c>
      <c r="BH162" s="2" t="str" cm="1">
        <f t="array" ref="BH162">_xlfn.XLOOKUP($A162&amp;BH$5,'[1]NBA-Data-1980-2019'!$B$1:$B$16305&amp;'[1]NBA-Data-1980-2019'!$A$1:$A$16305,'[1]NBA-Data-1980-2019'!$H$1:$H$16305,"",0)</f>
        <v/>
      </c>
      <c r="BI162" s="2" t="str" cm="1">
        <f t="array" ref="BI162">_xlfn.XLOOKUP($A162&amp;BI$5,'[1]NBA-Data-1980-2019'!$B$1:$B$16305&amp;'[1]NBA-Data-1980-2019'!$A$1:$A$16305,'[1]NBA-Data-1980-2019'!$H$1:$H$16305,"",0)</f>
        <v/>
      </c>
      <c r="BJ162" s="2" t="str" cm="1">
        <f t="array" ref="BJ162">_xlfn.XLOOKUP($A162&amp;BJ$5,'[1]NBA-Data-1980-2019'!$B$1:$B$16305&amp;'[1]NBA-Data-1980-2019'!$A$1:$A$16305,'[1]NBA-Data-1980-2019'!$H$1:$H$16305,"",0)</f>
        <v/>
      </c>
      <c r="BK162" s="2" t="str" cm="1">
        <f t="array" ref="BK162">_xlfn.XLOOKUP($A162&amp;BK$5,'[1]NBA-Data-1980-2019'!$B$1:$B$16305&amp;'[1]NBA-Data-1980-2019'!$A$1:$A$16305,'[1]NBA-Data-1980-2019'!$H$1:$H$16305,"",0)</f>
        <v/>
      </c>
      <c r="BL162" s="2" t="str" cm="1">
        <f t="array" ref="BL162">_xlfn.XLOOKUP($A162&amp;BL$5,'[1]NBA-Data-1980-2019'!$B$1:$B$16305&amp;'[1]NBA-Data-1980-2019'!$A$1:$A$16305,'[1]NBA-Data-1980-2019'!$H$1:$H$16305,"",0)</f>
        <v/>
      </c>
      <c r="BM162" s="2" t="str" cm="1">
        <f t="array" ref="BM162">_xlfn.XLOOKUP($A162&amp;BM$5,'[1]NBA-Data-1980-2019'!$B$1:$B$16305&amp;'[1]NBA-Data-1980-2019'!$A$1:$A$16305,'[1]NBA-Data-1980-2019'!$H$1:$H$16305,"",0)</f>
        <v/>
      </c>
      <c r="BN162" s="2" t="str" cm="1">
        <f t="array" ref="BN162">_xlfn.XLOOKUP($A162&amp;BN$5,'[1]NBA-Data-1980-2019'!$B$1:$B$16305&amp;'[1]NBA-Data-1980-2019'!$A$1:$A$16305,'[1]NBA-Data-1980-2019'!$F$1:$F$16305,"",0)</f>
        <v/>
      </c>
      <c r="BO162" s="2" t="str" cm="1">
        <f t="array" ref="BO162">_xlfn.XLOOKUP($A162&amp;BO$5,'[1]NBA-Data-1980-2019'!$B$1:$B$16305&amp;'[1]NBA-Data-1980-2019'!$A$1:$A$16305,'[1]NBA-Data-1980-2019'!$F$1:$F$16305,"",0)</f>
        <v/>
      </c>
      <c r="BP162" s="2" t="str" cm="1">
        <f t="array" ref="BP162">_xlfn.XLOOKUP($A162&amp;BP$5,'[1]NBA-Data-1980-2019'!$B$1:$B$16305&amp;'[1]NBA-Data-1980-2019'!$A$1:$A$16305,'[1]NBA-Data-1980-2019'!$F$1:$F$16305,"",0)</f>
        <v/>
      </c>
      <c r="BQ162" s="2" t="str" cm="1">
        <f t="array" ref="BQ162">_xlfn.XLOOKUP($A162&amp;BQ$5,'[1]NBA-Data-1980-2019'!$B$1:$B$16305&amp;'[1]NBA-Data-1980-2019'!$A$1:$A$16305,'[1]NBA-Data-1980-2019'!$F$1:$F$16305,"",0)</f>
        <v/>
      </c>
      <c r="BR162" s="2" t="str" cm="1">
        <f t="array" ref="BR162">_xlfn.XLOOKUP($A162&amp;BR$5,'[1]NBA-Data-1980-2019'!$B$1:$B$16305&amp;'[1]NBA-Data-1980-2019'!$A$1:$A$16305,'[1]NBA-Data-1980-2019'!$F$1:$F$16305,"",0)</f>
        <v/>
      </c>
      <c r="BS162" s="2" t="str" cm="1">
        <f t="array" ref="BS162">_xlfn.XLOOKUP($A162&amp;BS$5,'[1]NBA-Data-1980-2019'!$B$1:$B$16305&amp;'[1]NBA-Data-1980-2019'!$A$1:$A$16305,'[1]NBA-Data-1980-2019'!$F$1:$F$16305,"",0)</f>
        <v/>
      </c>
      <c r="BT162" s="2" t="str" cm="1">
        <f t="array" ref="BT162">_xlfn.XLOOKUP($A162&amp;BT$5,'[1]NBA-Data-1980-2019'!$B$1:$B$16305&amp;'[1]NBA-Data-1980-2019'!$A$1:$A$16305,'[1]NBA-Data-1980-2019'!$F$1:$F$16305,"",0)</f>
        <v/>
      </c>
      <c r="BU162" s="2" t="str" cm="1">
        <f t="array" ref="BU162">_xlfn.XLOOKUP($A162&amp;BU$5,'[1]NBA-Data-1980-2019'!$B$1:$B$16305&amp;'[1]NBA-Data-1980-2019'!$A$1:$A$16305,'[1]NBA-Data-1980-2019'!$F$1:$F$16305,"",0)</f>
        <v/>
      </c>
      <c r="BV162" s="2" t="str" cm="1">
        <f t="array" ref="BV162">_xlfn.XLOOKUP($A162&amp;BV$5,'[1]NBA-Data-1980-2019'!$B$1:$B$16305&amp;'[1]NBA-Data-1980-2019'!$A$1:$A$16305,'[1]NBA-Data-1980-2019'!$F$1:$F$16305,"",0)</f>
        <v/>
      </c>
      <c r="BW162" s="2" t="str" cm="1">
        <f t="array" ref="BW162">_xlfn.XLOOKUP($A162&amp;BW$5,'[1]NBA-Data-1980-2019'!$B$1:$B$16305&amp;'[1]NBA-Data-1980-2019'!$A$1:$A$16305,'[1]NBA-Data-1980-2019'!$F$1:$F$16305,"",0)</f>
        <v/>
      </c>
      <c r="BX162" s="2" t="str" cm="1">
        <f t="array" ref="BX162">_xlfn.XLOOKUP($A162&amp;BX$5,'[1]NBA-Data-1980-2019'!$B$1:$B$16305&amp;'[1]NBA-Data-1980-2019'!$A$1:$A$16305,'[1]NBA-Data-1980-2019'!$F$1:$F$16305,"",0)</f>
        <v/>
      </c>
      <c r="BY162" s="2" t="str" cm="1">
        <f t="array" ref="BY162">_xlfn.XLOOKUP($A162&amp;BY$5,'[1]NBA-Data-1980-2019'!$B$1:$B$16305&amp;'[1]NBA-Data-1980-2019'!$A$1:$A$16305,'[1]NBA-Data-1980-2019'!$F$1:$F$16305,"",0)</f>
        <v/>
      </c>
      <c r="BZ162" s="2" t="str" cm="1">
        <f t="array" ref="BZ162">_xlfn.XLOOKUP($A162&amp;BZ$5,'[1]NBA-Data-1980-2019'!$B$1:$B$16305&amp;'[1]NBA-Data-1980-2019'!$A$1:$A$16305,'[1]NBA-Data-1980-2019'!$F$1:$F$16305,"",0)</f>
        <v/>
      </c>
      <c r="CA162" s="2" cm="1">
        <f t="array" ref="CA162">_xlfn.XLOOKUP($A162&amp;CA$5,'[1]NBA-Data-1980-2019'!$B$1:$B$16305&amp;'[1]NBA-Data-1980-2019'!$A$1:$A$16305,'[1]NBA-Data-1980-2019'!$F$1:$F$16305,"",0)</f>
        <v>10.199999999999999</v>
      </c>
      <c r="CB162" s="2" cm="1">
        <f t="array" ref="CB162">_xlfn.XLOOKUP($A162&amp;CB$5,'[1]NBA-Data-1980-2019'!$B$1:$B$16305&amp;'[1]NBA-Data-1980-2019'!$A$1:$A$16305,'[1]NBA-Data-1980-2019'!$F$1:$F$16305,"",0)</f>
        <v>11.8</v>
      </c>
      <c r="CC162" s="2" cm="1">
        <f t="array" ref="CC162">_xlfn.XLOOKUP($A162&amp;CC$5,'[1]NBA-Data-1980-2019'!$B$1:$B$16305&amp;'[1]NBA-Data-1980-2019'!$A$1:$A$16305,'[1]NBA-Data-1980-2019'!$F$1:$F$16305,"",0)</f>
        <v>9</v>
      </c>
      <c r="CD162" s="2" cm="1">
        <f t="array" ref="CD162">_xlfn.XLOOKUP($A162&amp;CD$5,'[1]NBA-Data-1980-2019'!$B$1:$B$16305&amp;'[1]NBA-Data-1980-2019'!$A$1:$A$16305,'[1]NBA-Data-1980-2019'!$F$1:$F$16305,"",0)</f>
        <v>13.8</v>
      </c>
      <c r="CE162" s="2" cm="1">
        <f t="array" ref="CE162">_xlfn.XLOOKUP($A162&amp;CE$5,'[1]NBA-Data-1980-2019'!$B$1:$B$16305&amp;'[1]NBA-Data-1980-2019'!$A$1:$A$16305,'[1]NBA-Data-1980-2019'!$F$1:$F$16305,"",0)</f>
        <v>10.8</v>
      </c>
      <c r="CF162" s="2" cm="1">
        <f t="array" ref="CF162">_xlfn.XLOOKUP($A162&amp;CF$5,'[1]NBA-Data-1980-2019'!$B$1:$B$16305&amp;'[1]NBA-Data-1980-2019'!$A$1:$A$16305,'[1]NBA-Data-1980-2019'!$F$1:$F$16305,"",0)</f>
        <v>8.9</v>
      </c>
      <c r="CG162" s="2" cm="1">
        <f t="array" ref="CG162">_xlfn.XLOOKUP($A162&amp;CG$5,'[1]NBA-Data-1980-2019'!$B$1:$B$16305&amp;'[1]NBA-Data-1980-2019'!$A$1:$A$16305,'[1]NBA-Data-1980-2019'!$F$1:$F$16305,"",0)</f>
        <v>8.4</v>
      </c>
      <c r="CH162" s="2" cm="1">
        <f t="array" ref="CH162">_xlfn.XLOOKUP($A162&amp;CH$5,'[1]NBA-Data-1980-2019'!$B$1:$B$16305&amp;'[1]NBA-Data-1980-2019'!$A$1:$A$16305,'[1]NBA-Data-1980-2019'!$F$1:$F$16305,"",0)</f>
        <v>1.6</v>
      </c>
      <c r="CI162" s="2" cm="1">
        <f t="array" ref="CI162">_xlfn.XLOOKUP($A162&amp;CI$5,'[1]NBA-Data-1980-2019'!$B$1:$B$16305&amp;'[1]NBA-Data-1980-2019'!$A$1:$A$16305,'[1]NBA-Data-1980-2019'!$F$1:$F$16305,"",0)</f>
        <v>4.5</v>
      </c>
      <c r="CJ162" s="2" t="str" cm="1">
        <f t="array" ref="CJ162">_xlfn.XLOOKUP($A162&amp;CJ$5,'[1]NBA-Data-1980-2019'!$B$1:$B$16305&amp;'[1]NBA-Data-1980-2019'!$A$1:$A$16305,'[1]NBA-Data-1980-2019'!$F$1:$F$16305,"",0)</f>
        <v/>
      </c>
      <c r="CK162" s="2" t="str" cm="1">
        <f t="array" ref="CK162">_xlfn.XLOOKUP($A162&amp;CK$5,'[1]NBA-Data-1980-2019'!$B$1:$B$16305&amp;'[1]NBA-Data-1980-2019'!$A$1:$A$16305,'[1]NBA-Data-1980-2019'!$F$1:$F$16305,"",0)</f>
        <v/>
      </c>
      <c r="CL162" s="2" t="str" cm="1">
        <f t="array" ref="CL162">_xlfn.XLOOKUP($A162&amp;CL$5,'[1]NBA-Data-1980-2019'!$B$1:$B$16305&amp;'[1]NBA-Data-1980-2019'!$A$1:$A$16305,'[1]NBA-Data-1980-2019'!$F$1:$F$16305,"",0)</f>
        <v/>
      </c>
      <c r="CM162" s="2" t="str" cm="1">
        <f t="array" ref="CM162">_xlfn.XLOOKUP($A162&amp;CM$5,'[1]NBA-Data-1980-2019'!$B$1:$B$16305&amp;'[1]NBA-Data-1980-2019'!$A$1:$A$16305,'[1]NBA-Data-1980-2019'!$F$1:$F$16305,"",0)</f>
        <v/>
      </c>
      <c r="CN162" s="2" t="str" cm="1">
        <f t="array" ref="CN162">_xlfn.XLOOKUP($A162&amp;CN$5,'[1]NBA-Data-1980-2019'!$B$1:$B$16305&amp;'[1]NBA-Data-1980-2019'!$A$1:$A$16305,'[1]NBA-Data-1980-2019'!$F$1:$F$16305,"",0)</f>
        <v/>
      </c>
      <c r="CO162" s="2" t="str" cm="1">
        <f t="array" ref="CO162">_xlfn.XLOOKUP($A162&amp;CO$5,'[1]NBA-Data-1980-2019'!$B$1:$B$16305&amp;'[1]NBA-Data-1980-2019'!$A$1:$A$16305,'[1]NBA-Data-1980-2019'!$F$1:$F$16305,"",0)</f>
        <v/>
      </c>
      <c r="CP162" s="2" t="str" cm="1">
        <f t="array" ref="CP162">_xlfn.XLOOKUP($A162&amp;CP$5,'[1]NBA-Data-1980-2019'!$B$1:$B$16305&amp;'[1]NBA-Data-1980-2019'!$A$1:$A$16305,'[1]NBA-Data-1980-2019'!$F$1:$F$16305,"",0)</f>
        <v/>
      </c>
      <c r="CQ162" s="2" t="str" cm="1">
        <f t="array" ref="CQ162">_xlfn.XLOOKUP($A162&amp;CQ$5,'[1]NBA-Data-1980-2019'!$B$1:$B$16305&amp;'[1]NBA-Data-1980-2019'!$A$1:$A$16305,'[1]NBA-Data-1980-2019'!$F$1:$F$16305,"",0)</f>
        <v/>
      </c>
      <c r="CR162" s="2" t="str" cm="1">
        <f t="array" ref="CR162">_xlfn.XLOOKUP($A162&amp;CR$5,'[1]NBA-Data-1980-2019'!$B$1:$B$16305&amp;'[1]NBA-Data-1980-2019'!$A$1:$A$16305,'[1]NBA-Data-1980-2019'!$F$1:$F$16305,"",0)</f>
        <v/>
      </c>
      <c r="CS162" s="2" t="str" cm="1">
        <f t="array" ref="CS162">_xlfn.XLOOKUP($A162&amp;CS$5,'[1]NBA-Data-1980-2019'!$B$1:$B$16305&amp;'[1]NBA-Data-1980-2019'!$A$1:$A$16305,'[1]NBA-Data-1980-2019'!$F$1:$F$16305,"",0)</f>
        <v/>
      </c>
      <c r="CU162" s="2" t="str">
        <f>_xlfn.XLOOKUP($A162,TEAMS!$G$1:$G$839,TEAMS!$H$1:$H$839,"",0)</f>
        <v>SF</v>
      </c>
      <c r="CV162" s="2" t="str">
        <f>_xlfn.XLOOKUP($CU162,DASHBOARD!$B$22:$B$27,DASHBOARD!$C$22:$C$27,"",0)</f>
        <v>FORWARD</v>
      </c>
      <c r="CY162" s="63">
        <f>SUMIFS('[1]NBA-Data-1980-2019'!$G$1:$G$16305,'[1]NBA-Data-1980-2019'!$B$1:$B$16305,$A162,'[1]NBA-Data-1980-2019'!$A$1:$A$16305,CY$9)</f>
        <v>0</v>
      </c>
      <c r="CZ162" s="63">
        <f>SUMIFS('[1]NBA-Data-1980-2019'!$G$1:$G$16305,'[1]NBA-Data-1980-2019'!$B$1:$B$16305,$A162,'[1]NBA-Data-1980-2019'!$A$1:$A$16305,CZ$9)</f>
        <v>0</v>
      </c>
      <c r="DA162" s="63">
        <f>SUMIFS('[1]NBA-Data-1980-2019'!$G$1:$G$16305,'[1]NBA-Data-1980-2019'!$B$1:$B$16305,$A162,'[1]NBA-Data-1980-2019'!$A$1:$A$16305,DA$9)</f>
        <v>0</v>
      </c>
      <c r="DB162" s="63">
        <f>SUMIFS('[1]NBA-Data-1980-2019'!$G$1:$G$16305,'[1]NBA-Data-1980-2019'!$B$1:$B$16305,$A162,'[1]NBA-Data-1980-2019'!$A$1:$A$16305,DB$9)</f>
        <v>0</v>
      </c>
      <c r="DC162" s="63">
        <f>SUMIFS('[1]NBA-Data-1980-2019'!$G$1:$G$16305,'[1]NBA-Data-1980-2019'!$B$1:$B$16305,$A162,'[1]NBA-Data-1980-2019'!$A$1:$A$16305,DC$9)</f>
        <v>0</v>
      </c>
      <c r="DD162" s="63">
        <f>SUMIFS('[1]NBA-Data-1980-2019'!$G$1:$G$16305,'[1]NBA-Data-1980-2019'!$B$1:$B$16305,$A162,'[1]NBA-Data-1980-2019'!$A$1:$A$16305,DD$9)</f>
        <v>0</v>
      </c>
      <c r="DE162" s="63">
        <f>SUMIFS('[1]NBA-Data-1980-2019'!$G$1:$G$16305,'[1]NBA-Data-1980-2019'!$B$1:$B$16305,$A162,'[1]NBA-Data-1980-2019'!$A$1:$A$16305,DE$9)</f>
        <v>0</v>
      </c>
      <c r="DF162" s="63">
        <f>SUMIFS('[1]NBA-Data-1980-2019'!$G$1:$G$16305,'[1]NBA-Data-1980-2019'!$B$1:$B$16305,$A162,'[1]NBA-Data-1980-2019'!$A$1:$A$16305,DF$9)</f>
        <v>0</v>
      </c>
      <c r="DG162" s="63">
        <f>SUMIFS('[1]NBA-Data-1980-2019'!$G$1:$G$16305,'[1]NBA-Data-1980-2019'!$B$1:$B$16305,$A162,'[1]NBA-Data-1980-2019'!$A$1:$A$16305,DG$9)</f>
        <v>0</v>
      </c>
      <c r="DH162" s="63">
        <f>SUMIFS('[1]NBA-Data-1980-2019'!$G$1:$G$16305,'[1]NBA-Data-1980-2019'!$B$1:$B$16305,$A162,'[1]NBA-Data-1980-2019'!$A$1:$A$16305,DH$9)</f>
        <v>0</v>
      </c>
      <c r="DI162" s="63">
        <f>SUMIFS('[1]NBA-Data-1980-2019'!$G$1:$G$16305,'[1]NBA-Data-1980-2019'!$B$1:$B$16305,$A162,'[1]NBA-Data-1980-2019'!$A$1:$A$16305,DI$9)</f>
        <v>0</v>
      </c>
      <c r="DJ162" s="63">
        <f>SUMIFS('[1]NBA-Data-1980-2019'!$G$1:$G$16305,'[1]NBA-Data-1980-2019'!$B$1:$B$16305,$A162,'[1]NBA-Data-1980-2019'!$A$1:$A$16305,DJ$9)</f>
        <v>0</v>
      </c>
      <c r="DK162" s="63">
        <f>SUMIFS('[1]NBA-Data-1980-2019'!$G$1:$G$16305,'[1]NBA-Data-1980-2019'!$B$1:$B$16305,$A162,'[1]NBA-Data-1980-2019'!$A$1:$A$16305,DK$9)</f>
        <v>0</v>
      </c>
      <c r="DL162" s="63">
        <f>SUMIFS('[1]NBA-Data-1980-2019'!$G$1:$G$16305,'[1]NBA-Data-1980-2019'!$B$1:$B$16305,$A162,'[1]NBA-Data-1980-2019'!$A$1:$A$16305,DL$9)</f>
        <v>366931</v>
      </c>
      <c r="DM162" s="63">
        <f>SUMIFS('[1]NBA-Data-1980-2019'!$G$1:$G$16305,'[1]NBA-Data-1980-2019'!$B$1:$B$16305,$A162,'[1]NBA-Data-1980-2019'!$A$1:$A$16305,DM$9)</f>
        <v>0</v>
      </c>
      <c r="DN162" s="63">
        <f>SUMIFS('[1]NBA-Data-1980-2019'!$G$1:$G$16305,'[1]NBA-Data-1980-2019'!$B$1:$B$16305,$A162,'[1]NBA-Data-1980-2019'!$A$1:$A$16305,DN$9)</f>
        <v>1100000</v>
      </c>
      <c r="DO162" s="63">
        <f>SUMIFS('[1]NBA-Data-1980-2019'!$G$1:$G$16305,'[1]NBA-Data-1980-2019'!$B$1:$B$16305,$A162,'[1]NBA-Data-1980-2019'!$A$1:$A$16305,DO$9)</f>
        <v>0</v>
      </c>
      <c r="DP162" s="63">
        <f>SUMIFS('[1]NBA-Data-1980-2019'!$G$1:$G$16305,'[1]NBA-Data-1980-2019'!$B$1:$B$16305,$A162,'[1]NBA-Data-1980-2019'!$A$1:$A$16305,DP$9)</f>
        <v>5356000</v>
      </c>
      <c r="DQ162" s="63">
        <f>SUMIFS('[1]NBA-Data-1980-2019'!$G$1:$G$16305,'[1]NBA-Data-1980-2019'!$B$1:$B$16305,$A162,'[1]NBA-Data-1980-2019'!$A$1:$A$16305,DQ$9)</f>
        <v>5784480</v>
      </c>
      <c r="DR162" s="63">
        <f>SUMIFS('[1]NBA-Data-1980-2019'!$G$1:$G$16305,'[1]NBA-Data-1980-2019'!$B$1:$B$16305,$A162,'[1]NBA-Data-1980-2019'!$A$1:$A$16305,DR$9)</f>
        <v>6212960</v>
      </c>
      <c r="DS162" s="63">
        <f>SUMIFS('[1]NBA-Data-1980-2019'!$G$1:$G$16305,'[1]NBA-Data-1980-2019'!$B$1:$B$16305,$A162,'[1]NBA-Data-1980-2019'!$A$1:$A$16305,DS$9)</f>
        <v>6641440</v>
      </c>
      <c r="DT162" s="63">
        <f>SUMIFS('[1]NBA-Data-1980-2019'!$G$1:$G$16305,'[1]NBA-Data-1980-2019'!$B$1:$B$16305,$A162,'[1]NBA-Data-1980-2019'!$A$1:$A$16305,DT$9)</f>
        <v>1223166</v>
      </c>
      <c r="DU162" s="63">
        <f>SUMIFS('[1]NBA-Data-1980-2019'!$G$1:$G$16305,'[1]NBA-Data-1980-2019'!$B$1:$B$16305,$A162,'[1]NBA-Data-1980-2019'!$A$1:$A$16305,DU$9)</f>
        <v>0</v>
      </c>
      <c r="DV162" s="63">
        <f>SUMIFS('[1]NBA-Data-1980-2019'!$G$1:$G$16305,'[1]NBA-Data-1980-2019'!$B$1:$B$16305,$A162,'[1]NBA-Data-1980-2019'!$A$1:$A$16305,DV$9)</f>
        <v>0</v>
      </c>
      <c r="DW162" s="63">
        <f>SUMIFS('[1]NBA-Data-1980-2019'!$G$1:$G$16305,'[1]NBA-Data-1980-2019'!$B$1:$B$16305,$A162,'[1]NBA-Data-1980-2019'!$A$1:$A$16305,DW$9)</f>
        <v>0</v>
      </c>
      <c r="DX162" s="63">
        <f>SUMIFS('[1]NBA-Data-1980-2019'!$G$1:$G$16305,'[1]NBA-Data-1980-2019'!$B$1:$B$16305,$A162,'[1]NBA-Data-1980-2019'!$A$1:$A$16305,DX$9)</f>
        <v>0</v>
      </c>
      <c r="DY162" s="63">
        <f>SUMIFS('[1]NBA-Data-1980-2019'!$G$1:$G$16305,'[1]NBA-Data-1980-2019'!$B$1:$B$16305,$A162,'[1]NBA-Data-1980-2019'!$A$1:$A$16305,DY$9)</f>
        <v>0</v>
      </c>
      <c r="DZ162" s="63">
        <f>SUMIFS('[1]NBA-Data-1980-2019'!$G$1:$G$16305,'[1]NBA-Data-1980-2019'!$B$1:$B$16305,$A162,'[1]NBA-Data-1980-2019'!$A$1:$A$16305,DZ$9)</f>
        <v>0</v>
      </c>
      <c r="EA162" s="63">
        <f>SUMIFS('[1]NBA-Data-1980-2019'!$G$1:$G$16305,'[1]NBA-Data-1980-2019'!$B$1:$B$16305,$A162,'[1]NBA-Data-1980-2019'!$A$1:$A$16305,EA$9)</f>
        <v>0</v>
      </c>
      <c r="EB162" s="63">
        <f>SUMIFS('[1]NBA-Data-1980-2019'!$G$1:$G$16305,'[1]NBA-Data-1980-2019'!$B$1:$B$16305,$A162,'[1]NBA-Data-1980-2019'!$A$1:$A$16305,EB$9)</f>
        <v>0</v>
      </c>
      <c r="EC162" s="63">
        <f>SUMIFS('[1]NBA-Data-1980-2019'!$G$1:$G$16305,'[1]NBA-Data-1980-2019'!$B$1:$B$16305,$A162,'[1]NBA-Data-1980-2019'!$A$1:$A$16305,EC$9)</f>
        <v>0</v>
      </c>
      <c r="ED162" s="63">
        <f>SUMIFS('[1]NBA-Data-1980-2019'!$G$1:$G$16305,'[1]NBA-Data-1980-2019'!$B$1:$B$16305,$A162,'[1]NBA-Data-1980-2019'!$A$1:$A$16305,ED$9)</f>
        <v>0</v>
      </c>
      <c r="EF162" s="1"/>
      <c r="EG162" s="1"/>
      <c r="EH162" s="2" t="s">
        <v>1482</v>
      </c>
      <c r="EJ162" s="1"/>
      <c r="EK162" s="1"/>
      <c r="EL162" s="1"/>
      <c r="EM162" s="1"/>
      <c r="EN162" s="1"/>
      <c r="EO162" s="58"/>
      <c r="EP162" s="1"/>
      <c r="EQ162" s="1"/>
      <c r="ER162" s="1"/>
      <c r="ES162" s="1"/>
      <c r="ET162" s="1"/>
      <c r="EU162" s="1"/>
      <c r="EV162" s="1"/>
      <c r="EW162" s="58"/>
      <c r="EX162" s="58"/>
      <c r="EY162" s="58"/>
      <c r="EZ162" s="1"/>
      <c r="FA162" s="1"/>
      <c r="FB162" s="58"/>
      <c r="FC162" s="58"/>
      <c r="FD162" s="58"/>
      <c r="FE162" s="58"/>
      <c r="FF162" s="58"/>
      <c r="FG162" s="58"/>
      <c r="FH162" s="58"/>
      <c r="FI162" s="1"/>
    </row>
    <row r="163" spans="1:165" x14ac:dyDescent="0.2">
      <c r="A163" s="2" t="s">
        <v>860</v>
      </c>
      <c r="B163" s="2" t="str" cm="1">
        <f t="array" ref="B163">_xlfn.XLOOKUP($A163&amp;B$5,'[1]NBA-Data-1980-2019'!$B$1:$B$16305&amp;'[1]NBA-Data-1980-2019'!$A$1:$A$16305,'[1]NBA-Data-1980-2019'!$D$1:$D$16305,"",0)</f>
        <v/>
      </c>
      <c r="C163" s="2" t="str" cm="1">
        <f t="array" ref="C163">_xlfn.XLOOKUP($A163&amp;C$5,'[1]NBA-Data-1980-2019'!$B$1:$B$16305&amp;'[1]NBA-Data-1980-2019'!$A$1:$A$16305,'[1]NBA-Data-1980-2019'!$D$1:$D$16305,"",0)</f>
        <v/>
      </c>
      <c r="D163" s="2" t="str" cm="1">
        <f t="array" ref="D163">_xlfn.XLOOKUP($A163&amp;D$5,'[1]NBA-Data-1980-2019'!$B$1:$B$16305&amp;'[1]NBA-Data-1980-2019'!$A$1:$A$16305,'[1]NBA-Data-1980-2019'!$D$1:$D$16305,"",0)</f>
        <v/>
      </c>
      <c r="E163" s="2" t="str" cm="1">
        <f t="array" ref="E163">_xlfn.XLOOKUP($A163&amp;E$5,'[1]NBA-Data-1980-2019'!$B$1:$B$16305&amp;'[1]NBA-Data-1980-2019'!$A$1:$A$16305,'[1]NBA-Data-1980-2019'!$D$1:$D$16305,"",0)</f>
        <v/>
      </c>
      <c r="F163" s="2" t="str" cm="1">
        <f t="array" ref="F163">_xlfn.XLOOKUP($A163&amp;F$5,'[1]NBA-Data-1980-2019'!$B$1:$B$16305&amp;'[1]NBA-Data-1980-2019'!$A$1:$A$16305,'[1]NBA-Data-1980-2019'!$D$1:$D$16305,"",0)</f>
        <v>DAL</v>
      </c>
      <c r="G163" s="2" t="str" cm="1">
        <f t="array" ref="G163">_xlfn.XLOOKUP($A163&amp;G$5,'[1]NBA-Data-1980-2019'!$B$1:$B$16305&amp;'[1]NBA-Data-1980-2019'!$A$1:$A$16305,'[1]NBA-Data-1980-2019'!$D$1:$D$16305,"",0)</f>
        <v>DAL</v>
      </c>
      <c r="H163" s="2" t="str" cm="1">
        <f t="array" ref="H163">_xlfn.XLOOKUP($A163&amp;H$5,'[1]NBA-Data-1980-2019'!$B$1:$B$16305&amp;'[1]NBA-Data-1980-2019'!$A$1:$A$16305,'[1]NBA-Data-1980-2019'!$D$1:$D$16305,"",0)</f>
        <v>TOT</v>
      </c>
      <c r="I163" s="2" t="str" cm="1">
        <f t="array" ref="I163">_xlfn.XLOOKUP($A163&amp;I$5,'[1]NBA-Data-1980-2019'!$B$1:$B$16305&amp;'[1]NBA-Data-1980-2019'!$A$1:$A$16305,'[1]NBA-Data-1980-2019'!$D$1:$D$16305,"",0)</f>
        <v>PHO</v>
      </c>
      <c r="J163" s="2" t="str" cm="1">
        <f t="array" ref="J163">_xlfn.XLOOKUP($A163&amp;J$5,'[1]NBA-Data-1980-2019'!$B$1:$B$16305&amp;'[1]NBA-Data-1980-2019'!$A$1:$A$16305,'[1]NBA-Data-1980-2019'!$D$1:$D$16305,"",0)</f>
        <v>PHO</v>
      </c>
      <c r="K163" s="2" t="str" cm="1">
        <f t="array" ref="K163">_xlfn.XLOOKUP($A163&amp;K$5,'[1]NBA-Data-1980-2019'!$B$1:$B$16305&amp;'[1]NBA-Data-1980-2019'!$A$1:$A$16305,'[1]NBA-Data-1980-2019'!$D$1:$D$16305,"",0)</f>
        <v>PHO</v>
      </c>
      <c r="L163" s="2" t="str" cm="1">
        <f t="array" ref="L163">_xlfn.XLOOKUP($A163&amp;L$5,'[1]NBA-Data-1980-2019'!$B$1:$B$16305&amp;'[1]NBA-Data-1980-2019'!$A$1:$A$16305,'[1]NBA-Data-1980-2019'!$D$1:$D$16305,"",0)</f>
        <v>PHO</v>
      </c>
      <c r="M163" s="2" t="str" cm="1">
        <f t="array" ref="M163">_xlfn.XLOOKUP($A163&amp;M$5,'[1]NBA-Data-1980-2019'!$B$1:$B$16305&amp;'[1]NBA-Data-1980-2019'!$A$1:$A$16305,'[1]NBA-Data-1980-2019'!$D$1:$D$16305,"",0)</f>
        <v>NJN</v>
      </c>
      <c r="N163" s="2" t="str" cm="1">
        <f t="array" ref="N163">_xlfn.XLOOKUP($A163&amp;N$5,'[1]NBA-Data-1980-2019'!$B$1:$B$16305&amp;'[1]NBA-Data-1980-2019'!$A$1:$A$16305,'[1]NBA-Data-1980-2019'!$D$1:$D$16305,"",0)</f>
        <v>NJN</v>
      </c>
      <c r="O163" s="2" t="str" cm="1">
        <f t="array" ref="O163">_xlfn.XLOOKUP($A163&amp;O$5,'[1]NBA-Data-1980-2019'!$B$1:$B$16305&amp;'[1]NBA-Data-1980-2019'!$A$1:$A$16305,'[1]NBA-Data-1980-2019'!$D$1:$D$16305,"",0)</f>
        <v>NJN</v>
      </c>
      <c r="P163" s="2" t="str" cm="1">
        <f t="array" ref="P163">_xlfn.XLOOKUP($A163&amp;P$5,'[1]NBA-Data-1980-2019'!$B$1:$B$16305&amp;'[1]NBA-Data-1980-2019'!$A$1:$A$16305,'[1]NBA-Data-1980-2019'!$D$1:$D$16305,"",0)</f>
        <v>NJN</v>
      </c>
      <c r="Q163" s="2" t="str" cm="1">
        <f t="array" ref="Q163">_xlfn.XLOOKUP($A163&amp;Q$5,'[1]NBA-Data-1980-2019'!$B$1:$B$16305&amp;'[1]NBA-Data-1980-2019'!$A$1:$A$16305,'[1]NBA-Data-1980-2019'!$D$1:$D$16305,"",0)</f>
        <v>NJN</v>
      </c>
      <c r="R163" s="2" t="str" cm="1">
        <f t="array" ref="R163">_xlfn.XLOOKUP($A163&amp;R$5,'[1]NBA-Data-1980-2019'!$B$1:$B$16305&amp;'[1]NBA-Data-1980-2019'!$A$1:$A$16305,'[1]NBA-Data-1980-2019'!$D$1:$D$16305,"",0)</f>
        <v>NJN</v>
      </c>
      <c r="S163" s="2" t="str" cm="1">
        <f t="array" ref="S163">_xlfn.XLOOKUP($A163&amp;S$5,'[1]NBA-Data-1980-2019'!$B$1:$B$16305&amp;'[1]NBA-Data-1980-2019'!$A$1:$A$16305,'[1]NBA-Data-1980-2019'!$D$1:$D$16305,"",0)</f>
        <v>TOT</v>
      </c>
      <c r="T163" s="2" t="str" cm="1">
        <f t="array" ref="T163">_xlfn.XLOOKUP($A163&amp;T$5,'[1]NBA-Data-1980-2019'!$B$1:$B$16305&amp;'[1]NBA-Data-1980-2019'!$A$1:$A$16305,'[1]NBA-Data-1980-2019'!$D$1:$D$16305,"",0)</f>
        <v>DAL</v>
      </c>
      <c r="U163" s="2" t="str" cm="1">
        <f t="array" ref="U163">_xlfn.XLOOKUP($A163&amp;U$5,'[1]NBA-Data-1980-2019'!$B$1:$B$16305&amp;'[1]NBA-Data-1980-2019'!$A$1:$A$16305,'[1]NBA-Data-1980-2019'!$D$1:$D$16305,"",0)</f>
        <v>DAL</v>
      </c>
      <c r="V163" s="2" t="str" cm="1">
        <f t="array" ref="V163">_xlfn.XLOOKUP($A163&amp;V$5,'[1]NBA-Data-1980-2019'!$B$1:$B$16305&amp;'[1]NBA-Data-1980-2019'!$A$1:$A$16305,'[1]NBA-Data-1980-2019'!$D$1:$D$16305,"",0)</f>
        <v>DAL</v>
      </c>
      <c r="W163" s="2" t="str" cm="1">
        <f t="array" ref="W163">_xlfn.XLOOKUP($A163&amp;W$5,'[1]NBA-Data-1980-2019'!$B$1:$B$16305&amp;'[1]NBA-Data-1980-2019'!$A$1:$A$16305,'[1]NBA-Data-1980-2019'!$D$1:$D$16305,"",0)</f>
        <v>DAL</v>
      </c>
      <c r="X163" s="2" t="str" cm="1">
        <f t="array" ref="X163">_xlfn.XLOOKUP($A163&amp;X$5,'[1]NBA-Data-1980-2019'!$B$1:$B$16305&amp;'[1]NBA-Data-1980-2019'!$A$1:$A$16305,'[1]NBA-Data-1980-2019'!$D$1:$D$16305,"",0)</f>
        <v>NYK</v>
      </c>
      <c r="Y163" s="2" t="str" cm="1">
        <f t="array" ref="Y163">_xlfn.XLOOKUP($A163&amp;Y$5,'[1]NBA-Data-1980-2019'!$B$1:$B$16305&amp;'[1]NBA-Data-1980-2019'!$A$1:$A$16305,'[1]NBA-Data-1980-2019'!$D$1:$D$16305,"",0)</f>
        <v/>
      </c>
      <c r="Z163" s="2" t="str" cm="1">
        <f t="array" ref="Z163">_xlfn.XLOOKUP($A163&amp;Z$5,'[1]NBA-Data-1980-2019'!$B$1:$B$16305&amp;'[1]NBA-Data-1980-2019'!$A$1:$A$16305,'[1]NBA-Data-1980-2019'!$D$1:$D$16305,"",0)</f>
        <v/>
      </c>
      <c r="AA163" s="2" t="str" cm="1">
        <f t="array" ref="AA163">_xlfn.XLOOKUP($A163&amp;AA$5,'[1]NBA-Data-1980-2019'!$B$1:$B$16305&amp;'[1]NBA-Data-1980-2019'!$A$1:$A$16305,'[1]NBA-Data-1980-2019'!$D$1:$D$16305,"",0)</f>
        <v/>
      </c>
      <c r="AB163" s="2" t="str" cm="1">
        <f t="array" ref="AB163">_xlfn.XLOOKUP($A163&amp;AB$5,'[1]NBA-Data-1980-2019'!$B$1:$B$16305&amp;'[1]NBA-Data-1980-2019'!$A$1:$A$16305,'[1]NBA-Data-1980-2019'!$D$1:$D$16305,"",0)</f>
        <v/>
      </c>
      <c r="AC163" s="2" t="str" cm="1">
        <f t="array" ref="AC163">_xlfn.XLOOKUP($A163&amp;AC$5,'[1]NBA-Data-1980-2019'!$B$1:$B$16305&amp;'[1]NBA-Data-1980-2019'!$A$1:$A$16305,'[1]NBA-Data-1980-2019'!$D$1:$D$16305,"",0)</f>
        <v/>
      </c>
      <c r="AD163" s="2" t="str" cm="1">
        <f t="array" ref="AD163">_xlfn.XLOOKUP($A163&amp;AD$5,'[1]NBA-Data-1980-2019'!$B$1:$B$16305&amp;'[1]NBA-Data-1980-2019'!$A$1:$A$16305,'[1]NBA-Data-1980-2019'!$D$1:$D$16305,"",0)</f>
        <v/>
      </c>
      <c r="AE163" s="2" t="str" cm="1">
        <f t="array" ref="AE163">_xlfn.XLOOKUP($A163&amp;AE$5,'[1]NBA-Data-1980-2019'!$B$1:$B$16305&amp;'[1]NBA-Data-1980-2019'!$A$1:$A$16305,'[1]NBA-Data-1980-2019'!$D$1:$D$16305,"",0)</f>
        <v/>
      </c>
      <c r="AF163" s="2" t="str" cm="1">
        <f t="array" ref="AF163">_xlfn.XLOOKUP($A163&amp;AF$5,'[1]NBA-Data-1980-2019'!$B$1:$B$16305&amp;'[1]NBA-Data-1980-2019'!$A$1:$A$16305,'[1]NBA-Data-1980-2019'!$D$1:$D$16305,"",0)</f>
        <v/>
      </c>
      <c r="AG163" s="2" t="str" cm="1">
        <f t="array" ref="AG163">_xlfn.XLOOKUP($A163&amp;AG$5,'[1]NBA-Data-1980-2019'!$B$1:$B$16305&amp;'[1]NBA-Data-1980-2019'!$A$1:$A$16305,'[1]NBA-Data-1980-2019'!$D$1:$D$16305,"",0)</f>
        <v/>
      </c>
      <c r="AH163" s="2" t="str" cm="1">
        <f t="array" ref="AH163">_xlfn.XLOOKUP($A163&amp;AH$5,'[1]NBA-Data-1980-2019'!$B$1:$B$16305&amp;'[1]NBA-Data-1980-2019'!$A$1:$A$16305,'[1]NBA-Data-1980-2019'!$H$1:$H$16305,"",0)</f>
        <v/>
      </c>
      <c r="AI163" s="2" t="str" cm="1">
        <f t="array" ref="AI163">_xlfn.XLOOKUP($A163&amp;AI$5,'[1]NBA-Data-1980-2019'!$B$1:$B$16305&amp;'[1]NBA-Data-1980-2019'!$A$1:$A$16305,'[1]NBA-Data-1980-2019'!$H$1:$H$16305,"",0)</f>
        <v/>
      </c>
      <c r="AJ163" s="2" t="str" cm="1">
        <f t="array" ref="AJ163">_xlfn.XLOOKUP($A163&amp;AJ$5,'[1]NBA-Data-1980-2019'!$B$1:$B$16305&amp;'[1]NBA-Data-1980-2019'!$A$1:$A$16305,'[1]NBA-Data-1980-2019'!$H$1:$H$16305,"",0)</f>
        <v/>
      </c>
      <c r="AK163" s="2" t="str" cm="1">
        <f t="array" ref="AK163">_xlfn.XLOOKUP($A163&amp;AK$5,'[1]NBA-Data-1980-2019'!$B$1:$B$16305&amp;'[1]NBA-Data-1980-2019'!$A$1:$A$16305,'[1]NBA-Data-1980-2019'!$H$1:$H$16305,"",0)</f>
        <v/>
      </c>
      <c r="AL163" s="2" cm="1">
        <f t="array" ref="AL163">_xlfn.XLOOKUP($A163&amp;AL$5,'[1]NBA-Data-1980-2019'!$B$1:$B$16305&amp;'[1]NBA-Data-1980-2019'!$A$1:$A$16305,'[1]NBA-Data-1980-2019'!$H$1:$H$16305,"",0)</f>
        <v>2670.2</v>
      </c>
      <c r="AM163" s="2" cm="1">
        <f t="array" ref="AM163">_xlfn.XLOOKUP($A163&amp;AM$5,'[1]NBA-Data-1980-2019'!$B$1:$B$16305&amp;'[1]NBA-Data-1980-2019'!$A$1:$A$16305,'[1]NBA-Data-1980-2019'!$H$1:$H$16305,"",0)</f>
        <v>3037.5</v>
      </c>
      <c r="AN163" s="2" cm="1">
        <f t="array" ref="AN163">_xlfn.XLOOKUP($A163&amp;AN$5,'[1]NBA-Data-1980-2019'!$B$1:$B$16305&amp;'[1]NBA-Data-1980-2019'!$A$1:$A$16305,'[1]NBA-Data-1980-2019'!$H$1:$H$16305,"",0)</f>
        <v>1963.5000000000002</v>
      </c>
      <c r="AO163" s="2" cm="1">
        <f t="array" ref="AO163">_xlfn.XLOOKUP($A163&amp;AO$5,'[1]NBA-Data-1980-2019'!$B$1:$B$16305&amp;'[1]NBA-Data-1980-2019'!$A$1:$A$16305,'[1]NBA-Data-1980-2019'!$H$1:$H$16305,"",0)</f>
        <v>3116</v>
      </c>
      <c r="AP163" s="2" cm="1">
        <f t="array" ref="AP163">_xlfn.XLOOKUP($A163&amp;AP$5,'[1]NBA-Data-1980-2019'!$B$1:$B$16305&amp;'[1]NBA-Data-1980-2019'!$A$1:$A$16305,'[1]NBA-Data-1980-2019'!$H$1:$H$16305,"",0)</f>
        <v>2060</v>
      </c>
      <c r="AQ163" s="2" cm="1">
        <f t="array" ref="AQ163">_xlfn.XLOOKUP($A163&amp;AQ$5,'[1]NBA-Data-1980-2019'!$B$1:$B$16305&amp;'[1]NBA-Data-1980-2019'!$A$1:$A$16305,'[1]NBA-Data-1980-2019'!$H$1:$H$16305,"",0)</f>
        <v>2613</v>
      </c>
      <c r="AR163" s="2" cm="1">
        <f t="array" ref="AR163">_xlfn.XLOOKUP($A163&amp;AR$5,'[1]NBA-Data-1980-2019'!$B$1:$B$16305&amp;'[1]NBA-Data-1980-2019'!$A$1:$A$16305,'[1]NBA-Data-1980-2019'!$H$1:$H$16305,"",0)</f>
        <v>3064.6</v>
      </c>
      <c r="AS163" s="2" cm="1">
        <f t="array" ref="AS163">_xlfn.XLOOKUP($A163&amp;AS$5,'[1]NBA-Data-1980-2019'!$B$1:$B$16305&amp;'[1]NBA-Data-1980-2019'!$A$1:$A$16305,'[1]NBA-Data-1980-2019'!$H$1:$H$16305,"",0)</f>
        <v>3058.6</v>
      </c>
      <c r="AT163" s="2" cm="1">
        <f t="array" ref="AT163">_xlfn.XLOOKUP($A163&amp;AT$5,'[1]NBA-Data-1980-2019'!$B$1:$B$16305&amp;'[1]NBA-Data-1980-2019'!$A$1:$A$16305,'[1]NBA-Data-1980-2019'!$H$1:$H$16305,"",0)</f>
        <v>2992</v>
      </c>
      <c r="AU163" s="2" cm="1">
        <f t="array" ref="AU163">_xlfn.XLOOKUP($A163&amp;AU$5,'[1]NBA-Data-1980-2019'!$B$1:$B$16305&amp;'[1]NBA-Data-1980-2019'!$A$1:$A$16305,'[1]NBA-Data-1980-2019'!$H$1:$H$16305,"",0)</f>
        <v>2452.2000000000003</v>
      </c>
      <c r="AV163" s="2" cm="1">
        <f t="array" ref="AV163">_xlfn.XLOOKUP($A163&amp;AV$5,'[1]NBA-Data-1980-2019'!$B$1:$B$16305&amp;'[1]NBA-Data-1980-2019'!$A$1:$A$16305,'[1]NBA-Data-1980-2019'!$H$1:$H$16305,"",0)</f>
        <v>2435.4</v>
      </c>
      <c r="AW163" s="2" cm="1">
        <f t="array" ref="AW163">_xlfn.XLOOKUP($A163&amp;AW$5,'[1]NBA-Data-1980-2019'!$B$1:$B$16305&amp;'[1]NBA-Data-1980-2019'!$A$1:$A$16305,'[1]NBA-Data-1980-2019'!$H$1:$H$16305,"",0)</f>
        <v>2976</v>
      </c>
      <c r="AX163" s="2" cm="1">
        <f t="array" ref="AX163">_xlfn.XLOOKUP($A163&amp;AX$5,'[1]NBA-Data-1980-2019'!$B$1:$B$16305&amp;'[1]NBA-Data-1980-2019'!$A$1:$A$16305,'[1]NBA-Data-1980-2019'!$H$1:$H$16305,"",0)</f>
        <v>2936</v>
      </c>
      <c r="AY163" s="2" cm="1">
        <f t="array" ref="AY163">_xlfn.XLOOKUP($A163&amp;AY$5,'[1]NBA-Data-1980-2019'!$B$1:$B$16305&amp;'[1]NBA-Data-1980-2019'!$A$1:$A$16305,'[1]NBA-Data-1980-2019'!$H$1:$H$16305,"",0)</f>
        <v>2904</v>
      </c>
      <c r="AZ163" s="2" cm="1">
        <f t="array" ref="AZ163">_xlfn.XLOOKUP($A163&amp;AZ$5,'[1]NBA-Data-1980-2019'!$B$1:$B$16305&amp;'[1]NBA-Data-1980-2019'!$A$1:$A$16305,'[1]NBA-Data-1980-2019'!$H$1:$H$16305,"",0)</f>
        <v>2883.6</v>
      </c>
      <c r="BA163" s="2" cm="1">
        <f t="array" ref="BA163">_xlfn.XLOOKUP($A163&amp;BA$5,'[1]NBA-Data-1980-2019'!$B$1:$B$16305&amp;'[1]NBA-Data-1980-2019'!$A$1:$A$16305,'[1]NBA-Data-1980-2019'!$H$1:$H$16305,"",0)</f>
        <v>2880</v>
      </c>
      <c r="BB163" s="2" cm="1">
        <f t="array" ref="BB163">_xlfn.XLOOKUP($A163&amp;BB$5,'[1]NBA-Data-1980-2019'!$B$1:$B$16305&amp;'[1]NBA-Data-1980-2019'!$A$1:$A$16305,'[1]NBA-Data-1980-2019'!$H$1:$H$16305,"",0)</f>
        <v>2656</v>
      </c>
      <c r="BC163" s="2" cm="1">
        <f t="array" ref="BC163">_xlfn.XLOOKUP($A163&amp;BC$5,'[1]NBA-Data-1980-2019'!$B$1:$B$16305&amp;'[1]NBA-Data-1980-2019'!$A$1:$A$16305,'[1]NBA-Data-1980-2019'!$H$1:$H$16305,"",0)</f>
        <v>1377.6</v>
      </c>
      <c r="BD163" s="2" cm="1">
        <f t="array" ref="BD163">_xlfn.XLOOKUP($A163&amp;BD$5,'[1]NBA-Data-1980-2019'!$B$1:$B$16305&amp;'[1]NBA-Data-1980-2019'!$A$1:$A$16305,'[1]NBA-Data-1980-2019'!$H$1:$H$16305,"",0)</f>
        <v>2044.3999999999999</v>
      </c>
      <c r="BE163" s="2" t="str" cm="1">
        <f t="array" ref="BE163">_xlfn.XLOOKUP($A163&amp;BE$5,'[1]NBA-Data-1980-2019'!$B$1:$B$16305&amp;'[1]NBA-Data-1980-2019'!$A$1:$A$16305,'[1]NBA-Data-1980-2019'!$H$1:$H$16305,"",0)</f>
        <v/>
      </c>
      <c r="BF163" s="2" t="str" cm="1">
        <f t="array" ref="BF163">_xlfn.XLOOKUP($A163&amp;BF$5,'[1]NBA-Data-1980-2019'!$B$1:$B$16305&amp;'[1]NBA-Data-1980-2019'!$A$1:$A$16305,'[1]NBA-Data-1980-2019'!$H$1:$H$16305,"",0)</f>
        <v/>
      </c>
      <c r="BG163" s="2" t="str" cm="1">
        <f t="array" ref="BG163">_xlfn.XLOOKUP($A163&amp;BG$5,'[1]NBA-Data-1980-2019'!$B$1:$B$16305&amp;'[1]NBA-Data-1980-2019'!$A$1:$A$16305,'[1]NBA-Data-1980-2019'!$H$1:$H$16305,"",0)</f>
        <v/>
      </c>
      <c r="BH163" s="2" t="str" cm="1">
        <f t="array" ref="BH163">_xlfn.XLOOKUP($A163&amp;BH$5,'[1]NBA-Data-1980-2019'!$B$1:$B$16305&amp;'[1]NBA-Data-1980-2019'!$A$1:$A$16305,'[1]NBA-Data-1980-2019'!$H$1:$H$16305,"",0)</f>
        <v/>
      </c>
      <c r="BI163" s="2" t="str" cm="1">
        <f t="array" ref="BI163">_xlfn.XLOOKUP($A163&amp;BI$5,'[1]NBA-Data-1980-2019'!$B$1:$B$16305&amp;'[1]NBA-Data-1980-2019'!$A$1:$A$16305,'[1]NBA-Data-1980-2019'!$H$1:$H$16305,"",0)</f>
        <v/>
      </c>
      <c r="BJ163" s="2" t="str" cm="1">
        <f t="array" ref="BJ163">_xlfn.XLOOKUP($A163&amp;BJ$5,'[1]NBA-Data-1980-2019'!$B$1:$B$16305&amp;'[1]NBA-Data-1980-2019'!$A$1:$A$16305,'[1]NBA-Data-1980-2019'!$H$1:$H$16305,"",0)</f>
        <v/>
      </c>
      <c r="BK163" s="2" t="str" cm="1">
        <f t="array" ref="BK163">_xlfn.XLOOKUP($A163&amp;BK$5,'[1]NBA-Data-1980-2019'!$B$1:$B$16305&amp;'[1]NBA-Data-1980-2019'!$A$1:$A$16305,'[1]NBA-Data-1980-2019'!$H$1:$H$16305,"",0)</f>
        <v/>
      </c>
      <c r="BL163" s="2" t="str" cm="1">
        <f t="array" ref="BL163">_xlfn.XLOOKUP($A163&amp;BL$5,'[1]NBA-Data-1980-2019'!$B$1:$B$16305&amp;'[1]NBA-Data-1980-2019'!$A$1:$A$16305,'[1]NBA-Data-1980-2019'!$H$1:$H$16305,"",0)</f>
        <v/>
      </c>
      <c r="BM163" s="2" t="str" cm="1">
        <f t="array" ref="BM163">_xlfn.XLOOKUP($A163&amp;BM$5,'[1]NBA-Data-1980-2019'!$B$1:$B$16305&amp;'[1]NBA-Data-1980-2019'!$A$1:$A$16305,'[1]NBA-Data-1980-2019'!$H$1:$H$16305,"",0)</f>
        <v/>
      </c>
      <c r="BN163" s="2" t="str" cm="1">
        <f t="array" ref="BN163">_xlfn.XLOOKUP($A163&amp;BN$5,'[1]NBA-Data-1980-2019'!$B$1:$B$16305&amp;'[1]NBA-Data-1980-2019'!$A$1:$A$16305,'[1]NBA-Data-1980-2019'!$F$1:$F$16305,"",0)</f>
        <v/>
      </c>
      <c r="BO163" s="2" t="str" cm="1">
        <f t="array" ref="BO163">_xlfn.XLOOKUP($A163&amp;BO$5,'[1]NBA-Data-1980-2019'!$B$1:$B$16305&amp;'[1]NBA-Data-1980-2019'!$A$1:$A$16305,'[1]NBA-Data-1980-2019'!$F$1:$F$16305,"",0)</f>
        <v/>
      </c>
      <c r="BP163" s="2" t="str" cm="1">
        <f t="array" ref="BP163">_xlfn.XLOOKUP($A163&amp;BP$5,'[1]NBA-Data-1980-2019'!$B$1:$B$16305&amp;'[1]NBA-Data-1980-2019'!$A$1:$A$16305,'[1]NBA-Data-1980-2019'!$F$1:$F$16305,"",0)</f>
        <v/>
      </c>
      <c r="BQ163" s="2" t="str" cm="1">
        <f t="array" ref="BQ163">_xlfn.XLOOKUP($A163&amp;BQ$5,'[1]NBA-Data-1980-2019'!$B$1:$B$16305&amp;'[1]NBA-Data-1980-2019'!$A$1:$A$16305,'[1]NBA-Data-1980-2019'!$F$1:$F$16305,"",0)</f>
        <v/>
      </c>
      <c r="BR163" s="2" cm="1">
        <f t="array" ref="BR163">_xlfn.XLOOKUP($A163&amp;BR$5,'[1]NBA-Data-1980-2019'!$B$1:$B$16305&amp;'[1]NBA-Data-1980-2019'!$A$1:$A$16305,'[1]NBA-Data-1980-2019'!$F$1:$F$16305,"",0)</f>
        <v>15.1</v>
      </c>
      <c r="BS163" s="2" cm="1">
        <f t="array" ref="BS163">_xlfn.XLOOKUP($A163&amp;BS$5,'[1]NBA-Data-1980-2019'!$B$1:$B$16305&amp;'[1]NBA-Data-1980-2019'!$A$1:$A$16305,'[1]NBA-Data-1980-2019'!$F$1:$F$16305,"",0)</f>
        <v>17.8</v>
      </c>
      <c r="BT163" s="2" cm="1">
        <f t="array" ref="BT163">_xlfn.XLOOKUP($A163&amp;BT$5,'[1]NBA-Data-1980-2019'!$B$1:$B$16305&amp;'[1]NBA-Data-1980-2019'!$A$1:$A$16305,'[1]NBA-Data-1980-2019'!$F$1:$F$16305,"",0)</f>
        <v>16.899999999999999</v>
      </c>
      <c r="BU163" s="2" cm="1">
        <f t="array" ref="BU163">_xlfn.XLOOKUP($A163&amp;BU$5,'[1]NBA-Data-1980-2019'!$B$1:$B$16305&amp;'[1]NBA-Data-1980-2019'!$A$1:$A$16305,'[1]NBA-Data-1980-2019'!$F$1:$F$16305,"",0)</f>
        <v>16.399999999999999</v>
      </c>
      <c r="BV163" s="2" cm="1">
        <f t="array" ref="BV163">_xlfn.XLOOKUP($A163&amp;BV$5,'[1]NBA-Data-1980-2019'!$B$1:$B$16305&amp;'[1]NBA-Data-1980-2019'!$A$1:$A$16305,'[1]NBA-Data-1980-2019'!$F$1:$F$16305,"",0)</f>
        <v>22.5</v>
      </c>
      <c r="BW163" s="2" cm="1">
        <f t="array" ref="BW163">_xlfn.XLOOKUP($A163&amp;BW$5,'[1]NBA-Data-1980-2019'!$B$1:$B$16305&amp;'[1]NBA-Data-1980-2019'!$A$1:$A$16305,'[1]NBA-Data-1980-2019'!$F$1:$F$16305,"",0)</f>
        <v>18.399999999999999</v>
      </c>
      <c r="BX163" s="2" cm="1">
        <f t="array" ref="BX163">_xlfn.XLOOKUP($A163&amp;BX$5,'[1]NBA-Data-1980-2019'!$B$1:$B$16305&amp;'[1]NBA-Data-1980-2019'!$A$1:$A$16305,'[1]NBA-Data-1980-2019'!$F$1:$F$16305,"",0)</f>
        <v>19.399999999999999</v>
      </c>
      <c r="BY163" s="2" cm="1">
        <f t="array" ref="BY163">_xlfn.XLOOKUP($A163&amp;BY$5,'[1]NBA-Data-1980-2019'!$B$1:$B$16305&amp;'[1]NBA-Data-1980-2019'!$A$1:$A$16305,'[1]NBA-Data-1980-2019'!$F$1:$F$16305,"",0)</f>
        <v>19.100000000000001</v>
      </c>
      <c r="BZ163" s="2" cm="1">
        <f t="array" ref="BZ163">_xlfn.XLOOKUP($A163&amp;BZ$5,'[1]NBA-Data-1980-2019'!$B$1:$B$16305&amp;'[1]NBA-Data-1980-2019'!$A$1:$A$16305,'[1]NBA-Data-1980-2019'!$F$1:$F$16305,"",0)</f>
        <v>22.2</v>
      </c>
      <c r="CA163" s="2" cm="1">
        <f t="array" ref="CA163">_xlfn.XLOOKUP($A163&amp;CA$5,'[1]NBA-Data-1980-2019'!$B$1:$B$16305&amp;'[1]NBA-Data-1980-2019'!$A$1:$A$16305,'[1]NBA-Data-1980-2019'!$F$1:$F$16305,"",0)</f>
        <v>19.7</v>
      </c>
      <c r="CB163" s="2" cm="1">
        <f t="array" ref="CB163">_xlfn.XLOOKUP($A163&amp;CB$5,'[1]NBA-Data-1980-2019'!$B$1:$B$16305&amp;'[1]NBA-Data-1980-2019'!$A$1:$A$16305,'[1]NBA-Data-1980-2019'!$F$1:$F$16305,"",0)</f>
        <v>19.5</v>
      </c>
      <c r="CC163" s="2" cm="1">
        <f t="array" ref="CC163">_xlfn.XLOOKUP($A163&amp;CC$5,'[1]NBA-Data-1980-2019'!$B$1:$B$16305&amp;'[1]NBA-Data-1980-2019'!$A$1:$A$16305,'[1]NBA-Data-1980-2019'!$F$1:$F$16305,"",0)</f>
        <v>19.2</v>
      </c>
      <c r="CD163" s="2" cm="1">
        <f t="array" ref="CD163">_xlfn.XLOOKUP($A163&amp;CD$5,'[1]NBA-Data-1980-2019'!$B$1:$B$16305&amp;'[1]NBA-Data-1980-2019'!$A$1:$A$16305,'[1]NBA-Data-1980-2019'!$F$1:$F$16305,"",0)</f>
        <v>19.399999999999999</v>
      </c>
      <c r="CE163" s="2" cm="1">
        <f t="array" ref="CE163">_xlfn.XLOOKUP($A163&amp;CE$5,'[1]NBA-Data-1980-2019'!$B$1:$B$16305&amp;'[1]NBA-Data-1980-2019'!$A$1:$A$16305,'[1]NBA-Data-1980-2019'!$F$1:$F$16305,"",0)</f>
        <v>16.7</v>
      </c>
      <c r="CF163" s="2" cm="1">
        <f t="array" ref="CF163">_xlfn.XLOOKUP($A163&amp;CF$5,'[1]NBA-Data-1980-2019'!$B$1:$B$16305&amp;'[1]NBA-Data-1980-2019'!$A$1:$A$16305,'[1]NBA-Data-1980-2019'!$F$1:$F$16305,"",0)</f>
        <v>16.899999999999999</v>
      </c>
      <c r="CG163" s="2" cm="1">
        <f t="array" ref="CG163">_xlfn.XLOOKUP($A163&amp;CG$5,'[1]NBA-Data-1980-2019'!$B$1:$B$16305&amp;'[1]NBA-Data-1980-2019'!$A$1:$A$16305,'[1]NBA-Data-1980-2019'!$F$1:$F$16305,"",0)</f>
        <v>17.2</v>
      </c>
      <c r="CH163" s="2" cm="1">
        <f t="array" ref="CH163">_xlfn.XLOOKUP($A163&amp;CH$5,'[1]NBA-Data-1980-2019'!$B$1:$B$16305&amp;'[1]NBA-Data-1980-2019'!$A$1:$A$16305,'[1]NBA-Data-1980-2019'!$F$1:$F$16305,"",0)</f>
        <v>14.4</v>
      </c>
      <c r="CI163" s="2" cm="1">
        <f t="array" ref="CI163">_xlfn.XLOOKUP($A163&amp;CI$5,'[1]NBA-Data-1980-2019'!$B$1:$B$16305&amp;'[1]NBA-Data-1980-2019'!$A$1:$A$16305,'[1]NBA-Data-1980-2019'!$F$1:$F$16305,"",0)</f>
        <v>13.1</v>
      </c>
      <c r="CJ163" s="2" cm="1">
        <f t="array" ref="CJ163">_xlfn.XLOOKUP($A163&amp;CJ$5,'[1]NBA-Data-1980-2019'!$B$1:$B$16305&amp;'[1]NBA-Data-1980-2019'!$A$1:$A$16305,'[1]NBA-Data-1980-2019'!$F$1:$F$16305,"",0)</f>
        <v>13.5</v>
      </c>
      <c r="CK163" s="2" t="str" cm="1">
        <f t="array" ref="CK163">_xlfn.XLOOKUP($A163&amp;CK$5,'[1]NBA-Data-1980-2019'!$B$1:$B$16305&amp;'[1]NBA-Data-1980-2019'!$A$1:$A$16305,'[1]NBA-Data-1980-2019'!$F$1:$F$16305,"",0)</f>
        <v/>
      </c>
      <c r="CL163" s="2" t="str" cm="1">
        <f t="array" ref="CL163">_xlfn.XLOOKUP($A163&amp;CL$5,'[1]NBA-Data-1980-2019'!$B$1:$B$16305&amp;'[1]NBA-Data-1980-2019'!$A$1:$A$16305,'[1]NBA-Data-1980-2019'!$F$1:$F$16305,"",0)</f>
        <v/>
      </c>
      <c r="CM163" s="2" t="str" cm="1">
        <f t="array" ref="CM163">_xlfn.XLOOKUP($A163&amp;CM$5,'[1]NBA-Data-1980-2019'!$B$1:$B$16305&amp;'[1]NBA-Data-1980-2019'!$A$1:$A$16305,'[1]NBA-Data-1980-2019'!$F$1:$F$16305,"",0)</f>
        <v/>
      </c>
      <c r="CN163" s="2" t="str" cm="1">
        <f t="array" ref="CN163">_xlfn.XLOOKUP($A163&amp;CN$5,'[1]NBA-Data-1980-2019'!$B$1:$B$16305&amp;'[1]NBA-Data-1980-2019'!$A$1:$A$16305,'[1]NBA-Data-1980-2019'!$F$1:$F$16305,"",0)</f>
        <v/>
      </c>
      <c r="CO163" s="2" t="str" cm="1">
        <f t="array" ref="CO163">_xlfn.XLOOKUP($A163&amp;CO$5,'[1]NBA-Data-1980-2019'!$B$1:$B$16305&amp;'[1]NBA-Data-1980-2019'!$A$1:$A$16305,'[1]NBA-Data-1980-2019'!$F$1:$F$16305,"",0)</f>
        <v/>
      </c>
      <c r="CP163" s="2" t="str" cm="1">
        <f t="array" ref="CP163">_xlfn.XLOOKUP($A163&amp;CP$5,'[1]NBA-Data-1980-2019'!$B$1:$B$16305&amp;'[1]NBA-Data-1980-2019'!$A$1:$A$16305,'[1]NBA-Data-1980-2019'!$F$1:$F$16305,"",0)</f>
        <v/>
      </c>
      <c r="CQ163" s="2" t="str" cm="1">
        <f t="array" ref="CQ163">_xlfn.XLOOKUP($A163&amp;CQ$5,'[1]NBA-Data-1980-2019'!$B$1:$B$16305&amp;'[1]NBA-Data-1980-2019'!$A$1:$A$16305,'[1]NBA-Data-1980-2019'!$F$1:$F$16305,"",0)</f>
        <v/>
      </c>
      <c r="CR163" s="2" t="str" cm="1">
        <f t="array" ref="CR163">_xlfn.XLOOKUP($A163&amp;CR$5,'[1]NBA-Data-1980-2019'!$B$1:$B$16305&amp;'[1]NBA-Data-1980-2019'!$A$1:$A$16305,'[1]NBA-Data-1980-2019'!$F$1:$F$16305,"",0)</f>
        <v/>
      </c>
      <c r="CS163" s="2" t="str" cm="1">
        <f t="array" ref="CS163">_xlfn.XLOOKUP($A163&amp;CS$5,'[1]NBA-Data-1980-2019'!$B$1:$B$16305&amp;'[1]NBA-Data-1980-2019'!$A$1:$A$16305,'[1]NBA-Data-1980-2019'!$F$1:$F$16305,"",0)</f>
        <v/>
      </c>
      <c r="CU163" s="2" t="str">
        <f>_xlfn.XLOOKUP($A163,TEAMS!$G$1:$G$839,TEAMS!$H$1:$H$839,"",0)</f>
        <v>PG</v>
      </c>
      <c r="CV163" s="2" t="str">
        <f>_xlfn.XLOOKUP($CU163,DASHBOARD!$B$22:$B$27,DASHBOARD!$C$22:$C$27,"",0)</f>
        <v>GUARD</v>
      </c>
      <c r="CY163" s="63">
        <f>SUMIFS('[1]NBA-Data-1980-2019'!$G$1:$G$16305,'[1]NBA-Data-1980-2019'!$B$1:$B$16305,$A163,'[1]NBA-Data-1980-2019'!$A$1:$A$16305,CY$9)</f>
        <v>0</v>
      </c>
      <c r="CZ163" s="63">
        <f>SUMIFS('[1]NBA-Data-1980-2019'!$G$1:$G$16305,'[1]NBA-Data-1980-2019'!$B$1:$B$16305,$A163,'[1]NBA-Data-1980-2019'!$A$1:$A$16305,CZ$9)</f>
        <v>0</v>
      </c>
      <c r="DA163" s="63">
        <f>SUMIFS('[1]NBA-Data-1980-2019'!$G$1:$G$16305,'[1]NBA-Data-1980-2019'!$B$1:$B$16305,$A163,'[1]NBA-Data-1980-2019'!$A$1:$A$16305,DA$9)</f>
        <v>0</v>
      </c>
      <c r="DB163" s="63">
        <f>SUMIFS('[1]NBA-Data-1980-2019'!$G$1:$G$16305,'[1]NBA-Data-1980-2019'!$B$1:$B$16305,$A163,'[1]NBA-Data-1980-2019'!$A$1:$A$16305,DB$9)</f>
        <v>0</v>
      </c>
      <c r="DC163" s="63">
        <f>SUMIFS('[1]NBA-Data-1980-2019'!$G$1:$G$16305,'[1]NBA-Data-1980-2019'!$B$1:$B$16305,$A163,'[1]NBA-Data-1980-2019'!$A$1:$A$16305,DC$9)</f>
        <v>2770800</v>
      </c>
      <c r="DD163" s="63">
        <f>SUMIFS('[1]NBA-Data-1980-2019'!$G$1:$G$16305,'[1]NBA-Data-1980-2019'!$B$1:$B$16305,$A163,'[1]NBA-Data-1980-2019'!$A$1:$A$16305,DD$9)</f>
        <v>3588000</v>
      </c>
      <c r="DE163" s="63">
        <f>SUMIFS('[1]NBA-Data-1980-2019'!$G$1:$G$16305,'[1]NBA-Data-1980-2019'!$B$1:$B$16305,$A163,'[1]NBA-Data-1980-2019'!$A$1:$A$16305,DE$9)</f>
        <v>4408000</v>
      </c>
      <c r="DF163" s="63">
        <f>SUMIFS('[1]NBA-Data-1980-2019'!$G$1:$G$16305,'[1]NBA-Data-1980-2019'!$B$1:$B$16305,$A163,'[1]NBA-Data-1980-2019'!$A$1:$A$16305,DF$9)</f>
        <v>5223333</v>
      </c>
      <c r="DG163" s="63">
        <f>SUMIFS('[1]NBA-Data-1980-2019'!$G$1:$G$16305,'[1]NBA-Data-1980-2019'!$B$1:$B$16305,$A163,'[1]NBA-Data-1980-2019'!$A$1:$A$16305,DG$9)</f>
        <v>6041000</v>
      </c>
      <c r="DH163" s="63">
        <f>SUMIFS('[1]NBA-Data-1980-2019'!$G$1:$G$16305,'[1]NBA-Data-1980-2019'!$B$1:$B$16305,$A163,'[1]NBA-Data-1980-2019'!$A$1:$A$16305,DH$9)</f>
        <v>0</v>
      </c>
      <c r="DI163" s="63">
        <f>SUMIFS('[1]NBA-Data-1980-2019'!$G$1:$G$16305,'[1]NBA-Data-1980-2019'!$B$1:$B$16305,$A163,'[1]NBA-Data-1980-2019'!$A$1:$A$16305,DI$9)</f>
        <v>7680000</v>
      </c>
      <c r="DJ163" s="63">
        <f>SUMIFS('[1]NBA-Data-1980-2019'!$G$1:$G$16305,'[1]NBA-Data-1980-2019'!$B$1:$B$16305,$A163,'[1]NBA-Data-1980-2019'!$A$1:$A$16305,DJ$9)</f>
        <v>8447500</v>
      </c>
      <c r="DK163" s="63">
        <f>SUMIFS('[1]NBA-Data-1980-2019'!$G$1:$G$16305,'[1]NBA-Data-1980-2019'!$B$1:$B$16305,$A163,'[1]NBA-Data-1980-2019'!$A$1:$A$16305,DK$9)</f>
        <v>9265000</v>
      </c>
      <c r="DL163" s="63">
        <f>SUMIFS('[1]NBA-Data-1980-2019'!$G$1:$G$16305,'[1]NBA-Data-1980-2019'!$B$1:$B$16305,$A163,'[1]NBA-Data-1980-2019'!$A$1:$A$16305,DL$9)</f>
        <v>13152000</v>
      </c>
      <c r="DM163" s="63">
        <f>SUMIFS('[1]NBA-Data-1980-2019'!$G$1:$G$16305,'[1]NBA-Data-1980-2019'!$B$1:$B$16305,$A163,'[1]NBA-Data-1980-2019'!$A$1:$A$16305,DM$9)</f>
        <v>14796000</v>
      </c>
      <c r="DN163" s="63">
        <f>SUMIFS('[1]NBA-Data-1980-2019'!$G$1:$G$16305,'[1]NBA-Data-1980-2019'!$B$1:$B$16305,$A163,'[1]NBA-Data-1980-2019'!$A$1:$A$16305,DN$9)</f>
        <v>16440000</v>
      </c>
      <c r="DO163" s="63">
        <f>SUMIFS('[1]NBA-Data-1980-2019'!$G$1:$G$16305,'[1]NBA-Data-1980-2019'!$B$1:$B$16305,$A163,'[1]NBA-Data-1980-2019'!$A$1:$A$16305,DO$9)</f>
        <v>18084000</v>
      </c>
      <c r="DP163" s="63">
        <f>SUMIFS('[1]NBA-Data-1980-2019'!$G$1:$G$16305,'[1]NBA-Data-1980-2019'!$B$1:$B$16305,$A163,'[1]NBA-Data-1980-2019'!$A$1:$A$16305,DP$9)</f>
        <v>19728000</v>
      </c>
      <c r="DQ163" s="63">
        <f>SUMIFS('[1]NBA-Data-1980-2019'!$G$1:$G$16305,'[1]NBA-Data-1980-2019'!$B$1:$B$16305,$A163,'[1]NBA-Data-1980-2019'!$A$1:$A$16305,DQ$9)</f>
        <v>21372000</v>
      </c>
      <c r="DR163" s="63">
        <f>SUMIFS('[1]NBA-Data-1980-2019'!$G$1:$G$16305,'[1]NBA-Data-1980-2019'!$B$1:$B$16305,$A163,'[1]NBA-Data-1980-2019'!$A$1:$A$16305,DR$9)</f>
        <v>8000000</v>
      </c>
      <c r="DS163" s="63">
        <f>SUMIFS('[1]NBA-Data-1980-2019'!$G$1:$G$16305,'[1]NBA-Data-1980-2019'!$B$1:$B$16305,$A163,'[1]NBA-Data-1980-2019'!$A$1:$A$16305,DS$9)</f>
        <v>8610500</v>
      </c>
      <c r="DT163" s="63">
        <f>SUMIFS('[1]NBA-Data-1980-2019'!$G$1:$G$16305,'[1]NBA-Data-1980-2019'!$B$1:$B$16305,$A163,'[1]NBA-Data-1980-2019'!$A$1:$A$16305,DT$9)</f>
        <v>10121000</v>
      </c>
      <c r="DU163" s="63">
        <f>SUMIFS('[1]NBA-Data-1980-2019'!$G$1:$G$16305,'[1]NBA-Data-1980-2019'!$B$1:$B$16305,$A163,'[1]NBA-Data-1980-2019'!$A$1:$A$16305,DU$9)</f>
        <v>3090000</v>
      </c>
      <c r="DV163" s="63">
        <f>SUMIFS('[1]NBA-Data-1980-2019'!$G$1:$G$16305,'[1]NBA-Data-1980-2019'!$B$1:$B$16305,$A163,'[1]NBA-Data-1980-2019'!$A$1:$A$16305,DV$9)</f>
        <v>0</v>
      </c>
      <c r="DW163" s="63">
        <f>SUMIFS('[1]NBA-Data-1980-2019'!$G$1:$G$16305,'[1]NBA-Data-1980-2019'!$B$1:$B$16305,$A163,'[1]NBA-Data-1980-2019'!$A$1:$A$16305,DW$9)</f>
        <v>0</v>
      </c>
      <c r="DX163" s="63">
        <f>SUMIFS('[1]NBA-Data-1980-2019'!$G$1:$G$16305,'[1]NBA-Data-1980-2019'!$B$1:$B$16305,$A163,'[1]NBA-Data-1980-2019'!$A$1:$A$16305,DX$9)</f>
        <v>0</v>
      </c>
      <c r="DY163" s="63">
        <f>SUMIFS('[1]NBA-Data-1980-2019'!$G$1:$G$16305,'[1]NBA-Data-1980-2019'!$B$1:$B$16305,$A163,'[1]NBA-Data-1980-2019'!$A$1:$A$16305,DY$9)</f>
        <v>0</v>
      </c>
      <c r="DZ163" s="63">
        <f>SUMIFS('[1]NBA-Data-1980-2019'!$G$1:$G$16305,'[1]NBA-Data-1980-2019'!$B$1:$B$16305,$A163,'[1]NBA-Data-1980-2019'!$A$1:$A$16305,DZ$9)</f>
        <v>0</v>
      </c>
      <c r="EA163" s="63">
        <f>SUMIFS('[1]NBA-Data-1980-2019'!$G$1:$G$16305,'[1]NBA-Data-1980-2019'!$B$1:$B$16305,$A163,'[1]NBA-Data-1980-2019'!$A$1:$A$16305,EA$9)</f>
        <v>0</v>
      </c>
      <c r="EB163" s="63">
        <f>SUMIFS('[1]NBA-Data-1980-2019'!$G$1:$G$16305,'[1]NBA-Data-1980-2019'!$B$1:$B$16305,$A163,'[1]NBA-Data-1980-2019'!$A$1:$A$16305,EB$9)</f>
        <v>0</v>
      </c>
      <c r="EC163" s="63">
        <f>SUMIFS('[1]NBA-Data-1980-2019'!$G$1:$G$16305,'[1]NBA-Data-1980-2019'!$B$1:$B$16305,$A163,'[1]NBA-Data-1980-2019'!$A$1:$A$16305,EC$9)</f>
        <v>0</v>
      </c>
      <c r="ED163" s="63">
        <f>SUMIFS('[1]NBA-Data-1980-2019'!$G$1:$G$16305,'[1]NBA-Data-1980-2019'!$B$1:$B$16305,$A163,'[1]NBA-Data-1980-2019'!$A$1:$A$16305,ED$9)</f>
        <v>0</v>
      </c>
      <c r="EH163" s="2" t="s">
        <v>1487</v>
      </c>
    </row>
    <row r="164" spans="1:165" x14ac:dyDescent="0.2">
      <c r="A164" s="2" t="s">
        <v>873</v>
      </c>
      <c r="B164" s="2" t="str" cm="1">
        <f t="array" ref="B164">_xlfn.XLOOKUP($A164&amp;B$5,'[1]NBA-Data-1980-2019'!$B$1:$B$16305&amp;'[1]NBA-Data-1980-2019'!$A$1:$A$16305,'[1]NBA-Data-1980-2019'!$D$1:$D$16305,"",0)</f>
        <v/>
      </c>
      <c r="C164" s="2" t="str" cm="1">
        <f t="array" ref="C164">_xlfn.XLOOKUP($A164&amp;C$5,'[1]NBA-Data-1980-2019'!$B$1:$B$16305&amp;'[1]NBA-Data-1980-2019'!$A$1:$A$16305,'[1]NBA-Data-1980-2019'!$D$1:$D$16305,"",0)</f>
        <v/>
      </c>
      <c r="D164" s="2" t="str" cm="1">
        <f t="array" ref="D164">_xlfn.XLOOKUP($A164&amp;D$5,'[1]NBA-Data-1980-2019'!$B$1:$B$16305&amp;'[1]NBA-Data-1980-2019'!$A$1:$A$16305,'[1]NBA-Data-1980-2019'!$D$1:$D$16305,"",0)</f>
        <v/>
      </c>
      <c r="E164" s="2" t="str" cm="1">
        <f t="array" ref="E164">_xlfn.XLOOKUP($A164&amp;E$5,'[1]NBA-Data-1980-2019'!$B$1:$B$16305&amp;'[1]NBA-Data-1980-2019'!$A$1:$A$16305,'[1]NBA-Data-1980-2019'!$D$1:$D$16305,"",0)</f>
        <v/>
      </c>
      <c r="F164" s="2" t="str" cm="1">
        <f t="array" ref="F164">_xlfn.XLOOKUP($A164&amp;F$5,'[1]NBA-Data-1980-2019'!$B$1:$B$16305&amp;'[1]NBA-Data-1980-2019'!$A$1:$A$16305,'[1]NBA-Data-1980-2019'!$D$1:$D$16305,"",0)</f>
        <v/>
      </c>
      <c r="G164" s="2" t="str" cm="1">
        <f t="array" ref="G164">_xlfn.XLOOKUP($A164&amp;G$5,'[1]NBA-Data-1980-2019'!$B$1:$B$16305&amp;'[1]NBA-Data-1980-2019'!$A$1:$A$16305,'[1]NBA-Data-1980-2019'!$D$1:$D$16305,"",0)</f>
        <v/>
      </c>
      <c r="H164" s="2" t="str" cm="1">
        <f t="array" ref="H164">_xlfn.XLOOKUP($A164&amp;H$5,'[1]NBA-Data-1980-2019'!$B$1:$B$16305&amp;'[1]NBA-Data-1980-2019'!$A$1:$A$16305,'[1]NBA-Data-1980-2019'!$D$1:$D$16305,"",0)</f>
        <v/>
      </c>
      <c r="I164" s="2" t="str" cm="1">
        <f t="array" ref="I164">_xlfn.XLOOKUP($A164&amp;I$5,'[1]NBA-Data-1980-2019'!$B$1:$B$16305&amp;'[1]NBA-Data-1980-2019'!$A$1:$A$16305,'[1]NBA-Data-1980-2019'!$D$1:$D$16305,"",0)</f>
        <v/>
      </c>
      <c r="J164" s="2" t="str" cm="1">
        <f t="array" ref="J164">_xlfn.XLOOKUP($A164&amp;J$5,'[1]NBA-Data-1980-2019'!$B$1:$B$16305&amp;'[1]NBA-Data-1980-2019'!$A$1:$A$16305,'[1]NBA-Data-1980-2019'!$D$1:$D$16305,"",0)</f>
        <v/>
      </c>
      <c r="K164" s="2" t="str" cm="1">
        <f t="array" ref="K164">_xlfn.XLOOKUP($A164&amp;K$5,'[1]NBA-Data-1980-2019'!$B$1:$B$16305&amp;'[1]NBA-Data-1980-2019'!$A$1:$A$16305,'[1]NBA-Data-1980-2019'!$D$1:$D$16305,"",0)</f>
        <v>ATL</v>
      </c>
      <c r="L164" s="2" t="str" cm="1">
        <f t="array" ref="L164">_xlfn.XLOOKUP($A164&amp;L$5,'[1]NBA-Data-1980-2019'!$B$1:$B$16305&amp;'[1]NBA-Data-1980-2019'!$A$1:$A$16305,'[1]NBA-Data-1980-2019'!$D$1:$D$16305,"",0)</f>
        <v>ATL</v>
      </c>
      <c r="M164" s="2" t="str" cm="1">
        <f t="array" ref="M164">_xlfn.XLOOKUP($A164&amp;M$5,'[1]NBA-Data-1980-2019'!$B$1:$B$16305&amp;'[1]NBA-Data-1980-2019'!$A$1:$A$16305,'[1]NBA-Data-1980-2019'!$D$1:$D$16305,"",0)</f>
        <v>ATL</v>
      </c>
      <c r="N164" s="2" t="str" cm="1">
        <f t="array" ref="N164">_xlfn.XLOOKUP($A164&amp;N$5,'[1]NBA-Data-1980-2019'!$B$1:$B$16305&amp;'[1]NBA-Data-1980-2019'!$A$1:$A$16305,'[1]NBA-Data-1980-2019'!$D$1:$D$16305,"",0)</f>
        <v>ATL</v>
      </c>
      <c r="O164" s="2" t="str" cm="1">
        <f t="array" ref="O164">_xlfn.XLOOKUP($A164&amp;O$5,'[1]NBA-Data-1980-2019'!$B$1:$B$16305&amp;'[1]NBA-Data-1980-2019'!$A$1:$A$16305,'[1]NBA-Data-1980-2019'!$D$1:$D$16305,"",0)</f>
        <v>ATL</v>
      </c>
      <c r="P164" s="2" t="str" cm="1">
        <f t="array" ref="P164">_xlfn.XLOOKUP($A164&amp;P$5,'[1]NBA-Data-1980-2019'!$B$1:$B$16305&amp;'[1]NBA-Data-1980-2019'!$A$1:$A$16305,'[1]NBA-Data-1980-2019'!$D$1:$D$16305,"",0)</f>
        <v>DAL</v>
      </c>
      <c r="Q164" s="2" t="str" cm="1">
        <f t="array" ref="Q164">_xlfn.XLOOKUP($A164&amp;Q$5,'[1]NBA-Data-1980-2019'!$B$1:$B$16305&amp;'[1]NBA-Data-1980-2019'!$A$1:$A$16305,'[1]NBA-Data-1980-2019'!$D$1:$D$16305,"",0)</f>
        <v>DAL</v>
      </c>
      <c r="R164" s="2" t="str" cm="1">
        <f t="array" ref="R164">_xlfn.XLOOKUP($A164&amp;R$5,'[1]NBA-Data-1980-2019'!$B$1:$B$16305&amp;'[1]NBA-Data-1980-2019'!$A$1:$A$16305,'[1]NBA-Data-1980-2019'!$D$1:$D$16305,"",0)</f>
        <v>DAL</v>
      </c>
      <c r="S164" s="2" t="str" cm="1">
        <f t="array" ref="S164">_xlfn.XLOOKUP($A164&amp;S$5,'[1]NBA-Data-1980-2019'!$B$1:$B$16305&amp;'[1]NBA-Data-1980-2019'!$A$1:$A$16305,'[1]NBA-Data-1980-2019'!$D$1:$D$16305,"",0)</f>
        <v>DAL</v>
      </c>
      <c r="T164" s="2" t="str" cm="1">
        <f t="array" ref="T164">_xlfn.XLOOKUP($A164&amp;T$5,'[1]NBA-Data-1980-2019'!$B$1:$B$16305&amp;'[1]NBA-Data-1980-2019'!$A$1:$A$16305,'[1]NBA-Data-1980-2019'!$D$1:$D$16305,"",0)</f>
        <v>DAL</v>
      </c>
      <c r="U164" s="2" t="str" cm="1">
        <f t="array" ref="U164">_xlfn.XLOOKUP($A164&amp;U$5,'[1]NBA-Data-1980-2019'!$B$1:$B$16305&amp;'[1]NBA-Data-1980-2019'!$A$1:$A$16305,'[1]NBA-Data-1980-2019'!$D$1:$D$16305,"",0)</f>
        <v>DAL</v>
      </c>
      <c r="V164" s="2" t="str" cm="1">
        <f t="array" ref="V164">_xlfn.XLOOKUP($A164&amp;V$5,'[1]NBA-Data-1980-2019'!$B$1:$B$16305&amp;'[1]NBA-Data-1980-2019'!$A$1:$A$16305,'[1]NBA-Data-1980-2019'!$D$1:$D$16305,"",0)</f>
        <v>DAL</v>
      </c>
      <c r="W164" s="2" t="str" cm="1">
        <f t="array" ref="W164">_xlfn.XLOOKUP($A164&amp;W$5,'[1]NBA-Data-1980-2019'!$B$1:$B$16305&amp;'[1]NBA-Data-1980-2019'!$A$1:$A$16305,'[1]NBA-Data-1980-2019'!$D$1:$D$16305,"",0)</f>
        <v>DAL</v>
      </c>
      <c r="X164" s="2" t="str" cm="1">
        <f t="array" ref="X164">_xlfn.XLOOKUP($A164&amp;X$5,'[1]NBA-Data-1980-2019'!$B$1:$B$16305&amp;'[1]NBA-Data-1980-2019'!$A$1:$A$16305,'[1]NBA-Data-1980-2019'!$D$1:$D$16305,"",0)</f>
        <v>BOS</v>
      </c>
      <c r="Y164" s="2" t="str" cm="1">
        <f t="array" ref="Y164">_xlfn.XLOOKUP($A164&amp;Y$5,'[1]NBA-Data-1980-2019'!$B$1:$B$16305&amp;'[1]NBA-Data-1980-2019'!$A$1:$A$16305,'[1]NBA-Data-1980-2019'!$D$1:$D$16305,"",0)</f>
        <v>BRK</v>
      </c>
      <c r="Z164" s="2" t="str" cm="1">
        <f t="array" ref="Z164">_xlfn.XLOOKUP($A164&amp;Z$5,'[1]NBA-Data-1980-2019'!$B$1:$B$16305&amp;'[1]NBA-Data-1980-2019'!$A$1:$A$16305,'[1]NBA-Data-1980-2019'!$D$1:$D$16305,"",0)</f>
        <v>HOU</v>
      </c>
      <c r="AA164" s="2" t="str" cm="1">
        <f t="array" ref="AA164">_xlfn.XLOOKUP($A164&amp;AA$5,'[1]NBA-Data-1980-2019'!$B$1:$B$16305&amp;'[1]NBA-Data-1980-2019'!$A$1:$A$16305,'[1]NBA-Data-1980-2019'!$D$1:$D$16305,"",0)</f>
        <v>HOU</v>
      </c>
      <c r="AB164" s="2" t="str" cm="1">
        <f t="array" ref="AB164">_xlfn.XLOOKUP($A164&amp;AB$5,'[1]NBA-Data-1980-2019'!$B$1:$B$16305&amp;'[1]NBA-Data-1980-2019'!$A$1:$A$16305,'[1]NBA-Data-1980-2019'!$D$1:$D$16305,"",0)</f>
        <v>MIL</v>
      </c>
      <c r="AC164" s="2" t="str" cm="1">
        <f t="array" ref="AC164">_xlfn.XLOOKUP($A164&amp;AC$5,'[1]NBA-Data-1980-2019'!$B$1:$B$16305&amp;'[1]NBA-Data-1980-2019'!$A$1:$A$16305,'[1]NBA-Data-1980-2019'!$D$1:$D$16305,"",0)</f>
        <v>MIL</v>
      </c>
      <c r="AD164" s="2" t="str" cm="1">
        <f t="array" ref="AD164">_xlfn.XLOOKUP($A164&amp;AD$5,'[1]NBA-Data-1980-2019'!$B$1:$B$16305&amp;'[1]NBA-Data-1980-2019'!$A$1:$A$16305,'[1]NBA-Data-1980-2019'!$D$1:$D$16305,"",0)</f>
        <v/>
      </c>
      <c r="AE164" s="2" t="str" cm="1">
        <f t="array" ref="AE164">_xlfn.XLOOKUP($A164&amp;AE$5,'[1]NBA-Data-1980-2019'!$B$1:$B$16305&amp;'[1]NBA-Data-1980-2019'!$A$1:$A$16305,'[1]NBA-Data-1980-2019'!$D$1:$D$16305,"",0)</f>
        <v/>
      </c>
      <c r="AF164" s="2" t="str" cm="1">
        <f t="array" ref="AF164">_xlfn.XLOOKUP($A164&amp;AF$5,'[1]NBA-Data-1980-2019'!$B$1:$B$16305&amp;'[1]NBA-Data-1980-2019'!$A$1:$A$16305,'[1]NBA-Data-1980-2019'!$D$1:$D$16305,"",0)</f>
        <v/>
      </c>
      <c r="AG164" s="2" t="str" cm="1">
        <f t="array" ref="AG164">_xlfn.XLOOKUP($A164&amp;AG$5,'[1]NBA-Data-1980-2019'!$B$1:$B$16305&amp;'[1]NBA-Data-1980-2019'!$A$1:$A$16305,'[1]NBA-Data-1980-2019'!$D$1:$D$16305,"",0)</f>
        <v/>
      </c>
      <c r="AH164" s="2" t="str" cm="1">
        <f t="array" ref="AH164">_xlfn.XLOOKUP($A164&amp;AH$5,'[1]NBA-Data-1980-2019'!$B$1:$B$16305&amp;'[1]NBA-Data-1980-2019'!$A$1:$A$16305,'[1]NBA-Data-1980-2019'!$H$1:$H$16305,"",0)</f>
        <v/>
      </c>
      <c r="AI164" s="2" t="str" cm="1">
        <f t="array" ref="AI164">_xlfn.XLOOKUP($A164&amp;AI$5,'[1]NBA-Data-1980-2019'!$B$1:$B$16305&amp;'[1]NBA-Data-1980-2019'!$A$1:$A$16305,'[1]NBA-Data-1980-2019'!$H$1:$H$16305,"",0)</f>
        <v/>
      </c>
      <c r="AJ164" s="2" t="str" cm="1">
        <f t="array" ref="AJ164">_xlfn.XLOOKUP($A164&amp;AJ$5,'[1]NBA-Data-1980-2019'!$B$1:$B$16305&amp;'[1]NBA-Data-1980-2019'!$A$1:$A$16305,'[1]NBA-Data-1980-2019'!$H$1:$H$16305,"",0)</f>
        <v/>
      </c>
      <c r="AK164" s="2" t="str" cm="1">
        <f t="array" ref="AK164">_xlfn.XLOOKUP($A164&amp;AK$5,'[1]NBA-Data-1980-2019'!$B$1:$B$16305&amp;'[1]NBA-Data-1980-2019'!$A$1:$A$16305,'[1]NBA-Data-1980-2019'!$H$1:$H$16305,"",0)</f>
        <v/>
      </c>
      <c r="AL164" s="2" t="str" cm="1">
        <f t="array" ref="AL164">_xlfn.XLOOKUP($A164&amp;AL$5,'[1]NBA-Data-1980-2019'!$B$1:$B$16305&amp;'[1]NBA-Data-1980-2019'!$A$1:$A$16305,'[1]NBA-Data-1980-2019'!$H$1:$H$16305,"",0)</f>
        <v/>
      </c>
      <c r="AM164" s="2" t="str" cm="1">
        <f t="array" ref="AM164">_xlfn.XLOOKUP($A164&amp;AM$5,'[1]NBA-Data-1980-2019'!$B$1:$B$16305&amp;'[1]NBA-Data-1980-2019'!$A$1:$A$16305,'[1]NBA-Data-1980-2019'!$H$1:$H$16305,"",0)</f>
        <v/>
      </c>
      <c r="AN164" s="2" t="str" cm="1">
        <f t="array" ref="AN164">_xlfn.XLOOKUP($A164&amp;AN$5,'[1]NBA-Data-1980-2019'!$B$1:$B$16305&amp;'[1]NBA-Data-1980-2019'!$A$1:$A$16305,'[1]NBA-Data-1980-2019'!$H$1:$H$16305,"",0)</f>
        <v/>
      </c>
      <c r="AO164" s="2" t="str" cm="1">
        <f t="array" ref="AO164">_xlfn.XLOOKUP($A164&amp;AO$5,'[1]NBA-Data-1980-2019'!$B$1:$B$16305&amp;'[1]NBA-Data-1980-2019'!$A$1:$A$16305,'[1]NBA-Data-1980-2019'!$H$1:$H$16305,"",0)</f>
        <v/>
      </c>
      <c r="AP164" s="2" t="str" cm="1">
        <f t="array" ref="AP164">_xlfn.XLOOKUP($A164&amp;AP$5,'[1]NBA-Data-1980-2019'!$B$1:$B$16305&amp;'[1]NBA-Data-1980-2019'!$A$1:$A$16305,'[1]NBA-Data-1980-2019'!$H$1:$H$16305,"",0)</f>
        <v/>
      </c>
      <c r="AQ164" s="2" cm="1">
        <f t="array" ref="AQ164">_xlfn.XLOOKUP($A164&amp;AQ$5,'[1]NBA-Data-1980-2019'!$B$1:$B$16305&amp;'[1]NBA-Data-1980-2019'!$A$1:$A$16305,'[1]NBA-Data-1980-2019'!$H$1:$H$16305,"",0)</f>
        <v>1887.3</v>
      </c>
      <c r="AR164" s="2" cm="1">
        <f t="array" ref="AR164">_xlfn.XLOOKUP($A164&amp;AR$5,'[1]NBA-Data-1980-2019'!$B$1:$B$16305&amp;'[1]NBA-Data-1980-2019'!$A$1:$A$16305,'[1]NBA-Data-1980-2019'!$H$1:$H$16305,"",0)</f>
        <v>3091.4</v>
      </c>
      <c r="AS164" s="2" cm="1">
        <f t="array" ref="AS164">_xlfn.XLOOKUP($A164&amp;AS$5,'[1]NBA-Data-1980-2019'!$B$1:$B$16305&amp;'[1]NBA-Data-1980-2019'!$A$1:$A$16305,'[1]NBA-Data-1980-2019'!$H$1:$H$16305,"",0)</f>
        <v>2964</v>
      </c>
      <c r="AT164" s="2" cm="1">
        <f t="array" ref="AT164">_xlfn.XLOOKUP($A164&amp;AT$5,'[1]NBA-Data-1980-2019'!$B$1:$B$16305&amp;'[1]NBA-Data-1980-2019'!$A$1:$A$16305,'[1]NBA-Data-1980-2019'!$H$1:$H$16305,"",0)</f>
        <v>3078</v>
      </c>
      <c r="AU164" s="2" cm="1">
        <f t="array" ref="AU164">_xlfn.XLOOKUP($A164&amp;AU$5,'[1]NBA-Data-1980-2019'!$B$1:$B$16305&amp;'[1]NBA-Data-1980-2019'!$A$1:$A$16305,'[1]NBA-Data-1980-2019'!$H$1:$H$16305,"",0)</f>
        <v>3021.2999999999997</v>
      </c>
      <c r="AV164" s="2" cm="1">
        <f t="array" ref="AV164">_xlfn.XLOOKUP($A164&amp;AV$5,'[1]NBA-Data-1980-2019'!$B$1:$B$16305&amp;'[1]NBA-Data-1980-2019'!$A$1:$A$16305,'[1]NBA-Data-1980-2019'!$H$1:$H$16305,"",0)</f>
        <v>2400</v>
      </c>
      <c r="AW164" s="2" cm="1">
        <f t="array" ref="AW164">_xlfn.XLOOKUP($A164&amp;AW$5,'[1]NBA-Data-1980-2019'!$B$1:$B$16305&amp;'[1]NBA-Data-1980-2019'!$A$1:$A$16305,'[1]NBA-Data-1980-2019'!$H$1:$H$16305,"",0)</f>
        <v>2800</v>
      </c>
      <c r="AX164" s="2" cm="1">
        <f t="array" ref="AX164">_xlfn.XLOOKUP($A164&amp;AX$5,'[1]NBA-Data-1980-2019'!$B$1:$B$16305&amp;'[1]NBA-Data-1980-2019'!$A$1:$A$16305,'[1]NBA-Data-1980-2019'!$H$1:$H$16305,"",0)</f>
        <v>2843.1</v>
      </c>
      <c r="AY164" s="2" cm="1">
        <f t="array" ref="AY164">_xlfn.XLOOKUP($A164&amp;AY$5,'[1]NBA-Data-1980-2019'!$B$1:$B$16305&amp;'[1]NBA-Data-1980-2019'!$A$1:$A$16305,'[1]NBA-Data-1980-2019'!$H$1:$H$16305,"",0)</f>
        <v>2583</v>
      </c>
      <c r="AZ164" s="2" cm="1">
        <f t="array" ref="AZ164">_xlfn.XLOOKUP($A164&amp;AZ$5,'[1]NBA-Data-1980-2019'!$B$1:$B$16305&amp;'[1]NBA-Data-1980-2019'!$A$1:$A$16305,'[1]NBA-Data-1980-2019'!$H$1:$H$16305,"",0)</f>
        <v>2493.8000000000002</v>
      </c>
      <c r="BA164" s="2" cm="1">
        <f t="array" ref="BA164">_xlfn.XLOOKUP($A164&amp;BA$5,'[1]NBA-Data-1980-2019'!$B$1:$B$16305&amp;'[1]NBA-Data-1980-2019'!$A$1:$A$16305,'[1]NBA-Data-1980-2019'!$H$1:$H$16305,"",0)</f>
        <v>2541</v>
      </c>
      <c r="BB164" s="2" cm="1">
        <f t="array" ref="BB164">_xlfn.XLOOKUP($A164&amp;BB$5,'[1]NBA-Data-1980-2019'!$B$1:$B$16305&amp;'[1]NBA-Data-1980-2019'!$A$1:$A$16305,'[1]NBA-Data-1980-2019'!$H$1:$H$16305,"",0)</f>
        <v>2566.6</v>
      </c>
      <c r="BC164" s="2" cm="1">
        <f t="array" ref="BC164">_xlfn.XLOOKUP($A164&amp;BC$5,'[1]NBA-Data-1980-2019'!$B$1:$B$16305&amp;'[1]NBA-Data-1980-2019'!$A$1:$A$16305,'[1]NBA-Data-1980-2019'!$H$1:$H$16305,"",0)</f>
        <v>1997.1</v>
      </c>
      <c r="BD164" s="2" cm="1">
        <f t="array" ref="BD164">_xlfn.XLOOKUP($A164&amp;BD$5,'[1]NBA-Data-1980-2019'!$B$1:$B$16305&amp;'[1]NBA-Data-1980-2019'!$A$1:$A$16305,'[1]NBA-Data-1980-2019'!$H$1:$H$16305,"",0)</f>
        <v>2125.1</v>
      </c>
      <c r="BE164" s="2" cm="1">
        <f t="array" ref="BE164">_xlfn.XLOOKUP($A164&amp;BE$5,'[1]NBA-Data-1980-2019'!$B$1:$B$16305&amp;'[1]NBA-Data-1980-2019'!$A$1:$A$16305,'[1]NBA-Data-1980-2019'!$H$1:$H$16305,"",0)</f>
        <v>570.5</v>
      </c>
      <c r="BF164" s="2" cm="1">
        <f t="array" ref="BF164">_xlfn.XLOOKUP($A164&amp;BF$5,'[1]NBA-Data-1980-2019'!$B$1:$B$16305&amp;'[1]NBA-Data-1980-2019'!$A$1:$A$16305,'[1]NBA-Data-1980-2019'!$H$1:$H$16305,"",0)</f>
        <v>1640.1000000000001</v>
      </c>
      <c r="BG164" s="2" cm="1">
        <f t="array" ref="BG164">_xlfn.XLOOKUP($A164&amp;BG$5,'[1]NBA-Data-1980-2019'!$B$1:$B$16305&amp;'[1]NBA-Data-1980-2019'!$A$1:$A$16305,'[1]NBA-Data-1980-2019'!$H$1:$H$16305,"",0)</f>
        <v>1260</v>
      </c>
      <c r="BH164" s="2" cm="1">
        <f t="array" ref="BH164">_xlfn.XLOOKUP($A164&amp;BH$5,'[1]NBA-Data-1980-2019'!$B$1:$B$16305&amp;'[1]NBA-Data-1980-2019'!$A$1:$A$16305,'[1]NBA-Data-1980-2019'!$H$1:$H$16305,"",0)</f>
        <v>1361.6</v>
      </c>
      <c r="BI164" s="2" cm="1">
        <f t="array" ref="BI164">_xlfn.XLOOKUP($A164&amp;BI$5,'[1]NBA-Data-1980-2019'!$B$1:$B$16305&amp;'[1]NBA-Data-1980-2019'!$A$1:$A$16305,'[1]NBA-Data-1980-2019'!$H$1:$H$16305,"",0)</f>
        <v>816</v>
      </c>
      <c r="BJ164" s="2" t="str" cm="1">
        <f t="array" ref="BJ164">_xlfn.XLOOKUP($A164&amp;BJ$5,'[1]NBA-Data-1980-2019'!$B$1:$B$16305&amp;'[1]NBA-Data-1980-2019'!$A$1:$A$16305,'[1]NBA-Data-1980-2019'!$H$1:$H$16305,"",0)</f>
        <v/>
      </c>
      <c r="BK164" s="2" t="str" cm="1">
        <f t="array" ref="BK164">_xlfn.XLOOKUP($A164&amp;BK$5,'[1]NBA-Data-1980-2019'!$B$1:$B$16305&amp;'[1]NBA-Data-1980-2019'!$A$1:$A$16305,'[1]NBA-Data-1980-2019'!$H$1:$H$16305,"",0)</f>
        <v/>
      </c>
      <c r="BL164" s="2" t="str" cm="1">
        <f t="array" ref="BL164">_xlfn.XLOOKUP($A164&amp;BL$5,'[1]NBA-Data-1980-2019'!$B$1:$B$16305&amp;'[1]NBA-Data-1980-2019'!$A$1:$A$16305,'[1]NBA-Data-1980-2019'!$H$1:$H$16305,"",0)</f>
        <v/>
      </c>
      <c r="BM164" s="2" t="str" cm="1">
        <f t="array" ref="BM164">_xlfn.XLOOKUP($A164&amp;BM$5,'[1]NBA-Data-1980-2019'!$B$1:$B$16305&amp;'[1]NBA-Data-1980-2019'!$A$1:$A$16305,'[1]NBA-Data-1980-2019'!$H$1:$H$16305,"",0)</f>
        <v/>
      </c>
      <c r="BN164" s="2" t="str" cm="1">
        <f t="array" ref="BN164">_xlfn.XLOOKUP($A164&amp;BN$5,'[1]NBA-Data-1980-2019'!$B$1:$B$16305&amp;'[1]NBA-Data-1980-2019'!$A$1:$A$16305,'[1]NBA-Data-1980-2019'!$F$1:$F$16305,"",0)</f>
        <v/>
      </c>
      <c r="BO164" s="2" t="str" cm="1">
        <f t="array" ref="BO164">_xlfn.XLOOKUP($A164&amp;BO$5,'[1]NBA-Data-1980-2019'!$B$1:$B$16305&amp;'[1]NBA-Data-1980-2019'!$A$1:$A$16305,'[1]NBA-Data-1980-2019'!$F$1:$F$16305,"",0)</f>
        <v/>
      </c>
      <c r="BP164" s="2" t="str" cm="1">
        <f t="array" ref="BP164">_xlfn.XLOOKUP($A164&amp;BP$5,'[1]NBA-Data-1980-2019'!$B$1:$B$16305&amp;'[1]NBA-Data-1980-2019'!$A$1:$A$16305,'[1]NBA-Data-1980-2019'!$F$1:$F$16305,"",0)</f>
        <v/>
      </c>
      <c r="BQ164" s="2" t="str" cm="1">
        <f t="array" ref="BQ164">_xlfn.XLOOKUP($A164&amp;BQ$5,'[1]NBA-Data-1980-2019'!$B$1:$B$16305&amp;'[1]NBA-Data-1980-2019'!$A$1:$A$16305,'[1]NBA-Data-1980-2019'!$F$1:$F$16305,"",0)</f>
        <v/>
      </c>
      <c r="BR164" s="2" t="str" cm="1">
        <f t="array" ref="BR164">_xlfn.XLOOKUP($A164&amp;BR$5,'[1]NBA-Data-1980-2019'!$B$1:$B$16305&amp;'[1]NBA-Data-1980-2019'!$A$1:$A$16305,'[1]NBA-Data-1980-2019'!$F$1:$F$16305,"",0)</f>
        <v/>
      </c>
      <c r="BS164" s="2" t="str" cm="1">
        <f t="array" ref="BS164">_xlfn.XLOOKUP($A164&amp;BS$5,'[1]NBA-Data-1980-2019'!$B$1:$B$16305&amp;'[1]NBA-Data-1980-2019'!$A$1:$A$16305,'[1]NBA-Data-1980-2019'!$F$1:$F$16305,"",0)</f>
        <v/>
      </c>
      <c r="BT164" s="2" t="str" cm="1">
        <f t="array" ref="BT164">_xlfn.XLOOKUP($A164&amp;BT$5,'[1]NBA-Data-1980-2019'!$B$1:$B$16305&amp;'[1]NBA-Data-1980-2019'!$A$1:$A$16305,'[1]NBA-Data-1980-2019'!$F$1:$F$16305,"",0)</f>
        <v/>
      </c>
      <c r="BU164" s="2" t="str" cm="1">
        <f t="array" ref="BU164">_xlfn.XLOOKUP($A164&amp;BU$5,'[1]NBA-Data-1980-2019'!$B$1:$B$16305&amp;'[1]NBA-Data-1980-2019'!$A$1:$A$16305,'[1]NBA-Data-1980-2019'!$F$1:$F$16305,"",0)</f>
        <v/>
      </c>
      <c r="BV164" s="2" t="str" cm="1">
        <f t="array" ref="BV164">_xlfn.XLOOKUP($A164&amp;BV$5,'[1]NBA-Data-1980-2019'!$B$1:$B$16305&amp;'[1]NBA-Data-1980-2019'!$A$1:$A$16305,'[1]NBA-Data-1980-2019'!$F$1:$F$16305,"",0)</f>
        <v/>
      </c>
      <c r="BW164" s="2" cm="1">
        <f t="array" ref="BW164">_xlfn.XLOOKUP($A164&amp;BW$5,'[1]NBA-Data-1980-2019'!$B$1:$B$16305&amp;'[1]NBA-Data-1980-2019'!$A$1:$A$16305,'[1]NBA-Data-1980-2019'!$F$1:$F$16305,"",0)</f>
        <v>13.9</v>
      </c>
      <c r="BX164" s="2" cm="1">
        <f t="array" ref="BX164">_xlfn.XLOOKUP($A164&amp;BX$5,'[1]NBA-Data-1980-2019'!$B$1:$B$16305&amp;'[1]NBA-Data-1980-2019'!$A$1:$A$16305,'[1]NBA-Data-1980-2019'!$F$1:$F$16305,"",0)</f>
        <v>17.3</v>
      </c>
      <c r="BY164" s="2" cm="1">
        <f t="array" ref="BY164">_xlfn.XLOOKUP($A164&amp;BY$5,'[1]NBA-Data-1980-2019'!$B$1:$B$16305&amp;'[1]NBA-Data-1980-2019'!$A$1:$A$16305,'[1]NBA-Data-1980-2019'!$F$1:$F$16305,"",0)</f>
        <v>19.2</v>
      </c>
      <c r="BZ164" s="2" cm="1">
        <f t="array" ref="BZ164">_xlfn.XLOOKUP($A164&amp;BZ$5,'[1]NBA-Data-1980-2019'!$B$1:$B$16305&amp;'[1]NBA-Data-1980-2019'!$A$1:$A$16305,'[1]NBA-Data-1980-2019'!$F$1:$F$16305,"",0)</f>
        <v>18.2</v>
      </c>
      <c r="CA164" s="2" cm="1">
        <f t="array" ref="CA164">_xlfn.XLOOKUP($A164&amp;CA$5,'[1]NBA-Data-1980-2019'!$B$1:$B$16305&amp;'[1]NBA-Data-1980-2019'!$A$1:$A$16305,'[1]NBA-Data-1980-2019'!$F$1:$F$16305,"",0)</f>
        <v>16.2</v>
      </c>
      <c r="CB164" s="2" cm="1">
        <f t="array" ref="CB164">_xlfn.XLOOKUP($A164&amp;CB$5,'[1]NBA-Data-1980-2019'!$B$1:$B$16305&amp;'[1]NBA-Data-1980-2019'!$A$1:$A$16305,'[1]NBA-Data-1980-2019'!$F$1:$F$16305,"",0)</f>
        <v>18.399999999999999</v>
      </c>
      <c r="CC164" s="2" cm="1">
        <f t="array" ref="CC164">_xlfn.XLOOKUP($A164&amp;CC$5,'[1]NBA-Data-1980-2019'!$B$1:$B$16305&amp;'[1]NBA-Data-1980-2019'!$A$1:$A$16305,'[1]NBA-Data-1980-2019'!$F$1:$F$16305,"",0)</f>
        <v>18.399999999999999</v>
      </c>
      <c r="CD164" s="2" cm="1">
        <f t="array" ref="CD164">_xlfn.XLOOKUP($A164&amp;CD$5,'[1]NBA-Data-1980-2019'!$B$1:$B$16305&amp;'[1]NBA-Data-1980-2019'!$A$1:$A$16305,'[1]NBA-Data-1980-2019'!$F$1:$F$16305,"",0)</f>
        <v>18.899999999999999</v>
      </c>
      <c r="CE164" s="2" cm="1">
        <f t="array" ref="CE164">_xlfn.XLOOKUP($A164&amp;CE$5,'[1]NBA-Data-1980-2019'!$B$1:$B$16305&amp;'[1]NBA-Data-1980-2019'!$A$1:$A$16305,'[1]NBA-Data-1980-2019'!$F$1:$F$16305,"",0)</f>
        <v>17.8</v>
      </c>
      <c r="CF164" s="2" cm="1">
        <f t="array" ref="CF164">_xlfn.XLOOKUP($A164&amp;CF$5,'[1]NBA-Data-1980-2019'!$B$1:$B$16305&amp;'[1]NBA-Data-1980-2019'!$A$1:$A$16305,'[1]NBA-Data-1980-2019'!$F$1:$F$16305,"",0)</f>
        <v>19.3</v>
      </c>
      <c r="CG164" s="2" cm="1">
        <f t="array" ref="CG164">_xlfn.XLOOKUP($A164&amp;CG$5,'[1]NBA-Data-1980-2019'!$B$1:$B$16305&amp;'[1]NBA-Data-1980-2019'!$A$1:$A$16305,'[1]NBA-Data-1980-2019'!$F$1:$F$16305,"",0)</f>
        <v>16.5</v>
      </c>
      <c r="CH164" s="2" cm="1">
        <f t="array" ref="CH164">_xlfn.XLOOKUP($A164&amp;CH$5,'[1]NBA-Data-1980-2019'!$B$1:$B$16305&amp;'[1]NBA-Data-1980-2019'!$A$1:$A$16305,'[1]NBA-Data-1980-2019'!$F$1:$F$16305,"",0)</f>
        <v>15.9</v>
      </c>
      <c r="CI164" s="2" cm="1">
        <f t="array" ref="CI164">_xlfn.XLOOKUP($A164&amp;CI$5,'[1]NBA-Data-1980-2019'!$B$1:$B$16305&amp;'[1]NBA-Data-1980-2019'!$A$1:$A$16305,'[1]NBA-Data-1980-2019'!$F$1:$F$16305,"",0)</f>
        <v>15.7</v>
      </c>
      <c r="CJ164" s="2" cm="1">
        <f t="array" ref="CJ164">_xlfn.XLOOKUP($A164&amp;CJ$5,'[1]NBA-Data-1980-2019'!$B$1:$B$16305&amp;'[1]NBA-Data-1980-2019'!$A$1:$A$16305,'[1]NBA-Data-1980-2019'!$F$1:$F$16305,"",0)</f>
        <v>12.8</v>
      </c>
      <c r="CK164" s="2" cm="1">
        <f t="array" ref="CK164">_xlfn.XLOOKUP($A164&amp;CK$5,'[1]NBA-Data-1980-2019'!$B$1:$B$16305&amp;'[1]NBA-Data-1980-2019'!$A$1:$A$16305,'[1]NBA-Data-1980-2019'!$F$1:$F$16305,"",0)</f>
        <v>7.4</v>
      </c>
      <c r="CL164" s="2" cm="1">
        <f t="array" ref="CL164">_xlfn.XLOOKUP($A164&amp;CL$5,'[1]NBA-Data-1980-2019'!$B$1:$B$16305&amp;'[1]NBA-Data-1980-2019'!$A$1:$A$16305,'[1]NBA-Data-1980-2019'!$F$1:$F$16305,"",0)</f>
        <v>11.4</v>
      </c>
      <c r="CM164" s="2" cm="1">
        <f t="array" ref="CM164">_xlfn.XLOOKUP($A164&amp;CM$5,'[1]NBA-Data-1980-2019'!$B$1:$B$16305&amp;'[1]NBA-Data-1980-2019'!$A$1:$A$16305,'[1]NBA-Data-1980-2019'!$F$1:$F$16305,"",0)</f>
        <v>10.199999999999999</v>
      </c>
      <c r="CN164" s="2" cm="1">
        <f t="array" ref="CN164">_xlfn.XLOOKUP($A164&amp;CN$5,'[1]NBA-Data-1980-2019'!$B$1:$B$16305&amp;'[1]NBA-Data-1980-2019'!$A$1:$A$16305,'[1]NBA-Data-1980-2019'!$F$1:$F$16305,"",0)</f>
        <v>9</v>
      </c>
      <c r="CO164" s="2" cm="1">
        <f t="array" ref="CO164">_xlfn.XLOOKUP($A164&amp;CO$5,'[1]NBA-Data-1980-2019'!$B$1:$B$16305&amp;'[1]NBA-Data-1980-2019'!$A$1:$A$16305,'[1]NBA-Data-1980-2019'!$F$1:$F$16305,"",0)</f>
        <v>8.1</v>
      </c>
      <c r="CP164" s="2" t="str" cm="1">
        <f t="array" ref="CP164">_xlfn.XLOOKUP($A164&amp;CP$5,'[1]NBA-Data-1980-2019'!$B$1:$B$16305&amp;'[1]NBA-Data-1980-2019'!$A$1:$A$16305,'[1]NBA-Data-1980-2019'!$F$1:$F$16305,"",0)</f>
        <v/>
      </c>
      <c r="CQ164" s="2" t="str" cm="1">
        <f t="array" ref="CQ164">_xlfn.XLOOKUP($A164&amp;CQ$5,'[1]NBA-Data-1980-2019'!$B$1:$B$16305&amp;'[1]NBA-Data-1980-2019'!$A$1:$A$16305,'[1]NBA-Data-1980-2019'!$F$1:$F$16305,"",0)</f>
        <v/>
      </c>
      <c r="CR164" s="2" t="str" cm="1">
        <f t="array" ref="CR164">_xlfn.XLOOKUP($A164&amp;CR$5,'[1]NBA-Data-1980-2019'!$B$1:$B$16305&amp;'[1]NBA-Data-1980-2019'!$A$1:$A$16305,'[1]NBA-Data-1980-2019'!$F$1:$F$16305,"",0)</f>
        <v/>
      </c>
      <c r="CS164" s="2" t="str" cm="1">
        <f t="array" ref="CS164">_xlfn.XLOOKUP($A164&amp;CS$5,'[1]NBA-Data-1980-2019'!$B$1:$B$16305&amp;'[1]NBA-Data-1980-2019'!$A$1:$A$16305,'[1]NBA-Data-1980-2019'!$F$1:$F$16305,"",0)</f>
        <v/>
      </c>
      <c r="CU164" s="2" t="str">
        <f>_xlfn.XLOOKUP($A164,TEAMS!$G$1:$G$839,TEAMS!$H$1:$H$839,"",0)</f>
        <v>SG</v>
      </c>
      <c r="CV164" s="2" t="str">
        <f>_xlfn.XLOOKUP($CU164,DASHBOARD!$B$22:$B$27,DASHBOARD!$C$22:$C$27,"",0)</f>
        <v>GUARD</v>
      </c>
      <c r="CY164" s="63">
        <f>SUMIFS('[1]NBA-Data-1980-2019'!$G$1:$G$16305,'[1]NBA-Data-1980-2019'!$B$1:$B$16305,$A164,'[1]NBA-Data-1980-2019'!$A$1:$A$16305,CY$9)</f>
        <v>0</v>
      </c>
      <c r="CZ164" s="63">
        <f>SUMIFS('[1]NBA-Data-1980-2019'!$G$1:$G$16305,'[1]NBA-Data-1980-2019'!$B$1:$B$16305,$A164,'[1]NBA-Data-1980-2019'!$A$1:$A$16305,CZ$9)</f>
        <v>0</v>
      </c>
      <c r="DA164" s="63">
        <f>SUMIFS('[1]NBA-Data-1980-2019'!$G$1:$G$16305,'[1]NBA-Data-1980-2019'!$B$1:$B$16305,$A164,'[1]NBA-Data-1980-2019'!$A$1:$A$16305,DA$9)</f>
        <v>0</v>
      </c>
      <c r="DB164" s="63">
        <f>SUMIFS('[1]NBA-Data-1980-2019'!$G$1:$G$16305,'[1]NBA-Data-1980-2019'!$B$1:$B$16305,$A164,'[1]NBA-Data-1980-2019'!$A$1:$A$16305,DB$9)</f>
        <v>0</v>
      </c>
      <c r="DC164" s="63">
        <f>SUMIFS('[1]NBA-Data-1980-2019'!$G$1:$G$16305,'[1]NBA-Data-1980-2019'!$B$1:$B$16305,$A164,'[1]NBA-Data-1980-2019'!$A$1:$A$16305,DC$9)</f>
        <v>0</v>
      </c>
      <c r="DD164" s="63">
        <f>SUMIFS('[1]NBA-Data-1980-2019'!$G$1:$G$16305,'[1]NBA-Data-1980-2019'!$B$1:$B$16305,$A164,'[1]NBA-Data-1980-2019'!$A$1:$A$16305,DD$9)</f>
        <v>0</v>
      </c>
      <c r="DE164" s="63">
        <f>SUMIFS('[1]NBA-Data-1980-2019'!$G$1:$G$16305,'[1]NBA-Data-1980-2019'!$B$1:$B$16305,$A164,'[1]NBA-Data-1980-2019'!$A$1:$A$16305,DE$9)</f>
        <v>0</v>
      </c>
      <c r="DF164" s="63">
        <f>SUMIFS('[1]NBA-Data-1980-2019'!$G$1:$G$16305,'[1]NBA-Data-1980-2019'!$B$1:$B$16305,$A164,'[1]NBA-Data-1980-2019'!$A$1:$A$16305,DF$9)</f>
        <v>0</v>
      </c>
      <c r="DG164" s="63">
        <f>SUMIFS('[1]NBA-Data-1980-2019'!$G$1:$G$16305,'[1]NBA-Data-1980-2019'!$B$1:$B$16305,$A164,'[1]NBA-Data-1980-2019'!$A$1:$A$16305,DG$9)</f>
        <v>0</v>
      </c>
      <c r="DH164" s="63">
        <f>SUMIFS('[1]NBA-Data-1980-2019'!$G$1:$G$16305,'[1]NBA-Data-1980-2019'!$B$1:$B$16305,$A164,'[1]NBA-Data-1980-2019'!$A$1:$A$16305,DH$9)</f>
        <v>1468920</v>
      </c>
      <c r="DI164" s="63">
        <f>SUMIFS('[1]NBA-Data-1980-2019'!$G$1:$G$16305,'[1]NBA-Data-1980-2019'!$B$1:$B$16305,$A164,'[1]NBA-Data-1980-2019'!$A$1:$A$16305,DI$9)</f>
        <v>1579080</v>
      </c>
      <c r="DJ164" s="63">
        <f>SUMIFS('[1]NBA-Data-1980-2019'!$G$1:$G$16305,'[1]NBA-Data-1980-2019'!$B$1:$B$16305,$A164,'[1]NBA-Data-1980-2019'!$A$1:$A$16305,DJ$9)</f>
        <v>1689360</v>
      </c>
      <c r="DK164" s="63">
        <f>SUMIFS('[1]NBA-Data-1980-2019'!$G$1:$G$16305,'[1]NBA-Data-1980-2019'!$B$1:$B$16305,$A164,'[1]NBA-Data-1980-2019'!$A$1:$A$16305,DK$9)</f>
        <v>2153934</v>
      </c>
      <c r="DL164" s="63">
        <f>SUMIFS('[1]NBA-Data-1980-2019'!$G$1:$G$16305,'[1]NBA-Data-1980-2019'!$B$1:$B$16305,$A164,'[1]NBA-Data-1980-2019'!$A$1:$A$16305,DL$9)</f>
        <v>8333333</v>
      </c>
      <c r="DM164" s="63">
        <f>SUMIFS('[1]NBA-Data-1980-2019'!$G$1:$G$16305,'[1]NBA-Data-1980-2019'!$B$1:$B$16305,$A164,'[1]NBA-Data-1980-2019'!$A$1:$A$16305,DM$9)</f>
        <v>7500000</v>
      </c>
      <c r="DN164" s="63">
        <f>SUMIFS('[1]NBA-Data-1980-2019'!$G$1:$G$16305,'[1]NBA-Data-1980-2019'!$B$1:$B$16305,$A164,'[1]NBA-Data-1980-2019'!$A$1:$A$16305,DN$9)</f>
        <v>6666667</v>
      </c>
      <c r="DO164" s="63">
        <f>SUMIFS('[1]NBA-Data-1980-2019'!$G$1:$G$16305,'[1]NBA-Data-1980-2019'!$B$1:$B$16305,$A164,'[1]NBA-Data-1980-2019'!$A$1:$A$16305,DO$9)</f>
        <v>0</v>
      </c>
      <c r="DP164" s="63">
        <f>SUMIFS('[1]NBA-Data-1980-2019'!$G$1:$G$16305,'[1]NBA-Data-1980-2019'!$B$1:$B$16305,$A164,'[1]NBA-Data-1980-2019'!$A$1:$A$16305,DP$9)</f>
        <v>8898000</v>
      </c>
      <c r="DQ164" s="63">
        <f>SUMIFS('[1]NBA-Data-1980-2019'!$G$1:$G$16305,'[1]NBA-Data-1980-2019'!$B$1:$B$16305,$A164,'[1]NBA-Data-1980-2019'!$A$1:$A$16305,DQ$9)</f>
        <v>9196000</v>
      </c>
      <c r="DR164" s="63">
        <f>SUMIFS('[1]NBA-Data-1980-2019'!$G$1:$G$16305,'[1]NBA-Data-1980-2019'!$B$1:$B$16305,$A164,'[1]NBA-Data-1980-2019'!$A$1:$A$16305,DR$9)</f>
        <v>9862500</v>
      </c>
      <c r="DS164" s="63">
        <f>SUMIFS('[1]NBA-Data-1980-2019'!$G$1:$G$16305,'[1]NBA-Data-1980-2019'!$B$1:$B$16305,$A164,'[1]NBA-Data-1980-2019'!$A$1:$A$16305,DS$9)</f>
        <v>10650000</v>
      </c>
      <c r="DT164" s="63">
        <f>SUMIFS('[1]NBA-Data-1980-2019'!$G$1:$G$16305,'[1]NBA-Data-1980-2019'!$B$1:$B$16305,$A164,'[1]NBA-Data-1980-2019'!$A$1:$A$16305,DT$9)</f>
        <v>11158000</v>
      </c>
      <c r="DU164" s="63">
        <f>SUMIFS('[1]NBA-Data-1980-2019'!$G$1:$G$16305,'[1]NBA-Data-1980-2019'!$B$1:$B$16305,$A164,'[1]NBA-Data-1980-2019'!$A$1:$A$16305,DU$9)</f>
        <v>0</v>
      </c>
      <c r="DV164" s="63">
        <f>SUMIFS('[1]NBA-Data-1980-2019'!$G$1:$G$16305,'[1]NBA-Data-1980-2019'!$B$1:$B$16305,$A164,'[1]NBA-Data-1980-2019'!$A$1:$A$16305,DV$9)</f>
        <v>5625313</v>
      </c>
      <c r="DW164" s="63">
        <f>SUMIFS('[1]NBA-Data-1980-2019'!$G$1:$G$16305,'[1]NBA-Data-1980-2019'!$B$1:$B$16305,$A164,'[1]NBA-Data-1980-2019'!$A$1:$A$16305,DW$9)</f>
        <v>5850313</v>
      </c>
      <c r="DX164" s="63">
        <f>SUMIFS('[1]NBA-Data-1980-2019'!$G$1:$G$16305,'[1]NBA-Data-1980-2019'!$B$1:$B$16305,$A164,'[1]NBA-Data-1980-2019'!$A$1:$A$16305,DX$9)</f>
        <v>1499187</v>
      </c>
      <c r="DY164" s="63">
        <f>SUMIFS('[1]NBA-Data-1980-2019'!$G$1:$G$16305,'[1]NBA-Data-1980-2019'!$B$1:$B$16305,$A164,'[1]NBA-Data-1980-2019'!$A$1:$A$16305,DY$9)</f>
        <v>1551659</v>
      </c>
      <c r="DZ164" s="63">
        <f>SUMIFS('[1]NBA-Data-1980-2019'!$G$1:$G$16305,'[1]NBA-Data-1980-2019'!$B$1:$B$16305,$A164,'[1]NBA-Data-1980-2019'!$A$1:$A$16305,DZ$9)</f>
        <v>2328652</v>
      </c>
      <c r="EA164" s="63">
        <f>SUMIFS('[1]NBA-Data-1980-2019'!$G$1:$G$16305,'[1]NBA-Data-1980-2019'!$B$1:$B$16305,$A164,'[1]NBA-Data-1980-2019'!$A$1:$A$16305,EA$9)</f>
        <v>0</v>
      </c>
      <c r="EB164" s="63">
        <f>SUMIFS('[1]NBA-Data-1980-2019'!$G$1:$G$16305,'[1]NBA-Data-1980-2019'!$B$1:$B$16305,$A164,'[1]NBA-Data-1980-2019'!$A$1:$A$16305,EB$9)</f>
        <v>0</v>
      </c>
      <c r="EC164" s="63">
        <f>SUMIFS('[1]NBA-Data-1980-2019'!$G$1:$G$16305,'[1]NBA-Data-1980-2019'!$B$1:$B$16305,$A164,'[1]NBA-Data-1980-2019'!$A$1:$A$16305,EC$9)</f>
        <v>0</v>
      </c>
      <c r="ED164" s="63">
        <f>SUMIFS('[1]NBA-Data-1980-2019'!$G$1:$G$16305,'[1]NBA-Data-1980-2019'!$B$1:$B$16305,$A164,'[1]NBA-Data-1980-2019'!$A$1:$A$16305,ED$9)</f>
        <v>0</v>
      </c>
      <c r="EH164" s="2" t="s">
        <v>1478</v>
      </c>
    </row>
    <row r="165" spans="1:165" x14ac:dyDescent="0.2">
      <c r="A165" s="2" t="s">
        <v>735</v>
      </c>
      <c r="B165" s="2" t="str" cm="1">
        <f t="array" ref="B165">_xlfn.XLOOKUP($A165&amp;B$5,'[1]NBA-Data-1980-2019'!$B$1:$B$16305&amp;'[1]NBA-Data-1980-2019'!$A$1:$A$16305,'[1]NBA-Data-1980-2019'!$D$1:$D$16305,"",0)</f>
        <v/>
      </c>
      <c r="C165" s="2" t="str" cm="1">
        <f t="array" ref="C165">_xlfn.XLOOKUP($A165&amp;C$5,'[1]NBA-Data-1980-2019'!$B$1:$B$16305&amp;'[1]NBA-Data-1980-2019'!$A$1:$A$16305,'[1]NBA-Data-1980-2019'!$D$1:$D$16305,"",0)</f>
        <v/>
      </c>
      <c r="D165" s="2" t="str" cm="1">
        <f t="array" ref="D165">_xlfn.XLOOKUP($A165&amp;D$5,'[1]NBA-Data-1980-2019'!$B$1:$B$16305&amp;'[1]NBA-Data-1980-2019'!$A$1:$A$16305,'[1]NBA-Data-1980-2019'!$D$1:$D$16305,"",0)</f>
        <v/>
      </c>
      <c r="E165" s="2" t="str" cm="1">
        <f t="array" ref="E165">_xlfn.XLOOKUP($A165&amp;E$5,'[1]NBA-Data-1980-2019'!$B$1:$B$16305&amp;'[1]NBA-Data-1980-2019'!$A$1:$A$16305,'[1]NBA-Data-1980-2019'!$D$1:$D$16305,"",0)</f>
        <v/>
      </c>
      <c r="F165" s="2" t="str" cm="1">
        <f t="array" ref="F165">_xlfn.XLOOKUP($A165&amp;F$5,'[1]NBA-Data-1980-2019'!$B$1:$B$16305&amp;'[1]NBA-Data-1980-2019'!$A$1:$A$16305,'[1]NBA-Data-1980-2019'!$D$1:$D$16305,"",0)</f>
        <v/>
      </c>
      <c r="G165" s="2" t="str" cm="1">
        <f t="array" ref="G165">_xlfn.XLOOKUP($A165&amp;G$5,'[1]NBA-Data-1980-2019'!$B$1:$B$16305&amp;'[1]NBA-Data-1980-2019'!$A$1:$A$16305,'[1]NBA-Data-1980-2019'!$D$1:$D$16305,"",0)</f>
        <v/>
      </c>
      <c r="H165" s="2" t="str" cm="1">
        <f t="array" ref="H165">_xlfn.XLOOKUP($A165&amp;H$5,'[1]NBA-Data-1980-2019'!$B$1:$B$16305&amp;'[1]NBA-Data-1980-2019'!$A$1:$A$16305,'[1]NBA-Data-1980-2019'!$D$1:$D$16305,"",0)</f>
        <v/>
      </c>
      <c r="I165" s="2" t="str" cm="1">
        <f t="array" ref="I165">_xlfn.XLOOKUP($A165&amp;I$5,'[1]NBA-Data-1980-2019'!$B$1:$B$16305&amp;'[1]NBA-Data-1980-2019'!$A$1:$A$16305,'[1]NBA-Data-1980-2019'!$D$1:$D$16305,"",0)</f>
        <v/>
      </c>
      <c r="J165" s="2" t="str" cm="1">
        <f t="array" ref="J165">_xlfn.XLOOKUP($A165&amp;J$5,'[1]NBA-Data-1980-2019'!$B$1:$B$16305&amp;'[1]NBA-Data-1980-2019'!$A$1:$A$16305,'[1]NBA-Data-1980-2019'!$D$1:$D$16305,"",0)</f>
        <v/>
      </c>
      <c r="K165" s="2" t="str" cm="1">
        <f t="array" ref="K165">_xlfn.XLOOKUP($A165&amp;K$5,'[1]NBA-Data-1980-2019'!$B$1:$B$16305&amp;'[1]NBA-Data-1980-2019'!$A$1:$A$16305,'[1]NBA-Data-1980-2019'!$D$1:$D$16305,"",0)</f>
        <v/>
      </c>
      <c r="L165" s="2" t="str" cm="1">
        <f t="array" ref="L165">_xlfn.XLOOKUP($A165&amp;L$5,'[1]NBA-Data-1980-2019'!$B$1:$B$16305&amp;'[1]NBA-Data-1980-2019'!$A$1:$A$16305,'[1]NBA-Data-1980-2019'!$D$1:$D$16305,"",0)</f>
        <v/>
      </c>
      <c r="M165" s="2" t="str" cm="1">
        <f t="array" ref="M165">_xlfn.XLOOKUP($A165&amp;M$5,'[1]NBA-Data-1980-2019'!$B$1:$B$16305&amp;'[1]NBA-Data-1980-2019'!$A$1:$A$16305,'[1]NBA-Data-1980-2019'!$D$1:$D$16305,"",0)</f>
        <v/>
      </c>
      <c r="N165" s="2" t="str" cm="1">
        <f t="array" ref="N165">_xlfn.XLOOKUP($A165&amp;N$5,'[1]NBA-Data-1980-2019'!$B$1:$B$16305&amp;'[1]NBA-Data-1980-2019'!$A$1:$A$16305,'[1]NBA-Data-1980-2019'!$D$1:$D$16305,"",0)</f>
        <v/>
      </c>
      <c r="O165" s="2" t="str" cm="1">
        <f t="array" ref="O165">_xlfn.XLOOKUP($A165&amp;O$5,'[1]NBA-Data-1980-2019'!$B$1:$B$16305&amp;'[1]NBA-Data-1980-2019'!$A$1:$A$16305,'[1]NBA-Data-1980-2019'!$D$1:$D$16305,"",0)</f>
        <v/>
      </c>
      <c r="P165" s="2" t="str" cm="1">
        <f t="array" ref="P165">_xlfn.XLOOKUP($A165&amp;P$5,'[1]NBA-Data-1980-2019'!$B$1:$B$16305&amp;'[1]NBA-Data-1980-2019'!$A$1:$A$16305,'[1]NBA-Data-1980-2019'!$D$1:$D$16305,"",0)</f>
        <v/>
      </c>
      <c r="Q165" s="2" t="str" cm="1">
        <f t="array" ref="Q165">_xlfn.XLOOKUP($A165&amp;Q$5,'[1]NBA-Data-1980-2019'!$B$1:$B$16305&amp;'[1]NBA-Data-1980-2019'!$A$1:$A$16305,'[1]NBA-Data-1980-2019'!$D$1:$D$16305,"",0)</f>
        <v/>
      </c>
      <c r="R165" s="2" t="str" cm="1">
        <f t="array" ref="R165">_xlfn.XLOOKUP($A165&amp;R$5,'[1]NBA-Data-1980-2019'!$B$1:$B$16305&amp;'[1]NBA-Data-1980-2019'!$A$1:$A$16305,'[1]NBA-Data-1980-2019'!$D$1:$D$16305,"",0)</f>
        <v/>
      </c>
      <c r="S165" s="2" t="str" cm="1">
        <f t="array" ref="S165">_xlfn.XLOOKUP($A165&amp;S$5,'[1]NBA-Data-1980-2019'!$B$1:$B$16305&amp;'[1]NBA-Data-1980-2019'!$A$1:$A$16305,'[1]NBA-Data-1980-2019'!$D$1:$D$16305,"",0)</f>
        <v/>
      </c>
      <c r="T165" s="2" t="str" cm="1">
        <f t="array" ref="T165">_xlfn.XLOOKUP($A165&amp;T$5,'[1]NBA-Data-1980-2019'!$B$1:$B$16305&amp;'[1]NBA-Data-1980-2019'!$A$1:$A$16305,'[1]NBA-Data-1980-2019'!$D$1:$D$16305,"",0)</f>
        <v>SAC</v>
      </c>
      <c r="U165" s="2" t="str" cm="1">
        <f t="array" ref="U165">_xlfn.XLOOKUP($A165&amp;U$5,'[1]NBA-Data-1980-2019'!$B$1:$B$16305&amp;'[1]NBA-Data-1980-2019'!$A$1:$A$16305,'[1]NBA-Data-1980-2019'!$D$1:$D$16305,"",0)</f>
        <v>SAC</v>
      </c>
      <c r="V165" s="2" t="str" cm="1">
        <f t="array" ref="V165">_xlfn.XLOOKUP($A165&amp;V$5,'[1]NBA-Data-1980-2019'!$B$1:$B$16305&amp;'[1]NBA-Data-1980-2019'!$A$1:$A$16305,'[1]NBA-Data-1980-2019'!$D$1:$D$16305,"",0)</f>
        <v>SAC</v>
      </c>
      <c r="W165" s="2" t="str" cm="1">
        <f t="array" ref="W165">_xlfn.XLOOKUP($A165&amp;W$5,'[1]NBA-Data-1980-2019'!$B$1:$B$16305&amp;'[1]NBA-Data-1980-2019'!$A$1:$A$16305,'[1]NBA-Data-1980-2019'!$D$1:$D$16305,"",0)</f>
        <v>SAC</v>
      </c>
      <c r="X165" s="2" t="str" cm="1">
        <f t="array" ref="X165">_xlfn.XLOOKUP($A165&amp;X$5,'[1]NBA-Data-1980-2019'!$B$1:$B$16305&amp;'[1]NBA-Data-1980-2019'!$A$1:$A$16305,'[1]NBA-Data-1980-2019'!$D$1:$D$16305,"",0)</f>
        <v>SAC</v>
      </c>
      <c r="Y165" s="2" t="str" cm="1">
        <f t="array" ref="Y165">_xlfn.XLOOKUP($A165&amp;Y$5,'[1]NBA-Data-1980-2019'!$B$1:$B$16305&amp;'[1]NBA-Data-1980-2019'!$A$1:$A$16305,'[1]NBA-Data-1980-2019'!$D$1:$D$16305,"",0)</f>
        <v>SAC</v>
      </c>
      <c r="Z165" s="2" t="str" cm="1">
        <f t="array" ref="Z165">_xlfn.XLOOKUP($A165&amp;Z$5,'[1]NBA-Data-1980-2019'!$B$1:$B$16305&amp;'[1]NBA-Data-1980-2019'!$A$1:$A$16305,'[1]NBA-Data-1980-2019'!$D$1:$D$16305,"",0)</f>
        <v>SAC</v>
      </c>
      <c r="AA165" s="2" t="str" cm="1">
        <f t="array" ref="AA165">_xlfn.XLOOKUP($A165&amp;AA$5,'[1]NBA-Data-1980-2019'!$B$1:$B$16305&amp;'[1]NBA-Data-1980-2019'!$A$1:$A$16305,'[1]NBA-Data-1980-2019'!$D$1:$D$16305,"",0)</f>
        <v>TOT</v>
      </c>
      <c r="AB165" s="2" t="str" cm="1">
        <f t="array" ref="AB165">_xlfn.XLOOKUP($A165&amp;AB$5,'[1]NBA-Data-1980-2019'!$B$1:$B$16305&amp;'[1]NBA-Data-1980-2019'!$A$1:$A$16305,'[1]NBA-Data-1980-2019'!$D$1:$D$16305,"",0)</f>
        <v/>
      </c>
      <c r="AC165" s="2" t="str" cm="1">
        <f t="array" ref="AC165">_xlfn.XLOOKUP($A165&amp;AC$5,'[1]NBA-Data-1980-2019'!$B$1:$B$16305&amp;'[1]NBA-Data-1980-2019'!$A$1:$A$16305,'[1]NBA-Data-1980-2019'!$D$1:$D$16305,"",0)</f>
        <v/>
      </c>
      <c r="AD165" s="2" t="str" cm="1">
        <f t="array" ref="AD165">_xlfn.XLOOKUP($A165&amp;AD$5,'[1]NBA-Data-1980-2019'!$B$1:$B$16305&amp;'[1]NBA-Data-1980-2019'!$A$1:$A$16305,'[1]NBA-Data-1980-2019'!$D$1:$D$16305,"",0)</f>
        <v/>
      </c>
      <c r="AE165" s="2" t="str" cm="1">
        <f t="array" ref="AE165">_xlfn.XLOOKUP($A165&amp;AE$5,'[1]NBA-Data-1980-2019'!$B$1:$B$16305&amp;'[1]NBA-Data-1980-2019'!$A$1:$A$16305,'[1]NBA-Data-1980-2019'!$D$1:$D$16305,"",0)</f>
        <v/>
      </c>
      <c r="AF165" s="2" t="str" cm="1">
        <f t="array" ref="AF165">_xlfn.XLOOKUP($A165&amp;AF$5,'[1]NBA-Data-1980-2019'!$B$1:$B$16305&amp;'[1]NBA-Data-1980-2019'!$A$1:$A$16305,'[1]NBA-Data-1980-2019'!$D$1:$D$16305,"",0)</f>
        <v/>
      </c>
      <c r="AG165" s="2" t="str" cm="1">
        <f t="array" ref="AG165">_xlfn.XLOOKUP($A165&amp;AG$5,'[1]NBA-Data-1980-2019'!$B$1:$B$16305&amp;'[1]NBA-Data-1980-2019'!$A$1:$A$16305,'[1]NBA-Data-1980-2019'!$D$1:$D$16305,"",0)</f>
        <v/>
      </c>
      <c r="AH165" s="2" t="str" cm="1">
        <f t="array" ref="AH165">_xlfn.XLOOKUP($A165&amp;AH$5,'[1]NBA-Data-1980-2019'!$B$1:$B$16305&amp;'[1]NBA-Data-1980-2019'!$A$1:$A$16305,'[1]NBA-Data-1980-2019'!$H$1:$H$16305,"",0)</f>
        <v/>
      </c>
      <c r="AI165" s="2" t="str" cm="1">
        <f t="array" ref="AI165">_xlfn.XLOOKUP($A165&amp;AI$5,'[1]NBA-Data-1980-2019'!$B$1:$B$16305&amp;'[1]NBA-Data-1980-2019'!$A$1:$A$16305,'[1]NBA-Data-1980-2019'!$H$1:$H$16305,"",0)</f>
        <v/>
      </c>
      <c r="AJ165" s="2" t="str" cm="1">
        <f t="array" ref="AJ165">_xlfn.XLOOKUP($A165&amp;AJ$5,'[1]NBA-Data-1980-2019'!$B$1:$B$16305&amp;'[1]NBA-Data-1980-2019'!$A$1:$A$16305,'[1]NBA-Data-1980-2019'!$H$1:$H$16305,"",0)</f>
        <v/>
      </c>
      <c r="AK165" s="2" t="str" cm="1">
        <f t="array" ref="AK165">_xlfn.XLOOKUP($A165&amp;AK$5,'[1]NBA-Data-1980-2019'!$B$1:$B$16305&amp;'[1]NBA-Data-1980-2019'!$A$1:$A$16305,'[1]NBA-Data-1980-2019'!$H$1:$H$16305,"",0)</f>
        <v/>
      </c>
      <c r="AL165" s="2" t="str" cm="1">
        <f t="array" ref="AL165">_xlfn.XLOOKUP($A165&amp;AL$5,'[1]NBA-Data-1980-2019'!$B$1:$B$16305&amp;'[1]NBA-Data-1980-2019'!$A$1:$A$16305,'[1]NBA-Data-1980-2019'!$H$1:$H$16305,"",0)</f>
        <v/>
      </c>
      <c r="AM165" s="2" t="str" cm="1">
        <f t="array" ref="AM165">_xlfn.XLOOKUP($A165&amp;AM$5,'[1]NBA-Data-1980-2019'!$B$1:$B$16305&amp;'[1]NBA-Data-1980-2019'!$A$1:$A$16305,'[1]NBA-Data-1980-2019'!$H$1:$H$16305,"",0)</f>
        <v/>
      </c>
      <c r="AN165" s="2" t="str" cm="1">
        <f t="array" ref="AN165">_xlfn.XLOOKUP($A165&amp;AN$5,'[1]NBA-Data-1980-2019'!$B$1:$B$16305&amp;'[1]NBA-Data-1980-2019'!$A$1:$A$16305,'[1]NBA-Data-1980-2019'!$H$1:$H$16305,"",0)</f>
        <v/>
      </c>
      <c r="AO165" s="2" t="str" cm="1">
        <f t="array" ref="AO165">_xlfn.XLOOKUP($A165&amp;AO$5,'[1]NBA-Data-1980-2019'!$B$1:$B$16305&amp;'[1]NBA-Data-1980-2019'!$A$1:$A$16305,'[1]NBA-Data-1980-2019'!$H$1:$H$16305,"",0)</f>
        <v/>
      </c>
      <c r="AP165" s="2" t="str" cm="1">
        <f t="array" ref="AP165">_xlfn.XLOOKUP($A165&amp;AP$5,'[1]NBA-Data-1980-2019'!$B$1:$B$16305&amp;'[1]NBA-Data-1980-2019'!$A$1:$A$16305,'[1]NBA-Data-1980-2019'!$H$1:$H$16305,"",0)</f>
        <v/>
      </c>
      <c r="AQ165" s="2" t="str" cm="1">
        <f t="array" ref="AQ165">_xlfn.XLOOKUP($A165&amp;AQ$5,'[1]NBA-Data-1980-2019'!$B$1:$B$16305&amp;'[1]NBA-Data-1980-2019'!$A$1:$A$16305,'[1]NBA-Data-1980-2019'!$H$1:$H$16305,"",0)</f>
        <v/>
      </c>
      <c r="AR165" s="2" t="str" cm="1">
        <f t="array" ref="AR165">_xlfn.XLOOKUP($A165&amp;AR$5,'[1]NBA-Data-1980-2019'!$B$1:$B$16305&amp;'[1]NBA-Data-1980-2019'!$A$1:$A$16305,'[1]NBA-Data-1980-2019'!$H$1:$H$16305,"",0)</f>
        <v/>
      </c>
      <c r="AS165" s="2" t="str" cm="1">
        <f t="array" ref="AS165">_xlfn.XLOOKUP($A165&amp;AS$5,'[1]NBA-Data-1980-2019'!$B$1:$B$16305&amp;'[1]NBA-Data-1980-2019'!$A$1:$A$16305,'[1]NBA-Data-1980-2019'!$H$1:$H$16305,"",0)</f>
        <v/>
      </c>
      <c r="AT165" s="2" t="str" cm="1">
        <f t="array" ref="AT165">_xlfn.XLOOKUP($A165&amp;AT$5,'[1]NBA-Data-1980-2019'!$B$1:$B$16305&amp;'[1]NBA-Data-1980-2019'!$A$1:$A$16305,'[1]NBA-Data-1980-2019'!$H$1:$H$16305,"",0)</f>
        <v/>
      </c>
      <c r="AU165" s="2" t="str" cm="1">
        <f t="array" ref="AU165">_xlfn.XLOOKUP($A165&amp;AU$5,'[1]NBA-Data-1980-2019'!$B$1:$B$16305&amp;'[1]NBA-Data-1980-2019'!$A$1:$A$16305,'[1]NBA-Data-1980-2019'!$H$1:$H$16305,"",0)</f>
        <v/>
      </c>
      <c r="AV165" s="2" t="str" cm="1">
        <f t="array" ref="AV165">_xlfn.XLOOKUP($A165&amp;AV$5,'[1]NBA-Data-1980-2019'!$B$1:$B$16305&amp;'[1]NBA-Data-1980-2019'!$A$1:$A$16305,'[1]NBA-Data-1980-2019'!$H$1:$H$16305,"",0)</f>
        <v/>
      </c>
      <c r="AW165" s="2" t="str" cm="1">
        <f t="array" ref="AW165">_xlfn.XLOOKUP($A165&amp;AW$5,'[1]NBA-Data-1980-2019'!$B$1:$B$16305&amp;'[1]NBA-Data-1980-2019'!$A$1:$A$16305,'[1]NBA-Data-1980-2019'!$H$1:$H$16305,"",0)</f>
        <v/>
      </c>
      <c r="AX165" s="2" t="str" cm="1">
        <f t="array" ref="AX165">_xlfn.XLOOKUP($A165&amp;AX$5,'[1]NBA-Data-1980-2019'!$B$1:$B$16305&amp;'[1]NBA-Data-1980-2019'!$A$1:$A$16305,'[1]NBA-Data-1980-2019'!$H$1:$H$16305,"",0)</f>
        <v/>
      </c>
      <c r="AY165" s="2" t="str" cm="1">
        <f t="array" ref="AY165">_xlfn.XLOOKUP($A165&amp;AY$5,'[1]NBA-Data-1980-2019'!$B$1:$B$16305&amp;'[1]NBA-Data-1980-2019'!$A$1:$A$16305,'[1]NBA-Data-1980-2019'!$H$1:$H$16305,"",0)</f>
        <v/>
      </c>
      <c r="AZ165" s="2" cm="1">
        <f t="array" ref="AZ165">_xlfn.XLOOKUP($A165&amp;AZ$5,'[1]NBA-Data-1980-2019'!$B$1:$B$16305&amp;'[1]NBA-Data-1980-2019'!$A$1:$A$16305,'[1]NBA-Data-1980-2019'!$H$1:$H$16305,"",0)</f>
        <v>2304.2000000000003</v>
      </c>
      <c r="BA165" s="2" cm="1">
        <f t="array" ref="BA165">_xlfn.XLOOKUP($A165&amp;BA$5,'[1]NBA-Data-1980-2019'!$B$1:$B$16305&amp;'[1]NBA-Data-1980-2019'!$A$1:$A$16305,'[1]NBA-Data-1980-2019'!$H$1:$H$16305,"",0)</f>
        <v>2355</v>
      </c>
      <c r="BB165" s="2" cm="1">
        <f t="array" ref="BB165">_xlfn.XLOOKUP($A165&amp;BB$5,'[1]NBA-Data-1980-2019'!$B$1:$B$16305&amp;'[1]NBA-Data-1980-2019'!$A$1:$A$16305,'[1]NBA-Data-1980-2019'!$H$1:$H$16305,"",0)</f>
        <v>1747.5</v>
      </c>
      <c r="BC165" s="2" cm="1">
        <f t="array" ref="BC165">_xlfn.XLOOKUP($A165&amp;BC$5,'[1]NBA-Data-1980-2019'!$B$1:$B$16305&amp;'[1]NBA-Data-1980-2019'!$A$1:$A$16305,'[1]NBA-Data-1980-2019'!$H$1:$H$16305,"",0)</f>
        <v>1657.6</v>
      </c>
      <c r="BD165" s="2" cm="1">
        <f t="array" ref="BD165">_xlfn.XLOOKUP($A165&amp;BD$5,'[1]NBA-Data-1980-2019'!$B$1:$B$16305&amp;'[1]NBA-Data-1980-2019'!$A$1:$A$16305,'[1]NBA-Data-1980-2019'!$H$1:$H$16305,"",0)</f>
        <v>2287.7999999999997</v>
      </c>
      <c r="BE165" s="2" cm="1">
        <f t="array" ref="BE165">_xlfn.XLOOKUP($A165&amp;BE$5,'[1]NBA-Data-1980-2019'!$B$1:$B$16305&amp;'[1]NBA-Data-1980-2019'!$A$1:$A$16305,'[1]NBA-Data-1980-2019'!$H$1:$H$16305,"",0)</f>
        <v>2009</v>
      </c>
      <c r="BF165" s="2" cm="1">
        <f t="array" ref="BF165">_xlfn.XLOOKUP($A165&amp;BF$5,'[1]NBA-Data-1980-2019'!$B$1:$B$16305&amp;'[1]NBA-Data-1980-2019'!$A$1:$A$16305,'[1]NBA-Data-1980-2019'!$H$1:$H$16305,"",0)</f>
        <v>1992.6000000000001</v>
      </c>
      <c r="BG165" s="2" cm="1">
        <f t="array" ref="BG165">_xlfn.XLOOKUP($A165&amp;BG$5,'[1]NBA-Data-1980-2019'!$B$1:$B$16305&amp;'[1]NBA-Data-1980-2019'!$A$1:$A$16305,'[1]NBA-Data-1980-2019'!$H$1:$H$16305,"",0)</f>
        <v>470</v>
      </c>
      <c r="BH165" s="2" t="str" cm="1">
        <f t="array" ref="BH165">_xlfn.XLOOKUP($A165&amp;BH$5,'[1]NBA-Data-1980-2019'!$B$1:$B$16305&amp;'[1]NBA-Data-1980-2019'!$A$1:$A$16305,'[1]NBA-Data-1980-2019'!$H$1:$H$16305,"",0)</f>
        <v/>
      </c>
      <c r="BI165" s="2" t="str" cm="1">
        <f t="array" ref="BI165">_xlfn.XLOOKUP($A165&amp;BI$5,'[1]NBA-Data-1980-2019'!$B$1:$B$16305&amp;'[1]NBA-Data-1980-2019'!$A$1:$A$16305,'[1]NBA-Data-1980-2019'!$H$1:$H$16305,"",0)</f>
        <v/>
      </c>
      <c r="BJ165" s="2" t="str" cm="1">
        <f t="array" ref="BJ165">_xlfn.XLOOKUP($A165&amp;BJ$5,'[1]NBA-Data-1980-2019'!$B$1:$B$16305&amp;'[1]NBA-Data-1980-2019'!$A$1:$A$16305,'[1]NBA-Data-1980-2019'!$H$1:$H$16305,"",0)</f>
        <v/>
      </c>
      <c r="BK165" s="2" t="str" cm="1">
        <f t="array" ref="BK165">_xlfn.XLOOKUP($A165&amp;BK$5,'[1]NBA-Data-1980-2019'!$B$1:$B$16305&amp;'[1]NBA-Data-1980-2019'!$A$1:$A$16305,'[1]NBA-Data-1980-2019'!$H$1:$H$16305,"",0)</f>
        <v/>
      </c>
      <c r="BL165" s="2" t="str" cm="1">
        <f t="array" ref="BL165">_xlfn.XLOOKUP($A165&amp;BL$5,'[1]NBA-Data-1980-2019'!$B$1:$B$16305&amp;'[1]NBA-Data-1980-2019'!$A$1:$A$16305,'[1]NBA-Data-1980-2019'!$H$1:$H$16305,"",0)</f>
        <v/>
      </c>
      <c r="BM165" s="2" t="str" cm="1">
        <f t="array" ref="BM165">_xlfn.XLOOKUP($A165&amp;BM$5,'[1]NBA-Data-1980-2019'!$B$1:$B$16305&amp;'[1]NBA-Data-1980-2019'!$A$1:$A$16305,'[1]NBA-Data-1980-2019'!$H$1:$H$16305,"",0)</f>
        <v/>
      </c>
      <c r="BN165" s="2" t="str" cm="1">
        <f t="array" ref="BN165">_xlfn.XLOOKUP($A165&amp;BN$5,'[1]NBA-Data-1980-2019'!$B$1:$B$16305&amp;'[1]NBA-Data-1980-2019'!$A$1:$A$16305,'[1]NBA-Data-1980-2019'!$F$1:$F$16305,"",0)</f>
        <v/>
      </c>
      <c r="BO165" s="2" t="str" cm="1">
        <f t="array" ref="BO165">_xlfn.XLOOKUP($A165&amp;BO$5,'[1]NBA-Data-1980-2019'!$B$1:$B$16305&amp;'[1]NBA-Data-1980-2019'!$A$1:$A$16305,'[1]NBA-Data-1980-2019'!$F$1:$F$16305,"",0)</f>
        <v/>
      </c>
      <c r="BP165" s="2" t="str" cm="1">
        <f t="array" ref="BP165">_xlfn.XLOOKUP($A165&amp;BP$5,'[1]NBA-Data-1980-2019'!$B$1:$B$16305&amp;'[1]NBA-Data-1980-2019'!$A$1:$A$16305,'[1]NBA-Data-1980-2019'!$F$1:$F$16305,"",0)</f>
        <v/>
      </c>
      <c r="BQ165" s="2" t="str" cm="1">
        <f t="array" ref="BQ165">_xlfn.XLOOKUP($A165&amp;BQ$5,'[1]NBA-Data-1980-2019'!$B$1:$B$16305&amp;'[1]NBA-Data-1980-2019'!$A$1:$A$16305,'[1]NBA-Data-1980-2019'!$F$1:$F$16305,"",0)</f>
        <v/>
      </c>
      <c r="BR165" s="2" t="str" cm="1">
        <f t="array" ref="BR165">_xlfn.XLOOKUP($A165&amp;BR$5,'[1]NBA-Data-1980-2019'!$B$1:$B$16305&amp;'[1]NBA-Data-1980-2019'!$A$1:$A$16305,'[1]NBA-Data-1980-2019'!$F$1:$F$16305,"",0)</f>
        <v/>
      </c>
      <c r="BS165" s="2" t="str" cm="1">
        <f t="array" ref="BS165">_xlfn.XLOOKUP($A165&amp;BS$5,'[1]NBA-Data-1980-2019'!$B$1:$B$16305&amp;'[1]NBA-Data-1980-2019'!$A$1:$A$16305,'[1]NBA-Data-1980-2019'!$F$1:$F$16305,"",0)</f>
        <v/>
      </c>
      <c r="BT165" s="2" t="str" cm="1">
        <f t="array" ref="BT165">_xlfn.XLOOKUP($A165&amp;BT$5,'[1]NBA-Data-1980-2019'!$B$1:$B$16305&amp;'[1]NBA-Data-1980-2019'!$A$1:$A$16305,'[1]NBA-Data-1980-2019'!$F$1:$F$16305,"",0)</f>
        <v/>
      </c>
      <c r="BU165" s="2" t="str" cm="1">
        <f t="array" ref="BU165">_xlfn.XLOOKUP($A165&amp;BU$5,'[1]NBA-Data-1980-2019'!$B$1:$B$16305&amp;'[1]NBA-Data-1980-2019'!$A$1:$A$16305,'[1]NBA-Data-1980-2019'!$F$1:$F$16305,"",0)</f>
        <v/>
      </c>
      <c r="BV165" s="2" t="str" cm="1">
        <f t="array" ref="BV165">_xlfn.XLOOKUP($A165&amp;BV$5,'[1]NBA-Data-1980-2019'!$B$1:$B$16305&amp;'[1]NBA-Data-1980-2019'!$A$1:$A$16305,'[1]NBA-Data-1980-2019'!$F$1:$F$16305,"",0)</f>
        <v/>
      </c>
      <c r="BW165" s="2" t="str" cm="1">
        <f t="array" ref="BW165">_xlfn.XLOOKUP($A165&amp;BW$5,'[1]NBA-Data-1980-2019'!$B$1:$B$16305&amp;'[1]NBA-Data-1980-2019'!$A$1:$A$16305,'[1]NBA-Data-1980-2019'!$F$1:$F$16305,"",0)</f>
        <v/>
      </c>
      <c r="BX165" s="2" t="str" cm="1">
        <f t="array" ref="BX165">_xlfn.XLOOKUP($A165&amp;BX$5,'[1]NBA-Data-1980-2019'!$B$1:$B$16305&amp;'[1]NBA-Data-1980-2019'!$A$1:$A$16305,'[1]NBA-Data-1980-2019'!$F$1:$F$16305,"",0)</f>
        <v/>
      </c>
      <c r="BY165" s="2" t="str" cm="1">
        <f t="array" ref="BY165">_xlfn.XLOOKUP($A165&amp;BY$5,'[1]NBA-Data-1980-2019'!$B$1:$B$16305&amp;'[1]NBA-Data-1980-2019'!$A$1:$A$16305,'[1]NBA-Data-1980-2019'!$F$1:$F$16305,"",0)</f>
        <v/>
      </c>
      <c r="BZ165" s="2" t="str" cm="1">
        <f t="array" ref="BZ165">_xlfn.XLOOKUP($A165&amp;BZ$5,'[1]NBA-Data-1980-2019'!$B$1:$B$16305&amp;'[1]NBA-Data-1980-2019'!$A$1:$A$16305,'[1]NBA-Data-1980-2019'!$F$1:$F$16305,"",0)</f>
        <v/>
      </c>
      <c r="CA165" s="2" t="str" cm="1">
        <f t="array" ref="CA165">_xlfn.XLOOKUP($A165&amp;CA$5,'[1]NBA-Data-1980-2019'!$B$1:$B$16305&amp;'[1]NBA-Data-1980-2019'!$A$1:$A$16305,'[1]NBA-Data-1980-2019'!$F$1:$F$16305,"",0)</f>
        <v/>
      </c>
      <c r="CB165" s="2" t="str" cm="1">
        <f t="array" ref="CB165">_xlfn.XLOOKUP($A165&amp;CB$5,'[1]NBA-Data-1980-2019'!$B$1:$B$16305&amp;'[1]NBA-Data-1980-2019'!$A$1:$A$16305,'[1]NBA-Data-1980-2019'!$F$1:$F$16305,"",0)</f>
        <v/>
      </c>
      <c r="CC165" s="2" t="str" cm="1">
        <f t="array" ref="CC165">_xlfn.XLOOKUP($A165&amp;CC$5,'[1]NBA-Data-1980-2019'!$B$1:$B$16305&amp;'[1]NBA-Data-1980-2019'!$A$1:$A$16305,'[1]NBA-Data-1980-2019'!$F$1:$F$16305,"",0)</f>
        <v/>
      </c>
      <c r="CD165" s="2" t="str" cm="1">
        <f t="array" ref="CD165">_xlfn.XLOOKUP($A165&amp;CD$5,'[1]NBA-Data-1980-2019'!$B$1:$B$16305&amp;'[1]NBA-Data-1980-2019'!$A$1:$A$16305,'[1]NBA-Data-1980-2019'!$F$1:$F$16305,"",0)</f>
        <v/>
      </c>
      <c r="CE165" s="2" t="str" cm="1">
        <f t="array" ref="CE165">_xlfn.XLOOKUP($A165&amp;CE$5,'[1]NBA-Data-1980-2019'!$B$1:$B$16305&amp;'[1]NBA-Data-1980-2019'!$A$1:$A$16305,'[1]NBA-Data-1980-2019'!$F$1:$F$16305,"",0)</f>
        <v/>
      </c>
      <c r="CF165" s="2" cm="1">
        <f t="array" ref="CF165">_xlfn.XLOOKUP($A165&amp;CF$5,'[1]NBA-Data-1980-2019'!$B$1:$B$16305&amp;'[1]NBA-Data-1980-2019'!$A$1:$A$16305,'[1]NBA-Data-1980-2019'!$F$1:$F$16305,"",0)</f>
        <v>13.9</v>
      </c>
      <c r="CG165" s="2" cm="1">
        <f t="array" ref="CG165">_xlfn.XLOOKUP($A165&amp;CG$5,'[1]NBA-Data-1980-2019'!$B$1:$B$16305&amp;'[1]NBA-Data-1980-2019'!$A$1:$A$16305,'[1]NBA-Data-1980-2019'!$F$1:$F$16305,"",0)</f>
        <v>14.6</v>
      </c>
      <c r="CH165" s="2" cm="1">
        <f t="array" ref="CH165">_xlfn.XLOOKUP($A165&amp;CH$5,'[1]NBA-Data-1980-2019'!$B$1:$B$16305&amp;'[1]NBA-Data-1980-2019'!$A$1:$A$16305,'[1]NBA-Data-1980-2019'!$F$1:$F$16305,"",0)</f>
        <v>13.6</v>
      </c>
      <c r="CI165" s="2" cm="1">
        <f t="array" ref="CI165">_xlfn.XLOOKUP($A165&amp;CI$5,'[1]NBA-Data-1980-2019'!$B$1:$B$16305&amp;'[1]NBA-Data-1980-2019'!$A$1:$A$16305,'[1]NBA-Data-1980-2019'!$F$1:$F$16305,"",0)</f>
        <v>16.399999999999999</v>
      </c>
      <c r="CJ165" s="2" cm="1">
        <f t="array" ref="CJ165">_xlfn.XLOOKUP($A165&amp;CJ$5,'[1]NBA-Data-1980-2019'!$B$1:$B$16305&amp;'[1]NBA-Data-1980-2019'!$A$1:$A$16305,'[1]NBA-Data-1980-2019'!$F$1:$F$16305,"",0)</f>
        <v>14.6</v>
      </c>
      <c r="CK165" s="2" cm="1">
        <f t="array" ref="CK165">_xlfn.XLOOKUP($A165&amp;CK$5,'[1]NBA-Data-1980-2019'!$B$1:$B$16305&amp;'[1]NBA-Data-1980-2019'!$A$1:$A$16305,'[1]NBA-Data-1980-2019'!$F$1:$F$16305,"",0)</f>
        <v>11.1</v>
      </c>
      <c r="CL165" s="2" cm="1">
        <f t="array" ref="CL165">_xlfn.XLOOKUP($A165&amp;CL$5,'[1]NBA-Data-1980-2019'!$B$1:$B$16305&amp;'[1]NBA-Data-1980-2019'!$A$1:$A$16305,'[1]NBA-Data-1980-2019'!$F$1:$F$16305,"",0)</f>
        <v>10.199999999999999</v>
      </c>
      <c r="CM165" s="2" cm="1">
        <f t="array" ref="CM165">_xlfn.XLOOKUP($A165&amp;CM$5,'[1]NBA-Data-1980-2019'!$B$1:$B$16305&amp;'[1]NBA-Data-1980-2019'!$A$1:$A$16305,'[1]NBA-Data-1980-2019'!$F$1:$F$16305,"",0)</f>
        <v>14.2</v>
      </c>
      <c r="CN165" s="2" t="str" cm="1">
        <f t="array" ref="CN165">_xlfn.XLOOKUP($A165&amp;CN$5,'[1]NBA-Data-1980-2019'!$B$1:$B$16305&amp;'[1]NBA-Data-1980-2019'!$A$1:$A$16305,'[1]NBA-Data-1980-2019'!$F$1:$F$16305,"",0)</f>
        <v/>
      </c>
      <c r="CO165" s="2" t="str" cm="1">
        <f t="array" ref="CO165">_xlfn.XLOOKUP($A165&amp;CO$5,'[1]NBA-Data-1980-2019'!$B$1:$B$16305&amp;'[1]NBA-Data-1980-2019'!$A$1:$A$16305,'[1]NBA-Data-1980-2019'!$F$1:$F$16305,"",0)</f>
        <v/>
      </c>
      <c r="CP165" s="2" t="str" cm="1">
        <f t="array" ref="CP165">_xlfn.XLOOKUP($A165&amp;CP$5,'[1]NBA-Data-1980-2019'!$B$1:$B$16305&amp;'[1]NBA-Data-1980-2019'!$A$1:$A$16305,'[1]NBA-Data-1980-2019'!$F$1:$F$16305,"",0)</f>
        <v/>
      </c>
      <c r="CQ165" s="2" t="str" cm="1">
        <f t="array" ref="CQ165">_xlfn.XLOOKUP($A165&amp;CQ$5,'[1]NBA-Data-1980-2019'!$B$1:$B$16305&amp;'[1]NBA-Data-1980-2019'!$A$1:$A$16305,'[1]NBA-Data-1980-2019'!$F$1:$F$16305,"",0)</f>
        <v/>
      </c>
      <c r="CR165" s="2" t="str" cm="1">
        <f t="array" ref="CR165">_xlfn.XLOOKUP($A165&amp;CR$5,'[1]NBA-Data-1980-2019'!$B$1:$B$16305&amp;'[1]NBA-Data-1980-2019'!$A$1:$A$16305,'[1]NBA-Data-1980-2019'!$F$1:$F$16305,"",0)</f>
        <v/>
      </c>
      <c r="CS165" s="2" t="str" cm="1">
        <f t="array" ref="CS165">_xlfn.XLOOKUP($A165&amp;CS$5,'[1]NBA-Data-1980-2019'!$B$1:$B$16305&amp;'[1]NBA-Data-1980-2019'!$A$1:$A$16305,'[1]NBA-Data-1980-2019'!$F$1:$F$16305,"",0)</f>
        <v/>
      </c>
      <c r="CU165" s="2">
        <f>_xlfn.XLOOKUP($A165,TEAMS!$G$1:$G$839,TEAMS!$H$1:$H$839,"",0)</f>
        <v>0</v>
      </c>
      <c r="CV165" s="2" t="str">
        <f>_xlfn.XLOOKUP($CU165,DASHBOARD!$B$22:$B$27,DASHBOARD!$C$22:$C$27,"",0)</f>
        <v/>
      </c>
      <c r="CY165" s="63">
        <f>SUMIFS('[1]NBA-Data-1980-2019'!$G$1:$G$16305,'[1]NBA-Data-1980-2019'!$B$1:$B$16305,$A165,'[1]NBA-Data-1980-2019'!$A$1:$A$16305,CY$9)</f>
        <v>0</v>
      </c>
      <c r="CZ165" s="63">
        <f>SUMIFS('[1]NBA-Data-1980-2019'!$G$1:$G$16305,'[1]NBA-Data-1980-2019'!$B$1:$B$16305,$A165,'[1]NBA-Data-1980-2019'!$A$1:$A$16305,CZ$9)</f>
        <v>0</v>
      </c>
      <c r="DA165" s="63">
        <f>SUMIFS('[1]NBA-Data-1980-2019'!$G$1:$G$16305,'[1]NBA-Data-1980-2019'!$B$1:$B$16305,$A165,'[1]NBA-Data-1980-2019'!$A$1:$A$16305,DA$9)</f>
        <v>0</v>
      </c>
      <c r="DB165" s="63">
        <f>SUMIFS('[1]NBA-Data-1980-2019'!$G$1:$G$16305,'[1]NBA-Data-1980-2019'!$B$1:$B$16305,$A165,'[1]NBA-Data-1980-2019'!$A$1:$A$16305,DB$9)</f>
        <v>0</v>
      </c>
      <c r="DC165" s="63">
        <f>SUMIFS('[1]NBA-Data-1980-2019'!$G$1:$G$16305,'[1]NBA-Data-1980-2019'!$B$1:$B$16305,$A165,'[1]NBA-Data-1980-2019'!$A$1:$A$16305,DC$9)</f>
        <v>0</v>
      </c>
      <c r="DD165" s="63">
        <f>SUMIFS('[1]NBA-Data-1980-2019'!$G$1:$G$16305,'[1]NBA-Data-1980-2019'!$B$1:$B$16305,$A165,'[1]NBA-Data-1980-2019'!$A$1:$A$16305,DD$9)</f>
        <v>0</v>
      </c>
      <c r="DE165" s="63">
        <f>SUMIFS('[1]NBA-Data-1980-2019'!$G$1:$G$16305,'[1]NBA-Data-1980-2019'!$B$1:$B$16305,$A165,'[1]NBA-Data-1980-2019'!$A$1:$A$16305,DE$9)</f>
        <v>0</v>
      </c>
      <c r="DF165" s="63">
        <f>SUMIFS('[1]NBA-Data-1980-2019'!$G$1:$G$16305,'[1]NBA-Data-1980-2019'!$B$1:$B$16305,$A165,'[1]NBA-Data-1980-2019'!$A$1:$A$16305,DF$9)</f>
        <v>0</v>
      </c>
      <c r="DG165" s="63">
        <f>SUMIFS('[1]NBA-Data-1980-2019'!$G$1:$G$16305,'[1]NBA-Data-1980-2019'!$B$1:$B$16305,$A165,'[1]NBA-Data-1980-2019'!$A$1:$A$16305,DG$9)</f>
        <v>0</v>
      </c>
      <c r="DH165" s="63">
        <f>SUMIFS('[1]NBA-Data-1980-2019'!$G$1:$G$16305,'[1]NBA-Data-1980-2019'!$B$1:$B$16305,$A165,'[1]NBA-Data-1980-2019'!$A$1:$A$16305,DH$9)</f>
        <v>0</v>
      </c>
      <c r="DI165" s="63">
        <f>SUMIFS('[1]NBA-Data-1980-2019'!$G$1:$G$16305,'[1]NBA-Data-1980-2019'!$B$1:$B$16305,$A165,'[1]NBA-Data-1980-2019'!$A$1:$A$16305,DI$9)</f>
        <v>0</v>
      </c>
      <c r="DJ165" s="63">
        <f>SUMIFS('[1]NBA-Data-1980-2019'!$G$1:$G$16305,'[1]NBA-Data-1980-2019'!$B$1:$B$16305,$A165,'[1]NBA-Data-1980-2019'!$A$1:$A$16305,DJ$9)</f>
        <v>0</v>
      </c>
      <c r="DK165" s="63">
        <f>SUMIFS('[1]NBA-Data-1980-2019'!$G$1:$G$16305,'[1]NBA-Data-1980-2019'!$B$1:$B$16305,$A165,'[1]NBA-Data-1980-2019'!$A$1:$A$16305,DK$9)</f>
        <v>0</v>
      </c>
      <c r="DL165" s="63">
        <f>SUMIFS('[1]NBA-Data-1980-2019'!$G$1:$G$16305,'[1]NBA-Data-1980-2019'!$B$1:$B$16305,$A165,'[1]NBA-Data-1980-2019'!$A$1:$A$16305,DL$9)</f>
        <v>0</v>
      </c>
      <c r="DM165" s="63">
        <f>SUMIFS('[1]NBA-Data-1980-2019'!$G$1:$G$16305,'[1]NBA-Data-1980-2019'!$B$1:$B$16305,$A165,'[1]NBA-Data-1980-2019'!$A$1:$A$16305,DM$9)</f>
        <v>0</v>
      </c>
      <c r="DN165" s="63">
        <f>SUMIFS('[1]NBA-Data-1980-2019'!$G$1:$G$16305,'[1]NBA-Data-1980-2019'!$B$1:$B$16305,$A165,'[1]NBA-Data-1980-2019'!$A$1:$A$16305,DN$9)</f>
        <v>0</v>
      </c>
      <c r="DO165" s="63">
        <f>SUMIFS('[1]NBA-Data-1980-2019'!$G$1:$G$16305,'[1]NBA-Data-1980-2019'!$B$1:$B$16305,$A165,'[1]NBA-Data-1980-2019'!$A$1:$A$16305,DO$9)</f>
        <v>0</v>
      </c>
      <c r="DP165" s="63">
        <f>SUMIFS('[1]NBA-Data-1980-2019'!$G$1:$G$16305,'[1]NBA-Data-1980-2019'!$B$1:$B$16305,$A165,'[1]NBA-Data-1980-2019'!$A$1:$A$16305,DP$9)</f>
        <v>0</v>
      </c>
      <c r="DQ165" s="63">
        <f>SUMIFS('[1]NBA-Data-1980-2019'!$G$1:$G$16305,'[1]NBA-Data-1980-2019'!$B$1:$B$16305,$A165,'[1]NBA-Data-1980-2019'!$A$1:$A$16305,DQ$9)</f>
        <v>1893840</v>
      </c>
      <c r="DR165" s="63">
        <f>SUMIFS('[1]NBA-Data-1980-2019'!$G$1:$G$16305,'[1]NBA-Data-1980-2019'!$B$1:$B$16305,$A165,'[1]NBA-Data-1980-2019'!$A$1:$A$16305,DR$9)</f>
        <v>2035920</v>
      </c>
      <c r="DS165" s="63">
        <f>SUMIFS('[1]NBA-Data-1980-2019'!$G$1:$G$16305,'[1]NBA-Data-1980-2019'!$B$1:$B$16305,$A165,'[1]NBA-Data-1980-2019'!$A$1:$A$16305,DS$9)</f>
        <v>2178000</v>
      </c>
      <c r="DT165" s="63">
        <f>SUMIFS('[1]NBA-Data-1980-2019'!$G$1:$G$16305,'[1]NBA-Data-1980-2019'!$B$1:$B$16305,$A165,'[1]NBA-Data-1980-2019'!$A$1:$A$16305,DT$9)</f>
        <v>3001284</v>
      </c>
      <c r="DU165" s="63">
        <f>SUMIFS('[1]NBA-Data-1980-2019'!$G$1:$G$16305,'[1]NBA-Data-1980-2019'!$B$1:$B$16305,$A165,'[1]NBA-Data-1980-2019'!$A$1:$A$16305,DU$9)</f>
        <v>5250000</v>
      </c>
      <c r="DV165" s="63">
        <f>SUMIFS('[1]NBA-Data-1980-2019'!$G$1:$G$16305,'[1]NBA-Data-1980-2019'!$B$1:$B$16305,$A165,'[1]NBA-Data-1980-2019'!$A$1:$A$16305,DV$9)</f>
        <v>5643750</v>
      </c>
      <c r="DW165" s="63">
        <f>SUMIFS('[1]NBA-Data-1980-2019'!$G$1:$G$16305,'[1]NBA-Data-1980-2019'!$B$1:$B$16305,$A165,'[1]NBA-Data-1980-2019'!$A$1:$A$16305,DW$9)</f>
        <v>6037500</v>
      </c>
      <c r="DX165" s="63">
        <f>SUMIFS('[1]NBA-Data-1980-2019'!$G$1:$G$16305,'[1]NBA-Data-1980-2019'!$B$1:$B$16305,$A165,'[1]NBA-Data-1980-2019'!$A$1:$A$16305,DX$9)</f>
        <v>6431250</v>
      </c>
      <c r="DY165" s="63">
        <f>SUMIFS('[1]NBA-Data-1980-2019'!$G$1:$G$16305,'[1]NBA-Data-1980-2019'!$B$1:$B$16305,$A165,'[1]NBA-Data-1980-2019'!$A$1:$A$16305,DY$9)</f>
        <v>0</v>
      </c>
      <c r="DZ165" s="63">
        <f>SUMIFS('[1]NBA-Data-1980-2019'!$G$1:$G$16305,'[1]NBA-Data-1980-2019'!$B$1:$B$16305,$A165,'[1]NBA-Data-1980-2019'!$A$1:$A$16305,DZ$9)</f>
        <v>0</v>
      </c>
      <c r="EA165" s="63">
        <f>SUMIFS('[1]NBA-Data-1980-2019'!$G$1:$G$16305,'[1]NBA-Data-1980-2019'!$B$1:$B$16305,$A165,'[1]NBA-Data-1980-2019'!$A$1:$A$16305,EA$9)</f>
        <v>0</v>
      </c>
      <c r="EB165" s="63">
        <f>SUMIFS('[1]NBA-Data-1980-2019'!$G$1:$G$16305,'[1]NBA-Data-1980-2019'!$B$1:$B$16305,$A165,'[1]NBA-Data-1980-2019'!$A$1:$A$16305,EB$9)</f>
        <v>0</v>
      </c>
      <c r="EC165" s="63">
        <f>SUMIFS('[1]NBA-Data-1980-2019'!$G$1:$G$16305,'[1]NBA-Data-1980-2019'!$B$1:$B$16305,$A165,'[1]NBA-Data-1980-2019'!$A$1:$A$16305,EC$9)</f>
        <v>0</v>
      </c>
      <c r="ED165" s="63">
        <f>SUMIFS('[1]NBA-Data-1980-2019'!$G$1:$G$16305,'[1]NBA-Data-1980-2019'!$B$1:$B$16305,$A165,'[1]NBA-Data-1980-2019'!$A$1:$A$16305,ED$9)</f>
        <v>0</v>
      </c>
      <c r="EH165" s="2" t="s">
        <v>1480</v>
      </c>
    </row>
    <row r="166" spans="1:165" x14ac:dyDescent="0.2">
      <c r="A166" s="2" t="s">
        <v>946</v>
      </c>
      <c r="B166" s="2" t="str" cm="1">
        <f t="array" ref="B166">_xlfn.XLOOKUP($A166&amp;B$5,'[1]NBA-Data-1980-2019'!$B$1:$B$16305&amp;'[1]NBA-Data-1980-2019'!$A$1:$A$16305,'[1]NBA-Data-1980-2019'!$D$1:$D$16305,"",0)</f>
        <v/>
      </c>
      <c r="C166" s="2" t="str" cm="1">
        <f t="array" ref="C166">_xlfn.XLOOKUP($A166&amp;C$5,'[1]NBA-Data-1980-2019'!$B$1:$B$16305&amp;'[1]NBA-Data-1980-2019'!$A$1:$A$16305,'[1]NBA-Data-1980-2019'!$D$1:$D$16305,"",0)</f>
        <v/>
      </c>
      <c r="D166" s="2" t="str" cm="1">
        <f t="array" ref="D166">_xlfn.XLOOKUP($A166&amp;D$5,'[1]NBA-Data-1980-2019'!$B$1:$B$16305&amp;'[1]NBA-Data-1980-2019'!$A$1:$A$16305,'[1]NBA-Data-1980-2019'!$D$1:$D$16305,"",0)</f>
        <v/>
      </c>
      <c r="E166" s="2" t="str" cm="1">
        <f t="array" ref="E166">_xlfn.XLOOKUP($A166&amp;E$5,'[1]NBA-Data-1980-2019'!$B$1:$B$16305&amp;'[1]NBA-Data-1980-2019'!$A$1:$A$16305,'[1]NBA-Data-1980-2019'!$D$1:$D$16305,"",0)</f>
        <v/>
      </c>
      <c r="F166" s="2" t="str" cm="1">
        <f t="array" ref="F166">_xlfn.XLOOKUP($A166&amp;F$5,'[1]NBA-Data-1980-2019'!$B$1:$B$16305&amp;'[1]NBA-Data-1980-2019'!$A$1:$A$16305,'[1]NBA-Data-1980-2019'!$D$1:$D$16305,"",0)</f>
        <v/>
      </c>
      <c r="G166" s="2" t="str" cm="1">
        <f t="array" ref="G166">_xlfn.XLOOKUP($A166&amp;G$5,'[1]NBA-Data-1980-2019'!$B$1:$B$16305&amp;'[1]NBA-Data-1980-2019'!$A$1:$A$16305,'[1]NBA-Data-1980-2019'!$D$1:$D$16305,"",0)</f>
        <v/>
      </c>
      <c r="H166" s="2" t="str" cm="1">
        <f t="array" ref="H166">_xlfn.XLOOKUP($A166&amp;H$5,'[1]NBA-Data-1980-2019'!$B$1:$B$16305&amp;'[1]NBA-Data-1980-2019'!$A$1:$A$16305,'[1]NBA-Data-1980-2019'!$D$1:$D$16305,"",0)</f>
        <v/>
      </c>
      <c r="I166" s="2" t="str" cm="1">
        <f t="array" ref="I166">_xlfn.XLOOKUP($A166&amp;I$5,'[1]NBA-Data-1980-2019'!$B$1:$B$16305&amp;'[1]NBA-Data-1980-2019'!$A$1:$A$16305,'[1]NBA-Data-1980-2019'!$D$1:$D$16305,"",0)</f>
        <v/>
      </c>
      <c r="J166" s="2" t="str" cm="1">
        <f t="array" ref="J166">_xlfn.XLOOKUP($A166&amp;J$5,'[1]NBA-Data-1980-2019'!$B$1:$B$16305&amp;'[1]NBA-Data-1980-2019'!$A$1:$A$16305,'[1]NBA-Data-1980-2019'!$D$1:$D$16305,"",0)</f>
        <v>SAC</v>
      </c>
      <c r="K166" s="2" t="str" cm="1">
        <f t="array" ref="K166">_xlfn.XLOOKUP($A166&amp;K$5,'[1]NBA-Data-1980-2019'!$B$1:$B$16305&amp;'[1]NBA-Data-1980-2019'!$A$1:$A$16305,'[1]NBA-Data-1980-2019'!$D$1:$D$16305,"",0)</f>
        <v>SAC</v>
      </c>
      <c r="L166" s="2" t="str" cm="1">
        <f t="array" ref="L166">_xlfn.XLOOKUP($A166&amp;L$5,'[1]NBA-Data-1980-2019'!$B$1:$B$16305&amp;'[1]NBA-Data-1980-2019'!$A$1:$A$16305,'[1]NBA-Data-1980-2019'!$D$1:$D$16305,"",0)</f>
        <v>SAC</v>
      </c>
      <c r="M166" s="2" t="str" cm="1">
        <f t="array" ref="M166">_xlfn.XLOOKUP($A166&amp;M$5,'[1]NBA-Data-1980-2019'!$B$1:$B$16305&amp;'[1]NBA-Data-1980-2019'!$A$1:$A$16305,'[1]NBA-Data-1980-2019'!$D$1:$D$16305,"",0)</f>
        <v>MEM</v>
      </c>
      <c r="N166" s="2" t="str" cm="1">
        <f t="array" ref="N166">_xlfn.XLOOKUP($A166&amp;N$5,'[1]NBA-Data-1980-2019'!$B$1:$B$16305&amp;'[1]NBA-Data-1980-2019'!$A$1:$A$16305,'[1]NBA-Data-1980-2019'!$D$1:$D$16305,"",0)</f>
        <v>MEM</v>
      </c>
      <c r="O166" s="2" t="str" cm="1">
        <f t="array" ref="O166">_xlfn.XLOOKUP($A166&amp;O$5,'[1]NBA-Data-1980-2019'!$B$1:$B$16305&amp;'[1]NBA-Data-1980-2019'!$A$1:$A$16305,'[1]NBA-Data-1980-2019'!$D$1:$D$16305,"",0)</f>
        <v>MEM</v>
      </c>
      <c r="P166" s="2" t="str" cm="1">
        <f t="array" ref="P166">_xlfn.XLOOKUP($A166&amp;P$5,'[1]NBA-Data-1980-2019'!$B$1:$B$16305&amp;'[1]NBA-Data-1980-2019'!$A$1:$A$16305,'[1]NBA-Data-1980-2019'!$D$1:$D$16305,"",0)</f>
        <v>MEM</v>
      </c>
      <c r="Q166" s="2" t="str" cm="1">
        <f t="array" ref="Q166">_xlfn.XLOOKUP($A166&amp;Q$5,'[1]NBA-Data-1980-2019'!$B$1:$B$16305&amp;'[1]NBA-Data-1980-2019'!$A$1:$A$16305,'[1]NBA-Data-1980-2019'!$D$1:$D$16305,"",0)</f>
        <v>MIA</v>
      </c>
      <c r="R166" s="2" t="str" cm="1">
        <f t="array" ref="R166">_xlfn.XLOOKUP($A166&amp;R$5,'[1]NBA-Data-1980-2019'!$B$1:$B$16305&amp;'[1]NBA-Data-1980-2019'!$A$1:$A$16305,'[1]NBA-Data-1980-2019'!$D$1:$D$16305,"",0)</f>
        <v>MIA</v>
      </c>
      <c r="S166" s="2" t="str" cm="1">
        <f t="array" ref="S166">_xlfn.XLOOKUP($A166&amp;S$5,'[1]NBA-Data-1980-2019'!$B$1:$B$16305&amp;'[1]NBA-Data-1980-2019'!$A$1:$A$16305,'[1]NBA-Data-1980-2019'!$D$1:$D$16305,"",0)</f>
        <v>MIA</v>
      </c>
      <c r="T166" s="2" t="str" cm="1">
        <f t="array" ref="T166">_xlfn.XLOOKUP($A166&amp;T$5,'[1]NBA-Data-1980-2019'!$B$1:$B$16305&amp;'[1]NBA-Data-1980-2019'!$A$1:$A$16305,'[1]NBA-Data-1980-2019'!$D$1:$D$16305,"",0)</f>
        <v/>
      </c>
      <c r="U166" s="2" t="str" cm="1">
        <f t="array" ref="U166">_xlfn.XLOOKUP($A166&amp;U$5,'[1]NBA-Data-1980-2019'!$B$1:$B$16305&amp;'[1]NBA-Data-1980-2019'!$A$1:$A$16305,'[1]NBA-Data-1980-2019'!$D$1:$D$16305,"",0)</f>
        <v>ORL</v>
      </c>
      <c r="V166" s="2" t="str" cm="1">
        <f t="array" ref="V166">_xlfn.XLOOKUP($A166&amp;V$5,'[1]NBA-Data-1980-2019'!$B$1:$B$16305&amp;'[1]NBA-Data-1980-2019'!$A$1:$A$16305,'[1]NBA-Data-1980-2019'!$D$1:$D$16305,"",0)</f>
        <v>TOT</v>
      </c>
      <c r="W166" s="2" t="str" cm="1">
        <f t="array" ref="W166">_xlfn.XLOOKUP($A166&amp;W$5,'[1]NBA-Data-1980-2019'!$B$1:$B$16305&amp;'[1]NBA-Data-1980-2019'!$A$1:$A$16305,'[1]NBA-Data-1980-2019'!$D$1:$D$16305,"",0)</f>
        <v/>
      </c>
      <c r="X166" s="2" t="str" cm="1">
        <f t="array" ref="X166">_xlfn.XLOOKUP($A166&amp;X$5,'[1]NBA-Data-1980-2019'!$B$1:$B$16305&amp;'[1]NBA-Data-1980-2019'!$A$1:$A$16305,'[1]NBA-Data-1980-2019'!$D$1:$D$16305,"",0)</f>
        <v/>
      </c>
      <c r="Y166" s="2" t="str" cm="1">
        <f t="array" ref="Y166">_xlfn.XLOOKUP($A166&amp;Y$5,'[1]NBA-Data-1980-2019'!$B$1:$B$16305&amp;'[1]NBA-Data-1980-2019'!$A$1:$A$16305,'[1]NBA-Data-1980-2019'!$D$1:$D$16305,"",0)</f>
        <v/>
      </c>
      <c r="Z166" s="2" t="str" cm="1">
        <f t="array" ref="Z166">_xlfn.XLOOKUP($A166&amp;Z$5,'[1]NBA-Data-1980-2019'!$B$1:$B$16305&amp;'[1]NBA-Data-1980-2019'!$A$1:$A$16305,'[1]NBA-Data-1980-2019'!$D$1:$D$16305,"",0)</f>
        <v/>
      </c>
      <c r="AA166" s="2" t="str" cm="1">
        <f t="array" ref="AA166">_xlfn.XLOOKUP($A166&amp;AA$5,'[1]NBA-Data-1980-2019'!$B$1:$B$16305&amp;'[1]NBA-Data-1980-2019'!$A$1:$A$16305,'[1]NBA-Data-1980-2019'!$D$1:$D$16305,"",0)</f>
        <v/>
      </c>
      <c r="AB166" s="2" t="str" cm="1">
        <f t="array" ref="AB166">_xlfn.XLOOKUP($A166&amp;AB$5,'[1]NBA-Data-1980-2019'!$B$1:$B$16305&amp;'[1]NBA-Data-1980-2019'!$A$1:$A$16305,'[1]NBA-Data-1980-2019'!$D$1:$D$16305,"",0)</f>
        <v/>
      </c>
      <c r="AC166" s="2" t="str" cm="1">
        <f t="array" ref="AC166">_xlfn.XLOOKUP($A166&amp;AC$5,'[1]NBA-Data-1980-2019'!$B$1:$B$16305&amp;'[1]NBA-Data-1980-2019'!$A$1:$A$16305,'[1]NBA-Data-1980-2019'!$D$1:$D$16305,"",0)</f>
        <v/>
      </c>
      <c r="AD166" s="2" t="str" cm="1">
        <f t="array" ref="AD166">_xlfn.XLOOKUP($A166&amp;AD$5,'[1]NBA-Data-1980-2019'!$B$1:$B$16305&amp;'[1]NBA-Data-1980-2019'!$A$1:$A$16305,'[1]NBA-Data-1980-2019'!$D$1:$D$16305,"",0)</f>
        <v/>
      </c>
      <c r="AE166" s="2" t="str" cm="1">
        <f t="array" ref="AE166">_xlfn.XLOOKUP($A166&amp;AE$5,'[1]NBA-Data-1980-2019'!$B$1:$B$16305&amp;'[1]NBA-Data-1980-2019'!$A$1:$A$16305,'[1]NBA-Data-1980-2019'!$D$1:$D$16305,"",0)</f>
        <v/>
      </c>
      <c r="AF166" s="2" t="str" cm="1">
        <f t="array" ref="AF166">_xlfn.XLOOKUP($A166&amp;AF$5,'[1]NBA-Data-1980-2019'!$B$1:$B$16305&amp;'[1]NBA-Data-1980-2019'!$A$1:$A$16305,'[1]NBA-Data-1980-2019'!$D$1:$D$16305,"",0)</f>
        <v/>
      </c>
      <c r="AG166" s="2" t="str" cm="1">
        <f t="array" ref="AG166">_xlfn.XLOOKUP($A166&amp;AG$5,'[1]NBA-Data-1980-2019'!$B$1:$B$16305&amp;'[1]NBA-Data-1980-2019'!$A$1:$A$16305,'[1]NBA-Data-1980-2019'!$D$1:$D$16305,"",0)</f>
        <v/>
      </c>
      <c r="AH166" s="2" t="str" cm="1">
        <f t="array" ref="AH166">_xlfn.XLOOKUP($A166&amp;AH$5,'[1]NBA-Data-1980-2019'!$B$1:$B$16305&amp;'[1]NBA-Data-1980-2019'!$A$1:$A$16305,'[1]NBA-Data-1980-2019'!$H$1:$H$16305,"",0)</f>
        <v/>
      </c>
      <c r="AI166" s="2" t="str" cm="1">
        <f t="array" ref="AI166">_xlfn.XLOOKUP($A166&amp;AI$5,'[1]NBA-Data-1980-2019'!$B$1:$B$16305&amp;'[1]NBA-Data-1980-2019'!$A$1:$A$16305,'[1]NBA-Data-1980-2019'!$H$1:$H$16305,"",0)</f>
        <v/>
      </c>
      <c r="AJ166" s="2" t="str" cm="1">
        <f t="array" ref="AJ166">_xlfn.XLOOKUP($A166&amp;AJ$5,'[1]NBA-Data-1980-2019'!$B$1:$B$16305&amp;'[1]NBA-Data-1980-2019'!$A$1:$A$16305,'[1]NBA-Data-1980-2019'!$H$1:$H$16305,"",0)</f>
        <v/>
      </c>
      <c r="AK166" s="2" t="str" cm="1">
        <f t="array" ref="AK166">_xlfn.XLOOKUP($A166&amp;AK$5,'[1]NBA-Data-1980-2019'!$B$1:$B$16305&amp;'[1]NBA-Data-1980-2019'!$A$1:$A$16305,'[1]NBA-Data-1980-2019'!$H$1:$H$16305,"",0)</f>
        <v/>
      </c>
      <c r="AL166" s="2" t="str" cm="1">
        <f t="array" ref="AL166">_xlfn.XLOOKUP($A166&amp;AL$5,'[1]NBA-Data-1980-2019'!$B$1:$B$16305&amp;'[1]NBA-Data-1980-2019'!$A$1:$A$16305,'[1]NBA-Data-1980-2019'!$H$1:$H$16305,"",0)</f>
        <v/>
      </c>
      <c r="AM166" s="2" t="str" cm="1">
        <f t="array" ref="AM166">_xlfn.XLOOKUP($A166&amp;AM$5,'[1]NBA-Data-1980-2019'!$B$1:$B$16305&amp;'[1]NBA-Data-1980-2019'!$A$1:$A$16305,'[1]NBA-Data-1980-2019'!$H$1:$H$16305,"",0)</f>
        <v/>
      </c>
      <c r="AN166" s="2" t="str" cm="1">
        <f t="array" ref="AN166">_xlfn.XLOOKUP($A166&amp;AN$5,'[1]NBA-Data-1980-2019'!$B$1:$B$16305&amp;'[1]NBA-Data-1980-2019'!$A$1:$A$16305,'[1]NBA-Data-1980-2019'!$H$1:$H$16305,"",0)</f>
        <v/>
      </c>
      <c r="AO166" s="2" t="str" cm="1">
        <f t="array" ref="AO166">_xlfn.XLOOKUP($A166&amp;AO$5,'[1]NBA-Data-1980-2019'!$B$1:$B$16305&amp;'[1]NBA-Data-1980-2019'!$A$1:$A$16305,'[1]NBA-Data-1980-2019'!$H$1:$H$16305,"",0)</f>
        <v/>
      </c>
      <c r="AP166" s="2" cm="1">
        <f t="array" ref="AP166">_xlfn.XLOOKUP($A166&amp;AP$5,'[1]NBA-Data-1980-2019'!$B$1:$B$16305&amp;'[1]NBA-Data-1980-2019'!$A$1:$A$16305,'[1]NBA-Data-1980-2019'!$H$1:$H$16305,"",0)</f>
        <v>1805</v>
      </c>
      <c r="AQ166" s="2" cm="1">
        <f t="array" ref="AQ166">_xlfn.XLOOKUP($A166&amp;AQ$5,'[1]NBA-Data-1980-2019'!$B$1:$B$16305&amp;'[1]NBA-Data-1980-2019'!$A$1:$A$16305,'[1]NBA-Data-1980-2019'!$H$1:$H$16305,"",0)</f>
        <v>2762.1</v>
      </c>
      <c r="AR166" s="2" cm="1">
        <f t="array" ref="AR166">_xlfn.XLOOKUP($A166&amp;AR$5,'[1]NBA-Data-1980-2019'!$B$1:$B$16305&amp;'[1]NBA-Data-1980-2019'!$A$1:$A$16305,'[1]NBA-Data-1980-2019'!$H$1:$H$16305,"",0)</f>
        <v>2286.9</v>
      </c>
      <c r="AS166" s="2" cm="1">
        <f t="array" ref="AS166">_xlfn.XLOOKUP($A166&amp;AS$5,'[1]NBA-Data-1980-2019'!$B$1:$B$16305&amp;'[1]NBA-Data-1980-2019'!$A$1:$A$16305,'[1]NBA-Data-1980-2019'!$H$1:$H$16305,"",0)</f>
        <v>2236</v>
      </c>
      <c r="AT166" s="2" cm="1">
        <f t="array" ref="AT166">_xlfn.XLOOKUP($A166&amp;AT$5,'[1]NBA-Data-1980-2019'!$B$1:$B$16305&amp;'[1]NBA-Data-1980-2019'!$A$1:$A$16305,'[1]NBA-Data-1980-2019'!$H$1:$H$16305,"",0)</f>
        <v>2409.1999999999998</v>
      </c>
      <c r="AU166" s="2" cm="1">
        <f t="array" ref="AU166">_xlfn.XLOOKUP($A166&amp;AU$5,'[1]NBA-Data-1980-2019'!$B$1:$B$16305&amp;'[1]NBA-Data-1980-2019'!$A$1:$A$16305,'[1]NBA-Data-1980-2019'!$H$1:$H$16305,"",0)</f>
        <v>2116.7999999999997</v>
      </c>
      <c r="AV166" s="2" cm="1">
        <f t="array" ref="AV166">_xlfn.XLOOKUP($A166&amp;AV$5,'[1]NBA-Data-1980-2019'!$B$1:$B$16305&amp;'[1]NBA-Data-1980-2019'!$A$1:$A$16305,'[1]NBA-Data-1980-2019'!$H$1:$H$16305,"",0)</f>
        <v>1952.5</v>
      </c>
      <c r="AW166" s="2" cm="1">
        <f t="array" ref="AW166">_xlfn.XLOOKUP($A166&amp;AW$5,'[1]NBA-Data-1980-2019'!$B$1:$B$16305&amp;'[1]NBA-Data-1980-2019'!$A$1:$A$16305,'[1]NBA-Data-1980-2019'!$H$1:$H$16305,"",0)</f>
        <v>1876.2</v>
      </c>
      <c r="AX166" s="2" cm="1">
        <f t="array" ref="AX166">_xlfn.XLOOKUP($A166&amp;AX$5,'[1]NBA-Data-1980-2019'!$B$1:$B$16305&amp;'[1]NBA-Data-1980-2019'!$A$1:$A$16305,'[1]NBA-Data-1980-2019'!$H$1:$H$16305,"",0)</f>
        <v>1866.6000000000001</v>
      </c>
      <c r="AY166" s="2" cm="1">
        <f t="array" ref="AY166">_xlfn.XLOOKUP($A166&amp;AY$5,'[1]NBA-Data-1980-2019'!$B$1:$B$16305&amp;'[1]NBA-Data-1980-2019'!$A$1:$A$16305,'[1]NBA-Data-1980-2019'!$H$1:$H$16305,"",0)</f>
        <v>1882.7</v>
      </c>
      <c r="AZ166" s="2" t="str" cm="1">
        <f t="array" ref="AZ166">_xlfn.XLOOKUP($A166&amp;AZ$5,'[1]NBA-Data-1980-2019'!$B$1:$B$16305&amp;'[1]NBA-Data-1980-2019'!$A$1:$A$16305,'[1]NBA-Data-1980-2019'!$H$1:$H$16305,"",0)</f>
        <v/>
      </c>
      <c r="BA166" s="2" cm="1">
        <f t="array" ref="BA166">_xlfn.XLOOKUP($A166&amp;BA$5,'[1]NBA-Data-1980-2019'!$B$1:$B$16305&amp;'[1]NBA-Data-1980-2019'!$A$1:$A$16305,'[1]NBA-Data-1980-2019'!$H$1:$H$16305,"",0)</f>
        <v>1705.6000000000001</v>
      </c>
      <c r="BB166" s="2" cm="1">
        <f t="array" ref="BB166">_xlfn.XLOOKUP($A166&amp;BB$5,'[1]NBA-Data-1980-2019'!$B$1:$B$16305&amp;'[1]NBA-Data-1980-2019'!$A$1:$A$16305,'[1]NBA-Data-1980-2019'!$H$1:$H$16305,"",0)</f>
        <v>294.3</v>
      </c>
      <c r="BC166" s="2" t="str" cm="1">
        <f t="array" ref="BC166">_xlfn.XLOOKUP($A166&amp;BC$5,'[1]NBA-Data-1980-2019'!$B$1:$B$16305&amp;'[1]NBA-Data-1980-2019'!$A$1:$A$16305,'[1]NBA-Data-1980-2019'!$H$1:$H$16305,"",0)</f>
        <v/>
      </c>
      <c r="BD166" s="2" t="str" cm="1">
        <f t="array" ref="BD166">_xlfn.XLOOKUP($A166&amp;BD$5,'[1]NBA-Data-1980-2019'!$B$1:$B$16305&amp;'[1]NBA-Data-1980-2019'!$A$1:$A$16305,'[1]NBA-Data-1980-2019'!$H$1:$H$16305,"",0)</f>
        <v/>
      </c>
      <c r="BE166" s="2" t="str" cm="1">
        <f t="array" ref="BE166">_xlfn.XLOOKUP($A166&amp;BE$5,'[1]NBA-Data-1980-2019'!$B$1:$B$16305&amp;'[1]NBA-Data-1980-2019'!$A$1:$A$16305,'[1]NBA-Data-1980-2019'!$H$1:$H$16305,"",0)</f>
        <v/>
      </c>
      <c r="BF166" s="2" t="str" cm="1">
        <f t="array" ref="BF166">_xlfn.XLOOKUP($A166&amp;BF$5,'[1]NBA-Data-1980-2019'!$B$1:$B$16305&amp;'[1]NBA-Data-1980-2019'!$A$1:$A$16305,'[1]NBA-Data-1980-2019'!$H$1:$H$16305,"",0)</f>
        <v/>
      </c>
      <c r="BG166" s="2" t="str" cm="1">
        <f t="array" ref="BG166">_xlfn.XLOOKUP($A166&amp;BG$5,'[1]NBA-Data-1980-2019'!$B$1:$B$16305&amp;'[1]NBA-Data-1980-2019'!$A$1:$A$16305,'[1]NBA-Data-1980-2019'!$H$1:$H$16305,"",0)</f>
        <v/>
      </c>
      <c r="BH166" s="2" t="str" cm="1">
        <f t="array" ref="BH166">_xlfn.XLOOKUP($A166&amp;BH$5,'[1]NBA-Data-1980-2019'!$B$1:$B$16305&amp;'[1]NBA-Data-1980-2019'!$A$1:$A$16305,'[1]NBA-Data-1980-2019'!$H$1:$H$16305,"",0)</f>
        <v/>
      </c>
      <c r="BI166" s="2" t="str" cm="1">
        <f t="array" ref="BI166">_xlfn.XLOOKUP($A166&amp;BI$5,'[1]NBA-Data-1980-2019'!$B$1:$B$16305&amp;'[1]NBA-Data-1980-2019'!$A$1:$A$16305,'[1]NBA-Data-1980-2019'!$H$1:$H$16305,"",0)</f>
        <v/>
      </c>
      <c r="BJ166" s="2" t="str" cm="1">
        <f t="array" ref="BJ166">_xlfn.XLOOKUP($A166&amp;BJ$5,'[1]NBA-Data-1980-2019'!$B$1:$B$16305&amp;'[1]NBA-Data-1980-2019'!$A$1:$A$16305,'[1]NBA-Data-1980-2019'!$H$1:$H$16305,"",0)</f>
        <v/>
      </c>
      <c r="BK166" s="2" t="str" cm="1">
        <f t="array" ref="BK166">_xlfn.XLOOKUP($A166&amp;BK$5,'[1]NBA-Data-1980-2019'!$B$1:$B$16305&amp;'[1]NBA-Data-1980-2019'!$A$1:$A$16305,'[1]NBA-Data-1980-2019'!$H$1:$H$16305,"",0)</f>
        <v/>
      </c>
      <c r="BL166" s="2" t="str" cm="1">
        <f t="array" ref="BL166">_xlfn.XLOOKUP($A166&amp;BL$5,'[1]NBA-Data-1980-2019'!$B$1:$B$16305&amp;'[1]NBA-Data-1980-2019'!$A$1:$A$16305,'[1]NBA-Data-1980-2019'!$H$1:$H$16305,"",0)</f>
        <v/>
      </c>
      <c r="BM166" s="2" t="str" cm="1">
        <f t="array" ref="BM166">_xlfn.XLOOKUP($A166&amp;BM$5,'[1]NBA-Data-1980-2019'!$B$1:$B$16305&amp;'[1]NBA-Data-1980-2019'!$A$1:$A$16305,'[1]NBA-Data-1980-2019'!$H$1:$H$16305,"",0)</f>
        <v/>
      </c>
      <c r="BN166" s="2" t="str" cm="1">
        <f t="array" ref="BN166">_xlfn.XLOOKUP($A166&amp;BN$5,'[1]NBA-Data-1980-2019'!$B$1:$B$16305&amp;'[1]NBA-Data-1980-2019'!$A$1:$A$16305,'[1]NBA-Data-1980-2019'!$F$1:$F$16305,"",0)</f>
        <v/>
      </c>
      <c r="BO166" s="2" t="str" cm="1">
        <f t="array" ref="BO166">_xlfn.XLOOKUP($A166&amp;BO$5,'[1]NBA-Data-1980-2019'!$B$1:$B$16305&amp;'[1]NBA-Data-1980-2019'!$A$1:$A$16305,'[1]NBA-Data-1980-2019'!$F$1:$F$16305,"",0)</f>
        <v/>
      </c>
      <c r="BP166" s="2" t="str" cm="1">
        <f t="array" ref="BP166">_xlfn.XLOOKUP($A166&amp;BP$5,'[1]NBA-Data-1980-2019'!$B$1:$B$16305&amp;'[1]NBA-Data-1980-2019'!$A$1:$A$16305,'[1]NBA-Data-1980-2019'!$F$1:$F$16305,"",0)</f>
        <v/>
      </c>
      <c r="BQ166" s="2" t="str" cm="1">
        <f t="array" ref="BQ166">_xlfn.XLOOKUP($A166&amp;BQ$5,'[1]NBA-Data-1980-2019'!$B$1:$B$16305&amp;'[1]NBA-Data-1980-2019'!$A$1:$A$16305,'[1]NBA-Data-1980-2019'!$F$1:$F$16305,"",0)</f>
        <v/>
      </c>
      <c r="BR166" s="2" t="str" cm="1">
        <f t="array" ref="BR166">_xlfn.XLOOKUP($A166&amp;BR$5,'[1]NBA-Data-1980-2019'!$B$1:$B$16305&amp;'[1]NBA-Data-1980-2019'!$A$1:$A$16305,'[1]NBA-Data-1980-2019'!$F$1:$F$16305,"",0)</f>
        <v/>
      </c>
      <c r="BS166" s="2" t="str" cm="1">
        <f t="array" ref="BS166">_xlfn.XLOOKUP($A166&amp;BS$5,'[1]NBA-Data-1980-2019'!$B$1:$B$16305&amp;'[1]NBA-Data-1980-2019'!$A$1:$A$16305,'[1]NBA-Data-1980-2019'!$F$1:$F$16305,"",0)</f>
        <v/>
      </c>
      <c r="BT166" s="2" t="str" cm="1">
        <f t="array" ref="BT166">_xlfn.XLOOKUP($A166&amp;BT$5,'[1]NBA-Data-1980-2019'!$B$1:$B$16305&amp;'[1]NBA-Data-1980-2019'!$A$1:$A$16305,'[1]NBA-Data-1980-2019'!$F$1:$F$16305,"",0)</f>
        <v/>
      </c>
      <c r="BU166" s="2" t="str" cm="1">
        <f t="array" ref="BU166">_xlfn.XLOOKUP($A166&amp;BU$5,'[1]NBA-Data-1980-2019'!$B$1:$B$16305&amp;'[1]NBA-Data-1980-2019'!$A$1:$A$16305,'[1]NBA-Data-1980-2019'!$F$1:$F$16305,"",0)</f>
        <v/>
      </c>
      <c r="BV166" s="2" cm="1">
        <f t="array" ref="BV166">_xlfn.XLOOKUP($A166&amp;BV$5,'[1]NBA-Data-1980-2019'!$B$1:$B$16305&amp;'[1]NBA-Data-1980-2019'!$A$1:$A$16305,'[1]NBA-Data-1980-2019'!$F$1:$F$16305,"",0)</f>
        <v>12.8</v>
      </c>
      <c r="BW166" s="2" cm="1">
        <f t="array" ref="BW166">_xlfn.XLOOKUP($A166&amp;BW$5,'[1]NBA-Data-1980-2019'!$B$1:$B$16305&amp;'[1]NBA-Data-1980-2019'!$A$1:$A$16305,'[1]NBA-Data-1980-2019'!$F$1:$F$16305,"",0)</f>
        <v>11.6</v>
      </c>
      <c r="BX166" s="2" cm="1">
        <f t="array" ref="BX166">_xlfn.XLOOKUP($A166&amp;BX$5,'[1]NBA-Data-1980-2019'!$B$1:$B$16305&amp;'[1]NBA-Data-1980-2019'!$A$1:$A$16305,'[1]NBA-Data-1980-2019'!$F$1:$F$16305,"",0)</f>
        <v>12.8</v>
      </c>
      <c r="BY166" s="2" cm="1">
        <f t="array" ref="BY166">_xlfn.XLOOKUP($A166&amp;BY$5,'[1]NBA-Data-1980-2019'!$B$1:$B$16305&amp;'[1]NBA-Data-1980-2019'!$A$1:$A$16305,'[1]NBA-Data-1980-2019'!$F$1:$F$16305,"",0)</f>
        <v>15.1</v>
      </c>
      <c r="BZ166" s="2" cm="1">
        <f t="array" ref="BZ166">_xlfn.XLOOKUP($A166&amp;BZ$5,'[1]NBA-Data-1980-2019'!$B$1:$B$16305&amp;'[1]NBA-Data-1980-2019'!$A$1:$A$16305,'[1]NBA-Data-1980-2019'!$F$1:$F$16305,"",0)</f>
        <v>17.100000000000001</v>
      </c>
      <c r="CA166" s="2" cm="1">
        <f t="array" ref="CA166">_xlfn.XLOOKUP($A166&amp;CA$5,'[1]NBA-Data-1980-2019'!$B$1:$B$16305&amp;'[1]NBA-Data-1980-2019'!$A$1:$A$16305,'[1]NBA-Data-1980-2019'!$F$1:$F$16305,"",0)</f>
        <v>16.899999999999999</v>
      </c>
      <c r="CB166" s="2" cm="1">
        <f t="array" ref="CB166">_xlfn.XLOOKUP($A166&amp;CB$5,'[1]NBA-Data-1980-2019'!$B$1:$B$16305&amp;'[1]NBA-Data-1980-2019'!$A$1:$A$16305,'[1]NBA-Data-1980-2019'!$F$1:$F$16305,"",0)</f>
        <v>15.4</v>
      </c>
      <c r="CC166" s="2" cm="1">
        <f t="array" ref="CC166">_xlfn.XLOOKUP($A166&amp;CC$5,'[1]NBA-Data-1980-2019'!$B$1:$B$16305&amp;'[1]NBA-Data-1980-2019'!$A$1:$A$16305,'[1]NBA-Data-1980-2019'!$F$1:$F$16305,"",0)</f>
        <v>15</v>
      </c>
      <c r="CD166" s="2" cm="1">
        <f t="array" ref="CD166">_xlfn.XLOOKUP($A166&amp;CD$5,'[1]NBA-Data-1980-2019'!$B$1:$B$16305&amp;'[1]NBA-Data-1980-2019'!$A$1:$A$16305,'[1]NBA-Data-1980-2019'!$F$1:$F$16305,"",0)</f>
        <v>15</v>
      </c>
      <c r="CE166" s="2" cm="1">
        <f t="array" ref="CE166">_xlfn.XLOOKUP($A166&amp;CE$5,'[1]NBA-Data-1980-2019'!$B$1:$B$16305&amp;'[1]NBA-Data-1980-2019'!$A$1:$A$16305,'[1]NBA-Data-1980-2019'!$F$1:$F$16305,"",0)</f>
        <v>12.7</v>
      </c>
      <c r="CF166" s="2" t="str" cm="1">
        <f t="array" ref="CF166">_xlfn.XLOOKUP($A166&amp;CF$5,'[1]NBA-Data-1980-2019'!$B$1:$B$16305&amp;'[1]NBA-Data-1980-2019'!$A$1:$A$16305,'[1]NBA-Data-1980-2019'!$F$1:$F$16305,"",0)</f>
        <v/>
      </c>
      <c r="CG166" s="2" cm="1">
        <f t="array" ref="CG166">_xlfn.XLOOKUP($A166&amp;CG$5,'[1]NBA-Data-1980-2019'!$B$1:$B$16305&amp;'[1]NBA-Data-1980-2019'!$A$1:$A$16305,'[1]NBA-Data-1980-2019'!$F$1:$F$16305,"",0)</f>
        <v>12.9</v>
      </c>
      <c r="CH166" s="2" cm="1">
        <f t="array" ref="CH166">_xlfn.XLOOKUP($A166&amp;CH$5,'[1]NBA-Data-1980-2019'!$B$1:$B$16305&amp;'[1]NBA-Data-1980-2019'!$A$1:$A$16305,'[1]NBA-Data-1980-2019'!$F$1:$F$16305,"",0)</f>
        <v>8.4</v>
      </c>
      <c r="CI166" s="2" t="str" cm="1">
        <f t="array" ref="CI166">_xlfn.XLOOKUP($A166&amp;CI$5,'[1]NBA-Data-1980-2019'!$B$1:$B$16305&amp;'[1]NBA-Data-1980-2019'!$A$1:$A$16305,'[1]NBA-Data-1980-2019'!$F$1:$F$16305,"",0)</f>
        <v/>
      </c>
      <c r="CJ166" s="2" t="str" cm="1">
        <f t="array" ref="CJ166">_xlfn.XLOOKUP($A166&amp;CJ$5,'[1]NBA-Data-1980-2019'!$B$1:$B$16305&amp;'[1]NBA-Data-1980-2019'!$A$1:$A$16305,'[1]NBA-Data-1980-2019'!$F$1:$F$16305,"",0)</f>
        <v/>
      </c>
      <c r="CK166" s="2" t="str" cm="1">
        <f t="array" ref="CK166">_xlfn.XLOOKUP($A166&amp;CK$5,'[1]NBA-Data-1980-2019'!$B$1:$B$16305&amp;'[1]NBA-Data-1980-2019'!$A$1:$A$16305,'[1]NBA-Data-1980-2019'!$F$1:$F$16305,"",0)</f>
        <v/>
      </c>
      <c r="CL166" s="2" t="str" cm="1">
        <f t="array" ref="CL166">_xlfn.XLOOKUP($A166&amp;CL$5,'[1]NBA-Data-1980-2019'!$B$1:$B$16305&amp;'[1]NBA-Data-1980-2019'!$A$1:$A$16305,'[1]NBA-Data-1980-2019'!$F$1:$F$16305,"",0)</f>
        <v/>
      </c>
      <c r="CM166" s="2" t="str" cm="1">
        <f t="array" ref="CM166">_xlfn.XLOOKUP($A166&amp;CM$5,'[1]NBA-Data-1980-2019'!$B$1:$B$16305&amp;'[1]NBA-Data-1980-2019'!$A$1:$A$16305,'[1]NBA-Data-1980-2019'!$F$1:$F$16305,"",0)</f>
        <v/>
      </c>
      <c r="CN166" s="2" t="str" cm="1">
        <f t="array" ref="CN166">_xlfn.XLOOKUP($A166&amp;CN$5,'[1]NBA-Data-1980-2019'!$B$1:$B$16305&amp;'[1]NBA-Data-1980-2019'!$A$1:$A$16305,'[1]NBA-Data-1980-2019'!$F$1:$F$16305,"",0)</f>
        <v/>
      </c>
      <c r="CO166" s="2" t="str" cm="1">
        <f t="array" ref="CO166">_xlfn.XLOOKUP($A166&amp;CO$5,'[1]NBA-Data-1980-2019'!$B$1:$B$16305&amp;'[1]NBA-Data-1980-2019'!$A$1:$A$16305,'[1]NBA-Data-1980-2019'!$F$1:$F$16305,"",0)</f>
        <v/>
      </c>
      <c r="CP166" s="2" t="str" cm="1">
        <f t="array" ref="CP166">_xlfn.XLOOKUP($A166&amp;CP$5,'[1]NBA-Data-1980-2019'!$B$1:$B$16305&amp;'[1]NBA-Data-1980-2019'!$A$1:$A$16305,'[1]NBA-Data-1980-2019'!$F$1:$F$16305,"",0)</f>
        <v/>
      </c>
      <c r="CQ166" s="2" t="str" cm="1">
        <f t="array" ref="CQ166">_xlfn.XLOOKUP($A166&amp;CQ$5,'[1]NBA-Data-1980-2019'!$B$1:$B$16305&amp;'[1]NBA-Data-1980-2019'!$A$1:$A$16305,'[1]NBA-Data-1980-2019'!$F$1:$F$16305,"",0)</f>
        <v/>
      </c>
      <c r="CR166" s="2" t="str" cm="1">
        <f t="array" ref="CR166">_xlfn.XLOOKUP($A166&amp;CR$5,'[1]NBA-Data-1980-2019'!$B$1:$B$16305&amp;'[1]NBA-Data-1980-2019'!$A$1:$A$16305,'[1]NBA-Data-1980-2019'!$F$1:$F$16305,"",0)</f>
        <v/>
      </c>
      <c r="CS166" s="2" t="str" cm="1">
        <f t="array" ref="CS166">_xlfn.XLOOKUP($A166&amp;CS$5,'[1]NBA-Data-1980-2019'!$B$1:$B$16305&amp;'[1]NBA-Data-1980-2019'!$A$1:$A$16305,'[1]NBA-Data-1980-2019'!$F$1:$F$16305,"",0)</f>
        <v/>
      </c>
      <c r="CU166" s="2" t="str">
        <f>_xlfn.XLOOKUP($A166,TEAMS!$G$1:$G$839,TEAMS!$H$1:$H$839,"",0)</f>
        <v>PG</v>
      </c>
      <c r="CV166" s="2" t="str">
        <f>_xlfn.XLOOKUP($CU166,DASHBOARD!$B$22:$B$27,DASHBOARD!$C$22:$C$27,"",0)</f>
        <v>GUARD</v>
      </c>
      <c r="CY166" s="63">
        <f>SUMIFS('[1]NBA-Data-1980-2019'!$G$1:$G$16305,'[1]NBA-Data-1980-2019'!$B$1:$B$16305,$A166,'[1]NBA-Data-1980-2019'!$A$1:$A$16305,CY$9)</f>
        <v>0</v>
      </c>
      <c r="CZ166" s="63">
        <f>SUMIFS('[1]NBA-Data-1980-2019'!$G$1:$G$16305,'[1]NBA-Data-1980-2019'!$B$1:$B$16305,$A166,'[1]NBA-Data-1980-2019'!$A$1:$A$16305,CZ$9)</f>
        <v>0</v>
      </c>
      <c r="DA166" s="63">
        <f>SUMIFS('[1]NBA-Data-1980-2019'!$G$1:$G$16305,'[1]NBA-Data-1980-2019'!$B$1:$B$16305,$A166,'[1]NBA-Data-1980-2019'!$A$1:$A$16305,DA$9)</f>
        <v>0</v>
      </c>
      <c r="DB166" s="63">
        <f>SUMIFS('[1]NBA-Data-1980-2019'!$G$1:$G$16305,'[1]NBA-Data-1980-2019'!$B$1:$B$16305,$A166,'[1]NBA-Data-1980-2019'!$A$1:$A$16305,DB$9)</f>
        <v>0</v>
      </c>
      <c r="DC166" s="63">
        <f>SUMIFS('[1]NBA-Data-1980-2019'!$G$1:$G$16305,'[1]NBA-Data-1980-2019'!$B$1:$B$16305,$A166,'[1]NBA-Data-1980-2019'!$A$1:$A$16305,DC$9)</f>
        <v>0</v>
      </c>
      <c r="DD166" s="63">
        <f>SUMIFS('[1]NBA-Data-1980-2019'!$G$1:$G$16305,'[1]NBA-Data-1980-2019'!$B$1:$B$16305,$A166,'[1]NBA-Data-1980-2019'!$A$1:$A$16305,DD$9)</f>
        <v>0</v>
      </c>
      <c r="DE166" s="63">
        <f>SUMIFS('[1]NBA-Data-1980-2019'!$G$1:$G$16305,'[1]NBA-Data-1980-2019'!$B$1:$B$16305,$A166,'[1]NBA-Data-1980-2019'!$A$1:$A$16305,DE$9)</f>
        <v>0</v>
      </c>
      <c r="DF166" s="63">
        <f>SUMIFS('[1]NBA-Data-1980-2019'!$G$1:$G$16305,'[1]NBA-Data-1980-2019'!$B$1:$B$16305,$A166,'[1]NBA-Data-1980-2019'!$A$1:$A$16305,DF$9)</f>
        <v>0</v>
      </c>
      <c r="DG166" s="63">
        <f>SUMIFS('[1]NBA-Data-1980-2019'!$G$1:$G$16305,'[1]NBA-Data-1980-2019'!$B$1:$B$16305,$A166,'[1]NBA-Data-1980-2019'!$A$1:$A$16305,DG$9)</f>
        <v>1460000</v>
      </c>
      <c r="DH166" s="63">
        <f>SUMIFS('[1]NBA-Data-1980-2019'!$G$1:$G$16305,'[1]NBA-Data-1980-2019'!$B$1:$B$16305,$A166,'[1]NBA-Data-1980-2019'!$A$1:$A$16305,DH$9)</f>
        <v>1879920</v>
      </c>
      <c r="DI166" s="63">
        <f>SUMIFS('[1]NBA-Data-1980-2019'!$G$1:$G$16305,'[1]NBA-Data-1980-2019'!$B$1:$B$16305,$A166,'[1]NBA-Data-1980-2019'!$A$1:$A$16305,DI$9)</f>
        <v>2011080</v>
      </c>
      <c r="DJ166" s="63">
        <f>SUMIFS('[1]NBA-Data-1980-2019'!$G$1:$G$16305,'[1]NBA-Data-1980-2019'!$B$1:$B$16305,$A166,'[1]NBA-Data-1980-2019'!$A$1:$A$16305,DJ$9)</f>
        <v>2554072</v>
      </c>
      <c r="DK166" s="63">
        <f>SUMIFS('[1]NBA-Data-1980-2019'!$G$1:$G$16305,'[1]NBA-Data-1980-2019'!$B$1:$B$16305,$A166,'[1]NBA-Data-1980-2019'!$A$1:$A$16305,DK$9)</f>
        <v>5500000</v>
      </c>
      <c r="DL166" s="63">
        <f>SUMIFS('[1]NBA-Data-1980-2019'!$G$1:$G$16305,'[1]NBA-Data-1980-2019'!$B$1:$B$16305,$A166,'[1]NBA-Data-1980-2019'!$A$1:$A$16305,DL$9)</f>
        <v>6187500</v>
      </c>
      <c r="DM166" s="63">
        <f>SUMIFS('[1]NBA-Data-1980-2019'!$G$1:$G$16305,'[1]NBA-Data-1980-2019'!$B$1:$B$16305,$A166,'[1]NBA-Data-1980-2019'!$A$1:$A$16305,DM$9)</f>
        <v>6875000</v>
      </c>
      <c r="DN166" s="63">
        <f>SUMIFS('[1]NBA-Data-1980-2019'!$G$1:$G$16305,'[1]NBA-Data-1980-2019'!$B$1:$B$16305,$A166,'[1]NBA-Data-1980-2019'!$A$1:$A$16305,DN$9)</f>
        <v>7562500</v>
      </c>
      <c r="DO166" s="63">
        <f>SUMIFS('[1]NBA-Data-1980-2019'!$G$1:$G$16305,'[1]NBA-Data-1980-2019'!$B$1:$B$16305,$A166,'[1]NBA-Data-1980-2019'!$A$1:$A$16305,DO$9)</f>
        <v>0</v>
      </c>
      <c r="DP166" s="63">
        <f>SUMIFS('[1]NBA-Data-1980-2019'!$G$1:$G$16305,'[1]NBA-Data-1980-2019'!$B$1:$B$16305,$A166,'[1]NBA-Data-1980-2019'!$A$1:$A$16305,DP$9)</f>
        <v>8937500</v>
      </c>
      <c r="DQ166" s="63">
        <f>SUMIFS('[1]NBA-Data-1980-2019'!$G$1:$G$16305,'[1]NBA-Data-1980-2019'!$B$1:$B$16305,$A166,'[1]NBA-Data-1980-2019'!$A$1:$A$16305,DQ$9)</f>
        <v>0</v>
      </c>
      <c r="DR166" s="63">
        <f>SUMIFS('[1]NBA-Data-1980-2019'!$G$1:$G$16305,'[1]NBA-Data-1980-2019'!$B$1:$B$16305,$A166,'[1]NBA-Data-1980-2019'!$A$1:$A$16305,DR$9)</f>
        <v>1306455</v>
      </c>
      <c r="DS166" s="63">
        <f>SUMIFS('[1]NBA-Data-1980-2019'!$G$1:$G$16305,'[1]NBA-Data-1980-2019'!$B$1:$B$16305,$A166,'[1]NBA-Data-1980-2019'!$A$1:$A$16305,DS$9)</f>
        <v>1352181</v>
      </c>
      <c r="DT166" s="63">
        <f>SUMIFS('[1]NBA-Data-1980-2019'!$G$1:$G$16305,'[1]NBA-Data-1980-2019'!$B$1:$B$16305,$A166,'[1]NBA-Data-1980-2019'!$A$1:$A$16305,DT$9)</f>
        <v>0</v>
      </c>
      <c r="DU166" s="63">
        <f>SUMIFS('[1]NBA-Data-1980-2019'!$G$1:$G$16305,'[1]NBA-Data-1980-2019'!$B$1:$B$16305,$A166,'[1]NBA-Data-1980-2019'!$A$1:$A$16305,DU$9)</f>
        <v>0</v>
      </c>
      <c r="DV166" s="63">
        <f>SUMIFS('[1]NBA-Data-1980-2019'!$G$1:$G$16305,'[1]NBA-Data-1980-2019'!$B$1:$B$16305,$A166,'[1]NBA-Data-1980-2019'!$A$1:$A$16305,DV$9)</f>
        <v>0</v>
      </c>
      <c r="DW166" s="63">
        <f>SUMIFS('[1]NBA-Data-1980-2019'!$G$1:$G$16305,'[1]NBA-Data-1980-2019'!$B$1:$B$16305,$A166,'[1]NBA-Data-1980-2019'!$A$1:$A$16305,DW$9)</f>
        <v>0</v>
      </c>
      <c r="DX166" s="63">
        <f>SUMIFS('[1]NBA-Data-1980-2019'!$G$1:$G$16305,'[1]NBA-Data-1980-2019'!$B$1:$B$16305,$A166,'[1]NBA-Data-1980-2019'!$A$1:$A$16305,DX$9)</f>
        <v>0</v>
      </c>
      <c r="DY166" s="63">
        <f>SUMIFS('[1]NBA-Data-1980-2019'!$G$1:$G$16305,'[1]NBA-Data-1980-2019'!$B$1:$B$16305,$A166,'[1]NBA-Data-1980-2019'!$A$1:$A$16305,DY$9)</f>
        <v>0</v>
      </c>
      <c r="DZ166" s="63">
        <f>SUMIFS('[1]NBA-Data-1980-2019'!$G$1:$G$16305,'[1]NBA-Data-1980-2019'!$B$1:$B$16305,$A166,'[1]NBA-Data-1980-2019'!$A$1:$A$16305,DZ$9)</f>
        <v>0</v>
      </c>
      <c r="EA166" s="63">
        <f>SUMIFS('[1]NBA-Data-1980-2019'!$G$1:$G$16305,'[1]NBA-Data-1980-2019'!$B$1:$B$16305,$A166,'[1]NBA-Data-1980-2019'!$A$1:$A$16305,EA$9)</f>
        <v>0</v>
      </c>
      <c r="EB166" s="63">
        <f>SUMIFS('[1]NBA-Data-1980-2019'!$G$1:$G$16305,'[1]NBA-Data-1980-2019'!$B$1:$B$16305,$A166,'[1]NBA-Data-1980-2019'!$A$1:$A$16305,EB$9)</f>
        <v>0</v>
      </c>
      <c r="EC166" s="63">
        <f>SUMIFS('[1]NBA-Data-1980-2019'!$G$1:$G$16305,'[1]NBA-Data-1980-2019'!$B$1:$B$16305,$A166,'[1]NBA-Data-1980-2019'!$A$1:$A$16305,EC$9)</f>
        <v>0</v>
      </c>
      <c r="ED166" s="63">
        <f>SUMIFS('[1]NBA-Data-1980-2019'!$G$1:$G$16305,'[1]NBA-Data-1980-2019'!$B$1:$B$16305,$A166,'[1]NBA-Data-1980-2019'!$A$1:$A$16305,ED$9)</f>
        <v>0</v>
      </c>
      <c r="EH166" s="2" t="s">
        <v>1487</v>
      </c>
    </row>
    <row r="167" spans="1:165" x14ac:dyDescent="0.2">
      <c r="A167" s="2" t="s">
        <v>653</v>
      </c>
      <c r="B167" s="2" t="str" cm="1">
        <f t="array" ref="B167">_xlfn.XLOOKUP($A167&amp;B$5,'[1]NBA-Data-1980-2019'!$B$1:$B$16305&amp;'[1]NBA-Data-1980-2019'!$A$1:$A$16305,'[1]NBA-Data-1980-2019'!$D$1:$D$16305,"",0)</f>
        <v/>
      </c>
      <c r="C167" s="2" t="str" cm="1">
        <f t="array" ref="C167">_xlfn.XLOOKUP($A167&amp;C$5,'[1]NBA-Data-1980-2019'!$B$1:$B$16305&amp;'[1]NBA-Data-1980-2019'!$A$1:$A$16305,'[1]NBA-Data-1980-2019'!$D$1:$D$16305,"",0)</f>
        <v/>
      </c>
      <c r="D167" s="2" t="str" cm="1">
        <f t="array" ref="D167">_xlfn.XLOOKUP($A167&amp;D$5,'[1]NBA-Data-1980-2019'!$B$1:$B$16305&amp;'[1]NBA-Data-1980-2019'!$A$1:$A$16305,'[1]NBA-Data-1980-2019'!$D$1:$D$16305,"",0)</f>
        <v/>
      </c>
      <c r="E167" s="2" t="str" cm="1">
        <f t="array" ref="E167">_xlfn.XLOOKUP($A167&amp;E$5,'[1]NBA-Data-1980-2019'!$B$1:$B$16305&amp;'[1]NBA-Data-1980-2019'!$A$1:$A$16305,'[1]NBA-Data-1980-2019'!$D$1:$D$16305,"",0)</f>
        <v/>
      </c>
      <c r="F167" s="2" t="str" cm="1">
        <f t="array" ref="F167">_xlfn.XLOOKUP($A167&amp;F$5,'[1]NBA-Data-1980-2019'!$B$1:$B$16305&amp;'[1]NBA-Data-1980-2019'!$A$1:$A$16305,'[1]NBA-Data-1980-2019'!$D$1:$D$16305,"",0)</f>
        <v/>
      </c>
      <c r="G167" s="2" t="str" cm="1">
        <f t="array" ref="G167">_xlfn.XLOOKUP($A167&amp;G$5,'[1]NBA-Data-1980-2019'!$B$1:$B$16305&amp;'[1]NBA-Data-1980-2019'!$A$1:$A$16305,'[1]NBA-Data-1980-2019'!$D$1:$D$16305,"",0)</f>
        <v/>
      </c>
      <c r="H167" s="2" t="str" cm="1">
        <f t="array" ref="H167">_xlfn.XLOOKUP($A167&amp;H$5,'[1]NBA-Data-1980-2019'!$B$1:$B$16305&amp;'[1]NBA-Data-1980-2019'!$A$1:$A$16305,'[1]NBA-Data-1980-2019'!$D$1:$D$16305,"",0)</f>
        <v/>
      </c>
      <c r="I167" s="2" t="str" cm="1">
        <f t="array" ref="I167">_xlfn.XLOOKUP($A167&amp;I$5,'[1]NBA-Data-1980-2019'!$B$1:$B$16305&amp;'[1]NBA-Data-1980-2019'!$A$1:$A$16305,'[1]NBA-Data-1980-2019'!$D$1:$D$16305,"",0)</f>
        <v/>
      </c>
      <c r="J167" s="2" t="str" cm="1">
        <f t="array" ref="J167">_xlfn.XLOOKUP($A167&amp;J$5,'[1]NBA-Data-1980-2019'!$B$1:$B$16305&amp;'[1]NBA-Data-1980-2019'!$A$1:$A$16305,'[1]NBA-Data-1980-2019'!$D$1:$D$16305,"",0)</f>
        <v/>
      </c>
      <c r="K167" s="2" t="str" cm="1">
        <f t="array" ref="K167">_xlfn.XLOOKUP($A167&amp;K$5,'[1]NBA-Data-1980-2019'!$B$1:$B$16305&amp;'[1]NBA-Data-1980-2019'!$A$1:$A$16305,'[1]NBA-Data-1980-2019'!$D$1:$D$16305,"",0)</f>
        <v/>
      </c>
      <c r="L167" s="2" t="str" cm="1">
        <f t="array" ref="L167">_xlfn.XLOOKUP($A167&amp;L$5,'[1]NBA-Data-1980-2019'!$B$1:$B$16305&amp;'[1]NBA-Data-1980-2019'!$A$1:$A$16305,'[1]NBA-Data-1980-2019'!$D$1:$D$16305,"",0)</f>
        <v/>
      </c>
      <c r="M167" s="2" t="str" cm="1">
        <f t="array" ref="M167">_xlfn.XLOOKUP($A167&amp;M$5,'[1]NBA-Data-1980-2019'!$B$1:$B$16305&amp;'[1]NBA-Data-1980-2019'!$A$1:$A$16305,'[1]NBA-Data-1980-2019'!$D$1:$D$16305,"",0)</f>
        <v/>
      </c>
      <c r="N167" s="2" t="str" cm="1">
        <f t="array" ref="N167">_xlfn.XLOOKUP($A167&amp;N$5,'[1]NBA-Data-1980-2019'!$B$1:$B$16305&amp;'[1]NBA-Data-1980-2019'!$A$1:$A$16305,'[1]NBA-Data-1980-2019'!$D$1:$D$16305,"",0)</f>
        <v/>
      </c>
      <c r="O167" s="2" t="str" cm="1">
        <f t="array" ref="O167">_xlfn.XLOOKUP($A167&amp;O$5,'[1]NBA-Data-1980-2019'!$B$1:$B$16305&amp;'[1]NBA-Data-1980-2019'!$A$1:$A$16305,'[1]NBA-Data-1980-2019'!$D$1:$D$16305,"",0)</f>
        <v/>
      </c>
      <c r="P167" s="2" t="str" cm="1">
        <f t="array" ref="P167">_xlfn.XLOOKUP($A167&amp;P$5,'[1]NBA-Data-1980-2019'!$B$1:$B$16305&amp;'[1]NBA-Data-1980-2019'!$A$1:$A$16305,'[1]NBA-Data-1980-2019'!$D$1:$D$16305,"",0)</f>
        <v/>
      </c>
      <c r="Q167" s="2" t="str" cm="1">
        <f t="array" ref="Q167">_xlfn.XLOOKUP($A167&amp;Q$5,'[1]NBA-Data-1980-2019'!$B$1:$B$16305&amp;'[1]NBA-Data-1980-2019'!$A$1:$A$16305,'[1]NBA-Data-1980-2019'!$D$1:$D$16305,"",0)</f>
        <v/>
      </c>
      <c r="R167" s="2" t="str" cm="1">
        <f t="array" ref="R167">_xlfn.XLOOKUP($A167&amp;R$5,'[1]NBA-Data-1980-2019'!$B$1:$B$16305&amp;'[1]NBA-Data-1980-2019'!$A$1:$A$16305,'[1]NBA-Data-1980-2019'!$D$1:$D$16305,"",0)</f>
        <v/>
      </c>
      <c r="S167" s="2" t="str" cm="1">
        <f t="array" ref="S167">_xlfn.XLOOKUP($A167&amp;S$5,'[1]NBA-Data-1980-2019'!$B$1:$B$16305&amp;'[1]NBA-Data-1980-2019'!$A$1:$A$16305,'[1]NBA-Data-1980-2019'!$D$1:$D$16305,"",0)</f>
        <v/>
      </c>
      <c r="T167" s="2" t="str" cm="1">
        <f t="array" ref="T167">_xlfn.XLOOKUP($A167&amp;T$5,'[1]NBA-Data-1980-2019'!$B$1:$B$16305&amp;'[1]NBA-Data-1980-2019'!$A$1:$A$16305,'[1]NBA-Data-1980-2019'!$D$1:$D$16305,"",0)</f>
        <v>WAS</v>
      </c>
      <c r="U167" s="2" t="str" cm="1">
        <f t="array" ref="U167">_xlfn.XLOOKUP($A167&amp;U$5,'[1]NBA-Data-1980-2019'!$B$1:$B$16305&amp;'[1]NBA-Data-1980-2019'!$A$1:$A$16305,'[1]NBA-Data-1980-2019'!$D$1:$D$16305,"",0)</f>
        <v>WAS</v>
      </c>
      <c r="V167" s="2" t="str" cm="1">
        <f t="array" ref="V167">_xlfn.XLOOKUP($A167&amp;V$5,'[1]NBA-Data-1980-2019'!$B$1:$B$16305&amp;'[1]NBA-Data-1980-2019'!$A$1:$A$16305,'[1]NBA-Data-1980-2019'!$D$1:$D$16305,"",0)</f>
        <v>WAS</v>
      </c>
      <c r="W167" s="2" t="str" cm="1">
        <f t="array" ref="W167">_xlfn.XLOOKUP($A167&amp;W$5,'[1]NBA-Data-1980-2019'!$B$1:$B$16305&amp;'[1]NBA-Data-1980-2019'!$A$1:$A$16305,'[1]NBA-Data-1980-2019'!$D$1:$D$16305,"",0)</f>
        <v>TOT</v>
      </c>
      <c r="X167" s="2" t="str" cm="1">
        <f t="array" ref="X167">_xlfn.XLOOKUP($A167&amp;X$5,'[1]NBA-Data-1980-2019'!$B$1:$B$16305&amp;'[1]NBA-Data-1980-2019'!$A$1:$A$16305,'[1]NBA-Data-1980-2019'!$D$1:$D$16305,"",0)</f>
        <v>DEN</v>
      </c>
      <c r="Y167" s="2" t="str" cm="1">
        <f t="array" ref="Y167">_xlfn.XLOOKUP($A167&amp;Y$5,'[1]NBA-Data-1980-2019'!$B$1:$B$16305&amp;'[1]NBA-Data-1980-2019'!$A$1:$A$16305,'[1]NBA-Data-1980-2019'!$D$1:$D$16305,"",0)</f>
        <v>DEN</v>
      </c>
      <c r="Z167" s="2" t="str" cm="1">
        <f t="array" ref="Z167">_xlfn.XLOOKUP($A167&amp;Z$5,'[1]NBA-Data-1980-2019'!$B$1:$B$16305&amp;'[1]NBA-Data-1980-2019'!$A$1:$A$16305,'[1]NBA-Data-1980-2019'!$D$1:$D$16305,"",0)</f>
        <v>TOT</v>
      </c>
      <c r="AA167" s="2" t="str" cm="1">
        <f t="array" ref="AA167">_xlfn.XLOOKUP($A167&amp;AA$5,'[1]NBA-Data-1980-2019'!$B$1:$B$16305&amp;'[1]NBA-Data-1980-2019'!$A$1:$A$16305,'[1]NBA-Data-1980-2019'!$D$1:$D$16305,"",0)</f>
        <v>DAL</v>
      </c>
      <c r="AB167" s="2" t="str" cm="1">
        <f t="array" ref="AB167">_xlfn.XLOOKUP($A167&amp;AB$5,'[1]NBA-Data-1980-2019'!$B$1:$B$16305&amp;'[1]NBA-Data-1980-2019'!$A$1:$A$16305,'[1]NBA-Data-1980-2019'!$D$1:$D$16305,"",0)</f>
        <v>GSW</v>
      </c>
      <c r="AC167" s="2" t="str" cm="1">
        <f t="array" ref="AC167">_xlfn.XLOOKUP($A167&amp;AC$5,'[1]NBA-Data-1980-2019'!$B$1:$B$16305&amp;'[1]NBA-Data-1980-2019'!$A$1:$A$16305,'[1]NBA-Data-1980-2019'!$D$1:$D$16305,"",0)</f>
        <v>GSW</v>
      </c>
      <c r="AD167" s="2" t="str" cm="1">
        <f t="array" ref="AD167">_xlfn.XLOOKUP($A167&amp;AD$5,'[1]NBA-Data-1980-2019'!$B$1:$B$16305&amp;'[1]NBA-Data-1980-2019'!$A$1:$A$16305,'[1]NBA-Data-1980-2019'!$D$1:$D$16305,"",0)</f>
        <v>LAL</v>
      </c>
      <c r="AE167" s="2" t="str" cm="1">
        <f t="array" ref="AE167">_xlfn.XLOOKUP($A167&amp;AE$5,'[1]NBA-Data-1980-2019'!$B$1:$B$16305&amp;'[1]NBA-Data-1980-2019'!$A$1:$A$16305,'[1]NBA-Data-1980-2019'!$D$1:$D$16305,"",0)</f>
        <v/>
      </c>
      <c r="AF167" s="2" t="str" cm="1">
        <f t="array" ref="AF167">_xlfn.XLOOKUP($A167&amp;AF$5,'[1]NBA-Data-1980-2019'!$B$1:$B$16305&amp;'[1]NBA-Data-1980-2019'!$A$1:$A$16305,'[1]NBA-Data-1980-2019'!$D$1:$D$16305,"",0)</f>
        <v/>
      </c>
      <c r="AG167" s="2" t="str" cm="1">
        <f t="array" ref="AG167">_xlfn.XLOOKUP($A167&amp;AG$5,'[1]NBA-Data-1980-2019'!$B$1:$B$16305&amp;'[1]NBA-Data-1980-2019'!$A$1:$A$16305,'[1]NBA-Data-1980-2019'!$D$1:$D$16305,"",0)</f>
        <v/>
      </c>
      <c r="AH167" s="2" t="str" cm="1">
        <f t="array" ref="AH167">_xlfn.XLOOKUP($A167&amp;AH$5,'[1]NBA-Data-1980-2019'!$B$1:$B$16305&amp;'[1]NBA-Data-1980-2019'!$A$1:$A$16305,'[1]NBA-Data-1980-2019'!$H$1:$H$16305,"",0)</f>
        <v/>
      </c>
      <c r="AI167" s="2" t="str" cm="1">
        <f t="array" ref="AI167">_xlfn.XLOOKUP($A167&amp;AI$5,'[1]NBA-Data-1980-2019'!$B$1:$B$16305&amp;'[1]NBA-Data-1980-2019'!$A$1:$A$16305,'[1]NBA-Data-1980-2019'!$H$1:$H$16305,"",0)</f>
        <v/>
      </c>
      <c r="AJ167" s="2" t="str" cm="1">
        <f t="array" ref="AJ167">_xlfn.XLOOKUP($A167&amp;AJ$5,'[1]NBA-Data-1980-2019'!$B$1:$B$16305&amp;'[1]NBA-Data-1980-2019'!$A$1:$A$16305,'[1]NBA-Data-1980-2019'!$H$1:$H$16305,"",0)</f>
        <v/>
      </c>
      <c r="AK167" s="2" t="str" cm="1">
        <f t="array" ref="AK167">_xlfn.XLOOKUP($A167&amp;AK$5,'[1]NBA-Data-1980-2019'!$B$1:$B$16305&amp;'[1]NBA-Data-1980-2019'!$A$1:$A$16305,'[1]NBA-Data-1980-2019'!$H$1:$H$16305,"",0)</f>
        <v/>
      </c>
      <c r="AL167" s="2" t="str" cm="1">
        <f t="array" ref="AL167">_xlfn.XLOOKUP($A167&amp;AL$5,'[1]NBA-Data-1980-2019'!$B$1:$B$16305&amp;'[1]NBA-Data-1980-2019'!$A$1:$A$16305,'[1]NBA-Data-1980-2019'!$H$1:$H$16305,"",0)</f>
        <v/>
      </c>
      <c r="AM167" s="2" t="str" cm="1">
        <f t="array" ref="AM167">_xlfn.XLOOKUP($A167&amp;AM$5,'[1]NBA-Data-1980-2019'!$B$1:$B$16305&amp;'[1]NBA-Data-1980-2019'!$A$1:$A$16305,'[1]NBA-Data-1980-2019'!$H$1:$H$16305,"",0)</f>
        <v/>
      </c>
      <c r="AN167" s="2" t="str" cm="1">
        <f t="array" ref="AN167">_xlfn.XLOOKUP($A167&amp;AN$5,'[1]NBA-Data-1980-2019'!$B$1:$B$16305&amp;'[1]NBA-Data-1980-2019'!$A$1:$A$16305,'[1]NBA-Data-1980-2019'!$H$1:$H$16305,"",0)</f>
        <v/>
      </c>
      <c r="AO167" s="2" t="str" cm="1">
        <f t="array" ref="AO167">_xlfn.XLOOKUP($A167&amp;AO$5,'[1]NBA-Data-1980-2019'!$B$1:$B$16305&amp;'[1]NBA-Data-1980-2019'!$A$1:$A$16305,'[1]NBA-Data-1980-2019'!$H$1:$H$16305,"",0)</f>
        <v/>
      </c>
      <c r="AP167" s="2" t="str" cm="1">
        <f t="array" ref="AP167">_xlfn.XLOOKUP($A167&amp;AP$5,'[1]NBA-Data-1980-2019'!$B$1:$B$16305&amp;'[1]NBA-Data-1980-2019'!$A$1:$A$16305,'[1]NBA-Data-1980-2019'!$H$1:$H$16305,"",0)</f>
        <v/>
      </c>
      <c r="AQ167" s="2" t="str" cm="1">
        <f t="array" ref="AQ167">_xlfn.XLOOKUP($A167&amp;AQ$5,'[1]NBA-Data-1980-2019'!$B$1:$B$16305&amp;'[1]NBA-Data-1980-2019'!$A$1:$A$16305,'[1]NBA-Data-1980-2019'!$H$1:$H$16305,"",0)</f>
        <v/>
      </c>
      <c r="AR167" s="2" t="str" cm="1">
        <f t="array" ref="AR167">_xlfn.XLOOKUP($A167&amp;AR$5,'[1]NBA-Data-1980-2019'!$B$1:$B$16305&amp;'[1]NBA-Data-1980-2019'!$A$1:$A$16305,'[1]NBA-Data-1980-2019'!$H$1:$H$16305,"",0)</f>
        <v/>
      </c>
      <c r="AS167" s="2" t="str" cm="1">
        <f t="array" ref="AS167">_xlfn.XLOOKUP($A167&amp;AS$5,'[1]NBA-Data-1980-2019'!$B$1:$B$16305&amp;'[1]NBA-Data-1980-2019'!$A$1:$A$16305,'[1]NBA-Data-1980-2019'!$H$1:$H$16305,"",0)</f>
        <v/>
      </c>
      <c r="AT167" s="2" t="str" cm="1">
        <f t="array" ref="AT167">_xlfn.XLOOKUP($A167&amp;AT$5,'[1]NBA-Data-1980-2019'!$B$1:$B$16305&amp;'[1]NBA-Data-1980-2019'!$A$1:$A$16305,'[1]NBA-Data-1980-2019'!$H$1:$H$16305,"",0)</f>
        <v/>
      </c>
      <c r="AU167" s="2" t="str" cm="1">
        <f t="array" ref="AU167">_xlfn.XLOOKUP($A167&amp;AU$5,'[1]NBA-Data-1980-2019'!$B$1:$B$16305&amp;'[1]NBA-Data-1980-2019'!$A$1:$A$16305,'[1]NBA-Data-1980-2019'!$H$1:$H$16305,"",0)</f>
        <v/>
      </c>
      <c r="AV167" s="2" t="str" cm="1">
        <f t="array" ref="AV167">_xlfn.XLOOKUP($A167&amp;AV$5,'[1]NBA-Data-1980-2019'!$B$1:$B$16305&amp;'[1]NBA-Data-1980-2019'!$A$1:$A$16305,'[1]NBA-Data-1980-2019'!$H$1:$H$16305,"",0)</f>
        <v/>
      </c>
      <c r="AW167" s="2" t="str" cm="1">
        <f t="array" ref="AW167">_xlfn.XLOOKUP($A167&amp;AW$5,'[1]NBA-Data-1980-2019'!$B$1:$B$16305&amp;'[1]NBA-Data-1980-2019'!$A$1:$A$16305,'[1]NBA-Data-1980-2019'!$H$1:$H$16305,"",0)</f>
        <v/>
      </c>
      <c r="AX167" s="2" t="str" cm="1">
        <f t="array" ref="AX167">_xlfn.XLOOKUP($A167&amp;AX$5,'[1]NBA-Data-1980-2019'!$B$1:$B$16305&amp;'[1]NBA-Data-1980-2019'!$A$1:$A$16305,'[1]NBA-Data-1980-2019'!$H$1:$H$16305,"",0)</f>
        <v/>
      </c>
      <c r="AY167" s="2" t="str" cm="1">
        <f t="array" ref="AY167">_xlfn.XLOOKUP($A167&amp;AY$5,'[1]NBA-Data-1980-2019'!$B$1:$B$16305&amp;'[1]NBA-Data-1980-2019'!$A$1:$A$16305,'[1]NBA-Data-1980-2019'!$H$1:$H$16305,"",0)</f>
        <v/>
      </c>
      <c r="AZ167" s="2" cm="1">
        <f t="array" ref="AZ167">_xlfn.XLOOKUP($A167&amp;AZ$5,'[1]NBA-Data-1980-2019'!$B$1:$B$16305&amp;'[1]NBA-Data-1980-2019'!$A$1:$A$16305,'[1]NBA-Data-1980-2019'!$H$1:$H$16305,"",0)</f>
        <v>1140</v>
      </c>
      <c r="BA167" s="2" cm="1">
        <f t="array" ref="BA167">_xlfn.XLOOKUP($A167&amp;BA$5,'[1]NBA-Data-1980-2019'!$B$1:$B$16305&amp;'[1]NBA-Data-1980-2019'!$A$1:$A$16305,'[1]NBA-Data-1980-2019'!$H$1:$H$16305,"",0)</f>
        <v>966.00000000000011</v>
      </c>
      <c r="BB167" s="2" cm="1">
        <f t="array" ref="BB167">_xlfn.XLOOKUP($A167&amp;BB$5,'[1]NBA-Data-1980-2019'!$B$1:$B$16305&amp;'[1]NBA-Data-1980-2019'!$A$1:$A$16305,'[1]NBA-Data-1980-2019'!$H$1:$H$16305,"",0)</f>
        <v>2196.2000000000003</v>
      </c>
      <c r="BC167" s="2" cm="1">
        <f t="array" ref="BC167">_xlfn.XLOOKUP($A167&amp;BC$5,'[1]NBA-Data-1980-2019'!$B$1:$B$16305&amp;'[1]NBA-Data-1980-2019'!$A$1:$A$16305,'[1]NBA-Data-1980-2019'!$H$1:$H$16305,"",0)</f>
        <v>1537.2</v>
      </c>
      <c r="BD167" s="2" cm="1">
        <f t="array" ref="BD167">_xlfn.XLOOKUP($A167&amp;BD$5,'[1]NBA-Data-1980-2019'!$B$1:$B$16305&amp;'[1]NBA-Data-1980-2019'!$A$1:$A$16305,'[1]NBA-Data-1980-2019'!$H$1:$H$16305,"",0)</f>
        <v>1429.9</v>
      </c>
      <c r="BE167" s="2" cm="1">
        <f t="array" ref="BE167">_xlfn.XLOOKUP($A167&amp;BE$5,'[1]NBA-Data-1980-2019'!$B$1:$B$16305&amp;'[1]NBA-Data-1980-2019'!$A$1:$A$16305,'[1]NBA-Data-1980-2019'!$H$1:$H$16305,"",0)</f>
        <v>79</v>
      </c>
      <c r="BF167" s="2" cm="1">
        <f t="array" ref="BF167">_xlfn.XLOOKUP($A167&amp;BF$5,'[1]NBA-Data-1980-2019'!$B$1:$B$16305&amp;'[1]NBA-Data-1980-2019'!$A$1:$A$16305,'[1]NBA-Data-1980-2019'!$H$1:$H$16305,"",0)</f>
        <v>255.29999999999998</v>
      </c>
      <c r="BG167" s="2" cm="1">
        <f t="array" ref="BG167">_xlfn.XLOOKUP($A167&amp;BG$5,'[1]NBA-Data-1980-2019'!$B$1:$B$16305&amp;'[1]NBA-Data-1980-2019'!$A$1:$A$16305,'[1]NBA-Data-1980-2019'!$H$1:$H$16305,"",0)</f>
        <v>370.6</v>
      </c>
      <c r="BH167" s="2" cm="1">
        <f t="array" ref="BH167">_xlfn.XLOOKUP($A167&amp;BH$5,'[1]NBA-Data-1980-2019'!$B$1:$B$16305&amp;'[1]NBA-Data-1980-2019'!$A$1:$A$16305,'[1]NBA-Data-1980-2019'!$H$1:$H$16305,"",0)</f>
        <v>739.19999999999993</v>
      </c>
      <c r="BI167" s="2" cm="1">
        <f t="array" ref="BI167">_xlfn.XLOOKUP($A167&amp;BI$5,'[1]NBA-Data-1980-2019'!$B$1:$B$16305&amp;'[1]NBA-Data-1980-2019'!$A$1:$A$16305,'[1]NBA-Data-1980-2019'!$H$1:$H$16305,"",0)</f>
        <v>617.5</v>
      </c>
      <c r="BJ167" s="2" cm="1">
        <f t="array" ref="BJ167">_xlfn.XLOOKUP($A167&amp;BJ$5,'[1]NBA-Data-1980-2019'!$B$1:$B$16305&amp;'[1]NBA-Data-1980-2019'!$A$1:$A$16305,'[1]NBA-Data-1980-2019'!$H$1:$H$16305,"",0)</f>
        <v>1672.5</v>
      </c>
      <c r="BK167" s="2" t="str" cm="1">
        <f t="array" ref="BK167">_xlfn.XLOOKUP($A167&amp;BK$5,'[1]NBA-Data-1980-2019'!$B$1:$B$16305&amp;'[1]NBA-Data-1980-2019'!$A$1:$A$16305,'[1]NBA-Data-1980-2019'!$H$1:$H$16305,"",0)</f>
        <v/>
      </c>
      <c r="BL167" s="2" t="str" cm="1">
        <f t="array" ref="BL167">_xlfn.XLOOKUP($A167&amp;BL$5,'[1]NBA-Data-1980-2019'!$B$1:$B$16305&amp;'[1]NBA-Data-1980-2019'!$A$1:$A$16305,'[1]NBA-Data-1980-2019'!$H$1:$H$16305,"",0)</f>
        <v/>
      </c>
      <c r="BM167" s="2" t="str" cm="1">
        <f t="array" ref="BM167">_xlfn.XLOOKUP($A167&amp;BM$5,'[1]NBA-Data-1980-2019'!$B$1:$B$16305&amp;'[1]NBA-Data-1980-2019'!$A$1:$A$16305,'[1]NBA-Data-1980-2019'!$H$1:$H$16305,"",0)</f>
        <v/>
      </c>
      <c r="BN167" s="2" t="str" cm="1">
        <f t="array" ref="BN167">_xlfn.XLOOKUP($A167&amp;BN$5,'[1]NBA-Data-1980-2019'!$B$1:$B$16305&amp;'[1]NBA-Data-1980-2019'!$A$1:$A$16305,'[1]NBA-Data-1980-2019'!$F$1:$F$16305,"",0)</f>
        <v/>
      </c>
      <c r="BO167" s="2" t="str" cm="1">
        <f t="array" ref="BO167">_xlfn.XLOOKUP($A167&amp;BO$5,'[1]NBA-Data-1980-2019'!$B$1:$B$16305&amp;'[1]NBA-Data-1980-2019'!$A$1:$A$16305,'[1]NBA-Data-1980-2019'!$F$1:$F$16305,"",0)</f>
        <v/>
      </c>
      <c r="BP167" s="2" t="str" cm="1">
        <f t="array" ref="BP167">_xlfn.XLOOKUP($A167&amp;BP$5,'[1]NBA-Data-1980-2019'!$B$1:$B$16305&amp;'[1]NBA-Data-1980-2019'!$A$1:$A$16305,'[1]NBA-Data-1980-2019'!$F$1:$F$16305,"",0)</f>
        <v/>
      </c>
      <c r="BQ167" s="2" t="str" cm="1">
        <f t="array" ref="BQ167">_xlfn.XLOOKUP($A167&amp;BQ$5,'[1]NBA-Data-1980-2019'!$B$1:$B$16305&amp;'[1]NBA-Data-1980-2019'!$A$1:$A$16305,'[1]NBA-Data-1980-2019'!$F$1:$F$16305,"",0)</f>
        <v/>
      </c>
      <c r="BR167" s="2" t="str" cm="1">
        <f t="array" ref="BR167">_xlfn.XLOOKUP($A167&amp;BR$5,'[1]NBA-Data-1980-2019'!$B$1:$B$16305&amp;'[1]NBA-Data-1980-2019'!$A$1:$A$16305,'[1]NBA-Data-1980-2019'!$F$1:$F$16305,"",0)</f>
        <v/>
      </c>
      <c r="BS167" s="2" t="str" cm="1">
        <f t="array" ref="BS167">_xlfn.XLOOKUP($A167&amp;BS$5,'[1]NBA-Data-1980-2019'!$B$1:$B$16305&amp;'[1]NBA-Data-1980-2019'!$A$1:$A$16305,'[1]NBA-Data-1980-2019'!$F$1:$F$16305,"",0)</f>
        <v/>
      </c>
      <c r="BT167" s="2" t="str" cm="1">
        <f t="array" ref="BT167">_xlfn.XLOOKUP($A167&amp;BT$5,'[1]NBA-Data-1980-2019'!$B$1:$B$16305&amp;'[1]NBA-Data-1980-2019'!$A$1:$A$16305,'[1]NBA-Data-1980-2019'!$F$1:$F$16305,"",0)</f>
        <v/>
      </c>
      <c r="BU167" s="2" t="str" cm="1">
        <f t="array" ref="BU167">_xlfn.XLOOKUP($A167&amp;BU$5,'[1]NBA-Data-1980-2019'!$B$1:$B$16305&amp;'[1]NBA-Data-1980-2019'!$A$1:$A$16305,'[1]NBA-Data-1980-2019'!$F$1:$F$16305,"",0)</f>
        <v/>
      </c>
      <c r="BV167" s="2" t="str" cm="1">
        <f t="array" ref="BV167">_xlfn.XLOOKUP($A167&amp;BV$5,'[1]NBA-Data-1980-2019'!$B$1:$B$16305&amp;'[1]NBA-Data-1980-2019'!$A$1:$A$16305,'[1]NBA-Data-1980-2019'!$F$1:$F$16305,"",0)</f>
        <v/>
      </c>
      <c r="BW167" s="2" t="str" cm="1">
        <f t="array" ref="BW167">_xlfn.XLOOKUP($A167&amp;BW$5,'[1]NBA-Data-1980-2019'!$B$1:$B$16305&amp;'[1]NBA-Data-1980-2019'!$A$1:$A$16305,'[1]NBA-Data-1980-2019'!$F$1:$F$16305,"",0)</f>
        <v/>
      </c>
      <c r="BX167" s="2" t="str" cm="1">
        <f t="array" ref="BX167">_xlfn.XLOOKUP($A167&amp;BX$5,'[1]NBA-Data-1980-2019'!$B$1:$B$16305&amp;'[1]NBA-Data-1980-2019'!$A$1:$A$16305,'[1]NBA-Data-1980-2019'!$F$1:$F$16305,"",0)</f>
        <v/>
      </c>
      <c r="BY167" s="2" t="str" cm="1">
        <f t="array" ref="BY167">_xlfn.XLOOKUP($A167&amp;BY$5,'[1]NBA-Data-1980-2019'!$B$1:$B$16305&amp;'[1]NBA-Data-1980-2019'!$A$1:$A$16305,'[1]NBA-Data-1980-2019'!$F$1:$F$16305,"",0)</f>
        <v/>
      </c>
      <c r="BZ167" s="2" t="str" cm="1">
        <f t="array" ref="BZ167">_xlfn.XLOOKUP($A167&amp;BZ$5,'[1]NBA-Data-1980-2019'!$B$1:$B$16305&amp;'[1]NBA-Data-1980-2019'!$A$1:$A$16305,'[1]NBA-Data-1980-2019'!$F$1:$F$16305,"",0)</f>
        <v/>
      </c>
      <c r="CA167" s="2" t="str" cm="1">
        <f t="array" ref="CA167">_xlfn.XLOOKUP($A167&amp;CA$5,'[1]NBA-Data-1980-2019'!$B$1:$B$16305&amp;'[1]NBA-Data-1980-2019'!$A$1:$A$16305,'[1]NBA-Data-1980-2019'!$F$1:$F$16305,"",0)</f>
        <v/>
      </c>
      <c r="CB167" s="2" t="str" cm="1">
        <f t="array" ref="CB167">_xlfn.XLOOKUP($A167&amp;CB$5,'[1]NBA-Data-1980-2019'!$B$1:$B$16305&amp;'[1]NBA-Data-1980-2019'!$A$1:$A$16305,'[1]NBA-Data-1980-2019'!$F$1:$F$16305,"",0)</f>
        <v/>
      </c>
      <c r="CC167" s="2" t="str" cm="1">
        <f t="array" ref="CC167">_xlfn.XLOOKUP($A167&amp;CC$5,'[1]NBA-Data-1980-2019'!$B$1:$B$16305&amp;'[1]NBA-Data-1980-2019'!$A$1:$A$16305,'[1]NBA-Data-1980-2019'!$F$1:$F$16305,"",0)</f>
        <v/>
      </c>
      <c r="CD167" s="2" t="str" cm="1">
        <f t="array" ref="CD167">_xlfn.XLOOKUP($A167&amp;CD$5,'[1]NBA-Data-1980-2019'!$B$1:$B$16305&amp;'[1]NBA-Data-1980-2019'!$A$1:$A$16305,'[1]NBA-Data-1980-2019'!$F$1:$F$16305,"",0)</f>
        <v/>
      </c>
      <c r="CE167" s="2" t="str" cm="1">
        <f t="array" ref="CE167">_xlfn.XLOOKUP($A167&amp;CE$5,'[1]NBA-Data-1980-2019'!$B$1:$B$16305&amp;'[1]NBA-Data-1980-2019'!$A$1:$A$16305,'[1]NBA-Data-1980-2019'!$F$1:$F$16305,"",0)</f>
        <v/>
      </c>
      <c r="CF167" s="2" cm="1">
        <f t="array" ref="CF167">_xlfn.XLOOKUP($A167&amp;CF$5,'[1]NBA-Data-1980-2019'!$B$1:$B$16305&amp;'[1]NBA-Data-1980-2019'!$A$1:$A$16305,'[1]NBA-Data-1980-2019'!$F$1:$F$16305,"",0)</f>
        <v>17</v>
      </c>
      <c r="CG167" s="2" cm="1">
        <f t="array" ref="CG167">_xlfn.XLOOKUP($A167&amp;CG$5,'[1]NBA-Data-1980-2019'!$B$1:$B$16305&amp;'[1]NBA-Data-1980-2019'!$A$1:$A$16305,'[1]NBA-Data-1980-2019'!$F$1:$F$16305,"",0)</f>
        <v>17</v>
      </c>
      <c r="CH167" s="2" cm="1">
        <f t="array" ref="CH167">_xlfn.XLOOKUP($A167&amp;CH$5,'[1]NBA-Data-1980-2019'!$B$1:$B$16305&amp;'[1]NBA-Data-1980-2019'!$A$1:$A$16305,'[1]NBA-Data-1980-2019'!$F$1:$F$16305,"",0)</f>
        <v>17.399999999999999</v>
      </c>
      <c r="CI167" s="2" cm="1">
        <f t="array" ref="CI167">_xlfn.XLOOKUP($A167&amp;CI$5,'[1]NBA-Data-1980-2019'!$B$1:$B$16305&amp;'[1]NBA-Data-1980-2019'!$A$1:$A$16305,'[1]NBA-Data-1980-2019'!$F$1:$F$16305,"",0)</f>
        <v>19.899999999999999</v>
      </c>
      <c r="CJ167" s="2" cm="1">
        <f t="array" ref="CJ167">_xlfn.XLOOKUP($A167&amp;CJ$5,'[1]NBA-Data-1980-2019'!$B$1:$B$16305&amp;'[1]NBA-Data-1980-2019'!$A$1:$A$16305,'[1]NBA-Data-1980-2019'!$F$1:$F$16305,"",0)</f>
        <v>20.7</v>
      </c>
      <c r="CK167" s="2" cm="1">
        <f t="array" ref="CK167">_xlfn.XLOOKUP($A167&amp;CK$5,'[1]NBA-Data-1980-2019'!$B$1:$B$16305&amp;'[1]NBA-Data-1980-2019'!$A$1:$A$16305,'[1]NBA-Data-1980-2019'!$F$1:$F$16305,"",0)</f>
        <v>10.199999999999999</v>
      </c>
      <c r="CL167" s="2" cm="1">
        <f t="array" ref="CL167">_xlfn.XLOOKUP($A167&amp;CL$5,'[1]NBA-Data-1980-2019'!$B$1:$B$16305&amp;'[1]NBA-Data-1980-2019'!$A$1:$A$16305,'[1]NBA-Data-1980-2019'!$F$1:$F$16305,"",0)</f>
        <v>14.4</v>
      </c>
      <c r="CM167" s="2" cm="1">
        <f t="array" ref="CM167">_xlfn.XLOOKUP($A167&amp;CM$5,'[1]NBA-Data-1980-2019'!$B$1:$B$16305&amp;'[1]NBA-Data-1980-2019'!$A$1:$A$16305,'[1]NBA-Data-1980-2019'!$F$1:$F$16305,"",0)</f>
        <v>19.899999999999999</v>
      </c>
      <c r="CN167" s="2" cm="1">
        <f t="array" ref="CN167">_xlfn.XLOOKUP($A167&amp;CN$5,'[1]NBA-Data-1980-2019'!$B$1:$B$16305&amp;'[1]NBA-Data-1980-2019'!$A$1:$A$16305,'[1]NBA-Data-1980-2019'!$F$1:$F$16305,"",0)</f>
        <v>25.2</v>
      </c>
      <c r="CO167" s="2" cm="1">
        <f t="array" ref="CO167">_xlfn.XLOOKUP($A167&amp;CO$5,'[1]NBA-Data-1980-2019'!$B$1:$B$16305&amp;'[1]NBA-Data-1980-2019'!$A$1:$A$16305,'[1]NBA-Data-1980-2019'!$F$1:$F$16305,"",0)</f>
        <v>22.3</v>
      </c>
      <c r="CP167" s="2" cm="1">
        <f t="array" ref="CP167">_xlfn.XLOOKUP($A167&amp;CP$5,'[1]NBA-Data-1980-2019'!$B$1:$B$16305&amp;'[1]NBA-Data-1980-2019'!$A$1:$A$16305,'[1]NBA-Data-1980-2019'!$F$1:$F$16305,"",0)</f>
        <v>21.8</v>
      </c>
      <c r="CQ167" s="2" t="str" cm="1">
        <f t="array" ref="CQ167">_xlfn.XLOOKUP($A167&amp;CQ$5,'[1]NBA-Data-1980-2019'!$B$1:$B$16305&amp;'[1]NBA-Data-1980-2019'!$A$1:$A$16305,'[1]NBA-Data-1980-2019'!$F$1:$F$16305,"",0)</f>
        <v/>
      </c>
      <c r="CR167" s="2" t="str" cm="1">
        <f t="array" ref="CR167">_xlfn.XLOOKUP($A167&amp;CR$5,'[1]NBA-Data-1980-2019'!$B$1:$B$16305&amp;'[1]NBA-Data-1980-2019'!$A$1:$A$16305,'[1]NBA-Data-1980-2019'!$F$1:$F$16305,"",0)</f>
        <v/>
      </c>
      <c r="CS167" s="2" t="str" cm="1">
        <f t="array" ref="CS167">_xlfn.XLOOKUP($A167&amp;CS$5,'[1]NBA-Data-1980-2019'!$B$1:$B$16305&amp;'[1]NBA-Data-1980-2019'!$A$1:$A$16305,'[1]NBA-Data-1980-2019'!$F$1:$F$16305,"",0)</f>
        <v/>
      </c>
      <c r="CU167" s="2" t="str">
        <f>_xlfn.XLOOKUP($A167,TEAMS!$G$1:$G$839,TEAMS!$H$1:$H$839,"",0)</f>
        <v>C</v>
      </c>
      <c r="CV167" s="2" t="str">
        <f>_xlfn.XLOOKUP($CU167,DASHBOARD!$B$22:$B$27,DASHBOARD!$C$22:$C$27,"",0)</f>
        <v>CENTER</v>
      </c>
      <c r="CY167" s="63">
        <f>SUMIFS('[1]NBA-Data-1980-2019'!$G$1:$G$16305,'[1]NBA-Data-1980-2019'!$B$1:$B$16305,$A167,'[1]NBA-Data-1980-2019'!$A$1:$A$16305,CY$9)</f>
        <v>0</v>
      </c>
      <c r="CZ167" s="63">
        <f>SUMIFS('[1]NBA-Data-1980-2019'!$G$1:$G$16305,'[1]NBA-Data-1980-2019'!$B$1:$B$16305,$A167,'[1]NBA-Data-1980-2019'!$A$1:$A$16305,CZ$9)</f>
        <v>0</v>
      </c>
      <c r="DA167" s="63">
        <f>SUMIFS('[1]NBA-Data-1980-2019'!$G$1:$G$16305,'[1]NBA-Data-1980-2019'!$B$1:$B$16305,$A167,'[1]NBA-Data-1980-2019'!$A$1:$A$16305,DA$9)</f>
        <v>0</v>
      </c>
      <c r="DB167" s="63">
        <f>SUMIFS('[1]NBA-Data-1980-2019'!$G$1:$G$16305,'[1]NBA-Data-1980-2019'!$B$1:$B$16305,$A167,'[1]NBA-Data-1980-2019'!$A$1:$A$16305,DB$9)</f>
        <v>0</v>
      </c>
      <c r="DC167" s="63">
        <f>SUMIFS('[1]NBA-Data-1980-2019'!$G$1:$G$16305,'[1]NBA-Data-1980-2019'!$B$1:$B$16305,$A167,'[1]NBA-Data-1980-2019'!$A$1:$A$16305,DC$9)</f>
        <v>0</v>
      </c>
      <c r="DD167" s="63">
        <f>SUMIFS('[1]NBA-Data-1980-2019'!$G$1:$G$16305,'[1]NBA-Data-1980-2019'!$B$1:$B$16305,$A167,'[1]NBA-Data-1980-2019'!$A$1:$A$16305,DD$9)</f>
        <v>0</v>
      </c>
      <c r="DE167" s="63">
        <f>SUMIFS('[1]NBA-Data-1980-2019'!$G$1:$G$16305,'[1]NBA-Data-1980-2019'!$B$1:$B$16305,$A167,'[1]NBA-Data-1980-2019'!$A$1:$A$16305,DE$9)</f>
        <v>0</v>
      </c>
      <c r="DF167" s="63">
        <f>SUMIFS('[1]NBA-Data-1980-2019'!$G$1:$G$16305,'[1]NBA-Data-1980-2019'!$B$1:$B$16305,$A167,'[1]NBA-Data-1980-2019'!$A$1:$A$16305,DF$9)</f>
        <v>0</v>
      </c>
      <c r="DG167" s="63">
        <f>SUMIFS('[1]NBA-Data-1980-2019'!$G$1:$G$16305,'[1]NBA-Data-1980-2019'!$B$1:$B$16305,$A167,'[1]NBA-Data-1980-2019'!$A$1:$A$16305,DG$9)</f>
        <v>0</v>
      </c>
      <c r="DH167" s="63">
        <f>SUMIFS('[1]NBA-Data-1980-2019'!$G$1:$G$16305,'[1]NBA-Data-1980-2019'!$B$1:$B$16305,$A167,'[1]NBA-Data-1980-2019'!$A$1:$A$16305,DH$9)</f>
        <v>0</v>
      </c>
      <c r="DI167" s="63">
        <f>SUMIFS('[1]NBA-Data-1980-2019'!$G$1:$G$16305,'[1]NBA-Data-1980-2019'!$B$1:$B$16305,$A167,'[1]NBA-Data-1980-2019'!$A$1:$A$16305,DI$9)</f>
        <v>0</v>
      </c>
      <c r="DJ167" s="63">
        <f>SUMIFS('[1]NBA-Data-1980-2019'!$G$1:$G$16305,'[1]NBA-Data-1980-2019'!$B$1:$B$16305,$A167,'[1]NBA-Data-1980-2019'!$A$1:$A$16305,DJ$9)</f>
        <v>0</v>
      </c>
      <c r="DK167" s="63">
        <f>SUMIFS('[1]NBA-Data-1980-2019'!$G$1:$G$16305,'[1]NBA-Data-1980-2019'!$B$1:$B$16305,$A167,'[1]NBA-Data-1980-2019'!$A$1:$A$16305,DK$9)</f>
        <v>0</v>
      </c>
      <c r="DL167" s="63">
        <f>SUMIFS('[1]NBA-Data-1980-2019'!$G$1:$G$16305,'[1]NBA-Data-1980-2019'!$B$1:$B$16305,$A167,'[1]NBA-Data-1980-2019'!$A$1:$A$16305,DL$9)</f>
        <v>0</v>
      </c>
      <c r="DM167" s="63">
        <f>SUMIFS('[1]NBA-Data-1980-2019'!$G$1:$G$16305,'[1]NBA-Data-1980-2019'!$B$1:$B$16305,$A167,'[1]NBA-Data-1980-2019'!$A$1:$A$16305,DM$9)</f>
        <v>0</v>
      </c>
      <c r="DN167" s="63">
        <f>SUMIFS('[1]NBA-Data-1980-2019'!$G$1:$G$16305,'[1]NBA-Data-1980-2019'!$B$1:$B$16305,$A167,'[1]NBA-Data-1980-2019'!$A$1:$A$16305,DN$9)</f>
        <v>0</v>
      </c>
      <c r="DO167" s="63">
        <f>SUMIFS('[1]NBA-Data-1980-2019'!$G$1:$G$16305,'[1]NBA-Data-1980-2019'!$B$1:$B$16305,$A167,'[1]NBA-Data-1980-2019'!$A$1:$A$16305,DO$9)</f>
        <v>0</v>
      </c>
      <c r="DP167" s="63">
        <f>SUMIFS('[1]NBA-Data-1980-2019'!$G$1:$G$16305,'[1]NBA-Data-1980-2019'!$B$1:$B$16305,$A167,'[1]NBA-Data-1980-2019'!$A$1:$A$16305,DP$9)</f>
        <v>0</v>
      </c>
      <c r="DQ167" s="63">
        <f>SUMIFS('[1]NBA-Data-1980-2019'!$G$1:$G$16305,'[1]NBA-Data-1980-2019'!$B$1:$B$16305,$A167,'[1]NBA-Data-1980-2019'!$A$1:$A$16305,DQ$9)</f>
        <v>1392240</v>
      </c>
      <c r="DR167" s="63">
        <f>SUMIFS('[1]NBA-Data-1980-2019'!$G$1:$G$16305,'[1]NBA-Data-1980-2019'!$B$1:$B$16305,$A167,'[1]NBA-Data-1980-2019'!$A$1:$A$16305,DR$9)</f>
        <v>1496640</v>
      </c>
      <c r="DS167" s="63">
        <f>SUMIFS('[1]NBA-Data-1980-2019'!$G$1:$G$16305,'[1]NBA-Data-1980-2019'!$B$1:$B$16305,$A167,'[1]NBA-Data-1980-2019'!$A$1:$A$16305,DS$9)</f>
        <v>1601040</v>
      </c>
      <c r="DT167" s="63">
        <f>SUMIFS('[1]NBA-Data-1980-2019'!$G$1:$G$16305,'[1]NBA-Data-1980-2019'!$B$1:$B$16305,$A167,'[1]NBA-Data-1980-2019'!$A$1:$A$16305,DT$9)</f>
        <v>2462400</v>
      </c>
      <c r="DU167" s="63">
        <f>SUMIFS('[1]NBA-Data-1980-2019'!$G$1:$G$16305,'[1]NBA-Data-1980-2019'!$B$1:$B$16305,$A167,'[1]NBA-Data-1980-2019'!$A$1:$A$16305,DU$9)</f>
        <v>10000000</v>
      </c>
      <c r="DV167" s="63">
        <f>SUMIFS('[1]NBA-Data-1980-2019'!$G$1:$G$16305,'[1]NBA-Data-1980-2019'!$B$1:$B$16305,$A167,'[1]NBA-Data-1980-2019'!$A$1:$A$16305,DV$9)</f>
        <v>10750000</v>
      </c>
      <c r="DW167" s="63">
        <f>SUMIFS('[1]NBA-Data-1980-2019'!$G$1:$G$16305,'[1]NBA-Data-1980-2019'!$B$1:$B$16305,$A167,'[1]NBA-Data-1980-2019'!$A$1:$A$16305,DW$9)</f>
        <v>11250000</v>
      </c>
      <c r="DX167" s="63">
        <f>SUMIFS('[1]NBA-Data-1980-2019'!$G$1:$G$16305,'[1]NBA-Data-1980-2019'!$B$1:$B$16305,$A167,'[1]NBA-Data-1980-2019'!$A$1:$A$16305,DX$9)</f>
        <v>12000000</v>
      </c>
      <c r="DY167" s="63">
        <f>SUMIFS('[1]NBA-Data-1980-2019'!$G$1:$G$16305,'[1]NBA-Data-1980-2019'!$B$1:$B$16305,$A167,'[1]NBA-Data-1980-2019'!$A$1:$A$16305,DY$9)</f>
        <v>1403611</v>
      </c>
      <c r="DZ167" s="63">
        <f>SUMIFS('[1]NBA-Data-1980-2019'!$G$1:$G$16305,'[1]NBA-Data-1980-2019'!$B$1:$B$16305,$A167,'[1]NBA-Data-1980-2019'!$A$1:$A$16305,DZ$9)</f>
        <v>2116955</v>
      </c>
      <c r="EA167" s="63">
        <f>SUMIFS('[1]NBA-Data-1980-2019'!$G$1:$G$16305,'[1]NBA-Data-1980-2019'!$B$1:$B$16305,$A167,'[1]NBA-Data-1980-2019'!$A$1:$A$16305,EA$9)</f>
        <v>2393887</v>
      </c>
      <c r="EB167" s="63">
        <f>SUMIFS('[1]NBA-Data-1980-2019'!$G$1:$G$16305,'[1]NBA-Data-1980-2019'!$B$1:$B$16305,$A167,'[1]NBA-Data-1980-2019'!$A$1:$A$16305,EB$9)</f>
        <v>0</v>
      </c>
      <c r="EC167" s="63">
        <f>SUMIFS('[1]NBA-Data-1980-2019'!$G$1:$G$16305,'[1]NBA-Data-1980-2019'!$B$1:$B$16305,$A167,'[1]NBA-Data-1980-2019'!$A$1:$A$16305,EC$9)</f>
        <v>0</v>
      </c>
      <c r="ED167" s="63">
        <f>SUMIFS('[1]NBA-Data-1980-2019'!$G$1:$G$16305,'[1]NBA-Data-1980-2019'!$B$1:$B$16305,$A167,'[1]NBA-Data-1980-2019'!$A$1:$A$16305,ED$9)</f>
        <v>0</v>
      </c>
      <c r="EH167" s="2" t="s">
        <v>1273</v>
      </c>
    </row>
    <row r="168" spans="1:165" x14ac:dyDescent="0.2">
      <c r="A168" s="2" t="s">
        <v>626</v>
      </c>
      <c r="B168" s="2" t="str" cm="1">
        <f t="array" ref="B168">_xlfn.XLOOKUP($A168&amp;B$5,'[1]NBA-Data-1980-2019'!$B$1:$B$16305&amp;'[1]NBA-Data-1980-2019'!$A$1:$A$16305,'[1]NBA-Data-1980-2019'!$D$1:$D$16305,"",0)</f>
        <v/>
      </c>
      <c r="C168" s="2" t="str" cm="1">
        <f t="array" ref="C168">_xlfn.XLOOKUP($A168&amp;C$5,'[1]NBA-Data-1980-2019'!$B$1:$B$16305&amp;'[1]NBA-Data-1980-2019'!$A$1:$A$16305,'[1]NBA-Data-1980-2019'!$D$1:$D$16305,"",0)</f>
        <v/>
      </c>
      <c r="D168" s="2" t="str" cm="1">
        <f t="array" ref="D168">_xlfn.XLOOKUP($A168&amp;D$5,'[1]NBA-Data-1980-2019'!$B$1:$B$16305&amp;'[1]NBA-Data-1980-2019'!$A$1:$A$16305,'[1]NBA-Data-1980-2019'!$D$1:$D$16305,"",0)</f>
        <v/>
      </c>
      <c r="E168" s="2" t="str" cm="1">
        <f t="array" ref="E168">_xlfn.XLOOKUP($A168&amp;E$5,'[1]NBA-Data-1980-2019'!$B$1:$B$16305&amp;'[1]NBA-Data-1980-2019'!$A$1:$A$16305,'[1]NBA-Data-1980-2019'!$D$1:$D$16305,"",0)</f>
        <v/>
      </c>
      <c r="F168" s="2" t="str" cm="1">
        <f t="array" ref="F168">_xlfn.XLOOKUP($A168&amp;F$5,'[1]NBA-Data-1980-2019'!$B$1:$B$16305&amp;'[1]NBA-Data-1980-2019'!$A$1:$A$16305,'[1]NBA-Data-1980-2019'!$D$1:$D$16305,"",0)</f>
        <v/>
      </c>
      <c r="G168" s="2" t="str" cm="1">
        <f t="array" ref="G168">_xlfn.XLOOKUP($A168&amp;G$5,'[1]NBA-Data-1980-2019'!$B$1:$B$16305&amp;'[1]NBA-Data-1980-2019'!$A$1:$A$16305,'[1]NBA-Data-1980-2019'!$D$1:$D$16305,"",0)</f>
        <v/>
      </c>
      <c r="H168" s="2" t="str" cm="1">
        <f t="array" ref="H168">_xlfn.XLOOKUP($A168&amp;H$5,'[1]NBA-Data-1980-2019'!$B$1:$B$16305&amp;'[1]NBA-Data-1980-2019'!$A$1:$A$16305,'[1]NBA-Data-1980-2019'!$D$1:$D$16305,"",0)</f>
        <v/>
      </c>
      <c r="I168" s="2" t="str" cm="1">
        <f t="array" ref="I168">_xlfn.XLOOKUP($A168&amp;I$5,'[1]NBA-Data-1980-2019'!$B$1:$B$16305&amp;'[1]NBA-Data-1980-2019'!$A$1:$A$16305,'[1]NBA-Data-1980-2019'!$D$1:$D$16305,"",0)</f>
        <v/>
      </c>
      <c r="J168" s="2" t="str" cm="1">
        <f t="array" ref="J168">_xlfn.XLOOKUP($A168&amp;J$5,'[1]NBA-Data-1980-2019'!$B$1:$B$16305&amp;'[1]NBA-Data-1980-2019'!$A$1:$A$16305,'[1]NBA-Data-1980-2019'!$D$1:$D$16305,"",0)</f>
        <v/>
      </c>
      <c r="K168" s="2" t="str" cm="1">
        <f t="array" ref="K168">_xlfn.XLOOKUP($A168&amp;K$5,'[1]NBA-Data-1980-2019'!$B$1:$B$16305&amp;'[1]NBA-Data-1980-2019'!$A$1:$A$16305,'[1]NBA-Data-1980-2019'!$D$1:$D$16305,"",0)</f>
        <v/>
      </c>
      <c r="L168" s="2" t="str" cm="1">
        <f t="array" ref="L168">_xlfn.XLOOKUP($A168&amp;L$5,'[1]NBA-Data-1980-2019'!$B$1:$B$16305&amp;'[1]NBA-Data-1980-2019'!$A$1:$A$16305,'[1]NBA-Data-1980-2019'!$D$1:$D$16305,"",0)</f>
        <v/>
      </c>
      <c r="M168" s="2" t="str" cm="1">
        <f t="array" ref="M168">_xlfn.XLOOKUP($A168&amp;M$5,'[1]NBA-Data-1980-2019'!$B$1:$B$16305&amp;'[1]NBA-Data-1980-2019'!$A$1:$A$16305,'[1]NBA-Data-1980-2019'!$D$1:$D$16305,"",0)</f>
        <v/>
      </c>
      <c r="N168" s="2" t="str" cm="1">
        <f t="array" ref="N168">_xlfn.XLOOKUP($A168&amp;N$5,'[1]NBA-Data-1980-2019'!$B$1:$B$16305&amp;'[1]NBA-Data-1980-2019'!$A$1:$A$16305,'[1]NBA-Data-1980-2019'!$D$1:$D$16305,"",0)</f>
        <v/>
      </c>
      <c r="O168" s="2" t="str" cm="1">
        <f t="array" ref="O168">_xlfn.XLOOKUP($A168&amp;O$5,'[1]NBA-Data-1980-2019'!$B$1:$B$16305&amp;'[1]NBA-Data-1980-2019'!$A$1:$A$16305,'[1]NBA-Data-1980-2019'!$D$1:$D$16305,"",0)</f>
        <v/>
      </c>
      <c r="P168" s="2" t="str" cm="1">
        <f t="array" ref="P168">_xlfn.XLOOKUP($A168&amp;P$5,'[1]NBA-Data-1980-2019'!$B$1:$B$16305&amp;'[1]NBA-Data-1980-2019'!$A$1:$A$16305,'[1]NBA-Data-1980-2019'!$D$1:$D$16305,"",0)</f>
        <v/>
      </c>
      <c r="Q168" s="2" t="str" cm="1">
        <f t="array" ref="Q168">_xlfn.XLOOKUP($A168&amp;Q$5,'[1]NBA-Data-1980-2019'!$B$1:$B$16305&amp;'[1]NBA-Data-1980-2019'!$A$1:$A$16305,'[1]NBA-Data-1980-2019'!$D$1:$D$16305,"",0)</f>
        <v/>
      </c>
      <c r="R168" s="2" t="str" cm="1">
        <f t="array" ref="R168">_xlfn.XLOOKUP($A168&amp;R$5,'[1]NBA-Data-1980-2019'!$B$1:$B$16305&amp;'[1]NBA-Data-1980-2019'!$A$1:$A$16305,'[1]NBA-Data-1980-2019'!$D$1:$D$16305,"",0)</f>
        <v/>
      </c>
      <c r="S168" s="2" t="str" cm="1">
        <f t="array" ref="S168">_xlfn.XLOOKUP($A168&amp;S$5,'[1]NBA-Data-1980-2019'!$B$1:$B$16305&amp;'[1]NBA-Data-1980-2019'!$A$1:$A$16305,'[1]NBA-Data-1980-2019'!$D$1:$D$16305,"",0)</f>
        <v/>
      </c>
      <c r="T168" s="2" t="str" cm="1">
        <f t="array" ref="T168">_xlfn.XLOOKUP($A168&amp;T$5,'[1]NBA-Data-1980-2019'!$B$1:$B$16305&amp;'[1]NBA-Data-1980-2019'!$A$1:$A$16305,'[1]NBA-Data-1980-2019'!$D$1:$D$16305,"",0)</f>
        <v/>
      </c>
      <c r="U168" s="2" t="str" cm="1">
        <f t="array" ref="U168">_xlfn.XLOOKUP($A168&amp;U$5,'[1]NBA-Data-1980-2019'!$B$1:$B$16305&amp;'[1]NBA-Data-1980-2019'!$A$1:$A$16305,'[1]NBA-Data-1980-2019'!$D$1:$D$16305,"",0)</f>
        <v/>
      </c>
      <c r="V168" s="2" t="str" cm="1">
        <f t="array" ref="V168">_xlfn.XLOOKUP($A168&amp;V$5,'[1]NBA-Data-1980-2019'!$B$1:$B$16305&amp;'[1]NBA-Data-1980-2019'!$A$1:$A$16305,'[1]NBA-Data-1980-2019'!$D$1:$D$16305,"",0)</f>
        <v/>
      </c>
      <c r="W168" s="2" t="str" cm="1">
        <f t="array" ref="W168">_xlfn.XLOOKUP($A168&amp;W$5,'[1]NBA-Data-1980-2019'!$B$1:$B$16305&amp;'[1]NBA-Data-1980-2019'!$A$1:$A$16305,'[1]NBA-Data-1980-2019'!$D$1:$D$16305,"",0)</f>
        <v/>
      </c>
      <c r="X168" s="2" t="str" cm="1">
        <f t="array" ref="X168">_xlfn.XLOOKUP($A168&amp;X$5,'[1]NBA-Data-1980-2019'!$B$1:$B$16305&amp;'[1]NBA-Data-1980-2019'!$A$1:$A$16305,'[1]NBA-Data-1980-2019'!$D$1:$D$16305,"",0)</f>
        <v/>
      </c>
      <c r="Y168" s="2" t="str" cm="1">
        <f t="array" ref="Y168">_xlfn.XLOOKUP($A168&amp;Y$5,'[1]NBA-Data-1980-2019'!$B$1:$B$16305&amp;'[1]NBA-Data-1980-2019'!$A$1:$A$16305,'[1]NBA-Data-1980-2019'!$D$1:$D$16305,"",0)</f>
        <v/>
      </c>
      <c r="Z168" s="2" t="str" cm="1">
        <f t="array" ref="Z168">_xlfn.XLOOKUP($A168&amp;Z$5,'[1]NBA-Data-1980-2019'!$B$1:$B$16305&amp;'[1]NBA-Data-1980-2019'!$A$1:$A$16305,'[1]NBA-Data-1980-2019'!$D$1:$D$16305,"",0)</f>
        <v/>
      </c>
      <c r="AA168" s="2" t="str" cm="1">
        <f t="array" ref="AA168">_xlfn.XLOOKUP($A168&amp;AA$5,'[1]NBA-Data-1980-2019'!$B$1:$B$16305&amp;'[1]NBA-Data-1980-2019'!$A$1:$A$16305,'[1]NBA-Data-1980-2019'!$D$1:$D$16305,"",0)</f>
        <v/>
      </c>
      <c r="AB168" s="2" t="str" cm="1">
        <f t="array" ref="AB168">_xlfn.XLOOKUP($A168&amp;AB$5,'[1]NBA-Data-1980-2019'!$B$1:$B$16305&amp;'[1]NBA-Data-1980-2019'!$A$1:$A$16305,'[1]NBA-Data-1980-2019'!$D$1:$D$16305,"",0)</f>
        <v/>
      </c>
      <c r="AC168" s="2" t="str" cm="1">
        <f t="array" ref="AC168">_xlfn.XLOOKUP($A168&amp;AC$5,'[1]NBA-Data-1980-2019'!$B$1:$B$16305&amp;'[1]NBA-Data-1980-2019'!$A$1:$A$16305,'[1]NBA-Data-1980-2019'!$D$1:$D$16305,"",0)</f>
        <v/>
      </c>
      <c r="AD168" s="2" t="str" cm="1">
        <f t="array" ref="AD168">_xlfn.XLOOKUP($A168&amp;AD$5,'[1]NBA-Data-1980-2019'!$B$1:$B$16305&amp;'[1]NBA-Data-1980-2019'!$A$1:$A$16305,'[1]NBA-Data-1980-2019'!$D$1:$D$16305,"",0)</f>
        <v>ATL</v>
      </c>
      <c r="AE168" s="2" t="str" cm="1">
        <f t="array" ref="AE168">_xlfn.XLOOKUP($A168&amp;AE$5,'[1]NBA-Data-1980-2019'!$B$1:$B$16305&amp;'[1]NBA-Data-1980-2019'!$A$1:$A$16305,'[1]NBA-Data-1980-2019'!$D$1:$D$16305,"",0)</f>
        <v/>
      </c>
      <c r="AF168" s="2" t="str" cm="1">
        <f t="array" ref="AF168">_xlfn.XLOOKUP($A168&amp;AF$5,'[1]NBA-Data-1980-2019'!$B$1:$B$16305&amp;'[1]NBA-Data-1980-2019'!$A$1:$A$16305,'[1]NBA-Data-1980-2019'!$D$1:$D$16305,"",0)</f>
        <v/>
      </c>
      <c r="AG168" s="2" t="str" cm="1">
        <f t="array" ref="AG168">_xlfn.XLOOKUP($A168&amp;AG$5,'[1]NBA-Data-1980-2019'!$B$1:$B$16305&amp;'[1]NBA-Data-1980-2019'!$A$1:$A$16305,'[1]NBA-Data-1980-2019'!$D$1:$D$16305,"",0)</f>
        <v/>
      </c>
      <c r="AH168" s="2" t="str" cm="1">
        <f t="array" ref="AH168">_xlfn.XLOOKUP($A168&amp;AH$5,'[1]NBA-Data-1980-2019'!$B$1:$B$16305&amp;'[1]NBA-Data-1980-2019'!$A$1:$A$16305,'[1]NBA-Data-1980-2019'!$H$1:$H$16305,"",0)</f>
        <v/>
      </c>
      <c r="AI168" s="2" t="str" cm="1">
        <f t="array" ref="AI168">_xlfn.XLOOKUP($A168&amp;AI$5,'[1]NBA-Data-1980-2019'!$B$1:$B$16305&amp;'[1]NBA-Data-1980-2019'!$A$1:$A$16305,'[1]NBA-Data-1980-2019'!$H$1:$H$16305,"",0)</f>
        <v/>
      </c>
      <c r="AJ168" s="2" t="str" cm="1">
        <f t="array" ref="AJ168">_xlfn.XLOOKUP($A168&amp;AJ$5,'[1]NBA-Data-1980-2019'!$B$1:$B$16305&amp;'[1]NBA-Data-1980-2019'!$A$1:$A$16305,'[1]NBA-Data-1980-2019'!$H$1:$H$16305,"",0)</f>
        <v/>
      </c>
      <c r="AK168" s="2" t="str" cm="1">
        <f t="array" ref="AK168">_xlfn.XLOOKUP($A168&amp;AK$5,'[1]NBA-Data-1980-2019'!$B$1:$B$16305&amp;'[1]NBA-Data-1980-2019'!$A$1:$A$16305,'[1]NBA-Data-1980-2019'!$H$1:$H$16305,"",0)</f>
        <v/>
      </c>
      <c r="AL168" s="2" t="str" cm="1">
        <f t="array" ref="AL168">_xlfn.XLOOKUP($A168&amp;AL$5,'[1]NBA-Data-1980-2019'!$B$1:$B$16305&amp;'[1]NBA-Data-1980-2019'!$A$1:$A$16305,'[1]NBA-Data-1980-2019'!$H$1:$H$16305,"",0)</f>
        <v/>
      </c>
      <c r="AM168" s="2" t="str" cm="1">
        <f t="array" ref="AM168">_xlfn.XLOOKUP($A168&amp;AM$5,'[1]NBA-Data-1980-2019'!$B$1:$B$16305&amp;'[1]NBA-Data-1980-2019'!$A$1:$A$16305,'[1]NBA-Data-1980-2019'!$H$1:$H$16305,"",0)</f>
        <v/>
      </c>
      <c r="AN168" s="2" t="str" cm="1">
        <f t="array" ref="AN168">_xlfn.XLOOKUP($A168&amp;AN$5,'[1]NBA-Data-1980-2019'!$B$1:$B$16305&amp;'[1]NBA-Data-1980-2019'!$A$1:$A$16305,'[1]NBA-Data-1980-2019'!$H$1:$H$16305,"",0)</f>
        <v/>
      </c>
      <c r="AO168" s="2" t="str" cm="1">
        <f t="array" ref="AO168">_xlfn.XLOOKUP($A168&amp;AO$5,'[1]NBA-Data-1980-2019'!$B$1:$B$16305&amp;'[1]NBA-Data-1980-2019'!$A$1:$A$16305,'[1]NBA-Data-1980-2019'!$H$1:$H$16305,"",0)</f>
        <v/>
      </c>
      <c r="AP168" s="2" t="str" cm="1">
        <f t="array" ref="AP168">_xlfn.XLOOKUP($A168&amp;AP$5,'[1]NBA-Data-1980-2019'!$B$1:$B$16305&amp;'[1]NBA-Data-1980-2019'!$A$1:$A$16305,'[1]NBA-Data-1980-2019'!$H$1:$H$16305,"",0)</f>
        <v/>
      </c>
      <c r="AQ168" s="2" t="str" cm="1">
        <f t="array" ref="AQ168">_xlfn.XLOOKUP($A168&amp;AQ$5,'[1]NBA-Data-1980-2019'!$B$1:$B$16305&amp;'[1]NBA-Data-1980-2019'!$A$1:$A$16305,'[1]NBA-Data-1980-2019'!$H$1:$H$16305,"",0)</f>
        <v/>
      </c>
      <c r="AR168" s="2" t="str" cm="1">
        <f t="array" ref="AR168">_xlfn.XLOOKUP($A168&amp;AR$5,'[1]NBA-Data-1980-2019'!$B$1:$B$16305&amp;'[1]NBA-Data-1980-2019'!$A$1:$A$16305,'[1]NBA-Data-1980-2019'!$H$1:$H$16305,"",0)</f>
        <v/>
      </c>
      <c r="AS168" s="2" t="str" cm="1">
        <f t="array" ref="AS168">_xlfn.XLOOKUP($A168&amp;AS$5,'[1]NBA-Data-1980-2019'!$B$1:$B$16305&amp;'[1]NBA-Data-1980-2019'!$A$1:$A$16305,'[1]NBA-Data-1980-2019'!$H$1:$H$16305,"",0)</f>
        <v/>
      </c>
      <c r="AT168" s="2" t="str" cm="1">
        <f t="array" ref="AT168">_xlfn.XLOOKUP($A168&amp;AT$5,'[1]NBA-Data-1980-2019'!$B$1:$B$16305&amp;'[1]NBA-Data-1980-2019'!$A$1:$A$16305,'[1]NBA-Data-1980-2019'!$H$1:$H$16305,"",0)</f>
        <v/>
      </c>
      <c r="AU168" s="2" t="str" cm="1">
        <f t="array" ref="AU168">_xlfn.XLOOKUP($A168&amp;AU$5,'[1]NBA-Data-1980-2019'!$B$1:$B$16305&amp;'[1]NBA-Data-1980-2019'!$A$1:$A$16305,'[1]NBA-Data-1980-2019'!$H$1:$H$16305,"",0)</f>
        <v/>
      </c>
      <c r="AV168" s="2" t="str" cm="1">
        <f t="array" ref="AV168">_xlfn.XLOOKUP($A168&amp;AV$5,'[1]NBA-Data-1980-2019'!$B$1:$B$16305&amp;'[1]NBA-Data-1980-2019'!$A$1:$A$16305,'[1]NBA-Data-1980-2019'!$H$1:$H$16305,"",0)</f>
        <v/>
      </c>
      <c r="AW168" s="2" t="str" cm="1">
        <f t="array" ref="AW168">_xlfn.XLOOKUP($A168&amp;AW$5,'[1]NBA-Data-1980-2019'!$B$1:$B$16305&amp;'[1]NBA-Data-1980-2019'!$A$1:$A$16305,'[1]NBA-Data-1980-2019'!$H$1:$H$16305,"",0)</f>
        <v/>
      </c>
      <c r="AX168" s="2" t="str" cm="1">
        <f t="array" ref="AX168">_xlfn.XLOOKUP($A168&amp;AX$5,'[1]NBA-Data-1980-2019'!$B$1:$B$16305&amp;'[1]NBA-Data-1980-2019'!$A$1:$A$16305,'[1]NBA-Data-1980-2019'!$H$1:$H$16305,"",0)</f>
        <v/>
      </c>
      <c r="AY168" s="2" t="str" cm="1">
        <f t="array" ref="AY168">_xlfn.XLOOKUP($A168&amp;AY$5,'[1]NBA-Data-1980-2019'!$B$1:$B$16305&amp;'[1]NBA-Data-1980-2019'!$A$1:$A$16305,'[1]NBA-Data-1980-2019'!$H$1:$H$16305,"",0)</f>
        <v/>
      </c>
      <c r="AZ168" s="2" t="str" cm="1">
        <f t="array" ref="AZ168">_xlfn.XLOOKUP($A168&amp;AZ$5,'[1]NBA-Data-1980-2019'!$B$1:$B$16305&amp;'[1]NBA-Data-1980-2019'!$A$1:$A$16305,'[1]NBA-Data-1980-2019'!$H$1:$H$16305,"",0)</f>
        <v/>
      </c>
      <c r="BA168" s="2" t="str" cm="1">
        <f t="array" ref="BA168">_xlfn.XLOOKUP($A168&amp;BA$5,'[1]NBA-Data-1980-2019'!$B$1:$B$16305&amp;'[1]NBA-Data-1980-2019'!$A$1:$A$16305,'[1]NBA-Data-1980-2019'!$H$1:$H$16305,"",0)</f>
        <v/>
      </c>
      <c r="BB168" s="2" t="str" cm="1">
        <f t="array" ref="BB168">_xlfn.XLOOKUP($A168&amp;BB$5,'[1]NBA-Data-1980-2019'!$B$1:$B$16305&amp;'[1]NBA-Data-1980-2019'!$A$1:$A$16305,'[1]NBA-Data-1980-2019'!$H$1:$H$16305,"",0)</f>
        <v/>
      </c>
      <c r="BC168" s="2" t="str" cm="1">
        <f t="array" ref="BC168">_xlfn.XLOOKUP($A168&amp;BC$5,'[1]NBA-Data-1980-2019'!$B$1:$B$16305&amp;'[1]NBA-Data-1980-2019'!$A$1:$A$16305,'[1]NBA-Data-1980-2019'!$H$1:$H$16305,"",0)</f>
        <v/>
      </c>
      <c r="BD168" s="2" t="str" cm="1">
        <f t="array" ref="BD168">_xlfn.XLOOKUP($A168&amp;BD$5,'[1]NBA-Data-1980-2019'!$B$1:$B$16305&amp;'[1]NBA-Data-1980-2019'!$A$1:$A$16305,'[1]NBA-Data-1980-2019'!$H$1:$H$16305,"",0)</f>
        <v/>
      </c>
      <c r="BE168" s="2" t="str" cm="1">
        <f t="array" ref="BE168">_xlfn.XLOOKUP($A168&amp;BE$5,'[1]NBA-Data-1980-2019'!$B$1:$B$16305&amp;'[1]NBA-Data-1980-2019'!$A$1:$A$16305,'[1]NBA-Data-1980-2019'!$H$1:$H$16305,"",0)</f>
        <v/>
      </c>
      <c r="BF168" s="2" t="str" cm="1">
        <f t="array" ref="BF168">_xlfn.XLOOKUP($A168&amp;BF$5,'[1]NBA-Data-1980-2019'!$B$1:$B$16305&amp;'[1]NBA-Data-1980-2019'!$A$1:$A$16305,'[1]NBA-Data-1980-2019'!$H$1:$H$16305,"",0)</f>
        <v/>
      </c>
      <c r="BG168" s="2" t="str" cm="1">
        <f t="array" ref="BG168">_xlfn.XLOOKUP($A168&amp;BG$5,'[1]NBA-Data-1980-2019'!$B$1:$B$16305&amp;'[1]NBA-Data-1980-2019'!$A$1:$A$16305,'[1]NBA-Data-1980-2019'!$H$1:$H$16305,"",0)</f>
        <v/>
      </c>
      <c r="BH168" s="2" t="str" cm="1">
        <f t="array" ref="BH168">_xlfn.XLOOKUP($A168&amp;BH$5,'[1]NBA-Data-1980-2019'!$B$1:$B$16305&amp;'[1]NBA-Data-1980-2019'!$A$1:$A$16305,'[1]NBA-Data-1980-2019'!$H$1:$H$16305,"",0)</f>
        <v/>
      </c>
      <c r="BI168" s="2" t="str" cm="1">
        <f t="array" ref="BI168">_xlfn.XLOOKUP($A168&amp;BI$5,'[1]NBA-Data-1980-2019'!$B$1:$B$16305&amp;'[1]NBA-Data-1980-2019'!$A$1:$A$16305,'[1]NBA-Data-1980-2019'!$H$1:$H$16305,"",0)</f>
        <v/>
      </c>
      <c r="BJ168" s="2" cm="1">
        <f t="array" ref="BJ168">_xlfn.XLOOKUP($A168&amp;BJ$5,'[1]NBA-Data-1980-2019'!$B$1:$B$16305&amp;'[1]NBA-Data-1980-2019'!$A$1:$A$16305,'[1]NBA-Data-1980-2019'!$H$1:$H$16305,"",0)</f>
        <v>428.4</v>
      </c>
      <c r="BK168" s="2" t="str" cm="1">
        <f t="array" ref="BK168">_xlfn.XLOOKUP($A168&amp;BK$5,'[1]NBA-Data-1980-2019'!$B$1:$B$16305&amp;'[1]NBA-Data-1980-2019'!$A$1:$A$16305,'[1]NBA-Data-1980-2019'!$H$1:$H$16305,"",0)</f>
        <v/>
      </c>
      <c r="BL168" s="2" t="str" cm="1">
        <f t="array" ref="BL168">_xlfn.XLOOKUP($A168&amp;BL$5,'[1]NBA-Data-1980-2019'!$B$1:$B$16305&amp;'[1]NBA-Data-1980-2019'!$A$1:$A$16305,'[1]NBA-Data-1980-2019'!$H$1:$H$16305,"",0)</f>
        <v/>
      </c>
      <c r="BM168" s="2" t="str" cm="1">
        <f t="array" ref="BM168">_xlfn.XLOOKUP($A168&amp;BM$5,'[1]NBA-Data-1980-2019'!$B$1:$B$16305&amp;'[1]NBA-Data-1980-2019'!$A$1:$A$16305,'[1]NBA-Data-1980-2019'!$H$1:$H$16305,"",0)</f>
        <v/>
      </c>
      <c r="BN168" s="2" t="str" cm="1">
        <f t="array" ref="BN168">_xlfn.XLOOKUP($A168&amp;BN$5,'[1]NBA-Data-1980-2019'!$B$1:$B$16305&amp;'[1]NBA-Data-1980-2019'!$A$1:$A$16305,'[1]NBA-Data-1980-2019'!$F$1:$F$16305,"",0)</f>
        <v/>
      </c>
      <c r="BO168" s="2" t="str" cm="1">
        <f t="array" ref="BO168">_xlfn.XLOOKUP($A168&amp;BO$5,'[1]NBA-Data-1980-2019'!$B$1:$B$16305&amp;'[1]NBA-Data-1980-2019'!$A$1:$A$16305,'[1]NBA-Data-1980-2019'!$F$1:$F$16305,"",0)</f>
        <v/>
      </c>
      <c r="BP168" s="2" t="str" cm="1">
        <f t="array" ref="BP168">_xlfn.XLOOKUP($A168&amp;BP$5,'[1]NBA-Data-1980-2019'!$B$1:$B$16305&amp;'[1]NBA-Data-1980-2019'!$A$1:$A$16305,'[1]NBA-Data-1980-2019'!$F$1:$F$16305,"",0)</f>
        <v/>
      </c>
      <c r="BQ168" s="2" t="str" cm="1">
        <f t="array" ref="BQ168">_xlfn.XLOOKUP($A168&amp;BQ$5,'[1]NBA-Data-1980-2019'!$B$1:$B$16305&amp;'[1]NBA-Data-1980-2019'!$A$1:$A$16305,'[1]NBA-Data-1980-2019'!$F$1:$F$16305,"",0)</f>
        <v/>
      </c>
      <c r="BR168" s="2" t="str" cm="1">
        <f t="array" ref="BR168">_xlfn.XLOOKUP($A168&amp;BR$5,'[1]NBA-Data-1980-2019'!$B$1:$B$16305&amp;'[1]NBA-Data-1980-2019'!$A$1:$A$16305,'[1]NBA-Data-1980-2019'!$F$1:$F$16305,"",0)</f>
        <v/>
      </c>
      <c r="BS168" s="2" t="str" cm="1">
        <f t="array" ref="BS168">_xlfn.XLOOKUP($A168&amp;BS$5,'[1]NBA-Data-1980-2019'!$B$1:$B$16305&amp;'[1]NBA-Data-1980-2019'!$A$1:$A$16305,'[1]NBA-Data-1980-2019'!$F$1:$F$16305,"",0)</f>
        <v/>
      </c>
      <c r="BT168" s="2" t="str" cm="1">
        <f t="array" ref="BT168">_xlfn.XLOOKUP($A168&amp;BT$5,'[1]NBA-Data-1980-2019'!$B$1:$B$16305&amp;'[1]NBA-Data-1980-2019'!$A$1:$A$16305,'[1]NBA-Data-1980-2019'!$F$1:$F$16305,"",0)</f>
        <v/>
      </c>
      <c r="BU168" s="2" t="str" cm="1">
        <f t="array" ref="BU168">_xlfn.XLOOKUP($A168&amp;BU$5,'[1]NBA-Data-1980-2019'!$B$1:$B$16305&amp;'[1]NBA-Data-1980-2019'!$A$1:$A$16305,'[1]NBA-Data-1980-2019'!$F$1:$F$16305,"",0)</f>
        <v/>
      </c>
      <c r="BV168" s="2" t="str" cm="1">
        <f t="array" ref="BV168">_xlfn.XLOOKUP($A168&amp;BV$5,'[1]NBA-Data-1980-2019'!$B$1:$B$16305&amp;'[1]NBA-Data-1980-2019'!$A$1:$A$16305,'[1]NBA-Data-1980-2019'!$F$1:$F$16305,"",0)</f>
        <v/>
      </c>
      <c r="BW168" s="2" t="str" cm="1">
        <f t="array" ref="BW168">_xlfn.XLOOKUP($A168&amp;BW$5,'[1]NBA-Data-1980-2019'!$B$1:$B$16305&amp;'[1]NBA-Data-1980-2019'!$A$1:$A$16305,'[1]NBA-Data-1980-2019'!$F$1:$F$16305,"",0)</f>
        <v/>
      </c>
      <c r="BX168" s="2" t="str" cm="1">
        <f t="array" ref="BX168">_xlfn.XLOOKUP($A168&amp;BX$5,'[1]NBA-Data-1980-2019'!$B$1:$B$16305&amp;'[1]NBA-Data-1980-2019'!$A$1:$A$16305,'[1]NBA-Data-1980-2019'!$F$1:$F$16305,"",0)</f>
        <v/>
      </c>
      <c r="BY168" s="2" t="str" cm="1">
        <f t="array" ref="BY168">_xlfn.XLOOKUP($A168&amp;BY$5,'[1]NBA-Data-1980-2019'!$B$1:$B$16305&amp;'[1]NBA-Data-1980-2019'!$A$1:$A$16305,'[1]NBA-Data-1980-2019'!$F$1:$F$16305,"",0)</f>
        <v/>
      </c>
      <c r="BZ168" s="2" t="str" cm="1">
        <f t="array" ref="BZ168">_xlfn.XLOOKUP($A168&amp;BZ$5,'[1]NBA-Data-1980-2019'!$B$1:$B$16305&amp;'[1]NBA-Data-1980-2019'!$A$1:$A$16305,'[1]NBA-Data-1980-2019'!$F$1:$F$16305,"",0)</f>
        <v/>
      </c>
      <c r="CA168" s="2" t="str" cm="1">
        <f t="array" ref="CA168">_xlfn.XLOOKUP($A168&amp;CA$5,'[1]NBA-Data-1980-2019'!$B$1:$B$16305&amp;'[1]NBA-Data-1980-2019'!$A$1:$A$16305,'[1]NBA-Data-1980-2019'!$F$1:$F$16305,"",0)</f>
        <v/>
      </c>
      <c r="CB168" s="2" t="str" cm="1">
        <f t="array" ref="CB168">_xlfn.XLOOKUP($A168&amp;CB$5,'[1]NBA-Data-1980-2019'!$B$1:$B$16305&amp;'[1]NBA-Data-1980-2019'!$A$1:$A$16305,'[1]NBA-Data-1980-2019'!$F$1:$F$16305,"",0)</f>
        <v/>
      </c>
      <c r="CC168" s="2" t="str" cm="1">
        <f t="array" ref="CC168">_xlfn.XLOOKUP($A168&amp;CC$5,'[1]NBA-Data-1980-2019'!$B$1:$B$16305&amp;'[1]NBA-Data-1980-2019'!$A$1:$A$16305,'[1]NBA-Data-1980-2019'!$F$1:$F$16305,"",0)</f>
        <v/>
      </c>
      <c r="CD168" s="2" t="str" cm="1">
        <f t="array" ref="CD168">_xlfn.XLOOKUP($A168&amp;CD$5,'[1]NBA-Data-1980-2019'!$B$1:$B$16305&amp;'[1]NBA-Data-1980-2019'!$A$1:$A$16305,'[1]NBA-Data-1980-2019'!$F$1:$F$16305,"",0)</f>
        <v/>
      </c>
      <c r="CE168" s="2" t="str" cm="1">
        <f t="array" ref="CE168">_xlfn.XLOOKUP($A168&amp;CE$5,'[1]NBA-Data-1980-2019'!$B$1:$B$16305&amp;'[1]NBA-Data-1980-2019'!$A$1:$A$16305,'[1]NBA-Data-1980-2019'!$F$1:$F$16305,"",0)</f>
        <v/>
      </c>
      <c r="CF168" s="2" t="str" cm="1">
        <f t="array" ref="CF168">_xlfn.XLOOKUP($A168&amp;CF$5,'[1]NBA-Data-1980-2019'!$B$1:$B$16305&amp;'[1]NBA-Data-1980-2019'!$A$1:$A$16305,'[1]NBA-Data-1980-2019'!$F$1:$F$16305,"",0)</f>
        <v/>
      </c>
      <c r="CG168" s="2" t="str" cm="1">
        <f t="array" ref="CG168">_xlfn.XLOOKUP($A168&amp;CG$5,'[1]NBA-Data-1980-2019'!$B$1:$B$16305&amp;'[1]NBA-Data-1980-2019'!$A$1:$A$16305,'[1]NBA-Data-1980-2019'!$F$1:$F$16305,"",0)</f>
        <v/>
      </c>
      <c r="CH168" s="2" t="str" cm="1">
        <f t="array" ref="CH168">_xlfn.XLOOKUP($A168&amp;CH$5,'[1]NBA-Data-1980-2019'!$B$1:$B$16305&amp;'[1]NBA-Data-1980-2019'!$A$1:$A$16305,'[1]NBA-Data-1980-2019'!$F$1:$F$16305,"",0)</f>
        <v/>
      </c>
      <c r="CI168" s="2" t="str" cm="1">
        <f t="array" ref="CI168">_xlfn.XLOOKUP($A168&amp;CI$5,'[1]NBA-Data-1980-2019'!$B$1:$B$16305&amp;'[1]NBA-Data-1980-2019'!$A$1:$A$16305,'[1]NBA-Data-1980-2019'!$F$1:$F$16305,"",0)</f>
        <v/>
      </c>
      <c r="CJ168" s="2" t="str" cm="1">
        <f t="array" ref="CJ168">_xlfn.XLOOKUP($A168&amp;CJ$5,'[1]NBA-Data-1980-2019'!$B$1:$B$16305&amp;'[1]NBA-Data-1980-2019'!$A$1:$A$16305,'[1]NBA-Data-1980-2019'!$F$1:$F$16305,"",0)</f>
        <v/>
      </c>
      <c r="CK168" s="2" t="str" cm="1">
        <f t="array" ref="CK168">_xlfn.XLOOKUP($A168&amp;CK$5,'[1]NBA-Data-1980-2019'!$B$1:$B$16305&amp;'[1]NBA-Data-1980-2019'!$A$1:$A$16305,'[1]NBA-Data-1980-2019'!$F$1:$F$16305,"",0)</f>
        <v/>
      </c>
      <c r="CL168" s="2" t="str" cm="1">
        <f t="array" ref="CL168">_xlfn.XLOOKUP($A168&amp;CL$5,'[1]NBA-Data-1980-2019'!$B$1:$B$16305&amp;'[1]NBA-Data-1980-2019'!$A$1:$A$16305,'[1]NBA-Data-1980-2019'!$F$1:$F$16305,"",0)</f>
        <v/>
      </c>
      <c r="CM168" s="2" t="str" cm="1">
        <f t="array" ref="CM168">_xlfn.XLOOKUP($A168&amp;CM$5,'[1]NBA-Data-1980-2019'!$B$1:$B$16305&amp;'[1]NBA-Data-1980-2019'!$A$1:$A$16305,'[1]NBA-Data-1980-2019'!$F$1:$F$16305,"",0)</f>
        <v/>
      </c>
      <c r="CN168" s="2" t="str" cm="1">
        <f t="array" ref="CN168">_xlfn.XLOOKUP($A168&amp;CN$5,'[1]NBA-Data-1980-2019'!$B$1:$B$16305&amp;'[1]NBA-Data-1980-2019'!$A$1:$A$16305,'[1]NBA-Data-1980-2019'!$F$1:$F$16305,"",0)</f>
        <v/>
      </c>
      <c r="CO168" s="2" t="str" cm="1">
        <f t="array" ref="CO168">_xlfn.XLOOKUP($A168&amp;CO$5,'[1]NBA-Data-1980-2019'!$B$1:$B$16305&amp;'[1]NBA-Data-1980-2019'!$A$1:$A$16305,'[1]NBA-Data-1980-2019'!$F$1:$F$16305,"",0)</f>
        <v/>
      </c>
      <c r="CP168" s="2" cm="1">
        <f t="array" ref="CP168">_xlfn.XLOOKUP($A168&amp;CP$5,'[1]NBA-Data-1980-2019'!$B$1:$B$16305&amp;'[1]NBA-Data-1980-2019'!$A$1:$A$16305,'[1]NBA-Data-1980-2019'!$F$1:$F$16305,"",0)</f>
        <v>7.6</v>
      </c>
      <c r="CQ168" s="2" t="str" cm="1">
        <f t="array" ref="CQ168">_xlfn.XLOOKUP($A168&amp;CQ$5,'[1]NBA-Data-1980-2019'!$B$1:$B$16305&amp;'[1]NBA-Data-1980-2019'!$A$1:$A$16305,'[1]NBA-Data-1980-2019'!$F$1:$F$16305,"",0)</f>
        <v/>
      </c>
      <c r="CR168" s="2" t="str" cm="1">
        <f t="array" ref="CR168">_xlfn.XLOOKUP($A168&amp;CR$5,'[1]NBA-Data-1980-2019'!$B$1:$B$16305&amp;'[1]NBA-Data-1980-2019'!$A$1:$A$16305,'[1]NBA-Data-1980-2019'!$F$1:$F$16305,"",0)</f>
        <v/>
      </c>
      <c r="CS168" s="2" t="str" cm="1">
        <f t="array" ref="CS168">_xlfn.XLOOKUP($A168&amp;CS$5,'[1]NBA-Data-1980-2019'!$B$1:$B$16305&amp;'[1]NBA-Data-1980-2019'!$A$1:$A$16305,'[1]NBA-Data-1980-2019'!$F$1:$F$16305,"",0)</f>
        <v/>
      </c>
      <c r="CU168" s="2" t="str">
        <f>_xlfn.XLOOKUP($A168,TEAMS!$G$1:$G$839,TEAMS!$H$1:$H$839,"",0)</f>
        <v>PG</v>
      </c>
      <c r="CV168" s="2" t="str">
        <f>_xlfn.XLOOKUP($CU168,DASHBOARD!$B$22:$B$27,DASHBOARD!$C$22:$C$27,"",0)</f>
        <v>GUARD</v>
      </c>
      <c r="CY168" s="63">
        <f>SUMIFS('[1]NBA-Data-1980-2019'!$G$1:$G$16305,'[1]NBA-Data-1980-2019'!$B$1:$B$16305,$A168,'[1]NBA-Data-1980-2019'!$A$1:$A$16305,CY$9)</f>
        <v>0</v>
      </c>
      <c r="CZ168" s="63">
        <f>SUMIFS('[1]NBA-Data-1980-2019'!$G$1:$G$16305,'[1]NBA-Data-1980-2019'!$B$1:$B$16305,$A168,'[1]NBA-Data-1980-2019'!$A$1:$A$16305,CZ$9)</f>
        <v>0</v>
      </c>
      <c r="DA168" s="63">
        <f>SUMIFS('[1]NBA-Data-1980-2019'!$G$1:$G$16305,'[1]NBA-Data-1980-2019'!$B$1:$B$16305,$A168,'[1]NBA-Data-1980-2019'!$A$1:$A$16305,DA$9)</f>
        <v>0</v>
      </c>
      <c r="DB168" s="63">
        <f>SUMIFS('[1]NBA-Data-1980-2019'!$G$1:$G$16305,'[1]NBA-Data-1980-2019'!$B$1:$B$16305,$A168,'[1]NBA-Data-1980-2019'!$A$1:$A$16305,DB$9)</f>
        <v>0</v>
      </c>
      <c r="DC168" s="63">
        <f>SUMIFS('[1]NBA-Data-1980-2019'!$G$1:$G$16305,'[1]NBA-Data-1980-2019'!$B$1:$B$16305,$A168,'[1]NBA-Data-1980-2019'!$A$1:$A$16305,DC$9)</f>
        <v>0</v>
      </c>
      <c r="DD168" s="63">
        <f>SUMIFS('[1]NBA-Data-1980-2019'!$G$1:$G$16305,'[1]NBA-Data-1980-2019'!$B$1:$B$16305,$A168,'[1]NBA-Data-1980-2019'!$A$1:$A$16305,DD$9)</f>
        <v>0</v>
      </c>
      <c r="DE168" s="63">
        <f>SUMIFS('[1]NBA-Data-1980-2019'!$G$1:$G$16305,'[1]NBA-Data-1980-2019'!$B$1:$B$16305,$A168,'[1]NBA-Data-1980-2019'!$A$1:$A$16305,DE$9)</f>
        <v>0</v>
      </c>
      <c r="DF168" s="63">
        <f>SUMIFS('[1]NBA-Data-1980-2019'!$G$1:$G$16305,'[1]NBA-Data-1980-2019'!$B$1:$B$16305,$A168,'[1]NBA-Data-1980-2019'!$A$1:$A$16305,DF$9)</f>
        <v>0</v>
      </c>
      <c r="DG168" s="63">
        <f>SUMIFS('[1]NBA-Data-1980-2019'!$G$1:$G$16305,'[1]NBA-Data-1980-2019'!$B$1:$B$16305,$A168,'[1]NBA-Data-1980-2019'!$A$1:$A$16305,DG$9)</f>
        <v>0</v>
      </c>
      <c r="DH168" s="63">
        <f>SUMIFS('[1]NBA-Data-1980-2019'!$G$1:$G$16305,'[1]NBA-Data-1980-2019'!$B$1:$B$16305,$A168,'[1]NBA-Data-1980-2019'!$A$1:$A$16305,DH$9)</f>
        <v>0</v>
      </c>
      <c r="DI168" s="63">
        <f>SUMIFS('[1]NBA-Data-1980-2019'!$G$1:$G$16305,'[1]NBA-Data-1980-2019'!$B$1:$B$16305,$A168,'[1]NBA-Data-1980-2019'!$A$1:$A$16305,DI$9)</f>
        <v>0</v>
      </c>
      <c r="DJ168" s="63">
        <f>SUMIFS('[1]NBA-Data-1980-2019'!$G$1:$G$16305,'[1]NBA-Data-1980-2019'!$B$1:$B$16305,$A168,'[1]NBA-Data-1980-2019'!$A$1:$A$16305,DJ$9)</f>
        <v>0</v>
      </c>
      <c r="DK168" s="63">
        <f>SUMIFS('[1]NBA-Data-1980-2019'!$G$1:$G$16305,'[1]NBA-Data-1980-2019'!$B$1:$B$16305,$A168,'[1]NBA-Data-1980-2019'!$A$1:$A$16305,DK$9)</f>
        <v>0</v>
      </c>
      <c r="DL168" s="63">
        <f>SUMIFS('[1]NBA-Data-1980-2019'!$G$1:$G$16305,'[1]NBA-Data-1980-2019'!$B$1:$B$16305,$A168,'[1]NBA-Data-1980-2019'!$A$1:$A$16305,DL$9)</f>
        <v>0</v>
      </c>
      <c r="DM168" s="63">
        <f>SUMIFS('[1]NBA-Data-1980-2019'!$G$1:$G$16305,'[1]NBA-Data-1980-2019'!$B$1:$B$16305,$A168,'[1]NBA-Data-1980-2019'!$A$1:$A$16305,DM$9)</f>
        <v>0</v>
      </c>
      <c r="DN168" s="63">
        <f>SUMIFS('[1]NBA-Data-1980-2019'!$G$1:$G$16305,'[1]NBA-Data-1980-2019'!$B$1:$B$16305,$A168,'[1]NBA-Data-1980-2019'!$A$1:$A$16305,DN$9)</f>
        <v>0</v>
      </c>
      <c r="DO168" s="63">
        <f>SUMIFS('[1]NBA-Data-1980-2019'!$G$1:$G$16305,'[1]NBA-Data-1980-2019'!$B$1:$B$16305,$A168,'[1]NBA-Data-1980-2019'!$A$1:$A$16305,DO$9)</f>
        <v>0</v>
      </c>
      <c r="DP168" s="63">
        <f>SUMIFS('[1]NBA-Data-1980-2019'!$G$1:$G$16305,'[1]NBA-Data-1980-2019'!$B$1:$B$16305,$A168,'[1]NBA-Data-1980-2019'!$A$1:$A$16305,DP$9)</f>
        <v>0</v>
      </c>
      <c r="DQ168" s="63">
        <f>SUMIFS('[1]NBA-Data-1980-2019'!$G$1:$G$16305,'[1]NBA-Data-1980-2019'!$B$1:$B$16305,$A168,'[1]NBA-Data-1980-2019'!$A$1:$A$16305,DQ$9)</f>
        <v>0</v>
      </c>
      <c r="DR168" s="63">
        <f>SUMIFS('[1]NBA-Data-1980-2019'!$G$1:$G$16305,'[1]NBA-Data-1980-2019'!$B$1:$B$16305,$A168,'[1]NBA-Data-1980-2019'!$A$1:$A$16305,DR$9)</f>
        <v>0</v>
      </c>
      <c r="DS168" s="63">
        <f>SUMIFS('[1]NBA-Data-1980-2019'!$G$1:$G$16305,'[1]NBA-Data-1980-2019'!$B$1:$B$16305,$A168,'[1]NBA-Data-1980-2019'!$A$1:$A$16305,DS$9)</f>
        <v>0</v>
      </c>
      <c r="DT168" s="63">
        <f>SUMIFS('[1]NBA-Data-1980-2019'!$G$1:$G$16305,'[1]NBA-Data-1980-2019'!$B$1:$B$16305,$A168,'[1]NBA-Data-1980-2019'!$A$1:$A$16305,DT$9)</f>
        <v>0</v>
      </c>
      <c r="DU168" s="63">
        <f>SUMIFS('[1]NBA-Data-1980-2019'!$G$1:$G$16305,'[1]NBA-Data-1980-2019'!$B$1:$B$16305,$A168,'[1]NBA-Data-1980-2019'!$A$1:$A$16305,DU$9)</f>
        <v>0</v>
      </c>
      <c r="DV168" s="63">
        <f>SUMIFS('[1]NBA-Data-1980-2019'!$G$1:$G$16305,'[1]NBA-Data-1980-2019'!$B$1:$B$16305,$A168,'[1]NBA-Data-1980-2019'!$A$1:$A$16305,DV$9)</f>
        <v>0</v>
      </c>
      <c r="DW168" s="63">
        <f>SUMIFS('[1]NBA-Data-1980-2019'!$G$1:$G$16305,'[1]NBA-Data-1980-2019'!$B$1:$B$16305,$A168,'[1]NBA-Data-1980-2019'!$A$1:$A$16305,DW$9)</f>
        <v>0</v>
      </c>
      <c r="DX168" s="63">
        <f>SUMIFS('[1]NBA-Data-1980-2019'!$G$1:$G$16305,'[1]NBA-Data-1980-2019'!$B$1:$B$16305,$A168,'[1]NBA-Data-1980-2019'!$A$1:$A$16305,DX$9)</f>
        <v>0</v>
      </c>
      <c r="DY168" s="63">
        <f>SUMIFS('[1]NBA-Data-1980-2019'!$G$1:$G$16305,'[1]NBA-Data-1980-2019'!$B$1:$B$16305,$A168,'[1]NBA-Data-1980-2019'!$A$1:$A$16305,DY$9)</f>
        <v>0</v>
      </c>
      <c r="DZ168" s="63">
        <f>SUMIFS('[1]NBA-Data-1980-2019'!$G$1:$G$16305,'[1]NBA-Data-1980-2019'!$B$1:$B$16305,$A168,'[1]NBA-Data-1980-2019'!$A$1:$A$16305,DZ$9)</f>
        <v>0</v>
      </c>
      <c r="EA168" s="63">
        <f>SUMIFS('[1]NBA-Data-1980-2019'!$G$1:$G$16305,'[1]NBA-Data-1980-2019'!$B$1:$B$16305,$A168,'[1]NBA-Data-1980-2019'!$A$1:$A$16305,EA$9)</f>
        <v>236854</v>
      </c>
      <c r="EB168" s="63">
        <f>SUMIFS('[1]NBA-Data-1980-2019'!$G$1:$G$16305,'[1]NBA-Data-1980-2019'!$B$1:$B$16305,$A168,'[1]NBA-Data-1980-2019'!$A$1:$A$16305,EB$9)</f>
        <v>0</v>
      </c>
      <c r="EC168" s="63">
        <f>SUMIFS('[1]NBA-Data-1980-2019'!$G$1:$G$16305,'[1]NBA-Data-1980-2019'!$B$1:$B$16305,$A168,'[1]NBA-Data-1980-2019'!$A$1:$A$16305,EC$9)</f>
        <v>0</v>
      </c>
      <c r="ED168" s="63">
        <f>SUMIFS('[1]NBA-Data-1980-2019'!$G$1:$G$16305,'[1]NBA-Data-1980-2019'!$B$1:$B$16305,$A168,'[1]NBA-Data-1980-2019'!$A$1:$A$16305,ED$9)</f>
        <v>0</v>
      </c>
      <c r="EH168" s="2" t="s">
        <v>1483</v>
      </c>
    </row>
    <row r="169" spans="1:165" x14ac:dyDescent="0.2">
      <c r="A169" s="2" t="s">
        <v>790</v>
      </c>
      <c r="B169" s="2" t="str" cm="1">
        <f t="array" ref="B169">_xlfn.XLOOKUP($A169&amp;B$5,'[1]NBA-Data-1980-2019'!$B$1:$B$16305&amp;'[1]NBA-Data-1980-2019'!$A$1:$A$16305,'[1]NBA-Data-1980-2019'!$D$1:$D$16305,"",0)</f>
        <v/>
      </c>
      <c r="C169" s="2" t="str" cm="1">
        <f t="array" ref="C169">_xlfn.XLOOKUP($A169&amp;C$5,'[1]NBA-Data-1980-2019'!$B$1:$B$16305&amp;'[1]NBA-Data-1980-2019'!$A$1:$A$16305,'[1]NBA-Data-1980-2019'!$D$1:$D$16305,"",0)</f>
        <v/>
      </c>
      <c r="D169" s="2" t="str" cm="1">
        <f t="array" ref="D169">_xlfn.XLOOKUP($A169&amp;D$5,'[1]NBA-Data-1980-2019'!$B$1:$B$16305&amp;'[1]NBA-Data-1980-2019'!$A$1:$A$16305,'[1]NBA-Data-1980-2019'!$D$1:$D$16305,"",0)</f>
        <v/>
      </c>
      <c r="E169" s="2" t="str" cm="1">
        <f t="array" ref="E169">_xlfn.XLOOKUP($A169&amp;E$5,'[1]NBA-Data-1980-2019'!$B$1:$B$16305&amp;'[1]NBA-Data-1980-2019'!$A$1:$A$16305,'[1]NBA-Data-1980-2019'!$D$1:$D$16305,"",0)</f>
        <v/>
      </c>
      <c r="F169" s="2" t="str" cm="1">
        <f t="array" ref="F169">_xlfn.XLOOKUP($A169&amp;F$5,'[1]NBA-Data-1980-2019'!$B$1:$B$16305&amp;'[1]NBA-Data-1980-2019'!$A$1:$A$16305,'[1]NBA-Data-1980-2019'!$D$1:$D$16305,"",0)</f>
        <v/>
      </c>
      <c r="G169" s="2" t="str" cm="1">
        <f t="array" ref="G169">_xlfn.XLOOKUP($A169&amp;G$5,'[1]NBA-Data-1980-2019'!$B$1:$B$16305&amp;'[1]NBA-Data-1980-2019'!$A$1:$A$16305,'[1]NBA-Data-1980-2019'!$D$1:$D$16305,"",0)</f>
        <v/>
      </c>
      <c r="H169" s="2" t="str" cm="1">
        <f t="array" ref="H169">_xlfn.XLOOKUP($A169&amp;H$5,'[1]NBA-Data-1980-2019'!$B$1:$B$16305&amp;'[1]NBA-Data-1980-2019'!$A$1:$A$16305,'[1]NBA-Data-1980-2019'!$D$1:$D$16305,"",0)</f>
        <v/>
      </c>
      <c r="I169" s="2" t="str" cm="1">
        <f t="array" ref="I169">_xlfn.XLOOKUP($A169&amp;I$5,'[1]NBA-Data-1980-2019'!$B$1:$B$16305&amp;'[1]NBA-Data-1980-2019'!$A$1:$A$16305,'[1]NBA-Data-1980-2019'!$D$1:$D$16305,"",0)</f>
        <v/>
      </c>
      <c r="J169" s="2" t="str" cm="1">
        <f t="array" ref="J169">_xlfn.XLOOKUP($A169&amp;J$5,'[1]NBA-Data-1980-2019'!$B$1:$B$16305&amp;'[1]NBA-Data-1980-2019'!$A$1:$A$16305,'[1]NBA-Data-1980-2019'!$D$1:$D$16305,"",0)</f>
        <v/>
      </c>
      <c r="K169" s="2" t="str" cm="1">
        <f t="array" ref="K169">_xlfn.XLOOKUP($A169&amp;K$5,'[1]NBA-Data-1980-2019'!$B$1:$B$16305&amp;'[1]NBA-Data-1980-2019'!$A$1:$A$16305,'[1]NBA-Data-1980-2019'!$D$1:$D$16305,"",0)</f>
        <v/>
      </c>
      <c r="L169" s="2" t="str" cm="1">
        <f t="array" ref="L169">_xlfn.XLOOKUP($A169&amp;L$5,'[1]NBA-Data-1980-2019'!$B$1:$B$16305&amp;'[1]NBA-Data-1980-2019'!$A$1:$A$16305,'[1]NBA-Data-1980-2019'!$D$1:$D$16305,"",0)</f>
        <v/>
      </c>
      <c r="M169" s="2" t="str" cm="1">
        <f t="array" ref="M169">_xlfn.XLOOKUP($A169&amp;M$5,'[1]NBA-Data-1980-2019'!$B$1:$B$16305&amp;'[1]NBA-Data-1980-2019'!$A$1:$A$16305,'[1]NBA-Data-1980-2019'!$D$1:$D$16305,"",0)</f>
        <v/>
      </c>
      <c r="N169" s="2" t="str" cm="1">
        <f t="array" ref="N169">_xlfn.XLOOKUP($A169&amp;N$5,'[1]NBA-Data-1980-2019'!$B$1:$B$16305&amp;'[1]NBA-Data-1980-2019'!$A$1:$A$16305,'[1]NBA-Data-1980-2019'!$D$1:$D$16305,"",0)</f>
        <v/>
      </c>
      <c r="O169" s="2" t="str" cm="1">
        <f t="array" ref="O169">_xlfn.XLOOKUP($A169&amp;O$5,'[1]NBA-Data-1980-2019'!$B$1:$B$16305&amp;'[1]NBA-Data-1980-2019'!$A$1:$A$16305,'[1]NBA-Data-1980-2019'!$D$1:$D$16305,"",0)</f>
        <v/>
      </c>
      <c r="P169" s="2" t="str" cm="1">
        <f t="array" ref="P169">_xlfn.XLOOKUP($A169&amp;P$5,'[1]NBA-Data-1980-2019'!$B$1:$B$16305&amp;'[1]NBA-Data-1980-2019'!$A$1:$A$16305,'[1]NBA-Data-1980-2019'!$D$1:$D$16305,"",0)</f>
        <v/>
      </c>
      <c r="Q169" s="2" t="str" cm="1">
        <f t="array" ref="Q169">_xlfn.XLOOKUP($A169&amp;Q$5,'[1]NBA-Data-1980-2019'!$B$1:$B$16305&amp;'[1]NBA-Data-1980-2019'!$A$1:$A$16305,'[1]NBA-Data-1980-2019'!$D$1:$D$16305,"",0)</f>
        <v/>
      </c>
      <c r="R169" s="2" t="str" cm="1">
        <f t="array" ref="R169">_xlfn.XLOOKUP($A169&amp;R$5,'[1]NBA-Data-1980-2019'!$B$1:$B$16305&amp;'[1]NBA-Data-1980-2019'!$A$1:$A$16305,'[1]NBA-Data-1980-2019'!$D$1:$D$16305,"",0)</f>
        <v/>
      </c>
      <c r="S169" s="2" t="str" cm="1">
        <f t="array" ref="S169">_xlfn.XLOOKUP($A169&amp;S$5,'[1]NBA-Data-1980-2019'!$B$1:$B$16305&amp;'[1]NBA-Data-1980-2019'!$A$1:$A$16305,'[1]NBA-Data-1980-2019'!$D$1:$D$16305,"",0)</f>
        <v/>
      </c>
      <c r="T169" s="2" t="str" cm="1">
        <f t="array" ref="T169">_xlfn.XLOOKUP($A169&amp;T$5,'[1]NBA-Data-1980-2019'!$B$1:$B$16305&amp;'[1]NBA-Data-1980-2019'!$A$1:$A$16305,'[1]NBA-Data-1980-2019'!$D$1:$D$16305,"",0)</f>
        <v/>
      </c>
      <c r="U169" s="2" t="str" cm="1">
        <f t="array" ref="U169">_xlfn.XLOOKUP($A169&amp;U$5,'[1]NBA-Data-1980-2019'!$B$1:$B$16305&amp;'[1]NBA-Data-1980-2019'!$A$1:$A$16305,'[1]NBA-Data-1980-2019'!$D$1:$D$16305,"",0)</f>
        <v>POR</v>
      </c>
      <c r="V169" s="2" t="str" cm="1">
        <f t="array" ref="V169">_xlfn.XLOOKUP($A169&amp;V$5,'[1]NBA-Data-1980-2019'!$B$1:$B$16305&amp;'[1]NBA-Data-1980-2019'!$A$1:$A$16305,'[1]NBA-Data-1980-2019'!$D$1:$D$16305,"",0)</f>
        <v/>
      </c>
      <c r="W169" s="2" t="str" cm="1">
        <f t="array" ref="W169">_xlfn.XLOOKUP($A169&amp;W$5,'[1]NBA-Data-1980-2019'!$B$1:$B$16305&amp;'[1]NBA-Data-1980-2019'!$A$1:$A$16305,'[1]NBA-Data-1980-2019'!$D$1:$D$16305,"",0)</f>
        <v>IND</v>
      </c>
      <c r="X169" s="2" t="str" cm="1">
        <f t="array" ref="X169">_xlfn.XLOOKUP($A169&amp;X$5,'[1]NBA-Data-1980-2019'!$B$1:$B$16305&amp;'[1]NBA-Data-1980-2019'!$A$1:$A$16305,'[1]NBA-Data-1980-2019'!$D$1:$D$16305,"",0)</f>
        <v>IND</v>
      </c>
      <c r="Y169" s="2" t="str" cm="1">
        <f t="array" ref="Y169">_xlfn.XLOOKUP($A169&amp;Y$5,'[1]NBA-Data-1980-2019'!$B$1:$B$16305&amp;'[1]NBA-Data-1980-2019'!$A$1:$A$16305,'[1]NBA-Data-1980-2019'!$D$1:$D$16305,"",0)</f>
        <v>SAS</v>
      </c>
      <c r="Z169" s="2" t="str" cm="1">
        <f t="array" ref="Z169">_xlfn.XLOOKUP($A169&amp;Z$5,'[1]NBA-Data-1980-2019'!$B$1:$B$16305&amp;'[1]NBA-Data-1980-2019'!$A$1:$A$16305,'[1]NBA-Data-1980-2019'!$D$1:$D$16305,"",0)</f>
        <v>SAS</v>
      </c>
      <c r="AA169" s="2" t="str" cm="1">
        <f t="array" ref="AA169">_xlfn.XLOOKUP($A169&amp;AA$5,'[1]NBA-Data-1980-2019'!$B$1:$B$16305&amp;'[1]NBA-Data-1980-2019'!$A$1:$A$16305,'[1]NBA-Data-1980-2019'!$D$1:$D$16305,"",0)</f>
        <v>LAC</v>
      </c>
      <c r="AB169" s="2" t="str" cm="1">
        <f t="array" ref="AB169">_xlfn.XLOOKUP($A169&amp;AB$5,'[1]NBA-Data-1980-2019'!$B$1:$B$16305&amp;'[1]NBA-Data-1980-2019'!$A$1:$A$16305,'[1]NBA-Data-1980-2019'!$D$1:$D$16305,"",0)</f>
        <v/>
      </c>
      <c r="AC169" s="2" t="str" cm="1">
        <f t="array" ref="AC169">_xlfn.XLOOKUP($A169&amp;AC$5,'[1]NBA-Data-1980-2019'!$B$1:$B$16305&amp;'[1]NBA-Data-1980-2019'!$A$1:$A$16305,'[1]NBA-Data-1980-2019'!$D$1:$D$16305,"",0)</f>
        <v/>
      </c>
      <c r="AD169" s="2" t="str" cm="1">
        <f t="array" ref="AD169">_xlfn.XLOOKUP($A169&amp;AD$5,'[1]NBA-Data-1980-2019'!$B$1:$B$16305&amp;'[1]NBA-Data-1980-2019'!$A$1:$A$16305,'[1]NBA-Data-1980-2019'!$D$1:$D$16305,"",0)</f>
        <v/>
      </c>
      <c r="AE169" s="2" t="str" cm="1">
        <f t="array" ref="AE169">_xlfn.XLOOKUP($A169&amp;AE$5,'[1]NBA-Data-1980-2019'!$B$1:$B$16305&amp;'[1]NBA-Data-1980-2019'!$A$1:$A$16305,'[1]NBA-Data-1980-2019'!$D$1:$D$16305,"",0)</f>
        <v/>
      </c>
      <c r="AF169" s="2" t="str" cm="1">
        <f t="array" ref="AF169">_xlfn.XLOOKUP($A169&amp;AF$5,'[1]NBA-Data-1980-2019'!$B$1:$B$16305&amp;'[1]NBA-Data-1980-2019'!$A$1:$A$16305,'[1]NBA-Data-1980-2019'!$D$1:$D$16305,"",0)</f>
        <v/>
      </c>
      <c r="AG169" s="2" t="str" cm="1">
        <f t="array" ref="AG169">_xlfn.XLOOKUP($A169&amp;AG$5,'[1]NBA-Data-1980-2019'!$B$1:$B$16305&amp;'[1]NBA-Data-1980-2019'!$A$1:$A$16305,'[1]NBA-Data-1980-2019'!$D$1:$D$16305,"",0)</f>
        <v/>
      </c>
      <c r="AH169" s="2" t="str" cm="1">
        <f t="array" ref="AH169">_xlfn.XLOOKUP($A169&amp;AH$5,'[1]NBA-Data-1980-2019'!$B$1:$B$16305&amp;'[1]NBA-Data-1980-2019'!$A$1:$A$16305,'[1]NBA-Data-1980-2019'!$H$1:$H$16305,"",0)</f>
        <v/>
      </c>
      <c r="AI169" s="2" t="str" cm="1">
        <f t="array" ref="AI169">_xlfn.XLOOKUP($A169&amp;AI$5,'[1]NBA-Data-1980-2019'!$B$1:$B$16305&amp;'[1]NBA-Data-1980-2019'!$A$1:$A$16305,'[1]NBA-Data-1980-2019'!$H$1:$H$16305,"",0)</f>
        <v/>
      </c>
      <c r="AJ169" s="2" t="str" cm="1">
        <f t="array" ref="AJ169">_xlfn.XLOOKUP($A169&amp;AJ$5,'[1]NBA-Data-1980-2019'!$B$1:$B$16305&amp;'[1]NBA-Data-1980-2019'!$A$1:$A$16305,'[1]NBA-Data-1980-2019'!$H$1:$H$16305,"",0)</f>
        <v/>
      </c>
      <c r="AK169" s="2" t="str" cm="1">
        <f t="array" ref="AK169">_xlfn.XLOOKUP($A169&amp;AK$5,'[1]NBA-Data-1980-2019'!$B$1:$B$16305&amp;'[1]NBA-Data-1980-2019'!$A$1:$A$16305,'[1]NBA-Data-1980-2019'!$H$1:$H$16305,"",0)</f>
        <v/>
      </c>
      <c r="AL169" s="2" t="str" cm="1">
        <f t="array" ref="AL169">_xlfn.XLOOKUP($A169&amp;AL$5,'[1]NBA-Data-1980-2019'!$B$1:$B$16305&amp;'[1]NBA-Data-1980-2019'!$A$1:$A$16305,'[1]NBA-Data-1980-2019'!$H$1:$H$16305,"",0)</f>
        <v/>
      </c>
      <c r="AM169" s="2" t="str" cm="1">
        <f t="array" ref="AM169">_xlfn.XLOOKUP($A169&amp;AM$5,'[1]NBA-Data-1980-2019'!$B$1:$B$16305&amp;'[1]NBA-Data-1980-2019'!$A$1:$A$16305,'[1]NBA-Data-1980-2019'!$H$1:$H$16305,"",0)</f>
        <v/>
      </c>
      <c r="AN169" s="2" t="str" cm="1">
        <f t="array" ref="AN169">_xlfn.XLOOKUP($A169&amp;AN$5,'[1]NBA-Data-1980-2019'!$B$1:$B$16305&amp;'[1]NBA-Data-1980-2019'!$A$1:$A$16305,'[1]NBA-Data-1980-2019'!$H$1:$H$16305,"",0)</f>
        <v/>
      </c>
      <c r="AO169" s="2" t="str" cm="1">
        <f t="array" ref="AO169">_xlfn.XLOOKUP($A169&amp;AO$5,'[1]NBA-Data-1980-2019'!$B$1:$B$16305&amp;'[1]NBA-Data-1980-2019'!$A$1:$A$16305,'[1]NBA-Data-1980-2019'!$H$1:$H$16305,"",0)</f>
        <v/>
      </c>
      <c r="AP169" s="2" t="str" cm="1">
        <f t="array" ref="AP169">_xlfn.XLOOKUP($A169&amp;AP$5,'[1]NBA-Data-1980-2019'!$B$1:$B$16305&amp;'[1]NBA-Data-1980-2019'!$A$1:$A$16305,'[1]NBA-Data-1980-2019'!$H$1:$H$16305,"",0)</f>
        <v/>
      </c>
      <c r="AQ169" s="2" t="str" cm="1">
        <f t="array" ref="AQ169">_xlfn.XLOOKUP($A169&amp;AQ$5,'[1]NBA-Data-1980-2019'!$B$1:$B$16305&amp;'[1]NBA-Data-1980-2019'!$A$1:$A$16305,'[1]NBA-Data-1980-2019'!$H$1:$H$16305,"",0)</f>
        <v/>
      </c>
      <c r="AR169" s="2" t="str" cm="1">
        <f t="array" ref="AR169">_xlfn.XLOOKUP($A169&amp;AR$5,'[1]NBA-Data-1980-2019'!$B$1:$B$16305&amp;'[1]NBA-Data-1980-2019'!$A$1:$A$16305,'[1]NBA-Data-1980-2019'!$H$1:$H$16305,"",0)</f>
        <v/>
      </c>
      <c r="AS169" s="2" t="str" cm="1">
        <f t="array" ref="AS169">_xlfn.XLOOKUP($A169&amp;AS$5,'[1]NBA-Data-1980-2019'!$B$1:$B$16305&amp;'[1]NBA-Data-1980-2019'!$A$1:$A$16305,'[1]NBA-Data-1980-2019'!$H$1:$H$16305,"",0)</f>
        <v/>
      </c>
      <c r="AT169" s="2" t="str" cm="1">
        <f t="array" ref="AT169">_xlfn.XLOOKUP($A169&amp;AT$5,'[1]NBA-Data-1980-2019'!$B$1:$B$16305&amp;'[1]NBA-Data-1980-2019'!$A$1:$A$16305,'[1]NBA-Data-1980-2019'!$H$1:$H$16305,"",0)</f>
        <v/>
      </c>
      <c r="AU169" s="2" t="str" cm="1">
        <f t="array" ref="AU169">_xlfn.XLOOKUP($A169&amp;AU$5,'[1]NBA-Data-1980-2019'!$B$1:$B$16305&amp;'[1]NBA-Data-1980-2019'!$A$1:$A$16305,'[1]NBA-Data-1980-2019'!$H$1:$H$16305,"",0)</f>
        <v/>
      </c>
      <c r="AV169" s="2" t="str" cm="1">
        <f t="array" ref="AV169">_xlfn.XLOOKUP($A169&amp;AV$5,'[1]NBA-Data-1980-2019'!$B$1:$B$16305&amp;'[1]NBA-Data-1980-2019'!$A$1:$A$16305,'[1]NBA-Data-1980-2019'!$H$1:$H$16305,"",0)</f>
        <v/>
      </c>
      <c r="AW169" s="2" t="str" cm="1">
        <f t="array" ref="AW169">_xlfn.XLOOKUP($A169&amp;AW$5,'[1]NBA-Data-1980-2019'!$B$1:$B$16305&amp;'[1]NBA-Data-1980-2019'!$A$1:$A$16305,'[1]NBA-Data-1980-2019'!$H$1:$H$16305,"",0)</f>
        <v/>
      </c>
      <c r="AX169" s="2" t="str" cm="1">
        <f t="array" ref="AX169">_xlfn.XLOOKUP($A169&amp;AX$5,'[1]NBA-Data-1980-2019'!$B$1:$B$16305&amp;'[1]NBA-Data-1980-2019'!$A$1:$A$16305,'[1]NBA-Data-1980-2019'!$H$1:$H$16305,"",0)</f>
        <v/>
      </c>
      <c r="AY169" s="2" t="str" cm="1">
        <f t="array" ref="AY169">_xlfn.XLOOKUP($A169&amp;AY$5,'[1]NBA-Data-1980-2019'!$B$1:$B$16305&amp;'[1]NBA-Data-1980-2019'!$A$1:$A$16305,'[1]NBA-Data-1980-2019'!$H$1:$H$16305,"",0)</f>
        <v/>
      </c>
      <c r="AZ169" s="2" t="str" cm="1">
        <f t="array" ref="AZ169">_xlfn.XLOOKUP($A169&amp;AZ$5,'[1]NBA-Data-1980-2019'!$B$1:$B$16305&amp;'[1]NBA-Data-1980-2019'!$A$1:$A$16305,'[1]NBA-Data-1980-2019'!$H$1:$H$16305,"",0)</f>
        <v/>
      </c>
      <c r="BA169" s="2" cm="1">
        <f t="array" ref="BA169">_xlfn.XLOOKUP($A169&amp;BA$5,'[1]NBA-Data-1980-2019'!$B$1:$B$16305&amp;'[1]NBA-Data-1980-2019'!$A$1:$A$16305,'[1]NBA-Data-1980-2019'!$H$1:$H$16305,"",0)</f>
        <v>405.6</v>
      </c>
      <c r="BB169" s="2" t="str" cm="1">
        <f t="array" ref="BB169">_xlfn.XLOOKUP($A169&amp;BB$5,'[1]NBA-Data-1980-2019'!$B$1:$B$16305&amp;'[1]NBA-Data-1980-2019'!$A$1:$A$16305,'[1]NBA-Data-1980-2019'!$H$1:$H$16305,"",0)</f>
        <v/>
      </c>
      <c r="BC169" s="2" cm="1">
        <f t="array" ref="BC169">_xlfn.XLOOKUP($A169&amp;BC$5,'[1]NBA-Data-1980-2019'!$B$1:$B$16305&amp;'[1]NBA-Data-1980-2019'!$A$1:$A$16305,'[1]NBA-Data-1980-2019'!$H$1:$H$16305,"",0)</f>
        <v>106</v>
      </c>
      <c r="BD169" s="2" cm="1">
        <f t="array" ref="BD169">_xlfn.XLOOKUP($A169&amp;BD$5,'[1]NBA-Data-1980-2019'!$B$1:$B$16305&amp;'[1]NBA-Data-1980-2019'!$A$1:$A$16305,'[1]NBA-Data-1980-2019'!$H$1:$H$16305,"",0)</f>
        <v>370</v>
      </c>
      <c r="BE169" s="2" cm="1">
        <f t="array" ref="BE169">_xlfn.XLOOKUP($A169&amp;BE$5,'[1]NBA-Data-1980-2019'!$B$1:$B$16305&amp;'[1]NBA-Data-1980-2019'!$A$1:$A$16305,'[1]NBA-Data-1980-2019'!$H$1:$H$16305,"",0)</f>
        <v>949</v>
      </c>
      <c r="BF169" s="2" cm="1">
        <f t="array" ref="BF169">_xlfn.XLOOKUP($A169&amp;BF$5,'[1]NBA-Data-1980-2019'!$B$1:$B$16305&amp;'[1]NBA-Data-1980-2019'!$A$1:$A$16305,'[1]NBA-Data-1980-2019'!$H$1:$H$16305,"",0)</f>
        <v>382.5</v>
      </c>
      <c r="BG169" s="2" cm="1">
        <f t="array" ref="BG169">_xlfn.XLOOKUP($A169&amp;BG$5,'[1]NBA-Data-1980-2019'!$B$1:$B$16305&amp;'[1]NBA-Data-1980-2019'!$A$1:$A$16305,'[1]NBA-Data-1980-2019'!$H$1:$H$16305,"",0)</f>
        <v>107.1</v>
      </c>
      <c r="BH169" s="2" t="str" cm="1">
        <f t="array" ref="BH169">_xlfn.XLOOKUP($A169&amp;BH$5,'[1]NBA-Data-1980-2019'!$B$1:$B$16305&amp;'[1]NBA-Data-1980-2019'!$A$1:$A$16305,'[1]NBA-Data-1980-2019'!$H$1:$H$16305,"",0)</f>
        <v/>
      </c>
      <c r="BI169" s="2" t="str" cm="1">
        <f t="array" ref="BI169">_xlfn.XLOOKUP($A169&amp;BI$5,'[1]NBA-Data-1980-2019'!$B$1:$B$16305&amp;'[1]NBA-Data-1980-2019'!$A$1:$A$16305,'[1]NBA-Data-1980-2019'!$H$1:$H$16305,"",0)</f>
        <v/>
      </c>
      <c r="BJ169" s="2" t="str" cm="1">
        <f t="array" ref="BJ169">_xlfn.XLOOKUP($A169&amp;BJ$5,'[1]NBA-Data-1980-2019'!$B$1:$B$16305&amp;'[1]NBA-Data-1980-2019'!$A$1:$A$16305,'[1]NBA-Data-1980-2019'!$H$1:$H$16305,"",0)</f>
        <v/>
      </c>
      <c r="BK169" s="2" t="str" cm="1">
        <f t="array" ref="BK169">_xlfn.XLOOKUP($A169&amp;BK$5,'[1]NBA-Data-1980-2019'!$B$1:$B$16305&amp;'[1]NBA-Data-1980-2019'!$A$1:$A$16305,'[1]NBA-Data-1980-2019'!$H$1:$H$16305,"",0)</f>
        <v/>
      </c>
      <c r="BL169" s="2" t="str" cm="1">
        <f t="array" ref="BL169">_xlfn.XLOOKUP($A169&amp;BL$5,'[1]NBA-Data-1980-2019'!$B$1:$B$16305&amp;'[1]NBA-Data-1980-2019'!$A$1:$A$16305,'[1]NBA-Data-1980-2019'!$H$1:$H$16305,"",0)</f>
        <v/>
      </c>
      <c r="BM169" s="2" t="str" cm="1">
        <f t="array" ref="BM169">_xlfn.XLOOKUP($A169&amp;BM$5,'[1]NBA-Data-1980-2019'!$B$1:$B$16305&amp;'[1]NBA-Data-1980-2019'!$A$1:$A$16305,'[1]NBA-Data-1980-2019'!$H$1:$H$16305,"",0)</f>
        <v/>
      </c>
      <c r="BN169" s="2" t="str" cm="1">
        <f t="array" ref="BN169">_xlfn.XLOOKUP($A169&amp;BN$5,'[1]NBA-Data-1980-2019'!$B$1:$B$16305&amp;'[1]NBA-Data-1980-2019'!$A$1:$A$16305,'[1]NBA-Data-1980-2019'!$F$1:$F$16305,"",0)</f>
        <v/>
      </c>
      <c r="BO169" s="2" t="str" cm="1">
        <f t="array" ref="BO169">_xlfn.XLOOKUP($A169&amp;BO$5,'[1]NBA-Data-1980-2019'!$B$1:$B$16305&amp;'[1]NBA-Data-1980-2019'!$A$1:$A$16305,'[1]NBA-Data-1980-2019'!$F$1:$F$16305,"",0)</f>
        <v/>
      </c>
      <c r="BP169" s="2" t="str" cm="1">
        <f t="array" ref="BP169">_xlfn.XLOOKUP($A169&amp;BP$5,'[1]NBA-Data-1980-2019'!$B$1:$B$16305&amp;'[1]NBA-Data-1980-2019'!$A$1:$A$16305,'[1]NBA-Data-1980-2019'!$F$1:$F$16305,"",0)</f>
        <v/>
      </c>
      <c r="BQ169" s="2" t="str" cm="1">
        <f t="array" ref="BQ169">_xlfn.XLOOKUP($A169&amp;BQ$5,'[1]NBA-Data-1980-2019'!$B$1:$B$16305&amp;'[1]NBA-Data-1980-2019'!$A$1:$A$16305,'[1]NBA-Data-1980-2019'!$F$1:$F$16305,"",0)</f>
        <v/>
      </c>
      <c r="BR169" s="2" t="str" cm="1">
        <f t="array" ref="BR169">_xlfn.XLOOKUP($A169&amp;BR$5,'[1]NBA-Data-1980-2019'!$B$1:$B$16305&amp;'[1]NBA-Data-1980-2019'!$A$1:$A$16305,'[1]NBA-Data-1980-2019'!$F$1:$F$16305,"",0)</f>
        <v/>
      </c>
      <c r="BS169" s="2" t="str" cm="1">
        <f t="array" ref="BS169">_xlfn.XLOOKUP($A169&amp;BS$5,'[1]NBA-Data-1980-2019'!$B$1:$B$16305&amp;'[1]NBA-Data-1980-2019'!$A$1:$A$16305,'[1]NBA-Data-1980-2019'!$F$1:$F$16305,"",0)</f>
        <v/>
      </c>
      <c r="BT169" s="2" t="str" cm="1">
        <f t="array" ref="BT169">_xlfn.XLOOKUP($A169&amp;BT$5,'[1]NBA-Data-1980-2019'!$B$1:$B$16305&amp;'[1]NBA-Data-1980-2019'!$A$1:$A$16305,'[1]NBA-Data-1980-2019'!$F$1:$F$16305,"",0)</f>
        <v/>
      </c>
      <c r="BU169" s="2" t="str" cm="1">
        <f t="array" ref="BU169">_xlfn.XLOOKUP($A169&amp;BU$5,'[1]NBA-Data-1980-2019'!$B$1:$B$16305&amp;'[1]NBA-Data-1980-2019'!$A$1:$A$16305,'[1]NBA-Data-1980-2019'!$F$1:$F$16305,"",0)</f>
        <v/>
      </c>
      <c r="BV169" s="2" t="str" cm="1">
        <f t="array" ref="BV169">_xlfn.XLOOKUP($A169&amp;BV$5,'[1]NBA-Data-1980-2019'!$B$1:$B$16305&amp;'[1]NBA-Data-1980-2019'!$A$1:$A$16305,'[1]NBA-Data-1980-2019'!$F$1:$F$16305,"",0)</f>
        <v/>
      </c>
      <c r="BW169" s="2" t="str" cm="1">
        <f t="array" ref="BW169">_xlfn.XLOOKUP($A169&amp;BW$5,'[1]NBA-Data-1980-2019'!$B$1:$B$16305&amp;'[1]NBA-Data-1980-2019'!$A$1:$A$16305,'[1]NBA-Data-1980-2019'!$F$1:$F$16305,"",0)</f>
        <v/>
      </c>
      <c r="BX169" s="2" t="str" cm="1">
        <f t="array" ref="BX169">_xlfn.XLOOKUP($A169&amp;BX$5,'[1]NBA-Data-1980-2019'!$B$1:$B$16305&amp;'[1]NBA-Data-1980-2019'!$A$1:$A$16305,'[1]NBA-Data-1980-2019'!$F$1:$F$16305,"",0)</f>
        <v/>
      </c>
      <c r="BY169" s="2" t="str" cm="1">
        <f t="array" ref="BY169">_xlfn.XLOOKUP($A169&amp;BY$5,'[1]NBA-Data-1980-2019'!$B$1:$B$16305&amp;'[1]NBA-Data-1980-2019'!$A$1:$A$16305,'[1]NBA-Data-1980-2019'!$F$1:$F$16305,"",0)</f>
        <v/>
      </c>
      <c r="BZ169" s="2" t="str" cm="1">
        <f t="array" ref="BZ169">_xlfn.XLOOKUP($A169&amp;BZ$5,'[1]NBA-Data-1980-2019'!$B$1:$B$16305&amp;'[1]NBA-Data-1980-2019'!$A$1:$A$16305,'[1]NBA-Data-1980-2019'!$F$1:$F$16305,"",0)</f>
        <v/>
      </c>
      <c r="CA169" s="2" t="str" cm="1">
        <f t="array" ref="CA169">_xlfn.XLOOKUP($A169&amp;CA$5,'[1]NBA-Data-1980-2019'!$B$1:$B$16305&amp;'[1]NBA-Data-1980-2019'!$A$1:$A$16305,'[1]NBA-Data-1980-2019'!$F$1:$F$16305,"",0)</f>
        <v/>
      </c>
      <c r="CB169" s="2" t="str" cm="1">
        <f t="array" ref="CB169">_xlfn.XLOOKUP($A169&amp;CB$5,'[1]NBA-Data-1980-2019'!$B$1:$B$16305&amp;'[1]NBA-Data-1980-2019'!$A$1:$A$16305,'[1]NBA-Data-1980-2019'!$F$1:$F$16305,"",0)</f>
        <v/>
      </c>
      <c r="CC169" s="2" t="str" cm="1">
        <f t="array" ref="CC169">_xlfn.XLOOKUP($A169&amp;CC$5,'[1]NBA-Data-1980-2019'!$B$1:$B$16305&amp;'[1]NBA-Data-1980-2019'!$A$1:$A$16305,'[1]NBA-Data-1980-2019'!$F$1:$F$16305,"",0)</f>
        <v/>
      </c>
      <c r="CD169" s="2" t="str" cm="1">
        <f t="array" ref="CD169">_xlfn.XLOOKUP($A169&amp;CD$5,'[1]NBA-Data-1980-2019'!$B$1:$B$16305&amp;'[1]NBA-Data-1980-2019'!$A$1:$A$16305,'[1]NBA-Data-1980-2019'!$F$1:$F$16305,"",0)</f>
        <v/>
      </c>
      <c r="CE169" s="2" t="str" cm="1">
        <f t="array" ref="CE169">_xlfn.XLOOKUP($A169&amp;CE$5,'[1]NBA-Data-1980-2019'!$B$1:$B$16305&amp;'[1]NBA-Data-1980-2019'!$A$1:$A$16305,'[1]NBA-Data-1980-2019'!$F$1:$F$16305,"",0)</f>
        <v/>
      </c>
      <c r="CF169" s="2" t="str" cm="1">
        <f t="array" ref="CF169">_xlfn.XLOOKUP($A169&amp;CF$5,'[1]NBA-Data-1980-2019'!$B$1:$B$16305&amp;'[1]NBA-Data-1980-2019'!$A$1:$A$16305,'[1]NBA-Data-1980-2019'!$F$1:$F$16305,"",0)</f>
        <v/>
      </c>
      <c r="CG169" s="2" cm="1">
        <f t="array" ref="CG169">_xlfn.XLOOKUP($A169&amp;CG$5,'[1]NBA-Data-1980-2019'!$B$1:$B$16305&amp;'[1]NBA-Data-1980-2019'!$A$1:$A$16305,'[1]NBA-Data-1980-2019'!$F$1:$F$16305,"",0)</f>
        <v>12.1</v>
      </c>
      <c r="CH169" s="2" t="str" cm="1">
        <f t="array" ref="CH169">_xlfn.XLOOKUP($A169&amp;CH$5,'[1]NBA-Data-1980-2019'!$B$1:$B$16305&amp;'[1]NBA-Data-1980-2019'!$A$1:$A$16305,'[1]NBA-Data-1980-2019'!$F$1:$F$16305,"",0)</f>
        <v/>
      </c>
      <c r="CI169" s="2" cm="1">
        <f t="array" ref="CI169">_xlfn.XLOOKUP($A169&amp;CI$5,'[1]NBA-Data-1980-2019'!$B$1:$B$16305&amp;'[1]NBA-Data-1980-2019'!$A$1:$A$16305,'[1]NBA-Data-1980-2019'!$F$1:$F$16305,"",0)</f>
        <v>13.4</v>
      </c>
      <c r="CJ169" s="2" cm="1">
        <f t="array" ref="CJ169">_xlfn.XLOOKUP($A169&amp;CJ$5,'[1]NBA-Data-1980-2019'!$B$1:$B$16305&amp;'[1]NBA-Data-1980-2019'!$A$1:$A$16305,'[1]NBA-Data-1980-2019'!$F$1:$F$16305,"",0)</f>
        <v>14.5</v>
      </c>
      <c r="CK169" s="2" cm="1">
        <f t="array" ref="CK169">_xlfn.XLOOKUP($A169&amp;CK$5,'[1]NBA-Data-1980-2019'!$B$1:$B$16305&amp;'[1]NBA-Data-1980-2019'!$A$1:$A$16305,'[1]NBA-Data-1980-2019'!$F$1:$F$16305,"",0)</f>
        <v>11.1</v>
      </c>
      <c r="CL169" s="2" cm="1">
        <f t="array" ref="CL169">_xlfn.XLOOKUP($A169&amp;CL$5,'[1]NBA-Data-1980-2019'!$B$1:$B$16305&amp;'[1]NBA-Data-1980-2019'!$A$1:$A$16305,'[1]NBA-Data-1980-2019'!$F$1:$F$16305,"",0)</f>
        <v>14.4</v>
      </c>
      <c r="CM169" s="2" cm="1">
        <f t="array" ref="CM169">_xlfn.XLOOKUP($A169&amp;CM$5,'[1]NBA-Data-1980-2019'!$B$1:$B$16305&amp;'[1]NBA-Data-1980-2019'!$A$1:$A$16305,'[1]NBA-Data-1980-2019'!$F$1:$F$16305,"",0)</f>
        <v>8.3000000000000007</v>
      </c>
      <c r="CN169" s="2" t="str" cm="1">
        <f t="array" ref="CN169">_xlfn.XLOOKUP($A169&amp;CN$5,'[1]NBA-Data-1980-2019'!$B$1:$B$16305&amp;'[1]NBA-Data-1980-2019'!$A$1:$A$16305,'[1]NBA-Data-1980-2019'!$F$1:$F$16305,"",0)</f>
        <v/>
      </c>
      <c r="CO169" s="2" t="str" cm="1">
        <f t="array" ref="CO169">_xlfn.XLOOKUP($A169&amp;CO$5,'[1]NBA-Data-1980-2019'!$B$1:$B$16305&amp;'[1]NBA-Data-1980-2019'!$A$1:$A$16305,'[1]NBA-Data-1980-2019'!$F$1:$F$16305,"",0)</f>
        <v/>
      </c>
      <c r="CP169" s="2" t="str" cm="1">
        <f t="array" ref="CP169">_xlfn.XLOOKUP($A169&amp;CP$5,'[1]NBA-Data-1980-2019'!$B$1:$B$16305&amp;'[1]NBA-Data-1980-2019'!$A$1:$A$16305,'[1]NBA-Data-1980-2019'!$F$1:$F$16305,"",0)</f>
        <v/>
      </c>
      <c r="CQ169" s="2" t="str" cm="1">
        <f t="array" ref="CQ169">_xlfn.XLOOKUP($A169&amp;CQ$5,'[1]NBA-Data-1980-2019'!$B$1:$B$16305&amp;'[1]NBA-Data-1980-2019'!$A$1:$A$16305,'[1]NBA-Data-1980-2019'!$F$1:$F$16305,"",0)</f>
        <v/>
      </c>
      <c r="CR169" s="2" t="str" cm="1">
        <f t="array" ref="CR169">_xlfn.XLOOKUP($A169&amp;CR$5,'[1]NBA-Data-1980-2019'!$B$1:$B$16305&amp;'[1]NBA-Data-1980-2019'!$A$1:$A$16305,'[1]NBA-Data-1980-2019'!$F$1:$F$16305,"",0)</f>
        <v/>
      </c>
      <c r="CS169" s="2" t="str" cm="1">
        <f t="array" ref="CS169">_xlfn.XLOOKUP($A169&amp;CS$5,'[1]NBA-Data-1980-2019'!$B$1:$B$16305&amp;'[1]NBA-Data-1980-2019'!$A$1:$A$16305,'[1]NBA-Data-1980-2019'!$F$1:$F$16305,"",0)</f>
        <v/>
      </c>
      <c r="CU169" s="2" t="str">
        <f>_xlfn.XLOOKUP($A169,TEAMS!$G$1:$G$839,TEAMS!$H$1:$H$839,"",0)</f>
        <v>PF</v>
      </c>
      <c r="CV169" s="2" t="str">
        <f>_xlfn.XLOOKUP($CU169,DASHBOARD!$B$22:$B$27,DASHBOARD!$C$22:$C$27,"",0)</f>
        <v>FORWARD</v>
      </c>
      <c r="CY169" s="63">
        <f>SUMIFS('[1]NBA-Data-1980-2019'!$G$1:$G$16305,'[1]NBA-Data-1980-2019'!$B$1:$B$16305,$A169,'[1]NBA-Data-1980-2019'!$A$1:$A$16305,CY$9)</f>
        <v>0</v>
      </c>
      <c r="CZ169" s="63">
        <f>SUMIFS('[1]NBA-Data-1980-2019'!$G$1:$G$16305,'[1]NBA-Data-1980-2019'!$B$1:$B$16305,$A169,'[1]NBA-Data-1980-2019'!$A$1:$A$16305,CZ$9)</f>
        <v>0</v>
      </c>
      <c r="DA169" s="63">
        <f>SUMIFS('[1]NBA-Data-1980-2019'!$G$1:$G$16305,'[1]NBA-Data-1980-2019'!$B$1:$B$16305,$A169,'[1]NBA-Data-1980-2019'!$A$1:$A$16305,DA$9)</f>
        <v>0</v>
      </c>
      <c r="DB169" s="63">
        <f>SUMIFS('[1]NBA-Data-1980-2019'!$G$1:$G$16305,'[1]NBA-Data-1980-2019'!$B$1:$B$16305,$A169,'[1]NBA-Data-1980-2019'!$A$1:$A$16305,DB$9)</f>
        <v>0</v>
      </c>
      <c r="DC169" s="63">
        <f>SUMIFS('[1]NBA-Data-1980-2019'!$G$1:$G$16305,'[1]NBA-Data-1980-2019'!$B$1:$B$16305,$A169,'[1]NBA-Data-1980-2019'!$A$1:$A$16305,DC$9)</f>
        <v>0</v>
      </c>
      <c r="DD169" s="63">
        <f>SUMIFS('[1]NBA-Data-1980-2019'!$G$1:$G$16305,'[1]NBA-Data-1980-2019'!$B$1:$B$16305,$A169,'[1]NBA-Data-1980-2019'!$A$1:$A$16305,DD$9)</f>
        <v>0</v>
      </c>
      <c r="DE169" s="63">
        <f>SUMIFS('[1]NBA-Data-1980-2019'!$G$1:$G$16305,'[1]NBA-Data-1980-2019'!$B$1:$B$16305,$A169,'[1]NBA-Data-1980-2019'!$A$1:$A$16305,DE$9)</f>
        <v>0</v>
      </c>
      <c r="DF169" s="63">
        <f>SUMIFS('[1]NBA-Data-1980-2019'!$G$1:$G$16305,'[1]NBA-Data-1980-2019'!$B$1:$B$16305,$A169,'[1]NBA-Data-1980-2019'!$A$1:$A$16305,DF$9)</f>
        <v>0</v>
      </c>
      <c r="DG169" s="63">
        <f>SUMIFS('[1]NBA-Data-1980-2019'!$G$1:$G$16305,'[1]NBA-Data-1980-2019'!$B$1:$B$16305,$A169,'[1]NBA-Data-1980-2019'!$A$1:$A$16305,DG$9)</f>
        <v>0</v>
      </c>
      <c r="DH169" s="63">
        <f>SUMIFS('[1]NBA-Data-1980-2019'!$G$1:$G$16305,'[1]NBA-Data-1980-2019'!$B$1:$B$16305,$A169,'[1]NBA-Data-1980-2019'!$A$1:$A$16305,DH$9)</f>
        <v>0</v>
      </c>
      <c r="DI169" s="63">
        <f>SUMIFS('[1]NBA-Data-1980-2019'!$G$1:$G$16305,'[1]NBA-Data-1980-2019'!$B$1:$B$16305,$A169,'[1]NBA-Data-1980-2019'!$A$1:$A$16305,DI$9)</f>
        <v>0</v>
      </c>
      <c r="DJ169" s="63">
        <f>SUMIFS('[1]NBA-Data-1980-2019'!$G$1:$G$16305,'[1]NBA-Data-1980-2019'!$B$1:$B$16305,$A169,'[1]NBA-Data-1980-2019'!$A$1:$A$16305,DJ$9)</f>
        <v>0</v>
      </c>
      <c r="DK169" s="63">
        <f>SUMIFS('[1]NBA-Data-1980-2019'!$G$1:$G$16305,'[1]NBA-Data-1980-2019'!$B$1:$B$16305,$A169,'[1]NBA-Data-1980-2019'!$A$1:$A$16305,DK$9)</f>
        <v>0</v>
      </c>
      <c r="DL169" s="63">
        <f>SUMIFS('[1]NBA-Data-1980-2019'!$G$1:$G$16305,'[1]NBA-Data-1980-2019'!$B$1:$B$16305,$A169,'[1]NBA-Data-1980-2019'!$A$1:$A$16305,DL$9)</f>
        <v>0</v>
      </c>
      <c r="DM169" s="63">
        <f>SUMIFS('[1]NBA-Data-1980-2019'!$G$1:$G$16305,'[1]NBA-Data-1980-2019'!$B$1:$B$16305,$A169,'[1]NBA-Data-1980-2019'!$A$1:$A$16305,DM$9)</f>
        <v>0</v>
      </c>
      <c r="DN169" s="63">
        <f>SUMIFS('[1]NBA-Data-1980-2019'!$G$1:$G$16305,'[1]NBA-Data-1980-2019'!$B$1:$B$16305,$A169,'[1]NBA-Data-1980-2019'!$A$1:$A$16305,DN$9)</f>
        <v>0</v>
      </c>
      <c r="DO169" s="63">
        <f>SUMIFS('[1]NBA-Data-1980-2019'!$G$1:$G$16305,'[1]NBA-Data-1980-2019'!$B$1:$B$16305,$A169,'[1]NBA-Data-1980-2019'!$A$1:$A$16305,DO$9)</f>
        <v>0</v>
      </c>
      <c r="DP169" s="63">
        <f>SUMIFS('[1]NBA-Data-1980-2019'!$G$1:$G$16305,'[1]NBA-Data-1980-2019'!$B$1:$B$16305,$A169,'[1]NBA-Data-1980-2019'!$A$1:$A$16305,DP$9)</f>
        <v>0</v>
      </c>
      <c r="DQ169" s="63">
        <f>SUMIFS('[1]NBA-Data-1980-2019'!$G$1:$G$16305,'[1]NBA-Data-1980-2019'!$B$1:$B$16305,$A169,'[1]NBA-Data-1980-2019'!$A$1:$A$16305,DQ$9)</f>
        <v>0</v>
      </c>
      <c r="DR169" s="63">
        <f>SUMIFS('[1]NBA-Data-1980-2019'!$G$1:$G$16305,'[1]NBA-Data-1980-2019'!$B$1:$B$16305,$A169,'[1]NBA-Data-1980-2019'!$A$1:$A$16305,DR$9)</f>
        <v>0</v>
      </c>
      <c r="DS169" s="63">
        <f>SUMIFS('[1]NBA-Data-1980-2019'!$G$1:$G$16305,'[1]NBA-Data-1980-2019'!$B$1:$B$16305,$A169,'[1]NBA-Data-1980-2019'!$A$1:$A$16305,DS$9)</f>
        <v>0</v>
      </c>
      <c r="DT169" s="63">
        <f>SUMIFS('[1]NBA-Data-1980-2019'!$G$1:$G$16305,'[1]NBA-Data-1980-2019'!$B$1:$B$16305,$A169,'[1]NBA-Data-1980-2019'!$A$1:$A$16305,DT$9)</f>
        <v>0</v>
      </c>
      <c r="DU169" s="63">
        <f>SUMIFS('[1]NBA-Data-1980-2019'!$G$1:$G$16305,'[1]NBA-Data-1980-2019'!$B$1:$B$16305,$A169,'[1]NBA-Data-1980-2019'!$A$1:$A$16305,DU$9)</f>
        <v>0</v>
      </c>
      <c r="DV169" s="63">
        <f>SUMIFS('[1]NBA-Data-1980-2019'!$G$1:$G$16305,'[1]NBA-Data-1980-2019'!$B$1:$B$16305,$A169,'[1]NBA-Data-1980-2019'!$A$1:$A$16305,DV$9)</f>
        <v>1750000</v>
      </c>
      <c r="DW169" s="63">
        <f>SUMIFS('[1]NBA-Data-1980-2019'!$G$1:$G$16305,'[1]NBA-Data-1980-2019'!$B$1:$B$16305,$A169,'[1]NBA-Data-1980-2019'!$A$1:$A$16305,DW$9)</f>
        <v>1828750</v>
      </c>
      <c r="DX169" s="63">
        <f>SUMIFS('[1]NBA-Data-1980-2019'!$G$1:$G$16305,'[1]NBA-Data-1980-2019'!$B$1:$B$16305,$A169,'[1]NBA-Data-1980-2019'!$A$1:$A$16305,DX$9)</f>
        <v>317232</v>
      </c>
      <c r="DY169" s="63">
        <f>SUMIFS('[1]NBA-Data-1980-2019'!$G$1:$G$16305,'[1]NBA-Data-1980-2019'!$B$1:$B$16305,$A169,'[1]NBA-Data-1980-2019'!$A$1:$A$16305,DY$9)</f>
        <v>0</v>
      </c>
      <c r="DZ169" s="63">
        <f>SUMIFS('[1]NBA-Data-1980-2019'!$G$1:$G$16305,'[1]NBA-Data-1980-2019'!$B$1:$B$16305,$A169,'[1]NBA-Data-1980-2019'!$A$1:$A$16305,DZ$9)</f>
        <v>0</v>
      </c>
      <c r="EA169" s="63">
        <f>SUMIFS('[1]NBA-Data-1980-2019'!$G$1:$G$16305,'[1]NBA-Data-1980-2019'!$B$1:$B$16305,$A169,'[1]NBA-Data-1980-2019'!$A$1:$A$16305,EA$9)</f>
        <v>0</v>
      </c>
      <c r="EB169" s="63">
        <f>SUMIFS('[1]NBA-Data-1980-2019'!$G$1:$G$16305,'[1]NBA-Data-1980-2019'!$B$1:$B$16305,$A169,'[1]NBA-Data-1980-2019'!$A$1:$A$16305,EB$9)</f>
        <v>0</v>
      </c>
      <c r="EC169" s="63">
        <f>SUMIFS('[1]NBA-Data-1980-2019'!$G$1:$G$16305,'[1]NBA-Data-1980-2019'!$B$1:$B$16305,$A169,'[1]NBA-Data-1980-2019'!$A$1:$A$16305,EC$9)</f>
        <v>0</v>
      </c>
      <c r="ED169" s="63">
        <f>SUMIFS('[1]NBA-Data-1980-2019'!$G$1:$G$16305,'[1]NBA-Data-1980-2019'!$B$1:$B$16305,$A169,'[1]NBA-Data-1980-2019'!$A$1:$A$16305,ED$9)</f>
        <v>0</v>
      </c>
      <c r="EH169" s="2" t="s">
        <v>1273</v>
      </c>
    </row>
    <row r="170" spans="1:165" x14ac:dyDescent="0.2">
      <c r="A170" s="2" t="s">
        <v>562</v>
      </c>
      <c r="B170" s="2" t="str" cm="1">
        <f t="array" ref="B170">_xlfn.XLOOKUP($A170&amp;B$5,'[1]NBA-Data-1980-2019'!$B$1:$B$16305&amp;'[1]NBA-Data-1980-2019'!$A$1:$A$16305,'[1]NBA-Data-1980-2019'!$D$1:$D$16305,"",0)</f>
        <v/>
      </c>
      <c r="C170" s="2" t="str" cm="1">
        <f t="array" ref="C170">_xlfn.XLOOKUP($A170&amp;C$5,'[1]NBA-Data-1980-2019'!$B$1:$B$16305&amp;'[1]NBA-Data-1980-2019'!$A$1:$A$16305,'[1]NBA-Data-1980-2019'!$D$1:$D$16305,"",0)</f>
        <v/>
      </c>
      <c r="D170" s="2" t="str" cm="1">
        <f t="array" ref="D170">_xlfn.XLOOKUP($A170&amp;D$5,'[1]NBA-Data-1980-2019'!$B$1:$B$16305&amp;'[1]NBA-Data-1980-2019'!$A$1:$A$16305,'[1]NBA-Data-1980-2019'!$D$1:$D$16305,"",0)</f>
        <v/>
      </c>
      <c r="E170" s="2" t="str" cm="1">
        <f t="array" ref="E170">_xlfn.XLOOKUP($A170&amp;E$5,'[1]NBA-Data-1980-2019'!$B$1:$B$16305&amp;'[1]NBA-Data-1980-2019'!$A$1:$A$16305,'[1]NBA-Data-1980-2019'!$D$1:$D$16305,"",0)</f>
        <v/>
      </c>
      <c r="F170" s="2" t="str" cm="1">
        <f t="array" ref="F170">_xlfn.XLOOKUP($A170&amp;F$5,'[1]NBA-Data-1980-2019'!$B$1:$B$16305&amp;'[1]NBA-Data-1980-2019'!$A$1:$A$16305,'[1]NBA-Data-1980-2019'!$D$1:$D$16305,"",0)</f>
        <v/>
      </c>
      <c r="G170" s="2" t="str" cm="1">
        <f t="array" ref="G170">_xlfn.XLOOKUP($A170&amp;G$5,'[1]NBA-Data-1980-2019'!$B$1:$B$16305&amp;'[1]NBA-Data-1980-2019'!$A$1:$A$16305,'[1]NBA-Data-1980-2019'!$D$1:$D$16305,"",0)</f>
        <v/>
      </c>
      <c r="H170" s="2" t="str" cm="1">
        <f t="array" ref="H170">_xlfn.XLOOKUP($A170&amp;H$5,'[1]NBA-Data-1980-2019'!$B$1:$B$16305&amp;'[1]NBA-Data-1980-2019'!$A$1:$A$16305,'[1]NBA-Data-1980-2019'!$D$1:$D$16305,"",0)</f>
        <v/>
      </c>
      <c r="I170" s="2" t="str" cm="1">
        <f t="array" ref="I170">_xlfn.XLOOKUP($A170&amp;I$5,'[1]NBA-Data-1980-2019'!$B$1:$B$16305&amp;'[1]NBA-Data-1980-2019'!$A$1:$A$16305,'[1]NBA-Data-1980-2019'!$D$1:$D$16305,"",0)</f>
        <v/>
      </c>
      <c r="J170" s="2" t="str" cm="1">
        <f t="array" ref="J170">_xlfn.XLOOKUP($A170&amp;J$5,'[1]NBA-Data-1980-2019'!$B$1:$B$16305&amp;'[1]NBA-Data-1980-2019'!$A$1:$A$16305,'[1]NBA-Data-1980-2019'!$D$1:$D$16305,"",0)</f>
        <v/>
      </c>
      <c r="K170" s="2" t="str" cm="1">
        <f t="array" ref="K170">_xlfn.XLOOKUP($A170&amp;K$5,'[1]NBA-Data-1980-2019'!$B$1:$B$16305&amp;'[1]NBA-Data-1980-2019'!$A$1:$A$16305,'[1]NBA-Data-1980-2019'!$D$1:$D$16305,"",0)</f>
        <v/>
      </c>
      <c r="L170" s="2" t="str" cm="1">
        <f t="array" ref="L170">_xlfn.XLOOKUP($A170&amp;L$5,'[1]NBA-Data-1980-2019'!$B$1:$B$16305&amp;'[1]NBA-Data-1980-2019'!$A$1:$A$16305,'[1]NBA-Data-1980-2019'!$D$1:$D$16305,"",0)</f>
        <v/>
      </c>
      <c r="M170" s="2" t="str" cm="1">
        <f t="array" ref="M170">_xlfn.XLOOKUP($A170&amp;M$5,'[1]NBA-Data-1980-2019'!$B$1:$B$16305&amp;'[1]NBA-Data-1980-2019'!$A$1:$A$16305,'[1]NBA-Data-1980-2019'!$D$1:$D$16305,"",0)</f>
        <v/>
      </c>
      <c r="N170" s="2" t="str" cm="1">
        <f t="array" ref="N170">_xlfn.XLOOKUP($A170&amp;N$5,'[1]NBA-Data-1980-2019'!$B$1:$B$16305&amp;'[1]NBA-Data-1980-2019'!$A$1:$A$16305,'[1]NBA-Data-1980-2019'!$D$1:$D$16305,"",0)</f>
        <v/>
      </c>
      <c r="O170" s="2" t="str" cm="1">
        <f t="array" ref="O170">_xlfn.XLOOKUP($A170&amp;O$5,'[1]NBA-Data-1980-2019'!$B$1:$B$16305&amp;'[1]NBA-Data-1980-2019'!$A$1:$A$16305,'[1]NBA-Data-1980-2019'!$D$1:$D$16305,"",0)</f>
        <v/>
      </c>
      <c r="P170" s="2" t="str" cm="1">
        <f t="array" ref="P170">_xlfn.XLOOKUP($A170&amp;P$5,'[1]NBA-Data-1980-2019'!$B$1:$B$16305&amp;'[1]NBA-Data-1980-2019'!$A$1:$A$16305,'[1]NBA-Data-1980-2019'!$D$1:$D$16305,"",0)</f>
        <v/>
      </c>
      <c r="Q170" s="2" t="str" cm="1">
        <f t="array" ref="Q170">_xlfn.XLOOKUP($A170&amp;Q$5,'[1]NBA-Data-1980-2019'!$B$1:$B$16305&amp;'[1]NBA-Data-1980-2019'!$A$1:$A$16305,'[1]NBA-Data-1980-2019'!$D$1:$D$16305,"",0)</f>
        <v/>
      </c>
      <c r="R170" s="2" t="str" cm="1">
        <f t="array" ref="R170">_xlfn.XLOOKUP($A170&amp;R$5,'[1]NBA-Data-1980-2019'!$B$1:$B$16305&amp;'[1]NBA-Data-1980-2019'!$A$1:$A$16305,'[1]NBA-Data-1980-2019'!$D$1:$D$16305,"",0)</f>
        <v/>
      </c>
      <c r="S170" s="2" t="str" cm="1">
        <f t="array" ref="S170">_xlfn.XLOOKUP($A170&amp;S$5,'[1]NBA-Data-1980-2019'!$B$1:$B$16305&amp;'[1]NBA-Data-1980-2019'!$A$1:$A$16305,'[1]NBA-Data-1980-2019'!$D$1:$D$16305,"",0)</f>
        <v/>
      </c>
      <c r="T170" s="2" t="str" cm="1">
        <f t="array" ref="T170">_xlfn.XLOOKUP($A170&amp;T$5,'[1]NBA-Data-1980-2019'!$B$1:$B$16305&amp;'[1]NBA-Data-1980-2019'!$A$1:$A$16305,'[1]NBA-Data-1980-2019'!$D$1:$D$16305,"",0)</f>
        <v/>
      </c>
      <c r="U170" s="2" t="str" cm="1">
        <f t="array" ref="U170">_xlfn.XLOOKUP($A170&amp;U$5,'[1]NBA-Data-1980-2019'!$B$1:$B$16305&amp;'[1]NBA-Data-1980-2019'!$A$1:$A$16305,'[1]NBA-Data-1980-2019'!$D$1:$D$16305,"",0)</f>
        <v/>
      </c>
      <c r="V170" s="2" t="str" cm="1">
        <f t="array" ref="V170">_xlfn.XLOOKUP($A170&amp;V$5,'[1]NBA-Data-1980-2019'!$B$1:$B$16305&amp;'[1]NBA-Data-1980-2019'!$A$1:$A$16305,'[1]NBA-Data-1980-2019'!$D$1:$D$16305,"",0)</f>
        <v/>
      </c>
      <c r="W170" s="2" t="str" cm="1">
        <f t="array" ref="W170">_xlfn.XLOOKUP($A170&amp;W$5,'[1]NBA-Data-1980-2019'!$B$1:$B$16305&amp;'[1]NBA-Data-1980-2019'!$A$1:$A$16305,'[1]NBA-Data-1980-2019'!$D$1:$D$16305,"",0)</f>
        <v/>
      </c>
      <c r="X170" s="2" t="str" cm="1">
        <f t="array" ref="X170">_xlfn.XLOOKUP($A170&amp;X$5,'[1]NBA-Data-1980-2019'!$B$1:$B$16305&amp;'[1]NBA-Data-1980-2019'!$A$1:$A$16305,'[1]NBA-Data-1980-2019'!$D$1:$D$16305,"",0)</f>
        <v/>
      </c>
      <c r="Y170" s="2" t="str" cm="1">
        <f t="array" ref="Y170">_xlfn.XLOOKUP($A170&amp;Y$5,'[1]NBA-Data-1980-2019'!$B$1:$B$16305&amp;'[1]NBA-Data-1980-2019'!$A$1:$A$16305,'[1]NBA-Data-1980-2019'!$D$1:$D$16305,"",0)</f>
        <v/>
      </c>
      <c r="Z170" s="2" t="str" cm="1">
        <f t="array" ref="Z170">_xlfn.XLOOKUP($A170&amp;Z$5,'[1]NBA-Data-1980-2019'!$B$1:$B$16305&amp;'[1]NBA-Data-1980-2019'!$A$1:$A$16305,'[1]NBA-Data-1980-2019'!$D$1:$D$16305,"",0)</f>
        <v/>
      </c>
      <c r="AA170" s="2" t="str" cm="1">
        <f t="array" ref="AA170">_xlfn.XLOOKUP($A170&amp;AA$5,'[1]NBA-Data-1980-2019'!$B$1:$B$16305&amp;'[1]NBA-Data-1980-2019'!$A$1:$A$16305,'[1]NBA-Data-1980-2019'!$D$1:$D$16305,"",0)</f>
        <v/>
      </c>
      <c r="AB170" s="2" t="str" cm="1">
        <f t="array" ref="AB170">_xlfn.XLOOKUP($A170&amp;AB$5,'[1]NBA-Data-1980-2019'!$B$1:$B$16305&amp;'[1]NBA-Data-1980-2019'!$A$1:$A$16305,'[1]NBA-Data-1980-2019'!$D$1:$D$16305,"",0)</f>
        <v/>
      </c>
      <c r="AC170" s="2" t="str" cm="1">
        <f t="array" ref="AC170">_xlfn.XLOOKUP($A170&amp;AC$5,'[1]NBA-Data-1980-2019'!$B$1:$B$16305&amp;'[1]NBA-Data-1980-2019'!$A$1:$A$16305,'[1]NBA-Data-1980-2019'!$D$1:$D$16305,"",0)</f>
        <v/>
      </c>
      <c r="AD170" s="2" t="str" cm="1">
        <f t="array" ref="AD170">_xlfn.XLOOKUP($A170&amp;AD$5,'[1]NBA-Data-1980-2019'!$B$1:$B$16305&amp;'[1]NBA-Data-1980-2019'!$A$1:$A$16305,'[1]NBA-Data-1980-2019'!$D$1:$D$16305,"",0)</f>
        <v/>
      </c>
      <c r="AE170" s="2" t="str" cm="1">
        <f t="array" ref="AE170">_xlfn.XLOOKUP($A170&amp;AE$5,'[1]NBA-Data-1980-2019'!$B$1:$B$16305&amp;'[1]NBA-Data-1980-2019'!$A$1:$A$16305,'[1]NBA-Data-1980-2019'!$D$1:$D$16305,"",0)</f>
        <v/>
      </c>
      <c r="AF170" s="2" t="str" cm="1">
        <f t="array" ref="AF170">_xlfn.XLOOKUP($A170&amp;AF$5,'[1]NBA-Data-1980-2019'!$B$1:$B$16305&amp;'[1]NBA-Data-1980-2019'!$A$1:$A$16305,'[1]NBA-Data-1980-2019'!$D$1:$D$16305,"",0)</f>
        <v/>
      </c>
      <c r="AG170" s="2" t="str" cm="1">
        <f t="array" ref="AG170">_xlfn.XLOOKUP($A170&amp;AG$5,'[1]NBA-Data-1980-2019'!$B$1:$B$16305&amp;'[1]NBA-Data-1980-2019'!$A$1:$A$16305,'[1]NBA-Data-1980-2019'!$D$1:$D$16305,"",0)</f>
        <v/>
      </c>
      <c r="AH170" s="2" t="str" cm="1">
        <f t="array" ref="AH170">_xlfn.XLOOKUP($A170&amp;AH$5,'[1]NBA-Data-1980-2019'!$B$1:$B$16305&amp;'[1]NBA-Data-1980-2019'!$A$1:$A$16305,'[1]NBA-Data-1980-2019'!$H$1:$H$16305,"",0)</f>
        <v/>
      </c>
      <c r="AI170" s="2" t="str" cm="1">
        <f t="array" ref="AI170">_xlfn.XLOOKUP($A170&amp;AI$5,'[1]NBA-Data-1980-2019'!$B$1:$B$16305&amp;'[1]NBA-Data-1980-2019'!$A$1:$A$16305,'[1]NBA-Data-1980-2019'!$H$1:$H$16305,"",0)</f>
        <v/>
      </c>
      <c r="AJ170" s="2" t="str" cm="1">
        <f t="array" ref="AJ170">_xlfn.XLOOKUP($A170&amp;AJ$5,'[1]NBA-Data-1980-2019'!$B$1:$B$16305&amp;'[1]NBA-Data-1980-2019'!$A$1:$A$16305,'[1]NBA-Data-1980-2019'!$H$1:$H$16305,"",0)</f>
        <v/>
      </c>
      <c r="AK170" s="2" t="str" cm="1">
        <f t="array" ref="AK170">_xlfn.XLOOKUP($A170&amp;AK$5,'[1]NBA-Data-1980-2019'!$B$1:$B$16305&amp;'[1]NBA-Data-1980-2019'!$A$1:$A$16305,'[1]NBA-Data-1980-2019'!$H$1:$H$16305,"",0)</f>
        <v/>
      </c>
      <c r="AL170" s="2" t="str" cm="1">
        <f t="array" ref="AL170">_xlfn.XLOOKUP($A170&amp;AL$5,'[1]NBA-Data-1980-2019'!$B$1:$B$16305&amp;'[1]NBA-Data-1980-2019'!$A$1:$A$16305,'[1]NBA-Data-1980-2019'!$H$1:$H$16305,"",0)</f>
        <v/>
      </c>
      <c r="AM170" s="2" t="str" cm="1">
        <f t="array" ref="AM170">_xlfn.XLOOKUP($A170&amp;AM$5,'[1]NBA-Data-1980-2019'!$B$1:$B$16305&amp;'[1]NBA-Data-1980-2019'!$A$1:$A$16305,'[1]NBA-Data-1980-2019'!$H$1:$H$16305,"",0)</f>
        <v/>
      </c>
      <c r="AN170" s="2" t="str" cm="1">
        <f t="array" ref="AN170">_xlfn.XLOOKUP($A170&amp;AN$5,'[1]NBA-Data-1980-2019'!$B$1:$B$16305&amp;'[1]NBA-Data-1980-2019'!$A$1:$A$16305,'[1]NBA-Data-1980-2019'!$H$1:$H$16305,"",0)</f>
        <v/>
      </c>
      <c r="AO170" s="2" t="str" cm="1">
        <f t="array" ref="AO170">_xlfn.XLOOKUP($A170&amp;AO$5,'[1]NBA-Data-1980-2019'!$B$1:$B$16305&amp;'[1]NBA-Data-1980-2019'!$A$1:$A$16305,'[1]NBA-Data-1980-2019'!$H$1:$H$16305,"",0)</f>
        <v/>
      </c>
      <c r="AP170" s="2" t="str" cm="1">
        <f t="array" ref="AP170">_xlfn.XLOOKUP($A170&amp;AP$5,'[1]NBA-Data-1980-2019'!$B$1:$B$16305&amp;'[1]NBA-Data-1980-2019'!$A$1:$A$16305,'[1]NBA-Data-1980-2019'!$H$1:$H$16305,"",0)</f>
        <v/>
      </c>
      <c r="AQ170" s="2" t="str" cm="1">
        <f t="array" ref="AQ170">_xlfn.XLOOKUP($A170&amp;AQ$5,'[1]NBA-Data-1980-2019'!$B$1:$B$16305&amp;'[1]NBA-Data-1980-2019'!$A$1:$A$16305,'[1]NBA-Data-1980-2019'!$H$1:$H$16305,"",0)</f>
        <v/>
      </c>
      <c r="AR170" s="2" t="str" cm="1">
        <f t="array" ref="AR170">_xlfn.XLOOKUP($A170&amp;AR$5,'[1]NBA-Data-1980-2019'!$B$1:$B$16305&amp;'[1]NBA-Data-1980-2019'!$A$1:$A$16305,'[1]NBA-Data-1980-2019'!$H$1:$H$16305,"",0)</f>
        <v/>
      </c>
      <c r="AS170" s="2" t="str" cm="1">
        <f t="array" ref="AS170">_xlfn.XLOOKUP($A170&amp;AS$5,'[1]NBA-Data-1980-2019'!$B$1:$B$16305&amp;'[1]NBA-Data-1980-2019'!$A$1:$A$16305,'[1]NBA-Data-1980-2019'!$H$1:$H$16305,"",0)</f>
        <v/>
      </c>
      <c r="AT170" s="2" t="str" cm="1">
        <f t="array" ref="AT170">_xlfn.XLOOKUP($A170&amp;AT$5,'[1]NBA-Data-1980-2019'!$B$1:$B$16305&amp;'[1]NBA-Data-1980-2019'!$A$1:$A$16305,'[1]NBA-Data-1980-2019'!$H$1:$H$16305,"",0)</f>
        <v/>
      </c>
      <c r="AU170" s="2" t="str" cm="1">
        <f t="array" ref="AU170">_xlfn.XLOOKUP($A170&amp;AU$5,'[1]NBA-Data-1980-2019'!$B$1:$B$16305&amp;'[1]NBA-Data-1980-2019'!$A$1:$A$16305,'[1]NBA-Data-1980-2019'!$H$1:$H$16305,"",0)</f>
        <v/>
      </c>
      <c r="AV170" s="2" t="str" cm="1">
        <f t="array" ref="AV170">_xlfn.XLOOKUP($A170&amp;AV$5,'[1]NBA-Data-1980-2019'!$B$1:$B$16305&amp;'[1]NBA-Data-1980-2019'!$A$1:$A$16305,'[1]NBA-Data-1980-2019'!$H$1:$H$16305,"",0)</f>
        <v/>
      </c>
      <c r="AW170" s="2" t="str" cm="1">
        <f t="array" ref="AW170">_xlfn.XLOOKUP($A170&amp;AW$5,'[1]NBA-Data-1980-2019'!$B$1:$B$16305&amp;'[1]NBA-Data-1980-2019'!$A$1:$A$16305,'[1]NBA-Data-1980-2019'!$H$1:$H$16305,"",0)</f>
        <v/>
      </c>
      <c r="AX170" s="2" t="str" cm="1">
        <f t="array" ref="AX170">_xlfn.XLOOKUP($A170&amp;AX$5,'[1]NBA-Data-1980-2019'!$B$1:$B$16305&amp;'[1]NBA-Data-1980-2019'!$A$1:$A$16305,'[1]NBA-Data-1980-2019'!$H$1:$H$16305,"",0)</f>
        <v/>
      </c>
      <c r="AY170" s="2" t="str" cm="1">
        <f t="array" ref="AY170">_xlfn.XLOOKUP($A170&amp;AY$5,'[1]NBA-Data-1980-2019'!$B$1:$B$16305&amp;'[1]NBA-Data-1980-2019'!$A$1:$A$16305,'[1]NBA-Data-1980-2019'!$H$1:$H$16305,"",0)</f>
        <v/>
      </c>
      <c r="AZ170" s="2" t="str" cm="1">
        <f t="array" ref="AZ170">_xlfn.XLOOKUP($A170&amp;AZ$5,'[1]NBA-Data-1980-2019'!$B$1:$B$16305&amp;'[1]NBA-Data-1980-2019'!$A$1:$A$16305,'[1]NBA-Data-1980-2019'!$H$1:$H$16305,"",0)</f>
        <v/>
      </c>
      <c r="BA170" s="2" t="str" cm="1">
        <f t="array" ref="BA170">_xlfn.XLOOKUP($A170&amp;BA$5,'[1]NBA-Data-1980-2019'!$B$1:$B$16305&amp;'[1]NBA-Data-1980-2019'!$A$1:$A$16305,'[1]NBA-Data-1980-2019'!$H$1:$H$16305,"",0)</f>
        <v/>
      </c>
      <c r="BB170" s="2" t="str" cm="1">
        <f t="array" ref="BB170">_xlfn.XLOOKUP($A170&amp;BB$5,'[1]NBA-Data-1980-2019'!$B$1:$B$16305&amp;'[1]NBA-Data-1980-2019'!$A$1:$A$16305,'[1]NBA-Data-1980-2019'!$H$1:$H$16305,"",0)</f>
        <v/>
      </c>
      <c r="BC170" s="2" t="str" cm="1">
        <f t="array" ref="BC170">_xlfn.XLOOKUP($A170&amp;BC$5,'[1]NBA-Data-1980-2019'!$B$1:$B$16305&amp;'[1]NBA-Data-1980-2019'!$A$1:$A$16305,'[1]NBA-Data-1980-2019'!$H$1:$H$16305,"",0)</f>
        <v/>
      </c>
      <c r="BD170" s="2" t="str" cm="1">
        <f t="array" ref="BD170">_xlfn.XLOOKUP($A170&amp;BD$5,'[1]NBA-Data-1980-2019'!$B$1:$B$16305&amp;'[1]NBA-Data-1980-2019'!$A$1:$A$16305,'[1]NBA-Data-1980-2019'!$H$1:$H$16305,"",0)</f>
        <v/>
      </c>
      <c r="BE170" s="2" t="str" cm="1">
        <f t="array" ref="BE170">_xlfn.XLOOKUP($A170&amp;BE$5,'[1]NBA-Data-1980-2019'!$B$1:$B$16305&amp;'[1]NBA-Data-1980-2019'!$A$1:$A$16305,'[1]NBA-Data-1980-2019'!$H$1:$H$16305,"",0)</f>
        <v/>
      </c>
      <c r="BF170" s="2" t="str" cm="1">
        <f t="array" ref="BF170">_xlfn.XLOOKUP($A170&amp;BF$5,'[1]NBA-Data-1980-2019'!$B$1:$B$16305&amp;'[1]NBA-Data-1980-2019'!$A$1:$A$16305,'[1]NBA-Data-1980-2019'!$H$1:$H$16305,"",0)</f>
        <v/>
      </c>
      <c r="BG170" s="2" t="str" cm="1">
        <f t="array" ref="BG170">_xlfn.XLOOKUP($A170&amp;BG$5,'[1]NBA-Data-1980-2019'!$B$1:$B$16305&amp;'[1]NBA-Data-1980-2019'!$A$1:$A$16305,'[1]NBA-Data-1980-2019'!$H$1:$H$16305,"",0)</f>
        <v/>
      </c>
      <c r="BH170" s="2" t="str" cm="1">
        <f t="array" ref="BH170">_xlfn.XLOOKUP($A170&amp;BH$5,'[1]NBA-Data-1980-2019'!$B$1:$B$16305&amp;'[1]NBA-Data-1980-2019'!$A$1:$A$16305,'[1]NBA-Data-1980-2019'!$H$1:$H$16305,"",0)</f>
        <v/>
      </c>
      <c r="BI170" s="2" t="str" cm="1">
        <f t="array" ref="BI170">_xlfn.XLOOKUP($A170&amp;BI$5,'[1]NBA-Data-1980-2019'!$B$1:$B$16305&amp;'[1]NBA-Data-1980-2019'!$A$1:$A$16305,'[1]NBA-Data-1980-2019'!$H$1:$H$16305,"",0)</f>
        <v/>
      </c>
      <c r="BJ170" s="2" t="str" cm="1">
        <f t="array" ref="BJ170">_xlfn.XLOOKUP($A170&amp;BJ$5,'[1]NBA-Data-1980-2019'!$B$1:$B$16305&amp;'[1]NBA-Data-1980-2019'!$A$1:$A$16305,'[1]NBA-Data-1980-2019'!$H$1:$H$16305,"",0)</f>
        <v/>
      </c>
      <c r="BK170" s="2" t="str" cm="1">
        <f t="array" ref="BK170">_xlfn.XLOOKUP($A170&amp;BK$5,'[1]NBA-Data-1980-2019'!$B$1:$B$16305&amp;'[1]NBA-Data-1980-2019'!$A$1:$A$16305,'[1]NBA-Data-1980-2019'!$H$1:$H$16305,"",0)</f>
        <v/>
      </c>
      <c r="BL170" s="2" t="str" cm="1">
        <f t="array" ref="BL170">_xlfn.XLOOKUP($A170&amp;BL$5,'[1]NBA-Data-1980-2019'!$B$1:$B$16305&amp;'[1]NBA-Data-1980-2019'!$A$1:$A$16305,'[1]NBA-Data-1980-2019'!$H$1:$H$16305,"",0)</f>
        <v/>
      </c>
      <c r="BM170" s="2" t="str" cm="1">
        <f t="array" ref="BM170">_xlfn.XLOOKUP($A170&amp;BM$5,'[1]NBA-Data-1980-2019'!$B$1:$B$16305&amp;'[1]NBA-Data-1980-2019'!$A$1:$A$16305,'[1]NBA-Data-1980-2019'!$H$1:$H$16305,"",0)</f>
        <v/>
      </c>
      <c r="BN170" s="2" t="str" cm="1">
        <f t="array" ref="BN170">_xlfn.XLOOKUP($A170&amp;BN$5,'[1]NBA-Data-1980-2019'!$B$1:$B$16305&amp;'[1]NBA-Data-1980-2019'!$A$1:$A$16305,'[1]NBA-Data-1980-2019'!$F$1:$F$16305,"",0)</f>
        <v/>
      </c>
      <c r="BO170" s="2" t="str" cm="1">
        <f t="array" ref="BO170">_xlfn.XLOOKUP($A170&amp;BO$5,'[1]NBA-Data-1980-2019'!$B$1:$B$16305&amp;'[1]NBA-Data-1980-2019'!$A$1:$A$16305,'[1]NBA-Data-1980-2019'!$F$1:$F$16305,"",0)</f>
        <v/>
      </c>
      <c r="BP170" s="2" t="str" cm="1">
        <f t="array" ref="BP170">_xlfn.XLOOKUP($A170&amp;BP$5,'[1]NBA-Data-1980-2019'!$B$1:$B$16305&amp;'[1]NBA-Data-1980-2019'!$A$1:$A$16305,'[1]NBA-Data-1980-2019'!$F$1:$F$16305,"",0)</f>
        <v/>
      </c>
      <c r="BQ170" s="2" t="str" cm="1">
        <f t="array" ref="BQ170">_xlfn.XLOOKUP($A170&amp;BQ$5,'[1]NBA-Data-1980-2019'!$B$1:$B$16305&amp;'[1]NBA-Data-1980-2019'!$A$1:$A$16305,'[1]NBA-Data-1980-2019'!$F$1:$F$16305,"",0)</f>
        <v/>
      </c>
      <c r="BR170" s="2" t="str" cm="1">
        <f t="array" ref="BR170">_xlfn.XLOOKUP($A170&amp;BR$5,'[1]NBA-Data-1980-2019'!$B$1:$B$16305&amp;'[1]NBA-Data-1980-2019'!$A$1:$A$16305,'[1]NBA-Data-1980-2019'!$F$1:$F$16305,"",0)</f>
        <v/>
      </c>
      <c r="BS170" s="2" t="str" cm="1">
        <f t="array" ref="BS170">_xlfn.XLOOKUP($A170&amp;BS$5,'[1]NBA-Data-1980-2019'!$B$1:$B$16305&amp;'[1]NBA-Data-1980-2019'!$A$1:$A$16305,'[1]NBA-Data-1980-2019'!$F$1:$F$16305,"",0)</f>
        <v/>
      </c>
      <c r="BT170" s="2" t="str" cm="1">
        <f t="array" ref="BT170">_xlfn.XLOOKUP($A170&amp;BT$5,'[1]NBA-Data-1980-2019'!$B$1:$B$16305&amp;'[1]NBA-Data-1980-2019'!$A$1:$A$16305,'[1]NBA-Data-1980-2019'!$F$1:$F$16305,"",0)</f>
        <v/>
      </c>
      <c r="BU170" s="2" t="str" cm="1">
        <f t="array" ref="BU170">_xlfn.XLOOKUP($A170&amp;BU$5,'[1]NBA-Data-1980-2019'!$B$1:$B$16305&amp;'[1]NBA-Data-1980-2019'!$A$1:$A$16305,'[1]NBA-Data-1980-2019'!$F$1:$F$16305,"",0)</f>
        <v/>
      </c>
      <c r="BV170" s="2" t="str" cm="1">
        <f t="array" ref="BV170">_xlfn.XLOOKUP($A170&amp;BV$5,'[1]NBA-Data-1980-2019'!$B$1:$B$16305&amp;'[1]NBA-Data-1980-2019'!$A$1:$A$16305,'[1]NBA-Data-1980-2019'!$F$1:$F$16305,"",0)</f>
        <v/>
      </c>
      <c r="BW170" s="2" t="str" cm="1">
        <f t="array" ref="BW170">_xlfn.XLOOKUP($A170&amp;BW$5,'[1]NBA-Data-1980-2019'!$B$1:$B$16305&amp;'[1]NBA-Data-1980-2019'!$A$1:$A$16305,'[1]NBA-Data-1980-2019'!$F$1:$F$16305,"",0)</f>
        <v/>
      </c>
      <c r="BX170" s="2" t="str" cm="1">
        <f t="array" ref="BX170">_xlfn.XLOOKUP($A170&amp;BX$5,'[1]NBA-Data-1980-2019'!$B$1:$B$16305&amp;'[1]NBA-Data-1980-2019'!$A$1:$A$16305,'[1]NBA-Data-1980-2019'!$F$1:$F$16305,"",0)</f>
        <v/>
      </c>
      <c r="BY170" s="2" t="str" cm="1">
        <f t="array" ref="BY170">_xlfn.XLOOKUP($A170&amp;BY$5,'[1]NBA-Data-1980-2019'!$B$1:$B$16305&amp;'[1]NBA-Data-1980-2019'!$A$1:$A$16305,'[1]NBA-Data-1980-2019'!$F$1:$F$16305,"",0)</f>
        <v/>
      </c>
      <c r="BZ170" s="2" t="str" cm="1">
        <f t="array" ref="BZ170">_xlfn.XLOOKUP($A170&amp;BZ$5,'[1]NBA-Data-1980-2019'!$B$1:$B$16305&amp;'[1]NBA-Data-1980-2019'!$A$1:$A$16305,'[1]NBA-Data-1980-2019'!$F$1:$F$16305,"",0)</f>
        <v/>
      </c>
      <c r="CA170" s="2" t="str" cm="1">
        <f t="array" ref="CA170">_xlfn.XLOOKUP($A170&amp;CA$5,'[1]NBA-Data-1980-2019'!$B$1:$B$16305&amp;'[1]NBA-Data-1980-2019'!$A$1:$A$16305,'[1]NBA-Data-1980-2019'!$F$1:$F$16305,"",0)</f>
        <v/>
      </c>
      <c r="CB170" s="2" t="str" cm="1">
        <f t="array" ref="CB170">_xlfn.XLOOKUP($A170&amp;CB$5,'[1]NBA-Data-1980-2019'!$B$1:$B$16305&amp;'[1]NBA-Data-1980-2019'!$A$1:$A$16305,'[1]NBA-Data-1980-2019'!$F$1:$F$16305,"",0)</f>
        <v/>
      </c>
      <c r="CC170" s="2" t="str" cm="1">
        <f t="array" ref="CC170">_xlfn.XLOOKUP($A170&amp;CC$5,'[1]NBA-Data-1980-2019'!$B$1:$B$16305&amp;'[1]NBA-Data-1980-2019'!$A$1:$A$16305,'[1]NBA-Data-1980-2019'!$F$1:$F$16305,"",0)</f>
        <v/>
      </c>
      <c r="CD170" s="2" t="str" cm="1">
        <f t="array" ref="CD170">_xlfn.XLOOKUP($A170&amp;CD$5,'[1]NBA-Data-1980-2019'!$B$1:$B$16305&amp;'[1]NBA-Data-1980-2019'!$A$1:$A$16305,'[1]NBA-Data-1980-2019'!$F$1:$F$16305,"",0)</f>
        <v/>
      </c>
      <c r="CE170" s="2" t="str" cm="1">
        <f t="array" ref="CE170">_xlfn.XLOOKUP($A170&amp;CE$5,'[1]NBA-Data-1980-2019'!$B$1:$B$16305&amp;'[1]NBA-Data-1980-2019'!$A$1:$A$16305,'[1]NBA-Data-1980-2019'!$F$1:$F$16305,"",0)</f>
        <v/>
      </c>
      <c r="CF170" s="2" t="str" cm="1">
        <f t="array" ref="CF170">_xlfn.XLOOKUP($A170&amp;CF$5,'[1]NBA-Data-1980-2019'!$B$1:$B$16305&amp;'[1]NBA-Data-1980-2019'!$A$1:$A$16305,'[1]NBA-Data-1980-2019'!$F$1:$F$16305,"",0)</f>
        <v/>
      </c>
      <c r="CG170" s="2" t="str" cm="1">
        <f t="array" ref="CG170">_xlfn.XLOOKUP($A170&amp;CG$5,'[1]NBA-Data-1980-2019'!$B$1:$B$16305&amp;'[1]NBA-Data-1980-2019'!$A$1:$A$16305,'[1]NBA-Data-1980-2019'!$F$1:$F$16305,"",0)</f>
        <v/>
      </c>
      <c r="CH170" s="2" t="str" cm="1">
        <f t="array" ref="CH170">_xlfn.XLOOKUP($A170&amp;CH$5,'[1]NBA-Data-1980-2019'!$B$1:$B$16305&amp;'[1]NBA-Data-1980-2019'!$A$1:$A$16305,'[1]NBA-Data-1980-2019'!$F$1:$F$16305,"",0)</f>
        <v/>
      </c>
      <c r="CI170" s="2" t="str" cm="1">
        <f t="array" ref="CI170">_xlfn.XLOOKUP($A170&amp;CI$5,'[1]NBA-Data-1980-2019'!$B$1:$B$16305&amp;'[1]NBA-Data-1980-2019'!$A$1:$A$16305,'[1]NBA-Data-1980-2019'!$F$1:$F$16305,"",0)</f>
        <v/>
      </c>
      <c r="CJ170" s="2" t="str" cm="1">
        <f t="array" ref="CJ170">_xlfn.XLOOKUP($A170&amp;CJ$5,'[1]NBA-Data-1980-2019'!$B$1:$B$16305&amp;'[1]NBA-Data-1980-2019'!$A$1:$A$16305,'[1]NBA-Data-1980-2019'!$F$1:$F$16305,"",0)</f>
        <v/>
      </c>
      <c r="CK170" s="2" t="str" cm="1">
        <f t="array" ref="CK170">_xlfn.XLOOKUP($A170&amp;CK$5,'[1]NBA-Data-1980-2019'!$B$1:$B$16305&amp;'[1]NBA-Data-1980-2019'!$A$1:$A$16305,'[1]NBA-Data-1980-2019'!$F$1:$F$16305,"",0)</f>
        <v/>
      </c>
      <c r="CL170" s="2" t="str" cm="1">
        <f t="array" ref="CL170">_xlfn.XLOOKUP($A170&amp;CL$5,'[1]NBA-Data-1980-2019'!$B$1:$B$16305&amp;'[1]NBA-Data-1980-2019'!$A$1:$A$16305,'[1]NBA-Data-1980-2019'!$F$1:$F$16305,"",0)</f>
        <v/>
      </c>
      <c r="CM170" s="2" t="str" cm="1">
        <f t="array" ref="CM170">_xlfn.XLOOKUP($A170&amp;CM$5,'[1]NBA-Data-1980-2019'!$B$1:$B$16305&amp;'[1]NBA-Data-1980-2019'!$A$1:$A$16305,'[1]NBA-Data-1980-2019'!$F$1:$F$16305,"",0)</f>
        <v/>
      </c>
      <c r="CN170" s="2" t="str" cm="1">
        <f t="array" ref="CN170">_xlfn.XLOOKUP($A170&amp;CN$5,'[1]NBA-Data-1980-2019'!$B$1:$B$16305&amp;'[1]NBA-Data-1980-2019'!$A$1:$A$16305,'[1]NBA-Data-1980-2019'!$F$1:$F$16305,"",0)</f>
        <v/>
      </c>
      <c r="CO170" s="2" t="str" cm="1">
        <f t="array" ref="CO170">_xlfn.XLOOKUP($A170&amp;CO$5,'[1]NBA-Data-1980-2019'!$B$1:$B$16305&amp;'[1]NBA-Data-1980-2019'!$A$1:$A$16305,'[1]NBA-Data-1980-2019'!$F$1:$F$16305,"",0)</f>
        <v/>
      </c>
      <c r="CP170" s="2" t="str" cm="1">
        <f t="array" ref="CP170">_xlfn.XLOOKUP($A170&amp;CP$5,'[1]NBA-Data-1980-2019'!$B$1:$B$16305&amp;'[1]NBA-Data-1980-2019'!$A$1:$A$16305,'[1]NBA-Data-1980-2019'!$F$1:$F$16305,"",0)</f>
        <v/>
      </c>
      <c r="CQ170" s="2" t="str" cm="1">
        <f t="array" ref="CQ170">_xlfn.XLOOKUP($A170&amp;CQ$5,'[1]NBA-Data-1980-2019'!$B$1:$B$16305&amp;'[1]NBA-Data-1980-2019'!$A$1:$A$16305,'[1]NBA-Data-1980-2019'!$F$1:$F$16305,"",0)</f>
        <v/>
      </c>
      <c r="CR170" s="2" t="str" cm="1">
        <f t="array" ref="CR170">_xlfn.XLOOKUP($A170&amp;CR$5,'[1]NBA-Data-1980-2019'!$B$1:$B$16305&amp;'[1]NBA-Data-1980-2019'!$A$1:$A$16305,'[1]NBA-Data-1980-2019'!$F$1:$F$16305,"",0)</f>
        <v/>
      </c>
      <c r="CS170" s="2" t="str" cm="1">
        <f t="array" ref="CS170">_xlfn.XLOOKUP($A170&amp;CS$5,'[1]NBA-Data-1980-2019'!$B$1:$B$16305&amp;'[1]NBA-Data-1980-2019'!$A$1:$A$16305,'[1]NBA-Data-1980-2019'!$F$1:$F$16305,"",0)</f>
        <v/>
      </c>
      <c r="CU170" s="2" t="str">
        <f>_xlfn.XLOOKUP($A170,TEAMS!$G$1:$G$839,TEAMS!$H$1:$H$839,"",0)</f>
        <v>PG</v>
      </c>
      <c r="CV170" s="2" t="str">
        <f>_xlfn.XLOOKUP($CU170,DASHBOARD!$B$22:$B$27,DASHBOARD!$C$22:$C$27,"",0)</f>
        <v>GUARD</v>
      </c>
      <c r="CY170" s="63">
        <f>SUMIFS('[1]NBA-Data-1980-2019'!$G$1:$G$16305,'[1]NBA-Data-1980-2019'!$B$1:$B$16305,$A170,'[1]NBA-Data-1980-2019'!$A$1:$A$16305,CY$9)</f>
        <v>0</v>
      </c>
      <c r="CZ170" s="63">
        <f>SUMIFS('[1]NBA-Data-1980-2019'!$G$1:$G$16305,'[1]NBA-Data-1980-2019'!$B$1:$B$16305,$A170,'[1]NBA-Data-1980-2019'!$A$1:$A$16305,CZ$9)</f>
        <v>0</v>
      </c>
      <c r="DA170" s="63">
        <f>SUMIFS('[1]NBA-Data-1980-2019'!$G$1:$G$16305,'[1]NBA-Data-1980-2019'!$B$1:$B$16305,$A170,'[1]NBA-Data-1980-2019'!$A$1:$A$16305,DA$9)</f>
        <v>0</v>
      </c>
      <c r="DB170" s="63">
        <f>SUMIFS('[1]NBA-Data-1980-2019'!$G$1:$G$16305,'[1]NBA-Data-1980-2019'!$B$1:$B$16305,$A170,'[1]NBA-Data-1980-2019'!$A$1:$A$16305,DB$9)</f>
        <v>0</v>
      </c>
      <c r="DC170" s="63">
        <f>SUMIFS('[1]NBA-Data-1980-2019'!$G$1:$G$16305,'[1]NBA-Data-1980-2019'!$B$1:$B$16305,$A170,'[1]NBA-Data-1980-2019'!$A$1:$A$16305,DC$9)</f>
        <v>0</v>
      </c>
      <c r="DD170" s="63">
        <f>SUMIFS('[1]NBA-Data-1980-2019'!$G$1:$G$16305,'[1]NBA-Data-1980-2019'!$B$1:$B$16305,$A170,'[1]NBA-Data-1980-2019'!$A$1:$A$16305,DD$9)</f>
        <v>0</v>
      </c>
      <c r="DE170" s="63">
        <f>SUMIFS('[1]NBA-Data-1980-2019'!$G$1:$G$16305,'[1]NBA-Data-1980-2019'!$B$1:$B$16305,$A170,'[1]NBA-Data-1980-2019'!$A$1:$A$16305,DE$9)</f>
        <v>0</v>
      </c>
      <c r="DF170" s="63">
        <f>SUMIFS('[1]NBA-Data-1980-2019'!$G$1:$G$16305,'[1]NBA-Data-1980-2019'!$B$1:$B$16305,$A170,'[1]NBA-Data-1980-2019'!$A$1:$A$16305,DF$9)</f>
        <v>0</v>
      </c>
      <c r="DG170" s="63">
        <f>SUMIFS('[1]NBA-Data-1980-2019'!$G$1:$G$16305,'[1]NBA-Data-1980-2019'!$B$1:$B$16305,$A170,'[1]NBA-Data-1980-2019'!$A$1:$A$16305,DG$9)</f>
        <v>0</v>
      </c>
      <c r="DH170" s="63">
        <f>SUMIFS('[1]NBA-Data-1980-2019'!$G$1:$G$16305,'[1]NBA-Data-1980-2019'!$B$1:$B$16305,$A170,'[1]NBA-Data-1980-2019'!$A$1:$A$16305,DH$9)</f>
        <v>0</v>
      </c>
      <c r="DI170" s="63">
        <f>SUMIFS('[1]NBA-Data-1980-2019'!$G$1:$G$16305,'[1]NBA-Data-1980-2019'!$B$1:$B$16305,$A170,'[1]NBA-Data-1980-2019'!$A$1:$A$16305,DI$9)</f>
        <v>0</v>
      </c>
      <c r="DJ170" s="63">
        <f>SUMIFS('[1]NBA-Data-1980-2019'!$G$1:$G$16305,'[1]NBA-Data-1980-2019'!$B$1:$B$16305,$A170,'[1]NBA-Data-1980-2019'!$A$1:$A$16305,DJ$9)</f>
        <v>0</v>
      </c>
      <c r="DK170" s="63">
        <f>SUMIFS('[1]NBA-Data-1980-2019'!$G$1:$G$16305,'[1]NBA-Data-1980-2019'!$B$1:$B$16305,$A170,'[1]NBA-Data-1980-2019'!$A$1:$A$16305,DK$9)</f>
        <v>0</v>
      </c>
      <c r="DL170" s="63">
        <f>SUMIFS('[1]NBA-Data-1980-2019'!$G$1:$G$16305,'[1]NBA-Data-1980-2019'!$B$1:$B$16305,$A170,'[1]NBA-Data-1980-2019'!$A$1:$A$16305,DL$9)</f>
        <v>0</v>
      </c>
      <c r="DM170" s="63">
        <f>SUMIFS('[1]NBA-Data-1980-2019'!$G$1:$G$16305,'[1]NBA-Data-1980-2019'!$B$1:$B$16305,$A170,'[1]NBA-Data-1980-2019'!$A$1:$A$16305,DM$9)</f>
        <v>0</v>
      </c>
      <c r="DN170" s="63">
        <f>SUMIFS('[1]NBA-Data-1980-2019'!$G$1:$G$16305,'[1]NBA-Data-1980-2019'!$B$1:$B$16305,$A170,'[1]NBA-Data-1980-2019'!$A$1:$A$16305,DN$9)</f>
        <v>0</v>
      </c>
      <c r="DO170" s="63">
        <f>SUMIFS('[1]NBA-Data-1980-2019'!$G$1:$G$16305,'[1]NBA-Data-1980-2019'!$B$1:$B$16305,$A170,'[1]NBA-Data-1980-2019'!$A$1:$A$16305,DO$9)</f>
        <v>0</v>
      </c>
      <c r="DP170" s="63">
        <f>SUMIFS('[1]NBA-Data-1980-2019'!$G$1:$G$16305,'[1]NBA-Data-1980-2019'!$B$1:$B$16305,$A170,'[1]NBA-Data-1980-2019'!$A$1:$A$16305,DP$9)</f>
        <v>0</v>
      </c>
      <c r="DQ170" s="63">
        <f>SUMIFS('[1]NBA-Data-1980-2019'!$G$1:$G$16305,'[1]NBA-Data-1980-2019'!$B$1:$B$16305,$A170,'[1]NBA-Data-1980-2019'!$A$1:$A$16305,DQ$9)</f>
        <v>0</v>
      </c>
      <c r="DR170" s="63">
        <f>SUMIFS('[1]NBA-Data-1980-2019'!$G$1:$G$16305,'[1]NBA-Data-1980-2019'!$B$1:$B$16305,$A170,'[1]NBA-Data-1980-2019'!$A$1:$A$16305,DR$9)</f>
        <v>0</v>
      </c>
      <c r="DS170" s="63">
        <f>SUMIFS('[1]NBA-Data-1980-2019'!$G$1:$G$16305,'[1]NBA-Data-1980-2019'!$B$1:$B$16305,$A170,'[1]NBA-Data-1980-2019'!$A$1:$A$16305,DS$9)</f>
        <v>0</v>
      </c>
      <c r="DT170" s="63">
        <f>SUMIFS('[1]NBA-Data-1980-2019'!$G$1:$G$16305,'[1]NBA-Data-1980-2019'!$B$1:$B$16305,$A170,'[1]NBA-Data-1980-2019'!$A$1:$A$16305,DT$9)</f>
        <v>0</v>
      </c>
      <c r="DU170" s="63">
        <f>SUMIFS('[1]NBA-Data-1980-2019'!$G$1:$G$16305,'[1]NBA-Data-1980-2019'!$B$1:$B$16305,$A170,'[1]NBA-Data-1980-2019'!$A$1:$A$16305,DU$9)</f>
        <v>0</v>
      </c>
      <c r="DV170" s="63">
        <f>SUMIFS('[1]NBA-Data-1980-2019'!$G$1:$G$16305,'[1]NBA-Data-1980-2019'!$B$1:$B$16305,$A170,'[1]NBA-Data-1980-2019'!$A$1:$A$16305,DV$9)</f>
        <v>0</v>
      </c>
      <c r="DW170" s="63">
        <f>SUMIFS('[1]NBA-Data-1980-2019'!$G$1:$G$16305,'[1]NBA-Data-1980-2019'!$B$1:$B$16305,$A170,'[1]NBA-Data-1980-2019'!$A$1:$A$16305,DW$9)</f>
        <v>0</v>
      </c>
      <c r="DX170" s="63">
        <f>SUMIFS('[1]NBA-Data-1980-2019'!$G$1:$G$16305,'[1]NBA-Data-1980-2019'!$B$1:$B$16305,$A170,'[1]NBA-Data-1980-2019'!$A$1:$A$16305,DX$9)</f>
        <v>0</v>
      </c>
      <c r="DY170" s="63">
        <f>SUMIFS('[1]NBA-Data-1980-2019'!$G$1:$G$16305,'[1]NBA-Data-1980-2019'!$B$1:$B$16305,$A170,'[1]NBA-Data-1980-2019'!$A$1:$A$16305,DY$9)</f>
        <v>0</v>
      </c>
      <c r="DZ170" s="63">
        <f>SUMIFS('[1]NBA-Data-1980-2019'!$G$1:$G$16305,'[1]NBA-Data-1980-2019'!$B$1:$B$16305,$A170,'[1]NBA-Data-1980-2019'!$A$1:$A$16305,DZ$9)</f>
        <v>0</v>
      </c>
      <c r="EA170" s="63">
        <f>SUMIFS('[1]NBA-Data-1980-2019'!$G$1:$G$16305,'[1]NBA-Data-1980-2019'!$B$1:$B$16305,$A170,'[1]NBA-Data-1980-2019'!$A$1:$A$16305,EA$9)</f>
        <v>0</v>
      </c>
      <c r="EB170" s="63">
        <f>SUMIFS('[1]NBA-Data-1980-2019'!$G$1:$G$16305,'[1]NBA-Data-1980-2019'!$B$1:$B$16305,$A170,'[1]NBA-Data-1980-2019'!$A$1:$A$16305,EB$9)</f>
        <v>0</v>
      </c>
      <c r="EC170" s="63">
        <f>SUMIFS('[1]NBA-Data-1980-2019'!$G$1:$G$16305,'[1]NBA-Data-1980-2019'!$B$1:$B$16305,$A170,'[1]NBA-Data-1980-2019'!$A$1:$A$16305,EC$9)</f>
        <v>0</v>
      </c>
      <c r="ED170" s="63">
        <f>SUMIFS('[1]NBA-Data-1980-2019'!$G$1:$G$16305,'[1]NBA-Data-1980-2019'!$B$1:$B$16305,$A170,'[1]NBA-Data-1980-2019'!$A$1:$A$16305,ED$9)</f>
        <v>0</v>
      </c>
      <c r="EH170" s="2" t="s">
        <v>1486</v>
      </c>
    </row>
    <row r="171" spans="1:165" x14ac:dyDescent="0.2">
      <c r="A171" s="2" t="s">
        <v>617</v>
      </c>
      <c r="B171" s="2" t="str" cm="1">
        <f t="array" ref="B171">_xlfn.XLOOKUP($A171&amp;B$5,'[1]NBA-Data-1980-2019'!$B$1:$B$16305&amp;'[1]NBA-Data-1980-2019'!$A$1:$A$16305,'[1]NBA-Data-1980-2019'!$D$1:$D$16305,"",0)</f>
        <v/>
      </c>
      <c r="C171" s="2" t="str" cm="1">
        <f t="array" ref="C171">_xlfn.XLOOKUP($A171&amp;C$5,'[1]NBA-Data-1980-2019'!$B$1:$B$16305&amp;'[1]NBA-Data-1980-2019'!$A$1:$A$16305,'[1]NBA-Data-1980-2019'!$D$1:$D$16305,"",0)</f>
        <v/>
      </c>
      <c r="D171" s="2" t="str" cm="1">
        <f t="array" ref="D171">_xlfn.XLOOKUP($A171&amp;D$5,'[1]NBA-Data-1980-2019'!$B$1:$B$16305&amp;'[1]NBA-Data-1980-2019'!$A$1:$A$16305,'[1]NBA-Data-1980-2019'!$D$1:$D$16305,"",0)</f>
        <v/>
      </c>
      <c r="E171" s="2" t="str" cm="1">
        <f t="array" ref="E171">_xlfn.XLOOKUP($A171&amp;E$5,'[1]NBA-Data-1980-2019'!$B$1:$B$16305&amp;'[1]NBA-Data-1980-2019'!$A$1:$A$16305,'[1]NBA-Data-1980-2019'!$D$1:$D$16305,"",0)</f>
        <v/>
      </c>
      <c r="F171" s="2" t="str" cm="1">
        <f t="array" ref="F171">_xlfn.XLOOKUP($A171&amp;F$5,'[1]NBA-Data-1980-2019'!$B$1:$B$16305&amp;'[1]NBA-Data-1980-2019'!$A$1:$A$16305,'[1]NBA-Data-1980-2019'!$D$1:$D$16305,"",0)</f>
        <v/>
      </c>
      <c r="G171" s="2" t="str" cm="1">
        <f t="array" ref="G171">_xlfn.XLOOKUP($A171&amp;G$5,'[1]NBA-Data-1980-2019'!$B$1:$B$16305&amp;'[1]NBA-Data-1980-2019'!$A$1:$A$16305,'[1]NBA-Data-1980-2019'!$D$1:$D$16305,"",0)</f>
        <v/>
      </c>
      <c r="H171" s="2" t="str" cm="1">
        <f t="array" ref="H171">_xlfn.XLOOKUP($A171&amp;H$5,'[1]NBA-Data-1980-2019'!$B$1:$B$16305&amp;'[1]NBA-Data-1980-2019'!$A$1:$A$16305,'[1]NBA-Data-1980-2019'!$D$1:$D$16305,"",0)</f>
        <v/>
      </c>
      <c r="I171" s="2" t="str" cm="1">
        <f t="array" ref="I171">_xlfn.XLOOKUP($A171&amp;I$5,'[1]NBA-Data-1980-2019'!$B$1:$B$16305&amp;'[1]NBA-Data-1980-2019'!$A$1:$A$16305,'[1]NBA-Data-1980-2019'!$D$1:$D$16305,"",0)</f>
        <v/>
      </c>
      <c r="J171" s="2" t="str" cm="1">
        <f t="array" ref="J171">_xlfn.XLOOKUP($A171&amp;J$5,'[1]NBA-Data-1980-2019'!$B$1:$B$16305&amp;'[1]NBA-Data-1980-2019'!$A$1:$A$16305,'[1]NBA-Data-1980-2019'!$D$1:$D$16305,"",0)</f>
        <v/>
      </c>
      <c r="K171" s="2" t="str" cm="1">
        <f t="array" ref="K171">_xlfn.XLOOKUP($A171&amp;K$5,'[1]NBA-Data-1980-2019'!$B$1:$B$16305&amp;'[1]NBA-Data-1980-2019'!$A$1:$A$16305,'[1]NBA-Data-1980-2019'!$D$1:$D$16305,"",0)</f>
        <v/>
      </c>
      <c r="L171" s="2" t="str" cm="1">
        <f t="array" ref="L171">_xlfn.XLOOKUP($A171&amp;L$5,'[1]NBA-Data-1980-2019'!$B$1:$B$16305&amp;'[1]NBA-Data-1980-2019'!$A$1:$A$16305,'[1]NBA-Data-1980-2019'!$D$1:$D$16305,"",0)</f>
        <v/>
      </c>
      <c r="M171" s="2" t="str" cm="1">
        <f t="array" ref="M171">_xlfn.XLOOKUP($A171&amp;M$5,'[1]NBA-Data-1980-2019'!$B$1:$B$16305&amp;'[1]NBA-Data-1980-2019'!$A$1:$A$16305,'[1]NBA-Data-1980-2019'!$D$1:$D$16305,"",0)</f>
        <v/>
      </c>
      <c r="N171" s="2" t="str" cm="1">
        <f t="array" ref="N171">_xlfn.XLOOKUP($A171&amp;N$5,'[1]NBA-Data-1980-2019'!$B$1:$B$16305&amp;'[1]NBA-Data-1980-2019'!$A$1:$A$16305,'[1]NBA-Data-1980-2019'!$D$1:$D$16305,"",0)</f>
        <v/>
      </c>
      <c r="O171" s="2" t="str" cm="1">
        <f t="array" ref="O171">_xlfn.XLOOKUP($A171&amp;O$5,'[1]NBA-Data-1980-2019'!$B$1:$B$16305&amp;'[1]NBA-Data-1980-2019'!$A$1:$A$16305,'[1]NBA-Data-1980-2019'!$D$1:$D$16305,"",0)</f>
        <v/>
      </c>
      <c r="P171" s="2" t="str" cm="1">
        <f t="array" ref="P171">_xlfn.XLOOKUP($A171&amp;P$5,'[1]NBA-Data-1980-2019'!$B$1:$B$16305&amp;'[1]NBA-Data-1980-2019'!$A$1:$A$16305,'[1]NBA-Data-1980-2019'!$D$1:$D$16305,"",0)</f>
        <v/>
      </c>
      <c r="Q171" s="2" t="str" cm="1">
        <f t="array" ref="Q171">_xlfn.XLOOKUP($A171&amp;Q$5,'[1]NBA-Data-1980-2019'!$B$1:$B$16305&amp;'[1]NBA-Data-1980-2019'!$A$1:$A$16305,'[1]NBA-Data-1980-2019'!$D$1:$D$16305,"",0)</f>
        <v/>
      </c>
      <c r="R171" s="2" t="str" cm="1">
        <f t="array" ref="R171">_xlfn.XLOOKUP($A171&amp;R$5,'[1]NBA-Data-1980-2019'!$B$1:$B$16305&amp;'[1]NBA-Data-1980-2019'!$A$1:$A$16305,'[1]NBA-Data-1980-2019'!$D$1:$D$16305,"",0)</f>
        <v/>
      </c>
      <c r="S171" s="2" t="str" cm="1">
        <f t="array" ref="S171">_xlfn.XLOOKUP($A171&amp;S$5,'[1]NBA-Data-1980-2019'!$B$1:$B$16305&amp;'[1]NBA-Data-1980-2019'!$A$1:$A$16305,'[1]NBA-Data-1980-2019'!$D$1:$D$16305,"",0)</f>
        <v/>
      </c>
      <c r="T171" s="2" t="str" cm="1">
        <f t="array" ref="T171">_xlfn.XLOOKUP($A171&amp;T$5,'[1]NBA-Data-1980-2019'!$B$1:$B$16305&amp;'[1]NBA-Data-1980-2019'!$A$1:$A$16305,'[1]NBA-Data-1980-2019'!$D$1:$D$16305,"",0)</f>
        <v/>
      </c>
      <c r="U171" s="2" t="str" cm="1">
        <f t="array" ref="U171">_xlfn.XLOOKUP($A171&amp;U$5,'[1]NBA-Data-1980-2019'!$B$1:$B$16305&amp;'[1]NBA-Data-1980-2019'!$A$1:$A$16305,'[1]NBA-Data-1980-2019'!$D$1:$D$16305,"",0)</f>
        <v>ATL</v>
      </c>
      <c r="V171" s="2" t="str" cm="1">
        <f t="array" ref="V171">_xlfn.XLOOKUP($A171&amp;V$5,'[1]NBA-Data-1980-2019'!$B$1:$B$16305&amp;'[1]NBA-Data-1980-2019'!$A$1:$A$16305,'[1]NBA-Data-1980-2019'!$D$1:$D$16305,"",0)</f>
        <v>ATL</v>
      </c>
      <c r="W171" s="2" t="str" cm="1">
        <f t="array" ref="W171">_xlfn.XLOOKUP($A171&amp;W$5,'[1]NBA-Data-1980-2019'!$B$1:$B$16305&amp;'[1]NBA-Data-1980-2019'!$A$1:$A$16305,'[1]NBA-Data-1980-2019'!$D$1:$D$16305,"",0)</f>
        <v>ATL</v>
      </c>
      <c r="X171" s="2" t="str" cm="1">
        <f t="array" ref="X171">_xlfn.XLOOKUP($A171&amp;X$5,'[1]NBA-Data-1980-2019'!$B$1:$B$16305&amp;'[1]NBA-Data-1980-2019'!$A$1:$A$16305,'[1]NBA-Data-1980-2019'!$D$1:$D$16305,"",0)</f>
        <v>ATL</v>
      </c>
      <c r="Y171" s="2" t="str" cm="1">
        <f t="array" ref="Y171">_xlfn.XLOOKUP($A171&amp;Y$5,'[1]NBA-Data-1980-2019'!$B$1:$B$16305&amp;'[1]NBA-Data-1980-2019'!$A$1:$A$16305,'[1]NBA-Data-1980-2019'!$D$1:$D$16305,"",0)</f>
        <v>ATL</v>
      </c>
      <c r="Z171" s="2" t="str" cm="1">
        <f t="array" ref="Z171">_xlfn.XLOOKUP($A171&amp;Z$5,'[1]NBA-Data-1980-2019'!$B$1:$B$16305&amp;'[1]NBA-Data-1980-2019'!$A$1:$A$16305,'[1]NBA-Data-1980-2019'!$D$1:$D$16305,"",0)</f>
        <v>ATL</v>
      </c>
      <c r="AA171" s="2" t="str" cm="1">
        <f t="array" ref="AA171">_xlfn.XLOOKUP($A171&amp;AA$5,'[1]NBA-Data-1980-2019'!$B$1:$B$16305&amp;'[1]NBA-Data-1980-2019'!$A$1:$A$16305,'[1]NBA-Data-1980-2019'!$D$1:$D$16305,"",0)</f>
        <v>ATL</v>
      </c>
      <c r="AB171" s="2" t="str" cm="1">
        <f t="array" ref="AB171">_xlfn.XLOOKUP($A171&amp;AB$5,'[1]NBA-Data-1980-2019'!$B$1:$B$16305&amp;'[1]NBA-Data-1980-2019'!$A$1:$A$16305,'[1]NBA-Data-1980-2019'!$D$1:$D$16305,"",0)</f>
        <v>IND</v>
      </c>
      <c r="AC171" s="2" t="str" cm="1">
        <f t="array" ref="AC171">_xlfn.XLOOKUP($A171&amp;AC$5,'[1]NBA-Data-1980-2019'!$B$1:$B$16305&amp;'[1]NBA-Data-1980-2019'!$A$1:$A$16305,'[1]NBA-Data-1980-2019'!$D$1:$D$16305,"",0)</f>
        <v>MIN</v>
      </c>
      <c r="AD171" s="2" t="str" cm="1">
        <f t="array" ref="AD171">_xlfn.XLOOKUP($A171&amp;AD$5,'[1]NBA-Data-1980-2019'!$B$1:$B$16305&amp;'[1]NBA-Data-1980-2019'!$A$1:$A$16305,'[1]NBA-Data-1980-2019'!$D$1:$D$16305,"",0)</f>
        <v>MIN</v>
      </c>
      <c r="AE171" s="2" t="str" cm="1">
        <f t="array" ref="AE171">_xlfn.XLOOKUP($A171&amp;AE$5,'[1]NBA-Data-1980-2019'!$B$1:$B$16305&amp;'[1]NBA-Data-1980-2019'!$A$1:$A$16305,'[1]NBA-Data-1980-2019'!$D$1:$D$16305,"",0)</f>
        <v/>
      </c>
      <c r="AF171" s="2" t="str" cm="1">
        <f t="array" ref="AF171">_xlfn.XLOOKUP($A171&amp;AF$5,'[1]NBA-Data-1980-2019'!$B$1:$B$16305&amp;'[1]NBA-Data-1980-2019'!$A$1:$A$16305,'[1]NBA-Data-1980-2019'!$D$1:$D$16305,"",0)</f>
        <v/>
      </c>
      <c r="AG171" s="2" t="str" cm="1">
        <f t="array" ref="AG171">_xlfn.XLOOKUP($A171&amp;AG$5,'[1]NBA-Data-1980-2019'!$B$1:$B$16305&amp;'[1]NBA-Data-1980-2019'!$A$1:$A$16305,'[1]NBA-Data-1980-2019'!$D$1:$D$16305,"",0)</f>
        <v/>
      </c>
      <c r="AH171" s="2" t="str" cm="1">
        <f t="array" ref="AH171">_xlfn.XLOOKUP($A171&amp;AH$5,'[1]NBA-Data-1980-2019'!$B$1:$B$16305&amp;'[1]NBA-Data-1980-2019'!$A$1:$A$16305,'[1]NBA-Data-1980-2019'!$H$1:$H$16305,"",0)</f>
        <v/>
      </c>
      <c r="AI171" s="2" t="str" cm="1">
        <f t="array" ref="AI171">_xlfn.XLOOKUP($A171&amp;AI$5,'[1]NBA-Data-1980-2019'!$B$1:$B$16305&amp;'[1]NBA-Data-1980-2019'!$A$1:$A$16305,'[1]NBA-Data-1980-2019'!$H$1:$H$16305,"",0)</f>
        <v/>
      </c>
      <c r="AJ171" s="2" t="str" cm="1">
        <f t="array" ref="AJ171">_xlfn.XLOOKUP($A171&amp;AJ$5,'[1]NBA-Data-1980-2019'!$B$1:$B$16305&amp;'[1]NBA-Data-1980-2019'!$A$1:$A$16305,'[1]NBA-Data-1980-2019'!$H$1:$H$16305,"",0)</f>
        <v/>
      </c>
      <c r="AK171" s="2" t="str" cm="1">
        <f t="array" ref="AK171">_xlfn.XLOOKUP($A171&amp;AK$5,'[1]NBA-Data-1980-2019'!$B$1:$B$16305&amp;'[1]NBA-Data-1980-2019'!$A$1:$A$16305,'[1]NBA-Data-1980-2019'!$H$1:$H$16305,"",0)</f>
        <v/>
      </c>
      <c r="AL171" s="2" t="str" cm="1">
        <f t="array" ref="AL171">_xlfn.XLOOKUP($A171&amp;AL$5,'[1]NBA-Data-1980-2019'!$B$1:$B$16305&amp;'[1]NBA-Data-1980-2019'!$A$1:$A$16305,'[1]NBA-Data-1980-2019'!$H$1:$H$16305,"",0)</f>
        <v/>
      </c>
      <c r="AM171" s="2" t="str" cm="1">
        <f t="array" ref="AM171">_xlfn.XLOOKUP($A171&amp;AM$5,'[1]NBA-Data-1980-2019'!$B$1:$B$16305&amp;'[1]NBA-Data-1980-2019'!$A$1:$A$16305,'[1]NBA-Data-1980-2019'!$H$1:$H$16305,"",0)</f>
        <v/>
      </c>
      <c r="AN171" s="2" t="str" cm="1">
        <f t="array" ref="AN171">_xlfn.XLOOKUP($A171&amp;AN$5,'[1]NBA-Data-1980-2019'!$B$1:$B$16305&amp;'[1]NBA-Data-1980-2019'!$A$1:$A$16305,'[1]NBA-Data-1980-2019'!$H$1:$H$16305,"",0)</f>
        <v/>
      </c>
      <c r="AO171" s="2" t="str" cm="1">
        <f t="array" ref="AO171">_xlfn.XLOOKUP($A171&amp;AO$5,'[1]NBA-Data-1980-2019'!$B$1:$B$16305&amp;'[1]NBA-Data-1980-2019'!$A$1:$A$16305,'[1]NBA-Data-1980-2019'!$H$1:$H$16305,"",0)</f>
        <v/>
      </c>
      <c r="AP171" s="2" t="str" cm="1">
        <f t="array" ref="AP171">_xlfn.XLOOKUP($A171&amp;AP$5,'[1]NBA-Data-1980-2019'!$B$1:$B$16305&amp;'[1]NBA-Data-1980-2019'!$A$1:$A$16305,'[1]NBA-Data-1980-2019'!$H$1:$H$16305,"",0)</f>
        <v/>
      </c>
      <c r="AQ171" s="2" t="str" cm="1">
        <f t="array" ref="AQ171">_xlfn.XLOOKUP($A171&amp;AQ$5,'[1]NBA-Data-1980-2019'!$B$1:$B$16305&amp;'[1]NBA-Data-1980-2019'!$A$1:$A$16305,'[1]NBA-Data-1980-2019'!$H$1:$H$16305,"",0)</f>
        <v/>
      </c>
      <c r="AR171" s="2" t="str" cm="1">
        <f t="array" ref="AR171">_xlfn.XLOOKUP($A171&amp;AR$5,'[1]NBA-Data-1980-2019'!$B$1:$B$16305&amp;'[1]NBA-Data-1980-2019'!$A$1:$A$16305,'[1]NBA-Data-1980-2019'!$H$1:$H$16305,"",0)</f>
        <v/>
      </c>
      <c r="AS171" s="2" t="str" cm="1">
        <f t="array" ref="AS171">_xlfn.XLOOKUP($A171&amp;AS$5,'[1]NBA-Data-1980-2019'!$B$1:$B$16305&amp;'[1]NBA-Data-1980-2019'!$A$1:$A$16305,'[1]NBA-Data-1980-2019'!$H$1:$H$16305,"",0)</f>
        <v/>
      </c>
      <c r="AT171" s="2" t="str" cm="1">
        <f t="array" ref="AT171">_xlfn.XLOOKUP($A171&amp;AT$5,'[1]NBA-Data-1980-2019'!$B$1:$B$16305&amp;'[1]NBA-Data-1980-2019'!$A$1:$A$16305,'[1]NBA-Data-1980-2019'!$H$1:$H$16305,"",0)</f>
        <v/>
      </c>
      <c r="AU171" s="2" t="str" cm="1">
        <f t="array" ref="AU171">_xlfn.XLOOKUP($A171&amp;AU$5,'[1]NBA-Data-1980-2019'!$B$1:$B$16305&amp;'[1]NBA-Data-1980-2019'!$A$1:$A$16305,'[1]NBA-Data-1980-2019'!$H$1:$H$16305,"",0)</f>
        <v/>
      </c>
      <c r="AV171" s="2" t="str" cm="1">
        <f t="array" ref="AV171">_xlfn.XLOOKUP($A171&amp;AV$5,'[1]NBA-Data-1980-2019'!$B$1:$B$16305&amp;'[1]NBA-Data-1980-2019'!$A$1:$A$16305,'[1]NBA-Data-1980-2019'!$H$1:$H$16305,"",0)</f>
        <v/>
      </c>
      <c r="AW171" s="2" t="str" cm="1">
        <f t="array" ref="AW171">_xlfn.XLOOKUP($A171&amp;AW$5,'[1]NBA-Data-1980-2019'!$B$1:$B$16305&amp;'[1]NBA-Data-1980-2019'!$A$1:$A$16305,'[1]NBA-Data-1980-2019'!$H$1:$H$16305,"",0)</f>
        <v/>
      </c>
      <c r="AX171" s="2" t="str" cm="1">
        <f t="array" ref="AX171">_xlfn.XLOOKUP($A171&amp;AX$5,'[1]NBA-Data-1980-2019'!$B$1:$B$16305&amp;'[1]NBA-Data-1980-2019'!$A$1:$A$16305,'[1]NBA-Data-1980-2019'!$H$1:$H$16305,"",0)</f>
        <v/>
      </c>
      <c r="AY171" s="2" t="str" cm="1">
        <f t="array" ref="AY171">_xlfn.XLOOKUP($A171&amp;AY$5,'[1]NBA-Data-1980-2019'!$B$1:$B$16305&amp;'[1]NBA-Data-1980-2019'!$A$1:$A$16305,'[1]NBA-Data-1980-2019'!$H$1:$H$16305,"",0)</f>
        <v/>
      </c>
      <c r="AZ171" s="2" t="str" cm="1">
        <f t="array" ref="AZ171">_xlfn.XLOOKUP($A171&amp;AZ$5,'[1]NBA-Data-1980-2019'!$B$1:$B$16305&amp;'[1]NBA-Data-1980-2019'!$A$1:$A$16305,'[1]NBA-Data-1980-2019'!$H$1:$H$16305,"",0)</f>
        <v/>
      </c>
      <c r="BA171" s="2" cm="1">
        <f t="array" ref="BA171">_xlfn.XLOOKUP($A171&amp;BA$5,'[1]NBA-Data-1980-2019'!$B$1:$B$16305&amp;'[1]NBA-Data-1980-2019'!$A$1:$A$16305,'[1]NBA-Data-1980-2019'!$H$1:$H$16305,"",0)</f>
        <v>717.1</v>
      </c>
      <c r="BB171" s="2" cm="1">
        <f t="array" ref="BB171">_xlfn.XLOOKUP($A171&amp;BB$5,'[1]NBA-Data-1980-2019'!$B$1:$B$16305&amp;'[1]NBA-Data-1980-2019'!$A$1:$A$16305,'[1]NBA-Data-1980-2019'!$H$1:$H$16305,"",0)</f>
        <v>966</v>
      </c>
      <c r="BC171" s="2" cm="1">
        <f t="array" ref="BC171">_xlfn.XLOOKUP($A171&amp;BC$5,'[1]NBA-Data-1980-2019'!$B$1:$B$16305&amp;'[1]NBA-Data-1980-2019'!$A$1:$A$16305,'[1]NBA-Data-1980-2019'!$H$1:$H$16305,"",0)</f>
        <v>2184.6</v>
      </c>
      <c r="BD171" s="2" cm="1">
        <f t="array" ref="BD171">_xlfn.XLOOKUP($A171&amp;BD$5,'[1]NBA-Data-1980-2019'!$B$1:$B$16305&amp;'[1]NBA-Data-1980-2019'!$A$1:$A$16305,'[1]NBA-Data-1980-2019'!$H$1:$H$16305,"",0)</f>
        <v>2632</v>
      </c>
      <c r="BE171" s="2" cm="1">
        <f t="array" ref="BE171">_xlfn.XLOOKUP($A171&amp;BE$5,'[1]NBA-Data-1980-2019'!$B$1:$B$16305&amp;'[1]NBA-Data-1980-2019'!$A$1:$A$16305,'[1]NBA-Data-1980-2019'!$H$1:$H$16305,"",0)</f>
        <v>2543.8000000000002</v>
      </c>
      <c r="BF171" s="2" cm="1">
        <f t="array" ref="BF171">_xlfn.XLOOKUP($A171&amp;BF$5,'[1]NBA-Data-1980-2019'!$B$1:$B$16305&amp;'[1]NBA-Data-1980-2019'!$A$1:$A$16305,'[1]NBA-Data-1980-2019'!$H$1:$H$16305,"",0)</f>
        <v>2226.5</v>
      </c>
      <c r="BG171" s="2" cm="1">
        <f t="array" ref="BG171">_xlfn.XLOOKUP($A171&amp;BG$5,'[1]NBA-Data-1980-2019'!$B$1:$B$16305&amp;'[1]NBA-Data-1980-2019'!$A$1:$A$16305,'[1]NBA-Data-1980-2019'!$H$1:$H$16305,"",0)</f>
        <v>2251.5</v>
      </c>
      <c r="BH171" s="2" cm="1">
        <f t="array" ref="BH171">_xlfn.XLOOKUP($A171&amp;BH$5,'[1]NBA-Data-1980-2019'!$B$1:$B$16305&amp;'[1]NBA-Data-1980-2019'!$A$1:$A$16305,'[1]NBA-Data-1980-2019'!$H$1:$H$16305,"",0)</f>
        <v>2656.7999999999997</v>
      </c>
      <c r="BI171" s="2" cm="1">
        <f t="array" ref="BI171">_xlfn.XLOOKUP($A171&amp;BI$5,'[1]NBA-Data-1980-2019'!$B$1:$B$16305&amp;'[1]NBA-Data-1980-2019'!$A$1:$A$16305,'[1]NBA-Data-1980-2019'!$H$1:$H$16305,"",0)</f>
        <v>2310</v>
      </c>
      <c r="BJ171" s="2" cm="1">
        <f t="array" ref="BJ171">_xlfn.XLOOKUP($A171&amp;BJ$5,'[1]NBA-Data-1980-2019'!$B$1:$B$16305&amp;'[1]NBA-Data-1980-2019'!$A$1:$A$16305,'[1]NBA-Data-1980-2019'!$H$1:$H$16305,"",0)</f>
        <v>1264.2</v>
      </c>
      <c r="BK171" s="2" t="str" cm="1">
        <f t="array" ref="BK171">_xlfn.XLOOKUP($A171&amp;BK$5,'[1]NBA-Data-1980-2019'!$B$1:$B$16305&amp;'[1]NBA-Data-1980-2019'!$A$1:$A$16305,'[1]NBA-Data-1980-2019'!$H$1:$H$16305,"",0)</f>
        <v/>
      </c>
      <c r="BL171" s="2" t="str" cm="1">
        <f t="array" ref="BL171">_xlfn.XLOOKUP($A171&amp;BL$5,'[1]NBA-Data-1980-2019'!$B$1:$B$16305&amp;'[1]NBA-Data-1980-2019'!$A$1:$A$16305,'[1]NBA-Data-1980-2019'!$H$1:$H$16305,"",0)</f>
        <v/>
      </c>
      <c r="BM171" s="2" t="str" cm="1">
        <f t="array" ref="BM171">_xlfn.XLOOKUP($A171&amp;BM$5,'[1]NBA-Data-1980-2019'!$B$1:$B$16305&amp;'[1]NBA-Data-1980-2019'!$A$1:$A$16305,'[1]NBA-Data-1980-2019'!$H$1:$H$16305,"",0)</f>
        <v/>
      </c>
      <c r="BN171" s="2" t="str" cm="1">
        <f t="array" ref="BN171">_xlfn.XLOOKUP($A171&amp;BN$5,'[1]NBA-Data-1980-2019'!$B$1:$B$16305&amp;'[1]NBA-Data-1980-2019'!$A$1:$A$16305,'[1]NBA-Data-1980-2019'!$F$1:$F$16305,"",0)</f>
        <v/>
      </c>
      <c r="BO171" s="2" t="str" cm="1">
        <f t="array" ref="BO171">_xlfn.XLOOKUP($A171&amp;BO$5,'[1]NBA-Data-1980-2019'!$B$1:$B$16305&amp;'[1]NBA-Data-1980-2019'!$A$1:$A$16305,'[1]NBA-Data-1980-2019'!$F$1:$F$16305,"",0)</f>
        <v/>
      </c>
      <c r="BP171" s="2" t="str" cm="1">
        <f t="array" ref="BP171">_xlfn.XLOOKUP($A171&amp;BP$5,'[1]NBA-Data-1980-2019'!$B$1:$B$16305&amp;'[1]NBA-Data-1980-2019'!$A$1:$A$16305,'[1]NBA-Data-1980-2019'!$F$1:$F$16305,"",0)</f>
        <v/>
      </c>
      <c r="BQ171" s="2" t="str" cm="1">
        <f t="array" ref="BQ171">_xlfn.XLOOKUP($A171&amp;BQ$5,'[1]NBA-Data-1980-2019'!$B$1:$B$16305&amp;'[1]NBA-Data-1980-2019'!$A$1:$A$16305,'[1]NBA-Data-1980-2019'!$F$1:$F$16305,"",0)</f>
        <v/>
      </c>
      <c r="BR171" s="2" t="str" cm="1">
        <f t="array" ref="BR171">_xlfn.XLOOKUP($A171&amp;BR$5,'[1]NBA-Data-1980-2019'!$B$1:$B$16305&amp;'[1]NBA-Data-1980-2019'!$A$1:$A$16305,'[1]NBA-Data-1980-2019'!$F$1:$F$16305,"",0)</f>
        <v/>
      </c>
      <c r="BS171" s="2" t="str" cm="1">
        <f t="array" ref="BS171">_xlfn.XLOOKUP($A171&amp;BS$5,'[1]NBA-Data-1980-2019'!$B$1:$B$16305&amp;'[1]NBA-Data-1980-2019'!$A$1:$A$16305,'[1]NBA-Data-1980-2019'!$F$1:$F$16305,"",0)</f>
        <v/>
      </c>
      <c r="BT171" s="2" t="str" cm="1">
        <f t="array" ref="BT171">_xlfn.XLOOKUP($A171&amp;BT$5,'[1]NBA-Data-1980-2019'!$B$1:$B$16305&amp;'[1]NBA-Data-1980-2019'!$A$1:$A$16305,'[1]NBA-Data-1980-2019'!$F$1:$F$16305,"",0)</f>
        <v/>
      </c>
      <c r="BU171" s="2" t="str" cm="1">
        <f t="array" ref="BU171">_xlfn.XLOOKUP($A171&amp;BU$5,'[1]NBA-Data-1980-2019'!$B$1:$B$16305&amp;'[1]NBA-Data-1980-2019'!$A$1:$A$16305,'[1]NBA-Data-1980-2019'!$F$1:$F$16305,"",0)</f>
        <v/>
      </c>
      <c r="BV171" s="2" t="str" cm="1">
        <f t="array" ref="BV171">_xlfn.XLOOKUP($A171&amp;BV$5,'[1]NBA-Data-1980-2019'!$B$1:$B$16305&amp;'[1]NBA-Data-1980-2019'!$A$1:$A$16305,'[1]NBA-Data-1980-2019'!$F$1:$F$16305,"",0)</f>
        <v/>
      </c>
      <c r="BW171" s="2" t="str" cm="1">
        <f t="array" ref="BW171">_xlfn.XLOOKUP($A171&amp;BW$5,'[1]NBA-Data-1980-2019'!$B$1:$B$16305&amp;'[1]NBA-Data-1980-2019'!$A$1:$A$16305,'[1]NBA-Data-1980-2019'!$F$1:$F$16305,"",0)</f>
        <v/>
      </c>
      <c r="BX171" s="2" t="str" cm="1">
        <f t="array" ref="BX171">_xlfn.XLOOKUP($A171&amp;BX$5,'[1]NBA-Data-1980-2019'!$B$1:$B$16305&amp;'[1]NBA-Data-1980-2019'!$A$1:$A$16305,'[1]NBA-Data-1980-2019'!$F$1:$F$16305,"",0)</f>
        <v/>
      </c>
      <c r="BY171" s="2" t="str" cm="1">
        <f t="array" ref="BY171">_xlfn.XLOOKUP($A171&amp;BY$5,'[1]NBA-Data-1980-2019'!$B$1:$B$16305&amp;'[1]NBA-Data-1980-2019'!$A$1:$A$16305,'[1]NBA-Data-1980-2019'!$F$1:$F$16305,"",0)</f>
        <v/>
      </c>
      <c r="BZ171" s="2" t="str" cm="1">
        <f t="array" ref="BZ171">_xlfn.XLOOKUP($A171&amp;BZ$5,'[1]NBA-Data-1980-2019'!$B$1:$B$16305&amp;'[1]NBA-Data-1980-2019'!$A$1:$A$16305,'[1]NBA-Data-1980-2019'!$F$1:$F$16305,"",0)</f>
        <v/>
      </c>
      <c r="CA171" s="2" t="str" cm="1">
        <f t="array" ref="CA171">_xlfn.XLOOKUP($A171&amp;CA$5,'[1]NBA-Data-1980-2019'!$B$1:$B$16305&amp;'[1]NBA-Data-1980-2019'!$A$1:$A$16305,'[1]NBA-Data-1980-2019'!$F$1:$F$16305,"",0)</f>
        <v/>
      </c>
      <c r="CB171" s="2" t="str" cm="1">
        <f t="array" ref="CB171">_xlfn.XLOOKUP($A171&amp;CB$5,'[1]NBA-Data-1980-2019'!$B$1:$B$16305&amp;'[1]NBA-Data-1980-2019'!$A$1:$A$16305,'[1]NBA-Data-1980-2019'!$F$1:$F$16305,"",0)</f>
        <v/>
      </c>
      <c r="CC171" s="2" t="str" cm="1">
        <f t="array" ref="CC171">_xlfn.XLOOKUP($A171&amp;CC$5,'[1]NBA-Data-1980-2019'!$B$1:$B$16305&amp;'[1]NBA-Data-1980-2019'!$A$1:$A$16305,'[1]NBA-Data-1980-2019'!$F$1:$F$16305,"",0)</f>
        <v/>
      </c>
      <c r="CD171" s="2" t="str" cm="1">
        <f t="array" ref="CD171">_xlfn.XLOOKUP($A171&amp;CD$5,'[1]NBA-Data-1980-2019'!$B$1:$B$16305&amp;'[1]NBA-Data-1980-2019'!$A$1:$A$16305,'[1]NBA-Data-1980-2019'!$F$1:$F$16305,"",0)</f>
        <v/>
      </c>
      <c r="CE171" s="2" t="str" cm="1">
        <f t="array" ref="CE171">_xlfn.XLOOKUP($A171&amp;CE$5,'[1]NBA-Data-1980-2019'!$B$1:$B$16305&amp;'[1]NBA-Data-1980-2019'!$A$1:$A$16305,'[1]NBA-Data-1980-2019'!$F$1:$F$16305,"",0)</f>
        <v/>
      </c>
      <c r="CF171" s="2" t="str" cm="1">
        <f t="array" ref="CF171">_xlfn.XLOOKUP($A171&amp;CF$5,'[1]NBA-Data-1980-2019'!$B$1:$B$16305&amp;'[1]NBA-Data-1980-2019'!$A$1:$A$16305,'[1]NBA-Data-1980-2019'!$F$1:$F$16305,"",0)</f>
        <v/>
      </c>
      <c r="CG171" s="2" cm="1">
        <f t="array" ref="CG171">_xlfn.XLOOKUP($A171&amp;CG$5,'[1]NBA-Data-1980-2019'!$B$1:$B$16305&amp;'[1]NBA-Data-1980-2019'!$A$1:$A$16305,'[1]NBA-Data-1980-2019'!$F$1:$F$16305,"",0)</f>
        <v>11</v>
      </c>
      <c r="CH171" s="2" cm="1">
        <f t="array" ref="CH171">_xlfn.XLOOKUP($A171&amp;CH$5,'[1]NBA-Data-1980-2019'!$B$1:$B$16305&amp;'[1]NBA-Data-1980-2019'!$A$1:$A$16305,'[1]NBA-Data-1980-2019'!$F$1:$F$16305,"",0)</f>
        <v>14.6</v>
      </c>
      <c r="CI171" s="2" cm="1">
        <f t="array" ref="CI171">_xlfn.XLOOKUP($A171&amp;CI$5,'[1]NBA-Data-1980-2019'!$B$1:$B$16305&amp;'[1]NBA-Data-1980-2019'!$A$1:$A$16305,'[1]NBA-Data-1980-2019'!$F$1:$F$16305,"",0)</f>
        <v>15.8</v>
      </c>
      <c r="CJ171" s="2" cm="1">
        <f t="array" ref="CJ171">_xlfn.XLOOKUP($A171&amp;CJ$5,'[1]NBA-Data-1980-2019'!$B$1:$B$16305&amp;'[1]NBA-Data-1980-2019'!$A$1:$A$16305,'[1]NBA-Data-1980-2019'!$F$1:$F$16305,"",0)</f>
        <v>16.8</v>
      </c>
      <c r="CK171" s="2" cm="1">
        <f t="array" ref="CK171">_xlfn.XLOOKUP($A171&amp;CK$5,'[1]NBA-Data-1980-2019'!$B$1:$B$16305&amp;'[1]NBA-Data-1980-2019'!$A$1:$A$16305,'[1]NBA-Data-1980-2019'!$F$1:$F$16305,"",0)</f>
        <v>17.100000000000001</v>
      </c>
      <c r="CL171" s="2" cm="1">
        <f t="array" ref="CL171">_xlfn.XLOOKUP($A171&amp;CL$5,'[1]NBA-Data-1980-2019'!$B$1:$B$16305&amp;'[1]NBA-Data-1980-2019'!$A$1:$A$16305,'[1]NBA-Data-1980-2019'!$F$1:$F$16305,"",0)</f>
        <v>20.6</v>
      </c>
      <c r="CM171" s="2" cm="1">
        <f t="array" ref="CM171">_xlfn.XLOOKUP($A171&amp;CM$5,'[1]NBA-Data-1980-2019'!$B$1:$B$16305&amp;'[1]NBA-Data-1980-2019'!$A$1:$A$16305,'[1]NBA-Data-1980-2019'!$F$1:$F$16305,"",0)</f>
        <v>17.899999999999999</v>
      </c>
      <c r="CN171" s="2" cm="1">
        <f t="array" ref="CN171">_xlfn.XLOOKUP($A171&amp;CN$5,'[1]NBA-Data-1980-2019'!$B$1:$B$16305&amp;'[1]NBA-Data-1980-2019'!$A$1:$A$16305,'[1]NBA-Data-1980-2019'!$F$1:$F$16305,"",0)</f>
        <v>19.2</v>
      </c>
      <c r="CO171" s="2" cm="1">
        <f t="array" ref="CO171">_xlfn.XLOOKUP($A171&amp;CO$5,'[1]NBA-Data-1980-2019'!$B$1:$B$16305&amp;'[1]NBA-Data-1980-2019'!$A$1:$A$16305,'[1]NBA-Data-1980-2019'!$F$1:$F$16305,"",0)</f>
        <v>16.399999999999999</v>
      </c>
      <c r="CP171" s="2" cm="1">
        <f t="array" ref="CP171">_xlfn.XLOOKUP($A171&amp;CP$5,'[1]NBA-Data-1980-2019'!$B$1:$B$16305&amp;'[1]NBA-Data-1980-2019'!$A$1:$A$16305,'[1]NBA-Data-1980-2019'!$F$1:$F$16305,"",0)</f>
        <v>15.4</v>
      </c>
      <c r="CQ171" s="2" t="str" cm="1">
        <f t="array" ref="CQ171">_xlfn.XLOOKUP($A171&amp;CQ$5,'[1]NBA-Data-1980-2019'!$B$1:$B$16305&amp;'[1]NBA-Data-1980-2019'!$A$1:$A$16305,'[1]NBA-Data-1980-2019'!$F$1:$F$16305,"",0)</f>
        <v/>
      </c>
      <c r="CR171" s="2" t="str" cm="1">
        <f t="array" ref="CR171">_xlfn.XLOOKUP($A171&amp;CR$5,'[1]NBA-Data-1980-2019'!$B$1:$B$16305&amp;'[1]NBA-Data-1980-2019'!$A$1:$A$16305,'[1]NBA-Data-1980-2019'!$F$1:$F$16305,"",0)</f>
        <v/>
      </c>
      <c r="CS171" s="2" t="str" cm="1">
        <f t="array" ref="CS171">_xlfn.XLOOKUP($A171&amp;CS$5,'[1]NBA-Data-1980-2019'!$B$1:$B$16305&amp;'[1]NBA-Data-1980-2019'!$A$1:$A$16305,'[1]NBA-Data-1980-2019'!$F$1:$F$16305,"",0)</f>
        <v/>
      </c>
      <c r="CU171" s="2" t="str">
        <f>_xlfn.XLOOKUP($A171,TEAMS!$G$1:$G$839,TEAMS!$H$1:$H$839,"",0)</f>
        <v>PG</v>
      </c>
      <c r="CV171" s="2" t="str">
        <f>_xlfn.XLOOKUP($CU171,DASHBOARD!$B$22:$B$27,DASHBOARD!$C$22:$C$27,"",0)</f>
        <v>GUARD</v>
      </c>
      <c r="CY171" s="63">
        <f>SUMIFS('[1]NBA-Data-1980-2019'!$G$1:$G$16305,'[1]NBA-Data-1980-2019'!$B$1:$B$16305,$A171,'[1]NBA-Data-1980-2019'!$A$1:$A$16305,CY$9)</f>
        <v>0</v>
      </c>
      <c r="CZ171" s="63">
        <f>SUMIFS('[1]NBA-Data-1980-2019'!$G$1:$G$16305,'[1]NBA-Data-1980-2019'!$B$1:$B$16305,$A171,'[1]NBA-Data-1980-2019'!$A$1:$A$16305,CZ$9)</f>
        <v>0</v>
      </c>
      <c r="DA171" s="63">
        <f>SUMIFS('[1]NBA-Data-1980-2019'!$G$1:$G$16305,'[1]NBA-Data-1980-2019'!$B$1:$B$16305,$A171,'[1]NBA-Data-1980-2019'!$A$1:$A$16305,DA$9)</f>
        <v>0</v>
      </c>
      <c r="DB171" s="63">
        <f>SUMIFS('[1]NBA-Data-1980-2019'!$G$1:$G$16305,'[1]NBA-Data-1980-2019'!$B$1:$B$16305,$A171,'[1]NBA-Data-1980-2019'!$A$1:$A$16305,DB$9)</f>
        <v>0</v>
      </c>
      <c r="DC171" s="63">
        <f>SUMIFS('[1]NBA-Data-1980-2019'!$G$1:$G$16305,'[1]NBA-Data-1980-2019'!$B$1:$B$16305,$A171,'[1]NBA-Data-1980-2019'!$A$1:$A$16305,DC$9)</f>
        <v>0</v>
      </c>
      <c r="DD171" s="63">
        <f>SUMIFS('[1]NBA-Data-1980-2019'!$G$1:$G$16305,'[1]NBA-Data-1980-2019'!$B$1:$B$16305,$A171,'[1]NBA-Data-1980-2019'!$A$1:$A$16305,DD$9)</f>
        <v>0</v>
      </c>
      <c r="DE171" s="63">
        <f>SUMIFS('[1]NBA-Data-1980-2019'!$G$1:$G$16305,'[1]NBA-Data-1980-2019'!$B$1:$B$16305,$A171,'[1]NBA-Data-1980-2019'!$A$1:$A$16305,DE$9)</f>
        <v>0</v>
      </c>
      <c r="DF171" s="63">
        <f>SUMIFS('[1]NBA-Data-1980-2019'!$G$1:$G$16305,'[1]NBA-Data-1980-2019'!$B$1:$B$16305,$A171,'[1]NBA-Data-1980-2019'!$A$1:$A$16305,DF$9)</f>
        <v>0</v>
      </c>
      <c r="DG171" s="63">
        <f>SUMIFS('[1]NBA-Data-1980-2019'!$G$1:$G$16305,'[1]NBA-Data-1980-2019'!$B$1:$B$16305,$A171,'[1]NBA-Data-1980-2019'!$A$1:$A$16305,DG$9)</f>
        <v>0</v>
      </c>
      <c r="DH171" s="63">
        <f>SUMIFS('[1]NBA-Data-1980-2019'!$G$1:$G$16305,'[1]NBA-Data-1980-2019'!$B$1:$B$16305,$A171,'[1]NBA-Data-1980-2019'!$A$1:$A$16305,DH$9)</f>
        <v>0</v>
      </c>
      <c r="DI171" s="63">
        <f>SUMIFS('[1]NBA-Data-1980-2019'!$G$1:$G$16305,'[1]NBA-Data-1980-2019'!$B$1:$B$16305,$A171,'[1]NBA-Data-1980-2019'!$A$1:$A$16305,DI$9)</f>
        <v>0</v>
      </c>
      <c r="DJ171" s="63">
        <f>SUMIFS('[1]NBA-Data-1980-2019'!$G$1:$G$16305,'[1]NBA-Data-1980-2019'!$B$1:$B$16305,$A171,'[1]NBA-Data-1980-2019'!$A$1:$A$16305,DJ$9)</f>
        <v>0</v>
      </c>
      <c r="DK171" s="63">
        <f>SUMIFS('[1]NBA-Data-1980-2019'!$G$1:$G$16305,'[1]NBA-Data-1980-2019'!$B$1:$B$16305,$A171,'[1]NBA-Data-1980-2019'!$A$1:$A$16305,DK$9)</f>
        <v>0</v>
      </c>
      <c r="DL171" s="63">
        <f>SUMIFS('[1]NBA-Data-1980-2019'!$G$1:$G$16305,'[1]NBA-Data-1980-2019'!$B$1:$B$16305,$A171,'[1]NBA-Data-1980-2019'!$A$1:$A$16305,DL$9)</f>
        <v>0</v>
      </c>
      <c r="DM171" s="63">
        <f>SUMIFS('[1]NBA-Data-1980-2019'!$G$1:$G$16305,'[1]NBA-Data-1980-2019'!$B$1:$B$16305,$A171,'[1]NBA-Data-1980-2019'!$A$1:$A$16305,DM$9)</f>
        <v>0</v>
      </c>
      <c r="DN171" s="63">
        <f>SUMIFS('[1]NBA-Data-1980-2019'!$G$1:$G$16305,'[1]NBA-Data-1980-2019'!$B$1:$B$16305,$A171,'[1]NBA-Data-1980-2019'!$A$1:$A$16305,DN$9)</f>
        <v>0</v>
      </c>
      <c r="DO171" s="63">
        <f>SUMIFS('[1]NBA-Data-1980-2019'!$G$1:$G$16305,'[1]NBA-Data-1980-2019'!$B$1:$B$16305,$A171,'[1]NBA-Data-1980-2019'!$A$1:$A$16305,DO$9)</f>
        <v>0</v>
      </c>
      <c r="DP171" s="63">
        <f>SUMIFS('[1]NBA-Data-1980-2019'!$G$1:$G$16305,'[1]NBA-Data-1980-2019'!$B$1:$B$16305,$A171,'[1]NBA-Data-1980-2019'!$A$1:$A$16305,DP$9)</f>
        <v>0</v>
      </c>
      <c r="DQ171" s="63">
        <f>SUMIFS('[1]NBA-Data-1980-2019'!$G$1:$G$16305,'[1]NBA-Data-1980-2019'!$B$1:$B$16305,$A171,'[1]NBA-Data-1980-2019'!$A$1:$A$16305,DQ$9)</f>
        <v>0</v>
      </c>
      <c r="DR171" s="63">
        <f>SUMIFS('[1]NBA-Data-1980-2019'!$G$1:$G$16305,'[1]NBA-Data-1980-2019'!$B$1:$B$16305,$A171,'[1]NBA-Data-1980-2019'!$A$1:$A$16305,DR$9)</f>
        <v>1373880</v>
      </c>
      <c r="DS171" s="63">
        <f>SUMIFS('[1]NBA-Data-1980-2019'!$G$1:$G$16305,'[1]NBA-Data-1980-2019'!$B$1:$B$16305,$A171,'[1]NBA-Data-1980-2019'!$A$1:$A$16305,DS$9)</f>
        <v>1476840</v>
      </c>
      <c r="DT171" s="63">
        <f>SUMIFS('[1]NBA-Data-1980-2019'!$G$1:$G$16305,'[1]NBA-Data-1980-2019'!$B$1:$B$16305,$A171,'[1]NBA-Data-1980-2019'!$A$1:$A$16305,DT$9)</f>
        <v>1579920</v>
      </c>
      <c r="DU171" s="63">
        <f>SUMIFS('[1]NBA-Data-1980-2019'!$G$1:$G$16305,'[1]NBA-Data-1980-2019'!$B$1:$B$16305,$A171,'[1]NBA-Data-1980-2019'!$A$1:$A$16305,DU$9)</f>
        <v>2433077</v>
      </c>
      <c r="DV171" s="63">
        <f>SUMIFS('[1]NBA-Data-1980-2019'!$G$1:$G$16305,'[1]NBA-Data-1980-2019'!$B$1:$B$16305,$A171,'[1]NBA-Data-1980-2019'!$A$1:$A$16305,DV$9)</f>
        <v>8000000</v>
      </c>
      <c r="DW171" s="63">
        <f>SUMIFS('[1]NBA-Data-1980-2019'!$G$1:$G$16305,'[1]NBA-Data-1980-2019'!$B$1:$B$16305,$A171,'[1]NBA-Data-1980-2019'!$A$1:$A$16305,DW$9)</f>
        <v>8000000</v>
      </c>
      <c r="DX171" s="63">
        <f>SUMIFS('[1]NBA-Data-1980-2019'!$G$1:$G$16305,'[1]NBA-Data-1980-2019'!$B$1:$B$16305,$A171,'[1]NBA-Data-1980-2019'!$A$1:$A$16305,DX$9)</f>
        <v>8000000</v>
      </c>
      <c r="DY171" s="63">
        <f>SUMIFS('[1]NBA-Data-1980-2019'!$G$1:$G$16305,'[1]NBA-Data-1980-2019'!$B$1:$B$16305,$A171,'[1]NBA-Data-1980-2019'!$A$1:$A$16305,DY$9)</f>
        <v>8800000</v>
      </c>
      <c r="DZ171" s="63">
        <f>SUMIFS('[1]NBA-Data-1980-2019'!$G$1:$G$16305,'[1]NBA-Data-1980-2019'!$B$1:$B$16305,$A171,'[1]NBA-Data-1980-2019'!$A$1:$A$16305,DZ$9)</f>
        <v>19000000</v>
      </c>
      <c r="EA171" s="63">
        <f>SUMIFS('[1]NBA-Data-1980-2019'!$G$1:$G$16305,'[1]NBA-Data-1980-2019'!$B$1:$B$16305,$A171,'[1]NBA-Data-1980-2019'!$A$1:$A$16305,EA$9)</f>
        <v>19000000</v>
      </c>
      <c r="EB171" s="63">
        <f>SUMIFS('[1]NBA-Data-1980-2019'!$G$1:$G$16305,'[1]NBA-Data-1980-2019'!$B$1:$B$16305,$A171,'[1]NBA-Data-1980-2019'!$A$1:$A$16305,EB$9)</f>
        <v>0</v>
      </c>
      <c r="EC171" s="63">
        <f>SUMIFS('[1]NBA-Data-1980-2019'!$G$1:$G$16305,'[1]NBA-Data-1980-2019'!$B$1:$B$16305,$A171,'[1]NBA-Data-1980-2019'!$A$1:$A$16305,EC$9)</f>
        <v>0</v>
      </c>
      <c r="ED171" s="63">
        <f>SUMIFS('[1]NBA-Data-1980-2019'!$G$1:$G$16305,'[1]NBA-Data-1980-2019'!$B$1:$B$16305,$A171,'[1]NBA-Data-1980-2019'!$A$1:$A$16305,ED$9)</f>
        <v>0</v>
      </c>
      <c r="EH171" s="2" t="s">
        <v>1482</v>
      </c>
    </row>
    <row r="172" spans="1:165" x14ac:dyDescent="0.2">
      <c r="A172" s="2" t="s">
        <v>1012</v>
      </c>
      <c r="B172" s="2" t="str" cm="1">
        <f t="array" ref="B172">_xlfn.XLOOKUP($A172&amp;B$5,'[1]NBA-Data-1980-2019'!$B$1:$B$16305&amp;'[1]NBA-Data-1980-2019'!$A$1:$A$16305,'[1]NBA-Data-1980-2019'!$D$1:$D$16305,"",0)</f>
        <v/>
      </c>
      <c r="C172" s="2" t="str" cm="1">
        <f t="array" ref="C172">_xlfn.XLOOKUP($A172&amp;C$5,'[1]NBA-Data-1980-2019'!$B$1:$B$16305&amp;'[1]NBA-Data-1980-2019'!$A$1:$A$16305,'[1]NBA-Data-1980-2019'!$D$1:$D$16305,"",0)</f>
        <v/>
      </c>
      <c r="D172" s="2" t="str" cm="1">
        <f t="array" ref="D172">_xlfn.XLOOKUP($A172&amp;D$5,'[1]NBA-Data-1980-2019'!$B$1:$B$16305&amp;'[1]NBA-Data-1980-2019'!$A$1:$A$16305,'[1]NBA-Data-1980-2019'!$D$1:$D$16305,"",0)</f>
        <v/>
      </c>
      <c r="E172" s="2" t="str" cm="1">
        <f t="array" ref="E172">_xlfn.XLOOKUP($A172&amp;E$5,'[1]NBA-Data-1980-2019'!$B$1:$B$16305&amp;'[1]NBA-Data-1980-2019'!$A$1:$A$16305,'[1]NBA-Data-1980-2019'!$D$1:$D$16305,"",0)</f>
        <v/>
      </c>
      <c r="F172" s="2" t="str" cm="1">
        <f t="array" ref="F172">_xlfn.XLOOKUP($A172&amp;F$5,'[1]NBA-Data-1980-2019'!$B$1:$B$16305&amp;'[1]NBA-Data-1980-2019'!$A$1:$A$16305,'[1]NBA-Data-1980-2019'!$D$1:$D$16305,"",0)</f>
        <v/>
      </c>
      <c r="G172" s="2" t="str" cm="1">
        <f t="array" ref="G172">_xlfn.XLOOKUP($A172&amp;G$5,'[1]NBA-Data-1980-2019'!$B$1:$B$16305&amp;'[1]NBA-Data-1980-2019'!$A$1:$A$16305,'[1]NBA-Data-1980-2019'!$D$1:$D$16305,"",0)</f>
        <v/>
      </c>
      <c r="H172" s="2" t="str" cm="1">
        <f t="array" ref="H172">_xlfn.XLOOKUP($A172&amp;H$5,'[1]NBA-Data-1980-2019'!$B$1:$B$16305&amp;'[1]NBA-Data-1980-2019'!$A$1:$A$16305,'[1]NBA-Data-1980-2019'!$D$1:$D$16305,"",0)</f>
        <v/>
      </c>
      <c r="I172" s="2" t="str" cm="1">
        <f t="array" ref="I172">_xlfn.XLOOKUP($A172&amp;I$5,'[1]NBA-Data-1980-2019'!$B$1:$B$16305&amp;'[1]NBA-Data-1980-2019'!$A$1:$A$16305,'[1]NBA-Data-1980-2019'!$D$1:$D$16305,"",0)</f>
        <v/>
      </c>
      <c r="J172" s="2" t="str" cm="1">
        <f t="array" ref="J172">_xlfn.XLOOKUP($A172&amp;J$5,'[1]NBA-Data-1980-2019'!$B$1:$B$16305&amp;'[1]NBA-Data-1980-2019'!$A$1:$A$16305,'[1]NBA-Data-1980-2019'!$D$1:$D$16305,"",0)</f>
        <v>SEA</v>
      </c>
      <c r="K172" s="2" t="str" cm="1">
        <f t="array" ref="K172">_xlfn.XLOOKUP($A172&amp;K$5,'[1]NBA-Data-1980-2019'!$B$1:$B$16305&amp;'[1]NBA-Data-1980-2019'!$A$1:$A$16305,'[1]NBA-Data-1980-2019'!$D$1:$D$16305,"",0)</f>
        <v>SEA</v>
      </c>
      <c r="L172" s="2" t="str" cm="1">
        <f t="array" ref="L172">_xlfn.XLOOKUP($A172&amp;L$5,'[1]NBA-Data-1980-2019'!$B$1:$B$16305&amp;'[1]NBA-Data-1980-2019'!$A$1:$A$16305,'[1]NBA-Data-1980-2019'!$D$1:$D$16305,"",0)</f>
        <v>SEA</v>
      </c>
      <c r="M172" s="2" t="str" cm="1">
        <f t="array" ref="M172">_xlfn.XLOOKUP($A172&amp;M$5,'[1]NBA-Data-1980-2019'!$B$1:$B$16305&amp;'[1]NBA-Data-1980-2019'!$A$1:$A$16305,'[1]NBA-Data-1980-2019'!$D$1:$D$16305,"",0)</f>
        <v>LAL</v>
      </c>
      <c r="N172" s="2" t="str" cm="1">
        <f t="array" ref="N172">_xlfn.XLOOKUP($A172&amp;N$5,'[1]NBA-Data-1980-2019'!$B$1:$B$16305&amp;'[1]NBA-Data-1980-2019'!$A$1:$A$16305,'[1]NBA-Data-1980-2019'!$D$1:$D$16305,"",0)</f>
        <v>TOR</v>
      </c>
      <c r="O172" s="2" t="str" cm="1">
        <f t="array" ref="O172">_xlfn.XLOOKUP($A172&amp;O$5,'[1]NBA-Data-1980-2019'!$B$1:$B$16305&amp;'[1]NBA-Data-1980-2019'!$A$1:$A$16305,'[1]NBA-Data-1980-2019'!$D$1:$D$16305,"",0)</f>
        <v/>
      </c>
      <c r="P172" s="2" t="str" cm="1">
        <f t="array" ref="P172">_xlfn.XLOOKUP($A172&amp;P$5,'[1]NBA-Data-1980-2019'!$B$1:$B$16305&amp;'[1]NBA-Data-1980-2019'!$A$1:$A$16305,'[1]NBA-Data-1980-2019'!$D$1:$D$16305,"",0)</f>
        <v>ATL</v>
      </c>
      <c r="Q172" s="2" t="str" cm="1">
        <f t="array" ref="Q172">_xlfn.XLOOKUP($A172&amp;Q$5,'[1]NBA-Data-1980-2019'!$B$1:$B$16305&amp;'[1]NBA-Data-1980-2019'!$A$1:$A$16305,'[1]NBA-Data-1980-2019'!$D$1:$D$16305,"",0)</f>
        <v/>
      </c>
      <c r="R172" s="2" t="str" cm="1">
        <f t="array" ref="R172">_xlfn.XLOOKUP($A172&amp;R$5,'[1]NBA-Data-1980-2019'!$B$1:$B$16305&amp;'[1]NBA-Data-1980-2019'!$A$1:$A$16305,'[1]NBA-Data-1980-2019'!$D$1:$D$16305,"",0)</f>
        <v/>
      </c>
      <c r="S172" s="2" t="str" cm="1">
        <f t="array" ref="S172">_xlfn.XLOOKUP($A172&amp;S$5,'[1]NBA-Data-1980-2019'!$B$1:$B$16305&amp;'[1]NBA-Data-1980-2019'!$A$1:$A$16305,'[1]NBA-Data-1980-2019'!$D$1:$D$16305,"",0)</f>
        <v>DEN</v>
      </c>
      <c r="T172" s="2" t="str" cm="1">
        <f t="array" ref="T172">_xlfn.XLOOKUP($A172&amp;T$5,'[1]NBA-Data-1980-2019'!$B$1:$B$16305&amp;'[1]NBA-Data-1980-2019'!$A$1:$A$16305,'[1]NBA-Data-1980-2019'!$D$1:$D$16305,"",0)</f>
        <v/>
      </c>
      <c r="U172" s="2" t="str" cm="1">
        <f t="array" ref="U172">_xlfn.XLOOKUP($A172&amp;U$5,'[1]NBA-Data-1980-2019'!$B$1:$B$16305&amp;'[1]NBA-Data-1980-2019'!$A$1:$A$16305,'[1]NBA-Data-1980-2019'!$D$1:$D$16305,"",0)</f>
        <v/>
      </c>
      <c r="V172" s="2" t="str" cm="1">
        <f t="array" ref="V172">_xlfn.XLOOKUP($A172&amp;V$5,'[1]NBA-Data-1980-2019'!$B$1:$B$16305&amp;'[1]NBA-Data-1980-2019'!$A$1:$A$16305,'[1]NBA-Data-1980-2019'!$D$1:$D$16305,"",0)</f>
        <v/>
      </c>
      <c r="W172" s="2" t="str" cm="1">
        <f t="array" ref="W172">_xlfn.XLOOKUP($A172&amp;W$5,'[1]NBA-Data-1980-2019'!$B$1:$B$16305&amp;'[1]NBA-Data-1980-2019'!$A$1:$A$16305,'[1]NBA-Data-1980-2019'!$D$1:$D$16305,"",0)</f>
        <v/>
      </c>
      <c r="X172" s="2" t="str" cm="1">
        <f t="array" ref="X172">_xlfn.XLOOKUP($A172&amp;X$5,'[1]NBA-Data-1980-2019'!$B$1:$B$16305&amp;'[1]NBA-Data-1980-2019'!$A$1:$A$16305,'[1]NBA-Data-1980-2019'!$D$1:$D$16305,"",0)</f>
        <v/>
      </c>
      <c r="Y172" s="2" t="str" cm="1">
        <f t="array" ref="Y172">_xlfn.XLOOKUP($A172&amp;Y$5,'[1]NBA-Data-1980-2019'!$B$1:$B$16305&amp;'[1]NBA-Data-1980-2019'!$A$1:$A$16305,'[1]NBA-Data-1980-2019'!$D$1:$D$16305,"",0)</f>
        <v/>
      </c>
      <c r="Z172" s="2" t="str" cm="1">
        <f t="array" ref="Z172">_xlfn.XLOOKUP($A172&amp;Z$5,'[1]NBA-Data-1980-2019'!$B$1:$B$16305&amp;'[1]NBA-Data-1980-2019'!$A$1:$A$16305,'[1]NBA-Data-1980-2019'!$D$1:$D$16305,"",0)</f>
        <v/>
      </c>
      <c r="AA172" s="2" t="str" cm="1">
        <f t="array" ref="AA172">_xlfn.XLOOKUP($A172&amp;AA$5,'[1]NBA-Data-1980-2019'!$B$1:$B$16305&amp;'[1]NBA-Data-1980-2019'!$A$1:$A$16305,'[1]NBA-Data-1980-2019'!$D$1:$D$16305,"",0)</f>
        <v/>
      </c>
      <c r="AB172" s="2" t="str" cm="1">
        <f t="array" ref="AB172">_xlfn.XLOOKUP($A172&amp;AB$5,'[1]NBA-Data-1980-2019'!$B$1:$B$16305&amp;'[1]NBA-Data-1980-2019'!$A$1:$A$16305,'[1]NBA-Data-1980-2019'!$D$1:$D$16305,"",0)</f>
        <v/>
      </c>
      <c r="AC172" s="2" t="str" cm="1">
        <f t="array" ref="AC172">_xlfn.XLOOKUP($A172&amp;AC$5,'[1]NBA-Data-1980-2019'!$B$1:$B$16305&amp;'[1]NBA-Data-1980-2019'!$A$1:$A$16305,'[1]NBA-Data-1980-2019'!$D$1:$D$16305,"",0)</f>
        <v/>
      </c>
      <c r="AD172" s="2" t="str" cm="1">
        <f t="array" ref="AD172">_xlfn.XLOOKUP($A172&amp;AD$5,'[1]NBA-Data-1980-2019'!$B$1:$B$16305&amp;'[1]NBA-Data-1980-2019'!$A$1:$A$16305,'[1]NBA-Data-1980-2019'!$D$1:$D$16305,"",0)</f>
        <v/>
      </c>
      <c r="AE172" s="2" t="str" cm="1">
        <f t="array" ref="AE172">_xlfn.XLOOKUP($A172&amp;AE$5,'[1]NBA-Data-1980-2019'!$B$1:$B$16305&amp;'[1]NBA-Data-1980-2019'!$A$1:$A$16305,'[1]NBA-Data-1980-2019'!$D$1:$D$16305,"",0)</f>
        <v/>
      </c>
      <c r="AF172" s="2" t="str" cm="1">
        <f t="array" ref="AF172">_xlfn.XLOOKUP($A172&amp;AF$5,'[1]NBA-Data-1980-2019'!$B$1:$B$16305&amp;'[1]NBA-Data-1980-2019'!$A$1:$A$16305,'[1]NBA-Data-1980-2019'!$D$1:$D$16305,"",0)</f>
        <v/>
      </c>
      <c r="AG172" s="2" t="str" cm="1">
        <f t="array" ref="AG172">_xlfn.XLOOKUP($A172&amp;AG$5,'[1]NBA-Data-1980-2019'!$B$1:$B$16305&amp;'[1]NBA-Data-1980-2019'!$A$1:$A$16305,'[1]NBA-Data-1980-2019'!$D$1:$D$16305,"",0)</f>
        <v/>
      </c>
      <c r="AH172" s="2" t="str" cm="1">
        <f t="array" ref="AH172">_xlfn.XLOOKUP($A172&amp;AH$5,'[1]NBA-Data-1980-2019'!$B$1:$B$16305&amp;'[1]NBA-Data-1980-2019'!$A$1:$A$16305,'[1]NBA-Data-1980-2019'!$H$1:$H$16305,"",0)</f>
        <v/>
      </c>
      <c r="AI172" s="2" t="str" cm="1">
        <f t="array" ref="AI172">_xlfn.XLOOKUP($A172&amp;AI$5,'[1]NBA-Data-1980-2019'!$B$1:$B$16305&amp;'[1]NBA-Data-1980-2019'!$A$1:$A$16305,'[1]NBA-Data-1980-2019'!$H$1:$H$16305,"",0)</f>
        <v/>
      </c>
      <c r="AJ172" s="2" t="str" cm="1">
        <f t="array" ref="AJ172">_xlfn.XLOOKUP($A172&amp;AJ$5,'[1]NBA-Data-1980-2019'!$B$1:$B$16305&amp;'[1]NBA-Data-1980-2019'!$A$1:$A$16305,'[1]NBA-Data-1980-2019'!$H$1:$H$16305,"",0)</f>
        <v/>
      </c>
      <c r="AK172" s="2" t="str" cm="1">
        <f t="array" ref="AK172">_xlfn.XLOOKUP($A172&amp;AK$5,'[1]NBA-Data-1980-2019'!$B$1:$B$16305&amp;'[1]NBA-Data-1980-2019'!$A$1:$A$16305,'[1]NBA-Data-1980-2019'!$H$1:$H$16305,"",0)</f>
        <v/>
      </c>
      <c r="AL172" s="2" t="str" cm="1">
        <f t="array" ref="AL172">_xlfn.XLOOKUP($A172&amp;AL$5,'[1]NBA-Data-1980-2019'!$B$1:$B$16305&amp;'[1]NBA-Data-1980-2019'!$A$1:$A$16305,'[1]NBA-Data-1980-2019'!$H$1:$H$16305,"",0)</f>
        <v/>
      </c>
      <c r="AM172" s="2" t="str" cm="1">
        <f t="array" ref="AM172">_xlfn.XLOOKUP($A172&amp;AM$5,'[1]NBA-Data-1980-2019'!$B$1:$B$16305&amp;'[1]NBA-Data-1980-2019'!$A$1:$A$16305,'[1]NBA-Data-1980-2019'!$H$1:$H$16305,"",0)</f>
        <v/>
      </c>
      <c r="AN172" s="2" t="str" cm="1">
        <f t="array" ref="AN172">_xlfn.XLOOKUP($A172&amp;AN$5,'[1]NBA-Data-1980-2019'!$B$1:$B$16305&amp;'[1]NBA-Data-1980-2019'!$A$1:$A$16305,'[1]NBA-Data-1980-2019'!$H$1:$H$16305,"",0)</f>
        <v/>
      </c>
      <c r="AO172" s="2" t="str" cm="1">
        <f t="array" ref="AO172">_xlfn.XLOOKUP($A172&amp;AO$5,'[1]NBA-Data-1980-2019'!$B$1:$B$16305&amp;'[1]NBA-Data-1980-2019'!$A$1:$A$16305,'[1]NBA-Data-1980-2019'!$H$1:$H$16305,"",0)</f>
        <v/>
      </c>
      <c r="AP172" s="2" cm="1">
        <f t="array" ref="AP172">_xlfn.XLOOKUP($A172&amp;AP$5,'[1]NBA-Data-1980-2019'!$B$1:$B$16305&amp;'[1]NBA-Data-1980-2019'!$A$1:$A$16305,'[1]NBA-Data-1980-2019'!$H$1:$H$16305,"",0)</f>
        <v>330.2</v>
      </c>
      <c r="AQ172" s="2" cm="1">
        <f t="array" ref="AQ172">_xlfn.XLOOKUP($A172&amp;AQ$5,'[1]NBA-Data-1980-2019'!$B$1:$B$16305&amp;'[1]NBA-Data-1980-2019'!$A$1:$A$16305,'[1]NBA-Data-1980-2019'!$H$1:$H$16305,"",0)</f>
        <v>748.2</v>
      </c>
      <c r="AR172" s="2" cm="1">
        <f t="array" ref="AR172">_xlfn.XLOOKUP($A172&amp;AR$5,'[1]NBA-Data-1980-2019'!$B$1:$B$16305&amp;'[1]NBA-Data-1980-2019'!$A$1:$A$16305,'[1]NBA-Data-1980-2019'!$H$1:$H$16305,"",0)</f>
        <v>1141</v>
      </c>
      <c r="AS172" s="2" cm="1">
        <f t="array" ref="AS172">_xlfn.XLOOKUP($A172&amp;AS$5,'[1]NBA-Data-1980-2019'!$B$1:$B$16305&amp;'[1]NBA-Data-1980-2019'!$A$1:$A$16305,'[1]NBA-Data-1980-2019'!$H$1:$H$16305,"",0)</f>
        <v>105</v>
      </c>
      <c r="AT172" s="2" cm="1">
        <f t="array" ref="AT172">_xlfn.XLOOKUP($A172&amp;AT$5,'[1]NBA-Data-1980-2019'!$B$1:$B$16305&amp;'[1]NBA-Data-1980-2019'!$A$1:$A$16305,'[1]NBA-Data-1980-2019'!$H$1:$H$16305,"",0)</f>
        <v>1366.8</v>
      </c>
      <c r="AU172" s="2" t="str" cm="1">
        <f t="array" ref="AU172">_xlfn.XLOOKUP($A172&amp;AU$5,'[1]NBA-Data-1980-2019'!$B$1:$B$16305&amp;'[1]NBA-Data-1980-2019'!$A$1:$A$16305,'[1]NBA-Data-1980-2019'!$H$1:$H$16305,"",0)</f>
        <v/>
      </c>
      <c r="AV172" s="2" cm="1">
        <f t="array" ref="AV172">_xlfn.XLOOKUP($A172&amp;AV$5,'[1]NBA-Data-1980-2019'!$B$1:$B$16305&amp;'[1]NBA-Data-1980-2019'!$A$1:$A$16305,'[1]NBA-Data-1980-2019'!$H$1:$H$16305,"",0)</f>
        <v>88</v>
      </c>
      <c r="AW172" s="2" t="str" cm="1">
        <f t="array" ref="AW172">_xlfn.XLOOKUP($A172&amp;AW$5,'[1]NBA-Data-1980-2019'!$B$1:$B$16305&amp;'[1]NBA-Data-1980-2019'!$A$1:$A$16305,'[1]NBA-Data-1980-2019'!$H$1:$H$16305,"",0)</f>
        <v/>
      </c>
      <c r="AX172" s="2" t="str" cm="1">
        <f t="array" ref="AX172">_xlfn.XLOOKUP($A172&amp;AX$5,'[1]NBA-Data-1980-2019'!$B$1:$B$16305&amp;'[1]NBA-Data-1980-2019'!$A$1:$A$16305,'[1]NBA-Data-1980-2019'!$H$1:$H$16305,"",0)</f>
        <v/>
      </c>
      <c r="AY172" s="2" cm="1">
        <f t="array" ref="AY172">_xlfn.XLOOKUP($A172&amp;AY$5,'[1]NBA-Data-1980-2019'!$B$1:$B$16305&amp;'[1]NBA-Data-1980-2019'!$A$1:$A$16305,'[1]NBA-Data-1980-2019'!$H$1:$H$16305,"",0)</f>
        <v>33</v>
      </c>
      <c r="AZ172" s="2" t="str" cm="1">
        <f t="array" ref="AZ172">_xlfn.XLOOKUP($A172&amp;AZ$5,'[1]NBA-Data-1980-2019'!$B$1:$B$16305&amp;'[1]NBA-Data-1980-2019'!$A$1:$A$16305,'[1]NBA-Data-1980-2019'!$H$1:$H$16305,"",0)</f>
        <v/>
      </c>
      <c r="BA172" s="2" t="str" cm="1">
        <f t="array" ref="BA172">_xlfn.XLOOKUP($A172&amp;BA$5,'[1]NBA-Data-1980-2019'!$B$1:$B$16305&amp;'[1]NBA-Data-1980-2019'!$A$1:$A$16305,'[1]NBA-Data-1980-2019'!$H$1:$H$16305,"",0)</f>
        <v/>
      </c>
      <c r="BB172" s="2" t="str" cm="1">
        <f t="array" ref="BB172">_xlfn.XLOOKUP($A172&amp;BB$5,'[1]NBA-Data-1980-2019'!$B$1:$B$16305&amp;'[1]NBA-Data-1980-2019'!$A$1:$A$16305,'[1]NBA-Data-1980-2019'!$H$1:$H$16305,"",0)</f>
        <v/>
      </c>
      <c r="BC172" s="2" t="str" cm="1">
        <f t="array" ref="BC172">_xlfn.XLOOKUP($A172&amp;BC$5,'[1]NBA-Data-1980-2019'!$B$1:$B$16305&amp;'[1]NBA-Data-1980-2019'!$A$1:$A$16305,'[1]NBA-Data-1980-2019'!$H$1:$H$16305,"",0)</f>
        <v/>
      </c>
      <c r="BD172" s="2" t="str" cm="1">
        <f t="array" ref="BD172">_xlfn.XLOOKUP($A172&amp;BD$5,'[1]NBA-Data-1980-2019'!$B$1:$B$16305&amp;'[1]NBA-Data-1980-2019'!$A$1:$A$16305,'[1]NBA-Data-1980-2019'!$H$1:$H$16305,"",0)</f>
        <v/>
      </c>
      <c r="BE172" s="2" t="str" cm="1">
        <f t="array" ref="BE172">_xlfn.XLOOKUP($A172&amp;BE$5,'[1]NBA-Data-1980-2019'!$B$1:$B$16305&amp;'[1]NBA-Data-1980-2019'!$A$1:$A$16305,'[1]NBA-Data-1980-2019'!$H$1:$H$16305,"",0)</f>
        <v/>
      </c>
      <c r="BF172" s="2" t="str" cm="1">
        <f t="array" ref="BF172">_xlfn.XLOOKUP($A172&amp;BF$5,'[1]NBA-Data-1980-2019'!$B$1:$B$16305&amp;'[1]NBA-Data-1980-2019'!$A$1:$A$16305,'[1]NBA-Data-1980-2019'!$H$1:$H$16305,"",0)</f>
        <v/>
      </c>
      <c r="BG172" s="2" t="str" cm="1">
        <f t="array" ref="BG172">_xlfn.XLOOKUP($A172&amp;BG$5,'[1]NBA-Data-1980-2019'!$B$1:$B$16305&amp;'[1]NBA-Data-1980-2019'!$A$1:$A$16305,'[1]NBA-Data-1980-2019'!$H$1:$H$16305,"",0)</f>
        <v/>
      </c>
      <c r="BH172" s="2" t="str" cm="1">
        <f t="array" ref="BH172">_xlfn.XLOOKUP($A172&amp;BH$5,'[1]NBA-Data-1980-2019'!$B$1:$B$16305&amp;'[1]NBA-Data-1980-2019'!$A$1:$A$16305,'[1]NBA-Data-1980-2019'!$H$1:$H$16305,"",0)</f>
        <v/>
      </c>
      <c r="BI172" s="2" t="str" cm="1">
        <f t="array" ref="BI172">_xlfn.XLOOKUP($A172&amp;BI$5,'[1]NBA-Data-1980-2019'!$B$1:$B$16305&amp;'[1]NBA-Data-1980-2019'!$A$1:$A$16305,'[1]NBA-Data-1980-2019'!$H$1:$H$16305,"",0)</f>
        <v/>
      </c>
      <c r="BJ172" s="2" t="str" cm="1">
        <f t="array" ref="BJ172">_xlfn.XLOOKUP($A172&amp;BJ$5,'[1]NBA-Data-1980-2019'!$B$1:$B$16305&amp;'[1]NBA-Data-1980-2019'!$A$1:$A$16305,'[1]NBA-Data-1980-2019'!$H$1:$H$16305,"",0)</f>
        <v/>
      </c>
      <c r="BK172" s="2" t="str" cm="1">
        <f t="array" ref="BK172">_xlfn.XLOOKUP($A172&amp;BK$5,'[1]NBA-Data-1980-2019'!$B$1:$B$16305&amp;'[1]NBA-Data-1980-2019'!$A$1:$A$16305,'[1]NBA-Data-1980-2019'!$H$1:$H$16305,"",0)</f>
        <v/>
      </c>
      <c r="BL172" s="2" t="str" cm="1">
        <f t="array" ref="BL172">_xlfn.XLOOKUP($A172&amp;BL$5,'[1]NBA-Data-1980-2019'!$B$1:$B$16305&amp;'[1]NBA-Data-1980-2019'!$A$1:$A$16305,'[1]NBA-Data-1980-2019'!$H$1:$H$16305,"",0)</f>
        <v/>
      </c>
      <c r="BM172" s="2" t="str" cm="1">
        <f t="array" ref="BM172">_xlfn.XLOOKUP($A172&amp;BM$5,'[1]NBA-Data-1980-2019'!$B$1:$B$16305&amp;'[1]NBA-Data-1980-2019'!$A$1:$A$16305,'[1]NBA-Data-1980-2019'!$H$1:$H$16305,"",0)</f>
        <v/>
      </c>
      <c r="BN172" s="2" t="str" cm="1">
        <f t="array" ref="BN172">_xlfn.XLOOKUP($A172&amp;BN$5,'[1]NBA-Data-1980-2019'!$B$1:$B$16305&amp;'[1]NBA-Data-1980-2019'!$A$1:$A$16305,'[1]NBA-Data-1980-2019'!$F$1:$F$16305,"",0)</f>
        <v/>
      </c>
      <c r="BO172" s="2" t="str" cm="1">
        <f t="array" ref="BO172">_xlfn.XLOOKUP($A172&amp;BO$5,'[1]NBA-Data-1980-2019'!$B$1:$B$16305&amp;'[1]NBA-Data-1980-2019'!$A$1:$A$16305,'[1]NBA-Data-1980-2019'!$F$1:$F$16305,"",0)</f>
        <v/>
      </c>
      <c r="BP172" s="2" t="str" cm="1">
        <f t="array" ref="BP172">_xlfn.XLOOKUP($A172&amp;BP$5,'[1]NBA-Data-1980-2019'!$B$1:$B$16305&amp;'[1]NBA-Data-1980-2019'!$A$1:$A$16305,'[1]NBA-Data-1980-2019'!$F$1:$F$16305,"",0)</f>
        <v/>
      </c>
      <c r="BQ172" s="2" t="str" cm="1">
        <f t="array" ref="BQ172">_xlfn.XLOOKUP($A172&amp;BQ$5,'[1]NBA-Data-1980-2019'!$B$1:$B$16305&amp;'[1]NBA-Data-1980-2019'!$A$1:$A$16305,'[1]NBA-Data-1980-2019'!$F$1:$F$16305,"",0)</f>
        <v/>
      </c>
      <c r="BR172" s="2" t="str" cm="1">
        <f t="array" ref="BR172">_xlfn.XLOOKUP($A172&amp;BR$5,'[1]NBA-Data-1980-2019'!$B$1:$B$16305&amp;'[1]NBA-Data-1980-2019'!$A$1:$A$16305,'[1]NBA-Data-1980-2019'!$F$1:$F$16305,"",0)</f>
        <v/>
      </c>
      <c r="BS172" s="2" t="str" cm="1">
        <f t="array" ref="BS172">_xlfn.XLOOKUP($A172&amp;BS$5,'[1]NBA-Data-1980-2019'!$B$1:$B$16305&amp;'[1]NBA-Data-1980-2019'!$A$1:$A$16305,'[1]NBA-Data-1980-2019'!$F$1:$F$16305,"",0)</f>
        <v/>
      </c>
      <c r="BT172" s="2" t="str" cm="1">
        <f t="array" ref="BT172">_xlfn.XLOOKUP($A172&amp;BT$5,'[1]NBA-Data-1980-2019'!$B$1:$B$16305&amp;'[1]NBA-Data-1980-2019'!$A$1:$A$16305,'[1]NBA-Data-1980-2019'!$F$1:$F$16305,"",0)</f>
        <v/>
      </c>
      <c r="BU172" s="2" t="str" cm="1">
        <f t="array" ref="BU172">_xlfn.XLOOKUP($A172&amp;BU$5,'[1]NBA-Data-1980-2019'!$B$1:$B$16305&amp;'[1]NBA-Data-1980-2019'!$A$1:$A$16305,'[1]NBA-Data-1980-2019'!$F$1:$F$16305,"",0)</f>
        <v/>
      </c>
      <c r="BV172" s="2" cm="1">
        <f t="array" ref="BV172">_xlfn.XLOOKUP($A172&amp;BV$5,'[1]NBA-Data-1980-2019'!$B$1:$B$16305&amp;'[1]NBA-Data-1980-2019'!$A$1:$A$16305,'[1]NBA-Data-1980-2019'!$F$1:$F$16305,"",0)</f>
        <v>21.1</v>
      </c>
      <c r="BW172" s="2" cm="1">
        <f t="array" ref="BW172">_xlfn.XLOOKUP($A172&amp;BW$5,'[1]NBA-Data-1980-2019'!$B$1:$B$16305&amp;'[1]NBA-Data-1980-2019'!$A$1:$A$16305,'[1]NBA-Data-1980-2019'!$F$1:$F$16305,"",0)</f>
        <v>13.2</v>
      </c>
      <c r="BX172" s="2" cm="1">
        <f t="array" ref="BX172">_xlfn.XLOOKUP($A172&amp;BX$5,'[1]NBA-Data-1980-2019'!$B$1:$B$16305&amp;'[1]NBA-Data-1980-2019'!$A$1:$A$16305,'[1]NBA-Data-1980-2019'!$F$1:$F$16305,"",0)</f>
        <v>11.1</v>
      </c>
      <c r="BY172" s="2" cm="1">
        <f t="array" ref="BY172">_xlfn.XLOOKUP($A172&amp;BY$5,'[1]NBA-Data-1980-2019'!$B$1:$B$16305&amp;'[1]NBA-Data-1980-2019'!$A$1:$A$16305,'[1]NBA-Data-1980-2019'!$F$1:$F$16305,"",0)</f>
        <v>9.5</v>
      </c>
      <c r="BZ172" s="2" cm="1">
        <f t="array" ref="BZ172">_xlfn.XLOOKUP($A172&amp;BZ$5,'[1]NBA-Data-1980-2019'!$B$1:$B$16305&amp;'[1]NBA-Data-1980-2019'!$A$1:$A$16305,'[1]NBA-Data-1980-2019'!$F$1:$F$16305,"",0)</f>
        <v>12.4</v>
      </c>
      <c r="CA172" s="2" t="str" cm="1">
        <f t="array" ref="CA172">_xlfn.XLOOKUP($A172&amp;CA$5,'[1]NBA-Data-1980-2019'!$B$1:$B$16305&amp;'[1]NBA-Data-1980-2019'!$A$1:$A$16305,'[1]NBA-Data-1980-2019'!$F$1:$F$16305,"",0)</f>
        <v/>
      </c>
      <c r="CB172" s="2" cm="1">
        <f t="array" ref="CB172">_xlfn.XLOOKUP($A172&amp;CB$5,'[1]NBA-Data-1980-2019'!$B$1:$B$16305&amp;'[1]NBA-Data-1980-2019'!$A$1:$A$16305,'[1]NBA-Data-1980-2019'!$F$1:$F$16305,"",0)</f>
        <v>6.2</v>
      </c>
      <c r="CC172" s="2" t="str" cm="1">
        <f t="array" ref="CC172">_xlfn.XLOOKUP($A172&amp;CC$5,'[1]NBA-Data-1980-2019'!$B$1:$B$16305&amp;'[1]NBA-Data-1980-2019'!$A$1:$A$16305,'[1]NBA-Data-1980-2019'!$F$1:$F$16305,"",0)</f>
        <v/>
      </c>
      <c r="CD172" s="2" t="str" cm="1">
        <f t="array" ref="CD172">_xlfn.XLOOKUP($A172&amp;CD$5,'[1]NBA-Data-1980-2019'!$B$1:$B$16305&amp;'[1]NBA-Data-1980-2019'!$A$1:$A$16305,'[1]NBA-Data-1980-2019'!$F$1:$F$16305,"",0)</f>
        <v/>
      </c>
      <c r="CE172" s="2" cm="1">
        <f t="array" ref="CE172">_xlfn.XLOOKUP($A172&amp;CE$5,'[1]NBA-Data-1980-2019'!$B$1:$B$16305&amp;'[1]NBA-Data-1980-2019'!$A$1:$A$16305,'[1]NBA-Data-1980-2019'!$F$1:$F$16305,"",0)</f>
        <v>2.6</v>
      </c>
      <c r="CF172" s="2" t="str" cm="1">
        <f t="array" ref="CF172">_xlfn.XLOOKUP($A172&amp;CF$5,'[1]NBA-Data-1980-2019'!$B$1:$B$16305&amp;'[1]NBA-Data-1980-2019'!$A$1:$A$16305,'[1]NBA-Data-1980-2019'!$F$1:$F$16305,"",0)</f>
        <v/>
      </c>
      <c r="CG172" s="2" t="str" cm="1">
        <f t="array" ref="CG172">_xlfn.XLOOKUP($A172&amp;CG$5,'[1]NBA-Data-1980-2019'!$B$1:$B$16305&amp;'[1]NBA-Data-1980-2019'!$A$1:$A$16305,'[1]NBA-Data-1980-2019'!$F$1:$F$16305,"",0)</f>
        <v/>
      </c>
      <c r="CH172" s="2" t="str" cm="1">
        <f t="array" ref="CH172">_xlfn.XLOOKUP($A172&amp;CH$5,'[1]NBA-Data-1980-2019'!$B$1:$B$16305&amp;'[1]NBA-Data-1980-2019'!$A$1:$A$16305,'[1]NBA-Data-1980-2019'!$F$1:$F$16305,"",0)</f>
        <v/>
      </c>
      <c r="CI172" s="2" t="str" cm="1">
        <f t="array" ref="CI172">_xlfn.XLOOKUP($A172&amp;CI$5,'[1]NBA-Data-1980-2019'!$B$1:$B$16305&amp;'[1]NBA-Data-1980-2019'!$A$1:$A$16305,'[1]NBA-Data-1980-2019'!$F$1:$F$16305,"",0)</f>
        <v/>
      </c>
      <c r="CJ172" s="2" t="str" cm="1">
        <f t="array" ref="CJ172">_xlfn.XLOOKUP($A172&amp;CJ$5,'[1]NBA-Data-1980-2019'!$B$1:$B$16305&amp;'[1]NBA-Data-1980-2019'!$A$1:$A$16305,'[1]NBA-Data-1980-2019'!$F$1:$F$16305,"",0)</f>
        <v/>
      </c>
      <c r="CK172" s="2" t="str" cm="1">
        <f t="array" ref="CK172">_xlfn.XLOOKUP($A172&amp;CK$5,'[1]NBA-Data-1980-2019'!$B$1:$B$16305&amp;'[1]NBA-Data-1980-2019'!$A$1:$A$16305,'[1]NBA-Data-1980-2019'!$F$1:$F$16305,"",0)</f>
        <v/>
      </c>
      <c r="CL172" s="2" t="str" cm="1">
        <f t="array" ref="CL172">_xlfn.XLOOKUP($A172&amp;CL$5,'[1]NBA-Data-1980-2019'!$B$1:$B$16305&amp;'[1]NBA-Data-1980-2019'!$A$1:$A$16305,'[1]NBA-Data-1980-2019'!$F$1:$F$16305,"",0)</f>
        <v/>
      </c>
      <c r="CM172" s="2" t="str" cm="1">
        <f t="array" ref="CM172">_xlfn.XLOOKUP($A172&amp;CM$5,'[1]NBA-Data-1980-2019'!$B$1:$B$16305&amp;'[1]NBA-Data-1980-2019'!$A$1:$A$16305,'[1]NBA-Data-1980-2019'!$F$1:$F$16305,"",0)</f>
        <v/>
      </c>
      <c r="CN172" s="2" t="str" cm="1">
        <f t="array" ref="CN172">_xlfn.XLOOKUP($A172&amp;CN$5,'[1]NBA-Data-1980-2019'!$B$1:$B$16305&amp;'[1]NBA-Data-1980-2019'!$A$1:$A$16305,'[1]NBA-Data-1980-2019'!$F$1:$F$16305,"",0)</f>
        <v/>
      </c>
      <c r="CO172" s="2" t="str" cm="1">
        <f t="array" ref="CO172">_xlfn.XLOOKUP($A172&amp;CO$5,'[1]NBA-Data-1980-2019'!$B$1:$B$16305&amp;'[1]NBA-Data-1980-2019'!$A$1:$A$16305,'[1]NBA-Data-1980-2019'!$F$1:$F$16305,"",0)</f>
        <v/>
      </c>
      <c r="CP172" s="2" t="str" cm="1">
        <f t="array" ref="CP172">_xlfn.XLOOKUP($A172&amp;CP$5,'[1]NBA-Data-1980-2019'!$B$1:$B$16305&amp;'[1]NBA-Data-1980-2019'!$A$1:$A$16305,'[1]NBA-Data-1980-2019'!$F$1:$F$16305,"",0)</f>
        <v/>
      </c>
      <c r="CQ172" s="2" t="str" cm="1">
        <f t="array" ref="CQ172">_xlfn.XLOOKUP($A172&amp;CQ$5,'[1]NBA-Data-1980-2019'!$B$1:$B$16305&amp;'[1]NBA-Data-1980-2019'!$A$1:$A$16305,'[1]NBA-Data-1980-2019'!$F$1:$F$16305,"",0)</f>
        <v/>
      </c>
      <c r="CR172" s="2" t="str" cm="1">
        <f t="array" ref="CR172">_xlfn.XLOOKUP($A172&amp;CR$5,'[1]NBA-Data-1980-2019'!$B$1:$B$16305&amp;'[1]NBA-Data-1980-2019'!$A$1:$A$16305,'[1]NBA-Data-1980-2019'!$F$1:$F$16305,"",0)</f>
        <v/>
      </c>
      <c r="CS172" s="2" t="str" cm="1">
        <f t="array" ref="CS172">_xlfn.XLOOKUP($A172&amp;CS$5,'[1]NBA-Data-1980-2019'!$B$1:$B$16305&amp;'[1]NBA-Data-1980-2019'!$A$1:$A$16305,'[1]NBA-Data-1980-2019'!$F$1:$F$16305,"",0)</f>
        <v/>
      </c>
      <c r="CU172" s="2" t="str">
        <f>_xlfn.XLOOKUP($A172,TEAMS!$G$1:$G$839,TEAMS!$H$1:$H$839,"",0)</f>
        <v>C</v>
      </c>
      <c r="CV172" s="2" t="str">
        <f>_xlfn.XLOOKUP($CU172,DASHBOARD!$B$22:$B$27,DASHBOARD!$C$22:$C$27,"",0)</f>
        <v>CENTER</v>
      </c>
      <c r="CY172" s="63">
        <f>SUMIFS('[1]NBA-Data-1980-2019'!$G$1:$G$16305,'[1]NBA-Data-1980-2019'!$B$1:$B$16305,$A172,'[1]NBA-Data-1980-2019'!$A$1:$A$16305,CY$9)</f>
        <v>0</v>
      </c>
      <c r="CZ172" s="63">
        <f>SUMIFS('[1]NBA-Data-1980-2019'!$G$1:$G$16305,'[1]NBA-Data-1980-2019'!$B$1:$B$16305,$A172,'[1]NBA-Data-1980-2019'!$A$1:$A$16305,CZ$9)</f>
        <v>0</v>
      </c>
      <c r="DA172" s="63">
        <f>SUMIFS('[1]NBA-Data-1980-2019'!$G$1:$G$16305,'[1]NBA-Data-1980-2019'!$B$1:$B$16305,$A172,'[1]NBA-Data-1980-2019'!$A$1:$A$16305,DA$9)</f>
        <v>0</v>
      </c>
      <c r="DB172" s="63">
        <f>SUMIFS('[1]NBA-Data-1980-2019'!$G$1:$G$16305,'[1]NBA-Data-1980-2019'!$B$1:$B$16305,$A172,'[1]NBA-Data-1980-2019'!$A$1:$A$16305,DB$9)</f>
        <v>0</v>
      </c>
      <c r="DC172" s="63">
        <f>SUMIFS('[1]NBA-Data-1980-2019'!$G$1:$G$16305,'[1]NBA-Data-1980-2019'!$B$1:$B$16305,$A172,'[1]NBA-Data-1980-2019'!$A$1:$A$16305,DC$9)</f>
        <v>0</v>
      </c>
      <c r="DD172" s="63">
        <f>SUMIFS('[1]NBA-Data-1980-2019'!$G$1:$G$16305,'[1]NBA-Data-1980-2019'!$B$1:$B$16305,$A172,'[1]NBA-Data-1980-2019'!$A$1:$A$16305,DD$9)</f>
        <v>0</v>
      </c>
      <c r="DE172" s="63">
        <f>SUMIFS('[1]NBA-Data-1980-2019'!$G$1:$G$16305,'[1]NBA-Data-1980-2019'!$B$1:$B$16305,$A172,'[1]NBA-Data-1980-2019'!$A$1:$A$16305,DE$9)</f>
        <v>0</v>
      </c>
      <c r="DF172" s="63">
        <f>SUMIFS('[1]NBA-Data-1980-2019'!$G$1:$G$16305,'[1]NBA-Data-1980-2019'!$B$1:$B$16305,$A172,'[1]NBA-Data-1980-2019'!$A$1:$A$16305,DF$9)</f>
        <v>0</v>
      </c>
      <c r="DG172" s="63">
        <f>SUMIFS('[1]NBA-Data-1980-2019'!$G$1:$G$16305,'[1]NBA-Data-1980-2019'!$B$1:$B$16305,$A172,'[1]NBA-Data-1980-2019'!$A$1:$A$16305,DG$9)</f>
        <v>287500</v>
      </c>
      <c r="DH172" s="63">
        <f>SUMIFS('[1]NBA-Data-1980-2019'!$G$1:$G$16305,'[1]NBA-Data-1980-2019'!$B$1:$B$16305,$A172,'[1]NBA-Data-1980-2019'!$A$1:$A$16305,DH$9)</f>
        <v>1000000</v>
      </c>
      <c r="DI172" s="63">
        <f>SUMIFS('[1]NBA-Data-1980-2019'!$G$1:$G$16305,'[1]NBA-Data-1980-2019'!$B$1:$B$16305,$A172,'[1]NBA-Data-1980-2019'!$A$1:$A$16305,DI$9)</f>
        <v>1110000</v>
      </c>
      <c r="DJ172" s="63">
        <f>SUMIFS('[1]NBA-Data-1980-2019'!$G$1:$G$16305,'[1]NBA-Data-1980-2019'!$B$1:$B$16305,$A172,'[1]NBA-Data-1980-2019'!$A$1:$A$16305,DJ$9)</f>
        <v>565850</v>
      </c>
      <c r="DK172" s="63">
        <f>SUMIFS('[1]NBA-Data-1980-2019'!$G$1:$G$16305,'[1]NBA-Data-1980-2019'!$B$1:$B$16305,$A172,'[1]NBA-Data-1980-2019'!$A$1:$A$16305,DK$9)</f>
        <v>637435</v>
      </c>
      <c r="DL172" s="63">
        <f>SUMIFS('[1]NBA-Data-1980-2019'!$G$1:$G$16305,'[1]NBA-Data-1980-2019'!$B$1:$B$16305,$A172,'[1]NBA-Data-1980-2019'!$A$1:$A$16305,DL$9)</f>
        <v>0</v>
      </c>
      <c r="DM172" s="63">
        <f>SUMIFS('[1]NBA-Data-1980-2019'!$G$1:$G$16305,'[1]NBA-Data-1980-2019'!$B$1:$B$16305,$A172,'[1]NBA-Data-1980-2019'!$A$1:$A$16305,DM$9)</f>
        <v>167418</v>
      </c>
      <c r="DN172" s="63">
        <f>SUMIFS('[1]NBA-Data-1980-2019'!$G$1:$G$16305,'[1]NBA-Data-1980-2019'!$B$1:$B$16305,$A172,'[1]NBA-Data-1980-2019'!$A$1:$A$16305,DN$9)</f>
        <v>0</v>
      </c>
      <c r="DO172" s="63">
        <f>SUMIFS('[1]NBA-Data-1980-2019'!$G$1:$G$16305,'[1]NBA-Data-1980-2019'!$B$1:$B$16305,$A172,'[1]NBA-Data-1980-2019'!$A$1:$A$16305,DO$9)</f>
        <v>0</v>
      </c>
      <c r="DP172" s="63">
        <f>SUMIFS('[1]NBA-Data-1980-2019'!$G$1:$G$16305,'[1]NBA-Data-1980-2019'!$B$1:$B$16305,$A172,'[1]NBA-Data-1980-2019'!$A$1:$A$16305,DP$9)</f>
        <v>151089</v>
      </c>
      <c r="DQ172" s="63">
        <f>SUMIFS('[1]NBA-Data-1980-2019'!$G$1:$G$16305,'[1]NBA-Data-1980-2019'!$B$1:$B$16305,$A172,'[1]NBA-Data-1980-2019'!$A$1:$A$16305,DQ$9)</f>
        <v>0</v>
      </c>
      <c r="DR172" s="63">
        <f>SUMIFS('[1]NBA-Data-1980-2019'!$G$1:$G$16305,'[1]NBA-Data-1980-2019'!$B$1:$B$16305,$A172,'[1]NBA-Data-1980-2019'!$A$1:$A$16305,DR$9)</f>
        <v>0</v>
      </c>
      <c r="DS172" s="63">
        <f>SUMIFS('[1]NBA-Data-1980-2019'!$G$1:$G$16305,'[1]NBA-Data-1980-2019'!$B$1:$B$16305,$A172,'[1]NBA-Data-1980-2019'!$A$1:$A$16305,DS$9)</f>
        <v>0</v>
      </c>
      <c r="DT172" s="63">
        <f>SUMIFS('[1]NBA-Data-1980-2019'!$G$1:$G$16305,'[1]NBA-Data-1980-2019'!$B$1:$B$16305,$A172,'[1]NBA-Data-1980-2019'!$A$1:$A$16305,DT$9)</f>
        <v>0</v>
      </c>
      <c r="DU172" s="63">
        <f>SUMIFS('[1]NBA-Data-1980-2019'!$G$1:$G$16305,'[1]NBA-Data-1980-2019'!$B$1:$B$16305,$A172,'[1]NBA-Data-1980-2019'!$A$1:$A$16305,DU$9)</f>
        <v>0</v>
      </c>
      <c r="DV172" s="63">
        <f>SUMIFS('[1]NBA-Data-1980-2019'!$G$1:$G$16305,'[1]NBA-Data-1980-2019'!$B$1:$B$16305,$A172,'[1]NBA-Data-1980-2019'!$A$1:$A$16305,DV$9)</f>
        <v>0</v>
      </c>
      <c r="DW172" s="63">
        <f>SUMIFS('[1]NBA-Data-1980-2019'!$G$1:$G$16305,'[1]NBA-Data-1980-2019'!$B$1:$B$16305,$A172,'[1]NBA-Data-1980-2019'!$A$1:$A$16305,DW$9)</f>
        <v>0</v>
      </c>
      <c r="DX172" s="63">
        <f>SUMIFS('[1]NBA-Data-1980-2019'!$G$1:$G$16305,'[1]NBA-Data-1980-2019'!$B$1:$B$16305,$A172,'[1]NBA-Data-1980-2019'!$A$1:$A$16305,DX$9)</f>
        <v>0</v>
      </c>
      <c r="DY172" s="63">
        <f>SUMIFS('[1]NBA-Data-1980-2019'!$G$1:$G$16305,'[1]NBA-Data-1980-2019'!$B$1:$B$16305,$A172,'[1]NBA-Data-1980-2019'!$A$1:$A$16305,DY$9)</f>
        <v>0</v>
      </c>
      <c r="DZ172" s="63">
        <f>SUMIFS('[1]NBA-Data-1980-2019'!$G$1:$G$16305,'[1]NBA-Data-1980-2019'!$B$1:$B$16305,$A172,'[1]NBA-Data-1980-2019'!$A$1:$A$16305,DZ$9)</f>
        <v>0</v>
      </c>
      <c r="EA172" s="63">
        <f>SUMIFS('[1]NBA-Data-1980-2019'!$G$1:$G$16305,'[1]NBA-Data-1980-2019'!$B$1:$B$16305,$A172,'[1]NBA-Data-1980-2019'!$A$1:$A$16305,EA$9)</f>
        <v>0</v>
      </c>
      <c r="EB172" s="63">
        <f>SUMIFS('[1]NBA-Data-1980-2019'!$G$1:$G$16305,'[1]NBA-Data-1980-2019'!$B$1:$B$16305,$A172,'[1]NBA-Data-1980-2019'!$A$1:$A$16305,EB$9)</f>
        <v>0</v>
      </c>
      <c r="EC172" s="63">
        <f>SUMIFS('[1]NBA-Data-1980-2019'!$G$1:$G$16305,'[1]NBA-Data-1980-2019'!$B$1:$B$16305,$A172,'[1]NBA-Data-1980-2019'!$A$1:$A$16305,EC$9)</f>
        <v>0</v>
      </c>
      <c r="ED172" s="63">
        <f>SUMIFS('[1]NBA-Data-1980-2019'!$G$1:$G$16305,'[1]NBA-Data-1980-2019'!$B$1:$B$16305,$A172,'[1]NBA-Data-1980-2019'!$A$1:$A$16305,ED$9)</f>
        <v>0</v>
      </c>
      <c r="EH172" s="2" t="s">
        <v>1273</v>
      </c>
    </row>
    <row r="173" spans="1:165" x14ac:dyDescent="0.2">
      <c r="A173" s="2" t="s">
        <v>698</v>
      </c>
      <c r="B173" s="2" t="str" cm="1">
        <f t="array" ref="B173">_xlfn.XLOOKUP($A173&amp;B$5,'[1]NBA-Data-1980-2019'!$B$1:$B$16305&amp;'[1]NBA-Data-1980-2019'!$A$1:$A$16305,'[1]NBA-Data-1980-2019'!$D$1:$D$16305,"",0)</f>
        <v/>
      </c>
      <c r="C173" s="2" t="str" cm="1">
        <f t="array" ref="C173">_xlfn.XLOOKUP($A173&amp;C$5,'[1]NBA-Data-1980-2019'!$B$1:$B$16305&amp;'[1]NBA-Data-1980-2019'!$A$1:$A$16305,'[1]NBA-Data-1980-2019'!$D$1:$D$16305,"",0)</f>
        <v/>
      </c>
      <c r="D173" s="2" t="str" cm="1">
        <f t="array" ref="D173">_xlfn.XLOOKUP($A173&amp;D$5,'[1]NBA-Data-1980-2019'!$B$1:$B$16305&amp;'[1]NBA-Data-1980-2019'!$A$1:$A$16305,'[1]NBA-Data-1980-2019'!$D$1:$D$16305,"",0)</f>
        <v/>
      </c>
      <c r="E173" s="2" t="str" cm="1">
        <f t="array" ref="E173">_xlfn.XLOOKUP($A173&amp;E$5,'[1]NBA-Data-1980-2019'!$B$1:$B$16305&amp;'[1]NBA-Data-1980-2019'!$A$1:$A$16305,'[1]NBA-Data-1980-2019'!$D$1:$D$16305,"",0)</f>
        <v/>
      </c>
      <c r="F173" s="2" t="str" cm="1">
        <f t="array" ref="F173">_xlfn.XLOOKUP($A173&amp;F$5,'[1]NBA-Data-1980-2019'!$B$1:$B$16305&amp;'[1]NBA-Data-1980-2019'!$A$1:$A$16305,'[1]NBA-Data-1980-2019'!$D$1:$D$16305,"",0)</f>
        <v/>
      </c>
      <c r="G173" s="2" t="str" cm="1">
        <f t="array" ref="G173">_xlfn.XLOOKUP($A173&amp;G$5,'[1]NBA-Data-1980-2019'!$B$1:$B$16305&amp;'[1]NBA-Data-1980-2019'!$A$1:$A$16305,'[1]NBA-Data-1980-2019'!$D$1:$D$16305,"",0)</f>
        <v/>
      </c>
      <c r="H173" s="2" t="str" cm="1">
        <f t="array" ref="H173">_xlfn.XLOOKUP($A173&amp;H$5,'[1]NBA-Data-1980-2019'!$B$1:$B$16305&amp;'[1]NBA-Data-1980-2019'!$A$1:$A$16305,'[1]NBA-Data-1980-2019'!$D$1:$D$16305,"",0)</f>
        <v/>
      </c>
      <c r="I173" s="2" t="str" cm="1">
        <f t="array" ref="I173">_xlfn.XLOOKUP($A173&amp;I$5,'[1]NBA-Data-1980-2019'!$B$1:$B$16305&amp;'[1]NBA-Data-1980-2019'!$A$1:$A$16305,'[1]NBA-Data-1980-2019'!$D$1:$D$16305,"",0)</f>
        <v/>
      </c>
      <c r="J173" s="2" t="str" cm="1">
        <f t="array" ref="J173">_xlfn.XLOOKUP($A173&amp;J$5,'[1]NBA-Data-1980-2019'!$B$1:$B$16305&amp;'[1]NBA-Data-1980-2019'!$A$1:$A$16305,'[1]NBA-Data-1980-2019'!$D$1:$D$16305,"",0)</f>
        <v/>
      </c>
      <c r="K173" s="2" t="str" cm="1">
        <f t="array" ref="K173">_xlfn.XLOOKUP($A173&amp;K$5,'[1]NBA-Data-1980-2019'!$B$1:$B$16305&amp;'[1]NBA-Data-1980-2019'!$A$1:$A$16305,'[1]NBA-Data-1980-2019'!$D$1:$D$16305,"",0)</f>
        <v/>
      </c>
      <c r="L173" s="2" t="str" cm="1">
        <f t="array" ref="L173">_xlfn.XLOOKUP($A173&amp;L$5,'[1]NBA-Data-1980-2019'!$B$1:$B$16305&amp;'[1]NBA-Data-1980-2019'!$A$1:$A$16305,'[1]NBA-Data-1980-2019'!$D$1:$D$16305,"",0)</f>
        <v/>
      </c>
      <c r="M173" s="2" t="str" cm="1">
        <f t="array" ref="M173">_xlfn.XLOOKUP($A173&amp;M$5,'[1]NBA-Data-1980-2019'!$B$1:$B$16305&amp;'[1]NBA-Data-1980-2019'!$A$1:$A$16305,'[1]NBA-Data-1980-2019'!$D$1:$D$16305,"",0)</f>
        <v/>
      </c>
      <c r="N173" s="2" t="str" cm="1">
        <f t="array" ref="N173">_xlfn.XLOOKUP($A173&amp;N$5,'[1]NBA-Data-1980-2019'!$B$1:$B$16305&amp;'[1]NBA-Data-1980-2019'!$A$1:$A$16305,'[1]NBA-Data-1980-2019'!$D$1:$D$16305,"",0)</f>
        <v/>
      </c>
      <c r="O173" s="2" t="str" cm="1">
        <f t="array" ref="O173">_xlfn.XLOOKUP($A173&amp;O$5,'[1]NBA-Data-1980-2019'!$B$1:$B$16305&amp;'[1]NBA-Data-1980-2019'!$A$1:$A$16305,'[1]NBA-Data-1980-2019'!$D$1:$D$16305,"",0)</f>
        <v/>
      </c>
      <c r="P173" s="2" t="str" cm="1">
        <f t="array" ref="P173">_xlfn.XLOOKUP($A173&amp;P$5,'[1]NBA-Data-1980-2019'!$B$1:$B$16305&amp;'[1]NBA-Data-1980-2019'!$A$1:$A$16305,'[1]NBA-Data-1980-2019'!$D$1:$D$16305,"",0)</f>
        <v/>
      </c>
      <c r="Q173" s="2" t="str" cm="1">
        <f t="array" ref="Q173">_xlfn.XLOOKUP($A173&amp;Q$5,'[1]NBA-Data-1980-2019'!$B$1:$B$16305&amp;'[1]NBA-Data-1980-2019'!$A$1:$A$16305,'[1]NBA-Data-1980-2019'!$D$1:$D$16305,"",0)</f>
        <v/>
      </c>
      <c r="R173" s="2" t="str" cm="1">
        <f t="array" ref="R173">_xlfn.XLOOKUP($A173&amp;R$5,'[1]NBA-Data-1980-2019'!$B$1:$B$16305&amp;'[1]NBA-Data-1980-2019'!$A$1:$A$16305,'[1]NBA-Data-1980-2019'!$D$1:$D$16305,"",0)</f>
        <v/>
      </c>
      <c r="S173" s="2" t="str" cm="1">
        <f t="array" ref="S173">_xlfn.XLOOKUP($A173&amp;S$5,'[1]NBA-Data-1980-2019'!$B$1:$B$16305&amp;'[1]NBA-Data-1980-2019'!$A$1:$A$16305,'[1]NBA-Data-1980-2019'!$D$1:$D$16305,"",0)</f>
        <v/>
      </c>
      <c r="T173" s="2" t="str" cm="1">
        <f t="array" ref="T173">_xlfn.XLOOKUP($A173&amp;T$5,'[1]NBA-Data-1980-2019'!$B$1:$B$16305&amp;'[1]NBA-Data-1980-2019'!$A$1:$A$16305,'[1]NBA-Data-1980-2019'!$D$1:$D$16305,"",0)</f>
        <v/>
      </c>
      <c r="U173" s="2" t="str" cm="1">
        <f t="array" ref="U173">_xlfn.XLOOKUP($A173&amp;U$5,'[1]NBA-Data-1980-2019'!$B$1:$B$16305&amp;'[1]NBA-Data-1980-2019'!$A$1:$A$16305,'[1]NBA-Data-1980-2019'!$D$1:$D$16305,"",0)</f>
        <v/>
      </c>
      <c r="V173" s="2" t="str" cm="1">
        <f t="array" ref="V173">_xlfn.XLOOKUP($A173&amp;V$5,'[1]NBA-Data-1980-2019'!$B$1:$B$16305&amp;'[1]NBA-Data-1980-2019'!$A$1:$A$16305,'[1]NBA-Data-1980-2019'!$D$1:$D$16305,"",0)</f>
        <v>GSW</v>
      </c>
      <c r="W173" s="2" t="str" cm="1">
        <f t="array" ref="W173">_xlfn.XLOOKUP($A173&amp;W$5,'[1]NBA-Data-1980-2019'!$B$1:$B$16305&amp;'[1]NBA-Data-1980-2019'!$A$1:$A$16305,'[1]NBA-Data-1980-2019'!$D$1:$D$16305,"",0)</f>
        <v>NYK</v>
      </c>
      <c r="X173" s="2" t="str" cm="1">
        <f t="array" ref="X173">_xlfn.XLOOKUP($A173&amp;X$5,'[1]NBA-Data-1980-2019'!$B$1:$B$16305&amp;'[1]NBA-Data-1980-2019'!$A$1:$A$16305,'[1]NBA-Data-1980-2019'!$D$1:$D$16305,"",0)</f>
        <v>HOU</v>
      </c>
      <c r="Y173" s="2" t="str" cm="1">
        <f t="array" ref="Y173">_xlfn.XLOOKUP($A173&amp;Y$5,'[1]NBA-Data-1980-2019'!$B$1:$B$16305&amp;'[1]NBA-Data-1980-2019'!$A$1:$A$16305,'[1]NBA-Data-1980-2019'!$D$1:$D$16305,"",0)</f>
        <v>HOU</v>
      </c>
      <c r="Z173" s="2" t="str" cm="1">
        <f t="array" ref="Z173">_xlfn.XLOOKUP($A173&amp;Z$5,'[1]NBA-Data-1980-2019'!$B$1:$B$16305&amp;'[1]NBA-Data-1980-2019'!$A$1:$A$16305,'[1]NBA-Data-1980-2019'!$D$1:$D$16305,"",0)</f>
        <v>LAL</v>
      </c>
      <c r="AA173" s="2" t="str" cm="1">
        <f t="array" ref="AA173">_xlfn.XLOOKUP($A173&amp;AA$5,'[1]NBA-Data-1980-2019'!$B$1:$B$16305&amp;'[1]NBA-Data-1980-2019'!$A$1:$A$16305,'[1]NBA-Data-1980-2019'!$D$1:$D$16305,"",0)</f>
        <v>CHO</v>
      </c>
      <c r="AB173" s="2" t="str" cm="1">
        <f t="array" ref="AB173">_xlfn.XLOOKUP($A173&amp;AB$5,'[1]NBA-Data-1980-2019'!$B$1:$B$16305&amp;'[1]NBA-Data-1980-2019'!$A$1:$A$16305,'[1]NBA-Data-1980-2019'!$D$1:$D$16305,"",0)</f>
        <v>BRK</v>
      </c>
      <c r="AC173" s="2" t="str" cm="1">
        <f t="array" ref="AC173">_xlfn.XLOOKUP($A173&amp;AC$5,'[1]NBA-Data-1980-2019'!$B$1:$B$16305&amp;'[1]NBA-Data-1980-2019'!$A$1:$A$16305,'[1]NBA-Data-1980-2019'!$D$1:$D$16305,"",0)</f>
        <v>BRK</v>
      </c>
      <c r="AD173" s="2" t="str" cm="1">
        <f t="array" ref="AD173">_xlfn.XLOOKUP($A173&amp;AD$5,'[1]NBA-Data-1980-2019'!$B$1:$B$16305&amp;'[1]NBA-Data-1980-2019'!$A$1:$A$16305,'[1]NBA-Data-1980-2019'!$D$1:$D$16305,"",0)</f>
        <v>TOT</v>
      </c>
      <c r="AE173" s="2" t="str" cm="1">
        <f t="array" ref="AE173">_xlfn.XLOOKUP($A173&amp;AE$5,'[1]NBA-Data-1980-2019'!$B$1:$B$16305&amp;'[1]NBA-Data-1980-2019'!$A$1:$A$16305,'[1]NBA-Data-1980-2019'!$D$1:$D$16305,"",0)</f>
        <v/>
      </c>
      <c r="AF173" s="2" t="str" cm="1">
        <f t="array" ref="AF173">_xlfn.XLOOKUP($A173&amp;AF$5,'[1]NBA-Data-1980-2019'!$B$1:$B$16305&amp;'[1]NBA-Data-1980-2019'!$A$1:$A$16305,'[1]NBA-Data-1980-2019'!$D$1:$D$16305,"",0)</f>
        <v/>
      </c>
      <c r="AG173" s="2" t="str" cm="1">
        <f t="array" ref="AG173">_xlfn.XLOOKUP($A173&amp;AG$5,'[1]NBA-Data-1980-2019'!$B$1:$B$16305&amp;'[1]NBA-Data-1980-2019'!$A$1:$A$16305,'[1]NBA-Data-1980-2019'!$D$1:$D$16305,"",0)</f>
        <v/>
      </c>
      <c r="AH173" s="2" t="str" cm="1">
        <f t="array" ref="AH173">_xlfn.XLOOKUP($A173&amp;AH$5,'[1]NBA-Data-1980-2019'!$B$1:$B$16305&amp;'[1]NBA-Data-1980-2019'!$A$1:$A$16305,'[1]NBA-Data-1980-2019'!$H$1:$H$16305,"",0)</f>
        <v/>
      </c>
      <c r="AI173" s="2" t="str" cm="1">
        <f t="array" ref="AI173">_xlfn.XLOOKUP($A173&amp;AI$5,'[1]NBA-Data-1980-2019'!$B$1:$B$16305&amp;'[1]NBA-Data-1980-2019'!$A$1:$A$16305,'[1]NBA-Data-1980-2019'!$H$1:$H$16305,"",0)</f>
        <v/>
      </c>
      <c r="AJ173" s="2" t="str" cm="1">
        <f t="array" ref="AJ173">_xlfn.XLOOKUP($A173&amp;AJ$5,'[1]NBA-Data-1980-2019'!$B$1:$B$16305&amp;'[1]NBA-Data-1980-2019'!$A$1:$A$16305,'[1]NBA-Data-1980-2019'!$H$1:$H$16305,"",0)</f>
        <v/>
      </c>
      <c r="AK173" s="2" t="str" cm="1">
        <f t="array" ref="AK173">_xlfn.XLOOKUP($A173&amp;AK$5,'[1]NBA-Data-1980-2019'!$B$1:$B$16305&amp;'[1]NBA-Data-1980-2019'!$A$1:$A$16305,'[1]NBA-Data-1980-2019'!$H$1:$H$16305,"",0)</f>
        <v/>
      </c>
      <c r="AL173" s="2" t="str" cm="1">
        <f t="array" ref="AL173">_xlfn.XLOOKUP($A173&amp;AL$5,'[1]NBA-Data-1980-2019'!$B$1:$B$16305&amp;'[1]NBA-Data-1980-2019'!$A$1:$A$16305,'[1]NBA-Data-1980-2019'!$H$1:$H$16305,"",0)</f>
        <v/>
      </c>
      <c r="AM173" s="2" t="str" cm="1">
        <f t="array" ref="AM173">_xlfn.XLOOKUP($A173&amp;AM$5,'[1]NBA-Data-1980-2019'!$B$1:$B$16305&amp;'[1]NBA-Data-1980-2019'!$A$1:$A$16305,'[1]NBA-Data-1980-2019'!$H$1:$H$16305,"",0)</f>
        <v/>
      </c>
      <c r="AN173" s="2" t="str" cm="1">
        <f t="array" ref="AN173">_xlfn.XLOOKUP($A173&amp;AN$5,'[1]NBA-Data-1980-2019'!$B$1:$B$16305&amp;'[1]NBA-Data-1980-2019'!$A$1:$A$16305,'[1]NBA-Data-1980-2019'!$H$1:$H$16305,"",0)</f>
        <v/>
      </c>
      <c r="AO173" s="2" t="str" cm="1">
        <f t="array" ref="AO173">_xlfn.XLOOKUP($A173&amp;AO$5,'[1]NBA-Data-1980-2019'!$B$1:$B$16305&amp;'[1]NBA-Data-1980-2019'!$A$1:$A$16305,'[1]NBA-Data-1980-2019'!$H$1:$H$16305,"",0)</f>
        <v/>
      </c>
      <c r="AP173" s="2" t="str" cm="1">
        <f t="array" ref="AP173">_xlfn.XLOOKUP($A173&amp;AP$5,'[1]NBA-Data-1980-2019'!$B$1:$B$16305&amp;'[1]NBA-Data-1980-2019'!$A$1:$A$16305,'[1]NBA-Data-1980-2019'!$H$1:$H$16305,"",0)</f>
        <v/>
      </c>
      <c r="AQ173" s="2" t="str" cm="1">
        <f t="array" ref="AQ173">_xlfn.XLOOKUP($A173&amp;AQ$5,'[1]NBA-Data-1980-2019'!$B$1:$B$16305&amp;'[1]NBA-Data-1980-2019'!$A$1:$A$16305,'[1]NBA-Data-1980-2019'!$H$1:$H$16305,"",0)</f>
        <v/>
      </c>
      <c r="AR173" s="2" t="str" cm="1">
        <f t="array" ref="AR173">_xlfn.XLOOKUP($A173&amp;AR$5,'[1]NBA-Data-1980-2019'!$B$1:$B$16305&amp;'[1]NBA-Data-1980-2019'!$A$1:$A$16305,'[1]NBA-Data-1980-2019'!$H$1:$H$16305,"",0)</f>
        <v/>
      </c>
      <c r="AS173" s="2" t="str" cm="1">
        <f t="array" ref="AS173">_xlfn.XLOOKUP($A173&amp;AS$5,'[1]NBA-Data-1980-2019'!$B$1:$B$16305&amp;'[1]NBA-Data-1980-2019'!$A$1:$A$16305,'[1]NBA-Data-1980-2019'!$H$1:$H$16305,"",0)</f>
        <v/>
      </c>
      <c r="AT173" s="2" t="str" cm="1">
        <f t="array" ref="AT173">_xlfn.XLOOKUP($A173&amp;AT$5,'[1]NBA-Data-1980-2019'!$B$1:$B$16305&amp;'[1]NBA-Data-1980-2019'!$A$1:$A$16305,'[1]NBA-Data-1980-2019'!$H$1:$H$16305,"",0)</f>
        <v/>
      </c>
      <c r="AU173" s="2" t="str" cm="1">
        <f t="array" ref="AU173">_xlfn.XLOOKUP($A173&amp;AU$5,'[1]NBA-Data-1980-2019'!$B$1:$B$16305&amp;'[1]NBA-Data-1980-2019'!$A$1:$A$16305,'[1]NBA-Data-1980-2019'!$H$1:$H$16305,"",0)</f>
        <v/>
      </c>
      <c r="AV173" s="2" t="str" cm="1">
        <f t="array" ref="AV173">_xlfn.XLOOKUP($A173&amp;AV$5,'[1]NBA-Data-1980-2019'!$B$1:$B$16305&amp;'[1]NBA-Data-1980-2019'!$A$1:$A$16305,'[1]NBA-Data-1980-2019'!$H$1:$H$16305,"",0)</f>
        <v/>
      </c>
      <c r="AW173" s="2" t="str" cm="1">
        <f t="array" ref="AW173">_xlfn.XLOOKUP($A173&amp;AW$5,'[1]NBA-Data-1980-2019'!$B$1:$B$16305&amp;'[1]NBA-Data-1980-2019'!$A$1:$A$16305,'[1]NBA-Data-1980-2019'!$H$1:$H$16305,"",0)</f>
        <v/>
      </c>
      <c r="AX173" s="2" t="str" cm="1">
        <f t="array" ref="AX173">_xlfn.XLOOKUP($A173&amp;AX$5,'[1]NBA-Data-1980-2019'!$B$1:$B$16305&amp;'[1]NBA-Data-1980-2019'!$A$1:$A$16305,'[1]NBA-Data-1980-2019'!$H$1:$H$16305,"",0)</f>
        <v/>
      </c>
      <c r="AY173" s="2" t="str" cm="1">
        <f t="array" ref="AY173">_xlfn.XLOOKUP($A173&amp;AY$5,'[1]NBA-Data-1980-2019'!$B$1:$B$16305&amp;'[1]NBA-Data-1980-2019'!$A$1:$A$16305,'[1]NBA-Data-1980-2019'!$H$1:$H$16305,"",0)</f>
        <v/>
      </c>
      <c r="AZ173" s="2" t="str" cm="1">
        <f t="array" ref="AZ173">_xlfn.XLOOKUP($A173&amp;AZ$5,'[1]NBA-Data-1980-2019'!$B$1:$B$16305&amp;'[1]NBA-Data-1980-2019'!$A$1:$A$16305,'[1]NBA-Data-1980-2019'!$H$1:$H$16305,"",0)</f>
        <v/>
      </c>
      <c r="BA173" s="2" t="str" cm="1">
        <f t="array" ref="BA173">_xlfn.XLOOKUP($A173&amp;BA$5,'[1]NBA-Data-1980-2019'!$B$1:$B$16305&amp;'[1]NBA-Data-1980-2019'!$A$1:$A$16305,'[1]NBA-Data-1980-2019'!$H$1:$H$16305,"",0)</f>
        <v/>
      </c>
      <c r="BB173" s="2" cm="1">
        <f t="array" ref="BB173">_xlfn.XLOOKUP($A173&amp;BB$5,'[1]NBA-Data-1980-2019'!$B$1:$B$16305&amp;'[1]NBA-Data-1980-2019'!$A$1:$A$16305,'[1]NBA-Data-1980-2019'!$H$1:$H$16305,"",0)</f>
        <v>284.20000000000005</v>
      </c>
      <c r="BC173" s="2" cm="1">
        <f t="array" ref="BC173">_xlfn.XLOOKUP($A173&amp;BC$5,'[1]NBA-Data-1980-2019'!$B$1:$B$16305&amp;'[1]NBA-Data-1980-2019'!$A$1:$A$16305,'[1]NBA-Data-1980-2019'!$H$1:$H$16305,"",0)</f>
        <v>941.5</v>
      </c>
      <c r="BD173" s="2" cm="1">
        <f t="array" ref="BD173">_xlfn.XLOOKUP($A173&amp;BD$5,'[1]NBA-Data-1980-2019'!$B$1:$B$16305&amp;'[1]NBA-Data-1980-2019'!$A$1:$A$16305,'[1]NBA-Data-1980-2019'!$H$1:$H$16305,"",0)</f>
        <v>2640.4</v>
      </c>
      <c r="BE173" s="2" cm="1">
        <f t="array" ref="BE173">_xlfn.XLOOKUP($A173&amp;BE$5,'[1]NBA-Data-1980-2019'!$B$1:$B$16305&amp;'[1]NBA-Data-1980-2019'!$A$1:$A$16305,'[1]NBA-Data-1980-2019'!$H$1:$H$16305,"",0)</f>
        <v>2051.9</v>
      </c>
      <c r="BF173" s="2" cm="1">
        <f t="array" ref="BF173">_xlfn.XLOOKUP($A173&amp;BF$5,'[1]NBA-Data-1980-2019'!$B$1:$B$16305&amp;'[1]NBA-Data-1980-2019'!$A$1:$A$16305,'[1]NBA-Data-1980-2019'!$H$1:$H$16305,"",0)</f>
        <v>1909.2</v>
      </c>
      <c r="BG173" s="2" cm="1">
        <f t="array" ref="BG173">_xlfn.XLOOKUP($A173&amp;BG$5,'[1]NBA-Data-1980-2019'!$B$1:$B$16305&amp;'[1]NBA-Data-1980-2019'!$A$1:$A$16305,'[1]NBA-Data-1980-2019'!$H$1:$H$16305,"",0)</f>
        <v>2051.4</v>
      </c>
      <c r="BH173" s="2" cm="1">
        <f t="array" ref="BH173">_xlfn.XLOOKUP($A173&amp;BH$5,'[1]NBA-Data-1980-2019'!$B$1:$B$16305&amp;'[1]NBA-Data-1980-2019'!$A$1:$A$16305,'[1]NBA-Data-1980-2019'!$H$1:$H$16305,"",0)</f>
        <v>882</v>
      </c>
      <c r="BI173" s="2" cm="1">
        <f t="array" ref="BI173">_xlfn.XLOOKUP($A173&amp;BI$5,'[1]NBA-Data-1980-2019'!$B$1:$B$16305&amp;'[1]NBA-Data-1980-2019'!$A$1:$A$16305,'[1]NBA-Data-1980-2019'!$H$1:$H$16305,"",0)</f>
        <v>25</v>
      </c>
      <c r="BJ173" s="2" cm="1">
        <f t="array" ref="BJ173">_xlfn.XLOOKUP($A173&amp;BJ$5,'[1]NBA-Data-1980-2019'!$B$1:$B$16305&amp;'[1]NBA-Data-1980-2019'!$A$1:$A$16305,'[1]NBA-Data-1980-2019'!$H$1:$H$16305,"",0)</f>
        <v>1435.6</v>
      </c>
      <c r="BK173" s="2" t="str" cm="1">
        <f t="array" ref="BK173">_xlfn.XLOOKUP($A173&amp;BK$5,'[1]NBA-Data-1980-2019'!$B$1:$B$16305&amp;'[1]NBA-Data-1980-2019'!$A$1:$A$16305,'[1]NBA-Data-1980-2019'!$H$1:$H$16305,"",0)</f>
        <v/>
      </c>
      <c r="BL173" s="2" t="str" cm="1">
        <f t="array" ref="BL173">_xlfn.XLOOKUP($A173&amp;BL$5,'[1]NBA-Data-1980-2019'!$B$1:$B$16305&amp;'[1]NBA-Data-1980-2019'!$A$1:$A$16305,'[1]NBA-Data-1980-2019'!$H$1:$H$16305,"",0)</f>
        <v/>
      </c>
      <c r="BM173" s="2" t="str" cm="1">
        <f t="array" ref="BM173">_xlfn.XLOOKUP($A173&amp;BM$5,'[1]NBA-Data-1980-2019'!$B$1:$B$16305&amp;'[1]NBA-Data-1980-2019'!$A$1:$A$16305,'[1]NBA-Data-1980-2019'!$H$1:$H$16305,"",0)</f>
        <v/>
      </c>
      <c r="BN173" s="2" t="str" cm="1">
        <f t="array" ref="BN173">_xlfn.XLOOKUP($A173&amp;BN$5,'[1]NBA-Data-1980-2019'!$B$1:$B$16305&amp;'[1]NBA-Data-1980-2019'!$A$1:$A$16305,'[1]NBA-Data-1980-2019'!$F$1:$F$16305,"",0)</f>
        <v/>
      </c>
      <c r="BO173" s="2" t="str" cm="1">
        <f t="array" ref="BO173">_xlfn.XLOOKUP($A173&amp;BO$5,'[1]NBA-Data-1980-2019'!$B$1:$B$16305&amp;'[1]NBA-Data-1980-2019'!$A$1:$A$16305,'[1]NBA-Data-1980-2019'!$F$1:$F$16305,"",0)</f>
        <v/>
      </c>
      <c r="BP173" s="2" t="str" cm="1">
        <f t="array" ref="BP173">_xlfn.XLOOKUP($A173&amp;BP$5,'[1]NBA-Data-1980-2019'!$B$1:$B$16305&amp;'[1]NBA-Data-1980-2019'!$A$1:$A$16305,'[1]NBA-Data-1980-2019'!$F$1:$F$16305,"",0)</f>
        <v/>
      </c>
      <c r="BQ173" s="2" t="str" cm="1">
        <f t="array" ref="BQ173">_xlfn.XLOOKUP($A173&amp;BQ$5,'[1]NBA-Data-1980-2019'!$B$1:$B$16305&amp;'[1]NBA-Data-1980-2019'!$A$1:$A$16305,'[1]NBA-Data-1980-2019'!$F$1:$F$16305,"",0)</f>
        <v/>
      </c>
      <c r="BR173" s="2" t="str" cm="1">
        <f t="array" ref="BR173">_xlfn.XLOOKUP($A173&amp;BR$5,'[1]NBA-Data-1980-2019'!$B$1:$B$16305&amp;'[1]NBA-Data-1980-2019'!$A$1:$A$16305,'[1]NBA-Data-1980-2019'!$F$1:$F$16305,"",0)</f>
        <v/>
      </c>
      <c r="BS173" s="2" t="str" cm="1">
        <f t="array" ref="BS173">_xlfn.XLOOKUP($A173&amp;BS$5,'[1]NBA-Data-1980-2019'!$B$1:$B$16305&amp;'[1]NBA-Data-1980-2019'!$A$1:$A$16305,'[1]NBA-Data-1980-2019'!$F$1:$F$16305,"",0)</f>
        <v/>
      </c>
      <c r="BT173" s="2" t="str" cm="1">
        <f t="array" ref="BT173">_xlfn.XLOOKUP($A173&amp;BT$5,'[1]NBA-Data-1980-2019'!$B$1:$B$16305&amp;'[1]NBA-Data-1980-2019'!$A$1:$A$16305,'[1]NBA-Data-1980-2019'!$F$1:$F$16305,"",0)</f>
        <v/>
      </c>
      <c r="BU173" s="2" t="str" cm="1">
        <f t="array" ref="BU173">_xlfn.XLOOKUP($A173&amp;BU$5,'[1]NBA-Data-1980-2019'!$B$1:$B$16305&amp;'[1]NBA-Data-1980-2019'!$A$1:$A$16305,'[1]NBA-Data-1980-2019'!$F$1:$F$16305,"",0)</f>
        <v/>
      </c>
      <c r="BV173" s="2" t="str" cm="1">
        <f t="array" ref="BV173">_xlfn.XLOOKUP($A173&amp;BV$5,'[1]NBA-Data-1980-2019'!$B$1:$B$16305&amp;'[1]NBA-Data-1980-2019'!$A$1:$A$16305,'[1]NBA-Data-1980-2019'!$F$1:$F$16305,"",0)</f>
        <v/>
      </c>
      <c r="BW173" s="2" t="str" cm="1">
        <f t="array" ref="BW173">_xlfn.XLOOKUP($A173&amp;BW$5,'[1]NBA-Data-1980-2019'!$B$1:$B$16305&amp;'[1]NBA-Data-1980-2019'!$A$1:$A$16305,'[1]NBA-Data-1980-2019'!$F$1:$F$16305,"",0)</f>
        <v/>
      </c>
      <c r="BX173" s="2" t="str" cm="1">
        <f t="array" ref="BX173">_xlfn.XLOOKUP($A173&amp;BX$5,'[1]NBA-Data-1980-2019'!$B$1:$B$16305&amp;'[1]NBA-Data-1980-2019'!$A$1:$A$16305,'[1]NBA-Data-1980-2019'!$F$1:$F$16305,"",0)</f>
        <v/>
      </c>
      <c r="BY173" s="2" t="str" cm="1">
        <f t="array" ref="BY173">_xlfn.XLOOKUP($A173&amp;BY$5,'[1]NBA-Data-1980-2019'!$B$1:$B$16305&amp;'[1]NBA-Data-1980-2019'!$A$1:$A$16305,'[1]NBA-Data-1980-2019'!$F$1:$F$16305,"",0)</f>
        <v/>
      </c>
      <c r="BZ173" s="2" t="str" cm="1">
        <f t="array" ref="BZ173">_xlfn.XLOOKUP($A173&amp;BZ$5,'[1]NBA-Data-1980-2019'!$B$1:$B$16305&amp;'[1]NBA-Data-1980-2019'!$A$1:$A$16305,'[1]NBA-Data-1980-2019'!$F$1:$F$16305,"",0)</f>
        <v/>
      </c>
      <c r="CA173" s="2" t="str" cm="1">
        <f t="array" ref="CA173">_xlfn.XLOOKUP($A173&amp;CA$5,'[1]NBA-Data-1980-2019'!$B$1:$B$16305&amp;'[1]NBA-Data-1980-2019'!$A$1:$A$16305,'[1]NBA-Data-1980-2019'!$F$1:$F$16305,"",0)</f>
        <v/>
      </c>
      <c r="CB173" s="2" t="str" cm="1">
        <f t="array" ref="CB173">_xlfn.XLOOKUP($A173&amp;CB$5,'[1]NBA-Data-1980-2019'!$B$1:$B$16305&amp;'[1]NBA-Data-1980-2019'!$A$1:$A$16305,'[1]NBA-Data-1980-2019'!$F$1:$F$16305,"",0)</f>
        <v/>
      </c>
      <c r="CC173" s="2" t="str" cm="1">
        <f t="array" ref="CC173">_xlfn.XLOOKUP($A173&amp;CC$5,'[1]NBA-Data-1980-2019'!$B$1:$B$16305&amp;'[1]NBA-Data-1980-2019'!$A$1:$A$16305,'[1]NBA-Data-1980-2019'!$F$1:$F$16305,"",0)</f>
        <v/>
      </c>
      <c r="CD173" s="2" t="str" cm="1">
        <f t="array" ref="CD173">_xlfn.XLOOKUP($A173&amp;CD$5,'[1]NBA-Data-1980-2019'!$B$1:$B$16305&amp;'[1]NBA-Data-1980-2019'!$A$1:$A$16305,'[1]NBA-Data-1980-2019'!$F$1:$F$16305,"",0)</f>
        <v/>
      </c>
      <c r="CE173" s="2" t="str" cm="1">
        <f t="array" ref="CE173">_xlfn.XLOOKUP($A173&amp;CE$5,'[1]NBA-Data-1980-2019'!$B$1:$B$16305&amp;'[1]NBA-Data-1980-2019'!$A$1:$A$16305,'[1]NBA-Data-1980-2019'!$F$1:$F$16305,"",0)</f>
        <v/>
      </c>
      <c r="CF173" s="2" t="str" cm="1">
        <f t="array" ref="CF173">_xlfn.XLOOKUP($A173&amp;CF$5,'[1]NBA-Data-1980-2019'!$B$1:$B$16305&amp;'[1]NBA-Data-1980-2019'!$A$1:$A$16305,'[1]NBA-Data-1980-2019'!$F$1:$F$16305,"",0)</f>
        <v/>
      </c>
      <c r="CG173" s="2" t="str" cm="1">
        <f t="array" ref="CG173">_xlfn.XLOOKUP($A173&amp;CG$5,'[1]NBA-Data-1980-2019'!$B$1:$B$16305&amp;'[1]NBA-Data-1980-2019'!$A$1:$A$16305,'[1]NBA-Data-1980-2019'!$F$1:$F$16305,"",0)</f>
        <v/>
      </c>
      <c r="CH173" s="2" cm="1">
        <f t="array" ref="CH173">_xlfn.XLOOKUP($A173&amp;CH$5,'[1]NBA-Data-1980-2019'!$B$1:$B$16305&amp;'[1]NBA-Data-1980-2019'!$A$1:$A$16305,'[1]NBA-Data-1980-2019'!$F$1:$F$16305,"",0)</f>
        <v>14.8</v>
      </c>
      <c r="CI173" s="2" cm="1">
        <f t="array" ref="CI173">_xlfn.XLOOKUP($A173&amp;CI$5,'[1]NBA-Data-1980-2019'!$B$1:$B$16305&amp;'[1]NBA-Data-1980-2019'!$A$1:$A$16305,'[1]NBA-Data-1980-2019'!$F$1:$F$16305,"",0)</f>
        <v>19.899999999999999</v>
      </c>
      <c r="CJ173" s="2" cm="1">
        <f t="array" ref="CJ173">_xlfn.XLOOKUP($A173&amp;CJ$5,'[1]NBA-Data-1980-2019'!$B$1:$B$16305&amp;'[1]NBA-Data-1980-2019'!$A$1:$A$16305,'[1]NBA-Data-1980-2019'!$F$1:$F$16305,"",0)</f>
        <v>14.9</v>
      </c>
      <c r="CK173" s="2" cm="1">
        <f t="array" ref="CK173">_xlfn.XLOOKUP($A173&amp;CK$5,'[1]NBA-Data-1980-2019'!$B$1:$B$16305&amp;'[1]NBA-Data-1980-2019'!$A$1:$A$16305,'[1]NBA-Data-1980-2019'!$F$1:$F$16305,"",0)</f>
        <v>14.3</v>
      </c>
      <c r="CL173" s="2" cm="1">
        <f t="array" ref="CL173">_xlfn.XLOOKUP($A173&amp;CL$5,'[1]NBA-Data-1980-2019'!$B$1:$B$16305&amp;'[1]NBA-Data-1980-2019'!$A$1:$A$16305,'[1]NBA-Data-1980-2019'!$F$1:$F$16305,"",0)</f>
        <v>15.6</v>
      </c>
      <c r="CM173" s="2" cm="1">
        <f t="array" ref="CM173">_xlfn.XLOOKUP($A173&amp;CM$5,'[1]NBA-Data-1980-2019'!$B$1:$B$16305&amp;'[1]NBA-Data-1980-2019'!$A$1:$A$16305,'[1]NBA-Data-1980-2019'!$F$1:$F$16305,"",0)</f>
        <v>13.8</v>
      </c>
      <c r="CN173" s="2" cm="1">
        <f t="array" ref="CN173">_xlfn.XLOOKUP($A173&amp;CN$5,'[1]NBA-Data-1980-2019'!$B$1:$B$16305&amp;'[1]NBA-Data-1980-2019'!$A$1:$A$16305,'[1]NBA-Data-1980-2019'!$F$1:$F$16305,"",0)</f>
        <v>19.2</v>
      </c>
      <c r="CO173" s="2" cm="1">
        <f t="array" ref="CO173">_xlfn.XLOOKUP($A173&amp;CO$5,'[1]NBA-Data-1980-2019'!$B$1:$B$16305&amp;'[1]NBA-Data-1980-2019'!$A$1:$A$16305,'[1]NBA-Data-1980-2019'!$F$1:$F$16305,"",0)</f>
        <v>15.9</v>
      </c>
      <c r="CP173" s="2" cm="1">
        <f t="array" ref="CP173">_xlfn.XLOOKUP($A173&amp;CP$5,'[1]NBA-Data-1980-2019'!$B$1:$B$16305&amp;'[1]NBA-Data-1980-2019'!$A$1:$A$16305,'[1]NBA-Data-1980-2019'!$F$1:$F$16305,"",0)</f>
        <v>13.5</v>
      </c>
      <c r="CQ173" s="2" t="str" cm="1">
        <f t="array" ref="CQ173">_xlfn.XLOOKUP($A173&amp;CQ$5,'[1]NBA-Data-1980-2019'!$B$1:$B$16305&amp;'[1]NBA-Data-1980-2019'!$A$1:$A$16305,'[1]NBA-Data-1980-2019'!$F$1:$F$16305,"",0)</f>
        <v/>
      </c>
      <c r="CR173" s="2" t="str" cm="1">
        <f t="array" ref="CR173">_xlfn.XLOOKUP($A173&amp;CR$5,'[1]NBA-Data-1980-2019'!$B$1:$B$16305&amp;'[1]NBA-Data-1980-2019'!$A$1:$A$16305,'[1]NBA-Data-1980-2019'!$F$1:$F$16305,"",0)</f>
        <v/>
      </c>
      <c r="CS173" s="2" t="str" cm="1">
        <f t="array" ref="CS173">_xlfn.XLOOKUP($A173&amp;CS$5,'[1]NBA-Data-1980-2019'!$B$1:$B$16305&amp;'[1]NBA-Data-1980-2019'!$A$1:$A$16305,'[1]NBA-Data-1980-2019'!$F$1:$F$16305,"",0)</f>
        <v/>
      </c>
      <c r="CU173" s="2" t="str">
        <f>_xlfn.XLOOKUP($A173,TEAMS!$G$1:$G$839,TEAMS!$H$1:$H$839,"",0)</f>
        <v>PG</v>
      </c>
      <c r="CV173" s="2" t="str">
        <f>_xlfn.XLOOKUP($CU173,DASHBOARD!$B$22:$B$27,DASHBOARD!$C$22:$C$27,"",0)</f>
        <v>GUARD</v>
      </c>
      <c r="CY173" s="63">
        <f>SUMIFS('[1]NBA-Data-1980-2019'!$G$1:$G$16305,'[1]NBA-Data-1980-2019'!$B$1:$B$16305,$A173,'[1]NBA-Data-1980-2019'!$A$1:$A$16305,CY$9)</f>
        <v>0</v>
      </c>
      <c r="CZ173" s="63">
        <f>SUMIFS('[1]NBA-Data-1980-2019'!$G$1:$G$16305,'[1]NBA-Data-1980-2019'!$B$1:$B$16305,$A173,'[1]NBA-Data-1980-2019'!$A$1:$A$16305,CZ$9)</f>
        <v>0</v>
      </c>
      <c r="DA173" s="63">
        <f>SUMIFS('[1]NBA-Data-1980-2019'!$G$1:$G$16305,'[1]NBA-Data-1980-2019'!$B$1:$B$16305,$A173,'[1]NBA-Data-1980-2019'!$A$1:$A$16305,DA$9)</f>
        <v>0</v>
      </c>
      <c r="DB173" s="63">
        <f>SUMIFS('[1]NBA-Data-1980-2019'!$G$1:$G$16305,'[1]NBA-Data-1980-2019'!$B$1:$B$16305,$A173,'[1]NBA-Data-1980-2019'!$A$1:$A$16305,DB$9)</f>
        <v>0</v>
      </c>
      <c r="DC173" s="63">
        <f>SUMIFS('[1]NBA-Data-1980-2019'!$G$1:$G$16305,'[1]NBA-Data-1980-2019'!$B$1:$B$16305,$A173,'[1]NBA-Data-1980-2019'!$A$1:$A$16305,DC$9)</f>
        <v>0</v>
      </c>
      <c r="DD173" s="63">
        <f>SUMIFS('[1]NBA-Data-1980-2019'!$G$1:$G$16305,'[1]NBA-Data-1980-2019'!$B$1:$B$16305,$A173,'[1]NBA-Data-1980-2019'!$A$1:$A$16305,DD$9)</f>
        <v>0</v>
      </c>
      <c r="DE173" s="63">
        <f>SUMIFS('[1]NBA-Data-1980-2019'!$G$1:$G$16305,'[1]NBA-Data-1980-2019'!$B$1:$B$16305,$A173,'[1]NBA-Data-1980-2019'!$A$1:$A$16305,DE$9)</f>
        <v>0</v>
      </c>
      <c r="DF173" s="63">
        <f>SUMIFS('[1]NBA-Data-1980-2019'!$G$1:$G$16305,'[1]NBA-Data-1980-2019'!$B$1:$B$16305,$A173,'[1]NBA-Data-1980-2019'!$A$1:$A$16305,DF$9)</f>
        <v>0</v>
      </c>
      <c r="DG173" s="63">
        <f>SUMIFS('[1]NBA-Data-1980-2019'!$G$1:$G$16305,'[1]NBA-Data-1980-2019'!$B$1:$B$16305,$A173,'[1]NBA-Data-1980-2019'!$A$1:$A$16305,DG$9)</f>
        <v>0</v>
      </c>
      <c r="DH173" s="63">
        <f>SUMIFS('[1]NBA-Data-1980-2019'!$G$1:$G$16305,'[1]NBA-Data-1980-2019'!$B$1:$B$16305,$A173,'[1]NBA-Data-1980-2019'!$A$1:$A$16305,DH$9)</f>
        <v>0</v>
      </c>
      <c r="DI173" s="63">
        <f>SUMIFS('[1]NBA-Data-1980-2019'!$G$1:$G$16305,'[1]NBA-Data-1980-2019'!$B$1:$B$16305,$A173,'[1]NBA-Data-1980-2019'!$A$1:$A$16305,DI$9)</f>
        <v>0</v>
      </c>
      <c r="DJ173" s="63">
        <f>SUMIFS('[1]NBA-Data-1980-2019'!$G$1:$G$16305,'[1]NBA-Data-1980-2019'!$B$1:$B$16305,$A173,'[1]NBA-Data-1980-2019'!$A$1:$A$16305,DJ$9)</f>
        <v>0</v>
      </c>
      <c r="DK173" s="63">
        <f>SUMIFS('[1]NBA-Data-1980-2019'!$G$1:$G$16305,'[1]NBA-Data-1980-2019'!$B$1:$B$16305,$A173,'[1]NBA-Data-1980-2019'!$A$1:$A$16305,DK$9)</f>
        <v>0</v>
      </c>
      <c r="DL173" s="63">
        <f>SUMIFS('[1]NBA-Data-1980-2019'!$G$1:$G$16305,'[1]NBA-Data-1980-2019'!$B$1:$B$16305,$A173,'[1]NBA-Data-1980-2019'!$A$1:$A$16305,DL$9)</f>
        <v>0</v>
      </c>
      <c r="DM173" s="63">
        <f>SUMIFS('[1]NBA-Data-1980-2019'!$G$1:$G$16305,'[1]NBA-Data-1980-2019'!$B$1:$B$16305,$A173,'[1]NBA-Data-1980-2019'!$A$1:$A$16305,DM$9)</f>
        <v>0</v>
      </c>
      <c r="DN173" s="63">
        <f>SUMIFS('[1]NBA-Data-1980-2019'!$G$1:$G$16305,'[1]NBA-Data-1980-2019'!$B$1:$B$16305,$A173,'[1]NBA-Data-1980-2019'!$A$1:$A$16305,DN$9)</f>
        <v>0</v>
      </c>
      <c r="DO173" s="63">
        <f>SUMIFS('[1]NBA-Data-1980-2019'!$G$1:$G$16305,'[1]NBA-Data-1980-2019'!$B$1:$B$16305,$A173,'[1]NBA-Data-1980-2019'!$A$1:$A$16305,DO$9)</f>
        <v>0</v>
      </c>
      <c r="DP173" s="63">
        <f>SUMIFS('[1]NBA-Data-1980-2019'!$G$1:$G$16305,'[1]NBA-Data-1980-2019'!$B$1:$B$16305,$A173,'[1]NBA-Data-1980-2019'!$A$1:$A$16305,DP$9)</f>
        <v>0</v>
      </c>
      <c r="DQ173" s="63">
        <f>SUMIFS('[1]NBA-Data-1980-2019'!$G$1:$G$16305,'[1]NBA-Data-1980-2019'!$B$1:$B$16305,$A173,'[1]NBA-Data-1980-2019'!$A$1:$A$16305,DQ$9)</f>
        <v>0</v>
      </c>
      <c r="DR173" s="63">
        <f>SUMIFS('[1]NBA-Data-1980-2019'!$G$1:$G$16305,'[1]NBA-Data-1980-2019'!$B$1:$B$16305,$A173,'[1]NBA-Data-1980-2019'!$A$1:$A$16305,DR$9)</f>
        <v>0</v>
      </c>
      <c r="DS173" s="63">
        <f>SUMIFS('[1]NBA-Data-1980-2019'!$G$1:$G$16305,'[1]NBA-Data-1980-2019'!$B$1:$B$16305,$A173,'[1]NBA-Data-1980-2019'!$A$1:$A$16305,DS$9)</f>
        <v>473604</v>
      </c>
      <c r="DT173" s="63">
        <f>SUMIFS('[1]NBA-Data-1980-2019'!$G$1:$G$16305,'[1]NBA-Data-1980-2019'!$B$1:$B$16305,$A173,'[1]NBA-Data-1980-2019'!$A$1:$A$16305,DT$9)</f>
        <v>762195</v>
      </c>
      <c r="DU173" s="63">
        <f>SUMIFS('[1]NBA-Data-1980-2019'!$G$1:$G$16305,'[1]NBA-Data-1980-2019'!$B$1:$B$16305,$A173,'[1]NBA-Data-1980-2019'!$A$1:$A$16305,DU$9)</f>
        <v>0</v>
      </c>
      <c r="DV173" s="63">
        <f>SUMIFS('[1]NBA-Data-1980-2019'!$G$1:$G$16305,'[1]NBA-Data-1980-2019'!$B$1:$B$16305,$A173,'[1]NBA-Data-1980-2019'!$A$1:$A$16305,DV$9)</f>
        <v>8374646</v>
      </c>
      <c r="DW173" s="63">
        <f>SUMIFS('[1]NBA-Data-1980-2019'!$G$1:$G$16305,'[1]NBA-Data-1980-2019'!$B$1:$B$16305,$A173,'[1]NBA-Data-1980-2019'!$A$1:$A$16305,DW$9)</f>
        <v>8374646</v>
      </c>
      <c r="DX173" s="63">
        <f>SUMIFS('[1]NBA-Data-1980-2019'!$G$1:$G$16305,'[1]NBA-Data-1980-2019'!$B$1:$B$16305,$A173,'[1]NBA-Data-1980-2019'!$A$1:$A$16305,DX$9)</f>
        <v>2100000</v>
      </c>
      <c r="DY173" s="63">
        <f>SUMIFS('[1]NBA-Data-1980-2019'!$G$1:$G$16305,'[1]NBA-Data-1980-2019'!$B$1:$B$16305,$A173,'[1]NBA-Data-1980-2019'!$A$1:$A$16305,DY$9)</f>
        <v>11483254</v>
      </c>
      <c r="DZ173" s="63">
        <f>SUMIFS('[1]NBA-Data-1980-2019'!$G$1:$G$16305,'[1]NBA-Data-1980-2019'!$B$1:$B$16305,$A173,'[1]NBA-Data-1980-2019'!$A$1:$A$16305,DZ$9)</f>
        <v>12000000</v>
      </c>
      <c r="EA173" s="63">
        <f>SUMIFS('[1]NBA-Data-1980-2019'!$G$1:$G$16305,'[1]NBA-Data-1980-2019'!$B$1:$B$16305,$A173,'[1]NBA-Data-1980-2019'!$A$1:$A$16305,EA$9)</f>
        <v>13768421</v>
      </c>
      <c r="EB173" s="63">
        <f>SUMIFS('[1]NBA-Data-1980-2019'!$G$1:$G$16305,'[1]NBA-Data-1980-2019'!$B$1:$B$16305,$A173,'[1]NBA-Data-1980-2019'!$A$1:$A$16305,EB$9)</f>
        <v>0</v>
      </c>
      <c r="EC173" s="63">
        <f>SUMIFS('[1]NBA-Data-1980-2019'!$G$1:$G$16305,'[1]NBA-Data-1980-2019'!$B$1:$B$16305,$A173,'[1]NBA-Data-1980-2019'!$A$1:$A$16305,EC$9)</f>
        <v>0</v>
      </c>
      <c r="ED173" s="63">
        <f>SUMIFS('[1]NBA-Data-1980-2019'!$G$1:$G$16305,'[1]NBA-Data-1980-2019'!$B$1:$B$16305,$A173,'[1]NBA-Data-1980-2019'!$A$1:$A$16305,ED$9)</f>
        <v>0</v>
      </c>
      <c r="EH173" s="2" t="s">
        <v>1482</v>
      </c>
    </row>
    <row r="174" spans="1:165" x14ac:dyDescent="0.2">
      <c r="A174" s="2" t="s">
        <v>1050</v>
      </c>
      <c r="B174" s="2" t="str" cm="1">
        <f t="array" ref="B174">_xlfn.XLOOKUP($A174&amp;B$5,'[1]NBA-Data-1980-2019'!$B$1:$B$16305&amp;'[1]NBA-Data-1980-2019'!$A$1:$A$16305,'[1]NBA-Data-1980-2019'!$D$1:$D$16305,"",0)</f>
        <v>POR</v>
      </c>
      <c r="C174" s="2" t="str" cm="1">
        <f t="array" ref="C174">_xlfn.XLOOKUP($A174&amp;C$5,'[1]NBA-Data-1980-2019'!$B$1:$B$16305&amp;'[1]NBA-Data-1980-2019'!$A$1:$A$16305,'[1]NBA-Data-1980-2019'!$D$1:$D$16305,"",0)</f>
        <v>POR</v>
      </c>
      <c r="D174" s="2" t="str" cm="1">
        <f t="array" ref="D174">_xlfn.XLOOKUP($A174&amp;D$5,'[1]NBA-Data-1980-2019'!$B$1:$B$16305&amp;'[1]NBA-Data-1980-2019'!$A$1:$A$16305,'[1]NBA-Data-1980-2019'!$D$1:$D$16305,"",0)</f>
        <v>POR</v>
      </c>
      <c r="E174" s="2" t="str" cm="1">
        <f t="array" ref="E174">_xlfn.XLOOKUP($A174&amp;E$5,'[1]NBA-Data-1980-2019'!$B$1:$B$16305&amp;'[1]NBA-Data-1980-2019'!$A$1:$A$16305,'[1]NBA-Data-1980-2019'!$D$1:$D$16305,"",0)</f>
        <v>POR</v>
      </c>
      <c r="F174" s="2" t="str" cm="1">
        <f t="array" ref="F174">_xlfn.XLOOKUP($A174&amp;F$5,'[1]NBA-Data-1980-2019'!$B$1:$B$16305&amp;'[1]NBA-Data-1980-2019'!$A$1:$A$16305,'[1]NBA-Data-1980-2019'!$D$1:$D$16305,"",0)</f>
        <v>POR</v>
      </c>
      <c r="G174" s="2" t="str" cm="1">
        <f t="array" ref="G174">_xlfn.XLOOKUP($A174&amp;G$5,'[1]NBA-Data-1980-2019'!$B$1:$B$16305&amp;'[1]NBA-Data-1980-2019'!$A$1:$A$16305,'[1]NBA-Data-1980-2019'!$D$1:$D$16305,"",0)</f>
        <v>GSW</v>
      </c>
      <c r="H174" s="2" t="str" cm="1">
        <f t="array" ref="H174">_xlfn.XLOOKUP($A174&amp;H$5,'[1]NBA-Data-1980-2019'!$B$1:$B$16305&amp;'[1]NBA-Data-1980-2019'!$A$1:$A$16305,'[1]NBA-Data-1980-2019'!$D$1:$D$16305,"",0)</f>
        <v>LAL</v>
      </c>
      <c r="I174" s="2" t="str" cm="1">
        <f t="array" ref="I174">_xlfn.XLOOKUP($A174&amp;I$5,'[1]NBA-Data-1980-2019'!$B$1:$B$16305&amp;'[1]NBA-Data-1980-2019'!$A$1:$A$16305,'[1]NBA-Data-1980-2019'!$D$1:$D$16305,"",0)</f>
        <v>SEA</v>
      </c>
      <c r="J174" s="2" t="str" cm="1">
        <f t="array" ref="J174">_xlfn.XLOOKUP($A174&amp;J$5,'[1]NBA-Data-1980-2019'!$B$1:$B$16305&amp;'[1]NBA-Data-1980-2019'!$A$1:$A$16305,'[1]NBA-Data-1980-2019'!$D$1:$D$16305,"",0)</f>
        <v>SAS</v>
      </c>
      <c r="K174" s="2" t="str" cm="1">
        <f t="array" ref="K174">_xlfn.XLOOKUP($A174&amp;K$5,'[1]NBA-Data-1980-2019'!$B$1:$B$16305&amp;'[1]NBA-Data-1980-2019'!$A$1:$A$16305,'[1]NBA-Data-1980-2019'!$D$1:$D$16305,"",0)</f>
        <v>SAS</v>
      </c>
      <c r="L174" s="2" t="str" cm="1">
        <f t="array" ref="L174">_xlfn.XLOOKUP($A174&amp;L$5,'[1]NBA-Data-1980-2019'!$B$1:$B$16305&amp;'[1]NBA-Data-1980-2019'!$A$1:$A$16305,'[1]NBA-Data-1980-2019'!$D$1:$D$16305,"",0)</f>
        <v>MIL</v>
      </c>
      <c r="M174" s="2" t="str" cm="1">
        <f t="array" ref="M174">_xlfn.XLOOKUP($A174&amp;M$5,'[1]NBA-Data-1980-2019'!$B$1:$B$16305&amp;'[1]NBA-Data-1980-2019'!$A$1:$A$16305,'[1]NBA-Data-1980-2019'!$D$1:$D$16305,"",0)</f>
        <v/>
      </c>
      <c r="N174" s="2" t="str" cm="1">
        <f t="array" ref="N174">_xlfn.XLOOKUP($A174&amp;N$5,'[1]NBA-Data-1980-2019'!$B$1:$B$16305&amp;'[1]NBA-Data-1980-2019'!$A$1:$A$16305,'[1]NBA-Data-1980-2019'!$D$1:$D$16305,"",0)</f>
        <v/>
      </c>
      <c r="O174" s="2" t="str" cm="1">
        <f t="array" ref="O174">_xlfn.XLOOKUP($A174&amp;O$5,'[1]NBA-Data-1980-2019'!$B$1:$B$16305&amp;'[1]NBA-Data-1980-2019'!$A$1:$A$16305,'[1]NBA-Data-1980-2019'!$D$1:$D$16305,"",0)</f>
        <v/>
      </c>
      <c r="P174" s="2" t="str" cm="1">
        <f t="array" ref="P174">_xlfn.XLOOKUP($A174&amp;P$5,'[1]NBA-Data-1980-2019'!$B$1:$B$16305&amp;'[1]NBA-Data-1980-2019'!$A$1:$A$16305,'[1]NBA-Data-1980-2019'!$D$1:$D$16305,"",0)</f>
        <v/>
      </c>
      <c r="Q174" s="2" t="str" cm="1">
        <f t="array" ref="Q174">_xlfn.XLOOKUP($A174&amp;Q$5,'[1]NBA-Data-1980-2019'!$B$1:$B$16305&amp;'[1]NBA-Data-1980-2019'!$A$1:$A$16305,'[1]NBA-Data-1980-2019'!$D$1:$D$16305,"",0)</f>
        <v/>
      </c>
      <c r="R174" s="2" t="str" cm="1">
        <f t="array" ref="R174">_xlfn.XLOOKUP($A174&amp;R$5,'[1]NBA-Data-1980-2019'!$B$1:$B$16305&amp;'[1]NBA-Data-1980-2019'!$A$1:$A$16305,'[1]NBA-Data-1980-2019'!$D$1:$D$16305,"",0)</f>
        <v/>
      </c>
      <c r="S174" s="2" t="str" cm="1">
        <f t="array" ref="S174">_xlfn.XLOOKUP($A174&amp;S$5,'[1]NBA-Data-1980-2019'!$B$1:$B$16305&amp;'[1]NBA-Data-1980-2019'!$A$1:$A$16305,'[1]NBA-Data-1980-2019'!$D$1:$D$16305,"",0)</f>
        <v/>
      </c>
      <c r="T174" s="2" t="str" cm="1">
        <f t="array" ref="T174">_xlfn.XLOOKUP($A174&amp;T$5,'[1]NBA-Data-1980-2019'!$B$1:$B$16305&amp;'[1]NBA-Data-1980-2019'!$A$1:$A$16305,'[1]NBA-Data-1980-2019'!$D$1:$D$16305,"",0)</f>
        <v/>
      </c>
      <c r="U174" s="2" t="str" cm="1">
        <f t="array" ref="U174">_xlfn.XLOOKUP($A174&amp;U$5,'[1]NBA-Data-1980-2019'!$B$1:$B$16305&amp;'[1]NBA-Data-1980-2019'!$A$1:$A$16305,'[1]NBA-Data-1980-2019'!$D$1:$D$16305,"",0)</f>
        <v/>
      </c>
      <c r="V174" s="2" t="str" cm="1">
        <f t="array" ref="V174">_xlfn.XLOOKUP($A174&amp;V$5,'[1]NBA-Data-1980-2019'!$B$1:$B$16305&amp;'[1]NBA-Data-1980-2019'!$A$1:$A$16305,'[1]NBA-Data-1980-2019'!$D$1:$D$16305,"",0)</f>
        <v/>
      </c>
      <c r="W174" s="2" t="str" cm="1">
        <f t="array" ref="W174">_xlfn.XLOOKUP($A174&amp;W$5,'[1]NBA-Data-1980-2019'!$B$1:$B$16305&amp;'[1]NBA-Data-1980-2019'!$A$1:$A$16305,'[1]NBA-Data-1980-2019'!$D$1:$D$16305,"",0)</f>
        <v/>
      </c>
      <c r="X174" s="2" t="str" cm="1">
        <f t="array" ref="X174">_xlfn.XLOOKUP($A174&amp;X$5,'[1]NBA-Data-1980-2019'!$B$1:$B$16305&amp;'[1]NBA-Data-1980-2019'!$A$1:$A$16305,'[1]NBA-Data-1980-2019'!$D$1:$D$16305,"",0)</f>
        <v/>
      </c>
      <c r="Y174" s="2" t="str" cm="1">
        <f t="array" ref="Y174">_xlfn.XLOOKUP($A174&amp;Y$5,'[1]NBA-Data-1980-2019'!$B$1:$B$16305&amp;'[1]NBA-Data-1980-2019'!$A$1:$A$16305,'[1]NBA-Data-1980-2019'!$D$1:$D$16305,"",0)</f>
        <v/>
      </c>
      <c r="Z174" s="2" t="str" cm="1">
        <f t="array" ref="Z174">_xlfn.XLOOKUP($A174&amp;Z$5,'[1]NBA-Data-1980-2019'!$B$1:$B$16305&amp;'[1]NBA-Data-1980-2019'!$A$1:$A$16305,'[1]NBA-Data-1980-2019'!$D$1:$D$16305,"",0)</f>
        <v/>
      </c>
      <c r="AA174" s="2" t="str" cm="1">
        <f t="array" ref="AA174">_xlfn.XLOOKUP($A174&amp;AA$5,'[1]NBA-Data-1980-2019'!$B$1:$B$16305&amp;'[1]NBA-Data-1980-2019'!$A$1:$A$16305,'[1]NBA-Data-1980-2019'!$D$1:$D$16305,"",0)</f>
        <v/>
      </c>
      <c r="AB174" s="2" t="str" cm="1">
        <f t="array" ref="AB174">_xlfn.XLOOKUP($A174&amp;AB$5,'[1]NBA-Data-1980-2019'!$B$1:$B$16305&amp;'[1]NBA-Data-1980-2019'!$A$1:$A$16305,'[1]NBA-Data-1980-2019'!$D$1:$D$16305,"",0)</f>
        <v/>
      </c>
      <c r="AC174" s="2" t="str" cm="1">
        <f t="array" ref="AC174">_xlfn.XLOOKUP($A174&amp;AC$5,'[1]NBA-Data-1980-2019'!$B$1:$B$16305&amp;'[1]NBA-Data-1980-2019'!$A$1:$A$16305,'[1]NBA-Data-1980-2019'!$D$1:$D$16305,"",0)</f>
        <v/>
      </c>
      <c r="AD174" s="2" t="str" cm="1">
        <f t="array" ref="AD174">_xlfn.XLOOKUP($A174&amp;AD$5,'[1]NBA-Data-1980-2019'!$B$1:$B$16305&amp;'[1]NBA-Data-1980-2019'!$A$1:$A$16305,'[1]NBA-Data-1980-2019'!$D$1:$D$16305,"",0)</f>
        <v/>
      </c>
      <c r="AE174" s="2" t="str" cm="1">
        <f t="array" ref="AE174">_xlfn.XLOOKUP($A174&amp;AE$5,'[1]NBA-Data-1980-2019'!$B$1:$B$16305&amp;'[1]NBA-Data-1980-2019'!$A$1:$A$16305,'[1]NBA-Data-1980-2019'!$D$1:$D$16305,"",0)</f>
        <v/>
      </c>
      <c r="AF174" s="2" t="str" cm="1">
        <f t="array" ref="AF174">_xlfn.XLOOKUP($A174&amp;AF$5,'[1]NBA-Data-1980-2019'!$B$1:$B$16305&amp;'[1]NBA-Data-1980-2019'!$A$1:$A$16305,'[1]NBA-Data-1980-2019'!$D$1:$D$16305,"",0)</f>
        <v/>
      </c>
      <c r="AG174" s="2" t="str" cm="1">
        <f t="array" ref="AG174">_xlfn.XLOOKUP($A174&amp;AG$5,'[1]NBA-Data-1980-2019'!$B$1:$B$16305&amp;'[1]NBA-Data-1980-2019'!$A$1:$A$16305,'[1]NBA-Data-1980-2019'!$D$1:$D$16305,"",0)</f>
        <v/>
      </c>
      <c r="AH174" s="2" cm="1">
        <f t="array" ref="AH174">_xlfn.XLOOKUP($A174&amp;AH$5,'[1]NBA-Data-1980-2019'!$B$1:$B$16305&amp;'[1]NBA-Data-1980-2019'!$A$1:$A$16305,'[1]NBA-Data-1980-2019'!$H$1:$H$16305,"",0)</f>
        <v>2357.8999999999996</v>
      </c>
      <c r="AI174" s="2" cm="1">
        <f t="array" ref="AI174">_xlfn.XLOOKUP($A174&amp;AI$5,'[1]NBA-Data-1980-2019'!$B$1:$B$16305&amp;'[1]NBA-Data-1980-2019'!$A$1:$A$16305,'[1]NBA-Data-1980-2019'!$H$1:$H$16305,"",0)</f>
        <v>2556.4</v>
      </c>
      <c r="AJ174" s="2" cm="1">
        <f t="array" ref="AJ174">_xlfn.XLOOKUP($A174&amp;AJ$5,'[1]NBA-Data-1980-2019'!$B$1:$B$16305&amp;'[1]NBA-Data-1980-2019'!$A$1:$A$16305,'[1]NBA-Data-1980-2019'!$H$1:$H$16305,"",0)</f>
        <v>1716</v>
      </c>
      <c r="AK174" s="2" cm="1">
        <f t="array" ref="AK174">_xlfn.XLOOKUP($A174&amp;AK$5,'[1]NBA-Data-1980-2019'!$B$1:$B$16305&amp;'[1]NBA-Data-1980-2019'!$A$1:$A$16305,'[1]NBA-Data-1980-2019'!$H$1:$H$16305,"",0)</f>
        <v>1279.1999999999998</v>
      </c>
      <c r="AL174" s="2" cm="1">
        <f t="array" ref="AL174">_xlfn.XLOOKUP($A174&amp;AL$5,'[1]NBA-Data-1980-2019'!$B$1:$B$16305&amp;'[1]NBA-Data-1980-2019'!$A$1:$A$16305,'[1]NBA-Data-1980-2019'!$H$1:$H$16305,"",0)</f>
        <v>1140.3000000000002</v>
      </c>
      <c r="AM174" s="2" cm="1">
        <f t="array" ref="AM174">_xlfn.XLOOKUP($A174&amp;AM$5,'[1]NBA-Data-1980-2019'!$B$1:$B$16305&amp;'[1]NBA-Data-1980-2019'!$A$1:$A$16305,'[1]NBA-Data-1980-2019'!$H$1:$H$16305,"",0)</f>
        <v>1618.8</v>
      </c>
      <c r="AN174" s="2" cm="1">
        <f t="array" ref="AN174">_xlfn.XLOOKUP($A174&amp;AN$5,'[1]NBA-Data-1980-2019'!$B$1:$B$16305&amp;'[1]NBA-Data-1980-2019'!$A$1:$A$16305,'[1]NBA-Data-1980-2019'!$H$1:$H$16305,"",0)</f>
        <v>1764</v>
      </c>
      <c r="AO174" s="2" cm="1">
        <f t="array" ref="AO174">_xlfn.XLOOKUP($A174&amp;AO$5,'[1]NBA-Data-1980-2019'!$B$1:$B$16305&amp;'[1]NBA-Data-1980-2019'!$A$1:$A$16305,'[1]NBA-Data-1980-2019'!$H$1:$H$16305,"",0)</f>
        <v>717.8</v>
      </c>
      <c r="AP174" s="2" cm="1">
        <f t="array" ref="AP174">_xlfn.XLOOKUP($A174&amp;AP$5,'[1]NBA-Data-1980-2019'!$B$1:$B$16305&amp;'[1]NBA-Data-1980-2019'!$A$1:$A$16305,'[1]NBA-Data-1980-2019'!$H$1:$H$16305,"",0)</f>
        <v>697.5</v>
      </c>
      <c r="AQ174" s="2" cm="1">
        <f t="array" ref="AQ174">_xlfn.XLOOKUP($A174&amp;AQ$5,'[1]NBA-Data-1980-2019'!$B$1:$B$16305&amp;'[1]NBA-Data-1980-2019'!$A$1:$A$16305,'[1]NBA-Data-1980-2019'!$H$1:$H$16305,"",0)</f>
        <v>1310.3999999999999</v>
      </c>
      <c r="AR174" s="2" cm="1">
        <f t="array" ref="AR174">_xlfn.XLOOKUP($A174&amp;AR$5,'[1]NBA-Data-1980-2019'!$B$1:$B$16305&amp;'[1]NBA-Data-1980-2019'!$A$1:$A$16305,'[1]NBA-Data-1980-2019'!$H$1:$H$16305,"",0)</f>
        <v>242</v>
      </c>
      <c r="AS174" s="2" t="str" cm="1">
        <f t="array" ref="AS174">_xlfn.XLOOKUP($A174&amp;AS$5,'[1]NBA-Data-1980-2019'!$B$1:$B$16305&amp;'[1]NBA-Data-1980-2019'!$A$1:$A$16305,'[1]NBA-Data-1980-2019'!$H$1:$H$16305,"",0)</f>
        <v/>
      </c>
      <c r="AT174" s="2" t="str" cm="1">
        <f t="array" ref="AT174">_xlfn.XLOOKUP($A174&amp;AT$5,'[1]NBA-Data-1980-2019'!$B$1:$B$16305&amp;'[1]NBA-Data-1980-2019'!$A$1:$A$16305,'[1]NBA-Data-1980-2019'!$H$1:$H$16305,"",0)</f>
        <v/>
      </c>
      <c r="AU174" s="2" t="str" cm="1">
        <f t="array" ref="AU174">_xlfn.XLOOKUP($A174&amp;AU$5,'[1]NBA-Data-1980-2019'!$B$1:$B$16305&amp;'[1]NBA-Data-1980-2019'!$A$1:$A$16305,'[1]NBA-Data-1980-2019'!$H$1:$H$16305,"",0)</f>
        <v/>
      </c>
      <c r="AV174" s="2" t="str" cm="1">
        <f t="array" ref="AV174">_xlfn.XLOOKUP($A174&amp;AV$5,'[1]NBA-Data-1980-2019'!$B$1:$B$16305&amp;'[1]NBA-Data-1980-2019'!$A$1:$A$16305,'[1]NBA-Data-1980-2019'!$H$1:$H$16305,"",0)</f>
        <v/>
      </c>
      <c r="AW174" s="2" t="str" cm="1">
        <f t="array" ref="AW174">_xlfn.XLOOKUP($A174&amp;AW$5,'[1]NBA-Data-1980-2019'!$B$1:$B$16305&amp;'[1]NBA-Data-1980-2019'!$A$1:$A$16305,'[1]NBA-Data-1980-2019'!$H$1:$H$16305,"",0)</f>
        <v/>
      </c>
      <c r="AX174" s="2" t="str" cm="1">
        <f t="array" ref="AX174">_xlfn.XLOOKUP($A174&amp;AX$5,'[1]NBA-Data-1980-2019'!$B$1:$B$16305&amp;'[1]NBA-Data-1980-2019'!$A$1:$A$16305,'[1]NBA-Data-1980-2019'!$H$1:$H$16305,"",0)</f>
        <v/>
      </c>
      <c r="AY174" s="2" t="str" cm="1">
        <f t="array" ref="AY174">_xlfn.XLOOKUP($A174&amp;AY$5,'[1]NBA-Data-1980-2019'!$B$1:$B$16305&amp;'[1]NBA-Data-1980-2019'!$A$1:$A$16305,'[1]NBA-Data-1980-2019'!$H$1:$H$16305,"",0)</f>
        <v/>
      </c>
      <c r="AZ174" s="2" t="str" cm="1">
        <f t="array" ref="AZ174">_xlfn.XLOOKUP($A174&amp;AZ$5,'[1]NBA-Data-1980-2019'!$B$1:$B$16305&amp;'[1]NBA-Data-1980-2019'!$A$1:$A$16305,'[1]NBA-Data-1980-2019'!$H$1:$H$16305,"",0)</f>
        <v/>
      </c>
      <c r="BA174" s="2" t="str" cm="1">
        <f t="array" ref="BA174">_xlfn.XLOOKUP($A174&amp;BA$5,'[1]NBA-Data-1980-2019'!$B$1:$B$16305&amp;'[1]NBA-Data-1980-2019'!$A$1:$A$16305,'[1]NBA-Data-1980-2019'!$H$1:$H$16305,"",0)</f>
        <v/>
      </c>
      <c r="BB174" s="2" t="str" cm="1">
        <f t="array" ref="BB174">_xlfn.XLOOKUP($A174&amp;BB$5,'[1]NBA-Data-1980-2019'!$B$1:$B$16305&amp;'[1]NBA-Data-1980-2019'!$A$1:$A$16305,'[1]NBA-Data-1980-2019'!$H$1:$H$16305,"",0)</f>
        <v/>
      </c>
      <c r="BC174" s="2" t="str" cm="1">
        <f t="array" ref="BC174">_xlfn.XLOOKUP($A174&amp;BC$5,'[1]NBA-Data-1980-2019'!$B$1:$B$16305&amp;'[1]NBA-Data-1980-2019'!$A$1:$A$16305,'[1]NBA-Data-1980-2019'!$H$1:$H$16305,"",0)</f>
        <v/>
      </c>
      <c r="BD174" s="2" t="str" cm="1">
        <f t="array" ref="BD174">_xlfn.XLOOKUP($A174&amp;BD$5,'[1]NBA-Data-1980-2019'!$B$1:$B$16305&amp;'[1]NBA-Data-1980-2019'!$A$1:$A$16305,'[1]NBA-Data-1980-2019'!$H$1:$H$16305,"",0)</f>
        <v/>
      </c>
      <c r="BE174" s="2" t="str" cm="1">
        <f t="array" ref="BE174">_xlfn.XLOOKUP($A174&amp;BE$5,'[1]NBA-Data-1980-2019'!$B$1:$B$16305&amp;'[1]NBA-Data-1980-2019'!$A$1:$A$16305,'[1]NBA-Data-1980-2019'!$H$1:$H$16305,"",0)</f>
        <v/>
      </c>
      <c r="BF174" s="2" t="str" cm="1">
        <f t="array" ref="BF174">_xlfn.XLOOKUP($A174&amp;BF$5,'[1]NBA-Data-1980-2019'!$B$1:$B$16305&amp;'[1]NBA-Data-1980-2019'!$A$1:$A$16305,'[1]NBA-Data-1980-2019'!$H$1:$H$16305,"",0)</f>
        <v/>
      </c>
      <c r="BG174" s="2" t="str" cm="1">
        <f t="array" ref="BG174">_xlfn.XLOOKUP($A174&amp;BG$5,'[1]NBA-Data-1980-2019'!$B$1:$B$16305&amp;'[1]NBA-Data-1980-2019'!$A$1:$A$16305,'[1]NBA-Data-1980-2019'!$H$1:$H$16305,"",0)</f>
        <v/>
      </c>
      <c r="BH174" s="2" t="str" cm="1">
        <f t="array" ref="BH174">_xlfn.XLOOKUP($A174&amp;BH$5,'[1]NBA-Data-1980-2019'!$B$1:$B$16305&amp;'[1]NBA-Data-1980-2019'!$A$1:$A$16305,'[1]NBA-Data-1980-2019'!$H$1:$H$16305,"",0)</f>
        <v/>
      </c>
      <c r="BI174" s="2" t="str" cm="1">
        <f t="array" ref="BI174">_xlfn.XLOOKUP($A174&amp;BI$5,'[1]NBA-Data-1980-2019'!$B$1:$B$16305&amp;'[1]NBA-Data-1980-2019'!$A$1:$A$16305,'[1]NBA-Data-1980-2019'!$H$1:$H$16305,"",0)</f>
        <v/>
      </c>
      <c r="BJ174" s="2" t="str" cm="1">
        <f t="array" ref="BJ174">_xlfn.XLOOKUP($A174&amp;BJ$5,'[1]NBA-Data-1980-2019'!$B$1:$B$16305&amp;'[1]NBA-Data-1980-2019'!$A$1:$A$16305,'[1]NBA-Data-1980-2019'!$H$1:$H$16305,"",0)</f>
        <v/>
      </c>
      <c r="BK174" s="2" t="str" cm="1">
        <f t="array" ref="BK174">_xlfn.XLOOKUP($A174&amp;BK$5,'[1]NBA-Data-1980-2019'!$B$1:$B$16305&amp;'[1]NBA-Data-1980-2019'!$A$1:$A$16305,'[1]NBA-Data-1980-2019'!$H$1:$H$16305,"",0)</f>
        <v/>
      </c>
      <c r="BL174" s="2" t="str" cm="1">
        <f t="array" ref="BL174">_xlfn.XLOOKUP($A174&amp;BL$5,'[1]NBA-Data-1980-2019'!$B$1:$B$16305&amp;'[1]NBA-Data-1980-2019'!$A$1:$A$16305,'[1]NBA-Data-1980-2019'!$H$1:$H$16305,"",0)</f>
        <v/>
      </c>
      <c r="BM174" s="2" t="str" cm="1">
        <f t="array" ref="BM174">_xlfn.XLOOKUP($A174&amp;BM$5,'[1]NBA-Data-1980-2019'!$B$1:$B$16305&amp;'[1]NBA-Data-1980-2019'!$A$1:$A$16305,'[1]NBA-Data-1980-2019'!$H$1:$H$16305,"",0)</f>
        <v/>
      </c>
      <c r="BN174" s="2" cm="1">
        <f t="array" ref="BN174">_xlfn.XLOOKUP($A174&amp;BN$5,'[1]NBA-Data-1980-2019'!$B$1:$B$16305&amp;'[1]NBA-Data-1980-2019'!$A$1:$A$16305,'[1]NBA-Data-1980-2019'!$F$1:$F$16305,"",0)</f>
        <v>15.6</v>
      </c>
      <c r="BO174" s="2" cm="1">
        <f t="array" ref="BO174">_xlfn.XLOOKUP($A174&amp;BO$5,'[1]NBA-Data-1980-2019'!$B$1:$B$16305&amp;'[1]NBA-Data-1980-2019'!$A$1:$A$16305,'[1]NBA-Data-1980-2019'!$F$1:$F$16305,"",0)</f>
        <v>14.7</v>
      </c>
      <c r="BP174" s="2" cm="1">
        <f t="array" ref="BP174">_xlfn.XLOOKUP($A174&amp;BP$5,'[1]NBA-Data-1980-2019'!$B$1:$B$16305&amp;'[1]NBA-Data-1980-2019'!$A$1:$A$16305,'[1]NBA-Data-1980-2019'!$F$1:$F$16305,"",0)</f>
        <v>13.7</v>
      </c>
      <c r="BQ174" s="2" cm="1">
        <f t="array" ref="BQ174">_xlfn.XLOOKUP($A174&amp;BQ$5,'[1]NBA-Data-1980-2019'!$B$1:$B$16305&amp;'[1]NBA-Data-1980-2019'!$A$1:$A$16305,'[1]NBA-Data-1980-2019'!$F$1:$F$16305,"",0)</f>
        <v>14.5</v>
      </c>
      <c r="BR174" s="2" cm="1">
        <f t="array" ref="BR174">_xlfn.XLOOKUP($A174&amp;BR$5,'[1]NBA-Data-1980-2019'!$B$1:$B$16305&amp;'[1]NBA-Data-1980-2019'!$A$1:$A$16305,'[1]NBA-Data-1980-2019'!$F$1:$F$16305,"",0)</f>
        <v>14.5</v>
      </c>
      <c r="BS174" s="2" cm="1">
        <f t="array" ref="BS174">_xlfn.XLOOKUP($A174&amp;BS$5,'[1]NBA-Data-1980-2019'!$B$1:$B$16305&amp;'[1]NBA-Data-1980-2019'!$A$1:$A$16305,'[1]NBA-Data-1980-2019'!$F$1:$F$16305,"",0)</f>
        <v>13.1</v>
      </c>
      <c r="BT174" s="2" cm="1">
        <f t="array" ref="BT174">_xlfn.XLOOKUP($A174&amp;BT$5,'[1]NBA-Data-1980-2019'!$B$1:$B$16305&amp;'[1]NBA-Data-1980-2019'!$A$1:$A$16305,'[1]NBA-Data-1980-2019'!$F$1:$F$16305,"",0)</f>
        <v>12.3</v>
      </c>
      <c r="BU174" s="2" cm="1">
        <f t="array" ref="BU174">_xlfn.XLOOKUP($A174&amp;BU$5,'[1]NBA-Data-1980-2019'!$B$1:$B$16305&amp;'[1]NBA-Data-1980-2019'!$A$1:$A$16305,'[1]NBA-Data-1980-2019'!$F$1:$F$16305,"",0)</f>
        <v>12.6</v>
      </c>
      <c r="BV174" s="2" cm="1">
        <f t="array" ref="BV174">_xlfn.XLOOKUP($A174&amp;BV$5,'[1]NBA-Data-1980-2019'!$B$1:$B$16305&amp;'[1]NBA-Data-1980-2019'!$A$1:$A$16305,'[1]NBA-Data-1980-2019'!$F$1:$F$16305,"",0)</f>
        <v>7.4</v>
      </c>
      <c r="BW174" s="2" cm="1">
        <f t="array" ref="BW174">_xlfn.XLOOKUP($A174&amp;BW$5,'[1]NBA-Data-1980-2019'!$B$1:$B$16305&amp;'[1]NBA-Data-1980-2019'!$A$1:$A$16305,'[1]NBA-Data-1980-2019'!$F$1:$F$16305,"",0)</f>
        <v>10</v>
      </c>
      <c r="BX174" s="2" cm="1">
        <f t="array" ref="BX174">_xlfn.XLOOKUP($A174&amp;BX$5,'[1]NBA-Data-1980-2019'!$B$1:$B$16305&amp;'[1]NBA-Data-1980-2019'!$A$1:$A$16305,'[1]NBA-Data-1980-2019'!$F$1:$F$16305,"",0)</f>
        <v>12.9</v>
      </c>
      <c r="BY174" s="2" t="str" cm="1">
        <f t="array" ref="BY174">_xlfn.XLOOKUP($A174&amp;BY$5,'[1]NBA-Data-1980-2019'!$B$1:$B$16305&amp;'[1]NBA-Data-1980-2019'!$A$1:$A$16305,'[1]NBA-Data-1980-2019'!$F$1:$F$16305,"",0)</f>
        <v/>
      </c>
      <c r="BZ174" s="2" t="str" cm="1">
        <f t="array" ref="BZ174">_xlfn.XLOOKUP($A174&amp;BZ$5,'[1]NBA-Data-1980-2019'!$B$1:$B$16305&amp;'[1]NBA-Data-1980-2019'!$A$1:$A$16305,'[1]NBA-Data-1980-2019'!$F$1:$F$16305,"",0)</f>
        <v/>
      </c>
      <c r="CA174" s="2" t="str" cm="1">
        <f t="array" ref="CA174">_xlfn.XLOOKUP($A174&amp;CA$5,'[1]NBA-Data-1980-2019'!$B$1:$B$16305&amp;'[1]NBA-Data-1980-2019'!$A$1:$A$16305,'[1]NBA-Data-1980-2019'!$F$1:$F$16305,"",0)</f>
        <v/>
      </c>
      <c r="CB174" s="2" t="str" cm="1">
        <f t="array" ref="CB174">_xlfn.XLOOKUP($A174&amp;CB$5,'[1]NBA-Data-1980-2019'!$B$1:$B$16305&amp;'[1]NBA-Data-1980-2019'!$A$1:$A$16305,'[1]NBA-Data-1980-2019'!$F$1:$F$16305,"",0)</f>
        <v/>
      </c>
      <c r="CC174" s="2" t="str" cm="1">
        <f t="array" ref="CC174">_xlfn.XLOOKUP($A174&amp;CC$5,'[1]NBA-Data-1980-2019'!$B$1:$B$16305&amp;'[1]NBA-Data-1980-2019'!$A$1:$A$16305,'[1]NBA-Data-1980-2019'!$F$1:$F$16305,"",0)</f>
        <v/>
      </c>
      <c r="CD174" s="2" t="str" cm="1">
        <f t="array" ref="CD174">_xlfn.XLOOKUP($A174&amp;CD$5,'[1]NBA-Data-1980-2019'!$B$1:$B$16305&amp;'[1]NBA-Data-1980-2019'!$A$1:$A$16305,'[1]NBA-Data-1980-2019'!$F$1:$F$16305,"",0)</f>
        <v/>
      </c>
      <c r="CE174" s="2" t="str" cm="1">
        <f t="array" ref="CE174">_xlfn.XLOOKUP($A174&amp;CE$5,'[1]NBA-Data-1980-2019'!$B$1:$B$16305&amp;'[1]NBA-Data-1980-2019'!$A$1:$A$16305,'[1]NBA-Data-1980-2019'!$F$1:$F$16305,"",0)</f>
        <v/>
      </c>
      <c r="CF174" s="2" t="str" cm="1">
        <f t="array" ref="CF174">_xlfn.XLOOKUP($A174&amp;CF$5,'[1]NBA-Data-1980-2019'!$B$1:$B$16305&amp;'[1]NBA-Data-1980-2019'!$A$1:$A$16305,'[1]NBA-Data-1980-2019'!$F$1:$F$16305,"",0)</f>
        <v/>
      </c>
      <c r="CG174" s="2" t="str" cm="1">
        <f t="array" ref="CG174">_xlfn.XLOOKUP($A174&amp;CG$5,'[1]NBA-Data-1980-2019'!$B$1:$B$16305&amp;'[1]NBA-Data-1980-2019'!$A$1:$A$16305,'[1]NBA-Data-1980-2019'!$F$1:$F$16305,"",0)</f>
        <v/>
      </c>
      <c r="CH174" s="2" t="str" cm="1">
        <f t="array" ref="CH174">_xlfn.XLOOKUP($A174&amp;CH$5,'[1]NBA-Data-1980-2019'!$B$1:$B$16305&amp;'[1]NBA-Data-1980-2019'!$A$1:$A$16305,'[1]NBA-Data-1980-2019'!$F$1:$F$16305,"",0)</f>
        <v/>
      </c>
      <c r="CI174" s="2" t="str" cm="1">
        <f t="array" ref="CI174">_xlfn.XLOOKUP($A174&amp;CI$5,'[1]NBA-Data-1980-2019'!$B$1:$B$16305&amp;'[1]NBA-Data-1980-2019'!$A$1:$A$16305,'[1]NBA-Data-1980-2019'!$F$1:$F$16305,"",0)</f>
        <v/>
      </c>
      <c r="CJ174" s="2" t="str" cm="1">
        <f t="array" ref="CJ174">_xlfn.XLOOKUP($A174&amp;CJ$5,'[1]NBA-Data-1980-2019'!$B$1:$B$16305&amp;'[1]NBA-Data-1980-2019'!$A$1:$A$16305,'[1]NBA-Data-1980-2019'!$F$1:$F$16305,"",0)</f>
        <v/>
      </c>
      <c r="CK174" s="2" t="str" cm="1">
        <f t="array" ref="CK174">_xlfn.XLOOKUP($A174&amp;CK$5,'[1]NBA-Data-1980-2019'!$B$1:$B$16305&amp;'[1]NBA-Data-1980-2019'!$A$1:$A$16305,'[1]NBA-Data-1980-2019'!$F$1:$F$16305,"",0)</f>
        <v/>
      </c>
      <c r="CL174" s="2" t="str" cm="1">
        <f t="array" ref="CL174">_xlfn.XLOOKUP($A174&amp;CL$5,'[1]NBA-Data-1980-2019'!$B$1:$B$16305&amp;'[1]NBA-Data-1980-2019'!$A$1:$A$16305,'[1]NBA-Data-1980-2019'!$F$1:$F$16305,"",0)</f>
        <v/>
      </c>
      <c r="CM174" s="2" t="str" cm="1">
        <f t="array" ref="CM174">_xlfn.XLOOKUP($A174&amp;CM$5,'[1]NBA-Data-1980-2019'!$B$1:$B$16305&amp;'[1]NBA-Data-1980-2019'!$A$1:$A$16305,'[1]NBA-Data-1980-2019'!$F$1:$F$16305,"",0)</f>
        <v/>
      </c>
      <c r="CN174" s="2" t="str" cm="1">
        <f t="array" ref="CN174">_xlfn.XLOOKUP($A174&amp;CN$5,'[1]NBA-Data-1980-2019'!$B$1:$B$16305&amp;'[1]NBA-Data-1980-2019'!$A$1:$A$16305,'[1]NBA-Data-1980-2019'!$F$1:$F$16305,"",0)</f>
        <v/>
      </c>
      <c r="CO174" s="2" t="str" cm="1">
        <f t="array" ref="CO174">_xlfn.XLOOKUP($A174&amp;CO$5,'[1]NBA-Data-1980-2019'!$B$1:$B$16305&amp;'[1]NBA-Data-1980-2019'!$A$1:$A$16305,'[1]NBA-Data-1980-2019'!$F$1:$F$16305,"",0)</f>
        <v/>
      </c>
      <c r="CP174" s="2" t="str" cm="1">
        <f t="array" ref="CP174">_xlfn.XLOOKUP($A174&amp;CP$5,'[1]NBA-Data-1980-2019'!$B$1:$B$16305&amp;'[1]NBA-Data-1980-2019'!$A$1:$A$16305,'[1]NBA-Data-1980-2019'!$F$1:$F$16305,"",0)</f>
        <v/>
      </c>
      <c r="CQ174" s="2" t="str" cm="1">
        <f t="array" ref="CQ174">_xlfn.XLOOKUP($A174&amp;CQ$5,'[1]NBA-Data-1980-2019'!$B$1:$B$16305&amp;'[1]NBA-Data-1980-2019'!$A$1:$A$16305,'[1]NBA-Data-1980-2019'!$F$1:$F$16305,"",0)</f>
        <v/>
      </c>
      <c r="CR174" s="2" t="str" cm="1">
        <f t="array" ref="CR174">_xlfn.XLOOKUP($A174&amp;CR$5,'[1]NBA-Data-1980-2019'!$B$1:$B$16305&amp;'[1]NBA-Data-1980-2019'!$A$1:$A$16305,'[1]NBA-Data-1980-2019'!$F$1:$F$16305,"",0)</f>
        <v/>
      </c>
      <c r="CS174" s="2" t="str" cm="1">
        <f t="array" ref="CS174">_xlfn.XLOOKUP($A174&amp;CS$5,'[1]NBA-Data-1980-2019'!$B$1:$B$16305&amp;'[1]NBA-Data-1980-2019'!$A$1:$A$16305,'[1]NBA-Data-1980-2019'!$F$1:$F$16305,"",0)</f>
        <v/>
      </c>
      <c r="CU174" s="2" t="str">
        <f>_xlfn.XLOOKUP($A174,TEAMS!$G$1:$G$839,TEAMS!$H$1:$H$839,"",0)</f>
        <v>SF</v>
      </c>
      <c r="CV174" s="2" t="str">
        <f>_xlfn.XLOOKUP($CU174,DASHBOARD!$B$22:$B$27,DASHBOARD!$C$22:$C$27,"",0)</f>
        <v>FORWARD</v>
      </c>
      <c r="CY174" s="63">
        <f>SUMIFS('[1]NBA-Data-1980-2019'!$G$1:$G$16305,'[1]NBA-Data-1980-2019'!$B$1:$B$16305,$A174,'[1]NBA-Data-1980-2019'!$A$1:$A$16305,CY$9)</f>
        <v>550000</v>
      </c>
      <c r="CZ174" s="63">
        <f>SUMIFS('[1]NBA-Data-1980-2019'!$G$1:$G$16305,'[1]NBA-Data-1980-2019'!$B$1:$B$16305,$A174,'[1]NBA-Data-1980-2019'!$A$1:$A$16305,CZ$9)</f>
        <v>561000</v>
      </c>
      <c r="DA174" s="63">
        <f>SUMIFS('[1]NBA-Data-1980-2019'!$G$1:$G$16305,'[1]NBA-Data-1980-2019'!$B$1:$B$16305,$A174,'[1]NBA-Data-1980-2019'!$A$1:$A$16305,DA$9)</f>
        <v>2655000</v>
      </c>
      <c r="DB174" s="63">
        <f>SUMIFS('[1]NBA-Data-1980-2019'!$G$1:$G$16305,'[1]NBA-Data-1980-2019'!$B$1:$B$16305,$A174,'[1]NBA-Data-1980-2019'!$A$1:$A$16305,DB$9)</f>
        <v>2940000</v>
      </c>
      <c r="DC174" s="63">
        <f>SUMIFS('[1]NBA-Data-1980-2019'!$G$1:$G$16305,'[1]NBA-Data-1980-2019'!$B$1:$B$16305,$A174,'[1]NBA-Data-1980-2019'!$A$1:$A$16305,DC$9)</f>
        <v>3608000</v>
      </c>
      <c r="DD174" s="63">
        <f>SUMIFS('[1]NBA-Data-1980-2019'!$G$1:$G$16305,'[1]NBA-Data-1980-2019'!$B$1:$B$16305,$A174,'[1]NBA-Data-1980-2019'!$A$1:$A$16305,DD$9)</f>
        <v>255000</v>
      </c>
      <c r="DE174" s="63">
        <f>SUMIFS('[1]NBA-Data-1980-2019'!$G$1:$G$16305,'[1]NBA-Data-1980-2019'!$B$1:$B$16305,$A174,'[1]NBA-Data-1980-2019'!$A$1:$A$16305,DE$9)</f>
        <v>247500</v>
      </c>
      <c r="DF174" s="63">
        <f>SUMIFS('[1]NBA-Data-1980-2019'!$G$1:$G$16305,'[1]NBA-Data-1980-2019'!$B$1:$B$16305,$A174,'[1]NBA-Data-1980-2019'!$A$1:$A$16305,DF$9)</f>
        <v>500000</v>
      </c>
      <c r="DG174" s="63">
        <f>SUMIFS('[1]NBA-Data-1980-2019'!$G$1:$G$16305,'[1]NBA-Data-1980-2019'!$B$1:$B$16305,$A174,'[1]NBA-Data-1980-2019'!$A$1:$A$16305,DG$9)</f>
        <v>1000000</v>
      </c>
      <c r="DH174" s="63">
        <f>SUMIFS('[1]NBA-Data-1980-2019'!$G$1:$G$16305,'[1]NBA-Data-1980-2019'!$B$1:$B$16305,$A174,'[1]NBA-Data-1980-2019'!$A$1:$A$16305,DH$9)</f>
        <v>1000000</v>
      </c>
      <c r="DI174" s="63">
        <f>SUMIFS('[1]NBA-Data-1980-2019'!$G$1:$G$16305,'[1]NBA-Data-1980-2019'!$B$1:$B$16305,$A174,'[1]NBA-Data-1980-2019'!$A$1:$A$16305,DI$9)</f>
        <v>1000000</v>
      </c>
      <c r="DJ174" s="63">
        <f>SUMIFS('[1]NBA-Data-1980-2019'!$G$1:$G$16305,'[1]NBA-Data-1980-2019'!$B$1:$B$16305,$A174,'[1]NBA-Data-1980-2019'!$A$1:$A$16305,DJ$9)</f>
        <v>0</v>
      </c>
      <c r="DK174" s="63">
        <f>SUMIFS('[1]NBA-Data-1980-2019'!$G$1:$G$16305,'[1]NBA-Data-1980-2019'!$B$1:$B$16305,$A174,'[1]NBA-Data-1980-2019'!$A$1:$A$16305,DK$9)</f>
        <v>0</v>
      </c>
      <c r="DL174" s="63">
        <f>SUMIFS('[1]NBA-Data-1980-2019'!$G$1:$G$16305,'[1]NBA-Data-1980-2019'!$B$1:$B$16305,$A174,'[1]NBA-Data-1980-2019'!$A$1:$A$16305,DL$9)</f>
        <v>0</v>
      </c>
      <c r="DM174" s="63">
        <f>SUMIFS('[1]NBA-Data-1980-2019'!$G$1:$G$16305,'[1]NBA-Data-1980-2019'!$B$1:$B$16305,$A174,'[1]NBA-Data-1980-2019'!$A$1:$A$16305,DM$9)</f>
        <v>0</v>
      </c>
      <c r="DN174" s="63">
        <f>SUMIFS('[1]NBA-Data-1980-2019'!$G$1:$G$16305,'[1]NBA-Data-1980-2019'!$B$1:$B$16305,$A174,'[1]NBA-Data-1980-2019'!$A$1:$A$16305,DN$9)</f>
        <v>0</v>
      </c>
      <c r="DO174" s="63">
        <f>SUMIFS('[1]NBA-Data-1980-2019'!$G$1:$G$16305,'[1]NBA-Data-1980-2019'!$B$1:$B$16305,$A174,'[1]NBA-Data-1980-2019'!$A$1:$A$16305,DO$9)</f>
        <v>0</v>
      </c>
      <c r="DP174" s="63">
        <f>SUMIFS('[1]NBA-Data-1980-2019'!$G$1:$G$16305,'[1]NBA-Data-1980-2019'!$B$1:$B$16305,$A174,'[1]NBA-Data-1980-2019'!$A$1:$A$16305,DP$9)</f>
        <v>0</v>
      </c>
      <c r="DQ174" s="63">
        <f>SUMIFS('[1]NBA-Data-1980-2019'!$G$1:$G$16305,'[1]NBA-Data-1980-2019'!$B$1:$B$16305,$A174,'[1]NBA-Data-1980-2019'!$A$1:$A$16305,DQ$9)</f>
        <v>0</v>
      </c>
      <c r="DR174" s="63">
        <f>SUMIFS('[1]NBA-Data-1980-2019'!$G$1:$G$16305,'[1]NBA-Data-1980-2019'!$B$1:$B$16305,$A174,'[1]NBA-Data-1980-2019'!$A$1:$A$16305,DR$9)</f>
        <v>0</v>
      </c>
      <c r="DS174" s="63">
        <f>SUMIFS('[1]NBA-Data-1980-2019'!$G$1:$G$16305,'[1]NBA-Data-1980-2019'!$B$1:$B$16305,$A174,'[1]NBA-Data-1980-2019'!$A$1:$A$16305,DS$9)</f>
        <v>0</v>
      </c>
      <c r="DT174" s="63">
        <f>SUMIFS('[1]NBA-Data-1980-2019'!$G$1:$G$16305,'[1]NBA-Data-1980-2019'!$B$1:$B$16305,$A174,'[1]NBA-Data-1980-2019'!$A$1:$A$16305,DT$9)</f>
        <v>0</v>
      </c>
      <c r="DU174" s="63">
        <f>SUMIFS('[1]NBA-Data-1980-2019'!$G$1:$G$16305,'[1]NBA-Data-1980-2019'!$B$1:$B$16305,$A174,'[1]NBA-Data-1980-2019'!$A$1:$A$16305,DU$9)</f>
        <v>0</v>
      </c>
      <c r="DV174" s="63">
        <f>SUMIFS('[1]NBA-Data-1980-2019'!$G$1:$G$16305,'[1]NBA-Data-1980-2019'!$B$1:$B$16305,$A174,'[1]NBA-Data-1980-2019'!$A$1:$A$16305,DV$9)</f>
        <v>0</v>
      </c>
      <c r="DW174" s="63">
        <f>SUMIFS('[1]NBA-Data-1980-2019'!$G$1:$G$16305,'[1]NBA-Data-1980-2019'!$B$1:$B$16305,$A174,'[1]NBA-Data-1980-2019'!$A$1:$A$16305,DW$9)</f>
        <v>0</v>
      </c>
      <c r="DX174" s="63">
        <f>SUMIFS('[1]NBA-Data-1980-2019'!$G$1:$G$16305,'[1]NBA-Data-1980-2019'!$B$1:$B$16305,$A174,'[1]NBA-Data-1980-2019'!$A$1:$A$16305,DX$9)</f>
        <v>0</v>
      </c>
      <c r="DY174" s="63">
        <f>SUMIFS('[1]NBA-Data-1980-2019'!$G$1:$G$16305,'[1]NBA-Data-1980-2019'!$B$1:$B$16305,$A174,'[1]NBA-Data-1980-2019'!$A$1:$A$16305,DY$9)</f>
        <v>0</v>
      </c>
      <c r="DZ174" s="63">
        <f>SUMIFS('[1]NBA-Data-1980-2019'!$G$1:$G$16305,'[1]NBA-Data-1980-2019'!$B$1:$B$16305,$A174,'[1]NBA-Data-1980-2019'!$A$1:$A$16305,DZ$9)</f>
        <v>0</v>
      </c>
      <c r="EA174" s="63">
        <f>SUMIFS('[1]NBA-Data-1980-2019'!$G$1:$G$16305,'[1]NBA-Data-1980-2019'!$B$1:$B$16305,$A174,'[1]NBA-Data-1980-2019'!$A$1:$A$16305,EA$9)</f>
        <v>0</v>
      </c>
      <c r="EB174" s="63">
        <f>SUMIFS('[1]NBA-Data-1980-2019'!$G$1:$G$16305,'[1]NBA-Data-1980-2019'!$B$1:$B$16305,$A174,'[1]NBA-Data-1980-2019'!$A$1:$A$16305,EB$9)</f>
        <v>0</v>
      </c>
      <c r="EC174" s="63">
        <f>SUMIFS('[1]NBA-Data-1980-2019'!$G$1:$G$16305,'[1]NBA-Data-1980-2019'!$B$1:$B$16305,$A174,'[1]NBA-Data-1980-2019'!$A$1:$A$16305,EC$9)</f>
        <v>0</v>
      </c>
      <c r="ED174" s="63">
        <f>SUMIFS('[1]NBA-Data-1980-2019'!$G$1:$G$16305,'[1]NBA-Data-1980-2019'!$B$1:$B$16305,$A174,'[1]NBA-Data-1980-2019'!$A$1:$A$16305,ED$9)</f>
        <v>0</v>
      </c>
      <c r="EH174" s="2" t="s">
        <v>1273</v>
      </c>
    </row>
    <row r="175" spans="1:165" x14ac:dyDescent="0.2">
      <c r="A175" s="2" t="s">
        <v>1128</v>
      </c>
      <c r="B175" s="2" t="str" cm="1">
        <f t="array" ref="B175">_xlfn.XLOOKUP($A175&amp;B$5,'[1]NBA-Data-1980-2019'!$B$1:$B$16305&amp;'[1]NBA-Data-1980-2019'!$A$1:$A$16305,'[1]NBA-Data-1980-2019'!$D$1:$D$16305,"",0)</f>
        <v/>
      </c>
      <c r="C175" s="2" t="str" cm="1">
        <f t="array" ref="C175">_xlfn.XLOOKUP($A175&amp;C$5,'[1]NBA-Data-1980-2019'!$B$1:$B$16305&amp;'[1]NBA-Data-1980-2019'!$A$1:$A$16305,'[1]NBA-Data-1980-2019'!$D$1:$D$16305,"",0)</f>
        <v/>
      </c>
      <c r="D175" s="2" t="str" cm="1">
        <f t="array" ref="D175">_xlfn.XLOOKUP($A175&amp;D$5,'[1]NBA-Data-1980-2019'!$B$1:$B$16305&amp;'[1]NBA-Data-1980-2019'!$A$1:$A$16305,'[1]NBA-Data-1980-2019'!$D$1:$D$16305,"",0)</f>
        <v>CHI</v>
      </c>
      <c r="E175" s="2" t="str" cm="1">
        <f t="array" ref="E175">_xlfn.XLOOKUP($A175&amp;E$5,'[1]NBA-Data-1980-2019'!$B$1:$B$16305&amp;'[1]NBA-Data-1980-2019'!$A$1:$A$16305,'[1]NBA-Data-1980-2019'!$D$1:$D$16305,"",0)</f>
        <v>CHI</v>
      </c>
      <c r="F175" s="2" t="str" cm="1">
        <f t="array" ref="F175">_xlfn.XLOOKUP($A175&amp;F$5,'[1]NBA-Data-1980-2019'!$B$1:$B$16305&amp;'[1]NBA-Data-1980-2019'!$A$1:$A$16305,'[1]NBA-Data-1980-2019'!$D$1:$D$16305,"",0)</f>
        <v>CHI</v>
      </c>
      <c r="G175" s="2" t="str" cm="1">
        <f t="array" ref="G175">_xlfn.XLOOKUP($A175&amp;G$5,'[1]NBA-Data-1980-2019'!$B$1:$B$16305&amp;'[1]NBA-Data-1980-2019'!$A$1:$A$16305,'[1]NBA-Data-1980-2019'!$D$1:$D$16305,"",0)</f>
        <v/>
      </c>
      <c r="H175" s="2" t="str" cm="1">
        <f t="array" ref="H175">_xlfn.XLOOKUP($A175&amp;H$5,'[1]NBA-Data-1980-2019'!$B$1:$B$16305&amp;'[1]NBA-Data-1980-2019'!$A$1:$A$16305,'[1]NBA-Data-1980-2019'!$D$1:$D$16305,"",0)</f>
        <v/>
      </c>
      <c r="I175" s="2" t="str" cm="1">
        <f t="array" ref="I175">_xlfn.XLOOKUP($A175&amp;I$5,'[1]NBA-Data-1980-2019'!$B$1:$B$16305&amp;'[1]NBA-Data-1980-2019'!$A$1:$A$16305,'[1]NBA-Data-1980-2019'!$D$1:$D$16305,"",0)</f>
        <v/>
      </c>
      <c r="J175" s="2" t="str" cm="1">
        <f t="array" ref="J175">_xlfn.XLOOKUP($A175&amp;J$5,'[1]NBA-Data-1980-2019'!$B$1:$B$16305&amp;'[1]NBA-Data-1980-2019'!$A$1:$A$16305,'[1]NBA-Data-1980-2019'!$D$1:$D$16305,"",0)</f>
        <v/>
      </c>
      <c r="K175" s="2" t="str" cm="1">
        <f t="array" ref="K175">_xlfn.XLOOKUP($A175&amp;K$5,'[1]NBA-Data-1980-2019'!$B$1:$B$16305&amp;'[1]NBA-Data-1980-2019'!$A$1:$A$16305,'[1]NBA-Data-1980-2019'!$D$1:$D$16305,"",0)</f>
        <v/>
      </c>
      <c r="L175" s="2" t="str" cm="1">
        <f t="array" ref="L175">_xlfn.XLOOKUP($A175&amp;L$5,'[1]NBA-Data-1980-2019'!$B$1:$B$16305&amp;'[1]NBA-Data-1980-2019'!$A$1:$A$16305,'[1]NBA-Data-1980-2019'!$D$1:$D$16305,"",0)</f>
        <v/>
      </c>
      <c r="M175" s="2" t="str" cm="1">
        <f t="array" ref="M175">_xlfn.XLOOKUP($A175&amp;M$5,'[1]NBA-Data-1980-2019'!$B$1:$B$16305&amp;'[1]NBA-Data-1980-2019'!$A$1:$A$16305,'[1]NBA-Data-1980-2019'!$D$1:$D$16305,"",0)</f>
        <v/>
      </c>
      <c r="N175" s="2" t="str" cm="1">
        <f t="array" ref="N175">_xlfn.XLOOKUP($A175&amp;N$5,'[1]NBA-Data-1980-2019'!$B$1:$B$16305&amp;'[1]NBA-Data-1980-2019'!$A$1:$A$16305,'[1]NBA-Data-1980-2019'!$D$1:$D$16305,"",0)</f>
        <v/>
      </c>
      <c r="O175" s="2" t="str" cm="1">
        <f t="array" ref="O175">_xlfn.XLOOKUP($A175&amp;O$5,'[1]NBA-Data-1980-2019'!$B$1:$B$16305&amp;'[1]NBA-Data-1980-2019'!$A$1:$A$16305,'[1]NBA-Data-1980-2019'!$D$1:$D$16305,"",0)</f>
        <v/>
      </c>
      <c r="P175" s="2" t="str" cm="1">
        <f t="array" ref="P175">_xlfn.XLOOKUP($A175&amp;P$5,'[1]NBA-Data-1980-2019'!$B$1:$B$16305&amp;'[1]NBA-Data-1980-2019'!$A$1:$A$16305,'[1]NBA-Data-1980-2019'!$D$1:$D$16305,"",0)</f>
        <v/>
      </c>
      <c r="Q175" s="2" t="str" cm="1">
        <f t="array" ref="Q175">_xlfn.XLOOKUP($A175&amp;Q$5,'[1]NBA-Data-1980-2019'!$B$1:$B$16305&amp;'[1]NBA-Data-1980-2019'!$A$1:$A$16305,'[1]NBA-Data-1980-2019'!$D$1:$D$16305,"",0)</f>
        <v/>
      </c>
      <c r="R175" s="2" t="str" cm="1">
        <f t="array" ref="R175">_xlfn.XLOOKUP($A175&amp;R$5,'[1]NBA-Data-1980-2019'!$B$1:$B$16305&amp;'[1]NBA-Data-1980-2019'!$A$1:$A$16305,'[1]NBA-Data-1980-2019'!$D$1:$D$16305,"",0)</f>
        <v/>
      </c>
      <c r="S175" s="2" t="str" cm="1">
        <f t="array" ref="S175">_xlfn.XLOOKUP($A175&amp;S$5,'[1]NBA-Data-1980-2019'!$B$1:$B$16305&amp;'[1]NBA-Data-1980-2019'!$A$1:$A$16305,'[1]NBA-Data-1980-2019'!$D$1:$D$16305,"",0)</f>
        <v/>
      </c>
      <c r="T175" s="2" t="str" cm="1">
        <f t="array" ref="T175">_xlfn.XLOOKUP($A175&amp;T$5,'[1]NBA-Data-1980-2019'!$B$1:$B$16305&amp;'[1]NBA-Data-1980-2019'!$A$1:$A$16305,'[1]NBA-Data-1980-2019'!$D$1:$D$16305,"",0)</f>
        <v/>
      </c>
      <c r="U175" s="2" t="str" cm="1">
        <f t="array" ref="U175">_xlfn.XLOOKUP($A175&amp;U$5,'[1]NBA-Data-1980-2019'!$B$1:$B$16305&amp;'[1]NBA-Data-1980-2019'!$A$1:$A$16305,'[1]NBA-Data-1980-2019'!$D$1:$D$16305,"",0)</f>
        <v/>
      </c>
      <c r="V175" s="2" t="str" cm="1">
        <f t="array" ref="V175">_xlfn.XLOOKUP($A175&amp;V$5,'[1]NBA-Data-1980-2019'!$B$1:$B$16305&amp;'[1]NBA-Data-1980-2019'!$A$1:$A$16305,'[1]NBA-Data-1980-2019'!$D$1:$D$16305,"",0)</f>
        <v/>
      </c>
      <c r="W175" s="2" t="str" cm="1">
        <f t="array" ref="W175">_xlfn.XLOOKUP($A175&amp;W$5,'[1]NBA-Data-1980-2019'!$B$1:$B$16305&amp;'[1]NBA-Data-1980-2019'!$A$1:$A$16305,'[1]NBA-Data-1980-2019'!$D$1:$D$16305,"",0)</f>
        <v/>
      </c>
      <c r="X175" s="2" t="str" cm="1">
        <f t="array" ref="X175">_xlfn.XLOOKUP($A175&amp;X$5,'[1]NBA-Data-1980-2019'!$B$1:$B$16305&amp;'[1]NBA-Data-1980-2019'!$A$1:$A$16305,'[1]NBA-Data-1980-2019'!$D$1:$D$16305,"",0)</f>
        <v/>
      </c>
      <c r="Y175" s="2" t="str" cm="1">
        <f t="array" ref="Y175">_xlfn.XLOOKUP($A175&amp;Y$5,'[1]NBA-Data-1980-2019'!$B$1:$B$16305&amp;'[1]NBA-Data-1980-2019'!$A$1:$A$16305,'[1]NBA-Data-1980-2019'!$D$1:$D$16305,"",0)</f>
        <v/>
      </c>
      <c r="Z175" s="2" t="str" cm="1">
        <f t="array" ref="Z175">_xlfn.XLOOKUP($A175&amp;Z$5,'[1]NBA-Data-1980-2019'!$B$1:$B$16305&amp;'[1]NBA-Data-1980-2019'!$A$1:$A$16305,'[1]NBA-Data-1980-2019'!$D$1:$D$16305,"",0)</f>
        <v/>
      </c>
      <c r="AA175" s="2" t="str" cm="1">
        <f t="array" ref="AA175">_xlfn.XLOOKUP($A175&amp;AA$5,'[1]NBA-Data-1980-2019'!$B$1:$B$16305&amp;'[1]NBA-Data-1980-2019'!$A$1:$A$16305,'[1]NBA-Data-1980-2019'!$D$1:$D$16305,"",0)</f>
        <v/>
      </c>
      <c r="AB175" s="2" t="str" cm="1">
        <f t="array" ref="AB175">_xlfn.XLOOKUP($A175&amp;AB$5,'[1]NBA-Data-1980-2019'!$B$1:$B$16305&amp;'[1]NBA-Data-1980-2019'!$A$1:$A$16305,'[1]NBA-Data-1980-2019'!$D$1:$D$16305,"",0)</f>
        <v/>
      </c>
      <c r="AC175" s="2" t="str" cm="1">
        <f t="array" ref="AC175">_xlfn.XLOOKUP($A175&amp;AC$5,'[1]NBA-Data-1980-2019'!$B$1:$B$16305&amp;'[1]NBA-Data-1980-2019'!$A$1:$A$16305,'[1]NBA-Data-1980-2019'!$D$1:$D$16305,"",0)</f>
        <v/>
      </c>
      <c r="AD175" s="2" t="str" cm="1">
        <f t="array" ref="AD175">_xlfn.XLOOKUP($A175&amp;AD$5,'[1]NBA-Data-1980-2019'!$B$1:$B$16305&amp;'[1]NBA-Data-1980-2019'!$A$1:$A$16305,'[1]NBA-Data-1980-2019'!$D$1:$D$16305,"",0)</f>
        <v/>
      </c>
      <c r="AE175" s="2" t="str" cm="1">
        <f t="array" ref="AE175">_xlfn.XLOOKUP($A175&amp;AE$5,'[1]NBA-Data-1980-2019'!$B$1:$B$16305&amp;'[1]NBA-Data-1980-2019'!$A$1:$A$16305,'[1]NBA-Data-1980-2019'!$D$1:$D$16305,"",0)</f>
        <v/>
      </c>
      <c r="AF175" s="2" t="str" cm="1">
        <f t="array" ref="AF175">_xlfn.XLOOKUP($A175&amp;AF$5,'[1]NBA-Data-1980-2019'!$B$1:$B$16305&amp;'[1]NBA-Data-1980-2019'!$A$1:$A$16305,'[1]NBA-Data-1980-2019'!$D$1:$D$16305,"",0)</f>
        <v/>
      </c>
      <c r="AG175" s="2" t="str" cm="1">
        <f t="array" ref="AG175">_xlfn.XLOOKUP($A175&amp;AG$5,'[1]NBA-Data-1980-2019'!$B$1:$B$16305&amp;'[1]NBA-Data-1980-2019'!$A$1:$A$16305,'[1]NBA-Data-1980-2019'!$D$1:$D$16305,"",0)</f>
        <v/>
      </c>
      <c r="AH175" s="2" t="str" cm="1">
        <f t="array" ref="AH175">_xlfn.XLOOKUP($A175&amp;AH$5,'[1]NBA-Data-1980-2019'!$B$1:$B$16305&amp;'[1]NBA-Data-1980-2019'!$A$1:$A$16305,'[1]NBA-Data-1980-2019'!$H$1:$H$16305,"",0)</f>
        <v/>
      </c>
      <c r="AI175" s="2" t="str" cm="1">
        <f t="array" ref="AI175">_xlfn.XLOOKUP($A175&amp;AI$5,'[1]NBA-Data-1980-2019'!$B$1:$B$16305&amp;'[1]NBA-Data-1980-2019'!$A$1:$A$16305,'[1]NBA-Data-1980-2019'!$H$1:$H$16305,"",0)</f>
        <v/>
      </c>
      <c r="AJ175" s="2" cm="1">
        <f t="array" ref="AJ175">_xlfn.XLOOKUP($A175&amp;AJ$5,'[1]NBA-Data-1980-2019'!$B$1:$B$16305&amp;'[1]NBA-Data-1980-2019'!$A$1:$A$16305,'[1]NBA-Data-1980-2019'!$H$1:$H$16305,"",0)</f>
        <v>31.200000000000003</v>
      </c>
      <c r="AK175" s="2" cm="1">
        <f t="array" ref="AK175">_xlfn.XLOOKUP($A175&amp;AK$5,'[1]NBA-Data-1980-2019'!$B$1:$B$16305&amp;'[1]NBA-Data-1980-2019'!$A$1:$A$16305,'[1]NBA-Data-1980-2019'!$H$1:$H$16305,"",0)</f>
        <v>417.59999999999997</v>
      </c>
      <c r="AL175" s="2" cm="1">
        <f t="array" ref="AL175">_xlfn.XLOOKUP($A175&amp;AL$5,'[1]NBA-Data-1980-2019'!$B$1:$B$16305&amp;'[1]NBA-Data-1980-2019'!$A$1:$A$16305,'[1]NBA-Data-1980-2019'!$H$1:$H$16305,"",0)</f>
        <v>127.2</v>
      </c>
      <c r="AM175" s="2" t="str" cm="1">
        <f t="array" ref="AM175">_xlfn.XLOOKUP($A175&amp;AM$5,'[1]NBA-Data-1980-2019'!$B$1:$B$16305&amp;'[1]NBA-Data-1980-2019'!$A$1:$A$16305,'[1]NBA-Data-1980-2019'!$H$1:$H$16305,"",0)</f>
        <v/>
      </c>
      <c r="AN175" s="2" t="str" cm="1">
        <f t="array" ref="AN175">_xlfn.XLOOKUP($A175&amp;AN$5,'[1]NBA-Data-1980-2019'!$B$1:$B$16305&amp;'[1]NBA-Data-1980-2019'!$A$1:$A$16305,'[1]NBA-Data-1980-2019'!$H$1:$H$16305,"",0)</f>
        <v/>
      </c>
      <c r="AO175" s="2" t="str" cm="1">
        <f t="array" ref="AO175">_xlfn.XLOOKUP($A175&amp;AO$5,'[1]NBA-Data-1980-2019'!$B$1:$B$16305&amp;'[1]NBA-Data-1980-2019'!$A$1:$A$16305,'[1]NBA-Data-1980-2019'!$H$1:$H$16305,"",0)</f>
        <v/>
      </c>
      <c r="AP175" s="2" t="str" cm="1">
        <f t="array" ref="AP175">_xlfn.XLOOKUP($A175&amp;AP$5,'[1]NBA-Data-1980-2019'!$B$1:$B$16305&amp;'[1]NBA-Data-1980-2019'!$A$1:$A$16305,'[1]NBA-Data-1980-2019'!$H$1:$H$16305,"",0)</f>
        <v/>
      </c>
      <c r="AQ175" s="2" t="str" cm="1">
        <f t="array" ref="AQ175">_xlfn.XLOOKUP($A175&amp;AQ$5,'[1]NBA-Data-1980-2019'!$B$1:$B$16305&amp;'[1]NBA-Data-1980-2019'!$A$1:$A$16305,'[1]NBA-Data-1980-2019'!$H$1:$H$16305,"",0)</f>
        <v/>
      </c>
      <c r="AR175" s="2" t="str" cm="1">
        <f t="array" ref="AR175">_xlfn.XLOOKUP($A175&amp;AR$5,'[1]NBA-Data-1980-2019'!$B$1:$B$16305&amp;'[1]NBA-Data-1980-2019'!$A$1:$A$16305,'[1]NBA-Data-1980-2019'!$H$1:$H$16305,"",0)</f>
        <v/>
      </c>
      <c r="AS175" s="2" t="str" cm="1">
        <f t="array" ref="AS175">_xlfn.XLOOKUP($A175&amp;AS$5,'[1]NBA-Data-1980-2019'!$B$1:$B$16305&amp;'[1]NBA-Data-1980-2019'!$A$1:$A$16305,'[1]NBA-Data-1980-2019'!$H$1:$H$16305,"",0)</f>
        <v/>
      </c>
      <c r="AT175" s="2" t="str" cm="1">
        <f t="array" ref="AT175">_xlfn.XLOOKUP($A175&amp;AT$5,'[1]NBA-Data-1980-2019'!$B$1:$B$16305&amp;'[1]NBA-Data-1980-2019'!$A$1:$A$16305,'[1]NBA-Data-1980-2019'!$H$1:$H$16305,"",0)</f>
        <v/>
      </c>
      <c r="AU175" s="2" t="str" cm="1">
        <f t="array" ref="AU175">_xlfn.XLOOKUP($A175&amp;AU$5,'[1]NBA-Data-1980-2019'!$B$1:$B$16305&amp;'[1]NBA-Data-1980-2019'!$A$1:$A$16305,'[1]NBA-Data-1980-2019'!$H$1:$H$16305,"",0)</f>
        <v/>
      </c>
      <c r="AV175" s="2" t="str" cm="1">
        <f t="array" ref="AV175">_xlfn.XLOOKUP($A175&amp;AV$5,'[1]NBA-Data-1980-2019'!$B$1:$B$16305&amp;'[1]NBA-Data-1980-2019'!$A$1:$A$16305,'[1]NBA-Data-1980-2019'!$H$1:$H$16305,"",0)</f>
        <v/>
      </c>
      <c r="AW175" s="2" t="str" cm="1">
        <f t="array" ref="AW175">_xlfn.XLOOKUP($A175&amp;AW$5,'[1]NBA-Data-1980-2019'!$B$1:$B$16305&amp;'[1]NBA-Data-1980-2019'!$A$1:$A$16305,'[1]NBA-Data-1980-2019'!$H$1:$H$16305,"",0)</f>
        <v/>
      </c>
      <c r="AX175" s="2" t="str" cm="1">
        <f t="array" ref="AX175">_xlfn.XLOOKUP($A175&amp;AX$5,'[1]NBA-Data-1980-2019'!$B$1:$B$16305&amp;'[1]NBA-Data-1980-2019'!$A$1:$A$16305,'[1]NBA-Data-1980-2019'!$H$1:$H$16305,"",0)</f>
        <v/>
      </c>
      <c r="AY175" s="2" t="str" cm="1">
        <f t="array" ref="AY175">_xlfn.XLOOKUP($A175&amp;AY$5,'[1]NBA-Data-1980-2019'!$B$1:$B$16305&amp;'[1]NBA-Data-1980-2019'!$A$1:$A$16305,'[1]NBA-Data-1980-2019'!$H$1:$H$16305,"",0)</f>
        <v/>
      </c>
      <c r="AZ175" s="2" t="str" cm="1">
        <f t="array" ref="AZ175">_xlfn.XLOOKUP($A175&amp;AZ$5,'[1]NBA-Data-1980-2019'!$B$1:$B$16305&amp;'[1]NBA-Data-1980-2019'!$A$1:$A$16305,'[1]NBA-Data-1980-2019'!$H$1:$H$16305,"",0)</f>
        <v/>
      </c>
      <c r="BA175" s="2" t="str" cm="1">
        <f t="array" ref="BA175">_xlfn.XLOOKUP($A175&amp;BA$5,'[1]NBA-Data-1980-2019'!$B$1:$B$16305&amp;'[1]NBA-Data-1980-2019'!$A$1:$A$16305,'[1]NBA-Data-1980-2019'!$H$1:$H$16305,"",0)</f>
        <v/>
      </c>
      <c r="BB175" s="2" t="str" cm="1">
        <f t="array" ref="BB175">_xlfn.XLOOKUP($A175&amp;BB$5,'[1]NBA-Data-1980-2019'!$B$1:$B$16305&amp;'[1]NBA-Data-1980-2019'!$A$1:$A$16305,'[1]NBA-Data-1980-2019'!$H$1:$H$16305,"",0)</f>
        <v/>
      </c>
      <c r="BC175" s="2" t="str" cm="1">
        <f t="array" ref="BC175">_xlfn.XLOOKUP($A175&amp;BC$5,'[1]NBA-Data-1980-2019'!$B$1:$B$16305&amp;'[1]NBA-Data-1980-2019'!$A$1:$A$16305,'[1]NBA-Data-1980-2019'!$H$1:$H$16305,"",0)</f>
        <v/>
      </c>
      <c r="BD175" s="2" t="str" cm="1">
        <f t="array" ref="BD175">_xlfn.XLOOKUP($A175&amp;BD$5,'[1]NBA-Data-1980-2019'!$B$1:$B$16305&amp;'[1]NBA-Data-1980-2019'!$A$1:$A$16305,'[1]NBA-Data-1980-2019'!$H$1:$H$16305,"",0)</f>
        <v/>
      </c>
      <c r="BE175" s="2" t="str" cm="1">
        <f t="array" ref="BE175">_xlfn.XLOOKUP($A175&amp;BE$5,'[1]NBA-Data-1980-2019'!$B$1:$B$16305&amp;'[1]NBA-Data-1980-2019'!$A$1:$A$16305,'[1]NBA-Data-1980-2019'!$H$1:$H$16305,"",0)</f>
        <v/>
      </c>
      <c r="BF175" s="2" t="str" cm="1">
        <f t="array" ref="BF175">_xlfn.XLOOKUP($A175&amp;BF$5,'[1]NBA-Data-1980-2019'!$B$1:$B$16305&amp;'[1]NBA-Data-1980-2019'!$A$1:$A$16305,'[1]NBA-Data-1980-2019'!$H$1:$H$16305,"",0)</f>
        <v/>
      </c>
      <c r="BG175" s="2" t="str" cm="1">
        <f t="array" ref="BG175">_xlfn.XLOOKUP($A175&amp;BG$5,'[1]NBA-Data-1980-2019'!$B$1:$B$16305&amp;'[1]NBA-Data-1980-2019'!$A$1:$A$16305,'[1]NBA-Data-1980-2019'!$H$1:$H$16305,"",0)</f>
        <v/>
      </c>
      <c r="BH175" s="2" t="str" cm="1">
        <f t="array" ref="BH175">_xlfn.XLOOKUP($A175&amp;BH$5,'[1]NBA-Data-1980-2019'!$B$1:$B$16305&amp;'[1]NBA-Data-1980-2019'!$A$1:$A$16305,'[1]NBA-Data-1980-2019'!$H$1:$H$16305,"",0)</f>
        <v/>
      </c>
      <c r="BI175" s="2" t="str" cm="1">
        <f t="array" ref="BI175">_xlfn.XLOOKUP($A175&amp;BI$5,'[1]NBA-Data-1980-2019'!$B$1:$B$16305&amp;'[1]NBA-Data-1980-2019'!$A$1:$A$16305,'[1]NBA-Data-1980-2019'!$H$1:$H$16305,"",0)</f>
        <v/>
      </c>
      <c r="BJ175" s="2" t="str" cm="1">
        <f t="array" ref="BJ175">_xlfn.XLOOKUP($A175&amp;BJ$5,'[1]NBA-Data-1980-2019'!$B$1:$B$16305&amp;'[1]NBA-Data-1980-2019'!$A$1:$A$16305,'[1]NBA-Data-1980-2019'!$H$1:$H$16305,"",0)</f>
        <v/>
      </c>
      <c r="BK175" s="2" t="str" cm="1">
        <f t="array" ref="BK175">_xlfn.XLOOKUP($A175&amp;BK$5,'[1]NBA-Data-1980-2019'!$B$1:$B$16305&amp;'[1]NBA-Data-1980-2019'!$A$1:$A$16305,'[1]NBA-Data-1980-2019'!$H$1:$H$16305,"",0)</f>
        <v/>
      </c>
      <c r="BL175" s="2" t="str" cm="1">
        <f t="array" ref="BL175">_xlfn.XLOOKUP($A175&amp;BL$5,'[1]NBA-Data-1980-2019'!$B$1:$B$16305&amp;'[1]NBA-Data-1980-2019'!$A$1:$A$16305,'[1]NBA-Data-1980-2019'!$H$1:$H$16305,"",0)</f>
        <v/>
      </c>
      <c r="BM175" s="2" t="str" cm="1">
        <f t="array" ref="BM175">_xlfn.XLOOKUP($A175&amp;BM$5,'[1]NBA-Data-1980-2019'!$B$1:$B$16305&amp;'[1]NBA-Data-1980-2019'!$A$1:$A$16305,'[1]NBA-Data-1980-2019'!$H$1:$H$16305,"",0)</f>
        <v/>
      </c>
      <c r="BN175" s="2" t="str" cm="1">
        <f t="array" ref="BN175">_xlfn.XLOOKUP($A175&amp;BN$5,'[1]NBA-Data-1980-2019'!$B$1:$B$16305&amp;'[1]NBA-Data-1980-2019'!$A$1:$A$16305,'[1]NBA-Data-1980-2019'!$F$1:$F$16305,"",0)</f>
        <v/>
      </c>
      <c r="BO175" s="2" t="str" cm="1">
        <f t="array" ref="BO175">_xlfn.XLOOKUP($A175&amp;BO$5,'[1]NBA-Data-1980-2019'!$B$1:$B$16305&amp;'[1]NBA-Data-1980-2019'!$A$1:$A$16305,'[1]NBA-Data-1980-2019'!$F$1:$F$16305,"",0)</f>
        <v/>
      </c>
      <c r="BP175" s="2" cm="1">
        <f t="array" ref="BP175">_xlfn.XLOOKUP($A175&amp;BP$5,'[1]NBA-Data-1980-2019'!$B$1:$B$16305&amp;'[1]NBA-Data-1980-2019'!$A$1:$A$16305,'[1]NBA-Data-1980-2019'!$F$1:$F$16305,"",0)</f>
        <v>1.9</v>
      </c>
      <c r="BQ175" s="2" cm="1">
        <f t="array" ref="BQ175">_xlfn.XLOOKUP($A175&amp;BQ$5,'[1]NBA-Data-1980-2019'!$B$1:$B$16305&amp;'[1]NBA-Data-1980-2019'!$A$1:$A$16305,'[1]NBA-Data-1980-2019'!$F$1:$F$16305,"",0)</f>
        <v>6.3</v>
      </c>
      <c r="BR175" s="2" cm="1">
        <f t="array" ref="BR175">_xlfn.XLOOKUP($A175&amp;BR$5,'[1]NBA-Data-1980-2019'!$B$1:$B$16305&amp;'[1]NBA-Data-1980-2019'!$A$1:$A$16305,'[1]NBA-Data-1980-2019'!$F$1:$F$16305,"",0)</f>
        <v>7.7</v>
      </c>
      <c r="BS175" s="2" t="str" cm="1">
        <f t="array" ref="BS175">_xlfn.XLOOKUP($A175&amp;BS$5,'[1]NBA-Data-1980-2019'!$B$1:$B$16305&amp;'[1]NBA-Data-1980-2019'!$A$1:$A$16305,'[1]NBA-Data-1980-2019'!$F$1:$F$16305,"",0)</f>
        <v/>
      </c>
      <c r="BT175" s="2" t="str" cm="1">
        <f t="array" ref="BT175">_xlfn.XLOOKUP($A175&amp;BT$5,'[1]NBA-Data-1980-2019'!$B$1:$B$16305&amp;'[1]NBA-Data-1980-2019'!$A$1:$A$16305,'[1]NBA-Data-1980-2019'!$F$1:$F$16305,"",0)</f>
        <v/>
      </c>
      <c r="BU175" s="2" t="str" cm="1">
        <f t="array" ref="BU175">_xlfn.XLOOKUP($A175&amp;BU$5,'[1]NBA-Data-1980-2019'!$B$1:$B$16305&amp;'[1]NBA-Data-1980-2019'!$A$1:$A$16305,'[1]NBA-Data-1980-2019'!$F$1:$F$16305,"",0)</f>
        <v/>
      </c>
      <c r="BV175" s="2" t="str" cm="1">
        <f t="array" ref="BV175">_xlfn.XLOOKUP($A175&amp;BV$5,'[1]NBA-Data-1980-2019'!$B$1:$B$16305&amp;'[1]NBA-Data-1980-2019'!$A$1:$A$16305,'[1]NBA-Data-1980-2019'!$F$1:$F$16305,"",0)</f>
        <v/>
      </c>
      <c r="BW175" s="2" t="str" cm="1">
        <f t="array" ref="BW175">_xlfn.XLOOKUP($A175&amp;BW$5,'[1]NBA-Data-1980-2019'!$B$1:$B$16305&amp;'[1]NBA-Data-1980-2019'!$A$1:$A$16305,'[1]NBA-Data-1980-2019'!$F$1:$F$16305,"",0)</f>
        <v/>
      </c>
      <c r="BX175" s="2" t="str" cm="1">
        <f t="array" ref="BX175">_xlfn.XLOOKUP($A175&amp;BX$5,'[1]NBA-Data-1980-2019'!$B$1:$B$16305&amp;'[1]NBA-Data-1980-2019'!$A$1:$A$16305,'[1]NBA-Data-1980-2019'!$F$1:$F$16305,"",0)</f>
        <v/>
      </c>
      <c r="BY175" s="2" t="str" cm="1">
        <f t="array" ref="BY175">_xlfn.XLOOKUP($A175&amp;BY$5,'[1]NBA-Data-1980-2019'!$B$1:$B$16305&amp;'[1]NBA-Data-1980-2019'!$A$1:$A$16305,'[1]NBA-Data-1980-2019'!$F$1:$F$16305,"",0)</f>
        <v/>
      </c>
      <c r="BZ175" s="2" t="str" cm="1">
        <f t="array" ref="BZ175">_xlfn.XLOOKUP($A175&amp;BZ$5,'[1]NBA-Data-1980-2019'!$B$1:$B$16305&amp;'[1]NBA-Data-1980-2019'!$A$1:$A$16305,'[1]NBA-Data-1980-2019'!$F$1:$F$16305,"",0)</f>
        <v/>
      </c>
      <c r="CA175" s="2" t="str" cm="1">
        <f t="array" ref="CA175">_xlfn.XLOOKUP($A175&amp;CA$5,'[1]NBA-Data-1980-2019'!$B$1:$B$16305&amp;'[1]NBA-Data-1980-2019'!$A$1:$A$16305,'[1]NBA-Data-1980-2019'!$F$1:$F$16305,"",0)</f>
        <v/>
      </c>
      <c r="CB175" s="2" t="str" cm="1">
        <f t="array" ref="CB175">_xlfn.XLOOKUP($A175&amp;CB$5,'[1]NBA-Data-1980-2019'!$B$1:$B$16305&amp;'[1]NBA-Data-1980-2019'!$A$1:$A$16305,'[1]NBA-Data-1980-2019'!$F$1:$F$16305,"",0)</f>
        <v/>
      </c>
      <c r="CC175" s="2" t="str" cm="1">
        <f t="array" ref="CC175">_xlfn.XLOOKUP($A175&amp;CC$5,'[1]NBA-Data-1980-2019'!$B$1:$B$16305&amp;'[1]NBA-Data-1980-2019'!$A$1:$A$16305,'[1]NBA-Data-1980-2019'!$F$1:$F$16305,"",0)</f>
        <v/>
      </c>
      <c r="CD175" s="2" t="str" cm="1">
        <f t="array" ref="CD175">_xlfn.XLOOKUP($A175&amp;CD$5,'[1]NBA-Data-1980-2019'!$B$1:$B$16305&amp;'[1]NBA-Data-1980-2019'!$A$1:$A$16305,'[1]NBA-Data-1980-2019'!$F$1:$F$16305,"",0)</f>
        <v/>
      </c>
      <c r="CE175" s="2" t="str" cm="1">
        <f t="array" ref="CE175">_xlfn.XLOOKUP($A175&amp;CE$5,'[1]NBA-Data-1980-2019'!$B$1:$B$16305&amp;'[1]NBA-Data-1980-2019'!$A$1:$A$16305,'[1]NBA-Data-1980-2019'!$F$1:$F$16305,"",0)</f>
        <v/>
      </c>
      <c r="CF175" s="2" t="str" cm="1">
        <f t="array" ref="CF175">_xlfn.XLOOKUP($A175&amp;CF$5,'[1]NBA-Data-1980-2019'!$B$1:$B$16305&amp;'[1]NBA-Data-1980-2019'!$A$1:$A$16305,'[1]NBA-Data-1980-2019'!$F$1:$F$16305,"",0)</f>
        <v/>
      </c>
      <c r="CG175" s="2" t="str" cm="1">
        <f t="array" ref="CG175">_xlfn.XLOOKUP($A175&amp;CG$5,'[1]NBA-Data-1980-2019'!$B$1:$B$16305&amp;'[1]NBA-Data-1980-2019'!$A$1:$A$16305,'[1]NBA-Data-1980-2019'!$F$1:$F$16305,"",0)</f>
        <v/>
      </c>
      <c r="CH175" s="2" t="str" cm="1">
        <f t="array" ref="CH175">_xlfn.XLOOKUP($A175&amp;CH$5,'[1]NBA-Data-1980-2019'!$B$1:$B$16305&amp;'[1]NBA-Data-1980-2019'!$A$1:$A$16305,'[1]NBA-Data-1980-2019'!$F$1:$F$16305,"",0)</f>
        <v/>
      </c>
      <c r="CI175" s="2" t="str" cm="1">
        <f t="array" ref="CI175">_xlfn.XLOOKUP($A175&amp;CI$5,'[1]NBA-Data-1980-2019'!$B$1:$B$16305&amp;'[1]NBA-Data-1980-2019'!$A$1:$A$16305,'[1]NBA-Data-1980-2019'!$F$1:$F$16305,"",0)</f>
        <v/>
      </c>
      <c r="CJ175" s="2" t="str" cm="1">
        <f t="array" ref="CJ175">_xlfn.XLOOKUP($A175&amp;CJ$5,'[1]NBA-Data-1980-2019'!$B$1:$B$16305&amp;'[1]NBA-Data-1980-2019'!$A$1:$A$16305,'[1]NBA-Data-1980-2019'!$F$1:$F$16305,"",0)</f>
        <v/>
      </c>
      <c r="CK175" s="2" t="str" cm="1">
        <f t="array" ref="CK175">_xlfn.XLOOKUP($A175&amp;CK$5,'[1]NBA-Data-1980-2019'!$B$1:$B$16305&amp;'[1]NBA-Data-1980-2019'!$A$1:$A$16305,'[1]NBA-Data-1980-2019'!$F$1:$F$16305,"",0)</f>
        <v/>
      </c>
      <c r="CL175" s="2" t="str" cm="1">
        <f t="array" ref="CL175">_xlfn.XLOOKUP($A175&amp;CL$5,'[1]NBA-Data-1980-2019'!$B$1:$B$16305&amp;'[1]NBA-Data-1980-2019'!$A$1:$A$16305,'[1]NBA-Data-1980-2019'!$F$1:$F$16305,"",0)</f>
        <v/>
      </c>
      <c r="CM175" s="2" t="str" cm="1">
        <f t="array" ref="CM175">_xlfn.XLOOKUP($A175&amp;CM$5,'[1]NBA-Data-1980-2019'!$B$1:$B$16305&amp;'[1]NBA-Data-1980-2019'!$A$1:$A$16305,'[1]NBA-Data-1980-2019'!$F$1:$F$16305,"",0)</f>
        <v/>
      </c>
      <c r="CN175" s="2" t="str" cm="1">
        <f t="array" ref="CN175">_xlfn.XLOOKUP($A175&amp;CN$5,'[1]NBA-Data-1980-2019'!$B$1:$B$16305&amp;'[1]NBA-Data-1980-2019'!$A$1:$A$16305,'[1]NBA-Data-1980-2019'!$F$1:$F$16305,"",0)</f>
        <v/>
      </c>
      <c r="CO175" s="2" t="str" cm="1">
        <f t="array" ref="CO175">_xlfn.XLOOKUP($A175&amp;CO$5,'[1]NBA-Data-1980-2019'!$B$1:$B$16305&amp;'[1]NBA-Data-1980-2019'!$A$1:$A$16305,'[1]NBA-Data-1980-2019'!$F$1:$F$16305,"",0)</f>
        <v/>
      </c>
      <c r="CP175" s="2" t="str" cm="1">
        <f t="array" ref="CP175">_xlfn.XLOOKUP($A175&amp;CP$5,'[1]NBA-Data-1980-2019'!$B$1:$B$16305&amp;'[1]NBA-Data-1980-2019'!$A$1:$A$16305,'[1]NBA-Data-1980-2019'!$F$1:$F$16305,"",0)</f>
        <v/>
      </c>
      <c r="CQ175" s="2" t="str" cm="1">
        <f t="array" ref="CQ175">_xlfn.XLOOKUP($A175&amp;CQ$5,'[1]NBA-Data-1980-2019'!$B$1:$B$16305&amp;'[1]NBA-Data-1980-2019'!$A$1:$A$16305,'[1]NBA-Data-1980-2019'!$F$1:$F$16305,"",0)</f>
        <v/>
      </c>
      <c r="CR175" s="2" t="str" cm="1">
        <f t="array" ref="CR175">_xlfn.XLOOKUP($A175&amp;CR$5,'[1]NBA-Data-1980-2019'!$B$1:$B$16305&amp;'[1]NBA-Data-1980-2019'!$A$1:$A$16305,'[1]NBA-Data-1980-2019'!$F$1:$F$16305,"",0)</f>
        <v/>
      </c>
      <c r="CS175" s="2" t="str" cm="1">
        <f t="array" ref="CS175">_xlfn.XLOOKUP($A175&amp;CS$5,'[1]NBA-Data-1980-2019'!$B$1:$B$16305&amp;'[1]NBA-Data-1980-2019'!$A$1:$A$16305,'[1]NBA-Data-1980-2019'!$F$1:$F$16305,"",0)</f>
        <v/>
      </c>
      <c r="CU175" s="2" t="str">
        <f>_xlfn.XLOOKUP($A175,TEAMS!$G$1:$G$839,TEAMS!$H$1:$H$839,"",0)</f>
        <v>SG</v>
      </c>
      <c r="CV175" s="2" t="str">
        <f>_xlfn.XLOOKUP($CU175,DASHBOARD!$B$22:$B$27,DASHBOARD!$C$22:$C$27,"",0)</f>
        <v>GUARD</v>
      </c>
      <c r="CY175" s="63">
        <f>SUMIFS('[1]NBA-Data-1980-2019'!$G$1:$G$16305,'[1]NBA-Data-1980-2019'!$B$1:$B$16305,$A175,'[1]NBA-Data-1980-2019'!$A$1:$A$16305,CY$9)</f>
        <v>0</v>
      </c>
      <c r="CZ175" s="63">
        <f>SUMIFS('[1]NBA-Data-1980-2019'!$G$1:$G$16305,'[1]NBA-Data-1980-2019'!$B$1:$B$16305,$A175,'[1]NBA-Data-1980-2019'!$A$1:$A$16305,CZ$9)</f>
        <v>0</v>
      </c>
      <c r="DA175" s="63">
        <f>SUMIFS('[1]NBA-Data-1980-2019'!$G$1:$G$16305,'[1]NBA-Data-1980-2019'!$B$1:$B$16305,$A175,'[1]NBA-Data-1980-2019'!$A$1:$A$16305,DA$9)</f>
        <v>0</v>
      </c>
      <c r="DB175" s="63">
        <f>SUMIFS('[1]NBA-Data-1980-2019'!$G$1:$G$16305,'[1]NBA-Data-1980-2019'!$B$1:$B$16305,$A175,'[1]NBA-Data-1980-2019'!$A$1:$A$16305,DB$9)</f>
        <v>0</v>
      </c>
      <c r="DC175" s="63">
        <f>SUMIFS('[1]NBA-Data-1980-2019'!$G$1:$G$16305,'[1]NBA-Data-1980-2019'!$B$1:$B$16305,$A175,'[1]NBA-Data-1980-2019'!$A$1:$A$16305,DC$9)</f>
        <v>0</v>
      </c>
      <c r="DD175" s="63">
        <f>SUMIFS('[1]NBA-Data-1980-2019'!$G$1:$G$16305,'[1]NBA-Data-1980-2019'!$B$1:$B$16305,$A175,'[1]NBA-Data-1980-2019'!$A$1:$A$16305,DD$9)</f>
        <v>0</v>
      </c>
      <c r="DE175" s="63">
        <f>SUMIFS('[1]NBA-Data-1980-2019'!$G$1:$G$16305,'[1]NBA-Data-1980-2019'!$B$1:$B$16305,$A175,'[1]NBA-Data-1980-2019'!$A$1:$A$16305,DE$9)</f>
        <v>0</v>
      </c>
      <c r="DF175" s="63">
        <f>SUMIFS('[1]NBA-Data-1980-2019'!$G$1:$G$16305,'[1]NBA-Data-1980-2019'!$B$1:$B$16305,$A175,'[1]NBA-Data-1980-2019'!$A$1:$A$16305,DF$9)</f>
        <v>0</v>
      </c>
      <c r="DG175" s="63">
        <f>SUMIFS('[1]NBA-Data-1980-2019'!$G$1:$G$16305,'[1]NBA-Data-1980-2019'!$B$1:$B$16305,$A175,'[1]NBA-Data-1980-2019'!$A$1:$A$16305,DG$9)</f>
        <v>0</v>
      </c>
      <c r="DH175" s="63">
        <f>SUMIFS('[1]NBA-Data-1980-2019'!$G$1:$G$16305,'[1]NBA-Data-1980-2019'!$B$1:$B$16305,$A175,'[1]NBA-Data-1980-2019'!$A$1:$A$16305,DH$9)</f>
        <v>0</v>
      </c>
      <c r="DI175" s="63">
        <f>SUMIFS('[1]NBA-Data-1980-2019'!$G$1:$G$16305,'[1]NBA-Data-1980-2019'!$B$1:$B$16305,$A175,'[1]NBA-Data-1980-2019'!$A$1:$A$16305,DI$9)</f>
        <v>0</v>
      </c>
      <c r="DJ175" s="63">
        <f>SUMIFS('[1]NBA-Data-1980-2019'!$G$1:$G$16305,'[1]NBA-Data-1980-2019'!$B$1:$B$16305,$A175,'[1]NBA-Data-1980-2019'!$A$1:$A$16305,DJ$9)</f>
        <v>0</v>
      </c>
      <c r="DK175" s="63">
        <f>SUMIFS('[1]NBA-Data-1980-2019'!$G$1:$G$16305,'[1]NBA-Data-1980-2019'!$B$1:$B$16305,$A175,'[1]NBA-Data-1980-2019'!$A$1:$A$16305,DK$9)</f>
        <v>0</v>
      </c>
      <c r="DL175" s="63">
        <f>SUMIFS('[1]NBA-Data-1980-2019'!$G$1:$G$16305,'[1]NBA-Data-1980-2019'!$B$1:$B$16305,$A175,'[1]NBA-Data-1980-2019'!$A$1:$A$16305,DL$9)</f>
        <v>0</v>
      </c>
      <c r="DM175" s="63">
        <f>SUMIFS('[1]NBA-Data-1980-2019'!$G$1:$G$16305,'[1]NBA-Data-1980-2019'!$B$1:$B$16305,$A175,'[1]NBA-Data-1980-2019'!$A$1:$A$16305,DM$9)</f>
        <v>0</v>
      </c>
      <c r="DN175" s="63">
        <f>SUMIFS('[1]NBA-Data-1980-2019'!$G$1:$G$16305,'[1]NBA-Data-1980-2019'!$B$1:$B$16305,$A175,'[1]NBA-Data-1980-2019'!$A$1:$A$16305,DN$9)</f>
        <v>0</v>
      </c>
      <c r="DO175" s="63">
        <f>SUMIFS('[1]NBA-Data-1980-2019'!$G$1:$G$16305,'[1]NBA-Data-1980-2019'!$B$1:$B$16305,$A175,'[1]NBA-Data-1980-2019'!$A$1:$A$16305,DO$9)</f>
        <v>0</v>
      </c>
      <c r="DP175" s="63">
        <f>SUMIFS('[1]NBA-Data-1980-2019'!$G$1:$G$16305,'[1]NBA-Data-1980-2019'!$B$1:$B$16305,$A175,'[1]NBA-Data-1980-2019'!$A$1:$A$16305,DP$9)</f>
        <v>0</v>
      </c>
      <c r="DQ175" s="63">
        <f>SUMIFS('[1]NBA-Data-1980-2019'!$G$1:$G$16305,'[1]NBA-Data-1980-2019'!$B$1:$B$16305,$A175,'[1]NBA-Data-1980-2019'!$A$1:$A$16305,DQ$9)</f>
        <v>0</v>
      </c>
      <c r="DR175" s="63">
        <f>SUMIFS('[1]NBA-Data-1980-2019'!$G$1:$G$16305,'[1]NBA-Data-1980-2019'!$B$1:$B$16305,$A175,'[1]NBA-Data-1980-2019'!$A$1:$A$16305,DR$9)</f>
        <v>0</v>
      </c>
      <c r="DS175" s="63">
        <f>SUMIFS('[1]NBA-Data-1980-2019'!$G$1:$G$16305,'[1]NBA-Data-1980-2019'!$B$1:$B$16305,$A175,'[1]NBA-Data-1980-2019'!$A$1:$A$16305,DS$9)</f>
        <v>0</v>
      </c>
      <c r="DT175" s="63">
        <f>SUMIFS('[1]NBA-Data-1980-2019'!$G$1:$G$16305,'[1]NBA-Data-1980-2019'!$B$1:$B$16305,$A175,'[1]NBA-Data-1980-2019'!$A$1:$A$16305,DT$9)</f>
        <v>0</v>
      </c>
      <c r="DU175" s="63">
        <f>SUMIFS('[1]NBA-Data-1980-2019'!$G$1:$G$16305,'[1]NBA-Data-1980-2019'!$B$1:$B$16305,$A175,'[1]NBA-Data-1980-2019'!$A$1:$A$16305,DU$9)</f>
        <v>0</v>
      </c>
      <c r="DV175" s="63">
        <f>SUMIFS('[1]NBA-Data-1980-2019'!$G$1:$G$16305,'[1]NBA-Data-1980-2019'!$B$1:$B$16305,$A175,'[1]NBA-Data-1980-2019'!$A$1:$A$16305,DV$9)</f>
        <v>0</v>
      </c>
      <c r="DW175" s="63">
        <f>SUMIFS('[1]NBA-Data-1980-2019'!$G$1:$G$16305,'[1]NBA-Data-1980-2019'!$B$1:$B$16305,$A175,'[1]NBA-Data-1980-2019'!$A$1:$A$16305,DW$9)</f>
        <v>0</v>
      </c>
      <c r="DX175" s="63">
        <f>SUMIFS('[1]NBA-Data-1980-2019'!$G$1:$G$16305,'[1]NBA-Data-1980-2019'!$B$1:$B$16305,$A175,'[1]NBA-Data-1980-2019'!$A$1:$A$16305,DX$9)</f>
        <v>0</v>
      </c>
      <c r="DY175" s="63">
        <f>SUMIFS('[1]NBA-Data-1980-2019'!$G$1:$G$16305,'[1]NBA-Data-1980-2019'!$B$1:$B$16305,$A175,'[1]NBA-Data-1980-2019'!$A$1:$A$16305,DY$9)</f>
        <v>0</v>
      </c>
      <c r="DZ175" s="63">
        <f>SUMIFS('[1]NBA-Data-1980-2019'!$G$1:$G$16305,'[1]NBA-Data-1980-2019'!$B$1:$B$16305,$A175,'[1]NBA-Data-1980-2019'!$A$1:$A$16305,DZ$9)</f>
        <v>0</v>
      </c>
      <c r="EA175" s="63">
        <f>SUMIFS('[1]NBA-Data-1980-2019'!$G$1:$G$16305,'[1]NBA-Data-1980-2019'!$B$1:$B$16305,$A175,'[1]NBA-Data-1980-2019'!$A$1:$A$16305,EA$9)</f>
        <v>0</v>
      </c>
      <c r="EB175" s="63">
        <f>SUMIFS('[1]NBA-Data-1980-2019'!$G$1:$G$16305,'[1]NBA-Data-1980-2019'!$B$1:$B$16305,$A175,'[1]NBA-Data-1980-2019'!$A$1:$A$16305,EB$9)</f>
        <v>0</v>
      </c>
      <c r="EC175" s="63">
        <f>SUMIFS('[1]NBA-Data-1980-2019'!$G$1:$G$16305,'[1]NBA-Data-1980-2019'!$B$1:$B$16305,$A175,'[1]NBA-Data-1980-2019'!$A$1:$A$16305,EC$9)</f>
        <v>0</v>
      </c>
      <c r="ED175" s="63">
        <f>SUMIFS('[1]NBA-Data-1980-2019'!$G$1:$G$16305,'[1]NBA-Data-1980-2019'!$B$1:$B$16305,$A175,'[1]NBA-Data-1980-2019'!$A$1:$A$16305,ED$9)</f>
        <v>0</v>
      </c>
      <c r="EH175" s="2" t="s">
        <v>1478</v>
      </c>
    </row>
    <row r="176" spans="1:165" x14ac:dyDescent="0.2">
      <c r="A176" s="2" t="s">
        <v>705</v>
      </c>
      <c r="B176" s="2" t="str" cm="1">
        <f t="array" ref="B176">_xlfn.XLOOKUP($A176&amp;B$5,'[1]NBA-Data-1980-2019'!$B$1:$B$16305&amp;'[1]NBA-Data-1980-2019'!$A$1:$A$16305,'[1]NBA-Data-1980-2019'!$D$1:$D$16305,"",0)</f>
        <v/>
      </c>
      <c r="C176" s="2" t="str" cm="1">
        <f t="array" ref="C176">_xlfn.XLOOKUP($A176&amp;C$5,'[1]NBA-Data-1980-2019'!$B$1:$B$16305&amp;'[1]NBA-Data-1980-2019'!$A$1:$A$16305,'[1]NBA-Data-1980-2019'!$D$1:$D$16305,"",0)</f>
        <v/>
      </c>
      <c r="D176" s="2" t="str" cm="1">
        <f t="array" ref="D176">_xlfn.XLOOKUP($A176&amp;D$5,'[1]NBA-Data-1980-2019'!$B$1:$B$16305&amp;'[1]NBA-Data-1980-2019'!$A$1:$A$16305,'[1]NBA-Data-1980-2019'!$D$1:$D$16305,"",0)</f>
        <v/>
      </c>
      <c r="E176" s="2" t="str" cm="1">
        <f t="array" ref="E176">_xlfn.XLOOKUP($A176&amp;E$5,'[1]NBA-Data-1980-2019'!$B$1:$B$16305&amp;'[1]NBA-Data-1980-2019'!$A$1:$A$16305,'[1]NBA-Data-1980-2019'!$D$1:$D$16305,"",0)</f>
        <v/>
      </c>
      <c r="F176" s="2" t="str" cm="1">
        <f t="array" ref="F176">_xlfn.XLOOKUP($A176&amp;F$5,'[1]NBA-Data-1980-2019'!$B$1:$B$16305&amp;'[1]NBA-Data-1980-2019'!$A$1:$A$16305,'[1]NBA-Data-1980-2019'!$D$1:$D$16305,"",0)</f>
        <v/>
      </c>
      <c r="G176" s="2" t="str" cm="1">
        <f t="array" ref="G176">_xlfn.XLOOKUP($A176&amp;G$5,'[1]NBA-Data-1980-2019'!$B$1:$B$16305&amp;'[1]NBA-Data-1980-2019'!$A$1:$A$16305,'[1]NBA-Data-1980-2019'!$D$1:$D$16305,"",0)</f>
        <v/>
      </c>
      <c r="H176" s="2" t="str" cm="1">
        <f t="array" ref="H176">_xlfn.XLOOKUP($A176&amp;H$5,'[1]NBA-Data-1980-2019'!$B$1:$B$16305&amp;'[1]NBA-Data-1980-2019'!$A$1:$A$16305,'[1]NBA-Data-1980-2019'!$D$1:$D$16305,"",0)</f>
        <v/>
      </c>
      <c r="I176" s="2" t="str" cm="1">
        <f t="array" ref="I176">_xlfn.XLOOKUP($A176&amp;I$5,'[1]NBA-Data-1980-2019'!$B$1:$B$16305&amp;'[1]NBA-Data-1980-2019'!$A$1:$A$16305,'[1]NBA-Data-1980-2019'!$D$1:$D$16305,"",0)</f>
        <v/>
      </c>
      <c r="J176" s="2" t="str" cm="1">
        <f t="array" ref="J176">_xlfn.XLOOKUP($A176&amp;J$5,'[1]NBA-Data-1980-2019'!$B$1:$B$16305&amp;'[1]NBA-Data-1980-2019'!$A$1:$A$16305,'[1]NBA-Data-1980-2019'!$D$1:$D$16305,"",0)</f>
        <v/>
      </c>
      <c r="K176" s="2" t="str" cm="1">
        <f t="array" ref="K176">_xlfn.XLOOKUP($A176&amp;K$5,'[1]NBA-Data-1980-2019'!$B$1:$B$16305&amp;'[1]NBA-Data-1980-2019'!$A$1:$A$16305,'[1]NBA-Data-1980-2019'!$D$1:$D$16305,"",0)</f>
        <v/>
      </c>
      <c r="L176" s="2" t="str" cm="1">
        <f t="array" ref="L176">_xlfn.XLOOKUP($A176&amp;L$5,'[1]NBA-Data-1980-2019'!$B$1:$B$16305&amp;'[1]NBA-Data-1980-2019'!$A$1:$A$16305,'[1]NBA-Data-1980-2019'!$D$1:$D$16305,"",0)</f>
        <v/>
      </c>
      <c r="M176" s="2" t="str" cm="1">
        <f t="array" ref="M176">_xlfn.XLOOKUP($A176&amp;M$5,'[1]NBA-Data-1980-2019'!$B$1:$B$16305&amp;'[1]NBA-Data-1980-2019'!$A$1:$A$16305,'[1]NBA-Data-1980-2019'!$D$1:$D$16305,"",0)</f>
        <v/>
      </c>
      <c r="N176" s="2" t="str" cm="1">
        <f t="array" ref="N176">_xlfn.XLOOKUP($A176&amp;N$5,'[1]NBA-Data-1980-2019'!$B$1:$B$16305&amp;'[1]NBA-Data-1980-2019'!$A$1:$A$16305,'[1]NBA-Data-1980-2019'!$D$1:$D$16305,"",0)</f>
        <v/>
      </c>
      <c r="O176" s="2" t="str" cm="1">
        <f t="array" ref="O176">_xlfn.XLOOKUP($A176&amp;O$5,'[1]NBA-Data-1980-2019'!$B$1:$B$16305&amp;'[1]NBA-Data-1980-2019'!$A$1:$A$16305,'[1]NBA-Data-1980-2019'!$D$1:$D$16305,"",0)</f>
        <v/>
      </c>
      <c r="P176" s="2" t="str" cm="1">
        <f t="array" ref="P176">_xlfn.XLOOKUP($A176&amp;P$5,'[1]NBA-Data-1980-2019'!$B$1:$B$16305&amp;'[1]NBA-Data-1980-2019'!$A$1:$A$16305,'[1]NBA-Data-1980-2019'!$D$1:$D$16305,"",0)</f>
        <v/>
      </c>
      <c r="Q176" s="2" t="str" cm="1">
        <f t="array" ref="Q176">_xlfn.XLOOKUP($A176&amp;Q$5,'[1]NBA-Data-1980-2019'!$B$1:$B$16305&amp;'[1]NBA-Data-1980-2019'!$A$1:$A$16305,'[1]NBA-Data-1980-2019'!$D$1:$D$16305,"",0)</f>
        <v/>
      </c>
      <c r="R176" s="2" t="str" cm="1">
        <f t="array" ref="R176">_xlfn.XLOOKUP($A176&amp;R$5,'[1]NBA-Data-1980-2019'!$B$1:$B$16305&amp;'[1]NBA-Data-1980-2019'!$A$1:$A$16305,'[1]NBA-Data-1980-2019'!$D$1:$D$16305,"",0)</f>
        <v/>
      </c>
      <c r="S176" s="2" t="str" cm="1">
        <f t="array" ref="S176">_xlfn.XLOOKUP($A176&amp;S$5,'[1]NBA-Data-1980-2019'!$B$1:$B$16305&amp;'[1]NBA-Data-1980-2019'!$A$1:$A$16305,'[1]NBA-Data-1980-2019'!$D$1:$D$16305,"",0)</f>
        <v/>
      </c>
      <c r="T176" s="2" t="str" cm="1">
        <f t="array" ref="T176">_xlfn.XLOOKUP($A176&amp;T$5,'[1]NBA-Data-1980-2019'!$B$1:$B$16305&amp;'[1]NBA-Data-1980-2019'!$A$1:$A$16305,'[1]NBA-Data-1980-2019'!$D$1:$D$16305,"",0)</f>
        <v/>
      </c>
      <c r="U176" s="2" t="str" cm="1">
        <f t="array" ref="U176">_xlfn.XLOOKUP($A176&amp;U$5,'[1]NBA-Data-1980-2019'!$B$1:$B$16305&amp;'[1]NBA-Data-1980-2019'!$A$1:$A$16305,'[1]NBA-Data-1980-2019'!$D$1:$D$16305,"",0)</f>
        <v>TOT</v>
      </c>
      <c r="V176" s="2" t="str" cm="1">
        <f t="array" ref="V176">_xlfn.XLOOKUP($A176&amp;V$5,'[1]NBA-Data-1980-2019'!$B$1:$B$16305&amp;'[1]NBA-Data-1980-2019'!$A$1:$A$16305,'[1]NBA-Data-1980-2019'!$D$1:$D$16305,"",0)</f>
        <v>PHI</v>
      </c>
      <c r="W176" s="2" t="str" cm="1">
        <f t="array" ref="W176">_xlfn.XLOOKUP($A176&amp;W$5,'[1]NBA-Data-1980-2019'!$B$1:$B$16305&amp;'[1]NBA-Data-1980-2019'!$A$1:$A$16305,'[1]NBA-Data-1980-2019'!$D$1:$D$16305,"",0)</f>
        <v>PHI</v>
      </c>
      <c r="X176" s="2" t="str" cm="1">
        <f t="array" ref="X176">_xlfn.XLOOKUP($A176&amp;X$5,'[1]NBA-Data-1980-2019'!$B$1:$B$16305&amp;'[1]NBA-Data-1980-2019'!$A$1:$A$16305,'[1]NBA-Data-1980-2019'!$D$1:$D$16305,"",0)</f>
        <v>LAL</v>
      </c>
      <c r="Y176" s="2" t="str" cm="1">
        <f t="array" ref="Y176">_xlfn.XLOOKUP($A176&amp;Y$5,'[1]NBA-Data-1980-2019'!$B$1:$B$16305&amp;'[1]NBA-Data-1980-2019'!$A$1:$A$16305,'[1]NBA-Data-1980-2019'!$D$1:$D$16305,"",0)</f>
        <v>LAL</v>
      </c>
      <c r="Z176" s="2" t="str" cm="1">
        <f t="array" ref="Z176">_xlfn.XLOOKUP($A176&amp;Z$5,'[1]NBA-Data-1980-2019'!$B$1:$B$16305&amp;'[1]NBA-Data-1980-2019'!$A$1:$A$16305,'[1]NBA-Data-1980-2019'!$D$1:$D$16305,"",0)</f>
        <v>DET</v>
      </c>
      <c r="AA176" s="2" t="str" cm="1">
        <f t="array" ref="AA176">_xlfn.XLOOKUP($A176&amp;AA$5,'[1]NBA-Data-1980-2019'!$B$1:$B$16305&amp;'[1]NBA-Data-1980-2019'!$A$1:$A$16305,'[1]NBA-Data-1980-2019'!$D$1:$D$16305,"",0)</f>
        <v>DET</v>
      </c>
      <c r="AB176" s="2" t="str" cm="1">
        <f t="array" ref="AB176">_xlfn.XLOOKUP($A176&amp;AB$5,'[1]NBA-Data-1980-2019'!$B$1:$B$16305&amp;'[1]NBA-Data-1980-2019'!$A$1:$A$16305,'[1]NBA-Data-1980-2019'!$D$1:$D$16305,"",0)</f>
        <v>ORL</v>
      </c>
      <c r="AC176" s="2" t="str" cm="1">
        <f t="array" ref="AC176">_xlfn.XLOOKUP($A176&amp;AC$5,'[1]NBA-Data-1980-2019'!$B$1:$B$16305&amp;'[1]NBA-Data-1980-2019'!$A$1:$A$16305,'[1]NBA-Data-1980-2019'!$D$1:$D$16305,"",0)</f>
        <v>WAS</v>
      </c>
      <c r="AD176" s="2" t="str" cm="1">
        <f t="array" ref="AD176">_xlfn.XLOOKUP($A176&amp;AD$5,'[1]NBA-Data-1980-2019'!$B$1:$B$16305&amp;'[1]NBA-Data-1980-2019'!$A$1:$A$16305,'[1]NBA-Data-1980-2019'!$D$1:$D$16305,"",0)</f>
        <v>TOR</v>
      </c>
      <c r="AE176" s="2" t="str" cm="1">
        <f t="array" ref="AE176">_xlfn.XLOOKUP($A176&amp;AE$5,'[1]NBA-Data-1980-2019'!$B$1:$B$16305&amp;'[1]NBA-Data-1980-2019'!$A$1:$A$16305,'[1]NBA-Data-1980-2019'!$D$1:$D$16305,"",0)</f>
        <v/>
      </c>
      <c r="AF176" s="2" t="str" cm="1">
        <f t="array" ref="AF176">_xlfn.XLOOKUP($A176&amp;AF$5,'[1]NBA-Data-1980-2019'!$B$1:$B$16305&amp;'[1]NBA-Data-1980-2019'!$A$1:$A$16305,'[1]NBA-Data-1980-2019'!$D$1:$D$16305,"",0)</f>
        <v/>
      </c>
      <c r="AG176" s="2" t="str" cm="1">
        <f t="array" ref="AG176">_xlfn.XLOOKUP($A176&amp;AG$5,'[1]NBA-Data-1980-2019'!$B$1:$B$16305&amp;'[1]NBA-Data-1980-2019'!$A$1:$A$16305,'[1]NBA-Data-1980-2019'!$D$1:$D$16305,"",0)</f>
        <v/>
      </c>
      <c r="AH176" s="2" t="str" cm="1">
        <f t="array" ref="AH176">_xlfn.XLOOKUP($A176&amp;AH$5,'[1]NBA-Data-1980-2019'!$B$1:$B$16305&amp;'[1]NBA-Data-1980-2019'!$A$1:$A$16305,'[1]NBA-Data-1980-2019'!$H$1:$H$16305,"",0)</f>
        <v/>
      </c>
      <c r="AI176" s="2" t="str" cm="1">
        <f t="array" ref="AI176">_xlfn.XLOOKUP($A176&amp;AI$5,'[1]NBA-Data-1980-2019'!$B$1:$B$16305&amp;'[1]NBA-Data-1980-2019'!$A$1:$A$16305,'[1]NBA-Data-1980-2019'!$H$1:$H$16305,"",0)</f>
        <v/>
      </c>
      <c r="AJ176" s="2" t="str" cm="1">
        <f t="array" ref="AJ176">_xlfn.XLOOKUP($A176&amp;AJ$5,'[1]NBA-Data-1980-2019'!$B$1:$B$16305&amp;'[1]NBA-Data-1980-2019'!$A$1:$A$16305,'[1]NBA-Data-1980-2019'!$H$1:$H$16305,"",0)</f>
        <v/>
      </c>
      <c r="AK176" s="2" t="str" cm="1">
        <f t="array" ref="AK176">_xlfn.XLOOKUP($A176&amp;AK$5,'[1]NBA-Data-1980-2019'!$B$1:$B$16305&amp;'[1]NBA-Data-1980-2019'!$A$1:$A$16305,'[1]NBA-Data-1980-2019'!$H$1:$H$16305,"",0)</f>
        <v/>
      </c>
      <c r="AL176" s="2" t="str" cm="1">
        <f t="array" ref="AL176">_xlfn.XLOOKUP($A176&amp;AL$5,'[1]NBA-Data-1980-2019'!$B$1:$B$16305&amp;'[1]NBA-Data-1980-2019'!$A$1:$A$16305,'[1]NBA-Data-1980-2019'!$H$1:$H$16305,"",0)</f>
        <v/>
      </c>
      <c r="AM176" s="2" t="str" cm="1">
        <f t="array" ref="AM176">_xlfn.XLOOKUP($A176&amp;AM$5,'[1]NBA-Data-1980-2019'!$B$1:$B$16305&amp;'[1]NBA-Data-1980-2019'!$A$1:$A$16305,'[1]NBA-Data-1980-2019'!$H$1:$H$16305,"",0)</f>
        <v/>
      </c>
      <c r="AN176" s="2" t="str" cm="1">
        <f t="array" ref="AN176">_xlfn.XLOOKUP($A176&amp;AN$5,'[1]NBA-Data-1980-2019'!$B$1:$B$16305&amp;'[1]NBA-Data-1980-2019'!$A$1:$A$16305,'[1]NBA-Data-1980-2019'!$H$1:$H$16305,"",0)</f>
        <v/>
      </c>
      <c r="AO176" s="2" t="str" cm="1">
        <f t="array" ref="AO176">_xlfn.XLOOKUP($A176&amp;AO$5,'[1]NBA-Data-1980-2019'!$B$1:$B$16305&amp;'[1]NBA-Data-1980-2019'!$A$1:$A$16305,'[1]NBA-Data-1980-2019'!$H$1:$H$16305,"",0)</f>
        <v/>
      </c>
      <c r="AP176" s="2" t="str" cm="1">
        <f t="array" ref="AP176">_xlfn.XLOOKUP($A176&amp;AP$5,'[1]NBA-Data-1980-2019'!$B$1:$B$16305&amp;'[1]NBA-Data-1980-2019'!$A$1:$A$16305,'[1]NBA-Data-1980-2019'!$H$1:$H$16305,"",0)</f>
        <v/>
      </c>
      <c r="AQ176" s="2" t="str" cm="1">
        <f t="array" ref="AQ176">_xlfn.XLOOKUP($A176&amp;AQ$5,'[1]NBA-Data-1980-2019'!$B$1:$B$16305&amp;'[1]NBA-Data-1980-2019'!$A$1:$A$16305,'[1]NBA-Data-1980-2019'!$H$1:$H$16305,"",0)</f>
        <v/>
      </c>
      <c r="AR176" s="2" t="str" cm="1">
        <f t="array" ref="AR176">_xlfn.XLOOKUP($A176&amp;AR$5,'[1]NBA-Data-1980-2019'!$B$1:$B$16305&amp;'[1]NBA-Data-1980-2019'!$A$1:$A$16305,'[1]NBA-Data-1980-2019'!$H$1:$H$16305,"",0)</f>
        <v/>
      </c>
      <c r="AS176" s="2" t="str" cm="1">
        <f t="array" ref="AS176">_xlfn.XLOOKUP($A176&amp;AS$5,'[1]NBA-Data-1980-2019'!$B$1:$B$16305&amp;'[1]NBA-Data-1980-2019'!$A$1:$A$16305,'[1]NBA-Data-1980-2019'!$H$1:$H$16305,"",0)</f>
        <v/>
      </c>
      <c r="AT176" s="2" t="str" cm="1">
        <f t="array" ref="AT176">_xlfn.XLOOKUP($A176&amp;AT$5,'[1]NBA-Data-1980-2019'!$B$1:$B$16305&amp;'[1]NBA-Data-1980-2019'!$A$1:$A$16305,'[1]NBA-Data-1980-2019'!$H$1:$H$16305,"",0)</f>
        <v/>
      </c>
      <c r="AU176" s="2" t="str" cm="1">
        <f t="array" ref="AU176">_xlfn.XLOOKUP($A176&amp;AU$5,'[1]NBA-Data-1980-2019'!$B$1:$B$16305&amp;'[1]NBA-Data-1980-2019'!$A$1:$A$16305,'[1]NBA-Data-1980-2019'!$H$1:$H$16305,"",0)</f>
        <v/>
      </c>
      <c r="AV176" s="2" t="str" cm="1">
        <f t="array" ref="AV176">_xlfn.XLOOKUP($A176&amp;AV$5,'[1]NBA-Data-1980-2019'!$B$1:$B$16305&amp;'[1]NBA-Data-1980-2019'!$A$1:$A$16305,'[1]NBA-Data-1980-2019'!$H$1:$H$16305,"",0)</f>
        <v/>
      </c>
      <c r="AW176" s="2" t="str" cm="1">
        <f t="array" ref="AW176">_xlfn.XLOOKUP($A176&amp;AW$5,'[1]NBA-Data-1980-2019'!$B$1:$B$16305&amp;'[1]NBA-Data-1980-2019'!$A$1:$A$16305,'[1]NBA-Data-1980-2019'!$H$1:$H$16305,"",0)</f>
        <v/>
      </c>
      <c r="AX176" s="2" t="str" cm="1">
        <f t="array" ref="AX176">_xlfn.XLOOKUP($A176&amp;AX$5,'[1]NBA-Data-1980-2019'!$B$1:$B$16305&amp;'[1]NBA-Data-1980-2019'!$A$1:$A$16305,'[1]NBA-Data-1980-2019'!$H$1:$H$16305,"",0)</f>
        <v/>
      </c>
      <c r="AY176" s="2" t="str" cm="1">
        <f t="array" ref="AY176">_xlfn.XLOOKUP($A176&amp;AY$5,'[1]NBA-Data-1980-2019'!$B$1:$B$16305&amp;'[1]NBA-Data-1980-2019'!$A$1:$A$16305,'[1]NBA-Data-1980-2019'!$H$1:$H$16305,"",0)</f>
        <v/>
      </c>
      <c r="AZ176" s="2" t="str" cm="1">
        <f t="array" ref="AZ176">_xlfn.XLOOKUP($A176&amp;AZ$5,'[1]NBA-Data-1980-2019'!$B$1:$B$16305&amp;'[1]NBA-Data-1980-2019'!$A$1:$A$16305,'[1]NBA-Data-1980-2019'!$H$1:$H$16305,"",0)</f>
        <v/>
      </c>
      <c r="BA176" s="2" cm="1">
        <f t="array" ref="BA176">_xlfn.XLOOKUP($A176&amp;BA$5,'[1]NBA-Data-1980-2019'!$B$1:$B$16305&amp;'[1]NBA-Data-1980-2019'!$A$1:$A$16305,'[1]NBA-Data-1980-2019'!$H$1:$H$16305,"",0)</f>
        <v>720</v>
      </c>
      <c r="BB176" s="2" cm="1">
        <f t="array" ref="BB176">_xlfn.XLOOKUP($A176&amp;BB$5,'[1]NBA-Data-1980-2019'!$B$1:$B$16305&amp;'[1]NBA-Data-1980-2019'!$A$1:$A$16305,'[1]NBA-Data-1980-2019'!$H$1:$H$16305,"",0)</f>
        <v>2064.6</v>
      </c>
      <c r="BC176" s="2" cm="1">
        <f t="array" ref="BC176">_xlfn.XLOOKUP($A176&amp;BC$5,'[1]NBA-Data-1980-2019'!$B$1:$B$16305&amp;'[1]NBA-Data-1980-2019'!$A$1:$A$16305,'[1]NBA-Data-1980-2019'!$H$1:$H$16305,"",0)</f>
        <v>1643.3999999999999</v>
      </c>
      <c r="BD176" s="2" cm="1">
        <f t="array" ref="BD176">_xlfn.XLOOKUP($A176&amp;BD$5,'[1]NBA-Data-1980-2019'!$B$1:$B$16305&amp;'[1]NBA-Data-1980-2019'!$A$1:$A$16305,'[1]NBA-Data-1980-2019'!$H$1:$H$16305,"",0)</f>
        <v>1661.4</v>
      </c>
      <c r="BE176" s="2" cm="1">
        <f t="array" ref="BE176">_xlfn.XLOOKUP($A176&amp;BE$5,'[1]NBA-Data-1980-2019'!$B$1:$B$16305&amp;'[1]NBA-Data-1980-2019'!$A$1:$A$16305,'[1]NBA-Data-1980-2019'!$H$1:$H$16305,"",0)</f>
        <v>2556.4</v>
      </c>
      <c r="BF176" s="2" cm="1">
        <f t="array" ref="BF176">_xlfn.XLOOKUP($A176&amp;BF$5,'[1]NBA-Data-1980-2019'!$B$1:$B$16305&amp;'[1]NBA-Data-1980-2019'!$A$1:$A$16305,'[1]NBA-Data-1980-2019'!$H$1:$H$16305,"",0)</f>
        <v>1464</v>
      </c>
      <c r="BG176" s="2" cm="1">
        <f t="array" ref="BG176">_xlfn.XLOOKUP($A176&amp;BG$5,'[1]NBA-Data-1980-2019'!$B$1:$B$16305&amp;'[1]NBA-Data-1980-2019'!$A$1:$A$16305,'[1]NBA-Data-1980-2019'!$H$1:$H$16305,"",0)</f>
        <v>42.900000000000006</v>
      </c>
      <c r="BH176" s="2" cm="1">
        <f t="array" ref="BH176">_xlfn.XLOOKUP($A176&amp;BH$5,'[1]NBA-Data-1980-2019'!$B$1:$B$16305&amp;'[1]NBA-Data-1980-2019'!$A$1:$A$16305,'[1]NBA-Data-1980-2019'!$H$1:$H$16305,"",0)</f>
        <v>738</v>
      </c>
      <c r="BI176" s="2" cm="1">
        <f t="array" ref="BI176">_xlfn.XLOOKUP($A176&amp;BI$5,'[1]NBA-Data-1980-2019'!$B$1:$B$16305&amp;'[1]NBA-Data-1980-2019'!$A$1:$A$16305,'[1]NBA-Data-1980-2019'!$H$1:$H$16305,"",0)</f>
        <v>1116.5</v>
      </c>
      <c r="BJ176" s="2" cm="1">
        <f t="array" ref="BJ176">_xlfn.XLOOKUP($A176&amp;BJ$5,'[1]NBA-Data-1980-2019'!$B$1:$B$16305&amp;'[1]NBA-Data-1980-2019'!$A$1:$A$16305,'[1]NBA-Data-1980-2019'!$H$1:$H$16305,"",0)</f>
        <v>104</v>
      </c>
      <c r="BK176" s="2" t="str" cm="1">
        <f t="array" ref="BK176">_xlfn.XLOOKUP($A176&amp;BK$5,'[1]NBA-Data-1980-2019'!$B$1:$B$16305&amp;'[1]NBA-Data-1980-2019'!$A$1:$A$16305,'[1]NBA-Data-1980-2019'!$H$1:$H$16305,"",0)</f>
        <v/>
      </c>
      <c r="BL176" s="2" t="str" cm="1">
        <f t="array" ref="BL176">_xlfn.XLOOKUP($A176&amp;BL$5,'[1]NBA-Data-1980-2019'!$B$1:$B$16305&amp;'[1]NBA-Data-1980-2019'!$A$1:$A$16305,'[1]NBA-Data-1980-2019'!$H$1:$H$16305,"",0)</f>
        <v/>
      </c>
      <c r="BM176" s="2" t="str" cm="1">
        <f t="array" ref="BM176">_xlfn.XLOOKUP($A176&amp;BM$5,'[1]NBA-Data-1980-2019'!$B$1:$B$16305&amp;'[1]NBA-Data-1980-2019'!$A$1:$A$16305,'[1]NBA-Data-1980-2019'!$H$1:$H$16305,"",0)</f>
        <v/>
      </c>
      <c r="BN176" s="2" t="str" cm="1">
        <f t="array" ref="BN176">_xlfn.XLOOKUP($A176&amp;BN$5,'[1]NBA-Data-1980-2019'!$B$1:$B$16305&amp;'[1]NBA-Data-1980-2019'!$A$1:$A$16305,'[1]NBA-Data-1980-2019'!$F$1:$F$16305,"",0)</f>
        <v/>
      </c>
      <c r="BO176" s="2" t="str" cm="1">
        <f t="array" ref="BO176">_xlfn.XLOOKUP($A176&amp;BO$5,'[1]NBA-Data-1980-2019'!$B$1:$B$16305&amp;'[1]NBA-Data-1980-2019'!$A$1:$A$16305,'[1]NBA-Data-1980-2019'!$F$1:$F$16305,"",0)</f>
        <v/>
      </c>
      <c r="BP176" s="2" t="str" cm="1">
        <f t="array" ref="BP176">_xlfn.XLOOKUP($A176&amp;BP$5,'[1]NBA-Data-1980-2019'!$B$1:$B$16305&amp;'[1]NBA-Data-1980-2019'!$A$1:$A$16305,'[1]NBA-Data-1980-2019'!$F$1:$F$16305,"",0)</f>
        <v/>
      </c>
      <c r="BQ176" s="2" t="str" cm="1">
        <f t="array" ref="BQ176">_xlfn.XLOOKUP($A176&amp;BQ$5,'[1]NBA-Data-1980-2019'!$B$1:$B$16305&amp;'[1]NBA-Data-1980-2019'!$A$1:$A$16305,'[1]NBA-Data-1980-2019'!$F$1:$F$16305,"",0)</f>
        <v/>
      </c>
      <c r="BR176" s="2" t="str" cm="1">
        <f t="array" ref="BR176">_xlfn.XLOOKUP($A176&amp;BR$5,'[1]NBA-Data-1980-2019'!$B$1:$B$16305&amp;'[1]NBA-Data-1980-2019'!$A$1:$A$16305,'[1]NBA-Data-1980-2019'!$F$1:$F$16305,"",0)</f>
        <v/>
      </c>
      <c r="BS176" s="2" t="str" cm="1">
        <f t="array" ref="BS176">_xlfn.XLOOKUP($A176&amp;BS$5,'[1]NBA-Data-1980-2019'!$B$1:$B$16305&amp;'[1]NBA-Data-1980-2019'!$A$1:$A$16305,'[1]NBA-Data-1980-2019'!$F$1:$F$16305,"",0)</f>
        <v/>
      </c>
      <c r="BT176" s="2" t="str" cm="1">
        <f t="array" ref="BT176">_xlfn.XLOOKUP($A176&amp;BT$5,'[1]NBA-Data-1980-2019'!$B$1:$B$16305&amp;'[1]NBA-Data-1980-2019'!$A$1:$A$16305,'[1]NBA-Data-1980-2019'!$F$1:$F$16305,"",0)</f>
        <v/>
      </c>
      <c r="BU176" s="2" t="str" cm="1">
        <f t="array" ref="BU176">_xlfn.XLOOKUP($A176&amp;BU$5,'[1]NBA-Data-1980-2019'!$B$1:$B$16305&amp;'[1]NBA-Data-1980-2019'!$A$1:$A$16305,'[1]NBA-Data-1980-2019'!$F$1:$F$16305,"",0)</f>
        <v/>
      </c>
      <c r="BV176" s="2" t="str" cm="1">
        <f t="array" ref="BV176">_xlfn.XLOOKUP($A176&amp;BV$5,'[1]NBA-Data-1980-2019'!$B$1:$B$16305&amp;'[1]NBA-Data-1980-2019'!$A$1:$A$16305,'[1]NBA-Data-1980-2019'!$F$1:$F$16305,"",0)</f>
        <v/>
      </c>
      <c r="BW176" s="2" t="str" cm="1">
        <f t="array" ref="BW176">_xlfn.XLOOKUP($A176&amp;BW$5,'[1]NBA-Data-1980-2019'!$B$1:$B$16305&amp;'[1]NBA-Data-1980-2019'!$A$1:$A$16305,'[1]NBA-Data-1980-2019'!$F$1:$F$16305,"",0)</f>
        <v/>
      </c>
      <c r="BX176" s="2" t="str" cm="1">
        <f t="array" ref="BX176">_xlfn.XLOOKUP($A176&amp;BX$5,'[1]NBA-Data-1980-2019'!$B$1:$B$16305&amp;'[1]NBA-Data-1980-2019'!$A$1:$A$16305,'[1]NBA-Data-1980-2019'!$F$1:$F$16305,"",0)</f>
        <v/>
      </c>
      <c r="BY176" s="2" t="str" cm="1">
        <f t="array" ref="BY176">_xlfn.XLOOKUP($A176&amp;BY$5,'[1]NBA-Data-1980-2019'!$B$1:$B$16305&amp;'[1]NBA-Data-1980-2019'!$A$1:$A$16305,'[1]NBA-Data-1980-2019'!$F$1:$F$16305,"",0)</f>
        <v/>
      </c>
      <c r="BZ176" s="2" t="str" cm="1">
        <f t="array" ref="BZ176">_xlfn.XLOOKUP($A176&amp;BZ$5,'[1]NBA-Data-1980-2019'!$B$1:$B$16305&amp;'[1]NBA-Data-1980-2019'!$A$1:$A$16305,'[1]NBA-Data-1980-2019'!$F$1:$F$16305,"",0)</f>
        <v/>
      </c>
      <c r="CA176" s="2" t="str" cm="1">
        <f t="array" ref="CA176">_xlfn.XLOOKUP($A176&amp;CA$5,'[1]NBA-Data-1980-2019'!$B$1:$B$16305&amp;'[1]NBA-Data-1980-2019'!$A$1:$A$16305,'[1]NBA-Data-1980-2019'!$F$1:$F$16305,"",0)</f>
        <v/>
      </c>
      <c r="CB176" s="2" t="str" cm="1">
        <f t="array" ref="CB176">_xlfn.XLOOKUP($A176&amp;CB$5,'[1]NBA-Data-1980-2019'!$B$1:$B$16305&amp;'[1]NBA-Data-1980-2019'!$A$1:$A$16305,'[1]NBA-Data-1980-2019'!$F$1:$F$16305,"",0)</f>
        <v/>
      </c>
      <c r="CC176" s="2" t="str" cm="1">
        <f t="array" ref="CC176">_xlfn.XLOOKUP($A176&amp;CC$5,'[1]NBA-Data-1980-2019'!$B$1:$B$16305&amp;'[1]NBA-Data-1980-2019'!$A$1:$A$16305,'[1]NBA-Data-1980-2019'!$F$1:$F$16305,"",0)</f>
        <v/>
      </c>
      <c r="CD176" s="2" t="str" cm="1">
        <f t="array" ref="CD176">_xlfn.XLOOKUP($A176&amp;CD$5,'[1]NBA-Data-1980-2019'!$B$1:$B$16305&amp;'[1]NBA-Data-1980-2019'!$A$1:$A$16305,'[1]NBA-Data-1980-2019'!$F$1:$F$16305,"",0)</f>
        <v/>
      </c>
      <c r="CE176" s="2" t="str" cm="1">
        <f t="array" ref="CE176">_xlfn.XLOOKUP($A176&amp;CE$5,'[1]NBA-Data-1980-2019'!$B$1:$B$16305&amp;'[1]NBA-Data-1980-2019'!$A$1:$A$16305,'[1]NBA-Data-1980-2019'!$F$1:$F$16305,"",0)</f>
        <v/>
      </c>
      <c r="CF176" s="2" t="str" cm="1">
        <f t="array" ref="CF176">_xlfn.XLOOKUP($A176&amp;CF$5,'[1]NBA-Data-1980-2019'!$B$1:$B$16305&amp;'[1]NBA-Data-1980-2019'!$A$1:$A$16305,'[1]NBA-Data-1980-2019'!$F$1:$F$16305,"",0)</f>
        <v/>
      </c>
      <c r="CG176" s="2" cm="1">
        <f t="array" ref="CG176">_xlfn.XLOOKUP($A176&amp;CG$5,'[1]NBA-Data-1980-2019'!$B$1:$B$16305&amp;'[1]NBA-Data-1980-2019'!$A$1:$A$16305,'[1]NBA-Data-1980-2019'!$F$1:$F$16305,"",0)</f>
        <v>10.8</v>
      </c>
      <c r="CH176" s="2" cm="1">
        <f t="array" ref="CH176">_xlfn.XLOOKUP($A176&amp;CH$5,'[1]NBA-Data-1980-2019'!$B$1:$B$16305&amp;'[1]NBA-Data-1980-2019'!$A$1:$A$16305,'[1]NBA-Data-1980-2019'!$F$1:$F$16305,"",0)</f>
        <v>12.6</v>
      </c>
      <c r="CI176" s="2" cm="1">
        <f t="array" ref="CI176">_xlfn.XLOOKUP($A176&amp;CI$5,'[1]NBA-Data-1980-2019'!$B$1:$B$16305&amp;'[1]NBA-Data-1980-2019'!$A$1:$A$16305,'[1]NBA-Data-1980-2019'!$F$1:$F$16305,"",0)</f>
        <v>11.5</v>
      </c>
      <c r="CJ176" s="2" cm="1">
        <f t="array" ref="CJ176">_xlfn.XLOOKUP($A176&amp;CJ$5,'[1]NBA-Data-1980-2019'!$B$1:$B$16305&amp;'[1]NBA-Data-1980-2019'!$A$1:$A$16305,'[1]NBA-Data-1980-2019'!$F$1:$F$16305,"",0)</f>
        <v>11.4</v>
      </c>
      <c r="CK176" s="2" cm="1">
        <f t="array" ref="CK176">_xlfn.XLOOKUP($A176&amp;CK$5,'[1]NBA-Data-1980-2019'!$B$1:$B$16305&amp;'[1]NBA-Data-1980-2019'!$A$1:$A$16305,'[1]NBA-Data-1980-2019'!$F$1:$F$16305,"",0)</f>
        <v>14.7</v>
      </c>
      <c r="CL176" s="2" cm="1">
        <f t="array" ref="CL176">_xlfn.XLOOKUP($A176&amp;CL$5,'[1]NBA-Data-1980-2019'!$B$1:$B$16305&amp;'[1]NBA-Data-1980-2019'!$A$1:$A$16305,'[1]NBA-Data-1980-2019'!$F$1:$F$16305,"",0)</f>
        <v>14.1</v>
      </c>
      <c r="CM176" s="2" cm="1">
        <f t="array" ref="CM176">_xlfn.XLOOKUP($A176&amp;CM$5,'[1]NBA-Data-1980-2019'!$B$1:$B$16305&amp;'[1]NBA-Data-1980-2019'!$A$1:$A$16305,'[1]NBA-Data-1980-2019'!$F$1:$F$16305,"",0)</f>
        <v>13.5</v>
      </c>
      <c r="CN176" s="2" cm="1">
        <f t="array" ref="CN176">_xlfn.XLOOKUP($A176&amp;CN$5,'[1]NBA-Data-1980-2019'!$B$1:$B$16305&amp;'[1]NBA-Data-1980-2019'!$A$1:$A$16305,'[1]NBA-Data-1980-2019'!$F$1:$F$16305,"",0)</f>
        <v>13.1</v>
      </c>
      <c r="CO176" s="2" cm="1">
        <f t="array" ref="CO176">_xlfn.XLOOKUP($A176&amp;CO$5,'[1]NBA-Data-1980-2019'!$B$1:$B$16305&amp;'[1]NBA-Data-1980-2019'!$A$1:$A$16305,'[1]NBA-Data-1980-2019'!$F$1:$F$16305,"",0)</f>
        <v>12.4</v>
      </c>
      <c r="CP176" s="2" cm="1">
        <f t="array" ref="CP176">_xlfn.XLOOKUP($A176&amp;CP$5,'[1]NBA-Data-1980-2019'!$B$1:$B$16305&amp;'[1]NBA-Data-1980-2019'!$A$1:$A$16305,'[1]NBA-Data-1980-2019'!$F$1:$F$16305,"",0)</f>
        <v>16</v>
      </c>
      <c r="CQ176" s="2" t="str" cm="1">
        <f t="array" ref="CQ176">_xlfn.XLOOKUP($A176&amp;CQ$5,'[1]NBA-Data-1980-2019'!$B$1:$B$16305&amp;'[1]NBA-Data-1980-2019'!$A$1:$A$16305,'[1]NBA-Data-1980-2019'!$F$1:$F$16305,"",0)</f>
        <v/>
      </c>
      <c r="CR176" s="2" t="str" cm="1">
        <f t="array" ref="CR176">_xlfn.XLOOKUP($A176&amp;CR$5,'[1]NBA-Data-1980-2019'!$B$1:$B$16305&amp;'[1]NBA-Data-1980-2019'!$A$1:$A$16305,'[1]NBA-Data-1980-2019'!$F$1:$F$16305,"",0)</f>
        <v/>
      </c>
      <c r="CS176" s="2" t="str" cm="1">
        <f t="array" ref="CS176">_xlfn.XLOOKUP($A176&amp;CS$5,'[1]NBA-Data-1980-2019'!$B$1:$B$16305&amp;'[1]NBA-Data-1980-2019'!$A$1:$A$16305,'[1]NBA-Data-1980-2019'!$F$1:$F$16305,"",0)</f>
        <v/>
      </c>
      <c r="CU176" s="2" t="str">
        <f>_xlfn.XLOOKUP($A176,TEAMS!$G$1:$G$839,TEAMS!$H$1:$H$839,"",0)</f>
        <v>SG</v>
      </c>
      <c r="CV176" s="2" t="str">
        <f>_xlfn.XLOOKUP($CU176,DASHBOARD!$B$22:$B$27,DASHBOARD!$C$22:$C$27,"",0)</f>
        <v>GUARD</v>
      </c>
      <c r="CY176" s="63">
        <f>SUMIFS('[1]NBA-Data-1980-2019'!$G$1:$G$16305,'[1]NBA-Data-1980-2019'!$B$1:$B$16305,$A176,'[1]NBA-Data-1980-2019'!$A$1:$A$16305,CY$9)</f>
        <v>0</v>
      </c>
      <c r="CZ176" s="63">
        <f>SUMIFS('[1]NBA-Data-1980-2019'!$G$1:$G$16305,'[1]NBA-Data-1980-2019'!$B$1:$B$16305,$A176,'[1]NBA-Data-1980-2019'!$A$1:$A$16305,CZ$9)</f>
        <v>0</v>
      </c>
      <c r="DA176" s="63">
        <f>SUMIFS('[1]NBA-Data-1980-2019'!$G$1:$G$16305,'[1]NBA-Data-1980-2019'!$B$1:$B$16305,$A176,'[1]NBA-Data-1980-2019'!$A$1:$A$16305,DA$9)</f>
        <v>0</v>
      </c>
      <c r="DB176" s="63">
        <f>SUMIFS('[1]NBA-Data-1980-2019'!$G$1:$G$16305,'[1]NBA-Data-1980-2019'!$B$1:$B$16305,$A176,'[1]NBA-Data-1980-2019'!$A$1:$A$16305,DB$9)</f>
        <v>0</v>
      </c>
      <c r="DC176" s="63">
        <f>SUMIFS('[1]NBA-Data-1980-2019'!$G$1:$G$16305,'[1]NBA-Data-1980-2019'!$B$1:$B$16305,$A176,'[1]NBA-Data-1980-2019'!$A$1:$A$16305,DC$9)</f>
        <v>0</v>
      </c>
      <c r="DD176" s="63">
        <f>SUMIFS('[1]NBA-Data-1980-2019'!$G$1:$G$16305,'[1]NBA-Data-1980-2019'!$B$1:$B$16305,$A176,'[1]NBA-Data-1980-2019'!$A$1:$A$16305,DD$9)</f>
        <v>0</v>
      </c>
      <c r="DE176" s="63">
        <f>SUMIFS('[1]NBA-Data-1980-2019'!$G$1:$G$16305,'[1]NBA-Data-1980-2019'!$B$1:$B$16305,$A176,'[1]NBA-Data-1980-2019'!$A$1:$A$16305,DE$9)</f>
        <v>0</v>
      </c>
      <c r="DF176" s="63">
        <f>SUMIFS('[1]NBA-Data-1980-2019'!$G$1:$G$16305,'[1]NBA-Data-1980-2019'!$B$1:$B$16305,$A176,'[1]NBA-Data-1980-2019'!$A$1:$A$16305,DF$9)</f>
        <v>0</v>
      </c>
      <c r="DG176" s="63">
        <f>SUMIFS('[1]NBA-Data-1980-2019'!$G$1:$G$16305,'[1]NBA-Data-1980-2019'!$B$1:$B$16305,$A176,'[1]NBA-Data-1980-2019'!$A$1:$A$16305,DG$9)</f>
        <v>0</v>
      </c>
      <c r="DH176" s="63">
        <f>SUMIFS('[1]NBA-Data-1980-2019'!$G$1:$G$16305,'[1]NBA-Data-1980-2019'!$B$1:$B$16305,$A176,'[1]NBA-Data-1980-2019'!$A$1:$A$16305,DH$9)</f>
        <v>0</v>
      </c>
      <c r="DI176" s="63">
        <f>SUMIFS('[1]NBA-Data-1980-2019'!$G$1:$G$16305,'[1]NBA-Data-1980-2019'!$B$1:$B$16305,$A176,'[1]NBA-Data-1980-2019'!$A$1:$A$16305,DI$9)</f>
        <v>0</v>
      </c>
      <c r="DJ176" s="63">
        <f>SUMIFS('[1]NBA-Data-1980-2019'!$G$1:$G$16305,'[1]NBA-Data-1980-2019'!$B$1:$B$16305,$A176,'[1]NBA-Data-1980-2019'!$A$1:$A$16305,DJ$9)</f>
        <v>0</v>
      </c>
      <c r="DK176" s="63">
        <f>SUMIFS('[1]NBA-Data-1980-2019'!$G$1:$G$16305,'[1]NBA-Data-1980-2019'!$B$1:$B$16305,$A176,'[1]NBA-Data-1980-2019'!$A$1:$A$16305,DK$9)</f>
        <v>0</v>
      </c>
      <c r="DL176" s="63">
        <f>SUMIFS('[1]NBA-Data-1980-2019'!$G$1:$G$16305,'[1]NBA-Data-1980-2019'!$B$1:$B$16305,$A176,'[1]NBA-Data-1980-2019'!$A$1:$A$16305,DL$9)</f>
        <v>0</v>
      </c>
      <c r="DM176" s="63">
        <f>SUMIFS('[1]NBA-Data-1980-2019'!$G$1:$G$16305,'[1]NBA-Data-1980-2019'!$B$1:$B$16305,$A176,'[1]NBA-Data-1980-2019'!$A$1:$A$16305,DM$9)</f>
        <v>0</v>
      </c>
      <c r="DN176" s="63">
        <f>SUMIFS('[1]NBA-Data-1980-2019'!$G$1:$G$16305,'[1]NBA-Data-1980-2019'!$B$1:$B$16305,$A176,'[1]NBA-Data-1980-2019'!$A$1:$A$16305,DN$9)</f>
        <v>0</v>
      </c>
      <c r="DO176" s="63">
        <f>SUMIFS('[1]NBA-Data-1980-2019'!$G$1:$G$16305,'[1]NBA-Data-1980-2019'!$B$1:$B$16305,$A176,'[1]NBA-Data-1980-2019'!$A$1:$A$16305,DO$9)</f>
        <v>0</v>
      </c>
      <c r="DP176" s="63">
        <f>SUMIFS('[1]NBA-Data-1980-2019'!$G$1:$G$16305,'[1]NBA-Data-1980-2019'!$B$1:$B$16305,$A176,'[1]NBA-Data-1980-2019'!$A$1:$A$16305,DP$9)</f>
        <v>0</v>
      </c>
      <c r="DQ176" s="63">
        <f>SUMIFS('[1]NBA-Data-1980-2019'!$G$1:$G$16305,'[1]NBA-Data-1980-2019'!$B$1:$B$16305,$A176,'[1]NBA-Data-1980-2019'!$A$1:$A$16305,DQ$9)</f>
        <v>0</v>
      </c>
      <c r="DR176" s="63">
        <f>SUMIFS('[1]NBA-Data-1980-2019'!$G$1:$G$16305,'[1]NBA-Data-1980-2019'!$B$1:$B$16305,$A176,'[1]NBA-Data-1980-2019'!$A$1:$A$16305,DR$9)</f>
        <v>650000</v>
      </c>
      <c r="DS176" s="63">
        <f>SUMIFS('[1]NBA-Data-1980-2019'!$G$1:$G$16305,'[1]NBA-Data-1980-2019'!$B$1:$B$16305,$A176,'[1]NBA-Data-1980-2019'!$A$1:$A$16305,DS$9)</f>
        <v>762195</v>
      </c>
      <c r="DT176" s="63">
        <f>SUMIFS('[1]NBA-Data-1980-2019'!$G$1:$G$16305,'[1]NBA-Data-1980-2019'!$B$1:$B$16305,$A176,'[1]NBA-Data-1980-2019'!$A$1:$A$16305,DT$9)</f>
        <v>854389</v>
      </c>
      <c r="DU176" s="63">
        <f>SUMIFS('[1]NBA-Data-1980-2019'!$G$1:$G$16305,'[1]NBA-Data-1980-2019'!$B$1:$B$16305,$A176,'[1]NBA-Data-1980-2019'!$A$1:$A$16305,DU$9)</f>
        <v>1500000</v>
      </c>
      <c r="DV176" s="63">
        <f>SUMIFS('[1]NBA-Data-1980-2019'!$G$1:$G$16305,'[1]NBA-Data-1980-2019'!$B$1:$B$16305,$A176,'[1]NBA-Data-1980-2019'!$A$1:$A$16305,DV$9)</f>
        <v>1550000</v>
      </c>
      <c r="DW176" s="63">
        <f>SUMIFS('[1]NBA-Data-1980-2019'!$G$1:$G$16305,'[1]NBA-Data-1980-2019'!$B$1:$B$16305,$A176,'[1]NBA-Data-1980-2019'!$A$1:$A$16305,DW$9)</f>
        <v>6000000</v>
      </c>
      <c r="DX176" s="63">
        <f>SUMIFS('[1]NBA-Data-1980-2019'!$G$1:$G$16305,'[1]NBA-Data-1980-2019'!$B$1:$B$16305,$A176,'[1]NBA-Data-1980-2019'!$A$1:$A$16305,DX$9)</f>
        <v>6270000</v>
      </c>
      <c r="DY176" s="63">
        <f>SUMIFS('[1]NBA-Data-1980-2019'!$G$1:$G$16305,'[1]NBA-Data-1980-2019'!$B$1:$B$16305,$A176,'[1]NBA-Data-1980-2019'!$A$1:$A$16305,DY$9)</f>
        <v>6540000</v>
      </c>
      <c r="DZ176" s="63">
        <f>SUMIFS('[1]NBA-Data-1980-2019'!$G$1:$G$16305,'[1]NBA-Data-1980-2019'!$B$1:$B$16305,$A176,'[1]NBA-Data-1980-2019'!$A$1:$A$16305,DZ$9)</f>
        <v>3290000</v>
      </c>
      <c r="EA176" s="63">
        <f>SUMIFS('[1]NBA-Data-1980-2019'!$G$1:$G$16305,'[1]NBA-Data-1980-2019'!$B$1:$B$16305,$A176,'[1]NBA-Data-1980-2019'!$A$1:$A$16305,EA$9)</f>
        <v>3454500</v>
      </c>
      <c r="EB176" s="63">
        <f>SUMIFS('[1]NBA-Data-1980-2019'!$G$1:$G$16305,'[1]NBA-Data-1980-2019'!$B$1:$B$16305,$A176,'[1]NBA-Data-1980-2019'!$A$1:$A$16305,EB$9)</f>
        <v>0</v>
      </c>
      <c r="EC176" s="63">
        <f>SUMIFS('[1]NBA-Data-1980-2019'!$G$1:$G$16305,'[1]NBA-Data-1980-2019'!$B$1:$B$16305,$A176,'[1]NBA-Data-1980-2019'!$A$1:$A$16305,EC$9)</f>
        <v>0</v>
      </c>
      <c r="ED176" s="63">
        <f>SUMIFS('[1]NBA-Data-1980-2019'!$G$1:$G$16305,'[1]NBA-Data-1980-2019'!$B$1:$B$16305,$A176,'[1]NBA-Data-1980-2019'!$A$1:$A$16305,ED$9)</f>
        <v>0</v>
      </c>
      <c r="EH176" s="2" t="s">
        <v>1482</v>
      </c>
    </row>
    <row r="177" spans="1:165" x14ac:dyDescent="0.2">
      <c r="A177" s="2" t="s">
        <v>1126</v>
      </c>
      <c r="B177" s="2" t="str" cm="1">
        <f t="array" ref="B177">_xlfn.XLOOKUP($A177&amp;B$5,'[1]NBA-Data-1980-2019'!$B$1:$B$16305&amp;'[1]NBA-Data-1980-2019'!$A$1:$A$16305,'[1]NBA-Data-1980-2019'!$D$1:$D$16305,"",0)</f>
        <v/>
      </c>
      <c r="C177" s="2" t="str" cm="1">
        <f t="array" ref="C177">_xlfn.XLOOKUP($A177&amp;C$5,'[1]NBA-Data-1980-2019'!$B$1:$B$16305&amp;'[1]NBA-Data-1980-2019'!$A$1:$A$16305,'[1]NBA-Data-1980-2019'!$D$1:$D$16305,"",0)</f>
        <v/>
      </c>
      <c r="D177" s="2" t="str" cm="1">
        <f t="array" ref="D177">_xlfn.XLOOKUP($A177&amp;D$5,'[1]NBA-Data-1980-2019'!$B$1:$B$16305&amp;'[1]NBA-Data-1980-2019'!$A$1:$A$16305,'[1]NBA-Data-1980-2019'!$D$1:$D$16305,"",0)</f>
        <v>TOT</v>
      </c>
      <c r="E177" s="2" t="str" cm="1">
        <f t="array" ref="E177">_xlfn.XLOOKUP($A177&amp;E$5,'[1]NBA-Data-1980-2019'!$B$1:$B$16305&amp;'[1]NBA-Data-1980-2019'!$A$1:$A$16305,'[1]NBA-Data-1980-2019'!$D$1:$D$16305,"",0)</f>
        <v>TOT</v>
      </c>
      <c r="F177" s="2" t="str" cm="1">
        <f t="array" ref="F177">_xlfn.XLOOKUP($A177&amp;F$5,'[1]NBA-Data-1980-2019'!$B$1:$B$16305&amp;'[1]NBA-Data-1980-2019'!$A$1:$A$16305,'[1]NBA-Data-1980-2019'!$D$1:$D$16305,"",0)</f>
        <v/>
      </c>
      <c r="G177" s="2" t="str" cm="1">
        <f t="array" ref="G177">_xlfn.XLOOKUP($A177&amp;G$5,'[1]NBA-Data-1980-2019'!$B$1:$B$16305&amp;'[1]NBA-Data-1980-2019'!$A$1:$A$16305,'[1]NBA-Data-1980-2019'!$D$1:$D$16305,"",0)</f>
        <v>CLE</v>
      </c>
      <c r="H177" s="2" t="str" cm="1">
        <f t="array" ref="H177">_xlfn.XLOOKUP($A177&amp;H$5,'[1]NBA-Data-1980-2019'!$B$1:$B$16305&amp;'[1]NBA-Data-1980-2019'!$A$1:$A$16305,'[1]NBA-Data-1980-2019'!$D$1:$D$16305,"",0)</f>
        <v>TOT</v>
      </c>
      <c r="I177" s="2" t="str" cm="1">
        <f t="array" ref="I177">_xlfn.XLOOKUP($A177&amp;I$5,'[1]NBA-Data-1980-2019'!$B$1:$B$16305&amp;'[1]NBA-Data-1980-2019'!$A$1:$A$16305,'[1]NBA-Data-1980-2019'!$D$1:$D$16305,"",0)</f>
        <v/>
      </c>
      <c r="J177" s="2" t="str" cm="1">
        <f t="array" ref="J177">_xlfn.XLOOKUP($A177&amp;J$5,'[1]NBA-Data-1980-2019'!$B$1:$B$16305&amp;'[1]NBA-Data-1980-2019'!$A$1:$A$16305,'[1]NBA-Data-1980-2019'!$D$1:$D$16305,"",0)</f>
        <v/>
      </c>
      <c r="K177" s="2" t="str" cm="1">
        <f t="array" ref="K177">_xlfn.XLOOKUP($A177&amp;K$5,'[1]NBA-Data-1980-2019'!$B$1:$B$16305&amp;'[1]NBA-Data-1980-2019'!$A$1:$A$16305,'[1]NBA-Data-1980-2019'!$D$1:$D$16305,"",0)</f>
        <v/>
      </c>
      <c r="L177" s="2" t="str" cm="1">
        <f t="array" ref="L177">_xlfn.XLOOKUP($A177&amp;L$5,'[1]NBA-Data-1980-2019'!$B$1:$B$16305&amp;'[1]NBA-Data-1980-2019'!$A$1:$A$16305,'[1]NBA-Data-1980-2019'!$D$1:$D$16305,"",0)</f>
        <v/>
      </c>
      <c r="M177" s="2" t="str" cm="1">
        <f t="array" ref="M177">_xlfn.XLOOKUP($A177&amp;M$5,'[1]NBA-Data-1980-2019'!$B$1:$B$16305&amp;'[1]NBA-Data-1980-2019'!$A$1:$A$16305,'[1]NBA-Data-1980-2019'!$D$1:$D$16305,"",0)</f>
        <v/>
      </c>
      <c r="N177" s="2" t="str" cm="1">
        <f t="array" ref="N177">_xlfn.XLOOKUP($A177&amp;N$5,'[1]NBA-Data-1980-2019'!$B$1:$B$16305&amp;'[1]NBA-Data-1980-2019'!$A$1:$A$16305,'[1]NBA-Data-1980-2019'!$D$1:$D$16305,"",0)</f>
        <v/>
      </c>
      <c r="O177" s="2" t="str" cm="1">
        <f t="array" ref="O177">_xlfn.XLOOKUP($A177&amp;O$5,'[1]NBA-Data-1980-2019'!$B$1:$B$16305&amp;'[1]NBA-Data-1980-2019'!$A$1:$A$16305,'[1]NBA-Data-1980-2019'!$D$1:$D$16305,"",0)</f>
        <v/>
      </c>
      <c r="P177" s="2" t="str" cm="1">
        <f t="array" ref="P177">_xlfn.XLOOKUP($A177&amp;P$5,'[1]NBA-Data-1980-2019'!$B$1:$B$16305&amp;'[1]NBA-Data-1980-2019'!$A$1:$A$16305,'[1]NBA-Data-1980-2019'!$D$1:$D$16305,"",0)</f>
        <v/>
      </c>
      <c r="Q177" s="2" t="str" cm="1">
        <f t="array" ref="Q177">_xlfn.XLOOKUP($A177&amp;Q$5,'[1]NBA-Data-1980-2019'!$B$1:$B$16305&amp;'[1]NBA-Data-1980-2019'!$A$1:$A$16305,'[1]NBA-Data-1980-2019'!$D$1:$D$16305,"",0)</f>
        <v/>
      </c>
      <c r="R177" s="2" t="str" cm="1">
        <f t="array" ref="R177">_xlfn.XLOOKUP($A177&amp;R$5,'[1]NBA-Data-1980-2019'!$B$1:$B$16305&amp;'[1]NBA-Data-1980-2019'!$A$1:$A$16305,'[1]NBA-Data-1980-2019'!$D$1:$D$16305,"",0)</f>
        <v/>
      </c>
      <c r="S177" s="2" t="str" cm="1">
        <f t="array" ref="S177">_xlfn.XLOOKUP($A177&amp;S$5,'[1]NBA-Data-1980-2019'!$B$1:$B$16305&amp;'[1]NBA-Data-1980-2019'!$A$1:$A$16305,'[1]NBA-Data-1980-2019'!$D$1:$D$16305,"",0)</f>
        <v/>
      </c>
      <c r="T177" s="2" t="str" cm="1">
        <f t="array" ref="T177">_xlfn.XLOOKUP($A177&amp;T$5,'[1]NBA-Data-1980-2019'!$B$1:$B$16305&amp;'[1]NBA-Data-1980-2019'!$A$1:$A$16305,'[1]NBA-Data-1980-2019'!$D$1:$D$16305,"",0)</f>
        <v/>
      </c>
      <c r="U177" s="2" t="str" cm="1">
        <f t="array" ref="U177">_xlfn.XLOOKUP($A177&amp;U$5,'[1]NBA-Data-1980-2019'!$B$1:$B$16305&amp;'[1]NBA-Data-1980-2019'!$A$1:$A$16305,'[1]NBA-Data-1980-2019'!$D$1:$D$16305,"",0)</f>
        <v/>
      </c>
      <c r="V177" s="2" t="str" cm="1">
        <f t="array" ref="V177">_xlfn.XLOOKUP($A177&amp;V$5,'[1]NBA-Data-1980-2019'!$B$1:$B$16305&amp;'[1]NBA-Data-1980-2019'!$A$1:$A$16305,'[1]NBA-Data-1980-2019'!$D$1:$D$16305,"",0)</f>
        <v/>
      </c>
      <c r="W177" s="2" t="str" cm="1">
        <f t="array" ref="W177">_xlfn.XLOOKUP($A177&amp;W$5,'[1]NBA-Data-1980-2019'!$B$1:$B$16305&amp;'[1]NBA-Data-1980-2019'!$A$1:$A$16305,'[1]NBA-Data-1980-2019'!$D$1:$D$16305,"",0)</f>
        <v/>
      </c>
      <c r="X177" s="2" t="str" cm="1">
        <f t="array" ref="X177">_xlfn.XLOOKUP($A177&amp;X$5,'[1]NBA-Data-1980-2019'!$B$1:$B$16305&amp;'[1]NBA-Data-1980-2019'!$A$1:$A$16305,'[1]NBA-Data-1980-2019'!$D$1:$D$16305,"",0)</f>
        <v/>
      </c>
      <c r="Y177" s="2" t="str" cm="1">
        <f t="array" ref="Y177">_xlfn.XLOOKUP($A177&amp;Y$5,'[1]NBA-Data-1980-2019'!$B$1:$B$16305&amp;'[1]NBA-Data-1980-2019'!$A$1:$A$16305,'[1]NBA-Data-1980-2019'!$D$1:$D$16305,"",0)</f>
        <v/>
      </c>
      <c r="Z177" s="2" t="str" cm="1">
        <f t="array" ref="Z177">_xlfn.XLOOKUP($A177&amp;Z$5,'[1]NBA-Data-1980-2019'!$B$1:$B$16305&amp;'[1]NBA-Data-1980-2019'!$A$1:$A$16305,'[1]NBA-Data-1980-2019'!$D$1:$D$16305,"",0)</f>
        <v/>
      </c>
      <c r="AA177" s="2" t="str" cm="1">
        <f t="array" ref="AA177">_xlfn.XLOOKUP($A177&amp;AA$5,'[1]NBA-Data-1980-2019'!$B$1:$B$16305&amp;'[1]NBA-Data-1980-2019'!$A$1:$A$16305,'[1]NBA-Data-1980-2019'!$D$1:$D$16305,"",0)</f>
        <v/>
      </c>
      <c r="AB177" s="2" t="str" cm="1">
        <f t="array" ref="AB177">_xlfn.XLOOKUP($A177&amp;AB$5,'[1]NBA-Data-1980-2019'!$B$1:$B$16305&amp;'[1]NBA-Data-1980-2019'!$A$1:$A$16305,'[1]NBA-Data-1980-2019'!$D$1:$D$16305,"",0)</f>
        <v/>
      </c>
      <c r="AC177" s="2" t="str" cm="1">
        <f t="array" ref="AC177">_xlfn.XLOOKUP($A177&amp;AC$5,'[1]NBA-Data-1980-2019'!$B$1:$B$16305&amp;'[1]NBA-Data-1980-2019'!$A$1:$A$16305,'[1]NBA-Data-1980-2019'!$D$1:$D$16305,"",0)</f>
        <v/>
      </c>
      <c r="AD177" s="2" t="str" cm="1">
        <f t="array" ref="AD177">_xlfn.XLOOKUP($A177&amp;AD$5,'[1]NBA-Data-1980-2019'!$B$1:$B$16305&amp;'[1]NBA-Data-1980-2019'!$A$1:$A$16305,'[1]NBA-Data-1980-2019'!$D$1:$D$16305,"",0)</f>
        <v/>
      </c>
      <c r="AE177" s="2" t="str" cm="1">
        <f t="array" ref="AE177">_xlfn.XLOOKUP($A177&amp;AE$5,'[1]NBA-Data-1980-2019'!$B$1:$B$16305&amp;'[1]NBA-Data-1980-2019'!$A$1:$A$16305,'[1]NBA-Data-1980-2019'!$D$1:$D$16305,"",0)</f>
        <v/>
      </c>
      <c r="AF177" s="2" t="str" cm="1">
        <f t="array" ref="AF177">_xlfn.XLOOKUP($A177&amp;AF$5,'[1]NBA-Data-1980-2019'!$B$1:$B$16305&amp;'[1]NBA-Data-1980-2019'!$A$1:$A$16305,'[1]NBA-Data-1980-2019'!$D$1:$D$16305,"",0)</f>
        <v/>
      </c>
      <c r="AG177" s="2" t="str" cm="1">
        <f t="array" ref="AG177">_xlfn.XLOOKUP($A177&amp;AG$5,'[1]NBA-Data-1980-2019'!$B$1:$B$16305&amp;'[1]NBA-Data-1980-2019'!$A$1:$A$16305,'[1]NBA-Data-1980-2019'!$D$1:$D$16305,"",0)</f>
        <v/>
      </c>
      <c r="AH177" s="2" t="str" cm="1">
        <f t="array" ref="AH177">_xlfn.XLOOKUP($A177&amp;AH$5,'[1]NBA-Data-1980-2019'!$B$1:$B$16305&amp;'[1]NBA-Data-1980-2019'!$A$1:$A$16305,'[1]NBA-Data-1980-2019'!$H$1:$H$16305,"",0)</f>
        <v/>
      </c>
      <c r="AI177" s="2" t="str" cm="1">
        <f t="array" ref="AI177">_xlfn.XLOOKUP($A177&amp;AI$5,'[1]NBA-Data-1980-2019'!$B$1:$B$16305&amp;'[1]NBA-Data-1980-2019'!$A$1:$A$16305,'[1]NBA-Data-1980-2019'!$H$1:$H$16305,"",0)</f>
        <v/>
      </c>
      <c r="AJ177" s="2" cm="1">
        <f t="array" ref="AJ177">_xlfn.XLOOKUP($A177&amp;AJ$5,'[1]NBA-Data-1980-2019'!$B$1:$B$16305&amp;'[1]NBA-Data-1980-2019'!$A$1:$A$16305,'[1]NBA-Data-1980-2019'!$H$1:$H$16305,"",0)</f>
        <v>104.39999999999999</v>
      </c>
      <c r="AK177" s="2" cm="1">
        <f t="array" ref="AK177">_xlfn.XLOOKUP($A177&amp;AK$5,'[1]NBA-Data-1980-2019'!$B$1:$B$16305&amp;'[1]NBA-Data-1980-2019'!$A$1:$A$16305,'[1]NBA-Data-1980-2019'!$H$1:$H$16305,"",0)</f>
        <v>343.2</v>
      </c>
      <c r="AL177" s="2" t="str" cm="1">
        <f t="array" ref="AL177">_xlfn.XLOOKUP($A177&amp;AL$5,'[1]NBA-Data-1980-2019'!$B$1:$B$16305&amp;'[1]NBA-Data-1980-2019'!$A$1:$A$16305,'[1]NBA-Data-1980-2019'!$H$1:$H$16305,"",0)</f>
        <v/>
      </c>
      <c r="AM177" s="2" cm="1">
        <f t="array" ref="AM177">_xlfn.XLOOKUP($A177&amp;AM$5,'[1]NBA-Data-1980-2019'!$B$1:$B$16305&amp;'[1]NBA-Data-1980-2019'!$A$1:$A$16305,'[1]NBA-Data-1980-2019'!$H$1:$H$16305,"",0)</f>
        <v>200.1</v>
      </c>
      <c r="AN177" s="2" cm="1">
        <f t="array" ref="AN177">_xlfn.XLOOKUP($A177&amp;AN$5,'[1]NBA-Data-1980-2019'!$B$1:$B$16305&amp;'[1]NBA-Data-1980-2019'!$A$1:$A$16305,'[1]NBA-Data-1980-2019'!$H$1:$H$16305,"",0)</f>
        <v>99.899999999999991</v>
      </c>
      <c r="AO177" s="2" t="str" cm="1">
        <f t="array" ref="AO177">_xlfn.XLOOKUP($A177&amp;AO$5,'[1]NBA-Data-1980-2019'!$B$1:$B$16305&amp;'[1]NBA-Data-1980-2019'!$A$1:$A$16305,'[1]NBA-Data-1980-2019'!$H$1:$H$16305,"",0)</f>
        <v/>
      </c>
      <c r="AP177" s="2" t="str" cm="1">
        <f t="array" ref="AP177">_xlfn.XLOOKUP($A177&amp;AP$5,'[1]NBA-Data-1980-2019'!$B$1:$B$16305&amp;'[1]NBA-Data-1980-2019'!$A$1:$A$16305,'[1]NBA-Data-1980-2019'!$H$1:$H$16305,"",0)</f>
        <v/>
      </c>
      <c r="AQ177" s="2" t="str" cm="1">
        <f t="array" ref="AQ177">_xlfn.XLOOKUP($A177&amp;AQ$5,'[1]NBA-Data-1980-2019'!$B$1:$B$16305&amp;'[1]NBA-Data-1980-2019'!$A$1:$A$16305,'[1]NBA-Data-1980-2019'!$H$1:$H$16305,"",0)</f>
        <v/>
      </c>
      <c r="AR177" s="2" t="str" cm="1">
        <f t="array" ref="AR177">_xlfn.XLOOKUP($A177&amp;AR$5,'[1]NBA-Data-1980-2019'!$B$1:$B$16305&amp;'[1]NBA-Data-1980-2019'!$A$1:$A$16305,'[1]NBA-Data-1980-2019'!$H$1:$H$16305,"",0)</f>
        <v/>
      </c>
      <c r="AS177" s="2" t="str" cm="1">
        <f t="array" ref="AS177">_xlfn.XLOOKUP($A177&amp;AS$5,'[1]NBA-Data-1980-2019'!$B$1:$B$16305&amp;'[1]NBA-Data-1980-2019'!$A$1:$A$16305,'[1]NBA-Data-1980-2019'!$H$1:$H$16305,"",0)</f>
        <v/>
      </c>
      <c r="AT177" s="2" t="str" cm="1">
        <f t="array" ref="AT177">_xlfn.XLOOKUP($A177&amp;AT$5,'[1]NBA-Data-1980-2019'!$B$1:$B$16305&amp;'[1]NBA-Data-1980-2019'!$A$1:$A$16305,'[1]NBA-Data-1980-2019'!$H$1:$H$16305,"",0)</f>
        <v/>
      </c>
      <c r="AU177" s="2" t="str" cm="1">
        <f t="array" ref="AU177">_xlfn.XLOOKUP($A177&amp;AU$5,'[1]NBA-Data-1980-2019'!$B$1:$B$16305&amp;'[1]NBA-Data-1980-2019'!$A$1:$A$16305,'[1]NBA-Data-1980-2019'!$H$1:$H$16305,"",0)</f>
        <v/>
      </c>
      <c r="AV177" s="2" t="str" cm="1">
        <f t="array" ref="AV177">_xlfn.XLOOKUP($A177&amp;AV$5,'[1]NBA-Data-1980-2019'!$B$1:$B$16305&amp;'[1]NBA-Data-1980-2019'!$A$1:$A$16305,'[1]NBA-Data-1980-2019'!$H$1:$H$16305,"",0)</f>
        <v/>
      </c>
      <c r="AW177" s="2" t="str" cm="1">
        <f t="array" ref="AW177">_xlfn.XLOOKUP($A177&amp;AW$5,'[1]NBA-Data-1980-2019'!$B$1:$B$16305&amp;'[1]NBA-Data-1980-2019'!$A$1:$A$16305,'[1]NBA-Data-1980-2019'!$H$1:$H$16305,"",0)</f>
        <v/>
      </c>
      <c r="AX177" s="2" t="str" cm="1">
        <f t="array" ref="AX177">_xlfn.XLOOKUP($A177&amp;AX$5,'[1]NBA-Data-1980-2019'!$B$1:$B$16305&amp;'[1]NBA-Data-1980-2019'!$A$1:$A$16305,'[1]NBA-Data-1980-2019'!$H$1:$H$16305,"",0)</f>
        <v/>
      </c>
      <c r="AY177" s="2" t="str" cm="1">
        <f t="array" ref="AY177">_xlfn.XLOOKUP($A177&amp;AY$5,'[1]NBA-Data-1980-2019'!$B$1:$B$16305&amp;'[1]NBA-Data-1980-2019'!$A$1:$A$16305,'[1]NBA-Data-1980-2019'!$H$1:$H$16305,"",0)</f>
        <v/>
      </c>
      <c r="AZ177" s="2" t="str" cm="1">
        <f t="array" ref="AZ177">_xlfn.XLOOKUP($A177&amp;AZ$5,'[1]NBA-Data-1980-2019'!$B$1:$B$16305&amp;'[1]NBA-Data-1980-2019'!$A$1:$A$16305,'[1]NBA-Data-1980-2019'!$H$1:$H$16305,"",0)</f>
        <v/>
      </c>
      <c r="BA177" s="2" t="str" cm="1">
        <f t="array" ref="BA177">_xlfn.XLOOKUP($A177&amp;BA$5,'[1]NBA-Data-1980-2019'!$B$1:$B$16305&amp;'[1]NBA-Data-1980-2019'!$A$1:$A$16305,'[1]NBA-Data-1980-2019'!$H$1:$H$16305,"",0)</f>
        <v/>
      </c>
      <c r="BB177" s="2" t="str" cm="1">
        <f t="array" ref="BB177">_xlfn.XLOOKUP($A177&amp;BB$5,'[1]NBA-Data-1980-2019'!$B$1:$B$16305&amp;'[1]NBA-Data-1980-2019'!$A$1:$A$16305,'[1]NBA-Data-1980-2019'!$H$1:$H$16305,"",0)</f>
        <v/>
      </c>
      <c r="BC177" s="2" t="str" cm="1">
        <f t="array" ref="BC177">_xlfn.XLOOKUP($A177&amp;BC$5,'[1]NBA-Data-1980-2019'!$B$1:$B$16305&amp;'[1]NBA-Data-1980-2019'!$A$1:$A$16305,'[1]NBA-Data-1980-2019'!$H$1:$H$16305,"",0)</f>
        <v/>
      </c>
      <c r="BD177" s="2" t="str" cm="1">
        <f t="array" ref="BD177">_xlfn.XLOOKUP($A177&amp;BD$5,'[1]NBA-Data-1980-2019'!$B$1:$B$16305&amp;'[1]NBA-Data-1980-2019'!$A$1:$A$16305,'[1]NBA-Data-1980-2019'!$H$1:$H$16305,"",0)</f>
        <v/>
      </c>
      <c r="BE177" s="2" t="str" cm="1">
        <f t="array" ref="BE177">_xlfn.XLOOKUP($A177&amp;BE$5,'[1]NBA-Data-1980-2019'!$B$1:$B$16305&amp;'[1]NBA-Data-1980-2019'!$A$1:$A$16305,'[1]NBA-Data-1980-2019'!$H$1:$H$16305,"",0)</f>
        <v/>
      </c>
      <c r="BF177" s="2" t="str" cm="1">
        <f t="array" ref="BF177">_xlfn.XLOOKUP($A177&amp;BF$5,'[1]NBA-Data-1980-2019'!$B$1:$B$16305&amp;'[1]NBA-Data-1980-2019'!$A$1:$A$16305,'[1]NBA-Data-1980-2019'!$H$1:$H$16305,"",0)</f>
        <v/>
      </c>
      <c r="BG177" s="2" t="str" cm="1">
        <f t="array" ref="BG177">_xlfn.XLOOKUP($A177&amp;BG$5,'[1]NBA-Data-1980-2019'!$B$1:$B$16305&amp;'[1]NBA-Data-1980-2019'!$A$1:$A$16305,'[1]NBA-Data-1980-2019'!$H$1:$H$16305,"",0)</f>
        <v/>
      </c>
      <c r="BH177" s="2" t="str" cm="1">
        <f t="array" ref="BH177">_xlfn.XLOOKUP($A177&amp;BH$5,'[1]NBA-Data-1980-2019'!$B$1:$B$16305&amp;'[1]NBA-Data-1980-2019'!$A$1:$A$16305,'[1]NBA-Data-1980-2019'!$H$1:$H$16305,"",0)</f>
        <v/>
      </c>
      <c r="BI177" s="2" t="str" cm="1">
        <f t="array" ref="BI177">_xlfn.XLOOKUP($A177&amp;BI$5,'[1]NBA-Data-1980-2019'!$B$1:$B$16305&amp;'[1]NBA-Data-1980-2019'!$A$1:$A$16305,'[1]NBA-Data-1980-2019'!$H$1:$H$16305,"",0)</f>
        <v/>
      </c>
      <c r="BJ177" s="2" t="str" cm="1">
        <f t="array" ref="BJ177">_xlfn.XLOOKUP($A177&amp;BJ$5,'[1]NBA-Data-1980-2019'!$B$1:$B$16305&amp;'[1]NBA-Data-1980-2019'!$A$1:$A$16305,'[1]NBA-Data-1980-2019'!$H$1:$H$16305,"",0)</f>
        <v/>
      </c>
      <c r="BK177" s="2" t="str" cm="1">
        <f t="array" ref="BK177">_xlfn.XLOOKUP($A177&amp;BK$5,'[1]NBA-Data-1980-2019'!$B$1:$B$16305&amp;'[1]NBA-Data-1980-2019'!$A$1:$A$16305,'[1]NBA-Data-1980-2019'!$H$1:$H$16305,"",0)</f>
        <v/>
      </c>
      <c r="BL177" s="2" t="str" cm="1">
        <f t="array" ref="BL177">_xlfn.XLOOKUP($A177&amp;BL$5,'[1]NBA-Data-1980-2019'!$B$1:$B$16305&amp;'[1]NBA-Data-1980-2019'!$A$1:$A$16305,'[1]NBA-Data-1980-2019'!$H$1:$H$16305,"",0)</f>
        <v/>
      </c>
      <c r="BM177" s="2" t="str" cm="1">
        <f t="array" ref="BM177">_xlfn.XLOOKUP($A177&amp;BM$5,'[1]NBA-Data-1980-2019'!$B$1:$B$16305&amp;'[1]NBA-Data-1980-2019'!$A$1:$A$16305,'[1]NBA-Data-1980-2019'!$H$1:$H$16305,"",0)</f>
        <v/>
      </c>
      <c r="BN177" s="2" t="str" cm="1">
        <f t="array" ref="BN177">_xlfn.XLOOKUP($A177&amp;BN$5,'[1]NBA-Data-1980-2019'!$B$1:$B$16305&amp;'[1]NBA-Data-1980-2019'!$A$1:$A$16305,'[1]NBA-Data-1980-2019'!$F$1:$F$16305,"",0)</f>
        <v/>
      </c>
      <c r="BO177" s="2" t="str" cm="1">
        <f t="array" ref="BO177">_xlfn.XLOOKUP($A177&amp;BO$5,'[1]NBA-Data-1980-2019'!$B$1:$B$16305&amp;'[1]NBA-Data-1980-2019'!$A$1:$A$16305,'[1]NBA-Data-1980-2019'!$F$1:$F$16305,"",0)</f>
        <v/>
      </c>
      <c r="BP177" s="2" cm="1">
        <f t="array" ref="BP177">_xlfn.XLOOKUP($A177&amp;BP$5,'[1]NBA-Data-1980-2019'!$B$1:$B$16305&amp;'[1]NBA-Data-1980-2019'!$A$1:$A$16305,'[1]NBA-Data-1980-2019'!$F$1:$F$16305,"",0)</f>
        <v>8.8000000000000007</v>
      </c>
      <c r="BQ177" s="2" cm="1">
        <f t="array" ref="BQ177">_xlfn.XLOOKUP($A177&amp;BQ$5,'[1]NBA-Data-1980-2019'!$B$1:$B$16305&amp;'[1]NBA-Data-1980-2019'!$A$1:$A$16305,'[1]NBA-Data-1980-2019'!$F$1:$F$16305,"",0)</f>
        <v>13.4</v>
      </c>
      <c r="BR177" s="2" t="str" cm="1">
        <f t="array" ref="BR177">_xlfn.XLOOKUP($A177&amp;BR$5,'[1]NBA-Data-1980-2019'!$B$1:$B$16305&amp;'[1]NBA-Data-1980-2019'!$A$1:$A$16305,'[1]NBA-Data-1980-2019'!$F$1:$F$16305,"",0)</f>
        <v/>
      </c>
      <c r="BS177" s="2" cm="1">
        <f t="array" ref="BS177">_xlfn.XLOOKUP($A177&amp;BS$5,'[1]NBA-Data-1980-2019'!$B$1:$B$16305&amp;'[1]NBA-Data-1980-2019'!$A$1:$A$16305,'[1]NBA-Data-1980-2019'!$F$1:$F$16305,"",0)</f>
        <v>7</v>
      </c>
      <c r="BT177" s="2" cm="1">
        <f t="array" ref="BT177">_xlfn.XLOOKUP($A177&amp;BT$5,'[1]NBA-Data-1980-2019'!$B$1:$B$16305&amp;'[1]NBA-Data-1980-2019'!$A$1:$A$16305,'[1]NBA-Data-1980-2019'!$F$1:$F$16305,"",0)</f>
        <v>3.8</v>
      </c>
      <c r="BU177" s="2" t="str" cm="1">
        <f t="array" ref="BU177">_xlfn.XLOOKUP($A177&amp;BU$5,'[1]NBA-Data-1980-2019'!$B$1:$B$16305&amp;'[1]NBA-Data-1980-2019'!$A$1:$A$16305,'[1]NBA-Data-1980-2019'!$F$1:$F$16305,"",0)</f>
        <v/>
      </c>
      <c r="BV177" s="2" t="str" cm="1">
        <f t="array" ref="BV177">_xlfn.XLOOKUP($A177&amp;BV$5,'[1]NBA-Data-1980-2019'!$B$1:$B$16305&amp;'[1]NBA-Data-1980-2019'!$A$1:$A$16305,'[1]NBA-Data-1980-2019'!$F$1:$F$16305,"",0)</f>
        <v/>
      </c>
      <c r="BW177" s="2" t="str" cm="1">
        <f t="array" ref="BW177">_xlfn.XLOOKUP($A177&amp;BW$5,'[1]NBA-Data-1980-2019'!$B$1:$B$16305&amp;'[1]NBA-Data-1980-2019'!$A$1:$A$16305,'[1]NBA-Data-1980-2019'!$F$1:$F$16305,"",0)</f>
        <v/>
      </c>
      <c r="BX177" s="2" t="str" cm="1">
        <f t="array" ref="BX177">_xlfn.XLOOKUP($A177&amp;BX$5,'[1]NBA-Data-1980-2019'!$B$1:$B$16305&amp;'[1]NBA-Data-1980-2019'!$A$1:$A$16305,'[1]NBA-Data-1980-2019'!$F$1:$F$16305,"",0)</f>
        <v/>
      </c>
      <c r="BY177" s="2" t="str" cm="1">
        <f t="array" ref="BY177">_xlfn.XLOOKUP($A177&amp;BY$5,'[1]NBA-Data-1980-2019'!$B$1:$B$16305&amp;'[1]NBA-Data-1980-2019'!$A$1:$A$16305,'[1]NBA-Data-1980-2019'!$F$1:$F$16305,"",0)</f>
        <v/>
      </c>
      <c r="BZ177" s="2" t="str" cm="1">
        <f t="array" ref="BZ177">_xlfn.XLOOKUP($A177&amp;BZ$5,'[1]NBA-Data-1980-2019'!$B$1:$B$16305&amp;'[1]NBA-Data-1980-2019'!$A$1:$A$16305,'[1]NBA-Data-1980-2019'!$F$1:$F$16305,"",0)</f>
        <v/>
      </c>
      <c r="CA177" s="2" t="str" cm="1">
        <f t="array" ref="CA177">_xlfn.XLOOKUP($A177&amp;CA$5,'[1]NBA-Data-1980-2019'!$B$1:$B$16305&amp;'[1]NBA-Data-1980-2019'!$A$1:$A$16305,'[1]NBA-Data-1980-2019'!$F$1:$F$16305,"",0)</f>
        <v/>
      </c>
      <c r="CB177" s="2" t="str" cm="1">
        <f t="array" ref="CB177">_xlfn.XLOOKUP($A177&amp;CB$5,'[1]NBA-Data-1980-2019'!$B$1:$B$16305&amp;'[1]NBA-Data-1980-2019'!$A$1:$A$16305,'[1]NBA-Data-1980-2019'!$F$1:$F$16305,"",0)</f>
        <v/>
      </c>
      <c r="CC177" s="2" t="str" cm="1">
        <f t="array" ref="CC177">_xlfn.XLOOKUP($A177&amp;CC$5,'[1]NBA-Data-1980-2019'!$B$1:$B$16305&amp;'[1]NBA-Data-1980-2019'!$A$1:$A$16305,'[1]NBA-Data-1980-2019'!$F$1:$F$16305,"",0)</f>
        <v/>
      </c>
      <c r="CD177" s="2" t="str" cm="1">
        <f t="array" ref="CD177">_xlfn.XLOOKUP($A177&amp;CD$5,'[1]NBA-Data-1980-2019'!$B$1:$B$16305&amp;'[1]NBA-Data-1980-2019'!$A$1:$A$16305,'[1]NBA-Data-1980-2019'!$F$1:$F$16305,"",0)</f>
        <v/>
      </c>
      <c r="CE177" s="2" t="str" cm="1">
        <f t="array" ref="CE177">_xlfn.XLOOKUP($A177&amp;CE$5,'[1]NBA-Data-1980-2019'!$B$1:$B$16305&amp;'[1]NBA-Data-1980-2019'!$A$1:$A$16305,'[1]NBA-Data-1980-2019'!$F$1:$F$16305,"",0)</f>
        <v/>
      </c>
      <c r="CF177" s="2" t="str" cm="1">
        <f t="array" ref="CF177">_xlfn.XLOOKUP($A177&amp;CF$5,'[1]NBA-Data-1980-2019'!$B$1:$B$16305&amp;'[1]NBA-Data-1980-2019'!$A$1:$A$16305,'[1]NBA-Data-1980-2019'!$F$1:$F$16305,"",0)</f>
        <v/>
      </c>
      <c r="CG177" s="2" t="str" cm="1">
        <f t="array" ref="CG177">_xlfn.XLOOKUP($A177&amp;CG$5,'[1]NBA-Data-1980-2019'!$B$1:$B$16305&amp;'[1]NBA-Data-1980-2019'!$A$1:$A$16305,'[1]NBA-Data-1980-2019'!$F$1:$F$16305,"",0)</f>
        <v/>
      </c>
      <c r="CH177" s="2" t="str" cm="1">
        <f t="array" ref="CH177">_xlfn.XLOOKUP($A177&amp;CH$5,'[1]NBA-Data-1980-2019'!$B$1:$B$16305&amp;'[1]NBA-Data-1980-2019'!$A$1:$A$16305,'[1]NBA-Data-1980-2019'!$F$1:$F$16305,"",0)</f>
        <v/>
      </c>
      <c r="CI177" s="2" t="str" cm="1">
        <f t="array" ref="CI177">_xlfn.XLOOKUP($A177&amp;CI$5,'[1]NBA-Data-1980-2019'!$B$1:$B$16305&amp;'[1]NBA-Data-1980-2019'!$A$1:$A$16305,'[1]NBA-Data-1980-2019'!$F$1:$F$16305,"",0)</f>
        <v/>
      </c>
      <c r="CJ177" s="2" t="str" cm="1">
        <f t="array" ref="CJ177">_xlfn.XLOOKUP($A177&amp;CJ$5,'[1]NBA-Data-1980-2019'!$B$1:$B$16305&amp;'[1]NBA-Data-1980-2019'!$A$1:$A$16305,'[1]NBA-Data-1980-2019'!$F$1:$F$16305,"",0)</f>
        <v/>
      </c>
      <c r="CK177" s="2" t="str" cm="1">
        <f t="array" ref="CK177">_xlfn.XLOOKUP($A177&amp;CK$5,'[1]NBA-Data-1980-2019'!$B$1:$B$16305&amp;'[1]NBA-Data-1980-2019'!$A$1:$A$16305,'[1]NBA-Data-1980-2019'!$F$1:$F$16305,"",0)</f>
        <v/>
      </c>
      <c r="CL177" s="2" t="str" cm="1">
        <f t="array" ref="CL177">_xlfn.XLOOKUP($A177&amp;CL$5,'[1]NBA-Data-1980-2019'!$B$1:$B$16305&amp;'[1]NBA-Data-1980-2019'!$A$1:$A$16305,'[1]NBA-Data-1980-2019'!$F$1:$F$16305,"",0)</f>
        <v/>
      </c>
      <c r="CM177" s="2" t="str" cm="1">
        <f t="array" ref="CM177">_xlfn.XLOOKUP($A177&amp;CM$5,'[1]NBA-Data-1980-2019'!$B$1:$B$16305&amp;'[1]NBA-Data-1980-2019'!$A$1:$A$16305,'[1]NBA-Data-1980-2019'!$F$1:$F$16305,"",0)</f>
        <v/>
      </c>
      <c r="CN177" s="2" t="str" cm="1">
        <f t="array" ref="CN177">_xlfn.XLOOKUP($A177&amp;CN$5,'[1]NBA-Data-1980-2019'!$B$1:$B$16305&amp;'[1]NBA-Data-1980-2019'!$A$1:$A$16305,'[1]NBA-Data-1980-2019'!$F$1:$F$16305,"",0)</f>
        <v/>
      </c>
      <c r="CO177" s="2" t="str" cm="1">
        <f t="array" ref="CO177">_xlfn.XLOOKUP($A177&amp;CO$5,'[1]NBA-Data-1980-2019'!$B$1:$B$16305&amp;'[1]NBA-Data-1980-2019'!$A$1:$A$16305,'[1]NBA-Data-1980-2019'!$F$1:$F$16305,"",0)</f>
        <v/>
      </c>
      <c r="CP177" s="2" t="str" cm="1">
        <f t="array" ref="CP177">_xlfn.XLOOKUP($A177&amp;CP$5,'[1]NBA-Data-1980-2019'!$B$1:$B$16305&amp;'[1]NBA-Data-1980-2019'!$A$1:$A$16305,'[1]NBA-Data-1980-2019'!$F$1:$F$16305,"",0)</f>
        <v/>
      </c>
      <c r="CQ177" s="2" t="str" cm="1">
        <f t="array" ref="CQ177">_xlfn.XLOOKUP($A177&amp;CQ$5,'[1]NBA-Data-1980-2019'!$B$1:$B$16305&amp;'[1]NBA-Data-1980-2019'!$A$1:$A$16305,'[1]NBA-Data-1980-2019'!$F$1:$F$16305,"",0)</f>
        <v/>
      </c>
      <c r="CR177" s="2" t="str" cm="1">
        <f t="array" ref="CR177">_xlfn.XLOOKUP($A177&amp;CR$5,'[1]NBA-Data-1980-2019'!$B$1:$B$16305&amp;'[1]NBA-Data-1980-2019'!$A$1:$A$16305,'[1]NBA-Data-1980-2019'!$F$1:$F$16305,"",0)</f>
        <v/>
      </c>
      <c r="CS177" s="2" t="str" cm="1">
        <f t="array" ref="CS177">_xlfn.XLOOKUP($A177&amp;CS$5,'[1]NBA-Data-1980-2019'!$B$1:$B$16305&amp;'[1]NBA-Data-1980-2019'!$A$1:$A$16305,'[1]NBA-Data-1980-2019'!$F$1:$F$16305,"",0)</f>
        <v/>
      </c>
      <c r="CU177" s="2" t="str">
        <f>_xlfn.XLOOKUP($A177,TEAMS!$G$1:$G$839,TEAMS!$H$1:$H$839,"",0)</f>
        <v>PF</v>
      </c>
      <c r="CV177" s="2" t="str">
        <f>_xlfn.XLOOKUP($CU177,DASHBOARD!$B$22:$B$27,DASHBOARD!$C$22:$C$27,"",0)</f>
        <v>FORWARD</v>
      </c>
      <c r="CY177" s="63">
        <f>SUMIFS('[1]NBA-Data-1980-2019'!$G$1:$G$16305,'[1]NBA-Data-1980-2019'!$B$1:$B$16305,$A177,'[1]NBA-Data-1980-2019'!$A$1:$A$16305,CY$9)</f>
        <v>0</v>
      </c>
      <c r="CZ177" s="63">
        <f>SUMIFS('[1]NBA-Data-1980-2019'!$G$1:$G$16305,'[1]NBA-Data-1980-2019'!$B$1:$B$16305,$A177,'[1]NBA-Data-1980-2019'!$A$1:$A$16305,CZ$9)</f>
        <v>0</v>
      </c>
      <c r="DA177" s="63">
        <f>SUMIFS('[1]NBA-Data-1980-2019'!$G$1:$G$16305,'[1]NBA-Data-1980-2019'!$B$1:$B$16305,$A177,'[1]NBA-Data-1980-2019'!$A$1:$A$16305,DA$9)</f>
        <v>0</v>
      </c>
      <c r="DB177" s="63">
        <f>SUMIFS('[1]NBA-Data-1980-2019'!$G$1:$G$16305,'[1]NBA-Data-1980-2019'!$B$1:$B$16305,$A177,'[1]NBA-Data-1980-2019'!$A$1:$A$16305,DB$9)</f>
        <v>150000</v>
      </c>
      <c r="DC177" s="63">
        <f>SUMIFS('[1]NBA-Data-1980-2019'!$G$1:$G$16305,'[1]NBA-Data-1980-2019'!$B$1:$B$16305,$A177,'[1]NBA-Data-1980-2019'!$A$1:$A$16305,DC$9)</f>
        <v>0</v>
      </c>
      <c r="DD177" s="63">
        <f>SUMIFS('[1]NBA-Data-1980-2019'!$G$1:$G$16305,'[1]NBA-Data-1980-2019'!$B$1:$B$16305,$A177,'[1]NBA-Data-1980-2019'!$A$1:$A$16305,DD$9)</f>
        <v>225000</v>
      </c>
      <c r="DE177" s="63">
        <f>SUMIFS('[1]NBA-Data-1980-2019'!$G$1:$G$16305,'[1]NBA-Data-1980-2019'!$B$1:$B$16305,$A177,'[1]NBA-Data-1980-2019'!$A$1:$A$16305,DE$9)</f>
        <v>0</v>
      </c>
      <c r="DF177" s="63">
        <f>SUMIFS('[1]NBA-Data-1980-2019'!$G$1:$G$16305,'[1]NBA-Data-1980-2019'!$B$1:$B$16305,$A177,'[1]NBA-Data-1980-2019'!$A$1:$A$16305,DF$9)</f>
        <v>0</v>
      </c>
      <c r="DG177" s="63">
        <f>SUMIFS('[1]NBA-Data-1980-2019'!$G$1:$G$16305,'[1]NBA-Data-1980-2019'!$B$1:$B$16305,$A177,'[1]NBA-Data-1980-2019'!$A$1:$A$16305,DG$9)</f>
        <v>0</v>
      </c>
      <c r="DH177" s="63">
        <f>SUMIFS('[1]NBA-Data-1980-2019'!$G$1:$G$16305,'[1]NBA-Data-1980-2019'!$B$1:$B$16305,$A177,'[1]NBA-Data-1980-2019'!$A$1:$A$16305,DH$9)</f>
        <v>0</v>
      </c>
      <c r="DI177" s="63">
        <f>SUMIFS('[1]NBA-Data-1980-2019'!$G$1:$G$16305,'[1]NBA-Data-1980-2019'!$B$1:$B$16305,$A177,'[1]NBA-Data-1980-2019'!$A$1:$A$16305,DI$9)</f>
        <v>0</v>
      </c>
      <c r="DJ177" s="63">
        <f>SUMIFS('[1]NBA-Data-1980-2019'!$G$1:$G$16305,'[1]NBA-Data-1980-2019'!$B$1:$B$16305,$A177,'[1]NBA-Data-1980-2019'!$A$1:$A$16305,DJ$9)</f>
        <v>0</v>
      </c>
      <c r="DK177" s="63">
        <f>SUMIFS('[1]NBA-Data-1980-2019'!$G$1:$G$16305,'[1]NBA-Data-1980-2019'!$B$1:$B$16305,$A177,'[1]NBA-Data-1980-2019'!$A$1:$A$16305,DK$9)</f>
        <v>0</v>
      </c>
      <c r="DL177" s="63">
        <f>SUMIFS('[1]NBA-Data-1980-2019'!$G$1:$G$16305,'[1]NBA-Data-1980-2019'!$B$1:$B$16305,$A177,'[1]NBA-Data-1980-2019'!$A$1:$A$16305,DL$9)</f>
        <v>0</v>
      </c>
      <c r="DM177" s="63">
        <f>SUMIFS('[1]NBA-Data-1980-2019'!$G$1:$G$16305,'[1]NBA-Data-1980-2019'!$B$1:$B$16305,$A177,'[1]NBA-Data-1980-2019'!$A$1:$A$16305,DM$9)</f>
        <v>0</v>
      </c>
      <c r="DN177" s="63">
        <f>SUMIFS('[1]NBA-Data-1980-2019'!$G$1:$G$16305,'[1]NBA-Data-1980-2019'!$B$1:$B$16305,$A177,'[1]NBA-Data-1980-2019'!$A$1:$A$16305,DN$9)</f>
        <v>0</v>
      </c>
      <c r="DO177" s="63">
        <f>SUMIFS('[1]NBA-Data-1980-2019'!$G$1:$G$16305,'[1]NBA-Data-1980-2019'!$B$1:$B$16305,$A177,'[1]NBA-Data-1980-2019'!$A$1:$A$16305,DO$9)</f>
        <v>0</v>
      </c>
      <c r="DP177" s="63">
        <f>SUMIFS('[1]NBA-Data-1980-2019'!$G$1:$G$16305,'[1]NBA-Data-1980-2019'!$B$1:$B$16305,$A177,'[1]NBA-Data-1980-2019'!$A$1:$A$16305,DP$9)</f>
        <v>0</v>
      </c>
      <c r="DQ177" s="63">
        <f>SUMIFS('[1]NBA-Data-1980-2019'!$G$1:$G$16305,'[1]NBA-Data-1980-2019'!$B$1:$B$16305,$A177,'[1]NBA-Data-1980-2019'!$A$1:$A$16305,DQ$9)</f>
        <v>0</v>
      </c>
      <c r="DR177" s="63">
        <f>SUMIFS('[1]NBA-Data-1980-2019'!$G$1:$G$16305,'[1]NBA-Data-1980-2019'!$B$1:$B$16305,$A177,'[1]NBA-Data-1980-2019'!$A$1:$A$16305,DR$9)</f>
        <v>0</v>
      </c>
      <c r="DS177" s="63">
        <f>SUMIFS('[1]NBA-Data-1980-2019'!$G$1:$G$16305,'[1]NBA-Data-1980-2019'!$B$1:$B$16305,$A177,'[1]NBA-Data-1980-2019'!$A$1:$A$16305,DS$9)</f>
        <v>0</v>
      </c>
      <c r="DT177" s="63">
        <f>SUMIFS('[1]NBA-Data-1980-2019'!$G$1:$G$16305,'[1]NBA-Data-1980-2019'!$B$1:$B$16305,$A177,'[1]NBA-Data-1980-2019'!$A$1:$A$16305,DT$9)</f>
        <v>0</v>
      </c>
      <c r="DU177" s="63">
        <f>SUMIFS('[1]NBA-Data-1980-2019'!$G$1:$G$16305,'[1]NBA-Data-1980-2019'!$B$1:$B$16305,$A177,'[1]NBA-Data-1980-2019'!$A$1:$A$16305,DU$9)</f>
        <v>0</v>
      </c>
      <c r="DV177" s="63">
        <f>SUMIFS('[1]NBA-Data-1980-2019'!$G$1:$G$16305,'[1]NBA-Data-1980-2019'!$B$1:$B$16305,$A177,'[1]NBA-Data-1980-2019'!$A$1:$A$16305,DV$9)</f>
        <v>0</v>
      </c>
      <c r="DW177" s="63">
        <f>SUMIFS('[1]NBA-Data-1980-2019'!$G$1:$G$16305,'[1]NBA-Data-1980-2019'!$B$1:$B$16305,$A177,'[1]NBA-Data-1980-2019'!$A$1:$A$16305,DW$9)</f>
        <v>0</v>
      </c>
      <c r="DX177" s="63">
        <f>SUMIFS('[1]NBA-Data-1980-2019'!$G$1:$G$16305,'[1]NBA-Data-1980-2019'!$B$1:$B$16305,$A177,'[1]NBA-Data-1980-2019'!$A$1:$A$16305,DX$9)</f>
        <v>0</v>
      </c>
      <c r="DY177" s="63">
        <f>SUMIFS('[1]NBA-Data-1980-2019'!$G$1:$G$16305,'[1]NBA-Data-1980-2019'!$B$1:$B$16305,$A177,'[1]NBA-Data-1980-2019'!$A$1:$A$16305,DY$9)</f>
        <v>0</v>
      </c>
      <c r="DZ177" s="63">
        <f>SUMIFS('[1]NBA-Data-1980-2019'!$G$1:$G$16305,'[1]NBA-Data-1980-2019'!$B$1:$B$16305,$A177,'[1]NBA-Data-1980-2019'!$A$1:$A$16305,DZ$9)</f>
        <v>0</v>
      </c>
      <c r="EA177" s="63">
        <f>SUMIFS('[1]NBA-Data-1980-2019'!$G$1:$G$16305,'[1]NBA-Data-1980-2019'!$B$1:$B$16305,$A177,'[1]NBA-Data-1980-2019'!$A$1:$A$16305,EA$9)</f>
        <v>0</v>
      </c>
      <c r="EB177" s="63">
        <f>SUMIFS('[1]NBA-Data-1980-2019'!$G$1:$G$16305,'[1]NBA-Data-1980-2019'!$B$1:$B$16305,$A177,'[1]NBA-Data-1980-2019'!$A$1:$A$16305,EB$9)</f>
        <v>0</v>
      </c>
      <c r="EC177" s="63">
        <f>SUMIFS('[1]NBA-Data-1980-2019'!$G$1:$G$16305,'[1]NBA-Data-1980-2019'!$B$1:$B$16305,$A177,'[1]NBA-Data-1980-2019'!$A$1:$A$16305,EC$9)</f>
        <v>0</v>
      </c>
      <c r="ED177" s="63">
        <f>SUMIFS('[1]NBA-Data-1980-2019'!$G$1:$G$16305,'[1]NBA-Data-1980-2019'!$B$1:$B$16305,$A177,'[1]NBA-Data-1980-2019'!$A$1:$A$16305,ED$9)</f>
        <v>0</v>
      </c>
      <c r="EH177" s="2" t="s">
        <v>1482</v>
      </c>
    </row>
    <row r="178" spans="1:165" x14ac:dyDescent="0.2">
      <c r="A178" s="2" t="s">
        <v>1006</v>
      </c>
      <c r="B178" s="2" t="str" cm="1">
        <f t="array" ref="B178">_xlfn.XLOOKUP($A178&amp;B$5,'[1]NBA-Data-1980-2019'!$B$1:$B$16305&amp;'[1]NBA-Data-1980-2019'!$A$1:$A$16305,'[1]NBA-Data-1980-2019'!$D$1:$D$16305,"",0)</f>
        <v/>
      </c>
      <c r="C178" s="2" t="str" cm="1">
        <f t="array" ref="C178">_xlfn.XLOOKUP($A178&amp;C$5,'[1]NBA-Data-1980-2019'!$B$1:$B$16305&amp;'[1]NBA-Data-1980-2019'!$A$1:$A$16305,'[1]NBA-Data-1980-2019'!$D$1:$D$16305,"",0)</f>
        <v/>
      </c>
      <c r="D178" s="2" t="str" cm="1">
        <f t="array" ref="D178">_xlfn.XLOOKUP($A178&amp;D$5,'[1]NBA-Data-1980-2019'!$B$1:$B$16305&amp;'[1]NBA-Data-1980-2019'!$A$1:$A$16305,'[1]NBA-Data-1980-2019'!$D$1:$D$16305,"",0)</f>
        <v/>
      </c>
      <c r="E178" s="2" t="str" cm="1">
        <f t="array" ref="E178">_xlfn.XLOOKUP($A178&amp;E$5,'[1]NBA-Data-1980-2019'!$B$1:$B$16305&amp;'[1]NBA-Data-1980-2019'!$A$1:$A$16305,'[1]NBA-Data-1980-2019'!$D$1:$D$16305,"",0)</f>
        <v/>
      </c>
      <c r="F178" s="2" t="str" cm="1">
        <f t="array" ref="F178">_xlfn.XLOOKUP($A178&amp;F$5,'[1]NBA-Data-1980-2019'!$B$1:$B$16305&amp;'[1]NBA-Data-1980-2019'!$A$1:$A$16305,'[1]NBA-Data-1980-2019'!$D$1:$D$16305,"",0)</f>
        <v/>
      </c>
      <c r="G178" s="2" t="str" cm="1">
        <f t="array" ref="G178">_xlfn.XLOOKUP($A178&amp;G$5,'[1]NBA-Data-1980-2019'!$B$1:$B$16305&amp;'[1]NBA-Data-1980-2019'!$A$1:$A$16305,'[1]NBA-Data-1980-2019'!$D$1:$D$16305,"",0)</f>
        <v/>
      </c>
      <c r="H178" s="2" t="str" cm="1">
        <f t="array" ref="H178">_xlfn.XLOOKUP($A178&amp;H$5,'[1]NBA-Data-1980-2019'!$B$1:$B$16305&amp;'[1]NBA-Data-1980-2019'!$A$1:$A$16305,'[1]NBA-Data-1980-2019'!$D$1:$D$16305,"",0)</f>
        <v/>
      </c>
      <c r="I178" s="2" t="str" cm="1">
        <f t="array" ref="I178">_xlfn.XLOOKUP($A178&amp;I$5,'[1]NBA-Data-1980-2019'!$B$1:$B$16305&amp;'[1]NBA-Data-1980-2019'!$A$1:$A$16305,'[1]NBA-Data-1980-2019'!$D$1:$D$16305,"",0)</f>
        <v/>
      </c>
      <c r="J178" s="2" t="str" cm="1">
        <f t="array" ref="J178">_xlfn.XLOOKUP($A178&amp;J$5,'[1]NBA-Data-1980-2019'!$B$1:$B$16305&amp;'[1]NBA-Data-1980-2019'!$A$1:$A$16305,'[1]NBA-Data-1980-2019'!$D$1:$D$16305,"",0)</f>
        <v/>
      </c>
      <c r="K178" s="2" t="str" cm="1">
        <f t="array" ref="K178">_xlfn.XLOOKUP($A178&amp;K$5,'[1]NBA-Data-1980-2019'!$B$1:$B$16305&amp;'[1]NBA-Data-1980-2019'!$A$1:$A$16305,'[1]NBA-Data-1980-2019'!$D$1:$D$16305,"",0)</f>
        <v/>
      </c>
      <c r="L178" s="2" t="str" cm="1">
        <f t="array" ref="L178">_xlfn.XLOOKUP($A178&amp;L$5,'[1]NBA-Data-1980-2019'!$B$1:$B$16305&amp;'[1]NBA-Data-1980-2019'!$A$1:$A$16305,'[1]NBA-Data-1980-2019'!$D$1:$D$16305,"",0)</f>
        <v/>
      </c>
      <c r="M178" s="2" t="str" cm="1">
        <f t="array" ref="M178">_xlfn.XLOOKUP($A178&amp;M$5,'[1]NBA-Data-1980-2019'!$B$1:$B$16305&amp;'[1]NBA-Data-1980-2019'!$A$1:$A$16305,'[1]NBA-Data-1980-2019'!$D$1:$D$16305,"",0)</f>
        <v>TOT</v>
      </c>
      <c r="N178" s="2" t="str" cm="1">
        <f t="array" ref="N178">_xlfn.XLOOKUP($A178&amp;N$5,'[1]NBA-Data-1980-2019'!$B$1:$B$16305&amp;'[1]NBA-Data-1980-2019'!$A$1:$A$16305,'[1]NBA-Data-1980-2019'!$D$1:$D$16305,"",0)</f>
        <v/>
      </c>
      <c r="O178" s="2" t="str" cm="1">
        <f t="array" ref="O178">_xlfn.XLOOKUP($A178&amp;O$5,'[1]NBA-Data-1980-2019'!$B$1:$B$16305&amp;'[1]NBA-Data-1980-2019'!$A$1:$A$16305,'[1]NBA-Data-1980-2019'!$D$1:$D$16305,"",0)</f>
        <v/>
      </c>
      <c r="P178" s="2" t="str" cm="1">
        <f t="array" ref="P178">_xlfn.XLOOKUP($A178&amp;P$5,'[1]NBA-Data-1980-2019'!$B$1:$B$16305&amp;'[1]NBA-Data-1980-2019'!$A$1:$A$16305,'[1]NBA-Data-1980-2019'!$D$1:$D$16305,"",0)</f>
        <v/>
      </c>
      <c r="Q178" s="2" t="str" cm="1">
        <f t="array" ref="Q178">_xlfn.XLOOKUP($A178&amp;Q$5,'[1]NBA-Data-1980-2019'!$B$1:$B$16305&amp;'[1]NBA-Data-1980-2019'!$A$1:$A$16305,'[1]NBA-Data-1980-2019'!$D$1:$D$16305,"",0)</f>
        <v/>
      </c>
      <c r="R178" s="2" t="str" cm="1">
        <f t="array" ref="R178">_xlfn.XLOOKUP($A178&amp;R$5,'[1]NBA-Data-1980-2019'!$B$1:$B$16305&amp;'[1]NBA-Data-1980-2019'!$A$1:$A$16305,'[1]NBA-Data-1980-2019'!$D$1:$D$16305,"",0)</f>
        <v/>
      </c>
      <c r="S178" s="2" t="str" cm="1">
        <f t="array" ref="S178">_xlfn.XLOOKUP($A178&amp;S$5,'[1]NBA-Data-1980-2019'!$B$1:$B$16305&amp;'[1]NBA-Data-1980-2019'!$A$1:$A$16305,'[1]NBA-Data-1980-2019'!$D$1:$D$16305,"",0)</f>
        <v/>
      </c>
      <c r="T178" s="2" t="str" cm="1">
        <f t="array" ref="T178">_xlfn.XLOOKUP($A178&amp;T$5,'[1]NBA-Data-1980-2019'!$B$1:$B$16305&amp;'[1]NBA-Data-1980-2019'!$A$1:$A$16305,'[1]NBA-Data-1980-2019'!$D$1:$D$16305,"",0)</f>
        <v/>
      </c>
      <c r="U178" s="2" t="str" cm="1">
        <f t="array" ref="U178">_xlfn.XLOOKUP($A178&amp;U$5,'[1]NBA-Data-1980-2019'!$B$1:$B$16305&amp;'[1]NBA-Data-1980-2019'!$A$1:$A$16305,'[1]NBA-Data-1980-2019'!$D$1:$D$16305,"",0)</f>
        <v/>
      </c>
      <c r="V178" s="2" t="str" cm="1">
        <f t="array" ref="V178">_xlfn.XLOOKUP($A178&amp;V$5,'[1]NBA-Data-1980-2019'!$B$1:$B$16305&amp;'[1]NBA-Data-1980-2019'!$A$1:$A$16305,'[1]NBA-Data-1980-2019'!$D$1:$D$16305,"",0)</f>
        <v/>
      </c>
      <c r="W178" s="2" t="str" cm="1">
        <f t="array" ref="W178">_xlfn.XLOOKUP($A178&amp;W$5,'[1]NBA-Data-1980-2019'!$B$1:$B$16305&amp;'[1]NBA-Data-1980-2019'!$A$1:$A$16305,'[1]NBA-Data-1980-2019'!$D$1:$D$16305,"",0)</f>
        <v/>
      </c>
      <c r="X178" s="2" t="str" cm="1">
        <f t="array" ref="X178">_xlfn.XLOOKUP($A178&amp;X$5,'[1]NBA-Data-1980-2019'!$B$1:$B$16305&amp;'[1]NBA-Data-1980-2019'!$A$1:$A$16305,'[1]NBA-Data-1980-2019'!$D$1:$D$16305,"",0)</f>
        <v/>
      </c>
      <c r="Y178" s="2" t="str" cm="1">
        <f t="array" ref="Y178">_xlfn.XLOOKUP($A178&amp;Y$5,'[1]NBA-Data-1980-2019'!$B$1:$B$16305&amp;'[1]NBA-Data-1980-2019'!$A$1:$A$16305,'[1]NBA-Data-1980-2019'!$D$1:$D$16305,"",0)</f>
        <v/>
      </c>
      <c r="Z178" s="2" t="str" cm="1">
        <f t="array" ref="Z178">_xlfn.XLOOKUP($A178&amp;Z$5,'[1]NBA-Data-1980-2019'!$B$1:$B$16305&amp;'[1]NBA-Data-1980-2019'!$A$1:$A$16305,'[1]NBA-Data-1980-2019'!$D$1:$D$16305,"",0)</f>
        <v/>
      </c>
      <c r="AA178" s="2" t="str" cm="1">
        <f t="array" ref="AA178">_xlfn.XLOOKUP($A178&amp;AA$5,'[1]NBA-Data-1980-2019'!$B$1:$B$16305&amp;'[1]NBA-Data-1980-2019'!$A$1:$A$16305,'[1]NBA-Data-1980-2019'!$D$1:$D$16305,"",0)</f>
        <v/>
      </c>
      <c r="AB178" s="2" t="str" cm="1">
        <f t="array" ref="AB178">_xlfn.XLOOKUP($A178&amp;AB$5,'[1]NBA-Data-1980-2019'!$B$1:$B$16305&amp;'[1]NBA-Data-1980-2019'!$A$1:$A$16305,'[1]NBA-Data-1980-2019'!$D$1:$D$16305,"",0)</f>
        <v/>
      </c>
      <c r="AC178" s="2" t="str" cm="1">
        <f t="array" ref="AC178">_xlfn.XLOOKUP($A178&amp;AC$5,'[1]NBA-Data-1980-2019'!$B$1:$B$16305&amp;'[1]NBA-Data-1980-2019'!$A$1:$A$16305,'[1]NBA-Data-1980-2019'!$D$1:$D$16305,"",0)</f>
        <v/>
      </c>
      <c r="AD178" s="2" t="str" cm="1">
        <f t="array" ref="AD178">_xlfn.XLOOKUP($A178&amp;AD$5,'[1]NBA-Data-1980-2019'!$B$1:$B$16305&amp;'[1]NBA-Data-1980-2019'!$A$1:$A$16305,'[1]NBA-Data-1980-2019'!$D$1:$D$16305,"",0)</f>
        <v/>
      </c>
      <c r="AE178" s="2" t="str" cm="1">
        <f t="array" ref="AE178">_xlfn.XLOOKUP($A178&amp;AE$5,'[1]NBA-Data-1980-2019'!$B$1:$B$16305&amp;'[1]NBA-Data-1980-2019'!$A$1:$A$16305,'[1]NBA-Data-1980-2019'!$D$1:$D$16305,"",0)</f>
        <v/>
      </c>
      <c r="AF178" s="2" t="str" cm="1">
        <f t="array" ref="AF178">_xlfn.XLOOKUP($A178&amp;AF$5,'[1]NBA-Data-1980-2019'!$B$1:$B$16305&amp;'[1]NBA-Data-1980-2019'!$A$1:$A$16305,'[1]NBA-Data-1980-2019'!$D$1:$D$16305,"",0)</f>
        <v/>
      </c>
      <c r="AG178" s="2" t="str" cm="1">
        <f t="array" ref="AG178">_xlfn.XLOOKUP($A178&amp;AG$5,'[1]NBA-Data-1980-2019'!$B$1:$B$16305&amp;'[1]NBA-Data-1980-2019'!$A$1:$A$16305,'[1]NBA-Data-1980-2019'!$D$1:$D$16305,"",0)</f>
        <v/>
      </c>
      <c r="AH178" s="2" t="str" cm="1">
        <f t="array" ref="AH178">_xlfn.XLOOKUP($A178&amp;AH$5,'[1]NBA-Data-1980-2019'!$B$1:$B$16305&amp;'[1]NBA-Data-1980-2019'!$A$1:$A$16305,'[1]NBA-Data-1980-2019'!$H$1:$H$16305,"",0)</f>
        <v/>
      </c>
      <c r="AI178" s="2" t="str" cm="1">
        <f t="array" ref="AI178">_xlfn.XLOOKUP($A178&amp;AI$5,'[1]NBA-Data-1980-2019'!$B$1:$B$16305&amp;'[1]NBA-Data-1980-2019'!$A$1:$A$16305,'[1]NBA-Data-1980-2019'!$H$1:$H$16305,"",0)</f>
        <v/>
      </c>
      <c r="AJ178" s="2" t="str" cm="1">
        <f t="array" ref="AJ178">_xlfn.XLOOKUP($A178&amp;AJ$5,'[1]NBA-Data-1980-2019'!$B$1:$B$16305&amp;'[1]NBA-Data-1980-2019'!$A$1:$A$16305,'[1]NBA-Data-1980-2019'!$H$1:$H$16305,"",0)</f>
        <v/>
      </c>
      <c r="AK178" s="2" t="str" cm="1">
        <f t="array" ref="AK178">_xlfn.XLOOKUP($A178&amp;AK$5,'[1]NBA-Data-1980-2019'!$B$1:$B$16305&amp;'[1]NBA-Data-1980-2019'!$A$1:$A$16305,'[1]NBA-Data-1980-2019'!$H$1:$H$16305,"",0)</f>
        <v/>
      </c>
      <c r="AL178" s="2" t="str" cm="1">
        <f t="array" ref="AL178">_xlfn.XLOOKUP($A178&amp;AL$5,'[1]NBA-Data-1980-2019'!$B$1:$B$16305&amp;'[1]NBA-Data-1980-2019'!$A$1:$A$16305,'[1]NBA-Data-1980-2019'!$H$1:$H$16305,"",0)</f>
        <v/>
      </c>
      <c r="AM178" s="2" t="str" cm="1">
        <f t="array" ref="AM178">_xlfn.XLOOKUP($A178&amp;AM$5,'[1]NBA-Data-1980-2019'!$B$1:$B$16305&amp;'[1]NBA-Data-1980-2019'!$A$1:$A$16305,'[1]NBA-Data-1980-2019'!$H$1:$H$16305,"",0)</f>
        <v/>
      </c>
      <c r="AN178" s="2" t="str" cm="1">
        <f t="array" ref="AN178">_xlfn.XLOOKUP($A178&amp;AN$5,'[1]NBA-Data-1980-2019'!$B$1:$B$16305&amp;'[1]NBA-Data-1980-2019'!$A$1:$A$16305,'[1]NBA-Data-1980-2019'!$H$1:$H$16305,"",0)</f>
        <v/>
      </c>
      <c r="AO178" s="2" t="str" cm="1">
        <f t="array" ref="AO178">_xlfn.XLOOKUP($A178&amp;AO$5,'[1]NBA-Data-1980-2019'!$B$1:$B$16305&amp;'[1]NBA-Data-1980-2019'!$A$1:$A$16305,'[1]NBA-Data-1980-2019'!$H$1:$H$16305,"",0)</f>
        <v/>
      </c>
      <c r="AP178" s="2" t="str" cm="1">
        <f t="array" ref="AP178">_xlfn.XLOOKUP($A178&amp;AP$5,'[1]NBA-Data-1980-2019'!$B$1:$B$16305&amp;'[1]NBA-Data-1980-2019'!$A$1:$A$16305,'[1]NBA-Data-1980-2019'!$H$1:$H$16305,"",0)</f>
        <v/>
      </c>
      <c r="AQ178" s="2" t="str" cm="1">
        <f t="array" ref="AQ178">_xlfn.XLOOKUP($A178&amp;AQ$5,'[1]NBA-Data-1980-2019'!$B$1:$B$16305&amp;'[1]NBA-Data-1980-2019'!$A$1:$A$16305,'[1]NBA-Data-1980-2019'!$H$1:$H$16305,"",0)</f>
        <v/>
      </c>
      <c r="AR178" s="2" t="str" cm="1">
        <f t="array" ref="AR178">_xlfn.XLOOKUP($A178&amp;AR$5,'[1]NBA-Data-1980-2019'!$B$1:$B$16305&amp;'[1]NBA-Data-1980-2019'!$A$1:$A$16305,'[1]NBA-Data-1980-2019'!$H$1:$H$16305,"",0)</f>
        <v/>
      </c>
      <c r="AS178" s="2" cm="1">
        <f t="array" ref="AS178">_xlfn.XLOOKUP($A178&amp;AS$5,'[1]NBA-Data-1980-2019'!$B$1:$B$16305&amp;'[1]NBA-Data-1980-2019'!$A$1:$A$16305,'[1]NBA-Data-1980-2019'!$H$1:$H$16305,"",0)</f>
        <v>155.4</v>
      </c>
      <c r="AT178" s="2" t="str" cm="1">
        <f t="array" ref="AT178">_xlfn.XLOOKUP($A178&amp;AT$5,'[1]NBA-Data-1980-2019'!$B$1:$B$16305&amp;'[1]NBA-Data-1980-2019'!$A$1:$A$16305,'[1]NBA-Data-1980-2019'!$H$1:$H$16305,"",0)</f>
        <v/>
      </c>
      <c r="AU178" s="2" t="str" cm="1">
        <f t="array" ref="AU178">_xlfn.XLOOKUP($A178&amp;AU$5,'[1]NBA-Data-1980-2019'!$B$1:$B$16305&amp;'[1]NBA-Data-1980-2019'!$A$1:$A$16305,'[1]NBA-Data-1980-2019'!$H$1:$H$16305,"",0)</f>
        <v/>
      </c>
      <c r="AV178" s="2" t="str" cm="1">
        <f t="array" ref="AV178">_xlfn.XLOOKUP($A178&amp;AV$5,'[1]NBA-Data-1980-2019'!$B$1:$B$16305&amp;'[1]NBA-Data-1980-2019'!$A$1:$A$16305,'[1]NBA-Data-1980-2019'!$H$1:$H$16305,"",0)</f>
        <v/>
      </c>
      <c r="AW178" s="2" t="str" cm="1">
        <f t="array" ref="AW178">_xlfn.XLOOKUP($A178&amp;AW$5,'[1]NBA-Data-1980-2019'!$B$1:$B$16305&amp;'[1]NBA-Data-1980-2019'!$A$1:$A$16305,'[1]NBA-Data-1980-2019'!$H$1:$H$16305,"",0)</f>
        <v/>
      </c>
      <c r="AX178" s="2" t="str" cm="1">
        <f t="array" ref="AX178">_xlfn.XLOOKUP($A178&amp;AX$5,'[1]NBA-Data-1980-2019'!$B$1:$B$16305&amp;'[1]NBA-Data-1980-2019'!$A$1:$A$16305,'[1]NBA-Data-1980-2019'!$H$1:$H$16305,"",0)</f>
        <v/>
      </c>
      <c r="AY178" s="2" t="str" cm="1">
        <f t="array" ref="AY178">_xlfn.XLOOKUP($A178&amp;AY$5,'[1]NBA-Data-1980-2019'!$B$1:$B$16305&amp;'[1]NBA-Data-1980-2019'!$A$1:$A$16305,'[1]NBA-Data-1980-2019'!$H$1:$H$16305,"",0)</f>
        <v/>
      </c>
      <c r="AZ178" s="2" t="str" cm="1">
        <f t="array" ref="AZ178">_xlfn.XLOOKUP($A178&amp;AZ$5,'[1]NBA-Data-1980-2019'!$B$1:$B$16305&amp;'[1]NBA-Data-1980-2019'!$A$1:$A$16305,'[1]NBA-Data-1980-2019'!$H$1:$H$16305,"",0)</f>
        <v/>
      </c>
      <c r="BA178" s="2" t="str" cm="1">
        <f t="array" ref="BA178">_xlfn.XLOOKUP($A178&amp;BA$5,'[1]NBA-Data-1980-2019'!$B$1:$B$16305&amp;'[1]NBA-Data-1980-2019'!$A$1:$A$16305,'[1]NBA-Data-1980-2019'!$H$1:$H$16305,"",0)</f>
        <v/>
      </c>
      <c r="BB178" s="2" t="str" cm="1">
        <f t="array" ref="BB178">_xlfn.XLOOKUP($A178&amp;BB$5,'[1]NBA-Data-1980-2019'!$B$1:$B$16305&amp;'[1]NBA-Data-1980-2019'!$A$1:$A$16305,'[1]NBA-Data-1980-2019'!$H$1:$H$16305,"",0)</f>
        <v/>
      </c>
      <c r="BC178" s="2" t="str" cm="1">
        <f t="array" ref="BC178">_xlfn.XLOOKUP($A178&amp;BC$5,'[1]NBA-Data-1980-2019'!$B$1:$B$16305&amp;'[1]NBA-Data-1980-2019'!$A$1:$A$16305,'[1]NBA-Data-1980-2019'!$H$1:$H$16305,"",0)</f>
        <v/>
      </c>
      <c r="BD178" s="2" t="str" cm="1">
        <f t="array" ref="BD178">_xlfn.XLOOKUP($A178&amp;BD$5,'[1]NBA-Data-1980-2019'!$B$1:$B$16305&amp;'[1]NBA-Data-1980-2019'!$A$1:$A$16305,'[1]NBA-Data-1980-2019'!$H$1:$H$16305,"",0)</f>
        <v/>
      </c>
      <c r="BE178" s="2" t="str" cm="1">
        <f t="array" ref="BE178">_xlfn.XLOOKUP($A178&amp;BE$5,'[1]NBA-Data-1980-2019'!$B$1:$B$16305&amp;'[1]NBA-Data-1980-2019'!$A$1:$A$16305,'[1]NBA-Data-1980-2019'!$H$1:$H$16305,"",0)</f>
        <v/>
      </c>
      <c r="BF178" s="2" t="str" cm="1">
        <f t="array" ref="BF178">_xlfn.XLOOKUP($A178&amp;BF$5,'[1]NBA-Data-1980-2019'!$B$1:$B$16305&amp;'[1]NBA-Data-1980-2019'!$A$1:$A$16305,'[1]NBA-Data-1980-2019'!$H$1:$H$16305,"",0)</f>
        <v/>
      </c>
      <c r="BG178" s="2" t="str" cm="1">
        <f t="array" ref="BG178">_xlfn.XLOOKUP($A178&amp;BG$5,'[1]NBA-Data-1980-2019'!$B$1:$B$16305&amp;'[1]NBA-Data-1980-2019'!$A$1:$A$16305,'[1]NBA-Data-1980-2019'!$H$1:$H$16305,"",0)</f>
        <v/>
      </c>
      <c r="BH178" s="2" t="str" cm="1">
        <f t="array" ref="BH178">_xlfn.XLOOKUP($A178&amp;BH$5,'[1]NBA-Data-1980-2019'!$B$1:$B$16305&amp;'[1]NBA-Data-1980-2019'!$A$1:$A$16305,'[1]NBA-Data-1980-2019'!$H$1:$H$16305,"",0)</f>
        <v/>
      </c>
      <c r="BI178" s="2" t="str" cm="1">
        <f t="array" ref="BI178">_xlfn.XLOOKUP($A178&amp;BI$5,'[1]NBA-Data-1980-2019'!$B$1:$B$16305&amp;'[1]NBA-Data-1980-2019'!$A$1:$A$16305,'[1]NBA-Data-1980-2019'!$H$1:$H$16305,"",0)</f>
        <v/>
      </c>
      <c r="BJ178" s="2" t="str" cm="1">
        <f t="array" ref="BJ178">_xlfn.XLOOKUP($A178&amp;BJ$5,'[1]NBA-Data-1980-2019'!$B$1:$B$16305&amp;'[1]NBA-Data-1980-2019'!$A$1:$A$16305,'[1]NBA-Data-1980-2019'!$H$1:$H$16305,"",0)</f>
        <v/>
      </c>
      <c r="BK178" s="2" t="str" cm="1">
        <f t="array" ref="BK178">_xlfn.XLOOKUP($A178&amp;BK$5,'[1]NBA-Data-1980-2019'!$B$1:$B$16305&amp;'[1]NBA-Data-1980-2019'!$A$1:$A$16305,'[1]NBA-Data-1980-2019'!$H$1:$H$16305,"",0)</f>
        <v/>
      </c>
      <c r="BL178" s="2" t="str" cm="1">
        <f t="array" ref="BL178">_xlfn.XLOOKUP($A178&amp;BL$5,'[1]NBA-Data-1980-2019'!$B$1:$B$16305&amp;'[1]NBA-Data-1980-2019'!$A$1:$A$16305,'[1]NBA-Data-1980-2019'!$H$1:$H$16305,"",0)</f>
        <v/>
      </c>
      <c r="BM178" s="2" t="str" cm="1">
        <f t="array" ref="BM178">_xlfn.XLOOKUP($A178&amp;BM$5,'[1]NBA-Data-1980-2019'!$B$1:$B$16305&amp;'[1]NBA-Data-1980-2019'!$A$1:$A$16305,'[1]NBA-Data-1980-2019'!$H$1:$H$16305,"",0)</f>
        <v/>
      </c>
      <c r="BN178" s="2" t="str" cm="1">
        <f t="array" ref="BN178">_xlfn.XLOOKUP($A178&amp;BN$5,'[1]NBA-Data-1980-2019'!$B$1:$B$16305&amp;'[1]NBA-Data-1980-2019'!$A$1:$A$16305,'[1]NBA-Data-1980-2019'!$F$1:$F$16305,"",0)</f>
        <v/>
      </c>
      <c r="BO178" s="2" t="str" cm="1">
        <f t="array" ref="BO178">_xlfn.XLOOKUP($A178&amp;BO$5,'[1]NBA-Data-1980-2019'!$B$1:$B$16305&amp;'[1]NBA-Data-1980-2019'!$A$1:$A$16305,'[1]NBA-Data-1980-2019'!$F$1:$F$16305,"",0)</f>
        <v/>
      </c>
      <c r="BP178" s="2" t="str" cm="1">
        <f t="array" ref="BP178">_xlfn.XLOOKUP($A178&amp;BP$5,'[1]NBA-Data-1980-2019'!$B$1:$B$16305&amp;'[1]NBA-Data-1980-2019'!$A$1:$A$16305,'[1]NBA-Data-1980-2019'!$F$1:$F$16305,"",0)</f>
        <v/>
      </c>
      <c r="BQ178" s="2" t="str" cm="1">
        <f t="array" ref="BQ178">_xlfn.XLOOKUP($A178&amp;BQ$5,'[1]NBA-Data-1980-2019'!$B$1:$B$16305&amp;'[1]NBA-Data-1980-2019'!$A$1:$A$16305,'[1]NBA-Data-1980-2019'!$F$1:$F$16305,"",0)</f>
        <v/>
      </c>
      <c r="BR178" s="2" t="str" cm="1">
        <f t="array" ref="BR178">_xlfn.XLOOKUP($A178&amp;BR$5,'[1]NBA-Data-1980-2019'!$B$1:$B$16305&amp;'[1]NBA-Data-1980-2019'!$A$1:$A$16305,'[1]NBA-Data-1980-2019'!$F$1:$F$16305,"",0)</f>
        <v/>
      </c>
      <c r="BS178" s="2" t="str" cm="1">
        <f t="array" ref="BS178">_xlfn.XLOOKUP($A178&amp;BS$5,'[1]NBA-Data-1980-2019'!$B$1:$B$16305&amp;'[1]NBA-Data-1980-2019'!$A$1:$A$16305,'[1]NBA-Data-1980-2019'!$F$1:$F$16305,"",0)</f>
        <v/>
      </c>
      <c r="BT178" s="2" t="str" cm="1">
        <f t="array" ref="BT178">_xlfn.XLOOKUP($A178&amp;BT$5,'[1]NBA-Data-1980-2019'!$B$1:$B$16305&amp;'[1]NBA-Data-1980-2019'!$A$1:$A$16305,'[1]NBA-Data-1980-2019'!$F$1:$F$16305,"",0)</f>
        <v/>
      </c>
      <c r="BU178" s="2" t="str" cm="1">
        <f t="array" ref="BU178">_xlfn.XLOOKUP($A178&amp;BU$5,'[1]NBA-Data-1980-2019'!$B$1:$B$16305&amp;'[1]NBA-Data-1980-2019'!$A$1:$A$16305,'[1]NBA-Data-1980-2019'!$F$1:$F$16305,"",0)</f>
        <v/>
      </c>
      <c r="BV178" s="2" t="str" cm="1">
        <f t="array" ref="BV178">_xlfn.XLOOKUP($A178&amp;BV$5,'[1]NBA-Data-1980-2019'!$B$1:$B$16305&amp;'[1]NBA-Data-1980-2019'!$A$1:$A$16305,'[1]NBA-Data-1980-2019'!$F$1:$F$16305,"",0)</f>
        <v/>
      </c>
      <c r="BW178" s="2" t="str" cm="1">
        <f t="array" ref="BW178">_xlfn.XLOOKUP($A178&amp;BW$5,'[1]NBA-Data-1980-2019'!$B$1:$B$16305&amp;'[1]NBA-Data-1980-2019'!$A$1:$A$16305,'[1]NBA-Data-1980-2019'!$F$1:$F$16305,"",0)</f>
        <v/>
      </c>
      <c r="BX178" s="2" t="str" cm="1">
        <f t="array" ref="BX178">_xlfn.XLOOKUP($A178&amp;BX$5,'[1]NBA-Data-1980-2019'!$B$1:$B$16305&amp;'[1]NBA-Data-1980-2019'!$A$1:$A$16305,'[1]NBA-Data-1980-2019'!$F$1:$F$16305,"",0)</f>
        <v/>
      </c>
      <c r="BY178" s="2" cm="1">
        <f t="array" ref="BY178">_xlfn.XLOOKUP($A178&amp;BY$5,'[1]NBA-Data-1980-2019'!$B$1:$B$16305&amp;'[1]NBA-Data-1980-2019'!$A$1:$A$16305,'[1]NBA-Data-1980-2019'!$F$1:$F$16305,"",0)</f>
        <v>17.100000000000001</v>
      </c>
      <c r="BZ178" s="2" t="str" cm="1">
        <f t="array" ref="BZ178">_xlfn.XLOOKUP($A178&amp;BZ$5,'[1]NBA-Data-1980-2019'!$B$1:$B$16305&amp;'[1]NBA-Data-1980-2019'!$A$1:$A$16305,'[1]NBA-Data-1980-2019'!$F$1:$F$16305,"",0)</f>
        <v/>
      </c>
      <c r="CA178" s="2" t="str" cm="1">
        <f t="array" ref="CA178">_xlfn.XLOOKUP($A178&amp;CA$5,'[1]NBA-Data-1980-2019'!$B$1:$B$16305&amp;'[1]NBA-Data-1980-2019'!$A$1:$A$16305,'[1]NBA-Data-1980-2019'!$F$1:$F$16305,"",0)</f>
        <v/>
      </c>
      <c r="CB178" s="2" t="str" cm="1">
        <f t="array" ref="CB178">_xlfn.XLOOKUP($A178&amp;CB$5,'[1]NBA-Data-1980-2019'!$B$1:$B$16305&amp;'[1]NBA-Data-1980-2019'!$A$1:$A$16305,'[1]NBA-Data-1980-2019'!$F$1:$F$16305,"",0)</f>
        <v/>
      </c>
      <c r="CC178" s="2" t="str" cm="1">
        <f t="array" ref="CC178">_xlfn.XLOOKUP($A178&amp;CC$5,'[1]NBA-Data-1980-2019'!$B$1:$B$16305&amp;'[1]NBA-Data-1980-2019'!$A$1:$A$16305,'[1]NBA-Data-1980-2019'!$F$1:$F$16305,"",0)</f>
        <v/>
      </c>
      <c r="CD178" s="2" t="str" cm="1">
        <f t="array" ref="CD178">_xlfn.XLOOKUP($A178&amp;CD$5,'[1]NBA-Data-1980-2019'!$B$1:$B$16305&amp;'[1]NBA-Data-1980-2019'!$A$1:$A$16305,'[1]NBA-Data-1980-2019'!$F$1:$F$16305,"",0)</f>
        <v/>
      </c>
      <c r="CE178" s="2" t="str" cm="1">
        <f t="array" ref="CE178">_xlfn.XLOOKUP($A178&amp;CE$5,'[1]NBA-Data-1980-2019'!$B$1:$B$16305&amp;'[1]NBA-Data-1980-2019'!$A$1:$A$16305,'[1]NBA-Data-1980-2019'!$F$1:$F$16305,"",0)</f>
        <v/>
      </c>
      <c r="CF178" s="2" t="str" cm="1">
        <f t="array" ref="CF178">_xlfn.XLOOKUP($A178&amp;CF$5,'[1]NBA-Data-1980-2019'!$B$1:$B$16305&amp;'[1]NBA-Data-1980-2019'!$A$1:$A$16305,'[1]NBA-Data-1980-2019'!$F$1:$F$16305,"",0)</f>
        <v/>
      </c>
      <c r="CG178" s="2" t="str" cm="1">
        <f t="array" ref="CG178">_xlfn.XLOOKUP($A178&amp;CG$5,'[1]NBA-Data-1980-2019'!$B$1:$B$16305&amp;'[1]NBA-Data-1980-2019'!$A$1:$A$16305,'[1]NBA-Data-1980-2019'!$F$1:$F$16305,"",0)</f>
        <v/>
      </c>
      <c r="CH178" s="2" t="str" cm="1">
        <f t="array" ref="CH178">_xlfn.XLOOKUP($A178&amp;CH$5,'[1]NBA-Data-1980-2019'!$B$1:$B$16305&amp;'[1]NBA-Data-1980-2019'!$A$1:$A$16305,'[1]NBA-Data-1980-2019'!$F$1:$F$16305,"",0)</f>
        <v/>
      </c>
      <c r="CI178" s="2" t="str" cm="1">
        <f t="array" ref="CI178">_xlfn.XLOOKUP($A178&amp;CI$5,'[1]NBA-Data-1980-2019'!$B$1:$B$16305&amp;'[1]NBA-Data-1980-2019'!$A$1:$A$16305,'[1]NBA-Data-1980-2019'!$F$1:$F$16305,"",0)</f>
        <v/>
      </c>
      <c r="CJ178" s="2" t="str" cm="1">
        <f t="array" ref="CJ178">_xlfn.XLOOKUP($A178&amp;CJ$5,'[1]NBA-Data-1980-2019'!$B$1:$B$16305&amp;'[1]NBA-Data-1980-2019'!$A$1:$A$16305,'[1]NBA-Data-1980-2019'!$F$1:$F$16305,"",0)</f>
        <v/>
      </c>
      <c r="CK178" s="2" t="str" cm="1">
        <f t="array" ref="CK178">_xlfn.XLOOKUP($A178&amp;CK$5,'[1]NBA-Data-1980-2019'!$B$1:$B$16305&amp;'[1]NBA-Data-1980-2019'!$A$1:$A$16305,'[1]NBA-Data-1980-2019'!$F$1:$F$16305,"",0)</f>
        <v/>
      </c>
      <c r="CL178" s="2" t="str" cm="1">
        <f t="array" ref="CL178">_xlfn.XLOOKUP($A178&amp;CL$5,'[1]NBA-Data-1980-2019'!$B$1:$B$16305&amp;'[1]NBA-Data-1980-2019'!$A$1:$A$16305,'[1]NBA-Data-1980-2019'!$F$1:$F$16305,"",0)</f>
        <v/>
      </c>
      <c r="CM178" s="2" t="str" cm="1">
        <f t="array" ref="CM178">_xlfn.XLOOKUP($A178&amp;CM$5,'[1]NBA-Data-1980-2019'!$B$1:$B$16305&amp;'[1]NBA-Data-1980-2019'!$A$1:$A$16305,'[1]NBA-Data-1980-2019'!$F$1:$F$16305,"",0)</f>
        <v/>
      </c>
      <c r="CN178" s="2" t="str" cm="1">
        <f t="array" ref="CN178">_xlfn.XLOOKUP($A178&amp;CN$5,'[1]NBA-Data-1980-2019'!$B$1:$B$16305&amp;'[1]NBA-Data-1980-2019'!$A$1:$A$16305,'[1]NBA-Data-1980-2019'!$F$1:$F$16305,"",0)</f>
        <v/>
      </c>
      <c r="CO178" s="2" t="str" cm="1">
        <f t="array" ref="CO178">_xlfn.XLOOKUP($A178&amp;CO$5,'[1]NBA-Data-1980-2019'!$B$1:$B$16305&amp;'[1]NBA-Data-1980-2019'!$A$1:$A$16305,'[1]NBA-Data-1980-2019'!$F$1:$F$16305,"",0)</f>
        <v/>
      </c>
      <c r="CP178" s="2" t="str" cm="1">
        <f t="array" ref="CP178">_xlfn.XLOOKUP($A178&amp;CP$5,'[1]NBA-Data-1980-2019'!$B$1:$B$16305&amp;'[1]NBA-Data-1980-2019'!$A$1:$A$16305,'[1]NBA-Data-1980-2019'!$F$1:$F$16305,"",0)</f>
        <v/>
      </c>
      <c r="CQ178" s="2" t="str" cm="1">
        <f t="array" ref="CQ178">_xlfn.XLOOKUP($A178&amp;CQ$5,'[1]NBA-Data-1980-2019'!$B$1:$B$16305&amp;'[1]NBA-Data-1980-2019'!$A$1:$A$16305,'[1]NBA-Data-1980-2019'!$F$1:$F$16305,"",0)</f>
        <v/>
      </c>
      <c r="CR178" s="2" t="str" cm="1">
        <f t="array" ref="CR178">_xlfn.XLOOKUP($A178&amp;CR$5,'[1]NBA-Data-1980-2019'!$B$1:$B$16305&amp;'[1]NBA-Data-1980-2019'!$A$1:$A$16305,'[1]NBA-Data-1980-2019'!$F$1:$F$16305,"",0)</f>
        <v/>
      </c>
      <c r="CS178" s="2" t="str" cm="1">
        <f t="array" ref="CS178">_xlfn.XLOOKUP($A178&amp;CS$5,'[1]NBA-Data-1980-2019'!$B$1:$B$16305&amp;'[1]NBA-Data-1980-2019'!$A$1:$A$16305,'[1]NBA-Data-1980-2019'!$F$1:$F$16305,"",0)</f>
        <v/>
      </c>
      <c r="CU178" s="2" t="str">
        <f>_xlfn.XLOOKUP($A178,TEAMS!$G$1:$G$839,TEAMS!$H$1:$H$839,"",0)</f>
        <v>PG</v>
      </c>
      <c r="CV178" s="2" t="str">
        <f>_xlfn.XLOOKUP($CU178,DASHBOARD!$B$22:$B$27,DASHBOARD!$C$22:$C$27,"",0)</f>
        <v>GUARD</v>
      </c>
      <c r="CY178" s="63">
        <f>SUMIFS('[1]NBA-Data-1980-2019'!$G$1:$G$16305,'[1]NBA-Data-1980-2019'!$B$1:$B$16305,$A178,'[1]NBA-Data-1980-2019'!$A$1:$A$16305,CY$9)</f>
        <v>0</v>
      </c>
      <c r="CZ178" s="63">
        <f>SUMIFS('[1]NBA-Data-1980-2019'!$G$1:$G$16305,'[1]NBA-Data-1980-2019'!$B$1:$B$16305,$A178,'[1]NBA-Data-1980-2019'!$A$1:$A$16305,CZ$9)</f>
        <v>0</v>
      </c>
      <c r="DA178" s="63">
        <f>SUMIFS('[1]NBA-Data-1980-2019'!$G$1:$G$16305,'[1]NBA-Data-1980-2019'!$B$1:$B$16305,$A178,'[1]NBA-Data-1980-2019'!$A$1:$A$16305,DA$9)</f>
        <v>0</v>
      </c>
      <c r="DB178" s="63">
        <f>SUMIFS('[1]NBA-Data-1980-2019'!$G$1:$G$16305,'[1]NBA-Data-1980-2019'!$B$1:$B$16305,$A178,'[1]NBA-Data-1980-2019'!$A$1:$A$16305,DB$9)</f>
        <v>0</v>
      </c>
      <c r="DC178" s="63">
        <f>SUMIFS('[1]NBA-Data-1980-2019'!$G$1:$G$16305,'[1]NBA-Data-1980-2019'!$B$1:$B$16305,$A178,'[1]NBA-Data-1980-2019'!$A$1:$A$16305,DC$9)</f>
        <v>0</v>
      </c>
      <c r="DD178" s="63">
        <f>SUMIFS('[1]NBA-Data-1980-2019'!$G$1:$G$16305,'[1]NBA-Data-1980-2019'!$B$1:$B$16305,$A178,'[1]NBA-Data-1980-2019'!$A$1:$A$16305,DD$9)</f>
        <v>0</v>
      </c>
      <c r="DE178" s="63">
        <f>SUMIFS('[1]NBA-Data-1980-2019'!$G$1:$G$16305,'[1]NBA-Data-1980-2019'!$B$1:$B$16305,$A178,'[1]NBA-Data-1980-2019'!$A$1:$A$16305,DE$9)</f>
        <v>0</v>
      </c>
      <c r="DF178" s="63">
        <f>SUMIFS('[1]NBA-Data-1980-2019'!$G$1:$G$16305,'[1]NBA-Data-1980-2019'!$B$1:$B$16305,$A178,'[1]NBA-Data-1980-2019'!$A$1:$A$16305,DF$9)</f>
        <v>0</v>
      </c>
      <c r="DG178" s="63">
        <f>SUMIFS('[1]NBA-Data-1980-2019'!$G$1:$G$16305,'[1]NBA-Data-1980-2019'!$B$1:$B$16305,$A178,'[1]NBA-Data-1980-2019'!$A$1:$A$16305,DG$9)</f>
        <v>0</v>
      </c>
      <c r="DH178" s="63">
        <f>SUMIFS('[1]NBA-Data-1980-2019'!$G$1:$G$16305,'[1]NBA-Data-1980-2019'!$B$1:$B$16305,$A178,'[1]NBA-Data-1980-2019'!$A$1:$A$16305,DH$9)</f>
        <v>0</v>
      </c>
      <c r="DI178" s="63">
        <f>SUMIFS('[1]NBA-Data-1980-2019'!$G$1:$G$16305,'[1]NBA-Data-1980-2019'!$B$1:$B$16305,$A178,'[1]NBA-Data-1980-2019'!$A$1:$A$16305,DI$9)</f>
        <v>0</v>
      </c>
      <c r="DJ178" s="63">
        <f>SUMIFS('[1]NBA-Data-1980-2019'!$G$1:$G$16305,'[1]NBA-Data-1980-2019'!$B$1:$B$16305,$A178,'[1]NBA-Data-1980-2019'!$A$1:$A$16305,DJ$9)</f>
        <v>48705</v>
      </c>
      <c r="DK178" s="63">
        <f>SUMIFS('[1]NBA-Data-1980-2019'!$G$1:$G$16305,'[1]NBA-Data-1980-2019'!$B$1:$B$16305,$A178,'[1]NBA-Data-1980-2019'!$A$1:$A$16305,DK$9)</f>
        <v>0</v>
      </c>
      <c r="DL178" s="63">
        <f>SUMIFS('[1]NBA-Data-1980-2019'!$G$1:$G$16305,'[1]NBA-Data-1980-2019'!$B$1:$B$16305,$A178,'[1]NBA-Data-1980-2019'!$A$1:$A$16305,DL$9)</f>
        <v>0</v>
      </c>
      <c r="DM178" s="63">
        <f>SUMIFS('[1]NBA-Data-1980-2019'!$G$1:$G$16305,'[1]NBA-Data-1980-2019'!$B$1:$B$16305,$A178,'[1]NBA-Data-1980-2019'!$A$1:$A$16305,DM$9)</f>
        <v>0</v>
      </c>
      <c r="DN178" s="63">
        <f>SUMIFS('[1]NBA-Data-1980-2019'!$G$1:$G$16305,'[1]NBA-Data-1980-2019'!$B$1:$B$16305,$A178,'[1]NBA-Data-1980-2019'!$A$1:$A$16305,DN$9)</f>
        <v>0</v>
      </c>
      <c r="DO178" s="63">
        <f>SUMIFS('[1]NBA-Data-1980-2019'!$G$1:$G$16305,'[1]NBA-Data-1980-2019'!$B$1:$B$16305,$A178,'[1]NBA-Data-1980-2019'!$A$1:$A$16305,DO$9)</f>
        <v>0</v>
      </c>
      <c r="DP178" s="63">
        <f>SUMIFS('[1]NBA-Data-1980-2019'!$G$1:$G$16305,'[1]NBA-Data-1980-2019'!$B$1:$B$16305,$A178,'[1]NBA-Data-1980-2019'!$A$1:$A$16305,DP$9)</f>
        <v>0</v>
      </c>
      <c r="DQ178" s="63">
        <f>SUMIFS('[1]NBA-Data-1980-2019'!$G$1:$G$16305,'[1]NBA-Data-1980-2019'!$B$1:$B$16305,$A178,'[1]NBA-Data-1980-2019'!$A$1:$A$16305,DQ$9)</f>
        <v>0</v>
      </c>
      <c r="DR178" s="63">
        <f>SUMIFS('[1]NBA-Data-1980-2019'!$G$1:$G$16305,'[1]NBA-Data-1980-2019'!$B$1:$B$16305,$A178,'[1]NBA-Data-1980-2019'!$A$1:$A$16305,DR$9)</f>
        <v>0</v>
      </c>
      <c r="DS178" s="63">
        <f>SUMIFS('[1]NBA-Data-1980-2019'!$G$1:$G$16305,'[1]NBA-Data-1980-2019'!$B$1:$B$16305,$A178,'[1]NBA-Data-1980-2019'!$A$1:$A$16305,DS$9)</f>
        <v>0</v>
      </c>
      <c r="DT178" s="63">
        <f>SUMIFS('[1]NBA-Data-1980-2019'!$G$1:$G$16305,'[1]NBA-Data-1980-2019'!$B$1:$B$16305,$A178,'[1]NBA-Data-1980-2019'!$A$1:$A$16305,DT$9)</f>
        <v>0</v>
      </c>
      <c r="DU178" s="63">
        <f>SUMIFS('[1]NBA-Data-1980-2019'!$G$1:$G$16305,'[1]NBA-Data-1980-2019'!$B$1:$B$16305,$A178,'[1]NBA-Data-1980-2019'!$A$1:$A$16305,DU$9)</f>
        <v>0</v>
      </c>
      <c r="DV178" s="63">
        <f>SUMIFS('[1]NBA-Data-1980-2019'!$G$1:$G$16305,'[1]NBA-Data-1980-2019'!$B$1:$B$16305,$A178,'[1]NBA-Data-1980-2019'!$A$1:$A$16305,DV$9)</f>
        <v>0</v>
      </c>
      <c r="DW178" s="63">
        <f>SUMIFS('[1]NBA-Data-1980-2019'!$G$1:$G$16305,'[1]NBA-Data-1980-2019'!$B$1:$B$16305,$A178,'[1]NBA-Data-1980-2019'!$A$1:$A$16305,DW$9)</f>
        <v>0</v>
      </c>
      <c r="DX178" s="63">
        <f>SUMIFS('[1]NBA-Data-1980-2019'!$G$1:$G$16305,'[1]NBA-Data-1980-2019'!$B$1:$B$16305,$A178,'[1]NBA-Data-1980-2019'!$A$1:$A$16305,DX$9)</f>
        <v>0</v>
      </c>
      <c r="DY178" s="63">
        <f>SUMIFS('[1]NBA-Data-1980-2019'!$G$1:$G$16305,'[1]NBA-Data-1980-2019'!$B$1:$B$16305,$A178,'[1]NBA-Data-1980-2019'!$A$1:$A$16305,DY$9)</f>
        <v>0</v>
      </c>
      <c r="DZ178" s="63">
        <f>SUMIFS('[1]NBA-Data-1980-2019'!$G$1:$G$16305,'[1]NBA-Data-1980-2019'!$B$1:$B$16305,$A178,'[1]NBA-Data-1980-2019'!$A$1:$A$16305,DZ$9)</f>
        <v>0</v>
      </c>
      <c r="EA178" s="63">
        <f>SUMIFS('[1]NBA-Data-1980-2019'!$G$1:$G$16305,'[1]NBA-Data-1980-2019'!$B$1:$B$16305,$A178,'[1]NBA-Data-1980-2019'!$A$1:$A$16305,EA$9)</f>
        <v>0</v>
      </c>
      <c r="EB178" s="63">
        <f>SUMIFS('[1]NBA-Data-1980-2019'!$G$1:$G$16305,'[1]NBA-Data-1980-2019'!$B$1:$B$16305,$A178,'[1]NBA-Data-1980-2019'!$A$1:$A$16305,EB$9)</f>
        <v>0</v>
      </c>
      <c r="EC178" s="63">
        <f>SUMIFS('[1]NBA-Data-1980-2019'!$G$1:$G$16305,'[1]NBA-Data-1980-2019'!$B$1:$B$16305,$A178,'[1]NBA-Data-1980-2019'!$A$1:$A$16305,EC$9)</f>
        <v>0</v>
      </c>
      <c r="ED178" s="63">
        <f>SUMIFS('[1]NBA-Data-1980-2019'!$G$1:$G$16305,'[1]NBA-Data-1980-2019'!$B$1:$B$16305,$A178,'[1]NBA-Data-1980-2019'!$A$1:$A$16305,ED$9)</f>
        <v>0</v>
      </c>
      <c r="EH178" s="2" t="s">
        <v>1482</v>
      </c>
    </row>
    <row r="179" spans="1:165" x14ac:dyDescent="0.2">
      <c r="A179" s="2" t="s">
        <v>753</v>
      </c>
      <c r="B179" s="2" t="str" cm="1">
        <f t="array" ref="B179">_xlfn.XLOOKUP($A179&amp;B$5,'[1]NBA-Data-1980-2019'!$B$1:$B$16305&amp;'[1]NBA-Data-1980-2019'!$A$1:$A$16305,'[1]NBA-Data-1980-2019'!$D$1:$D$16305,"",0)</f>
        <v/>
      </c>
      <c r="C179" s="2" t="str" cm="1">
        <f t="array" ref="C179">_xlfn.XLOOKUP($A179&amp;C$5,'[1]NBA-Data-1980-2019'!$B$1:$B$16305&amp;'[1]NBA-Data-1980-2019'!$A$1:$A$16305,'[1]NBA-Data-1980-2019'!$D$1:$D$16305,"",0)</f>
        <v/>
      </c>
      <c r="D179" s="2" t="str" cm="1">
        <f t="array" ref="D179">_xlfn.XLOOKUP($A179&amp;D$5,'[1]NBA-Data-1980-2019'!$B$1:$B$16305&amp;'[1]NBA-Data-1980-2019'!$A$1:$A$16305,'[1]NBA-Data-1980-2019'!$D$1:$D$16305,"",0)</f>
        <v/>
      </c>
      <c r="E179" s="2" t="str" cm="1">
        <f t="array" ref="E179">_xlfn.XLOOKUP($A179&amp;E$5,'[1]NBA-Data-1980-2019'!$B$1:$B$16305&amp;'[1]NBA-Data-1980-2019'!$A$1:$A$16305,'[1]NBA-Data-1980-2019'!$D$1:$D$16305,"",0)</f>
        <v/>
      </c>
      <c r="F179" s="2" t="str" cm="1">
        <f t="array" ref="F179">_xlfn.XLOOKUP($A179&amp;F$5,'[1]NBA-Data-1980-2019'!$B$1:$B$16305&amp;'[1]NBA-Data-1980-2019'!$A$1:$A$16305,'[1]NBA-Data-1980-2019'!$D$1:$D$16305,"",0)</f>
        <v/>
      </c>
      <c r="G179" s="2" t="str" cm="1">
        <f t="array" ref="G179">_xlfn.XLOOKUP($A179&amp;G$5,'[1]NBA-Data-1980-2019'!$B$1:$B$16305&amp;'[1]NBA-Data-1980-2019'!$A$1:$A$16305,'[1]NBA-Data-1980-2019'!$D$1:$D$16305,"",0)</f>
        <v/>
      </c>
      <c r="H179" s="2" t="str" cm="1">
        <f t="array" ref="H179">_xlfn.XLOOKUP($A179&amp;H$5,'[1]NBA-Data-1980-2019'!$B$1:$B$16305&amp;'[1]NBA-Data-1980-2019'!$A$1:$A$16305,'[1]NBA-Data-1980-2019'!$D$1:$D$16305,"",0)</f>
        <v/>
      </c>
      <c r="I179" s="2" t="str" cm="1">
        <f t="array" ref="I179">_xlfn.XLOOKUP($A179&amp;I$5,'[1]NBA-Data-1980-2019'!$B$1:$B$16305&amp;'[1]NBA-Data-1980-2019'!$A$1:$A$16305,'[1]NBA-Data-1980-2019'!$D$1:$D$16305,"",0)</f>
        <v/>
      </c>
      <c r="J179" s="2" t="str" cm="1">
        <f t="array" ref="J179">_xlfn.XLOOKUP($A179&amp;J$5,'[1]NBA-Data-1980-2019'!$B$1:$B$16305&amp;'[1]NBA-Data-1980-2019'!$A$1:$A$16305,'[1]NBA-Data-1980-2019'!$D$1:$D$16305,"",0)</f>
        <v/>
      </c>
      <c r="K179" s="2" t="str" cm="1">
        <f t="array" ref="K179">_xlfn.XLOOKUP($A179&amp;K$5,'[1]NBA-Data-1980-2019'!$B$1:$B$16305&amp;'[1]NBA-Data-1980-2019'!$A$1:$A$16305,'[1]NBA-Data-1980-2019'!$D$1:$D$16305,"",0)</f>
        <v/>
      </c>
      <c r="L179" s="2" t="str" cm="1">
        <f t="array" ref="L179">_xlfn.XLOOKUP($A179&amp;L$5,'[1]NBA-Data-1980-2019'!$B$1:$B$16305&amp;'[1]NBA-Data-1980-2019'!$A$1:$A$16305,'[1]NBA-Data-1980-2019'!$D$1:$D$16305,"",0)</f>
        <v/>
      </c>
      <c r="M179" s="2" t="str" cm="1">
        <f t="array" ref="M179">_xlfn.XLOOKUP($A179&amp;M$5,'[1]NBA-Data-1980-2019'!$B$1:$B$16305&amp;'[1]NBA-Data-1980-2019'!$A$1:$A$16305,'[1]NBA-Data-1980-2019'!$D$1:$D$16305,"",0)</f>
        <v/>
      </c>
      <c r="N179" s="2" t="str" cm="1">
        <f t="array" ref="N179">_xlfn.XLOOKUP($A179&amp;N$5,'[1]NBA-Data-1980-2019'!$B$1:$B$16305&amp;'[1]NBA-Data-1980-2019'!$A$1:$A$16305,'[1]NBA-Data-1980-2019'!$D$1:$D$16305,"",0)</f>
        <v/>
      </c>
      <c r="O179" s="2" t="str" cm="1">
        <f t="array" ref="O179">_xlfn.XLOOKUP($A179&amp;O$5,'[1]NBA-Data-1980-2019'!$B$1:$B$16305&amp;'[1]NBA-Data-1980-2019'!$A$1:$A$16305,'[1]NBA-Data-1980-2019'!$D$1:$D$16305,"",0)</f>
        <v/>
      </c>
      <c r="P179" s="2" t="str" cm="1">
        <f t="array" ref="P179">_xlfn.XLOOKUP($A179&amp;P$5,'[1]NBA-Data-1980-2019'!$B$1:$B$16305&amp;'[1]NBA-Data-1980-2019'!$A$1:$A$16305,'[1]NBA-Data-1980-2019'!$D$1:$D$16305,"",0)</f>
        <v/>
      </c>
      <c r="Q179" s="2" t="str" cm="1">
        <f t="array" ref="Q179">_xlfn.XLOOKUP($A179&amp;Q$5,'[1]NBA-Data-1980-2019'!$B$1:$B$16305&amp;'[1]NBA-Data-1980-2019'!$A$1:$A$16305,'[1]NBA-Data-1980-2019'!$D$1:$D$16305,"",0)</f>
        <v/>
      </c>
      <c r="R179" s="2" t="str" cm="1">
        <f t="array" ref="R179">_xlfn.XLOOKUP($A179&amp;R$5,'[1]NBA-Data-1980-2019'!$B$1:$B$16305&amp;'[1]NBA-Data-1980-2019'!$A$1:$A$16305,'[1]NBA-Data-1980-2019'!$D$1:$D$16305,"",0)</f>
        <v/>
      </c>
      <c r="S179" s="2" t="str" cm="1">
        <f t="array" ref="S179">_xlfn.XLOOKUP($A179&amp;S$5,'[1]NBA-Data-1980-2019'!$B$1:$B$16305&amp;'[1]NBA-Data-1980-2019'!$A$1:$A$16305,'[1]NBA-Data-1980-2019'!$D$1:$D$16305,"",0)</f>
        <v/>
      </c>
      <c r="T179" s="2" t="str" cm="1">
        <f t="array" ref="T179">_xlfn.XLOOKUP($A179&amp;T$5,'[1]NBA-Data-1980-2019'!$B$1:$B$16305&amp;'[1]NBA-Data-1980-2019'!$A$1:$A$16305,'[1]NBA-Data-1980-2019'!$D$1:$D$16305,"",0)</f>
        <v/>
      </c>
      <c r="U179" s="2" t="str" cm="1">
        <f t="array" ref="U179">_xlfn.XLOOKUP($A179&amp;U$5,'[1]NBA-Data-1980-2019'!$B$1:$B$16305&amp;'[1]NBA-Data-1980-2019'!$A$1:$A$16305,'[1]NBA-Data-1980-2019'!$D$1:$D$16305,"",0)</f>
        <v/>
      </c>
      <c r="V179" s="2" t="str" cm="1">
        <f t="array" ref="V179">_xlfn.XLOOKUP($A179&amp;V$5,'[1]NBA-Data-1980-2019'!$B$1:$B$16305&amp;'[1]NBA-Data-1980-2019'!$A$1:$A$16305,'[1]NBA-Data-1980-2019'!$D$1:$D$16305,"",0)</f>
        <v/>
      </c>
      <c r="W179" s="2" t="str" cm="1">
        <f t="array" ref="W179">_xlfn.XLOOKUP($A179&amp;W$5,'[1]NBA-Data-1980-2019'!$B$1:$B$16305&amp;'[1]NBA-Data-1980-2019'!$A$1:$A$16305,'[1]NBA-Data-1980-2019'!$D$1:$D$16305,"",0)</f>
        <v/>
      </c>
      <c r="X179" s="2" t="str" cm="1">
        <f t="array" ref="X179">_xlfn.XLOOKUP($A179&amp;X$5,'[1]NBA-Data-1980-2019'!$B$1:$B$16305&amp;'[1]NBA-Data-1980-2019'!$A$1:$A$16305,'[1]NBA-Data-1980-2019'!$D$1:$D$16305,"",0)</f>
        <v/>
      </c>
      <c r="Y179" s="2" t="str" cm="1">
        <f t="array" ref="Y179">_xlfn.XLOOKUP($A179&amp;Y$5,'[1]NBA-Data-1980-2019'!$B$1:$B$16305&amp;'[1]NBA-Data-1980-2019'!$A$1:$A$16305,'[1]NBA-Data-1980-2019'!$D$1:$D$16305,"",0)</f>
        <v/>
      </c>
      <c r="Z179" s="2" t="str" cm="1">
        <f t="array" ref="Z179">_xlfn.XLOOKUP($A179&amp;Z$5,'[1]NBA-Data-1980-2019'!$B$1:$B$16305&amp;'[1]NBA-Data-1980-2019'!$A$1:$A$16305,'[1]NBA-Data-1980-2019'!$D$1:$D$16305,"",0)</f>
        <v>CLE</v>
      </c>
      <c r="AA179" s="2" t="str" cm="1">
        <f t="array" ref="AA179">_xlfn.XLOOKUP($A179&amp;AA$5,'[1]NBA-Data-1980-2019'!$B$1:$B$16305&amp;'[1]NBA-Data-1980-2019'!$A$1:$A$16305,'[1]NBA-Data-1980-2019'!$D$1:$D$16305,"",0)</f>
        <v>CLE</v>
      </c>
      <c r="AB179" s="2" t="str" cm="1">
        <f t="array" ref="AB179">_xlfn.XLOOKUP($A179&amp;AB$5,'[1]NBA-Data-1980-2019'!$B$1:$B$16305&amp;'[1]NBA-Data-1980-2019'!$A$1:$A$16305,'[1]NBA-Data-1980-2019'!$D$1:$D$16305,"",0)</f>
        <v>BRK</v>
      </c>
      <c r="AC179" s="2" t="str" cm="1">
        <f t="array" ref="AC179">_xlfn.XLOOKUP($A179&amp;AC$5,'[1]NBA-Data-1980-2019'!$B$1:$B$16305&amp;'[1]NBA-Data-1980-2019'!$A$1:$A$16305,'[1]NBA-Data-1980-2019'!$D$1:$D$16305,"",0)</f>
        <v>BRK</v>
      </c>
      <c r="AD179" s="2" t="str" cm="1">
        <f t="array" ref="AD179">_xlfn.XLOOKUP($A179&amp;AD$5,'[1]NBA-Data-1980-2019'!$B$1:$B$16305&amp;'[1]NBA-Data-1980-2019'!$A$1:$A$16305,'[1]NBA-Data-1980-2019'!$D$1:$D$16305,"",0)</f>
        <v>BRK</v>
      </c>
      <c r="AE179" s="2" t="str" cm="1">
        <f t="array" ref="AE179">_xlfn.XLOOKUP($A179&amp;AE$5,'[1]NBA-Data-1980-2019'!$B$1:$B$16305&amp;'[1]NBA-Data-1980-2019'!$A$1:$A$16305,'[1]NBA-Data-1980-2019'!$D$1:$D$16305,"",0)</f>
        <v/>
      </c>
      <c r="AF179" s="2" t="str" cm="1">
        <f t="array" ref="AF179">_xlfn.XLOOKUP($A179&amp;AF$5,'[1]NBA-Data-1980-2019'!$B$1:$B$16305&amp;'[1]NBA-Data-1980-2019'!$A$1:$A$16305,'[1]NBA-Data-1980-2019'!$D$1:$D$16305,"",0)</f>
        <v/>
      </c>
      <c r="AG179" s="2" t="str" cm="1">
        <f t="array" ref="AG179">_xlfn.XLOOKUP($A179&amp;AG$5,'[1]NBA-Data-1980-2019'!$B$1:$B$16305&amp;'[1]NBA-Data-1980-2019'!$A$1:$A$16305,'[1]NBA-Data-1980-2019'!$D$1:$D$16305,"",0)</f>
        <v/>
      </c>
      <c r="AH179" s="2" t="str" cm="1">
        <f t="array" ref="AH179">_xlfn.XLOOKUP($A179&amp;AH$5,'[1]NBA-Data-1980-2019'!$B$1:$B$16305&amp;'[1]NBA-Data-1980-2019'!$A$1:$A$16305,'[1]NBA-Data-1980-2019'!$H$1:$H$16305,"",0)</f>
        <v/>
      </c>
      <c r="AI179" s="2" t="str" cm="1">
        <f t="array" ref="AI179">_xlfn.XLOOKUP($A179&amp;AI$5,'[1]NBA-Data-1980-2019'!$B$1:$B$16305&amp;'[1]NBA-Data-1980-2019'!$A$1:$A$16305,'[1]NBA-Data-1980-2019'!$H$1:$H$16305,"",0)</f>
        <v/>
      </c>
      <c r="AJ179" s="2" t="str" cm="1">
        <f t="array" ref="AJ179">_xlfn.XLOOKUP($A179&amp;AJ$5,'[1]NBA-Data-1980-2019'!$B$1:$B$16305&amp;'[1]NBA-Data-1980-2019'!$A$1:$A$16305,'[1]NBA-Data-1980-2019'!$H$1:$H$16305,"",0)</f>
        <v/>
      </c>
      <c r="AK179" s="2" t="str" cm="1">
        <f t="array" ref="AK179">_xlfn.XLOOKUP($A179&amp;AK$5,'[1]NBA-Data-1980-2019'!$B$1:$B$16305&amp;'[1]NBA-Data-1980-2019'!$A$1:$A$16305,'[1]NBA-Data-1980-2019'!$H$1:$H$16305,"",0)</f>
        <v/>
      </c>
      <c r="AL179" s="2" t="str" cm="1">
        <f t="array" ref="AL179">_xlfn.XLOOKUP($A179&amp;AL$5,'[1]NBA-Data-1980-2019'!$B$1:$B$16305&amp;'[1]NBA-Data-1980-2019'!$A$1:$A$16305,'[1]NBA-Data-1980-2019'!$H$1:$H$16305,"",0)</f>
        <v/>
      </c>
      <c r="AM179" s="2" t="str" cm="1">
        <f t="array" ref="AM179">_xlfn.XLOOKUP($A179&amp;AM$5,'[1]NBA-Data-1980-2019'!$B$1:$B$16305&amp;'[1]NBA-Data-1980-2019'!$A$1:$A$16305,'[1]NBA-Data-1980-2019'!$H$1:$H$16305,"",0)</f>
        <v/>
      </c>
      <c r="AN179" s="2" t="str" cm="1">
        <f t="array" ref="AN179">_xlfn.XLOOKUP($A179&amp;AN$5,'[1]NBA-Data-1980-2019'!$B$1:$B$16305&amp;'[1]NBA-Data-1980-2019'!$A$1:$A$16305,'[1]NBA-Data-1980-2019'!$H$1:$H$16305,"",0)</f>
        <v/>
      </c>
      <c r="AO179" s="2" t="str" cm="1">
        <f t="array" ref="AO179">_xlfn.XLOOKUP($A179&amp;AO$5,'[1]NBA-Data-1980-2019'!$B$1:$B$16305&amp;'[1]NBA-Data-1980-2019'!$A$1:$A$16305,'[1]NBA-Data-1980-2019'!$H$1:$H$16305,"",0)</f>
        <v/>
      </c>
      <c r="AP179" s="2" t="str" cm="1">
        <f t="array" ref="AP179">_xlfn.XLOOKUP($A179&amp;AP$5,'[1]NBA-Data-1980-2019'!$B$1:$B$16305&amp;'[1]NBA-Data-1980-2019'!$A$1:$A$16305,'[1]NBA-Data-1980-2019'!$H$1:$H$16305,"",0)</f>
        <v/>
      </c>
      <c r="AQ179" s="2" t="str" cm="1">
        <f t="array" ref="AQ179">_xlfn.XLOOKUP($A179&amp;AQ$5,'[1]NBA-Data-1980-2019'!$B$1:$B$16305&amp;'[1]NBA-Data-1980-2019'!$A$1:$A$16305,'[1]NBA-Data-1980-2019'!$H$1:$H$16305,"",0)</f>
        <v/>
      </c>
      <c r="AR179" s="2" t="str" cm="1">
        <f t="array" ref="AR179">_xlfn.XLOOKUP($A179&amp;AR$5,'[1]NBA-Data-1980-2019'!$B$1:$B$16305&amp;'[1]NBA-Data-1980-2019'!$A$1:$A$16305,'[1]NBA-Data-1980-2019'!$H$1:$H$16305,"",0)</f>
        <v/>
      </c>
      <c r="AS179" s="2" t="str" cm="1">
        <f t="array" ref="AS179">_xlfn.XLOOKUP($A179&amp;AS$5,'[1]NBA-Data-1980-2019'!$B$1:$B$16305&amp;'[1]NBA-Data-1980-2019'!$A$1:$A$16305,'[1]NBA-Data-1980-2019'!$H$1:$H$16305,"",0)</f>
        <v/>
      </c>
      <c r="AT179" s="2" t="str" cm="1">
        <f t="array" ref="AT179">_xlfn.XLOOKUP($A179&amp;AT$5,'[1]NBA-Data-1980-2019'!$B$1:$B$16305&amp;'[1]NBA-Data-1980-2019'!$A$1:$A$16305,'[1]NBA-Data-1980-2019'!$H$1:$H$16305,"",0)</f>
        <v/>
      </c>
      <c r="AU179" s="2" t="str" cm="1">
        <f t="array" ref="AU179">_xlfn.XLOOKUP($A179&amp;AU$5,'[1]NBA-Data-1980-2019'!$B$1:$B$16305&amp;'[1]NBA-Data-1980-2019'!$A$1:$A$16305,'[1]NBA-Data-1980-2019'!$H$1:$H$16305,"",0)</f>
        <v/>
      </c>
      <c r="AV179" s="2" t="str" cm="1">
        <f t="array" ref="AV179">_xlfn.XLOOKUP($A179&amp;AV$5,'[1]NBA-Data-1980-2019'!$B$1:$B$16305&amp;'[1]NBA-Data-1980-2019'!$A$1:$A$16305,'[1]NBA-Data-1980-2019'!$H$1:$H$16305,"",0)</f>
        <v/>
      </c>
      <c r="AW179" s="2" t="str" cm="1">
        <f t="array" ref="AW179">_xlfn.XLOOKUP($A179&amp;AW$5,'[1]NBA-Data-1980-2019'!$B$1:$B$16305&amp;'[1]NBA-Data-1980-2019'!$A$1:$A$16305,'[1]NBA-Data-1980-2019'!$H$1:$H$16305,"",0)</f>
        <v/>
      </c>
      <c r="AX179" s="2" t="str" cm="1">
        <f t="array" ref="AX179">_xlfn.XLOOKUP($A179&amp;AX$5,'[1]NBA-Data-1980-2019'!$B$1:$B$16305&amp;'[1]NBA-Data-1980-2019'!$A$1:$A$16305,'[1]NBA-Data-1980-2019'!$H$1:$H$16305,"",0)</f>
        <v/>
      </c>
      <c r="AY179" s="2" t="str" cm="1">
        <f t="array" ref="AY179">_xlfn.XLOOKUP($A179&amp;AY$5,'[1]NBA-Data-1980-2019'!$B$1:$B$16305&amp;'[1]NBA-Data-1980-2019'!$A$1:$A$16305,'[1]NBA-Data-1980-2019'!$H$1:$H$16305,"",0)</f>
        <v/>
      </c>
      <c r="AZ179" s="2" t="str" cm="1">
        <f t="array" ref="AZ179">_xlfn.XLOOKUP($A179&amp;AZ$5,'[1]NBA-Data-1980-2019'!$B$1:$B$16305&amp;'[1]NBA-Data-1980-2019'!$A$1:$A$16305,'[1]NBA-Data-1980-2019'!$H$1:$H$16305,"",0)</f>
        <v/>
      </c>
      <c r="BA179" s="2" t="str" cm="1">
        <f t="array" ref="BA179">_xlfn.XLOOKUP($A179&amp;BA$5,'[1]NBA-Data-1980-2019'!$B$1:$B$16305&amp;'[1]NBA-Data-1980-2019'!$A$1:$A$16305,'[1]NBA-Data-1980-2019'!$H$1:$H$16305,"",0)</f>
        <v/>
      </c>
      <c r="BB179" s="2" t="str" cm="1">
        <f t="array" ref="BB179">_xlfn.XLOOKUP($A179&amp;BB$5,'[1]NBA-Data-1980-2019'!$B$1:$B$16305&amp;'[1]NBA-Data-1980-2019'!$A$1:$A$16305,'[1]NBA-Data-1980-2019'!$H$1:$H$16305,"",0)</f>
        <v/>
      </c>
      <c r="BC179" s="2" t="str" cm="1">
        <f t="array" ref="BC179">_xlfn.XLOOKUP($A179&amp;BC$5,'[1]NBA-Data-1980-2019'!$B$1:$B$16305&amp;'[1]NBA-Data-1980-2019'!$A$1:$A$16305,'[1]NBA-Data-1980-2019'!$H$1:$H$16305,"",0)</f>
        <v/>
      </c>
      <c r="BD179" s="2" t="str" cm="1">
        <f t="array" ref="BD179">_xlfn.XLOOKUP($A179&amp;BD$5,'[1]NBA-Data-1980-2019'!$B$1:$B$16305&amp;'[1]NBA-Data-1980-2019'!$A$1:$A$16305,'[1]NBA-Data-1980-2019'!$H$1:$H$16305,"",0)</f>
        <v/>
      </c>
      <c r="BE179" s="2" t="str" cm="1">
        <f t="array" ref="BE179">_xlfn.XLOOKUP($A179&amp;BE$5,'[1]NBA-Data-1980-2019'!$B$1:$B$16305&amp;'[1]NBA-Data-1980-2019'!$A$1:$A$16305,'[1]NBA-Data-1980-2019'!$H$1:$H$16305,"",0)</f>
        <v/>
      </c>
      <c r="BF179" s="2" cm="1">
        <f t="array" ref="BF179">_xlfn.XLOOKUP($A179&amp;BF$5,'[1]NBA-Data-1980-2019'!$B$1:$B$16305&amp;'[1]NBA-Data-1980-2019'!$A$1:$A$16305,'[1]NBA-Data-1980-2019'!$H$1:$H$16305,"",0)</f>
        <v>494.7</v>
      </c>
      <c r="BG179" s="2" cm="1">
        <f t="array" ref="BG179">_xlfn.XLOOKUP($A179&amp;BG$5,'[1]NBA-Data-1980-2019'!$B$1:$B$16305&amp;'[1]NBA-Data-1980-2019'!$A$1:$A$16305,'[1]NBA-Data-1980-2019'!$H$1:$H$16305,"",0)</f>
        <v>15</v>
      </c>
      <c r="BH179" s="2" cm="1">
        <f t="array" ref="BH179">_xlfn.XLOOKUP($A179&amp;BH$5,'[1]NBA-Data-1980-2019'!$B$1:$B$16305&amp;'[1]NBA-Data-1980-2019'!$A$1:$A$16305,'[1]NBA-Data-1980-2019'!$H$1:$H$16305,"",0)</f>
        <v>1138.8</v>
      </c>
      <c r="BI179" s="2" cm="1">
        <f t="array" ref="BI179">_xlfn.XLOOKUP($A179&amp;BI$5,'[1]NBA-Data-1980-2019'!$B$1:$B$16305&amp;'[1]NBA-Data-1980-2019'!$A$1:$A$16305,'[1]NBA-Data-1980-2019'!$H$1:$H$16305,"",0)</f>
        <v>1973.4</v>
      </c>
      <c r="BJ179" s="2" cm="1">
        <f t="array" ref="BJ179">_xlfn.XLOOKUP($A179&amp;BJ$5,'[1]NBA-Data-1980-2019'!$B$1:$B$16305&amp;'[1]NBA-Data-1980-2019'!$A$1:$A$16305,'[1]NBA-Data-1980-2019'!$H$1:$H$16305,"",0)</f>
        <v>2295.1999999999998</v>
      </c>
      <c r="BK179" s="2" t="str" cm="1">
        <f t="array" ref="BK179">_xlfn.XLOOKUP($A179&amp;BK$5,'[1]NBA-Data-1980-2019'!$B$1:$B$16305&amp;'[1]NBA-Data-1980-2019'!$A$1:$A$16305,'[1]NBA-Data-1980-2019'!$H$1:$H$16305,"",0)</f>
        <v/>
      </c>
      <c r="BL179" s="2" t="str" cm="1">
        <f t="array" ref="BL179">_xlfn.XLOOKUP($A179&amp;BL$5,'[1]NBA-Data-1980-2019'!$B$1:$B$16305&amp;'[1]NBA-Data-1980-2019'!$A$1:$A$16305,'[1]NBA-Data-1980-2019'!$H$1:$H$16305,"",0)</f>
        <v/>
      </c>
      <c r="BM179" s="2" t="str" cm="1">
        <f t="array" ref="BM179">_xlfn.XLOOKUP($A179&amp;BM$5,'[1]NBA-Data-1980-2019'!$B$1:$B$16305&amp;'[1]NBA-Data-1980-2019'!$A$1:$A$16305,'[1]NBA-Data-1980-2019'!$H$1:$H$16305,"",0)</f>
        <v/>
      </c>
      <c r="BN179" s="2" t="str" cm="1">
        <f t="array" ref="BN179">_xlfn.XLOOKUP($A179&amp;BN$5,'[1]NBA-Data-1980-2019'!$B$1:$B$16305&amp;'[1]NBA-Data-1980-2019'!$A$1:$A$16305,'[1]NBA-Data-1980-2019'!$F$1:$F$16305,"",0)</f>
        <v/>
      </c>
      <c r="BO179" s="2" t="str" cm="1">
        <f t="array" ref="BO179">_xlfn.XLOOKUP($A179&amp;BO$5,'[1]NBA-Data-1980-2019'!$B$1:$B$16305&amp;'[1]NBA-Data-1980-2019'!$A$1:$A$16305,'[1]NBA-Data-1980-2019'!$F$1:$F$16305,"",0)</f>
        <v/>
      </c>
      <c r="BP179" s="2" t="str" cm="1">
        <f t="array" ref="BP179">_xlfn.XLOOKUP($A179&amp;BP$5,'[1]NBA-Data-1980-2019'!$B$1:$B$16305&amp;'[1]NBA-Data-1980-2019'!$A$1:$A$16305,'[1]NBA-Data-1980-2019'!$F$1:$F$16305,"",0)</f>
        <v/>
      </c>
      <c r="BQ179" s="2" t="str" cm="1">
        <f t="array" ref="BQ179">_xlfn.XLOOKUP($A179&amp;BQ$5,'[1]NBA-Data-1980-2019'!$B$1:$B$16305&amp;'[1]NBA-Data-1980-2019'!$A$1:$A$16305,'[1]NBA-Data-1980-2019'!$F$1:$F$16305,"",0)</f>
        <v/>
      </c>
      <c r="BR179" s="2" t="str" cm="1">
        <f t="array" ref="BR179">_xlfn.XLOOKUP($A179&amp;BR$5,'[1]NBA-Data-1980-2019'!$B$1:$B$16305&amp;'[1]NBA-Data-1980-2019'!$A$1:$A$16305,'[1]NBA-Data-1980-2019'!$F$1:$F$16305,"",0)</f>
        <v/>
      </c>
      <c r="BS179" s="2" t="str" cm="1">
        <f t="array" ref="BS179">_xlfn.XLOOKUP($A179&amp;BS$5,'[1]NBA-Data-1980-2019'!$B$1:$B$16305&amp;'[1]NBA-Data-1980-2019'!$A$1:$A$16305,'[1]NBA-Data-1980-2019'!$F$1:$F$16305,"",0)</f>
        <v/>
      </c>
      <c r="BT179" s="2" t="str" cm="1">
        <f t="array" ref="BT179">_xlfn.XLOOKUP($A179&amp;BT$5,'[1]NBA-Data-1980-2019'!$B$1:$B$16305&amp;'[1]NBA-Data-1980-2019'!$A$1:$A$16305,'[1]NBA-Data-1980-2019'!$F$1:$F$16305,"",0)</f>
        <v/>
      </c>
      <c r="BU179" s="2" t="str" cm="1">
        <f t="array" ref="BU179">_xlfn.XLOOKUP($A179&amp;BU$5,'[1]NBA-Data-1980-2019'!$B$1:$B$16305&amp;'[1]NBA-Data-1980-2019'!$A$1:$A$16305,'[1]NBA-Data-1980-2019'!$F$1:$F$16305,"",0)</f>
        <v/>
      </c>
      <c r="BV179" s="2" t="str" cm="1">
        <f t="array" ref="BV179">_xlfn.XLOOKUP($A179&amp;BV$5,'[1]NBA-Data-1980-2019'!$B$1:$B$16305&amp;'[1]NBA-Data-1980-2019'!$A$1:$A$16305,'[1]NBA-Data-1980-2019'!$F$1:$F$16305,"",0)</f>
        <v/>
      </c>
      <c r="BW179" s="2" t="str" cm="1">
        <f t="array" ref="BW179">_xlfn.XLOOKUP($A179&amp;BW$5,'[1]NBA-Data-1980-2019'!$B$1:$B$16305&amp;'[1]NBA-Data-1980-2019'!$A$1:$A$16305,'[1]NBA-Data-1980-2019'!$F$1:$F$16305,"",0)</f>
        <v/>
      </c>
      <c r="BX179" s="2" t="str" cm="1">
        <f t="array" ref="BX179">_xlfn.XLOOKUP($A179&amp;BX$5,'[1]NBA-Data-1980-2019'!$B$1:$B$16305&amp;'[1]NBA-Data-1980-2019'!$A$1:$A$16305,'[1]NBA-Data-1980-2019'!$F$1:$F$16305,"",0)</f>
        <v/>
      </c>
      <c r="BY179" s="2" t="str" cm="1">
        <f t="array" ref="BY179">_xlfn.XLOOKUP($A179&amp;BY$5,'[1]NBA-Data-1980-2019'!$B$1:$B$16305&amp;'[1]NBA-Data-1980-2019'!$A$1:$A$16305,'[1]NBA-Data-1980-2019'!$F$1:$F$16305,"",0)</f>
        <v/>
      </c>
      <c r="BZ179" s="2" t="str" cm="1">
        <f t="array" ref="BZ179">_xlfn.XLOOKUP($A179&amp;BZ$5,'[1]NBA-Data-1980-2019'!$B$1:$B$16305&amp;'[1]NBA-Data-1980-2019'!$A$1:$A$16305,'[1]NBA-Data-1980-2019'!$F$1:$F$16305,"",0)</f>
        <v/>
      </c>
      <c r="CA179" s="2" t="str" cm="1">
        <f t="array" ref="CA179">_xlfn.XLOOKUP($A179&amp;CA$5,'[1]NBA-Data-1980-2019'!$B$1:$B$16305&amp;'[1]NBA-Data-1980-2019'!$A$1:$A$16305,'[1]NBA-Data-1980-2019'!$F$1:$F$16305,"",0)</f>
        <v/>
      </c>
      <c r="CB179" s="2" t="str" cm="1">
        <f t="array" ref="CB179">_xlfn.XLOOKUP($A179&amp;CB$5,'[1]NBA-Data-1980-2019'!$B$1:$B$16305&amp;'[1]NBA-Data-1980-2019'!$A$1:$A$16305,'[1]NBA-Data-1980-2019'!$F$1:$F$16305,"",0)</f>
        <v/>
      </c>
      <c r="CC179" s="2" t="str" cm="1">
        <f t="array" ref="CC179">_xlfn.XLOOKUP($A179&amp;CC$5,'[1]NBA-Data-1980-2019'!$B$1:$B$16305&amp;'[1]NBA-Data-1980-2019'!$A$1:$A$16305,'[1]NBA-Data-1980-2019'!$F$1:$F$16305,"",0)</f>
        <v/>
      </c>
      <c r="CD179" s="2" t="str" cm="1">
        <f t="array" ref="CD179">_xlfn.XLOOKUP($A179&amp;CD$5,'[1]NBA-Data-1980-2019'!$B$1:$B$16305&amp;'[1]NBA-Data-1980-2019'!$A$1:$A$16305,'[1]NBA-Data-1980-2019'!$F$1:$F$16305,"",0)</f>
        <v/>
      </c>
      <c r="CE179" s="2" t="str" cm="1">
        <f t="array" ref="CE179">_xlfn.XLOOKUP($A179&amp;CE$5,'[1]NBA-Data-1980-2019'!$B$1:$B$16305&amp;'[1]NBA-Data-1980-2019'!$A$1:$A$16305,'[1]NBA-Data-1980-2019'!$F$1:$F$16305,"",0)</f>
        <v/>
      </c>
      <c r="CF179" s="2" t="str" cm="1">
        <f t="array" ref="CF179">_xlfn.XLOOKUP($A179&amp;CF$5,'[1]NBA-Data-1980-2019'!$B$1:$B$16305&amp;'[1]NBA-Data-1980-2019'!$A$1:$A$16305,'[1]NBA-Data-1980-2019'!$F$1:$F$16305,"",0)</f>
        <v/>
      </c>
      <c r="CG179" s="2" t="str" cm="1">
        <f t="array" ref="CG179">_xlfn.XLOOKUP($A179&amp;CG$5,'[1]NBA-Data-1980-2019'!$B$1:$B$16305&amp;'[1]NBA-Data-1980-2019'!$A$1:$A$16305,'[1]NBA-Data-1980-2019'!$F$1:$F$16305,"",0)</f>
        <v/>
      </c>
      <c r="CH179" s="2" t="str" cm="1">
        <f t="array" ref="CH179">_xlfn.XLOOKUP($A179&amp;CH$5,'[1]NBA-Data-1980-2019'!$B$1:$B$16305&amp;'[1]NBA-Data-1980-2019'!$A$1:$A$16305,'[1]NBA-Data-1980-2019'!$F$1:$F$16305,"",0)</f>
        <v/>
      </c>
      <c r="CI179" s="2" t="str" cm="1">
        <f t="array" ref="CI179">_xlfn.XLOOKUP($A179&amp;CI$5,'[1]NBA-Data-1980-2019'!$B$1:$B$16305&amp;'[1]NBA-Data-1980-2019'!$A$1:$A$16305,'[1]NBA-Data-1980-2019'!$F$1:$F$16305,"",0)</f>
        <v/>
      </c>
      <c r="CJ179" s="2" t="str" cm="1">
        <f t="array" ref="CJ179">_xlfn.XLOOKUP($A179&amp;CJ$5,'[1]NBA-Data-1980-2019'!$B$1:$B$16305&amp;'[1]NBA-Data-1980-2019'!$A$1:$A$16305,'[1]NBA-Data-1980-2019'!$F$1:$F$16305,"",0)</f>
        <v/>
      </c>
      <c r="CK179" s="2" t="str" cm="1">
        <f t="array" ref="CK179">_xlfn.XLOOKUP($A179&amp;CK$5,'[1]NBA-Data-1980-2019'!$B$1:$B$16305&amp;'[1]NBA-Data-1980-2019'!$A$1:$A$16305,'[1]NBA-Data-1980-2019'!$F$1:$F$16305,"",0)</f>
        <v/>
      </c>
      <c r="CL179" s="2" cm="1">
        <f t="array" ref="CL179">_xlfn.XLOOKUP($A179&amp;CL$5,'[1]NBA-Data-1980-2019'!$B$1:$B$16305&amp;'[1]NBA-Data-1980-2019'!$A$1:$A$16305,'[1]NBA-Data-1980-2019'!$F$1:$F$16305,"",0)</f>
        <v>5.6</v>
      </c>
      <c r="CM179" s="2" cm="1">
        <f t="array" ref="CM179">_xlfn.XLOOKUP($A179&amp;CM$5,'[1]NBA-Data-1980-2019'!$B$1:$B$16305&amp;'[1]NBA-Data-1980-2019'!$A$1:$A$16305,'[1]NBA-Data-1980-2019'!$F$1:$F$16305,"",0)</f>
        <v>3.4</v>
      </c>
      <c r="CN179" s="2" cm="1">
        <f t="array" ref="CN179">_xlfn.XLOOKUP($A179&amp;CN$5,'[1]NBA-Data-1980-2019'!$B$1:$B$16305&amp;'[1]NBA-Data-1980-2019'!$A$1:$A$16305,'[1]NBA-Data-1980-2019'!$F$1:$F$16305,"",0)</f>
        <v>9</v>
      </c>
      <c r="CO179" s="2" cm="1">
        <f t="array" ref="CO179">_xlfn.XLOOKUP($A179&amp;CO$5,'[1]NBA-Data-1980-2019'!$B$1:$B$16305&amp;'[1]NBA-Data-1980-2019'!$A$1:$A$16305,'[1]NBA-Data-1980-2019'!$F$1:$F$16305,"",0)</f>
        <v>13.3</v>
      </c>
      <c r="CP179" s="2" cm="1">
        <f t="array" ref="CP179">_xlfn.XLOOKUP($A179&amp;CP$5,'[1]NBA-Data-1980-2019'!$B$1:$B$16305&amp;'[1]NBA-Data-1980-2019'!$A$1:$A$16305,'[1]NBA-Data-1980-2019'!$F$1:$F$16305,"",0)</f>
        <v>13.5</v>
      </c>
      <c r="CQ179" s="2" t="str" cm="1">
        <f t="array" ref="CQ179">_xlfn.XLOOKUP($A179&amp;CQ$5,'[1]NBA-Data-1980-2019'!$B$1:$B$16305&amp;'[1]NBA-Data-1980-2019'!$A$1:$A$16305,'[1]NBA-Data-1980-2019'!$F$1:$F$16305,"",0)</f>
        <v/>
      </c>
      <c r="CR179" s="2" t="str" cm="1">
        <f t="array" ref="CR179">_xlfn.XLOOKUP($A179&amp;CR$5,'[1]NBA-Data-1980-2019'!$B$1:$B$16305&amp;'[1]NBA-Data-1980-2019'!$A$1:$A$16305,'[1]NBA-Data-1980-2019'!$F$1:$F$16305,"",0)</f>
        <v/>
      </c>
      <c r="CS179" s="2" t="str" cm="1">
        <f t="array" ref="CS179">_xlfn.XLOOKUP($A179&amp;CS$5,'[1]NBA-Data-1980-2019'!$B$1:$B$16305&amp;'[1]NBA-Data-1980-2019'!$A$1:$A$16305,'[1]NBA-Data-1980-2019'!$F$1:$F$16305,"",0)</f>
        <v/>
      </c>
      <c r="CU179" s="2" t="str">
        <f>_xlfn.XLOOKUP($A179,TEAMS!$G$1:$G$839,TEAMS!$H$1:$H$839,"",0)</f>
        <v>SG</v>
      </c>
      <c r="CV179" s="2" t="str">
        <f>_xlfn.XLOOKUP($CU179,DASHBOARD!$B$22:$B$27,DASHBOARD!$C$22:$C$27,"",0)</f>
        <v>GUARD</v>
      </c>
      <c r="CY179" s="63">
        <f>SUMIFS('[1]NBA-Data-1980-2019'!$G$1:$G$16305,'[1]NBA-Data-1980-2019'!$B$1:$B$16305,$A179,'[1]NBA-Data-1980-2019'!$A$1:$A$16305,CY$9)</f>
        <v>0</v>
      </c>
      <c r="CZ179" s="63">
        <f>SUMIFS('[1]NBA-Data-1980-2019'!$G$1:$G$16305,'[1]NBA-Data-1980-2019'!$B$1:$B$16305,$A179,'[1]NBA-Data-1980-2019'!$A$1:$A$16305,CZ$9)</f>
        <v>0</v>
      </c>
      <c r="DA179" s="63">
        <f>SUMIFS('[1]NBA-Data-1980-2019'!$G$1:$G$16305,'[1]NBA-Data-1980-2019'!$B$1:$B$16305,$A179,'[1]NBA-Data-1980-2019'!$A$1:$A$16305,DA$9)</f>
        <v>0</v>
      </c>
      <c r="DB179" s="63">
        <f>SUMIFS('[1]NBA-Data-1980-2019'!$G$1:$G$16305,'[1]NBA-Data-1980-2019'!$B$1:$B$16305,$A179,'[1]NBA-Data-1980-2019'!$A$1:$A$16305,DB$9)</f>
        <v>0</v>
      </c>
      <c r="DC179" s="63">
        <f>SUMIFS('[1]NBA-Data-1980-2019'!$G$1:$G$16305,'[1]NBA-Data-1980-2019'!$B$1:$B$16305,$A179,'[1]NBA-Data-1980-2019'!$A$1:$A$16305,DC$9)</f>
        <v>0</v>
      </c>
      <c r="DD179" s="63">
        <f>SUMIFS('[1]NBA-Data-1980-2019'!$G$1:$G$16305,'[1]NBA-Data-1980-2019'!$B$1:$B$16305,$A179,'[1]NBA-Data-1980-2019'!$A$1:$A$16305,DD$9)</f>
        <v>0</v>
      </c>
      <c r="DE179" s="63">
        <f>SUMIFS('[1]NBA-Data-1980-2019'!$G$1:$G$16305,'[1]NBA-Data-1980-2019'!$B$1:$B$16305,$A179,'[1]NBA-Data-1980-2019'!$A$1:$A$16305,DE$9)</f>
        <v>0</v>
      </c>
      <c r="DF179" s="63">
        <f>SUMIFS('[1]NBA-Data-1980-2019'!$G$1:$G$16305,'[1]NBA-Data-1980-2019'!$B$1:$B$16305,$A179,'[1]NBA-Data-1980-2019'!$A$1:$A$16305,DF$9)</f>
        <v>0</v>
      </c>
      <c r="DG179" s="63">
        <f>SUMIFS('[1]NBA-Data-1980-2019'!$G$1:$G$16305,'[1]NBA-Data-1980-2019'!$B$1:$B$16305,$A179,'[1]NBA-Data-1980-2019'!$A$1:$A$16305,DG$9)</f>
        <v>0</v>
      </c>
      <c r="DH179" s="63">
        <f>SUMIFS('[1]NBA-Data-1980-2019'!$G$1:$G$16305,'[1]NBA-Data-1980-2019'!$B$1:$B$16305,$A179,'[1]NBA-Data-1980-2019'!$A$1:$A$16305,DH$9)</f>
        <v>0</v>
      </c>
      <c r="DI179" s="63">
        <f>SUMIFS('[1]NBA-Data-1980-2019'!$G$1:$G$16305,'[1]NBA-Data-1980-2019'!$B$1:$B$16305,$A179,'[1]NBA-Data-1980-2019'!$A$1:$A$16305,DI$9)</f>
        <v>0</v>
      </c>
      <c r="DJ179" s="63">
        <f>SUMIFS('[1]NBA-Data-1980-2019'!$G$1:$G$16305,'[1]NBA-Data-1980-2019'!$B$1:$B$16305,$A179,'[1]NBA-Data-1980-2019'!$A$1:$A$16305,DJ$9)</f>
        <v>0</v>
      </c>
      <c r="DK179" s="63">
        <f>SUMIFS('[1]NBA-Data-1980-2019'!$G$1:$G$16305,'[1]NBA-Data-1980-2019'!$B$1:$B$16305,$A179,'[1]NBA-Data-1980-2019'!$A$1:$A$16305,DK$9)</f>
        <v>0</v>
      </c>
      <c r="DL179" s="63">
        <f>SUMIFS('[1]NBA-Data-1980-2019'!$G$1:$G$16305,'[1]NBA-Data-1980-2019'!$B$1:$B$16305,$A179,'[1]NBA-Data-1980-2019'!$A$1:$A$16305,DL$9)</f>
        <v>0</v>
      </c>
      <c r="DM179" s="63">
        <f>SUMIFS('[1]NBA-Data-1980-2019'!$G$1:$G$16305,'[1]NBA-Data-1980-2019'!$B$1:$B$16305,$A179,'[1]NBA-Data-1980-2019'!$A$1:$A$16305,DM$9)</f>
        <v>0</v>
      </c>
      <c r="DN179" s="63">
        <f>SUMIFS('[1]NBA-Data-1980-2019'!$G$1:$G$16305,'[1]NBA-Data-1980-2019'!$B$1:$B$16305,$A179,'[1]NBA-Data-1980-2019'!$A$1:$A$16305,DN$9)</f>
        <v>0</v>
      </c>
      <c r="DO179" s="63">
        <f>SUMIFS('[1]NBA-Data-1980-2019'!$G$1:$G$16305,'[1]NBA-Data-1980-2019'!$B$1:$B$16305,$A179,'[1]NBA-Data-1980-2019'!$A$1:$A$16305,DO$9)</f>
        <v>0</v>
      </c>
      <c r="DP179" s="63">
        <f>SUMIFS('[1]NBA-Data-1980-2019'!$G$1:$G$16305,'[1]NBA-Data-1980-2019'!$B$1:$B$16305,$A179,'[1]NBA-Data-1980-2019'!$A$1:$A$16305,DP$9)</f>
        <v>0</v>
      </c>
      <c r="DQ179" s="63">
        <f>SUMIFS('[1]NBA-Data-1980-2019'!$G$1:$G$16305,'[1]NBA-Data-1980-2019'!$B$1:$B$16305,$A179,'[1]NBA-Data-1980-2019'!$A$1:$A$16305,DQ$9)</f>
        <v>0</v>
      </c>
      <c r="DR179" s="63">
        <f>SUMIFS('[1]NBA-Data-1980-2019'!$G$1:$G$16305,'[1]NBA-Data-1980-2019'!$B$1:$B$16305,$A179,'[1]NBA-Data-1980-2019'!$A$1:$A$16305,DR$9)</f>
        <v>0</v>
      </c>
      <c r="DS179" s="63">
        <f>SUMIFS('[1]NBA-Data-1980-2019'!$G$1:$G$16305,'[1]NBA-Data-1980-2019'!$B$1:$B$16305,$A179,'[1]NBA-Data-1980-2019'!$A$1:$A$16305,DS$9)</f>
        <v>0</v>
      </c>
      <c r="DT179" s="63">
        <f>SUMIFS('[1]NBA-Data-1980-2019'!$G$1:$G$16305,'[1]NBA-Data-1980-2019'!$B$1:$B$16305,$A179,'[1]NBA-Data-1980-2019'!$A$1:$A$16305,DT$9)</f>
        <v>0</v>
      </c>
      <c r="DU179" s="63">
        <f>SUMIFS('[1]NBA-Data-1980-2019'!$G$1:$G$16305,'[1]NBA-Data-1980-2019'!$B$1:$B$16305,$A179,'[1]NBA-Data-1980-2019'!$A$1:$A$16305,DU$9)</f>
        <v>0</v>
      </c>
      <c r="DV179" s="63">
        <f>SUMIFS('[1]NBA-Data-1980-2019'!$G$1:$G$16305,'[1]NBA-Data-1980-2019'!$B$1:$B$16305,$A179,'[1]NBA-Data-1980-2019'!$A$1:$A$16305,DV$9)</f>
        <v>0</v>
      </c>
      <c r="DW179" s="63">
        <f>SUMIFS('[1]NBA-Data-1980-2019'!$G$1:$G$16305,'[1]NBA-Data-1980-2019'!$B$1:$B$16305,$A179,'[1]NBA-Data-1980-2019'!$A$1:$A$16305,DW$9)</f>
        <v>884879</v>
      </c>
      <c r="DX179" s="63">
        <f>SUMIFS('[1]NBA-Data-1980-2019'!$G$1:$G$16305,'[1]NBA-Data-1980-2019'!$B$1:$B$16305,$A179,'[1]NBA-Data-1980-2019'!$A$1:$A$16305,DX$9)</f>
        <v>845059</v>
      </c>
      <c r="DY179" s="63">
        <f>SUMIFS('[1]NBA-Data-1980-2019'!$G$1:$G$16305,'[1]NBA-Data-1980-2019'!$B$1:$B$16305,$A179,'[1]NBA-Data-1980-2019'!$A$1:$A$16305,DY$9)</f>
        <v>980431</v>
      </c>
      <c r="DZ179" s="63">
        <f>SUMIFS('[1]NBA-Data-1980-2019'!$G$1:$G$16305,'[1]NBA-Data-1980-2019'!$B$1:$B$16305,$A179,'[1]NBA-Data-1980-2019'!$A$1:$A$16305,DZ$9)</f>
        <v>1524305</v>
      </c>
      <c r="EA179" s="63">
        <f>SUMIFS('[1]NBA-Data-1980-2019'!$G$1:$G$16305,'[1]NBA-Data-1980-2019'!$B$1:$B$16305,$A179,'[1]NBA-Data-1980-2019'!$A$1:$A$16305,EA$9)</f>
        <v>8333333</v>
      </c>
      <c r="EB179" s="63">
        <f>SUMIFS('[1]NBA-Data-1980-2019'!$G$1:$G$16305,'[1]NBA-Data-1980-2019'!$B$1:$B$16305,$A179,'[1]NBA-Data-1980-2019'!$A$1:$A$16305,EB$9)</f>
        <v>0</v>
      </c>
      <c r="EC179" s="63">
        <f>SUMIFS('[1]NBA-Data-1980-2019'!$G$1:$G$16305,'[1]NBA-Data-1980-2019'!$B$1:$B$16305,$A179,'[1]NBA-Data-1980-2019'!$A$1:$A$16305,EC$9)</f>
        <v>0</v>
      </c>
      <c r="ED179" s="63">
        <f>SUMIFS('[1]NBA-Data-1980-2019'!$G$1:$G$16305,'[1]NBA-Data-1980-2019'!$B$1:$B$16305,$A179,'[1]NBA-Data-1980-2019'!$A$1:$A$16305,ED$9)</f>
        <v>0</v>
      </c>
      <c r="EH179" s="2" t="s">
        <v>1482</v>
      </c>
    </row>
    <row r="180" spans="1:165" x14ac:dyDescent="0.2">
      <c r="A180" s="2" t="s">
        <v>1064</v>
      </c>
      <c r="B180" s="2" t="str" cm="1">
        <f t="array" ref="B180">_xlfn.XLOOKUP($A180&amp;B$5,'[1]NBA-Data-1980-2019'!$B$1:$B$16305&amp;'[1]NBA-Data-1980-2019'!$A$1:$A$16305,'[1]NBA-Data-1980-2019'!$D$1:$D$16305,"",0)</f>
        <v>BOS</v>
      </c>
      <c r="C180" s="2" t="str" cm="1">
        <f t="array" ref="C180">_xlfn.XLOOKUP($A180&amp;C$5,'[1]NBA-Data-1980-2019'!$B$1:$B$16305&amp;'[1]NBA-Data-1980-2019'!$A$1:$A$16305,'[1]NBA-Data-1980-2019'!$D$1:$D$16305,"",0)</f>
        <v>BOS</v>
      </c>
      <c r="D180" s="2" t="str" cm="1">
        <f t="array" ref="D180">_xlfn.XLOOKUP($A180&amp;D$5,'[1]NBA-Data-1980-2019'!$B$1:$B$16305&amp;'[1]NBA-Data-1980-2019'!$A$1:$A$16305,'[1]NBA-Data-1980-2019'!$D$1:$D$16305,"",0)</f>
        <v>BOS</v>
      </c>
      <c r="E180" s="2" t="str" cm="1">
        <f t="array" ref="E180">_xlfn.XLOOKUP($A180&amp;E$5,'[1]NBA-Data-1980-2019'!$B$1:$B$16305&amp;'[1]NBA-Data-1980-2019'!$A$1:$A$16305,'[1]NBA-Data-1980-2019'!$D$1:$D$16305,"",0)</f>
        <v>PHO</v>
      </c>
      <c r="F180" s="2" t="str" cm="1">
        <f t="array" ref="F180">_xlfn.XLOOKUP($A180&amp;F$5,'[1]NBA-Data-1980-2019'!$B$1:$B$16305&amp;'[1]NBA-Data-1980-2019'!$A$1:$A$16305,'[1]NBA-Data-1980-2019'!$D$1:$D$16305,"",0)</f>
        <v>PHO</v>
      </c>
      <c r="G180" s="2" t="str" cm="1">
        <f t="array" ref="G180">_xlfn.XLOOKUP($A180&amp;G$5,'[1]NBA-Data-1980-2019'!$B$1:$B$16305&amp;'[1]NBA-Data-1980-2019'!$A$1:$A$16305,'[1]NBA-Data-1980-2019'!$D$1:$D$16305,"",0)</f>
        <v>PHO</v>
      </c>
      <c r="H180" s="2" t="str" cm="1">
        <f t="array" ref="H180">_xlfn.XLOOKUP($A180&amp;H$5,'[1]NBA-Data-1980-2019'!$B$1:$B$16305&amp;'[1]NBA-Data-1980-2019'!$A$1:$A$16305,'[1]NBA-Data-1980-2019'!$D$1:$D$16305,"",0)</f>
        <v>TOT</v>
      </c>
      <c r="I180" s="2" t="str" cm="1">
        <f t="array" ref="I180">_xlfn.XLOOKUP($A180&amp;I$5,'[1]NBA-Data-1980-2019'!$B$1:$B$16305&amp;'[1]NBA-Data-1980-2019'!$A$1:$A$16305,'[1]NBA-Data-1980-2019'!$D$1:$D$16305,"",0)</f>
        <v>CHI</v>
      </c>
      <c r="J180" s="2" t="str" cm="1">
        <f t="array" ref="J180">_xlfn.XLOOKUP($A180&amp;J$5,'[1]NBA-Data-1980-2019'!$B$1:$B$16305&amp;'[1]NBA-Data-1980-2019'!$A$1:$A$16305,'[1]NBA-Data-1980-2019'!$D$1:$D$16305,"",0)</f>
        <v>PHO</v>
      </c>
      <c r="K180" s="2" t="str" cm="1">
        <f t="array" ref="K180">_xlfn.XLOOKUP($A180&amp;K$5,'[1]NBA-Data-1980-2019'!$B$1:$B$16305&amp;'[1]NBA-Data-1980-2019'!$A$1:$A$16305,'[1]NBA-Data-1980-2019'!$D$1:$D$16305,"",0)</f>
        <v>POR</v>
      </c>
      <c r="L180" s="2" t="str" cm="1">
        <f t="array" ref="L180">_xlfn.XLOOKUP($A180&amp;L$5,'[1]NBA-Data-1980-2019'!$B$1:$B$16305&amp;'[1]NBA-Data-1980-2019'!$A$1:$A$16305,'[1]NBA-Data-1980-2019'!$D$1:$D$16305,"",0)</f>
        <v/>
      </c>
      <c r="M180" s="2" t="str" cm="1">
        <f t="array" ref="M180">_xlfn.XLOOKUP($A180&amp;M$5,'[1]NBA-Data-1980-2019'!$B$1:$B$16305&amp;'[1]NBA-Data-1980-2019'!$A$1:$A$16305,'[1]NBA-Data-1980-2019'!$D$1:$D$16305,"",0)</f>
        <v/>
      </c>
      <c r="N180" s="2" t="str" cm="1">
        <f t="array" ref="N180">_xlfn.XLOOKUP($A180&amp;N$5,'[1]NBA-Data-1980-2019'!$B$1:$B$16305&amp;'[1]NBA-Data-1980-2019'!$A$1:$A$16305,'[1]NBA-Data-1980-2019'!$D$1:$D$16305,"",0)</f>
        <v/>
      </c>
      <c r="O180" s="2" t="str" cm="1">
        <f t="array" ref="O180">_xlfn.XLOOKUP($A180&amp;O$5,'[1]NBA-Data-1980-2019'!$B$1:$B$16305&amp;'[1]NBA-Data-1980-2019'!$A$1:$A$16305,'[1]NBA-Data-1980-2019'!$D$1:$D$16305,"",0)</f>
        <v/>
      </c>
      <c r="P180" s="2" t="str" cm="1">
        <f t="array" ref="P180">_xlfn.XLOOKUP($A180&amp;P$5,'[1]NBA-Data-1980-2019'!$B$1:$B$16305&amp;'[1]NBA-Data-1980-2019'!$A$1:$A$16305,'[1]NBA-Data-1980-2019'!$D$1:$D$16305,"",0)</f>
        <v/>
      </c>
      <c r="Q180" s="2" t="str" cm="1">
        <f t="array" ref="Q180">_xlfn.XLOOKUP($A180&amp;Q$5,'[1]NBA-Data-1980-2019'!$B$1:$B$16305&amp;'[1]NBA-Data-1980-2019'!$A$1:$A$16305,'[1]NBA-Data-1980-2019'!$D$1:$D$16305,"",0)</f>
        <v/>
      </c>
      <c r="R180" s="2" t="str" cm="1">
        <f t="array" ref="R180">_xlfn.XLOOKUP($A180&amp;R$5,'[1]NBA-Data-1980-2019'!$B$1:$B$16305&amp;'[1]NBA-Data-1980-2019'!$A$1:$A$16305,'[1]NBA-Data-1980-2019'!$D$1:$D$16305,"",0)</f>
        <v/>
      </c>
      <c r="S180" s="2" t="str" cm="1">
        <f t="array" ref="S180">_xlfn.XLOOKUP($A180&amp;S$5,'[1]NBA-Data-1980-2019'!$B$1:$B$16305&amp;'[1]NBA-Data-1980-2019'!$A$1:$A$16305,'[1]NBA-Data-1980-2019'!$D$1:$D$16305,"",0)</f>
        <v/>
      </c>
      <c r="T180" s="2" t="str" cm="1">
        <f t="array" ref="T180">_xlfn.XLOOKUP($A180&amp;T$5,'[1]NBA-Data-1980-2019'!$B$1:$B$16305&amp;'[1]NBA-Data-1980-2019'!$A$1:$A$16305,'[1]NBA-Data-1980-2019'!$D$1:$D$16305,"",0)</f>
        <v/>
      </c>
      <c r="U180" s="2" t="str" cm="1">
        <f t="array" ref="U180">_xlfn.XLOOKUP($A180&amp;U$5,'[1]NBA-Data-1980-2019'!$B$1:$B$16305&amp;'[1]NBA-Data-1980-2019'!$A$1:$A$16305,'[1]NBA-Data-1980-2019'!$D$1:$D$16305,"",0)</f>
        <v/>
      </c>
      <c r="V180" s="2" t="str" cm="1">
        <f t="array" ref="V180">_xlfn.XLOOKUP($A180&amp;V$5,'[1]NBA-Data-1980-2019'!$B$1:$B$16305&amp;'[1]NBA-Data-1980-2019'!$A$1:$A$16305,'[1]NBA-Data-1980-2019'!$D$1:$D$16305,"",0)</f>
        <v/>
      </c>
      <c r="W180" s="2" t="str" cm="1">
        <f t="array" ref="W180">_xlfn.XLOOKUP($A180&amp;W$5,'[1]NBA-Data-1980-2019'!$B$1:$B$16305&amp;'[1]NBA-Data-1980-2019'!$A$1:$A$16305,'[1]NBA-Data-1980-2019'!$D$1:$D$16305,"",0)</f>
        <v/>
      </c>
      <c r="X180" s="2" t="str" cm="1">
        <f t="array" ref="X180">_xlfn.XLOOKUP($A180&amp;X$5,'[1]NBA-Data-1980-2019'!$B$1:$B$16305&amp;'[1]NBA-Data-1980-2019'!$A$1:$A$16305,'[1]NBA-Data-1980-2019'!$D$1:$D$16305,"",0)</f>
        <v/>
      </c>
      <c r="Y180" s="2" t="str" cm="1">
        <f t="array" ref="Y180">_xlfn.XLOOKUP($A180&amp;Y$5,'[1]NBA-Data-1980-2019'!$B$1:$B$16305&amp;'[1]NBA-Data-1980-2019'!$A$1:$A$16305,'[1]NBA-Data-1980-2019'!$D$1:$D$16305,"",0)</f>
        <v/>
      </c>
      <c r="Z180" s="2" t="str" cm="1">
        <f t="array" ref="Z180">_xlfn.XLOOKUP($A180&amp;Z$5,'[1]NBA-Data-1980-2019'!$B$1:$B$16305&amp;'[1]NBA-Data-1980-2019'!$A$1:$A$16305,'[1]NBA-Data-1980-2019'!$D$1:$D$16305,"",0)</f>
        <v/>
      </c>
      <c r="AA180" s="2" t="str" cm="1">
        <f t="array" ref="AA180">_xlfn.XLOOKUP($A180&amp;AA$5,'[1]NBA-Data-1980-2019'!$B$1:$B$16305&amp;'[1]NBA-Data-1980-2019'!$A$1:$A$16305,'[1]NBA-Data-1980-2019'!$D$1:$D$16305,"",0)</f>
        <v/>
      </c>
      <c r="AB180" s="2" t="str" cm="1">
        <f t="array" ref="AB180">_xlfn.XLOOKUP($A180&amp;AB$5,'[1]NBA-Data-1980-2019'!$B$1:$B$16305&amp;'[1]NBA-Data-1980-2019'!$A$1:$A$16305,'[1]NBA-Data-1980-2019'!$D$1:$D$16305,"",0)</f>
        <v/>
      </c>
      <c r="AC180" s="2" t="str" cm="1">
        <f t="array" ref="AC180">_xlfn.XLOOKUP($A180&amp;AC$5,'[1]NBA-Data-1980-2019'!$B$1:$B$16305&amp;'[1]NBA-Data-1980-2019'!$A$1:$A$16305,'[1]NBA-Data-1980-2019'!$D$1:$D$16305,"",0)</f>
        <v/>
      </c>
      <c r="AD180" s="2" t="str" cm="1">
        <f t="array" ref="AD180">_xlfn.XLOOKUP($A180&amp;AD$5,'[1]NBA-Data-1980-2019'!$B$1:$B$16305&amp;'[1]NBA-Data-1980-2019'!$A$1:$A$16305,'[1]NBA-Data-1980-2019'!$D$1:$D$16305,"",0)</f>
        <v/>
      </c>
      <c r="AE180" s="2" t="str" cm="1">
        <f t="array" ref="AE180">_xlfn.XLOOKUP($A180&amp;AE$5,'[1]NBA-Data-1980-2019'!$B$1:$B$16305&amp;'[1]NBA-Data-1980-2019'!$A$1:$A$16305,'[1]NBA-Data-1980-2019'!$D$1:$D$16305,"",0)</f>
        <v/>
      </c>
      <c r="AF180" s="2" t="str" cm="1">
        <f t="array" ref="AF180">_xlfn.XLOOKUP($A180&amp;AF$5,'[1]NBA-Data-1980-2019'!$B$1:$B$16305&amp;'[1]NBA-Data-1980-2019'!$A$1:$A$16305,'[1]NBA-Data-1980-2019'!$D$1:$D$16305,"",0)</f>
        <v/>
      </c>
      <c r="AG180" s="2" t="str" cm="1">
        <f t="array" ref="AG180">_xlfn.XLOOKUP($A180&amp;AG$5,'[1]NBA-Data-1980-2019'!$B$1:$B$16305&amp;'[1]NBA-Data-1980-2019'!$A$1:$A$16305,'[1]NBA-Data-1980-2019'!$D$1:$D$16305,"",0)</f>
        <v/>
      </c>
      <c r="AH180" s="2" cm="1">
        <f t="array" ref="AH180">_xlfn.XLOOKUP($A180&amp;AH$5,'[1]NBA-Data-1980-2019'!$B$1:$B$16305&amp;'[1]NBA-Data-1980-2019'!$A$1:$A$16305,'[1]NBA-Data-1980-2019'!$H$1:$H$16305,"",0)</f>
        <v>849.6</v>
      </c>
      <c r="AI180" s="2" cm="1">
        <f t="array" ref="AI180">_xlfn.XLOOKUP($A180&amp;AI$5,'[1]NBA-Data-1980-2019'!$B$1:$B$16305&amp;'[1]NBA-Data-1980-2019'!$A$1:$A$16305,'[1]NBA-Data-1980-2019'!$H$1:$H$16305,"",0)</f>
        <v>994</v>
      </c>
      <c r="AJ180" s="2" cm="1">
        <f t="array" ref="AJ180">_xlfn.XLOOKUP($A180&amp;AJ$5,'[1]NBA-Data-1980-2019'!$B$1:$B$16305&amp;'[1]NBA-Data-1980-2019'!$A$1:$A$16305,'[1]NBA-Data-1980-2019'!$H$1:$H$16305,"",0)</f>
        <v>1131</v>
      </c>
      <c r="AK180" s="2" cm="1">
        <f t="array" ref="AK180">_xlfn.XLOOKUP($A180&amp;AK$5,'[1]NBA-Data-1980-2019'!$B$1:$B$16305&amp;'[1]NBA-Data-1980-2019'!$A$1:$A$16305,'[1]NBA-Data-1980-2019'!$H$1:$H$16305,"",0)</f>
        <v>851</v>
      </c>
      <c r="AL180" s="2" cm="1">
        <f t="array" ref="AL180">_xlfn.XLOOKUP($A180&amp;AL$5,'[1]NBA-Data-1980-2019'!$B$1:$B$16305&amp;'[1]NBA-Data-1980-2019'!$A$1:$A$16305,'[1]NBA-Data-1980-2019'!$H$1:$H$16305,"",0)</f>
        <v>967.5</v>
      </c>
      <c r="AM180" s="2" cm="1">
        <f t="array" ref="AM180">_xlfn.XLOOKUP($A180&amp;AM$5,'[1]NBA-Data-1980-2019'!$B$1:$B$16305&amp;'[1]NBA-Data-1980-2019'!$A$1:$A$16305,'[1]NBA-Data-1980-2019'!$H$1:$H$16305,"",0)</f>
        <v>660.80000000000007</v>
      </c>
      <c r="AN180" s="2" cm="1">
        <f t="array" ref="AN180">_xlfn.XLOOKUP($A180&amp;AN$5,'[1]NBA-Data-1980-2019'!$B$1:$B$16305&amp;'[1]NBA-Data-1980-2019'!$A$1:$A$16305,'[1]NBA-Data-1980-2019'!$H$1:$H$16305,"",0)</f>
        <v>849.6</v>
      </c>
      <c r="AO180" s="2" cm="1">
        <f t="array" ref="AO180">_xlfn.XLOOKUP($A180&amp;AO$5,'[1]NBA-Data-1980-2019'!$B$1:$B$16305&amp;'[1]NBA-Data-1980-2019'!$A$1:$A$16305,'[1]NBA-Data-1980-2019'!$H$1:$H$16305,"",0)</f>
        <v>395.59999999999997</v>
      </c>
      <c r="AP180" s="2" cm="1">
        <f t="array" ref="AP180">_xlfn.XLOOKUP($A180&amp;AP$5,'[1]NBA-Data-1980-2019'!$B$1:$B$16305&amp;'[1]NBA-Data-1980-2019'!$A$1:$A$16305,'[1]NBA-Data-1980-2019'!$H$1:$H$16305,"",0)</f>
        <v>375.09999999999997</v>
      </c>
      <c r="AQ180" s="2" cm="1">
        <f t="array" ref="AQ180">_xlfn.XLOOKUP($A180&amp;AQ$5,'[1]NBA-Data-1980-2019'!$B$1:$B$16305&amp;'[1]NBA-Data-1980-2019'!$A$1:$A$16305,'[1]NBA-Data-1980-2019'!$H$1:$H$16305,"",0)</f>
        <v>30.800000000000004</v>
      </c>
      <c r="AR180" s="2" t="str" cm="1">
        <f t="array" ref="AR180">_xlfn.XLOOKUP($A180&amp;AR$5,'[1]NBA-Data-1980-2019'!$B$1:$B$16305&amp;'[1]NBA-Data-1980-2019'!$A$1:$A$16305,'[1]NBA-Data-1980-2019'!$H$1:$H$16305,"",0)</f>
        <v/>
      </c>
      <c r="AS180" s="2" t="str" cm="1">
        <f t="array" ref="AS180">_xlfn.XLOOKUP($A180&amp;AS$5,'[1]NBA-Data-1980-2019'!$B$1:$B$16305&amp;'[1]NBA-Data-1980-2019'!$A$1:$A$16305,'[1]NBA-Data-1980-2019'!$H$1:$H$16305,"",0)</f>
        <v/>
      </c>
      <c r="AT180" s="2" t="str" cm="1">
        <f t="array" ref="AT180">_xlfn.XLOOKUP($A180&amp;AT$5,'[1]NBA-Data-1980-2019'!$B$1:$B$16305&amp;'[1]NBA-Data-1980-2019'!$A$1:$A$16305,'[1]NBA-Data-1980-2019'!$H$1:$H$16305,"",0)</f>
        <v/>
      </c>
      <c r="AU180" s="2" t="str" cm="1">
        <f t="array" ref="AU180">_xlfn.XLOOKUP($A180&amp;AU$5,'[1]NBA-Data-1980-2019'!$B$1:$B$16305&amp;'[1]NBA-Data-1980-2019'!$A$1:$A$16305,'[1]NBA-Data-1980-2019'!$H$1:$H$16305,"",0)</f>
        <v/>
      </c>
      <c r="AV180" s="2" t="str" cm="1">
        <f t="array" ref="AV180">_xlfn.XLOOKUP($A180&amp;AV$5,'[1]NBA-Data-1980-2019'!$B$1:$B$16305&amp;'[1]NBA-Data-1980-2019'!$A$1:$A$16305,'[1]NBA-Data-1980-2019'!$H$1:$H$16305,"",0)</f>
        <v/>
      </c>
      <c r="AW180" s="2" t="str" cm="1">
        <f t="array" ref="AW180">_xlfn.XLOOKUP($A180&amp;AW$5,'[1]NBA-Data-1980-2019'!$B$1:$B$16305&amp;'[1]NBA-Data-1980-2019'!$A$1:$A$16305,'[1]NBA-Data-1980-2019'!$H$1:$H$16305,"",0)</f>
        <v/>
      </c>
      <c r="AX180" s="2" t="str" cm="1">
        <f t="array" ref="AX180">_xlfn.XLOOKUP($A180&amp;AX$5,'[1]NBA-Data-1980-2019'!$B$1:$B$16305&amp;'[1]NBA-Data-1980-2019'!$A$1:$A$16305,'[1]NBA-Data-1980-2019'!$H$1:$H$16305,"",0)</f>
        <v/>
      </c>
      <c r="AY180" s="2" t="str" cm="1">
        <f t="array" ref="AY180">_xlfn.XLOOKUP($A180&amp;AY$5,'[1]NBA-Data-1980-2019'!$B$1:$B$16305&amp;'[1]NBA-Data-1980-2019'!$A$1:$A$16305,'[1]NBA-Data-1980-2019'!$H$1:$H$16305,"",0)</f>
        <v/>
      </c>
      <c r="AZ180" s="2" t="str" cm="1">
        <f t="array" ref="AZ180">_xlfn.XLOOKUP($A180&amp;AZ$5,'[1]NBA-Data-1980-2019'!$B$1:$B$16305&amp;'[1]NBA-Data-1980-2019'!$A$1:$A$16305,'[1]NBA-Data-1980-2019'!$H$1:$H$16305,"",0)</f>
        <v/>
      </c>
      <c r="BA180" s="2" t="str" cm="1">
        <f t="array" ref="BA180">_xlfn.XLOOKUP($A180&amp;BA$5,'[1]NBA-Data-1980-2019'!$B$1:$B$16305&amp;'[1]NBA-Data-1980-2019'!$A$1:$A$16305,'[1]NBA-Data-1980-2019'!$H$1:$H$16305,"",0)</f>
        <v/>
      </c>
      <c r="BB180" s="2" t="str" cm="1">
        <f t="array" ref="BB180">_xlfn.XLOOKUP($A180&amp;BB$5,'[1]NBA-Data-1980-2019'!$B$1:$B$16305&amp;'[1]NBA-Data-1980-2019'!$A$1:$A$16305,'[1]NBA-Data-1980-2019'!$H$1:$H$16305,"",0)</f>
        <v/>
      </c>
      <c r="BC180" s="2" t="str" cm="1">
        <f t="array" ref="BC180">_xlfn.XLOOKUP($A180&amp;BC$5,'[1]NBA-Data-1980-2019'!$B$1:$B$16305&amp;'[1]NBA-Data-1980-2019'!$A$1:$A$16305,'[1]NBA-Data-1980-2019'!$H$1:$H$16305,"",0)</f>
        <v/>
      </c>
      <c r="BD180" s="2" t="str" cm="1">
        <f t="array" ref="BD180">_xlfn.XLOOKUP($A180&amp;BD$5,'[1]NBA-Data-1980-2019'!$B$1:$B$16305&amp;'[1]NBA-Data-1980-2019'!$A$1:$A$16305,'[1]NBA-Data-1980-2019'!$H$1:$H$16305,"",0)</f>
        <v/>
      </c>
      <c r="BE180" s="2" t="str" cm="1">
        <f t="array" ref="BE180">_xlfn.XLOOKUP($A180&amp;BE$5,'[1]NBA-Data-1980-2019'!$B$1:$B$16305&amp;'[1]NBA-Data-1980-2019'!$A$1:$A$16305,'[1]NBA-Data-1980-2019'!$H$1:$H$16305,"",0)</f>
        <v/>
      </c>
      <c r="BF180" s="2" t="str" cm="1">
        <f t="array" ref="BF180">_xlfn.XLOOKUP($A180&amp;BF$5,'[1]NBA-Data-1980-2019'!$B$1:$B$16305&amp;'[1]NBA-Data-1980-2019'!$A$1:$A$16305,'[1]NBA-Data-1980-2019'!$H$1:$H$16305,"",0)</f>
        <v/>
      </c>
      <c r="BG180" s="2" t="str" cm="1">
        <f t="array" ref="BG180">_xlfn.XLOOKUP($A180&amp;BG$5,'[1]NBA-Data-1980-2019'!$B$1:$B$16305&amp;'[1]NBA-Data-1980-2019'!$A$1:$A$16305,'[1]NBA-Data-1980-2019'!$H$1:$H$16305,"",0)</f>
        <v/>
      </c>
      <c r="BH180" s="2" t="str" cm="1">
        <f t="array" ref="BH180">_xlfn.XLOOKUP($A180&amp;BH$5,'[1]NBA-Data-1980-2019'!$B$1:$B$16305&amp;'[1]NBA-Data-1980-2019'!$A$1:$A$16305,'[1]NBA-Data-1980-2019'!$H$1:$H$16305,"",0)</f>
        <v/>
      </c>
      <c r="BI180" s="2" t="str" cm="1">
        <f t="array" ref="BI180">_xlfn.XLOOKUP($A180&amp;BI$5,'[1]NBA-Data-1980-2019'!$B$1:$B$16305&amp;'[1]NBA-Data-1980-2019'!$A$1:$A$16305,'[1]NBA-Data-1980-2019'!$H$1:$H$16305,"",0)</f>
        <v/>
      </c>
      <c r="BJ180" s="2" t="str" cm="1">
        <f t="array" ref="BJ180">_xlfn.XLOOKUP($A180&amp;BJ$5,'[1]NBA-Data-1980-2019'!$B$1:$B$16305&amp;'[1]NBA-Data-1980-2019'!$A$1:$A$16305,'[1]NBA-Data-1980-2019'!$H$1:$H$16305,"",0)</f>
        <v/>
      </c>
      <c r="BK180" s="2" t="str" cm="1">
        <f t="array" ref="BK180">_xlfn.XLOOKUP($A180&amp;BK$5,'[1]NBA-Data-1980-2019'!$B$1:$B$16305&amp;'[1]NBA-Data-1980-2019'!$A$1:$A$16305,'[1]NBA-Data-1980-2019'!$H$1:$H$16305,"",0)</f>
        <v/>
      </c>
      <c r="BL180" s="2" t="str" cm="1">
        <f t="array" ref="BL180">_xlfn.XLOOKUP($A180&amp;BL$5,'[1]NBA-Data-1980-2019'!$B$1:$B$16305&amp;'[1]NBA-Data-1980-2019'!$A$1:$A$16305,'[1]NBA-Data-1980-2019'!$H$1:$H$16305,"",0)</f>
        <v/>
      </c>
      <c r="BM180" s="2" t="str" cm="1">
        <f t="array" ref="BM180">_xlfn.XLOOKUP($A180&amp;BM$5,'[1]NBA-Data-1980-2019'!$B$1:$B$16305&amp;'[1]NBA-Data-1980-2019'!$A$1:$A$16305,'[1]NBA-Data-1980-2019'!$H$1:$H$16305,"",0)</f>
        <v/>
      </c>
      <c r="BN180" s="2" cm="1">
        <f t="array" ref="BN180">_xlfn.XLOOKUP($A180&amp;BN$5,'[1]NBA-Data-1980-2019'!$B$1:$B$16305&amp;'[1]NBA-Data-1980-2019'!$A$1:$A$16305,'[1]NBA-Data-1980-2019'!$F$1:$F$16305,"",0)</f>
        <v>9.9</v>
      </c>
      <c r="BO180" s="2" cm="1">
        <f t="array" ref="BO180">_xlfn.XLOOKUP($A180&amp;BO$5,'[1]NBA-Data-1980-2019'!$B$1:$B$16305&amp;'[1]NBA-Data-1980-2019'!$A$1:$A$16305,'[1]NBA-Data-1980-2019'!$F$1:$F$16305,"",0)</f>
        <v>13.5</v>
      </c>
      <c r="BP180" s="2" cm="1">
        <f t="array" ref="BP180">_xlfn.XLOOKUP($A180&amp;BP$5,'[1]NBA-Data-1980-2019'!$B$1:$B$16305&amp;'[1]NBA-Data-1980-2019'!$A$1:$A$16305,'[1]NBA-Data-1980-2019'!$F$1:$F$16305,"",0)</f>
        <v>9.6</v>
      </c>
      <c r="BQ180" s="2" cm="1">
        <f t="array" ref="BQ180">_xlfn.XLOOKUP($A180&amp;BQ$5,'[1]NBA-Data-1980-2019'!$B$1:$B$16305&amp;'[1]NBA-Data-1980-2019'!$A$1:$A$16305,'[1]NBA-Data-1980-2019'!$F$1:$F$16305,"",0)</f>
        <v>11.2</v>
      </c>
      <c r="BR180" s="2" cm="1">
        <f t="array" ref="BR180">_xlfn.XLOOKUP($A180&amp;BR$5,'[1]NBA-Data-1980-2019'!$B$1:$B$16305&amp;'[1]NBA-Data-1980-2019'!$A$1:$A$16305,'[1]NBA-Data-1980-2019'!$F$1:$F$16305,"",0)</f>
        <v>9.8000000000000007</v>
      </c>
      <c r="BS180" s="2" cm="1">
        <f t="array" ref="BS180">_xlfn.XLOOKUP($A180&amp;BS$5,'[1]NBA-Data-1980-2019'!$B$1:$B$16305&amp;'[1]NBA-Data-1980-2019'!$A$1:$A$16305,'[1]NBA-Data-1980-2019'!$F$1:$F$16305,"",0)</f>
        <v>6.8</v>
      </c>
      <c r="BT180" s="2" cm="1">
        <f t="array" ref="BT180">_xlfn.XLOOKUP($A180&amp;BT$5,'[1]NBA-Data-1980-2019'!$B$1:$B$16305&amp;'[1]NBA-Data-1980-2019'!$A$1:$A$16305,'[1]NBA-Data-1980-2019'!$F$1:$F$16305,"",0)</f>
        <v>7.6</v>
      </c>
      <c r="BU180" s="2" cm="1">
        <f t="array" ref="BU180">_xlfn.XLOOKUP($A180&amp;BU$5,'[1]NBA-Data-1980-2019'!$B$1:$B$16305&amp;'[1]NBA-Data-1980-2019'!$A$1:$A$16305,'[1]NBA-Data-1980-2019'!$F$1:$F$16305,"",0)</f>
        <v>5.5</v>
      </c>
      <c r="BV180" s="2" cm="1">
        <f t="array" ref="BV180">_xlfn.XLOOKUP($A180&amp;BV$5,'[1]NBA-Data-1980-2019'!$B$1:$B$16305&amp;'[1]NBA-Data-1980-2019'!$A$1:$A$16305,'[1]NBA-Data-1980-2019'!$F$1:$F$16305,"",0)</f>
        <v>6.6</v>
      </c>
      <c r="BW180" s="2" cm="1">
        <f t="array" ref="BW180">_xlfn.XLOOKUP($A180&amp;BW$5,'[1]NBA-Data-1980-2019'!$B$1:$B$16305&amp;'[1]NBA-Data-1980-2019'!$A$1:$A$16305,'[1]NBA-Data-1980-2019'!$F$1:$F$16305,"",0)</f>
        <v>6.8</v>
      </c>
      <c r="BX180" s="2" t="str" cm="1">
        <f t="array" ref="BX180">_xlfn.XLOOKUP($A180&amp;BX$5,'[1]NBA-Data-1980-2019'!$B$1:$B$16305&amp;'[1]NBA-Data-1980-2019'!$A$1:$A$16305,'[1]NBA-Data-1980-2019'!$F$1:$F$16305,"",0)</f>
        <v/>
      </c>
      <c r="BY180" s="2" t="str" cm="1">
        <f t="array" ref="BY180">_xlfn.XLOOKUP($A180&amp;BY$5,'[1]NBA-Data-1980-2019'!$B$1:$B$16305&amp;'[1]NBA-Data-1980-2019'!$A$1:$A$16305,'[1]NBA-Data-1980-2019'!$F$1:$F$16305,"",0)</f>
        <v/>
      </c>
      <c r="BZ180" s="2" t="str" cm="1">
        <f t="array" ref="BZ180">_xlfn.XLOOKUP($A180&amp;BZ$5,'[1]NBA-Data-1980-2019'!$B$1:$B$16305&amp;'[1]NBA-Data-1980-2019'!$A$1:$A$16305,'[1]NBA-Data-1980-2019'!$F$1:$F$16305,"",0)</f>
        <v/>
      </c>
      <c r="CA180" s="2" t="str" cm="1">
        <f t="array" ref="CA180">_xlfn.XLOOKUP($A180&amp;CA$5,'[1]NBA-Data-1980-2019'!$B$1:$B$16305&amp;'[1]NBA-Data-1980-2019'!$A$1:$A$16305,'[1]NBA-Data-1980-2019'!$F$1:$F$16305,"",0)</f>
        <v/>
      </c>
      <c r="CB180" s="2" t="str" cm="1">
        <f t="array" ref="CB180">_xlfn.XLOOKUP($A180&amp;CB$5,'[1]NBA-Data-1980-2019'!$B$1:$B$16305&amp;'[1]NBA-Data-1980-2019'!$A$1:$A$16305,'[1]NBA-Data-1980-2019'!$F$1:$F$16305,"",0)</f>
        <v/>
      </c>
      <c r="CC180" s="2" t="str" cm="1">
        <f t="array" ref="CC180">_xlfn.XLOOKUP($A180&amp;CC$5,'[1]NBA-Data-1980-2019'!$B$1:$B$16305&amp;'[1]NBA-Data-1980-2019'!$A$1:$A$16305,'[1]NBA-Data-1980-2019'!$F$1:$F$16305,"",0)</f>
        <v/>
      </c>
      <c r="CD180" s="2" t="str" cm="1">
        <f t="array" ref="CD180">_xlfn.XLOOKUP($A180&amp;CD$5,'[1]NBA-Data-1980-2019'!$B$1:$B$16305&amp;'[1]NBA-Data-1980-2019'!$A$1:$A$16305,'[1]NBA-Data-1980-2019'!$F$1:$F$16305,"",0)</f>
        <v/>
      </c>
      <c r="CE180" s="2" t="str" cm="1">
        <f t="array" ref="CE180">_xlfn.XLOOKUP($A180&amp;CE$5,'[1]NBA-Data-1980-2019'!$B$1:$B$16305&amp;'[1]NBA-Data-1980-2019'!$A$1:$A$16305,'[1]NBA-Data-1980-2019'!$F$1:$F$16305,"",0)</f>
        <v/>
      </c>
      <c r="CF180" s="2" t="str" cm="1">
        <f t="array" ref="CF180">_xlfn.XLOOKUP($A180&amp;CF$5,'[1]NBA-Data-1980-2019'!$B$1:$B$16305&amp;'[1]NBA-Data-1980-2019'!$A$1:$A$16305,'[1]NBA-Data-1980-2019'!$F$1:$F$16305,"",0)</f>
        <v/>
      </c>
      <c r="CG180" s="2" t="str" cm="1">
        <f t="array" ref="CG180">_xlfn.XLOOKUP($A180&amp;CG$5,'[1]NBA-Data-1980-2019'!$B$1:$B$16305&amp;'[1]NBA-Data-1980-2019'!$A$1:$A$16305,'[1]NBA-Data-1980-2019'!$F$1:$F$16305,"",0)</f>
        <v/>
      </c>
      <c r="CH180" s="2" t="str" cm="1">
        <f t="array" ref="CH180">_xlfn.XLOOKUP($A180&amp;CH$5,'[1]NBA-Data-1980-2019'!$B$1:$B$16305&amp;'[1]NBA-Data-1980-2019'!$A$1:$A$16305,'[1]NBA-Data-1980-2019'!$F$1:$F$16305,"",0)</f>
        <v/>
      </c>
      <c r="CI180" s="2" t="str" cm="1">
        <f t="array" ref="CI180">_xlfn.XLOOKUP($A180&amp;CI$5,'[1]NBA-Data-1980-2019'!$B$1:$B$16305&amp;'[1]NBA-Data-1980-2019'!$A$1:$A$16305,'[1]NBA-Data-1980-2019'!$F$1:$F$16305,"",0)</f>
        <v/>
      </c>
      <c r="CJ180" s="2" t="str" cm="1">
        <f t="array" ref="CJ180">_xlfn.XLOOKUP($A180&amp;CJ$5,'[1]NBA-Data-1980-2019'!$B$1:$B$16305&amp;'[1]NBA-Data-1980-2019'!$A$1:$A$16305,'[1]NBA-Data-1980-2019'!$F$1:$F$16305,"",0)</f>
        <v/>
      </c>
      <c r="CK180" s="2" t="str" cm="1">
        <f t="array" ref="CK180">_xlfn.XLOOKUP($A180&amp;CK$5,'[1]NBA-Data-1980-2019'!$B$1:$B$16305&amp;'[1]NBA-Data-1980-2019'!$A$1:$A$16305,'[1]NBA-Data-1980-2019'!$F$1:$F$16305,"",0)</f>
        <v/>
      </c>
      <c r="CL180" s="2" t="str" cm="1">
        <f t="array" ref="CL180">_xlfn.XLOOKUP($A180&amp;CL$5,'[1]NBA-Data-1980-2019'!$B$1:$B$16305&amp;'[1]NBA-Data-1980-2019'!$A$1:$A$16305,'[1]NBA-Data-1980-2019'!$F$1:$F$16305,"",0)</f>
        <v/>
      </c>
      <c r="CM180" s="2" t="str" cm="1">
        <f t="array" ref="CM180">_xlfn.XLOOKUP($A180&amp;CM$5,'[1]NBA-Data-1980-2019'!$B$1:$B$16305&amp;'[1]NBA-Data-1980-2019'!$A$1:$A$16305,'[1]NBA-Data-1980-2019'!$F$1:$F$16305,"",0)</f>
        <v/>
      </c>
      <c r="CN180" s="2" t="str" cm="1">
        <f t="array" ref="CN180">_xlfn.XLOOKUP($A180&amp;CN$5,'[1]NBA-Data-1980-2019'!$B$1:$B$16305&amp;'[1]NBA-Data-1980-2019'!$A$1:$A$16305,'[1]NBA-Data-1980-2019'!$F$1:$F$16305,"",0)</f>
        <v/>
      </c>
      <c r="CO180" s="2" t="str" cm="1">
        <f t="array" ref="CO180">_xlfn.XLOOKUP($A180&amp;CO$5,'[1]NBA-Data-1980-2019'!$B$1:$B$16305&amp;'[1]NBA-Data-1980-2019'!$A$1:$A$16305,'[1]NBA-Data-1980-2019'!$F$1:$F$16305,"",0)</f>
        <v/>
      </c>
      <c r="CP180" s="2" t="str" cm="1">
        <f t="array" ref="CP180">_xlfn.XLOOKUP($A180&amp;CP$5,'[1]NBA-Data-1980-2019'!$B$1:$B$16305&amp;'[1]NBA-Data-1980-2019'!$A$1:$A$16305,'[1]NBA-Data-1980-2019'!$F$1:$F$16305,"",0)</f>
        <v/>
      </c>
      <c r="CQ180" s="2" t="str" cm="1">
        <f t="array" ref="CQ180">_xlfn.XLOOKUP($A180&amp;CQ$5,'[1]NBA-Data-1980-2019'!$B$1:$B$16305&amp;'[1]NBA-Data-1980-2019'!$A$1:$A$16305,'[1]NBA-Data-1980-2019'!$F$1:$F$16305,"",0)</f>
        <v/>
      </c>
      <c r="CR180" s="2" t="str" cm="1">
        <f t="array" ref="CR180">_xlfn.XLOOKUP($A180&amp;CR$5,'[1]NBA-Data-1980-2019'!$B$1:$B$16305&amp;'[1]NBA-Data-1980-2019'!$A$1:$A$16305,'[1]NBA-Data-1980-2019'!$F$1:$F$16305,"",0)</f>
        <v/>
      </c>
      <c r="CS180" s="2" t="str" cm="1">
        <f t="array" ref="CS180">_xlfn.XLOOKUP($A180&amp;CS$5,'[1]NBA-Data-1980-2019'!$B$1:$B$16305&amp;'[1]NBA-Data-1980-2019'!$A$1:$A$16305,'[1]NBA-Data-1980-2019'!$F$1:$F$16305,"",0)</f>
        <v/>
      </c>
      <c r="CU180" s="2" t="str">
        <f>_xlfn.XLOOKUP($A180,TEAMS!$G$1:$G$839,TEAMS!$H$1:$H$839,"",0)</f>
        <v>C</v>
      </c>
      <c r="CV180" s="2" t="str">
        <f>_xlfn.XLOOKUP($CU180,DASHBOARD!$B$22:$B$27,DASHBOARD!$C$22:$C$27,"",0)</f>
        <v>CENTER</v>
      </c>
      <c r="CY180" s="63">
        <f>SUMIFS('[1]NBA-Data-1980-2019'!$G$1:$G$16305,'[1]NBA-Data-1980-2019'!$B$1:$B$16305,$A180,'[1]NBA-Data-1980-2019'!$A$1:$A$16305,CY$9)</f>
        <v>850000</v>
      </c>
      <c r="CZ180" s="63">
        <f>SUMIFS('[1]NBA-Data-1980-2019'!$G$1:$G$16305,'[1]NBA-Data-1980-2019'!$B$1:$B$16305,$A180,'[1]NBA-Data-1980-2019'!$A$1:$A$16305,CZ$9)</f>
        <v>950000</v>
      </c>
      <c r="DA180" s="63">
        <f>SUMIFS('[1]NBA-Data-1980-2019'!$G$1:$G$16305,'[1]NBA-Data-1980-2019'!$B$1:$B$16305,$A180,'[1]NBA-Data-1980-2019'!$A$1:$A$16305,DA$9)</f>
        <v>1150000</v>
      </c>
      <c r="DB180" s="63">
        <f>SUMIFS('[1]NBA-Data-1980-2019'!$G$1:$G$16305,'[1]NBA-Data-1980-2019'!$B$1:$B$16305,$A180,'[1]NBA-Data-1980-2019'!$A$1:$A$16305,DB$9)</f>
        <v>650000</v>
      </c>
      <c r="DC180" s="63">
        <f>SUMIFS('[1]NBA-Data-1980-2019'!$G$1:$G$16305,'[1]NBA-Data-1980-2019'!$B$1:$B$16305,$A180,'[1]NBA-Data-1980-2019'!$A$1:$A$16305,DC$9)</f>
        <v>845000</v>
      </c>
      <c r="DD180" s="63">
        <f>SUMIFS('[1]NBA-Data-1980-2019'!$G$1:$G$16305,'[1]NBA-Data-1980-2019'!$B$1:$B$16305,$A180,'[1]NBA-Data-1980-2019'!$A$1:$A$16305,DD$9)</f>
        <v>1040000</v>
      </c>
      <c r="DE180" s="63">
        <f>SUMIFS('[1]NBA-Data-1980-2019'!$G$1:$G$16305,'[1]NBA-Data-1980-2019'!$B$1:$B$16305,$A180,'[1]NBA-Data-1980-2019'!$A$1:$A$16305,DE$9)</f>
        <v>1235000</v>
      </c>
      <c r="DF180" s="63">
        <f>SUMIFS('[1]NBA-Data-1980-2019'!$G$1:$G$16305,'[1]NBA-Data-1980-2019'!$B$1:$B$16305,$A180,'[1]NBA-Data-1980-2019'!$A$1:$A$16305,DF$9)</f>
        <v>272250</v>
      </c>
      <c r="DG180" s="63">
        <f>SUMIFS('[1]NBA-Data-1980-2019'!$G$1:$G$16305,'[1]NBA-Data-1980-2019'!$B$1:$B$16305,$A180,'[1]NBA-Data-1980-2019'!$A$1:$A$16305,DG$9)</f>
        <v>1000000</v>
      </c>
      <c r="DH180" s="63">
        <f>SUMIFS('[1]NBA-Data-1980-2019'!$G$1:$G$16305,'[1]NBA-Data-1980-2019'!$B$1:$B$16305,$A180,'[1]NBA-Data-1980-2019'!$A$1:$A$16305,DH$9)</f>
        <v>0</v>
      </c>
      <c r="DI180" s="63">
        <f>SUMIFS('[1]NBA-Data-1980-2019'!$G$1:$G$16305,'[1]NBA-Data-1980-2019'!$B$1:$B$16305,$A180,'[1]NBA-Data-1980-2019'!$A$1:$A$16305,DI$9)</f>
        <v>0</v>
      </c>
      <c r="DJ180" s="63">
        <f>SUMIFS('[1]NBA-Data-1980-2019'!$G$1:$G$16305,'[1]NBA-Data-1980-2019'!$B$1:$B$16305,$A180,'[1]NBA-Data-1980-2019'!$A$1:$A$16305,DJ$9)</f>
        <v>0</v>
      </c>
      <c r="DK180" s="63">
        <f>SUMIFS('[1]NBA-Data-1980-2019'!$G$1:$G$16305,'[1]NBA-Data-1980-2019'!$B$1:$B$16305,$A180,'[1]NBA-Data-1980-2019'!$A$1:$A$16305,DK$9)</f>
        <v>0</v>
      </c>
      <c r="DL180" s="63">
        <f>SUMIFS('[1]NBA-Data-1980-2019'!$G$1:$G$16305,'[1]NBA-Data-1980-2019'!$B$1:$B$16305,$A180,'[1]NBA-Data-1980-2019'!$A$1:$A$16305,DL$9)</f>
        <v>0</v>
      </c>
      <c r="DM180" s="63">
        <f>SUMIFS('[1]NBA-Data-1980-2019'!$G$1:$G$16305,'[1]NBA-Data-1980-2019'!$B$1:$B$16305,$A180,'[1]NBA-Data-1980-2019'!$A$1:$A$16305,DM$9)</f>
        <v>0</v>
      </c>
      <c r="DN180" s="63">
        <f>SUMIFS('[1]NBA-Data-1980-2019'!$G$1:$G$16305,'[1]NBA-Data-1980-2019'!$B$1:$B$16305,$A180,'[1]NBA-Data-1980-2019'!$A$1:$A$16305,DN$9)</f>
        <v>0</v>
      </c>
      <c r="DO180" s="63">
        <f>SUMIFS('[1]NBA-Data-1980-2019'!$G$1:$G$16305,'[1]NBA-Data-1980-2019'!$B$1:$B$16305,$A180,'[1]NBA-Data-1980-2019'!$A$1:$A$16305,DO$9)</f>
        <v>0</v>
      </c>
      <c r="DP180" s="63">
        <f>SUMIFS('[1]NBA-Data-1980-2019'!$G$1:$G$16305,'[1]NBA-Data-1980-2019'!$B$1:$B$16305,$A180,'[1]NBA-Data-1980-2019'!$A$1:$A$16305,DP$9)</f>
        <v>0</v>
      </c>
      <c r="DQ180" s="63">
        <f>SUMIFS('[1]NBA-Data-1980-2019'!$G$1:$G$16305,'[1]NBA-Data-1980-2019'!$B$1:$B$16305,$A180,'[1]NBA-Data-1980-2019'!$A$1:$A$16305,DQ$9)</f>
        <v>0</v>
      </c>
      <c r="DR180" s="63">
        <f>SUMIFS('[1]NBA-Data-1980-2019'!$G$1:$G$16305,'[1]NBA-Data-1980-2019'!$B$1:$B$16305,$A180,'[1]NBA-Data-1980-2019'!$A$1:$A$16305,DR$9)</f>
        <v>0</v>
      </c>
      <c r="DS180" s="63">
        <f>SUMIFS('[1]NBA-Data-1980-2019'!$G$1:$G$16305,'[1]NBA-Data-1980-2019'!$B$1:$B$16305,$A180,'[1]NBA-Data-1980-2019'!$A$1:$A$16305,DS$9)</f>
        <v>0</v>
      </c>
      <c r="DT180" s="63">
        <f>SUMIFS('[1]NBA-Data-1980-2019'!$G$1:$G$16305,'[1]NBA-Data-1980-2019'!$B$1:$B$16305,$A180,'[1]NBA-Data-1980-2019'!$A$1:$A$16305,DT$9)</f>
        <v>0</v>
      </c>
      <c r="DU180" s="63">
        <f>SUMIFS('[1]NBA-Data-1980-2019'!$G$1:$G$16305,'[1]NBA-Data-1980-2019'!$B$1:$B$16305,$A180,'[1]NBA-Data-1980-2019'!$A$1:$A$16305,DU$9)</f>
        <v>0</v>
      </c>
      <c r="DV180" s="63">
        <f>SUMIFS('[1]NBA-Data-1980-2019'!$G$1:$G$16305,'[1]NBA-Data-1980-2019'!$B$1:$B$16305,$A180,'[1]NBA-Data-1980-2019'!$A$1:$A$16305,DV$9)</f>
        <v>0</v>
      </c>
      <c r="DW180" s="63">
        <f>SUMIFS('[1]NBA-Data-1980-2019'!$G$1:$G$16305,'[1]NBA-Data-1980-2019'!$B$1:$B$16305,$A180,'[1]NBA-Data-1980-2019'!$A$1:$A$16305,DW$9)</f>
        <v>0</v>
      </c>
      <c r="DX180" s="63">
        <f>SUMIFS('[1]NBA-Data-1980-2019'!$G$1:$G$16305,'[1]NBA-Data-1980-2019'!$B$1:$B$16305,$A180,'[1]NBA-Data-1980-2019'!$A$1:$A$16305,DX$9)</f>
        <v>0</v>
      </c>
      <c r="DY180" s="63">
        <f>SUMIFS('[1]NBA-Data-1980-2019'!$G$1:$G$16305,'[1]NBA-Data-1980-2019'!$B$1:$B$16305,$A180,'[1]NBA-Data-1980-2019'!$A$1:$A$16305,DY$9)</f>
        <v>0</v>
      </c>
      <c r="DZ180" s="63">
        <f>SUMIFS('[1]NBA-Data-1980-2019'!$G$1:$G$16305,'[1]NBA-Data-1980-2019'!$B$1:$B$16305,$A180,'[1]NBA-Data-1980-2019'!$A$1:$A$16305,DZ$9)</f>
        <v>0</v>
      </c>
      <c r="EA180" s="63">
        <f>SUMIFS('[1]NBA-Data-1980-2019'!$G$1:$G$16305,'[1]NBA-Data-1980-2019'!$B$1:$B$16305,$A180,'[1]NBA-Data-1980-2019'!$A$1:$A$16305,EA$9)</f>
        <v>0</v>
      </c>
      <c r="EB180" s="63">
        <f>SUMIFS('[1]NBA-Data-1980-2019'!$G$1:$G$16305,'[1]NBA-Data-1980-2019'!$B$1:$B$16305,$A180,'[1]NBA-Data-1980-2019'!$A$1:$A$16305,EB$9)</f>
        <v>0</v>
      </c>
      <c r="EC180" s="63">
        <f>SUMIFS('[1]NBA-Data-1980-2019'!$G$1:$G$16305,'[1]NBA-Data-1980-2019'!$B$1:$B$16305,$A180,'[1]NBA-Data-1980-2019'!$A$1:$A$16305,EC$9)</f>
        <v>0</v>
      </c>
      <c r="ED180" s="63">
        <f>SUMIFS('[1]NBA-Data-1980-2019'!$G$1:$G$16305,'[1]NBA-Data-1980-2019'!$B$1:$B$16305,$A180,'[1]NBA-Data-1980-2019'!$A$1:$A$16305,ED$9)</f>
        <v>0</v>
      </c>
      <c r="EH180" s="2" t="s">
        <v>1273</v>
      </c>
    </row>
    <row r="181" spans="1:165" x14ac:dyDescent="0.2">
      <c r="A181" s="2" t="s">
        <v>820</v>
      </c>
      <c r="B181" s="2" t="str" cm="1">
        <f t="array" ref="B181">_xlfn.XLOOKUP($A181&amp;B$5,'[1]NBA-Data-1980-2019'!$B$1:$B$16305&amp;'[1]NBA-Data-1980-2019'!$A$1:$A$16305,'[1]NBA-Data-1980-2019'!$D$1:$D$16305,"",0)</f>
        <v/>
      </c>
      <c r="C181" s="2" t="str" cm="1">
        <f t="array" ref="C181">_xlfn.XLOOKUP($A181&amp;C$5,'[1]NBA-Data-1980-2019'!$B$1:$B$16305&amp;'[1]NBA-Data-1980-2019'!$A$1:$A$16305,'[1]NBA-Data-1980-2019'!$D$1:$D$16305,"",0)</f>
        <v/>
      </c>
      <c r="D181" s="2" t="str" cm="1">
        <f t="array" ref="D181">_xlfn.XLOOKUP($A181&amp;D$5,'[1]NBA-Data-1980-2019'!$B$1:$B$16305&amp;'[1]NBA-Data-1980-2019'!$A$1:$A$16305,'[1]NBA-Data-1980-2019'!$D$1:$D$16305,"",0)</f>
        <v/>
      </c>
      <c r="E181" s="2" t="str" cm="1">
        <f t="array" ref="E181">_xlfn.XLOOKUP($A181&amp;E$5,'[1]NBA-Data-1980-2019'!$B$1:$B$16305&amp;'[1]NBA-Data-1980-2019'!$A$1:$A$16305,'[1]NBA-Data-1980-2019'!$D$1:$D$16305,"",0)</f>
        <v/>
      </c>
      <c r="F181" s="2" t="str" cm="1">
        <f t="array" ref="F181">_xlfn.XLOOKUP($A181&amp;F$5,'[1]NBA-Data-1980-2019'!$B$1:$B$16305&amp;'[1]NBA-Data-1980-2019'!$A$1:$A$16305,'[1]NBA-Data-1980-2019'!$D$1:$D$16305,"",0)</f>
        <v/>
      </c>
      <c r="G181" s="2" t="str" cm="1">
        <f t="array" ref="G181">_xlfn.XLOOKUP($A181&amp;G$5,'[1]NBA-Data-1980-2019'!$B$1:$B$16305&amp;'[1]NBA-Data-1980-2019'!$A$1:$A$16305,'[1]NBA-Data-1980-2019'!$D$1:$D$16305,"",0)</f>
        <v/>
      </c>
      <c r="H181" s="2" t="str" cm="1">
        <f t="array" ref="H181">_xlfn.XLOOKUP($A181&amp;H$5,'[1]NBA-Data-1980-2019'!$B$1:$B$16305&amp;'[1]NBA-Data-1980-2019'!$A$1:$A$16305,'[1]NBA-Data-1980-2019'!$D$1:$D$16305,"",0)</f>
        <v/>
      </c>
      <c r="I181" s="2" t="str" cm="1">
        <f t="array" ref="I181">_xlfn.XLOOKUP($A181&amp;I$5,'[1]NBA-Data-1980-2019'!$B$1:$B$16305&amp;'[1]NBA-Data-1980-2019'!$A$1:$A$16305,'[1]NBA-Data-1980-2019'!$D$1:$D$16305,"",0)</f>
        <v/>
      </c>
      <c r="J181" s="2" t="str" cm="1">
        <f t="array" ref="J181">_xlfn.XLOOKUP($A181&amp;J$5,'[1]NBA-Data-1980-2019'!$B$1:$B$16305&amp;'[1]NBA-Data-1980-2019'!$A$1:$A$16305,'[1]NBA-Data-1980-2019'!$D$1:$D$16305,"",0)</f>
        <v/>
      </c>
      <c r="K181" s="2" t="str" cm="1">
        <f t="array" ref="K181">_xlfn.XLOOKUP($A181&amp;K$5,'[1]NBA-Data-1980-2019'!$B$1:$B$16305&amp;'[1]NBA-Data-1980-2019'!$A$1:$A$16305,'[1]NBA-Data-1980-2019'!$D$1:$D$16305,"",0)</f>
        <v/>
      </c>
      <c r="L181" s="2" t="str" cm="1">
        <f t="array" ref="L181">_xlfn.XLOOKUP($A181&amp;L$5,'[1]NBA-Data-1980-2019'!$B$1:$B$16305&amp;'[1]NBA-Data-1980-2019'!$A$1:$A$16305,'[1]NBA-Data-1980-2019'!$D$1:$D$16305,"",0)</f>
        <v/>
      </c>
      <c r="M181" s="2" t="str" cm="1">
        <f t="array" ref="M181">_xlfn.XLOOKUP($A181&amp;M$5,'[1]NBA-Data-1980-2019'!$B$1:$B$16305&amp;'[1]NBA-Data-1980-2019'!$A$1:$A$16305,'[1]NBA-Data-1980-2019'!$D$1:$D$16305,"",0)</f>
        <v/>
      </c>
      <c r="N181" s="2" t="str" cm="1">
        <f t="array" ref="N181">_xlfn.XLOOKUP($A181&amp;N$5,'[1]NBA-Data-1980-2019'!$B$1:$B$16305&amp;'[1]NBA-Data-1980-2019'!$A$1:$A$16305,'[1]NBA-Data-1980-2019'!$D$1:$D$16305,"",0)</f>
        <v/>
      </c>
      <c r="O181" s="2" t="str" cm="1">
        <f t="array" ref="O181">_xlfn.XLOOKUP($A181&amp;O$5,'[1]NBA-Data-1980-2019'!$B$1:$B$16305&amp;'[1]NBA-Data-1980-2019'!$A$1:$A$16305,'[1]NBA-Data-1980-2019'!$D$1:$D$16305,"",0)</f>
        <v/>
      </c>
      <c r="P181" s="2" t="str" cm="1">
        <f t="array" ref="P181">_xlfn.XLOOKUP($A181&amp;P$5,'[1]NBA-Data-1980-2019'!$B$1:$B$16305&amp;'[1]NBA-Data-1980-2019'!$A$1:$A$16305,'[1]NBA-Data-1980-2019'!$D$1:$D$16305,"",0)</f>
        <v/>
      </c>
      <c r="Q181" s="2" t="str" cm="1">
        <f t="array" ref="Q181">_xlfn.XLOOKUP($A181&amp;Q$5,'[1]NBA-Data-1980-2019'!$B$1:$B$16305&amp;'[1]NBA-Data-1980-2019'!$A$1:$A$16305,'[1]NBA-Data-1980-2019'!$D$1:$D$16305,"",0)</f>
        <v/>
      </c>
      <c r="R181" s="2" t="str" cm="1">
        <f t="array" ref="R181">_xlfn.XLOOKUP($A181&amp;R$5,'[1]NBA-Data-1980-2019'!$B$1:$B$16305&amp;'[1]NBA-Data-1980-2019'!$A$1:$A$16305,'[1]NBA-Data-1980-2019'!$D$1:$D$16305,"",0)</f>
        <v/>
      </c>
      <c r="S181" s="2" t="str" cm="1">
        <f t="array" ref="S181">_xlfn.XLOOKUP($A181&amp;S$5,'[1]NBA-Data-1980-2019'!$B$1:$B$16305&amp;'[1]NBA-Data-1980-2019'!$A$1:$A$16305,'[1]NBA-Data-1980-2019'!$D$1:$D$16305,"",0)</f>
        <v>MIA</v>
      </c>
      <c r="T181" s="2" t="str" cm="1">
        <f t="array" ref="T181">_xlfn.XLOOKUP($A181&amp;T$5,'[1]NBA-Data-1980-2019'!$B$1:$B$16305&amp;'[1]NBA-Data-1980-2019'!$A$1:$A$16305,'[1]NBA-Data-1980-2019'!$D$1:$D$16305,"",0)</f>
        <v>MIA</v>
      </c>
      <c r="U181" s="2" t="str" cm="1">
        <f t="array" ref="U181">_xlfn.XLOOKUP($A181&amp;U$5,'[1]NBA-Data-1980-2019'!$B$1:$B$16305&amp;'[1]NBA-Data-1980-2019'!$A$1:$A$16305,'[1]NBA-Data-1980-2019'!$D$1:$D$16305,"",0)</f>
        <v>MIA</v>
      </c>
      <c r="V181" s="2" t="str" cm="1">
        <f t="array" ref="V181">_xlfn.XLOOKUP($A181&amp;V$5,'[1]NBA-Data-1980-2019'!$B$1:$B$16305&amp;'[1]NBA-Data-1980-2019'!$A$1:$A$16305,'[1]NBA-Data-1980-2019'!$D$1:$D$16305,"",0)</f>
        <v>MIA</v>
      </c>
      <c r="W181" s="2" t="str" cm="1">
        <f t="array" ref="W181">_xlfn.XLOOKUP($A181&amp;W$5,'[1]NBA-Data-1980-2019'!$B$1:$B$16305&amp;'[1]NBA-Data-1980-2019'!$A$1:$A$16305,'[1]NBA-Data-1980-2019'!$D$1:$D$16305,"",0)</f>
        <v>MIA</v>
      </c>
      <c r="X181" s="2" t="str" cm="1">
        <f t="array" ref="X181">_xlfn.XLOOKUP($A181&amp;X$5,'[1]NBA-Data-1980-2019'!$B$1:$B$16305&amp;'[1]NBA-Data-1980-2019'!$A$1:$A$16305,'[1]NBA-Data-1980-2019'!$D$1:$D$16305,"",0)</f>
        <v>MIA</v>
      </c>
      <c r="Y181" s="2" t="str" cm="1">
        <f t="array" ref="Y181">_xlfn.XLOOKUP($A181&amp;Y$5,'[1]NBA-Data-1980-2019'!$B$1:$B$16305&amp;'[1]NBA-Data-1980-2019'!$A$1:$A$16305,'[1]NBA-Data-1980-2019'!$D$1:$D$16305,"",0)</f>
        <v>TOT</v>
      </c>
      <c r="Z181" s="2" t="str" cm="1">
        <f t="array" ref="Z181">_xlfn.XLOOKUP($A181&amp;Z$5,'[1]NBA-Data-1980-2019'!$B$1:$B$16305&amp;'[1]NBA-Data-1980-2019'!$A$1:$A$16305,'[1]NBA-Data-1980-2019'!$D$1:$D$16305,"",0)</f>
        <v>DET</v>
      </c>
      <c r="AA181" s="2" t="str" cm="1">
        <f t="array" ref="AA181">_xlfn.XLOOKUP($A181&amp;AA$5,'[1]NBA-Data-1980-2019'!$B$1:$B$16305&amp;'[1]NBA-Data-1980-2019'!$A$1:$A$16305,'[1]NBA-Data-1980-2019'!$D$1:$D$16305,"",0)</f>
        <v>DET</v>
      </c>
      <c r="AB181" s="2" t="str" cm="1">
        <f t="array" ref="AB181">_xlfn.XLOOKUP($A181&amp;AB$5,'[1]NBA-Data-1980-2019'!$B$1:$B$16305&amp;'[1]NBA-Data-1980-2019'!$A$1:$A$16305,'[1]NBA-Data-1980-2019'!$D$1:$D$16305,"",0)</f>
        <v>SAS</v>
      </c>
      <c r="AC181" s="2" t="str" cm="1">
        <f t="array" ref="AC181">_xlfn.XLOOKUP($A181&amp;AC$5,'[1]NBA-Data-1980-2019'!$B$1:$B$16305&amp;'[1]NBA-Data-1980-2019'!$A$1:$A$16305,'[1]NBA-Data-1980-2019'!$D$1:$D$16305,"",0)</f>
        <v/>
      </c>
      <c r="AD181" s="2" t="str" cm="1">
        <f t="array" ref="AD181">_xlfn.XLOOKUP($A181&amp;AD$5,'[1]NBA-Data-1980-2019'!$B$1:$B$16305&amp;'[1]NBA-Data-1980-2019'!$A$1:$A$16305,'[1]NBA-Data-1980-2019'!$D$1:$D$16305,"",0)</f>
        <v/>
      </c>
      <c r="AE181" s="2" t="str" cm="1">
        <f t="array" ref="AE181">_xlfn.XLOOKUP($A181&amp;AE$5,'[1]NBA-Data-1980-2019'!$B$1:$B$16305&amp;'[1]NBA-Data-1980-2019'!$A$1:$A$16305,'[1]NBA-Data-1980-2019'!$D$1:$D$16305,"",0)</f>
        <v/>
      </c>
      <c r="AF181" s="2" t="str" cm="1">
        <f t="array" ref="AF181">_xlfn.XLOOKUP($A181&amp;AF$5,'[1]NBA-Data-1980-2019'!$B$1:$B$16305&amp;'[1]NBA-Data-1980-2019'!$A$1:$A$16305,'[1]NBA-Data-1980-2019'!$D$1:$D$16305,"",0)</f>
        <v/>
      </c>
      <c r="AG181" s="2" t="str" cm="1">
        <f t="array" ref="AG181">_xlfn.XLOOKUP($A181&amp;AG$5,'[1]NBA-Data-1980-2019'!$B$1:$B$16305&amp;'[1]NBA-Data-1980-2019'!$A$1:$A$16305,'[1]NBA-Data-1980-2019'!$D$1:$D$16305,"",0)</f>
        <v/>
      </c>
      <c r="AH181" s="2" t="str" cm="1">
        <f t="array" ref="AH181">_xlfn.XLOOKUP($A181&amp;AH$5,'[1]NBA-Data-1980-2019'!$B$1:$B$16305&amp;'[1]NBA-Data-1980-2019'!$A$1:$A$16305,'[1]NBA-Data-1980-2019'!$H$1:$H$16305,"",0)</f>
        <v/>
      </c>
      <c r="AI181" s="2" t="str" cm="1">
        <f t="array" ref="AI181">_xlfn.XLOOKUP($A181&amp;AI$5,'[1]NBA-Data-1980-2019'!$B$1:$B$16305&amp;'[1]NBA-Data-1980-2019'!$A$1:$A$16305,'[1]NBA-Data-1980-2019'!$H$1:$H$16305,"",0)</f>
        <v/>
      </c>
      <c r="AJ181" s="2" t="str" cm="1">
        <f t="array" ref="AJ181">_xlfn.XLOOKUP($A181&amp;AJ$5,'[1]NBA-Data-1980-2019'!$B$1:$B$16305&amp;'[1]NBA-Data-1980-2019'!$A$1:$A$16305,'[1]NBA-Data-1980-2019'!$H$1:$H$16305,"",0)</f>
        <v/>
      </c>
      <c r="AK181" s="2" t="str" cm="1">
        <f t="array" ref="AK181">_xlfn.XLOOKUP($A181&amp;AK$5,'[1]NBA-Data-1980-2019'!$B$1:$B$16305&amp;'[1]NBA-Data-1980-2019'!$A$1:$A$16305,'[1]NBA-Data-1980-2019'!$H$1:$H$16305,"",0)</f>
        <v/>
      </c>
      <c r="AL181" s="2" t="str" cm="1">
        <f t="array" ref="AL181">_xlfn.XLOOKUP($A181&amp;AL$5,'[1]NBA-Data-1980-2019'!$B$1:$B$16305&amp;'[1]NBA-Data-1980-2019'!$A$1:$A$16305,'[1]NBA-Data-1980-2019'!$H$1:$H$16305,"",0)</f>
        <v/>
      </c>
      <c r="AM181" s="2" t="str" cm="1">
        <f t="array" ref="AM181">_xlfn.XLOOKUP($A181&amp;AM$5,'[1]NBA-Data-1980-2019'!$B$1:$B$16305&amp;'[1]NBA-Data-1980-2019'!$A$1:$A$16305,'[1]NBA-Data-1980-2019'!$H$1:$H$16305,"",0)</f>
        <v/>
      </c>
      <c r="AN181" s="2" t="str" cm="1">
        <f t="array" ref="AN181">_xlfn.XLOOKUP($A181&amp;AN$5,'[1]NBA-Data-1980-2019'!$B$1:$B$16305&amp;'[1]NBA-Data-1980-2019'!$A$1:$A$16305,'[1]NBA-Data-1980-2019'!$H$1:$H$16305,"",0)</f>
        <v/>
      </c>
      <c r="AO181" s="2" t="str" cm="1">
        <f t="array" ref="AO181">_xlfn.XLOOKUP($A181&amp;AO$5,'[1]NBA-Data-1980-2019'!$B$1:$B$16305&amp;'[1]NBA-Data-1980-2019'!$A$1:$A$16305,'[1]NBA-Data-1980-2019'!$H$1:$H$16305,"",0)</f>
        <v/>
      </c>
      <c r="AP181" s="2" t="str" cm="1">
        <f t="array" ref="AP181">_xlfn.XLOOKUP($A181&amp;AP$5,'[1]NBA-Data-1980-2019'!$B$1:$B$16305&amp;'[1]NBA-Data-1980-2019'!$A$1:$A$16305,'[1]NBA-Data-1980-2019'!$H$1:$H$16305,"",0)</f>
        <v/>
      </c>
      <c r="AQ181" s="2" t="str" cm="1">
        <f t="array" ref="AQ181">_xlfn.XLOOKUP($A181&amp;AQ$5,'[1]NBA-Data-1980-2019'!$B$1:$B$16305&amp;'[1]NBA-Data-1980-2019'!$A$1:$A$16305,'[1]NBA-Data-1980-2019'!$H$1:$H$16305,"",0)</f>
        <v/>
      </c>
      <c r="AR181" s="2" t="str" cm="1">
        <f t="array" ref="AR181">_xlfn.XLOOKUP($A181&amp;AR$5,'[1]NBA-Data-1980-2019'!$B$1:$B$16305&amp;'[1]NBA-Data-1980-2019'!$A$1:$A$16305,'[1]NBA-Data-1980-2019'!$H$1:$H$16305,"",0)</f>
        <v/>
      </c>
      <c r="AS181" s="2" t="str" cm="1">
        <f t="array" ref="AS181">_xlfn.XLOOKUP($A181&amp;AS$5,'[1]NBA-Data-1980-2019'!$B$1:$B$16305&amp;'[1]NBA-Data-1980-2019'!$A$1:$A$16305,'[1]NBA-Data-1980-2019'!$H$1:$H$16305,"",0)</f>
        <v/>
      </c>
      <c r="AT181" s="2" t="str" cm="1">
        <f t="array" ref="AT181">_xlfn.XLOOKUP($A181&amp;AT$5,'[1]NBA-Data-1980-2019'!$B$1:$B$16305&amp;'[1]NBA-Data-1980-2019'!$A$1:$A$16305,'[1]NBA-Data-1980-2019'!$H$1:$H$16305,"",0)</f>
        <v/>
      </c>
      <c r="AU181" s="2" t="str" cm="1">
        <f t="array" ref="AU181">_xlfn.XLOOKUP($A181&amp;AU$5,'[1]NBA-Data-1980-2019'!$B$1:$B$16305&amp;'[1]NBA-Data-1980-2019'!$A$1:$A$16305,'[1]NBA-Data-1980-2019'!$H$1:$H$16305,"",0)</f>
        <v/>
      </c>
      <c r="AV181" s="2" t="str" cm="1">
        <f t="array" ref="AV181">_xlfn.XLOOKUP($A181&amp;AV$5,'[1]NBA-Data-1980-2019'!$B$1:$B$16305&amp;'[1]NBA-Data-1980-2019'!$A$1:$A$16305,'[1]NBA-Data-1980-2019'!$H$1:$H$16305,"",0)</f>
        <v/>
      </c>
      <c r="AW181" s="2" t="str" cm="1">
        <f t="array" ref="AW181">_xlfn.XLOOKUP($A181&amp;AW$5,'[1]NBA-Data-1980-2019'!$B$1:$B$16305&amp;'[1]NBA-Data-1980-2019'!$A$1:$A$16305,'[1]NBA-Data-1980-2019'!$H$1:$H$16305,"",0)</f>
        <v/>
      </c>
      <c r="AX181" s="2" t="str" cm="1">
        <f t="array" ref="AX181">_xlfn.XLOOKUP($A181&amp;AX$5,'[1]NBA-Data-1980-2019'!$B$1:$B$16305&amp;'[1]NBA-Data-1980-2019'!$A$1:$A$16305,'[1]NBA-Data-1980-2019'!$H$1:$H$16305,"",0)</f>
        <v/>
      </c>
      <c r="AY181" s="2" cm="1">
        <f t="array" ref="AY181">_xlfn.XLOOKUP($A181&amp;AY$5,'[1]NBA-Data-1980-2019'!$B$1:$B$16305&amp;'[1]NBA-Data-1980-2019'!$A$1:$A$16305,'[1]NBA-Data-1980-2019'!$H$1:$H$16305,"",0)</f>
        <v>499.20000000000005</v>
      </c>
      <c r="AZ181" s="2" cm="1">
        <f t="array" ref="AZ181">_xlfn.XLOOKUP($A181&amp;AZ$5,'[1]NBA-Data-1980-2019'!$B$1:$B$16305&amp;'[1]NBA-Data-1980-2019'!$A$1:$A$16305,'[1]NBA-Data-1980-2019'!$H$1:$H$16305,"",0)</f>
        <v>1046.5</v>
      </c>
      <c r="BA181" s="2" cm="1">
        <f t="array" ref="BA181">_xlfn.XLOOKUP($A181&amp;BA$5,'[1]NBA-Data-1980-2019'!$B$1:$B$16305&amp;'[1]NBA-Data-1980-2019'!$A$1:$A$16305,'[1]NBA-Data-1980-2019'!$H$1:$H$16305,"",0)</f>
        <v>1320</v>
      </c>
      <c r="BB181" s="2" cm="1">
        <f t="array" ref="BB181">_xlfn.XLOOKUP($A181&amp;BB$5,'[1]NBA-Data-1980-2019'!$B$1:$B$16305&amp;'[1]NBA-Data-1980-2019'!$A$1:$A$16305,'[1]NBA-Data-1980-2019'!$H$1:$H$16305,"",0)</f>
        <v>1462.5</v>
      </c>
      <c r="BC181" s="2" cm="1">
        <f t="array" ref="BC181">_xlfn.XLOOKUP($A181&amp;BC$5,'[1]NBA-Data-1980-2019'!$B$1:$B$16305&amp;'[1]NBA-Data-1980-2019'!$A$1:$A$16305,'[1]NBA-Data-1980-2019'!$H$1:$H$16305,"",0)</f>
        <v>1350.4</v>
      </c>
      <c r="BD181" s="2" cm="1">
        <f t="array" ref="BD181">_xlfn.XLOOKUP($A181&amp;BD$5,'[1]NBA-Data-1980-2019'!$B$1:$B$16305&amp;'[1]NBA-Data-1980-2019'!$A$1:$A$16305,'[1]NBA-Data-1980-2019'!$H$1:$H$16305,"",0)</f>
        <v>564.19999999999993</v>
      </c>
      <c r="BE181" s="2" cm="1">
        <f t="array" ref="BE181">_xlfn.XLOOKUP($A181&amp;BE$5,'[1]NBA-Data-1980-2019'!$B$1:$B$16305&amp;'[1]NBA-Data-1980-2019'!$A$1:$A$16305,'[1]NBA-Data-1980-2019'!$H$1:$H$16305,"",0)</f>
        <v>184.79999999999998</v>
      </c>
      <c r="BF181" s="2" cm="1">
        <f t="array" ref="BF181">_xlfn.XLOOKUP($A181&amp;BF$5,'[1]NBA-Data-1980-2019'!$B$1:$B$16305&amp;'[1]NBA-Data-1980-2019'!$A$1:$A$16305,'[1]NBA-Data-1980-2019'!$H$1:$H$16305,"",0)</f>
        <v>406.70000000000005</v>
      </c>
      <c r="BG181" s="2" cm="1">
        <f t="array" ref="BG181">_xlfn.XLOOKUP($A181&amp;BG$5,'[1]NBA-Data-1980-2019'!$B$1:$B$16305&amp;'[1]NBA-Data-1980-2019'!$A$1:$A$16305,'[1]NBA-Data-1980-2019'!$H$1:$H$16305,"",0)</f>
        <v>96.899999999999991</v>
      </c>
      <c r="BH181" s="2" cm="1">
        <f t="array" ref="BH181">_xlfn.XLOOKUP($A181&amp;BH$5,'[1]NBA-Data-1980-2019'!$B$1:$B$16305&amp;'[1]NBA-Data-1980-2019'!$A$1:$A$16305,'[1]NBA-Data-1980-2019'!$H$1:$H$16305,"",0)</f>
        <v>121.60000000000001</v>
      </c>
      <c r="BI181" s="2" t="str" cm="1">
        <f t="array" ref="BI181">_xlfn.XLOOKUP($A181&amp;BI$5,'[1]NBA-Data-1980-2019'!$B$1:$B$16305&amp;'[1]NBA-Data-1980-2019'!$A$1:$A$16305,'[1]NBA-Data-1980-2019'!$H$1:$H$16305,"",0)</f>
        <v/>
      </c>
      <c r="BJ181" s="2" t="str" cm="1">
        <f t="array" ref="BJ181">_xlfn.XLOOKUP($A181&amp;BJ$5,'[1]NBA-Data-1980-2019'!$B$1:$B$16305&amp;'[1]NBA-Data-1980-2019'!$A$1:$A$16305,'[1]NBA-Data-1980-2019'!$H$1:$H$16305,"",0)</f>
        <v/>
      </c>
      <c r="BK181" s="2" t="str" cm="1">
        <f t="array" ref="BK181">_xlfn.XLOOKUP($A181&amp;BK$5,'[1]NBA-Data-1980-2019'!$B$1:$B$16305&amp;'[1]NBA-Data-1980-2019'!$A$1:$A$16305,'[1]NBA-Data-1980-2019'!$H$1:$H$16305,"",0)</f>
        <v/>
      </c>
      <c r="BL181" s="2" t="str" cm="1">
        <f t="array" ref="BL181">_xlfn.XLOOKUP($A181&amp;BL$5,'[1]NBA-Data-1980-2019'!$B$1:$B$16305&amp;'[1]NBA-Data-1980-2019'!$A$1:$A$16305,'[1]NBA-Data-1980-2019'!$H$1:$H$16305,"",0)</f>
        <v/>
      </c>
      <c r="BM181" s="2" t="str" cm="1">
        <f t="array" ref="BM181">_xlfn.XLOOKUP($A181&amp;BM$5,'[1]NBA-Data-1980-2019'!$B$1:$B$16305&amp;'[1]NBA-Data-1980-2019'!$A$1:$A$16305,'[1]NBA-Data-1980-2019'!$H$1:$H$16305,"",0)</f>
        <v/>
      </c>
      <c r="BN181" s="2" t="str" cm="1">
        <f t="array" ref="BN181">_xlfn.XLOOKUP($A181&amp;BN$5,'[1]NBA-Data-1980-2019'!$B$1:$B$16305&amp;'[1]NBA-Data-1980-2019'!$A$1:$A$16305,'[1]NBA-Data-1980-2019'!$F$1:$F$16305,"",0)</f>
        <v/>
      </c>
      <c r="BO181" s="2" t="str" cm="1">
        <f t="array" ref="BO181">_xlfn.XLOOKUP($A181&amp;BO$5,'[1]NBA-Data-1980-2019'!$B$1:$B$16305&amp;'[1]NBA-Data-1980-2019'!$A$1:$A$16305,'[1]NBA-Data-1980-2019'!$F$1:$F$16305,"",0)</f>
        <v/>
      </c>
      <c r="BP181" s="2" t="str" cm="1">
        <f t="array" ref="BP181">_xlfn.XLOOKUP($A181&amp;BP$5,'[1]NBA-Data-1980-2019'!$B$1:$B$16305&amp;'[1]NBA-Data-1980-2019'!$A$1:$A$16305,'[1]NBA-Data-1980-2019'!$F$1:$F$16305,"",0)</f>
        <v/>
      </c>
      <c r="BQ181" s="2" t="str" cm="1">
        <f t="array" ref="BQ181">_xlfn.XLOOKUP($A181&amp;BQ$5,'[1]NBA-Data-1980-2019'!$B$1:$B$16305&amp;'[1]NBA-Data-1980-2019'!$A$1:$A$16305,'[1]NBA-Data-1980-2019'!$F$1:$F$16305,"",0)</f>
        <v/>
      </c>
      <c r="BR181" s="2" t="str" cm="1">
        <f t="array" ref="BR181">_xlfn.XLOOKUP($A181&amp;BR$5,'[1]NBA-Data-1980-2019'!$B$1:$B$16305&amp;'[1]NBA-Data-1980-2019'!$A$1:$A$16305,'[1]NBA-Data-1980-2019'!$F$1:$F$16305,"",0)</f>
        <v/>
      </c>
      <c r="BS181" s="2" t="str" cm="1">
        <f t="array" ref="BS181">_xlfn.XLOOKUP($A181&amp;BS$5,'[1]NBA-Data-1980-2019'!$B$1:$B$16305&amp;'[1]NBA-Data-1980-2019'!$A$1:$A$16305,'[1]NBA-Data-1980-2019'!$F$1:$F$16305,"",0)</f>
        <v/>
      </c>
      <c r="BT181" s="2" t="str" cm="1">
        <f t="array" ref="BT181">_xlfn.XLOOKUP($A181&amp;BT$5,'[1]NBA-Data-1980-2019'!$B$1:$B$16305&amp;'[1]NBA-Data-1980-2019'!$A$1:$A$16305,'[1]NBA-Data-1980-2019'!$F$1:$F$16305,"",0)</f>
        <v/>
      </c>
      <c r="BU181" s="2" t="str" cm="1">
        <f t="array" ref="BU181">_xlfn.XLOOKUP($A181&amp;BU$5,'[1]NBA-Data-1980-2019'!$B$1:$B$16305&amp;'[1]NBA-Data-1980-2019'!$A$1:$A$16305,'[1]NBA-Data-1980-2019'!$F$1:$F$16305,"",0)</f>
        <v/>
      </c>
      <c r="BV181" s="2" t="str" cm="1">
        <f t="array" ref="BV181">_xlfn.XLOOKUP($A181&amp;BV$5,'[1]NBA-Data-1980-2019'!$B$1:$B$16305&amp;'[1]NBA-Data-1980-2019'!$A$1:$A$16305,'[1]NBA-Data-1980-2019'!$F$1:$F$16305,"",0)</f>
        <v/>
      </c>
      <c r="BW181" s="2" t="str" cm="1">
        <f t="array" ref="BW181">_xlfn.XLOOKUP($A181&amp;BW$5,'[1]NBA-Data-1980-2019'!$B$1:$B$16305&amp;'[1]NBA-Data-1980-2019'!$A$1:$A$16305,'[1]NBA-Data-1980-2019'!$F$1:$F$16305,"",0)</f>
        <v/>
      </c>
      <c r="BX181" s="2" t="str" cm="1">
        <f t="array" ref="BX181">_xlfn.XLOOKUP($A181&amp;BX$5,'[1]NBA-Data-1980-2019'!$B$1:$B$16305&amp;'[1]NBA-Data-1980-2019'!$A$1:$A$16305,'[1]NBA-Data-1980-2019'!$F$1:$F$16305,"",0)</f>
        <v/>
      </c>
      <c r="BY181" s="2" t="str" cm="1">
        <f t="array" ref="BY181">_xlfn.XLOOKUP($A181&amp;BY$5,'[1]NBA-Data-1980-2019'!$B$1:$B$16305&amp;'[1]NBA-Data-1980-2019'!$A$1:$A$16305,'[1]NBA-Data-1980-2019'!$F$1:$F$16305,"",0)</f>
        <v/>
      </c>
      <c r="BZ181" s="2" t="str" cm="1">
        <f t="array" ref="BZ181">_xlfn.XLOOKUP($A181&amp;BZ$5,'[1]NBA-Data-1980-2019'!$B$1:$B$16305&amp;'[1]NBA-Data-1980-2019'!$A$1:$A$16305,'[1]NBA-Data-1980-2019'!$F$1:$F$16305,"",0)</f>
        <v/>
      </c>
      <c r="CA181" s="2" t="str" cm="1">
        <f t="array" ref="CA181">_xlfn.XLOOKUP($A181&amp;CA$5,'[1]NBA-Data-1980-2019'!$B$1:$B$16305&amp;'[1]NBA-Data-1980-2019'!$A$1:$A$16305,'[1]NBA-Data-1980-2019'!$F$1:$F$16305,"",0)</f>
        <v/>
      </c>
      <c r="CB181" s="2" t="str" cm="1">
        <f t="array" ref="CB181">_xlfn.XLOOKUP($A181&amp;CB$5,'[1]NBA-Data-1980-2019'!$B$1:$B$16305&amp;'[1]NBA-Data-1980-2019'!$A$1:$A$16305,'[1]NBA-Data-1980-2019'!$F$1:$F$16305,"",0)</f>
        <v/>
      </c>
      <c r="CC181" s="2" t="str" cm="1">
        <f t="array" ref="CC181">_xlfn.XLOOKUP($A181&amp;CC$5,'[1]NBA-Data-1980-2019'!$B$1:$B$16305&amp;'[1]NBA-Data-1980-2019'!$A$1:$A$16305,'[1]NBA-Data-1980-2019'!$F$1:$F$16305,"",0)</f>
        <v/>
      </c>
      <c r="CD181" s="2" t="str" cm="1">
        <f t="array" ref="CD181">_xlfn.XLOOKUP($A181&amp;CD$5,'[1]NBA-Data-1980-2019'!$B$1:$B$16305&amp;'[1]NBA-Data-1980-2019'!$A$1:$A$16305,'[1]NBA-Data-1980-2019'!$F$1:$F$16305,"",0)</f>
        <v/>
      </c>
      <c r="CE181" s="2" cm="1">
        <f t="array" ref="CE181">_xlfn.XLOOKUP($A181&amp;CE$5,'[1]NBA-Data-1980-2019'!$B$1:$B$16305&amp;'[1]NBA-Data-1980-2019'!$A$1:$A$16305,'[1]NBA-Data-1980-2019'!$F$1:$F$16305,"",0)</f>
        <v>8.8000000000000007</v>
      </c>
      <c r="CF181" s="2" cm="1">
        <f t="array" ref="CF181">_xlfn.XLOOKUP($A181&amp;CF$5,'[1]NBA-Data-1980-2019'!$B$1:$B$16305&amp;'[1]NBA-Data-1980-2019'!$A$1:$A$16305,'[1]NBA-Data-1980-2019'!$F$1:$F$16305,"",0)</f>
        <v>9.3000000000000007</v>
      </c>
      <c r="CG181" s="2" cm="1">
        <f t="array" ref="CG181">_xlfn.XLOOKUP($A181&amp;CG$5,'[1]NBA-Data-1980-2019'!$B$1:$B$16305&amp;'[1]NBA-Data-1980-2019'!$A$1:$A$16305,'[1]NBA-Data-1980-2019'!$F$1:$F$16305,"",0)</f>
        <v>10.199999999999999</v>
      </c>
      <c r="CH181" s="2" cm="1">
        <f t="array" ref="CH181">_xlfn.XLOOKUP($A181&amp;CH$5,'[1]NBA-Data-1980-2019'!$B$1:$B$16305&amp;'[1]NBA-Data-1980-2019'!$A$1:$A$16305,'[1]NBA-Data-1980-2019'!$F$1:$F$16305,"",0)</f>
        <v>7.3</v>
      </c>
      <c r="CI181" s="2" cm="1">
        <f t="array" ref="CI181">_xlfn.XLOOKUP($A181&amp;CI$5,'[1]NBA-Data-1980-2019'!$B$1:$B$16305&amp;'[1]NBA-Data-1980-2019'!$A$1:$A$16305,'[1]NBA-Data-1980-2019'!$F$1:$F$16305,"",0)</f>
        <v>10.3</v>
      </c>
      <c r="CJ181" s="2" cm="1">
        <f t="array" ref="CJ181">_xlfn.XLOOKUP($A181&amp;CJ$5,'[1]NBA-Data-1980-2019'!$B$1:$B$16305&amp;'[1]NBA-Data-1980-2019'!$A$1:$A$16305,'[1]NBA-Data-1980-2019'!$F$1:$F$16305,"",0)</f>
        <v>10.4</v>
      </c>
      <c r="CK181" s="2" cm="1">
        <f t="array" ref="CK181">_xlfn.XLOOKUP($A181&amp;CK$5,'[1]NBA-Data-1980-2019'!$B$1:$B$16305&amp;'[1]NBA-Data-1980-2019'!$A$1:$A$16305,'[1]NBA-Data-1980-2019'!$F$1:$F$16305,"",0)</f>
        <v>8.1</v>
      </c>
      <c r="CL181" s="2" cm="1">
        <f t="array" ref="CL181">_xlfn.XLOOKUP($A181&amp;CL$5,'[1]NBA-Data-1980-2019'!$B$1:$B$16305&amp;'[1]NBA-Data-1980-2019'!$A$1:$A$16305,'[1]NBA-Data-1980-2019'!$F$1:$F$16305,"",0)</f>
        <v>14.7</v>
      </c>
      <c r="CM181" s="2" cm="1">
        <f t="array" ref="CM181">_xlfn.XLOOKUP($A181&amp;CM$5,'[1]NBA-Data-1980-2019'!$B$1:$B$16305&amp;'[1]NBA-Data-1980-2019'!$A$1:$A$16305,'[1]NBA-Data-1980-2019'!$F$1:$F$16305,"",0)</f>
        <v>14.1</v>
      </c>
      <c r="CN181" s="2" cm="1">
        <f t="array" ref="CN181">_xlfn.XLOOKUP($A181&amp;CN$5,'[1]NBA-Data-1980-2019'!$B$1:$B$16305&amp;'[1]NBA-Data-1980-2019'!$A$1:$A$16305,'[1]NBA-Data-1980-2019'!$F$1:$F$16305,"",0)</f>
        <v>11.6</v>
      </c>
      <c r="CO181" s="2" t="str" cm="1">
        <f t="array" ref="CO181">_xlfn.XLOOKUP($A181&amp;CO$5,'[1]NBA-Data-1980-2019'!$B$1:$B$16305&amp;'[1]NBA-Data-1980-2019'!$A$1:$A$16305,'[1]NBA-Data-1980-2019'!$F$1:$F$16305,"",0)</f>
        <v/>
      </c>
      <c r="CP181" s="2" t="str" cm="1">
        <f t="array" ref="CP181">_xlfn.XLOOKUP($A181&amp;CP$5,'[1]NBA-Data-1980-2019'!$B$1:$B$16305&amp;'[1]NBA-Data-1980-2019'!$A$1:$A$16305,'[1]NBA-Data-1980-2019'!$F$1:$F$16305,"",0)</f>
        <v/>
      </c>
      <c r="CQ181" s="2" t="str" cm="1">
        <f t="array" ref="CQ181">_xlfn.XLOOKUP($A181&amp;CQ$5,'[1]NBA-Data-1980-2019'!$B$1:$B$16305&amp;'[1]NBA-Data-1980-2019'!$A$1:$A$16305,'[1]NBA-Data-1980-2019'!$F$1:$F$16305,"",0)</f>
        <v/>
      </c>
      <c r="CR181" s="2" t="str" cm="1">
        <f t="array" ref="CR181">_xlfn.XLOOKUP($A181&amp;CR$5,'[1]NBA-Data-1980-2019'!$B$1:$B$16305&amp;'[1]NBA-Data-1980-2019'!$A$1:$A$16305,'[1]NBA-Data-1980-2019'!$F$1:$F$16305,"",0)</f>
        <v/>
      </c>
      <c r="CS181" s="2" t="str" cm="1">
        <f t="array" ref="CS181">_xlfn.XLOOKUP($A181&amp;CS$5,'[1]NBA-Data-1980-2019'!$B$1:$B$16305&amp;'[1]NBA-Data-1980-2019'!$A$1:$A$16305,'[1]NBA-Data-1980-2019'!$F$1:$F$16305,"",0)</f>
        <v/>
      </c>
      <c r="CU181" s="2" t="str">
        <f>_xlfn.XLOOKUP($A181,TEAMS!$G$1:$G$839,TEAMS!$H$1:$H$839,"",0)</f>
        <v>C</v>
      </c>
      <c r="CV181" s="2" t="str">
        <f>_xlfn.XLOOKUP($CU181,DASHBOARD!$B$22:$B$27,DASHBOARD!$C$22:$C$27,"",0)</f>
        <v>CENTER</v>
      </c>
      <c r="CY181" s="63">
        <f>SUMIFS('[1]NBA-Data-1980-2019'!$G$1:$G$16305,'[1]NBA-Data-1980-2019'!$B$1:$B$16305,$A181,'[1]NBA-Data-1980-2019'!$A$1:$A$16305,CY$9)</f>
        <v>0</v>
      </c>
      <c r="CZ181" s="63">
        <f>SUMIFS('[1]NBA-Data-1980-2019'!$G$1:$G$16305,'[1]NBA-Data-1980-2019'!$B$1:$B$16305,$A181,'[1]NBA-Data-1980-2019'!$A$1:$A$16305,CZ$9)</f>
        <v>0</v>
      </c>
      <c r="DA181" s="63">
        <f>SUMIFS('[1]NBA-Data-1980-2019'!$G$1:$G$16305,'[1]NBA-Data-1980-2019'!$B$1:$B$16305,$A181,'[1]NBA-Data-1980-2019'!$A$1:$A$16305,DA$9)</f>
        <v>0</v>
      </c>
      <c r="DB181" s="63">
        <f>SUMIFS('[1]NBA-Data-1980-2019'!$G$1:$G$16305,'[1]NBA-Data-1980-2019'!$B$1:$B$16305,$A181,'[1]NBA-Data-1980-2019'!$A$1:$A$16305,DB$9)</f>
        <v>0</v>
      </c>
      <c r="DC181" s="63">
        <f>SUMIFS('[1]NBA-Data-1980-2019'!$G$1:$G$16305,'[1]NBA-Data-1980-2019'!$B$1:$B$16305,$A181,'[1]NBA-Data-1980-2019'!$A$1:$A$16305,DC$9)</f>
        <v>0</v>
      </c>
      <c r="DD181" s="63">
        <f>SUMIFS('[1]NBA-Data-1980-2019'!$G$1:$G$16305,'[1]NBA-Data-1980-2019'!$B$1:$B$16305,$A181,'[1]NBA-Data-1980-2019'!$A$1:$A$16305,DD$9)</f>
        <v>0</v>
      </c>
      <c r="DE181" s="63">
        <f>SUMIFS('[1]NBA-Data-1980-2019'!$G$1:$G$16305,'[1]NBA-Data-1980-2019'!$B$1:$B$16305,$A181,'[1]NBA-Data-1980-2019'!$A$1:$A$16305,DE$9)</f>
        <v>0</v>
      </c>
      <c r="DF181" s="63">
        <f>SUMIFS('[1]NBA-Data-1980-2019'!$G$1:$G$16305,'[1]NBA-Data-1980-2019'!$B$1:$B$16305,$A181,'[1]NBA-Data-1980-2019'!$A$1:$A$16305,DF$9)</f>
        <v>0</v>
      </c>
      <c r="DG181" s="63">
        <f>SUMIFS('[1]NBA-Data-1980-2019'!$G$1:$G$16305,'[1]NBA-Data-1980-2019'!$B$1:$B$16305,$A181,'[1]NBA-Data-1980-2019'!$A$1:$A$16305,DG$9)</f>
        <v>0</v>
      </c>
      <c r="DH181" s="63">
        <f>SUMIFS('[1]NBA-Data-1980-2019'!$G$1:$G$16305,'[1]NBA-Data-1980-2019'!$B$1:$B$16305,$A181,'[1]NBA-Data-1980-2019'!$A$1:$A$16305,DH$9)</f>
        <v>0</v>
      </c>
      <c r="DI181" s="63">
        <f>SUMIFS('[1]NBA-Data-1980-2019'!$G$1:$G$16305,'[1]NBA-Data-1980-2019'!$B$1:$B$16305,$A181,'[1]NBA-Data-1980-2019'!$A$1:$A$16305,DI$9)</f>
        <v>0</v>
      </c>
      <c r="DJ181" s="63">
        <f>SUMIFS('[1]NBA-Data-1980-2019'!$G$1:$G$16305,'[1]NBA-Data-1980-2019'!$B$1:$B$16305,$A181,'[1]NBA-Data-1980-2019'!$A$1:$A$16305,DJ$9)</f>
        <v>0</v>
      </c>
      <c r="DK181" s="63">
        <f>SUMIFS('[1]NBA-Data-1980-2019'!$G$1:$G$16305,'[1]NBA-Data-1980-2019'!$B$1:$B$16305,$A181,'[1]NBA-Data-1980-2019'!$A$1:$A$16305,DK$9)</f>
        <v>0</v>
      </c>
      <c r="DL181" s="63">
        <f>SUMIFS('[1]NBA-Data-1980-2019'!$G$1:$G$16305,'[1]NBA-Data-1980-2019'!$B$1:$B$16305,$A181,'[1]NBA-Data-1980-2019'!$A$1:$A$16305,DL$9)</f>
        <v>0</v>
      </c>
      <c r="DM181" s="63">
        <f>SUMIFS('[1]NBA-Data-1980-2019'!$G$1:$G$16305,'[1]NBA-Data-1980-2019'!$B$1:$B$16305,$A181,'[1]NBA-Data-1980-2019'!$A$1:$A$16305,DM$9)</f>
        <v>0</v>
      </c>
      <c r="DN181" s="63">
        <f>SUMIFS('[1]NBA-Data-1980-2019'!$G$1:$G$16305,'[1]NBA-Data-1980-2019'!$B$1:$B$16305,$A181,'[1]NBA-Data-1980-2019'!$A$1:$A$16305,DN$9)</f>
        <v>0</v>
      </c>
      <c r="DO181" s="63">
        <f>SUMIFS('[1]NBA-Data-1980-2019'!$G$1:$G$16305,'[1]NBA-Data-1980-2019'!$B$1:$B$16305,$A181,'[1]NBA-Data-1980-2019'!$A$1:$A$16305,DO$9)</f>
        <v>0</v>
      </c>
      <c r="DP181" s="63">
        <f>SUMIFS('[1]NBA-Data-1980-2019'!$G$1:$G$16305,'[1]NBA-Data-1980-2019'!$B$1:$B$16305,$A181,'[1]NBA-Data-1980-2019'!$A$1:$A$16305,DP$9)</f>
        <v>427163</v>
      </c>
      <c r="DQ181" s="63">
        <f>SUMIFS('[1]NBA-Data-1980-2019'!$G$1:$G$16305,'[1]NBA-Data-1980-2019'!$B$1:$B$16305,$A181,'[1]NBA-Data-1980-2019'!$A$1:$A$16305,DQ$9)</f>
        <v>0</v>
      </c>
      <c r="DR181" s="63">
        <f>SUMIFS('[1]NBA-Data-1980-2019'!$G$1:$G$16305,'[1]NBA-Data-1980-2019'!$B$1:$B$16305,$A181,'[1]NBA-Data-1980-2019'!$A$1:$A$16305,DR$9)</f>
        <v>825497</v>
      </c>
      <c r="DS181" s="63">
        <f>SUMIFS('[1]NBA-Data-1980-2019'!$G$1:$G$16305,'[1]NBA-Data-1980-2019'!$B$1:$B$16305,$A181,'[1]NBA-Data-1980-2019'!$A$1:$A$16305,DS$9)</f>
        <v>0</v>
      </c>
      <c r="DT181" s="63">
        <f>SUMIFS('[1]NBA-Data-1980-2019'!$G$1:$G$16305,'[1]NBA-Data-1980-2019'!$B$1:$B$16305,$A181,'[1]NBA-Data-1980-2019'!$A$1:$A$16305,DT$9)</f>
        <v>3600000</v>
      </c>
      <c r="DU181" s="63">
        <f>SUMIFS('[1]NBA-Data-1980-2019'!$G$1:$G$16305,'[1]NBA-Data-1980-2019'!$B$1:$B$16305,$A181,'[1]NBA-Data-1980-2019'!$A$1:$A$16305,DU$9)</f>
        <v>3750000</v>
      </c>
      <c r="DV181" s="63">
        <f>SUMIFS('[1]NBA-Data-1980-2019'!$G$1:$G$16305,'[1]NBA-Data-1980-2019'!$B$1:$B$16305,$A181,'[1]NBA-Data-1980-2019'!$A$1:$A$16305,DV$9)</f>
        <v>3800000</v>
      </c>
      <c r="DW181" s="63">
        <f>SUMIFS('[1]NBA-Data-1980-2019'!$G$1:$G$16305,'[1]NBA-Data-1980-2019'!$B$1:$B$16305,$A181,'[1]NBA-Data-1980-2019'!$A$1:$A$16305,DW$9)</f>
        <v>3800000</v>
      </c>
      <c r="DX181" s="63">
        <f>SUMIFS('[1]NBA-Data-1980-2019'!$G$1:$G$16305,'[1]NBA-Data-1980-2019'!$B$1:$B$16305,$A181,'[1]NBA-Data-1980-2019'!$A$1:$A$16305,DX$9)</f>
        <v>2500000</v>
      </c>
      <c r="DY181" s="63">
        <f>SUMIFS('[1]NBA-Data-1980-2019'!$G$1:$G$16305,'[1]NBA-Data-1980-2019'!$B$1:$B$16305,$A181,'[1]NBA-Data-1980-2019'!$A$1:$A$16305,DY$9)</f>
        <v>663810</v>
      </c>
      <c r="DZ181" s="63">
        <f>SUMIFS('[1]NBA-Data-1980-2019'!$G$1:$G$16305,'[1]NBA-Data-1980-2019'!$B$1:$B$16305,$A181,'[1]NBA-Data-1980-2019'!$A$1:$A$16305,DZ$9)</f>
        <v>0</v>
      </c>
      <c r="EA181" s="63">
        <f>SUMIFS('[1]NBA-Data-1980-2019'!$G$1:$G$16305,'[1]NBA-Data-1980-2019'!$B$1:$B$16305,$A181,'[1]NBA-Data-1980-2019'!$A$1:$A$16305,EA$9)</f>
        <v>0</v>
      </c>
      <c r="EB181" s="63">
        <f>SUMIFS('[1]NBA-Data-1980-2019'!$G$1:$G$16305,'[1]NBA-Data-1980-2019'!$B$1:$B$16305,$A181,'[1]NBA-Data-1980-2019'!$A$1:$A$16305,EB$9)</f>
        <v>0</v>
      </c>
      <c r="EC181" s="63">
        <f>SUMIFS('[1]NBA-Data-1980-2019'!$G$1:$G$16305,'[1]NBA-Data-1980-2019'!$B$1:$B$16305,$A181,'[1]NBA-Data-1980-2019'!$A$1:$A$16305,EC$9)</f>
        <v>0</v>
      </c>
      <c r="ED181" s="63">
        <f>SUMIFS('[1]NBA-Data-1980-2019'!$G$1:$G$16305,'[1]NBA-Data-1980-2019'!$B$1:$B$16305,$A181,'[1]NBA-Data-1980-2019'!$A$1:$A$16305,ED$9)</f>
        <v>0</v>
      </c>
      <c r="EH181" s="2" t="s">
        <v>1273</v>
      </c>
    </row>
    <row r="182" spans="1:165" x14ac:dyDescent="0.2">
      <c r="A182" s="2" t="s">
        <v>1032</v>
      </c>
      <c r="B182" s="2" t="str" cm="1">
        <f t="array" ref="B182">_xlfn.XLOOKUP($A182&amp;B$5,'[1]NBA-Data-1980-2019'!$B$1:$B$16305&amp;'[1]NBA-Data-1980-2019'!$A$1:$A$16305,'[1]NBA-Data-1980-2019'!$D$1:$D$16305,"",0)</f>
        <v/>
      </c>
      <c r="C182" s="2" t="str" cm="1">
        <f t="array" ref="C182">_xlfn.XLOOKUP($A182&amp;C$5,'[1]NBA-Data-1980-2019'!$B$1:$B$16305&amp;'[1]NBA-Data-1980-2019'!$A$1:$A$16305,'[1]NBA-Data-1980-2019'!$D$1:$D$16305,"",0)</f>
        <v/>
      </c>
      <c r="D182" s="2" t="str" cm="1">
        <f t="array" ref="D182">_xlfn.XLOOKUP($A182&amp;D$5,'[1]NBA-Data-1980-2019'!$B$1:$B$16305&amp;'[1]NBA-Data-1980-2019'!$A$1:$A$16305,'[1]NBA-Data-1980-2019'!$D$1:$D$16305,"",0)</f>
        <v/>
      </c>
      <c r="E182" s="2" t="str" cm="1">
        <f t="array" ref="E182">_xlfn.XLOOKUP($A182&amp;E$5,'[1]NBA-Data-1980-2019'!$B$1:$B$16305&amp;'[1]NBA-Data-1980-2019'!$A$1:$A$16305,'[1]NBA-Data-1980-2019'!$D$1:$D$16305,"",0)</f>
        <v/>
      </c>
      <c r="F182" s="2" t="str" cm="1">
        <f t="array" ref="F182">_xlfn.XLOOKUP($A182&amp;F$5,'[1]NBA-Data-1980-2019'!$B$1:$B$16305&amp;'[1]NBA-Data-1980-2019'!$A$1:$A$16305,'[1]NBA-Data-1980-2019'!$D$1:$D$16305,"",0)</f>
        <v/>
      </c>
      <c r="G182" s="2" t="str" cm="1">
        <f t="array" ref="G182">_xlfn.XLOOKUP($A182&amp;G$5,'[1]NBA-Data-1980-2019'!$B$1:$B$16305&amp;'[1]NBA-Data-1980-2019'!$A$1:$A$16305,'[1]NBA-Data-1980-2019'!$D$1:$D$16305,"",0)</f>
        <v/>
      </c>
      <c r="H182" s="2" t="str" cm="1">
        <f t="array" ref="H182">_xlfn.XLOOKUP($A182&amp;H$5,'[1]NBA-Data-1980-2019'!$B$1:$B$16305&amp;'[1]NBA-Data-1980-2019'!$A$1:$A$16305,'[1]NBA-Data-1980-2019'!$D$1:$D$16305,"",0)</f>
        <v/>
      </c>
      <c r="I182" s="2" t="str" cm="1">
        <f t="array" ref="I182">_xlfn.XLOOKUP($A182&amp;I$5,'[1]NBA-Data-1980-2019'!$B$1:$B$16305&amp;'[1]NBA-Data-1980-2019'!$A$1:$A$16305,'[1]NBA-Data-1980-2019'!$D$1:$D$16305,"",0)</f>
        <v/>
      </c>
      <c r="J182" s="2" t="str" cm="1">
        <f t="array" ref="J182">_xlfn.XLOOKUP($A182&amp;J$5,'[1]NBA-Data-1980-2019'!$B$1:$B$16305&amp;'[1]NBA-Data-1980-2019'!$A$1:$A$16305,'[1]NBA-Data-1980-2019'!$D$1:$D$16305,"",0)</f>
        <v/>
      </c>
      <c r="K182" s="2" t="str" cm="1">
        <f t="array" ref="K182">_xlfn.XLOOKUP($A182&amp;K$5,'[1]NBA-Data-1980-2019'!$B$1:$B$16305&amp;'[1]NBA-Data-1980-2019'!$A$1:$A$16305,'[1]NBA-Data-1980-2019'!$D$1:$D$16305,"",0)</f>
        <v>LAL</v>
      </c>
      <c r="L182" s="2" t="str" cm="1">
        <f t="array" ref="L182">_xlfn.XLOOKUP($A182&amp;L$5,'[1]NBA-Data-1980-2019'!$B$1:$B$16305&amp;'[1]NBA-Data-1980-2019'!$A$1:$A$16305,'[1]NBA-Data-1980-2019'!$D$1:$D$16305,"",0)</f>
        <v/>
      </c>
      <c r="M182" s="2" t="str" cm="1">
        <f t="array" ref="M182">_xlfn.XLOOKUP($A182&amp;M$5,'[1]NBA-Data-1980-2019'!$B$1:$B$16305&amp;'[1]NBA-Data-1980-2019'!$A$1:$A$16305,'[1]NBA-Data-1980-2019'!$D$1:$D$16305,"",0)</f>
        <v/>
      </c>
      <c r="N182" s="2" t="str" cm="1">
        <f t="array" ref="N182">_xlfn.XLOOKUP($A182&amp;N$5,'[1]NBA-Data-1980-2019'!$B$1:$B$16305&amp;'[1]NBA-Data-1980-2019'!$A$1:$A$16305,'[1]NBA-Data-1980-2019'!$D$1:$D$16305,"",0)</f>
        <v/>
      </c>
      <c r="O182" s="2" t="str" cm="1">
        <f t="array" ref="O182">_xlfn.XLOOKUP($A182&amp;O$5,'[1]NBA-Data-1980-2019'!$B$1:$B$16305&amp;'[1]NBA-Data-1980-2019'!$A$1:$A$16305,'[1]NBA-Data-1980-2019'!$D$1:$D$16305,"",0)</f>
        <v/>
      </c>
      <c r="P182" s="2" t="str" cm="1">
        <f t="array" ref="P182">_xlfn.XLOOKUP($A182&amp;P$5,'[1]NBA-Data-1980-2019'!$B$1:$B$16305&amp;'[1]NBA-Data-1980-2019'!$A$1:$A$16305,'[1]NBA-Data-1980-2019'!$D$1:$D$16305,"",0)</f>
        <v/>
      </c>
      <c r="Q182" s="2" t="str" cm="1">
        <f t="array" ref="Q182">_xlfn.XLOOKUP($A182&amp;Q$5,'[1]NBA-Data-1980-2019'!$B$1:$B$16305&amp;'[1]NBA-Data-1980-2019'!$A$1:$A$16305,'[1]NBA-Data-1980-2019'!$D$1:$D$16305,"",0)</f>
        <v/>
      </c>
      <c r="R182" s="2" t="str" cm="1">
        <f t="array" ref="R182">_xlfn.XLOOKUP($A182&amp;R$5,'[1]NBA-Data-1980-2019'!$B$1:$B$16305&amp;'[1]NBA-Data-1980-2019'!$A$1:$A$16305,'[1]NBA-Data-1980-2019'!$D$1:$D$16305,"",0)</f>
        <v/>
      </c>
      <c r="S182" s="2" t="str" cm="1">
        <f t="array" ref="S182">_xlfn.XLOOKUP($A182&amp;S$5,'[1]NBA-Data-1980-2019'!$B$1:$B$16305&amp;'[1]NBA-Data-1980-2019'!$A$1:$A$16305,'[1]NBA-Data-1980-2019'!$D$1:$D$16305,"",0)</f>
        <v/>
      </c>
      <c r="T182" s="2" t="str" cm="1">
        <f t="array" ref="T182">_xlfn.XLOOKUP($A182&amp;T$5,'[1]NBA-Data-1980-2019'!$B$1:$B$16305&amp;'[1]NBA-Data-1980-2019'!$A$1:$A$16305,'[1]NBA-Data-1980-2019'!$D$1:$D$16305,"",0)</f>
        <v/>
      </c>
      <c r="U182" s="2" t="str" cm="1">
        <f t="array" ref="U182">_xlfn.XLOOKUP($A182&amp;U$5,'[1]NBA-Data-1980-2019'!$B$1:$B$16305&amp;'[1]NBA-Data-1980-2019'!$A$1:$A$16305,'[1]NBA-Data-1980-2019'!$D$1:$D$16305,"",0)</f>
        <v/>
      </c>
      <c r="V182" s="2" t="str" cm="1">
        <f t="array" ref="V182">_xlfn.XLOOKUP($A182&amp;V$5,'[1]NBA-Data-1980-2019'!$B$1:$B$16305&amp;'[1]NBA-Data-1980-2019'!$A$1:$A$16305,'[1]NBA-Data-1980-2019'!$D$1:$D$16305,"",0)</f>
        <v/>
      </c>
      <c r="W182" s="2" t="str" cm="1">
        <f t="array" ref="W182">_xlfn.XLOOKUP($A182&amp;W$5,'[1]NBA-Data-1980-2019'!$B$1:$B$16305&amp;'[1]NBA-Data-1980-2019'!$A$1:$A$16305,'[1]NBA-Data-1980-2019'!$D$1:$D$16305,"",0)</f>
        <v/>
      </c>
      <c r="X182" s="2" t="str" cm="1">
        <f t="array" ref="X182">_xlfn.XLOOKUP($A182&amp;X$5,'[1]NBA-Data-1980-2019'!$B$1:$B$16305&amp;'[1]NBA-Data-1980-2019'!$A$1:$A$16305,'[1]NBA-Data-1980-2019'!$D$1:$D$16305,"",0)</f>
        <v/>
      </c>
      <c r="Y182" s="2" t="str" cm="1">
        <f t="array" ref="Y182">_xlfn.XLOOKUP($A182&amp;Y$5,'[1]NBA-Data-1980-2019'!$B$1:$B$16305&amp;'[1]NBA-Data-1980-2019'!$A$1:$A$16305,'[1]NBA-Data-1980-2019'!$D$1:$D$16305,"",0)</f>
        <v/>
      </c>
      <c r="Z182" s="2" t="str" cm="1">
        <f t="array" ref="Z182">_xlfn.XLOOKUP($A182&amp;Z$5,'[1]NBA-Data-1980-2019'!$B$1:$B$16305&amp;'[1]NBA-Data-1980-2019'!$A$1:$A$16305,'[1]NBA-Data-1980-2019'!$D$1:$D$16305,"",0)</f>
        <v/>
      </c>
      <c r="AA182" s="2" t="str" cm="1">
        <f t="array" ref="AA182">_xlfn.XLOOKUP($A182&amp;AA$5,'[1]NBA-Data-1980-2019'!$B$1:$B$16305&amp;'[1]NBA-Data-1980-2019'!$A$1:$A$16305,'[1]NBA-Data-1980-2019'!$D$1:$D$16305,"",0)</f>
        <v/>
      </c>
      <c r="AB182" s="2" t="str" cm="1">
        <f t="array" ref="AB182">_xlfn.XLOOKUP($A182&amp;AB$5,'[1]NBA-Data-1980-2019'!$B$1:$B$16305&amp;'[1]NBA-Data-1980-2019'!$A$1:$A$16305,'[1]NBA-Data-1980-2019'!$D$1:$D$16305,"",0)</f>
        <v/>
      </c>
      <c r="AC182" s="2" t="str" cm="1">
        <f t="array" ref="AC182">_xlfn.XLOOKUP($A182&amp;AC$5,'[1]NBA-Data-1980-2019'!$B$1:$B$16305&amp;'[1]NBA-Data-1980-2019'!$A$1:$A$16305,'[1]NBA-Data-1980-2019'!$D$1:$D$16305,"",0)</f>
        <v/>
      </c>
      <c r="AD182" s="2" t="str" cm="1">
        <f t="array" ref="AD182">_xlfn.XLOOKUP($A182&amp;AD$5,'[1]NBA-Data-1980-2019'!$B$1:$B$16305&amp;'[1]NBA-Data-1980-2019'!$A$1:$A$16305,'[1]NBA-Data-1980-2019'!$D$1:$D$16305,"",0)</f>
        <v/>
      </c>
      <c r="AE182" s="2" t="str" cm="1">
        <f t="array" ref="AE182">_xlfn.XLOOKUP($A182&amp;AE$5,'[1]NBA-Data-1980-2019'!$B$1:$B$16305&amp;'[1]NBA-Data-1980-2019'!$A$1:$A$16305,'[1]NBA-Data-1980-2019'!$D$1:$D$16305,"",0)</f>
        <v/>
      </c>
      <c r="AF182" s="2" t="str" cm="1">
        <f t="array" ref="AF182">_xlfn.XLOOKUP($A182&amp;AF$5,'[1]NBA-Data-1980-2019'!$B$1:$B$16305&amp;'[1]NBA-Data-1980-2019'!$A$1:$A$16305,'[1]NBA-Data-1980-2019'!$D$1:$D$16305,"",0)</f>
        <v/>
      </c>
      <c r="AG182" s="2" t="str" cm="1">
        <f t="array" ref="AG182">_xlfn.XLOOKUP($A182&amp;AG$5,'[1]NBA-Data-1980-2019'!$B$1:$B$16305&amp;'[1]NBA-Data-1980-2019'!$A$1:$A$16305,'[1]NBA-Data-1980-2019'!$D$1:$D$16305,"",0)</f>
        <v/>
      </c>
      <c r="AH182" s="2" t="str" cm="1">
        <f t="array" ref="AH182">_xlfn.XLOOKUP($A182&amp;AH$5,'[1]NBA-Data-1980-2019'!$B$1:$B$16305&amp;'[1]NBA-Data-1980-2019'!$A$1:$A$16305,'[1]NBA-Data-1980-2019'!$H$1:$H$16305,"",0)</f>
        <v/>
      </c>
      <c r="AI182" s="2" t="str" cm="1">
        <f t="array" ref="AI182">_xlfn.XLOOKUP($A182&amp;AI$5,'[1]NBA-Data-1980-2019'!$B$1:$B$16305&amp;'[1]NBA-Data-1980-2019'!$A$1:$A$16305,'[1]NBA-Data-1980-2019'!$H$1:$H$16305,"",0)</f>
        <v/>
      </c>
      <c r="AJ182" s="2" t="str" cm="1">
        <f t="array" ref="AJ182">_xlfn.XLOOKUP($A182&amp;AJ$5,'[1]NBA-Data-1980-2019'!$B$1:$B$16305&amp;'[1]NBA-Data-1980-2019'!$A$1:$A$16305,'[1]NBA-Data-1980-2019'!$H$1:$H$16305,"",0)</f>
        <v/>
      </c>
      <c r="AK182" s="2" t="str" cm="1">
        <f t="array" ref="AK182">_xlfn.XLOOKUP($A182&amp;AK$5,'[1]NBA-Data-1980-2019'!$B$1:$B$16305&amp;'[1]NBA-Data-1980-2019'!$A$1:$A$16305,'[1]NBA-Data-1980-2019'!$H$1:$H$16305,"",0)</f>
        <v/>
      </c>
      <c r="AL182" s="2" t="str" cm="1">
        <f t="array" ref="AL182">_xlfn.XLOOKUP($A182&amp;AL$5,'[1]NBA-Data-1980-2019'!$B$1:$B$16305&amp;'[1]NBA-Data-1980-2019'!$A$1:$A$16305,'[1]NBA-Data-1980-2019'!$H$1:$H$16305,"",0)</f>
        <v/>
      </c>
      <c r="AM182" s="2" t="str" cm="1">
        <f t="array" ref="AM182">_xlfn.XLOOKUP($A182&amp;AM$5,'[1]NBA-Data-1980-2019'!$B$1:$B$16305&amp;'[1]NBA-Data-1980-2019'!$A$1:$A$16305,'[1]NBA-Data-1980-2019'!$H$1:$H$16305,"",0)</f>
        <v/>
      </c>
      <c r="AN182" s="2" t="str" cm="1">
        <f t="array" ref="AN182">_xlfn.XLOOKUP($A182&amp;AN$5,'[1]NBA-Data-1980-2019'!$B$1:$B$16305&amp;'[1]NBA-Data-1980-2019'!$A$1:$A$16305,'[1]NBA-Data-1980-2019'!$H$1:$H$16305,"",0)</f>
        <v/>
      </c>
      <c r="AO182" s="2" t="str" cm="1">
        <f t="array" ref="AO182">_xlfn.XLOOKUP($A182&amp;AO$5,'[1]NBA-Data-1980-2019'!$B$1:$B$16305&amp;'[1]NBA-Data-1980-2019'!$A$1:$A$16305,'[1]NBA-Data-1980-2019'!$H$1:$H$16305,"",0)</f>
        <v/>
      </c>
      <c r="AP182" s="2" t="str" cm="1">
        <f t="array" ref="AP182">_xlfn.XLOOKUP($A182&amp;AP$5,'[1]NBA-Data-1980-2019'!$B$1:$B$16305&amp;'[1]NBA-Data-1980-2019'!$A$1:$A$16305,'[1]NBA-Data-1980-2019'!$H$1:$H$16305,"",0)</f>
        <v/>
      </c>
      <c r="AQ182" s="2" cm="1">
        <f t="array" ref="AQ182">_xlfn.XLOOKUP($A182&amp;AQ$5,'[1]NBA-Data-1980-2019'!$B$1:$B$16305&amp;'[1]NBA-Data-1980-2019'!$A$1:$A$16305,'[1]NBA-Data-1980-2019'!$H$1:$H$16305,"",0)</f>
        <v>185.6</v>
      </c>
      <c r="AR182" s="2" t="str" cm="1">
        <f t="array" ref="AR182">_xlfn.XLOOKUP($A182&amp;AR$5,'[1]NBA-Data-1980-2019'!$B$1:$B$16305&amp;'[1]NBA-Data-1980-2019'!$A$1:$A$16305,'[1]NBA-Data-1980-2019'!$H$1:$H$16305,"",0)</f>
        <v/>
      </c>
      <c r="AS182" s="2" t="str" cm="1">
        <f t="array" ref="AS182">_xlfn.XLOOKUP($A182&amp;AS$5,'[1]NBA-Data-1980-2019'!$B$1:$B$16305&amp;'[1]NBA-Data-1980-2019'!$A$1:$A$16305,'[1]NBA-Data-1980-2019'!$H$1:$H$16305,"",0)</f>
        <v/>
      </c>
      <c r="AT182" s="2" t="str" cm="1">
        <f t="array" ref="AT182">_xlfn.XLOOKUP($A182&amp;AT$5,'[1]NBA-Data-1980-2019'!$B$1:$B$16305&amp;'[1]NBA-Data-1980-2019'!$A$1:$A$16305,'[1]NBA-Data-1980-2019'!$H$1:$H$16305,"",0)</f>
        <v/>
      </c>
      <c r="AU182" s="2" t="str" cm="1">
        <f t="array" ref="AU182">_xlfn.XLOOKUP($A182&amp;AU$5,'[1]NBA-Data-1980-2019'!$B$1:$B$16305&amp;'[1]NBA-Data-1980-2019'!$A$1:$A$16305,'[1]NBA-Data-1980-2019'!$H$1:$H$16305,"",0)</f>
        <v/>
      </c>
      <c r="AV182" s="2" t="str" cm="1">
        <f t="array" ref="AV182">_xlfn.XLOOKUP($A182&amp;AV$5,'[1]NBA-Data-1980-2019'!$B$1:$B$16305&amp;'[1]NBA-Data-1980-2019'!$A$1:$A$16305,'[1]NBA-Data-1980-2019'!$H$1:$H$16305,"",0)</f>
        <v/>
      </c>
      <c r="AW182" s="2" t="str" cm="1">
        <f t="array" ref="AW182">_xlfn.XLOOKUP($A182&amp;AW$5,'[1]NBA-Data-1980-2019'!$B$1:$B$16305&amp;'[1]NBA-Data-1980-2019'!$A$1:$A$16305,'[1]NBA-Data-1980-2019'!$H$1:$H$16305,"",0)</f>
        <v/>
      </c>
      <c r="AX182" s="2" t="str" cm="1">
        <f t="array" ref="AX182">_xlfn.XLOOKUP($A182&amp;AX$5,'[1]NBA-Data-1980-2019'!$B$1:$B$16305&amp;'[1]NBA-Data-1980-2019'!$A$1:$A$16305,'[1]NBA-Data-1980-2019'!$H$1:$H$16305,"",0)</f>
        <v/>
      </c>
      <c r="AY182" s="2" t="str" cm="1">
        <f t="array" ref="AY182">_xlfn.XLOOKUP($A182&amp;AY$5,'[1]NBA-Data-1980-2019'!$B$1:$B$16305&amp;'[1]NBA-Data-1980-2019'!$A$1:$A$16305,'[1]NBA-Data-1980-2019'!$H$1:$H$16305,"",0)</f>
        <v/>
      </c>
      <c r="AZ182" s="2" t="str" cm="1">
        <f t="array" ref="AZ182">_xlfn.XLOOKUP($A182&amp;AZ$5,'[1]NBA-Data-1980-2019'!$B$1:$B$16305&amp;'[1]NBA-Data-1980-2019'!$A$1:$A$16305,'[1]NBA-Data-1980-2019'!$H$1:$H$16305,"",0)</f>
        <v/>
      </c>
      <c r="BA182" s="2" t="str" cm="1">
        <f t="array" ref="BA182">_xlfn.XLOOKUP($A182&amp;BA$5,'[1]NBA-Data-1980-2019'!$B$1:$B$16305&amp;'[1]NBA-Data-1980-2019'!$A$1:$A$16305,'[1]NBA-Data-1980-2019'!$H$1:$H$16305,"",0)</f>
        <v/>
      </c>
      <c r="BB182" s="2" t="str" cm="1">
        <f t="array" ref="BB182">_xlfn.XLOOKUP($A182&amp;BB$5,'[1]NBA-Data-1980-2019'!$B$1:$B$16305&amp;'[1]NBA-Data-1980-2019'!$A$1:$A$16305,'[1]NBA-Data-1980-2019'!$H$1:$H$16305,"",0)</f>
        <v/>
      </c>
      <c r="BC182" s="2" t="str" cm="1">
        <f t="array" ref="BC182">_xlfn.XLOOKUP($A182&amp;BC$5,'[1]NBA-Data-1980-2019'!$B$1:$B$16305&amp;'[1]NBA-Data-1980-2019'!$A$1:$A$16305,'[1]NBA-Data-1980-2019'!$H$1:$H$16305,"",0)</f>
        <v/>
      </c>
      <c r="BD182" s="2" t="str" cm="1">
        <f t="array" ref="BD182">_xlfn.XLOOKUP($A182&amp;BD$5,'[1]NBA-Data-1980-2019'!$B$1:$B$16305&amp;'[1]NBA-Data-1980-2019'!$A$1:$A$16305,'[1]NBA-Data-1980-2019'!$H$1:$H$16305,"",0)</f>
        <v/>
      </c>
      <c r="BE182" s="2" t="str" cm="1">
        <f t="array" ref="BE182">_xlfn.XLOOKUP($A182&amp;BE$5,'[1]NBA-Data-1980-2019'!$B$1:$B$16305&amp;'[1]NBA-Data-1980-2019'!$A$1:$A$16305,'[1]NBA-Data-1980-2019'!$H$1:$H$16305,"",0)</f>
        <v/>
      </c>
      <c r="BF182" s="2" t="str" cm="1">
        <f t="array" ref="BF182">_xlfn.XLOOKUP($A182&amp;BF$5,'[1]NBA-Data-1980-2019'!$B$1:$B$16305&amp;'[1]NBA-Data-1980-2019'!$A$1:$A$16305,'[1]NBA-Data-1980-2019'!$H$1:$H$16305,"",0)</f>
        <v/>
      </c>
      <c r="BG182" s="2" t="str" cm="1">
        <f t="array" ref="BG182">_xlfn.XLOOKUP($A182&amp;BG$5,'[1]NBA-Data-1980-2019'!$B$1:$B$16305&amp;'[1]NBA-Data-1980-2019'!$A$1:$A$16305,'[1]NBA-Data-1980-2019'!$H$1:$H$16305,"",0)</f>
        <v/>
      </c>
      <c r="BH182" s="2" t="str" cm="1">
        <f t="array" ref="BH182">_xlfn.XLOOKUP($A182&amp;BH$5,'[1]NBA-Data-1980-2019'!$B$1:$B$16305&amp;'[1]NBA-Data-1980-2019'!$A$1:$A$16305,'[1]NBA-Data-1980-2019'!$H$1:$H$16305,"",0)</f>
        <v/>
      </c>
      <c r="BI182" s="2" t="str" cm="1">
        <f t="array" ref="BI182">_xlfn.XLOOKUP($A182&amp;BI$5,'[1]NBA-Data-1980-2019'!$B$1:$B$16305&amp;'[1]NBA-Data-1980-2019'!$A$1:$A$16305,'[1]NBA-Data-1980-2019'!$H$1:$H$16305,"",0)</f>
        <v/>
      </c>
      <c r="BJ182" s="2" t="str" cm="1">
        <f t="array" ref="BJ182">_xlfn.XLOOKUP($A182&amp;BJ$5,'[1]NBA-Data-1980-2019'!$B$1:$B$16305&amp;'[1]NBA-Data-1980-2019'!$A$1:$A$16305,'[1]NBA-Data-1980-2019'!$H$1:$H$16305,"",0)</f>
        <v/>
      </c>
      <c r="BK182" s="2" t="str" cm="1">
        <f t="array" ref="BK182">_xlfn.XLOOKUP($A182&amp;BK$5,'[1]NBA-Data-1980-2019'!$B$1:$B$16305&amp;'[1]NBA-Data-1980-2019'!$A$1:$A$16305,'[1]NBA-Data-1980-2019'!$H$1:$H$16305,"",0)</f>
        <v/>
      </c>
      <c r="BL182" s="2" t="str" cm="1">
        <f t="array" ref="BL182">_xlfn.XLOOKUP($A182&amp;BL$5,'[1]NBA-Data-1980-2019'!$B$1:$B$16305&amp;'[1]NBA-Data-1980-2019'!$A$1:$A$16305,'[1]NBA-Data-1980-2019'!$H$1:$H$16305,"",0)</f>
        <v/>
      </c>
      <c r="BM182" s="2" t="str" cm="1">
        <f t="array" ref="BM182">_xlfn.XLOOKUP($A182&amp;BM$5,'[1]NBA-Data-1980-2019'!$B$1:$B$16305&amp;'[1]NBA-Data-1980-2019'!$A$1:$A$16305,'[1]NBA-Data-1980-2019'!$H$1:$H$16305,"",0)</f>
        <v/>
      </c>
      <c r="BN182" s="2" t="str" cm="1">
        <f t="array" ref="BN182">_xlfn.XLOOKUP($A182&amp;BN$5,'[1]NBA-Data-1980-2019'!$B$1:$B$16305&amp;'[1]NBA-Data-1980-2019'!$A$1:$A$16305,'[1]NBA-Data-1980-2019'!$F$1:$F$16305,"",0)</f>
        <v/>
      </c>
      <c r="BO182" s="2" t="str" cm="1">
        <f t="array" ref="BO182">_xlfn.XLOOKUP($A182&amp;BO$5,'[1]NBA-Data-1980-2019'!$B$1:$B$16305&amp;'[1]NBA-Data-1980-2019'!$A$1:$A$16305,'[1]NBA-Data-1980-2019'!$F$1:$F$16305,"",0)</f>
        <v/>
      </c>
      <c r="BP182" s="2" t="str" cm="1">
        <f t="array" ref="BP182">_xlfn.XLOOKUP($A182&amp;BP$5,'[1]NBA-Data-1980-2019'!$B$1:$B$16305&amp;'[1]NBA-Data-1980-2019'!$A$1:$A$16305,'[1]NBA-Data-1980-2019'!$F$1:$F$16305,"",0)</f>
        <v/>
      </c>
      <c r="BQ182" s="2" t="str" cm="1">
        <f t="array" ref="BQ182">_xlfn.XLOOKUP($A182&amp;BQ$5,'[1]NBA-Data-1980-2019'!$B$1:$B$16305&amp;'[1]NBA-Data-1980-2019'!$A$1:$A$16305,'[1]NBA-Data-1980-2019'!$F$1:$F$16305,"",0)</f>
        <v/>
      </c>
      <c r="BR182" s="2" t="str" cm="1">
        <f t="array" ref="BR182">_xlfn.XLOOKUP($A182&amp;BR$5,'[1]NBA-Data-1980-2019'!$B$1:$B$16305&amp;'[1]NBA-Data-1980-2019'!$A$1:$A$16305,'[1]NBA-Data-1980-2019'!$F$1:$F$16305,"",0)</f>
        <v/>
      </c>
      <c r="BS182" s="2" t="str" cm="1">
        <f t="array" ref="BS182">_xlfn.XLOOKUP($A182&amp;BS$5,'[1]NBA-Data-1980-2019'!$B$1:$B$16305&amp;'[1]NBA-Data-1980-2019'!$A$1:$A$16305,'[1]NBA-Data-1980-2019'!$F$1:$F$16305,"",0)</f>
        <v/>
      </c>
      <c r="BT182" s="2" t="str" cm="1">
        <f t="array" ref="BT182">_xlfn.XLOOKUP($A182&amp;BT$5,'[1]NBA-Data-1980-2019'!$B$1:$B$16305&amp;'[1]NBA-Data-1980-2019'!$A$1:$A$16305,'[1]NBA-Data-1980-2019'!$F$1:$F$16305,"",0)</f>
        <v/>
      </c>
      <c r="BU182" s="2" t="str" cm="1">
        <f t="array" ref="BU182">_xlfn.XLOOKUP($A182&amp;BU$5,'[1]NBA-Data-1980-2019'!$B$1:$B$16305&amp;'[1]NBA-Data-1980-2019'!$A$1:$A$16305,'[1]NBA-Data-1980-2019'!$F$1:$F$16305,"",0)</f>
        <v/>
      </c>
      <c r="BV182" s="2" t="str" cm="1">
        <f t="array" ref="BV182">_xlfn.XLOOKUP($A182&amp;BV$5,'[1]NBA-Data-1980-2019'!$B$1:$B$16305&amp;'[1]NBA-Data-1980-2019'!$A$1:$A$16305,'[1]NBA-Data-1980-2019'!$F$1:$F$16305,"",0)</f>
        <v/>
      </c>
      <c r="BW182" s="2" cm="1">
        <f t="array" ref="BW182">_xlfn.XLOOKUP($A182&amp;BW$5,'[1]NBA-Data-1980-2019'!$B$1:$B$16305&amp;'[1]NBA-Data-1980-2019'!$A$1:$A$16305,'[1]NBA-Data-1980-2019'!$F$1:$F$16305,"",0)</f>
        <v>2.7</v>
      </c>
      <c r="BX182" s="2" t="str" cm="1">
        <f t="array" ref="BX182">_xlfn.XLOOKUP($A182&amp;BX$5,'[1]NBA-Data-1980-2019'!$B$1:$B$16305&amp;'[1]NBA-Data-1980-2019'!$A$1:$A$16305,'[1]NBA-Data-1980-2019'!$F$1:$F$16305,"",0)</f>
        <v/>
      </c>
      <c r="BY182" s="2" t="str" cm="1">
        <f t="array" ref="BY182">_xlfn.XLOOKUP($A182&amp;BY$5,'[1]NBA-Data-1980-2019'!$B$1:$B$16305&amp;'[1]NBA-Data-1980-2019'!$A$1:$A$16305,'[1]NBA-Data-1980-2019'!$F$1:$F$16305,"",0)</f>
        <v/>
      </c>
      <c r="BZ182" s="2" t="str" cm="1">
        <f t="array" ref="BZ182">_xlfn.XLOOKUP($A182&amp;BZ$5,'[1]NBA-Data-1980-2019'!$B$1:$B$16305&amp;'[1]NBA-Data-1980-2019'!$A$1:$A$16305,'[1]NBA-Data-1980-2019'!$F$1:$F$16305,"",0)</f>
        <v/>
      </c>
      <c r="CA182" s="2" t="str" cm="1">
        <f t="array" ref="CA182">_xlfn.XLOOKUP($A182&amp;CA$5,'[1]NBA-Data-1980-2019'!$B$1:$B$16305&amp;'[1]NBA-Data-1980-2019'!$A$1:$A$16305,'[1]NBA-Data-1980-2019'!$F$1:$F$16305,"",0)</f>
        <v/>
      </c>
      <c r="CB182" s="2" t="str" cm="1">
        <f t="array" ref="CB182">_xlfn.XLOOKUP($A182&amp;CB$5,'[1]NBA-Data-1980-2019'!$B$1:$B$16305&amp;'[1]NBA-Data-1980-2019'!$A$1:$A$16305,'[1]NBA-Data-1980-2019'!$F$1:$F$16305,"",0)</f>
        <v/>
      </c>
      <c r="CC182" s="2" t="str" cm="1">
        <f t="array" ref="CC182">_xlfn.XLOOKUP($A182&amp;CC$5,'[1]NBA-Data-1980-2019'!$B$1:$B$16305&amp;'[1]NBA-Data-1980-2019'!$A$1:$A$16305,'[1]NBA-Data-1980-2019'!$F$1:$F$16305,"",0)</f>
        <v/>
      </c>
      <c r="CD182" s="2" t="str" cm="1">
        <f t="array" ref="CD182">_xlfn.XLOOKUP($A182&amp;CD$5,'[1]NBA-Data-1980-2019'!$B$1:$B$16305&amp;'[1]NBA-Data-1980-2019'!$A$1:$A$16305,'[1]NBA-Data-1980-2019'!$F$1:$F$16305,"",0)</f>
        <v/>
      </c>
      <c r="CE182" s="2" t="str" cm="1">
        <f t="array" ref="CE182">_xlfn.XLOOKUP($A182&amp;CE$5,'[1]NBA-Data-1980-2019'!$B$1:$B$16305&amp;'[1]NBA-Data-1980-2019'!$A$1:$A$16305,'[1]NBA-Data-1980-2019'!$F$1:$F$16305,"",0)</f>
        <v/>
      </c>
      <c r="CF182" s="2" t="str" cm="1">
        <f t="array" ref="CF182">_xlfn.XLOOKUP($A182&amp;CF$5,'[1]NBA-Data-1980-2019'!$B$1:$B$16305&amp;'[1]NBA-Data-1980-2019'!$A$1:$A$16305,'[1]NBA-Data-1980-2019'!$F$1:$F$16305,"",0)</f>
        <v/>
      </c>
      <c r="CG182" s="2" t="str" cm="1">
        <f t="array" ref="CG182">_xlfn.XLOOKUP($A182&amp;CG$5,'[1]NBA-Data-1980-2019'!$B$1:$B$16305&amp;'[1]NBA-Data-1980-2019'!$A$1:$A$16305,'[1]NBA-Data-1980-2019'!$F$1:$F$16305,"",0)</f>
        <v/>
      </c>
      <c r="CH182" s="2" t="str" cm="1">
        <f t="array" ref="CH182">_xlfn.XLOOKUP($A182&amp;CH$5,'[1]NBA-Data-1980-2019'!$B$1:$B$16305&amp;'[1]NBA-Data-1980-2019'!$A$1:$A$16305,'[1]NBA-Data-1980-2019'!$F$1:$F$16305,"",0)</f>
        <v/>
      </c>
      <c r="CI182" s="2" t="str" cm="1">
        <f t="array" ref="CI182">_xlfn.XLOOKUP($A182&amp;CI$5,'[1]NBA-Data-1980-2019'!$B$1:$B$16305&amp;'[1]NBA-Data-1980-2019'!$A$1:$A$16305,'[1]NBA-Data-1980-2019'!$F$1:$F$16305,"",0)</f>
        <v/>
      </c>
      <c r="CJ182" s="2" t="str" cm="1">
        <f t="array" ref="CJ182">_xlfn.XLOOKUP($A182&amp;CJ$5,'[1]NBA-Data-1980-2019'!$B$1:$B$16305&amp;'[1]NBA-Data-1980-2019'!$A$1:$A$16305,'[1]NBA-Data-1980-2019'!$F$1:$F$16305,"",0)</f>
        <v/>
      </c>
      <c r="CK182" s="2" t="str" cm="1">
        <f t="array" ref="CK182">_xlfn.XLOOKUP($A182&amp;CK$5,'[1]NBA-Data-1980-2019'!$B$1:$B$16305&amp;'[1]NBA-Data-1980-2019'!$A$1:$A$16305,'[1]NBA-Data-1980-2019'!$F$1:$F$16305,"",0)</f>
        <v/>
      </c>
      <c r="CL182" s="2" t="str" cm="1">
        <f t="array" ref="CL182">_xlfn.XLOOKUP($A182&amp;CL$5,'[1]NBA-Data-1980-2019'!$B$1:$B$16305&amp;'[1]NBA-Data-1980-2019'!$A$1:$A$16305,'[1]NBA-Data-1980-2019'!$F$1:$F$16305,"",0)</f>
        <v/>
      </c>
      <c r="CM182" s="2" t="str" cm="1">
        <f t="array" ref="CM182">_xlfn.XLOOKUP($A182&amp;CM$5,'[1]NBA-Data-1980-2019'!$B$1:$B$16305&amp;'[1]NBA-Data-1980-2019'!$A$1:$A$16305,'[1]NBA-Data-1980-2019'!$F$1:$F$16305,"",0)</f>
        <v/>
      </c>
      <c r="CN182" s="2" t="str" cm="1">
        <f t="array" ref="CN182">_xlfn.XLOOKUP($A182&amp;CN$5,'[1]NBA-Data-1980-2019'!$B$1:$B$16305&amp;'[1]NBA-Data-1980-2019'!$A$1:$A$16305,'[1]NBA-Data-1980-2019'!$F$1:$F$16305,"",0)</f>
        <v/>
      </c>
      <c r="CO182" s="2" t="str" cm="1">
        <f t="array" ref="CO182">_xlfn.XLOOKUP($A182&amp;CO$5,'[1]NBA-Data-1980-2019'!$B$1:$B$16305&amp;'[1]NBA-Data-1980-2019'!$A$1:$A$16305,'[1]NBA-Data-1980-2019'!$F$1:$F$16305,"",0)</f>
        <v/>
      </c>
      <c r="CP182" s="2" t="str" cm="1">
        <f t="array" ref="CP182">_xlfn.XLOOKUP($A182&amp;CP$5,'[1]NBA-Data-1980-2019'!$B$1:$B$16305&amp;'[1]NBA-Data-1980-2019'!$A$1:$A$16305,'[1]NBA-Data-1980-2019'!$F$1:$F$16305,"",0)</f>
        <v/>
      </c>
      <c r="CQ182" s="2" t="str" cm="1">
        <f t="array" ref="CQ182">_xlfn.XLOOKUP($A182&amp;CQ$5,'[1]NBA-Data-1980-2019'!$B$1:$B$16305&amp;'[1]NBA-Data-1980-2019'!$A$1:$A$16305,'[1]NBA-Data-1980-2019'!$F$1:$F$16305,"",0)</f>
        <v/>
      </c>
      <c r="CR182" s="2" t="str" cm="1">
        <f t="array" ref="CR182">_xlfn.XLOOKUP($A182&amp;CR$5,'[1]NBA-Data-1980-2019'!$B$1:$B$16305&amp;'[1]NBA-Data-1980-2019'!$A$1:$A$16305,'[1]NBA-Data-1980-2019'!$F$1:$F$16305,"",0)</f>
        <v/>
      </c>
      <c r="CS182" s="2" t="str" cm="1">
        <f t="array" ref="CS182">_xlfn.XLOOKUP($A182&amp;CS$5,'[1]NBA-Data-1980-2019'!$B$1:$B$16305&amp;'[1]NBA-Data-1980-2019'!$A$1:$A$16305,'[1]NBA-Data-1980-2019'!$F$1:$F$16305,"",0)</f>
        <v/>
      </c>
      <c r="CU182" s="2" t="str">
        <f>_xlfn.XLOOKUP($A182,TEAMS!$G$1:$G$839,TEAMS!$H$1:$H$839,"",0)</f>
        <v>PG</v>
      </c>
      <c r="CV182" s="2" t="str">
        <f>_xlfn.XLOOKUP($CU182,DASHBOARD!$B$22:$B$27,DASHBOARD!$C$22:$C$27,"",0)</f>
        <v>GUARD</v>
      </c>
      <c r="CY182" s="63">
        <f>SUMIFS('[1]NBA-Data-1980-2019'!$G$1:$G$16305,'[1]NBA-Data-1980-2019'!$B$1:$B$16305,$A182,'[1]NBA-Data-1980-2019'!$A$1:$A$16305,CY$9)</f>
        <v>0</v>
      </c>
      <c r="CZ182" s="63">
        <f>SUMIFS('[1]NBA-Data-1980-2019'!$G$1:$G$16305,'[1]NBA-Data-1980-2019'!$B$1:$B$16305,$A182,'[1]NBA-Data-1980-2019'!$A$1:$A$16305,CZ$9)</f>
        <v>0</v>
      </c>
      <c r="DA182" s="63">
        <f>SUMIFS('[1]NBA-Data-1980-2019'!$G$1:$G$16305,'[1]NBA-Data-1980-2019'!$B$1:$B$16305,$A182,'[1]NBA-Data-1980-2019'!$A$1:$A$16305,DA$9)</f>
        <v>0</v>
      </c>
      <c r="DB182" s="63">
        <f>SUMIFS('[1]NBA-Data-1980-2019'!$G$1:$G$16305,'[1]NBA-Data-1980-2019'!$B$1:$B$16305,$A182,'[1]NBA-Data-1980-2019'!$A$1:$A$16305,DB$9)</f>
        <v>0</v>
      </c>
      <c r="DC182" s="63">
        <f>SUMIFS('[1]NBA-Data-1980-2019'!$G$1:$G$16305,'[1]NBA-Data-1980-2019'!$B$1:$B$16305,$A182,'[1]NBA-Data-1980-2019'!$A$1:$A$16305,DC$9)</f>
        <v>0</v>
      </c>
      <c r="DD182" s="63">
        <f>SUMIFS('[1]NBA-Data-1980-2019'!$G$1:$G$16305,'[1]NBA-Data-1980-2019'!$B$1:$B$16305,$A182,'[1]NBA-Data-1980-2019'!$A$1:$A$16305,DD$9)</f>
        <v>0</v>
      </c>
      <c r="DE182" s="63">
        <f>SUMIFS('[1]NBA-Data-1980-2019'!$G$1:$G$16305,'[1]NBA-Data-1980-2019'!$B$1:$B$16305,$A182,'[1]NBA-Data-1980-2019'!$A$1:$A$16305,DE$9)</f>
        <v>0</v>
      </c>
      <c r="DF182" s="63">
        <f>SUMIFS('[1]NBA-Data-1980-2019'!$G$1:$G$16305,'[1]NBA-Data-1980-2019'!$B$1:$B$16305,$A182,'[1]NBA-Data-1980-2019'!$A$1:$A$16305,DF$9)</f>
        <v>0</v>
      </c>
      <c r="DG182" s="63">
        <f>SUMIFS('[1]NBA-Data-1980-2019'!$G$1:$G$16305,'[1]NBA-Data-1980-2019'!$B$1:$B$16305,$A182,'[1]NBA-Data-1980-2019'!$A$1:$A$16305,DG$9)</f>
        <v>0</v>
      </c>
      <c r="DH182" s="63">
        <f>SUMIFS('[1]NBA-Data-1980-2019'!$G$1:$G$16305,'[1]NBA-Data-1980-2019'!$B$1:$B$16305,$A182,'[1]NBA-Data-1980-2019'!$A$1:$A$16305,DH$9)</f>
        <v>301875</v>
      </c>
      <c r="DI182" s="63">
        <f>SUMIFS('[1]NBA-Data-1980-2019'!$G$1:$G$16305,'[1]NBA-Data-1980-2019'!$B$1:$B$16305,$A182,'[1]NBA-Data-1980-2019'!$A$1:$A$16305,DI$9)</f>
        <v>0</v>
      </c>
      <c r="DJ182" s="63">
        <f>SUMIFS('[1]NBA-Data-1980-2019'!$G$1:$G$16305,'[1]NBA-Data-1980-2019'!$B$1:$B$16305,$A182,'[1]NBA-Data-1980-2019'!$A$1:$A$16305,DJ$9)</f>
        <v>0</v>
      </c>
      <c r="DK182" s="63">
        <f>SUMIFS('[1]NBA-Data-1980-2019'!$G$1:$G$16305,'[1]NBA-Data-1980-2019'!$B$1:$B$16305,$A182,'[1]NBA-Data-1980-2019'!$A$1:$A$16305,DK$9)</f>
        <v>0</v>
      </c>
      <c r="DL182" s="63">
        <f>SUMIFS('[1]NBA-Data-1980-2019'!$G$1:$G$16305,'[1]NBA-Data-1980-2019'!$B$1:$B$16305,$A182,'[1]NBA-Data-1980-2019'!$A$1:$A$16305,DL$9)</f>
        <v>0</v>
      </c>
      <c r="DM182" s="63">
        <f>SUMIFS('[1]NBA-Data-1980-2019'!$G$1:$G$16305,'[1]NBA-Data-1980-2019'!$B$1:$B$16305,$A182,'[1]NBA-Data-1980-2019'!$A$1:$A$16305,DM$9)</f>
        <v>0</v>
      </c>
      <c r="DN182" s="63">
        <f>SUMIFS('[1]NBA-Data-1980-2019'!$G$1:$G$16305,'[1]NBA-Data-1980-2019'!$B$1:$B$16305,$A182,'[1]NBA-Data-1980-2019'!$A$1:$A$16305,DN$9)</f>
        <v>0</v>
      </c>
      <c r="DO182" s="63">
        <f>SUMIFS('[1]NBA-Data-1980-2019'!$G$1:$G$16305,'[1]NBA-Data-1980-2019'!$B$1:$B$16305,$A182,'[1]NBA-Data-1980-2019'!$A$1:$A$16305,DO$9)</f>
        <v>0</v>
      </c>
      <c r="DP182" s="63">
        <f>SUMIFS('[1]NBA-Data-1980-2019'!$G$1:$G$16305,'[1]NBA-Data-1980-2019'!$B$1:$B$16305,$A182,'[1]NBA-Data-1980-2019'!$A$1:$A$16305,DP$9)</f>
        <v>0</v>
      </c>
      <c r="DQ182" s="63">
        <f>SUMIFS('[1]NBA-Data-1980-2019'!$G$1:$G$16305,'[1]NBA-Data-1980-2019'!$B$1:$B$16305,$A182,'[1]NBA-Data-1980-2019'!$A$1:$A$16305,DQ$9)</f>
        <v>0</v>
      </c>
      <c r="DR182" s="63">
        <f>SUMIFS('[1]NBA-Data-1980-2019'!$G$1:$G$16305,'[1]NBA-Data-1980-2019'!$B$1:$B$16305,$A182,'[1]NBA-Data-1980-2019'!$A$1:$A$16305,DR$9)</f>
        <v>0</v>
      </c>
      <c r="DS182" s="63">
        <f>SUMIFS('[1]NBA-Data-1980-2019'!$G$1:$G$16305,'[1]NBA-Data-1980-2019'!$B$1:$B$16305,$A182,'[1]NBA-Data-1980-2019'!$A$1:$A$16305,DS$9)</f>
        <v>0</v>
      </c>
      <c r="DT182" s="63">
        <f>SUMIFS('[1]NBA-Data-1980-2019'!$G$1:$G$16305,'[1]NBA-Data-1980-2019'!$B$1:$B$16305,$A182,'[1]NBA-Data-1980-2019'!$A$1:$A$16305,DT$9)</f>
        <v>0</v>
      </c>
      <c r="DU182" s="63">
        <f>SUMIFS('[1]NBA-Data-1980-2019'!$G$1:$G$16305,'[1]NBA-Data-1980-2019'!$B$1:$B$16305,$A182,'[1]NBA-Data-1980-2019'!$A$1:$A$16305,DU$9)</f>
        <v>0</v>
      </c>
      <c r="DV182" s="63">
        <f>SUMIFS('[1]NBA-Data-1980-2019'!$G$1:$G$16305,'[1]NBA-Data-1980-2019'!$B$1:$B$16305,$A182,'[1]NBA-Data-1980-2019'!$A$1:$A$16305,DV$9)</f>
        <v>0</v>
      </c>
      <c r="DW182" s="63">
        <f>SUMIFS('[1]NBA-Data-1980-2019'!$G$1:$G$16305,'[1]NBA-Data-1980-2019'!$B$1:$B$16305,$A182,'[1]NBA-Data-1980-2019'!$A$1:$A$16305,DW$9)</f>
        <v>0</v>
      </c>
      <c r="DX182" s="63">
        <f>SUMIFS('[1]NBA-Data-1980-2019'!$G$1:$G$16305,'[1]NBA-Data-1980-2019'!$B$1:$B$16305,$A182,'[1]NBA-Data-1980-2019'!$A$1:$A$16305,DX$9)</f>
        <v>0</v>
      </c>
      <c r="DY182" s="63">
        <f>SUMIFS('[1]NBA-Data-1980-2019'!$G$1:$G$16305,'[1]NBA-Data-1980-2019'!$B$1:$B$16305,$A182,'[1]NBA-Data-1980-2019'!$A$1:$A$16305,DY$9)</f>
        <v>0</v>
      </c>
      <c r="DZ182" s="63">
        <f>SUMIFS('[1]NBA-Data-1980-2019'!$G$1:$G$16305,'[1]NBA-Data-1980-2019'!$B$1:$B$16305,$A182,'[1]NBA-Data-1980-2019'!$A$1:$A$16305,DZ$9)</f>
        <v>0</v>
      </c>
      <c r="EA182" s="63">
        <f>SUMIFS('[1]NBA-Data-1980-2019'!$G$1:$G$16305,'[1]NBA-Data-1980-2019'!$B$1:$B$16305,$A182,'[1]NBA-Data-1980-2019'!$A$1:$A$16305,EA$9)</f>
        <v>0</v>
      </c>
      <c r="EB182" s="63">
        <f>SUMIFS('[1]NBA-Data-1980-2019'!$G$1:$G$16305,'[1]NBA-Data-1980-2019'!$B$1:$B$16305,$A182,'[1]NBA-Data-1980-2019'!$A$1:$A$16305,EB$9)</f>
        <v>0</v>
      </c>
      <c r="EC182" s="63">
        <f>SUMIFS('[1]NBA-Data-1980-2019'!$G$1:$G$16305,'[1]NBA-Data-1980-2019'!$B$1:$B$16305,$A182,'[1]NBA-Data-1980-2019'!$A$1:$A$16305,EC$9)</f>
        <v>0</v>
      </c>
      <c r="ED182" s="63">
        <f>SUMIFS('[1]NBA-Data-1980-2019'!$G$1:$G$16305,'[1]NBA-Data-1980-2019'!$B$1:$B$16305,$A182,'[1]NBA-Data-1980-2019'!$A$1:$A$16305,ED$9)</f>
        <v>0</v>
      </c>
      <c r="EH182" s="2" t="s">
        <v>1482</v>
      </c>
    </row>
    <row r="183" spans="1:165" x14ac:dyDescent="0.2">
      <c r="A183" s="2" t="s">
        <v>1134</v>
      </c>
      <c r="B183" s="2" t="str" cm="1">
        <f t="array" ref="B183">_xlfn.XLOOKUP($A183&amp;B$5,'[1]NBA-Data-1980-2019'!$B$1:$B$16305&amp;'[1]NBA-Data-1980-2019'!$A$1:$A$16305,'[1]NBA-Data-1980-2019'!$D$1:$D$16305,"",0)</f>
        <v>CHI</v>
      </c>
      <c r="C183" s="2" t="str" cm="1">
        <f t="array" ref="C183">_xlfn.XLOOKUP($A183&amp;C$5,'[1]NBA-Data-1980-2019'!$B$1:$B$16305&amp;'[1]NBA-Data-1980-2019'!$A$1:$A$16305,'[1]NBA-Data-1980-2019'!$D$1:$D$16305,"",0)</f>
        <v>CHI</v>
      </c>
      <c r="D183" s="2" t="str" cm="1">
        <f t="array" ref="D183">_xlfn.XLOOKUP($A183&amp;D$5,'[1]NBA-Data-1980-2019'!$B$1:$B$16305&amp;'[1]NBA-Data-1980-2019'!$A$1:$A$16305,'[1]NBA-Data-1980-2019'!$D$1:$D$16305,"",0)</f>
        <v>CHI</v>
      </c>
      <c r="E183" s="2" t="str" cm="1">
        <f t="array" ref="E183">_xlfn.XLOOKUP($A183&amp;E$5,'[1]NBA-Data-1980-2019'!$B$1:$B$16305&amp;'[1]NBA-Data-1980-2019'!$A$1:$A$16305,'[1]NBA-Data-1980-2019'!$D$1:$D$16305,"",0)</f>
        <v>CHI</v>
      </c>
      <c r="F183" s="2" t="str" cm="1">
        <f t="array" ref="F183">_xlfn.XLOOKUP($A183&amp;F$5,'[1]NBA-Data-1980-2019'!$B$1:$B$16305&amp;'[1]NBA-Data-1980-2019'!$A$1:$A$16305,'[1]NBA-Data-1980-2019'!$D$1:$D$16305,"",0)</f>
        <v/>
      </c>
      <c r="G183" s="2" t="str" cm="1">
        <f t="array" ref="G183">_xlfn.XLOOKUP($A183&amp;G$5,'[1]NBA-Data-1980-2019'!$B$1:$B$16305&amp;'[1]NBA-Data-1980-2019'!$A$1:$A$16305,'[1]NBA-Data-1980-2019'!$D$1:$D$16305,"",0)</f>
        <v/>
      </c>
      <c r="H183" s="2" t="str" cm="1">
        <f t="array" ref="H183">_xlfn.XLOOKUP($A183&amp;H$5,'[1]NBA-Data-1980-2019'!$B$1:$B$16305&amp;'[1]NBA-Data-1980-2019'!$A$1:$A$16305,'[1]NBA-Data-1980-2019'!$D$1:$D$16305,"",0)</f>
        <v/>
      </c>
      <c r="I183" s="2" t="str" cm="1">
        <f t="array" ref="I183">_xlfn.XLOOKUP($A183&amp;I$5,'[1]NBA-Data-1980-2019'!$B$1:$B$16305&amp;'[1]NBA-Data-1980-2019'!$A$1:$A$16305,'[1]NBA-Data-1980-2019'!$D$1:$D$16305,"",0)</f>
        <v/>
      </c>
      <c r="J183" s="2" t="str" cm="1">
        <f t="array" ref="J183">_xlfn.XLOOKUP($A183&amp;J$5,'[1]NBA-Data-1980-2019'!$B$1:$B$16305&amp;'[1]NBA-Data-1980-2019'!$A$1:$A$16305,'[1]NBA-Data-1980-2019'!$D$1:$D$16305,"",0)</f>
        <v/>
      </c>
      <c r="K183" s="2" t="str" cm="1">
        <f t="array" ref="K183">_xlfn.XLOOKUP($A183&amp;K$5,'[1]NBA-Data-1980-2019'!$B$1:$B$16305&amp;'[1]NBA-Data-1980-2019'!$A$1:$A$16305,'[1]NBA-Data-1980-2019'!$D$1:$D$16305,"",0)</f>
        <v/>
      </c>
      <c r="L183" s="2" t="str" cm="1">
        <f t="array" ref="L183">_xlfn.XLOOKUP($A183&amp;L$5,'[1]NBA-Data-1980-2019'!$B$1:$B$16305&amp;'[1]NBA-Data-1980-2019'!$A$1:$A$16305,'[1]NBA-Data-1980-2019'!$D$1:$D$16305,"",0)</f>
        <v/>
      </c>
      <c r="M183" s="2" t="str" cm="1">
        <f t="array" ref="M183">_xlfn.XLOOKUP($A183&amp;M$5,'[1]NBA-Data-1980-2019'!$B$1:$B$16305&amp;'[1]NBA-Data-1980-2019'!$A$1:$A$16305,'[1]NBA-Data-1980-2019'!$D$1:$D$16305,"",0)</f>
        <v/>
      </c>
      <c r="N183" s="2" t="str" cm="1">
        <f t="array" ref="N183">_xlfn.XLOOKUP($A183&amp;N$5,'[1]NBA-Data-1980-2019'!$B$1:$B$16305&amp;'[1]NBA-Data-1980-2019'!$A$1:$A$16305,'[1]NBA-Data-1980-2019'!$D$1:$D$16305,"",0)</f>
        <v/>
      </c>
      <c r="O183" s="2" t="str" cm="1">
        <f t="array" ref="O183">_xlfn.XLOOKUP($A183&amp;O$5,'[1]NBA-Data-1980-2019'!$B$1:$B$16305&amp;'[1]NBA-Data-1980-2019'!$A$1:$A$16305,'[1]NBA-Data-1980-2019'!$D$1:$D$16305,"",0)</f>
        <v/>
      </c>
      <c r="P183" s="2" t="str" cm="1">
        <f t="array" ref="P183">_xlfn.XLOOKUP($A183&amp;P$5,'[1]NBA-Data-1980-2019'!$B$1:$B$16305&amp;'[1]NBA-Data-1980-2019'!$A$1:$A$16305,'[1]NBA-Data-1980-2019'!$D$1:$D$16305,"",0)</f>
        <v/>
      </c>
      <c r="Q183" s="2" t="str" cm="1">
        <f t="array" ref="Q183">_xlfn.XLOOKUP($A183&amp;Q$5,'[1]NBA-Data-1980-2019'!$B$1:$B$16305&amp;'[1]NBA-Data-1980-2019'!$A$1:$A$16305,'[1]NBA-Data-1980-2019'!$D$1:$D$16305,"",0)</f>
        <v/>
      </c>
      <c r="R183" s="2" t="str" cm="1">
        <f t="array" ref="R183">_xlfn.XLOOKUP($A183&amp;R$5,'[1]NBA-Data-1980-2019'!$B$1:$B$16305&amp;'[1]NBA-Data-1980-2019'!$A$1:$A$16305,'[1]NBA-Data-1980-2019'!$D$1:$D$16305,"",0)</f>
        <v/>
      </c>
      <c r="S183" s="2" t="str" cm="1">
        <f t="array" ref="S183">_xlfn.XLOOKUP($A183&amp;S$5,'[1]NBA-Data-1980-2019'!$B$1:$B$16305&amp;'[1]NBA-Data-1980-2019'!$A$1:$A$16305,'[1]NBA-Data-1980-2019'!$D$1:$D$16305,"",0)</f>
        <v/>
      </c>
      <c r="T183" s="2" t="str" cm="1">
        <f t="array" ref="T183">_xlfn.XLOOKUP($A183&amp;T$5,'[1]NBA-Data-1980-2019'!$B$1:$B$16305&amp;'[1]NBA-Data-1980-2019'!$A$1:$A$16305,'[1]NBA-Data-1980-2019'!$D$1:$D$16305,"",0)</f>
        <v/>
      </c>
      <c r="U183" s="2" t="str" cm="1">
        <f t="array" ref="U183">_xlfn.XLOOKUP($A183&amp;U$5,'[1]NBA-Data-1980-2019'!$B$1:$B$16305&amp;'[1]NBA-Data-1980-2019'!$A$1:$A$16305,'[1]NBA-Data-1980-2019'!$D$1:$D$16305,"",0)</f>
        <v/>
      </c>
      <c r="V183" s="2" t="str" cm="1">
        <f t="array" ref="V183">_xlfn.XLOOKUP($A183&amp;V$5,'[1]NBA-Data-1980-2019'!$B$1:$B$16305&amp;'[1]NBA-Data-1980-2019'!$A$1:$A$16305,'[1]NBA-Data-1980-2019'!$D$1:$D$16305,"",0)</f>
        <v/>
      </c>
      <c r="W183" s="2" t="str" cm="1">
        <f t="array" ref="W183">_xlfn.XLOOKUP($A183&amp;W$5,'[1]NBA-Data-1980-2019'!$B$1:$B$16305&amp;'[1]NBA-Data-1980-2019'!$A$1:$A$16305,'[1]NBA-Data-1980-2019'!$D$1:$D$16305,"",0)</f>
        <v/>
      </c>
      <c r="X183" s="2" t="str" cm="1">
        <f t="array" ref="X183">_xlfn.XLOOKUP($A183&amp;X$5,'[1]NBA-Data-1980-2019'!$B$1:$B$16305&amp;'[1]NBA-Data-1980-2019'!$A$1:$A$16305,'[1]NBA-Data-1980-2019'!$D$1:$D$16305,"",0)</f>
        <v/>
      </c>
      <c r="Y183" s="2" t="str" cm="1">
        <f t="array" ref="Y183">_xlfn.XLOOKUP($A183&amp;Y$5,'[1]NBA-Data-1980-2019'!$B$1:$B$16305&amp;'[1]NBA-Data-1980-2019'!$A$1:$A$16305,'[1]NBA-Data-1980-2019'!$D$1:$D$16305,"",0)</f>
        <v/>
      </c>
      <c r="Z183" s="2" t="str" cm="1">
        <f t="array" ref="Z183">_xlfn.XLOOKUP($A183&amp;Z$5,'[1]NBA-Data-1980-2019'!$B$1:$B$16305&amp;'[1]NBA-Data-1980-2019'!$A$1:$A$16305,'[1]NBA-Data-1980-2019'!$D$1:$D$16305,"",0)</f>
        <v/>
      </c>
      <c r="AA183" s="2" t="str" cm="1">
        <f t="array" ref="AA183">_xlfn.XLOOKUP($A183&amp;AA$5,'[1]NBA-Data-1980-2019'!$B$1:$B$16305&amp;'[1]NBA-Data-1980-2019'!$A$1:$A$16305,'[1]NBA-Data-1980-2019'!$D$1:$D$16305,"",0)</f>
        <v/>
      </c>
      <c r="AB183" s="2" t="str" cm="1">
        <f t="array" ref="AB183">_xlfn.XLOOKUP($A183&amp;AB$5,'[1]NBA-Data-1980-2019'!$B$1:$B$16305&amp;'[1]NBA-Data-1980-2019'!$A$1:$A$16305,'[1]NBA-Data-1980-2019'!$D$1:$D$16305,"",0)</f>
        <v/>
      </c>
      <c r="AC183" s="2" t="str" cm="1">
        <f t="array" ref="AC183">_xlfn.XLOOKUP($A183&amp;AC$5,'[1]NBA-Data-1980-2019'!$B$1:$B$16305&amp;'[1]NBA-Data-1980-2019'!$A$1:$A$16305,'[1]NBA-Data-1980-2019'!$D$1:$D$16305,"",0)</f>
        <v/>
      </c>
      <c r="AD183" s="2" t="str" cm="1">
        <f t="array" ref="AD183">_xlfn.XLOOKUP($A183&amp;AD$5,'[1]NBA-Data-1980-2019'!$B$1:$B$16305&amp;'[1]NBA-Data-1980-2019'!$A$1:$A$16305,'[1]NBA-Data-1980-2019'!$D$1:$D$16305,"",0)</f>
        <v/>
      </c>
      <c r="AE183" s="2" t="str" cm="1">
        <f t="array" ref="AE183">_xlfn.XLOOKUP($A183&amp;AE$5,'[1]NBA-Data-1980-2019'!$B$1:$B$16305&amp;'[1]NBA-Data-1980-2019'!$A$1:$A$16305,'[1]NBA-Data-1980-2019'!$D$1:$D$16305,"",0)</f>
        <v/>
      </c>
      <c r="AF183" s="2" t="str" cm="1">
        <f t="array" ref="AF183">_xlfn.XLOOKUP($A183&amp;AF$5,'[1]NBA-Data-1980-2019'!$B$1:$B$16305&amp;'[1]NBA-Data-1980-2019'!$A$1:$A$16305,'[1]NBA-Data-1980-2019'!$D$1:$D$16305,"",0)</f>
        <v/>
      </c>
      <c r="AG183" s="2" t="str" cm="1">
        <f t="array" ref="AG183">_xlfn.XLOOKUP($A183&amp;AG$5,'[1]NBA-Data-1980-2019'!$B$1:$B$16305&amp;'[1]NBA-Data-1980-2019'!$A$1:$A$16305,'[1]NBA-Data-1980-2019'!$D$1:$D$16305,"",0)</f>
        <v/>
      </c>
      <c r="AH183" s="2" cm="1">
        <f t="array" ref="AH183">_xlfn.XLOOKUP($A183&amp;AH$5,'[1]NBA-Data-1980-2019'!$B$1:$B$16305&amp;'[1]NBA-Data-1980-2019'!$A$1:$A$16305,'[1]NBA-Data-1980-2019'!$H$1:$H$16305,"",0)</f>
        <v>1968</v>
      </c>
      <c r="AI183" s="2" cm="1">
        <f t="array" ref="AI183">_xlfn.XLOOKUP($A183&amp;AI$5,'[1]NBA-Data-1980-2019'!$B$1:$B$16305&amp;'[1]NBA-Data-1980-2019'!$A$1:$A$16305,'[1]NBA-Data-1980-2019'!$H$1:$H$16305,"",0)</f>
        <v>1943.4</v>
      </c>
      <c r="AJ183" s="2" cm="1">
        <f t="array" ref="AJ183">_xlfn.XLOOKUP($A183&amp;AJ$5,'[1]NBA-Data-1980-2019'!$B$1:$B$16305&amp;'[1]NBA-Data-1980-2019'!$A$1:$A$16305,'[1]NBA-Data-1980-2019'!$H$1:$H$16305,"",0)</f>
        <v>1032.5</v>
      </c>
      <c r="AK183" s="2" cm="1">
        <f t="array" ref="AK183">_xlfn.XLOOKUP($A183&amp;AK$5,'[1]NBA-Data-1980-2019'!$B$1:$B$16305&amp;'[1]NBA-Data-1980-2019'!$A$1:$A$16305,'[1]NBA-Data-1980-2019'!$H$1:$H$16305,"",0)</f>
        <v>342.9</v>
      </c>
      <c r="AL183" s="2" t="str" cm="1">
        <f t="array" ref="AL183">_xlfn.XLOOKUP($A183&amp;AL$5,'[1]NBA-Data-1980-2019'!$B$1:$B$16305&amp;'[1]NBA-Data-1980-2019'!$A$1:$A$16305,'[1]NBA-Data-1980-2019'!$H$1:$H$16305,"",0)</f>
        <v/>
      </c>
      <c r="AM183" s="2" t="str" cm="1">
        <f t="array" ref="AM183">_xlfn.XLOOKUP($A183&amp;AM$5,'[1]NBA-Data-1980-2019'!$B$1:$B$16305&amp;'[1]NBA-Data-1980-2019'!$A$1:$A$16305,'[1]NBA-Data-1980-2019'!$H$1:$H$16305,"",0)</f>
        <v/>
      </c>
      <c r="AN183" s="2" t="str" cm="1">
        <f t="array" ref="AN183">_xlfn.XLOOKUP($A183&amp;AN$5,'[1]NBA-Data-1980-2019'!$B$1:$B$16305&amp;'[1]NBA-Data-1980-2019'!$A$1:$A$16305,'[1]NBA-Data-1980-2019'!$H$1:$H$16305,"",0)</f>
        <v/>
      </c>
      <c r="AO183" s="2" t="str" cm="1">
        <f t="array" ref="AO183">_xlfn.XLOOKUP($A183&amp;AO$5,'[1]NBA-Data-1980-2019'!$B$1:$B$16305&amp;'[1]NBA-Data-1980-2019'!$A$1:$A$16305,'[1]NBA-Data-1980-2019'!$H$1:$H$16305,"",0)</f>
        <v/>
      </c>
      <c r="AP183" s="2" t="str" cm="1">
        <f t="array" ref="AP183">_xlfn.XLOOKUP($A183&amp;AP$5,'[1]NBA-Data-1980-2019'!$B$1:$B$16305&amp;'[1]NBA-Data-1980-2019'!$A$1:$A$16305,'[1]NBA-Data-1980-2019'!$H$1:$H$16305,"",0)</f>
        <v/>
      </c>
      <c r="AQ183" s="2" t="str" cm="1">
        <f t="array" ref="AQ183">_xlfn.XLOOKUP($A183&amp;AQ$5,'[1]NBA-Data-1980-2019'!$B$1:$B$16305&amp;'[1]NBA-Data-1980-2019'!$A$1:$A$16305,'[1]NBA-Data-1980-2019'!$H$1:$H$16305,"",0)</f>
        <v/>
      </c>
      <c r="AR183" s="2" t="str" cm="1">
        <f t="array" ref="AR183">_xlfn.XLOOKUP($A183&amp;AR$5,'[1]NBA-Data-1980-2019'!$B$1:$B$16305&amp;'[1]NBA-Data-1980-2019'!$A$1:$A$16305,'[1]NBA-Data-1980-2019'!$H$1:$H$16305,"",0)</f>
        <v/>
      </c>
      <c r="AS183" s="2" t="str" cm="1">
        <f t="array" ref="AS183">_xlfn.XLOOKUP($A183&amp;AS$5,'[1]NBA-Data-1980-2019'!$B$1:$B$16305&amp;'[1]NBA-Data-1980-2019'!$A$1:$A$16305,'[1]NBA-Data-1980-2019'!$H$1:$H$16305,"",0)</f>
        <v/>
      </c>
      <c r="AT183" s="2" t="str" cm="1">
        <f t="array" ref="AT183">_xlfn.XLOOKUP($A183&amp;AT$5,'[1]NBA-Data-1980-2019'!$B$1:$B$16305&amp;'[1]NBA-Data-1980-2019'!$A$1:$A$16305,'[1]NBA-Data-1980-2019'!$H$1:$H$16305,"",0)</f>
        <v/>
      </c>
      <c r="AU183" s="2" t="str" cm="1">
        <f t="array" ref="AU183">_xlfn.XLOOKUP($A183&amp;AU$5,'[1]NBA-Data-1980-2019'!$B$1:$B$16305&amp;'[1]NBA-Data-1980-2019'!$A$1:$A$16305,'[1]NBA-Data-1980-2019'!$H$1:$H$16305,"",0)</f>
        <v/>
      </c>
      <c r="AV183" s="2" t="str" cm="1">
        <f t="array" ref="AV183">_xlfn.XLOOKUP($A183&amp;AV$5,'[1]NBA-Data-1980-2019'!$B$1:$B$16305&amp;'[1]NBA-Data-1980-2019'!$A$1:$A$16305,'[1]NBA-Data-1980-2019'!$H$1:$H$16305,"",0)</f>
        <v/>
      </c>
      <c r="AW183" s="2" t="str" cm="1">
        <f t="array" ref="AW183">_xlfn.XLOOKUP($A183&amp;AW$5,'[1]NBA-Data-1980-2019'!$B$1:$B$16305&amp;'[1]NBA-Data-1980-2019'!$A$1:$A$16305,'[1]NBA-Data-1980-2019'!$H$1:$H$16305,"",0)</f>
        <v/>
      </c>
      <c r="AX183" s="2" t="str" cm="1">
        <f t="array" ref="AX183">_xlfn.XLOOKUP($A183&amp;AX$5,'[1]NBA-Data-1980-2019'!$B$1:$B$16305&amp;'[1]NBA-Data-1980-2019'!$A$1:$A$16305,'[1]NBA-Data-1980-2019'!$H$1:$H$16305,"",0)</f>
        <v/>
      </c>
      <c r="AY183" s="2" t="str" cm="1">
        <f t="array" ref="AY183">_xlfn.XLOOKUP($A183&amp;AY$5,'[1]NBA-Data-1980-2019'!$B$1:$B$16305&amp;'[1]NBA-Data-1980-2019'!$A$1:$A$16305,'[1]NBA-Data-1980-2019'!$H$1:$H$16305,"",0)</f>
        <v/>
      </c>
      <c r="AZ183" s="2" t="str" cm="1">
        <f t="array" ref="AZ183">_xlfn.XLOOKUP($A183&amp;AZ$5,'[1]NBA-Data-1980-2019'!$B$1:$B$16305&amp;'[1]NBA-Data-1980-2019'!$A$1:$A$16305,'[1]NBA-Data-1980-2019'!$H$1:$H$16305,"",0)</f>
        <v/>
      </c>
      <c r="BA183" s="2" t="str" cm="1">
        <f t="array" ref="BA183">_xlfn.XLOOKUP($A183&amp;BA$5,'[1]NBA-Data-1980-2019'!$B$1:$B$16305&amp;'[1]NBA-Data-1980-2019'!$A$1:$A$16305,'[1]NBA-Data-1980-2019'!$H$1:$H$16305,"",0)</f>
        <v/>
      </c>
      <c r="BB183" s="2" t="str" cm="1">
        <f t="array" ref="BB183">_xlfn.XLOOKUP($A183&amp;BB$5,'[1]NBA-Data-1980-2019'!$B$1:$B$16305&amp;'[1]NBA-Data-1980-2019'!$A$1:$A$16305,'[1]NBA-Data-1980-2019'!$H$1:$H$16305,"",0)</f>
        <v/>
      </c>
      <c r="BC183" s="2" t="str" cm="1">
        <f t="array" ref="BC183">_xlfn.XLOOKUP($A183&amp;BC$5,'[1]NBA-Data-1980-2019'!$B$1:$B$16305&amp;'[1]NBA-Data-1980-2019'!$A$1:$A$16305,'[1]NBA-Data-1980-2019'!$H$1:$H$16305,"",0)</f>
        <v/>
      </c>
      <c r="BD183" s="2" t="str" cm="1">
        <f t="array" ref="BD183">_xlfn.XLOOKUP($A183&amp;BD$5,'[1]NBA-Data-1980-2019'!$B$1:$B$16305&amp;'[1]NBA-Data-1980-2019'!$A$1:$A$16305,'[1]NBA-Data-1980-2019'!$H$1:$H$16305,"",0)</f>
        <v/>
      </c>
      <c r="BE183" s="2" t="str" cm="1">
        <f t="array" ref="BE183">_xlfn.XLOOKUP($A183&amp;BE$5,'[1]NBA-Data-1980-2019'!$B$1:$B$16305&amp;'[1]NBA-Data-1980-2019'!$A$1:$A$16305,'[1]NBA-Data-1980-2019'!$H$1:$H$16305,"",0)</f>
        <v/>
      </c>
      <c r="BF183" s="2" t="str" cm="1">
        <f t="array" ref="BF183">_xlfn.XLOOKUP($A183&amp;BF$5,'[1]NBA-Data-1980-2019'!$B$1:$B$16305&amp;'[1]NBA-Data-1980-2019'!$A$1:$A$16305,'[1]NBA-Data-1980-2019'!$H$1:$H$16305,"",0)</f>
        <v/>
      </c>
      <c r="BG183" s="2" t="str" cm="1">
        <f t="array" ref="BG183">_xlfn.XLOOKUP($A183&amp;BG$5,'[1]NBA-Data-1980-2019'!$B$1:$B$16305&amp;'[1]NBA-Data-1980-2019'!$A$1:$A$16305,'[1]NBA-Data-1980-2019'!$H$1:$H$16305,"",0)</f>
        <v/>
      </c>
      <c r="BH183" s="2" t="str" cm="1">
        <f t="array" ref="BH183">_xlfn.XLOOKUP($A183&amp;BH$5,'[1]NBA-Data-1980-2019'!$B$1:$B$16305&amp;'[1]NBA-Data-1980-2019'!$A$1:$A$16305,'[1]NBA-Data-1980-2019'!$H$1:$H$16305,"",0)</f>
        <v/>
      </c>
      <c r="BI183" s="2" t="str" cm="1">
        <f t="array" ref="BI183">_xlfn.XLOOKUP($A183&amp;BI$5,'[1]NBA-Data-1980-2019'!$B$1:$B$16305&amp;'[1]NBA-Data-1980-2019'!$A$1:$A$16305,'[1]NBA-Data-1980-2019'!$H$1:$H$16305,"",0)</f>
        <v/>
      </c>
      <c r="BJ183" s="2" t="str" cm="1">
        <f t="array" ref="BJ183">_xlfn.XLOOKUP($A183&amp;BJ$5,'[1]NBA-Data-1980-2019'!$B$1:$B$16305&amp;'[1]NBA-Data-1980-2019'!$A$1:$A$16305,'[1]NBA-Data-1980-2019'!$H$1:$H$16305,"",0)</f>
        <v/>
      </c>
      <c r="BK183" s="2" t="str" cm="1">
        <f t="array" ref="BK183">_xlfn.XLOOKUP($A183&amp;BK$5,'[1]NBA-Data-1980-2019'!$B$1:$B$16305&amp;'[1]NBA-Data-1980-2019'!$A$1:$A$16305,'[1]NBA-Data-1980-2019'!$H$1:$H$16305,"",0)</f>
        <v/>
      </c>
      <c r="BL183" s="2" t="str" cm="1">
        <f t="array" ref="BL183">_xlfn.XLOOKUP($A183&amp;BL$5,'[1]NBA-Data-1980-2019'!$B$1:$B$16305&amp;'[1]NBA-Data-1980-2019'!$A$1:$A$16305,'[1]NBA-Data-1980-2019'!$H$1:$H$16305,"",0)</f>
        <v/>
      </c>
      <c r="BM183" s="2" t="str" cm="1">
        <f t="array" ref="BM183">_xlfn.XLOOKUP($A183&amp;BM$5,'[1]NBA-Data-1980-2019'!$B$1:$B$16305&amp;'[1]NBA-Data-1980-2019'!$A$1:$A$16305,'[1]NBA-Data-1980-2019'!$H$1:$H$16305,"",0)</f>
        <v/>
      </c>
      <c r="BN183" s="2" cm="1">
        <f t="array" ref="BN183">_xlfn.XLOOKUP($A183&amp;BN$5,'[1]NBA-Data-1980-2019'!$B$1:$B$16305&amp;'[1]NBA-Data-1980-2019'!$A$1:$A$16305,'[1]NBA-Data-1980-2019'!$F$1:$F$16305,"",0)</f>
        <v>14</v>
      </c>
      <c r="BO183" s="2" cm="1">
        <f t="array" ref="BO183">_xlfn.XLOOKUP($A183&amp;BO$5,'[1]NBA-Data-1980-2019'!$B$1:$B$16305&amp;'[1]NBA-Data-1980-2019'!$A$1:$A$16305,'[1]NBA-Data-1980-2019'!$F$1:$F$16305,"",0)</f>
        <v>10.9</v>
      </c>
      <c r="BP183" s="2" cm="1">
        <f t="array" ref="BP183">_xlfn.XLOOKUP($A183&amp;BP$5,'[1]NBA-Data-1980-2019'!$B$1:$B$16305&amp;'[1]NBA-Data-1980-2019'!$A$1:$A$16305,'[1]NBA-Data-1980-2019'!$F$1:$F$16305,"",0)</f>
        <v>9.3000000000000007</v>
      </c>
      <c r="BQ183" s="2" cm="1">
        <f t="array" ref="BQ183">_xlfn.XLOOKUP($A183&amp;BQ$5,'[1]NBA-Data-1980-2019'!$B$1:$B$16305&amp;'[1]NBA-Data-1980-2019'!$A$1:$A$16305,'[1]NBA-Data-1980-2019'!$F$1:$F$16305,"",0)</f>
        <v>8.3000000000000007</v>
      </c>
      <c r="BR183" s="2" t="str" cm="1">
        <f t="array" ref="BR183">_xlfn.XLOOKUP($A183&amp;BR$5,'[1]NBA-Data-1980-2019'!$B$1:$B$16305&amp;'[1]NBA-Data-1980-2019'!$A$1:$A$16305,'[1]NBA-Data-1980-2019'!$F$1:$F$16305,"",0)</f>
        <v/>
      </c>
      <c r="BS183" s="2" t="str" cm="1">
        <f t="array" ref="BS183">_xlfn.XLOOKUP($A183&amp;BS$5,'[1]NBA-Data-1980-2019'!$B$1:$B$16305&amp;'[1]NBA-Data-1980-2019'!$A$1:$A$16305,'[1]NBA-Data-1980-2019'!$F$1:$F$16305,"",0)</f>
        <v/>
      </c>
      <c r="BT183" s="2" t="str" cm="1">
        <f t="array" ref="BT183">_xlfn.XLOOKUP($A183&amp;BT$5,'[1]NBA-Data-1980-2019'!$B$1:$B$16305&amp;'[1]NBA-Data-1980-2019'!$A$1:$A$16305,'[1]NBA-Data-1980-2019'!$F$1:$F$16305,"",0)</f>
        <v/>
      </c>
      <c r="BU183" s="2" t="str" cm="1">
        <f t="array" ref="BU183">_xlfn.XLOOKUP($A183&amp;BU$5,'[1]NBA-Data-1980-2019'!$B$1:$B$16305&amp;'[1]NBA-Data-1980-2019'!$A$1:$A$16305,'[1]NBA-Data-1980-2019'!$F$1:$F$16305,"",0)</f>
        <v/>
      </c>
      <c r="BV183" s="2" t="str" cm="1">
        <f t="array" ref="BV183">_xlfn.XLOOKUP($A183&amp;BV$5,'[1]NBA-Data-1980-2019'!$B$1:$B$16305&amp;'[1]NBA-Data-1980-2019'!$A$1:$A$16305,'[1]NBA-Data-1980-2019'!$F$1:$F$16305,"",0)</f>
        <v/>
      </c>
      <c r="BW183" s="2" t="str" cm="1">
        <f t="array" ref="BW183">_xlfn.XLOOKUP($A183&amp;BW$5,'[1]NBA-Data-1980-2019'!$B$1:$B$16305&amp;'[1]NBA-Data-1980-2019'!$A$1:$A$16305,'[1]NBA-Data-1980-2019'!$F$1:$F$16305,"",0)</f>
        <v/>
      </c>
      <c r="BX183" s="2" t="str" cm="1">
        <f t="array" ref="BX183">_xlfn.XLOOKUP($A183&amp;BX$5,'[1]NBA-Data-1980-2019'!$B$1:$B$16305&amp;'[1]NBA-Data-1980-2019'!$A$1:$A$16305,'[1]NBA-Data-1980-2019'!$F$1:$F$16305,"",0)</f>
        <v/>
      </c>
      <c r="BY183" s="2" t="str" cm="1">
        <f t="array" ref="BY183">_xlfn.XLOOKUP($A183&amp;BY$5,'[1]NBA-Data-1980-2019'!$B$1:$B$16305&amp;'[1]NBA-Data-1980-2019'!$A$1:$A$16305,'[1]NBA-Data-1980-2019'!$F$1:$F$16305,"",0)</f>
        <v/>
      </c>
      <c r="BZ183" s="2" t="str" cm="1">
        <f t="array" ref="BZ183">_xlfn.XLOOKUP($A183&amp;BZ$5,'[1]NBA-Data-1980-2019'!$B$1:$B$16305&amp;'[1]NBA-Data-1980-2019'!$A$1:$A$16305,'[1]NBA-Data-1980-2019'!$F$1:$F$16305,"",0)</f>
        <v/>
      </c>
      <c r="CA183" s="2" t="str" cm="1">
        <f t="array" ref="CA183">_xlfn.XLOOKUP($A183&amp;CA$5,'[1]NBA-Data-1980-2019'!$B$1:$B$16305&amp;'[1]NBA-Data-1980-2019'!$A$1:$A$16305,'[1]NBA-Data-1980-2019'!$F$1:$F$16305,"",0)</f>
        <v/>
      </c>
      <c r="CB183" s="2" t="str" cm="1">
        <f t="array" ref="CB183">_xlfn.XLOOKUP($A183&amp;CB$5,'[1]NBA-Data-1980-2019'!$B$1:$B$16305&amp;'[1]NBA-Data-1980-2019'!$A$1:$A$16305,'[1]NBA-Data-1980-2019'!$F$1:$F$16305,"",0)</f>
        <v/>
      </c>
      <c r="CC183" s="2" t="str" cm="1">
        <f t="array" ref="CC183">_xlfn.XLOOKUP($A183&amp;CC$5,'[1]NBA-Data-1980-2019'!$B$1:$B$16305&amp;'[1]NBA-Data-1980-2019'!$A$1:$A$16305,'[1]NBA-Data-1980-2019'!$F$1:$F$16305,"",0)</f>
        <v/>
      </c>
      <c r="CD183" s="2" t="str" cm="1">
        <f t="array" ref="CD183">_xlfn.XLOOKUP($A183&amp;CD$5,'[1]NBA-Data-1980-2019'!$B$1:$B$16305&amp;'[1]NBA-Data-1980-2019'!$A$1:$A$16305,'[1]NBA-Data-1980-2019'!$F$1:$F$16305,"",0)</f>
        <v/>
      </c>
      <c r="CE183" s="2" t="str" cm="1">
        <f t="array" ref="CE183">_xlfn.XLOOKUP($A183&amp;CE$5,'[1]NBA-Data-1980-2019'!$B$1:$B$16305&amp;'[1]NBA-Data-1980-2019'!$A$1:$A$16305,'[1]NBA-Data-1980-2019'!$F$1:$F$16305,"",0)</f>
        <v/>
      </c>
      <c r="CF183" s="2" t="str" cm="1">
        <f t="array" ref="CF183">_xlfn.XLOOKUP($A183&amp;CF$5,'[1]NBA-Data-1980-2019'!$B$1:$B$16305&amp;'[1]NBA-Data-1980-2019'!$A$1:$A$16305,'[1]NBA-Data-1980-2019'!$F$1:$F$16305,"",0)</f>
        <v/>
      </c>
      <c r="CG183" s="2" t="str" cm="1">
        <f t="array" ref="CG183">_xlfn.XLOOKUP($A183&amp;CG$5,'[1]NBA-Data-1980-2019'!$B$1:$B$16305&amp;'[1]NBA-Data-1980-2019'!$A$1:$A$16305,'[1]NBA-Data-1980-2019'!$F$1:$F$16305,"",0)</f>
        <v/>
      </c>
      <c r="CH183" s="2" t="str" cm="1">
        <f t="array" ref="CH183">_xlfn.XLOOKUP($A183&amp;CH$5,'[1]NBA-Data-1980-2019'!$B$1:$B$16305&amp;'[1]NBA-Data-1980-2019'!$A$1:$A$16305,'[1]NBA-Data-1980-2019'!$F$1:$F$16305,"",0)</f>
        <v/>
      </c>
      <c r="CI183" s="2" t="str" cm="1">
        <f t="array" ref="CI183">_xlfn.XLOOKUP($A183&amp;CI$5,'[1]NBA-Data-1980-2019'!$B$1:$B$16305&amp;'[1]NBA-Data-1980-2019'!$A$1:$A$16305,'[1]NBA-Data-1980-2019'!$F$1:$F$16305,"",0)</f>
        <v/>
      </c>
      <c r="CJ183" s="2" t="str" cm="1">
        <f t="array" ref="CJ183">_xlfn.XLOOKUP($A183&amp;CJ$5,'[1]NBA-Data-1980-2019'!$B$1:$B$16305&amp;'[1]NBA-Data-1980-2019'!$A$1:$A$16305,'[1]NBA-Data-1980-2019'!$F$1:$F$16305,"",0)</f>
        <v/>
      </c>
      <c r="CK183" s="2" t="str" cm="1">
        <f t="array" ref="CK183">_xlfn.XLOOKUP($A183&amp;CK$5,'[1]NBA-Data-1980-2019'!$B$1:$B$16305&amp;'[1]NBA-Data-1980-2019'!$A$1:$A$16305,'[1]NBA-Data-1980-2019'!$F$1:$F$16305,"",0)</f>
        <v/>
      </c>
      <c r="CL183" s="2" t="str" cm="1">
        <f t="array" ref="CL183">_xlfn.XLOOKUP($A183&amp;CL$5,'[1]NBA-Data-1980-2019'!$B$1:$B$16305&amp;'[1]NBA-Data-1980-2019'!$A$1:$A$16305,'[1]NBA-Data-1980-2019'!$F$1:$F$16305,"",0)</f>
        <v/>
      </c>
      <c r="CM183" s="2" t="str" cm="1">
        <f t="array" ref="CM183">_xlfn.XLOOKUP($A183&amp;CM$5,'[1]NBA-Data-1980-2019'!$B$1:$B$16305&amp;'[1]NBA-Data-1980-2019'!$A$1:$A$16305,'[1]NBA-Data-1980-2019'!$F$1:$F$16305,"",0)</f>
        <v/>
      </c>
      <c r="CN183" s="2" t="str" cm="1">
        <f t="array" ref="CN183">_xlfn.XLOOKUP($A183&amp;CN$5,'[1]NBA-Data-1980-2019'!$B$1:$B$16305&amp;'[1]NBA-Data-1980-2019'!$A$1:$A$16305,'[1]NBA-Data-1980-2019'!$F$1:$F$16305,"",0)</f>
        <v/>
      </c>
      <c r="CO183" s="2" t="str" cm="1">
        <f t="array" ref="CO183">_xlfn.XLOOKUP($A183&amp;CO$5,'[1]NBA-Data-1980-2019'!$B$1:$B$16305&amp;'[1]NBA-Data-1980-2019'!$A$1:$A$16305,'[1]NBA-Data-1980-2019'!$F$1:$F$16305,"",0)</f>
        <v/>
      </c>
      <c r="CP183" s="2" t="str" cm="1">
        <f t="array" ref="CP183">_xlfn.XLOOKUP($A183&amp;CP$5,'[1]NBA-Data-1980-2019'!$B$1:$B$16305&amp;'[1]NBA-Data-1980-2019'!$A$1:$A$16305,'[1]NBA-Data-1980-2019'!$F$1:$F$16305,"",0)</f>
        <v/>
      </c>
      <c r="CQ183" s="2" t="str" cm="1">
        <f t="array" ref="CQ183">_xlfn.XLOOKUP($A183&amp;CQ$5,'[1]NBA-Data-1980-2019'!$B$1:$B$16305&amp;'[1]NBA-Data-1980-2019'!$A$1:$A$16305,'[1]NBA-Data-1980-2019'!$F$1:$F$16305,"",0)</f>
        <v/>
      </c>
      <c r="CR183" s="2" t="str" cm="1">
        <f t="array" ref="CR183">_xlfn.XLOOKUP($A183&amp;CR$5,'[1]NBA-Data-1980-2019'!$B$1:$B$16305&amp;'[1]NBA-Data-1980-2019'!$A$1:$A$16305,'[1]NBA-Data-1980-2019'!$F$1:$F$16305,"",0)</f>
        <v/>
      </c>
      <c r="CS183" s="2" t="str" cm="1">
        <f t="array" ref="CS183">_xlfn.XLOOKUP($A183&amp;CS$5,'[1]NBA-Data-1980-2019'!$B$1:$B$16305&amp;'[1]NBA-Data-1980-2019'!$A$1:$A$16305,'[1]NBA-Data-1980-2019'!$F$1:$F$16305,"",0)</f>
        <v/>
      </c>
      <c r="CU183" s="2" t="str">
        <f>_xlfn.XLOOKUP($A183,TEAMS!$G$1:$G$839,TEAMS!$H$1:$H$839,"",0)</f>
        <v>PG</v>
      </c>
      <c r="CV183" s="2" t="str">
        <f>_xlfn.XLOOKUP($CU183,DASHBOARD!$B$22:$B$27,DASHBOARD!$C$22:$C$27,"",0)</f>
        <v>GUARD</v>
      </c>
      <c r="CY183" s="63">
        <f>SUMIFS('[1]NBA-Data-1980-2019'!$G$1:$G$16305,'[1]NBA-Data-1980-2019'!$B$1:$B$16305,$A183,'[1]NBA-Data-1980-2019'!$A$1:$A$16305,CY$9)</f>
        <v>385000</v>
      </c>
      <c r="CZ183" s="63">
        <f>SUMIFS('[1]NBA-Data-1980-2019'!$G$1:$G$16305,'[1]NBA-Data-1980-2019'!$B$1:$B$16305,$A183,'[1]NBA-Data-1980-2019'!$A$1:$A$16305,CZ$9)</f>
        <v>1600000</v>
      </c>
      <c r="DA183" s="63">
        <f>SUMIFS('[1]NBA-Data-1980-2019'!$G$1:$G$16305,'[1]NBA-Data-1980-2019'!$B$1:$B$16305,$A183,'[1]NBA-Data-1980-2019'!$A$1:$A$16305,DA$9)</f>
        <v>1200000</v>
      </c>
      <c r="DB183" s="63">
        <f>SUMIFS('[1]NBA-Data-1980-2019'!$G$1:$G$16305,'[1]NBA-Data-1980-2019'!$B$1:$B$16305,$A183,'[1]NBA-Data-1980-2019'!$A$1:$A$16305,DB$9)</f>
        <v>800000</v>
      </c>
      <c r="DC183" s="63">
        <f>SUMIFS('[1]NBA-Data-1980-2019'!$G$1:$G$16305,'[1]NBA-Data-1980-2019'!$B$1:$B$16305,$A183,'[1]NBA-Data-1980-2019'!$A$1:$A$16305,DC$9)</f>
        <v>0</v>
      </c>
      <c r="DD183" s="63">
        <f>SUMIFS('[1]NBA-Data-1980-2019'!$G$1:$G$16305,'[1]NBA-Data-1980-2019'!$B$1:$B$16305,$A183,'[1]NBA-Data-1980-2019'!$A$1:$A$16305,DD$9)</f>
        <v>0</v>
      </c>
      <c r="DE183" s="63">
        <f>SUMIFS('[1]NBA-Data-1980-2019'!$G$1:$G$16305,'[1]NBA-Data-1980-2019'!$B$1:$B$16305,$A183,'[1]NBA-Data-1980-2019'!$A$1:$A$16305,DE$9)</f>
        <v>0</v>
      </c>
      <c r="DF183" s="63">
        <f>SUMIFS('[1]NBA-Data-1980-2019'!$G$1:$G$16305,'[1]NBA-Data-1980-2019'!$B$1:$B$16305,$A183,'[1]NBA-Data-1980-2019'!$A$1:$A$16305,DF$9)</f>
        <v>0</v>
      </c>
      <c r="DG183" s="63">
        <f>SUMIFS('[1]NBA-Data-1980-2019'!$G$1:$G$16305,'[1]NBA-Data-1980-2019'!$B$1:$B$16305,$A183,'[1]NBA-Data-1980-2019'!$A$1:$A$16305,DG$9)</f>
        <v>0</v>
      </c>
      <c r="DH183" s="63">
        <f>SUMIFS('[1]NBA-Data-1980-2019'!$G$1:$G$16305,'[1]NBA-Data-1980-2019'!$B$1:$B$16305,$A183,'[1]NBA-Data-1980-2019'!$A$1:$A$16305,DH$9)</f>
        <v>0</v>
      </c>
      <c r="DI183" s="63">
        <f>SUMIFS('[1]NBA-Data-1980-2019'!$G$1:$G$16305,'[1]NBA-Data-1980-2019'!$B$1:$B$16305,$A183,'[1]NBA-Data-1980-2019'!$A$1:$A$16305,DI$9)</f>
        <v>0</v>
      </c>
      <c r="DJ183" s="63">
        <f>SUMIFS('[1]NBA-Data-1980-2019'!$G$1:$G$16305,'[1]NBA-Data-1980-2019'!$B$1:$B$16305,$A183,'[1]NBA-Data-1980-2019'!$A$1:$A$16305,DJ$9)</f>
        <v>0</v>
      </c>
      <c r="DK183" s="63">
        <f>SUMIFS('[1]NBA-Data-1980-2019'!$G$1:$G$16305,'[1]NBA-Data-1980-2019'!$B$1:$B$16305,$A183,'[1]NBA-Data-1980-2019'!$A$1:$A$16305,DK$9)</f>
        <v>0</v>
      </c>
      <c r="DL183" s="63">
        <f>SUMIFS('[1]NBA-Data-1980-2019'!$G$1:$G$16305,'[1]NBA-Data-1980-2019'!$B$1:$B$16305,$A183,'[1]NBA-Data-1980-2019'!$A$1:$A$16305,DL$9)</f>
        <v>0</v>
      </c>
      <c r="DM183" s="63">
        <f>SUMIFS('[1]NBA-Data-1980-2019'!$G$1:$G$16305,'[1]NBA-Data-1980-2019'!$B$1:$B$16305,$A183,'[1]NBA-Data-1980-2019'!$A$1:$A$16305,DM$9)</f>
        <v>0</v>
      </c>
      <c r="DN183" s="63">
        <f>SUMIFS('[1]NBA-Data-1980-2019'!$G$1:$G$16305,'[1]NBA-Data-1980-2019'!$B$1:$B$16305,$A183,'[1]NBA-Data-1980-2019'!$A$1:$A$16305,DN$9)</f>
        <v>0</v>
      </c>
      <c r="DO183" s="63">
        <f>SUMIFS('[1]NBA-Data-1980-2019'!$G$1:$G$16305,'[1]NBA-Data-1980-2019'!$B$1:$B$16305,$A183,'[1]NBA-Data-1980-2019'!$A$1:$A$16305,DO$9)</f>
        <v>0</v>
      </c>
      <c r="DP183" s="63">
        <f>SUMIFS('[1]NBA-Data-1980-2019'!$G$1:$G$16305,'[1]NBA-Data-1980-2019'!$B$1:$B$16305,$A183,'[1]NBA-Data-1980-2019'!$A$1:$A$16305,DP$9)</f>
        <v>0</v>
      </c>
      <c r="DQ183" s="63">
        <f>SUMIFS('[1]NBA-Data-1980-2019'!$G$1:$G$16305,'[1]NBA-Data-1980-2019'!$B$1:$B$16305,$A183,'[1]NBA-Data-1980-2019'!$A$1:$A$16305,DQ$9)</f>
        <v>0</v>
      </c>
      <c r="DR183" s="63">
        <f>SUMIFS('[1]NBA-Data-1980-2019'!$G$1:$G$16305,'[1]NBA-Data-1980-2019'!$B$1:$B$16305,$A183,'[1]NBA-Data-1980-2019'!$A$1:$A$16305,DR$9)</f>
        <v>0</v>
      </c>
      <c r="DS183" s="63">
        <f>SUMIFS('[1]NBA-Data-1980-2019'!$G$1:$G$16305,'[1]NBA-Data-1980-2019'!$B$1:$B$16305,$A183,'[1]NBA-Data-1980-2019'!$A$1:$A$16305,DS$9)</f>
        <v>0</v>
      </c>
      <c r="DT183" s="63">
        <f>SUMIFS('[1]NBA-Data-1980-2019'!$G$1:$G$16305,'[1]NBA-Data-1980-2019'!$B$1:$B$16305,$A183,'[1]NBA-Data-1980-2019'!$A$1:$A$16305,DT$9)</f>
        <v>0</v>
      </c>
      <c r="DU183" s="63">
        <f>SUMIFS('[1]NBA-Data-1980-2019'!$G$1:$G$16305,'[1]NBA-Data-1980-2019'!$B$1:$B$16305,$A183,'[1]NBA-Data-1980-2019'!$A$1:$A$16305,DU$9)</f>
        <v>0</v>
      </c>
      <c r="DV183" s="63">
        <f>SUMIFS('[1]NBA-Data-1980-2019'!$G$1:$G$16305,'[1]NBA-Data-1980-2019'!$B$1:$B$16305,$A183,'[1]NBA-Data-1980-2019'!$A$1:$A$16305,DV$9)</f>
        <v>0</v>
      </c>
      <c r="DW183" s="63">
        <f>SUMIFS('[1]NBA-Data-1980-2019'!$G$1:$G$16305,'[1]NBA-Data-1980-2019'!$B$1:$B$16305,$A183,'[1]NBA-Data-1980-2019'!$A$1:$A$16305,DW$9)</f>
        <v>0</v>
      </c>
      <c r="DX183" s="63">
        <f>SUMIFS('[1]NBA-Data-1980-2019'!$G$1:$G$16305,'[1]NBA-Data-1980-2019'!$B$1:$B$16305,$A183,'[1]NBA-Data-1980-2019'!$A$1:$A$16305,DX$9)</f>
        <v>0</v>
      </c>
      <c r="DY183" s="63">
        <f>SUMIFS('[1]NBA-Data-1980-2019'!$G$1:$G$16305,'[1]NBA-Data-1980-2019'!$B$1:$B$16305,$A183,'[1]NBA-Data-1980-2019'!$A$1:$A$16305,DY$9)</f>
        <v>0</v>
      </c>
      <c r="DZ183" s="63">
        <f>SUMIFS('[1]NBA-Data-1980-2019'!$G$1:$G$16305,'[1]NBA-Data-1980-2019'!$B$1:$B$16305,$A183,'[1]NBA-Data-1980-2019'!$A$1:$A$16305,DZ$9)</f>
        <v>0</v>
      </c>
      <c r="EA183" s="63">
        <f>SUMIFS('[1]NBA-Data-1980-2019'!$G$1:$G$16305,'[1]NBA-Data-1980-2019'!$B$1:$B$16305,$A183,'[1]NBA-Data-1980-2019'!$A$1:$A$16305,EA$9)</f>
        <v>0</v>
      </c>
      <c r="EB183" s="63">
        <f>SUMIFS('[1]NBA-Data-1980-2019'!$G$1:$G$16305,'[1]NBA-Data-1980-2019'!$B$1:$B$16305,$A183,'[1]NBA-Data-1980-2019'!$A$1:$A$16305,EB$9)</f>
        <v>0</v>
      </c>
      <c r="EC183" s="63">
        <f>SUMIFS('[1]NBA-Data-1980-2019'!$G$1:$G$16305,'[1]NBA-Data-1980-2019'!$B$1:$B$16305,$A183,'[1]NBA-Data-1980-2019'!$A$1:$A$16305,EC$9)</f>
        <v>0</v>
      </c>
      <c r="ED183" s="63">
        <f>SUMIFS('[1]NBA-Data-1980-2019'!$G$1:$G$16305,'[1]NBA-Data-1980-2019'!$B$1:$B$16305,$A183,'[1]NBA-Data-1980-2019'!$A$1:$A$16305,ED$9)</f>
        <v>0</v>
      </c>
      <c r="EH183" s="2" t="s">
        <v>1482</v>
      </c>
    </row>
    <row r="184" spans="1:165" x14ac:dyDescent="0.2">
      <c r="A184" s="2" t="s">
        <v>1037</v>
      </c>
      <c r="B184" s="2" t="str" cm="1">
        <f t="array" ref="B184">_xlfn.XLOOKUP($A184&amp;B$5,'[1]NBA-Data-1980-2019'!$B$1:$B$16305&amp;'[1]NBA-Data-1980-2019'!$A$1:$A$16305,'[1]NBA-Data-1980-2019'!$D$1:$D$16305,"",0)</f>
        <v>DET</v>
      </c>
      <c r="C184" s="2" t="str" cm="1">
        <f t="array" ref="C184">_xlfn.XLOOKUP($A184&amp;C$5,'[1]NBA-Data-1980-2019'!$B$1:$B$16305&amp;'[1]NBA-Data-1980-2019'!$A$1:$A$16305,'[1]NBA-Data-1980-2019'!$D$1:$D$16305,"",0)</f>
        <v>DET</v>
      </c>
      <c r="D184" s="2" t="str" cm="1">
        <f t="array" ref="D184">_xlfn.XLOOKUP($A184&amp;D$5,'[1]NBA-Data-1980-2019'!$B$1:$B$16305&amp;'[1]NBA-Data-1980-2019'!$A$1:$A$16305,'[1]NBA-Data-1980-2019'!$D$1:$D$16305,"",0)</f>
        <v>MIA</v>
      </c>
      <c r="E184" s="2" t="str" cm="1">
        <f t="array" ref="E184">_xlfn.XLOOKUP($A184&amp;E$5,'[1]NBA-Data-1980-2019'!$B$1:$B$16305&amp;'[1]NBA-Data-1980-2019'!$A$1:$A$16305,'[1]NBA-Data-1980-2019'!$D$1:$D$16305,"",0)</f>
        <v>MIA</v>
      </c>
      <c r="F184" s="2" t="str" cm="1">
        <f t="array" ref="F184">_xlfn.XLOOKUP($A184&amp;F$5,'[1]NBA-Data-1980-2019'!$B$1:$B$16305&amp;'[1]NBA-Data-1980-2019'!$A$1:$A$16305,'[1]NBA-Data-1980-2019'!$D$1:$D$16305,"",0)</f>
        <v>MIA</v>
      </c>
      <c r="G184" s="2" t="str" cm="1">
        <f t="array" ref="G184">_xlfn.XLOOKUP($A184&amp;G$5,'[1]NBA-Data-1980-2019'!$B$1:$B$16305&amp;'[1]NBA-Data-1980-2019'!$A$1:$A$16305,'[1]NBA-Data-1980-2019'!$D$1:$D$16305,"",0)</f>
        <v>TOT</v>
      </c>
      <c r="H184" s="2" t="str" cm="1">
        <f t="array" ref="H184">_xlfn.XLOOKUP($A184&amp;H$5,'[1]NBA-Data-1980-2019'!$B$1:$B$16305&amp;'[1]NBA-Data-1980-2019'!$A$1:$A$16305,'[1]NBA-Data-1980-2019'!$D$1:$D$16305,"",0)</f>
        <v/>
      </c>
      <c r="I184" s="2" t="str" cm="1">
        <f t="array" ref="I184">_xlfn.XLOOKUP($A184&amp;I$5,'[1]NBA-Data-1980-2019'!$B$1:$B$16305&amp;'[1]NBA-Data-1980-2019'!$A$1:$A$16305,'[1]NBA-Data-1980-2019'!$D$1:$D$16305,"",0)</f>
        <v/>
      </c>
      <c r="J184" s="2" t="str" cm="1">
        <f t="array" ref="J184">_xlfn.XLOOKUP($A184&amp;J$5,'[1]NBA-Data-1980-2019'!$B$1:$B$16305&amp;'[1]NBA-Data-1980-2019'!$A$1:$A$16305,'[1]NBA-Data-1980-2019'!$D$1:$D$16305,"",0)</f>
        <v/>
      </c>
      <c r="K184" s="2" t="str" cm="1">
        <f t="array" ref="K184">_xlfn.XLOOKUP($A184&amp;K$5,'[1]NBA-Data-1980-2019'!$B$1:$B$16305&amp;'[1]NBA-Data-1980-2019'!$A$1:$A$16305,'[1]NBA-Data-1980-2019'!$D$1:$D$16305,"",0)</f>
        <v>LAL</v>
      </c>
      <c r="L184" s="2" t="str" cm="1">
        <f t="array" ref="L184">_xlfn.XLOOKUP($A184&amp;L$5,'[1]NBA-Data-1980-2019'!$B$1:$B$16305&amp;'[1]NBA-Data-1980-2019'!$A$1:$A$16305,'[1]NBA-Data-1980-2019'!$D$1:$D$16305,"",0)</f>
        <v/>
      </c>
      <c r="M184" s="2" t="str" cm="1">
        <f t="array" ref="M184">_xlfn.XLOOKUP($A184&amp;M$5,'[1]NBA-Data-1980-2019'!$B$1:$B$16305&amp;'[1]NBA-Data-1980-2019'!$A$1:$A$16305,'[1]NBA-Data-1980-2019'!$D$1:$D$16305,"",0)</f>
        <v/>
      </c>
      <c r="N184" s="2" t="str" cm="1">
        <f t="array" ref="N184">_xlfn.XLOOKUP($A184&amp;N$5,'[1]NBA-Data-1980-2019'!$B$1:$B$16305&amp;'[1]NBA-Data-1980-2019'!$A$1:$A$16305,'[1]NBA-Data-1980-2019'!$D$1:$D$16305,"",0)</f>
        <v/>
      </c>
      <c r="O184" s="2" t="str" cm="1">
        <f t="array" ref="O184">_xlfn.XLOOKUP($A184&amp;O$5,'[1]NBA-Data-1980-2019'!$B$1:$B$16305&amp;'[1]NBA-Data-1980-2019'!$A$1:$A$16305,'[1]NBA-Data-1980-2019'!$D$1:$D$16305,"",0)</f>
        <v/>
      </c>
      <c r="P184" s="2" t="str" cm="1">
        <f t="array" ref="P184">_xlfn.XLOOKUP($A184&amp;P$5,'[1]NBA-Data-1980-2019'!$B$1:$B$16305&amp;'[1]NBA-Data-1980-2019'!$A$1:$A$16305,'[1]NBA-Data-1980-2019'!$D$1:$D$16305,"",0)</f>
        <v/>
      </c>
      <c r="Q184" s="2" t="str" cm="1">
        <f t="array" ref="Q184">_xlfn.XLOOKUP($A184&amp;Q$5,'[1]NBA-Data-1980-2019'!$B$1:$B$16305&amp;'[1]NBA-Data-1980-2019'!$A$1:$A$16305,'[1]NBA-Data-1980-2019'!$D$1:$D$16305,"",0)</f>
        <v/>
      </c>
      <c r="R184" s="2" t="str" cm="1">
        <f t="array" ref="R184">_xlfn.XLOOKUP($A184&amp;R$5,'[1]NBA-Data-1980-2019'!$B$1:$B$16305&amp;'[1]NBA-Data-1980-2019'!$A$1:$A$16305,'[1]NBA-Data-1980-2019'!$D$1:$D$16305,"",0)</f>
        <v/>
      </c>
      <c r="S184" s="2" t="str" cm="1">
        <f t="array" ref="S184">_xlfn.XLOOKUP($A184&amp;S$5,'[1]NBA-Data-1980-2019'!$B$1:$B$16305&amp;'[1]NBA-Data-1980-2019'!$A$1:$A$16305,'[1]NBA-Data-1980-2019'!$D$1:$D$16305,"",0)</f>
        <v/>
      </c>
      <c r="T184" s="2" t="str" cm="1">
        <f t="array" ref="T184">_xlfn.XLOOKUP($A184&amp;T$5,'[1]NBA-Data-1980-2019'!$B$1:$B$16305&amp;'[1]NBA-Data-1980-2019'!$A$1:$A$16305,'[1]NBA-Data-1980-2019'!$D$1:$D$16305,"",0)</f>
        <v/>
      </c>
      <c r="U184" s="2" t="str" cm="1">
        <f t="array" ref="U184">_xlfn.XLOOKUP($A184&amp;U$5,'[1]NBA-Data-1980-2019'!$B$1:$B$16305&amp;'[1]NBA-Data-1980-2019'!$A$1:$A$16305,'[1]NBA-Data-1980-2019'!$D$1:$D$16305,"",0)</f>
        <v/>
      </c>
      <c r="V184" s="2" t="str" cm="1">
        <f t="array" ref="V184">_xlfn.XLOOKUP($A184&amp;V$5,'[1]NBA-Data-1980-2019'!$B$1:$B$16305&amp;'[1]NBA-Data-1980-2019'!$A$1:$A$16305,'[1]NBA-Data-1980-2019'!$D$1:$D$16305,"",0)</f>
        <v/>
      </c>
      <c r="W184" s="2" t="str" cm="1">
        <f t="array" ref="W184">_xlfn.XLOOKUP($A184&amp;W$5,'[1]NBA-Data-1980-2019'!$B$1:$B$16305&amp;'[1]NBA-Data-1980-2019'!$A$1:$A$16305,'[1]NBA-Data-1980-2019'!$D$1:$D$16305,"",0)</f>
        <v/>
      </c>
      <c r="X184" s="2" t="str" cm="1">
        <f t="array" ref="X184">_xlfn.XLOOKUP($A184&amp;X$5,'[1]NBA-Data-1980-2019'!$B$1:$B$16305&amp;'[1]NBA-Data-1980-2019'!$A$1:$A$16305,'[1]NBA-Data-1980-2019'!$D$1:$D$16305,"",0)</f>
        <v/>
      </c>
      <c r="Y184" s="2" t="str" cm="1">
        <f t="array" ref="Y184">_xlfn.XLOOKUP($A184&amp;Y$5,'[1]NBA-Data-1980-2019'!$B$1:$B$16305&amp;'[1]NBA-Data-1980-2019'!$A$1:$A$16305,'[1]NBA-Data-1980-2019'!$D$1:$D$16305,"",0)</f>
        <v/>
      </c>
      <c r="Z184" s="2" t="str" cm="1">
        <f t="array" ref="Z184">_xlfn.XLOOKUP($A184&amp;Z$5,'[1]NBA-Data-1980-2019'!$B$1:$B$16305&amp;'[1]NBA-Data-1980-2019'!$A$1:$A$16305,'[1]NBA-Data-1980-2019'!$D$1:$D$16305,"",0)</f>
        <v/>
      </c>
      <c r="AA184" s="2" t="str" cm="1">
        <f t="array" ref="AA184">_xlfn.XLOOKUP($A184&amp;AA$5,'[1]NBA-Data-1980-2019'!$B$1:$B$16305&amp;'[1]NBA-Data-1980-2019'!$A$1:$A$16305,'[1]NBA-Data-1980-2019'!$D$1:$D$16305,"",0)</f>
        <v/>
      </c>
      <c r="AB184" s="2" t="str" cm="1">
        <f t="array" ref="AB184">_xlfn.XLOOKUP($A184&amp;AB$5,'[1]NBA-Data-1980-2019'!$B$1:$B$16305&amp;'[1]NBA-Data-1980-2019'!$A$1:$A$16305,'[1]NBA-Data-1980-2019'!$D$1:$D$16305,"",0)</f>
        <v/>
      </c>
      <c r="AC184" s="2" t="str" cm="1">
        <f t="array" ref="AC184">_xlfn.XLOOKUP($A184&amp;AC$5,'[1]NBA-Data-1980-2019'!$B$1:$B$16305&amp;'[1]NBA-Data-1980-2019'!$A$1:$A$16305,'[1]NBA-Data-1980-2019'!$D$1:$D$16305,"",0)</f>
        <v/>
      </c>
      <c r="AD184" s="2" t="str" cm="1">
        <f t="array" ref="AD184">_xlfn.XLOOKUP($A184&amp;AD$5,'[1]NBA-Data-1980-2019'!$B$1:$B$16305&amp;'[1]NBA-Data-1980-2019'!$A$1:$A$16305,'[1]NBA-Data-1980-2019'!$D$1:$D$16305,"",0)</f>
        <v/>
      </c>
      <c r="AE184" s="2" t="str" cm="1">
        <f t="array" ref="AE184">_xlfn.XLOOKUP($A184&amp;AE$5,'[1]NBA-Data-1980-2019'!$B$1:$B$16305&amp;'[1]NBA-Data-1980-2019'!$A$1:$A$16305,'[1]NBA-Data-1980-2019'!$D$1:$D$16305,"",0)</f>
        <v/>
      </c>
      <c r="AF184" s="2" t="str" cm="1">
        <f t="array" ref="AF184">_xlfn.XLOOKUP($A184&amp;AF$5,'[1]NBA-Data-1980-2019'!$B$1:$B$16305&amp;'[1]NBA-Data-1980-2019'!$A$1:$A$16305,'[1]NBA-Data-1980-2019'!$D$1:$D$16305,"",0)</f>
        <v/>
      </c>
      <c r="AG184" s="2" t="str" cm="1">
        <f t="array" ref="AG184">_xlfn.XLOOKUP($A184&amp;AG$5,'[1]NBA-Data-1980-2019'!$B$1:$B$16305&amp;'[1]NBA-Data-1980-2019'!$A$1:$A$16305,'[1]NBA-Data-1980-2019'!$D$1:$D$16305,"",0)</f>
        <v/>
      </c>
      <c r="AH184" s="2" cm="1">
        <f t="array" ref="AH184">_xlfn.XLOOKUP($A184&amp;AH$5,'[1]NBA-Data-1980-2019'!$B$1:$B$16305&amp;'[1]NBA-Data-1980-2019'!$A$1:$A$16305,'[1]NBA-Data-1980-2019'!$H$1:$H$16305,"",0)</f>
        <v>1650.2</v>
      </c>
      <c r="AI184" s="2" cm="1">
        <f t="array" ref="AI184">_xlfn.XLOOKUP($A184&amp;AI$5,'[1]NBA-Data-1980-2019'!$B$1:$B$16305&amp;'[1]NBA-Data-1980-2019'!$A$1:$A$16305,'[1]NBA-Data-1980-2019'!$H$1:$H$16305,"",0)</f>
        <v>1771.2</v>
      </c>
      <c r="AJ184" s="2" cm="1">
        <f t="array" ref="AJ184">_xlfn.XLOOKUP($A184&amp;AJ$5,'[1]NBA-Data-1980-2019'!$B$1:$B$16305&amp;'[1]NBA-Data-1980-2019'!$A$1:$A$16305,'[1]NBA-Data-1980-2019'!$H$1:$H$16305,"",0)</f>
        <v>1422.8999999999999</v>
      </c>
      <c r="AK184" s="2" cm="1">
        <f t="array" ref="AK184">_xlfn.XLOOKUP($A184&amp;AK$5,'[1]NBA-Data-1980-2019'!$B$1:$B$16305&amp;'[1]NBA-Data-1980-2019'!$A$1:$A$16305,'[1]NBA-Data-1980-2019'!$H$1:$H$16305,"",0)</f>
        <v>1907.6000000000001</v>
      </c>
      <c r="AL184" s="2" cm="1">
        <f t="array" ref="AL184">_xlfn.XLOOKUP($A184&amp;AL$5,'[1]NBA-Data-1980-2019'!$B$1:$B$16305&amp;'[1]NBA-Data-1980-2019'!$A$1:$A$16305,'[1]NBA-Data-1980-2019'!$H$1:$H$16305,"",0)</f>
        <v>1957.5</v>
      </c>
      <c r="AM184" s="2" cm="1">
        <f t="array" ref="AM184">_xlfn.XLOOKUP($A184&amp;AM$5,'[1]NBA-Data-1980-2019'!$B$1:$B$16305&amp;'[1]NBA-Data-1980-2019'!$A$1:$A$16305,'[1]NBA-Data-1980-2019'!$H$1:$H$16305,"",0)</f>
        <v>672</v>
      </c>
      <c r="AN184" s="2" t="str" cm="1">
        <f t="array" ref="AN184">_xlfn.XLOOKUP($A184&amp;AN$5,'[1]NBA-Data-1980-2019'!$B$1:$B$16305&amp;'[1]NBA-Data-1980-2019'!$A$1:$A$16305,'[1]NBA-Data-1980-2019'!$H$1:$H$16305,"",0)</f>
        <v/>
      </c>
      <c r="AO184" s="2" t="str" cm="1">
        <f t="array" ref="AO184">_xlfn.XLOOKUP($A184&amp;AO$5,'[1]NBA-Data-1980-2019'!$B$1:$B$16305&amp;'[1]NBA-Data-1980-2019'!$A$1:$A$16305,'[1]NBA-Data-1980-2019'!$H$1:$H$16305,"",0)</f>
        <v/>
      </c>
      <c r="AP184" s="2" t="str" cm="1">
        <f t="array" ref="AP184">_xlfn.XLOOKUP($A184&amp;AP$5,'[1]NBA-Data-1980-2019'!$B$1:$B$16305&amp;'[1]NBA-Data-1980-2019'!$A$1:$A$16305,'[1]NBA-Data-1980-2019'!$H$1:$H$16305,"",0)</f>
        <v/>
      </c>
      <c r="AQ184" s="2" cm="1">
        <f t="array" ref="AQ184">_xlfn.XLOOKUP($A184&amp;AQ$5,'[1]NBA-Data-1980-2019'!$B$1:$B$16305&amp;'[1]NBA-Data-1980-2019'!$A$1:$A$16305,'[1]NBA-Data-1980-2019'!$H$1:$H$16305,"",0)</f>
        <v>301.5</v>
      </c>
      <c r="AR184" s="2" t="str" cm="1">
        <f t="array" ref="AR184">_xlfn.XLOOKUP($A184&amp;AR$5,'[1]NBA-Data-1980-2019'!$B$1:$B$16305&amp;'[1]NBA-Data-1980-2019'!$A$1:$A$16305,'[1]NBA-Data-1980-2019'!$H$1:$H$16305,"",0)</f>
        <v/>
      </c>
      <c r="AS184" s="2" t="str" cm="1">
        <f t="array" ref="AS184">_xlfn.XLOOKUP($A184&amp;AS$5,'[1]NBA-Data-1980-2019'!$B$1:$B$16305&amp;'[1]NBA-Data-1980-2019'!$A$1:$A$16305,'[1]NBA-Data-1980-2019'!$H$1:$H$16305,"",0)</f>
        <v/>
      </c>
      <c r="AT184" s="2" t="str" cm="1">
        <f t="array" ref="AT184">_xlfn.XLOOKUP($A184&amp;AT$5,'[1]NBA-Data-1980-2019'!$B$1:$B$16305&amp;'[1]NBA-Data-1980-2019'!$A$1:$A$16305,'[1]NBA-Data-1980-2019'!$H$1:$H$16305,"",0)</f>
        <v/>
      </c>
      <c r="AU184" s="2" t="str" cm="1">
        <f t="array" ref="AU184">_xlfn.XLOOKUP($A184&amp;AU$5,'[1]NBA-Data-1980-2019'!$B$1:$B$16305&amp;'[1]NBA-Data-1980-2019'!$A$1:$A$16305,'[1]NBA-Data-1980-2019'!$H$1:$H$16305,"",0)</f>
        <v/>
      </c>
      <c r="AV184" s="2" t="str" cm="1">
        <f t="array" ref="AV184">_xlfn.XLOOKUP($A184&amp;AV$5,'[1]NBA-Data-1980-2019'!$B$1:$B$16305&amp;'[1]NBA-Data-1980-2019'!$A$1:$A$16305,'[1]NBA-Data-1980-2019'!$H$1:$H$16305,"",0)</f>
        <v/>
      </c>
      <c r="AW184" s="2" t="str" cm="1">
        <f t="array" ref="AW184">_xlfn.XLOOKUP($A184&amp;AW$5,'[1]NBA-Data-1980-2019'!$B$1:$B$16305&amp;'[1]NBA-Data-1980-2019'!$A$1:$A$16305,'[1]NBA-Data-1980-2019'!$H$1:$H$16305,"",0)</f>
        <v/>
      </c>
      <c r="AX184" s="2" t="str" cm="1">
        <f t="array" ref="AX184">_xlfn.XLOOKUP($A184&amp;AX$5,'[1]NBA-Data-1980-2019'!$B$1:$B$16305&amp;'[1]NBA-Data-1980-2019'!$A$1:$A$16305,'[1]NBA-Data-1980-2019'!$H$1:$H$16305,"",0)</f>
        <v/>
      </c>
      <c r="AY184" s="2" t="str" cm="1">
        <f t="array" ref="AY184">_xlfn.XLOOKUP($A184&amp;AY$5,'[1]NBA-Data-1980-2019'!$B$1:$B$16305&amp;'[1]NBA-Data-1980-2019'!$A$1:$A$16305,'[1]NBA-Data-1980-2019'!$H$1:$H$16305,"",0)</f>
        <v/>
      </c>
      <c r="AZ184" s="2" t="str" cm="1">
        <f t="array" ref="AZ184">_xlfn.XLOOKUP($A184&amp;AZ$5,'[1]NBA-Data-1980-2019'!$B$1:$B$16305&amp;'[1]NBA-Data-1980-2019'!$A$1:$A$16305,'[1]NBA-Data-1980-2019'!$H$1:$H$16305,"",0)</f>
        <v/>
      </c>
      <c r="BA184" s="2" t="str" cm="1">
        <f t="array" ref="BA184">_xlfn.XLOOKUP($A184&amp;BA$5,'[1]NBA-Data-1980-2019'!$B$1:$B$16305&amp;'[1]NBA-Data-1980-2019'!$A$1:$A$16305,'[1]NBA-Data-1980-2019'!$H$1:$H$16305,"",0)</f>
        <v/>
      </c>
      <c r="BB184" s="2" t="str" cm="1">
        <f t="array" ref="BB184">_xlfn.XLOOKUP($A184&amp;BB$5,'[1]NBA-Data-1980-2019'!$B$1:$B$16305&amp;'[1]NBA-Data-1980-2019'!$A$1:$A$16305,'[1]NBA-Data-1980-2019'!$H$1:$H$16305,"",0)</f>
        <v/>
      </c>
      <c r="BC184" s="2" t="str" cm="1">
        <f t="array" ref="BC184">_xlfn.XLOOKUP($A184&amp;BC$5,'[1]NBA-Data-1980-2019'!$B$1:$B$16305&amp;'[1]NBA-Data-1980-2019'!$A$1:$A$16305,'[1]NBA-Data-1980-2019'!$H$1:$H$16305,"",0)</f>
        <v/>
      </c>
      <c r="BD184" s="2" t="str" cm="1">
        <f t="array" ref="BD184">_xlfn.XLOOKUP($A184&amp;BD$5,'[1]NBA-Data-1980-2019'!$B$1:$B$16305&amp;'[1]NBA-Data-1980-2019'!$A$1:$A$16305,'[1]NBA-Data-1980-2019'!$H$1:$H$16305,"",0)</f>
        <v/>
      </c>
      <c r="BE184" s="2" t="str" cm="1">
        <f t="array" ref="BE184">_xlfn.XLOOKUP($A184&amp;BE$5,'[1]NBA-Data-1980-2019'!$B$1:$B$16305&amp;'[1]NBA-Data-1980-2019'!$A$1:$A$16305,'[1]NBA-Data-1980-2019'!$H$1:$H$16305,"",0)</f>
        <v/>
      </c>
      <c r="BF184" s="2" t="str" cm="1">
        <f t="array" ref="BF184">_xlfn.XLOOKUP($A184&amp;BF$5,'[1]NBA-Data-1980-2019'!$B$1:$B$16305&amp;'[1]NBA-Data-1980-2019'!$A$1:$A$16305,'[1]NBA-Data-1980-2019'!$H$1:$H$16305,"",0)</f>
        <v/>
      </c>
      <c r="BG184" s="2" t="str" cm="1">
        <f t="array" ref="BG184">_xlfn.XLOOKUP($A184&amp;BG$5,'[1]NBA-Data-1980-2019'!$B$1:$B$16305&amp;'[1]NBA-Data-1980-2019'!$A$1:$A$16305,'[1]NBA-Data-1980-2019'!$H$1:$H$16305,"",0)</f>
        <v/>
      </c>
      <c r="BH184" s="2" t="str" cm="1">
        <f t="array" ref="BH184">_xlfn.XLOOKUP($A184&amp;BH$5,'[1]NBA-Data-1980-2019'!$B$1:$B$16305&amp;'[1]NBA-Data-1980-2019'!$A$1:$A$16305,'[1]NBA-Data-1980-2019'!$H$1:$H$16305,"",0)</f>
        <v/>
      </c>
      <c r="BI184" s="2" t="str" cm="1">
        <f t="array" ref="BI184">_xlfn.XLOOKUP($A184&amp;BI$5,'[1]NBA-Data-1980-2019'!$B$1:$B$16305&amp;'[1]NBA-Data-1980-2019'!$A$1:$A$16305,'[1]NBA-Data-1980-2019'!$H$1:$H$16305,"",0)</f>
        <v/>
      </c>
      <c r="BJ184" s="2" t="str" cm="1">
        <f t="array" ref="BJ184">_xlfn.XLOOKUP($A184&amp;BJ$5,'[1]NBA-Data-1980-2019'!$B$1:$B$16305&amp;'[1]NBA-Data-1980-2019'!$A$1:$A$16305,'[1]NBA-Data-1980-2019'!$H$1:$H$16305,"",0)</f>
        <v/>
      </c>
      <c r="BK184" s="2" t="str" cm="1">
        <f t="array" ref="BK184">_xlfn.XLOOKUP($A184&amp;BK$5,'[1]NBA-Data-1980-2019'!$B$1:$B$16305&amp;'[1]NBA-Data-1980-2019'!$A$1:$A$16305,'[1]NBA-Data-1980-2019'!$H$1:$H$16305,"",0)</f>
        <v/>
      </c>
      <c r="BL184" s="2" t="str" cm="1">
        <f t="array" ref="BL184">_xlfn.XLOOKUP($A184&amp;BL$5,'[1]NBA-Data-1980-2019'!$B$1:$B$16305&amp;'[1]NBA-Data-1980-2019'!$A$1:$A$16305,'[1]NBA-Data-1980-2019'!$H$1:$H$16305,"",0)</f>
        <v/>
      </c>
      <c r="BM184" s="2" t="str" cm="1">
        <f t="array" ref="BM184">_xlfn.XLOOKUP($A184&amp;BM$5,'[1]NBA-Data-1980-2019'!$B$1:$B$16305&amp;'[1]NBA-Data-1980-2019'!$A$1:$A$16305,'[1]NBA-Data-1980-2019'!$H$1:$H$16305,"",0)</f>
        <v/>
      </c>
      <c r="BN184" s="2" cm="1">
        <f t="array" ref="BN184">_xlfn.XLOOKUP($A184&amp;BN$5,'[1]NBA-Data-1980-2019'!$B$1:$B$16305&amp;'[1]NBA-Data-1980-2019'!$A$1:$A$16305,'[1]NBA-Data-1980-2019'!$F$1:$F$16305,"",0)</f>
        <v>13.6</v>
      </c>
      <c r="BO184" s="2" cm="1">
        <f t="array" ref="BO184">_xlfn.XLOOKUP($A184&amp;BO$5,'[1]NBA-Data-1980-2019'!$B$1:$B$16305&amp;'[1]NBA-Data-1980-2019'!$A$1:$A$16305,'[1]NBA-Data-1980-2019'!$F$1:$F$16305,"",0)</f>
        <v>14.7</v>
      </c>
      <c r="BP184" s="2" cm="1">
        <f t="array" ref="BP184">_xlfn.XLOOKUP($A184&amp;BP$5,'[1]NBA-Data-1980-2019'!$B$1:$B$16305&amp;'[1]NBA-Data-1980-2019'!$A$1:$A$16305,'[1]NBA-Data-1980-2019'!$F$1:$F$16305,"",0)</f>
        <v>11.9</v>
      </c>
      <c r="BQ184" s="2" cm="1">
        <f t="array" ref="BQ184">_xlfn.XLOOKUP($A184&amp;BQ$5,'[1]NBA-Data-1980-2019'!$B$1:$B$16305&amp;'[1]NBA-Data-1980-2019'!$A$1:$A$16305,'[1]NBA-Data-1980-2019'!$F$1:$F$16305,"",0)</f>
        <v>13</v>
      </c>
      <c r="BR184" s="2" cm="1">
        <f t="array" ref="BR184">_xlfn.XLOOKUP($A184&amp;BR$5,'[1]NBA-Data-1980-2019'!$B$1:$B$16305&amp;'[1]NBA-Data-1980-2019'!$A$1:$A$16305,'[1]NBA-Data-1980-2019'!$F$1:$F$16305,"",0)</f>
        <v>11.4</v>
      </c>
      <c r="BS184" s="2" cm="1">
        <f t="array" ref="BS184">_xlfn.XLOOKUP($A184&amp;BS$5,'[1]NBA-Data-1980-2019'!$B$1:$B$16305&amp;'[1]NBA-Data-1980-2019'!$A$1:$A$16305,'[1]NBA-Data-1980-2019'!$F$1:$F$16305,"",0)</f>
        <v>10</v>
      </c>
      <c r="BT184" s="2" t="str" cm="1">
        <f t="array" ref="BT184">_xlfn.XLOOKUP($A184&amp;BT$5,'[1]NBA-Data-1980-2019'!$B$1:$B$16305&amp;'[1]NBA-Data-1980-2019'!$A$1:$A$16305,'[1]NBA-Data-1980-2019'!$F$1:$F$16305,"",0)</f>
        <v/>
      </c>
      <c r="BU184" s="2" t="str" cm="1">
        <f t="array" ref="BU184">_xlfn.XLOOKUP($A184&amp;BU$5,'[1]NBA-Data-1980-2019'!$B$1:$B$16305&amp;'[1]NBA-Data-1980-2019'!$A$1:$A$16305,'[1]NBA-Data-1980-2019'!$F$1:$F$16305,"",0)</f>
        <v/>
      </c>
      <c r="BV184" s="2" t="str" cm="1">
        <f t="array" ref="BV184">_xlfn.XLOOKUP($A184&amp;BV$5,'[1]NBA-Data-1980-2019'!$B$1:$B$16305&amp;'[1]NBA-Data-1980-2019'!$A$1:$A$16305,'[1]NBA-Data-1980-2019'!$F$1:$F$16305,"",0)</f>
        <v/>
      </c>
      <c r="BW184" s="2" cm="1">
        <f t="array" ref="BW184">_xlfn.XLOOKUP($A184&amp;BW$5,'[1]NBA-Data-1980-2019'!$B$1:$B$16305&amp;'[1]NBA-Data-1980-2019'!$A$1:$A$16305,'[1]NBA-Data-1980-2019'!$F$1:$F$16305,"",0)</f>
        <v>8.3000000000000007</v>
      </c>
      <c r="BX184" s="2" t="str" cm="1">
        <f t="array" ref="BX184">_xlfn.XLOOKUP($A184&amp;BX$5,'[1]NBA-Data-1980-2019'!$B$1:$B$16305&amp;'[1]NBA-Data-1980-2019'!$A$1:$A$16305,'[1]NBA-Data-1980-2019'!$F$1:$F$16305,"",0)</f>
        <v/>
      </c>
      <c r="BY184" s="2" t="str" cm="1">
        <f t="array" ref="BY184">_xlfn.XLOOKUP($A184&amp;BY$5,'[1]NBA-Data-1980-2019'!$B$1:$B$16305&amp;'[1]NBA-Data-1980-2019'!$A$1:$A$16305,'[1]NBA-Data-1980-2019'!$F$1:$F$16305,"",0)</f>
        <v/>
      </c>
      <c r="BZ184" s="2" t="str" cm="1">
        <f t="array" ref="BZ184">_xlfn.XLOOKUP($A184&amp;BZ$5,'[1]NBA-Data-1980-2019'!$B$1:$B$16305&amp;'[1]NBA-Data-1980-2019'!$A$1:$A$16305,'[1]NBA-Data-1980-2019'!$F$1:$F$16305,"",0)</f>
        <v/>
      </c>
      <c r="CA184" s="2" t="str" cm="1">
        <f t="array" ref="CA184">_xlfn.XLOOKUP($A184&amp;CA$5,'[1]NBA-Data-1980-2019'!$B$1:$B$16305&amp;'[1]NBA-Data-1980-2019'!$A$1:$A$16305,'[1]NBA-Data-1980-2019'!$F$1:$F$16305,"",0)</f>
        <v/>
      </c>
      <c r="CB184" s="2" t="str" cm="1">
        <f t="array" ref="CB184">_xlfn.XLOOKUP($A184&amp;CB$5,'[1]NBA-Data-1980-2019'!$B$1:$B$16305&amp;'[1]NBA-Data-1980-2019'!$A$1:$A$16305,'[1]NBA-Data-1980-2019'!$F$1:$F$16305,"",0)</f>
        <v/>
      </c>
      <c r="CC184" s="2" t="str" cm="1">
        <f t="array" ref="CC184">_xlfn.XLOOKUP($A184&amp;CC$5,'[1]NBA-Data-1980-2019'!$B$1:$B$16305&amp;'[1]NBA-Data-1980-2019'!$A$1:$A$16305,'[1]NBA-Data-1980-2019'!$F$1:$F$16305,"",0)</f>
        <v/>
      </c>
      <c r="CD184" s="2" t="str" cm="1">
        <f t="array" ref="CD184">_xlfn.XLOOKUP($A184&amp;CD$5,'[1]NBA-Data-1980-2019'!$B$1:$B$16305&amp;'[1]NBA-Data-1980-2019'!$A$1:$A$16305,'[1]NBA-Data-1980-2019'!$F$1:$F$16305,"",0)</f>
        <v/>
      </c>
      <c r="CE184" s="2" t="str" cm="1">
        <f t="array" ref="CE184">_xlfn.XLOOKUP($A184&amp;CE$5,'[1]NBA-Data-1980-2019'!$B$1:$B$16305&amp;'[1]NBA-Data-1980-2019'!$A$1:$A$16305,'[1]NBA-Data-1980-2019'!$F$1:$F$16305,"",0)</f>
        <v/>
      </c>
      <c r="CF184" s="2" t="str" cm="1">
        <f t="array" ref="CF184">_xlfn.XLOOKUP($A184&amp;CF$5,'[1]NBA-Data-1980-2019'!$B$1:$B$16305&amp;'[1]NBA-Data-1980-2019'!$A$1:$A$16305,'[1]NBA-Data-1980-2019'!$F$1:$F$16305,"",0)</f>
        <v/>
      </c>
      <c r="CG184" s="2" t="str" cm="1">
        <f t="array" ref="CG184">_xlfn.XLOOKUP($A184&amp;CG$5,'[1]NBA-Data-1980-2019'!$B$1:$B$16305&amp;'[1]NBA-Data-1980-2019'!$A$1:$A$16305,'[1]NBA-Data-1980-2019'!$F$1:$F$16305,"",0)</f>
        <v/>
      </c>
      <c r="CH184" s="2" t="str" cm="1">
        <f t="array" ref="CH184">_xlfn.XLOOKUP($A184&amp;CH$5,'[1]NBA-Data-1980-2019'!$B$1:$B$16305&amp;'[1]NBA-Data-1980-2019'!$A$1:$A$16305,'[1]NBA-Data-1980-2019'!$F$1:$F$16305,"",0)</f>
        <v/>
      </c>
      <c r="CI184" s="2" t="str" cm="1">
        <f t="array" ref="CI184">_xlfn.XLOOKUP($A184&amp;CI$5,'[1]NBA-Data-1980-2019'!$B$1:$B$16305&amp;'[1]NBA-Data-1980-2019'!$A$1:$A$16305,'[1]NBA-Data-1980-2019'!$F$1:$F$16305,"",0)</f>
        <v/>
      </c>
      <c r="CJ184" s="2" t="str" cm="1">
        <f t="array" ref="CJ184">_xlfn.XLOOKUP($A184&amp;CJ$5,'[1]NBA-Data-1980-2019'!$B$1:$B$16305&amp;'[1]NBA-Data-1980-2019'!$A$1:$A$16305,'[1]NBA-Data-1980-2019'!$F$1:$F$16305,"",0)</f>
        <v/>
      </c>
      <c r="CK184" s="2" t="str" cm="1">
        <f t="array" ref="CK184">_xlfn.XLOOKUP($A184&amp;CK$5,'[1]NBA-Data-1980-2019'!$B$1:$B$16305&amp;'[1]NBA-Data-1980-2019'!$A$1:$A$16305,'[1]NBA-Data-1980-2019'!$F$1:$F$16305,"",0)</f>
        <v/>
      </c>
      <c r="CL184" s="2" t="str" cm="1">
        <f t="array" ref="CL184">_xlfn.XLOOKUP($A184&amp;CL$5,'[1]NBA-Data-1980-2019'!$B$1:$B$16305&amp;'[1]NBA-Data-1980-2019'!$A$1:$A$16305,'[1]NBA-Data-1980-2019'!$F$1:$F$16305,"",0)</f>
        <v/>
      </c>
      <c r="CM184" s="2" t="str" cm="1">
        <f t="array" ref="CM184">_xlfn.XLOOKUP($A184&amp;CM$5,'[1]NBA-Data-1980-2019'!$B$1:$B$16305&amp;'[1]NBA-Data-1980-2019'!$A$1:$A$16305,'[1]NBA-Data-1980-2019'!$F$1:$F$16305,"",0)</f>
        <v/>
      </c>
      <c r="CN184" s="2" t="str" cm="1">
        <f t="array" ref="CN184">_xlfn.XLOOKUP($A184&amp;CN$5,'[1]NBA-Data-1980-2019'!$B$1:$B$16305&amp;'[1]NBA-Data-1980-2019'!$A$1:$A$16305,'[1]NBA-Data-1980-2019'!$F$1:$F$16305,"",0)</f>
        <v/>
      </c>
      <c r="CO184" s="2" t="str" cm="1">
        <f t="array" ref="CO184">_xlfn.XLOOKUP($A184&amp;CO$5,'[1]NBA-Data-1980-2019'!$B$1:$B$16305&amp;'[1]NBA-Data-1980-2019'!$A$1:$A$16305,'[1]NBA-Data-1980-2019'!$F$1:$F$16305,"",0)</f>
        <v/>
      </c>
      <c r="CP184" s="2" t="str" cm="1">
        <f t="array" ref="CP184">_xlfn.XLOOKUP($A184&amp;CP$5,'[1]NBA-Data-1980-2019'!$B$1:$B$16305&amp;'[1]NBA-Data-1980-2019'!$A$1:$A$16305,'[1]NBA-Data-1980-2019'!$F$1:$F$16305,"",0)</f>
        <v/>
      </c>
      <c r="CQ184" s="2" t="str" cm="1">
        <f t="array" ref="CQ184">_xlfn.XLOOKUP($A184&amp;CQ$5,'[1]NBA-Data-1980-2019'!$B$1:$B$16305&amp;'[1]NBA-Data-1980-2019'!$A$1:$A$16305,'[1]NBA-Data-1980-2019'!$F$1:$F$16305,"",0)</f>
        <v/>
      </c>
      <c r="CR184" s="2" t="str" cm="1">
        <f t="array" ref="CR184">_xlfn.XLOOKUP($A184&amp;CR$5,'[1]NBA-Data-1980-2019'!$B$1:$B$16305&amp;'[1]NBA-Data-1980-2019'!$A$1:$A$16305,'[1]NBA-Data-1980-2019'!$F$1:$F$16305,"",0)</f>
        <v/>
      </c>
      <c r="CS184" s="2" t="str" cm="1">
        <f t="array" ref="CS184">_xlfn.XLOOKUP($A184&amp;CS$5,'[1]NBA-Data-1980-2019'!$B$1:$B$16305&amp;'[1]NBA-Data-1980-2019'!$A$1:$A$16305,'[1]NBA-Data-1980-2019'!$F$1:$F$16305,"",0)</f>
        <v/>
      </c>
      <c r="CU184" s="2" t="str">
        <f>_xlfn.XLOOKUP($A184,TEAMS!$G$1:$G$839,TEAMS!$H$1:$H$839,"",0)</f>
        <v>C</v>
      </c>
      <c r="CV184" s="2" t="str">
        <f>_xlfn.XLOOKUP($CU184,DASHBOARD!$B$22:$B$27,DASHBOARD!$C$22:$C$27,"",0)</f>
        <v>CENTER</v>
      </c>
      <c r="CY184" s="63">
        <f>SUMIFS('[1]NBA-Data-1980-2019'!$G$1:$G$16305,'[1]NBA-Data-1980-2019'!$B$1:$B$16305,$A184,'[1]NBA-Data-1980-2019'!$A$1:$A$16305,CY$9)</f>
        <v>575000</v>
      </c>
      <c r="CZ184" s="63">
        <f>SUMIFS('[1]NBA-Data-1980-2019'!$G$1:$G$16305,'[1]NBA-Data-1980-2019'!$B$1:$B$16305,$A184,'[1]NBA-Data-1980-2019'!$A$1:$A$16305,CZ$9)</f>
        <v>0</v>
      </c>
      <c r="DA184" s="63">
        <f>SUMIFS('[1]NBA-Data-1980-2019'!$G$1:$G$16305,'[1]NBA-Data-1980-2019'!$B$1:$B$16305,$A184,'[1]NBA-Data-1980-2019'!$A$1:$A$16305,DA$9)</f>
        <v>2002000</v>
      </c>
      <c r="DB184" s="63">
        <f>SUMIFS('[1]NBA-Data-1980-2019'!$G$1:$G$16305,'[1]NBA-Data-1980-2019'!$B$1:$B$16305,$A184,'[1]NBA-Data-1980-2019'!$A$1:$A$16305,DB$9)</f>
        <v>2452000</v>
      </c>
      <c r="DC184" s="63">
        <f>SUMIFS('[1]NBA-Data-1980-2019'!$G$1:$G$16305,'[1]NBA-Data-1980-2019'!$B$1:$B$16305,$A184,'[1]NBA-Data-1980-2019'!$A$1:$A$16305,DC$9)</f>
        <v>2652000</v>
      </c>
      <c r="DD184" s="63">
        <f>SUMIFS('[1]NBA-Data-1980-2019'!$G$1:$G$16305,'[1]NBA-Data-1980-2019'!$B$1:$B$16305,$A184,'[1]NBA-Data-1980-2019'!$A$1:$A$16305,DD$9)</f>
        <v>2402000</v>
      </c>
      <c r="DE184" s="63">
        <f>SUMIFS('[1]NBA-Data-1980-2019'!$G$1:$G$16305,'[1]NBA-Data-1980-2019'!$B$1:$B$16305,$A184,'[1]NBA-Data-1980-2019'!$A$1:$A$16305,DE$9)</f>
        <v>0</v>
      </c>
      <c r="DF184" s="63">
        <f>SUMIFS('[1]NBA-Data-1980-2019'!$G$1:$G$16305,'[1]NBA-Data-1980-2019'!$B$1:$B$16305,$A184,'[1]NBA-Data-1980-2019'!$A$1:$A$16305,DF$9)</f>
        <v>0</v>
      </c>
      <c r="DG184" s="63">
        <f>SUMIFS('[1]NBA-Data-1980-2019'!$G$1:$G$16305,'[1]NBA-Data-1980-2019'!$B$1:$B$16305,$A184,'[1]NBA-Data-1980-2019'!$A$1:$A$16305,DG$9)</f>
        <v>0</v>
      </c>
      <c r="DH184" s="63">
        <f>SUMIFS('[1]NBA-Data-1980-2019'!$G$1:$G$16305,'[1]NBA-Data-1980-2019'!$B$1:$B$16305,$A184,'[1]NBA-Data-1980-2019'!$A$1:$A$16305,DH$9)</f>
        <v>510000</v>
      </c>
      <c r="DI184" s="63">
        <f>SUMIFS('[1]NBA-Data-1980-2019'!$G$1:$G$16305,'[1]NBA-Data-1980-2019'!$B$1:$B$16305,$A184,'[1]NBA-Data-1980-2019'!$A$1:$A$16305,DI$9)</f>
        <v>0</v>
      </c>
      <c r="DJ184" s="63">
        <f>SUMIFS('[1]NBA-Data-1980-2019'!$G$1:$G$16305,'[1]NBA-Data-1980-2019'!$B$1:$B$16305,$A184,'[1]NBA-Data-1980-2019'!$A$1:$A$16305,DJ$9)</f>
        <v>0</v>
      </c>
      <c r="DK184" s="63">
        <f>SUMIFS('[1]NBA-Data-1980-2019'!$G$1:$G$16305,'[1]NBA-Data-1980-2019'!$B$1:$B$16305,$A184,'[1]NBA-Data-1980-2019'!$A$1:$A$16305,DK$9)</f>
        <v>0</v>
      </c>
      <c r="DL184" s="63">
        <f>SUMIFS('[1]NBA-Data-1980-2019'!$G$1:$G$16305,'[1]NBA-Data-1980-2019'!$B$1:$B$16305,$A184,'[1]NBA-Data-1980-2019'!$A$1:$A$16305,DL$9)</f>
        <v>0</v>
      </c>
      <c r="DM184" s="63">
        <f>SUMIFS('[1]NBA-Data-1980-2019'!$G$1:$G$16305,'[1]NBA-Data-1980-2019'!$B$1:$B$16305,$A184,'[1]NBA-Data-1980-2019'!$A$1:$A$16305,DM$9)</f>
        <v>0</v>
      </c>
      <c r="DN184" s="63">
        <f>SUMIFS('[1]NBA-Data-1980-2019'!$G$1:$G$16305,'[1]NBA-Data-1980-2019'!$B$1:$B$16305,$A184,'[1]NBA-Data-1980-2019'!$A$1:$A$16305,DN$9)</f>
        <v>0</v>
      </c>
      <c r="DO184" s="63">
        <f>SUMIFS('[1]NBA-Data-1980-2019'!$G$1:$G$16305,'[1]NBA-Data-1980-2019'!$B$1:$B$16305,$A184,'[1]NBA-Data-1980-2019'!$A$1:$A$16305,DO$9)</f>
        <v>0</v>
      </c>
      <c r="DP184" s="63">
        <f>SUMIFS('[1]NBA-Data-1980-2019'!$G$1:$G$16305,'[1]NBA-Data-1980-2019'!$B$1:$B$16305,$A184,'[1]NBA-Data-1980-2019'!$A$1:$A$16305,DP$9)</f>
        <v>0</v>
      </c>
      <c r="DQ184" s="63">
        <f>SUMIFS('[1]NBA-Data-1980-2019'!$G$1:$G$16305,'[1]NBA-Data-1980-2019'!$B$1:$B$16305,$A184,'[1]NBA-Data-1980-2019'!$A$1:$A$16305,DQ$9)</f>
        <v>0</v>
      </c>
      <c r="DR184" s="63">
        <f>SUMIFS('[1]NBA-Data-1980-2019'!$G$1:$G$16305,'[1]NBA-Data-1980-2019'!$B$1:$B$16305,$A184,'[1]NBA-Data-1980-2019'!$A$1:$A$16305,DR$9)</f>
        <v>0</v>
      </c>
      <c r="DS184" s="63">
        <f>SUMIFS('[1]NBA-Data-1980-2019'!$G$1:$G$16305,'[1]NBA-Data-1980-2019'!$B$1:$B$16305,$A184,'[1]NBA-Data-1980-2019'!$A$1:$A$16305,DS$9)</f>
        <v>0</v>
      </c>
      <c r="DT184" s="63">
        <f>SUMIFS('[1]NBA-Data-1980-2019'!$G$1:$G$16305,'[1]NBA-Data-1980-2019'!$B$1:$B$16305,$A184,'[1]NBA-Data-1980-2019'!$A$1:$A$16305,DT$9)</f>
        <v>0</v>
      </c>
      <c r="DU184" s="63">
        <f>SUMIFS('[1]NBA-Data-1980-2019'!$G$1:$G$16305,'[1]NBA-Data-1980-2019'!$B$1:$B$16305,$A184,'[1]NBA-Data-1980-2019'!$A$1:$A$16305,DU$9)</f>
        <v>0</v>
      </c>
      <c r="DV184" s="63">
        <f>SUMIFS('[1]NBA-Data-1980-2019'!$G$1:$G$16305,'[1]NBA-Data-1980-2019'!$B$1:$B$16305,$A184,'[1]NBA-Data-1980-2019'!$A$1:$A$16305,DV$9)</f>
        <v>0</v>
      </c>
      <c r="DW184" s="63">
        <f>SUMIFS('[1]NBA-Data-1980-2019'!$G$1:$G$16305,'[1]NBA-Data-1980-2019'!$B$1:$B$16305,$A184,'[1]NBA-Data-1980-2019'!$A$1:$A$16305,DW$9)</f>
        <v>0</v>
      </c>
      <c r="DX184" s="63">
        <f>SUMIFS('[1]NBA-Data-1980-2019'!$G$1:$G$16305,'[1]NBA-Data-1980-2019'!$B$1:$B$16305,$A184,'[1]NBA-Data-1980-2019'!$A$1:$A$16305,DX$9)</f>
        <v>0</v>
      </c>
      <c r="DY184" s="63">
        <f>SUMIFS('[1]NBA-Data-1980-2019'!$G$1:$G$16305,'[1]NBA-Data-1980-2019'!$B$1:$B$16305,$A184,'[1]NBA-Data-1980-2019'!$A$1:$A$16305,DY$9)</f>
        <v>0</v>
      </c>
      <c r="DZ184" s="63">
        <f>SUMIFS('[1]NBA-Data-1980-2019'!$G$1:$G$16305,'[1]NBA-Data-1980-2019'!$B$1:$B$16305,$A184,'[1]NBA-Data-1980-2019'!$A$1:$A$16305,DZ$9)</f>
        <v>0</v>
      </c>
      <c r="EA184" s="63">
        <f>SUMIFS('[1]NBA-Data-1980-2019'!$G$1:$G$16305,'[1]NBA-Data-1980-2019'!$B$1:$B$16305,$A184,'[1]NBA-Data-1980-2019'!$A$1:$A$16305,EA$9)</f>
        <v>0</v>
      </c>
      <c r="EB184" s="63">
        <f>SUMIFS('[1]NBA-Data-1980-2019'!$G$1:$G$16305,'[1]NBA-Data-1980-2019'!$B$1:$B$16305,$A184,'[1]NBA-Data-1980-2019'!$A$1:$A$16305,EB$9)</f>
        <v>0</v>
      </c>
      <c r="EC184" s="63">
        <f>SUMIFS('[1]NBA-Data-1980-2019'!$G$1:$G$16305,'[1]NBA-Data-1980-2019'!$B$1:$B$16305,$A184,'[1]NBA-Data-1980-2019'!$A$1:$A$16305,EC$9)</f>
        <v>0</v>
      </c>
      <c r="ED184" s="63">
        <f>SUMIFS('[1]NBA-Data-1980-2019'!$G$1:$G$16305,'[1]NBA-Data-1980-2019'!$B$1:$B$16305,$A184,'[1]NBA-Data-1980-2019'!$A$1:$A$16305,ED$9)</f>
        <v>0</v>
      </c>
      <c r="EH184" s="2" t="s">
        <v>1480</v>
      </c>
    </row>
    <row r="185" spans="1:165" x14ac:dyDescent="0.2">
      <c r="A185" s="2" t="s">
        <v>716</v>
      </c>
      <c r="B185" s="2" t="str" cm="1">
        <f t="array" ref="B185">_xlfn.XLOOKUP($A185&amp;B$5,'[1]NBA-Data-1980-2019'!$B$1:$B$16305&amp;'[1]NBA-Data-1980-2019'!$A$1:$A$16305,'[1]NBA-Data-1980-2019'!$D$1:$D$16305,"",0)</f>
        <v/>
      </c>
      <c r="C185" s="2" t="str" cm="1">
        <f t="array" ref="C185">_xlfn.XLOOKUP($A185&amp;C$5,'[1]NBA-Data-1980-2019'!$B$1:$B$16305&amp;'[1]NBA-Data-1980-2019'!$A$1:$A$16305,'[1]NBA-Data-1980-2019'!$D$1:$D$16305,"",0)</f>
        <v/>
      </c>
      <c r="D185" s="2" t="str" cm="1">
        <f t="array" ref="D185">_xlfn.XLOOKUP($A185&amp;D$5,'[1]NBA-Data-1980-2019'!$B$1:$B$16305&amp;'[1]NBA-Data-1980-2019'!$A$1:$A$16305,'[1]NBA-Data-1980-2019'!$D$1:$D$16305,"",0)</f>
        <v/>
      </c>
      <c r="E185" s="2" t="str" cm="1">
        <f t="array" ref="E185">_xlfn.XLOOKUP($A185&amp;E$5,'[1]NBA-Data-1980-2019'!$B$1:$B$16305&amp;'[1]NBA-Data-1980-2019'!$A$1:$A$16305,'[1]NBA-Data-1980-2019'!$D$1:$D$16305,"",0)</f>
        <v/>
      </c>
      <c r="F185" s="2" t="str" cm="1">
        <f t="array" ref="F185">_xlfn.XLOOKUP($A185&amp;F$5,'[1]NBA-Data-1980-2019'!$B$1:$B$16305&amp;'[1]NBA-Data-1980-2019'!$A$1:$A$16305,'[1]NBA-Data-1980-2019'!$D$1:$D$16305,"",0)</f>
        <v/>
      </c>
      <c r="G185" s="2" t="str" cm="1">
        <f t="array" ref="G185">_xlfn.XLOOKUP($A185&amp;G$5,'[1]NBA-Data-1980-2019'!$B$1:$B$16305&amp;'[1]NBA-Data-1980-2019'!$A$1:$A$16305,'[1]NBA-Data-1980-2019'!$D$1:$D$16305,"",0)</f>
        <v/>
      </c>
      <c r="H185" s="2" t="str" cm="1">
        <f t="array" ref="H185">_xlfn.XLOOKUP($A185&amp;H$5,'[1]NBA-Data-1980-2019'!$B$1:$B$16305&amp;'[1]NBA-Data-1980-2019'!$A$1:$A$16305,'[1]NBA-Data-1980-2019'!$D$1:$D$16305,"",0)</f>
        <v/>
      </c>
      <c r="I185" s="2" t="str" cm="1">
        <f t="array" ref="I185">_xlfn.XLOOKUP($A185&amp;I$5,'[1]NBA-Data-1980-2019'!$B$1:$B$16305&amp;'[1]NBA-Data-1980-2019'!$A$1:$A$16305,'[1]NBA-Data-1980-2019'!$D$1:$D$16305,"",0)</f>
        <v/>
      </c>
      <c r="J185" s="2" t="str" cm="1">
        <f t="array" ref="J185">_xlfn.XLOOKUP($A185&amp;J$5,'[1]NBA-Data-1980-2019'!$B$1:$B$16305&amp;'[1]NBA-Data-1980-2019'!$A$1:$A$16305,'[1]NBA-Data-1980-2019'!$D$1:$D$16305,"",0)</f>
        <v/>
      </c>
      <c r="K185" s="2" t="str" cm="1">
        <f t="array" ref="K185">_xlfn.XLOOKUP($A185&amp;K$5,'[1]NBA-Data-1980-2019'!$B$1:$B$16305&amp;'[1]NBA-Data-1980-2019'!$A$1:$A$16305,'[1]NBA-Data-1980-2019'!$D$1:$D$16305,"",0)</f>
        <v/>
      </c>
      <c r="L185" s="2" t="str" cm="1">
        <f t="array" ref="L185">_xlfn.XLOOKUP($A185&amp;L$5,'[1]NBA-Data-1980-2019'!$B$1:$B$16305&amp;'[1]NBA-Data-1980-2019'!$A$1:$A$16305,'[1]NBA-Data-1980-2019'!$D$1:$D$16305,"",0)</f>
        <v/>
      </c>
      <c r="M185" s="2" t="str" cm="1">
        <f t="array" ref="M185">_xlfn.XLOOKUP($A185&amp;M$5,'[1]NBA-Data-1980-2019'!$B$1:$B$16305&amp;'[1]NBA-Data-1980-2019'!$A$1:$A$16305,'[1]NBA-Data-1980-2019'!$D$1:$D$16305,"",0)</f>
        <v/>
      </c>
      <c r="N185" s="2" t="str" cm="1">
        <f t="array" ref="N185">_xlfn.XLOOKUP($A185&amp;N$5,'[1]NBA-Data-1980-2019'!$B$1:$B$16305&amp;'[1]NBA-Data-1980-2019'!$A$1:$A$16305,'[1]NBA-Data-1980-2019'!$D$1:$D$16305,"",0)</f>
        <v/>
      </c>
      <c r="O185" s="2" t="str" cm="1">
        <f t="array" ref="O185">_xlfn.XLOOKUP($A185&amp;O$5,'[1]NBA-Data-1980-2019'!$B$1:$B$16305&amp;'[1]NBA-Data-1980-2019'!$A$1:$A$16305,'[1]NBA-Data-1980-2019'!$D$1:$D$16305,"",0)</f>
        <v/>
      </c>
      <c r="P185" s="2" t="str" cm="1">
        <f t="array" ref="P185">_xlfn.XLOOKUP($A185&amp;P$5,'[1]NBA-Data-1980-2019'!$B$1:$B$16305&amp;'[1]NBA-Data-1980-2019'!$A$1:$A$16305,'[1]NBA-Data-1980-2019'!$D$1:$D$16305,"",0)</f>
        <v/>
      </c>
      <c r="Q185" s="2" t="str" cm="1">
        <f t="array" ref="Q185">_xlfn.XLOOKUP($A185&amp;Q$5,'[1]NBA-Data-1980-2019'!$B$1:$B$16305&amp;'[1]NBA-Data-1980-2019'!$A$1:$A$16305,'[1]NBA-Data-1980-2019'!$D$1:$D$16305,"",0)</f>
        <v/>
      </c>
      <c r="R185" s="2" t="str" cm="1">
        <f t="array" ref="R185">_xlfn.XLOOKUP($A185&amp;R$5,'[1]NBA-Data-1980-2019'!$B$1:$B$16305&amp;'[1]NBA-Data-1980-2019'!$A$1:$A$16305,'[1]NBA-Data-1980-2019'!$D$1:$D$16305,"",0)</f>
        <v/>
      </c>
      <c r="S185" s="2" t="str" cm="1">
        <f t="array" ref="S185">_xlfn.XLOOKUP($A185&amp;S$5,'[1]NBA-Data-1980-2019'!$B$1:$B$16305&amp;'[1]NBA-Data-1980-2019'!$A$1:$A$16305,'[1]NBA-Data-1980-2019'!$D$1:$D$16305,"",0)</f>
        <v/>
      </c>
      <c r="T185" s="2" t="str" cm="1">
        <f t="array" ref="T185">_xlfn.XLOOKUP($A185&amp;T$5,'[1]NBA-Data-1980-2019'!$B$1:$B$16305&amp;'[1]NBA-Data-1980-2019'!$A$1:$A$16305,'[1]NBA-Data-1980-2019'!$D$1:$D$16305,"",0)</f>
        <v/>
      </c>
      <c r="U185" s="2" t="str" cm="1">
        <f t="array" ref="U185">_xlfn.XLOOKUP($A185&amp;U$5,'[1]NBA-Data-1980-2019'!$B$1:$B$16305&amp;'[1]NBA-Data-1980-2019'!$A$1:$A$16305,'[1]NBA-Data-1980-2019'!$D$1:$D$16305,"",0)</f>
        <v/>
      </c>
      <c r="V185" s="2" t="str" cm="1">
        <f t="array" ref="V185">_xlfn.XLOOKUP($A185&amp;V$5,'[1]NBA-Data-1980-2019'!$B$1:$B$16305&amp;'[1]NBA-Data-1980-2019'!$A$1:$A$16305,'[1]NBA-Data-1980-2019'!$D$1:$D$16305,"",0)</f>
        <v/>
      </c>
      <c r="W185" s="2" t="str" cm="1">
        <f t="array" ref="W185">_xlfn.XLOOKUP($A185&amp;W$5,'[1]NBA-Data-1980-2019'!$B$1:$B$16305&amp;'[1]NBA-Data-1980-2019'!$A$1:$A$16305,'[1]NBA-Data-1980-2019'!$D$1:$D$16305,"",0)</f>
        <v/>
      </c>
      <c r="X185" s="2" t="str" cm="1">
        <f t="array" ref="X185">_xlfn.XLOOKUP($A185&amp;X$5,'[1]NBA-Data-1980-2019'!$B$1:$B$16305&amp;'[1]NBA-Data-1980-2019'!$A$1:$A$16305,'[1]NBA-Data-1980-2019'!$D$1:$D$16305,"",0)</f>
        <v>TOR</v>
      </c>
      <c r="Y185" s="2" t="str" cm="1">
        <f t="array" ref="Y185">_xlfn.XLOOKUP($A185&amp;Y$5,'[1]NBA-Data-1980-2019'!$B$1:$B$16305&amp;'[1]NBA-Data-1980-2019'!$A$1:$A$16305,'[1]NBA-Data-1980-2019'!$D$1:$D$16305,"",0)</f>
        <v>TOR</v>
      </c>
      <c r="Z185" s="2" t="str" cm="1">
        <f t="array" ref="Z185">_xlfn.XLOOKUP($A185&amp;Z$5,'[1]NBA-Data-1980-2019'!$B$1:$B$16305&amp;'[1]NBA-Data-1980-2019'!$A$1:$A$16305,'[1]NBA-Data-1980-2019'!$D$1:$D$16305,"",0)</f>
        <v>TOR</v>
      </c>
      <c r="AA185" s="2" t="str" cm="1">
        <f t="array" ref="AA185">_xlfn.XLOOKUP($A185&amp;AA$5,'[1]NBA-Data-1980-2019'!$B$1:$B$16305&amp;'[1]NBA-Data-1980-2019'!$A$1:$A$16305,'[1]NBA-Data-1980-2019'!$D$1:$D$16305,"",0)</f>
        <v>TOR</v>
      </c>
      <c r="AB185" s="2" t="str" cm="1">
        <f t="array" ref="AB185">_xlfn.XLOOKUP($A185&amp;AB$5,'[1]NBA-Data-1980-2019'!$B$1:$B$16305&amp;'[1]NBA-Data-1980-2019'!$A$1:$A$16305,'[1]NBA-Data-1980-2019'!$D$1:$D$16305,"",0)</f>
        <v>TOR</v>
      </c>
      <c r="AC185" s="2" t="str" cm="1">
        <f t="array" ref="AC185">_xlfn.XLOOKUP($A185&amp;AC$5,'[1]NBA-Data-1980-2019'!$B$1:$B$16305&amp;'[1]NBA-Data-1980-2019'!$A$1:$A$16305,'[1]NBA-Data-1980-2019'!$D$1:$D$16305,"",0)</f>
        <v>TOR</v>
      </c>
      <c r="AD185" s="2" t="str" cm="1">
        <f t="array" ref="AD185">_xlfn.XLOOKUP($A185&amp;AD$5,'[1]NBA-Data-1980-2019'!$B$1:$B$16305&amp;'[1]NBA-Data-1980-2019'!$A$1:$A$16305,'[1]NBA-Data-1980-2019'!$D$1:$D$16305,"",0)</f>
        <v/>
      </c>
      <c r="AE185" s="2" t="str" cm="1">
        <f t="array" ref="AE185">_xlfn.XLOOKUP($A185&amp;AE$5,'[1]NBA-Data-1980-2019'!$B$1:$B$16305&amp;'[1]NBA-Data-1980-2019'!$A$1:$A$16305,'[1]NBA-Data-1980-2019'!$D$1:$D$16305,"",0)</f>
        <v/>
      </c>
      <c r="AF185" s="2" t="str" cm="1">
        <f t="array" ref="AF185">_xlfn.XLOOKUP($A185&amp;AF$5,'[1]NBA-Data-1980-2019'!$B$1:$B$16305&amp;'[1]NBA-Data-1980-2019'!$A$1:$A$16305,'[1]NBA-Data-1980-2019'!$D$1:$D$16305,"",0)</f>
        <v/>
      </c>
      <c r="AG185" s="2" t="str" cm="1">
        <f t="array" ref="AG185">_xlfn.XLOOKUP($A185&amp;AG$5,'[1]NBA-Data-1980-2019'!$B$1:$B$16305&amp;'[1]NBA-Data-1980-2019'!$A$1:$A$16305,'[1]NBA-Data-1980-2019'!$D$1:$D$16305,"",0)</f>
        <v/>
      </c>
      <c r="AH185" s="2" t="str" cm="1">
        <f t="array" ref="AH185">_xlfn.XLOOKUP($A185&amp;AH$5,'[1]NBA-Data-1980-2019'!$B$1:$B$16305&amp;'[1]NBA-Data-1980-2019'!$A$1:$A$16305,'[1]NBA-Data-1980-2019'!$H$1:$H$16305,"",0)</f>
        <v/>
      </c>
      <c r="AI185" s="2" t="str" cm="1">
        <f t="array" ref="AI185">_xlfn.XLOOKUP($A185&amp;AI$5,'[1]NBA-Data-1980-2019'!$B$1:$B$16305&amp;'[1]NBA-Data-1980-2019'!$A$1:$A$16305,'[1]NBA-Data-1980-2019'!$H$1:$H$16305,"",0)</f>
        <v/>
      </c>
      <c r="AJ185" s="2" t="str" cm="1">
        <f t="array" ref="AJ185">_xlfn.XLOOKUP($A185&amp;AJ$5,'[1]NBA-Data-1980-2019'!$B$1:$B$16305&amp;'[1]NBA-Data-1980-2019'!$A$1:$A$16305,'[1]NBA-Data-1980-2019'!$H$1:$H$16305,"",0)</f>
        <v/>
      </c>
      <c r="AK185" s="2" t="str" cm="1">
        <f t="array" ref="AK185">_xlfn.XLOOKUP($A185&amp;AK$5,'[1]NBA-Data-1980-2019'!$B$1:$B$16305&amp;'[1]NBA-Data-1980-2019'!$A$1:$A$16305,'[1]NBA-Data-1980-2019'!$H$1:$H$16305,"",0)</f>
        <v/>
      </c>
      <c r="AL185" s="2" t="str" cm="1">
        <f t="array" ref="AL185">_xlfn.XLOOKUP($A185&amp;AL$5,'[1]NBA-Data-1980-2019'!$B$1:$B$16305&amp;'[1]NBA-Data-1980-2019'!$A$1:$A$16305,'[1]NBA-Data-1980-2019'!$H$1:$H$16305,"",0)</f>
        <v/>
      </c>
      <c r="AM185" s="2" t="str" cm="1">
        <f t="array" ref="AM185">_xlfn.XLOOKUP($A185&amp;AM$5,'[1]NBA-Data-1980-2019'!$B$1:$B$16305&amp;'[1]NBA-Data-1980-2019'!$A$1:$A$16305,'[1]NBA-Data-1980-2019'!$H$1:$H$16305,"",0)</f>
        <v/>
      </c>
      <c r="AN185" s="2" t="str" cm="1">
        <f t="array" ref="AN185">_xlfn.XLOOKUP($A185&amp;AN$5,'[1]NBA-Data-1980-2019'!$B$1:$B$16305&amp;'[1]NBA-Data-1980-2019'!$A$1:$A$16305,'[1]NBA-Data-1980-2019'!$H$1:$H$16305,"",0)</f>
        <v/>
      </c>
      <c r="AO185" s="2" t="str" cm="1">
        <f t="array" ref="AO185">_xlfn.XLOOKUP($A185&amp;AO$5,'[1]NBA-Data-1980-2019'!$B$1:$B$16305&amp;'[1]NBA-Data-1980-2019'!$A$1:$A$16305,'[1]NBA-Data-1980-2019'!$H$1:$H$16305,"",0)</f>
        <v/>
      </c>
      <c r="AP185" s="2" t="str" cm="1">
        <f t="array" ref="AP185">_xlfn.XLOOKUP($A185&amp;AP$5,'[1]NBA-Data-1980-2019'!$B$1:$B$16305&amp;'[1]NBA-Data-1980-2019'!$A$1:$A$16305,'[1]NBA-Data-1980-2019'!$H$1:$H$16305,"",0)</f>
        <v/>
      </c>
      <c r="AQ185" s="2" t="str" cm="1">
        <f t="array" ref="AQ185">_xlfn.XLOOKUP($A185&amp;AQ$5,'[1]NBA-Data-1980-2019'!$B$1:$B$16305&amp;'[1]NBA-Data-1980-2019'!$A$1:$A$16305,'[1]NBA-Data-1980-2019'!$H$1:$H$16305,"",0)</f>
        <v/>
      </c>
      <c r="AR185" s="2" t="str" cm="1">
        <f t="array" ref="AR185">_xlfn.XLOOKUP($A185&amp;AR$5,'[1]NBA-Data-1980-2019'!$B$1:$B$16305&amp;'[1]NBA-Data-1980-2019'!$A$1:$A$16305,'[1]NBA-Data-1980-2019'!$H$1:$H$16305,"",0)</f>
        <v/>
      </c>
      <c r="AS185" s="2" t="str" cm="1">
        <f t="array" ref="AS185">_xlfn.XLOOKUP($A185&amp;AS$5,'[1]NBA-Data-1980-2019'!$B$1:$B$16305&amp;'[1]NBA-Data-1980-2019'!$A$1:$A$16305,'[1]NBA-Data-1980-2019'!$H$1:$H$16305,"",0)</f>
        <v/>
      </c>
      <c r="AT185" s="2" t="str" cm="1">
        <f t="array" ref="AT185">_xlfn.XLOOKUP($A185&amp;AT$5,'[1]NBA-Data-1980-2019'!$B$1:$B$16305&amp;'[1]NBA-Data-1980-2019'!$A$1:$A$16305,'[1]NBA-Data-1980-2019'!$H$1:$H$16305,"",0)</f>
        <v/>
      </c>
      <c r="AU185" s="2" t="str" cm="1">
        <f t="array" ref="AU185">_xlfn.XLOOKUP($A185&amp;AU$5,'[1]NBA-Data-1980-2019'!$B$1:$B$16305&amp;'[1]NBA-Data-1980-2019'!$A$1:$A$16305,'[1]NBA-Data-1980-2019'!$H$1:$H$16305,"",0)</f>
        <v/>
      </c>
      <c r="AV185" s="2" t="str" cm="1">
        <f t="array" ref="AV185">_xlfn.XLOOKUP($A185&amp;AV$5,'[1]NBA-Data-1980-2019'!$B$1:$B$16305&amp;'[1]NBA-Data-1980-2019'!$A$1:$A$16305,'[1]NBA-Data-1980-2019'!$H$1:$H$16305,"",0)</f>
        <v/>
      </c>
      <c r="AW185" s="2" t="str" cm="1">
        <f t="array" ref="AW185">_xlfn.XLOOKUP($A185&amp;AW$5,'[1]NBA-Data-1980-2019'!$B$1:$B$16305&amp;'[1]NBA-Data-1980-2019'!$A$1:$A$16305,'[1]NBA-Data-1980-2019'!$H$1:$H$16305,"",0)</f>
        <v/>
      </c>
      <c r="AX185" s="2" t="str" cm="1">
        <f t="array" ref="AX185">_xlfn.XLOOKUP($A185&amp;AX$5,'[1]NBA-Data-1980-2019'!$B$1:$B$16305&amp;'[1]NBA-Data-1980-2019'!$A$1:$A$16305,'[1]NBA-Data-1980-2019'!$H$1:$H$16305,"",0)</f>
        <v/>
      </c>
      <c r="AY185" s="2" t="str" cm="1">
        <f t="array" ref="AY185">_xlfn.XLOOKUP($A185&amp;AY$5,'[1]NBA-Data-1980-2019'!$B$1:$B$16305&amp;'[1]NBA-Data-1980-2019'!$A$1:$A$16305,'[1]NBA-Data-1980-2019'!$H$1:$H$16305,"",0)</f>
        <v/>
      </c>
      <c r="AZ185" s="2" t="str" cm="1">
        <f t="array" ref="AZ185">_xlfn.XLOOKUP($A185&amp;AZ$5,'[1]NBA-Data-1980-2019'!$B$1:$B$16305&amp;'[1]NBA-Data-1980-2019'!$A$1:$A$16305,'[1]NBA-Data-1980-2019'!$H$1:$H$16305,"",0)</f>
        <v/>
      </c>
      <c r="BA185" s="2" t="str" cm="1">
        <f t="array" ref="BA185">_xlfn.XLOOKUP($A185&amp;BA$5,'[1]NBA-Data-1980-2019'!$B$1:$B$16305&amp;'[1]NBA-Data-1980-2019'!$A$1:$A$16305,'[1]NBA-Data-1980-2019'!$H$1:$H$16305,"",0)</f>
        <v/>
      </c>
      <c r="BB185" s="2" t="str" cm="1">
        <f t="array" ref="BB185">_xlfn.XLOOKUP($A185&amp;BB$5,'[1]NBA-Data-1980-2019'!$B$1:$B$16305&amp;'[1]NBA-Data-1980-2019'!$A$1:$A$16305,'[1]NBA-Data-1980-2019'!$H$1:$H$16305,"",0)</f>
        <v/>
      </c>
      <c r="BC185" s="2" t="str" cm="1">
        <f t="array" ref="BC185">_xlfn.XLOOKUP($A185&amp;BC$5,'[1]NBA-Data-1980-2019'!$B$1:$B$16305&amp;'[1]NBA-Data-1980-2019'!$A$1:$A$16305,'[1]NBA-Data-1980-2019'!$H$1:$H$16305,"",0)</f>
        <v/>
      </c>
      <c r="BD185" s="2" cm="1">
        <f t="array" ref="BD185">_xlfn.XLOOKUP($A185&amp;BD$5,'[1]NBA-Data-1980-2019'!$B$1:$B$16305&amp;'[1]NBA-Data-1980-2019'!$A$1:$A$16305,'[1]NBA-Data-1980-2019'!$H$1:$H$16305,"",0)</f>
        <v>1481.8</v>
      </c>
      <c r="BE185" s="2" cm="1">
        <f t="array" ref="BE185">_xlfn.XLOOKUP($A185&amp;BE$5,'[1]NBA-Data-1980-2019'!$B$1:$B$16305&amp;'[1]NBA-Data-1980-2019'!$A$1:$A$16305,'[1]NBA-Data-1980-2019'!$H$1:$H$16305,"",0)</f>
        <v>2284.1999999999998</v>
      </c>
      <c r="BF185" s="2" cm="1">
        <f t="array" ref="BF185">_xlfn.XLOOKUP($A185&amp;BF$5,'[1]NBA-Data-1980-2019'!$B$1:$B$16305&amp;'[1]NBA-Data-1980-2019'!$A$1:$A$16305,'[1]NBA-Data-1980-2019'!$H$1:$H$16305,"",0)</f>
        <v>2096</v>
      </c>
      <c r="BG185" s="2" cm="1">
        <f t="array" ref="BG185">_xlfn.XLOOKUP($A185&amp;BG$5,'[1]NBA-Data-1980-2019'!$B$1:$B$16305&amp;'[1]NBA-Data-1980-2019'!$A$1:$A$16305,'[1]NBA-Data-1980-2019'!$H$1:$H$16305,"",0)</f>
        <v>1560</v>
      </c>
      <c r="BH185" s="2" cm="1">
        <f t="array" ref="BH185">_xlfn.XLOOKUP($A185&amp;BH$5,'[1]NBA-Data-1980-2019'!$B$1:$B$16305&amp;'[1]NBA-Data-1980-2019'!$A$1:$A$16305,'[1]NBA-Data-1980-2019'!$H$1:$H$16305,"",0)</f>
        <v>2064</v>
      </c>
      <c r="BI185" s="2" cm="1">
        <f t="array" ref="BI185">_xlfn.XLOOKUP($A185&amp;BI$5,'[1]NBA-Data-1980-2019'!$B$1:$B$16305&amp;'[1]NBA-Data-1980-2019'!$A$1:$A$16305,'[1]NBA-Data-1980-2019'!$H$1:$H$16305,"",0)</f>
        <v>1724.8</v>
      </c>
      <c r="BJ185" s="2" t="str" cm="1">
        <f t="array" ref="BJ185">_xlfn.XLOOKUP($A185&amp;BJ$5,'[1]NBA-Data-1980-2019'!$B$1:$B$16305&amp;'[1]NBA-Data-1980-2019'!$A$1:$A$16305,'[1]NBA-Data-1980-2019'!$H$1:$H$16305,"",0)</f>
        <v/>
      </c>
      <c r="BK185" s="2" t="str" cm="1">
        <f t="array" ref="BK185">_xlfn.XLOOKUP($A185&amp;BK$5,'[1]NBA-Data-1980-2019'!$B$1:$B$16305&amp;'[1]NBA-Data-1980-2019'!$A$1:$A$16305,'[1]NBA-Data-1980-2019'!$H$1:$H$16305,"",0)</f>
        <v/>
      </c>
      <c r="BL185" s="2" t="str" cm="1">
        <f t="array" ref="BL185">_xlfn.XLOOKUP($A185&amp;BL$5,'[1]NBA-Data-1980-2019'!$B$1:$B$16305&amp;'[1]NBA-Data-1980-2019'!$A$1:$A$16305,'[1]NBA-Data-1980-2019'!$H$1:$H$16305,"",0)</f>
        <v/>
      </c>
      <c r="BM185" s="2" t="str" cm="1">
        <f t="array" ref="BM185">_xlfn.XLOOKUP($A185&amp;BM$5,'[1]NBA-Data-1980-2019'!$B$1:$B$16305&amp;'[1]NBA-Data-1980-2019'!$A$1:$A$16305,'[1]NBA-Data-1980-2019'!$H$1:$H$16305,"",0)</f>
        <v/>
      </c>
      <c r="BN185" s="2" t="str" cm="1">
        <f t="array" ref="BN185">_xlfn.XLOOKUP($A185&amp;BN$5,'[1]NBA-Data-1980-2019'!$B$1:$B$16305&amp;'[1]NBA-Data-1980-2019'!$A$1:$A$16305,'[1]NBA-Data-1980-2019'!$F$1:$F$16305,"",0)</f>
        <v/>
      </c>
      <c r="BO185" s="2" t="str" cm="1">
        <f t="array" ref="BO185">_xlfn.XLOOKUP($A185&amp;BO$5,'[1]NBA-Data-1980-2019'!$B$1:$B$16305&amp;'[1]NBA-Data-1980-2019'!$A$1:$A$16305,'[1]NBA-Data-1980-2019'!$F$1:$F$16305,"",0)</f>
        <v/>
      </c>
      <c r="BP185" s="2" t="str" cm="1">
        <f t="array" ref="BP185">_xlfn.XLOOKUP($A185&amp;BP$5,'[1]NBA-Data-1980-2019'!$B$1:$B$16305&amp;'[1]NBA-Data-1980-2019'!$A$1:$A$16305,'[1]NBA-Data-1980-2019'!$F$1:$F$16305,"",0)</f>
        <v/>
      </c>
      <c r="BQ185" s="2" t="str" cm="1">
        <f t="array" ref="BQ185">_xlfn.XLOOKUP($A185&amp;BQ$5,'[1]NBA-Data-1980-2019'!$B$1:$B$16305&amp;'[1]NBA-Data-1980-2019'!$A$1:$A$16305,'[1]NBA-Data-1980-2019'!$F$1:$F$16305,"",0)</f>
        <v/>
      </c>
      <c r="BR185" s="2" t="str" cm="1">
        <f t="array" ref="BR185">_xlfn.XLOOKUP($A185&amp;BR$5,'[1]NBA-Data-1980-2019'!$B$1:$B$16305&amp;'[1]NBA-Data-1980-2019'!$A$1:$A$16305,'[1]NBA-Data-1980-2019'!$F$1:$F$16305,"",0)</f>
        <v/>
      </c>
      <c r="BS185" s="2" t="str" cm="1">
        <f t="array" ref="BS185">_xlfn.XLOOKUP($A185&amp;BS$5,'[1]NBA-Data-1980-2019'!$B$1:$B$16305&amp;'[1]NBA-Data-1980-2019'!$A$1:$A$16305,'[1]NBA-Data-1980-2019'!$F$1:$F$16305,"",0)</f>
        <v/>
      </c>
      <c r="BT185" s="2" t="str" cm="1">
        <f t="array" ref="BT185">_xlfn.XLOOKUP($A185&amp;BT$5,'[1]NBA-Data-1980-2019'!$B$1:$B$16305&amp;'[1]NBA-Data-1980-2019'!$A$1:$A$16305,'[1]NBA-Data-1980-2019'!$F$1:$F$16305,"",0)</f>
        <v/>
      </c>
      <c r="BU185" s="2" t="str" cm="1">
        <f t="array" ref="BU185">_xlfn.XLOOKUP($A185&amp;BU$5,'[1]NBA-Data-1980-2019'!$B$1:$B$16305&amp;'[1]NBA-Data-1980-2019'!$A$1:$A$16305,'[1]NBA-Data-1980-2019'!$F$1:$F$16305,"",0)</f>
        <v/>
      </c>
      <c r="BV185" s="2" t="str" cm="1">
        <f t="array" ref="BV185">_xlfn.XLOOKUP($A185&amp;BV$5,'[1]NBA-Data-1980-2019'!$B$1:$B$16305&amp;'[1]NBA-Data-1980-2019'!$A$1:$A$16305,'[1]NBA-Data-1980-2019'!$F$1:$F$16305,"",0)</f>
        <v/>
      </c>
      <c r="BW185" s="2" t="str" cm="1">
        <f t="array" ref="BW185">_xlfn.XLOOKUP($A185&amp;BW$5,'[1]NBA-Data-1980-2019'!$B$1:$B$16305&amp;'[1]NBA-Data-1980-2019'!$A$1:$A$16305,'[1]NBA-Data-1980-2019'!$F$1:$F$16305,"",0)</f>
        <v/>
      </c>
      <c r="BX185" s="2" t="str" cm="1">
        <f t="array" ref="BX185">_xlfn.XLOOKUP($A185&amp;BX$5,'[1]NBA-Data-1980-2019'!$B$1:$B$16305&amp;'[1]NBA-Data-1980-2019'!$A$1:$A$16305,'[1]NBA-Data-1980-2019'!$F$1:$F$16305,"",0)</f>
        <v/>
      </c>
      <c r="BY185" s="2" t="str" cm="1">
        <f t="array" ref="BY185">_xlfn.XLOOKUP($A185&amp;BY$5,'[1]NBA-Data-1980-2019'!$B$1:$B$16305&amp;'[1]NBA-Data-1980-2019'!$A$1:$A$16305,'[1]NBA-Data-1980-2019'!$F$1:$F$16305,"",0)</f>
        <v/>
      </c>
      <c r="BZ185" s="2" t="str" cm="1">
        <f t="array" ref="BZ185">_xlfn.XLOOKUP($A185&amp;BZ$5,'[1]NBA-Data-1980-2019'!$B$1:$B$16305&amp;'[1]NBA-Data-1980-2019'!$A$1:$A$16305,'[1]NBA-Data-1980-2019'!$F$1:$F$16305,"",0)</f>
        <v/>
      </c>
      <c r="CA185" s="2" t="str" cm="1">
        <f t="array" ref="CA185">_xlfn.XLOOKUP($A185&amp;CA$5,'[1]NBA-Data-1980-2019'!$B$1:$B$16305&amp;'[1]NBA-Data-1980-2019'!$A$1:$A$16305,'[1]NBA-Data-1980-2019'!$F$1:$F$16305,"",0)</f>
        <v/>
      </c>
      <c r="CB185" s="2" t="str" cm="1">
        <f t="array" ref="CB185">_xlfn.XLOOKUP($A185&amp;CB$5,'[1]NBA-Data-1980-2019'!$B$1:$B$16305&amp;'[1]NBA-Data-1980-2019'!$A$1:$A$16305,'[1]NBA-Data-1980-2019'!$F$1:$F$16305,"",0)</f>
        <v/>
      </c>
      <c r="CC185" s="2" t="str" cm="1">
        <f t="array" ref="CC185">_xlfn.XLOOKUP($A185&amp;CC$5,'[1]NBA-Data-1980-2019'!$B$1:$B$16305&amp;'[1]NBA-Data-1980-2019'!$A$1:$A$16305,'[1]NBA-Data-1980-2019'!$F$1:$F$16305,"",0)</f>
        <v/>
      </c>
      <c r="CD185" s="2" t="str" cm="1">
        <f t="array" ref="CD185">_xlfn.XLOOKUP($A185&amp;CD$5,'[1]NBA-Data-1980-2019'!$B$1:$B$16305&amp;'[1]NBA-Data-1980-2019'!$A$1:$A$16305,'[1]NBA-Data-1980-2019'!$F$1:$F$16305,"",0)</f>
        <v/>
      </c>
      <c r="CE185" s="2" t="str" cm="1">
        <f t="array" ref="CE185">_xlfn.XLOOKUP($A185&amp;CE$5,'[1]NBA-Data-1980-2019'!$B$1:$B$16305&amp;'[1]NBA-Data-1980-2019'!$A$1:$A$16305,'[1]NBA-Data-1980-2019'!$F$1:$F$16305,"",0)</f>
        <v/>
      </c>
      <c r="CF185" s="2" t="str" cm="1">
        <f t="array" ref="CF185">_xlfn.XLOOKUP($A185&amp;CF$5,'[1]NBA-Data-1980-2019'!$B$1:$B$16305&amp;'[1]NBA-Data-1980-2019'!$A$1:$A$16305,'[1]NBA-Data-1980-2019'!$F$1:$F$16305,"",0)</f>
        <v/>
      </c>
      <c r="CG185" s="2" t="str" cm="1">
        <f t="array" ref="CG185">_xlfn.XLOOKUP($A185&amp;CG$5,'[1]NBA-Data-1980-2019'!$B$1:$B$16305&amp;'[1]NBA-Data-1980-2019'!$A$1:$A$16305,'[1]NBA-Data-1980-2019'!$F$1:$F$16305,"",0)</f>
        <v/>
      </c>
      <c r="CH185" s="2" t="str" cm="1">
        <f t="array" ref="CH185">_xlfn.XLOOKUP($A185&amp;CH$5,'[1]NBA-Data-1980-2019'!$B$1:$B$16305&amp;'[1]NBA-Data-1980-2019'!$A$1:$A$16305,'[1]NBA-Data-1980-2019'!$F$1:$F$16305,"",0)</f>
        <v/>
      </c>
      <c r="CI185" s="2" t="str" cm="1">
        <f t="array" ref="CI185">_xlfn.XLOOKUP($A185&amp;CI$5,'[1]NBA-Data-1980-2019'!$B$1:$B$16305&amp;'[1]NBA-Data-1980-2019'!$A$1:$A$16305,'[1]NBA-Data-1980-2019'!$F$1:$F$16305,"",0)</f>
        <v/>
      </c>
      <c r="CJ185" s="2" cm="1">
        <f t="array" ref="CJ185">_xlfn.XLOOKUP($A185&amp;CJ$5,'[1]NBA-Data-1980-2019'!$B$1:$B$16305&amp;'[1]NBA-Data-1980-2019'!$A$1:$A$16305,'[1]NBA-Data-1980-2019'!$F$1:$F$16305,"",0)</f>
        <v>15.6</v>
      </c>
      <c r="CK185" s="2" cm="1">
        <f t="array" ref="CK185">_xlfn.XLOOKUP($A185&amp;CK$5,'[1]NBA-Data-1980-2019'!$B$1:$B$16305&amp;'[1]NBA-Data-1980-2019'!$A$1:$A$16305,'[1]NBA-Data-1980-2019'!$F$1:$F$16305,"",0)</f>
        <v>16.100000000000001</v>
      </c>
      <c r="CL185" s="2" cm="1">
        <f t="array" ref="CL185">_xlfn.XLOOKUP($A185&amp;CL$5,'[1]NBA-Data-1980-2019'!$B$1:$B$16305&amp;'[1]NBA-Data-1980-2019'!$A$1:$A$16305,'[1]NBA-Data-1980-2019'!$F$1:$F$16305,"",0)</f>
        <v>20.6</v>
      </c>
      <c r="CM185" s="2" cm="1">
        <f t="array" ref="CM185">_xlfn.XLOOKUP($A185&amp;CM$5,'[1]NBA-Data-1980-2019'!$B$1:$B$16305&amp;'[1]NBA-Data-1980-2019'!$A$1:$A$16305,'[1]NBA-Data-1980-2019'!$F$1:$F$16305,"",0)</f>
        <v>22.6</v>
      </c>
      <c r="CN185" s="2" cm="1">
        <f t="array" ref="CN185">_xlfn.XLOOKUP($A185&amp;CN$5,'[1]NBA-Data-1980-2019'!$B$1:$B$16305&amp;'[1]NBA-Data-1980-2019'!$A$1:$A$16305,'[1]NBA-Data-1980-2019'!$F$1:$F$16305,"",0)</f>
        <v>20.100000000000001</v>
      </c>
      <c r="CO185" s="2" cm="1">
        <f t="array" ref="CO185">_xlfn.XLOOKUP($A185&amp;CO$5,'[1]NBA-Data-1980-2019'!$B$1:$B$16305&amp;'[1]NBA-Data-1980-2019'!$A$1:$A$16305,'[1]NBA-Data-1980-2019'!$F$1:$F$16305,"",0)</f>
        <v>22.5</v>
      </c>
      <c r="CP185" s="2" t="str" cm="1">
        <f t="array" ref="CP185">_xlfn.XLOOKUP($A185&amp;CP$5,'[1]NBA-Data-1980-2019'!$B$1:$B$16305&amp;'[1]NBA-Data-1980-2019'!$A$1:$A$16305,'[1]NBA-Data-1980-2019'!$F$1:$F$16305,"",0)</f>
        <v/>
      </c>
      <c r="CQ185" s="2" t="str" cm="1">
        <f t="array" ref="CQ185">_xlfn.XLOOKUP($A185&amp;CQ$5,'[1]NBA-Data-1980-2019'!$B$1:$B$16305&amp;'[1]NBA-Data-1980-2019'!$A$1:$A$16305,'[1]NBA-Data-1980-2019'!$F$1:$F$16305,"",0)</f>
        <v/>
      </c>
      <c r="CR185" s="2" t="str" cm="1">
        <f t="array" ref="CR185">_xlfn.XLOOKUP($A185&amp;CR$5,'[1]NBA-Data-1980-2019'!$B$1:$B$16305&amp;'[1]NBA-Data-1980-2019'!$A$1:$A$16305,'[1]NBA-Data-1980-2019'!$F$1:$F$16305,"",0)</f>
        <v/>
      </c>
      <c r="CS185" s="2" t="str" cm="1">
        <f t="array" ref="CS185">_xlfn.XLOOKUP($A185&amp;CS$5,'[1]NBA-Data-1980-2019'!$B$1:$B$16305&amp;'[1]NBA-Data-1980-2019'!$A$1:$A$16305,'[1]NBA-Data-1980-2019'!$F$1:$F$16305,"",0)</f>
        <v/>
      </c>
      <c r="CU185" s="2" t="str">
        <f>_xlfn.XLOOKUP($A185,TEAMS!$G$1:$G$839,TEAMS!$H$1:$H$839,"",0)</f>
        <v>C</v>
      </c>
      <c r="CV185" s="2" t="str">
        <f>_xlfn.XLOOKUP($CU185,DASHBOARD!$B$22:$B$27,DASHBOARD!$C$22:$C$27,"",0)</f>
        <v>CENTER</v>
      </c>
      <c r="CY185" s="63">
        <f>SUMIFS('[1]NBA-Data-1980-2019'!$G$1:$G$16305,'[1]NBA-Data-1980-2019'!$B$1:$B$16305,$A185,'[1]NBA-Data-1980-2019'!$A$1:$A$16305,CY$9)</f>
        <v>0</v>
      </c>
      <c r="CZ185" s="63">
        <f>SUMIFS('[1]NBA-Data-1980-2019'!$G$1:$G$16305,'[1]NBA-Data-1980-2019'!$B$1:$B$16305,$A185,'[1]NBA-Data-1980-2019'!$A$1:$A$16305,CZ$9)</f>
        <v>0</v>
      </c>
      <c r="DA185" s="63">
        <f>SUMIFS('[1]NBA-Data-1980-2019'!$G$1:$G$16305,'[1]NBA-Data-1980-2019'!$B$1:$B$16305,$A185,'[1]NBA-Data-1980-2019'!$A$1:$A$16305,DA$9)</f>
        <v>0</v>
      </c>
      <c r="DB185" s="63">
        <f>SUMIFS('[1]NBA-Data-1980-2019'!$G$1:$G$16305,'[1]NBA-Data-1980-2019'!$B$1:$B$16305,$A185,'[1]NBA-Data-1980-2019'!$A$1:$A$16305,DB$9)</f>
        <v>0</v>
      </c>
      <c r="DC185" s="63">
        <f>SUMIFS('[1]NBA-Data-1980-2019'!$G$1:$G$16305,'[1]NBA-Data-1980-2019'!$B$1:$B$16305,$A185,'[1]NBA-Data-1980-2019'!$A$1:$A$16305,DC$9)</f>
        <v>0</v>
      </c>
      <c r="DD185" s="63">
        <f>SUMIFS('[1]NBA-Data-1980-2019'!$G$1:$G$16305,'[1]NBA-Data-1980-2019'!$B$1:$B$16305,$A185,'[1]NBA-Data-1980-2019'!$A$1:$A$16305,DD$9)</f>
        <v>0</v>
      </c>
      <c r="DE185" s="63">
        <f>SUMIFS('[1]NBA-Data-1980-2019'!$G$1:$G$16305,'[1]NBA-Data-1980-2019'!$B$1:$B$16305,$A185,'[1]NBA-Data-1980-2019'!$A$1:$A$16305,DE$9)</f>
        <v>0</v>
      </c>
      <c r="DF185" s="63">
        <f>SUMIFS('[1]NBA-Data-1980-2019'!$G$1:$G$16305,'[1]NBA-Data-1980-2019'!$B$1:$B$16305,$A185,'[1]NBA-Data-1980-2019'!$A$1:$A$16305,DF$9)</f>
        <v>0</v>
      </c>
      <c r="DG185" s="63">
        <f>SUMIFS('[1]NBA-Data-1980-2019'!$G$1:$G$16305,'[1]NBA-Data-1980-2019'!$B$1:$B$16305,$A185,'[1]NBA-Data-1980-2019'!$A$1:$A$16305,DG$9)</f>
        <v>0</v>
      </c>
      <c r="DH185" s="63">
        <f>SUMIFS('[1]NBA-Data-1980-2019'!$G$1:$G$16305,'[1]NBA-Data-1980-2019'!$B$1:$B$16305,$A185,'[1]NBA-Data-1980-2019'!$A$1:$A$16305,DH$9)</f>
        <v>0</v>
      </c>
      <c r="DI185" s="63">
        <f>SUMIFS('[1]NBA-Data-1980-2019'!$G$1:$G$16305,'[1]NBA-Data-1980-2019'!$B$1:$B$16305,$A185,'[1]NBA-Data-1980-2019'!$A$1:$A$16305,DI$9)</f>
        <v>0</v>
      </c>
      <c r="DJ185" s="63">
        <f>SUMIFS('[1]NBA-Data-1980-2019'!$G$1:$G$16305,'[1]NBA-Data-1980-2019'!$B$1:$B$16305,$A185,'[1]NBA-Data-1980-2019'!$A$1:$A$16305,DJ$9)</f>
        <v>0</v>
      </c>
      <c r="DK185" s="63">
        <f>SUMIFS('[1]NBA-Data-1980-2019'!$G$1:$G$16305,'[1]NBA-Data-1980-2019'!$B$1:$B$16305,$A185,'[1]NBA-Data-1980-2019'!$A$1:$A$16305,DK$9)</f>
        <v>0</v>
      </c>
      <c r="DL185" s="63">
        <f>SUMIFS('[1]NBA-Data-1980-2019'!$G$1:$G$16305,'[1]NBA-Data-1980-2019'!$B$1:$B$16305,$A185,'[1]NBA-Data-1980-2019'!$A$1:$A$16305,DL$9)</f>
        <v>0</v>
      </c>
      <c r="DM185" s="63">
        <f>SUMIFS('[1]NBA-Data-1980-2019'!$G$1:$G$16305,'[1]NBA-Data-1980-2019'!$B$1:$B$16305,$A185,'[1]NBA-Data-1980-2019'!$A$1:$A$16305,DM$9)</f>
        <v>0</v>
      </c>
      <c r="DN185" s="63">
        <f>SUMIFS('[1]NBA-Data-1980-2019'!$G$1:$G$16305,'[1]NBA-Data-1980-2019'!$B$1:$B$16305,$A185,'[1]NBA-Data-1980-2019'!$A$1:$A$16305,DN$9)</f>
        <v>0</v>
      </c>
      <c r="DO185" s="63">
        <f>SUMIFS('[1]NBA-Data-1980-2019'!$G$1:$G$16305,'[1]NBA-Data-1980-2019'!$B$1:$B$16305,$A185,'[1]NBA-Data-1980-2019'!$A$1:$A$16305,DO$9)</f>
        <v>0</v>
      </c>
      <c r="DP185" s="63">
        <f>SUMIFS('[1]NBA-Data-1980-2019'!$G$1:$G$16305,'[1]NBA-Data-1980-2019'!$B$1:$B$16305,$A185,'[1]NBA-Data-1980-2019'!$A$1:$A$16305,DP$9)</f>
        <v>0</v>
      </c>
      <c r="DQ185" s="63">
        <f>SUMIFS('[1]NBA-Data-1980-2019'!$G$1:$G$16305,'[1]NBA-Data-1980-2019'!$B$1:$B$16305,$A185,'[1]NBA-Data-1980-2019'!$A$1:$A$16305,DQ$9)</f>
        <v>0</v>
      </c>
      <c r="DR185" s="63">
        <f>SUMIFS('[1]NBA-Data-1980-2019'!$G$1:$G$16305,'[1]NBA-Data-1980-2019'!$B$1:$B$16305,$A185,'[1]NBA-Data-1980-2019'!$A$1:$A$16305,DR$9)</f>
        <v>0</v>
      </c>
      <c r="DS185" s="63">
        <f>SUMIFS('[1]NBA-Data-1980-2019'!$G$1:$G$16305,'[1]NBA-Data-1980-2019'!$B$1:$B$16305,$A185,'[1]NBA-Data-1980-2019'!$A$1:$A$16305,DS$9)</f>
        <v>0</v>
      </c>
      <c r="DT185" s="63">
        <f>SUMIFS('[1]NBA-Data-1980-2019'!$G$1:$G$16305,'[1]NBA-Data-1980-2019'!$B$1:$B$16305,$A185,'[1]NBA-Data-1980-2019'!$A$1:$A$16305,DT$9)</f>
        <v>0</v>
      </c>
      <c r="DU185" s="63">
        <f>SUMIFS('[1]NBA-Data-1980-2019'!$G$1:$G$16305,'[1]NBA-Data-1980-2019'!$B$1:$B$16305,$A185,'[1]NBA-Data-1980-2019'!$A$1:$A$16305,DU$9)</f>
        <v>3627720</v>
      </c>
      <c r="DV185" s="63">
        <f>SUMIFS('[1]NBA-Data-1980-2019'!$G$1:$G$16305,'[1]NBA-Data-1980-2019'!$B$1:$B$16305,$A185,'[1]NBA-Data-1980-2019'!$A$1:$A$16305,DV$9)</f>
        <v>3526440</v>
      </c>
      <c r="DW185" s="63">
        <f>SUMIFS('[1]NBA-Data-1980-2019'!$G$1:$G$16305,'[1]NBA-Data-1980-2019'!$B$1:$B$16305,$A185,'[1]NBA-Data-1980-2019'!$A$1:$A$16305,DW$9)</f>
        <v>3678360</v>
      </c>
      <c r="DX185" s="63">
        <f>SUMIFS('[1]NBA-Data-1980-2019'!$G$1:$G$16305,'[1]NBA-Data-1980-2019'!$B$1:$B$16305,$A185,'[1]NBA-Data-1980-2019'!$A$1:$A$16305,DX$9)</f>
        <v>4660482</v>
      </c>
      <c r="DY185" s="63">
        <f>SUMIFS('[1]NBA-Data-1980-2019'!$G$1:$G$16305,'[1]NBA-Data-1980-2019'!$B$1:$B$16305,$A185,'[1]NBA-Data-1980-2019'!$A$1:$A$16305,DY$9)</f>
        <v>14382022</v>
      </c>
      <c r="DZ185" s="63">
        <f>SUMIFS('[1]NBA-Data-1980-2019'!$G$1:$G$16305,'[1]NBA-Data-1980-2019'!$B$1:$B$16305,$A185,'[1]NBA-Data-1980-2019'!$A$1:$A$16305,DZ$9)</f>
        <v>15460675</v>
      </c>
      <c r="EA185" s="63">
        <f>SUMIFS('[1]NBA-Data-1980-2019'!$G$1:$G$16305,'[1]NBA-Data-1980-2019'!$B$1:$B$16305,$A185,'[1]NBA-Data-1980-2019'!$A$1:$A$16305,EA$9)</f>
        <v>0</v>
      </c>
      <c r="EB185" s="63">
        <f>SUMIFS('[1]NBA-Data-1980-2019'!$G$1:$G$16305,'[1]NBA-Data-1980-2019'!$B$1:$B$16305,$A185,'[1]NBA-Data-1980-2019'!$A$1:$A$16305,EB$9)</f>
        <v>0</v>
      </c>
      <c r="EC185" s="63">
        <f>SUMIFS('[1]NBA-Data-1980-2019'!$G$1:$G$16305,'[1]NBA-Data-1980-2019'!$B$1:$B$16305,$A185,'[1]NBA-Data-1980-2019'!$A$1:$A$16305,EC$9)</f>
        <v>0</v>
      </c>
      <c r="ED185" s="63">
        <f>SUMIFS('[1]NBA-Data-1980-2019'!$G$1:$G$16305,'[1]NBA-Data-1980-2019'!$B$1:$B$16305,$A185,'[1]NBA-Data-1980-2019'!$A$1:$A$16305,ED$9)</f>
        <v>0</v>
      </c>
      <c r="EF185" s="1"/>
      <c r="EG185" s="1"/>
      <c r="EH185" s="2" t="s">
        <v>1480</v>
      </c>
      <c r="EJ185" s="1"/>
      <c r="EK185" s="1"/>
      <c r="EL185" s="1"/>
      <c r="EM185" s="1"/>
      <c r="EN185" s="1"/>
      <c r="EO185" s="58"/>
      <c r="EP185" s="1"/>
      <c r="EQ185" s="1"/>
      <c r="ER185" s="1"/>
      <c r="ES185" s="1"/>
      <c r="ET185" s="1"/>
      <c r="EU185" s="1"/>
      <c r="EV185" s="1"/>
      <c r="EW185" s="58"/>
      <c r="EX185" s="58"/>
      <c r="EY185" s="58"/>
      <c r="EZ185" s="1"/>
      <c r="FA185" s="1"/>
      <c r="FB185" s="58"/>
      <c r="FC185" s="58"/>
      <c r="FD185" s="58"/>
      <c r="FE185" s="58"/>
      <c r="FF185" s="58"/>
      <c r="FG185" s="58"/>
      <c r="FH185" s="58"/>
      <c r="FI185" s="1"/>
    </row>
    <row r="186" spans="1:165" x14ac:dyDescent="0.2">
      <c r="A186" s="2" t="s">
        <v>572</v>
      </c>
      <c r="B186" s="2" t="str" cm="1">
        <f t="array" ref="B186">_xlfn.XLOOKUP($A186&amp;B$5,'[1]NBA-Data-1980-2019'!$B$1:$B$16305&amp;'[1]NBA-Data-1980-2019'!$A$1:$A$16305,'[1]NBA-Data-1980-2019'!$D$1:$D$16305,"",0)</f>
        <v/>
      </c>
      <c r="C186" s="2" t="str" cm="1">
        <f t="array" ref="C186">_xlfn.XLOOKUP($A186&amp;C$5,'[1]NBA-Data-1980-2019'!$B$1:$B$16305&amp;'[1]NBA-Data-1980-2019'!$A$1:$A$16305,'[1]NBA-Data-1980-2019'!$D$1:$D$16305,"",0)</f>
        <v/>
      </c>
      <c r="D186" s="2" t="str" cm="1">
        <f t="array" ref="D186">_xlfn.XLOOKUP($A186&amp;D$5,'[1]NBA-Data-1980-2019'!$B$1:$B$16305&amp;'[1]NBA-Data-1980-2019'!$A$1:$A$16305,'[1]NBA-Data-1980-2019'!$D$1:$D$16305,"",0)</f>
        <v/>
      </c>
      <c r="E186" s="2" t="str" cm="1">
        <f t="array" ref="E186">_xlfn.XLOOKUP($A186&amp;E$5,'[1]NBA-Data-1980-2019'!$B$1:$B$16305&amp;'[1]NBA-Data-1980-2019'!$A$1:$A$16305,'[1]NBA-Data-1980-2019'!$D$1:$D$16305,"",0)</f>
        <v/>
      </c>
      <c r="F186" s="2" t="str" cm="1">
        <f t="array" ref="F186">_xlfn.XLOOKUP($A186&amp;F$5,'[1]NBA-Data-1980-2019'!$B$1:$B$16305&amp;'[1]NBA-Data-1980-2019'!$A$1:$A$16305,'[1]NBA-Data-1980-2019'!$D$1:$D$16305,"",0)</f>
        <v/>
      </c>
      <c r="G186" s="2" t="str" cm="1">
        <f t="array" ref="G186">_xlfn.XLOOKUP($A186&amp;G$5,'[1]NBA-Data-1980-2019'!$B$1:$B$16305&amp;'[1]NBA-Data-1980-2019'!$A$1:$A$16305,'[1]NBA-Data-1980-2019'!$D$1:$D$16305,"",0)</f>
        <v/>
      </c>
      <c r="H186" s="2" t="str" cm="1">
        <f t="array" ref="H186">_xlfn.XLOOKUP($A186&amp;H$5,'[1]NBA-Data-1980-2019'!$B$1:$B$16305&amp;'[1]NBA-Data-1980-2019'!$A$1:$A$16305,'[1]NBA-Data-1980-2019'!$D$1:$D$16305,"",0)</f>
        <v/>
      </c>
      <c r="I186" s="2" t="str" cm="1">
        <f t="array" ref="I186">_xlfn.XLOOKUP($A186&amp;I$5,'[1]NBA-Data-1980-2019'!$B$1:$B$16305&amp;'[1]NBA-Data-1980-2019'!$A$1:$A$16305,'[1]NBA-Data-1980-2019'!$D$1:$D$16305,"",0)</f>
        <v/>
      </c>
      <c r="J186" s="2" t="str" cm="1">
        <f t="array" ref="J186">_xlfn.XLOOKUP($A186&amp;J$5,'[1]NBA-Data-1980-2019'!$B$1:$B$16305&amp;'[1]NBA-Data-1980-2019'!$A$1:$A$16305,'[1]NBA-Data-1980-2019'!$D$1:$D$16305,"",0)</f>
        <v/>
      </c>
      <c r="K186" s="2" t="str" cm="1">
        <f t="array" ref="K186">_xlfn.XLOOKUP($A186&amp;K$5,'[1]NBA-Data-1980-2019'!$B$1:$B$16305&amp;'[1]NBA-Data-1980-2019'!$A$1:$A$16305,'[1]NBA-Data-1980-2019'!$D$1:$D$16305,"",0)</f>
        <v/>
      </c>
      <c r="L186" s="2" t="str" cm="1">
        <f t="array" ref="L186">_xlfn.XLOOKUP($A186&amp;L$5,'[1]NBA-Data-1980-2019'!$B$1:$B$16305&amp;'[1]NBA-Data-1980-2019'!$A$1:$A$16305,'[1]NBA-Data-1980-2019'!$D$1:$D$16305,"",0)</f>
        <v/>
      </c>
      <c r="M186" s="2" t="str" cm="1">
        <f t="array" ref="M186">_xlfn.XLOOKUP($A186&amp;M$5,'[1]NBA-Data-1980-2019'!$B$1:$B$16305&amp;'[1]NBA-Data-1980-2019'!$A$1:$A$16305,'[1]NBA-Data-1980-2019'!$D$1:$D$16305,"",0)</f>
        <v/>
      </c>
      <c r="N186" s="2" t="str" cm="1">
        <f t="array" ref="N186">_xlfn.XLOOKUP($A186&amp;N$5,'[1]NBA-Data-1980-2019'!$B$1:$B$16305&amp;'[1]NBA-Data-1980-2019'!$A$1:$A$16305,'[1]NBA-Data-1980-2019'!$D$1:$D$16305,"",0)</f>
        <v/>
      </c>
      <c r="O186" s="2" t="str" cm="1">
        <f t="array" ref="O186">_xlfn.XLOOKUP($A186&amp;O$5,'[1]NBA-Data-1980-2019'!$B$1:$B$16305&amp;'[1]NBA-Data-1980-2019'!$A$1:$A$16305,'[1]NBA-Data-1980-2019'!$D$1:$D$16305,"",0)</f>
        <v/>
      </c>
      <c r="P186" s="2" t="str" cm="1">
        <f t="array" ref="P186">_xlfn.XLOOKUP($A186&amp;P$5,'[1]NBA-Data-1980-2019'!$B$1:$B$16305&amp;'[1]NBA-Data-1980-2019'!$A$1:$A$16305,'[1]NBA-Data-1980-2019'!$D$1:$D$16305,"",0)</f>
        <v/>
      </c>
      <c r="Q186" s="2" t="str" cm="1">
        <f t="array" ref="Q186">_xlfn.XLOOKUP($A186&amp;Q$5,'[1]NBA-Data-1980-2019'!$B$1:$B$16305&amp;'[1]NBA-Data-1980-2019'!$A$1:$A$16305,'[1]NBA-Data-1980-2019'!$D$1:$D$16305,"",0)</f>
        <v/>
      </c>
      <c r="R186" s="2" t="str" cm="1">
        <f t="array" ref="R186">_xlfn.XLOOKUP($A186&amp;R$5,'[1]NBA-Data-1980-2019'!$B$1:$B$16305&amp;'[1]NBA-Data-1980-2019'!$A$1:$A$16305,'[1]NBA-Data-1980-2019'!$D$1:$D$16305,"",0)</f>
        <v/>
      </c>
      <c r="S186" s="2" t="str" cm="1">
        <f t="array" ref="S186">_xlfn.XLOOKUP($A186&amp;S$5,'[1]NBA-Data-1980-2019'!$B$1:$B$16305&amp;'[1]NBA-Data-1980-2019'!$A$1:$A$16305,'[1]NBA-Data-1980-2019'!$D$1:$D$16305,"",0)</f>
        <v/>
      </c>
      <c r="T186" s="2" t="str" cm="1">
        <f t="array" ref="T186">_xlfn.XLOOKUP($A186&amp;T$5,'[1]NBA-Data-1980-2019'!$B$1:$B$16305&amp;'[1]NBA-Data-1980-2019'!$A$1:$A$16305,'[1]NBA-Data-1980-2019'!$D$1:$D$16305,"",0)</f>
        <v/>
      </c>
      <c r="U186" s="2" t="str" cm="1">
        <f t="array" ref="U186">_xlfn.XLOOKUP($A186&amp;U$5,'[1]NBA-Data-1980-2019'!$B$1:$B$16305&amp;'[1]NBA-Data-1980-2019'!$A$1:$A$16305,'[1]NBA-Data-1980-2019'!$D$1:$D$16305,"",0)</f>
        <v/>
      </c>
      <c r="V186" s="2" t="str" cm="1">
        <f t="array" ref="V186">_xlfn.XLOOKUP($A186&amp;V$5,'[1]NBA-Data-1980-2019'!$B$1:$B$16305&amp;'[1]NBA-Data-1980-2019'!$A$1:$A$16305,'[1]NBA-Data-1980-2019'!$D$1:$D$16305,"",0)</f>
        <v/>
      </c>
      <c r="W186" s="2" t="str" cm="1">
        <f t="array" ref="W186">_xlfn.XLOOKUP($A186&amp;W$5,'[1]NBA-Data-1980-2019'!$B$1:$B$16305&amp;'[1]NBA-Data-1980-2019'!$A$1:$A$16305,'[1]NBA-Data-1980-2019'!$D$1:$D$16305,"",0)</f>
        <v/>
      </c>
      <c r="X186" s="2" t="str" cm="1">
        <f t="array" ref="X186">_xlfn.XLOOKUP($A186&amp;X$5,'[1]NBA-Data-1980-2019'!$B$1:$B$16305&amp;'[1]NBA-Data-1980-2019'!$A$1:$A$16305,'[1]NBA-Data-1980-2019'!$D$1:$D$16305,"",0)</f>
        <v/>
      </c>
      <c r="Y186" s="2" t="str" cm="1">
        <f t="array" ref="Y186">_xlfn.XLOOKUP($A186&amp;Y$5,'[1]NBA-Data-1980-2019'!$B$1:$B$16305&amp;'[1]NBA-Data-1980-2019'!$A$1:$A$16305,'[1]NBA-Data-1980-2019'!$D$1:$D$16305,"",0)</f>
        <v/>
      </c>
      <c r="Z186" s="2" t="str" cm="1">
        <f t="array" ref="Z186">_xlfn.XLOOKUP($A186&amp;Z$5,'[1]NBA-Data-1980-2019'!$B$1:$B$16305&amp;'[1]NBA-Data-1980-2019'!$A$1:$A$16305,'[1]NBA-Data-1980-2019'!$D$1:$D$16305,"",0)</f>
        <v/>
      </c>
      <c r="AA186" s="2" t="str" cm="1">
        <f t="array" ref="AA186">_xlfn.XLOOKUP($A186&amp;AA$5,'[1]NBA-Data-1980-2019'!$B$1:$B$16305&amp;'[1]NBA-Data-1980-2019'!$A$1:$A$16305,'[1]NBA-Data-1980-2019'!$D$1:$D$16305,"",0)</f>
        <v/>
      </c>
      <c r="AB186" s="2" t="str" cm="1">
        <f t="array" ref="AB186">_xlfn.XLOOKUP($A186&amp;AB$5,'[1]NBA-Data-1980-2019'!$B$1:$B$16305&amp;'[1]NBA-Data-1980-2019'!$A$1:$A$16305,'[1]NBA-Data-1980-2019'!$D$1:$D$16305,"",0)</f>
        <v/>
      </c>
      <c r="AC186" s="2" t="str" cm="1">
        <f t="array" ref="AC186">_xlfn.XLOOKUP($A186&amp;AC$5,'[1]NBA-Data-1980-2019'!$B$1:$B$16305&amp;'[1]NBA-Data-1980-2019'!$A$1:$A$16305,'[1]NBA-Data-1980-2019'!$D$1:$D$16305,"",0)</f>
        <v/>
      </c>
      <c r="AD186" s="2" t="str" cm="1">
        <f t="array" ref="AD186">_xlfn.XLOOKUP($A186&amp;AD$5,'[1]NBA-Data-1980-2019'!$B$1:$B$16305&amp;'[1]NBA-Data-1980-2019'!$A$1:$A$16305,'[1]NBA-Data-1980-2019'!$D$1:$D$16305,"",0)</f>
        <v/>
      </c>
      <c r="AE186" s="2" t="str" cm="1">
        <f t="array" ref="AE186">_xlfn.XLOOKUP($A186&amp;AE$5,'[1]NBA-Data-1980-2019'!$B$1:$B$16305&amp;'[1]NBA-Data-1980-2019'!$A$1:$A$16305,'[1]NBA-Data-1980-2019'!$D$1:$D$16305,"",0)</f>
        <v/>
      </c>
      <c r="AF186" s="2" t="str" cm="1">
        <f t="array" ref="AF186">_xlfn.XLOOKUP($A186&amp;AF$5,'[1]NBA-Data-1980-2019'!$B$1:$B$16305&amp;'[1]NBA-Data-1980-2019'!$A$1:$A$16305,'[1]NBA-Data-1980-2019'!$D$1:$D$16305,"",0)</f>
        <v/>
      </c>
      <c r="AG186" s="2" t="str" cm="1">
        <f t="array" ref="AG186">_xlfn.XLOOKUP($A186&amp;AG$5,'[1]NBA-Data-1980-2019'!$B$1:$B$16305&amp;'[1]NBA-Data-1980-2019'!$A$1:$A$16305,'[1]NBA-Data-1980-2019'!$D$1:$D$16305,"",0)</f>
        <v/>
      </c>
      <c r="AH186" s="2" t="str" cm="1">
        <f t="array" ref="AH186">_xlfn.XLOOKUP($A186&amp;AH$5,'[1]NBA-Data-1980-2019'!$B$1:$B$16305&amp;'[1]NBA-Data-1980-2019'!$A$1:$A$16305,'[1]NBA-Data-1980-2019'!$H$1:$H$16305,"",0)</f>
        <v/>
      </c>
      <c r="AI186" s="2" t="str" cm="1">
        <f t="array" ref="AI186">_xlfn.XLOOKUP($A186&amp;AI$5,'[1]NBA-Data-1980-2019'!$B$1:$B$16305&amp;'[1]NBA-Data-1980-2019'!$A$1:$A$16305,'[1]NBA-Data-1980-2019'!$H$1:$H$16305,"",0)</f>
        <v/>
      </c>
      <c r="AJ186" s="2" t="str" cm="1">
        <f t="array" ref="AJ186">_xlfn.XLOOKUP($A186&amp;AJ$5,'[1]NBA-Data-1980-2019'!$B$1:$B$16305&amp;'[1]NBA-Data-1980-2019'!$A$1:$A$16305,'[1]NBA-Data-1980-2019'!$H$1:$H$16305,"",0)</f>
        <v/>
      </c>
      <c r="AK186" s="2" t="str" cm="1">
        <f t="array" ref="AK186">_xlfn.XLOOKUP($A186&amp;AK$5,'[1]NBA-Data-1980-2019'!$B$1:$B$16305&amp;'[1]NBA-Data-1980-2019'!$A$1:$A$16305,'[1]NBA-Data-1980-2019'!$H$1:$H$16305,"",0)</f>
        <v/>
      </c>
      <c r="AL186" s="2" t="str" cm="1">
        <f t="array" ref="AL186">_xlfn.XLOOKUP($A186&amp;AL$5,'[1]NBA-Data-1980-2019'!$B$1:$B$16305&amp;'[1]NBA-Data-1980-2019'!$A$1:$A$16305,'[1]NBA-Data-1980-2019'!$H$1:$H$16305,"",0)</f>
        <v/>
      </c>
      <c r="AM186" s="2" t="str" cm="1">
        <f t="array" ref="AM186">_xlfn.XLOOKUP($A186&amp;AM$5,'[1]NBA-Data-1980-2019'!$B$1:$B$16305&amp;'[1]NBA-Data-1980-2019'!$A$1:$A$16305,'[1]NBA-Data-1980-2019'!$H$1:$H$16305,"",0)</f>
        <v/>
      </c>
      <c r="AN186" s="2" t="str" cm="1">
        <f t="array" ref="AN186">_xlfn.XLOOKUP($A186&amp;AN$5,'[1]NBA-Data-1980-2019'!$B$1:$B$16305&amp;'[1]NBA-Data-1980-2019'!$A$1:$A$16305,'[1]NBA-Data-1980-2019'!$H$1:$H$16305,"",0)</f>
        <v/>
      </c>
      <c r="AO186" s="2" t="str" cm="1">
        <f t="array" ref="AO186">_xlfn.XLOOKUP($A186&amp;AO$5,'[1]NBA-Data-1980-2019'!$B$1:$B$16305&amp;'[1]NBA-Data-1980-2019'!$A$1:$A$16305,'[1]NBA-Data-1980-2019'!$H$1:$H$16305,"",0)</f>
        <v/>
      </c>
      <c r="AP186" s="2" t="str" cm="1">
        <f t="array" ref="AP186">_xlfn.XLOOKUP($A186&amp;AP$5,'[1]NBA-Data-1980-2019'!$B$1:$B$16305&amp;'[1]NBA-Data-1980-2019'!$A$1:$A$16305,'[1]NBA-Data-1980-2019'!$H$1:$H$16305,"",0)</f>
        <v/>
      </c>
      <c r="AQ186" s="2" t="str" cm="1">
        <f t="array" ref="AQ186">_xlfn.XLOOKUP($A186&amp;AQ$5,'[1]NBA-Data-1980-2019'!$B$1:$B$16305&amp;'[1]NBA-Data-1980-2019'!$A$1:$A$16305,'[1]NBA-Data-1980-2019'!$H$1:$H$16305,"",0)</f>
        <v/>
      </c>
      <c r="AR186" s="2" t="str" cm="1">
        <f t="array" ref="AR186">_xlfn.XLOOKUP($A186&amp;AR$5,'[1]NBA-Data-1980-2019'!$B$1:$B$16305&amp;'[1]NBA-Data-1980-2019'!$A$1:$A$16305,'[1]NBA-Data-1980-2019'!$H$1:$H$16305,"",0)</f>
        <v/>
      </c>
      <c r="AS186" s="2" t="str" cm="1">
        <f t="array" ref="AS186">_xlfn.XLOOKUP($A186&amp;AS$5,'[1]NBA-Data-1980-2019'!$B$1:$B$16305&amp;'[1]NBA-Data-1980-2019'!$A$1:$A$16305,'[1]NBA-Data-1980-2019'!$H$1:$H$16305,"",0)</f>
        <v/>
      </c>
      <c r="AT186" s="2" t="str" cm="1">
        <f t="array" ref="AT186">_xlfn.XLOOKUP($A186&amp;AT$5,'[1]NBA-Data-1980-2019'!$B$1:$B$16305&amp;'[1]NBA-Data-1980-2019'!$A$1:$A$16305,'[1]NBA-Data-1980-2019'!$H$1:$H$16305,"",0)</f>
        <v/>
      </c>
      <c r="AU186" s="2" t="str" cm="1">
        <f t="array" ref="AU186">_xlfn.XLOOKUP($A186&amp;AU$5,'[1]NBA-Data-1980-2019'!$B$1:$B$16305&amp;'[1]NBA-Data-1980-2019'!$A$1:$A$16305,'[1]NBA-Data-1980-2019'!$H$1:$H$16305,"",0)</f>
        <v/>
      </c>
      <c r="AV186" s="2" t="str" cm="1">
        <f t="array" ref="AV186">_xlfn.XLOOKUP($A186&amp;AV$5,'[1]NBA-Data-1980-2019'!$B$1:$B$16305&amp;'[1]NBA-Data-1980-2019'!$A$1:$A$16305,'[1]NBA-Data-1980-2019'!$H$1:$H$16305,"",0)</f>
        <v/>
      </c>
      <c r="AW186" s="2" t="str" cm="1">
        <f t="array" ref="AW186">_xlfn.XLOOKUP($A186&amp;AW$5,'[1]NBA-Data-1980-2019'!$B$1:$B$16305&amp;'[1]NBA-Data-1980-2019'!$A$1:$A$16305,'[1]NBA-Data-1980-2019'!$H$1:$H$16305,"",0)</f>
        <v/>
      </c>
      <c r="AX186" s="2" t="str" cm="1">
        <f t="array" ref="AX186">_xlfn.XLOOKUP($A186&amp;AX$5,'[1]NBA-Data-1980-2019'!$B$1:$B$16305&amp;'[1]NBA-Data-1980-2019'!$A$1:$A$16305,'[1]NBA-Data-1980-2019'!$H$1:$H$16305,"",0)</f>
        <v/>
      </c>
      <c r="AY186" s="2" t="str" cm="1">
        <f t="array" ref="AY186">_xlfn.XLOOKUP($A186&amp;AY$5,'[1]NBA-Data-1980-2019'!$B$1:$B$16305&amp;'[1]NBA-Data-1980-2019'!$A$1:$A$16305,'[1]NBA-Data-1980-2019'!$H$1:$H$16305,"",0)</f>
        <v/>
      </c>
      <c r="AZ186" s="2" t="str" cm="1">
        <f t="array" ref="AZ186">_xlfn.XLOOKUP($A186&amp;AZ$5,'[1]NBA-Data-1980-2019'!$B$1:$B$16305&amp;'[1]NBA-Data-1980-2019'!$A$1:$A$16305,'[1]NBA-Data-1980-2019'!$H$1:$H$16305,"",0)</f>
        <v/>
      </c>
      <c r="BA186" s="2" t="str" cm="1">
        <f t="array" ref="BA186">_xlfn.XLOOKUP($A186&amp;BA$5,'[1]NBA-Data-1980-2019'!$B$1:$B$16305&amp;'[1]NBA-Data-1980-2019'!$A$1:$A$16305,'[1]NBA-Data-1980-2019'!$H$1:$H$16305,"",0)</f>
        <v/>
      </c>
      <c r="BB186" s="2" t="str" cm="1">
        <f t="array" ref="BB186">_xlfn.XLOOKUP($A186&amp;BB$5,'[1]NBA-Data-1980-2019'!$B$1:$B$16305&amp;'[1]NBA-Data-1980-2019'!$A$1:$A$16305,'[1]NBA-Data-1980-2019'!$H$1:$H$16305,"",0)</f>
        <v/>
      </c>
      <c r="BC186" s="2" t="str" cm="1">
        <f t="array" ref="BC186">_xlfn.XLOOKUP($A186&amp;BC$5,'[1]NBA-Data-1980-2019'!$B$1:$B$16305&amp;'[1]NBA-Data-1980-2019'!$A$1:$A$16305,'[1]NBA-Data-1980-2019'!$H$1:$H$16305,"",0)</f>
        <v/>
      </c>
      <c r="BD186" s="2" t="str" cm="1">
        <f t="array" ref="BD186">_xlfn.XLOOKUP($A186&amp;BD$5,'[1]NBA-Data-1980-2019'!$B$1:$B$16305&amp;'[1]NBA-Data-1980-2019'!$A$1:$A$16305,'[1]NBA-Data-1980-2019'!$H$1:$H$16305,"",0)</f>
        <v/>
      </c>
      <c r="BE186" s="2" t="str" cm="1">
        <f t="array" ref="BE186">_xlfn.XLOOKUP($A186&amp;BE$5,'[1]NBA-Data-1980-2019'!$B$1:$B$16305&amp;'[1]NBA-Data-1980-2019'!$A$1:$A$16305,'[1]NBA-Data-1980-2019'!$H$1:$H$16305,"",0)</f>
        <v/>
      </c>
      <c r="BF186" s="2" t="str" cm="1">
        <f t="array" ref="BF186">_xlfn.XLOOKUP($A186&amp;BF$5,'[1]NBA-Data-1980-2019'!$B$1:$B$16305&amp;'[1]NBA-Data-1980-2019'!$A$1:$A$16305,'[1]NBA-Data-1980-2019'!$H$1:$H$16305,"",0)</f>
        <v/>
      </c>
      <c r="BG186" s="2" t="str" cm="1">
        <f t="array" ref="BG186">_xlfn.XLOOKUP($A186&amp;BG$5,'[1]NBA-Data-1980-2019'!$B$1:$B$16305&amp;'[1]NBA-Data-1980-2019'!$A$1:$A$16305,'[1]NBA-Data-1980-2019'!$H$1:$H$16305,"",0)</f>
        <v/>
      </c>
      <c r="BH186" s="2" t="str" cm="1">
        <f t="array" ref="BH186">_xlfn.XLOOKUP($A186&amp;BH$5,'[1]NBA-Data-1980-2019'!$B$1:$B$16305&amp;'[1]NBA-Data-1980-2019'!$A$1:$A$16305,'[1]NBA-Data-1980-2019'!$H$1:$H$16305,"",0)</f>
        <v/>
      </c>
      <c r="BI186" s="2" t="str" cm="1">
        <f t="array" ref="BI186">_xlfn.XLOOKUP($A186&amp;BI$5,'[1]NBA-Data-1980-2019'!$B$1:$B$16305&amp;'[1]NBA-Data-1980-2019'!$A$1:$A$16305,'[1]NBA-Data-1980-2019'!$H$1:$H$16305,"",0)</f>
        <v/>
      </c>
      <c r="BJ186" s="2" t="str" cm="1">
        <f t="array" ref="BJ186">_xlfn.XLOOKUP($A186&amp;BJ$5,'[1]NBA-Data-1980-2019'!$B$1:$B$16305&amp;'[1]NBA-Data-1980-2019'!$A$1:$A$16305,'[1]NBA-Data-1980-2019'!$H$1:$H$16305,"",0)</f>
        <v/>
      </c>
      <c r="BK186" s="2" t="str" cm="1">
        <f t="array" ref="BK186">_xlfn.XLOOKUP($A186&amp;BK$5,'[1]NBA-Data-1980-2019'!$B$1:$B$16305&amp;'[1]NBA-Data-1980-2019'!$A$1:$A$16305,'[1]NBA-Data-1980-2019'!$H$1:$H$16305,"",0)</f>
        <v/>
      </c>
      <c r="BL186" s="2" t="str" cm="1">
        <f t="array" ref="BL186">_xlfn.XLOOKUP($A186&amp;BL$5,'[1]NBA-Data-1980-2019'!$B$1:$B$16305&amp;'[1]NBA-Data-1980-2019'!$A$1:$A$16305,'[1]NBA-Data-1980-2019'!$H$1:$H$16305,"",0)</f>
        <v/>
      </c>
      <c r="BM186" s="2" t="str" cm="1">
        <f t="array" ref="BM186">_xlfn.XLOOKUP($A186&amp;BM$5,'[1]NBA-Data-1980-2019'!$B$1:$B$16305&amp;'[1]NBA-Data-1980-2019'!$A$1:$A$16305,'[1]NBA-Data-1980-2019'!$H$1:$H$16305,"",0)</f>
        <v/>
      </c>
      <c r="BN186" s="2" t="str" cm="1">
        <f t="array" ref="BN186">_xlfn.XLOOKUP($A186&amp;BN$5,'[1]NBA-Data-1980-2019'!$B$1:$B$16305&amp;'[1]NBA-Data-1980-2019'!$A$1:$A$16305,'[1]NBA-Data-1980-2019'!$F$1:$F$16305,"",0)</f>
        <v/>
      </c>
      <c r="BO186" s="2" t="str" cm="1">
        <f t="array" ref="BO186">_xlfn.XLOOKUP($A186&amp;BO$5,'[1]NBA-Data-1980-2019'!$B$1:$B$16305&amp;'[1]NBA-Data-1980-2019'!$A$1:$A$16305,'[1]NBA-Data-1980-2019'!$F$1:$F$16305,"",0)</f>
        <v/>
      </c>
      <c r="BP186" s="2" t="str" cm="1">
        <f t="array" ref="BP186">_xlfn.XLOOKUP($A186&amp;BP$5,'[1]NBA-Data-1980-2019'!$B$1:$B$16305&amp;'[1]NBA-Data-1980-2019'!$A$1:$A$16305,'[1]NBA-Data-1980-2019'!$F$1:$F$16305,"",0)</f>
        <v/>
      </c>
      <c r="BQ186" s="2" t="str" cm="1">
        <f t="array" ref="BQ186">_xlfn.XLOOKUP($A186&amp;BQ$5,'[1]NBA-Data-1980-2019'!$B$1:$B$16305&amp;'[1]NBA-Data-1980-2019'!$A$1:$A$16305,'[1]NBA-Data-1980-2019'!$F$1:$F$16305,"",0)</f>
        <v/>
      </c>
      <c r="BR186" s="2" t="str" cm="1">
        <f t="array" ref="BR186">_xlfn.XLOOKUP($A186&amp;BR$5,'[1]NBA-Data-1980-2019'!$B$1:$B$16305&amp;'[1]NBA-Data-1980-2019'!$A$1:$A$16305,'[1]NBA-Data-1980-2019'!$F$1:$F$16305,"",0)</f>
        <v/>
      </c>
      <c r="BS186" s="2" t="str" cm="1">
        <f t="array" ref="BS186">_xlfn.XLOOKUP($A186&amp;BS$5,'[1]NBA-Data-1980-2019'!$B$1:$B$16305&amp;'[1]NBA-Data-1980-2019'!$A$1:$A$16305,'[1]NBA-Data-1980-2019'!$F$1:$F$16305,"",0)</f>
        <v/>
      </c>
      <c r="BT186" s="2" t="str" cm="1">
        <f t="array" ref="BT186">_xlfn.XLOOKUP($A186&amp;BT$5,'[1]NBA-Data-1980-2019'!$B$1:$B$16305&amp;'[1]NBA-Data-1980-2019'!$A$1:$A$16305,'[1]NBA-Data-1980-2019'!$F$1:$F$16305,"",0)</f>
        <v/>
      </c>
      <c r="BU186" s="2" t="str" cm="1">
        <f t="array" ref="BU186">_xlfn.XLOOKUP($A186&amp;BU$5,'[1]NBA-Data-1980-2019'!$B$1:$B$16305&amp;'[1]NBA-Data-1980-2019'!$A$1:$A$16305,'[1]NBA-Data-1980-2019'!$F$1:$F$16305,"",0)</f>
        <v/>
      </c>
      <c r="BV186" s="2" t="str" cm="1">
        <f t="array" ref="BV186">_xlfn.XLOOKUP($A186&amp;BV$5,'[1]NBA-Data-1980-2019'!$B$1:$B$16305&amp;'[1]NBA-Data-1980-2019'!$A$1:$A$16305,'[1]NBA-Data-1980-2019'!$F$1:$F$16305,"",0)</f>
        <v/>
      </c>
      <c r="BW186" s="2" t="str" cm="1">
        <f t="array" ref="BW186">_xlfn.XLOOKUP($A186&amp;BW$5,'[1]NBA-Data-1980-2019'!$B$1:$B$16305&amp;'[1]NBA-Data-1980-2019'!$A$1:$A$16305,'[1]NBA-Data-1980-2019'!$F$1:$F$16305,"",0)</f>
        <v/>
      </c>
      <c r="BX186" s="2" t="str" cm="1">
        <f t="array" ref="BX186">_xlfn.XLOOKUP($A186&amp;BX$5,'[1]NBA-Data-1980-2019'!$B$1:$B$16305&amp;'[1]NBA-Data-1980-2019'!$A$1:$A$16305,'[1]NBA-Data-1980-2019'!$F$1:$F$16305,"",0)</f>
        <v/>
      </c>
      <c r="BY186" s="2" t="str" cm="1">
        <f t="array" ref="BY186">_xlfn.XLOOKUP($A186&amp;BY$5,'[1]NBA-Data-1980-2019'!$B$1:$B$16305&amp;'[1]NBA-Data-1980-2019'!$A$1:$A$16305,'[1]NBA-Data-1980-2019'!$F$1:$F$16305,"",0)</f>
        <v/>
      </c>
      <c r="BZ186" s="2" t="str" cm="1">
        <f t="array" ref="BZ186">_xlfn.XLOOKUP($A186&amp;BZ$5,'[1]NBA-Data-1980-2019'!$B$1:$B$16305&amp;'[1]NBA-Data-1980-2019'!$A$1:$A$16305,'[1]NBA-Data-1980-2019'!$F$1:$F$16305,"",0)</f>
        <v/>
      </c>
      <c r="CA186" s="2" t="str" cm="1">
        <f t="array" ref="CA186">_xlfn.XLOOKUP($A186&amp;CA$5,'[1]NBA-Data-1980-2019'!$B$1:$B$16305&amp;'[1]NBA-Data-1980-2019'!$A$1:$A$16305,'[1]NBA-Data-1980-2019'!$F$1:$F$16305,"",0)</f>
        <v/>
      </c>
      <c r="CB186" s="2" t="str" cm="1">
        <f t="array" ref="CB186">_xlfn.XLOOKUP($A186&amp;CB$5,'[1]NBA-Data-1980-2019'!$B$1:$B$16305&amp;'[1]NBA-Data-1980-2019'!$A$1:$A$16305,'[1]NBA-Data-1980-2019'!$F$1:$F$16305,"",0)</f>
        <v/>
      </c>
      <c r="CC186" s="2" t="str" cm="1">
        <f t="array" ref="CC186">_xlfn.XLOOKUP($A186&amp;CC$5,'[1]NBA-Data-1980-2019'!$B$1:$B$16305&amp;'[1]NBA-Data-1980-2019'!$A$1:$A$16305,'[1]NBA-Data-1980-2019'!$F$1:$F$16305,"",0)</f>
        <v/>
      </c>
      <c r="CD186" s="2" t="str" cm="1">
        <f t="array" ref="CD186">_xlfn.XLOOKUP($A186&amp;CD$5,'[1]NBA-Data-1980-2019'!$B$1:$B$16305&amp;'[1]NBA-Data-1980-2019'!$A$1:$A$16305,'[1]NBA-Data-1980-2019'!$F$1:$F$16305,"",0)</f>
        <v/>
      </c>
      <c r="CE186" s="2" t="str" cm="1">
        <f t="array" ref="CE186">_xlfn.XLOOKUP($A186&amp;CE$5,'[1]NBA-Data-1980-2019'!$B$1:$B$16305&amp;'[1]NBA-Data-1980-2019'!$A$1:$A$16305,'[1]NBA-Data-1980-2019'!$F$1:$F$16305,"",0)</f>
        <v/>
      </c>
      <c r="CF186" s="2" t="str" cm="1">
        <f t="array" ref="CF186">_xlfn.XLOOKUP($A186&amp;CF$5,'[1]NBA-Data-1980-2019'!$B$1:$B$16305&amp;'[1]NBA-Data-1980-2019'!$A$1:$A$16305,'[1]NBA-Data-1980-2019'!$F$1:$F$16305,"",0)</f>
        <v/>
      </c>
      <c r="CG186" s="2" t="str" cm="1">
        <f t="array" ref="CG186">_xlfn.XLOOKUP($A186&amp;CG$5,'[1]NBA-Data-1980-2019'!$B$1:$B$16305&amp;'[1]NBA-Data-1980-2019'!$A$1:$A$16305,'[1]NBA-Data-1980-2019'!$F$1:$F$16305,"",0)</f>
        <v/>
      </c>
      <c r="CH186" s="2" t="str" cm="1">
        <f t="array" ref="CH186">_xlfn.XLOOKUP($A186&amp;CH$5,'[1]NBA-Data-1980-2019'!$B$1:$B$16305&amp;'[1]NBA-Data-1980-2019'!$A$1:$A$16305,'[1]NBA-Data-1980-2019'!$F$1:$F$16305,"",0)</f>
        <v/>
      </c>
      <c r="CI186" s="2" t="str" cm="1">
        <f t="array" ref="CI186">_xlfn.XLOOKUP($A186&amp;CI$5,'[1]NBA-Data-1980-2019'!$B$1:$B$16305&amp;'[1]NBA-Data-1980-2019'!$A$1:$A$16305,'[1]NBA-Data-1980-2019'!$F$1:$F$16305,"",0)</f>
        <v/>
      </c>
      <c r="CJ186" s="2" t="str" cm="1">
        <f t="array" ref="CJ186">_xlfn.XLOOKUP($A186&amp;CJ$5,'[1]NBA-Data-1980-2019'!$B$1:$B$16305&amp;'[1]NBA-Data-1980-2019'!$A$1:$A$16305,'[1]NBA-Data-1980-2019'!$F$1:$F$16305,"",0)</f>
        <v/>
      </c>
      <c r="CK186" s="2" t="str" cm="1">
        <f t="array" ref="CK186">_xlfn.XLOOKUP($A186&amp;CK$5,'[1]NBA-Data-1980-2019'!$B$1:$B$16305&amp;'[1]NBA-Data-1980-2019'!$A$1:$A$16305,'[1]NBA-Data-1980-2019'!$F$1:$F$16305,"",0)</f>
        <v/>
      </c>
      <c r="CL186" s="2" t="str" cm="1">
        <f t="array" ref="CL186">_xlfn.XLOOKUP($A186&amp;CL$5,'[1]NBA-Data-1980-2019'!$B$1:$B$16305&amp;'[1]NBA-Data-1980-2019'!$A$1:$A$16305,'[1]NBA-Data-1980-2019'!$F$1:$F$16305,"",0)</f>
        <v/>
      </c>
      <c r="CM186" s="2" t="str" cm="1">
        <f t="array" ref="CM186">_xlfn.XLOOKUP($A186&amp;CM$5,'[1]NBA-Data-1980-2019'!$B$1:$B$16305&amp;'[1]NBA-Data-1980-2019'!$A$1:$A$16305,'[1]NBA-Data-1980-2019'!$F$1:$F$16305,"",0)</f>
        <v/>
      </c>
      <c r="CN186" s="2" t="str" cm="1">
        <f t="array" ref="CN186">_xlfn.XLOOKUP($A186&amp;CN$5,'[1]NBA-Data-1980-2019'!$B$1:$B$16305&amp;'[1]NBA-Data-1980-2019'!$A$1:$A$16305,'[1]NBA-Data-1980-2019'!$F$1:$F$16305,"",0)</f>
        <v/>
      </c>
      <c r="CO186" s="2" t="str" cm="1">
        <f t="array" ref="CO186">_xlfn.XLOOKUP($A186&amp;CO$5,'[1]NBA-Data-1980-2019'!$B$1:$B$16305&amp;'[1]NBA-Data-1980-2019'!$A$1:$A$16305,'[1]NBA-Data-1980-2019'!$F$1:$F$16305,"",0)</f>
        <v/>
      </c>
      <c r="CP186" s="2" t="str" cm="1">
        <f t="array" ref="CP186">_xlfn.XLOOKUP($A186&amp;CP$5,'[1]NBA-Data-1980-2019'!$B$1:$B$16305&amp;'[1]NBA-Data-1980-2019'!$A$1:$A$16305,'[1]NBA-Data-1980-2019'!$F$1:$F$16305,"",0)</f>
        <v/>
      </c>
      <c r="CQ186" s="2" t="str" cm="1">
        <f t="array" ref="CQ186">_xlfn.XLOOKUP($A186&amp;CQ$5,'[1]NBA-Data-1980-2019'!$B$1:$B$16305&amp;'[1]NBA-Data-1980-2019'!$A$1:$A$16305,'[1]NBA-Data-1980-2019'!$F$1:$F$16305,"",0)</f>
        <v/>
      </c>
      <c r="CR186" s="2" t="str" cm="1">
        <f t="array" ref="CR186">_xlfn.XLOOKUP($A186&amp;CR$5,'[1]NBA-Data-1980-2019'!$B$1:$B$16305&amp;'[1]NBA-Data-1980-2019'!$A$1:$A$16305,'[1]NBA-Data-1980-2019'!$F$1:$F$16305,"",0)</f>
        <v/>
      </c>
      <c r="CS186" s="2" t="str" cm="1">
        <f t="array" ref="CS186">_xlfn.XLOOKUP($A186&amp;CS$5,'[1]NBA-Data-1980-2019'!$B$1:$B$16305&amp;'[1]NBA-Data-1980-2019'!$A$1:$A$16305,'[1]NBA-Data-1980-2019'!$F$1:$F$16305,"",0)</f>
        <v/>
      </c>
      <c r="CU186" s="2" t="str">
        <f>_xlfn.XLOOKUP($A186,TEAMS!$G$1:$G$839,TEAMS!$H$1:$H$839,"",0)</f>
        <v>SF</v>
      </c>
      <c r="CV186" s="2" t="str">
        <f>_xlfn.XLOOKUP($CU186,DASHBOARD!$B$22:$B$27,DASHBOARD!$C$22:$C$27,"",0)</f>
        <v>FORWARD</v>
      </c>
      <c r="CY186" s="63">
        <f>SUMIFS('[1]NBA-Data-1980-2019'!$G$1:$G$16305,'[1]NBA-Data-1980-2019'!$B$1:$B$16305,$A186,'[1]NBA-Data-1980-2019'!$A$1:$A$16305,CY$9)</f>
        <v>0</v>
      </c>
      <c r="CZ186" s="63">
        <f>SUMIFS('[1]NBA-Data-1980-2019'!$G$1:$G$16305,'[1]NBA-Data-1980-2019'!$B$1:$B$16305,$A186,'[1]NBA-Data-1980-2019'!$A$1:$A$16305,CZ$9)</f>
        <v>0</v>
      </c>
      <c r="DA186" s="63">
        <f>SUMIFS('[1]NBA-Data-1980-2019'!$G$1:$G$16305,'[1]NBA-Data-1980-2019'!$B$1:$B$16305,$A186,'[1]NBA-Data-1980-2019'!$A$1:$A$16305,DA$9)</f>
        <v>0</v>
      </c>
      <c r="DB186" s="63">
        <f>SUMIFS('[1]NBA-Data-1980-2019'!$G$1:$G$16305,'[1]NBA-Data-1980-2019'!$B$1:$B$16305,$A186,'[1]NBA-Data-1980-2019'!$A$1:$A$16305,DB$9)</f>
        <v>0</v>
      </c>
      <c r="DC186" s="63">
        <f>SUMIFS('[1]NBA-Data-1980-2019'!$G$1:$G$16305,'[1]NBA-Data-1980-2019'!$B$1:$B$16305,$A186,'[1]NBA-Data-1980-2019'!$A$1:$A$16305,DC$9)</f>
        <v>0</v>
      </c>
      <c r="DD186" s="63">
        <f>SUMIFS('[1]NBA-Data-1980-2019'!$G$1:$G$16305,'[1]NBA-Data-1980-2019'!$B$1:$B$16305,$A186,'[1]NBA-Data-1980-2019'!$A$1:$A$16305,DD$9)</f>
        <v>0</v>
      </c>
      <c r="DE186" s="63">
        <f>SUMIFS('[1]NBA-Data-1980-2019'!$G$1:$G$16305,'[1]NBA-Data-1980-2019'!$B$1:$B$16305,$A186,'[1]NBA-Data-1980-2019'!$A$1:$A$16305,DE$9)</f>
        <v>0</v>
      </c>
      <c r="DF186" s="63">
        <f>SUMIFS('[1]NBA-Data-1980-2019'!$G$1:$G$16305,'[1]NBA-Data-1980-2019'!$B$1:$B$16305,$A186,'[1]NBA-Data-1980-2019'!$A$1:$A$16305,DF$9)</f>
        <v>0</v>
      </c>
      <c r="DG186" s="63">
        <f>SUMIFS('[1]NBA-Data-1980-2019'!$G$1:$G$16305,'[1]NBA-Data-1980-2019'!$B$1:$B$16305,$A186,'[1]NBA-Data-1980-2019'!$A$1:$A$16305,DG$9)</f>
        <v>0</v>
      </c>
      <c r="DH186" s="63">
        <f>SUMIFS('[1]NBA-Data-1980-2019'!$G$1:$G$16305,'[1]NBA-Data-1980-2019'!$B$1:$B$16305,$A186,'[1]NBA-Data-1980-2019'!$A$1:$A$16305,DH$9)</f>
        <v>0</v>
      </c>
      <c r="DI186" s="63">
        <f>SUMIFS('[1]NBA-Data-1980-2019'!$G$1:$G$16305,'[1]NBA-Data-1980-2019'!$B$1:$B$16305,$A186,'[1]NBA-Data-1980-2019'!$A$1:$A$16305,DI$9)</f>
        <v>0</v>
      </c>
      <c r="DJ186" s="63">
        <f>SUMIFS('[1]NBA-Data-1980-2019'!$G$1:$G$16305,'[1]NBA-Data-1980-2019'!$B$1:$B$16305,$A186,'[1]NBA-Data-1980-2019'!$A$1:$A$16305,DJ$9)</f>
        <v>0</v>
      </c>
      <c r="DK186" s="63">
        <f>SUMIFS('[1]NBA-Data-1980-2019'!$G$1:$G$16305,'[1]NBA-Data-1980-2019'!$B$1:$B$16305,$A186,'[1]NBA-Data-1980-2019'!$A$1:$A$16305,DK$9)</f>
        <v>0</v>
      </c>
      <c r="DL186" s="63">
        <f>SUMIFS('[1]NBA-Data-1980-2019'!$G$1:$G$16305,'[1]NBA-Data-1980-2019'!$B$1:$B$16305,$A186,'[1]NBA-Data-1980-2019'!$A$1:$A$16305,DL$9)</f>
        <v>0</v>
      </c>
      <c r="DM186" s="63">
        <f>SUMIFS('[1]NBA-Data-1980-2019'!$G$1:$G$16305,'[1]NBA-Data-1980-2019'!$B$1:$B$16305,$A186,'[1]NBA-Data-1980-2019'!$A$1:$A$16305,DM$9)</f>
        <v>0</v>
      </c>
      <c r="DN186" s="63">
        <f>SUMIFS('[1]NBA-Data-1980-2019'!$G$1:$G$16305,'[1]NBA-Data-1980-2019'!$B$1:$B$16305,$A186,'[1]NBA-Data-1980-2019'!$A$1:$A$16305,DN$9)</f>
        <v>0</v>
      </c>
      <c r="DO186" s="63">
        <f>SUMIFS('[1]NBA-Data-1980-2019'!$G$1:$G$16305,'[1]NBA-Data-1980-2019'!$B$1:$B$16305,$A186,'[1]NBA-Data-1980-2019'!$A$1:$A$16305,DO$9)</f>
        <v>0</v>
      </c>
      <c r="DP186" s="63">
        <f>SUMIFS('[1]NBA-Data-1980-2019'!$G$1:$G$16305,'[1]NBA-Data-1980-2019'!$B$1:$B$16305,$A186,'[1]NBA-Data-1980-2019'!$A$1:$A$16305,DP$9)</f>
        <v>0</v>
      </c>
      <c r="DQ186" s="63">
        <f>SUMIFS('[1]NBA-Data-1980-2019'!$G$1:$G$16305,'[1]NBA-Data-1980-2019'!$B$1:$B$16305,$A186,'[1]NBA-Data-1980-2019'!$A$1:$A$16305,DQ$9)</f>
        <v>0</v>
      </c>
      <c r="DR186" s="63">
        <f>SUMIFS('[1]NBA-Data-1980-2019'!$G$1:$G$16305,'[1]NBA-Data-1980-2019'!$B$1:$B$16305,$A186,'[1]NBA-Data-1980-2019'!$A$1:$A$16305,DR$9)</f>
        <v>0</v>
      </c>
      <c r="DS186" s="63">
        <f>SUMIFS('[1]NBA-Data-1980-2019'!$G$1:$G$16305,'[1]NBA-Data-1980-2019'!$B$1:$B$16305,$A186,'[1]NBA-Data-1980-2019'!$A$1:$A$16305,DS$9)</f>
        <v>0</v>
      </c>
      <c r="DT186" s="63">
        <f>SUMIFS('[1]NBA-Data-1980-2019'!$G$1:$G$16305,'[1]NBA-Data-1980-2019'!$B$1:$B$16305,$A186,'[1]NBA-Data-1980-2019'!$A$1:$A$16305,DT$9)</f>
        <v>0</v>
      </c>
      <c r="DU186" s="63">
        <f>SUMIFS('[1]NBA-Data-1980-2019'!$G$1:$G$16305,'[1]NBA-Data-1980-2019'!$B$1:$B$16305,$A186,'[1]NBA-Data-1980-2019'!$A$1:$A$16305,DU$9)</f>
        <v>0</v>
      </c>
      <c r="DV186" s="63">
        <f>SUMIFS('[1]NBA-Data-1980-2019'!$G$1:$G$16305,'[1]NBA-Data-1980-2019'!$B$1:$B$16305,$A186,'[1]NBA-Data-1980-2019'!$A$1:$A$16305,DV$9)</f>
        <v>0</v>
      </c>
      <c r="DW186" s="63">
        <f>SUMIFS('[1]NBA-Data-1980-2019'!$G$1:$G$16305,'[1]NBA-Data-1980-2019'!$B$1:$B$16305,$A186,'[1]NBA-Data-1980-2019'!$A$1:$A$16305,DW$9)</f>
        <v>0</v>
      </c>
      <c r="DX186" s="63">
        <f>SUMIFS('[1]NBA-Data-1980-2019'!$G$1:$G$16305,'[1]NBA-Data-1980-2019'!$B$1:$B$16305,$A186,'[1]NBA-Data-1980-2019'!$A$1:$A$16305,DX$9)</f>
        <v>0</v>
      </c>
      <c r="DY186" s="63">
        <f>SUMIFS('[1]NBA-Data-1980-2019'!$G$1:$G$16305,'[1]NBA-Data-1980-2019'!$B$1:$B$16305,$A186,'[1]NBA-Data-1980-2019'!$A$1:$A$16305,DY$9)</f>
        <v>0</v>
      </c>
      <c r="DZ186" s="63">
        <f>SUMIFS('[1]NBA-Data-1980-2019'!$G$1:$G$16305,'[1]NBA-Data-1980-2019'!$B$1:$B$16305,$A186,'[1]NBA-Data-1980-2019'!$A$1:$A$16305,DZ$9)</f>
        <v>0</v>
      </c>
      <c r="EA186" s="63">
        <f>SUMIFS('[1]NBA-Data-1980-2019'!$G$1:$G$16305,'[1]NBA-Data-1980-2019'!$B$1:$B$16305,$A186,'[1]NBA-Data-1980-2019'!$A$1:$A$16305,EA$9)</f>
        <v>0</v>
      </c>
      <c r="EB186" s="63">
        <f>SUMIFS('[1]NBA-Data-1980-2019'!$G$1:$G$16305,'[1]NBA-Data-1980-2019'!$B$1:$B$16305,$A186,'[1]NBA-Data-1980-2019'!$A$1:$A$16305,EB$9)</f>
        <v>0</v>
      </c>
      <c r="EC186" s="63">
        <f>SUMIFS('[1]NBA-Data-1980-2019'!$G$1:$G$16305,'[1]NBA-Data-1980-2019'!$B$1:$B$16305,$A186,'[1]NBA-Data-1980-2019'!$A$1:$A$16305,EC$9)</f>
        <v>0</v>
      </c>
      <c r="ED186" s="63">
        <f>SUMIFS('[1]NBA-Data-1980-2019'!$G$1:$G$16305,'[1]NBA-Data-1980-2019'!$B$1:$B$16305,$A186,'[1]NBA-Data-1980-2019'!$A$1:$A$16305,ED$9)</f>
        <v>0</v>
      </c>
      <c r="EH186" s="2" t="s">
        <v>1486</v>
      </c>
    </row>
    <row r="187" spans="1:165" x14ac:dyDescent="0.2">
      <c r="A187" s="2" t="s">
        <v>723</v>
      </c>
      <c r="B187" s="2" t="str" cm="1">
        <f t="array" ref="B187">_xlfn.XLOOKUP($A187&amp;B$5,'[1]NBA-Data-1980-2019'!$B$1:$B$16305&amp;'[1]NBA-Data-1980-2019'!$A$1:$A$16305,'[1]NBA-Data-1980-2019'!$D$1:$D$16305,"",0)</f>
        <v/>
      </c>
      <c r="C187" s="2" t="str" cm="1">
        <f t="array" ref="C187">_xlfn.XLOOKUP($A187&amp;C$5,'[1]NBA-Data-1980-2019'!$B$1:$B$16305&amp;'[1]NBA-Data-1980-2019'!$A$1:$A$16305,'[1]NBA-Data-1980-2019'!$D$1:$D$16305,"",0)</f>
        <v/>
      </c>
      <c r="D187" s="2" t="str" cm="1">
        <f t="array" ref="D187">_xlfn.XLOOKUP($A187&amp;D$5,'[1]NBA-Data-1980-2019'!$B$1:$B$16305&amp;'[1]NBA-Data-1980-2019'!$A$1:$A$16305,'[1]NBA-Data-1980-2019'!$D$1:$D$16305,"",0)</f>
        <v/>
      </c>
      <c r="E187" s="2" t="str" cm="1">
        <f t="array" ref="E187">_xlfn.XLOOKUP($A187&amp;E$5,'[1]NBA-Data-1980-2019'!$B$1:$B$16305&amp;'[1]NBA-Data-1980-2019'!$A$1:$A$16305,'[1]NBA-Data-1980-2019'!$D$1:$D$16305,"",0)</f>
        <v/>
      </c>
      <c r="F187" s="2" t="str" cm="1">
        <f t="array" ref="F187">_xlfn.XLOOKUP($A187&amp;F$5,'[1]NBA-Data-1980-2019'!$B$1:$B$16305&amp;'[1]NBA-Data-1980-2019'!$A$1:$A$16305,'[1]NBA-Data-1980-2019'!$D$1:$D$16305,"",0)</f>
        <v/>
      </c>
      <c r="G187" s="2" t="str" cm="1">
        <f t="array" ref="G187">_xlfn.XLOOKUP($A187&amp;G$5,'[1]NBA-Data-1980-2019'!$B$1:$B$16305&amp;'[1]NBA-Data-1980-2019'!$A$1:$A$16305,'[1]NBA-Data-1980-2019'!$D$1:$D$16305,"",0)</f>
        <v/>
      </c>
      <c r="H187" s="2" t="str" cm="1">
        <f t="array" ref="H187">_xlfn.XLOOKUP($A187&amp;H$5,'[1]NBA-Data-1980-2019'!$B$1:$B$16305&amp;'[1]NBA-Data-1980-2019'!$A$1:$A$16305,'[1]NBA-Data-1980-2019'!$D$1:$D$16305,"",0)</f>
        <v/>
      </c>
      <c r="I187" s="2" t="str" cm="1">
        <f t="array" ref="I187">_xlfn.XLOOKUP($A187&amp;I$5,'[1]NBA-Data-1980-2019'!$B$1:$B$16305&amp;'[1]NBA-Data-1980-2019'!$A$1:$A$16305,'[1]NBA-Data-1980-2019'!$D$1:$D$16305,"",0)</f>
        <v/>
      </c>
      <c r="J187" s="2" t="str" cm="1">
        <f t="array" ref="J187">_xlfn.XLOOKUP($A187&amp;J$5,'[1]NBA-Data-1980-2019'!$B$1:$B$16305&amp;'[1]NBA-Data-1980-2019'!$A$1:$A$16305,'[1]NBA-Data-1980-2019'!$D$1:$D$16305,"",0)</f>
        <v/>
      </c>
      <c r="K187" s="2" t="str" cm="1">
        <f t="array" ref="K187">_xlfn.XLOOKUP($A187&amp;K$5,'[1]NBA-Data-1980-2019'!$B$1:$B$16305&amp;'[1]NBA-Data-1980-2019'!$A$1:$A$16305,'[1]NBA-Data-1980-2019'!$D$1:$D$16305,"",0)</f>
        <v/>
      </c>
      <c r="L187" s="2" t="str" cm="1">
        <f t="array" ref="L187">_xlfn.XLOOKUP($A187&amp;L$5,'[1]NBA-Data-1980-2019'!$B$1:$B$16305&amp;'[1]NBA-Data-1980-2019'!$A$1:$A$16305,'[1]NBA-Data-1980-2019'!$D$1:$D$16305,"",0)</f>
        <v/>
      </c>
      <c r="M187" s="2" t="str" cm="1">
        <f t="array" ref="M187">_xlfn.XLOOKUP($A187&amp;M$5,'[1]NBA-Data-1980-2019'!$B$1:$B$16305&amp;'[1]NBA-Data-1980-2019'!$A$1:$A$16305,'[1]NBA-Data-1980-2019'!$D$1:$D$16305,"",0)</f>
        <v/>
      </c>
      <c r="N187" s="2" t="str" cm="1">
        <f t="array" ref="N187">_xlfn.XLOOKUP($A187&amp;N$5,'[1]NBA-Data-1980-2019'!$B$1:$B$16305&amp;'[1]NBA-Data-1980-2019'!$A$1:$A$16305,'[1]NBA-Data-1980-2019'!$D$1:$D$16305,"",0)</f>
        <v/>
      </c>
      <c r="O187" s="2" t="str" cm="1">
        <f t="array" ref="O187">_xlfn.XLOOKUP($A187&amp;O$5,'[1]NBA-Data-1980-2019'!$B$1:$B$16305&amp;'[1]NBA-Data-1980-2019'!$A$1:$A$16305,'[1]NBA-Data-1980-2019'!$D$1:$D$16305,"",0)</f>
        <v/>
      </c>
      <c r="P187" s="2" t="str" cm="1">
        <f t="array" ref="P187">_xlfn.XLOOKUP($A187&amp;P$5,'[1]NBA-Data-1980-2019'!$B$1:$B$16305&amp;'[1]NBA-Data-1980-2019'!$A$1:$A$16305,'[1]NBA-Data-1980-2019'!$D$1:$D$16305,"",0)</f>
        <v/>
      </c>
      <c r="Q187" s="2" t="str" cm="1">
        <f t="array" ref="Q187">_xlfn.XLOOKUP($A187&amp;Q$5,'[1]NBA-Data-1980-2019'!$B$1:$B$16305&amp;'[1]NBA-Data-1980-2019'!$A$1:$A$16305,'[1]NBA-Data-1980-2019'!$D$1:$D$16305,"",0)</f>
        <v/>
      </c>
      <c r="R187" s="2" t="str" cm="1">
        <f t="array" ref="R187">_xlfn.XLOOKUP($A187&amp;R$5,'[1]NBA-Data-1980-2019'!$B$1:$B$16305&amp;'[1]NBA-Data-1980-2019'!$A$1:$A$16305,'[1]NBA-Data-1980-2019'!$D$1:$D$16305,"",0)</f>
        <v/>
      </c>
      <c r="S187" s="2" t="str" cm="1">
        <f t="array" ref="S187">_xlfn.XLOOKUP($A187&amp;S$5,'[1]NBA-Data-1980-2019'!$B$1:$B$16305&amp;'[1]NBA-Data-1980-2019'!$A$1:$A$16305,'[1]NBA-Data-1980-2019'!$D$1:$D$16305,"",0)</f>
        <v/>
      </c>
      <c r="T187" s="2" t="str" cm="1">
        <f t="array" ref="T187">_xlfn.XLOOKUP($A187&amp;T$5,'[1]NBA-Data-1980-2019'!$B$1:$B$16305&amp;'[1]NBA-Data-1980-2019'!$A$1:$A$16305,'[1]NBA-Data-1980-2019'!$D$1:$D$16305,"",0)</f>
        <v/>
      </c>
      <c r="U187" s="2" t="str" cm="1">
        <f t="array" ref="U187">_xlfn.XLOOKUP($A187&amp;U$5,'[1]NBA-Data-1980-2019'!$B$1:$B$16305&amp;'[1]NBA-Data-1980-2019'!$A$1:$A$16305,'[1]NBA-Data-1980-2019'!$D$1:$D$16305,"",0)</f>
        <v/>
      </c>
      <c r="V187" s="2" t="str" cm="1">
        <f t="array" ref="V187">_xlfn.XLOOKUP($A187&amp;V$5,'[1]NBA-Data-1980-2019'!$B$1:$B$16305&amp;'[1]NBA-Data-1980-2019'!$A$1:$A$16305,'[1]NBA-Data-1980-2019'!$D$1:$D$16305,"",0)</f>
        <v/>
      </c>
      <c r="W187" s="2" t="str" cm="1">
        <f t="array" ref="W187">_xlfn.XLOOKUP($A187&amp;W$5,'[1]NBA-Data-1980-2019'!$B$1:$B$16305&amp;'[1]NBA-Data-1980-2019'!$A$1:$A$16305,'[1]NBA-Data-1980-2019'!$D$1:$D$16305,"",0)</f>
        <v/>
      </c>
      <c r="X187" s="2" t="str" cm="1">
        <f t="array" ref="X187">_xlfn.XLOOKUP($A187&amp;X$5,'[1]NBA-Data-1980-2019'!$B$1:$B$16305&amp;'[1]NBA-Data-1980-2019'!$A$1:$A$16305,'[1]NBA-Data-1980-2019'!$D$1:$D$16305,"",0)</f>
        <v/>
      </c>
      <c r="Y187" s="2" t="str" cm="1">
        <f t="array" ref="Y187">_xlfn.XLOOKUP($A187&amp;Y$5,'[1]NBA-Data-1980-2019'!$B$1:$B$16305&amp;'[1]NBA-Data-1980-2019'!$A$1:$A$16305,'[1]NBA-Data-1980-2019'!$D$1:$D$16305,"",0)</f>
        <v/>
      </c>
      <c r="Z187" s="2" t="str" cm="1">
        <f t="array" ref="Z187">_xlfn.XLOOKUP($A187&amp;Z$5,'[1]NBA-Data-1980-2019'!$B$1:$B$16305&amp;'[1]NBA-Data-1980-2019'!$A$1:$A$16305,'[1]NBA-Data-1980-2019'!$D$1:$D$16305,"",0)</f>
        <v/>
      </c>
      <c r="AA187" s="2" t="str" cm="1">
        <f t="array" ref="AA187">_xlfn.XLOOKUP($A187&amp;AA$5,'[1]NBA-Data-1980-2019'!$B$1:$B$16305&amp;'[1]NBA-Data-1980-2019'!$A$1:$A$16305,'[1]NBA-Data-1980-2019'!$D$1:$D$16305,"",0)</f>
        <v/>
      </c>
      <c r="AB187" s="2" t="str" cm="1">
        <f t="array" ref="AB187">_xlfn.XLOOKUP($A187&amp;AB$5,'[1]NBA-Data-1980-2019'!$B$1:$B$16305&amp;'[1]NBA-Data-1980-2019'!$A$1:$A$16305,'[1]NBA-Data-1980-2019'!$D$1:$D$16305,"",0)</f>
        <v/>
      </c>
      <c r="AC187" s="2" t="str" cm="1">
        <f t="array" ref="AC187">_xlfn.XLOOKUP($A187&amp;AC$5,'[1]NBA-Data-1980-2019'!$B$1:$B$16305&amp;'[1]NBA-Data-1980-2019'!$A$1:$A$16305,'[1]NBA-Data-1980-2019'!$D$1:$D$16305,"",0)</f>
        <v>GSW</v>
      </c>
      <c r="AD187" s="2" t="str" cm="1">
        <f t="array" ref="AD187">_xlfn.XLOOKUP($A187&amp;AD$5,'[1]NBA-Data-1980-2019'!$B$1:$B$16305&amp;'[1]NBA-Data-1980-2019'!$A$1:$A$16305,'[1]NBA-Data-1980-2019'!$D$1:$D$16305,"",0)</f>
        <v>GSW</v>
      </c>
      <c r="AE187" s="2" t="str" cm="1">
        <f t="array" ref="AE187">_xlfn.XLOOKUP($A187&amp;AE$5,'[1]NBA-Data-1980-2019'!$B$1:$B$16305&amp;'[1]NBA-Data-1980-2019'!$A$1:$A$16305,'[1]NBA-Data-1980-2019'!$D$1:$D$16305,"",0)</f>
        <v/>
      </c>
      <c r="AF187" s="2" t="str" cm="1">
        <f t="array" ref="AF187">_xlfn.XLOOKUP($A187&amp;AF$5,'[1]NBA-Data-1980-2019'!$B$1:$B$16305&amp;'[1]NBA-Data-1980-2019'!$A$1:$A$16305,'[1]NBA-Data-1980-2019'!$D$1:$D$16305,"",0)</f>
        <v/>
      </c>
      <c r="AG187" s="2" t="str" cm="1">
        <f t="array" ref="AG187">_xlfn.XLOOKUP($A187&amp;AG$5,'[1]NBA-Data-1980-2019'!$B$1:$B$16305&amp;'[1]NBA-Data-1980-2019'!$A$1:$A$16305,'[1]NBA-Data-1980-2019'!$D$1:$D$16305,"",0)</f>
        <v/>
      </c>
      <c r="AH187" s="2" t="str" cm="1">
        <f t="array" ref="AH187">_xlfn.XLOOKUP($A187&amp;AH$5,'[1]NBA-Data-1980-2019'!$B$1:$B$16305&amp;'[1]NBA-Data-1980-2019'!$A$1:$A$16305,'[1]NBA-Data-1980-2019'!$H$1:$H$16305,"",0)</f>
        <v/>
      </c>
      <c r="AI187" s="2" t="str" cm="1">
        <f t="array" ref="AI187">_xlfn.XLOOKUP($A187&amp;AI$5,'[1]NBA-Data-1980-2019'!$B$1:$B$16305&amp;'[1]NBA-Data-1980-2019'!$A$1:$A$16305,'[1]NBA-Data-1980-2019'!$H$1:$H$16305,"",0)</f>
        <v/>
      </c>
      <c r="AJ187" s="2" t="str" cm="1">
        <f t="array" ref="AJ187">_xlfn.XLOOKUP($A187&amp;AJ$5,'[1]NBA-Data-1980-2019'!$B$1:$B$16305&amp;'[1]NBA-Data-1980-2019'!$A$1:$A$16305,'[1]NBA-Data-1980-2019'!$H$1:$H$16305,"",0)</f>
        <v/>
      </c>
      <c r="AK187" s="2" t="str" cm="1">
        <f t="array" ref="AK187">_xlfn.XLOOKUP($A187&amp;AK$5,'[1]NBA-Data-1980-2019'!$B$1:$B$16305&amp;'[1]NBA-Data-1980-2019'!$A$1:$A$16305,'[1]NBA-Data-1980-2019'!$H$1:$H$16305,"",0)</f>
        <v/>
      </c>
      <c r="AL187" s="2" t="str" cm="1">
        <f t="array" ref="AL187">_xlfn.XLOOKUP($A187&amp;AL$5,'[1]NBA-Data-1980-2019'!$B$1:$B$16305&amp;'[1]NBA-Data-1980-2019'!$A$1:$A$16305,'[1]NBA-Data-1980-2019'!$H$1:$H$16305,"",0)</f>
        <v/>
      </c>
      <c r="AM187" s="2" t="str" cm="1">
        <f t="array" ref="AM187">_xlfn.XLOOKUP($A187&amp;AM$5,'[1]NBA-Data-1980-2019'!$B$1:$B$16305&amp;'[1]NBA-Data-1980-2019'!$A$1:$A$16305,'[1]NBA-Data-1980-2019'!$H$1:$H$16305,"",0)</f>
        <v/>
      </c>
      <c r="AN187" s="2" t="str" cm="1">
        <f t="array" ref="AN187">_xlfn.XLOOKUP($A187&amp;AN$5,'[1]NBA-Data-1980-2019'!$B$1:$B$16305&amp;'[1]NBA-Data-1980-2019'!$A$1:$A$16305,'[1]NBA-Data-1980-2019'!$H$1:$H$16305,"",0)</f>
        <v/>
      </c>
      <c r="AO187" s="2" t="str" cm="1">
        <f t="array" ref="AO187">_xlfn.XLOOKUP($A187&amp;AO$5,'[1]NBA-Data-1980-2019'!$B$1:$B$16305&amp;'[1]NBA-Data-1980-2019'!$A$1:$A$16305,'[1]NBA-Data-1980-2019'!$H$1:$H$16305,"",0)</f>
        <v/>
      </c>
      <c r="AP187" s="2" t="str" cm="1">
        <f t="array" ref="AP187">_xlfn.XLOOKUP($A187&amp;AP$5,'[1]NBA-Data-1980-2019'!$B$1:$B$16305&amp;'[1]NBA-Data-1980-2019'!$A$1:$A$16305,'[1]NBA-Data-1980-2019'!$H$1:$H$16305,"",0)</f>
        <v/>
      </c>
      <c r="AQ187" s="2" t="str" cm="1">
        <f t="array" ref="AQ187">_xlfn.XLOOKUP($A187&amp;AQ$5,'[1]NBA-Data-1980-2019'!$B$1:$B$16305&amp;'[1]NBA-Data-1980-2019'!$A$1:$A$16305,'[1]NBA-Data-1980-2019'!$H$1:$H$16305,"",0)</f>
        <v/>
      </c>
      <c r="AR187" s="2" t="str" cm="1">
        <f t="array" ref="AR187">_xlfn.XLOOKUP($A187&amp;AR$5,'[1]NBA-Data-1980-2019'!$B$1:$B$16305&amp;'[1]NBA-Data-1980-2019'!$A$1:$A$16305,'[1]NBA-Data-1980-2019'!$H$1:$H$16305,"",0)</f>
        <v/>
      </c>
      <c r="AS187" s="2" t="str" cm="1">
        <f t="array" ref="AS187">_xlfn.XLOOKUP($A187&amp;AS$5,'[1]NBA-Data-1980-2019'!$B$1:$B$16305&amp;'[1]NBA-Data-1980-2019'!$A$1:$A$16305,'[1]NBA-Data-1980-2019'!$H$1:$H$16305,"",0)</f>
        <v/>
      </c>
      <c r="AT187" s="2" t="str" cm="1">
        <f t="array" ref="AT187">_xlfn.XLOOKUP($A187&amp;AT$5,'[1]NBA-Data-1980-2019'!$B$1:$B$16305&amp;'[1]NBA-Data-1980-2019'!$A$1:$A$16305,'[1]NBA-Data-1980-2019'!$H$1:$H$16305,"",0)</f>
        <v/>
      </c>
      <c r="AU187" s="2" t="str" cm="1">
        <f t="array" ref="AU187">_xlfn.XLOOKUP($A187&amp;AU$5,'[1]NBA-Data-1980-2019'!$B$1:$B$16305&amp;'[1]NBA-Data-1980-2019'!$A$1:$A$16305,'[1]NBA-Data-1980-2019'!$H$1:$H$16305,"",0)</f>
        <v/>
      </c>
      <c r="AV187" s="2" t="str" cm="1">
        <f t="array" ref="AV187">_xlfn.XLOOKUP($A187&amp;AV$5,'[1]NBA-Data-1980-2019'!$B$1:$B$16305&amp;'[1]NBA-Data-1980-2019'!$A$1:$A$16305,'[1]NBA-Data-1980-2019'!$H$1:$H$16305,"",0)</f>
        <v/>
      </c>
      <c r="AW187" s="2" t="str" cm="1">
        <f t="array" ref="AW187">_xlfn.XLOOKUP($A187&amp;AW$5,'[1]NBA-Data-1980-2019'!$B$1:$B$16305&amp;'[1]NBA-Data-1980-2019'!$A$1:$A$16305,'[1]NBA-Data-1980-2019'!$H$1:$H$16305,"",0)</f>
        <v/>
      </c>
      <c r="AX187" s="2" t="str" cm="1">
        <f t="array" ref="AX187">_xlfn.XLOOKUP($A187&amp;AX$5,'[1]NBA-Data-1980-2019'!$B$1:$B$16305&amp;'[1]NBA-Data-1980-2019'!$A$1:$A$16305,'[1]NBA-Data-1980-2019'!$H$1:$H$16305,"",0)</f>
        <v/>
      </c>
      <c r="AY187" s="2" t="str" cm="1">
        <f t="array" ref="AY187">_xlfn.XLOOKUP($A187&amp;AY$5,'[1]NBA-Data-1980-2019'!$B$1:$B$16305&amp;'[1]NBA-Data-1980-2019'!$A$1:$A$16305,'[1]NBA-Data-1980-2019'!$H$1:$H$16305,"",0)</f>
        <v/>
      </c>
      <c r="AZ187" s="2" t="str" cm="1">
        <f t="array" ref="AZ187">_xlfn.XLOOKUP($A187&amp;AZ$5,'[1]NBA-Data-1980-2019'!$B$1:$B$16305&amp;'[1]NBA-Data-1980-2019'!$A$1:$A$16305,'[1]NBA-Data-1980-2019'!$H$1:$H$16305,"",0)</f>
        <v/>
      </c>
      <c r="BA187" s="2" t="str" cm="1">
        <f t="array" ref="BA187">_xlfn.XLOOKUP($A187&amp;BA$5,'[1]NBA-Data-1980-2019'!$B$1:$B$16305&amp;'[1]NBA-Data-1980-2019'!$A$1:$A$16305,'[1]NBA-Data-1980-2019'!$H$1:$H$16305,"",0)</f>
        <v/>
      </c>
      <c r="BB187" s="2" t="str" cm="1">
        <f t="array" ref="BB187">_xlfn.XLOOKUP($A187&amp;BB$5,'[1]NBA-Data-1980-2019'!$B$1:$B$16305&amp;'[1]NBA-Data-1980-2019'!$A$1:$A$16305,'[1]NBA-Data-1980-2019'!$H$1:$H$16305,"",0)</f>
        <v/>
      </c>
      <c r="BC187" s="2" t="str" cm="1">
        <f t="array" ref="BC187">_xlfn.XLOOKUP($A187&amp;BC$5,'[1]NBA-Data-1980-2019'!$B$1:$B$16305&amp;'[1]NBA-Data-1980-2019'!$A$1:$A$16305,'[1]NBA-Data-1980-2019'!$H$1:$H$16305,"",0)</f>
        <v/>
      </c>
      <c r="BD187" s="2" t="str" cm="1">
        <f t="array" ref="BD187">_xlfn.XLOOKUP($A187&amp;BD$5,'[1]NBA-Data-1980-2019'!$B$1:$B$16305&amp;'[1]NBA-Data-1980-2019'!$A$1:$A$16305,'[1]NBA-Data-1980-2019'!$H$1:$H$16305,"",0)</f>
        <v/>
      </c>
      <c r="BE187" s="2" t="str" cm="1">
        <f t="array" ref="BE187">_xlfn.XLOOKUP($A187&amp;BE$5,'[1]NBA-Data-1980-2019'!$B$1:$B$16305&amp;'[1]NBA-Data-1980-2019'!$A$1:$A$16305,'[1]NBA-Data-1980-2019'!$H$1:$H$16305,"",0)</f>
        <v/>
      </c>
      <c r="BF187" s="2" t="str" cm="1">
        <f t="array" ref="BF187">_xlfn.XLOOKUP($A187&amp;BF$5,'[1]NBA-Data-1980-2019'!$B$1:$B$16305&amp;'[1]NBA-Data-1980-2019'!$A$1:$A$16305,'[1]NBA-Data-1980-2019'!$H$1:$H$16305,"",0)</f>
        <v/>
      </c>
      <c r="BG187" s="2" t="str" cm="1">
        <f t="array" ref="BG187">_xlfn.XLOOKUP($A187&amp;BG$5,'[1]NBA-Data-1980-2019'!$B$1:$B$16305&amp;'[1]NBA-Data-1980-2019'!$A$1:$A$16305,'[1]NBA-Data-1980-2019'!$H$1:$H$16305,"",0)</f>
        <v/>
      </c>
      <c r="BH187" s="2" t="str" cm="1">
        <f t="array" ref="BH187">_xlfn.XLOOKUP($A187&amp;BH$5,'[1]NBA-Data-1980-2019'!$B$1:$B$16305&amp;'[1]NBA-Data-1980-2019'!$A$1:$A$16305,'[1]NBA-Data-1980-2019'!$H$1:$H$16305,"",0)</f>
        <v/>
      </c>
      <c r="BI187" s="2" cm="1">
        <f t="array" ref="BI187">_xlfn.XLOOKUP($A187&amp;BI$5,'[1]NBA-Data-1980-2019'!$B$1:$B$16305&amp;'[1]NBA-Data-1980-2019'!$A$1:$A$16305,'[1]NBA-Data-1980-2019'!$H$1:$H$16305,"",0)</f>
        <v>809.4</v>
      </c>
      <c r="BJ187" s="2" cm="1">
        <f t="array" ref="BJ187">_xlfn.XLOOKUP($A187&amp;BJ$5,'[1]NBA-Data-1980-2019'!$B$1:$B$16305&amp;'[1]NBA-Data-1980-2019'!$A$1:$A$16305,'[1]NBA-Data-1980-2019'!$H$1:$H$16305,"",0)</f>
        <v>788.8</v>
      </c>
      <c r="BK187" s="2" t="str" cm="1">
        <f t="array" ref="BK187">_xlfn.XLOOKUP($A187&amp;BK$5,'[1]NBA-Data-1980-2019'!$B$1:$B$16305&amp;'[1]NBA-Data-1980-2019'!$A$1:$A$16305,'[1]NBA-Data-1980-2019'!$H$1:$H$16305,"",0)</f>
        <v/>
      </c>
      <c r="BL187" s="2" t="str" cm="1">
        <f t="array" ref="BL187">_xlfn.XLOOKUP($A187&amp;BL$5,'[1]NBA-Data-1980-2019'!$B$1:$B$16305&amp;'[1]NBA-Data-1980-2019'!$A$1:$A$16305,'[1]NBA-Data-1980-2019'!$H$1:$H$16305,"",0)</f>
        <v/>
      </c>
      <c r="BM187" s="2" t="str" cm="1">
        <f t="array" ref="BM187">_xlfn.XLOOKUP($A187&amp;BM$5,'[1]NBA-Data-1980-2019'!$B$1:$B$16305&amp;'[1]NBA-Data-1980-2019'!$A$1:$A$16305,'[1]NBA-Data-1980-2019'!$H$1:$H$16305,"",0)</f>
        <v/>
      </c>
      <c r="BN187" s="2" t="str" cm="1">
        <f t="array" ref="BN187">_xlfn.XLOOKUP($A187&amp;BN$5,'[1]NBA-Data-1980-2019'!$B$1:$B$16305&amp;'[1]NBA-Data-1980-2019'!$A$1:$A$16305,'[1]NBA-Data-1980-2019'!$F$1:$F$16305,"",0)</f>
        <v/>
      </c>
      <c r="BO187" s="2" t="str" cm="1">
        <f t="array" ref="BO187">_xlfn.XLOOKUP($A187&amp;BO$5,'[1]NBA-Data-1980-2019'!$B$1:$B$16305&amp;'[1]NBA-Data-1980-2019'!$A$1:$A$16305,'[1]NBA-Data-1980-2019'!$F$1:$F$16305,"",0)</f>
        <v/>
      </c>
      <c r="BP187" s="2" t="str" cm="1">
        <f t="array" ref="BP187">_xlfn.XLOOKUP($A187&amp;BP$5,'[1]NBA-Data-1980-2019'!$B$1:$B$16305&amp;'[1]NBA-Data-1980-2019'!$A$1:$A$16305,'[1]NBA-Data-1980-2019'!$F$1:$F$16305,"",0)</f>
        <v/>
      </c>
      <c r="BQ187" s="2" t="str" cm="1">
        <f t="array" ref="BQ187">_xlfn.XLOOKUP($A187&amp;BQ$5,'[1]NBA-Data-1980-2019'!$B$1:$B$16305&amp;'[1]NBA-Data-1980-2019'!$A$1:$A$16305,'[1]NBA-Data-1980-2019'!$F$1:$F$16305,"",0)</f>
        <v/>
      </c>
      <c r="BR187" s="2" t="str" cm="1">
        <f t="array" ref="BR187">_xlfn.XLOOKUP($A187&amp;BR$5,'[1]NBA-Data-1980-2019'!$B$1:$B$16305&amp;'[1]NBA-Data-1980-2019'!$A$1:$A$16305,'[1]NBA-Data-1980-2019'!$F$1:$F$16305,"",0)</f>
        <v/>
      </c>
      <c r="BS187" s="2" t="str" cm="1">
        <f t="array" ref="BS187">_xlfn.XLOOKUP($A187&amp;BS$5,'[1]NBA-Data-1980-2019'!$B$1:$B$16305&amp;'[1]NBA-Data-1980-2019'!$A$1:$A$16305,'[1]NBA-Data-1980-2019'!$F$1:$F$16305,"",0)</f>
        <v/>
      </c>
      <c r="BT187" s="2" t="str" cm="1">
        <f t="array" ref="BT187">_xlfn.XLOOKUP($A187&amp;BT$5,'[1]NBA-Data-1980-2019'!$B$1:$B$16305&amp;'[1]NBA-Data-1980-2019'!$A$1:$A$16305,'[1]NBA-Data-1980-2019'!$F$1:$F$16305,"",0)</f>
        <v/>
      </c>
      <c r="BU187" s="2" t="str" cm="1">
        <f t="array" ref="BU187">_xlfn.XLOOKUP($A187&amp;BU$5,'[1]NBA-Data-1980-2019'!$B$1:$B$16305&amp;'[1]NBA-Data-1980-2019'!$A$1:$A$16305,'[1]NBA-Data-1980-2019'!$F$1:$F$16305,"",0)</f>
        <v/>
      </c>
      <c r="BV187" s="2" t="str" cm="1">
        <f t="array" ref="BV187">_xlfn.XLOOKUP($A187&amp;BV$5,'[1]NBA-Data-1980-2019'!$B$1:$B$16305&amp;'[1]NBA-Data-1980-2019'!$A$1:$A$16305,'[1]NBA-Data-1980-2019'!$F$1:$F$16305,"",0)</f>
        <v/>
      </c>
      <c r="BW187" s="2" t="str" cm="1">
        <f t="array" ref="BW187">_xlfn.XLOOKUP($A187&amp;BW$5,'[1]NBA-Data-1980-2019'!$B$1:$B$16305&amp;'[1]NBA-Data-1980-2019'!$A$1:$A$16305,'[1]NBA-Data-1980-2019'!$F$1:$F$16305,"",0)</f>
        <v/>
      </c>
      <c r="BX187" s="2" t="str" cm="1">
        <f t="array" ref="BX187">_xlfn.XLOOKUP($A187&amp;BX$5,'[1]NBA-Data-1980-2019'!$B$1:$B$16305&amp;'[1]NBA-Data-1980-2019'!$A$1:$A$16305,'[1]NBA-Data-1980-2019'!$F$1:$F$16305,"",0)</f>
        <v/>
      </c>
      <c r="BY187" s="2" t="str" cm="1">
        <f t="array" ref="BY187">_xlfn.XLOOKUP($A187&amp;BY$5,'[1]NBA-Data-1980-2019'!$B$1:$B$16305&amp;'[1]NBA-Data-1980-2019'!$A$1:$A$16305,'[1]NBA-Data-1980-2019'!$F$1:$F$16305,"",0)</f>
        <v/>
      </c>
      <c r="BZ187" s="2" t="str" cm="1">
        <f t="array" ref="BZ187">_xlfn.XLOOKUP($A187&amp;BZ$5,'[1]NBA-Data-1980-2019'!$B$1:$B$16305&amp;'[1]NBA-Data-1980-2019'!$A$1:$A$16305,'[1]NBA-Data-1980-2019'!$F$1:$F$16305,"",0)</f>
        <v/>
      </c>
      <c r="CA187" s="2" t="str" cm="1">
        <f t="array" ref="CA187">_xlfn.XLOOKUP($A187&amp;CA$5,'[1]NBA-Data-1980-2019'!$B$1:$B$16305&amp;'[1]NBA-Data-1980-2019'!$A$1:$A$16305,'[1]NBA-Data-1980-2019'!$F$1:$F$16305,"",0)</f>
        <v/>
      </c>
      <c r="CB187" s="2" t="str" cm="1">
        <f t="array" ref="CB187">_xlfn.XLOOKUP($A187&amp;CB$5,'[1]NBA-Data-1980-2019'!$B$1:$B$16305&amp;'[1]NBA-Data-1980-2019'!$A$1:$A$16305,'[1]NBA-Data-1980-2019'!$F$1:$F$16305,"",0)</f>
        <v/>
      </c>
      <c r="CC187" s="2" t="str" cm="1">
        <f t="array" ref="CC187">_xlfn.XLOOKUP($A187&amp;CC$5,'[1]NBA-Data-1980-2019'!$B$1:$B$16305&amp;'[1]NBA-Data-1980-2019'!$A$1:$A$16305,'[1]NBA-Data-1980-2019'!$F$1:$F$16305,"",0)</f>
        <v/>
      </c>
      <c r="CD187" s="2" t="str" cm="1">
        <f t="array" ref="CD187">_xlfn.XLOOKUP($A187&amp;CD$5,'[1]NBA-Data-1980-2019'!$B$1:$B$16305&amp;'[1]NBA-Data-1980-2019'!$A$1:$A$16305,'[1]NBA-Data-1980-2019'!$F$1:$F$16305,"",0)</f>
        <v/>
      </c>
      <c r="CE187" s="2" t="str" cm="1">
        <f t="array" ref="CE187">_xlfn.XLOOKUP($A187&amp;CE$5,'[1]NBA-Data-1980-2019'!$B$1:$B$16305&amp;'[1]NBA-Data-1980-2019'!$A$1:$A$16305,'[1]NBA-Data-1980-2019'!$F$1:$F$16305,"",0)</f>
        <v/>
      </c>
      <c r="CF187" s="2" t="str" cm="1">
        <f t="array" ref="CF187">_xlfn.XLOOKUP($A187&amp;CF$5,'[1]NBA-Data-1980-2019'!$B$1:$B$16305&amp;'[1]NBA-Data-1980-2019'!$A$1:$A$16305,'[1]NBA-Data-1980-2019'!$F$1:$F$16305,"",0)</f>
        <v/>
      </c>
      <c r="CG187" s="2" t="str" cm="1">
        <f t="array" ref="CG187">_xlfn.XLOOKUP($A187&amp;CG$5,'[1]NBA-Data-1980-2019'!$B$1:$B$16305&amp;'[1]NBA-Data-1980-2019'!$A$1:$A$16305,'[1]NBA-Data-1980-2019'!$F$1:$F$16305,"",0)</f>
        <v/>
      </c>
      <c r="CH187" s="2" t="str" cm="1">
        <f t="array" ref="CH187">_xlfn.XLOOKUP($A187&amp;CH$5,'[1]NBA-Data-1980-2019'!$B$1:$B$16305&amp;'[1]NBA-Data-1980-2019'!$A$1:$A$16305,'[1]NBA-Data-1980-2019'!$F$1:$F$16305,"",0)</f>
        <v/>
      </c>
      <c r="CI187" s="2" t="str" cm="1">
        <f t="array" ref="CI187">_xlfn.XLOOKUP($A187&amp;CI$5,'[1]NBA-Data-1980-2019'!$B$1:$B$16305&amp;'[1]NBA-Data-1980-2019'!$A$1:$A$16305,'[1]NBA-Data-1980-2019'!$F$1:$F$16305,"",0)</f>
        <v/>
      </c>
      <c r="CJ187" s="2" t="str" cm="1">
        <f t="array" ref="CJ187">_xlfn.XLOOKUP($A187&amp;CJ$5,'[1]NBA-Data-1980-2019'!$B$1:$B$16305&amp;'[1]NBA-Data-1980-2019'!$A$1:$A$16305,'[1]NBA-Data-1980-2019'!$F$1:$F$16305,"",0)</f>
        <v/>
      </c>
      <c r="CK187" s="2" t="str" cm="1">
        <f t="array" ref="CK187">_xlfn.XLOOKUP($A187&amp;CK$5,'[1]NBA-Data-1980-2019'!$B$1:$B$16305&amp;'[1]NBA-Data-1980-2019'!$A$1:$A$16305,'[1]NBA-Data-1980-2019'!$F$1:$F$16305,"",0)</f>
        <v/>
      </c>
      <c r="CL187" s="2" t="str" cm="1">
        <f t="array" ref="CL187">_xlfn.XLOOKUP($A187&amp;CL$5,'[1]NBA-Data-1980-2019'!$B$1:$B$16305&amp;'[1]NBA-Data-1980-2019'!$A$1:$A$16305,'[1]NBA-Data-1980-2019'!$F$1:$F$16305,"",0)</f>
        <v/>
      </c>
      <c r="CM187" s="2" t="str" cm="1">
        <f t="array" ref="CM187">_xlfn.XLOOKUP($A187&amp;CM$5,'[1]NBA-Data-1980-2019'!$B$1:$B$16305&amp;'[1]NBA-Data-1980-2019'!$A$1:$A$16305,'[1]NBA-Data-1980-2019'!$F$1:$F$16305,"",0)</f>
        <v/>
      </c>
      <c r="CN187" s="2" t="str" cm="1">
        <f t="array" ref="CN187">_xlfn.XLOOKUP($A187&amp;CN$5,'[1]NBA-Data-1980-2019'!$B$1:$B$16305&amp;'[1]NBA-Data-1980-2019'!$A$1:$A$16305,'[1]NBA-Data-1980-2019'!$F$1:$F$16305,"",0)</f>
        <v/>
      </c>
      <c r="CO187" s="2" cm="1">
        <f t="array" ref="CO187">_xlfn.XLOOKUP($A187&amp;CO$5,'[1]NBA-Data-1980-2019'!$B$1:$B$16305&amp;'[1]NBA-Data-1980-2019'!$A$1:$A$16305,'[1]NBA-Data-1980-2019'!$F$1:$F$16305,"",0)</f>
        <v>18</v>
      </c>
      <c r="CP187" s="2" cm="1">
        <f t="array" ref="CP187">_xlfn.XLOOKUP($A187&amp;CP$5,'[1]NBA-Data-1980-2019'!$B$1:$B$16305&amp;'[1]NBA-Data-1980-2019'!$A$1:$A$16305,'[1]NBA-Data-1980-2019'!$F$1:$F$16305,"",0)</f>
        <v>12.9</v>
      </c>
      <c r="CQ187" s="2" t="str" cm="1">
        <f t="array" ref="CQ187">_xlfn.XLOOKUP($A187&amp;CQ$5,'[1]NBA-Data-1980-2019'!$B$1:$B$16305&amp;'[1]NBA-Data-1980-2019'!$A$1:$A$16305,'[1]NBA-Data-1980-2019'!$F$1:$F$16305,"",0)</f>
        <v/>
      </c>
      <c r="CR187" s="2" t="str" cm="1">
        <f t="array" ref="CR187">_xlfn.XLOOKUP($A187&amp;CR$5,'[1]NBA-Data-1980-2019'!$B$1:$B$16305&amp;'[1]NBA-Data-1980-2019'!$A$1:$A$16305,'[1]NBA-Data-1980-2019'!$F$1:$F$16305,"",0)</f>
        <v/>
      </c>
      <c r="CS187" s="2" t="str" cm="1">
        <f t="array" ref="CS187">_xlfn.XLOOKUP($A187&amp;CS$5,'[1]NBA-Data-1980-2019'!$B$1:$B$16305&amp;'[1]NBA-Data-1980-2019'!$A$1:$A$16305,'[1]NBA-Data-1980-2019'!$F$1:$F$16305,"",0)</f>
        <v/>
      </c>
      <c r="CU187" s="2" t="str">
        <f>_xlfn.XLOOKUP($A187,TEAMS!$G$1:$G$839,TEAMS!$H$1:$H$839,"",0)</f>
        <v>C</v>
      </c>
      <c r="CV187" s="2" t="str">
        <f>_xlfn.XLOOKUP($CU187,DASHBOARD!$B$22:$B$27,DASHBOARD!$C$22:$C$27,"",0)</f>
        <v>CENTER</v>
      </c>
      <c r="CY187" s="63">
        <f>SUMIFS('[1]NBA-Data-1980-2019'!$G$1:$G$16305,'[1]NBA-Data-1980-2019'!$B$1:$B$16305,$A187,'[1]NBA-Data-1980-2019'!$A$1:$A$16305,CY$9)</f>
        <v>0</v>
      </c>
      <c r="CZ187" s="63">
        <f>SUMIFS('[1]NBA-Data-1980-2019'!$G$1:$G$16305,'[1]NBA-Data-1980-2019'!$B$1:$B$16305,$A187,'[1]NBA-Data-1980-2019'!$A$1:$A$16305,CZ$9)</f>
        <v>0</v>
      </c>
      <c r="DA187" s="63">
        <f>SUMIFS('[1]NBA-Data-1980-2019'!$G$1:$G$16305,'[1]NBA-Data-1980-2019'!$B$1:$B$16305,$A187,'[1]NBA-Data-1980-2019'!$A$1:$A$16305,DA$9)</f>
        <v>0</v>
      </c>
      <c r="DB187" s="63">
        <f>SUMIFS('[1]NBA-Data-1980-2019'!$G$1:$G$16305,'[1]NBA-Data-1980-2019'!$B$1:$B$16305,$A187,'[1]NBA-Data-1980-2019'!$A$1:$A$16305,DB$9)</f>
        <v>0</v>
      </c>
      <c r="DC187" s="63">
        <f>SUMIFS('[1]NBA-Data-1980-2019'!$G$1:$G$16305,'[1]NBA-Data-1980-2019'!$B$1:$B$16305,$A187,'[1]NBA-Data-1980-2019'!$A$1:$A$16305,DC$9)</f>
        <v>0</v>
      </c>
      <c r="DD187" s="63">
        <f>SUMIFS('[1]NBA-Data-1980-2019'!$G$1:$G$16305,'[1]NBA-Data-1980-2019'!$B$1:$B$16305,$A187,'[1]NBA-Data-1980-2019'!$A$1:$A$16305,DD$9)</f>
        <v>0</v>
      </c>
      <c r="DE187" s="63">
        <f>SUMIFS('[1]NBA-Data-1980-2019'!$G$1:$G$16305,'[1]NBA-Data-1980-2019'!$B$1:$B$16305,$A187,'[1]NBA-Data-1980-2019'!$A$1:$A$16305,DE$9)</f>
        <v>0</v>
      </c>
      <c r="DF187" s="63">
        <f>SUMIFS('[1]NBA-Data-1980-2019'!$G$1:$G$16305,'[1]NBA-Data-1980-2019'!$B$1:$B$16305,$A187,'[1]NBA-Data-1980-2019'!$A$1:$A$16305,DF$9)</f>
        <v>0</v>
      </c>
      <c r="DG187" s="63">
        <f>SUMIFS('[1]NBA-Data-1980-2019'!$G$1:$G$16305,'[1]NBA-Data-1980-2019'!$B$1:$B$16305,$A187,'[1]NBA-Data-1980-2019'!$A$1:$A$16305,DG$9)</f>
        <v>0</v>
      </c>
      <c r="DH187" s="63">
        <f>SUMIFS('[1]NBA-Data-1980-2019'!$G$1:$G$16305,'[1]NBA-Data-1980-2019'!$B$1:$B$16305,$A187,'[1]NBA-Data-1980-2019'!$A$1:$A$16305,DH$9)</f>
        <v>0</v>
      </c>
      <c r="DI187" s="63">
        <f>SUMIFS('[1]NBA-Data-1980-2019'!$G$1:$G$16305,'[1]NBA-Data-1980-2019'!$B$1:$B$16305,$A187,'[1]NBA-Data-1980-2019'!$A$1:$A$16305,DI$9)</f>
        <v>0</v>
      </c>
      <c r="DJ187" s="63">
        <f>SUMIFS('[1]NBA-Data-1980-2019'!$G$1:$G$16305,'[1]NBA-Data-1980-2019'!$B$1:$B$16305,$A187,'[1]NBA-Data-1980-2019'!$A$1:$A$16305,DJ$9)</f>
        <v>0</v>
      </c>
      <c r="DK187" s="63">
        <f>SUMIFS('[1]NBA-Data-1980-2019'!$G$1:$G$16305,'[1]NBA-Data-1980-2019'!$B$1:$B$16305,$A187,'[1]NBA-Data-1980-2019'!$A$1:$A$16305,DK$9)</f>
        <v>0</v>
      </c>
      <c r="DL187" s="63">
        <f>SUMIFS('[1]NBA-Data-1980-2019'!$G$1:$G$16305,'[1]NBA-Data-1980-2019'!$B$1:$B$16305,$A187,'[1]NBA-Data-1980-2019'!$A$1:$A$16305,DL$9)</f>
        <v>0</v>
      </c>
      <c r="DM187" s="63">
        <f>SUMIFS('[1]NBA-Data-1980-2019'!$G$1:$G$16305,'[1]NBA-Data-1980-2019'!$B$1:$B$16305,$A187,'[1]NBA-Data-1980-2019'!$A$1:$A$16305,DM$9)</f>
        <v>0</v>
      </c>
      <c r="DN187" s="63">
        <f>SUMIFS('[1]NBA-Data-1980-2019'!$G$1:$G$16305,'[1]NBA-Data-1980-2019'!$B$1:$B$16305,$A187,'[1]NBA-Data-1980-2019'!$A$1:$A$16305,DN$9)</f>
        <v>0</v>
      </c>
      <c r="DO187" s="63">
        <f>SUMIFS('[1]NBA-Data-1980-2019'!$G$1:$G$16305,'[1]NBA-Data-1980-2019'!$B$1:$B$16305,$A187,'[1]NBA-Data-1980-2019'!$A$1:$A$16305,DO$9)</f>
        <v>0</v>
      </c>
      <c r="DP187" s="63">
        <f>SUMIFS('[1]NBA-Data-1980-2019'!$G$1:$G$16305,'[1]NBA-Data-1980-2019'!$B$1:$B$16305,$A187,'[1]NBA-Data-1980-2019'!$A$1:$A$16305,DP$9)</f>
        <v>0</v>
      </c>
      <c r="DQ187" s="63">
        <f>SUMIFS('[1]NBA-Data-1980-2019'!$G$1:$G$16305,'[1]NBA-Data-1980-2019'!$B$1:$B$16305,$A187,'[1]NBA-Data-1980-2019'!$A$1:$A$16305,DQ$9)</f>
        <v>0</v>
      </c>
      <c r="DR187" s="63">
        <f>SUMIFS('[1]NBA-Data-1980-2019'!$G$1:$G$16305,'[1]NBA-Data-1980-2019'!$B$1:$B$16305,$A187,'[1]NBA-Data-1980-2019'!$A$1:$A$16305,DR$9)</f>
        <v>0</v>
      </c>
      <c r="DS187" s="63">
        <f>SUMIFS('[1]NBA-Data-1980-2019'!$G$1:$G$16305,'[1]NBA-Data-1980-2019'!$B$1:$B$16305,$A187,'[1]NBA-Data-1980-2019'!$A$1:$A$16305,DS$9)</f>
        <v>0</v>
      </c>
      <c r="DT187" s="63">
        <f>SUMIFS('[1]NBA-Data-1980-2019'!$G$1:$G$16305,'[1]NBA-Data-1980-2019'!$B$1:$B$16305,$A187,'[1]NBA-Data-1980-2019'!$A$1:$A$16305,DT$9)</f>
        <v>0</v>
      </c>
      <c r="DU187" s="63">
        <f>SUMIFS('[1]NBA-Data-1980-2019'!$G$1:$G$16305,'[1]NBA-Data-1980-2019'!$B$1:$B$16305,$A187,'[1]NBA-Data-1980-2019'!$A$1:$A$16305,DU$9)</f>
        <v>0</v>
      </c>
      <c r="DV187" s="63">
        <f>SUMIFS('[1]NBA-Data-1980-2019'!$G$1:$G$16305,'[1]NBA-Data-1980-2019'!$B$1:$B$16305,$A187,'[1]NBA-Data-1980-2019'!$A$1:$A$16305,DV$9)</f>
        <v>0</v>
      </c>
      <c r="DW187" s="63">
        <f>SUMIFS('[1]NBA-Data-1980-2019'!$G$1:$G$16305,'[1]NBA-Data-1980-2019'!$B$1:$B$16305,$A187,'[1]NBA-Data-1980-2019'!$A$1:$A$16305,DW$9)</f>
        <v>0</v>
      </c>
      <c r="DX187" s="63">
        <f>SUMIFS('[1]NBA-Data-1980-2019'!$G$1:$G$16305,'[1]NBA-Data-1980-2019'!$B$1:$B$16305,$A187,'[1]NBA-Data-1980-2019'!$A$1:$A$16305,DX$9)</f>
        <v>0</v>
      </c>
      <c r="DY187" s="63">
        <f>SUMIFS('[1]NBA-Data-1980-2019'!$G$1:$G$16305,'[1]NBA-Data-1980-2019'!$B$1:$B$16305,$A187,'[1]NBA-Data-1980-2019'!$A$1:$A$16305,DY$9)</f>
        <v>0</v>
      </c>
      <c r="DZ187" s="63">
        <f>SUMIFS('[1]NBA-Data-1980-2019'!$G$1:$G$16305,'[1]NBA-Data-1980-2019'!$B$1:$B$16305,$A187,'[1]NBA-Data-1980-2019'!$A$1:$A$16305,DZ$9)</f>
        <v>815615</v>
      </c>
      <c r="EA187" s="63">
        <f>SUMIFS('[1]NBA-Data-1980-2019'!$G$1:$G$16305,'[1]NBA-Data-1980-2019'!$B$1:$B$16305,$A187,'[1]NBA-Data-1980-2019'!$A$1:$A$16305,EA$9)</f>
        <v>1378252</v>
      </c>
      <c r="EB187" s="63">
        <f>SUMIFS('[1]NBA-Data-1980-2019'!$G$1:$G$16305,'[1]NBA-Data-1980-2019'!$B$1:$B$16305,$A187,'[1]NBA-Data-1980-2019'!$A$1:$A$16305,EB$9)</f>
        <v>0</v>
      </c>
      <c r="EC187" s="63">
        <f>SUMIFS('[1]NBA-Data-1980-2019'!$G$1:$G$16305,'[1]NBA-Data-1980-2019'!$B$1:$B$16305,$A187,'[1]NBA-Data-1980-2019'!$A$1:$A$16305,EC$9)</f>
        <v>0</v>
      </c>
      <c r="ED187" s="63">
        <f>SUMIFS('[1]NBA-Data-1980-2019'!$G$1:$G$16305,'[1]NBA-Data-1980-2019'!$B$1:$B$16305,$A187,'[1]NBA-Data-1980-2019'!$A$1:$A$16305,ED$9)</f>
        <v>0</v>
      </c>
      <c r="EH187" s="2" t="s">
        <v>1273</v>
      </c>
    </row>
    <row r="188" spans="1:165" x14ac:dyDescent="0.2">
      <c r="A188" s="2" t="s">
        <v>876</v>
      </c>
      <c r="B188" s="2" t="str" cm="1">
        <f t="array" ref="B188">_xlfn.XLOOKUP($A188&amp;B$5,'[1]NBA-Data-1980-2019'!$B$1:$B$16305&amp;'[1]NBA-Data-1980-2019'!$A$1:$A$16305,'[1]NBA-Data-1980-2019'!$D$1:$D$16305,"",0)</f>
        <v/>
      </c>
      <c r="C188" s="2" t="str" cm="1">
        <f t="array" ref="C188">_xlfn.XLOOKUP($A188&amp;C$5,'[1]NBA-Data-1980-2019'!$B$1:$B$16305&amp;'[1]NBA-Data-1980-2019'!$A$1:$A$16305,'[1]NBA-Data-1980-2019'!$D$1:$D$16305,"",0)</f>
        <v/>
      </c>
      <c r="D188" s="2" t="str" cm="1">
        <f t="array" ref="D188">_xlfn.XLOOKUP($A188&amp;D$5,'[1]NBA-Data-1980-2019'!$B$1:$B$16305&amp;'[1]NBA-Data-1980-2019'!$A$1:$A$16305,'[1]NBA-Data-1980-2019'!$D$1:$D$16305,"",0)</f>
        <v/>
      </c>
      <c r="E188" s="2" t="str" cm="1">
        <f t="array" ref="E188">_xlfn.XLOOKUP($A188&amp;E$5,'[1]NBA-Data-1980-2019'!$B$1:$B$16305&amp;'[1]NBA-Data-1980-2019'!$A$1:$A$16305,'[1]NBA-Data-1980-2019'!$D$1:$D$16305,"",0)</f>
        <v/>
      </c>
      <c r="F188" s="2" t="str" cm="1">
        <f t="array" ref="F188">_xlfn.XLOOKUP($A188&amp;F$5,'[1]NBA-Data-1980-2019'!$B$1:$B$16305&amp;'[1]NBA-Data-1980-2019'!$A$1:$A$16305,'[1]NBA-Data-1980-2019'!$D$1:$D$16305,"",0)</f>
        <v/>
      </c>
      <c r="G188" s="2" t="str" cm="1">
        <f t="array" ref="G188">_xlfn.XLOOKUP($A188&amp;G$5,'[1]NBA-Data-1980-2019'!$B$1:$B$16305&amp;'[1]NBA-Data-1980-2019'!$A$1:$A$16305,'[1]NBA-Data-1980-2019'!$D$1:$D$16305,"",0)</f>
        <v/>
      </c>
      <c r="H188" s="2" t="str" cm="1">
        <f t="array" ref="H188">_xlfn.XLOOKUP($A188&amp;H$5,'[1]NBA-Data-1980-2019'!$B$1:$B$16305&amp;'[1]NBA-Data-1980-2019'!$A$1:$A$16305,'[1]NBA-Data-1980-2019'!$D$1:$D$16305,"",0)</f>
        <v/>
      </c>
      <c r="I188" s="2" t="str" cm="1">
        <f t="array" ref="I188">_xlfn.XLOOKUP($A188&amp;I$5,'[1]NBA-Data-1980-2019'!$B$1:$B$16305&amp;'[1]NBA-Data-1980-2019'!$A$1:$A$16305,'[1]NBA-Data-1980-2019'!$D$1:$D$16305,"",0)</f>
        <v/>
      </c>
      <c r="J188" s="2" t="str" cm="1">
        <f t="array" ref="J188">_xlfn.XLOOKUP($A188&amp;J$5,'[1]NBA-Data-1980-2019'!$B$1:$B$16305&amp;'[1]NBA-Data-1980-2019'!$A$1:$A$16305,'[1]NBA-Data-1980-2019'!$D$1:$D$16305,"",0)</f>
        <v/>
      </c>
      <c r="K188" s="2" t="str" cm="1">
        <f t="array" ref="K188">_xlfn.XLOOKUP($A188&amp;K$5,'[1]NBA-Data-1980-2019'!$B$1:$B$16305&amp;'[1]NBA-Data-1980-2019'!$A$1:$A$16305,'[1]NBA-Data-1980-2019'!$D$1:$D$16305,"",0)</f>
        <v/>
      </c>
      <c r="L188" s="2" t="str" cm="1">
        <f t="array" ref="L188">_xlfn.XLOOKUP($A188&amp;L$5,'[1]NBA-Data-1980-2019'!$B$1:$B$16305&amp;'[1]NBA-Data-1980-2019'!$A$1:$A$16305,'[1]NBA-Data-1980-2019'!$D$1:$D$16305,"",0)</f>
        <v/>
      </c>
      <c r="M188" s="2" t="str" cm="1">
        <f t="array" ref="M188">_xlfn.XLOOKUP($A188&amp;M$5,'[1]NBA-Data-1980-2019'!$B$1:$B$16305&amp;'[1]NBA-Data-1980-2019'!$A$1:$A$16305,'[1]NBA-Data-1980-2019'!$D$1:$D$16305,"",0)</f>
        <v/>
      </c>
      <c r="N188" s="2" t="str" cm="1">
        <f t="array" ref="N188">_xlfn.XLOOKUP($A188&amp;N$5,'[1]NBA-Data-1980-2019'!$B$1:$B$16305&amp;'[1]NBA-Data-1980-2019'!$A$1:$A$16305,'[1]NBA-Data-1980-2019'!$D$1:$D$16305,"",0)</f>
        <v/>
      </c>
      <c r="O188" s="2" t="str" cm="1">
        <f t="array" ref="O188">_xlfn.XLOOKUP($A188&amp;O$5,'[1]NBA-Data-1980-2019'!$B$1:$B$16305&amp;'[1]NBA-Data-1980-2019'!$A$1:$A$16305,'[1]NBA-Data-1980-2019'!$D$1:$D$16305,"",0)</f>
        <v/>
      </c>
      <c r="P188" s="2" t="str" cm="1">
        <f t="array" ref="P188">_xlfn.XLOOKUP($A188&amp;P$5,'[1]NBA-Data-1980-2019'!$B$1:$B$16305&amp;'[1]NBA-Data-1980-2019'!$A$1:$A$16305,'[1]NBA-Data-1980-2019'!$D$1:$D$16305,"",0)</f>
        <v/>
      </c>
      <c r="Q188" s="2" t="str" cm="1">
        <f t="array" ref="Q188">_xlfn.XLOOKUP($A188&amp;Q$5,'[1]NBA-Data-1980-2019'!$B$1:$B$16305&amp;'[1]NBA-Data-1980-2019'!$A$1:$A$16305,'[1]NBA-Data-1980-2019'!$D$1:$D$16305,"",0)</f>
        <v/>
      </c>
      <c r="R188" s="2" t="str" cm="1">
        <f t="array" ref="R188">_xlfn.XLOOKUP($A188&amp;R$5,'[1]NBA-Data-1980-2019'!$B$1:$B$16305&amp;'[1]NBA-Data-1980-2019'!$A$1:$A$16305,'[1]NBA-Data-1980-2019'!$D$1:$D$16305,"",0)</f>
        <v>LAL</v>
      </c>
      <c r="S188" s="2" t="str" cm="1">
        <f t="array" ref="S188">_xlfn.XLOOKUP($A188&amp;S$5,'[1]NBA-Data-1980-2019'!$B$1:$B$16305&amp;'[1]NBA-Data-1980-2019'!$A$1:$A$16305,'[1]NBA-Data-1980-2019'!$D$1:$D$16305,"",0)</f>
        <v>LAL</v>
      </c>
      <c r="T188" s="2" t="str" cm="1">
        <f t="array" ref="T188">_xlfn.XLOOKUP($A188&amp;T$5,'[1]NBA-Data-1980-2019'!$B$1:$B$16305&amp;'[1]NBA-Data-1980-2019'!$A$1:$A$16305,'[1]NBA-Data-1980-2019'!$D$1:$D$16305,"",0)</f>
        <v>LAL</v>
      </c>
      <c r="U188" s="2" t="str" cm="1">
        <f t="array" ref="U188">_xlfn.XLOOKUP($A188&amp;U$5,'[1]NBA-Data-1980-2019'!$B$1:$B$16305&amp;'[1]NBA-Data-1980-2019'!$A$1:$A$16305,'[1]NBA-Data-1980-2019'!$D$1:$D$16305,"",0)</f>
        <v>LAL</v>
      </c>
      <c r="V188" s="2" t="str" cm="1">
        <f t="array" ref="V188">_xlfn.XLOOKUP($A188&amp;V$5,'[1]NBA-Data-1980-2019'!$B$1:$B$16305&amp;'[1]NBA-Data-1980-2019'!$A$1:$A$16305,'[1]NBA-Data-1980-2019'!$D$1:$D$16305,"",0)</f>
        <v>NJN</v>
      </c>
      <c r="W188" s="2" t="str" cm="1">
        <f t="array" ref="W188">_xlfn.XLOOKUP($A188&amp;W$5,'[1]NBA-Data-1980-2019'!$B$1:$B$16305&amp;'[1]NBA-Data-1980-2019'!$A$1:$A$16305,'[1]NBA-Data-1980-2019'!$D$1:$D$16305,"",0)</f>
        <v>NJN</v>
      </c>
      <c r="X188" s="2" t="str" cm="1">
        <f t="array" ref="X188">_xlfn.XLOOKUP($A188&amp;X$5,'[1]NBA-Data-1980-2019'!$B$1:$B$16305&amp;'[1]NBA-Data-1980-2019'!$A$1:$A$16305,'[1]NBA-Data-1980-2019'!$D$1:$D$16305,"",0)</f>
        <v/>
      </c>
      <c r="Y188" s="2" t="str" cm="1">
        <f t="array" ref="Y188">_xlfn.XLOOKUP($A188&amp;Y$5,'[1]NBA-Data-1980-2019'!$B$1:$B$16305&amp;'[1]NBA-Data-1980-2019'!$A$1:$A$16305,'[1]NBA-Data-1980-2019'!$D$1:$D$16305,"",0)</f>
        <v>LAL</v>
      </c>
      <c r="Z188" s="2" t="str" cm="1">
        <f t="array" ref="Z188">_xlfn.XLOOKUP($A188&amp;Z$5,'[1]NBA-Data-1980-2019'!$B$1:$B$16305&amp;'[1]NBA-Data-1980-2019'!$A$1:$A$16305,'[1]NBA-Data-1980-2019'!$D$1:$D$16305,"",0)</f>
        <v>LAC</v>
      </c>
      <c r="AA188" s="2" t="str" cm="1">
        <f t="array" ref="AA188">_xlfn.XLOOKUP($A188&amp;AA$5,'[1]NBA-Data-1980-2019'!$B$1:$B$16305&amp;'[1]NBA-Data-1980-2019'!$A$1:$A$16305,'[1]NBA-Data-1980-2019'!$D$1:$D$16305,"",0)</f>
        <v>MEM</v>
      </c>
      <c r="AB188" s="2" t="str" cm="1">
        <f t="array" ref="AB188">_xlfn.XLOOKUP($A188&amp;AB$5,'[1]NBA-Data-1980-2019'!$B$1:$B$16305&amp;'[1]NBA-Data-1980-2019'!$A$1:$A$16305,'[1]NBA-Data-1980-2019'!$D$1:$D$16305,"",0)</f>
        <v>SAC</v>
      </c>
      <c r="AC188" s="2" t="str" cm="1">
        <f t="array" ref="AC188">_xlfn.XLOOKUP($A188&amp;AC$5,'[1]NBA-Data-1980-2019'!$B$1:$B$16305&amp;'[1]NBA-Data-1980-2019'!$A$1:$A$16305,'[1]NBA-Data-1980-2019'!$D$1:$D$16305,"",0)</f>
        <v/>
      </c>
      <c r="AD188" s="2" t="str" cm="1">
        <f t="array" ref="AD188">_xlfn.XLOOKUP($A188&amp;AD$5,'[1]NBA-Data-1980-2019'!$B$1:$B$16305&amp;'[1]NBA-Data-1980-2019'!$A$1:$A$16305,'[1]NBA-Data-1980-2019'!$D$1:$D$16305,"",0)</f>
        <v/>
      </c>
      <c r="AE188" s="2" t="str" cm="1">
        <f t="array" ref="AE188">_xlfn.XLOOKUP($A188&amp;AE$5,'[1]NBA-Data-1980-2019'!$B$1:$B$16305&amp;'[1]NBA-Data-1980-2019'!$A$1:$A$16305,'[1]NBA-Data-1980-2019'!$D$1:$D$16305,"",0)</f>
        <v/>
      </c>
      <c r="AF188" s="2" t="str" cm="1">
        <f t="array" ref="AF188">_xlfn.XLOOKUP($A188&amp;AF$5,'[1]NBA-Data-1980-2019'!$B$1:$B$16305&amp;'[1]NBA-Data-1980-2019'!$A$1:$A$16305,'[1]NBA-Data-1980-2019'!$D$1:$D$16305,"",0)</f>
        <v/>
      </c>
      <c r="AG188" s="2" t="str" cm="1">
        <f t="array" ref="AG188">_xlfn.XLOOKUP($A188&amp;AG$5,'[1]NBA-Data-1980-2019'!$B$1:$B$16305&amp;'[1]NBA-Data-1980-2019'!$A$1:$A$16305,'[1]NBA-Data-1980-2019'!$D$1:$D$16305,"",0)</f>
        <v/>
      </c>
      <c r="AH188" s="2" t="str" cm="1">
        <f t="array" ref="AH188">_xlfn.XLOOKUP($A188&amp;AH$5,'[1]NBA-Data-1980-2019'!$B$1:$B$16305&amp;'[1]NBA-Data-1980-2019'!$A$1:$A$16305,'[1]NBA-Data-1980-2019'!$H$1:$H$16305,"",0)</f>
        <v/>
      </c>
      <c r="AI188" s="2" t="str" cm="1">
        <f t="array" ref="AI188">_xlfn.XLOOKUP($A188&amp;AI$5,'[1]NBA-Data-1980-2019'!$B$1:$B$16305&amp;'[1]NBA-Data-1980-2019'!$A$1:$A$16305,'[1]NBA-Data-1980-2019'!$H$1:$H$16305,"",0)</f>
        <v/>
      </c>
      <c r="AJ188" s="2" t="str" cm="1">
        <f t="array" ref="AJ188">_xlfn.XLOOKUP($A188&amp;AJ$5,'[1]NBA-Data-1980-2019'!$B$1:$B$16305&amp;'[1]NBA-Data-1980-2019'!$A$1:$A$16305,'[1]NBA-Data-1980-2019'!$H$1:$H$16305,"",0)</f>
        <v/>
      </c>
      <c r="AK188" s="2" t="str" cm="1">
        <f t="array" ref="AK188">_xlfn.XLOOKUP($A188&amp;AK$5,'[1]NBA-Data-1980-2019'!$B$1:$B$16305&amp;'[1]NBA-Data-1980-2019'!$A$1:$A$16305,'[1]NBA-Data-1980-2019'!$H$1:$H$16305,"",0)</f>
        <v/>
      </c>
      <c r="AL188" s="2" t="str" cm="1">
        <f t="array" ref="AL188">_xlfn.XLOOKUP($A188&amp;AL$5,'[1]NBA-Data-1980-2019'!$B$1:$B$16305&amp;'[1]NBA-Data-1980-2019'!$A$1:$A$16305,'[1]NBA-Data-1980-2019'!$H$1:$H$16305,"",0)</f>
        <v/>
      </c>
      <c r="AM188" s="2" t="str" cm="1">
        <f t="array" ref="AM188">_xlfn.XLOOKUP($A188&amp;AM$5,'[1]NBA-Data-1980-2019'!$B$1:$B$16305&amp;'[1]NBA-Data-1980-2019'!$A$1:$A$16305,'[1]NBA-Data-1980-2019'!$H$1:$H$16305,"",0)</f>
        <v/>
      </c>
      <c r="AN188" s="2" t="str" cm="1">
        <f t="array" ref="AN188">_xlfn.XLOOKUP($A188&amp;AN$5,'[1]NBA-Data-1980-2019'!$B$1:$B$16305&amp;'[1]NBA-Data-1980-2019'!$A$1:$A$16305,'[1]NBA-Data-1980-2019'!$H$1:$H$16305,"",0)</f>
        <v/>
      </c>
      <c r="AO188" s="2" t="str" cm="1">
        <f t="array" ref="AO188">_xlfn.XLOOKUP($A188&amp;AO$5,'[1]NBA-Data-1980-2019'!$B$1:$B$16305&amp;'[1]NBA-Data-1980-2019'!$A$1:$A$16305,'[1]NBA-Data-1980-2019'!$H$1:$H$16305,"",0)</f>
        <v/>
      </c>
      <c r="AP188" s="2" t="str" cm="1">
        <f t="array" ref="AP188">_xlfn.XLOOKUP($A188&amp;AP$5,'[1]NBA-Data-1980-2019'!$B$1:$B$16305&amp;'[1]NBA-Data-1980-2019'!$A$1:$A$16305,'[1]NBA-Data-1980-2019'!$H$1:$H$16305,"",0)</f>
        <v/>
      </c>
      <c r="AQ188" s="2" t="str" cm="1">
        <f t="array" ref="AQ188">_xlfn.XLOOKUP($A188&amp;AQ$5,'[1]NBA-Data-1980-2019'!$B$1:$B$16305&amp;'[1]NBA-Data-1980-2019'!$A$1:$A$16305,'[1]NBA-Data-1980-2019'!$H$1:$H$16305,"",0)</f>
        <v/>
      </c>
      <c r="AR188" s="2" t="str" cm="1">
        <f t="array" ref="AR188">_xlfn.XLOOKUP($A188&amp;AR$5,'[1]NBA-Data-1980-2019'!$B$1:$B$16305&amp;'[1]NBA-Data-1980-2019'!$A$1:$A$16305,'[1]NBA-Data-1980-2019'!$H$1:$H$16305,"",0)</f>
        <v/>
      </c>
      <c r="AS188" s="2" t="str" cm="1">
        <f t="array" ref="AS188">_xlfn.XLOOKUP($A188&amp;AS$5,'[1]NBA-Data-1980-2019'!$B$1:$B$16305&amp;'[1]NBA-Data-1980-2019'!$A$1:$A$16305,'[1]NBA-Data-1980-2019'!$H$1:$H$16305,"",0)</f>
        <v/>
      </c>
      <c r="AT188" s="2" t="str" cm="1">
        <f t="array" ref="AT188">_xlfn.XLOOKUP($A188&amp;AT$5,'[1]NBA-Data-1980-2019'!$B$1:$B$16305&amp;'[1]NBA-Data-1980-2019'!$A$1:$A$16305,'[1]NBA-Data-1980-2019'!$H$1:$H$16305,"",0)</f>
        <v/>
      </c>
      <c r="AU188" s="2" t="str" cm="1">
        <f t="array" ref="AU188">_xlfn.XLOOKUP($A188&amp;AU$5,'[1]NBA-Data-1980-2019'!$B$1:$B$16305&amp;'[1]NBA-Data-1980-2019'!$A$1:$A$16305,'[1]NBA-Data-1980-2019'!$H$1:$H$16305,"",0)</f>
        <v/>
      </c>
      <c r="AV188" s="2" t="str" cm="1">
        <f t="array" ref="AV188">_xlfn.XLOOKUP($A188&amp;AV$5,'[1]NBA-Data-1980-2019'!$B$1:$B$16305&amp;'[1]NBA-Data-1980-2019'!$A$1:$A$16305,'[1]NBA-Data-1980-2019'!$H$1:$H$16305,"",0)</f>
        <v/>
      </c>
      <c r="AW188" s="2" t="str" cm="1">
        <f t="array" ref="AW188">_xlfn.XLOOKUP($A188&amp;AW$5,'[1]NBA-Data-1980-2019'!$B$1:$B$16305&amp;'[1]NBA-Data-1980-2019'!$A$1:$A$16305,'[1]NBA-Data-1980-2019'!$H$1:$H$16305,"",0)</f>
        <v/>
      </c>
      <c r="AX188" s="2" cm="1">
        <f t="array" ref="AX188">_xlfn.XLOOKUP($A188&amp;AX$5,'[1]NBA-Data-1980-2019'!$B$1:$B$16305&amp;'[1]NBA-Data-1980-2019'!$A$1:$A$16305,'[1]NBA-Data-1980-2019'!$H$1:$H$16305,"",0)</f>
        <v>1087.2</v>
      </c>
      <c r="AY188" s="2" cm="1">
        <f t="array" ref="AY188">_xlfn.XLOOKUP($A188&amp;AY$5,'[1]NBA-Data-1980-2019'!$B$1:$B$16305&amp;'[1]NBA-Data-1980-2019'!$A$1:$A$16305,'[1]NBA-Data-1980-2019'!$H$1:$H$16305,"",0)</f>
        <v>1689.2</v>
      </c>
      <c r="AZ188" s="2" cm="1">
        <f t="array" ref="AZ188">_xlfn.XLOOKUP($A188&amp;AZ$5,'[1]NBA-Data-1980-2019'!$B$1:$B$16305&amp;'[1]NBA-Data-1980-2019'!$A$1:$A$16305,'[1]NBA-Data-1980-2019'!$H$1:$H$16305,"",0)</f>
        <v>1189.5</v>
      </c>
      <c r="BA188" s="2" cm="1">
        <f t="array" ref="BA188">_xlfn.XLOOKUP($A188&amp;BA$5,'[1]NBA-Data-1980-2019'!$B$1:$B$16305&amp;'[1]NBA-Data-1980-2019'!$A$1:$A$16305,'[1]NBA-Data-1980-2019'!$H$1:$H$16305,"",0)</f>
        <v>1476</v>
      </c>
      <c r="BB188" s="2" cm="1">
        <f t="array" ref="BB188">_xlfn.XLOOKUP($A188&amp;BB$5,'[1]NBA-Data-1980-2019'!$B$1:$B$16305&amp;'[1]NBA-Data-1980-2019'!$A$1:$A$16305,'[1]NBA-Data-1980-2019'!$H$1:$H$16305,"",0)</f>
        <v>1795.8000000000002</v>
      </c>
      <c r="BC188" s="2" cm="1">
        <f t="array" ref="BC188">_xlfn.XLOOKUP($A188&amp;BC$5,'[1]NBA-Data-1980-2019'!$B$1:$B$16305&amp;'[1]NBA-Data-1980-2019'!$A$1:$A$16305,'[1]NBA-Data-1980-2019'!$H$1:$H$16305,"",0)</f>
        <v>830.7</v>
      </c>
      <c r="BD188" s="2" t="str" cm="1">
        <f t="array" ref="BD188">_xlfn.XLOOKUP($A188&amp;BD$5,'[1]NBA-Data-1980-2019'!$B$1:$B$16305&amp;'[1]NBA-Data-1980-2019'!$A$1:$A$16305,'[1]NBA-Data-1980-2019'!$H$1:$H$16305,"",0)</f>
        <v/>
      </c>
      <c r="BE188" s="2" cm="1">
        <f t="array" ref="BE188">_xlfn.XLOOKUP($A188&amp;BE$5,'[1]NBA-Data-1980-2019'!$B$1:$B$16305&amp;'[1]NBA-Data-1980-2019'!$A$1:$A$16305,'[1]NBA-Data-1980-2019'!$H$1:$H$16305,"",0)</f>
        <v>910.19999999999993</v>
      </c>
      <c r="BF188" s="2" cm="1">
        <f t="array" ref="BF188">_xlfn.XLOOKUP($A188&amp;BF$5,'[1]NBA-Data-1980-2019'!$B$1:$B$16305&amp;'[1]NBA-Data-1980-2019'!$A$1:$A$16305,'[1]NBA-Data-1980-2019'!$H$1:$H$16305,"",0)</f>
        <v>529.19999999999993</v>
      </c>
      <c r="BG188" s="2" cm="1">
        <f t="array" ref="BG188">_xlfn.XLOOKUP($A188&amp;BG$5,'[1]NBA-Data-1980-2019'!$B$1:$B$16305&amp;'[1]NBA-Data-1980-2019'!$A$1:$A$16305,'[1]NBA-Data-1980-2019'!$H$1:$H$16305,"",0)</f>
        <v>291.60000000000002</v>
      </c>
      <c r="BH188" s="2" cm="1">
        <f t="array" ref="BH188">_xlfn.XLOOKUP($A188&amp;BH$5,'[1]NBA-Data-1980-2019'!$B$1:$B$16305&amp;'[1]NBA-Data-1980-2019'!$A$1:$A$16305,'[1]NBA-Data-1980-2019'!$H$1:$H$16305,"",0)</f>
        <v>35</v>
      </c>
      <c r="BI188" s="2" t="str" cm="1">
        <f t="array" ref="BI188">_xlfn.XLOOKUP($A188&amp;BI$5,'[1]NBA-Data-1980-2019'!$B$1:$B$16305&amp;'[1]NBA-Data-1980-2019'!$A$1:$A$16305,'[1]NBA-Data-1980-2019'!$H$1:$H$16305,"",0)</f>
        <v/>
      </c>
      <c r="BJ188" s="2" t="str" cm="1">
        <f t="array" ref="BJ188">_xlfn.XLOOKUP($A188&amp;BJ$5,'[1]NBA-Data-1980-2019'!$B$1:$B$16305&amp;'[1]NBA-Data-1980-2019'!$A$1:$A$16305,'[1]NBA-Data-1980-2019'!$H$1:$H$16305,"",0)</f>
        <v/>
      </c>
      <c r="BK188" s="2" t="str" cm="1">
        <f t="array" ref="BK188">_xlfn.XLOOKUP($A188&amp;BK$5,'[1]NBA-Data-1980-2019'!$B$1:$B$16305&amp;'[1]NBA-Data-1980-2019'!$A$1:$A$16305,'[1]NBA-Data-1980-2019'!$H$1:$H$16305,"",0)</f>
        <v/>
      </c>
      <c r="BL188" s="2" t="str" cm="1">
        <f t="array" ref="BL188">_xlfn.XLOOKUP($A188&amp;BL$5,'[1]NBA-Data-1980-2019'!$B$1:$B$16305&amp;'[1]NBA-Data-1980-2019'!$A$1:$A$16305,'[1]NBA-Data-1980-2019'!$H$1:$H$16305,"",0)</f>
        <v/>
      </c>
      <c r="BM188" s="2" t="str" cm="1">
        <f t="array" ref="BM188">_xlfn.XLOOKUP($A188&amp;BM$5,'[1]NBA-Data-1980-2019'!$B$1:$B$16305&amp;'[1]NBA-Data-1980-2019'!$A$1:$A$16305,'[1]NBA-Data-1980-2019'!$H$1:$H$16305,"",0)</f>
        <v/>
      </c>
      <c r="BN188" s="2" t="str" cm="1">
        <f t="array" ref="BN188">_xlfn.XLOOKUP($A188&amp;BN$5,'[1]NBA-Data-1980-2019'!$B$1:$B$16305&amp;'[1]NBA-Data-1980-2019'!$A$1:$A$16305,'[1]NBA-Data-1980-2019'!$F$1:$F$16305,"",0)</f>
        <v/>
      </c>
      <c r="BO188" s="2" t="str" cm="1">
        <f t="array" ref="BO188">_xlfn.XLOOKUP($A188&amp;BO$5,'[1]NBA-Data-1980-2019'!$B$1:$B$16305&amp;'[1]NBA-Data-1980-2019'!$A$1:$A$16305,'[1]NBA-Data-1980-2019'!$F$1:$F$16305,"",0)</f>
        <v/>
      </c>
      <c r="BP188" s="2" t="str" cm="1">
        <f t="array" ref="BP188">_xlfn.XLOOKUP($A188&amp;BP$5,'[1]NBA-Data-1980-2019'!$B$1:$B$16305&amp;'[1]NBA-Data-1980-2019'!$A$1:$A$16305,'[1]NBA-Data-1980-2019'!$F$1:$F$16305,"",0)</f>
        <v/>
      </c>
      <c r="BQ188" s="2" t="str" cm="1">
        <f t="array" ref="BQ188">_xlfn.XLOOKUP($A188&amp;BQ$5,'[1]NBA-Data-1980-2019'!$B$1:$B$16305&amp;'[1]NBA-Data-1980-2019'!$A$1:$A$16305,'[1]NBA-Data-1980-2019'!$F$1:$F$16305,"",0)</f>
        <v/>
      </c>
      <c r="BR188" s="2" t="str" cm="1">
        <f t="array" ref="BR188">_xlfn.XLOOKUP($A188&amp;BR$5,'[1]NBA-Data-1980-2019'!$B$1:$B$16305&amp;'[1]NBA-Data-1980-2019'!$A$1:$A$16305,'[1]NBA-Data-1980-2019'!$F$1:$F$16305,"",0)</f>
        <v/>
      </c>
      <c r="BS188" s="2" t="str" cm="1">
        <f t="array" ref="BS188">_xlfn.XLOOKUP($A188&amp;BS$5,'[1]NBA-Data-1980-2019'!$B$1:$B$16305&amp;'[1]NBA-Data-1980-2019'!$A$1:$A$16305,'[1]NBA-Data-1980-2019'!$F$1:$F$16305,"",0)</f>
        <v/>
      </c>
      <c r="BT188" s="2" t="str" cm="1">
        <f t="array" ref="BT188">_xlfn.XLOOKUP($A188&amp;BT$5,'[1]NBA-Data-1980-2019'!$B$1:$B$16305&amp;'[1]NBA-Data-1980-2019'!$A$1:$A$16305,'[1]NBA-Data-1980-2019'!$F$1:$F$16305,"",0)</f>
        <v/>
      </c>
      <c r="BU188" s="2" t="str" cm="1">
        <f t="array" ref="BU188">_xlfn.XLOOKUP($A188&amp;BU$5,'[1]NBA-Data-1980-2019'!$B$1:$B$16305&amp;'[1]NBA-Data-1980-2019'!$A$1:$A$16305,'[1]NBA-Data-1980-2019'!$F$1:$F$16305,"",0)</f>
        <v/>
      </c>
      <c r="BV188" s="2" t="str" cm="1">
        <f t="array" ref="BV188">_xlfn.XLOOKUP($A188&amp;BV$5,'[1]NBA-Data-1980-2019'!$B$1:$B$16305&amp;'[1]NBA-Data-1980-2019'!$A$1:$A$16305,'[1]NBA-Data-1980-2019'!$F$1:$F$16305,"",0)</f>
        <v/>
      </c>
      <c r="BW188" s="2" t="str" cm="1">
        <f t="array" ref="BW188">_xlfn.XLOOKUP($A188&amp;BW$5,'[1]NBA-Data-1980-2019'!$B$1:$B$16305&amp;'[1]NBA-Data-1980-2019'!$A$1:$A$16305,'[1]NBA-Data-1980-2019'!$F$1:$F$16305,"",0)</f>
        <v/>
      </c>
      <c r="BX188" s="2" t="str" cm="1">
        <f t="array" ref="BX188">_xlfn.XLOOKUP($A188&amp;BX$5,'[1]NBA-Data-1980-2019'!$B$1:$B$16305&amp;'[1]NBA-Data-1980-2019'!$A$1:$A$16305,'[1]NBA-Data-1980-2019'!$F$1:$F$16305,"",0)</f>
        <v/>
      </c>
      <c r="BY188" s="2" t="str" cm="1">
        <f t="array" ref="BY188">_xlfn.XLOOKUP($A188&amp;BY$5,'[1]NBA-Data-1980-2019'!$B$1:$B$16305&amp;'[1]NBA-Data-1980-2019'!$A$1:$A$16305,'[1]NBA-Data-1980-2019'!$F$1:$F$16305,"",0)</f>
        <v/>
      </c>
      <c r="BZ188" s="2" t="str" cm="1">
        <f t="array" ref="BZ188">_xlfn.XLOOKUP($A188&amp;BZ$5,'[1]NBA-Data-1980-2019'!$B$1:$B$16305&amp;'[1]NBA-Data-1980-2019'!$A$1:$A$16305,'[1]NBA-Data-1980-2019'!$F$1:$F$16305,"",0)</f>
        <v/>
      </c>
      <c r="CA188" s="2" t="str" cm="1">
        <f t="array" ref="CA188">_xlfn.XLOOKUP($A188&amp;CA$5,'[1]NBA-Data-1980-2019'!$B$1:$B$16305&amp;'[1]NBA-Data-1980-2019'!$A$1:$A$16305,'[1]NBA-Data-1980-2019'!$F$1:$F$16305,"",0)</f>
        <v/>
      </c>
      <c r="CB188" s="2" t="str" cm="1">
        <f t="array" ref="CB188">_xlfn.XLOOKUP($A188&amp;CB$5,'[1]NBA-Data-1980-2019'!$B$1:$B$16305&amp;'[1]NBA-Data-1980-2019'!$A$1:$A$16305,'[1]NBA-Data-1980-2019'!$F$1:$F$16305,"",0)</f>
        <v/>
      </c>
      <c r="CC188" s="2" t="str" cm="1">
        <f t="array" ref="CC188">_xlfn.XLOOKUP($A188&amp;CC$5,'[1]NBA-Data-1980-2019'!$B$1:$B$16305&amp;'[1]NBA-Data-1980-2019'!$A$1:$A$16305,'[1]NBA-Data-1980-2019'!$F$1:$F$16305,"",0)</f>
        <v/>
      </c>
      <c r="CD188" s="2" cm="1">
        <f t="array" ref="CD188">_xlfn.XLOOKUP($A188&amp;CD$5,'[1]NBA-Data-1980-2019'!$B$1:$B$16305&amp;'[1]NBA-Data-1980-2019'!$A$1:$A$16305,'[1]NBA-Data-1980-2019'!$F$1:$F$16305,"",0)</f>
        <v>10.8</v>
      </c>
      <c r="CE188" s="2" cm="1">
        <f t="array" ref="CE188">_xlfn.XLOOKUP($A188&amp;CE$5,'[1]NBA-Data-1980-2019'!$B$1:$B$16305&amp;'[1]NBA-Data-1980-2019'!$A$1:$A$16305,'[1]NBA-Data-1980-2019'!$F$1:$F$16305,"",0)</f>
        <v>15.4</v>
      </c>
      <c r="CF188" s="2" cm="1">
        <f t="array" ref="CF188">_xlfn.XLOOKUP($A188&amp;CF$5,'[1]NBA-Data-1980-2019'!$B$1:$B$16305&amp;'[1]NBA-Data-1980-2019'!$A$1:$A$16305,'[1]NBA-Data-1980-2019'!$F$1:$F$16305,"",0)</f>
        <v>9.9</v>
      </c>
      <c r="CG188" s="2" cm="1">
        <f t="array" ref="CG188">_xlfn.XLOOKUP($A188&amp;CG$5,'[1]NBA-Data-1980-2019'!$B$1:$B$16305&amp;'[1]NBA-Data-1980-2019'!$A$1:$A$16305,'[1]NBA-Data-1980-2019'!$F$1:$F$16305,"",0)</f>
        <v>12.3</v>
      </c>
      <c r="CH188" s="2" cm="1">
        <f t="array" ref="CH188">_xlfn.XLOOKUP($A188&amp;CH$5,'[1]NBA-Data-1980-2019'!$B$1:$B$16305&amp;'[1]NBA-Data-1980-2019'!$A$1:$A$16305,'[1]NBA-Data-1980-2019'!$F$1:$F$16305,"",0)</f>
        <v>14.1</v>
      </c>
      <c r="CI188" s="2" cm="1">
        <f t="array" ref="CI188">_xlfn.XLOOKUP($A188&amp;CI$5,'[1]NBA-Data-1980-2019'!$B$1:$B$16305&amp;'[1]NBA-Data-1980-2019'!$A$1:$A$16305,'[1]NBA-Data-1980-2019'!$F$1:$F$16305,"",0)</f>
        <v>17.399999999999999</v>
      </c>
      <c r="CJ188" s="2" t="str" cm="1">
        <f t="array" ref="CJ188">_xlfn.XLOOKUP($A188&amp;CJ$5,'[1]NBA-Data-1980-2019'!$B$1:$B$16305&amp;'[1]NBA-Data-1980-2019'!$A$1:$A$16305,'[1]NBA-Data-1980-2019'!$F$1:$F$16305,"",0)</f>
        <v/>
      </c>
      <c r="CK188" s="2" cm="1">
        <f t="array" ref="CK188">_xlfn.XLOOKUP($A188&amp;CK$5,'[1]NBA-Data-1980-2019'!$B$1:$B$16305&amp;'[1]NBA-Data-1980-2019'!$A$1:$A$16305,'[1]NBA-Data-1980-2019'!$F$1:$F$16305,"",0)</f>
        <v>15</v>
      </c>
      <c r="CL188" s="2" cm="1">
        <f t="array" ref="CL188">_xlfn.XLOOKUP($A188&amp;CL$5,'[1]NBA-Data-1980-2019'!$B$1:$B$16305&amp;'[1]NBA-Data-1980-2019'!$A$1:$A$16305,'[1]NBA-Data-1980-2019'!$F$1:$F$16305,"",0)</f>
        <v>9.9</v>
      </c>
      <c r="CM188" s="2" cm="1">
        <f t="array" ref="CM188">_xlfn.XLOOKUP($A188&amp;CM$5,'[1]NBA-Data-1980-2019'!$B$1:$B$16305&amp;'[1]NBA-Data-1980-2019'!$A$1:$A$16305,'[1]NBA-Data-1980-2019'!$F$1:$F$16305,"",0)</f>
        <v>13.2</v>
      </c>
      <c r="CN188" s="2" cm="1">
        <f t="array" ref="CN188">_xlfn.XLOOKUP($A188&amp;CN$5,'[1]NBA-Data-1980-2019'!$B$1:$B$16305&amp;'[1]NBA-Data-1980-2019'!$A$1:$A$16305,'[1]NBA-Data-1980-2019'!$F$1:$F$16305,"",0)</f>
        <v>14.4</v>
      </c>
      <c r="CO188" s="2" t="str" cm="1">
        <f t="array" ref="CO188">_xlfn.XLOOKUP($A188&amp;CO$5,'[1]NBA-Data-1980-2019'!$B$1:$B$16305&amp;'[1]NBA-Data-1980-2019'!$A$1:$A$16305,'[1]NBA-Data-1980-2019'!$F$1:$F$16305,"",0)</f>
        <v/>
      </c>
      <c r="CP188" s="2" t="str" cm="1">
        <f t="array" ref="CP188">_xlfn.XLOOKUP($A188&amp;CP$5,'[1]NBA-Data-1980-2019'!$B$1:$B$16305&amp;'[1]NBA-Data-1980-2019'!$A$1:$A$16305,'[1]NBA-Data-1980-2019'!$F$1:$F$16305,"",0)</f>
        <v/>
      </c>
      <c r="CQ188" s="2" t="str" cm="1">
        <f t="array" ref="CQ188">_xlfn.XLOOKUP($A188&amp;CQ$5,'[1]NBA-Data-1980-2019'!$B$1:$B$16305&amp;'[1]NBA-Data-1980-2019'!$A$1:$A$16305,'[1]NBA-Data-1980-2019'!$F$1:$F$16305,"",0)</f>
        <v/>
      </c>
      <c r="CR188" s="2" t="str" cm="1">
        <f t="array" ref="CR188">_xlfn.XLOOKUP($A188&amp;CR$5,'[1]NBA-Data-1980-2019'!$B$1:$B$16305&amp;'[1]NBA-Data-1980-2019'!$A$1:$A$16305,'[1]NBA-Data-1980-2019'!$F$1:$F$16305,"",0)</f>
        <v/>
      </c>
      <c r="CS188" s="2" t="str" cm="1">
        <f t="array" ref="CS188">_xlfn.XLOOKUP($A188&amp;CS$5,'[1]NBA-Data-1980-2019'!$B$1:$B$16305&amp;'[1]NBA-Data-1980-2019'!$A$1:$A$16305,'[1]NBA-Data-1980-2019'!$F$1:$F$16305,"",0)</f>
        <v/>
      </c>
      <c r="CU188" s="2" t="str">
        <f>_xlfn.XLOOKUP($A188,TEAMS!$G$1:$G$839,TEAMS!$H$1:$H$839,"",0)</f>
        <v>PG</v>
      </c>
      <c r="CV188" s="2" t="str">
        <f>_xlfn.XLOOKUP($CU188,DASHBOARD!$B$22:$B$27,DASHBOARD!$C$22:$C$27,"",0)</f>
        <v>GUARD</v>
      </c>
      <c r="CY188" s="63">
        <f>SUMIFS('[1]NBA-Data-1980-2019'!$G$1:$G$16305,'[1]NBA-Data-1980-2019'!$B$1:$B$16305,$A188,'[1]NBA-Data-1980-2019'!$A$1:$A$16305,CY$9)</f>
        <v>0</v>
      </c>
      <c r="CZ188" s="63">
        <f>SUMIFS('[1]NBA-Data-1980-2019'!$G$1:$G$16305,'[1]NBA-Data-1980-2019'!$B$1:$B$16305,$A188,'[1]NBA-Data-1980-2019'!$A$1:$A$16305,CZ$9)</f>
        <v>0</v>
      </c>
      <c r="DA188" s="63">
        <f>SUMIFS('[1]NBA-Data-1980-2019'!$G$1:$G$16305,'[1]NBA-Data-1980-2019'!$B$1:$B$16305,$A188,'[1]NBA-Data-1980-2019'!$A$1:$A$16305,DA$9)</f>
        <v>0</v>
      </c>
      <c r="DB188" s="63">
        <f>SUMIFS('[1]NBA-Data-1980-2019'!$G$1:$G$16305,'[1]NBA-Data-1980-2019'!$B$1:$B$16305,$A188,'[1]NBA-Data-1980-2019'!$A$1:$A$16305,DB$9)</f>
        <v>0</v>
      </c>
      <c r="DC188" s="63">
        <f>SUMIFS('[1]NBA-Data-1980-2019'!$G$1:$G$16305,'[1]NBA-Data-1980-2019'!$B$1:$B$16305,$A188,'[1]NBA-Data-1980-2019'!$A$1:$A$16305,DC$9)</f>
        <v>0</v>
      </c>
      <c r="DD188" s="63">
        <f>SUMIFS('[1]NBA-Data-1980-2019'!$G$1:$G$16305,'[1]NBA-Data-1980-2019'!$B$1:$B$16305,$A188,'[1]NBA-Data-1980-2019'!$A$1:$A$16305,DD$9)</f>
        <v>0</v>
      </c>
      <c r="DE188" s="63">
        <f>SUMIFS('[1]NBA-Data-1980-2019'!$G$1:$G$16305,'[1]NBA-Data-1980-2019'!$B$1:$B$16305,$A188,'[1]NBA-Data-1980-2019'!$A$1:$A$16305,DE$9)</f>
        <v>0</v>
      </c>
      <c r="DF188" s="63">
        <f>SUMIFS('[1]NBA-Data-1980-2019'!$G$1:$G$16305,'[1]NBA-Data-1980-2019'!$B$1:$B$16305,$A188,'[1]NBA-Data-1980-2019'!$A$1:$A$16305,DF$9)</f>
        <v>0</v>
      </c>
      <c r="DG188" s="63">
        <f>SUMIFS('[1]NBA-Data-1980-2019'!$G$1:$G$16305,'[1]NBA-Data-1980-2019'!$B$1:$B$16305,$A188,'[1]NBA-Data-1980-2019'!$A$1:$A$16305,DG$9)</f>
        <v>0</v>
      </c>
      <c r="DH188" s="63">
        <f>SUMIFS('[1]NBA-Data-1980-2019'!$G$1:$G$16305,'[1]NBA-Data-1980-2019'!$B$1:$B$16305,$A188,'[1]NBA-Data-1980-2019'!$A$1:$A$16305,DH$9)</f>
        <v>0</v>
      </c>
      <c r="DI188" s="63">
        <f>SUMIFS('[1]NBA-Data-1980-2019'!$G$1:$G$16305,'[1]NBA-Data-1980-2019'!$B$1:$B$16305,$A188,'[1]NBA-Data-1980-2019'!$A$1:$A$16305,DI$9)</f>
        <v>0</v>
      </c>
      <c r="DJ188" s="63">
        <f>SUMIFS('[1]NBA-Data-1980-2019'!$G$1:$G$16305,'[1]NBA-Data-1980-2019'!$B$1:$B$16305,$A188,'[1]NBA-Data-1980-2019'!$A$1:$A$16305,DJ$9)</f>
        <v>0</v>
      </c>
      <c r="DK188" s="63">
        <f>SUMIFS('[1]NBA-Data-1980-2019'!$G$1:$G$16305,'[1]NBA-Data-1980-2019'!$B$1:$B$16305,$A188,'[1]NBA-Data-1980-2019'!$A$1:$A$16305,DK$9)</f>
        <v>0</v>
      </c>
      <c r="DL188" s="63">
        <f>SUMIFS('[1]NBA-Data-1980-2019'!$G$1:$G$16305,'[1]NBA-Data-1980-2019'!$B$1:$B$16305,$A188,'[1]NBA-Data-1980-2019'!$A$1:$A$16305,DL$9)</f>
        <v>0</v>
      </c>
      <c r="DM188" s="63">
        <f>SUMIFS('[1]NBA-Data-1980-2019'!$G$1:$G$16305,'[1]NBA-Data-1980-2019'!$B$1:$B$16305,$A188,'[1]NBA-Data-1980-2019'!$A$1:$A$16305,DM$9)</f>
        <v>0</v>
      </c>
      <c r="DN188" s="63">
        <f>SUMIFS('[1]NBA-Data-1980-2019'!$G$1:$G$16305,'[1]NBA-Data-1980-2019'!$B$1:$B$16305,$A188,'[1]NBA-Data-1980-2019'!$A$1:$A$16305,DN$9)</f>
        <v>0</v>
      </c>
      <c r="DO188" s="63">
        <f>SUMIFS('[1]NBA-Data-1980-2019'!$G$1:$G$16305,'[1]NBA-Data-1980-2019'!$B$1:$B$16305,$A188,'[1]NBA-Data-1980-2019'!$A$1:$A$16305,DO$9)</f>
        <v>939120</v>
      </c>
      <c r="DP188" s="63">
        <f>SUMIFS('[1]NBA-Data-1980-2019'!$G$1:$G$16305,'[1]NBA-Data-1980-2019'!$B$1:$B$16305,$A188,'[1]NBA-Data-1980-2019'!$A$1:$A$16305,DP$9)</f>
        <v>1009560</v>
      </c>
      <c r="DQ188" s="63">
        <f>SUMIFS('[1]NBA-Data-1980-2019'!$G$1:$G$16305,'[1]NBA-Data-1980-2019'!$B$1:$B$16305,$A188,'[1]NBA-Data-1980-2019'!$A$1:$A$16305,DQ$9)</f>
        <v>1080000</v>
      </c>
      <c r="DR188" s="63">
        <f>SUMIFS('[1]NBA-Data-1980-2019'!$G$1:$G$16305,'[1]NBA-Data-1980-2019'!$B$1:$B$16305,$A188,'[1]NBA-Data-1980-2019'!$A$1:$A$16305,DR$9)</f>
        <v>1947240</v>
      </c>
      <c r="DS188" s="63">
        <f>SUMIFS('[1]NBA-Data-1980-2019'!$G$1:$G$16305,'[1]NBA-Data-1980-2019'!$B$1:$B$16305,$A188,'[1]NBA-Data-1980-2019'!$A$1:$A$16305,DS$9)</f>
        <v>3750000</v>
      </c>
      <c r="DT188" s="63">
        <f>SUMIFS('[1]NBA-Data-1980-2019'!$G$1:$G$16305,'[1]NBA-Data-1980-2019'!$B$1:$B$16305,$A188,'[1]NBA-Data-1980-2019'!$A$1:$A$16305,DT$9)</f>
        <v>4000000</v>
      </c>
      <c r="DU188" s="63">
        <f>SUMIFS('[1]NBA-Data-1980-2019'!$G$1:$G$16305,'[1]NBA-Data-1980-2019'!$B$1:$B$16305,$A188,'[1]NBA-Data-1980-2019'!$A$1:$A$16305,DU$9)</f>
        <v>0</v>
      </c>
      <c r="DV188" s="63">
        <f>SUMIFS('[1]NBA-Data-1980-2019'!$G$1:$G$16305,'[1]NBA-Data-1980-2019'!$B$1:$B$16305,$A188,'[1]NBA-Data-1980-2019'!$A$1:$A$16305,DV$9)</f>
        <v>1106941</v>
      </c>
      <c r="DW188" s="63">
        <f>SUMIFS('[1]NBA-Data-1980-2019'!$G$1:$G$16305,'[1]NBA-Data-1980-2019'!$B$1:$B$16305,$A188,'[1]NBA-Data-1980-2019'!$A$1:$A$16305,DW$9)</f>
        <v>2077000</v>
      </c>
      <c r="DX188" s="63">
        <f>SUMIFS('[1]NBA-Data-1980-2019'!$G$1:$G$16305,'[1]NBA-Data-1980-2019'!$B$1:$B$16305,$A188,'[1]NBA-Data-1980-2019'!$A$1:$A$16305,DX$9)</f>
        <v>191456</v>
      </c>
      <c r="DY188" s="63">
        <f>SUMIFS('[1]NBA-Data-1980-2019'!$G$1:$G$16305,'[1]NBA-Data-1980-2019'!$B$1:$B$16305,$A188,'[1]NBA-Data-1980-2019'!$A$1:$A$16305,DY$9)</f>
        <v>510921</v>
      </c>
      <c r="DZ188" s="63">
        <f>SUMIFS('[1]NBA-Data-1980-2019'!$G$1:$G$16305,'[1]NBA-Data-1980-2019'!$B$1:$B$16305,$A188,'[1]NBA-Data-1980-2019'!$A$1:$A$16305,DZ$9)</f>
        <v>0</v>
      </c>
      <c r="EA188" s="63">
        <f>SUMIFS('[1]NBA-Data-1980-2019'!$G$1:$G$16305,'[1]NBA-Data-1980-2019'!$B$1:$B$16305,$A188,'[1]NBA-Data-1980-2019'!$A$1:$A$16305,EA$9)</f>
        <v>0</v>
      </c>
      <c r="EB188" s="63">
        <f>SUMIFS('[1]NBA-Data-1980-2019'!$G$1:$G$16305,'[1]NBA-Data-1980-2019'!$B$1:$B$16305,$A188,'[1]NBA-Data-1980-2019'!$A$1:$A$16305,EB$9)</f>
        <v>0</v>
      </c>
      <c r="EC188" s="63">
        <f>SUMIFS('[1]NBA-Data-1980-2019'!$G$1:$G$16305,'[1]NBA-Data-1980-2019'!$B$1:$B$16305,$A188,'[1]NBA-Data-1980-2019'!$A$1:$A$16305,EC$9)</f>
        <v>0</v>
      </c>
      <c r="ED188" s="63">
        <f>SUMIFS('[1]NBA-Data-1980-2019'!$G$1:$G$16305,'[1]NBA-Data-1980-2019'!$B$1:$B$16305,$A188,'[1]NBA-Data-1980-2019'!$A$1:$A$16305,ED$9)</f>
        <v>0</v>
      </c>
      <c r="EF188" s="1"/>
      <c r="EG188" s="1"/>
      <c r="EH188" s="2" t="s">
        <v>1483</v>
      </c>
      <c r="EJ188" s="1"/>
      <c r="EK188" s="1"/>
      <c r="EL188" s="1"/>
      <c r="EM188" s="1"/>
      <c r="EN188" s="1"/>
      <c r="EO188" s="58"/>
      <c r="EP188" s="1"/>
      <c r="EQ188" s="1"/>
      <c r="ER188" s="1"/>
      <c r="ES188" s="1"/>
      <c r="ET188" s="1"/>
      <c r="EU188" s="1"/>
      <c r="EV188" s="1"/>
      <c r="EW188" s="58"/>
      <c r="EX188" s="58"/>
      <c r="EY188" s="58"/>
      <c r="EZ188" s="1"/>
      <c r="FA188" s="1"/>
      <c r="FB188" s="58"/>
      <c r="FC188" s="58"/>
      <c r="FD188" s="58"/>
      <c r="FE188" s="58"/>
      <c r="FF188" s="58"/>
      <c r="FG188" s="58"/>
      <c r="FH188" s="58"/>
      <c r="FI188" s="1"/>
    </row>
    <row r="189" spans="1:165" x14ac:dyDescent="0.2">
      <c r="A189" s="2" t="s">
        <v>701</v>
      </c>
      <c r="B189" s="2" t="str" cm="1">
        <f t="array" ref="B189">_xlfn.XLOOKUP($A189&amp;B$5,'[1]NBA-Data-1980-2019'!$B$1:$B$16305&amp;'[1]NBA-Data-1980-2019'!$A$1:$A$16305,'[1]NBA-Data-1980-2019'!$D$1:$D$16305,"",0)</f>
        <v/>
      </c>
      <c r="C189" s="2" t="str" cm="1">
        <f t="array" ref="C189">_xlfn.XLOOKUP($A189&amp;C$5,'[1]NBA-Data-1980-2019'!$B$1:$B$16305&amp;'[1]NBA-Data-1980-2019'!$A$1:$A$16305,'[1]NBA-Data-1980-2019'!$D$1:$D$16305,"",0)</f>
        <v/>
      </c>
      <c r="D189" s="2" t="str" cm="1">
        <f t="array" ref="D189">_xlfn.XLOOKUP($A189&amp;D$5,'[1]NBA-Data-1980-2019'!$B$1:$B$16305&amp;'[1]NBA-Data-1980-2019'!$A$1:$A$16305,'[1]NBA-Data-1980-2019'!$D$1:$D$16305,"",0)</f>
        <v/>
      </c>
      <c r="E189" s="2" t="str" cm="1">
        <f t="array" ref="E189">_xlfn.XLOOKUP($A189&amp;E$5,'[1]NBA-Data-1980-2019'!$B$1:$B$16305&amp;'[1]NBA-Data-1980-2019'!$A$1:$A$16305,'[1]NBA-Data-1980-2019'!$D$1:$D$16305,"",0)</f>
        <v/>
      </c>
      <c r="F189" s="2" t="str" cm="1">
        <f t="array" ref="F189">_xlfn.XLOOKUP($A189&amp;F$5,'[1]NBA-Data-1980-2019'!$B$1:$B$16305&amp;'[1]NBA-Data-1980-2019'!$A$1:$A$16305,'[1]NBA-Data-1980-2019'!$D$1:$D$16305,"",0)</f>
        <v/>
      </c>
      <c r="G189" s="2" t="str" cm="1">
        <f t="array" ref="G189">_xlfn.XLOOKUP($A189&amp;G$5,'[1]NBA-Data-1980-2019'!$B$1:$B$16305&amp;'[1]NBA-Data-1980-2019'!$A$1:$A$16305,'[1]NBA-Data-1980-2019'!$D$1:$D$16305,"",0)</f>
        <v/>
      </c>
      <c r="H189" s="2" t="str" cm="1">
        <f t="array" ref="H189">_xlfn.XLOOKUP($A189&amp;H$5,'[1]NBA-Data-1980-2019'!$B$1:$B$16305&amp;'[1]NBA-Data-1980-2019'!$A$1:$A$16305,'[1]NBA-Data-1980-2019'!$D$1:$D$16305,"",0)</f>
        <v/>
      </c>
      <c r="I189" s="2" t="str" cm="1">
        <f t="array" ref="I189">_xlfn.XLOOKUP($A189&amp;I$5,'[1]NBA-Data-1980-2019'!$B$1:$B$16305&amp;'[1]NBA-Data-1980-2019'!$A$1:$A$16305,'[1]NBA-Data-1980-2019'!$D$1:$D$16305,"",0)</f>
        <v/>
      </c>
      <c r="J189" s="2" t="str" cm="1">
        <f t="array" ref="J189">_xlfn.XLOOKUP($A189&amp;J$5,'[1]NBA-Data-1980-2019'!$B$1:$B$16305&amp;'[1]NBA-Data-1980-2019'!$A$1:$A$16305,'[1]NBA-Data-1980-2019'!$D$1:$D$16305,"",0)</f>
        <v/>
      </c>
      <c r="K189" s="2" t="str" cm="1">
        <f t="array" ref="K189">_xlfn.XLOOKUP($A189&amp;K$5,'[1]NBA-Data-1980-2019'!$B$1:$B$16305&amp;'[1]NBA-Data-1980-2019'!$A$1:$A$16305,'[1]NBA-Data-1980-2019'!$D$1:$D$16305,"",0)</f>
        <v/>
      </c>
      <c r="L189" s="2" t="str" cm="1">
        <f t="array" ref="L189">_xlfn.XLOOKUP($A189&amp;L$5,'[1]NBA-Data-1980-2019'!$B$1:$B$16305&amp;'[1]NBA-Data-1980-2019'!$A$1:$A$16305,'[1]NBA-Data-1980-2019'!$D$1:$D$16305,"",0)</f>
        <v/>
      </c>
      <c r="M189" s="2" t="str" cm="1">
        <f t="array" ref="M189">_xlfn.XLOOKUP($A189&amp;M$5,'[1]NBA-Data-1980-2019'!$B$1:$B$16305&amp;'[1]NBA-Data-1980-2019'!$A$1:$A$16305,'[1]NBA-Data-1980-2019'!$D$1:$D$16305,"",0)</f>
        <v/>
      </c>
      <c r="N189" s="2" t="str" cm="1">
        <f t="array" ref="N189">_xlfn.XLOOKUP($A189&amp;N$5,'[1]NBA-Data-1980-2019'!$B$1:$B$16305&amp;'[1]NBA-Data-1980-2019'!$A$1:$A$16305,'[1]NBA-Data-1980-2019'!$D$1:$D$16305,"",0)</f>
        <v/>
      </c>
      <c r="O189" s="2" t="str" cm="1">
        <f t="array" ref="O189">_xlfn.XLOOKUP($A189&amp;O$5,'[1]NBA-Data-1980-2019'!$B$1:$B$16305&amp;'[1]NBA-Data-1980-2019'!$A$1:$A$16305,'[1]NBA-Data-1980-2019'!$D$1:$D$16305,"",0)</f>
        <v/>
      </c>
      <c r="P189" s="2" t="str" cm="1">
        <f t="array" ref="P189">_xlfn.XLOOKUP($A189&amp;P$5,'[1]NBA-Data-1980-2019'!$B$1:$B$16305&amp;'[1]NBA-Data-1980-2019'!$A$1:$A$16305,'[1]NBA-Data-1980-2019'!$D$1:$D$16305,"",0)</f>
        <v/>
      </c>
      <c r="Q189" s="2" t="str" cm="1">
        <f t="array" ref="Q189">_xlfn.XLOOKUP($A189&amp;Q$5,'[1]NBA-Data-1980-2019'!$B$1:$B$16305&amp;'[1]NBA-Data-1980-2019'!$A$1:$A$16305,'[1]NBA-Data-1980-2019'!$D$1:$D$16305,"",0)</f>
        <v/>
      </c>
      <c r="R189" s="2" t="str" cm="1">
        <f t="array" ref="R189">_xlfn.XLOOKUP($A189&amp;R$5,'[1]NBA-Data-1980-2019'!$B$1:$B$16305&amp;'[1]NBA-Data-1980-2019'!$A$1:$A$16305,'[1]NBA-Data-1980-2019'!$D$1:$D$16305,"",0)</f>
        <v/>
      </c>
      <c r="S189" s="2" t="str" cm="1">
        <f t="array" ref="S189">_xlfn.XLOOKUP($A189&amp;S$5,'[1]NBA-Data-1980-2019'!$B$1:$B$16305&amp;'[1]NBA-Data-1980-2019'!$A$1:$A$16305,'[1]NBA-Data-1980-2019'!$D$1:$D$16305,"",0)</f>
        <v/>
      </c>
      <c r="T189" s="2" t="str" cm="1">
        <f t="array" ref="T189">_xlfn.XLOOKUP($A189&amp;T$5,'[1]NBA-Data-1980-2019'!$B$1:$B$16305&amp;'[1]NBA-Data-1980-2019'!$A$1:$A$16305,'[1]NBA-Data-1980-2019'!$D$1:$D$16305,"",0)</f>
        <v/>
      </c>
      <c r="U189" s="2" t="str" cm="1">
        <f t="array" ref="U189">_xlfn.XLOOKUP($A189&amp;U$5,'[1]NBA-Data-1980-2019'!$B$1:$B$16305&amp;'[1]NBA-Data-1980-2019'!$A$1:$A$16305,'[1]NBA-Data-1980-2019'!$D$1:$D$16305,"",0)</f>
        <v/>
      </c>
      <c r="V189" s="2" t="str" cm="1">
        <f t="array" ref="V189">_xlfn.XLOOKUP($A189&amp;V$5,'[1]NBA-Data-1980-2019'!$B$1:$B$16305&amp;'[1]NBA-Data-1980-2019'!$A$1:$A$16305,'[1]NBA-Data-1980-2019'!$D$1:$D$16305,"",0)</f>
        <v/>
      </c>
      <c r="W189" s="2" t="str" cm="1">
        <f t="array" ref="W189">_xlfn.XLOOKUP($A189&amp;W$5,'[1]NBA-Data-1980-2019'!$B$1:$B$16305&amp;'[1]NBA-Data-1980-2019'!$A$1:$A$16305,'[1]NBA-Data-1980-2019'!$D$1:$D$16305,"",0)</f>
        <v/>
      </c>
      <c r="X189" s="2" t="str" cm="1">
        <f t="array" ref="X189">_xlfn.XLOOKUP($A189&amp;X$5,'[1]NBA-Data-1980-2019'!$B$1:$B$16305&amp;'[1]NBA-Data-1980-2019'!$A$1:$A$16305,'[1]NBA-Data-1980-2019'!$D$1:$D$16305,"",0)</f>
        <v/>
      </c>
      <c r="Y189" s="2" t="str" cm="1">
        <f t="array" ref="Y189">_xlfn.XLOOKUP($A189&amp;Y$5,'[1]NBA-Data-1980-2019'!$B$1:$B$16305&amp;'[1]NBA-Data-1980-2019'!$A$1:$A$16305,'[1]NBA-Data-1980-2019'!$D$1:$D$16305,"",0)</f>
        <v/>
      </c>
      <c r="Z189" s="2" t="str" cm="1">
        <f t="array" ref="Z189">_xlfn.XLOOKUP($A189&amp;Z$5,'[1]NBA-Data-1980-2019'!$B$1:$B$16305&amp;'[1]NBA-Data-1980-2019'!$A$1:$A$16305,'[1]NBA-Data-1980-2019'!$D$1:$D$16305,"",0)</f>
        <v/>
      </c>
      <c r="AA189" s="2" t="str" cm="1">
        <f t="array" ref="AA189">_xlfn.XLOOKUP($A189&amp;AA$5,'[1]NBA-Data-1980-2019'!$B$1:$B$16305&amp;'[1]NBA-Data-1980-2019'!$A$1:$A$16305,'[1]NBA-Data-1980-2019'!$D$1:$D$16305,"",0)</f>
        <v/>
      </c>
      <c r="AB189" s="2" t="str" cm="1">
        <f t="array" ref="AB189">_xlfn.XLOOKUP($A189&amp;AB$5,'[1]NBA-Data-1980-2019'!$B$1:$B$16305&amp;'[1]NBA-Data-1980-2019'!$A$1:$A$16305,'[1]NBA-Data-1980-2019'!$D$1:$D$16305,"",0)</f>
        <v/>
      </c>
      <c r="AC189" s="2" t="str" cm="1">
        <f t="array" ref="AC189">_xlfn.XLOOKUP($A189&amp;AC$5,'[1]NBA-Data-1980-2019'!$B$1:$B$16305&amp;'[1]NBA-Data-1980-2019'!$A$1:$A$16305,'[1]NBA-Data-1980-2019'!$D$1:$D$16305,"",0)</f>
        <v/>
      </c>
      <c r="AD189" s="2" t="str" cm="1">
        <f t="array" ref="AD189">_xlfn.XLOOKUP($A189&amp;AD$5,'[1]NBA-Data-1980-2019'!$B$1:$B$16305&amp;'[1]NBA-Data-1980-2019'!$A$1:$A$16305,'[1]NBA-Data-1980-2019'!$D$1:$D$16305,"",0)</f>
        <v>TOR</v>
      </c>
      <c r="AE189" s="2" t="str" cm="1">
        <f t="array" ref="AE189">_xlfn.XLOOKUP($A189&amp;AE$5,'[1]NBA-Data-1980-2019'!$B$1:$B$16305&amp;'[1]NBA-Data-1980-2019'!$A$1:$A$16305,'[1]NBA-Data-1980-2019'!$D$1:$D$16305,"",0)</f>
        <v/>
      </c>
      <c r="AF189" s="2" t="str" cm="1">
        <f t="array" ref="AF189">_xlfn.XLOOKUP($A189&amp;AF$5,'[1]NBA-Data-1980-2019'!$B$1:$B$16305&amp;'[1]NBA-Data-1980-2019'!$A$1:$A$16305,'[1]NBA-Data-1980-2019'!$D$1:$D$16305,"",0)</f>
        <v/>
      </c>
      <c r="AG189" s="2" t="str" cm="1">
        <f t="array" ref="AG189">_xlfn.XLOOKUP($A189&amp;AG$5,'[1]NBA-Data-1980-2019'!$B$1:$B$16305&amp;'[1]NBA-Data-1980-2019'!$A$1:$A$16305,'[1]NBA-Data-1980-2019'!$D$1:$D$16305,"",0)</f>
        <v/>
      </c>
      <c r="AH189" s="2" t="str" cm="1">
        <f t="array" ref="AH189">_xlfn.XLOOKUP($A189&amp;AH$5,'[1]NBA-Data-1980-2019'!$B$1:$B$16305&amp;'[1]NBA-Data-1980-2019'!$A$1:$A$16305,'[1]NBA-Data-1980-2019'!$H$1:$H$16305,"",0)</f>
        <v/>
      </c>
      <c r="AI189" s="2" t="str" cm="1">
        <f t="array" ref="AI189">_xlfn.XLOOKUP($A189&amp;AI$5,'[1]NBA-Data-1980-2019'!$B$1:$B$16305&amp;'[1]NBA-Data-1980-2019'!$A$1:$A$16305,'[1]NBA-Data-1980-2019'!$H$1:$H$16305,"",0)</f>
        <v/>
      </c>
      <c r="AJ189" s="2" t="str" cm="1">
        <f t="array" ref="AJ189">_xlfn.XLOOKUP($A189&amp;AJ$5,'[1]NBA-Data-1980-2019'!$B$1:$B$16305&amp;'[1]NBA-Data-1980-2019'!$A$1:$A$16305,'[1]NBA-Data-1980-2019'!$H$1:$H$16305,"",0)</f>
        <v/>
      </c>
      <c r="AK189" s="2" t="str" cm="1">
        <f t="array" ref="AK189">_xlfn.XLOOKUP($A189&amp;AK$5,'[1]NBA-Data-1980-2019'!$B$1:$B$16305&amp;'[1]NBA-Data-1980-2019'!$A$1:$A$16305,'[1]NBA-Data-1980-2019'!$H$1:$H$16305,"",0)</f>
        <v/>
      </c>
      <c r="AL189" s="2" t="str" cm="1">
        <f t="array" ref="AL189">_xlfn.XLOOKUP($A189&amp;AL$5,'[1]NBA-Data-1980-2019'!$B$1:$B$16305&amp;'[1]NBA-Data-1980-2019'!$A$1:$A$16305,'[1]NBA-Data-1980-2019'!$H$1:$H$16305,"",0)</f>
        <v/>
      </c>
      <c r="AM189" s="2" t="str" cm="1">
        <f t="array" ref="AM189">_xlfn.XLOOKUP($A189&amp;AM$5,'[1]NBA-Data-1980-2019'!$B$1:$B$16305&amp;'[1]NBA-Data-1980-2019'!$A$1:$A$16305,'[1]NBA-Data-1980-2019'!$H$1:$H$16305,"",0)</f>
        <v/>
      </c>
      <c r="AN189" s="2" t="str" cm="1">
        <f t="array" ref="AN189">_xlfn.XLOOKUP($A189&amp;AN$5,'[1]NBA-Data-1980-2019'!$B$1:$B$16305&amp;'[1]NBA-Data-1980-2019'!$A$1:$A$16305,'[1]NBA-Data-1980-2019'!$H$1:$H$16305,"",0)</f>
        <v/>
      </c>
      <c r="AO189" s="2" t="str" cm="1">
        <f t="array" ref="AO189">_xlfn.XLOOKUP($A189&amp;AO$5,'[1]NBA-Data-1980-2019'!$B$1:$B$16305&amp;'[1]NBA-Data-1980-2019'!$A$1:$A$16305,'[1]NBA-Data-1980-2019'!$H$1:$H$16305,"",0)</f>
        <v/>
      </c>
      <c r="AP189" s="2" t="str" cm="1">
        <f t="array" ref="AP189">_xlfn.XLOOKUP($A189&amp;AP$5,'[1]NBA-Data-1980-2019'!$B$1:$B$16305&amp;'[1]NBA-Data-1980-2019'!$A$1:$A$16305,'[1]NBA-Data-1980-2019'!$H$1:$H$16305,"",0)</f>
        <v/>
      </c>
      <c r="AQ189" s="2" t="str" cm="1">
        <f t="array" ref="AQ189">_xlfn.XLOOKUP($A189&amp;AQ$5,'[1]NBA-Data-1980-2019'!$B$1:$B$16305&amp;'[1]NBA-Data-1980-2019'!$A$1:$A$16305,'[1]NBA-Data-1980-2019'!$H$1:$H$16305,"",0)</f>
        <v/>
      </c>
      <c r="AR189" s="2" t="str" cm="1">
        <f t="array" ref="AR189">_xlfn.XLOOKUP($A189&amp;AR$5,'[1]NBA-Data-1980-2019'!$B$1:$B$16305&amp;'[1]NBA-Data-1980-2019'!$A$1:$A$16305,'[1]NBA-Data-1980-2019'!$H$1:$H$16305,"",0)</f>
        <v/>
      </c>
      <c r="AS189" s="2" t="str" cm="1">
        <f t="array" ref="AS189">_xlfn.XLOOKUP($A189&amp;AS$5,'[1]NBA-Data-1980-2019'!$B$1:$B$16305&amp;'[1]NBA-Data-1980-2019'!$A$1:$A$16305,'[1]NBA-Data-1980-2019'!$H$1:$H$16305,"",0)</f>
        <v/>
      </c>
      <c r="AT189" s="2" t="str" cm="1">
        <f t="array" ref="AT189">_xlfn.XLOOKUP($A189&amp;AT$5,'[1]NBA-Data-1980-2019'!$B$1:$B$16305&amp;'[1]NBA-Data-1980-2019'!$A$1:$A$16305,'[1]NBA-Data-1980-2019'!$H$1:$H$16305,"",0)</f>
        <v/>
      </c>
      <c r="AU189" s="2" t="str" cm="1">
        <f t="array" ref="AU189">_xlfn.XLOOKUP($A189&amp;AU$5,'[1]NBA-Data-1980-2019'!$B$1:$B$16305&amp;'[1]NBA-Data-1980-2019'!$A$1:$A$16305,'[1]NBA-Data-1980-2019'!$H$1:$H$16305,"",0)</f>
        <v/>
      </c>
      <c r="AV189" s="2" t="str" cm="1">
        <f t="array" ref="AV189">_xlfn.XLOOKUP($A189&amp;AV$5,'[1]NBA-Data-1980-2019'!$B$1:$B$16305&amp;'[1]NBA-Data-1980-2019'!$A$1:$A$16305,'[1]NBA-Data-1980-2019'!$H$1:$H$16305,"",0)</f>
        <v/>
      </c>
      <c r="AW189" s="2" t="str" cm="1">
        <f t="array" ref="AW189">_xlfn.XLOOKUP($A189&amp;AW$5,'[1]NBA-Data-1980-2019'!$B$1:$B$16305&amp;'[1]NBA-Data-1980-2019'!$A$1:$A$16305,'[1]NBA-Data-1980-2019'!$H$1:$H$16305,"",0)</f>
        <v/>
      </c>
      <c r="AX189" s="2" t="str" cm="1">
        <f t="array" ref="AX189">_xlfn.XLOOKUP($A189&amp;AX$5,'[1]NBA-Data-1980-2019'!$B$1:$B$16305&amp;'[1]NBA-Data-1980-2019'!$A$1:$A$16305,'[1]NBA-Data-1980-2019'!$H$1:$H$16305,"",0)</f>
        <v/>
      </c>
      <c r="AY189" s="2" t="str" cm="1">
        <f t="array" ref="AY189">_xlfn.XLOOKUP($A189&amp;AY$5,'[1]NBA-Data-1980-2019'!$B$1:$B$16305&amp;'[1]NBA-Data-1980-2019'!$A$1:$A$16305,'[1]NBA-Data-1980-2019'!$H$1:$H$16305,"",0)</f>
        <v/>
      </c>
      <c r="AZ189" s="2" t="str" cm="1">
        <f t="array" ref="AZ189">_xlfn.XLOOKUP($A189&amp;AZ$5,'[1]NBA-Data-1980-2019'!$B$1:$B$16305&amp;'[1]NBA-Data-1980-2019'!$A$1:$A$16305,'[1]NBA-Data-1980-2019'!$H$1:$H$16305,"",0)</f>
        <v/>
      </c>
      <c r="BA189" s="2" t="str" cm="1">
        <f t="array" ref="BA189">_xlfn.XLOOKUP($A189&amp;BA$5,'[1]NBA-Data-1980-2019'!$B$1:$B$16305&amp;'[1]NBA-Data-1980-2019'!$A$1:$A$16305,'[1]NBA-Data-1980-2019'!$H$1:$H$16305,"",0)</f>
        <v/>
      </c>
      <c r="BB189" s="2" t="str" cm="1">
        <f t="array" ref="BB189">_xlfn.XLOOKUP($A189&amp;BB$5,'[1]NBA-Data-1980-2019'!$B$1:$B$16305&amp;'[1]NBA-Data-1980-2019'!$A$1:$A$16305,'[1]NBA-Data-1980-2019'!$H$1:$H$16305,"",0)</f>
        <v/>
      </c>
      <c r="BC189" s="2" t="str" cm="1">
        <f t="array" ref="BC189">_xlfn.XLOOKUP($A189&amp;BC$5,'[1]NBA-Data-1980-2019'!$B$1:$B$16305&amp;'[1]NBA-Data-1980-2019'!$A$1:$A$16305,'[1]NBA-Data-1980-2019'!$H$1:$H$16305,"",0)</f>
        <v/>
      </c>
      <c r="BD189" s="2" t="str" cm="1">
        <f t="array" ref="BD189">_xlfn.XLOOKUP($A189&amp;BD$5,'[1]NBA-Data-1980-2019'!$B$1:$B$16305&amp;'[1]NBA-Data-1980-2019'!$A$1:$A$16305,'[1]NBA-Data-1980-2019'!$H$1:$H$16305,"",0)</f>
        <v/>
      </c>
      <c r="BE189" s="2" t="str" cm="1">
        <f t="array" ref="BE189">_xlfn.XLOOKUP($A189&amp;BE$5,'[1]NBA-Data-1980-2019'!$B$1:$B$16305&amp;'[1]NBA-Data-1980-2019'!$A$1:$A$16305,'[1]NBA-Data-1980-2019'!$H$1:$H$16305,"",0)</f>
        <v/>
      </c>
      <c r="BF189" s="2" t="str" cm="1">
        <f t="array" ref="BF189">_xlfn.XLOOKUP($A189&amp;BF$5,'[1]NBA-Data-1980-2019'!$B$1:$B$16305&amp;'[1]NBA-Data-1980-2019'!$A$1:$A$16305,'[1]NBA-Data-1980-2019'!$H$1:$H$16305,"",0)</f>
        <v/>
      </c>
      <c r="BG189" s="2" t="str" cm="1">
        <f t="array" ref="BG189">_xlfn.XLOOKUP($A189&amp;BG$5,'[1]NBA-Data-1980-2019'!$B$1:$B$16305&amp;'[1]NBA-Data-1980-2019'!$A$1:$A$16305,'[1]NBA-Data-1980-2019'!$H$1:$H$16305,"",0)</f>
        <v/>
      </c>
      <c r="BH189" s="2" t="str" cm="1">
        <f t="array" ref="BH189">_xlfn.XLOOKUP($A189&amp;BH$5,'[1]NBA-Data-1980-2019'!$B$1:$B$16305&amp;'[1]NBA-Data-1980-2019'!$A$1:$A$16305,'[1]NBA-Data-1980-2019'!$H$1:$H$16305,"",0)</f>
        <v/>
      </c>
      <c r="BI189" s="2" t="str" cm="1">
        <f t="array" ref="BI189">_xlfn.XLOOKUP($A189&amp;BI$5,'[1]NBA-Data-1980-2019'!$B$1:$B$16305&amp;'[1]NBA-Data-1980-2019'!$A$1:$A$16305,'[1]NBA-Data-1980-2019'!$H$1:$H$16305,"",0)</f>
        <v/>
      </c>
      <c r="BJ189" s="2" cm="1">
        <f t="array" ref="BJ189">_xlfn.XLOOKUP($A189&amp;BJ$5,'[1]NBA-Data-1980-2019'!$B$1:$B$16305&amp;'[1]NBA-Data-1980-2019'!$A$1:$A$16305,'[1]NBA-Data-1980-2019'!$H$1:$H$16305,"",0)</f>
        <v>55.199999999999996</v>
      </c>
      <c r="BK189" s="2" t="str" cm="1">
        <f t="array" ref="BK189">_xlfn.XLOOKUP($A189&amp;BK$5,'[1]NBA-Data-1980-2019'!$B$1:$B$16305&amp;'[1]NBA-Data-1980-2019'!$A$1:$A$16305,'[1]NBA-Data-1980-2019'!$H$1:$H$16305,"",0)</f>
        <v/>
      </c>
      <c r="BL189" s="2" t="str" cm="1">
        <f t="array" ref="BL189">_xlfn.XLOOKUP($A189&amp;BL$5,'[1]NBA-Data-1980-2019'!$B$1:$B$16305&amp;'[1]NBA-Data-1980-2019'!$A$1:$A$16305,'[1]NBA-Data-1980-2019'!$H$1:$H$16305,"",0)</f>
        <v/>
      </c>
      <c r="BM189" s="2" t="str" cm="1">
        <f t="array" ref="BM189">_xlfn.XLOOKUP($A189&amp;BM$5,'[1]NBA-Data-1980-2019'!$B$1:$B$16305&amp;'[1]NBA-Data-1980-2019'!$A$1:$A$16305,'[1]NBA-Data-1980-2019'!$H$1:$H$16305,"",0)</f>
        <v/>
      </c>
      <c r="BN189" s="2" t="str" cm="1">
        <f t="array" ref="BN189">_xlfn.XLOOKUP($A189&amp;BN$5,'[1]NBA-Data-1980-2019'!$B$1:$B$16305&amp;'[1]NBA-Data-1980-2019'!$A$1:$A$16305,'[1]NBA-Data-1980-2019'!$F$1:$F$16305,"",0)</f>
        <v/>
      </c>
      <c r="BO189" s="2" t="str" cm="1">
        <f t="array" ref="BO189">_xlfn.XLOOKUP($A189&amp;BO$5,'[1]NBA-Data-1980-2019'!$B$1:$B$16305&amp;'[1]NBA-Data-1980-2019'!$A$1:$A$16305,'[1]NBA-Data-1980-2019'!$F$1:$F$16305,"",0)</f>
        <v/>
      </c>
      <c r="BP189" s="2" t="str" cm="1">
        <f t="array" ref="BP189">_xlfn.XLOOKUP($A189&amp;BP$5,'[1]NBA-Data-1980-2019'!$B$1:$B$16305&amp;'[1]NBA-Data-1980-2019'!$A$1:$A$16305,'[1]NBA-Data-1980-2019'!$F$1:$F$16305,"",0)</f>
        <v/>
      </c>
      <c r="BQ189" s="2" t="str" cm="1">
        <f t="array" ref="BQ189">_xlfn.XLOOKUP($A189&amp;BQ$5,'[1]NBA-Data-1980-2019'!$B$1:$B$16305&amp;'[1]NBA-Data-1980-2019'!$A$1:$A$16305,'[1]NBA-Data-1980-2019'!$F$1:$F$16305,"",0)</f>
        <v/>
      </c>
      <c r="BR189" s="2" t="str" cm="1">
        <f t="array" ref="BR189">_xlfn.XLOOKUP($A189&amp;BR$5,'[1]NBA-Data-1980-2019'!$B$1:$B$16305&amp;'[1]NBA-Data-1980-2019'!$A$1:$A$16305,'[1]NBA-Data-1980-2019'!$F$1:$F$16305,"",0)</f>
        <v/>
      </c>
      <c r="BS189" s="2" t="str" cm="1">
        <f t="array" ref="BS189">_xlfn.XLOOKUP($A189&amp;BS$5,'[1]NBA-Data-1980-2019'!$B$1:$B$16305&amp;'[1]NBA-Data-1980-2019'!$A$1:$A$16305,'[1]NBA-Data-1980-2019'!$F$1:$F$16305,"",0)</f>
        <v/>
      </c>
      <c r="BT189" s="2" t="str" cm="1">
        <f t="array" ref="BT189">_xlfn.XLOOKUP($A189&amp;BT$5,'[1]NBA-Data-1980-2019'!$B$1:$B$16305&amp;'[1]NBA-Data-1980-2019'!$A$1:$A$16305,'[1]NBA-Data-1980-2019'!$F$1:$F$16305,"",0)</f>
        <v/>
      </c>
      <c r="BU189" s="2" t="str" cm="1">
        <f t="array" ref="BU189">_xlfn.XLOOKUP($A189&amp;BU$5,'[1]NBA-Data-1980-2019'!$B$1:$B$16305&amp;'[1]NBA-Data-1980-2019'!$A$1:$A$16305,'[1]NBA-Data-1980-2019'!$F$1:$F$16305,"",0)</f>
        <v/>
      </c>
      <c r="BV189" s="2" t="str" cm="1">
        <f t="array" ref="BV189">_xlfn.XLOOKUP($A189&amp;BV$5,'[1]NBA-Data-1980-2019'!$B$1:$B$16305&amp;'[1]NBA-Data-1980-2019'!$A$1:$A$16305,'[1]NBA-Data-1980-2019'!$F$1:$F$16305,"",0)</f>
        <v/>
      </c>
      <c r="BW189" s="2" t="str" cm="1">
        <f t="array" ref="BW189">_xlfn.XLOOKUP($A189&amp;BW$5,'[1]NBA-Data-1980-2019'!$B$1:$B$16305&amp;'[1]NBA-Data-1980-2019'!$A$1:$A$16305,'[1]NBA-Data-1980-2019'!$F$1:$F$16305,"",0)</f>
        <v/>
      </c>
      <c r="BX189" s="2" t="str" cm="1">
        <f t="array" ref="BX189">_xlfn.XLOOKUP($A189&amp;BX$5,'[1]NBA-Data-1980-2019'!$B$1:$B$16305&amp;'[1]NBA-Data-1980-2019'!$A$1:$A$16305,'[1]NBA-Data-1980-2019'!$F$1:$F$16305,"",0)</f>
        <v/>
      </c>
      <c r="BY189" s="2" t="str" cm="1">
        <f t="array" ref="BY189">_xlfn.XLOOKUP($A189&amp;BY$5,'[1]NBA-Data-1980-2019'!$B$1:$B$16305&amp;'[1]NBA-Data-1980-2019'!$A$1:$A$16305,'[1]NBA-Data-1980-2019'!$F$1:$F$16305,"",0)</f>
        <v/>
      </c>
      <c r="BZ189" s="2" t="str" cm="1">
        <f t="array" ref="BZ189">_xlfn.XLOOKUP($A189&amp;BZ$5,'[1]NBA-Data-1980-2019'!$B$1:$B$16305&amp;'[1]NBA-Data-1980-2019'!$A$1:$A$16305,'[1]NBA-Data-1980-2019'!$F$1:$F$16305,"",0)</f>
        <v/>
      </c>
      <c r="CA189" s="2" t="str" cm="1">
        <f t="array" ref="CA189">_xlfn.XLOOKUP($A189&amp;CA$5,'[1]NBA-Data-1980-2019'!$B$1:$B$16305&amp;'[1]NBA-Data-1980-2019'!$A$1:$A$16305,'[1]NBA-Data-1980-2019'!$F$1:$F$16305,"",0)</f>
        <v/>
      </c>
      <c r="CB189" s="2" t="str" cm="1">
        <f t="array" ref="CB189">_xlfn.XLOOKUP($A189&amp;CB$5,'[1]NBA-Data-1980-2019'!$B$1:$B$16305&amp;'[1]NBA-Data-1980-2019'!$A$1:$A$16305,'[1]NBA-Data-1980-2019'!$F$1:$F$16305,"",0)</f>
        <v/>
      </c>
      <c r="CC189" s="2" t="str" cm="1">
        <f t="array" ref="CC189">_xlfn.XLOOKUP($A189&amp;CC$5,'[1]NBA-Data-1980-2019'!$B$1:$B$16305&amp;'[1]NBA-Data-1980-2019'!$A$1:$A$16305,'[1]NBA-Data-1980-2019'!$F$1:$F$16305,"",0)</f>
        <v/>
      </c>
      <c r="CD189" s="2" t="str" cm="1">
        <f t="array" ref="CD189">_xlfn.XLOOKUP($A189&amp;CD$5,'[1]NBA-Data-1980-2019'!$B$1:$B$16305&amp;'[1]NBA-Data-1980-2019'!$A$1:$A$16305,'[1]NBA-Data-1980-2019'!$F$1:$F$16305,"",0)</f>
        <v/>
      </c>
      <c r="CE189" s="2" t="str" cm="1">
        <f t="array" ref="CE189">_xlfn.XLOOKUP($A189&amp;CE$5,'[1]NBA-Data-1980-2019'!$B$1:$B$16305&amp;'[1]NBA-Data-1980-2019'!$A$1:$A$16305,'[1]NBA-Data-1980-2019'!$F$1:$F$16305,"",0)</f>
        <v/>
      </c>
      <c r="CF189" s="2" t="str" cm="1">
        <f t="array" ref="CF189">_xlfn.XLOOKUP($A189&amp;CF$5,'[1]NBA-Data-1980-2019'!$B$1:$B$16305&amp;'[1]NBA-Data-1980-2019'!$A$1:$A$16305,'[1]NBA-Data-1980-2019'!$F$1:$F$16305,"",0)</f>
        <v/>
      </c>
      <c r="CG189" s="2" t="str" cm="1">
        <f t="array" ref="CG189">_xlfn.XLOOKUP($A189&amp;CG$5,'[1]NBA-Data-1980-2019'!$B$1:$B$16305&amp;'[1]NBA-Data-1980-2019'!$A$1:$A$16305,'[1]NBA-Data-1980-2019'!$F$1:$F$16305,"",0)</f>
        <v/>
      </c>
      <c r="CH189" s="2" t="str" cm="1">
        <f t="array" ref="CH189">_xlfn.XLOOKUP($A189&amp;CH$5,'[1]NBA-Data-1980-2019'!$B$1:$B$16305&amp;'[1]NBA-Data-1980-2019'!$A$1:$A$16305,'[1]NBA-Data-1980-2019'!$F$1:$F$16305,"",0)</f>
        <v/>
      </c>
      <c r="CI189" s="2" t="str" cm="1">
        <f t="array" ref="CI189">_xlfn.XLOOKUP($A189&amp;CI$5,'[1]NBA-Data-1980-2019'!$B$1:$B$16305&amp;'[1]NBA-Data-1980-2019'!$A$1:$A$16305,'[1]NBA-Data-1980-2019'!$F$1:$F$16305,"",0)</f>
        <v/>
      </c>
      <c r="CJ189" s="2" t="str" cm="1">
        <f t="array" ref="CJ189">_xlfn.XLOOKUP($A189&amp;CJ$5,'[1]NBA-Data-1980-2019'!$B$1:$B$16305&amp;'[1]NBA-Data-1980-2019'!$A$1:$A$16305,'[1]NBA-Data-1980-2019'!$F$1:$F$16305,"",0)</f>
        <v/>
      </c>
      <c r="CK189" s="2" t="str" cm="1">
        <f t="array" ref="CK189">_xlfn.XLOOKUP($A189&amp;CK$5,'[1]NBA-Data-1980-2019'!$B$1:$B$16305&amp;'[1]NBA-Data-1980-2019'!$A$1:$A$16305,'[1]NBA-Data-1980-2019'!$F$1:$F$16305,"",0)</f>
        <v/>
      </c>
      <c r="CL189" s="2" t="str" cm="1">
        <f t="array" ref="CL189">_xlfn.XLOOKUP($A189&amp;CL$5,'[1]NBA-Data-1980-2019'!$B$1:$B$16305&amp;'[1]NBA-Data-1980-2019'!$A$1:$A$16305,'[1]NBA-Data-1980-2019'!$F$1:$F$16305,"",0)</f>
        <v/>
      </c>
      <c r="CM189" s="2" t="str" cm="1">
        <f t="array" ref="CM189">_xlfn.XLOOKUP($A189&amp;CM$5,'[1]NBA-Data-1980-2019'!$B$1:$B$16305&amp;'[1]NBA-Data-1980-2019'!$A$1:$A$16305,'[1]NBA-Data-1980-2019'!$F$1:$F$16305,"",0)</f>
        <v/>
      </c>
      <c r="CN189" s="2" t="str" cm="1">
        <f t="array" ref="CN189">_xlfn.XLOOKUP($A189&amp;CN$5,'[1]NBA-Data-1980-2019'!$B$1:$B$16305&amp;'[1]NBA-Data-1980-2019'!$A$1:$A$16305,'[1]NBA-Data-1980-2019'!$F$1:$F$16305,"",0)</f>
        <v/>
      </c>
      <c r="CO189" s="2" t="str" cm="1">
        <f t="array" ref="CO189">_xlfn.XLOOKUP($A189&amp;CO$5,'[1]NBA-Data-1980-2019'!$B$1:$B$16305&amp;'[1]NBA-Data-1980-2019'!$A$1:$A$16305,'[1]NBA-Data-1980-2019'!$F$1:$F$16305,"",0)</f>
        <v/>
      </c>
      <c r="CP189" s="2" cm="1">
        <f t="array" ref="CP189">_xlfn.XLOOKUP($A189&amp;CP$5,'[1]NBA-Data-1980-2019'!$B$1:$B$16305&amp;'[1]NBA-Data-1980-2019'!$A$1:$A$16305,'[1]NBA-Data-1980-2019'!$F$1:$F$16305,"",0)</f>
        <v>16.3</v>
      </c>
      <c r="CQ189" s="2" t="str" cm="1">
        <f t="array" ref="CQ189">_xlfn.XLOOKUP($A189&amp;CQ$5,'[1]NBA-Data-1980-2019'!$B$1:$B$16305&amp;'[1]NBA-Data-1980-2019'!$A$1:$A$16305,'[1]NBA-Data-1980-2019'!$F$1:$F$16305,"",0)</f>
        <v/>
      </c>
      <c r="CR189" s="2" t="str" cm="1">
        <f t="array" ref="CR189">_xlfn.XLOOKUP($A189&amp;CR$5,'[1]NBA-Data-1980-2019'!$B$1:$B$16305&amp;'[1]NBA-Data-1980-2019'!$A$1:$A$16305,'[1]NBA-Data-1980-2019'!$F$1:$F$16305,"",0)</f>
        <v/>
      </c>
      <c r="CS189" s="2" t="str" cm="1">
        <f t="array" ref="CS189">_xlfn.XLOOKUP($A189&amp;CS$5,'[1]NBA-Data-1980-2019'!$B$1:$B$16305&amp;'[1]NBA-Data-1980-2019'!$A$1:$A$16305,'[1]NBA-Data-1980-2019'!$F$1:$F$16305,"",0)</f>
        <v/>
      </c>
      <c r="CU189" s="2" t="str">
        <f>_xlfn.XLOOKUP($A189,TEAMS!$G$1:$G$839,TEAMS!$H$1:$H$839,"",0)</f>
        <v>PG</v>
      </c>
      <c r="CV189" s="2" t="str">
        <f>_xlfn.XLOOKUP($CU189,DASHBOARD!$B$22:$B$27,DASHBOARD!$C$22:$C$27,"",0)</f>
        <v>GUARD</v>
      </c>
      <c r="CY189" s="63">
        <f>SUMIFS('[1]NBA-Data-1980-2019'!$G$1:$G$16305,'[1]NBA-Data-1980-2019'!$B$1:$B$16305,$A189,'[1]NBA-Data-1980-2019'!$A$1:$A$16305,CY$9)</f>
        <v>0</v>
      </c>
      <c r="CZ189" s="63">
        <f>SUMIFS('[1]NBA-Data-1980-2019'!$G$1:$G$16305,'[1]NBA-Data-1980-2019'!$B$1:$B$16305,$A189,'[1]NBA-Data-1980-2019'!$A$1:$A$16305,CZ$9)</f>
        <v>0</v>
      </c>
      <c r="DA189" s="63">
        <f>SUMIFS('[1]NBA-Data-1980-2019'!$G$1:$G$16305,'[1]NBA-Data-1980-2019'!$B$1:$B$16305,$A189,'[1]NBA-Data-1980-2019'!$A$1:$A$16305,DA$9)</f>
        <v>0</v>
      </c>
      <c r="DB189" s="63">
        <f>SUMIFS('[1]NBA-Data-1980-2019'!$G$1:$G$16305,'[1]NBA-Data-1980-2019'!$B$1:$B$16305,$A189,'[1]NBA-Data-1980-2019'!$A$1:$A$16305,DB$9)</f>
        <v>0</v>
      </c>
      <c r="DC189" s="63">
        <f>SUMIFS('[1]NBA-Data-1980-2019'!$G$1:$G$16305,'[1]NBA-Data-1980-2019'!$B$1:$B$16305,$A189,'[1]NBA-Data-1980-2019'!$A$1:$A$16305,DC$9)</f>
        <v>0</v>
      </c>
      <c r="DD189" s="63">
        <f>SUMIFS('[1]NBA-Data-1980-2019'!$G$1:$G$16305,'[1]NBA-Data-1980-2019'!$B$1:$B$16305,$A189,'[1]NBA-Data-1980-2019'!$A$1:$A$16305,DD$9)</f>
        <v>0</v>
      </c>
      <c r="DE189" s="63">
        <f>SUMIFS('[1]NBA-Data-1980-2019'!$G$1:$G$16305,'[1]NBA-Data-1980-2019'!$B$1:$B$16305,$A189,'[1]NBA-Data-1980-2019'!$A$1:$A$16305,DE$9)</f>
        <v>0</v>
      </c>
      <c r="DF189" s="63">
        <f>SUMIFS('[1]NBA-Data-1980-2019'!$G$1:$G$16305,'[1]NBA-Data-1980-2019'!$B$1:$B$16305,$A189,'[1]NBA-Data-1980-2019'!$A$1:$A$16305,DF$9)</f>
        <v>0</v>
      </c>
      <c r="DG189" s="63">
        <f>SUMIFS('[1]NBA-Data-1980-2019'!$G$1:$G$16305,'[1]NBA-Data-1980-2019'!$B$1:$B$16305,$A189,'[1]NBA-Data-1980-2019'!$A$1:$A$16305,DG$9)</f>
        <v>0</v>
      </c>
      <c r="DH189" s="63">
        <f>SUMIFS('[1]NBA-Data-1980-2019'!$G$1:$G$16305,'[1]NBA-Data-1980-2019'!$B$1:$B$16305,$A189,'[1]NBA-Data-1980-2019'!$A$1:$A$16305,DH$9)</f>
        <v>0</v>
      </c>
      <c r="DI189" s="63">
        <f>SUMIFS('[1]NBA-Data-1980-2019'!$G$1:$G$16305,'[1]NBA-Data-1980-2019'!$B$1:$B$16305,$A189,'[1]NBA-Data-1980-2019'!$A$1:$A$16305,DI$9)</f>
        <v>0</v>
      </c>
      <c r="DJ189" s="63">
        <f>SUMIFS('[1]NBA-Data-1980-2019'!$G$1:$G$16305,'[1]NBA-Data-1980-2019'!$B$1:$B$16305,$A189,'[1]NBA-Data-1980-2019'!$A$1:$A$16305,DJ$9)</f>
        <v>0</v>
      </c>
      <c r="DK189" s="63">
        <f>SUMIFS('[1]NBA-Data-1980-2019'!$G$1:$G$16305,'[1]NBA-Data-1980-2019'!$B$1:$B$16305,$A189,'[1]NBA-Data-1980-2019'!$A$1:$A$16305,DK$9)</f>
        <v>0</v>
      </c>
      <c r="DL189" s="63">
        <f>SUMIFS('[1]NBA-Data-1980-2019'!$G$1:$G$16305,'[1]NBA-Data-1980-2019'!$B$1:$B$16305,$A189,'[1]NBA-Data-1980-2019'!$A$1:$A$16305,DL$9)</f>
        <v>0</v>
      </c>
      <c r="DM189" s="63">
        <f>SUMIFS('[1]NBA-Data-1980-2019'!$G$1:$G$16305,'[1]NBA-Data-1980-2019'!$B$1:$B$16305,$A189,'[1]NBA-Data-1980-2019'!$A$1:$A$16305,DM$9)</f>
        <v>0</v>
      </c>
      <c r="DN189" s="63">
        <f>SUMIFS('[1]NBA-Data-1980-2019'!$G$1:$G$16305,'[1]NBA-Data-1980-2019'!$B$1:$B$16305,$A189,'[1]NBA-Data-1980-2019'!$A$1:$A$16305,DN$9)</f>
        <v>0</v>
      </c>
      <c r="DO189" s="63">
        <f>SUMIFS('[1]NBA-Data-1980-2019'!$G$1:$G$16305,'[1]NBA-Data-1980-2019'!$B$1:$B$16305,$A189,'[1]NBA-Data-1980-2019'!$A$1:$A$16305,DO$9)</f>
        <v>0</v>
      </c>
      <c r="DP189" s="63">
        <f>SUMIFS('[1]NBA-Data-1980-2019'!$G$1:$G$16305,'[1]NBA-Data-1980-2019'!$B$1:$B$16305,$A189,'[1]NBA-Data-1980-2019'!$A$1:$A$16305,DP$9)</f>
        <v>0</v>
      </c>
      <c r="DQ189" s="63">
        <f>SUMIFS('[1]NBA-Data-1980-2019'!$G$1:$G$16305,'[1]NBA-Data-1980-2019'!$B$1:$B$16305,$A189,'[1]NBA-Data-1980-2019'!$A$1:$A$16305,DQ$9)</f>
        <v>0</v>
      </c>
      <c r="DR189" s="63">
        <f>SUMIFS('[1]NBA-Data-1980-2019'!$G$1:$G$16305,'[1]NBA-Data-1980-2019'!$B$1:$B$16305,$A189,'[1]NBA-Data-1980-2019'!$A$1:$A$16305,DR$9)</f>
        <v>0</v>
      </c>
      <c r="DS189" s="63">
        <f>SUMIFS('[1]NBA-Data-1980-2019'!$G$1:$G$16305,'[1]NBA-Data-1980-2019'!$B$1:$B$16305,$A189,'[1]NBA-Data-1980-2019'!$A$1:$A$16305,DS$9)</f>
        <v>0</v>
      </c>
      <c r="DT189" s="63">
        <f>SUMIFS('[1]NBA-Data-1980-2019'!$G$1:$G$16305,'[1]NBA-Data-1980-2019'!$B$1:$B$16305,$A189,'[1]NBA-Data-1980-2019'!$A$1:$A$16305,DT$9)</f>
        <v>0</v>
      </c>
      <c r="DU189" s="63">
        <f>SUMIFS('[1]NBA-Data-1980-2019'!$G$1:$G$16305,'[1]NBA-Data-1980-2019'!$B$1:$B$16305,$A189,'[1]NBA-Data-1980-2019'!$A$1:$A$16305,DU$9)</f>
        <v>0</v>
      </c>
      <c r="DV189" s="63">
        <f>SUMIFS('[1]NBA-Data-1980-2019'!$G$1:$G$16305,'[1]NBA-Data-1980-2019'!$B$1:$B$16305,$A189,'[1]NBA-Data-1980-2019'!$A$1:$A$16305,DV$9)</f>
        <v>0</v>
      </c>
      <c r="DW189" s="63">
        <f>SUMIFS('[1]NBA-Data-1980-2019'!$G$1:$G$16305,'[1]NBA-Data-1980-2019'!$B$1:$B$16305,$A189,'[1]NBA-Data-1980-2019'!$A$1:$A$16305,DW$9)</f>
        <v>0</v>
      </c>
      <c r="DX189" s="63">
        <f>SUMIFS('[1]NBA-Data-1980-2019'!$G$1:$G$16305,'[1]NBA-Data-1980-2019'!$B$1:$B$16305,$A189,'[1]NBA-Data-1980-2019'!$A$1:$A$16305,DX$9)</f>
        <v>0</v>
      </c>
      <c r="DY189" s="63">
        <f>SUMIFS('[1]NBA-Data-1980-2019'!$G$1:$G$16305,'[1]NBA-Data-1980-2019'!$B$1:$B$16305,$A189,'[1]NBA-Data-1980-2019'!$A$1:$A$16305,DY$9)</f>
        <v>0</v>
      </c>
      <c r="DZ189" s="63">
        <f>SUMIFS('[1]NBA-Data-1980-2019'!$G$1:$G$16305,'[1]NBA-Data-1980-2019'!$B$1:$B$16305,$A189,'[1]NBA-Data-1980-2019'!$A$1:$A$16305,DZ$9)</f>
        <v>0</v>
      </c>
      <c r="EA189" s="63">
        <f>SUMIFS('[1]NBA-Data-1980-2019'!$G$1:$G$16305,'[1]NBA-Data-1980-2019'!$B$1:$B$16305,$A189,'[1]NBA-Data-1980-2019'!$A$1:$A$16305,EA$9)</f>
        <v>0</v>
      </c>
      <c r="EB189" s="63">
        <f>SUMIFS('[1]NBA-Data-1980-2019'!$G$1:$G$16305,'[1]NBA-Data-1980-2019'!$B$1:$B$16305,$A189,'[1]NBA-Data-1980-2019'!$A$1:$A$16305,EB$9)</f>
        <v>0</v>
      </c>
      <c r="EC189" s="63">
        <f>SUMIFS('[1]NBA-Data-1980-2019'!$G$1:$G$16305,'[1]NBA-Data-1980-2019'!$B$1:$B$16305,$A189,'[1]NBA-Data-1980-2019'!$A$1:$A$16305,EC$9)</f>
        <v>0</v>
      </c>
      <c r="ED189" s="63">
        <f>SUMIFS('[1]NBA-Data-1980-2019'!$G$1:$G$16305,'[1]NBA-Data-1980-2019'!$B$1:$B$16305,$A189,'[1]NBA-Data-1980-2019'!$A$1:$A$16305,ED$9)</f>
        <v>0</v>
      </c>
      <c r="EH189" s="2" t="s">
        <v>1482</v>
      </c>
    </row>
    <row r="190" spans="1:165" x14ac:dyDescent="0.2">
      <c r="A190" s="2" t="s">
        <v>763</v>
      </c>
      <c r="B190" s="2" t="str" cm="1">
        <f t="array" ref="B190">_xlfn.XLOOKUP($A190&amp;B$5,'[1]NBA-Data-1980-2019'!$B$1:$B$16305&amp;'[1]NBA-Data-1980-2019'!$A$1:$A$16305,'[1]NBA-Data-1980-2019'!$D$1:$D$16305,"",0)</f>
        <v/>
      </c>
      <c r="C190" s="2" t="str" cm="1">
        <f t="array" ref="C190">_xlfn.XLOOKUP($A190&amp;C$5,'[1]NBA-Data-1980-2019'!$B$1:$B$16305&amp;'[1]NBA-Data-1980-2019'!$A$1:$A$16305,'[1]NBA-Data-1980-2019'!$D$1:$D$16305,"",0)</f>
        <v/>
      </c>
      <c r="D190" s="2" t="str" cm="1">
        <f t="array" ref="D190">_xlfn.XLOOKUP($A190&amp;D$5,'[1]NBA-Data-1980-2019'!$B$1:$B$16305&amp;'[1]NBA-Data-1980-2019'!$A$1:$A$16305,'[1]NBA-Data-1980-2019'!$D$1:$D$16305,"",0)</f>
        <v/>
      </c>
      <c r="E190" s="2" t="str" cm="1">
        <f t="array" ref="E190">_xlfn.XLOOKUP($A190&amp;E$5,'[1]NBA-Data-1980-2019'!$B$1:$B$16305&amp;'[1]NBA-Data-1980-2019'!$A$1:$A$16305,'[1]NBA-Data-1980-2019'!$D$1:$D$16305,"",0)</f>
        <v/>
      </c>
      <c r="F190" s="2" t="str" cm="1">
        <f t="array" ref="F190">_xlfn.XLOOKUP($A190&amp;F$5,'[1]NBA-Data-1980-2019'!$B$1:$B$16305&amp;'[1]NBA-Data-1980-2019'!$A$1:$A$16305,'[1]NBA-Data-1980-2019'!$D$1:$D$16305,"",0)</f>
        <v/>
      </c>
      <c r="G190" s="2" t="str" cm="1">
        <f t="array" ref="G190">_xlfn.XLOOKUP($A190&amp;G$5,'[1]NBA-Data-1980-2019'!$B$1:$B$16305&amp;'[1]NBA-Data-1980-2019'!$A$1:$A$16305,'[1]NBA-Data-1980-2019'!$D$1:$D$16305,"",0)</f>
        <v/>
      </c>
      <c r="H190" s="2" t="str" cm="1">
        <f t="array" ref="H190">_xlfn.XLOOKUP($A190&amp;H$5,'[1]NBA-Data-1980-2019'!$B$1:$B$16305&amp;'[1]NBA-Data-1980-2019'!$A$1:$A$16305,'[1]NBA-Data-1980-2019'!$D$1:$D$16305,"",0)</f>
        <v/>
      </c>
      <c r="I190" s="2" t="str" cm="1">
        <f t="array" ref="I190">_xlfn.XLOOKUP($A190&amp;I$5,'[1]NBA-Data-1980-2019'!$B$1:$B$16305&amp;'[1]NBA-Data-1980-2019'!$A$1:$A$16305,'[1]NBA-Data-1980-2019'!$D$1:$D$16305,"",0)</f>
        <v/>
      </c>
      <c r="J190" s="2" t="str" cm="1">
        <f t="array" ref="J190">_xlfn.XLOOKUP($A190&amp;J$5,'[1]NBA-Data-1980-2019'!$B$1:$B$16305&amp;'[1]NBA-Data-1980-2019'!$A$1:$A$16305,'[1]NBA-Data-1980-2019'!$D$1:$D$16305,"",0)</f>
        <v/>
      </c>
      <c r="K190" s="2" t="str" cm="1">
        <f t="array" ref="K190">_xlfn.XLOOKUP($A190&amp;K$5,'[1]NBA-Data-1980-2019'!$B$1:$B$16305&amp;'[1]NBA-Data-1980-2019'!$A$1:$A$16305,'[1]NBA-Data-1980-2019'!$D$1:$D$16305,"",0)</f>
        <v/>
      </c>
      <c r="L190" s="2" t="str" cm="1">
        <f t="array" ref="L190">_xlfn.XLOOKUP($A190&amp;L$5,'[1]NBA-Data-1980-2019'!$B$1:$B$16305&amp;'[1]NBA-Data-1980-2019'!$A$1:$A$16305,'[1]NBA-Data-1980-2019'!$D$1:$D$16305,"",0)</f>
        <v/>
      </c>
      <c r="M190" s="2" t="str" cm="1">
        <f t="array" ref="M190">_xlfn.XLOOKUP($A190&amp;M$5,'[1]NBA-Data-1980-2019'!$B$1:$B$16305&amp;'[1]NBA-Data-1980-2019'!$A$1:$A$16305,'[1]NBA-Data-1980-2019'!$D$1:$D$16305,"",0)</f>
        <v/>
      </c>
      <c r="N190" s="2" t="str" cm="1">
        <f t="array" ref="N190">_xlfn.XLOOKUP($A190&amp;N$5,'[1]NBA-Data-1980-2019'!$B$1:$B$16305&amp;'[1]NBA-Data-1980-2019'!$A$1:$A$16305,'[1]NBA-Data-1980-2019'!$D$1:$D$16305,"",0)</f>
        <v/>
      </c>
      <c r="O190" s="2" t="str" cm="1">
        <f t="array" ref="O190">_xlfn.XLOOKUP($A190&amp;O$5,'[1]NBA-Data-1980-2019'!$B$1:$B$16305&amp;'[1]NBA-Data-1980-2019'!$A$1:$A$16305,'[1]NBA-Data-1980-2019'!$D$1:$D$16305,"",0)</f>
        <v/>
      </c>
      <c r="P190" s="2" t="str" cm="1">
        <f t="array" ref="P190">_xlfn.XLOOKUP($A190&amp;P$5,'[1]NBA-Data-1980-2019'!$B$1:$B$16305&amp;'[1]NBA-Data-1980-2019'!$A$1:$A$16305,'[1]NBA-Data-1980-2019'!$D$1:$D$16305,"",0)</f>
        <v/>
      </c>
      <c r="Q190" s="2" t="str" cm="1">
        <f t="array" ref="Q190">_xlfn.XLOOKUP($A190&amp;Q$5,'[1]NBA-Data-1980-2019'!$B$1:$B$16305&amp;'[1]NBA-Data-1980-2019'!$A$1:$A$16305,'[1]NBA-Data-1980-2019'!$D$1:$D$16305,"",0)</f>
        <v/>
      </c>
      <c r="R190" s="2" t="str" cm="1">
        <f t="array" ref="R190">_xlfn.XLOOKUP($A190&amp;R$5,'[1]NBA-Data-1980-2019'!$B$1:$B$16305&amp;'[1]NBA-Data-1980-2019'!$A$1:$A$16305,'[1]NBA-Data-1980-2019'!$D$1:$D$16305,"",0)</f>
        <v/>
      </c>
      <c r="S190" s="2" t="str" cm="1">
        <f t="array" ref="S190">_xlfn.XLOOKUP($A190&amp;S$5,'[1]NBA-Data-1980-2019'!$B$1:$B$16305&amp;'[1]NBA-Data-1980-2019'!$A$1:$A$16305,'[1]NBA-Data-1980-2019'!$D$1:$D$16305,"",0)</f>
        <v/>
      </c>
      <c r="T190" s="2" t="str" cm="1">
        <f t="array" ref="T190">_xlfn.XLOOKUP($A190&amp;T$5,'[1]NBA-Data-1980-2019'!$B$1:$B$16305&amp;'[1]NBA-Data-1980-2019'!$A$1:$A$16305,'[1]NBA-Data-1980-2019'!$D$1:$D$16305,"",0)</f>
        <v/>
      </c>
      <c r="U190" s="2" t="str" cm="1">
        <f t="array" ref="U190">_xlfn.XLOOKUP($A190&amp;U$5,'[1]NBA-Data-1980-2019'!$B$1:$B$16305&amp;'[1]NBA-Data-1980-2019'!$A$1:$A$16305,'[1]NBA-Data-1980-2019'!$D$1:$D$16305,"",0)</f>
        <v/>
      </c>
      <c r="V190" s="2" t="str" cm="1">
        <f t="array" ref="V190">_xlfn.XLOOKUP($A190&amp;V$5,'[1]NBA-Data-1980-2019'!$B$1:$B$16305&amp;'[1]NBA-Data-1980-2019'!$A$1:$A$16305,'[1]NBA-Data-1980-2019'!$D$1:$D$16305,"",0)</f>
        <v/>
      </c>
      <c r="W190" s="2" t="str" cm="1">
        <f t="array" ref="W190">_xlfn.XLOOKUP($A190&amp;W$5,'[1]NBA-Data-1980-2019'!$B$1:$B$16305&amp;'[1]NBA-Data-1980-2019'!$A$1:$A$16305,'[1]NBA-Data-1980-2019'!$D$1:$D$16305,"",0)</f>
        <v/>
      </c>
      <c r="X190" s="2" t="str" cm="1">
        <f t="array" ref="X190">_xlfn.XLOOKUP($A190&amp;X$5,'[1]NBA-Data-1980-2019'!$B$1:$B$16305&amp;'[1]NBA-Data-1980-2019'!$A$1:$A$16305,'[1]NBA-Data-1980-2019'!$D$1:$D$16305,"",0)</f>
        <v/>
      </c>
      <c r="Y190" s="2" t="str" cm="1">
        <f t="array" ref="Y190">_xlfn.XLOOKUP($A190&amp;Y$5,'[1]NBA-Data-1980-2019'!$B$1:$B$16305&amp;'[1]NBA-Data-1980-2019'!$A$1:$A$16305,'[1]NBA-Data-1980-2019'!$D$1:$D$16305,"",0)</f>
        <v/>
      </c>
      <c r="Z190" s="2" t="str" cm="1">
        <f t="array" ref="Z190">_xlfn.XLOOKUP($A190&amp;Z$5,'[1]NBA-Data-1980-2019'!$B$1:$B$16305&amp;'[1]NBA-Data-1980-2019'!$A$1:$A$16305,'[1]NBA-Data-1980-2019'!$D$1:$D$16305,"",0)</f>
        <v/>
      </c>
      <c r="AA190" s="2" t="str" cm="1">
        <f t="array" ref="AA190">_xlfn.XLOOKUP($A190&amp;AA$5,'[1]NBA-Data-1980-2019'!$B$1:$B$16305&amp;'[1]NBA-Data-1980-2019'!$A$1:$A$16305,'[1]NBA-Data-1980-2019'!$D$1:$D$16305,"",0)</f>
        <v>TOT</v>
      </c>
      <c r="AB190" s="2" t="str" cm="1">
        <f t="array" ref="AB190">_xlfn.XLOOKUP($A190&amp;AB$5,'[1]NBA-Data-1980-2019'!$B$1:$B$16305&amp;'[1]NBA-Data-1980-2019'!$A$1:$A$16305,'[1]NBA-Data-1980-2019'!$D$1:$D$16305,"",0)</f>
        <v>CLE</v>
      </c>
      <c r="AC190" s="2" t="str" cm="1">
        <f t="array" ref="AC190">_xlfn.XLOOKUP($A190&amp;AC$5,'[1]NBA-Data-1980-2019'!$B$1:$B$16305&amp;'[1]NBA-Data-1980-2019'!$A$1:$A$16305,'[1]NBA-Data-1980-2019'!$D$1:$D$16305,"",0)</f>
        <v/>
      </c>
      <c r="AD190" s="2" t="str" cm="1">
        <f t="array" ref="AD190">_xlfn.XLOOKUP($A190&amp;AD$5,'[1]NBA-Data-1980-2019'!$B$1:$B$16305&amp;'[1]NBA-Data-1980-2019'!$A$1:$A$16305,'[1]NBA-Data-1980-2019'!$D$1:$D$16305,"",0)</f>
        <v>WAS</v>
      </c>
      <c r="AE190" s="2" t="str" cm="1">
        <f t="array" ref="AE190">_xlfn.XLOOKUP($A190&amp;AE$5,'[1]NBA-Data-1980-2019'!$B$1:$B$16305&amp;'[1]NBA-Data-1980-2019'!$A$1:$A$16305,'[1]NBA-Data-1980-2019'!$D$1:$D$16305,"",0)</f>
        <v/>
      </c>
      <c r="AF190" s="2" t="str" cm="1">
        <f t="array" ref="AF190">_xlfn.XLOOKUP($A190&amp;AF$5,'[1]NBA-Data-1980-2019'!$B$1:$B$16305&amp;'[1]NBA-Data-1980-2019'!$A$1:$A$16305,'[1]NBA-Data-1980-2019'!$D$1:$D$16305,"",0)</f>
        <v/>
      </c>
      <c r="AG190" s="2" t="str" cm="1">
        <f t="array" ref="AG190">_xlfn.XLOOKUP($A190&amp;AG$5,'[1]NBA-Data-1980-2019'!$B$1:$B$16305&amp;'[1]NBA-Data-1980-2019'!$A$1:$A$16305,'[1]NBA-Data-1980-2019'!$D$1:$D$16305,"",0)</f>
        <v/>
      </c>
      <c r="AH190" s="2" t="str" cm="1">
        <f t="array" ref="AH190">_xlfn.XLOOKUP($A190&amp;AH$5,'[1]NBA-Data-1980-2019'!$B$1:$B$16305&amp;'[1]NBA-Data-1980-2019'!$A$1:$A$16305,'[1]NBA-Data-1980-2019'!$H$1:$H$16305,"",0)</f>
        <v/>
      </c>
      <c r="AI190" s="2" t="str" cm="1">
        <f t="array" ref="AI190">_xlfn.XLOOKUP($A190&amp;AI$5,'[1]NBA-Data-1980-2019'!$B$1:$B$16305&amp;'[1]NBA-Data-1980-2019'!$A$1:$A$16305,'[1]NBA-Data-1980-2019'!$H$1:$H$16305,"",0)</f>
        <v/>
      </c>
      <c r="AJ190" s="2" t="str" cm="1">
        <f t="array" ref="AJ190">_xlfn.XLOOKUP($A190&amp;AJ$5,'[1]NBA-Data-1980-2019'!$B$1:$B$16305&amp;'[1]NBA-Data-1980-2019'!$A$1:$A$16305,'[1]NBA-Data-1980-2019'!$H$1:$H$16305,"",0)</f>
        <v/>
      </c>
      <c r="AK190" s="2" t="str" cm="1">
        <f t="array" ref="AK190">_xlfn.XLOOKUP($A190&amp;AK$5,'[1]NBA-Data-1980-2019'!$B$1:$B$16305&amp;'[1]NBA-Data-1980-2019'!$A$1:$A$16305,'[1]NBA-Data-1980-2019'!$H$1:$H$16305,"",0)</f>
        <v/>
      </c>
      <c r="AL190" s="2" t="str" cm="1">
        <f t="array" ref="AL190">_xlfn.XLOOKUP($A190&amp;AL$5,'[1]NBA-Data-1980-2019'!$B$1:$B$16305&amp;'[1]NBA-Data-1980-2019'!$A$1:$A$16305,'[1]NBA-Data-1980-2019'!$H$1:$H$16305,"",0)</f>
        <v/>
      </c>
      <c r="AM190" s="2" t="str" cm="1">
        <f t="array" ref="AM190">_xlfn.XLOOKUP($A190&amp;AM$5,'[1]NBA-Data-1980-2019'!$B$1:$B$16305&amp;'[1]NBA-Data-1980-2019'!$A$1:$A$16305,'[1]NBA-Data-1980-2019'!$H$1:$H$16305,"",0)</f>
        <v/>
      </c>
      <c r="AN190" s="2" t="str" cm="1">
        <f t="array" ref="AN190">_xlfn.XLOOKUP($A190&amp;AN$5,'[1]NBA-Data-1980-2019'!$B$1:$B$16305&amp;'[1]NBA-Data-1980-2019'!$A$1:$A$16305,'[1]NBA-Data-1980-2019'!$H$1:$H$16305,"",0)</f>
        <v/>
      </c>
      <c r="AO190" s="2" t="str" cm="1">
        <f t="array" ref="AO190">_xlfn.XLOOKUP($A190&amp;AO$5,'[1]NBA-Data-1980-2019'!$B$1:$B$16305&amp;'[1]NBA-Data-1980-2019'!$A$1:$A$16305,'[1]NBA-Data-1980-2019'!$H$1:$H$16305,"",0)</f>
        <v/>
      </c>
      <c r="AP190" s="2" t="str" cm="1">
        <f t="array" ref="AP190">_xlfn.XLOOKUP($A190&amp;AP$5,'[1]NBA-Data-1980-2019'!$B$1:$B$16305&amp;'[1]NBA-Data-1980-2019'!$A$1:$A$16305,'[1]NBA-Data-1980-2019'!$H$1:$H$16305,"",0)</f>
        <v/>
      </c>
      <c r="AQ190" s="2" t="str" cm="1">
        <f t="array" ref="AQ190">_xlfn.XLOOKUP($A190&amp;AQ$5,'[1]NBA-Data-1980-2019'!$B$1:$B$16305&amp;'[1]NBA-Data-1980-2019'!$A$1:$A$16305,'[1]NBA-Data-1980-2019'!$H$1:$H$16305,"",0)</f>
        <v/>
      </c>
      <c r="AR190" s="2" t="str" cm="1">
        <f t="array" ref="AR190">_xlfn.XLOOKUP($A190&amp;AR$5,'[1]NBA-Data-1980-2019'!$B$1:$B$16305&amp;'[1]NBA-Data-1980-2019'!$A$1:$A$16305,'[1]NBA-Data-1980-2019'!$H$1:$H$16305,"",0)</f>
        <v/>
      </c>
      <c r="AS190" s="2" t="str" cm="1">
        <f t="array" ref="AS190">_xlfn.XLOOKUP($A190&amp;AS$5,'[1]NBA-Data-1980-2019'!$B$1:$B$16305&amp;'[1]NBA-Data-1980-2019'!$A$1:$A$16305,'[1]NBA-Data-1980-2019'!$H$1:$H$16305,"",0)</f>
        <v/>
      </c>
      <c r="AT190" s="2" t="str" cm="1">
        <f t="array" ref="AT190">_xlfn.XLOOKUP($A190&amp;AT$5,'[1]NBA-Data-1980-2019'!$B$1:$B$16305&amp;'[1]NBA-Data-1980-2019'!$A$1:$A$16305,'[1]NBA-Data-1980-2019'!$H$1:$H$16305,"",0)</f>
        <v/>
      </c>
      <c r="AU190" s="2" t="str" cm="1">
        <f t="array" ref="AU190">_xlfn.XLOOKUP($A190&amp;AU$5,'[1]NBA-Data-1980-2019'!$B$1:$B$16305&amp;'[1]NBA-Data-1980-2019'!$A$1:$A$16305,'[1]NBA-Data-1980-2019'!$H$1:$H$16305,"",0)</f>
        <v/>
      </c>
      <c r="AV190" s="2" t="str" cm="1">
        <f t="array" ref="AV190">_xlfn.XLOOKUP($A190&amp;AV$5,'[1]NBA-Data-1980-2019'!$B$1:$B$16305&amp;'[1]NBA-Data-1980-2019'!$A$1:$A$16305,'[1]NBA-Data-1980-2019'!$H$1:$H$16305,"",0)</f>
        <v/>
      </c>
      <c r="AW190" s="2" t="str" cm="1">
        <f t="array" ref="AW190">_xlfn.XLOOKUP($A190&amp;AW$5,'[1]NBA-Data-1980-2019'!$B$1:$B$16305&amp;'[1]NBA-Data-1980-2019'!$A$1:$A$16305,'[1]NBA-Data-1980-2019'!$H$1:$H$16305,"",0)</f>
        <v/>
      </c>
      <c r="AX190" s="2" t="str" cm="1">
        <f t="array" ref="AX190">_xlfn.XLOOKUP($A190&amp;AX$5,'[1]NBA-Data-1980-2019'!$B$1:$B$16305&amp;'[1]NBA-Data-1980-2019'!$A$1:$A$16305,'[1]NBA-Data-1980-2019'!$H$1:$H$16305,"",0)</f>
        <v/>
      </c>
      <c r="AY190" s="2" t="str" cm="1">
        <f t="array" ref="AY190">_xlfn.XLOOKUP($A190&amp;AY$5,'[1]NBA-Data-1980-2019'!$B$1:$B$16305&amp;'[1]NBA-Data-1980-2019'!$A$1:$A$16305,'[1]NBA-Data-1980-2019'!$H$1:$H$16305,"",0)</f>
        <v/>
      </c>
      <c r="AZ190" s="2" t="str" cm="1">
        <f t="array" ref="AZ190">_xlfn.XLOOKUP($A190&amp;AZ$5,'[1]NBA-Data-1980-2019'!$B$1:$B$16305&amp;'[1]NBA-Data-1980-2019'!$A$1:$A$16305,'[1]NBA-Data-1980-2019'!$H$1:$H$16305,"",0)</f>
        <v/>
      </c>
      <c r="BA190" s="2" t="str" cm="1">
        <f t="array" ref="BA190">_xlfn.XLOOKUP($A190&amp;BA$5,'[1]NBA-Data-1980-2019'!$B$1:$B$16305&amp;'[1]NBA-Data-1980-2019'!$A$1:$A$16305,'[1]NBA-Data-1980-2019'!$H$1:$H$16305,"",0)</f>
        <v/>
      </c>
      <c r="BB190" s="2" t="str" cm="1">
        <f t="array" ref="BB190">_xlfn.XLOOKUP($A190&amp;BB$5,'[1]NBA-Data-1980-2019'!$B$1:$B$16305&amp;'[1]NBA-Data-1980-2019'!$A$1:$A$16305,'[1]NBA-Data-1980-2019'!$H$1:$H$16305,"",0)</f>
        <v/>
      </c>
      <c r="BC190" s="2" t="str" cm="1">
        <f t="array" ref="BC190">_xlfn.XLOOKUP($A190&amp;BC$5,'[1]NBA-Data-1980-2019'!$B$1:$B$16305&amp;'[1]NBA-Data-1980-2019'!$A$1:$A$16305,'[1]NBA-Data-1980-2019'!$H$1:$H$16305,"",0)</f>
        <v/>
      </c>
      <c r="BD190" s="2" t="str" cm="1">
        <f t="array" ref="BD190">_xlfn.XLOOKUP($A190&amp;BD$5,'[1]NBA-Data-1980-2019'!$B$1:$B$16305&amp;'[1]NBA-Data-1980-2019'!$A$1:$A$16305,'[1]NBA-Data-1980-2019'!$H$1:$H$16305,"",0)</f>
        <v/>
      </c>
      <c r="BE190" s="2" t="str" cm="1">
        <f t="array" ref="BE190">_xlfn.XLOOKUP($A190&amp;BE$5,'[1]NBA-Data-1980-2019'!$B$1:$B$16305&amp;'[1]NBA-Data-1980-2019'!$A$1:$A$16305,'[1]NBA-Data-1980-2019'!$H$1:$H$16305,"",0)</f>
        <v/>
      </c>
      <c r="BF190" s="2" t="str" cm="1">
        <f t="array" ref="BF190">_xlfn.XLOOKUP($A190&amp;BF$5,'[1]NBA-Data-1980-2019'!$B$1:$B$16305&amp;'[1]NBA-Data-1980-2019'!$A$1:$A$16305,'[1]NBA-Data-1980-2019'!$H$1:$H$16305,"",0)</f>
        <v/>
      </c>
      <c r="BG190" s="2" cm="1">
        <f t="array" ref="BG190">_xlfn.XLOOKUP($A190&amp;BG$5,'[1]NBA-Data-1980-2019'!$B$1:$B$16305&amp;'[1]NBA-Data-1980-2019'!$A$1:$A$16305,'[1]NBA-Data-1980-2019'!$H$1:$H$16305,"",0)</f>
        <v>195.8</v>
      </c>
      <c r="BH190" s="2" cm="1">
        <f t="array" ref="BH190">_xlfn.XLOOKUP($A190&amp;BH$5,'[1]NBA-Data-1980-2019'!$B$1:$B$16305&amp;'[1]NBA-Data-1980-2019'!$A$1:$A$16305,'[1]NBA-Data-1980-2019'!$H$1:$H$16305,"",0)</f>
        <v>384.8</v>
      </c>
      <c r="BI190" s="2" t="str" cm="1">
        <f t="array" ref="BI190">_xlfn.XLOOKUP($A190&amp;BI$5,'[1]NBA-Data-1980-2019'!$B$1:$B$16305&amp;'[1]NBA-Data-1980-2019'!$A$1:$A$16305,'[1]NBA-Data-1980-2019'!$H$1:$H$16305,"",0)</f>
        <v/>
      </c>
      <c r="BJ190" s="2" cm="1">
        <f t="array" ref="BJ190">_xlfn.XLOOKUP($A190&amp;BJ$5,'[1]NBA-Data-1980-2019'!$B$1:$B$16305&amp;'[1]NBA-Data-1980-2019'!$A$1:$A$16305,'[1]NBA-Data-1980-2019'!$H$1:$H$16305,"",0)</f>
        <v>332.1</v>
      </c>
      <c r="BK190" s="2" t="str" cm="1">
        <f t="array" ref="BK190">_xlfn.XLOOKUP($A190&amp;BK$5,'[1]NBA-Data-1980-2019'!$B$1:$B$16305&amp;'[1]NBA-Data-1980-2019'!$A$1:$A$16305,'[1]NBA-Data-1980-2019'!$H$1:$H$16305,"",0)</f>
        <v/>
      </c>
      <c r="BL190" s="2" t="str" cm="1">
        <f t="array" ref="BL190">_xlfn.XLOOKUP($A190&amp;BL$5,'[1]NBA-Data-1980-2019'!$B$1:$B$16305&amp;'[1]NBA-Data-1980-2019'!$A$1:$A$16305,'[1]NBA-Data-1980-2019'!$H$1:$H$16305,"",0)</f>
        <v/>
      </c>
      <c r="BM190" s="2" t="str" cm="1">
        <f t="array" ref="BM190">_xlfn.XLOOKUP($A190&amp;BM$5,'[1]NBA-Data-1980-2019'!$B$1:$B$16305&amp;'[1]NBA-Data-1980-2019'!$A$1:$A$16305,'[1]NBA-Data-1980-2019'!$H$1:$H$16305,"",0)</f>
        <v/>
      </c>
      <c r="BN190" s="2" t="str" cm="1">
        <f t="array" ref="BN190">_xlfn.XLOOKUP($A190&amp;BN$5,'[1]NBA-Data-1980-2019'!$B$1:$B$16305&amp;'[1]NBA-Data-1980-2019'!$A$1:$A$16305,'[1]NBA-Data-1980-2019'!$F$1:$F$16305,"",0)</f>
        <v/>
      </c>
      <c r="BO190" s="2" t="str" cm="1">
        <f t="array" ref="BO190">_xlfn.XLOOKUP($A190&amp;BO$5,'[1]NBA-Data-1980-2019'!$B$1:$B$16305&amp;'[1]NBA-Data-1980-2019'!$A$1:$A$16305,'[1]NBA-Data-1980-2019'!$F$1:$F$16305,"",0)</f>
        <v/>
      </c>
      <c r="BP190" s="2" t="str" cm="1">
        <f t="array" ref="BP190">_xlfn.XLOOKUP($A190&amp;BP$5,'[1]NBA-Data-1980-2019'!$B$1:$B$16305&amp;'[1]NBA-Data-1980-2019'!$A$1:$A$16305,'[1]NBA-Data-1980-2019'!$F$1:$F$16305,"",0)</f>
        <v/>
      </c>
      <c r="BQ190" s="2" t="str" cm="1">
        <f t="array" ref="BQ190">_xlfn.XLOOKUP($A190&amp;BQ$5,'[1]NBA-Data-1980-2019'!$B$1:$B$16305&amp;'[1]NBA-Data-1980-2019'!$A$1:$A$16305,'[1]NBA-Data-1980-2019'!$F$1:$F$16305,"",0)</f>
        <v/>
      </c>
      <c r="BR190" s="2" t="str" cm="1">
        <f t="array" ref="BR190">_xlfn.XLOOKUP($A190&amp;BR$5,'[1]NBA-Data-1980-2019'!$B$1:$B$16305&amp;'[1]NBA-Data-1980-2019'!$A$1:$A$16305,'[1]NBA-Data-1980-2019'!$F$1:$F$16305,"",0)</f>
        <v/>
      </c>
      <c r="BS190" s="2" t="str" cm="1">
        <f t="array" ref="BS190">_xlfn.XLOOKUP($A190&amp;BS$5,'[1]NBA-Data-1980-2019'!$B$1:$B$16305&amp;'[1]NBA-Data-1980-2019'!$A$1:$A$16305,'[1]NBA-Data-1980-2019'!$F$1:$F$16305,"",0)</f>
        <v/>
      </c>
      <c r="BT190" s="2" t="str" cm="1">
        <f t="array" ref="BT190">_xlfn.XLOOKUP($A190&amp;BT$5,'[1]NBA-Data-1980-2019'!$B$1:$B$16305&amp;'[1]NBA-Data-1980-2019'!$A$1:$A$16305,'[1]NBA-Data-1980-2019'!$F$1:$F$16305,"",0)</f>
        <v/>
      </c>
      <c r="BU190" s="2" t="str" cm="1">
        <f t="array" ref="BU190">_xlfn.XLOOKUP($A190&amp;BU$5,'[1]NBA-Data-1980-2019'!$B$1:$B$16305&amp;'[1]NBA-Data-1980-2019'!$A$1:$A$16305,'[1]NBA-Data-1980-2019'!$F$1:$F$16305,"",0)</f>
        <v/>
      </c>
      <c r="BV190" s="2" t="str" cm="1">
        <f t="array" ref="BV190">_xlfn.XLOOKUP($A190&amp;BV$5,'[1]NBA-Data-1980-2019'!$B$1:$B$16305&amp;'[1]NBA-Data-1980-2019'!$A$1:$A$16305,'[1]NBA-Data-1980-2019'!$F$1:$F$16305,"",0)</f>
        <v/>
      </c>
      <c r="BW190" s="2" t="str" cm="1">
        <f t="array" ref="BW190">_xlfn.XLOOKUP($A190&amp;BW$5,'[1]NBA-Data-1980-2019'!$B$1:$B$16305&amp;'[1]NBA-Data-1980-2019'!$A$1:$A$16305,'[1]NBA-Data-1980-2019'!$F$1:$F$16305,"",0)</f>
        <v/>
      </c>
      <c r="BX190" s="2" t="str" cm="1">
        <f t="array" ref="BX190">_xlfn.XLOOKUP($A190&amp;BX$5,'[1]NBA-Data-1980-2019'!$B$1:$B$16305&amp;'[1]NBA-Data-1980-2019'!$A$1:$A$16305,'[1]NBA-Data-1980-2019'!$F$1:$F$16305,"",0)</f>
        <v/>
      </c>
      <c r="BY190" s="2" t="str" cm="1">
        <f t="array" ref="BY190">_xlfn.XLOOKUP($A190&amp;BY$5,'[1]NBA-Data-1980-2019'!$B$1:$B$16305&amp;'[1]NBA-Data-1980-2019'!$A$1:$A$16305,'[1]NBA-Data-1980-2019'!$F$1:$F$16305,"",0)</f>
        <v/>
      </c>
      <c r="BZ190" s="2" t="str" cm="1">
        <f t="array" ref="BZ190">_xlfn.XLOOKUP($A190&amp;BZ$5,'[1]NBA-Data-1980-2019'!$B$1:$B$16305&amp;'[1]NBA-Data-1980-2019'!$A$1:$A$16305,'[1]NBA-Data-1980-2019'!$F$1:$F$16305,"",0)</f>
        <v/>
      </c>
      <c r="CA190" s="2" t="str" cm="1">
        <f t="array" ref="CA190">_xlfn.XLOOKUP($A190&amp;CA$5,'[1]NBA-Data-1980-2019'!$B$1:$B$16305&amp;'[1]NBA-Data-1980-2019'!$A$1:$A$16305,'[1]NBA-Data-1980-2019'!$F$1:$F$16305,"",0)</f>
        <v/>
      </c>
      <c r="CB190" s="2" t="str" cm="1">
        <f t="array" ref="CB190">_xlfn.XLOOKUP($A190&amp;CB$5,'[1]NBA-Data-1980-2019'!$B$1:$B$16305&amp;'[1]NBA-Data-1980-2019'!$A$1:$A$16305,'[1]NBA-Data-1980-2019'!$F$1:$F$16305,"",0)</f>
        <v/>
      </c>
      <c r="CC190" s="2" t="str" cm="1">
        <f t="array" ref="CC190">_xlfn.XLOOKUP($A190&amp;CC$5,'[1]NBA-Data-1980-2019'!$B$1:$B$16305&amp;'[1]NBA-Data-1980-2019'!$A$1:$A$16305,'[1]NBA-Data-1980-2019'!$F$1:$F$16305,"",0)</f>
        <v/>
      </c>
      <c r="CD190" s="2" t="str" cm="1">
        <f t="array" ref="CD190">_xlfn.XLOOKUP($A190&amp;CD$5,'[1]NBA-Data-1980-2019'!$B$1:$B$16305&amp;'[1]NBA-Data-1980-2019'!$A$1:$A$16305,'[1]NBA-Data-1980-2019'!$F$1:$F$16305,"",0)</f>
        <v/>
      </c>
      <c r="CE190" s="2" t="str" cm="1">
        <f t="array" ref="CE190">_xlfn.XLOOKUP($A190&amp;CE$5,'[1]NBA-Data-1980-2019'!$B$1:$B$16305&amp;'[1]NBA-Data-1980-2019'!$A$1:$A$16305,'[1]NBA-Data-1980-2019'!$F$1:$F$16305,"",0)</f>
        <v/>
      </c>
      <c r="CF190" s="2" t="str" cm="1">
        <f t="array" ref="CF190">_xlfn.XLOOKUP($A190&amp;CF$5,'[1]NBA-Data-1980-2019'!$B$1:$B$16305&amp;'[1]NBA-Data-1980-2019'!$A$1:$A$16305,'[1]NBA-Data-1980-2019'!$F$1:$F$16305,"",0)</f>
        <v/>
      </c>
      <c r="CG190" s="2" t="str" cm="1">
        <f t="array" ref="CG190">_xlfn.XLOOKUP($A190&amp;CG$5,'[1]NBA-Data-1980-2019'!$B$1:$B$16305&amp;'[1]NBA-Data-1980-2019'!$A$1:$A$16305,'[1]NBA-Data-1980-2019'!$F$1:$F$16305,"",0)</f>
        <v/>
      </c>
      <c r="CH190" s="2" t="str" cm="1">
        <f t="array" ref="CH190">_xlfn.XLOOKUP($A190&amp;CH$5,'[1]NBA-Data-1980-2019'!$B$1:$B$16305&amp;'[1]NBA-Data-1980-2019'!$A$1:$A$16305,'[1]NBA-Data-1980-2019'!$F$1:$F$16305,"",0)</f>
        <v/>
      </c>
      <c r="CI190" s="2" t="str" cm="1">
        <f t="array" ref="CI190">_xlfn.XLOOKUP($A190&amp;CI$5,'[1]NBA-Data-1980-2019'!$B$1:$B$16305&amp;'[1]NBA-Data-1980-2019'!$A$1:$A$16305,'[1]NBA-Data-1980-2019'!$F$1:$F$16305,"",0)</f>
        <v/>
      </c>
      <c r="CJ190" s="2" t="str" cm="1">
        <f t="array" ref="CJ190">_xlfn.XLOOKUP($A190&amp;CJ$5,'[1]NBA-Data-1980-2019'!$B$1:$B$16305&amp;'[1]NBA-Data-1980-2019'!$A$1:$A$16305,'[1]NBA-Data-1980-2019'!$F$1:$F$16305,"",0)</f>
        <v/>
      </c>
      <c r="CK190" s="2" t="str" cm="1">
        <f t="array" ref="CK190">_xlfn.XLOOKUP($A190&amp;CK$5,'[1]NBA-Data-1980-2019'!$B$1:$B$16305&amp;'[1]NBA-Data-1980-2019'!$A$1:$A$16305,'[1]NBA-Data-1980-2019'!$F$1:$F$16305,"",0)</f>
        <v/>
      </c>
      <c r="CL190" s="2" t="str" cm="1">
        <f t="array" ref="CL190">_xlfn.XLOOKUP($A190&amp;CL$5,'[1]NBA-Data-1980-2019'!$B$1:$B$16305&amp;'[1]NBA-Data-1980-2019'!$A$1:$A$16305,'[1]NBA-Data-1980-2019'!$F$1:$F$16305,"",0)</f>
        <v/>
      </c>
      <c r="CM190" s="2" cm="1">
        <f t="array" ref="CM190">_xlfn.XLOOKUP($A190&amp;CM$5,'[1]NBA-Data-1980-2019'!$B$1:$B$16305&amp;'[1]NBA-Data-1980-2019'!$A$1:$A$16305,'[1]NBA-Data-1980-2019'!$F$1:$F$16305,"",0)</f>
        <v>14.2</v>
      </c>
      <c r="CN190" s="2" cm="1">
        <f t="array" ref="CN190">_xlfn.XLOOKUP($A190&amp;CN$5,'[1]NBA-Data-1980-2019'!$B$1:$B$16305&amp;'[1]NBA-Data-1980-2019'!$A$1:$A$16305,'[1]NBA-Data-1980-2019'!$F$1:$F$16305,"",0)</f>
        <v>9.6999999999999993</v>
      </c>
      <c r="CO190" s="2" t="str" cm="1">
        <f t="array" ref="CO190">_xlfn.XLOOKUP($A190&amp;CO$5,'[1]NBA-Data-1980-2019'!$B$1:$B$16305&amp;'[1]NBA-Data-1980-2019'!$A$1:$A$16305,'[1]NBA-Data-1980-2019'!$F$1:$F$16305,"",0)</f>
        <v/>
      </c>
      <c r="CP190" s="2" cm="1">
        <f t="array" ref="CP190">_xlfn.XLOOKUP($A190&amp;CP$5,'[1]NBA-Data-1980-2019'!$B$1:$B$16305&amp;'[1]NBA-Data-1980-2019'!$A$1:$A$16305,'[1]NBA-Data-1980-2019'!$F$1:$F$16305,"",0)</f>
        <v>14.3</v>
      </c>
      <c r="CQ190" s="2" t="str" cm="1">
        <f t="array" ref="CQ190">_xlfn.XLOOKUP($A190&amp;CQ$5,'[1]NBA-Data-1980-2019'!$B$1:$B$16305&amp;'[1]NBA-Data-1980-2019'!$A$1:$A$16305,'[1]NBA-Data-1980-2019'!$F$1:$F$16305,"",0)</f>
        <v/>
      </c>
      <c r="CR190" s="2" t="str" cm="1">
        <f t="array" ref="CR190">_xlfn.XLOOKUP($A190&amp;CR$5,'[1]NBA-Data-1980-2019'!$B$1:$B$16305&amp;'[1]NBA-Data-1980-2019'!$A$1:$A$16305,'[1]NBA-Data-1980-2019'!$F$1:$F$16305,"",0)</f>
        <v/>
      </c>
      <c r="CS190" s="2" t="str" cm="1">
        <f t="array" ref="CS190">_xlfn.XLOOKUP($A190&amp;CS$5,'[1]NBA-Data-1980-2019'!$B$1:$B$16305&amp;'[1]NBA-Data-1980-2019'!$A$1:$A$16305,'[1]NBA-Data-1980-2019'!$F$1:$F$16305,"",0)</f>
        <v/>
      </c>
      <c r="CU190" s="2" t="str">
        <f>_xlfn.XLOOKUP($A190,TEAMS!$G$1:$G$839,TEAMS!$H$1:$H$839,"",0)</f>
        <v>PG</v>
      </c>
      <c r="CV190" s="2" t="str">
        <f>_xlfn.XLOOKUP($CU190,DASHBOARD!$B$22:$B$27,DASHBOARD!$C$22:$C$27,"",0)</f>
        <v>GUARD</v>
      </c>
      <c r="CY190" s="63">
        <f>SUMIFS('[1]NBA-Data-1980-2019'!$G$1:$G$16305,'[1]NBA-Data-1980-2019'!$B$1:$B$16305,$A190,'[1]NBA-Data-1980-2019'!$A$1:$A$16305,CY$9)</f>
        <v>0</v>
      </c>
      <c r="CZ190" s="63">
        <f>SUMIFS('[1]NBA-Data-1980-2019'!$G$1:$G$16305,'[1]NBA-Data-1980-2019'!$B$1:$B$16305,$A190,'[1]NBA-Data-1980-2019'!$A$1:$A$16305,CZ$9)</f>
        <v>0</v>
      </c>
      <c r="DA190" s="63">
        <f>SUMIFS('[1]NBA-Data-1980-2019'!$G$1:$G$16305,'[1]NBA-Data-1980-2019'!$B$1:$B$16305,$A190,'[1]NBA-Data-1980-2019'!$A$1:$A$16305,DA$9)</f>
        <v>0</v>
      </c>
      <c r="DB190" s="63">
        <f>SUMIFS('[1]NBA-Data-1980-2019'!$G$1:$G$16305,'[1]NBA-Data-1980-2019'!$B$1:$B$16305,$A190,'[1]NBA-Data-1980-2019'!$A$1:$A$16305,DB$9)</f>
        <v>0</v>
      </c>
      <c r="DC190" s="63">
        <f>SUMIFS('[1]NBA-Data-1980-2019'!$G$1:$G$16305,'[1]NBA-Data-1980-2019'!$B$1:$B$16305,$A190,'[1]NBA-Data-1980-2019'!$A$1:$A$16305,DC$9)</f>
        <v>0</v>
      </c>
      <c r="DD190" s="63">
        <f>SUMIFS('[1]NBA-Data-1980-2019'!$G$1:$G$16305,'[1]NBA-Data-1980-2019'!$B$1:$B$16305,$A190,'[1]NBA-Data-1980-2019'!$A$1:$A$16305,DD$9)</f>
        <v>0</v>
      </c>
      <c r="DE190" s="63">
        <f>SUMIFS('[1]NBA-Data-1980-2019'!$G$1:$G$16305,'[1]NBA-Data-1980-2019'!$B$1:$B$16305,$A190,'[1]NBA-Data-1980-2019'!$A$1:$A$16305,DE$9)</f>
        <v>0</v>
      </c>
      <c r="DF190" s="63">
        <f>SUMIFS('[1]NBA-Data-1980-2019'!$G$1:$G$16305,'[1]NBA-Data-1980-2019'!$B$1:$B$16305,$A190,'[1]NBA-Data-1980-2019'!$A$1:$A$16305,DF$9)</f>
        <v>0</v>
      </c>
      <c r="DG190" s="63">
        <f>SUMIFS('[1]NBA-Data-1980-2019'!$G$1:$G$16305,'[1]NBA-Data-1980-2019'!$B$1:$B$16305,$A190,'[1]NBA-Data-1980-2019'!$A$1:$A$16305,DG$9)</f>
        <v>0</v>
      </c>
      <c r="DH190" s="63">
        <f>SUMIFS('[1]NBA-Data-1980-2019'!$G$1:$G$16305,'[1]NBA-Data-1980-2019'!$B$1:$B$16305,$A190,'[1]NBA-Data-1980-2019'!$A$1:$A$16305,DH$9)</f>
        <v>0</v>
      </c>
      <c r="DI190" s="63">
        <f>SUMIFS('[1]NBA-Data-1980-2019'!$G$1:$G$16305,'[1]NBA-Data-1980-2019'!$B$1:$B$16305,$A190,'[1]NBA-Data-1980-2019'!$A$1:$A$16305,DI$9)</f>
        <v>0</v>
      </c>
      <c r="DJ190" s="63">
        <f>SUMIFS('[1]NBA-Data-1980-2019'!$G$1:$G$16305,'[1]NBA-Data-1980-2019'!$B$1:$B$16305,$A190,'[1]NBA-Data-1980-2019'!$A$1:$A$16305,DJ$9)</f>
        <v>0</v>
      </c>
      <c r="DK190" s="63">
        <f>SUMIFS('[1]NBA-Data-1980-2019'!$G$1:$G$16305,'[1]NBA-Data-1980-2019'!$B$1:$B$16305,$A190,'[1]NBA-Data-1980-2019'!$A$1:$A$16305,DK$9)</f>
        <v>0</v>
      </c>
      <c r="DL190" s="63">
        <f>SUMIFS('[1]NBA-Data-1980-2019'!$G$1:$G$16305,'[1]NBA-Data-1980-2019'!$B$1:$B$16305,$A190,'[1]NBA-Data-1980-2019'!$A$1:$A$16305,DL$9)</f>
        <v>0</v>
      </c>
      <c r="DM190" s="63">
        <f>SUMIFS('[1]NBA-Data-1980-2019'!$G$1:$G$16305,'[1]NBA-Data-1980-2019'!$B$1:$B$16305,$A190,'[1]NBA-Data-1980-2019'!$A$1:$A$16305,DM$9)</f>
        <v>0</v>
      </c>
      <c r="DN190" s="63">
        <f>SUMIFS('[1]NBA-Data-1980-2019'!$G$1:$G$16305,'[1]NBA-Data-1980-2019'!$B$1:$B$16305,$A190,'[1]NBA-Data-1980-2019'!$A$1:$A$16305,DN$9)</f>
        <v>0</v>
      </c>
      <c r="DO190" s="63">
        <f>SUMIFS('[1]NBA-Data-1980-2019'!$G$1:$G$16305,'[1]NBA-Data-1980-2019'!$B$1:$B$16305,$A190,'[1]NBA-Data-1980-2019'!$A$1:$A$16305,DO$9)</f>
        <v>0</v>
      </c>
      <c r="DP190" s="63">
        <f>SUMIFS('[1]NBA-Data-1980-2019'!$G$1:$G$16305,'[1]NBA-Data-1980-2019'!$B$1:$B$16305,$A190,'[1]NBA-Data-1980-2019'!$A$1:$A$16305,DP$9)</f>
        <v>0</v>
      </c>
      <c r="DQ190" s="63">
        <f>SUMIFS('[1]NBA-Data-1980-2019'!$G$1:$G$16305,'[1]NBA-Data-1980-2019'!$B$1:$B$16305,$A190,'[1]NBA-Data-1980-2019'!$A$1:$A$16305,DQ$9)</f>
        <v>0</v>
      </c>
      <c r="DR190" s="63">
        <f>SUMIFS('[1]NBA-Data-1980-2019'!$G$1:$G$16305,'[1]NBA-Data-1980-2019'!$B$1:$B$16305,$A190,'[1]NBA-Data-1980-2019'!$A$1:$A$16305,DR$9)</f>
        <v>0</v>
      </c>
      <c r="DS190" s="63">
        <f>SUMIFS('[1]NBA-Data-1980-2019'!$G$1:$G$16305,'[1]NBA-Data-1980-2019'!$B$1:$B$16305,$A190,'[1]NBA-Data-1980-2019'!$A$1:$A$16305,DS$9)</f>
        <v>0</v>
      </c>
      <c r="DT190" s="63">
        <f>SUMIFS('[1]NBA-Data-1980-2019'!$G$1:$G$16305,'[1]NBA-Data-1980-2019'!$B$1:$B$16305,$A190,'[1]NBA-Data-1980-2019'!$A$1:$A$16305,DT$9)</f>
        <v>0</v>
      </c>
      <c r="DU190" s="63">
        <f>SUMIFS('[1]NBA-Data-1980-2019'!$G$1:$G$16305,'[1]NBA-Data-1980-2019'!$B$1:$B$16305,$A190,'[1]NBA-Data-1980-2019'!$A$1:$A$16305,DU$9)</f>
        <v>0</v>
      </c>
      <c r="DV190" s="63">
        <f>SUMIFS('[1]NBA-Data-1980-2019'!$G$1:$G$16305,'[1]NBA-Data-1980-2019'!$B$1:$B$16305,$A190,'[1]NBA-Data-1980-2019'!$A$1:$A$16305,DV$9)</f>
        <v>0</v>
      </c>
      <c r="DW190" s="63">
        <f>SUMIFS('[1]NBA-Data-1980-2019'!$G$1:$G$16305,'[1]NBA-Data-1980-2019'!$B$1:$B$16305,$A190,'[1]NBA-Data-1980-2019'!$A$1:$A$16305,DW$9)</f>
        <v>0</v>
      </c>
      <c r="DX190" s="63">
        <f>SUMIFS('[1]NBA-Data-1980-2019'!$G$1:$G$16305,'[1]NBA-Data-1980-2019'!$B$1:$B$16305,$A190,'[1]NBA-Data-1980-2019'!$A$1:$A$16305,DX$9)</f>
        <v>172972</v>
      </c>
      <c r="DY190" s="63">
        <f>SUMIFS('[1]NBA-Data-1980-2019'!$G$1:$G$16305,'[1]NBA-Data-1980-2019'!$B$1:$B$16305,$A190,'[1]NBA-Data-1980-2019'!$A$1:$A$16305,DY$9)</f>
        <v>874636</v>
      </c>
      <c r="DZ190" s="63">
        <f>SUMIFS('[1]NBA-Data-1980-2019'!$G$1:$G$16305,'[1]NBA-Data-1980-2019'!$B$1:$B$16305,$A190,'[1]NBA-Data-1980-2019'!$A$1:$A$16305,DZ$9)</f>
        <v>0</v>
      </c>
      <c r="EA190" s="63">
        <f>SUMIFS('[1]NBA-Data-1980-2019'!$G$1:$G$16305,'[1]NBA-Data-1980-2019'!$B$1:$B$16305,$A190,'[1]NBA-Data-1980-2019'!$A$1:$A$16305,EA$9)</f>
        <v>0</v>
      </c>
      <c r="EB190" s="63">
        <f>SUMIFS('[1]NBA-Data-1980-2019'!$G$1:$G$16305,'[1]NBA-Data-1980-2019'!$B$1:$B$16305,$A190,'[1]NBA-Data-1980-2019'!$A$1:$A$16305,EB$9)</f>
        <v>0</v>
      </c>
      <c r="EC190" s="63">
        <f>SUMIFS('[1]NBA-Data-1980-2019'!$G$1:$G$16305,'[1]NBA-Data-1980-2019'!$B$1:$B$16305,$A190,'[1]NBA-Data-1980-2019'!$A$1:$A$16305,EC$9)</f>
        <v>0</v>
      </c>
      <c r="ED190" s="63">
        <f>SUMIFS('[1]NBA-Data-1980-2019'!$G$1:$G$16305,'[1]NBA-Data-1980-2019'!$B$1:$B$16305,$A190,'[1]NBA-Data-1980-2019'!$A$1:$A$16305,ED$9)</f>
        <v>0</v>
      </c>
      <c r="EH190" s="2" t="s">
        <v>1482</v>
      </c>
    </row>
    <row r="191" spans="1:165" x14ac:dyDescent="0.2">
      <c r="A191" s="2" t="s">
        <v>621</v>
      </c>
      <c r="B191" s="2" t="str" cm="1">
        <f t="array" ref="B191">_xlfn.XLOOKUP($A191&amp;B$5,'[1]NBA-Data-1980-2019'!$B$1:$B$16305&amp;'[1]NBA-Data-1980-2019'!$A$1:$A$16305,'[1]NBA-Data-1980-2019'!$D$1:$D$16305,"",0)</f>
        <v/>
      </c>
      <c r="C191" s="2" t="str" cm="1">
        <f t="array" ref="C191">_xlfn.XLOOKUP($A191&amp;C$5,'[1]NBA-Data-1980-2019'!$B$1:$B$16305&amp;'[1]NBA-Data-1980-2019'!$A$1:$A$16305,'[1]NBA-Data-1980-2019'!$D$1:$D$16305,"",0)</f>
        <v/>
      </c>
      <c r="D191" s="2" t="str" cm="1">
        <f t="array" ref="D191">_xlfn.XLOOKUP($A191&amp;D$5,'[1]NBA-Data-1980-2019'!$B$1:$B$16305&amp;'[1]NBA-Data-1980-2019'!$A$1:$A$16305,'[1]NBA-Data-1980-2019'!$D$1:$D$16305,"",0)</f>
        <v/>
      </c>
      <c r="E191" s="2" t="str" cm="1">
        <f t="array" ref="E191">_xlfn.XLOOKUP($A191&amp;E$5,'[1]NBA-Data-1980-2019'!$B$1:$B$16305&amp;'[1]NBA-Data-1980-2019'!$A$1:$A$16305,'[1]NBA-Data-1980-2019'!$D$1:$D$16305,"",0)</f>
        <v/>
      </c>
      <c r="F191" s="2" t="str" cm="1">
        <f t="array" ref="F191">_xlfn.XLOOKUP($A191&amp;F$5,'[1]NBA-Data-1980-2019'!$B$1:$B$16305&amp;'[1]NBA-Data-1980-2019'!$A$1:$A$16305,'[1]NBA-Data-1980-2019'!$D$1:$D$16305,"",0)</f>
        <v/>
      </c>
      <c r="G191" s="2" t="str" cm="1">
        <f t="array" ref="G191">_xlfn.XLOOKUP($A191&amp;G$5,'[1]NBA-Data-1980-2019'!$B$1:$B$16305&amp;'[1]NBA-Data-1980-2019'!$A$1:$A$16305,'[1]NBA-Data-1980-2019'!$D$1:$D$16305,"",0)</f>
        <v/>
      </c>
      <c r="H191" s="2" t="str" cm="1">
        <f t="array" ref="H191">_xlfn.XLOOKUP($A191&amp;H$5,'[1]NBA-Data-1980-2019'!$B$1:$B$16305&amp;'[1]NBA-Data-1980-2019'!$A$1:$A$16305,'[1]NBA-Data-1980-2019'!$D$1:$D$16305,"",0)</f>
        <v/>
      </c>
      <c r="I191" s="2" t="str" cm="1">
        <f t="array" ref="I191">_xlfn.XLOOKUP($A191&amp;I$5,'[1]NBA-Data-1980-2019'!$B$1:$B$16305&amp;'[1]NBA-Data-1980-2019'!$A$1:$A$16305,'[1]NBA-Data-1980-2019'!$D$1:$D$16305,"",0)</f>
        <v/>
      </c>
      <c r="J191" s="2" t="str" cm="1">
        <f t="array" ref="J191">_xlfn.XLOOKUP($A191&amp;J$5,'[1]NBA-Data-1980-2019'!$B$1:$B$16305&amp;'[1]NBA-Data-1980-2019'!$A$1:$A$16305,'[1]NBA-Data-1980-2019'!$D$1:$D$16305,"",0)</f>
        <v/>
      </c>
      <c r="K191" s="2" t="str" cm="1">
        <f t="array" ref="K191">_xlfn.XLOOKUP($A191&amp;K$5,'[1]NBA-Data-1980-2019'!$B$1:$B$16305&amp;'[1]NBA-Data-1980-2019'!$A$1:$A$16305,'[1]NBA-Data-1980-2019'!$D$1:$D$16305,"",0)</f>
        <v/>
      </c>
      <c r="L191" s="2" t="str" cm="1">
        <f t="array" ref="L191">_xlfn.XLOOKUP($A191&amp;L$5,'[1]NBA-Data-1980-2019'!$B$1:$B$16305&amp;'[1]NBA-Data-1980-2019'!$A$1:$A$16305,'[1]NBA-Data-1980-2019'!$D$1:$D$16305,"",0)</f>
        <v/>
      </c>
      <c r="M191" s="2" t="str" cm="1">
        <f t="array" ref="M191">_xlfn.XLOOKUP($A191&amp;M$5,'[1]NBA-Data-1980-2019'!$B$1:$B$16305&amp;'[1]NBA-Data-1980-2019'!$A$1:$A$16305,'[1]NBA-Data-1980-2019'!$D$1:$D$16305,"",0)</f>
        <v/>
      </c>
      <c r="N191" s="2" t="str" cm="1">
        <f t="array" ref="N191">_xlfn.XLOOKUP($A191&amp;N$5,'[1]NBA-Data-1980-2019'!$B$1:$B$16305&amp;'[1]NBA-Data-1980-2019'!$A$1:$A$16305,'[1]NBA-Data-1980-2019'!$D$1:$D$16305,"",0)</f>
        <v/>
      </c>
      <c r="O191" s="2" t="str" cm="1">
        <f t="array" ref="O191">_xlfn.XLOOKUP($A191&amp;O$5,'[1]NBA-Data-1980-2019'!$B$1:$B$16305&amp;'[1]NBA-Data-1980-2019'!$A$1:$A$16305,'[1]NBA-Data-1980-2019'!$D$1:$D$16305,"",0)</f>
        <v/>
      </c>
      <c r="P191" s="2" t="str" cm="1">
        <f t="array" ref="P191">_xlfn.XLOOKUP($A191&amp;P$5,'[1]NBA-Data-1980-2019'!$B$1:$B$16305&amp;'[1]NBA-Data-1980-2019'!$A$1:$A$16305,'[1]NBA-Data-1980-2019'!$D$1:$D$16305,"",0)</f>
        <v/>
      </c>
      <c r="Q191" s="2" t="str" cm="1">
        <f t="array" ref="Q191">_xlfn.XLOOKUP($A191&amp;Q$5,'[1]NBA-Data-1980-2019'!$B$1:$B$16305&amp;'[1]NBA-Data-1980-2019'!$A$1:$A$16305,'[1]NBA-Data-1980-2019'!$D$1:$D$16305,"",0)</f>
        <v/>
      </c>
      <c r="R191" s="2" t="str" cm="1">
        <f t="array" ref="R191">_xlfn.XLOOKUP($A191&amp;R$5,'[1]NBA-Data-1980-2019'!$B$1:$B$16305&amp;'[1]NBA-Data-1980-2019'!$A$1:$A$16305,'[1]NBA-Data-1980-2019'!$D$1:$D$16305,"",0)</f>
        <v/>
      </c>
      <c r="S191" s="2" t="str" cm="1">
        <f t="array" ref="S191">_xlfn.XLOOKUP($A191&amp;S$5,'[1]NBA-Data-1980-2019'!$B$1:$B$16305&amp;'[1]NBA-Data-1980-2019'!$A$1:$A$16305,'[1]NBA-Data-1980-2019'!$D$1:$D$16305,"",0)</f>
        <v/>
      </c>
      <c r="T191" s="2" t="str" cm="1">
        <f t="array" ref="T191">_xlfn.XLOOKUP($A191&amp;T$5,'[1]NBA-Data-1980-2019'!$B$1:$B$16305&amp;'[1]NBA-Data-1980-2019'!$A$1:$A$16305,'[1]NBA-Data-1980-2019'!$D$1:$D$16305,"",0)</f>
        <v/>
      </c>
      <c r="U191" s="2" t="str" cm="1">
        <f t="array" ref="U191">_xlfn.XLOOKUP($A191&amp;U$5,'[1]NBA-Data-1980-2019'!$B$1:$B$16305&amp;'[1]NBA-Data-1980-2019'!$A$1:$A$16305,'[1]NBA-Data-1980-2019'!$D$1:$D$16305,"",0)</f>
        <v/>
      </c>
      <c r="V191" s="2" t="str" cm="1">
        <f t="array" ref="V191">_xlfn.XLOOKUP($A191&amp;V$5,'[1]NBA-Data-1980-2019'!$B$1:$B$16305&amp;'[1]NBA-Data-1980-2019'!$A$1:$A$16305,'[1]NBA-Data-1980-2019'!$D$1:$D$16305,"",0)</f>
        <v/>
      </c>
      <c r="W191" s="2" t="str" cm="1">
        <f t="array" ref="W191">_xlfn.XLOOKUP($A191&amp;W$5,'[1]NBA-Data-1980-2019'!$B$1:$B$16305&amp;'[1]NBA-Data-1980-2019'!$A$1:$A$16305,'[1]NBA-Data-1980-2019'!$D$1:$D$16305,"",0)</f>
        <v/>
      </c>
      <c r="X191" s="2" t="str" cm="1">
        <f t="array" ref="X191">_xlfn.XLOOKUP($A191&amp;X$5,'[1]NBA-Data-1980-2019'!$B$1:$B$16305&amp;'[1]NBA-Data-1980-2019'!$A$1:$A$16305,'[1]NBA-Data-1980-2019'!$D$1:$D$16305,"",0)</f>
        <v/>
      </c>
      <c r="Y191" s="2" t="str" cm="1">
        <f t="array" ref="Y191">_xlfn.XLOOKUP($A191&amp;Y$5,'[1]NBA-Data-1980-2019'!$B$1:$B$16305&amp;'[1]NBA-Data-1980-2019'!$A$1:$A$16305,'[1]NBA-Data-1980-2019'!$D$1:$D$16305,"",0)</f>
        <v/>
      </c>
      <c r="Z191" s="2" t="str" cm="1">
        <f t="array" ref="Z191">_xlfn.XLOOKUP($A191&amp;Z$5,'[1]NBA-Data-1980-2019'!$B$1:$B$16305&amp;'[1]NBA-Data-1980-2019'!$A$1:$A$16305,'[1]NBA-Data-1980-2019'!$D$1:$D$16305,"",0)</f>
        <v/>
      </c>
      <c r="AA191" s="2" t="str" cm="1">
        <f t="array" ref="AA191">_xlfn.XLOOKUP($A191&amp;AA$5,'[1]NBA-Data-1980-2019'!$B$1:$B$16305&amp;'[1]NBA-Data-1980-2019'!$A$1:$A$16305,'[1]NBA-Data-1980-2019'!$D$1:$D$16305,"",0)</f>
        <v/>
      </c>
      <c r="AB191" s="2" t="str" cm="1">
        <f t="array" ref="AB191">_xlfn.XLOOKUP($A191&amp;AB$5,'[1]NBA-Data-1980-2019'!$B$1:$B$16305&amp;'[1]NBA-Data-1980-2019'!$A$1:$A$16305,'[1]NBA-Data-1980-2019'!$D$1:$D$16305,"",0)</f>
        <v/>
      </c>
      <c r="AC191" s="2" t="str" cm="1">
        <f t="array" ref="AC191">_xlfn.XLOOKUP($A191&amp;AC$5,'[1]NBA-Data-1980-2019'!$B$1:$B$16305&amp;'[1]NBA-Data-1980-2019'!$A$1:$A$16305,'[1]NBA-Data-1980-2019'!$D$1:$D$16305,"",0)</f>
        <v/>
      </c>
      <c r="AD191" s="2" t="str" cm="1">
        <f t="array" ref="AD191">_xlfn.XLOOKUP($A191&amp;AD$5,'[1]NBA-Data-1980-2019'!$B$1:$B$16305&amp;'[1]NBA-Data-1980-2019'!$A$1:$A$16305,'[1]NBA-Data-1980-2019'!$D$1:$D$16305,"",0)</f>
        <v/>
      </c>
      <c r="AE191" s="2" t="str" cm="1">
        <f t="array" ref="AE191">_xlfn.XLOOKUP($A191&amp;AE$5,'[1]NBA-Data-1980-2019'!$B$1:$B$16305&amp;'[1]NBA-Data-1980-2019'!$A$1:$A$16305,'[1]NBA-Data-1980-2019'!$D$1:$D$16305,"",0)</f>
        <v/>
      </c>
      <c r="AF191" s="2" t="str" cm="1">
        <f t="array" ref="AF191">_xlfn.XLOOKUP($A191&amp;AF$5,'[1]NBA-Data-1980-2019'!$B$1:$B$16305&amp;'[1]NBA-Data-1980-2019'!$A$1:$A$16305,'[1]NBA-Data-1980-2019'!$D$1:$D$16305,"",0)</f>
        <v/>
      </c>
      <c r="AG191" s="2" t="str" cm="1">
        <f t="array" ref="AG191">_xlfn.XLOOKUP($A191&amp;AG$5,'[1]NBA-Data-1980-2019'!$B$1:$B$16305&amp;'[1]NBA-Data-1980-2019'!$A$1:$A$16305,'[1]NBA-Data-1980-2019'!$D$1:$D$16305,"",0)</f>
        <v/>
      </c>
      <c r="AH191" s="2" t="str" cm="1">
        <f t="array" ref="AH191">_xlfn.XLOOKUP($A191&amp;AH$5,'[1]NBA-Data-1980-2019'!$B$1:$B$16305&amp;'[1]NBA-Data-1980-2019'!$A$1:$A$16305,'[1]NBA-Data-1980-2019'!$H$1:$H$16305,"",0)</f>
        <v/>
      </c>
      <c r="AI191" s="2" t="str" cm="1">
        <f t="array" ref="AI191">_xlfn.XLOOKUP($A191&amp;AI$5,'[1]NBA-Data-1980-2019'!$B$1:$B$16305&amp;'[1]NBA-Data-1980-2019'!$A$1:$A$16305,'[1]NBA-Data-1980-2019'!$H$1:$H$16305,"",0)</f>
        <v/>
      </c>
      <c r="AJ191" s="2" t="str" cm="1">
        <f t="array" ref="AJ191">_xlfn.XLOOKUP($A191&amp;AJ$5,'[1]NBA-Data-1980-2019'!$B$1:$B$16305&amp;'[1]NBA-Data-1980-2019'!$A$1:$A$16305,'[1]NBA-Data-1980-2019'!$H$1:$H$16305,"",0)</f>
        <v/>
      </c>
      <c r="AK191" s="2" t="str" cm="1">
        <f t="array" ref="AK191">_xlfn.XLOOKUP($A191&amp;AK$5,'[1]NBA-Data-1980-2019'!$B$1:$B$16305&amp;'[1]NBA-Data-1980-2019'!$A$1:$A$16305,'[1]NBA-Data-1980-2019'!$H$1:$H$16305,"",0)</f>
        <v/>
      </c>
      <c r="AL191" s="2" t="str" cm="1">
        <f t="array" ref="AL191">_xlfn.XLOOKUP($A191&amp;AL$5,'[1]NBA-Data-1980-2019'!$B$1:$B$16305&amp;'[1]NBA-Data-1980-2019'!$A$1:$A$16305,'[1]NBA-Data-1980-2019'!$H$1:$H$16305,"",0)</f>
        <v/>
      </c>
      <c r="AM191" s="2" t="str" cm="1">
        <f t="array" ref="AM191">_xlfn.XLOOKUP($A191&amp;AM$5,'[1]NBA-Data-1980-2019'!$B$1:$B$16305&amp;'[1]NBA-Data-1980-2019'!$A$1:$A$16305,'[1]NBA-Data-1980-2019'!$H$1:$H$16305,"",0)</f>
        <v/>
      </c>
      <c r="AN191" s="2" t="str" cm="1">
        <f t="array" ref="AN191">_xlfn.XLOOKUP($A191&amp;AN$5,'[1]NBA-Data-1980-2019'!$B$1:$B$16305&amp;'[1]NBA-Data-1980-2019'!$A$1:$A$16305,'[1]NBA-Data-1980-2019'!$H$1:$H$16305,"",0)</f>
        <v/>
      </c>
      <c r="AO191" s="2" t="str" cm="1">
        <f t="array" ref="AO191">_xlfn.XLOOKUP($A191&amp;AO$5,'[1]NBA-Data-1980-2019'!$B$1:$B$16305&amp;'[1]NBA-Data-1980-2019'!$A$1:$A$16305,'[1]NBA-Data-1980-2019'!$H$1:$H$16305,"",0)</f>
        <v/>
      </c>
      <c r="AP191" s="2" t="str" cm="1">
        <f t="array" ref="AP191">_xlfn.XLOOKUP($A191&amp;AP$5,'[1]NBA-Data-1980-2019'!$B$1:$B$16305&amp;'[1]NBA-Data-1980-2019'!$A$1:$A$16305,'[1]NBA-Data-1980-2019'!$H$1:$H$16305,"",0)</f>
        <v/>
      </c>
      <c r="AQ191" s="2" t="str" cm="1">
        <f t="array" ref="AQ191">_xlfn.XLOOKUP($A191&amp;AQ$5,'[1]NBA-Data-1980-2019'!$B$1:$B$16305&amp;'[1]NBA-Data-1980-2019'!$A$1:$A$16305,'[1]NBA-Data-1980-2019'!$H$1:$H$16305,"",0)</f>
        <v/>
      </c>
      <c r="AR191" s="2" t="str" cm="1">
        <f t="array" ref="AR191">_xlfn.XLOOKUP($A191&amp;AR$5,'[1]NBA-Data-1980-2019'!$B$1:$B$16305&amp;'[1]NBA-Data-1980-2019'!$A$1:$A$16305,'[1]NBA-Data-1980-2019'!$H$1:$H$16305,"",0)</f>
        <v/>
      </c>
      <c r="AS191" s="2" t="str" cm="1">
        <f t="array" ref="AS191">_xlfn.XLOOKUP($A191&amp;AS$5,'[1]NBA-Data-1980-2019'!$B$1:$B$16305&amp;'[1]NBA-Data-1980-2019'!$A$1:$A$16305,'[1]NBA-Data-1980-2019'!$H$1:$H$16305,"",0)</f>
        <v/>
      </c>
      <c r="AT191" s="2" t="str" cm="1">
        <f t="array" ref="AT191">_xlfn.XLOOKUP($A191&amp;AT$5,'[1]NBA-Data-1980-2019'!$B$1:$B$16305&amp;'[1]NBA-Data-1980-2019'!$A$1:$A$16305,'[1]NBA-Data-1980-2019'!$H$1:$H$16305,"",0)</f>
        <v/>
      </c>
      <c r="AU191" s="2" t="str" cm="1">
        <f t="array" ref="AU191">_xlfn.XLOOKUP($A191&amp;AU$5,'[1]NBA-Data-1980-2019'!$B$1:$B$16305&amp;'[1]NBA-Data-1980-2019'!$A$1:$A$16305,'[1]NBA-Data-1980-2019'!$H$1:$H$16305,"",0)</f>
        <v/>
      </c>
      <c r="AV191" s="2" t="str" cm="1">
        <f t="array" ref="AV191">_xlfn.XLOOKUP($A191&amp;AV$5,'[1]NBA-Data-1980-2019'!$B$1:$B$16305&amp;'[1]NBA-Data-1980-2019'!$A$1:$A$16305,'[1]NBA-Data-1980-2019'!$H$1:$H$16305,"",0)</f>
        <v/>
      </c>
      <c r="AW191" s="2" t="str" cm="1">
        <f t="array" ref="AW191">_xlfn.XLOOKUP($A191&amp;AW$5,'[1]NBA-Data-1980-2019'!$B$1:$B$16305&amp;'[1]NBA-Data-1980-2019'!$A$1:$A$16305,'[1]NBA-Data-1980-2019'!$H$1:$H$16305,"",0)</f>
        <v/>
      </c>
      <c r="AX191" s="2" t="str" cm="1">
        <f t="array" ref="AX191">_xlfn.XLOOKUP($A191&amp;AX$5,'[1]NBA-Data-1980-2019'!$B$1:$B$16305&amp;'[1]NBA-Data-1980-2019'!$A$1:$A$16305,'[1]NBA-Data-1980-2019'!$H$1:$H$16305,"",0)</f>
        <v/>
      </c>
      <c r="AY191" s="2" t="str" cm="1">
        <f t="array" ref="AY191">_xlfn.XLOOKUP($A191&amp;AY$5,'[1]NBA-Data-1980-2019'!$B$1:$B$16305&amp;'[1]NBA-Data-1980-2019'!$A$1:$A$16305,'[1]NBA-Data-1980-2019'!$H$1:$H$16305,"",0)</f>
        <v/>
      </c>
      <c r="AZ191" s="2" t="str" cm="1">
        <f t="array" ref="AZ191">_xlfn.XLOOKUP($A191&amp;AZ$5,'[1]NBA-Data-1980-2019'!$B$1:$B$16305&amp;'[1]NBA-Data-1980-2019'!$A$1:$A$16305,'[1]NBA-Data-1980-2019'!$H$1:$H$16305,"",0)</f>
        <v/>
      </c>
      <c r="BA191" s="2" t="str" cm="1">
        <f t="array" ref="BA191">_xlfn.XLOOKUP($A191&amp;BA$5,'[1]NBA-Data-1980-2019'!$B$1:$B$16305&amp;'[1]NBA-Data-1980-2019'!$A$1:$A$16305,'[1]NBA-Data-1980-2019'!$H$1:$H$16305,"",0)</f>
        <v/>
      </c>
      <c r="BB191" s="2" t="str" cm="1">
        <f t="array" ref="BB191">_xlfn.XLOOKUP($A191&amp;BB$5,'[1]NBA-Data-1980-2019'!$B$1:$B$16305&amp;'[1]NBA-Data-1980-2019'!$A$1:$A$16305,'[1]NBA-Data-1980-2019'!$H$1:$H$16305,"",0)</f>
        <v/>
      </c>
      <c r="BC191" s="2" t="str" cm="1">
        <f t="array" ref="BC191">_xlfn.XLOOKUP($A191&amp;BC$5,'[1]NBA-Data-1980-2019'!$B$1:$B$16305&amp;'[1]NBA-Data-1980-2019'!$A$1:$A$16305,'[1]NBA-Data-1980-2019'!$H$1:$H$16305,"",0)</f>
        <v/>
      </c>
      <c r="BD191" s="2" t="str" cm="1">
        <f t="array" ref="BD191">_xlfn.XLOOKUP($A191&amp;BD$5,'[1]NBA-Data-1980-2019'!$B$1:$B$16305&amp;'[1]NBA-Data-1980-2019'!$A$1:$A$16305,'[1]NBA-Data-1980-2019'!$H$1:$H$16305,"",0)</f>
        <v/>
      </c>
      <c r="BE191" s="2" t="str" cm="1">
        <f t="array" ref="BE191">_xlfn.XLOOKUP($A191&amp;BE$5,'[1]NBA-Data-1980-2019'!$B$1:$B$16305&amp;'[1]NBA-Data-1980-2019'!$A$1:$A$16305,'[1]NBA-Data-1980-2019'!$H$1:$H$16305,"",0)</f>
        <v/>
      </c>
      <c r="BF191" s="2" t="str" cm="1">
        <f t="array" ref="BF191">_xlfn.XLOOKUP($A191&amp;BF$5,'[1]NBA-Data-1980-2019'!$B$1:$B$16305&amp;'[1]NBA-Data-1980-2019'!$A$1:$A$16305,'[1]NBA-Data-1980-2019'!$H$1:$H$16305,"",0)</f>
        <v/>
      </c>
      <c r="BG191" s="2" t="str" cm="1">
        <f t="array" ref="BG191">_xlfn.XLOOKUP($A191&amp;BG$5,'[1]NBA-Data-1980-2019'!$B$1:$B$16305&amp;'[1]NBA-Data-1980-2019'!$A$1:$A$16305,'[1]NBA-Data-1980-2019'!$H$1:$H$16305,"",0)</f>
        <v/>
      </c>
      <c r="BH191" s="2" t="str" cm="1">
        <f t="array" ref="BH191">_xlfn.XLOOKUP($A191&amp;BH$5,'[1]NBA-Data-1980-2019'!$B$1:$B$16305&amp;'[1]NBA-Data-1980-2019'!$A$1:$A$16305,'[1]NBA-Data-1980-2019'!$H$1:$H$16305,"",0)</f>
        <v/>
      </c>
      <c r="BI191" s="2" t="str" cm="1">
        <f t="array" ref="BI191">_xlfn.XLOOKUP($A191&amp;BI$5,'[1]NBA-Data-1980-2019'!$B$1:$B$16305&amp;'[1]NBA-Data-1980-2019'!$A$1:$A$16305,'[1]NBA-Data-1980-2019'!$H$1:$H$16305,"",0)</f>
        <v/>
      </c>
      <c r="BJ191" s="2" t="str" cm="1">
        <f t="array" ref="BJ191">_xlfn.XLOOKUP($A191&amp;BJ$5,'[1]NBA-Data-1980-2019'!$B$1:$B$16305&amp;'[1]NBA-Data-1980-2019'!$A$1:$A$16305,'[1]NBA-Data-1980-2019'!$H$1:$H$16305,"",0)</f>
        <v/>
      </c>
      <c r="BK191" s="2" t="str" cm="1">
        <f t="array" ref="BK191">_xlfn.XLOOKUP($A191&amp;BK$5,'[1]NBA-Data-1980-2019'!$B$1:$B$16305&amp;'[1]NBA-Data-1980-2019'!$A$1:$A$16305,'[1]NBA-Data-1980-2019'!$H$1:$H$16305,"",0)</f>
        <v/>
      </c>
      <c r="BL191" s="2" t="str" cm="1">
        <f t="array" ref="BL191">_xlfn.XLOOKUP($A191&amp;BL$5,'[1]NBA-Data-1980-2019'!$B$1:$B$16305&amp;'[1]NBA-Data-1980-2019'!$A$1:$A$16305,'[1]NBA-Data-1980-2019'!$H$1:$H$16305,"",0)</f>
        <v/>
      </c>
      <c r="BM191" s="2" t="str" cm="1">
        <f t="array" ref="BM191">_xlfn.XLOOKUP($A191&amp;BM$5,'[1]NBA-Data-1980-2019'!$B$1:$B$16305&amp;'[1]NBA-Data-1980-2019'!$A$1:$A$16305,'[1]NBA-Data-1980-2019'!$H$1:$H$16305,"",0)</f>
        <v/>
      </c>
      <c r="BN191" s="2" t="str" cm="1">
        <f t="array" ref="BN191">_xlfn.XLOOKUP($A191&amp;BN$5,'[1]NBA-Data-1980-2019'!$B$1:$B$16305&amp;'[1]NBA-Data-1980-2019'!$A$1:$A$16305,'[1]NBA-Data-1980-2019'!$F$1:$F$16305,"",0)</f>
        <v/>
      </c>
      <c r="BO191" s="2" t="str" cm="1">
        <f t="array" ref="BO191">_xlfn.XLOOKUP($A191&amp;BO$5,'[1]NBA-Data-1980-2019'!$B$1:$B$16305&amp;'[1]NBA-Data-1980-2019'!$A$1:$A$16305,'[1]NBA-Data-1980-2019'!$F$1:$F$16305,"",0)</f>
        <v/>
      </c>
      <c r="BP191" s="2" t="str" cm="1">
        <f t="array" ref="BP191">_xlfn.XLOOKUP($A191&amp;BP$5,'[1]NBA-Data-1980-2019'!$B$1:$B$16305&amp;'[1]NBA-Data-1980-2019'!$A$1:$A$16305,'[1]NBA-Data-1980-2019'!$F$1:$F$16305,"",0)</f>
        <v/>
      </c>
      <c r="BQ191" s="2" t="str" cm="1">
        <f t="array" ref="BQ191">_xlfn.XLOOKUP($A191&amp;BQ$5,'[1]NBA-Data-1980-2019'!$B$1:$B$16305&amp;'[1]NBA-Data-1980-2019'!$A$1:$A$16305,'[1]NBA-Data-1980-2019'!$F$1:$F$16305,"",0)</f>
        <v/>
      </c>
      <c r="BR191" s="2" t="str" cm="1">
        <f t="array" ref="BR191">_xlfn.XLOOKUP($A191&amp;BR$5,'[1]NBA-Data-1980-2019'!$B$1:$B$16305&amp;'[1]NBA-Data-1980-2019'!$A$1:$A$16305,'[1]NBA-Data-1980-2019'!$F$1:$F$16305,"",0)</f>
        <v/>
      </c>
      <c r="BS191" s="2" t="str" cm="1">
        <f t="array" ref="BS191">_xlfn.XLOOKUP($A191&amp;BS$5,'[1]NBA-Data-1980-2019'!$B$1:$B$16305&amp;'[1]NBA-Data-1980-2019'!$A$1:$A$16305,'[1]NBA-Data-1980-2019'!$F$1:$F$16305,"",0)</f>
        <v/>
      </c>
      <c r="BT191" s="2" t="str" cm="1">
        <f t="array" ref="BT191">_xlfn.XLOOKUP($A191&amp;BT$5,'[1]NBA-Data-1980-2019'!$B$1:$B$16305&amp;'[1]NBA-Data-1980-2019'!$A$1:$A$16305,'[1]NBA-Data-1980-2019'!$F$1:$F$16305,"",0)</f>
        <v/>
      </c>
      <c r="BU191" s="2" t="str" cm="1">
        <f t="array" ref="BU191">_xlfn.XLOOKUP($A191&amp;BU$5,'[1]NBA-Data-1980-2019'!$B$1:$B$16305&amp;'[1]NBA-Data-1980-2019'!$A$1:$A$16305,'[1]NBA-Data-1980-2019'!$F$1:$F$16305,"",0)</f>
        <v/>
      </c>
      <c r="BV191" s="2" t="str" cm="1">
        <f t="array" ref="BV191">_xlfn.XLOOKUP($A191&amp;BV$5,'[1]NBA-Data-1980-2019'!$B$1:$B$16305&amp;'[1]NBA-Data-1980-2019'!$A$1:$A$16305,'[1]NBA-Data-1980-2019'!$F$1:$F$16305,"",0)</f>
        <v/>
      </c>
      <c r="BW191" s="2" t="str" cm="1">
        <f t="array" ref="BW191">_xlfn.XLOOKUP($A191&amp;BW$5,'[1]NBA-Data-1980-2019'!$B$1:$B$16305&amp;'[1]NBA-Data-1980-2019'!$A$1:$A$16305,'[1]NBA-Data-1980-2019'!$F$1:$F$16305,"",0)</f>
        <v/>
      </c>
      <c r="BX191" s="2" t="str" cm="1">
        <f t="array" ref="BX191">_xlfn.XLOOKUP($A191&amp;BX$5,'[1]NBA-Data-1980-2019'!$B$1:$B$16305&amp;'[1]NBA-Data-1980-2019'!$A$1:$A$16305,'[1]NBA-Data-1980-2019'!$F$1:$F$16305,"",0)</f>
        <v/>
      </c>
      <c r="BY191" s="2" t="str" cm="1">
        <f t="array" ref="BY191">_xlfn.XLOOKUP($A191&amp;BY$5,'[1]NBA-Data-1980-2019'!$B$1:$B$16305&amp;'[1]NBA-Data-1980-2019'!$A$1:$A$16305,'[1]NBA-Data-1980-2019'!$F$1:$F$16305,"",0)</f>
        <v/>
      </c>
      <c r="BZ191" s="2" t="str" cm="1">
        <f t="array" ref="BZ191">_xlfn.XLOOKUP($A191&amp;BZ$5,'[1]NBA-Data-1980-2019'!$B$1:$B$16305&amp;'[1]NBA-Data-1980-2019'!$A$1:$A$16305,'[1]NBA-Data-1980-2019'!$F$1:$F$16305,"",0)</f>
        <v/>
      </c>
      <c r="CA191" s="2" t="str" cm="1">
        <f t="array" ref="CA191">_xlfn.XLOOKUP($A191&amp;CA$5,'[1]NBA-Data-1980-2019'!$B$1:$B$16305&amp;'[1]NBA-Data-1980-2019'!$A$1:$A$16305,'[1]NBA-Data-1980-2019'!$F$1:$F$16305,"",0)</f>
        <v/>
      </c>
      <c r="CB191" s="2" t="str" cm="1">
        <f t="array" ref="CB191">_xlfn.XLOOKUP($A191&amp;CB$5,'[1]NBA-Data-1980-2019'!$B$1:$B$16305&amp;'[1]NBA-Data-1980-2019'!$A$1:$A$16305,'[1]NBA-Data-1980-2019'!$F$1:$F$16305,"",0)</f>
        <v/>
      </c>
      <c r="CC191" s="2" t="str" cm="1">
        <f t="array" ref="CC191">_xlfn.XLOOKUP($A191&amp;CC$5,'[1]NBA-Data-1980-2019'!$B$1:$B$16305&amp;'[1]NBA-Data-1980-2019'!$A$1:$A$16305,'[1]NBA-Data-1980-2019'!$F$1:$F$16305,"",0)</f>
        <v/>
      </c>
      <c r="CD191" s="2" t="str" cm="1">
        <f t="array" ref="CD191">_xlfn.XLOOKUP($A191&amp;CD$5,'[1]NBA-Data-1980-2019'!$B$1:$B$16305&amp;'[1]NBA-Data-1980-2019'!$A$1:$A$16305,'[1]NBA-Data-1980-2019'!$F$1:$F$16305,"",0)</f>
        <v/>
      </c>
      <c r="CE191" s="2" t="str" cm="1">
        <f t="array" ref="CE191">_xlfn.XLOOKUP($A191&amp;CE$5,'[1]NBA-Data-1980-2019'!$B$1:$B$16305&amp;'[1]NBA-Data-1980-2019'!$A$1:$A$16305,'[1]NBA-Data-1980-2019'!$F$1:$F$16305,"",0)</f>
        <v/>
      </c>
      <c r="CF191" s="2" t="str" cm="1">
        <f t="array" ref="CF191">_xlfn.XLOOKUP($A191&amp;CF$5,'[1]NBA-Data-1980-2019'!$B$1:$B$16305&amp;'[1]NBA-Data-1980-2019'!$A$1:$A$16305,'[1]NBA-Data-1980-2019'!$F$1:$F$16305,"",0)</f>
        <v/>
      </c>
      <c r="CG191" s="2" t="str" cm="1">
        <f t="array" ref="CG191">_xlfn.XLOOKUP($A191&amp;CG$5,'[1]NBA-Data-1980-2019'!$B$1:$B$16305&amp;'[1]NBA-Data-1980-2019'!$A$1:$A$16305,'[1]NBA-Data-1980-2019'!$F$1:$F$16305,"",0)</f>
        <v/>
      </c>
      <c r="CH191" s="2" t="str" cm="1">
        <f t="array" ref="CH191">_xlfn.XLOOKUP($A191&amp;CH$5,'[1]NBA-Data-1980-2019'!$B$1:$B$16305&amp;'[1]NBA-Data-1980-2019'!$A$1:$A$16305,'[1]NBA-Data-1980-2019'!$F$1:$F$16305,"",0)</f>
        <v/>
      </c>
      <c r="CI191" s="2" t="str" cm="1">
        <f t="array" ref="CI191">_xlfn.XLOOKUP($A191&amp;CI$5,'[1]NBA-Data-1980-2019'!$B$1:$B$16305&amp;'[1]NBA-Data-1980-2019'!$A$1:$A$16305,'[1]NBA-Data-1980-2019'!$F$1:$F$16305,"",0)</f>
        <v/>
      </c>
      <c r="CJ191" s="2" t="str" cm="1">
        <f t="array" ref="CJ191">_xlfn.XLOOKUP($A191&amp;CJ$5,'[1]NBA-Data-1980-2019'!$B$1:$B$16305&amp;'[1]NBA-Data-1980-2019'!$A$1:$A$16305,'[1]NBA-Data-1980-2019'!$F$1:$F$16305,"",0)</f>
        <v/>
      </c>
      <c r="CK191" s="2" t="str" cm="1">
        <f t="array" ref="CK191">_xlfn.XLOOKUP($A191&amp;CK$5,'[1]NBA-Data-1980-2019'!$B$1:$B$16305&amp;'[1]NBA-Data-1980-2019'!$A$1:$A$16305,'[1]NBA-Data-1980-2019'!$F$1:$F$16305,"",0)</f>
        <v/>
      </c>
      <c r="CL191" s="2" t="str" cm="1">
        <f t="array" ref="CL191">_xlfn.XLOOKUP($A191&amp;CL$5,'[1]NBA-Data-1980-2019'!$B$1:$B$16305&amp;'[1]NBA-Data-1980-2019'!$A$1:$A$16305,'[1]NBA-Data-1980-2019'!$F$1:$F$16305,"",0)</f>
        <v/>
      </c>
      <c r="CM191" s="2" t="str" cm="1">
        <f t="array" ref="CM191">_xlfn.XLOOKUP($A191&amp;CM$5,'[1]NBA-Data-1980-2019'!$B$1:$B$16305&amp;'[1]NBA-Data-1980-2019'!$A$1:$A$16305,'[1]NBA-Data-1980-2019'!$F$1:$F$16305,"",0)</f>
        <v/>
      </c>
      <c r="CN191" s="2" t="str" cm="1">
        <f t="array" ref="CN191">_xlfn.XLOOKUP($A191&amp;CN$5,'[1]NBA-Data-1980-2019'!$B$1:$B$16305&amp;'[1]NBA-Data-1980-2019'!$A$1:$A$16305,'[1]NBA-Data-1980-2019'!$F$1:$F$16305,"",0)</f>
        <v/>
      </c>
      <c r="CO191" s="2" t="str" cm="1">
        <f t="array" ref="CO191">_xlfn.XLOOKUP($A191&amp;CO$5,'[1]NBA-Data-1980-2019'!$B$1:$B$16305&amp;'[1]NBA-Data-1980-2019'!$A$1:$A$16305,'[1]NBA-Data-1980-2019'!$F$1:$F$16305,"",0)</f>
        <v/>
      </c>
      <c r="CP191" s="2" t="str" cm="1">
        <f t="array" ref="CP191">_xlfn.XLOOKUP($A191&amp;CP$5,'[1]NBA-Data-1980-2019'!$B$1:$B$16305&amp;'[1]NBA-Data-1980-2019'!$A$1:$A$16305,'[1]NBA-Data-1980-2019'!$F$1:$F$16305,"",0)</f>
        <v/>
      </c>
      <c r="CQ191" s="2" t="str" cm="1">
        <f t="array" ref="CQ191">_xlfn.XLOOKUP($A191&amp;CQ$5,'[1]NBA-Data-1980-2019'!$B$1:$B$16305&amp;'[1]NBA-Data-1980-2019'!$A$1:$A$16305,'[1]NBA-Data-1980-2019'!$F$1:$F$16305,"",0)</f>
        <v/>
      </c>
      <c r="CR191" s="2" t="str" cm="1">
        <f t="array" ref="CR191">_xlfn.XLOOKUP($A191&amp;CR$5,'[1]NBA-Data-1980-2019'!$B$1:$B$16305&amp;'[1]NBA-Data-1980-2019'!$A$1:$A$16305,'[1]NBA-Data-1980-2019'!$F$1:$F$16305,"",0)</f>
        <v/>
      </c>
      <c r="CS191" s="2" t="str" cm="1">
        <f t="array" ref="CS191">_xlfn.XLOOKUP($A191&amp;CS$5,'[1]NBA-Data-1980-2019'!$B$1:$B$16305&amp;'[1]NBA-Data-1980-2019'!$A$1:$A$16305,'[1]NBA-Data-1980-2019'!$F$1:$F$16305,"",0)</f>
        <v/>
      </c>
      <c r="CU191" s="2" t="str">
        <f>_xlfn.XLOOKUP($A191,TEAMS!$G$1:$G$839,TEAMS!$H$1:$H$839,"",0)</f>
        <v>SF</v>
      </c>
      <c r="CV191" s="2" t="str">
        <f>_xlfn.XLOOKUP($CU191,DASHBOARD!$B$22:$B$27,DASHBOARD!$C$22:$C$27,"",0)</f>
        <v>FORWARD</v>
      </c>
      <c r="CY191" s="63">
        <f>SUMIFS('[1]NBA-Data-1980-2019'!$G$1:$G$16305,'[1]NBA-Data-1980-2019'!$B$1:$B$16305,$A191,'[1]NBA-Data-1980-2019'!$A$1:$A$16305,CY$9)</f>
        <v>0</v>
      </c>
      <c r="CZ191" s="63">
        <f>SUMIFS('[1]NBA-Data-1980-2019'!$G$1:$G$16305,'[1]NBA-Data-1980-2019'!$B$1:$B$16305,$A191,'[1]NBA-Data-1980-2019'!$A$1:$A$16305,CZ$9)</f>
        <v>0</v>
      </c>
      <c r="DA191" s="63">
        <f>SUMIFS('[1]NBA-Data-1980-2019'!$G$1:$G$16305,'[1]NBA-Data-1980-2019'!$B$1:$B$16305,$A191,'[1]NBA-Data-1980-2019'!$A$1:$A$16305,DA$9)</f>
        <v>0</v>
      </c>
      <c r="DB191" s="63">
        <f>SUMIFS('[1]NBA-Data-1980-2019'!$G$1:$G$16305,'[1]NBA-Data-1980-2019'!$B$1:$B$16305,$A191,'[1]NBA-Data-1980-2019'!$A$1:$A$16305,DB$9)</f>
        <v>0</v>
      </c>
      <c r="DC191" s="63">
        <f>SUMIFS('[1]NBA-Data-1980-2019'!$G$1:$G$16305,'[1]NBA-Data-1980-2019'!$B$1:$B$16305,$A191,'[1]NBA-Data-1980-2019'!$A$1:$A$16305,DC$9)</f>
        <v>0</v>
      </c>
      <c r="DD191" s="63">
        <f>SUMIFS('[1]NBA-Data-1980-2019'!$G$1:$G$16305,'[1]NBA-Data-1980-2019'!$B$1:$B$16305,$A191,'[1]NBA-Data-1980-2019'!$A$1:$A$16305,DD$9)</f>
        <v>0</v>
      </c>
      <c r="DE191" s="63">
        <f>SUMIFS('[1]NBA-Data-1980-2019'!$G$1:$G$16305,'[1]NBA-Data-1980-2019'!$B$1:$B$16305,$A191,'[1]NBA-Data-1980-2019'!$A$1:$A$16305,DE$9)</f>
        <v>0</v>
      </c>
      <c r="DF191" s="63">
        <f>SUMIFS('[1]NBA-Data-1980-2019'!$G$1:$G$16305,'[1]NBA-Data-1980-2019'!$B$1:$B$16305,$A191,'[1]NBA-Data-1980-2019'!$A$1:$A$16305,DF$9)</f>
        <v>0</v>
      </c>
      <c r="DG191" s="63">
        <f>SUMIFS('[1]NBA-Data-1980-2019'!$G$1:$G$16305,'[1]NBA-Data-1980-2019'!$B$1:$B$16305,$A191,'[1]NBA-Data-1980-2019'!$A$1:$A$16305,DG$9)</f>
        <v>0</v>
      </c>
      <c r="DH191" s="63">
        <f>SUMIFS('[1]NBA-Data-1980-2019'!$G$1:$G$16305,'[1]NBA-Data-1980-2019'!$B$1:$B$16305,$A191,'[1]NBA-Data-1980-2019'!$A$1:$A$16305,DH$9)</f>
        <v>0</v>
      </c>
      <c r="DI191" s="63">
        <f>SUMIFS('[1]NBA-Data-1980-2019'!$G$1:$G$16305,'[1]NBA-Data-1980-2019'!$B$1:$B$16305,$A191,'[1]NBA-Data-1980-2019'!$A$1:$A$16305,DI$9)</f>
        <v>0</v>
      </c>
      <c r="DJ191" s="63">
        <f>SUMIFS('[1]NBA-Data-1980-2019'!$G$1:$G$16305,'[1]NBA-Data-1980-2019'!$B$1:$B$16305,$A191,'[1]NBA-Data-1980-2019'!$A$1:$A$16305,DJ$9)</f>
        <v>0</v>
      </c>
      <c r="DK191" s="63">
        <f>SUMIFS('[1]NBA-Data-1980-2019'!$G$1:$G$16305,'[1]NBA-Data-1980-2019'!$B$1:$B$16305,$A191,'[1]NBA-Data-1980-2019'!$A$1:$A$16305,DK$9)</f>
        <v>0</v>
      </c>
      <c r="DL191" s="63">
        <f>SUMIFS('[1]NBA-Data-1980-2019'!$G$1:$G$16305,'[1]NBA-Data-1980-2019'!$B$1:$B$16305,$A191,'[1]NBA-Data-1980-2019'!$A$1:$A$16305,DL$9)</f>
        <v>0</v>
      </c>
      <c r="DM191" s="63">
        <f>SUMIFS('[1]NBA-Data-1980-2019'!$G$1:$G$16305,'[1]NBA-Data-1980-2019'!$B$1:$B$16305,$A191,'[1]NBA-Data-1980-2019'!$A$1:$A$16305,DM$9)</f>
        <v>0</v>
      </c>
      <c r="DN191" s="63">
        <f>SUMIFS('[1]NBA-Data-1980-2019'!$G$1:$G$16305,'[1]NBA-Data-1980-2019'!$B$1:$B$16305,$A191,'[1]NBA-Data-1980-2019'!$A$1:$A$16305,DN$9)</f>
        <v>0</v>
      </c>
      <c r="DO191" s="63">
        <f>SUMIFS('[1]NBA-Data-1980-2019'!$G$1:$G$16305,'[1]NBA-Data-1980-2019'!$B$1:$B$16305,$A191,'[1]NBA-Data-1980-2019'!$A$1:$A$16305,DO$9)</f>
        <v>0</v>
      </c>
      <c r="DP191" s="63">
        <f>SUMIFS('[1]NBA-Data-1980-2019'!$G$1:$G$16305,'[1]NBA-Data-1980-2019'!$B$1:$B$16305,$A191,'[1]NBA-Data-1980-2019'!$A$1:$A$16305,DP$9)</f>
        <v>0</v>
      </c>
      <c r="DQ191" s="63">
        <f>SUMIFS('[1]NBA-Data-1980-2019'!$G$1:$G$16305,'[1]NBA-Data-1980-2019'!$B$1:$B$16305,$A191,'[1]NBA-Data-1980-2019'!$A$1:$A$16305,DQ$9)</f>
        <v>0</v>
      </c>
      <c r="DR191" s="63">
        <f>SUMIFS('[1]NBA-Data-1980-2019'!$G$1:$G$16305,'[1]NBA-Data-1980-2019'!$B$1:$B$16305,$A191,'[1]NBA-Data-1980-2019'!$A$1:$A$16305,DR$9)</f>
        <v>0</v>
      </c>
      <c r="DS191" s="63">
        <f>SUMIFS('[1]NBA-Data-1980-2019'!$G$1:$G$16305,'[1]NBA-Data-1980-2019'!$B$1:$B$16305,$A191,'[1]NBA-Data-1980-2019'!$A$1:$A$16305,DS$9)</f>
        <v>0</v>
      </c>
      <c r="DT191" s="63">
        <f>SUMIFS('[1]NBA-Data-1980-2019'!$G$1:$G$16305,'[1]NBA-Data-1980-2019'!$B$1:$B$16305,$A191,'[1]NBA-Data-1980-2019'!$A$1:$A$16305,DT$9)</f>
        <v>0</v>
      </c>
      <c r="DU191" s="63">
        <f>SUMIFS('[1]NBA-Data-1980-2019'!$G$1:$G$16305,'[1]NBA-Data-1980-2019'!$B$1:$B$16305,$A191,'[1]NBA-Data-1980-2019'!$A$1:$A$16305,DU$9)</f>
        <v>0</v>
      </c>
      <c r="DV191" s="63">
        <f>SUMIFS('[1]NBA-Data-1980-2019'!$G$1:$G$16305,'[1]NBA-Data-1980-2019'!$B$1:$B$16305,$A191,'[1]NBA-Data-1980-2019'!$A$1:$A$16305,DV$9)</f>
        <v>0</v>
      </c>
      <c r="DW191" s="63">
        <f>SUMIFS('[1]NBA-Data-1980-2019'!$G$1:$G$16305,'[1]NBA-Data-1980-2019'!$B$1:$B$16305,$A191,'[1]NBA-Data-1980-2019'!$A$1:$A$16305,DW$9)</f>
        <v>0</v>
      </c>
      <c r="DX191" s="63">
        <f>SUMIFS('[1]NBA-Data-1980-2019'!$G$1:$G$16305,'[1]NBA-Data-1980-2019'!$B$1:$B$16305,$A191,'[1]NBA-Data-1980-2019'!$A$1:$A$16305,DX$9)</f>
        <v>0</v>
      </c>
      <c r="DY191" s="63">
        <f>SUMIFS('[1]NBA-Data-1980-2019'!$G$1:$G$16305,'[1]NBA-Data-1980-2019'!$B$1:$B$16305,$A191,'[1]NBA-Data-1980-2019'!$A$1:$A$16305,DY$9)</f>
        <v>0</v>
      </c>
      <c r="DZ191" s="63">
        <f>SUMIFS('[1]NBA-Data-1980-2019'!$G$1:$G$16305,'[1]NBA-Data-1980-2019'!$B$1:$B$16305,$A191,'[1]NBA-Data-1980-2019'!$A$1:$A$16305,DZ$9)</f>
        <v>0</v>
      </c>
      <c r="EA191" s="63">
        <f>SUMIFS('[1]NBA-Data-1980-2019'!$G$1:$G$16305,'[1]NBA-Data-1980-2019'!$B$1:$B$16305,$A191,'[1]NBA-Data-1980-2019'!$A$1:$A$16305,EA$9)</f>
        <v>0</v>
      </c>
      <c r="EB191" s="63">
        <f>SUMIFS('[1]NBA-Data-1980-2019'!$G$1:$G$16305,'[1]NBA-Data-1980-2019'!$B$1:$B$16305,$A191,'[1]NBA-Data-1980-2019'!$A$1:$A$16305,EB$9)</f>
        <v>0</v>
      </c>
      <c r="EC191" s="63">
        <f>SUMIFS('[1]NBA-Data-1980-2019'!$G$1:$G$16305,'[1]NBA-Data-1980-2019'!$B$1:$B$16305,$A191,'[1]NBA-Data-1980-2019'!$A$1:$A$16305,EC$9)</f>
        <v>0</v>
      </c>
      <c r="ED191" s="63">
        <f>SUMIFS('[1]NBA-Data-1980-2019'!$G$1:$G$16305,'[1]NBA-Data-1980-2019'!$B$1:$B$16305,$A191,'[1]NBA-Data-1980-2019'!$A$1:$A$16305,ED$9)</f>
        <v>0</v>
      </c>
      <c r="EH191" s="2" t="s">
        <v>1486</v>
      </c>
    </row>
    <row r="192" spans="1:165" x14ac:dyDescent="0.2">
      <c r="A192" s="2" t="s">
        <v>584</v>
      </c>
      <c r="B192" s="2" t="str" cm="1">
        <f t="array" ref="B192">_xlfn.XLOOKUP($A192&amp;B$5,'[1]NBA-Data-1980-2019'!$B$1:$B$16305&amp;'[1]NBA-Data-1980-2019'!$A$1:$A$16305,'[1]NBA-Data-1980-2019'!$D$1:$D$16305,"",0)</f>
        <v/>
      </c>
      <c r="C192" s="2" t="str" cm="1">
        <f t="array" ref="C192">_xlfn.XLOOKUP($A192&amp;C$5,'[1]NBA-Data-1980-2019'!$B$1:$B$16305&amp;'[1]NBA-Data-1980-2019'!$A$1:$A$16305,'[1]NBA-Data-1980-2019'!$D$1:$D$16305,"",0)</f>
        <v/>
      </c>
      <c r="D192" s="2" t="str" cm="1">
        <f t="array" ref="D192">_xlfn.XLOOKUP($A192&amp;D$5,'[1]NBA-Data-1980-2019'!$B$1:$B$16305&amp;'[1]NBA-Data-1980-2019'!$A$1:$A$16305,'[1]NBA-Data-1980-2019'!$D$1:$D$16305,"",0)</f>
        <v/>
      </c>
      <c r="E192" s="2" t="str" cm="1">
        <f t="array" ref="E192">_xlfn.XLOOKUP($A192&amp;E$5,'[1]NBA-Data-1980-2019'!$B$1:$B$16305&amp;'[1]NBA-Data-1980-2019'!$A$1:$A$16305,'[1]NBA-Data-1980-2019'!$D$1:$D$16305,"",0)</f>
        <v/>
      </c>
      <c r="F192" s="2" t="str" cm="1">
        <f t="array" ref="F192">_xlfn.XLOOKUP($A192&amp;F$5,'[1]NBA-Data-1980-2019'!$B$1:$B$16305&amp;'[1]NBA-Data-1980-2019'!$A$1:$A$16305,'[1]NBA-Data-1980-2019'!$D$1:$D$16305,"",0)</f>
        <v/>
      </c>
      <c r="G192" s="2" t="str" cm="1">
        <f t="array" ref="G192">_xlfn.XLOOKUP($A192&amp;G$5,'[1]NBA-Data-1980-2019'!$B$1:$B$16305&amp;'[1]NBA-Data-1980-2019'!$A$1:$A$16305,'[1]NBA-Data-1980-2019'!$D$1:$D$16305,"",0)</f>
        <v/>
      </c>
      <c r="H192" s="2" t="str" cm="1">
        <f t="array" ref="H192">_xlfn.XLOOKUP($A192&amp;H$5,'[1]NBA-Data-1980-2019'!$B$1:$B$16305&amp;'[1]NBA-Data-1980-2019'!$A$1:$A$16305,'[1]NBA-Data-1980-2019'!$D$1:$D$16305,"",0)</f>
        <v/>
      </c>
      <c r="I192" s="2" t="str" cm="1">
        <f t="array" ref="I192">_xlfn.XLOOKUP($A192&amp;I$5,'[1]NBA-Data-1980-2019'!$B$1:$B$16305&amp;'[1]NBA-Data-1980-2019'!$A$1:$A$16305,'[1]NBA-Data-1980-2019'!$D$1:$D$16305,"",0)</f>
        <v/>
      </c>
      <c r="J192" s="2" t="str" cm="1">
        <f t="array" ref="J192">_xlfn.XLOOKUP($A192&amp;J$5,'[1]NBA-Data-1980-2019'!$B$1:$B$16305&amp;'[1]NBA-Data-1980-2019'!$A$1:$A$16305,'[1]NBA-Data-1980-2019'!$D$1:$D$16305,"",0)</f>
        <v/>
      </c>
      <c r="K192" s="2" t="str" cm="1">
        <f t="array" ref="K192">_xlfn.XLOOKUP($A192&amp;K$5,'[1]NBA-Data-1980-2019'!$B$1:$B$16305&amp;'[1]NBA-Data-1980-2019'!$A$1:$A$16305,'[1]NBA-Data-1980-2019'!$D$1:$D$16305,"",0)</f>
        <v/>
      </c>
      <c r="L192" s="2" t="str" cm="1">
        <f t="array" ref="L192">_xlfn.XLOOKUP($A192&amp;L$5,'[1]NBA-Data-1980-2019'!$B$1:$B$16305&amp;'[1]NBA-Data-1980-2019'!$A$1:$A$16305,'[1]NBA-Data-1980-2019'!$D$1:$D$16305,"",0)</f>
        <v/>
      </c>
      <c r="M192" s="2" t="str" cm="1">
        <f t="array" ref="M192">_xlfn.XLOOKUP($A192&amp;M$5,'[1]NBA-Data-1980-2019'!$B$1:$B$16305&amp;'[1]NBA-Data-1980-2019'!$A$1:$A$16305,'[1]NBA-Data-1980-2019'!$D$1:$D$16305,"",0)</f>
        <v/>
      </c>
      <c r="N192" s="2" t="str" cm="1">
        <f t="array" ref="N192">_xlfn.XLOOKUP($A192&amp;N$5,'[1]NBA-Data-1980-2019'!$B$1:$B$16305&amp;'[1]NBA-Data-1980-2019'!$A$1:$A$16305,'[1]NBA-Data-1980-2019'!$D$1:$D$16305,"",0)</f>
        <v/>
      </c>
      <c r="O192" s="2" t="str" cm="1">
        <f t="array" ref="O192">_xlfn.XLOOKUP($A192&amp;O$5,'[1]NBA-Data-1980-2019'!$B$1:$B$16305&amp;'[1]NBA-Data-1980-2019'!$A$1:$A$16305,'[1]NBA-Data-1980-2019'!$D$1:$D$16305,"",0)</f>
        <v/>
      </c>
      <c r="P192" s="2" t="str" cm="1">
        <f t="array" ref="P192">_xlfn.XLOOKUP($A192&amp;P$5,'[1]NBA-Data-1980-2019'!$B$1:$B$16305&amp;'[1]NBA-Data-1980-2019'!$A$1:$A$16305,'[1]NBA-Data-1980-2019'!$D$1:$D$16305,"",0)</f>
        <v/>
      </c>
      <c r="Q192" s="2" t="str" cm="1">
        <f t="array" ref="Q192">_xlfn.XLOOKUP($A192&amp;Q$5,'[1]NBA-Data-1980-2019'!$B$1:$B$16305&amp;'[1]NBA-Data-1980-2019'!$A$1:$A$16305,'[1]NBA-Data-1980-2019'!$D$1:$D$16305,"",0)</f>
        <v/>
      </c>
      <c r="R192" s="2" t="str" cm="1">
        <f t="array" ref="R192">_xlfn.XLOOKUP($A192&amp;R$5,'[1]NBA-Data-1980-2019'!$B$1:$B$16305&amp;'[1]NBA-Data-1980-2019'!$A$1:$A$16305,'[1]NBA-Data-1980-2019'!$D$1:$D$16305,"",0)</f>
        <v/>
      </c>
      <c r="S192" s="2" t="str" cm="1">
        <f t="array" ref="S192">_xlfn.XLOOKUP($A192&amp;S$5,'[1]NBA-Data-1980-2019'!$B$1:$B$16305&amp;'[1]NBA-Data-1980-2019'!$A$1:$A$16305,'[1]NBA-Data-1980-2019'!$D$1:$D$16305,"",0)</f>
        <v/>
      </c>
      <c r="T192" s="2" t="str" cm="1">
        <f t="array" ref="T192">_xlfn.XLOOKUP($A192&amp;T$5,'[1]NBA-Data-1980-2019'!$B$1:$B$16305&amp;'[1]NBA-Data-1980-2019'!$A$1:$A$16305,'[1]NBA-Data-1980-2019'!$D$1:$D$16305,"",0)</f>
        <v/>
      </c>
      <c r="U192" s="2" t="str" cm="1">
        <f t="array" ref="U192">_xlfn.XLOOKUP($A192&amp;U$5,'[1]NBA-Data-1980-2019'!$B$1:$B$16305&amp;'[1]NBA-Data-1980-2019'!$A$1:$A$16305,'[1]NBA-Data-1980-2019'!$D$1:$D$16305,"",0)</f>
        <v/>
      </c>
      <c r="V192" s="2" t="str" cm="1">
        <f t="array" ref="V192">_xlfn.XLOOKUP($A192&amp;V$5,'[1]NBA-Data-1980-2019'!$B$1:$B$16305&amp;'[1]NBA-Data-1980-2019'!$A$1:$A$16305,'[1]NBA-Data-1980-2019'!$D$1:$D$16305,"",0)</f>
        <v/>
      </c>
      <c r="W192" s="2" t="str" cm="1">
        <f t="array" ref="W192">_xlfn.XLOOKUP($A192&amp;W$5,'[1]NBA-Data-1980-2019'!$B$1:$B$16305&amp;'[1]NBA-Data-1980-2019'!$A$1:$A$16305,'[1]NBA-Data-1980-2019'!$D$1:$D$16305,"",0)</f>
        <v/>
      </c>
      <c r="X192" s="2" t="str" cm="1">
        <f t="array" ref="X192">_xlfn.XLOOKUP($A192&amp;X$5,'[1]NBA-Data-1980-2019'!$B$1:$B$16305&amp;'[1]NBA-Data-1980-2019'!$A$1:$A$16305,'[1]NBA-Data-1980-2019'!$D$1:$D$16305,"",0)</f>
        <v/>
      </c>
      <c r="Y192" s="2" t="str" cm="1">
        <f t="array" ref="Y192">_xlfn.XLOOKUP($A192&amp;Y$5,'[1]NBA-Data-1980-2019'!$B$1:$B$16305&amp;'[1]NBA-Data-1980-2019'!$A$1:$A$16305,'[1]NBA-Data-1980-2019'!$D$1:$D$16305,"",0)</f>
        <v/>
      </c>
      <c r="Z192" s="2" t="str" cm="1">
        <f t="array" ref="Z192">_xlfn.XLOOKUP($A192&amp;Z$5,'[1]NBA-Data-1980-2019'!$B$1:$B$16305&amp;'[1]NBA-Data-1980-2019'!$A$1:$A$16305,'[1]NBA-Data-1980-2019'!$D$1:$D$16305,"",0)</f>
        <v/>
      </c>
      <c r="AA192" s="2" t="str" cm="1">
        <f t="array" ref="AA192">_xlfn.XLOOKUP($A192&amp;AA$5,'[1]NBA-Data-1980-2019'!$B$1:$B$16305&amp;'[1]NBA-Data-1980-2019'!$A$1:$A$16305,'[1]NBA-Data-1980-2019'!$D$1:$D$16305,"",0)</f>
        <v/>
      </c>
      <c r="AB192" s="2" t="str" cm="1">
        <f t="array" ref="AB192">_xlfn.XLOOKUP($A192&amp;AB$5,'[1]NBA-Data-1980-2019'!$B$1:$B$16305&amp;'[1]NBA-Data-1980-2019'!$A$1:$A$16305,'[1]NBA-Data-1980-2019'!$D$1:$D$16305,"",0)</f>
        <v/>
      </c>
      <c r="AC192" s="2" t="str" cm="1">
        <f t="array" ref="AC192">_xlfn.XLOOKUP($A192&amp;AC$5,'[1]NBA-Data-1980-2019'!$B$1:$B$16305&amp;'[1]NBA-Data-1980-2019'!$A$1:$A$16305,'[1]NBA-Data-1980-2019'!$D$1:$D$16305,"",0)</f>
        <v/>
      </c>
      <c r="AD192" s="2" t="str" cm="1">
        <f t="array" ref="AD192">_xlfn.XLOOKUP($A192&amp;AD$5,'[1]NBA-Data-1980-2019'!$B$1:$B$16305&amp;'[1]NBA-Data-1980-2019'!$A$1:$A$16305,'[1]NBA-Data-1980-2019'!$D$1:$D$16305,"",0)</f>
        <v/>
      </c>
      <c r="AE192" s="2" t="str" cm="1">
        <f t="array" ref="AE192">_xlfn.XLOOKUP($A192&amp;AE$5,'[1]NBA-Data-1980-2019'!$B$1:$B$16305&amp;'[1]NBA-Data-1980-2019'!$A$1:$A$16305,'[1]NBA-Data-1980-2019'!$D$1:$D$16305,"",0)</f>
        <v/>
      </c>
      <c r="AF192" s="2" t="str" cm="1">
        <f t="array" ref="AF192">_xlfn.XLOOKUP($A192&amp;AF$5,'[1]NBA-Data-1980-2019'!$B$1:$B$16305&amp;'[1]NBA-Data-1980-2019'!$A$1:$A$16305,'[1]NBA-Data-1980-2019'!$D$1:$D$16305,"",0)</f>
        <v/>
      </c>
      <c r="AG192" s="2" t="str" cm="1">
        <f t="array" ref="AG192">_xlfn.XLOOKUP($A192&amp;AG$5,'[1]NBA-Data-1980-2019'!$B$1:$B$16305&amp;'[1]NBA-Data-1980-2019'!$A$1:$A$16305,'[1]NBA-Data-1980-2019'!$D$1:$D$16305,"",0)</f>
        <v/>
      </c>
      <c r="AH192" s="2" t="str" cm="1">
        <f t="array" ref="AH192">_xlfn.XLOOKUP($A192&amp;AH$5,'[1]NBA-Data-1980-2019'!$B$1:$B$16305&amp;'[1]NBA-Data-1980-2019'!$A$1:$A$16305,'[1]NBA-Data-1980-2019'!$H$1:$H$16305,"",0)</f>
        <v/>
      </c>
      <c r="AI192" s="2" t="str" cm="1">
        <f t="array" ref="AI192">_xlfn.XLOOKUP($A192&amp;AI$5,'[1]NBA-Data-1980-2019'!$B$1:$B$16305&amp;'[1]NBA-Data-1980-2019'!$A$1:$A$16305,'[1]NBA-Data-1980-2019'!$H$1:$H$16305,"",0)</f>
        <v/>
      </c>
      <c r="AJ192" s="2" t="str" cm="1">
        <f t="array" ref="AJ192">_xlfn.XLOOKUP($A192&amp;AJ$5,'[1]NBA-Data-1980-2019'!$B$1:$B$16305&amp;'[1]NBA-Data-1980-2019'!$A$1:$A$16305,'[1]NBA-Data-1980-2019'!$H$1:$H$16305,"",0)</f>
        <v/>
      </c>
      <c r="AK192" s="2" t="str" cm="1">
        <f t="array" ref="AK192">_xlfn.XLOOKUP($A192&amp;AK$5,'[1]NBA-Data-1980-2019'!$B$1:$B$16305&amp;'[1]NBA-Data-1980-2019'!$A$1:$A$16305,'[1]NBA-Data-1980-2019'!$H$1:$H$16305,"",0)</f>
        <v/>
      </c>
      <c r="AL192" s="2" t="str" cm="1">
        <f t="array" ref="AL192">_xlfn.XLOOKUP($A192&amp;AL$5,'[1]NBA-Data-1980-2019'!$B$1:$B$16305&amp;'[1]NBA-Data-1980-2019'!$A$1:$A$16305,'[1]NBA-Data-1980-2019'!$H$1:$H$16305,"",0)</f>
        <v/>
      </c>
      <c r="AM192" s="2" t="str" cm="1">
        <f t="array" ref="AM192">_xlfn.XLOOKUP($A192&amp;AM$5,'[1]NBA-Data-1980-2019'!$B$1:$B$16305&amp;'[1]NBA-Data-1980-2019'!$A$1:$A$16305,'[1]NBA-Data-1980-2019'!$H$1:$H$16305,"",0)</f>
        <v/>
      </c>
      <c r="AN192" s="2" t="str" cm="1">
        <f t="array" ref="AN192">_xlfn.XLOOKUP($A192&amp;AN$5,'[1]NBA-Data-1980-2019'!$B$1:$B$16305&amp;'[1]NBA-Data-1980-2019'!$A$1:$A$16305,'[1]NBA-Data-1980-2019'!$H$1:$H$16305,"",0)</f>
        <v/>
      </c>
      <c r="AO192" s="2" t="str" cm="1">
        <f t="array" ref="AO192">_xlfn.XLOOKUP($A192&amp;AO$5,'[1]NBA-Data-1980-2019'!$B$1:$B$16305&amp;'[1]NBA-Data-1980-2019'!$A$1:$A$16305,'[1]NBA-Data-1980-2019'!$H$1:$H$16305,"",0)</f>
        <v/>
      </c>
      <c r="AP192" s="2" t="str" cm="1">
        <f t="array" ref="AP192">_xlfn.XLOOKUP($A192&amp;AP$5,'[1]NBA-Data-1980-2019'!$B$1:$B$16305&amp;'[1]NBA-Data-1980-2019'!$A$1:$A$16305,'[1]NBA-Data-1980-2019'!$H$1:$H$16305,"",0)</f>
        <v/>
      </c>
      <c r="AQ192" s="2" t="str" cm="1">
        <f t="array" ref="AQ192">_xlfn.XLOOKUP($A192&amp;AQ$5,'[1]NBA-Data-1980-2019'!$B$1:$B$16305&amp;'[1]NBA-Data-1980-2019'!$A$1:$A$16305,'[1]NBA-Data-1980-2019'!$H$1:$H$16305,"",0)</f>
        <v/>
      </c>
      <c r="AR192" s="2" t="str" cm="1">
        <f t="array" ref="AR192">_xlfn.XLOOKUP($A192&amp;AR$5,'[1]NBA-Data-1980-2019'!$B$1:$B$16305&amp;'[1]NBA-Data-1980-2019'!$A$1:$A$16305,'[1]NBA-Data-1980-2019'!$H$1:$H$16305,"",0)</f>
        <v/>
      </c>
      <c r="AS192" s="2" t="str" cm="1">
        <f t="array" ref="AS192">_xlfn.XLOOKUP($A192&amp;AS$5,'[1]NBA-Data-1980-2019'!$B$1:$B$16305&amp;'[1]NBA-Data-1980-2019'!$A$1:$A$16305,'[1]NBA-Data-1980-2019'!$H$1:$H$16305,"",0)</f>
        <v/>
      </c>
      <c r="AT192" s="2" t="str" cm="1">
        <f t="array" ref="AT192">_xlfn.XLOOKUP($A192&amp;AT$5,'[1]NBA-Data-1980-2019'!$B$1:$B$16305&amp;'[1]NBA-Data-1980-2019'!$A$1:$A$16305,'[1]NBA-Data-1980-2019'!$H$1:$H$16305,"",0)</f>
        <v/>
      </c>
      <c r="AU192" s="2" t="str" cm="1">
        <f t="array" ref="AU192">_xlfn.XLOOKUP($A192&amp;AU$5,'[1]NBA-Data-1980-2019'!$B$1:$B$16305&amp;'[1]NBA-Data-1980-2019'!$A$1:$A$16305,'[1]NBA-Data-1980-2019'!$H$1:$H$16305,"",0)</f>
        <v/>
      </c>
      <c r="AV192" s="2" t="str" cm="1">
        <f t="array" ref="AV192">_xlfn.XLOOKUP($A192&amp;AV$5,'[1]NBA-Data-1980-2019'!$B$1:$B$16305&amp;'[1]NBA-Data-1980-2019'!$A$1:$A$16305,'[1]NBA-Data-1980-2019'!$H$1:$H$16305,"",0)</f>
        <v/>
      </c>
      <c r="AW192" s="2" t="str" cm="1">
        <f t="array" ref="AW192">_xlfn.XLOOKUP($A192&amp;AW$5,'[1]NBA-Data-1980-2019'!$B$1:$B$16305&amp;'[1]NBA-Data-1980-2019'!$A$1:$A$16305,'[1]NBA-Data-1980-2019'!$H$1:$H$16305,"",0)</f>
        <v/>
      </c>
      <c r="AX192" s="2" t="str" cm="1">
        <f t="array" ref="AX192">_xlfn.XLOOKUP($A192&amp;AX$5,'[1]NBA-Data-1980-2019'!$B$1:$B$16305&amp;'[1]NBA-Data-1980-2019'!$A$1:$A$16305,'[1]NBA-Data-1980-2019'!$H$1:$H$16305,"",0)</f>
        <v/>
      </c>
      <c r="AY192" s="2" t="str" cm="1">
        <f t="array" ref="AY192">_xlfn.XLOOKUP($A192&amp;AY$5,'[1]NBA-Data-1980-2019'!$B$1:$B$16305&amp;'[1]NBA-Data-1980-2019'!$A$1:$A$16305,'[1]NBA-Data-1980-2019'!$H$1:$H$16305,"",0)</f>
        <v/>
      </c>
      <c r="AZ192" s="2" t="str" cm="1">
        <f t="array" ref="AZ192">_xlfn.XLOOKUP($A192&amp;AZ$5,'[1]NBA-Data-1980-2019'!$B$1:$B$16305&amp;'[1]NBA-Data-1980-2019'!$A$1:$A$16305,'[1]NBA-Data-1980-2019'!$H$1:$H$16305,"",0)</f>
        <v/>
      </c>
      <c r="BA192" s="2" t="str" cm="1">
        <f t="array" ref="BA192">_xlfn.XLOOKUP($A192&amp;BA$5,'[1]NBA-Data-1980-2019'!$B$1:$B$16305&amp;'[1]NBA-Data-1980-2019'!$A$1:$A$16305,'[1]NBA-Data-1980-2019'!$H$1:$H$16305,"",0)</f>
        <v/>
      </c>
      <c r="BB192" s="2" t="str" cm="1">
        <f t="array" ref="BB192">_xlfn.XLOOKUP($A192&amp;BB$5,'[1]NBA-Data-1980-2019'!$B$1:$B$16305&amp;'[1]NBA-Data-1980-2019'!$A$1:$A$16305,'[1]NBA-Data-1980-2019'!$H$1:$H$16305,"",0)</f>
        <v/>
      </c>
      <c r="BC192" s="2" t="str" cm="1">
        <f t="array" ref="BC192">_xlfn.XLOOKUP($A192&amp;BC$5,'[1]NBA-Data-1980-2019'!$B$1:$B$16305&amp;'[1]NBA-Data-1980-2019'!$A$1:$A$16305,'[1]NBA-Data-1980-2019'!$H$1:$H$16305,"",0)</f>
        <v/>
      </c>
      <c r="BD192" s="2" t="str" cm="1">
        <f t="array" ref="BD192">_xlfn.XLOOKUP($A192&amp;BD$5,'[1]NBA-Data-1980-2019'!$B$1:$B$16305&amp;'[1]NBA-Data-1980-2019'!$A$1:$A$16305,'[1]NBA-Data-1980-2019'!$H$1:$H$16305,"",0)</f>
        <v/>
      </c>
      <c r="BE192" s="2" t="str" cm="1">
        <f t="array" ref="BE192">_xlfn.XLOOKUP($A192&amp;BE$5,'[1]NBA-Data-1980-2019'!$B$1:$B$16305&amp;'[1]NBA-Data-1980-2019'!$A$1:$A$16305,'[1]NBA-Data-1980-2019'!$H$1:$H$16305,"",0)</f>
        <v/>
      </c>
      <c r="BF192" s="2" t="str" cm="1">
        <f t="array" ref="BF192">_xlfn.XLOOKUP($A192&amp;BF$5,'[1]NBA-Data-1980-2019'!$B$1:$B$16305&amp;'[1]NBA-Data-1980-2019'!$A$1:$A$16305,'[1]NBA-Data-1980-2019'!$H$1:$H$16305,"",0)</f>
        <v/>
      </c>
      <c r="BG192" s="2" t="str" cm="1">
        <f t="array" ref="BG192">_xlfn.XLOOKUP($A192&amp;BG$5,'[1]NBA-Data-1980-2019'!$B$1:$B$16305&amp;'[1]NBA-Data-1980-2019'!$A$1:$A$16305,'[1]NBA-Data-1980-2019'!$H$1:$H$16305,"",0)</f>
        <v/>
      </c>
      <c r="BH192" s="2" t="str" cm="1">
        <f t="array" ref="BH192">_xlfn.XLOOKUP($A192&amp;BH$5,'[1]NBA-Data-1980-2019'!$B$1:$B$16305&amp;'[1]NBA-Data-1980-2019'!$A$1:$A$16305,'[1]NBA-Data-1980-2019'!$H$1:$H$16305,"",0)</f>
        <v/>
      </c>
      <c r="BI192" s="2" t="str" cm="1">
        <f t="array" ref="BI192">_xlfn.XLOOKUP($A192&amp;BI$5,'[1]NBA-Data-1980-2019'!$B$1:$B$16305&amp;'[1]NBA-Data-1980-2019'!$A$1:$A$16305,'[1]NBA-Data-1980-2019'!$H$1:$H$16305,"",0)</f>
        <v/>
      </c>
      <c r="BJ192" s="2" t="str" cm="1">
        <f t="array" ref="BJ192">_xlfn.XLOOKUP($A192&amp;BJ$5,'[1]NBA-Data-1980-2019'!$B$1:$B$16305&amp;'[1]NBA-Data-1980-2019'!$A$1:$A$16305,'[1]NBA-Data-1980-2019'!$H$1:$H$16305,"",0)</f>
        <v/>
      </c>
      <c r="BK192" s="2" t="str" cm="1">
        <f t="array" ref="BK192">_xlfn.XLOOKUP($A192&amp;BK$5,'[1]NBA-Data-1980-2019'!$B$1:$B$16305&amp;'[1]NBA-Data-1980-2019'!$A$1:$A$16305,'[1]NBA-Data-1980-2019'!$H$1:$H$16305,"",0)</f>
        <v/>
      </c>
      <c r="BL192" s="2" t="str" cm="1">
        <f t="array" ref="BL192">_xlfn.XLOOKUP($A192&amp;BL$5,'[1]NBA-Data-1980-2019'!$B$1:$B$16305&amp;'[1]NBA-Data-1980-2019'!$A$1:$A$16305,'[1]NBA-Data-1980-2019'!$H$1:$H$16305,"",0)</f>
        <v/>
      </c>
      <c r="BM192" s="2" t="str" cm="1">
        <f t="array" ref="BM192">_xlfn.XLOOKUP($A192&amp;BM$5,'[1]NBA-Data-1980-2019'!$B$1:$B$16305&amp;'[1]NBA-Data-1980-2019'!$A$1:$A$16305,'[1]NBA-Data-1980-2019'!$H$1:$H$16305,"",0)</f>
        <v/>
      </c>
      <c r="BN192" s="2" t="str" cm="1">
        <f t="array" ref="BN192">_xlfn.XLOOKUP($A192&amp;BN$5,'[1]NBA-Data-1980-2019'!$B$1:$B$16305&amp;'[1]NBA-Data-1980-2019'!$A$1:$A$16305,'[1]NBA-Data-1980-2019'!$F$1:$F$16305,"",0)</f>
        <v/>
      </c>
      <c r="BO192" s="2" t="str" cm="1">
        <f t="array" ref="BO192">_xlfn.XLOOKUP($A192&amp;BO$5,'[1]NBA-Data-1980-2019'!$B$1:$B$16305&amp;'[1]NBA-Data-1980-2019'!$A$1:$A$16305,'[1]NBA-Data-1980-2019'!$F$1:$F$16305,"",0)</f>
        <v/>
      </c>
      <c r="BP192" s="2" t="str" cm="1">
        <f t="array" ref="BP192">_xlfn.XLOOKUP($A192&amp;BP$5,'[1]NBA-Data-1980-2019'!$B$1:$B$16305&amp;'[1]NBA-Data-1980-2019'!$A$1:$A$16305,'[1]NBA-Data-1980-2019'!$F$1:$F$16305,"",0)</f>
        <v/>
      </c>
      <c r="BQ192" s="2" t="str" cm="1">
        <f t="array" ref="BQ192">_xlfn.XLOOKUP($A192&amp;BQ$5,'[1]NBA-Data-1980-2019'!$B$1:$B$16305&amp;'[1]NBA-Data-1980-2019'!$A$1:$A$16305,'[1]NBA-Data-1980-2019'!$F$1:$F$16305,"",0)</f>
        <v/>
      </c>
      <c r="BR192" s="2" t="str" cm="1">
        <f t="array" ref="BR192">_xlfn.XLOOKUP($A192&amp;BR$5,'[1]NBA-Data-1980-2019'!$B$1:$B$16305&amp;'[1]NBA-Data-1980-2019'!$A$1:$A$16305,'[1]NBA-Data-1980-2019'!$F$1:$F$16305,"",0)</f>
        <v/>
      </c>
      <c r="BS192" s="2" t="str" cm="1">
        <f t="array" ref="BS192">_xlfn.XLOOKUP($A192&amp;BS$5,'[1]NBA-Data-1980-2019'!$B$1:$B$16305&amp;'[1]NBA-Data-1980-2019'!$A$1:$A$16305,'[1]NBA-Data-1980-2019'!$F$1:$F$16305,"",0)</f>
        <v/>
      </c>
      <c r="BT192" s="2" t="str" cm="1">
        <f t="array" ref="BT192">_xlfn.XLOOKUP($A192&amp;BT$5,'[1]NBA-Data-1980-2019'!$B$1:$B$16305&amp;'[1]NBA-Data-1980-2019'!$A$1:$A$16305,'[1]NBA-Data-1980-2019'!$F$1:$F$16305,"",0)</f>
        <v/>
      </c>
      <c r="BU192" s="2" t="str" cm="1">
        <f t="array" ref="BU192">_xlfn.XLOOKUP($A192&amp;BU$5,'[1]NBA-Data-1980-2019'!$B$1:$B$16305&amp;'[1]NBA-Data-1980-2019'!$A$1:$A$16305,'[1]NBA-Data-1980-2019'!$F$1:$F$16305,"",0)</f>
        <v/>
      </c>
      <c r="BV192" s="2" t="str" cm="1">
        <f t="array" ref="BV192">_xlfn.XLOOKUP($A192&amp;BV$5,'[1]NBA-Data-1980-2019'!$B$1:$B$16305&amp;'[1]NBA-Data-1980-2019'!$A$1:$A$16305,'[1]NBA-Data-1980-2019'!$F$1:$F$16305,"",0)</f>
        <v/>
      </c>
      <c r="BW192" s="2" t="str" cm="1">
        <f t="array" ref="BW192">_xlfn.XLOOKUP($A192&amp;BW$5,'[1]NBA-Data-1980-2019'!$B$1:$B$16305&amp;'[1]NBA-Data-1980-2019'!$A$1:$A$16305,'[1]NBA-Data-1980-2019'!$F$1:$F$16305,"",0)</f>
        <v/>
      </c>
      <c r="BX192" s="2" t="str" cm="1">
        <f t="array" ref="BX192">_xlfn.XLOOKUP($A192&amp;BX$5,'[1]NBA-Data-1980-2019'!$B$1:$B$16305&amp;'[1]NBA-Data-1980-2019'!$A$1:$A$16305,'[1]NBA-Data-1980-2019'!$F$1:$F$16305,"",0)</f>
        <v/>
      </c>
      <c r="BY192" s="2" t="str" cm="1">
        <f t="array" ref="BY192">_xlfn.XLOOKUP($A192&amp;BY$5,'[1]NBA-Data-1980-2019'!$B$1:$B$16305&amp;'[1]NBA-Data-1980-2019'!$A$1:$A$16305,'[1]NBA-Data-1980-2019'!$F$1:$F$16305,"",0)</f>
        <v/>
      </c>
      <c r="BZ192" s="2" t="str" cm="1">
        <f t="array" ref="BZ192">_xlfn.XLOOKUP($A192&amp;BZ$5,'[1]NBA-Data-1980-2019'!$B$1:$B$16305&amp;'[1]NBA-Data-1980-2019'!$A$1:$A$16305,'[1]NBA-Data-1980-2019'!$F$1:$F$16305,"",0)</f>
        <v/>
      </c>
      <c r="CA192" s="2" t="str" cm="1">
        <f t="array" ref="CA192">_xlfn.XLOOKUP($A192&amp;CA$5,'[1]NBA-Data-1980-2019'!$B$1:$B$16305&amp;'[1]NBA-Data-1980-2019'!$A$1:$A$16305,'[1]NBA-Data-1980-2019'!$F$1:$F$16305,"",0)</f>
        <v/>
      </c>
      <c r="CB192" s="2" t="str" cm="1">
        <f t="array" ref="CB192">_xlfn.XLOOKUP($A192&amp;CB$5,'[1]NBA-Data-1980-2019'!$B$1:$B$16305&amp;'[1]NBA-Data-1980-2019'!$A$1:$A$16305,'[1]NBA-Data-1980-2019'!$F$1:$F$16305,"",0)</f>
        <v/>
      </c>
      <c r="CC192" s="2" t="str" cm="1">
        <f t="array" ref="CC192">_xlfn.XLOOKUP($A192&amp;CC$5,'[1]NBA-Data-1980-2019'!$B$1:$B$16305&amp;'[1]NBA-Data-1980-2019'!$A$1:$A$16305,'[1]NBA-Data-1980-2019'!$F$1:$F$16305,"",0)</f>
        <v/>
      </c>
      <c r="CD192" s="2" t="str" cm="1">
        <f t="array" ref="CD192">_xlfn.XLOOKUP($A192&amp;CD$5,'[1]NBA-Data-1980-2019'!$B$1:$B$16305&amp;'[1]NBA-Data-1980-2019'!$A$1:$A$16305,'[1]NBA-Data-1980-2019'!$F$1:$F$16305,"",0)</f>
        <v/>
      </c>
      <c r="CE192" s="2" t="str" cm="1">
        <f t="array" ref="CE192">_xlfn.XLOOKUP($A192&amp;CE$5,'[1]NBA-Data-1980-2019'!$B$1:$B$16305&amp;'[1]NBA-Data-1980-2019'!$A$1:$A$16305,'[1]NBA-Data-1980-2019'!$F$1:$F$16305,"",0)</f>
        <v/>
      </c>
      <c r="CF192" s="2" t="str" cm="1">
        <f t="array" ref="CF192">_xlfn.XLOOKUP($A192&amp;CF$5,'[1]NBA-Data-1980-2019'!$B$1:$B$16305&amp;'[1]NBA-Data-1980-2019'!$A$1:$A$16305,'[1]NBA-Data-1980-2019'!$F$1:$F$16305,"",0)</f>
        <v/>
      </c>
      <c r="CG192" s="2" t="str" cm="1">
        <f t="array" ref="CG192">_xlfn.XLOOKUP($A192&amp;CG$5,'[1]NBA-Data-1980-2019'!$B$1:$B$16305&amp;'[1]NBA-Data-1980-2019'!$A$1:$A$16305,'[1]NBA-Data-1980-2019'!$F$1:$F$16305,"",0)</f>
        <v/>
      </c>
      <c r="CH192" s="2" t="str" cm="1">
        <f t="array" ref="CH192">_xlfn.XLOOKUP($A192&amp;CH$5,'[1]NBA-Data-1980-2019'!$B$1:$B$16305&amp;'[1]NBA-Data-1980-2019'!$A$1:$A$16305,'[1]NBA-Data-1980-2019'!$F$1:$F$16305,"",0)</f>
        <v/>
      </c>
      <c r="CI192" s="2" t="str" cm="1">
        <f t="array" ref="CI192">_xlfn.XLOOKUP($A192&amp;CI$5,'[1]NBA-Data-1980-2019'!$B$1:$B$16305&amp;'[1]NBA-Data-1980-2019'!$A$1:$A$16305,'[1]NBA-Data-1980-2019'!$F$1:$F$16305,"",0)</f>
        <v/>
      </c>
      <c r="CJ192" s="2" t="str" cm="1">
        <f t="array" ref="CJ192">_xlfn.XLOOKUP($A192&amp;CJ$5,'[1]NBA-Data-1980-2019'!$B$1:$B$16305&amp;'[1]NBA-Data-1980-2019'!$A$1:$A$16305,'[1]NBA-Data-1980-2019'!$F$1:$F$16305,"",0)</f>
        <v/>
      </c>
      <c r="CK192" s="2" t="str" cm="1">
        <f t="array" ref="CK192">_xlfn.XLOOKUP($A192&amp;CK$5,'[1]NBA-Data-1980-2019'!$B$1:$B$16305&amp;'[1]NBA-Data-1980-2019'!$A$1:$A$16305,'[1]NBA-Data-1980-2019'!$F$1:$F$16305,"",0)</f>
        <v/>
      </c>
      <c r="CL192" s="2" t="str" cm="1">
        <f t="array" ref="CL192">_xlfn.XLOOKUP($A192&amp;CL$5,'[1]NBA-Data-1980-2019'!$B$1:$B$16305&amp;'[1]NBA-Data-1980-2019'!$A$1:$A$16305,'[1]NBA-Data-1980-2019'!$F$1:$F$16305,"",0)</f>
        <v/>
      </c>
      <c r="CM192" s="2" t="str" cm="1">
        <f t="array" ref="CM192">_xlfn.XLOOKUP($A192&amp;CM$5,'[1]NBA-Data-1980-2019'!$B$1:$B$16305&amp;'[1]NBA-Data-1980-2019'!$A$1:$A$16305,'[1]NBA-Data-1980-2019'!$F$1:$F$16305,"",0)</f>
        <v/>
      </c>
      <c r="CN192" s="2" t="str" cm="1">
        <f t="array" ref="CN192">_xlfn.XLOOKUP($A192&amp;CN$5,'[1]NBA-Data-1980-2019'!$B$1:$B$16305&amp;'[1]NBA-Data-1980-2019'!$A$1:$A$16305,'[1]NBA-Data-1980-2019'!$F$1:$F$16305,"",0)</f>
        <v/>
      </c>
      <c r="CO192" s="2" t="str" cm="1">
        <f t="array" ref="CO192">_xlfn.XLOOKUP($A192&amp;CO$5,'[1]NBA-Data-1980-2019'!$B$1:$B$16305&amp;'[1]NBA-Data-1980-2019'!$A$1:$A$16305,'[1]NBA-Data-1980-2019'!$F$1:$F$16305,"",0)</f>
        <v/>
      </c>
      <c r="CP192" s="2" t="str" cm="1">
        <f t="array" ref="CP192">_xlfn.XLOOKUP($A192&amp;CP$5,'[1]NBA-Data-1980-2019'!$B$1:$B$16305&amp;'[1]NBA-Data-1980-2019'!$A$1:$A$16305,'[1]NBA-Data-1980-2019'!$F$1:$F$16305,"",0)</f>
        <v/>
      </c>
      <c r="CQ192" s="2" t="str" cm="1">
        <f t="array" ref="CQ192">_xlfn.XLOOKUP($A192&amp;CQ$5,'[1]NBA-Data-1980-2019'!$B$1:$B$16305&amp;'[1]NBA-Data-1980-2019'!$A$1:$A$16305,'[1]NBA-Data-1980-2019'!$F$1:$F$16305,"",0)</f>
        <v/>
      </c>
      <c r="CR192" s="2" t="str" cm="1">
        <f t="array" ref="CR192">_xlfn.XLOOKUP($A192&amp;CR$5,'[1]NBA-Data-1980-2019'!$B$1:$B$16305&amp;'[1]NBA-Data-1980-2019'!$A$1:$A$16305,'[1]NBA-Data-1980-2019'!$F$1:$F$16305,"",0)</f>
        <v/>
      </c>
      <c r="CS192" s="2" t="str" cm="1">
        <f t="array" ref="CS192">_xlfn.XLOOKUP($A192&amp;CS$5,'[1]NBA-Data-1980-2019'!$B$1:$B$16305&amp;'[1]NBA-Data-1980-2019'!$A$1:$A$16305,'[1]NBA-Data-1980-2019'!$F$1:$F$16305,"",0)</f>
        <v/>
      </c>
      <c r="CU192" s="2" t="str">
        <f>_xlfn.XLOOKUP($A192,TEAMS!$G$1:$G$839,TEAMS!$H$1:$H$839,"",0)</f>
        <v>SG</v>
      </c>
      <c r="CV192" s="2" t="str">
        <f>_xlfn.XLOOKUP($CU192,DASHBOARD!$B$22:$B$27,DASHBOARD!$C$22:$C$27,"",0)</f>
        <v>GUARD</v>
      </c>
      <c r="CY192" s="63">
        <f>SUMIFS('[1]NBA-Data-1980-2019'!$G$1:$G$16305,'[1]NBA-Data-1980-2019'!$B$1:$B$16305,$A192,'[1]NBA-Data-1980-2019'!$A$1:$A$16305,CY$9)</f>
        <v>0</v>
      </c>
      <c r="CZ192" s="63">
        <f>SUMIFS('[1]NBA-Data-1980-2019'!$G$1:$G$16305,'[1]NBA-Data-1980-2019'!$B$1:$B$16305,$A192,'[1]NBA-Data-1980-2019'!$A$1:$A$16305,CZ$9)</f>
        <v>0</v>
      </c>
      <c r="DA192" s="63">
        <f>SUMIFS('[1]NBA-Data-1980-2019'!$G$1:$G$16305,'[1]NBA-Data-1980-2019'!$B$1:$B$16305,$A192,'[1]NBA-Data-1980-2019'!$A$1:$A$16305,DA$9)</f>
        <v>0</v>
      </c>
      <c r="DB192" s="63">
        <f>SUMIFS('[1]NBA-Data-1980-2019'!$G$1:$G$16305,'[1]NBA-Data-1980-2019'!$B$1:$B$16305,$A192,'[1]NBA-Data-1980-2019'!$A$1:$A$16305,DB$9)</f>
        <v>0</v>
      </c>
      <c r="DC192" s="63">
        <f>SUMIFS('[1]NBA-Data-1980-2019'!$G$1:$G$16305,'[1]NBA-Data-1980-2019'!$B$1:$B$16305,$A192,'[1]NBA-Data-1980-2019'!$A$1:$A$16305,DC$9)</f>
        <v>0</v>
      </c>
      <c r="DD192" s="63">
        <f>SUMIFS('[1]NBA-Data-1980-2019'!$G$1:$G$16305,'[1]NBA-Data-1980-2019'!$B$1:$B$16305,$A192,'[1]NBA-Data-1980-2019'!$A$1:$A$16305,DD$9)</f>
        <v>0</v>
      </c>
      <c r="DE192" s="63">
        <f>SUMIFS('[1]NBA-Data-1980-2019'!$G$1:$G$16305,'[1]NBA-Data-1980-2019'!$B$1:$B$16305,$A192,'[1]NBA-Data-1980-2019'!$A$1:$A$16305,DE$9)</f>
        <v>0</v>
      </c>
      <c r="DF192" s="63">
        <f>SUMIFS('[1]NBA-Data-1980-2019'!$G$1:$G$16305,'[1]NBA-Data-1980-2019'!$B$1:$B$16305,$A192,'[1]NBA-Data-1980-2019'!$A$1:$A$16305,DF$9)</f>
        <v>0</v>
      </c>
      <c r="DG192" s="63">
        <f>SUMIFS('[1]NBA-Data-1980-2019'!$G$1:$G$16305,'[1]NBA-Data-1980-2019'!$B$1:$B$16305,$A192,'[1]NBA-Data-1980-2019'!$A$1:$A$16305,DG$9)</f>
        <v>0</v>
      </c>
      <c r="DH192" s="63">
        <f>SUMIFS('[1]NBA-Data-1980-2019'!$G$1:$G$16305,'[1]NBA-Data-1980-2019'!$B$1:$B$16305,$A192,'[1]NBA-Data-1980-2019'!$A$1:$A$16305,DH$9)</f>
        <v>0</v>
      </c>
      <c r="DI192" s="63">
        <f>SUMIFS('[1]NBA-Data-1980-2019'!$G$1:$G$16305,'[1]NBA-Data-1980-2019'!$B$1:$B$16305,$A192,'[1]NBA-Data-1980-2019'!$A$1:$A$16305,DI$9)</f>
        <v>0</v>
      </c>
      <c r="DJ192" s="63">
        <f>SUMIFS('[1]NBA-Data-1980-2019'!$G$1:$G$16305,'[1]NBA-Data-1980-2019'!$B$1:$B$16305,$A192,'[1]NBA-Data-1980-2019'!$A$1:$A$16305,DJ$9)</f>
        <v>0</v>
      </c>
      <c r="DK192" s="63">
        <f>SUMIFS('[1]NBA-Data-1980-2019'!$G$1:$G$16305,'[1]NBA-Data-1980-2019'!$B$1:$B$16305,$A192,'[1]NBA-Data-1980-2019'!$A$1:$A$16305,DK$9)</f>
        <v>0</v>
      </c>
      <c r="DL192" s="63">
        <f>SUMIFS('[1]NBA-Data-1980-2019'!$G$1:$G$16305,'[1]NBA-Data-1980-2019'!$B$1:$B$16305,$A192,'[1]NBA-Data-1980-2019'!$A$1:$A$16305,DL$9)</f>
        <v>0</v>
      </c>
      <c r="DM192" s="63">
        <f>SUMIFS('[1]NBA-Data-1980-2019'!$G$1:$G$16305,'[1]NBA-Data-1980-2019'!$B$1:$B$16305,$A192,'[1]NBA-Data-1980-2019'!$A$1:$A$16305,DM$9)</f>
        <v>0</v>
      </c>
      <c r="DN192" s="63">
        <f>SUMIFS('[1]NBA-Data-1980-2019'!$G$1:$G$16305,'[1]NBA-Data-1980-2019'!$B$1:$B$16305,$A192,'[1]NBA-Data-1980-2019'!$A$1:$A$16305,DN$9)</f>
        <v>0</v>
      </c>
      <c r="DO192" s="63">
        <f>SUMIFS('[1]NBA-Data-1980-2019'!$G$1:$G$16305,'[1]NBA-Data-1980-2019'!$B$1:$B$16305,$A192,'[1]NBA-Data-1980-2019'!$A$1:$A$16305,DO$9)</f>
        <v>0</v>
      </c>
      <c r="DP192" s="63">
        <f>SUMIFS('[1]NBA-Data-1980-2019'!$G$1:$G$16305,'[1]NBA-Data-1980-2019'!$B$1:$B$16305,$A192,'[1]NBA-Data-1980-2019'!$A$1:$A$16305,DP$9)</f>
        <v>0</v>
      </c>
      <c r="DQ192" s="63">
        <f>SUMIFS('[1]NBA-Data-1980-2019'!$G$1:$G$16305,'[1]NBA-Data-1980-2019'!$B$1:$B$16305,$A192,'[1]NBA-Data-1980-2019'!$A$1:$A$16305,DQ$9)</f>
        <v>0</v>
      </c>
      <c r="DR192" s="63">
        <f>SUMIFS('[1]NBA-Data-1980-2019'!$G$1:$G$16305,'[1]NBA-Data-1980-2019'!$B$1:$B$16305,$A192,'[1]NBA-Data-1980-2019'!$A$1:$A$16305,DR$9)</f>
        <v>0</v>
      </c>
      <c r="DS192" s="63">
        <f>SUMIFS('[1]NBA-Data-1980-2019'!$G$1:$G$16305,'[1]NBA-Data-1980-2019'!$B$1:$B$16305,$A192,'[1]NBA-Data-1980-2019'!$A$1:$A$16305,DS$9)</f>
        <v>0</v>
      </c>
      <c r="DT192" s="63">
        <f>SUMIFS('[1]NBA-Data-1980-2019'!$G$1:$G$16305,'[1]NBA-Data-1980-2019'!$B$1:$B$16305,$A192,'[1]NBA-Data-1980-2019'!$A$1:$A$16305,DT$9)</f>
        <v>0</v>
      </c>
      <c r="DU192" s="63">
        <f>SUMIFS('[1]NBA-Data-1980-2019'!$G$1:$G$16305,'[1]NBA-Data-1980-2019'!$B$1:$B$16305,$A192,'[1]NBA-Data-1980-2019'!$A$1:$A$16305,DU$9)</f>
        <v>0</v>
      </c>
      <c r="DV192" s="63">
        <f>SUMIFS('[1]NBA-Data-1980-2019'!$G$1:$G$16305,'[1]NBA-Data-1980-2019'!$B$1:$B$16305,$A192,'[1]NBA-Data-1980-2019'!$A$1:$A$16305,DV$9)</f>
        <v>0</v>
      </c>
      <c r="DW192" s="63">
        <f>SUMIFS('[1]NBA-Data-1980-2019'!$G$1:$G$16305,'[1]NBA-Data-1980-2019'!$B$1:$B$16305,$A192,'[1]NBA-Data-1980-2019'!$A$1:$A$16305,DW$9)</f>
        <v>0</v>
      </c>
      <c r="DX192" s="63">
        <f>SUMIFS('[1]NBA-Data-1980-2019'!$G$1:$G$16305,'[1]NBA-Data-1980-2019'!$B$1:$B$16305,$A192,'[1]NBA-Data-1980-2019'!$A$1:$A$16305,DX$9)</f>
        <v>0</v>
      </c>
      <c r="DY192" s="63">
        <f>SUMIFS('[1]NBA-Data-1980-2019'!$G$1:$G$16305,'[1]NBA-Data-1980-2019'!$B$1:$B$16305,$A192,'[1]NBA-Data-1980-2019'!$A$1:$A$16305,DY$9)</f>
        <v>0</v>
      </c>
      <c r="DZ192" s="63">
        <f>SUMIFS('[1]NBA-Data-1980-2019'!$G$1:$G$16305,'[1]NBA-Data-1980-2019'!$B$1:$B$16305,$A192,'[1]NBA-Data-1980-2019'!$A$1:$A$16305,DZ$9)</f>
        <v>0</v>
      </c>
      <c r="EA192" s="63">
        <f>SUMIFS('[1]NBA-Data-1980-2019'!$G$1:$G$16305,'[1]NBA-Data-1980-2019'!$B$1:$B$16305,$A192,'[1]NBA-Data-1980-2019'!$A$1:$A$16305,EA$9)</f>
        <v>0</v>
      </c>
      <c r="EB192" s="63">
        <f>SUMIFS('[1]NBA-Data-1980-2019'!$G$1:$G$16305,'[1]NBA-Data-1980-2019'!$B$1:$B$16305,$A192,'[1]NBA-Data-1980-2019'!$A$1:$A$16305,EB$9)</f>
        <v>0</v>
      </c>
      <c r="EC192" s="63">
        <f>SUMIFS('[1]NBA-Data-1980-2019'!$G$1:$G$16305,'[1]NBA-Data-1980-2019'!$B$1:$B$16305,$A192,'[1]NBA-Data-1980-2019'!$A$1:$A$16305,EC$9)</f>
        <v>0</v>
      </c>
      <c r="ED192" s="63">
        <f>SUMIFS('[1]NBA-Data-1980-2019'!$G$1:$G$16305,'[1]NBA-Data-1980-2019'!$B$1:$B$16305,$A192,'[1]NBA-Data-1980-2019'!$A$1:$A$16305,ED$9)</f>
        <v>0</v>
      </c>
      <c r="EH192" s="2" t="s">
        <v>1486</v>
      </c>
    </row>
    <row r="193" spans="1:165" x14ac:dyDescent="0.2">
      <c r="A193" s="2" t="s">
        <v>826</v>
      </c>
      <c r="B193" s="2" t="str" cm="1">
        <f t="array" ref="B193">_xlfn.XLOOKUP($A193&amp;B$5,'[1]NBA-Data-1980-2019'!$B$1:$B$16305&amp;'[1]NBA-Data-1980-2019'!$A$1:$A$16305,'[1]NBA-Data-1980-2019'!$D$1:$D$16305,"",0)</f>
        <v/>
      </c>
      <c r="C193" s="2" t="str" cm="1">
        <f t="array" ref="C193">_xlfn.XLOOKUP($A193&amp;C$5,'[1]NBA-Data-1980-2019'!$B$1:$B$16305&amp;'[1]NBA-Data-1980-2019'!$A$1:$A$16305,'[1]NBA-Data-1980-2019'!$D$1:$D$16305,"",0)</f>
        <v/>
      </c>
      <c r="D193" s="2" t="str" cm="1">
        <f t="array" ref="D193">_xlfn.XLOOKUP($A193&amp;D$5,'[1]NBA-Data-1980-2019'!$B$1:$B$16305&amp;'[1]NBA-Data-1980-2019'!$A$1:$A$16305,'[1]NBA-Data-1980-2019'!$D$1:$D$16305,"",0)</f>
        <v/>
      </c>
      <c r="E193" s="2" t="str" cm="1">
        <f t="array" ref="E193">_xlfn.XLOOKUP($A193&amp;E$5,'[1]NBA-Data-1980-2019'!$B$1:$B$16305&amp;'[1]NBA-Data-1980-2019'!$A$1:$A$16305,'[1]NBA-Data-1980-2019'!$D$1:$D$16305,"",0)</f>
        <v/>
      </c>
      <c r="F193" s="2" t="str" cm="1">
        <f t="array" ref="F193">_xlfn.XLOOKUP($A193&amp;F$5,'[1]NBA-Data-1980-2019'!$B$1:$B$16305&amp;'[1]NBA-Data-1980-2019'!$A$1:$A$16305,'[1]NBA-Data-1980-2019'!$D$1:$D$16305,"",0)</f>
        <v/>
      </c>
      <c r="G193" s="2" t="str" cm="1">
        <f t="array" ref="G193">_xlfn.XLOOKUP($A193&amp;G$5,'[1]NBA-Data-1980-2019'!$B$1:$B$16305&amp;'[1]NBA-Data-1980-2019'!$A$1:$A$16305,'[1]NBA-Data-1980-2019'!$D$1:$D$16305,"",0)</f>
        <v/>
      </c>
      <c r="H193" s="2" t="str" cm="1">
        <f t="array" ref="H193">_xlfn.XLOOKUP($A193&amp;H$5,'[1]NBA-Data-1980-2019'!$B$1:$B$16305&amp;'[1]NBA-Data-1980-2019'!$A$1:$A$16305,'[1]NBA-Data-1980-2019'!$D$1:$D$16305,"",0)</f>
        <v/>
      </c>
      <c r="I193" s="2" t="str" cm="1">
        <f t="array" ref="I193">_xlfn.XLOOKUP($A193&amp;I$5,'[1]NBA-Data-1980-2019'!$B$1:$B$16305&amp;'[1]NBA-Data-1980-2019'!$A$1:$A$16305,'[1]NBA-Data-1980-2019'!$D$1:$D$16305,"",0)</f>
        <v/>
      </c>
      <c r="J193" s="2" t="str" cm="1">
        <f t="array" ref="J193">_xlfn.XLOOKUP($A193&amp;J$5,'[1]NBA-Data-1980-2019'!$B$1:$B$16305&amp;'[1]NBA-Data-1980-2019'!$A$1:$A$16305,'[1]NBA-Data-1980-2019'!$D$1:$D$16305,"",0)</f>
        <v/>
      </c>
      <c r="K193" s="2" t="str" cm="1">
        <f t="array" ref="K193">_xlfn.XLOOKUP($A193&amp;K$5,'[1]NBA-Data-1980-2019'!$B$1:$B$16305&amp;'[1]NBA-Data-1980-2019'!$A$1:$A$16305,'[1]NBA-Data-1980-2019'!$D$1:$D$16305,"",0)</f>
        <v/>
      </c>
      <c r="L193" s="2" t="str" cm="1">
        <f t="array" ref="L193">_xlfn.XLOOKUP($A193&amp;L$5,'[1]NBA-Data-1980-2019'!$B$1:$B$16305&amp;'[1]NBA-Data-1980-2019'!$A$1:$A$16305,'[1]NBA-Data-1980-2019'!$D$1:$D$16305,"",0)</f>
        <v/>
      </c>
      <c r="M193" s="2" t="str" cm="1">
        <f t="array" ref="M193">_xlfn.XLOOKUP($A193&amp;M$5,'[1]NBA-Data-1980-2019'!$B$1:$B$16305&amp;'[1]NBA-Data-1980-2019'!$A$1:$A$16305,'[1]NBA-Data-1980-2019'!$D$1:$D$16305,"",0)</f>
        <v/>
      </c>
      <c r="N193" s="2" t="str" cm="1">
        <f t="array" ref="N193">_xlfn.XLOOKUP($A193&amp;N$5,'[1]NBA-Data-1980-2019'!$B$1:$B$16305&amp;'[1]NBA-Data-1980-2019'!$A$1:$A$16305,'[1]NBA-Data-1980-2019'!$D$1:$D$16305,"",0)</f>
        <v/>
      </c>
      <c r="O193" s="2" t="str" cm="1">
        <f t="array" ref="O193">_xlfn.XLOOKUP($A193&amp;O$5,'[1]NBA-Data-1980-2019'!$B$1:$B$16305&amp;'[1]NBA-Data-1980-2019'!$A$1:$A$16305,'[1]NBA-Data-1980-2019'!$D$1:$D$16305,"",0)</f>
        <v/>
      </c>
      <c r="P193" s="2" t="str" cm="1">
        <f t="array" ref="P193">_xlfn.XLOOKUP($A193&amp;P$5,'[1]NBA-Data-1980-2019'!$B$1:$B$16305&amp;'[1]NBA-Data-1980-2019'!$A$1:$A$16305,'[1]NBA-Data-1980-2019'!$D$1:$D$16305,"",0)</f>
        <v/>
      </c>
      <c r="Q193" s="2" t="str" cm="1">
        <f t="array" ref="Q193">_xlfn.XLOOKUP($A193&amp;Q$5,'[1]NBA-Data-1980-2019'!$B$1:$B$16305&amp;'[1]NBA-Data-1980-2019'!$A$1:$A$16305,'[1]NBA-Data-1980-2019'!$D$1:$D$16305,"",0)</f>
        <v/>
      </c>
      <c r="R193" s="2" t="str" cm="1">
        <f t="array" ref="R193">_xlfn.XLOOKUP($A193&amp;R$5,'[1]NBA-Data-1980-2019'!$B$1:$B$16305&amp;'[1]NBA-Data-1980-2019'!$A$1:$A$16305,'[1]NBA-Data-1980-2019'!$D$1:$D$16305,"",0)</f>
        <v/>
      </c>
      <c r="S193" s="2" t="str" cm="1">
        <f t="array" ref="S193">_xlfn.XLOOKUP($A193&amp;S$5,'[1]NBA-Data-1980-2019'!$B$1:$B$16305&amp;'[1]NBA-Data-1980-2019'!$A$1:$A$16305,'[1]NBA-Data-1980-2019'!$D$1:$D$16305,"",0)</f>
        <v/>
      </c>
      <c r="T193" s="2" t="str" cm="1">
        <f t="array" ref="T193">_xlfn.XLOOKUP($A193&amp;T$5,'[1]NBA-Data-1980-2019'!$B$1:$B$16305&amp;'[1]NBA-Data-1980-2019'!$A$1:$A$16305,'[1]NBA-Data-1980-2019'!$D$1:$D$16305,"",0)</f>
        <v/>
      </c>
      <c r="U193" s="2" t="str" cm="1">
        <f t="array" ref="U193">_xlfn.XLOOKUP($A193&amp;U$5,'[1]NBA-Data-1980-2019'!$B$1:$B$16305&amp;'[1]NBA-Data-1980-2019'!$A$1:$A$16305,'[1]NBA-Data-1980-2019'!$D$1:$D$16305,"",0)</f>
        <v/>
      </c>
      <c r="V193" s="2" t="str" cm="1">
        <f t="array" ref="V193">_xlfn.XLOOKUP($A193&amp;V$5,'[1]NBA-Data-1980-2019'!$B$1:$B$16305&amp;'[1]NBA-Data-1980-2019'!$A$1:$A$16305,'[1]NBA-Data-1980-2019'!$D$1:$D$16305,"",0)</f>
        <v/>
      </c>
      <c r="W193" s="2" t="str" cm="1">
        <f t="array" ref="W193">_xlfn.XLOOKUP($A193&amp;W$5,'[1]NBA-Data-1980-2019'!$B$1:$B$16305&amp;'[1]NBA-Data-1980-2019'!$A$1:$A$16305,'[1]NBA-Data-1980-2019'!$D$1:$D$16305,"",0)</f>
        <v>NYK</v>
      </c>
      <c r="X193" s="2" t="str" cm="1">
        <f t="array" ref="X193">_xlfn.XLOOKUP($A193&amp;X$5,'[1]NBA-Data-1980-2019'!$B$1:$B$16305&amp;'[1]NBA-Data-1980-2019'!$A$1:$A$16305,'[1]NBA-Data-1980-2019'!$D$1:$D$16305,"",0)</f>
        <v>MIA</v>
      </c>
      <c r="Y193" s="2" t="str" cm="1">
        <f t="array" ref="Y193">_xlfn.XLOOKUP($A193&amp;Y$5,'[1]NBA-Data-1980-2019'!$B$1:$B$16305&amp;'[1]NBA-Data-1980-2019'!$A$1:$A$16305,'[1]NBA-Data-1980-2019'!$D$1:$D$16305,"",0)</f>
        <v>DET</v>
      </c>
      <c r="Z193" s="2" t="str" cm="1">
        <f t="array" ref="Z193">_xlfn.XLOOKUP($A193&amp;Z$5,'[1]NBA-Data-1980-2019'!$B$1:$B$16305&amp;'[1]NBA-Data-1980-2019'!$A$1:$A$16305,'[1]NBA-Data-1980-2019'!$D$1:$D$16305,"",0)</f>
        <v/>
      </c>
      <c r="AA193" s="2" t="str" cm="1">
        <f t="array" ref="AA193">_xlfn.XLOOKUP($A193&amp;AA$5,'[1]NBA-Data-1980-2019'!$B$1:$B$16305&amp;'[1]NBA-Data-1980-2019'!$A$1:$A$16305,'[1]NBA-Data-1980-2019'!$D$1:$D$16305,"",0)</f>
        <v/>
      </c>
      <c r="AB193" s="2" t="str" cm="1">
        <f t="array" ref="AB193">_xlfn.XLOOKUP($A193&amp;AB$5,'[1]NBA-Data-1980-2019'!$B$1:$B$16305&amp;'[1]NBA-Data-1980-2019'!$A$1:$A$16305,'[1]NBA-Data-1980-2019'!$D$1:$D$16305,"",0)</f>
        <v/>
      </c>
      <c r="AC193" s="2" t="str" cm="1">
        <f t="array" ref="AC193">_xlfn.XLOOKUP($A193&amp;AC$5,'[1]NBA-Data-1980-2019'!$B$1:$B$16305&amp;'[1]NBA-Data-1980-2019'!$A$1:$A$16305,'[1]NBA-Data-1980-2019'!$D$1:$D$16305,"",0)</f>
        <v/>
      </c>
      <c r="AD193" s="2" t="str" cm="1">
        <f t="array" ref="AD193">_xlfn.XLOOKUP($A193&amp;AD$5,'[1]NBA-Data-1980-2019'!$B$1:$B$16305&amp;'[1]NBA-Data-1980-2019'!$A$1:$A$16305,'[1]NBA-Data-1980-2019'!$D$1:$D$16305,"",0)</f>
        <v/>
      </c>
      <c r="AE193" s="2" t="str" cm="1">
        <f t="array" ref="AE193">_xlfn.XLOOKUP($A193&amp;AE$5,'[1]NBA-Data-1980-2019'!$B$1:$B$16305&amp;'[1]NBA-Data-1980-2019'!$A$1:$A$16305,'[1]NBA-Data-1980-2019'!$D$1:$D$16305,"",0)</f>
        <v/>
      </c>
      <c r="AF193" s="2" t="str" cm="1">
        <f t="array" ref="AF193">_xlfn.XLOOKUP($A193&amp;AF$5,'[1]NBA-Data-1980-2019'!$B$1:$B$16305&amp;'[1]NBA-Data-1980-2019'!$A$1:$A$16305,'[1]NBA-Data-1980-2019'!$D$1:$D$16305,"",0)</f>
        <v/>
      </c>
      <c r="AG193" s="2" t="str" cm="1">
        <f t="array" ref="AG193">_xlfn.XLOOKUP($A193&amp;AG$5,'[1]NBA-Data-1980-2019'!$B$1:$B$16305&amp;'[1]NBA-Data-1980-2019'!$A$1:$A$16305,'[1]NBA-Data-1980-2019'!$D$1:$D$16305,"",0)</f>
        <v/>
      </c>
      <c r="AH193" s="2" t="str" cm="1">
        <f t="array" ref="AH193">_xlfn.XLOOKUP($A193&amp;AH$5,'[1]NBA-Data-1980-2019'!$B$1:$B$16305&amp;'[1]NBA-Data-1980-2019'!$A$1:$A$16305,'[1]NBA-Data-1980-2019'!$H$1:$H$16305,"",0)</f>
        <v/>
      </c>
      <c r="AI193" s="2" t="str" cm="1">
        <f t="array" ref="AI193">_xlfn.XLOOKUP($A193&amp;AI$5,'[1]NBA-Data-1980-2019'!$B$1:$B$16305&amp;'[1]NBA-Data-1980-2019'!$A$1:$A$16305,'[1]NBA-Data-1980-2019'!$H$1:$H$16305,"",0)</f>
        <v/>
      </c>
      <c r="AJ193" s="2" t="str" cm="1">
        <f t="array" ref="AJ193">_xlfn.XLOOKUP($A193&amp;AJ$5,'[1]NBA-Data-1980-2019'!$B$1:$B$16305&amp;'[1]NBA-Data-1980-2019'!$A$1:$A$16305,'[1]NBA-Data-1980-2019'!$H$1:$H$16305,"",0)</f>
        <v/>
      </c>
      <c r="AK193" s="2" t="str" cm="1">
        <f t="array" ref="AK193">_xlfn.XLOOKUP($A193&amp;AK$5,'[1]NBA-Data-1980-2019'!$B$1:$B$16305&amp;'[1]NBA-Data-1980-2019'!$A$1:$A$16305,'[1]NBA-Data-1980-2019'!$H$1:$H$16305,"",0)</f>
        <v/>
      </c>
      <c r="AL193" s="2" t="str" cm="1">
        <f t="array" ref="AL193">_xlfn.XLOOKUP($A193&amp;AL$5,'[1]NBA-Data-1980-2019'!$B$1:$B$16305&amp;'[1]NBA-Data-1980-2019'!$A$1:$A$16305,'[1]NBA-Data-1980-2019'!$H$1:$H$16305,"",0)</f>
        <v/>
      </c>
      <c r="AM193" s="2" t="str" cm="1">
        <f t="array" ref="AM193">_xlfn.XLOOKUP($A193&amp;AM$5,'[1]NBA-Data-1980-2019'!$B$1:$B$16305&amp;'[1]NBA-Data-1980-2019'!$A$1:$A$16305,'[1]NBA-Data-1980-2019'!$H$1:$H$16305,"",0)</f>
        <v/>
      </c>
      <c r="AN193" s="2" t="str" cm="1">
        <f t="array" ref="AN193">_xlfn.XLOOKUP($A193&amp;AN$5,'[1]NBA-Data-1980-2019'!$B$1:$B$16305&amp;'[1]NBA-Data-1980-2019'!$A$1:$A$16305,'[1]NBA-Data-1980-2019'!$H$1:$H$16305,"",0)</f>
        <v/>
      </c>
      <c r="AO193" s="2" t="str" cm="1">
        <f t="array" ref="AO193">_xlfn.XLOOKUP($A193&amp;AO$5,'[1]NBA-Data-1980-2019'!$B$1:$B$16305&amp;'[1]NBA-Data-1980-2019'!$A$1:$A$16305,'[1]NBA-Data-1980-2019'!$H$1:$H$16305,"",0)</f>
        <v/>
      </c>
      <c r="AP193" s="2" t="str" cm="1">
        <f t="array" ref="AP193">_xlfn.XLOOKUP($A193&amp;AP$5,'[1]NBA-Data-1980-2019'!$B$1:$B$16305&amp;'[1]NBA-Data-1980-2019'!$A$1:$A$16305,'[1]NBA-Data-1980-2019'!$H$1:$H$16305,"",0)</f>
        <v/>
      </c>
      <c r="AQ193" s="2" t="str" cm="1">
        <f t="array" ref="AQ193">_xlfn.XLOOKUP($A193&amp;AQ$5,'[1]NBA-Data-1980-2019'!$B$1:$B$16305&amp;'[1]NBA-Data-1980-2019'!$A$1:$A$16305,'[1]NBA-Data-1980-2019'!$H$1:$H$16305,"",0)</f>
        <v/>
      </c>
      <c r="AR193" s="2" t="str" cm="1">
        <f t="array" ref="AR193">_xlfn.XLOOKUP($A193&amp;AR$5,'[1]NBA-Data-1980-2019'!$B$1:$B$16305&amp;'[1]NBA-Data-1980-2019'!$A$1:$A$16305,'[1]NBA-Data-1980-2019'!$H$1:$H$16305,"",0)</f>
        <v/>
      </c>
      <c r="AS193" s="2" t="str" cm="1">
        <f t="array" ref="AS193">_xlfn.XLOOKUP($A193&amp;AS$5,'[1]NBA-Data-1980-2019'!$B$1:$B$16305&amp;'[1]NBA-Data-1980-2019'!$A$1:$A$16305,'[1]NBA-Data-1980-2019'!$H$1:$H$16305,"",0)</f>
        <v/>
      </c>
      <c r="AT193" s="2" t="str" cm="1">
        <f t="array" ref="AT193">_xlfn.XLOOKUP($A193&amp;AT$5,'[1]NBA-Data-1980-2019'!$B$1:$B$16305&amp;'[1]NBA-Data-1980-2019'!$A$1:$A$16305,'[1]NBA-Data-1980-2019'!$H$1:$H$16305,"",0)</f>
        <v/>
      </c>
      <c r="AU193" s="2" t="str" cm="1">
        <f t="array" ref="AU193">_xlfn.XLOOKUP($A193&amp;AU$5,'[1]NBA-Data-1980-2019'!$B$1:$B$16305&amp;'[1]NBA-Data-1980-2019'!$A$1:$A$16305,'[1]NBA-Data-1980-2019'!$H$1:$H$16305,"",0)</f>
        <v/>
      </c>
      <c r="AV193" s="2" t="str" cm="1">
        <f t="array" ref="AV193">_xlfn.XLOOKUP($A193&amp;AV$5,'[1]NBA-Data-1980-2019'!$B$1:$B$16305&amp;'[1]NBA-Data-1980-2019'!$A$1:$A$16305,'[1]NBA-Data-1980-2019'!$H$1:$H$16305,"",0)</f>
        <v/>
      </c>
      <c r="AW193" s="2" t="str" cm="1">
        <f t="array" ref="AW193">_xlfn.XLOOKUP($A193&amp;AW$5,'[1]NBA-Data-1980-2019'!$B$1:$B$16305&amp;'[1]NBA-Data-1980-2019'!$A$1:$A$16305,'[1]NBA-Data-1980-2019'!$H$1:$H$16305,"",0)</f>
        <v/>
      </c>
      <c r="AX193" s="2" t="str" cm="1">
        <f t="array" ref="AX193">_xlfn.XLOOKUP($A193&amp;AX$5,'[1]NBA-Data-1980-2019'!$B$1:$B$16305&amp;'[1]NBA-Data-1980-2019'!$A$1:$A$16305,'[1]NBA-Data-1980-2019'!$H$1:$H$16305,"",0)</f>
        <v/>
      </c>
      <c r="AY193" s="2" t="str" cm="1">
        <f t="array" ref="AY193">_xlfn.XLOOKUP($A193&amp;AY$5,'[1]NBA-Data-1980-2019'!$B$1:$B$16305&amp;'[1]NBA-Data-1980-2019'!$A$1:$A$16305,'[1]NBA-Data-1980-2019'!$H$1:$H$16305,"",0)</f>
        <v/>
      </c>
      <c r="AZ193" s="2" t="str" cm="1">
        <f t="array" ref="AZ193">_xlfn.XLOOKUP($A193&amp;AZ$5,'[1]NBA-Data-1980-2019'!$B$1:$B$16305&amp;'[1]NBA-Data-1980-2019'!$A$1:$A$16305,'[1]NBA-Data-1980-2019'!$H$1:$H$16305,"",0)</f>
        <v/>
      </c>
      <c r="BA193" s="2" t="str" cm="1">
        <f t="array" ref="BA193">_xlfn.XLOOKUP($A193&amp;BA$5,'[1]NBA-Data-1980-2019'!$B$1:$B$16305&amp;'[1]NBA-Data-1980-2019'!$A$1:$A$16305,'[1]NBA-Data-1980-2019'!$H$1:$H$16305,"",0)</f>
        <v/>
      </c>
      <c r="BB193" s="2" t="str" cm="1">
        <f t="array" ref="BB193">_xlfn.XLOOKUP($A193&amp;BB$5,'[1]NBA-Data-1980-2019'!$B$1:$B$16305&amp;'[1]NBA-Data-1980-2019'!$A$1:$A$16305,'[1]NBA-Data-1980-2019'!$H$1:$H$16305,"",0)</f>
        <v/>
      </c>
      <c r="BC193" s="2" cm="1">
        <f t="array" ref="BC193">_xlfn.XLOOKUP($A193&amp;BC$5,'[1]NBA-Data-1980-2019'!$B$1:$B$16305&amp;'[1]NBA-Data-1980-2019'!$A$1:$A$16305,'[1]NBA-Data-1980-2019'!$H$1:$H$16305,"",0)</f>
        <v>540.19999999999993</v>
      </c>
      <c r="BD193" s="2" cm="1">
        <f t="array" ref="BD193">_xlfn.XLOOKUP($A193&amp;BD$5,'[1]NBA-Data-1980-2019'!$B$1:$B$16305&amp;'[1]NBA-Data-1980-2019'!$A$1:$A$16305,'[1]NBA-Data-1980-2019'!$H$1:$H$16305,"",0)</f>
        <v>31.200000000000003</v>
      </c>
      <c r="BE193" s="2" cm="1">
        <f t="array" ref="BE193">_xlfn.XLOOKUP($A193&amp;BE$5,'[1]NBA-Data-1980-2019'!$B$1:$B$16305&amp;'[1]NBA-Data-1980-2019'!$A$1:$A$16305,'[1]NBA-Data-1980-2019'!$H$1:$H$16305,"",0)</f>
        <v>316.8</v>
      </c>
      <c r="BF193" s="2" t="str" cm="1">
        <f t="array" ref="BF193">_xlfn.XLOOKUP($A193&amp;BF$5,'[1]NBA-Data-1980-2019'!$B$1:$B$16305&amp;'[1]NBA-Data-1980-2019'!$A$1:$A$16305,'[1]NBA-Data-1980-2019'!$H$1:$H$16305,"",0)</f>
        <v/>
      </c>
      <c r="BG193" s="2" t="str" cm="1">
        <f t="array" ref="BG193">_xlfn.XLOOKUP($A193&amp;BG$5,'[1]NBA-Data-1980-2019'!$B$1:$B$16305&amp;'[1]NBA-Data-1980-2019'!$A$1:$A$16305,'[1]NBA-Data-1980-2019'!$H$1:$H$16305,"",0)</f>
        <v/>
      </c>
      <c r="BH193" s="2" t="str" cm="1">
        <f t="array" ref="BH193">_xlfn.XLOOKUP($A193&amp;BH$5,'[1]NBA-Data-1980-2019'!$B$1:$B$16305&amp;'[1]NBA-Data-1980-2019'!$A$1:$A$16305,'[1]NBA-Data-1980-2019'!$H$1:$H$16305,"",0)</f>
        <v/>
      </c>
      <c r="BI193" s="2" t="str" cm="1">
        <f t="array" ref="BI193">_xlfn.XLOOKUP($A193&amp;BI$5,'[1]NBA-Data-1980-2019'!$B$1:$B$16305&amp;'[1]NBA-Data-1980-2019'!$A$1:$A$16305,'[1]NBA-Data-1980-2019'!$H$1:$H$16305,"",0)</f>
        <v/>
      </c>
      <c r="BJ193" s="2" t="str" cm="1">
        <f t="array" ref="BJ193">_xlfn.XLOOKUP($A193&amp;BJ$5,'[1]NBA-Data-1980-2019'!$B$1:$B$16305&amp;'[1]NBA-Data-1980-2019'!$A$1:$A$16305,'[1]NBA-Data-1980-2019'!$H$1:$H$16305,"",0)</f>
        <v/>
      </c>
      <c r="BK193" s="2" t="str" cm="1">
        <f t="array" ref="BK193">_xlfn.XLOOKUP($A193&amp;BK$5,'[1]NBA-Data-1980-2019'!$B$1:$B$16305&amp;'[1]NBA-Data-1980-2019'!$A$1:$A$16305,'[1]NBA-Data-1980-2019'!$H$1:$H$16305,"",0)</f>
        <v/>
      </c>
      <c r="BL193" s="2" t="str" cm="1">
        <f t="array" ref="BL193">_xlfn.XLOOKUP($A193&amp;BL$5,'[1]NBA-Data-1980-2019'!$B$1:$B$16305&amp;'[1]NBA-Data-1980-2019'!$A$1:$A$16305,'[1]NBA-Data-1980-2019'!$H$1:$H$16305,"",0)</f>
        <v/>
      </c>
      <c r="BM193" s="2" t="str" cm="1">
        <f t="array" ref="BM193">_xlfn.XLOOKUP($A193&amp;BM$5,'[1]NBA-Data-1980-2019'!$B$1:$B$16305&amp;'[1]NBA-Data-1980-2019'!$A$1:$A$16305,'[1]NBA-Data-1980-2019'!$H$1:$H$16305,"",0)</f>
        <v/>
      </c>
      <c r="BN193" s="2" t="str" cm="1">
        <f t="array" ref="BN193">_xlfn.XLOOKUP($A193&amp;BN$5,'[1]NBA-Data-1980-2019'!$B$1:$B$16305&amp;'[1]NBA-Data-1980-2019'!$A$1:$A$16305,'[1]NBA-Data-1980-2019'!$F$1:$F$16305,"",0)</f>
        <v/>
      </c>
      <c r="BO193" s="2" t="str" cm="1">
        <f t="array" ref="BO193">_xlfn.XLOOKUP($A193&amp;BO$5,'[1]NBA-Data-1980-2019'!$B$1:$B$16305&amp;'[1]NBA-Data-1980-2019'!$A$1:$A$16305,'[1]NBA-Data-1980-2019'!$F$1:$F$16305,"",0)</f>
        <v/>
      </c>
      <c r="BP193" s="2" t="str" cm="1">
        <f t="array" ref="BP193">_xlfn.XLOOKUP($A193&amp;BP$5,'[1]NBA-Data-1980-2019'!$B$1:$B$16305&amp;'[1]NBA-Data-1980-2019'!$A$1:$A$16305,'[1]NBA-Data-1980-2019'!$F$1:$F$16305,"",0)</f>
        <v/>
      </c>
      <c r="BQ193" s="2" t="str" cm="1">
        <f t="array" ref="BQ193">_xlfn.XLOOKUP($A193&amp;BQ$5,'[1]NBA-Data-1980-2019'!$B$1:$B$16305&amp;'[1]NBA-Data-1980-2019'!$A$1:$A$16305,'[1]NBA-Data-1980-2019'!$F$1:$F$16305,"",0)</f>
        <v/>
      </c>
      <c r="BR193" s="2" t="str" cm="1">
        <f t="array" ref="BR193">_xlfn.XLOOKUP($A193&amp;BR$5,'[1]NBA-Data-1980-2019'!$B$1:$B$16305&amp;'[1]NBA-Data-1980-2019'!$A$1:$A$16305,'[1]NBA-Data-1980-2019'!$F$1:$F$16305,"",0)</f>
        <v/>
      </c>
      <c r="BS193" s="2" t="str" cm="1">
        <f t="array" ref="BS193">_xlfn.XLOOKUP($A193&amp;BS$5,'[1]NBA-Data-1980-2019'!$B$1:$B$16305&amp;'[1]NBA-Data-1980-2019'!$A$1:$A$16305,'[1]NBA-Data-1980-2019'!$F$1:$F$16305,"",0)</f>
        <v/>
      </c>
      <c r="BT193" s="2" t="str" cm="1">
        <f t="array" ref="BT193">_xlfn.XLOOKUP($A193&amp;BT$5,'[1]NBA-Data-1980-2019'!$B$1:$B$16305&amp;'[1]NBA-Data-1980-2019'!$A$1:$A$16305,'[1]NBA-Data-1980-2019'!$F$1:$F$16305,"",0)</f>
        <v/>
      </c>
      <c r="BU193" s="2" t="str" cm="1">
        <f t="array" ref="BU193">_xlfn.XLOOKUP($A193&amp;BU$5,'[1]NBA-Data-1980-2019'!$B$1:$B$16305&amp;'[1]NBA-Data-1980-2019'!$A$1:$A$16305,'[1]NBA-Data-1980-2019'!$F$1:$F$16305,"",0)</f>
        <v/>
      </c>
      <c r="BV193" s="2" t="str" cm="1">
        <f t="array" ref="BV193">_xlfn.XLOOKUP($A193&amp;BV$5,'[1]NBA-Data-1980-2019'!$B$1:$B$16305&amp;'[1]NBA-Data-1980-2019'!$A$1:$A$16305,'[1]NBA-Data-1980-2019'!$F$1:$F$16305,"",0)</f>
        <v/>
      </c>
      <c r="BW193" s="2" t="str" cm="1">
        <f t="array" ref="BW193">_xlfn.XLOOKUP($A193&amp;BW$5,'[1]NBA-Data-1980-2019'!$B$1:$B$16305&amp;'[1]NBA-Data-1980-2019'!$A$1:$A$16305,'[1]NBA-Data-1980-2019'!$F$1:$F$16305,"",0)</f>
        <v/>
      </c>
      <c r="BX193" s="2" t="str" cm="1">
        <f t="array" ref="BX193">_xlfn.XLOOKUP($A193&amp;BX$5,'[1]NBA-Data-1980-2019'!$B$1:$B$16305&amp;'[1]NBA-Data-1980-2019'!$A$1:$A$16305,'[1]NBA-Data-1980-2019'!$F$1:$F$16305,"",0)</f>
        <v/>
      </c>
      <c r="BY193" s="2" t="str" cm="1">
        <f t="array" ref="BY193">_xlfn.XLOOKUP($A193&amp;BY$5,'[1]NBA-Data-1980-2019'!$B$1:$B$16305&amp;'[1]NBA-Data-1980-2019'!$A$1:$A$16305,'[1]NBA-Data-1980-2019'!$F$1:$F$16305,"",0)</f>
        <v/>
      </c>
      <c r="BZ193" s="2" t="str" cm="1">
        <f t="array" ref="BZ193">_xlfn.XLOOKUP($A193&amp;BZ$5,'[1]NBA-Data-1980-2019'!$B$1:$B$16305&amp;'[1]NBA-Data-1980-2019'!$A$1:$A$16305,'[1]NBA-Data-1980-2019'!$F$1:$F$16305,"",0)</f>
        <v/>
      </c>
      <c r="CA193" s="2" t="str" cm="1">
        <f t="array" ref="CA193">_xlfn.XLOOKUP($A193&amp;CA$5,'[1]NBA-Data-1980-2019'!$B$1:$B$16305&amp;'[1]NBA-Data-1980-2019'!$A$1:$A$16305,'[1]NBA-Data-1980-2019'!$F$1:$F$16305,"",0)</f>
        <v/>
      </c>
      <c r="CB193" s="2" t="str" cm="1">
        <f t="array" ref="CB193">_xlfn.XLOOKUP($A193&amp;CB$5,'[1]NBA-Data-1980-2019'!$B$1:$B$16305&amp;'[1]NBA-Data-1980-2019'!$A$1:$A$16305,'[1]NBA-Data-1980-2019'!$F$1:$F$16305,"",0)</f>
        <v/>
      </c>
      <c r="CC193" s="2" t="str" cm="1">
        <f t="array" ref="CC193">_xlfn.XLOOKUP($A193&amp;CC$5,'[1]NBA-Data-1980-2019'!$B$1:$B$16305&amp;'[1]NBA-Data-1980-2019'!$A$1:$A$16305,'[1]NBA-Data-1980-2019'!$F$1:$F$16305,"",0)</f>
        <v/>
      </c>
      <c r="CD193" s="2" t="str" cm="1">
        <f t="array" ref="CD193">_xlfn.XLOOKUP($A193&amp;CD$5,'[1]NBA-Data-1980-2019'!$B$1:$B$16305&amp;'[1]NBA-Data-1980-2019'!$A$1:$A$16305,'[1]NBA-Data-1980-2019'!$F$1:$F$16305,"",0)</f>
        <v/>
      </c>
      <c r="CE193" s="2" t="str" cm="1">
        <f t="array" ref="CE193">_xlfn.XLOOKUP($A193&amp;CE$5,'[1]NBA-Data-1980-2019'!$B$1:$B$16305&amp;'[1]NBA-Data-1980-2019'!$A$1:$A$16305,'[1]NBA-Data-1980-2019'!$F$1:$F$16305,"",0)</f>
        <v/>
      </c>
      <c r="CF193" s="2" t="str" cm="1">
        <f t="array" ref="CF193">_xlfn.XLOOKUP($A193&amp;CF$5,'[1]NBA-Data-1980-2019'!$B$1:$B$16305&amp;'[1]NBA-Data-1980-2019'!$A$1:$A$16305,'[1]NBA-Data-1980-2019'!$F$1:$F$16305,"",0)</f>
        <v/>
      </c>
      <c r="CG193" s="2" t="str" cm="1">
        <f t="array" ref="CG193">_xlfn.XLOOKUP($A193&amp;CG$5,'[1]NBA-Data-1980-2019'!$B$1:$B$16305&amp;'[1]NBA-Data-1980-2019'!$A$1:$A$16305,'[1]NBA-Data-1980-2019'!$F$1:$F$16305,"",0)</f>
        <v/>
      </c>
      <c r="CH193" s="2" t="str" cm="1">
        <f t="array" ref="CH193">_xlfn.XLOOKUP($A193&amp;CH$5,'[1]NBA-Data-1980-2019'!$B$1:$B$16305&amp;'[1]NBA-Data-1980-2019'!$A$1:$A$16305,'[1]NBA-Data-1980-2019'!$F$1:$F$16305,"",0)</f>
        <v/>
      </c>
      <c r="CI193" s="2" cm="1">
        <f t="array" ref="CI193">_xlfn.XLOOKUP($A193&amp;CI$5,'[1]NBA-Data-1980-2019'!$B$1:$B$16305&amp;'[1]NBA-Data-1980-2019'!$A$1:$A$16305,'[1]NBA-Data-1980-2019'!$F$1:$F$16305,"",0)</f>
        <v>13.7</v>
      </c>
      <c r="CJ193" s="2" cm="1">
        <f t="array" ref="CJ193">_xlfn.XLOOKUP($A193&amp;CJ$5,'[1]NBA-Data-1980-2019'!$B$1:$B$16305&amp;'[1]NBA-Data-1980-2019'!$A$1:$A$16305,'[1]NBA-Data-1980-2019'!$F$1:$F$16305,"",0)</f>
        <v>8.5</v>
      </c>
      <c r="CK193" s="2" cm="1">
        <f t="array" ref="CK193">_xlfn.XLOOKUP($A193&amp;CK$5,'[1]NBA-Data-1980-2019'!$B$1:$B$16305&amp;'[1]NBA-Data-1980-2019'!$A$1:$A$16305,'[1]NBA-Data-1980-2019'!$F$1:$F$16305,"",0)</f>
        <v>13.4</v>
      </c>
      <c r="CL193" s="2" t="str" cm="1">
        <f t="array" ref="CL193">_xlfn.XLOOKUP($A193&amp;CL$5,'[1]NBA-Data-1980-2019'!$B$1:$B$16305&amp;'[1]NBA-Data-1980-2019'!$A$1:$A$16305,'[1]NBA-Data-1980-2019'!$F$1:$F$16305,"",0)</f>
        <v/>
      </c>
      <c r="CM193" s="2" t="str" cm="1">
        <f t="array" ref="CM193">_xlfn.XLOOKUP($A193&amp;CM$5,'[1]NBA-Data-1980-2019'!$B$1:$B$16305&amp;'[1]NBA-Data-1980-2019'!$A$1:$A$16305,'[1]NBA-Data-1980-2019'!$F$1:$F$16305,"",0)</f>
        <v/>
      </c>
      <c r="CN193" s="2" t="str" cm="1">
        <f t="array" ref="CN193">_xlfn.XLOOKUP($A193&amp;CN$5,'[1]NBA-Data-1980-2019'!$B$1:$B$16305&amp;'[1]NBA-Data-1980-2019'!$A$1:$A$16305,'[1]NBA-Data-1980-2019'!$F$1:$F$16305,"",0)</f>
        <v/>
      </c>
      <c r="CO193" s="2" t="str" cm="1">
        <f t="array" ref="CO193">_xlfn.XLOOKUP($A193&amp;CO$5,'[1]NBA-Data-1980-2019'!$B$1:$B$16305&amp;'[1]NBA-Data-1980-2019'!$A$1:$A$16305,'[1]NBA-Data-1980-2019'!$F$1:$F$16305,"",0)</f>
        <v/>
      </c>
      <c r="CP193" s="2" t="str" cm="1">
        <f t="array" ref="CP193">_xlfn.XLOOKUP($A193&amp;CP$5,'[1]NBA-Data-1980-2019'!$B$1:$B$16305&amp;'[1]NBA-Data-1980-2019'!$A$1:$A$16305,'[1]NBA-Data-1980-2019'!$F$1:$F$16305,"",0)</f>
        <v/>
      </c>
      <c r="CQ193" s="2" t="str" cm="1">
        <f t="array" ref="CQ193">_xlfn.XLOOKUP($A193&amp;CQ$5,'[1]NBA-Data-1980-2019'!$B$1:$B$16305&amp;'[1]NBA-Data-1980-2019'!$A$1:$A$16305,'[1]NBA-Data-1980-2019'!$F$1:$F$16305,"",0)</f>
        <v/>
      </c>
      <c r="CR193" s="2" t="str" cm="1">
        <f t="array" ref="CR193">_xlfn.XLOOKUP($A193&amp;CR$5,'[1]NBA-Data-1980-2019'!$B$1:$B$16305&amp;'[1]NBA-Data-1980-2019'!$A$1:$A$16305,'[1]NBA-Data-1980-2019'!$F$1:$F$16305,"",0)</f>
        <v/>
      </c>
      <c r="CS193" s="2" t="str" cm="1">
        <f t="array" ref="CS193">_xlfn.XLOOKUP($A193&amp;CS$5,'[1]NBA-Data-1980-2019'!$B$1:$B$16305&amp;'[1]NBA-Data-1980-2019'!$A$1:$A$16305,'[1]NBA-Data-1980-2019'!$F$1:$F$16305,"",0)</f>
        <v/>
      </c>
      <c r="CU193" s="2" t="str">
        <f>_xlfn.XLOOKUP($A193,TEAMS!$G$1:$G$839,TEAMS!$H$1:$H$839,"",0)</f>
        <v>C</v>
      </c>
      <c r="CV193" s="2" t="str">
        <f>_xlfn.XLOOKUP($CU193,DASHBOARD!$B$22:$B$27,DASHBOARD!$C$22:$C$27,"",0)</f>
        <v>CENTER</v>
      </c>
      <c r="CY193" s="63">
        <f>SUMIFS('[1]NBA-Data-1980-2019'!$G$1:$G$16305,'[1]NBA-Data-1980-2019'!$B$1:$B$16305,$A193,'[1]NBA-Data-1980-2019'!$A$1:$A$16305,CY$9)</f>
        <v>0</v>
      </c>
      <c r="CZ193" s="63">
        <f>SUMIFS('[1]NBA-Data-1980-2019'!$G$1:$G$16305,'[1]NBA-Data-1980-2019'!$B$1:$B$16305,$A193,'[1]NBA-Data-1980-2019'!$A$1:$A$16305,CZ$9)</f>
        <v>0</v>
      </c>
      <c r="DA193" s="63">
        <f>SUMIFS('[1]NBA-Data-1980-2019'!$G$1:$G$16305,'[1]NBA-Data-1980-2019'!$B$1:$B$16305,$A193,'[1]NBA-Data-1980-2019'!$A$1:$A$16305,DA$9)</f>
        <v>0</v>
      </c>
      <c r="DB193" s="63">
        <f>SUMIFS('[1]NBA-Data-1980-2019'!$G$1:$G$16305,'[1]NBA-Data-1980-2019'!$B$1:$B$16305,$A193,'[1]NBA-Data-1980-2019'!$A$1:$A$16305,DB$9)</f>
        <v>0</v>
      </c>
      <c r="DC193" s="63">
        <f>SUMIFS('[1]NBA-Data-1980-2019'!$G$1:$G$16305,'[1]NBA-Data-1980-2019'!$B$1:$B$16305,$A193,'[1]NBA-Data-1980-2019'!$A$1:$A$16305,DC$9)</f>
        <v>0</v>
      </c>
      <c r="DD193" s="63">
        <f>SUMIFS('[1]NBA-Data-1980-2019'!$G$1:$G$16305,'[1]NBA-Data-1980-2019'!$B$1:$B$16305,$A193,'[1]NBA-Data-1980-2019'!$A$1:$A$16305,DD$9)</f>
        <v>0</v>
      </c>
      <c r="DE193" s="63">
        <f>SUMIFS('[1]NBA-Data-1980-2019'!$G$1:$G$16305,'[1]NBA-Data-1980-2019'!$B$1:$B$16305,$A193,'[1]NBA-Data-1980-2019'!$A$1:$A$16305,DE$9)</f>
        <v>0</v>
      </c>
      <c r="DF193" s="63">
        <f>SUMIFS('[1]NBA-Data-1980-2019'!$G$1:$G$16305,'[1]NBA-Data-1980-2019'!$B$1:$B$16305,$A193,'[1]NBA-Data-1980-2019'!$A$1:$A$16305,DF$9)</f>
        <v>0</v>
      </c>
      <c r="DG193" s="63">
        <f>SUMIFS('[1]NBA-Data-1980-2019'!$G$1:$G$16305,'[1]NBA-Data-1980-2019'!$B$1:$B$16305,$A193,'[1]NBA-Data-1980-2019'!$A$1:$A$16305,DG$9)</f>
        <v>0</v>
      </c>
      <c r="DH193" s="63">
        <f>SUMIFS('[1]NBA-Data-1980-2019'!$G$1:$G$16305,'[1]NBA-Data-1980-2019'!$B$1:$B$16305,$A193,'[1]NBA-Data-1980-2019'!$A$1:$A$16305,DH$9)</f>
        <v>0</v>
      </c>
      <c r="DI193" s="63">
        <f>SUMIFS('[1]NBA-Data-1980-2019'!$G$1:$G$16305,'[1]NBA-Data-1980-2019'!$B$1:$B$16305,$A193,'[1]NBA-Data-1980-2019'!$A$1:$A$16305,DI$9)</f>
        <v>0</v>
      </c>
      <c r="DJ193" s="63">
        <f>SUMIFS('[1]NBA-Data-1980-2019'!$G$1:$G$16305,'[1]NBA-Data-1980-2019'!$B$1:$B$16305,$A193,'[1]NBA-Data-1980-2019'!$A$1:$A$16305,DJ$9)</f>
        <v>0</v>
      </c>
      <c r="DK193" s="63">
        <f>SUMIFS('[1]NBA-Data-1980-2019'!$G$1:$G$16305,'[1]NBA-Data-1980-2019'!$B$1:$B$16305,$A193,'[1]NBA-Data-1980-2019'!$A$1:$A$16305,DK$9)</f>
        <v>0</v>
      </c>
      <c r="DL193" s="63">
        <f>SUMIFS('[1]NBA-Data-1980-2019'!$G$1:$G$16305,'[1]NBA-Data-1980-2019'!$B$1:$B$16305,$A193,'[1]NBA-Data-1980-2019'!$A$1:$A$16305,DL$9)</f>
        <v>0</v>
      </c>
      <c r="DM193" s="63">
        <f>SUMIFS('[1]NBA-Data-1980-2019'!$G$1:$G$16305,'[1]NBA-Data-1980-2019'!$B$1:$B$16305,$A193,'[1]NBA-Data-1980-2019'!$A$1:$A$16305,DM$9)</f>
        <v>0</v>
      </c>
      <c r="DN193" s="63">
        <f>SUMIFS('[1]NBA-Data-1980-2019'!$G$1:$G$16305,'[1]NBA-Data-1980-2019'!$B$1:$B$16305,$A193,'[1]NBA-Data-1980-2019'!$A$1:$A$16305,DN$9)</f>
        <v>0</v>
      </c>
      <c r="DO193" s="63">
        <f>SUMIFS('[1]NBA-Data-1980-2019'!$G$1:$G$16305,'[1]NBA-Data-1980-2019'!$B$1:$B$16305,$A193,'[1]NBA-Data-1980-2019'!$A$1:$A$16305,DO$9)</f>
        <v>0</v>
      </c>
      <c r="DP193" s="63">
        <f>SUMIFS('[1]NBA-Data-1980-2019'!$G$1:$G$16305,'[1]NBA-Data-1980-2019'!$B$1:$B$16305,$A193,'[1]NBA-Data-1980-2019'!$A$1:$A$16305,DP$9)</f>
        <v>0</v>
      </c>
      <c r="DQ193" s="63">
        <f>SUMIFS('[1]NBA-Data-1980-2019'!$G$1:$G$16305,'[1]NBA-Data-1980-2019'!$B$1:$B$16305,$A193,'[1]NBA-Data-1980-2019'!$A$1:$A$16305,DQ$9)</f>
        <v>0</v>
      </c>
      <c r="DR193" s="63">
        <f>SUMIFS('[1]NBA-Data-1980-2019'!$G$1:$G$16305,'[1]NBA-Data-1980-2019'!$B$1:$B$16305,$A193,'[1]NBA-Data-1980-2019'!$A$1:$A$16305,DR$9)</f>
        <v>0</v>
      </c>
      <c r="DS193" s="63">
        <f>SUMIFS('[1]NBA-Data-1980-2019'!$G$1:$G$16305,'[1]NBA-Data-1980-2019'!$B$1:$B$16305,$A193,'[1]NBA-Data-1980-2019'!$A$1:$A$16305,DS$9)</f>
        <v>0</v>
      </c>
      <c r="DT193" s="63">
        <f>SUMIFS('[1]NBA-Data-1980-2019'!$G$1:$G$16305,'[1]NBA-Data-1980-2019'!$B$1:$B$16305,$A193,'[1]NBA-Data-1980-2019'!$A$1:$A$16305,DT$9)</f>
        <v>473604</v>
      </c>
      <c r="DU193" s="63">
        <f>SUMIFS('[1]NBA-Data-1980-2019'!$G$1:$G$16305,'[1]NBA-Data-1980-2019'!$B$1:$B$16305,$A193,'[1]NBA-Data-1980-2019'!$A$1:$A$16305,DU$9)</f>
        <v>354197</v>
      </c>
      <c r="DV193" s="63">
        <f>SUMIFS('[1]NBA-Data-1980-2019'!$G$1:$G$16305,'[1]NBA-Data-1980-2019'!$B$1:$B$16305,$A193,'[1]NBA-Data-1980-2019'!$A$1:$A$16305,DV$9)</f>
        <v>884293</v>
      </c>
      <c r="DW193" s="63">
        <f>SUMIFS('[1]NBA-Data-1980-2019'!$G$1:$G$16305,'[1]NBA-Data-1980-2019'!$B$1:$B$16305,$A193,'[1]NBA-Data-1980-2019'!$A$1:$A$16305,DW$9)</f>
        <v>0</v>
      </c>
      <c r="DX193" s="63">
        <f>SUMIFS('[1]NBA-Data-1980-2019'!$G$1:$G$16305,'[1]NBA-Data-1980-2019'!$B$1:$B$16305,$A193,'[1]NBA-Data-1980-2019'!$A$1:$A$16305,DX$9)</f>
        <v>0</v>
      </c>
      <c r="DY193" s="63">
        <f>SUMIFS('[1]NBA-Data-1980-2019'!$G$1:$G$16305,'[1]NBA-Data-1980-2019'!$B$1:$B$16305,$A193,'[1]NBA-Data-1980-2019'!$A$1:$A$16305,DY$9)</f>
        <v>0</v>
      </c>
      <c r="DZ193" s="63">
        <f>SUMIFS('[1]NBA-Data-1980-2019'!$G$1:$G$16305,'[1]NBA-Data-1980-2019'!$B$1:$B$16305,$A193,'[1]NBA-Data-1980-2019'!$A$1:$A$16305,DZ$9)</f>
        <v>0</v>
      </c>
      <c r="EA193" s="63">
        <f>SUMIFS('[1]NBA-Data-1980-2019'!$G$1:$G$16305,'[1]NBA-Data-1980-2019'!$B$1:$B$16305,$A193,'[1]NBA-Data-1980-2019'!$A$1:$A$16305,EA$9)</f>
        <v>0</v>
      </c>
      <c r="EB193" s="63">
        <f>SUMIFS('[1]NBA-Data-1980-2019'!$G$1:$G$16305,'[1]NBA-Data-1980-2019'!$B$1:$B$16305,$A193,'[1]NBA-Data-1980-2019'!$A$1:$A$16305,EB$9)</f>
        <v>0</v>
      </c>
      <c r="EC193" s="63">
        <f>SUMIFS('[1]NBA-Data-1980-2019'!$G$1:$G$16305,'[1]NBA-Data-1980-2019'!$B$1:$B$16305,$A193,'[1]NBA-Data-1980-2019'!$A$1:$A$16305,EC$9)</f>
        <v>0</v>
      </c>
      <c r="ED193" s="63">
        <f>SUMIFS('[1]NBA-Data-1980-2019'!$G$1:$G$16305,'[1]NBA-Data-1980-2019'!$B$1:$B$16305,$A193,'[1]NBA-Data-1980-2019'!$A$1:$A$16305,ED$9)</f>
        <v>0</v>
      </c>
      <c r="EH193" s="2" t="s">
        <v>1273</v>
      </c>
    </row>
    <row r="194" spans="1:165" x14ac:dyDescent="0.2">
      <c r="A194" s="2" t="s">
        <v>883</v>
      </c>
      <c r="B194" s="2" t="str" cm="1">
        <f t="array" ref="B194">_xlfn.XLOOKUP($A194&amp;B$5,'[1]NBA-Data-1980-2019'!$B$1:$B$16305&amp;'[1]NBA-Data-1980-2019'!$A$1:$A$16305,'[1]NBA-Data-1980-2019'!$D$1:$D$16305,"",0)</f>
        <v/>
      </c>
      <c r="C194" s="2" t="str" cm="1">
        <f t="array" ref="C194">_xlfn.XLOOKUP($A194&amp;C$5,'[1]NBA-Data-1980-2019'!$B$1:$B$16305&amp;'[1]NBA-Data-1980-2019'!$A$1:$A$16305,'[1]NBA-Data-1980-2019'!$D$1:$D$16305,"",0)</f>
        <v/>
      </c>
      <c r="D194" s="2" t="str" cm="1">
        <f t="array" ref="D194">_xlfn.XLOOKUP($A194&amp;D$5,'[1]NBA-Data-1980-2019'!$B$1:$B$16305&amp;'[1]NBA-Data-1980-2019'!$A$1:$A$16305,'[1]NBA-Data-1980-2019'!$D$1:$D$16305,"",0)</f>
        <v/>
      </c>
      <c r="E194" s="2" t="str" cm="1">
        <f t="array" ref="E194">_xlfn.XLOOKUP($A194&amp;E$5,'[1]NBA-Data-1980-2019'!$B$1:$B$16305&amp;'[1]NBA-Data-1980-2019'!$A$1:$A$16305,'[1]NBA-Data-1980-2019'!$D$1:$D$16305,"",0)</f>
        <v/>
      </c>
      <c r="F194" s="2" t="str" cm="1">
        <f t="array" ref="F194">_xlfn.XLOOKUP($A194&amp;F$5,'[1]NBA-Data-1980-2019'!$B$1:$B$16305&amp;'[1]NBA-Data-1980-2019'!$A$1:$A$16305,'[1]NBA-Data-1980-2019'!$D$1:$D$16305,"",0)</f>
        <v/>
      </c>
      <c r="G194" s="2" t="str" cm="1">
        <f t="array" ref="G194">_xlfn.XLOOKUP($A194&amp;G$5,'[1]NBA-Data-1980-2019'!$B$1:$B$16305&amp;'[1]NBA-Data-1980-2019'!$A$1:$A$16305,'[1]NBA-Data-1980-2019'!$D$1:$D$16305,"",0)</f>
        <v/>
      </c>
      <c r="H194" s="2" t="str" cm="1">
        <f t="array" ref="H194">_xlfn.XLOOKUP($A194&amp;H$5,'[1]NBA-Data-1980-2019'!$B$1:$B$16305&amp;'[1]NBA-Data-1980-2019'!$A$1:$A$16305,'[1]NBA-Data-1980-2019'!$D$1:$D$16305,"",0)</f>
        <v/>
      </c>
      <c r="I194" s="2" t="str" cm="1">
        <f t="array" ref="I194">_xlfn.XLOOKUP($A194&amp;I$5,'[1]NBA-Data-1980-2019'!$B$1:$B$16305&amp;'[1]NBA-Data-1980-2019'!$A$1:$A$16305,'[1]NBA-Data-1980-2019'!$D$1:$D$16305,"",0)</f>
        <v/>
      </c>
      <c r="J194" s="2" t="str" cm="1">
        <f t="array" ref="J194">_xlfn.XLOOKUP($A194&amp;J$5,'[1]NBA-Data-1980-2019'!$B$1:$B$16305&amp;'[1]NBA-Data-1980-2019'!$A$1:$A$16305,'[1]NBA-Data-1980-2019'!$D$1:$D$16305,"",0)</f>
        <v/>
      </c>
      <c r="K194" s="2" t="str" cm="1">
        <f t="array" ref="K194">_xlfn.XLOOKUP($A194&amp;K$5,'[1]NBA-Data-1980-2019'!$B$1:$B$16305&amp;'[1]NBA-Data-1980-2019'!$A$1:$A$16305,'[1]NBA-Data-1980-2019'!$D$1:$D$16305,"",0)</f>
        <v/>
      </c>
      <c r="L194" s="2" t="str" cm="1">
        <f t="array" ref="L194">_xlfn.XLOOKUP($A194&amp;L$5,'[1]NBA-Data-1980-2019'!$B$1:$B$16305&amp;'[1]NBA-Data-1980-2019'!$A$1:$A$16305,'[1]NBA-Data-1980-2019'!$D$1:$D$16305,"",0)</f>
        <v/>
      </c>
      <c r="M194" s="2" t="str" cm="1">
        <f t="array" ref="M194">_xlfn.XLOOKUP($A194&amp;M$5,'[1]NBA-Data-1980-2019'!$B$1:$B$16305&amp;'[1]NBA-Data-1980-2019'!$A$1:$A$16305,'[1]NBA-Data-1980-2019'!$D$1:$D$16305,"",0)</f>
        <v/>
      </c>
      <c r="N194" s="2" t="str" cm="1">
        <f t="array" ref="N194">_xlfn.XLOOKUP($A194&amp;N$5,'[1]NBA-Data-1980-2019'!$B$1:$B$16305&amp;'[1]NBA-Data-1980-2019'!$A$1:$A$16305,'[1]NBA-Data-1980-2019'!$D$1:$D$16305,"",0)</f>
        <v/>
      </c>
      <c r="O194" s="2" t="str" cm="1">
        <f t="array" ref="O194">_xlfn.XLOOKUP($A194&amp;O$5,'[1]NBA-Data-1980-2019'!$B$1:$B$16305&amp;'[1]NBA-Data-1980-2019'!$A$1:$A$16305,'[1]NBA-Data-1980-2019'!$D$1:$D$16305,"",0)</f>
        <v/>
      </c>
      <c r="P194" s="2" t="str" cm="1">
        <f t="array" ref="P194">_xlfn.XLOOKUP($A194&amp;P$5,'[1]NBA-Data-1980-2019'!$B$1:$B$16305&amp;'[1]NBA-Data-1980-2019'!$A$1:$A$16305,'[1]NBA-Data-1980-2019'!$D$1:$D$16305,"",0)</f>
        <v/>
      </c>
      <c r="Q194" s="2" t="str" cm="1">
        <f t="array" ref="Q194">_xlfn.XLOOKUP($A194&amp;Q$5,'[1]NBA-Data-1980-2019'!$B$1:$B$16305&amp;'[1]NBA-Data-1980-2019'!$A$1:$A$16305,'[1]NBA-Data-1980-2019'!$D$1:$D$16305,"",0)</f>
        <v>DAL</v>
      </c>
      <c r="R194" s="2" t="str" cm="1">
        <f t="array" ref="R194">_xlfn.XLOOKUP($A194&amp;R$5,'[1]NBA-Data-1980-2019'!$B$1:$B$16305&amp;'[1]NBA-Data-1980-2019'!$A$1:$A$16305,'[1]NBA-Data-1980-2019'!$D$1:$D$16305,"",0)</f>
        <v>TOT</v>
      </c>
      <c r="S194" s="2" t="str" cm="1">
        <f t="array" ref="S194">_xlfn.XLOOKUP($A194&amp;S$5,'[1]NBA-Data-1980-2019'!$B$1:$B$16305&amp;'[1]NBA-Data-1980-2019'!$A$1:$A$16305,'[1]NBA-Data-1980-2019'!$D$1:$D$16305,"",0)</f>
        <v>LAC</v>
      </c>
      <c r="T194" s="2" t="str" cm="1">
        <f t="array" ref="T194">_xlfn.XLOOKUP($A194&amp;T$5,'[1]NBA-Data-1980-2019'!$B$1:$B$16305&amp;'[1]NBA-Data-1980-2019'!$A$1:$A$16305,'[1]NBA-Data-1980-2019'!$D$1:$D$16305,"",0)</f>
        <v>LAL</v>
      </c>
      <c r="U194" s="2" t="str" cm="1">
        <f t="array" ref="U194">_xlfn.XLOOKUP($A194&amp;U$5,'[1]NBA-Data-1980-2019'!$B$1:$B$16305&amp;'[1]NBA-Data-1980-2019'!$A$1:$A$16305,'[1]NBA-Data-1980-2019'!$D$1:$D$16305,"",0)</f>
        <v>LAL</v>
      </c>
      <c r="V194" s="2" t="str" cm="1">
        <f t="array" ref="V194">_xlfn.XLOOKUP($A194&amp;V$5,'[1]NBA-Data-1980-2019'!$B$1:$B$16305&amp;'[1]NBA-Data-1980-2019'!$A$1:$A$16305,'[1]NBA-Data-1980-2019'!$D$1:$D$16305,"",0)</f>
        <v>ATL</v>
      </c>
      <c r="W194" s="2" t="str" cm="1">
        <f t="array" ref="W194">_xlfn.XLOOKUP($A194&amp;W$5,'[1]NBA-Data-1980-2019'!$B$1:$B$16305&amp;'[1]NBA-Data-1980-2019'!$A$1:$A$16305,'[1]NBA-Data-1980-2019'!$D$1:$D$16305,"",0)</f>
        <v/>
      </c>
      <c r="X194" s="2" t="str" cm="1">
        <f t="array" ref="X194">_xlfn.XLOOKUP($A194&amp;X$5,'[1]NBA-Data-1980-2019'!$B$1:$B$16305&amp;'[1]NBA-Data-1980-2019'!$A$1:$A$16305,'[1]NBA-Data-1980-2019'!$D$1:$D$16305,"",0)</f>
        <v/>
      </c>
      <c r="Y194" s="2" t="str" cm="1">
        <f t="array" ref="Y194">_xlfn.XLOOKUP($A194&amp;Y$5,'[1]NBA-Data-1980-2019'!$B$1:$B$16305&amp;'[1]NBA-Data-1980-2019'!$A$1:$A$16305,'[1]NBA-Data-1980-2019'!$D$1:$D$16305,"",0)</f>
        <v>HOU</v>
      </c>
      <c r="Z194" s="2" t="str" cm="1">
        <f t="array" ref="Z194">_xlfn.XLOOKUP($A194&amp;Z$5,'[1]NBA-Data-1980-2019'!$B$1:$B$16305&amp;'[1]NBA-Data-1980-2019'!$A$1:$A$16305,'[1]NBA-Data-1980-2019'!$D$1:$D$16305,"",0)</f>
        <v/>
      </c>
      <c r="AA194" s="2" t="str" cm="1">
        <f t="array" ref="AA194">_xlfn.XLOOKUP($A194&amp;AA$5,'[1]NBA-Data-1980-2019'!$B$1:$B$16305&amp;'[1]NBA-Data-1980-2019'!$A$1:$A$16305,'[1]NBA-Data-1980-2019'!$D$1:$D$16305,"",0)</f>
        <v/>
      </c>
      <c r="AB194" s="2" t="str" cm="1">
        <f t="array" ref="AB194">_xlfn.XLOOKUP($A194&amp;AB$5,'[1]NBA-Data-1980-2019'!$B$1:$B$16305&amp;'[1]NBA-Data-1980-2019'!$A$1:$A$16305,'[1]NBA-Data-1980-2019'!$D$1:$D$16305,"",0)</f>
        <v/>
      </c>
      <c r="AC194" s="2" t="str" cm="1">
        <f t="array" ref="AC194">_xlfn.XLOOKUP($A194&amp;AC$5,'[1]NBA-Data-1980-2019'!$B$1:$B$16305&amp;'[1]NBA-Data-1980-2019'!$A$1:$A$16305,'[1]NBA-Data-1980-2019'!$D$1:$D$16305,"",0)</f>
        <v/>
      </c>
      <c r="AD194" s="2" t="str" cm="1">
        <f t="array" ref="AD194">_xlfn.XLOOKUP($A194&amp;AD$5,'[1]NBA-Data-1980-2019'!$B$1:$B$16305&amp;'[1]NBA-Data-1980-2019'!$A$1:$A$16305,'[1]NBA-Data-1980-2019'!$D$1:$D$16305,"",0)</f>
        <v/>
      </c>
      <c r="AE194" s="2" t="str" cm="1">
        <f t="array" ref="AE194">_xlfn.XLOOKUP($A194&amp;AE$5,'[1]NBA-Data-1980-2019'!$B$1:$B$16305&amp;'[1]NBA-Data-1980-2019'!$A$1:$A$16305,'[1]NBA-Data-1980-2019'!$D$1:$D$16305,"",0)</f>
        <v/>
      </c>
      <c r="AF194" s="2" t="str" cm="1">
        <f t="array" ref="AF194">_xlfn.XLOOKUP($A194&amp;AF$5,'[1]NBA-Data-1980-2019'!$B$1:$B$16305&amp;'[1]NBA-Data-1980-2019'!$A$1:$A$16305,'[1]NBA-Data-1980-2019'!$D$1:$D$16305,"",0)</f>
        <v/>
      </c>
      <c r="AG194" s="2" t="str" cm="1">
        <f t="array" ref="AG194">_xlfn.XLOOKUP($A194&amp;AG$5,'[1]NBA-Data-1980-2019'!$B$1:$B$16305&amp;'[1]NBA-Data-1980-2019'!$A$1:$A$16305,'[1]NBA-Data-1980-2019'!$D$1:$D$16305,"",0)</f>
        <v/>
      </c>
      <c r="AH194" s="2" t="str" cm="1">
        <f t="array" ref="AH194">_xlfn.XLOOKUP($A194&amp;AH$5,'[1]NBA-Data-1980-2019'!$B$1:$B$16305&amp;'[1]NBA-Data-1980-2019'!$A$1:$A$16305,'[1]NBA-Data-1980-2019'!$H$1:$H$16305,"",0)</f>
        <v/>
      </c>
      <c r="AI194" s="2" t="str" cm="1">
        <f t="array" ref="AI194">_xlfn.XLOOKUP($A194&amp;AI$5,'[1]NBA-Data-1980-2019'!$B$1:$B$16305&amp;'[1]NBA-Data-1980-2019'!$A$1:$A$16305,'[1]NBA-Data-1980-2019'!$H$1:$H$16305,"",0)</f>
        <v/>
      </c>
      <c r="AJ194" s="2" t="str" cm="1">
        <f t="array" ref="AJ194">_xlfn.XLOOKUP($A194&amp;AJ$5,'[1]NBA-Data-1980-2019'!$B$1:$B$16305&amp;'[1]NBA-Data-1980-2019'!$A$1:$A$16305,'[1]NBA-Data-1980-2019'!$H$1:$H$16305,"",0)</f>
        <v/>
      </c>
      <c r="AK194" s="2" t="str" cm="1">
        <f t="array" ref="AK194">_xlfn.XLOOKUP($A194&amp;AK$5,'[1]NBA-Data-1980-2019'!$B$1:$B$16305&amp;'[1]NBA-Data-1980-2019'!$A$1:$A$16305,'[1]NBA-Data-1980-2019'!$H$1:$H$16305,"",0)</f>
        <v/>
      </c>
      <c r="AL194" s="2" t="str" cm="1">
        <f t="array" ref="AL194">_xlfn.XLOOKUP($A194&amp;AL$5,'[1]NBA-Data-1980-2019'!$B$1:$B$16305&amp;'[1]NBA-Data-1980-2019'!$A$1:$A$16305,'[1]NBA-Data-1980-2019'!$H$1:$H$16305,"",0)</f>
        <v/>
      </c>
      <c r="AM194" s="2" t="str" cm="1">
        <f t="array" ref="AM194">_xlfn.XLOOKUP($A194&amp;AM$5,'[1]NBA-Data-1980-2019'!$B$1:$B$16305&amp;'[1]NBA-Data-1980-2019'!$A$1:$A$16305,'[1]NBA-Data-1980-2019'!$H$1:$H$16305,"",0)</f>
        <v/>
      </c>
      <c r="AN194" s="2" t="str" cm="1">
        <f t="array" ref="AN194">_xlfn.XLOOKUP($A194&amp;AN$5,'[1]NBA-Data-1980-2019'!$B$1:$B$16305&amp;'[1]NBA-Data-1980-2019'!$A$1:$A$16305,'[1]NBA-Data-1980-2019'!$H$1:$H$16305,"",0)</f>
        <v/>
      </c>
      <c r="AO194" s="2" t="str" cm="1">
        <f t="array" ref="AO194">_xlfn.XLOOKUP($A194&amp;AO$5,'[1]NBA-Data-1980-2019'!$B$1:$B$16305&amp;'[1]NBA-Data-1980-2019'!$A$1:$A$16305,'[1]NBA-Data-1980-2019'!$H$1:$H$16305,"",0)</f>
        <v/>
      </c>
      <c r="AP194" s="2" t="str" cm="1">
        <f t="array" ref="AP194">_xlfn.XLOOKUP($A194&amp;AP$5,'[1]NBA-Data-1980-2019'!$B$1:$B$16305&amp;'[1]NBA-Data-1980-2019'!$A$1:$A$16305,'[1]NBA-Data-1980-2019'!$H$1:$H$16305,"",0)</f>
        <v/>
      </c>
      <c r="AQ194" s="2" t="str" cm="1">
        <f t="array" ref="AQ194">_xlfn.XLOOKUP($A194&amp;AQ$5,'[1]NBA-Data-1980-2019'!$B$1:$B$16305&amp;'[1]NBA-Data-1980-2019'!$A$1:$A$16305,'[1]NBA-Data-1980-2019'!$H$1:$H$16305,"",0)</f>
        <v/>
      </c>
      <c r="AR194" s="2" t="str" cm="1">
        <f t="array" ref="AR194">_xlfn.XLOOKUP($A194&amp;AR$5,'[1]NBA-Data-1980-2019'!$B$1:$B$16305&amp;'[1]NBA-Data-1980-2019'!$A$1:$A$16305,'[1]NBA-Data-1980-2019'!$H$1:$H$16305,"",0)</f>
        <v/>
      </c>
      <c r="AS194" s="2" t="str" cm="1">
        <f t="array" ref="AS194">_xlfn.XLOOKUP($A194&amp;AS$5,'[1]NBA-Data-1980-2019'!$B$1:$B$16305&amp;'[1]NBA-Data-1980-2019'!$A$1:$A$16305,'[1]NBA-Data-1980-2019'!$H$1:$H$16305,"",0)</f>
        <v/>
      </c>
      <c r="AT194" s="2" t="str" cm="1">
        <f t="array" ref="AT194">_xlfn.XLOOKUP($A194&amp;AT$5,'[1]NBA-Data-1980-2019'!$B$1:$B$16305&amp;'[1]NBA-Data-1980-2019'!$A$1:$A$16305,'[1]NBA-Data-1980-2019'!$H$1:$H$16305,"",0)</f>
        <v/>
      </c>
      <c r="AU194" s="2" t="str" cm="1">
        <f t="array" ref="AU194">_xlfn.XLOOKUP($A194&amp;AU$5,'[1]NBA-Data-1980-2019'!$B$1:$B$16305&amp;'[1]NBA-Data-1980-2019'!$A$1:$A$16305,'[1]NBA-Data-1980-2019'!$H$1:$H$16305,"",0)</f>
        <v/>
      </c>
      <c r="AV194" s="2" t="str" cm="1">
        <f t="array" ref="AV194">_xlfn.XLOOKUP($A194&amp;AV$5,'[1]NBA-Data-1980-2019'!$B$1:$B$16305&amp;'[1]NBA-Data-1980-2019'!$A$1:$A$16305,'[1]NBA-Data-1980-2019'!$H$1:$H$16305,"",0)</f>
        <v/>
      </c>
      <c r="AW194" s="2" cm="1">
        <f t="array" ref="AW194">_xlfn.XLOOKUP($A194&amp;AW$5,'[1]NBA-Data-1980-2019'!$B$1:$B$16305&amp;'[1]NBA-Data-1980-2019'!$A$1:$A$16305,'[1]NBA-Data-1980-2019'!$H$1:$H$16305,"",0)</f>
        <v>429.2</v>
      </c>
      <c r="AX194" s="2" cm="1">
        <f t="array" ref="AX194">_xlfn.XLOOKUP($A194&amp;AX$5,'[1]NBA-Data-1980-2019'!$B$1:$B$16305&amp;'[1]NBA-Data-1980-2019'!$A$1:$A$16305,'[1]NBA-Data-1980-2019'!$H$1:$H$16305,"",0)</f>
        <v>351.5</v>
      </c>
      <c r="AY194" s="2" cm="1">
        <f t="array" ref="AY194">_xlfn.XLOOKUP($A194&amp;AY$5,'[1]NBA-Data-1980-2019'!$B$1:$B$16305&amp;'[1]NBA-Data-1980-2019'!$A$1:$A$16305,'[1]NBA-Data-1980-2019'!$H$1:$H$16305,"",0)</f>
        <v>1228.8</v>
      </c>
      <c r="AZ194" s="2" cm="1">
        <f t="array" ref="AZ194">_xlfn.XLOOKUP($A194&amp;AZ$5,'[1]NBA-Data-1980-2019'!$B$1:$B$16305&amp;'[1]NBA-Data-1980-2019'!$A$1:$A$16305,'[1]NBA-Data-1980-2019'!$H$1:$H$16305,"",0)</f>
        <v>702</v>
      </c>
      <c r="BA194" s="2" cm="1">
        <f t="array" ref="BA194">_xlfn.XLOOKUP($A194&amp;BA$5,'[1]NBA-Data-1980-2019'!$B$1:$B$16305&amp;'[1]NBA-Data-1980-2019'!$A$1:$A$16305,'[1]NBA-Data-1980-2019'!$H$1:$H$16305,"",0)</f>
        <v>579.59999999999991</v>
      </c>
      <c r="BB194" s="2" cm="1">
        <f t="array" ref="BB194">_xlfn.XLOOKUP($A194&amp;BB$5,'[1]NBA-Data-1980-2019'!$B$1:$B$16305&amp;'[1]NBA-Data-1980-2019'!$A$1:$A$16305,'[1]NBA-Data-1980-2019'!$H$1:$H$16305,"",0)</f>
        <v>653.4</v>
      </c>
      <c r="BC194" s="2" t="str" cm="1">
        <f t="array" ref="BC194">_xlfn.XLOOKUP($A194&amp;BC$5,'[1]NBA-Data-1980-2019'!$B$1:$B$16305&amp;'[1]NBA-Data-1980-2019'!$A$1:$A$16305,'[1]NBA-Data-1980-2019'!$H$1:$H$16305,"",0)</f>
        <v/>
      </c>
      <c r="BD194" s="2" t="str" cm="1">
        <f t="array" ref="BD194">_xlfn.XLOOKUP($A194&amp;BD$5,'[1]NBA-Data-1980-2019'!$B$1:$B$16305&amp;'[1]NBA-Data-1980-2019'!$A$1:$A$16305,'[1]NBA-Data-1980-2019'!$H$1:$H$16305,"",0)</f>
        <v/>
      </c>
      <c r="BE194" s="2" cm="1">
        <f t="array" ref="BE194">_xlfn.XLOOKUP($A194&amp;BE$5,'[1]NBA-Data-1980-2019'!$B$1:$B$16305&amp;'[1]NBA-Data-1980-2019'!$A$1:$A$16305,'[1]NBA-Data-1980-2019'!$H$1:$H$16305,"",0)</f>
        <v>19</v>
      </c>
      <c r="BF194" s="2" t="str" cm="1">
        <f t="array" ref="BF194">_xlfn.XLOOKUP($A194&amp;BF$5,'[1]NBA-Data-1980-2019'!$B$1:$B$16305&amp;'[1]NBA-Data-1980-2019'!$A$1:$A$16305,'[1]NBA-Data-1980-2019'!$H$1:$H$16305,"",0)</f>
        <v/>
      </c>
      <c r="BG194" s="2" t="str" cm="1">
        <f t="array" ref="BG194">_xlfn.XLOOKUP($A194&amp;BG$5,'[1]NBA-Data-1980-2019'!$B$1:$B$16305&amp;'[1]NBA-Data-1980-2019'!$A$1:$A$16305,'[1]NBA-Data-1980-2019'!$H$1:$H$16305,"",0)</f>
        <v/>
      </c>
      <c r="BH194" s="2" t="str" cm="1">
        <f t="array" ref="BH194">_xlfn.XLOOKUP($A194&amp;BH$5,'[1]NBA-Data-1980-2019'!$B$1:$B$16305&amp;'[1]NBA-Data-1980-2019'!$A$1:$A$16305,'[1]NBA-Data-1980-2019'!$H$1:$H$16305,"",0)</f>
        <v/>
      </c>
      <c r="BI194" s="2" t="str" cm="1">
        <f t="array" ref="BI194">_xlfn.XLOOKUP($A194&amp;BI$5,'[1]NBA-Data-1980-2019'!$B$1:$B$16305&amp;'[1]NBA-Data-1980-2019'!$A$1:$A$16305,'[1]NBA-Data-1980-2019'!$H$1:$H$16305,"",0)</f>
        <v/>
      </c>
      <c r="BJ194" s="2" t="str" cm="1">
        <f t="array" ref="BJ194">_xlfn.XLOOKUP($A194&amp;BJ$5,'[1]NBA-Data-1980-2019'!$B$1:$B$16305&amp;'[1]NBA-Data-1980-2019'!$A$1:$A$16305,'[1]NBA-Data-1980-2019'!$H$1:$H$16305,"",0)</f>
        <v/>
      </c>
      <c r="BK194" s="2" t="str" cm="1">
        <f t="array" ref="BK194">_xlfn.XLOOKUP($A194&amp;BK$5,'[1]NBA-Data-1980-2019'!$B$1:$B$16305&amp;'[1]NBA-Data-1980-2019'!$A$1:$A$16305,'[1]NBA-Data-1980-2019'!$H$1:$H$16305,"",0)</f>
        <v/>
      </c>
      <c r="BL194" s="2" t="str" cm="1">
        <f t="array" ref="BL194">_xlfn.XLOOKUP($A194&amp;BL$5,'[1]NBA-Data-1980-2019'!$B$1:$B$16305&amp;'[1]NBA-Data-1980-2019'!$A$1:$A$16305,'[1]NBA-Data-1980-2019'!$H$1:$H$16305,"",0)</f>
        <v/>
      </c>
      <c r="BM194" s="2" t="str" cm="1">
        <f t="array" ref="BM194">_xlfn.XLOOKUP($A194&amp;BM$5,'[1]NBA-Data-1980-2019'!$B$1:$B$16305&amp;'[1]NBA-Data-1980-2019'!$A$1:$A$16305,'[1]NBA-Data-1980-2019'!$H$1:$H$16305,"",0)</f>
        <v/>
      </c>
      <c r="BN194" s="2" t="str" cm="1">
        <f t="array" ref="BN194">_xlfn.XLOOKUP($A194&amp;BN$5,'[1]NBA-Data-1980-2019'!$B$1:$B$16305&amp;'[1]NBA-Data-1980-2019'!$A$1:$A$16305,'[1]NBA-Data-1980-2019'!$F$1:$F$16305,"",0)</f>
        <v/>
      </c>
      <c r="BO194" s="2" t="str" cm="1">
        <f t="array" ref="BO194">_xlfn.XLOOKUP($A194&amp;BO$5,'[1]NBA-Data-1980-2019'!$B$1:$B$16305&amp;'[1]NBA-Data-1980-2019'!$A$1:$A$16305,'[1]NBA-Data-1980-2019'!$F$1:$F$16305,"",0)</f>
        <v/>
      </c>
      <c r="BP194" s="2" t="str" cm="1">
        <f t="array" ref="BP194">_xlfn.XLOOKUP($A194&amp;BP$5,'[1]NBA-Data-1980-2019'!$B$1:$B$16305&amp;'[1]NBA-Data-1980-2019'!$A$1:$A$16305,'[1]NBA-Data-1980-2019'!$F$1:$F$16305,"",0)</f>
        <v/>
      </c>
      <c r="BQ194" s="2" t="str" cm="1">
        <f t="array" ref="BQ194">_xlfn.XLOOKUP($A194&amp;BQ$5,'[1]NBA-Data-1980-2019'!$B$1:$B$16305&amp;'[1]NBA-Data-1980-2019'!$A$1:$A$16305,'[1]NBA-Data-1980-2019'!$F$1:$F$16305,"",0)</f>
        <v/>
      </c>
      <c r="BR194" s="2" t="str" cm="1">
        <f t="array" ref="BR194">_xlfn.XLOOKUP($A194&amp;BR$5,'[1]NBA-Data-1980-2019'!$B$1:$B$16305&amp;'[1]NBA-Data-1980-2019'!$A$1:$A$16305,'[1]NBA-Data-1980-2019'!$F$1:$F$16305,"",0)</f>
        <v/>
      </c>
      <c r="BS194" s="2" t="str" cm="1">
        <f t="array" ref="BS194">_xlfn.XLOOKUP($A194&amp;BS$5,'[1]NBA-Data-1980-2019'!$B$1:$B$16305&amp;'[1]NBA-Data-1980-2019'!$A$1:$A$16305,'[1]NBA-Data-1980-2019'!$F$1:$F$16305,"",0)</f>
        <v/>
      </c>
      <c r="BT194" s="2" t="str" cm="1">
        <f t="array" ref="BT194">_xlfn.XLOOKUP($A194&amp;BT$5,'[1]NBA-Data-1980-2019'!$B$1:$B$16305&amp;'[1]NBA-Data-1980-2019'!$A$1:$A$16305,'[1]NBA-Data-1980-2019'!$F$1:$F$16305,"",0)</f>
        <v/>
      </c>
      <c r="BU194" s="2" t="str" cm="1">
        <f t="array" ref="BU194">_xlfn.XLOOKUP($A194&amp;BU$5,'[1]NBA-Data-1980-2019'!$B$1:$B$16305&amp;'[1]NBA-Data-1980-2019'!$A$1:$A$16305,'[1]NBA-Data-1980-2019'!$F$1:$F$16305,"",0)</f>
        <v/>
      </c>
      <c r="BV194" s="2" t="str" cm="1">
        <f t="array" ref="BV194">_xlfn.XLOOKUP($A194&amp;BV$5,'[1]NBA-Data-1980-2019'!$B$1:$B$16305&amp;'[1]NBA-Data-1980-2019'!$A$1:$A$16305,'[1]NBA-Data-1980-2019'!$F$1:$F$16305,"",0)</f>
        <v/>
      </c>
      <c r="BW194" s="2" t="str" cm="1">
        <f t="array" ref="BW194">_xlfn.XLOOKUP($A194&amp;BW$5,'[1]NBA-Data-1980-2019'!$B$1:$B$16305&amp;'[1]NBA-Data-1980-2019'!$A$1:$A$16305,'[1]NBA-Data-1980-2019'!$F$1:$F$16305,"",0)</f>
        <v/>
      </c>
      <c r="BX194" s="2" t="str" cm="1">
        <f t="array" ref="BX194">_xlfn.XLOOKUP($A194&amp;BX$5,'[1]NBA-Data-1980-2019'!$B$1:$B$16305&amp;'[1]NBA-Data-1980-2019'!$A$1:$A$16305,'[1]NBA-Data-1980-2019'!$F$1:$F$16305,"",0)</f>
        <v/>
      </c>
      <c r="BY194" s="2" t="str" cm="1">
        <f t="array" ref="BY194">_xlfn.XLOOKUP($A194&amp;BY$5,'[1]NBA-Data-1980-2019'!$B$1:$B$16305&amp;'[1]NBA-Data-1980-2019'!$A$1:$A$16305,'[1]NBA-Data-1980-2019'!$F$1:$F$16305,"",0)</f>
        <v/>
      </c>
      <c r="BZ194" s="2" t="str" cm="1">
        <f t="array" ref="BZ194">_xlfn.XLOOKUP($A194&amp;BZ$5,'[1]NBA-Data-1980-2019'!$B$1:$B$16305&amp;'[1]NBA-Data-1980-2019'!$A$1:$A$16305,'[1]NBA-Data-1980-2019'!$F$1:$F$16305,"",0)</f>
        <v/>
      </c>
      <c r="CA194" s="2" t="str" cm="1">
        <f t="array" ref="CA194">_xlfn.XLOOKUP($A194&amp;CA$5,'[1]NBA-Data-1980-2019'!$B$1:$B$16305&amp;'[1]NBA-Data-1980-2019'!$A$1:$A$16305,'[1]NBA-Data-1980-2019'!$F$1:$F$16305,"",0)</f>
        <v/>
      </c>
      <c r="CB194" s="2" t="str" cm="1">
        <f t="array" ref="CB194">_xlfn.XLOOKUP($A194&amp;CB$5,'[1]NBA-Data-1980-2019'!$B$1:$B$16305&amp;'[1]NBA-Data-1980-2019'!$A$1:$A$16305,'[1]NBA-Data-1980-2019'!$F$1:$F$16305,"",0)</f>
        <v/>
      </c>
      <c r="CC194" s="2" cm="1">
        <f t="array" ref="CC194">_xlfn.XLOOKUP($A194&amp;CC$5,'[1]NBA-Data-1980-2019'!$B$1:$B$16305&amp;'[1]NBA-Data-1980-2019'!$A$1:$A$16305,'[1]NBA-Data-1980-2019'!$F$1:$F$16305,"",0)</f>
        <v>9.1999999999999993</v>
      </c>
      <c r="CD194" s="2" cm="1">
        <f t="array" ref="CD194">_xlfn.XLOOKUP($A194&amp;CD$5,'[1]NBA-Data-1980-2019'!$B$1:$B$16305&amp;'[1]NBA-Data-1980-2019'!$A$1:$A$16305,'[1]NBA-Data-1980-2019'!$F$1:$F$16305,"",0)</f>
        <v>9.6</v>
      </c>
      <c r="CE194" s="2" cm="1">
        <f t="array" ref="CE194">_xlfn.XLOOKUP($A194&amp;CE$5,'[1]NBA-Data-1980-2019'!$B$1:$B$16305&amp;'[1]NBA-Data-1980-2019'!$A$1:$A$16305,'[1]NBA-Data-1980-2019'!$F$1:$F$16305,"",0)</f>
        <v>10.7</v>
      </c>
      <c r="CF194" s="2" cm="1">
        <f t="array" ref="CF194">_xlfn.XLOOKUP($A194&amp;CF$5,'[1]NBA-Data-1980-2019'!$B$1:$B$16305&amp;'[1]NBA-Data-1980-2019'!$A$1:$A$16305,'[1]NBA-Data-1980-2019'!$F$1:$F$16305,"",0)</f>
        <v>9.9</v>
      </c>
      <c r="CG194" s="2" cm="1">
        <f t="array" ref="CG194">_xlfn.XLOOKUP($A194&amp;CG$5,'[1]NBA-Data-1980-2019'!$B$1:$B$16305&amp;'[1]NBA-Data-1980-2019'!$A$1:$A$16305,'[1]NBA-Data-1980-2019'!$F$1:$F$16305,"",0)</f>
        <v>6.7</v>
      </c>
      <c r="CH194" s="2" cm="1">
        <f t="array" ref="CH194">_xlfn.XLOOKUP($A194&amp;CH$5,'[1]NBA-Data-1980-2019'!$B$1:$B$16305&amp;'[1]NBA-Data-1980-2019'!$A$1:$A$16305,'[1]NBA-Data-1980-2019'!$F$1:$F$16305,"",0)</f>
        <v>8</v>
      </c>
      <c r="CI194" s="2" t="str" cm="1">
        <f t="array" ref="CI194">_xlfn.XLOOKUP($A194&amp;CI$5,'[1]NBA-Data-1980-2019'!$B$1:$B$16305&amp;'[1]NBA-Data-1980-2019'!$A$1:$A$16305,'[1]NBA-Data-1980-2019'!$F$1:$F$16305,"",0)</f>
        <v/>
      </c>
      <c r="CJ194" s="2" t="str" cm="1">
        <f t="array" ref="CJ194">_xlfn.XLOOKUP($A194&amp;CJ$5,'[1]NBA-Data-1980-2019'!$B$1:$B$16305&amp;'[1]NBA-Data-1980-2019'!$A$1:$A$16305,'[1]NBA-Data-1980-2019'!$F$1:$F$16305,"",0)</f>
        <v/>
      </c>
      <c r="CK194" s="2" cm="1">
        <f t="array" ref="CK194">_xlfn.XLOOKUP($A194&amp;CK$5,'[1]NBA-Data-1980-2019'!$B$1:$B$16305&amp;'[1]NBA-Data-1980-2019'!$A$1:$A$16305,'[1]NBA-Data-1980-2019'!$F$1:$F$16305,"",0)</f>
        <v>2.5</v>
      </c>
      <c r="CL194" s="2" t="str" cm="1">
        <f t="array" ref="CL194">_xlfn.XLOOKUP($A194&amp;CL$5,'[1]NBA-Data-1980-2019'!$B$1:$B$16305&amp;'[1]NBA-Data-1980-2019'!$A$1:$A$16305,'[1]NBA-Data-1980-2019'!$F$1:$F$16305,"",0)</f>
        <v/>
      </c>
      <c r="CM194" s="2" t="str" cm="1">
        <f t="array" ref="CM194">_xlfn.XLOOKUP($A194&amp;CM$5,'[1]NBA-Data-1980-2019'!$B$1:$B$16305&amp;'[1]NBA-Data-1980-2019'!$A$1:$A$16305,'[1]NBA-Data-1980-2019'!$F$1:$F$16305,"",0)</f>
        <v/>
      </c>
      <c r="CN194" s="2" t="str" cm="1">
        <f t="array" ref="CN194">_xlfn.XLOOKUP($A194&amp;CN$5,'[1]NBA-Data-1980-2019'!$B$1:$B$16305&amp;'[1]NBA-Data-1980-2019'!$A$1:$A$16305,'[1]NBA-Data-1980-2019'!$F$1:$F$16305,"",0)</f>
        <v/>
      </c>
      <c r="CO194" s="2" t="str" cm="1">
        <f t="array" ref="CO194">_xlfn.XLOOKUP($A194&amp;CO$5,'[1]NBA-Data-1980-2019'!$B$1:$B$16305&amp;'[1]NBA-Data-1980-2019'!$A$1:$A$16305,'[1]NBA-Data-1980-2019'!$F$1:$F$16305,"",0)</f>
        <v/>
      </c>
      <c r="CP194" s="2" t="str" cm="1">
        <f t="array" ref="CP194">_xlfn.XLOOKUP($A194&amp;CP$5,'[1]NBA-Data-1980-2019'!$B$1:$B$16305&amp;'[1]NBA-Data-1980-2019'!$A$1:$A$16305,'[1]NBA-Data-1980-2019'!$F$1:$F$16305,"",0)</f>
        <v/>
      </c>
      <c r="CQ194" s="2" t="str" cm="1">
        <f t="array" ref="CQ194">_xlfn.XLOOKUP($A194&amp;CQ$5,'[1]NBA-Data-1980-2019'!$B$1:$B$16305&amp;'[1]NBA-Data-1980-2019'!$A$1:$A$16305,'[1]NBA-Data-1980-2019'!$F$1:$F$16305,"",0)</f>
        <v/>
      </c>
      <c r="CR194" s="2" t="str" cm="1">
        <f t="array" ref="CR194">_xlfn.XLOOKUP($A194&amp;CR$5,'[1]NBA-Data-1980-2019'!$B$1:$B$16305&amp;'[1]NBA-Data-1980-2019'!$A$1:$A$16305,'[1]NBA-Data-1980-2019'!$F$1:$F$16305,"",0)</f>
        <v/>
      </c>
      <c r="CS194" s="2" t="str" cm="1">
        <f t="array" ref="CS194">_xlfn.XLOOKUP($A194&amp;CS$5,'[1]NBA-Data-1980-2019'!$B$1:$B$16305&amp;'[1]NBA-Data-1980-2019'!$A$1:$A$16305,'[1]NBA-Data-1980-2019'!$F$1:$F$16305,"",0)</f>
        <v/>
      </c>
      <c r="CU194" s="2" t="str">
        <f>_xlfn.XLOOKUP($A194,TEAMS!$G$1:$G$839,TEAMS!$H$1:$H$839,"",0)</f>
        <v>PF</v>
      </c>
      <c r="CV194" s="2" t="str">
        <f>_xlfn.XLOOKUP($CU194,DASHBOARD!$B$22:$B$27,DASHBOARD!$C$22:$C$27,"",0)</f>
        <v>FORWARD</v>
      </c>
      <c r="CY194" s="63">
        <f>SUMIFS('[1]NBA-Data-1980-2019'!$G$1:$G$16305,'[1]NBA-Data-1980-2019'!$B$1:$B$16305,$A194,'[1]NBA-Data-1980-2019'!$A$1:$A$16305,CY$9)</f>
        <v>0</v>
      </c>
      <c r="CZ194" s="63">
        <f>SUMIFS('[1]NBA-Data-1980-2019'!$G$1:$G$16305,'[1]NBA-Data-1980-2019'!$B$1:$B$16305,$A194,'[1]NBA-Data-1980-2019'!$A$1:$A$16305,CZ$9)</f>
        <v>0</v>
      </c>
      <c r="DA194" s="63">
        <f>SUMIFS('[1]NBA-Data-1980-2019'!$G$1:$G$16305,'[1]NBA-Data-1980-2019'!$B$1:$B$16305,$A194,'[1]NBA-Data-1980-2019'!$A$1:$A$16305,DA$9)</f>
        <v>0</v>
      </c>
      <c r="DB194" s="63">
        <f>SUMIFS('[1]NBA-Data-1980-2019'!$G$1:$G$16305,'[1]NBA-Data-1980-2019'!$B$1:$B$16305,$A194,'[1]NBA-Data-1980-2019'!$A$1:$A$16305,DB$9)</f>
        <v>0</v>
      </c>
      <c r="DC194" s="63">
        <f>SUMIFS('[1]NBA-Data-1980-2019'!$G$1:$G$16305,'[1]NBA-Data-1980-2019'!$B$1:$B$16305,$A194,'[1]NBA-Data-1980-2019'!$A$1:$A$16305,DC$9)</f>
        <v>0</v>
      </c>
      <c r="DD194" s="63">
        <f>SUMIFS('[1]NBA-Data-1980-2019'!$G$1:$G$16305,'[1]NBA-Data-1980-2019'!$B$1:$B$16305,$A194,'[1]NBA-Data-1980-2019'!$A$1:$A$16305,DD$9)</f>
        <v>0</v>
      </c>
      <c r="DE194" s="63">
        <f>SUMIFS('[1]NBA-Data-1980-2019'!$G$1:$G$16305,'[1]NBA-Data-1980-2019'!$B$1:$B$16305,$A194,'[1]NBA-Data-1980-2019'!$A$1:$A$16305,DE$9)</f>
        <v>0</v>
      </c>
      <c r="DF194" s="63">
        <f>SUMIFS('[1]NBA-Data-1980-2019'!$G$1:$G$16305,'[1]NBA-Data-1980-2019'!$B$1:$B$16305,$A194,'[1]NBA-Data-1980-2019'!$A$1:$A$16305,DF$9)</f>
        <v>0</v>
      </c>
      <c r="DG194" s="63">
        <f>SUMIFS('[1]NBA-Data-1980-2019'!$G$1:$G$16305,'[1]NBA-Data-1980-2019'!$B$1:$B$16305,$A194,'[1]NBA-Data-1980-2019'!$A$1:$A$16305,DG$9)</f>
        <v>0</v>
      </c>
      <c r="DH194" s="63">
        <f>SUMIFS('[1]NBA-Data-1980-2019'!$G$1:$G$16305,'[1]NBA-Data-1980-2019'!$B$1:$B$16305,$A194,'[1]NBA-Data-1980-2019'!$A$1:$A$16305,DH$9)</f>
        <v>0</v>
      </c>
      <c r="DI194" s="63">
        <f>SUMIFS('[1]NBA-Data-1980-2019'!$G$1:$G$16305,'[1]NBA-Data-1980-2019'!$B$1:$B$16305,$A194,'[1]NBA-Data-1980-2019'!$A$1:$A$16305,DI$9)</f>
        <v>0</v>
      </c>
      <c r="DJ194" s="63">
        <f>SUMIFS('[1]NBA-Data-1980-2019'!$G$1:$G$16305,'[1]NBA-Data-1980-2019'!$B$1:$B$16305,$A194,'[1]NBA-Data-1980-2019'!$A$1:$A$16305,DJ$9)</f>
        <v>0</v>
      </c>
      <c r="DK194" s="63">
        <f>SUMIFS('[1]NBA-Data-1980-2019'!$G$1:$G$16305,'[1]NBA-Data-1980-2019'!$B$1:$B$16305,$A194,'[1]NBA-Data-1980-2019'!$A$1:$A$16305,DK$9)</f>
        <v>0</v>
      </c>
      <c r="DL194" s="63">
        <f>SUMIFS('[1]NBA-Data-1980-2019'!$G$1:$G$16305,'[1]NBA-Data-1980-2019'!$B$1:$B$16305,$A194,'[1]NBA-Data-1980-2019'!$A$1:$A$16305,DL$9)</f>
        <v>0</v>
      </c>
      <c r="DM194" s="63">
        <f>SUMIFS('[1]NBA-Data-1980-2019'!$G$1:$G$16305,'[1]NBA-Data-1980-2019'!$B$1:$B$16305,$A194,'[1]NBA-Data-1980-2019'!$A$1:$A$16305,DM$9)</f>
        <v>0</v>
      </c>
      <c r="DN194" s="63">
        <f>SUMIFS('[1]NBA-Data-1980-2019'!$G$1:$G$16305,'[1]NBA-Data-1980-2019'!$B$1:$B$16305,$A194,'[1]NBA-Data-1980-2019'!$A$1:$A$16305,DN$9)</f>
        <v>398762</v>
      </c>
      <c r="DO194" s="63">
        <f>SUMIFS('[1]NBA-Data-1980-2019'!$G$1:$G$16305,'[1]NBA-Data-1980-2019'!$B$1:$B$16305,$A194,'[1]NBA-Data-1980-2019'!$A$1:$A$16305,DO$9)</f>
        <v>744551</v>
      </c>
      <c r="DP194" s="63">
        <f>SUMIFS('[1]NBA-Data-1980-2019'!$G$1:$G$16305,'[1]NBA-Data-1980-2019'!$B$1:$B$16305,$A194,'[1]NBA-Data-1980-2019'!$A$1:$A$16305,DP$9)</f>
        <v>800000</v>
      </c>
      <c r="DQ194" s="63">
        <f>SUMIFS('[1]NBA-Data-1980-2019'!$G$1:$G$16305,'[1]NBA-Data-1980-2019'!$B$1:$B$16305,$A194,'[1]NBA-Data-1980-2019'!$A$1:$A$16305,DQ$9)</f>
        <v>854957</v>
      </c>
      <c r="DR194" s="63">
        <f>SUMIFS('[1]NBA-Data-1980-2019'!$G$1:$G$16305,'[1]NBA-Data-1980-2019'!$B$1:$B$16305,$A194,'[1]NBA-Data-1980-2019'!$A$1:$A$16305,DR$9)</f>
        <v>959111</v>
      </c>
      <c r="DS194" s="63">
        <f>SUMIFS('[1]NBA-Data-1980-2019'!$G$1:$G$16305,'[1]NBA-Data-1980-2019'!$B$1:$B$16305,$A194,'[1]NBA-Data-1980-2019'!$A$1:$A$16305,DS$9)</f>
        <v>1069609</v>
      </c>
      <c r="DT194" s="63">
        <f>SUMIFS('[1]NBA-Data-1980-2019'!$G$1:$G$16305,'[1]NBA-Data-1980-2019'!$B$1:$B$16305,$A194,'[1]NBA-Data-1980-2019'!$A$1:$A$16305,DT$9)</f>
        <v>0</v>
      </c>
      <c r="DU194" s="63">
        <f>SUMIFS('[1]NBA-Data-1980-2019'!$G$1:$G$16305,'[1]NBA-Data-1980-2019'!$B$1:$B$16305,$A194,'[1]NBA-Data-1980-2019'!$A$1:$A$16305,DU$9)</f>
        <v>0</v>
      </c>
      <c r="DV194" s="63">
        <f>SUMIFS('[1]NBA-Data-1980-2019'!$G$1:$G$16305,'[1]NBA-Data-1980-2019'!$B$1:$B$16305,$A194,'[1]NBA-Data-1980-2019'!$A$1:$A$16305,DV$9)</f>
        <v>0</v>
      </c>
      <c r="DW194" s="63">
        <f>SUMIFS('[1]NBA-Data-1980-2019'!$G$1:$G$16305,'[1]NBA-Data-1980-2019'!$B$1:$B$16305,$A194,'[1]NBA-Data-1980-2019'!$A$1:$A$16305,DW$9)</f>
        <v>0</v>
      </c>
      <c r="DX194" s="63">
        <f>SUMIFS('[1]NBA-Data-1980-2019'!$G$1:$G$16305,'[1]NBA-Data-1980-2019'!$B$1:$B$16305,$A194,'[1]NBA-Data-1980-2019'!$A$1:$A$16305,DX$9)</f>
        <v>0</v>
      </c>
      <c r="DY194" s="63">
        <f>SUMIFS('[1]NBA-Data-1980-2019'!$G$1:$G$16305,'[1]NBA-Data-1980-2019'!$B$1:$B$16305,$A194,'[1]NBA-Data-1980-2019'!$A$1:$A$16305,DY$9)</f>
        <v>0</v>
      </c>
      <c r="DZ194" s="63">
        <f>SUMIFS('[1]NBA-Data-1980-2019'!$G$1:$G$16305,'[1]NBA-Data-1980-2019'!$B$1:$B$16305,$A194,'[1]NBA-Data-1980-2019'!$A$1:$A$16305,DZ$9)</f>
        <v>0</v>
      </c>
      <c r="EA194" s="63">
        <f>SUMIFS('[1]NBA-Data-1980-2019'!$G$1:$G$16305,'[1]NBA-Data-1980-2019'!$B$1:$B$16305,$A194,'[1]NBA-Data-1980-2019'!$A$1:$A$16305,EA$9)</f>
        <v>0</v>
      </c>
      <c r="EB194" s="63">
        <f>SUMIFS('[1]NBA-Data-1980-2019'!$G$1:$G$16305,'[1]NBA-Data-1980-2019'!$B$1:$B$16305,$A194,'[1]NBA-Data-1980-2019'!$A$1:$A$16305,EB$9)</f>
        <v>0</v>
      </c>
      <c r="EC194" s="63">
        <f>SUMIFS('[1]NBA-Data-1980-2019'!$G$1:$G$16305,'[1]NBA-Data-1980-2019'!$B$1:$B$16305,$A194,'[1]NBA-Data-1980-2019'!$A$1:$A$16305,EC$9)</f>
        <v>0</v>
      </c>
      <c r="ED194" s="63">
        <f>SUMIFS('[1]NBA-Data-1980-2019'!$G$1:$G$16305,'[1]NBA-Data-1980-2019'!$B$1:$B$16305,$A194,'[1]NBA-Data-1980-2019'!$A$1:$A$16305,ED$9)</f>
        <v>0</v>
      </c>
      <c r="EH194" s="2" t="s">
        <v>1482</v>
      </c>
    </row>
    <row r="195" spans="1:165" x14ac:dyDescent="0.2">
      <c r="A195" s="2" t="s">
        <v>608</v>
      </c>
      <c r="B195" s="2" t="str" cm="1">
        <f t="array" ref="B195">_xlfn.XLOOKUP($A195&amp;B$5,'[1]NBA-Data-1980-2019'!$B$1:$B$16305&amp;'[1]NBA-Data-1980-2019'!$A$1:$A$16305,'[1]NBA-Data-1980-2019'!$D$1:$D$16305,"",0)</f>
        <v/>
      </c>
      <c r="C195" s="2" t="str" cm="1">
        <f t="array" ref="C195">_xlfn.XLOOKUP($A195&amp;C$5,'[1]NBA-Data-1980-2019'!$B$1:$B$16305&amp;'[1]NBA-Data-1980-2019'!$A$1:$A$16305,'[1]NBA-Data-1980-2019'!$D$1:$D$16305,"",0)</f>
        <v/>
      </c>
      <c r="D195" s="2" t="str" cm="1">
        <f t="array" ref="D195">_xlfn.XLOOKUP($A195&amp;D$5,'[1]NBA-Data-1980-2019'!$B$1:$B$16305&amp;'[1]NBA-Data-1980-2019'!$A$1:$A$16305,'[1]NBA-Data-1980-2019'!$D$1:$D$16305,"",0)</f>
        <v/>
      </c>
      <c r="E195" s="2" t="str" cm="1">
        <f t="array" ref="E195">_xlfn.XLOOKUP($A195&amp;E$5,'[1]NBA-Data-1980-2019'!$B$1:$B$16305&amp;'[1]NBA-Data-1980-2019'!$A$1:$A$16305,'[1]NBA-Data-1980-2019'!$D$1:$D$16305,"",0)</f>
        <v/>
      </c>
      <c r="F195" s="2" t="str" cm="1">
        <f t="array" ref="F195">_xlfn.XLOOKUP($A195&amp;F$5,'[1]NBA-Data-1980-2019'!$B$1:$B$16305&amp;'[1]NBA-Data-1980-2019'!$A$1:$A$16305,'[1]NBA-Data-1980-2019'!$D$1:$D$16305,"",0)</f>
        <v/>
      </c>
      <c r="G195" s="2" t="str" cm="1">
        <f t="array" ref="G195">_xlfn.XLOOKUP($A195&amp;G$5,'[1]NBA-Data-1980-2019'!$B$1:$B$16305&amp;'[1]NBA-Data-1980-2019'!$A$1:$A$16305,'[1]NBA-Data-1980-2019'!$D$1:$D$16305,"",0)</f>
        <v/>
      </c>
      <c r="H195" s="2" t="str" cm="1">
        <f t="array" ref="H195">_xlfn.XLOOKUP($A195&amp;H$5,'[1]NBA-Data-1980-2019'!$B$1:$B$16305&amp;'[1]NBA-Data-1980-2019'!$A$1:$A$16305,'[1]NBA-Data-1980-2019'!$D$1:$D$16305,"",0)</f>
        <v/>
      </c>
      <c r="I195" s="2" t="str" cm="1">
        <f t="array" ref="I195">_xlfn.XLOOKUP($A195&amp;I$5,'[1]NBA-Data-1980-2019'!$B$1:$B$16305&amp;'[1]NBA-Data-1980-2019'!$A$1:$A$16305,'[1]NBA-Data-1980-2019'!$D$1:$D$16305,"",0)</f>
        <v/>
      </c>
      <c r="J195" s="2" t="str" cm="1">
        <f t="array" ref="J195">_xlfn.XLOOKUP($A195&amp;J$5,'[1]NBA-Data-1980-2019'!$B$1:$B$16305&amp;'[1]NBA-Data-1980-2019'!$A$1:$A$16305,'[1]NBA-Data-1980-2019'!$D$1:$D$16305,"",0)</f>
        <v/>
      </c>
      <c r="K195" s="2" t="str" cm="1">
        <f t="array" ref="K195">_xlfn.XLOOKUP($A195&amp;K$5,'[1]NBA-Data-1980-2019'!$B$1:$B$16305&amp;'[1]NBA-Data-1980-2019'!$A$1:$A$16305,'[1]NBA-Data-1980-2019'!$D$1:$D$16305,"",0)</f>
        <v/>
      </c>
      <c r="L195" s="2" t="str" cm="1">
        <f t="array" ref="L195">_xlfn.XLOOKUP($A195&amp;L$5,'[1]NBA-Data-1980-2019'!$B$1:$B$16305&amp;'[1]NBA-Data-1980-2019'!$A$1:$A$16305,'[1]NBA-Data-1980-2019'!$D$1:$D$16305,"",0)</f>
        <v/>
      </c>
      <c r="M195" s="2" t="str" cm="1">
        <f t="array" ref="M195">_xlfn.XLOOKUP($A195&amp;M$5,'[1]NBA-Data-1980-2019'!$B$1:$B$16305&amp;'[1]NBA-Data-1980-2019'!$A$1:$A$16305,'[1]NBA-Data-1980-2019'!$D$1:$D$16305,"",0)</f>
        <v/>
      </c>
      <c r="N195" s="2" t="str" cm="1">
        <f t="array" ref="N195">_xlfn.XLOOKUP($A195&amp;N$5,'[1]NBA-Data-1980-2019'!$B$1:$B$16305&amp;'[1]NBA-Data-1980-2019'!$A$1:$A$16305,'[1]NBA-Data-1980-2019'!$D$1:$D$16305,"",0)</f>
        <v/>
      </c>
      <c r="O195" s="2" t="str" cm="1">
        <f t="array" ref="O195">_xlfn.XLOOKUP($A195&amp;O$5,'[1]NBA-Data-1980-2019'!$B$1:$B$16305&amp;'[1]NBA-Data-1980-2019'!$A$1:$A$16305,'[1]NBA-Data-1980-2019'!$D$1:$D$16305,"",0)</f>
        <v/>
      </c>
      <c r="P195" s="2" t="str" cm="1">
        <f t="array" ref="P195">_xlfn.XLOOKUP($A195&amp;P$5,'[1]NBA-Data-1980-2019'!$B$1:$B$16305&amp;'[1]NBA-Data-1980-2019'!$A$1:$A$16305,'[1]NBA-Data-1980-2019'!$D$1:$D$16305,"",0)</f>
        <v/>
      </c>
      <c r="Q195" s="2" t="str" cm="1">
        <f t="array" ref="Q195">_xlfn.XLOOKUP($A195&amp;Q$5,'[1]NBA-Data-1980-2019'!$B$1:$B$16305&amp;'[1]NBA-Data-1980-2019'!$A$1:$A$16305,'[1]NBA-Data-1980-2019'!$D$1:$D$16305,"",0)</f>
        <v/>
      </c>
      <c r="R195" s="2" t="str" cm="1">
        <f t="array" ref="R195">_xlfn.XLOOKUP($A195&amp;R$5,'[1]NBA-Data-1980-2019'!$B$1:$B$16305&amp;'[1]NBA-Data-1980-2019'!$A$1:$A$16305,'[1]NBA-Data-1980-2019'!$D$1:$D$16305,"",0)</f>
        <v/>
      </c>
      <c r="S195" s="2" t="str" cm="1">
        <f t="array" ref="S195">_xlfn.XLOOKUP($A195&amp;S$5,'[1]NBA-Data-1980-2019'!$B$1:$B$16305&amp;'[1]NBA-Data-1980-2019'!$A$1:$A$16305,'[1]NBA-Data-1980-2019'!$D$1:$D$16305,"",0)</f>
        <v/>
      </c>
      <c r="T195" s="2" t="str" cm="1">
        <f t="array" ref="T195">_xlfn.XLOOKUP($A195&amp;T$5,'[1]NBA-Data-1980-2019'!$B$1:$B$16305&amp;'[1]NBA-Data-1980-2019'!$A$1:$A$16305,'[1]NBA-Data-1980-2019'!$D$1:$D$16305,"",0)</f>
        <v/>
      </c>
      <c r="U195" s="2" t="str" cm="1">
        <f t="array" ref="U195">_xlfn.XLOOKUP($A195&amp;U$5,'[1]NBA-Data-1980-2019'!$B$1:$B$16305&amp;'[1]NBA-Data-1980-2019'!$A$1:$A$16305,'[1]NBA-Data-1980-2019'!$D$1:$D$16305,"",0)</f>
        <v>PHI</v>
      </c>
      <c r="V195" s="2" t="str" cm="1">
        <f t="array" ref="V195">_xlfn.XLOOKUP($A195&amp;V$5,'[1]NBA-Data-1980-2019'!$B$1:$B$16305&amp;'[1]NBA-Data-1980-2019'!$A$1:$A$16305,'[1]NBA-Data-1980-2019'!$D$1:$D$16305,"",0)</f>
        <v>PHI</v>
      </c>
      <c r="W195" s="2" t="str" cm="1">
        <f t="array" ref="W195">_xlfn.XLOOKUP($A195&amp;W$5,'[1]NBA-Data-1980-2019'!$B$1:$B$16305&amp;'[1]NBA-Data-1980-2019'!$A$1:$A$16305,'[1]NBA-Data-1980-2019'!$D$1:$D$16305,"",0)</f>
        <v>PHI</v>
      </c>
      <c r="X195" s="2" t="str" cm="1">
        <f t="array" ref="X195">_xlfn.XLOOKUP($A195&amp;X$5,'[1]NBA-Data-1980-2019'!$B$1:$B$16305&amp;'[1]NBA-Data-1980-2019'!$A$1:$A$16305,'[1]NBA-Data-1980-2019'!$D$1:$D$16305,"",0)</f>
        <v>PHI</v>
      </c>
      <c r="Y195" s="2" t="str" cm="1">
        <f t="array" ref="Y195">_xlfn.XLOOKUP($A195&amp;Y$5,'[1]NBA-Data-1980-2019'!$B$1:$B$16305&amp;'[1]NBA-Data-1980-2019'!$A$1:$A$16305,'[1]NBA-Data-1980-2019'!$D$1:$D$16305,"",0)</f>
        <v>NOP</v>
      </c>
      <c r="Z195" s="2" t="str" cm="1">
        <f t="array" ref="Z195">_xlfn.XLOOKUP($A195&amp;Z$5,'[1]NBA-Data-1980-2019'!$B$1:$B$16305&amp;'[1]NBA-Data-1980-2019'!$A$1:$A$16305,'[1]NBA-Data-1980-2019'!$D$1:$D$16305,"",0)</f>
        <v>NOP</v>
      </c>
      <c r="AA195" s="2" t="str" cm="1">
        <f t="array" ref="AA195">_xlfn.XLOOKUP($A195&amp;AA$5,'[1]NBA-Data-1980-2019'!$B$1:$B$16305&amp;'[1]NBA-Data-1980-2019'!$A$1:$A$16305,'[1]NBA-Data-1980-2019'!$D$1:$D$16305,"",0)</f>
        <v>NOP</v>
      </c>
      <c r="AB195" s="2" t="str" cm="1">
        <f t="array" ref="AB195">_xlfn.XLOOKUP($A195&amp;AB$5,'[1]NBA-Data-1980-2019'!$B$1:$B$16305&amp;'[1]NBA-Data-1980-2019'!$A$1:$A$16305,'[1]NBA-Data-1980-2019'!$D$1:$D$16305,"",0)</f>
        <v>NOP</v>
      </c>
      <c r="AC195" s="2" t="str" cm="1">
        <f t="array" ref="AC195">_xlfn.XLOOKUP($A195&amp;AC$5,'[1]NBA-Data-1980-2019'!$B$1:$B$16305&amp;'[1]NBA-Data-1980-2019'!$A$1:$A$16305,'[1]NBA-Data-1980-2019'!$D$1:$D$16305,"",0)</f>
        <v>NOP</v>
      </c>
      <c r="AD195" s="2" t="str" cm="1">
        <f t="array" ref="AD195">_xlfn.XLOOKUP($A195&amp;AD$5,'[1]NBA-Data-1980-2019'!$B$1:$B$16305&amp;'[1]NBA-Data-1980-2019'!$A$1:$A$16305,'[1]NBA-Data-1980-2019'!$D$1:$D$16305,"",0)</f>
        <v>NOP</v>
      </c>
      <c r="AE195" s="2" t="str" cm="1">
        <f t="array" ref="AE195">_xlfn.XLOOKUP($A195&amp;AE$5,'[1]NBA-Data-1980-2019'!$B$1:$B$16305&amp;'[1]NBA-Data-1980-2019'!$A$1:$A$16305,'[1]NBA-Data-1980-2019'!$D$1:$D$16305,"",0)</f>
        <v/>
      </c>
      <c r="AF195" s="2" t="str" cm="1">
        <f t="array" ref="AF195">_xlfn.XLOOKUP($A195&amp;AF$5,'[1]NBA-Data-1980-2019'!$B$1:$B$16305&amp;'[1]NBA-Data-1980-2019'!$A$1:$A$16305,'[1]NBA-Data-1980-2019'!$D$1:$D$16305,"",0)</f>
        <v/>
      </c>
      <c r="AG195" s="2" t="str" cm="1">
        <f t="array" ref="AG195">_xlfn.XLOOKUP($A195&amp;AG$5,'[1]NBA-Data-1980-2019'!$B$1:$B$16305&amp;'[1]NBA-Data-1980-2019'!$A$1:$A$16305,'[1]NBA-Data-1980-2019'!$D$1:$D$16305,"",0)</f>
        <v/>
      </c>
      <c r="AH195" s="2" t="str" cm="1">
        <f t="array" ref="AH195">_xlfn.XLOOKUP($A195&amp;AH$5,'[1]NBA-Data-1980-2019'!$B$1:$B$16305&amp;'[1]NBA-Data-1980-2019'!$A$1:$A$16305,'[1]NBA-Data-1980-2019'!$H$1:$H$16305,"",0)</f>
        <v/>
      </c>
      <c r="AI195" s="2" t="str" cm="1">
        <f t="array" ref="AI195">_xlfn.XLOOKUP($A195&amp;AI$5,'[1]NBA-Data-1980-2019'!$B$1:$B$16305&amp;'[1]NBA-Data-1980-2019'!$A$1:$A$16305,'[1]NBA-Data-1980-2019'!$H$1:$H$16305,"",0)</f>
        <v/>
      </c>
      <c r="AJ195" s="2" t="str" cm="1">
        <f t="array" ref="AJ195">_xlfn.XLOOKUP($A195&amp;AJ$5,'[1]NBA-Data-1980-2019'!$B$1:$B$16305&amp;'[1]NBA-Data-1980-2019'!$A$1:$A$16305,'[1]NBA-Data-1980-2019'!$H$1:$H$16305,"",0)</f>
        <v/>
      </c>
      <c r="AK195" s="2" t="str" cm="1">
        <f t="array" ref="AK195">_xlfn.XLOOKUP($A195&amp;AK$5,'[1]NBA-Data-1980-2019'!$B$1:$B$16305&amp;'[1]NBA-Data-1980-2019'!$A$1:$A$16305,'[1]NBA-Data-1980-2019'!$H$1:$H$16305,"",0)</f>
        <v/>
      </c>
      <c r="AL195" s="2" t="str" cm="1">
        <f t="array" ref="AL195">_xlfn.XLOOKUP($A195&amp;AL$5,'[1]NBA-Data-1980-2019'!$B$1:$B$16305&amp;'[1]NBA-Data-1980-2019'!$A$1:$A$16305,'[1]NBA-Data-1980-2019'!$H$1:$H$16305,"",0)</f>
        <v/>
      </c>
      <c r="AM195" s="2" t="str" cm="1">
        <f t="array" ref="AM195">_xlfn.XLOOKUP($A195&amp;AM$5,'[1]NBA-Data-1980-2019'!$B$1:$B$16305&amp;'[1]NBA-Data-1980-2019'!$A$1:$A$16305,'[1]NBA-Data-1980-2019'!$H$1:$H$16305,"",0)</f>
        <v/>
      </c>
      <c r="AN195" s="2" t="str" cm="1">
        <f t="array" ref="AN195">_xlfn.XLOOKUP($A195&amp;AN$5,'[1]NBA-Data-1980-2019'!$B$1:$B$16305&amp;'[1]NBA-Data-1980-2019'!$A$1:$A$16305,'[1]NBA-Data-1980-2019'!$H$1:$H$16305,"",0)</f>
        <v/>
      </c>
      <c r="AO195" s="2" t="str" cm="1">
        <f t="array" ref="AO195">_xlfn.XLOOKUP($A195&amp;AO$5,'[1]NBA-Data-1980-2019'!$B$1:$B$16305&amp;'[1]NBA-Data-1980-2019'!$A$1:$A$16305,'[1]NBA-Data-1980-2019'!$H$1:$H$16305,"",0)</f>
        <v/>
      </c>
      <c r="AP195" s="2" t="str" cm="1">
        <f t="array" ref="AP195">_xlfn.XLOOKUP($A195&amp;AP$5,'[1]NBA-Data-1980-2019'!$B$1:$B$16305&amp;'[1]NBA-Data-1980-2019'!$A$1:$A$16305,'[1]NBA-Data-1980-2019'!$H$1:$H$16305,"",0)</f>
        <v/>
      </c>
      <c r="AQ195" s="2" t="str" cm="1">
        <f t="array" ref="AQ195">_xlfn.XLOOKUP($A195&amp;AQ$5,'[1]NBA-Data-1980-2019'!$B$1:$B$16305&amp;'[1]NBA-Data-1980-2019'!$A$1:$A$16305,'[1]NBA-Data-1980-2019'!$H$1:$H$16305,"",0)</f>
        <v/>
      </c>
      <c r="AR195" s="2" t="str" cm="1">
        <f t="array" ref="AR195">_xlfn.XLOOKUP($A195&amp;AR$5,'[1]NBA-Data-1980-2019'!$B$1:$B$16305&amp;'[1]NBA-Data-1980-2019'!$A$1:$A$16305,'[1]NBA-Data-1980-2019'!$H$1:$H$16305,"",0)</f>
        <v/>
      </c>
      <c r="AS195" s="2" t="str" cm="1">
        <f t="array" ref="AS195">_xlfn.XLOOKUP($A195&amp;AS$5,'[1]NBA-Data-1980-2019'!$B$1:$B$16305&amp;'[1]NBA-Data-1980-2019'!$A$1:$A$16305,'[1]NBA-Data-1980-2019'!$H$1:$H$16305,"",0)</f>
        <v/>
      </c>
      <c r="AT195" s="2" t="str" cm="1">
        <f t="array" ref="AT195">_xlfn.XLOOKUP($A195&amp;AT$5,'[1]NBA-Data-1980-2019'!$B$1:$B$16305&amp;'[1]NBA-Data-1980-2019'!$A$1:$A$16305,'[1]NBA-Data-1980-2019'!$H$1:$H$16305,"",0)</f>
        <v/>
      </c>
      <c r="AU195" s="2" t="str" cm="1">
        <f t="array" ref="AU195">_xlfn.XLOOKUP($A195&amp;AU$5,'[1]NBA-Data-1980-2019'!$B$1:$B$16305&amp;'[1]NBA-Data-1980-2019'!$A$1:$A$16305,'[1]NBA-Data-1980-2019'!$H$1:$H$16305,"",0)</f>
        <v/>
      </c>
      <c r="AV195" s="2" t="str" cm="1">
        <f t="array" ref="AV195">_xlfn.XLOOKUP($A195&amp;AV$5,'[1]NBA-Data-1980-2019'!$B$1:$B$16305&amp;'[1]NBA-Data-1980-2019'!$A$1:$A$16305,'[1]NBA-Data-1980-2019'!$H$1:$H$16305,"",0)</f>
        <v/>
      </c>
      <c r="AW195" s="2" t="str" cm="1">
        <f t="array" ref="AW195">_xlfn.XLOOKUP($A195&amp;AW$5,'[1]NBA-Data-1980-2019'!$B$1:$B$16305&amp;'[1]NBA-Data-1980-2019'!$A$1:$A$16305,'[1]NBA-Data-1980-2019'!$H$1:$H$16305,"",0)</f>
        <v/>
      </c>
      <c r="AX195" s="2" t="str" cm="1">
        <f t="array" ref="AX195">_xlfn.XLOOKUP($A195&amp;AX$5,'[1]NBA-Data-1980-2019'!$B$1:$B$16305&amp;'[1]NBA-Data-1980-2019'!$A$1:$A$16305,'[1]NBA-Data-1980-2019'!$H$1:$H$16305,"",0)</f>
        <v/>
      </c>
      <c r="AY195" s="2" t="str" cm="1">
        <f t="array" ref="AY195">_xlfn.XLOOKUP($A195&amp;AY$5,'[1]NBA-Data-1980-2019'!$B$1:$B$16305&amp;'[1]NBA-Data-1980-2019'!$A$1:$A$16305,'[1]NBA-Data-1980-2019'!$H$1:$H$16305,"",0)</f>
        <v/>
      </c>
      <c r="AZ195" s="2" t="str" cm="1">
        <f t="array" ref="AZ195">_xlfn.XLOOKUP($A195&amp;AZ$5,'[1]NBA-Data-1980-2019'!$B$1:$B$16305&amp;'[1]NBA-Data-1980-2019'!$A$1:$A$16305,'[1]NBA-Data-1980-2019'!$H$1:$H$16305,"",0)</f>
        <v/>
      </c>
      <c r="BA195" s="2" cm="1">
        <f t="array" ref="BA195">_xlfn.XLOOKUP($A195&amp;BA$5,'[1]NBA-Data-1980-2019'!$B$1:$B$16305&amp;'[1]NBA-Data-1980-2019'!$A$1:$A$16305,'[1]NBA-Data-1980-2019'!$H$1:$H$16305,"",0)</f>
        <v>1766.6</v>
      </c>
      <c r="BB195" s="2" cm="1">
        <f t="array" ref="BB195">_xlfn.XLOOKUP($A195&amp;BB$5,'[1]NBA-Data-1980-2019'!$B$1:$B$16305&amp;'[1]NBA-Data-1980-2019'!$A$1:$A$16305,'[1]NBA-Data-1980-2019'!$H$1:$H$16305,"",0)</f>
        <v>2902.7999999999997</v>
      </c>
      <c r="BC195" s="2" cm="1">
        <f t="array" ref="BC195">_xlfn.XLOOKUP($A195&amp;BC$5,'[1]NBA-Data-1980-2019'!$B$1:$B$16305&amp;'[1]NBA-Data-1980-2019'!$A$1:$A$16305,'[1]NBA-Data-1980-2019'!$H$1:$H$16305,"",0)</f>
        <v>2197</v>
      </c>
      <c r="BD195" s="2" cm="1">
        <f t="array" ref="BD195">_xlfn.XLOOKUP($A195&amp;BD$5,'[1]NBA-Data-1980-2019'!$B$1:$B$16305&amp;'[1]NBA-Data-1980-2019'!$A$1:$A$16305,'[1]NBA-Data-1980-2019'!$H$1:$H$16305,"",0)</f>
        <v>2925</v>
      </c>
      <c r="BE195" s="2" cm="1">
        <f t="array" ref="BE195">_xlfn.XLOOKUP($A195&amp;BE$5,'[1]NBA-Data-1980-2019'!$B$1:$B$16305&amp;'[1]NBA-Data-1980-2019'!$A$1:$A$16305,'[1]NBA-Data-1980-2019'!$H$1:$H$16305,"",0)</f>
        <v>1142.4000000000001</v>
      </c>
      <c r="BF195" s="2" cm="1">
        <f t="array" ref="BF195">_xlfn.XLOOKUP($A195&amp;BF$5,'[1]NBA-Data-1980-2019'!$B$1:$B$16305&amp;'[1]NBA-Data-1980-2019'!$A$1:$A$16305,'[1]NBA-Data-1980-2019'!$H$1:$H$16305,"",0)</f>
        <v>1304</v>
      </c>
      <c r="BG195" s="2" cm="1">
        <f t="array" ref="BG195">_xlfn.XLOOKUP($A195&amp;BG$5,'[1]NBA-Data-1980-2019'!$B$1:$B$16305&amp;'[1]NBA-Data-1980-2019'!$A$1:$A$16305,'[1]NBA-Data-1980-2019'!$H$1:$H$16305,"",0)</f>
        <v>1833</v>
      </c>
      <c r="BH195" s="2" cm="1">
        <f t="array" ref="BH195">_xlfn.XLOOKUP($A195&amp;BH$5,'[1]NBA-Data-1980-2019'!$B$1:$B$16305&amp;'[1]NBA-Data-1980-2019'!$A$1:$A$16305,'[1]NBA-Data-1980-2019'!$H$1:$H$16305,"",0)</f>
        <v>2190.9</v>
      </c>
      <c r="BI195" s="2" cm="1">
        <f t="array" ref="BI195">_xlfn.XLOOKUP($A195&amp;BI$5,'[1]NBA-Data-1980-2019'!$B$1:$B$16305&amp;'[1]NBA-Data-1980-2019'!$A$1:$A$16305,'[1]NBA-Data-1980-2019'!$H$1:$H$16305,"",0)</f>
        <v>2924.1</v>
      </c>
      <c r="BJ195" s="2" cm="1">
        <f t="array" ref="BJ195">_xlfn.XLOOKUP($A195&amp;BJ$5,'[1]NBA-Data-1980-2019'!$B$1:$B$16305&amp;'[1]NBA-Data-1980-2019'!$A$1:$A$16305,'[1]NBA-Data-1980-2019'!$H$1:$H$16305,"",0)</f>
        <v>2405.2999999999997</v>
      </c>
      <c r="BK195" s="2" t="str" cm="1">
        <f t="array" ref="BK195">_xlfn.XLOOKUP($A195&amp;BK$5,'[1]NBA-Data-1980-2019'!$B$1:$B$16305&amp;'[1]NBA-Data-1980-2019'!$A$1:$A$16305,'[1]NBA-Data-1980-2019'!$H$1:$H$16305,"",0)</f>
        <v/>
      </c>
      <c r="BL195" s="2" t="str" cm="1">
        <f t="array" ref="BL195">_xlfn.XLOOKUP($A195&amp;BL$5,'[1]NBA-Data-1980-2019'!$B$1:$B$16305&amp;'[1]NBA-Data-1980-2019'!$A$1:$A$16305,'[1]NBA-Data-1980-2019'!$H$1:$H$16305,"",0)</f>
        <v/>
      </c>
      <c r="BM195" s="2" t="str" cm="1">
        <f t="array" ref="BM195">_xlfn.XLOOKUP($A195&amp;BM$5,'[1]NBA-Data-1980-2019'!$B$1:$B$16305&amp;'[1]NBA-Data-1980-2019'!$A$1:$A$16305,'[1]NBA-Data-1980-2019'!$H$1:$H$16305,"",0)</f>
        <v/>
      </c>
      <c r="BN195" s="2" t="str" cm="1">
        <f t="array" ref="BN195">_xlfn.XLOOKUP($A195&amp;BN$5,'[1]NBA-Data-1980-2019'!$B$1:$B$16305&amp;'[1]NBA-Data-1980-2019'!$A$1:$A$16305,'[1]NBA-Data-1980-2019'!$F$1:$F$16305,"",0)</f>
        <v/>
      </c>
      <c r="BO195" s="2" t="str" cm="1">
        <f t="array" ref="BO195">_xlfn.XLOOKUP($A195&amp;BO$5,'[1]NBA-Data-1980-2019'!$B$1:$B$16305&amp;'[1]NBA-Data-1980-2019'!$A$1:$A$16305,'[1]NBA-Data-1980-2019'!$F$1:$F$16305,"",0)</f>
        <v/>
      </c>
      <c r="BP195" s="2" t="str" cm="1">
        <f t="array" ref="BP195">_xlfn.XLOOKUP($A195&amp;BP$5,'[1]NBA-Data-1980-2019'!$B$1:$B$16305&amp;'[1]NBA-Data-1980-2019'!$A$1:$A$16305,'[1]NBA-Data-1980-2019'!$F$1:$F$16305,"",0)</f>
        <v/>
      </c>
      <c r="BQ195" s="2" t="str" cm="1">
        <f t="array" ref="BQ195">_xlfn.XLOOKUP($A195&amp;BQ$5,'[1]NBA-Data-1980-2019'!$B$1:$B$16305&amp;'[1]NBA-Data-1980-2019'!$A$1:$A$16305,'[1]NBA-Data-1980-2019'!$F$1:$F$16305,"",0)</f>
        <v/>
      </c>
      <c r="BR195" s="2" t="str" cm="1">
        <f t="array" ref="BR195">_xlfn.XLOOKUP($A195&amp;BR$5,'[1]NBA-Data-1980-2019'!$B$1:$B$16305&amp;'[1]NBA-Data-1980-2019'!$A$1:$A$16305,'[1]NBA-Data-1980-2019'!$F$1:$F$16305,"",0)</f>
        <v/>
      </c>
      <c r="BS195" s="2" t="str" cm="1">
        <f t="array" ref="BS195">_xlfn.XLOOKUP($A195&amp;BS$5,'[1]NBA-Data-1980-2019'!$B$1:$B$16305&amp;'[1]NBA-Data-1980-2019'!$A$1:$A$16305,'[1]NBA-Data-1980-2019'!$F$1:$F$16305,"",0)</f>
        <v/>
      </c>
      <c r="BT195" s="2" t="str" cm="1">
        <f t="array" ref="BT195">_xlfn.XLOOKUP($A195&amp;BT$5,'[1]NBA-Data-1980-2019'!$B$1:$B$16305&amp;'[1]NBA-Data-1980-2019'!$A$1:$A$16305,'[1]NBA-Data-1980-2019'!$F$1:$F$16305,"",0)</f>
        <v/>
      </c>
      <c r="BU195" s="2" t="str" cm="1">
        <f t="array" ref="BU195">_xlfn.XLOOKUP($A195&amp;BU$5,'[1]NBA-Data-1980-2019'!$B$1:$B$16305&amp;'[1]NBA-Data-1980-2019'!$A$1:$A$16305,'[1]NBA-Data-1980-2019'!$F$1:$F$16305,"",0)</f>
        <v/>
      </c>
      <c r="BV195" s="2" t="str" cm="1">
        <f t="array" ref="BV195">_xlfn.XLOOKUP($A195&amp;BV$5,'[1]NBA-Data-1980-2019'!$B$1:$B$16305&amp;'[1]NBA-Data-1980-2019'!$A$1:$A$16305,'[1]NBA-Data-1980-2019'!$F$1:$F$16305,"",0)</f>
        <v/>
      </c>
      <c r="BW195" s="2" t="str" cm="1">
        <f t="array" ref="BW195">_xlfn.XLOOKUP($A195&amp;BW$5,'[1]NBA-Data-1980-2019'!$B$1:$B$16305&amp;'[1]NBA-Data-1980-2019'!$A$1:$A$16305,'[1]NBA-Data-1980-2019'!$F$1:$F$16305,"",0)</f>
        <v/>
      </c>
      <c r="BX195" s="2" t="str" cm="1">
        <f t="array" ref="BX195">_xlfn.XLOOKUP($A195&amp;BX$5,'[1]NBA-Data-1980-2019'!$B$1:$B$16305&amp;'[1]NBA-Data-1980-2019'!$A$1:$A$16305,'[1]NBA-Data-1980-2019'!$F$1:$F$16305,"",0)</f>
        <v/>
      </c>
      <c r="BY195" s="2" t="str" cm="1">
        <f t="array" ref="BY195">_xlfn.XLOOKUP($A195&amp;BY$5,'[1]NBA-Data-1980-2019'!$B$1:$B$16305&amp;'[1]NBA-Data-1980-2019'!$A$1:$A$16305,'[1]NBA-Data-1980-2019'!$F$1:$F$16305,"",0)</f>
        <v/>
      </c>
      <c r="BZ195" s="2" t="str" cm="1">
        <f t="array" ref="BZ195">_xlfn.XLOOKUP($A195&amp;BZ$5,'[1]NBA-Data-1980-2019'!$B$1:$B$16305&amp;'[1]NBA-Data-1980-2019'!$A$1:$A$16305,'[1]NBA-Data-1980-2019'!$F$1:$F$16305,"",0)</f>
        <v/>
      </c>
      <c r="CA195" s="2" t="str" cm="1">
        <f t="array" ref="CA195">_xlfn.XLOOKUP($A195&amp;CA$5,'[1]NBA-Data-1980-2019'!$B$1:$B$16305&amp;'[1]NBA-Data-1980-2019'!$A$1:$A$16305,'[1]NBA-Data-1980-2019'!$F$1:$F$16305,"",0)</f>
        <v/>
      </c>
      <c r="CB195" s="2" t="str" cm="1">
        <f t="array" ref="CB195">_xlfn.XLOOKUP($A195&amp;CB$5,'[1]NBA-Data-1980-2019'!$B$1:$B$16305&amp;'[1]NBA-Data-1980-2019'!$A$1:$A$16305,'[1]NBA-Data-1980-2019'!$F$1:$F$16305,"",0)</f>
        <v/>
      </c>
      <c r="CC195" s="2" t="str" cm="1">
        <f t="array" ref="CC195">_xlfn.XLOOKUP($A195&amp;CC$5,'[1]NBA-Data-1980-2019'!$B$1:$B$16305&amp;'[1]NBA-Data-1980-2019'!$A$1:$A$16305,'[1]NBA-Data-1980-2019'!$F$1:$F$16305,"",0)</f>
        <v/>
      </c>
      <c r="CD195" s="2" t="str" cm="1">
        <f t="array" ref="CD195">_xlfn.XLOOKUP($A195&amp;CD$5,'[1]NBA-Data-1980-2019'!$B$1:$B$16305&amp;'[1]NBA-Data-1980-2019'!$A$1:$A$16305,'[1]NBA-Data-1980-2019'!$F$1:$F$16305,"",0)</f>
        <v/>
      </c>
      <c r="CE195" s="2" t="str" cm="1">
        <f t="array" ref="CE195">_xlfn.XLOOKUP($A195&amp;CE$5,'[1]NBA-Data-1980-2019'!$B$1:$B$16305&amp;'[1]NBA-Data-1980-2019'!$A$1:$A$16305,'[1]NBA-Data-1980-2019'!$F$1:$F$16305,"",0)</f>
        <v/>
      </c>
      <c r="CF195" s="2" t="str" cm="1">
        <f t="array" ref="CF195">_xlfn.XLOOKUP($A195&amp;CF$5,'[1]NBA-Data-1980-2019'!$B$1:$B$16305&amp;'[1]NBA-Data-1980-2019'!$A$1:$A$16305,'[1]NBA-Data-1980-2019'!$F$1:$F$16305,"",0)</f>
        <v/>
      </c>
      <c r="CG195" s="2" cm="1">
        <f t="array" ref="CG195">_xlfn.XLOOKUP($A195&amp;CG$5,'[1]NBA-Data-1980-2019'!$B$1:$B$16305&amp;'[1]NBA-Data-1980-2019'!$A$1:$A$16305,'[1]NBA-Data-1980-2019'!$F$1:$F$16305,"",0)</f>
        <v>12.3</v>
      </c>
      <c r="CH195" s="2" cm="1">
        <f t="array" ref="CH195">_xlfn.XLOOKUP($A195&amp;CH$5,'[1]NBA-Data-1980-2019'!$B$1:$B$16305&amp;'[1]NBA-Data-1980-2019'!$A$1:$A$16305,'[1]NBA-Data-1980-2019'!$F$1:$F$16305,"",0)</f>
        <v>15.4</v>
      </c>
      <c r="CI195" s="2" cm="1">
        <f t="array" ref="CI195">_xlfn.XLOOKUP($A195&amp;CI$5,'[1]NBA-Data-1980-2019'!$B$1:$B$16305&amp;'[1]NBA-Data-1980-2019'!$A$1:$A$16305,'[1]NBA-Data-1980-2019'!$F$1:$F$16305,"",0)</f>
        <v>14.7</v>
      </c>
      <c r="CJ195" s="2" cm="1">
        <f t="array" ref="CJ195">_xlfn.XLOOKUP($A195&amp;CJ$5,'[1]NBA-Data-1980-2019'!$B$1:$B$16305&amp;'[1]NBA-Data-1980-2019'!$A$1:$A$16305,'[1]NBA-Data-1980-2019'!$F$1:$F$16305,"",0)</f>
        <v>16.7</v>
      </c>
      <c r="CK195" s="2" cm="1">
        <f t="array" ref="CK195">_xlfn.XLOOKUP($A195&amp;CK$5,'[1]NBA-Data-1980-2019'!$B$1:$B$16305&amp;'[1]NBA-Data-1980-2019'!$A$1:$A$16305,'[1]NBA-Data-1980-2019'!$F$1:$F$16305,"",0)</f>
        <v>17.100000000000001</v>
      </c>
      <c r="CL195" s="2" cm="1">
        <f t="array" ref="CL195">_xlfn.XLOOKUP($A195&amp;CL$5,'[1]NBA-Data-1980-2019'!$B$1:$B$16305&amp;'[1]NBA-Data-1980-2019'!$A$1:$A$16305,'[1]NBA-Data-1980-2019'!$F$1:$F$16305,"",0)</f>
        <v>18.8</v>
      </c>
      <c r="CM195" s="2" cm="1">
        <f t="array" ref="CM195">_xlfn.XLOOKUP($A195&amp;CM$5,'[1]NBA-Data-1980-2019'!$B$1:$B$16305&amp;'[1]NBA-Data-1980-2019'!$A$1:$A$16305,'[1]NBA-Data-1980-2019'!$F$1:$F$16305,"",0)</f>
        <v>19.7</v>
      </c>
      <c r="CN195" s="2" cm="1">
        <f t="array" ref="CN195">_xlfn.XLOOKUP($A195&amp;CN$5,'[1]NBA-Data-1980-2019'!$B$1:$B$16305&amp;'[1]NBA-Data-1980-2019'!$A$1:$A$16305,'[1]NBA-Data-1980-2019'!$F$1:$F$16305,"",0)</f>
        <v>17.100000000000001</v>
      </c>
      <c r="CO195" s="2" cm="1">
        <f t="array" ref="CO195">_xlfn.XLOOKUP($A195&amp;CO$5,'[1]NBA-Data-1980-2019'!$B$1:$B$16305&amp;'[1]NBA-Data-1980-2019'!$A$1:$A$16305,'[1]NBA-Data-1980-2019'!$F$1:$F$16305,"",0)</f>
        <v>17.8</v>
      </c>
      <c r="CP195" s="2" cm="1">
        <f t="array" ref="CP195">_xlfn.XLOOKUP($A195&amp;CP$5,'[1]NBA-Data-1980-2019'!$B$1:$B$16305&amp;'[1]NBA-Data-1980-2019'!$A$1:$A$16305,'[1]NBA-Data-1980-2019'!$F$1:$F$16305,"",0)</f>
        <v>19.399999999999999</v>
      </c>
      <c r="CQ195" s="2" t="str" cm="1">
        <f t="array" ref="CQ195">_xlfn.XLOOKUP($A195&amp;CQ$5,'[1]NBA-Data-1980-2019'!$B$1:$B$16305&amp;'[1]NBA-Data-1980-2019'!$A$1:$A$16305,'[1]NBA-Data-1980-2019'!$F$1:$F$16305,"",0)</f>
        <v/>
      </c>
      <c r="CR195" s="2" t="str" cm="1">
        <f t="array" ref="CR195">_xlfn.XLOOKUP($A195&amp;CR$5,'[1]NBA-Data-1980-2019'!$B$1:$B$16305&amp;'[1]NBA-Data-1980-2019'!$A$1:$A$16305,'[1]NBA-Data-1980-2019'!$F$1:$F$16305,"",0)</f>
        <v/>
      </c>
      <c r="CS195" s="2" t="str" cm="1">
        <f t="array" ref="CS195">_xlfn.XLOOKUP($A195&amp;CS$5,'[1]NBA-Data-1980-2019'!$B$1:$B$16305&amp;'[1]NBA-Data-1980-2019'!$A$1:$A$16305,'[1]NBA-Data-1980-2019'!$F$1:$F$16305,"",0)</f>
        <v/>
      </c>
      <c r="CU195" s="2" t="str">
        <f>_xlfn.XLOOKUP($A195,TEAMS!$G$1:$G$839,TEAMS!$H$1:$H$839,"",0)</f>
        <v>PG</v>
      </c>
      <c r="CV195" s="2" t="str">
        <f>_xlfn.XLOOKUP($CU195,DASHBOARD!$B$22:$B$27,DASHBOARD!$C$22:$C$27,"",0)</f>
        <v>GUARD</v>
      </c>
      <c r="CY195" s="63">
        <f>SUMIFS('[1]NBA-Data-1980-2019'!$G$1:$G$16305,'[1]NBA-Data-1980-2019'!$B$1:$B$16305,$A195,'[1]NBA-Data-1980-2019'!$A$1:$A$16305,CY$9)</f>
        <v>0</v>
      </c>
      <c r="CZ195" s="63">
        <f>SUMIFS('[1]NBA-Data-1980-2019'!$G$1:$G$16305,'[1]NBA-Data-1980-2019'!$B$1:$B$16305,$A195,'[1]NBA-Data-1980-2019'!$A$1:$A$16305,CZ$9)</f>
        <v>0</v>
      </c>
      <c r="DA195" s="63">
        <f>SUMIFS('[1]NBA-Data-1980-2019'!$G$1:$G$16305,'[1]NBA-Data-1980-2019'!$B$1:$B$16305,$A195,'[1]NBA-Data-1980-2019'!$A$1:$A$16305,DA$9)</f>
        <v>0</v>
      </c>
      <c r="DB195" s="63">
        <f>SUMIFS('[1]NBA-Data-1980-2019'!$G$1:$G$16305,'[1]NBA-Data-1980-2019'!$B$1:$B$16305,$A195,'[1]NBA-Data-1980-2019'!$A$1:$A$16305,DB$9)</f>
        <v>0</v>
      </c>
      <c r="DC195" s="63">
        <f>SUMIFS('[1]NBA-Data-1980-2019'!$G$1:$G$16305,'[1]NBA-Data-1980-2019'!$B$1:$B$16305,$A195,'[1]NBA-Data-1980-2019'!$A$1:$A$16305,DC$9)</f>
        <v>0</v>
      </c>
      <c r="DD195" s="63">
        <f>SUMIFS('[1]NBA-Data-1980-2019'!$G$1:$G$16305,'[1]NBA-Data-1980-2019'!$B$1:$B$16305,$A195,'[1]NBA-Data-1980-2019'!$A$1:$A$16305,DD$9)</f>
        <v>0</v>
      </c>
      <c r="DE195" s="63">
        <f>SUMIFS('[1]NBA-Data-1980-2019'!$G$1:$G$16305,'[1]NBA-Data-1980-2019'!$B$1:$B$16305,$A195,'[1]NBA-Data-1980-2019'!$A$1:$A$16305,DE$9)</f>
        <v>0</v>
      </c>
      <c r="DF195" s="63">
        <f>SUMIFS('[1]NBA-Data-1980-2019'!$G$1:$G$16305,'[1]NBA-Data-1980-2019'!$B$1:$B$16305,$A195,'[1]NBA-Data-1980-2019'!$A$1:$A$16305,DF$9)</f>
        <v>0</v>
      </c>
      <c r="DG195" s="63">
        <f>SUMIFS('[1]NBA-Data-1980-2019'!$G$1:$G$16305,'[1]NBA-Data-1980-2019'!$B$1:$B$16305,$A195,'[1]NBA-Data-1980-2019'!$A$1:$A$16305,DG$9)</f>
        <v>0</v>
      </c>
      <c r="DH195" s="63">
        <f>SUMIFS('[1]NBA-Data-1980-2019'!$G$1:$G$16305,'[1]NBA-Data-1980-2019'!$B$1:$B$16305,$A195,'[1]NBA-Data-1980-2019'!$A$1:$A$16305,DH$9)</f>
        <v>0</v>
      </c>
      <c r="DI195" s="63">
        <f>SUMIFS('[1]NBA-Data-1980-2019'!$G$1:$G$16305,'[1]NBA-Data-1980-2019'!$B$1:$B$16305,$A195,'[1]NBA-Data-1980-2019'!$A$1:$A$16305,DI$9)</f>
        <v>0</v>
      </c>
      <c r="DJ195" s="63">
        <f>SUMIFS('[1]NBA-Data-1980-2019'!$G$1:$G$16305,'[1]NBA-Data-1980-2019'!$B$1:$B$16305,$A195,'[1]NBA-Data-1980-2019'!$A$1:$A$16305,DJ$9)</f>
        <v>0</v>
      </c>
      <c r="DK195" s="63">
        <f>SUMIFS('[1]NBA-Data-1980-2019'!$G$1:$G$16305,'[1]NBA-Data-1980-2019'!$B$1:$B$16305,$A195,'[1]NBA-Data-1980-2019'!$A$1:$A$16305,DK$9)</f>
        <v>0</v>
      </c>
      <c r="DL195" s="63">
        <f>SUMIFS('[1]NBA-Data-1980-2019'!$G$1:$G$16305,'[1]NBA-Data-1980-2019'!$B$1:$B$16305,$A195,'[1]NBA-Data-1980-2019'!$A$1:$A$16305,DL$9)</f>
        <v>0</v>
      </c>
      <c r="DM195" s="63">
        <f>SUMIFS('[1]NBA-Data-1980-2019'!$G$1:$G$16305,'[1]NBA-Data-1980-2019'!$B$1:$B$16305,$A195,'[1]NBA-Data-1980-2019'!$A$1:$A$16305,DM$9)</f>
        <v>0</v>
      </c>
      <c r="DN195" s="63">
        <f>SUMIFS('[1]NBA-Data-1980-2019'!$G$1:$G$16305,'[1]NBA-Data-1980-2019'!$B$1:$B$16305,$A195,'[1]NBA-Data-1980-2019'!$A$1:$A$16305,DN$9)</f>
        <v>0</v>
      </c>
      <c r="DO195" s="63">
        <f>SUMIFS('[1]NBA-Data-1980-2019'!$G$1:$G$16305,'[1]NBA-Data-1980-2019'!$B$1:$B$16305,$A195,'[1]NBA-Data-1980-2019'!$A$1:$A$16305,DO$9)</f>
        <v>0</v>
      </c>
      <c r="DP195" s="63">
        <f>SUMIFS('[1]NBA-Data-1980-2019'!$G$1:$G$16305,'[1]NBA-Data-1980-2019'!$B$1:$B$16305,$A195,'[1]NBA-Data-1980-2019'!$A$1:$A$16305,DP$9)</f>
        <v>0</v>
      </c>
      <c r="DQ195" s="63">
        <f>SUMIFS('[1]NBA-Data-1980-2019'!$G$1:$G$16305,'[1]NBA-Data-1980-2019'!$B$1:$B$16305,$A195,'[1]NBA-Data-1980-2019'!$A$1:$A$16305,DQ$9)</f>
        <v>0</v>
      </c>
      <c r="DR195" s="63">
        <f>SUMIFS('[1]NBA-Data-1980-2019'!$G$1:$G$16305,'[1]NBA-Data-1980-2019'!$B$1:$B$16305,$A195,'[1]NBA-Data-1980-2019'!$A$1:$A$16305,DR$9)</f>
        <v>1514280</v>
      </c>
      <c r="DS195" s="63">
        <f>SUMIFS('[1]NBA-Data-1980-2019'!$G$1:$G$16305,'[1]NBA-Data-1980-2019'!$B$1:$B$16305,$A195,'[1]NBA-Data-1980-2019'!$A$1:$A$16305,DS$9)</f>
        <v>1627920</v>
      </c>
      <c r="DT195" s="63">
        <f>SUMIFS('[1]NBA-Data-1980-2019'!$G$1:$G$16305,'[1]NBA-Data-1980-2019'!$B$1:$B$16305,$A195,'[1]NBA-Data-1980-2019'!$A$1:$A$16305,DT$9)</f>
        <v>1741440</v>
      </c>
      <c r="DU195" s="63">
        <f>SUMIFS('[1]NBA-Data-1980-2019'!$G$1:$G$16305,'[1]NBA-Data-1980-2019'!$B$1:$B$16305,$A195,'[1]NBA-Data-1980-2019'!$A$1:$A$16305,DU$9)</f>
        <v>2674852</v>
      </c>
      <c r="DV195" s="63">
        <f>SUMIFS('[1]NBA-Data-1980-2019'!$G$1:$G$16305,'[1]NBA-Data-1980-2019'!$B$1:$B$16305,$A195,'[1]NBA-Data-1980-2019'!$A$1:$A$16305,DV$9)</f>
        <v>9213484</v>
      </c>
      <c r="DW195" s="63">
        <f>SUMIFS('[1]NBA-Data-1980-2019'!$G$1:$G$16305,'[1]NBA-Data-1980-2019'!$B$1:$B$16305,$A195,'[1]NBA-Data-1980-2019'!$A$1:$A$16305,DW$9)</f>
        <v>9904495</v>
      </c>
      <c r="DX195" s="63">
        <f>SUMIFS('[1]NBA-Data-1980-2019'!$G$1:$G$16305,'[1]NBA-Data-1980-2019'!$B$1:$B$16305,$A195,'[1]NBA-Data-1980-2019'!$A$1:$A$16305,DX$9)</f>
        <v>10595507</v>
      </c>
      <c r="DY195" s="63">
        <f>SUMIFS('[1]NBA-Data-1980-2019'!$G$1:$G$16305,'[1]NBA-Data-1980-2019'!$B$1:$B$16305,$A195,'[1]NBA-Data-1980-2019'!$A$1:$A$16305,DY$9)</f>
        <v>11286518</v>
      </c>
      <c r="DZ195" s="63">
        <f>SUMIFS('[1]NBA-Data-1980-2019'!$G$1:$G$16305,'[1]NBA-Data-1980-2019'!$B$1:$B$16305,$A195,'[1]NBA-Data-1980-2019'!$A$1:$A$16305,DZ$9)</f>
        <v>25686667</v>
      </c>
      <c r="EA195" s="63">
        <f>SUMIFS('[1]NBA-Data-1980-2019'!$G$1:$G$16305,'[1]NBA-Data-1980-2019'!$B$1:$B$16305,$A195,'[1]NBA-Data-1980-2019'!$A$1:$A$16305,EA$9)</f>
        <v>25976111</v>
      </c>
      <c r="EB195" s="63">
        <f>SUMIFS('[1]NBA-Data-1980-2019'!$G$1:$G$16305,'[1]NBA-Data-1980-2019'!$B$1:$B$16305,$A195,'[1]NBA-Data-1980-2019'!$A$1:$A$16305,EB$9)</f>
        <v>0</v>
      </c>
      <c r="EC195" s="63">
        <f>SUMIFS('[1]NBA-Data-1980-2019'!$G$1:$G$16305,'[1]NBA-Data-1980-2019'!$B$1:$B$16305,$A195,'[1]NBA-Data-1980-2019'!$A$1:$A$16305,EC$9)</f>
        <v>0</v>
      </c>
      <c r="ED195" s="63">
        <f>SUMIFS('[1]NBA-Data-1980-2019'!$G$1:$G$16305,'[1]NBA-Data-1980-2019'!$B$1:$B$16305,$A195,'[1]NBA-Data-1980-2019'!$A$1:$A$16305,ED$9)</f>
        <v>0</v>
      </c>
      <c r="EH195" s="2" t="s">
        <v>1478</v>
      </c>
    </row>
    <row r="196" spans="1:165" x14ac:dyDescent="0.2">
      <c r="A196" s="2" t="s">
        <v>588</v>
      </c>
      <c r="B196" s="2" t="str" cm="1">
        <f t="array" ref="B196">_xlfn.XLOOKUP($A196&amp;B$5,'[1]NBA-Data-1980-2019'!$B$1:$B$16305&amp;'[1]NBA-Data-1980-2019'!$A$1:$A$16305,'[1]NBA-Data-1980-2019'!$D$1:$D$16305,"",0)</f>
        <v/>
      </c>
      <c r="C196" s="2" t="str" cm="1">
        <f t="array" ref="C196">_xlfn.XLOOKUP($A196&amp;C$5,'[1]NBA-Data-1980-2019'!$B$1:$B$16305&amp;'[1]NBA-Data-1980-2019'!$A$1:$A$16305,'[1]NBA-Data-1980-2019'!$D$1:$D$16305,"",0)</f>
        <v/>
      </c>
      <c r="D196" s="2" t="str" cm="1">
        <f t="array" ref="D196">_xlfn.XLOOKUP($A196&amp;D$5,'[1]NBA-Data-1980-2019'!$B$1:$B$16305&amp;'[1]NBA-Data-1980-2019'!$A$1:$A$16305,'[1]NBA-Data-1980-2019'!$D$1:$D$16305,"",0)</f>
        <v/>
      </c>
      <c r="E196" s="2" t="str" cm="1">
        <f t="array" ref="E196">_xlfn.XLOOKUP($A196&amp;E$5,'[1]NBA-Data-1980-2019'!$B$1:$B$16305&amp;'[1]NBA-Data-1980-2019'!$A$1:$A$16305,'[1]NBA-Data-1980-2019'!$D$1:$D$16305,"",0)</f>
        <v/>
      </c>
      <c r="F196" s="2" t="str" cm="1">
        <f t="array" ref="F196">_xlfn.XLOOKUP($A196&amp;F$5,'[1]NBA-Data-1980-2019'!$B$1:$B$16305&amp;'[1]NBA-Data-1980-2019'!$A$1:$A$16305,'[1]NBA-Data-1980-2019'!$D$1:$D$16305,"",0)</f>
        <v/>
      </c>
      <c r="G196" s="2" t="str" cm="1">
        <f t="array" ref="G196">_xlfn.XLOOKUP($A196&amp;G$5,'[1]NBA-Data-1980-2019'!$B$1:$B$16305&amp;'[1]NBA-Data-1980-2019'!$A$1:$A$16305,'[1]NBA-Data-1980-2019'!$D$1:$D$16305,"",0)</f>
        <v/>
      </c>
      <c r="H196" s="2" t="str" cm="1">
        <f t="array" ref="H196">_xlfn.XLOOKUP($A196&amp;H$5,'[1]NBA-Data-1980-2019'!$B$1:$B$16305&amp;'[1]NBA-Data-1980-2019'!$A$1:$A$16305,'[1]NBA-Data-1980-2019'!$D$1:$D$16305,"",0)</f>
        <v/>
      </c>
      <c r="I196" s="2" t="str" cm="1">
        <f t="array" ref="I196">_xlfn.XLOOKUP($A196&amp;I$5,'[1]NBA-Data-1980-2019'!$B$1:$B$16305&amp;'[1]NBA-Data-1980-2019'!$A$1:$A$16305,'[1]NBA-Data-1980-2019'!$D$1:$D$16305,"",0)</f>
        <v/>
      </c>
      <c r="J196" s="2" t="str" cm="1">
        <f t="array" ref="J196">_xlfn.XLOOKUP($A196&amp;J$5,'[1]NBA-Data-1980-2019'!$B$1:$B$16305&amp;'[1]NBA-Data-1980-2019'!$A$1:$A$16305,'[1]NBA-Data-1980-2019'!$D$1:$D$16305,"",0)</f>
        <v/>
      </c>
      <c r="K196" s="2" t="str" cm="1">
        <f t="array" ref="K196">_xlfn.XLOOKUP($A196&amp;K$5,'[1]NBA-Data-1980-2019'!$B$1:$B$16305&amp;'[1]NBA-Data-1980-2019'!$A$1:$A$16305,'[1]NBA-Data-1980-2019'!$D$1:$D$16305,"",0)</f>
        <v/>
      </c>
      <c r="L196" s="2" t="str" cm="1">
        <f t="array" ref="L196">_xlfn.XLOOKUP($A196&amp;L$5,'[1]NBA-Data-1980-2019'!$B$1:$B$16305&amp;'[1]NBA-Data-1980-2019'!$A$1:$A$16305,'[1]NBA-Data-1980-2019'!$D$1:$D$16305,"",0)</f>
        <v/>
      </c>
      <c r="M196" s="2" t="str" cm="1">
        <f t="array" ref="M196">_xlfn.XLOOKUP($A196&amp;M$5,'[1]NBA-Data-1980-2019'!$B$1:$B$16305&amp;'[1]NBA-Data-1980-2019'!$A$1:$A$16305,'[1]NBA-Data-1980-2019'!$D$1:$D$16305,"",0)</f>
        <v/>
      </c>
      <c r="N196" s="2" t="str" cm="1">
        <f t="array" ref="N196">_xlfn.XLOOKUP($A196&amp;N$5,'[1]NBA-Data-1980-2019'!$B$1:$B$16305&amp;'[1]NBA-Data-1980-2019'!$A$1:$A$16305,'[1]NBA-Data-1980-2019'!$D$1:$D$16305,"",0)</f>
        <v/>
      </c>
      <c r="O196" s="2" t="str" cm="1">
        <f t="array" ref="O196">_xlfn.XLOOKUP($A196&amp;O$5,'[1]NBA-Data-1980-2019'!$B$1:$B$16305&amp;'[1]NBA-Data-1980-2019'!$A$1:$A$16305,'[1]NBA-Data-1980-2019'!$D$1:$D$16305,"",0)</f>
        <v/>
      </c>
      <c r="P196" s="2" t="str" cm="1">
        <f t="array" ref="P196">_xlfn.XLOOKUP($A196&amp;P$5,'[1]NBA-Data-1980-2019'!$B$1:$B$16305&amp;'[1]NBA-Data-1980-2019'!$A$1:$A$16305,'[1]NBA-Data-1980-2019'!$D$1:$D$16305,"",0)</f>
        <v/>
      </c>
      <c r="Q196" s="2" t="str" cm="1">
        <f t="array" ref="Q196">_xlfn.XLOOKUP($A196&amp;Q$5,'[1]NBA-Data-1980-2019'!$B$1:$B$16305&amp;'[1]NBA-Data-1980-2019'!$A$1:$A$16305,'[1]NBA-Data-1980-2019'!$D$1:$D$16305,"",0)</f>
        <v/>
      </c>
      <c r="R196" s="2" t="str" cm="1">
        <f t="array" ref="R196">_xlfn.XLOOKUP($A196&amp;R$5,'[1]NBA-Data-1980-2019'!$B$1:$B$16305&amp;'[1]NBA-Data-1980-2019'!$A$1:$A$16305,'[1]NBA-Data-1980-2019'!$D$1:$D$16305,"",0)</f>
        <v/>
      </c>
      <c r="S196" s="2" t="str" cm="1">
        <f t="array" ref="S196">_xlfn.XLOOKUP($A196&amp;S$5,'[1]NBA-Data-1980-2019'!$B$1:$B$16305&amp;'[1]NBA-Data-1980-2019'!$A$1:$A$16305,'[1]NBA-Data-1980-2019'!$D$1:$D$16305,"",0)</f>
        <v/>
      </c>
      <c r="T196" s="2" t="str" cm="1">
        <f t="array" ref="T196">_xlfn.XLOOKUP($A196&amp;T$5,'[1]NBA-Data-1980-2019'!$B$1:$B$16305&amp;'[1]NBA-Data-1980-2019'!$A$1:$A$16305,'[1]NBA-Data-1980-2019'!$D$1:$D$16305,"",0)</f>
        <v/>
      </c>
      <c r="U196" s="2" t="str" cm="1">
        <f t="array" ref="U196">_xlfn.XLOOKUP($A196&amp;U$5,'[1]NBA-Data-1980-2019'!$B$1:$B$16305&amp;'[1]NBA-Data-1980-2019'!$A$1:$A$16305,'[1]NBA-Data-1980-2019'!$D$1:$D$16305,"",0)</f>
        <v/>
      </c>
      <c r="V196" s="2" t="str" cm="1">
        <f t="array" ref="V196">_xlfn.XLOOKUP($A196&amp;V$5,'[1]NBA-Data-1980-2019'!$B$1:$B$16305&amp;'[1]NBA-Data-1980-2019'!$A$1:$A$16305,'[1]NBA-Data-1980-2019'!$D$1:$D$16305,"",0)</f>
        <v/>
      </c>
      <c r="W196" s="2" t="str" cm="1">
        <f t="array" ref="W196">_xlfn.XLOOKUP($A196&amp;W$5,'[1]NBA-Data-1980-2019'!$B$1:$B$16305&amp;'[1]NBA-Data-1980-2019'!$A$1:$A$16305,'[1]NBA-Data-1980-2019'!$D$1:$D$16305,"",0)</f>
        <v/>
      </c>
      <c r="X196" s="2" t="str" cm="1">
        <f t="array" ref="X196">_xlfn.XLOOKUP($A196&amp;X$5,'[1]NBA-Data-1980-2019'!$B$1:$B$16305&amp;'[1]NBA-Data-1980-2019'!$A$1:$A$16305,'[1]NBA-Data-1980-2019'!$D$1:$D$16305,"",0)</f>
        <v/>
      </c>
      <c r="Y196" s="2" t="str" cm="1">
        <f t="array" ref="Y196">_xlfn.XLOOKUP($A196&amp;Y$5,'[1]NBA-Data-1980-2019'!$B$1:$B$16305&amp;'[1]NBA-Data-1980-2019'!$A$1:$A$16305,'[1]NBA-Data-1980-2019'!$D$1:$D$16305,"",0)</f>
        <v/>
      </c>
      <c r="Z196" s="2" t="str" cm="1">
        <f t="array" ref="Z196">_xlfn.XLOOKUP($A196&amp;Z$5,'[1]NBA-Data-1980-2019'!$B$1:$B$16305&amp;'[1]NBA-Data-1980-2019'!$A$1:$A$16305,'[1]NBA-Data-1980-2019'!$D$1:$D$16305,"",0)</f>
        <v/>
      </c>
      <c r="AA196" s="2" t="str" cm="1">
        <f t="array" ref="AA196">_xlfn.XLOOKUP($A196&amp;AA$5,'[1]NBA-Data-1980-2019'!$B$1:$B$16305&amp;'[1]NBA-Data-1980-2019'!$A$1:$A$16305,'[1]NBA-Data-1980-2019'!$D$1:$D$16305,"",0)</f>
        <v/>
      </c>
      <c r="AB196" s="2" t="str" cm="1">
        <f t="array" ref="AB196">_xlfn.XLOOKUP($A196&amp;AB$5,'[1]NBA-Data-1980-2019'!$B$1:$B$16305&amp;'[1]NBA-Data-1980-2019'!$A$1:$A$16305,'[1]NBA-Data-1980-2019'!$D$1:$D$16305,"",0)</f>
        <v/>
      </c>
      <c r="AC196" s="2" t="str" cm="1">
        <f t="array" ref="AC196">_xlfn.XLOOKUP($A196&amp;AC$5,'[1]NBA-Data-1980-2019'!$B$1:$B$16305&amp;'[1]NBA-Data-1980-2019'!$A$1:$A$16305,'[1]NBA-Data-1980-2019'!$D$1:$D$16305,"",0)</f>
        <v/>
      </c>
      <c r="AD196" s="2" t="str" cm="1">
        <f t="array" ref="AD196">_xlfn.XLOOKUP($A196&amp;AD$5,'[1]NBA-Data-1980-2019'!$B$1:$B$16305&amp;'[1]NBA-Data-1980-2019'!$A$1:$A$16305,'[1]NBA-Data-1980-2019'!$D$1:$D$16305,"",0)</f>
        <v/>
      </c>
      <c r="AE196" s="2" t="str" cm="1">
        <f t="array" ref="AE196">_xlfn.XLOOKUP($A196&amp;AE$5,'[1]NBA-Data-1980-2019'!$B$1:$B$16305&amp;'[1]NBA-Data-1980-2019'!$A$1:$A$16305,'[1]NBA-Data-1980-2019'!$D$1:$D$16305,"",0)</f>
        <v/>
      </c>
      <c r="AF196" s="2" t="str" cm="1">
        <f t="array" ref="AF196">_xlfn.XLOOKUP($A196&amp;AF$5,'[1]NBA-Data-1980-2019'!$B$1:$B$16305&amp;'[1]NBA-Data-1980-2019'!$A$1:$A$16305,'[1]NBA-Data-1980-2019'!$D$1:$D$16305,"",0)</f>
        <v/>
      </c>
      <c r="AG196" s="2" t="str" cm="1">
        <f t="array" ref="AG196">_xlfn.XLOOKUP($A196&amp;AG$5,'[1]NBA-Data-1980-2019'!$B$1:$B$16305&amp;'[1]NBA-Data-1980-2019'!$A$1:$A$16305,'[1]NBA-Data-1980-2019'!$D$1:$D$16305,"",0)</f>
        <v/>
      </c>
      <c r="AH196" s="2" t="str" cm="1">
        <f t="array" ref="AH196">_xlfn.XLOOKUP($A196&amp;AH$5,'[1]NBA-Data-1980-2019'!$B$1:$B$16305&amp;'[1]NBA-Data-1980-2019'!$A$1:$A$16305,'[1]NBA-Data-1980-2019'!$H$1:$H$16305,"",0)</f>
        <v/>
      </c>
      <c r="AI196" s="2" t="str" cm="1">
        <f t="array" ref="AI196">_xlfn.XLOOKUP($A196&amp;AI$5,'[1]NBA-Data-1980-2019'!$B$1:$B$16305&amp;'[1]NBA-Data-1980-2019'!$A$1:$A$16305,'[1]NBA-Data-1980-2019'!$H$1:$H$16305,"",0)</f>
        <v/>
      </c>
      <c r="AJ196" s="2" t="str" cm="1">
        <f t="array" ref="AJ196">_xlfn.XLOOKUP($A196&amp;AJ$5,'[1]NBA-Data-1980-2019'!$B$1:$B$16305&amp;'[1]NBA-Data-1980-2019'!$A$1:$A$16305,'[1]NBA-Data-1980-2019'!$H$1:$H$16305,"",0)</f>
        <v/>
      </c>
      <c r="AK196" s="2" t="str" cm="1">
        <f t="array" ref="AK196">_xlfn.XLOOKUP($A196&amp;AK$5,'[1]NBA-Data-1980-2019'!$B$1:$B$16305&amp;'[1]NBA-Data-1980-2019'!$A$1:$A$16305,'[1]NBA-Data-1980-2019'!$H$1:$H$16305,"",0)</f>
        <v/>
      </c>
      <c r="AL196" s="2" t="str" cm="1">
        <f t="array" ref="AL196">_xlfn.XLOOKUP($A196&amp;AL$5,'[1]NBA-Data-1980-2019'!$B$1:$B$16305&amp;'[1]NBA-Data-1980-2019'!$A$1:$A$16305,'[1]NBA-Data-1980-2019'!$H$1:$H$16305,"",0)</f>
        <v/>
      </c>
      <c r="AM196" s="2" t="str" cm="1">
        <f t="array" ref="AM196">_xlfn.XLOOKUP($A196&amp;AM$5,'[1]NBA-Data-1980-2019'!$B$1:$B$16305&amp;'[1]NBA-Data-1980-2019'!$A$1:$A$16305,'[1]NBA-Data-1980-2019'!$H$1:$H$16305,"",0)</f>
        <v/>
      </c>
      <c r="AN196" s="2" t="str" cm="1">
        <f t="array" ref="AN196">_xlfn.XLOOKUP($A196&amp;AN$5,'[1]NBA-Data-1980-2019'!$B$1:$B$16305&amp;'[1]NBA-Data-1980-2019'!$A$1:$A$16305,'[1]NBA-Data-1980-2019'!$H$1:$H$16305,"",0)</f>
        <v/>
      </c>
      <c r="AO196" s="2" t="str" cm="1">
        <f t="array" ref="AO196">_xlfn.XLOOKUP($A196&amp;AO$5,'[1]NBA-Data-1980-2019'!$B$1:$B$16305&amp;'[1]NBA-Data-1980-2019'!$A$1:$A$16305,'[1]NBA-Data-1980-2019'!$H$1:$H$16305,"",0)</f>
        <v/>
      </c>
      <c r="AP196" s="2" t="str" cm="1">
        <f t="array" ref="AP196">_xlfn.XLOOKUP($A196&amp;AP$5,'[1]NBA-Data-1980-2019'!$B$1:$B$16305&amp;'[1]NBA-Data-1980-2019'!$A$1:$A$16305,'[1]NBA-Data-1980-2019'!$H$1:$H$16305,"",0)</f>
        <v/>
      </c>
      <c r="AQ196" s="2" t="str" cm="1">
        <f t="array" ref="AQ196">_xlfn.XLOOKUP($A196&amp;AQ$5,'[1]NBA-Data-1980-2019'!$B$1:$B$16305&amp;'[1]NBA-Data-1980-2019'!$A$1:$A$16305,'[1]NBA-Data-1980-2019'!$H$1:$H$16305,"",0)</f>
        <v/>
      </c>
      <c r="AR196" s="2" t="str" cm="1">
        <f t="array" ref="AR196">_xlfn.XLOOKUP($A196&amp;AR$5,'[1]NBA-Data-1980-2019'!$B$1:$B$16305&amp;'[1]NBA-Data-1980-2019'!$A$1:$A$16305,'[1]NBA-Data-1980-2019'!$H$1:$H$16305,"",0)</f>
        <v/>
      </c>
      <c r="AS196" s="2" t="str" cm="1">
        <f t="array" ref="AS196">_xlfn.XLOOKUP($A196&amp;AS$5,'[1]NBA-Data-1980-2019'!$B$1:$B$16305&amp;'[1]NBA-Data-1980-2019'!$A$1:$A$16305,'[1]NBA-Data-1980-2019'!$H$1:$H$16305,"",0)</f>
        <v/>
      </c>
      <c r="AT196" s="2" t="str" cm="1">
        <f t="array" ref="AT196">_xlfn.XLOOKUP($A196&amp;AT$5,'[1]NBA-Data-1980-2019'!$B$1:$B$16305&amp;'[1]NBA-Data-1980-2019'!$A$1:$A$16305,'[1]NBA-Data-1980-2019'!$H$1:$H$16305,"",0)</f>
        <v/>
      </c>
      <c r="AU196" s="2" t="str" cm="1">
        <f t="array" ref="AU196">_xlfn.XLOOKUP($A196&amp;AU$5,'[1]NBA-Data-1980-2019'!$B$1:$B$16305&amp;'[1]NBA-Data-1980-2019'!$A$1:$A$16305,'[1]NBA-Data-1980-2019'!$H$1:$H$16305,"",0)</f>
        <v/>
      </c>
      <c r="AV196" s="2" t="str" cm="1">
        <f t="array" ref="AV196">_xlfn.XLOOKUP($A196&amp;AV$5,'[1]NBA-Data-1980-2019'!$B$1:$B$16305&amp;'[1]NBA-Data-1980-2019'!$A$1:$A$16305,'[1]NBA-Data-1980-2019'!$H$1:$H$16305,"",0)</f>
        <v/>
      </c>
      <c r="AW196" s="2" t="str" cm="1">
        <f t="array" ref="AW196">_xlfn.XLOOKUP($A196&amp;AW$5,'[1]NBA-Data-1980-2019'!$B$1:$B$16305&amp;'[1]NBA-Data-1980-2019'!$A$1:$A$16305,'[1]NBA-Data-1980-2019'!$H$1:$H$16305,"",0)</f>
        <v/>
      </c>
      <c r="AX196" s="2" t="str" cm="1">
        <f t="array" ref="AX196">_xlfn.XLOOKUP($A196&amp;AX$5,'[1]NBA-Data-1980-2019'!$B$1:$B$16305&amp;'[1]NBA-Data-1980-2019'!$A$1:$A$16305,'[1]NBA-Data-1980-2019'!$H$1:$H$16305,"",0)</f>
        <v/>
      </c>
      <c r="AY196" s="2" t="str" cm="1">
        <f t="array" ref="AY196">_xlfn.XLOOKUP($A196&amp;AY$5,'[1]NBA-Data-1980-2019'!$B$1:$B$16305&amp;'[1]NBA-Data-1980-2019'!$A$1:$A$16305,'[1]NBA-Data-1980-2019'!$H$1:$H$16305,"",0)</f>
        <v/>
      </c>
      <c r="AZ196" s="2" t="str" cm="1">
        <f t="array" ref="AZ196">_xlfn.XLOOKUP($A196&amp;AZ$5,'[1]NBA-Data-1980-2019'!$B$1:$B$16305&amp;'[1]NBA-Data-1980-2019'!$A$1:$A$16305,'[1]NBA-Data-1980-2019'!$H$1:$H$16305,"",0)</f>
        <v/>
      </c>
      <c r="BA196" s="2" t="str" cm="1">
        <f t="array" ref="BA196">_xlfn.XLOOKUP($A196&amp;BA$5,'[1]NBA-Data-1980-2019'!$B$1:$B$16305&amp;'[1]NBA-Data-1980-2019'!$A$1:$A$16305,'[1]NBA-Data-1980-2019'!$H$1:$H$16305,"",0)</f>
        <v/>
      </c>
      <c r="BB196" s="2" t="str" cm="1">
        <f t="array" ref="BB196">_xlfn.XLOOKUP($A196&amp;BB$5,'[1]NBA-Data-1980-2019'!$B$1:$B$16305&amp;'[1]NBA-Data-1980-2019'!$A$1:$A$16305,'[1]NBA-Data-1980-2019'!$H$1:$H$16305,"",0)</f>
        <v/>
      </c>
      <c r="BC196" s="2" t="str" cm="1">
        <f t="array" ref="BC196">_xlfn.XLOOKUP($A196&amp;BC$5,'[1]NBA-Data-1980-2019'!$B$1:$B$16305&amp;'[1]NBA-Data-1980-2019'!$A$1:$A$16305,'[1]NBA-Data-1980-2019'!$H$1:$H$16305,"",0)</f>
        <v/>
      </c>
      <c r="BD196" s="2" t="str" cm="1">
        <f t="array" ref="BD196">_xlfn.XLOOKUP($A196&amp;BD$5,'[1]NBA-Data-1980-2019'!$B$1:$B$16305&amp;'[1]NBA-Data-1980-2019'!$A$1:$A$16305,'[1]NBA-Data-1980-2019'!$H$1:$H$16305,"",0)</f>
        <v/>
      </c>
      <c r="BE196" s="2" t="str" cm="1">
        <f t="array" ref="BE196">_xlfn.XLOOKUP($A196&amp;BE$5,'[1]NBA-Data-1980-2019'!$B$1:$B$16305&amp;'[1]NBA-Data-1980-2019'!$A$1:$A$16305,'[1]NBA-Data-1980-2019'!$H$1:$H$16305,"",0)</f>
        <v/>
      </c>
      <c r="BF196" s="2" t="str" cm="1">
        <f t="array" ref="BF196">_xlfn.XLOOKUP($A196&amp;BF$5,'[1]NBA-Data-1980-2019'!$B$1:$B$16305&amp;'[1]NBA-Data-1980-2019'!$A$1:$A$16305,'[1]NBA-Data-1980-2019'!$H$1:$H$16305,"",0)</f>
        <v/>
      </c>
      <c r="BG196" s="2" t="str" cm="1">
        <f t="array" ref="BG196">_xlfn.XLOOKUP($A196&amp;BG$5,'[1]NBA-Data-1980-2019'!$B$1:$B$16305&amp;'[1]NBA-Data-1980-2019'!$A$1:$A$16305,'[1]NBA-Data-1980-2019'!$H$1:$H$16305,"",0)</f>
        <v/>
      </c>
      <c r="BH196" s="2" t="str" cm="1">
        <f t="array" ref="BH196">_xlfn.XLOOKUP($A196&amp;BH$5,'[1]NBA-Data-1980-2019'!$B$1:$B$16305&amp;'[1]NBA-Data-1980-2019'!$A$1:$A$16305,'[1]NBA-Data-1980-2019'!$H$1:$H$16305,"",0)</f>
        <v/>
      </c>
      <c r="BI196" s="2" t="str" cm="1">
        <f t="array" ref="BI196">_xlfn.XLOOKUP($A196&amp;BI$5,'[1]NBA-Data-1980-2019'!$B$1:$B$16305&amp;'[1]NBA-Data-1980-2019'!$A$1:$A$16305,'[1]NBA-Data-1980-2019'!$H$1:$H$16305,"",0)</f>
        <v/>
      </c>
      <c r="BJ196" s="2" t="str" cm="1">
        <f t="array" ref="BJ196">_xlfn.XLOOKUP($A196&amp;BJ$5,'[1]NBA-Data-1980-2019'!$B$1:$B$16305&amp;'[1]NBA-Data-1980-2019'!$A$1:$A$16305,'[1]NBA-Data-1980-2019'!$H$1:$H$16305,"",0)</f>
        <v/>
      </c>
      <c r="BK196" s="2" t="str" cm="1">
        <f t="array" ref="BK196">_xlfn.XLOOKUP($A196&amp;BK$5,'[1]NBA-Data-1980-2019'!$B$1:$B$16305&amp;'[1]NBA-Data-1980-2019'!$A$1:$A$16305,'[1]NBA-Data-1980-2019'!$H$1:$H$16305,"",0)</f>
        <v/>
      </c>
      <c r="BL196" s="2" t="str" cm="1">
        <f t="array" ref="BL196">_xlfn.XLOOKUP($A196&amp;BL$5,'[1]NBA-Data-1980-2019'!$B$1:$B$16305&amp;'[1]NBA-Data-1980-2019'!$A$1:$A$16305,'[1]NBA-Data-1980-2019'!$H$1:$H$16305,"",0)</f>
        <v/>
      </c>
      <c r="BM196" s="2" t="str" cm="1">
        <f t="array" ref="BM196">_xlfn.XLOOKUP($A196&amp;BM$5,'[1]NBA-Data-1980-2019'!$B$1:$B$16305&amp;'[1]NBA-Data-1980-2019'!$A$1:$A$16305,'[1]NBA-Data-1980-2019'!$H$1:$H$16305,"",0)</f>
        <v/>
      </c>
      <c r="BN196" s="2" t="str" cm="1">
        <f t="array" ref="BN196">_xlfn.XLOOKUP($A196&amp;BN$5,'[1]NBA-Data-1980-2019'!$B$1:$B$16305&amp;'[1]NBA-Data-1980-2019'!$A$1:$A$16305,'[1]NBA-Data-1980-2019'!$F$1:$F$16305,"",0)</f>
        <v/>
      </c>
      <c r="BO196" s="2" t="str" cm="1">
        <f t="array" ref="BO196">_xlfn.XLOOKUP($A196&amp;BO$5,'[1]NBA-Data-1980-2019'!$B$1:$B$16305&amp;'[1]NBA-Data-1980-2019'!$A$1:$A$16305,'[1]NBA-Data-1980-2019'!$F$1:$F$16305,"",0)</f>
        <v/>
      </c>
      <c r="BP196" s="2" t="str" cm="1">
        <f t="array" ref="BP196">_xlfn.XLOOKUP($A196&amp;BP$5,'[1]NBA-Data-1980-2019'!$B$1:$B$16305&amp;'[1]NBA-Data-1980-2019'!$A$1:$A$16305,'[1]NBA-Data-1980-2019'!$F$1:$F$16305,"",0)</f>
        <v/>
      </c>
      <c r="BQ196" s="2" t="str" cm="1">
        <f t="array" ref="BQ196">_xlfn.XLOOKUP($A196&amp;BQ$5,'[1]NBA-Data-1980-2019'!$B$1:$B$16305&amp;'[1]NBA-Data-1980-2019'!$A$1:$A$16305,'[1]NBA-Data-1980-2019'!$F$1:$F$16305,"",0)</f>
        <v/>
      </c>
      <c r="BR196" s="2" t="str" cm="1">
        <f t="array" ref="BR196">_xlfn.XLOOKUP($A196&amp;BR$5,'[1]NBA-Data-1980-2019'!$B$1:$B$16305&amp;'[1]NBA-Data-1980-2019'!$A$1:$A$16305,'[1]NBA-Data-1980-2019'!$F$1:$F$16305,"",0)</f>
        <v/>
      </c>
      <c r="BS196" s="2" t="str" cm="1">
        <f t="array" ref="BS196">_xlfn.XLOOKUP($A196&amp;BS$5,'[1]NBA-Data-1980-2019'!$B$1:$B$16305&amp;'[1]NBA-Data-1980-2019'!$A$1:$A$16305,'[1]NBA-Data-1980-2019'!$F$1:$F$16305,"",0)</f>
        <v/>
      </c>
      <c r="BT196" s="2" t="str" cm="1">
        <f t="array" ref="BT196">_xlfn.XLOOKUP($A196&amp;BT$5,'[1]NBA-Data-1980-2019'!$B$1:$B$16305&amp;'[1]NBA-Data-1980-2019'!$A$1:$A$16305,'[1]NBA-Data-1980-2019'!$F$1:$F$16305,"",0)</f>
        <v/>
      </c>
      <c r="BU196" s="2" t="str" cm="1">
        <f t="array" ref="BU196">_xlfn.XLOOKUP($A196&amp;BU$5,'[1]NBA-Data-1980-2019'!$B$1:$B$16305&amp;'[1]NBA-Data-1980-2019'!$A$1:$A$16305,'[1]NBA-Data-1980-2019'!$F$1:$F$16305,"",0)</f>
        <v/>
      </c>
      <c r="BV196" s="2" t="str" cm="1">
        <f t="array" ref="BV196">_xlfn.XLOOKUP($A196&amp;BV$5,'[1]NBA-Data-1980-2019'!$B$1:$B$16305&amp;'[1]NBA-Data-1980-2019'!$A$1:$A$16305,'[1]NBA-Data-1980-2019'!$F$1:$F$16305,"",0)</f>
        <v/>
      </c>
      <c r="BW196" s="2" t="str" cm="1">
        <f t="array" ref="BW196">_xlfn.XLOOKUP($A196&amp;BW$5,'[1]NBA-Data-1980-2019'!$B$1:$B$16305&amp;'[1]NBA-Data-1980-2019'!$A$1:$A$16305,'[1]NBA-Data-1980-2019'!$F$1:$F$16305,"",0)</f>
        <v/>
      </c>
      <c r="BX196" s="2" t="str" cm="1">
        <f t="array" ref="BX196">_xlfn.XLOOKUP($A196&amp;BX$5,'[1]NBA-Data-1980-2019'!$B$1:$B$16305&amp;'[1]NBA-Data-1980-2019'!$A$1:$A$16305,'[1]NBA-Data-1980-2019'!$F$1:$F$16305,"",0)</f>
        <v/>
      </c>
      <c r="BY196" s="2" t="str" cm="1">
        <f t="array" ref="BY196">_xlfn.XLOOKUP($A196&amp;BY$5,'[1]NBA-Data-1980-2019'!$B$1:$B$16305&amp;'[1]NBA-Data-1980-2019'!$A$1:$A$16305,'[1]NBA-Data-1980-2019'!$F$1:$F$16305,"",0)</f>
        <v/>
      </c>
      <c r="BZ196" s="2" t="str" cm="1">
        <f t="array" ref="BZ196">_xlfn.XLOOKUP($A196&amp;BZ$5,'[1]NBA-Data-1980-2019'!$B$1:$B$16305&amp;'[1]NBA-Data-1980-2019'!$A$1:$A$16305,'[1]NBA-Data-1980-2019'!$F$1:$F$16305,"",0)</f>
        <v/>
      </c>
      <c r="CA196" s="2" t="str" cm="1">
        <f t="array" ref="CA196">_xlfn.XLOOKUP($A196&amp;CA$5,'[1]NBA-Data-1980-2019'!$B$1:$B$16305&amp;'[1]NBA-Data-1980-2019'!$A$1:$A$16305,'[1]NBA-Data-1980-2019'!$F$1:$F$16305,"",0)</f>
        <v/>
      </c>
      <c r="CB196" s="2" t="str" cm="1">
        <f t="array" ref="CB196">_xlfn.XLOOKUP($A196&amp;CB$5,'[1]NBA-Data-1980-2019'!$B$1:$B$16305&amp;'[1]NBA-Data-1980-2019'!$A$1:$A$16305,'[1]NBA-Data-1980-2019'!$F$1:$F$16305,"",0)</f>
        <v/>
      </c>
      <c r="CC196" s="2" t="str" cm="1">
        <f t="array" ref="CC196">_xlfn.XLOOKUP($A196&amp;CC$5,'[1]NBA-Data-1980-2019'!$B$1:$B$16305&amp;'[1]NBA-Data-1980-2019'!$A$1:$A$16305,'[1]NBA-Data-1980-2019'!$F$1:$F$16305,"",0)</f>
        <v/>
      </c>
      <c r="CD196" s="2" t="str" cm="1">
        <f t="array" ref="CD196">_xlfn.XLOOKUP($A196&amp;CD$5,'[1]NBA-Data-1980-2019'!$B$1:$B$16305&amp;'[1]NBA-Data-1980-2019'!$A$1:$A$16305,'[1]NBA-Data-1980-2019'!$F$1:$F$16305,"",0)</f>
        <v/>
      </c>
      <c r="CE196" s="2" t="str" cm="1">
        <f t="array" ref="CE196">_xlfn.XLOOKUP($A196&amp;CE$5,'[1]NBA-Data-1980-2019'!$B$1:$B$16305&amp;'[1]NBA-Data-1980-2019'!$A$1:$A$16305,'[1]NBA-Data-1980-2019'!$F$1:$F$16305,"",0)</f>
        <v/>
      </c>
      <c r="CF196" s="2" t="str" cm="1">
        <f t="array" ref="CF196">_xlfn.XLOOKUP($A196&amp;CF$5,'[1]NBA-Data-1980-2019'!$B$1:$B$16305&amp;'[1]NBA-Data-1980-2019'!$A$1:$A$16305,'[1]NBA-Data-1980-2019'!$F$1:$F$16305,"",0)</f>
        <v/>
      </c>
      <c r="CG196" s="2" t="str" cm="1">
        <f t="array" ref="CG196">_xlfn.XLOOKUP($A196&amp;CG$5,'[1]NBA-Data-1980-2019'!$B$1:$B$16305&amp;'[1]NBA-Data-1980-2019'!$A$1:$A$16305,'[1]NBA-Data-1980-2019'!$F$1:$F$16305,"",0)</f>
        <v/>
      </c>
      <c r="CH196" s="2" t="str" cm="1">
        <f t="array" ref="CH196">_xlfn.XLOOKUP($A196&amp;CH$5,'[1]NBA-Data-1980-2019'!$B$1:$B$16305&amp;'[1]NBA-Data-1980-2019'!$A$1:$A$16305,'[1]NBA-Data-1980-2019'!$F$1:$F$16305,"",0)</f>
        <v/>
      </c>
      <c r="CI196" s="2" t="str" cm="1">
        <f t="array" ref="CI196">_xlfn.XLOOKUP($A196&amp;CI$5,'[1]NBA-Data-1980-2019'!$B$1:$B$16305&amp;'[1]NBA-Data-1980-2019'!$A$1:$A$16305,'[1]NBA-Data-1980-2019'!$F$1:$F$16305,"",0)</f>
        <v/>
      </c>
      <c r="CJ196" s="2" t="str" cm="1">
        <f t="array" ref="CJ196">_xlfn.XLOOKUP($A196&amp;CJ$5,'[1]NBA-Data-1980-2019'!$B$1:$B$16305&amp;'[1]NBA-Data-1980-2019'!$A$1:$A$16305,'[1]NBA-Data-1980-2019'!$F$1:$F$16305,"",0)</f>
        <v/>
      </c>
      <c r="CK196" s="2" t="str" cm="1">
        <f t="array" ref="CK196">_xlfn.XLOOKUP($A196&amp;CK$5,'[1]NBA-Data-1980-2019'!$B$1:$B$16305&amp;'[1]NBA-Data-1980-2019'!$A$1:$A$16305,'[1]NBA-Data-1980-2019'!$F$1:$F$16305,"",0)</f>
        <v/>
      </c>
      <c r="CL196" s="2" t="str" cm="1">
        <f t="array" ref="CL196">_xlfn.XLOOKUP($A196&amp;CL$5,'[1]NBA-Data-1980-2019'!$B$1:$B$16305&amp;'[1]NBA-Data-1980-2019'!$A$1:$A$16305,'[1]NBA-Data-1980-2019'!$F$1:$F$16305,"",0)</f>
        <v/>
      </c>
      <c r="CM196" s="2" t="str" cm="1">
        <f t="array" ref="CM196">_xlfn.XLOOKUP($A196&amp;CM$5,'[1]NBA-Data-1980-2019'!$B$1:$B$16305&amp;'[1]NBA-Data-1980-2019'!$A$1:$A$16305,'[1]NBA-Data-1980-2019'!$F$1:$F$16305,"",0)</f>
        <v/>
      </c>
      <c r="CN196" s="2" t="str" cm="1">
        <f t="array" ref="CN196">_xlfn.XLOOKUP($A196&amp;CN$5,'[1]NBA-Data-1980-2019'!$B$1:$B$16305&amp;'[1]NBA-Data-1980-2019'!$A$1:$A$16305,'[1]NBA-Data-1980-2019'!$F$1:$F$16305,"",0)</f>
        <v/>
      </c>
      <c r="CO196" s="2" t="str" cm="1">
        <f t="array" ref="CO196">_xlfn.XLOOKUP($A196&amp;CO$5,'[1]NBA-Data-1980-2019'!$B$1:$B$16305&amp;'[1]NBA-Data-1980-2019'!$A$1:$A$16305,'[1]NBA-Data-1980-2019'!$F$1:$F$16305,"",0)</f>
        <v/>
      </c>
      <c r="CP196" s="2" t="str" cm="1">
        <f t="array" ref="CP196">_xlfn.XLOOKUP($A196&amp;CP$5,'[1]NBA-Data-1980-2019'!$B$1:$B$16305&amp;'[1]NBA-Data-1980-2019'!$A$1:$A$16305,'[1]NBA-Data-1980-2019'!$F$1:$F$16305,"",0)</f>
        <v/>
      </c>
      <c r="CQ196" s="2" t="str" cm="1">
        <f t="array" ref="CQ196">_xlfn.XLOOKUP($A196&amp;CQ$5,'[1]NBA-Data-1980-2019'!$B$1:$B$16305&amp;'[1]NBA-Data-1980-2019'!$A$1:$A$16305,'[1]NBA-Data-1980-2019'!$F$1:$F$16305,"",0)</f>
        <v/>
      </c>
      <c r="CR196" s="2" t="str" cm="1">
        <f t="array" ref="CR196">_xlfn.XLOOKUP($A196&amp;CR$5,'[1]NBA-Data-1980-2019'!$B$1:$B$16305&amp;'[1]NBA-Data-1980-2019'!$A$1:$A$16305,'[1]NBA-Data-1980-2019'!$F$1:$F$16305,"",0)</f>
        <v/>
      </c>
      <c r="CS196" s="2" t="str" cm="1">
        <f t="array" ref="CS196">_xlfn.XLOOKUP($A196&amp;CS$5,'[1]NBA-Data-1980-2019'!$B$1:$B$16305&amp;'[1]NBA-Data-1980-2019'!$A$1:$A$16305,'[1]NBA-Data-1980-2019'!$F$1:$F$16305,"",0)</f>
        <v/>
      </c>
      <c r="CU196" s="2" t="str">
        <f>_xlfn.XLOOKUP($A196,TEAMS!$G$1:$G$839,TEAMS!$H$1:$H$839,"",0)</f>
        <v>SF</v>
      </c>
      <c r="CV196" s="2" t="str">
        <f>_xlfn.XLOOKUP($CU196,DASHBOARD!$B$22:$B$27,DASHBOARD!$C$22:$C$27,"",0)</f>
        <v>FORWARD</v>
      </c>
      <c r="CY196" s="63">
        <f>SUMIFS('[1]NBA-Data-1980-2019'!$G$1:$G$16305,'[1]NBA-Data-1980-2019'!$B$1:$B$16305,$A196,'[1]NBA-Data-1980-2019'!$A$1:$A$16305,CY$9)</f>
        <v>0</v>
      </c>
      <c r="CZ196" s="63">
        <f>SUMIFS('[1]NBA-Data-1980-2019'!$G$1:$G$16305,'[1]NBA-Data-1980-2019'!$B$1:$B$16305,$A196,'[1]NBA-Data-1980-2019'!$A$1:$A$16305,CZ$9)</f>
        <v>0</v>
      </c>
      <c r="DA196" s="63">
        <f>SUMIFS('[1]NBA-Data-1980-2019'!$G$1:$G$16305,'[1]NBA-Data-1980-2019'!$B$1:$B$16305,$A196,'[1]NBA-Data-1980-2019'!$A$1:$A$16305,DA$9)</f>
        <v>0</v>
      </c>
      <c r="DB196" s="63">
        <f>SUMIFS('[1]NBA-Data-1980-2019'!$G$1:$G$16305,'[1]NBA-Data-1980-2019'!$B$1:$B$16305,$A196,'[1]NBA-Data-1980-2019'!$A$1:$A$16305,DB$9)</f>
        <v>0</v>
      </c>
      <c r="DC196" s="63">
        <f>SUMIFS('[1]NBA-Data-1980-2019'!$G$1:$G$16305,'[1]NBA-Data-1980-2019'!$B$1:$B$16305,$A196,'[1]NBA-Data-1980-2019'!$A$1:$A$16305,DC$9)</f>
        <v>0</v>
      </c>
      <c r="DD196" s="63">
        <f>SUMIFS('[1]NBA-Data-1980-2019'!$G$1:$G$16305,'[1]NBA-Data-1980-2019'!$B$1:$B$16305,$A196,'[1]NBA-Data-1980-2019'!$A$1:$A$16305,DD$9)</f>
        <v>0</v>
      </c>
      <c r="DE196" s="63">
        <f>SUMIFS('[1]NBA-Data-1980-2019'!$G$1:$G$16305,'[1]NBA-Data-1980-2019'!$B$1:$B$16305,$A196,'[1]NBA-Data-1980-2019'!$A$1:$A$16305,DE$9)</f>
        <v>0</v>
      </c>
      <c r="DF196" s="63">
        <f>SUMIFS('[1]NBA-Data-1980-2019'!$G$1:$G$16305,'[1]NBA-Data-1980-2019'!$B$1:$B$16305,$A196,'[1]NBA-Data-1980-2019'!$A$1:$A$16305,DF$9)</f>
        <v>0</v>
      </c>
      <c r="DG196" s="63">
        <f>SUMIFS('[1]NBA-Data-1980-2019'!$G$1:$G$16305,'[1]NBA-Data-1980-2019'!$B$1:$B$16305,$A196,'[1]NBA-Data-1980-2019'!$A$1:$A$16305,DG$9)</f>
        <v>0</v>
      </c>
      <c r="DH196" s="63">
        <f>SUMIFS('[1]NBA-Data-1980-2019'!$G$1:$G$16305,'[1]NBA-Data-1980-2019'!$B$1:$B$16305,$A196,'[1]NBA-Data-1980-2019'!$A$1:$A$16305,DH$9)</f>
        <v>0</v>
      </c>
      <c r="DI196" s="63">
        <f>SUMIFS('[1]NBA-Data-1980-2019'!$G$1:$G$16305,'[1]NBA-Data-1980-2019'!$B$1:$B$16305,$A196,'[1]NBA-Data-1980-2019'!$A$1:$A$16305,DI$9)</f>
        <v>0</v>
      </c>
      <c r="DJ196" s="63">
        <f>SUMIFS('[1]NBA-Data-1980-2019'!$G$1:$G$16305,'[1]NBA-Data-1980-2019'!$B$1:$B$16305,$A196,'[1]NBA-Data-1980-2019'!$A$1:$A$16305,DJ$9)</f>
        <v>0</v>
      </c>
      <c r="DK196" s="63">
        <f>SUMIFS('[1]NBA-Data-1980-2019'!$G$1:$G$16305,'[1]NBA-Data-1980-2019'!$B$1:$B$16305,$A196,'[1]NBA-Data-1980-2019'!$A$1:$A$16305,DK$9)</f>
        <v>0</v>
      </c>
      <c r="DL196" s="63">
        <f>SUMIFS('[1]NBA-Data-1980-2019'!$G$1:$G$16305,'[1]NBA-Data-1980-2019'!$B$1:$B$16305,$A196,'[1]NBA-Data-1980-2019'!$A$1:$A$16305,DL$9)</f>
        <v>0</v>
      </c>
      <c r="DM196" s="63">
        <f>SUMIFS('[1]NBA-Data-1980-2019'!$G$1:$G$16305,'[1]NBA-Data-1980-2019'!$B$1:$B$16305,$A196,'[1]NBA-Data-1980-2019'!$A$1:$A$16305,DM$9)</f>
        <v>0</v>
      </c>
      <c r="DN196" s="63">
        <f>SUMIFS('[1]NBA-Data-1980-2019'!$G$1:$G$16305,'[1]NBA-Data-1980-2019'!$B$1:$B$16305,$A196,'[1]NBA-Data-1980-2019'!$A$1:$A$16305,DN$9)</f>
        <v>0</v>
      </c>
      <c r="DO196" s="63">
        <f>SUMIFS('[1]NBA-Data-1980-2019'!$G$1:$G$16305,'[1]NBA-Data-1980-2019'!$B$1:$B$16305,$A196,'[1]NBA-Data-1980-2019'!$A$1:$A$16305,DO$9)</f>
        <v>0</v>
      </c>
      <c r="DP196" s="63">
        <f>SUMIFS('[1]NBA-Data-1980-2019'!$G$1:$G$16305,'[1]NBA-Data-1980-2019'!$B$1:$B$16305,$A196,'[1]NBA-Data-1980-2019'!$A$1:$A$16305,DP$9)</f>
        <v>0</v>
      </c>
      <c r="DQ196" s="63">
        <f>SUMIFS('[1]NBA-Data-1980-2019'!$G$1:$G$16305,'[1]NBA-Data-1980-2019'!$B$1:$B$16305,$A196,'[1]NBA-Data-1980-2019'!$A$1:$A$16305,DQ$9)</f>
        <v>0</v>
      </c>
      <c r="DR196" s="63">
        <f>SUMIFS('[1]NBA-Data-1980-2019'!$G$1:$G$16305,'[1]NBA-Data-1980-2019'!$B$1:$B$16305,$A196,'[1]NBA-Data-1980-2019'!$A$1:$A$16305,DR$9)</f>
        <v>0</v>
      </c>
      <c r="DS196" s="63">
        <f>SUMIFS('[1]NBA-Data-1980-2019'!$G$1:$G$16305,'[1]NBA-Data-1980-2019'!$B$1:$B$16305,$A196,'[1]NBA-Data-1980-2019'!$A$1:$A$16305,DS$9)</f>
        <v>0</v>
      </c>
      <c r="DT196" s="63">
        <f>SUMIFS('[1]NBA-Data-1980-2019'!$G$1:$G$16305,'[1]NBA-Data-1980-2019'!$B$1:$B$16305,$A196,'[1]NBA-Data-1980-2019'!$A$1:$A$16305,DT$9)</f>
        <v>0</v>
      </c>
      <c r="DU196" s="63">
        <f>SUMIFS('[1]NBA-Data-1980-2019'!$G$1:$G$16305,'[1]NBA-Data-1980-2019'!$B$1:$B$16305,$A196,'[1]NBA-Data-1980-2019'!$A$1:$A$16305,DU$9)</f>
        <v>0</v>
      </c>
      <c r="DV196" s="63">
        <f>SUMIFS('[1]NBA-Data-1980-2019'!$G$1:$G$16305,'[1]NBA-Data-1980-2019'!$B$1:$B$16305,$A196,'[1]NBA-Data-1980-2019'!$A$1:$A$16305,DV$9)</f>
        <v>0</v>
      </c>
      <c r="DW196" s="63">
        <f>SUMIFS('[1]NBA-Data-1980-2019'!$G$1:$G$16305,'[1]NBA-Data-1980-2019'!$B$1:$B$16305,$A196,'[1]NBA-Data-1980-2019'!$A$1:$A$16305,DW$9)</f>
        <v>0</v>
      </c>
      <c r="DX196" s="63">
        <f>SUMIFS('[1]NBA-Data-1980-2019'!$G$1:$G$16305,'[1]NBA-Data-1980-2019'!$B$1:$B$16305,$A196,'[1]NBA-Data-1980-2019'!$A$1:$A$16305,DX$9)</f>
        <v>0</v>
      </c>
      <c r="DY196" s="63">
        <f>SUMIFS('[1]NBA-Data-1980-2019'!$G$1:$G$16305,'[1]NBA-Data-1980-2019'!$B$1:$B$16305,$A196,'[1]NBA-Data-1980-2019'!$A$1:$A$16305,DY$9)</f>
        <v>0</v>
      </c>
      <c r="DZ196" s="63">
        <f>SUMIFS('[1]NBA-Data-1980-2019'!$G$1:$G$16305,'[1]NBA-Data-1980-2019'!$B$1:$B$16305,$A196,'[1]NBA-Data-1980-2019'!$A$1:$A$16305,DZ$9)</f>
        <v>0</v>
      </c>
      <c r="EA196" s="63">
        <f>SUMIFS('[1]NBA-Data-1980-2019'!$G$1:$G$16305,'[1]NBA-Data-1980-2019'!$B$1:$B$16305,$A196,'[1]NBA-Data-1980-2019'!$A$1:$A$16305,EA$9)</f>
        <v>0</v>
      </c>
      <c r="EB196" s="63">
        <f>SUMIFS('[1]NBA-Data-1980-2019'!$G$1:$G$16305,'[1]NBA-Data-1980-2019'!$B$1:$B$16305,$A196,'[1]NBA-Data-1980-2019'!$A$1:$A$16305,EB$9)</f>
        <v>0</v>
      </c>
      <c r="EC196" s="63">
        <f>SUMIFS('[1]NBA-Data-1980-2019'!$G$1:$G$16305,'[1]NBA-Data-1980-2019'!$B$1:$B$16305,$A196,'[1]NBA-Data-1980-2019'!$A$1:$A$16305,EC$9)</f>
        <v>0</v>
      </c>
      <c r="ED196" s="63">
        <f>SUMIFS('[1]NBA-Data-1980-2019'!$G$1:$G$16305,'[1]NBA-Data-1980-2019'!$B$1:$B$16305,$A196,'[1]NBA-Data-1980-2019'!$A$1:$A$16305,ED$9)</f>
        <v>0</v>
      </c>
      <c r="EH196" s="2" t="s">
        <v>1486</v>
      </c>
    </row>
    <row r="197" spans="1:165" x14ac:dyDescent="0.2">
      <c r="A197" s="2" t="s">
        <v>1060</v>
      </c>
      <c r="B197" s="2" t="str" cm="1">
        <f t="array" ref="B197">_xlfn.XLOOKUP($A197&amp;B$5,'[1]NBA-Data-1980-2019'!$B$1:$B$16305&amp;'[1]NBA-Data-1980-2019'!$A$1:$A$16305,'[1]NBA-Data-1980-2019'!$D$1:$D$16305,"",0)</f>
        <v>NJN</v>
      </c>
      <c r="C197" s="2" t="str" cm="1">
        <f t="array" ref="C197">_xlfn.XLOOKUP($A197&amp;C$5,'[1]NBA-Data-1980-2019'!$B$1:$B$16305&amp;'[1]NBA-Data-1980-2019'!$A$1:$A$16305,'[1]NBA-Data-1980-2019'!$D$1:$D$16305,"",0)</f>
        <v>TOT</v>
      </c>
      <c r="D197" s="2" t="str" cm="1">
        <f t="array" ref="D197">_xlfn.XLOOKUP($A197&amp;D$5,'[1]NBA-Data-1980-2019'!$B$1:$B$16305&amp;'[1]NBA-Data-1980-2019'!$A$1:$A$16305,'[1]NBA-Data-1980-2019'!$D$1:$D$16305,"",0)</f>
        <v>GSW</v>
      </c>
      <c r="E197" s="2" t="str" cm="1">
        <f t="array" ref="E197">_xlfn.XLOOKUP($A197&amp;E$5,'[1]NBA-Data-1980-2019'!$B$1:$B$16305&amp;'[1]NBA-Data-1980-2019'!$A$1:$A$16305,'[1]NBA-Data-1980-2019'!$D$1:$D$16305,"",0)</f>
        <v>GSW</v>
      </c>
      <c r="F197" s="2" t="str" cm="1">
        <f t="array" ref="F197">_xlfn.XLOOKUP($A197&amp;F$5,'[1]NBA-Data-1980-2019'!$B$1:$B$16305&amp;'[1]NBA-Data-1980-2019'!$A$1:$A$16305,'[1]NBA-Data-1980-2019'!$D$1:$D$16305,"",0)</f>
        <v>CHI</v>
      </c>
      <c r="G197" s="2" t="str" cm="1">
        <f t="array" ref="G197">_xlfn.XLOOKUP($A197&amp;G$5,'[1]NBA-Data-1980-2019'!$B$1:$B$16305&amp;'[1]NBA-Data-1980-2019'!$A$1:$A$16305,'[1]NBA-Data-1980-2019'!$D$1:$D$16305,"",0)</f>
        <v>CHI</v>
      </c>
      <c r="H197" s="2" t="str" cm="1">
        <f t="array" ref="H197">_xlfn.XLOOKUP($A197&amp;H$5,'[1]NBA-Data-1980-2019'!$B$1:$B$16305&amp;'[1]NBA-Data-1980-2019'!$A$1:$A$16305,'[1]NBA-Data-1980-2019'!$D$1:$D$16305,"",0)</f>
        <v>CHI</v>
      </c>
      <c r="I197" s="2" t="str" cm="1">
        <f t="array" ref="I197">_xlfn.XLOOKUP($A197&amp;I$5,'[1]NBA-Data-1980-2019'!$B$1:$B$16305&amp;'[1]NBA-Data-1980-2019'!$A$1:$A$16305,'[1]NBA-Data-1980-2019'!$D$1:$D$16305,"",0)</f>
        <v>CHI</v>
      </c>
      <c r="J197" s="2" t="str" cm="1">
        <f t="array" ref="J197">_xlfn.XLOOKUP($A197&amp;J$5,'[1]NBA-Data-1980-2019'!$B$1:$B$16305&amp;'[1]NBA-Data-1980-2019'!$A$1:$A$16305,'[1]NBA-Data-1980-2019'!$D$1:$D$16305,"",0)</f>
        <v>DET</v>
      </c>
      <c r="K197" s="2" t="str" cm="1">
        <f t="array" ref="K197">_xlfn.XLOOKUP($A197&amp;K$5,'[1]NBA-Data-1980-2019'!$B$1:$B$16305&amp;'[1]NBA-Data-1980-2019'!$A$1:$A$16305,'[1]NBA-Data-1980-2019'!$D$1:$D$16305,"",0)</f>
        <v>DET</v>
      </c>
      <c r="L197" s="2" t="str" cm="1">
        <f t="array" ref="L197">_xlfn.XLOOKUP($A197&amp;L$5,'[1]NBA-Data-1980-2019'!$B$1:$B$16305&amp;'[1]NBA-Data-1980-2019'!$A$1:$A$16305,'[1]NBA-Data-1980-2019'!$D$1:$D$16305,"",0)</f>
        <v>DET</v>
      </c>
      <c r="M197" s="2" t="str" cm="1">
        <f t="array" ref="M197">_xlfn.XLOOKUP($A197&amp;M$5,'[1]NBA-Data-1980-2019'!$B$1:$B$16305&amp;'[1]NBA-Data-1980-2019'!$A$1:$A$16305,'[1]NBA-Data-1980-2019'!$D$1:$D$16305,"",0)</f>
        <v>TOT</v>
      </c>
      <c r="N197" s="2" t="str" cm="1">
        <f t="array" ref="N197">_xlfn.XLOOKUP($A197&amp;N$5,'[1]NBA-Data-1980-2019'!$B$1:$B$16305&amp;'[1]NBA-Data-1980-2019'!$A$1:$A$16305,'[1]NBA-Data-1980-2019'!$D$1:$D$16305,"",0)</f>
        <v/>
      </c>
      <c r="O197" s="2" t="str" cm="1">
        <f t="array" ref="O197">_xlfn.XLOOKUP($A197&amp;O$5,'[1]NBA-Data-1980-2019'!$B$1:$B$16305&amp;'[1]NBA-Data-1980-2019'!$A$1:$A$16305,'[1]NBA-Data-1980-2019'!$D$1:$D$16305,"",0)</f>
        <v/>
      </c>
      <c r="P197" s="2" t="str" cm="1">
        <f t="array" ref="P197">_xlfn.XLOOKUP($A197&amp;P$5,'[1]NBA-Data-1980-2019'!$B$1:$B$16305&amp;'[1]NBA-Data-1980-2019'!$A$1:$A$16305,'[1]NBA-Data-1980-2019'!$D$1:$D$16305,"",0)</f>
        <v/>
      </c>
      <c r="Q197" s="2" t="str" cm="1">
        <f t="array" ref="Q197">_xlfn.XLOOKUP($A197&amp;Q$5,'[1]NBA-Data-1980-2019'!$B$1:$B$16305&amp;'[1]NBA-Data-1980-2019'!$A$1:$A$16305,'[1]NBA-Data-1980-2019'!$D$1:$D$16305,"",0)</f>
        <v/>
      </c>
      <c r="R197" s="2" t="str" cm="1">
        <f t="array" ref="R197">_xlfn.XLOOKUP($A197&amp;R$5,'[1]NBA-Data-1980-2019'!$B$1:$B$16305&amp;'[1]NBA-Data-1980-2019'!$A$1:$A$16305,'[1]NBA-Data-1980-2019'!$D$1:$D$16305,"",0)</f>
        <v/>
      </c>
      <c r="S197" s="2" t="str" cm="1">
        <f t="array" ref="S197">_xlfn.XLOOKUP($A197&amp;S$5,'[1]NBA-Data-1980-2019'!$B$1:$B$16305&amp;'[1]NBA-Data-1980-2019'!$A$1:$A$16305,'[1]NBA-Data-1980-2019'!$D$1:$D$16305,"",0)</f>
        <v/>
      </c>
      <c r="T197" s="2" t="str" cm="1">
        <f t="array" ref="T197">_xlfn.XLOOKUP($A197&amp;T$5,'[1]NBA-Data-1980-2019'!$B$1:$B$16305&amp;'[1]NBA-Data-1980-2019'!$A$1:$A$16305,'[1]NBA-Data-1980-2019'!$D$1:$D$16305,"",0)</f>
        <v/>
      </c>
      <c r="U197" s="2" t="str" cm="1">
        <f t="array" ref="U197">_xlfn.XLOOKUP($A197&amp;U$5,'[1]NBA-Data-1980-2019'!$B$1:$B$16305&amp;'[1]NBA-Data-1980-2019'!$A$1:$A$16305,'[1]NBA-Data-1980-2019'!$D$1:$D$16305,"",0)</f>
        <v/>
      </c>
      <c r="V197" s="2" t="str" cm="1">
        <f t="array" ref="V197">_xlfn.XLOOKUP($A197&amp;V$5,'[1]NBA-Data-1980-2019'!$B$1:$B$16305&amp;'[1]NBA-Data-1980-2019'!$A$1:$A$16305,'[1]NBA-Data-1980-2019'!$D$1:$D$16305,"",0)</f>
        <v/>
      </c>
      <c r="W197" s="2" t="str" cm="1">
        <f t="array" ref="W197">_xlfn.XLOOKUP($A197&amp;W$5,'[1]NBA-Data-1980-2019'!$B$1:$B$16305&amp;'[1]NBA-Data-1980-2019'!$A$1:$A$16305,'[1]NBA-Data-1980-2019'!$D$1:$D$16305,"",0)</f>
        <v/>
      </c>
      <c r="X197" s="2" t="str" cm="1">
        <f t="array" ref="X197">_xlfn.XLOOKUP($A197&amp;X$5,'[1]NBA-Data-1980-2019'!$B$1:$B$16305&amp;'[1]NBA-Data-1980-2019'!$A$1:$A$16305,'[1]NBA-Data-1980-2019'!$D$1:$D$16305,"",0)</f>
        <v/>
      </c>
      <c r="Y197" s="2" t="str" cm="1">
        <f t="array" ref="Y197">_xlfn.XLOOKUP($A197&amp;Y$5,'[1]NBA-Data-1980-2019'!$B$1:$B$16305&amp;'[1]NBA-Data-1980-2019'!$A$1:$A$16305,'[1]NBA-Data-1980-2019'!$D$1:$D$16305,"",0)</f>
        <v/>
      </c>
      <c r="Z197" s="2" t="str" cm="1">
        <f t="array" ref="Z197">_xlfn.XLOOKUP($A197&amp;Z$5,'[1]NBA-Data-1980-2019'!$B$1:$B$16305&amp;'[1]NBA-Data-1980-2019'!$A$1:$A$16305,'[1]NBA-Data-1980-2019'!$D$1:$D$16305,"",0)</f>
        <v/>
      </c>
      <c r="AA197" s="2" t="str" cm="1">
        <f t="array" ref="AA197">_xlfn.XLOOKUP($A197&amp;AA$5,'[1]NBA-Data-1980-2019'!$B$1:$B$16305&amp;'[1]NBA-Data-1980-2019'!$A$1:$A$16305,'[1]NBA-Data-1980-2019'!$D$1:$D$16305,"",0)</f>
        <v/>
      </c>
      <c r="AB197" s="2" t="str" cm="1">
        <f t="array" ref="AB197">_xlfn.XLOOKUP($A197&amp;AB$5,'[1]NBA-Data-1980-2019'!$B$1:$B$16305&amp;'[1]NBA-Data-1980-2019'!$A$1:$A$16305,'[1]NBA-Data-1980-2019'!$D$1:$D$16305,"",0)</f>
        <v/>
      </c>
      <c r="AC197" s="2" t="str" cm="1">
        <f t="array" ref="AC197">_xlfn.XLOOKUP($A197&amp;AC$5,'[1]NBA-Data-1980-2019'!$B$1:$B$16305&amp;'[1]NBA-Data-1980-2019'!$A$1:$A$16305,'[1]NBA-Data-1980-2019'!$D$1:$D$16305,"",0)</f>
        <v/>
      </c>
      <c r="AD197" s="2" t="str" cm="1">
        <f t="array" ref="AD197">_xlfn.XLOOKUP($A197&amp;AD$5,'[1]NBA-Data-1980-2019'!$B$1:$B$16305&amp;'[1]NBA-Data-1980-2019'!$A$1:$A$16305,'[1]NBA-Data-1980-2019'!$D$1:$D$16305,"",0)</f>
        <v/>
      </c>
      <c r="AE197" s="2" t="str" cm="1">
        <f t="array" ref="AE197">_xlfn.XLOOKUP($A197&amp;AE$5,'[1]NBA-Data-1980-2019'!$B$1:$B$16305&amp;'[1]NBA-Data-1980-2019'!$A$1:$A$16305,'[1]NBA-Data-1980-2019'!$D$1:$D$16305,"",0)</f>
        <v/>
      </c>
      <c r="AF197" s="2" t="str" cm="1">
        <f t="array" ref="AF197">_xlfn.XLOOKUP($A197&amp;AF$5,'[1]NBA-Data-1980-2019'!$B$1:$B$16305&amp;'[1]NBA-Data-1980-2019'!$A$1:$A$16305,'[1]NBA-Data-1980-2019'!$D$1:$D$16305,"",0)</f>
        <v/>
      </c>
      <c r="AG197" s="2" t="str" cm="1">
        <f t="array" ref="AG197">_xlfn.XLOOKUP($A197&amp;AG$5,'[1]NBA-Data-1980-2019'!$B$1:$B$16305&amp;'[1]NBA-Data-1980-2019'!$A$1:$A$16305,'[1]NBA-Data-1980-2019'!$D$1:$D$16305,"",0)</f>
        <v/>
      </c>
      <c r="AH197" s="2" cm="1">
        <f t="array" ref="AH197">_xlfn.XLOOKUP($A197&amp;AH$5,'[1]NBA-Data-1980-2019'!$B$1:$B$16305&amp;'[1]NBA-Data-1980-2019'!$A$1:$A$16305,'[1]NBA-Data-1980-2019'!$H$1:$H$16305,"",0)</f>
        <v>858.4</v>
      </c>
      <c r="AI197" s="2" cm="1">
        <f t="array" ref="AI197">_xlfn.XLOOKUP($A197&amp;AI$5,'[1]NBA-Data-1980-2019'!$B$1:$B$16305&amp;'[1]NBA-Data-1980-2019'!$A$1:$A$16305,'[1]NBA-Data-1980-2019'!$H$1:$H$16305,"",0)</f>
        <v>291.2</v>
      </c>
      <c r="AJ197" s="2" cm="1">
        <f t="array" ref="AJ197">_xlfn.XLOOKUP($A197&amp;AJ$5,'[1]NBA-Data-1980-2019'!$B$1:$B$16305&amp;'[1]NBA-Data-1980-2019'!$A$1:$A$16305,'[1]NBA-Data-1980-2019'!$H$1:$H$16305,"",0)</f>
        <v>1288</v>
      </c>
      <c r="AK197" s="2" cm="1">
        <f t="array" ref="AK197">_xlfn.XLOOKUP($A197&amp;AK$5,'[1]NBA-Data-1980-2019'!$B$1:$B$16305&amp;'[1]NBA-Data-1980-2019'!$A$1:$A$16305,'[1]NBA-Data-1980-2019'!$H$1:$H$16305,"",0)</f>
        <v>219.6</v>
      </c>
      <c r="AL197" s="2" cm="1">
        <f t="array" ref="AL197">_xlfn.XLOOKUP($A197&amp;AL$5,'[1]NBA-Data-1980-2019'!$B$1:$B$16305&amp;'[1]NBA-Data-1980-2019'!$A$1:$A$16305,'[1]NBA-Data-1980-2019'!$H$1:$H$16305,"",0)</f>
        <v>604.19999999999993</v>
      </c>
      <c r="AM197" s="2" cm="1">
        <f t="array" ref="AM197">_xlfn.XLOOKUP($A197&amp;AM$5,'[1]NBA-Data-1980-2019'!$B$1:$B$16305&amp;'[1]NBA-Data-1980-2019'!$A$1:$A$16305,'[1]NBA-Data-1980-2019'!$H$1:$H$16305,"",0)</f>
        <v>740</v>
      </c>
      <c r="AN197" s="2" cm="1">
        <f t="array" ref="AN197">_xlfn.XLOOKUP($A197&amp;AN$5,'[1]NBA-Data-1980-2019'!$B$1:$B$16305&amp;'[1]NBA-Data-1980-2019'!$A$1:$A$16305,'[1]NBA-Data-1980-2019'!$H$1:$H$16305,"",0)</f>
        <v>706.80000000000007</v>
      </c>
      <c r="AO197" s="2" cm="1">
        <f t="array" ref="AO197">_xlfn.XLOOKUP($A197&amp;AO$5,'[1]NBA-Data-1980-2019'!$B$1:$B$16305&amp;'[1]NBA-Data-1980-2019'!$A$1:$A$16305,'[1]NBA-Data-1980-2019'!$H$1:$H$16305,"",0)</f>
        <v>606.79999999999995</v>
      </c>
      <c r="AP197" s="2" cm="1">
        <f t="array" ref="AP197">_xlfn.XLOOKUP($A197&amp;AP$5,'[1]NBA-Data-1980-2019'!$B$1:$B$16305&amp;'[1]NBA-Data-1980-2019'!$A$1:$A$16305,'[1]NBA-Data-1980-2019'!$H$1:$H$16305,"",0)</f>
        <v>1055</v>
      </c>
      <c r="AQ197" s="2" cm="1">
        <f t="array" ref="AQ197">_xlfn.XLOOKUP($A197&amp;AQ$5,'[1]NBA-Data-1980-2019'!$B$1:$B$16305&amp;'[1]NBA-Data-1980-2019'!$A$1:$A$16305,'[1]NBA-Data-1980-2019'!$H$1:$H$16305,"",0)</f>
        <v>655.40000000000009</v>
      </c>
      <c r="AR197" s="2" cm="1">
        <f t="array" ref="AR197">_xlfn.XLOOKUP($A197&amp;AR$5,'[1]NBA-Data-1980-2019'!$B$1:$B$16305&amp;'[1]NBA-Data-1980-2019'!$A$1:$A$16305,'[1]NBA-Data-1980-2019'!$H$1:$H$16305,"",0)</f>
        <v>735.30000000000007</v>
      </c>
      <c r="AS197" s="2" cm="1">
        <f t="array" ref="AS197">_xlfn.XLOOKUP($A197&amp;AS$5,'[1]NBA-Data-1980-2019'!$B$1:$B$16305&amp;'[1]NBA-Data-1980-2019'!$A$1:$A$16305,'[1]NBA-Data-1980-2019'!$H$1:$H$16305,"",0)</f>
        <v>686.4</v>
      </c>
      <c r="AT197" s="2" t="str" cm="1">
        <f t="array" ref="AT197">_xlfn.XLOOKUP($A197&amp;AT$5,'[1]NBA-Data-1980-2019'!$B$1:$B$16305&amp;'[1]NBA-Data-1980-2019'!$A$1:$A$16305,'[1]NBA-Data-1980-2019'!$H$1:$H$16305,"",0)</f>
        <v/>
      </c>
      <c r="AU197" s="2" t="str" cm="1">
        <f t="array" ref="AU197">_xlfn.XLOOKUP($A197&amp;AU$5,'[1]NBA-Data-1980-2019'!$B$1:$B$16305&amp;'[1]NBA-Data-1980-2019'!$A$1:$A$16305,'[1]NBA-Data-1980-2019'!$H$1:$H$16305,"",0)</f>
        <v/>
      </c>
      <c r="AV197" s="2" t="str" cm="1">
        <f t="array" ref="AV197">_xlfn.XLOOKUP($A197&amp;AV$5,'[1]NBA-Data-1980-2019'!$B$1:$B$16305&amp;'[1]NBA-Data-1980-2019'!$A$1:$A$16305,'[1]NBA-Data-1980-2019'!$H$1:$H$16305,"",0)</f>
        <v/>
      </c>
      <c r="AW197" s="2" t="str" cm="1">
        <f t="array" ref="AW197">_xlfn.XLOOKUP($A197&amp;AW$5,'[1]NBA-Data-1980-2019'!$B$1:$B$16305&amp;'[1]NBA-Data-1980-2019'!$A$1:$A$16305,'[1]NBA-Data-1980-2019'!$H$1:$H$16305,"",0)</f>
        <v/>
      </c>
      <c r="AX197" s="2" t="str" cm="1">
        <f t="array" ref="AX197">_xlfn.XLOOKUP($A197&amp;AX$5,'[1]NBA-Data-1980-2019'!$B$1:$B$16305&amp;'[1]NBA-Data-1980-2019'!$A$1:$A$16305,'[1]NBA-Data-1980-2019'!$H$1:$H$16305,"",0)</f>
        <v/>
      </c>
      <c r="AY197" s="2" t="str" cm="1">
        <f t="array" ref="AY197">_xlfn.XLOOKUP($A197&amp;AY$5,'[1]NBA-Data-1980-2019'!$B$1:$B$16305&amp;'[1]NBA-Data-1980-2019'!$A$1:$A$16305,'[1]NBA-Data-1980-2019'!$H$1:$H$16305,"",0)</f>
        <v/>
      </c>
      <c r="AZ197" s="2" t="str" cm="1">
        <f t="array" ref="AZ197">_xlfn.XLOOKUP($A197&amp;AZ$5,'[1]NBA-Data-1980-2019'!$B$1:$B$16305&amp;'[1]NBA-Data-1980-2019'!$A$1:$A$16305,'[1]NBA-Data-1980-2019'!$H$1:$H$16305,"",0)</f>
        <v/>
      </c>
      <c r="BA197" s="2" t="str" cm="1">
        <f t="array" ref="BA197">_xlfn.XLOOKUP($A197&amp;BA$5,'[1]NBA-Data-1980-2019'!$B$1:$B$16305&amp;'[1]NBA-Data-1980-2019'!$A$1:$A$16305,'[1]NBA-Data-1980-2019'!$H$1:$H$16305,"",0)</f>
        <v/>
      </c>
      <c r="BB197" s="2" t="str" cm="1">
        <f t="array" ref="BB197">_xlfn.XLOOKUP($A197&amp;BB$5,'[1]NBA-Data-1980-2019'!$B$1:$B$16305&amp;'[1]NBA-Data-1980-2019'!$A$1:$A$16305,'[1]NBA-Data-1980-2019'!$H$1:$H$16305,"",0)</f>
        <v/>
      </c>
      <c r="BC197" s="2" t="str" cm="1">
        <f t="array" ref="BC197">_xlfn.XLOOKUP($A197&amp;BC$5,'[1]NBA-Data-1980-2019'!$B$1:$B$16305&amp;'[1]NBA-Data-1980-2019'!$A$1:$A$16305,'[1]NBA-Data-1980-2019'!$H$1:$H$16305,"",0)</f>
        <v/>
      </c>
      <c r="BD197" s="2" t="str" cm="1">
        <f t="array" ref="BD197">_xlfn.XLOOKUP($A197&amp;BD$5,'[1]NBA-Data-1980-2019'!$B$1:$B$16305&amp;'[1]NBA-Data-1980-2019'!$A$1:$A$16305,'[1]NBA-Data-1980-2019'!$H$1:$H$16305,"",0)</f>
        <v/>
      </c>
      <c r="BE197" s="2" t="str" cm="1">
        <f t="array" ref="BE197">_xlfn.XLOOKUP($A197&amp;BE$5,'[1]NBA-Data-1980-2019'!$B$1:$B$16305&amp;'[1]NBA-Data-1980-2019'!$A$1:$A$16305,'[1]NBA-Data-1980-2019'!$H$1:$H$16305,"",0)</f>
        <v/>
      </c>
      <c r="BF197" s="2" t="str" cm="1">
        <f t="array" ref="BF197">_xlfn.XLOOKUP($A197&amp;BF$5,'[1]NBA-Data-1980-2019'!$B$1:$B$16305&amp;'[1]NBA-Data-1980-2019'!$A$1:$A$16305,'[1]NBA-Data-1980-2019'!$H$1:$H$16305,"",0)</f>
        <v/>
      </c>
      <c r="BG197" s="2" t="str" cm="1">
        <f t="array" ref="BG197">_xlfn.XLOOKUP($A197&amp;BG$5,'[1]NBA-Data-1980-2019'!$B$1:$B$16305&amp;'[1]NBA-Data-1980-2019'!$A$1:$A$16305,'[1]NBA-Data-1980-2019'!$H$1:$H$16305,"",0)</f>
        <v/>
      </c>
      <c r="BH197" s="2" t="str" cm="1">
        <f t="array" ref="BH197">_xlfn.XLOOKUP($A197&amp;BH$5,'[1]NBA-Data-1980-2019'!$B$1:$B$16305&amp;'[1]NBA-Data-1980-2019'!$A$1:$A$16305,'[1]NBA-Data-1980-2019'!$H$1:$H$16305,"",0)</f>
        <v/>
      </c>
      <c r="BI197" s="2" t="str" cm="1">
        <f t="array" ref="BI197">_xlfn.XLOOKUP($A197&amp;BI$5,'[1]NBA-Data-1980-2019'!$B$1:$B$16305&amp;'[1]NBA-Data-1980-2019'!$A$1:$A$16305,'[1]NBA-Data-1980-2019'!$H$1:$H$16305,"",0)</f>
        <v/>
      </c>
      <c r="BJ197" s="2" t="str" cm="1">
        <f t="array" ref="BJ197">_xlfn.XLOOKUP($A197&amp;BJ$5,'[1]NBA-Data-1980-2019'!$B$1:$B$16305&amp;'[1]NBA-Data-1980-2019'!$A$1:$A$16305,'[1]NBA-Data-1980-2019'!$H$1:$H$16305,"",0)</f>
        <v/>
      </c>
      <c r="BK197" s="2" t="str" cm="1">
        <f t="array" ref="BK197">_xlfn.XLOOKUP($A197&amp;BK$5,'[1]NBA-Data-1980-2019'!$B$1:$B$16305&amp;'[1]NBA-Data-1980-2019'!$A$1:$A$16305,'[1]NBA-Data-1980-2019'!$H$1:$H$16305,"",0)</f>
        <v/>
      </c>
      <c r="BL197" s="2" t="str" cm="1">
        <f t="array" ref="BL197">_xlfn.XLOOKUP($A197&amp;BL$5,'[1]NBA-Data-1980-2019'!$B$1:$B$16305&amp;'[1]NBA-Data-1980-2019'!$A$1:$A$16305,'[1]NBA-Data-1980-2019'!$H$1:$H$16305,"",0)</f>
        <v/>
      </c>
      <c r="BM197" s="2" t="str" cm="1">
        <f t="array" ref="BM197">_xlfn.XLOOKUP($A197&amp;BM$5,'[1]NBA-Data-1980-2019'!$B$1:$B$16305&amp;'[1]NBA-Data-1980-2019'!$A$1:$A$16305,'[1]NBA-Data-1980-2019'!$H$1:$H$16305,"",0)</f>
        <v/>
      </c>
      <c r="BN197" s="2" cm="1">
        <f t="array" ref="BN197">_xlfn.XLOOKUP($A197&amp;BN$5,'[1]NBA-Data-1980-2019'!$B$1:$B$16305&amp;'[1]NBA-Data-1980-2019'!$A$1:$A$16305,'[1]NBA-Data-1980-2019'!$F$1:$F$16305,"",0)</f>
        <v>10</v>
      </c>
      <c r="BO197" s="2" cm="1">
        <f t="array" ref="BO197">_xlfn.XLOOKUP($A197&amp;BO$5,'[1]NBA-Data-1980-2019'!$B$1:$B$16305&amp;'[1]NBA-Data-1980-2019'!$A$1:$A$16305,'[1]NBA-Data-1980-2019'!$F$1:$F$16305,"",0)</f>
        <v>10.1</v>
      </c>
      <c r="BP197" s="2" cm="1">
        <f t="array" ref="BP197">_xlfn.XLOOKUP($A197&amp;BP$5,'[1]NBA-Data-1980-2019'!$B$1:$B$16305&amp;'[1]NBA-Data-1980-2019'!$A$1:$A$16305,'[1]NBA-Data-1980-2019'!$F$1:$F$16305,"",0)</f>
        <v>11.5</v>
      </c>
      <c r="BQ197" s="2" cm="1">
        <f t="array" ref="BQ197">_xlfn.XLOOKUP($A197&amp;BQ$5,'[1]NBA-Data-1980-2019'!$B$1:$B$16305&amp;'[1]NBA-Data-1980-2019'!$A$1:$A$16305,'[1]NBA-Data-1980-2019'!$F$1:$F$16305,"",0)</f>
        <v>14.9</v>
      </c>
      <c r="BR197" s="2" cm="1">
        <f t="array" ref="BR197">_xlfn.XLOOKUP($A197&amp;BR$5,'[1]NBA-Data-1980-2019'!$B$1:$B$16305&amp;'[1]NBA-Data-1980-2019'!$A$1:$A$16305,'[1]NBA-Data-1980-2019'!$F$1:$F$16305,"",0)</f>
        <v>13.8</v>
      </c>
      <c r="BS197" s="2" cm="1">
        <f t="array" ref="BS197">_xlfn.XLOOKUP($A197&amp;BS$5,'[1]NBA-Data-1980-2019'!$B$1:$B$16305&amp;'[1]NBA-Data-1980-2019'!$A$1:$A$16305,'[1]NBA-Data-1980-2019'!$F$1:$F$16305,"",0)</f>
        <v>14.1</v>
      </c>
      <c r="BT197" s="2" cm="1">
        <f t="array" ref="BT197">_xlfn.XLOOKUP($A197&amp;BT$5,'[1]NBA-Data-1980-2019'!$B$1:$B$16305&amp;'[1]NBA-Data-1980-2019'!$A$1:$A$16305,'[1]NBA-Data-1980-2019'!$F$1:$F$16305,"",0)</f>
        <v>9.8000000000000007</v>
      </c>
      <c r="BU197" s="2" cm="1">
        <f t="array" ref="BU197">_xlfn.XLOOKUP($A197&amp;BU$5,'[1]NBA-Data-1980-2019'!$B$1:$B$16305&amp;'[1]NBA-Data-1980-2019'!$A$1:$A$16305,'[1]NBA-Data-1980-2019'!$F$1:$F$16305,"",0)</f>
        <v>14.1</v>
      </c>
      <c r="BV197" s="2" cm="1">
        <f t="array" ref="BV197">_xlfn.XLOOKUP($A197&amp;BV$5,'[1]NBA-Data-1980-2019'!$B$1:$B$16305&amp;'[1]NBA-Data-1980-2019'!$A$1:$A$16305,'[1]NBA-Data-1980-2019'!$F$1:$F$16305,"",0)</f>
        <v>12.2</v>
      </c>
      <c r="BW197" s="2" cm="1">
        <f t="array" ref="BW197">_xlfn.XLOOKUP($A197&amp;BW$5,'[1]NBA-Data-1980-2019'!$B$1:$B$16305&amp;'[1]NBA-Data-1980-2019'!$A$1:$A$16305,'[1]NBA-Data-1980-2019'!$F$1:$F$16305,"",0)</f>
        <v>8.1999999999999993</v>
      </c>
      <c r="BX197" s="2" cm="1">
        <f t="array" ref="BX197">_xlfn.XLOOKUP($A197&amp;BX$5,'[1]NBA-Data-1980-2019'!$B$1:$B$16305&amp;'[1]NBA-Data-1980-2019'!$A$1:$A$16305,'[1]NBA-Data-1980-2019'!$F$1:$F$16305,"",0)</f>
        <v>9.9</v>
      </c>
      <c r="BY197" s="2" cm="1">
        <f t="array" ref="BY197">_xlfn.XLOOKUP($A197&amp;BY$5,'[1]NBA-Data-1980-2019'!$B$1:$B$16305&amp;'[1]NBA-Data-1980-2019'!$A$1:$A$16305,'[1]NBA-Data-1980-2019'!$F$1:$F$16305,"",0)</f>
        <v>7.8</v>
      </c>
      <c r="BZ197" s="2" t="str" cm="1">
        <f t="array" ref="BZ197">_xlfn.XLOOKUP($A197&amp;BZ$5,'[1]NBA-Data-1980-2019'!$B$1:$B$16305&amp;'[1]NBA-Data-1980-2019'!$A$1:$A$16305,'[1]NBA-Data-1980-2019'!$F$1:$F$16305,"",0)</f>
        <v/>
      </c>
      <c r="CA197" s="2" t="str" cm="1">
        <f t="array" ref="CA197">_xlfn.XLOOKUP($A197&amp;CA$5,'[1]NBA-Data-1980-2019'!$B$1:$B$16305&amp;'[1]NBA-Data-1980-2019'!$A$1:$A$16305,'[1]NBA-Data-1980-2019'!$F$1:$F$16305,"",0)</f>
        <v/>
      </c>
      <c r="CB197" s="2" t="str" cm="1">
        <f t="array" ref="CB197">_xlfn.XLOOKUP($A197&amp;CB$5,'[1]NBA-Data-1980-2019'!$B$1:$B$16305&amp;'[1]NBA-Data-1980-2019'!$A$1:$A$16305,'[1]NBA-Data-1980-2019'!$F$1:$F$16305,"",0)</f>
        <v/>
      </c>
      <c r="CC197" s="2" t="str" cm="1">
        <f t="array" ref="CC197">_xlfn.XLOOKUP($A197&amp;CC$5,'[1]NBA-Data-1980-2019'!$B$1:$B$16305&amp;'[1]NBA-Data-1980-2019'!$A$1:$A$16305,'[1]NBA-Data-1980-2019'!$F$1:$F$16305,"",0)</f>
        <v/>
      </c>
      <c r="CD197" s="2" t="str" cm="1">
        <f t="array" ref="CD197">_xlfn.XLOOKUP($A197&amp;CD$5,'[1]NBA-Data-1980-2019'!$B$1:$B$16305&amp;'[1]NBA-Data-1980-2019'!$A$1:$A$16305,'[1]NBA-Data-1980-2019'!$F$1:$F$16305,"",0)</f>
        <v/>
      </c>
      <c r="CE197" s="2" t="str" cm="1">
        <f t="array" ref="CE197">_xlfn.XLOOKUP($A197&amp;CE$5,'[1]NBA-Data-1980-2019'!$B$1:$B$16305&amp;'[1]NBA-Data-1980-2019'!$A$1:$A$16305,'[1]NBA-Data-1980-2019'!$F$1:$F$16305,"",0)</f>
        <v/>
      </c>
      <c r="CF197" s="2" t="str" cm="1">
        <f t="array" ref="CF197">_xlfn.XLOOKUP($A197&amp;CF$5,'[1]NBA-Data-1980-2019'!$B$1:$B$16305&amp;'[1]NBA-Data-1980-2019'!$A$1:$A$16305,'[1]NBA-Data-1980-2019'!$F$1:$F$16305,"",0)</f>
        <v/>
      </c>
      <c r="CG197" s="2" t="str" cm="1">
        <f t="array" ref="CG197">_xlfn.XLOOKUP($A197&amp;CG$5,'[1]NBA-Data-1980-2019'!$B$1:$B$16305&amp;'[1]NBA-Data-1980-2019'!$A$1:$A$16305,'[1]NBA-Data-1980-2019'!$F$1:$F$16305,"",0)</f>
        <v/>
      </c>
      <c r="CH197" s="2" t="str" cm="1">
        <f t="array" ref="CH197">_xlfn.XLOOKUP($A197&amp;CH$5,'[1]NBA-Data-1980-2019'!$B$1:$B$16305&amp;'[1]NBA-Data-1980-2019'!$A$1:$A$16305,'[1]NBA-Data-1980-2019'!$F$1:$F$16305,"",0)</f>
        <v/>
      </c>
      <c r="CI197" s="2" t="str" cm="1">
        <f t="array" ref="CI197">_xlfn.XLOOKUP($A197&amp;CI$5,'[1]NBA-Data-1980-2019'!$B$1:$B$16305&amp;'[1]NBA-Data-1980-2019'!$A$1:$A$16305,'[1]NBA-Data-1980-2019'!$F$1:$F$16305,"",0)</f>
        <v/>
      </c>
      <c r="CJ197" s="2" t="str" cm="1">
        <f t="array" ref="CJ197">_xlfn.XLOOKUP($A197&amp;CJ$5,'[1]NBA-Data-1980-2019'!$B$1:$B$16305&amp;'[1]NBA-Data-1980-2019'!$A$1:$A$16305,'[1]NBA-Data-1980-2019'!$F$1:$F$16305,"",0)</f>
        <v/>
      </c>
      <c r="CK197" s="2" t="str" cm="1">
        <f t="array" ref="CK197">_xlfn.XLOOKUP($A197&amp;CK$5,'[1]NBA-Data-1980-2019'!$B$1:$B$16305&amp;'[1]NBA-Data-1980-2019'!$A$1:$A$16305,'[1]NBA-Data-1980-2019'!$F$1:$F$16305,"",0)</f>
        <v/>
      </c>
      <c r="CL197" s="2" t="str" cm="1">
        <f t="array" ref="CL197">_xlfn.XLOOKUP($A197&amp;CL$5,'[1]NBA-Data-1980-2019'!$B$1:$B$16305&amp;'[1]NBA-Data-1980-2019'!$A$1:$A$16305,'[1]NBA-Data-1980-2019'!$F$1:$F$16305,"",0)</f>
        <v/>
      </c>
      <c r="CM197" s="2" t="str" cm="1">
        <f t="array" ref="CM197">_xlfn.XLOOKUP($A197&amp;CM$5,'[1]NBA-Data-1980-2019'!$B$1:$B$16305&amp;'[1]NBA-Data-1980-2019'!$A$1:$A$16305,'[1]NBA-Data-1980-2019'!$F$1:$F$16305,"",0)</f>
        <v/>
      </c>
      <c r="CN197" s="2" t="str" cm="1">
        <f t="array" ref="CN197">_xlfn.XLOOKUP($A197&amp;CN$5,'[1]NBA-Data-1980-2019'!$B$1:$B$16305&amp;'[1]NBA-Data-1980-2019'!$A$1:$A$16305,'[1]NBA-Data-1980-2019'!$F$1:$F$16305,"",0)</f>
        <v/>
      </c>
      <c r="CO197" s="2" t="str" cm="1">
        <f t="array" ref="CO197">_xlfn.XLOOKUP($A197&amp;CO$5,'[1]NBA-Data-1980-2019'!$B$1:$B$16305&amp;'[1]NBA-Data-1980-2019'!$A$1:$A$16305,'[1]NBA-Data-1980-2019'!$F$1:$F$16305,"",0)</f>
        <v/>
      </c>
      <c r="CP197" s="2" t="str" cm="1">
        <f t="array" ref="CP197">_xlfn.XLOOKUP($A197&amp;CP$5,'[1]NBA-Data-1980-2019'!$B$1:$B$16305&amp;'[1]NBA-Data-1980-2019'!$A$1:$A$16305,'[1]NBA-Data-1980-2019'!$F$1:$F$16305,"",0)</f>
        <v/>
      </c>
      <c r="CQ197" s="2" t="str" cm="1">
        <f t="array" ref="CQ197">_xlfn.XLOOKUP($A197&amp;CQ$5,'[1]NBA-Data-1980-2019'!$B$1:$B$16305&amp;'[1]NBA-Data-1980-2019'!$A$1:$A$16305,'[1]NBA-Data-1980-2019'!$F$1:$F$16305,"",0)</f>
        <v/>
      </c>
      <c r="CR197" s="2" t="str" cm="1">
        <f t="array" ref="CR197">_xlfn.XLOOKUP($A197&amp;CR$5,'[1]NBA-Data-1980-2019'!$B$1:$B$16305&amp;'[1]NBA-Data-1980-2019'!$A$1:$A$16305,'[1]NBA-Data-1980-2019'!$F$1:$F$16305,"",0)</f>
        <v/>
      </c>
      <c r="CS197" s="2" t="str" cm="1">
        <f t="array" ref="CS197">_xlfn.XLOOKUP($A197&amp;CS$5,'[1]NBA-Data-1980-2019'!$B$1:$B$16305&amp;'[1]NBA-Data-1980-2019'!$A$1:$A$16305,'[1]NBA-Data-1980-2019'!$F$1:$F$16305,"",0)</f>
        <v/>
      </c>
      <c r="CU197" s="2" t="str">
        <f>_xlfn.XLOOKUP($A197,TEAMS!$G$1:$G$839,TEAMS!$H$1:$H$839,"",0)</f>
        <v>SF</v>
      </c>
      <c r="CV197" s="2" t="str">
        <f>_xlfn.XLOOKUP($CU197,DASHBOARD!$B$22:$B$27,DASHBOARD!$C$22:$C$27,"",0)</f>
        <v>FORWARD</v>
      </c>
      <c r="CY197" s="63">
        <f>SUMIFS('[1]NBA-Data-1980-2019'!$G$1:$G$16305,'[1]NBA-Data-1980-2019'!$B$1:$B$16305,$A197,'[1]NBA-Data-1980-2019'!$A$1:$A$16305,CY$9)</f>
        <v>225000</v>
      </c>
      <c r="CZ197" s="63">
        <f>SUMIFS('[1]NBA-Data-1980-2019'!$G$1:$G$16305,'[1]NBA-Data-1980-2019'!$B$1:$B$16305,$A197,'[1]NBA-Data-1980-2019'!$A$1:$A$16305,CZ$9)</f>
        <v>0</v>
      </c>
      <c r="DA197" s="63">
        <f>SUMIFS('[1]NBA-Data-1980-2019'!$G$1:$G$16305,'[1]NBA-Data-1980-2019'!$B$1:$B$16305,$A197,'[1]NBA-Data-1980-2019'!$A$1:$A$16305,DA$9)</f>
        <v>375000</v>
      </c>
      <c r="DB197" s="63">
        <f>SUMIFS('[1]NBA-Data-1980-2019'!$G$1:$G$16305,'[1]NBA-Data-1980-2019'!$B$1:$B$16305,$A197,'[1]NBA-Data-1980-2019'!$A$1:$A$16305,DB$9)</f>
        <v>375000</v>
      </c>
      <c r="DC197" s="63">
        <f>SUMIFS('[1]NBA-Data-1980-2019'!$G$1:$G$16305,'[1]NBA-Data-1980-2019'!$B$1:$B$16305,$A197,'[1]NBA-Data-1980-2019'!$A$1:$A$16305,DC$9)</f>
        <v>0</v>
      </c>
      <c r="DD197" s="63">
        <f>SUMIFS('[1]NBA-Data-1980-2019'!$G$1:$G$16305,'[1]NBA-Data-1980-2019'!$B$1:$B$16305,$A197,'[1]NBA-Data-1980-2019'!$A$1:$A$16305,DD$9)</f>
        <v>300000</v>
      </c>
      <c r="DE197" s="63">
        <f>SUMIFS('[1]NBA-Data-1980-2019'!$G$1:$G$16305,'[1]NBA-Data-1980-2019'!$B$1:$B$16305,$A197,'[1]NBA-Data-1980-2019'!$A$1:$A$16305,DE$9)</f>
        <v>500000</v>
      </c>
      <c r="DF197" s="63">
        <f>SUMIFS('[1]NBA-Data-1980-2019'!$G$1:$G$16305,'[1]NBA-Data-1980-2019'!$B$1:$B$16305,$A197,'[1]NBA-Data-1980-2019'!$A$1:$A$16305,DF$9)</f>
        <v>500000</v>
      </c>
      <c r="DG197" s="63">
        <f>SUMIFS('[1]NBA-Data-1980-2019'!$G$1:$G$16305,'[1]NBA-Data-1980-2019'!$B$1:$B$16305,$A197,'[1]NBA-Data-1980-2019'!$A$1:$A$16305,DG$9)</f>
        <v>850000</v>
      </c>
      <c r="DH197" s="63">
        <f>SUMIFS('[1]NBA-Data-1980-2019'!$G$1:$G$16305,'[1]NBA-Data-1980-2019'!$B$1:$B$16305,$A197,'[1]NBA-Data-1980-2019'!$A$1:$A$16305,DH$9)</f>
        <v>1100000</v>
      </c>
      <c r="DI197" s="63">
        <f>SUMIFS('[1]NBA-Data-1980-2019'!$G$1:$G$16305,'[1]NBA-Data-1980-2019'!$B$1:$B$16305,$A197,'[1]NBA-Data-1980-2019'!$A$1:$A$16305,DI$9)</f>
        <v>3260000</v>
      </c>
      <c r="DJ197" s="63">
        <f>SUMIFS('[1]NBA-Data-1980-2019'!$G$1:$G$16305,'[1]NBA-Data-1980-2019'!$B$1:$B$16305,$A197,'[1]NBA-Data-1980-2019'!$A$1:$A$16305,DJ$9)</f>
        <v>3600000</v>
      </c>
      <c r="DK197" s="63">
        <f>SUMIFS('[1]NBA-Data-1980-2019'!$G$1:$G$16305,'[1]NBA-Data-1980-2019'!$B$1:$B$16305,$A197,'[1]NBA-Data-1980-2019'!$A$1:$A$16305,DK$9)</f>
        <v>0</v>
      </c>
      <c r="DL197" s="63">
        <f>SUMIFS('[1]NBA-Data-1980-2019'!$G$1:$G$16305,'[1]NBA-Data-1980-2019'!$B$1:$B$16305,$A197,'[1]NBA-Data-1980-2019'!$A$1:$A$16305,DL$9)</f>
        <v>0</v>
      </c>
      <c r="DM197" s="63">
        <f>SUMIFS('[1]NBA-Data-1980-2019'!$G$1:$G$16305,'[1]NBA-Data-1980-2019'!$B$1:$B$16305,$A197,'[1]NBA-Data-1980-2019'!$A$1:$A$16305,DM$9)</f>
        <v>0</v>
      </c>
      <c r="DN197" s="63">
        <f>SUMIFS('[1]NBA-Data-1980-2019'!$G$1:$G$16305,'[1]NBA-Data-1980-2019'!$B$1:$B$16305,$A197,'[1]NBA-Data-1980-2019'!$A$1:$A$16305,DN$9)</f>
        <v>0</v>
      </c>
      <c r="DO197" s="63">
        <f>SUMIFS('[1]NBA-Data-1980-2019'!$G$1:$G$16305,'[1]NBA-Data-1980-2019'!$B$1:$B$16305,$A197,'[1]NBA-Data-1980-2019'!$A$1:$A$16305,DO$9)</f>
        <v>0</v>
      </c>
      <c r="DP197" s="63">
        <f>SUMIFS('[1]NBA-Data-1980-2019'!$G$1:$G$16305,'[1]NBA-Data-1980-2019'!$B$1:$B$16305,$A197,'[1]NBA-Data-1980-2019'!$A$1:$A$16305,DP$9)</f>
        <v>0</v>
      </c>
      <c r="DQ197" s="63">
        <f>SUMIFS('[1]NBA-Data-1980-2019'!$G$1:$G$16305,'[1]NBA-Data-1980-2019'!$B$1:$B$16305,$A197,'[1]NBA-Data-1980-2019'!$A$1:$A$16305,DQ$9)</f>
        <v>0</v>
      </c>
      <c r="DR197" s="63">
        <f>SUMIFS('[1]NBA-Data-1980-2019'!$G$1:$G$16305,'[1]NBA-Data-1980-2019'!$B$1:$B$16305,$A197,'[1]NBA-Data-1980-2019'!$A$1:$A$16305,DR$9)</f>
        <v>0</v>
      </c>
      <c r="DS197" s="63">
        <f>SUMIFS('[1]NBA-Data-1980-2019'!$G$1:$G$16305,'[1]NBA-Data-1980-2019'!$B$1:$B$16305,$A197,'[1]NBA-Data-1980-2019'!$A$1:$A$16305,DS$9)</f>
        <v>0</v>
      </c>
      <c r="DT197" s="63">
        <f>SUMIFS('[1]NBA-Data-1980-2019'!$G$1:$G$16305,'[1]NBA-Data-1980-2019'!$B$1:$B$16305,$A197,'[1]NBA-Data-1980-2019'!$A$1:$A$16305,DT$9)</f>
        <v>0</v>
      </c>
      <c r="DU197" s="63">
        <f>SUMIFS('[1]NBA-Data-1980-2019'!$G$1:$G$16305,'[1]NBA-Data-1980-2019'!$B$1:$B$16305,$A197,'[1]NBA-Data-1980-2019'!$A$1:$A$16305,DU$9)</f>
        <v>0</v>
      </c>
      <c r="DV197" s="63">
        <f>SUMIFS('[1]NBA-Data-1980-2019'!$G$1:$G$16305,'[1]NBA-Data-1980-2019'!$B$1:$B$16305,$A197,'[1]NBA-Data-1980-2019'!$A$1:$A$16305,DV$9)</f>
        <v>0</v>
      </c>
      <c r="DW197" s="63">
        <f>SUMIFS('[1]NBA-Data-1980-2019'!$G$1:$G$16305,'[1]NBA-Data-1980-2019'!$B$1:$B$16305,$A197,'[1]NBA-Data-1980-2019'!$A$1:$A$16305,DW$9)</f>
        <v>0</v>
      </c>
      <c r="DX197" s="63">
        <f>SUMIFS('[1]NBA-Data-1980-2019'!$G$1:$G$16305,'[1]NBA-Data-1980-2019'!$B$1:$B$16305,$A197,'[1]NBA-Data-1980-2019'!$A$1:$A$16305,DX$9)</f>
        <v>0</v>
      </c>
      <c r="DY197" s="63">
        <f>SUMIFS('[1]NBA-Data-1980-2019'!$G$1:$G$16305,'[1]NBA-Data-1980-2019'!$B$1:$B$16305,$A197,'[1]NBA-Data-1980-2019'!$A$1:$A$16305,DY$9)</f>
        <v>0</v>
      </c>
      <c r="DZ197" s="63">
        <f>SUMIFS('[1]NBA-Data-1980-2019'!$G$1:$G$16305,'[1]NBA-Data-1980-2019'!$B$1:$B$16305,$A197,'[1]NBA-Data-1980-2019'!$A$1:$A$16305,DZ$9)</f>
        <v>0</v>
      </c>
      <c r="EA197" s="63">
        <f>SUMIFS('[1]NBA-Data-1980-2019'!$G$1:$G$16305,'[1]NBA-Data-1980-2019'!$B$1:$B$16305,$A197,'[1]NBA-Data-1980-2019'!$A$1:$A$16305,EA$9)</f>
        <v>0</v>
      </c>
      <c r="EB197" s="63">
        <f>SUMIFS('[1]NBA-Data-1980-2019'!$G$1:$G$16305,'[1]NBA-Data-1980-2019'!$B$1:$B$16305,$A197,'[1]NBA-Data-1980-2019'!$A$1:$A$16305,EB$9)</f>
        <v>0</v>
      </c>
      <c r="EC197" s="63">
        <f>SUMIFS('[1]NBA-Data-1980-2019'!$G$1:$G$16305,'[1]NBA-Data-1980-2019'!$B$1:$B$16305,$A197,'[1]NBA-Data-1980-2019'!$A$1:$A$16305,EC$9)</f>
        <v>0</v>
      </c>
      <c r="ED197" s="63">
        <f>SUMIFS('[1]NBA-Data-1980-2019'!$G$1:$G$16305,'[1]NBA-Data-1980-2019'!$B$1:$B$16305,$A197,'[1]NBA-Data-1980-2019'!$A$1:$A$16305,ED$9)</f>
        <v>0</v>
      </c>
      <c r="EH197" s="2" t="s">
        <v>1482</v>
      </c>
    </row>
    <row r="198" spans="1:165" x14ac:dyDescent="0.2">
      <c r="A198" s="2" t="s">
        <v>721</v>
      </c>
      <c r="B198" s="2" t="str" cm="1">
        <f t="array" ref="B198">_xlfn.XLOOKUP($A198&amp;B$5,'[1]NBA-Data-1980-2019'!$B$1:$B$16305&amp;'[1]NBA-Data-1980-2019'!$A$1:$A$16305,'[1]NBA-Data-1980-2019'!$D$1:$D$16305,"",0)</f>
        <v/>
      </c>
      <c r="C198" s="2" t="str" cm="1">
        <f t="array" ref="C198">_xlfn.XLOOKUP($A198&amp;C$5,'[1]NBA-Data-1980-2019'!$B$1:$B$16305&amp;'[1]NBA-Data-1980-2019'!$A$1:$A$16305,'[1]NBA-Data-1980-2019'!$D$1:$D$16305,"",0)</f>
        <v/>
      </c>
      <c r="D198" s="2" t="str" cm="1">
        <f t="array" ref="D198">_xlfn.XLOOKUP($A198&amp;D$5,'[1]NBA-Data-1980-2019'!$B$1:$B$16305&amp;'[1]NBA-Data-1980-2019'!$A$1:$A$16305,'[1]NBA-Data-1980-2019'!$D$1:$D$16305,"",0)</f>
        <v/>
      </c>
      <c r="E198" s="2" t="str" cm="1">
        <f t="array" ref="E198">_xlfn.XLOOKUP($A198&amp;E$5,'[1]NBA-Data-1980-2019'!$B$1:$B$16305&amp;'[1]NBA-Data-1980-2019'!$A$1:$A$16305,'[1]NBA-Data-1980-2019'!$D$1:$D$16305,"",0)</f>
        <v/>
      </c>
      <c r="F198" s="2" t="str" cm="1">
        <f t="array" ref="F198">_xlfn.XLOOKUP($A198&amp;F$5,'[1]NBA-Data-1980-2019'!$B$1:$B$16305&amp;'[1]NBA-Data-1980-2019'!$A$1:$A$16305,'[1]NBA-Data-1980-2019'!$D$1:$D$16305,"",0)</f>
        <v/>
      </c>
      <c r="G198" s="2" t="str" cm="1">
        <f t="array" ref="G198">_xlfn.XLOOKUP($A198&amp;G$5,'[1]NBA-Data-1980-2019'!$B$1:$B$16305&amp;'[1]NBA-Data-1980-2019'!$A$1:$A$16305,'[1]NBA-Data-1980-2019'!$D$1:$D$16305,"",0)</f>
        <v/>
      </c>
      <c r="H198" s="2" t="str" cm="1">
        <f t="array" ref="H198">_xlfn.XLOOKUP($A198&amp;H$5,'[1]NBA-Data-1980-2019'!$B$1:$B$16305&amp;'[1]NBA-Data-1980-2019'!$A$1:$A$16305,'[1]NBA-Data-1980-2019'!$D$1:$D$16305,"",0)</f>
        <v/>
      </c>
      <c r="I198" s="2" t="str" cm="1">
        <f t="array" ref="I198">_xlfn.XLOOKUP($A198&amp;I$5,'[1]NBA-Data-1980-2019'!$B$1:$B$16305&amp;'[1]NBA-Data-1980-2019'!$A$1:$A$16305,'[1]NBA-Data-1980-2019'!$D$1:$D$16305,"",0)</f>
        <v/>
      </c>
      <c r="J198" s="2" t="str" cm="1">
        <f t="array" ref="J198">_xlfn.XLOOKUP($A198&amp;J$5,'[1]NBA-Data-1980-2019'!$B$1:$B$16305&amp;'[1]NBA-Data-1980-2019'!$A$1:$A$16305,'[1]NBA-Data-1980-2019'!$D$1:$D$16305,"",0)</f>
        <v/>
      </c>
      <c r="K198" s="2" t="str" cm="1">
        <f t="array" ref="K198">_xlfn.XLOOKUP($A198&amp;K$5,'[1]NBA-Data-1980-2019'!$B$1:$B$16305&amp;'[1]NBA-Data-1980-2019'!$A$1:$A$16305,'[1]NBA-Data-1980-2019'!$D$1:$D$16305,"",0)</f>
        <v/>
      </c>
      <c r="L198" s="2" t="str" cm="1">
        <f t="array" ref="L198">_xlfn.XLOOKUP($A198&amp;L$5,'[1]NBA-Data-1980-2019'!$B$1:$B$16305&amp;'[1]NBA-Data-1980-2019'!$A$1:$A$16305,'[1]NBA-Data-1980-2019'!$D$1:$D$16305,"",0)</f>
        <v/>
      </c>
      <c r="M198" s="2" t="str" cm="1">
        <f t="array" ref="M198">_xlfn.XLOOKUP($A198&amp;M$5,'[1]NBA-Data-1980-2019'!$B$1:$B$16305&amp;'[1]NBA-Data-1980-2019'!$A$1:$A$16305,'[1]NBA-Data-1980-2019'!$D$1:$D$16305,"",0)</f>
        <v/>
      </c>
      <c r="N198" s="2" t="str" cm="1">
        <f t="array" ref="N198">_xlfn.XLOOKUP($A198&amp;N$5,'[1]NBA-Data-1980-2019'!$B$1:$B$16305&amp;'[1]NBA-Data-1980-2019'!$A$1:$A$16305,'[1]NBA-Data-1980-2019'!$D$1:$D$16305,"",0)</f>
        <v/>
      </c>
      <c r="O198" s="2" t="str" cm="1">
        <f t="array" ref="O198">_xlfn.XLOOKUP($A198&amp;O$5,'[1]NBA-Data-1980-2019'!$B$1:$B$16305&amp;'[1]NBA-Data-1980-2019'!$A$1:$A$16305,'[1]NBA-Data-1980-2019'!$D$1:$D$16305,"",0)</f>
        <v/>
      </c>
      <c r="P198" s="2" t="str" cm="1">
        <f t="array" ref="P198">_xlfn.XLOOKUP($A198&amp;P$5,'[1]NBA-Data-1980-2019'!$B$1:$B$16305&amp;'[1]NBA-Data-1980-2019'!$A$1:$A$16305,'[1]NBA-Data-1980-2019'!$D$1:$D$16305,"",0)</f>
        <v/>
      </c>
      <c r="Q198" s="2" t="str" cm="1">
        <f t="array" ref="Q198">_xlfn.XLOOKUP($A198&amp;Q$5,'[1]NBA-Data-1980-2019'!$B$1:$B$16305&amp;'[1]NBA-Data-1980-2019'!$A$1:$A$16305,'[1]NBA-Data-1980-2019'!$D$1:$D$16305,"",0)</f>
        <v/>
      </c>
      <c r="R198" s="2" t="str" cm="1">
        <f t="array" ref="R198">_xlfn.XLOOKUP($A198&amp;R$5,'[1]NBA-Data-1980-2019'!$B$1:$B$16305&amp;'[1]NBA-Data-1980-2019'!$A$1:$A$16305,'[1]NBA-Data-1980-2019'!$D$1:$D$16305,"",0)</f>
        <v/>
      </c>
      <c r="S198" s="2" t="str" cm="1">
        <f t="array" ref="S198">_xlfn.XLOOKUP($A198&amp;S$5,'[1]NBA-Data-1980-2019'!$B$1:$B$16305&amp;'[1]NBA-Data-1980-2019'!$A$1:$A$16305,'[1]NBA-Data-1980-2019'!$D$1:$D$16305,"",0)</f>
        <v/>
      </c>
      <c r="T198" s="2" t="str" cm="1">
        <f t="array" ref="T198">_xlfn.XLOOKUP($A198&amp;T$5,'[1]NBA-Data-1980-2019'!$B$1:$B$16305&amp;'[1]NBA-Data-1980-2019'!$A$1:$A$16305,'[1]NBA-Data-1980-2019'!$D$1:$D$16305,"",0)</f>
        <v/>
      </c>
      <c r="U198" s="2" t="str" cm="1">
        <f t="array" ref="U198">_xlfn.XLOOKUP($A198&amp;U$5,'[1]NBA-Data-1980-2019'!$B$1:$B$16305&amp;'[1]NBA-Data-1980-2019'!$A$1:$A$16305,'[1]NBA-Data-1980-2019'!$D$1:$D$16305,"",0)</f>
        <v/>
      </c>
      <c r="V198" s="2" t="str" cm="1">
        <f t="array" ref="V198">_xlfn.XLOOKUP($A198&amp;V$5,'[1]NBA-Data-1980-2019'!$B$1:$B$16305&amp;'[1]NBA-Data-1980-2019'!$A$1:$A$16305,'[1]NBA-Data-1980-2019'!$D$1:$D$16305,"",0)</f>
        <v/>
      </c>
      <c r="W198" s="2" t="str" cm="1">
        <f t="array" ref="W198">_xlfn.XLOOKUP($A198&amp;W$5,'[1]NBA-Data-1980-2019'!$B$1:$B$16305&amp;'[1]NBA-Data-1980-2019'!$A$1:$A$16305,'[1]NBA-Data-1980-2019'!$D$1:$D$16305,"",0)</f>
        <v/>
      </c>
      <c r="X198" s="2" t="str" cm="1">
        <f t="array" ref="X198">_xlfn.XLOOKUP($A198&amp;X$5,'[1]NBA-Data-1980-2019'!$B$1:$B$16305&amp;'[1]NBA-Data-1980-2019'!$A$1:$A$16305,'[1]NBA-Data-1980-2019'!$D$1:$D$16305,"",0)</f>
        <v/>
      </c>
      <c r="Y198" s="2" t="str" cm="1">
        <f t="array" ref="Y198">_xlfn.XLOOKUP($A198&amp;Y$5,'[1]NBA-Data-1980-2019'!$B$1:$B$16305&amp;'[1]NBA-Data-1980-2019'!$A$1:$A$16305,'[1]NBA-Data-1980-2019'!$D$1:$D$16305,"",0)</f>
        <v>TOT</v>
      </c>
      <c r="Z198" s="2" t="str" cm="1">
        <f t="array" ref="Z198">_xlfn.XLOOKUP($A198&amp;Z$5,'[1]NBA-Data-1980-2019'!$B$1:$B$16305&amp;'[1]NBA-Data-1980-2019'!$A$1:$A$16305,'[1]NBA-Data-1980-2019'!$D$1:$D$16305,"",0)</f>
        <v>TOT</v>
      </c>
      <c r="AA198" s="2" t="str" cm="1">
        <f t="array" ref="AA198">_xlfn.XLOOKUP($A198&amp;AA$5,'[1]NBA-Data-1980-2019'!$B$1:$B$16305&amp;'[1]NBA-Data-1980-2019'!$A$1:$A$16305,'[1]NBA-Data-1980-2019'!$D$1:$D$16305,"",0)</f>
        <v/>
      </c>
      <c r="AB198" s="2" t="str" cm="1">
        <f t="array" ref="AB198">_xlfn.XLOOKUP($A198&amp;AB$5,'[1]NBA-Data-1980-2019'!$B$1:$B$16305&amp;'[1]NBA-Data-1980-2019'!$A$1:$A$16305,'[1]NBA-Data-1980-2019'!$D$1:$D$16305,"",0)</f>
        <v>BRK</v>
      </c>
      <c r="AC198" s="2" t="str" cm="1">
        <f t="array" ref="AC198">_xlfn.XLOOKUP($A198&amp;AC$5,'[1]NBA-Data-1980-2019'!$B$1:$B$16305&amp;'[1]NBA-Data-1980-2019'!$A$1:$A$16305,'[1]NBA-Data-1980-2019'!$D$1:$D$16305,"",0)</f>
        <v/>
      </c>
      <c r="AD198" s="2" t="str" cm="1">
        <f t="array" ref="AD198">_xlfn.XLOOKUP($A198&amp;AD$5,'[1]NBA-Data-1980-2019'!$B$1:$B$16305&amp;'[1]NBA-Data-1980-2019'!$A$1:$A$16305,'[1]NBA-Data-1980-2019'!$D$1:$D$16305,"",0)</f>
        <v/>
      </c>
      <c r="AE198" s="2" t="str" cm="1">
        <f t="array" ref="AE198">_xlfn.XLOOKUP($A198&amp;AE$5,'[1]NBA-Data-1980-2019'!$B$1:$B$16305&amp;'[1]NBA-Data-1980-2019'!$A$1:$A$16305,'[1]NBA-Data-1980-2019'!$D$1:$D$16305,"",0)</f>
        <v/>
      </c>
      <c r="AF198" s="2" t="str" cm="1">
        <f t="array" ref="AF198">_xlfn.XLOOKUP($A198&amp;AF$5,'[1]NBA-Data-1980-2019'!$B$1:$B$16305&amp;'[1]NBA-Data-1980-2019'!$A$1:$A$16305,'[1]NBA-Data-1980-2019'!$D$1:$D$16305,"",0)</f>
        <v/>
      </c>
      <c r="AG198" s="2" t="str" cm="1">
        <f t="array" ref="AG198">_xlfn.XLOOKUP($A198&amp;AG$5,'[1]NBA-Data-1980-2019'!$B$1:$B$16305&amp;'[1]NBA-Data-1980-2019'!$A$1:$A$16305,'[1]NBA-Data-1980-2019'!$D$1:$D$16305,"",0)</f>
        <v/>
      </c>
      <c r="AH198" s="2" t="str" cm="1">
        <f t="array" ref="AH198">_xlfn.XLOOKUP($A198&amp;AH$5,'[1]NBA-Data-1980-2019'!$B$1:$B$16305&amp;'[1]NBA-Data-1980-2019'!$A$1:$A$16305,'[1]NBA-Data-1980-2019'!$H$1:$H$16305,"",0)</f>
        <v/>
      </c>
      <c r="AI198" s="2" t="str" cm="1">
        <f t="array" ref="AI198">_xlfn.XLOOKUP($A198&amp;AI$5,'[1]NBA-Data-1980-2019'!$B$1:$B$16305&amp;'[1]NBA-Data-1980-2019'!$A$1:$A$16305,'[1]NBA-Data-1980-2019'!$H$1:$H$16305,"",0)</f>
        <v/>
      </c>
      <c r="AJ198" s="2" t="str" cm="1">
        <f t="array" ref="AJ198">_xlfn.XLOOKUP($A198&amp;AJ$5,'[1]NBA-Data-1980-2019'!$B$1:$B$16305&amp;'[1]NBA-Data-1980-2019'!$A$1:$A$16305,'[1]NBA-Data-1980-2019'!$H$1:$H$16305,"",0)</f>
        <v/>
      </c>
      <c r="AK198" s="2" t="str" cm="1">
        <f t="array" ref="AK198">_xlfn.XLOOKUP($A198&amp;AK$5,'[1]NBA-Data-1980-2019'!$B$1:$B$16305&amp;'[1]NBA-Data-1980-2019'!$A$1:$A$16305,'[1]NBA-Data-1980-2019'!$H$1:$H$16305,"",0)</f>
        <v/>
      </c>
      <c r="AL198" s="2" t="str" cm="1">
        <f t="array" ref="AL198">_xlfn.XLOOKUP($A198&amp;AL$5,'[1]NBA-Data-1980-2019'!$B$1:$B$16305&amp;'[1]NBA-Data-1980-2019'!$A$1:$A$16305,'[1]NBA-Data-1980-2019'!$H$1:$H$16305,"",0)</f>
        <v/>
      </c>
      <c r="AM198" s="2" t="str" cm="1">
        <f t="array" ref="AM198">_xlfn.XLOOKUP($A198&amp;AM$5,'[1]NBA-Data-1980-2019'!$B$1:$B$16305&amp;'[1]NBA-Data-1980-2019'!$A$1:$A$16305,'[1]NBA-Data-1980-2019'!$H$1:$H$16305,"",0)</f>
        <v/>
      </c>
      <c r="AN198" s="2" t="str" cm="1">
        <f t="array" ref="AN198">_xlfn.XLOOKUP($A198&amp;AN$5,'[1]NBA-Data-1980-2019'!$B$1:$B$16305&amp;'[1]NBA-Data-1980-2019'!$A$1:$A$16305,'[1]NBA-Data-1980-2019'!$H$1:$H$16305,"",0)</f>
        <v/>
      </c>
      <c r="AO198" s="2" t="str" cm="1">
        <f t="array" ref="AO198">_xlfn.XLOOKUP($A198&amp;AO$5,'[1]NBA-Data-1980-2019'!$B$1:$B$16305&amp;'[1]NBA-Data-1980-2019'!$A$1:$A$16305,'[1]NBA-Data-1980-2019'!$H$1:$H$16305,"",0)</f>
        <v/>
      </c>
      <c r="AP198" s="2" t="str" cm="1">
        <f t="array" ref="AP198">_xlfn.XLOOKUP($A198&amp;AP$5,'[1]NBA-Data-1980-2019'!$B$1:$B$16305&amp;'[1]NBA-Data-1980-2019'!$A$1:$A$16305,'[1]NBA-Data-1980-2019'!$H$1:$H$16305,"",0)</f>
        <v/>
      </c>
      <c r="AQ198" s="2" t="str" cm="1">
        <f t="array" ref="AQ198">_xlfn.XLOOKUP($A198&amp;AQ$5,'[1]NBA-Data-1980-2019'!$B$1:$B$16305&amp;'[1]NBA-Data-1980-2019'!$A$1:$A$16305,'[1]NBA-Data-1980-2019'!$H$1:$H$16305,"",0)</f>
        <v/>
      </c>
      <c r="AR198" s="2" t="str" cm="1">
        <f t="array" ref="AR198">_xlfn.XLOOKUP($A198&amp;AR$5,'[1]NBA-Data-1980-2019'!$B$1:$B$16305&amp;'[1]NBA-Data-1980-2019'!$A$1:$A$16305,'[1]NBA-Data-1980-2019'!$H$1:$H$16305,"",0)</f>
        <v/>
      </c>
      <c r="AS198" s="2" t="str" cm="1">
        <f t="array" ref="AS198">_xlfn.XLOOKUP($A198&amp;AS$5,'[1]NBA-Data-1980-2019'!$B$1:$B$16305&amp;'[1]NBA-Data-1980-2019'!$A$1:$A$16305,'[1]NBA-Data-1980-2019'!$H$1:$H$16305,"",0)</f>
        <v/>
      </c>
      <c r="AT198" s="2" t="str" cm="1">
        <f t="array" ref="AT198">_xlfn.XLOOKUP($A198&amp;AT$5,'[1]NBA-Data-1980-2019'!$B$1:$B$16305&amp;'[1]NBA-Data-1980-2019'!$A$1:$A$16305,'[1]NBA-Data-1980-2019'!$H$1:$H$16305,"",0)</f>
        <v/>
      </c>
      <c r="AU198" s="2" t="str" cm="1">
        <f t="array" ref="AU198">_xlfn.XLOOKUP($A198&amp;AU$5,'[1]NBA-Data-1980-2019'!$B$1:$B$16305&amp;'[1]NBA-Data-1980-2019'!$A$1:$A$16305,'[1]NBA-Data-1980-2019'!$H$1:$H$16305,"",0)</f>
        <v/>
      </c>
      <c r="AV198" s="2" t="str" cm="1">
        <f t="array" ref="AV198">_xlfn.XLOOKUP($A198&amp;AV$5,'[1]NBA-Data-1980-2019'!$B$1:$B$16305&amp;'[1]NBA-Data-1980-2019'!$A$1:$A$16305,'[1]NBA-Data-1980-2019'!$H$1:$H$16305,"",0)</f>
        <v/>
      </c>
      <c r="AW198" s="2" t="str" cm="1">
        <f t="array" ref="AW198">_xlfn.XLOOKUP($A198&amp;AW$5,'[1]NBA-Data-1980-2019'!$B$1:$B$16305&amp;'[1]NBA-Data-1980-2019'!$A$1:$A$16305,'[1]NBA-Data-1980-2019'!$H$1:$H$16305,"",0)</f>
        <v/>
      </c>
      <c r="AX198" s="2" t="str" cm="1">
        <f t="array" ref="AX198">_xlfn.XLOOKUP($A198&amp;AX$5,'[1]NBA-Data-1980-2019'!$B$1:$B$16305&amp;'[1]NBA-Data-1980-2019'!$A$1:$A$16305,'[1]NBA-Data-1980-2019'!$H$1:$H$16305,"",0)</f>
        <v/>
      </c>
      <c r="AY198" s="2" t="str" cm="1">
        <f t="array" ref="AY198">_xlfn.XLOOKUP($A198&amp;AY$5,'[1]NBA-Data-1980-2019'!$B$1:$B$16305&amp;'[1]NBA-Data-1980-2019'!$A$1:$A$16305,'[1]NBA-Data-1980-2019'!$H$1:$H$16305,"",0)</f>
        <v/>
      </c>
      <c r="AZ198" s="2" t="str" cm="1">
        <f t="array" ref="AZ198">_xlfn.XLOOKUP($A198&amp;AZ$5,'[1]NBA-Data-1980-2019'!$B$1:$B$16305&amp;'[1]NBA-Data-1980-2019'!$A$1:$A$16305,'[1]NBA-Data-1980-2019'!$H$1:$H$16305,"",0)</f>
        <v/>
      </c>
      <c r="BA198" s="2" t="str" cm="1">
        <f t="array" ref="BA198">_xlfn.XLOOKUP($A198&amp;BA$5,'[1]NBA-Data-1980-2019'!$B$1:$B$16305&amp;'[1]NBA-Data-1980-2019'!$A$1:$A$16305,'[1]NBA-Data-1980-2019'!$H$1:$H$16305,"",0)</f>
        <v/>
      </c>
      <c r="BB198" s="2" t="str" cm="1">
        <f t="array" ref="BB198">_xlfn.XLOOKUP($A198&amp;BB$5,'[1]NBA-Data-1980-2019'!$B$1:$B$16305&amp;'[1]NBA-Data-1980-2019'!$A$1:$A$16305,'[1]NBA-Data-1980-2019'!$H$1:$H$16305,"",0)</f>
        <v/>
      </c>
      <c r="BC198" s="2" t="str" cm="1">
        <f t="array" ref="BC198">_xlfn.XLOOKUP($A198&amp;BC$5,'[1]NBA-Data-1980-2019'!$B$1:$B$16305&amp;'[1]NBA-Data-1980-2019'!$A$1:$A$16305,'[1]NBA-Data-1980-2019'!$H$1:$H$16305,"",0)</f>
        <v/>
      </c>
      <c r="BD198" s="2" t="str" cm="1">
        <f t="array" ref="BD198">_xlfn.XLOOKUP($A198&amp;BD$5,'[1]NBA-Data-1980-2019'!$B$1:$B$16305&amp;'[1]NBA-Data-1980-2019'!$A$1:$A$16305,'[1]NBA-Data-1980-2019'!$H$1:$H$16305,"",0)</f>
        <v/>
      </c>
      <c r="BE198" s="2" cm="1">
        <f t="array" ref="BE198">_xlfn.XLOOKUP($A198&amp;BE$5,'[1]NBA-Data-1980-2019'!$B$1:$B$16305&amp;'[1]NBA-Data-1980-2019'!$A$1:$A$16305,'[1]NBA-Data-1980-2019'!$H$1:$H$16305,"",0)</f>
        <v>72</v>
      </c>
      <c r="BF198" s="2" cm="1">
        <f t="array" ref="BF198">_xlfn.XLOOKUP($A198&amp;BF$5,'[1]NBA-Data-1980-2019'!$B$1:$B$16305&amp;'[1]NBA-Data-1980-2019'!$A$1:$A$16305,'[1]NBA-Data-1980-2019'!$H$1:$H$16305,"",0)</f>
        <v>713.4</v>
      </c>
      <c r="BG198" s="2" t="str" cm="1">
        <f t="array" ref="BG198">_xlfn.XLOOKUP($A198&amp;BG$5,'[1]NBA-Data-1980-2019'!$B$1:$B$16305&amp;'[1]NBA-Data-1980-2019'!$A$1:$A$16305,'[1]NBA-Data-1980-2019'!$H$1:$H$16305,"",0)</f>
        <v/>
      </c>
      <c r="BH198" s="2" cm="1">
        <f t="array" ref="BH198">_xlfn.XLOOKUP($A198&amp;BH$5,'[1]NBA-Data-1980-2019'!$B$1:$B$16305&amp;'[1]NBA-Data-1980-2019'!$A$1:$A$16305,'[1]NBA-Data-1980-2019'!$H$1:$H$16305,"",0)</f>
        <v>1177.5999999999999</v>
      </c>
      <c r="BI198" s="2" t="str" cm="1">
        <f t="array" ref="BI198">_xlfn.XLOOKUP($A198&amp;BI$5,'[1]NBA-Data-1980-2019'!$B$1:$B$16305&amp;'[1]NBA-Data-1980-2019'!$A$1:$A$16305,'[1]NBA-Data-1980-2019'!$H$1:$H$16305,"",0)</f>
        <v/>
      </c>
      <c r="BJ198" s="2" t="str" cm="1">
        <f t="array" ref="BJ198">_xlfn.XLOOKUP($A198&amp;BJ$5,'[1]NBA-Data-1980-2019'!$B$1:$B$16305&amp;'[1]NBA-Data-1980-2019'!$A$1:$A$16305,'[1]NBA-Data-1980-2019'!$H$1:$H$16305,"",0)</f>
        <v/>
      </c>
      <c r="BK198" s="2" t="str" cm="1">
        <f t="array" ref="BK198">_xlfn.XLOOKUP($A198&amp;BK$5,'[1]NBA-Data-1980-2019'!$B$1:$B$16305&amp;'[1]NBA-Data-1980-2019'!$A$1:$A$16305,'[1]NBA-Data-1980-2019'!$H$1:$H$16305,"",0)</f>
        <v/>
      </c>
      <c r="BL198" s="2" t="str" cm="1">
        <f t="array" ref="BL198">_xlfn.XLOOKUP($A198&amp;BL$5,'[1]NBA-Data-1980-2019'!$B$1:$B$16305&amp;'[1]NBA-Data-1980-2019'!$A$1:$A$16305,'[1]NBA-Data-1980-2019'!$H$1:$H$16305,"",0)</f>
        <v/>
      </c>
      <c r="BM198" s="2" t="str" cm="1">
        <f t="array" ref="BM198">_xlfn.XLOOKUP($A198&amp;BM$5,'[1]NBA-Data-1980-2019'!$B$1:$B$16305&amp;'[1]NBA-Data-1980-2019'!$A$1:$A$16305,'[1]NBA-Data-1980-2019'!$H$1:$H$16305,"",0)</f>
        <v/>
      </c>
      <c r="BN198" s="2" t="str" cm="1">
        <f t="array" ref="BN198">_xlfn.XLOOKUP($A198&amp;BN$5,'[1]NBA-Data-1980-2019'!$B$1:$B$16305&amp;'[1]NBA-Data-1980-2019'!$A$1:$A$16305,'[1]NBA-Data-1980-2019'!$F$1:$F$16305,"",0)</f>
        <v/>
      </c>
      <c r="BO198" s="2" t="str" cm="1">
        <f t="array" ref="BO198">_xlfn.XLOOKUP($A198&amp;BO$5,'[1]NBA-Data-1980-2019'!$B$1:$B$16305&amp;'[1]NBA-Data-1980-2019'!$A$1:$A$16305,'[1]NBA-Data-1980-2019'!$F$1:$F$16305,"",0)</f>
        <v/>
      </c>
      <c r="BP198" s="2" t="str" cm="1">
        <f t="array" ref="BP198">_xlfn.XLOOKUP($A198&amp;BP$5,'[1]NBA-Data-1980-2019'!$B$1:$B$16305&amp;'[1]NBA-Data-1980-2019'!$A$1:$A$16305,'[1]NBA-Data-1980-2019'!$F$1:$F$16305,"",0)</f>
        <v/>
      </c>
      <c r="BQ198" s="2" t="str" cm="1">
        <f t="array" ref="BQ198">_xlfn.XLOOKUP($A198&amp;BQ$5,'[1]NBA-Data-1980-2019'!$B$1:$B$16305&amp;'[1]NBA-Data-1980-2019'!$A$1:$A$16305,'[1]NBA-Data-1980-2019'!$F$1:$F$16305,"",0)</f>
        <v/>
      </c>
      <c r="BR198" s="2" t="str" cm="1">
        <f t="array" ref="BR198">_xlfn.XLOOKUP($A198&amp;BR$5,'[1]NBA-Data-1980-2019'!$B$1:$B$16305&amp;'[1]NBA-Data-1980-2019'!$A$1:$A$16305,'[1]NBA-Data-1980-2019'!$F$1:$F$16305,"",0)</f>
        <v/>
      </c>
      <c r="BS198" s="2" t="str" cm="1">
        <f t="array" ref="BS198">_xlfn.XLOOKUP($A198&amp;BS$5,'[1]NBA-Data-1980-2019'!$B$1:$B$16305&amp;'[1]NBA-Data-1980-2019'!$A$1:$A$16305,'[1]NBA-Data-1980-2019'!$F$1:$F$16305,"",0)</f>
        <v/>
      </c>
      <c r="BT198" s="2" t="str" cm="1">
        <f t="array" ref="BT198">_xlfn.XLOOKUP($A198&amp;BT$5,'[1]NBA-Data-1980-2019'!$B$1:$B$16305&amp;'[1]NBA-Data-1980-2019'!$A$1:$A$16305,'[1]NBA-Data-1980-2019'!$F$1:$F$16305,"",0)</f>
        <v/>
      </c>
      <c r="BU198" s="2" t="str" cm="1">
        <f t="array" ref="BU198">_xlfn.XLOOKUP($A198&amp;BU$5,'[1]NBA-Data-1980-2019'!$B$1:$B$16305&amp;'[1]NBA-Data-1980-2019'!$A$1:$A$16305,'[1]NBA-Data-1980-2019'!$F$1:$F$16305,"",0)</f>
        <v/>
      </c>
      <c r="BV198" s="2" t="str" cm="1">
        <f t="array" ref="BV198">_xlfn.XLOOKUP($A198&amp;BV$5,'[1]NBA-Data-1980-2019'!$B$1:$B$16305&amp;'[1]NBA-Data-1980-2019'!$A$1:$A$16305,'[1]NBA-Data-1980-2019'!$F$1:$F$16305,"",0)</f>
        <v/>
      </c>
      <c r="BW198" s="2" t="str" cm="1">
        <f t="array" ref="BW198">_xlfn.XLOOKUP($A198&amp;BW$5,'[1]NBA-Data-1980-2019'!$B$1:$B$16305&amp;'[1]NBA-Data-1980-2019'!$A$1:$A$16305,'[1]NBA-Data-1980-2019'!$F$1:$F$16305,"",0)</f>
        <v/>
      </c>
      <c r="BX198" s="2" t="str" cm="1">
        <f t="array" ref="BX198">_xlfn.XLOOKUP($A198&amp;BX$5,'[1]NBA-Data-1980-2019'!$B$1:$B$16305&amp;'[1]NBA-Data-1980-2019'!$A$1:$A$16305,'[1]NBA-Data-1980-2019'!$F$1:$F$16305,"",0)</f>
        <v/>
      </c>
      <c r="BY198" s="2" t="str" cm="1">
        <f t="array" ref="BY198">_xlfn.XLOOKUP($A198&amp;BY$5,'[1]NBA-Data-1980-2019'!$B$1:$B$16305&amp;'[1]NBA-Data-1980-2019'!$A$1:$A$16305,'[1]NBA-Data-1980-2019'!$F$1:$F$16305,"",0)</f>
        <v/>
      </c>
      <c r="BZ198" s="2" t="str" cm="1">
        <f t="array" ref="BZ198">_xlfn.XLOOKUP($A198&amp;BZ$5,'[1]NBA-Data-1980-2019'!$B$1:$B$16305&amp;'[1]NBA-Data-1980-2019'!$A$1:$A$16305,'[1]NBA-Data-1980-2019'!$F$1:$F$16305,"",0)</f>
        <v/>
      </c>
      <c r="CA198" s="2" t="str" cm="1">
        <f t="array" ref="CA198">_xlfn.XLOOKUP($A198&amp;CA$5,'[1]NBA-Data-1980-2019'!$B$1:$B$16305&amp;'[1]NBA-Data-1980-2019'!$A$1:$A$16305,'[1]NBA-Data-1980-2019'!$F$1:$F$16305,"",0)</f>
        <v/>
      </c>
      <c r="CB198" s="2" t="str" cm="1">
        <f t="array" ref="CB198">_xlfn.XLOOKUP($A198&amp;CB$5,'[1]NBA-Data-1980-2019'!$B$1:$B$16305&amp;'[1]NBA-Data-1980-2019'!$A$1:$A$16305,'[1]NBA-Data-1980-2019'!$F$1:$F$16305,"",0)</f>
        <v/>
      </c>
      <c r="CC198" s="2" t="str" cm="1">
        <f t="array" ref="CC198">_xlfn.XLOOKUP($A198&amp;CC$5,'[1]NBA-Data-1980-2019'!$B$1:$B$16305&amp;'[1]NBA-Data-1980-2019'!$A$1:$A$16305,'[1]NBA-Data-1980-2019'!$F$1:$F$16305,"",0)</f>
        <v/>
      </c>
      <c r="CD198" s="2" t="str" cm="1">
        <f t="array" ref="CD198">_xlfn.XLOOKUP($A198&amp;CD$5,'[1]NBA-Data-1980-2019'!$B$1:$B$16305&amp;'[1]NBA-Data-1980-2019'!$A$1:$A$16305,'[1]NBA-Data-1980-2019'!$F$1:$F$16305,"",0)</f>
        <v/>
      </c>
      <c r="CE198" s="2" t="str" cm="1">
        <f t="array" ref="CE198">_xlfn.XLOOKUP($A198&amp;CE$5,'[1]NBA-Data-1980-2019'!$B$1:$B$16305&amp;'[1]NBA-Data-1980-2019'!$A$1:$A$16305,'[1]NBA-Data-1980-2019'!$F$1:$F$16305,"",0)</f>
        <v/>
      </c>
      <c r="CF198" s="2" t="str" cm="1">
        <f t="array" ref="CF198">_xlfn.XLOOKUP($A198&amp;CF$5,'[1]NBA-Data-1980-2019'!$B$1:$B$16305&amp;'[1]NBA-Data-1980-2019'!$A$1:$A$16305,'[1]NBA-Data-1980-2019'!$F$1:$F$16305,"",0)</f>
        <v/>
      </c>
      <c r="CG198" s="2" t="str" cm="1">
        <f t="array" ref="CG198">_xlfn.XLOOKUP($A198&amp;CG$5,'[1]NBA-Data-1980-2019'!$B$1:$B$16305&amp;'[1]NBA-Data-1980-2019'!$A$1:$A$16305,'[1]NBA-Data-1980-2019'!$F$1:$F$16305,"",0)</f>
        <v/>
      </c>
      <c r="CH198" s="2" t="str" cm="1">
        <f t="array" ref="CH198">_xlfn.XLOOKUP($A198&amp;CH$5,'[1]NBA-Data-1980-2019'!$B$1:$B$16305&amp;'[1]NBA-Data-1980-2019'!$A$1:$A$16305,'[1]NBA-Data-1980-2019'!$F$1:$F$16305,"",0)</f>
        <v/>
      </c>
      <c r="CI198" s="2" t="str" cm="1">
        <f t="array" ref="CI198">_xlfn.XLOOKUP($A198&amp;CI$5,'[1]NBA-Data-1980-2019'!$B$1:$B$16305&amp;'[1]NBA-Data-1980-2019'!$A$1:$A$16305,'[1]NBA-Data-1980-2019'!$F$1:$F$16305,"",0)</f>
        <v/>
      </c>
      <c r="CJ198" s="2" t="str" cm="1">
        <f t="array" ref="CJ198">_xlfn.XLOOKUP($A198&amp;CJ$5,'[1]NBA-Data-1980-2019'!$B$1:$B$16305&amp;'[1]NBA-Data-1980-2019'!$A$1:$A$16305,'[1]NBA-Data-1980-2019'!$F$1:$F$16305,"",0)</f>
        <v/>
      </c>
      <c r="CK198" s="2" cm="1">
        <f t="array" ref="CK198">_xlfn.XLOOKUP($A198&amp;CK$5,'[1]NBA-Data-1980-2019'!$B$1:$B$16305&amp;'[1]NBA-Data-1980-2019'!$A$1:$A$16305,'[1]NBA-Data-1980-2019'!$F$1:$F$16305,"",0)</f>
        <v>11.9</v>
      </c>
      <c r="CL198" s="2" cm="1">
        <f t="array" ref="CL198">_xlfn.XLOOKUP($A198&amp;CL$5,'[1]NBA-Data-1980-2019'!$B$1:$B$16305&amp;'[1]NBA-Data-1980-2019'!$A$1:$A$16305,'[1]NBA-Data-1980-2019'!$F$1:$F$16305,"",0)</f>
        <v>14.6</v>
      </c>
      <c r="CM198" s="2" t="str" cm="1">
        <f t="array" ref="CM198">_xlfn.XLOOKUP($A198&amp;CM$5,'[1]NBA-Data-1980-2019'!$B$1:$B$16305&amp;'[1]NBA-Data-1980-2019'!$A$1:$A$16305,'[1]NBA-Data-1980-2019'!$F$1:$F$16305,"",0)</f>
        <v/>
      </c>
      <c r="CN198" s="2" cm="1">
        <f t="array" ref="CN198">_xlfn.XLOOKUP($A198&amp;CN$5,'[1]NBA-Data-1980-2019'!$B$1:$B$16305&amp;'[1]NBA-Data-1980-2019'!$A$1:$A$16305,'[1]NBA-Data-1980-2019'!$F$1:$F$16305,"",0)</f>
        <v>13.6</v>
      </c>
      <c r="CO198" s="2" t="str" cm="1">
        <f t="array" ref="CO198">_xlfn.XLOOKUP($A198&amp;CO$5,'[1]NBA-Data-1980-2019'!$B$1:$B$16305&amp;'[1]NBA-Data-1980-2019'!$A$1:$A$16305,'[1]NBA-Data-1980-2019'!$F$1:$F$16305,"",0)</f>
        <v/>
      </c>
      <c r="CP198" s="2" t="str" cm="1">
        <f t="array" ref="CP198">_xlfn.XLOOKUP($A198&amp;CP$5,'[1]NBA-Data-1980-2019'!$B$1:$B$16305&amp;'[1]NBA-Data-1980-2019'!$A$1:$A$16305,'[1]NBA-Data-1980-2019'!$F$1:$F$16305,"",0)</f>
        <v/>
      </c>
      <c r="CQ198" s="2" t="str" cm="1">
        <f t="array" ref="CQ198">_xlfn.XLOOKUP($A198&amp;CQ$5,'[1]NBA-Data-1980-2019'!$B$1:$B$16305&amp;'[1]NBA-Data-1980-2019'!$A$1:$A$16305,'[1]NBA-Data-1980-2019'!$F$1:$F$16305,"",0)</f>
        <v/>
      </c>
      <c r="CR198" s="2" t="str" cm="1">
        <f t="array" ref="CR198">_xlfn.XLOOKUP($A198&amp;CR$5,'[1]NBA-Data-1980-2019'!$B$1:$B$16305&amp;'[1]NBA-Data-1980-2019'!$A$1:$A$16305,'[1]NBA-Data-1980-2019'!$F$1:$F$16305,"",0)</f>
        <v/>
      </c>
      <c r="CS198" s="2" t="str" cm="1">
        <f t="array" ref="CS198">_xlfn.XLOOKUP($A198&amp;CS$5,'[1]NBA-Data-1980-2019'!$B$1:$B$16305&amp;'[1]NBA-Data-1980-2019'!$A$1:$A$16305,'[1]NBA-Data-1980-2019'!$F$1:$F$16305,"",0)</f>
        <v/>
      </c>
      <c r="CU198" s="2">
        <f>_xlfn.XLOOKUP($A198,TEAMS!$G$1:$G$839,TEAMS!$H$1:$H$839,"",0)</f>
        <v>0</v>
      </c>
      <c r="CV198" s="2" t="str">
        <f>_xlfn.XLOOKUP($CU198,DASHBOARD!$B$22:$B$27,DASHBOARD!$C$22:$C$27,"",0)</f>
        <v/>
      </c>
      <c r="CY198" s="63">
        <f>SUMIFS('[1]NBA-Data-1980-2019'!$G$1:$G$16305,'[1]NBA-Data-1980-2019'!$B$1:$B$16305,$A198,'[1]NBA-Data-1980-2019'!$A$1:$A$16305,CY$9)</f>
        <v>0</v>
      </c>
      <c r="CZ198" s="63">
        <f>SUMIFS('[1]NBA-Data-1980-2019'!$G$1:$G$16305,'[1]NBA-Data-1980-2019'!$B$1:$B$16305,$A198,'[1]NBA-Data-1980-2019'!$A$1:$A$16305,CZ$9)</f>
        <v>0</v>
      </c>
      <c r="DA198" s="63">
        <f>SUMIFS('[1]NBA-Data-1980-2019'!$G$1:$G$16305,'[1]NBA-Data-1980-2019'!$B$1:$B$16305,$A198,'[1]NBA-Data-1980-2019'!$A$1:$A$16305,DA$9)</f>
        <v>0</v>
      </c>
      <c r="DB198" s="63">
        <f>SUMIFS('[1]NBA-Data-1980-2019'!$G$1:$G$16305,'[1]NBA-Data-1980-2019'!$B$1:$B$16305,$A198,'[1]NBA-Data-1980-2019'!$A$1:$A$16305,DB$9)</f>
        <v>0</v>
      </c>
      <c r="DC198" s="63">
        <f>SUMIFS('[1]NBA-Data-1980-2019'!$G$1:$G$16305,'[1]NBA-Data-1980-2019'!$B$1:$B$16305,$A198,'[1]NBA-Data-1980-2019'!$A$1:$A$16305,DC$9)</f>
        <v>0</v>
      </c>
      <c r="DD198" s="63">
        <f>SUMIFS('[1]NBA-Data-1980-2019'!$G$1:$G$16305,'[1]NBA-Data-1980-2019'!$B$1:$B$16305,$A198,'[1]NBA-Data-1980-2019'!$A$1:$A$16305,DD$9)</f>
        <v>0</v>
      </c>
      <c r="DE198" s="63">
        <f>SUMIFS('[1]NBA-Data-1980-2019'!$G$1:$G$16305,'[1]NBA-Data-1980-2019'!$B$1:$B$16305,$A198,'[1]NBA-Data-1980-2019'!$A$1:$A$16305,DE$9)</f>
        <v>0</v>
      </c>
      <c r="DF198" s="63">
        <f>SUMIFS('[1]NBA-Data-1980-2019'!$G$1:$G$16305,'[1]NBA-Data-1980-2019'!$B$1:$B$16305,$A198,'[1]NBA-Data-1980-2019'!$A$1:$A$16305,DF$9)</f>
        <v>0</v>
      </c>
      <c r="DG198" s="63">
        <f>SUMIFS('[1]NBA-Data-1980-2019'!$G$1:$G$16305,'[1]NBA-Data-1980-2019'!$B$1:$B$16305,$A198,'[1]NBA-Data-1980-2019'!$A$1:$A$16305,DG$9)</f>
        <v>0</v>
      </c>
      <c r="DH198" s="63">
        <f>SUMIFS('[1]NBA-Data-1980-2019'!$G$1:$G$16305,'[1]NBA-Data-1980-2019'!$B$1:$B$16305,$A198,'[1]NBA-Data-1980-2019'!$A$1:$A$16305,DH$9)</f>
        <v>0</v>
      </c>
      <c r="DI198" s="63">
        <f>SUMIFS('[1]NBA-Data-1980-2019'!$G$1:$G$16305,'[1]NBA-Data-1980-2019'!$B$1:$B$16305,$A198,'[1]NBA-Data-1980-2019'!$A$1:$A$16305,DI$9)</f>
        <v>0</v>
      </c>
      <c r="DJ198" s="63">
        <f>SUMIFS('[1]NBA-Data-1980-2019'!$G$1:$G$16305,'[1]NBA-Data-1980-2019'!$B$1:$B$16305,$A198,'[1]NBA-Data-1980-2019'!$A$1:$A$16305,DJ$9)</f>
        <v>0</v>
      </c>
      <c r="DK198" s="63">
        <f>SUMIFS('[1]NBA-Data-1980-2019'!$G$1:$G$16305,'[1]NBA-Data-1980-2019'!$B$1:$B$16305,$A198,'[1]NBA-Data-1980-2019'!$A$1:$A$16305,DK$9)</f>
        <v>0</v>
      </c>
      <c r="DL198" s="63">
        <f>SUMIFS('[1]NBA-Data-1980-2019'!$G$1:$G$16305,'[1]NBA-Data-1980-2019'!$B$1:$B$16305,$A198,'[1]NBA-Data-1980-2019'!$A$1:$A$16305,DL$9)</f>
        <v>0</v>
      </c>
      <c r="DM198" s="63">
        <f>SUMIFS('[1]NBA-Data-1980-2019'!$G$1:$G$16305,'[1]NBA-Data-1980-2019'!$B$1:$B$16305,$A198,'[1]NBA-Data-1980-2019'!$A$1:$A$16305,DM$9)</f>
        <v>0</v>
      </c>
      <c r="DN198" s="63">
        <f>SUMIFS('[1]NBA-Data-1980-2019'!$G$1:$G$16305,'[1]NBA-Data-1980-2019'!$B$1:$B$16305,$A198,'[1]NBA-Data-1980-2019'!$A$1:$A$16305,DN$9)</f>
        <v>0</v>
      </c>
      <c r="DO198" s="63">
        <f>SUMIFS('[1]NBA-Data-1980-2019'!$G$1:$G$16305,'[1]NBA-Data-1980-2019'!$B$1:$B$16305,$A198,'[1]NBA-Data-1980-2019'!$A$1:$A$16305,DO$9)</f>
        <v>0</v>
      </c>
      <c r="DP198" s="63">
        <f>SUMIFS('[1]NBA-Data-1980-2019'!$G$1:$G$16305,'[1]NBA-Data-1980-2019'!$B$1:$B$16305,$A198,'[1]NBA-Data-1980-2019'!$A$1:$A$16305,DP$9)</f>
        <v>0</v>
      </c>
      <c r="DQ198" s="63">
        <f>SUMIFS('[1]NBA-Data-1980-2019'!$G$1:$G$16305,'[1]NBA-Data-1980-2019'!$B$1:$B$16305,$A198,'[1]NBA-Data-1980-2019'!$A$1:$A$16305,DQ$9)</f>
        <v>0</v>
      </c>
      <c r="DR198" s="63">
        <f>SUMIFS('[1]NBA-Data-1980-2019'!$G$1:$G$16305,'[1]NBA-Data-1980-2019'!$B$1:$B$16305,$A198,'[1]NBA-Data-1980-2019'!$A$1:$A$16305,DR$9)</f>
        <v>0</v>
      </c>
      <c r="DS198" s="63">
        <f>SUMIFS('[1]NBA-Data-1980-2019'!$G$1:$G$16305,'[1]NBA-Data-1980-2019'!$B$1:$B$16305,$A198,'[1]NBA-Data-1980-2019'!$A$1:$A$16305,DS$9)</f>
        <v>0</v>
      </c>
      <c r="DT198" s="63">
        <f>SUMIFS('[1]NBA-Data-1980-2019'!$G$1:$G$16305,'[1]NBA-Data-1980-2019'!$B$1:$B$16305,$A198,'[1]NBA-Data-1980-2019'!$A$1:$A$16305,DT$9)</f>
        <v>0</v>
      </c>
      <c r="DU198" s="63">
        <f>SUMIFS('[1]NBA-Data-1980-2019'!$G$1:$G$16305,'[1]NBA-Data-1980-2019'!$B$1:$B$16305,$A198,'[1]NBA-Data-1980-2019'!$A$1:$A$16305,DU$9)</f>
        <v>0</v>
      </c>
      <c r="DV198" s="63">
        <f>SUMIFS('[1]NBA-Data-1980-2019'!$G$1:$G$16305,'[1]NBA-Data-1980-2019'!$B$1:$B$16305,$A198,'[1]NBA-Data-1980-2019'!$A$1:$A$16305,DV$9)</f>
        <v>0</v>
      </c>
      <c r="DW198" s="63">
        <f>SUMIFS('[1]NBA-Data-1980-2019'!$G$1:$G$16305,'[1]NBA-Data-1980-2019'!$B$1:$B$16305,$A198,'[1]NBA-Data-1980-2019'!$A$1:$A$16305,DW$9)</f>
        <v>816482</v>
      </c>
      <c r="DX198" s="63">
        <f>SUMIFS('[1]NBA-Data-1980-2019'!$G$1:$G$16305,'[1]NBA-Data-1980-2019'!$B$1:$B$16305,$A198,'[1]NBA-Data-1980-2019'!$A$1:$A$16305,DX$9)</f>
        <v>0</v>
      </c>
      <c r="DY198" s="63">
        <f>SUMIFS('[1]NBA-Data-1980-2019'!$G$1:$G$16305,'[1]NBA-Data-1980-2019'!$B$1:$B$16305,$A198,'[1]NBA-Data-1980-2019'!$A$1:$A$16305,DY$9)</f>
        <v>3000000</v>
      </c>
      <c r="DZ198" s="63">
        <f>SUMIFS('[1]NBA-Data-1980-2019'!$G$1:$G$16305,'[1]NBA-Data-1980-2019'!$B$1:$B$16305,$A198,'[1]NBA-Data-1980-2019'!$A$1:$A$16305,DZ$9)</f>
        <v>0</v>
      </c>
      <c r="EA198" s="63">
        <f>SUMIFS('[1]NBA-Data-1980-2019'!$G$1:$G$16305,'[1]NBA-Data-1980-2019'!$B$1:$B$16305,$A198,'[1]NBA-Data-1980-2019'!$A$1:$A$16305,EA$9)</f>
        <v>0</v>
      </c>
      <c r="EB198" s="63">
        <f>SUMIFS('[1]NBA-Data-1980-2019'!$G$1:$G$16305,'[1]NBA-Data-1980-2019'!$B$1:$B$16305,$A198,'[1]NBA-Data-1980-2019'!$A$1:$A$16305,EB$9)</f>
        <v>0</v>
      </c>
      <c r="EC198" s="63">
        <f>SUMIFS('[1]NBA-Data-1980-2019'!$G$1:$G$16305,'[1]NBA-Data-1980-2019'!$B$1:$B$16305,$A198,'[1]NBA-Data-1980-2019'!$A$1:$A$16305,EC$9)</f>
        <v>0</v>
      </c>
      <c r="ED198" s="63">
        <f>SUMIFS('[1]NBA-Data-1980-2019'!$G$1:$G$16305,'[1]NBA-Data-1980-2019'!$B$1:$B$16305,$A198,'[1]NBA-Data-1980-2019'!$A$1:$A$16305,ED$9)</f>
        <v>0</v>
      </c>
      <c r="EH198" s="2" t="s">
        <v>1482</v>
      </c>
    </row>
    <row r="199" spans="1:165" x14ac:dyDescent="0.2">
      <c r="A199" s="2" t="s">
        <v>776</v>
      </c>
      <c r="B199" s="2" t="str" cm="1">
        <f t="array" ref="B199">_xlfn.XLOOKUP($A199&amp;B$5,'[1]NBA-Data-1980-2019'!$B$1:$B$16305&amp;'[1]NBA-Data-1980-2019'!$A$1:$A$16305,'[1]NBA-Data-1980-2019'!$D$1:$D$16305,"",0)</f>
        <v/>
      </c>
      <c r="C199" s="2" t="str" cm="1">
        <f t="array" ref="C199">_xlfn.XLOOKUP($A199&amp;C$5,'[1]NBA-Data-1980-2019'!$B$1:$B$16305&amp;'[1]NBA-Data-1980-2019'!$A$1:$A$16305,'[1]NBA-Data-1980-2019'!$D$1:$D$16305,"",0)</f>
        <v/>
      </c>
      <c r="D199" s="2" t="str" cm="1">
        <f t="array" ref="D199">_xlfn.XLOOKUP($A199&amp;D$5,'[1]NBA-Data-1980-2019'!$B$1:$B$16305&amp;'[1]NBA-Data-1980-2019'!$A$1:$A$16305,'[1]NBA-Data-1980-2019'!$D$1:$D$16305,"",0)</f>
        <v/>
      </c>
      <c r="E199" s="2" t="str" cm="1">
        <f t="array" ref="E199">_xlfn.XLOOKUP($A199&amp;E$5,'[1]NBA-Data-1980-2019'!$B$1:$B$16305&amp;'[1]NBA-Data-1980-2019'!$A$1:$A$16305,'[1]NBA-Data-1980-2019'!$D$1:$D$16305,"",0)</f>
        <v/>
      </c>
      <c r="F199" s="2" t="str" cm="1">
        <f t="array" ref="F199">_xlfn.XLOOKUP($A199&amp;F$5,'[1]NBA-Data-1980-2019'!$B$1:$B$16305&amp;'[1]NBA-Data-1980-2019'!$A$1:$A$16305,'[1]NBA-Data-1980-2019'!$D$1:$D$16305,"",0)</f>
        <v/>
      </c>
      <c r="G199" s="2" t="str" cm="1">
        <f t="array" ref="G199">_xlfn.XLOOKUP($A199&amp;G$5,'[1]NBA-Data-1980-2019'!$B$1:$B$16305&amp;'[1]NBA-Data-1980-2019'!$A$1:$A$16305,'[1]NBA-Data-1980-2019'!$D$1:$D$16305,"",0)</f>
        <v/>
      </c>
      <c r="H199" s="2" t="str" cm="1">
        <f t="array" ref="H199">_xlfn.XLOOKUP($A199&amp;H$5,'[1]NBA-Data-1980-2019'!$B$1:$B$16305&amp;'[1]NBA-Data-1980-2019'!$A$1:$A$16305,'[1]NBA-Data-1980-2019'!$D$1:$D$16305,"",0)</f>
        <v/>
      </c>
      <c r="I199" s="2" t="str" cm="1">
        <f t="array" ref="I199">_xlfn.XLOOKUP($A199&amp;I$5,'[1]NBA-Data-1980-2019'!$B$1:$B$16305&amp;'[1]NBA-Data-1980-2019'!$A$1:$A$16305,'[1]NBA-Data-1980-2019'!$D$1:$D$16305,"",0)</f>
        <v/>
      </c>
      <c r="J199" s="2" t="str" cm="1">
        <f t="array" ref="J199">_xlfn.XLOOKUP($A199&amp;J$5,'[1]NBA-Data-1980-2019'!$B$1:$B$16305&amp;'[1]NBA-Data-1980-2019'!$A$1:$A$16305,'[1]NBA-Data-1980-2019'!$D$1:$D$16305,"",0)</f>
        <v/>
      </c>
      <c r="K199" s="2" t="str" cm="1">
        <f t="array" ref="K199">_xlfn.XLOOKUP($A199&amp;K$5,'[1]NBA-Data-1980-2019'!$B$1:$B$16305&amp;'[1]NBA-Data-1980-2019'!$A$1:$A$16305,'[1]NBA-Data-1980-2019'!$D$1:$D$16305,"",0)</f>
        <v/>
      </c>
      <c r="L199" s="2" t="str" cm="1">
        <f t="array" ref="L199">_xlfn.XLOOKUP($A199&amp;L$5,'[1]NBA-Data-1980-2019'!$B$1:$B$16305&amp;'[1]NBA-Data-1980-2019'!$A$1:$A$16305,'[1]NBA-Data-1980-2019'!$D$1:$D$16305,"",0)</f>
        <v/>
      </c>
      <c r="M199" s="2" t="str" cm="1">
        <f t="array" ref="M199">_xlfn.XLOOKUP($A199&amp;M$5,'[1]NBA-Data-1980-2019'!$B$1:$B$16305&amp;'[1]NBA-Data-1980-2019'!$A$1:$A$16305,'[1]NBA-Data-1980-2019'!$D$1:$D$16305,"",0)</f>
        <v/>
      </c>
      <c r="N199" s="2" t="str" cm="1">
        <f t="array" ref="N199">_xlfn.XLOOKUP($A199&amp;N$5,'[1]NBA-Data-1980-2019'!$B$1:$B$16305&amp;'[1]NBA-Data-1980-2019'!$A$1:$A$16305,'[1]NBA-Data-1980-2019'!$D$1:$D$16305,"",0)</f>
        <v/>
      </c>
      <c r="O199" s="2" t="str" cm="1">
        <f t="array" ref="O199">_xlfn.XLOOKUP($A199&amp;O$5,'[1]NBA-Data-1980-2019'!$B$1:$B$16305&amp;'[1]NBA-Data-1980-2019'!$A$1:$A$16305,'[1]NBA-Data-1980-2019'!$D$1:$D$16305,"",0)</f>
        <v/>
      </c>
      <c r="P199" s="2" t="str" cm="1">
        <f t="array" ref="P199">_xlfn.XLOOKUP($A199&amp;P$5,'[1]NBA-Data-1980-2019'!$B$1:$B$16305&amp;'[1]NBA-Data-1980-2019'!$A$1:$A$16305,'[1]NBA-Data-1980-2019'!$D$1:$D$16305,"",0)</f>
        <v/>
      </c>
      <c r="Q199" s="2" t="str" cm="1">
        <f t="array" ref="Q199">_xlfn.XLOOKUP($A199&amp;Q$5,'[1]NBA-Data-1980-2019'!$B$1:$B$16305&amp;'[1]NBA-Data-1980-2019'!$A$1:$A$16305,'[1]NBA-Data-1980-2019'!$D$1:$D$16305,"",0)</f>
        <v/>
      </c>
      <c r="R199" s="2" t="str" cm="1">
        <f t="array" ref="R199">_xlfn.XLOOKUP($A199&amp;R$5,'[1]NBA-Data-1980-2019'!$B$1:$B$16305&amp;'[1]NBA-Data-1980-2019'!$A$1:$A$16305,'[1]NBA-Data-1980-2019'!$D$1:$D$16305,"",0)</f>
        <v/>
      </c>
      <c r="S199" s="2" t="str" cm="1">
        <f t="array" ref="S199">_xlfn.XLOOKUP($A199&amp;S$5,'[1]NBA-Data-1980-2019'!$B$1:$B$16305&amp;'[1]NBA-Data-1980-2019'!$A$1:$A$16305,'[1]NBA-Data-1980-2019'!$D$1:$D$16305,"",0)</f>
        <v/>
      </c>
      <c r="T199" s="2" t="str" cm="1">
        <f t="array" ref="T199">_xlfn.XLOOKUP($A199&amp;T$5,'[1]NBA-Data-1980-2019'!$B$1:$B$16305&amp;'[1]NBA-Data-1980-2019'!$A$1:$A$16305,'[1]NBA-Data-1980-2019'!$D$1:$D$16305,"",0)</f>
        <v/>
      </c>
      <c r="U199" s="2" t="str" cm="1">
        <f t="array" ref="U199">_xlfn.XLOOKUP($A199&amp;U$5,'[1]NBA-Data-1980-2019'!$B$1:$B$16305&amp;'[1]NBA-Data-1980-2019'!$A$1:$A$16305,'[1]NBA-Data-1980-2019'!$D$1:$D$16305,"",0)</f>
        <v/>
      </c>
      <c r="V199" s="2" t="str" cm="1">
        <f t="array" ref="V199">_xlfn.XLOOKUP($A199&amp;V$5,'[1]NBA-Data-1980-2019'!$B$1:$B$16305&amp;'[1]NBA-Data-1980-2019'!$A$1:$A$16305,'[1]NBA-Data-1980-2019'!$D$1:$D$16305,"",0)</f>
        <v/>
      </c>
      <c r="W199" s="2" t="str" cm="1">
        <f t="array" ref="W199">_xlfn.XLOOKUP($A199&amp;W$5,'[1]NBA-Data-1980-2019'!$B$1:$B$16305&amp;'[1]NBA-Data-1980-2019'!$A$1:$A$16305,'[1]NBA-Data-1980-2019'!$D$1:$D$16305,"",0)</f>
        <v/>
      </c>
      <c r="X199" s="2" t="str" cm="1">
        <f t="array" ref="X199">_xlfn.XLOOKUP($A199&amp;X$5,'[1]NBA-Data-1980-2019'!$B$1:$B$16305&amp;'[1]NBA-Data-1980-2019'!$A$1:$A$16305,'[1]NBA-Data-1980-2019'!$D$1:$D$16305,"",0)</f>
        <v>PHI</v>
      </c>
      <c r="Y199" s="2" t="str" cm="1">
        <f t="array" ref="Y199">_xlfn.XLOOKUP($A199&amp;Y$5,'[1]NBA-Data-1980-2019'!$B$1:$B$16305&amp;'[1]NBA-Data-1980-2019'!$A$1:$A$16305,'[1]NBA-Data-1980-2019'!$D$1:$D$16305,"",0)</f>
        <v/>
      </c>
      <c r="Z199" s="2" t="str" cm="1">
        <f t="array" ref="Z199">_xlfn.XLOOKUP($A199&amp;Z$5,'[1]NBA-Data-1980-2019'!$B$1:$B$16305&amp;'[1]NBA-Data-1980-2019'!$A$1:$A$16305,'[1]NBA-Data-1980-2019'!$D$1:$D$16305,"",0)</f>
        <v>GSW</v>
      </c>
      <c r="AA199" s="2" t="str" cm="1">
        <f t="array" ref="AA199">_xlfn.XLOOKUP($A199&amp;AA$5,'[1]NBA-Data-1980-2019'!$B$1:$B$16305&amp;'[1]NBA-Data-1980-2019'!$A$1:$A$16305,'[1]NBA-Data-1980-2019'!$D$1:$D$16305,"",0)</f>
        <v>TOT</v>
      </c>
      <c r="AB199" s="2" t="str" cm="1">
        <f t="array" ref="AB199">_xlfn.XLOOKUP($A199&amp;AB$5,'[1]NBA-Data-1980-2019'!$B$1:$B$16305&amp;'[1]NBA-Data-1980-2019'!$A$1:$A$16305,'[1]NBA-Data-1980-2019'!$D$1:$D$16305,"",0)</f>
        <v>NYK</v>
      </c>
      <c r="AC199" s="2" t="str" cm="1">
        <f t="array" ref="AC199">_xlfn.XLOOKUP($A199&amp;AC$5,'[1]NBA-Data-1980-2019'!$B$1:$B$16305&amp;'[1]NBA-Data-1980-2019'!$A$1:$A$16305,'[1]NBA-Data-1980-2019'!$D$1:$D$16305,"",0)</f>
        <v>CHI</v>
      </c>
      <c r="AD199" s="2" t="str" cm="1">
        <f t="array" ref="AD199">_xlfn.XLOOKUP($A199&amp;AD$5,'[1]NBA-Data-1980-2019'!$B$1:$B$16305&amp;'[1]NBA-Data-1980-2019'!$A$1:$A$16305,'[1]NBA-Data-1980-2019'!$D$1:$D$16305,"",0)</f>
        <v>TOT</v>
      </c>
      <c r="AE199" s="2" t="str" cm="1">
        <f t="array" ref="AE199">_xlfn.XLOOKUP($A199&amp;AE$5,'[1]NBA-Data-1980-2019'!$B$1:$B$16305&amp;'[1]NBA-Data-1980-2019'!$A$1:$A$16305,'[1]NBA-Data-1980-2019'!$D$1:$D$16305,"",0)</f>
        <v/>
      </c>
      <c r="AF199" s="2" t="str" cm="1">
        <f t="array" ref="AF199">_xlfn.XLOOKUP($A199&amp;AF$5,'[1]NBA-Data-1980-2019'!$B$1:$B$16305&amp;'[1]NBA-Data-1980-2019'!$A$1:$A$16305,'[1]NBA-Data-1980-2019'!$D$1:$D$16305,"",0)</f>
        <v/>
      </c>
      <c r="AG199" s="2" t="str" cm="1">
        <f t="array" ref="AG199">_xlfn.XLOOKUP($A199&amp;AG$5,'[1]NBA-Data-1980-2019'!$B$1:$B$16305&amp;'[1]NBA-Data-1980-2019'!$A$1:$A$16305,'[1]NBA-Data-1980-2019'!$D$1:$D$16305,"",0)</f>
        <v/>
      </c>
      <c r="AH199" s="2" t="str" cm="1">
        <f t="array" ref="AH199">_xlfn.XLOOKUP($A199&amp;AH$5,'[1]NBA-Data-1980-2019'!$B$1:$B$16305&amp;'[1]NBA-Data-1980-2019'!$A$1:$A$16305,'[1]NBA-Data-1980-2019'!$H$1:$H$16305,"",0)</f>
        <v/>
      </c>
      <c r="AI199" s="2" t="str" cm="1">
        <f t="array" ref="AI199">_xlfn.XLOOKUP($A199&amp;AI$5,'[1]NBA-Data-1980-2019'!$B$1:$B$16305&amp;'[1]NBA-Data-1980-2019'!$A$1:$A$16305,'[1]NBA-Data-1980-2019'!$H$1:$H$16305,"",0)</f>
        <v/>
      </c>
      <c r="AJ199" s="2" t="str" cm="1">
        <f t="array" ref="AJ199">_xlfn.XLOOKUP($A199&amp;AJ$5,'[1]NBA-Data-1980-2019'!$B$1:$B$16305&amp;'[1]NBA-Data-1980-2019'!$A$1:$A$16305,'[1]NBA-Data-1980-2019'!$H$1:$H$16305,"",0)</f>
        <v/>
      </c>
      <c r="AK199" s="2" t="str" cm="1">
        <f t="array" ref="AK199">_xlfn.XLOOKUP($A199&amp;AK$5,'[1]NBA-Data-1980-2019'!$B$1:$B$16305&amp;'[1]NBA-Data-1980-2019'!$A$1:$A$16305,'[1]NBA-Data-1980-2019'!$H$1:$H$16305,"",0)</f>
        <v/>
      </c>
      <c r="AL199" s="2" t="str" cm="1">
        <f t="array" ref="AL199">_xlfn.XLOOKUP($A199&amp;AL$5,'[1]NBA-Data-1980-2019'!$B$1:$B$16305&amp;'[1]NBA-Data-1980-2019'!$A$1:$A$16305,'[1]NBA-Data-1980-2019'!$H$1:$H$16305,"",0)</f>
        <v/>
      </c>
      <c r="AM199" s="2" t="str" cm="1">
        <f t="array" ref="AM199">_xlfn.XLOOKUP($A199&amp;AM$5,'[1]NBA-Data-1980-2019'!$B$1:$B$16305&amp;'[1]NBA-Data-1980-2019'!$A$1:$A$16305,'[1]NBA-Data-1980-2019'!$H$1:$H$16305,"",0)</f>
        <v/>
      </c>
      <c r="AN199" s="2" t="str" cm="1">
        <f t="array" ref="AN199">_xlfn.XLOOKUP($A199&amp;AN$5,'[1]NBA-Data-1980-2019'!$B$1:$B$16305&amp;'[1]NBA-Data-1980-2019'!$A$1:$A$16305,'[1]NBA-Data-1980-2019'!$H$1:$H$16305,"",0)</f>
        <v/>
      </c>
      <c r="AO199" s="2" t="str" cm="1">
        <f t="array" ref="AO199">_xlfn.XLOOKUP($A199&amp;AO$5,'[1]NBA-Data-1980-2019'!$B$1:$B$16305&amp;'[1]NBA-Data-1980-2019'!$A$1:$A$16305,'[1]NBA-Data-1980-2019'!$H$1:$H$16305,"",0)</f>
        <v/>
      </c>
      <c r="AP199" s="2" t="str" cm="1">
        <f t="array" ref="AP199">_xlfn.XLOOKUP($A199&amp;AP$5,'[1]NBA-Data-1980-2019'!$B$1:$B$16305&amp;'[1]NBA-Data-1980-2019'!$A$1:$A$16305,'[1]NBA-Data-1980-2019'!$H$1:$H$16305,"",0)</f>
        <v/>
      </c>
      <c r="AQ199" s="2" t="str" cm="1">
        <f t="array" ref="AQ199">_xlfn.XLOOKUP($A199&amp;AQ$5,'[1]NBA-Data-1980-2019'!$B$1:$B$16305&amp;'[1]NBA-Data-1980-2019'!$A$1:$A$16305,'[1]NBA-Data-1980-2019'!$H$1:$H$16305,"",0)</f>
        <v/>
      </c>
      <c r="AR199" s="2" t="str" cm="1">
        <f t="array" ref="AR199">_xlfn.XLOOKUP($A199&amp;AR$5,'[1]NBA-Data-1980-2019'!$B$1:$B$16305&amp;'[1]NBA-Data-1980-2019'!$A$1:$A$16305,'[1]NBA-Data-1980-2019'!$H$1:$H$16305,"",0)</f>
        <v/>
      </c>
      <c r="AS199" s="2" t="str" cm="1">
        <f t="array" ref="AS199">_xlfn.XLOOKUP($A199&amp;AS$5,'[1]NBA-Data-1980-2019'!$B$1:$B$16305&amp;'[1]NBA-Data-1980-2019'!$A$1:$A$16305,'[1]NBA-Data-1980-2019'!$H$1:$H$16305,"",0)</f>
        <v/>
      </c>
      <c r="AT199" s="2" t="str" cm="1">
        <f t="array" ref="AT199">_xlfn.XLOOKUP($A199&amp;AT$5,'[1]NBA-Data-1980-2019'!$B$1:$B$16305&amp;'[1]NBA-Data-1980-2019'!$A$1:$A$16305,'[1]NBA-Data-1980-2019'!$H$1:$H$16305,"",0)</f>
        <v/>
      </c>
      <c r="AU199" s="2" t="str" cm="1">
        <f t="array" ref="AU199">_xlfn.XLOOKUP($A199&amp;AU$5,'[1]NBA-Data-1980-2019'!$B$1:$B$16305&amp;'[1]NBA-Data-1980-2019'!$A$1:$A$16305,'[1]NBA-Data-1980-2019'!$H$1:$H$16305,"",0)</f>
        <v/>
      </c>
      <c r="AV199" s="2" t="str" cm="1">
        <f t="array" ref="AV199">_xlfn.XLOOKUP($A199&amp;AV$5,'[1]NBA-Data-1980-2019'!$B$1:$B$16305&amp;'[1]NBA-Data-1980-2019'!$A$1:$A$16305,'[1]NBA-Data-1980-2019'!$H$1:$H$16305,"",0)</f>
        <v/>
      </c>
      <c r="AW199" s="2" t="str" cm="1">
        <f t="array" ref="AW199">_xlfn.XLOOKUP($A199&amp;AW$5,'[1]NBA-Data-1980-2019'!$B$1:$B$16305&amp;'[1]NBA-Data-1980-2019'!$A$1:$A$16305,'[1]NBA-Data-1980-2019'!$H$1:$H$16305,"",0)</f>
        <v/>
      </c>
      <c r="AX199" s="2" t="str" cm="1">
        <f t="array" ref="AX199">_xlfn.XLOOKUP($A199&amp;AX$5,'[1]NBA-Data-1980-2019'!$B$1:$B$16305&amp;'[1]NBA-Data-1980-2019'!$A$1:$A$16305,'[1]NBA-Data-1980-2019'!$H$1:$H$16305,"",0)</f>
        <v/>
      </c>
      <c r="AY199" s="2" t="str" cm="1">
        <f t="array" ref="AY199">_xlfn.XLOOKUP($A199&amp;AY$5,'[1]NBA-Data-1980-2019'!$B$1:$B$16305&amp;'[1]NBA-Data-1980-2019'!$A$1:$A$16305,'[1]NBA-Data-1980-2019'!$H$1:$H$16305,"",0)</f>
        <v/>
      </c>
      <c r="AZ199" s="2" t="str" cm="1">
        <f t="array" ref="AZ199">_xlfn.XLOOKUP($A199&amp;AZ$5,'[1]NBA-Data-1980-2019'!$B$1:$B$16305&amp;'[1]NBA-Data-1980-2019'!$A$1:$A$16305,'[1]NBA-Data-1980-2019'!$H$1:$H$16305,"",0)</f>
        <v/>
      </c>
      <c r="BA199" s="2" t="str" cm="1">
        <f t="array" ref="BA199">_xlfn.XLOOKUP($A199&amp;BA$5,'[1]NBA-Data-1980-2019'!$B$1:$B$16305&amp;'[1]NBA-Data-1980-2019'!$A$1:$A$16305,'[1]NBA-Data-1980-2019'!$H$1:$H$16305,"",0)</f>
        <v/>
      </c>
      <c r="BB199" s="2" t="str" cm="1">
        <f t="array" ref="BB199">_xlfn.XLOOKUP($A199&amp;BB$5,'[1]NBA-Data-1980-2019'!$B$1:$B$16305&amp;'[1]NBA-Data-1980-2019'!$A$1:$A$16305,'[1]NBA-Data-1980-2019'!$H$1:$H$16305,"",0)</f>
        <v/>
      </c>
      <c r="BC199" s="2" t="str" cm="1">
        <f t="array" ref="BC199">_xlfn.XLOOKUP($A199&amp;BC$5,'[1]NBA-Data-1980-2019'!$B$1:$B$16305&amp;'[1]NBA-Data-1980-2019'!$A$1:$A$16305,'[1]NBA-Data-1980-2019'!$H$1:$H$16305,"",0)</f>
        <v/>
      </c>
      <c r="BD199" s="2" cm="1">
        <f t="array" ref="BD199">_xlfn.XLOOKUP($A199&amp;BD$5,'[1]NBA-Data-1980-2019'!$B$1:$B$16305&amp;'[1]NBA-Data-1980-2019'!$A$1:$A$16305,'[1]NBA-Data-1980-2019'!$H$1:$H$16305,"",0)</f>
        <v>142.20000000000002</v>
      </c>
      <c r="BE199" s="2" t="str" cm="1">
        <f t="array" ref="BE199">_xlfn.XLOOKUP($A199&amp;BE$5,'[1]NBA-Data-1980-2019'!$B$1:$B$16305&amp;'[1]NBA-Data-1980-2019'!$A$1:$A$16305,'[1]NBA-Data-1980-2019'!$H$1:$H$16305,"",0)</f>
        <v/>
      </c>
      <c r="BF199" s="2" cm="1">
        <f t="array" ref="BF199">_xlfn.XLOOKUP($A199&amp;BF$5,'[1]NBA-Data-1980-2019'!$B$1:$B$16305&amp;'[1]NBA-Data-1980-2019'!$A$1:$A$16305,'[1]NBA-Data-1980-2019'!$H$1:$H$16305,"",0)</f>
        <v>654.9</v>
      </c>
      <c r="BG199" s="2" cm="1">
        <f t="array" ref="BG199">_xlfn.XLOOKUP($A199&amp;BG$5,'[1]NBA-Data-1980-2019'!$B$1:$B$16305&amp;'[1]NBA-Data-1980-2019'!$A$1:$A$16305,'[1]NBA-Data-1980-2019'!$H$1:$H$16305,"",0)</f>
        <v>773.8</v>
      </c>
      <c r="BH199" s="2" cm="1">
        <f t="array" ref="BH199">_xlfn.XLOOKUP($A199&amp;BH$5,'[1]NBA-Data-1980-2019'!$B$1:$B$16305&amp;'[1]NBA-Data-1980-2019'!$A$1:$A$16305,'[1]NBA-Data-1980-2019'!$H$1:$H$16305,"",0)</f>
        <v>1640</v>
      </c>
      <c r="BI199" s="2" cm="1">
        <f t="array" ref="BI199">_xlfn.XLOOKUP($A199&amp;BI$5,'[1]NBA-Data-1980-2019'!$B$1:$B$16305&amp;'[1]NBA-Data-1980-2019'!$A$1:$A$16305,'[1]NBA-Data-1980-2019'!$H$1:$H$16305,"",0)</f>
        <v>2268</v>
      </c>
      <c r="BJ199" s="2" cm="1">
        <f t="array" ref="BJ199">_xlfn.XLOOKUP($A199&amp;BJ$5,'[1]NBA-Data-1980-2019'!$B$1:$B$16305&amp;'[1]NBA-Data-1980-2019'!$A$1:$A$16305,'[1]NBA-Data-1980-2019'!$H$1:$H$16305,"",0)</f>
        <v>2607.6</v>
      </c>
      <c r="BK199" s="2" t="str" cm="1">
        <f t="array" ref="BK199">_xlfn.XLOOKUP($A199&amp;BK$5,'[1]NBA-Data-1980-2019'!$B$1:$B$16305&amp;'[1]NBA-Data-1980-2019'!$A$1:$A$16305,'[1]NBA-Data-1980-2019'!$H$1:$H$16305,"",0)</f>
        <v/>
      </c>
      <c r="BL199" s="2" t="str" cm="1">
        <f t="array" ref="BL199">_xlfn.XLOOKUP($A199&amp;BL$5,'[1]NBA-Data-1980-2019'!$B$1:$B$16305&amp;'[1]NBA-Data-1980-2019'!$A$1:$A$16305,'[1]NBA-Data-1980-2019'!$H$1:$H$16305,"",0)</f>
        <v/>
      </c>
      <c r="BM199" s="2" t="str" cm="1">
        <f t="array" ref="BM199">_xlfn.XLOOKUP($A199&amp;BM$5,'[1]NBA-Data-1980-2019'!$B$1:$B$16305&amp;'[1]NBA-Data-1980-2019'!$A$1:$A$16305,'[1]NBA-Data-1980-2019'!$H$1:$H$16305,"",0)</f>
        <v/>
      </c>
      <c r="BN199" s="2" t="str" cm="1">
        <f t="array" ref="BN199">_xlfn.XLOOKUP($A199&amp;BN$5,'[1]NBA-Data-1980-2019'!$B$1:$B$16305&amp;'[1]NBA-Data-1980-2019'!$A$1:$A$16305,'[1]NBA-Data-1980-2019'!$F$1:$F$16305,"",0)</f>
        <v/>
      </c>
      <c r="BO199" s="2" t="str" cm="1">
        <f t="array" ref="BO199">_xlfn.XLOOKUP($A199&amp;BO$5,'[1]NBA-Data-1980-2019'!$B$1:$B$16305&amp;'[1]NBA-Data-1980-2019'!$A$1:$A$16305,'[1]NBA-Data-1980-2019'!$F$1:$F$16305,"",0)</f>
        <v/>
      </c>
      <c r="BP199" s="2" t="str" cm="1">
        <f t="array" ref="BP199">_xlfn.XLOOKUP($A199&amp;BP$5,'[1]NBA-Data-1980-2019'!$B$1:$B$16305&amp;'[1]NBA-Data-1980-2019'!$A$1:$A$16305,'[1]NBA-Data-1980-2019'!$F$1:$F$16305,"",0)</f>
        <v/>
      </c>
      <c r="BQ199" s="2" t="str" cm="1">
        <f t="array" ref="BQ199">_xlfn.XLOOKUP($A199&amp;BQ$5,'[1]NBA-Data-1980-2019'!$B$1:$B$16305&amp;'[1]NBA-Data-1980-2019'!$A$1:$A$16305,'[1]NBA-Data-1980-2019'!$F$1:$F$16305,"",0)</f>
        <v/>
      </c>
      <c r="BR199" s="2" t="str" cm="1">
        <f t="array" ref="BR199">_xlfn.XLOOKUP($A199&amp;BR$5,'[1]NBA-Data-1980-2019'!$B$1:$B$16305&amp;'[1]NBA-Data-1980-2019'!$A$1:$A$16305,'[1]NBA-Data-1980-2019'!$F$1:$F$16305,"",0)</f>
        <v/>
      </c>
      <c r="BS199" s="2" t="str" cm="1">
        <f t="array" ref="BS199">_xlfn.XLOOKUP($A199&amp;BS$5,'[1]NBA-Data-1980-2019'!$B$1:$B$16305&amp;'[1]NBA-Data-1980-2019'!$A$1:$A$16305,'[1]NBA-Data-1980-2019'!$F$1:$F$16305,"",0)</f>
        <v/>
      </c>
      <c r="BT199" s="2" t="str" cm="1">
        <f t="array" ref="BT199">_xlfn.XLOOKUP($A199&amp;BT$5,'[1]NBA-Data-1980-2019'!$B$1:$B$16305&amp;'[1]NBA-Data-1980-2019'!$A$1:$A$16305,'[1]NBA-Data-1980-2019'!$F$1:$F$16305,"",0)</f>
        <v/>
      </c>
      <c r="BU199" s="2" t="str" cm="1">
        <f t="array" ref="BU199">_xlfn.XLOOKUP($A199&amp;BU$5,'[1]NBA-Data-1980-2019'!$B$1:$B$16305&amp;'[1]NBA-Data-1980-2019'!$A$1:$A$16305,'[1]NBA-Data-1980-2019'!$F$1:$F$16305,"",0)</f>
        <v/>
      </c>
      <c r="BV199" s="2" t="str" cm="1">
        <f t="array" ref="BV199">_xlfn.XLOOKUP($A199&amp;BV$5,'[1]NBA-Data-1980-2019'!$B$1:$B$16305&amp;'[1]NBA-Data-1980-2019'!$A$1:$A$16305,'[1]NBA-Data-1980-2019'!$F$1:$F$16305,"",0)</f>
        <v/>
      </c>
      <c r="BW199" s="2" t="str" cm="1">
        <f t="array" ref="BW199">_xlfn.XLOOKUP($A199&amp;BW$5,'[1]NBA-Data-1980-2019'!$B$1:$B$16305&amp;'[1]NBA-Data-1980-2019'!$A$1:$A$16305,'[1]NBA-Data-1980-2019'!$F$1:$F$16305,"",0)</f>
        <v/>
      </c>
      <c r="BX199" s="2" t="str" cm="1">
        <f t="array" ref="BX199">_xlfn.XLOOKUP($A199&amp;BX$5,'[1]NBA-Data-1980-2019'!$B$1:$B$16305&amp;'[1]NBA-Data-1980-2019'!$A$1:$A$16305,'[1]NBA-Data-1980-2019'!$F$1:$F$16305,"",0)</f>
        <v/>
      </c>
      <c r="BY199" s="2" t="str" cm="1">
        <f t="array" ref="BY199">_xlfn.XLOOKUP($A199&amp;BY$5,'[1]NBA-Data-1980-2019'!$B$1:$B$16305&amp;'[1]NBA-Data-1980-2019'!$A$1:$A$16305,'[1]NBA-Data-1980-2019'!$F$1:$F$16305,"",0)</f>
        <v/>
      </c>
      <c r="BZ199" s="2" t="str" cm="1">
        <f t="array" ref="BZ199">_xlfn.XLOOKUP($A199&amp;BZ$5,'[1]NBA-Data-1980-2019'!$B$1:$B$16305&amp;'[1]NBA-Data-1980-2019'!$A$1:$A$16305,'[1]NBA-Data-1980-2019'!$F$1:$F$16305,"",0)</f>
        <v/>
      </c>
      <c r="CA199" s="2" t="str" cm="1">
        <f t="array" ref="CA199">_xlfn.XLOOKUP($A199&amp;CA$5,'[1]NBA-Data-1980-2019'!$B$1:$B$16305&amp;'[1]NBA-Data-1980-2019'!$A$1:$A$16305,'[1]NBA-Data-1980-2019'!$F$1:$F$16305,"",0)</f>
        <v/>
      </c>
      <c r="CB199" s="2" t="str" cm="1">
        <f t="array" ref="CB199">_xlfn.XLOOKUP($A199&amp;CB$5,'[1]NBA-Data-1980-2019'!$B$1:$B$16305&amp;'[1]NBA-Data-1980-2019'!$A$1:$A$16305,'[1]NBA-Data-1980-2019'!$F$1:$F$16305,"",0)</f>
        <v/>
      </c>
      <c r="CC199" s="2" t="str" cm="1">
        <f t="array" ref="CC199">_xlfn.XLOOKUP($A199&amp;CC$5,'[1]NBA-Data-1980-2019'!$B$1:$B$16305&amp;'[1]NBA-Data-1980-2019'!$A$1:$A$16305,'[1]NBA-Data-1980-2019'!$F$1:$F$16305,"",0)</f>
        <v/>
      </c>
      <c r="CD199" s="2" t="str" cm="1">
        <f t="array" ref="CD199">_xlfn.XLOOKUP($A199&amp;CD$5,'[1]NBA-Data-1980-2019'!$B$1:$B$16305&amp;'[1]NBA-Data-1980-2019'!$A$1:$A$16305,'[1]NBA-Data-1980-2019'!$F$1:$F$16305,"",0)</f>
        <v/>
      </c>
      <c r="CE199" s="2" t="str" cm="1">
        <f t="array" ref="CE199">_xlfn.XLOOKUP($A199&amp;CE$5,'[1]NBA-Data-1980-2019'!$B$1:$B$16305&amp;'[1]NBA-Data-1980-2019'!$A$1:$A$16305,'[1]NBA-Data-1980-2019'!$F$1:$F$16305,"",0)</f>
        <v/>
      </c>
      <c r="CF199" s="2" t="str" cm="1">
        <f t="array" ref="CF199">_xlfn.XLOOKUP($A199&amp;CF$5,'[1]NBA-Data-1980-2019'!$B$1:$B$16305&amp;'[1]NBA-Data-1980-2019'!$A$1:$A$16305,'[1]NBA-Data-1980-2019'!$F$1:$F$16305,"",0)</f>
        <v/>
      </c>
      <c r="CG199" s="2" t="str" cm="1">
        <f t="array" ref="CG199">_xlfn.XLOOKUP($A199&amp;CG$5,'[1]NBA-Data-1980-2019'!$B$1:$B$16305&amp;'[1]NBA-Data-1980-2019'!$A$1:$A$16305,'[1]NBA-Data-1980-2019'!$F$1:$F$16305,"",0)</f>
        <v/>
      </c>
      <c r="CH199" s="2" t="str" cm="1">
        <f t="array" ref="CH199">_xlfn.XLOOKUP($A199&amp;CH$5,'[1]NBA-Data-1980-2019'!$B$1:$B$16305&amp;'[1]NBA-Data-1980-2019'!$A$1:$A$16305,'[1]NBA-Data-1980-2019'!$F$1:$F$16305,"",0)</f>
        <v/>
      </c>
      <c r="CI199" s="2" t="str" cm="1">
        <f t="array" ref="CI199">_xlfn.XLOOKUP($A199&amp;CI$5,'[1]NBA-Data-1980-2019'!$B$1:$B$16305&amp;'[1]NBA-Data-1980-2019'!$A$1:$A$16305,'[1]NBA-Data-1980-2019'!$F$1:$F$16305,"",0)</f>
        <v/>
      </c>
      <c r="CJ199" s="2" cm="1">
        <f t="array" ref="CJ199">_xlfn.XLOOKUP($A199&amp;CJ$5,'[1]NBA-Data-1980-2019'!$B$1:$B$16305&amp;'[1]NBA-Data-1980-2019'!$A$1:$A$16305,'[1]NBA-Data-1980-2019'!$F$1:$F$16305,"",0)</f>
        <v>7.6</v>
      </c>
      <c r="CK199" s="2" t="str" cm="1">
        <f t="array" ref="CK199">_xlfn.XLOOKUP($A199&amp;CK$5,'[1]NBA-Data-1980-2019'!$B$1:$B$16305&amp;'[1]NBA-Data-1980-2019'!$A$1:$A$16305,'[1]NBA-Data-1980-2019'!$F$1:$F$16305,"",0)</f>
        <v/>
      </c>
      <c r="CL199" s="2" cm="1">
        <f t="array" ref="CL199">_xlfn.XLOOKUP($A199&amp;CL$5,'[1]NBA-Data-1980-2019'!$B$1:$B$16305&amp;'[1]NBA-Data-1980-2019'!$A$1:$A$16305,'[1]NBA-Data-1980-2019'!$F$1:$F$16305,"",0)</f>
        <v>12.1</v>
      </c>
      <c r="CM199" s="2" cm="1">
        <f t="array" ref="CM199">_xlfn.XLOOKUP($A199&amp;CM$5,'[1]NBA-Data-1980-2019'!$B$1:$B$16305&amp;'[1]NBA-Data-1980-2019'!$A$1:$A$16305,'[1]NBA-Data-1980-2019'!$F$1:$F$16305,"",0)</f>
        <v>9.4</v>
      </c>
      <c r="CN199" s="2" cm="1">
        <f t="array" ref="CN199">_xlfn.XLOOKUP($A199&amp;CN$5,'[1]NBA-Data-1980-2019'!$B$1:$B$16305&amp;'[1]NBA-Data-1980-2019'!$A$1:$A$16305,'[1]NBA-Data-1980-2019'!$F$1:$F$16305,"",0)</f>
        <v>12.7</v>
      </c>
      <c r="CO199" s="2" cm="1">
        <f t="array" ref="CO199">_xlfn.XLOOKUP($A199&amp;CO$5,'[1]NBA-Data-1980-2019'!$B$1:$B$16305&amp;'[1]NBA-Data-1980-2019'!$A$1:$A$16305,'[1]NBA-Data-1980-2019'!$F$1:$F$16305,"",0)</f>
        <v>10.8</v>
      </c>
      <c r="CP199" s="2" cm="1">
        <f t="array" ref="CP199">_xlfn.XLOOKUP($A199&amp;CP$5,'[1]NBA-Data-1980-2019'!$B$1:$B$16305&amp;'[1]NBA-Data-1980-2019'!$A$1:$A$16305,'[1]NBA-Data-1980-2019'!$F$1:$F$16305,"",0)</f>
        <v>10</v>
      </c>
      <c r="CQ199" s="2" t="str" cm="1">
        <f t="array" ref="CQ199">_xlfn.XLOOKUP($A199&amp;CQ$5,'[1]NBA-Data-1980-2019'!$B$1:$B$16305&amp;'[1]NBA-Data-1980-2019'!$A$1:$A$16305,'[1]NBA-Data-1980-2019'!$F$1:$F$16305,"",0)</f>
        <v/>
      </c>
      <c r="CR199" s="2" t="str" cm="1">
        <f t="array" ref="CR199">_xlfn.XLOOKUP($A199&amp;CR$5,'[1]NBA-Data-1980-2019'!$B$1:$B$16305&amp;'[1]NBA-Data-1980-2019'!$A$1:$A$16305,'[1]NBA-Data-1980-2019'!$F$1:$F$16305,"",0)</f>
        <v/>
      </c>
      <c r="CS199" s="2" t="str" cm="1">
        <f t="array" ref="CS199">_xlfn.XLOOKUP($A199&amp;CS$5,'[1]NBA-Data-1980-2019'!$B$1:$B$16305&amp;'[1]NBA-Data-1980-2019'!$A$1:$A$16305,'[1]NBA-Data-1980-2019'!$F$1:$F$16305,"",0)</f>
        <v/>
      </c>
      <c r="CU199" s="2" t="str">
        <f>_xlfn.XLOOKUP($A199,TEAMS!$G$1:$G$839,TEAMS!$H$1:$H$839,"",0)</f>
        <v>SG</v>
      </c>
      <c r="CV199" s="2" t="str">
        <f>_xlfn.XLOOKUP($CU199,DASHBOARD!$B$22:$B$27,DASHBOARD!$C$22:$C$27,"",0)</f>
        <v>GUARD</v>
      </c>
      <c r="CY199" s="63">
        <f>SUMIFS('[1]NBA-Data-1980-2019'!$G$1:$G$16305,'[1]NBA-Data-1980-2019'!$B$1:$B$16305,$A199,'[1]NBA-Data-1980-2019'!$A$1:$A$16305,CY$9)</f>
        <v>0</v>
      </c>
      <c r="CZ199" s="63">
        <f>SUMIFS('[1]NBA-Data-1980-2019'!$G$1:$G$16305,'[1]NBA-Data-1980-2019'!$B$1:$B$16305,$A199,'[1]NBA-Data-1980-2019'!$A$1:$A$16305,CZ$9)</f>
        <v>0</v>
      </c>
      <c r="DA199" s="63">
        <f>SUMIFS('[1]NBA-Data-1980-2019'!$G$1:$G$16305,'[1]NBA-Data-1980-2019'!$B$1:$B$16305,$A199,'[1]NBA-Data-1980-2019'!$A$1:$A$16305,DA$9)</f>
        <v>0</v>
      </c>
      <c r="DB199" s="63">
        <f>SUMIFS('[1]NBA-Data-1980-2019'!$G$1:$G$16305,'[1]NBA-Data-1980-2019'!$B$1:$B$16305,$A199,'[1]NBA-Data-1980-2019'!$A$1:$A$16305,DB$9)</f>
        <v>0</v>
      </c>
      <c r="DC199" s="63">
        <f>SUMIFS('[1]NBA-Data-1980-2019'!$G$1:$G$16305,'[1]NBA-Data-1980-2019'!$B$1:$B$16305,$A199,'[1]NBA-Data-1980-2019'!$A$1:$A$16305,DC$9)</f>
        <v>0</v>
      </c>
      <c r="DD199" s="63">
        <f>SUMIFS('[1]NBA-Data-1980-2019'!$G$1:$G$16305,'[1]NBA-Data-1980-2019'!$B$1:$B$16305,$A199,'[1]NBA-Data-1980-2019'!$A$1:$A$16305,DD$9)</f>
        <v>0</v>
      </c>
      <c r="DE199" s="63">
        <f>SUMIFS('[1]NBA-Data-1980-2019'!$G$1:$G$16305,'[1]NBA-Data-1980-2019'!$B$1:$B$16305,$A199,'[1]NBA-Data-1980-2019'!$A$1:$A$16305,DE$9)</f>
        <v>0</v>
      </c>
      <c r="DF199" s="63">
        <f>SUMIFS('[1]NBA-Data-1980-2019'!$G$1:$G$16305,'[1]NBA-Data-1980-2019'!$B$1:$B$16305,$A199,'[1]NBA-Data-1980-2019'!$A$1:$A$16305,DF$9)</f>
        <v>0</v>
      </c>
      <c r="DG199" s="63">
        <f>SUMIFS('[1]NBA-Data-1980-2019'!$G$1:$G$16305,'[1]NBA-Data-1980-2019'!$B$1:$B$16305,$A199,'[1]NBA-Data-1980-2019'!$A$1:$A$16305,DG$9)</f>
        <v>0</v>
      </c>
      <c r="DH199" s="63">
        <f>SUMIFS('[1]NBA-Data-1980-2019'!$G$1:$G$16305,'[1]NBA-Data-1980-2019'!$B$1:$B$16305,$A199,'[1]NBA-Data-1980-2019'!$A$1:$A$16305,DH$9)</f>
        <v>0</v>
      </c>
      <c r="DI199" s="63">
        <f>SUMIFS('[1]NBA-Data-1980-2019'!$G$1:$G$16305,'[1]NBA-Data-1980-2019'!$B$1:$B$16305,$A199,'[1]NBA-Data-1980-2019'!$A$1:$A$16305,DI$9)</f>
        <v>0</v>
      </c>
      <c r="DJ199" s="63">
        <f>SUMIFS('[1]NBA-Data-1980-2019'!$G$1:$G$16305,'[1]NBA-Data-1980-2019'!$B$1:$B$16305,$A199,'[1]NBA-Data-1980-2019'!$A$1:$A$16305,DJ$9)</f>
        <v>0</v>
      </c>
      <c r="DK199" s="63">
        <f>SUMIFS('[1]NBA-Data-1980-2019'!$G$1:$G$16305,'[1]NBA-Data-1980-2019'!$B$1:$B$16305,$A199,'[1]NBA-Data-1980-2019'!$A$1:$A$16305,DK$9)</f>
        <v>0</v>
      </c>
      <c r="DL199" s="63">
        <f>SUMIFS('[1]NBA-Data-1980-2019'!$G$1:$G$16305,'[1]NBA-Data-1980-2019'!$B$1:$B$16305,$A199,'[1]NBA-Data-1980-2019'!$A$1:$A$16305,DL$9)</f>
        <v>0</v>
      </c>
      <c r="DM199" s="63">
        <f>SUMIFS('[1]NBA-Data-1980-2019'!$G$1:$G$16305,'[1]NBA-Data-1980-2019'!$B$1:$B$16305,$A199,'[1]NBA-Data-1980-2019'!$A$1:$A$16305,DM$9)</f>
        <v>0</v>
      </c>
      <c r="DN199" s="63">
        <f>SUMIFS('[1]NBA-Data-1980-2019'!$G$1:$G$16305,'[1]NBA-Data-1980-2019'!$B$1:$B$16305,$A199,'[1]NBA-Data-1980-2019'!$A$1:$A$16305,DN$9)</f>
        <v>0</v>
      </c>
      <c r="DO199" s="63">
        <f>SUMIFS('[1]NBA-Data-1980-2019'!$G$1:$G$16305,'[1]NBA-Data-1980-2019'!$B$1:$B$16305,$A199,'[1]NBA-Data-1980-2019'!$A$1:$A$16305,DO$9)</f>
        <v>0</v>
      </c>
      <c r="DP199" s="63">
        <f>SUMIFS('[1]NBA-Data-1980-2019'!$G$1:$G$16305,'[1]NBA-Data-1980-2019'!$B$1:$B$16305,$A199,'[1]NBA-Data-1980-2019'!$A$1:$A$16305,DP$9)</f>
        <v>0</v>
      </c>
      <c r="DQ199" s="63">
        <f>SUMIFS('[1]NBA-Data-1980-2019'!$G$1:$G$16305,'[1]NBA-Data-1980-2019'!$B$1:$B$16305,$A199,'[1]NBA-Data-1980-2019'!$A$1:$A$16305,DQ$9)</f>
        <v>0</v>
      </c>
      <c r="DR199" s="63">
        <f>SUMIFS('[1]NBA-Data-1980-2019'!$G$1:$G$16305,'[1]NBA-Data-1980-2019'!$B$1:$B$16305,$A199,'[1]NBA-Data-1980-2019'!$A$1:$A$16305,DR$9)</f>
        <v>0</v>
      </c>
      <c r="DS199" s="63">
        <f>SUMIFS('[1]NBA-Data-1980-2019'!$G$1:$G$16305,'[1]NBA-Data-1980-2019'!$B$1:$B$16305,$A199,'[1]NBA-Data-1980-2019'!$A$1:$A$16305,DS$9)</f>
        <v>0</v>
      </c>
      <c r="DT199" s="63">
        <f>SUMIFS('[1]NBA-Data-1980-2019'!$G$1:$G$16305,'[1]NBA-Data-1980-2019'!$B$1:$B$16305,$A199,'[1]NBA-Data-1980-2019'!$A$1:$A$16305,DT$9)</f>
        <v>0</v>
      </c>
      <c r="DU199" s="63">
        <f>SUMIFS('[1]NBA-Data-1980-2019'!$G$1:$G$16305,'[1]NBA-Data-1980-2019'!$B$1:$B$16305,$A199,'[1]NBA-Data-1980-2019'!$A$1:$A$16305,DU$9)</f>
        <v>0</v>
      </c>
      <c r="DV199" s="63">
        <f>SUMIFS('[1]NBA-Data-1980-2019'!$G$1:$G$16305,'[1]NBA-Data-1980-2019'!$B$1:$B$16305,$A199,'[1]NBA-Data-1980-2019'!$A$1:$A$16305,DV$9)</f>
        <v>0</v>
      </c>
      <c r="DW199" s="63">
        <f>SUMIFS('[1]NBA-Data-1980-2019'!$G$1:$G$16305,'[1]NBA-Data-1980-2019'!$B$1:$B$16305,$A199,'[1]NBA-Data-1980-2019'!$A$1:$A$16305,DW$9)</f>
        <v>816482</v>
      </c>
      <c r="DX199" s="63">
        <f>SUMIFS('[1]NBA-Data-1980-2019'!$G$1:$G$16305,'[1]NBA-Data-1980-2019'!$B$1:$B$16305,$A199,'[1]NBA-Data-1980-2019'!$A$1:$A$16305,DX$9)</f>
        <v>947300</v>
      </c>
      <c r="DY199" s="63">
        <f>SUMIFS('[1]NBA-Data-1980-2019'!$G$1:$G$16305,'[1]NBA-Data-1980-2019'!$B$1:$B$16305,$A199,'[1]NBA-Data-1980-2019'!$A$1:$A$16305,DY$9)</f>
        <v>1015696</v>
      </c>
      <c r="DZ199" s="63">
        <f>SUMIFS('[1]NBA-Data-1980-2019'!$G$1:$G$16305,'[1]NBA-Data-1980-2019'!$B$1:$B$16305,$A199,'[1]NBA-Data-1980-2019'!$A$1:$A$16305,DZ$9)</f>
        <v>4615385</v>
      </c>
      <c r="EA199" s="63">
        <f>SUMIFS('[1]NBA-Data-1980-2019'!$G$1:$G$16305,'[1]NBA-Data-1980-2019'!$B$1:$B$16305,$A199,'[1]NBA-Data-1980-2019'!$A$1:$A$16305,EA$9)</f>
        <v>4384616</v>
      </c>
      <c r="EB199" s="63">
        <f>SUMIFS('[1]NBA-Data-1980-2019'!$G$1:$G$16305,'[1]NBA-Data-1980-2019'!$B$1:$B$16305,$A199,'[1]NBA-Data-1980-2019'!$A$1:$A$16305,EB$9)</f>
        <v>0</v>
      </c>
      <c r="EC199" s="63">
        <f>SUMIFS('[1]NBA-Data-1980-2019'!$G$1:$G$16305,'[1]NBA-Data-1980-2019'!$B$1:$B$16305,$A199,'[1]NBA-Data-1980-2019'!$A$1:$A$16305,EC$9)</f>
        <v>0</v>
      </c>
      <c r="ED199" s="63">
        <f>SUMIFS('[1]NBA-Data-1980-2019'!$G$1:$G$16305,'[1]NBA-Data-1980-2019'!$B$1:$B$16305,$A199,'[1]NBA-Data-1980-2019'!$A$1:$A$16305,ED$9)</f>
        <v>0</v>
      </c>
      <c r="EH199" s="2" t="s">
        <v>1482</v>
      </c>
    </row>
    <row r="200" spans="1:165" x14ac:dyDescent="0.2">
      <c r="A200" s="2" t="s">
        <v>607</v>
      </c>
      <c r="B200" s="2" t="str" cm="1">
        <f t="array" ref="B200">_xlfn.XLOOKUP($A200&amp;B$5,'[1]NBA-Data-1980-2019'!$B$1:$B$16305&amp;'[1]NBA-Data-1980-2019'!$A$1:$A$16305,'[1]NBA-Data-1980-2019'!$D$1:$D$16305,"",0)</f>
        <v/>
      </c>
      <c r="C200" s="2" t="str" cm="1">
        <f t="array" ref="C200">_xlfn.XLOOKUP($A200&amp;C$5,'[1]NBA-Data-1980-2019'!$B$1:$B$16305&amp;'[1]NBA-Data-1980-2019'!$A$1:$A$16305,'[1]NBA-Data-1980-2019'!$D$1:$D$16305,"",0)</f>
        <v/>
      </c>
      <c r="D200" s="2" t="str" cm="1">
        <f t="array" ref="D200">_xlfn.XLOOKUP($A200&amp;D$5,'[1]NBA-Data-1980-2019'!$B$1:$B$16305&amp;'[1]NBA-Data-1980-2019'!$A$1:$A$16305,'[1]NBA-Data-1980-2019'!$D$1:$D$16305,"",0)</f>
        <v/>
      </c>
      <c r="E200" s="2" t="str" cm="1">
        <f t="array" ref="E200">_xlfn.XLOOKUP($A200&amp;E$5,'[1]NBA-Data-1980-2019'!$B$1:$B$16305&amp;'[1]NBA-Data-1980-2019'!$A$1:$A$16305,'[1]NBA-Data-1980-2019'!$D$1:$D$16305,"",0)</f>
        <v/>
      </c>
      <c r="F200" s="2" t="str" cm="1">
        <f t="array" ref="F200">_xlfn.XLOOKUP($A200&amp;F$5,'[1]NBA-Data-1980-2019'!$B$1:$B$16305&amp;'[1]NBA-Data-1980-2019'!$A$1:$A$16305,'[1]NBA-Data-1980-2019'!$D$1:$D$16305,"",0)</f>
        <v/>
      </c>
      <c r="G200" s="2" t="str" cm="1">
        <f t="array" ref="G200">_xlfn.XLOOKUP($A200&amp;G$5,'[1]NBA-Data-1980-2019'!$B$1:$B$16305&amp;'[1]NBA-Data-1980-2019'!$A$1:$A$16305,'[1]NBA-Data-1980-2019'!$D$1:$D$16305,"",0)</f>
        <v/>
      </c>
      <c r="H200" s="2" t="str" cm="1">
        <f t="array" ref="H200">_xlfn.XLOOKUP($A200&amp;H$5,'[1]NBA-Data-1980-2019'!$B$1:$B$16305&amp;'[1]NBA-Data-1980-2019'!$A$1:$A$16305,'[1]NBA-Data-1980-2019'!$D$1:$D$16305,"",0)</f>
        <v/>
      </c>
      <c r="I200" s="2" t="str" cm="1">
        <f t="array" ref="I200">_xlfn.XLOOKUP($A200&amp;I$5,'[1]NBA-Data-1980-2019'!$B$1:$B$16305&amp;'[1]NBA-Data-1980-2019'!$A$1:$A$16305,'[1]NBA-Data-1980-2019'!$D$1:$D$16305,"",0)</f>
        <v/>
      </c>
      <c r="J200" s="2" t="str" cm="1">
        <f t="array" ref="J200">_xlfn.XLOOKUP($A200&amp;J$5,'[1]NBA-Data-1980-2019'!$B$1:$B$16305&amp;'[1]NBA-Data-1980-2019'!$A$1:$A$16305,'[1]NBA-Data-1980-2019'!$D$1:$D$16305,"",0)</f>
        <v/>
      </c>
      <c r="K200" s="2" t="str" cm="1">
        <f t="array" ref="K200">_xlfn.XLOOKUP($A200&amp;K$5,'[1]NBA-Data-1980-2019'!$B$1:$B$16305&amp;'[1]NBA-Data-1980-2019'!$A$1:$A$16305,'[1]NBA-Data-1980-2019'!$D$1:$D$16305,"",0)</f>
        <v/>
      </c>
      <c r="L200" s="2" t="str" cm="1">
        <f t="array" ref="L200">_xlfn.XLOOKUP($A200&amp;L$5,'[1]NBA-Data-1980-2019'!$B$1:$B$16305&amp;'[1]NBA-Data-1980-2019'!$A$1:$A$16305,'[1]NBA-Data-1980-2019'!$D$1:$D$16305,"",0)</f>
        <v/>
      </c>
      <c r="M200" s="2" t="str" cm="1">
        <f t="array" ref="M200">_xlfn.XLOOKUP($A200&amp;M$5,'[1]NBA-Data-1980-2019'!$B$1:$B$16305&amp;'[1]NBA-Data-1980-2019'!$A$1:$A$16305,'[1]NBA-Data-1980-2019'!$D$1:$D$16305,"",0)</f>
        <v/>
      </c>
      <c r="N200" s="2" t="str" cm="1">
        <f t="array" ref="N200">_xlfn.XLOOKUP($A200&amp;N$5,'[1]NBA-Data-1980-2019'!$B$1:$B$16305&amp;'[1]NBA-Data-1980-2019'!$A$1:$A$16305,'[1]NBA-Data-1980-2019'!$D$1:$D$16305,"",0)</f>
        <v/>
      </c>
      <c r="O200" s="2" t="str" cm="1">
        <f t="array" ref="O200">_xlfn.XLOOKUP($A200&amp;O$5,'[1]NBA-Data-1980-2019'!$B$1:$B$16305&amp;'[1]NBA-Data-1980-2019'!$A$1:$A$16305,'[1]NBA-Data-1980-2019'!$D$1:$D$16305,"",0)</f>
        <v/>
      </c>
      <c r="P200" s="2" t="str" cm="1">
        <f t="array" ref="P200">_xlfn.XLOOKUP($A200&amp;P$5,'[1]NBA-Data-1980-2019'!$B$1:$B$16305&amp;'[1]NBA-Data-1980-2019'!$A$1:$A$16305,'[1]NBA-Data-1980-2019'!$D$1:$D$16305,"",0)</f>
        <v/>
      </c>
      <c r="Q200" s="2" t="str" cm="1">
        <f t="array" ref="Q200">_xlfn.XLOOKUP($A200&amp;Q$5,'[1]NBA-Data-1980-2019'!$B$1:$B$16305&amp;'[1]NBA-Data-1980-2019'!$A$1:$A$16305,'[1]NBA-Data-1980-2019'!$D$1:$D$16305,"",0)</f>
        <v/>
      </c>
      <c r="R200" s="2" t="str" cm="1">
        <f t="array" ref="R200">_xlfn.XLOOKUP($A200&amp;R$5,'[1]NBA-Data-1980-2019'!$B$1:$B$16305&amp;'[1]NBA-Data-1980-2019'!$A$1:$A$16305,'[1]NBA-Data-1980-2019'!$D$1:$D$16305,"",0)</f>
        <v/>
      </c>
      <c r="S200" s="2" t="str" cm="1">
        <f t="array" ref="S200">_xlfn.XLOOKUP($A200&amp;S$5,'[1]NBA-Data-1980-2019'!$B$1:$B$16305&amp;'[1]NBA-Data-1980-2019'!$A$1:$A$16305,'[1]NBA-Data-1980-2019'!$D$1:$D$16305,"",0)</f>
        <v/>
      </c>
      <c r="T200" s="2" t="str" cm="1">
        <f t="array" ref="T200">_xlfn.XLOOKUP($A200&amp;T$5,'[1]NBA-Data-1980-2019'!$B$1:$B$16305&amp;'[1]NBA-Data-1980-2019'!$A$1:$A$16305,'[1]NBA-Data-1980-2019'!$D$1:$D$16305,"",0)</f>
        <v/>
      </c>
      <c r="U200" s="2" t="str" cm="1">
        <f t="array" ref="U200">_xlfn.XLOOKUP($A200&amp;U$5,'[1]NBA-Data-1980-2019'!$B$1:$B$16305&amp;'[1]NBA-Data-1980-2019'!$A$1:$A$16305,'[1]NBA-Data-1980-2019'!$D$1:$D$16305,"",0)</f>
        <v/>
      </c>
      <c r="V200" s="2" t="str" cm="1">
        <f t="array" ref="V200">_xlfn.XLOOKUP($A200&amp;V$5,'[1]NBA-Data-1980-2019'!$B$1:$B$16305&amp;'[1]NBA-Data-1980-2019'!$A$1:$A$16305,'[1]NBA-Data-1980-2019'!$D$1:$D$16305,"",0)</f>
        <v/>
      </c>
      <c r="W200" s="2" t="str" cm="1">
        <f t="array" ref="W200">_xlfn.XLOOKUP($A200&amp;W$5,'[1]NBA-Data-1980-2019'!$B$1:$B$16305&amp;'[1]NBA-Data-1980-2019'!$A$1:$A$16305,'[1]NBA-Data-1980-2019'!$D$1:$D$16305,"",0)</f>
        <v/>
      </c>
      <c r="X200" s="2" t="str" cm="1">
        <f t="array" ref="X200">_xlfn.XLOOKUP($A200&amp;X$5,'[1]NBA-Data-1980-2019'!$B$1:$B$16305&amp;'[1]NBA-Data-1980-2019'!$A$1:$A$16305,'[1]NBA-Data-1980-2019'!$D$1:$D$16305,"",0)</f>
        <v/>
      </c>
      <c r="Y200" s="2" t="str" cm="1">
        <f t="array" ref="Y200">_xlfn.XLOOKUP($A200&amp;Y$5,'[1]NBA-Data-1980-2019'!$B$1:$B$16305&amp;'[1]NBA-Data-1980-2019'!$A$1:$A$16305,'[1]NBA-Data-1980-2019'!$D$1:$D$16305,"",0)</f>
        <v/>
      </c>
      <c r="Z200" s="2" t="str" cm="1">
        <f t="array" ref="Z200">_xlfn.XLOOKUP($A200&amp;Z$5,'[1]NBA-Data-1980-2019'!$B$1:$B$16305&amp;'[1]NBA-Data-1980-2019'!$A$1:$A$16305,'[1]NBA-Data-1980-2019'!$D$1:$D$16305,"",0)</f>
        <v/>
      </c>
      <c r="AA200" s="2" t="str" cm="1">
        <f t="array" ref="AA200">_xlfn.XLOOKUP($A200&amp;AA$5,'[1]NBA-Data-1980-2019'!$B$1:$B$16305&amp;'[1]NBA-Data-1980-2019'!$A$1:$A$16305,'[1]NBA-Data-1980-2019'!$D$1:$D$16305,"",0)</f>
        <v/>
      </c>
      <c r="AB200" s="2" t="str" cm="1">
        <f t="array" ref="AB200">_xlfn.XLOOKUP($A200&amp;AB$5,'[1]NBA-Data-1980-2019'!$B$1:$B$16305&amp;'[1]NBA-Data-1980-2019'!$A$1:$A$16305,'[1]NBA-Data-1980-2019'!$D$1:$D$16305,"",0)</f>
        <v/>
      </c>
      <c r="AC200" s="2" t="str" cm="1">
        <f t="array" ref="AC200">_xlfn.XLOOKUP($A200&amp;AC$5,'[1]NBA-Data-1980-2019'!$B$1:$B$16305&amp;'[1]NBA-Data-1980-2019'!$A$1:$A$16305,'[1]NBA-Data-1980-2019'!$D$1:$D$16305,"",0)</f>
        <v>SAC</v>
      </c>
      <c r="AD200" s="2" t="str" cm="1">
        <f t="array" ref="AD200">_xlfn.XLOOKUP($A200&amp;AD$5,'[1]NBA-Data-1980-2019'!$B$1:$B$16305&amp;'[1]NBA-Data-1980-2019'!$A$1:$A$16305,'[1]NBA-Data-1980-2019'!$D$1:$D$16305,"",0)</f>
        <v>TOT</v>
      </c>
      <c r="AE200" s="2" t="str" cm="1">
        <f t="array" ref="AE200">_xlfn.XLOOKUP($A200&amp;AE$5,'[1]NBA-Data-1980-2019'!$B$1:$B$16305&amp;'[1]NBA-Data-1980-2019'!$A$1:$A$16305,'[1]NBA-Data-1980-2019'!$D$1:$D$16305,"",0)</f>
        <v/>
      </c>
      <c r="AF200" s="2" t="str" cm="1">
        <f t="array" ref="AF200">_xlfn.XLOOKUP($A200&amp;AF$5,'[1]NBA-Data-1980-2019'!$B$1:$B$16305&amp;'[1]NBA-Data-1980-2019'!$A$1:$A$16305,'[1]NBA-Data-1980-2019'!$D$1:$D$16305,"",0)</f>
        <v/>
      </c>
      <c r="AG200" s="2" t="str" cm="1">
        <f t="array" ref="AG200">_xlfn.XLOOKUP($A200&amp;AG$5,'[1]NBA-Data-1980-2019'!$B$1:$B$16305&amp;'[1]NBA-Data-1980-2019'!$A$1:$A$16305,'[1]NBA-Data-1980-2019'!$D$1:$D$16305,"",0)</f>
        <v/>
      </c>
      <c r="AH200" s="2" t="str" cm="1">
        <f t="array" ref="AH200">_xlfn.XLOOKUP($A200&amp;AH$5,'[1]NBA-Data-1980-2019'!$B$1:$B$16305&amp;'[1]NBA-Data-1980-2019'!$A$1:$A$16305,'[1]NBA-Data-1980-2019'!$H$1:$H$16305,"",0)</f>
        <v/>
      </c>
      <c r="AI200" s="2" t="str" cm="1">
        <f t="array" ref="AI200">_xlfn.XLOOKUP($A200&amp;AI$5,'[1]NBA-Data-1980-2019'!$B$1:$B$16305&amp;'[1]NBA-Data-1980-2019'!$A$1:$A$16305,'[1]NBA-Data-1980-2019'!$H$1:$H$16305,"",0)</f>
        <v/>
      </c>
      <c r="AJ200" s="2" t="str" cm="1">
        <f t="array" ref="AJ200">_xlfn.XLOOKUP($A200&amp;AJ$5,'[1]NBA-Data-1980-2019'!$B$1:$B$16305&amp;'[1]NBA-Data-1980-2019'!$A$1:$A$16305,'[1]NBA-Data-1980-2019'!$H$1:$H$16305,"",0)</f>
        <v/>
      </c>
      <c r="AK200" s="2" t="str" cm="1">
        <f t="array" ref="AK200">_xlfn.XLOOKUP($A200&amp;AK$5,'[1]NBA-Data-1980-2019'!$B$1:$B$16305&amp;'[1]NBA-Data-1980-2019'!$A$1:$A$16305,'[1]NBA-Data-1980-2019'!$H$1:$H$16305,"",0)</f>
        <v/>
      </c>
      <c r="AL200" s="2" t="str" cm="1">
        <f t="array" ref="AL200">_xlfn.XLOOKUP($A200&amp;AL$5,'[1]NBA-Data-1980-2019'!$B$1:$B$16305&amp;'[1]NBA-Data-1980-2019'!$A$1:$A$16305,'[1]NBA-Data-1980-2019'!$H$1:$H$16305,"",0)</f>
        <v/>
      </c>
      <c r="AM200" s="2" t="str" cm="1">
        <f t="array" ref="AM200">_xlfn.XLOOKUP($A200&amp;AM$5,'[1]NBA-Data-1980-2019'!$B$1:$B$16305&amp;'[1]NBA-Data-1980-2019'!$A$1:$A$16305,'[1]NBA-Data-1980-2019'!$H$1:$H$16305,"",0)</f>
        <v/>
      </c>
      <c r="AN200" s="2" t="str" cm="1">
        <f t="array" ref="AN200">_xlfn.XLOOKUP($A200&amp;AN$5,'[1]NBA-Data-1980-2019'!$B$1:$B$16305&amp;'[1]NBA-Data-1980-2019'!$A$1:$A$16305,'[1]NBA-Data-1980-2019'!$H$1:$H$16305,"",0)</f>
        <v/>
      </c>
      <c r="AO200" s="2" t="str" cm="1">
        <f t="array" ref="AO200">_xlfn.XLOOKUP($A200&amp;AO$5,'[1]NBA-Data-1980-2019'!$B$1:$B$16305&amp;'[1]NBA-Data-1980-2019'!$A$1:$A$16305,'[1]NBA-Data-1980-2019'!$H$1:$H$16305,"",0)</f>
        <v/>
      </c>
      <c r="AP200" s="2" t="str" cm="1">
        <f t="array" ref="AP200">_xlfn.XLOOKUP($A200&amp;AP$5,'[1]NBA-Data-1980-2019'!$B$1:$B$16305&amp;'[1]NBA-Data-1980-2019'!$A$1:$A$16305,'[1]NBA-Data-1980-2019'!$H$1:$H$16305,"",0)</f>
        <v/>
      </c>
      <c r="AQ200" s="2" t="str" cm="1">
        <f t="array" ref="AQ200">_xlfn.XLOOKUP($A200&amp;AQ$5,'[1]NBA-Data-1980-2019'!$B$1:$B$16305&amp;'[1]NBA-Data-1980-2019'!$A$1:$A$16305,'[1]NBA-Data-1980-2019'!$H$1:$H$16305,"",0)</f>
        <v/>
      </c>
      <c r="AR200" s="2" t="str" cm="1">
        <f t="array" ref="AR200">_xlfn.XLOOKUP($A200&amp;AR$5,'[1]NBA-Data-1980-2019'!$B$1:$B$16305&amp;'[1]NBA-Data-1980-2019'!$A$1:$A$16305,'[1]NBA-Data-1980-2019'!$H$1:$H$16305,"",0)</f>
        <v/>
      </c>
      <c r="AS200" s="2" t="str" cm="1">
        <f t="array" ref="AS200">_xlfn.XLOOKUP($A200&amp;AS$5,'[1]NBA-Data-1980-2019'!$B$1:$B$16305&amp;'[1]NBA-Data-1980-2019'!$A$1:$A$16305,'[1]NBA-Data-1980-2019'!$H$1:$H$16305,"",0)</f>
        <v/>
      </c>
      <c r="AT200" s="2" t="str" cm="1">
        <f t="array" ref="AT200">_xlfn.XLOOKUP($A200&amp;AT$5,'[1]NBA-Data-1980-2019'!$B$1:$B$16305&amp;'[1]NBA-Data-1980-2019'!$A$1:$A$16305,'[1]NBA-Data-1980-2019'!$H$1:$H$16305,"",0)</f>
        <v/>
      </c>
      <c r="AU200" s="2" t="str" cm="1">
        <f t="array" ref="AU200">_xlfn.XLOOKUP($A200&amp;AU$5,'[1]NBA-Data-1980-2019'!$B$1:$B$16305&amp;'[1]NBA-Data-1980-2019'!$A$1:$A$16305,'[1]NBA-Data-1980-2019'!$H$1:$H$16305,"",0)</f>
        <v/>
      </c>
      <c r="AV200" s="2" t="str" cm="1">
        <f t="array" ref="AV200">_xlfn.XLOOKUP($A200&amp;AV$5,'[1]NBA-Data-1980-2019'!$B$1:$B$16305&amp;'[1]NBA-Data-1980-2019'!$A$1:$A$16305,'[1]NBA-Data-1980-2019'!$H$1:$H$16305,"",0)</f>
        <v/>
      </c>
      <c r="AW200" s="2" t="str" cm="1">
        <f t="array" ref="AW200">_xlfn.XLOOKUP($A200&amp;AW$5,'[1]NBA-Data-1980-2019'!$B$1:$B$16305&amp;'[1]NBA-Data-1980-2019'!$A$1:$A$16305,'[1]NBA-Data-1980-2019'!$H$1:$H$16305,"",0)</f>
        <v/>
      </c>
      <c r="AX200" s="2" t="str" cm="1">
        <f t="array" ref="AX200">_xlfn.XLOOKUP($A200&amp;AX$5,'[1]NBA-Data-1980-2019'!$B$1:$B$16305&amp;'[1]NBA-Data-1980-2019'!$A$1:$A$16305,'[1]NBA-Data-1980-2019'!$H$1:$H$16305,"",0)</f>
        <v/>
      </c>
      <c r="AY200" s="2" t="str" cm="1">
        <f t="array" ref="AY200">_xlfn.XLOOKUP($A200&amp;AY$5,'[1]NBA-Data-1980-2019'!$B$1:$B$16305&amp;'[1]NBA-Data-1980-2019'!$A$1:$A$16305,'[1]NBA-Data-1980-2019'!$H$1:$H$16305,"",0)</f>
        <v/>
      </c>
      <c r="AZ200" s="2" t="str" cm="1">
        <f t="array" ref="AZ200">_xlfn.XLOOKUP($A200&amp;AZ$5,'[1]NBA-Data-1980-2019'!$B$1:$B$16305&amp;'[1]NBA-Data-1980-2019'!$A$1:$A$16305,'[1]NBA-Data-1980-2019'!$H$1:$H$16305,"",0)</f>
        <v/>
      </c>
      <c r="BA200" s="2" t="str" cm="1">
        <f t="array" ref="BA200">_xlfn.XLOOKUP($A200&amp;BA$5,'[1]NBA-Data-1980-2019'!$B$1:$B$16305&amp;'[1]NBA-Data-1980-2019'!$A$1:$A$16305,'[1]NBA-Data-1980-2019'!$H$1:$H$16305,"",0)</f>
        <v/>
      </c>
      <c r="BB200" s="2" t="str" cm="1">
        <f t="array" ref="BB200">_xlfn.XLOOKUP($A200&amp;BB$5,'[1]NBA-Data-1980-2019'!$B$1:$B$16305&amp;'[1]NBA-Data-1980-2019'!$A$1:$A$16305,'[1]NBA-Data-1980-2019'!$H$1:$H$16305,"",0)</f>
        <v/>
      </c>
      <c r="BC200" s="2" t="str" cm="1">
        <f t="array" ref="BC200">_xlfn.XLOOKUP($A200&amp;BC$5,'[1]NBA-Data-1980-2019'!$B$1:$B$16305&amp;'[1]NBA-Data-1980-2019'!$A$1:$A$16305,'[1]NBA-Data-1980-2019'!$H$1:$H$16305,"",0)</f>
        <v/>
      </c>
      <c r="BD200" s="2" t="str" cm="1">
        <f t="array" ref="BD200">_xlfn.XLOOKUP($A200&amp;BD$5,'[1]NBA-Data-1980-2019'!$B$1:$B$16305&amp;'[1]NBA-Data-1980-2019'!$A$1:$A$16305,'[1]NBA-Data-1980-2019'!$H$1:$H$16305,"",0)</f>
        <v/>
      </c>
      <c r="BE200" s="2" t="str" cm="1">
        <f t="array" ref="BE200">_xlfn.XLOOKUP($A200&amp;BE$5,'[1]NBA-Data-1980-2019'!$B$1:$B$16305&amp;'[1]NBA-Data-1980-2019'!$A$1:$A$16305,'[1]NBA-Data-1980-2019'!$H$1:$H$16305,"",0)</f>
        <v/>
      </c>
      <c r="BF200" s="2" t="str" cm="1">
        <f t="array" ref="BF200">_xlfn.XLOOKUP($A200&amp;BF$5,'[1]NBA-Data-1980-2019'!$B$1:$B$16305&amp;'[1]NBA-Data-1980-2019'!$A$1:$A$16305,'[1]NBA-Data-1980-2019'!$H$1:$H$16305,"",0)</f>
        <v/>
      </c>
      <c r="BG200" s="2" t="str" cm="1">
        <f t="array" ref="BG200">_xlfn.XLOOKUP($A200&amp;BG$5,'[1]NBA-Data-1980-2019'!$B$1:$B$16305&amp;'[1]NBA-Data-1980-2019'!$A$1:$A$16305,'[1]NBA-Data-1980-2019'!$H$1:$H$16305,"",0)</f>
        <v/>
      </c>
      <c r="BH200" s="2" t="str" cm="1">
        <f t="array" ref="BH200">_xlfn.XLOOKUP($A200&amp;BH$5,'[1]NBA-Data-1980-2019'!$B$1:$B$16305&amp;'[1]NBA-Data-1980-2019'!$A$1:$A$16305,'[1]NBA-Data-1980-2019'!$H$1:$H$16305,"",0)</f>
        <v/>
      </c>
      <c r="BI200" s="2" cm="1">
        <f t="array" ref="BI200">_xlfn.XLOOKUP($A200&amp;BI$5,'[1]NBA-Data-1980-2019'!$B$1:$B$16305&amp;'[1]NBA-Data-1980-2019'!$A$1:$A$16305,'[1]NBA-Data-1980-2019'!$H$1:$H$16305,"",0)</f>
        <v>1502.8000000000002</v>
      </c>
      <c r="BJ200" s="2" cm="1">
        <f t="array" ref="BJ200">_xlfn.XLOOKUP($A200&amp;BJ$5,'[1]NBA-Data-1980-2019'!$B$1:$B$16305&amp;'[1]NBA-Data-1980-2019'!$A$1:$A$16305,'[1]NBA-Data-1980-2019'!$H$1:$H$16305,"",0)</f>
        <v>1611.8999999999999</v>
      </c>
      <c r="BK200" s="2" t="str" cm="1">
        <f t="array" ref="BK200">_xlfn.XLOOKUP($A200&amp;BK$5,'[1]NBA-Data-1980-2019'!$B$1:$B$16305&amp;'[1]NBA-Data-1980-2019'!$A$1:$A$16305,'[1]NBA-Data-1980-2019'!$H$1:$H$16305,"",0)</f>
        <v/>
      </c>
      <c r="BL200" s="2" t="str" cm="1">
        <f t="array" ref="BL200">_xlfn.XLOOKUP($A200&amp;BL$5,'[1]NBA-Data-1980-2019'!$B$1:$B$16305&amp;'[1]NBA-Data-1980-2019'!$A$1:$A$16305,'[1]NBA-Data-1980-2019'!$H$1:$H$16305,"",0)</f>
        <v/>
      </c>
      <c r="BM200" s="2" t="str" cm="1">
        <f t="array" ref="BM200">_xlfn.XLOOKUP($A200&amp;BM$5,'[1]NBA-Data-1980-2019'!$B$1:$B$16305&amp;'[1]NBA-Data-1980-2019'!$A$1:$A$16305,'[1]NBA-Data-1980-2019'!$H$1:$H$16305,"",0)</f>
        <v/>
      </c>
      <c r="BN200" s="2" t="str" cm="1">
        <f t="array" ref="BN200">_xlfn.XLOOKUP($A200&amp;BN$5,'[1]NBA-Data-1980-2019'!$B$1:$B$16305&amp;'[1]NBA-Data-1980-2019'!$A$1:$A$16305,'[1]NBA-Data-1980-2019'!$F$1:$F$16305,"",0)</f>
        <v/>
      </c>
      <c r="BO200" s="2" t="str" cm="1">
        <f t="array" ref="BO200">_xlfn.XLOOKUP($A200&amp;BO$5,'[1]NBA-Data-1980-2019'!$B$1:$B$16305&amp;'[1]NBA-Data-1980-2019'!$A$1:$A$16305,'[1]NBA-Data-1980-2019'!$F$1:$F$16305,"",0)</f>
        <v/>
      </c>
      <c r="BP200" s="2" t="str" cm="1">
        <f t="array" ref="BP200">_xlfn.XLOOKUP($A200&amp;BP$5,'[1]NBA-Data-1980-2019'!$B$1:$B$16305&amp;'[1]NBA-Data-1980-2019'!$A$1:$A$16305,'[1]NBA-Data-1980-2019'!$F$1:$F$16305,"",0)</f>
        <v/>
      </c>
      <c r="BQ200" s="2" t="str" cm="1">
        <f t="array" ref="BQ200">_xlfn.XLOOKUP($A200&amp;BQ$5,'[1]NBA-Data-1980-2019'!$B$1:$B$16305&amp;'[1]NBA-Data-1980-2019'!$A$1:$A$16305,'[1]NBA-Data-1980-2019'!$F$1:$F$16305,"",0)</f>
        <v/>
      </c>
      <c r="BR200" s="2" t="str" cm="1">
        <f t="array" ref="BR200">_xlfn.XLOOKUP($A200&amp;BR$5,'[1]NBA-Data-1980-2019'!$B$1:$B$16305&amp;'[1]NBA-Data-1980-2019'!$A$1:$A$16305,'[1]NBA-Data-1980-2019'!$F$1:$F$16305,"",0)</f>
        <v/>
      </c>
      <c r="BS200" s="2" t="str" cm="1">
        <f t="array" ref="BS200">_xlfn.XLOOKUP($A200&amp;BS$5,'[1]NBA-Data-1980-2019'!$B$1:$B$16305&amp;'[1]NBA-Data-1980-2019'!$A$1:$A$16305,'[1]NBA-Data-1980-2019'!$F$1:$F$16305,"",0)</f>
        <v/>
      </c>
      <c r="BT200" s="2" t="str" cm="1">
        <f t="array" ref="BT200">_xlfn.XLOOKUP($A200&amp;BT$5,'[1]NBA-Data-1980-2019'!$B$1:$B$16305&amp;'[1]NBA-Data-1980-2019'!$A$1:$A$16305,'[1]NBA-Data-1980-2019'!$F$1:$F$16305,"",0)</f>
        <v/>
      </c>
      <c r="BU200" s="2" t="str" cm="1">
        <f t="array" ref="BU200">_xlfn.XLOOKUP($A200&amp;BU$5,'[1]NBA-Data-1980-2019'!$B$1:$B$16305&amp;'[1]NBA-Data-1980-2019'!$A$1:$A$16305,'[1]NBA-Data-1980-2019'!$F$1:$F$16305,"",0)</f>
        <v/>
      </c>
      <c r="BV200" s="2" t="str" cm="1">
        <f t="array" ref="BV200">_xlfn.XLOOKUP($A200&amp;BV$5,'[1]NBA-Data-1980-2019'!$B$1:$B$16305&amp;'[1]NBA-Data-1980-2019'!$A$1:$A$16305,'[1]NBA-Data-1980-2019'!$F$1:$F$16305,"",0)</f>
        <v/>
      </c>
      <c r="BW200" s="2" t="str" cm="1">
        <f t="array" ref="BW200">_xlfn.XLOOKUP($A200&amp;BW$5,'[1]NBA-Data-1980-2019'!$B$1:$B$16305&amp;'[1]NBA-Data-1980-2019'!$A$1:$A$16305,'[1]NBA-Data-1980-2019'!$F$1:$F$16305,"",0)</f>
        <v/>
      </c>
      <c r="BX200" s="2" t="str" cm="1">
        <f t="array" ref="BX200">_xlfn.XLOOKUP($A200&amp;BX$5,'[1]NBA-Data-1980-2019'!$B$1:$B$16305&amp;'[1]NBA-Data-1980-2019'!$A$1:$A$16305,'[1]NBA-Data-1980-2019'!$F$1:$F$16305,"",0)</f>
        <v/>
      </c>
      <c r="BY200" s="2" t="str" cm="1">
        <f t="array" ref="BY200">_xlfn.XLOOKUP($A200&amp;BY$5,'[1]NBA-Data-1980-2019'!$B$1:$B$16305&amp;'[1]NBA-Data-1980-2019'!$A$1:$A$16305,'[1]NBA-Data-1980-2019'!$F$1:$F$16305,"",0)</f>
        <v/>
      </c>
      <c r="BZ200" s="2" t="str" cm="1">
        <f t="array" ref="BZ200">_xlfn.XLOOKUP($A200&amp;BZ$5,'[1]NBA-Data-1980-2019'!$B$1:$B$16305&amp;'[1]NBA-Data-1980-2019'!$A$1:$A$16305,'[1]NBA-Data-1980-2019'!$F$1:$F$16305,"",0)</f>
        <v/>
      </c>
      <c r="CA200" s="2" t="str" cm="1">
        <f t="array" ref="CA200">_xlfn.XLOOKUP($A200&amp;CA$5,'[1]NBA-Data-1980-2019'!$B$1:$B$16305&amp;'[1]NBA-Data-1980-2019'!$A$1:$A$16305,'[1]NBA-Data-1980-2019'!$F$1:$F$16305,"",0)</f>
        <v/>
      </c>
      <c r="CB200" s="2" t="str" cm="1">
        <f t="array" ref="CB200">_xlfn.XLOOKUP($A200&amp;CB$5,'[1]NBA-Data-1980-2019'!$B$1:$B$16305&amp;'[1]NBA-Data-1980-2019'!$A$1:$A$16305,'[1]NBA-Data-1980-2019'!$F$1:$F$16305,"",0)</f>
        <v/>
      </c>
      <c r="CC200" s="2" t="str" cm="1">
        <f t="array" ref="CC200">_xlfn.XLOOKUP($A200&amp;CC$5,'[1]NBA-Data-1980-2019'!$B$1:$B$16305&amp;'[1]NBA-Data-1980-2019'!$A$1:$A$16305,'[1]NBA-Data-1980-2019'!$F$1:$F$16305,"",0)</f>
        <v/>
      </c>
      <c r="CD200" s="2" t="str" cm="1">
        <f t="array" ref="CD200">_xlfn.XLOOKUP($A200&amp;CD$5,'[1]NBA-Data-1980-2019'!$B$1:$B$16305&amp;'[1]NBA-Data-1980-2019'!$A$1:$A$16305,'[1]NBA-Data-1980-2019'!$F$1:$F$16305,"",0)</f>
        <v/>
      </c>
      <c r="CE200" s="2" t="str" cm="1">
        <f t="array" ref="CE200">_xlfn.XLOOKUP($A200&amp;CE$5,'[1]NBA-Data-1980-2019'!$B$1:$B$16305&amp;'[1]NBA-Data-1980-2019'!$A$1:$A$16305,'[1]NBA-Data-1980-2019'!$F$1:$F$16305,"",0)</f>
        <v/>
      </c>
      <c r="CF200" s="2" t="str" cm="1">
        <f t="array" ref="CF200">_xlfn.XLOOKUP($A200&amp;CF$5,'[1]NBA-Data-1980-2019'!$B$1:$B$16305&amp;'[1]NBA-Data-1980-2019'!$A$1:$A$16305,'[1]NBA-Data-1980-2019'!$F$1:$F$16305,"",0)</f>
        <v/>
      </c>
      <c r="CG200" s="2" t="str" cm="1">
        <f t="array" ref="CG200">_xlfn.XLOOKUP($A200&amp;CG$5,'[1]NBA-Data-1980-2019'!$B$1:$B$16305&amp;'[1]NBA-Data-1980-2019'!$A$1:$A$16305,'[1]NBA-Data-1980-2019'!$F$1:$F$16305,"",0)</f>
        <v/>
      </c>
      <c r="CH200" s="2" t="str" cm="1">
        <f t="array" ref="CH200">_xlfn.XLOOKUP($A200&amp;CH$5,'[1]NBA-Data-1980-2019'!$B$1:$B$16305&amp;'[1]NBA-Data-1980-2019'!$A$1:$A$16305,'[1]NBA-Data-1980-2019'!$F$1:$F$16305,"",0)</f>
        <v/>
      </c>
      <c r="CI200" s="2" t="str" cm="1">
        <f t="array" ref="CI200">_xlfn.XLOOKUP($A200&amp;CI$5,'[1]NBA-Data-1980-2019'!$B$1:$B$16305&amp;'[1]NBA-Data-1980-2019'!$A$1:$A$16305,'[1]NBA-Data-1980-2019'!$F$1:$F$16305,"",0)</f>
        <v/>
      </c>
      <c r="CJ200" s="2" t="str" cm="1">
        <f t="array" ref="CJ200">_xlfn.XLOOKUP($A200&amp;CJ$5,'[1]NBA-Data-1980-2019'!$B$1:$B$16305&amp;'[1]NBA-Data-1980-2019'!$A$1:$A$16305,'[1]NBA-Data-1980-2019'!$F$1:$F$16305,"",0)</f>
        <v/>
      </c>
      <c r="CK200" s="2" t="str" cm="1">
        <f t="array" ref="CK200">_xlfn.XLOOKUP($A200&amp;CK$5,'[1]NBA-Data-1980-2019'!$B$1:$B$16305&amp;'[1]NBA-Data-1980-2019'!$A$1:$A$16305,'[1]NBA-Data-1980-2019'!$F$1:$F$16305,"",0)</f>
        <v/>
      </c>
      <c r="CL200" s="2" t="str" cm="1">
        <f t="array" ref="CL200">_xlfn.XLOOKUP($A200&amp;CL$5,'[1]NBA-Data-1980-2019'!$B$1:$B$16305&amp;'[1]NBA-Data-1980-2019'!$A$1:$A$16305,'[1]NBA-Data-1980-2019'!$F$1:$F$16305,"",0)</f>
        <v/>
      </c>
      <c r="CM200" s="2" t="str" cm="1">
        <f t="array" ref="CM200">_xlfn.XLOOKUP($A200&amp;CM$5,'[1]NBA-Data-1980-2019'!$B$1:$B$16305&amp;'[1]NBA-Data-1980-2019'!$A$1:$A$16305,'[1]NBA-Data-1980-2019'!$F$1:$F$16305,"",0)</f>
        <v/>
      </c>
      <c r="CN200" s="2" t="str" cm="1">
        <f t="array" ref="CN200">_xlfn.XLOOKUP($A200&amp;CN$5,'[1]NBA-Data-1980-2019'!$B$1:$B$16305&amp;'[1]NBA-Data-1980-2019'!$A$1:$A$16305,'[1]NBA-Data-1980-2019'!$F$1:$F$16305,"",0)</f>
        <v/>
      </c>
      <c r="CO200" s="2" cm="1">
        <f t="array" ref="CO200">_xlfn.XLOOKUP($A200&amp;CO$5,'[1]NBA-Data-1980-2019'!$B$1:$B$16305&amp;'[1]NBA-Data-1980-2019'!$A$1:$A$16305,'[1]NBA-Data-1980-2019'!$F$1:$F$16305,"",0)</f>
        <v>9.1999999999999993</v>
      </c>
      <c r="CP200" s="2" cm="1">
        <f t="array" ref="CP200">_xlfn.XLOOKUP($A200&amp;CP$5,'[1]NBA-Data-1980-2019'!$B$1:$B$16305&amp;'[1]NBA-Data-1980-2019'!$A$1:$A$16305,'[1]NBA-Data-1980-2019'!$F$1:$F$16305,"",0)</f>
        <v>11.3</v>
      </c>
      <c r="CQ200" s="2" t="str" cm="1">
        <f t="array" ref="CQ200">_xlfn.XLOOKUP($A200&amp;CQ$5,'[1]NBA-Data-1980-2019'!$B$1:$B$16305&amp;'[1]NBA-Data-1980-2019'!$A$1:$A$16305,'[1]NBA-Data-1980-2019'!$F$1:$F$16305,"",0)</f>
        <v/>
      </c>
      <c r="CR200" s="2" t="str" cm="1">
        <f t="array" ref="CR200">_xlfn.XLOOKUP($A200&amp;CR$5,'[1]NBA-Data-1980-2019'!$B$1:$B$16305&amp;'[1]NBA-Data-1980-2019'!$A$1:$A$16305,'[1]NBA-Data-1980-2019'!$F$1:$F$16305,"",0)</f>
        <v/>
      </c>
      <c r="CS200" s="2" t="str" cm="1">
        <f t="array" ref="CS200">_xlfn.XLOOKUP($A200&amp;CS$5,'[1]NBA-Data-1980-2019'!$B$1:$B$16305&amp;'[1]NBA-Data-1980-2019'!$A$1:$A$16305,'[1]NBA-Data-1980-2019'!$F$1:$F$16305,"",0)</f>
        <v/>
      </c>
      <c r="CU200" s="2" t="str">
        <f>_xlfn.XLOOKUP($A200,TEAMS!$G$1:$G$839,TEAMS!$H$1:$H$839,"",0)</f>
        <v>SF</v>
      </c>
      <c r="CV200" s="2" t="str">
        <f>_xlfn.XLOOKUP($CU200,DASHBOARD!$B$22:$B$27,DASHBOARD!$C$22:$C$27,"",0)</f>
        <v>FORWARD</v>
      </c>
      <c r="CY200" s="63">
        <f>SUMIFS('[1]NBA-Data-1980-2019'!$G$1:$G$16305,'[1]NBA-Data-1980-2019'!$B$1:$B$16305,$A200,'[1]NBA-Data-1980-2019'!$A$1:$A$16305,CY$9)</f>
        <v>0</v>
      </c>
      <c r="CZ200" s="63">
        <f>SUMIFS('[1]NBA-Data-1980-2019'!$G$1:$G$16305,'[1]NBA-Data-1980-2019'!$B$1:$B$16305,$A200,'[1]NBA-Data-1980-2019'!$A$1:$A$16305,CZ$9)</f>
        <v>0</v>
      </c>
      <c r="DA200" s="63">
        <f>SUMIFS('[1]NBA-Data-1980-2019'!$G$1:$G$16305,'[1]NBA-Data-1980-2019'!$B$1:$B$16305,$A200,'[1]NBA-Data-1980-2019'!$A$1:$A$16305,DA$9)</f>
        <v>0</v>
      </c>
      <c r="DB200" s="63">
        <f>SUMIFS('[1]NBA-Data-1980-2019'!$G$1:$G$16305,'[1]NBA-Data-1980-2019'!$B$1:$B$16305,$A200,'[1]NBA-Data-1980-2019'!$A$1:$A$16305,DB$9)</f>
        <v>0</v>
      </c>
      <c r="DC200" s="63">
        <f>SUMIFS('[1]NBA-Data-1980-2019'!$G$1:$G$16305,'[1]NBA-Data-1980-2019'!$B$1:$B$16305,$A200,'[1]NBA-Data-1980-2019'!$A$1:$A$16305,DC$9)</f>
        <v>0</v>
      </c>
      <c r="DD200" s="63">
        <f>SUMIFS('[1]NBA-Data-1980-2019'!$G$1:$G$16305,'[1]NBA-Data-1980-2019'!$B$1:$B$16305,$A200,'[1]NBA-Data-1980-2019'!$A$1:$A$16305,DD$9)</f>
        <v>0</v>
      </c>
      <c r="DE200" s="63">
        <f>SUMIFS('[1]NBA-Data-1980-2019'!$G$1:$G$16305,'[1]NBA-Data-1980-2019'!$B$1:$B$16305,$A200,'[1]NBA-Data-1980-2019'!$A$1:$A$16305,DE$9)</f>
        <v>0</v>
      </c>
      <c r="DF200" s="63">
        <f>SUMIFS('[1]NBA-Data-1980-2019'!$G$1:$G$16305,'[1]NBA-Data-1980-2019'!$B$1:$B$16305,$A200,'[1]NBA-Data-1980-2019'!$A$1:$A$16305,DF$9)</f>
        <v>0</v>
      </c>
      <c r="DG200" s="63">
        <f>SUMIFS('[1]NBA-Data-1980-2019'!$G$1:$G$16305,'[1]NBA-Data-1980-2019'!$B$1:$B$16305,$A200,'[1]NBA-Data-1980-2019'!$A$1:$A$16305,DG$9)</f>
        <v>0</v>
      </c>
      <c r="DH200" s="63">
        <f>SUMIFS('[1]NBA-Data-1980-2019'!$G$1:$G$16305,'[1]NBA-Data-1980-2019'!$B$1:$B$16305,$A200,'[1]NBA-Data-1980-2019'!$A$1:$A$16305,DH$9)</f>
        <v>0</v>
      </c>
      <c r="DI200" s="63">
        <f>SUMIFS('[1]NBA-Data-1980-2019'!$G$1:$G$16305,'[1]NBA-Data-1980-2019'!$B$1:$B$16305,$A200,'[1]NBA-Data-1980-2019'!$A$1:$A$16305,DI$9)</f>
        <v>0</v>
      </c>
      <c r="DJ200" s="63">
        <f>SUMIFS('[1]NBA-Data-1980-2019'!$G$1:$G$16305,'[1]NBA-Data-1980-2019'!$B$1:$B$16305,$A200,'[1]NBA-Data-1980-2019'!$A$1:$A$16305,DJ$9)</f>
        <v>0</v>
      </c>
      <c r="DK200" s="63">
        <f>SUMIFS('[1]NBA-Data-1980-2019'!$G$1:$G$16305,'[1]NBA-Data-1980-2019'!$B$1:$B$16305,$A200,'[1]NBA-Data-1980-2019'!$A$1:$A$16305,DK$9)</f>
        <v>0</v>
      </c>
      <c r="DL200" s="63">
        <f>SUMIFS('[1]NBA-Data-1980-2019'!$G$1:$G$16305,'[1]NBA-Data-1980-2019'!$B$1:$B$16305,$A200,'[1]NBA-Data-1980-2019'!$A$1:$A$16305,DL$9)</f>
        <v>0</v>
      </c>
      <c r="DM200" s="63">
        <f>SUMIFS('[1]NBA-Data-1980-2019'!$G$1:$G$16305,'[1]NBA-Data-1980-2019'!$B$1:$B$16305,$A200,'[1]NBA-Data-1980-2019'!$A$1:$A$16305,DM$9)</f>
        <v>0</v>
      </c>
      <c r="DN200" s="63">
        <f>SUMIFS('[1]NBA-Data-1980-2019'!$G$1:$G$16305,'[1]NBA-Data-1980-2019'!$B$1:$B$16305,$A200,'[1]NBA-Data-1980-2019'!$A$1:$A$16305,DN$9)</f>
        <v>0</v>
      </c>
      <c r="DO200" s="63">
        <f>SUMIFS('[1]NBA-Data-1980-2019'!$G$1:$G$16305,'[1]NBA-Data-1980-2019'!$B$1:$B$16305,$A200,'[1]NBA-Data-1980-2019'!$A$1:$A$16305,DO$9)</f>
        <v>0</v>
      </c>
      <c r="DP200" s="63">
        <f>SUMIFS('[1]NBA-Data-1980-2019'!$G$1:$G$16305,'[1]NBA-Data-1980-2019'!$B$1:$B$16305,$A200,'[1]NBA-Data-1980-2019'!$A$1:$A$16305,DP$9)</f>
        <v>0</v>
      </c>
      <c r="DQ200" s="63">
        <f>SUMIFS('[1]NBA-Data-1980-2019'!$G$1:$G$16305,'[1]NBA-Data-1980-2019'!$B$1:$B$16305,$A200,'[1]NBA-Data-1980-2019'!$A$1:$A$16305,DQ$9)</f>
        <v>0</v>
      </c>
      <c r="DR200" s="63">
        <f>SUMIFS('[1]NBA-Data-1980-2019'!$G$1:$G$16305,'[1]NBA-Data-1980-2019'!$B$1:$B$16305,$A200,'[1]NBA-Data-1980-2019'!$A$1:$A$16305,DR$9)</f>
        <v>0</v>
      </c>
      <c r="DS200" s="63">
        <f>SUMIFS('[1]NBA-Data-1980-2019'!$G$1:$G$16305,'[1]NBA-Data-1980-2019'!$B$1:$B$16305,$A200,'[1]NBA-Data-1980-2019'!$A$1:$A$16305,DS$9)</f>
        <v>0</v>
      </c>
      <c r="DT200" s="63">
        <f>SUMIFS('[1]NBA-Data-1980-2019'!$G$1:$G$16305,'[1]NBA-Data-1980-2019'!$B$1:$B$16305,$A200,'[1]NBA-Data-1980-2019'!$A$1:$A$16305,DT$9)</f>
        <v>0</v>
      </c>
      <c r="DU200" s="63">
        <f>SUMIFS('[1]NBA-Data-1980-2019'!$G$1:$G$16305,'[1]NBA-Data-1980-2019'!$B$1:$B$16305,$A200,'[1]NBA-Data-1980-2019'!$A$1:$A$16305,DU$9)</f>
        <v>0</v>
      </c>
      <c r="DV200" s="63">
        <f>SUMIFS('[1]NBA-Data-1980-2019'!$G$1:$G$16305,'[1]NBA-Data-1980-2019'!$B$1:$B$16305,$A200,'[1]NBA-Data-1980-2019'!$A$1:$A$16305,DV$9)</f>
        <v>0</v>
      </c>
      <c r="DW200" s="63">
        <f>SUMIFS('[1]NBA-Data-1980-2019'!$G$1:$G$16305,'[1]NBA-Data-1980-2019'!$B$1:$B$16305,$A200,'[1]NBA-Data-1980-2019'!$A$1:$A$16305,DW$9)</f>
        <v>0</v>
      </c>
      <c r="DX200" s="63">
        <f>SUMIFS('[1]NBA-Data-1980-2019'!$G$1:$G$16305,'[1]NBA-Data-1980-2019'!$B$1:$B$16305,$A200,'[1]NBA-Data-1980-2019'!$A$1:$A$16305,DX$9)</f>
        <v>0</v>
      </c>
      <c r="DY200" s="63">
        <f>SUMIFS('[1]NBA-Data-1980-2019'!$G$1:$G$16305,'[1]NBA-Data-1980-2019'!$B$1:$B$16305,$A200,'[1]NBA-Data-1980-2019'!$A$1:$A$16305,DY$9)</f>
        <v>0</v>
      </c>
      <c r="DZ200" s="63">
        <f>SUMIFS('[1]NBA-Data-1980-2019'!$G$1:$G$16305,'[1]NBA-Data-1980-2019'!$B$1:$B$16305,$A200,'[1]NBA-Data-1980-2019'!$A$1:$A$16305,DZ$9)</f>
        <v>2365560</v>
      </c>
      <c r="EA200" s="63">
        <f>SUMIFS('[1]NBA-Data-1980-2019'!$G$1:$G$16305,'[1]NBA-Data-1980-2019'!$B$1:$B$16305,$A200,'[1]NBA-Data-1980-2019'!$A$1:$A$16305,EA$9)</f>
        <v>2807880</v>
      </c>
      <c r="EB200" s="63">
        <f>SUMIFS('[1]NBA-Data-1980-2019'!$G$1:$G$16305,'[1]NBA-Data-1980-2019'!$B$1:$B$16305,$A200,'[1]NBA-Data-1980-2019'!$A$1:$A$16305,EB$9)</f>
        <v>0</v>
      </c>
      <c r="EC200" s="63">
        <f>SUMIFS('[1]NBA-Data-1980-2019'!$G$1:$G$16305,'[1]NBA-Data-1980-2019'!$B$1:$B$16305,$A200,'[1]NBA-Data-1980-2019'!$A$1:$A$16305,EC$9)</f>
        <v>0</v>
      </c>
      <c r="ED200" s="63">
        <f>SUMIFS('[1]NBA-Data-1980-2019'!$G$1:$G$16305,'[1]NBA-Data-1980-2019'!$B$1:$B$16305,$A200,'[1]NBA-Data-1980-2019'!$A$1:$A$16305,ED$9)</f>
        <v>0</v>
      </c>
      <c r="EH200" s="2" t="s">
        <v>1483</v>
      </c>
    </row>
    <row r="201" spans="1:165" x14ac:dyDescent="0.2">
      <c r="A201" s="2" t="s">
        <v>830</v>
      </c>
      <c r="B201" s="2" t="str" cm="1">
        <f t="array" ref="B201">_xlfn.XLOOKUP($A201&amp;B$5,'[1]NBA-Data-1980-2019'!$B$1:$B$16305&amp;'[1]NBA-Data-1980-2019'!$A$1:$A$16305,'[1]NBA-Data-1980-2019'!$D$1:$D$16305,"",0)</f>
        <v/>
      </c>
      <c r="C201" s="2" t="str" cm="1">
        <f t="array" ref="C201">_xlfn.XLOOKUP($A201&amp;C$5,'[1]NBA-Data-1980-2019'!$B$1:$B$16305&amp;'[1]NBA-Data-1980-2019'!$A$1:$A$16305,'[1]NBA-Data-1980-2019'!$D$1:$D$16305,"",0)</f>
        <v/>
      </c>
      <c r="D201" s="2" t="str" cm="1">
        <f t="array" ref="D201">_xlfn.XLOOKUP($A201&amp;D$5,'[1]NBA-Data-1980-2019'!$B$1:$B$16305&amp;'[1]NBA-Data-1980-2019'!$A$1:$A$16305,'[1]NBA-Data-1980-2019'!$D$1:$D$16305,"",0)</f>
        <v/>
      </c>
      <c r="E201" s="2" t="str" cm="1">
        <f t="array" ref="E201">_xlfn.XLOOKUP($A201&amp;E$5,'[1]NBA-Data-1980-2019'!$B$1:$B$16305&amp;'[1]NBA-Data-1980-2019'!$A$1:$A$16305,'[1]NBA-Data-1980-2019'!$D$1:$D$16305,"",0)</f>
        <v/>
      </c>
      <c r="F201" s="2" t="str" cm="1">
        <f t="array" ref="F201">_xlfn.XLOOKUP($A201&amp;F$5,'[1]NBA-Data-1980-2019'!$B$1:$B$16305&amp;'[1]NBA-Data-1980-2019'!$A$1:$A$16305,'[1]NBA-Data-1980-2019'!$D$1:$D$16305,"",0)</f>
        <v>WSB</v>
      </c>
      <c r="G201" s="2" t="str" cm="1">
        <f t="array" ref="G201">_xlfn.XLOOKUP($A201&amp;G$5,'[1]NBA-Data-1980-2019'!$B$1:$B$16305&amp;'[1]NBA-Data-1980-2019'!$A$1:$A$16305,'[1]NBA-Data-1980-2019'!$D$1:$D$16305,"",0)</f>
        <v>WSB</v>
      </c>
      <c r="H201" s="2" t="str" cm="1">
        <f t="array" ref="H201">_xlfn.XLOOKUP($A201&amp;H$5,'[1]NBA-Data-1980-2019'!$B$1:$B$16305&amp;'[1]NBA-Data-1980-2019'!$A$1:$A$16305,'[1]NBA-Data-1980-2019'!$D$1:$D$16305,"",0)</f>
        <v>WSB</v>
      </c>
      <c r="I201" s="2" t="str" cm="1">
        <f t="array" ref="I201">_xlfn.XLOOKUP($A201&amp;I$5,'[1]NBA-Data-1980-2019'!$B$1:$B$16305&amp;'[1]NBA-Data-1980-2019'!$A$1:$A$16305,'[1]NBA-Data-1980-2019'!$D$1:$D$16305,"",0)</f>
        <v>WAS</v>
      </c>
      <c r="J201" s="2" t="str" cm="1">
        <f t="array" ref="J201">_xlfn.XLOOKUP($A201&amp;J$5,'[1]NBA-Data-1980-2019'!$B$1:$B$16305&amp;'[1]NBA-Data-1980-2019'!$A$1:$A$16305,'[1]NBA-Data-1980-2019'!$D$1:$D$16305,"",0)</f>
        <v>WAS</v>
      </c>
      <c r="K201" s="2" t="str" cm="1">
        <f t="array" ref="K201">_xlfn.XLOOKUP($A201&amp;K$5,'[1]NBA-Data-1980-2019'!$B$1:$B$16305&amp;'[1]NBA-Data-1980-2019'!$A$1:$A$16305,'[1]NBA-Data-1980-2019'!$D$1:$D$16305,"",0)</f>
        <v>WAS</v>
      </c>
      <c r="L201" s="2" t="str" cm="1">
        <f t="array" ref="L201">_xlfn.XLOOKUP($A201&amp;L$5,'[1]NBA-Data-1980-2019'!$B$1:$B$16305&amp;'[1]NBA-Data-1980-2019'!$A$1:$A$16305,'[1]NBA-Data-1980-2019'!$D$1:$D$16305,"",0)</f>
        <v>TOT</v>
      </c>
      <c r="M201" s="2" t="str" cm="1">
        <f t="array" ref="M201">_xlfn.XLOOKUP($A201&amp;M$5,'[1]NBA-Data-1980-2019'!$B$1:$B$16305&amp;'[1]NBA-Data-1980-2019'!$A$1:$A$16305,'[1]NBA-Data-1980-2019'!$D$1:$D$16305,"",0)</f>
        <v>TOT</v>
      </c>
      <c r="N201" s="2" t="str" cm="1">
        <f t="array" ref="N201">_xlfn.XLOOKUP($A201&amp;N$5,'[1]NBA-Data-1980-2019'!$B$1:$B$16305&amp;'[1]NBA-Data-1980-2019'!$A$1:$A$16305,'[1]NBA-Data-1980-2019'!$D$1:$D$16305,"",0)</f>
        <v>DEN</v>
      </c>
      <c r="O201" s="2" t="str" cm="1">
        <f t="array" ref="O201">_xlfn.XLOOKUP($A201&amp;O$5,'[1]NBA-Data-1980-2019'!$B$1:$B$16305&amp;'[1]NBA-Data-1980-2019'!$A$1:$A$16305,'[1]NBA-Data-1980-2019'!$D$1:$D$16305,"",0)</f>
        <v>ORL</v>
      </c>
      <c r="P201" s="2" t="str" cm="1">
        <f t="array" ref="P201">_xlfn.XLOOKUP($A201&amp;P$5,'[1]NBA-Data-1980-2019'!$B$1:$B$16305&amp;'[1]NBA-Data-1980-2019'!$A$1:$A$16305,'[1]NBA-Data-1980-2019'!$D$1:$D$16305,"",0)</f>
        <v>HOU</v>
      </c>
      <c r="Q201" s="2" t="str" cm="1">
        <f t="array" ref="Q201">_xlfn.XLOOKUP($A201&amp;Q$5,'[1]NBA-Data-1980-2019'!$B$1:$B$16305&amp;'[1]NBA-Data-1980-2019'!$A$1:$A$16305,'[1]NBA-Data-1980-2019'!$D$1:$D$16305,"",0)</f>
        <v>HOU</v>
      </c>
      <c r="R201" s="2" t="str" cm="1">
        <f t="array" ref="R201">_xlfn.XLOOKUP($A201&amp;R$5,'[1]NBA-Data-1980-2019'!$B$1:$B$16305&amp;'[1]NBA-Data-1980-2019'!$A$1:$A$16305,'[1]NBA-Data-1980-2019'!$D$1:$D$16305,"",0)</f>
        <v>HOU</v>
      </c>
      <c r="S201" s="2" t="str" cm="1">
        <f t="array" ref="S201">_xlfn.XLOOKUP($A201&amp;S$5,'[1]NBA-Data-1980-2019'!$B$1:$B$16305&amp;'[1]NBA-Data-1980-2019'!$A$1:$A$16305,'[1]NBA-Data-1980-2019'!$D$1:$D$16305,"",0)</f>
        <v>DAL</v>
      </c>
      <c r="T201" s="2" t="str" cm="1">
        <f t="array" ref="T201">_xlfn.XLOOKUP($A201&amp;T$5,'[1]NBA-Data-1980-2019'!$B$1:$B$16305&amp;'[1]NBA-Data-1980-2019'!$A$1:$A$16305,'[1]NBA-Data-1980-2019'!$D$1:$D$16305,"",0)</f>
        <v>TOT</v>
      </c>
      <c r="U201" s="2" t="str" cm="1">
        <f t="array" ref="U201">_xlfn.XLOOKUP($A201&amp;U$5,'[1]NBA-Data-1980-2019'!$B$1:$B$16305&amp;'[1]NBA-Data-1980-2019'!$A$1:$A$16305,'[1]NBA-Data-1980-2019'!$D$1:$D$16305,"",0)</f>
        <v>POR</v>
      </c>
      <c r="V201" s="2" t="str" cm="1">
        <f t="array" ref="V201">_xlfn.XLOOKUP($A201&amp;V$5,'[1]NBA-Data-1980-2019'!$B$1:$B$16305&amp;'[1]NBA-Data-1980-2019'!$A$1:$A$16305,'[1]NBA-Data-1980-2019'!$D$1:$D$16305,"",0)</f>
        <v>MIA</v>
      </c>
      <c r="W201" s="2" t="str" cm="1">
        <f t="array" ref="W201">_xlfn.XLOOKUP($A201&amp;W$5,'[1]NBA-Data-1980-2019'!$B$1:$B$16305&amp;'[1]NBA-Data-1980-2019'!$A$1:$A$16305,'[1]NBA-Data-1980-2019'!$D$1:$D$16305,"",0)</f>
        <v>MIA</v>
      </c>
      <c r="X201" s="2" t="str" cm="1">
        <f t="array" ref="X201">_xlfn.XLOOKUP($A201&amp;X$5,'[1]NBA-Data-1980-2019'!$B$1:$B$16305&amp;'[1]NBA-Data-1980-2019'!$A$1:$A$16305,'[1]NBA-Data-1980-2019'!$D$1:$D$16305,"",0)</f>
        <v>MIA</v>
      </c>
      <c r="Y201" s="2" t="str" cm="1">
        <f t="array" ref="Y201">_xlfn.XLOOKUP($A201&amp;Y$5,'[1]NBA-Data-1980-2019'!$B$1:$B$16305&amp;'[1]NBA-Data-1980-2019'!$A$1:$A$16305,'[1]NBA-Data-1980-2019'!$D$1:$D$16305,"",0)</f>
        <v/>
      </c>
      <c r="Z201" s="2" t="str" cm="1">
        <f t="array" ref="Z201">_xlfn.XLOOKUP($A201&amp;Z$5,'[1]NBA-Data-1980-2019'!$B$1:$B$16305&amp;'[1]NBA-Data-1980-2019'!$A$1:$A$16305,'[1]NBA-Data-1980-2019'!$D$1:$D$16305,"",0)</f>
        <v/>
      </c>
      <c r="AA201" s="2" t="str" cm="1">
        <f t="array" ref="AA201">_xlfn.XLOOKUP($A201&amp;AA$5,'[1]NBA-Data-1980-2019'!$B$1:$B$16305&amp;'[1]NBA-Data-1980-2019'!$A$1:$A$16305,'[1]NBA-Data-1980-2019'!$D$1:$D$16305,"",0)</f>
        <v/>
      </c>
      <c r="AB201" s="2" t="str" cm="1">
        <f t="array" ref="AB201">_xlfn.XLOOKUP($A201&amp;AB$5,'[1]NBA-Data-1980-2019'!$B$1:$B$16305&amp;'[1]NBA-Data-1980-2019'!$A$1:$A$16305,'[1]NBA-Data-1980-2019'!$D$1:$D$16305,"",0)</f>
        <v/>
      </c>
      <c r="AC201" s="2" t="str" cm="1">
        <f t="array" ref="AC201">_xlfn.XLOOKUP($A201&amp;AC$5,'[1]NBA-Data-1980-2019'!$B$1:$B$16305&amp;'[1]NBA-Data-1980-2019'!$A$1:$A$16305,'[1]NBA-Data-1980-2019'!$D$1:$D$16305,"",0)</f>
        <v/>
      </c>
      <c r="AD201" s="2" t="str" cm="1">
        <f t="array" ref="AD201">_xlfn.XLOOKUP($A201&amp;AD$5,'[1]NBA-Data-1980-2019'!$B$1:$B$16305&amp;'[1]NBA-Data-1980-2019'!$A$1:$A$16305,'[1]NBA-Data-1980-2019'!$D$1:$D$16305,"",0)</f>
        <v/>
      </c>
      <c r="AE201" s="2" t="str" cm="1">
        <f t="array" ref="AE201">_xlfn.XLOOKUP($A201&amp;AE$5,'[1]NBA-Data-1980-2019'!$B$1:$B$16305&amp;'[1]NBA-Data-1980-2019'!$A$1:$A$16305,'[1]NBA-Data-1980-2019'!$D$1:$D$16305,"",0)</f>
        <v/>
      </c>
      <c r="AF201" s="2" t="str" cm="1">
        <f t="array" ref="AF201">_xlfn.XLOOKUP($A201&amp;AF$5,'[1]NBA-Data-1980-2019'!$B$1:$B$16305&amp;'[1]NBA-Data-1980-2019'!$A$1:$A$16305,'[1]NBA-Data-1980-2019'!$D$1:$D$16305,"",0)</f>
        <v/>
      </c>
      <c r="AG201" s="2" t="str" cm="1">
        <f t="array" ref="AG201">_xlfn.XLOOKUP($A201&amp;AG$5,'[1]NBA-Data-1980-2019'!$B$1:$B$16305&amp;'[1]NBA-Data-1980-2019'!$A$1:$A$16305,'[1]NBA-Data-1980-2019'!$D$1:$D$16305,"",0)</f>
        <v/>
      </c>
      <c r="AH201" s="2" t="str" cm="1">
        <f t="array" ref="AH201">_xlfn.XLOOKUP($A201&amp;AH$5,'[1]NBA-Data-1980-2019'!$B$1:$B$16305&amp;'[1]NBA-Data-1980-2019'!$A$1:$A$16305,'[1]NBA-Data-1980-2019'!$H$1:$H$16305,"",0)</f>
        <v/>
      </c>
      <c r="AI201" s="2" t="str" cm="1">
        <f t="array" ref="AI201">_xlfn.XLOOKUP($A201&amp;AI$5,'[1]NBA-Data-1980-2019'!$B$1:$B$16305&amp;'[1]NBA-Data-1980-2019'!$A$1:$A$16305,'[1]NBA-Data-1980-2019'!$H$1:$H$16305,"",0)</f>
        <v/>
      </c>
      <c r="AJ201" s="2" t="str" cm="1">
        <f t="array" ref="AJ201">_xlfn.XLOOKUP($A201&amp;AJ$5,'[1]NBA-Data-1980-2019'!$B$1:$B$16305&amp;'[1]NBA-Data-1980-2019'!$A$1:$A$16305,'[1]NBA-Data-1980-2019'!$H$1:$H$16305,"",0)</f>
        <v/>
      </c>
      <c r="AK201" s="2" t="str" cm="1">
        <f t="array" ref="AK201">_xlfn.XLOOKUP($A201&amp;AK$5,'[1]NBA-Data-1980-2019'!$B$1:$B$16305&amp;'[1]NBA-Data-1980-2019'!$A$1:$A$16305,'[1]NBA-Data-1980-2019'!$H$1:$H$16305,"",0)</f>
        <v/>
      </c>
      <c r="AL201" s="2" cm="1">
        <f t="array" ref="AL201">_xlfn.XLOOKUP($A201&amp;AL$5,'[1]NBA-Data-1980-2019'!$B$1:$B$16305&amp;'[1]NBA-Data-1980-2019'!$A$1:$A$16305,'[1]NBA-Data-1980-2019'!$H$1:$H$16305,"",0)</f>
        <v>2346.5</v>
      </c>
      <c r="AM201" s="2" cm="1">
        <f t="array" ref="AM201">_xlfn.XLOOKUP($A201&amp;AM$5,'[1]NBA-Data-1980-2019'!$B$1:$B$16305&amp;'[1]NBA-Data-1980-2019'!$A$1:$A$16305,'[1]NBA-Data-1980-2019'!$H$1:$H$16305,"",0)</f>
        <v>3296.7000000000003</v>
      </c>
      <c r="AN201" s="2" cm="1">
        <f t="array" ref="AN201">_xlfn.XLOOKUP($A201&amp;AN$5,'[1]NBA-Data-1980-2019'!$B$1:$B$16305&amp;'[1]NBA-Data-1980-2019'!$A$1:$A$16305,'[1]NBA-Data-1980-2019'!$H$1:$H$16305,"",0)</f>
        <v>3321</v>
      </c>
      <c r="AO201" s="2" cm="1">
        <f t="array" ref="AO201">_xlfn.XLOOKUP($A201&amp;AO$5,'[1]NBA-Data-1980-2019'!$B$1:$B$16305&amp;'[1]NBA-Data-1980-2019'!$A$1:$A$16305,'[1]NBA-Data-1980-2019'!$H$1:$H$16305,"",0)</f>
        <v>2560</v>
      </c>
      <c r="AP201" s="2" cm="1">
        <f t="array" ref="AP201">_xlfn.XLOOKUP($A201&amp;AP$5,'[1]NBA-Data-1980-2019'!$B$1:$B$16305&amp;'[1]NBA-Data-1980-2019'!$A$1:$A$16305,'[1]NBA-Data-1980-2019'!$H$1:$H$16305,"",0)</f>
        <v>1429.2</v>
      </c>
      <c r="AQ201" s="2" cm="1">
        <f t="array" ref="AQ201">_xlfn.XLOOKUP($A201&amp;AQ$5,'[1]NBA-Data-1980-2019'!$B$1:$B$16305&amp;'[1]NBA-Data-1980-2019'!$A$1:$A$16305,'[1]NBA-Data-1980-2019'!$H$1:$H$16305,"",0)</f>
        <v>2911</v>
      </c>
      <c r="AR201" s="2" cm="1">
        <f t="array" ref="AR201">_xlfn.XLOOKUP($A201&amp;AR$5,'[1]NBA-Data-1980-2019'!$B$1:$B$16305&amp;'[1]NBA-Data-1980-2019'!$A$1:$A$16305,'[1]NBA-Data-1980-2019'!$H$1:$H$16305,"",0)</f>
        <v>2972.7000000000003</v>
      </c>
      <c r="AS201" s="2" cm="1">
        <f t="array" ref="AS201">_xlfn.XLOOKUP($A201&amp;AS$5,'[1]NBA-Data-1980-2019'!$B$1:$B$16305&amp;'[1]NBA-Data-1980-2019'!$A$1:$A$16305,'[1]NBA-Data-1980-2019'!$H$1:$H$16305,"",0)</f>
        <v>2632.5</v>
      </c>
      <c r="AT201" s="2" cm="1">
        <f t="array" ref="AT201">_xlfn.XLOOKUP($A201&amp;AT$5,'[1]NBA-Data-1980-2019'!$B$1:$B$16305&amp;'[1]NBA-Data-1980-2019'!$A$1:$A$16305,'[1]NBA-Data-1980-2019'!$H$1:$H$16305,"",0)</f>
        <v>2733.5</v>
      </c>
      <c r="AU201" s="2" cm="1">
        <f t="array" ref="AU201">_xlfn.XLOOKUP($A201&amp;AU$5,'[1]NBA-Data-1980-2019'!$B$1:$B$16305&amp;'[1]NBA-Data-1980-2019'!$A$1:$A$16305,'[1]NBA-Data-1980-2019'!$H$1:$H$16305,"",0)</f>
        <v>2875.5</v>
      </c>
      <c r="AV201" s="2" cm="1">
        <f t="array" ref="AV201">_xlfn.XLOOKUP($A201&amp;AV$5,'[1]NBA-Data-1980-2019'!$B$1:$B$16305&amp;'[1]NBA-Data-1980-2019'!$A$1:$A$16305,'[1]NBA-Data-1980-2019'!$H$1:$H$16305,"",0)</f>
        <v>1622.6000000000001</v>
      </c>
      <c r="AW201" s="2" cm="1">
        <f t="array" ref="AW201">_xlfn.XLOOKUP($A201&amp;AW$5,'[1]NBA-Data-1980-2019'!$B$1:$B$16305&amp;'[1]NBA-Data-1980-2019'!$A$1:$A$16305,'[1]NBA-Data-1980-2019'!$H$1:$H$16305,"",0)</f>
        <v>2536</v>
      </c>
      <c r="AX201" s="2" cm="1">
        <f t="array" ref="AX201">_xlfn.XLOOKUP($A201&amp;AX$5,'[1]NBA-Data-1980-2019'!$B$1:$B$16305&amp;'[1]NBA-Data-1980-2019'!$A$1:$A$16305,'[1]NBA-Data-1980-2019'!$H$1:$H$16305,"",0)</f>
        <v>2120</v>
      </c>
      <c r="AY201" s="2" cm="1">
        <f t="array" ref="AY201">_xlfn.XLOOKUP($A201&amp;AY$5,'[1]NBA-Data-1980-2019'!$B$1:$B$16305&amp;'[1]NBA-Data-1980-2019'!$A$1:$A$16305,'[1]NBA-Data-1980-2019'!$H$1:$H$16305,"",0)</f>
        <v>355</v>
      </c>
      <c r="AZ201" s="2" cm="1">
        <f t="array" ref="AZ201">_xlfn.XLOOKUP($A201&amp;AZ$5,'[1]NBA-Data-1980-2019'!$B$1:$B$16305&amp;'[1]NBA-Data-1980-2019'!$A$1:$A$16305,'[1]NBA-Data-1980-2019'!$H$1:$H$16305,"",0)</f>
        <v>470.4</v>
      </c>
      <c r="BA201" s="2" cm="1">
        <f t="array" ref="BA201">_xlfn.XLOOKUP($A201&amp;BA$5,'[1]NBA-Data-1980-2019'!$B$1:$B$16305&amp;'[1]NBA-Data-1980-2019'!$A$1:$A$16305,'[1]NBA-Data-1980-2019'!$H$1:$H$16305,"",0)</f>
        <v>1635.1999999999998</v>
      </c>
      <c r="BB201" s="2" cm="1">
        <f t="array" ref="BB201">_xlfn.XLOOKUP($A201&amp;BB$5,'[1]NBA-Data-1980-2019'!$B$1:$B$16305&amp;'[1]NBA-Data-1980-2019'!$A$1:$A$16305,'[1]NBA-Data-1980-2019'!$H$1:$H$16305,"",0)</f>
        <v>592.80000000000007</v>
      </c>
      <c r="BC201" s="2" cm="1">
        <f t="array" ref="BC201">_xlfn.XLOOKUP($A201&amp;BC$5,'[1]NBA-Data-1980-2019'!$B$1:$B$16305&amp;'[1]NBA-Data-1980-2019'!$A$1:$A$16305,'[1]NBA-Data-1980-2019'!$H$1:$H$16305,"",0)</f>
        <v>190.4</v>
      </c>
      <c r="BD201" s="2" cm="1">
        <f t="array" ref="BD201">_xlfn.XLOOKUP($A201&amp;BD$5,'[1]NBA-Data-1980-2019'!$B$1:$B$16305&amp;'[1]NBA-Data-1980-2019'!$A$1:$A$16305,'[1]NBA-Data-1980-2019'!$H$1:$H$16305,"",0)</f>
        <v>51.1</v>
      </c>
      <c r="BE201" s="2" t="str" cm="1">
        <f t="array" ref="BE201">_xlfn.XLOOKUP($A201&amp;BE$5,'[1]NBA-Data-1980-2019'!$B$1:$B$16305&amp;'[1]NBA-Data-1980-2019'!$A$1:$A$16305,'[1]NBA-Data-1980-2019'!$H$1:$H$16305,"",0)</f>
        <v/>
      </c>
      <c r="BF201" s="2" t="str" cm="1">
        <f t="array" ref="BF201">_xlfn.XLOOKUP($A201&amp;BF$5,'[1]NBA-Data-1980-2019'!$B$1:$B$16305&amp;'[1]NBA-Data-1980-2019'!$A$1:$A$16305,'[1]NBA-Data-1980-2019'!$H$1:$H$16305,"",0)</f>
        <v/>
      </c>
      <c r="BG201" s="2" t="str" cm="1">
        <f t="array" ref="BG201">_xlfn.XLOOKUP($A201&amp;BG$5,'[1]NBA-Data-1980-2019'!$B$1:$B$16305&amp;'[1]NBA-Data-1980-2019'!$A$1:$A$16305,'[1]NBA-Data-1980-2019'!$H$1:$H$16305,"",0)</f>
        <v/>
      </c>
      <c r="BH201" s="2" t="str" cm="1">
        <f t="array" ref="BH201">_xlfn.XLOOKUP($A201&amp;BH$5,'[1]NBA-Data-1980-2019'!$B$1:$B$16305&amp;'[1]NBA-Data-1980-2019'!$A$1:$A$16305,'[1]NBA-Data-1980-2019'!$H$1:$H$16305,"",0)</f>
        <v/>
      </c>
      <c r="BI201" s="2" t="str" cm="1">
        <f t="array" ref="BI201">_xlfn.XLOOKUP($A201&amp;BI$5,'[1]NBA-Data-1980-2019'!$B$1:$B$16305&amp;'[1]NBA-Data-1980-2019'!$A$1:$A$16305,'[1]NBA-Data-1980-2019'!$H$1:$H$16305,"",0)</f>
        <v/>
      </c>
      <c r="BJ201" s="2" t="str" cm="1">
        <f t="array" ref="BJ201">_xlfn.XLOOKUP($A201&amp;BJ$5,'[1]NBA-Data-1980-2019'!$B$1:$B$16305&amp;'[1]NBA-Data-1980-2019'!$A$1:$A$16305,'[1]NBA-Data-1980-2019'!$H$1:$H$16305,"",0)</f>
        <v/>
      </c>
      <c r="BK201" s="2" t="str" cm="1">
        <f t="array" ref="BK201">_xlfn.XLOOKUP($A201&amp;BK$5,'[1]NBA-Data-1980-2019'!$B$1:$B$16305&amp;'[1]NBA-Data-1980-2019'!$A$1:$A$16305,'[1]NBA-Data-1980-2019'!$H$1:$H$16305,"",0)</f>
        <v/>
      </c>
      <c r="BL201" s="2" t="str" cm="1">
        <f t="array" ref="BL201">_xlfn.XLOOKUP($A201&amp;BL$5,'[1]NBA-Data-1980-2019'!$B$1:$B$16305&amp;'[1]NBA-Data-1980-2019'!$A$1:$A$16305,'[1]NBA-Data-1980-2019'!$H$1:$H$16305,"",0)</f>
        <v/>
      </c>
      <c r="BM201" s="2" t="str" cm="1">
        <f t="array" ref="BM201">_xlfn.XLOOKUP($A201&amp;BM$5,'[1]NBA-Data-1980-2019'!$B$1:$B$16305&amp;'[1]NBA-Data-1980-2019'!$A$1:$A$16305,'[1]NBA-Data-1980-2019'!$H$1:$H$16305,"",0)</f>
        <v/>
      </c>
      <c r="BN201" s="2" t="str" cm="1">
        <f t="array" ref="BN201">_xlfn.XLOOKUP($A201&amp;BN$5,'[1]NBA-Data-1980-2019'!$B$1:$B$16305&amp;'[1]NBA-Data-1980-2019'!$A$1:$A$16305,'[1]NBA-Data-1980-2019'!$F$1:$F$16305,"",0)</f>
        <v/>
      </c>
      <c r="BO201" s="2" t="str" cm="1">
        <f t="array" ref="BO201">_xlfn.XLOOKUP($A201&amp;BO$5,'[1]NBA-Data-1980-2019'!$B$1:$B$16305&amp;'[1]NBA-Data-1980-2019'!$A$1:$A$16305,'[1]NBA-Data-1980-2019'!$F$1:$F$16305,"",0)</f>
        <v/>
      </c>
      <c r="BP201" s="2" t="str" cm="1">
        <f t="array" ref="BP201">_xlfn.XLOOKUP($A201&amp;BP$5,'[1]NBA-Data-1980-2019'!$B$1:$B$16305&amp;'[1]NBA-Data-1980-2019'!$A$1:$A$16305,'[1]NBA-Data-1980-2019'!$F$1:$F$16305,"",0)</f>
        <v/>
      </c>
      <c r="BQ201" s="2" t="str" cm="1">
        <f t="array" ref="BQ201">_xlfn.XLOOKUP($A201&amp;BQ$5,'[1]NBA-Data-1980-2019'!$B$1:$B$16305&amp;'[1]NBA-Data-1980-2019'!$A$1:$A$16305,'[1]NBA-Data-1980-2019'!$F$1:$F$16305,"",0)</f>
        <v/>
      </c>
      <c r="BR201" s="2" cm="1">
        <f t="array" ref="BR201">_xlfn.XLOOKUP($A201&amp;BR$5,'[1]NBA-Data-1980-2019'!$B$1:$B$16305&amp;'[1]NBA-Data-1980-2019'!$A$1:$A$16305,'[1]NBA-Data-1980-2019'!$F$1:$F$16305,"",0)</f>
        <v>15</v>
      </c>
      <c r="BS201" s="2" cm="1">
        <f t="array" ref="BS201">_xlfn.XLOOKUP($A201&amp;BS$5,'[1]NBA-Data-1980-2019'!$B$1:$B$16305&amp;'[1]NBA-Data-1980-2019'!$A$1:$A$16305,'[1]NBA-Data-1980-2019'!$F$1:$F$16305,"",0)</f>
        <v>17</v>
      </c>
      <c r="BT201" s="2" cm="1">
        <f t="array" ref="BT201">_xlfn.XLOOKUP($A201&amp;BT$5,'[1]NBA-Data-1980-2019'!$B$1:$B$16305&amp;'[1]NBA-Data-1980-2019'!$A$1:$A$16305,'[1]NBA-Data-1980-2019'!$F$1:$F$16305,"",0)</f>
        <v>16.100000000000001</v>
      </c>
      <c r="BU201" s="2" cm="1">
        <f t="array" ref="BU201">_xlfn.XLOOKUP($A201&amp;BU$5,'[1]NBA-Data-1980-2019'!$B$1:$B$16305&amp;'[1]NBA-Data-1980-2019'!$A$1:$A$16305,'[1]NBA-Data-1980-2019'!$F$1:$F$16305,"",0)</f>
        <v>15.2</v>
      </c>
      <c r="BV201" s="2" cm="1">
        <f t="array" ref="BV201">_xlfn.XLOOKUP($A201&amp;BV$5,'[1]NBA-Data-1980-2019'!$B$1:$B$16305&amp;'[1]NBA-Data-1980-2019'!$A$1:$A$16305,'[1]NBA-Data-1980-2019'!$F$1:$F$16305,"",0)</f>
        <v>17.100000000000001</v>
      </c>
      <c r="BW201" s="2" cm="1">
        <f t="array" ref="BW201">_xlfn.XLOOKUP($A201&amp;BW$5,'[1]NBA-Data-1980-2019'!$B$1:$B$16305&amp;'[1]NBA-Data-1980-2019'!$A$1:$A$16305,'[1]NBA-Data-1980-2019'!$F$1:$F$16305,"",0)</f>
        <v>12.3</v>
      </c>
      <c r="BX201" s="2" cm="1">
        <f t="array" ref="BX201">_xlfn.XLOOKUP($A201&amp;BX$5,'[1]NBA-Data-1980-2019'!$B$1:$B$16305&amp;'[1]NBA-Data-1980-2019'!$A$1:$A$16305,'[1]NBA-Data-1980-2019'!$F$1:$F$16305,"",0)</f>
        <v>16</v>
      </c>
      <c r="BY201" s="2" cm="1">
        <f t="array" ref="BY201">_xlfn.XLOOKUP($A201&amp;BY$5,'[1]NBA-Data-1980-2019'!$B$1:$B$16305&amp;'[1]NBA-Data-1980-2019'!$A$1:$A$16305,'[1]NBA-Data-1980-2019'!$F$1:$F$16305,"",0)</f>
        <v>15.8</v>
      </c>
      <c r="BZ201" s="2" cm="1">
        <f t="array" ref="BZ201">_xlfn.XLOOKUP($A201&amp;BZ$5,'[1]NBA-Data-1980-2019'!$B$1:$B$16305&amp;'[1]NBA-Data-1980-2019'!$A$1:$A$16305,'[1]NBA-Data-1980-2019'!$F$1:$F$16305,"",0)</f>
        <v>17.2</v>
      </c>
      <c r="CA201" s="2" cm="1">
        <f t="array" ref="CA201">_xlfn.XLOOKUP($A201&amp;CA$5,'[1]NBA-Data-1980-2019'!$B$1:$B$16305&amp;'[1]NBA-Data-1980-2019'!$A$1:$A$16305,'[1]NBA-Data-1980-2019'!$F$1:$F$16305,"",0)</f>
        <v>15.6</v>
      </c>
      <c r="CB201" s="2" cm="1">
        <f t="array" ref="CB201">_xlfn.XLOOKUP($A201&amp;CB$5,'[1]NBA-Data-1980-2019'!$B$1:$B$16305&amp;'[1]NBA-Data-1980-2019'!$A$1:$A$16305,'[1]NBA-Data-1980-2019'!$F$1:$F$16305,"",0)</f>
        <v>13</v>
      </c>
      <c r="CC201" s="2" cm="1">
        <f t="array" ref="CC201">_xlfn.XLOOKUP($A201&amp;CC$5,'[1]NBA-Data-1980-2019'!$B$1:$B$16305&amp;'[1]NBA-Data-1980-2019'!$A$1:$A$16305,'[1]NBA-Data-1980-2019'!$F$1:$F$16305,"",0)</f>
        <v>12.5</v>
      </c>
      <c r="CD201" s="2" cm="1">
        <f t="array" ref="CD201">_xlfn.XLOOKUP($A201&amp;CD$5,'[1]NBA-Data-1980-2019'!$B$1:$B$16305&amp;'[1]NBA-Data-1980-2019'!$A$1:$A$16305,'[1]NBA-Data-1980-2019'!$F$1:$F$16305,"",0)</f>
        <v>12.8</v>
      </c>
      <c r="CE201" s="2" cm="1">
        <f t="array" ref="CE201">_xlfn.XLOOKUP($A201&amp;CE$5,'[1]NBA-Data-1980-2019'!$B$1:$B$16305&amp;'[1]NBA-Data-1980-2019'!$A$1:$A$16305,'[1]NBA-Data-1980-2019'!$F$1:$F$16305,"",0)</f>
        <v>4.0999999999999996</v>
      </c>
      <c r="CF201" s="2" cm="1">
        <f t="array" ref="CF201">_xlfn.XLOOKUP($A201&amp;CF$5,'[1]NBA-Data-1980-2019'!$B$1:$B$16305&amp;'[1]NBA-Data-1980-2019'!$A$1:$A$16305,'[1]NBA-Data-1980-2019'!$F$1:$F$16305,"",0)</f>
        <v>10.9</v>
      </c>
      <c r="CG201" s="2" cm="1">
        <f t="array" ref="CG201">_xlfn.XLOOKUP($A201&amp;CG$5,'[1]NBA-Data-1980-2019'!$B$1:$B$16305&amp;'[1]NBA-Data-1980-2019'!$A$1:$A$16305,'[1]NBA-Data-1980-2019'!$F$1:$F$16305,"",0)</f>
        <v>10</v>
      </c>
      <c r="CH201" s="2" cm="1">
        <f t="array" ref="CH201">_xlfn.XLOOKUP($A201&amp;CH$5,'[1]NBA-Data-1980-2019'!$B$1:$B$16305&amp;'[1]NBA-Data-1980-2019'!$A$1:$A$16305,'[1]NBA-Data-1980-2019'!$F$1:$F$16305,"",0)</f>
        <v>8.4</v>
      </c>
      <c r="CI201" s="2" cm="1">
        <f t="array" ref="CI201">_xlfn.XLOOKUP($A201&amp;CI$5,'[1]NBA-Data-1980-2019'!$B$1:$B$16305&amp;'[1]NBA-Data-1980-2019'!$A$1:$A$16305,'[1]NBA-Data-1980-2019'!$F$1:$F$16305,"",0)</f>
        <v>3.6</v>
      </c>
      <c r="CJ201" s="2" cm="1">
        <f t="array" ref="CJ201">_xlfn.XLOOKUP($A201&amp;CJ$5,'[1]NBA-Data-1980-2019'!$B$1:$B$16305&amp;'[1]NBA-Data-1980-2019'!$A$1:$A$16305,'[1]NBA-Data-1980-2019'!$F$1:$F$16305,"",0)</f>
        <v>9.9</v>
      </c>
      <c r="CK201" s="2" t="str" cm="1">
        <f t="array" ref="CK201">_xlfn.XLOOKUP($A201&amp;CK$5,'[1]NBA-Data-1980-2019'!$B$1:$B$16305&amp;'[1]NBA-Data-1980-2019'!$A$1:$A$16305,'[1]NBA-Data-1980-2019'!$F$1:$F$16305,"",0)</f>
        <v/>
      </c>
      <c r="CL201" s="2" t="str" cm="1">
        <f t="array" ref="CL201">_xlfn.XLOOKUP($A201&amp;CL$5,'[1]NBA-Data-1980-2019'!$B$1:$B$16305&amp;'[1]NBA-Data-1980-2019'!$A$1:$A$16305,'[1]NBA-Data-1980-2019'!$F$1:$F$16305,"",0)</f>
        <v/>
      </c>
      <c r="CM201" s="2" t="str" cm="1">
        <f t="array" ref="CM201">_xlfn.XLOOKUP($A201&amp;CM$5,'[1]NBA-Data-1980-2019'!$B$1:$B$16305&amp;'[1]NBA-Data-1980-2019'!$A$1:$A$16305,'[1]NBA-Data-1980-2019'!$F$1:$F$16305,"",0)</f>
        <v/>
      </c>
      <c r="CN201" s="2" t="str" cm="1">
        <f t="array" ref="CN201">_xlfn.XLOOKUP($A201&amp;CN$5,'[1]NBA-Data-1980-2019'!$B$1:$B$16305&amp;'[1]NBA-Data-1980-2019'!$A$1:$A$16305,'[1]NBA-Data-1980-2019'!$F$1:$F$16305,"",0)</f>
        <v/>
      </c>
      <c r="CO201" s="2" t="str" cm="1">
        <f t="array" ref="CO201">_xlfn.XLOOKUP($A201&amp;CO$5,'[1]NBA-Data-1980-2019'!$B$1:$B$16305&amp;'[1]NBA-Data-1980-2019'!$A$1:$A$16305,'[1]NBA-Data-1980-2019'!$F$1:$F$16305,"",0)</f>
        <v/>
      </c>
      <c r="CP201" s="2" t="str" cm="1">
        <f t="array" ref="CP201">_xlfn.XLOOKUP($A201&amp;CP$5,'[1]NBA-Data-1980-2019'!$B$1:$B$16305&amp;'[1]NBA-Data-1980-2019'!$A$1:$A$16305,'[1]NBA-Data-1980-2019'!$F$1:$F$16305,"",0)</f>
        <v/>
      </c>
      <c r="CQ201" s="2" t="str" cm="1">
        <f t="array" ref="CQ201">_xlfn.XLOOKUP($A201&amp;CQ$5,'[1]NBA-Data-1980-2019'!$B$1:$B$16305&amp;'[1]NBA-Data-1980-2019'!$A$1:$A$16305,'[1]NBA-Data-1980-2019'!$F$1:$F$16305,"",0)</f>
        <v/>
      </c>
      <c r="CR201" s="2" t="str" cm="1">
        <f t="array" ref="CR201">_xlfn.XLOOKUP($A201&amp;CR$5,'[1]NBA-Data-1980-2019'!$B$1:$B$16305&amp;'[1]NBA-Data-1980-2019'!$A$1:$A$16305,'[1]NBA-Data-1980-2019'!$F$1:$F$16305,"",0)</f>
        <v/>
      </c>
      <c r="CS201" s="2" t="str" cm="1">
        <f t="array" ref="CS201">_xlfn.XLOOKUP($A201&amp;CS$5,'[1]NBA-Data-1980-2019'!$B$1:$B$16305&amp;'[1]NBA-Data-1980-2019'!$A$1:$A$16305,'[1]NBA-Data-1980-2019'!$F$1:$F$16305,"",0)</f>
        <v/>
      </c>
      <c r="CU201" s="2" t="str">
        <f>_xlfn.XLOOKUP($A201,TEAMS!$G$1:$G$839,TEAMS!$H$1:$H$839,"",0)</f>
        <v>PF</v>
      </c>
      <c r="CV201" s="2" t="str">
        <f>_xlfn.XLOOKUP($CU201,DASHBOARD!$B$22:$B$27,DASHBOARD!$C$22:$C$27,"",0)</f>
        <v>FORWARD</v>
      </c>
      <c r="CY201" s="63">
        <f>SUMIFS('[1]NBA-Data-1980-2019'!$G$1:$G$16305,'[1]NBA-Data-1980-2019'!$B$1:$B$16305,$A201,'[1]NBA-Data-1980-2019'!$A$1:$A$16305,CY$9)</f>
        <v>0</v>
      </c>
      <c r="CZ201" s="63">
        <f>SUMIFS('[1]NBA-Data-1980-2019'!$G$1:$G$16305,'[1]NBA-Data-1980-2019'!$B$1:$B$16305,$A201,'[1]NBA-Data-1980-2019'!$A$1:$A$16305,CZ$9)</f>
        <v>0</v>
      </c>
      <c r="DA201" s="63">
        <f>SUMIFS('[1]NBA-Data-1980-2019'!$G$1:$G$16305,'[1]NBA-Data-1980-2019'!$B$1:$B$16305,$A201,'[1]NBA-Data-1980-2019'!$A$1:$A$16305,DA$9)</f>
        <v>0</v>
      </c>
      <c r="DB201" s="63">
        <f>SUMIFS('[1]NBA-Data-1980-2019'!$G$1:$G$16305,'[1]NBA-Data-1980-2019'!$B$1:$B$16305,$A201,'[1]NBA-Data-1980-2019'!$A$1:$A$16305,DB$9)</f>
        <v>0</v>
      </c>
      <c r="DC201" s="63">
        <f>SUMIFS('[1]NBA-Data-1980-2019'!$G$1:$G$16305,'[1]NBA-Data-1980-2019'!$B$1:$B$16305,$A201,'[1]NBA-Data-1980-2019'!$A$1:$A$16305,DC$9)</f>
        <v>1309000</v>
      </c>
      <c r="DD201" s="63">
        <f>SUMIFS('[1]NBA-Data-1980-2019'!$G$1:$G$16305,'[1]NBA-Data-1980-2019'!$B$1:$B$16305,$A201,'[1]NBA-Data-1980-2019'!$A$1:$A$16305,DD$9)</f>
        <v>1702000</v>
      </c>
      <c r="DE201" s="63">
        <f>SUMIFS('[1]NBA-Data-1980-2019'!$G$1:$G$16305,'[1]NBA-Data-1980-2019'!$B$1:$B$16305,$A201,'[1]NBA-Data-1980-2019'!$A$1:$A$16305,DE$9)</f>
        <v>9750000</v>
      </c>
      <c r="DF201" s="63">
        <f>SUMIFS('[1]NBA-Data-1980-2019'!$G$1:$G$16305,'[1]NBA-Data-1980-2019'!$B$1:$B$16305,$A201,'[1]NBA-Data-1980-2019'!$A$1:$A$16305,DF$9)</f>
        <v>11250000</v>
      </c>
      <c r="DG201" s="63">
        <f>SUMIFS('[1]NBA-Data-1980-2019'!$G$1:$G$16305,'[1]NBA-Data-1980-2019'!$B$1:$B$16305,$A201,'[1]NBA-Data-1980-2019'!$A$1:$A$16305,DG$9)</f>
        <v>13125000</v>
      </c>
      <c r="DH201" s="63">
        <f>SUMIFS('[1]NBA-Data-1980-2019'!$G$1:$G$16305,'[1]NBA-Data-1980-2019'!$B$1:$B$16305,$A201,'[1]NBA-Data-1980-2019'!$A$1:$A$16305,DH$9)</f>
        <v>15000000</v>
      </c>
      <c r="DI201" s="63">
        <f>SUMIFS('[1]NBA-Data-1980-2019'!$G$1:$G$16305,'[1]NBA-Data-1980-2019'!$B$1:$B$16305,$A201,'[1]NBA-Data-1980-2019'!$A$1:$A$16305,DI$9)</f>
        <v>16875000</v>
      </c>
      <c r="DJ201" s="63">
        <f>SUMIFS('[1]NBA-Data-1980-2019'!$G$1:$G$16305,'[1]NBA-Data-1980-2019'!$B$1:$B$16305,$A201,'[1]NBA-Data-1980-2019'!$A$1:$A$16305,DJ$9)</f>
        <v>18750000</v>
      </c>
      <c r="DK201" s="63">
        <f>SUMIFS('[1]NBA-Data-1980-2019'!$G$1:$G$16305,'[1]NBA-Data-1980-2019'!$B$1:$B$16305,$A201,'[1]NBA-Data-1980-2019'!$A$1:$A$16305,DK$9)</f>
        <v>20625000</v>
      </c>
      <c r="DL201" s="63">
        <f>SUMIFS('[1]NBA-Data-1980-2019'!$G$1:$G$16305,'[1]NBA-Data-1980-2019'!$B$1:$B$16305,$A201,'[1]NBA-Data-1980-2019'!$A$1:$A$16305,DL$9)</f>
        <v>4917000</v>
      </c>
      <c r="DM201" s="63">
        <f>SUMIFS('[1]NBA-Data-1980-2019'!$G$1:$G$16305,'[1]NBA-Data-1980-2019'!$B$1:$B$16305,$A201,'[1]NBA-Data-1980-2019'!$A$1:$A$16305,DM$9)</f>
        <v>5408700</v>
      </c>
      <c r="DN201" s="63">
        <f>SUMIFS('[1]NBA-Data-1980-2019'!$G$1:$G$16305,'[1]NBA-Data-1980-2019'!$B$1:$B$16305,$A201,'[1]NBA-Data-1980-2019'!$A$1:$A$16305,DN$9)</f>
        <v>5900400</v>
      </c>
      <c r="DO201" s="63">
        <f>SUMIFS('[1]NBA-Data-1980-2019'!$G$1:$G$16305,'[1]NBA-Data-1980-2019'!$B$1:$B$16305,$A201,'[1]NBA-Data-1980-2019'!$A$1:$A$16305,DO$9)</f>
        <v>6392100</v>
      </c>
      <c r="DP201" s="63">
        <f>SUMIFS('[1]NBA-Data-1980-2019'!$G$1:$G$16305,'[1]NBA-Data-1980-2019'!$B$1:$B$16305,$A201,'[1]NBA-Data-1980-2019'!$A$1:$A$16305,DP$9)</f>
        <v>6883800</v>
      </c>
      <c r="DQ201" s="63">
        <f>SUMIFS('[1]NBA-Data-1980-2019'!$G$1:$G$16305,'[1]NBA-Data-1980-2019'!$B$1:$B$16305,$A201,'[1]NBA-Data-1980-2019'!$A$1:$A$16305,DQ$9)</f>
        <v>7375500</v>
      </c>
      <c r="DR201" s="63">
        <f>SUMIFS('[1]NBA-Data-1980-2019'!$G$1:$G$16305,'[1]NBA-Data-1980-2019'!$B$1:$B$16305,$A201,'[1]NBA-Data-1980-2019'!$A$1:$A$16305,DR$9)</f>
        <v>1306455</v>
      </c>
      <c r="DS201" s="63">
        <f>SUMIFS('[1]NBA-Data-1980-2019'!$G$1:$G$16305,'[1]NBA-Data-1980-2019'!$B$1:$B$16305,$A201,'[1]NBA-Data-1980-2019'!$A$1:$A$16305,DS$9)</f>
        <v>0</v>
      </c>
      <c r="DT201" s="63">
        <f>SUMIFS('[1]NBA-Data-1980-2019'!$G$1:$G$16305,'[1]NBA-Data-1980-2019'!$B$1:$B$16305,$A201,'[1]NBA-Data-1980-2019'!$A$1:$A$16305,DT$9)</f>
        <v>1352181</v>
      </c>
      <c r="DU201" s="63">
        <f>SUMIFS('[1]NBA-Data-1980-2019'!$G$1:$G$16305,'[1]NBA-Data-1980-2019'!$B$1:$B$16305,$A201,'[1]NBA-Data-1980-2019'!$A$1:$A$16305,DU$9)</f>
        <v>0</v>
      </c>
      <c r="DV201" s="63">
        <f>SUMIFS('[1]NBA-Data-1980-2019'!$G$1:$G$16305,'[1]NBA-Data-1980-2019'!$B$1:$B$16305,$A201,'[1]NBA-Data-1980-2019'!$A$1:$A$16305,DV$9)</f>
        <v>0</v>
      </c>
      <c r="DW201" s="63">
        <f>SUMIFS('[1]NBA-Data-1980-2019'!$G$1:$G$16305,'[1]NBA-Data-1980-2019'!$B$1:$B$16305,$A201,'[1]NBA-Data-1980-2019'!$A$1:$A$16305,DW$9)</f>
        <v>0</v>
      </c>
      <c r="DX201" s="63">
        <f>SUMIFS('[1]NBA-Data-1980-2019'!$G$1:$G$16305,'[1]NBA-Data-1980-2019'!$B$1:$B$16305,$A201,'[1]NBA-Data-1980-2019'!$A$1:$A$16305,DX$9)</f>
        <v>0</v>
      </c>
      <c r="DY201" s="63">
        <f>SUMIFS('[1]NBA-Data-1980-2019'!$G$1:$G$16305,'[1]NBA-Data-1980-2019'!$B$1:$B$16305,$A201,'[1]NBA-Data-1980-2019'!$A$1:$A$16305,DY$9)</f>
        <v>0</v>
      </c>
      <c r="DZ201" s="63">
        <f>SUMIFS('[1]NBA-Data-1980-2019'!$G$1:$G$16305,'[1]NBA-Data-1980-2019'!$B$1:$B$16305,$A201,'[1]NBA-Data-1980-2019'!$A$1:$A$16305,DZ$9)</f>
        <v>0</v>
      </c>
      <c r="EA201" s="63">
        <f>SUMIFS('[1]NBA-Data-1980-2019'!$G$1:$G$16305,'[1]NBA-Data-1980-2019'!$B$1:$B$16305,$A201,'[1]NBA-Data-1980-2019'!$A$1:$A$16305,EA$9)</f>
        <v>0</v>
      </c>
      <c r="EB201" s="63">
        <f>SUMIFS('[1]NBA-Data-1980-2019'!$G$1:$G$16305,'[1]NBA-Data-1980-2019'!$B$1:$B$16305,$A201,'[1]NBA-Data-1980-2019'!$A$1:$A$16305,EB$9)</f>
        <v>0</v>
      </c>
      <c r="EC201" s="63">
        <f>SUMIFS('[1]NBA-Data-1980-2019'!$G$1:$G$16305,'[1]NBA-Data-1980-2019'!$B$1:$B$16305,$A201,'[1]NBA-Data-1980-2019'!$A$1:$A$16305,EC$9)</f>
        <v>0</v>
      </c>
      <c r="ED201" s="63">
        <f>SUMIFS('[1]NBA-Data-1980-2019'!$G$1:$G$16305,'[1]NBA-Data-1980-2019'!$B$1:$B$16305,$A201,'[1]NBA-Data-1980-2019'!$A$1:$A$16305,ED$9)</f>
        <v>0</v>
      </c>
      <c r="EH201" s="2" t="s">
        <v>1485</v>
      </c>
    </row>
    <row r="202" spans="1:165" x14ac:dyDescent="0.2">
      <c r="A202" s="2" t="s">
        <v>696</v>
      </c>
      <c r="B202" s="2" t="str" cm="1">
        <f t="array" ref="B202">_xlfn.XLOOKUP($A202&amp;B$5,'[1]NBA-Data-1980-2019'!$B$1:$B$16305&amp;'[1]NBA-Data-1980-2019'!$A$1:$A$16305,'[1]NBA-Data-1980-2019'!$D$1:$D$16305,"",0)</f>
        <v/>
      </c>
      <c r="C202" s="2" t="str" cm="1">
        <f t="array" ref="C202">_xlfn.XLOOKUP($A202&amp;C$5,'[1]NBA-Data-1980-2019'!$B$1:$B$16305&amp;'[1]NBA-Data-1980-2019'!$A$1:$A$16305,'[1]NBA-Data-1980-2019'!$D$1:$D$16305,"",0)</f>
        <v/>
      </c>
      <c r="D202" s="2" t="str" cm="1">
        <f t="array" ref="D202">_xlfn.XLOOKUP($A202&amp;D$5,'[1]NBA-Data-1980-2019'!$B$1:$B$16305&amp;'[1]NBA-Data-1980-2019'!$A$1:$A$16305,'[1]NBA-Data-1980-2019'!$D$1:$D$16305,"",0)</f>
        <v/>
      </c>
      <c r="E202" s="2" t="str" cm="1">
        <f t="array" ref="E202">_xlfn.XLOOKUP($A202&amp;E$5,'[1]NBA-Data-1980-2019'!$B$1:$B$16305&amp;'[1]NBA-Data-1980-2019'!$A$1:$A$16305,'[1]NBA-Data-1980-2019'!$D$1:$D$16305,"",0)</f>
        <v/>
      </c>
      <c r="F202" s="2" t="str" cm="1">
        <f t="array" ref="F202">_xlfn.XLOOKUP($A202&amp;F$5,'[1]NBA-Data-1980-2019'!$B$1:$B$16305&amp;'[1]NBA-Data-1980-2019'!$A$1:$A$16305,'[1]NBA-Data-1980-2019'!$D$1:$D$16305,"",0)</f>
        <v/>
      </c>
      <c r="G202" s="2" t="str" cm="1">
        <f t="array" ref="G202">_xlfn.XLOOKUP($A202&amp;G$5,'[1]NBA-Data-1980-2019'!$B$1:$B$16305&amp;'[1]NBA-Data-1980-2019'!$A$1:$A$16305,'[1]NBA-Data-1980-2019'!$D$1:$D$16305,"",0)</f>
        <v/>
      </c>
      <c r="H202" s="2" t="str" cm="1">
        <f t="array" ref="H202">_xlfn.XLOOKUP($A202&amp;H$5,'[1]NBA-Data-1980-2019'!$B$1:$B$16305&amp;'[1]NBA-Data-1980-2019'!$A$1:$A$16305,'[1]NBA-Data-1980-2019'!$D$1:$D$16305,"",0)</f>
        <v/>
      </c>
      <c r="I202" s="2" t="str" cm="1">
        <f t="array" ref="I202">_xlfn.XLOOKUP($A202&amp;I$5,'[1]NBA-Data-1980-2019'!$B$1:$B$16305&amp;'[1]NBA-Data-1980-2019'!$A$1:$A$16305,'[1]NBA-Data-1980-2019'!$D$1:$D$16305,"",0)</f>
        <v/>
      </c>
      <c r="J202" s="2" t="str" cm="1">
        <f t="array" ref="J202">_xlfn.XLOOKUP($A202&amp;J$5,'[1]NBA-Data-1980-2019'!$B$1:$B$16305&amp;'[1]NBA-Data-1980-2019'!$A$1:$A$16305,'[1]NBA-Data-1980-2019'!$D$1:$D$16305,"",0)</f>
        <v/>
      </c>
      <c r="K202" s="2" t="str" cm="1">
        <f t="array" ref="K202">_xlfn.XLOOKUP($A202&amp;K$5,'[1]NBA-Data-1980-2019'!$B$1:$B$16305&amp;'[1]NBA-Data-1980-2019'!$A$1:$A$16305,'[1]NBA-Data-1980-2019'!$D$1:$D$16305,"",0)</f>
        <v/>
      </c>
      <c r="L202" s="2" t="str" cm="1">
        <f t="array" ref="L202">_xlfn.XLOOKUP($A202&amp;L$5,'[1]NBA-Data-1980-2019'!$B$1:$B$16305&amp;'[1]NBA-Data-1980-2019'!$A$1:$A$16305,'[1]NBA-Data-1980-2019'!$D$1:$D$16305,"",0)</f>
        <v/>
      </c>
      <c r="M202" s="2" t="str" cm="1">
        <f t="array" ref="M202">_xlfn.XLOOKUP($A202&amp;M$5,'[1]NBA-Data-1980-2019'!$B$1:$B$16305&amp;'[1]NBA-Data-1980-2019'!$A$1:$A$16305,'[1]NBA-Data-1980-2019'!$D$1:$D$16305,"",0)</f>
        <v/>
      </c>
      <c r="N202" s="2" t="str" cm="1">
        <f t="array" ref="N202">_xlfn.XLOOKUP($A202&amp;N$5,'[1]NBA-Data-1980-2019'!$B$1:$B$16305&amp;'[1]NBA-Data-1980-2019'!$A$1:$A$16305,'[1]NBA-Data-1980-2019'!$D$1:$D$16305,"",0)</f>
        <v/>
      </c>
      <c r="O202" s="2" t="str" cm="1">
        <f t="array" ref="O202">_xlfn.XLOOKUP($A202&amp;O$5,'[1]NBA-Data-1980-2019'!$B$1:$B$16305&amp;'[1]NBA-Data-1980-2019'!$A$1:$A$16305,'[1]NBA-Data-1980-2019'!$D$1:$D$16305,"",0)</f>
        <v/>
      </c>
      <c r="P202" s="2" t="str" cm="1">
        <f t="array" ref="P202">_xlfn.XLOOKUP($A202&amp;P$5,'[1]NBA-Data-1980-2019'!$B$1:$B$16305&amp;'[1]NBA-Data-1980-2019'!$A$1:$A$16305,'[1]NBA-Data-1980-2019'!$D$1:$D$16305,"",0)</f>
        <v/>
      </c>
      <c r="Q202" s="2" t="str" cm="1">
        <f t="array" ref="Q202">_xlfn.XLOOKUP($A202&amp;Q$5,'[1]NBA-Data-1980-2019'!$B$1:$B$16305&amp;'[1]NBA-Data-1980-2019'!$A$1:$A$16305,'[1]NBA-Data-1980-2019'!$D$1:$D$16305,"",0)</f>
        <v/>
      </c>
      <c r="R202" s="2" t="str" cm="1">
        <f t="array" ref="R202">_xlfn.XLOOKUP($A202&amp;R$5,'[1]NBA-Data-1980-2019'!$B$1:$B$16305&amp;'[1]NBA-Data-1980-2019'!$A$1:$A$16305,'[1]NBA-Data-1980-2019'!$D$1:$D$16305,"",0)</f>
        <v/>
      </c>
      <c r="S202" s="2" t="str" cm="1">
        <f t="array" ref="S202">_xlfn.XLOOKUP($A202&amp;S$5,'[1]NBA-Data-1980-2019'!$B$1:$B$16305&amp;'[1]NBA-Data-1980-2019'!$A$1:$A$16305,'[1]NBA-Data-1980-2019'!$D$1:$D$16305,"",0)</f>
        <v/>
      </c>
      <c r="T202" s="2" t="str" cm="1">
        <f t="array" ref="T202">_xlfn.XLOOKUP($A202&amp;T$5,'[1]NBA-Data-1980-2019'!$B$1:$B$16305&amp;'[1]NBA-Data-1980-2019'!$A$1:$A$16305,'[1]NBA-Data-1980-2019'!$D$1:$D$16305,"",0)</f>
        <v/>
      </c>
      <c r="U202" s="2" t="str" cm="1">
        <f t="array" ref="U202">_xlfn.XLOOKUP($A202&amp;U$5,'[1]NBA-Data-1980-2019'!$B$1:$B$16305&amp;'[1]NBA-Data-1980-2019'!$A$1:$A$16305,'[1]NBA-Data-1980-2019'!$D$1:$D$16305,"",0)</f>
        <v/>
      </c>
      <c r="V202" s="2" t="str" cm="1">
        <f t="array" ref="V202">_xlfn.XLOOKUP($A202&amp;V$5,'[1]NBA-Data-1980-2019'!$B$1:$B$16305&amp;'[1]NBA-Data-1980-2019'!$A$1:$A$16305,'[1]NBA-Data-1980-2019'!$D$1:$D$16305,"",0)</f>
        <v/>
      </c>
      <c r="W202" s="2" t="str" cm="1">
        <f t="array" ref="W202">_xlfn.XLOOKUP($A202&amp;W$5,'[1]NBA-Data-1980-2019'!$B$1:$B$16305&amp;'[1]NBA-Data-1980-2019'!$A$1:$A$16305,'[1]NBA-Data-1980-2019'!$D$1:$D$16305,"",0)</f>
        <v>SAS</v>
      </c>
      <c r="X202" s="2" t="str" cm="1">
        <f t="array" ref="X202">_xlfn.XLOOKUP($A202&amp;X$5,'[1]NBA-Data-1980-2019'!$B$1:$B$16305&amp;'[1]NBA-Data-1980-2019'!$A$1:$A$16305,'[1]NBA-Data-1980-2019'!$D$1:$D$16305,"",0)</f>
        <v>SAS</v>
      </c>
      <c r="Y202" s="2" t="str" cm="1">
        <f t="array" ref="Y202">_xlfn.XLOOKUP($A202&amp;Y$5,'[1]NBA-Data-1980-2019'!$B$1:$B$16305&amp;'[1]NBA-Data-1980-2019'!$A$1:$A$16305,'[1]NBA-Data-1980-2019'!$D$1:$D$16305,"",0)</f>
        <v>SAS</v>
      </c>
      <c r="Z202" s="2" t="str" cm="1">
        <f t="array" ref="Z202">_xlfn.XLOOKUP($A202&amp;Z$5,'[1]NBA-Data-1980-2019'!$B$1:$B$16305&amp;'[1]NBA-Data-1980-2019'!$A$1:$A$16305,'[1]NBA-Data-1980-2019'!$D$1:$D$16305,"",0)</f>
        <v>SAS</v>
      </c>
      <c r="AA202" s="2" t="str" cm="1">
        <f t="array" ref="AA202">_xlfn.XLOOKUP($A202&amp;AA$5,'[1]NBA-Data-1980-2019'!$B$1:$B$16305&amp;'[1]NBA-Data-1980-2019'!$A$1:$A$16305,'[1]NBA-Data-1980-2019'!$D$1:$D$16305,"",0)</f>
        <v>SAS</v>
      </c>
      <c r="AB202" s="2" t="str" cm="1">
        <f t="array" ref="AB202">_xlfn.XLOOKUP($A202&amp;AB$5,'[1]NBA-Data-1980-2019'!$B$1:$B$16305&amp;'[1]NBA-Data-1980-2019'!$A$1:$A$16305,'[1]NBA-Data-1980-2019'!$D$1:$D$16305,"",0)</f>
        <v>SAS</v>
      </c>
      <c r="AC202" s="2" t="str" cm="1">
        <f t="array" ref="AC202">_xlfn.XLOOKUP($A202&amp;AC$5,'[1]NBA-Data-1980-2019'!$B$1:$B$16305&amp;'[1]NBA-Data-1980-2019'!$A$1:$A$16305,'[1]NBA-Data-1980-2019'!$D$1:$D$16305,"",0)</f>
        <v>SAS</v>
      </c>
      <c r="AD202" s="2" t="str" cm="1">
        <f t="array" ref="AD202">_xlfn.XLOOKUP($A202&amp;AD$5,'[1]NBA-Data-1980-2019'!$B$1:$B$16305&amp;'[1]NBA-Data-1980-2019'!$A$1:$A$16305,'[1]NBA-Data-1980-2019'!$D$1:$D$16305,"",0)</f>
        <v>TOR</v>
      </c>
      <c r="AE202" s="2" t="str" cm="1">
        <f t="array" ref="AE202">_xlfn.XLOOKUP($A202&amp;AE$5,'[1]NBA-Data-1980-2019'!$B$1:$B$16305&amp;'[1]NBA-Data-1980-2019'!$A$1:$A$16305,'[1]NBA-Data-1980-2019'!$D$1:$D$16305,"",0)</f>
        <v/>
      </c>
      <c r="AF202" s="2" t="str" cm="1">
        <f t="array" ref="AF202">_xlfn.XLOOKUP($A202&amp;AF$5,'[1]NBA-Data-1980-2019'!$B$1:$B$16305&amp;'[1]NBA-Data-1980-2019'!$A$1:$A$16305,'[1]NBA-Data-1980-2019'!$D$1:$D$16305,"",0)</f>
        <v/>
      </c>
      <c r="AG202" s="2" t="str" cm="1">
        <f t="array" ref="AG202">_xlfn.XLOOKUP($A202&amp;AG$5,'[1]NBA-Data-1980-2019'!$B$1:$B$16305&amp;'[1]NBA-Data-1980-2019'!$A$1:$A$16305,'[1]NBA-Data-1980-2019'!$D$1:$D$16305,"",0)</f>
        <v/>
      </c>
      <c r="AH202" s="2" t="str" cm="1">
        <f t="array" ref="AH202">_xlfn.XLOOKUP($A202&amp;AH$5,'[1]NBA-Data-1980-2019'!$B$1:$B$16305&amp;'[1]NBA-Data-1980-2019'!$A$1:$A$16305,'[1]NBA-Data-1980-2019'!$H$1:$H$16305,"",0)</f>
        <v/>
      </c>
      <c r="AI202" s="2" t="str" cm="1">
        <f t="array" ref="AI202">_xlfn.XLOOKUP($A202&amp;AI$5,'[1]NBA-Data-1980-2019'!$B$1:$B$16305&amp;'[1]NBA-Data-1980-2019'!$A$1:$A$16305,'[1]NBA-Data-1980-2019'!$H$1:$H$16305,"",0)</f>
        <v/>
      </c>
      <c r="AJ202" s="2" t="str" cm="1">
        <f t="array" ref="AJ202">_xlfn.XLOOKUP($A202&amp;AJ$5,'[1]NBA-Data-1980-2019'!$B$1:$B$16305&amp;'[1]NBA-Data-1980-2019'!$A$1:$A$16305,'[1]NBA-Data-1980-2019'!$H$1:$H$16305,"",0)</f>
        <v/>
      </c>
      <c r="AK202" s="2" t="str" cm="1">
        <f t="array" ref="AK202">_xlfn.XLOOKUP($A202&amp;AK$5,'[1]NBA-Data-1980-2019'!$B$1:$B$16305&amp;'[1]NBA-Data-1980-2019'!$A$1:$A$16305,'[1]NBA-Data-1980-2019'!$H$1:$H$16305,"",0)</f>
        <v/>
      </c>
      <c r="AL202" s="2" t="str" cm="1">
        <f t="array" ref="AL202">_xlfn.XLOOKUP($A202&amp;AL$5,'[1]NBA-Data-1980-2019'!$B$1:$B$16305&amp;'[1]NBA-Data-1980-2019'!$A$1:$A$16305,'[1]NBA-Data-1980-2019'!$H$1:$H$16305,"",0)</f>
        <v/>
      </c>
      <c r="AM202" s="2" t="str" cm="1">
        <f t="array" ref="AM202">_xlfn.XLOOKUP($A202&amp;AM$5,'[1]NBA-Data-1980-2019'!$B$1:$B$16305&amp;'[1]NBA-Data-1980-2019'!$A$1:$A$16305,'[1]NBA-Data-1980-2019'!$H$1:$H$16305,"",0)</f>
        <v/>
      </c>
      <c r="AN202" s="2" t="str" cm="1">
        <f t="array" ref="AN202">_xlfn.XLOOKUP($A202&amp;AN$5,'[1]NBA-Data-1980-2019'!$B$1:$B$16305&amp;'[1]NBA-Data-1980-2019'!$A$1:$A$16305,'[1]NBA-Data-1980-2019'!$H$1:$H$16305,"",0)</f>
        <v/>
      </c>
      <c r="AO202" s="2" t="str" cm="1">
        <f t="array" ref="AO202">_xlfn.XLOOKUP($A202&amp;AO$5,'[1]NBA-Data-1980-2019'!$B$1:$B$16305&amp;'[1]NBA-Data-1980-2019'!$A$1:$A$16305,'[1]NBA-Data-1980-2019'!$H$1:$H$16305,"",0)</f>
        <v/>
      </c>
      <c r="AP202" s="2" t="str" cm="1">
        <f t="array" ref="AP202">_xlfn.XLOOKUP($A202&amp;AP$5,'[1]NBA-Data-1980-2019'!$B$1:$B$16305&amp;'[1]NBA-Data-1980-2019'!$A$1:$A$16305,'[1]NBA-Data-1980-2019'!$H$1:$H$16305,"",0)</f>
        <v/>
      </c>
      <c r="AQ202" s="2" t="str" cm="1">
        <f t="array" ref="AQ202">_xlfn.XLOOKUP($A202&amp;AQ$5,'[1]NBA-Data-1980-2019'!$B$1:$B$16305&amp;'[1]NBA-Data-1980-2019'!$A$1:$A$16305,'[1]NBA-Data-1980-2019'!$H$1:$H$16305,"",0)</f>
        <v/>
      </c>
      <c r="AR202" s="2" t="str" cm="1">
        <f t="array" ref="AR202">_xlfn.XLOOKUP($A202&amp;AR$5,'[1]NBA-Data-1980-2019'!$B$1:$B$16305&amp;'[1]NBA-Data-1980-2019'!$A$1:$A$16305,'[1]NBA-Data-1980-2019'!$H$1:$H$16305,"",0)</f>
        <v/>
      </c>
      <c r="AS202" s="2" t="str" cm="1">
        <f t="array" ref="AS202">_xlfn.XLOOKUP($A202&amp;AS$5,'[1]NBA-Data-1980-2019'!$B$1:$B$16305&amp;'[1]NBA-Data-1980-2019'!$A$1:$A$16305,'[1]NBA-Data-1980-2019'!$H$1:$H$16305,"",0)</f>
        <v/>
      </c>
      <c r="AT202" s="2" t="str" cm="1">
        <f t="array" ref="AT202">_xlfn.XLOOKUP($A202&amp;AT$5,'[1]NBA-Data-1980-2019'!$B$1:$B$16305&amp;'[1]NBA-Data-1980-2019'!$A$1:$A$16305,'[1]NBA-Data-1980-2019'!$H$1:$H$16305,"",0)</f>
        <v/>
      </c>
      <c r="AU202" s="2" t="str" cm="1">
        <f t="array" ref="AU202">_xlfn.XLOOKUP($A202&amp;AU$5,'[1]NBA-Data-1980-2019'!$B$1:$B$16305&amp;'[1]NBA-Data-1980-2019'!$A$1:$A$16305,'[1]NBA-Data-1980-2019'!$H$1:$H$16305,"",0)</f>
        <v/>
      </c>
      <c r="AV202" s="2" t="str" cm="1">
        <f t="array" ref="AV202">_xlfn.XLOOKUP($A202&amp;AV$5,'[1]NBA-Data-1980-2019'!$B$1:$B$16305&amp;'[1]NBA-Data-1980-2019'!$A$1:$A$16305,'[1]NBA-Data-1980-2019'!$H$1:$H$16305,"",0)</f>
        <v/>
      </c>
      <c r="AW202" s="2" t="str" cm="1">
        <f t="array" ref="AW202">_xlfn.XLOOKUP($A202&amp;AW$5,'[1]NBA-Data-1980-2019'!$B$1:$B$16305&amp;'[1]NBA-Data-1980-2019'!$A$1:$A$16305,'[1]NBA-Data-1980-2019'!$H$1:$H$16305,"",0)</f>
        <v/>
      </c>
      <c r="AX202" s="2" t="str" cm="1">
        <f t="array" ref="AX202">_xlfn.XLOOKUP($A202&amp;AX$5,'[1]NBA-Data-1980-2019'!$B$1:$B$16305&amp;'[1]NBA-Data-1980-2019'!$A$1:$A$16305,'[1]NBA-Data-1980-2019'!$H$1:$H$16305,"",0)</f>
        <v/>
      </c>
      <c r="AY202" s="2" t="str" cm="1">
        <f t="array" ref="AY202">_xlfn.XLOOKUP($A202&amp;AY$5,'[1]NBA-Data-1980-2019'!$B$1:$B$16305&amp;'[1]NBA-Data-1980-2019'!$A$1:$A$16305,'[1]NBA-Data-1980-2019'!$H$1:$H$16305,"",0)</f>
        <v/>
      </c>
      <c r="AZ202" s="2" t="str" cm="1">
        <f t="array" ref="AZ202">_xlfn.XLOOKUP($A202&amp;AZ$5,'[1]NBA-Data-1980-2019'!$B$1:$B$16305&amp;'[1]NBA-Data-1980-2019'!$A$1:$A$16305,'[1]NBA-Data-1980-2019'!$H$1:$H$16305,"",0)</f>
        <v/>
      </c>
      <c r="BA202" s="2" t="str" cm="1">
        <f t="array" ref="BA202">_xlfn.XLOOKUP($A202&amp;BA$5,'[1]NBA-Data-1980-2019'!$B$1:$B$16305&amp;'[1]NBA-Data-1980-2019'!$A$1:$A$16305,'[1]NBA-Data-1980-2019'!$H$1:$H$16305,"",0)</f>
        <v/>
      </c>
      <c r="BB202" s="2" t="str" cm="1">
        <f t="array" ref="BB202">_xlfn.XLOOKUP($A202&amp;BB$5,'[1]NBA-Data-1980-2019'!$B$1:$B$16305&amp;'[1]NBA-Data-1980-2019'!$A$1:$A$16305,'[1]NBA-Data-1980-2019'!$H$1:$H$16305,"",0)</f>
        <v/>
      </c>
      <c r="BC202" s="2" cm="1">
        <f t="array" ref="BC202">_xlfn.XLOOKUP($A202&amp;BC$5,'[1]NBA-Data-1980-2019'!$B$1:$B$16305&amp;'[1]NBA-Data-1980-2019'!$A$1:$A$16305,'[1]NBA-Data-1980-2019'!$H$1:$H$16305,"",0)</f>
        <v>1536</v>
      </c>
      <c r="BD202" s="2" cm="1">
        <f t="array" ref="BD202">_xlfn.XLOOKUP($A202&amp;BD$5,'[1]NBA-Data-1980-2019'!$B$1:$B$16305&amp;'[1]NBA-Data-1980-2019'!$A$1:$A$16305,'[1]NBA-Data-1980-2019'!$H$1:$H$16305,"",0)</f>
        <v>1809.6</v>
      </c>
      <c r="BE202" s="2" cm="1">
        <f t="array" ref="BE202">_xlfn.XLOOKUP($A202&amp;BE$5,'[1]NBA-Data-1980-2019'!$B$1:$B$16305&amp;'[1]NBA-Data-1980-2019'!$A$1:$A$16305,'[1]NBA-Data-1980-2019'!$H$1:$H$16305,"",0)</f>
        <v>1920.6000000000001</v>
      </c>
      <c r="BF202" s="2" cm="1">
        <f t="array" ref="BF202">_xlfn.XLOOKUP($A202&amp;BF$5,'[1]NBA-Data-1980-2019'!$B$1:$B$16305&amp;'[1]NBA-Data-1980-2019'!$A$1:$A$16305,'[1]NBA-Data-1980-2019'!$H$1:$H$16305,"",0)</f>
        <v>2035.2</v>
      </c>
      <c r="BG202" s="2" cm="1">
        <f t="array" ref="BG202">_xlfn.XLOOKUP($A202&amp;BG$5,'[1]NBA-Data-1980-2019'!$B$1:$B$16305&amp;'[1]NBA-Data-1980-2019'!$A$1:$A$16305,'[1]NBA-Data-1980-2019'!$H$1:$H$16305,"",0)</f>
        <v>2383.2000000000003</v>
      </c>
      <c r="BH202" s="2" cm="1">
        <f t="array" ref="BH202">_xlfn.XLOOKUP($A202&amp;BH$5,'[1]NBA-Data-1980-2019'!$B$1:$B$16305&amp;'[1]NBA-Data-1980-2019'!$A$1:$A$16305,'[1]NBA-Data-1980-2019'!$H$1:$H$16305,"",0)</f>
        <v>2471.6</v>
      </c>
      <c r="BI202" s="2" cm="1">
        <f t="array" ref="BI202">_xlfn.XLOOKUP($A202&amp;BI$5,'[1]NBA-Data-1980-2019'!$B$1:$B$16305&amp;'[1]NBA-Data-1980-2019'!$A$1:$A$16305,'[1]NBA-Data-1980-2019'!$H$1:$H$16305,"",0)</f>
        <v>209.70000000000002</v>
      </c>
      <c r="BJ202" s="2" cm="1">
        <f t="array" ref="BJ202">_xlfn.XLOOKUP($A202&amp;BJ$5,'[1]NBA-Data-1980-2019'!$B$1:$B$16305&amp;'[1]NBA-Data-1980-2019'!$A$1:$A$16305,'[1]NBA-Data-1980-2019'!$H$1:$H$16305,"",0)</f>
        <v>2040</v>
      </c>
      <c r="BK202" s="2" t="str" cm="1">
        <f t="array" ref="BK202">_xlfn.XLOOKUP($A202&amp;BK$5,'[1]NBA-Data-1980-2019'!$B$1:$B$16305&amp;'[1]NBA-Data-1980-2019'!$A$1:$A$16305,'[1]NBA-Data-1980-2019'!$H$1:$H$16305,"",0)</f>
        <v/>
      </c>
      <c r="BL202" s="2" t="str" cm="1">
        <f t="array" ref="BL202">_xlfn.XLOOKUP($A202&amp;BL$5,'[1]NBA-Data-1980-2019'!$B$1:$B$16305&amp;'[1]NBA-Data-1980-2019'!$A$1:$A$16305,'[1]NBA-Data-1980-2019'!$H$1:$H$16305,"",0)</f>
        <v/>
      </c>
      <c r="BM202" s="2" t="str" cm="1">
        <f t="array" ref="BM202">_xlfn.XLOOKUP($A202&amp;BM$5,'[1]NBA-Data-1980-2019'!$B$1:$B$16305&amp;'[1]NBA-Data-1980-2019'!$A$1:$A$16305,'[1]NBA-Data-1980-2019'!$H$1:$H$16305,"",0)</f>
        <v/>
      </c>
      <c r="BN202" s="2" t="str" cm="1">
        <f t="array" ref="BN202">_xlfn.XLOOKUP($A202&amp;BN$5,'[1]NBA-Data-1980-2019'!$B$1:$B$16305&amp;'[1]NBA-Data-1980-2019'!$A$1:$A$16305,'[1]NBA-Data-1980-2019'!$F$1:$F$16305,"",0)</f>
        <v/>
      </c>
      <c r="BO202" s="2" t="str" cm="1">
        <f t="array" ref="BO202">_xlfn.XLOOKUP($A202&amp;BO$5,'[1]NBA-Data-1980-2019'!$B$1:$B$16305&amp;'[1]NBA-Data-1980-2019'!$A$1:$A$16305,'[1]NBA-Data-1980-2019'!$F$1:$F$16305,"",0)</f>
        <v/>
      </c>
      <c r="BP202" s="2" t="str" cm="1">
        <f t="array" ref="BP202">_xlfn.XLOOKUP($A202&amp;BP$5,'[1]NBA-Data-1980-2019'!$B$1:$B$16305&amp;'[1]NBA-Data-1980-2019'!$A$1:$A$16305,'[1]NBA-Data-1980-2019'!$F$1:$F$16305,"",0)</f>
        <v/>
      </c>
      <c r="BQ202" s="2" t="str" cm="1">
        <f t="array" ref="BQ202">_xlfn.XLOOKUP($A202&amp;BQ$5,'[1]NBA-Data-1980-2019'!$B$1:$B$16305&amp;'[1]NBA-Data-1980-2019'!$A$1:$A$16305,'[1]NBA-Data-1980-2019'!$F$1:$F$16305,"",0)</f>
        <v/>
      </c>
      <c r="BR202" s="2" t="str" cm="1">
        <f t="array" ref="BR202">_xlfn.XLOOKUP($A202&amp;BR$5,'[1]NBA-Data-1980-2019'!$B$1:$B$16305&amp;'[1]NBA-Data-1980-2019'!$A$1:$A$16305,'[1]NBA-Data-1980-2019'!$F$1:$F$16305,"",0)</f>
        <v/>
      </c>
      <c r="BS202" s="2" t="str" cm="1">
        <f t="array" ref="BS202">_xlfn.XLOOKUP($A202&amp;BS$5,'[1]NBA-Data-1980-2019'!$B$1:$B$16305&amp;'[1]NBA-Data-1980-2019'!$A$1:$A$16305,'[1]NBA-Data-1980-2019'!$F$1:$F$16305,"",0)</f>
        <v/>
      </c>
      <c r="BT202" s="2" t="str" cm="1">
        <f t="array" ref="BT202">_xlfn.XLOOKUP($A202&amp;BT$5,'[1]NBA-Data-1980-2019'!$B$1:$B$16305&amp;'[1]NBA-Data-1980-2019'!$A$1:$A$16305,'[1]NBA-Data-1980-2019'!$F$1:$F$16305,"",0)</f>
        <v/>
      </c>
      <c r="BU202" s="2" t="str" cm="1">
        <f t="array" ref="BU202">_xlfn.XLOOKUP($A202&amp;BU$5,'[1]NBA-Data-1980-2019'!$B$1:$B$16305&amp;'[1]NBA-Data-1980-2019'!$A$1:$A$16305,'[1]NBA-Data-1980-2019'!$F$1:$F$16305,"",0)</f>
        <v/>
      </c>
      <c r="BV202" s="2" t="str" cm="1">
        <f t="array" ref="BV202">_xlfn.XLOOKUP($A202&amp;BV$5,'[1]NBA-Data-1980-2019'!$B$1:$B$16305&amp;'[1]NBA-Data-1980-2019'!$A$1:$A$16305,'[1]NBA-Data-1980-2019'!$F$1:$F$16305,"",0)</f>
        <v/>
      </c>
      <c r="BW202" s="2" t="str" cm="1">
        <f t="array" ref="BW202">_xlfn.XLOOKUP($A202&amp;BW$5,'[1]NBA-Data-1980-2019'!$B$1:$B$16305&amp;'[1]NBA-Data-1980-2019'!$A$1:$A$16305,'[1]NBA-Data-1980-2019'!$F$1:$F$16305,"",0)</f>
        <v/>
      </c>
      <c r="BX202" s="2" t="str" cm="1">
        <f t="array" ref="BX202">_xlfn.XLOOKUP($A202&amp;BX$5,'[1]NBA-Data-1980-2019'!$B$1:$B$16305&amp;'[1]NBA-Data-1980-2019'!$A$1:$A$16305,'[1]NBA-Data-1980-2019'!$F$1:$F$16305,"",0)</f>
        <v/>
      </c>
      <c r="BY202" s="2" t="str" cm="1">
        <f t="array" ref="BY202">_xlfn.XLOOKUP($A202&amp;BY$5,'[1]NBA-Data-1980-2019'!$B$1:$B$16305&amp;'[1]NBA-Data-1980-2019'!$A$1:$A$16305,'[1]NBA-Data-1980-2019'!$F$1:$F$16305,"",0)</f>
        <v/>
      </c>
      <c r="BZ202" s="2" t="str" cm="1">
        <f t="array" ref="BZ202">_xlfn.XLOOKUP($A202&amp;BZ$5,'[1]NBA-Data-1980-2019'!$B$1:$B$16305&amp;'[1]NBA-Data-1980-2019'!$A$1:$A$16305,'[1]NBA-Data-1980-2019'!$F$1:$F$16305,"",0)</f>
        <v/>
      </c>
      <c r="CA202" s="2" t="str" cm="1">
        <f t="array" ref="CA202">_xlfn.XLOOKUP($A202&amp;CA$5,'[1]NBA-Data-1980-2019'!$B$1:$B$16305&amp;'[1]NBA-Data-1980-2019'!$A$1:$A$16305,'[1]NBA-Data-1980-2019'!$F$1:$F$16305,"",0)</f>
        <v/>
      </c>
      <c r="CB202" s="2" t="str" cm="1">
        <f t="array" ref="CB202">_xlfn.XLOOKUP($A202&amp;CB$5,'[1]NBA-Data-1980-2019'!$B$1:$B$16305&amp;'[1]NBA-Data-1980-2019'!$A$1:$A$16305,'[1]NBA-Data-1980-2019'!$F$1:$F$16305,"",0)</f>
        <v/>
      </c>
      <c r="CC202" s="2" t="str" cm="1">
        <f t="array" ref="CC202">_xlfn.XLOOKUP($A202&amp;CC$5,'[1]NBA-Data-1980-2019'!$B$1:$B$16305&amp;'[1]NBA-Data-1980-2019'!$A$1:$A$16305,'[1]NBA-Data-1980-2019'!$F$1:$F$16305,"",0)</f>
        <v/>
      </c>
      <c r="CD202" s="2" t="str" cm="1">
        <f t="array" ref="CD202">_xlfn.XLOOKUP($A202&amp;CD$5,'[1]NBA-Data-1980-2019'!$B$1:$B$16305&amp;'[1]NBA-Data-1980-2019'!$A$1:$A$16305,'[1]NBA-Data-1980-2019'!$F$1:$F$16305,"",0)</f>
        <v/>
      </c>
      <c r="CE202" s="2" t="str" cm="1">
        <f t="array" ref="CE202">_xlfn.XLOOKUP($A202&amp;CE$5,'[1]NBA-Data-1980-2019'!$B$1:$B$16305&amp;'[1]NBA-Data-1980-2019'!$A$1:$A$16305,'[1]NBA-Data-1980-2019'!$F$1:$F$16305,"",0)</f>
        <v/>
      </c>
      <c r="CF202" s="2" t="str" cm="1">
        <f t="array" ref="CF202">_xlfn.XLOOKUP($A202&amp;CF$5,'[1]NBA-Data-1980-2019'!$B$1:$B$16305&amp;'[1]NBA-Data-1980-2019'!$A$1:$A$16305,'[1]NBA-Data-1980-2019'!$F$1:$F$16305,"",0)</f>
        <v/>
      </c>
      <c r="CG202" s="2" t="str" cm="1">
        <f t="array" ref="CG202">_xlfn.XLOOKUP($A202&amp;CG$5,'[1]NBA-Data-1980-2019'!$B$1:$B$16305&amp;'[1]NBA-Data-1980-2019'!$A$1:$A$16305,'[1]NBA-Data-1980-2019'!$F$1:$F$16305,"",0)</f>
        <v/>
      </c>
      <c r="CH202" s="2" t="str" cm="1">
        <f t="array" ref="CH202">_xlfn.XLOOKUP($A202&amp;CH$5,'[1]NBA-Data-1980-2019'!$B$1:$B$16305&amp;'[1]NBA-Data-1980-2019'!$A$1:$A$16305,'[1]NBA-Data-1980-2019'!$F$1:$F$16305,"",0)</f>
        <v/>
      </c>
      <c r="CI202" s="2" cm="1">
        <f t="array" ref="CI202">_xlfn.XLOOKUP($A202&amp;CI$5,'[1]NBA-Data-1980-2019'!$B$1:$B$16305&amp;'[1]NBA-Data-1980-2019'!$A$1:$A$16305,'[1]NBA-Data-1980-2019'!$F$1:$F$16305,"",0)</f>
        <v>16.600000000000001</v>
      </c>
      <c r="CJ202" s="2" cm="1">
        <f t="array" ref="CJ202">_xlfn.XLOOKUP($A202&amp;CJ$5,'[1]NBA-Data-1980-2019'!$B$1:$B$16305&amp;'[1]NBA-Data-1980-2019'!$A$1:$A$16305,'[1]NBA-Data-1980-2019'!$F$1:$F$16305,"",0)</f>
        <v>16.399999999999999</v>
      </c>
      <c r="CK202" s="2" cm="1">
        <f t="array" ref="CK202">_xlfn.XLOOKUP($A202&amp;CK$5,'[1]NBA-Data-1980-2019'!$B$1:$B$16305&amp;'[1]NBA-Data-1980-2019'!$A$1:$A$16305,'[1]NBA-Data-1980-2019'!$F$1:$F$16305,"",0)</f>
        <v>19.399999999999999</v>
      </c>
      <c r="CL202" s="2" cm="1">
        <f t="array" ref="CL202">_xlfn.XLOOKUP($A202&amp;CL$5,'[1]NBA-Data-1980-2019'!$B$1:$B$16305&amp;'[1]NBA-Data-1980-2019'!$A$1:$A$16305,'[1]NBA-Data-1980-2019'!$F$1:$F$16305,"",0)</f>
        <v>22</v>
      </c>
      <c r="CM202" s="2" cm="1">
        <f t="array" ref="CM202">_xlfn.XLOOKUP($A202&amp;CM$5,'[1]NBA-Data-1980-2019'!$B$1:$B$16305&amp;'[1]NBA-Data-1980-2019'!$A$1:$A$16305,'[1]NBA-Data-1980-2019'!$F$1:$F$16305,"",0)</f>
        <v>26</v>
      </c>
      <c r="CN202" s="2" cm="1">
        <f t="array" ref="CN202">_xlfn.XLOOKUP($A202&amp;CN$5,'[1]NBA-Data-1980-2019'!$B$1:$B$16305&amp;'[1]NBA-Data-1980-2019'!$A$1:$A$16305,'[1]NBA-Data-1980-2019'!$F$1:$F$16305,"",0)</f>
        <v>27.5</v>
      </c>
      <c r="CO202" s="2" cm="1">
        <f t="array" ref="CO202">_xlfn.XLOOKUP($A202&amp;CO$5,'[1]NBA-Data-1980-2019'!$B$1:$B$16305&amp;'[1]NBA-Data-1980-2019'!$A$1:$A$16305,'[1]NBA-Data-1980-2019'!$F$1:$F$16305,"",0)</f>
        <v>26</v>
      </c>
      <c r="CP202" s="2" cm="1">
        <f t="array" ref="CP202">_xlfn.XLOOKUP($A202&amp;CP$5,'[1]NBA-Data-1980-2019'!$B$1:$B$16305&amp;'[1]NBA-Data-1980-2019'!$A$1:$A$16305,'[1]NBA-Data-1980-2019'!$F$1:$F$16305,"",0)</f>
        <v>25.8</v>
      </c>
      <c r="CQ202" s="2" t="str" cm="1">
        <f t="array" ref="CQ202">_xlfn.XLOOKUP($A202&amp;CQ$5,'[1]NBA-Data-1980-2019'!$B$1:$B$16305&amp;'[1]NBA-Data-1980-2019'!$A$1:$A$16305,'[1]NBA-Data-1980-2019'!$F$1:$F$16305,"",0)</f>
        <v/>
      </c>
      <c r="CR202" s="2" t="str" cm="1">
        <f t="array" ref="CR202">_xlfn.XLOOKUP($A202&amp;CR$5,'[1]NBA-Data-1980-2019'!$B$1:$B$16305&amp;'[1]NBA-Data-1980-2019'!$A$1:$A$16305,'[1]NBA-Data-1980-2019'!$F$1:$F$16305,"",0)</f>
        <v/>
      </c>
      <c r="CS202" s="2" t="str" cm="1">
        <f t="array" ref="CS202">_xlfn.XLOOKUP($A202&amp;CS$5,'[1]NBA-Data-1980-2019'!$B$1:$B$16305&amp;'[1]NBA-Data-1980-2019'!$A$1:$A$16305,'[1]NBA-Data-1980-2019'!$F$1:$F$16305,"",0)</f>
        <v/>
      </c>
      <c r="CU202" s="2" t="str">
        <f>_xlfn.XLOOKUP($A202,TEAMS!$G$1:$G$839,TEAMS!$H$1:$H$839,"",0)</f>
        <v>SF</v>
      </c>
      <c r="CV202" s="2" t="str">
        <f>_xlfn.XLOOKUP($CU202,DASHBOARD!$B$22:$B$27,DASHBOARD!$C$22:$C$27,"",0)</f>
        <v>FORWARD</v>
      </c>
      <c r="CY202" s="63">
        <f>SUMIFS('[1]NBA-Data-1980-2019'!$G$1:$G$16305,'[1]NBA-Data-1980-2019'!$B$1:$B$16305,$A202,'[1]NBA-Data-1980-2019'!$A$1:$A$16305,CY$9)</f>
        <v>0</v>
      </c>
      <c r="CZ202" s="63">
        <f>SUMIFS('[1]NBA-Data-1980-2019'!$G$1:$G$16305,'[1]NBA-Data-1980-2019'!$B$1:$B$16305,$A202,'[1]NBA-Data-1980-2019'!$A$1:$A$16305,CZ$9)</f>
        <v>0</v>
      </c>
      <c r="DA202" s="63">
        <f>SUMIFS('[1]NBA-Data-1980-2019'!$G$1:$G$16305,'[1]NBA-Data-1980-2019'!$B$1:$B$16305,$A202,'[1]NBA-Data-1980-2019'!$A$1:$A$16305,DA$9)</f>
        <v>0</v>
      </c>
      <c r="DB202" s="63">
        <f>SUMIFS('[1]NBA-Data-1980-2019'!$G$1:$G$16305,'[1]NBA-Data-1980-2019'!$B$1:$B$16305,$A202,'[1]NBA-Data-1980-2019'!$A$1:$A$16305,DB$9)</f>
        <v>0</v>
      </c>
      <c r="DC202" s="63">
        <f>SUMIFS('[1]NBA-Data-1980-2019'!$G$1:$G$16305,'[1]NBA-Data-1980-2019'!$B$1:$B$16305,$A202,'[1]NBA-Data-1980-2019'!$A$1:$A$16305,DC$9)</f>
        <v>0</v>
      </c>
      <c r="DD202" s="63">
        <f>SUMIFS('[1]NBA-Data-1980-2019'!$G$1:$G$16305,'[1]NBA-Data-1980-2019'!$B$1:$B$16305,$A202,'[1]NBA-Data-1980-2019'!$A$1:$A$16305,DD$9)</f>
        <v>0</v>
      </c>
      <c r="DE202" s="63">
        <f>SUMIFS('[1]NBA-Data-1980-2019'!$G$1:$G$16305,'[1]NBA-Data-1980-2019'!$B$1:$B$16305,$A202,'[1]NBA-Data-1980-2019'!$A$1:$A$16305,DE$9)</f>
        <v>0</v>
      </c>
      <c r="DF202" s="63">
        <f>SUMIFS('[1]NBA-Data-1980-2019'!$G$1:$G$16305,'[1]NBA-Data-1980-2019'!$B$1:$B$16305,$A202,'[1]NBA-Data-1980-2019'!$A$1:$A$16305,DF$9)</f>
        <v>0</v>
      </c>
      <c r="DG202" s="63">
        <f>SUMIFS('[1]NBA-Data-1980-2019'!$G$1:$G$16305,'[1]NBA-Data-1980-2019'!$B$1:$B$16305,$A202,'[1]NBA-Data-1980-2019'!$A$1:$A$16305,DG$9)</f>
        <v>0</v>
      </c>
      <c r="DH202" s="63">
        <f>SUMIFS('[1]NBA-Data-1980-2019'!$G$1:$G$16305,'[1]NBA-Data-1980-2019'!$B$1:$B$16305,$A202,'[1]NBA-Data-1980-2019'!$A$1:$A$16305,DH$9)</f>
        <v>0</v>
      </c>
      <c r="DI202" s="63">
        <f>SUMIFS('[1]NBA-Data-1980-2019'!$G$1:$G$16305,'[1]NBA-Data-1980-2019'!$B$1:$B$16305,$A202,'[1]NBA-Data-1980-2019'!$A$1:$A$16305,DI$9)</f>
        <v>0</v>
      </c>
      <c r="DJ202" s="63">
        <f>SUMIFS('[1]NBA-Data-1980-2019'!$G$1:$G$16305,'[1]NBA-Data-1980-2019'!$B$1:$B$16305,$A202,'[1]NBA-Data-1980-2019'!$A$1:$A$16305,DJ$9)</f>
        <v>0</v>
      </c>
      <c r="DK202" s="63">
        <f>SUMIFS('[1]NBA-Data-1980-2019'!$G$1:$G$16305,'[1]NBA-Data-1980-2019'!$B$1:$B$16305,$A202,'[1]NBA-Data-1980-2019'!$A$1:$A$16305,DK$9)</f>
        <v>0</v>
      </c>
      <c r="DL202" s="63">
        <f>SUMIFS('[1]NBA-Data-1980-2019'!$G$1:$G$16305,'[1]NBA-Data-1980-2019'!$B$1:$B$16305,$A202,'[1]NBA-Data-1980-2019'!$A$1:$A$16305,DL$9)</f>
        <v>0</v>
      </c>
      <c r="DM202" s="63">
        <f>SUMIFS('[1]NBA-Data-1980-2019'!$G$1:$G$16305,'[1]NBA-Data-1980-2019'!$B$1:$B$16305,$A202,'[1]NBA-Data-1980-2019'!$A$1:$A$16305,DM$9)</f>
        <v>0</v>
      </c>
      <c r="DN202" s="63">
        <f>SUMIFS('[1]NBA-Data-1980-2019'!$G$1:$G$16305,'[1]NBA-Data-1980-2019'!$B$1:$B$16305,$A202,'[1]NBA-Data-1980-2019'!$A$1:$A$16305,DN$9)</f>
        <v>0</v>
      </c>
      <c r="DO202" s="63">
        <f>SUMIFS('[1]NBA-Data-1980-2019'!$G$1:$G$16305,'[1]NBA-Data-1980-2019'!$B$1:$B$16305,$A202,'[1]NBA-Data-1980-2019'!$A$1:$A$16305,DO$9)</f>
        <v>0</v>
      </c>
      <c r="DP202" s="63">
        <f>SUMIFS('[1]NBA-Data-1980-2019'!$G$1:$G$16305,'[1]NBA-Data-1980-2019'!$B$1:$B$16305,$A202,'[1]NBA-Data-1980-2019'!$A$1:$A$16305,DP$9)</f>
        <v>0</v>
      </c>
      <c r="DQ202" s="63">
        <f>SUMIFS('[1]NBA-Data-1980-2019'!$G$1:$G$16305,'[1]NBA-Data-1980-2019'!$B$1:$B$16305,$A202,'[1]NBA-Data-1980-2019'!$A$1:$A$16305,DQ$9)</f>
        <v>0</v>
      </c>
      <c r="DR202" s="63">
        <f>SUMIFS('[1]NBA-Data-1980-2019'!$G$1:$G$16305,'[1]NBA-Data-1980-2019'!$B$1:$B$16305,$A202,'[1]NBA-Data-1980-2019'!$A$1:$A$16305,DR$9)</f>
        <v>0</v>
      </c>
      <c r="DS202" s="63">
        <f>SUMIFS('[1]NBA-Data-1980-2019'!$G$1:$G$16305,'[1]NBA-Data-1980-2019'!$B$1:$B$16305,$A202,'[1]NBA-Data-1980-2019'!$A$1:$A$16305,DS$9)</f>
        <v>0</v>
      </c>
      <c r="DT202" s="63">
        <f>SUMIFS('[1]NBA-Data-1980-2019'!$G$1:$G$16305,'[1]NBA-Data-1980-2019'!$B$1:$B$16305,$A202,'[1]NBA-Data-1980-2019'!$A$1:$A$16305,DT$9)</f>
        <v>1731960</v>
      </c>
      <c r="DU202" s="63">
        <f>SUMIFS('[1]NBA-Data-1980-2019'!$G$1:$G$16305,'[1]NBA-Data-1980-2019'!$B$1:$B$16305,$A202,'[1]NBA-Data-1980-2019'!$A$1:$A$16305,DU$9)</f>
        <v>1861920</v>
      </c>
      <c r="DV202" s="63">
        <f>SUMIFS('[1]NBA-Data-1980-2019'!$G$1:$G$16305,'[1]NBA-Data-1980-2019'!$B$1:$B$16305,$A202,'[1]NBA-Data-1980-2019'!$A$1:$A$16305,DV$9)</f>
        <v>1887840</v>
      </c>
      <c r="DW202" s="63">
        <f>SUMIFS('[1]NBA-Data-1980-2019'!$G$1:$G$16305,'[1]NBA-Data-1980-2019'!$B$1:$B$16305,$A202,'[1]NBA-Data-1980-2019'!$A$1:$A$16305,DW$9)</f>
        <v>2894059</v>
      </c>
      <c r="DX202" s="63">
        <f>SUMIFS('[1]NBA-Data-1980-2019'!$G$1:$G$16305,'[1]NBA-Data-1980-2019'!$B$1:$B$16305,$A202,'[1]NBA-Data-1980-2019'!$A$1:$A$16305,DX$9)</f>
        <v>16500000</v>
      </c>
      <c r="DY202" s="63">
        <f>SUMIFS('[1]NBA-Data-1980-2019'!$G$1:$G$16305,'[1]NBA-Data-1980-2019'!$B$1:$B$16305,$A202,'[1]NBA-Data-1980-2019'!$A$1:$A$16305,DY$9)</f>
        <v>17638063</v>
      </c>
      <c r="DZ202" s="63">
        <f>SUMIFS('[1]NBA-Data-1980-2019'!$G$1:$G$16305,'[1]NBA-Data-1980-2019'!$B$1:$B$16305,$A202,'[1]NBA-Data-1980-2019'!$A$1:$A$16305,DZ$9)</f>
        <v>18868625</v>
      </c>
      <c r="EA202" s="63">
        <f>SUMIFS('[1]NBA-Data-1980-2019'!$G$1:$G$16305,'[1]NBA-Data-1980-2019'!$B$1:$B$16305,$A202,'[1]NBA-Data-1980-2019'!$A$1:$A$16305,EA$9)</f>
        <v>23114067</v>
      </c>
      <c r="EB202" s="63">
        <f>SUMIFS('[1]NBA-Data-1980-2019'!$G$1:$G$16305,'[1]NBA-Data-1980-2019'!$B$1:$B$16305,$A202,'[1]NBA-Data-1980-2019'!$A$1:$A$16305,EB$9)</f>
        <v>0</v>
      </c>
      <c r="EC202" s="63">
        <f>SUMIFS('[1]NBA-Data-1980-2019'!$G$1:$G$16305,'[1]NBA-Data-1980-2019'!$B$1:$B$16305,$A202,'[1]NBA-Data-1980-2019'!$A$1:$A$16305,EC$9)</f>
        <v>0</v>
      </c>
      <c r="ED202" s="63">
        <f>SUMIFS('[1]NBA-Data-1980-2019'!$G$1:$G$16305,'[1]NBA-Data-1980-2019'!$B$1:$B$16305,$A202,'[1]NBA-Data-1980-2019'!$A$1:$A$16305,ED$9)</f>
        <v>0</v>
      </c>
      <c r="EH202" s="2" t="s">
        <v>1483</v>
      </c>
    </row>
    <row r="203" spans="1:165" x14ac:dyDescent="0.2">
      <c r="A203" s="2" t="s">
        <v>1057</v>
      </c>
      <c r="B203" s="2" t="str" cm="1">
        <f t="array" ref="B203">_xlfn.XLOOKUP($A203&amp;B$5,'[1]NBA-Data-1980-2019'!$B$1:$B$16305&amp;'[1]NBA-Data-1980-2019'!$A$1:$A$16305,'[1]NBA-Data-1980-2019'!$D$1:$D$16305,"",0)</f>
        <v/>
      </c>
      <c r="C203" s="2" t="str" cm="1">
        <f t="array" ref="C203">_xlfn.XLOOKUP($A203&amp;C$5,'[1]NBA-Data-1980-2019'!$B$1:$B$16305&amp;'[1]NBA-Data-1980-2019'!$A$1:$A$16305,'[1]NBA-Data-1980-2019'!$D$1:$D$16305,"",0)</f>
        <v/>
      </c>
      <c r="D203" s="2" t="str" cm="1">
        <f t="array" ref="D203">_xlfn.XLOOKUP($A203&amp;D$5,'[1]NBA-Data-1980-2019'!$B$1:$B$16305&amp;'[1]NBA-Data-1980-2019'!$A$1:$A$16305,'[1]NBA-Data-1980-2019'!$D$1:$D$16305,"",0)</f>
        <v/>
      </c>
      <c r="E203" s="2" t="str" cm="1">
        <f t="array" ref="E203">_xlfn.XLOOKUP($A203&amp;E$5,'[1]NBA-Data-1980-2019'!$B$1:$B$16305&amp;'[1]NBA-Data-1980-2019'!$A$1:$A$16305,'[1]NBA-Data-1980-2019'!$D$1:$D$16305,"",0)</f>
        <v/>
      </c>
      <c r="F203" s="2" t="str" cm="1">
        <f t="array" ref="F203">_xlfn.XLOOKUP($A203&amp;F$5,'[1]NBA-Data-1980-2019'!$B$1:$B$16305&amp;'[1]NBA-Data-1980-2019'!$A$1:$A$16305,'[1]NBA-Data-1980-2019'!$D$1:$D$16305,"",0)</f>
        <v/>
      </c>
      <c r="G203" s="2" t="str" cm="1">
        <f t="array" ref="G203">_xlfn.XLOOKUP($A203&amp;G$5,'[1]NBA-Data-1980-2019'!$B$1:$B$16305&amp;'[1]NBA-Data-1980-2019'!$A$1:$A$16305,'[1]NBA-Data-1980-2019'!$D$1:$D$16305,"",0)</f>
        <v/>
      </c>
      <c r="H203" s="2" t="str" cm="1">
        <f t="array" ref="H203">_xlfn.XLOOKUP($A203&amp;H$5,'[1]NBA-Data-1980-2019'!$B$1:$B$16305&amp;'[1]NBA-Data-1980-2019'!$A$1:$A$16305,'[1]NBA-Data-1980-2019'!$D$1:$D$16305,"",0)</f>
        <v/>
      </c>
      <c r="I203" s="2" t="str" cm="1">
        <f t="array" ref="I203">_xlfn.XLOOKUP($A203&amp;I$5,'[1]NBA-Data-1980-2019'!$B$1:$B$16305&amp;'[1]NBA-Data-1980-2019'!$A$1:$A$16305,'[1]NBA-Data-1980-2019'!$D$1:$D$16305,"",0)</f>
        <v>CHI</v>
      </c>
      <c r="J203" s="2" t="str" cm="1">
        <f t="array" ref="J203">_xlfn.XLOOKUP($A203&amp;J$5,'[1]NBA-Data-1980-2019'!$B$1:$B$16305&amp;'[1]NBA-Data-1980-2019'!$A$1:$A$16305,'[1]NBA-Data-1980-2019'!$D$1:$D$16305,"",0)</f>
        <v>CHI</v>
      </c>
      <c r="K203" s="2" t="str" cm="1">
        <f t="array" ref="K203">_xlfn.XLOOKUP($A203&amp;K$5,'[1]NBA-Data-1980-2019'!$B$1:$B$16305&amp;'[1]NBA-Data-1980-2019'!$A$1:$A$16305,'[1]NBA-Data-1980-2019'!$D$1:$D$16305,"",0)</f>
        <v/>
      </c>
      <c r="L203" s="2" t="str" cm="1">
        <f t="array" ref="L203">_xlfn.XLOOKUP($A203&amp;L$5,'[1]NBA-Data-1980-2019'!$B$1:$B$16305&amp;'[1]NBA-Data-1980-2019'!$A$1:$A$16305,'[1]NBA-Data-1980-2019'!$D$1:$D$16305,"",0)</f>
        <v/>
      </c>
      <c r="M203" s="2" t="str" cm="1">
        <f t="array" ref="M203">_xlfn.XLOOKUP($A203&amp;M$5,'[1]NBA-Data-1980-2019'!$B$1:$B$16305&amp;'[1]NBA-Data-1980-2019'!$A$1:$A$16305,'[1]NBA-Data-1980-2019'!$D$1:$D$16305,"",0)</f>
        <v/>
      </c>
      <c r="N203" s="2" t="str" cm="1">
        <f t="array" ref="N203">_xlfn.XLOOKUP($A203&amp;N$5,'[1]NBA-Data-1980-2019'!$B$1:$B$16305&amp;'[1]NBA-Data-1980-2019'!$A$1:$A$16305,'[1]NBA-Data-1980-2019'!$D$1:$D$16305,"",0)</f>
        <v/>
      </c>
      <c r="O203" s="2" t="str" cm="1">
        <f t="array" ref="O203">_xlfn.XLOOKUP($A203&amp;O$5,'[1]NBA-Data-1980-2019'!$B$1:$B$16305&amp;'[1]NBA-Data-1980-2019'!$A$1:$A$16305,'[1]NBA-Data-1980-2019'!$D$1:$D$16305,"",0)</f>
        <v/>
      </c>
      <c r="P203" s="2" t="str" cm="1">
        <f t="array" ref="P203">_xlfn.XLOOKUP($A203&amp;P$5,'[1]NBA-Data-1980-2019'!$B$1:$B$16305&amp;'[1]NBA-Data-1980-2019'!$A$1:$A$16305,'[1]NBA-Data-1980-2019'!$D$1:$D$16305,"",0)</f>
        <v/>
      </c>
      <c r="Q203" s="2" t="str" cm="1">
        <f t="array" ref="Q203">_xlfn.XLOOKUP($A203&amp;Q$5,'[1]NBA-Data-1980-2019'!$B$1:$B$16305&amp;'[1]NBA-Data-1980-2019'!$A$1:$A$16305,'[1]NBA-Data-1980-2019'!$D$1:$D$16305,"",0)</f>
        <v/>
      </c>
      <c r="R203" s="2" t="str" cm="1">
        <f t="array" ref="R203">_xlfn.XLOOKUP($A203&amp;R$5,'[1]NBA-Data-1980-2019'!$B$1:$B$16305&amp;'[1]NBA-Data-1980-2019'!$A$1:$A$16305,'[1]NBA-Data-1980-2019'!$D$1:$D$16305,"",0)</f>
        <v/>
      </c>
      <c r="S203" s="2" t="str" cm="1">
        <f t="array" ref="S203">_xlfn.XLOOKUP($A203&amp;S$5,'[1]NBA-Data-1980-2019'!$B$1:$B$16305&amp;'[1]NBA-Data-1980-2019'!$A$1:$A$16305,'[1]NBA-Data-1980-2019'!$D$1:$D$16305,"",0)</f>
        <v/>
      </c>
      <c r="T203" s="2" t="str" cm="1">
        <f t="array" ref="T203">_xlfn.XLOOKUP($A203&amp;T$5,'[1]NBA-Data-1980-2019'!$B$1:$B$16305&amp;'[1]NBA-Data-1980-2019'!$A$1:$A$16305,'[1]NBA-Data-1980-2019'!$D$1:$D$16305,"",0)</f>
        <v/>
      </c>
      <c r="U203" s="2" t="str" cm="1">
        <f t="array" ref="U203">_xlfn.XLOOKUP($A203&amp;U$5,'[1]NBA-Data-1980-2019'!$B$1:$B$16305&amp;'[1]NBA-Data-1980-2019'!$A$1:$A$16305,'[1]NBA-Data-1980-2019'!$D$1:$D$16305,"",0)</f>
        <v/>
      </c>
      <c r="V203" s="2" t="str" cm="1">
        <f t="array" ref="V203">_xlfn.XLOOKUP($A203&amp;V$5,'[1]NBA-Data-1980-2019'!$B$1:$B$16305&amp;'[1]NBA-Data-1980-2019'!$A$1:$A$16305,'[1]NBA-Data-1980-2019'!$D$1:$D$16305,"",0)</f>
        <v/>
      </c>
      <c r="W203" s="2" t="str" cm="1">
        <f t="array" ref="W203">_xlfn.XLOOKUP($A203&amp;W$5,'[1]NBA-Data-1980-2019'!$B$1:$B$16305&amp;'[1]NBA-Data-1980-2019'!$A$1:$A$16305,'[1]NBA-Data-1980-2019'!$D$1:$D$16305,"",0)</f>
        <v/>
      </c>
      <c r="X203" s="2" t="str" cm="1">
        <f t="array" ref="X203">_xlfn.XLOOKUP($A203&amp;X$5,'[1]NBA-Data-1980-2019'!$B$1:$B$16305&amp;'[1]NBA-Data-1980-2019'!$A$1:$A$16305,'[1]NBA-Data-1980-2019'!$D$1:$D$16305,"",0)</f>
        <v/>
      </c>
      <c r="Y203" s="2" t="str" cm="1">
        <f t="array" ref="Y203">_xlfn.XLOOKUP($A203&amp;Y$5,'[1]NBA-Data-1980-2019'!$B$1:$B$16305&amp;'[1]NBA-Data-1980-2019'!$A$1:$A$16305,'[1]NBA-Data-1980-2019'!$D$1:$D$16305,"",0)</f>
        <v/>
      </c>
      <c r="Z203" s="2" t="str" cm="1">
        <f t="array" ref="Z203">_xlfn.XLOOKUP($A203&amp;Z$5,'[1]NBA-Data-1980-2019'!$B$1:$B$16305&amp;'[1]NBA-Data-1980-2019'!$A$1:$A$16305,'[1]NBA-Data-1980-2019'!$D$1:$D$16305,"",0)</f>
        <v/>
      </c>
      <c r="AA203" s="2" t="str" cm="1">
        <f t="array" ref="AA203">_xlfn.XLOOKUP($A203&amp;AA$5,'[1]NBA-Data-1980-2019'!$B$1:$B$16305&amp;'[1]NBA-Data-1980-2019'!$A$1:$A$16305,'[1]NBA-Data-1980-2019'!$D$1:$D$16305,"",0)</f>
        <v/>
      </c>
      <c r="AB203" s="2" t="str" cm="1">
        <f t="array" ref="AB203">_xlfn.XLOOKUP($A203&amp;AB$5,'[1]NBA-Data-1980-2019'!$B$1:$B$16305&amp;'[1]NBA-Data-1980-2019'!$A$1:$A$16305,'[1]NBA-Data-1980-2019'!$D$1:$D$16305,"",0)</f>
        <v/>
      </c>
      <c r="AC203" s="2" t="str" cm="1">
        <f t="array" ref="AC203">_xlfn.XLOOKUP($A203&amp;AC$5,'[1]NBA-Data-1980-2019'!$B$1:$B$16305&amp;'[1]NBA-Data-1980-2019'!$A$1:$A$16305,'[1]NBA-Data-1980-2019'!$D$1:$D$16305,"",0)</f>
        <v/>
      </c>
      <c r="AD203" s="2" t="str" cm="1">
        <f t="array" ref="AD203">_xlfn.XLOOKUP($A203&amp;AD$5,'[1]NBA-Data-1980-2019'!$B$1:$B$16305&amp;'[1]NBA-Data-1980-2019'!$A$1:$A$16305,'[1]NBA-Data-1980-2019'!$D$1:$D$16305,"",0)</f>
        <v/>
      </c>
      <c r="AE203" s="2" t="str" cm="1">
        <f t="array" ref="AE203">_xlfn.XLOOKUP($A203&amp;AE$5,'[1]NBA-Data-1980-2019'!$B$1:$B$16305&amp;'[1]NBA-Data-1980-2019'!$A$1:$A$16305,'[1]NBA-Data-1980-2019'!$D$1:$D$16305,"",0)</f>
        <v/>
      </c>
      <c r="AF203" s="2" t="str" cm="1">
        <f t="array" ref="AF203">_xlfn.XLOOKUP($A203&amp;AF$5,'[1]NBA-Data-1980-2019'!$B$1:$B$16305&amp;'[1]NBA-Data-1980-2019'!$A$1:$A$16305,'[1]NBA-Data-1980-2019'!$D$1:$D$16305,"",0)</f>
        <v/>
      </c>
      <c r="AG203" s="2" t="str" cm="1">
        <f t="array" ref="AG203">_xlfn.XLOOKUP($A203&amp;AG$5,'[1]NBA-Data-1980-2019'!$B$1:$B$16305&amp;'[1]NBA-Data-1980-2019'!$A$1:$A$16305,'[1]NBA-Data-1980-2019'!$D$1:$D$16305,"",0)</f>
        <v/>
      </c>
      <c r="AH203" s="2" t="str" cm="1">
        <f t="array" ref="AH203">_xlfn.XLOOKUP($A203&amp;AH$5,'[1]NBA-Data-1980-2019'!$B$1:$B$16305&amp;'[1]NBA-Data-1980-2019'!$A$1:$A$16305,'[1]NBA-Data-1980-2019'!$H$1:$H$16305,"",0)</f>
        <v/>
      </c>
      <c r="AI203" s="2" t="str" cm="1">
        <f t="array" ref="AI203">_xlfn.XLOOKUP($A203&amp;AI$5,'[1]NBA-Data-1980-2019'!$B$1:$B$16305&amp;'[1]NBA-Data-1980-2019'!$A$1:$A$16305,'[1]NBA-Data-1980-2019'!$H$1:$H$16305,"",0)</f>
        <v/>
      </c>
      <c r="AJ203" s="2" t="str" cm="1">
        <f t="array" ref="AJ203">_xlfn.XLOOKUP($A203&amp;AJ$5,'[1]NBA-Data-1980-2019'!$B$1:$B$16305&amp;'[1]NBA-Data-1980-2019'!$A$1:$A$16305,'[1]NBA-Data-1980-2019'!$H$1:$H$16305,"",0)</f>
        <v/>
      </c>
      <c r="AK203" s="2" t="str" cm="1">
        <f t="array" ref="AK203">_xlfn.XLOOKUP($A203&amp;AK$5,'[1]NBA-Data-1980-2019'!$B$1:$B$16305&amp;'[1]NBA-Data-1980-2019'!$A$1:$A$16305,'[1]NBA-Data-1980-2019'!$H$1:$H$16305,"",0)</f>
        <v/>
      </c>
      <c r="AL203" s="2" t="str" cm="1">
        <f t="array" ref="AL203">_xlfn.XLOOKUP($A203&amp;AL$5,'[1]NBA-Data-1980-2019'!$B$1:$B$16305&amp;'[1]NBA-Data-1980-2019'!$A$1:$A$16305,'[1]NBA-Data-1980-2019'!$H$1:$H$16305,"",0)</f>
        <v/>
      </c>
      <c r="AM203" s="2" t="str" cm="1">
        <f t="array" ref="AM203">_xlfn.XLOOKUP($A203&amp;AM$5,'[1]NBA-Data-1980-2019'!$B$1:$B$16305&amp;'[1]NBA-Data-1980-2019'!$A$1:$A$16305,'[1]NBA-Data-1980-2019'!$H$1:$H$16305,"",0)</f>
        <v/>
      </c>
      <c r="AN203" s="2" t="str" cm="1">
        <f t="array" ref="AN203">_xlfn.XLOOKUP($A203&amp;AN$5,'[1]NBA-Data-1980-2019'!$B$1:$B$16305&amp;'[1]NBA-Data-1980-2019'!$A$1:$A$16305,'[1]NBA-Data-1980-2019'!$H$1:$H$16305,"",0)</f>
        <v/>
      </c>
      <c r="AO203" s="2" cm="1">
        <f t="array" ref="AO203">_xlfn.XLOOKUP($A203&amp;AO$5,'[1]NBA-Data-1980-2019'!$B$1:$B$16305&amp;'[1]NBA-Data-1980-2019'!$A$1:$A$16305,'[1]NBA-Data-1980-2019'!$H$1:$H$16305,"",0)</f>
        <v>16.799999999999997</v>
      </c>
      <c r="AP203" s="2" cm="1">
        <f t="array" ref="AP203">_xlfn.XLOOKUP($A203&amp;AP$5,'[1]NBA-Data-1980-2019'!$B$1:$B$16305&amp;'[1]NBA-Data-1980-2019'!$A$1:$A$16305,'[1]NBA-Data-1980-2019'!$H$1:$H$16305,"",0)</f>
        <v>432.9</v>
      </c>
      <c r="AQ203" s="2" t="str" cm="1">
        <f t="array" ref="AQ203">_xlfn.XLOOKUP($A203&amp;AQ$5,'[1]NBA-Data-1980-2019'!$B$1:$B$16305&amp;'[1]NBA-Data-1980-2019'!$A$1:$A$16305,'[1]NBA-Data-1980-2019'!$H$1:$H$16305,"",0)</f>
        <v/>
      </c>
      <c r="AR203" s="2" t="str" cm="1">
        <f t="array" ref="AR203">_xlfn.XLOOKUP($A203&amp;AR$5,'[1]NBA-Data-1980-2019'!$B$1:$B$16305&amp;'[1]NBA-Data-1980-2019'!$A$1:$A$16305,'[1]NBA-Data-1980-2019'!$H$1:$H$16305,"",0)</f>
        <v/>
      </c>
      <c r="AS203" s="2" t="str" cm="1">
        <f t="array" ref="AS203">_xlfn.XLOOKUP($A203&amp;AS$5,'[1]NBA-Data-1980-2019'!$B$1:$B$16305&amp;'[1]NBA-Data-1980-2019'!$A$1:$A$16305,'[1]NBA-Data-1980-2019'!$H$1:$H$16305,"",0)</f>
        <v/>
      </c>
      <c r="AT203" s="2" t="str" cm="1">
        <f t="array" ref="AT203">_xlfn.XLOOKUP($A203&amp;AT$5,'[1]NBA-Data-1980-2019'!$B$1:$B$16305&amp;'[1]NBA-Data-1980-2019'!$A$1:$A$16305,'[1]NBA-Data-1980-2019'!$H$1:$H$16305,"",0)</f>
        <v/>
      </c>
      <c r="AU203" s="2" t="str" cm="1">
        <f t="array" ref="AU203">_xlfn.XLOOKUP($A203&amp;AU$5,'[1]NBA-Data-1980-2019'!$B$1:$B$16305&amp;'[1]NBA-Data-1980-2019'!$A$1:$A$16305,'[1]NBA-Data-1980-2019'!$H$1:$H$16305,"",0)</f>
        <v/>
      </c>
      <c r="AV203" s="2" t="str" cm="1">
        <f t="array" ref="AV203">_xlfn.XLOOKUP($A203&amp;AV$5,'[1]NBA-Data-1980-2019'!$B$1:$B$16305&amp;'[1]NBA-Data-1980-2019'!$A$1:$A$16305,'[1]NBA-Data-1980-2019'!$H$1:$H$16305,"",0)</f>
        <v/>
      </c>
      <c r="AW203" s="2" t="str" cm="1">
        <f t="array" ref="AW203">_xlfn.XLOOKUP($A203&amp;AW$5,'[1]NBA-Data-1980-2019'!$B$1:$B$16305&amp;'[1]NBA-Data-1980-2019'!$A$1:$A$16305,'[1]NBA-Data-1980-2019'!$H$1:$H$16305,"",0)</f>
        <v/>
      </c>
      <c r="AX203" s="2" t="str" cm="1">
        <f t="array" ref="AX203">_xlfn.XLOOKUP($A203&amp;AX$5,'[1]NBA-Data-1980-2019'!$B$1:$B$16305&amp;'[1]NBA-Data-1980-2019'!$A$1:$A$16305,'[1]NBA-Data-1980-2019'!$H$1:$H$16305,"",0)</f>
        <v/>
      </c>
      <c r="AY203" s="2" t="str" cm="1">
        <f t="array" ref="AY203">_xlfn.XLOOKUP($A203&amp;AY$5,'[1]NBA-Data-1980-2019'!$B$1:$B$16305&amp;'[1]NBA-Data-1980-2019'!$A$1:$A$16305,'[1]NBA-Data-1980-2019'!$H$1:$H$16305,"",0)</f>
        <v/>
      </c>
      <c r="AZ203" s="2" t="str" cm="1">
        <f t="array" ref="AZ203">_xlfn.XLOOKUP($A203&amp;AZ$5,'[1]NBA-Data-1980-2019'!$B$1:$B$16305&amp;'[1]NBA-Data-1980-2019'!$A$1:$A$16305,'[1]NBA-Data-1980-2019'!$H$1:$H$16305,"",0)</f>
        <v/>
      </c>
      <c r="BA203" s="2" t="str" cm="1">
        <f t="array" ref="BA203">_xlfn.XLOOKUP($A203&amp;BA$5,'[1]NBA-Data-1980-2019'!$B$1:$B$16305&amp;'[1]NBA-Data-1980-2019'!$A$1:$A$16305,'[1]NBA-Data-1980-2019'!$H$1:$H$16305,"",0)</f>
        <v/>
      </c>
      <c r="BB203" s="2" t="str" cm="1">
        <f t="array" ref="BB203">_xlfn.XLOOKUP($A203&amp;BB$5,'[1]NBA-Data-1980-2019'!$B$1:$B$16305&amp;'[1]NBA-Data-1980-2019'!$A$1:$A$16305,'[1]NBA-Data-1980-2019'!$H$1:$H$16305,"",0)</f>
        <v/>
      </c>
      <c r="BC203" s="2" t="str" cm="1">
        <f t="array" ref="BC203">_xlfn.XLOOKUP($A203&amp;BC$5,'[1]NBA-Data-1980-2019'!$B$1:$B$16305&amp;'[1]NBA-Data-1980-2019'!$A$1:$A$16305,'[1]NBA-Data-1980-2019'!$H$1:$H$16305,"",0)</f>
        <v/>
      </c>
      <c r="BD203" s="2" t="str" cm="1">
        <f t="array" ref="BD203">_xlfn.XLOOKUP($A203&amp;BD$5,'[1]NBA-Data-1980-2019'!$B$1:$B$16305&amp;'[1]NBA-Data-1980-2019'!$A$1:$A$16305,'[1]NBA-Data-1980-2019'!$H$1:$H$16305,"",0)</f>
        <v/>
      </c>
      <c r="BE203" s="2" t="str" cm="1">
        <f t="array" ref="BE203">_xlfn.XLOOKUP($A203&amp;BE$5,'[1]NBA-Data-1980-2019'!$B$1:$B$16305&amp;'[1]NBA-Data-1980-2019'!$A$1:$A$16305,'[1]NBA-Data-1980-2019'!$H$1:$H$16305,"",0)</f>
        <v/>
      </c>
      <c r="BF203" s="2" t="str" cm="1">
        <f t="array" ref="BF203">_xlfn.XLOOKUP($A203&amp;BF$5,'[1]NBA-Data-1980-2019'!$B$1:$B$16305&amp;'[1]NBA-Data-1980-2019'!$A$1:$A$16305,'[1]NBA-Data-1980-2019'!$H$1:$H$16305,"",0)</f>
        <v/>
      </c>
      <c r="BG203" s="2" t="str" cm="1">
        <f t="array" ref="BG203">_xlfn.XLOOKUP($A203&amp;BG$5,'[1]NBA-Data-1980-2019'!$B$1:$B$16305&amp;'[1]NBA-Data-1980-2019'!$A$1:$A$16305,'[1]NBA-Data-1980-2019'!$H$1:$H$16305,"",0)</f>
        <v/>
      </c>
      <c r="BH203" s="2" t="str" cm="1">
        <f t="array" ref="BH203">_xlfn.XLOOKUP($A203&amp;BH$5,'[1]NBA-Data-1980-2019'!$B$1:$B$16305&amp;'[1]NBA-Data-1980-2019'!$A$1:$A$16305,'[1]NBA-Data-1980-2019'!$H$1:$H$16305,"",0)</f>
        <v/>
      </c>
      <c r="BI203" s="2" t="str" cm="1">
        <f t="array" ref="BI203">_xlfn.XLOOKUP($A203&amp;BI$5,'[1]NBA-Data-1980-2019'!$B$1:$B$16305&amp;'[1]NBA-Data-1980-2019'!$A$1:$A$16305,'[1]NBA-Data-1980-2019'!$H$1:$H$16305,"",0)</f>
        <v/>
      </c>
      <c r="BJ203" s="2" t="str" cm="1">
        <f t="array" ref="BJ203">_xlfn.XLOOKUP($A203&amp;BJ$5,'[1]NBA-Data-1980-2019'!$B$1:$B$16305&amp;'[1]NBA-Data-1980-2019'!$A$1:$A$16305,'[1]NBA-Data-1980-2019'!$H$1:$H$16305,"",0)</f>
        <v/>
      </c>
      <c r="BK203" s="2" t="str" cm="1">
        <f t="array" ref="BK203">_xlfn.XLOOKUP($A203&amp;BK$5,'[1]NBA-Data-1980-2019'!$B$1:$B$16305&amp;'[1]NBA-Data-1980-2019'!$A$1:$A$16305,'[1]NBA-Data-1980-2019'!$H$1:$H$16305,"",0)</f>
        <v/>
      </c>
      <c r="BL203" s="2" t="str" cm="1">
        <f t="array" ref="BL203">_xlfn.XLOOKUP($A203&amp;BL$5,'[1]NBA-Data-1980-2019'!$B$1:$B$16305&amp;'[1]NBA-Data-1980-2019'!$A$1:$A$16305,'[1]NBA-Data-1980-2019'!$H$1:$H$16305,"",0)</f>
        <v/>
      </c>
      <c r="BM203" s="2" t="str" cm="1">
        <f t="array" ref="BM203">_xlfn.XLOOKUP($A203&amp;BM$5,'[1]NBA-Data-1980-2019'!$B$1:$B$16305&amp;'[1]NBA-Data-1980-2019'!$A$1:$A$16305,'[1]NBA-Data-1980-2019'!$H$1:$H$16305,"",0)</f>
        <v/>
      </c>
      <c r="BN203" s="2" t="str" cm="1">
        <f t="array" ref="BN203">_xlfn.XLOOKUP($A203&amp;BN$5,'[1]NBA-Data-1980-2019'!$B$1:$B$16305&amp;'[1]NBA-Data-1980-2019'!$A$1:$A$16305,'[1]NBA-Data-1980-2019'!$F$1:$F$16305,"",0)</f>
        <v/>
      </c>
      <c r="BO203" s="2" t="str" cm="1">
        <f t="array" ref="BO203">_xlfn.XLOOKUP($A203&amp;BO$5,'[1]NBA-Data-1980-2019'!$B$1:$B$16305&amp;'[1]NBA-Data-1980-2019'!$A$1:$A$16305,'[1]NBA-Data-1980-2019'!$F$1:$F$16305,"",0)</f>
        <v/>
      </c>
      <c r="BP203" s="2" t="str" cm="1">
        <f t="array" ref="BP203">_xlfn.XLOOKUP($A203&amp;BP$5,'[1]NBA-Data-1980-2019'!$B$1:$B$16305&amp;'[1]NBA-Data-1980-2019'!$A$1:$A$16305,'[1]NBA-Data-1980-2019'!$F$1:$F$16305,"",0)</f>
        <v/>
      </c>
      <c r="BQ203" s="2" t="str" cm="1">
        <f t="array" ref="BQ203">_xlfn.XLOOKUP($A203&amp;BQ$5,'[1]NBA-Data-1980-2019'!$B$1:$B$16305&amp;'[1]NBA-Data-1980-2019'!$A$1:$A$16305,'[1]NBA-Data-1980-2019'!$F$1:$F$16305,"",0)</f>
        <v/>
      </c>
      <c r="BR203" s="2" t="str" cm="1">
        <f t="array" ref="BR203">_xlfn.XLOOKUP($A203&amp;BR$5,'[1]NBA-Data-1980-2019'!$B$1:$B$16305&amp;'[1]NBA-Data-1980-2019'!$A$1:$A$16305,'[1]NBA-Data-1980-2019'!$F$1:$F$16305,"",0)</f>
        <v/>
      </c>
      <c r="BS203" s="2" t="str" cm="1">
        <f t="array" ref="BS203">_xlfn.XLOOKUP($A203&amp;BS$5,'[1]NBA-Data-1980-2019'!$B$1:$B$16305&amp;'[1]NBA-Data-1980-2019'!$A$1:$A$16305,'[1]NBA-Data-1980-2019'!$F$1:$F$16305,"",0)</f>
        <v/>
      </c>
      <c r="BT203" s="2" t="str" cm="1">
        <f t="array" ref="BT203">_xlfn.XLOOKUP($A203&amp;BT$5,'[1]NBA-Data-1980-2019'!$B$1:$B$16305&amp;'[1]NBA-Data-1980-2019'!$A$1:$A$16305,'[1]NBA-Data-1980-2019'!$F$1:$F$16305,"",0)</f>
        <v/>
      </c>
      <c r="BU203" s="2" cm="1">
        <f t="array" ref="BU203">_xlfn.XLOOKUP($A203&amp;BU$5,'[1]NBA-Data-1980-2019'!$B$1:$B$16305&amp;'[1]NBA-Data-1980-2019'!$A$1:$A$16305,'[1]NBA-Data-1980-2019'!$F$1:$F$16305,"",0)</f>
        <v>13.8</v>
      </c>
      <c r="BV203" s="2" cm="1">
        <f t="array" ref="BV203">_xlfn.XLOOKUP($A203&amp;BV$5,'[1]NBA-Data-1980-2019'!$B$1:$B$16305&amp;'[1]NBA-Data-1980-2019'!$A$1:$A$16305,'[1]NBA-Data-1980-2019'!$F$1:$F$16305,"",0)</f>
        <v>7</v>
      </c>
      <c r="BW203" s="2" t="str" cm="1">
        <f t="array" ref="BW203">_xlfn.XLOOKUP($A203&amp;BW$5,'[1]NBA-Data-1980-2019'!$B$1:$B$16305&amp;'[1]NBA-Data-1980-2019'!$A$1:$A$16305,'[1]NBA-Data-1980-2019'!$F$1:$F$16305,"",0)</f>
        <v/>
      </c>
      <c r="BX203" s="2" t="str" cm="1">
        <f t="array" ref="BX203">_xlfn.XLOOKUP($A203&amp;BX$5,'[1]NBA-Data-1980-2019'!$B$1:$B$16305&amp;'[1]NBA-Data-1980-2019'!$A$1:$A$16305,'[1]NBA-Data-1980-2019'!$F$1:$F$16305,"",0)</f>
        <v/>
      </c>
      <c r="BY203" s="2" t="str" cm="1">
        <f t="array" ref="BY203">_xlfn.XLOOKUP($A203&amp;BY$5,'[1]NBA-Data-1980-2019'!$B$1:$B$16305&amp;'[1]NBA-Data-1980-2019'!$A$1:$A$16305,'[1]NBA-Data-1980-2019'!$F$1:$F$16305,"",0)</f>
        <v/>
      </c>
      <c r="BZ203" s="2" t="str" cm="1">
        <f t="array" ref="BZ203">_xlfn.XLOOKUP($A203&amp;BZ$5,'[1]NBA-Data-1980-2019'!$B$1:$B$16305&amp;'[1]NBA-Data-1980-2019'!$A$1:$A$16305,'[1]NBA-Data-1980-2019'!$F$1:$F$16305,"",0)</f>
        <v/>
      </c>
      <c r="CA203" s="2" t="str" cm="1">
        <f t="array" ref="CA203">_xlfn.XLOOKUP($A203&amp;CA$5,'[1]NBA-Data-1980-2019'!$B$1:$B$16305&amp;'[1]NBA-Data-1980-2019'!$A$1:$A$16305,'[1]NBA-Data-1980-2019'!$F$1:$F$16305,"",0)</f>
        <v/>
      </c>
      <c r="CB203" s="2" t="str" cm="1">
        <f t="array" ref="CB203">_xlfn.XLOOKUP($A203&amp;CB$5,'[1]NBA-Data-1980-2019'!$B$1:$B$16305&amp;'[1]NBA-Data-1980-2019'!$A$1:$A$16305,'[1]NBA-Data-1980-2019'!$F$1:$F$16305,"",0)</f>
        <v/>
      </c>
      <c r="CC203" s="2" t="str" cm="1">
        <f t="array" ref="CC203">_xlfn.XLOOKUP($A203&amp;CC$5,'[1]NBA-Data-1980-2019'!$B$1:$B$16305&amp;'[1]NBA-Data-1980-2019'!$A$1:$A$16305,'[1]NBA-Data-1980-2019'!$F$1:$F$16305,"",0)</f>
        <v/>
      </c>
      <c r="CD203" s="2" t="str" cm="1">
        <f t="array" ref="CD203">_xlfn.XLOOKUP($A203&amp;CD$5,'[1]NBA-Data-1980-2019'!$B$1:$B$16305&amp;'[1]NBA-Data-1980-2019'!$A$1:$A$16305,'[1]NBA-Data-1980-2019'!$F$1:$F$16305,"",0)</f>
        <v/>
      </c>
      <c r="CE203" s="2" t="str" cm="1">
        <f t="array" ref="CE203">_xlfn.XLOOKUP($A203&amp;CE$5,'[1]NBA-Data-1980-2019'!$B$1:$B$16305&amp;'[1]NBA-Data-1980-2019'!$A$1:$A$16305,'[1]NBA-Data-1980-2019'!$F$1:$F$16305,"",0)</f>
        <v/>
      </c>
      <c r="CF203" s="2" t="str" cm="1">
        <f t="array" ref="CF203">_xlfn.XLOOKUP($A203&amp;CF$5,'[1]NBA-Data-1980-2019'!$B$1:$B$16305&amp;'[1]NBA-Data-1980-2019'!$A$1:$A$16305,'[1]NBA-Data-1980-2019'!$F$1:$F$16305,"",0)</f>
        <v/>
      </c>
      <c r="CG203" s="2" t="str" cm="1">
        <f t="array" ref="CG203">_xlfn.XLOOKUP($A203&amp;CG$5,'[1]NBA-Data-1980-2019'!$B$1:$B$16305&amp;'[1]NBA-Data-1980-2019'!$A$1:$A$16305,'[1]NBA-Data-1980-2019'!$F$1:$F$16305,"",0)</f>
        <v/>
      </c>
      <c r="CH203" s="2" t="str" cm="1">
        <f t="array" ref="CH203">_xlfn.XLOOKUP($A203&amp;CH$5,'[1]NBA-Data-1980-2019'!$B$1:$B$16305&amp;'[1]NBA-Data-1980-2019'!$A$1:$A$16305,'[1]NBA-Data-1980-2019'!$F$1:$F$16305,"",0)</f>
        <v/>
      </c>
      <c r="CI203" s="2" t="str" cm="1">
        <f t="array" ref="CI203">_xlfn.XLOOKUP($A203&amp;CI$5,'[1]NBA-Data-1980-2019'!$B$1:$B$16305&amp;'[1]NBA-Data-1980-2019'!$A$1:$A$16305,'[1]NBA-Data-1980-2019'!$F$1:$F$16305,"",0)</f>
        <v/>
      </c>
      <c r="CJ203" s="2" t="str" cm="1">
        <f t="array" ref="CJ203">_xlfn.XLOOKUP($A203&amp;CJ$5,'[1]NBA-Data-1980-2019'!$B$1:$B$16305&amp;'[1]NBA-Data-1980-2019'!$A$1:$A$16305,'[1]NBA-Data-1980-2019'!$F$1:$F$16305,"",0)</f>
        <v/>
      </c>
      <c r="CK203" s="2" t="str" cm="1">
        <f t="array" ref="CK203">_xlfn.XLOOKUP($A203&amp;CK$5,'[1]NBA-Data-1980-2019'!$B$1:$B$16305&amp;'[1]NBA-Data-1980-2019'!$A$1:$A$16305,'[1]NBA-Data-1980-2019'!$F$1:$F$16305,"",0)</f>
        <v/>
      </c>
      <c r="CL203" s="2" t="str" cm="1">
        <f t="array" ref="CL203">_xlfn.XLOOKUP($A203&amp;CL$5,'[1]NBA-Data-1980-2019'!$B$1:$B$16305&amp;'[1]NBA-Data-1980-2019'!$A$1:$A$16305,'[1]NBA-Data-1980-2019'!$F$1:$F$16305,"",0)</f>
        <v/>
      </c>
      <c r="CM203" s="2" t="str" cm="1">
        <f t="array" ref="CM203">_xlfn.XLOOKUP($A203&amp;CM$5,'[1]NBA-Data-1980-2019'!$B$1:$B$16305&amp;'[1]NBA-Data-1980-2019'!$A$1:$A$16305,'[1]NBA-Data-1980-2019'!$F$1:$F$16305,"",0)</f>
        <v/>
      </c>
      <c r="CN203" s="2" t="str" cm="1">
        <f t="array" ref="CN203">_xlfn.XLOOKUP($A203&amp;CN$5,'[1]NBA-Data-1980-2019'!$B$1:$B$16305&amp;'[1]NBA-Data-1980-2019'!$A$1:$A$16305,'[1]NBA-Data-1980-2019'!$F$1:$F$16305,"",0)</f>
        <v/>
      </c>
      <c r="CO203" s="2" t="str" cm="1">
        <f t="array" ref="CO203">_xlfn.XLOOKUP($A203&amp;CO$5,'[1]NBA-Data-1980-2019'!$B$1:$B$16305&amp;'[1]NBA-Data-1980-2019'!$A$1:$A$16305,'[1]NBA-Data-1980-2019'!$F$1:$F$16305,"",0)</f>
        <v/>
      </c>
      <c r="CP203" s="2" t="str" cm="1">
        <f t="array" ref="CP203">_xlfn.XLOOKUP($A203&amp;CP$5,'[1]NBA-Data-1980-2019'!$B$1:$B$16305&amp;'[1]NBA-Data-1980-2019'!$A$1:$A$16305,'[1]NBA-Data-1980-2019'!$F$1:$F$16305,"",0)</f>
        <v/>
      </c>
      <c r="CQ203" s="2" t="str" cm="1">
        <f t="array" ref="CQ203">_xlfn.XLOOKUP($A203&amp;CQ$5,'[1]NBA-Data-1980-2019'!$B$1:$B$16305&amp;'[1]NBA-Data-1980-2019'!$A$1:$A$16305,'[1]NBA-Data-1980-2019'!$F$1:$F$16305,"",0)</f>
        <v/>
      </c>
      <c r="CR203" s="2" t="str" cm="1">
        <f t="array" ref="CR203">_xlfn.XLOOKUP($A203&amp;CR$5,'[1]NBA-Data-1980-2019'!$B$1:$B$16305&amp;'[1]NBA-Data-1980-2019'!$A$1:$A$16305,'[1]NBA-Data-1980-2019'!$F$1:$F$16305,"",0)</f>
        <v/>
      </c>
      <c r="CS203" s="2" t="str" cm="1">
        <f t="array" ref="CS203">_xlfn.XLOOKUP($A203&amp;CS$5,'[1]NBA-Data-1980-2019'!$B$1:$B$16305&amp;'[1]NBA-Data-1980-2019'!$A$1:$A$16305,'[1]NBA-Data-1980-2019'!$F$1:$F$16305,"",0)</f>
        <v/>
      </c>
      <c r="CU203" s="2" t="str">
        <f>_xlfn.XLOOKUP($A203,TEAMS!$G$1:$G$839,TEAMS!$H$1:$H$839,"",0)</f>
        <v>SF</v>
      </c>
      <c r="CV203" s="2" t="str">
        <f>_xlfn.XLOOKUP($CU203,DASHBOARD!$B$22:$B$27,DASHBOARD!$C$22:$C$27,"",0)</f>
        <v>FORWARD</v>
      </c>
      <c r="CY203" s="63">
        <f>SUMIFS('[1]NBA-Data-1980-2019'!$G$1:$G$16305,'[1]NBA-Data-1980-2019'!$B$1:$B$16305,$A203,'[1]NBA-Data-1980-2019'!$A$1:$A$16305,CY$9)</f>
        <v>0</v>
      </c>
      <c r="CZ203" s="63">
        <f>SUMIFS('[1]NBA-Data-1980-2019'!$G$1:$G$16305,'[1]NBA-Data-1980-2019'!$B$1:$B$16305,$A203,'[1]NBA-Data-1980-2019'!$A$1:$A$16305,CZ$9)</f>
        <v>0</v>
      </c>
      <c r="DA203" s="63">
        <f>SUMIFS('[1]NBA-Data-1980-2019'!$G$1:$G$16305,'[1]NBA-Data-1980-2019'!$B$1:$B$16305,$A203,'[1]NBA-Data-1980-2019'!$A$1:$A$16305,DA$9)</f>
        <v>0</v>
      </c>
      <c r="DB203" s="63">
        <f>SUMIFS('[1]NBA-Data-1980-2019'!$G$1:$G$16305,'[1]NBA-Data-1980-2019'!$B$1:$B$16305,$A203,'[1]NBA-Data-1980-2019'!$A$1:$A$16305,DB$9)</f>
        <v>0</v>
      </c>
      <c r="DC203" s="63">
        <f>SUMIFS('[1]NBA-Data-1980-2019'!$G$1:$G$16305,'[1]NBA-Data-1980-2019'!$B$1:$B$16305,$A203,'[1]NBA-Data-1980-2019'!$A$1:$A$16305,DC$9)</f>
        <v>0</v>
      </c>
      <c r="DD203" s="63">
        <f>SUMIFS('[1]NBA-Data-1980-2019'!$G$1:$G$16305,'[1]NBA-Data-1980-2019'!$B$1:$B$16305,$A203,'[1]NBA-Data-1980-2019'!$A$1:$A$16305,DD$9)</f>
        <v>0</v>
      </c>
      <c r="DE203" s="63">
        <f>SUMIFS('[1]NBA-Data-1980-2019'!$G$1:$G$16305,'[1]NBA-Data-1980-2019'!$B$1:$B$16305,$A203,'[1]NBA-Data-1980-2019'!$A$1:$A$16305,DE$9)</f>
        <v>0</v>
      </c>
      <c r="DF203" s="63">
        <f>SUMIFS('[1]NBA-Data-1980-2019'!$G$1:$G$16305,'[1]NBA-Data-1980-2019'!$B$1:$B$16305,$A203,'[1]NBA-Data-1980-2019'!$A$1:$A$16305,DF$9)</f>
        <v>597600</v>
      </c>
      <c r="DG203" s="63">
        <f>SUMIFS('[1]NBA-Data-1980-2019'!$G$1:$G$16305,'[1]NBA-Data-1980-2019'!$B$1:$B$16305,$A203,'[1]NBA-Data-1980-2019'!$A$1:$A$16305,DG$9)</f>
        <v>687240</v>
      </c>
      <c r="DH203" s="63">
        <f>SUMIFS('[1]NBA-Data-1980-2019'!$G$1:$G$16305,'[1]NBA-Data-1980-2019'!$B$1:$B$16305,$A203,'[1]NBA-Data-1980-2019'!$A$1:$A$16305,DH$9)</f>
        <v>0</v>
      </c>
      <c r="DI203" s="63">
        <f>SUMIFS('[1]NBA-Data-1980-2019'!$G$1:$G$16305,'[1]NBA-Data-1980-2019'!$B$1:$B$16305,$A203,'[1]NBA-Data-1980-2019'!$A$1:$A$16305,DI$9)</f>
        <v>0</v>
      </c>
      <c r="DJ203" s="63">
        <f>SUMIFS('[1]NBA-Data-1980-2019'!$G$1:$G$16305,'[1]NBA-Data-1980-2019'!$B$1:$B$16305,$A203,'[1]NBA-Data-1980-2019'!$A$1:$A$16305,DJ$9)</f>
        <v>0</v>
      </c>
      <c r="DK203" s="63">
        <f>SUMIFS('[1]NBA-Data-1980-2019'!$G$1:$G$16305,'[1]NBA-Data-1980-2019'!$B$1:$B$16305,$A203,'[1]NBA-Data-1980-2019'!$A$1:$A$16305,DK$9)</f>
        <v>0</v>
      </c>
      <c r="DL203" s="63">
        <f>SUMIFS('[1]NBA-Data-1980-2019'!$G$1:$G$16305,'[1]NBA-Data-1980-2019'!$B$1:$B$16305,$A203,'[1]NBA-Data-1980-2019'!$A$1:$A$16305,DL$9)</f>
        <v>0</v>
      </c>
      <c r="DM203" s="63">
        <f>SUMIFS('[1]NBA-Data-1980-2019'!$G$1:$G$16305,'[1]NBA-Data-1980-2019'!$B$1:$B$16305,$A203,'[1]NBA-Data-1980-2019'!$A$1:$A$16305,DM$9)</f>
        <v>0</v>
      </c>
      <c r="DN203" s="63">
        <f>SUMIFS('[1]NBA-Data-1980-2019'!$G$1:$G$16305,'[1]NBA-Data-1980-2019'!$B$1:$B$16305,$A203,'[1]NBA-Data-1980-2019'!$A$1:$A$16305,DN$9)</f>
        <v>0</v>
      </c>
      <c r="DO203" s="63">
        <f>SUMIFS('[1]NBA-Data-1980-2019'!$G$1:$G$16305,'[1]NBA-Data-1980-2019'!$B$1:$B$16305,$A203,'[1]NBA-Data-1980-2019'!$A$1:$A$16305,DO$9)</f>
        <v>0</v>
      </c>
      <c r="DP203" s="63">
        <f>SUMIFS('[1]NBA-Data-1980-2019'!$G$1:$G$16305,'[1]NBA-Data-1980-2019'!$B$1:$B$16305,$A203,'[1]NBA-Data-1980-2019'!$A$1:$A$16305,DP$9)</f>
        <v>0</v>
      </c>
      <c r="DQ203" s="63">
        <f>SUMIFS('[1]NBA-Data-1980-2019'!$G$1:$G$16305,'[1]NBA-Data-1980-2019'!$B$1:$B$16305,$A203,'[1]NBA-Data-1980-2019'!$A$1:$A$16305,DQ$9)</f>
        <v>0</v>
      </c>
      <c r="DR203" s="63">
        <f>SUMIFS('[1]NBA-Data-1980-2019'!$G$1:$G$16305,'[1]NBA-Data-1980-2019'!$B$1:$B$16305,$A203,'[1]NBA-Data-1980-2019'!$A$1:$A$16305,DR$9)</f>
        <v>0</v>
      </c>
      <c r="DS203" s="63">
        <f>SUMIFS('[1]NBA-Data-1980-2019'!$G$1:$G$16305,'[1]NBA-Data-1980-2019'!$B$1:$B$16305,$A203,'[1]NBA-Data-1980-2019'!$A$1:$A$16305,DS$9)</f>
        <v>0</v>
      </c>
      <c r="DT203" s="63">
        <f>SUMIFS('[1]NBA-Data-1980-2019'!$G$1:$G$16305,'[1]NBA-Data-1980-2019'!$B$1:$B$16305,$A203,'[1]NBA-Data-1980-2019'!$A$1:$A$16305,DT$9)</f>
        <v>0</v>
      </c>
      <c r="DU203" s="63">
        <f>SUMIFS('[1]NBA-Data-1980-2019'!$G$1:$G$16305,'[1]NBA-Data-1980-2019'!$B$1:$B$16305,$A203,'[1]NBA-Data-1980-2019'!$A$1:$A$16305,DU$9)</f>
        <v>0</v>
      </c>
      <c r="DV203" s="63">
        <f>SUMIFS('[1]NBA-Data-1980-2019'!$G$1:$G$16305,'[1]NBA-Data-1980-2019'!$B$1:$B$16305,$A203,'[1]NBA-Data-1980-2019'!$A$1:$A$16305,DV$9)</f>
        <v>0</v>
      </c>
      <c r="DW203" s="63">
        <f>SUMIFS('[1]NBA-Data-1980-2019'!$G$1:$G$16305,'[1]NBA-Data-1980-2019'!$B$1:$B$16305,$A203,'[1]NBA-Data-1980-2019'!$A$1:$A$16305,DW$9)</f>
        <v>0</v>
      </c>
      <c r="DX203" s="63">
        <f>SUMIFS('[1]NBA-Data-1980-2019'!$G$1:$G$16305,'[1]NBA-Data-1980-2019'!$B$1:$B$16305,$A203,'[1]NBA-Data-1980-2019'!$A$1:$A$16305,DX$9)</f>
        <v>0</v>
      </c>
      <c r="DY203" s="63">
        <f>SUMIFS('[1]NBA-Data-1980-2019'!$G$1:$G$16305,'[1]NBA-Data-1980-2019'!$B$1:$B$16305,$A203,'[1]NBA-Data-1980-2019'!$A$1:$A$16305,DY$9)</f>
        <v>0</v>
      </c>
      <c r="DZ203" s="63">
        <f>SUMIFS('[1]NBA-Data-1980-2019'!$G$1:$G$16305,'[1]NBA-Data-1980-2019'!$B$1:$B$16305,$A203,'[1]NBA-Data-1980-2019'!$A$1:$A$16305,DZ$9)</f>
        <v>0</v>
      </c>
      <c r="EA203" s="63">
        <f>SUMIFS('[1]NBA-Data-1980-2019'!$G$1:$G$16305,'[1]NBA-Data-1980-2019'!$B$1:$B$16305,$A203,'[1]NBA-Data-1980-2019'!$A$1:$A$16305,EA$9)</f>
        <v>0</v>
      </c>
      <c r="EB203" s="63">
        <f>SUMIFS('[1]NBA-Data-1980-2019'!$G$1:$G$16305,'[1]NBA-Data-1980-2019'!$B$1:$B$16305,$A203,'[1]NBA-Data-1980-2019'!$A$1:$A$16305,EB$9)</f>
        <v>0</v>
      </c>
      <c r="EC203" s="63">
        <f>SUMIFS('[1]NBA-Data-1980-2019'!$G$1:$G$16305,'[1]NBA-Data-1980-2019'!$B$1:$B$16305,$A203,'[1]NBA-Data-1980-2019'!$A$1:$A$16305,EC$9)</f>
        <v>0</v>
      </c>
      <c r="ED203" s="63">
        <f>SUMIFS('[1]NBA-Data-1980-2019'!$G$1:$G$16305,'[1]NBA-Data-1980-2019'!$B$1:$B$16305,$A203,'[1]NBA-Data-1980-2019'!$A$1:$A$16305,ED$9)</f>
        <v>0</v>
      </c>
      <c r="EH203" s="2" t="s">
        <v>1482</v>
      </c>
    </row>
    <row r="204" spans="1:165" x14ac:dyDescent="0.2">
      <c r="A204" s="2" t="s">
        <v>905</v>
      </c>
      <c r="B204" s="2" t="str" cm="1">
        <f t="array" ref="B204">_xlfn.XLOOKUP($A204&amp;B$5,'[1]NBA-Data-1980-2019'!$B$1:$B$16305&amp;'[1]NBA-Data-1980-2019'!$A$1:$A$16305,'[1]NBA-Data-1980-2019'!$D$1:$D$16305,"",0)</f>
        <v/>
      </c>
      <c r="C204" s="2" t="str" cm="1">
        <f t="array" ref="C204">_xlfn.XLOOKUP($A204&amp;C$5,'[1]NBA-Data-1980-2019'!$B$1:$B$16305&amp;'[1]NBA-Data-1980-2019'!$A$1:$A$16305,'[1]NBA-Data-1980-2019'!$D$1:$D$16305,"",0)</f>
        <v/>
      </c>
      <c r="D204" s="2" t="str" cm="1">
        <f t="array" ref="D204">_xlfn.XLOOKUP($A204&amp;D$5,'[1]NBA-Data-1980-2019'!$B$1:$B$16305&amp;'[1]NBA-Data-1980-2019'!$A$1:$A$16305,'[1]NBA-Data-1980-2019'!$D$1:$D$16305,"",0)</f>
        <v/>
      </c>
      <c r="E204" s="2" t="str" cm="1">
        <f t="array" ref="E204">_xlfn.XLOOKUP($A204&amp;E$5,'[1]NBA-Data-1980-2019'!$B$1:$B$16305&amp;'[1]NBA-Data-1980-2019'!$A$1:$A$16305,'[1]NBA-Data-1980-2019'!$D$1:$D$16305,"",0)</f>
        <v/>
      </c>
      <c r="F204" s="2" t="str" cm="1">
        <f t="array" ref="F204">_xlfn.XLOOKUP($A204&amp;F$5,'[1]NBA-Data-1980-2019'!$B$1:$B$16305&amp;'[1]NBA-Data-1980-2019'!$A$1:$A$16305,'[1]NBA-Data-1980-2019'!$D$1:$D$16305,"",0)</f>
        <v/>
      </c>
      <c r="G204" s="2" t="str" cm="1">
        <f t="array" ref="G204">_xlfn.XLOOKUP($A204&amp;G$5,'[1]NBA-Data-1980-2019'!$B$1:$B$16305&amp;'[1]NBA-Data-1980-2019'!$A$1:$A$16305,'[1]NBA-Data-1980-2019'!$D$1:$D$16305,"",0)</f>
        <v/>
      </c>
      <c r="H204" s="2" t="str" cm="1">
        <f t="array" ref="H204">_xlfn.XLOOKUP($A204&amp;H$5,'[1]NBA-Data-1980-2019'!$B$1:$B$16305&amp;'[1]NBA-Data-1980-2019'!$A$1:$A$16305,'[1]NBA-Data-1980-2019'!$D$1:$D$16305,"",0)</f>
        <v/>
      </c>
      <c r="I204" s="2" t="str" cm="1">
        <f t="array" ref="I204">_xlfn.XLOOKUP($A204&amp;I$5,'[1]NBA-Data-1980-2019'!$B$1:$B$16305&amp;'[1]NBA-Data-1980-2019'!$A$1:$A$16305,'[1]NBA-Data-1980-2019'!$D$1:$D$16305,"",0)</f>
        <v/>
      </c>
      <c r="J204" s="2" t="str" cm="1">
        <f t="array" ref="J204">_xlfn.XLOOKUP($A204&amp;J$5,'[1]NBA-Data-1980-2019'!$B$1:$B$16305&amp;'[1]NBA-Data-1980-2019'!$A$1:$A$16305,'[1]NBA-Data-1980-2019'!$D$1:$D$16305,"",0)</f>
        <v/>
      </c>
      <c r="K204" s="2" t="str" cm="1">
        <f t="array" ref="K204">_xlfn.XLOOKUP($A204&amp;K$5,'[1]NBA-Data-1980-2019'!$B$1:$B$16305&amp;'[1]NBA-Data-1980-2019'!$A$1:$A$16305,'[1]NBA-Data-1980-2019'!$D$1:$D$16305,"",0)</f>
        <v/>
      </c>
      <c r="L204" s="2" t="str" cm="1">
        <f t="array" ref="L204">_xlfn.XLOOKUP($A204&amp;L$5,'[1]NBA-Data-1980-2019'!$B$1:$B$16305&amp;'[1]NBA-Data-1980-2019'!$A$1:$A$16305,'[1]NBA-Data-1980-2019'!$D$1:$D$16305,"",0)</f>
        <v/>
      </c>
      <c r="M204" s="2" t="str" cm="1">
        <f t="array" ref="M204">_xlfn.XLOOKUP($A204&amp;M$5,'[1]NBA-Data-1980-2019'!$B$1:$B$16305&amp;'[1]NBA-Data-1980-2019'!$A$1:$A$16305,'[1]NBA-Data-1980-2019'!$D$1:$D$16305,"",0)</f>
        <v/>
      </c>
      <c r="N204" s="2" t="str" cm="1">
        <f t="array" ref="N204">_xlfn.XLOOKUP($A204&amp;N$5,'[1]NBA-Data-1980-2019'!$B$1:$B$16305&amp;'[1]NBA-Data-1980-2019'!$A$1:$A$16305,'[1]NBA-Data-1980-2019'!$D$1:$D$16305,"",0)</f>
        <v/>
      </c>
      <c r="O204" s="2" t="str" cm="1">
        <f t="array" ref="O204">_xlfn.XLOOKUP($A204&amp;O$5,'[1]NBA-Data-1980-2019'!$B$1:$B$16305&amp;'[1]NBA-Data-1980-2019'!$A$1:$A$16305,'[1]NBA-Data-1980-2019'!$D$1:$D$16305,"",0)</f>
        <v>BOS</v>
      </c>
      <c r="P204" s="2" t="str" cm="1">
        <f t="array" ref="P204">_xlfn.XLOOKUP($A204&amp;P$5,'[1]NBA-Data-1980-2019'!$B$1:$B$16305&amp;'[1]NBA-Data-1980-2019'!$A$1:$A$16305,'[1]NBA-Data-1980-2019'!$D$1:$D$16305,"",0)</f>
        <v>BOS</v>
      </c>
      <c r="Q204" s="2" t="str" cm="1">
        <f t="array" ref="Q204">_xlfn.XLOOKUP($A204&amp;Q$5,'[1]NBA-Data-1980-2019'!$B$1:$B$16305&amp;'[1]NBA-Data-1980-2019'!$A$1:$A$16305,'[1]NBA-Data-1980-2019'!$D$1:$D$16305,"",0)</f>
        <v>BOS</v>
      </c>
      <c r="R204" s="2" t="str" cm="1">
        <f t="array" ref="R204">_xlfn.XLOOKUP($A204&amp;R$5,'[1]NBA-Data-1980-2019'!$B$1:$B$16305&amp;'[1]NBA-Data-1980-2019'!$A$1:$A$16305,'[1]NBA-Data-1980-2019'!$D$1:$D$16305,"",0)</f>
        <v>BOS</v>
      </c>
      <c r="S204" s="2" t="str" cm="1">
        <f t="array" ref="S204">_xlfn.XLOOKUP($A204&amp;S$5,'[1]NBA-Data-1980-2019'!$B$1:$B$16305&amp;'[1]NBA-Data-1980-2019'!$A$1:$A$16305,'[1]NBA-Data-1980-2019'!$D$1:$D$16305,"",0)</f>
        <v>BOS</v>
      </c>
      <c r="T204" s="2" t="str" cm="1">
        <f t="array" ref="T204">_xlfn.XLOOKUP($A204&amp;T$5,'[1]NBA-Data-1980-2019'!$B$1:$B$16305&amp;'[1]NBA-Data-1980-2019'!$A$1:$A$16305,'[1]NBA-Data-1980-2019'!$D$1:$D$16305,"",0)</f>
        <v>BOS</v>
      </c>
      <c r="U204" s="2" t="str" cm="1">
        <f t="array" ref="U204">_xlfn.XLOOKUP($A204&amp;U$5,'[1]NBA-Data-1980-2019'!$B$1:$B$16305&amp;'[1]NBA-Data-1980-2019'!$A$1:$A$16305,'[1]NBA-Data-1980-2019'!$D$1:$D$16305,"",0)</f>
        <v>BOS</v>
      </c>
      <c r="V204" s="2" t="str" cm="1">
        <f t="array" ref="V204">_xlfn.XLOOKUP($A204&amp;V$5,'[1]NBA-Data-1980-2019'!$B$1:$B$16305&amp;'[1]NBA-Data-1980-2019'!$A$1:$A$16305,'[1]NBA-Data-1980-2019'!$D$1:$D$16305,"",0)</f>
        <v>TOT</v>
      </c>
      <c r="W204" s="2" t="str" cm="1">
        <f t="array" ref="W204">_xlfn.XLOOKUP($A204&amp;W$5,'[1]NBA-Data-1980-2019'!$B$1:$B$16305&amp;'[1]NBA-Data-1980-2019'!$A$1:$A$16305,'[1]NBA-Data-1980-2019'!$D$1:$D$16305,"",0)</f>
        <v>OKC</v>
      </c>
      <c r="X204" s="2" t="str" cm="1">
        <f t="array" ref="X204">_xlfn.XLOOKUP($A204&amp;X$5,'[1]NBA-Data-1980-2019'!$B$1:$B$16305&amp;'[1]NBA-Data-1980-2019'!$A$1:$A$16305,'[1]NBA-Data-1980-2019'!$D$1:$D$16305,"",0)</f>
        <v>OKC</v>
      </c>
      <c r="Y204" s="2" t="str" cm="1">
        <f t="array" ref="Y204">_xlfn.XLOOKUP($A204&amp;Y$5,'[1]NBA-Data-1980-2019'!$B$1:$B$16305&amp;'[1]NBA-Data-1980-2019'!$A$1:$A$16305,'[1]NBA-Data-1980-2019'!$D$1:$D$16305,"",0)</f>
        <v>OKC</v>
      </c>
      <c r="Z204" s="2" t="str" cm="1">
        <f t="array" ref="Z204">_xlfn.XLOOKUP($A204&amp;Z$5,'[1]NBA-Data-1980-2019'!$B$1:$B$16305&amp;'[1]NBA-Data-1980-2019'!$A$1:$A$16305,'[1]NBA-Data-1980-2019'!$D$1:$D$16305,"",0)</f>
        <v>TOT</v>
      </c>
      <c r="AA204" s="2" t="str" cm="1">
        <f t="array" ref="AA204">_xlfn.XLOOKUP($A204&amp;AA$5,'[1]NBA-Data-1980-2019'!$B$1:$B$16305&amp;'[1]NBA-Data-1980-2019'!$A$1:$A$16305,'[1]NBA-Data-1980-2019'!$D$1:$D$16305,"",0)</f>
        <v>NOP</v>
      </c>
      <c r="AB204" s="2" t="str" cm="1">
        <f t="array" ref="AB204">_xlfn.XLOOKUP($A204&amp;AB$5,'[1]NBA-Data-1980-2019'!$B$1:$B$16305&amp;'[1]NBA-Data-1980-2019'!$A$1:$A$16305,'[1]NBA-Data-1980-2019'!$D$1:$D$16305,"",0)</f>
        <v/>
      </c>
      <c r="AC204" s="2" t="str" cm="1">
        <f t="array" ref="AC204">_xlfn.XLOOKUP($A204&amp;AC$5,'[1]NBA-Data-1980-2019'!$B$1:$B$16305&amp;'[1]NBA-Data-1980-2019'!$A$1:$A$16305,'[1]NBA-Data-1980-2019'!$D$1:$D$16305,"",0)</f>
        <v>CLE</v>
      </c>
      <c r="AD204" s="2" t="str" cm="1">
        <f t="array" ref="AD204">_xlfn.XLOOKUP($A204&amp;AD$5,'[1]NBA-Data-1980-2019'!$B$1:$B$16305&amp;'[1]NBA-Data-1980-2019'!$A$1:$A$16305,'[1]NBA-Data-1980-2019'!$D$1:$D$16305,"",0)</f>
        <v/>
      </c>
      <c r="AE204" s="2" t="str" cm="1">
        <f t="array" ref="AE204">_xlfn.XLOOKUP($A204&amp;AE$5,'[1]NBA-Data-1980-2019'!$B$1:$B$16305&amp;'[1]NBA-Data-1980-2019'!$A$1:$A$16305,'[1]NBA-Data-1980-2019'!$D$1:$D$16305,"",0)</f>
        <v/>
      </c>
      <c r="AF204" s="2" t="str" cm="1">
        <f t="array" ref="AF204">_xlfn.XLOOKUP($A204&amp;AF$5,'[1]NBA-Data-1980-2019'!$B$1:$B$16305&amp;'[1]NBA-Data-1980-2019'!$A$1:$A$16305,'[1]NBA-Data-1980-2019'!$D$1:$D$16305,"",0)</f>
        <v/>
      </c>
      <c r="AG204" s="2" t="str" cm="1">
        <f t="array" ref="AG204">_xlfn.XLOOKUP($A204&amp;AG$5,'[1]NBA-Data-1980-2019'!$B$1:$B$16305&amp;'[1]NBA-Data-1980-2019'!$A$1:$A$16305,'[1]NBA-Data-1980-2019'!$D$1:$D$16305,"",0)</f>
        <v/>
      </c>
      <c r="AH204" s="2" t="str" cm="1">
        <f t="array" ref="AH204">_xlfn.XLOOKUP($A204&amp;AH$5,'[1]NBA-Data-1980-2019'!$B$1:$B$16305&amp;'[1]NBA-Data-1980-2019'!$A$1:$A$16305,'[1]NBA-Data-1980-2019'!$H$1:$H$16305,"",0)</f>
        <v/>
      </c>
      <c r="AI204" s="2" t="str" cm="1">
        <f t="array" ref="AI204">_xlfn.XLOOKUP($A204&amp;AI$5,'[1]NBA-Data-1980-2019'!$B$1:$B$16305&amp;'[1]NBA-Data-1980-2019'!$A$1:$A$16305,'[1]NBA-Data-1980-2019'!$H$1:$H$16305,"",0)</f>
        <v/>
      </c>
      <c r="AJ204" s="2" t="str" cm="1">
        <f t="array" ref="AJ204">_xlfn.XLOOKUP($A204&amp;AJ$5,'[1]NBA-Data-1980-2019'!$B$1:$B$16305&amp;'[1]NBA-Data-1980-2019'!$A$1:$A$16305,'[1]NBA-Data-1980-2019'!$H$1:$H$16305,"",0)</f>
        <v/>
      </c>
      <c r="AK204" s="2" t="str" cm="1">
        <f t="array" ref="AK204">_xlfn.XLOOKUP($A204&amp;AK$5,'[1]NBA-Data-1980-2019'!$B$1:$B$16305&amp;'[1]NBA-Data-1980-2019'!$A$1:$A$16305,'[1]NBA-Data-1980-2019'!$H$1:$H$16305,"",0)</f>
        <v/>
      </c>
      <c r="AL204" s="2" t="str" cm="1">
        <f t="array" ref="AL204">_xlfn.XLOOKUP($A204&amp;AL$5,'[1]NBA-Data-1980-2019'!$B$1:$B$16305&amp;'[1]NBA-Data-1980-2019'!$A$1:$A$16305,'[1]NBA-Data-1980-2019'!$H$1:$H$16305,"",0)</f>
        <v/>
      </c>
      <c r="AM204" s="2" t="str" cm="1">
        <f t="array" ref="AM204">_xlfn.XLOOKUP($A204&amp;AM$5,'[1]NBA-Data-1980-2019'!$B$1:$B$16305&amp;'[1]NBA-Data-1980-2019'!$A$1:$A$16305,'[1]NBA-Data-1980-2019'!$H$1:$H$16305,"",0)</f>
        <v/>
      </c>
      <c r="AN204" s="2" t="str" cm="1">
        <f t="array" ref="AN204">_xlfn.XLOOKUP($A204&amp;AN$5,'[1]NBA-Data-1980-2019'!$B$1:$B$16305&amp;'[1]NBA-Data-1980-2019'!$A$1:$A$16305,'[1]NBA-Data-1980-2019'!$H$1:$H$16305,"",0)</f>
        <v/>
      </c>
      <c r="AO204" s="2" t="str" cm="1">
        <f t="array" ref="AO204">_xlfn.XLOOKUP($A204&amp;AO$5,'[1]NBA-Data-1980-2019'!$B$1:$B$16305&amp;'[1]NBA-Data-1980-2019'!$A$1:$A$16305,'[1]NBA-Data-1980-2019'!$H$1:$H$16305,"",0)</f>
        <v/>
      </c>
      <c r="AP204" s="2" t="str" cm="1">
        <f t="array" ref="AP204">_xlfn.XLOOKUP($A204&amp;AP$5,'[1]NBA-Data-1980-2019'!$B$1:$B$16305&amp;'[1]NBA-Data-1980-2019'!$A$1:$A$16305,'[1]NBA-Data-1980-2019'!$H$1:$H$16305,"",0)</f>
        <v/>
      </c>
      <c r="AQ204" s="2" t="str" cm="1">
        <f t="array" ref="AQ204">_xlfn.XLOOKUP($A204&amp;AQ$5,'[1]NBA-Data-1980-2019'!$B$1:$B$16305&amp;'[1]NBA-Data-1980-2019'!$A$1:$A$16305,'[1]NBA-Data-1980-2019'!$H$1:$H$16305,"",0)</f>
        <v/>
      </c>
      <c r="AR204" s="2" t="str" cm="1">
        <f t="array" ref="AR204">_xlfn.XLOOKUP($A204&amp;AR$5,'[1]NBA-Data-1980-2019'!$B$1:$B$16305&amp;'[1]NBA-Data-1980-2019'!$A$1:$A$16305,'[1]NBA-Data-1980-2019'!$H$1:$H$16305,"",0)</f>
        <v/>
      </c>
      <c r="AS204" s="2" t="str" cm="1">
        <f t="array" ref="AS204">_xlfn.XLOOKUP($A204&amp;AS$5,'[1]NBA-Data-1980-2019'!$B$1:$B$16305&amp;'[1]NBA-Data-1980-2019'!$A$1:$A$16305,'[1]NBA-Data-1980-2019'!$H$1:$H$16305,"",0)</f>
        <v/>
      </c>
      <c r="AT204" s="2" t="str" cm="1">
        <f t="array" ref="AT204">_xlfn.XLOOKUP($A204&amp;AT$5,'[1]NBA-Data-1980-2019'!$B$1:$B$16305&amp;'[1]NBA-Data-1980-2019'!$A$1:$A$16305,'[1]NBA-Data-1980-2019'!$H$1:$H$16305,"",0)</f>
        <v/>
      </c>
      <c r="AU204" s="2" cm="1">
        <f t="array" ref="AU204">_xlfn.XLOOKUP($A204&amp;AU$5,'[1]NBA-Data-1980-2019'!$B$1:$B$16305&amp;'[1]NBA-Data-1980-2019'!$A$1:$A$16305,'[1]NBA-Data-1980-2019'!$H$1:$H$16305,"",0)</f>
        <v>35</v>
      </c>
      <c r="AV204" s="2" cm="1">
        <f t="array" ref="AV204">_xlfn.XLOOKUP($A204&amp;AV$5,'[1]NBA-Data-1980-2019'!$B$1:$B$16305&amp;'[1]NBA-Data-1980-2019'!$A$1:$A$16305,'[1]NBA-Data-1980-2019'!$H$1:$H$16305,"",0)</f>
        <v>546</v>
      </c>
      <c r="AW204" s="2" cm="1">
        <f t="array" ref="AW204">_xlfn.XLOOKUP($A204&amp;AW$5,'[1]NBA-Data-1980-2019'!$B$1:$B$16305&amp;'[1]NBA-Data-1980-2019'!$A$1:$A$16305,'[1]NBA-Data-1980-2019'!$H$1:$H$16305,"",0)</f>
        <v>1332.8000000000002</v>
      </c>
      <c r="AX204" s="2" cm="1">
        <f t="array" ref="AX204">_xlfn.XLOOKUP($A204&amp;AX$5,'[1]NBA-Data-1980-2019'!$B$1:$B$16305&amp;'[1]NBA-Data-1980-2019'!$A$1:$A$16305,'[1]NBA-Data-1980-2019'!$H$1:$H$16305,"",0)</f>
        <v>1576.8</v>
      </c>
      <c r="AY204" s="2" cm="1">
        <f t="array" ref="AY204">_xlfn.XLOOKUP($A204&amp;AY$5,'[1]NBA-Data-1980-2019'!$B$1:$B$16305&amp;'[1]NBA-Data-1980-2019'!$A$1:$A$16305,'[1]NBA-Data-1980-2019'!$H$1:$H$16305,"",0)</f>
        <v>1911</v>
      </c>
      <c r="AZ204" s="2" cm="1">
        <f t="array" ref="AZ204">_xlfn.XLOOKUP($A204&amp;AZ$5,'[1]NBA-Data-1980-2019'!$B$1:$B$16305&amp;'[1]NBA-Data-1980-2019'!$A$1:$A$16305,'[1]NBA-Data-1980-2019'!$H$1:$H$16305,"",0)</f>
        <v>2249.6</v>
      </c>
      <c r="BA204" s="2" cm="1">
        <f t="array" ref="BA204">_xlfn.XLOOKUP($A204&amp;BA$5,'[1]NBA-Data-1980-2019'!$B$1:$B$16305&amp;'[1]NBA-Data-1980-2019'!$A$1:$A$16305,'[1]NBA-Data-1980-2019'!$H$1:$H$16305,"",0)</f>
        <v>2152.8000000000002</v>
      </c>
      <c r="BB204" s="2" cm="1">
        <f t="array" ref="BB204">_xlfn.XLOOKUP($A204&amp;BB$5,'[1]NBA-Data-1980-2019'!$B$1:$B$16305&amp;'[1]NBA-Data-1980-2019'!$A$1:$A$16305,'[1]NBA-Data-1980-2019'!$H$1:$H$16305,"",0)</f>
        <v>742.40000000000009</v>
      </c>
      <c r="BC204" s="2" cm="1">
        <f t="array" ref="BC204">_xlfn.XLOOKUP($A204&amp;BC$5,'[1]NBA-Data-1980-2019'!$B$1:$B$16305&amp;'[1]NBA-Data-1980-2019'!$A$1:$A$16305,'[1]NBA-Data-1980-2019'!$H$1:$H$16305,"",0)</f>
        <v>1742</v>
      </c>
      <c r="BD204" s="2" cm="1">
        <f t="array" ref="BD204">_xlfn.XLOOKUP($A204&amp;BD$5,'[1]NBA-Data-1980-2019'!$B$1:$B$16305&amp;'[1]NBA-Data-1980-2019'!$A$1:$A$16305,'[1]NBA-Data-1980-2019'!$H$1:$H$16305,"",0)</f>
        <v>1957.8000000000002</v>
      </c>
      <c r="BE204" s="2" cm="1">
        <f t="array" ref="BE204">_xlfn.XLOOKUP($A204&amp;BE$5,'[1]NBA-Data-1980-2019'!$B$1:$B$16305&amp;'[1]NBA-Data-1980-2019'!$A$1:$A$16305,'[1]NBA-Data-1980-2019'!$H$1:$H$16305,"",0)</f>
        <v>1209</v>
      </c>
      <c r="BF204" s="2" cm="1">
        <f t="array" ref="BF204">_xlfn.XLOOKUP($A204&amp;BF$5,'[1]NBA-Data-1980-2019'!$B$1:$B$16305&amp;'[1]NBA-Data-1980-2019'!$A$1:$A$16305,'[1]NBA-Data-1980-2019'!$H$1:$H$16305,"",0)</f>
        <v>1149.1999999999998</v>
      </c>
      <c r="BG204" s="2" cm="1">
        <f t="array" ref="BG204">_xlfn.XLOOKUP($A204&amp;BG$5,'[1]NBA-Data-1980-2019'!$B$1:$B$16305&amp;'[1]NBA-Data-1980-2019'!$A$1:$A$16305,'[1]NBA-Data-1980-2019'!$H$1:$H$16305,"",0)</f>
        <v>540.19999999999993</v>
      </c>
      <c r="BH204" s="2" t="str" cm="1">
        <f t="array" ref="BH204">_xlfn.XLOOKUP($A204&amp;BH$5,'[1]NBA-Data-1980-2019'!$B$1:$B$16305&amp;'[1]NBA-Data-1980-2019'!$A$1:$A$16305,'[1]NBA-Data-1980-2019'!$H$1:$H$16305,"",0)</f>
        <v/>
      </c>
      <c r="BI204" s="2" cm="1">
        <f t="array" ref="BI204">_xlfn.XLOOKUP($A204&amp;BI$5,'[1]NBA-Data-1980-2019'!$B$1:$B$16305&amp;'[1]NBA-Data-1980-2019'!$A$1:$A$16305,'[1]NBA-Data-1980-2019'!$H$1:$H$16305,"",0)</f>
        <v>15</v>
      </c>
      <c r="BJ204" s="2" t="str" cm="1">
        <f t="array" ref="BJ204">_xlfn.XLOOKUP($A204&amp;BJ$5,'[1]NBA-Data-1980-2019'!$B$1:$B$16305&amp;'[1]NBA-Data-1980-2019'!$A$1:$A$16305,'[1]NBA-Data-1980-2019'!$H$1:$H$16305,"",0)</f>
        <v/>
      </c>
      <c r="BK204" s="2" t="str" cm="1">
        <f t="array" ref="BK204">_xlfn.XLOOKUP($A204&amp;BK$5,'[1]NBA-Data-1980-2019'!$B$1:$B$16305&amp;'[1]NBA-Data-1980-2019'!$A$1:$A$16305,'[1]NBA-Data-1980-2019'!$H$1:$H$16305,"",0)</f>
        <v/>
      </c>
      <c r="BL204" s="2" t="str" cm="1">
        <f t="array" ref="BL204">_xlfn.XLOOKUP($A204&amp;BL$5,'[1]NBA-Data-1980-2019'!$B$1:$B$16305&amp;'[1]NBA-Data-1980-2019'!$A$1:$A$16305,'[1]NBA-Data-1980-2019'!$H$1:$H$16305,"",0)</f>
        <v/>
      </c>
      <c r="BM204" s="2" t="str" cm="1">
        <f t="array" ref="BM204">_xlfn.XLOOKUP($A204&amp;BM$5,'[1]NBA-Data-1980-2019'!$B$1:$B$16305&amp;'[1]NBA-Data-1980-2019'!$A$1:$A$16305,'[1]NBA-Data-1980-2019'!$H$1:$H$16305,"",0)</f>
        <v/>
      </c>
      <c r="BN204" s="2" t="str" cm="1">
        <f t="array" ref="BN204">_xlfn.XLOOKUP($A204&amp;BN$5,'[1]NBA-Data-1980-2019'!$B$1:$B$16305&amp;'[1]NBA-Data-1980-2019'!$A$1:$A$16305,'[1]NBA-Data-1980-2019'!$F$1:$F$16305,"",0)</f>
        <v/>
      </c>
      <c r="BO204" s="2" t="str" cm="1">
        <f t="array" ref="BO204">_xlfn.XLOOKUP($A204&amp;BO$5,'[1]NBA-Data-1980-2019'!$B$1:$B$16305&amp;'[1]NBA-Data-1980-2019'!$A$1:$A$16305,'[1]NBA-Data-1980-2019'!$F$1:$F$16305,"",0)</f>
        <v/>
      </c>
      <c r="BP204" s="2" t="str" cm="1">
        <f t="array" ref="BP204">_xlfn.XLOOKUP($A204&amp;BP$5,'[1]NBA-Data-1980-2019'!$B$1:$B$16305&amp;'[1]NBA-Data-1980-2019'!$A$1:$A$16305,'[1]NBA-Data-1980-2019'!$F$1:$F$16305,"",0)</f>
        <v/>
      </c>
      <c r="BQ204" s="2" t="str" cm="1">
        <f t="array" ref="BQ204">_xlfn.XLOOKUP($A204&amp;BQ$5,'[1]NBA-Data-1980-2019'!$B$1:$B$16305&amp;'[1]NBA-Data-1980-2019'!$A$1:$A$16305,'[1]NBA-Data-1980-2019'!$F$1:$F$16305,"",0)</f>
        <v/>
      </c>
      <c r="BR204" s="2" t="str" cm="1">
        <f t="array" ref="BR204">_xlfn.XLOOKUP($A204&amp;BR$5,'[1]NBA-Data-1980-2019'!$B$1:$B$16305&amp;'[1]NBA-Data-1980-2019'!$A$1:$A$16305,'[1]NBA-Data-1980-2019'!$F$1:$F$16305,"",0)</f>
        <v/>
      </c>
      <c r="BS204" s="2" t="str" cm="1">
        <f t="array" ref="BS204">_xlfn.XLOOKUP($A204&amp;BS$5,'[1]NBA-Data-1980-2019'!$B$1:$B$16305&amp;'[1]NBA-Data-1980-2019'!$A$1:$A$16305,'[1]NBA-Data-1980-2019'!$F$1:$F$16305,"",0)</f>
        <v/>
      </c>
      <c r="BT204" s="2" t="str" cm="1">
        <f t="array" ref="BT204">_xlfn.XLOOKUP($A204&amp;BT$5,'[1]NBA-Data-1980-2019'!$B$1:$B$16305&amp;'[1]NBA-Data-1980-2019'!$A$1:$A$16305,'[1]NBA-Data-1980-2019'!$F$1:$F$16305,"",0)</f>
        <v/>
      </c>
      <c r="BU204" s="2" t="str" cm="1">
        <f t="array" ref="BU204">_xlfn.XLOOKUP($A204&amp;BU$5,'[1]NBA-Data-1980-2019'!$B$1:$B$16305&amp;'[1]NBA-Data-1980-2019'!$A$1:$A$16305,'[1]NBA-Data-1980-2019'!$F$1:$F$16305,"",0)</f>
        <v/>
      </c>
      <c r="BV204" s="2" t="str" cm="1">
        <f t="array" ref="BV204">_xlfn.XLOOKUP($A204&amp;BV$5,'[1]NBA-Data-1980-2019'!$B$1:$B$16305&amp;'[1]NBA-Data-1980-2019'!$A$1:$A$16305,'[1]NBA-Data-1980-2019'!$F$1:$F$16305,"",0)</f>
        <v/>
      </c>
      <c r="BW204" s="2" t="str" cm="1">
        <f t="array" ref="BW204">_xlfn.XLOOKUP($A204&amp;BW$5,'[1]NBA-Data-1980-2019'!$B$1:$B$16305&amp;'[1]NBA-Data-1980-2019'!$A$1:$A$16305,'[1]NBA-Data-1980-2019'!$F$1:$F$16305,"",0)</f>
        <v/>
      </c>
      <c r="BX204" s="2" t="str" cm="1">
        <f t="array" ref="BX204">_xlfn.XLOOKUP($A204&amp;BX$5,'[1]NBA-Data-1980-2019'!$B$1:$B$16305&amp;'[1]NBA-Data-1980-2019'!$A$1:$A$16305,'[1]NBA-Data-1980-2019'!$F$1:$F$16305,"",0)</f>
        <v/>
      </c>
      <c r="BY204" s="2" t="str" cm="1">
        <f t="array" ref="BY204">_xlfn.XLOOKUP($A204&amp;BY$5,'[1]NBA-Data-1980-2019'!$B$1:$B$16305&amp;'[1]NBA-Data-1980-2019'!$A$1:$A$16305,'[1]NBA-Data-1980-2019'!$F$1:$F$16305,"",0)</f>
        <v/>
      </c>
      <c r="BZ204" s="2" t="str" cm="1">
        <f t="array" ref="BZ204">_xlfn.XLOOKUP($A204&amp;BZ$5,'[1]NBA-Data-1980-2019'!$B$1:$B$16305&amp;'[1]NBA-Data-1980-2019'!$A$1:$A$16305,'[1]NBA-Data-1980-2019'!$F$1:$F$16305,"",0)</f>
        <v/>
      </c>
      <c r="CA204" s="2" cm="1">
        <f t="array" ref="CA204">_xlfn.XLOOKUP($A204&amp;CA$5,'[1]NBA-Data-1980-2019'!$B$1:$B$16305&amp;'[1]NBA-Data-1980-2019'!$A$1:$A$16305,'[1]NBA-Data-1980-2019'!$F$1:$F$16305,"",0)</f>
        <v>22.8</v>
      </c>
      <c r="CB204" s="2" cm="1">
        <f t="array" ref="CB204">_xlfn.XLOOKUP($A204&amp;CB$5,'[1]NBA-Data-1980-2019'!$B$1:$B$16305&amp;'[1]NBA-Data-1980-2019'!$A$1:$A$16305,'[1]NBA-Data-1980-2019'!$F$1:$F$16305,"",0)</f>
        <v>11.2</v>
      </c>
      <c r="CC204" s="2" cm="1">
        <f t="array" ref="CC204">_xlfn.XLOOKUP($A204&amp;CC$5,'[1]NBA-Data-1980-2019'!$B$1:$B$16305&amp;'[1]NBA-Data-1980-2019'!$A$1:$A$16305,'[1]NBA-Data-1980-2019'!$F$1:$F$16305,"",0)</f>
        <v>13.2</v>
      </c>
      <c r="CD204" s="2" cm="1">
        <f t="array" ref="CD204">_xlfn.XLOOKUP($A204&amp;CD$5,'[1]NBA-Data-1980-2019'!$B$1:$B$16305&amp;'[1]NBA-Data-1980-2019'!$A$1:$A$16305,'[1]NBA-Data-1980-2019'!$F$1:$F$16305,"",0)</f>
        <v>9.5</v>
      </c>
      <c r="CE204" s="2" cm="1">
        <f t="array" ref="CE204">_xlfn.XLOOKUP($A204&amp;CE$5,'[1]NBA-Data-1980-2019'!$B$1:$B$16305&amp;'[1]NBA-Data-1980-2019'!$A$1:$A$16305,'[1]NBA-Data-1980-2019'!$F$1:$F$16305,"",0)</f>
        <v>13.3</v>
      </c>
      <c r="CF204" s="2" cm="1">
        <f t="array" ref="CF204">_xlfn.XLOOKUP($A204&amp;CF$5,'[1]NBA-Data-1980-2019'!$B$1:$B$16305&amp;'[1]NBA-Data-1980-2019'!$A$1:$A$16305,'[1]NBA-Data-1980-2019'!$F$1:$F$16305,"",0)</f>
        <v>13.2</v>
      </c>
      <c r="CG204" s="2" cm="1">
        <f t="array" ref="CG204">_xlfn.XLOOKUP($A204&amp;CG$5,'[1]NBA-Data-1980-2019'!$B$1:$B$16305&amp;'[1]NBA-Data-1980-2019'!$A$1:$A$16305,'[1]NBA-Data-1980-2019'!$F$1:$F$16305,"",0)</f>
        <v>15</v>
      </c>
      <c r="CH204" s="2" cm="1">
        <f t="array" ref="CH204">_xlfn.XLOOKUP($A204&amp;CH$5,'[1]NBA-Data-1980-2019'!$B$1:$B$16305&amp;'[1]NBA-Data-1980-2019'!$A$1:$A$16305,'[1]NBA-Data-1980-2019'!$F$1:$F$16305,"",0)</f>
        <v>9.6</v>
      </c>
      <c r="CI204" s="2" cm="1">
        <f t="array" ref="CI204">_xlfn.XLOOKUP($A204&amp;CI$5,'[1]NBA-Data-1980-2019'!$B$1:$B$16305&amp;'[1]NBA-Data-1980-2019'!$A$1:$A$16305,'[1]NBA-Data-1980-2019'!$F$1:$F$16305,"",0)</f>
        <v>8.6999999999999993</v>
      </c>
      <c r="CJ204" s="2" cm="1">
        <f t="array" ref="CJ204">_xlfn.XLOOKUP($A204&amp;CJ$5,'[1]NBA-Data-1980-2019'!$B$1:$B$16305&amp;'[1]NBA-Data-1980-2019'!$A$1:$A$16305,'[1]NBA-Data-1980-2019'!$F$1:$F$16305,"",0)</f>
        <v>8.1999999999999993</v>
      </c>
      <c r="CK204" s="2" cm="1">
        <f t="array" ref="CK204">_xlfn.XLOOKUP($A204&amp;CK$5,'[1]NBA-Data-1980-2019'!$B$1:$B$16305&amp;'[1]NBA-Data-1980-2019'!$A$1:$A$16305,'[1]NBA-Data-1980-2019'!$F$1:$F$16305,"",0)</f>
        <v>6.3</v>
      </c>
      <c r="CL204" s="2" cm="1">
        <f t="array" ref="CL204">_xlfn.XLOOKUP($A204&amp;CL$5,'[1]NBA-Data-1980-2019'!$B$1:$B$16305&amp;'[1]NBA-Data-1980-2019'!$A$1:$A$16305,'[1]NBA-Data-1980-2019'!$F$1:$F$16305,"",0)</f>
        <v>7</v>
      </c>
      <c r="CM204" s="2" cm="1">
        <f t="array" ref="CM204">_xlfn.XLOOKUP($A204&amp;CM$5,'[1]NBA-Data-1980-2019'!$B$1:$B$16305&amp;'[1]NBA-Data-1980-2019'!$A$1:$A$16305,'[1]NBA-Data-1980-2019'!$F$1:$F$16305,"",0)</f>
        <v>6</v>
      </c>
      <c r="CN204" s="2" t="str" cm="1">
        <f t="array" ref="CN204">_xlfn.XLOOKUP($A204&amp;CN$5,'[1]NBA-Data-1980-2019'!$B$1:$B$16305&amp;'[1]NBA-Data-1980-2019'!$A$1:$A$16305,'[1]NBA-Data-1980-2019'!$F$1:$F$16305,"",0)</f>
        <v/>
      </c>
      <c r="CO204" s="2" cm="1">
        <f t="array" ref="CO204">_xlfn.XLOOKUP($A204&amp;CO$5,'[1]NBA-Data-1980-2019'!$B$1:$B$16305&amp;'[1]NBA-Data-1980-2019'!$A$1:$A$16305,'[1]NBA-Data-1980-2019'!$F$1:$F$16305,"",0)</f>
        <v>8.4</v>
      </c>
      <c r="CP204" s="2" t="str" cm="1">
        <f t="array" ref="CP204">_xlfn.XLOOKUP($A204&amp;CP$5,'[1]NBA-Data-1980-2019'!$B$1:$B$16305&amp;'[1]NBA-Data-1980-2019'!$A$1:$A$16305,'[1]NBA-Data-1980-2019'!$F$1:$F$16305,"",0)</f>
        <v/>
      </c>
      <c r="CQ204" s="2" t="str" cm="1">
        <f t="array" ref="CQ204">_xlfn.XLOOKUP($A204&amp;CQ$5,'[1]NBA-Data-1980-2019'!$B$1:$B$16305&amp;'[1]NBA-Data-1980-2019'!$A$1:$A$16305,'[1]NBA-Data-1980-2019'!$F$1:$F$16305,"",0)</f>
        <v/>
      </c>
      <c r="CR204" s="2" t="str" cm="1">
        <f t="array" ref="CR204">_xlfn.XLOOKUP($A204&amp;CR$5,'[1]NBA-Data-1980-2019'!$B$1:$B$16305&amp;'[1]NBA-Data-1980-2019'!$A$1:$A$16305,'[1]NBA-Data-1980-2019'!$F$1:$F$16305,"",0)</f>
        <v/>
      </c>
      <c r="CS204" s="2" t="str" cm="1">
        <f t="array" ref="CS204">_xlfn.XLOOKUP($A204&amp;CS$5,'[1]NBA-Data-1980-2019'!$B$1:$B$16305&amp;'[1]NBA-Data-1980-2019'!$A$1:$A$16305,'[1]NBA-Data-1980-2019'!$F$1:$F$16305,"",0)</f>
        <v/>
      </c>
      <c r="CU204" s="2" t="str">
        <f>_xlfn.XLOOKUP($A204,TEAMS!$G$1:$G$839,TEAMS!$H$1:$H$839,"",0)</f>
        <v>C</v>
      </c>
      <c r="CV204" s="2" t="str">
        <f>_xlfn.XLOOKUP($CU204,DASHBOARD!$B$22:$B$27,DASHBOARD!$C$22:$C$27,"",0)</f>
        <v>CENTER</v>
      </c>
      <c r="CY204" s="63">
        <f>SUMIFS('[1]NBA-Data-1980-2019'!$G$1:$G$16305,'[1]NBA-Data-1980-2019'!$B$1:$B$16305,$A204,'[1]NBA-Data-1980-2019'!$A$1:$A$16305,CY$9)</f>
        <v>0</v>
      </c>
      <c r="CZ204" s="63">
        <f>SUMIFS('[1]NBA-Data-1980-2019'!$G$1:$G$16305,'[1]NBA-Data-1980-2019'!$B$1:$B$16305,$A204,'[1]NBA-Data-1980-2019'!$A$1:$A$16305,CZ$9)</f>
        <v>0</v>
      </c>
      <c r="DA204" s="63">
        <f>SUMIFS('[1]NBA-Data-1980-2019'!$G$1:$G$16305,'[1]NBA-Data-1980-2019'!$B$1:$B$16305,$A204,'[1]NBA-Data-1980-2019'!$A$1:$A$16305,DA$9)</f>
        <v>0</v>
      </c>
      <c r="DB204" s="63">
        <f>SUMIFS('[1]NBA-Data-1980-2019'!$G$1:$G$16305,'[1]NBA-Data-1980-2019'!$B$1:$B$16305,$A204,'[1]NBA-Data-1980-2019'!$A$1:$A$16305,DB$9)</f>
        <v>0</v>
      </c>
      <c r="DC204" s="63">
        <f>SUMIFS('[1]NBA-Data-1980-2019'!$G$1:$G$16305,'[1]NBA-Data-1980-2019'!$B$1:$B$16305,$A204,'[1]NBA-Data-1980-2019'!$A$1:$A$16305,DC$9)</f>
        <v>0</v>
      </c>
      <c r="DD204" s="63">
        <f>SUMIFS('[1]NBA-Data-1980-2019'!$G$1:$G$16305,'[1]NBA-Data-1980-2019'!$B$1:$B$16305,$A204,'[1]NBA-Data-1980-2019'!$A$1:$A$16305,DD$9)</f>
        <v>0</v>
      </c>
      <c r="DE204" s="63">
        <f>SUMIFS('[1]NBA-Data-1980-2019'!$G$1:$G$16305,'[1]NBA-Data-1980-2019'!$B$1:$B$16305,$A204,'[1]NBA-Data-1980-2019'!$A$1:$A$16305,DE$9)</f>
        <v>0</v>
      </c>
      <c r="DF204" s="63">
        <f>SUMIFS('[1]NBA-Data-1980-2019'!$G$1:$G$16305,'[1]NBA-Data-1980-2019'!$B$1:$B$16305,$A204,'[1]NBA-Data-1980-2019'!$A$1:$A$16305,DF$9)</f>
        <v>0</v>
      </c>
      <c r="DG204" s="63">
        <f>SUMIFS('[1]NBA-Data-1980-2019'!$G$1:$G$16305,'[1]NBA-Data-1980-2019'!$B$1:$B$16305,$A204,'[1]NBA-Data-1980-2019'!$A$1:$A$16305,DG$9)</f>
        <v>0</v>
      </c>
      <c r="DH204" s="63">
        <f>SUMIFS('[1]NBA-Data-1980-2019'!$G$1:$G$16305,'[1]NBA-Data-1980-2019'!$B$1:$B$16305,$A204,'[1]NBA-Data-1980-2019'!$A$1:$A$16305,DH$9)</f>
        <v>0</v>
      </c>
      <c r="DI204" s="63">
        <f>SUMIFS('[1]NBA-Data-1980-2019'!$G$1:$G$16305,'[1]NBA-Data-1980-2019'!$B$1:$B$16305,$A204,'[1]NBA-Data-1980-2019'!$A$1:$A$16305,DI$9)</f>
        <v>0</v>
      </c>
      <c r="DJ204" s="63">
        <f>SUMIFS('[1]NBA-Data-1980-2019'!$G$1:$G$16305,'[1]NBA-Data-1980-2019'!$B$1:$B$16305,$A204,'[1]NBA-Data-1980-2019'!$A$1:$A$16305,DJ$9)</f>
        <v>0</v>
      </c>
      <c r="DK204" s="63">
        <f>SUMIFS('[1]NBA-Data-1980-2019'!$G$1:$G$16305,'[1]NBA-Data-1980-2019'!$B$1:$B$16305,$A204,'[1]NBA-Data-1980-2019'!$A$1:$A$16305,DK$9)</f>
        <v>0</v>
      </c>
      <c r="DL204" s="63">
        <f>SUMIFS('[1]NBA-Data-1980-2019'!$G$1:$G$16305,'[1]NBA-Data-1980-2019'!$B$1:$B$16305,$A204,'[1]NBA-Data-1980-2019'!$A$1:$A$16305,DL$9)</f>
        <v>814320</v>
      </c>
      <c r="DM204" s="63">
        <f>SUMIFS('[1]NBA-Data-1980-2019'!$G$1:$G$16305,'[1]NBA-Data-1980-2019'!$B$1:$B$16305,$A204,'[1]NBA-Data-1980-2019'!$A$1:$A$16305,DM$9)</f>
        <v>875400</v>
      </c>
      <c r="DN204" s="63">
        <f>SUMIFS('[1]NBA-Data-1980-2019'!$G$1:$G$16305,'[1]NBA-Data-1980-2019'!$B$1:$B$16305,$A204,'[1]NBA-Data-1980-2019'!$A$1:$A$16305,DN$9)</f>
        <v>936480</v>
      </c>
      <c r="DO204" s="63">
        <f>SUMIFS('[1]NBA-Data-1980-2019'!$G$1:$G$16305,'[1]NBA-Data-1980-2019'!$B$1:$B$16305,$A204,'[1]NBA-Data-1980-2019'!$A$1:$A$16305,DO$9)</f>
        <v>0</v>
      </c>
      <c r="DP204" s="63">
        <f>SUMIFS('[1]NBA-Data-1980-2019'!$G$1:$G$16305,'[1]NBA-Data-1980-2019'!$B$1:$B$16305,$A204,'[1]NBA-Data-1980-2019'!$A$1:$A$16305,DP$9)</f>
        <v>4480912</v>
      </c>
      <c r="DQ204" s="63">
        <f>SUMIFS('[1]NBA-Data-1980-2019'!$G$1:$G$16305,'[1]NBA-Data-1980-2019'!$B$1:$B$16305,$A204,'[1]NBA-Data-1980-2019'!$A$1:$A$16305,DQ$9)</f>
        <v>4578880</v>
      </c>
      <c r="DR204" s="63">
        <f>SUMIFS('[1]NBA-Data-1980-2019'!$G$1:$G$16305,'[1]NBA-Data-1980-2019'!$B$1:$B$16305,$A204,'[1]NBA-Data-1980-2019'!$A$1:$A$16305,DR$9)</f>
        <v>4250000</v>
      </c>
      <c r="DS204" s="63">
        <f>SUMIFS('[1]NBA-Data-1980-2019'!$G$1:$G$16305,'[1]NBA-Data-1980-2019'!$B$1:$B$16305,$A204,'[1]NBA-Data-1980-2019'!$A$1:$A$16305,DS$9)</f>
        <v>4640208</v>
      </c>
      <c r="DT204" s="63">
        <f>SUMIFS('[1]NBA-Data-1980-2019'!$G$1:$G$16305,'[1]NBA-Data-1980-2019'!$B$1:$B$16305,$A204,'[1]NBA-Data-1980-2019'!$A$1:$A$16305,DT$9)</f>
        <v>7123626</v>
      </c>
      <c r="DU204" s="63">
        <f>SUMIFS('[1]NBA-Data-1980-2019'!$G$1:$G$16305,'[1]NBA-Data-1980-2019'!$B$1:$B$16305,$A204,'[1]NBA-Data-1980-2019'!$A$1:$A$16305,DU$9)</f>
        <v>7800531</v>
      </c>
      <c r="DV204" s="63">
        <f>SUMIFS('[1]NBA-Data-1980-2019'!$G$1:$G$16305,'[1]NBA-Data-1980-2019'!$B$1:$B$16305,$A204,'[1]NBA-Data-1980-2019'!$A$1:$A$16305,DV$9)</f>
        <v>8477437</v>
      </c>
      <c r="DW204" s="63">
        <f>SUMIFS('[1]NBA-Data-1980-2019'!$G$1:$G$16305,'[1]NBA-Data-1980-2019'!$B$1:$B$16305,$A204,'[1]NBA-Data-1980-2019'!$A$1:$A$16305,DW$9)</f>
        <v>9654342</v>
      </c>
      <c r="DX204" s="63">
        <f>SUMIFS('[1]NBA-Data-1980-2019'!$G$1:$G$16305,'[1]NBA-Data-1980-2019'!$B$1:$B$16305,$A204,'[1]NBA-Data-1980-2019'!$A$1:$A$16305,DX$9)</f>
        <v>1499200</v>
      </c>
      <c r="DY204" s="63">
        <f>SUMIFS('[1]NBA-Data-1980-2019'!$G$1:$G$16305,'[1]NBA-Data-1980-2019'!$B$1:$B$16305,$A204,'[1]NBA-Data-1980-2019'!$A$1:$A$16305,DY$9)</f>
        <v>0</v>
      </c>
      <c r="DZ204" s="63">
        <f>SUMIFS('[1]NBA-Data-1980-2019'!$G$1:$G$16305,'[1]NBA-Data-1980-2019'!$B$1:$B$16305,$A204,'[1]NBA-Data-1980-2019'!$A$1:$A$16305,DZ$9)</f>
        <v>0</v>
      </c>
      <c r="EA204" s="63">
        <f>SUMIFS('[1]NBA-Data-1980-2019'!$G$1:$G$16305,'[1]NBA-Data-1980-2019'!$B$1:$B$16305,$A204,'[1]NBA-Data-1980-2019'!$A$1:$A$16305,EA$9)</f>
        <v>0</v>
      </c>
      <c r="EB204" s="63">
        <f>SUMIFS('[1]NBA-Data-1980-2019'!$G$1:$G$16305,'[1]NBA-Data-1980-2019'!$B$1:$B$16305,$A204,'[1]NBA-Data-1980-2019'!$A$1:$A$16305,EB$9)</f>
        <v>0</v>
      </c>
      <c r="EC204" s="63">
        <f>SUMIFS('[1]NBA-Data-1980-2019'!$G$1:$G$16305,'[1]NBA-Data-1980-2019'!$B$1:$B$16305,$A204,'[1]NBA-Data-1980-2019'!$A$1:$A$16305,EC$9)</f>
        <v>0</v>
      </c>
      <c r="ED204" s="63">
        <f>SUMIFS('[1]NBA-Data-1980-2019'!$G$1:$G$16305,'[1]NBA-Data-1980-2019'!$B$1:$B$16305,$A204,'[1]NBA-Data-1980-2019'!$A$1:$A$16305,ED$9)</f>
        <v>0</v>
      </c>
      <c r="EH204" s="2" t="s">
        <v>1482</v>
      </c>
    </row>
    <row r="205" spans="1:165" x14ac:dyDescent="0.2">
      <c r="A205" s="2" t="s">
        <v>1104</v>
      </c>
      <c r="B205" s="2" t="str" cm="1">
        <f t="array" ref="B205">_xlfn.XLOOKUP($A205&amp;B$5,'[1]NBA-Data-1980-2019'!$B$1:$B$16305&amp;'[1]NBA-Data-1980-2019'!$A$1:$A$16305,'[1]NBA-Data-1980-2019'!$D$1:$D$16305,"",0)</f>
        <v>HOU</v>
      </c>
      <c r="C205" s="2" t="str" cm="1">
        <f t="array" ref="C205">_xlfn.XLOOKUP($A205&amp;C$5,'[1]NBA-Data-1980-2019'!$B$1:$B$16305&amp;'[1]NBA-Data-1980-2019'!$A$1:$A$16305,'[1]NBA-Data-1980-2019'!$D$1:$D$16305,"",0)</f>
        <v>HOU</v>
      </c>
      <c r="D205" s="2" t="str" cm="1">
        <f t="array" ref="D205">_xlfn.XLOOKUP($A205&amp;D$5,'[1]NBA-Data-1980-2019'!$B$1:$B$16305&amp;'[1]NBA-Data-1980-2019'!$A$1:$A$16305,'[1]NBA-Data-1980-2019'!$D$1:$D$16305,"",0)</f>
        <v>HOU</v>
      </c>
      <c r="E205" s="2" t="str" cm="1">
        <f t="array" ref="E205">_xlfn.XLOOKUP($A205&amp;E$5,'[1]NBA-Data-1980-2019'!$B$1:$B$16305&amp;'[1]NBA-Data-1980-2019'!$A$1:$A$16305,'[1]NBA-Data-1980-2019'!$D$1:$D$16305,"",0)</f>
        <v>HOU</v>
      </c>
      <c r="F205" s="2" t="str" cm="1">
        <f t="array" ref="F205">_xlfn.XLOOKUP($A205&amp;F$5,'[1]NBA-Data-1980-2019'!$B$1:$B$16305&amp;'[1]NBA-Data-1980-2019'!$A$1:$A$16305,'[1]NBA-Data-1980-2019'!$D$1:$D$16305,"",0)</f>
        <v>HOU</v>
      </c>
      <c r="G205" s="2" t="str" cm="1">
        <f t="array" ref="G205">_xlfn.XLOOKUP($A205&amp;G$5,'[1]NBA-Data-1980-2019'!$B$1:$B$16305&amp;'[1]NBA-Data-1980-2019'!$A$1:$A$16305,'[1]NBA-Data-1980-2019'!$D$1:$D$16305,"",0)</f>
        <v>HOU</v>
      </c>
      <c r="H205" s="2" t="str" cm="1">
        <f t="array" ref="H205">_xlfn.XLOOKUP($A205&amp;H$5,'[1]NBA-Data-1980-2019'!$B$1:$B$16305&amp;'[1]NBA-Data-1980-2019'!$A$1:$A$16305,'[1]NBA-Data-1980-2019'!$D$1:$D$16305,"",0)</f>
        <v>TOT</v>
      </c>
      <c r="I205" s="2" t="str" cm="1">
        <f t="array" ref="I205">_xlfn.XLOOKUP($A205&amp;I$5,'[1]NBA-Data-1980-2019'!$B$1:$B$16305&amp;'[1]NBA-Data-1980-2019'!$A$1:$A$16305,'[1]NBA-Data-1980-2019'!$D$1:$D$16305,"",0)</f>
        <v/>
      </c>
      <c r="J205" s="2" t="str" cm="1">
        <f t="array" ref="J205">_xlfn.XLOOKUP($A205&amp;J$5,'[1]NBA-Data-1980-2019'!$B$1:$B$16305&amp;'[1]NBA-Data-1980-2019'!$A$1:$A$16305,'[1]NBA-Data-1980-2019'!$D$1:$D$16305,"",0)</f>
        <v/>
      </c>
      <c r="K205" s="2" t="str" cm="1">
        <f t="array" ref="K205">_xlfn.XLOOKUP($A205&amp;K$5,'[1]NBA-Data-1980-2019'!$B$1:$B$16305&amp;'[1]NBA-Data-1980-2019'!$A$1:$A$16305,'[1]NBA-Data-1980-2019'!$D$1:$D$16305,"",0)</f>
        <v/>
      </c>
      <c r="L205" s="2" t="str" cm="1">
        <f t="array" ref="L205">_xlfn.XLOOKUP($A205&amp;L$5,'[1]NBA-Data-1980-2019'!$B$1:$B$16305&amp;'[1]NBA-Data-1980-2019'!$A$1:$A$16305,'[1]NBA-Data-1980-2019'!$D$1:$D$16305,"",0)</f>
        <v/>
      </c>
      <c r="M205" s="2" t="str" cm="1">
        <f t="array" ref="M205">_xlfn.XLOOKUP($A205&amp;M$5,'[1]NBA-Data-1980-2019'!$B$1:$B$16305&amp;'[1]NBA-Data-1980-2019'!$A$1:$A$16305,'[1]NBA-Data-1980-2019'!$D$1:$D$16305,"",0)</f>
        <v/>
      </c>
      <c r="N205" s="2" t="str" cm="1">
        <f t="array" ref="N205">_xlfn.XLOOKUP($A205&amp;N$5,'[1]NBA-Data-1980-2019'!$B$1:$B$16305&amp;'[1]NBA-Data-1980-2019'!$A$1:$A$16305,'[1]NBA-Data-1980-2019'!$D$1:$D$16305,"",0)</f>
        <v/>
      </c>
      <c r="O205" s="2" t="str" cm="1">
        <f t="array" ref="O205">_xlfn.XLOOKUP($A205&amp;O$5,'[1]NBA-Data-1980-2019'!$B$1:$B$16305&amp;'[1]NBA-Data-1980-2019'!$A$1:$A$16305,'[1]NBA-Data-1980-2019'!$D$1:$D$16305,"",0)</f>
        <v/>
      </c>
      <c r="P205" s="2" t="str" cm="1">
        <f t="array" ref="P205">_xlfn.XLOOKUP($A205&amp;P$5,'[1]NBA-Data-1980-2019'!$B$1:$B$16305&amp;'[1]NBA-Data-1980-2019'!$A$1:$A$16305,'[1]NBA-Data-1980-2019'!$D$1:$D$16305,"",0)</f>
        <v/>
      </c>
      <c r="Q205" s="2" t="str" cm="1">
        <f t="array" ref="Q205">_xlfn.XLOOKUP($A205&amp;Q$5,'[1]NBA-Data-1980-2019'!$B$1:$B$16305&amp;'[1]NBA-Data-1980-2019'!$A$1:$A$16305,'[1]NBA-Data-1980-2019'!$D$1:$D$16305,"",0)</f>
        <v/>
      </c>
      <c r="R205" s="2" t="str" cm="1">
        <f t="array" ref="R205">_xlfn.XLOOKUP($A205&amp;R$5,'[1]NBA-Data-1980-2019'!$B$1:$B$16305&amp;'[1]NBA-Data-1980-2019'!$A$1:$A$16305,'[1]NBA-Data-1980-2019'!$D$1:$D$16305,"",0)</f>
        <v/>
      </c>
      <c r="S205" s="2" t="str" cm="1">
        <f t="array" ref="S205">_xlfn.XLOOKUP($A205&amp;S$5,'[1]NBA-Data-1980-2019'!$B$1:$B$16305&amp;'[1]NBA-Data-1980-2019'!$A$1:$A$16305,'[1]NBA-Data-1980-2019'!$D$1:$D$16305,"",0)</f>
        <v/>
      </c>
      <c r="T205" s="2" t="str" cm="1">
        <f t="array" ref="T205">_xlfn.XLOOKUP($A205&amp;T$5,'[1]NBA-Data-1980-2019'!$B$1:$B$16305&amp;'[1]NBA-Data-1980-2019'!$A$1:$A$16305,'[1]NBA-Data-1980-2019'!$D$1:$D$16305,"",0)</f>
        <v/>
      </c>
      <c r="U205" s="2" t="str" cm="1">
        <f t="array" ref="U205">_xlfn.XLOOKUP($A205&amp;U$5,'[1]NBA-Data-1980-2019'!$B$1:$B$16305&amp;'[1]NBA-Data-1980-2019'!$A$1:$A$16305,'[1]NBA-Data-1980-2019'!$D$1:$D$16305,"",0)</f>
        <v/>
      </c>
      <c r="V205" s="2" t="str" cm="1">
        <f t="array" ref="V205">_xlfn.XLOOKUP($A205&amp;V$5,'[1]NBA-Data-1980-2019'!$B$1:$B$16305&amp;'[1]NBA-Data-1980-2019'!$A$1:$A$16305,'[1]NBA-Data-1980-2019'!$D$1:$D$16305,"",0)</f>
        <v/>
      </c>
      <c r="W205" s="2" t="str" cm="1">
        <f t="array" ref="W205">_xlfn.XLOOKUP($A205&amp;W$5,'[1]NBA-Data-1980-2019'!$B$1:$B$16305&amp;'[1]NBA-Data-1980-2019'!$A$1:$A$16305,'[1]NBA-Data-1980-2019'!$D$1:$D$16305,"",0)</f>
        <v/>
      </c>
      <c r="X205" s="2" t="str" cm="1">
        <f t="array" ref="X205">_xlfn.XLOOKUP($A205&amp;X$5,'[1]NBA-Data-1980-2019'!$B$1:$B$16305&amp;'[1]NBA-Data-1980-2019'!$A$1:$A$16305,'[1]NBA-Data-1980-2019'!$D$1:$D$16305,"",0)</f>
        <v/>
      </c>
      <c r="Y205" s="2" t="str" cm="1">
        <f t="array" ref="Y205">_xlfn.XLOOKUP($A205&amp;Y$5,'[1]NBA-Data-1980-2019'!$B$1:$B$16305&amp;'[1]NBA-Data-1980-2019'!$A$1:$A$16305,'[1]NBA-Data-1980-2019'!$D$1:$D$16305,"",0)</f>
        <v/>
      </c>
      <c r="Z205" s="2" t="str" cm="1">
        <f t="array" ref="Z205">_xlfn.XLOOKUP($A205&amp;Z$5,'[1]NBA-Data-1980-2019'!$B$1:$B$16305&amp;'[1]NBA-Data-1980-2019'!$A$1:$A$16305,'[1]NBA-Data-1980-2019'!$D$1:$D$16305,"",0)</f>
        <v/>
      </c>
      <c r="AA205" s="2" t="str" cm="1">
        <f t="array" ref="AA205">_xlfn.XLOOKUP($A205&amp;AA$5,'[1]NBA-Data-1980-2019'!$B$1:$B$16305&amp;'[1]NBA-Data-1980-2019'!$A$1:$A$16305,'[1]NBA-Data-1980-2019'!$D$1:$D$16305,"",0)</f>
        <v/>
      </c>
      <c r="AB205" s="2" t="str" cm="1">
        <f t="array" ref="AB205">_xlfn.XLOOKUP($A205&amp;AB$5,'[1]NBA-Data-1980-2019'!$B$1:$B$16305&amp;'[1]NBA-Data-1980-2019'!$A$1:$A$16305,'[1]NBA-Data-1980-2019'!$D$1:$D$16305,"",0)</f>
        <v/>
      </c>
      <c r="AC205" s="2" t="str" cm="1">
        <f t="array" ref="AC205">_xlfn.XLOOKUP($A205&amp;AC$5,'[1]NBA-Data-1980-2019'!$B$1:$B$16305&amp;'[1]NBA-Data-1980-2019'!$A$1:$A$16305,'[1]NBA-Data-1980-2019'!$D$1:$D$16305,"",0)</f>
        <v/>
      </c>
      <c r="AD205" s="2" t="str" cm="1">
        <f t="array" ref="AD205">_xlfn.XLOOKUP($A205&amp;AD$5,'[1]NBA-Data-1980-2019'!$B$1:$B$16305&amp;'[1]NBA-Data-1980-2019'!$A$1:$A$16305,'[1]NBA-Data-1980-2019'!$D$1:$D$16305,"",0)</f>
        <v/>
      </c>
      <c r="AE205" s="2" t="str" cm="1">
        <f t="array" ref="AE205">_xlfn.XLOOKUP($A205&amp;AE$5,'[1]NBA-Data-1980-2019'!$B$1:$B$16305&amp;'[1]NBA-Data-1980-2019'!$A$1:$A$16305,'[1]NBA-Data-1980-2019'!$D$1:$D$16305,"",0)</f>
        <v/>
      </c>
      <c r="AF205" s="2" t="str" cm="1">
        <f t="array" ref="AF205">_xlfn.XLOOKUP($A205&amp;AF$5,'[1]NBA-Data-1980-2019'!$B$1:$B$16305&amp;'[1]NBA-Data-1980-2019'!$A$1:$A$16305,'[1]NBA-Data-1980-2019'!$D$1:$D$16305,"",0)</f>
        <v/>
      </c>
      <c r="AG205" s="2" t="str" cm="1">
        <f t="array" ref="AG205">_xlfn.XLOOKUP($A205&amp;AG$5,'[1]NBA-Data-1980-2019'!$B$1:$B$16305&amp;'[1]NBA-Data-1980-2019'!$A$1:$A$16305,'[1]NBA-Data-1980-2019'!$D$1:$D$16305,"",0)</f>
        <v/>
      </c>
      <c r="AH205" s="2" cm="1">
        <f t="array" ref="AH205">_xlfn.XLOOKUP($A205&amp;AH$5,'[1]NBA-Data-1980-2019'!$B$1:$B$16305&amp;'[1]NBA-Data-1980-2019'!$A$1:$A$16305,'[1]NBA-Data-1980-2019'!$H$1:$H$16305,"",0)</f>
        <v>2698.8</v>
      </c>
      <c r="AI205" s="2" cm="1">
        <f t="array" ref="AI205">_xlfn.XLOOKUP($A205&amp;AI$5,'[1]NBA-Data-1980-2019'!$B$1:$B$16305&amp;'[1]NBA-Data-1980-2019'!$A$1:$A$16305,'[1]NBA-Data-1980-2019'!$H$1:$H$16305,"",0)</f>
        <v>2737.7999999999997</v>
      </c>
      <c r="AJ205" s="2" cm="1">
        <f t="array" ref="AJ205">_xlfn.XLOOKUP($A205&amp;AJ$5,'[1]NBA-Data-1980-2019'!$B$1:$B$16305&amp;'[1]NBA-Data-1980-2019'!$A$1:$A$16305,'[1]NBA-Data-1980-2019'!$H$1:$H$16305,"",0)</f>
        <v>2419</v>
      </c>
      <c r="AK205" s="2" cm="1">
        <f t="array" ref="AK205">_xlfn.XLOOKUP($A205&amp;AK$5,'[1]NBA-Data-1980-2019'!$B$1:$B$16305&amp;'[1]NBA-Data-1980-2019'!$A$1:$A$16305,'[1]NBA-Data-1980-2019'!$H$1:$H$16305,"",0)</f>
        <v>2207.4</v>
      </c>
      <c r="AL205" s="2" cm="1">
        <f t="array" ref="AL205">_xlfn.XLOOKUP($A205&amp;AL$5,'[1]NBA-Data-1980-2019'!$B$1:$B$16305&amp;'[1]NBA-Data-1980-2019'!$A$1:$A$16305,'[1]NBA-Data-1980-2019'!$H$1:$H$16305,"",0)</f>
        <v>2033.1000000000001</v>
      </c>
      <c r="AM205" s="2" cm="1">
        <f t="array" ref="AM205">_xlfn.XLOOKUP($A205&amp;AM$5,'[1]NBA-Data-1980-2019'!$B$1:$B$16305&amp;'[1]NBA-Data-1980-2019'!$A$1:$A$16305,'[1]NBA-Data-1980-2019'!$H$1:$H$16305,"",0)</f>
        <v>1618.4</v>
      </c>
      <c r="AN205" s="2" cm="1">
        <f t="array" ref="AN205">_xlfn.XLOOKUP($A205&amp;AN$5,'[1]NBA-Data-1980-2019'!$B$1:$B$16305&amp;'[1]NBA-Data-1980-2019'!$A$1:$A$16305,'[1]NBA-Data-1980-2019'!$H$1:$H$16305,"",0)</f>
        <v>763.2</v>
      </c>
      <c r="AO205" s="2" t="str" cm="1">
        <f t="array" ref="AO205">_xlfn.XLOOKUP($A205&amp;AO$5,'[1]NBA-Data-1980-2019'!$B$1:$B$16305&amp;'[1]NBA-Data-1980-2019'!$A$1:$A$16305,'[1]NBA-Data-1980-2019'!$H$1:$H$16305,"",0)</f>
        <v/>
      </c>
      <c r="AP205" s="2" t="str" cm="1">
        <f t="array" ref="AP205">_xlfn.XLOOKUP($A205&amp;AP$5,'[1]NBA-Data-1980-2019'!$B$1:$B$16305&amp;'[1]NBA-Data-1980-2019'!$A$1:$A$16305,'[1]NBA-Data-1980-2019'!$H$1:$H$16305,"",0)</f>
        <v/>
      </c>
      <c r="AQ205" s="2" t="str" cm="1">
        <f t="array" ref="AQ205">_xlfn.XLOOKUP($A205&amp;AQ$5,'[1]NBA-Data-1980-2019'!$B$1:$B$16305&amp;'[1]NBA-Data-1980-2019'!$A$1:$A$16305,'[1]NBA-Data-1980-2019'!$H$1:$H$16305,"",0)</f>
        <v/>
      </c>
      <c r="AR205" s="2" t="str" cm="1">
        <f t="array" ref="AR205">_xlfn.XLOOKUP($A205&amp;AR$5,'[1]NBA-Data-1980-2019'!$B$1:$B$16305&amp;'[1]NBA-Data-1980-2019'!$A$1:$A$16305,'[1]NBA-Data-1980-2019'!$H$1:$H$16305,"",0)</f>
        <v/>
      </c>
      <c r="AS205" s="2" t="str" cm="1">
        <f t="array" ref="AS205">_xlfn.XLOOKUP($A205&amp;AS$5,'[1]NBA-Data-1980-2019'!$B$1:$B$16305&amp;'[1]NBA-Data-1980-2019'!$A$1:$A$16305,'[1]NBA-Data-1980-2019'!$H$1:$H$16305,"",0)</f>
        <v/>
      </c>
      <c r="AT205" s="2" t="str" cm="1">
        <f t="array" ref="AT205">_xlfn.XLOOKUP($A205&amp;AT$5,'[1]NBA-Data-1980-2019'!$B$1:$B$16305&amp;'[1]NBA-Data-1980-2019'!$A$1:$A$16305,'[1]NBA-Data-1980-2019'!$H$1:$H$16305,"",0)</f>
        <v/>
      </c>
      <c r="AU205" s="2" t="str" cm="1">
        <f t="array" ref="AU205">_xlfn.XLOOKUP($A205&amp;AU$5,'[1]NBA-Data-1980-2019'!$B$1:$B$16305&amp;'[1]NBA-Data-1980-2019'!$A$1:$A$16305,'[1]NBA-Data-1980-2019'!$H$1:$H$16305,"",0)</f>
        <v/>
      </c>
      <c r="AV205" s="2" t="str" cm="1">
        <f t="array" ref="AV205">_xlfn.XLOOKUP($A205&amp;AV$5,'[1]NBA-Data-1980-2019'!$B$1:$B$16305&amp;'[1]NBA-Data-1980-2019'!$A$1:$A$16305,'[1]NBA-Data-1980-2019'!$H$1:$H$16305,"",0)</f>
        <v/>
      </c>
      <c r="AW205" s="2" t="str" cm="1">
        <f t="array" ref="AW205">_xlfn.XLOOKUP($A205&amp;AW$5,'[1]NBA-Data-1980-2019'!$B$1:$B$16305&amp;'[1]NBA-Data-1980-2019'!$A$1:$A$16305,'[1]NBA-Data-1980-2019'!$H$1:$H$16305,"",0)</f>
        <v/>
      </c>
      <c r="AX205" s="2" t="str" cm="1">
        <f t="array" ref="AX205">_xlfn.XLOOKUP($A205&amp;AX$5,'[1]NBA-Data-1980-2019'!$B$1:$B$16305&amp;'[1]NBA-Data-1980-2019'!$A$1:$A$16305,'[1]NBA-Data-1980-2019'!$H$1:$H$16305,"",0)</f>
        <v/>
      </c>
      <c r="AY205" s="2" t="str" cm="1">
        <f t="array" ref="AY205">_xlfn.XLOOKUP($A205&amp;AY$5,'[1]NBA-Data-1980-2019'!$B$1:$B$16305&amp;'[1]NBA-Data-1980-2019'!$A$1:$A$16305,'[1]NBA-Data-1980-2019'!$H$1:$H$16305,"",0)</f>
        <v/>
      </c>
      <c r="AZ205" s="2" t="str" cm="1">
        <f t="array" ref="AZ205">_xlfn.XLOOKUP($A205&amp;AZ$5,'[1]NBA-Data-1980-2019'!$B$1:$B$16305&amp;'[1]NBA-Data-1980-2019'!$A$1:$A$16305,'[1]NBA-Data-1980-2019'!$H$1:$H$16305,"",0)</f>
        <v/>
      </c>
      <c r="BA205" s="2" t="str" cm="1">
        <f t="array" ref="BA205">_xlfn.XLOOKUP($A205&amp;BA$5,'[1]NBA-Data-1980-2019'!$B$1:$B$16305&amp;'[1]NBA-Data-1980-2019'!$A$1:$A$16305,'[1]NBA-Data-1980-2019'!$H$1:$H$16305,"",0)</f>
        <v/>
      </c>
      <c r="BB205" s="2" t="str" cm="1">
        <f t="array" ref="BB205">_xlfn.XLOOKUP($A205&amp;BB$5,'[1]NBA-Data-1980-2019'!$B$1:$B$16305&amp;'[1]NBA-Data-1980-2019'!$A$1:$A$16305,'[1]NBA-Data-1980-2019'!$H$1:$H$16305,"",0)</f>
        <v/>
      </c>
      <c r="BC205" s="2" t="str" cm="1">
        <f t="array" ref="BC205">_xlfn.XLOOKUP($A205&amp;BC$5,'[1]NBA-Data-1980-2019'!$B$1:$B$16305&amp;'[1]NBA-Data-1980-2019'!$A$1:$A$16305,'[1]NBA-Data-1980-2019'!$H$1:$H$16305,"",0)</f>
        <v/>
      </c>
      <c r="BD205" s="2" t="str" cm="1">
        <f t="array" ref="BD205">_xlfn.XLOOKUP($A205&amp;BD$5,'[1]NBA-Data-1980-2019'!$B$1:$B$16305&amp;'[1]NBA-Data-1980-2019'!$A$1:$A$16305,'[1]NBA-Data-1980-2019'!$H$1:$H$16305,"",0)</f>
        <v/>
      </c>
      <c r="BE205" s="2" t="str" cm="1">
        <f t="array" ref="BE205">_xlfn.XLOOKUP($A205&amp;BE$5,'[1]NBA-Data-1980-2019'!$B$1:$B$16305&amp;'[1]NBA-Data-1980-2019'!$A$1:$A$16305,'[1]NBA-Data-1980-2019'!$H$1:$H$16305,"",0)</f>
        <v/>
      </c>
      <c r="BF205" s="2" t="str" cm="1">
        <f t="array" ref="BF205">_xlfn.XLOOKUP($A205&amp;BF$5,'[1]NBA-Data-1980-2019'!$B$1:$B$16305&amp;'[1]NBA-Data-1980-2019'!$A$1:$A$16305,'[1]NBA-Data-1980-2019'!$H$1:$H$16305,"",0)</f>
        <v/>
      </c>
      <c r="BG205" s="2" t="str" cm="1">
        <f t="array" ref="BG205">_xlfn.XLOOKUP($A205&amp;BG$5,'[1]NBA-Data-1980-2019'!$B$1:$B$16305&amp;'[1]NBA-Data-1980-2019'!$A$1:$A$16305,'[1]NBA-Data-1980-2019'!$H$1:$H$16305,"",0)</f>
        <v/>
      </c>
      <c r="BH205" s="2" t="str" cm="1">
        <f t="array" ref="BH205">_xlfn.XLOOKUP($A205&amp;BH$5,'[1]NBA-Data-1980-2019'!$B$1:$B$16305&amp;'[1]NBA-Data-1980-2019'!$A$1:$A$16305,'[1]NBA-Data-1980-2019'!$H$1:$H$16305,"",0)</f>
        <v/>
      </c>
      <c r="BI205" s="2" t="str" cm="1">
        <f t="array" ref="BI205">_xlfn.XLOOKUP($A205&amp;BI$5,'[1]NBA-Data-1980-2019'!$B$1:$B$16305&amp;'[1]NBA-Data-1980-2019'!$A$1:$A$16305,'[1]NBA-Data-1980-2019'!$H$1:$H$16305,"",0)</f>
        <v/>
      </c>
      <c r="BJ205" s="2" t="str" cm="1">
        <f t="array" ref="BJ205">_xlfn.XLOOKUP($A205&amp;BJ$5,'[1]NBA-Data-1980-2019'!$B$1:$B$16305&amp;'[1]NBA-Data-1980-2019'!$A$1:$A$16305,'[1]NBA-Data-1980-2019'!$H$1:$H$16305,"",0)</f>
        <v/>
      </c>
      <c r="BK205" s="2" t="str" cm="1">
        <f t="array" ref="BK205">_xlfn.XLOOKUP($A205&amp;BK$5,'[1]NBA-Data-1980-2019'!$B$1:$B$16305&amp;'[1]NBA-Data-1980-2019'!$A$1:$A$16305,'[1]NBA-Data-1980-2019'!$H$1:$H$16305,"",0)</f>
        <v/>
      </c>
      <c r="BL205" s="2" t="str" cm="1">
        <f t="array" ref="BL205">_xlfn.XLOOKUP($A205&amp;BL$5,'[1]NBA-Data-1980-2019'!$B$1:$B$16305&amp;'[1]NBA-Data-1980-2019'!$A$1:$A$16305,'[1]NBA-Data-1980-2019'!$H$1:$H$16305,"",0)</f>
        <v/>
      </c>
      <c r="BM205" s="2" t="str" cm="1">
        <f t="array" ref="BM205">_xlfn.XLOOKUP($A205&amp;BM$5,'[1]NBA-Data-1980-2019'!$B$1:$B$16305&amp;'[1]NBA-Data-1980-2019'!$A$1:$A$16305,'[1]NBA-Data-1980-2019'!$H$1:$H$16305,"",0)</f>
        <v/>
      </c>
      <c r="BN205" s="2" cm="1">
        <f t="array" ref="BN205">_xlfn.XLOOKUP($A205&amp;BN$5,'[1]NBA-Data-1980-2019'!$B$1:$B$16305&amp;'[1]NBA-Data-1980-2019'!$A$1:$A$16305,'[1]NBA-Data-1980-2019'!$F$1:$F$16305,"",0)</f>
        <v>18.3</v>
      </c>
      <c r="BO205" s="2" cm="1">
        <f t="array" ref="BO205">_xlfn.XLOOKUP($A205&amp;BO$5,'[1]NBA-Data-1980-2019'!$B$1:$B$16305&amp;'[1]NBA-Data-1980-2019'!$A$1:$A$16305,'[1]NBA-Data-1980-2019'!$F$1:$F$16305,"",0)</f>
        <v>15</v>
      </c>
      <c r="BP205" s="2" cm="1">
        <f t="array" ref="BP205">_xlfn.XLOOKUP($A205&amp;BP$5,'[1]NBA-Data-1980-2019'!$B$1:$B$16305&amp;'[1]NBA-Data-1980-2019'!$A$1:$A$16305,'[1]NBA-Data-1980-2019'!$F$1:$F$16305,"",0)</f>
        <v>17.100000000000001</v>
      </c>
      <c r="BQ205" s="2" cm="1">
        <f t="array" ref="BQ205">_xlfn.XLOOKUP($A205&amp;BQ$5,'[1]NBA-Data-1980-2019'!$B$1:$B$16305&amp;'[1]NBA-Data-1980-2019'!$A$1:$A$16305,'[1]NBA-Data-1980-2019'!$F$1:$F$16305,"",0)</f>
        <v>14.2</v>
      </c>
      <c r="BR205" s="2" cm="1">
        <f t="array" ref="BR205">_xlfn.XLOOKUP($A205&amp;BR$5,'[1]NBA-Data-1980-2019'!$B$1:$B$16305&amp;'[1]NBA-Data-1980-2019'!$A$1:$A$16305,'[1]NBA-Data-1980-2019'!$F$1:$F$16305,"",0)</f>
        <v>16.2</v>
      </c>
      <c r="BS205" s="2" cm="1">
        <f t="array" ref="BS205">_xlfn.XLOOKUP($A205&amp;BS$5,'[1]NBA-Data-1980-2019'!$B$1:$B$16305&amp;'[1]NBA-Data-1980-2019'!$A$1:$A$16305,'[1]NBA-Data-1980-2019'!$F$1:$F$16305,"",0)</f>
        <v>12.5</v>
      </c>
      <c r="BT205" s="2" cm="1">
        <f t="array" ref="BT205">_xlfn.XLOOKUP($A205&amp;BT$5,'[1]NBA-Data-1980-2019'!$B$1:$B$16305&amp;'[1]NBA-Data-1980-2019'!$A$1:$A$16305,'[1]NBA-Data-1980-2019'!$F$1:$F$16305,"",0)</f>
        <v>12.3</v>
      </c>
      <c r="BU205" s="2" t="str" cm="1">
        <f t="array" ref="BU205">_xlfn.XLOOKUP($A205&amp;BU$5,'[1]NBA-Data-1980-2019'!$B$1:$B$16305&amp;'[1]NBA-Data-1980-2019'!$A$1:$A$16305,'[1]NBA-Data-1980-2019'!$F$1:$F$16305,"",0)</f>
        <v/>
      </c>
      <c r="BV205" s="2" t="str" cm="1">
        <f t="array" ref="BV205">_xlfn.XLOOKUP($A205&amp;BV$5,'[1]NBA-Data-1980-2019'!$B$1:$B$16305&amp;'[1]NBA-Data-1980-2019'!$A$1:$A$16305,'[1]NBA-Data-1980-2019'!$F$1:$F$16305,"",0)</f>
        <v/>
      </c>
      <c r="BW205" s="2" t="str" cm="1">
        <f t="array" ref="BW205">_xlfn.XLOOKUP($A205&amp;BW$5,'[1]NBA-Data-1980-2019'!$B$1:$B$16305&amp;'[1]NBA-Data-1980-2019'!$A$1:$A$16305,'[1]NBA-Data-1980-2019'!$F$1:$F$16305,"",0)</f>
        <v/>
      </c>
      <c r="BX205" s="2" t="str" cm="1">
        <f t="array" ref="BX205">_xlfn.XLOOKUP($A205&amp;BX$5,'[1]NBA-Data-1980-2019'!$B$1:$B$16305&amp;'[1]NBA-Data-1980-2019'!$A$1:$A$16305,'[1]NBA-Data-1980-2019'!$F$1:$F$16305,"",0)</f>
        <v/>
      </c>
      <c r="BY205" s="2" t="str" cm="1">
        <f t="array" ref="BY205">_xlfn.XLOOKUP($A205&amp;BY$5,'[1]NBA-Data-1980-2019'!$B$1:$B$16305&amp;'[1]NBA-Data-1980-2019'!$A$1:$A$16305,'[1]NBA-Data-1980-2019'!$F$1:$F$16305,"",0)</f>
        <v/>
      </c>
      <c r="BZ205" s="2" t="str" cm="1">
        <f t="array" ref="BZ205">_xlfn.XLOOKUP($A205&amp;BZ$5,'[1]NBA-Data-1980-2019'!$B$1:$B$16305&amp;'[1]NBA-Data-1980-2019'!$A$1:$A$16305,'[1]NBA-Data-1980-2019'!$F$1:$F$16305,"",0)</f>
        <v/>
      </c>
      <c r="CA205" s="2" t="str" cm="1">
        <f t="array" ref="CA205">_xlfn.XLOOKUP($A205&amp;CA$5,'[1]NBA-Data-1980-2019'!$B$1:$B$16305&amp;'[1]NBA-Data-1980-2019'!$A$1:$A$16305,'[1]NBA-Data-1980-2019'!$F$1:$F$16305,"",0)</f>
        <v/>
      </c>
      <c r="CB205" s="2" t="str" cm="1">
        <f t="array" ref="CB205">_xlfn.XLOOKUP($A205&amp;CB$5,'[1]NBA-Data-1980-2019'!$B$1:$B$16305&amp;'[1]NBA-Data-1980-2019'!$A$1:$A$16305,'[1]NBA-Data-1980-2019'!$F$1:$F$16305,"",0)</f>
        <v/>
      </c>
      <c r="CC205" s="2" t="str" cm="1">
        <f t="array" ref="CC205">_xlfn.XLOOKUP($A205&amp;CC$5,'[1]NBA-Data-1980-2019'!$B$1:$B$16305&amp;'[1]NBA-Data-1980-2019'!$A$1:$A$16305,'[1]NBA-Data-1980-2019'!$F$1:$F$16305,"",0)</f>
        <v/>
      </c>
      <c r="CD205" s="2" t="str" cm="1">
        <f t="array" ref="CD205">_xlfn.XLOOKUP($A205&amp;CD$5,'[1]NBA-Data-1980-2019'!$B$1:$B$16305&amp;'[1]NBA-Data-1980-2019'!$A$1:$A$16305,'[1]NBA-Data-1980-2019'!$F$1:$F$16305,"",0)</f>
        <v/>
      </c>
      <c r="CE205" s="2" t="str" cm="1">
        <f t="array" ref="CE205">_xlfn.XLOOKUP($A205&amp;CE$5,'[1]NBA-Data-1980-2019'!$B$1:$B$16305&amp;'[1]NBA-Data-1980-2019'!$A$1:$A$16305,'[1]NBA-Data-1980-2019'!$F$1:$F$16305,"",0)</f>
        <v/>
      </c>
      <c r="CF205" s="2" t="str" cm="1">
        <f t="array" ref="CF205">_xlfn.XLOOKUP($A205&amp;CF$5,'[1]NBA-Data-1980-2019'!$B$1:$B$16305&amp;'[1]NBA-Data-1980-2019'!$A$1:$A$16305,'[1]NBA-Data-1980-2019'!$F$1:$F$16305,"",0)</f>
        <v/>
      </c>
      <c r="CG205" s="2" t="str" cm="1">
        <f t="array" ref="CG205">_xlfn.XLOOKUP($A205&amp;CG$5,'[1]NBA-Data-1980-2019'!$B$1:$B$16305&amp;'[1]NBA-Data-1980-2019'!$A$1:$A$16305,'[1]NBA-Data-1980-2019'!$F$1:$F$16305,"",0)</f>
        <v/>
      </c>
      <c r="CH205" s="2" t="str" cm="1">
        <f t="array" ref="CH205">_xlfn.XLOOKUP($A205&amp;CH$5,'[1]NBA-Data-1980-2019'!$B$1:$B$16305&amp;'[1]NBA-Data-1980-2019'!$A$1:$A$16305,'[1]NBA-Data-1980-2019'!$F$1:$F$16305,"",0)</f>
        <v/>
      </c>
      <c r="CI205" s="2" t="str" cm="1">
        <f t="array" ref="CI205">_xlfn.XLOOKUP($A205&amp;CI$5,'[1]NBA-Data-1980-2019'!$B$1:$B$16305&amp;'[1]NBA-Data-1980-2019'!$A$1:$A$16305,'[1]NBA-Data-1980-2019'!$F$1:$F$16305,"",0)</f>
        <v/>
      </c>
      <c r="CJ205" s="2" t="str" cm="1">
        <f t="array" ref="CJ205">_xlfn.XLOOKUP($A205&amp;CJ$5,'[1]NBA-Data-1980-2019'!$B$1:$B$16305&amp;'[1]NBA-Data-1980-2019'!$A$1:$A$16305,'[1]NBA-Data-1980-2019'!$F$1:$F$16305,"",0)</f>
        <v/>
      </c>
      <c r="CK205" s="2" t="str" cm="1">
        <f t="array" ref="CK205">_xlfn.XLOOKUP($A205&amp;CK$5,'[1]NBA-Data-1980-2019'!$B$1:$B$16305&amp;'[1]NBA-Data-1980-2019'!$A$1:$A$16305,'[1]NBA-Data-1980-2019'!$F$1:$F$16305,"",0)</f>
        <v/>
      </c>
      <c r="CL205" s="2" t="str" cm="1">
        <f t="array" ref="CL205">_xlfn.XLOOKUP($A205&amp;CL$5,'[1]NBA-Data-1980-2019'!$B$1:$B$16305&amp;'[1]NBA-Data-1980-2019'!$A$1:$A$16305,'[1]NBA-Data-1980-2019'!$F$1:$F$16305,"",0)</f>
        <v/>
      </c>
      <c r="CM205" s="2" t="str" cm="1">
        <f t="array" ref="CM205">_xlfn.XLOOKUP($A205&amp;CM$5,'[1]NBA-Data-1980-2019'!$B$1:$B$16305&amp;'[1]NBA-Data-1980-2019'!$A$1:$A$16305,'[1]NBA-Data-1980-2019'!$F$1:$F$16305,"",0)</f>
        <v/>
      </c>
      <c r="CN205" s="2" t="str" cm="1">
        <f t="array" ref="CN205">_xlfn.XLOOKUP($A205&amp;CN$5,'[1]NBA-Data-1980-2019'!$B$1:$B$16305&amp;'[1]NBA-Data-1980-2019'!$A$1:$A$16305,'[1]NBA-Data-1980-2019'!$F$1:$F$16305,"",0)</f>
        <v/>
      </c>
      <c r="CO205" s="2" t="str" cm="1">
        <f t="array" ref="CO205">_xlfn.XLOOKUP($A205&amp;CO$5,'[1]NBA-Data-1980-2019'!$B$1:$B$16305&amp;'[1]NBA-Data-1980-2019'!$A$1:$A$16305,'[1]NBA-Data-1980-2019'!$F$1:$F$16305,"",0)</f>
        <v/>
      </c>
      <c r="CP205" s="2" t="str" cm="1">
        <f t="array" ref="CP205">_xlfn.XLOOKUP($A205&amp;CP$5,'[1]NBA-Data-1980-2019'!$B$1:$B$16305&amp;'[1]NBA-Data-1980-2019'!$A$1:$A$16305,'[1]NBA-Data-1980-2019'!$F$1:$F$16305,"",0)</f>
        <v/>
      </c>
      <c r="CQ205" s="2" t="str" cm="1">
        <f t="array" ref="CQ205">_xlfn.XLOOKUP($A205&amp;CQ$5,'[1]NBA-Data-1980-2019'!$B$1:$B$16305&amp;'[1]NBA-Data-1980-2019'!$A$1:$A$16305,'[1]NBA-Data-1980-2019'!$F$1:$F$16305,"",0)</f>
        <v/>
      </c>
      <c r="CR205" s="2" t="str" cm="1">
        <f t="array" ref="CR205">_xlfn.XLOOKUP($A205&amp;CR$5,'[1]NBA-Data-1980-2019'!$B$1:$B$16305&amp;'[1]NBA-Data-1980-2019'!$A$1:$A$16305,'[1]NBA-Data-1980-2019'!$F$1:$F$16305,"",0)</f>
        <v/>
      </c>
      <c r="CS205" s="2" t="str" cm="1">
        <f t="array" ref="CS205">_xlfn.XLOOKUP($A205&amp;CS$5,'[1]NBA-Data-1980-2019'!$B$1:$B$16305&amp;'[1]NBA-Data-1980-2019'!$A$1:$A$16305,'[1]NBA-Data-1980-2019'!$F$1:$F$16305,"",0)</f>
        <v/>
      </c>
      <c r="CU205" s="2" t="str">
        <f>_xlfn.XLOOKUP($A205,TEAMS!$G$1:$G$839,TEAMS!$H$1:$H$839,"",0)</f>
        <v>PG</v>
      </c>
      <c r="CV205" s="2" t="str">
        <f>_xlfn.XLOOKUP($CU205,DASHBOARD!$B$22:$B$27,DASHBOARD!$C$22:$C$27,"",0)</f>
        <v>GUARD</v>
      </c>
      <c r="CY205" s="63">
        <f>SUMIFS('[1]NBA-Data-1980-2019'!$G$1:$G$16305,'[1]NBA-Data-1980-2019'!$B$1:$B$16305,$A205,'[1]NBA-Data-1980-2019'!$A$1:$A$16305,CY$9)</f>
        <v>700000</v>
      </c>
      <c r="CZ205" s="63">
        <f>SUMIFS('[1]NBA-Data-1980-2019'!$G$1:$G$16305,'[1]NBA-Data-1980-2019'!$B$1:$B$16305,$A205,'[1]NBA-Data-1980-2019'!$A$1:$A$16305,CZ$9)</f>
        <v>1633000</v>
      </c>
      <c r="DA205" s="63">
        <f>SUMIFS('[1]NBA-Data-1980-2019'!$G$1:$G$16305,'[1]NBA-Data-1980-2019'!$B$1:$B$16305,$A205,'[1]NBA-Data-1980-2019'!$A$1:$A$16305,DA$9)</f>
        <v>0</v>
      </c>
      <c r="DB205" s="63">
        <f>SUMIFS('[1]NBA-Data-1980-2019'!$G$1:$G$16305,'[1]NBA-Data-1980-2019'!$B$1:$B$16305,$A205,'[1]NBA-Data-1980-2019'!$A$1:$A$16305,DB$9)</f>
        <v>2150000</v>
      </c>
      <c r="DC205" s="63">
        <f>SUMIFS('[1]NBA-Data-1980-2019'!$G$1:$G$16305,'[1]NBA-Data-1980-2019'!$B$1:$B$16305,$A205,'[1]NBA-Data-1980-2019'!$A$1:$A$16305,DC$9)</f>
        <v>2633000</v>
      </c>
      <c r="DD205" s="63">
        <f>SUMIFS('[1]NBA-Data-1980-2019'!$G$1:$G$16305,'[1]NBA-Data-1980-2019'!$B$1:$B$16305,$A205,'[1]NBA-Data-1980-2019'!$A$1:$A$16305,DD$9)</f>
        <v>2683000</v>
      </c>
      <c r="DE205" s="63">
        <f>SUMIFS('[1]NBA-Data-1980-2019'!$G$1:$G$16305,'[1]NBA-Data-1980-2019'!$B$1:$B$16305,$A205,'[1]NBA-Data-1980-2019'!$A$1:$A$16305,DE$9)</f>
        <v>190100</v>
      </c>
      <c r="DF205" s="63">
        <f>SUMIFS('[1]NBA-Data-1980-2019'!$G$1:$G$16305,'[1]NBA-Data-1980-2019'!$B$1:$B$16305,$A205,'[1]NBA-Data-1980-2019'!$A$1:$A$16305,DF$9)</f>
        <v>0</v>
      </c>
      <c r="DG205" s="63">
        <f>SUMIFS('[1]NBA-Data-1980-2019'!$G$1:$G$16305,'[1]NBA-Data-1980-2019'!$B$1:$B$16305,$A205,'[1]NBA-Data-1980-2019'!$A$1:$A$16305,DG$9)</f>
        <v>0</v>
      </c>
      <c r="DH205" s="63">
        <f>SUMIFS('[1]NBA-Data-1980-2019'!$G$1:$G$16305,'[1]NBA-Data-1980-2019'!$B$1:$B$16305,$A205,'[1]NBA-Data-1980-2019'!$A$1:$A$16305,DH$9)</f>
        <v>0</v>
      </c>
      <c r="DI205" s="63">
        <f>SUMIFS('[1]NBA-Data-1980-2019'!$G$1:$G$16305,'[1]NBA-Data-1980-2019'!$B$1:$B$16305,$A205,'[1]NBA-Data-1980-2019'!$A$1:$A$16305,DI$9)</f>
        <v>0</v>
      </c>
      <c r="DJ205" s="63">
        <f>SUMIFS('[1]NBA-Data-1980-2019'!$G$1:$G$16305,'[1]NBA-Data-1980-2019'!$B$1:$B$16305,$A205,'[1]NBA-Data-1980-2019'!$A$1:$A$16305,DJ$9)</f>
        <v>0</v>
      </c>
      <c r="DK205" s="63">
        <f>SUMIFS('[1]NBA-Data-1980-2019'!$G$1:$G$16305,'[1]NBA-Data-1980-2019'!$B$1:$B$16305,$A205,'[1]NBA-Data-1980-2019'!$A$1:$A$16305,DK$9)</f>
        <v>0</v>
      </c>
      <c r="DL205" s="63">
        <f>SUMIFS('[1]NBA-Data-1980-2019'!$G$1:$G$16305,'[1]NBA-Data-1980-2019'!$B$1:$B$16305,$A205,'[1]NBA-Data-1980-2019'!$A$1:$A$16305,DL$9)</f>
        <v>0</v>
      </c>
      <c r="DM205" s="63">
        <f>SUMIFS('[1]NBA-Data-1980-2019'!$G$1:$G$16305,'[1]NBA-Data-1980-2019'!$B$1:$B$16305,$A205,'[1]NBA-Data-1980-2019'!$A$1:$A$16305,DM$9)</f>
        <v>0</v>
      </c>
      <c r="DN205" s="63">
        <f>SUMIFS('[1]NBA-Data-1980-2019'!$G$1:$G$16305,'[1]NBA-Data-1980-2019'!$B$1:$B$16305,$A205,'[1]NBA-Data-1980-2019'!$A$1:$A$16305,DN$9)</f>
        <v>0</v>
      </c>
      <c r="DO205" s="63">
        <f>SUMIFS('[1]NBA-Data-1980-2019'!$G$1:$G$16305,'[1]NBA-Data-1980-2019'!$B$1:$B$16305,$A205,'[1]NBA-Data-1980-2019'!$A$1:$A$16305,DO$9)</f>
        <v>0</v>
      </c>
      <c r="DP205" s="63">
        <f>SUMIFS('[1]NBA-Data-1980-2019'!$G$1:$G$16305,'[1]NBA-Data-1980-2019'!$B$1:$B$16305,$A205,'[1]NBA-Data-1980-2019'!$A$1:$A$16305,DP$9)</f>
        <v>0</v>
      </c>
      <c r="DQ205" s="63">
        <f>SUMIFS('[1]NBA-Data-1980-2019'!$G$1:$G$16305,'[1]NBA-Data-1980-2019'!$B$1:$B$16305,$A205,'[1]NBA-Data-1980-2019'!$A$1:$A$16305,DQ$9)</f>
        <v>0</v>
      </c>
      <c r="DR205" s="63">
        <f>SUMIFS('[1]NBA-Data-1980-2019'!$G$1:$G$16305,'[1]NBA-Data-1980-2019'!$B$1:$B$16305,$A205,'[1]NBA-Data-1980-2019'!$A$1:$A$16305,DR$9)</f>
        <v>0</v>
      </c>
      <c r="DS205" s="63">
        <f>SUMIFS('[1]NBA-Data-1980-2019'!$G$1:$G$16305,'[1]NBA-Data-1980-2019'!$B$1:$B$16305,$A205,'[1]NBA-Data-1980-2019'!$A$1:$A$16305,DS$9)</f>
        <v>0</v>
      </c>
      <c r="DT205" s="63">
        <f>SUMIFS('[1]NBA-Data-1980-2019'!$G$1:$G$16305,'[1]NBA-Data-1980-2019'!$B$1:$B$16305,$A205,'[1]NBA-Data-1980-2019'!$A$1:$A$16305,DT$9)</f>
        <v>0</v>
      </c>
      <c r="DU205" s="63">
        <f>SUMIFS('[1]NBA-Data-1980-2019'!$G$1:$G$16305,'[1]NBA-Data-1980-2019'!$B$1:$B$16305,$A205,'[1]NBA-Data-1980-2019'!$A$1:$A$16305,DU$9)</f>
        <v>0</v>
      </c>
      <c r="DV205" s="63">
        <f>SUMIFS('[1]NBA-Data-1980-2019'!$G$1:$G$16305,'[1]NBA-Data-1980-2019'!$B$1:$B$16305,$A205,'[1]NBA-Data-1980-2019'!$A$1:$A$16305,DV$9)</f>
        <v>0</v>
      </c>
      <c r="DW205" s="63">
        <f>SUMIFS('[1]NBA-Data-1980-2019'!$G$1:$G$16305,'[1]NBA-Data-1980-2019'!$B$1:$B$16305,$A205,'[1]NBA-Data-1980-2019'!$A$1:$A$16305,DW$9)</f>
        <v>0</v>
      </c>
      <c r="DX205" s="63">
        <f>SUMIFS('[1]NBA-Data-1980-2019'!$G$1:$G$16305,'[1]NBA-Data-1980-2019'!$B$1:$B$16305,$A205,'[1]NBA-Data-1980-2019'!$A$1:$A$16305,DX$9)</f>
        <v>0</v>
      </c>
      <c r="DY205" s="63">
        <f>SUMIFS('[1]NBA-Data-1980-2019'!$G$1:$G$16305,'[1]NBA-Data-1980-2019'!$B$1:$B$16305,$A205,'[1]NBA-Data-1980-2019'!$A$1:$A$16305,DY$9)</f>
        <v>0</v>
      </c>
      <c r="DZ205" s="63">
        <f>SUMIFS('[1]NBA-Data-1980-2019'!$G$1:$G$16305,'[1]NBA-Data-1980-2019'!$B$1:$B$16305,$A205,'[1]NBA-Data-1980-2019'!$A$1:$A$16305,DZ$9)</f>
        <v>0</v>
      </c>
      <c r="EA205" s="63">
        <f>SUMIFS('[1]NBA-Data-1980-2019'!$G$1:$G$16305,'[1]NBA-Data-1980-2019'!$B$1:$B$16305,$A205,'[1]NBA-Data-1980-2019'!$A$1:$A$16305,EA$9)</f>
        <v>0</v>
      </c>
      <c r="EB205" s="63">
        <f>SUMIFS('[1]NBA-Data-1980-2019'!$G$1:$G$16305,'[1]NBA-Data-1980-2019'!$B$1:$B$16305,$A205,'[1]NBA-Data-1980-2019'!$A$1:$A$16305,EB$9)</f>
        <v>0</v>
      </c>
      <c r="EC205" s="63">
        <f>SUMIFS('[1]NBA-Data-1980-2019'!$G$1:$G$16305,'[1]NBA-Data-1980-2019'!$B$1:$B$16305,$A205,'[1]NBA-Data-1980-2019'!$A$1:$A$16305,EC$9)</f>
        <v>0</v>
      </c>
      <c r="ED205" s="63">
        <f>SUMIFS('[1]NBA-Data-1980-2019'!$G$1:$G$16305,'[1]NBA-Data-1980-2019'!$B$1:$B$16305,$A205,'[1]NBA-Data-1980-2019'!$A$1:$A$16305,ED$9)</f>
        <v>0</v>
      </c>
      <c r="EH205" s="2" t="s">
        <v>1487</v>
      </c>
    </row>
    <row r="206" spans="1:165" x14ac:dyDescent="0.2">
      <c r="A206" s="2" t="s">
        <v>650</v>
      </c>
      <c r="B206" s="2" t="str" cm="1">
        <f t="array" ref="B206">_xlfn.XLOOKUP($A206&amp;B$5,'[1]NBA-Data-1980-2019'!$B$1:$B$16305&amp;'[1]NBA-Data-1980-2019'!$A$1:$A$16305,'[1]NBA-Data-1980-2019'!$D$1:$D$16305,"",0)</f>
        <v/>
      </c>
      <c r="C206" s="2" t="str" cm="1">
        <f t="array" ref="C206">_xlfn.XLOOKUP($A206&amp;C$5,'[1]NBA-Data-1980-2019'!$B$1:$B$16305&amp;'[1]NBA-Data-1980-2019'!$A$1:$A$16305,'[1]NBA-Data-1980-2019'!$D$1:$D$16305,"",0)</f>
        <v/>
      </c>
      <c r="D206" s="2" t="str" cm="1">
        <f t="array" ref="D206">_xlfn.XLOOKUP($A206&amp;D$5,'[1]NBA-Data-1980-2019'!$B$1:$B$16305&amp;'[1]NBA-Data-1980-2019'!$A$1:$A$16305,'[1]NBA-Data-1980-2019'!$D$1:$D$16305,"",0)</f>
        <v/>
      </c>
      <c r="E206" s="2" t="str" cm="1">
        <f t="array" ref="E206">_xlfn.XLOOKUP($A206&amp;E$5,'[1]NBA-Data-1980-2019'!$B$1:$B$16305&amp;'[1]NBA-Data-1980-2019'!$A$1:$A$16305,'[1]NBA-Data-1980-2019'!$D$1:$D$16305,"",0)</f>
        <v/>
      </c>
      <c r="F206" s="2" t="str" cm="1">
        <f t="array" ref="F206">_xlfn.XLOOKUP($A206&amp;F$5,'[1]NBA-Data-1980-2019'!$B$1:$B$16305&amp;'[1]NBA-Data-1980-2019'!$A$1:$A$16305,'[1]NBA-Data-1980-2019'!$D$1:$D$16305,"",0)</f>
        <v/>
      </c>
      <c r="G206" s="2" t="str" cm="1">
        <f t="array" ref="G206">_xlfn.XLOOKUP($A206&amp;G$5,'[1]NBA-Data-1980-2019'!$B$1:$B$16305&amp;'[1]NBA-Data-1980-2019'!$A$1:$A$16305,'[1]NBA-Data-1980-2019'!$D$1:$D$16305,"",0)</f>
        <v/>
      </c>
      <c r="H206" s="2" t="str" cm="1">
        <f t="array" ref="H206">_xlfn.XLOOKUP($A206&amp;H$5,'[1]NBA-Data-1980-2019'!$B$1:$B$16305&amp;'[1]NBA-Data-1980-2019'!$A$1:$A$16305,'[1]NBA-Data-1980-2019'!$D$1:$D$16305,"",0)</f>
        <v/>
      </c>
      <c r="I206" s="2" t="str" cm="1">
        <f t="array" ref="I206">_xlfn.XLOOKUP($A206&amp;I$5,'[1]NBA-Data-1980-2019'!$B$1:$B$16305&amp;'[1]NBA-Data-1980-2019'!$A$1:$A$16305,'[1]NBA-Data-1980-2019'!$D$1:$D$16305,"",0)</f>
        <v/>
      </c>
      <c r="J206" s="2" t="str" cm="1">
        <f t="array" ref="J206">_xlfn.XLOOKUP($A206&amp;J$5,'[1]NBA-Data-1980-2019'!$B$1:$B$16305&amp;'[1]NBA-Data-1980-2019'!$A$1:$A$16305,'[1]NBA-Data-1980-2019'!$D$1:$D$16305,"",0)</f>
        <v/>
      </c>
      <c r="K206" s="2" t="str" cm="1">
        <f t="array" ref="K206">_xlfn.XLOOKUP($A206&amp;K$5,'[1]NBA-Data-1980-2019'!$B$1:$B$16305&amp;'[1]NBA-Data-1980-2019'!$A$1:$A$16305,'[1]NBA-Data-1980-2019'!$D$1:$D$16305,"",0)</f>
        <v/>
      </c>
      <c r="L206" s="2" t="str" cm="1">
        <f t="array" ref="L206">_xlfn.XLOOKUP($A206&amp;L$5,'[1]NBA-Data-1980-2019'!$B$1:$B$16305&amp;'[1]NBA-Data-1980-2019'!$A$1:$A$16305,'[1]NBA-Data-1980-2019'!$D$1:$D$16305,"",0)</f>
        <v/>
      </c>
      <c r="M206" s="2" t="str" cm="1">
        <f t="array" ref="M206">_xlfn.XLOOKUP($A206&amp;M$5,'[1]NBA-Data-1980-2019'!$B$1:$B$16305&amp;'[1]NBA-Data-1980-2019'!$A$1:$A$16305,'[1]NBA-Data-1980-2019'!$D$1:$D$16305,"",0)</f>
        <v/>
      </c>
      <c r="N206" s="2" t="str" cm="1">
        <f t="array" ref="N206">_xlfn.XLOOKUP($A206&amp;N$5,'[1]NBA-Data-1980-2019'!$B$1:$B$16305&amp;'[1]NBA-Data-1980-2019'!$A$1:$A$16305,'[1]NBA-Data-1980-2019'!$D$1:$D$16305,"",0)</f>
        <v/>
      </c>
      <c r="O206" s="2" t="str" cm="1">
        <f t="array" ref="O206">_xlfn.XLOOKUP($A206&amp;O$5,'[1]NBA-Data-1980-2019'!$B$1:$B$16305&amp;'[1]NBA-Data-1980-2019'!$A$1:$A$16305,'[1]NBA-Data-1980-2019'!$D$1:$D$16305,"",0)</f>
        <v/>
      </c>
      <c r="P206" s="2" t="str" cm="1">
        <f t="array" ref="P206">_xlfn.XLOOKUP($A206&amp;P$5,'[1]NBA-Data-1980-2019'!$B$1:$B$16305&amp;'[1]NBA-Data-1980-2019'!$A$1:$A$16305,'[1]NBA-Data-1980-2019'!$D$1:$D$16305,"",0)</f>
        <v/>
      </c>
      <c r="Q206" s="2" t="str" cm="1">
        <f t="array" ref="Q206">_xlfn.XLOOKUP($A206&amp;Q$5,'[1]NBA-Data-1980-2019'!$B$1:$B$16305&amp;'[1]NBA-Data-1980-2019'!$A$1:$A$16305,'[1]NBA-Data-1980-2019'!$D$1:$D$16305,"",0)</f>
        <v/>
      </c>
      <c r="R206" s="2" t="str" cm="1">
        <f t="array" ref="R206">_xlfn.XLOOKUP($A206&amp;R$5,'[1]NBA-Data-1980-2019'!$B$1:$B$16305&amp;'[1]NBA-Data-1980-2019'!$A$1:$A$16305,'[1]NBA-Data-1980-2019'!$D$1:$D$16305,"",0)</f>
        <v/>
      </c>
      <c r="S206" s="2" t="str" cm="1">
        <f t="array" ref="S206">_xlfn.XLOOKUP($A206&amp;S$5,'[1]NBA-Data-1980-2019'!$B$1:$B$16305&amp;'[1]NBA-Data-1980-2019'!$A$1:$A$16305,'[1]NBA-Data-1980-2019'!$D$1:$D$16305,"",0)</f>
        <v/>
      </c>
      <c r="T206" s="2" t="str" cm="1">
        <f t="array" ref="T206">_xlfn.XLOOKUP($A206&amp;T$5,'[1]NBA-Data-1980-2019'!$B$1:$B$16305&amp;'[1]NBA-Data-1980-2019'!$A$1:$A$16305,'[1]NBA-Data-1980-2019'!$D$1:$D$16305,"",0)</f>
        <v/>
      </c>
      <c r="U206" s="2" t="str" cm="1">
        <f t="array" ref="U206">_xlfn.XLOOKUP($A206&amp;U$5,'[1]NBA-Data-1980-2019'!$B$1:$B$16305&amp;'[1]NBA-Data-1980-2019'!$A$1:$A$16305,'[1]NBA-Data-1980-2019'!$D$1:$D$16305,"",0)</f>
        <v/>
      </c>
      <c r="V206" s="2" t="str" cm="1">
        <f t="array" ref="V206">_xlfn.XLOOKUP($A206&amp;V$5,'[1]NBA-Data-1980-2019'!$B$1:$B$16305&amp;'[1]NBA-Data-1980-2019'!$A$1:$A$16305,'[1]NBA-Data-1980-2019'!$D$1:$D$16305,"",0)</f>
        <v/>
      </c>
      <c r="W206" s="2" t="str" cm="1">
        <f t="array" ref="W206">_xlfn.XLOOKUP($A206&amp;W$5,'[1]NBA-Data-1980-2019'!$B$1:$B$16305&amp;'[1]NBA-Data-1980-2019'!$A$1:$A$16305,'[1]NBA-Data-1980-2019'!$D$1:$D$16305,"",0)</f>
        <v/>
      </c>
      <c r="X206" s="2" t="str" cm="1">
        <f t="array" ref="X206">_xlfn.XLOOKUP($A206&amp;X$5,'[1]NBA-Data-1980-2019'!$B$1:$B$16305&amp;'[1]NBA-Data-1980-2019'!$A$1:$A$16305,'[1]NBA-Data-1980-2019'!$D$1:$D$16305,"",0)</f>
        <v/>
      </c>
      <c r="Y206" s="2" t="str" cm="1">
        <f t="array" ref="Y206">_xlfn.XLOOKUP($A206&amp;Y$5,'[1]NBA-Data-1980-2019'!$B$1:$B$16305&amp;'[1]NBA-Data-1980-2019'!$A$1:$A$16305,'[1]NBA-Data-1980-2019'!$D$1:$D$16305,"",0)</f>
        <v>DET</v>
      </c>
      <c r="Z206" s="2" t="str" cm="1">
        <f t="array" ref="Z206">_xlfn.XLOOKUP($A206&amp;Z$5,'[1]NBA-Data-1980-2019'!$B$1:$B$16305&amp;'[1]NBA-Data-1980-2019'!$A$1:$A$16305,'[1]NBA-Data-1980-2019'!$D$1:$D$16305,"",0)</f>
        <v>DET</v>
      </c>
      <c r="AA206" s="2" t="str" cm="1">
        <f t="array" ref="AA206">_xlfn.XLOOKUP($A206&amp;AA$5,'[1]NBA-Data-1980-2019'!$B$1:$B$16305&amp;'[1]NBA-Data-1980-2019'!$A$1:$A$16305,'[1]NBA-Data-1980-2019'!$D$1:$D$16305,"",0)</f>
        <v>DET</v>
      </c>
      <c r="AB206" s="2" t="str" cm="1">
        <f t="array" ref="AB206">_xlfn.XLOOKUP($A206&amp;AB$5,'[1]NBA-Data-1980-2019'!$B$1:$B$16305&amp;'[1]NBA-Data-1980-2019'!$A$1:$A$16305,'[1]NBA-Data-1980-2019'!$D$1:$D$16305,"",0)</f>
        <v>DET</v>
      </c>
      <c r="AC206" s="2" t="str" cm="1">
        <f t="array" ref="AC206">_xlfn.XLOOKUP($A206&amp;AC$5,'[1]NBA-Data-1980-2019'!$B$1:$B$16305&amp;'[1]NBA-Data-1980-2019'!$A$1:$A$16305,'[1]NBA-Data-1980-2019'!$D$1:$D$16305,"",0)</f>
        <v>LAL</v>
      </c>
      <c r="AD206" s="2" t="str" cm="1">
        <f t="array" ref="AD206">_xlfn.XLOOKUP($A206&amp;AD$5,'[1]NBA-Data-1980-2019'!$B$1:$B$16305&amp;'[1]NBA-Data-1980-2019'!$A$1:$A$16305,'[1]NBA-Data-1980-2019'!$D$1:$D$16305,"",0)</f>
        <v>LAL</v>
      </c>
      <c r="AE206" s="2" t="str" cm="1">
        <f t="array" ref="AE206">_xlfn.XLOOKUP($A206&amp;AE$5,'[1]NBA-Data-1980-2019'!$B$1:$B$16305&amp;'[1]NBA-Data-1980-2019'!$A$1:$A$16305,'[1]NBA-Data-1980-2019'!$D$1:$D$16305,"",0)</f>
        <v/>
      </c>
      <c r="AF206" s="2" t="str" cm="1">
        <f t="array" ref="AF206">_xlfn.XLOOKUP($A206&amp;AF$5,'[1]NBA-Data-1980-2019'!$B$1:$B$16305&amp;'[1]NBA-Data-1980-2019'!$A$1:$A$16305,'[1]NBA-Data-1980-2019'!$D$1:$D$16305,"",0)</f>
        <v/>
      </c>
      <c r="AG206" s="2" t="str" cm="1">
        <f t="array" ref="AG206">_xlfn.XLOOKUP($A206&amp;AG$5,'[1]NBA-Data-1980-2019'!$B$1:$B$16305&amp;'[1]NBA-Data-1980-2019'!$A$1:$A$16305,'[1]NBA-Data-1980-2019'!$D$1:$D$16305,"",0)</f>
        <v/>
      </c>
      <c r="AH206" s="2" t="str" cm="1">
        <f t="array" ref="AH206">_xlfn.XLOOKUP($A206&amp;AH$5,'[1]NBA-Data-1980-2019'!$B$1:$B$16305&amp;'[1]NBA-Data-1980-2019'!$A$1:$A$16305,'[1]NBA-Data-1980-2019'!$H$1:$H$16305,"",0)</f>
        <v/>
      </c>
      <c r="AI206" s="2" t="str" cm="1">
        <f t="array" ref="AI206">_xlfn.XLOOKUP($A206&amp;AI$5,'[1]NBA-Data-1980-2019'!$B$1:$B$16305&amp;'[1]NBA-Data-1980-2019'!$A$1:$A$16305,'[1]NBA-Data-1980-2019'!$H$1:$H$16305,"",0)</f>
        <v/>
      </c>
      <c r="AJ206" s="2" t="str" cm="1">
        <f t="array" ref="AJ206">_xlfn.XLOOKUP($A206&amp;AJ$5,'[1]NBA-Data-1980-2019'!$B$1:$B$16305&amp;'[1]NBA-Data-1980-2019'!$A$1:$A$16305,'[1]NBA-Data-1980-2019'!$H$1:$H$16305,"",0)</f>
        <v/>
      </c>
      <c r="AK206" s="2" t="str" cm="1">
        <f t="array" ref="AK206">_xlfn.XLOOKUP($A206&amp;AK$5,'[1]NBA-Data-1980-2019'!$B$1:$B$16305&amp;'[1]NBA-Data-1980-2019'!$A$1:$A$16305,'[1]NBA-Data-1980-2019'!$H$1:$H$16305,"",0)</f>
        <v/>
      </c>
      <c r="AL206" s="2" t="str" cm="1">
        <f t="array" ref="AL206">_xlfn.XLOOKUP($A206&amp;AL$5,'[1]NBA-Data-1980-2019'!$B$1:$B$16305&amp;'[1]NBA-Data-1980-2019'!$A$1:$A$16305,'[1]NBA-Data-1980-2019'!$H$1:$H$16305,"",0)</f>
        <v/>
      </c>
      <c r="AM206" s="2" t="str" cm="1">
        <f t="array" ref="AM206">_xlfn.XLOOKUP($A206&amp;AM$5,'[1]NBA-Data-1980-2019'!$B$1:$B$16305&amp;'[1]NBA-Data-1980-2019'!$A$1:$A$16305,'[1]NBA-Data-1980-2019'!$H$1:$H$16305,"",0)</f>
        <v/>
      </c>
      <c r="AN206" s="2" t="str" cm="1">
        <f t="array" ref="AN206">_xlfn.XLOOKUP($A206&amp;AN$5,'[1]NBA-Data-1980-2019'!$B$1:$B$16305&amp;'[1]NBA-Data-1980-2019'!$A$1:$A$16305,'[1]NBA-Data-1980-2019'!$H$1:$H$16305,"",0)</f>
        <v/>
      </c>
      <c r="AO206" s="2" t="str" cm="1">
        <f t="array" ref="AO206">_xlfn.XLOOKUP($A206&amp;AO$5,'[1]NBA-Data-1980-2019'!$B$1:$B$16305&amp;'[1]NBA-Data-1980-2019'!$A$1:$A$16305,'[1]NBA-Data-1980-2019'!$H$1:$H$16305,"",0)</f>
        <v/>
      </c>
      <c r="AP206" s="2" t="str" cm="1">
        <f t="array" ref="AP206">_xlfn.XLOOKUP($A206&amp;AP$5,'[1]NBA-Data-1980-2019'!$B$1:$B$16305&amp;'[1]NBA-Data-1980-2019'!$A$1:$A$16305,'[1]NBA-Data-1980-2019'!$H$1:$H$16305,"",0)</f>
        <v/>
      </c>
      <c r="AQ206" s="2" t="str" cm="1">
        <f t="array" ref="AQ206">_xlfn.XLOOKUP($A206&amp;AQ$5,'[1]NBA-Data-1980-2019'!$B$1:$B$16305&amp;'[1]NBA-Data-1980-2019'!$A$1:$A$16305,'[1]NBA-Data-1980-2019'!$H$1:$H$16305,"",0)</f>
        <v/>
      </c>
      <c r="AR206" s="2" t="str" cm="1">
        <f t="array" ref="AR206">_xlfn.XLOOKUP($A206&amp;AR$5,'[1]NBA-Data-1980-2019'!$B$1:$B$16305&amp;'[1]NBA-Data-1980-2019'!$A$1:$A$16305,'[1]NBA-Data-1980-2019'!$H$1:$H$16305,"",0)</f>
        <v/>
      </c>
      <c r="AS206" s="2" t="str" cm="1">
        <f t="array" ref="AS206">_xlfn.XLOOKUP($A206&amp;AS$5,'[1]NBA-Data-1980-2019'!$B$1:$B$16305&amp;'[1]NBA-Data-1980-2019'!$A$1:$A$16305,'[1]NBA-Data-1980-2019'!$H$1:$H$16305,"",0)</f>
        <v/>
      </c>
      <c r="AT206" s="2" t="str" cm="1">
        <f t="array" ref="AT206">_xlfn.XLOOKUP($A206&amp;AT$5,'[1]NBA-Data-1980-2019'!$B$1:$B$16305&amp;'[1]NBA-Data-1980-2019'!$A$1:$A$16305,'[1]NBA-Data-1980-2019'!$H$1:$H$16305,"",0)</f>
        <v/>
      </c>
      <c r="AU206" s="2" t="str" cm="1">
        <f t="array" ref="AU206">_xlfn.XLOOKUP($A206&amp;AU$5,'[1]NBA-Data-1980-2019'!$B$1:$B$16305&amp;'[1]NBA-Data-1980-2019'!$A$1:$A$16305,'[1]NBA-Data-1980-2019'!$H$1:$H$16305,"",0)</f>
        <v/>
      </c>
      <c r="AV206" s="2" t="str" cm="1">
        <f t="array" ref="AV206">_xlfn.XLOOKUP($A206&amp;AV$5,'[1]NBA-Data-1980-2019'!$B$1:$B$16305&amp;'[1]NBA-Data-1980-2019'!$A$1:$A$16305,'[1]NBA-Data-1980-2019'!$H$1:$H$16305,"",0)</f>
        <v/>
      </c>
      <c r="AW206" s="2" t="str" cm="1">
        <f t="array" ref="AW206">_xlfn.XLOOKUP($A206&amp;AW$5,'[1]NBA-Data-1980-2019'!$B$1:$B$16305&amp;'[1]NBA-Data-1980-2019'!$A$1:$A$16305,'[1]NBA-Data-1980-2019'!$H$1:$H$16305,"",0)</f>
        <v/>
      </c>
      <c r="AX206" s="2" t="str" cm="1">
        <f t="array" ref="AX206">_xlfn.XLOOKUP($A206&amp;AX$5,'[1]NBA-Data-1980-2019'!$B$1:$B$16305&amp;'[1]NBA-Data-1980-2019'!$A$1:$A$16305,'[1]NBA-Data-1980-2019'!$H$1:$H$16305,"",0)</f>
        <v/>
      </c>
      <c r="AY206" s="2" t="str" cm="1">
        <f t="array" ref="AY206">_xlfn.XLOOKUP($A206&amp;AY$5,'[1]NBA-Data-1980-2019'!$B$1:$B$16305&amp;'[1]NBA-Data-1980-2019'!$A$1:$A$16305,'[1]NBA-Data-1980-2019'!$H$1:$H$16305,"",0)</f>
        <v/>
      </c>
      <c r="AZ206" s="2" t="str" cm="1">
        <f t="array" ref="AZ206">_xlfn.XLOOKUP($A206&amp;AZ$5,'[1]NBA-Data-1980-2019'!$B$1:$B$16305&amp;'[1]NBA-Data-1980-2019'!$A$1:$A$16305,'[1]NBA-Data-1980-2019'!$H$1:$H$16305,"",0)</f>
        <v/>
      </c>
      <c r="BA206" s="2" t="str" cm="1">
        <f t="array" ref="BA206">_xlfn.XLOOKUP($A206&amp;BA$5,'[1]NBA-Data-1980-2019'!$B$1:$B$16305&amp;'[1]NBA-Data-1980-2019'!$A$1:$A$16305,'[1]NBA-Data-1980-2019'!$H$1:$H$16305,"",0)</f>
        <v/>
      </c>
      <c r="BB206" s="2" t="str" cm="1">
        <f t="array" ref="BB206">_xlfn.XLOOKUP($A206&amp;BB$5,'[1]NBA-Data-1980-2019'!$B$1:$B$16305&amp;'[1]NBA-Data-1980-2019'!$A$1:$A$16305,'[1]NBA-Data-1980-2019'!$H$1:$H$16305,"",0)</f>
        <v/>
      </c>
      <c r="BC206" s="2" t="str" cm="1">
        <f t="array" ref="BC206">_xlfn.XLOOKUP($A206&amp;BC$5,'[1]NBA-Data-1980-2019'!$B$1:$B$16305&amp;'[1]NBA-Data-1980-2019'!$A$1:$A$16305,'[1]NBA-Data-1980-2019'!$H$1:$H$16305,"",0)</f>
        <v/>
      </c>
      <c r="BD206" s="2" t="str" cm="1">
        <f t="array" ref="BD206">_xlfn.XLOOKUP($A206&amp;BD$5,'[1]NBA-Data-1980-2019'!$B$1:$B$16305&amp;'[1]NBA-Data-1980-2019'!$A$1:$A$16305,'[1]NBA-Data-1980-2019'!$H$1:$H$16305,"",0)</f>
        <v/>
      </c>
      <c r="BE206" s="2" cm="1">
        <f t="array" ref="BE206">_xlfn.XLOOKUP($A206&amp;BE$5,'[1]NBA-Data-1980-2019'!$B$1:$B$16305&amp;'[1]NBA-Data-1980-2019'!$A$1:$A$16305,'[1]NBA-Data-1980-2019'!$H$1:$H$16305,"",0)</f>
        <v>1584</v>
      </c>
      <c r="BF206" s="2" cm="1">
        <f t="array" ref="BF206">_xlfn.XLOOKUP($A206&amp;BF$5,'[1]NBA-Data-1980-2019'!$B$1:$B$16305&amp;'[1]NBA-Data-1980-2019'!$A$1:$A$16305,'[1]NBA-Data-1980-2019'!$H$1:$H$16305,"",0)</f>
        <v>2583</v>
      </c>
      <c r="BG206" s="2" cm="1">
        <f t="array" ref="BG206">_xlfn.XLOOKUP($A206&amp;BG$5,'[1]NBA-Data-1980-2019'!$B$1:$B$16305&amp;'[1]NBA-Data-1980-2019'!$A$1:$A$16305,'[1]NBA-Data-1980-2019'!$H$1:$H$16305,"",0)</f>
        <v>2789.2000000000003</v>
      </c>
      <c r="BH206" s="2" cm="1">
        <f t="array" ref="BH206">_xlfn.XLOOKUP($A206&amp;BH$5,'[1]NBA-Data-1980-2019'!$B$1:$B$16305&amp;'[1]NBA-Data-1980-2019'!$A$1:$A$16305,'[1]NBA-Data-1980-2019'!$H$1:$H$16305,"",0)</f>
        <v>2530.7999999999997</v>
      </c>
      <c r="BI206" s="2" cm="1">
        <f t="array" ref="BI206">_xlfn.XLOOKUP($A206&amp;BI$5,'[1]NBA-Data-1980-2019'!$B$1:$B$16305&amp;'[1]NBA-Data-1980-2019'!$A$1:$A$16305,'[1]NBA-Data-1980-2019'!$H$1:$H$16305,"",0)</f>
        <v>2456.8000000000002</v>
      </c>
      <c r="BJ206" s="2" cm="1">
        <f t="array" ref="BJ206">_xlfn.XLOOKUP($A206&amp;BJ$5,'[1]NBA-Data-1980-2019'!$B$1:$B$16305&amp;'[1]NBA-Data-1980-2019'!$A$1:$A$16305,'[1]NBA-Data-1980-2019'!$H$1:$H$16305,"",0)</f>
        <v>2033.6000000000001</v>
      </c>
      <c r="BK206" s="2" t="str" cm="1">
        <f t="array" ref="BK206">_xlfn.XLOOKUP($A206&amp;BK$5,'[1]NBA-Data-1980-2019'!$B$1:$B$16305&amp;'[1]NBA-Data-1980-2019'!$A$1:$A$16305,'[1]NBA-Data-1980-2019'!$H$1:$H$16305,"",0)</f>
        <v/>
      </c>
      <c r="BL206" s="2" t="str" cm="1">
        <f t="array" ref="BL206">_xlfn.XLOOKUP($A206&amp;BL$5,'[1]NBA-Data-1980-2019'!$B$1:$B$16305&amp;'[1]NBA-Data-1980-2019'!$A$1:$A$16305,'[1]NBA-Data-1980-2019'!$H$1:$H$16305,"",0)</f>
        <v/>
      </c>
      <c r="BM206" s="2" t="str" cm="1">
        <f t="array" ref="BM206">_xlfn.XLOOKUP($A206&amp;BM$5,'[1]NBA-Data-1980-2019'!$B$1:$B$16305&amp;'[1]NBA-Data-1980-2019'!$A$1:$A$16305,'[1]NBA-Data-1980-2019'!$H$1:$H$16305,"",0)</f>
        <v/>
      </c>
      <c r="BN206" s="2" t="str" cm="1">
        <f t="array" ref="BN206">_xlfn.XLOOKUP($A206&amp;BN$5,'[1]NBA-Data-1980-2019'!$B$1:$B$16305&amp;'[1]NBA-Data-1980-2019'!$A$1:$A$16305,'[1]NBA-Data-1980-2019'!$F$1:$F$16305,"",0)</f>
        <v/>
      </c>
      <c r="BO206" s="2" t="str" cm="1">
        <f t="array" ref="BO206">_xlfn.XLOOKUP($A206&amp;BO$5,'[1]NBA-Data-1980-2019'!$B$1:$B$16305&amp;'[1]NBA-Data-1980-2019'!$A$1:$A$16305,'[1]NBA-Data-1980-2019'!$F$1:$F$16305,"",0)</f>
        <v/>
      </c>
      <c r="BP206" s="2" t="str" cm="1">
        <f t="array" ref="BP206">_xlfn.XLOOKUP($A206&amp;BP$5,'[1]NBA-Data-1980-2019'!$B$1:$B$16305&amp;'[1]NBA-Data-1980-2019'!$A$1:$A$16305,'[1]NBA-Data-1980-2019'!$F$1:$F$16305,"",0)</f>
        <v/>
      </c>
      <c r="BQ206" s="2" t="str" cm="1">
        <f t="array" ref="BQ206">_xlfn.XLOOKUP($A206&amp;BQ$5,'[1]NBA-Data-1980-2019'!$B$1:$B$16305&amp;'[1]NBA-Data-1980-2019'!$A$1:$A$16305,'[1]NBA-Data-1980-2019'!$F$1:$F$16305,"",0)</f>
        <v/>
      </c>
      <c r="BR206" s="2" t="str" cm="1">
        <f t="array" ref="BR206">_xlfn.XLOOKUP($A206&amp;BR$5,'[1]NBA-Data-1980-2019'!$B$1:$B$16305&amp;'[1]NBA-Data-1980-2019'!$A$1:$A$16305,'[1]NBA-Data-1980-2019'!$F$1:$F$16305,"",0)</f>
        <v/>
      </c>
      <c r="BS206" s="2" t="str" cm="1">
        <f t="array" ref="BS206">_xlfn.XLOOKUP($A206&amp;BS$5,'[1]NBA-Data-1980-2019'!$B$1:$B$16305&amp;'[1]NBA-Data-1980-2019'!$A$1:$A$16305,'[1]NBA-Data-1980-2019'!$F$1:$F$16305,"",0)</f>
        <v/>
      </c>
      <c r="BT206" s="2" t="str" cm="1">
        <f t="array" ref="BT206">_xlfn.XLOOKUP($A206&amp;BT$5,'[1]NBA-Data-1980-2019'!$B$1:$B$16305&amp;'[1]NBA-Data-1980-2019'!$A$1:$A$16305,'[1]NBA-Data-1980-2019'!$F$1:$F$16305,"",0)</f>
        <v/>
      </c>
      <c r="BU206" s="2" t="str" cm="1">
        <f t="array" ref="BU206">_xlfn.XLOOKUP($A206&amp;BU$5,'[1]NBA-Data-1980-2019'!$B$1:$B$16305&amp;'[1]NBA-Data-1980-2019'!$A$1:$A$16305,'[1]NBA-Data-1980-2019'!$F$1:$F$16305,"",0)</f>
        <v/>
      </c>
      <c r="BV206" s="2" t="str" cm="1">
        <f t="array" ref="BV206">_xlfn.XLOOKUP($A206&amp;BV$5,'[1]NBA-Data-1980-2019'!$B$1:$B$16305&amp;'[1]NBA-Data-1980-2019'!$A$1:$A$16305,'[1]NBA-Data-1980-2019'!$F$1:$F$16305,"",0)</f>
        <v/>
      </c>
      <c r="BW206" s="2" t="str" cm="1">
        <f t="array" ref="BW206">_xlfn.XLOOKUP($A206&amp;BW$5,'[1]NBA-Data-1980-2019'!$B$1:$B$16305&amp;'[1]NBA-Data-1980-2019'!$A$1:$A$16305,'[1]NBA-Data-1980-2019'!$F$1:$F$16305,"",0)</f>
        <v/>
      </c>
      <c r="BX206" s="2" t="str" cm="1">
        <f t="array" ref="BX206">_xlfn.XLOOKUP($A206&amp;BX$5,'[1]NBA-Data-1980-2019'!$B$1:$B$16305&amp;'[1]NBA-Data-1980-2019'!$A$1:$A$16305,'[1]NBA-Data-1980-2019'!$F$1:$F$16305,"",0)</f>
        <v/>
      </c>
      <c r="BY206" s="2" t="str" cm="1">
        <f t="array" ref="BY206">_xlfn.XLOOKUP($A206&amp;BY$5,'[1]NBA-Data-1980-2019'!$B$1:$B$16305&amp;'[1]NBA-Data-1980-2019'!$A$1:$A$16305,'[1]NBA-Data-1980-2019'!$F$1:$F$16305,"",0)</f>
        <v/>
      </c>
      <c r="BZ206" s="2" t="str" cm="1">
        <f t="array" ref="BZ206">_xlfn.XLOOKUP($A206&amp;BZ$5,'[1]NBA-Data-1980-2019'!$B$1:$B$16305&amp;'[1]NBA-Data-1980-2019'!$A$1:$A$16305,'[1]NBA-Data-1980-2019'!$F$1:$F$16305,"",0)</f>
        <v/>
      </c>
      <c r="CA206" s="2" t="str" cm="1">
        <f t="array" ref="CA206">_xlfn.XLOOKUP($A206&amp;CA$5,'[1]NBA-Data-1980-2019'!$B$1:$B$16305&amp;'[1]NBA-Data-1980-2019'!$A$1:$A$16305,'[1]NBA-Data-1980-2019'!$F$1:$F$16305,"",0)</f>
        <v/>
      </c>
      <c r="CB206" s="2" t="str" cm="1">
        <f t="array" ref="CB206">_xlfn.XLOOKUP($A206&amp;CB$5,'[1]NBA-Data-1980-2019'!$B$1:$B$16305&amp;'[1]NBA-Data-1980-2019'!$A$1:$A$16305,'[1]NBA-Data-1980-2019'!$F$1:$F$16305,"",0)</f>
        <v/>
      </c>
      <c r="CC206" s="2" t="str" cm="1">
        <f t="array" ref="CC206">_xlfn.XLOOKUP($A206&amp;CC$5,'[1]NBA-Data-1980-2019'!$B$1:$B$16305&amp;'[1]NBA-Data-1980-2019'!$A$1:$A$16305,'[1]NBA-Data-1980-2019'!$F$1:$F$16305,"",0)</f>
        <v/>
      </c>
      <c r="CD206" s="2" t="str" cm="1">
        <f t="array" ref="CD206">_xlfn.XLOOKUP($A206&amp;CD$5,'[1]NBA-Data-1980-2019'!$B$1:$B$16305&amp;'[1]NBA-Data-1980-2019'!$A$1:$A$16305,'[1]NBA-Data-1980-2019'!$F$1:$F$16305,"",0)</f>
        <v/>
      </c>
      <c r="CE206" s="2" t="str" cm="1">
        <f t="array" ref="CE206">_xlfn.XLOOKUP($A206&amp;CE$5,'[1]NBA-Data-1980-2019'!$B$1:$B$16305&amp;'[1]NBA-Data-1980-2019'!$A$1:$A$16305,'[1]NBA-Data-1980-2019'!$F$1:$F$16305,"",0)</f>
        <v/>
      </c>
      <c r="CF206" s="2" t="str" cm="1">
        <f t="array" ref="CF206">_xlfn.XLOOKUP($A206&amp;CF$5,'[1]NBA-Data-1980-2019'!$B$1:$B$16305&amp;'[1]NBA-Data-1980-2019'!$A$1:$A$16305,'[1]NBA-Data-1980-2019'!$F$1:$F$16305,"",0)</f>
        <v/>
      </c>
      <c r="CG206" s="2" t="str" cm="1">
        <f t="array" ref="CG206">_xlfn.XLOOKUP($A206&amp;CG$5,'[1]NBA-Data-1980-2019'!$B$1:$B$16305&amp;'[1]NBA-Data-1980-2019'!$A$1:$A$16305,'[1]NBA-Data-1980-2019'!$F$1:$F$16305,"",0)</f>
        <v/>
      </c>
      <c r="CH206" s="2" t="str" cm="1">
        <f t="array" ref="CH206">_xlfn.XLOOKUP($A206&amp;CH$5,'[1]NBA-Data-1980-2019'!$B$1:$B$16305&amp;'[1]NBA-Data-1980-2019'!$A$1:$A$16305,'[1]NBA-Data-1980-2019'!$F$1:$F$16305,"",0)</f>
        <v/>
      </c>
      <c r="CI206" s="2" t="str" cm="1">
        <f t="array" ref="CI206">_xlfn.XLOOKUP($A206&amp;CI$5,'[1]NBA-Data-1980-2019'!$B$1:$B$16305&amp;'[1]NBA-Data-1980-2019'!$A$1:$A$16305,'[1]NBA-Data-1980-2019'!$F$1:$F$16305,"",0)</f>
        <v/>
      </c>
      <c r="CJ206" s="2" t="str" cm="1">
        <f t="array" ref="CJ206">_xlfn.XLOOKUP($A206&amp;CJ$5,'[1]NBA-Data-1980-2019'!$B$1:$B$16305&amp;'[1]NBA-Data-1980-2019'!$A$1:$A$16305,'[1]NBA-Data-1980-2019'!$F$1:$F$16305,"",0)</f>
        <v/>
      </c>
      <c r="CK206" s="2" cm="1">
        <f t="array" ref="CK206">_xlfn.XLOOKUP($A206&amp;CK$5,'[1]NBA-Data-1980-2019'!$B$1:$B$16305&amp;'[1]NBA-Data-1980-2019'!$A$1:$A$16305,'[1]NBA-Data-1980-2019'!$F$1:$F$16305,"",0)</f>
        <v>9.4</v>
      </c>
      <c r="CL206" s="2" cm="1">
        <f t="array" ref="CL206">_xlfn.XLOOKUP($A206&amp;CL$5,'[1]NBA-Data-1980-2019'!$B$1:$B$16305&amp;'[1]NBA-Data-1980-2019'!$A$1:$A$16305,'[1]NBA-Data-1980-2019'!$F$1:$F$16305,"",0)</f>
        <v>11.2</v>
      </c>
      <c r="CM206" s="2" cm="1">
        <f t="array" ref="CM206">_xlfn.XLOOKUP($A206&amp;CM$5,'[1]NBA-Data-1980-2019'!$B$1:$B$16305&amp;'[1]NBA-Data-1980-2019'!$A$1:$A$16305,'[1]NBA-Data-1980-2019'!$F$1:$F$16305,"",0)</f>
        <v>12.4</v>
      </c>
      <c r="CN206" s="2" cm="1">
        <f t="array" ref="CN206">_xlfn.XLOOKUP($A206&amp;CN$5,'[1]NBA-Data-1980-2019'!$B$1:$B$16305&amp;'[1]NBA-Data-1980-2019'!$A$1:$A$16305,'[1]NBA-Data-1980-2019'!$F$1:$F$16305,"",0)</f>
        <v>12.8</v>
      </c>
      <c r="CO206" s="2" cm="1">
        <f t="array" ref="CO206">_xlfn.XLOOKUP($A206&amp;CO$5,'[1]NBA-Data-1980-2019'!$B$1:$B$16305&amp;'[1]NBA-Data-1980-2019'!$A$1:$A$16305,'[1]NBA-Data-1980-2019'!$F$1:$F$16305,"",0)</f>
        <v>13.2</v>
      </c>
      <c r="CP206" s="2" cm="1">
        <f t="array" ref="CP206">_xlfn.XLOOKUP($A206&amp;CP$5,'[1]NBA-Data-1980-2019'!$B$1:$B$16305&amp;'[1]NBA-Data-1980-2019'!$A$1:$A$16305,'[1]NBA-Data-1980-2019'!$F$1:$F$16305,"",0)</f>
        <v>12.9</v>
      </c>
      <c r="CQ206" s="2" t="str" cm="1">
        <f t="array" ref="CQ206">_xlfn.XLOOKUP($A206&amp;CQ$5,'[1]NBA-Data-1980-2019'!$B$1:$B$16305&amp;'[1]NBA-Data-1980-2019'!$A$1:$A$16305,'[1]NBA-Data-1980-2019'!$F$1:$F$16305,"",0)</f>
        <v/>
      </c>
      <c r="CR206" s="2" t="str" cm="1">
        <f t="array" ref="CR206">_xlfn.XLOOKUP($A206&amp;CR$5,'[1]NBA-Data-1980-2019'!$B$1:$B$16305&amp;'[1]NBA-Data-1980-2019'!$A$1:$A$16305,'[1]NBA-Data-1980-2019'!$F$1:$F$16305,"",0)</f>
        <v/>
      </c>
      <c r="CS206" s="2" t="str" cm="1">
        <f t="array" ref="CS206">_xlfn.XLOOKUP($A206&amp;CS$5,'[1]NBA-Data-1980-2019'!$B$1:$B$16305&amp;'[1]NBA-Data-1980-2019'!$A$1:$A$16305,'[1]NBA-Data-1980-2019'!$F$1:$F$16305,"",0)</f>
        <v/>
      </c>
      <c r="CU206" s="2" t="str">
        <f>_xlfn.XLOOKUP($A206,TEAMS!$G$1:$G$839,TEAMS!$H$1:$H$839,"",0)</f>
        <v>SG</v>
      </c>
      <c r="CV206" s="2" t="str">
        <f>_xlfn.XLOOKUP($CU206,DASHBOARD!$B$22:$B$27,DASHBOARD!$C$22:$C$27,"",0)</f>
        <v>GUARD</v>
      </c>
      <c r="CY206" s="63">
        <f>SUMIFS('[1]NBA-Data-1980-2019'!$G$1:$G$16305,'[1]NBA-Data-1980-2019'!$B$1:$B$16305,$A206,'[1]NBA-Data-1980-2019'!$A$1:$A$16305,CY$9)</f>
        <v>0</v>
      </c>
      <c r="CZ206" s="63">
        <f>SUMIFS('[1]NBA-Data-1980-2019'!$G$1:$G$16305,'[1]NBA-Data-1980-2019'!$B$1:$B$16305,$A206,'[1]NBA-Data-1980-2019'!$A$1:$A$16305,CZ$9)</f>
        <v>0</v>
      </c>
      <c r="DA206" s="63">
        <f>SUMIFS('[1]NBA-Data-1980-2019'!$G$1:$G$16305,'[1]NBA-Data-1980-2019'!$B$1:$B$16305,$A206,'[1]NBA-Data-1980-2019'!$A$1:$A$16305,DA$9)</f>
        <v>0</v>
      </c>
      <c r="DB206" s="63">
        <f>SUMIFS('[1]NBA-Data-1980-2019'!$G$1:$G$16305,'[1]NBA-Data-1980-2019'!$B$1:$B$16305,$A206,'[1]NBA-Data-1980-2019'!$A$1:$A$16305,DB$9)</f>
        <v>0</v>
      </c>
      <c r="DC206" s="63">
        <f>SUMIFS('[1]NBA-Data-1980-2019'!$G$1:$G$16305,'[1]NBA-Data-1980-2019'!$B$1:$B$16305,$A206,'[1]NBA-Data-1980-2019'!$A$1:$A$16305,DC$9)</f>
        <v>0</v>
      </c>
      <c r="DD206" s="63">
        <f>SUMIFS('[1]NBA-Data-1980-2019'!$G$1:$G$16305,'[1]NBA-Data-1980-2019'!$B$1:$B$16305,$A206,'[1]NBA-Data-1980-2019'!$A$1:$A$16305,DD$9)</f>
        <v>0</v>
      </c>
      <c r="DE206" s="63">
        <f>SUMIFS('[1]NBA-Data-1980-2019'!$G$1:$G$16305,'[1]NBA-Data-1980-2019'!$B$1:$B$16305,$A206,'[1]NBA-Data-1980-2019'!$A$1:$A$16305,DE$9)</f>
        <v>0</v>
      </c>
      <c r="DF206" s="63">
        <f>SUMIFS('[1]NBA-Data-1980-2019'!$G$1:$G$16305,'[1]NBA-Data-1980-2019'!$B$1:$B$16305,$A206,'[1]NBA-Data-1980-2019'!$A$1:$A$16305,DF$9)</f>
        <v>0</v>
      </c>
      <c r="DG206" s="63">
        <f>SUMIFS('[1]NBA-Data-1980-2019'!$G$1:$G$16305,'[1]NBA-Data-1980-2019'!$B$1:$B$16305,$A206,'[1]NBA-Data-1980-2019'!$A$1:$A$16305,DG$9)</f>
        <v>0</v>
      </c>
      <c r="DH206" s="63">
        <f>SUMIFS('[1]NBA-Data-1980-2019'!$G$1:$G$16305,'[1]NBA-Data-1980-2019'!$B$1:$B$16305,$A206,'[1]NBA-Data-1980-2019'!$A$1:$A$16305,DH$9)</f>
        <v>0</v>
      </c>
      <c r="DI206" s="63">
        <f>SUMIFS('[1]NBA-Data-1980-2019'!$G$1:$G$16305,'[1]NBA-Data-1980-2019'!$B$1:$B$16305,$A206,'[1]NBA-Data-1980-2019'!$A$1:$A$16305,DI$9)</f>
        <v>0</v>
      </c>
      <c r="DJ206" s="63">
        <f>SUMIFS('[1]NBA-Data-1980-2019'!$G$1:$G$16305,'[1]NBA-Data-1980-2019'!$B$1:$B$16305,$A206,'[1]NBA-Data-1980-2019'!$A$1:$A$16305,DJ$9)</f>
        <v>0</v>
      </c>
      <c r="DK206" s="63">
        <f>SUMIFS('[1]NBA-Data-1980-2019'!$G$1:$G$16305,'[1]NBA-Data-1980-2019'!$B$1:$B$16305,$A206,'[1]NBA-Data-1980-2019'!$A$1:$A$16305,DK$9)</f>
        <v>0</v>
      </c>
      <c r="DL206" s="63">
        <f>SUMIFS('[1]NBA-Data-1980-2019'!$G$1:$G$16305,'[1]NBA-Data-1980-2019'!$B$1:$B$16305,$A206,'[1]NBA-Data-1980-2019'!$A$1:$A$16305,DL$9)</f>
        <v>0</v>
      </c>
      <c r="DM206" s="63">
        <f>SUMIFS('[1]NBA-Data-1980-2019'!$G$1:$G$16305,'[1]NBA-Data-1980-2019'!$B$1:$B$16305,$A206,'[1]NBA-Data-1980-2019'!$A$1:$A$16305,DM$9)</f>
        <v>0</v>
      </c>
      <c r="DN206" s="63">
        <f>SUMIFS('[1]NBA-Data-1980-2019'!$G$1:$G$16305,'[1]NBA-Data-1980-2019'!$B$1:$B$16305,$A206,'[1]NBA-Data-1980-2019'!$A$1:$A$16305,DN$9)</f>
        <v>0</v>
      </c>
      <c r="DO206" s="63">
        <f>SUMIFS('[1]NBA-Data-1980-2019'!$G$1:$G$16305,'[1]NBA-Data-1980-2019'!$B$1:$B$16305,$A206,'[1]NBA-Data-1980-2019'!$A$1:$A$16305,DO$9)</f>
        <v>0</v>
      </c>
      <c r="DP206" s="63">
        <f>SUMIFS('[1]NBA-Data-1980-2019'!$G$1:$G$16305,'[1]NBA-Data-1980-2019'!$B$1:$B$16305,$A206,'[1]NBA-Data-1980-2019'!$A$1:$A$16305,DP$9)</f>
        <v>0</v>
      </c>
      <c r="DQ206" s="63">
        <f>SUMIFS('[1]NBA-Data-1980-2019'!$G$1:$G$16305,'[1]NBA-Data-1980-2019'!$B$1:$B$16305,$A206,'[1]NBA-Data-1980-2019'!$A$1:$A$16305,DQ$9)</f>
        <v>0</v>
      </c>
      <c r="DR206" s="63">
        <f>SUMIFS('[1]NBA-Data-1980-2019'!$G$1:$G$16305,'[1]NBA-Data-1980-2019'!$B$1:$B$16305,$A206,'[1]NBA-Data-1980-2019'!$A$1:$A$16305,DR$9)</f>
        <v>0</v>
      </c>
      <c r="DS206" s="63">
        <f>SUMIFS('[1]NBA-Data-1980-2019'!$G$1:$G$16305,'[1]NBA-Data-1980-2019'!$B$1:$B$16305,$A206,'[1]NBA-Data-1980-2019'!$A$1:$A$16305,DS$9)</f>
        <v>0</v>
      </c>
      <c r="DT206" s="63">
        <f>SUMIFS('[1]NBA-Data-1980-2019'!$G$1:$G$16305,'[1]NBA-Data-1980-2019'!$B$1:$B$16305,$A206,'[1]NBA-Data-1980-2019'!$A$1:$A$16305,DT$9)</f>
        <v>0</v>
      </c>
      <c r="DU206" s="63">
        <f>SUMIFS('[1]NBA-Data-1980-2019'!$G$1:$G$16305,'[1]NBA-Data-1980-2019'!$B$1:$B$16305,$A206,'[1]NBA-Data-1980-2019'!$A$1:$A$16305,DU$9)</f>
        <v>0</v>
      </c>
      <c r="DV206" s="63">
        <f>SUMIFS('[1]NBA-Data-1980-2019'!$G$1:$G$16305,'[1]NBA-Data-1980-2019'!$B$1:$B$16305,$A206,'[1]NBA-Data-1980-2019'!$A$1:$A$16305,DV$9)</f>
        <v>2653080</v>
      </c>
      <c r="DW206" s="63">
        <f>SUMIFS('[1]NBA-Data-1980-2019'!$G$1:$G$16305,'[1]NBA-Data-1980-2019'!$B$1:$B$16305,$A206,'[1]NBA-Data-1980-2019'!$A$1:$A$16305,DW$9)</f>
        <v>2772480</v>
      </c>
      <c r="DX206" s="63">
        <f>SUMIFS('[1]NBA-Data-1980-2019'!$G$1:$G$16305,'[1]NBA-Data-1980-2019'!$B$1:$B$16305,$A206,'[1]NBA-Data-1980-2019'!$A$1:$A$16305,DX$9)</f>
        <v>2891760</v>
      </c>
      <c r="DY206" s="63">
        <f>SUMIFS('[1]NBA-Data-1980-2019'!$G$1:$G$16305,'[1]NBA-Data-1980-2019'!$B$1:$B$16305,$A206,'[1]NBA-Data-1980-2019'!$A$1:$A$16305,DY$9)</f>
        <v>3678319</v>
      </c>
      <c r="DZ206" s="63">
        <f>SUMIFS('[1]NBA-Data-1980-2019'!$G$1:$G$16305,'[1]NBA-Data-1980-2019'!$B$1:$B$16305,$A206,'[1]NBA-Data-1980-2019'!$A$1:$A$16305,DZ$9)</f>
        <v>17745894</v>
      </c>
      <c r="EA206" s="63">
        <f>SUMIFS('[1]NBA-Data-1980-2019'!$G$1:$G$16305,'[1]NBA-Data-1980-2019'!$B$1:$B$16305,$A206,'[1]NBA-Data-1980-2019'!$A$1:$A$16305,EA$9)</f>
        <v>12000000</v>
      </c>
      <c r="EB206" s="63">
        <f>SUMIFS('[1]NBA-Data-1980-2019'!$G$1:$G$16305,'[1]NBA-Data-1980-2019'!$B$1:$B$16305,$A206,'[1]NBA-Data-1980-2019'!$A$1:$A$16305,EB$9)</f>
        <v>0</v>
      </c>
      <c r="EC206" s="63">
        <f>SUMIFS('[1]NBA-Data-1980-2019'!$G$1:$G$16305,'[1]NBA-Data-1980-2019'!$B$1:$B$16305,$A206,'[1]NBA-Data-1980-2019'!$A$1:$A$16305,EC$9)</f>
        <v>0</v>
      </c>
      <c r="ED206" s="63">
        <f>SUMIFS('[1]NBA-Data-1980-2019'!$G$1:$G$16305,'[1]NBA-Data-1980-2019'!$B$1:$B$16305,$A206,'[1]NBA-Data-1980-2019'!$A$1:$A$16305,ED$9)</f>
        <v>0</v>
      </c>
      <c r="EH206" s="2" t="s">
        <v>1483</v>
      </c>
    </row>
    <row r="207" spans="1:165" x14ac:dyDescent="0.2">
      <c r="A207" s="2" t="s">
        <v>726</v>
      </c>
      <c r="B207" s="2" t="str" cm="1">
        <f t="array" ref="B207">_xlfn.XLOOKUP($A207&amp;B$5,'[1]NBA-Data-1980-2019'!$B$1:$B$16305&amp;'[1]NBA-Data-1980-2019'!$A$1:$A$16305,'[1]NBA-Data-1980-2019'!$D$1:$D$16305,"",0)</f>
        <v/>
      </c>
      <c r="C207" s="2" t="str" cm="1">
        <f t="array" ref="C207">_xlfn.XLOOKUP($A207&amp;C$5,'[1]NBA-Data-1980-2019'!$B$1:$B$16305&amp;'[1]NBA-Data-1980-2019'!$A$1:$A$16305,'[1]NBA-Data-1980-2019'!$D$1:$D$16305,"",0)</f>
        <v/>
      </c>
      <c r="D207" s="2" t="str" cm="1">
        <f t="array" ref="D207">_xlfn.XLOOKUP($A207&amp;D$5,'[1]NBA-Data-1980-2019'!$B$1:$B$16305&amp;'[1]NBA-Data-1980-2019'!$A$1:$A$16305,'[1]NBA-Data-1980-2019'!$D$1:$D$16305,"",0)</f>
        <v/>
      </c>
      <c r="E207" s="2" t="str" cm="1">
        <f t="array" ref="E207">_xlfn.XLOOKUP($A207&amp;E$5,'[1]NBA-Data-1980-2019'!$B$1:$B$16305&amp;'[1]NBA-Data-1980-2019'!$A$1:$A$16305,'[1]NBA-Data-1980-2019'!$D$1:$D$16305,"",0)</f>
        <v/>
      </c>
      <c r="F207" s="2" t="str" cm="1">
        <f t="array" ref="F207">_xlfn.XLOOKUP($A207&amp;F$5,'[1]NBA-Data-1980-2019'!$B$1:$B$16305&amp;'[1]NBA-Data-1980-2019'!$A$1:$A$16305,'[1]NBA-Data-1980-2019'!$D$1:$D$16305,"",0)</f>
        <v/>
      </c>
      <c r="G207" s="2" t="str" cm="1">
        <f t="array" ref="G207">_xlfn.XLOOKUP($A207&amp;G$5,'[1]NBA-Data-1980-2019'!$B$1:$B$16305&amp;'[1]NBA-Data-1980-2019'!$A$1:$A$16305,'[1]NBA-Data-1980-2019'!$D$1:$D$16305,"",0)</f>
        <v/>
      </c>
      <c r="H207" s="2" t="str" cm="1">
        <f t="array" ref="H207">_xlfn.XLOOKUP($A207&amp;H$5,'[1]NBA-Data-1980-2019'!$B$1:$B$16305&amp;'[1]NBA-Data-1980-2019'!$A$1:$A$16305,'[1]NBA-Data-1980-2019'!$D$1:$D$16305,"",0)</f>
        <v/>
      </c>
      <c r="I207" s="2" t="str" cm="1">
        <f t="array" ref="I207">_xlfn.XLOOKUP($A207&amp;I$5,'[1]NBA-Data-1980-2019'!$B$1:$B$16305&amp;'[1]NBA-Data-1980-2019'!$A$1:$A$16305,'[1]NBA-Data-1980-2019'!$D$1:$D$16305,"",0)</f>
        <v/>
      </c>
      <c r="J207" s="2" t="str" cm="1">
        <f t="array" ref="J207">_xlfn.XLOOKUP($A207&amp;J$5,'[1]NBA-Data-1980-2019'!$B$1:$B$16305&amp;'[1]NBA-Data-1980-2019'!$A$1:$A$16305,'[1]NBA-Data-1980-2019'!$D$1:$D$16305,"",0)</f>
        <v/>
      </c>
      <c r="K207" s="2" t="str" cm="1">
        <f t="array" ref="K207">_xlfn.XLOOKUP($A207&amp;K$5,'[1]NBA-Data-1980-2019'!$B$1:$B$16305&amp;'[1]NBA-Data-1980-2019'!$A$1:$A$16305,'[1]NBA-Data-1980-2019'!$D$1:$D$16305,"",0)</f>
        <v/>
      </c>
      <c r="L207" s="2" t="str" cm="1">
        <f t="array" ref="L207">_xlfn.XLOOKUP($A207&amp;L$5,'[1]NBA-Data-1980-2019'!$B$1:$B$16305&amp;'[1]NBA-Data-1980-2019'!$A$1:$A$16305,'[1]NBA-Data-1980-2019'!$D$1:$D$16305,"",0)</f>
        <v/>
      </c>
      <c r="M207" s="2" t="str" cm="1">
        <f t="array" ref="M207">_xlfn.XLOOKUP($A207&amp;M$5,'[1]NBA-Data-1980-2019'!$B$1:$B$16305&amp;'[1]NBA-Data-1980-2019'!$A$1:$A$16305,'[1]NBA-Data-1980-2019'!$D$1:$D$16305,"",0)</f>
        <v/>
      </c>
      <c r="N207" s="2" t="str" cm="1">
        <f t="array" ref="N207">_xlfn.XLOOKUP($A207&amp;N$5,'[1]NBA-Data-1980-2019'!$B$1:$B$16305&amp;'[1]NBA-Data-1980-2019'!$A$1:$A$16305,'[1]NBA-Data-1980-2019'!$D$1:$D$16305,"",0)</f>
        <v/>
      </c>
      <c r="O207" s="2" t="str" cm="1">
        <f t="array" ref="O207">_xlfn.XLOOKUP($A207&amp;O$5,'[1]NBA-Data-1980-2019'!$B$1:$B$16305&amp;'[1]NBA-Data-1980-2019'!$A$1:$A$16305,'[1]NBA-Data-1980-2019'!$D$1:$D$16305,"",0)</f>
        <v/>
      </c>
      <c r="P207" s="2" t="str" cm="1">
        <f t="array" ref="P207">_xlfn.XLOOKUP($A207&amp;P$5,'[1]NBA-Data-1980-2019'!$B$1:$B$16305&amp;'[1]NBA-Data-1980-2019'!$A$1:$A$16305,'[1]NBA-Data-1980-2019'!$D$1:$D$16305,"",0)</f>
        <v/>
      </c>
      <c r="Q207" s="2" t="str" cm="1">
        <f t="array" ref="Q207">_xlfn.XLOOKUP($A207&amp;Q$5,'[1]NBA-Data-1980-2019'!$B$1:$B$16305&amp;'[1]NBA-Data-1980-2019'!$A$1:$A$16305,'[1]NBA-Data-1980-2019'!$D$1:$D$16305,"",0)</f>
        <v/>
      </c>
      <c r="R207" s="2" t="str" cm="1">
        <f t="array" ref="R207">_xlfn.XLOOKUP($A207&amp;R$5,'[1]NBA-Data-1980-2019'!$B$1:$B$16305&amp;'[1]NBA-Data-1980-2019'!$A$1:$A$16305,'[1]NBA-Data-1980-2019'!$D$1:$D$16305,"",0)</f>
        <v/>
      </c>
      <c r="S207" s="2" t="str" cm="1">
        <f t="array" ref="S207">_xlfn.XLOOKUP($A207&amp;S$5,'[1]NBA-Data-1980-2019'!$B$1:$B$16305&amp;'[1]NBA-Data-1980-2019'!$A$1:$A$16305,'[1]NBA-Data-1980-2019'!$D$1:$D$16305,"",0)</f>
        <v>SEA</v>
      </c>
      <c r="T207" s="2" t="str" cm="1">
        <f t="array" ref="T207">_xlfn.XLOOKUP($A207&amp;T$5,'[1]NBA-Data-1980-2019'!$B$1:$B$16305&amp;'[1]NBA-Data-1980-2019'!$A$1:$A$16305,'[1]NBA-Data-1980-2019'!$D$1:$D$16305,"",0)</f>
        <v>OKC</v>
      </c>
      <c r="U207" s="2" t="str" cm="1">
        <f t="array" ref="U207">_xlfn.XLOOKUP($A207&amp;U$5,'[1]NBA-Data-1980-2019'!$B$1:$B$16305&amp;'[1]NBA-Data-1980-2019'!$A$1:$A$16305,'[1]NBA-Data-1980-2019'!$D$1:$D$16305,"",0)</f>
        <v>OKC</v>
      </c>
      <c r="V207" s="2" t="str" cm="1">
        <f t="array" ref="V207">_xlfn.XLOOKUP($A207&amp;V$5,'[1]NBA-Data-1980-2019'!$B$1:$B$16305&amp;'[1]NBA-Data-1980-2019'!$A$1:$A$16305,'[1]NBA-Data-1980-2019'!$D$1:$D$16305,"",0)</f>
        <v>OKC</v>
      </c>
      <c r="W207" s="2" t="str" cm="1">
        <f t="array" ref="W207">_xlfn.XLOOKUP($A207&amp;W$5,'[1]NBA-Data-1980-2019'!$B$1:$B$16305&amp;'[1]NBA-Data-1980-2019'!$A$1:$A$16305,'[1]NBA-Data-1980-2019'!$D$1:$D$16305,"",0)</f>
        <v>OKC</v>
      </c>
      <c r="X207" s="2" t="str" cm="1">
        <f t="array" ref="X207">_xlfn.XLOOKUP($A207&amp;X$5,'[1]NBA-Data-1980-2019'!$B$1:$B$16305&amp;'[1]NBA-Data-1980-2019'!$A$1:$A$16305,'[1]NBA-Data-1980-2019'!$D$1:$D$16305,"",0)</f>
        <v>OKC</v>
      </c>
      <c r="Y207" s="2" t="str" cm="1">
        <f t="array" ref="Y207">_xlfn.XLOOKUP($A207&amp;Y$5,'[1]NBA-Data-1980-2019'!$B$1:$B$16305&amp;'[1]NBA-Data-1980-2019'!$A$1:$A$16305,'[1]NBA-Data-1980-2019'!$D$1:$D$16305,"",0)</f>
        <v>OKC</v>
      </c>
      <c r="Z207" s="2" t="str" cm="1">
        <f t="array" ref="Z207">_xlfn.XLOOKUP($A207&amp;Z$5,'[1]NBA-Data-1980-2019'!$B$1:$B$16305&amp;'[1]NBA-Data-1980-2019'!$A$1:$A$16305,'[1]NBA-Data-1980-2019'!$D$1:$D$16305,"",0)</f>
        <v>OKC</v>
      </c>
      <c r="AA207" s="2" t="str" cm="1">
        <f t="array" ref="AA207">_xlfn.XLOOKUP($A207&amp;AA$5,'[1]NBA-Data-1980-2019'!$B$1:$B$16305&amp;'[1]NBA-Data-1980-2019'!$A$1:$A$16305,'[1]NBA-Data-1980-2019'!$D$1:$D$16305,"",0)</f>
        <v>OKC</v>
      </c>
      <c r="AB207" s="2" t="str" cm="1">
        <f t="array" ref="AB207">_xlfn.XLOOKUP($A207&amp;AB$5,'[1]NBA-Data-1980-2019'!$B$1:$B$16305&amp;'[1]NBA-Data-1980-2019'!$A$1:$A$16305,'[1]NBA-Data-1980-2019'!$D$1:$D$16305,"",0)</f>
        <v>GSW</v>
      </c>
      <c r="AC207" s="2" t="str" cm="1">
        <f t="array" ref="AC207">_xlfn.XLOOKUP($A207&amp;AC$5,'[1]NBA-Data-1980-2019'!$B$1:$B$16305&amp;'[1]NBA-Data-1980-2019'!$A$1:$A$16305,'[1]NBA-Data-1980-2019'!$D$1:$D$16305,"",0)</f>
        <v>GSW</v>
      </c>
      <c r="AD207" s="2" t="str" cm="1">
        <f t="array" ref="AD207">_xlfn.XLOOKUP($A207&amp;AD$5,'[1]NBA-Data-1980-2019'!$B$1:$B$16305&amp;'[1]NBA-Data-1980-2019'!$A$1:$A$16305,'[1]NBA-Data-1980-2019'!$D$1:$D$16305,"",0)</f>
        <v>GSW</v>
      </c>
      <c r="AE207" s="2" t="str" cm="1">
        <f t="array" ref="AE207">_xlfn.XLOOKUP($A207&amp;AE$5,'[1]NBA-Data-1980-2019'!$B$1:$B$16305&amp;'[1]NBA-Data-1980-2019'!$A$1:$A$16305,'[1]NBA-Data-1980-2019'!$D$1:$D$16305,"",0)</f>
        <v/>
      </c>
      <c r="AF207" s="2" t="str" cm="1">
        <f t="array" ref="AF207">_xlfn.XLOOKUP($A207&amp;AF$5,'[1]NBA-Data-1980-2019'!$B$1:$B$16305&amp;'[1]NBA-Data-1980-2019'!$A$1:$A$16305,'[1]NBA-Data-1980-2019'!$D$1:$D$16305,"",0)</f>
        <v/>
      </c>
      <c r="AG207" s="2" t="str" cm="1">
        <f t="array" ref="AG207">_xlfn.XLOOKUP($A207&amp;AG$5,'[1]NBA-Data-1980-2019'!$B$1:$B$16305&amp;'[1]NBA-Data-1980-2019'!$A$1:$A$16305,'[1]NBA-Data-1980-2019'!$D$1:$D$16305,"",0)</f>
        <v/>
      </c>
      <c r="AH207" s="2" t="str" cm="1">
        <f t="array" ref="AH207">_xlfn.XLOOKUP($A207&amp;AH$5,'[1]NBA-Data-1980-2019'!$B$1:$B$16305&amp;'[1]NBA-Data-1980-2019'!$A$1:$A$16305,'[1]NBA-Data-1980-2019'!$H$1:$H$16305,"",0)</f>
        <v/>
      </c>
      <c r="AI207" s="2" t="str" cm="1">
        <f t="array" ref="AI207">_xlfn.XLOOKUP($A207&amp;AI$5,'[1]NBA-Data-1980-2019'!$B$1:$B$16305&amp;'[1]NBA-Data-1980-2019'!$A$1:$A$16305,'[1]NBA-Data-1980-2019'!$H$1:$H$16305,"",0)</f>
        <v/>
      </c>
      <c r="AJ207" s="2" t="str" cm="1">
        <f t="array" ref="AJ207">_xlfn.XLOOKUP($A207&amp;AJ$5,'[1]NBA-Data-1980-2019'!$B$1:$B$16305&amp;'[1]NBA-Data-1980-2019'!$A$1:$A$16305,'[1]NBA-Data-1980-2019'!$H$1:$H$16305,"",0)</f>
        <v/>
      </c>
      <c r="AK207" s="2" t="str" cm="1">
        <f t="array" ref="AK207">_xlfn.XLOOKUP($A207&amp;AK$5,'[1]NBA-Data-1980-2019'!$B$1:$B$16305&amp;'[1]NBA-Data-1980-2019'!$A$1:$A$16305,'[1]NBA-Data-1980-2019'!$H$1:$H$16305,"",0)</f>
        <v/>
      </c>
      <c r="AL207" s="2" t="str" cm="1">
        <f t="array" ref="AL207">_xlfn.XLOOKUP($A207&amp;AL$5,'[1]NBA-Data-1980-2019'!$B$1:$B$16305&amp;'[1]NBA-Data-1980-2019'!$A$1:$A$16305,'[1]NBA-Data-1980-2019'!$H$1:$H$16305,"",0)</f>
        <v/>
      </c>
      <c r="AM207" s="2" t="str" cm="1">
        <f t="array" ref="AM207">_xlfn.XLOOKUP($A207&amp;AM$5,'[1]NBA-Data-1980-2019'!$B$1:$B$16305&amp;'[1]NBA-Data-1980-2019'!$A$1:$A$16305,'[1]NBA-Data-1980-2019'!$H$1:$H$16305,"",0)</f>
        <v/>
      </c>
      <c r="AN207" s="2" t="str" cm="1">
        <f t="array" ref="AN207">_xlfn.XLOOKUP($A207&amp;AN$5,'[1]NBA-Data-1980-2019'!$B$1:$B$16305&amp;'[1]NBA-Data-1980-2019'!$A$1:$A$16305,'[1]NBA-Data-1980-2019'!$H$1:$H$16305,"",0)</f>
        <v/>
      </c>
      <c r="AO207" s="2" t="str" cm="1">
        <f t="array" ref="AO207">_xlfn.XLOOKUP($A207&amp;AO$5,'[1]NBA-Data-1980-2019'!$B$1:$B$16305&amp;'[1]NBA-Data-1980-2019'!$A$1:$A$16305,'[1]NBA-Data-1980-2019'!$H$1:$H$16305,"",0)</f>
        <v/>
      </c>
      <c r="AP207" s="2" t="str" cm="1">
        <f t="array" ref="AP207">_xlfn.XLOOKUP($A207&amp;AP$5,'[1]NBA-Data-1980-2019'!$B$1:$B$16305&amp;'[1]NBA-Data-1980-2019'!$A$1:$A$16305,'[1]NBA-Data-1980-2019'!$H$1:$H$16305,"",0)</f>
        <v/>
      </c>
      <c r="AQ207" s="2" t="str" cm="1">
        <f t="array" ref="AQ207">_xlfn.XLOOKUP($A207&amp;AQ$5,'[1]NBA-Data-1980-2019'!$B$1:$B$16305&amp;'[1]NBA-Data-1980-2019'!$A$1:$A$16305,'[1]NBA-Data-1980-2019'!$H$1:$H$16305,"",0)</f>
        <v/>
      </c>
      <c r="AR207" s="2" t="str" cm="1">
        <f t="array" ref="AR207">_xlfn.XLOOKUP($A207&amp;AR$5,'[1]NBA-Data-1980-2019'!$B$1:$B$16305&amp;'[1]NBA-Data-1980-2019'!$A$1:$A$16305,'[1]NBA-Data-1980-2019'!$H$1:$H$16305,"",0)</f>
        <v/>
      </c>
      <c r="AS207" s="2" t="str" cm="1">
        <f t="array" ref="AS207">_xlfn.XLOOKUP($A207&amp;AS$5,'[1]NBA-Data-1980-2019'!$B$1:$B$16305&amp;'[1]NBA-Data-1980-2019'!$A$1:$A$16305,'[1]NBA-Data-1980-2019'!$H$1:$H$16305,"",0)</f>
        <v/>
      </c>
      <c r="AT207" s="2" t="str" cm="1">
        <f t="array" ref="AT207">_xlfn.XLOOKUP($A207&amp;AT$5,'[1]NBA-Data-1980-2019'!$B$1:$B$16305&amp;'[1]NBA-Data-1980-2019'!$A$1:$A$16305,'[1]NBA-Data-1980-2019'!$H$1:$H$16305,"",0)</f>
        <v/>
      </c>
      <c r="AU207" s="2" t="str" cm="1">
        <f t="array" ref="AU207">_xlfn.XLOOKUP($A207&amp;AU$5,'[1]NBA-Data-1980-2019'!$B$1:$B$16305&amp;'[1]NBA-Data-1980-2019'!$A$1:$A$16305,'[1]NBA-Data-1980-2019'!$H$1:$H$16305,"",0)</f>
        <v/>
      </c>
      <c r="AV207" s="2" t="str" cm="1">
        <f t="array" ref="AV207">_xlfn.XLOOKUP($A207&amp;AV$5,'[1]NBA-Data-1980-2019'!$B$1:$B$16305&amp;'[1]NBA-Data-1980-2019'!$A$1:$A$16305,'[1]NBA-Data-1980-2019'!$H$1:$H$16305,"",0)</f>
        <v/>
      </c>
      <c r="AW207" s="2" t="str" cm="1">
        <f t="array" ref="AW207">_xlfn.XLOOKUP($A207&amp;AW$5,'[1]NBA-Data-1980-2019'!$B$1:$B$16305&amp;'[1]NBA-Data-1980-2019'!$A$1:$A$16305,'[1]NBA-Data-1980-2019'!$H$1:$H$16305,"",0)</f>
        <v/>
      </c>
      <c r="AX207" s="2" t="str" cm="1">
        <f t="array" ref="AX207">_xlfn.XLOOKUP($A207&amp;AX$5,'[1]NBA-Data-1980-2019'!$B$1:$B$16305&amp;'[1]NBA-Data-1980-2019'!$A$1:$A$16305,'[1]NBA-Data-1980-2019'!$H$1:$H$16305,"",0)</f>
        <v/>
      </c>
      <c r="AY207" s="2" cm="1">
        <f t="array" ref="AY207">_xlfn.XLOOKUP($A207&amp;AY$5,'[1]NBA-Data-1980-2019'!$B$1:$B$16305&amp;'[1]NBA-Data-1980-2019'!$A$1:$A$16305,'[1]NBA-Data-1980-2019'!$H$1:$H$16305,"",0)</f>
        <v>2768</v>
      </c>
      <c r="AZ207" s="2" cm="1">
        <f t="array" ref="AZ207">_xlfn.XLOOKUP($A207&amp;AZ$5,'[1]NBA-Data-1980-2019'!$B$1:$B$16305&amp;'[1]NBA-Data-1980-2019'!$A$1:$A$16305,'[1]NBA-Data-1980-2019'!$H$1:$H$16305,"",0)</f>
        <v>2886</v>
      </c>
      <c r="BA207" s="2" cm="1">
        <f t="array" ref="BA207">_xlfn.XLOOKUP($A207&amp;BA$5,'[1]NBA-Data-1980-2019'!$B$1:$B$16305&amp;'[1]NBA-Data-1980-2019'!$A$1:$A$16305,'[1]NBA-Data-1980-2019'!$H$1:$H$16305,"",0)</f>
        <v>3239</v>
      </c>
      <c r="BB207" s="2" cm="1">
        <f t="array" ref="BB207">_xlfn.XLOOKUP($A207&amp;BB$5,'[1]NBA-Data-1980-2019'!$B$1:$B$16305&amp;'[1]NBA-Data-1980-2019'!$A$1:$A$16305,'[1]NBA-Data-1980-2019'!$H$1:$H$16305,"",0)</f>
        <v>3034.2</v>
      </c>
      <c r="BC207" s="2" cm="1">
        <f t="array" ref="BC207">_xlfn.XLOOKUP($A207&amp;BC$5,'[1]NBA-Data-1980-2019'!$B$1:$B$16305&amp;'[1]NBA-Data-1980-2019'!$A$1:$A$16305,'[1]NBA-Data-1980-2019'!$H$1:$H$16305,"",0)</f>
        <v>2547.6</v>
      </c>
      <c r="BD207" s="2" cm="1">
        <f t="array" ref="BD207">_xlfn.XLOOKUP($A207&amp;BD$5,'[1]NBA-Data-1980-2019'!$B$1:$B$16305&amp;'[1]NBA-Data-1980-2019'!$A$1:$A$16305,'[1]NBA-Data-1980-2019'!$H$1:$H$16305,"",0)</f>
        <v>3118.5</v>
      </c>
      <c r="BE207" s="2" cm="1">
        <f t="array" ref="BE207">_xlfn.XLOOKUP($A207&amp;BE$5,'[1]NBA-Data-1980-2019'!$B$1:$B$16305&amp;'[1]NBA-Data-1980-2019'!$A$1:$A$16305,'[1]NBA-Data-1980-2019'!$H$1:$H$16305,"",0)</f>
        <v>3118.5</v>
      </c>
      <c r="BF207" s="2" cm="1">
        <f t="array" ref="BF207">_xlfn.XLOOKUP($A207&amp;BF$5,'[1]NBA-Data-1980-2019'!$B$1:$B$16305&amp;'[1]NBA-Data-1980-2019'!$A$1:$A$16305,'[1]NBA-Data-1980-2019'!$H$1:$H$16305,"",0)</f>
        <v>912.59999999999991</v>
      </c>
      <c r="BG207" s="2" cm="1">
        <f t="array" ref="BG207">_xlfn.XLOOKUP($A207&amp;BG$5,'[1]NBA-Data-1980-2019'!$B$1:$B$16305&amp;'[1]NBA-Data-1980-2019'!$A$1:$A$16305,'[1]NBA-Data-1980-2019'!$H$1:$H$16305,"",0)</f>
        <v>2577.6</v>
      </c>
      <c r="BH207" s="2" cm="1">
        <f t="array" ref="BH207">_xlfn.XLOOKUP($A207&amp;BH$5,'[1]NBA-Data-1980-2019'!$B$1:$B$16305&amp;'[1]NBA-Data-1980-2019'!$A$1:$A$16305,'[1]NBA-Data-1980-2019'!$H$1:$H$16305,"",0)</f>
        <v>2070.7999999999997</v>
      </c>
      <c r="BI207" s="2" cm="1">
        <f t="array" ref="BI207">_xlfn.XLOOKUP($A207&amp;BI$5,'[1]NBA-Data-1980-2019'!$B$1:$B$16305&amp;'[1]NBA-Data-1980-2019'!$A$1:$A$16305,'[1]NBA-Data-1980-2019'!$H$1:$H$16305,"",0)</f>
        <v>2325.6000000000004</v>
      </c>
      <c r="BJ207" s="2" cm="1">
        <f t="array" ref="BJ207">_xlfn.XLOOKUP($A207&amp;BJ$5,'[1]NBA-Data-1980-2019'!$B$1:$B$16305&amp;'[1]NBA-Data-1980-2019'!$A$1:$A$16305,'[1]NBA-Data-1980-2019'!$H$1:$H$16305,"",0)</f>
        <v>2698.8</v>
      </c>
      <c r="BK207" s="2" t="str" cm="1">
        <f t="array" ref="BK207">_xlfn.XLOOKUP($A207&amp;BK$5,'[1]NBA-Data-1980-2019'!$B$1:$B$16305&amp;'[1]NBA-Data-1980-2019'!$A$1:$A$16305,'[1]NBA-Data-1980-2019'!$H$1:$H$16305,"",0)</f>
        <v/>
      </c>
      <c r="BL207" s="2" t="str" cm="1">
        <f t="array" ref="BL207">_xlfn.XLOOKUP($A207&amp;BL$5,'[1]NBA-Data-1980-2019'!$B$1:$B$16305&amp;'[1]NBA-Data-1980-2019'!$A$1:$A$16305,'[1]NBA-Data-1980-2019'!$H$1:$H$16305,"",0)</f>
        <v/>
      </c>
      <c r="BM207" s="2" t="str" cm="1">
        <f t="array" ref="BM207">_xlfn.XLOOKUP($A207&amp;BM$5,'[1]NBA-Data-1980-2019'!$B$1:$B$16305&amp;'[1]NBA-Data-1980-2019'!$A$1:$A$16305,'[1]NBA-Data-1980-2019'!$H$1:$H$16305,"",0)</f>
        <v/>
      </c>
      <c r="BN207" s="2" t="str" cm="1">
        <f t="array" ref="BN207">_xlfn.XLOOKUP($A207&amp;BN$5,'[1]NBA-Data-1980-2019'!$B$1:$B$16305&amp;'[1]NBA-Data-1980-2019'!$A$1:$A$16305,'[1]NBA-Data-1980-2019'!$F$1:$F$16305,"",0)</f>
        <v/>
      </c>
      <c r="BO207" s="2" t="str" cm="1">
        <f t="array" ref="BO207">_xlfn.XLOOKUP($A207&amp;BO$5,'[1]NBA-Data-1980-2019'!$B$1:$B$16305&amp;'[1]NBA-Data-1980-2019'!$A$1:$A$16305,'[1]NBA-Data-1980-2019'!$F$1:$F$16305,"",0)</f>
        <v/>
      </c>
      <c r="BP207" s="2" t="str" cm="1">
        <f t="array" ref="BP207">_xlfn.XLOOKUP($A207&amp;BP$5,'[1]NBA-Data-1980-2019'!$B$1:$B$16305&amp;'[1]NBA-Data-1980-2019'!$A$1:$A$16305,'[1]NBA-Data-1980-2019'!$F$1:$F$16305,"",0)</f>
        <v/>
      </c>
      <c r="BQ207" s="2" t="str" cm="1">
        <f t="array" ref="BQ207">_xlfn.XLOOKUP($A207&amp;BQ$5,'[1]NBA-Data-1980-2019'!$B$1:$B$16305&amp;'[1]NBA-Data-1980-2019'!$A$1:$A$16305,'[1]NBA-Data-1980-2019'!$F$1:$F$16305,"",0)</f>
        <v/>
      </c>
      <c r="BR207" s="2" t="str" cm="1">
        <f t="array" ref="BR207">_xlfn.XLOOKUP($A207&amp;BR$5,'[1]NBA-Data-1980-2019'!$B$1:$B$16305&amp;'[1]NBA-Data-1980-2019'!$A$1:$A$16305,'[1]NBA-Data-1980-2019'!$F$1:$F$16305,"",0)</f>
        <v/>
      </c>
      <c r="BS207" s="2" t="str" cm="1">
        <f t="array" ref="BS207">_xlfn.XLOOKUP($A207&amp;BS$5,'[1]NBA-Data-1980-2019'!$B$1:$B$16305&amp;'[1]NBA-Data-1980-2019'!$A$1:$A$16305,'[1]NBA-Data-1980-2019'!$F$1:$F$16305,"",0)</f>
        <v/>
      </c>
      <c r="BT207" s="2" t="str" cm="1">
        <f t="array" ref="BT207">_xlfn.XLOOKUP($A207&amp;BT$5,'[1]NBA-Data-1980-2019'!$B$1:$B$16305&amp;'[1]NBA-Data-1980-2019'!$A$1:$A$16305,'[1]NBA-Data-1980-2019'!$F$1:$F$16305,"",0)</f>
        <v/>
      </c>
      <c r="BU207" s="2" t="str" cm="1">
        <f t="array" ref="BU207">_xlfn.XLOOKUP($A207&amp;BU$5,'[1]NBA-Data-1980-2019'!$B$1:$B$16305&amp;'[1]NBA-Data-1980-2019'!$A$1:$A$16305,'[1]NBA-Data-1980-2019'!$F$1:$F$16305,"",0)</f>
        <v/>
      </c>
      <c r="BV207" s="2" t="str" cm="1">
        <f t="array" ref="BV207">_xlfn.XLOOKUP($A207&amp;BV$5,'[1]NBA-Data-1980-2019'!$B$1:$B$16305&amp;'[1]NBA-Data-1980-2019'!$A$1:$A$16305,'[1]NBA-Data-1980-2019'!$F$1:$F$16305,"",0)</f>
        <v/>
      </c>
      <c r="BW207" s="2" t="str" cm="1">
        <f t="array" ref="BW207">_xlfn.XLOOKUP($A207&amp;BW$5,'[1]NBA-Data-1980-2019'!$B$1:$B$16305&amp;'[1]NBA-Data-1980-2019'!$A$1:$A$16305,'[1]NBA-Data-1980-2019'!$F$1:$F$16305,"",0)</f>
        <v/>
      </c>
      <c r="BX207" s="2" t="str" cm="1">
        <f t="array" ref="BX207">_xlfn.XLOOKUP($A207&amp;BX$5,'[1]NBA-Data-1980-2019'!$B$1:$B$16305&amp;'[1]NBA-Data-1980-2019'!$A$1:$A$16305,'[1]NBA-Data-1980-2019'!$F$1:$F$16305,"",0)</f>
        <v/>
      </c>
      <c r="BY207" s="2" t="str" cm="1">
        <f t="array" ref="BY207">_xlfn.XLOOKUP($A207&amp;BY$5,'[1]NBA-Data-1980-2019'!$B$1:$B$16305&amp;'[1]NBA-Data-1980-2019'!$A$1:$A$16305,'[1]NBA-Data-1980-2019'!$F$1:$F$16305,"",0)</f>
        <v/>
      </c>
      <c r="BZ207" s="2" t="str" cm="1">
        <f t="array" ref="BZ207">_xlfn.XLOOKUP($A207&amp;BZ$5,'[1]NBA-Data-1980-2019'!$B$1:$B$16305&amp;'[1]NBA-Data-1980-2019'!$A$1:$A$16305,'[1]NBA-Data-1980-2019'!$F$1:$F$16305,"",0)</f>
        <v/>
      </c>
      <c r="CA207" s="2" t="str" cm="1">
        <f t="array" ref="CA207">_xlfn.XLOOKUP($A207&amp;CA$5,'[1]NBA-Data-1980-2019'!$B$1:$B$16305&amp;'[1]NBA-Data-1980-2019'!$A$1:$A$16305,'[1]NBA-Data-1980-2019'!$F$1:$F$16305,"",0)</f>
        <v/>
      </c>
      <c r="CB207" s="2" t="str" cm="1">
        <f t="array" ref="CB207">_xlfn.XLOOKUP($A207&amp;CB$5,'[1]NBA-Data-1980-2019'!$B$1:$B$16305&amp;'[1]NBA-Data-1980-2019'!$A$1:$A$16305,'[1]NBA-Data-1980-2019'!$F$1:$F$16305,"",0)</f>
        <v/>
      </c>
      <c r="CC207" s="2" t="str" cm="1">
        <f t="array" ref="CC207">_xlfn.XLOOKUP($A207&amp;CC$5,'[1]NBA-Data-1980-2019'!$B$1:$B$16305&amp;'[1]NBA-Data-1980-2019'!$A$1:$A$16305,'[1]NBA-Data-1980-2019'!$F$1:$F$16305,"",0)</f>
        <v/>
      </c>
      <c r="CD207" s="2" t="str" cm="1">
        <f t="array" ref="CD207">_xlfn.XLOOKUP($A207&amp;CD$5,'[1]NBA-Data-1980-2019'!$B$1:$B$16305&amp;'[1]NBA-Data-1980-2019'!$A$1:$A$16305,'[1]NBA-Data-1980-2019'!$F$1:$F$16305,"",0)</f>
        <v/>
      </c>
      <c r="CE207" s="2" cm="1">
        <f t="array" ref="CE207">_xlfn.XLOOKUP($A207&amp;CE$5,'[1]NBA-Data-1980-2019'!$B$1:$B$16305&amp;'[1]NBA-Data-1980-2019'!$A$1:$A$16305,'[1]NBA-Data-1980-2019'!$F$1:$F$16305,"",0)</f>
        <v>15.8</v>
      </c>
      <c r="CF207" s="2" cm="1">
        <f t="array" ref="CF207">_xlfn.XLOOKUP($A207&amp;CF$5,'[1]NBA-Data-1980-2019'!$B$1:$B$16305&amp;'[1]NBA-Data-1980-2019'!$A$1:$A$16305,'[1]NBA-Data-1980-2019'!$F$1:$F$16305,"",0)</f>
        <v>20.8</v>
      </c>
      <c r="CG207" s="2" cm="1">
        <f t="array" ref="CG207">_xlfn.XLOOKUP($A207&amp;CG$5,'[1]NBA-Data-1980-2019'!$B$1:$B$16305&amp;'[1]NBA-Data-1980-2019'!$A$1:$A$16305,'[1]NBA-Data-1980-2019'!$F$1:$F$16305,"",0)</f>
        <v>26.2</v>
      </c>
      <c r="CH207" s="2" cm="1">
        <f t="array" ref="CH207">_xlfn.XLOOKUP($A207&amp;CH$5,'[1]NBA-Data-1980-2019'!$B$1:$B$16305&amp;'[1]NBA-Data-1980-2019'!$A$1:$A$16305,'[1]NBA-Data-1980-2019'!$F$1:$F$16305,"",0)</f>
        <v>23.6</v>
      </c>
      <c r="CI207" s="2" cm="1">
        <f t="array" ref="CI207">_xlfn.XLOOKUP($A207&amp;CI$5,'[1]NBA-Data-1980-2019'!$B$1:$B$16305&amp;'[1]NBA-Data-1980-2019'!$A$1:$A$16305,'[1]NBA-Data-1980-2019'!$F$1:$F$16305,"",0)</f>
        <v>26.2</v>
      </c>
      <c r="CJ207" s="2" cm="1">
        <f t="array" ref="CJ207">_xlfn.XLOOKUP($A207&amp;CJ$5,'[1]NBA-Data-1980-2019'!$B$1:$B$16305&amp;'[1]NBA-Data-1980-2019'!$A$1:$A$16305,'[1]NBA-Data-1980-2019'!$F$1:$F$16305,"",0)</f>
        <v>28.3</v>
      </c>
      <c r="CK207" s="2" cm="1">
        <f t="array" ref="CK207">_xlfn.XLOOKUP($A207&amp;CK$5,'[1]NBA-Data-1980-2019'!$B$1:$B$16305&amp;'[1]NBA-Data-1980-2019'!$A$1:$A$16305,'[1]NBA-Data-1980-2019'!$F$1:$F$16305,"",0)</f>
        <v>29.8</v>
      </c>
      <c r="CL207" s="2" cm="1">
        <f t="array" ref="CL207">_xlfn.XLOOKUP($A207&amp;CL$5,'[1]NBA-Data-1980-2019'!$B$1:$B$16305&amp;'[1]NBA-Data-1980-2019'!$A$1:$A$16305,'[1]NBA-Data-1980-2019'!$F$1:$F$16305,"",0)</f>
        <v>27.6</v>
      </c>
      <c r="CM207" s="2" cm="1">
        <f t="array" ref="CM207">_xlfn.XLOOKUP($A207&amp;CM$5,'[1]NBA-Data-1980-2019'!$B$1:$B$16305&amp;'[1]NBA-Data-1980-2019'!$A$1:$A$16305,'[1]NBA-Data-1980-2019'!$F$1:$F$16305,"",0)</f>
        <v>28.2</v>
      </c>
      <c r="CN207" s="2" cm="1">
        <f t="array" ref="CN207">_xlfn.XLOOKUP($A207&amp;CN$5,'[1]NBA-Data-1980-2019'!$B$1:$B$16305&amp;'[1]NBA-Data-1980-2019'!$A$1:$A$16305,'[1]NBA-Data-1980-2019'!$F$1:$F$16305,"",0)</f>
        <v>27.6</v>
      </c>
      <c r="CO207" s="2" cm="1">
        <f t="array" ref="CO207">_xlfn.XLOOKUP($A207&amp;CO$5,'[1]NBA-Data-1980-2019'!$B$1:$B$16305&amp;'[1]NBA-Data-1980-2019'!$A$1:$A$16305,'[1]NBA-Data-1980-2019'!$F$1:$F$16305,"",0)</f>
        <v>26</v>
      </c>
      <c r="CP207" s="2" cm="1">
        <f t="array" ref="CP207">_xlfn.XLOOKUP($A207&amp;CP$5,'[1]NBA-Data-1980-2019'!$B$1:$B$16305&amp;'[1]NBA-Data-1980-2019'!$A$1:$A$16305,'[1]NBA-Data-1980-2019'!$F$1:$F$16305,"",0)</f>
        <v>24.2</v>
      </c>
      <c r="CQ207" s="2" t="str" cm="1">
        <f t="array" ref="CQ207">_xlfn.XLOOKUP($A207&amp;CQ$5,'[1]NBA-Data-1980-2019'!$B$1:$B$16305&amp;'[1]NBA-Data-1980-2019'!$A$1:$A$16305,'[1]NBA-Data-1980-2019'!$F$1:$F$16305,"",0)</f>
        <v/>
      </c>
      <c r="CR207" s="2" t="str" cm="1">
        <f t="array" ref="CR207">_xlfn.XLOOKUP($A207&amp;CR$5,'[1]NBA-Data-1980-2019'!$B$1:$B$16305&amp;'[1]NBA-Data-1980-2019'!$A$1:$A$16305,'[1]NBA-Data-1980-2019'!$F$1:$F$16305,"",0)</f>
        <v/>
      </c>
      <c r="CS207" s="2" t="str" cm="1">
        <f t="array" ref="CS207">_xlfn.XLOOKUP($A207&amp;CS$5,'[1]NBA-Data-1980-2019'!$B$1:$B$16305&amp;'[1]NBA-Data-1980-2019'!$A$1:$A$16305,'[1]NBA-Data-1980-2019'!$F$1:$F$16305,"",0)</f>
        <v/>
      </c>
      <c r="CU207" s="2" t="str">
        <f>_xlfn.XLOOKUP($A207,TEAMS!$G$1:$G$839,TEAMS!$H$1:$H$839,"",0)</f>
        <v>SF</v>
      </c>
      <c r="CV207" s="2" t="str">
        <f>_xlfn.XLOOKUP($CU207,DASHBOARD!$B$22:$B$27,DASHBOARD!$C$22:$C$27,"",0)</f>
        <v>FORWARD</v>
      </c>
      <c r="CY207" s="63">
        <f>SUMIFS('[1]NBA-Data-1980-2019'!$G$1:$G$16305,'[1]NBA-Data-1980-2019'!$B$1:$B$16305,$A207,'[1]NBA-Data-1980-2019'!$A$1:$A$16305,CY$9)</f>
        <v>0</v>
      </c>
      <c r="CZ207" s="63">
        <f>SUMIFS('[1]NBA-Data-1980-2019'!$G$1:$G$16305,'[1]NBA-Data-1980-2019'!$B$1:$B$16305,$A207,'[1]NBA-Data-1980-2019'!$A$1:$A$16305,CZ$9)</f>
        <v>0</v>
      </c>
      <c r="DA207" s="63">
        <f>SUMIFS('[1]NBA-Data-1980-2019'!$G$1:$G$16305,'[1]NBA-Data-1980-2019'!$B$1:$B$16305,$A207,'[1]NBA-Data-1980-2019'!$A$1:$A$16305,DA$9)</f>
        <v>0</v>
      </c>
      <c r="DB207" s="63">
        <f>SUMIFS('[1]NBA-Data-1980-2019'!$G$1:$G$16305,'[1]NBA-Data-1980-2019'!$B$1:$B$16305,$A207,'[1]NBA-Data-1980-2019'!$A$1:$A$16305,DB$9)</f>
        <v>0</v>
      </c>
      <c r="DC207" s="63">
        <f>SUMIFS('[1]NBA-Data-1980-2019'!$G$1:$G$16305,'[1]NBA-Data-1980-2019'!$B$1:$B$16305,$A207,'[1]NBA-Data-1980-2019'!$A$1:$A$16305,DC$9)</f>
        <v>0</v>
      </c>
      <c r="DD207" s="63">
        <f>SUMIFS('[1]NBA-Data-1980-2019'!$G$1:$G$16305,'[1]NBA-Data-1980-2019'!$B$1:$B$16305,$A207,'[1]NBA-Data-1980-2019'!$A$1:$A$16305,DD$9)</f>
        <v>0</v>
      </c>
      <c r="DE207" s="63">
        <f>SUMIFS('[1]NBA-Data-1980-2019'!$G$1:$G$16305,'[1]NBA-Data-1980-2019'!$B$1:$B$16305,$A207,'[1]NBA-Data-1980-2019'!$A$1:$A$16305,DE$9)</f>
        <v>0</v>
      </c>
      <c r="DF207" s="63">
        <f>SUMIFS('[1]NBA-Data-1980-2019'!$G$1:$G$16305,'[1]NBA-Data-1980-2019'!$B$1:$B$16305,$A207,'[1]NBA-Data-1980-2019'!$A$1:$A$16305,DF$9)</f>
        <v>0</v>
      </c>
      <c r="DG207" s="63">
        <f>SUMIFS('[1]NBA-Data-1980-2019'!$G$1:$G$16305,'[1]NBA-Data-1980-2019'!$B$1:$B$16305,$A207,'[1]NBA-Data-1980-2019'!$A$1:$A$16305,DG$9)</f>
        <v>0</v>
      </c>
      <c r="DH207" s="63">
        <f>SUMIFS('[1]NBA-Data-1980-2019'!$G$1:$G$16305,'[1]NBA-Data-1980-2019'!$B$1:$B$16305,$A207,'[1]NBA-Data-1980-2019'!$A$1:$A$16305,DH$9)</f>
        <v>0</v>
      </c>
      <c r="DI207" s="63">
        <f>SUMIFS('[1]NBA-Data-1980-2019'!$G$1:$G$16305,'[1]NBA-Data-1980-2019'!$B$1:$B$16305,$A207,'[1]NBA-Data-1980-2019'!$A$1:$A$16305,DI$9)</f>
        <v>0</v>
      </c>
      <c r="DJ207" s="63">
        <f>SUMIFS('[1]NBA-Data-1980-2019'!$G$1:$G$16305,'[1]NBA-Data-1980-2019'!$B$1:$B$16305,$A207,'[1]NBA-Data-1980-2019'!$A$1:$A$16305,DJ$9)</f>
        <v>0</v>
      </c>
      <c r="DK207" s="63">
        <f>SUMIFS('[1]NBA-Data-1980-2019'!$G$1:$G$16305,'[1]NBA-Data-1980-2019'!$B$1:$B$16305,$A207,'[1]NBA-Data-1980-2019'!$A$1:$A$16305,DK$9)</f>
        <v>0</v>
      </c>
      <c r="DL207" s="63">
        <f>SUMIFS('[1]NBA-Data-1980-2019'!$G$1:$G$16305,'[1]NBA-Data-1980-2019'!$B$1:$B$16305,$A207,'[1]NBA-Data-1980-2019'!$A$1:$A$16305,DL$9)</f>
        <v>0</v>
      </c>
      <c r="DM207" s="63">
        <f>SUMIFS('[1]NBA-Data-1980-2019'!$G$1:$G$16305,'[1]NBA-Data-1980-2019'!$B$1:$B$16305,$A207,'[1]NBA-Data-1980-2019'!$A$1:$A$16305,DM$9)</f>
        <v>0</v>
      </c>
      <c r="DN207" s="63">
        <f>SUMIFS('[1]NBA-Data-1980-2019'!$G$1:$G$16305,'[1]NBA-Data-1980-2019'!$B$1:$B$16305,$A207,'[1]NBA-Data-1980-2019'!$A$1:$A$16305,DN$9)</f>
        <v>0</v>
      </c>
      <c r="DO207" s="63">
        <f>SUMIFS('[1]NBA-Data-1980-2019'!$G$1:$G$16305,'[1]NBA-Data-1980-2019'!$B$1:$B$16305,$A207,'[1]NBA-Data-1980-2019'!$A$1:$A$16305,DO$9)</f>
        <v>0</v>
      </c>
      <c r="DP207" s="63">
        <f>SUMIFS('[1]NBA-Data-1980-2019'!$G$1:$G$16305,'[1]NBA-Data-1980-2019'!$B$1:$B$16305,$A207,'[1]NBA-Data-1980-2019'!$A$1:$A$16305,DP$9)</f>
        <v>4171200</v>
      </c>
      <c r="DQ207" s="63">
        <f>SUMIFS('[1]NBA-Data-1980-2019'!$G$1:$G$16305,'[1]NBA-Data-1980-2019'!$B$1:$B$16305,$A207,'[1]NBA-Data-1980-2019'!$A$1:$A$16305,DQ$9)</f>
        <v>4484040</v>
      </c>
      <c r="DR207" s="63">
        <f>SUMIFS('[1]NBA-Data-1980-2019'!$G$1:$G$16305,'[1]NBA-Data-1980-2019'!$B$1:$B$16305,$A207,'[1]NBA-Data-1980-2019'!$A$1:$A$16305,DR$9)</f>
        <v>4796880</v>
      </c>
      <c r="DS207" s="63">
        <f>SUMIFS('[1]NBA-Data-1980-2019'!$G$1:$G$16305,'[1]NBA-Data-1980-2019'!$B$1:$B$16305,$A207,'[1]NBA-Data-1980-2019'!$A$1:$A$16305,DS$9)</f>
        <v>6053663</v>
      </c>
      <c r="DT207" s="63">
        <f>SUMIFS('[1]NBA-Data-1980-2019'!$G$1:$G$16305,'[1]NBA-Data-1980-2019'!$B$1:$B$16305,$A207,'[1]NBA-Data-1980-2019'!$A$1:$A$16305,DT$9)</f>
        <v>15506632</v>
      </c>
      <c r="DU207" s="63">
        <f>SUMIFS('[1]NBA-Data-1980-2019'!$G$1:$G$16305,'[1]NBA-Data-1980-2019'!$B$1:$B$16305,$A207,'[1]NBA-Data-1980-2019'!$A$1:$A$16305,DU$9)</f>
        <v>16669630</v>
      </c>
      <c r="DV207" s="63">
        <f>SUMIFS('[1]NBA-Data-1980-2019'!$G$1:$G$16305,'[1]NBA-Data-1980-2019'!$B$1:$B$16305,$A207,'[1]NBA-Data-1980-2019'!$A$1:$A$16305,DV$9)</f>
        <v>17832627</v>
      </c>
      <c r="DW207" s="63">
        <f>SUMIFS('[1]NBA-Data-1980-2019'!$G$1:$G$16305,'[1]NBA-Data-1980-2019'!$B$1:$B$16305,$A207,'[1]NBA-Data-1980-2019'!$A$1:$A$16305,DW$9)</f>
        <v>18995624</v>
      </c>
      <c r="DX207" s="63">
        <f>SUMIFS('[1]NBA-Data-1980-2019'!$G$1:$G$16305,'[1]NBA-Data-1980-2019'!$B$1:$B$16305,$A207,'[1]NBA-Data-1980-2019'!$A$1:$A$16305,DX$9)</f>
        <v>20158622</v>
      </c>
      <c r="DY207" s="63">
        <f>SUMIFS('[1]NBA-Data-1980-2019'!$G$1:$G$16305,'[1]NBA-Data-1980-2019'!$B$1:$B$16305,$A207,'[1]NBA-Data-1980-2019'!$A$1:$A$16305,DY$9)</f>
        <v>26540100</v>
      </c>
      <c r="DZ207" s="63">
        <f>SUMIFS('[1]NBA-Data-1980-2019'!$G$1:$G$16305,'[1]NBA-Data-1980-2019'!$B$1:$B$16305,$A207,'[1]NBA-Data-1980-2019'!$A$1:$A$16305,DZ$9)</f>
        <v>25000000</v>
      </c>
      <c r="EA207" s="63">
        <f>SUMIFS('[1]NBA-Data-1980-2019'!$G$1:$G$16305,'[1]NBA-Data-1980-2019'!$B$1:$B$16305,$A207,'[1]NBA-Data-1980-2019'!$A$1:$A$16305,EA$9)</f>
        <v>30000000</v>
      </c>
      <c r="EB207" s="63">
        <f>SUMIFS('[1]NBA-Data-1980-2019'!$G$1:$G$16305,'[1]NBA-Data-1980-2019'!$B$1:$B$16305,$A207,'[1]NBA-Data-1980-2019'!$A$1:$A$16305,EB$9)</f>
        <v>0</v>
      </c>
      <c r="EC207" s="63">
        <f>SUMIFS('[1]NBA-Data-1980-2019'!$G$1:$G$16305,'[1]NBA-Data-1980-2019'!$B$1:$B$16305,$A207,'[1]NBA-Data-1980-2019'!$A$1:$A$16305,EC$9)</f>
        <v>0</v>
      </c>
      <c r="ED207" s="63">
        <f>SUMIFS('[1]NBA-Data-1980-2019'!$G$1:$G$16305,'[1]NBA-Data-1980-2019'!$B$1:$B$16305,$A207,'[1]NBA-Data-1980-2019'!$A$1:$A$16305,ED$9)</f>
        <v>0</v>
      </c>
      <c r="EH207" s="2" t="s">
        <v>1488</v>
      </c>
    </row>
    <row r="208" spans="1:165" x14ac:dyDescent="0.2">
      <c r="A208" s="2" t="s">
        <v>903</v>
      </c>
      <c r="B208" s="2" t="str" cm="1">
        <f t="array" ref="B208">_xlfn.XLOOKUP($A208&amp;B$5,'[1]NBA-Data-1980-2019'!$B$1:$B$16305&amp;'[1]NBA-Data-1980-2019'!$A$1:$A$16305,'[1]NBA-Data-1980-2019'!$D$1:$D$16305,"",0)</f>
        <v/>
      </c>
      <c r="C208" s="2" t="str" cm="1">
        <f t="array" ref="C208">_xlfn.XLOOKUP($A208&amp;C$5,'[1]NBA-Data-1980-2019'!$B$1:$B$16305&amp;'[1]NBA-Data-1980-2019'!$A$1:$A$16305,'[1]NBA-Data-1980-2019'!$D$1:$D$16305,"",0)</f>
        <v/>
      </c>
      <c r="D208" s="2" t="str" cm="1">
        <f t="array" ref="D208">_xlfn.XLOOKUP($A208&amp;D$5,'[1]NBA-Data-1980-2019'!$B$1:$B$16305&amp;'[1]NBA-Data-1980-2019'!$A$1:$A$16305,'[1]NBA-Data-1980-2019'!$D$1:$D$16305,"",0)</f>
        <v/>
      </c>
      <c r="E208" s="2" t="str" cm="1">
        <f t="array" ref="E208">_xlfn.XLOOKUP($A208&amp;E$5,'[1]NBA-Data-1980-2019'!$B$1:$B$16305&amp;'[1]NBA-Data-1980-2019'!$A$1:$A$16305,'[1]NBA-Data-1980-2019'!$D$1:$D$16305,"",0)</f>
        <v/>
      </c>
      <c r="F208" s="2" t="str" cm="1">
        <f t="array" ref="F208">_xlfn.XLOOKUP($A208&amp;F$5,'[1]NBA-Data-1980-2019'!$B$1:$B$16305&amp;'[1]NBA-Data-1980-2019'!$A$1:$A$16305,'[1]NBA-Data-1980-2019'!$D$1:$D$16305,"",0)</f>
        <v/>
      </c>
      <c r="G208" s="2" t="str" cm="1">
        <f t="array" ref="G208">_xlfn.XLOOKUP($A208&amp;G$5,'[1]NBA-Data-1980-2019'!$B$1:$B$16305&amp;'[1]NBA-Data-1980-2019'!$A$1:$A$16305,'[1]NBA-Data-1980-2019'!$D$1:$D$16305,"",0)</f>
        <v>MIN</v>
      </c>
      <c r="H208" s="2" t="str" cm="1">
        <f t="array" ref="H208">_xlfn.XLOOKUP($A208&amp;H$5,'[1]NBA-Data-1980-2019'!$B$1:$B$16305&amp;'[1]NBA-Data-1980-2019'!$A$1:$A$16305,'[1]NBA-Data-1980-2019'!$D$1:$D$16305,"",0)</f>
        <v>MIN</v>
      </c>
      <c r="I208" s="2" t="str" cm="1">
        <f t="array" ref="I208">_xlfn.XLOOKUP($A208&amp;I$5,'[1]NBA-Data-1980-2019'!$B$1:$B$16305&amp;'[1]NBA-Data-1980-2019'!$A$1:$A$16305,'[1]NBA-Data-1980-2019'!$D$1:$D$16305,"",0)</f>
        <v>MIN</v>
      </c>
      <c r="J208" s="2" t="str" cm="1">
        <f t="array" ref="J208">_xlfn.XLOOKUP($A208&amp;J$5,'[1]NBA-Data-1980-2019'!$B$1:$B$16305&amp;'[1]NBA-Data-1980-2019'!$A$1:$A$16305,'[1]NBA-Data-1980-2019'!$D$1:$D$16305,"",0)</f>
        <v>MIN</v>
      </c>
      <c r="K208" s="2" t="str" cm="1">
        <f t="array" ref="K208">_xlfn.XLOOKUP($A208&amp;K$5,'[1]NBA-Data-1980-2019'!$B$1:$B$16305&amp;'[1]NBA-Data-1980-2019'!$A$1:$A$16305,'[1]NBA-Data-1980-2019'!$D$1:$D$16305,"",0)</f>
        <v>MIN</v>
      </c>
      <c r="L208" s="2" t="str" cm="1">
        <f t="array" ref="L208">_xlfn.XLOOKUP($A208&amp;L$5,'[1]NBA-Data-1980-2019'!$B$1:$B$16305&amp;'[1]NBA-Data-1980-2019'!$A$1:$A$16305,'[1]NBA-Data-1980-2019'!$D$1:$D$16305,"",0)</f>
        <v>MIN</v>
      </c>
      <c r="M208" s="2" t="str" cm="1">
        <f t="array" ref="M208">_xlfn.XLOOKUP($A208&amp;M$5,'[1]NBA-Data-1980-2019'!$B$1:$B$16305&amp;'[1]NBA-Data-1980-2019'!$A$1:$A$16305,'[1]NBA-Data-1980-2019'!$D$1:$D$16305,"",0)</f>
        <v>MIN</v>
      </c>
      <c r="N208" s="2" t="str" cm="1">
        <f t="array" ref="N208">_xlfn.XLOOKUP($A208&amp;N$5,'[1]NBA-Data-1980-2019'!$B$1:$B$16305&amp;'[1]NBA-Data-1980-2019'!$A$1:$A$16305,'[1]NBA-Data-1980-2019'!$D$1:$D$16305,"",0)</f>
        <v>MIN</v>
      </c>
      <c r="O208" s="2" t="str" cm="1">
        <f t="array" ref="O208">_xlfn.XLOOKUP($A208&amp;O$5,'[1]NBA-Data-1980-2019'!$B$1:$B$16305&amp;'[1]NBA-Data-1980-2019'!$A$1:$A$16305,'[1]NBA-Data-1980-2019'!$D$1:$D$16305,"",0)</f>
        <v>MIN</v>
      </c>
      <c r="P208" s="2" t="str" cm="1">
        <f t="array" ref="P208">_xlfn.XLOOKUP($A208&amp;P$5,'[1]NBA-Data-1980-2019'!$B$1:$B$16305&amp;'[1]NBA-Data-1980-2019'!$A$1:$A$16305,'[1]NBA-Data-1980-2019'!$D$1:$D$16305,"",0)</f>
        <v>MIN</v>
      </c>
      <c r="Q208" s="2" t="str" cm="1">
        <f t="array" ref="Q208">_xlfn.XLOOKUP($A208&amp;Q$5,'[1]NBA-Data-1980-2019'!$B$1:$B$16305&amp;'[1]NBA-Data-1980-2019'!$A$1:$A$16305,'[1]NBA-Data-1980-2019'!$D$1:$D$16305,"",0)</f>
        <v>MIN</v>
      </c>
      <c r="R208" s="2" t="str" cm="1">
        <f t="array" ref="R208">_xlfn.XLOOKUP($A208&amp;R$5,'[1]NBA-Data-1980-2019'!$B$1:$B$16305&amp;'[1]NBA-Data-1980-2019'!$A$1:$A$16305,'[1]NBA-Data-1980-2019'!$D$1:$D$16305,"",0)</f>
        <v>MIN</v>
      </c>
      <c r="S208" s="2" t="str" cm="1">
        <f t="array" ref="S208">_xlfn.XLOOKUP($A208&amp;S$5,'[1]NBA-Data-1980-2019'!$B$1:$B$16305&amp;'[1]NBA-Data-1980-2019'!$A$1:$A$16305,'[1]NBA-Data-1980-2019'!$D$1:$D$16305,"",0)</f>
        <v>BOS</v>
      </c>
      <c r="T208" s="2" t="str" cm="1">
        <f t="array" ref="T208">_xlfn.XLOOKUP($A208&amp;T$5,'[1]NBA-Data-1980-2019'!$B$1:$B$16305&amp;'[1]NBA-Data-1980-2019'!$A$1:$A$16305,'[1]NBA-Data-1980-2019'!$D$1:$D$16305,"",0)</f>
        <v>BOS</v>
      </c>
      <c r="U208" s="2" t="str" cm="1">
        <f t="array" ref="U208">_xlfn.XLOOKUP($A208&amp;U$5,'[1]NBA-Data-1980-2019'!$B$1:$B$16305&amp;'[1]NBA-Data-1980-2019'!$A$1:$A$16305,'[1]NBA-Data-1980-2019'!$D$1:$D$16305,"",0)</f>
        <v>BOS</v>
      </c>
      <c r="V208" s="2" t="str" cm="1">
        <f t="array" ref="V208">_xlfn.XLOOKUP($A208&amp;V$5,'[1]NBA-Data-1980-2019'!$B$1:$B$16305&amp;'[1]NBA-Data-1980-2019'!$A$1:$A$16305,'[1]NBA-Data-1980-2019'!$D$1:$D$16305,"",0)</f>
        <v>BOS</v>
      </c>
      <c r="W208" s="2" t="str" cm="1">
        <f t="array" ref="W208">_xlfn.XLOOKUP($A208&amp;W$5,'[1]NBA-Data-1980-2019'!$B$1:$B$16305&amp;'[1]NBA-Data-1980-2019'!$A$1:$A$16305,'[1]NBA-Data-1980-2019'!$D$1:$D$16305,"",0)</f>
        <v>BOS</v>
      </c>
      <c r="X208" s="2" t="str" cm="1">
        <f t="array" ref="X208">_xlfn.XLOOKUP($A208&amp;X$5,'[1]NBA-Data-1980-2019'!$B$1:$B$16305&amp;'[1]NBA-Data-1980-2019'!$A$1:$A$16305,'[1]NBA-Data-1980-2019'!$D$1:$D$16305,"",0)</f>
        <v>BOS</v>
      </c>
      <c r="Y208" s="2" t="str" cm="1">
        <f t="array" ref="Y208">_xlfn.XLOOKUP($A208&amp;Y$5,'[1]NBA-Data-1980-2019'!$B$1:$B$16305&amp;'[1]NBA-Data-1980-2019'!$A$1:$A$16305,'[1]NBA-Data-1980-2019'!$D$1:$D$16305,"",0)</f>
        <v>BRK</v>
      </c>
      <c r="Z208" s="2" t="str" cm="1">
        <f t="array" ref="Z208">_xlfn.XLOOKUP($A208&amp;Z$5,'[1]NBA-Data-1980-2019'!$B$1:$B$16305&amp;'[1]NBA-Data-1980-2019'!$A$1:$A$16305,'[1]NBA-Data-1980-2019'!$D$1:$D$16305,"",0)</f>
        <v>TOT</v>
      </c>
      <c r="AA208" s="2" t="str" cm="1">
        <f t="array" ref="AA208">_xlfn.XLOOKUP($A208&amp;AA$5,'[1]NBA-Data-1980-2019'!$B$1:$B$16305&amp;'[1]NBA-Data-1980-2019'!$A$1:$A$16305,'[1]NBA-Data-1980-2019'!$D$1:$D$16305,"",0)</f>
        <v>MIN</v>
      </c>
      <c r="AB208" s="2" t="str" cm="1">
        <f t="array" ref="AB208">_xlfn.XLOOKUP($A208&amp;AB$5,'[1]NBA-Data-1980-2019'!$B$1:$B$16305&amp;'[1]NBA-Data-1980-2019'!$A$1:$A$16305,'[1]NBA-Data-1980-2019'!$D$1:$D$16305,"",0)</f>
        <v/>
      </c>
      <c r="AC208" s="2" t="str" cm="1">
        <f t="array" ref="AC208">_xlfn.XLOOKUP($A208&amp;AC$5,'[1]NBA-Data-1980-2019'!$B$1:$B$16305&amp;'[1]NBA-Data-1980-2019'!$A$1:$A$16305,'[1]NBA-Data-1980-2019'!$D$1:$D$16305,"",0)</f>
        <v/>
      </c>
      <c r="AD208" s="2" t="str" cm="1">
        <f t="array" ref="AD208">_xlfn.XLOOKUP($A208&amp;AD$5,'[1]NBA-Data-1980-2019'!$B$1:$B$16305&amp;'[1]NBA-Data-1980-2019'!$A$1:$A$16305,'[1]NBA-Data-1980-2019'!$D$1:$D$16305,"",0)</f>
        <v/>
      </c>
      <c r="AE208" s="2" t="str" cm="1">
        <f t="array" ref="AE208">_xlfn.XLOOKUP($A208&amp;AE$5,'[1]NBA-Data-1980-2019'!$B$1:$B$16305&amp;'[1]NBA-Data-1980-2019'!$A$1:$A$16305,'[1]NBA-Data-1980-2019'!$D$1:$D$16305,"",0)</f>
        <v/>
      </c>
      <c r="AF208" s="2" t="str" cm="1">
        <f t="array" ref="AF208">_xlfn.XLOOKUP($A208&amp;AF$5,'[1]NBA-Data-1980-2019'!$B$1:$B$16305&amp;'[1]NBA-Data-1980-2019'!$A$1:$A$16305,'[1]NBA-Data-1980-2019'!$D$1:$D$16305,"",0)</f>
        <v/>
      </c>
      <c r="AG208" s="2" t="str" cm="1">
        <f t="array" ref="AG208">_xlfn.XLOOKUP($A208&amp;AG$5,'[1]NBA-Data-1980-2019'!$B$1:$B$16305&amp;'[1]NBA-Data-1980-2019'!$A$1:$A$16305,'[1]NBA-Data-1980-2019'!$D$1:$D$16305,"",0)</f>
        <v/>
      </c>
      <c r="AH208" s="2" t="str" cm="1">
        <f t="array" ref="AH208">_xlfn.XLOOKUP($A208&amp;AH$5,'[1]NBA-Data-1980-2019'!$B$1:$B$16305&amp;'[1]NBA-Data-1980-2019'!$A$1:$A$16305,'[1]NBA-Data-1980-2019'!$H$1:$H$16305,"",0)</f>
        <v/>
      </c>
      <c r="AI208" s="2" t="str" cm="1">
        <f t="array" ref="AI208">_xlfn.XLOOKUP($A208&amp;AI$5,'[1]NBA-Data-1980-2019'!$B$1:$B$16305&amp;'[1]NBA-Data-1980-2019'!$A$1:$A$16305,'[1]NBA-Data-1980-2019'!$H$1:$H$16305,"",0)</f>
        <v/>
      </c>
      <c r="AJ208" s="2" t="str" cm="1">
        <f t="array" ref="AJ208">_xlfn.XLOOKUP($A208&amp;AJ$5,'[1]NBA-Data-1980-2019'!$B$1:$B$16305&amp;'[1]NBA-Data-1980-2019'!$A$1:$A$16305,'[1]NBA-Data-1980-2019'!$H$1:$H$16305,"",0)</f>
        <v/>
      </c>
      <c r="AK208" s="2" t="str" cm="1">
        <f t="array" ref="AK208">_xlfn.XLOOKUP($A208&amp;AK$5,'[1]NBA-Data-1980-2019'!$B$1:$B$16305&amp;'[1]NBA-Data-1980-2019'!$A$1:$A$16305,'[1]NBA-Data-1980-2019'!$H$1:$H$16305,"",0)</f>
        <v/>
      </c>
      <c r="AL208" s="2" t="str" cm="1">
        <f t="array" ref="AL208">_xlfn.XLOOKUP($A208&amp;AL$5,'[1]NBA-Data-1980-2019'!$B$1:$B$16305&amp;'[1]NBA-Data-1980-2019'!$A$1:$A$16305,'[1]NBA-Data-1980-2019'!$H$1:$H$16305,"",0)</f>
        <v/>
      </c>
      <c r="AM208" s="2" cm="1">
        <f t="array" ref="AM208">_xlfn.XLOOKUP($A208&amp;AM$5,'[1]NBA-Data-1980-2019'!$B$1:$B$16305&amp;'[1]NBA-Data-1980-2019'!$A$1:$A$16305,'[1]NBA-Data-1980-2019'!$H$1:$H$16305,"",0)</f>
        <v>2296</v>
      </c>
      <c r="AN208" s="2" cm="1">
        <f t="array" ref="AN208">_xlfn.XLOOKUP($A208&amp;AN$5,'[1]NBA-Data-1980-2019'!$B$1:$B$16305&amp;'[1]NBA-Data-1980-2019'!$A$1:$A$16305,'[1]NBA-Data-1980-2019'!$H$1:$H$16305,"",0)</f>
        <v>2995.2999999999997</v>
      </c>
      <c r="AO208" s="2" cm="1">
        <f t="array" ref="AO208">_xlfn.XLOOKUP($A208&amp;AO$5,'[1]NBA-Data-1980-2019'!$B$1:$B$16305&amp;'[1]NBA-Data-1980-2019'!$A$1:$A$16305,'[1]NBA-Data-1980-2019'!$H$1:$H$16305,"",0)</f>
        <v>3222.6</v>
      </c>
      <c r="AP208" s="2" cm="1">
        <f t="array" ref="AP208">_xlfn.XLOOKUP($A208&amp;AP$5,'[1]NBA-Data-1980-2019'!$B$1:$B$16305&amp;'[1]NBA-Data-1980-2019'!$A$1:$A$16305,'[1]NBA-Data-1980-2019'!$H$1:$H$16305,"",0)</f>
        <v>1781.3</v>
      </c>
      <c r="AQ208" s="2" cm="1">
        <f t="array" ref="AQ208">_xlfn.XLOOKUP($A208&amp;AQ$5,'[1]NBA-Data-1980-2019'!$B$1:$B$16305&amp;'[1]NBA-Data-1980-2019'!$A$1:$A$16305,'[1]NBA-Data-1980-2019'!$H$1:$H$16305,"",0)</f>
        <v>3240</v>
      </c>
      <c r="AR208" s="2" cm="1">
        <f t="array" ref="AR208">_xlfn.XLOOKUP($A208&amp;AR$5,'[1]NBA-Data-1980-2019'!$B$1:$B$16305&amp;'[1]NBA-Data-1980-2019'!$A$1:$A$16305,'[1]NBA-Data-1980-2019'!$H$1:$H$16305,"",0)</f>
        <v>3199.5</v>
      </c>
      <c r="AS208" s="2" cm="1">
        <f t="array" ref="AS208">_xlfn.XLOOKUP($A208&amp;AS$5,'[1]NBA-Data-1980-2019'!$B$1:$B$16305&amp;'[1]NBA-Data-1980-2019'!$A$1:$A$16305,'[1]NBA-Data-1980-2019'!$H$1:$H$16305,"",0)</f>
        <v>3175.2000000000003</v>
      </c>
      <c r="AT208" s="2" cm="1">
        <f t="array" ref="AT208">_xlfn.XLOOKUP($A208&amp;AT$5,'[1]NBA-Data-1980-2019'!$B$1:$B$16305&amp;'[1]NBA-Data-1980-2019'!$A$1:$A$16305,'[1]NBA-Data-1980-2019'!$H$1:$H$16305,"",0)</f>
        <v>3321</v>
      </c>
      <c r="AU208" s="2" cm="1">
        <f t="array" ref="AU208">_xlfn.XLOOKUP($A208&amp;AU$5,'[1]NBA-Data-1980-2019'!$B$1:$B$16305&amp;'[1]NBA-Data-1980-2019'!$A$1:$A$16305,'[1]NBA-Data-1980-2019'!$H$1:$H$16305,"",0)</f>
        <v>3230.7999999999997</v>
      </c>
      <c r="AV208" s="2" cm="1">
        <f t="array" ref="AV208">_xlfn.XLOOKUP($A208&amp;AV$5,'[1]NBA-Data-1980-2019'!$B$1:$B$16305&amp;'[1]NBA-Data-1980-2019'!$A$1:$A$16305,'[1]NBA-Data-1980-2019'!$H$1:$H$16305,"",0)</f>
        <v>3124.2000000000003</v>
      </c>
      <c r="AW208" s="2" cm="1">
        <f t="array" ref="AW208">_xlfn.XLOOKUP($A208&amp;AW$5,'[1]NBA-Data-1980-2019'!$B$1:$B$16305&amp;'[1]NBA-Data-1980-2019'!$A$1:$A$16305,'[1]NBA-Data-1980-2019'!$H$1:$H$16305,"",0)</f>
        <v>2956.4</v>
      </c>
      <c r="AX208" s="2" cm="1">
        <f t="array" ref="AX208">_xlfn.XLOOKUP($A208&amp;AX$5,'[1]NBA-Data-1980-2019'!$B$1:$B$16305&amp;'[1]NBA-Data-1980-2019'!$A$1:$A$16305,'[1]NBA-Data-1980-2019'!$H$1:$H$16305,"",0)</f>
        <v>2994.4</v>
      </c>
      <c r="AY208" s="2" cm="1">
        <f t="array" ref="AY208">_xlfn.XLOOKUP($A208&amp;AY$5,'[1]NBA-Data-1980-2019'!$B$1:$B$16305&amp;'[1]NBA-Data-1980-2019'!$A$1:$A$16305,'[1]NBA-Data-1980-2019'!$H$1:$H$16305,"",0)</f>
        <v>2328.7999999999997</v>
      </c>
      <c r="AZ208" s="2" cm="1">
        <f t="array" ref="AZ208">_xlfn.XLOOKUP($A208&amp;AZ$5,'[1]NBA-Data-1980-2019'!$B$1:$B$16305&amp;'[1]NBA-Data-1980-2019'!$A$1:$A$16305,'[1]NBA-Data-1980-2019'!$H$1:$H$16305,"",0)</f>
        <v>1772.7</v>
      </c>
      <c r="BA208" s="2" cm="1">
        <f t="array" ref="BA208">_xlfn.XLOOKUP($A208&amp;BA$5,'[1]NBA-Data-1980-2019'!$B$1:$B$16305&amp;'[1]NBA-Data-1980-2019'!$A$1:$A$16305,'[1]NBA-Data-1980-2019'!$H$1:$H$16305,"",0)</f>
        <v>2063.1</v>
      </c>
      <c r="BB208" s="2" cm="1">
        <f t="array" ref="BB208">_xlfn.XLOOKUP($A208&amp;BB$5,'[1]NBA-Data-1980-2019'!$B$1:$B$16305&amp;'[1]NBA-Data-1980-2019'!$A$1:$A$16305,'[1]NBA-Data-1980-2019'!$H$1:$H$16305,"",0)</f>
        <v>2222.3000000000002</v>
      </c>
      <c r="BC208" s="2" cm="1">
        <f t="array" ref="BC208">_xlfn.XLOOKUP($A208&amp;BC$5,'[1]NBA-Data-1980-2019'!$B$1:$B$16305&amp;'[1]NBA-Data-1980-2019'!$A$1:$A$16305,'[1]NBA-Data-1980-2019'!$H$1:$H$16305,"",0)</f>
        <v>1866</v>
      </c>
      <c r="BD208" s="2" cm="1">
        <f t="array" ref="BD208">_xlfn.XLOOKUP($A208&amp;BD$5,'[1]NBA-Data-1980-2019'!$B$1:$B$16305&amp;'[1]NBA-Data-1980-2019'!$A$1:$A$16305,'[1]NBA-Data-1980-2019'!$H$1:$H$16305,"",0)</f>
        <v>2019.6</v>
      </c>
      <c r="BE208" s="2" cm="1">
        <f t="array" ref="BE208">_xlfn.XLOOKUP($A208&amp;BE$5,'[1]NBA-Data-1980-2019'!$B$1:$B$16305&amp;'[1]NBA-Data-1980-2019'!$A$1:$A$16305,'[1]NBA-Data-1980-2019'!$H$1:$H$16305,"",0)</f>
        <v>1107</v>
      </c>
      <c r="BF208" s="2" cm="1">
        <f t="array" ref="BF208">_xlfn.XLOOKUP($A208&amp;BF$5,'[1]NBA-Data-1980-2019'!$B$1:$B$16305&amp;'[1]NBA-Data-1980-2019'!$A$1:$A$16305,'[1]NBA-Data-1980-2019'!$H$1:$H$16305,"",0)</f>
        <v>954.1</v>
      </c>
      <c r="BG208" s="2" cm="1">
        <f t="array" ref="BG208">_xlfn.XLOOKUP($A208&amp;BG$5,'[1]NBA-Data-1980-2019'!$B$1:$B$16305&amp;'[1]NBA-Data-1980-2019'!$A$1:$A$16305,'[1]NBA-Data-1980-2019'!$H$1:$H$16305,"",0)</f>
        <v>554.79999999999995</v>
      </c>
      <c r="BH208" s="2" t="str" cm="1">
        <f t="array" ref="BH208">_xlfn.XLOOKUP($A208&amp;BH$5,'[1]NBA-Data-1980-2019'!$B$1:$B$16305&amp;'[1]NBA-Data-1980-2019'!$A$1:$A$16305,'[1]NBA-Data-1980-2019'!$H$1:$H$16305,"",0)</f>
        <v/>
      </c>
      <c r="BI208" s="2" t="str" cm="1">
        <f t="array" ref="BI208">_xlfn.XLOOKUP($A208&amp;BI$5,'[1]NBA-Data-1980-2019'!$B$1:$B$16305&amp;'[1]NBA-Data-1980-2019'!$A$1:$A$16305,'[1]NBA-Data-1980-2019'!$H$1:$H$16305,"",0)</f>
        <v/>
      </c>
      <c r="BJ208" s="2" t="str" cm="1">
        <f t="array" ref="BJ208">_xlfn.XLOOKUP($A208&amp;BJ$5,'[1]NBA-Data-1980-2019'!$B$1:$B$16305&amp;'[1]NBA-Data-1980-2019'!$A$1:$A$16305,'[1]NBA-Data-1980-2019'!$H$1:$H$16305,"",0)</f>
        <v/>
      </c>
      <c r="BK208" s="2" t="str" cm="1">
        <f t="array" ref="BK208">_xlfn.XLOOKUP($A208&amp;BK$5,'[1]NBA-Data-1980-2019'!$B$1:$B$16305&amp;'[1]NBA-Data-1980-2019'!$A$1:$A$16305,'[1]NBA-Data-1980-2019'!$H$1:$H$16305,"",0)</f>
        <v/>
      </c>
      <c r="BL208" s="2" t="str" cm="1">
        <f t="array" ref="BL208">_xlfn.XLOOKUP($A208&amp;BL$5,'[1]NBA-Data-1980-2019'!$B$1:$B$16305&amp;'[1]NBA-Data-1980-2019'!$A$1:$A$16305,'[1]NBA-Data-1980-2019'!$H$1:$H$16305,"",0)</f>
        <v/>
      </c>
      <c r="BM208" s="2" t="str" cm="1">
        <f t="array" ref="BM208">_xlfn.XLOOKUP($A208&amp;BM$5,'[1]NBA-Data-1980-2019'!$B$1:$B$16305&amp;'[1]NBA-Data-1980-2019'!$A$1:$A$16305,'[1]NBA-Data-1980-2019'!$H$1:$H$16305,"",0)</f>
        <v/>
      </c>
      <c r="BN208" s="2" t="str" cm="1">
        <f t="array" ref="BN208">_xlfn.XLOOKUP($A208&amp;BN$5,'[1]NBA-Data-1980-2019'!$B$1:$B$16305&amp;'[1]NBA-Data-1980-2019'!$A$1:$A$16305,'[1]NBA-Data-1980-2019'!$F$1:$F$16305,"",0)</f>
        <v/>
      </c>
      <c r="BO208" s="2" t="str" cm="1">
        <f t="array" ref="BO208">_xlfn.XLOOKUP($A208&amp;BO$5,'[1]NBA-Data-1980-2019'!$B$1:$B$16305&amp;'[1]NBA-Data-1980-2019'!$A$1:$A$16305,'[1]NBA-Data-1980-2019'!$F$1:$F$16305,"",0)</f>
        <v/>
      </c>
      <c r="BP208" s="2" t="str" cm="1">
        <f t="array" ref="BP208">_xlfn.XLOOKUP($A208&amp;BP$5,'[1]NBA-Data-1980-2019'!$B$1:$B$16305&amp;'[1]NBA-Data-1980-2019'!$A$1:$A$16305,'[1]NBA-Data-1980-2019'!$F$1:$F$16305,"",0)</f>
        <v/>
      </c>
      <c r="BQ208" s="2" t="str" cm="1">
        <f t="array" ref="BQ208">_xlfn.XLOOKUP($A208&amp;BQ$5,'[1]NBA-Data-1980-2019'!$B$1:$B$16305&amp;'[1]NBA-Data-1980-2019'!$A$1:$A$16305,'[1]NBA-Data-1980-2019'!$F$1:$F$16305,"",0)</f>
        <v/>
      </c>
      <c r="BR208" s="2" t="str" cm="1">
        <f t="array" ref="BR208">_xlfn.XLOOKUP($A208&amp;BR$5,'[1]NBA-Data-1980-2019'!$B$1:$B$16305&amp;'[1]NBA-Data-1980-2019'!$A$1:$A$16305,'[1]NBA-Data-1980-2019'!$F$1:$F$16305,"",0)</f>
        <v/>
      </c>
      <c r="BS208" s="2" cm="1">
        <f t="array" ref="BS208">_xlfn.XLOOKUP($A208&amp;BS$5,'[1]NBA-Data-1980-2019'!$B$1:$B$16305&amp;'[1]NBA-Data-1980-2019'!$A$1:$A$16305,'[1]NBA-Data-1980-2019'!$F$1:$F$16305,"",0)</f>
        <v>15.8</v>
      </c>
      <c r="BT208" s="2" cm="1">
        <f t="array" ref="BT208">_xlfn.XLOOKUP($A208&amp;BT$5,'[1]NBA-Data-1980-2019'!$B$1:$B$16305&amp;'[1]NBA-Data-1980-2019'!$A$1:$A$16305,'[1]NBA-Data-1980-2019'!$F$1:$F$16305,"",0)</f>
        <v>18.2</v>
      </c>
      <c r="BU208" s="2" cm="1">
        <f t="array" ref="BU208">_xlfn.XLOOKUP($A208&amp;BU$5,'[1]NBA-Data-1980-2019'!$B$1:$B$16305&amp;'[1]NBA-Data-1980-2019'!$A$1:$A$16305,'[1]NBA-Data-1980-2019'!$F$1:$F$16305,"",0)</f>
        <v>20.399999999999999</v>
      </c>
      <c r="BV208" s="2" cm="1">
        <f t="array" ref="BV208">_xlfn.XLOOKUP($A208&amp;BV$5,'[1]NBA-Data-1980-2019'!$B$1:$B$16305&amp;'[1]NBA-Data-1980-2019'!$A$1:$A$16305,'[1]NBA-Data-1980-2019'!$F$1:$F$16305,"",0)</f>
        <v>22.4</v>
      </c>
      <c r="BW208" s="2" cm="1">
        <f t="array" ref="BW208">_xlfn.XLOOKUP($A208&amp;BW$5,'[1]NBA-Data-1980-2019'!$B$1:$B$16305&amp;'[1]NBA-Data-1980-2019'!$A$1:$A$16305,'[1]NBA-Data-1980-2019'!$F$1:$F$16305,"",0)</f>
        <v>23.6</v>
      </c>
      <c r="BX208" s="2" cm="1">
        <f t="array" ref="BX208">_xlfn.XLOOKUP($A208&amp;BX$5,'[1]NBA-Data-1980-2019'!$B$1:$B$16305&amp;'[1]NBA-Data-1980-2019'!$A$1:$A$16305,'[1]NBA-Data-1980-2019'!$F$1:$F$16305,"",0)</f>
        <v>23.9</v>
      </c>
      <c r="BY208" s="2" cm="1">
        <f t="array" ref="BY208">_xlfn.XLOOKUP($A208&amp;BY$5,'[1]NBA-Data-1980-2019'!$B$1:$B$16305&amp;'[1]NBA-Data-1980-2019'!$A$1:$A$16305,'[1]NBA-Data-1980-2019'!$F$1:$F$16305,"",0)</f>
        <v>23.8</v>
      </c>
      <c r="BZ208" s="2" cm="1">
        <f t="array" ref="BZ208">_xlfn.XLOOKUP($A208&amp;BZ$5,'[1]NBA-Data-1980-2019'!$B$1:$B$16305&amp;'[1]NBA-Data-1980-2019'!$A$1:$A$16305,'[1]NBA-Data-1980-2019'!$F$1:$F$16305,"",0)</f>
        <v>26.4</v>
      </c>
      <c r="CA208" s="2" cm="1">
        <f t="array" ref="CA208">_xlfn.XLOOKUP($A208&amp;CA$5,'[1]NBA-Data-1980-2019'!$B$1:$B$16305&amp;'[1]NBA-Data-1980-2019'!$A$1:$A$16305,'[1]NBA-Data-1980-2019'!$F$1:$F$16305,"",0)</f>
        <v>29.4</v>
      </c>
      <c r="CB208" s="2" cm="1">
        <f t="array" ref="CB208">_xlfn.XLOOKUP($A208&amp;CB$5,'[1]NBA-Data-1980-2019'!$B$1:$B$16305&amp;'[1]NBA-Data-1980-2019'!$A$1:$A$16305,'[1]NBA-Data-1980-2019'!$F$1:$F$16305,"",0)</f>
        <v>28.2</v>
      </c>
      <c r="CC208" s="2" cm="1">
        <f t="array" ref="CC208">_xlfn.XLOOKUP($A208&amp;CC$5,'[1]NBA-Data-1980-2019'!$B$1:$B$16305&amp;'[1]NBA-Data-1980-2019'!$A$1:$A$16305,'[1]NBA-Data-1980-2019'!$F$1:$F$16305,"",0)</f>
        <v>26.8</v>
      </c>
      <c r="CD208" s="2" cm="1">
        <f t="array" ref="CD208">_xlfn.XLOOKUP($A208&amp;CD$5,'[1]NBA-Data-1980-2019'!$B$1:$B$16305&amp;'[1]NBA-Data-1980-2019'!$A$1:$A$16305,'[1]NBA-Data-1980-2019'!$F$1:$F$16305,"",0)</f>
        <v>24.1</v>
      </c>
      <c r="CE208" s="2" cm="1">
        <f t="array" ref="CE208">_xlfn.XLOOKUP($A208&amp;CE$5,'[1]NBA-Data-1980-2019'!$B$1:$B$16305&amp;'[1]NBA-Data-1980-2019'!$A$1:$A$16305,'[1]NBA-Data-1980-2019'!$F$1:$F$16305,"",0)</f>
        <v>25.3</v>
      </c>
      <c r="CF208" s="2" cm="1">
        <f t="array" ref="CF208">_xlfn.XLOOKUP($A208&amp;CF$5,'[1]NBA-Data-1980-2019'!$B$1:$B$16305&amp;'[1]NBA-Data-1980-2019'!$A$1:$A$16305,'[1]NBA-Data-1980-2019'!$F$1:$F$16305,"",0)</f>
        <v>21.2</v>
      </c>
      <c r="CG208" s="2" cm="1">
        <f t="array" ref="CG208">_xlfn.XLOOKUP($A208&amp;CG$5,'[1]NBA-Data-1980-2019'!$B$1:$B$16305&amp;'[1]NBA-Data-1980-2019'!$A$1:$A$16305,'[1]NBA-Data-1980-2019'!$F$1:$F$16305,"",0)</f>
        <v>19.399999999999999</v>
      </c>
      <c r="CH208" s="2" cm="1">
        <f t="array" ref="CH208">_xlfn.XLOOKUP($A208&amp;CH$5,'[1]NBA-Data-1980-2019'!$B$1:$B$16305&amp;'[1]NBA-Data-1980-2019'!$A$1:$A$16305,'[1]NBA-Data-1980-2019'!$F$1:$F$16305,"",0)</f>
        <v>20.6</v>
      </c>
      <c r="CI208" s="2" cm="1">
        <f t="array" ref="CI208">_xlfn.XLOOKUP($A208&amp;CI$5,'[1]NBA-Data-1980-2019'!$B$1:$B$16305&amp;'[1]NBA-Data-1980-2019'!$A$1:$A$16305,'[1]NBA-Data-1980-2019'!$F$1:$F$16305,"",0)</f>
        <v>20.399999999999999</v>
      </c>
      <c r="CJ208" s="2" cm="1">
        <f t="array" ref="CJ208">_xlfn.XLOOKUP($A208&amp;CJ$5,'[1]NBA-Data-1980-2019'!$B$1:$B$16305&amp;'[1]NBA-Data-1980-2019'!$A$1:$A$16305,'[1]NBA-Data-1980-2019'!$F$1:$F$16305,"",0)</f>
        <v>19.2</v>
      </c>
      <c r="CK208" s="2" cm="1">
        <f t="array" ref="CK208">_xlfn.XLOOKUP($A208&amp;CK$5,'[1]NBA-Data-1980-2019'!$B$1:$B$16305&amp;'[1]NBA-Data-1980-2019'!$A$1:$A$16305,'[1]NBA-Data-1980-2019'!$F$1:$F$16305,"",0)</f>
        <v>13.3</v>
      </c>
      <c r="CL208" s="2" cm="1">
        <f t="array" ref="CL208">_xlfn.XLOOKUP($A208&amp;CL$5,'[1]NBA-Data-1980-2019'!$B$1:$B$16305&amp;'[1]NBA-Data-1980-2019'!$A$1:$A$16305,'[1]NBA-Data-1980-2019'!$F$1:$F$16305,"",0)</f>
        <v>15.2</v>
      </c>
      <c r="CM208" s="2" cm="1">
        <f t="array" ref="CM208">_xlfn.XLOOKUP($A208&amp;CM$5,'[1]NBA-Data-1980-2019'!$B$1:$B$16305&amp;'[1]NBA-Data-1980-2019'!$A$1:$A$16305,'[1]NBA-Data-1980-2019'!$F$1:$F$16305,"",0)</f>
        <v>12.3</v>
      </c>
      <c r="CN208" s="2" t="str" cm="1">
        <f t="array" ref="CN208">_xlfn.XLOOKUP($A208&amp;CN$5,'[1]NBA-Data-1980-2019'!$B$1:$B$16305&amp;'[1]NBA-Data-1980-2019'!$A$1:$A$16305,'[1]NBA-Data-1980-2019'!$F$1:$F$16305,"",0)</f>
        <v/>
      </c>
      <c r="CO208" s="2" t="str" cm="1">
        <f t="array" ref="CO208">_xlfn.XLOOKUP($A208&amp;CO$5,'[1]NBA-Data-1980-2019'!$B$1:$B$16305&amp;'[1]NBA-Data-1980-2019'!$A$1:$A$16305,'[1]NBA-Data-1980-2019'!$F$1:$F$16305,"",0)</f>
        <v/>
      </c>
      <c r="CP208" s="2" t="str" cm="1">
        <f t="array" ref="CP208">_xlfn.XLOOKUP($A208&amp;CP$5,'[1]NBA-Data-1980-2019'!$B$1:$B$16305&amp;'[1]NBA-Data-1980-2019'!$A$1:$A$16305,'[1]NBA-Data-1980-2019'!$F$1:$F$16305,"",0)</f>
        <v/>
      </c>
      <c r="CQ208" s="2" t="str" cm="1">
        <f t="array" ref="CQ208">_xlfn.XLOOKUP($A208&amp;CQ$5,'[1]NBA-Data-1980-2019'!$B$1:$B$16305&amp;'[1]NBA-Data-1980-2019'!$A$1:$A$16305,'[1]NBA-Data-1980-2019'!$F$1:$F$16305,"",0)</f>
        <v/>
      </c>
      <c r="CR208" s="2" t="str" cm="1">
        <f t="array" ref="CR208">_xlfn.XLOOKUP($A208&amp;CR$5,'[1]NBA-Data-1980-2019'!$B$1:$B$16305&amp;'[1]NBA-Data-1980-2019'!$A$1:$A$16305,'[1]NBA-Data-1980-2019'!$F$1:$F$16305,"",0)</f>
        <v/>
      </c>
      <c r="CS208" s="2" t="str" cm="1">
        <f t="array" ref="CS208">_xlfn.XLOOKUP($A208&amp;CS$5,'[1]NBA-Data-1980-2019'!$B$1:$B$16305&amp;'[1]NBA-Data-1980-2019'!$A$1:$A$16305,'[1]NBA-Data-1980-2019'!$F$1:$F$16305,"",0)</f>
        <v/>
      </c>
      <c r="CU208" s="2" t="str">
        <f>_xlfn.XLOOKUP($A208,TEAMS!$G$1:$G$839,TEAMS!$H$1:$H$839,"",0)</f>
        <v>PF</v>
      </c>
      <c r="CV208" s="2" t="str">
        <f>_xlfn.XLOOKUP($CU208,DASHBOARD!$B$22:$B$27,DASHBOARD!$C$22:$C$27,"",0)</f>
        <v>FORWARD</v>
      </c>
      <c r="CY208" s="63">
        <f>SUMIFS('[1]NBA-Data-1980-2019'!$G$1:$G$16305,'[1]NBA-Data-1980-2019'!$B$1:$B$16305,$A208,'[1]NBA-Data-1980-2019'!$A$1:$A$16305,CY$9)</f>
        <v>0</v>
      </c>
      <c r="CZ208" s="63">
        <f>SUMIFS('[1]NBA-Data-1980-2019'!$G$1:$G$16305,'[1]NBA-Data-1980-2019'!$B$1:$B$16305,$A208,'[1]NBA-Data-1980-2019'!$A$1:$A$16305,CZ$9)</f>
        <v>0</v>
      </c>
      <c r="DA208" s="63">
        <f>SUMIFS('[1]NBA-Data-1980-2019'!$G$1:$G$16305,'[1]NBA-Data-1980-2019'!$B$1:$B$16305,$A208,'[1]NBA-Data-1980-2019'!$A$1:$A$16305,DA$9)</f>
        <v>0</v>
      </c>
      <c r="DB208" s="63">
        <f>SUMIFS('[1]NBA-Data-1980-2019'!$G$1:$G$16305,'[1]NBA-Data-1980-2019'!$B$1:$B$16305,$A208,'[1]NBA-Data-1980-2019'!$A$1:$A$16305,DB$9)</f>
        <v>0</v>
      </c>
      <c r="DC208" s="63">
        <f>SUMIFS('[1]NBA-Data-1980-2019'!$G$1:$G$16305,'[1]NBA-Data-1980-2019'!$B$1:$B$16305,$A208,'[1]NBA-Data-1980-2019'!$A$1:$A$16305,DC$9)</f>
        <v>0</v>
      </c>
      <c r="DD208" s="63">
        <f>SUMIFS('[1]NBA-Data-1980-2019'!$G$1:$G$16305,'[1]NBA-Data-1980-2019'!$B$1:$B$16305,$A208,'[1]NBA-Data-1980-2019'!$A$1:$A$16305,DD$9)</f>
        <v>1622000</v>
      </c>
      <c r="DE208" s="63">
        <f>SUMIFS('[1]NBA-Data-1980-2019'!$G$1:$G$16305,'[1]NBA-Data-1980-2019'!$B$1:$B$16305,$A208,'[1]NBA-Data-1980-2019'!$A$1:$A$16305,DE$9)</f>
        <v>0</v>
      </c>
      <c r="DF208" s="63">
        <f>SUMIFS('[1]NBA-Data-1980-2019'!$G$1:$G$16305,'[1]NBA-Data-1980-2019'!$B$1:$B$16305,$A208,'[1]NBA-Data-1980-2019'!$A$1:$A$16305,DF$9)</f>
        <v>2109120</v>
      </c>
      <c r="DG208" s="63">
        <f>SUMIFS('[1]NBA-Data-1980-2019'!$G$1:$G$16305,'[1]NBA-Data-1980-2019'!$B$1:$B$16305,$A208,'[1]NBA-Data-1980-2019'!$A$1:$A$16305,DG$9)</f>
        <v>14000000</v>
      </c>
      <c r="DH208" s="63">
        <f>SUMIFS('[1]NBA-Data-1980-2019'!$G$1:$G$16305,'[1]NBA-Data-1980-2019'!$B$1:$B$16305,$A208,'[1]NBA-Data-1980-2019'!$A$1:$A$16305,DH$9)</f>
        <v>16806300</v>
      </c>
      <c r="DI208" s="63">
        <f>SUMIFS('[1]NBA-Data-1980-2019'!$G$1:$G$16305,'[1]NBA-Data-1980-2019'!$B$1:$B$16305,$A208,'[1]NBA-Data-1980-2019'!$A$1:$A$16305,DI$9)</f>
        <v>19610000</v>
      </c>
      <c r="DJ208" s="63">
        <f>SUMIFS('[1]NBA-Data-1980-2019'!$G$1:$G$16305,'[1]NBA-Data-1980-2019'!$B$1:$B$16305,$A208,'[1]NBA-Data-1980-2019'!$A$1:$A$16305,DJ$9)</f>
        <v>22400000</v>
      </c>
      <c r="DK208" s="63">
        <f>SUMIFS('[1]NBA-Data-1980-2019'!$G$1:$G$16305,'[1]NBA-Data-1980-2019'!$B$1:$B$16305,$A208,'[1]NBA-Data-1980-2019'!$A$1:$A$16305,DK$9)</f>
        <v>25200000</v>
      </c>
      <c r="DL208" s="63">
        <f>SUMIFS('[1]NBA-Data-1980-2019'!$G$1:$G$16305,'[1]NBA-Data-1980-2019'!$B$1:$B$16305,$A208,'[1]NBA-Data-1980-2019'!$A$1:$A$16305,DL$9)</f>
        <v>28000000</v>
      </c>
      <c r="DM208" s="63">
        <f>SUMIFS('[1]NBA-Data-1980-2019'!$G$1:$G$16305,'[1]NBA-Data-1980-2019'!$B$1:$B$16305,$A208,'[1]NBA-Data-1980-2019'!$A$1:$A$16305,DM$9)</f>
        <v>16000000</v>
      </c>
      <c r="DN208" s="63">
        <f>SUMIFS('[1]NBA-Data-1980-2019'!$G$1:$G$16305,'[1]NBA-Data-1980-2019'!$B$1:$B$16305,$A208,'[1]NBA-Data-1980-2019'!$A$1:$A$16305,DN$9)</f>
        <v>18000000</v>
      </c>
      <c r="DO208" s="63">
        <f>SUMIFS('[1]NBA-Data-1980-2019'!$G$1:$G$16305,'[1]NBA-Data-1980-2019'!$B$1:$B$16305,$A208,'[1]NBA-Data-1980-2019'!$A$1:$A$16305,DO$9)</f>
        <v>21000000</v>
      </c>
      <c r="DP208" s="63">
        <f>SUMIFS('[1]NBA-Data-1980-2019'!$G$1:$G$16305,'[1]NBA-Data-1980-2019'!$B$1:$B$16305,$A208,'[1]NBA-Data-1980-2019'!$A$1:$A$16305,DP$9)</f>
        <v>23750000</v>
      </c>
      <c r="DQ208" s="63">
        <f>SUMIFS('[1]NBA-Data-1980-2019'!$G$1:$G$16305,'[1]NBA-Data-1980-2019'!$B$1:$B$16305,$A208,'[1]NBA-Data-1980-2019'!$A$1:$A$16305,DQ$9)</f>
        <v>24751934</v>
      </c>
      <c r="DR208" s="63">
        <f>SUMIFS('[1]NBA-Data-1980-2019'!$G$1:$G$16305,'[1]NBA-Data-1980-2019'!$B$1:$B$16305,$A208,'[1]NBA-Data-1980-2019'!$A$1:$A$16305,DR$9)</f>
        <v>16400000</v>
      </c>
      <c r="DS208" s="63">
        <f>SUMIFS('[1]NBA-Data-1980-2019'!$G$1:$G$16305,'[1]NBA-Data-1980-2019'!$B$1:$B$16305,$A208,'[1]NBA-Data-1980-2019'!$A$1:$A$16305,DS$9)</f>
        <v>18800000</v>
      </c>
      <c r="DT208" s="63">
        <f>SUMIFS('[1]NBA-Data-1980-2019'!$G$1:$G$16305,'[1]NBA-Data-1980-2019'!$B$1:$B$16305,$A208,'[1]NBA-Data-1980-2019'!$A$1:$A$16305,DT$9)</f>
        <v>21247044</v>
      </c>
      <c r="DU208" s="63">
        <f>SUMIFS('[1]NBA-Data-1980-2019'!$G$1:$G$16305,'[1]NBA-Data-1980-2019'!$B$1:$B$16305,$A208,'[1]NBA-Data-1980-2019'!$A$1:$A$16305,DU$9)</f>
        <v>0</v>
      </c>
      <c r="DV208" s="63">
        <f>SUMIFS('[1]NBA-Data-1980-2019'!$G$1:$G$16305,'[1]NBA-Data-1980-2019'!$B$1:$B$16305,$A208,'[1]NBA-Data-1980-2019'!$A$1:$A$16305,DV$9)</f>
        <v>12443735</v>
      </c>
      <c r="DW208" s="63">
        <f>SUMIFS('[1]NBA-Data-1980-2019'!$G$1:$G$16305,'[1]NBA-Data-1980-2019'!$B$1:$B$16305,$A208,'[1]NBA-Data-1980-2019'!$A$1:$A$16305,DW$9)</f>
        <v>12000000</v>
      </c>
      <c r="DX208" s="63">
        <f>SUMIFS('[1]NBA-Data-1980-2019'!$G$1:$G$16305,'[1]NBA-Data-1980-2019'!$B$1:$B$16305,$A208,'[1]NBA-Data-1980-2019'!$A$1:$A$16305,DX$9)</f>
        <v>8500000</v>
      </c>
      <c r="DY208" s="63">
        <f>SUMIFS('[1]NBA-Data-1980-2019'!$G$1:$G$16305,'[1]NBA-Data-1980-2019'!$B$1:$B$16305,$A208,'[1]NBA-Data-1980-2019'!$A$1:$A$16305,DY$9)</f>
        <v>0</v>
      </c>
      <c r="DZ208" s="63">
        <f>SUMIFS('[1]NBA-Data-1980-2019'!$G$1:$G$16305,'[1]NBA-Data-1980-2019'!$B$1:$B$16305,$A208,'[1]NBA-Data-1980-2019'!$A$1:$A$16305,DZ$9)</f>
        <v>0</v>
      </c>
      <c r="EA208" s="63">
        <f>SUMIFS('[1]NBA-Data-1980-2019'!$G$1:$G$16305,'[1]NBA-Data-1980-2019'!$B$1:$B$16305,$A208,'[1]NBA-Data-1980-2019'!$A$1:$A$16305,EA$9)</f>
        <v>0</v>
      </c>
      <c r="EB208" s="63">
        <f>SUMIFS('[1]NBA-Data-1980-2019'!$G$1:$G$16305,'[1]NBA-Data-1980-2019'!$B$1:$B$16305,$A208,'[1]NBA-Data-1980-2019'!$A$1:$A$16305,EB$9)</f>
        <v>0</v>
      </c>
      <c r="EC208" s="63">
        <f>SUMIFS('[1]NBA-Data-1980-2019'!$G$1:$G$16305,'[1]NBA-Data-1980-2019'!$B$1:$B$16305,$A208,'[1]NBA-Data-1980-2019'!$A$1:$A$16305,EC$9)</f>
        <v>0</v>
      </c>
      <c r="ED208" s="63">
        <f>SUMIFS('[1]NBA-Data-1980-2019'!$G$1:$G$16305,'[1]NBA-Data-1980-2019'!$B$1:$B$16305,$A208,'[1]NBA-Data-1980-2019'!$A$1:$A$16305,ED$9)</f>
        <v>0</v>
      </c>
      <c r="EF208" s="1"/>
      <c r="EG208" s="1"/>
      <c r="EH208" s="2" t="s">
        <v>1480</v>
      </c>
      <c r="EJ208" s="1"/>
      <c r="EK208" s="1"/>
      <c r="EL208" s="1"/>
      <c r="EM208" s="1"/>
      <c r="EN208" s="1"/>
      <c r="EO208" s="58"/>
      <c r="EP208" s="1"/>
      <c r="EQ208" s="1"/>
      <c r="ER208" s="1"/>
      <c r="ES208" s="1"/>
      <c r="ET208" s="1"/>
      <c r="EU208" s="1"/>
      <c r="EV208" s="1"/>
      <c r="EW208" s="58"/>
      <c r="EX208" s="58"/>
      <c r="EY208" s="58"/>
      <c r="EZ208" s="1"/>
      <c r="FA208" s="1"/>
      <c r="FB208" s="58"/>
      <c r="FC208" s="58"/>
      <c r="FD208" s="58"/>
      <c r="FE208" s="58"/>
      <c r="FF208" s="58"/>
      <c r="FG208" s="58"/>
      <c r="FH208" s="58"/>
      <c r="FI208" s="1"/>
    </row>
    <row r="209" spans="1:165" x14ac:dyDescent="0.2">
      <c r="A209" s="2" t="s">
        <v>762</v>
      </c>
      <c r="B209" s="2" t="str" cm="1">
        <f t="array" ref="B209">_xlfn.XLOOKUP($A209&amp;B$5,'[1]NBA-Data-1980-2019'!$B$1:$B$16305&amp;'[1]NBA-Data-1980-2019'!$A$1:$A$16305,'[1]NBA-Data-1980-2019'!$D$1:$D$16305,"",0)</f>
        <v/>
      </c>
      <c r="C209" s="2" t="str" cm="1">
        <f t="array" ref="C209">_xlfn.XLOOKUP($A209&amp;C$5,'[1]NBA-Data-1980-2019'!$B$1:$B$16305&amp;'[1]NBA-Data-1980-2019'!$A$1:$A$16305,'[1]NBA-Data-1980-2019'!$D$1:$D$16305,"",0)</f>
        <v/>
      </c>
      <c r="D209" s="2" t="str" cm="1">
        <f t="array" ref="D209">_xlfn.XLOOKUP($A209&amp;D$5,'[1]NBA-Data-1980-2019'!$B$1:$B$16305&amp;'[1]NBA-Data-1980-2019'!$A$1:$A$16305,'[1]NBA-Data-1980-2019'!$D$1:$D$16305,"",0)</f>
        <v/>
      </c>
      <c r="E209" s="2" t="str" cm="1">
        <f t="array" ref="E209">_xlfn.XLOOKUP($A209&amp;E$5,'[1]NBA-Data-1980-2019'!$B$1:$B$16305&amp;'[1]NBA-Data-1980-2019'!$A$1:$A$16305,'[1]NBA-Data-1980-2019'!$D$1:$D$16305,"",0)</f>
        <v/>
      </c>
      <c r="F209" s="2" t="str" cm="1">
        <f t="array" ref="F209">_xlfn.XLOOKUP($A209&amp;F$5,'[1]NBA-Data-1980-2019'!$B$1:$B$16305&amp;'[1]NBA-Data-1980-2019'!$A$1:$A$16305,'[1]NBA-Data-1980-2019'!$D$1:$D$16305,"",0)</f>
        <v/>
      </c>
      <c r="G209" s="2" t="str" cm="1">
        <f t="array" ref="G209">_xlfn.XLOOKUP($A209&amp;G$5,'[1]NBA-Data-1980-2019'!$B$1:$B$16305&amp;'[1]NBA-Data-1980-2019'!$A$1:$A$16305,'[1]NBA-Data-1980-2019'!$D$1:$D$16305,"",0)</f>
        <v/>
      </c>
      <c r="H209" s="2" t="str" cm="1">
        <f t="array" ref="H209">_xlfn.XLOOKUP($A209&amp;H$5,'[1]NBA-Data-1980-2019'!$B$1:$B$16305&amp;'[1]NBA-Data-1980-2019'!$A$1:$A$16305,'[1]NBA-Data-1980-2019'!$D$1:$D$16305,"",0)</f>
        <v/>
      </c>
      <c r="I209" s="2" t="str" cm="1">
        <f t="array" ref="I209">_xlfn.XLOOKUP($A209&amp;I$5,'[1]NBA-Data-1980-2019'!$B$1:$B$16305&amp;'[1]NBA-Data-1980-2019'!$A$1:$A$16305,'[1]NBA-Data-1980-2019'!$D$1:$D$16305,"",0)</f>
        <v/>
      </c>
      <c r="J209" s="2" t="str" cm="1">
        <f t="array" ref="J209">_xlfn.XLOOKUP($A209&amp;J$5,'[1]NBA-Data-1980-2019'!$B$1:$B$16305&amp;'[1]NBA-Data-1980-2019'!$A$1:$A$16305,'[1]NBA-Data-1980-2019'!$D$1:$D$16305,"",0)</f>
        <v/>
      </c>
      <c r="K209" s="2" t="str" cm="1">
        <f t="array" ref="K209">_xlfn.XLOOKUP($A209&amp;K$5,'[1]NBA-Data-1980-2019'!$B$1:$B$16305&amp;'[1]NBA-Data-1980-2019'!$A$1:$A$16305,'[1]NBA-Data-1980-2019'!$D$1:$D$16305,"",0)</f>
        <v/>
      </c>
      <c r="L209" s="2" t="str" cm="1">
        <f t="array" ref="L209">_xlfn.XLOOKUP($A209&amp;L$5,'[1]NBA-Data-1980-2019'!$B$1:$B$16305&amp;'[1]NBA-Data-1980-2019'!$A$1:$A$16305,'[1]NBA-Data-1980-2019'!$D$1:$D$16305,"",0)</f>
        <v/>
      </c>
      <c r="M209" s="2" t="str" cm="1">
        <f t="array" ref="M209">_xlfn.XLOOKUP($A209&amp;M$5,'[1]NBA-Data-1980-2019'!$B$1:$B$16305&amp;'[1]NBA-Data-1980-2019'!$A$1:$A$16305,'[1]NBA-Data-1980-2019'!$D$1:$D$16305,"",0)</f>
        <v/>
      </c>
      <c r="N209" s="2" t="str" cm="1">
        <f t="array" ref="N209">_xlfn.XLOOKUP($A209&amp;N$5,'[1]NBA-Data-1980-2019'!$B$1:$B$16305&amp;'[1]NBA-Data-1980-2019'!$A$1:$A$16305,'[1]NBA-Data-1980-2019'!$D$1:$D$16305,"",0)</f>
        <v/>
      </c>
      <c r="O209" s="2" t="str" cm="1">
        <f t="array" ref="O209">_xlfn.XLOOKUP($A209&amp;O$5,'[1]NBA-Data-1980-2019'!$B$1:$B$16305&amp;'[1]NBA-Data-1980-2019'!$A$1:$A$16305,'[1]NBA-Data-1980-2019'!$D$1:$D$16305,"",0)</f>
        <v/>
      </c>
      <c r="P209" s="2" t="str" cm="1">
        <f t="array" ref="P209">_xlfn.XLOOKUP($A209&amp;P$5,'[1]NBA-Data-1980-2019'!$B$1:$B$16305&amp;'[1]NBA-Data-1980-2019'!$A$1:$A$16305,'[1]NBA-Data-1980-2019'!$D$1:$D$16305,"",0)</f>
        <v/>
      </c>
      <c r="Q209" s="2" t="str" cm="1">
        <f t="array" ref="Q209">_xlfn.XLOOKUP($A209&amp;Q$5,'[1]NBA-Data-1980-2019'!$B$1:$B$16305&amp;'[1]NBA-Data-1980-2019'!$A$1:$A$16305,'[1]NBA-Data-1980-2019'!$D$1:$D$16305,"",0)</f>
        <v/>
      </c>
      <c r="R209" s="2" t="str" cm="1">
        <f t="array" ref="R209">_xlfn.XLOOKUP($A209&amp;R$5,'[1]NBA-Data-1980-2019'!$B$1:$B$16305&amp;'[1]NBA-Data-1980-2019'!$A$1:$A$16305,'[1]NBA-Data-1980-2019'!$D$1:$D$16305,"",0)</f>
        <v/>
      </c>
      <c r="S209" s="2" t="str" cm="1">
        <f t="array" ref="S209">_xlfn.XLOOKUP($A209&amp;S$5,'[1]NBA-Data-1980-2019'!$B$1:$B$16305&amp;'[1]NBA-Data-1980-2019'!$A$1:$A$16305,'[1]NBA-Data-1980-2019'!$D$1:$D$16305,"",0)</f>
        <v/>
      </c>
      <c r="T209" s="2" t="str" cm="1">
        <f t="array" ref="T209">_xlfn.XLOOKUP($A209&amp;T$5,'[1]NBA-Data-1980-2019'!$B$1:$B$16305&amp;'[1]NBA-Data-1980-2019'!$A$1:$A$16305,'[1]NBA-Data-1980-2019'!$D$1:$D$16305,"",0)</f>
        <v>MIN</v>
      </c>
      <c r="U209" s="2" t="str" cm="1">
        <f t="array" ref="U209">_xlfn.XLOOKUP($A209&amp;U$5,'[1]NBA-Data-1980-2019'!$B$1:$B$16305&amp;'[1]NBA-Data-1980-2019'!$A$1:$A$16305,'[1]NBA-Data-1980-2019'!$D$1:$D$16305,"",0)</f>
        <v>MIN</v>
      </c>
      <c r="V209" s="2" t="str" cm="1">
        <f t="array" ref="V209">_xlfn.XLOOKUP($A209&amp;V$5,'[1]NBA-Data-1980-2019'!$B$1:$B$16305&amp;'[1]NBA-Data-1980-2019'!$A$1:$A$16305,'[1]NBA-Data-1980-2019'!$D$1:$D$16305,"",0)</f>
        <v>MIN</v>
      </c>
      <c r="W209" s="2" t="str" cm="1">
        <f t="array" ref="W209">_xlfn.XLOOKUP($A209&amp;W$5,'[1]NBA-Data-1980-2019'!$B$1:$B$16305&amp;'[1]NBA-Data-1980-2019'!$A$1:$A$16305,'[1]NBA-Data-1980-2019'!$D$1:$D$16305,"",0)</f>
        <v>MIN</v>
      </c>
      <c r="X209" s="2" t="str" cm="1">
        <f t="array" ref="X209">_xlfn.XLOOKUP($A209&amp;X$5,'[1]NBA-Data-1980-2019'!$B$1:$B$16305&amp;'[1]NBA-Data-1980-2019'!$A$1:$A$16305,'[1]NBA-Data-1980-2019'!$D$1:$D$16305,"",0)</f>
        <v>MIN</v>
      </c>
      <c r="Y209" s="2" t="str" cm="1">
        <f t="array" ref="Y209">_xlfn.XLOOKUP($A209&amp;Y$5,'[1]NBA-Data-1980-2019'!$B$1:$B$16305&amp;'[1]NBA-Data-1980-2019'!$A$1:$A$16305,'[1]NBA-Data-1980-2019'!$D$1:$D$16305,"",0)</f>
        <v>MIN</v>
      </c>
      <c r="Z209" s="2" t="str" cm="1">
        <f t="array" ref="Z209">_xlfn.XLOOKUP($A209&amp;Z$5,'[1]NBA-Data-1980-2019'!$B$1:$B$16305&amp;'[1]NBA-Data-1980-2019'!$A$1:$A$16305,'[1]NBA-Data-1980-2019'!$D$1:$D$16305,"",0)</f>
        <v>CLE</v>
      </c>
      <c r="AA209" s="2" t="str" cm="1">
        <f t="array" ref="AA209">_xlfn.XLOOKUP($A209&amp;AA$5,'[1]NBA-Data-1980-2019'!$B$1:$B$16305&amp;'[1]NBA-Data-1980-2019'!$A$1:$A$16305,'[1]NBA-Data-1980-2019'!$D$1:$D$16305,"",0)</f>
        <v>CLE</v>
      </c>
      <c r="AB209" s="2" t="str" cm="1">
        <f t="array" ref="AB209">_xlfn.XLOOKUP($A209&amp;AB$5,'[1]NBA-Data-1980-2019'!$B$1:$B$16305&amp;'[1]NBA-Data-1980-2019'!$A$1:$A$16305,'[1]NBA-Data-1980-2019'!$D$1:$D$16305,"",0)</f>
        <v>CLE</v>
      </c>
      <c r="AC209" s="2" t="str" cm="1">
        <f t="array" ref="AC209">_xlfn.XLOOKUP($A209&amp;AC$5,'[1]NBA-Data-1980-2019'!$B$1:$B$16305&amp;'[1]NBA-Data-1980-2019'!$A$1:$A$16305,'[1]NBA-Data-1980-2019'!$D$1:$D$16305,"",0)</f>
        <v>CLE</v>
      </c>
      <c r="AD209" s="2" t="str" cm="1">
        <f t="array" ref="AD209">_xlfn.XLOOKUP($A209&amp;AD$5,'[1]NBA-Data-1980-2019'!$B$1:$B$16305&amp;'[1]NBA-Data-1980-2019'!$A$1:$A$16305,'[1]NBA-Data-1980-2019'!$D$1:$D$16305,"",0)</f>
        <v>CLE</v>
      </c>
      <c r="AE209" s="2" t="str" cm="1">
        <f t="array" ref="AE209">_xlfn.XLOOKUP($A209&amp;AE$5,'[1]NBA-Data-1980-2019'!$B$1:$B$16305&amp;'[1]NBA-Data-1980-2019'!$A$1:$A$16305,'[1]NBA-Data-1980-2019'!$D$1:$D$16305,"",0)</f>
        <v/>
      </c>
      <c r="AF209" s="2" t="str" cm="1">
        <f t="array" ref="AF209">_xlfn.XLOOKUP($A209&amp;AF$5,'[1]NBA-Data-1980-2019'!$B$1:$B$16305&amp;'[1]NBA-Data-1980-2019'!$A$1:$A$16305,'[1]NBA-Data-1980-2019'!$D$1:$D$16305,"",0)</f>
        <v/>
      </c>
      <c r="AG209" s="2" t="str" cm="1">
        <f t="array" ref="AG209">_xlfn.XLOOKUP($A209&amp;AG$5,'[1]NBA-Data-1980-2019'!$B$1:$B$16305&amp;'[1]NBA-Data-1980-2019'!$A$1:$A$16305,'[1]NBA-Data-1980-2019'!$D$1:$D$16305,"",0)</f>
        <v/>
      </c>
      <c r="AH209" s="2" t="str" cm="1">
        <f t="array" ref="AH209">_xlfn.XLOOKUP($A209&amp;AH$5,'[1]NBA-Data-1980-2019'!$B$1:$B$16305&amp;'[1]NBA-Data-1980-2019'!$A$1:$A$16305,'[1]NBA-Data-1980-2019'!$H$1:$H$16305,"",0)</f>
        <v/>
      </c>
      <c r="AI209" s="2" t="str" cm="1">
        <f t="array" ref="AI209">_xlfn.XLOOKUP($A209&amp;AI$5,'[1]NBA-Data-1980-2019'!$B$1:$B$16305&amp;'[1]NBA-Data-1980-2019'!$A$1:$A$16305,'[1]NBA-Data-1980-2019'!$H$1:$H$16305,"",0)</f>
        <v/>
      </c>
      <c r="AJ209" s="2" t="str" cm="1">
        <f t="array" ref="AJ209">_xlfn.XLOOKUP($A209&amp;AJ$5,'[1]NBA-Data-1980-2019'!$B$1:$B$16305&amp;'[1]NBA-Data-1980-2019'!$A$1:$A$16305,'[1]NBA-Data-1980-2019'!$H$1:$H$16305,"",0)</f>
        <v/>
      </c>
      <c r="AK209" s="2" t="str" cm="1">
        <f t="array" ref="AK209">_xlfn.XLOOKUP($A209&amp;AK$5,'[1]NBA-Data-1980-2019'!$B$1:$B$16305&amp;'[1]NBA-Data-1980-2019'!$A$1:$A$16305,'[1]NBA-Data-1980-2019'!$H$1:$H$16305,"",0)</f>
        <v/>
      </c>
      <c r="AL209" s="2" t="str" cm="1">
        <f t="array" ref="AL209">_xlfn.XLOOKUP($A209&amp;AL$5,'[1]NBA-Data-1980-2019'!$B$1:$B$16305&amp;'[1]NBA-Data-1980-2019'!$A$1:$A$16305,'[1]NBA-Data-1980-2019'!$H$1:$H$16305,"",0)</f>
        <v/>
      </c>
      <c r="AM209" s="2" t="str" cm="1">
        <f t="array" ref="AM209">_xlfn.XLOOKUP($A209&amp;AM$5,'[1]NBA-Data-1980-2019'!$B$1:$B$16305&amp;'[1]NBA-Data-1980-2019'!$A$1:$A$16305,'[1]NBA-Data-1980-2019'!$H$1:$H$16305,"",0)</f>
        <v/>
      </c>
      <c r="AN209" s="2" t="str" cm="1">
        <f t="array" ref="AN209">_xlfn.XLOOKUP($A209&amp;AN$5,'[1]NBA-Data-1980-2019'!$B$1:$B$16305&amp;'[1]NBA-Data-1980-2019'!$A$1:$A$16305,'[1]NBA-Data-1980-2019'!$H$1:$H$16305,"",0)</f>
        <v/>
      </c>
      <c r="AO209" s="2" t="str" cm="1">
        <f t="array" ref="AO209">_xlfn.XLOOKUP($A209&amp;AO$5,'[1]NBA-Data-1980-2019'!$B$1:$B$16305&amp;'[1]NBA-Data-1980-2019'!$A$1:$A$16305,'[1]NBA-Data-1980-2019'!$H$1:$H$16305,"",0)</f>
        <v/>
      </c>
      <c r="AP209" s="2" t="str" cm="1">
        <f t="array" ref="AP209">_xlfn.XLOOKUP($A209&amp;AP$5,'[1]NBA-Data-1980-2019'!$B$1:$B$16305&amp;'[1]NBA-Data-1980-2019'!$A$1:$A$16305,'[1]NBA-Data-1980-2019'!$H$1:$H$16305,"",0)</f>
        <v/>
      </c>
      <c r="AQ209" s="2" t="str" cm="1">
        <f t="array" ref="AQ209">_xlfn.XLOOKUP($A209&amp;AQ$5,'[1]NBA-Data-1980-2019'!$B$1:$B$16305&amp;'[1]NBA-Data-1980-2019'!$A$1:$A$16305,'[1]NBA-Data-1980-2019'!$H$1:$H$16305,"",0)</f>
        <v/>
      </c>
      <c r="AR209" s="2" t="str" cm="1">
        <f t="array" ref="AR209">_xlfn.XLOOKUP($A209&amp;AR$5,'[1]NBA-Data-1980-2019'!$B$1:$B$16305&amp;'[1]NBA-Data-1980-2019'!$A$1:$A$16305,'[1]NBA-Data-1980-2019'!$H$1:$H$16305,"",0)</f>
        <v/>
      </c>
      <c r="AS209" s="2" t="str" cm="1">
        <f t="array" ref="AS209">_xlfn.XLOOKUP($A209&amp;AS$5,'[1]NBA-Data-1980-2019'!$B$1:$B$16305&amp;'[1]NBA-Data-1980-2019'!$A$1:$A$16305,'[1]NBA-Data-1980-2019'!$H$1:$H$16305,"",0)</f>
        <v/>
      </c>
      <c r="AT209" s="2" t="str" cm="1">
        <f t="array" ref="AT209">_xlfn.XLOOKUP($A209&amp;AT$5,'[1]NBA-Data-1980-2019'!$B$1:$B$16305&amp;'[1]NBA-Data-1980-2019'!$A$1:$A$16305,'[1]NBA-Data-1980-2019'!$H$1:$H$16305,"",0)</f>
        <v/>
      </c>
      <c r="AU209" s="2" t="str" cm="1">
        <f t="array" ref="AU209">_xlfn.XLOOKUP($A209&amp;AU$5,'[1]NBA-Data-1980-2019'!$B$1:$B$16305&amp;'[1]NBA-Data-1980-2019'!$A$1:$A$16305,'[1]NBA-Data-1980-2019'!$H$1:$H$16305,"",0)</f>
        <v/>
      </c>
      <c r="AV209" s="2" t="str" cm="1">
        <f t="array" ref="AV209">_xlfn.XLOOKUP($A209&amp;AV$5,'[1]NBA-Data-1980-2019'!$B$1:$B$16305&amp;'[1]NBA-Data-1980-2019'!$A$1:$A$16305,'[1]NBA-Data-1980-2019'!$H$1:$H$16305,"",0)</f>
        <v/>
      </c>
      <c r="AW209" s="2" t="str" cm="1">
        <f t="array" ref="AW209">_xlfn.XLOOKUP($A209&amp;AW$5,'[1]NBA-Data-1980-2019'!$B$1:$B$16305&amp;'[1]NBA-Data-1980-2019'!$A$1:$A$16305,'[1]NBA-Data-1980-2019'!$H$1:$H$16305,"",0)</f>
        <v/>
      </c>
      <c r="AX209" s="2" t="str" cm="1">
        <f t="array" ref="AX209">_xlfn.XLOOKUP($A209&amp;AX$5,'[1]NBA-Data-1980-2019'!$B$1:$B$16305&amp;'[1]NBA-Data-1980-2019'!$A$1:$A$16305,'[1]NBA-Data-1980-2019'!$H$1:$H$16305,"",0)</f>
        <v/>
      </c>
      <c r="AY209" s="2" t="str" cm="1">
        <f t="array" ref="AY209">_xlfn.XLOOKUP($A209&amp;AY$5,'[1]NBA-Data-1980-2019'!$B$1:$B$16305&amp;'[1]NBA-Data-1980-2019'!$A$1:$A$16305,'[1]NBA-Data-1980-2019'!$H$1:$H$16305,"",0)</f>
        <v/>
      </c>
      <c r="AZ209" s="2" cm="1">
        <f t="array" ref="AZ209">_xlfn.XLOOKUP($A209&amp;AZ$5,'[1]NBA-Data-1980-2019'!$B$1:$B$16305&amp;'[1]NBA-Data-1980-2019'!$A$1:$A$16305,'[1]NBA-Data-1980-2019'!$H$1:$H$16305,"",0)</f>
        <v>2049.3000000000002</v>
      </c>
      <c r="BA209" s="2" cm="1">
        <f t="array" ref="BA209">_xlfn.XLOOKUP($A209&amp;BA$5,'[1]NBA-Data-1980-2019'!$B$1:$B$16305&amp;'[1]NBA-Data-1980-2019'!$A$1:$A$16305,'[1]NBA-Data-1980-2019'!$H$1:$H$16305,"",0)</f>
        <v>1716</v>
      </c>
      <c r="BB209" s="2" cm="1">
        <f t="array" ref="BB209">_xlfn.XLOOKUP($A209&amp;BB$5,'[1]NBA-Data-1980-2019'!$B$1:$B$16305&amp;'[1]NBA-Data-1980-2019'!$A$1:$A$16305,'[1]NBA-Data-1980-2019'!$H$1:$H$16305,"",0)</f>
        <v>2613.3999999999996</v>
      </c>
      <c r="BC209" s="2" cm="1">
        <f t="array" ref="BC209">_xlfn.XLOOKUP($A209&amp;BC$5,'[1]NBA-Data-1980-2019'!$B$1:$B$16305&amp;'[1]NBA-Data-1980-2019'!$A$1:$A$16305,'[1]NBA-Data-1980-2019'!$H$1:$H$16305,"",0)</f>
        <v>2145</v>
      </c>
      <c r="BD209" s="2" cm="1">
        <f t="array" ref="BD209">_xlfn.XLOOKUP($A209&amp;BD$5,'[1]NBA-Data-1980-2019'!$B$1:$B$16305&amp;'[1]NBA-Data-1980-2019'!$A$1:$A$16305,'[1]NBA-Data-1980-2019'!$H$1:$H$16305,"",0)</f>
        <v>617.4</v>
      </c>
      <c r="BE209" s="2" cm="1">
        <f t="array" ref="BE209">_xlfn.XLOOKUP($A209&amp;BE$5,'[1]NBA-Data-1980-2019'!$B$1:$B$16305&amp;'[1]NBA-Data-1980-2019'!$A$1:$A$16305,'[1]NBA-Data-1980-2019'!$H$1:$H$16305,"",0)</f>
        <v>2795.1</v>
      </c>
      <c r="BF209" s="2" cm="1">
        <f t="array" ref="BF209">_xlfn.XLOOKUP($A209&amp;BF$5,'[1]NBA-Data-1980-2019'!$B$1:$B$16305&amp;'[1]NBA-Data-1980-2019'!$A$1:$A$16305,'[1]NBA-Data-1980-2019'!$H$1:$H$16305,"",0)</f>
        <v>2535</v>
      </c>
      <c r="BG209" s="2" cm="1">
        <f t="array" ref="BG209">_xlfn.XLOOKUP($A209&amp;BG$5,'[1]NBA-Data-1980-2019'!$B$1:$B$16305&amp;'[1]NBA-Data-1980-2019'!$A$1:$A$16305,'[1]NBA-Data-1980-2019'!$H$1:$H$16305,"",0)</f>
        <v>2425.5</v>
      </c>
      <c r="BH209" s="2" cm="1">
        <f t="array" ref="BH209">_xlfn.XLOOKUP($A209&amp;BH$5,'[1]NBA-Data-1980-2019'!$B$1:$B$16305&amp;'[1]NBA-Data-1980-2019'!$A$1:$A$16305,'[1]NBA-Data-1980-2019'!$H$1:$H$16305,"",0)</f>
        <v>1884</v>
      </c>
      <c r="BI209" s="2" cm="1">
        <f t="array" ref="BI209">_xlfn.XLOOKUP($A209&amp;BI$5,'[1]NBA-Data-1980-2019'!$B$1:$B$16305&amp;'[1]NBA-Data-1980-2019'!$A$1:$A$16305,'[1]NBA-Data-1980-2019'!$H$1:$H$16305,"",0)</f>
        <v>1652</v>
      </c>
      <c r="BJ209" s="2" cm="1">
        <f t="array" ref="BJ209">_xlfn.XLOOKUP($A209&amp;BJ$5,'[1]NBA-Data-1980-2019'!$B$1:$B$16305&amp;'[1]NBA-Data-1980-2019'!$A$1:$A$16305,'[1]NBA-Data-1980-2019'!$H$1:$H$16305,"",0)</f>
        <v>598.4</v>
      </c>
      <c r="BK209" s="2" t="str" cm="1">
        <f t="array" ref="BK209">_xlfn.XLOOKUP($A209&amp;BK$5,'[1]NBA-Data-1980-2019'!$B$1:$B$16305&amp;'[1]NBA-Data-1980-2019'!$A$1:$A$16305,'[1]NBA-Data-1980-2019'!$H$1:$H$16305,"",0)</f>
        <v/>
      </c>
      <c r="BL209" s="2" t="str" cm="1">
        <f t="array" ref="BL209">_xlfn.XLOOKUP($A209&amp;BL$5,'[1]NBA-Data-1980-2019'!$B$1:$B$16305&amp;'[1]NBA-Data-1980-2019'!$A$1:$A$16305,'[1]NBA-Data-1980-2019'!$H$1:$H$16305,"",0)</f>
        <v/>
      </c>
      <c r="BM209" s="2" t="str" cm="1">
        <f t="array" ref="BM209">_xlfn.XLOOKUP($A209&amp;BM$5,'[1]NBA-Data-1980-2019'!$B$1:$B$16305&amp;'[1]NBA-Data-1980-2019'!$A$1:$A$16305,'[1]NBA-Data-1980-2019'!$H$1:$H$16305,"",0)</f>
        <v/>
      </c>
      <c r="BN209" s="2" t="str" cm="1">
        <f t="array" ref="BN209">_xlfn.XLOOKUP($A209&amp;BN$5,'[1]NBA-Data-1980-2019'!$B$1:$B$16305&amp;'[1]NBA-Data-1980-2019'!$A$1:$A$16305,'[1]NBA-Data-1980-2019'!$F$1:$F$16305,"",0)</f>
        <v/>
      </c>
      <c r="BO209" s="2" t="str" cm="1">
        <f t="array" ref="BO209">_xlfn.XLOOKUP($A209&amp;BO$5,'[1]NBA-Data-1980-2019'!$B$1:$B$16305&amp;'[1]NBA-Data-1980-2019'!$A$1:$A$16305,'[1]NBA-Data-1980-2019'!$F$1:$F$16305,"",0)</f>
        <v/>
      </c>
      <c r="BP209" s="2" t="str" cm="1">
        <f t="array" ref="BP209">_xlfn.XLOOKUP($A209&amp;BP$5,'[1]NBA-Data-1980-2019'!$B$1:$B$16305&amp;'[1]NBA-Data-1980-2019'!$A$1:$A$16305,'[1]NBA-Data-1980-2019'!$F$1:$F$16305,"",0)</f>
        <v/>
      </c>
      <c r="BQ209" s="2" t="str" cm="1">
        <f t="array" ref="BQ209">_xlfn.XLOOKUP($A209&amp;BQ$5,'[1]NBA-Data-1980-2019'!$B$1:$B$16305&amp;'[1]NBA-Data-1980-2019'!$A$1:$A$16305,'[1]NBA-Data-1980-2019'!$F$1:$F$16305,"",0)</f>
        <v/>
      </c>
      <c r="BR209" s="2" t="str" cm="1">
        <f t="array" ref="BR209">_xlfn.XLOOKUP($A209&amp;BR$5,'[1]NBA-Data-1980-2019'!$B$1:$B$16305&amp;'[1]NBA-Data-1980-2019'!$A$1:$A$16305,'[1]NBA-Data-1980-2019'!$F$1:$F$16305,"",0)</f>
        <v/>
      </c>
      <c r="BS209" s="2" t="str" cm="1">
        <f t="array" ref="BS209">_xlfn.XLOOKUP($A209&amp;BS$5,'[1]NBA-Data-1980-2019'!$B$1:$B$16305&amp;'[1]NBA-Data-1980-2019'!$A$1:$A$16305,'[1]NBA-Data-1980-2019'!$F$1:$F$16305,"",0)</f>
        <v/>
      </c>
      <c r="BT209" s="2" t="str" cm="1">
        <f t="array" ref="BT209">_xlfn.XLOOKUP($A209&amp;BT$5,'[1]NBA-Data-1980-2019'!$B$1:$B$16305&amp;'[1]NBA-Data-1980-2019'!$A$1:$A$16305,'[1]NBA-Data-1980-2019'!$F$1:$F$16305,"",0)</f>
        <v/>
      </c>
      <c r="BU209" s="2" t="str" cm="1">
        <f t="array" ref="BU209">_xlfn.XLOOKUP($A209&amp;BU$5,'[1]NBA-Data-1980-2019'!$B$1:$B$16305&amp;'[1]NBA-Data-1980-2019'!$A$1:$A$16305,'[1]NBA-Data-1980-2019'!$F$1:$F$16305,"",0)</f>
        <v/>
      </c>
      <c r="BV209" s="2" t="str" cm="1">
        <f t="array" ref="BV209">_xlfn.XLOOKUP($A209&amp;BV$5,'[1]NBA-Data-1980-2019'!$B$1:$B$16305&amp;'[1]NBA-Data-1980-2019'!$A$1:$A$16305,'[1]NBA-Data-1980-2019'!$F$1:$F$16305,"",0)</f>
        <v/>
      </c>
      <c r="BW209" s="2" t="str" cm="1">
        <f t="array" ref="BW209">_xlfn.XLOOKUP($A209&amp;BW$5,'[1]NBA-Data-1980-2019'!$B$1:$B$16305&amp;'[1]NBA-Data-1980-2019'!$A$1:$A$16305,'[1]NBA-Data-1980-2019'!$F$1:$F$16305,"",0)</f>
        <v/>
      </c>
      <c r="BX209" s="2" t="str" cm="1">
        <f t="array" ref="BX209">_xlfn.XLOOKUP($A209&amp;BX$5,'[1]NBA-Data-1980-2019'!$B$1:$B$16305&amp;'[1]NBA-Data-1980-2019'!$A$1:$A$16305,'[1]NBA-Data-1980-2019'!$F$1:$F$16305,"",0)</f>
        <v/>
      </c>
      <c r="BY209" s="2" t="str" cm="1">
        <f t="array" ref="BY209">_xlfn.XLOOKUP($A209&amp;BY$5,'[1]NBA-Data-1980-2019'!$B$1:$B$16305&amp;'[1]NBA-Data-1980-2019'!$A$1:$A$16305,'[1]NBA-Data-1980-2019'!$F$1:$F$16305,"",0)</f>
        <v/>
      </c>
      <c r="BZ209" s="2" t="str" cm="1">
        <f t="array" ref="BZ209">_xlfn.XLOOKUP($A209&amp;BZ$5,'[1]NBA-Data-1980-2019'!$B$1:$B$16305&amp;'[1]NBA-Data-1980-2019'!$A$1:$A$16305,'[1]NBA-Data-1980-2019'!$F$1:$F$16305,"",0)</f>
        <v/>
      </c>
      <c r="CA209" s="2" t="str" cm="1">
        <f t="array" ref="CA209">_xlfn.XLOOKUP($A209&amp;CA$5,'[1]NBA-Data-1980-2019'!$B$1:$B$16305&amp;'[1]NBA-Data-1980-2019'!$A$1:$A$16305,'[1]NBA-Data-1980-2019'!$F$1:$F$16305,"",0)</f>
        <v/>
      </c>
      <c r="CB209" s="2" t="str" cm="1">
        <f t="array" ref="CB209">_xlfn.XLOOKUP($A209&amp;CB$5,'[1]NBA-Data-1980-2019'!$B$1:$B$16305&amp;'[1]NBA-Data-1980-2019'!$A$1:$A$16305,'[1]NBA-Data-1980-2019'!$F$1:$F$16305,"",0)</f>
        <v/>
      </c>
      <c r="CC209" s="2" t="str" cm="1">
        <f t="array" ref="CC209">_xlfn.XLOOKUP($A209&amp;CC$5,'[1]NBA-Data-1980-2019'!$B$1:$B$16305&amp;'[1]NBA-Data-1980-2019'!$A$1:$A$16305,'[1]NBA-Data-1980-2019'!$F$1:$F$16305,"",0)</f>
        <v/>
      </c>
      <c r="CD209" s="2" t="str" cm="1">
        <f t="array" ref="CD209">_xlfn.XLOOKUP($A209&amp;CD$5,'[1]NBA-Data-1980-2019'!$B$1:$B$16305&amp;'[1]NBA-Data-1980-2019'!$A$1:$A$16305,'[1]NBA-Data-1980-2019'!$F$1:$F$16305,"",0)</f>
        <v/>
      </c>
      <c r="CE209" s="2" t="str" cm="1">
        <f t="array" ref="CE209">_xlfn.XLOOKUP($A209&amp;CE$5,'[1]NBA-Data-1980-2019'!$B$1:$B$16305&amp;'[1]NBA-Data-1980-2019'!$A$1:$A$16305,'[1]NBA-Data-1980-2019'!$F$1:$F$16305,"",0)</f>
        <v/>
      </c>
      <c r="CF209" s="2" cm="1">
        <f t="array" ref="CF209">_xlfn.XLOOKUP($A209&amp;CF$5,'[1]NBA-Data-1980-2019'!$B$1:$B$16305&amp;'[1]NBA-Data-1980-2019'!$A$1:$A$16305,'[1]NBA-Data-1980-2019'!$F$1:$F$16305,"",0)</f>
        <v>18.3</v>
      </c>
      <c r="CG209" s="2" cm="1">
        <f t="array" ref="CG209">_xlfn.XLOOKUP($A209&amp;CG$5,'[1]NBA-Data-1980-2019'!$B$1:$B$16305&amp;'[1]NBA-Data-1980-2019'!$A$1:$A$16305,'[1]NBA-Data-1980-2019'!$F$1:$F$16305,"",0)</f>
        <v>20.7</v>
      </c>
      <c r="CH209" s="2" cm="1">
        <f t="array" ref="CH209">_xlfn.XLOOKUP($A209&amp;CH$5,'[1]NBA-Data-1980-2019'!$B$1:$B$16305&amp;'[1]NBA-Data-1980-2019'!$A$1:$A$16305,'[1]NBA-Data-1980-2019'!$F$1:$F$16305,"",0)</f>
        <v>24.3</v>
      </c>
      <c r="CI209" s="2" cm="1">
        <f t="array" ref="CI209">_xlfn.XLOOKUP($A209&amp;CI$5,'[1]NBA-Data-1980-2019'!$B$1:$B$16305&amp;'[1]NBA-Data-1980-2019'!$A$1:$A$16305,'[1]NBA-Data-1980-2019'!$F$1:$F$16305,"",0)</f>
        <v>25.4</v>
      </c>
      <c r="CJ209" s="2" cm="1">
        <f t="array" ref="CJ209">_xlfn.XLOOKUP($A209&amp;CJ$5,'[1]NBA-Data-1980-2019'!$B$1:$B$16305&amp;'[1]NBA-Data-1980-2019'!$A$1:$A$16305,'[1]NBA-Data-1980-2019'!$F$1:$F$16305,"",0)</f>
        <v>17.899999999999999</v>
      </c>
      <c r="CK209" s="2" cm="1">
        <f t="array" ref="CK209">_xlfn.XLOOKUP($A209&amp;CK$5,'[1]NBA-Data-1980-2019'!$B$1:$B$16305&amp;'[1]NBA-Data-1980-2019'!$A$1:$A$16305,'[1]NBA-Data-1980-2019'!$F$1:$F$16305,"",0)</f>
        <v>26.9</v>
      </c>
      <c r="CL209" s="2" cm="1">
        <f t="array" ref="CL209">_xlfn.XLOOKUP($A209&amp;CL$5,'[1]NBA-Data-1980-2019'!$B$1:$B$16305&amp;'[1]NBA-Data-1980-2019'!$A$1:$A$16305,'[1]NBA-Data-1980-2019'!$F$1:$F$16305,"",0)</f>
        <v>18.8</v>
      </c>
      <c r="CM209" s="2" cm="1">
        <f t="array" ref="CM209">_xlfn.XLOOKUP($A209&amp;CM$5,'[1]NBA-Data-1980-2019'!$B$1:$B$16305&amp;'[1]NBA-Data-1980-2019'!$A$1:$A$16305,'[1]NBA-Data-1980-2019'!$F$1:$F$16305,"",0)</f>
        <v>19</v>
      </c>
      <c r="CN209" s="2" cm="1">
        <f t="array" ref="CN209">_xlfn.XLOOKUP($A209&amp;CN$5,'[1]NBA-Data-1980-2019'!$B$1:$B$16305&amp;'[1]NBA-Data-1980-2019'!$A$1:$A$16305,'[1]NBA-Data-1980-2019'!$F$1:$F$16305,"",0)</f>
        <v>21.1</v>
      </c>
      <c r="CO209" s="2" cm="1">
        <f t="array" ref="CO209">_xlfn.XLOOKUP($A209&amp;CO$5,'[1]NBA-Data-1980-2019'!$B$1:$B$16305&amp;'[1]NBA-Data-1980-2019'!$A$1:$A$16305,'[1]NBA-Data-1980-2019'!$F$1:$F$16305,"",0)</f>
        <v>22.4</v>
      </c>
      <c r="CP209" s="2" cm="1">
        <f t="array" ref="CP209">_xlfn.XLOOKUP($A209&amp;CP$5,'[1]NBA-Data-1980-2019'!$B$1:$B$16305&amp;'[1]NBA-Data-1980-2019'!$A$1:$A$16305,'[1]NBA-Data-1980-2019'!$F$1:$F$16305,"",0)</f>
        <v>19.5</v>
      </c>
      <c r="CQ209" s="2" t="str" cm="1">
        <f t="array" ref="CQ209">_xlfn.XLOOKUP($A209&amp;CQ$5,'[1]NBA-Data-1980-2019'!$B$1:$B$16305&amp;'[1]NBA-Data-1980-2019'!$A$1:$A$16305,'[1]NBA-Data-1980-2019'!$F$1:$F$16305,"",0)</f>
        <v/>
      </c>
      <c r="CR209" s="2" t="str" cm="1">
        <f t="array" ref="CR209">_xlfn.XLOOKUP($A209&amp;CR$5,'[1]NBA-Data-1980-2019'!$B$1:$B$16305&amp;'[1]NBA-Data-1980-2019'!$A$1:$A$16305,'[1]NBA-Data-1980-2019'!$F$1:$F$16305,"",0)</f>
        <v/>
      </c>
      <c r="CS209" s="2" t="str" cm="1">
        <f t="array" ref="CS209">_xlfn.XLOOKUP($A209&amp;CS$5,'[1]NBA-Data-1980-2019'!$B$1:$B$16305&amp;'[1]NBA-Data-1980-2019'!$A$1:$A$16305,'[1]NBA-Data-1980-2019'!$F$1:$F$16305,"",0)</f>
        <v/>
      </c>
      <c r="CU209" s="2" t="str">
        <f>_xlfn.XLOOKUP($A209,TEAMS!$G$1:$G$839,TEAMS!$H$1:$H$839,"",0)</f>
        <v>PF</v>
      </c>
      <c r="CV209" s="2" t="str">
        <f>_xlfn.XLOOKUP($CU209,DASHBOARD!$B$22:$B$27,DASHBOARD!$C$22:$C$27,"",0)</f>
        <v>FORWARD</v>
      </c>
      <c r="CY209" s="63">
        <f>SUMIFS('[1]NBA-Data-1980-2019'!$G$1:$G$16305,'[1]NBA-Data-1980-2019'!$B$1:$B$16305,$A209,'[1]NBA-Data-1980-2019'!$A$1:$A$16305,CY$9)</f>
        <v>0</v>
      </c>
      <c r="CZ209" s="63">
        <f>SUMIFS('[1]NBA-Data-1980-2019'!$G$1:$G$16305,'[1]NBA-Data-1980-2019'!$B$1:$B$16305,$A209,'[1]NBA-Data-1980-2019'!$A$1:$A$16305,CZ$9)</f>
        <v>0</v>
      </c>
      <c r="DA209" s="63">
        <f>SUMIFS('[1]NBA-Data-1980-2019'!$G$1:$G$16305,'[1]NBA-Data-1980-2019'!$B$1:$B$16305,$A209,'[1]NBA-Data-1980-2019'!$A$1:$A$16305,DA$9)</f>
        <v>0</v>
      </c>
      <c r="DB209" s="63">
        <f>SUMIFS('[1]NBA-Data-1980-2019'!$G$1:$G$16305,'[1]NBA-Data-1980-2019'!$B$1:$B$16305,$A209,'[1]NBA-Data-1980-2019'!$A$1:$A$16305,DB$9)</f>
        <v>0</v>
      </c>
      <c r="DC209" s="63">
        <f>SUMIFS('[1]NBA-Data-1980-2019'!$G$1:$G$16305,'[1]NBA-Data-1980-2019'!$B$1:$B$16305,$A209,'[1]NBA-Data-1980-2019'!$A$1:$A$16305,DC$9)</f>
        <v>0</v>
      </c>
      <c r="DD209" s="63">
        <f>SUMIFS('[1]NBA-Data-1980-2019'!$G$1:$G$16305,'[1]NBA-Data-1980-2019'!$B$1:$B$16305,$A209,'[1]NBA-Data-1980-2019'!$A$1:$A$16305,DD$9)</f>
        <v>0</v>
      </c>
      <c r="DE209" s="63">
        <f>SUMIFS('[1]NBA-Data-1980-2019'!$G$1:$G$16305,'[1]NBA-Data-1980-2019'!$B$1:$B$16305,$A209,'[1]NBA-Data-1980-2019'!$A$1:$A$16305,DE$9)</f>
        <v>0</v>
      </c>
      <c r="DF209" s="63">
        <f>SUMIFS('[1]NBA-Data-1980-2019'!$G$1:$G$16305,'[1]NBA-Data-1980-2019'!$B$1:$B$16305,$A209,'[1]NBA-Data-1980-2019'!$A$1:$A$16305,DF$9)</f>
        <v>0</v>
      </c>
      <c r="DG209" s="63">
        <f>SUMIFS('[1]NBA-Data-1980-2019'!$G$1:$G$16305,'[1]NBA-Data-1980-2019'!$B$1:$B$16305,$A209,'[1]NBA-Data-1980-2019'!$A$1:$A$16305,DG$9)</f>
        <v>0</v>
      </c>
      <c r="DH209" s="63">
        <f>SUMIFS('[1]NBA-Data-1980-2019'!$G$1:$G$16305,'[1]NBA-Data-1980-2019'!$B$1:$B$16305,$A209,'[1]NBA-Data-1980-2019'!$A$1:$A$16305,DH$9)</f>
        <v>0</v>
      </c>
      <c r="DI209" s="63">
        <f>SUMIFS('[1]NBA-Data-1980-2019'!$G$1:$G$16305,'[1]NBA-Data-1980-2019'!$B$1:$B$16305,$A209,'[1]NBA-Data-1980-2019'!$A$1:$A$16305,DI$9)</f>
        <v>0</v>
      </c>
      <c r="DJ209" s="63">
        <f>SUMIFS('[1]NBA-Data-1980-2019'!$G$1:$G$16305,'[1]NBA-Data-1980-2019'!$B$1:$B$16305,$A209,'[1]NBA-Data-1980-2019'!$A$1:$A$16305,DJ$9)</f>
        <v>0</v>
      </c>
      <c r="DK209" s="63">
        <f>SUMIFS('[1]NBA-Data-1980-2019'!$G$1:$G$16305,'[1]NBA-Data-1980-2019'!$B$1:$B$16305,$A209,'[1]NBA-Data-1980-2019'!$A$1:$A$16305,DK$9)</f>
        <v>0</v>
      </c>
      <c r="DL209" s="63">
        <f>SUMIFS('[1]NBA-Data-1980-2019'!$G$1:$G$16305,'[1]NBA-Data-1980-2019'!$B$1:$B$16305,$A209,'[1]NBA-Data-1980-2019'!$A$1:$A$16305,DL$9)</f>
        <v>0</v>
      </c>
      <c r="DM209" s="63">
        <f>SUMIFS('[1]NBA-Data-1980-2019'!$G$1:$G$16305,'[1]NBA-Data-1980-2019'!$B$1:$B$16305,$A209,'[1]NBA-Data-1980-2019'!$A$1:$A$16305,DM$9)</f>
        <v>0</v>
      </c>
      <c r="DN209" s="63">
        <f>SUMIFS('[1]NBA-Data-1980-2019'!$G$1:$G$16305,'[1]NBA-Data-1980-2019'!$B$1:$B$16305,$A209,'[1]NBA-Data-1980-2019'!$A$1:$A$16305,DN$9)</f>
        <v>0</v>
      </c>
      <c r="DO209" s="63">
        <f>SUMIFS('[1]NBA-Data-1980-2019'!$G$1:$G$16305,'[1]NBA-Data-1980-2019'!$B$1:$B$16305,$A209,'[1]NBA-Data-1980-2019'!$A$1:$A$16305,DO$9)</f>
        <v>0</v>
      </c>
      <c r="DP209" s="63">
        <f>SUMIFS('[1]NBA-Data-1980-2019'!$G$1:$G$16305,'[1]NBA-Data-1980-2019'!$B$1:$B$16305,$A209,'[1]NBA-Data-1980-2019'!$A$1:$A$16305,DP$9)</f>
        <v>0</v>
      </c>
      <c r="DQ209" s="63">
        <f>SUMIFS('[1]NBA-Data-1980-2019'!$G$1:$G$16305,'[1]NBA-Data-1980-2019'!$B$1:$B$16305,$A209,'[1]NBA-Data-1980-2019'!$A$1:$A$16305,DQ$9)</f>
        <v>3163680</v>
      </c>
      <c r="DR209" s="63">
        <f>SUMIFS('[1]NBA-Data-1980-2019'!$G$1:$G$16305,'[1]NBA-Data-1980-2019'!$B$1:$B$16305,$A209,'[1]NBA-Data-1980-2019'!$A$1:$A$16305,DR$9)</f>
        <v>3401040</v>
      </c>
      <c r="DS209" s="63">
        <f>SUMIFS('[1]NBA-Data-1980-2019'!$G$1:$G$16305,'[1]NBA-Data-1980-2019'!$B$1:$B$16305,$A209,'[1]NBA-Data-1980-2019'!$A$1:$A$16305,DS$9)</f>
        <v>3638280</v>
      </c>
      <c r="DT209" s="63">
        <f>SUMIFS('[1]NBA-Data-1980-2019'!$G$1:$G$16305,'[1]NBA-Data-1980-2019'!$B$1:$B$16305,$A209,'[1]NBA-Data-1980-2019'!$A$1:$A$16305,DT$9)</f>
        <v>4609701</v>
      </c>
      <c r="DU209" s="63">
        <f>SUMIFS('[1]NBA-Data-1980-2019'!$G$1:$G$16305,'[1]NBA-Data-1980-2019'!$B$1:$B$16305,$A209,'[1]NBA-Data-1980-2019'!$A$1:$A$16305,DU$9)</f>
        <v>13668750</v>
      </c>
      <c r="DV209" s="63">
        <f>SUMIFS('[1]NBA-Data-1980-2019'!$G$1:$G$16305,'[1]NBA-Data-1980-2019'!$B$1:$B$16305,$A209,'[1]NBA-Data-1980-2019'!$A$1:$A$16305,DV$9)</f>
        <v>14693906</v>
      </c>
      <c r="DW209" s="63">
        <f>SUMIFS('[1]NBA-Data-1980-2019'!$G$1:$G$16305,'[1]NBA-Data-1980-2019'!$B$1:$B$16305,$A209,'[1]NBA-Data-1980-2019'!$A$1:$A$16305,DW$9)</f>
        <v>15719062</v>
      </c>
      <c r="DX209" s="63">
        <f>SUMIFS('[1]NBA-Data-1980-2019'!$G$1:$G$16305,'[1]NBA-Data-1980-2019'!$B$1:$B$16305,$A209,'[1]NBA-Data-1980-2019'!$A$1:$A$16305,DX$9)</f>
        <v>19500000</v>
      </c>
      <c r="DY209" s="63">
        <f>SUMIFS('[1]NBA-Data-1980-2019'!$G$1:$G$16305,'[1]NBA-Data-1980-2019'!$B$1:$B$16305,$A209,'[1]NBA-Data-1980-2019'!$A$1:$A$16305,DY$9)</f>
        <v>21165675</v>
      </c>
      <c r="DZ209" s="63">
        <f>SUMIFS('[1]NBA-Data-1980-2019'!$G$1:$G$16305,'[1]NBA-Data-1980-2019'!$B$1:$B$16305,$A209,'[1]NBA-Data-1980-2019'!$A$1:$A$16305,DZ$9)</f>
        <v>22642350</v>
      </c>
      <c r="EA209" s="63">
        <f>SUMIFS('[1]NBA-Data-1980-2019'!$G$1:$G$16305,'[1]NBA-Data-1980-2019'!$B$1:$B$16305,$A209,'[1]NBA-Data-1980-2019'!$A$1:$A$16305,EA$9)</f>
        <v>24119025</v>
      </c>
      <c r="EB209" s="63">
        <f>SUMIFS('[1]NBA-Data-1980-2019'!$G$1:$G$16305,'[1]NBA-Data-1980-2019'!$B$1:$B$16305,$A209,'[1]NBA-Data-1980-2019'!$A$1:$A$16305,EB$9)</f>
        <v>0</v>
      </c>
      <c r="EC209" s="63">
        <f>SUMIFS('[1]NBA-Data-1980-2019'!$G$1:$G$16305,'[1]NBA-Data-1980-2019'!$B$1:$B$16305,$A209,'[1]NBA-Data-1980-2019'!$A$1:$A$16305,EC$9)</f>
        <v>0</v>
      </c>
      <c r="ED209" s="63">
        <f>SUMIFS('[1]NBA-Data-1980-2019'!$G$1:$G$16305,'[1]NBA-Data-1980-2019'!$B$1:$B$16305,$A209,'[1]NBA-Data-1980-2019'!$A$1:$A$16305,ED$9)</f>
        <v>0</v>
      </c>
      <c r="EH209" s="2" t="s">
        <v>1480</v>
      </c>
    </row>
    <row r="210" spans="1:165" x14ac:dyDescent="0.2">
      <c r="A210" s="2" t="s">
        <v>1005</v>
      </c>
      <c r="B210" s="2" t="str" cm="1">
        <f t="array" ref="B210">_xlfn.XLOOKUP($A210&amp;B$5,'[1]NBA-Data-1980-2019'!$B$1:$B$16305&amp;'[1]NBA-Data-1980-2019'!$A$1:$A$16305,'[1]NBA-Data-1980-2019'!$D$1:$D$16305,"",0)</f>
        <v>ATL</v>
      </c>
      <c r="C210" s="2" t="str" cm="1">
        <f t="array" ref="C210">_xlfn.XLOOKUP($A210&amp;C$5,'[1]NBA-Data-1980-2019'!$B$1:$B$16305&amp;'[1]NBA-Data-1980-2019'!$A$1:$A$16305,'[1]NBA-Data-1980-2019'!$D$1:$D$16305,"",0)</f>
        <v>ATL</v>
      </c>
      <c r="D210" s="2" t="str" cm="1">
        <f t="array" ref="D210">_xlfn.XLOOKUP($A210&amp;D$5,'[1]NBA-Data-1980-2019'!$B$1:$B$16305&amp;'[1]NBA-Data-1980-2019'!$A$1:$A$16305,'[1]NBA-Data-1980-2019'!$D$1:$D$16305,"",0)</f>
        <v>ATL</v>
      </c>
      <c r="E210" s="2" t="str" cm="1">
        <f t="array" ref="E210">_xlfn.XLOOKUP($A210&amp;E$5,'[1]NBA-Data-1980-2019'!$B$1:$B$16305&amp;'[1]NBA-Data-1980-2019'!$A$1:$A$16305,'[1]NBA-Data-1980-2019'!$D$1:$D$16305,"",0)</f>
        <v>ATL</v>
      </c>
      <c r="F210" s="2" t="str" cm="1">
        <f t="array" ref="F210">_xlfn.XLOOKUP($A210&amp;F$5,'[1]NBA-Data-1980-2019'!$B$1:$B$16305&amp;'[1]NBA-Data-1980-2019'!$A$1:$A$16305,'[1]NBA-Data-1980-2019'!$D$1:$D$16305,"",0)</f>
        <v>TOT</v>
      </c>
      <c r="G210" s="2" t="str" cm="1">
        <f t="array" ref="G210">_xlfn.XLOOKUP($A210&amp;G$5,'[1]NBA-Data-1980-2019'!$B$1:$B$16305&amp;'[1]NBA-Data-1980-2019'!$A$1:$A$16305,'[1]NBA-Data-1980-2019'!$D$1:$D$16305,"",0)</f>
        <v>TOT</v>
      </c>
      <c r="H210" s="2" t="str" cm="1">
        <f t="array" ref="H210">_xlfn.XLOOKUP($A210&amp;H$5,'[1]NBA-Data-1980-2019'!$B$1:$B$16305&amp;'[1]NBA-Data-1980-2019'!$A$1:$A$16305,'[1]NBA-Data-1980-2019'!$D$1:$D$16305,"",0)</f>
        <v>HOU</v>
      </c>
      <c r="I210" s="2" t="str" cm="1">
        <f t="array" ref="I210">_xlfn.XLOOKUP($A210&amp;I$5,'[1]NBA-Data-1980-2019'!$B$1:$B$16305&amp;'[1]NBA-Data-1980-2019'!$A$1:$A$16305,'[1]NBA-Data-1980-2019'!$D$1:$D$16305,"",0)</f>
        <v>HOU</v>
      </c>
      <c r="J210" s="2" t="str" cm="1">
        <f t="array" ref="J210">_xlfn.XLOOKUP($A210&amp;J$5,'[1]NBA-Data-1980-2019'!$B$1:$B$16305&amp;'[1]NBA-Data-1980-2019'!$A$1:$A$16305,'[1]NBA-Data-1980-2019'!$D$1:$D$16305,"",0)</f>
        <v>TOR</v>
      </c>
      <c r="K210" s="2" t="str" cm="1">
        <f t="array" ref="K210">_xlfn.XLOOKUP($A210&amp;K$5,'[1]NBA-Data-1980-2019'!$B$1:$B$16305&amp;'[1]NBA-Data-1980-2019'!$A$1:$A$16305,'[1]NBA-Data-1980-2019'!$D$1:$D$16305,"",0)</f>
        <v>TOR</v>
      </c>
      <c r="L210" s="2" t="str" cm="1">
        <f t="array" ref="L210">_xlfn.XLOOKUP($A210&amp;L$5,'[1]NBA-Data-1980-2019'!$B$1:$B$16305&amp;'[1]NBA-Data-1980-2019'!$A$1:$A$16305,'[1]NBA-Data-1980-2019'!$D$1:$D$16305,"",0)</f>
        <v>TOT</v>
      </c>
      <c r="M210" s="2" t="str" cm="1">
        <f t="array" ref="M210">_xlfn.XLOOKUP($A210&amp;M$5,'[1]NBA-Data-1980-2019'!$B$1:$B$16305&amp;'[1]NBA-Data-1980-2019'!$A$1:$A$16305,'[1]NBA-Data-1980-2019'!$D$1:$D$16305,"",0)</f>
        <v>HOU</v>
      </c>
      <c r="N210" s="2" t="str" cm="1">
        <f t="array" ref="N210">_xlfn.XLOOKUP($A210&amp;N$5,'[1]NBA-Data-1980-2019'!$B$1:$B$16305&amp;'[1]NBA-Data-1980-2019'!$A$1:$A$16305,'[1]NBA-Data-1980-2019'!$D$1:$D$16305,"",0)</f>
        <v>SAS</v>
      </c>
      <c r="O210" s="2" t="str" cm="1">
        <f t="array" ref="O210">_xlfn.XLOOKUP($A210&amp;O$5,'[1]NBA-Data-1980-2019'!$B$1:$B$16305&amp;'[1]NBA-Data-1980-2019'!$A$1:$A$16305,'[1]NBA-Data-1980-2019'!$D$1:$D$16305,"",0)</f>
        <v>SAS</v>
      </c>
      <c r="P210" s="2" t="str" cm="1">
        <f t="array" ref="P210">_xlfn.XLOOKUP($A210&amp;P$5,'[1]NBA-Data-1980-2019'!$B$1:$B$16305&amp;'[1]NBA-Data-1980-2019'!$A$1:$A$16305,'[1]NBA-Data-1980-2019'!$D$1:$D$16305,"",0)</f>
        <v>ATL</v>
      </c>
      <c r="Q210" s="2" t="str" cm="1">
        <f t="array" ref="Q210">_xlfn.XLOOKUP($A210&amp;Q$5,'[1]NBA-Data-1980-2019'!$B$1:$B$16305&amp;'[1]NBA-Data-1980-2019'!$A$1:$A$16305,'[1]NBA-Data-1980-2019'!$D$1:$D$16305,"",0)</f>
        <v/>
      </c>
      <c r="R210" s="2" t="str" cm="1">
        <f t="array" ref="R210">_xlfn.XLOOKUP($A210&amp;R$5,'[1]NBA-Data-1980-2019'!$B$1:$B$16305&amp;'[1]NBA-Data-1980-2019'!$A$1:$A$16305,'[1]NBA-Data-1980-2019'!$D$1:$D$16305,"",0)</f>
        <v>DAL</v>
      </c>
      <c r="S210" s="2" t="str" cm="1">
        <f t="array" ref="S210">_xlfn.XLOOKUP($A210&amp;S$5,'[1]NBA-Data-1980-2019'!$B$1:$B$16305&amp;'[1]NBA-Data-1980-2019'!$A$1:$A$16305,'[1]NBA-Data-1980-2019'!$D$1:$D$16305,"",0)</f>
        <v/>
      </c>
      <c r="T210" s="2" t="str" cm="1">
        <f t="array" ref="T210">_xlfn.XLOOKUP($A210&amp;T$5,'[1]NBA-Data-1980-2019'!$B$1:$B$16305&amp;'[1]NBA-Data-1980-2019'!$A$1:$A$16305,'[1]NBA-Data-1980-2019'!$D$1:$D$16305,"",0)</f>
        <v/>
      </c>
      <c r="U210" s="2" t="str" cm="1">
        <f t="array" ref="U210">_xlfn.XLOOKUP($A210&amp;U$5,'[1]NBA-Data-1980-2019'!$B$1:$B$16305&amp;'[1]NBA-Data-1980-2019'!$A$1:$A$16305,'[1]NBA-Data-1980-2019'!$D$1:$D$16305,"",0)</f>
        <v/>
      </c>
      <c r="V210" s="2" t="str" cm="1">
        <f t="array" ref="V210">_xlfn.XLOOKUP($A210&amp;V$5,'[1]NBA-Data-1980-2019'!$B$1:$B$16305&amp;'[1]NBA-Data-1980-2019'!$A$1:$A$16305,'[1]NBA-Data-1980-2019'!$D$1:$D$16305,"",0)</f>
        <v/>
      </c>
      <c r="W210" s="2" t="str" cm="1">
        <f t="array" ref="W210">_xlfn.XLOOKUP($A210&amp;W$5,'[1]NBA-Data-1980-2019'!$B$1:$B$16305&amp;'[1]NBA-Data-1980-2019'!$A$1:$A$16305,'[1]NBA-Data-1980-2019'!$D$1:$D$16305,"",0)</f>
        <v/>
      </c>
      <c r="X210" s="2" t="str" cm="1">
        <f t="array" ref="X210">_xlfn.XLOOKUP($A210&amp;X$5,'[1]NBA-Data-1980-2019'!$B$1:$B$16305&amp;'[1]NBA-Data-1980-2019'!$A$1:$A$16305,'[1]NBA-Data-1980-2019'!$D$1:$D$16305,"",0)</f>
        <v/>
      </c>
      <c r="Y210" s="2" t="str" cm="1">
        <f t="array" ref="Y210">_xlfn.XLOOKUP($A210&amp;Y$5,'[1]NBA-Data-1980-2019'!$B$1:$B$16305&amp;'[1]NBA-Data-1980-2019'!$A$1:$A$16305,'[1]NBA-Data-1980-2019'!$D$1:$D$16305,"",0)</f>
        <v/>
      </c>
      <c r="Z210" s="2" t="str" cm="1">
        <f t="array" ref="Z210">_xlfn.XLOOKUP($A210&amp;Z$5,'[1]NBA-Data-1980-2019'!$B$1:$B$16305&amp;'[1]NBA-Data-1980-2019'!$A$1:$A$16305,'[1]NBA-Data-1980-2019'!$D$1:$D$16305,"",0)</f>
        <v/>
      </c>
      <c r="AA210" s="2" t="str" cm="1">
        <f t="array" ref="AA210">_xlfn.XLOOKUP($A210&amp;AA$5,'[1]NBA-Data-1980-2019'!$B$1:$B$16305&amp;'[1]NBA-Data-1980-2019'!$A$1:$A$16305,'[1]NBA-Data-1980-2019'!$D$1:$D$16305,"",0)</f>
        <v/>
      </c>
      <c r="AB210" s="2" t="str" cm="1">
        <f t="array" ref="AB210">_xlfn.XLOOKUP($A210&amp;AB$5,'[1]NBA-Data-1980-2019'!$B$1:$B$16305&amp;'[1]NBA-Data-1980-2019'!$A$1:$A$16305,'[1]NBA-Data-1980-2019'!$D$1:$D$16305,"",0)</f>
        <v/>
      </c>
      <c r="AC210" s="2" t="str" cm="1">
        <f t="array" ref="AC210">_xlfn.XLOOKUP($A210&amp;AC$5,'[1]NBA-Data-1980-2019'!$B$1:$B$16305&amp;'[1]NBA-Data-1980-2019'!$A$1:$A$16305,'[1]NBA-Data-1980-2019'!$D$1:$D$16305,"",0)</f>
        <v/>
      </c>
      <c r="AD210" s="2" t="str" cm="1">
        <f t="array" ref="AD210">_xlfn.XLOOKUP($A210&amp;AD$5,'[1]NBA-Data-1980-2019'!$B$1:$B$16305&amp;'[1]NBA-Data-1980-2019'!$A$1:$A$16305,'[1]NBA-Data-1980-2019'!$D$1:$D$16305,"",0)</f>
        <v/>
      </c>
      <c r="AE210" s="2" t="str" cm="1">
        <f t="array" ref="AE210">_xlfn.XLOOKUP($A210&amp;AE$5,'[1]NBA-Data-1980-2019'!$B$1:$B$16305&amp;'[1]NBA-Data-1980-2019'!$A$1:$A$16305,'[1]NBA-Data-1980-2019'!$D$1:$D$16305,"",0)</f>
        <v/>
      </c>
      <c r="AF210" s="2" t="str" cm="1">
        <f t="array" ref="AF210">_xlfn.XLOOKUP($A210&amp;AF$5,'[1]NBA-Data-1980-2019'!$B$1:$B$16305&amp;'[1]NBA-Data-1980-2019'!$A$1:$A$16305,'[1]NBA-Data-1980-2019'!$D$1:$D$16305,"",0)</f>
        <v/>
      </c>
      <c r="AG210" s="2" t="str" cm="1">
        <f t="array" ref="AG210">_xlfn.XLOOKUP($A210&amp;AG$5,'[1]NBA-Data-1980-2019'!$B$1:$B$16305&amp;'[1]NBA-Data-1980-2019'!$A$1:$A$16305,'[1]NBA-Data-1980-2019'!$D$1:$D$16305,"",0)</f>
        <v/>
      </c>
      <c r="AH210" s="2" cm="1">
        <f t="array" ref="AH210">_xlfn.XLOOKUP($A210&amp;AH$5,'[1]NBA-Data-1980-2019'!$B$1:$B$16305&amp;'[1]NBA-Data-1980-2019'!$A$1:$A$16305,'[1]NBA-Data-1980-2019'!$H$1:$H$16305,"",0)</f>
        <v>2376</v>
      </c>
      <c r="AI210" s="2" cm="1">
        <f t="array" ref="AI210">_xlfn.XLOOKUP($A210&amp;AI$5,'[1]NBA-Data-1980-2019'!$B$1:$B$16305&amp;'[1]NBA-Data-1980-2019'!$A$1:$A$16305,'[1]NBA-Data-1980-2019'!$H$1:$H$16305,"",0)</f>
        <v>2964.6</v>
      </c>
      <c r="AJ210" s="2" cm="1">
        <f t="array" ref="AJ210">_xlfn.XLOOKUP($A210&amp;AJ$5,'[1]NBA-Data-1980-2019'!$B$1:$B$16305&amp;'[1]NBA-Data-1980-2019'!$A$1:$A$16305,'[1]NBA-Data-1980-2019'!$H$1:$H$16305,"",0)</f>
        <v>2880</v>
      </c>
      <c r="AK210" s="2" cm="1">
        <f t="array" ref="AK210">_xlfn.XLOOKUP($A210&amp;AK$5,'[1]NBA-Data-1980-2019'!$B$1:$B$16305&amp;'[1]NBA-Data-1980-2019'!$A$1:$A$16305,'[1]NBA-Data-1980-2019'!$H$1:$H$16305,"",0)</f>
        <v>2864</v>
      </c>
      <c r="AL210" s="2" cm="1">
        <f t="array" ref="AL210">_xlfn.XLOOKUP($A210&amp;AL$5,'[1]NBA-Data-1980-2019'!$B$1:$B$16305&amp;'[1]NBA-Data-1980-2019'!$A$1:$A$16305,'[1]NBA-Data-1980-2019'!$H$1:$H$16305,"",0)</f>
        <v>2391.9</v>
      </c>
      <c r="AM210" s="2" cm="1">
        <f t="array" ref="AM210">_xlfn.XLOOKUP($A210&amp;AM$5,'[1]NBA-Data-1980-2019'!$B$1:$B$16305&amp;'[1]NBA-Data-1980-2019'!$A$1:$A$16305,'[1]NBA-Data-1980-2019'!$H$1:$H$16305,"",0)</f>
        <v>2137.5</v>
      </c>
      <c r="AN210" s="2" cm="1">
        <f t="array" ref="AN210">_xlfn.XLOOKUP($A210&amp;AN$5,'[1]NBA-Data-1980-2019'!$B$1:$B$16305&amp;'[1]NBA-Data-1980-2019'!$A$1:$A$16305,'[1]NBA-Data-1980-2019'!$H$1:$H$16305,"",0)</f>
        <v>1965</v>
      </c>
      <c r="AO210" s="2" cm="1">
        <f t="array" ref="AO210">_xlfn.XLOOKUP($A210&amp;AO$5,'[1]NBA-Data-1980-2019'!$B$1:$B$16305&amp;'[1]NBA-Data-1980-2019'!$A$1:$A$16305,'[1]NBA-Data-1980-2019'!$H$1:$H$16305,"",0)</f>
        <v>2527.1999999999998</v>
      </c>
      <c r="AP210" s="2" cm="1">
        <f t="array" ref="AP210">_xlfn.XLOOKUP($A210&amp;AP$5,'[1]NBA-Data-1980-2019'!$B$1:$B$16305&amp;'[1]NBA-Data-1980-2019'!$A$1:$A$16305,'[1]NBA-Data-1980-2019'!$H$1:$H$16305,"",0)</f>
        <v>1218</v>
      </c>
      <c r="AQ210" s="2" cm="1">
        <f t="array" ref="AQ210">_xlfn.XLOOKUP($A210&amp;AQ$5,'[1]NBA-Data-1980-2019'!$B$1:$B$16305&amp;'[1]NBA-Data-1980-2019'!$A$1:$A$16305,'[1]NBA-Data-1980-2019'!$H$1:$H$16305,"",0)</f>
        <v>1682.7</v>
      </c>
      <c r="AR210" s="2" cm="1">
        <f t="array" ref="AR210">_xlfn.XLOOKUP($A210&amp;AR$5,'[1]NBA-Data-1980-2019'!$B$1:$B$16305&amp;'[1]NBA-Data-1980-2019'!$A$1:$A$16305,'[1]NBA-Data-1980-2019'!$H$1:$H$16305,"",0)</f>
        <v>1833</v>
      </c>
      <c r="AS210" s="2" cm="1">
        <f t="array" ref="AS210">_xlfn.XLOOKUP($A210&amp;AS$5,'[1]NBA-Data-1980-2019'!$B$1:$B$16305&amp;'[1]NBA-Data-1980-2019'!$A$1:$A$16305,'[1]NBA-Data-1980-2019'!$H$1:$H$16305,"",0)</f>
        <v>863.2</v>
      </c>
      <c r="AT210" s="2" cm="1">
        <f t="array" ref="AT210">_xlfn.XLOOKUP($A210&amp;AT$5,'[1]NBA-Data-1980-2019'!$B$1:$B$16305&amp;'[1]NBA-Data-1980-2019'!$A$1:$A$16305,'[1]NBA-Data-1980-2019'!$H$1:$H$16305,"",0)</f>
        <v>837.80000000000007</v>
      </c>
      <c r="AU210" s="2" cm="1">
        <f t="array" ref="AU210">_xlfn.XLOOKUP($A210&amp;AU$5,'[1]NBA-Data-1980-2019'!$B$1:$B$16305&amp;'[1]NBA-Data-1980-2019'!$A$1:$A$16305,'[1]NBA-Data-1980-2019'!$H$1:$H$16305,"",0)</f>
        <v>374.4</v>
      </c>
      <c r="AV210" s="2" cm="1">
        <f t="array" ref="AV210">_xlfn.XLOOKUP($A210&amp;AV$5,'[1]NBA-Data-1980-2019'!$B$1:$B$16305&amp;'[1]NBA-Data-1980-2019'!$A$1:$A$16305,'[1]NBA-Data-1980-2019'!$H$1:$H$16305,"",0)</f>
        <v>345.1</v>
      </c>
      <c r="AW210" s="2" t="str" cm="1">
        <f t="array" ref="AW210">_xlfn.XLOOKUP($A210&amp;AW$5,'[1]NBA-Data-1980-2019'!$B$1:$B$16305&amp;'[1]NBA-Data-1980-2019'!$A$1:$A$16305,'[1]NBA-Data-1980-2019'!$H$1:$H$16305,"",0)</f>
        <v/>
      </c>
      <c r="AX210" s="2" cm="1">
        <f t="array" ref="AX210">_xlfn.XLOOKUP($A210&amp;AX$5,'[1]NBA-Data-1980-2019'!$B$1:$B$16305&amp;'[1]NBA-Data-1980-2019'!$A$1:$A$16305,'[1]NBA-Data-1980-2019'!$H$1:$H$16305,"",0)</f>
        <v>43</v>
      </c>
      <c r="AY210" s="2" t="str" cm="1">
        <f t="array" ref="AY210">_xlfn.XLOOKUP($A210&amp;AY$5,'[1]NBA-Data-1980-2019'!$B$1:$B$16305&amp;'[1]NBA-Data-1980-2019'!$A$1:$A$16305,'[1]NBA-Data-1980-2019'!$H$1:$H$16305,"",0)</f>
        <v/>
      </c>
      <c r="AZ210" s="2" t="str" cm="1">
        <f t="array" ref="AZ210">_xlfn.XLOOKUP($A210&amp;AZ$5,'[1]NBA-Data-1980-2019'!$B$1:$B$16305&amp;'[1]NBA-Data-1980-2019'!$A$1:$A$16305,'[1]NBA-Data-1980-2019'!$H$1:$H$16305,"",0)</f>
        <v/>
      </c>
      <c r="BA210" s="2" t="str" cm="1">
        <f t="array" ref="BA210">_xlfn.XLOOKUP($A210&amp;BA$5,'[1]NBA-Data-1980-2019'!$B$1:$B$16305&amp;'[1]NBA-Data-1980-2019'!$A$1:$A$16305,'[1]NBA-Data-1980-2019'!$H$1:$H$16305,"",0)</f>
        <v/>
      </c>
      <c r="BB210" s="2" t="str" cm="1">
        <f t="array" ref="BB210">_xlfn.XLOOKUP($A210&amp;BB$5,'[1]NBA-Data-1980-2019'!$B$1:$B$16305&amp;'[1]NBA-Data-1980-2019'!$A$1:$A$16305,'[1]NBA-Data-1980-2019'!$H$1:$H$16305,"",0)</f>
        <v/>
      </c>
      <c r="BC210" s="2" t="str" cm="1">
        <f t="array" ref="BC210">_xlfn.XLOOKUP($A210&amp;BC$5,'[1]NBA-Data-1980-2019'!$B$1:$B$16305&amp;'[1]NBA-Data-1980-2019'!$A$1:$A$16305,'[1]NBA-Data-1980-2019'!$H$1:$H$16305,"",0)</f>
        <v/>
      </c>
      <c r="BD210" s="2" t="str" cm="1">
        <f t="array" ref="BD210">_xlfn.XLOOKUP($A210&amp;BD$5,'[1]NBA-Data-1980-2019'!$B$1:$B$16305&amp;'[1]NBA-Data-1980-2019'!$A$1:$A$16305,'[1]NBA-Data-1980-2019'!$H$1:$H$16305,"",0)</f>
        <v/>
      </c>
      <c r="BE210" s="2" t="str" cm="1">
        <f t="array" ref="BE210">_xlfn.XLOOKUP($A210&amp;BE$5,'[1]NBA-Data-1980-2019'!$B$1:$B$16305&amp;'[1]NBA-Data-1980-2019'!$A$1:$A$16305,'[1]NBA-Data-1980-2019'!$H$1:$H$16305,"",0)</f>
        <v/>
      </c>
      <c r="BF210" s="2" t="str" cm="1">
        <f t="array" ref="BF210">_xlfn.XLOOKUP($A210&amp;BF$5,'[1]NBA-Data-1980-2019'!$B$1:$B$16305&amp;'[1]NBA-Data-1980-2019'!$A$1:$A$16305,'[1]NBA-Data-1980-2019'!$H$1:$H$16305,"",0)</f>
        <v/>
      </c>
      <c r="BG210" s="2" t="str" cm="1">
        <f t="array" ref="BG210">_xlfn.XLOOKUP($A210&amp;BG$5,'[1]NBA-Data-1980-2019'!$B$1:$B$16305&amp;'[1]NBA-Data-1980-2019'!$A$1:$A$16305,'[1]NBA-Data-1980-2019'!$H$1:$H$16305,"",0)</f>
        <v/>
      </c>
      <c r="BH210" s="2" t="str" cm="1">
        <f t="array" ref="BH210">_xlfn.XLOOKUP($A210&amp;BH$5,'[1]NBA-Data-1980-2019'!$B$1:$B$16305&amp;'[1]NBA-Data-1980-2019'!$A$1:$A$16305,'[1]NBA-Data-1980-2019'!$H$1:$H$16305,"",0)</f>
        <v/>
      </c>
      <c r="BI210" s="2" t="str" cm="1">
        <f t="array" ref="BI210">_xlfn.XLOOKUP($A210&amp;BI$5,'[1]NBA-Data-1980-2019'!$B$1:$B$16305&amp;'[1]NBA-Data-1980-2019'!$A$1:$A$16305,'[1]NBA-Data-1980-2019'!$H$1:$H$16305,"",0)</f>
        <v/>
      </c>
      <c r="BJ210" s="2" t="str" cm="1">
        <f t="array" ref="BJ210">_xlfn.XLOOKUP($A210&amp;BJ$5,'[1]NBA-Data-1980-2019'!$B$1:$B$16305&amp;'[1]NBA-Data-1980-2019'!$A$1:$A$16305,'[1]NBA-Data-1980-2019'!$H$1:$H$16305,"",0)</f>
        <v/>
      </c>
      <c r="BK210" s="2" t="str" cm="1">
        <f t="array" ref="BK210">_xlfn.XLOOKUP($A210&amp;BK$5,'[1]NBA-Data-1980-2019'!$B$1:$B$16305&amp;'[1]NBA-Data-1980-2019'!$A$1:$A$16305,'[1]NBA-Data-1980-2019'!$H$1:$H$16305,"",0)</f>
        <v/>
      </c>
      <c r="BL210" s="2" t="str" cm="1">
        <f t="array" ref="BL210">_xlfn.XLOOKUP($A210&amp;BL$5,'[1]NBA-Data-1980-2019'!$B$1:$B$16305&amp;'[1]NBA-Data-1980-2019'!$A$1:$A$16305,'[1]NBA-Data-1980-2019'!$H$1:$H$16305,"",0)</f>
        <v/>
      </c>
      <c r="BM210" s="2" t="str" cm="1">
        <f t="array" ref="BM210">_xlfn.XLOOKUP($A210&amp;BM$5,'[1]NBA-Data-1980-2019'!$B$1:$B$16305&amp;'[1]NBA-Data-1980-2019'!$A$1:$A$16305,'[1]NBA-Data-1980-2019'!$H$1:$H$16305,"",0)</f>
        <v/>
      </c>
      <c r="BN210" s="2" cm="1">
        <f t="array" ref="BN210">_xlfn.XLOOKUP($A210&amp;BN$5,'[1]NBA-Data-1980-2019'!$B$1:$B$16305&amp;'[1]NBA-Data-1980-2019'!$A$1:$A$16305,'[1]NBA-Data-1980-2019'!$F$1:$F$16305,"",0)</f>
        <v>15.3</v>
      </c>
      <c r="BO210" s="2" cm="1">
        <f t="array" ref="BO210">_xlfn.XLOOKUP($A210&amp;BO$5,'[1]NBA-Data-1980-2019'!$B$1:$B$16305&amp;'[1]NBA-Data-1980-2019'!$A$1:$A$16305,'[1]NBA-Data-1980-2019'!$F$1:$F$16305,"",0)</f>
        <v>19.7</v>
      </c>
      <c r="BP210" s="2" cm="1">
        <f t="array" ref="BP210">_xlfn.XLOOKUP($A210&amp;BP$5,'[1]NBA-Data-1980-2019'!$B$1:$B$16305&amp;'[1]NBA-Data-1980-2019'!$A$1:$A$16305,'[1]NBA-Data-1980-2019'!$F$1:$F$16305,"",0)</f>
        <v>17.399999999999999</v>
      </c>
      <c r="BQ210" s="2" cm="1">
        <f t="array" ref="BQ210">_xlfn.XLOOKUP($A210&amp;BQ$5,'[1]NBA-Data-1980-2019'!$B$1:$B$16305&amp;'[1]NBA-Data-1980-2019'!$A$1:$A$16305,'[1]NBA-Data-1980-2019'!$F$1:$F$16305,"",0)</f>
        <v>19.399999999999999</v>
      </c>
      <c r="BR210" s="2" cm="1">
        <f t="array" ref="BR210">_xlfn.XLOOKUP($A210&amp;BR$5,'[1]NBA-Data-1980-2019'!$B$1:$B$16305&amp;'[1]NBA-Data-1980-2019'!$A$1:$A$16305,'[1]NBA-Data-1980-2019'!$F$1:$F$16305,"",0)</f>
        <v>16.100000000000001</v>
      </c>
      <c r="BS210" s="2" cm="1">
        <f t="array" ref="BS210">_xlfn.XLOOKUP($A210&amp;BS$5,'[1]NBA-Data-1980-2019'!$B$1:$B$16305&amp;'[1]NBA-Data-1980-2019'!$A$1:$A$16305,'[1]NBA-Data-1980-2019'!$F$1:$F$16305,"",0)</f>
        <v>11.7</v>
      </c>
      <c r="BT210" s="2" cm="1">
        <f t="array" ref="BT210">_xlfn.XLOOKUP($A210&amp;BT$5,'[1]NBA-Data-1980-2019'!$B$1:$B$16305&amp;'[1]NBA-Data-1980-2019'!$A$1:$A$16305,'[1]NBA-Data-1980-2019'!$F$1:$F$16305,"",0)</f>
        <v>14.3</v>
      </c>
      <c r="BU210" s="2" cm="1">
        <f t="array" ref="BU210">_xlfn.XLOOKUP($A210&amp;BU$5,'[1]NBA-Data-1980-2019'!$B$1:$B$16305&amp;'[1]NBA-Data-1980-2019'!$A$1:$A$16305,'[1]NBA-Data-1980-2019'!$F$1:$F$16305,"",0)</f>
        <v>18.3</v>
      </c>
      <c r="BV210" s="2" cm="1">
        <f t="array" ref="BV210">_xlfn.XLOOKUP($A210&amp;BV$5,'[1]NBA-Data-1980-2019'!$B$1:$B$16305&amp;'[1]NBA-Data-1980-2019'!$A$1:$A$16305,'[1]NBA-Data-1980-2019'!$F$1:$F$16305,"",0)</f>
        <v>15.6</v>
      </c>
      <c r="BW210" s="2" cm="1">
        <f t="array" ref="BW210">_xlfn.XLOOKUP($A210&amp;BW$5,'[1]NBA-Data-1980-2019'!$B$1:$B$16305&amp;'[1]NBA-Data-1980-2019'!$A$1:$A$16305,'[1]NBA-Data-1980-2019'!$F$1:$F$16305,"",0)</f>
        <v>12.3</v>
      </c>
      <c r="BX210" s="2" cm="1">
        <f t="array" ref="BX210">_xlfn.XLOOKUP($A210&amp;BX$5,'[1]NBA-Data-1980-2019'!$B$1:$B$16305&amp;'[1]NBA-Data-1980-2019'!$A$1:$A$16305,'[1]NBA-Data-1980-2019'!$F$1:$F$16305,"",0)</f>
        <v>14.6</v>
      </c>
      <c r="BY210" s="2" cm="1">
        <f t="array" ref="BY210">_xlfn.XLOOKUP($A210&amp;BY$5,'[1]NBA-Data-1980-2019'!$B$1:$B$16305&amp;'[1]NBA-Data-1980-2019'!$A$1:$A$16305,'[1]NBA-Data-1980-2019'!$F$1:$F$16305,"",0)</f>
        <v>16.100000000000001</v>
      </c>
      <c r="BZ210" s="2" cm="1">
        <f t="array" ref="BZ210">_xlfn.XLOOKUP($A210&amp;BZ$5,'[1]NBA-Data-1980-2019'!$B$1:$B$16305&amp;'[1]NBA-Data-1980-2019'!$A$1:$A$16305,'[1]NBA-Data-1980-2019'!$F$1:$F$16305,"",0)</f>
        <v>12.5</v>
      </c>
      <c r="CA210" s="2" cm="1">
        <f t="array" ref="CA210">_xlfn.XLOOKUP($A210&amp;CA$5,'[1]NBA-Data-1980-2019'!$B$1:$B$16305&amp;'[1]NBA-Data-1980-2019'!$A$1:$A$16305,'[1]NBA-Data-1980-2019'!$F$1:$F$16305,"",0)</f>
        <v>14.9</v>
      </c>
      <c r="CB210" s="2" cm="1">
        <f t="array" ref="CB210">_xlfn.XLOOKUP($A210&amp;CB$5,'[1]NBA-Data-1980-2019'!$B$1:$B$16305&amp;'[1]NBA-Data-1980-2019'!$A$1:$A$16305,'[1]NBA-Data-1980-2019'!$F$1:$F$16305,"",0)</f>
        <v>8</v>
      </c>
      <c r="CC210" s="2" t="str" cm="1">
        <f t="array" ref="CC210">_xlfn.XLOOKUP($A210&amp;CC$5,'[1]NBA-Data-1980-2019'!$B$1:$B$16305&amp;'[1]NBA-Data-1980-2019'!$A$1:$A$16305,'[1]NBA-Data-1980-2019'!$F$1:$F$16305,"",0)</f>
        <v/>
      </c>
      <c r="CD210" s="2" cm="1">
        <f t="array" ref="CD210">_xlfn.XLOOKUP($A210&amp;CD$5,'[1]NBA-Data-1980-2019'!$B$1:$B$16305&amp;'[1]NBA-Data-1980-2019'!$A$1:$A$16305,'[1]NBA-Data-1980-2019'!$F$1:$F$16305,"",0)</f>
        <v>6.3</v>
      </c>
      <c r="CE210" s="2" t="str" cm="1">
        <f t="array" ref="CE210">_xlfn.XLOOKUP($A210&amp;CE$5,'[1]NBA-Data-1980-2019'!$B$1:$B$16305&amp;'[1]NBA-Data-1980-2019'!$A$1:$A$16305,'[1]NBA-Data-1980-2019'!$F$1:$F$16305,"",0)</f>
        <v/>
      </c>
      <c r="CF210" s="2" t="str" cm="1">
        <f t="array" ref="CF210">_xlfn.XLOOKUP($A210&amp;CF$5,'[1]NBA-Data-1980-2019'!$B$1:$B$16305&amp;'[1]NBA-Data-1980-2019'!$A$1:$A$16305,'[1]NBA-Data-1980-2019'!$F$1:$F$16305,"",0)</f>
        <v/>
      </c>
      <c r="CG210" s="2" t="str" cm="1">
        <f t="array" ref="CG210">_xlfn.XLOOKUP($A210&amp;CG$5,'[1]NBA-Data-1980-2019'!$B$1:$B$16305&amp;'[1]NBA-Data-1980-2019'!$A$1:$A$16305,'[1]NBA-Data-1980-2019'!$F$1:$F$16305,"",0)</f>
        <v/>
      </c>
      <c r="CH210" s="2" t="str" cm="1">
        <f t="array" ref="CH210">_xlfn.XLOOKUP($A210&amp;CH$5,'[1]NBA-Data-1980-2019'!$B$1:$B$16305&amp;'[1]NBA-Data-1980-2019'!$A$1:$A$16305,'[1]NBA-Data-1980-2019'!$F$1:$F$16305,"",0)</f>
        <v/>
      </c>
      <c r="CI210" s="2" t="str" cm="1">
        <f t="array" ref="CI210">_xlfn.XLOOKUP($A210&amp;CI$5,'[1]NBA-Data-1980-2019'!$B$1:$B$16305&amp;'[1]NBA-Data-1980-2019'!$A$1:$A$16305,'[1]NBA-Data-1980-2019'!$F$1:$F$16305,"",0)</f>
        <v/>
      </c>
      <c r="CJ210" s="2" t="str" cm="1">
        <f t="array" ref="CJ210">_xlfn.XLOOKUP($A210&amp;CJ$5,'[1]NBA-Data-1980-2019'!$B$1:$B$16305&amp;'[1]NBA-Data-1980-2019'!$A$1:$A$16305,'[1]NBA-Data-1980-2019'!$F$1:$F$16305,"",0)</f>
        <v/>
      </c>
      <c r="CK210" s="2" t="str" cm="1">
        <f t="array" ref="CK210">_xlfn.XLOOKUP($A210&amp;CK$5,'[1]NBA-Data-1980-2019'!$B$1:$B$16305&amp;'[1]NBA-Data-1980-2019'!$A$1:$A$16305,'[1]NBA-Data-1980-2019'!$F$1:$F$16305,"",0)</f>
        <v/>
      </c>
      <c r="CL210" s="2" t="str" cm="1">
        <f t="array" ref="CL210">_xlfn.XLOOKUP($A210&amp;CL$5,'[1]NBA-Data-1980-2019'!$B$1:$B$16305&amp;'[1]NBA-Data-1980-2019'!$A$1:$A$16305,'[1]NBA-Data-1980-2019'!$F$1:$F$16305,"",0)</f>
        <v/>
      </c>
      <c r="CM210" s="2" t="str" cm="1">
        <f t="array" ref="CM210">_xlfn.XLOOKUP($A210&amp;CM$5,'[1]NBA-Data-1980-2019'!$B$1:$B$16305&amp;'[1]NBA-Data-1980-2019'!$A$1:$A$16305,'[1]NBA-Data-1980-2019'!$F$1:$F$16305,"",0)</f>
        <v/>
      </c>
      <c r="CN210" s="2" t="str" cm="1">
        <f t="array" ref="CN210">_xlfn.XLOOKUP($A210&amp;CN$5,'[1]NBA-Data-1980-2019'!$B$1:$B$16305&amp;'[1]NBA-Data-1980-2019'!$A$1:$A$16305,'[1]NBA-Data-1980-2019'!$F$1:$F$16305,"",0)</f>
        <v/>
      </c>
      <c r="CO210" s="2" t="str" cm="1">
        <f t="array" ref="CO210">_xlfn.XLOOKUP($A210&amp;CO$5,'[1]NBA-Data-1980-2019'!$B$1:$B$16305&amp;'[1]NBA-Data-1980-2019'!$A$1:$A$16305,'[1]NBA-Data-1980-2019'!$F$1:$F$16305,"",0)</f>
        <v/>
      </c>
      <c r="CP210" s="2" t="str" cm="1">
        <f t="array" ref="CP210">_xlfn.XLOOKUP($A210&amp;CP$5,'[1]NBA-Data-1980-2019'!$B$1:$B$16305&amp;'[1]NBA-Data-1980-2019'!$A$1:$A$16305,'[1]NBA-Data-1980-2019'!$F$1:$F$16305,"",0)</f>
        <v/>
      </c>
      <c r="CQ210" s="2" t="str" cm="1">
        <f t="array" ref="CQ210">_xlfn.XLOOKUP($A210&amp;CQ$5,'[1]NBA-Data-1980-2019'!$B$1:$B$16305&amp;'[1]NBA-Data-1980-2019'!$A$1:$A$16305,'[1]NBA-Data-1980-2019'!$F$1:$F$16305,"",0)</f>
        <v/>
      </c>
      <c r="CR210" s="2" t="str" cm="1">
        <f t="array" ref="CR210">_xlfn.XLOOKUP($A210&amp;CR$5,'[1]NBA-Data-1980-2019'!$B$1:$B$16305&amp;'[1]NBA-Data-1980-2019'!$A$1:$A$16305,'[1]NBA-Data-1980-2019'!$F$1:$F$16305,"",0)</f>
        <v/>
      </c>
      <c r="CS210" s="2" t="str" cm="1">
        <f t="array" ref="CS210">_xlfn.XLOOKUP($A210&amp;CS$5,'[1]NBA-Data-1980-2019'!$B$1:$B$16305&amp;'[1]NBA-Data-1980-2019'!$A$1:$A$16305,'[1]NBA-Data-1980-2019'!$F$1:$F$16305,"",0)</f>
        <v/>
      </c>
      <c r="CU210" s="2" t="str">
        <f>_xlfn.XLOOKUP($A210,TEAMS!$G$1:$G$839,TEAMS!$H$1:$H$839,"",0)</f>
        <v>C</v>
      </c>
      <c r="CV210" s="2" t="str">
        <f>_xlfn.XLOOKUP($CU210,DASHBOARD!$B$22:$B$27,DASHBOARD!$C$22:$C$27,"",0)</f>
        <v>CENTER</v>
      </c>
      <c r="CY210" s="63">
        <f>SUMIFS('[1]NBA-Data-1980-2019'!$G$1:$G$16305,'[1]NBA-Data-1980-2019'!$B$1:$B$16305,$A210,'[1]NBA-Data-1980-2019'!$A$1:$A$16305,CY$9)</f>
        <v>685000</v>
      </c>
      <c r="CZ210" s="63">
        <f>SUMIFS('[1]NBA-Data-1980-2019'!$G$1:$G$16305,'[1]NBA-Data-1980-2019'!$B$1:$B$16305,$A210,'[1]NBA-Data-1980-2019'!$A$1:$A$16305,CZ$9)</f>
        <v>725000</v>
      </c>
      <c r="DA210" s="63">
        <f>SUMIFS('[1]NBA-Data-1980-2019'!$G$1:$G$16305,'[1]NBA-Data-1980-2019'!$B$1:$B$16305,$A210,'[1]NBA-Data-1980-2019'!$A$1:$A$16305,DA$9)</f>
        <v>2425000</v>
      </c>
      <c r="DB210" s="63">
        <f>SUMIFS('[1]NBA-Data-1980-2019'!$G$1:$G$16305,'[1]NBA-Data-1980-2019'!$B$1:$B$16305,$A210,'[1]NBA-Data-1980-2019'!$A$1:$A$16305,DB$9)</f>
        <v>2625000</v>
      </c>
      <c r="DC210" s="63">
        <f>SUMIFS('[1]NBA-Data-1980-2019'!$G$1:$G$16305,'[1]NBA-Data-1980-2019'!$B$1:$B$16305,$A210,'[1]NBA-Data-1980-2019'!$A$1:$A$16305,DC$9)</f>
        <v>2975000</v>
      </c>
      <c r="DD210" s="63">
        <f>SUMIFS('[1]NBA-Data-1980-2019'!$G$1:$G$16305,'[1]NBA-Data-1980-2019'!$B$1:$B$16305,$A210,'[1]NBA-Data-1980-2019'!$A$1:$A$16305,DD$9)</f>
        <v>3650000</v>
      </c>
      <c r="DE210" s="63">
        <f>SUMIFS('[1]NBA-Data-1980-2019'!$G$1:$G$16305,'[1]NBA-Data-1980-2019'!$B$1:$B$16305,$A210,'[1]NBA-Data-1980-2019'!$A$1:$A$16305,DE$9)</f>
        <v>1500000</v>
      </c>
      <c r="DF210" s="63">
        <f>SUMIFS('[1]NBA-Data-1980-2019'!$G$1:$G$16305,'[1]NBA-Data-1980-2019'!$B$1:$B$16305,$A210,'[1]NBA-Data-1980-2019'!$A$1:$A$16305,DF$9)</f>
        <v>0</v>
      </c>
      <c r="DG210" s="63">
        <f>SUMIFS('[1]NBA-Data-1980-2019'!$G$1:$G$16305,'[1]NBA-Data-1980-2019'!$B$1:$B$16305,$A210,'[1]NBA-Data-1980-2019'!$A$1:$A$16305,DG$9)</f>
        <v>0</v>
      </c>
      <c r="DH210" s="63">
        <f>SUMIFS('[1]NBA-Data-1980-2019'!$G$1:$G$16305,'[1]NBA-Data-1980-2019'!$B$1:$B$16305,$A210,'[1]NBA-Data-1980-2019'!$A$1:$A$16305,DH$9)</f>
        <v>2625000</v>
      </c>
      <c r="DI210" s="63">
        <f>SUMIFS('[1]NBA-Data-1980-2019'!$G$1:$G$16305,'[1]NBA-Data-1980-2019'!$B$1:$B$16305,$A210,'[1]NBA-Data-1980-2019'!$A$1:$A$16305,DI$9)</f>
        <v>2870000</v>
      </c>
      <c r="DJ210" s="63">
        <f>SUMIFS('[1]NBA-Data-1980-2019'!$G$1:$G$16305,'[1]NBA-Data-1980-2019'!$B$1:$B$16305,$A210,'[1]NBA-Data-1980-2019'!$A$1:$A$16305,DJ$9)</f>
        <v>3000000</v>
      </c>
      <c r="DK210" s="63">
        <f>SUMIFS('[1]NBA-Data-1980-2019'!$G$1:$G$16305,'[1]NBA-Data-1980-2019'!$B$1:$B$16305,$A210,'[1]NBA-Data-1980-2019'!$A$1:$A$16305,DK$9)</f>
        <v>1030000</v>
      </c>
      <c r="DL210" s="63">
        <f>SUMIFS('[1]NBA-Data-1980-2019'!$G$1:$G$16305,'[1]NBA-Data-1980-2019'!$B$1:$B$16305,$A210,'[1]NBA-Data-1980-2019'!$A$1:$A$16305,DL$9)</f>
        <v>1070000</v>
      </c>
      <c r="DM210" s="63">
        <f>SUMIFS('[1]NBA-Data-1980-2019'!$G$1:$G$16305,'[1]NBA-Data-1980-2019'!$B$1:$B$16305,$A210,'[1]NBA-Data-1980-2019'!$A$1:$A$16305,DM$9)</f>
        <v>1300000</v>
      </c>
      <c r="DN210" s="63">
        <f>SUMIFS('[1]NBA-Data-1980-2019'!$G$1:$G$16305,'[1]NBA-Data-1980-2019'!$B$1:$B$16305,$A210,'[1]NBA-Data-1980-2019'!$A$1:$A$16305,DN$9)</f>
        <v>0</v>
      </c>
      <c r="DO210" s="63">
        <f>SUMIFS('[1]NBA-Data-1980-2019'!$G$1:$G$16305,'[1]NBA-Data-1980-2019'!$B$1:$B$16305,$A210,'[1]NBA-Data-1980-2019'!$A$1:$A$16305,DO$9)</f>
        <v>0</v>
      </c>
      <c r="DP210" s="63">
        <f>SUMIFS('[1]NBA-Data-1980-2019'!$G$1:$G$16305,'[1]NBA-Data-1980-2019'!$B$1:$B$16305,$A210,'[1]NBA-Data-1980-2019'!$A$1:$A$16305,DP$9)</f>
        <v>0</v>
      </c>
      <c r="DQ210" s="63">
        <f>SUMIFS('[1]NBA-Data-1980-2019'!$G$1:$G$16305,'[1]NBA-Data-1980-2019'!$B$1:$B$16305,$A210,'[1]NBA-Data-1980-2019'!$A$1:$A$16305,DQ$9)</f>
        <v>0</v>
      </c>
      <c r="DR210" s="63">
        <f>SUMIFS('[1]NBA-Data-1980-2019'!$G$1:$G$16305,'[1]NBA-Data-1980-2019'!$B$1:$B$16305,$A210,'[1]NBA-Data-1980-2019'!$A$1:$A$16305,DR$9)</f>
        <v>0</v>
      </c>
      <c r="DS210" s="63">
        <f>SUMIFS('[1]NBA-Data-1980-2019'!$G$1:$G$16305,'[1]NBA-Data-1980-2019'!$B$1:$B$16305,$A210,'[1]NBA-Data-1980-2019'!$A$1:$A$16305,DS$9)</f>
        <v>0</v>
      </c>
      <c r="DT210" s="63">
        <f>SUMIFS('[1]NBA-Data-1980-2019'!$G$1:$G$16305,'[1]NBA-Data-1980-2019'!$B$1:$B$16305,$A210,'[1]NBA-Data-1980-2019'!$A$1:$A$16305,DT$9)</f>
        <v>0</v>
      </c>
      <c r="DU210" s="63">
        <f>SUMIFS('[1]NBA-Data-1980-2019'!$G$1:$G$16305,'[1]NBA-Data-1980-2019'!$B$1:$B$16305,$A210,'[1]NBA-Data-1980-2019'!$A$1:$A$16305,DU$9)</f>
        <v>0</v>
      </c>
      <c r="DV210" s="63">
        <f>SUMIFS('[1]NBA-Data-1980-2019'!$G$1:$G$16305,'[1]NBA-Data-1980-2019'!$B$1:$B$16305,$A210,'[1]NBA-Data-1980-2019'!$A$1:$A$16305,DV$9)</f>
        <v>0</v>
      </c>
      <c r="DW210" s="63">
        <f>SUMIFS('[1]NBA-Data-1980-2019'!$G$1:$G$16305,'[1]NBA-Data-1980-2019'!$B$1:$B$16305,$A210,'[1]NBA-Data-1980-2019'!$A$1:$A$16305,DW$9)</f>
        <v>0</v>
      </c>
      <c r="DX210" s="63">
        <f>SUMIFS('[1]NBA-Data-1980-2019'!$G$1:$G$16305,'[1]NBA-Data-1980-2019'!$B$1:$B$16305,$A210,'[1]NBA-Data-1980-2019'!$A$1:$A$16305,DX$9)</f>
        <v>0</v>
      </c>
      <c r="DY210" s="63">
        <f>SUMIFS('[1]NBA-Data-1980-2019'!$G$1:$G$16305,'[1]NBA-Data-1980-2019'!$B$1:$B$16305,$A210,'[1]NBA-Data-1980-2019'!$A$1:$A$16305,DY$9)</f>
        <v>0</v>
      </c>
      <c r="DZ210" s="63">
        <f>SUMIFS('[1]NBA-Data-1980-2019'!$G$1:$G$16305,'[1]NBA-Data-1980-2019'!$B$1:$B$16305,$A210,'[1]NBA-Data-1980-2019'!$A$1:$A$16305,DZ$9)</f>
        <v>0</v>
      </c>
      <c r="EA210" s="63">
        <f>SUMIFS('[1]NBA-Data-1980-2019'!$G$1:$G$16305,'[1]NBA-Data-1980-2019'!$B$1:$B$16305,$A210,'[1]NBA-Data-1980-2019'!$A$1:$A$16305,EA$9)</f>
        <v>0</v>
      </c>
      <c r="EB210" s="63">
        <f>SUMIFS('[1]NBA-Data-1980-2019'!$G$1:$G$16305,'[1]NBA-Data-1980-2019'!$B$1:$B$16305,$A210,'[1]NBA-Data-1980-2019'!$A$1:$A$16305,EB$9)</f>
        <v>0</v>
      </c>
      <c r="EC210" s="63">
        <f>SUMIFS('[1]NBA-Data-1980-2019'!$G$1:$G$16305,'[1]NBA-Data-1980-2019'!$B$1:$B$16305,$A210,'[1]NBA-Data-1980-2019'!$A$1:$A$16305,EC$9)</f>
        <v>0</v>
      </c>
      <c r="ED210" s="63">
        <f>SUMIFS('[1]NBA-Data-1980-2019'!$G$1:$G$16305,'[1]NBA-Data-1980-2019'!$B$1:$B$16305,$A210,'[1]NBA-Data-1980-2019'!$A$1:$A$16305,ED$9)</f>
        <v>0</v>
      </c>
      <c r="EH210" s="2" t="s">
        <v>1480</v>
      </c>
    </row>
    <row r="211" spans="1:165" x14ac:dyDescent="0.2">
      <c r="A211" s="2" t="s">
        <v>574</v>
      </c>
      <c r="B211" s="2" t="str" cm="1">
        <f t="array" ref="B211">_xlfn.XLOOKUP($A211&amp;B$5,'[1]NBA-Data-1980-2019'!$B$1:$B$16305&amp;'[1]NBA-Data-1980-2019'!$A$1:$A$16305,'[1]NBA-Data-1980-2019'!$D$1:$D$16305,"",0)</f>
        <v/>
      </c>
      <c r="C211" s="2" t="str" cm="1">
        <f t="array" ref="C211">_xlfn.XLOOKUP($A211&amp;C$5,'[1]NBA-Data-1980-2019'!$B$1:$B$16305&amp;'[1]NBA-Data-1980-2019'!$A$1:$A$16305,'[1]NBA-Data-1980-2019'!$D$1:$D$16305,"",0)</f>
        <v/>
      </c>
      <c r="D211" s="2" t="str" cm="1">
        <f t="array" ref="D211">_xlfn.XLOOKUP($A211&amp;D$5,'[1]NBA-Data-1980-2019'!$B$1:$B$16305&amp;'[1]NBA-Data-1980-2019'!$A$1:$A$16305,'[1]NBA-Data-1980-2019'!$D$1:$D$16305,"",0)</f>
        <v/>
      </c>
      <c r="E211" s="2" t="str" cm="1">
        <f t="array" ref="E211">_xlfn.XLOOKUP($A211&amp;E$5,'[1]NBA-Data-1980-2019'!$B$1:$B$16305&amp;'[1]NBA-Data-1980-2019'!$A$1:$A$16305,'[1]NBA-Data-1980-2019'!$D$1:$D$16305,"",0)</f>
        <v/>
      </c>
      <c r="F211" s="2" t="str" cm="1">
        <f t="array" ref="F211">_xlfn.XLOOKUP($A211&amp;F$5,'[1]NBA-Data-1980-2019'!$B$1:$B$16305&amp;'[1]NBA-Data-1980-2019'!$A$1:$A$16305,'[1]NBA-Data-1980-2019'!$D$1:$D$16305,"",0)</f>
        <v/>
      </c>
      <c r="G211" s="2" t="str" cm="1">
        <f t="array" ref="G211">_xlfn.XLOOKUP($A211&amp;G$5,'[1]NBA-Data-1980-2019'!$B$1:$B$16305&amp;'[1]NBA-Data-1980-2019'!$A$1:$A$16305,'[1]NBA-Data-1980-2019'!$D$1:$D$16305,"",0)</f>
        <v/>
      </c>
      <c r="H211" s="2" t="str" cm="1">
        <f t="array" ref="H211">_xlfn.XLOOKUP($A211&amp;H$5,'[1]NBA-Data-1980-2019'!$B$1:$B$16305&amp;'[1]NBA-Data-1980-2019'!$A$1:$A$16305,'[1]NBA-Data-1980-2019'!$D$1:$D$16305,"",0)</f>
        <v/>
      </c>
      <c r="I211" s="2" t="str" cm="1">
        <f t="array" ref="I211">_xlfn.XLOOKUP($A211&amp;I$5,'[1]NBA-Data-1980-2019'!$B$1:$B$16305&amp;'[1]NBA-Data-1980-2019'!$A$1:$A$16305,'[1]NBA-Data-1980-2019'!$D$1:$D$16305,"",0)</f>
        <v/>
      </c>
      <c r="J211" s="2" t="str" cm="1">
        <f t="array" ref="J211">_xlfn.XLOOKUP($A211&amp;J$5,'[1]NBA-Data-1980-2019'!$B$1:$B$16305&amp;'[1]NBA-Data-1980-2019'!$A$1:$A$16305,'[1]NBA-Data-1980-2019'!$D$1:$D$16305,"",0)</f>
        <v/>
      </c>
      <c r="K211" s="2" t="str" cm="1">
        <f t="array" ref="K211">_xlfn.XLOOKUP($A211&amp;K$5,'[1]NBA-Data-1980-2019'!$B$1:$B$16305&amp;'[1]NBA-Data-1980-2019'!$A$1:$A$16305,'[1]NBA-Data-1980-2019'!$D$1:$D$16305,"",0)</f>
        <v/>
      </c>
      <c r="L211" s="2" t="str" cm="1">
        <f t="array" ref="L211">_xlfn.XLOOKUP($A211&amp;L$5,'[1]NBA-Data-1980-2019'!$B$1:$B$16305&amp;'[1]NBA-Data-1980-2019'!$A$1:$A$16305,'[1]NBA-Data-1980-2019'!$D$1:$D$16305,"",0)</f>
        <v/>
      </c>
      <c r="M211" s="2" t="str" cm="1">
        <f t="array" ref="M211">_xlfn.XLOOKUP($A211&amp;M$5,'[1]NBA-Data-1980-2019'!$B$1:$B$16305&amp;'[1]NBA-Data-1980-2019'!$A$1:$A$16305,'[1]NBA-Data-1980-2019'!$D$1:$D$16305,"",0)</f>
        <v/>
      </c>
      <c r="N211" s="2" t="str" cm="1">
        <f t="array" ref="N211">_xlfn.XLOOKUP($A211&amp;N$5,'[1]NBA-Data-1980-2019'!$B$1:$B$16305&amp;'[1]NBA-Data-1980-2019'!$A$1:$A$16305,'[1]NBA-Data-1980-2019'!$D$1:$D$16305,"",0)</f>
        <v/>
      </c>
      <c r="O211" s="2" t="str" cm="1">
        <f t="array" ref="O211">_xlfn.XLOOKUP($A211&amp;O$5,'[1]NBA-Data-1980-2019'!$B$1:$B$16305&amp;'[1]NBA-Data-1980-2019'!$A$1:$A$16305,'[1]NBA-Data-1980-2019'!$D$1:$D$16305,"",0)</f>
        <v/>
      </c>
      <c r="P211" s="2" t="str" cm="1">
        <f t="array" ref="P211">_xlfn.XLOOKUP($A211&amp;P$5,'[1]NBA-Data-1980-2019'!$B$1:$B$16305&amp;'[1]NBA-Data-1980-2019'!$A$1:$A$16305,'[1]NBA-Data-1980-2019'!$D$1:$D$16305,"",0)</f>
        <v/>
      </c>
      <c r="Q211" s="2" t="str" cm="1">
        <f t="array" ref="Q211">_xlfn.XLOOKUP($A211&amp;Q$5,'[1]NBA-Data-1980-2019'!$B$1:$B$16305&amp;'[1]NBA-Data-1980-2019'!$A$1:$A$16305,'[1]NBA-Data-1980-2019'!$D$1:$D$16305,"",0)</f>
        <v/>
      </c>
      <c r="R211" s="2" t="str" cm="1">
        <f t="array" ref="R211">_xlfn.XLOOKUP($A211&amp;R$5,'[1]NBA-Data-1980-2019'!$B$1:$B$16305&amp;'[1]NBA-Data-1980-2019'!$A$1:$A$16305,'[1]NBA-Data-1980-2019'!$D$1:$D$16305,"",0)</f>
        <v/>
      </c>
      <c r="S211" s="2" t="str" cm="1">
        <f t="array" ref="S211">_xlfn.XLOOKUP($A211&amp;S$5,'[1]NBA-Data-1980-2019'!$B$1:$B$16305&amp;'[1]NBA-Data-1980-2019'!$A$1:$A$16305,'[1]NBA-Data-1980-2019'!$D$1:$D$16305,"",0)</f>
        <v/>
      </c>
      <c r="T211" s="2" t="str" cm="1">
        <f t="array" ref="T211">_xlfn.XLOOKUP($A211&amp;T$5,'[1]NBA-Data-1980-2019'!$B$1:$B$16305&amp;'[1]NBA-Data-1980-2019'!$A$1:$A$16305,'[1]NBA-Data-1980-2019'!$D$1:$D$16305,"",0)</f>
        <v/>
      </c>
      <c r="U211" s="2" t="str" cm="1">
        <f t="array" ref="U211">_xlfn.XLOOKUP($A211&amp;U$5,'[1]NBA-Data-1980-2019'!$B$1:$B$16305&amp;'[1]NBA-Data-1980-2019'!$A$1:$A$16305,'[1]NBA-Data-1980-2019'!$D$1:$D$16305,"",0)</f>
        <v/>
      </c>
      <c r="V211" s="2" t="str" cm="1">
        <f t="array" ref="V211">_xlfn.XLOOKUP($A211&amp;V$5,'[1]NBA-Data-1980-2019'!$B$1:$B$16305&amp;'[1]NBA-Data-1980-2019'!$A$1:$A$16305,'[1]NBA-Data-1980-2019'!$D$1:$D$16305,"",0)</f>
        <v/>
      </c>
      <c r="W211" s="2" t="str" cm="1">
        <f t="array" ref="W211">_xlfn.XLOOKUP($A211&amp;W$5,'[1]NBA-Data-1980-2019'!$B$1:$B$16305&amp;'[1]NBA-Data-1980-2019'!$A$1:$A$16305,'[1]NBA-Data-1980-2019'!$D$1:$D$16305,"",0)</f>
        <v/>
      </c>
      <c r="X211" s="2" t="str" cm="1">
        <f t="array" ref="X211">_xlfn.XLOOKUP($A211&amp;X$5,'[1]NBA-Data-1980-2019'!$B$1:$B$16305&amp;'[1]NBA-Data-1980-2019'!$A$1:$A$16305,'[1]NBA-Data-1980-2019'!$D$1:$D$16305,"",0)</f>
        <v/>
      </c>
      <c r="Y211" s="2" t="str" cm="1">
        <f t="array" ref="Y211">_xlfn.XLOOKUP($A211&amp;Y$5,'[1]NBA-Data-1980-2019'!$B$1:$B$16305&amp;'[1]NBA-Data-1980-2019'!$A$1:$A$16305,'[1]NBA-Data-1980-2019'!$D$1:$D$16305,"",0)</f>
        <v/>
      </c>
      <c r="Z211" s="2" t="str" cm="1">
        <f t="array" ref="Z211">_xlfn.XLOOKUP($A211&amp;Z$5,'[1]NBA-Data-1980-2019'!$B$1:$B$16305&amp;'[1]NBA-Data-1980-2019'!$A$1:$A$16305,'[1]NBA-Data-1980-2019'!$D$1:$D$16305,"",0)</f>
        <v/>
      </c>
      <c r="AA211" s="2" t="str" cm="1">
        <f t="array" ref="AA211">_xlfn.XLOOKUP($A211&amp;AA$5,'[1]NBA-Data-1980-2019'!$B$1:$B$16305&amp;'[1]NBA-Data-1980-2019'!$A$1:$A$16305,'[1]NBA-Data-1980-2019'!$D$1:$D$16305,"",0)</f>
        <v>GSW</v>
      </c>
      <c r="AB211" s="2" t="str" cm="1">
        <f t="array" ref="AB211">_xlfn.XLOOKUP($A211&amp;AB$5,'[1]NBA-Data-1980-2019'!$B$1:$B$16305&amp;'[1]NBA-Data-1980-2019'!$A$1:$A$16305,'[1]NBA-Data-1980-2019'!$D$1:$D$16305,"",0)</f>
        <v>GSW</v>
      </c>
      <c r="AC211" s="2" t="str" cm="1">
        <f t="array" ref="AC211">_xlfn.XLOOKUP($A211&amp;AC$5,'[1]NBA-Data-1980-2019'!$B$1:$B$16305&amp;'[1]NBA-Data-1980-2019'!$A$1:$A$16305,'[1]NBA-Data-1980-2019'!$D$1:$D$16305,"",0)</f>
        <v>GSW</v>
      </c>
      <c r="AD211" s="2" t="str" cm="1">
        <f t="array" ref="AD211">_xlfn.XLOOKUP($A211&amp;AD$5,'[1]NBA-Data-1980-2019'!$B$1:$B$16305&amp;'[1]NBA-Data-1980-2019'!$A$1:$A$16305,'[1]NBA-Data-1980-2019'!$D$1:$D$16305,"",0)</f>
        <v>GSW</v>
      </c>
      <c r="AE211" s="2" t="str" cm="1">
        <f t="array" ref="AE211">_xlfn.XLOOKUP($A211&amp;AE$5,'[1]NBA-Data-1980-2019'!$B$1:$B$16305&amp;'[1]NBA-Data-1980-2019'!$A$1:$A$16305,'[1]NBA-Data-1980-2019'!$D$1:$D$16305,"",0)</f>
        <v/>
      </c>
      <c r="AF211" s="2" t="str" cm="1">
        <f t="array" ref="AF211">_xlfn.XLOOKUP($A211&amp;AF$5,'[1]NBA-Data-1980-2019'!$B$1:$B$16305&amp;'[1]NBA-Data-1980-2019'!$A$1:$A$16305,'[1]NBA-Data-1980-2019'!$D$1:$D$16305,"",0)</f>
        <v/>
      </c>
      <c r="AG211" s="2" t="str" cm="1">
        <f t="array" ref="AG211">_xlfn.XLOOKUP($A211&amp;AG$5,'[1]NBA-Data-1980-2019'!$B$1:$B$16305&amp;'[1]NBA-Data-1980-2019'!$A$1:$A$16305,'[1]NBA-Data-1980-2019'!$D$1:$D$16305,"",0)</f>
        <v/>
      </c>
      <c r="AH211" s="2" t="str" cm="1">
        <f t="array" ref="AH211">_xlfn.XLOOKUP($A211&amp;AH$5,'[1]NBA-Data-1980-2019'!$B$1:$B$16305&amp;'[1]NBA-Data-1980-2019'!$A$1:$A$16305,'[1]NBA-Data-1980-2019'!$H$1:$H$16305,"",0)</f>
        <v/>
      </c>
      <c r="AI211" s="2" t="str" cm="1">
        <f t="array" ref="AI211">_xlfn.XLOOKUP($A211&amp;AI$5,'[1]NBA-Data-1980-2019'!$B$1:$B$16305&amp;'[1]NBA-Data-1980-2019'!$A$1:$A$16305,'[1]NBA-Data-1980-2019'!$H$1:$H$16305,"",0)</f>
        <v/>
      </c>
      <c r="AJ211" s="2" t="str" cm="1">
        <f t="array" ref="AJ211">_xlfn.XLOOKUP($A211&amp;AJ$5,'[1]NBA-Data-1980-2019'!$B$1:$B$16305&amp;'[1]NBA-Data-1980-2019'!$A$1:$A$16305,'[1]NBA-Data-1980-2019'!$H$1:$H$16305,"",0)</f>
        <v/>
      </c>
      <c r="AK211" s="2" t="str" cm="1">
        <f t="array" ref="AK211">_xlfn.XLOOKUP($A211&amp;AK$5,'[1]NBA-Data-1980-2019'!$B$1:$B$16305&amp;'[1]NBA-Data-1980-2019'!$A$1:$A$16305,'[1]NBA-Data-1980-2019'!$H$1:$H$16305,"",0)</f>
        <v/>
      </c>
      <c r="AL211" s="2" t="str" cm="1">
        <f t="array" ref="AL211">_xlfn.XLOOKUP($A211&amp;AL$5,'[1]NBA-Data-1980-2019'!$B$1:$B$16305&amp;'[1]NBA-Data-1980-2019'!$A$1:$A$16305,'[1]NBA-Data-1980-2019'!$H$1:$H$16305,"",0)</f>
        <v/>
      </c>
      <c r="AM211" s="2" t="str" cm="1">
        <f t="array" ref="AM211">_xlfn.XLOOKUP($A211&amp;AM$5,'[1]NBA-Data-1980-2019'!$B$1:$B$16305&amp;'[1]NBA-Data-1980-2019'!$A$1:$A$16305,'[1]NBA-Data-1980-2019'!$H$1:$H$16305,"",0)</f>
        <v/>
      </c>
      <c r="AN211" s="2" t="str" cm="1">
        <f t="array" ref="AN211">_xlfn.XLOOKUP($A211&amp;AN$5,'[1]NBA-Data-1980-2019'!$B$1:$B$16305&amp;'[1]NBA-Data-1980-2019'!$A$1:$A$16305,'[1]NBA-Data-1980-2019'!$H$1:$H$16305,"",0)</f>
        <v/>
      </c>
      <c r="AO211" s="2" t="str" cm="1">
        <f t="array" ref="AO211">_xlfn.XLOOKUP($A211&amp;AO$5,'[1]NBA-Data-1980-2019'!$B$1:$B$16305&amp;'[1]NBA-Data-1980-2019'!$A$1:$A$16305,'[1]NBA-Data-1980-2019'!$H$1:$H$16305,"",0)</f>
        <v/>
      </c>
      <c r="AP211" s="2" t="str" cm="1">
        <f t="array" ref="AP211">_xlfn.XLOOKUP($A211&amp;AP$5,'[1]NBA-Data-1980-2019'!$B$1:$B$16305&amp;'[1]NBA-Data-1980-2019'!$A$1:$A$16305,'[1]NBA-Data-1980-2019'!$H$1:$H$16305,"",0)</f>
        <v/>
      </c>
      <c r="AQ211" s="2" t="str" cm="1">
        <f t="array" ref="AQ211">_xlfn.XLOOKUP($A211&amp;AQ$5,'[1]NBA-Data-1980-2019'!$B$1:$B$16305&amp;'[1]NBA-Data-1980-2019'!$A$1:$A$16305,'[1]NBA-Data-1980-2019'!$H$1:$H$16305,"",0)</f>
        <v/>
      </c>
      <c r="AR211" s="2" t="str" cm="1">
        <f t="array" ref="AR211">_xlfn.XLOOKUP($A211&amp;AR$5,'[1]NBA-Data-1980-2019'!$B$1:$B$16305&amp;'[1]NBA-Data-1980-2019'!$A$1:$A$16305,'[1]NBA-Data-1980-2019'!$H$1:$H$16305,"",0)</f>
        <v/>
      </c>
      <c r="AS211" s="2" t="str" cm="1">
        <f t="array" ref="AS211">_xlfn.XLOOKUP($A211&amp;AS$5,'[1]NBA-Data-1980-2019'!$B$1:$B$16305&amp;'[1]NBA-Data-1980-2019'!$A$1:$A$16305,'[1]NBA-Data-1980-2019'!$H$1:$H$16305,"",0)</f>
        <v/>
      </c>
      <c r="AT211" s="2" t="str" cm="1">
        <f t="array" ref="AT211">_xlfn.XLOOKUP($A211&amp;AT$5,'[1]NBA-Data-1980-2019'!$B$1:$B$16305&amp;'[1]NBA-Data-1980-2019'!$A$1:$A$16305,'[1]NBA-Data-1980-2019'!$H$1:$H$16305,"",0)</f>
        <v/>
      </c>
      <c r="AU211" s="2" t="str" cm="1">
        <f t="array" ref="AU211">_xlfn.XLOOKUP($A211&amp;AU$5,'[1]NBA-Data-1980-2019'!$B$1:$B$16305&amp;'[1]NBA-Data-1980-2019'!$A$1:$A$16305,'[1]NBA-Data-1980-2019'!$H$1:$H$16305,"",0)</f>
        <v/>
      </c>
      <c r="AV211" s="2" t="str" cm="1">
        <f t="array" ref="AV211">_xlfn.XLOOKUP($A211&amp;AV$5,'[1]NBA-Data-1980-2019'!$B$1:$B$16305&amp;'[1]NBA-Data-1980-2019'!$A$1:$A$16305,'[1]NBA-Data-1980-2019'!$H$1:$H$16305,"",0)</f>
        <v/>
      </c>
      <c r="AW211" s="2" t="str" cm="1">
        <f t="array" ref="AW211">_xlfn.XLOOKUP($A211&amp;AW$5,'[1]NBA-Data-1980-2019'!$B$1:$B$16305&amp;'[1]NBA-Data-1980-2019'!$A$1:$A$16305,'[1]NBA-Data-1980-2019'!$H$1:$H$16305,"",0)</f>
        <v/>
      </c>
      <c r="AX211" s="2" t="str" cm="1">
        <f t="array" ref="AX211">_xlfn.XLOOKUP($A211&amp;AX$5,'[1]NBA-Data-1980-2019'!$B$1:$B$16305&amp;'[1]NBA-Data-1980-2019'!$A$1:$A$16305,'[1]NBA-Data-1980-2019'!$H$1:$H$16305,"",0)</f>
        <v/>
      </c>
      <c r="AY211" s="2" t="str" cm="1">
        <f t="array" ref="AY211">_xlfn.XLOOKUP($A211&amp;AY$5,'[1]NBA-Data-1980-2019'!$B$1:$B$16305&amp;'[1]NBA-Data-1980-2019'!$A$1:$A$16305,'[1]NBA-Data-1980-2019'!$H$1:$H$16305,"",0)</f>
        <v/>
      </c>
      <c r="AZ211" s="2" t="str" cm="1">
        <f t="array" ref="AZ211">_xlfn.XLOOKUP($A211&amp;AZ$5,'[1]NBA-Data-1980-2019'!$B$1:$B$16305&amp;'[1]NBA-Data-1980-2019'!$A$1:$A$16305,'[1]NBA-Data-1980-2019'!$H$1:$H$16305,"",0)</f>
        <v/>
      </c>
      <c r="BA211" s="2" t="str" cm="1">
        <f t="array" ref="BA211">_xlfn.XLOOKUP($A211&amp;BA$5,'[1]NBA-Data-1980-2019'!$B$1:$B$16305&amp;'[1]NBA-Data-1980-2019'!$A$1:$A$16305,'[1]NBA-Data-1980-2019'!$H$1:$H$16305,"",0)</f>
        <v/>
      </c>
      <c r="BB211" s="2" t="str" cm="1">
        <f t="array" ref="BB211">_xlfn.XLOOKUP($A211&amp;BB$5,'[1]NBA-Data-1980-2019'!$B$1:$B$16305&amp;'[1]NBA-Data-1980-2019'!$A$1:$A$16305,'[1]NBA-Data-1980-2019'!$H$1:$H$16305,"",0)</f>
        <v/>
      </c>
      <c r="BC211" s="2" t="str" cm="1">
        <f t="array" ref="BC211">_xlfn.XLOOKUP($A211&amp;BC$5,'[1]NBA-Data-1980-2019'!$B$1:$B$16305&amp;'[1]NBA-Data-1980-2019'!$A$1:$A$16305,'[1]NBA-Data-1980-2019'!$H$1:$H$16305,"",0)</f>
        <v/>
      </c>
      <c r="BD211" s="2" t="str" cm="1">
        <f t="array" ref="BD211">_xlfn.XLOOKUP($A211&amp;BD$5,'[1]NBA-Data-1980-2019'!$B$1:$B$16305&amp;'[1]NBA-Data-1980-2019'!$A$1:$A$16305,'[1]NBA-Data-1980-2019'!$H$1:$H$16305,"",0)</f>
        <v/>
      </c>
      <c r="BE211" s="2" t="str" cm="1">
        <f t="array" ref="BE211">_xlfn.XLOOKUP($A211&amp;BE$5,'[1]NBA-Data-1980-2019'!$B$1:$B$16305&amp;'[1]NBA-Data-1980-2019'!$A$1:$A$16305,'[1]NBA-Data-1980-2019'!$H$1:$H$16305,"",0)</f>
        <v/>
      </c>
      <c r="BF211" s="2" t="str" cm="1">
        <f t="array" ref="BF211">_xlfn.XLOOKUP($A211&amp;BF$5,'[1]NBA-Data-1980-2019'!$B$1:$B$16305&amp;'[1]NBA-Data-1980-2019'!$A$1:$A$16305,'[1]NBA-Data-1980-2019'!$H$1:$H$16305,"",0)</f>
        <v/>
      </c>
      <c r="BG211" s="2" cm="1">
        <f t="array" ref="BG211">_xlfn.XLOOKUP($A211&amp;BG$5,'[1]NBA-Data-1980-2019'!$B$1:$B$16305&amp;'[1]NBA-Data-1980-2019'!$A$1:$A$16305,'[1]NBA-Data-1980-2019'!$H$1:$H$16305,"",0)</f>
        <v>21</v>
      </c>
      <c r="BH211" s="2" cm="1">
        <f t="array" ref="BH211">_xlfn.XLOOKUP($A211&amp;BH$5,'[1]NBA-Data-1980-2019'!$B$1:$B$16305&amp;'[1]NBA-Data-1980-2019'!$A$1:$A$16305,'[1]NBA-Data-1980-2019'!$H$1:$H$16305,"",0)</f>
        <v>445.20000000000005</v>
      </c>
      <c r="BI211" s="2" cm="1">
        <f t="array" ref="BI211">_xlfn.XLOOKUP($A211&amp;BI$5,'[1]NBA-Data-1980-2019'!$B$1:$B$16305&amp;'[1]NBA-Data-1980-2019'!$A$1:$A$16305,'[1]NBA-Data-1980-2019'!$H$1:$H$16305,"",0)</f>
        <v>910.80000000000007</v>
      </c>
      <c r="BJ211" s="2" cm="1">
        <f t="array" ref="BJ211">_xlfn.XLOOKUP($A211&amp;BJ$5,'[1]NBA-Data-1980-2019'!$B$1:$B$16305&amp;'[1]NBA-Data-1980-2019'!$A$1:$A$16305,'[1]NBA-Data-1980-2019'!$H$1:$H$16305,"",0)</f>
        <v>1480</v>
      </c>
      <c r="BK211" s="2" t="str" cm="1">
        <f t="array" ref="BK211">_xlfn.XLOOKUP($A211&amp;BK$5,'[1]NBA-Data-1980-2019'!$B$1:$B$16305&amp;'[1]NBA-Data-1980-2019'!$A$1:$A$16305,'[1]NBA-Data-1980-2019'!$H$1:$H$16305,"",0)</f>
        <v/>
      </c>
      <c r="BL211" s="2" t="str" cm="1">
        <f t="array" ref="BL211">_xlfn.XLOOKUP($A211&amp;BL$5,'[1]NBA-Data-1980-2019'!$B$1:$B$16305&amp;'[1]NBA-Data-1980-2019'!$A$1:$A$16305,'[1]NBA-Data-1980-2019'!$H$1:$H$16305,"",0)</f>
        <v/>
      </c>
      <c r="BM211" s="2" t="str" cm="1">
        <f t="array" ref="BM211">_xlfn.XLOOKUP($A211&amp;BM$5,'[1]NBA-Data-1980-2019'!$B$1:$B$16305&amp;'[1]NBA-Data-1980-2019'!$A$1:$A$16305,'[1]NBA-Data-1980-2019'!$H$1:$H$16305,"",0)</f>
        <v/>
      </c>
      <c r="BN211" s="2" t="str" cm="1">
        <f t="array" ref="BN211">_xlfn.XLOOKUP($A211&amp;BN$5,'[1]NBA-Data-1980-2019'!$B$1:$B$16305&amp;'[1]NBA-Data-1980-2019'!$A$1:$A$16305,'[1]NBA-Data-1980-2019'!$F$1:$F$16305,"",0)</f>
        <v/>
      </c>
      <c r="BO211" s="2" t="str" cm="1">
        <f t="array" ref="BO211">_xlfn.XLOOKUP($A211&amp;BO$5,'[1]NBA-Data-1980-2019'!$B$1:$B$16305&amp;'[1]NBA-Data-1980-2019'!$A$1:$A$16305,'[1]NBA-Data-1980-2019'!$F$1:$F$16305,"",0)</f>
        <v/>
      </c>
      <c r="BP211" s="2" t="str" cm="1">
        <f t="array" ref="BP211">_xlfn.XLOOKUP($A211&amp;BP$5,'[1]NBA-Data-1980-2019'!$B$1:$B$16305&amp;'[1]NBA-Data-1980-2019'!$A$1:$A$16305,'[1]NBA-Data-1980-2019'!$F$1:$F$16305,"",0)</f>
        <v/>
      </c>
      <c r="BQ211" s="2" t="str" cm="1">
        <f t="array" ref="BQ211">_xlfn.XLOOKUP($A211&amp;BQ$5,'[1]NBA-Data-1980-2019'!$B$1:$B$16305&amp;'[1]NBA-Data-1980-2019'!$A$1:$A$16305,'[1]NBA-Data-1980-2019'!$F$1:$F$16305,"",0)</f>
        <v/>
      </c>
      <c r="BR211" s="2" t="str" cm="1">
        <f t="array" ref="BR211">_xlfn.XLOOKUP($A211&amp;BR$5,'[1]NBA-Data-1980-2019'!$B$1:$B$16305&amp;'[1]NBA-Data-1980-2019'!$A$1:$A$16305,'[1]NBA-Data-1980-2019'!$F$1:$F$16305,"",0)</f>
        <v/>
      </c>
      <c r="BS211" s="2" t="str" cm="1">
        <f t="array" ref="BS211">_xlfn.XLOOKUP($A211&amp;BS$5,'[1]NBA-Data-1980-2019'!$B$1:$B$16305&amp;'[1]NBA-Data-1980-2019'!$A$1:$A$16305,'[1]NBA-Data-1980-2019'!$F$1:$F$16305,"",0)</f>
        <v/>
      </c>
      <c r="BT211" s="2" t="str" cm="1">
        <f t="array" ref="BT211">_xlfn.XLOOKUP($A211&amp;BT$5,'[1]NBA-Data-1980-2019'!$B$1:$B$16305&amp;'[1]NBA-Data-1980-2019'!$A$1:$A$16305,'[1]NBA-Data-1980-2019'!$F$1:$F$16305,"",0)</f>
        <v/>
      </c>
      <c r="BU211" s="2" t="str" cm="1">
        <f t="array" ref="BU211">_xlfn.XLOOKUP($A211&amp;BU$5,'[1]NBA-Data-1980-2019'!$B$1:$B$16305&amp;'[1]NBA-Data-1980-2019'!$A$1:$A$16305,'[1]NBA-Data-1980-2019'!$F$1:$F$16305,"",0)</f>
        <v/>
      </c>
      <c r="BV211" s="2" t="str" cm="1">
        <f t="array" ref="BV211">_xlfn.XLOOKUP($A211&amp;BV$5,'[1]NBA-Data-1980-2019'!$B$1:$B$16305&amp;'[1]NBA-Data-1980-2019'!$A$1:$A$16305,'[1]NBA-Data-1980-2019'!$F$1:$F$16305,"",0)</f>
        <v/>
      </c>
      <c r="BW211" s="2" t="str" cm="1">
        <f t="array" ref="BW211">_xlfn.XLOOKUP($A211&amp;BW$5,'[1]NBA-Data-1980-2019'!$B$1:$B$16305&amp;'[1]NBA-Data-1980-2019'!$A$1:$A$16305,'[1]NBA-Data-1980-2019'!$F$1:$F$16305,"",0)</f>
        <v/>
      </c>
      <c r="BX211" s="2" t="str" cm="1">
        <f t="array" ref="BX211">_xlfn.XLOOKUP($A211&amp;BX$5,'[1]NBA-Data-1980-2019'!$B$1:$B$16305&amp;'[1]NBA-Data-1980-2019'!$A$1:$A$16305,'[1]NBA-Data-1980-2019'!$F$1:$F$16305,"",0)</f>
        <v/>
      </c>
      <c r="BY211" s="2" t="str" cm="1">
        <f t="array" ref="BY211">_xlfn.XLOOKUP($A211&amp;BY$5,'[1]NBA-Data-1980-2019'!$B$1:$B$16305&amp;'[1]NBA-Data-1980-2019'!$A$1:$A$16305,'[1]NBA-Data-1980-2019'!$F$1:$F$16305,"",0)</f>
        <v/>
      </c>
      <c r="BZ211" s="2" t="str" cm="1">
        <f t="array" ref="BZ211">_xlfn.XLOOKUP($A211&amp;BZ$5,'[1]NBA-Data-1980-2019'!$B$1:$B$16305&amp;'[1]NBA-Data-1980-2019'!$A$1:$A$16305,'[1]NBA-Data-1980-2019'!$F$1:$F$16305,"",0)</f>
        <v/>
      </c>
      <c r="CA211" s="2" t="str" cm="1">
        <f t="array" ref="CA211">_xlfn.XLOOKUP($A211&amp;CA$5,'[1]NBA-Data-1980-2019'!$B$1:$B$16305&amp;'[1]NBA-Data-1980-2019'!$A$1:$A$16305,'[1]NBA-Data-1980-2019'!$F$1:$F$16305,"",0)</f>
        <v/>
      </c>
      <c r="CB211" s="2" t="str" cm="1">
        <f t="array" ref="CB211">_xlfn.XLOOKUP($A211&amp;CB$5,'[1]NBA-Data-1980-2019'!$B$1:$B$16305&amp;'[1]NBA-Data-1980-2019'!$A$1:$A$16305,'[1]NBA-Data-1980-2019'!$F$1:$F$16305,"",0)</f>
        <v/>
      </c>
      <c r="CC211" s="2" t="str" cm="1">
        <f t="array" ref="CC211">_xlfn.XLOOKUP($A211&amp;CC$5,'[1]NBA-Data-1980-2019'!$B$1:$B$16305&amp;'[1]NBA-Data-1980-2019'!$A$1:$A$16305,'[1]NBA-Data-1980-2019'!$F$1:$F$16305,"",0)</f>
        <v/>
      </c>
      <c r="CD211" s="2" t="str" cm="1">
        <f t="array" ref="CD211">_xlfn.XLOOKUP($A211&amp;CD$5,'[1]NBA-Data-1980-2019'!$B$1:$B$16305&amp;'[1]NBA-Data-1980-2019'!$A$1:$A$16305,'[1]NBA-Data-1980-2019'!$F$1:$F$16305,"",0)</f>
        <v/>
      </c>
      <c r="CE211" s="2" t="str" cm="1">
        <f t="array" ref="CE211">_xlfn.XLOOKUP($A211&amp;CE$5,'[1]NBA-Data-1980-2019'!$B$1:$B$16305&amp;'[1]NBA-Data-1980-2019'!$A$1:$A$16305,'[1]NBA-Data-1980-2019'!$F$1:$F$16305,"",0)</f>
        <v/>
      </c>
      <c r="CF211" s="2" t="str" cm="1">
        <f t="array" ref="CF211">_xlfn.XLOOKUP($A211&amp;CF$5,'[1]NBA-Data-1980-2019'!$B$1:$B$16305&amp;'[1]NBA-Data-1980-2019'!$A$1:$A$16305,'[1]NBA-Data-1980-2019'!$F$1:$F$16305,"",0)</f>
        <v/>
      </c>
      <c r="CG211" s="2" t="str" cm="1">
        <f t="array" ref="CG211">_xlfn.XLOOKUP($A211&amp;CG$5,'[1]NBA-Data-1980-2019'!$B$1:$B$16305&amp;'[1]NBA-Data-1980-2019'!$A$1:$A$16305,'[1]NBA-Data-1980-2019'!$F$1:$F$16305,"",0)</f>
        <v/>
      </c>
      <c r="CH211" s="2" t="str" cm="1">
        <f t="array" ref="CH211">_xlfn.XLOOKUP($A211&amp;CH$5,'[1]NBA-Data-1980-2019'!$B$1:$B$16305&amp;'[1]NBA-Data-1980-2019'!$A$1:$A$16305,'[1]NBA-Data-1980-2019'!$F$1:$F$16305,"",0)</f>
        <v/>
      </c>
      <c r="CI211" s="2" t="str" cm="1">
        <f t="array" ref="CI211">_xlfn.XLOOKUP($A211&amp;CI$5,'[1]NBA-Data-1980-2019'!$B$1:$B$16305&amp;'[1]NBA-Data-1980-2019'!$A$1:$A$16305,'[1]NBA-Data-1980-2019'!$F$1:$F$16305,"",0)</f>
        <v/>
      </c>
      <c r="CJ211" s="2" t="str" cm="1">
        <f t="array" ref="CJ211">_xlfn.XLOOKUP($A211&amp;CJ$5,'[1]NBA-Data-1980-2019'!$B$1:$B$16305&amp;'[1]NBA-Data-1980-2019'!$A$1:$A$16305,'[1]NBA-Data-1980-2019'!$F$1:$F$16305,"",0)</f>
        <v/>
      </c>
      <c r="CK211" s="2" t="str" cm="1">
        <f t="array" ref="CK211">_xlfn.XLOOKUP($A211&amp;CK$5,'[1]NBA-Data-1980-2019'!$B$1:$B$16305&amp;'[1]NBA-Data-1980-2019'!$A$1:$A$16305,'[1]NBA-Data-1980-2019'!$F$1:$F$16305,"",0)</f>
        <v/>
      </c>
      <c r="CL211" s="2" t="str" cm="1">
        <f t="array" ref="CL211">_xlfn.XLOOKUP($A211&amp;CL$5,'[1]NBA-Data-1980-2019'!$B$1:$B$16305&amp;'[1]NBA-Data-1980-2019'!$A$1:$A$16305,'[1]NBA-Data-1980-2019'!$F$1:$F$16305,"",0)</f>
        <v/>
      </c>
      <c r="CM211" s="2" cm="1">
        <f t="array" ref="CM211">_xlfn.XLOOKUP($A211&amp;CM$5,'[1]NBA-Data-1980-2019'!$B$1:$B$16305&amp;'[1]NBA-Data-1980-2019'!$A$1:$A$16305,'[1]NBA-Data-1980-2019'!$F$1:$F$16305,"",0)</f>
        <v>18.600000000000001</v>
      </c>
      <c r="CN211" s="2" cm="1">
        <f t="array" ref="CN211">_xlfn.XLOOKUP($A211&amp;CN$5,'[1]NBA-Data-1980-2019'!$B$1:$B$16305&amp;'[1]NBA-Data-1980-2019'!$A$1:$A$16305,'[1]NBA-Data-1980-2019'!$F$1:$F$16305,"",0)</f>
        <v>13.4</v>
      </c>
      <c r="CO211" s="2" cm="1">
        <f t="array" ref="CO211">_xlfn.XLOOKUP($A211&amp;CO$5,'[1]NBA-Data-1980-2019'!$B$1:$B$16305&amp;'[1]NBA-Data-1980-2019'!$A$1:$A$16305,'[1]NBA-Data-1980-2019'!$F$1:$F$16305,"",0)</f>
        <v>14.8</v>
      </c>
      <c r="CP211" s="2" cm="1">
        <f t="array" ref="CP211">_xlfn.XLOOKUP($A211&amp;CP$5,'[1]NBA-Data-1980-2019'!$B$1:$B$16305&amp;'[1]NBA-Data-1980-2019'!$A$1:$A$16305,'[1]NBA-Data-1980-2019'!$F$1:$F$16305,"",0)</f>
        <v>17.3</v>
      </c>
      <c r="CQ211" s="2" t="str" cm="1">
        <f t="array" ref="CQ211">_xlfn.XLOOKUP($A211&amp;CQ$5,'[1]NBA-Data-1980-2019'!$B$1:$B$16305&amp;'[1]NBA-Data-1980-2019'!$A$1:$A$16305,'[1]NBA-Data-1980-2019'!$F$1:$F$16305,"",0)</f>
        <v/>
      </c>
      <c r="CR211" s="2" t="str" cm="1">
        <f t="array" ref="CR211">_xlfn.XLOOKUP($A211&amp;CR$5,'[1]NBA-Data-1980-2019'!$B$1:$B$16305&amp;'[1]NBA-Data-1980-2019'!$A$1:$A$16305,'[1]NBA-Data-1980-2019'!$F$1:$F$16305,"",0)</f>
        <v/>
      </c>
      <c r="CS211" s="2" t="str" cm="1">
        <f t="array" ref="CS211">_xlfn.XLOOKUP($A211&amp;CS$5,'[1]NBA-Data-1980-2019'!$B$1:$B$16305&amp;'[1]NBA-Data-1980-2019'!$A$1:$A$16305,'[1]NBA-Data-1980-2019'!$F$1:$F$16305,"",0)</f>
        <v/>
      </c>
      <c r="CU211" s="2" t="str">
        <f>_xlfn.XLOOKUP($A211,TEAMS!$G$1:$G$839,TEAMS!$H$1:$H$839,"",0)</f>
        <v>C</v>
      </c>
      <c r="CV211" s="2" t="str">
        <f>_xlfn.XLOOKUP($CU211,DASHBOARD!$B$22:$B$27,DASHBOARD!$C$22:$C$27,"",0)</f>
        <v>CENTER</v>
      </c>
      <c r="CY211" s="63">
        <f>SUMIFS('[1]NBA-Data-1980-2019'!$G$1:$G$16305,'[1]NBA-Data-1980-2019'!$B$1:$B$16305,$A211,'[1]NBA-Data-1980-2019'!$A$1:$A$16305,CY$9)</f>
        <v>0</v>
      </c>
      <c r="CZ211" s="63">
        <f>SUMIFS('[1]NBA-Data-1980-2019'!$G$1:$G$16305,'[1]NBA-Data-1980-2019'!$B$1:$B$16305,$A211,'[1]NBA-Data-1980-2019'!$A$1:$A$16305,CZ$9)</f>
        <v>0</v>
      </c>
      <c r="DA211" s="63">
        <f>SUMIFS('[1]NBA-Data-1980-2019'!$G$1:$G$16305,'[1]NBA-Data-1980-2019'!$B$1:$B$16305,$A211,'[1]NBA-Data-1980-2019'!$A$1:$A$16305,DA$9)</f>
        <v>0</v>
      </c>
      <c r="DB211" s="63">
        <f>SUMIFS('[1]NBA-Data-1980-2019'!$G$1:$G$16305,'[1]NBA-Data-1980-2019'!$B$1:$B$16305,$A211,'[1]NBA-Data-1980-2019'!$A$1:$A$16305,DB$9)</f>
        <v>0</v>
      </c>
      <c r="DC211" s="63">
        <f>SUMIFS('[1]NBA-Data-1980-2019'!$G$1:$G$16305,'[1]NBA-Data-1980-2019'!$B$1:$B$16305,$A211,'[1]NBA-Data-1980-2019'!$A$1:$A$16305,DC$9)</f>
        <v>0</v>
      </c>
      <c r="DD211" s="63">
        <f>SUMIFS('[1]NBA-Data-1980-2019'!$G$1:$G$16305,'[1]NBA-Data-1980-2019'!$B$1:$B$16305,$A211,'[1]NBA-Data-1980-2019'!$A$1:$A$16305,DD$9)</f>
        <v>0</v>
      </c>
      <c r="DE211" s="63">
        <f>SUMIFS('[1]NBA-Data-1980-2019'!$G$1:$G$16305,'[1]NBA-Data-1980-2019'!$B$1:$B$16305,$A211,'[1]NBA-Data-1980-2019'!$A$1:$A$16305,DE$9)</f>
        <v>0</v>
      </c>
      <c r="DF211" s="63">
        <f>SUMIFS('[1]NBA-Data-1980-2019'!$G$1:$G$16305,'[1]NBA-Data-1980-2019'!$B$1:$B$16305,$A211,'[1]NBA-Data-1980-2019'!$A$1:$A$16305,DF$9)</f>
        <v>0</v>
      </c>
      <c r="DG211" s="63">
        <f>SUMIFS('[1]NBA-Data-1980-2019'!$G$1:$G$16305,'[1]NBA-Data-1980-2019'!$B$1:$B$16305,$A211,'[1]NBA-Data-1980-2019'!$A$1:$A$16305,DG$9)</f>
        <v>0</v>
      </c>
      <c r="DH211" s="63">
        <f>SUMIFS('[1]NBA-Data-1980-2019'!$G$1:$G$16305,'[1]NBA-Data-1980-2019'!$B$1:$B$16305,$A211,'[1]NBA-Data-1980-2019'!$A$1:$A$16305,DH$9)</f>
        <v>0</v>
      </c>
      <c r="DI211" s="63">
        <f>SUMIFS('[1]NBA-Data-1980-2019'!$G$1:$G$16305,'[1]NBA-Data-1980-2019'!$B$1:$B$16305,$A211,'[1]NBA-Data-1980-2019'!$A$1:$A$16305,DI$9)</f>
        <v>0</v>
      </c>
      <c r="DJ211" s="63">
        <f>SUMIFS('[1]NBA-Data-1980-2019'!$G$1:$G$16305,'[1]NBA-Data-1980-2019'!$B$1:$B$16305,$A211,'[1]NBA-Data-1980-2019'!$A$1:$A$16305,DJ$9)</f>
        <v>0</v>
      </c>
      <c r="DK211" s="63">
        <f>SUMIFS('[1]NBA-Data-1980-2019'!$G$1:$G$16305,'[1]NBA-Data-1980-2019'!$B$1:$B$16305,$A211,'[1]NBA-Data-1980-2019'!$A$1:$A$16305,DK$9)</f>
        <v>0</v>
      </c>
      <c r="DL211" s="63">
        <f>SUMIFS('[1]NBA-Data-1980-2019'!$G$1:$G$16305,'[1]NBA-Data-1980-2019'!$B$1:$B$16305,$A211,'[1]NBA-Data-1980-2019'!$A$1:$A$16305,DL$9)</f>
        <v>0</v>
      </c>
      <c r="DM211" s="63">
        <f>SUMIFS('[1]NBA-Data-1980-2019'!$G$1:$G$16305,'[1]NBA-Data-1980-2019'!$B$1:$B$16305,$A211,'[1]NBA-Data-1980-2019'!$A$1:$A$16305,DM$9)</f>
        <v>0</v>
      </c>
      <c r="DN211" s="63">
        <f>SUMIFS('[1]NBA-Data-1980-2019'!$G$1:$G$16305,'[1]NBA-Data-1980-2019'!$B$1:$B$16305,$A211,'[1]NBA-Data-1980-2019'!$A$1:$A$16305,DN$9)</f>
        <v>0</v>
      </c>
      <c r="DO211" s="63">
        <f>SUMIFS('[1]NBA-Data-1980-2019'!$G$1:$G$16305,'[1]NBA-Data-1980-2019'!$B$1:$B$16305,$A211,'[1]NBA-Data-1980-2019'!$A$1:$A$16305,DO$9)</f>
        <v>0</v>
      </c>
      <c r="DP211" s="63">
        <f>SUMIFS('[1]NBA-Data-1980-2019'!$G$1:$G$16305,'[1]NBA-Data-1980-2019'!$B$1:$B$16305,$A211,'[1]NBA-Data-1980-2019'!$A$1:$A$16305,DP$9)</f>
        <v>0</v>
      </c>
      <c r="DQ211" s="63">
        <f>SUMIFS('[1]NBA-Data-1980-2019'!$G$1:$G$16305,'[1]NBA-Data-1980-2019'!$B$1:$B$16305,$A211,'[1]NBA-Data-1980-2019'!$A$1:$A$16305,DQ$9)</f>
        <v>0</v>
      </c>
      <c r="DR211" s="63">
        <f>SUMIFS('[1]NBA-Data-1980-2019'!$G$1:$G$16305,'[1]NBA-Data-1980-2019'!$B$1:$B$16305,$A211,'[1]NBA-Data-1980-2019'!$A$1:$A$16305,DR$9)</f>
        <v>0</v>
      </c>
      <c r="DS211" s="63">
        <f>SUMIFS('[1]NBA-Data-1980-2019'!$G$1:$G$16305,'[1]NBA-Data-1980-2019'!$B$1:$B$16305,$A211,'[1]NBA-Data-1980-2019'!$A$1:$A$16305,DS$9)</f>
        <v>0</v>
      </c>
      <c r="DT211" s="63">
        <f>SUMIFS('[1]NBA-Data-1980-2019'!$G$1:$G$16305,'[1]NBA-Data-1980-2019'!$B$1:$B$16305,$A211,'[1]NBA-Data-1980-2019'!$A$1:$A$16305,DT$9)</f>
        <v>0</v>
      </c>
      <c r="DU211" s="63">
        <f>SUMIFS('[1]NBA-Data-1980-2019'!$G$1:$G$16305,'[1]NBA-Data-1980-2019'!$B$1:$B$16305,$A211,'[1]NBA-Data-1980-2019'!$A$1:$A$16305,DU$9)</f>
        <v>0</v>
      </c>
      <c r="DV211" s="63">
        <f>SUMIFS('[1]NBA-Data-1980-2019'!$G$1:$G$16305,'[1]NBA-Data-1980-2019'!$B$1:$B$16305,$A211,'[1]NBA-Data-1980-2019'!$A$1:$A$16305,DV$9)</f>
        <v>0</v>
      </c>
      <c r="DW211" s="63">
        <f>SUMIFS('[1]NBA-Data-1980-2019'!$G$1:$G$16305,'[1]NBA-Data-1980-2019'!$B$1:$B$16305,$A211,'[1]NBA-Data-1980-2019'!$A$1:$A$16305,DW$9)</f>
        <v>0</v>
      </c>
      <c r="DX211" s="63">
        <f>SUMIFS('[1]NBA-Data-1980-2019'!$G$1:$G$16305,'[1]NBA-Data-1980-2019'!$B$1:$B$16305,$A211,'[1]NBA-Data-1980-2019'!$A$1:$A$16305,DX$9)</f>
        <v>1131960</v>
      </c>
      <c r="DY211" s="63">
        <f>SUMIFS('[1]NBA-Data-1980-2019'!$G$1:$G$16305,'[1]NBA-Data-1980-2019'!$B$1:$B$16305,$A211,'[1]NBA-Data-1980-2019'!$A$1:$A$16305,DY$9)</f>
        <v>1182840</v>
      </c>
      <c r="DZ211" s="63">
        <f>SUMIFS('[1]NBA-Data-1980-2019'!$G$1:$G$16305,'[1]NBA-Data-1980-2019'!$B$1:$B$16305,$A211,'[1]NBA-Data-1980-2019'!$A$1:$A$16305,DZ$9)</f>
        <v>1471382</v>
      </c>
      <c r="EA211" s="63">
        <f>SUMIFS('[1]NBA-Data-1980-2019'!$G$1:$G$16305,'[1]NBA-Data-1980-2019'!$B$1:$B$16305,$A211,'[1]NBA-Data-1980-2019'!$A$1:$A$16305,EA$9)</f>
        <v>1567007</v>
      </c>
      <c r="EB211" s="63">
        <f>SUMIFS('[1]NBA-Data-1980-2019'!$G$1:$G$16305,'[1]NBA-Data-1980-2019'!$B$1:$B$16305,$A211,'[1]NBA-Data-1980-2019'!$A$1:$A$16305,EB$9)</f>
        <v>0</v>
      </c>
      <c r="EC211" s="63">
        <f>SUMIFS('[1]NBA-Data-1980-2019'!$G$1:$G$16305,'[1]NBA-Data-1980-2019'!$B$1:$B$16305,$A211,'[1]NBA-Data-1980-2019'!$A$1:$A$16305,EC$9)</f>
        <v>0</v>
      </c>
      <c r="ED211" s="63">
        <f>SUMIFS('[1]NBA-Data-1980-2019'!$G$1:$G$16305,'[1]NBA-Data-1980-2019'!$B$1:$B$16305,$A211,'[1]NBA-Data-1980-2019'!$A$1:$A$16305,ED$9)</f>
        <v>0</v>
      </c>
      <c r="EH211" s="2" t="s">
        <v>1482</v>
      </c>
    </row>
    <row r="212" spans="1:165" x14ac:dyDescent="0.2">
      <c r="A212" s="2" t="s">
        <v>605</v>
      </c>
      <c r="B212" s="2" t="str" cm="1">
        <f t="array" ref="B212">_xlfn.XLOOKUP($A212&amp;B$5,'[1]NBA-Data-1980-2019'!$B$1:$B$16305&amp;'[1]NBA-Data-1980-2019'!$A$1:$A$16305,'[1]NBA-Data-1980-2019'!$D$1:$D$16305,"",0)</f>
        <v/>
      </c>
      <c r="C212" s="2" t="str" cm="1">
        <f t="array" ref="C212">_xlfn.XLOOKUP($A212&amp;C$5,'[1]NBA-Data-1980-2019'!$B$1:$B$16305&amp;'[1]NBA-Data-1980-2019'!$A$1:$A$16305,'[1]NBA-Data-1980-2019'!$D$1:$D$16305,"",0)</f>
        <v/>
      </c>
      <c r="D212" s="2" t="str" cm="1">
        <f t="array" ref="D212">_xlfn.XLOOKUP($A212&amp;D$5,'[1]NBA-Data-1980-2019'!$B$1:$B$16305&amp;'[1]NBA-Data-1980-2019'!$A$1:$A$16305,'[1]NBA-Data-1980-2019'!$D$1:$D$16305,"",0)</f>
        <v/>
      </c>
      <c r="E212" s="2" t="str" cm="1">
        <f t="array" ref="E212">_xlfn.XLOOKUP($A212&amp;E$5,'[1]NBA-Data-1980-2019'!$B$1:$B$16305&amp;'[1]NBA-Data-1980-2019'!$A$1:$A$16305,'[1]NBA-Data-1980-2019'!$D$1:$D$16305,"",0)</f>
        <v/>
      </c>
      <c r="F212" s="2" t="str" cm="1">
        <f t="array" ref="F212">_xlfn.XLOOKUP($A212&amp;F$5,'[1]NBA-Data-1980-2019'!$B$1:$B$16305&amp;'[1]NBA-Data-1980-2019'!$A$1:$A$16305,'[1]NBA-Data-1980-2019'!$D$1:$D$16305,"",0)</f>
        <v/>
      </c>
      <c r="G212" s="2" t="str" cm="1">
        <f t="array" ref="G212">_xlfn.XLOOKUP($A212&amp;G$5,'[1]NBA-Data-1980-2019'!$B$1:$B$16305&amp;'[1]NBA-Data-1980-2019'!$A$1:$A$16305,'[1]NBA-Data-1980-2019'!$D$1:$D$16305,"",0)</f>
        <v/>
      </c>
      <c r="H212" s="2" t="str" cm="1">
        <f t="array" ref="H212">_xlfn.XLOOKUP($A212&amp;H$5,'[1]NBA-Data-1980-2019'!$B$1:$B$16305&amp;'[1]NBA-Data-1980-2019'!$A$1:$A$16305,'[1]NBA-Data-1980-2019'!$D$1:$D$16305,"",0)</f>
        <v/>
      </c>
      <c r="I212" s="2" t="str" cm="1">
        <f t="array" ref="I212">_xlfn.XLOOKUP($A212&amp;I$5,'[1]NBA-Data-1980-2019'!$B$1:$B$16305&amp;'[1]NBA-Data-1980-2019'!$A$1:$A$16305,'[1]NBA-Data-1980-2019'!$D$1:$D$16305,"",0)</f>
        <v/>
      </c>
      <c r="J212" s="2" t="str" cm="1">
        <f t="array" ref="J212">_xlfn.XLOOKUP($A212&amp;J$5,'[1]NBA-Data-1980-2019'!$B$1:$B$16305&amp;'[1]NBA-Data-1980-2019'!$A$1:$A$16305,'[1]NBA-Data-1980-2019'!$D$1:$D$16305,"",0)</f>
        <v/>
      </c>
      <c r="K212" s="2" t="str" cm="1">
        <f t="array" ref="K212">_xlfn.XLOOKUP($A212&amp;K$5,'[1]NBA-Data-1980-2019'!$B$1:$B$16305&amp;'[1]NBA-Data-1980-2019'!$A$1:$A$16305,'[1]NBA-Data-1980-2019'!$D$1:$D$16305,"",0)</f>
        <v/>
      </c>
      <c r="L212" s="2" t="str" cm="1">
        <f t="array" ref="L212">_xlfn.XLOOKUP($A212&amp;L$5,'[1]NBA-Data-1980-2019'!$B$1:$B$16305&amp;'[1]NBA-Data-1980-2019'!$A$1:$A$16305,'[1]NBA-Data-1980-2019'!$D$1:$D$16305,"",0)</f>
        <v/>
      </c>
      <c r="M212" s="2" t="str" cm="1">
        <f t="array" ref="M212">_xlfn.XLOOKUP($A212&amp;M$5,'[1]NBA-Data-1980-2019'!$B$1:$B$16305&amp;'[1]NBA-Data-1980-2019'!$A$1:$A$16305,'[1]NBA-Data-1980-2019'!$D$1:$D$16305,"",0)</f>
        <v/>
      </c>
      <c r="N212" s="2" t="str" cm="1">
        <f t="array" ref="N212">_xlfn.XLOOKUP($A212&amp;N$5,'[1]NBA-Data-1980-2019'!$B$1:$B$16305&amp;'[1]NBA-Data-1980-2019'!$A$1:$A$16305,'[1]NBA-Data-1980-2019'!$D$1:$D$16305,"",0)</f>
        <v/>
      </c>
      <c r="O212" s="2" t="str" cm="1">
        <f t="array" ref="O212">_xlfn.XLOOKUP($A212&amp;O$5,'[1]NBA-Data-1980-2019'!$B$1:$B$16305&amp;'[1]NBA-Data-1980-2019'!$A$1:$A$16305,'[1]NBA-Data-1980-2019'!$D$1:$D$16305,"",0)</f>
        <v/>
      </c>
      <c r="P212" s="2" t="str" cm="1">
        <f t="array" ref="P212">_xlfn.XLOOKUP($A212&amp;P$5,'[1]NBA-Data-1980-2019'!$B$1:$B$16305&amp;'[1]NBA-Data-1980-2019'!$A$1:$A$16305,'[1]NBA-Data-1980-2019'!$D$1:$D$16305,"",0)</f>
        <v/>
      </c>
      <c r="Q212" s="2" t="str" cm="1">
        <f t="array" ref="Q212">_xlfn.XLOOKUP($A212&amp;Q$5,'[1]NBA-Data-1980-2019'!$B$1:$B$16305&amp;'[1]NBA-Data-1980-2019'!$A$1:$A$16305,'[1]NBA-Data-1980-2019'!$D$1:$D$16305,"",0)</f>
        <v/>
      </c>
      <c r="R212" s="2" t="str" cm="1">
        <f t="array" ref="R212">_xlfn.XLOOKUP($A212&amp;R$5,'[1]NBA-Data-1980-2019'!$B$1:$B$16305&amp;'[1]NBA-Data-1980-2019'!$A$1:$A$16305,'[1]NBA-Data-1980-2019'!$D$1:$D$16305,"",0)</f>
        <v/>
      </c>
      <c r="S212" s="2" t="str" cm="1">
        <f t="array" ref="S212">_xlfn.XLOOKUP($A212&amp;S$5,'[1]NBA-Data-1980-2019'!$B$1:$B$16305&amp;'[1]NBA-Data-1980-2019'!$A$1:$A$16305,'[1]NBA-Data-1980-2019'!$D$1:$D$16305,"",0)</f>
        <v/>
      </c>
      <c r="T212" s="2" t="str" cm="1">
        <f t="array" ref="T212">_xlfn.XLOOKUP($A212&amp;T$5,'[1]NBA-Data-1980-2019'!$B$1:$B$16305&amp;'[1]NBA-Data-1980-2019'!$A$1:$A$16305,'[1]NBA-Data-1980-2019'!$D$1:$D$16305,"",0)</f>
        <v/>
      </c>
      <c r="U212" s="2" t="str" cm="1">
        <f t="array" ref="U212">_xlfn.XLOOKUP($A212&amp;U$5,'[1]NBA-Data-1980-2019'!$B$1:$B$16305&amp;'[1]NBA-Data-1980-2019'!$A$1:$A$16305,'[1]NBA-Data-1980-2019'!$D$1:$D$16305,"",0)</f>
        <v/>
      </c>
      <c r="V212" s="2" t="str" cm="1">
        <f t="array" ref="V212">_xlfn.XLOOKUP($A212&amp;V$5,'[1]NBA-Data-1980-2019'!$B$1:$B$16305&amp;'[1]NBA-Data-1980-2019'!$A$1:$A$16305,'[1]NBA-Data-1980-2019'!$D$1:$D$16305,"",0)</f>
        <v/>
      </c>
      <c r="W212" s="2" t="str" cm="1">
        <f t="array" ref="W212">_xlfn.XLOOKUP($A212&amp;W$5,'[1]NBA-Data-1980-2019'!$B$1:$B$16305&amp;'[1]NBA-Data-1980-2019'!$A$1:$A$16305,'[1]NBA-Data-1980-2019'!$D$1:$D$16305,"",0)</f>
        <v/>
      </c>
      <c r="X212" s="2" t="str" cm="1">
        <f t="array" ref="X212">_xlfn.XLOOKUP($A212&amp;X$5,'[1]NBA-Data-1980-2019'!$B$1:$B$16305&amp;'[1]NBA-Data-1980-2019'!$A$1:$A$16305,'[1]NBA-Data-1980-2019'!$D$1:$D$16305,"",0)</f>
        <v>DET</v>
      </c>
      <c r="Y212" s="2" t="str" cm="1">
        <f t="array" ref="Y212">_xlfn.XLOOKUP($A212&amp;Y$5,'[1]NBA-Data-1980-2019'!$B$1:$B$16305&amp;'[1]NBA-Data-1980-2019'!$A$1:$A$16305,'[1]NBA-Data-1980-2019'!$D$1:$D$16305,"",0)</f>
        <v>MIL</v>
      </c>
      <c r="Z212" s="2" t="str" cm="1">
        <f t="array" ref="Z212">_xlfn.XLOOKUP($A212&amp;Z$5,'[1]NBA-Data-1980-2019'!$B$1:$B$16305&amp;'[1]NBA-Data-1980-2019'!$A$1:$A$16305,'[1]NBA-Data-1980-2019'!$D$1:$D$16305,"",0)</f>
        <v>MIL</v>
      </c>
      <c r="AA212" s="2" t="str" cm="1">
        <f t="array" ref="AA212">_xlfn.XLOOKUP($A212&amp;AA$5,'[1]NBA-Data-1980-2019'!$B$1:$B$16305&amp;'[1]NBA-Data-1980-2019'!$A$1:$A$16305,'[1]NBA-Data-1980-2019'!$D$1:$D$16305,"",0)</f>
        <v>MIL</v>
      </c>
      <c r="AB212" s="2" t="str" cm="1">
        <f t="array" ref="AB212">_xlfn.XLOOKUP($A212&amp;AB$5,'[1]NBA-Data-1980-2019'!$B$1:$B$16305&amp;'[1]NBA-Data-1980-2019'!$A$1:$A$16305,'[1]NBA-Data-1980-2019'!$D$1:$D$16305,"",0)</f>
        <v>MIL</v>
      </c>
      <c r="AC212" s="2" t="str" cm="1">
        <f t="array" ref="AC212">_xlfn.XLOOKUP($A212&amp;AC$5,'[1]NBA-Data-1980-2019'!$B$1:$B$16305&amp;'[1]NBA-Data-1980-2019'!$A$1:$A$16305,'[1]NBA-Data-1980-2019'!$D$1:$D$16305,"",0)</f>
        <v>MIL</v>
      </c>
      <c r="AD212" s="2" t="str" cm="1">
        <f t="array" ref="AD212">_xlfn.XLOOKUP($A212&amp;AD$5,'[1]NBA-Data-1980-2019'!$B$1:$B$16305&amp;'[1]NBA-Data-1980-2019'!$A$1:$A$16305,'[1]NBA-Data-1980-2019'!$D$1:$D$16305,"",0)</f>
        <v>MIL</v>
      </c>
      <c r="AE212" s="2" t="str" cm="1">
        <f t="array" ref="AE212">_xlfn.XLOOKUP($A212&amp;AE$5,'[1]NBA-Data-1980-2019'!$B$1:$B$16305&amp;'[1]NBA-Data-1980-2019'!$A$1:$A$16305,'[1]NBA-Data-1980-2019'!$D$1:$D$16305,"",0)</f>
        <v/>
      </c>
      <c r="AF212" s="2" t="str" cm="1">
        <f t="array" ref="AF212">_xlfn.XLOOKUP($A212&amp;AF$5,'[1]NBA-Data-1980-2019'!$B$1:$B$16305&amp;'[1]NBA-Data-1980-2019'!$A$1:$A$16305,'[1]NBA-Data-1980-2019'!$D$1:$D$16305,"",0)</f>
        <v/>
      </c>
      <c r="AG212" s="2" t="str" cm="1">
        <f t="array" ref="AG212">_xlfn.XLOOKUP($A212&amp;AG$5,'[1]NBA-Data-1980-2019'!$B$1:$B$16305&amp;'[1]NBA-Data-1980-2019'!$A$1:$A$16305,'[1]NBA-Data-1980-2019'!$D$1:$D$16305,"",0)</f>
        <v/>
      </c>
      <c r="AH212" s="2" t="str" cm="1">
        <f t="array" ref="AH212">_xlfn.XLOOKUP($A212&amp;AH$5,'[1]NBA-Data-1980-2019'!$B$1:$B$16305&amp;'[1]NBA-Data-1980-2019'!$A$1:$A$16305,'[1]NBA-Data-1980-2019'!$H$1:$H$16305,"",0)</f>
        <v/>
      </c>
      <c r="AI212" s="2" t="str" cm="1">
        <f t="array" ref="AI212">_xlfn.XLOOKUP($A212&amp;AI$5,'[1]NBA-Data-1980-2019'!$B$1:$B$16305&amp;'[1]NBA-Data-1980-2019'!$A$1:$A$16305,'[1]NBA-Data-1980-2019'!$H$1:$H$16305,"",0)</f>
        <v/>
      </c>
      <c r="AJ212" s="2" t="str" cm="1">
        <f t="array" ref="AJ212">_xlfn.XLOOKUP($A212&amp;AJ$5,'[1]NBA-Data-1980-2019'!$B$1:$B$16305&amp;'[1]NBA-Data-1980-2019'!$A$1:$A$16305,'[1]NBA-Data-1980-2019'!$H$1:$H$16305,"",0)</f>
        <v/>
      </c>
      <c r="AK212" s="2" t="str" cm="1">
        <f t="array" ref="AK212">_xlfn.XLOOKUP($A212&amp;AK$5,'[1]NBA-Data-1980-2019'!$B$1:$B$16305&amp;'[1]NBA-Data-1980-2019'!$A$1:$A$16305,'[1]NBA-Data-1980-2019'!$H$1:$H$16305,"",0)</f>
        <v/>
      </c>
      <c r="AL212" s="2" t="str" cm="1">
        <f t="array" ref="AL212">_xlfn.XLOOKUP($A212&amp;AL$5,'[1]NBA-Data-1980-2019'!$B$1:$B$16305&amp;'[1]NBA-Data-1980-2019'!$A$1:$A$16305,'[1]NBA-Data-1980-2019'!$H$1:$H$16305,"",0)</f>
        <v/>
      </c>
      <c r="AM212" s="2" t="str" cm="1">
        <f t="array" ref="AM212">_xlfn.XLOOKUP($A212&amp;AM$5,'[1]NBA-Data-1980-2019'!$B$1:$B$16305&amp;'[1]NBA-Data-1980-2019'!$A$1:$A$16305,'[1]NBA-Data-1980-2019'!$H$1:$H$16305,"",0)</f>
        <v/>
      </c>
      <c r="AN212" s="2" t="str" cm="1">
        <f t="array" ref="AN212">_xlfn.XLOOKUP($A212&amp;AN$5,'[1]NBA-Data-1980-2019'!$B$1:$B$16305&amp;'[1]NBA-Data-1980-2019'!$A$1:$A$16305,'[1]NBA-Data-1980-2019'!$H$1:$H$16305,"",0)</f>
        <v/>
      </c>
      <c r="AO212" s="2" t="str" cm="1">
        <f t="array" ref="AO212">_xlfn.XLOOKUP($A212&amp;AO$5,'[1]NBA-Data-1980-2019'!$B$1:$B$16305&amp;'[1]NBA-Data-1980-2019'!$A$1:$A$16305,'[1]NBA-Data-1980-2019'!$H$1:$H$16305,"",0)</f>
        <v/>
      </c>
      <c r="AP212" s="2" t="str" cm="1">
        <f t="array" ref="AP212">_xlfn.XLOOKUP($A212&amp;AP$5,'[1]NBA-Data-1980-2019'!$B$1:$B$16305&amp;'[1]NBA-Data-1980-2019'!$A$1:$A$16305,'[1]NBA-Data-1980-2019'!$H$1:$H$16305,"",0)</f>
        <v/>
      </c>
      <c r="AQ212" s="2" t="str" cm="1">
        <f t="array" ref="AQ212">_xlfn.XLOOKUP($A212&amp;AQ$5,'[1]NBA-Data-1980-2019'!$B$1:$B$16305&amp;'[1]NBA-Data-1980-2019'!$A$1:$A$16305,'[1]NBA-Data-1980-2019'!$H$1:$H$16305,"",0)</f>
        <v/>
      </c>
      <c r="AR212" s="2" t="str" cm="1">
        <f t="array" ref="AR212">_xlfn.XLOOKUP($A212&amp;AR$5,'[1]NBA-Data-1980-2019'!$B$1:$B$16305&amp;'[1]NBA-Data-1980-2019'!$A$1:$A$16305,'[1]NBA-Data-1980-2019'!$H$1:$H$16305,"",0)</f>
        <v/>
      </c>
      <c r="AS212" s="2" t="str" cm="1">
        <f t="array" ref="AS212">_xlfn.XLOOKUP($A212&amp;AS$5,'[1]NBA-Data-1980-2019'!$B$1:$B$16305&amp;'[1]NBA-Data-1980-2019'!$A$1:$A$16305,'[1]NBA-Data-1980-2019'!$H$1:$H$16305,"",0)</f>
        <v/>
      </c>
      <c r="AT212" s="2" t="str" cm="1">
        <f t="array" ref="AT212">_xlfn.XLOOKUP($A212&amp;AT$5,'[1]NBA-Data-1980-2019'!$B$1:$B$16305&amp;'[1]NBA-Data-1980-2019'!$A$1:$A$16305,'[1]NBA-Data-1980-2019'!$H$1:$H$16305,"",0)</f>
        <v/>
      </c>
      <c r="AU212" s="2" t="str" cm="1">
        <f t="array" ref="AU212">_xlfn.XLOOKUP($A212&amp;AU$5,'[1]NBA-Data-1980-2019'!$B$1:$B$16305&amp;'[1]NBA-Data-1980-2019'!$A$1:$A$16305,'[1]NBA-Data-1980-2019'!$H$1:$H$16305,"",0)</f>
        <v/>
      </c>
      <c r="AV212" s="2" t="str" cm="1">
        <f t="array" ref="AV212">_xlfn.XLOOKUP($A212&amp;AV$5,'[1]NBA-Data-1980-2019'!$B$1:$B$16305&amp;'[1]NBA-Data-1980-2019'!$A$1:$A$16305,'[1]NBA-Data-1980-2019'!$H$1:$H$16305,"",0)</f>
        <v/>
      </c>
      <c r="AW212" s="2" t="str" cm="1">
        <f t="array" ref="AW212">_xlfn.XLOOKUP($A212&amp;AW$5,'[1]NBA-Data-1980-2019'!$B$1:$B$16305&amp;'[1]NBA-Data-1980-2019'!$A$1:$A$16305,'[1]NBA-Data-1980-2019'!$H$1:$H$16305,"",0)</f>
        <v/>
      </c>
      <c r="AX212" s="2" t="str" cm="1">
        <f t="array" ref="AX212">_xlfn.XLOOKUP($A212&amp;AX$5,'[1]NBA-Data-1980-2019'!$B$1:$B$16305&amp;'[1]NBA-Data-1980-2019'!$A$1:$A$16305,'[1]NBA-Data-1980-2019'!$H$1:$H$16305,"",0)</f>
        <v/>
      </c>
      <c r="AY212" s="2" t="str" cm="1">
        <f t="array" ref="AY212">_xlfn.XLOOKUP($A212&amp;AY$5,'[1]NBA-Data-1980-2019'!$B$1:$B$16305&amp;'[1]NBA-Data-1980-2019'!$A$1:$A$16305,'[1]NBA-Data-1980-2019'!$H$1:$H$16305,"",0)</f>
        <v/>
      </c>
      <c r="AZ212" s="2" t="str" cm="1">
        <f t="array" ref="AZ212">_xlfn.XLOOKUP($A212&amp;AZ$5,'[1]NBA-Data-1980-2019'!$B$1:$B$16305&amp;'[1]NBA-Data-1980-2019'!$A$1:$A$16305,'[1]NBA-Data-1980-2019'!$H$1:$H$16305,"",0)</f>
        <v/>
      </c>
      <c r="BA212" s="2" t="str" cm="1">
        <f t="array" ref="BA212">_xlfn.XLOOKUP($A212&amp;BA$5,'[1]NBA-Data-1980-2019'!$B$1:$B$16305&amp;'[1]NBA-Data-1980-2019'!$A$1:$A$16305,'[1]NBA-Data-1980-2019'!$H$1:$H$16305,"",0)</f>
        <v/>
      </c>
      <c r="BB212" s="2" t="str" cm="1">
        <f t="array" ref="BB212">_xlfn.XLOOKUP($A212&amp;BB$5,'[1]NBA-Data-1980-2019'!$B$1:$B$16305&amp;'[1]NBA-Data-1980-2019'!$A$1:$A$16305,'[1]NBA-Data-1980-2019'!$H$1:$H$16305,"",0)</f>
        <v/>
      </c>
      <c r="BC212" s="2" t="str" cm="1">
        <f t="array" ref="BC212">_xlfn.XLOOKUP($A212&amp;BC$5,'[1]NBA-Data-1980-2019'!$B$1:$B$16305&amp;'[1]NBA-Data-1980-2019'!$A$1:$A$16305,'[1]NBA-Data-1980-2019'!$H$1:$H$16305,"",0)</f>
        <v/>
      </c>
      <c r="BD212" s="2" cm="1">
        <f t="array" ref="BD212">_xlfn.XLOOKUP($A212&amp;BD$5,'[1]NBA-Data-1980-2019'!$B$1:$B$16305&amp;'[1]NBA-Data-1980-2019'!$A$1:$A$16305,'[1]NBA-Data-1980-2019'!$H$1:$H$16305,"",0)</f>
        <v>475.20000000000005</v>
      </c>
      <c r="BE212" s="2" cm="1">
        <f t="array" ref="BE212">_xlfn.XLOOKUP($A212&amp;BE$5,'[1]NBA-Data-1980-2019'!$B$1:$B$16305&amp;'[1]NBA-Data-1980-2019'!$A$1:$A$16305,'[1]NBA-Data-1980-2019'!$H$1:$H$16305,"",0)</f>
        <v>2460</v>
      </c>
      <c r="BF212" s="2" cm="1">
        <f t="array" ref="BF212">_xlfn.XLOOKUP($A212&amp;BF$5,'[1]NBA-Data-1980-2019'!$B$1:$B$16305&amp;'[1]NBA-Data-1980-2019'!$A$1:$A$16305,'[1]NBA-Data-1980-2019'!$H$1:$H$16305,"",0)</f>
        <v>2377.9</v>
      </c>
      <c r="BG212" s="2" cm="1">
        <f t="array" ref="BG212">_xlfn.XLOOKUP($A212&amp;BG$5,'[1]NBA-Data-1980-2019'!$B$1:$B$16305&amp;'[1]NBA-Data-1980-2019'!$A$1:$A$16305,'[1]NBA-Data-1980-2019'!$H$1:$H$16305,"",0)</f>
        <v>2851.9</v>
      </c>
      <c r="BH212" s="2" cm="1">
        <f t="array" ref="BH212">_xlfn.XLOOKUP($A212&amp;BH$5,'[1]NBA-Data-1980-2019'!$B$1:$B$16305&amp;'[1]NBA-Data-1980-2019'!$A$1:$A$16305,'[1]NBA-Data-1980-2019'!$H$1:$H$16305,"",0)</f>
        <v>890.3</v>
      </c>
      <c r="BI212" s="2" cm="1">
        <f t="array" ref="BI212">_xlfn.XLOOKUP($A212&amp;BI$5,'[1]NBA-Data-1980-2019'!$B$1:$B$16305&amp;'[1]NBA-Data-1980-2019'!$A$1:$A$16305,'[1]NBA-Data-1980-2019'!$H$1:$H$16305,"",0)</f>
        <v>2984.7999999999997</v>
      </c>
      <c r="BJ212" s="2" cm="1">
        <f t="array" ref="BJ212">_xlfn.XLOOKUP($A212&amp;BJ$5,'[1]NBA-Data-1980-2019'!$B$1:$B$16305&amp;'[1]NBA-Data-1980-2019'!$A$1:$A$16305,'[1]NBA-Data-1980-2019'!$H$1:$H$16305,"",0)</f>
        <v>2394.7000000000003</v>
      </c>
      <c r="BK212" s="2" t="str" cm="1">
        <f t="array" ref="BK212">_xlfn.XLOOKUP($A212&amp;BK$5,'[1]NBA-Data-1980-2019'!$B$1:$B$16305&amp;'[1]NBA-Data-1980-2019'!$A$1:$A$16305,'[1]NBA-Data-1980-2019'!$H$1:$H$16305,"",0)</f>
        <v/>
      </c>
      <c r="BL212" s="2" t="str" cm="1">
        <f t="array" ref="BL212">_xlfn.XLOOKUP($A212&amp;BL$5,'[1]NBA-Data-1980-2019'!$B$1:$B$16305&amp;'[1]NBA-Data-1980-2019'!$A$1:$A$16305,'[1]NBA-Data-1980-2019'!$H$1:$H$16305,"",0)</f>
        <v/>
      </c>
      <c r="BM212" s="2" t="str" cm="1">
        <f t="array" ref="BM212">_xlfn.XLOOKUP($A212&amp;BM$5,'[1]NBA-Data-1980-2019'!$B$1:$B$16305&amp;'[1]NBA-Data-1980-2019'!$A$1:$A$16305,'[1]NBA-Data-1980-2019'!$H$1:$H$16305,"",0)</f>
        <v/>
      </c>
      <c r="BN212" s="2" t="str" cm="1">
        <f t="array" ref="BN212">_xlfn.XLOOKUP($A212&amp;BN$5,'[1]NBA-Data-1980-2019'!$B$1:$B$16305&amp;'[1]NBA-Data-1980-2019'!$A$1:$A$16305,'[1]NBA-Data-1980-2019'!$F$1:$F$16305,"",0)</f>
        <v/>
      </c>
      <c r="BO212" s="2" t="str" cm="1">
        <f t="array" ref="BO212">_xlfn.XLOOKUP($A212&amp;BO$5,'[1]NBA-Data-1980-2019'!$B$1:$B$16305&amp;'[1]NBA-Data-1980-2019'!$A$1:$A$16305,'[1]NBA-Data-1980-2019'!$F$1:$F$16305,"",0)</f>
        <v/>
      </c>
      <c r="BP212" s="2" t="str" cm="1">
        <f t="array" ref="BP212">_xlfn.XLOOKUP($A212&amp;BP$5,'[1]NBA-Data-1980-2019'!$B$1:$B$16305&amp;'[1]NBA-Data-1980-2019'!$A$1:$A$16305,'[1]NBA-Data-1980-2019'!$F$1:$F$16305,"",0)</f>
        <v/>
      </c>
      <c r="BQ212" s="2" t="str" cm="1">
        <f t="array" ref="BQ212">_xlfn.XLOOKUP($A212&amp;BQ$5,'[1]NBA-Data-1980-2019'!$B$1:$B$16305&amp;'[1]NBA-Data-1980-2019'!$A$1:$A$16305,'[1]NBA-Data-1980-2019'!$F$1:$F$16305,"",0)</f>
        <v/>
      </c>
      <c r="BR212" s="2" t="str" cm="1">
        <f t="array" ref="BR212">_xlfn.XLOOKUP($A212&amp;BR$5,'[1]NBA-Data-1980-2019'!$B$1:$B$16305&amp;'[1]NBA-Data-1980-2019'!$A$1:$A$16305,'[1]NBA-Data-1980-2019'!$F$1:$F$16305,"",0)</f>
        <v/>
      </c>
      <c r="BS212" s="2" t="str" cm="1">
        <f t="array" ref="BS212">_xlfn.XLOOKUP($A212&amp;BS$5,'[1]NBA-Data-1980-2019'!$B$1:$B$16305&amp;'[1]NBA-Data-1980-2019'!$A$1:$A$16305,'[1]NBA-Data-1980-2019'!$F$1:$F$16305,"",0)</f>
        <v/>
      </c>
      <c r="BT212" s="2" t="str" cm="1">
        <f t="array" ref="BT212">_xlfn.XLOOKUP($A212&amp;BT$5,'[1]NBA-Data-1980-2019'!$B$1:$B$16305&amp;'[1]NBA-Data-1980-2019'!$A$1:$A$16305,'[1]NBA-Data-1980-2019'!$F$1:$F$16305,"",0)</f>
        <v/>
      </c>
      <c r="BU212" s="2" t="str" cm="1">
        <f t="array" ref="BU212">_xlfn.XLOOKUP($A212&amp;BU$5,'[1]NBA-Data-1980-2019'!$B$1:$B$16305&amp;'[1]NBA-Data-1980-2019'!$A$1:$A$16305,'[1]NBA-Data-1980-2019'!$F$1:$F$16305,"",0)</f>
        <v/>
      </c>
      <c r="BV212" s="2" t="str" cm="1">
        <f t="array" ref="BV212">_xlfn.XLOOKUP($A212&amp;BV$5,'[1]NBA-Data-1980-2019'!$B$1:$B$16305&amp;'[1]NBA-Data-1980-2019'!$A$1:$A$16305,'[1]NBA-Data-1980-2019'!$F$1:$F$16305,"",0)</f>
        <v/>
      </c>
      <c r="BW212" s="2" t="str" cm="1">
        <f t="array" ref="BW212">_xlfn.XLOOKUP($A212&amp;BW$5,'[1]NBA-Data-1980-2019'!$B$1:$B$16305&amp;'[1]NBA-Data-1980-2019'!$A$1:$A$16305,'[1]NBA-Data-1980-2019'!$F$1:$F$16305,"",0)</f>
        <v/>
      </c>
      <c r="BX212" s="2" t="str" cm="1">
        <f t="array" ref="BX212">_xlfn.XLOOKUP($A212&amp;BX$5,'[1]NBA-Data-1980-2019'!$B$1:$B$16305&amp;'[1]NBA-Data-1980-2019'!$A$1:$A$16305,'[1]NBA-Data-1980-2019'!$F$1:$F$16305,"",0)</f>
        <v/>
      </c>
      <c r="BY212" s="2" t="str" cm="1">
        <f t="array" ref="BY212">_xlfn.XLOOKUP($A212&amp;BY$5,'[1]NBA-Data-1980-2019'!$B$1:$B$16305&amp;'[1]NBA-Data-1980-2019'!$A$1:$A$16305,'[1]NBA-Data-1980-2019'!$F$1:$F$16305,"",0)</f>
        <v/>
      </c>
      <c r="BZ212" s="2" t="str" cm="1">
        <f t="array" ref="BZ212">_xlfn.XLOOKUP($A212&amp;BZ$5,'[1]NBA-Data-1980-2019'!$B$1:$B$16305&amp;'[1]NBA-Data-1980-2019'!$A$1:$A$16305,'[1]NBA-Data-1980-2019'!$F$1:$F$16305,"",0)</f>
        <v/>
      </c>
      <c r="CA212" s="2" t="str" cm="1">
        <f t="array" ref="CA212">_xlfn.XLOOKUP($A212&amp;CA$5,'[1]NBA-Data-1980-2019'!$B$1:$B$16305&amp;'[1]NBA-Data-1980-2019'!$A$1:$A$16305,'[1]NBA-Data-1980-2019'!$F$1:$F$16305,"",0)</f>
        <v/>
      </c>
      <c r="CB212" s="2" t="str" cm="1">
        <f t="array" ref="CB212">_xlfn.XLOOKUP($A212&amp;CB$5,'[1]NBA-Data-1980-2019'!$B$1:$B$16305&amp;'[1]NBA-Data-1980-2019'!$A$1:$A$16305,'[1]NBA-Data-1980-2019'!$F$1:$F$16305,"",0)</f>
        <v/>
      </c>
      <c r="CC212" s="2" t="str" cm="1">
        <f t="array" ref="CC212">_xlfn.XLOOKUP($A212&amp;CC$5,'[1]NBA-Data-1980-2019'!$B$1:$B$16305&amp;'[1]NBA-Data-1980-2019'!$A$1:$A$16305,'[1]NBA-Data-1980-2019'!$F$1:$F$16305,"",0)</f>
        <v/>
      </c>
      <c r="CD212" s="2" t="str" cm="1">
        <f t="array" ref="CD212">_xlfn.XLOOKUP($A212&amp;CD$5,'[1]NBA-Data-1980-2019'!$B$1:$B$16305&amp;'[1]NBA-Data-1980-2019'!$A$1:$A$16305,'[1]NBA-Data-1980-2019'!$F$1:$F$16305,"",0)</f>
        <v/>
      </c>
      <c r="CE212" s="2" t="str" cm="1">
        <f t="array" ref="CE212">_xlfn.XLOOKUP($A212&amp;CE$5,'[1]NBA-Data-1980-2019'!$B$1:$B$16305&amp;'[1]NBA-Data-1980-2019'!$A$1:$A$16305,'[1]NBA-Data-1980-2019'!$F$1:$F$16305,"",0)</f>
        <v/>
      </c>
      <c r="CF212" s="2" t="str" cm="1">
        <f t="array" ref="CF212">_xlfn.XLOOKUP($A212&amp;CF$5,'[1]NBA-Data-1980-2019'!$B$1:$B$16305&amp;'[1]NBA-Data-1980-2019'!$A$1:$A$16305,'[1]NBA-Data-1980-2019'!$F$1:$F$16305,"",0)</f>
        <v/>
      </c>
      <c r="CG212" s="2" t="str" cm="1">
        <f t="array" ref="CG212">_xlfn.XLOOKUP($A212&amp;CG$5,'[1]NBA-Data-1980-2019'!$B$1:$B$16305&amp;'[1]NBA-Data-1980-2019'!$A$1:$A$16305,'[1]NBA-Data-1980-2019'!$F$1:$F$16305,"",0)</f>
        <v/>
      </c>
      <c r="CH212" s="2" t="str" cm="1">
        <f t="array" ref="CH212">_xlfn.XLOOKUP($A212&amp;CH$5,'[1]NBA-Data-1980-2019'!$B$1:$B$16305&amp;'[1]NBA-Data-1980-2019'!$A$1:$A$16305,'[1]NBA-Data-1980-2019'!$F$1:$F$16305,"",0)</f>
        <v/>
      </c>
      <c r="CI212" s="2" t="str" cm="1">
        <f t="array" ref="CI212">_xlfn.XLOOKUP($A212&amp;CI$5,'[1]NBA-Data-1980-2019'!$B$1:$B$16305&amp;'[1]NBA-Data-1980-2019'!$A$1:$A$16305,'[1]NBA-Data-1980-2019'!$F$1:$F$16305,"",0)</f>
        <v/>
      </c>
      <c r="CJ212" s="2" cm="1">
        <f t="array" ref="CJ212">_xlfn.XLOOKUP($A212&amp;CJ$5,'[1]NBA-Data-1980-2019'!$B$1:$B$16305&amp;'[1]NBA-Data-1980-2019'!$A$1:$A$16305,'[1]NBA-Data-1980-2019'!$F$1:$F$16305,"",0)</f>
        <v>11.4</v>
      </c>
      <c r="CK212" s="2" cm="1">
        <f t="array" ref="CK212">_xlfn.XLOOKUP($A212&amp;CK$5,'[1]NBA-Data-1980-2019'!$B$1:$B$16305&amp;'[1]NBA-Data-1980-2019'!$A$1:$A$16305,'[1]NBA-Data-1980-2019'!$F$1:$F$16305,"",0)</f>
        <v>12.5</v>
      </c>
      <c r="CL212" s="2" cm="1">
        <f t="array" ref="CL212">_xlfn.XLOOKUP($A212&amp;CL$5,'[1]NBA-Data-1980-2019'!$B$1:$B$16305&amp;'[1]NBA-Data-1980-2019'!$A$1:$A$16305,'[1]NBA-Data-1980-2019'!$F$1:$F$16305,"",0)</f>
        <v>15.6</v>
      </c>
      <c r="CM212" s="2" cm="1">
        <f t="array" ref="CM212">_xlfn.XLOOKUP($A212&amp;CM$5,'[1]NBA-Data-1980-2019'!$B$1:$B$16305&amp;'[1]NBA-Data-1980-2019'!$A$1:$A$16305,'[1]NBA-Data-1980-2019'!$F$1:$F$16305,"",0)</f>
        <v>16.8</v>
      </c>
      <c r="CN212" s="2" cm="1">
        <f t="array" ref="CN212">_xlfn.XLOOKUP($A212&amp;CN$5,'[1]NBA-Data-1980-2019'!$B$1:$B$16305&amp;'[1]NBA-Data-1980-2019'!$A$1:$A$16305,'[1]NBA-Data-1980-2019'!$F$1:$F$16305,"",0)</f>
        <v>15</v>
      </c>
      <c r="CO212" s="2" cm="1">
        <f t="array" ref="CO212">_xlfn.XLOOKUP($A212&amp;CO$5,'[1]NBA-Data-1980-2019'!$B$1:$B$16305&amp;'[1]NBA-Data-1980-2019'!$A$1:$A$16305,'[1]NBA-Data-1980-2019'!$F$1:$F$16305,"",0)</f>
        <v>17.399999999999999</v>
      </c>
      <c r="CP212" s="2" cm="1">
        <f t="array" ref="CP212">_xlfn.XLOOKUP($A212&amp;CP$5,'[1]NBA-Data-1980-2019'!$B$1:$B$16305&amp;'[1]NBA-Data-1980-2019'!$A$1:$A$16305,'[1]NBA-Data-1980-2019'!$F$1:$F$16305,"",0)</f>
        <v>16.5</v>
      </c>
      <c r="CQ212" s="2" t="str" cm="1">
        <f t="array" ref="CQ212">_xlfn.XLOOKUP($A212&amp;CQ$5,'[1]NBA-Data-1980-2019'!$B$1:$B$16305&amp;'[1]NBA-Data-1980-2019'!$A$1:$A$16305,'[1]NBA-Data-1980-2019'!$F$1:$F$16305,"",0)</f>
        <v/>
      </c>
      <c r="CR212" s="2" t="str" cm="1">
        <f t="array" ref="CR212">_xlfn.XLOOKUP($A212&amp;CR$5,'[1]NBA-Data-1980-2019'!$B$1:$B$16305&amp;'[1]NBA-Data-1980-2019'!$A$1:$A$16305,'[1]NBA-Data-1980-2019'!$F$1:$F$16305,"",0)</f>
        <v/>
      </c>
      <c r="CS212" s="2" t="str" cm="1">
        <f t="array" ref="CS212">_xlfn.XLOOKUP($A212&amp;CS$5,'[1]NBA-Data-1980-2019'!$B$1:$B$16305&amp;'[1]NBA-Data-1980-2019'!$A$1:$A$16305,'[1]NBA-Data-1980-2019'!$F$1:$F$16305,"",0)</f>
        <v/>
      </c>
      <c r="CU212" s="2" t="str">
        <f>_xlfn.XLOOKUP($A212,TEAMS!$G$1:$G$839,TEAMS!$H$1:$H$839,"",0)</f>
        <v>SF</v>
      </c>
      <c r="CV212" s="2" t="str">
        <f>_xlfn.XLOOKUP($CU212,DASHBOARD!$B$22:$B$27,DASHBOARD!$C$22:$C$27,"",0)</f>
        <v>FORWARD</v>
      </c>
      <c r="CY212" s="63">
        <f>SUMIFS('[1]NBA-Data-1980-2019'!$G$1:$G$16305,'[1]NBA-Data-1980-2019'!$B$1:$B$16305,$A212,'[1]NBA-Data-1980-2019'!$A$1:$A$16305,CY$9)</f>
        <v>0</v>
      </c>
      <c r="CZ212" s="63">
        <f>SUMIFS('[1]NBA-Data-1980-2019'!$G$1:$G$16305,'[1]NBA-Data-1980-2019'!$B$1:$B$16305,$A212,'[1]NBA-Data-1980-2019'!$A$1:$A$16305,CZ$9)</f>
        <v>0</v>
      </c>
      <c r="DA212" s="63">
        <f>SUMIFS('[1]NBA-Data-1980-2019'!$G$1:$G$16305,'[1]NBA-Data-1980-2019'!$B$1:$B$16305,$A212,'[1]NBA-Data-1980-2019'!$A$1:$A$16305,DA$9)</f>
        <v>0</v>
      </c>
      <c r="DB212" s="63">
        <f>SUMIFS('[1]NBA-Data-1980-2019'!$G$1:$G$16305,'[1]NBA-Data-1980-2019'!$B$1:$B$16305,$A212,'[1]NBA-Data-1980-2019'!$A$1:$A$16305,DB$9)</f>
        <v>0</v>
      </c>
      <c r="DC212" s="63">
        <f>SUMIFS('[1]NBA-Data-1980-2019'!$G$1:$G$16305,'[1]NBA-Data-1980-2019'!$B$1:$B$16305,$A212,'[1]NBA-Data-1980-2019'!$A$1:$A$16305,DC$9)</f>
        <v>0</v>
      </c>
      <c r="DD212" s="63">
        <f>SUMIFS('[1]NBA-Data-1980-2019'!$G$1:$G$16305,'[1]NBA-Data-1980-2019'!$B$1:$B$16305,$A212,'[1]NBA-Data-1980-2019'!$A$1:$A$16305,DD$9)</f>
        <v>0</v>
      </c>
      <c r="DE212" s="63">
        <f>SUMIFS('[1]NBA-Data-1980-2019'!$G$1:$G$16305,'[1]NBA-Data-1980-2019'!$B$1:$B$16305,$A212,'[1]NBA-Data-1980-2019'!$A$1:$A$16305,DE$9)</f>
        <v>0</v>
      </c>
      <c r="DF212" s="63">
        <f>SUMIFS('[1]NBA-Data-1980-2019'!$G$1:$G$16305,'[1]NBA-Data-1980-2019'!$B$1:$B$16305,$A212,'[1]NBA-Data-1980-2019'!$A$1:$A$16305,DF$9)</f>
        <v>0</v>
      </c>
      <c r="DG212" s="63">
        <f>SUMIFS('[1]NBA-Data-1980-2019'!$G$1:$G$16305,'[1]NBA-Data-1980-2019'!$B$1:$B$16305,$A212,'[1]NBA-Data-1980-2019'!$A$1:$A$16305,DG$9)</f>
        <v>0</v>
      </c>
      <c r="DH212" s="63">
        <f>SUMIFS('[1]NBA-Data-1980-2019'!$G$1:$G$16305,'[1]NBA-Data-1980-2019'!$B$1:$B$16305,$A212,'[1]NBA-Data-1980-2019'!$A$1:$A$16305,DH$9)</f>
        <v>0</v>
      </c>
      <c r="DI212" s="63">
        <f>SUMIFS('[1]NBA-Data-1980-2019'!$G$1:$G$16305,'[1]NBA-Data-1980-2019'!$B$1:$B$16305,$A212,'[1]NBA-Data-1980-2019'!$A$1:$A$16305,DI$9)</f>
        <v>0</v>
      </c>
      <c r="DJ212" s="63">
        <f>SUMIFS('[1]NBA-Data-1980-2019'!$G$1:$G$16305,'[1]NBA-Data-1980-2019'!$B$1:$B$16305,$A212,'[1]NBA-Data-1980-2019'!$A$1:$A$16305,DJ$9)</f>
        <v>0</v>
      </c>
      <c r="DK212" s="63">
        <f>SUMIFS('[1]NBA-Data-1980-2019'!$G$1:$G$16305,'[1]NBA-Data-1980-2019'!$B$1:$B$16305,$A212,'[1]NBA-Data-1980-2019'!$A$1:$A$16305,DK$9)</f>
        <v>0</v>
      </c>
      <c r="DL212" s="63">
        <f>SUMIFS('[1]NBA-Data-1980-2019'!$G$1:$G$16305,'[1]NBA-Data-1980-2019'!$B$1:$B$16305,$A212,'[1]NBA-Data-1980-2019'!$A$1:$A$16305,DL$9)</f>
        <v>0</v>
      </c>
      <c r="DM212" s="63">
        <f>SUMIFS('[1]NBA-Data-1980-2019'!$G$1:$G$16305,'[1]NBA-Data-1980-2019'!$B$1:$B$16305,$A212,'[1]NBA-Data-1980-2019'!$A$1:$A$16305,DM$9)</f>
        <v>0</v>
      </c>
      <c r="DN212" s="63">
        <f>SUMIFS('[1]NBA-Data-1980-2019'!$G$1:$G$16305,'[1]NBA-Data-1980-2019'!$B$1:$B$16305,$A212,'[1]NBA-Data-1980-2019'!$A$1:$A$16305,DN$9)</f>
        <v>0</v>
      </c>
      <c r="DO212" s="63">
        <f>SUMIFS('[1]NBA-Data-1980-2019'!$G$1:$G$16305,'[1]NBA-Data-1980-2019'!$B$1:$B$16305,$A212,'[1]NBA-Data-1980-2019'!$A$1:$A$16305,DO$9)</f>
        <v>0</v>
      </c>
      <c r="DP212" s="63">
        <f>SUMIFS('[1]NBA-Data-1980-2019'!$G$1:$G$16305,'[1]NBA-Data-1980-2019'!$B$1:$B$16305,$A212,'[1]NBA-Data-1980-2019'!$A$1:$A$16305,DP$9)</f>
        <v>0</v>
      </c>
      <c r="DQ212" s="63">
        <f>SUMIFS('[1]NBA-Data-1980-2019'!$G$1:$G$16305,'[1]NBA-Data-1980-2019'!$B$1:$B$16305,$A212,'[1]NBA-Data-1980-2019'!$A$1:$A$16305,DQ$9)</f>
        <v>0</v>
      </c>
      <c r="DR212" s="63">
        <f>SUMIFS('[1]NBA-Data-1980-2019'!$G$1:$G$16305,'[1]NBA-Data-1980-2019'!$B$1:$B$16305,$A212,'[1]NBA-Data-1980-2019'!$A$1:$A$16305,DR$9)</f>
        <v>0</v>
      </c>
      <c r="DS212" s="63">
        <f>SUMIFS('[1]NBA-Data-1980-2019'!$G$1:$G$16305,'[1]NBA-Data-1980-2019'!$B$1:$B$16305,$A212,'[1]NBA-Data-1980-2019'!$A$1:$A$16305,DS$9)</f>
        <v>0</v>
      </c>
      <c r="DT212" s="63">
        <f>SUMIFS('[1]NBA-Data-1980-2019'!$G$1:$G$16305,'[1]NBA-Data-1980-2019'!$B$1:$B$16305,$A212,'[1]NBA-Data-1980-2019'!$A$1:$A$16305,DT$9)</f>
        <v>0</v>
      </c>
      <c r="DU212" s="63">
        <f>SUMIFS('[1]NBA-Data-1980-2019'!$G$1:$G$16305,'[1]NBA-Data-1980-2019'!$B$1:$B$16305,$A212,'[1]NBA-Data-1980-2019'!$A$1:$A$16305,DU$9)</f>
        <v>0</v>
      </c>
      <c r="DV212" s="63">
        <f>SUMIFS('[1]NBA-Data-1980-2019'!$G$1:$G$16305,'[1]NBA-Data-1980-2019'!$B$1:$B$16305,$A212,'[1]NBA-Data-1980-2019'!$A$1:$A$16305,DV$9)</f>
        <v>788872</v>
      </c>
      <c r="DW212" s="63">
        <f>SUMIFS('[1]NBA-Data-1980-2019'!$G$1:$G$16305,'[1]NBA-Data-1980-2019'!$B$1:$B$16305,$A212,'[1]NBA-Data-1980-2019'!$A$1:$A$16305,DW$9)</f>
        <v>915243</v>
      </c>
      <c r="DX212" s="63">
        <f>SUMIFS('[1]NBA-Data-1980-2019'!$G$1:$G$16305,'[1]NBA-Data-1980-2019'!$B$1:$B$16305,$A212,'[1]NBA-Data-1980-2019'!$A$1:$A$16305,DX$9)</f>
        <v>15000000</v>
      </c>
      <c r="DY212" s="63">
        <f>SUMIFS('[1]NBA-Data-1980-2019'!$G$1:$G$16305,'[1]NBA-Data-1980-2019'!$B$1:$B$16305,$A212,'[1]NBA-Data-1980-2019'!$A$1:$A$16305,DY$9)</f>
        <v>15200000</v>
      </c>
      <c r="DZ212" s="63">
        <f>SUMIFS('[1]NBA-Data-1980-2019'!$G$1:$G$16305,'[1]NBA-Data-1980-2019'!$B$1:$B$16305,$A212,'[1]NBA-Data-1980-2019'!$A$1:$A$16305,DZ$9)</f>
        <v>14100000</v>
      </c>
      <c r="EA212" s="63">
        <f>SUMIFS('[1]NBA-Data-1980-2019'!$G$1:$G$16305,'[1]NBA-Data-1980-2019'!$B$1:$B$16305,$A212,'[1]NBA-Data-1980-2019'!$A$1:$A$16305,EA$9)</f>
        <v>13000000</v>
      </c>
      <c r="EB212" s="63">
        <f>SUMIFS('[1]NBA-Data-1980-2019'!$G$1:$G$16305,'[1]NBA-Data-1980-2019'!$B$1:$B$16305,$A212,'[1]NBA-Data-1980-2019'!$A$1:$A$16305,EB$9)</f>
        <v>0</v>
      </c>
      <c r="EC212" s="63">
        <f>SUMIFS('[1]NBA-Data-1980-2019'!$G$1:$G$16305,'[1]NBA-Data-1980-2019'!$B$1:$B$16305,$A212,'[1]NBA-Data-1980-2019'!$A$1:$A$16305,EC$9)</f>
        <v>0</v>
      </c>
      <c r="ED212" s="63">
        <f>SUMIFS('[1]NBA-Data-1980-2019'!$G$1:$G$16305,'[1]NBA-Data-1980-2019'!$B$1:$B$16305,$A212,'[1]NBA-Data-1980-2019'!$A$1:$A$16305,ED$9)</f>
        <v>0</v>
      </c>
      <c r="EF212" s="1"/>
      <c r="EG212" s="1"/>
      <c r="EH212" s="2" t="s">
        <v>1483</v>
      </c>
      <c r="EJ212" s="1"/>
      <c r="EK212" s="1"/>
      <c r="EL212" s="1"/>
      <c r="EM212" s="1"/>
      <c r="EN212" s="1"/>
      <c r="EO212" s="58"/>
      <c r="EP212" s="1"/>
      <c r="EQ212" s="1"/>
      <c r="ER212" s="1"/>
      <c r="ES212" s="1"/>
      <c r="ET212" s="1"/>
      <c r="EU212" s="1"/>
      <c r="EV212" s="1"/>
      <c r="EW212" s="58"/>
      <c r="EX212" s="58"/>
      <c r="EY212" s="58"/>
      <c r="EZ212" s="1"/>
      <c r="FA212" s="1"/>
      <c r="FB212" s="58"/>
      <c r="FC212" s="58"/>
      <c r="FD212" s="58"/>
      <c r="FE212" s="58"/>
      <c r="FF212" s="58"/>
      <c r="FG212" s="58"/>
      <c r="FH212" s="58"/>
      <c r="FI212" s="1"/>
    </row>
    <row r="213" spans="1:165" x14ac:dyDescent="0.2">
      <c r="A213" s="2" t="s">
        <v>559</v>
      </c>
      <c r="B213" s="2" t="str" cm="1">
        <f t="array" ref="B213">_xlfn.XLOOKUP($A213&amp;B$5,'[1]NBA-Data-1980-2019'!$B$1:$B$16305&amp;'[1]NBA-Data-1980-2019'!$A$1:$A$16305,'[1]NBA-Data-1980-2019'!$D$1:$D$16305,"",0)</f>
        <v/>
      </c>
      <c r="C213" s="2" t="str" cm="1">
        <f t="array" ref="C213">_xlfn.XLOOKUP($A213&amp;C$5,'[1]NBA-Data-1980-2019'!$B$1:$B$16305&amp;'[1]NBA-Data-1980-2019'!$A$1:$A$16305,'[1]NBA-Data-1980-2019'!$D$1:$D$16305,"",0)</f>
        <v/>
      </c>
      <c r="D213" s="2" t="str" cm="1">
        <f t="array" ref="D213">_xlfn.XLOOKUP($A213&amp;D$5,'[1]NBA-Data-1980-2019'!$B$1:$B$16305&amp;'[1]NBA-Data-1980-2019'!$A$1:$A$16305,'[1]NBA-Data-1980-2019'!$D$1:$D$16305,"",0)</f>
        <v/>
      </c>
      <c r="E213" s="2" t="str" cm="1">
        <f t="array" ref="E213">_xlfn.XLOOKUP($A213&amp;E$5,'[1]NBA-Data-1980-2019'!$B$1:$B$16305&amp;'[1]NBA-Data-1980-2019'!$A$1:$A$16305,'[1]NBA-Data-1980-2019'!$D$1:$D$16305,"",0)</f>
        <v/>
      </c>
      <c r="F213" s="2" t="str" cm="1">
        <f t="array" ref="F213">_xlfn.XLOOKUP($A213&amp;F$5,'[1]NBA-Data-1980-2019'!$B$1:$B$16305&amp;'[1]NBA-Data-1980-2019'!$A$1:$A$16305,'[1]NBA-Data-1980-2019'!$D$1:$D$16305,"",0)</f>
        <v/>
      </c>
      <c r="G213" s="2" t="str" cm="1">
        <f t="array" ref="G213">_xlfn.XLOOKUP($A213&amp;G$5,'[1]NBA-Data-1980-2019'!$B$1:$B$16305&amp;'[1]NBA-Data-1980-2019'!$A$1:$A$16305,'[1]NBA-Data-1980-2019'!$D$1:$D$16305,"",0)</f>
        <v/>
      </c>
      <c r="H213" s="2" t="str" cm="1">
        <f t="array" ref="H213">_xlfn.XLOOKUP($A213&amp;H$5,'[1]NBA-Data-1980-2019'!$B$1:$B$16305&amp;'[1]NBA-Data-1980-2019'!$A$1:$A$16305,'[1]NBA-Data-1980-2019'!$D$1:$D$16305,"",0)</f>
        <v/>
      </c>
      <c r="I213" s="2" t="str" cm="1">
        <f t="array" ref="I213">_xlfn.XLOOKUP($A213&amp;I$5,'[1]NBA-Data-1980-2019'!$B$1:$B$16305&amp;'[1]NBA-Data-1980-2019'!$A$1:$A$16305,'[1]NBA-Data-1980-2019'!$D$1:$D$16305,"",0)</f>
        <v/>
      </c>
      <c r="J213" s="2" t="str" cm="1">
        <f t="array" ref="J213">_xlfn.XLOOKUP($A213&amp;J$5,'[1]NBA-Data-1980-2019'!$B$1:$B$16305&amp;'[1]NBA-Data-1980-2019'!$A$1:$A$16305,'[1]NBA-Data-1980-2019'!$D$1:$D$16305,"",0)</f>
        <v/>
      </c>
      <c r="K213" s="2" t="str" cm="1">
        <f t="array" ref="K213">_xlfn.XLOOKUP($A213&amp;K$5,'[1]NBA-Data-1980-2019'!$B$1:$B$16305&amp;'[1]NBA-Data-1980-2019'!$A$1:$A$16305,'[1]NBA-Data-1980-2019'!$D$1:$D$16305,"",0)</f>
        <v/>
      </c>
      <c r="L213" s="2" t="str" cm="1">
        <f t="array" ref="L213">_xlfn.XLOOKUP($A213&amp;L$5,'[1]NBA-Data-1980-2019'!$B$1:$B$16305&amp;'[1]NBA-Data-1980-2019'!$A$1:$A$16305,'[1]NBA-Data-1980-2019'!$D$1:$D$16305,"",0)</f>
        <v/>
      </c>
      <c r="M213" s="2" t="str" cm="1">
        <f t="array" ref="M213">_xlfn.XLOOKUP($A213&amp;M$5,'[1]NBA-Data-1980-2019'!$B$1:$B$16305&amp;'[1]NBA-Data-1980-2019'!$A$1:$A$16305,'[1]NBA-Data-1980-2019'!$D$1:$D$16305,"",0)</f>
        <v/>
      </c>
      <c r="N213" s="2" t="str" cm="1">
        <f t="array" ref="N213">_xlfn.XLOOKUP($A213&amp;N$5,'[1]NBA-Data-1980-2019'!$B$1:$B$16305&amp;'[1]NBA-Data-1980-2019'!$A$1:$A$16305,'[1]NBA-Data-1980-2019'!$D$1:$D$16305,"",0)</f>
        <v/>
      </c>
      <c r="O213" s="2" t="str" cm="1">
        <f t="array" ref="O213">_xlfn.XLOOKUP($A213&amp;O$5,'[1]NBA-Data-1980-2019'!$B$1:$B$16305&amp;'[1]NBA-Data-1980-2019'!$A$1:$A$16305,'[1]NBA-Data-1980-2019'!$D$1:$D$16305,"",0)</f>
        <v/>
      </c>
      <c r="P213" s="2" t="str" cm="1">
        <f t="array" ref="P213">_xlfn.XLOOKUP($A213&amp;P$5,'[1]NBA-Data-1980-2019'!$B$1:$B$16305&amp;'[1]NBA-Data-1980-2019'!$A$1:$A$16305,'[1]NBA-Data-1980-2019'!$D$1:$D$16305,"",0)</f>
        <v/>
      </c>
      <c r="Q213" s="2" t="str" cm="1">
        <f t="array" ref="Q213">_xlfn.XLOOKUP($A213&amp;Q$5,'[1]NBA-Data-1980-2019'!$B$1:$B$16305&amp;'[1]NBA-Data-1980-2019'!$A$1:$A$16305,'[1]NBA-Data-1980-2019'!$D$1:$D$16305,"",0)</f>
        <v/>
      </c>
      <c r="R213" s="2" t="str" cm="1">
        <f t="array" ref="R213">_xlfn.XLOOKUP($A213&amp;R$5,'[1]NBA-Data-1980-2019'!$B$1:$B$16305&amp;'[1]NBA-Data-1980-2019'!$A$1:$A$16305,'[1]NBA-Data-1980-2019'!$D$1:$D$16305,"",0)</f>
        <v/>
      </c>
      <c r="S213" s="2" t="str" cm="1">
        <f t="array" ref="S213">_xlfn.XLOOKUP($A213&amp;S$5,'[1]NBA-Data-1980-2019'!$B$1:$B$16305&amp;'[1]NBA-Data-1980-2019'!$A$1:$A$16305,'[1]NBA-Data-1980-2019'!$D$1:$D$16305,"",0)</f>
        <v/>
      </c>
      <c r="T213" s="2" t="str" cm="1">
        <f t="array" ref="T213">_xlfn.XLOOKUP($A213&amp;T$5,'[1]NBA-Data-1980-2019'!$B$1:$B$16305&amp;'[1]NBA-Data-1980-2019'!$A$1:$A$16305,'[1]NBA-Data-1980-2019'!$D$1:$D$16305,"",0)</f>
        <v/>
      </c>
      <c r="U213" s="2" t="str" cm="1">
        <f t="array" ref="U213">_xlfn.XLOOKUP($A213&amp;U$5,'[1]NBA-Data-1980-2019'!$B$1:$B$16305&amp;'[1]NBA-Data-1980-2019'!$A$1:$A$16305,'[1]NBA-Data-1980-2019'!$D$1:$D$16305,"",0)</f>
        <v/>
      </c>
      <c r="V213" s="2" t="str" cm="1">
        <f t="array" ref="V213">_xlfn.XLOOKUP($A213&amp;V$5,'[1]NBA-Data-1980-2019'!$B$1:$B$16305&amp;'[1]NBA-Data-1980-2019'!$A$1:$A$16305,'[1]NBA-Data-1980-2019'!$D$1:$D$16305,"",0)</f>
        <v/>
      </c>
      <c r="W213" s="2" t="str" cm="1">
        <f t="array" ref="W213">_xlfn.XLOOKUP($A213&amp;W$5,'[1]NBA-Data-1980-2019'!$B$1:$B$16305&amp;'[1]NBA-Data-1980-2019'!$A$1:$A$16305,'[1]NBA-Data-1980-2019'!$D$1:$D$16305,"",0)</f>
        <v>GSW</v>
      </c>
      <c r="X213" s="2" t="str" cm="1">
        <f t="array" ref="X213">_xlfn.XLOOKUP($A213&amp;X$5,'[1]NBA-Data-1980-2019'!$B$1:$B$16305&amp;'[1]NBA-Data-1980-2019'!$A$1:$A$16305,'[1]NBA-Data-1980-2019'!$D$1:$D$16305,"",0)</f>
        <v>GSW</v>
      </c>
      <c r="Y213" s="2" t="str" cm="1">
        <f t="array" ref="Y213">_xlfn.XLOOKUP($A213&amp;Y$5,'[1]NBA-Data-1980-2019'!$B$1:$B$16305&amp;'[1]NBA-Data-1980-2019'!$A$1:$A$16305,'[1]NBA-Data-1980-2019'!$D$1:$D$16305,"",0)</f>
        <v>GSW</v>
      </c>
      <c r="Z213" s="2" t="str" cm="1">
        <f t="array" ref="Z213">_xlfn.XLOOKUP($A213&amp;Z$5,'[1]NBA-Data-1980-2019'!$B$1:$B$16305&amp;'[1]NBA-Data-1980-2019'!$A$1:$A$16305,'[1]NBA-Data-1980-2019'!$D$1:$D$16305,"",0)</f>
        <v>GSW</v>
      </c>
      <c r="AA213" s="2" t="str" cm="1">
        <f t="array" ref="AA213">_xlfn.XLOOKUP($A213&amp;AA$5,'[1]NBA-Data-1980-2019'!$B$1:$B$16305&amp;'[1]NBA-Data-1980-2019'!$A$1:$A$16305,'[1]NBA-Data-1980-2019'!$D$1:$D$16305,"",0)</f>
        <v>GSW</v>
      </c>
      <c r="AB213" s="2" t="str" cm="1">
        <f t="array" ref="AB213">_xlfn.XLOOKUP($A213&amp;AB$5,'[1]NBA-Data-1980-2019'!$B$1:$B$16305&amp;'[1]NBA-Data-1980-2019'!$A$1:$A$16305,'[1]NBA-Data-1980-2019'!$D$1:$D$16305,"",0)</f>
        <v>GSW</v>
      </c>
      <c r="AC213" s="2" t="str" cm="1">
        <f t="array" ref="AC213">_xlfn.XLOOKUP($A213&amp;AC$5,'[1]NBA-Data-1980-2019'!$B$1:$B$16305&amp;'[1]NBA-Data-1980-2019'!$A$1:$A$16305,'[1]NBA-Data-1980-2019'!$D$1:$D$16305,"",0)</f>
        <v>GSW</v>
      </c>
      <c r="AD213" s="2" t="str" cm="1">
        <f t="array" ref="AD213">_xlfn.XLOOKUP($A213&amp;AD$5,'[1]NBA-Data-1980-2019'!$B$1:$B$16305&amp;'[1]NBA-Data-1980-2019'!$A$1:$A$16305,'[1]NBA-Data-1980-2019'!$D$1:$D$16305,"",0)</f>
        <v>GSW</v>
      </c>
      <c r="AE213" s="2" t="str" cm="1">
        <f t="array" ref="AE213">_xlfn.XLOOKUP($A213&amp;AE$5,'[1]NBA-Data-1980-2019'!$B$1:$B$16305&amp;'[1]NBA-Data-1980-2019'!$A$1:$A$16305,'[1]NBA-Data-1980-2019'!$D$1:$D$16305,"",0)</f>
        <v/>
      </c>
      <c r="AF213" s="2" t="str" cm="1">
        <f t="array" ref="AF213">_xlfn.XLOOKUP($A213&amp;AF$5,'[1]NBA-Data-1980-2019'!$B$1:$B$16305&amp;'[1]NBA-Data-1980-2019'!$A$1:$A$16305,'[1]NBA-Data-1980-2019'!$D$1:$D$16305,"",0)</f>
        <v/>
      </c>
      <c r="AG213" s="2" t="str" cm="1">
        <f t="array" ref="AG213">_xlfn.XLOOKUP($A213&amp;AG$5,'[1]NBA-Data-1980-2019'!$B$1:$B$16305&amp;'[1]NBA-Data-1980-2019'!$A$1:$A$16305,'[1]NBA-Data-1980-2019'!$D$1:$D$16305,"",0)</f>
        <v/>
      </c>
      <c r="AH213" s="2" t="str" cm="1">
        <f t="array" ref="AH213">_xlfn.XLOOKUP($A213&amp;AH$5,'[1]NBA-Data-1980-2019'!$B$1:$B$16305&amp;'[1]NBA-Data-1980-2019'!$A$1:$A$16305,'[1]NBA-Data-1980-2019'!$H$1:$H$16305,"",0)</f>
        <v/>
      </c>
      <c r="AI213" s="2" t="str" cm="1">
        <f t="array" ref="AI213">_xlfn.XLOOKUP($A213&amp;AI$5,'[1]NBA-Data-1980-2019'!$B$1:$B$16305&amp;'[1]NBA-Data-1980-2019'!$A$1:$A$16305,'[1]NBA-Data-1980-2019'!$H$1:$H$16305,"",0)</f>
        <v/>
      </c>
      <c r="AJ213" s="2" t="str" cm="1">
        <f t="array" ref="AJ213">_xlfn.XLOOKUP($A213&amp;AJ$5,'[1]NBA-Data-1980-2019'!$B$1:$B$16305&amp;'[1]NBA-Data-1980-2019'!$A$1:$A$16305,'[1]NBA-Data-1980-2019'!$H$1:$H$16305,"",0)</f>
        <v/>
      </c>
      <c r="AK213" s="2" t="str" cm="1">
        <f t="array" ref="AK213">_xlfn.XLOOKUP($A213&amp;AK$5,'[1]NBA-Data-1980-2019'!$B$1:$B$16305&amp;'[1]NBA-Data-1980-2019'!$A$1:$A$16305,'[1]NBA-Data-1980-2019'!$H$1:$H$16305,"",0)</f>
        <v/>
      </c>
      <c r="AL213" s="2" t="str" cm="1">
        <f t="array" ref="AL213">_xlfn.XLOOKUP($A213&amp;AL$5,'[1]NBA-Data-1980-2019'!$B$1:$B$16305&amp;'[1]NBA-Data-1980-2019'!$A$1:$A$16305,'[1]NBA-Data-1980-2019'!$H$1:$H$16305,"",0)</f>
        <v/>
      </c>
      <c r="AM213" s="2" t="str" cm="1">
        <f t="array" ref="AM213">_xlfn.XLOOKUP($A213&amp;AM$5,'[1]NBA-Data-1980-2019'!$B$1:$B$16305&amp;'[1]NBA-Data-1980-2019'!$A$1:$A$16305,'[1]NBA-Data-1980-2019'!$H$1:$H$16305,"",0)</f>
        <v/>
      </c>
      <c r="AN213" s="2" t="str" cm="1">
        <f t="array" ref="AN213">_xlfn.XLOOKUP($A213&amp;AN$5,'[1]NBA-Data-1980-2019'!$B$1:$B$16305&amp;'[1]NBA-Data-1980-2019'!$A$1:$A$16305,'[1]NBA-Data-1980-2019'!$H$1:$H$16305,"",0)</f>
        <v/>
      </c>
      <c r="AO213" s="2" t="str" cm="1">
        <f t="array" ref="AO213">_xlfn.XLOOKUP($A213&amp;AO$5,'[1]NBA-Data-1980-2019'!$B$1:$B$16305&amp;'[1]NBA-Data-1980-2019'!$A$1:$A$16305,'[1]NBA-Data-1980-2019'!$H$1:$H$16305,"",0)</f>
        <v/>
      </c>
      <c r="AP213" s="2" t="str" cm="1">
        <f t="array" ref="AP213">_xlfn.XLOOKUP($A213&amp;AP$5,'[1]NBA-Data-1980-2019'!$B$1:$B$16305&amp;'[1]NBA-Data-1980-2019'!$A$1:$A$16305,'[1]NBA-Data-1980-2019'!$H$1:$H$16305,"",0)</f>
        <v/>
      </c>
      <c r="AQ213" s="2" t="str" cm="1">
        <f t="array" ref="AQ213">_xlfn.XLOOKUP($A213&amp;AQ$5,'[1]NBA-Data-1980-2019'!$B$1:$B$16305&amp;'[1]NBA-Data-1980-2019'!$A$1:$A$16305,'[1]NBA-Data-1980-2019'!$H$1:$H$16305,"",0)</f>
        <v/>
      </c>
      <c r="AR213" s="2" t="str" cm="1">
        <f t="array" ref="AR213">_xlfn.XLOOKUP($A213&amp;AR$5,'[1]NBA-Data-1980-2019'!$B$1:$B$16305&amp;'[1]NBA-Data-1980-2019'!$A$1:$A$16305,'[1]NBA-Data-1980-2019'!$H$1:$H$16305,"",0)</f>
        <v/>
      </c>
      <c r="AS213" s="2" t="str" cm="1">
        <f t="array" ref="AS213">_xlfn.XLOOKUP($A213&amp;AS$5,'[1]NBA-Data-1980-2019'!$B$1:$B$16305&amp;'[1]NBA-Data-1980-2019'!$A$1:$A$16305,'[1]NBA-Data-1980-2019'!$H$1:$H$16305,"",0)</f>
        <v/>
      </c>
      <c r="AT213" s="2" t="str" cm="1">
        <f t="array" ref="AT213">_xlfn.XLOOKUP($A213&amp;AT$5,'[1]NBA-Data-1980-2019'!$B$1:$B$16305&amp;'[1]NBA-Data-1980-2019'!$A$1:$A$16305,'[1]NBA-Data-1980-2019'!$H$1:$H$16305,"",0)</f>
        <v/>
      </c>
      <c r="AU213" s="2" t="str" cm="1">
        <f t="array" ref="AU213">_xlfn.XLOOKUP($A213&amp;AU$5,'[1]NBA-Data-1980-2019'!$B$1:$B$16305&amp;'[1]NBA-Data-1980-2019'!$A$1:$A$16305,'[1]NBA-Data-1980-2019'!$H$1:$H$16305,"",0)</f>
        <v/>
      </c>
      <c r="AV213" s="2" t="str" cm="1">
        <f t="array" ref="AV213">_xlfn.XLOOKUP($A213&amp;AV$5,'[1]NBA-Data-1980-2019'!$B$1:$B$16305&amp;'[1]NBA-Data-1980-2019'!$A$1:$A$16305,'[1]NBA-Data-1980-2019'!$H$1:$H$16305,"",0)</f>
        <v/>
      </c>
      <c r="AW213" s="2" t="str" cm="1">
        <f t="array" ref="AW213">_xlfn.XLOOKUP($A213&amp;AW$5,'[1]NBA-Data-1980-2019'!$B$1:$B$16305&amp;'[1]NBA-Data-1980-2019'!$A$1:$A$16305,'[1]NBA-Data-1980-2019'!$H$1:$H$16305,"",0)</f>
        <v/>
      </c>
      <c r="AX213" s="2" t="str" cm="1">
        <f t="array" ref="AX213">_xlfn.XLOOKUP($A213&amp;AX$5,'[1]NBA-Data-1980-2019'!$B$1:$B$16305&amp;'[1]NBA-Data-1980-2019'!$A$1:$A$16305,'[1]NBA-Data-1980-2019'!$H$1:$H$16305,"",0)</f>
        <v/>
      </c>
      <c r="AY213" s="2" t="str" cm="1">
        <f t="array" ref="AY213">_xlfn.XLOOKUP($A213&amp;AY$5,'[1]NBA-Data-1980-2019'!$B$1:$B$16305&amp;'[1]NBA-Data-1980-2019'!$A$1:$A$16305,'[1]NBA-Data-1980-2019'!$H$1:$H$16305,"",0)</f>
        <v/>
      </c>
      <c r="AZ213" s="2" t="str" cm="1">
        <f t="array" ref="AZ213">_xlfn.XLOOKUP($A213&amp;AZ$5,'[1]NBA-Data-1980-2019'!$B$1:$B$16305&amp;'[1]NBA-Data-1980-2019'!$A$1:$A$16305,'[1]NBA-Data-1980-2019'!$H$1:$H$16305,"",0)</f>
        <v/>
      </c>
      <c r="BA213" s="2" t="str" cm="1">
        <f t="array" ref="BA213">_xlfn.XLOOKUP($A213&amp;BA$5,'[1]NBA-Data-1980-2019'!$B$1:$B$16305&amp;'[1]NBA-Data-1980-2019'!$A$1:$A$16305,'[1]NBA-Data-1980-2019'!$H$1:$H$16305,"",0)</f>
        <v/>
      </c>
      <c r="BB213" s="2" t="str" cm="1">
        <f t="array" ref="BB213">_xlfn.XLOOKUP($A213&amp;BB$5,'[1]NBA-Data-1980-2019'!$B$1:$B$16305&amp;'[1]NBA-Data-1980-2019'!$A$1:$A$16305,'[1]NBA-Data-1980-2019'!$H$1:$H$16305,"",0)</f>
        <v/>
      </c>
      <c r="BC213" s="2" cm="1">
        <f t="array" ref="BC213">_xlfn.XLOOKUP($A213&amp;BC$5,'[1]NBA-Data-1980-2019'!$B$1:$B$16305&amp;'[1]NBA-Data-1980-2019'!$A$1:$A$16305,'[1]NBA-Data-1980-2019'!$H$1:$H$16305,"",0)</f>
        <v>1610.3999999999999</v>
      </c>
      <c r="BD213" s="2" cm="1">
        <f t="array" ref="BD213">_xlfn.XLOOKUP($A213&amp;BD$5,'[1]NBA-Data-1980-2019'!$B$1:$B$16305&amp;'[1]NBA-Data-1980-2019'!$A$1:$A$16305,'[1]NBA-Data-1980-2019'!$H$1:$H$16305,"",0)</f>
        <v>2935.6</v>
      </c>
      <c r="BE213" s="2" cm="1">
        <f t="array" ref="BE213">_xlfn.XLOOKUP($A213&amp;BE$5,'[1]NBA-Data-1980-2019'!$B$1:$B$16305&amp;'[1]NBA-Data-1980-2019'!$A$1:$A$16305,'[1]NBA-Data-1980-2019'!$H$1:$H$16305,"",0)</f>
        <v>2867.4</v>
      </c>
      <c r="BF213" s="2" cm="1">
        <f t="array" ref="BF213">_xlfn.XLOOKUP($A213&amp;BF$5,'[1]NBA-Data-1980-2019'!$B$1:$B$16305&amp;'[1]NBA-Data-1980-2019'!$A$1:$A$16305,'[1]NBA-Data-1980-2019'!$H$1:$H$16305,"",0)</f>
        <v>2456.2999999999997</v>
      </c>
      <c r="BG213" s="2" cm="1">
        <f t="array" ref="BG213">_xlfn.XLOOKUP($A213&amp;BG$5,'[1]NBA-Data-1980-2019'!$B$1:$B$16305&amp;'[1]NBA-Data-1980-2019'!$A$1:$A$16305,'[1]NBA-Data-1980-2019'!$H$1:$H$16305,"",0)</f>
        <v>2664</v>
      </c>
      <c r="BH213" s="2" cm="1">
        <f t="array" ref="BH213">_xlfn.XLOOKUP($A213&amp;BH$5,'[1]NBA-Data-1980-2019'!$B$1:$B$16305&amp;'[1]NBA-Data-1980-2019'!$A$1:$A$16305,'[1]NBA-Data-1980-2019'!$H$1:$H$16305,"",0)</f>
        <v>2652</v>
      </c>
      <c r="BI213" s="2" cm="1">
        <f t="array" ref="BI213">_xlfn.XLOOKUP($A213&amp;BI$5,'[1]NBA-Data-1980-2019'!$B$1:$B$16305&amp;'[1]NBA-Data-1980-2019'!$A$1:$A$16305,'[1]NBA-Data-1980-2019'!$H$1:$H$16305,"",0)</f>
        <v>2503.8999999999996</v>
      </c>
      <c r="BJ213" s="2" cm="1">
        <f t="array" ref="BJ213">_xlfn.XLOOKUP($A213&amp;BJ$5,'[1]NBA-Data-1980-2019'!$B$1:$B$16305&amp;'[1]NBA-Data-1980-2019'!$A$1:$A$16305,'[1]NBA-Data-1980-2019'!$H$1:$H$16305,"",0)</f>
        <v>2652</v>
      </c>
      <c r="BK213" s="2" t="str" cm="1">
        <f t="array" ref="BK213">_xlfn.XLOOKUP($A213&amp;BK$5,'[1]NBA-Data-1980-2019'!$B$1:$B$16305&amp;'[1]NBA-Data-1980-2019'!$A$1:$A$16305,'[1]NBA-Data-1980-2019'!$H$1:$H$16305,"",0)</f>
        <v/>
      </c>
      <c r="BL213" s="2" t="str" cm="1">
        <f t="array" ref="BL213">_xlfn.XLOOKUP($A213&amp;BL$5,'[1]NBA-Data-1980-2019'!$B$1:$B$16305&amp;'[1]NBA-Data-1980-2019'!$A$1:$A$16305,'[1]NBA-Data-1980-2019'!$H$1:$H$16305,"",0)</f>
        <v/>
      </c>
      <c r="BM213" s="2" t="str" cm="1">
        <f t="array" ref="BM213">_xlfn.XLOOKUP($A213&amp;BM$5,'[1]NBA-Data-1980-2019'!$B$1:$B$16305&amp;'[1]NBA-Data-1980-2019'!$A$1:$A$16305,'[1]NBA-Data-1980-2019'!$H$1:$H$16305,"",0)</f>
        <v/>
      </c>
      <c r="BN213" s="2" t="str" cm="1">
        <f t="array" ref="BN213">_xlfn.XLOOKUP($A213&amp;BN$5,'[1]NBA-Data-1980-2019'!$B$1:$B$16305&amp;'[1]NBA-Data-1980-2019'!$A$1:$A$16305,'[1]NBA-Data-1980-2019'!$F$1:$F$16305,"",0)</f>
        <v/>
      </c>
      <c r="BO213" s="2" t="str" cm="1">
        <f t="array" ref="BO213">_xlfn.XLOOKUP($A213&amp;BO$5,'[1]NBA-Data-1980-2019'!$B$1:$B$16305&amp;'[1]NBA-Data-1980-2019'!$A$1:$A$16305,'[1]NBA-Data-1980-2019'!$F$1:$F$16305,"",0)</f>
        <v/>
      </c>
      <c r="BP213" s="2" t="str" cm="1">
        <f t="array" ref="BP213">_xlfn.XLOOKUP($A213&amp;BP$5,'[1]NBA-Data-1980-2019'!$B$1:$B$16305&amp;'[1]NBA-Data-1980-2019'!$A$1:$A$16305,'[1]NBA-Data-1980-2019'!$F$1:$F$16305,"",0)</f>
        <v/>
      </c>
      <c r="BQ213" s="2" t="str" cm="1">
        <f t="array" ref="BQ213">_xlfn.XLOOKUP($A213&amp;BQ$5,'[1]NBA-Data-1980-2019'!$B$1:$B$16305&amp;'[1]NBA-Data-1980-2019'!$A$1:$A$16305,'[1]NBA-Data-1980-2019'!$F$1:$F$16305,"",0)</f>
        <v/>
      </c>
      <c r="BR213" s="2" t="str" cm="1">
        <f t="array" ref="BR213">_xlfn.XLOOKUP($A213&amp;BR$5,'[1]NBA-Data-1980-2019'!$B$1:$B$16305&amp;'[1]NBA-Data-1980-2019'!$A$1:$A$16305,'[1]NBA-Data-1980-2019'!$F$1:$F$16305,"",0)</f>
        <v/>
      </c>
      <c r="BS213" s="2" t="str" cm="1">
        <f t="array" ref="BS213">_xlfn.XLOOKUP($A213&amp;BS$5,'[1]NBA-Data-1980-2019'!$B$1:$B$16305&amp;'[1]NBA-Data-1980-2019'!$A$1:$A$16305,'[1]NBA-Data-1980-2019'!$F$1:$F$16305,"",0)</f>
        <v/>
      </c>
      <c r="BT213" s="2" t="str" cm="1">
        <f t="array" ref="BT213">_xlfn.XLOOKUP($A213&amp;BT$5,'[1]NBA-Data-1980-2019'!$B$1:$B$16305&amp;'[1]NBA-Data-1980-2019'!$A$1:$A$16305,'[1]NBA-Data-1980-2019'!$F$1:$F$16305,"",0)</f>
        <v/>
      </c>
      <c r="BU213" s="2" t="str" cm="1">
        <f t="array" ref="BU213">_xlfn.XLOOKUP($A213&amp;BU$5,'[1]NBA-Data-1980-2019'!$B$1:$B$16305&amp;'[1]NBA-Data-1980-2019'!$A$1:$A$16305,'[1]NBA-Data-1980-2019'!$F$1:$F$16305,"",0)</f>
        <v/>
      </c>
      <c r="BV213" s="2" t="str" cm="1">
        <f t="array" ref="BV213">_xlfn.XLOOKUP($A213&amp;BV$5,'[1]NBA-Data-1980-2019'!$B$1:$B$16305&amp;'[1]NBA-Data-1980-2019'!$A$1:$A$16305,'[1]NBA-Data-1980-2019'!$F$1:$F$16305,"",0)</f>
        <v/>
      </c>
      <c r="BW213" s="2" t="str" cm="1">
        <f t="array" ref="BW213">_xlfn.XLOOKUP($A213&amp;BW$5,'[1]NBA-Data-1980-2019'!$B$1:$B$16305&amp;'[1]NBA-Data-1980-2019'!$A$1:$A$16305,'[1]NBA-Data-1980-2019'!$F$1:$F$16305,"",0)</f>
        <v/>
      </c>
      <c r="BX213" s="2" t="str" cm="1">
        <f t="array" ref="BX213">_xlfn.XLOOKUP($A213&amp;BX$5,'[1]NBA-Data-1980-2019'!$B$1:$B$16305&amp;'[1]NBA-Data-1980-2019'!$A$1:$A$16305,'[1]NBA-Data-1980-2019'!$F$1:$F$16305,"",0)</f>
        <v/>
      </c>
      <c r="BY213" s="2" t="str" cm="1">
        <f t="array" ref="BY213">_xlfn.XLOOKUP($A213&amp;BY$5,'[1]NBA-Data-1980-2019'!$B$1:$B$16305&amp;'[1]NBA-Data-1980-2019'!$A$1:$A$16305,'[1]NBA-Data-1980-2019'!$F$1:$F$16305,"",0)</f>
        <v/>
      </c>
      <c r="BZ213" s="2" t="str" cm="1">
        <f t="array" ref="BZ213">_xlfn.XLOOKUP($A213&amp;BZ$5,'[1]NBA-Data-1980-2019'!$B$1:$B$16305&amp;'[1]NBA-Data-1980-2019'!$A$1:$A$16305,'[1]NBA-Data-1980-2019'!$F$1:$F$16305,"",0)</f>
        <v/>
      </c>
      <c r="CA213" s="2" t="str" cm="1">
        <f t="array" ref="CA213">_xlfn.XLOOKUP($A213&amp;CA$5,'[1]NBA-Data-1980-2019'!$B$1:$B$16305&amp;'[1]NBA-Data-1980-2019'!$A$1:$A$16305,'[1]NBA-Data-1980-2019'!$F$1:$F$16305,"",0)</f>
        <v/>
      </c>
      <c r="CB213" s="2" t="str" cm="1">
        <f t="array" ref="CB213">_xlfn.XLOOKUP($A213&amp;CB$5,'[1]NBA-Data-1980-2019'!$B$1:$B$16305&amp;'[1]NBA-Data-1980-2019'!$A$1:$A$16305,'[1]NBA-Data-1980-2019'!$F$1:$F$16305,"",0)</f>
        <v/>
      </c>
      <c r="CC213" s="2" t="str" cm="1">
        <f t="array" ref="CC213">_xlfn.XLOOKUP($A213&amp;CC$5,'[1]NBA-Data-1980-2019'!$B$1:$B$16305&amp;'[1]NBA-Data-1980-2019'!$A$1:$A$16305,'[1]NBA-Data-1980-2019'!$F$1:$F$16305,"",0)</f>
        <v/>
      </c>
      <c r="CD213" s="2" t="str" cm="1">
        <f t="array" ref="CD213">_xlfn.XLOOKUP($A213&amp;CD$5,'[1]NBA-Data-1980-2019'!$B$1:$B$16305&amp;'[1]NBA-Data-1980-2019'!$A$1:$A$16305,'[1]NBA-Data-1980-2019'!$F$1:$F$16305,"",0)</f>
        <v/>
      </c>
      <c r="CE213" s="2" t="str" cm="1">
        <f t="array" ref="CE213">_xlfn.XLOOKUP($A213&amp;CE$5,'[1]NBA-Data-1980-2019'!$B$1:$B$16305&amp;'[1]NBA-Data-1980-2019'!$A$1:$A$16305,'[1]NBA-Data-1980-2019'!$F$1:$F$16305,"",0)</f>
        <v/>
      </c>
      <c r="CF213" s="2" t="str" cm="1">
        <f t="array" ref="CF213">_xlfn.XLOOKUP($A213&amp;CF$5,'[1]NBA-Data-1980-2019'!$B$1:$B$16305&amp;'[1]NBA-Data-1980-2019'!$A$1:$A$16305,'[1]NBA-Data-1980-2019'!$F$1:$F$16305,"",0)</f>
        <v/>
      </c>
      <c r="CG213" s="2" t="str" cm="1">
        <f t="array" ref="CG213">_xlfn.XLOOKUP($A213&amp;CG$5,'[1]NBA-Data-1980-2019'!$B$1:$B$16305&amp;'[1]NBA-Data-1980-2019'!$A$1:$A$16305,'[1]NBA-Data-1980-2019'!$F$1:$F$16305,"",0)</f>
        <v/>
      </c>
      <c r="CH213" s="2" t="str" cm="1">
        <f t="array" ref="CH213">_xlfn.XLOOKUP($A213&amp;CH$5,'[1]NBA-Data-1980-2019'!$B$1:$B$16305&amp;'[1]NBA-Data-1980-2019'!$A$1:$A$16305,'[1]NBA-Data-1980-2019'!$F$1:$F$16305,"",0)</f>
        <v/>
      </c>
      <c r="CI213" s="2" cm="1">
        <f t="array" ref="CI213">_xlfn.XLOOKUP($A213&amp;CI$5,'[1]NBA-Data-1980-2019'!$B$1:$B$16305&amp;'[1]NBA-Data-1980-2019'!$A$1:$A$16305,'[1]NBA-Data-1980-2019'!$F$1:$F$16305,"",0)</f>
        <v>14.9</v>
      </c>
      <c r="CJ213" s="2" cm="1">
        <f t="array" ref="CJ213">_xlfn.XLOOKUP($A213&amp;CJ$5,'[1]NBA-Data-1980-2019'!$B$1:$B$16305&amp;'[1]NBA-Data-1980-2019'!$A$1:$A$16305,'[1]NBA-Data-1980-2019'!$F$1:$F$16305,"",0)</f>
        <v>12.7</v>
      </c>
      <c r="CK213" s="2" cm="1">
        <f t="array" ref="CK213">_xlfn.XLOOKUP($A213&amp;CK$5,'[1]NBA-Data-1980-2019'!$B$1:$B$16305&amp;'[1]NBA-Data-1980-2019'!$A$1:$A$16305,'[1]NBA-Data-1980-2019'!$F$1:$F$16305,"",0)</f>
        <v>14.3</v>
      </c>
      <c r="CL213" s="2" cm="1">
        <f t="array" ref="CL213">_xlfn.XLOOKUP($A213&amp;CL$5,'[1]NBA-Data-1980-2019'!$B$1:$B$16305&amp;'[1]NBA-Data-1980-2019'!$A$1:$A$16305,'[1]NBA-Data-1980-2019'!$F$1:$F$16305,"",0)</f>
        <v>20.8</v>
      </c>
      <c r="CM213" s="2" cm="1">
        <f t="array" ref="CM213">_xlfn.XLOOKUP($A213&amp;CM$5,'[1]NBA-Data-1980-2019'!$B$1:$B$16305&amp;'[1]NBA-Data-1980-2019'!$A$1:$A$16305,'[1]NBA-Data-1980-2019'!$F$1:$F$16305,"",0)</f>
        <v>18.600000000000001</v>
      </c>
      <c r="CN213" s="2" cm="1">
        <f t="array" ref="CN213">_xlfn.XLOOKUP($A213&amp;CN$5,'[1]NBA-Data-1980-2019'!$B$1:$B$16305&amp;'[1]NBA-Data-1980-2019'!$A$1:$A$16305,'[1]NBA-Data-1980-2019'!$F$1:$F$16305,"",0)</f>
        <v>17.399999999999999</v>
      </c>
      <c r="CO213" s="2" cm="1">
        <f t="array" ref="CO213">_xlfn.XLOOKUP($A213&amp;CO$5,'[1]NBA-Data-1980-2019'!$B$1:$B$16305&amp;'[1]NBA-Data-1980-2019'!$A$1:$A$16305,'[1]NBA-Data-1980-2019'!$F$1:$F$16305,"",0)</f>
        <v>16.100000000000001</v>
      </c>
      <c r="CP213" s="2" cm="1">
        <f t="array" ref="CP213">_xlfn.XLOOKUP($A213&amp;CP$5,'[1]NBA-Data-1980-2019'!$B$1:$B$16305&amp;'[1]NBA-Data-1980-2019'!$A$1:$A$16305,'[1]NBA-Data-1980-2019'!$F$1:$F$16305,"",0)</f>
        <v>16.600000000000001</v>
      </c>
      <c r="CQ213" s="2" t="str" cm="1">
        <f t="array" ref="CQ213">_xlfn.XLOOKUP($A213&amp;CQ$5,'[1]NBA-Data-1980-2019'!$B$1:$B$16305&amp;'[1]NBA-Data-1980-2019'!$A$1:$A$16305,'[1]NBA-Data-1980-2019'!$F$1:$F$16305,"",0)</f>
        <v/>
      </c>
      <c r="CR213" s="2" t="str" cm="1">
        <f t="array" ref="CR213">_xlfn.XLOOKUP($A213&amp;CR$5,'[1]NBA-Data-1980-2019'!$B$1:$B$16305&amp;'[1]NBA-Data-1980-2019'!$A$1:$A$16305,'[1]NBA-Data-1980-2019'!$F$1:$F$16305,"",0)</f>
        <v/>
      </c>
      <c r="CS213" s="2" t="str" cm="1">
        <f t="array" ref="CS213">_xlfn.XLOOKUP($A213&amp;CS$5,'[1]NBA-Data-1980-2019'!$B$1:$B$16305&amp;'[1]NBA-Data-1980-2019'!$A$1:$A$16305,'[1]NBA-Data-1980-2019'!$F$1:$F$16305,"",0)</f>
        <v/>
      </c>
      <c r="CU213" s="2" t="str">
        <f>_xlfn.XLOOKUP($A213,TEAMS!$G$1:$G$839,TEAMS!$H$1:$H$839,"",0)</f>
        <v>SG</v>
      </c>
      <c r="CV213" s="2" t="str">
        <f>_xlfn.XLOOKUP($CU213,DASHBOARD!$B$22:$B$27,DASHBOARD!$C$22:$C$27,"",0)</f>
        <v>GUARD</v>
      </c>
      <c r="CY213" s="63">
        <f>SUMIFS('[1]NBA-Data-1980-2019'!$G$1:$G$16305,'[1]NBA-Data-1980-2019'!$B$1:$B$16305,$A213,'[1]NBA-Data-1980-2019'!$A$1:$A$16305,CY$9)</f>
        <v>0</v>
      </c>
      <c r="CZ213" s="63">
        <f>SUMIFS('[1]NBA-Data-1980-2019'!$G$1:$G$16305,'[1]NBA-Data-1980-2019'!$B$1:$B$16305,$A213,'[1]NBA-Data-1980-2019'!$A$1:$A$16305,CZ$9)</f>
        <v>0</v>
      </c>
      <c r="DA213" s="63">
        <f>SUMIFS('[1]NBA-Data-1980-2019'!$G$1:$G$16305,'[1]NBA-Data-1980-2019'!$B$1:$B$16305,$A213,'[1]NBA-Data-1980-2019'!$A$1:$A$16305,DA$9)</f>
        <v>0</v>
      </c>
      <c r="DB213" s="63">
        <f>SUMIFS('[1]NBA-Data-1980-2019'!$G$1:$G$16305,'[1]NBA-Data-1980-2019'!$B$1:$B$16305,$A213,'[1]NBA-Data-1980-2019'!$A$1:$A$16305,DB$9)</f>
        <v>0</v>
      </c>
      <c r="DC213" s="63">
        <f>SUMIFS('[1]NBA-Data-1980-2019'!$G$1:$G$16305,'[1]NBA-Data-1980-2019'!$B$1:$B$16305,$A213,'[1]NBA-Data-1980-2019'!$A$1:$A$16305,DC$9)</f>
        <v>0</v>
      </c>
      <c r="DD213" s="63">
        <f>SUMIFS('[1]NBA-Data-1980-2019'!$G$1:$G$16305,'[1]NBA-Data-1980-2019'!$B$1:$B$16305,$A213,'[1]NBA-Data-1980-2019'!$A$1:$A$16305,DD$9)</f>
        <v>0</v>
      </c>
      <c r="DE213" s="63">
        <f>SUMIFS('[1]NBA-Data-1980-2019'!$G$1:$G$16305,'[1]NBA-Data-1980-2019'!$B$1:$B$16305,$A213,'[1]NBA-Data-1980-2019'!$A$1:$A$16305,DE$9)</f>
        <v>0</v>
      </c>
      <c r="DF213" s="63">
        <f>SUMIFS('[1]NBA-Data-1980-2019'!$G$1:$G$16305,'[1]NBA-Data-1980-2019'!$B$1:$B$16305,$A213,'[1]NBA-Data-1980-2019'!$A$1:$A$16305,DF$9)</f>
        <v>0</v>
      </c>
      <c r="DG213" s="63">
        <f>SUMIFS('[1]NBA-Data-1980-2019'!$G$1:$G$16305,'[1]NBA-Data-1980-2019'!$B$1:$B$16305,$A213,'[1]NBA-Data-1980-2019'!$A$1:$A$16305,DG$9)</f>
        <v>0</v>
      </c>
      <c r="DH213" s="63">
        <f>SUMIFS('[1]NBA-Data-1980-2019'!$G$1:$G$16305,'[1]NBA-Data-1980-2019'!$B$1:$B$16305,$A213,'[1]NBA-Data-1980-2019'!$A$1:$A$16305,DH$9)</f>
        <v>0</v>
      </c>
      <c r="DI213" s="63">
        <f>SUMIFS('[1]NBA-Data-1980-2019'!$G$1:$G$16305,'[1]NBA-Data-1980-2019'!$B$1:$B$16305,$A213,'[1]NBA-Data-1980-2019'!$A$1:$A$16305,DI$9)</f>
        <v>0</v>
      </c>
      <c r="DJ213" s="63">
        <f>SUMIFS('[1]NBA-Data-1980-2019'!$G$1:$G$16305,'[1]NBA-Data-1980-2019'!$B$1:$B$16305,$A213,'[1]NBA-Data-1980-2019'!$A$1:$A$16305,DJ$9)</f>
        <v>0</v>
      </c>
      <c r="DK213" s="63">
        <f>SUMIFS('[1]NBA-Data-1980-2019'!$G$1:$G$16305,'[1]NBA-Data-1980-2019'!$B$1:$B$16305,$A213,'[1]NBA-Data-1980-2019'!$A$1:$A$16305,DK$9)</f>
        <v>0</v>
      </c>
      <c r="DL213" s="63">
        <f>SUMIFS('[1]NBA-Data-1980-2019'!$G$1:$G$16305,'[1]NBA-Data-1980-2019'!$B$1:$B$16305,$A213,'[1]NBA-Data-1980-2019'!$A$1:$A$16305,DL$9)</f>
        <v>0</v>
      </c>
      <c r="DM213" s="63">
        <f>SUMIFS('[1]NBA-Data-1980-2019'!$G$1:$G$16305,'[1]NBA-Data-1980-2019'!$B$1:$B$16305,$A213,'[1]NBA-Data-1980-2019'!$A$1:$A$16305,DM$9)</f>
        <v>0</v>
      </c>
      <c r="DN213" s="63">
        <f>SUMIFS('[1]NBA-Data-1980-2019'!$G$1:$G$16305,'[1]NBA-Data-1980-2019'!$B$1:$B$16305,$A213,'[1]NBA-Data-1980-2019'!$A$1:$A$16305,DN$9)</f>
        <v>0</v>
      </c>
      <c r="DO213" s="63">
        <f>SUMIFS('[1]NBA-Data-1980-2019'!$G$1:$G$16305,'[1]NBA-Data-1980-2019'!$B$1:$B$16305,$A213,'[1]NBA-Data-1980-2019'!$A$1:$A$16305,DO$9)</f>
        <v>0</v>
      </c>
      <c r="DP213" s="63">
        <f>SUMIFS('[1]NBA-Data-1980-2019'!$G$1:$G$16305,'[1]NBA-Data-1980-2019'!$B$1:$B$16305,$A213,'[1]NBA-Data-1980-2019'!$A$1:$A$16305,DP$9)</f>
        <v>0</v>
      </c>
      <c r="DQ213" s="63">
        <f>SUMIFS('[1]NBA-Data-1980-2019'!$G$1:$G$16305,'[1]NBA-Data-1980-2019'!$B$1:$B$16305,$A213,'[1]NBA-Data-1980-2019'!$A$1:$A$16305,DQ$9)</f>
        <v>0</v>
      </c>
      <c r="DR213" s="63">
        <f>SUMIFS('[1]NBA-Data-1980-2019'!$G$1:$G$16305,'[1]NBA-Data-1980-2019'!$B$1:$B$16305,$A213,'[1]NBA-Data-1980-2019'!$A$1:$A$16305,DR$9)</f>
        <v>0</v>
      </c>
      <c r="DS213" s="63">
        <f>SUMIFS('[1]NBA-Data-1980-2019'!$G$1:$G$16305,'[1]NBA-Data-1980-2019'!$B$1:$B$16305,$A213,'[1]NBA-Data-1980-2019'!$A$1:$A$16305,DS$9)</f>
        <v>0</v>
      </c>
      <c r="DT213" s="63">
        <f>SUMIFS('[1]NBA-Data-1980-2019'!$G$1:$G$16305,'[1]NBA-Data-1980-2019'!$B$1:$B$16305,$A213,'[1]NBA-Data-1980-2019'!$A$1:$A$16305,DT$9)</f>
        <v>2126520</v>
      </c>
      <c r="DU213" s="63">
        <f>SUMIFS('[1]NBA-Data-1980-2019'!$G$1:$G$16305,'[1]NBA-Data-1980-2019'!$B$1:$B$16305,$A213,'[1]NBA-Data-1980-2019'!$A$1:$A$16305,DU$9)</f>
        <v>2286000</v>
      </c>
      <c r="DV213" s="63">
        <f>SUMIFS('[1]NBA-Data-1980-2019'!$G$1:$G$16305,'[1]NBA-Data-1980-2019'!$B$1:$B$16305,$A213,'[1]NBA-Data-1980-2019'!$A$1:$A$16305,DV$9)</f>
        <v>2317920</v>
      </c>
      <c r="DW213" s="63">
        <f>SUMIFS('[1]NBA-Data-1980-2019'!$G$1:$G$16305,'[1]NBA-Data-1980-2019'!$B$1:$B$16305,$A213,'[1]NBA-Data-1980-2019'!$A$1:$A$16305,DW$9)</f>
        <v>3075880</v>
      </c>
      <c r="DX213" s="63">
        <f>SUMIFS('[1]NBA-Data-1980-2019'!$G$1:$G$16305,'[1]NBA-Data-1980-2019'!$B$1:$B$16305,$A213,'[1]NBA-Data-1980-2019'!$A$1:$A$16305,DX$9)</f>
        <v>15500000</v>
      </c>
      <c r="DY213" s="63">
        <f>SUMIFS('[1]NBA-Data-1980-2019'!$G$1:$G$16305,'[1]NBA-Data-1980-2019'!$B$1:$B$16305,$A213,'[1]NBA-Data-1980-2019'!$A$1:$A$16305,DY$9)</f>
        <v>16663575</v>
      </c>
      <c r="DZ213" s="63">
        <f>SUMIFS('[1]NBA-Data-1980-2019'!$G$1:$G$16305,'[1]NBA-Data-1980-2019'!$B$1:$B$16305,$A213,'[1]NBA-Data-1980-2019'!$A$1:$A$16305,DZ$9)</f>
        <v>17826150</v>
      </c>
      <c r="EA213" s="63">
        <f>SUMIFS('[1]NBA-Data-1980-2019'!$G$1:$G$16305,'[1]NBA-Data-1980-2019'!$B$1:$B$16305,$A213,'[1]NBA-Data-1980-2019'!$A$1:$A$16305,EA$9)</f>
        <v>18988725</v>
      </c>
      <c r="EB213" s="63">
        <f>SUMIFS('[1]NBA-Data-1980-2019'!$G$1:$G$16305,'[1]NBA-Data-1980-2019'!$B$1:$B$16305,$A213,'[1]NBA-Data-1980-2019'!$A$1:$A$16305,EB$9)</f>
        <v>0</v>
      </c>
      <c r="EC213" s="63">
        <f>SUMIFS('[1]NBA-Data-1980-2019'!$G$1:$G$16305,'[1]NBA-Data-1980-2019'!$B$1:$B$16305,$A213,'[1]NBA-Data-1980-2019'!$A$1:$A$16305,EC$9)</f>
        <v>0</v>
      </c>
      <c r="ED213" s="63">
        <f>SUMIFS('[1]NBA-Data-1980-2019'!$G$1:$G$16305,'[1]NBA-Data-1980-2019'!$B$1:$B$16305,$A213,'[1]NBA-Data-1980-2019'!$A$1:$A$16305,ED$9)</f>
        <v>0</v>
      </c>
      <c r="EH213" s="2" t="s">
        <v>1481</v>
      </c>
    </row>
    <row r="214" spans="1:165" x14ac:dyDescent="0.2">
      <c r="A214" s="2" t="s">
        <v>874</v>
      </c>
      <c r="B214" s="2" t="str" cm="1">
        <f t="array" ref="B214">_xlfn.XLOOKUP($A214&amp;B$5,'[1]NBA-Data-1980-2019'!$B$1:$B$16305&amp;'[1]NBA-Data-1980-2019'!$A$1:$A$16305,'[1]NBA-Data-1980-2019'!$D$1:$D$16305,"",0)</f>
        <v/>
      </c>
      <c r="C214" s="2" t="str" cm="1">
        <f t="array" ref="C214">_xlfn.XLOOKUP($A214&amp;C$5,'[1]NBA-Data-1980-2019'!$B$1:$B$16305&amp;'[1]NBA-Data-1980-2019'!$A$1:$A$16305,'[1]NBA-Data-1980-2019'!$D$1:$D$16305,"",0)</f>
        <v/>
      </c>
      <c r="D214" s="2" t="str" cm="1">
        <f t="array" ref="D214">_xlfn.XLOOKUP($A214&amp;D$5,'[1]NBA-Data-1980-2019'!$B$1:$B$16305&amp;'[1]NBA-Data-1980-2019'!$A$1:$A$16305,'[1]NBA-Data-1980-2019'!$D$1:$D$16305,"",0)</f>
        <v/>
      </c>
      <c r="E214" s="2" t="str" cm="1">
        <f t="array" ref="E214">_xlfn.XLOOKUP($A214&amp;E$5,'[1]NBA-Data-1980-2019'!$B$1:$B$16305&amp;'[1]NBA-Data-1980-2019'!$A$1:$A$16305,'[1]NBA-Data-1980-2019'!$D$1:$D$16305,"",0)</f>
        <v/>
      </c>
      <c r="F214" s="2" t="str" cm="1">
        <f t="array" ref="F214">_xlfn.XLOOKUP($A214&amp;F$5,'[1]NBA-Data-1980-2019'!$B$1:$B$16305&amp;'[1]NBA-Data-1980-2019'!$A$1:$A$16305,'[1]NBA-Data-1980-2019'!$D$1:$D$16305,"",0)</f>
        <v/>
      </c>
      <c r="G214" s="2" t="str" cm="1">
        <f t="array" ref="G214">_xlfn.XLOOKUP($A214&amp;G$5,'[1]NBA-Data-1980-2019'!$B$1:$B$16305&amp;'[1]NBA-Data-1980-2019'!$A$1:$A$16305,'[1]NBA-Data-1980-2019'!$D$1:$D$16305,"",0)</f>
        <v/>
      </c>
      <c r="H214" s="2" t="str" cm="1">
        <f t="array" ref="H214">_xlfn.XLOOKUP($A214&amp;H$5,'[1]NBA-Data-1980-2019'!$B$1:$B$16305&amp;'[1]NBA-Data-1980-2019'!$A$1:$A$16305,'[1]NBA-Data-1980-2019'!$D$1:$D$16305,"",0)</f>
        <v>LAL</v>
      </c>
      <c r="I214" s="2" t="str" cm="1">
        <f t="array" ref="I214">_xlfn.XLOOKUP($A214&amp;I$5,'[1]NBA-Data-1980-2019'!$B$1:$B$16305&amp;'[1]NBA-Data-1980-2019'!$A$1:$A$16305,'[1]NBA-Data-1980-2019'!$D$1:$D$16305,"",0)</f>
        <v>LAL</v>
      </c>
      <c r="J214" s="2" t="str" cm="1">
        <f t="array" ref="J214">_xlfn.XLOOKUP($A214&amp;J$5,'[1]NBA-Data-1980-2019'!$B$1:$B$16305&amp;'[1]NBA-Data-1980-2019'!$A$1:$A$16305,'[1]NBA-Data-1980-2019'!$D$1:$D$16305,"",0)</f>
        <v>LAL</v>
      </c>
      <c r="K214" s="2" t="str" cm="1">
        <f t="array" ref="K214">_xlfn.XLOOKUP($A214&amp;K$5,'[1]NBA-Data-1980-2019'!$B$1:$B$16305&amp;'[1]NBA-Data-1980-2019'!$A$1:$A$16305,'[1]NBA-Data-1980-2019'!$D$1:$D$16305,"",0)</f>
        <v>LAL</v>
      </c>
      <c r="L214" s="2" t="str" cm="1">
        <f t="array" ref="L214">_xlfn.XLOOKUP($A214&amp;L$5,'[1]NBA-Data-1980-2019'!$B$1:$B$16305&amp;'[1]NBA-Data-1980-2019'!$A$1:$A$16305,'[1]NBA-Data-1980-2019'!$D$1:$D$16305,"",0)</f>
        <v>LAL</v>
      </c>
      <c r="M214" s="2" t="str" cm="1">
        <f t="array" ref="M214">_xlfn.XLOOKUP($A214&amp;M$5,'[1]NBA-Data-1980-2019'!$B$1:$B$16305&amp;'[1]NBA-Data-1980-2019'!$A$1:$A$16305,'[1]NBA-Data-1980-2019'!$D$1:$D$16305,"",0)</f>
        <v>LAL</v>
      </c>
      <c r="N214" s="2" t="str" cm="1">
        <f t="array" ref="N214">_xlfn.XLOOKUP($A214&amp;N$5,'[1]NBA-Data-1980-2019'!$B$1:$B$16305&amp;'[1]NBA-Data-1980-2019'!$A$1:$A$16305,'[1]NBA-Data-1980-2019'!$D$1:$D$16305,"",0)</f>
        <v>LAL</v>
      </c>
      <c r="O214" s="2" t="str" cm="1">
        <f t="array" ref="O214">_xlfn.XLOOKUP($A214&amp;O$5,'[1]NBA-Data-1980-2019'!$B$1:$B$16305&amp;'[1]NBA-Data-1980-2019'!$A$1:$A$16305,'[1]NBA-Data-1980-2019'!$D$1:$D$16305,"",0)</f>
        <v>LAL</v>
      </c>
      <c r="P214" s="2" t="str" cm="1">
        <f t="array" ref="P214">_xlfn.XLOOKUP($A214&amp;P$5,'[1]NBA-Data-1980-2019'!$B$1:$B$16305&amp;'[1]NBA-Data-1980-2019'!$A$1:$A$16305,'[1]NBA-Data-1980-2019'!$D$1:$D$16305,"",0)</f>
        <v>LAL</v>
      </c>
      <c r="Q214" s="2" t="str" cm="1">
        <f t="array" ref="Q214">_xlfn.XLOOKUP($A214&amp;Q$5,'[1]NBA-Data-1980-2019'!$B$1:$B$16305&amp;'[1]NBA-Data-1980-2019'!$A$1:$A$16305,'[1]NBA-Data-1980-2019'!$D$1:$D$16305,"",0)</f>
        <v>LAL</v>
      </c>
      <c r="R214" s="2" t="str" cm="1">
        <f t="array" ref="R214">_xlfn.XLOOKUP($A214&amp;R$5,'[1]NBA-Data-1980-2019'!$B$1:$B$16305&amp;'[1]NBA-Data-1980-2019'!$A$1:$A$16305,'[1]NBA-Data-1980-2019'!$D$1:$D$16305,"",0)</f>
        <v>LAL</v>
      </c>
      <c r="S214" s="2" t="str" cm="1">
        <f t="array" ref="S214">_xlfn.XLOOKUP($A214&amp;S$5,'[1]NBA-Data-1980-2019'!$B$1:$B$16305&amp;'[1]NBA-Data-1980-2019'!$A$1:$A$16305,'[1]NBA-Data-1980-2019'!$D$1:$D$16305,"",0)</f>
        <v>LAL</v>
      </c>
      <c r="T214" s="2" t="str" cm="1">
        <f t="array" ref="T214">_xlfn.XLOOKUP($A214&amp;T$5,'[1]NBA-Data-1980-2019'!$B$1:$B$16305&amp;'[1]NBA-Data-1980-2019'!$A$1:$A$16305,'[1]NBA-Data-1980-2019'!$D$1:$D$16305,"",0)</f>
        <v>LAL</v>
      </c>
      <c r="U214" s="2" t="str" cm="1">
        <f t="array" ref="U214">_xlfn.XLOOKUP($A214&amp;U$5,'[1]NBA-Data-1980-2019'!$B$1:$B$16305&amp;'[1]NBA-Data-1980-2019'!$A$1:$A$16305,'[1]NBA-Data-1980-2019'!$D$1:$D$16305,"",0)</f>
        <v>LAL</v>
      </c>
      <c r="V214" s="2" t="str" cm="1">
        <f t="array" ref="V214">_xlfn.XLOOKUP($A214&amp;V$5,'[1]NBA-Data-1980-2019'!$B$1:$B$16305&amp;'[1]NBA-Data-1980-2019'!$A$1:$A$16305,'[1]NBA-Data-1980-2019'!$D$1:$D$16305,"",0)</f>
        <v>LAL</v>
      </c>
      <c r="W214" s="2" t="str" cm="1">
        <f t="array" ref="W214">_xlfn.XLOOKUP($A214&amp;W$5,'[1]NBA-Data-1980-2019'!$B$1:$B$16305&amp;'[1]NBA-Data-1980-2019'!$A$1:$A$16305,'[1]NBA-Data-1980-2019'!$D$1:$D$16305,"",0)</f>
        <v>LAL</v>
      </c>
      <c r="X214" s="2" t="str" cm="1">
        <f t="array" ref="X214">_xlfn.XLOOKUP($A214&amp;X$5,'[1]NBA-Data-1980-2019'!$B$1:$B$16305&amp;'[1]NBA-Data-1980-2019'!$A$1:$A$16305,'[1]NBA-Data-1980-2019'!$D$1:$D$16305,"",0)</f>
        <v>LAL</v>
      </c>
      <c r="Y214" s="2" t="str" cm="1">
        <f t="array" ref="Y214">_xlfn.XLOOKUP($A214&amp;Y$5,'[1]NBA-Data-1980-2019'!$B$1:$B$16305&amp;'[1]NBA-Data-1980-2019'!$A$1:$A$16305,'[1]NBA-Data-1980-2019'!$D$1:$D$16305,"",0)</f>
        <v>LAL</v>
      </c>
      <c r="Z214" s="2" t="str" cm="1">
        <f t="array" ref="Z214">_xlfn.XLOOKUP($A214&amp;Z$5,'[1]NBA-Data-1980-2019'!$B$1:$B$16305&amp;'[1]NBA-Data-1980-2019'!$A$1:$A$16305,'[1]NBA-Data-1980-2019'!$D$1:$D$16305,"",0)</f>
        <v>LAL</v>
      </c>
      <c r="AA214" s="2" t="str" cm="1">
        <f t="array" ref="AA214">_xlfn.XLOOKUP($A214&amp;AA$5,'[1]NBA-Data-1980-2019'!$B$1:$B$16305&amp;'[1]NBA-Data-1980-2019'!$A$1:$A$16305,'[1]NBA-Data-1980-2019'!$D$1:$D$16305,"",0)</f>
        <v>LAL</v>
      </c>
      <c r="AB214" s="2" t="str" cm="1">
        <f t="array" ref="AB214">_xlfn.XLOOKUP($A214&amp;AB$5,'[1]NBA-Data-1980-2019'!$B$1:$B$16305&amp;'[1]NBA-Data-1980-2019'!$A$1:$A$16305,'[1]NBA-Data-1980-2019'!$D$1:$D$16305,"",0)</f>
        <v/>
      </c>
      <c r="AC214" s="2" t="str" cm="1">
        <f t="array" ref="AC214">_xlfn.XLOOKUP($A214&amp;AC$5,'[1]NBA-Data-1980-2019'!$B$1:$B$16305&amp;'[1]NBA-Data-1980-2019'!$A$1:$A$16305,'[1]NBA-Data-1980-2019'!$D$1:$D$16305,"",0)</f>
        <v/>
      </c>
      <c r="AD214" s="2" t="str" cm="1">
        <f t="array" ref="AD214">_xlfn.XLOOKUP($A214&amp;AD$5,'[1]NBA-Data-1980-2019'!$B$1:$B$16305&amp;'[1]NBA-Data-1980-2019'!$A$1:$A$16305,'[1]NBA-Data-1980-2019'!$D$1:$D$16305,"",0)</f>
        <v/>
      </c>
      <c r="AE214" s="2" t="str" cm="1">
        <f t="array" ref="AE214">_xlfn.XLOOKUP($A214&amp;AE$5,'[1]NBA-Data-1980-2019'!$B$1:$B$16305&amp;'[1]NBA-Data-1980-2019'!$A$1:$A$16305,'[1]NBA-Data-1980-2019'!$D$1:$D$16305,"",0)</f>
        <v/>
      </c>
      <c r="AF214" s="2" t="str" cm="1">
        <f t="array" ref="AF214">_xlfn.XLOOKUP($A214&amp;AF$5,'[1]NBA-Data-1980-2019'!$B$1:$B$16305&amp;'[1]NBA-Data-1980-2019'!$A$1:$A$16305,'[1]NBA-Data-1980-2019'!$D$1:$D$16305,"",0)</f>
        <v/>
      </c>
      <c r="AG214" s="2" t="str" cm="1">
        <f t="array" ref="AG214">_xlfn.XLOOKUP($A214&amp;AG$5,'[1]NBA-Data-1980-2019'!$B$1:$B$16305&amp;'[1]NBA-Data-1980-2019'!$A$1:$A$16305,'[1]NBA-Data-1980-2019'!$D$1:$D$16305,"",0)</f>
        <v/>
      </c>
      <c r="AH214" s="2" t="str" cm="1">
        <f t="array" ref="AH214">_xlfn.XLOOKUP($A214&amp;AH$5,'[1]NBA-Data-1980-2019'!$B$1:$B$16305&amp;'[1]NBA-Data-1980-2019'!$A$1:$A$16305,'[1]NBA-Data-1980-2019'!$H$1:$H$16305,"",0)</f>
        <v/>
      </c>
      <c r="AI214" s="2" t="str" cm="1">
        <f t="array" ref="AI214">_xlfn.XLOOKUP($A214&amp;AI$5,'[1]NBA-Data-1980-2019'!$B$1:$B$16305&amp;'[1]NBA-Data-1980-2019'!$A$1:$A$16305,'[1]NBA-Data-1980-2019'!$H$1:$H$16305,"",0)</f>
        <v/>
      </c>
      <c r="AJ214" s="2" t="str" cm="1">
        <f t="array" ref="AJ214">_xlfn.XLOOKUP($A214&amp;AJ$5,'[1]NBA-Data-1980-2019'!$B$1:$B$16305&amp;'[1]NBA-Data-1980-2019'!$A$1:$A$16305,'[1]NBA-Data-1980-2019'!$H$1:$H$16305,"",0)</f>
        <v/>
      </c>
      <c r="AK214" s="2" t="str" cm="1">
        <f t="array" ref="AK214">_xlfn.XLOOKUP($A214&amp;AK$5,'[1]NBA-Data-1980-2019'!$B$1:$B$16305&amp;'[1]NBA-Data-1980-2019'!$A$1:$A$16305,'[1]NBA-Data-1980-2019'!$H$1:$H$16305,"",0)</f>
        <v/>
      </c>
      <c r="AL214" s="2" t="str" cm="1">
        <f t="array" ref="AL214">_xlfn.XLOOKUP($A214&amp;AL$5,'[1]NBA-Data-1980-2019'!$B$1:$B$16305&amp;'[1]NBA-Data-1980-2019'!$A$1:$A$16305,'[1]NBA-Data-1980-2019'!$H$1:$H$16305,"",0)</f>
        <v/>
      </c>
      <c r="AM214" s="2" t="str" cm="1">
        <f t="array" ref="AM214">_xlfn.XLOOKUP($A214&amp;AM$5,'[1]NBA-Data-1980-2019'!$B$1:$B$16305&amp;'[1]NBA-Data-1980-2019'!$A$1:$A$16305,'[1]NBA-Data-1980-2019'!$H$1:$H$16305,"",0)</f>
        <v/>
      </c>
      <c r="AN214" s="2" cm="1">
        <f t="array" ref="AN214">_xlfn.XLOOKUP($A214&amp;AN$5,'[1]NBA-Data-1980-2019'!$B$1:$B$16305&amp;'[1]NBA-Data-1980-2019'!$A$1:$A$16305,'[1]NBA-Data-1980-2019'!$H$1:$H$16305,"",0)</f>
        <v>1100.5</v>
      </c>
      <c r="AO214" s="2" cm="1">
        <f t="array" ref="AO214">_xlfn.XLOOKUP($A214&amp;AO$5,'[1]NBA-Data-1980-2019'!$B$1:$B$16305&amp;'[1]NBA-Data-1980-2019'!$A$1:$A$16305,'[1]NBA-Data-1980-2019'!$H$1:$H$16305,"",0)</f>
        <v>2054</v>
      </c>
      <c r="AP214" s="2" cm="1">
        <f t="array" ref="AP214">_xlfn.XLOOKUP($A214&amp;AP$5,'[1]NBA-Data-1980-2019'!$B$1:$B$16305&amp;'[1]NBA-Data-1980-2019'!$A$1:$A$16305,'[1]NBA-Data-1980-2019'!$H$1:$H$16305,"",0)</f>
        <v>1895</v>
      </c>
      <c r="AQ214" s="2" cm="1">
        <f t="array" ref="AQ214">_xlfn.XLOOKUP($A214&amp;AQ$5,'[1]NBA-Data-1980-2019'!$B$1:$B$16305&amp;'[1]NBA-Data-1980-2019'!$A$1:$A$16305,'[1]NBA-Data-1980-2019'!$H$1:$H$16305,"",0)</f>
        <v>2521.2000000000003</v>
      </c>
      <c r="AR214" s="2" cm="1">
        <f t="array" ref="AR214">_xlfn.XLOOKUP($A214&amp;AR$5,'[1]NBA-Data-1980-2019'!$B$1:$B$16305&amp;'[1]NBA-Data-1980-2019'!$A$1:$A$16305,'[1]NBA-Data-1980-2019'!$H$1:$H$16305,"",0)</f>
        <v>2781.2</v>
      </c>
      <c r="AS214" s="2" cm="1">
        <f t="array" ref="AS214">_xlfn.XLOOKUP($A214&amp;AS$5,'[1]NBA-Data-1980-2019'!$B$1:$B$16305&amp;'[1]NBA-Data-1980-2019'!$A$1:$A$16305,'[1]NBA-Data-1980-2019'!$H$1:$H$16305,"",0)</f>
        <v>3064</v>
      </c>
      <c r="AT214" s="2" cm="1">
        <f t="array" ref="AT214">_xlfn.XLOOKUP($A214&amp;AT$5,'[1]NBA-Data-1980-2019'!$B$1:$B$16305&amp;'[1]NBA-Data-1980-2019'!$A$1:$A$16305,'[1]NBA-Data-1980-2019'!$H$1:$H$16305,"",0)</f>
        <v>3403</v>
      </c>
      <c r="AU214" s="2" cm="1">
        <f t="array" ref="AU214">_xlfn.XLOOKUP($A214&amp;AU$5,'[1]NBA-Data-1980-2019'!$B$1:$B$16305&amp;'[1]NBA-Data-1980-2019'!$A$1:$A$16305,'[1]NBA-Data-1980-2019'!$H$1:$H$16305,"",0)</f>
        <v>2444</v>
      </c>
      <c r="AV214" s="2" cm="1">
        <f t="array" ref="AV214">_xlfn.XLOOKUP($A214&amp;AV$5,'[1]NBA-Data-1980-2019'!$B$1:$B$16305&amp;'[1]NBA-Data-1980-2019'!$A$1:$A$16305,'[1]NBA-Data-1980-2019'!$H$1:$H$16305,"",0)</f>
        <v>2686.2000000000003</v>
      </c>
      <c r="AW214" s="2" cm="1">
        <f t="array" ref="AW214">_xlfn.XLOOKUP($A214&amp;AW$5,'[1]NBA-Data-1980-2019'!$B$1:$B$16305&amp;'[1]NBA-Data-1980-2019'!$A$1:$A$16305,'[1]NBA-Data-1980-2019'!$H$1:$H$16305,"",0)</f>
        <v>3280</v>
      </c>
      <c r="AX214" s="2" cm="1">
        <f t="array" ref="AX214">_xlfn.XLOOKUP($A214&amp;AX$5,'[1]NBA-Data-1980-2019'!$B$1:$B$16305&amp;'[1]NBA-Data-1980-2019'!$A$1:$A$16305,'[1]NBA-Data-1980-2019'!$H$1:$H$16305,"",0)</f>
        <v>3141.6</v>
      </c>
      <c r="AY214" s="2" cm="1">
        <f t="array" ref="AY214">_xlfn.XLOOKUP($A214&amp;AY$5,'[1]NBA-Data-1980-2019'!$B$1:$B$16305&amp;'[1]NBA-Data-1980-2019'!$A$1:$A$16305,'[1]NBA-Data-1980-2019'!$H$1:$H$16305,"",0)</f>
        <v>3189.7999999999997</v>
      </c>
      <c r="AZ214" s="2" cm="1">
        <f t="array" ref="AZ214">_xlfn.XLOOKUP($A214&amp;AZ$5,'[1]NBA-Data-1980-2019'!$B$1:$B$16305&amp;'[1]NBA-Data-1980-2019'!$A$1:$A$16305,'[1]NBA-Data-1980-2019'!$H$1:$H$16305,"",0)</f>
        <v>2960.2000000000003</v>
      </c>
      <c r="BA214" s="2" cm="1">
        <f t="array" ref="BA214">_xlfn.XLOOKUP($A214&amp;BA$5,'[1]NBA-Data-1980-2019'!$B$1:$B$16305&amp;'[1]NBA-Data-1980-2019'!$A$1:$A$16305,'[1]NBA-Data-1980-2019'!$H$1:$H$16305,"",0)</f>
        <v>2832.3999999999996</v>
      </c>
      <c r="BB214" s="2" cm="1">
        <f t="array" ref="BB214">_xlfn.XLOOKUP($A214&amp;BB$5,'[1]NBA-Data-1980-2019'!$B$1:$B$16305&amp;'[1]NBA-Data-1980-2019'!$A$1:$A$16305,'[1]NBA-Data-1980-2019'!$H$1:$H$16305,"",0)</f>
        <v>2779.7999999999997</v>
      </c>
      <c r="BC214" s="2" cm="1">
        <f t="array" ref="BC214">_xlfn.XLOOKUP($A214&amp;BC$5,'[1]NBA-Data-1980-2019'!$B$1:$B$16305&amp;'[1]NBA-Data-1980-2019'!$A$1:$A$16305,'[1]NBA-Data-1980-2019'!$H$1:$H$16305,"",0)</f>
        <v>2233</v>
      </c>
      <c r="BD214" s="2" cm="1">
        <f t="array" ref="BD214">_xlfn.XLOOKUP($A214&amp;BD$5,'[1]NBA-Data-1980-2019'!$B$1:$B$16305&amp;'[1]NBA-Data-1980-2019'!$A$1:$A$16305,'[1]NBA-Data-1980-2019'!$H$1:$H$16305,"",0)</f>
        <v>3010.8</v>
      </c>
      <c r="BE214" s="2" cm="1">
        <f t="array" ref="BE214">_xlfn.XLOOKUP($A214&amp;BE$5,'[1]NBA-Data-1980-2019'!$B$1:$B$16305&amp;'[1]NBA-Data-1980-2019'!$A$1:$A$16305,'[1]NBA-Data-1980-2019'!$H$1:$H$16305,"",0)</f>
        <v>177</v>
      </c>
      <c r="BF214" s="2" cm="1">
        <f t="array" ref="BF214">_xlfn.XLOOKUP($A214&amp;BF$5,'[1]NBA-Data-1980-2019'!$B$1:$B$16305&amp;'[1]NBA-Data-1980-2019'!$A$1:$A$16305,'[1]NBA-Data-1980-2019'!$H$1:$H$16305,"",0)</f>
        <v>1207.5</v>
      </c>
      <c r="BG214" s="2" cm="1">
        <f t="array" ref="BG214">_xlfn.XLOOKUP($A214&amp;BG$5,'[1]NBA-Data-1980-2019'!$B$1:$B$16305&amp;'[1]NBA-Data-1980-2019'!$A$1:$A$16305,'[1]NBA-Data-1980-2019'!$H$1:$H$16305,"",0)</f>
        <v>1861.2</v>
      </c>
      <c r="BH214" s="2" t="str" cm="1">
        <f t="array" ref="BH214">_xlfn.XLOOKUP($A214&amp;BH$5,'[1]NBA-Data-1980-2019'!$B$1:$B$16305&amp;'[1]NBA-Data-1980-2019'!$A$1:$A$16305,'[1]NBA-Data-1980-2019'!$H$1:$H$16305,"",0)</f>
        <v/>
      </c>
      <c r="BI214" s="2" t="str" cm="1">
        <f t="array" ref="BI214">_xlfn.XLOOKUP($A214&amp;BI$5,'[1]NBA-Data-1980-2019'!$B$1:$B$16305&amp;'[1]NBA-Data-1980-2019'!$A$1:$A$16305,'[1]NBA-Data-1980-2019'!$H$1:$H$16305,"",0)</f>
        <v/>
      </c>
      <c r="BJ214" s="2" t="str" cm="1">
        <f t="array" ref="BJ214">_xlfn.XLOOKUP($A214&amp;BJ$5,'[1]NBA-Data-1980-2019'!$B$1:$B$16305&amp;'[1]NBA-Data-1980-2019'!$A$1:$A$16305,'[1]NBA-Data-1980-2019'!$H$1:$H$16305,"",0)</f>
        <v/>
      </c>
      <c r="BK214" s="2" t="str" cm="1">
        <f t="array" ref="BK214">_xlfn.XLOOKUP($A214&amp;BK$5,'[1]NBA-Data-1980-2019'!$B$1:$B$16305&amp;'[1]NBA-Data-1980-2019'!$A$1:$A$16305,'[1]NBA-Data-1980-2019'!$H$1:$H$16305,"",0)</f>
        <v/>
      </c>
      <c r="BL214" s="2" t="str" cm="1">
        <f t="array" ref="BL214">_xlfn.XLOOKUP($A214&amp;BL$5,'[1]NBA-Data-1980-2019'!$B$1:$B$16305&amp;'[1]NBA-Data-1980-2019'!$A$1:$A$16305,'[1]NBA-Data-1980-2019'!$H$1:$H$16305,"",0)</f>
        <v/>
      </c>
      <c r="BM214" s="2" t="str" cm="1">
        <f t="array" ref="BM214">_xlfn.XLOOKUP($A214&amp;BM$5,'[1]NBA-Data-1980-2019'!$B$1:$B$16305&amp;'[1]NBA-Data-1980-2019'!$A$1:$A$16305,'[1]NBA-Data-1980-2019'!$H$1:$H$16305,"",0)</f>
        <v/>
      </c>
      <c r="BN214" s="2" t="str" cm="1">
        <f t="array" ref="BN214">_xlfn.XLOOKUP($A214&amp;BN$5,'[1]NBA-Data-1980-2019'!$B$1:$B$16305&amp;'[1]NBA-Data-1980-2019'!$A$1:$A$16305,'[1]NBA-Data-1980-2019'!$F$1:$F$16305,"",0)</f>
        <v/>
      </c>
      <c r="BO214" s="2" t="str" cm="1">
        <f t="array" ref="BO214">_xlfn.XLOOKUP($A214&amp;BO$5,'[1]NBA-Data-1980-2019'!$B$1:$B$16305&amp;'[1]NBA-Data-1980-2019'!$A$1:$A$16305,'[1]NBA-Data-1980-2019'!$F$1:$F$16305,"",0)</f>
        <v/>
      </c>
      <c r="BP214" s="2" t="str" cm="1">
        <f t="array" ref="BP214">_xlfn.XLOOKUP($A214&amp;BP$5,'[1]NBA-Data-1980-2019'!$B$1:$B$16305&amp;'[1]NBA-Data-1980-2019'!$A$1:$A$16305,'[1]NBA-Data-1980-2019'!$F$1:$F$16305,"",0)</f>
        <v/>
      </c>
      <c r="BQ214" s="2" t="str" cm="1">
        <f t="array" ref="BQ214">_xlfn.XLOOKUP($A214&amp;BQ$5,'[1]NBA-Data-1980-2019'!$B$1:$B$16305&amp;'[1]NBA-Data-1980-2019'!$A$1:$A$16305,'[1]NBA-Data-1980-2019'!$F$1:$F$16305,"",0)</f>
        <v/>
      </c>
      <c r="BR214" s="2" t="str" cm="1">
        <f t="array" ref="BR214">_xlfn.XLOOKUP($A214&amp;BR$5,'[1]NBA-Data-1980-2019'!$B$1:$B$16305&amp;'[1]NBA-Data-1980-2019'!$A$1:$A$16305,'[1]NBA-Data-1980-2019'!$F$1:$F$16305,"",0)</f>
        <v/>
      </c>
      <c r="BS214" s="2" t="str" cm="1">
        <f t="array" ref="BS214">_xlfn.XLOOKUP($A214&amp;BS$5,'[1]NBA-Data-1980-2019'!$B$1:$B$16305&amp;'[1]NBA-Data-1980-2019'!$A$1:$A$16305,'[1]NBA-Data-1980-2019'!$F$1:$F$16305,"",0)</f>
        <v/>
      </c>
      <c r="BT214" s="2" cm="1">
        <f t="array" ref="BT214">_xlfn.XLOOKUP($A214&amp;BT$5,'[1]NBA-Data-1980-2019'!$B$1:$B$16305&amp;'[1]NBA-Data-1980-2019'!$A$1:$A$16305,'[1]NBA-Data-1980-2019'!$F$1:$F$16305,"",0)</f>
        <v>14.4</v>
      </c>
      <c r="BU214" s="2" cm="1">
        <f t="array" ref="BU214">_xlfn.XLOOKUP($A214&amp;BU$5,'[1]NBA-Data-1980-2019'!$B$1:$B$16305&amp;'[1]NBA-Data-1980-2019'!$A$1:$A$16305,'[1]NBA-Data-1980-2019'!$F$1:$F$16305,"",0)</f>
        <v>18.5</v>
      </c>
      <c r="BV214" s="2" cm="1">
        <f t="array" ref="BV214">_xlfn.XLOOKUP($A214&amp;BV$5,'[1]NBA-Data-1980-2019'!$B$1:$B$16305&amp;'[1]NBA-Data-1980-2019'!$A$1:$A$16305,'[1]NBA-Data-1980-2019'!$F$1:$F$16305,"",0)</f>
        <v>18.899999999999999</v>
      </c>
      <c r="BW214" s="2" cm="1">
        <f t="array" ref="BW214">_xlfn.XLOOKUP($A214&amp;BW$5,'[1]NBA-Data-1980-2019'!$B$1:$B$16305&amp;'[1]NBA-Data-1980-2019'!$A$1:$A$16305,'[1]NBA-Data-1980-2019'!$F$1:$F$16305,"",0)</f>
        <v>21.7</v>
      </c>
      <c r="BX214" s="2" cm="1">
        <f t="array" ref="BX214">_xlfn.XLOOKUP($A214&amp;BX$5,'[1]NBA-Data-1980-2019'!$B$1:$B$16305&amp;'[1]NBA-Data-1980-2019'!$A$1:$A$16305,'[1]NBA-Data-1980-2019'!$F$1:$F$16305,"",0)</f>
        <v>24.5</v>
      </c>
      <c r="BY214" s="2" cm="1">
        <f t="array" ref="BY214">_xlfn.XLOOKUP($A214&amp;BY$5,'[1]NBA-Data-1980-2019'!$B$1:$B$16305&amp;'[1]NBA-Data-1980-2019'!$A$1:$A$16305,'[1]NBA-Data-1980-2019'!$F$1:$F$16305,"",0)</f>
        <v>23.2</v>
      </c>
      <c r="BZ214" s="2" cm="1">
        <f t="array" ref="BZ214">_xlfn.XLOOKUP($A214&amp;BZ$5,'[1]NBA-Data-1980-2019'!$B$1:$B$16305&amp;'[1]NBA-Data-1980-2019'!$A$1:$A$16305,'[1]NBA-Data-1980-2019'!$F$1:$F$16305,"",0)</f>
        <v>26.2</v>
      </c>
      <c r="CA214" s="2" cm="1">
        <f t="array" ref="CA214">_xlfn.XLOOKUP($A214&amp;CA$5,'[1]NBA-Data-1980-2019'!$B$1:$B$16305&amp;'[1]NBA-Data-1980-2019'!$A$1:$A$16305,'[1]NBA-Data-1980-2019'!$F$1:$F$16305,"",0)</f>
        <v>23.7</v>
      </c>
      <c r="CB214" s="2" cm="1">
        <f t="array" ref="CB214">_xlfn.XLOOKUP($A214&amp;CB$5,'[1]NBA-Data-1980-2019'!$B$1:$B$16305&amp;'[1]NBA-Data-1980-2019'!$A$1:$A$16305,'[1]NBA-Data-1980-2019'!$F$1:$F$16305,"",0)</f>
        <v>23.3</v>
      </c>
      <c r="CC214" s="2" cm="1">
        <f t="array" ref="CC214">_xlfn.XLOOKUP($A214&amp;CC$5,'[1]NBA-Data-1980-2019'!$B$1:$B$16305&amp;'[1]NBA-Data-1980-2019'!$A$1:$A$16305,'[1]NBA-Data-1980-2019'!$F$1:$F$16305,"",0)</f>
        <v>28</v>
      </c>
      <c r="CD214" s="2" cm="1">
        <f t="array" ref="CD214">_xlfn.XLOOKUP($A214&amp;CD$5,'[1]NBA-Data-1980-2019'!$B$1:$B$16305&amp;'[1]NBA-Data-1980-2019'!$A$1:$A$16305,'[1]NBA-Data-1980-2019'!$F$1:$F$16305,"",0)</f>
        <v>26.1</v>
      </c>
      <c r="CE214" s="2" cm="1">
        <f t="array" ref="CE214">_xlfn.XLOOKUP($A214&amp;CE$5,'[1]NBA-Data-1980-2019'!$B$1:$B$16305&amp;'[1]NBA-Data-1980-2019'!$A$1:$A$16305,'[1]NBA-Data-1980-2019'!$F$1:$F$16305,"",0)</f>
        <v>24.2</v>
      </c>
      <c r="CF214" s="2" cm="1">
        <f t="array" ref="CF214">_xlfn.XLOOKUP($A214&amp;CF$5,'[1]NBA-Data-1980-2019'!$B$1:$B$16305&amp;'[1]NBA-Data-1980-2019'!$A$1:$A$16305,'[1]NBA-Data-1980-2019'!$F$1:$F$16305,"",0)</f>
        <v>24.4</v>
      </c>
      <c r="CG214" s="2" cm="1">
        <f t="array" ref="CG214">_xlfn.XLOOKUP($A214&amp;CG$5,'[1]NBA-Data-1980-2019'!$B$1:$B$16305&amp;'[1]NBA-Data-1980-2019'!$A$1:$A$16305,'[1]NBA-Data-1980-2019'!$F$1:$F$16305,"",0)</f>
        <v>21.9</v>
      </c>
      <c r="CH214" s="2" cm="1">
        <f t="array" ref="CH214">_xlfn.XLOOKUP($A214&amp;CH$5,'[1]NBA-Data-1980-2019'!$B$1:$B$16305&amp;'[1]NBA-Data-1980-2019'!$A$1:$A$16305,'[1]NBA-Data-1980-2019'!$F$1:$F$16305,"",0)</f>
        <v>23.9</v>
      </c>
      <c r="CI214" s="2" cm="1">
        <f t="array" ref="CI214">_xlfn.XLOOKUP($A214&amp;CI$5,'[1]NBA-Data-1980-2019'!$B$1:$B$16305&amp;'[1]NBA-Data-1980-2019'!$A$1:$A$16305,'[1]NBA-Data-1980-2019'!$F$1:$F$16305,"",0)</f>
        <v>21.9</v>
      </c>
      <c r="CJ214" s="2" cm="1">
        <f t="array" ref="CJ214">_xlfn.XLOOKUP($A214&amp;CJ$5,'[1]NBA-Data-1980-2019'!$B$1:$B$16305&amp;'[1]NBA-Data-1980-2019'!$A$1:$A$16305,'[1]NBA-Data-1980-2019'!$F$1:$F$16305,"",0)</f>
        <v>23</v>
      </c>
      <c r="CK214" s="2" cm="1">
        <f t="array" ref="CK214">_xlfn.XLOOKUP($A214&amp;CK$5,'[1]NBA-Data-1980-2019'!$B$1:$B$16305&amp;'[1]NBA-Data-1980-2019'!$A$1:$A$16305,'[1]NBA-Data-1980-2019'!$F$1:$F$16305,"",0)</f>
        <v>10.7</v>
      </c>
      <c r="CL214" s="2" cm="1">
        <f t="array" ref="CL214">_xlfn.XLOOKUP($A214&amp;CL$5,'[1]NBA-Data-1980-2019'!$B$1:$B$16305&amp;'[1]NBA-Data-1980-2019'!$A$1:$A$16305,'[1]NBA-Data-1980-2019'!$F$1:$F$16305,"",0)</f>
        <v>17.600000000000001</v>
      </c>
      <c r="CM214" s="2" cm="1">
        <f t="array" ref="CM214">_xlfn.XLOOKUP($A214&amp;CM$5,'[1]NBA-Data-1980-2019'!$B$1:$B$16305&amp;'[1]NBA-Data-1980-2019'!$A$1:$A$16305,'[1]NBA-Data-1980-2019'!$F$1:$F$16305,"",0)</f>
        <v>14.9</v>
      </c>
      <c r="CN214" s="2" t="str" cm="1">
        <f t="array" ref="CN214">_xlfn.XLOOKUP($A214&amp;CN$5,'[1]NBA-Data-1980-2019'!$B$1:$B$16305&amp;'[1]NBA-Data-1980-2019'!$A$1:$A$16305,'[1]NBA-Data-1980-2019'!$F$1:$F$16305,"",0)</f>
        <v/>
      </c>
      <c r="CO214" s="2" t="str" cm="1">
        <f t="array" ref="CO214">_xlfn.XLOOKUP($A214&amp;CO$5,'[1]NBA-Data-1980-2019'!$B$1:$B$16305&amp;'[1]NBA-Data-1980-2019'!$A$1:$A$16305,'[1]NBA-Data-1980-2019'!$F$1:$F$16305,"",0)</f>
        <v/>
      </c>
      <c r="CP214" s="2" t="str" cm="1">
        <f t="array" ref="CP214">_xlfn.XLOOKUP($A214&amp;CP$5,'[1]NBA-Data-1980-2019'!$B$1:$B$16305&amp;'[1]NBA-Data-1980-2019'!$A$1:$A$16305,'[1]NBA-Data-1980-2019'!$F$1:$F$16305,"",0)</f>
        <v/>
      </c>
      <c r="CQ214" s="2" t="str" cm="1">
        <f t="array" ref="CQ214">_xlfn.XLOOKUP($A214&amp;CQ$5,'[1]NBA-Data-1980-2019'!$B$1:$B$16305&amp;'[1]NBA-Data-1980-2019'!$A$1:$A$16305,'[1]NBA-Data-1980-2019'!$F$1:$F$16305,"",0)</f>
        <v/>
      </c>
      <c r="CR214" s="2" t="str" cm="1">
        <f t="array" ref="CR214">_xlfn.XLOOKUP($A214&amp;CR$5,'[1]NBA-Data-1980-2019'!$B$1:$B$16305&amp;'[1]NBA-Data-1980-2019'!$A$1:$A$16305,'[1]NBA-Data-1980-2019'!$F$1:$F$16305,"",0)</f>
        <v/>
      </c>
      <c r="CS214" s="2" t="str" cm="1">
        <f t="array" ref="CS214">_xlfn.XLOOKUP($A214&amp;CS$5,'[1]NBA-Data-1980-2019'!$B$1:$B$16305&amp;'[1]NBA-Data-1980-2019'!$A$1:$A$16305,'[1]NBA-Data-1980-2019'!$F$1:$F$16305,"",0)</f>
        <v/>
      </c>
      <c r="CU214" s="2" t="str">
        <f>_xlfn.XLOOKUP($A214,TEAMS!$G$1:$G$839,TEAMS!$H$1:$H$839,"",0)</f>
        <v>SG</v>
      </c>
      <c r="CV214" s="2" t="str">
        <f>_xlfn.XLOOKUP($CU214,DASHBOARD!$B$22:$B$27,DASHBOARD!$C$22:$C$27,"",0)</f>
        <v>GUARD</v>
      </c>
      <c r="CY214" s="63">
        <f>SUMIFS('[1]NBA-Data-1980-2019'!$G$1:$G$16305,'[1]NBA-Data-1980-2019'!$B$1:$B$16305,$A214,'[1]NBA-Data-1980-2019'!$A$1:$A$16305,CY$9)</f>
        <v>0</v>
      </c>
      <c r="CZ214" s="63">
        <f>SUMIFS('[1]NBA-Data-1980-2019'!$G$1:$G$16305,'[1]NBA-Data-1980-2019'!$B$1:$B$16305,$A214,'[1]NBA-Data-1980-2019'!$A$1:$A$16305,CZ$9)</f>
        <v>0</v>
      </c>
      <c r="DA214" s="63">
        <f>SUMIFS('[1]NBA-Data-1980-2019'!$G$1:$G$16305,'[1]NBA-Data-1980-2019'!$B$1:$B$16305,$A214,'[1]NBA-Data-1980-2019'!$A$1:$A$16305,DA$9)</f>
        <v>0</v>
      </c>
      <c r="DB214" s="63">
        <f>SUMIFS('[1]NBA-Data-1980-2019'!$G$1:$G$16305,'[1]NBA-Data-1980-2019'!$B$1:$B$16305,$A214,'[1]NBA-Data-1980-2019'!$A$1:$A$16305,DB$9)</f>
        <v>0</v>
      </c>
      <c r="DC214" s="63">
        <f>SUMIFS('[1]NBA-Data-1980-2019'!$G$1:$G$16305,'[1]NBA-Data-1980-2019'!$B$1:$B$16305,$A214,'[1]NBA-Data-1980-2019'!$A$1:$A$16305,DC$9)</f>
        <v>0</v>
      </c>
      <c r="DD214" s="63">
        <f>SUMIFS('[1]NBA-Data-1980-2019'!$G$1:$G$16305,'[1]NBA-Data-1980-2019'!$B$1:$B$16305,$A214,'[1]NBA-Data-1980-2019'!$A$1:$A$16305,DD$9)</f>
        <v>0</v>
      </c>
      <c r="DE214" s="63">
        <f>SUMIFS('[1]NBA-Data-1980-2019'!$G$1:$G$16305,'[1]NBA-Data-1980-2019'!$B$1:$B$16305,$A214,'[1]NBA-Data-1980-2019'!$A$1:$A$16305,DE$9)</f>
        <v>1015000</v>
      </c>
      <c r="DF214" s="63">
        <f>SUMIFS('[1]NBA-Data-1980-2019'!$G$1:$G$16305,'[1]NBA-Data-1980-2019'!$B$1:$B$16305,$A214,'[1]NBA-Data-1980-2019'!$A$1:$A$16305,DF$9)</f>
        <v>1167240</v>
      </c>
      <c r="DG214" s="63">
        <f>SUMIFS('[1]NBA-Data-1980-2019'!$G$1:$G$16305,'[1]NBA-Data-1980-2019'!$B$1:$B$16305,$A214,'[1]NBA-Data-1980-2019'!$A$1:$A$16305,DG$9)</f>
        <v>1319000</v>
      </c>
      <c r="DH214" s="63">
        <f>SUMIFS('[1]NBA-Data-1980-2019'!$G$1:$G$16305,'[1]NBA-Data-1980-2019'!$B$1:$B$16305,$A214,'[1]NBA-Data-1980-2019'!$A$1:$A$16305,DH$9)</f>
        <v>9000000</v>
      </c>
      <c r="DI214" s="63">
        <f>SUMIFS('[1]NBA-Data-1980-2019'!$G$1:$G$16305,'[1]NBA-Data-1980-2019'!$B$1:$B$16305,$A214,'[1]NBA-Data-1980-2019'!$A$1:$A$16305,DI$9)</f>
        <v>10130000</v>
      </c>
      <c r="DJ214" s="63">
        <f>SUMIFS('[1]NBA-Data-1980-2019'!$G$1:$G$16305,'[1]NBA-Data-1980-2019'!$B$1:$B$16305,$A214,'[1]NBA-Data-1980-2019'!$A$1:$A$16305,DJ$9)</f>
        <v>11250000</v>
      </c>
      <c r="DK214" s="63">
        <f>SUMIFS('[1]NBA-Data-1980-2019'!$G$1:$G$16305,'[1]NBA-Data-1980-2019'!$B$1:$B$16305,$A214,'[1]NBA-Data-1980-2019'!$A$1:$A$16305,DK$9)</f>
        <v>12375000</v>
      </c>
      <c r="DL214" s="63">
        <f>SUMIFS('[1]NBA-Data-1980-2019'!$G$1:$G$16305,'[1]NBA-Data-1980-2019'!$B$1:$B$16305,$A214,'[1]NBA-Data-1980-2019'!$A$1:$A$16305,DL$9)</f>
        <v>13500000</v>
      </c>
      <c r="DM214" s="63">
        <f>SUMIFS('[1]NBA-Data-1980-2019'!$G$1:$G$16305,'[1]NBA-Data-1980-2019'!$B$1:$B$16305,$A214,'[1]NBA-Data-1980-2019'!$A$1:$A$16305,DM$9)</f>
        <v>14175000</v>
      </c>
      <c r="DN214" s="63">
        <f>SUMIFS('[1]NBA-Data-1980-2019'!$G$1:$G$16305,'[1]NBA-Data-1980-2019'!$B$1:$B$16305,$A214,'[1]NBA-Data-1980-2019'!$A$1:$A$16305,DN$9)</f>
        <v>15946875</v>
      </c>
      <c r="DO214" s="63">
        <f>SUMIFS('[1]NBA-Data-1980-2019'!$G$1:$G$16305,'[1]NBA-Data-1980-2019'!$B$1:$B$16305,$A214,'[1]NBA-Data-1980-2019'!$A$1:$A$16305,DO$9)</f>
        <v>17718750</v>
      </c>
      <c r="DP214" s="63">
        <f>SUMIFS('[1]NBA-Data-1980-2019'!$G$1:$G$16305,'[1]NBA-Data-1980-2019'!$B$1:$B$16305,$A214,'[1]NBA-Data-1980-2019'!$A$1:$A$16305,DP$9)</f>
        <v>19490625</v>
      </c>
      <c r="DQ214" s="63">
        <f>SUMIFS('[1]NBA-Data-1980-2019'!$G$1:$G$16305,'[1]NBA-Data-1980-2019'!$B$1:$B$16305,$A214,'[1]NBA-Data-1980-2019'!$A$1:$A$16305,DQ$9)</f>
        <v>21262500</v>
      </c>
      <c r="DR214" s="63">
        <f>SUMIFS('[1]NBA-Data-1980-2019'!$G$1:$G$16305,'[1]NBA-Data-1980-2019'!$B$1:$B$16305,$A214,'[1]NBA-Data-1980-2019'!$A$1:$A$16305,DR$9)</f>
        <v>23034375</v>
      </c>
      <c r="DS214" s="63">
        <f>SUMIFS('[1]NBA-Data-1980-2019'!$G$1:$G$16305,'[1]NBA-Data-1980-2019'!$B$1:$B$16305,$A214,'[1]NBA-Data-1980-2019'!$A$1:$A$16305,DS$9)</f>
        <v>24806250</v>
      </c>
      <c r="DT214" s="63">
        <f>SUMIFS('[1]NBA-Data-1980-2019'!$G$1:$G$16305,'[1]NBA-Data-1980-2019'!$B$1:$B$16305,$A214,'[1]NBA-Data-1980-2019'!$A$1:$A$16305,DT$9)</f>
        <v>25244493</v>
      </c>
      <c r="DU214" s="63">
        <f>SUMIFS('[1]NBA-Data-1980-2019'!$G$1:$G$16305,'[1]NBA-Data-1980-2019'!$B$1:$B$16305,$A214,'[1]NBA-Data-1980-2019'!$A$1:$A$16305,DU$9)</f>
        <v>27849149</v>
      </c>
      <c r="DV214" s="63">
        <f>SUMIFS('[1]NBA-Data-1980-2019'!$G$1:$G$16305,'[1]NBA-Data-1980-2019'!$B$1:$B$16305,$A214,'[1]NBA-Data-1980-2019'!$A$1:$A$16305,DV$9)</f>
        <v>30453805</v>
      </c>
      <c r="DW214" s="63">
        <f>SUMIFS('[1]NBA-Data-1980-2019'!$G$1:$G$16305,'[1]NBA-Data-1980-2019'!$B$1:$B$16305,$A214,'[1]NBA-Data-1980-2019'!$A$1:$A$16305,DW$9)</f>
        <v>23500000</v>
      </c>
      <c r="DX214" s="63">
        <f>SUMIFS('[1]NBA-Data-1980-2019'!$G$1:$G$16305,'[1]NBA-Data-1980-2019'!$B$1:$B$16305,$A214,'[1]NBA-Data-1980-2019'!$A$1:$A$16305,DX$9)</f>
        <v>25000000</v>
      </c>
      <c r="DY214" s="63">
        <f>SUMIFS('[1]NBA-Data-1980-2019'!$G$1:$G$16305,'[1]NBA-Data-1980-2019'!$B$1:$B$16305,$A214,'[1]NBA-Data-1980-2019'!$A$1:$A$16305,DY$9)</f>
        <v>0</v>
      </c>
      <c r="DZ214" s="63">
        <f>SUMIFS('[1]NBA-Data-1980-2019'!$G$1:$G$16305,'[1]NBA-Data-1980-2019'!$B$1:$B$16305,$A214,'[1]NBA-Data-1980-2019'!$A$1:$A$16305,DZ$9)</f>
        <v>0</v>
      </c>
      <c r="EA214" s="63">
        <f>SUMIFS('[1]NBA-Data-1980-2019'!$G$1:$G$16305,'[1]NBA-Data-1980-2019'!$B$1:$B$16305,$A214,'[1]NBA-Data-1980-2019'!$A$1:$A$16305,EA$9)</f>
        <v>0</v>
      </c>
      <c r="EB214" s="63">
        <f>SUMIFS('[1]NBA-Data-1980-2019'!$G$1:$G$16305,'[1]NBA-Data-1980-2019'!$B$1:$B$16305,$A214,'[1]NBA-Data-1980-2019'!$A$1:$A$16305,EB$9)</f>
        <v>0</v>
      </c>
      <c r="EC214" s="63">
        <f>SUMIFS('[1]NBA-Data-1980-2019'!$G$1:$G$16305,'[1]NBA-Data-1980-2019'!$B$1:$B$16305,$A214,'[1]NBA-Data-1980-2019'!$A$1:$A$16305,EC$9)</f>
        <v>0</v>
      </c>
      <c r="ED214" s="63">
        <f>SUMIFS('[1]NBA-Data-1980-2019'!$G$1:$G$16305,'[1]NBA-Data-1980-2019'!$B$1:$B$16305,$A214,'[1]NBA-Data-1980-2019'!$A$1:$A$16305,ED$9)</f>
        <v>0</v>
      </c>
      <c r="EH214" s="2" t="s">
        <v>1483</v>
      </c>
    </row>
    <row r="215" spans="1:165" x14ac:dyDescent="0.2">
      <c r="A215" s="2" t="s">
        <v>668</v>
      </c>
      <c r="B215" s="2" t="str" cm="1">
        <f t="array" ref="B215">_xlfn.XLOOKUP($A215&amp;B$5,'[1]NBA-Data-1980-2019'!$B$1:$B$16305&amp;'[1]NBA-Data-1980-2019'!$A$1:$A$16305,'[1]NBA-Data-1980-2019'!$D$1:$D$16305,"",0)</f>
        <v/>
      </c>
      <c r="C215" s="2" t="str" cm="1">
        <f t="array" ref="C215">_xlfn.XLOOKUP($A215&amp;C$5,'[1]NBA-Data-1980-2019'!$B$1:$B$16305&amp;'[1]NBA-Data-1980-2019'!$A$1:$A$16305,'[1]NBA-Data-1980-2019'!$D$1:$D$16305,"",0)</f>
        <v/>
      </c>
      <c r="D215" s="2" t="str" cm="1">
        <f t="array" ref="D215">_xlfn.XLOOKUP($A215&amp;D$5,'[1]NBA-Data-1980-2019'!$B$1:$B$16305&amp;'[1]NBA-Data-1980-2019'!$A$1:$A$16305,'[1]NBA-Data-1980-2019'!$D$1:$D$16305,"",0)</f>
        <v/>
      </c>
      <c r="E215" s="2" t="str" cm="1">
        <f t="array" ref="E215">_xlfn.XLOOKUP($A215&amp;E$5,'[1]NBA-Data-1980-2019'!$B$1:$B$16305&amp;'[1]NBA-Data-1980-2019'!$A$1:$A$16305,'[1]NBA-Data-1980-2019'!$D$1:$D$16305,"",0)</f>
        <v/>
      </c>
      <c r="F215" s="2" t="str" cm="1">
        <f t="array" ref="F215">_xlfn.XLOOKUP($A215&amp;F$5,'[1]NBA-Data-1980-2019'!$B$1:$B$16305&amp;'[1]NBA-Data-1980-2019'!$A$1:$A$16305,'[1]NBA-Data-1980-2019'!$D$1:$D$16305,"",0)</f>
        <v/>
      </c>
      <c r="G215" s="2" t="str" cm="1">
        <f t="array" ref="G215">_xlfn.XLOOKUP($A215&amp;G$5,'[1]NBA-Data-1980-2019'!$B$1:$B$16305&amp;'[1]NBA-Data-1980-2019'!$A$1:$A$16305,'[1]NBA-Data-1980-2019'!$D$1:$D$16305,"",0)</f>
        <v/>
      </c>
      <c r="H215" s="2" t="str" cm="1">
        <f t="array" ref="H215">_xlfn.XLOOKUP($A215&amp;H$5,'[1]NBA-Data-1980-2019'!$B$1:$B$16305&amp;'[1]NBA-Data-1980-2019'!$A$1:$A$16305,'[1]NBA-Data-1980-2019'!$D$1:$D$16305,"",0)</f>
        <v/>
      </c>
      <c r="I215" s="2" t="str" cm="1">
        <f t="array" ref="I215">_xlfn.XLOOKUP($A215&amp;I$5,'[1]NBA-Data-1980-2019'!$B$1:$B$16305&amp;'[1]NBA-Data-1980-2019'!$A$1:$A$16305,'[1]NBA-Data-1980-2019'!$D$1:$D$16305,"",0)</f>
        <v/>
      </c>
      <c r="J215" s="2" t="str" cm="1">
        <f t="array" ref="J215">_xlfn.XLOOKUP($A215&amp;J$5,'[1]NBA-Data-1980-2019'!$B$1:$B$16305&amp;'[1]NBA-Data-1980-2019'!$A$1:$A$16305,'[1]NBA-Data-1980-2019'!$D$1:$D$16305,"",0)</f>
        <v/>
      </c>
      <c r="K215" s="2" t="str" cm="1">
        <f t="array" ref="K215">_xlfn.XLOOKUP($A215&amp;K$5,'[1]NBA-Data-1980-2019'!$B$1:$B$16305&amp;'[1]NBA-Data-1980-2019'!$A$1:$A$16305,'[1]NBA-Data-1980-2019'!$D$1:$D$16305,"",0)</f>
        <v/>
      </c>
      <c r="L215" s="2" t="str" cm="1">
        <f t="array" ref="L215">_xlfn.XLOOKUP($A215&amp;L$5,'[1]NBA-Data-1980-2019'!$B$1:$B$16305&amp;'[1]NBA-Data-1980-2019'!$A$1:$A$16305,'[1]NBA-Data-1980-2019'!$D$1:$D$16305,"",0)</f>
        <v/>
      </c>
      <c r="M215" s="2" t="str" cm="1">
        <f t="array" ref="M215">_xlfn.XLOOKUP($A215&amp;M$5,'[1]NBA-Data-1980-2019'!$B$1:$B$16305&amp;'[1]NBA-Data-1980-2019'!$A$1:$A$16305,'[1]NBA-Data-1980-2019'!$D$1:$D$16305,"",0)</f>
        <v/>
      </c>
      <c r="N215" s="2" t="str" cm="1">
        <f t="array" ref="N215">_xlfn.XLOOKUP($A215&amp;N$5,'[1]NBA-Data-1980-2019'!$B$1:$B$16305&amp;'[1]NBA-Data-1980-2019'!$A$1:$A$16305,'[1]NBA-Data-1980-2019'!$D$1:$D$16305,"",0)</f>
        <v/>
      </c>
      <c r="O215" s="2" t="str" cm="1">
        <f t="array" ref="O215">_xlfn.XLOOKUP($A215&amp;O$5,'[1]NBA-Data-1980-2019'!$B$1:$B$16305&amp;'[1]NBA-Data-1980-2019'!$A$1:$A$16305,'[1]NBA-Data-1980-2019'!$D$1:$D$16305,"",0)</f>
        <v/>
      </c>
      <c r="P215" s="2" t="str" cm="1">
        <f t="array" ref="P215">_xlfn.XLOOKUP($A215&amp;P$5,'[1]NBA-Data-1980-2019'!$B$1:$B$16305&amp;'[1]NBA-Data-1980-2019'!$A$1:$A$16305,'[1]NBA-Data-1980-2019'!$D$1:$D$16305,"",0)</f>
        <v/>
      </c>
      <c r="Q215" s="2" t="str" cm="1">
        <f t="array" ref="Q215">_xlfn.XLOOKUP($A215&amp;Q$5,'[1]NBA-Data-1980-2019'!$B$1:$B$16305&amp;'[1]NBA-Data-1980-2019'!$A$1:$A$16305,'[1]NBA-Data-1980-2019'!$D$1:$D$16305,"",0)</f>
        <v/>
      </c>
      <c r="R215" s="2" t="str" cm="1">
        <f t="array" ref="R215">_xlfn.XLOOKUP($A215&amp;R$5,'[1]NBA-Data-1980-2019'!$B$1:$B$16305&amp;'[1]NBA-Data-1980-2019'!$A$1:$A$16305,'[1]NBA-Data-1980-2019'!$D$1:$D$16305,"",0)</f>
        <v/>
      </c>
      <c r="S215" s="2" t="str" cm="1">
        <f t="array" ref="S215">_xlfn.XLOOKUP($A215&amp;S$5,'[1]NBA-Data-1980-2019'!$B$1:$B$16305&amp;'[1]NBA-Data-1980-2019'!$A$1:$A$16305,'[1]NBA-Data-1980-2019'!$D$1:$D$16305,"",0)</f>
        <v/>
      </c>
      <c r="T215" s="2" t="str" cm="1">
        <f t="array" ref="T215">_xlfn.XLOOKUP($A215&amp;T$5,'[1]NBA-Data-1980-2019'!$B$1:$B$16305&amp;'[1]NBA-Data-1980-2019'!$A$1:$A$16305,'[1]NBA-Data-1980-2019'!$D$1:$D$16305,"",0)</f>
        <v/>
      </c>
      <c r="U215" s="2" t="str" cm="1">
        <f t="array" ref="U215">_xlfn.XLOOKUP($A215&amp;U$5,'[1]NBA-Data-1980-2019'!$B$1:$B$16305&amp;'[1]NBA-Data-1980-2019'!$A$1:$A$16305,'[1]NBA-Data-1980-2019'!$D$1:$D$16305,"",0)</f>
        <v/>
      </c>
      <c r="V215" s="2" t="str" cm="1">
        <f t="array" ref="V215">_xlfn.XLOOKUP($A215&amp;V$5,'[1]NBA-Data-1980-2019'!$B$1:$B$16305&amp;'[1]NBA-Data-1980-2019'!$A$1:$A$16305,'[1]NBA-Data-1980-2019'!$D$1:$D$16305,"",0)</f>
        <v/>
      </c>
      <c r="W215" s="2" t="str" cm="1">
        <f t="array" ref="W215">_xlfn.XLOOKUP($A215&amp;W$5,'[1]NBA-Data-1980-2019'!$B$1:$B$16305&amp;'[1]NBA-Data-1980-2019'!$A$1:$A$16305,'[1]NBA-Data-1980-2019'!$D$1:$D$16305,"",0)</f>
        <v/>
      </c>
      <c r="X215" s="2" t="str" cm="1">
        <f t="array" ref="X215">_xlfn.XLOOKUP($A215&amp;X$5,'[1]NBA-Data-1980-2019'!$B$1:$B$16305&amp;'[1]NBA-Data-1980-2019'!$A$1:$A$16305,'[1]NBA-Data-1980-2019'!$D$1:$D$16305,"",0)</f>
        <v/>
      </c>
      <c r="Y215" s="2" t="str" cm="1">
        <f t="array" ref="Y215">_xlfn.XLOOKUP($A215&amp;Y$5,'[1]NBA-Data-1980-2019'!$B$1:$B$16305&amp;'[1]NBA-Data-1980-2019'!$A$1:$A$16305,'[1]NBA-Data-1980-2019'!$D$1:$D$16305,"",0)</f>
        <v/>
      </c>
      <c r="Z215" s="2" t="str" cm="1">
        <f t="array" ref="Z215">_xlfn.XLOOKUP($A215&amp;Z$5,'[1]NBA-Data-1980-2019'!$B$1:$B$16305&amp;'[1]NBA-Data-1980-2019'!$A$1:$A$16305,'[1]NBA-Data-1980-2019'!$D$1:$D$16305,"",0)</f>
        <v/>
      </c>
      <c r="AA215" s="2" t="str" cm="1">
        <f t="array" ref="AA215">_xlfn.XLOOKUP($A215&amp;AA$5,'[1]NBA-Data-1980-2019'!$B$1:$B$16305&amp;'[1]NBA-Data-1980-2019'!$A$1:$A$16305,'[1]NBA-Data-1980-2019'!$D$1:$D$16305,"",0)</f>
        <v/>
      </c>
      <c r="AB215" s="2" t="str" cm="1">
        <f t="array" ref="AB215">_xlfn.XLOOKUP($A215&amp;AB$5,'[1]NBA-Data-1980-2019'!$B$1:$B$16305&amp;'[1]NBA-Data-1980-2019'!$A$1:$A$16305,'[1]NBA-Data-1980-2019'!$D$1:$D$16305,"",0)</f>
        <v/>
      </c>
      <c r="AC215" s="2" t="str" cm="1">
        <f t="array" ref="AC215">_xlfn.XLOOKUP($A215&amp;AC$5,'[1]NBA-Data-1980-2019'!$B$1:$B$16305&amp;'[1]NBA-Data-1980-2019'!$A$1:$A$16305,'[1]NBA-Data-1980-2019'!$D$1:$D$16305,"",0)</f>
        <v/>
      </c>
      <c r="AD215" s="2" t="str" cm="1">
        <f t="array" ref="AD215">_xlfn.XLOOKUP($A215&amp;AD$5,'[1]NBA-Data-1980-2019'!$B$1:$B$16305&amp;'[1]NBA-Data-1980-2019'!$A$1:$A$16305,'[1]NBA-Data-1980-2019'!$D$1:$D$16305,"",0)</f>
        <v/>
      </c>
      <c r="AE215" s="2" t="str" cm="1">
        <f t="array" ref="AE215">_xlfn.XLOOKUP($A215&amp;AE$5,'[1]NBA-Data-1980-2019'!$B$1:$B$16305&amp;'[1]NBA-Data-1980-2019'!$A$1:$A$16305,'[1]NBA-Data-1980-2019'!$D$1:$D$16305,"",0)</f>
        <v/>
      </c>
      <c r="AF215" s="2" t="str" cm="1">
        <f t="array" ref="AF215">_xlfn.XLOOKUP($A215&amp;AF$5,'[1]NBA-Data-1980-2019'!$B$1:$B$16305&amp;'[1]NBA-Data-1980-2019'!$A$1:$A$16305,'[1]NBA-Data-1980-2019'!$D$1:$D$16305,"",0)</f>
        <v/>
      </c>
      <c r="AG215" s="2" t="str" cm="1">
        <f t="array" ref="AG215">_xlfn.XLOOKUP($A215&amp;AG$5,'[1]NBA-Data-1980-2019'!$B$1:$B$16305&amp;'[1]NBA-Data-1980-2019'!$A$1:$A$16305,'[1]NBA-Data-1980-2019'!$D$1:$D$16305,"",0)</f>
        <v/>
      </c>
      <c r="AH215" s="2" t="str" cm="1">
        <f t="array" ref="AH215">_xlfn.XLOOKUP($A215&amp;AH$5,'[1]NBA-Data-1980-2019'!$B$1:$B$16305&amp;'[1]NBA-Data-1980-2019'!$A$1:$A$16305,'[1]NBA-Data-1980-2019'!$H$1:$H$16305,"",0)</f>
        <v/>
      </c>
      <c r="AI215" s="2" t="str" cm="1">
        <f t="array" ref="AI215">_xlfn.XLOOKUP($A215&amp;AI$5,'[1]NBA-Data-1980-2019'!$B$1:$B$16305&amp;'[1]NBA-Data-1980-2019'!$A$1:$A$16305,'[1]NBA-Data-1980-2019'!$H$1:$H$16305,"",0)</f>
        <v/>
      </c>
      <c r="AJ215" s="2" t="str" cm="1">
        <f t="array" ref="AJ215">_xlfn.XLOOKUP($A215&amp;AJ$5,'[1]NBA-Data-1980-2019'!$B$1:$B$16305&amp;'[1]NBA-Data-1980-2019'!$A$1:$A$16305,'[1]NBA-Data-1980-2019'!$H$1:$H$16305,"",0)</f>
        <v/>
      </c>
      <c r="AK215" s="2" t="str" cm="1">
        <f t="array" ref="AK215">_xlfn.XLOOKUP($A215&amp;AK$5,'[1]NBA-Data-1980-2019'!$B$1:$B$16305&amp;'[1]NBA-Data-1980-2019'!$A$1:$A$16305,'[1]NBA-Data-1980-2019'!$H$1:$H$16305,"",0)</f>
        <v/>
      </c>
      <c r="AL215" s="2" t="str" cm="1">
        <f t="array" ref="AL215">_xlfn.XLOOKUP($A215&amp;AL$5,'[1]NBA-Data-1980-2019'!$B$1:$B$16305&amp;'[1]NBA-Data-1980-2019'!$A$1:$A$16305,'[1]NBA-Data-1980-2019'!$H$1:$H$16305,"",0)</f>
        <v/>
      </c>
      <c r="AM215" s="2" t="str" cm="1">
        <f t="array" ref="AM215">_xlfn.XLOOKUP($A215&amp;AM$5,'[1]NBA-Data-1980-2019'!$B$1:$B$16305&amp;'[1]NBA-Data-1980-2019'!$A$1:$A$16305,'[1]NBA-Data-1980-2019'!$H$1:$H$16305,"",0)</f>
        <v/>
      </c>
      <c r="AN215" s="2" t="str" cm="1">
        <f t="array" ref="AN215">_xlfn.XLOOKUP($A215&amp;AN$5,'[1]NBA-Data-1980-2019'!$B$1:$B$16305&amp;'[1]NBA-Data-1980-2019'!$A$1:$A$16305,'[1]NBA-Data-1980-2019'!$H$1:$H$16305,"",0)</f>
        <v/>
      </c>
      <c r="AO215" s="2" t="str" cm="1">
        <f t="array" ref="AO215">_xlfn.XLOOKUP($A215&amp;AO$5,'[1]NBA-Data-1980-2019'!$B$1:$B$16305&amp;'[1]NBA-Data-1980-2019'!$A$1:$A$16305,'[1]NBA-Data-1980-2019'!$H$1:$H$16305,"",0)</f>
        <v/>
      </c>
      <c r="AP215" s="2" t="str" cm="1">
        <f t="array" ref="AP215">_xlfn.XLOOKUP($A215&amp;AP$5,'[1]NBA-Data-1980-2019'!$B$1:$B$16305&amp;'[1]NBA-Data-1980-2019'!$A$1:$A$16305,'[1]NBA-Data-1980-2019'!$H$1:$H$16305,"",0)</f>
        <v/>
      </c>
      <c r="AQ215" s="2" t="str" cm="1">
        <f t="array" ref="AQ215">_xlfn.XLOOKUP($A215&amp;AQ$5,'[1]NBA-Data-1980-2019'!$B$1:$B$16305&amp;'[1]NBA-Data-1980-2019'!$A$1:$A$16305,'[1]NBA-Data-1980-2019'!$H$1:$H$16305,"",0)</f>
        <v/>
      </c>
      <c r="AR215" s="2" t="str" cm="1">
        <f t="array" ref="AR215">_xlfn.XLOOKUP($A215&amp;AR$5,'[1]NBA-Data-1980-2019'!$B$1:$B$16305&amp;'[1]NBA-Data-1980-2019'!$A$1:$A$16305,'[1]NBA-Data-1980-2019'!$H$1:$H$16305,"",0)</f>
        <v/>
      </c>
      <c r="AS215" s="2" t="str" cm="1">
        <f t="array" ref="AS215">_xlfn.XLOOKUP($A215&amp;AS$5,'[1]NBA-Data-1980-2019'!$B$1:$B$16305&amp;'[1]NBA-Data-1980-2019'!$A$1:$A$16305,'[1]NBA-Data-1980-2019'!$H$1:$H$16305,"",0)</f>
        <v/>
      </c>
      <c r="AT215" s="2" t="str" cm="1">
        <f t="array" ref="AT215">_xlfn.XLOOKUP($A215&amp;AT$5,'[1]NBA-Data-1980-2019'!$B$1:$B$16305&amp;'[1]NBA-Data-1980-2019'!$A$1:$A$16305,'[1]NBA-Data-1980-2019'!$H$1:$H$16305,"",0)</f>
        <v/>
      </c>
      <c r="AU215" s="2" t="str" cm="1">
        <f t="array" ref="AU215">_xlfn.XLOOKUP($A215&amp;AU$5,'[1]NBA-Data-1980-2019'!$B$1:$B$16305&amp;'[1]NBA-Data-1980-2019'!$A$1:$A$16305,'[1]NBA-Data-1980-2019'!$H$1:$H$16305,"",0)</f>
        <v/>
      </c>
      <c r="AV215" s="2" t="str" cm="1">
        <f t="array" ref="AV215">_xlfn.XLOOKUP($A215&amp;AV$5,'[1]NBA-Data-1980-2019'!$B$1:$B$16305&amp;'[1]NBA-Data-1980-2019'!$A$1:$A$16305,'[1]NBA-Data-1980-2019'!$H$1:$H$16305,"",0)</f>
        <v/>
      </c>
      <c r="AW215" s="2" t="str" cm="1">
        <f t="array" ref="AW215">_xlfn.XLOOKUP($A215&amp;AW$5,'[1]NBA-Data-1980-2019'!$B$1:$B$16305&amp;'[1]NBA-Data-1980-2019'!$A$1:$A$16305,'[1]NBA-Data-1980-2019'!$H$1:$H$16305,"",0)</f>
        <v/>
      </c>
      <c r="AX215" s="2" t="str" cm="1">
        <f t="array" ref="AX215">_xlfn.XLOOKUP($A215&amp;AX$5,'[1]NBA-Data-1980-2019'!$B$1:$B$16305&amp;'[1]NBA-Data-1980-2019'!$A$1:$A$16305,'[1]NBA-Data-1980-2019'!$H$1:$H$16305,"",0)</f>
        <v/>
      </c>
      <c r="AY215" s="2" t="str" cm="1">
        <f t="array" ref="AY215">_xlfn.XLOOKUP($A215&amp;AY$5,'[1]NBA-Data-1980-2019'!$B$1:$B$16305&amp;'[1]NBA-Data-1980-2019'!$A$1:$A$16305,'[1]NBA-Data-1980-2019'!$H$1:$H$16305,"",0)</f>
        <v/>
      </c>
      <c r="AZ215" s="2" t="str" cm="1">
        <f t="array" ref="AZ215">_xlfn.XLOOKUP($A215&amp;AZ$5,'[1]NBA-Data-1980-2019'!$B$1:$B$16305&amp;'[1]NBA-Data-1980-2019'!$A$1:$A$16305,'[1]NBA-Data-1980-2019'!$H$1:$H$16305,"",0)</f>
        <v/>
      </c>
      <c r="BA215" s="2" t="str" cm="1">
        <f t="array" ref="BA215">_xlfn.XLOOKUP($A215&amp;BA$5,'[1]NBA-Data-1980-2019'!$B$1:$B$16305&amp;'[1]NBA-Data-1980-2019'!$A$1:$A$16305,'[1]NBA-Data-1980-2019'!$H$1:$H$16305,"",0)</f>
        <v/>
      </c>
      <c r="BB215" s="2" t="str" cm="1">
        <f t="array" ref="BB215">_xlfn.XLOOKUP($A215&amp;BB$5,'[1]NBA-Data-1980-2019'!$B$1:$B$16305&amp;'[1]NBA-Data-1980-2019'!$A$1:$A$16305,'[1]NBA-Data-1980-2019'!$H$1:$H$16305,"",0)</f>
        <v/>
      </c>
      <c r="BC215" s="2" t="str" cm="1">
        <f t="array" ref="BC215">_xlfn.XLOOKUP($A215&amp;BC$5,'[1]NBA-Data-1980-2019'!$B$1:$B$16305&amp;'[1]NBA-Data-1980-2019'!$A$1:$A$16305,'[1]NBA-Data-1980-2019'!$H$1:$H$16305,"",0)</f>
        <v/>
      </c>
      <c r="BD215" s="2" t="str" cm="1">
        <f t="array" ref="BD215">_xlfn.XLOOKUP($A215&amp;BD$5,'[1]NBA-Data-1980-2019'!$B$1:$B$16305&amp;'[1]NBA-Data-1980-2019'!$A$1:$A$16305,'[1]NBA-Data-1980-2019'!$H$1:$H$16305,"",0)</f>
        <v/>
      </c>
      <c r="BE215" s="2" t="str" cm="1">
        <f t="array" ref="BE215">_xlfn.XLOOKUP($A215&amp;BE$5,'[1]NBA-Data-1980-2019'!$B$1:$B$16305&amp;'[1]NBA-Data-1980-2019'!$A$1:$A$16305,'[1]NBA-Data-1980-2019'!$H$1:$H$16305,"",0)</f>
        <v/>
      </c>
      <c r="BF215" s="2" t="str" cm="1">
        <f t="array" ref="BF215">_xlfn.XLOOKUP($A215&amp;BF$5,'[1]NBA-Data-1980-2019'!$B$1:$B$16305&amp;'[1]NBA-Data-1980-2019'!$A$1:$A$16305,'[1]NBA-Data-1980-2019'!$H$1:$H$16305,"",0)</f>
        <v/>
      </c>
      <c r="BG215" s="2" t="str" cm="1">
        <f t="array" ref="BG215">_xlfn.XLOOKUP($A215&amp;BG$5,'[1]NBA-Data-1980-2019'!$B$1:$B$16305&amp;'[1]NBA-Data-1980-2019'!$A$1:$A$16305,'[1]NBA-Data-1980-2019'!$H$1:$H$16305,"",0)</f>
        <v/>
      </c>
      <c r="BH215" s="2" t="str" cm="1">
        <f t="array" ref="BH215">_xlfn.XLOOKUP($A215&amp;BH$5,'[1]NBA-Data-1980-2019'!$B$1:$B$16305&amp;'[1]NBA-Data-1980-2019'!$A$1:$A$16305,'[1]NBA-Data-1980-2019'!$H$1:$H$16305,"",0)</f>
        <v/>
      </c>
      <c r="BI215" s="2" t="str" cm="1">
        <f t="array" ref="BI215">_xlfn.XLOOKUP($A215&amp;BI$5,'[1]NBA-Data-1980-2019'!$B$1:$B$16305&amp;'[1]NBA-Data-1980-2019'!$A$1:$A$16305,'[1]NBA-Data-1980-2019'!$H$1:$H$16305,"",0)</f>
        <v/>
      </c>
      <c r="BJ215" s="2" t="str" cm="1">
        <f t="array" ref="BJ215">_xlfn.XLOOKUP($A215&amp;BJ$5,'[1]NBA-Data-1980-2019'!$B$1:$B$16305&amp;'[1]NBA-Data-1980-2019'!$A$1:$A$16305,'[1]NBA-Data-1980-2019'!$H$1:$H$16305,"",0)</f>
        <v/>
      </c>
      <c r="BK215" s="2" t="str" cm="1">
        <f t="array" ref="BK215">_xlfn.XLOOKUP($A215&amp;BK$5,'[1]NBA-Data-1980-2019'!$B$1:$B$16305&amp;'[1]NBA-Data-1980-2019'!$A$1:$A$16305,'[1]NBA-Data-1980-2019'!$H$1:$H$16305,"",0)</f>
        <v/>
      </c>
      <c r="BL215" s="2" t="str" cm="1">
        <f t="array" ref="BL215">_xlfn.XLOOKUP($A215&amp;BL$5,'[1]NBA-Data-1980-2019'!$B$1:$B$16305&amp;'[1]NBA-Data-1980-2019'!$A$1:$A$16305,'[1]NBA-Data-1980-2019'!$H$1:$H$16305,"",0)</f>
        <v/>
      </c>
      <c r="BM215" s="2" t="str" cm="1">
        <f t="array" ref="BM215">_xlfn.XLOOKUP($A215&amp;BM$5,'[1]NBA-Data-1980-2019'!$B$1:$B$16305&amp;'[1]NBA-Data-1980-2019'!$A$1:$A$16305,'[1]NBA-Data-1980-2019'!$H$1:$H$16305,"",0)</f>
        <v/>
      </c>
      <c r="BN215" s="2" t="str" cm="1">
        <f t="array" ref="BN215">_xlfn.XLOOKUP($A215&amp;BN$5,'[1]NBA-Data-1980-2019'!$B$1:$B$16305&amp;'[1]NBA-Data-1980-2019'!$A$1:$A$16305,'[1]NBA-Data-1980-2019'!$F$1:$F$16305,"",0)</f>
        <v/>
      </c>
      <c r="BO215" s="2" t="str" cm="1">
        <f t="array" ref="BO215">_xlfn.XLOOKUP($A215&amp;BO$5,'[1]NBA-Data-1980-2019'!$B$1:$B$16305&amp;'[1]NBA-Data-1980-2019'!$A$1:$A$16305,'[1]NBA-Data-1980-2019'!$F$1:$F$16305,"",0)</f>
        <v/>
      </c>
      <c r="BP215" s="2" t="str" cm="1">
        <f t="array" ref="BP215">_xlfn.XLOOKUP($A215&amp;BP$5,'[1]NBA-Data-1980-2019'!$B$1:$B$16305&amp;'[1]NBA-Data-1980-2019'!$A$1:$A$16305,'[1]NBA-Data-1980-2019'!$F$1:$F$16305,"",0)</f>
        <v/>
      </c>
      <c r="BQ215" s="2" t="str" cm="1">
        <f t="array" ref="BQ215">_xlfn.XLOOKUP($A215&amp;BQ$5,'[1]NBA-Data-1980-2019'!$B$1:$B$16305&amp;'[1]NBA-Data-1980-2019'!$A$1:$A$16305,'[1]NBA-Data-1980-2019'!$F$1:$F$16305,"",0)</f>
        <v/>
      </c>
      <c r="BR215" s="2" t="str" cm="1">
        <f t="array" ref="BR215">_xlfn.XLOOKUP($A215&amp;BR$5,'[1]NBA-Data-1980-2019'!$B$1:$B$16305&amp;'[1]NBA-Data-1980-2019'!$A$1:$A$16305,'[1]NBA-Data-1980-2019'!$F$1:$F$16305,"",0)</f>
        <v/>
      </c>
      <c r="BS215" s="2" t="str" cm="1">
        <f t="array" ref="BS215">_xlfn.XLOOKUP($A215&amp;BS$5,'[1]NBA-Data-1980-2019'!$B$1:$B$16305&amp;'[1]NBA-Data-1980-2019'!$A$1:$A$16305,'[1]NBA-Data-1980-2019'!$F$1:$F$16305,"",0)</f>
        <v/>
      </c>
      <c r="BT215" s="2" t="str" cm="1">
        <f t="array" ref="BT215">_xlfn.XLOOKUP($A215&amp;BT$5,'[1]NBA-Data-1980-2019'!$B$1:$B$16305&amp;'[1]NBA-Data-1980-2019'!$A$1:$A$16305,'[1]NBA-Data-1980-2019'!$F$1:$F$16305,"",0)</f>
        <v/>
      </c>
      <c r="BU215" s="2" t="str" cm="1">
        <f t="array" ref="BU215">_xlfn.XLOOKUP($A215&amp;BU$5,'[1]NBA-Data-1980-2019'!$B$1:$B$16305&amp;'[1]NBA-Data-1980-2019'!$A$1:$A$16305,'[1]NBA-Data-1980-2019'!$F$1:$F$16305,"",0)</f>
        <v/>
      </c>
      <c r="BV215" s="2" t="str" cm="1">
        <f t="array" ref="BV215">_xlfn.XLOOKUP($A215&amp;BV$5,'[1]NBA-Data-1980-2019'!$B$1:$B$16305&amp;'[1]NBA-Data-1980-2019'!$A$1:$A$16305,'[1]NBA-Data-1980-2019'!$F$1:$F$16305,"",0)</f>
        <v/>
      </c>
      <c r="BW215" s="2" t="str" cm="1">
        <f t="array" ref="BW215">_xlfn.XLOOKUP($A215&amp;BW$5,'[1]NBA-Data-1980-2019'!$B$1:$B$16305&amp;'[1]NBA-Data-1980-2019'!$A$1:$A$16305,'[1]NBA-Data-1980-2019'!$F$1:$F$16305,"",0)</f>
        <v/>
      </c>
      <c r="BX215" s="2" t="str" cm="1">
        <f t="array" ref="BX215">_xlfn.XLOOKUP($A215&amp;BX$5,'[1]NBA-Data-1980-2019'!$B$1:$B$16305&amp;'[1]NBA-Data-1980-2019'!$A$1:$A$16305,'[1]NBA-Data-1980-2019'!$F$1:$F$16305,"",0)</f>
        <v/>
      </c>
      <c r="BY215" s="2" t="str" cm="1">
        <f t="array" ref="BY215">_xlfn.XLOOKUP($A215&amp;BY$5,'[1]NBA-Data-1980-2019'!$B$1:$B$16305&amp;'[1]NBA-Data-1980-2019'!$A$1:$A$16305,'[1]NBA-Data-1980-2019'!$F$1:$F$16305,"",0)</f>
        <v/>
      </c>
      <c r="BZ215" s="2" t="str" cm="1">
        <f t="array" ref="BZ215">_xlfn.XLOOKUP($A215&amp;BZ$5,'[1]NBA-Data-1980-2019'!$B$1:$B$16305&amp;'[1]NBA-Data-1980-2019'!$A$1:$A$16305,'[1]NBA-Data-1980-2019'!$F$1:$F$16305,"",0)</f>
        <v/>
      </c>
      <c r="CA215" s="2" t="str" cm="1">
        <f t="array" ref="CA215">_xlfn.XLOOKUP($A215&amp;CA$5,'[1]NBA-Data-1980-2019'!$B$1:$B$16305&amp;'[1]NBA-Data-1980-2019'!$A$1:$A$16305,'[1]NBA-Data-1980-2019'!$F$1:$F$16305,"",0)</f>
        <v/>
      </c>
      <c r="CB215" s="2" t="str" cm="1">
        <f t="array" ref="CB215">_xlfn.XLOOKUP($A215&amp;CB$5,'[1]NBA-Data-1980-2019'!$B$1:$B$16305&amp;'[1]NBA-Data-1980-2019'!$A$1:$A$16305,'[1]NBA-Data-1980-2019'!$F$1:$F$16305,"",0)</f>
        <v/>
      </c>
      <c r="CC215" s="2" t="str" cm="1">
        <f t="array" ref="CC215">_xlfn.XLOOKUP($A215&amp;CC$5,'[1]NBA-Data-1980-2019'!$B$1:$B$16305&amp;'[1]NBA-Data-1980-2019'!$A$1:$A$16305,'[1]NBA-Data-1980-2019'!$F$1:$F$16305,"",0)</f>
        <v/>
      </c>
      <c r="CD215" s="2" t="str" cm="1">
        <f t="array" ref="CD215">_xlfn.XLOOKUP($A215&amp;CD$5,'[1]NBA-Data-1980-2019'!$B$1:$B$16305&amp;'[1]NBA-Data-1980-2019'!$A$1:$A$16305,'[1]NBA-Data-1980-2019'!$F$1:$F$16305,"",0)</f>
        <v/>
      </c>
      <c r="CE215" s="2" t="str" cm="1">
        <f t="array" ref="CE215">_xlfn.XLOOKUP($A215&amp;CE$5,'[1]NBA-Data-1980-2019'!$B$1:$B$16305&amp;'[1]NBA-Data-1980-2019'!$A$1:$A$16305,'[1]NBA-Data-1980-2019'!$F$1:$F$16305,"",0)</f>
        <v/>
      </c>
      <c r="CF215" s="2" t="str" cm="1">
        <f t="array" ref="CF215">_xlfn.XLOOKUP($A215&amp;CF$5,'[1]NBA-Data-1980-2019'!$B$1:$B$16305&amp;'[1]NBA-Data-1980-2019'!$A$1:$A$16305,'[1]NBA-Data-1980-2019'!$F$1:$F$16305,"",0)</f>
        <v/>
      </c>
      <c r="CG215" s="2" t="str" cm="1">
        <f t="array" ref="CG215">_xlfn.XLOOKUP($A215&amp;CG$5,'[1]NBA-Data-1980-2019'!$B$1:$B$16305&amp;'[1]NBA-Data-1980-2019'!$A$1:$A$16305,'[1]NBA-Data-1980-2019'!$F$1:$F$16305,"",0)</f>
        <v/>
      </c>
      <c r="CH215" s="2" t="str" cm="1">
        <f t="array" ref="CH215">_xlfn.XLOOKUP($A215&amp;CH$5,'[1]NBA-Data-1980-2019'!$B$1:$B$16305&amp;'[1]NBA-Data-1980-2019'!$A$1:$A$16305,'[1]NBA-Data-1980-2019'!$F$1:$F$16305,"",0)</f>
        <v/>
      </c>
      <c r="CI215" s="2" t="str" cm="1">
        <f t="array" ref="CI215">_xlfn.XLOOKUP($A215&amp;CI$5,'[1]NBA-Data-1980-2019'!$B$1:$B$16305&amp;'[1]NBA-Data-1980-2019'!$A$1:$A$16305,'[1]NBA-Data-1980-2019'!$F$1:$F$16305,"",0)</f>
        <v/>
      </c>
      <c r="CJ215" s="2" t="str" cm="1">
        <f t="array" ref="CJ215">_xlfn.XLOOKUP($A215&amp;CJ$5,'[1]NBA-Data-1980-2019'!$B$1:$B$16305&amp;'[1]NBA-Data-1980-2019'!$A$1:$A$16305,'[1]NBA-Data-1980-2019'!$F$1:$F$16305,"",0)</f>
        <v/>
      </c>
      <c r="CK215" s="2" t="str" cm="1">
        <f t="array" ref="CK215">_xlfn.XLOOKUP($A215&amp;CK$5,'[1]NBA-Data-1980-2019'!$B$1:$B$16305&amp;'[1]NBA-Data-1980-2019'!$A$1:$A$16305,'[1]NBA-Data-1980-2019'!$F$1:$F$16305,"",0)</f>
        <v/>
      </c>
      <c r="CL215" s="2" t="str" cm="1">
        <f t="array" ref="CL215">_xlfn.XLOOKUP($A215&amp;CL$5,'[1]NBA-Data-1980-2019'!$B$1:$B$16305&amp;'[1]NBA-Data-1980-2019'!$A$1:$A$16305,'[1]NBA-Data-1980-2019'!$F$1:$F$16305,"",0)</f>
        <v/>
      </c>
      <c r="CM215" s="2" t="str" cm="1">
        <f t="array" ref="CM215">_xlfn.XLOOKUP($A215&amp;CM$5,'[1]NBA-Data-1980-2019'!$B$1:$B$16305&amp;'[1]NBA-Data-1980-2019'!$A$1:$A$16305,'[1]NBA-Data-1980-2019'!$F$1:$F$16305,"",0)</f>
        <v/>
      </c>
      <c r="CN215" s="2" t="str" cm="1">
        <f t="array" ref="CN215">_xlfn.XLOOKUP($A215&amp;CN$5,'[1]NBA-Data-1980-2019'!$B$1:$B$16305&amp;'[1]NBA-Data-1980-2019'!$A$1:$A$16305,'[1]NBA-Data-1980-2019'!$F$1:$F$16305,"",0)</f>
        <v/>
      </c>
      <c r="CO215" s="2" t="str" cm="1">
        <f t="array" ref="CO215">_xlfn.XLOOKUP($A215&amp;CO$5,'[1]NBA-Data-1980-2019'!$B$1:$B$16305&amp;'[1]NBA-Data-1980-2019'!$A$1:$A$16305,'[1]NBA-Data-1980-2019'!$F$1:$F$16305,"",0)</f>
        <v/>
      </c>
      <c r="CP215" s="2" t="str" cm="1">
        <f t="array" ref="CP215">_xlfn.XLOOKUP($A215&amp;CP$5,'[1]NBA-Data-1980-2019'!$B$1:$B$16305&amp;'[1]NBA-Data-1980-2019'!$A$1:$A$16305,'[1]NBA-Data-1980-2019'!$F$1:$F$16305,"",0)</f>
        <v/>
      </c>
      <c r="CQ215" s="2" t="str" cm="1">
        <f t="array" ref="CQ215">_xlfn.XLOOKUP($A215&amp;CQ$5,'[1]NBA-Data-1980-2019'!$B$1:$B$16305&amp;'[1]NBA-Data-1980-2019'!$A$1:$A$16305,'[1]NBA-Data-1980-2019'!$F$1:$F$16305,"",0)</f>
        <v/>
      </c>
      <c r="CR215" s="2" t="str" cm="1">
        <f t="array" ref="CR215">_xlfn.XLOOKUP($A215&amp;CR$5,'[1]NBA-Data-1980-2019'!$B$1:$B$16305&amp;'[1]NBA-Data-1980-2019'!$A$1:$A$16305,'[1]NBA-Data-1980-2019'!$F$1:$F$16305,"",0)</f>
        <v/>
      </c>
      <c r="CS215" s="2" t="str" cm="1">
        <f t="array" ref="CS215">_xlfn.XLOOKUP($A215&amp;CS$5,'[1]NBA-Data-1980-2019'!$B$1:$B$16305&amp;'[1]NBA-Data-1980-2019'!$A$1:$A$16305,'[1]NBA-Data-1980-2019'!$F$1:$F$16305,"",0)</f>
        <v/>
      </c>
      <c r="CU215" s="2" t="str">
        <f>_xlfn.XLOOKUP($A215,TEAMS!$G$1:$G$839,TEAMS!$H$1:$H$839,"",0)</f>
        <v>PF</v>
      </c>
      <c r="CV215" s="2" t="str">
        <f>_xlfn.XLOOKUP($CU215,DASHBOARD!$B$22:$B$27,DASHBOARD!$C$22:$C$27,"",0)</f>
        <v>FORWARD</v>
      </c>
      <c r="CY215" s="63">
        <f>SUMIFS('[1]NBA-Data-1980-2019'!$G$1:$G$16305,'[1]NBA-Data-1980-2019'!$B$1:$B$16305,$A215,'[1]NBA-Data-1980-2019'!$A$1:$A$16305,CY$9)</f>
        <v>0</v>
      </c>
      <c r="CZ215" s="63">
        <f>SUMIFS('[1]NBA-Data-1980-2019'!$G$1:$G$16305,'[1]NBA-Data-1980-2019'!$B$1:$B$16305,$A215,'[1]NBA-Data-1980-2019'!$A$1:$A$16305,CZ$9)</f>
        <v>0</v>
      </c>
      <c r="DA215" s="63">
        <f>SUMIFS('[1]NBA-Data-1980-2019'!$G$1:$G$16305,'[1]NBA-Data-1980-2019'!$B$1:$B$16305,$A215,'[1]NBA-Data-1980-2019'!$A$1:$A$16305,DA$9)</f>
        <v>0</v>
      </c>
      <c r="DB215" s="63">
        <f>SUMIFS('[1]NBA-Data-1980-2019'!$G$1:$G$16305,'[1]NBA-Data-1980-2019'!$B$1:$B$16305,$A215,'[1]NBA-Data-1980-2019'!$A$1:$A$16305,DB$9)</f>
        <v>0</v>
      </c>
      <c r="DC215" s="63">
        <f>SUMIFS('[1]NBA-Data-1980-2019'!$G$1:$G$16305,'[1]NBA-Data-1980-2019'!$B$1:$B$16305,$A215,'[1]NBA-Data-1980-2019'!$A$1:$A$16305,DC$9)</f>
        <v>0</v>
      </c>
      <c r="DD215" s="63">
        <f>SUMIFS('[1]NBA-Data-1980-2019'!$G$1:$G$16305,'[1]NBA-Data-1980-2019'!$B$1:$B$16305,$A215,'[1]NBA-Data-1980-2019'!$A$1:$A$16305,DD$9)</f>
        <v>0</v>
      </c>
      <c r="DE215" s="63">
        <f>SUMIFS('[1]NBA-Data-1980-2019'!$G$1:$G$16305,'[1]NBA-Data-1980-2019'!$B$1:$B$16305,$A215,'[1]NBA-Data-1980-2019'!$A$1:$A$16305,DE$9)</f>
        <v>0</v>
      </c>
      <c r="DF215" s="63">
        <f>SUMIFS('[1]NBA-Data-1980-2019'!$G$1:$G$16305,'[1]NBA-Data-1980-2019'!$B$1:$B$16305,$A215,'[1]NBA-Data-1980-2019'!$A$1:$A$16305,DF$9)</f>
        <v>0</v>
      </c>
      <c r="DG215" s="63">
        <f>SUMIFS('[1]NBA-Data-1980-2019'!$G$1:$G$16305,'[1]NBA-Data-1980-2019'!$B$1:$B$16305,$A215,'[1]NBA-Data-1980-2019'!$A$1:$A$16305,DG$9)</f>
        <v>0</v>
      </c>
      <c r="DH215" s="63">
        <f>SUMIFS('[1]NBA-Data-1980-2019'!$G$1:$G$16305,'[1]NBA-Data-1980-2019'!$B$1:$B$16305,$A215,'[1]NBA-Data-1980-2019'!$A$1:$A$16305,DH$9)</f>
        <v>0</v>
      </c>
      <c r="DI215" s="63">
        <f>SUMIFS('[1]NBA-Data-1980-2019'!$G$1:$G$16305,'[1]NBA-Data-1980-2019'!$B$1:$B$16305,$A215,'[1]NBA-Data-1980-2019'!$A$1:$A$16305,DI$9)</f>
        <v>0</v>
      </c>
      <c r="DJ215" s="63">
        <f>SUMIFS('[1]NBA-Data-1980-2019'!$G$1:$G$16305,'[1]NBA-Data-1980-2019'!$B$1:$B$16305,$A215,'[1]NBA-Data-1980-2019'!$A$1:$A$16305,DJ$9)</f>
        <v>0</v>
      </c>
      <c r="DK215" s="63">
        <f>SUMIFS('[1]NBA-Data-1980-2019'!$G$1:$G$16305,'[1]NBA-Data-1980-2019'!$B$1:$B$16305,$A215,'[1]NBA-Data-1980-2019'!$A$1:$A$16305,DK$9)</f>
        <v>0</v>
      </c>
      <c r="DL215" s="63">
        <f>SUMIFS('[1]NBA-Data-1980-2019'!$G$1:$G$16305,'[1]NBA-Data-1980-2019'!$B$1:$B$16305,$A215,'[1]NBA-Data-1980-2019'!$A$1:$A$16305,DL$9)</f>
        <v>0</v>
      </c>
      <c r="DM215" s="63">
        <f>SUMIFS('[1]NBA-Data-1980-2019'!$G$1:$G$16305,'[1]NBA-Data-1980-2019'!$B$1:$B$16305,$A215,'[1]NBA-Data-1980-2019'!$A$1:$A$16305,DM$9)</f>
        <v>0</v>
      </c>
      <c r="DN215" s="63">
        <f>SUMIFS('[1]NBA-Data-1980-2019'!$G$1:$G$16305,'[1]NBA-Data-1980-2019'!$B$1:$B$16305,$A215,'[1]NBA-Data-1980-2019'!$A$1:$A$16305,DN$9)</f>
        <v>0</v>
      </c>
      <c r="DO215" s="63">
        <f>SUMIFS('[1]NBA-Data-1980-2019'!$G$1:$G$16305,'[1]NBA-Data-1980-2019'!$B$1:$B$16305,$A215,'[1]NBA-Data-1980-2019'!$A$1:$A$16305,DO$9)</f>
        <v>0</v>
      </c>
      <c r="DP215" s="63">
        <f>SUMIFS('[1]NBA-Data-1980-2019'!$G$1:$G$16305,'[1]NBA-Data-1980-2019'!$B$1:$B$16305,$A215,'[1]NBA-Data-1980-2019'!$A$1:$A$16305,DP$9)</f>
        <v>0</v>
      </c>
      <c r="DQ215" s="63">
        <f>SUMIFS('[1]NBA-Data-1980-2019'!$G$1:$G$16305,'[1]NBA-Data-1980-2019'!$B$1:$B$16305,$A215,'[1]NBA-Data-1980-2019'!$A$1:$A$16305,DQ$9)</f>
        <v>0</v>
      </c>
      <c r="DR215" s="63">
        <f>SUMIFS('[1]NBA-Data-1980-2019'!$G$1:$G$16305,'[1]NBA-Data-1980-2019'!$B$1:$B$16305,$A215,'[1]NBA-Data-1980-2019'!$A$1:$A$16305,DR$9)</f>
        <v>0</v>
      </c>
      <c r="DS215" s="63">
        <f>SUMIFS('[1]NBA-Data-1980-2019'!$G$1:$G$16305,'[1]NBA-Data-1980-2019'!$B$1:$B$16305,$A215,'[1]NBA-Data-1980-2019'!$A$1:$A$16305,DS$9)</f>
        <v>0</v>
      </c>
      <c r="DT215" s="63">
        <f>SUMIFS('[1]NBA-Data-1980-2019'!$G$1:$G$16305,'[1]NBA-Data-1980-2019'!$B$1:$B$16305,$A215,'[1]NBA-Data-1980-2019'!$A$1:$A$16305,DT$9)</f>
        <v>0</v>
      </c>
      <c r="DU215" s="63">
        <f>SUMIFS('[1]NBA-Data-1980-2019'!$G$1:$G$16305,'[1]NBA-Data-1980-2019'!$B$1:$B$16305,$A215,'[1]NBA-Data-1980-2019'!$A$1:$A$16305,DU$9)</f>
        <v>0</v>
      </c>
      <c r="DV215" s="63">
        <f>SUMIFS('[1]NBA-Data-1980-2019'!$G$1:$G$16305,'[1]NBA-Data-1980-2019'!$B$1:$B$16305,$A215,'[1]NBA-Data-1980-2019'!$A$1:$A$16305,DV$9)</f>
        <v>0</v>
      </c>
      <c r="DW215" s="63">
        <f>SUMIFS('[1]NBA-Data-1980-2019'!$G$1:$G$16305,'[1]NBA-Data-1980-2019'!$B$1:$B$16305,$A215,'[1]NBA-Data-1980-2019'!$A$1:$A$16305,DW$9)</f>
        <v>0</v>
      </c>
      <c r="DX215" s="63">
        <f>SUMIFS('[1]NBA-Data-1980-2019'!$G$1:$G$16305,'[1]NBA-Data-1980-2019'!$B$1:$B$16305,$A215,'[1]NBA-Data-1980-2019'!$A$1:$A$16305,DX$9)</f>
        <v>0</v>
      </c>
      <c r="DY215" s="63">
        <f>SUMIFS('[1]NBA-Data-1980-2019'!$G$1:$G$16305,'[1]NBA-Data-1980-2019'!$B$1:$B$16305,$A215,'[1]NBA-Data-1980-2019'!$A$1:$A$16305,DY$9)</f>
        <v>0</v>
      </c>
      <c r="DZ215" s="63">
        <f>SUMIFS('[1]NBA-Data-1980-2019'!$G$1:$G$16305,'[1]NBA-Data-1980-2019'!$B$1:$B$16305,$A215,'[1]NBA-Data-1980-2019'!$A$1:$A$16305,DZ$9)</f>
        <v>0</v>
      </c>
      <c r="EA215" s="63">
        <f>SUMIFS('[1]NBA-Data-1980-2019'!$G$1:$G$16305,'[1]NBA-Data-1980-2019'!$B$1:$B$16305,$A215,'[1]NBA-Data-1980-2019'!$A$1:$A$16305,EA$9)</f>
        <v>0</v>
      </c>
      <c r="EB215" s="63">
        <f>SUMIFS('[1]NBA-Data-1980-2019'!$G$1:$G$16305,'[1]NBA-Data-1980-2019'!$B$1:$B$16305,$A215,'[1]NBA-Data-1980-2019'!$A$1:$A$16305,EB$9)</f>
        <v>0</v>
      </c>
      <c r="EC215" s="63">
        <f>SUMIFS('[1]NBA-Data-1980-2019'!$G$1:$G$16305,'[1]NBA-Data-1980-2019'!$B$1:$B$16305,$A215,'[1]NBA-Data-1980-2019'!$A$1:$A$16305,EC$9)</f>
        <v>0</v>
      </c>
      <c r="ED215" s="63">
        <f>SUMIFS('[1]NBA-Data-1980-2019'!$G$1:$G$16305,'[1]NBA-Data-1980-2019'!$B$1:$B$16305,$A215,'[1]NBA-Data-1980-2019'!$A$1:$A$16305,ED$9)</f>
        <v>0</v>
      </c>
      <c r="EH215" s="2" t="s">
        <v>1486</v>
      </c>
    </row>
    <row r="216" spans="1:165" x14ac:dyDescent="0.2">
      <c r="A216" s="2" t="s">
        <v>661</v>
      </c>
      <c r="B216" s="2" t="str" cm="1">
        <f t="array" ref="B216">_xlfn.XLOOKUP($A216&amp;B$5,'[1]NBA-Data-1980-2019'!$B$1:$B$16305&amp;'[1]NBA-Data-1980-2019'!$A$1:$A$16305,'[1]NBA-Data-1980-2019'!$D$1:$D$16305,"",0)</f>
        <v/>
      </c>
      <c r="C216" s="2" t="str" cm="1">
        <f t="array" ref="C216">_xlfn.XLOOKUP($A216&amp;C$5,'[1]NBA-Data-1980-2019'!$B$1:$B$16305&amp;'[1]NBA-Data-1980-2019'!$A$1:$A$16305,'[1]NBA-Data-1980-2019'!$D$1:$D$16305,"",0)</f>
        <v/>
      </c>
      <c r="D216" s="2" t="str" cm="1">
        <f t="array" ref="D216">_xlfn.XLOOKUP($A216&amp;D$5,'[1]NBA-Data-1980-2019'!$B$1:$B$16305&amp;'[1]NBA-Data-1980-2019'!$A$1:$A$16305,'[1]NBA-Data-1980-2019'!$D$1:$D$16305,"",0)</f>
        <v/>
      </c>
      <c r="E216" s="2" t="str" cm="1">
        <f t="array" ref="E216">_xlfn.XLOOKUP($A216&amp;E$5,'[1]NBA-Data-1980-2019'!$B$1:$B$16305&amp;'[1]NBA-Data-1980-2019'!$A$1:$A$16305,'[1]NBA-Data-1980-2019'!$D$1:$D$16305,"",0)</f>
        <v/>
      </c>
      <c r="F216" s="2" t="str" cm="1">
        <f t="array" ref="F216">_xlfn.XLOOKUP($A216&amp;F$5,'[1]NBA-Data-1980-2019'!$B$1:$B$16305&amp;'[1]NBA-Data-1980-2019'!$A$1:$A$16305,'[1]NBA-Data-1980-2019'!$D$1:$D$16305,"",0)</f>
        <v/>
      </c>
      <c r="G216" s="2" t="str" cm="1">
        <f t="array" ref="G216">_xlfn.XLOOKUP($A216&amp;G$5,'[1]NBA-Data-1980-2019'!$B$1:$B$16305&amp;'[1]NBA-Data-1980-2019'!$A$1:$A$16305,'[1]NBA-Data-1980-2019'!$D$1:$D$16305,"",0)</f>
        <v/>
      </c>
      <c r="H216" s="2" t="str" cm="1">
        <f t="array" ref="H216">_xlfn.XLOOKUP($A216&amp;H$5,'[1]NBA-Data-1980-2019'!$B$1:$B$16305&amp;'[1]NBA-Data-1980-2019'!$A$1:$A$16305,'[1]NBA-Data-1980-2019'!$D$1:$D$16305,"",0)</f>
        <v/>
      </c>
      <c r="I216" s="2" t="str" cm="1">
        <f t="array" ref="I216">_xlfn.XLOOKUP($A216&amp;I$5,'[1]NBA-Data-1980-2019'!$B$1:$B$16305&amp;'[1]NBA-Data-1980-2019'!$A$1:$A$16305,'[1]NBA-Data-1980-2019'!$D$1:$D$16305,"",0)</f>
        <v/>
      </c>
      <c r="J216" s="2" t="str" cm="1">
        <f t="array" ref="J216">_xlfn.XLOOKUP($A216&amp;J$5,'[1]NBA-Data-1980-2019'!$B$1:$B$16305&amp;'[1]NBA-Data-1980-2019'!$A$1:$A$16305,'[1]NBA-Data-1980-2019'!$D$1:$D$16305,"",0)</f>
        <v/>
      </c>
      <c r="K216" s="2" t="str" cm="1">
        <f t="array" ref="K216">_xlfn.XLOOKUP($A216&amp;K$5,'[1]NBA-Data-1980-2019'!$B$1:$B$16305&amp;'[1]NBA-Data-1980-2019'!$A$1:$A$16305,'[1]NBA-Data-1980-2019'!$D$1:$D$16305,"",0)</f>
        <v/>
      </c>
      <c r="L216" s="2" t="str" cm="1">
        <f t="array" ref="L216">_xlfn.XLOOKUP($A216&amp;L$5,'[1]NBA-Data-1980-2019'!$B$1:$B$16305&amp;'[1]NBA-Data-1980-2019'!$A$1:$A$16305,'[1]NBA-Data-1980-2019'!$D$1:$D$16305,"",0)</f>
        <v/>
      </c>
      <c r="M216" s="2" t="str" cm="1">
        <f t="array" ref="M216">_xlfn.XLOOKUP($A216&amp;M$5,'[1]NBA-Data-1980-2019'!$B$1:$B$16305&amp;'[1]NBA-Data-1980-2019'!$A$1:$A$16305,'[1]NBA-Data-1980-2019'!$D$1:$D$16305,"",0)</f>
        <v/>
      </c>
      <c r="N216" s="2" t="str" cm="1">
        <f t="array" ref="N216">_xlfn.XLOOKUP($A216&amp;N$5,'[1]NBA-Data-1980-2019'!$B$1:$B$16305&amp;'[1]NBA-Data-1980-2019'!$A$1:$A$16305,'[1]NBA-Data-1980-2019'!$D$1:$D$16305,"",0)</f>
        <v/>
      </c>
      <c r="O216" s="2" t="str" cm="1">
        <f t="array" ref="O216">_xlfn.XLOOKUP($A216&amp;O$5,'[1]NBA-Data-1980-2019'!$B$1:$B$16305&amp;'[1]NBA-Data-1980-2019'!$A$1:$A$16305,'[1]NBA-Data-1980-2019'!$D$1:$D$16305,"",0)</f>
        <v/>
      </c>
      <c r="P216" s="2" t="str" cm="1">
        <f t="array" ref="P216">_xlfn.XLOOKUP($A216&amp;P$5,'[1]NBA-Data-1980-2019'!$B$1:$B$16305&amp;'[1]NBA-Data-1980-2019'!$A$1:$A$16305,'[1]NBA-Data-1980-2019'!$D$1:$D$16305,"",0)</f>
        <v/>
      </c>
      <c r="Q216" s="2" t="str" cm="1">
        <f t="array" ref="Q216">_xlfn.XLOOKUP($A216&amp;Q$5,'[1]NBA-Data-1980-2019'!$B$1:$B$16305&amp;'[1]NBA-Data-1980-2019'!$A$1:$A$16305,'[1]NBA-Data-1980-2019'!$D$1:$D$16305,"",0)</f>
        <v/>
      </c>
      <c r="R216" s="2" t="str" cm="1">
        <f t="array" ref="R216">_xlfn.XLOOKUP($A216&amp;R$5,'[1]NBA-Data-1980-2019'!$B$1:$B$16305&amp;'[1]NBA-Data-1980-2019'!$A$1:$A$16305,'[1]NBA-Data-1980-2019'!$D$1:$D$16305,"",0)</f>
        <v/>
      </c>
      <c r="S216" s="2" t="str" cm="1">
        <f t="array" ref="S216">_xlfn.XLOOKUP($A216&amp;S$5,'[1]NBA-Data-1980-2019'!$B$1:$B$16305&amp;'[1]NBA-Data-1980-2019'!$A$1:$A$16305,'[1]NBA-Data-1980-2019'!$D$1:$D$16305,"",0)</f>
        <v/>
      </c>
      <c r="T216" s="2" t="str" cm="1">
        <f t="array" ref="T216">_xlfn.XLOOKUP($A216&amp;T$5,'[1]NBA-Data-1980-2019'!$B$1:$B$16305&amp;'[1]NBA-Data-1980-2019'!$A$1:$A$16305,'[1]NBA-Data-1980-2019'!$D$1:$D$16305,"",0)</f>
        <v/>
      </c>
      <c r="U216" s="2" t="str" cm="1">
        <f t="array" ref="U216">_xlfn.XLOOKUP($A216&amp;U$5,'[1]NBA-Data-1980-2019'!$B$1:$B$16305&amp;'[1]NBA-Data-1980-2019'!$A$1:$A$16305,'[1]NBA-Data-1980-2019'!$D$1:$D$16305,"",0)</f>
        <v/>
      </c>
      <c r="V216" s="2" t="str" cm="1">
        <f t="array" ref="V216">_xlfn.XLOOKUP($A216&amp;V$5,'[1]NBA-Data-1980-2019'!$B$1:$B$16305&amp;'[1]NBA-Data-1980-2019'!$A$1:$A$16305,'[1]NBA-Data-1980-2019'!$D$1:$D$16305,"",0)</f>
        <v/>
      </c>
      <c r="W216" s="2" t="str" cm="1">
        <f t="array" ref="W216">_xlfn.XLOOKUP($A216&amp;W$5,'[1]NBA-Data-1980-2019'!$B$1:$B$16305&amp;'[1]NBA-Data-1980-2019'!$A$1:$A$16305,'[1]NBA-Data-1980-2019'!$D$1:$D$16305,"",0)</f>
        <v/>
      </c>
      <c r="X216" s="2" t="str" cm="1">
        <f t="array" ref="X216">_xlfn.XLOOKUP($A216&amp;X$5,'[1]NBA-Data-1980-2019'!$B$1:$B$16305&amp;'[1]NBA-Data-1980-2019'!$A$1:$A$16305,'[1]NBA-Data-1980-2019'!$D$1:$D$16305,"",0)</f>
        <v/>
      </c>
      <c r="Y216" s="2" t="str" cm="1">
        <f t="array" ref="Y216">_xlfn.XLOOKUP($A216&amp;Y$5,'[1]NBA-Data-1980-2019'!$B$1:$B$16305&amp;'[1]NBA-Data-1980-2019'!$A$1:$A$16305,'[1]NBA-Data-1980-2019'!$D$1:$D$16305,"",0)</f>
        <v/>
      </c>
      <c r="Z216" s="2" t="str" cm="1">
        <f t="array" ref="Z216">_xlfn.XLOOKUP($A216&amp;Z$5,'[1]NBA-Data-1980-2019'!$B$1:$B$16305&amp;'[1]NBA-Data-1980-2019'!$A$1:$A$16305,'[1]NBA-Data-1980-2019'!$D$1:$D$16305,"",0)</f>
        <v/>
      </c>
      <c r="AA216" s="2" t="str" cm="1">
        <f t="array" ref="AA216">_xlfn.XLOOKUP($A216&amp;AA$5,'[1]NBA-Data-1980-2019'!$B$1:$B$16305&amp;'[1]NBA-Data-1980-2019'!$A$1:$A$16305,'[1]NBA-Data-1980-2019'!$D$1:$D$16305,"",0)</f>
        <v/>
      </c>
      <c r="AB216" s="2" t="str" cm="1">
        <f t="array" ref="AB216">_xlfn.XLOOKUP($A216&amp;AB$5,'[1]NBA-Data-1980-2019'!$B$1:$B$16305&amp;'[1]NBA-Data-1980-2019'!$A$1:$A$16305,'[1]NBA-Data-1980-2019'!$D$1:$D$16305,"",0)</f>
        <v/>
      </c>
      <c r="AC216" s="2" t="str" cm="1">
        <f t="array" ref="AC216">_xlfn.XLOOKUP($A216&amp;AC$5,'[1]NBA-Data-1980-2019'!$B$1:$B$16305&amp;'[1]NBA-Data-1980-2019'!$A$1:$A$16305,'[1]NBA-Data-1980-2019'!$D$1:$D$16305,"",0)</f>
        <v>LAL</v>
      </c>
      <c r="AD216" s="2" t="str" cm="1">
        <f t="array" ref="AD216">_xlfn.XLOOKUP($A216&amp;AD$5,'[1]NBA-Data-1980-2019'!$B$1:$B$16305&amp;'[1]NBA-Data-1980-2019'!$A$1:$A$16305,'[1]NBA-Data-1980-2019'!$D$1:$D$16305,"",0)</f>
        <v>LAL</v>
      </c>
      <c r="AE216" s="2" t="str" cm="1">
        <f t="array" ref="AE216">_xlfn.XLOOKUP($A216&amp;AE$5,'[1]NBA-Data-1980-2019'!$B$1:$B$16305&amp;'[1]NBA-Data-1980-2019'!$A$1:$A$16305,'[1]NBA-Data-1980-2019'!$D$1:$D$16305,"",0)</f>
        <v/>
      </c>
      <c r="AF216" s="2" t="str" cm="1">
        <f t="array" ref="AF216">_xlfn.XLOOKUP($A216&amp;AF$5,'[1]NBA-Data-1980-2019'!$B$1:$B$16305&amp;'[1]NBA-Data-1980-2019'!$A$1:$A$16305,'[1]NBA-Data-1980-2019'!$D$1:$D$16305,"",0)</f>
        <v/>
      </c>
      <c r="AG216" s="2" t="str" cm="1">
        <f t="array" ref="AG216">_xlfn.XLOOKUP($A216&amp;AG$5,'[1]NBA-Data-1980-2019'!$B$1:$B$16305&amp;'[1]NBA-Data-1980-2019'!$A$1:$A$16305,'[1]NBA-Data-1980-2019'!$D$1:$D$16305,"",0)</f>
        <v/>
      </c>
      <c r="AH216" s="2" t="str" cm="1">
        <f t="array" ref="AH216">_xlfn.XLOOKUP($A216&amp;AH$5,'[1]NBA-Data-1980-2019'!$B$1:$B$16305&amp;'[1]NBA-Data-1980-2019'!$A$1:$A$16305,'[1]NBA-Data-1980-2019'!$H$1:$H$16305,"",0)</f>
        <v/>
      </c>
      <c r="AI216" s="2" t="str" cm="1">
        <f t="array" ref="AI216">_xlfn.XLOOKUP($A216&amp;AI$5,'[1]NBA-Data-1980-2019'!$B$1:$B$16305&amp;'[1]NBA-Data-1980-2019'!$A$1:$A$16305,'[1]NBA-Data-1980-2019'!$H$1:$H$16305,"",0)</f>
        <v/>
      </c>
      <c r="AJ216" s="2" t="str" cm="1">
        <f t="array" ref="AJ216">_xlfn.XLOOKUP($A216&amp;AJ$5,'[1]NBA-Data-1980-2019'!$B$1:$B$16305&amp;'[1]NBA-Data-1980-2019'!$A$1:$A$16305,'[1]NBA-Data-1980-2019'!$H$1:$H$16305,"",0)</f>
        <v/>
      </c>
      <c r="AK216" s="2" t="str" cm="1">
        <f t="array" ref="AK216">_xlfn.XLOOKUP($A216&amp;AK$5,'[1]NBA-Data-1980-2019'!$B$1:$B$16305&amp;'[1]NBA-Data-1980-2019'!$A$1:$A$16305,'[1]NBA-Data-1980-2019'!$H$1:$H$16305,"",0)</f>
        <v/>
      </c>
      <c r="AL216" s="2" t="str" cm="1">
        <f t="array" ref="AL216">_xlfn.XLOOKUP($A216&amp;AL$5,'[1]NBA-Data-1980-2019'!$B$1:$B$16305&amp;'[1]NBA-Data-1980-2019'!$A$1:$A$16305,'[1]NBA-Data-1980-2019'!$H$1:$H$16305,"",0)</f>
        <v/>
      </c>
      <c r="AM216" s="2" t="str" cm="1">
        <f t="array" ref="AM216">_xlfn.XLOOKUP($A216&amp;AM$5,'[1]NBA-Data-1980-2019'!$B$1:$B$16305&amp;'[1]NBA-Data-1980-2019'!$A$1:$A$16305,'[1]NBA-Data-1980-2019'!$H$1:$H$16305,"",0)</f>
        <v/>
      </c>
      <c r="AN216" s="2" t="str" cm="1">
        <f t="array" ref="AN216">_xlfn.XLOOKUP($A216&amp;AN$5,'[1]NBA-Data-1980-2019'!$B$1:$B$16305&amp;'[1]NBA-Data-1980-2019'!$A$1:$A$16305,'[1]NBA-Data-1980-2019'!$H$1:$H$16305,"",0)</f>
        <v/>
      </c>
      <c r="AO216" s="2" t="str" cm="1">
        <f t="array" ref="AO216">_xlfn.XLOOKUP($A216&amp;AO$5,'[1]NBA-Data-1980-2019'!$B$1:$B$16305&amp;'[1]NBA-Data-1980-2019'!$A$1:$A$16305,'[1]NBA-Data-1980-2019'!$H$1:$H$16305,"",0)</f>
        <v/>
      </c>
      <c r="AP216" s="2" t="str" cm="1">
        <f t="array" ref="AP216">_xlfn.XLOOKUP($A216&amp;AP$5,'[1]NBA-Data-1980-2019'!$B$1:$B$16305&amp;'[1]NBA-Data-1980-2019'!$A$1:$A$16305,'[1]NBA-Data-1980-2019'!$H$1:$H$16305,"",0)</f>
        <v/>
      </c>
      <c r="AQ216" s="2" t="str" cm="1">
        <f t="array" ref="AQ216">_xlfn.XLOOKUP($A216&amp;AQ$5,'[1]NBA-Data-1980-2019'!$B$1:$B$16305&amp;'[1]NBA-Data-1980-2019'!$A$1:$A$16305,'[1]NBA-Data-1980-2019'!$H$1:$H$16305,"",0)</f>
        <v/>
      </c>
      <c r="AR216" s="2" t="str" cm="1">
        <f t="array" ref="AR216">_xlfn.XLOOKUP($A216&amp;AR$5,'[1]NBA-Data-1980-2019'!$B$1:$B$16305&amp;'[1]NBA-Data-1980-2019'!$A$1:$A$16305,'[1]NBA-Data-1980-2019'!$H$1:$H$16305,"",0)</f>
        <v/>
      </c>
      <c r="AS216" s="2" t="str" cm="1">
        <f t="array" ref="AS216">_xlfn.XLOOKUP($A216&amp;AS$5,'[1]NBA-Data-1980-2019'!$B$1:$B$16305&amp;'[1]NBA-Data-1980-2019'!$A$1:$A$16305,'[1]NBA-Data-1980-2019'!$H$1:$H$16305,"",0)</f>
        <v/>
      </c>
      <c r="AT216" s="2" t="str" cm="1">
        <f t="array" ref="AT216">_xlfn.XLOOKUP($A216&amp;AT$5,'[1]NBA-Data-1980-2019'!$B$1:$B$16305&amp;'[1]NBA-Data-1980-2019'!$A$1:$A$16305,'[1]NBA-Data-1980-2019'!$H$1:$H$16305,"",0)</f>
        <v/>
      </c>
      <c r="AU216" s="2" t="str" cm="1">
        <f t="array" ref="AU216">_xlfn.XLOOKUP($A216&amp;AU$5,'[1]NBA-Data-1980-2019'!$B$1:$B$16305&amp;'[1]NBA-Data-1980-2019'!$A$1:$A$16305,'[1]NBA-Data-1980-2019'!$H$1:$H$16305,"",0)</f>
        <v/>
      </c>
      <c r="AV216" s="2" t="str" cm="1">
        <f t="array" ref="AV216">_xlfn.XLOOKUP($A216&amp;AV$5,'[1]NBA-Data-1980-2019'!$B$1:$B$16305&amp;'[1]NBA-Data-1980-2019'!$A$1:$A$16305,'[1]NBA-Data-1980-2019'!$H$1:$H$16305,"",0)</f>
        <v/>
      </c>
      <c r="AW216" s="2" t="str" cm="1">
        <f t="array" ref="AW216">_xlfn.XLOOKUP($A216&amp;AW$5,'[1]NBA-Data-1980-2019'!$B$1:$B$16305&amp;'[1]NBA-Data-1980-2019'!$A$1:$A$16305,'[1]NBA-Data-1980-2019'!$H$1:$H$16305,"",0)</f>
        <v/>
      </c>
      <c r="AX216" s="2" t="str" cm="1">
        <f t="array" ref="AX216">_xlfn.XLOOKUP($A216&amp;AX$5,'[1]NBA-Data-1980-2019'!$B$1:$B$16305&amp;'[1]NBA-Data-1980-2019'!$A$1:$A$16305,'[1]NBA-Data-1980-2019'!$H$1:$H$16305,"",0)</f>
        <v/>
      </c>
      <c r="AY216" s="2" t="str" cm="1">
        <f t="array" ref="AY216">_xlfn.XLOOKUP($A216&amp;AY$5,'[1]NBA-Data-1980-2019'!$B$1:$B$16305&amp;'[1]NBA-Data-1980-2019'!$A$1:$A$16305,'[1]NBA-Data-1980-2019'!$H$1:$H$16305,"",0)</f>
        <v/>
      </c>
      <c r="AZ216" s="2" t="str" cm="1">
        <f t="array" ref="AZ216">_xlfn.XLOOKUP($A216&amp;AZ$5,'[1]NBA-Data-1980-2019'!$B$1:$B$16305&amp;'[1]NBA-Data-1980-2019'!$A$1:$A$16305,'[1]NBA-Data-1980-2019'!$H$1:$H$16305,"",0)</f>
        <v/>
      </c>
      <c r="BA216" s="2" t="str" cm="1">
        <f t="array" ref="BA216">_xlfn.XLOOKUP($A216&amp;BA$5,'[1]NBA-Data-1980-2019'!$B$1:$B$16305&amp;'[1]NBA-Data-1980-2019'!$A$1:$A$16305,'[1]NBA-Data-1980-2019'!$H$1:$H$16305,"",0)</f>
        <v/>
      </c>
      <c r="BB216" s="2" t="str" cm="1">
        <f t="array" ref="BB216">_xlfn.XLOOKUP($A216&amp;BB$5,'[1]NBA-Data-1980-2019'!$B$1:$B$16305&amp;'[1]NBA-Data-1980-2019'!$A$1:$A$16305,'[1]NBA-Data-1980-2019'!$H$1:$H$16305,"",0)</f>
        <v/>
      </c>
      <c r="BC216" s="2" t="str" cm="1">
        <f t="array" ref="BC216">_xlfn.XLOOKUP($A216&amp;BC$5,'[1]NBA-Data-1980-2019'!$B$1:$B$16305&amp;'[1]NBA-Data-1980-2019'!$A$1:$A$16305,'[1]NBA-Data-1980-2019'!$H$1:$H$16305,"",0)</f>
        <v/>
      </c>
      <c r="BD216" s="2" t="str" cm="1">
        <f t="array" ref="BD216">_xlfn.XLOOKUP($A216&amp;BD$5,'[1]NBA-Data-1980-2019'!$B$1:$B$16305&amp;'[1]NBA-Data-1980-2019'!$A$1:$A$16305,'[1]NBA-Data-1980-2019'!$H$1:$H$16305,"",0)</f>
        <v/>
      </c>
      <c r="BE216" s="2" t="str" cm="1">
        <f t="array" ref="BE216">_xlfn.XLOOKUP($A216&amp;BE$5,'[1]NBA-Data-1980-2019'!$B$1:$B$16305&amp;'[1]NBA-Data-1980-2019'!$A$1:$A$16305,'[1]NBA-Data-1980-2019'!$H$1:$H$16305,"",0)</f>
        <v/>
      </c>
      <c r="BF216" s="2" t="str" cm="1">
        <f t="array" ref="BF216">_xlfn.XLOOKUP($A216&amp;BF$5,'[1]NBA-Data-1980-2019'!$B$1:$B$16305&amp;'[1]NBA-Data-1980-2019'!$A$1:$A$16305,'[1]NBA-Data-1980-2019'!$H$1:$H$16305,"",0)</f>
        <v/>
      </c>
      <c r="BG216" s="2" t="str" cm="1">
        <f t="array" ref="BG216">_xlfn.XLOOKUP($A216&amp;BG$5,'[1]NBA-Data-1980-2019'!$B$1:$B$16305&amp;'[1]NBA-Data-1980-2019'!$A$1:$A$16305,'[1]NBA-Data-1980-2019'!$H$1:$H$16305,"",0)</f>
        <v/>
      </c>
      <c r="BH216" s="2" t="str" cm="1">
        <f t="array" ref="BH216">_xlfn.XLOOKUP($A216&amp;BH$5,'[1]NBA-Data-1980-2019'!$B$1:$B$16305&amp;'[1]NBA-Data-1980-2019'!$A$1:$A$16305,'[1]NBA-Data-1980-2019'!$H$1:$H$16305,"",0)</f>
        <v/>
      </c>
      <c r="BI216" s="2" cm="1">
        <f t="array" ref="BI216">_xlfn.XLOOKUP($A216&amp;BI$5,'[1]NBA-Data-1980-2019'!$B$1:$B$16305&amp;'[1]NBA-Data-1980-2019'!$A$1:$A$16305,'[1]NBA-Data-1980-2019'!$H$1:$H$16305,"",0)</f>
        <v>2402.4</v>
      </c>
      <c r="BJ216" s="2" cm="1">
        <f t="array" ref="BJ216">_xlfn.XLOOKUP($A216&amp;BJ$5,'[1]NBA-Data-1980-2019'!$B$1:$B$16305&amp;'[1]NBA-Data-1980-2019'!$A$1:$A$16305,'[1]NBA-Data-1980-2019'!$H$1:$H$16305,"",0)</f>
        <v>2317</v>
      </c>
      <c r="BK216" s="2" t="str" cm="1">
        <f t="array" ref="BK216">_xlfn.XLOOKUP($A216&amp;BK$5,'[1]NBA-Data-1980-2019'!$B$1:$B$16305&amp;'[1]NBA-Data-1980-2019'!$A$1:$A$16305,'[1]NBA-Data-1980-2019'!$H$1:$H$16305,"",0)</f>
        <v/>
      </c>
      <c r="BL216" s="2" t="str" cm="1">
        <f t="array" ref="BL216">_xlfn.XLOOKUP($A216&amp;BL$5,'[1]NBA-Data-1980-2019'!$B$1:$B$16305&amp;'[1]NBA-Data-1980-2019'!$A$1:$A$16305,'[1]NBA-Data-1980-2019'!$H$1:$H$16305,"",0)</f>
        <v/>
      </c>
      <c r="BM216" s="2" t="str" cm="1">
        <f t="array" ref="BM216">_xlfn.XLOOKUP($A216&amp;BM$5,'[1]NBA-Data-1980-2019'!$B$1:$B$16305&amp;'[1]NBA-Data-1980-2019'!$A$1:$A$16305,'[1]NBA-Data-1980-2019'!$H$1:$H$16305,"",0)</f>
        <v/>
      </c>
      <c r="BN216" s="2" t="str" cm="1">
        <f t="array" ref="BN216">_xlfn.XLOOKUP($A216&amp;BN$5,'[1]NBA-Data-1980-2019'!$B$1:$B$16305&amp;'[1]NBA-Data-1980-2019'!$A$1:$A$16305,'[1]NBA-Data-1980-2019'!$F$1:$F$16305,"",0)</f>
        <v/>
      </c>
      <c r="BO216" s="2" t="str" cm="1">
        <f t="array" ref="BO216">_xlfn.XLOOKUP($A216&amp;BO$5,'[1]NBA-Data-1980-2019'!$B$1:$B$16305&amp;'[1]NBA-Data-1980-2019'!$A$1:$A$16305,'[1]NBA-Data-1980-2019'!$F$1:$F$16305,"",0)</f>
        <v/>
      </c>
      <c r="BP216" s="2" t="str" cm="1">
        <f t="array" ref="BP216">_xlfn.XLOOKUP($A216&amp;BP$5,'[1]NBA-Data-1980-2019'!$B$1:$B$16305&amp;'[1]NBA-Data-1980-2019'!$A$1:$A$16305,'[1]NBA-Data-1980-2019'!$F$1:$F$16305,"",0)</f>
        <v/>
      </c>
      <c r="BQ216" s="2" t="str" cm="1">
        <f t="array" ref="BQ216">_xlfn.XLOOKUP($A216&amp;BQ$5,'[1]NBA-Data-1980-2019'!$B$1:$B$16305&amp;'[1]NBA-Data-1980-2019'!$A$1:$A$16305,'[1]NBA-Data-1980-2019'!$F$1:$F$16305,"",0)</f>
        <v/>
      </c>
      <c r="BR216" s="2" t="str" cm="1">
        <f t="array" ref="BR216">_xlfn.XLOOKUP($A216&amp;BR$5,'[1]NBA-Data-1980-2019'!$B$1:$B$16305&amp;'[1]NBA-Data-1980-2019'!$A$1:$A$16305,'[1]NBA-Data-1980-2019'!$F$1:$F$16305,"",0)</f>
        <v/>
      </c>
      <c r="BS216" s="2" t="str" cm="1">
        <f t="array" ref="BS216">_xlfn.XLOOKUP($A216&amp;BS$5,'[1]NBA-Data-1980-2019'!$B$1:$B$16305&amp;'[1]NBA-Data-1980-2019'!$A$1:$A$16305,'[1]NBA-Data-1980-2019'!$F$1:$F$16305,"",0)</f>
        <v/>
      </c>
      <c r="BT216" s="2" t="str" cm="1">
        <f t="array" ref="BT216">_xlfn.XLOOKUP($A216&amp;BT$5,'[1]NBA-Data-1980-2019'!$B$1:$B$16305&amp;'[1]NBA-Data-1980-2019'!$A$1:$A$16305,'[1]NBA-Data-1980-2019'!$F$1:$F$16305,"",0)</f>
        <v/>
      </c>
      <c r="BU216" s="2" t="str" cm="1">
        <f t="array" ref="BU216">_xlfn.XLOOKUP($A216&amp;BU$5,'[1]NBA-Data-1980-2019'!$B$1:$B$16305&amp;'[1]NBA-Data-1980-2019'!$A$1:$A$16305,'[1]NBA-Data-1980-2019'!$F$1:$F$16305,"",0)</f>
        <v/>
      </c>
      <c r="BV216" s="2" t="str" cm="1">
        <f t="array" ref="BV216">_xlfn.XLOOKUP($A216&amp;BV$5,'[1]NBA-Data-1980-2019'!$B$1:$B$16305&amp;'[1]NBA-Data-1980-2019'!$A$1:$A$16305,'[1]NBA-Data-1980-2019'!$F$1:$F$16305,"",0)</f>
        <v/>
      </c>
      <c r="BW216" s="2" t="str" cm="1">
        <f t="array" ref="BW216">_xlfn.XLOOKUP($A216&amp;BW$5,'[1]NBA-Data-1980-2019'!$B$1:$B$16305&amp;'[1]NBA-Data-1980-2019'!$A$1:$A$16305,'[1]NBA-Data-1980-2019'!$F$1:$F$16305,"",0)</f>
        <v/>
      </c>
      <c r="BX216" s="2" t="str" cm="1">
        <f t="array" ref="BX216">_xlfn.XLOOKUP($A216&amp;BX$5,'[1]NBA-Data-1980-2019'!$B$1:$B$16305&amp;'[1]NBA-Data-1980-2019'!$A$1:$A$16305,'[1]NBA-Data-1980-2019'!$F$1:$F$16305,"",0)</f>
        <v/>
      </c>
      <c r="BY216" s="2" t="str" cm="1">
        <f t="array" ref="BY216">_xlfn.XLOOKUP($A216&amp;BY$5,'[1]NBA-Data-1980-2019'!$B$1:$B$16305&amp;'[1]NBA-Data-1980-2019'!$A$1:$A$16305,'[1]NBA-Data-1980-2019'!$F$1:$F$16305,"",0)</f>
        <v/>
      </c>
      <c r="BZ216" s="2" t="str" cm="1">
        <f t="array" ref="BZ216">_xlfn.XLOOKUP($A216&amp;BZ$5,'[1]NBA-Data-1980-2019'!$B$1:$B$16305&amp;'[1]NBA-Data-1980-2019'!$A$1:$A$16305,'[1]NBA-Data-1980-2019'!$F$1:$F$16305,"",0)</f>
        <v/>
      </c>
      <c r="CA216" s="2" t="str" cm="1">
        <f t="array" ref="CA216">_xlfn.XLOOKUP($A216&amp;CA$5,'[1]NBA-Data-1980-2019'!$B$1:$B$16305&amp;'[1]NBA-Data-1980-2019'!$A$1:$A$16305,'[1]NBA-Data-1980-2019'!$F$1:$F$16305,"",0)</f>
        <v/>
      </c>
      <c r="CB216" s="2" t="str" cm="1">
        <f t="array" ref="CB216">_xlfn.XLOOKUP($A216&amp;CB$5,'[1]NBA-Data-1980-2019'!$B$1:$B$16305&amp;'[1]NBA-Data-1980-2019'!$A$1:$A$16305,'[1]NBA-Data-1980-2019'!$F$1:$F$16305,"",0)</f>
        <v/>
      </c>
      <c r="CC216" s="2" t="str" cm="1">
        <f t="array" ref="CC216">_xlfn.XLOOKUP($A216&amp;CC$5,'[1]NBA-Data-1980-2019'!$B$1:$B$16305&amp;'[1]NBA-Data-1980-2019'!$A$1:$A$16305,'[1]NBA-Data-1980-2019'!$F$1:$F$16305,"",0)</f>
        <v/>
      </c>
      <c r="CD216" s="2" t="str" cm="1">
        <f t="array" ref="CD216">_xlfn.XLOOKUP($A216&amp;CD$5,'[1]NBA-Data-1980-2019'!$B$1:$B$16305&amp;'[1]NBA-Data-1980-2019'!$A$1:$A$16305,'[1]NBA-Data-1980-2019'!$F$1:$F$16305,"",0)</f>
        <v/>
      </c>
      <c r="CE216" s="2" t="str" cm="1">
        <f t="array" ref="CE216">_xlfn.XLOOKUP($A216&amp;CE$5,'[1]NBA-Data-1980-2019'!$B$1:$B$16305&amp;'[1]NBA-Data-1980-2019'!$A$1:$A$16305,'[1]NBA-Data-1980-2019'!$F$1:$F$16305,"",0)</f>
        <v/>
      </c>
      <c r="CF216" s="2" t="str" cm="1">
        <f t="array" ref="CF216">_xlfn.XLOOKUP($A216&amp;CF$5,'[1]NBA-Data-1980-2019'!$B$1:$B$16305&amp;'[1]NBA-Data-1980-2019'!$A$1:$A$16305,'[1]NBA-Data-1980-2019'!$F$1:$F$16305,"",0)</f>
        <v/>
      </c>
      <c r="CG216" s="2" t="str" cm="1">
        <f t="array" ref="CG216">_xlfn.XLOOKUP($A216&amp;CG$5,'[1]NBA-Data-1980-2019'!$B$1:$B$16305&amp;'[1]NBA-Data-1980-2019'!$A$1:$A$16305,'[1]NBA-Data-1980-2019'!$F$1:$F$16305,"",0)</f>
        <v/>
      </c>
      <c r="CH216" s="2" t="str" cm="1">
        <f t="array" ref="CH216">_xlfn.XLOOKUP($A216&amp;CH$5,'[1]NBA-Data-1980-2019'!$B$1:$B$16305&amp;'[1]NBA-Data-1980-2019'!$A$1:$A$16305,'[1]NBA-Data-1980-2019'!$F$1:$F$16305,"",0)</f>
        <v/>
      </c>
      <c r="CI216" s="2" t="str" cm="1">
        <f t="array" ref="CI216">_xlfn.XLOOKUP($A216&amp;CI$5,'[1]NBA-Data-1980-2019'!$B$1:$B$16305&amp;'[1]NBA-Data-1980-2019'!$A$1:$A$16305,'[1]NBA-Data-1980-2019'!$F$1:$F$16305,"",0)</f>
        <v/>
      </c>
      <c r="CJ216" s="2" t="str" cm="1">
        <f t="array" ref="CJ216">_xlfn.XLOOKUP($A216&amp;CJ$5,'[1]NBA-Data-1980-2019'!$B$1:$B$16305&amp;'[1]NBA-Data-1980-2019'!$A$1:$A$16305,'[1]NBA-Data-1980-2019'!$F$1:$F$16305,"",0)</f>
        <v/>
      </c>
      <c r="CK216" s="2" t="str" cm="1">
        <f t="array" ref="CK216">_xlfn.XLOOKUP($A216&amp;CK$5,'[1]NBA-Data-1980-2019'!$B$1:$B$16305&amp;'[1]NBA-Data-1980-2019'!$A$1:$A$16305,'[1]NBA-Data-1980-2019'!$F$1:$F$16305,"",0)</f>
        <v/>
      </c>
      <c r="CL216" s="2" t="str" cm="1">
        <f t="array" ref="CL216">_xlfn.XLOOKUP($A216&amp;CL$5,'[1]NBA-Data-1980-2019'!$B$1:$B$16305&amp;'[1]NBA-Data-1980-2019'!$A$1:$A$16305,'[1]NBA-Data-1980-2019'!$F$1:$F$16305,"",0)</f>
        <v/>
      </c>
      <c r="CM216" s="2" t="str" cm="1">
        <f t="array" ref="CM216">_xlfn.XLOOKUP($A216&amp;CM$5,'[1]NBA-Data-1980-2019'!$B$1:$B$16305&amp;'[1]NBA-Data-1980-2019'!$A$1:$A$16305,'[1]NBA-Data-1980-2019'!$F$1:$F$16305,"",0)</f>
        <v/>
      </c>
      <c r="CN216" s="2" t="str" cm="1">
        <f t="array" ref="CN216">_xlfn.XLOOKUP($A216&amp;CN$5,'[1]NBA-Data-1980-2019'!$B$1:$B$16305&amp;'[1]NBA-Data-1980-2019'!$A$1:$A$16305,'[1]NBA-Data-1980-2019'!$F$1:$F$16305,"",0)</f>
        <v/>
      </c>
      <c r="CO216" s="2" cm="1">
        <f t="array" ref="CO216">_xlfn.XLOOKUP($A216&amp;CO$5,'[1]NBA-Data-1980-2019'!$B$1:$B$16305&amp;'[1]NBA-Data-1980-2019'!$A$1:$A$16305,'[1]NBA-Data-1980-2019'!$F$1:$F$16305,"",0)</f>
        <v>14.2</v>
      </c>
      <c r="CP216" s="2" cm="1">
        <f t="array" ref="CP216">_xlfn.XLOOKUP($A216&amp;CP$5,'[1]NBA-Data-1980-2019'!$B$1:$B$16305&amp;'[1]NBA-Data-1980-2019'!$A$1:$A$16305,'[1]NBA-Data-1980-2019'!$F$1:$F$16305,"",0)</f>
        <v>14</v>
      </c>
      <c r="CQ216" s="2" t="str" cm="1">
        <f t="array" ref="CQ216">_xlfn.XLOOKUP($A216&amp;CQ$5,'[1]NBA-Data-1980-2019'!$B$1:$B$16305&amp;'[1]NBA-Data-1980-2019'!$A$1:$A$16305,'[1]NBA-Data-1980-2019'!$F$1:$F$16305,"",0)</f>
        <v/>
      </c>
      <c r="CR216" s="2" t="str" cm="1">
        <f t="array" ref="CR216">_xlfn.XLOOKUP($A216&amp;CR$5,'[1]NBA-Data-1980-2019'!$B$1:$B$16305&amp;'[1]NBA-Data-1980-2019'!$A$1:$A$16305,'[1]NBA-Data-1980-2019'!$F$1:$F$16305,"",0)</f>
        <v/>
      </c>
      <c r="CS216" s="2" t="str" cm="1">
        <f t="array" ref="CS216">_xlfn.XLOOKUP($A216&amp;CS$5,'[1]NBA-Data-1980-2019'!$B$1:$B$16305&amp;'[1]NBA-Data-1980-2019'!$A$1:$A$16305,'[1]NBA-Data-1980-2019'!$F$1:$F$16305,"",0)</f>
        <v/>
      </c>
      <c r="CU216" s="2" t="str">
        <f>_xlfn.XLOOKUP($A216,TEAMS!$G$1:$G$839,TEAMS!$H$1:$H$839,"",0)</f>
        <v>PF</v>
      </c>
      <c r="CV216" s="2" t="str">
        <f>_xlfn.XLOOKUP($CU216,DASHBOARD!$B$22:$B$27,DASHBOARD!$C$22:$C$27,"",0)</f>
        <v>FORWARD</v>
      </c>
      <c r="CY216" s="63">
        <f>SUMIFS('[1]NBA-Data-1980-2019'!$G$1:$G$16305,'[1]NBA-Data-1980-2019'!$B$1:$B$16305,$A216,'[1]NBA-Data-1980-2019'!$A$1:$A$16305,CY$9)</f>
        <v>0</v>
      </c>
      <c r="CZ216" s="63">
        <f>SUMIFS('[1]NBA-Data-1980-2019'!$G$1:$G$16305,'[1]NBA-Data-1980-2019'!$B$1:$B$16305,$A216,'[1]NBA-Data-1980-2019'!$A$1:$A$16305,CZ$9)</f>
        <v>0</v>
      </c>
      <c r="DA216" s="63">
        <f>SUMIFS('[1]NBA-Data-1980-2019'!$G$1:$G$16305,'[1]NBA-Data-1980-2019'!$B$1:$B$16305,$A216,'[1]NBA-Data-1980-2019'!$A$1:$A$16305,DA$9)</f>
        <v>0</v>
      </c>
      <c r="DB216" s="63">
        <f>SUMIFS('[1]NBA-Data-1980-2019'!$G$1:$G$16305,'[1]NBA-Data-1980-2019'!$B$1:$B$16305,$A216,'[1]NBA-Data-1980-2019'!$A$1:$A$16305,DB$9)</f>
        <v>0</v>
      </c>
      <c r="DC216" s="63">
        <f>SUMIFS('[1]NBA-Data-1980-2019'!$G$1:$G$16305,'[1]NBA-Data-1980-2019'!$B$1:$B$16305,$A216,'[1]NBA-Data-1980-2019'!$A$1:$A$16305,DC$9)</f>
        <v>0</v>
      </c>
      <c r="DD216" s="63">
        <f>SUMIFS('[1]NBA-Data-1980-2019'!$G$1:$G$16305,'[1]NBA-Data-1980-2019'!$B$1:$B$16305,$A216,'[1]NBA-Data-1980-2019'!$A$1:$A$16305,DD$9)</f>
        <v>0</v>
      </c>
      <c r="DE216" s="63">
        <f>SUMIFS('[1]NBA-Data-1980-2019'!$G$1:$G$16305,'[1]NBA-Data-1980-2019'!$B$1:$B$16305,$A216,'[1]NBA-Data-1980-2019'!$A$1:$A$16305,DE$9)</f>
        <v>0</v>
      </c>
      <c r="DF216" s="63">
        <f>SUMIFS('[1]NBA-Data-1980-2019'!$G$1:$G$16305,'[1]NBA-Data-1980-2019'!$B$1:$B$16305,$A216,'[1]NBA-Data-1980-2019'!$A$1:$A$16305,DF$9)</f>
        <v>0</v>
      </c>
      <c r="DG216" s="63">
        <f>SUMIFS('[1]NBA-Data-1980-2019'!$G$1:$G$16305,'[1]NBA-Data-1980-2019'!$B$1:$B$16305,$A216,'[1]NBA-Data-1980-2019'!$A$1:$A$16305,DG$9)</f>
        <v>0</v>
      </c>
      <c r="DH216" s="63">
        <f>SUMIFS('[1]NBA-Data-1980-2019'!$G$1:$G$16305,'[1]NBA-Data-1980-2019'!$B$1:$B$16305,$A216,'[1]NBA-Data-1980-2019'!$A$1:$A$16305,DH$9)</f>
        <v>0</v>
      </c>
      <c r="DI216" s="63">
        <f>SUMIFS('[1]NBA-Data-1980-2019'!$G$1:$G$16305,'[1]NBA-Data-1980-2019'!$B$1:$B$16305,$A216,'[1]NBA-Data-1980-2019'!$A$1:$A$16305,DI$9)</f>
        <v>0</v>
      </c>
      <c r="DJ216" s="63">
        <f>SUMIFS('[1]NBA-Data-1980-2019'!$G$1:$G$16305,'[1]NBA-Data-1980-2019'!$B$1:$B$16305,$A216,'[1]NBA-Data-1980-2019'!$A$1:$A$16305,DJ$9)</f>
        <v>0</v>
      </c>
      <c r="DK216" s="63">
        <f>SUMIFS('[1]NBA-Data-1980-2019'!$G$1:$G$16305,'[1]NBA-Data-1980-2019'!$B$1:$B$16305,$A216,'[1]NBA-Data-1980-2019'!$A$1:$A$16305,DK$9)</f>
        <v>0</v>
      </c>
      <c r="DL216" s="63">
        <f>SUMIFS('[1]NBA-Data-1980-2019'!$G$1:$G$16305,'[1]NBA-Data-1980-2019'!$B$1:$B$16305,$A216,'[1]NBA-Data-1980-2019'!$A$1:$A$16305,DL$9)</f>
        <v>0</v>
      </c>
      <c r="DM216" s="63">
        <f>SUMIFS('[1]NBA-Data-1980-2019'!$G$1:$G$16305,'[1]NBA-Data-1980-2019'!$B$1:$B$16305,$A216,'[1]NBA-Data-1980-2019'!$A$1:$A$16305,DM$9)</f>
        <v>0</v>
      </c>
      <c r="DN216" s="63">
        <f>SUMIFS('[1]NBA-Data-1980-2019'!$G$1:$G$16305,'[1]NBA-Data-1980-2019'!$B$1:$B$16305,$A216,'[1]NBA-Data-1980-2019'!$A$1:$A$16305,DN$9)</f>
        <v>0</v>
      </c>
      <c r="DO216" s="63">
        <f>SUMIFS('[1]NBA-Data-1980-2019'!$G$1:$G$16305,'[1]NBA-Data-1980-2019'!$B$1:$B$16305,$A216,'[1]NBA-Data-1980-2019'!$A$1:$A$16305,DO$9)</f>
        <v>0</v>
      </c>
      <c r="DP216" s="63">
        <f>SUMIFS('[1]NBA-Data-1980-2019'!$G$1:$G$16305,'[1]NBA-Data-1980-2019'!$B$1:$B$16305,$A216,'[1]NBA-Data-1980-2019'!$A$1:$A$16305,DP$9)</f>
        <v>0</v>
      </c>
      <c r="DQ216" s="63">
        <f>SUMIFS('[1]NBA-Data-1980-2019'!$G$1:$G$16305,'[1]NBA-Data-1980-2019'!$B$1:$B$16305,$A216,'[1]NBA-Data-1980-2019'!$A$1:$A$16305,DQ$9)</f>
        <v>0</v>
      </c>
      <c r="DR216" s="63">
        <f>SUMIFS('[1]NBA-Data-1980-2019'!$G$1:$G$16305,'[1]NBA-Data-1980-2019'!$B$1:$B$16305,$A216,'[1]NBA-Data-1980-2019'!$A$1:$A$16305,DR$9)</f>
        <v>0</v>
      </c>
      <c r="DS216" s="63">
        <f>SUMIFS('[1]NBA-Data-1980-2019'!$G$1:$G$16305,'[1]NBA-Data-1980-2019'!$B$1:$B$16305,$A216,'[1]NBA-Data-1980-2019'!$A$1:$A$16305,DS$9)</f>
        <v>0</v>
      </c>
      <c r="DT216" s="63">
        <f>SUMIFS('[1]NBA-Data-1980-2019'!$G$1:$G$16305,'[1]NBA-Data-1980-2019'!$B$1:$B$16305,$A216,'[1]NBA-Data-1980-2019'!$A$1:$A$16305,DT$9)</f>
        <v>0</v>
      </c>
      <c r="DU216" s="63">
        <f>SUMIFS('[1]NBA-Data-1980-2019'!$G$1:$G$16305,'[1]NBA-Data-1980-2019'!$B$1:$B$16305,$A216,'[1]NBA-Data-1980-2019'!$A$1:$A$16305,DU$9)</f>
        <v>0</v>
      </c>
      <c r="DV216" s="63">
        <f>SUMIFS('[1]NBA-Data-1980-2019'!$G$1:$G$16305,'[1]NBA-Data-1980-2019'!$B$1:$B$16305,$A216,'[1]NBA-Data-1980-2019'!$A$1:$A$16305,DV$9)</f>
        <v>0</v>
      </c>
      <c r="DW216" s="63">
        <f>SUMIFS('[1]NBA-Data-1980-2019'!$G$1:$G$16305,'[1]NBA-Data-1980-2019'!$B$1:$B$16305,$A216,'[1]NBA-Data-1980-2019'!$A$1:$A$16305,DW$9)</f>
        <v>0</v>
      </c>
      <c r="DX216" s="63">
        <f>SUMIFS('[1]NBA-Data-1980-2019'!$G$1:$G$16305,'[1]NBA-Data-1980-2019'!$B$1:$B$16305,$A216,'[1]NBA-Data-1980-2019'!$A$1:$A$16305,DX$9)</f>
        <v>0</v>
      </c>
      <c r="DY216" s="63">
        <f>SUMIFS('[1]NBA-Data-1980-2019'!$G$1:$G$16305,'[1]NBA-Data-1980-2019'!$B$1:$B$16305,$A216,'[1]NBA-Data-1980-2019'!$A$1:$A$16305,DY$9)</f>
        <v>0</v>
      </c>
      <c r="DZ216" s="63">
        <f>SUMIFS('[1]NBA-Data-1980-2019'!$G$1:$G$16305,'[1]NBA-Data-1980-2019'!$B$1:$B$16305,$A216,'[1]NBA-Data-1980-2019'!$A$1:$A$16305,DZ$9)</f>
        <v>1423560</v>
      </c>
      <c r="EA216" s="63">
        <f>SUMIFS('[1]NBA-Data-1980-2019'!$G$1:$G$16305,'[1]NBA-Data-1980-2019'!$B$1:$B$16305,$A216,'[1]NBA-Data-1980-2019'!$A$1:$A$16305,EA$9)</f>
        <v>1689840</v>
      </c>
      <c r="EB216" s="63">
        <f>SUMIFS('[1]NBA-Data-1980-2019'!$G$1:$G$16305,'[1]NBA-Data-1980-2019'!$B$1:$B$16305,$A216,'[1]NBA-Data-1980-2019'!$A$1:$A$16305,EB$9)</f>
        <v>0</v>
      </c>
      <c r="EC216" s="63">
        <f>SUMIFS('[1]NBA-Data-1980-2019'!$G$1:$G$16305,'[1]NBA-Data-1980-2019'!$B$1:$B$16305,$A216,'[1]NBA-Data-1980-2019'!$A$1:$A$16305,EC$9)</f>
        <v>0</v>
      </c>
      <c r="ED216" s="63">
        <f>SUMIFS('[1]NBA-Data-1980-2019'!$G$1:$G$16305,'[1]NBA-Data-1980-2019'!$B$1:$B$16305,$A216,'[1]NBA-Data-1980-2019'!$A$1:$A$16305,ED$9)</f>
        <v>0</v>
      </c>
      <c r="EH216" s="2" t="s">
        <v>1481</v>
      </c>
    </row>
    <row r="217" spans="1:165" x14ac:dyDescent="0.2">
      <c r="A217" s="2" t="s">
        <v>700</v>
      </c>
      <c r="B217" s="2" t="str" cm="1">
        <f t="array" ref="B217">_xlfn.XLOOKUP($A217&amp;B$5,'[1]NBA-Data-1980-2019'!$B$1:$B$16305&amp;'[1]NBA-Data-1980-2019'!$A$1:$A$16305,'[1]NBA-Data-1980-2019'!$D$1:$D$16305,"",0)</f>
        <v/>
      </c>
      <c r="C217" s="2" t="str" cm="1">
        <f t="array" ref="C217">_xlfn.XLOOKUP($A217&amp;C$5,'[1]NBA-Data-1980-2019'!$B$1:$B$16305&amp;'[1]NBA-Data-1980-2019'!$A$1:$A$16305,'[1]NBA-Data-1980-2019'!$D$1:$D$16305,"",0)</f>
        <v/>
      </c>
      <c r="D217" s="2" t="str" cm="1">
        <f t="array" ref="D217">_xlfn.XLOOKUP($A217&amp;D$5,'[1]NBA-Data-1980-2019'!$B$1:$B$16305&amp;'[1]NBA-Data-1980-2019'!$A$1:$A$16305,'[1]NBA-Data-1980-2019'!$D$1:$D$16305,"",0)</f>
        <v/>
      </c>
      <c r="E217" s="2" t="str" cm="1">
        <f t="array" ref="E217">_xlfn.XLOOKUP($A217&amp;E$5,'[1]NBA-Data-1980-2019'!$B$1:$B$16305&amp;'[1]NBA-Data-1980-2019'!$A$1:$A$16305,'[1]NBA-Data-1980-2019'!$D$1:$D$16305,"",0)</f>
        <v/>
      </c>
      <c r="F217" s="2" t="str" cm="1">
        <f t="array" ref="F217">_xlfn.XLOOKUP($A217&amp;F$5,'[1]NBA-Data-1980-2019'!$B$1:$B$16305&amp;'[1]NBA-Data-1980-2019'!$A$1:$A$16305,'[1]NBA-Data-1980-2019'!$D$1:$D$16305,"",0)</f>
        <v/>
      </c>
      <c r="G217" s="2" t="str" cm="1">
        <f t="array" ref="G217">_xlfn.XLOOKUP($A217&amp;G$5,'[1]NBA-Data-1980-2019'!$B$1:$B$16305&amp;'[1]NBA-Data-1980-2019'!$A$1:$A$16305,'[1]NBA-Data-1980-2019'!$D$1:$D$16305,"",0)</f>
        <v/>
      </c>
      <c r="H217" s="2" t="str" cm="1">
        <f t="array" ref="H217">_xlfn.XLOOKUP($A217&amp;H$5,'[1]NBA-Data-1980-2019'!$B$1:$B$16305&amp;'[1]NBA-Data-1980-2019'!$A$1:$A$16305,'[1]NBA-Data-1980-2019'!$D$1:$D$16305,"",0)</f>
        <v/>
      </c>
      <c r="I217" s="2" t="str" cm="1">
        <f t="array" ref="I217">_xlfn.XLOOKUP($A217&amp;I$5,'[1]NBA-Data-1980-2019'!$B$1:$B$16305&amp;'[1]NBA-Data-1980-2019'!$A$1:$A$16305,'[1]NBA-Data-1980-2019'!$D$1:$D$16305,"",0)</f>
        <v/>
      </c>
      <c r="J217" s="2" t="str" cm="1">
        <f t="array" ref="J217">_xlfn.XLOOKUP($A217&amp;J$5,'[1]NBA-Data-1980-2019'!$B$1:$B$16305&amp;'[1]NBA-Data-1980-2019'!$A$1:$A$16305,'[1]NBA-Data-1980-2019'!$D$1:$D$16305,"",0)</f>
        <v/>
      </c>
      <c r="K217" s="2" t="str" cm="1">
        <f t="array" ref="K217">_xlfn.XLOOKUP($A217&amp;K$5,'[1]NBA-Data-1980-2019'!$B$1:$B$16305&amp;'[1]NBA-Data-1980-2019'!$A$1:$A$16305,'[1]NBA-Data-1980-2019'!$D$1:$D$16305,"",0)</f>
        <v/>
      </c>
      <c r="L217" s="2" t="str" cm="1">
        <f t="array" ref="L217">_xlfn.XLOOKUP($A217&amp;L$5,'[1]NBA-Data-1980-2019'!$B$1:$B$16305&amp;'[1]NBA-Data-1980-2019'!$A$1:$A$16305,'[1]NBA-Data-1980-2019'!$D$1:$D$16305,"",0)</f>
        <v/>
      </c>
      <c r="M217" s="2" t="str" cm="1">
        <f t="array" ref="M217">_xlfn.XLOOKUP($A217&amp;M$5,'[1]NBA-Data-1980-2019'!$B$1:$B$16305&amp;'[1]NBA-Data-1980-2019'!$A$1:$A$16305,'[1]NBA-Data-1980-2019'!$D$1:$D$16305,"",0)</f>
        <v/>
      </c>
      <c r="N217" s="2" t="str" cm="1">
        <f t="array" ref="N217">_xlfn.XLOOKUP($A217&amp;N$5,'[1]NBA-Data-1980-2019'!$B$1:$B$16305&amp;'[1]NBA-Data-1980-2019'!$A$1:$A$16305,'[1]NBA-Data-1980-2019'!$D$1:$D$16305,"",0)</f>
        <v/>
      </c>
      <c r="O217" s="2" t="str" cm="1">
        <f t="array" ref="O217">_xlfn.XLOOKUP($A217&amp;O$5,'[1]NBA-Data-1980-2019'!$B$1:$B$16305&amp;'[1]NBA-Data-1980-2019'!$A$1:$A$16305,'[1]NBA-Data-1980-2019'!$D$1:$D$16305,"",0)</f>
        <v/>
      </c>
      <c r="P217" s="2" t="str" cm="1">
        <f t="array" ref="P217">_xlfn.XLOOKUP($A217&amp;P$5,'[1]NBA-Data-1980-2019'!$B$1:$B$16305&amp;'[1]NBA-Data-1980-2019'!$A$1:$A$16305,'[1]NBA-Data-1980-2019'!$D$1:$D$16305,"",0)</f>
        <v/>
      </c>
      <c r="Q217" s="2" t="str" cm="1">
        <f t="array" ref="Q217">_xlfn.XLOOKUP($A217&amp;Q$5,'[1]NBA-Data-1980-2019'!$B$1:$B$16305&amp;'[1]NBA-Data-1980-2019'!$A$1:$A$16305,'[1]NBA-Data-1980-2019'!$D$1:$D$16305,"",0)</f>
        <v/>
      </c>
      <c r="R217" s="2" t="str" cm="1">
        <f t="array" ref="R217">_xlfn.XLOOKUP($A217&amp;R$5,'[1]NBA-Data-1980-2019'!$B$1:$B$16305&amp;'[1]NBA-Data-1980-2019'!$A$1:$A$16305,'[1]NBA-Data-1980-2019'!$D$1:$D$16305,"",0)</f>
        <v>MEM</v>
      </c>
      <c r="S217" s="2" t="str" cm="1">
        <f t="array" ref="S217">_xlfn.XLOOKUP($A217&amp;S$5,'[1]NBA-Data-1980-2019'!$B$1:$B$16305&amp;'[1]NBA-Data-1980-2019'!$A$1:$A$16305,'[1]NBA-Data-1980-2019'!$D$1:$D$16305,"",0)</f>
        <v>MEM</v>
      </c>
      <c r="T217" s="2" t="str" cm="1">
        <f t="array" ref="T217">_xlfn.XLOOKUP($A217&amp;T$5,'[1]NBA-Data-1980-2019'!$B$1:$B$16305&amp;'[1]NBA-Data-1980-2019'!$A$1:$A$16305,'[1]NBA-Data-1980-2019'!$D$1:$D$16305,"",0)</f>
        <v>TOT</v>
      </c>
      <c r="U217" s="2" t="str" cm="1">
        <f t="array" ref="U217">_xlfn.XLOOKUP($A217&amp;U$5,'[1]NBA-Data-1980-2019'!$B$1:$B$16305&amp;'[1]NBA-Data-1980-2019'!$A$1:$A$16305,'[1]NBA-Data-1980-2019'!$D$1:$D$16305,"",0)</f>
        <v>HOU</v>
      </c>
      <c r="V217" s="2" t="str" cm="1">
        <f t="array" ref="V217">_xlfn.XLOOKUP($A217&amp;V$5,'[1]NBA-Data-1980-2019'!$B$1:$B$16305&amp;'[1]NBA-Data-1980-2019'!$A$1:$A$16305,'[1]NBA-Data-1980-2019'!$D$1:$D$16305,"",0)</f>
        <v>HOU</v>
      </c>
      <c r="W217" s="2" t="str" cm="1">
        <f t="array" ref="W217">_xlfn.XLOOKUP($A217&amp;W$5,'[1]NBA-Data-1980-2019'!$B$1:$B$16305&amp;'[1]NBA-Data-1980-2019'!$A$1:$A$16305,'[1]NBA-Data-1980-2019'!$D$1:$D$16305,"",0)</f>
        <v>HOU</v>
      </c>
      <c r="X217" s="2" t="str" cm="1">
        <f t="array" ref="X217">_xlfn.XLOOKUP($A217&amp;X$5,'[1]NBA-Data-1980-2019'!$B$1:$B$16305&amp;'[1]NBA-Data-1980-2019'!$A$1:$A$16305,'[1]NBA-Data-1980-2019'!$D$1:$D$16305,"",0)</f>
        <v>TOR</v>
      </c>
      <c r="Y217" s="2" t="str" cm="1">
        <f t="array" ref="Y217">_xlfn.XLOOKUP($A217&amp;Y$5,'[1]NBA-Data-1980-2019'!$B$1:$B$16305&amp;'[1]NBA-Data-1980-2019'!$A$1:$A$16305,'[1]NBA-Data-1980-2019'!$D$1:$D$16305,"",0)</f>
        <v>TOR</v>
      </c>
      <c r="Z217" s="2" t="str" cm="1">
        <f t="array" ref="Z217">_xlfn.XLOOKUP($A217&amp;Z$5,'[1]NBA-Data-1980-2019'!$B$1:$B$16305&amp;'[1]NBA-Data-1980-2019'!$A$1:$A$16305,'[1]NBA-Data-1980-2019'!$D$1:$D$16305,"",0)</f>
        <v>TOR</v>
      </c>
      <c r="AA217" s="2" t="str" cm="1">
        <f t="array" ref="AA217">_xlfn.XLOOKUP($A217&amp;AA$5,'[1]NBA-Data-1980-2019'!$B$1:$B$16305&amp;'[1]NBA-Data-1980-2019'!$A$1:$A$16305,'[1]NBA-Data-1980-2019'!$D$1:$D$16305,"",0)</f>
        <v>TOR</v>
      </c>
      <c r="AB217" s="2" t="str" cm="1">
        <f t="array" ref="AB217">_xlfn.XLOOKUP($A217&amp;AB$5,'[1]NBA-Data-1980-2019'!$B$1:$B$16305&amp;'[1]NBA-Data-1980-2019'!$A$1:$A$16305,'[1]NBA-Data-1980-2019'!$D$1:$D$16305,"",0)</f>
        <v>TOR</v>
      </c>
      <c r="AC217" s="2" t="str" cm="1">
        <f t="array" ref="AC217">_xlfn.XLOOKUP($A217&amp;AC$5,'[1]NBA-Data-1980-2019'!$B$1:$B$16305&amp;'[1]NBA-Data-1980-2019'!$A$1:$A$16305,'[1]NBA-Data-1980-2019'!$D$1:$D$16305,"",0)</f>
        <v>TOR</v>
      </c>
      <c r="AD217" s="2" t="str" cm="1">
        <f t="array" ref="AD217">_xlfn.XLOOKUP($A217&amp;AD$5,'[1]NBA-Data-1980-2019'!$B$1:$B$16305&amp;'[1]NBA-Data-1980-2019'!$A$1:$A$16305,'[1]NBA-Data-1980-2019'!$D$1:$D$16305,"",0)</f>
        <v>TOR</v>
      </c>
      <c r="AE217" s="2" t="str" cm="1">
        <f t="array" ref="AE217">_xlfn.XLOOKUP($A217&amp;AE$5,'[1]NBA-Data-1980-2019'!$B$1:$B$16305&amp;'[1]NBA-Data-1980-2019'!$A$1:$A$16305,'[1]NBA-Data-1980-2019'!$D$1:$D$16305,"",0)</f>
        <v/>
      </c>
      <c r="AF217" s="2" t="str" cm="1">
        <f t="array" ref="AF217">_xlfn.XLOOKUP($A217&amp;AF$5,'[1]NBA-Data-1980-2019'!$B$1:$B$16305&amp;'[1]NBA-Data-1980-2019'!$A$1:$A$16305,'[1]NBA-Data-1980-2019'!$D$1:$D$16305,"",0)</f>
        <v/>
      </c>
      <c r="AG217" s="2" t="str" cm="1">
        <f t="array" ref="AG217">_xlfn.XLOOKUP($A217&amp;AG$5,'[1]NBA-Data-1980-2019'!$B$1:$B$16305&amp;'[1]NBA-Data-1980-2019'!$A$1:$A$16305,'[1]NBA-Data-1980-2019'!$D$1:$D$16305,"",0)</f>
        <v/>
      </c>
      <c r="AH217" s="2" t="str" cm="1">
        <f t="array" ref="AH217">_xlfn.XLOOKUP($A217&amp;AH$5,'[1]NBA-Data-1980-2019'!$B$1:$B$16305&amp;'[1]NBA-Data-1980-2019'!$A$1:$A$16305,'[1]NBA-Data-1980-2019'!$H$1:$H$16305,"",0)</f>
        <v/>
      </c>
      <c r="AI217" s="2" t="str" cm="1">
        <f t="array" ref="AI217">_xlfn.XLOOKUP($A217&amp;AI$5,'[1]NBA-Data-1980-2019'!$B$1:$B$16305&amp;'[1]NBA-Data-1980-2019'!$A$1:$A$16305,'[1]NBA-Data-1980-2019'!$H$1:$H$16305,"",0)</f>
        <v/>
      </c>
      <c r="AJ217" s="2" t="str" cm="1">
        <f t="array" ref="AJ217">_xlfn.XLOOKUP($A217&amp;AJ$5,'[1]NBA-Data-1980-2019'!$B$1:$B$16305&amp;'[1]NBA-Data-1980-2019'!$A$1:$A$16305,'[1]NBA-Data-1980-2019'!$H$1:$H$16305,"",0)</f>
        <v/>
      </c>
      <c r="AK217" s="2" t="str" cm="1">
        <f t="array" ref="AK217">_xlfn.XLOOKUP($A217&amp;AK$5,'[1]NBA-Data-1980-2019'!$B$1:$B$16305&amp;'[1]NBA-Data-1980-2019'!$A$1:$A$16305,'[1]NBA-Data-1980-2019'!$H$1:$H$16305,"",0)</f>
        <v/>
      </c>
      <c r="AL217" s="2" t="str" cm="1">
        <f t="array" ref="AL217">_xlfn.XLOOKUP($A217&amp;AL$5,'[1]NBA-Data-1980-2019'!$B$1:$B$16305&amp;'[1]NBA-Data-1980-2019'!$A$1:$A$16305,'[1]NBA-Data-1980-2019'!$H$1:$H$16305,"",0)</f>
        <v/>
      </c>
      <c r="AM217" s="2" t="str" cm="1">
        <f t="array" ref="AM217">_xlfn.XLOOKUP($A217&amp;AM$5,'[1]NBA-Data-1980-2019'!$B$1:$B$16305&amp;'[1]NBA-Data-1980-2019'!$A$1:$A$16305,'[1]NBA-Data-1980-2019'!$H$1:$H$16305,"",0)</f>
        <v/>
      </c>
      <c r="AN217" s="2" t="str" cm="1">
        <f t="array" ref="AN217">_xlfn.XLOOKUP($A217&amp;AN$5,'[1]NBA-Data-1980-2019'!$B$1:$B$16305&amp;'[1]NBA-Data-1980-2019'!$A$1:$A$16305,'[1]NBA-Data-1980-2019'!$H$1:$H$16305,"",0)</f>
        <v/>
      </c>
      <c r="AO217" s="2" t="str" cm="1">
        <f t="array" ref="AO217">_xlfn.XLOOKUP($A217&amp;AO$5,'[1]NBA-Data-1980-2019'!$B$1:$B$16305&amp;'[1]NBA-Data-1980-2019'!$A$1:$A$16305,'[1]NBA-Data-1980-2019'!$H$1:$H$16305,"",0)</f>
        <v/>
      </c>
      <c r="AP217" s="2" t="str" cm="1">
        <f t="array" ref="AP217">_xlfn.XLOOKUP($A217&amp;AP$5,'[1]NBA-Data-1980-2019'!$B$1:$B$16305&amp;'[1]NBA-Data-1980-2019'!$A$1:$A$16305,'[1]NBA-Data-1980-2019'!$H$1:$H$16305,"",0)</f>
        <v/>
      </c>
      <c r="AQ217" s="2" t="str" cm="1">
        <f t="array" ref="AQ217">_xlfn.XLOOKUP($A217&amp;AQ$5,'[1]NBA-Data-1980-2019'!$B$1:$B$16305&amp;'[1]NBA-Data-1980-2019'!$A$1:$A$16305,'[1]NBA-Data-1980-2019'!$H$1:$H$16305,"",0)</f>
        <v/>
      </c>
      <c r="AR217" s="2" t="str" cm="1">
        <f t="array" ref="AR217">_xlfn.XLOOKUP($A217&amp;AR$5,'[1]NBA-Data-1980-2019'!$B$1:$B$16305&amp;'[1]NBA-Data-1980-2019'!$A$1:$A$16305,'[1]NBA-Data-1980-2019'!$H$1:$H$16305,"",0)</f>
        <v/>
      </c>
      <c r="AS217" s="2" t="str" cm="1">
        <f t="array" ref="AS217">_xlfn.XLOOKUP($A217&amp;AS$5,'[1]NBA-Data-1980-2019'!$B$1:$B$16305&amp;'[1]NBA-Data-1980-2019'!$A$1:$A$16305,'[1]NBA-Data-1980-2019'!$H$1:$H$16305,"",0)</f>
        <v/>
      </c>
      <c r="AT217" s="2" t="str" cm="1">
        <f t="array" ref="AT217">_xlfn.XLOOKUP($A217&amp;AT$5,'[1]NBA-Data-1980-2019'!$B$1:$B$16305&amp;'[1]NBA-Data-1980-2019'!$A$1:$A$16305,'[1]NBA-Data-1980-2019'!$H$1:$H$16305,"",0)</f>
        <v/>
      </c>
      <c r="AU217" s="2" t="str" cm="1">
        <f t="array" ref="AU217">_xlfn.XLOOKUP($A217&amp;AU$5,'[1]NBA-Data-1980-2019'!$B$1:$B$16305&amp;'[1]NBA-Data-1980-2019'!$A$1:$A$16305,'[1]NBA-Data-1980-2019'!$H$1:$H$16305,"",0)</f>
        <v/>
      </c>
      <c r="AV217" s="2" t="str" cm="1">
        <f t="array" ref="AV217">_xlfn.XLOOKUP($A217&amp;AV$5,'[1]NBA-Data-1980-2019'!$B$1:$B$16305&amp;'[1]NBA-Data-1980-2019'!$A$1:$A$16305,'[1]NBA-Data-1980-2019'!$H$1:$H$16305,"",0)</f>
        <v/>
      </c>
      <c r="AW217" s="2" t="str" cm="1">
        <f t="array" ref="AW217">_xlfn.XLOOKUP($A217&amp;AW$5,'[1]NBA-Data-1980-2019'!$B$1:$B$16305&amp;'[1]NBA-Data-1980-2019'!$A$1:$A$16305,'[1]NBA-Data-1980-2019'!$H$1:$H$16305,"",0)</f>
        <v/>
      </c>
      <c r="AX217" s="2" cm="1">
        <f t="array" ref="AX217">_xlfn.XLOOKUP($A217&amp;AX$5,'[1]NBA-Data-1980-2019'!$B$1:$B$16305&amp;'[1]NBA-Data-1980-2019'!$A$1:$A$16305,'[1]NBA-Data-1980-2019'!$H$1:$H$16305,"",0)</f>
        <v>175</v>
      </c>
      <c r="AY217" s="2" cm="1">
        <f t="array" ref="AY217">_xlfn.XLOOKUP($A217&amp;AY$5,'[1]NBA-Data-1980-2019'!$B$1:$B$16305&amp;'[1]NBA-Data-1980-2019'!$A$1:$A$16305,'[1]NBA-Data-1980-2019'!$H$1:$H$16305,"",0)</f>
        <v>2091</v>
      </c>
      <c r="AZ217" s="2" cm="1">
        <f t="array" ref="AZ217">_xlfn.XLOOKUP($A217&amp;AZ$5,'[1]NBA-Data-1980-2019'!$B$1:$B$16305&amp;'[1]NBA-Data-1980-2019'!$A$1:$A$16305,'[1]NBA-Data-1980-2019'!$H$1:$H$16305,"",0)</f>
        <v>1678.6000000000001</v>
      </c>
      <c r="BA217" s="2" cm="1">
        <f t="array" ref="BA217">_xlfn.XLOOKUP($A217&amp;BA$5,'[1]NBA-Data-1980-2019'!$B$1:$B$16305&amp;'[1]NBA-Data-1980-2019'!$A$1:$A$16305,'[1]NBA-Data-1980-2019'!$H$1:$H$16305,"",0)</f>
        <v>1652.4</v>
      </c>
      <c r="BB217" s="2" cm="1">
        <f t="array" ref="BB217">_xlfn.XLOOKUP($A217&amp;BB$5,'[1]NBA-Data-1980-2019'!$B$1:$B$16305&amp;'[1]NBA-Data-1980-2019'!$A$1:$A$16305,'[1]NBA-Data-1980-2019'!$H$1:$H$16305,"",0)</f>
        <v>2565</v>
      </c>
      <c r="BC217" s="2" cm="1">
        <f t="array" ref="BC217">_xlfn.XLOOKUP($A217&amp;BC$5,'[1]NBA-Data-1980-2019'!$B$1:$B$16305&amp;'[1]NBA-Data-1980-2019'!$A$1:$A$16305,'[1]NBA-Data-1980-2019'!$H$1:$H$16305,"",0)</f>
        <v>1508.7</v>
      </c>
      <c r="BD217" s="2" cm="1">
        <f t="array" ref="BD217">_xlfn.XLOOKUP($A217&amp;BD$5,'[1]NBA-Data-1980-2019'!$B$1:$B$16305&amp;'[1]NBA-Data-1980-2019'!$A$1:$A$16305,'[1]NBA-Data-1980-2019'!$H$1:$H$16305,"",0)</f>
        <v>2019.6</v>
      </c>
      <c r="BE217" s="2" cm="1">
        <f t="array" ref="BE217">_xlfn.XLOOKUP($A217&amp;BE$5,'[1]NBA-Data-1980-2019'!$B$1:$B$16305&amp;'[1]NBA-Data-1980-2019'!$A$1:$A$16305,'[1]NBA-Data-1980-2019'!$H$1:$H$16305,"",0)</f>
        <v>2859.8</v>
      </c>
      <c r="BF217" s="2" cm="1">
        <f t="array" ref="BF217">_xlfn.XLOOKUP($A217&amp;BF$5,'[1]NBA-Data-1980-2019'!$B$1:$B$16305&amp;'[1]NBA-Data-1980-2019'!$A$1:$A$16305,'[1]NBA-Data-1980-2019'!$H$1:$H$16305,"",0)</f>
        <v>2415</v>
      </c>
      <c r="BG217" s="2" cm="1">
        <f t="array" ref="BG217">_xlfn.XLOOKUP($A217&amp;BG$5,'[1]NBA-Data-1980-2019'!$B$1:$B$16305&amp;'[1]NBA-Data-1980-2019'!$A$1:$A$16305,'[1]NBA-Data-1980-2019'!$H$1:$H$16305,"",0)</f>
        <v>2849</v>
      </c>
      <c r="BH217" s="2" cm="1">
        <f t="array" ref="BH217">_xlfn.XLOOKUP($A217&amp;BH$5,'[1]NBA-Data-1980-2019'!$B$1:$B$16305&amp;'[1]NBA-Data-1980-2019'!$A$1:$A$16305,'[1]NBA-Data-1980-2019'!$H$1:$H$16305,"",0)</f>
        <v>2244</v>
      </c>
      <c r="BI217" s="2" cm="1">
        <f t="array" ref="BI217">_xlfn.XLOOKUP($A217&amp;BI$5,'[1]NBA-Data-1980-2019'!$B$1:$B$16305&amp;'[1]NBA-Data-1980-2019'!$A$1:$A$16305,'[1]NBA-Data-1980-2019'!$H$1:$H$16305,"",0)</f>
        <v>2511.6000000000004</v>
      </c>
      <c r="BJ217" s="2" cm="1">
        <f t="array" ref="BJ217">_xlfn.XLOOKUP($A217&amp;BJ$5,'[1]NBA-Data-1980-2019'!$B$1:$B$16305&amp;'[1]NBA-Data-1980-2019'!$A$1:$A$16305,'[1]NBA-Data-1980-2019'!$H$1:$H$16305,"",0)</f>
        <v>2210</v>
      </c>
      <c r="BK217" s="2" t="str" cm="1">
        <f t="array" ref="BK217">_xlfn.XLOOKUP($A217&amp;BK$5,'[1]NBA-Data-1980-2019'!$B$1:$B$16305&amp;'[1]NBA-Data-1980-2019'!$A$1:$A$16305,'[1]NBA-Data-1980-2019'!$H$1:$H$16305,"",0)</f>
        <v/>
      </c>
      <c r="BL217" s="2" t="str" cm="1">
        <f t="array" ref="BL217">_xlfn.XLOOKUP($A217&amp;BL$5,'[1]NBA-Data-1980-2019'!$B$1:$B$16305&amp;'[1]NBA-Data-1980-2019'!$A$1:$A$16305,'[1]NBA-Data-1980-2019'!$H$1:$H$16305,"",0)</f>
        <v/>
      </c>
      <c r="BM217" s="2" t="str" cm="1">
        <f t="array" ref="BM217">_xlfn.XLOOKUP($A217&amp;BM$5,'[1]NBA-Data-1980-2019'!$B$1:$B$16305&amp;'[1]NBA-Data-1980-2019'!$A$1:$A$16305,'[1]NBA-Data-1980-2019'!$H$1:$H$16305,"",0)</f>
        <v/>
      </c>
      <c r="BN217" s="2" t="str" cm="1">
        <f t="array" ref="BN217">_xlfn.XLOOKUP($A217&amp;BN$5,'[1]NBA-Data-1980-2019'!$B$1:$B$16305&amp;'[1]NBA-Data-1980-2019'!$A$1:$A$16305,'[1]NBA-Data-1980-2019'!$F$1:$F$16305,"",0)</f>
        <v/>
      </c>
      <c r="BO217" s="2" t="str" cm="1">
        <f t="array" ref="BO217">_xlfn.XLOOKUP($A217&amp;BO$5,'[1]NBA-Data-1980-2019'!$B$1:$B$16305&amp;'[1]NBA-Data-1980-2019'!$A$1:$A$16305,'[1]NBA-Data-1980-2019'!$F$1:$F$16305,"",0)</f>
        <v/>
      </c>
      <c r="BP217" s="2" t="str" cm="1">
        <f t="array" ref="BP217">_xlfn.XLOOKUP($A217&amp;BP$5,'[1]NBA-Data-1980-2019'!$B$1:$B$16305&amp;'[1]NBA-Data-1980-2019'!$A$1:$A$16305,'[1]NBA-Data-1980-2019'!$F$1:$F$16305,"",0)</f>
        <v/>
      </c>
      <c r="BQ217" s="2" t="str" cm="1">
        <f t="array" ref="BQ217">_xlfn.XLOOKUP($A217&amp;BQ$5,'[1]NBA-Data-1980-2019'!$B$1:$B$16305&amp;'[1]NBA-Data-1980-2019'!$A$1:$A$16305,'[1]NBA-Data-1980-2019'!$F$1:$F$16305,"",0)</f>
        <v/>
      </c>
      <c r="BR217" s="2" t="str" cm="1">
        <f t="array" ref="BR217">_xlfn.XLOOKUP($A217&amp;BR$5,'[1]NBA-Data-1980-2019'!$B$1:$B$16305&amp;'[1]NBA-Data-1980-2019'!$A$1:$A$16305,'[1]NBA-Data-1980-2019'!$F$1:$F$16305,"",0)</f>
        <v/>
      </c>
      <c r="BS217" s="2" t="str" cm="1">
        <f t="array" ref="BS217">_xlfn.XLOOKUP($A217&amp;BS$5,'[1]NBA-Data-1980-2019'!$B$1:$B$16305&amp;'[1]NBA-Data-1980-2019'!$A$1:$A$16305,'[1]NBA-Data-1980-2019'!$F$1:$F$16305,"",0)</f>
        <v/>
      </c>
      <c r="BT217" s="2" t="str" cm="1">
        <f t="array" ref="BT217">_xlfn.XLOOKUP($A217&amp;BT$5,'[1]NBA-Data-1980-2019'!$B$1:$B$16305&amp;'[1]NBA-Data-1980-2019'!$A$1:$A$16305,'[1]NBA-Data-1980-2019'!$F$1:$F$16305,"",0)</f>
        <v/>
      </c>
      <c r="BU217" s="2" t="str" cm="1">
        <f t="array" ref="BU217">_xlfn.XLOOKUP($A217&amp;BU$5,'[1]NBA-Data-1980-2019'!$B$1:$B$16305&amp;'[1]NBA-Data-1980-2019'!$A$1:$A$16305,'[1]NBA-Data-1980-2019'!$F$1:$F$16305,"",0)</f>
        <v/>
      </c>
      <c r="BV217" s="2" t="str" cm="1">
        <f t="array" ref="BV217">_xlfn.XLOOKUP($A217&amp;BV$5,'[1]NBA-Data-1980-2019'!$B$1:$B$16305&amp;'[1]NBA-Data-1980-2019'!$A$1:$A$16305,'[1]NBA-Data-1980-2019'!$F$1:$F$16305,"",0)</f>
        <v/>
      </c>
      <c r="BW217" s="2" t="str" cm="1">
        <f t="array" ref="BW217">_xlfn.XLOOKUP($A217&amp;BW$5,'[1]NBA-Data-1980-2019'!$B$1:$B$16305&amp;'[1]NBA-Data-1980-2019'!$A$1:$A$16305,'[1]NBA-Data-1980-2019'!$F$1:$F$16305,"",0)</f>
        <v/>
      </c>
      <c r="BX217" s="2" t="str" cm="1">
        <f t="array" ref="BX217">_xlfn.XLOOKUP($A217&amp;BX$5,'[1]NBA-Data-1980-2019'!$B$1:$B$16305&amp;'[1]NBA-Data-1980-2019'!$A$1:$A$16305,'[1]NBA-Data-1980-2019'!$F$1:$F$16305,"",0)</f>
        <v/>
      </c>
      <c r="BY217" s="2" t="str" cm="1">
        <f t="array" ref="BY217">_xlfn.XLOOKUP($A217&amp;BY$5,'[1]NBA-Data-1980-2019'!$B$1:$B$16305&amp;'[1]NBA-Data-1980-2019'!$A$1:$A$16305,'[1]NBA-Data-1980-2019'!$F$1:$F$16305,"",0)</f>
        <v/>
      </c>
      <c r="BZ217" s="2" t="str" cm="1">
        <f t="array" ref="BZ217">_xlfn.XLOOKUP($A217&amp;BZ$5,'[1]NBA-Data-1980-2019'!$B$1:$B$16305&amp;'[1]NBA-Data-1980-2019'!$A$1:$A$16305,'[1]NBA-Data-1980-2019'!$F$1:$F$16305,"",0)</f>
        <v/>
      </c>
      <c r="CA217" s="2" t="str" cm="1">
        <f t="array" ref="CA217">_xlfn.XLOOKUP($A217&amp;CA$5,'[1]NBA-Data-1980-2019'!$B$1:$B$16305&amp;'[1]NBA-Data-1980-2019'!$A$1:$A$16305,'[1]NBA-Data-1980-2019'!$F$1:$F$16305,"",0)</f>
        <v/>
      </c>
      <c r="CB217" s="2" t="str" cm="1">
        <f t="array" ref="CB217">_xlfn.XLOOKUP($A217&amp;CB$5,'[1]NBA-Data-1980-2019'!$B$1:$B$16305&amp;'[1]NBA-Data-1980-2019'!$A$1:$A$16305,'[1]NBA-Data-1980-2019'!$F$1:$F$16305,"",0)</f>
        <v/>
      </c>
      <c r="CC217" s="2" t="str" cm="1">
        <f t="array" ref="CC217">_xlfn.XLOOKUP($A217&amp;CC$5,'[1]NBA-Data-1980-2019'!$B$1:$B$16305&amp;'[1]NBA-Data-1980-2019'!$A$1:$A$16305,'[1]NBA-Data-1980-2019'!$F$1:$F$16305,"",0)</f>
        <v/>
      </c>
      <c r="CD217" s="2" cm="1">
        <f t="array" ref="CD217">_xlfn.XLOOKUP($A217&amp;CD$5,'[1]NBA-Data-1980-2019'!$B$1:$B$16305&amp;'[1]NBA-Data-1980-2019'!$A$1:$A$16305,'[1]NBA-Data-1980-2019'!$F$1:$F$16305,"",0)</f>
        <v>18.3</v>
      </c>
      <c r="CE217" s="2" cm="1">
        <f t="array" ref="CE217">_xlfn.XLOOKUP($A217&amp;CE$5,'[1]NBA-Data-1980-2019'!$B$1:$B$16305&amp;'[1]NBA-Data-1980-2019'!$A$1:$A$16305,'[1]NBA-Data-1980-2019'!$F$1:$F$16305,"",0)</f>
        <v>14.3</v>
      </c>
      <c r="CF217" s="2" cm="1">
        <f t="array" ref="CF217">_xlfn.XLOOKUP($A217&amp;CF$5,'[1]NBA-Data-1980-2019'!$B$1:$B$16305&amp;'[1]NBA-Data-1980-2019'!$A$1:$A$16305,'[1]NBA-Data-1980-2019'!$F$1:$F$16305,"",0)</f>
        <v>14.4</v>
      </c>
      <c r="CG217" s="2" cm="1">
        <f t="array" ref="CG217">_xlfn.XLOOKUP($A217&amp;CG$5,'[1]NBA-Data-1980-2019'!$B$1:$B$16305&amp;'[1]NBA-Data-1980-2019'!$A$1:$A$16305,'[1]NBA-Data-1980-2019'!$F$1:$F$16305,"",0)</f>
        <v>15.5</v>
      </c>
      <c r="CH217" s="2" cm="1">
        <f t="array" ref="CH217">_xlfn.XLOOKUP($A217&amp;CH$5,'[1]NBA-Data-1980-2019'!$B$1:$B$16305&amp;'[1]NBA-Data-1980-2019'!$A$1:$A$16305,'[1]NBA-Data-1980-2019'!$F$1:$F$16305,"",0)</f>
        <v>16.5</v>
      </c>
      <c r="CI217" s="2" cm="1">
        <f t="array" ref="CI217">_xlfn.XLOOKUP($A217&amp;CI$5,'[1]NBA-Data-1980-2019'!$B$1:$B$16305&amp;'[1]NBA-Data-1980-2019'!$A$1:$A$16305,'[1]NBA-Data-1980-2019'!$F$1:$F$16305,"",0)</f>
        <v>18.8</v>
      </c>
      <c r="CJ217" s="2" cm="1">
        <f t="array" ref="CJ217">_xlfn.XLOOKUP($A217&amp;CJ$5,'[1]NBA-Data-1980-2019'!$B$1:$B$16305&amp;'[1]NBA-Data-1980-2019'!$A$1:$A$16305,'[1]NBA-Data-1980-2019'!$F$1:$F$16305,"",0)</f>
        <v>17.5</v>
      </c>
      <c r="CK217" s="2" cm="1">
        <f t="array" ref="CK217">_xlfn.XLOOKUP($A217&amp;CK$5,'[1]NBA-Data-1980-2019'!$B$1:$B$16305&amp;'[1]NBA-Data-1980-2019'!$A$1:$A$16305,'[1]NBA-Data-1980-2019'!$F$1:$F$16305,"",0)</f>
        <v>20.100000000000001</v>
      </c>
      <c r="CL217" s="2" cm="1">
        <f t="array" ref="CL217">_xlfn.XLOOKUP($A217&amp;CL$5,'[1]NBA-Data-1980-2019'!$B$1:$B$16305&amp;'[1]NBA-Data-1980-2019'!$A$1:$A$16305,'[1]NBA-Data-1980-2019'!$F$1:$F$16305,"",0)</f>
        <v>19.3</v>
      </c>
      <c r="CM217" s="2" cm="1">
        <f t="array" ref="CM217">_xlfn.XLOOKUP($A217&amp;CM$5,'[1]NBA-Data-1980-2019'!$B$1:$B$16305&amp;'[1]NBA-Data-1980-2019'!$A$1:$A$16305,'[1]NBA-Data-1980-2019'!$F$1:$F$16305,"",0)</f>
        <v>22.2</v>
      </c>
      <c r="CN217" s="2" cm="1">
        <f t="array" ref="CN217">_xlfn.XLOOKUP($A217&amp;CN$5,'[1]NBA-Data-1980-2019'!$B$1:$B$16305&amp;'[1]NBA-Data-1980-2019'!$A$1:$A$16305,'[1]NBA-Data-1980-2019'!$F$1:$F$16305,"",0)</f>
        <v>22.9</v>
      </c>
      <c r="CO217" s="2" cm="1">
        <f t="array" ref="CO217">_xlfn.XLOOKUP($A217&amp;CO$5,'[1]NBA-Data-1980-2019'!$B$1:$B$16305&amp;'[1]NBA-Data-1980-2019'!$A$1:$A$16305,'[1]NBA-Data-1980-2019'!$F$1:$F$16305,"",0)</f>
        <v>19.5</v>
      </c>
      <c r="CP217" s="2" cm="1">
        <f t="array" ref="CP217">_xlfn.XLOOKUP($A217&amp;CP$5,'[1]NBA-Data-1980-2019'!$B$1:$B$16305&amp;'[1]NBA-Data-1980-2019'!$A$1:$A$16305,'[1]NBA-Data-1980-2019'!$F$1:$F$16305,"",0)</f>
        <v>16.5</v>
      </c>
      <c r="CQ217" s="2" t="str" cm="1">
        <f t="array" ref="CQ217">_xlfn.XLOOKUP($A217&amp;CQ$5,'[1]NBA-Data-1980-2019'!$B$1:$B$16305&amp;'[1]NBA-Data-1980-2019'!$A$1:$A$16305,'[1]NBA-Data-1980-2019'!$F$1:$F$16305,"",0)</f>
        <v/>
      </c>
      <c r="CR217" s="2" t="str" cm="1">
        <f t="array" ref="CR217">_xlfn.XLOOKUP($A217&amp;CR$5,'[1]NBA-Data-1980-2019'!$B$1:$B$16305&amp;'[1]NBA-Data-1980-2019'!$A$1:$A$16305,'[1]NBA-Data-1980-2019'!$F$1:$F$16305,"",0)</f>
        <v/>
      </c>
      <c r="CS217" s="2" t="str" cm="1">
        <f t="array" ref="CS217">_xlfn.XLOOKUP($A217&amp;CS$5,'[1]NBA-Data-1980-2019'!$B$1:$B$16305&amp;'[1]NBA-Data-1980-2019'!$A$1:$A$16305,'[1]NBA-Data-1980-2019'!$F$1:$F$16305,"",0)</f>
        <v/>
      </c>
      <c r="CU217" s="2" t="str">
        <f>_xlfn.XLOOKUP($A217,TEAMS!$G$1:$G$839,TEAMS!$H$1:$H$839,"",0)</f>
        <v>PG</v>
      </c>
      <c r="CV217" s="2" t="str">
        <f>_xlfn.XLOOKUP($CU217,DASHBOARD!$B$22:$B$27,DASHBOARD!$C$22:$C$27,"",0)</f>
        <v>GUARD</v>
      </c>
      <c r="CY217" s="63">
        <f>SUMIFS('[1]NBA-Data-1980-2019'!$G$1:$G$16305,'[1]NBA-Data-1980-2019'!$B$1:$B$16305,$A217,'[1]NBA-Data-1980-2019'!$A$1:$A$16305,CY$9)</f>
        <v>0</v>
      </c>
      <c r="CZ217" s="63">
        <f>SUMIFS('[1]NBA-Data-1980-2019'!$G$1:$G$16305,'[1]NBA-Data-1980-2019'!$B$1:$B$16305,$A217,'[1]NBA-Data-1980-2019'!$A$1:$A$16305,CZ$9)</f>
        <v>0</v>
      </c>
      <c r="DA217" s="63">
        <f>SUMIFS('[1]NBA-Data-1980-2019'!$G$1:$G$16305,'[1]NBA-Data-1980-2019'!$B$1:$B$16305,$A217,'[1]NBA-Data-1980-2019'!$A$1:$A$16305,DA$9)</f>
        <v>0</v>
      </c>
      <c r="DB217" s="63">
        <f>SUMIFS('[1]NBA-Data-1980-2019'!$G$1:$G$16305,'[1]NBA-Data-1980-2019'!$B$1:$B$16305,$A217,'[1]NBA-Data-1980-2019'!$A$1:$A$16305,DB$9)</f>
        <v>0</v>
      </c>
      <c r="DC217" s="63">
        <f>SUMIFS('[1]NBA-Data-1980-2019'!$G$1:$G$16305,'[1]NBA-Data-1980-2019'!$B$1:$B$16305,$A217,'[1]NBA-Data-1980-2019'!$A$1:$A$16305,DC$9)</f>
        <v>0</v>
      </c>
      <c r="DD217" s="63">
        <f>SUMIFS('[1]NBA-Data-1980-2019'!$G$1:$G$16305,'[1]NBA-Data-1980-2019'!$B$1:$B$16305,$A217,'[1]NBA-Data-1980-2019'!$A$1:$A$16305,DD$9)</f>
        <v>0</v>
      </c>
      <c r="DE217" s="63">
        <f>SUMIFS('[1]NBA-Data-1980-2019'!$G$1:$G$16305,'[1]NBA-Data-1980-2019'!$B$1:$B$16305,$A217,'[1]NBA-Data-1980-2019'!$A$1:$A$16305,DE$9)</f>
        <v>0</v>
      </c>
      <c r="DF217" s="63">
        <f>SUMIFS('[1]NBA-Data-1980-2019'!$G$1:$G$16305,'[1]NBA-Data-1980-2019'!$B$1:$B$16305,$A217,'[1]NBA-Data-1980-2019'!$A$1:$A$16305,DF$9)</f>
        <v>0</v>
      </c>
      <c r="DG217" s="63">
        <f>SUMIFS('[1]NBA-Data-1980-2019'!$G$1:$G$16305,'[1]NBA-Data-1980-2019'!$B$1:$B$16305,$A217,'[1]NBA-Data-1980-2019'!$A$1:$A$16305,DG$9)</f>
        <v>0</v>
      </c>
      <c r="DH217" s="63">
        <f>SUMIFS('[1]NBA-Data-1980-2019'!$G$1:$G$16305,'[1]NBA-Data-1980-2019'!$B$1:$B$16305,$A217,'[1]NBA-Data-1980-2019'!$A$1:$A$16305,DH$9)</f>
        <v>0</v>
      </c>
      <c r="DI217" s="63">
        <f>SUMIFS('[1]NBA-Data-1980-2019'!$G$1:$G$16305,'[1]NBA-Data-1980-2019'!$B$1:$B$16305,$A217,'[1]NBA-Data-1980-2019'!$A$1:$A$16305,DI$9)</f>
        <v>0</v>
      </c>
      <c r="DJ217" s="63">
        <f>SUMIFS('[1]NBA-Data-1980-2019'!$G$1:$G$16305,'[1]NBA-Data-1980-2019'!$B$1:$B$16305,$A217,'[1]NBA-Data-1980-2019'!$A$1:$A$16305,DJ$9)</f>
        <v>0</v>
      </c>
      <c r="DK217" s="63">
        <f>SUMIFS('[1]NBA-Data-1980-2019'!$G$1:$G$16305,'[1]NBA-Data-1980-2019'!$B$1:$B$16305,$A217,'[1]NBA-Data-1980-2019'!$A$1:$A$16305,DK$9)</f>
        <v>0</v>
      </c>
      <c r="DL217" s="63">
        <f>SUMIFS('[1]NBA-Data-1980-2019'!$G$1:$G$16305,'[1]NBA-Data-1980-2019'!$B$1:$B$16305,$A217,'[1]NBA-Data-1980-2019'!$A$1:$A$16305,DL$9)</f>
        <v>0</v>
      </c>
      <c r="DM217" s="63">
        <f>SUMIFS('[1]NBA-Data-1980-2019'!$G$1:$G$16305,'[1]NBA-Data-1980-2019'!$B$1:$B$16305,$A217,'[1]NBA-Data-1980-2019'!$A$1:$A$16305,DM$9)</f>
        <v>0</v>
      </c>
      <c r="DN217" s="63">
        <f>SUMIFS('[1]NBA-Data-1980-2019'!$G$1:$G$16305,'[1]NBA-Data-1980-2019'!$B$1:$B$16305,$A217,'[1]NBA-Data-1980-2019'!$A$1:$A$16305,DN$9)</f>
        <v>0</v>
      </c>
      <c r="DO217" s="63">
        <f>SUMIFS('[1]NBA-Data-1980-2019'!$G$1:$G$16305,'[1]NBA-Data-1980-2019'!$B$1:$B$16305,$A217,'[1]NBA-Data-1980-2019'!$A$1:$A$16305,DO$9)</f>
        <v>1011720</v>
      </c>
      <c r="DP217" s="63">
        <f>SUMIFS('[1]NBA-Data-1980-2019'!$G$1:$G$16305,'[1]NBA-Data-1980-2019'!$B$1:$B$16305,$A217,'[1]NBA-Data-1980-2019'!$A$1:$A$16305,DP$9)</f>
        <v>1087680</v>
      </c>
      <c r="DQ217" s="63">
        <f>SUMIFS('[1]NBA-Data-1980-2019'!$G$1:$G$16305,'[1]NBA-Data-1980-2019'!$B$1:$B$16305,$A217,'[1]NBA-Data-1980-2019'!$A$1:$A$16305,DQ$9)</f>
        <v>1163520</v>
      </c>
      <c r="DR217" s="63">
        <f>SUMIFS('[1]NBA-Data-1980-2019'!$G$1:$G$16305,'[1]NBA-Data-1980-2019'!$B$1:$B$16305,$A217,'[1]NBA-Data-1980-2019'!$A$1:$A$16305,DR$9)</f>
        <v>2034997</v>
      </c>
      <c r="DS217" s="63">
        <f>SUMIFS('[1]NBA-Data-1980-2019'!$G$1:$G$16305,'[1]NBA-Data-1980-2019'!$B$1:$B$16305,$A217,'[1]NBA-Data-1980-2019'!$A$1:$A$16305,DS$9)</f>
        <v>5750000</v>
      </c>
      <c r="DT217" s="63">
        <f>SUMIFS('[1]NBA-Data-1980-2019'!$G$1:$G$16305,'[1]NBA-Data-1980-2019'!$B$1:$B$16305,$A217,'[1]NBA-Data-1980-2019'!$A$1:$A$16305,DT$9)</f>
        <v>5750000</v>
      </c>
      <c r="DU217" s="63">
        <f>SUMIFS('[1]NBA-Data-1980-2019'!$G$1:$G$16305,'[1]NBA-Data-1980-2019'!$B$1:$B$16305,$A217,'[1]NBA-Data-1980-2019'!$A$1:$A$16305,DU$9)</f>
        <v>5750000</v>
      </c>
      <c r="DV217" s="63">
        <f>SUMIFS('[1]NBA-Data-1980-2019'!$G$1:$G$16305,'[1]NBA-Data-1980-2019'!$B$1:$B$16305,$A217,'[1]NBA-Data-1980-2019'!$A$1:$A$16305,DV$9)</f>
        <v>6210000</v>
      </c>
      <c r="DW217" s="63">
        <f>SUMIFS('[1]NBA-Data-1980-2019'!$G$1:$G$16305,'[1]NBA-Data-1980-2019'!$B$1:$B$16305,$A217,'[1]NBA-Data-1980-2019'!$A$1:$A$16305,DW$9)</f>
        <v>12000000</v>
      </c>
      <c r="DX217" s="63">
        <f>SUMIFS('[1]NBA-Data-1980-2019'!$G$1:$G$16305,'[1]NBA-Data-1980-2019'!$B$1:$B$16305,$A217,'[1]NBA-Data-1980-2019'!$A$1:$A$16305,DX$9)</f>
        <v>12000000</v>
      </c>
      <c r="DY217" s="63">
        <f>SUMIFS('[1]NBA-Data-1980-2019'!$G$1:$G$16305,'[1]NBA-Data-1980-2019'!$B$1:$B$16305,$A217,'[1]NBA-Data-1980-2019'!$A$1:$A$16305,DY$9)</f>
        <v>12000000</v>
      </c>
      <c r="DZ217" s="63">
        <f>SUMIFS('[1]NBA-Data-1980-2019'!$G$1:$G$16305,'[1]NBA-Data-1980-2019'!$B$1:$B$16305,$A217,'[1]NBA-Data-1980-2019'!$A$1:$A$16305,DZ$9)</f>
        <v>28703704</v>
      </c>
      <c r="EA217" s="63">
        <f>SUMIFS('[1]NBA-Data-1980-2019'!$G$1:$G$16305,'[1]NBA-Data-1980-2019'!$B$1:$B$16305,$A217,'[1]NBA-Data-1980-2019'!$A$1:$A$16305,EA$9)</f>
        <v>31200000</v>
      </c>
      <c r="EB217" s="63">
        <f>SUMIFS('[1]NBA-Data-1980-2019'!$G$1:$G$16305,'[1]NBA-Data-1980-2019'!$B$1:$B$16305,$A217,'[1]NBA-Data-1980-2019'!$A$1:$A$16305,EB$9)</f>
        <v>0</v>
      </c>
      <c r="EC217" s="63">
        <f>SUMIFS('[1]NBA-Data-1980-2019'!$G$1:$G$16305,'[1]NBA-Data-1980-2019'!$B$1:$B$16305,$A217,'[1]NBA-Data-1980-2019'!$A$1:$A$16305,EC$9)</f>
        <v>0</v>
      </c>
      <c r="ED217" s="63">
        <f>SUMIFS('[1]NBA-Data-1980-2019'!$G$1:$G$16305,'[1]NBA-Data-1980-2019'!$B$1:$B$16305,$A217,'[1]NBA-Data-1980-2019'!$A$1:$A$16305,ED$9)</f>
        <v>0</v>
      </c>
      <c r="EH217" s="2" t="s">
        <v>1478</v>
      </c>
    </row>
    <row r="218" spans="1:165" x14ac:dyDescent="0.2">
      <c r="A218" s="2" t="s">
        <v>754</v>
      </c>
      <c r="B218" s="2" t="str" cm="1">
        <f t="array" ref="B218">_xlfn.XLOOKUP($A218&amp;B$5,'[1]NBA-Data-1980-2019'!$B$1:$B$16305&amp;'[1]NBA-Data-1980-2019'!$A$1:$A$16305,'[1]NBA-Data-1980-2019'!$D$1:$D$16305,"",0)</f>
        <v/>
      </c>
      <c r="C218" s="2" t="str" cm="1">
        <f t="array" ref="C218">_xlfn.XLOOKUP($A218&amp;C$5,'[1]NBA-Data-1980-2019'!$B$1:$B$16305&amp;'[1]NBA-Data-1980-2019'!$A$1:$A$16305,'[1]NBA-Data-1980-2019'!$D$1:$D$16305,"",0)</f>
        <v/>
      </c>
      <c r="D218" s="2" t="str" cm="1">
        <f t="array" ref="D218">_xlfn.XLOOKUP($A218&amp;D$5,'[1]NBA-Data-1980-2019'!$B$1:$B$16305&amp;'[1]NBA-Data-1980-2019'!$A$1:$A$16305,'[1]NBA-Data-1980-2019'!$D$1:$D$16305,"",0)</f>
        <v/>
      </c>
      <c r="E218" s="2" t="str" cm="1">
        <f t="array" ref="E218">_xlfn.XLOOKUP($A218&amp;E$5,'[1]NBA-Data-1980-2019'!$B$1:$B$16305&amp;'[1]NBA-Data-1980-2019'!$A$1:$A$16305,'[1]NBA-Data-1980-2019'!$D$1:$D$16305,"",0)</f>
        <v/>
      </c>
      <c r="F218" s="2" t="str" cm="1">
        <f t="array" ref="F218">_xlfn.XLOOKUP($A218&amp;F$5,'[1]NBA-Data-1980-2019'!$B$1:$B$16305&amp;'[1]NBA-Data-1980-2019'!$A$1:$A$16305,'[1]NBA-Data-1980-2019'!$D$1:$D$16305,"",0)</f>
        <v/>
      </c>
      <c r="G218" s="2" t="str" cm="1">
        <f t="array" ref="G218">_xlfn.XLOOKUP($A218&amp;G$5,'[1]NBA-Data-1980-2019'!$B$1:$B$16305&amp;'[1]NBA-Data-1980-2019'!$A$1:$A$16305,'[1]NBA-Data-1980-2019'!$D$1:$D$16305,"",0)</f>
        <v/>
      </c>
      <c r="H218" s="2" t="str" cm="1">
        <f t="array" ref="H218">_xlfn.XLOOKUP($A218&amp;H$5,'[1]NBA-Data-1980-2019'!$B$1:$B$16305&amp;'[1]NBA-Data-1980-2019'!$A$1:$A$16305,'[1]NBA-Data-1980-2019'!$D$1:$D$16305,"",0)</f>
        <v/>
      </c>
      <c r="I218" s="2" t="str" cm="1">
        <f t="array" ref="I218">_xlfn.XLOOKUP($A218&amp;I$5,'[1]NBA-Data-1980-2019'!$B$1:$B$16305&amp;'[1]NBA-Data-1980-2019'!$A$1:$A$16305,'[1]NBA-Data-1980-2019'!$D$1:$D$16305,"",0)</f>
        <v/>
      </c>
      <c r="J218" s="2" t="str" cm="1">
        <f t="array" ref="J218">_xlfn.XLOOKUP($A218&amp;J$5,'[1]NBA-Data-1980-2019'!$B$1:$B$16305&amp;'[1]NBA-Data-1980-2019'!$A$1:$A$16305,'[1]NBA-Data-1980-2019'!$D$1:$D$16305,"",0)</f>
        <v/>
      </c>
      <c r="K218" s="2" t="str" cm="1">
        <f t="array" ref="K218">_xlfn.XLOOKUP($A218&amp;K$5,'[1]NBA-Data-1980-2019'!$B$1:$B$16305&amp;'[1]NBA-Data-1980-2019'!$A$1:$A$16305,'[1]NBA-Data-1980-2019'!$D$1:$D$16305,"",0)</f>
        <v/>
      </c>
      <c r="L218" s="2" t="str" cm="1">
        <f t="array" ref="L218">_xlfn.XLOOKUP($A218&amp;L$5,'[1]NBA-Data-1980-2019'!$B$1:$B$16305&amp;'[1]NBA-Data-1980-2019'!$A$1:$A$16305,'[1]NBA-Data-1980-2019'!$D$1:$D$16305,"",0)</f>
        <v/>
      </c>
      <c r="M218" s="2" t="str" cm="1">
        <f t="array" ref="M218">_xlfn.XLOOKUP($A218&amp;M$5,'[1]NBA-Data-1980-2019'!$B$1:$B$16305&amp;'[1]NBA-Data-1980-2019'!$A$1:$A$16305,'[1]NBA-Data-1980-2019'!$D$1:$D$16305,"",0)</f>
        <v/>
      </c>
      <c r="N218" s="2" t="str" cm="1">
        <f t="array" ref="N218">_xlfn.XLOOKUP($A218&amp;N$5,'[1]NBA-Data-1980-2019'!$B$1:$B$16305&amp;'[1]NBA-Data-1980-2019'!$A$1:$A$16305,'[1]NBA-Data-1980-2019'!$D$1:$D$16305,"",0)</f>
        <v/>
      </c>
      <c r="O218" s="2" t="str" cm="1">
        <f t="array" ref="O218">_xlfn.XLOOKUP($A218&amp;O$5,'[1]NBA-Data-1980-2019'!$B$1:$B$16305&amp;'[1]NBA-Data-1980-2019'!$A$1:$A$16305,'[1]NBA-Data-1980-2019'!$D$1:$D$16305,"",0)</f>
        <v/>
      </c>
      <c r="P218" s="2" t="str" cm="1">
        <f t="array" ref="P218">_xlfn.XLOOKUP($A218&amp;P$5,'[1]NBA-Data-1980-2019'!$B$1:$B$16305&amp;'[1]NBA-Data-1980-2019'!$A$1:$A$16305,'[1]NBA-Data-1980-2019'!$D$1:$D$16305,"",0)</f>
        <v/>
      </c>
      <c r="Q218" s="2" t="str" cm="1">
        <f t="array" ref="Q218">_xlfn.XLOOKUP($A218&amp;Q$5,'[1]NBA-Data-1980-2019'!$B$1:$B$16305&amp;'[1]NBA-Data-1980-2019'!$A$1:$A$16305,'[1]NBA-Data-1980-2019'!$D$1:$D$16305,"",0)</f>
        <v/>
      </c>
      <c r="R218" s="2" t="str" cm="1">
        <f t="array" ref="R218">_xlfn.XLOOKUP($A218&amp;R$5,'[1]NBA-Data-1980-2019'!$B$1:$B$16305&amp;'[1]NBA-Data-1980-2019'!$A$1:$A$16305,'[1]NBA-Data-1980-2019'!$D$1:$D$16305,"",0)</f>
        <v/>
      </c>
      <c r="S218" s="2" t="str" cm="1">
        <f t="array" ref="S218">_xlfn.XLOOKUP($A218&amp;S$5,'[1]NBA-Data-1980-2019'!$B$1:$B$16305&amp;'[1]NBA-Data-1980-2019'!$A$1:$A$16305,'[1]NBA-Data-1980-2019'!$D$1:$D$16305,"",0)</f>
        <v/>
      </c>
      <c r="T218" s="2" t="str" cm="1">
        <f t="array" ref="T218">_xlfn.XLOOKUP($A218&amp;T$5,'[1]NBA-Data-1980-2019'!$B$1:$B$16305&amp;'[1]NBA-Data-1980-2019'!$A$1:$A$16305,'[1]NBA-Data-1980-2019'!$D$1:$D$16305,"",0)</f>
        <v/>
      </c>
      <c r="U218" s="2" t="str" cm="1">
        <f t="array" ref="U218">_xlfn.XLOOKUP($A218&amp;U$5,'[1]NBA-Data-1980-2019'!$B$1:$B$16305&amp;'[1]NBA-Data-1980-2019'!$A$1:$A$16305,'[1]NBA-Data-1980-2019'!$D$1:$D$16305,"",0)</f>
        <v/>
      </c>
      <c r="V218" s="2" t="str" cm="1">
        <f t="array" ref="V218">_xlfn.XLOOKUP($A218&amp;V$5,'[1]NBA-Data-1980-2019'!$B$1:$B$16305&amp;'[1]NBA-Data-1980-2019'!$A$1:$A$16305,'[1]NBA-Data-1980-2019'!$D$1:$D$16305,"",0)</f>
        <v/>
      </c>
      <c r="W218" s="2" t="str" cm="1">
        <f t="array" ref="W218">_xlfn.XLOOKUP($A218&amp;W$5,'[1]NBA-Data-1980-2019'!$B$1:$B$16305&amp;'[1]NBA-Data-1980-2019'!$A$1:$A$16305,'[1]NBA-Data-1980-2019'!$D$1:$D$16305,"",0)</f>
        <v>CLE</v>
      </c>
      <c r="X218" s="2" t="str" cm="1">
        <f t="array" ref="X218">_xlfn.XLOOKUP($A218&amp;X$5,'[1]NBA-Data-1980-2019'!$B$1:$B$16305&amp;'[1]NBA-Data-1980-2019'!$A$1:$A$16305,'[1]NBA-Data-1980-2019'!$D$1:$D$16305,"",0)</f>
        <v>CLE</v>
      </c>
      <c r="Y218" s="2" t="str" cm="1">
        <f t="array" ref="Y218">_xlfn.XLOOKUP($A218&amp;Y$5,'[1]NBA-Data-1980-2019'!$B$1:$B$16305&amp;'[1]NBA-Data-1980-2019'!$A$1:$A$16305,'[1]NBA-Data-1980-2019'!$D$1:$D$16305,"",0)</f>
        <v>CLE</v>
      </c>
      <c r="Z218" s="2" t="str" cm="1">
        <f t="array" ref="Z218">_xlfn.XLOOKUP($A218&amp;Z$5,'[1]NBA-Data-1980-2019'!$B$1:$B$16305&amp;'[1]NBA-Data-1980-2019'!$A$1:$A$16305,'[1]NBA-Data-1980-2019'!$D$1:$D$16305,"",0)</f>
        <v>CLE</v>
      </c>
      <c r="AA218" s="2" t="str" cm="1">
        <f t="array" ref="AA218">_xlfn.XLOOKUP($A218&amp;AA$5,'[1]NBA-Data-1980-2019'!$B$1:$B$16305&amp;'[1]NBA-Data-1980-2019'!$A$1:$A$16305,'[1]NBA-Data-1980-2019'!$D$1:$D$16305,"",0)</f>
        <v>CLE</v>
      </c>
      <c r="AB218" s="2" t="str" cm="1">
        <f t="array" ref="AB218">_xlfn.XLOOKUP($A218&amp;AB$5,'[1]NBA-Data-1980-2019'!$B$1:$B$16305&amp;'[1]NBA-Data-1980-2019'!$A$1:$A$16305,'[1]NBA-Data-1980-2019'!$D$1:$D$16305,"",0)</f>
        <v>CLE</v>
      </c>
      <c r="AC218" s="2" t="str" cm="1">
        <f t="array" ref="AC218">_xlfn.XLOOKUP($A218&amp;AC$5,'[1]NBA-Data-1980-2019'!$B$1:$B$16305&amp;'[1]NBA-Data-1980-2019'!$A$1:$A$16305,'[1]NBA-Data-1980-2019'!$D$1:$D$16305,"",0)</f>
        <v>BOS</v>
      </c>
      <c r="AD218" s="2" t="str" cm="1">
        <f t="array" ref="AD218">_xlfn.XLOOKUP($A218&amp;AD$5,'[1]NBA-Data-1980-2019'!$B$1:$B$16305&amp;'[1]NBA-Data-1980-2019'!$A$1:$A$16305,'[1]NBA-Data-1980-2019'!$D$1:$D$16305,"",0)</f>
        <v>BOS</v>
      </c>
      <c r="AE218" s="2" t="str" cm="1">
        <f t="array" ref="AE218">_xlfn.XLOOKUP($A218&amp;AE$5,'[1]NBA-Data-1980-2019'!$B$1:$B$16305&amp;'[1]NBA-Data-1980-2019'!$A$1:$A$16305,'[1]NBA-Data-1980-2019'!$D$1:$D$16305,"",0)</f>
        <v/>
      </c>
      <c r="AF218" s="2" t="str" cm="1">
        <f t="array" ref="AF218">_xlfn.XLOOKUP($A218&amp;AF$5,'[1]NBA-Data-1980-2019'!$B$1:$B$16305&amp;'[1]NBA-Data-1980-2019'!$A$1:$A$16305,'[1]NBA-Data-1980-2019'!$D$1:$D$16305,"",0)</f>
        <v/>
      </c>
      <c r="AG218" s="2" t="str" cm="1">
        <f t="array" ref="AG218">_xlfn.XLOOKUP($A218&amp;AG$5,'[1]NBA-Data-1980-2019'!$B$1:$B$16305&amp;'[1]NBA-Data-1980-2019'!$A$1:$A$16305,'[1]NBA-Data-1980-2019'!$D$1:$D$16305,"",0)</f>
        <v/>
      </c>
      <c r="AH218" s="2" t="str" cm="1">
        <f t="array" ref="AH218">_xlfn.XLOOKUP($A218&amp;AH$5,'[1]NBA-Data-1980-2019'!$B$1:$B$16305&amp;'[1]NBA-Data-1980-2019'!$A$1:$A$16305,'[1]NBA-Data-1980-2019'!$H$1:$H$16305,"",0)</f>
        <v/>
      </c>
      <c r="AI218" s="2" t="str" cm="1">
        <f t="array" ref="AI218">_xlfn.XLOOKUP($A218&amp;AI$5,'[1]NBA-Data-1980-2019'!$B$1:$B$16305&amp;'[1]NBA-Data-1980-2019'!$A$1:$A$16305,'[1]NBA-Data-1980-2019'!$H$1:$H$16305,"",0)</f>
        <v/>
      </c>
      <c r="AJ218" s="2" t="str" cm="1">
        <f t="array" ref="AJ218">_xlfn.XLOOKUP($A218&amp;AJ$5,'[1]NBA-Data-1980-2019'!$B$1:$B$16305&amp;'[1]NBA-Data-1980-2019'!$A$1:$A$16305,'[1]NBA-Data-1980-2019'!$H$1:$H$16305,"",0)</f>
        <v/>
      </c>
      <c r="AK218" s="2" t="str" cm="1">
        <f t="array" ref="AK218">_xlfn.XLOOKUP($A218&amp;AK$5,'[1]NBA-Data-1980-2019'!$B$1:$B$16305&amp;'[1]NBA-Data-1980-2019'!$A$1:$A$16305,'[1]NBA-Data-1980-2019'!$H$1:$H$16305,"",0)</f>
        <v/>
      </c>
      <c r="AL218" s="2" t="str" cm="1">
        <f t="array" ref="AL218">_xlfn.XLOOKUP($A218&amp;AL$5,'[1]NBA-Data-1980-2019'!$B$1:$B$16305&amp;'[1]NBA-Data-1980-2019'!$A$1:$A$16305,'[1]NBA-Data-1980-2019'!$H$1:$H$16305,"",0)</f>
        <v/>
      </c>
      <c r="AM218" s="2" t="str" cm="1">
        <f t="array" ref="AM218">_xlfn.XLOOKUP($A218&amp;AM$5,'[1]NBA-Data-1980-2019'!$B$1:$B$16305&amp;'[1]NBA-Data-1980-2019'!$A$1:$A$16305,'[1]NBA-Data-1980-2019'!$H$1:$H$16305,"",0)</f>
        <v/>
      </c>
      <c r="AN218" s="2" t="str" cm="1">
        <f t="array" ref="AN218">_xlfn.XLOOKUP($A218&amp;AN$5,'[1]NBA-Data-1980-2019'!$B$1:$B$16305&amp;'[1]NBA-Data-1980-2019'!$A$1:$A$16305,'[1]NBA-Data-1980-2019'!$H$1:$H$16305,"",0)</f>
        <v/>
      </c>
      <c r="AO218" s="2" t="str" cm="1">
        <f t="array" ref="AO218">_xlfn.XLOOKUP($A218&amp;AO$5,'[1]NBA-Data-1980-2019'!$B$1:$B$16305&amp;'[1]NBA-Data-1980-2019'!$A$1:$A$16305,'[1]NBA-Data-1980-2019'!$H$1:$H$16305,"",0)</f>
        <v/>
      </c>
      <c r="AP218" s="2" t="str" cm="1">
        <f t="array" ref="AP218">_xlfn.XLOOKUP($A218&amp;AP$5,'[1]NBA-Data-1980-2019'!$B$1:$B$16305&amp;'[1]NBA-Data-1980-2019'!$A$1:$A$16305,'[1]NBA-Data-1980-2019'!$H$1:$H$16305,"",0)</f>
        <v/>
      </c>
      <c r="AQ218" s="2" t="str" cm="1">
        <f t="array" ref="AQ218">_xlfn.XLOOKUP($A218&amp;AQ$5,'[1]NBA-Data-1980-2019'!$B$1:$B$16305&amp;'[1]NBA-Data-1980-2019'!$A$1:$A$16305,'[1]NBA-Data-1980-2019'!$H$1:$H$16305,"",0)</f>
        <v/>
      </c>
      <c r="AR218" s="2" t="str" cm="1">
        <f t="array" ref="AR218">_xlfn.XLOOKUP($A218&amp;AR$5,'[1]NBA-Data-1980-2019'!$B$1:$B$16305&amp;'[1]NBA-Data-1980-2019'!$A$1:$A$16305,'[1]NBA-Data-1980-2019'!$H$1:$H$16305,"",0)</f>
        <v/>
      </c>
      <c r="AS218" s="2" t="str" cm="1">
        <f t="array" ref="AS218">_xlfn.XLOOKUP($A218&amp;AS$5,'[1]NBA-Data-1980-2019'!$B$1:$B$16305&amp;'[1]NBA-Data-1980-2019'!$A$1:$A$16305,'[1]NBA-Data-1980-2019'!$H$1:$H$16305,"",0)</f>
        <v/>
      </c>
      <c r="AT218" s="2" t="str" cm="1">
        <f t="array" ref="AT218">_xlfn.XLOOKUP($A218&amp;AT$5,'[1]NBA-Data-1980-2019'!$B$1:$B$16305&amp;'[1]NBA-Data-1980-2019'!$A$1:$A$16305,'[1]NBA-Data-1980-2019'!$H$1:$H$16305,"",0)</f>
        <v/>
      </c>
      <c r="AU218" s="2" t="str" cm="1">
        <f t="array" ref="AU218">_xlfn.XLOOKUP($A218&amp;AU$5,'[1]NBA-Data-1980-2019'!$B$1:$B$16305&amp;'[1]NBA-Data-1980-2019'!$A$1:$A$16305,'[1]NBA-Data-1980-2019'!$H$1:$H$16305,"",0)</f>
        <v/>
      </c>
      <c r="AV218" s="2" t="str" cm="1">
        <f t="array" ref="AV218">_xlfn.XLOOKUP($A218&amp;AV$5,'[1]NBA-Data-1980-2019'!$B$1:$B$16305&amp;'[1]NBA-Data-1980-2019'!$A$1:$A$16305,'[1]NBA-Data-1980-2019'!$H$1:$H$16305,"",0)</f>
        <v/>
      </c>
      <c r="AW218" s="2" t="str" cm="1">
        <f t="array" ref="AW218">_xlfn.XLOOKUP($A218&amp;AW$5,'[1]NBA-Data-1980-2019'!$B$1:$B$16305&amp;'[1]NBA-Data-1980-2019'!$A$1:$A$16305,'[1]NBA-Data-1980-2019'!$H$1:$H$16305,"",0)</f>
        <v/>
      </c>
      <c r="AX218" s="2" t="str" cm="1">
        <f t="array" ref="AX218">_xlfn.XLOOKUP($A218&amp;AX$5,'[1]NBA-Data-1980-2019'!$B$1:$B$16305&amp;'[1]NBA-Data-1980-2019'!$A$1:$A$16305,'[1]NBA-Data-1980-2019'!$H$1:$H$16305,"",0)</f>
        <v/>
      </c>
      <c r="AY218" s="2" t="str" cm="1">
        <f t="array" ref="AY218">_xlfn.XLOOKUP($A218&amp;AY$5,'[1]NBA-Data-1980-2019'!$B$1:$B$16305&amp;'[1]NBA-Data-1980-2019'!$A$1:$A$16305,'[1]NBA-Data-1980-2019'!$H$1:$H$16305,"",0)</f>
        <v/>
      </c>
      <c r="AZ218" s="2" t="str" cm="1">
        <f t="array" ref="AZ218">_xlfn.XLOOKUP($A218&amp;AZ$5,'[1]NBA-Data-1980-2019'!$B$1:$B$16305&amp;'[1]NBA-Data-1980-2019'!$A$1:$A$16305,'[1]NBA-Data-1980-2019'!$H$1:$H$16305,"",0)</f>
        <v/>
      </c>
      <c r="BA218" s="2" t="str" cm="1">
        <f t="array" ref="BA218">_xlfn.XLOOKUP($A218&amp;BA$5,'[1]NBA-Data-1980-2019'!$B$1:$B$16305&amp;'[1]NBA-Data-1980-2019'!$A$1:$A$16305,'[1]NBA-Data-1980-2019'!$H$1:$H$16305,"",0)</f>
        <v/>
      </c>
      <c r="BB218" s="2" t="str" cm="1">
        <f t="array" ref="BB218">_xlfn.XLOOKUP($A218&amp;BB$5,'[1]NBA-Data-1980-2019'!$B$1:$B$16305&amp;'[1]NBA-Data-1980-2019'!$A$1:$A$16305,'[1]NBA-Data-1980-2019'!$H$1:$H$16305,"",0)</f>
        <v/>
      </c>
      <c r="BC218" s="2" cm="1">
        <f t="array" ref="BC218">_xlfn.XLOOKUP($A218&amp;BC$5,'[1]NBA-Data-1980-2019'!$B$1:$B$16305&amp;'[1]NBA-Data-1980-2019'!$A$1:$A$16305,'[1]NBA-Data-1980-2019'!$H$1:$H$16305,"",0)</f>
        <v>1555.5</v>
      </c>
      <c r="BD218" s="2" cm="1">
        <f t="array" ref="BD218">_xlfn.XLOOKUP($A218&amp;BD$5,'[1]NBA-Data-1980-2019'!$B$1:$B$16305&amp;'[1]NBA-Data-1980-2019'!$A$1:$A$16305,'[1]NBA-Data-1980-2019'!$H$1:$H$16305,"",0)</f>
        <v>2047.3000000000002</v>
      </c>
      <c r="BE218" s="2" cm="1">
        <f t="array" ref="BE218">_xlfn.XLOOKUP($A218&amp;BE$5,'[1]NBA-Data-1980-2019'!$B$1:$B$16305&amp;'[1]NBA-Data-1980-2019'!$A$1:$A$16305,'[1]NBA-Data-1980-2019'!$H$1:$H$16305,"",0)</f>
        <v>2499.2000000000003</v>
      </c>
      <c r="BF218" s="2" cm="1">
        <f t="array" ref="BF218">_xlfn.XLOOKUP($A218&amp;BF$5,'[1]NBA-Data-1980-2019'!$B$1:$B$16305&amp;'[1]NBA-Data-1980-2019'!$A$1:$A$16305,'[1]NBA-Data-1980-2019'!$H$1:$H$16305,"",0)</f>
        <v>2730</v>
      </c>
      <c r="BG218" s="2" cm="1">
        <f t="array" ref="BG218">_xlfn.XLOOKUP($A218&amp;BG$5,'[1]NBA-Data-1980-2019'!$B$1:$B$16305&amp;'[1]NBA-Data-1980-2019'!$A$1:$A$16305,'[1]NBA-Data-1980-2019'!$H$1:$H$16305,"",0)</f>
        <v>1669.5</v>
      </c>
      <c r="BH218" s="2" cm="1">
        <f t="array" ref="BH218">_xlfn.XLOOKUP($A218&amp;BH$5,'[1]NBA-Data-1980-2019'!$B$1:$B$16305&amp;'[1]NBA-Data-1980-2019'!$A$1:$A$16305,'[1]NBA-Data-1980-2019'!$H$1:$H$16305,"",0)</f>
        <v>2527.2000000000003</v>
      </c>
      <c r="BI218" s="2" cm="1">
        <f t="array" ref="BI218">_xlfn.XLOOKUP($A218&amp;BI$5,'[1]NBA-Data-1980-2019'!$B$1:$B$16305&amp;'[1]NBA-Data-1980-2019'!$A$1:$A$16305,'[1]NBA-Data-1980-2019'!$H$1:$H$16305,"",0)</f>
        <v>1932.0000000000002</v>
      </c>
      <c r="BJ218" s="2" cm="1">
        <f t="array" ref="BJ218">_xlfn.XLOOKUP($A218&amp;BJ$5,'[1]NBA-Data-1980-2019'!$B$1:$B$16305&amp;'[1]NBA-Data-1980-2019'!$A$1:$A$16305,'[1]NBA-Data-1980-2019'!$H$1:$H$16305,"",0)</f>
        <v>2211</v>
      </c>
      <c r="BK218" s="2" t="str" cm="1">
        <f t="array" ref="BK218">_xlfn.XLOOKUP($A218&amp;BK$5,'[1]NBA-Data-1980-2019'!$B$1:$B$16305&amp;'[1]NBA-Data-1980-2019'!$A$1:$A$16305,'[1]NBA-Data-1980-2019'!$H$1:$H$16305,"",0)</f>
        <v/>
      </c>
      <c r="BL218" s="2" t="str" cm="1">
        <f t="array" ref="BL218">_xlfn.XLOOKUP($A218&amp;BL$5,'[1]NBA-Data-1980-2019'!$B$1:$B$16305&amp;'[1]NBA-Data-1980-2019'!$A$1:$A$16305,'[1]NBA-Data-1980-2019'!$H$1:$H$16305,"",0)</f>
        <v/>
      </c>
      <c r="BM218" s="2" t="str" cm="1">
        <f t="array" ref="BM218">_xlfn.XLOOKUP($A218&amp;BM$5,'[1]NBA-Data-1980-2019'!$B$1:$B$16305&amp;'[1]NBA-Data-1980-2019'!$A$1:$A$16305,'[1]NBA-Data-1980-2019'!$H$1:$H$16305,"",0)</f>
        <v/>
      </c>
      <c r="BN218" s="2" t="str" cm="1">
        <f t="array" ref="BN218">_xlfn.XLOOKUP($A218&amp;BN$5,'[1]NBA-Data-1980-2019'!$B$1:$B$16305&amp;'[1]NBA-Data-1980-2019'!$A$1:$A$16305,'[1]NBA-Data-1980-2019'!$F$1:$F$16305,"",0)</f>
        <v/>
      </c>
      <c r="BO218" s="2" t="str" cm="1">
        <f t="array" ref="BO218">_xlfn.XLOOKUP($A218&amp;BO$5,'[1]NBA-Data-1980-2019'!$B$1:$B$16305&amp;'[1]NBA-Data-1980-2019'!$A$1:$A$16305,'[1]NBA-Data-1980-2019'!$F$1:$F$16305,"",0)</f>
        <v/>
      </c>
      <c r="BP218" s="2" t="str" cm="1">
        <f t="array" ref="BP218">_xlfn.XLOOKUP($A218&amp;BP$5,'[1]NBA-Data-1980-2019'!$B$1:$B$16305&amp;'[1]NBA-Data-1980-2019'!$A$1:$A$16305,'[1]NBA-Data-1980-2019'!$F$1:$F$16305,"",0)</f>
        <v/>
      </c>
      <c r="BQ218" s="2" t="str" cm="1">
        <f t="array" ref="BQ218">_xlfn.XLOOKUP($A218&amp;BQ$5,'[1]NBA-Data-1980-2019'!$B$1:$B$16305&amp;'[1]NBA-Data-1980-2019'!$A$1:$A$16305,'[1]NBA-Data-1980-2019'!$F$1:$F$16305,"",0)</f>
        <v/>
      </c>
      <c r="BR218" s="2" t="str" cm="1">
        <f t="array" ref="BR218">_xlfn.XLOOKUP($A218&amp;BR$5,'[1]NBA-Data-1980-2019'!$B$1:$B$16305&amp;'[1]NBA-Data-1980-2019'!$A$1:$A$16305,'[1]NBA-Data-1980-2019'!$F$1:$F$16305,"",0)</f>
        <v/>
      </c>
      <c r="BS218" s="2" t="str" cm="1">
        <f t="array" ref="BS218">_xlfn.XLOOKUP($A218&amp;BS$5,'[1]NBA-Data-1980-2019'!$B$1:$B$16305&amp;'[1]NBA-Data-1980-2019'!$A$1:$A$16305,'[1]NBA-Data-1980-2019'!$F$1:$F$16305,"",0)</f>
        <v/>
      </c>
      <c r="BT218" s="2" t="str" cm="1">
        <f t="array" ref="BT218">_xlfn.XLOOKUP($A218&amp;BT$5,'[1]NBA-Data-1980-2019'!$B$1:$B$16305&amp;'[1]NBA-Data-1980-2019'!$A$1:$A$16305,'[1]NBA-Data-1980-2019'!$F$1:$F$16305,"",0)</f>
        <v/>
      </c>
      <c r="BU218" s="2" t="str" cm="1">
        <f t="array" ref="BU218">_xlfn.XLOOKUP($A218&amp;BU$5,'[1]NBA-Data-1980-2019'!$B$1:$B$16305&amp;'[1]NBA-Data-1980-2019'!$A$1:$A$16305,'[1]NBA-Data-1980-2019'!$F$1:$F$16305,"",0)</f>
        <v/>
      </c>
      <c r="BV218" s="2" t="str" cm="1">
        <f t="array" ref="BV218">_xlfn.XLOOKUP($A218&amp;BV$5,'[1]NBA-Data-1980-2019'!$B$1:$B$16305&amp;'[1]NBA-Data-1980-2019'!$A$1:$A$16305,'[1]NBA-Data-1980-2019'!$F$1:$F$16305,"",0)</f>
        <v/>
      </c>
      <c r="BW218" s="2" t="str" cm="1">
        <f t="array" ref="BW218">_xlfn.XLOOKUP($A218&amp;BW$5,'[1]NBA-Data-1980-2019'!$B$1:$B$16305&amp;'[1]NBA-Data-1980-2019'!$A$1:$A$16305,'[1]NBA-Data-1980-2019'!$F$1:$F$16305,"",0)</f>
        <v/>
      </c>
      <c r="BX218" s="2" t="str" cm="1">
        <f t="array" ref="BX218">_xlfn.XLOOKUP($A218&amp;BX$5,'[1]NBA-Data-1980-2019'!$B$1:$B$16305&amp;'[1]NBA-Data-1980-2019'!$A$1:$A$16305,'[1]NBA-Data-1980-2019'!$F$1:$F$16305,"",0)</f>
        <v/>
      </c>
      <c r="BY218" s="2" t="str" cm="1">
        <f t="array" ref="BY218">_xlfn.XLOOKUP($A218&amp;BY$5,'[1]NBA-Data-1980-2019'!$B$1:$B$16305&amp;'[1]NBA-Data-1980-2019'!$A$1:$A$16305,'[1]NBA-Data-1980-2019'!$F$1:$F$16305,"",0)</f>
        <v/>
      </c>
      <c r="BZ218" s="2" t="str" cm="1">
        <f t="array" ref="BZ218">_xlfn.XLOOKUP($A218&amp;BZ$5,'[1]NBA-Data-1980-2019'!$B$1:$B$16305&amp;'[1]NBA-Data-1980-2019'!$A$1:$A$16305,'[1]NBA-Data-1980-2019'!$F$1:$F$16305,"",0)</f>
        <v/>
      </c>
      <c r="CA218" s="2" t="str" cm="1">
        <f t="array" ref="CA218">_xlfn.XLOOKUP($A218&amp;CA$5,'[1]NBA-Data-1980-2019'!$B$1:$B$16305&amp;'[1]NBA-Data-1980-2019'!$A$1:$A$16305,'[1]NBA-Data-1980-2019'!$F$1:$F$16305,"",0)</f>
        <v/>
      </c>
      <c r="CB218" s="2" t="str" cm="1">
        <f t="array" ref="CB218">_xlfn.XLOOKUP($A218&amp;CB$5,'[1]NBA-Data-1980-2019'!$B$1:$B$16305&amp;'[1]NBA-Data-1980-2019'!$A$1:$A$16305,'[1]NBA-Data-1980-2019'!$F$1:$F$16305,"",0)</f>
        <v/>
      </c>
      <c r="CC218" s="2" t="str" cm="1">
        <f t="array" ref="CC218">_xlfn.XLOOKUP($A218&amp;CC$5,'[1]NBA-Data-1980-2019'!$B$1:$B$16305&amp;'[1]NBA-Data-1980-2019'!$A$1:$A$16305,'[1]NBA-Data-1980-2019'!$F$1:$F$16305,"",0)</f>
        <v/>
      </c>
      <c r="CD218" s="2" t="str" cm="1">
        <f t="array" ref="CD218">_xlfn.XLOOKUP($A218&amp;CD$5,'[1]NBA-Data-1980-2019'!$B$1:$B$16305&amp;'[1]NBA-Data-1980-2019'!$A$1:$A$16305,'[1]NBA-Data-1980-2019'!$F$1:$F$16305,"",0)</f>
        <v/>
      </c>
      <c r="CE218" s="2" t="str" cm="1">
        <f t="array" ref="CE218">_xlfn.XLOOKUP($A218&amp;CE$5,'[1]NBA-Data-1980-2019'!$B$1:$B$16305&amp;'[1]NBA-Data-1980-2019'!$A$1:$A$16305,'[1]NBA-Data-1980-2019'!$F$1:$F$16305,"",0)</f>
        <v/>
      </c>
      <c r="CF218" s="2" t="str" cm="1">
        <f t="array" ref="CF218">_xlfn.XLOOKUP($A218&amp;CF$5,'[1]NBA-Data-1980-2019'!$B$1:$B$16305&amp;'[1]NBA-Data-1980-2019'!$A$1:$A$16305,'[1]NBA-Data-1980-2019'!$F$1:$F$16305,"",0)</f>
        <v/>
      </c>
      <c r="CG218" s="2" t="str" cm="1">
        <f t="array" ref="CG218">_xlfn.XLOOKUP($A218&amp;CG$5,'[1]NBA-Data-1980-2019'!$B$1:$B$16305&amp;'[1]NBA-Data-1980-2019'!$A$1:$A$16305,'[1]NBA-Data-1980-2019'!$F$1:$F$16305,"",0)</f>
        <v/>
      </c>
      <c r="CH218" s="2" t="str" cm="1">
        <f t="array" ref="CH218">_xlfn.XLOOKUP($A218&amp;CH$5,'[1]NBA-Data-1980-2019'!$B$1:$B$16305&amp;'[1]NBA-Data-1980-2019'!$A$1:$A$16305,'[1]NBA-Data-1980-2019'!$F$1:$F$16305,"",0)</f>
        <v/>
      </c>
      <c r="CI218" s="2" cm="1">
        <f t="array" ref="CI218">_xlfn.XLOOKUP($A218&amp;CI$5,'[1]NBA-Data-1980-2019'!$B$1:$B$16305&amp;'[1]NBA-Data-1980-2019'!$A$1:$A$16305,'[1]NBA-Data-1980-2019'!$F$1:$F$16305,"",0)</f>
        <v>21.4</v>
      </c>
      <c r="CJ218" s="2" cm="1">
        <f t="array" ref="CJ218">_xlfn.XLOOKUP($A218&amp;CJ$5,'[1]NBA-Data-1980-2019'!$B$1:$B$16305&amp;'[1]NBA-Data-1980-2019'!$A$1:$A$16305,'[1]NBA-Data-1980-2019'!$F$1:$F$16305,"",0)</f>
        <v>21.4</v>
      </c>
      <c r="CK218" s="2" cm="1">
        <f t="array" ref="CK218">_xlfn.XLOOKUP($A218&amp;CK$5,'[1]NBA-Data-1980-2019'!$B$1:$B$16305&amp;'[1]NBA-Data-1980-2019'!$A$1:$A$16305,'[1]NBA-Data-1980-2019'!$F$1:$F$16305,"",0)</f>
        <v>20.100000000000001</v>
      </c>
      <c r="CL218" s="2" cm="1">
        <f t="array" ref="CL218">_xlfn.XLOOKUP($A218&amp;CL$5,'[1]NBA-Data-1980-2019'!$B$1:$B$16305&amp;'[1]NBA-Data-1980-2019'!$A$1:$A$16305,'[1]NBA-Data-1980-2019'!$F$1:$F$16305,"",0)</f>
        <v>21.5</v>
      </c>
      <c r="CM218" s="2" cm="1">
        <f t="array" ref="CM218">_xlfn.XLOOKUP($A218&amp;CM$5,'[1]NBA-Data-1980-2019'!$B$1:$B$16305&amp;'[1]NBA-Data-1980-2019'!$A$1:$A$16305,'[1]NBA-Data-1980-2019'!$F$1:$F$16305,"",0)</f>
        <v>19.899999999999999</v>
      </c>
      <c r="CN218" s="2" cm="1">
        <f t="array" ref="CN218">_xlfn.XLOOKUP($A218&amp;CN$5,'[1]NBA-Data-1980-2019'!$B$1:$B$16305&amp;'[1]NBA-Data-1980-2019'!$A$1:$A$16305,'[1]NBA-Data-1980-2019'!$F$1:$F$16305,"",0)</f>
        <v>23</v>
      </c>
      <c r="CO218" s="2" cm="1">
        <f t="array" ref="CO218">_xlfn.XLOOKUP($A218&amp;CO$5,'[1]NBA-Data-1980-2019'!$B$1:$B$16305&amp;'[1]NBA-Data-1980-2019'!$A$1:$A$16305,'[1]NBA-Data-1980-2019'!$F$1:$F$16305,"",0)</f>
        <v>25</v>
      </c>
      <c r="CP218" s="2" cm="1">
        <f t="array" ref="CP218">_xlfn.XLOOKUP($A218&amp;CP$5,'[1]NBA-Data-1980-2019'!$B$1:$B$16305&amp;'[1]NBA-Data-1980-2019'!$A$1:$A$16305,'[1]NBA-Data-1980-2019'!$F$1:$F$16305,"",0)</f>
        <v>24.3</v>
      </c>
      <c r="CQ218" s="2" t="str" cm="1">
        <f t="array" ref="CQ218">_xlfn.XLOOKUP($A218&amp;CQ$5,'[1]NBA-Data-1980-2019'!$B$1:$B$16305&amp;'[1]NBA-Data-1980-2019'!$A$1:$A$16305,'[1]NBA-Data-1980-2019'!$F$1:$F$16305,"",0)</f>
        <v/>
      </c>
      <c r="CR218" s="2" t="str" cm="1">
        <f t="array" ref="CR218">_xlfn.XLOOKUP($A218&amp;CR$5,'[1]NBA-Data-1980-2019'!$B$1:$B$16305&amp;'[1]NBA-Data-1980-2019'!$A$1:$A$16305,'[1]NBA-Data-1980-2019'!$F$1:$F$16305,"",0)</f>
        <v/>
      </c>
      <c r="CS218" s="2" t="str" cm="1">
        <f t="array" ref="CS218">_xlfn.XLOOKUP($A218&amp;CS$5,'[1]NBA-Data-1980-2019'!$B$1:$B$16305&amp;'[1]NBA-Data-1980-2019'!$A$1:$A$16305,'[1]NBA-Data-1980-2019'!$F$1:$F$16305,"",0)</f>
        <v/>
      </c>
      <c r="CU218" s="2" t="str">
        <f>_xlfn.XLOOKUP($A218,TEAMS!$G$1:$G$839,TEAMS!$H$1:$H$839,"",0)</f>
        <v>PG</v>
      </c>
      <c r="CV218" s="2" t="str">
        <f>_xlfn.XLOOKUP($CU218,DASHBOARD!$B$22:$B$27,DASHBOARD!$C$22:$C$27,"",0)</f>
        <v>GUARD</v>
      </c>
      <c r="CY218" s="63">
        <f>SUMIFS('[1]NBA-Data-1980-2019'!$G$1:$G$16305,'[1]NBA-Data-1980-2019'!$B$1:$B$16305,$A218,'[1]NBA-Data-1980-2019'!$A$1:$A$16305,CY$9)</f>
        <v>0</v>
      </c>
      <c r="CZ218" s="63">
        <f>SUMIFS('[1]NBA-Data-1980-2019'!$G$1:$G$16305,'[1]NBA-Data-1980-2019'!$B$1:$B$16305,$A218,'[1]NBA-Data-1980-2019'!$A$1:$A$16305,CZ$9)</f>
        <v>0</v>
      </c>
      <c r="DA218" s="63">
        <f>SUMIFS('[1]NBA-Data-1980-2019'!$G$1:$G$16305,'[1]NBA-Data-1980-2019'!$B$1:$B$16305,$A218,'[1]NBA-Data-1980-2019'!$A$1:$A$16305,DA$9)</f>
        <v>0</v>
      </c>
      <c r="DB218" s="63">
        <f>SUMIFS('[1]NBA-Data-1980-2019'!$G$1:$G$16305,'[1]NBA-Data-1980-2019'!$B$1:$B$16305,$A218,'[1]NBA-Data-1980-2019'!$A$1:$A$16305,DB$9)</f>
        <v>0</v>
      </c>
      <c r="DC218" s="63">
        <f>SUMIFS('[1]NBA-Data-1980-2019'!$G$1:$G$16305,'[1]NBA-Data-1980-2019'!$B$1:$B$16305,$A218,'[1]NBA-Data-1980-2019'!$A$1:$A$16305,DC$9)</f>
        <v>0</v>
      </c>
      <c r="DD218" s="63">
        <f>SUMIFS('[1]NBA-Data-1980-2019'!$G$1:$G$16305,'[1]NBA-Data-1980-2019'!$B$1:$B$16305,$A218,'[1]NBA-Data-1980-2019'!$A$1:$A$16305,DD$9)</f>
        <v>0</v>
      </c>
      <c r="DE218" s="63">
        <f>SUMIFS('[1]NBA-Data-1980-2019'!$G$1:$G$16305,'[1]NBA-Data-1980-2019'!$B$1:$B$16305,$A218,'[1]NBA-Data-1980-2019'!$A$1:$A$16305,DE$9)</f>
        <v>0</v>
      </c>
      <c r="DF218" s="63">
        <f>SUMIFS('[1]NBA-Data-1980-2019'!$G$1:$G$16305,'[1]NBA-Data-1980-2019'!$B$1:$B$16305,$A218,'[1]NBA-Data-1980-2019'!$A$1:$A$16305,DF$9)</f>
        <v>0</v>
      </c>
      <c r="DG218" s="63">
        <f>SUMIFS('[1]NBA-Data-1980-2019'!$G$1:$G$16305,'[1]NBA-Data-1980-2019'!$B$1:$B$16305,$A218,'[1]NBA-Data-1980-2019'!$A$1:$A$16305,DG$9)</f>
        <v>0</v>
      </c>
      <c r="DH218" s="63">
        <f>SUMIFS('[1]NBA-Data-1980-2019'!$G$1:$G$16305,'[1]NBA-Data-1980-2019'!$B$1:$B$16305,$A218,'[1]NBA-Data-1980-2019'!$A$1:$A$16305,DH$9)</f>
        <v>0</v>
      </c>
      <c r="DI218" s="63">
        <f>SUMIFS('[1]NBA-Data-1980-2019'!$G$1:$G$16305,'[1]NBA-Data-1980-2019'!$B$1:$B$16305,$A218,'[1]NBA-Data-1980-2019'!$A$1:$A$16305,DI$9)</f>
        <v>0</v>
      </c>
      <c r="DJ218" s="63">
        <f>SUMIFS('[1]NBA-Data-1980-2019'!$G$1:$G$16305,'[1]NBA-Data-1980-2019'!$B$1:$B$16305,$A218,'[1]NBA-Data-1980-2019'!$A$1:$A$16305,DJ$9)</f>
        <v>0</v>
      </c>
      <c r="DK218" s="63">
        <f>SUMIFS('[1]NBA-Data-1980-2019'!$G$1:$G$16305,'[1]NBA-Data-1980-2019'!$B$1:$B$16305,$A218,'[1]NBA-Data-1980-2019'!$A$1:$A$16305,DK$9)</f>
        <v>0</v>
      </c>
      <c r="DL218" s="63">
        <f>SUMIFS('[1]NBA-Data-1980-2019'!$G$1:$G$16305,'[1]NBA-Data-1980-2019'!$B$1:$B$16305,$A218,'[1]NBA-Data-1980-2019'!$A$1:$A$16305,DL$9)</f>
        <v>0</v>
      </c>
      <c r="DM218" s="63">
        <f>SUMIFS('[1]NBA-Data-1980-2019'!$G$1:$G$16305,'[1]NBA-Data-1980-2019'!$B$1:$B$16305,$A218,'[1]NBA-Data-1980-2019'!$A$1:$A$16305,DM$9)</f>
        <v>0</v>
      </c>
      <c r="DN218" s="63">
        <f>SUMIFS('[1]NBA-Data-1980-2019'!$G$1:$G$16305,'[1]NBA-Data-1980-2019'!$B$1:$B$16305,$A218,'[1]NBA-Data-1980-2019'!$A$1:$A$16305,DN$9)</f>
        <v>0</v>
      </c>
      <c r="DO218" s="63">
        <f>SUMIFS('[1]NBA-Data-1980-2019'!$G$1:$G$16305,'[1]NBA-Data-1980-2019'!$B$1:$B$16305,$A218,'[1]NBA-Data-1980-2019'!$A$1:$A$16305,DO$9)</f>
        <v>0</v>
      </c>
      <c r="DP218" s="63">
        <f>SUMIFS('[1]NBA-Data-1980-2019'!$G$1:$G$16305,'[1]NBA-Data-1980-2019'!$B$1:$B$16305,$A218,'[1]NBA-Data-1980-2019'!$A$1:$A$16305,DP$9)</f>
        <v>0</v>
      </c>
      <c r="DQ218" s="63">
        <f>SUMIFS('[1]NBA-Data-1980-2019'!$G$1:$G$16305,'[1]NBA-Data-1980-2019'!$B$1:$B$16305,$A218,'[1]NBA-Data-1980-2019'!$A$1:$A$16305,DQ$9)</f>
        <v>0</v>
      </c>
      <c r="DR218" s="63">
        <f>SUMIFS('[1]NBA-Data-1980-2019'!$G$1:$G$16305,'[1]NBA-Data-1980-2019'!$B$1:$B$16305,$A218,'[1]NBA-Data-1980-2019'!$A$1:$A$16305,DR$9)</f>
        <v>0</v>
      </c>
      <c r="DS218" s="63">
        <f>SUMIFS('[1]NBA-Data-1980-2019'!$G$1:$G$16305,'[1]NBA-Data-1980-2019'!$B$1:$B$16305,$A218,'[1]NBA-Data-1980-2019'!$A$1:$A$16305,DS$9)</f>
        <v>0</v>
      </c>
      <c r="DT218" s="63">
        <f>SUMIFS('[1]NBA-Data-1980-2019'!$G$1:$G$16305,'[1]NBA-Data-1980-2019'!$B$1:$B$16305,$A218,'[1]NBA-Data-1980-2019'!$A$1:$A$16305,DT$9)</f>
        <v>5144280</v>
      </c>
      <c r="DU218" s="63">
        <f>SUMIFS('[1]NBA-Data-1980-2019'!$G$1:$G$16305,'[1]NBA-Data-1980-2019'!$B$1:$B$16305,$A218,'[1]NBA-Data-1980-2019'!$A$1:$A$16305,DU$9)</f>
        <v>5530080</v>
      </c>
      <c r="DV218" s="63">
        <f>SUMIFS('[1]NBA-Data-1980-2019'!$G$1:$G$16305,'[1]NBA-Data-1980-2019'!$B$1:$B$16305,$A218,'[1]NBA-Data-1980-2019'!$A$1:$A$16305,DV$9)</f>
        <v>5607240</v>
      </c>
      <c r="DW218" s="63">
        <f>SUMIFS('[1]NBA-Data-1980-2019'!$G$1:$G$16305,'[1]NBA-Data-1980-2019'!$B$1:$B$16305,$A218,'[1]NBA-Data-1980-2019'!$A$1:$A$16305,DW$9)</f>
        <v>7070730</v>
      </c>
      <c r="DX218" s="63">
        <f>SUMIFS('[1]NBA-Data-1980-2019'!$G$1:$G$16305,'[1]NBA-Data-1980-2019'!$B$1:$B$16305,$A218,'[1]NBA-Data-1980-2019'!$A$1:$A$16305,DX$9)</f>
        <v>14746000</v>
      </c>
      <c r="DY218" s="63">
        <f>SUMIFS('[1]NBA-Data-1980-2019'!$G$1:$G$16305,'[1]NBA-Data-1980-2019'!$B$1:$B$16305,$A218,'[1]NBA-Data-1980-2019'!$A$1:$A$16305,DY$9)</f>
        <v>17638063</v>
      </c>
      <c r="DZ218" s="63">
        <f>SUMIFS('[1]NBA-Data-1980-2019'!$G$1:$G$16305,'[1]NBA-Data-1980-2019'!$B$1:$B$16305,$A218,'[1]NBA-Data-1980-2019'!$A$1:$A$16305,DZ$9)</f>
        <v>18868625</v>
      </c>
      <c r="EA218" s="63">
        <f>SUMIFS('[1]NBA-Data-1980-2019'!$G$1:$G$16305,'[1]NBA-Data-1980-2019'!$B$1:$B$16305,$A218,'[1]NBA-Data-1980-2019'!$A$1:$A$16305,EA$9)</f>
        <v>20099189</v>
      </c>
      <c r="EB218" s="63">
        <f>SUMIFS('[1]NBA-Data-1980-2019'!$G$1:$G$16305,'[1]NBA-Data-1980-2019'!$B$1:$B$16305,$A218,'[1]NBA-Data-1980-2019'!$A$1:$A$16305,EB$9)</f>
        <v>0</v>
      </c>
      <c r="EC218" s="63">
        <f>SUMIFS('[1]NBA-Data-1980-2019'!$G$1:$G$16305,'[1]NBA-Data-1980-2019'!$B$1:$B$16305,$A218,'[1]NBA-Data-1980-2019'!$A$1:$A$16305,EC$9)</f>
        <v>0</v>
      </c>
      <c r="ED218" s="63">
        <f>SUMIFS('[1]NBA-Data-1980-2019'!$G$1:$G$16305,'[1]NBA-Data-1980-2019'!$B$1:$B$16305,$A218,'[1]NBA-Data-1980-2019'!$A$1:$A$16305,ED$9)</f>
        <v>0</v>
      </c>
      <c r="EH218" s="2" t="s">
        <v>1487</v>
      </c>
    </row>
    <row r="219" spans="1:165" x14ac:dyDescent="0.2">
      <c r="A219" s="2" t="s">
        <v>882</v>
      </c>
      <c r="B219" s="2" t="str" cm="1">
        <f t="array" ref="B219">_xlfn.XLOOKUP($A219&amp;B$5,'[1]NBA-Data-1980-2019'!$B$1:$B$16305&amp;'[1]NBA-Data-1980-2019'!$A$1:$A$16305,'[1]NBA-Data-1980-2019'!$D$1:$D$16305,"",0)</f>
        <v/>
      </c>
      <c r="C219" s="2" t="str" cm="1">
        <f t="array" ref="C219">_xlfn.XLOOKUP($A219&amp;C$5,'[1]NBA-Data-1980-2019'!$B$1:$B$16305&amp;'[1]NBA-Data-1980-2019'!$A$1:$A$16305,'[1]NBA-Data-1980-2019'!$D$1:$D$16305,"",0)</f>
        <v/>
      </c>
      <c r="D219" s="2" t="str" cm="1">
        <f t="array" ref="D219">_xlfn.XLOOKUP($A219&amp;D$5,'[1]NBA-Data-1980-2019'!$B$1:$B$16305&amp;'[1]NBA-Data-1980-2019'!$A$1:$A$16305,'[1]NBA-Data-1980-2019'!$D$1:$D$16305,"",0)</f>
        <v/>
      </c>
      <c r="E219" s="2" t="str" cm="1">
        <f t="array" ref="E219">_xlfn.XLOOKUP($A219&amp;E$5,'[1]NBA-Data-1980-2019'!$B$1:$B$16305&amp;'[1]NBA-Data-1980-2019'!$A$1:$A$16305,'[1]NBA-Data-1980-2019'!$D$1:$D$16305,"",0)</f>
        <v/>
      </c>
      <c r="F219" s="2" t="str" cm="1">
        <f t="array" ref="F219">_xlfn.XLOOKUP($A219&amp;F$5,'[1]NBA-Data-1980-2019'!$B$1:$B$16305&amp;'[1]NBA-Data-1980-2019'!$A$1:$A$16305,'[1]NBA-Data-1980-2019'!$D$1:$D$16305,"",0)</f>
        <v/>
      </c>
      <c r="G219" s="2" t="str" cm="1">
        <f t="array" ref="G219">_xlfn.XLOOKUP($A219&amp;G$5,'[1]NBA-Data-1980-2019'!$B$1:$B$16305&amp;'[1]NBA-Data-1980-2019'!$A$1:$A$16305,'[1]NBA-Data-1980-2019'!$D$1:$D$16305,"",0)</f>
        <v/>
      </c>
      <c r="H219" s="2" t="str" cm="1">
        <f t="array" ref="H219">_xlfn.XLOOKUP($A219&amp;H$5,'[1]NBA-Data-1980-2019'!$B$1:$B$16305&amp;'[1]NBA-Data-1980-2019'!$A$1:$A$16305,'[1]NBA-Data-1980-2019'!$D$1:$D$16305,"",0)</f>
        <v/>
      </c>
      <c r="I219" s="2" t="str" cm="1">
        <f t="array" ref="I219">_xlfn.XLOOKUP($A219&amp;I$5,'[1]NBA-Data-1980-2019'!$B$1:$B$16305&amp;'[1]NBA-Data-1980-2019'!$A$1:$A$16305,'[1]NBA-Data-1980-2019'!$D$1:$D$16305,"",0)</f>
        <v/>
      </c>
      <c r="J219" s="2" t="str" cm="1">
        <f t="array" ref="J219">_xlfn.XLOOKUP($A219&amp;J$5,'[1]NBA-Data-1980-2019'!$B$1:$B$16305&amp;'[1]NBA-Data-1980-2019'!$A$1:$A$16305,'[1]NBA-Data-1980-2019'!$D$1:$D$16305,"",0)</f>
        <v/>
      </c>
      <c r="K219" s="2" t="str" cm="1">
        <f t="array" ref="K219">_xlfn.XLOOKUP($A219&amp;K$5,'[1]NBA-Data-1980-2019'!$B$1:$B$16305&amp;'[1]NBA-Data-1980-2019'!$A$1:$A$16305,'[1]NBA-Data-1980-2019'!$D$1:$D$16305,"",0)</f>
        <v>LAC</v>
      </c>
      <c r="L219" s="2" t="str" cm="1">
        <f t="array" ref="L219">_xlfn.XLOOKUP($A219&amp;L$5,'[1]NBA-Data-1980-2019'!$B$1:$B$16305&amp;'[1]NBA-Data-1980-2019'!$A$1:$A$16305,'[1]NBA-Data-1980-2019'!$D$1:$D$16305,"",0)</f>
        <v>LAC</v>
      </c>
      <c r="M219" s="2" t="str" cm="1">
        <f t="array" ref="M219">_xlfn.XLOOKUP($A219&amp;M$5,'[1]NBA-Data-1980-2019'!$B$1:$B$16305&amp;'[1]NBA-Data-1980-2019'!$A$1:$A$16305,'[1]NBA-Data-1980-2019'!$D$1:$D$16305,"",0)</f>
        <v>LAC</v>
      </c>
      <c r="N219" s="2" t="str" cm="1">
        <f t="array" ref="N219">_xlfn.XLOOKUP($A219&amp;N$5,'[1]NBA-Data-1980-2019'!$B$1:$B$16305&amp;'[1]NBA-Data-1980-2019'!$A$1:$A$16305,'[1]NBA-Data-1980-2019'!$D$1:$D$16305,"",0)</f>
        <v>LAC</v>
      </c>
      <c r="O219" s="2" t="str" cm="1">
        <f t="array" ref="O219">_xlfn.XLOOKUP($A219&amp;O$5,'[1]NBA-Data-1980-2019'!$B$1:$B$16305&amp;'[1]NBA-Data-1980-2019'!$A$1:$A$16305,'[1]NBA-Data-1980-2019'!$D$1:$D$16305,"",0)</f>
        <v>MIA</v>
      </c>
      <c r="P219" s="2" t="str" cm="1">
        <f t="array" ref="P219">_xlfn.XLOOKUP($A219&amp;P$5,'[1]NBA-Data-1980-2019'!$B$1:$B$16305&amp;'[1]NBA-Data-1980-2019'!$A$1:$A$16305,'[1]NBA-Data-1980-2019'!$D$1:$D$16305,"",0)</f>
        <v>LAL</v>
      </c>
      <c r="Q219" s="2" t="str" cm="1">
        <f t="array" ref="Q219">_xlfn.XLOOKUP($A219&amp;Q$5,'[1]NBA-Data-1980-2019'!$B$1:$B$16305&amp;'[1]NBA-Data-1980-2019'!$A$1:$A$16305,'[1]NBA-Data-1980-2019'!$D$1:$D$16305,"",0)</f>
        <v>LAL</v>
      </c>
      <c r="R219" s="2" t="str" cm="1">
        <f t="array" ref="R219">_xlfn.XLOOKUP($A219&amp;R$5,'[1]NBA-Data-1980-2019'!$B$1:$B$16305&amp;'[1]NBA-Data-1980-2019'!$A$1:$A$16305,'[1]NBA-Data-1980-2019'!$D$1:$D$16305,"",0)</f>
        <v>LAL</v>
      </c>
      <c r="S219" s="2" t="str" cm="1">
        <f t="array" ref="S219">_xlfn.XLOOKUP($A219&amp;S$5,'[1]NBA-Data-1980-2019'!$B$1:$B$16305&amp;'[1]NBA-Data-1980-2019'!$A$1:$A$16305,'[1]NBA-Data-1980-2019'!$D$1:$D$16305,"",0)</f>
        <v>LAL</v>
      </c>
      <c r="T219" s="2" t="str" cm="1">
        <f t="array" ref="T219">_xlfn.XLOOKUP($A219&amp;T$5,'[1]NBA-Data-1980-2019'!$B$1:$B$16305&amp;'[1]NBA-Data-1980-2019'!$A$1:$A$16305,'[1]NBA-Data-1980-2019'!$D$1:$D$16305,"",0)</f>
        <v>LAL</v>
      </c>
      <c r="U219" s="2" t="str" cm="1">
        <f t="array" ref="U219">_xlfn.XLOOKUP($A219&amp;U$5,'[1]NBA-Data-1980-2019'!$B$1:$B$16305&amp;'[1]NBA-Data-1980-2019'!$A$1:$A$16305,'[1]NBA-Data-1980-2019'!$D$1:$D$16305,"",0)</f>
        <v>LAL</v>
      </c>
      <c r="V219" s="2" t="str" cm="1">
        <f t="array" ref="V219">_xlfn.XLOOKUP($A219&amp;V$5,'[1]NBA-Data-1980-2019'!$B$1:$B$16305&amp;'[1]NBA-Data-1980-2019'!$A$1:$A$16305,'[1]NBA-Data-1980-2019'!$D$1:$D$16305,"",0)</f>
        <v>LAL</v>
      </c>
      <c r="W219" s="2" t="str" cm="1">
        <f t="array" ref="W219">_xlfn.XLOOKUP($A219&amp;W$5,'[1]NBA-Data-1980-2019'!$B$1:$B$16305&amp;'[1]NBA-Data-1980-2019'!$A$1:$A$16305,'[1]NBA-Data-1980-2019'!$D$1:$D$16305,"",0)</f>
        <v>DAL</v>
      </c>
      <c r="X219" s="2" t="str" cm="1">
        <f t="array" ref="X219">_xlfn.XLOOKUP($A219&amp;X$5,'[1]NBA-Data-1980-2019'!$B$1:$B$16305&amp;'[1]NBA-Data-1980-2019'!$A$1:$A$16305,'[1]NBA-Data-1980-2019'!$D$1:$D$16305,"",0)</f>
        <v>LAC</v>
      </c>
      <c r="Y219" s="2" t="str" cm="1">
        <f t="array" ref="Y219">_xlfn.XLOOKUP($A219&amp;Y$5,'[1]NBA-Data-1980-2019'!$B$1:$B$16305&amp;'[1]NBA-Data-1980-2019'!$A$1:$A$16305,'[1]NBA-Data-1980-2019'!$D$1:$D$16305,"",0)</f>
        <v/>
      </c>
      <c r="Z219" s="2" t="str" cm="1">
        <f t="array" ref="Z219">_xlfn.XLOOKUP($A219&amp;Z$5,'[1]NBA-Data-1980-2019'!$B$1:$B$16305&amp;'[1]NBA-Data-1980-2019'!$A$1:$A$16305,'[1]NBA-Data-1980-2019'!$D$1:$D$16305,"",0)</f>
        <v/>
      </c>
      <c r="AA219" s="2" t="str" cm="1">
        <f t="array" ref="AA219">_xlfn.XLOOKUP($A219&amp;AA$5,'[1]NBA-Data-1980-2019'!$B$1:$B$16305&amp;'[1]NBA-Data-1980-2019'!$A$1:$A$16305,'[1]NBA-Data-1980-2019'!$D$1:$D$16305,"",0)</f>
        <v/>
      </c>
      <c r="AB219" s="2" t="str" cm="1">
        <f t="array" ref="AB219">_xlfn.XLOOKUP($A219&amp;AB$5,'[1]NBA-Data-1980-2019'!$B$1:$B$16305&amp;'[1]NBA-Data-1980-2019'!$A$1:$A$16305,'[1]NBA-Data-1980-2019'!$D$1:$D$16305,"",0)</f>
        <v/>
      </c>
      <c r="AC219" s="2" t="str" cm="1">
        <f t="array" ref="AC219">_xlfn.XLOOKUP($A219&amp;AC$5,'[1]NBA-Data-1980-2019'!$B$1:$B$16305&amp;'[1]NBA-Data-1980-2019'!$A$1:$A$16305,'[1]NBA-Data-1980-2019'!$D$1:$D$16305,"",0)</f>
        <v/>
      </c>
      <c r="AD219" s="2" t="str" cm="1">
        <f t="array" ref="AD219">_xlfn.XLOOKUP($A219&amp;AD$5,'[1]NBA-Data-1980-2019'!$B$1:$B$16305&amp;'[1]NBA-Data-1980-2019'!$A$1:$A$16305,'[1]NBA-Data-1980-2019'!$D$1:$D$16305,"",0)</f>
        <v/>
      </c>
      <c r="AE219" s="2" t="str" cm="1">
        <f t="array" ref="AE219">_xlfn.XLOOKUP($A219&amp;AE$5,'[1]NBA-Data-1980-2019'!$B$1:$B$16305&amp;'[1]NBA-Data-1980-2019'!$A$1:$A$16305,'[1]NBA-Data-1980-2019'!$D$1:$D$16305,"",0)</f>
        <v/>
      </c>
      <c r="AF219" s="2" t="str" cm="1">
        <f t="array" ref="AF219">_xlfn.XLOOKUP($A219&amp;AF$5,'[1]NBA-Data-1980-2019'!$B$1:$B$16305&amp;'[1]NBA-Data-1980-2019'!$A$1:$A$16305,'[1]NBA-Data-1980-2019'!$D$1:$D$16305,"",0)</f>
        <v/>
      </c>
      <c r="AG219" s="2" t="str" cm="1">
        <f t="array" ref="AG219">_xlfn.XLOOKUP($A219&amp;AG$5,'[1]NBA-Data-1980-2019'!$B$1:$B$16305&amp;'[1]NBA-Data-1980-2019'!$A$1:$A$16305,'[1]NBA-Data-1980-2019'!$D$1:$D$16305,"",0)</f>
        <v/>
      </c>
      <c r="AH219" s="2" t="str" cm="1">
        <f t="array" ref="AH219">_xlfn.XLOOKUP($A219&amp;AH$5,'[1]NBA-Data-1980-2019'!$B$1:$B$16305&amp;'[1]NBA-Data-1980-2019'!$A$1:$A$16305,'[1]NBA-Data-1980-2019'!$H$1:$H$16305,"",0)</f>
        <v/>
      </c>
      <c r="AI219" s="2" t="str" cm="1">
        <f t="array" ref="AI219">_xlfn.XLOOKUP($A219&amp;AI$5,'[1]NBA-Data-1980-2019'!$B$1:$B$16305&amp;'[1]NBA-Data-1980-2019'!$A$1:$A$16305,'[1]NBA-Data-1980-2019'!$H$1:$H$16305,"",0)</f>
        <v/>
      </c>
      <c r="AJ219" s="2" t="str" cm="1">
        <f t="array" ref="AJ219">_xlfn.XLOOKUP($A219&amp;AJ$5,'[1]NBA-Data-1980-2019'!$B$1:$B$16305&amp;'[1]NBA-Data-1980-2019'!$A$1:$A$16305,'[1]NBA-Data-1980-2019'!$H$1:$H$16305,"",0)</f>
        <v/>
      </c>
      <c r="AK219" s="2" t="str" cm="1">
        <f t="array" ref="AK219">_xlfn.XLOOKUP($A219&amp;AK$5,'[1]NBA-Data-1980-2019'!$B$1:$B$16305&amp;'[1]NBA-Data-1980-2019'!$A$1:$A$16305,'[1]NBA-Data-1980-2019'!$H$1:$H$16305,"",0)</f>
        <v/>
      </c>
      <c r="AL219" s="2" t="str" cm="1">
        <f t="array" ref="AL219">_xlfn.XLOOKUP($A219&amp;AL$5,'[1]NBA-Data-1980-2019'!$B$1:$B$16305&amp;'[1]NBA-Data-1980-2019'!$A$1:$A$16305,'[1]NBA-Data-1980-2019'!$H$1:$H$16305,"",0)</f>
        <v/>
      </c>
      <c r="AM219" s="2" t="str" cm="1">
        <f t="array" ref="AM219">_xlfn.XLOOKUP($A219&amp;AM$5,'[1]NBA-Data-1980-2019'!$B$1:$B$16305&amp;'[1]NBA-Data-1980-2019'!$A$1:$A$16305,'[1]NBA-Data-1980-2019'!$H$1:$H$16305,"",0)</f>
        <v/>
      </c>
      <c r="AN219" s="2" t="str" cm="1">
        <f t="array" ref="AN219">_xlfn.XLOOKUP($A219&amp;AN$5,'[1]NBA-Data-1980-2019'!$B$1:$B$16305&amp;'[1]NBA-Data-1980-2019'!$A$1:$A$16305,'[1]NBA-Data-1980-2019'!$H$1:$H$16305,"",0)</f>
        <v/>
      </c>
      <c r="AO219" s="2" t="str" cm="1">
        <f t="array" ref="AO219">_xlfn.XLOOKUP($A219&amp;AO$5,'[1]NBA-Data-1980-2019'!$B$1:$B$16305&amp;'[1]NBA-Data-1980-2019'!$A$1:$A$16305,'[1]NBA-Data-1980-2019'!$H$1:$H$16305,"",0)</f>
        <v/>
      </c>
      <c r="AP219" s="2" t="str" cm="1">
        <f t="array" ref="AP219">_xlfn.XLOOKUP($A219&amp;AP$5,'[1]NBA-Data-1980-2019'!$B$1:$B$16305&amp;'[1]NBA-Data-1980-2019'!$A$1:$A$16305,'[1]NBA-Data-1980-2019'!$H$1:$H$16305,"",0)</f>
        <v/>
      </c>
      <c r="AQ219" s="2" cm="1">
        <f t="array" ref="AQ219">_xlfn.XLOOKUP($A219&amp;AQ$5,'[1]NBA-Data-1980-2019'!$B$1:$B$16305&amp;'[1]NBA-Data-1980-2019'!$A$1:$A$16305,'[1]NBA-Data-1980-2019'!$H$1:$H$16305,"",0)</f>
        <v>2766.4</v>
      </c>
      <c r="AR219" s="2" cm="1">
        <f t="array" ref="AR219">_xlfn.XLOOKUP($A219&amp;AR$5,'[1]NBA-Data-1980-2019'!$B$1:$B$16305&amp;'[1]NBA-Data-1980-2019'!$A$1:$A$16305,'[1]NBA-Data-1980-2019'!$H$1:$H$16305,"",0)</f>
        <v>2834.7999999999997</v>
      </c>
      <c r="AS219" s="2" cm="1">
        <f t="array" ref="AS219">_xlfn.XLOOKUP($A219&amp;AS$5,'[1]NBA-Data-1980-2019'!$B$1:$B$16305&amp;'[1]NBA-Data-1980-2019'!$A$1:$A$16305,'[1]NBA-Data-1980-2019'!$H$1:$H$16305,"",0)</f>
        <v>997.59999999999991</v>
      </c>
      <c r="AT219" s="2" cm="1">
        <f t="array" ref="AT219">_xlfn.XLOOKUP($A219&amp;AT$5,'[1]NBA-Data-1980-2019'!$B$1:$B$16305&amp;'[1]NBA-Data-1980-2019'!$A$1:$A$16305,'[1]NBA-Data-1980-2019'!$H$1:$H$16305,"",0)</f>
        <v>1680.6999999999998</v>
      </c>
      <c r="AU219" s="2" cm="1">
        <f t="array" ref="AU219">_xlfn.XLOOKUP($A219&amp;AU$5,'[1]NBA-Data-1980-2019'!$B$1:$B$16305&amp;'[1]NBA-Data-1980-2019'!$A$1:$A$16305,'[1]NBA-Data-1980-2019'!$H$1:$H$16305,"",0)</f>
        <v>3000</v>
      </c>
      <c r="AV219" s="2" cm="1">
        <f t="array" ref="AV219">_xlfn.XLOOKUP($A219&amp;AV$5,'[1]NBA-Data-1980-2019'!$B$1:$B$16305&amp;'[1]NBA-Data-1980-2019'!$A$1:$A$16305,'[1]NBA-Data-1980-2019'!$H$1:$H$16305,"",0)</f>
        <v>2323.1999999999998</v>
      </c>
      <c r="AW219" s="2" cm="1">
        <f t="array" ref="AW219">_xlfn.XLOOKUP($A219&amp;AW$5,'[1]NBA-Data-1980-2019'!$B$1:$B$16305&amp;'[1]NBA-Data-1980-2019'!$A$1:$A$16305,'[1]NBA-Data-1980-2019'!$H$1:$H$16305,"",0)</f>
        <v>3224</v>
      </c>
      <c r="AX219" s="2" cm="1">
        <f t="array" ref="AX219">_xlfn.XLOOKUP($A219&amp;AX$5,'[1]NBA-Data-1980-2019'!$B$1:$B$16305&amp;'[1]NBA-Data-1980-2019'!$A$1:$A$16305,'[1]NBA-Data-1980-2019'!$H$1:$H$16305,"",0)</f>
        <v>2200.7999999999997</v>
      </c>
      <c r="AY219" s="2" cm="1">
        <f t="array" ref="AY219">_xlfn.XLOOKUP($A219&amp;AY$5,'[1]NBA-Data-1980-2019'!$B$1:$B$16305&amp;'[1]NBA-Data-1980-2019'!$A$1:$A$16305,'[1]NBA-Data-1980-2019'!$H$1:$H$16305,"",0)</f>
        <v>2918.2999999999997</v>
      </c>
      <c r="AZ219" s="2" cm="1">
        <f t="array" ref="AZ219">_xlfn.XLOOKUP($A219&amp;AZ$5,'[1]NBA-Data-1980-2019'!$B$1:$B$16305&amp;'[1]NBA-Data-1980-2019'!$A$1:$A$16305,'[1]NBA-Data-1980-2019'!$H$1:$H$16305,"",0)</f>
        <v>2316.6</v>
      </c>
      <c r="BA219" s="2" cm="1">
        <f t="array" ref="BA219">_xlfn.XLOOKUP($A219&amp;BA$5,'[1]NBA-Data-1980-2019'!$B$1:$B$16305&amp;'[1]NBA-Data-1980-2019'!$A$1:$A$16305,'[1]NBA-Data-1980-2019'!$H$1:$H$16305,"",0)</f>
        <v>2583</v>
      </c>
      <c r="BB219" s="2" cm="1">
        <f t="array" ref="BB219">_xlfn.XLOOKUP($A219&amp;BB$5,'[1]NBA-Data-1980-2019'!$B$1:$B$16305&amp;'[1]NBA-Data-1980-2019'!$A$1:$A$16305,'[1]NBA-Data-1980-2019'!$H$1:$H$16305,"",0)</f>
        <v>2640.4</v>
      </c>
      <c r="BC219" s="2" cm="1">
        <f t="array" ref="BC219">_xlfn.XLOOKUP($A219&amp;BC$5,'[1]NBA-Data-1980-2019'!$B$1:$B$16305&amp;'[1]NBA-Data-1980-2019'!$A$1:$A$16305,'[1]NBA-Data-1980-2019'!$H$1:$H$16305,"",0)</f>
        <v>1025</v>
      </c>
      <c r="BD219" s="2" cm="1">
        <f t="array" ref="BD219">_xlfn.XLOOKUP($A219&amp;BD$5,'[1]NBA-Data-1980-2019'!$B$1:$B$16305&amp;'[1]NBA-Data-1980-2019'!$A$1:$A$16305,'[1]NBA-Data-1980-2019'!$H$1:$H$16305,"",0)</f>
        <v>1615.3999999999999</v>
      </c>
      <c r="BE219" s="2" t="str" cm="1">
        <f t="array" ref="BE219">_xlfn.XLOOKUP($A219&amp;BE$5,'[1]NBA-Data-1980-2019'!$B$1:$B$16305&amp;'[1]NBA-Data-1980-2019'!$A$1:$A$16305,'[1]NBA-Data-1980-2019'!$H$1:$H$16305,"",0)</f>
        <v/>
      </c>
      <c r="BF219" s="2" t="str" cm="1">
        <f t="array" ref="BF219">_xlfn.XLOOKUP($A219&amp;BF$5,'[1]NBA-Data-1980-2019'!$B$1:$B$16305&amp;'[1]NBA-Data-1980-2019'!$A$1:$A$16305,'[1]NBA-Data-1980-2019'!$H$1:$H$16305,"",0)</f>
        <v/>
      </c>
      <c r="BG219" s="2" t="str" cm="1">
        <f t="array" ref="BG219">_xlfn.XLOOKUP($A219&amp;BG$5,'[1]NBA-Data-1980-2019'!$B$1:$B$16305&amp;'[1]NBA-Data-1980-2019'!$A$1:$A$16305,'[1]NBA-Data-1980-2019'!$H$1:$H$16305,"",0)</f>
        <v/>
      </c>
      <c r="BH219" s="2" t="str" cm="1">
        <f t="array" ref="BH219">_xlfn.XLOOKUP($A219&amp;BH$5,'[1]NBA-Data-1980-2019'!$B$1:$B$16305&amp;'[1]NBA-Data-1980-2019'!$A$1:$A$16305,'[1]NBA-Data-1980-2019'!$H$1:$H$16305,"",0)</f>
        <v/>
      </c>
      <c r="BI219" s="2" t="str" cm="1">
        <f t="array" ref="BI219">_xlfn.XLOOKUP($A219&amp;BI$5,'[1]NBA-Data-1980-2019'!$B$1:$B$16305&amp;'[1]NBA-Data-1980-2019'!$A$1:$A$16305,'[1]NBA-Data-1980-2019'!$H$1:$H$16305,"",0)</f>
        <v/>
      </c>
      <c r="BJ219" s="2" t="str" cm="1">
        <f t="array" ref="BJ219">_xlfn.XLOOKUP($A219&amp;BJ$5,'[1]NBA-Data-1980-2019'!$B$1:$B$16305&amp;'[1]NBA-Data-1980-2019'!$A$1:$A$16305,'[1]NBA-Data-1980-2019'!$H$1:$H$16305,"",0)</f>
        <v/>
      </c>
      <c r="BK219" s="2" t="str" cm="1">
        <f t="array" ref="BK219">_xlfn.XLOOKUP($A219&amp;BK$5,'[1]NBA-Data-1980-2019'!$B$1:$B$16305&amp;'[1]NBA-Data-1980-2019'!$A$1:$A$16305,'[1]NBA-Data-1980-2019'!$H$1:$H$16305,"",0)</f>
        <v/>
      </c>
      <c r="BL219" s="2" t="str" cm="1">
        <f t="array" ref="BL219">_xlfn.XLOOKUP($A219&amp;BL$5,'[1]NBA-Data-1980-2019'!$B$1:$B$16305&amp;'[1]NBA-Data-1980-2019'!$A$1:$A$16305,'[1]NBA-Data-1980-2019'!$H$1:$H$16305,"",0)</f>
        <v/>
      </c>
      <c r="BM219" s="2" t="str" cm="1">
        <f t="array" ref="BM219">_xlfn.XLOOKUP($A219&amp;BM$5,'[1]NBA-Data-1980-2019'!$B$1:$B$16305&amp;'[1]NBA-Data-1980-2019'!$A$1:$A$16305,'[1]NBA-Data-1980-2019'!$H$1:$H$16305,"",0)</f>
        <v/>
      </c>
      <c r="BN219" s="2" t="str" cm="1">
        <f t="array" ref="BN219">_xlfn.XLOOKUP($A219&amp;BN$5,'[1]NBA-Data-1980-2019'!$B$1:$B$16305&amp;'[1]NBA-Data-1980-2019'!$A$1:$A$16305,'[1]NBA-Data-1980-2019'!$F$1:$F$16305,"",0)</f>
        <v/>
      </c>
      <c r="BO219" s="2" t="str" cm="1">
        <f t="array" ref="BO219">_xlfn.XLOOKUP($A219&amp;BO$5,'[1]NBA-Data-1980-2019'!$B$1:$B$16305&amp;'[1]NBA-Data-1980-2019'!$A$1:$A$16305,'[1]NBA-Data-1980-2019'!$F$1:$F$16305,"",0)</f>
        <v/>
      </c>
      <c r="BP219" s="2" t="str" cm="1">
        <f t="array" ref="BP219">_xlfn.XLOOKUP($A219&amp;BP$5,'[1]NBA-Data-1980-2019'!$B$1:$B$16305&amp;'[1]NBA-Data-1980-2019'!$A$1:$A$16305,'[1]NBA-Data-1980-2019'!$F$1:$F$16305,"",0)</f>
        <v/>
      </c>
      <c r="BQ219" s="2" t="str" cm="1">
        <f t="array" ref="BQ219">_xlfn.XLOOKUP($A219&amp;BQ$5,'[1]NBA-Data-1980-2019'!$B$1:$B$16305&amp;'[1]NBA-Data-1980-2019'!$A$1:$A$16305,'[1]NBA-Data-1980-2019'!$F$1:$F$16305,"",0)</f>
        <v/>
      </c>
      <c r="BR219" s="2" t="str" cm="1">
        <f t="array" ref="BR219">_xlfn.XLOOKUP($A219&amp;BR$5,'[1]NBA-Data-1980-2019'!$B$1:$B$16305&amp;'[1]NBA-Data-1980-2019'!$A$1:$A$16305,'[1]NBA-Data-1980-2019'!$F$1:$F$16305,"",0)</f>
        <v/>
      </c>
      <c r="BS219" s="2" t="str" cm="1">
        <f t="array" ref="BS219">_xlfn.XLOOKUP($A219&amp;BS$5,'[1]NBA-Data-1980-2019'!$B$1:$B$16305&amp;'[1]NBA-Data-1980-2019'!$A$1:$A$16305,'[1]NBA-Data-1980-2019'!$F$1:$F$16305,"",0)</f>
        <v/>
      </c>
      <c r="BT219" s="2" t="str" cm="1">
        <f t="array" ref="BT219">_xlfn.XLOOKUP($A219&amp;BT$5,'[1]NBA-Data-1980-2019'!$B$1:$B$16305&amp;'[1]NBA-Data-1980-2019'!$A$1:$A$16305,'[1]NBA-Data-1980-2019'!$F$1:$F$16305,"",0)</f>
        <v/>
      </c>
      <c r="BU219" s="2" t="str" cm="1">
        <f t="array" ref="BU219">_xlfn.XLOOKUP($A219&amp;BU$5,'[1]NBA-Data-1980-2019'!$B$1:$B$16305&amp;'[1]NBA-Data-1980-2019'!$A$1:$A$16305,'[1]NBA-Data-1980-2019'!$F$1:$F$16305,"",0)</f>
        <v/>
      </c>
      <c r="BV219" s="2" t="str" cm="1">
        <f t="array" ref="BV219">_xlfn.XLOOKUP($A219&amp;BV$5,'[1]NBA-Data-1980-2019'!$B$1:$B$16305&amp;'[1]NBA-Data-1980-2019'!$A$1:$A$16305,'[1]NBA-Data-1980-2019'!$F$1:$F$16305,"",0)</f>
        <v/>
      </c>
      <c r="BW219" s="2" cm="1">
        <f t="array" ref="BW219">_xlfn.XLOOKUP($A219&amp;BW$5,'[1]NBA-Data-1980-2019'!$B$1:$B$16305&amp;'[1]NBA-Data-1980-2019'!$A$1:$A$16305,'[1]NBA-Data-1980-2019'!$F$1:$F$16305,"",0)</f>
        <v>16.8</v>
      </c>
      <c r="BX219" s="2" cm="1">
        <f t="array" ref="BX219">_xlfn.XLOOKUP($A219&amp;BX$5,'[1]NBA-Data-1980-2019'!$B$1:$B$16305&amp;'[1]NBA-Data-1980-2019'!$A$1:$A$16305,'[1]NBA-Data-1980-2019'!$F$1:$F$16305,"",0)</f>
        <v>18.899999999999999</v>
      </c>
      <c r="BY219" s="2" cm="1">
        <f t="array" ref="BY219">_xlfn.XLOOKUP($A219&amp;BY$5,'[1]NBA-Data-1980-2019'!$B$1:$B$16305&amp;'[1]NBA-Data-1980-2019'!$A$1:$A$16305,'[1]NBA-Data-1980-2019'!$F$1:$F$16305,"",0)</f>
        <v>13.7</v>
      </c>
      <c r="BZ219" s="2" cm="1">
        <f t="array" ref="BZ219">_xlfn.XLOOKUP($A219&amp;BZ$5,'[1]NBA-Data-1980-2019'!$B$1:$B$16305&amp;'[1]NBA-Data-1980-2019'!$A$1:$A$16305,'[1]NBA-Data-1980-2019'!$F$1:$F$16305,"",0)</f>
        <v>14.6</v>
      </c>
      <c r="CA219" s="2" cm="1">
        <f t="array" ref="CA219">_xlfn.XLOOKUP($A219&amp;CA$5,'[1]NBA-Data-1980-2019'!$B$1:$B$16305&amp;'[1]NBA-Data-1980-2019'!$A$1:$A$16305,'[1]NBA-Data-1980-2019'!$F$1:$F$16305,"",0)</f>
        <v>18.5</v>
      </c>
      <c r="CB219" s="2" cm="1">
        <f t="array" ref="CB219">_xlfn.XLOOKUP($A219&amp;CB$5,'[1]NBA-Data-1980-2019'!$B$1:$B$16305&amp;'[1]NBA-Data-1980-2019'!$A$1:$A$16305,'[1]NBA-Data-1980-2019'!$F$1:$F$16305,"",0)</f>
        <v>17.3</v>
      </c>
      <c r="CC219" s="2" cm="1">
        <f t="array" ref="CC219">_xlfn.XLOOKUP($A219&amp;CC$5,'[1]NBA-Data-1980-2019'!$B$1:$B$16305&amp;'[1]NBA-Data-1980-2019'!$A$1:$A$16305,'[1]NBA-Data-1980-2019'!$F$1:$F$16305,"",0)</f>
        <v>17</v>
      </c>
      <c r="CD219" s="2" cm="1">
        <f t="array" ref="CD219">_xlfn.XLOOKUP($A219&amp;CD$5,'[1]NBA-Data-1980-2019'!$B$1:$B$16305&amp;'[1]NBA-Data-1980-2019'!$A$1:$A$16305,'[1]NBA-Data-1980-2019'!$F$1:$F$16305,"",0)</f>
        <v>16.100000000000001</v>
      </c>
      <c r="CE219" s="2" cm="1">
        <f t="array" ref="CE219">_xlfn.XLOOKUP($A219&amp;CE$5,'[1]NBA-Data-1980-2019'!$B$1:$B$16305&amp;'[1]NBA-Data-1980-2019'!$A$1:$A$16305,'[1]NBA-Data-1980-2019'!$F$1:$F$16305,"",0)</f>
        <v>16.899999999999999</v>
      </c>
      <c r="CF219" s="2" cm="1">
        <f t="array" ref="CF219">_xlfn.XLOOKUP($A219&amp;CF$5,'[1]NBA-Data-1980-2019'!$B$1:$B$16305&amp;'[1]NBA-Data-1980-2019'!$A$1:$A$16305,'[1]NBA-Data-1980-2019'!$F$1:$F$16305,"",0)</f>
        <v>16.600000000000001</v>
      </c>
      <c r="CG219" s="2" cm="1">
        <f t="array" ref="CG219">_xlfn.XLOOKUP($A219&amp;CG$5,'[1]NBA-Data-1980-2019'!$B$1:$B$16305&amp;'[1]NBA-Data-1980-2019'!$A$1:$A$16305,'[1]NBA-Data-1980-2019'!$F$1:$F$16305,"",0)</f>
        <v>15.9</v>
      </c>
      <c r="CH219" s="2" cm="1">
        <f t="array" ref="CH219">_xlfn.XLOOKUP($A219&amp;CH$5,'[1]NBA-Data-1980-2019'!$B$1:$B$16305&amp;'[1]NBA-Data-1980-2019'!$A$1:$A$16305,'[1]NBA-Data-1980-2019'!$F$1:$F$16305,"",0)</f>
        <v>19.399999999999999</v>
      </c>
      <c r="CI219" s="2" cm="1">
        <f t="array" ref="CI219">_xlfn.XLOOKUP($A219&amp;CI$5,'[1]NBA-Data-1980-2019'!$B$1:$B$16305&amp;'[1]NBA-Data-1980-2019'!$A$1:$A$16305,'[1]NBA-Data-1980-2019'!$F$1:$F$16305,"",0)</f>
        <v>9.1999999999999993</v>
      </c>
      <c r="CJ219" s="2" cm="1">
        <f t="array" ref="CJ219">_xlfn.XLOOKUP($A219&amp;CJ$5,'[1]NBA-Data-1980-2019'!$B$1:$B$16305&amp;'[1]NBA-Data-1980-2019'!$A$1:$A$16305,'[1]NBA-Data-1980-2019'!$F$1:$F$16305,"",0)</f>
        <v>10.9</v>
      </c>
      <c r="CK219" s="2" t="str" cm="1">
        <f t="array" ref="CK219">_xlfn.XLOOKUP($A219&amp;CK$5,'[1]NBA-Data-1980-2019'!$B$1:$B$16305&amp;'[1]NBA-Data-1980-2019'!$A$1:$A$16305,'[1]NBA-Data-1980-2019'!$F$1:$F$16305,"",0)</f>
        <v/>
      </c>
      <c r="CL219" s="2" t="str" cm="1">
        <f t="array" ref="CL219">_xlfn.XLOOKUP($A219&amp;CL$5,'[1]NBA-Data-1980-2019'!$B$1:$B$16305&amp;'[1]NBA-Data-1980-2019'!$A$1:$A$16305,'[1]NBA-Data-1980-2019'!$F$1:$F$16305,"",0)</f>
        <v/>
      </c>
      <c r="CM219" s="2" t="str" cm="1">
        <f t="array" ref="CM219">_xlfn.XLOOKUP($A219&amp;CM$5,'[1]NBA-Data-1980-2019'!$B$1:$B$16305&amp;'[1]NBA-Data-1980-2019'!$A$1:$A$16305,'[1]NBA-Data-1980-2019'!$F$1:$F$16305,"",0)</f>
        <v/>
      </c>
      <c r="CN219" s="2" t="str" cm="1">
        <f t="array" ref="CN219">_xlfn.XLOOKUP($A219&amp;CN$5,'[1]NBA-Data-1980-2019'!$B$1:$B$16305&amp;'[1]NBA-Data-1980-2019'!$A$1:$A$16305,'[1]NBA-Data-1980-2019'!$F$1:$F$16305,"",0)</f>
        <v/>
      </c>
      <c r="CO219" s="2" t="str" cm="1">
        <f t="array" ref="CO219">_xlfn.XLOOKUP($A219&amp;CO$5,'[1]NBA-Data-1980-2019'!$B$1:$B$16305&amp;'[1]NBA-Data-1980-2019'!$A$1:$A$16305,'[1]NBA-Data-1980-2019'!$F$1:$F$16305,"",0)</f>
        <v/>
      </c>
      <c r="CP219" s="2" t="str" cm="1">
        <f t="array" ref="CP219">_xlfn.XLOOKUP($A219&amp;CP$5,'[1]NBA-Data-1980-2019'!$B$1:$B$16305&amp;'[1]NBA-Data-1980-2019'!$A$1:$A$16305,'[1]NBA-Data-1980-2019'!$F$1:$F$16305,"",0)</f>
        <v/>
      </c>
      <c r="CQ219" s="2" t="str" cm="1">
        <f t="array" ref="CQ219">_xlfn.XLOOKUP($A219&amp;CQ$5,'[1]NBA-Data-1980-2019'!$B$1:$B$16305&amp;'[1]NBA-Data-1980-2019'!$A$1:$A$16305,'[1]NBA-Data-1980-2019'!$F$1:$F$16305,"",0)</f>
        <v/>
      </c>
      <c r="CR219" s="2" t="str" cm="1">
        <f t="array" ref="CR219">_xlfn.XLOOKUP($A219&amp;CR$5,'[1]NBA-Data-1980-2019'!$B$1:$B$16305&amp;'[1]NBA-Data-1980-2019'!$A$1:$A$16305,'[1]NBA-Data-1980-2019'!$F$1:$F$16305,"",0)</f>
        <v/>
      </c>
      <c r="CS219" s="2" t="str" cm="1">
        <f t="array" ref="CS219">_xlfn.XLOOKUP($A219&amp;CS$5,'[1]NBA-Data-1980-2019'!$B$1:$B$16305&amp;'[1]NBA-Data-1980-2019'!$A$1:$A$16305,'[1]NBA-Data-1980-2019'!$F$1:$F$16305,"",0)</f>
        <v/>
      </c>
      <c r="CU219" s="2" t="str">
        <f>_xlfn.XLOOKUP($A219,TEAMS!$G$1:$G$839,TEAMS!$H$1:$H$839,"",0)</f>
        <v>PF</v>
      </c>
      <c r="CV219" s="2" t="str">
        <f>_xlfn.XLOOKUP($CU219,DASHBOARD!$B$22:$B$27,DASHBOARD!$C$22:$C$27,"",0)</f>
        <v>FORWARD</v>
      </c>
      <c r="CY219" s="63">
        <f>SUMIFS('[1]NBA-Data-1980-2019'!$G$1:$G$16305,'[1]NBA-Data-1980-2019'!$B$1:$B$16305,$A219,'[1]NBA-Data-1980-2019'!$A$1:$A$16305,CY$9)</f>
        <v>0</v>
      </c>
      <c r="CZ219" s="63">
        <f>SUMIFS('[1]NBA-Data-1980-2019'!$G$1:$G$16305,'[1]NBA-Data-1980-2019'!$B$1:$B$16305,$A219,'[1]NBA-Data-1980-2019'!$A$1:$A$16305,CZ$9)</f>
        <v>0</v>
      </c>
      <c r="DA219" s="63">
        <f>SUMIFS('[1]NBA-Data-1980-2019'!$G$1:$G$16305,'[1]NBA-Data-1980-2019'!$B$1:$B$16305,$A219,'[1]NBA-Data-1980-2019'!$A$1:$A$16305,DA$9)</f>
        <v>0</v>
      </c>
      <c r="DB219" s="63">
        <f>SUMIFS('[1]NBA-Data-1980-2019'!$G$1:$G$16305,'[1]NBA-Data-1980-2019'!$B$1:$B$16305,$A219,'[1]NBA-Data-1980-2019'!$A$1:$A$16305,DB$9)</f>
        <v>0</v>
      </c>
      <c r="DC219" s="63">
        <f>SUMIFS('[1]NBA-Data-1980-2019'!$G$1:$G$16305,'[1]NBA-Data-1980-2019'!$B$1:$B$16305,$A219,'[1]NBA-Data-1980-2019'!$A$1:$A$16305,DC$9)</f>
        <v>0</v>
      </c>
      <c r="DD219" s="63">
        <f>SUMIFS('[1]NBA-Data-1980-2019'!$G$1:$G$16305,'[1]NBA-Data-1980-2019'!$B$1:$B$16305,$A219,'[1]NBA-Data-1980-2019'!$A$1:$A$16305,DD$9)</f>
        <v>0</v>
      </c>
      <c r="DE219" s="63">
        <f>SUMIFS('[1]NBA-Data-1980-2019'!$G$1:$G$16305,'[1]NBA-Data-1980-2019'!$B$1:$B$16305,$A219,'[1]NBA-Data-1980-2019'!$A$1:$A$16305,DE$9)</f>
        <v>0</v>
      </c>
      <c r="DF219" s="63">
        <f>SUMIFS('[1]NBA-Data-1980-2019'!$G$1:$G$16305,'[1]NBA-Data-1980-2019'!$B$1:$B$16305,$A219,'[1]NBA-Data-1980-2019'!$A$1:$A$16305,DF$9)</f>
        <v>0</v>
      </c>
      <c r="DG219" s="63">
        <f>SUMIFS('[1]NBA-Data-1980-2019'!$G$1:$G$16305,'[1]NBA-Data-1980-2019'!$B$1:$B$16305,$A219,'[1]NBA-Data-1980-2019'!$A$1:$A$16305,DG$9)</f>
        <v>0</v>
      </c>
      <c r="DH219" s="63">
        <f>SUMIFS('[1]NBA-Data-1980-2019'!$G$1:$G$16305,'[1]NBA-Data-1980-2019'!$B$1:$B$16305,$A219,'[1]NBA-Data-1980-2019'!$A$1:$A$16305,DH$9)</f>
        <v>2445480</v>
      </c>
      <c r="DI219" s="63">
        <f>SUMIFS('[1]NBA-Data-1980-2019'!$G$1:$G$16305,'[1]NBA-Data-1980-2019'!$B$1:$B$16305,$A219,'[1]NBA-Data-1980-2019'!$A$1:$A$16305,DI$9)</f>
        <v>2628960</v>
      </c>
      <c r="DJ219" s="63">
        <f>SUMIFS('[1]NBA-Data-1980-2019'!$G$1:$G$16305,'[1]NBA-Data-1980-2019'!$B$1:$B$16305,$A219,'[1]NBA-Data-1980-2019'!$A$1:$A$16305,DJ$9)</f>
        <v>2812320</v>
      </c>
      <c r="DK219" s="63">
        <f>SUMIFS('[1]NBA-Data-1980-2019'!$G$1:$G$16305,'[1]NBA-Data-1980-2019'!$B$1:$B$16305,$A219,'[1]NBA-Data-1980-2019'!$A$1:$A$16305,DK$9)</f>
        <v>3557585</v>
      </c>
      <c r="DL219" s="63">
        <f>SUMIFS('[1]NBA-Data-1980-2019'!$G$1:$G$16305,'[1]NBA-Data-1980-2019'!$B$1:$B$16305,$A219,'[1]NBA-Data-1980-2019'!$A$1:$A$16305,DL$9)</f>
        <v>9963596</v>
      </c>
      <c r="DM219" s="63">
        <f>SUMIFS('[1]NBA-Data-1980-2019'!$G$1:$G$16305,'[1]NBA-Data-1980-2019'!$B$1:$B$16305,$A219,'[1]NBA-Data-1980-2019'!$A$1:$A$16305,DM$9)</f>
        <v>10548596</v>
      </c>
      <c r="DN219" s="63">
        <f>SUMIFS('[1]NBA-Data-1980-2019'!$G$1:$G$16305,'[1]NBA-Data-1980-2019'!$B$1:$B$16305,$A219,'[1]NBA-Data-1980-2019'!$A$1:$A$16305,DN$9)</f>
        <v>11465333</v>
      </c>
      <c r="DO219" s="63">
        <f>SUMIFS('[1]NBA-Data-1980-2019'!$G$1:$G$16305,'[1]NBA-Data-1980-2019'!$B$1:$B$16305,$A219,'[1]NBA-Data-1980-2019'!$A$1:$A$16305,DO$9)</f>
        <v>12348596</v>
      </c>
      <c r="DP219" s="63">
        <f>SUMIFS('[1]NBA-Data-1980-2019'!$G$1:$G$16305,'[1]NBA-Data-1980-2019'!$B$1:$B$16305,$A219,'[1]NBA-Data-1980-2019'!$A$1:$A$16305,DP$9)</f>
        <v>13248596</v>
      </c>
      <c r="DQ219" s="63">
        <f>SUMIFS('[1]NBA-Data-1980-2019'!$G$1:$G$16305,'[1]NBA-Data-1980-2019'!$B$1:$B$16305,$A219,'[1]NBA-Data-1980-2019'!$A$1:$A$16305,DQ$9)</f>
        <v>14148596</v>
      </c>
      <c r="DR219" s="63">
        <f>SUMIFS('[1]NBA-Data-1980-2019'!$G$1:$G$16305,'[1]NBA-Data-1980-2019'!$B$1:$B$16305,$A219,'[1]NBA-Data-1980-2019'!$A$1:$A$16305,DR$9)</f>
        <v>7500000</v>
      </c>
      <c r="DS219" s="63">
        <f>SUMIFS('[1]NBA-Data-1980-2019'!$G$1:$G$16305,'[1]NBA-Data-1980-2019'!$B$1:$B$16305,$A219,'[1]NBA-Data-1980-2019'!$A$1:$A$16305,DS$9)</f>
        <v>8200000</v>
      </c>
      <c r="DT219" s="63">
        <f>SUMIFS('[1]NBA-Data-1980-2019'!$G$1:$G$16305,'[1]NBA-Data-1980-2019'!$B$1:$B$16305,$A219,'[1]NBA-Data-1980-2019'!$A$1:$A$16305,DT$9)</f>
        <v>8900000</v>
      </c>
      <c r="DU219" s="63">
        <f>SUMIFS('[1]NBA-Data-1980-2019'!$G$1:$G$16305,'[1]NBA-Data-1980-2019'!$B$1:$B$16305,$A219,'[1]NBA-Data-1980-2019'!$A$1:$A$16305,DU$9)</f>
        <v>8200000</v>
      </c>
      <c r="DV219" s="63">
        <f>SUMIFS('[1]NBA-Data-1980-2019'!$G$1:$G$16305,'[1]NBA-Data-1980-2019'!$B$1:$B$16305,$A219,'[1]NBA-Data-1980-2019'!$A$1:$A$16305,DV$9)</f>
        <v>0</v>
      </c>
      <c r="DW219" s="63">
        <f>SUMIFS('[1]NBA-Data-1980-2019'!$G$1:$G$16305,'[1]NBA-Data-1980-2019'!$B$1:$B$16305,$A219,'[1]NBA-Data-1980-2019'!$A$1:$A$16305,DW$9)</f>
        <v>0</v>
      </c>
      <c r="DX219" s="63">
        <f>SUMIFS('[1]NBA-Data-1980-2019'!$G$1:$G$16305,'[1]NBA-Data-1980-2019'!$B$1:$B$16305,$A219,'[1]NBA-Data-1980-2019'!$A$1:$A$16305,DX$9)</f>
        <v>0</v>
      </c>
      <c r="DY219" s="63">
        <f>SUMIFS('[1]NBA-Data-1980-2019'!$G$1:$G$16305,'[1]NBA-Data-1980-2019'!$B$1:$B$16305,$A219,'[1]NBA-Data-1980-2019'!$A$1:$A$16305,DY$9)</f>
        <v>0</v>
      </c>
      <c r="DZ219" s="63">
        <f>SUMIFS('[1]NBA-Data-1980-2019'!$G$1:$G$16305,'[1]NBA-Data-1980-2019'!$B$1:$B$16305,$A219,'[1]NBA-Data-1980-2019'!$A$1:$A$16305,DZ$9)</f>
        <v>0</v>
      </c>
      <c r="EA219" s="63">
        <f>SUMIFS('[1]NBA-Data-1980-2019'!$G$1:$G$16305,'[1]NBA-Data-1980-2019'!$B$1:$B$16305,$A219,'[1]NBA-Data-1980-2019'!$A$1:$A$16305,EA$9)</f>
        <v>0</v>
      </c>
      <c r="EB219" s="63">
        <f>SUMIFS('[1]NBA-Data-1980-2019'!$G$1:$G$16305,'[1]NBA-Data-1980-2019'!$B$1:$B$16305,$A219,'[1]NBA-Data-1980-2019'!$A$1:$A$16305,EB$9)</f>
        <v>0</v>
      </c>
      <c r="EC219" s="63">
        <f>SUMIFS('[1]NBA-Data-1980-2019'!$G$1:$G$16305,'[1]NBA-Data-1980-2019'!$B$1:$B$16305,$A219,'[1]NBA-Data-1980-2019'!$A$1:$A$16305,EC$9)</f>
        <v>0</v>
      </c>
      <c r="ED219" s="63">
        <f>SUMIFS('[1]NBA-Data-1980-2019'!$G$1:$G$16305,'[1]NBA-Data-1980-2019'!$B$1:$B$16305,$A219,'[1]NBA-Data-1980-2019'!$A$1:$A$16305,ED$9)</f>
        <v>0</v>
      </c>
      <c r="EH219" s="2" t="s">
        <v>1485</v>
      </c>
    </row>
    <row r="220" spans="1:165" x14ac:dyDescent="0.2">
      <c r="A220" s="2" t="s">
        <v>1111</v>
      </c>
      <c r="B220" s="2" t="str" cm="1">
        <f t="array" ref="B220">_xlfn.XLOOKUP($A220&amp;B$5,'[1]NBA-Data-1980-2019'!$B$1:$B$16305&amp;'[1]NBA-Data-1980-2019'!$A$1:$A$16305,'[1]NBA-Data-1980-2019'!$D$1:$D$16305,"",0)</f>
        <v>TOT</v>
      </c>
      <c r="C220" s="2" t="str" cm="1">
        <f t="array" ref="C220">_xlfn.XLOOKUP($A220&amp;C$5,'[1]NBA-Data-1980-2019'!$B$1:$B$16305&amp;'[1]NBA-Data-1980-2019'!$A$1:$A$16305,'[1]NBA-Data-1980-2019'!$D$1:$D$16305,"",0)</f>
        <v/>
      </c>
      <c r="D220" s="2" t="str" cm="1">
        <f t="array" ref="D220">_xlfn.XLOOKUP($A220&amp;D$5,'[1]NBA-Data-1980-2019'!$B$1:$B$16305&amp;'[1]NBA-Data-1980-2019'!$A$1:$A$16305,'[1]NBA-Data-1980-2019'!$D$1:$D$16305,"",0)</f>
        <v>WSB</v>
      </c>
      <c r="E220" s="2" t="str" cm="1">
        <f t="array" ref="E220">_xlfn.XLOOKUP($A220&amp;E$5,'[1]NBA-Data-1980-2019'!$B$1:$B$16305&amp;'[1]NBA-Data-1980-2019'!$A$1:$A$16305,'[1]NBA-Data-1980-2019'!$D$1:$D$16305,"",0)</f>
        <v>HOU</v>
      </c>
      <c r="F220" s="2" t="str" cm="1">
        <f t="array" ref="F220">_xlfn.XLOOKUP($A220&amp;F$5,'[1]NBA-Data-1980-2019'!$B$1:$B$16305&amp;'[1]NBA-Data-1980-2019'!$A$1:$A$16305,'[1]NBA-Data-1980-2019'!$D$1:$D$16305,"",0)</f>
        <v/>
      </c>
      <c r="G220" s="2" t="str" cm="1">
        <f t="array" ref="G220">_xlfn.XLOOKUP($A220&amp;G$5,'[1]NBA-Data-1980-2019'!$B$1:$B$16305&amp;'[1]NBA-Data-1980-2019'!$A$1:$A$16305,'[1]NBA-Data-1980-2019'!$D$1:$D$16305,"",0)</f>
        <v/>
      </c>
      <c r="H220" s="2" t="str" cm="1">
        <f t="array" ref="H220">_xlfn.XLOOKUP($A220&amp;H$5,'[1]NBA-Data-1980-2019'!$B$1:$B$16305&amp;'[1]NBA-Data-1980-2019'!$A$1:$A$16305,'[1]NBA-Data-1980-2019'!$D$1:$D$16305,"",0)</f>
        <v/>
      </c>
      <c r="I220" s="2" t="str" cm="1">
        <f t="array" ref="I220">_xlfn.XLOOKUP($A220&amp;I$5,'[1]NBA-Data-1980-2019'!$B$1:$B$16305&amp;'[1]NBA-Data-1980-2019'!$A$1:$A$16305,'[1]NBA-Data-1980-2019'!$D$1:$D$16305,"",0)</f>
        <v>VAN</v>
      </c>
      <c r="J220" s="2" t="str" cm="1">
        <f t="array" ref="J220">_xlfn.XLOOKUP($A220&amp;J$5,'[1]NBA-Data-1980-2019'!$B$1:$B$16305&amp;'[1]NBA-Data-1980-2019'!$A$1:$A$16305,'[1]NBA-Data-1980-2019'!$D$1:$D$16305,"",0)</f>
        <v/>
      </c>
      <c r="K220" s="2" t="str" cm="1">
        <f t="array" ref="K220">_xlfn.XLOOKUP($A220&amp;K$5,'[1]NBA-Data-1980-2019'!$B$1:$B$16305&amp;'[1]NBA-Data-1980-2019'!$A$1:$A$16305,'[1]NBA-Data-1980-2019'!$D$1:$D$16305,"",0)</f>
        <v/>
      </c>
      <c r="L220" s="2" t="str" cm="1">
        <f t="array" ref="L220">_xlfn.XLOOKUP($A220&amp;L$5,'[1]NBA-Data-1980-2019'!$B$1:$B$16305&amp;'[1]NBA-Data-1980-2019'!$A$1:$A$16305,'[1]NBA-Data-1980-2019'!$D$1:$D$16305,"",0)</f>
        <v>TOT</v>
      </c>
      <c r="M220" s="2" t="str" cm="1">
        <f t="array" ref="M220">_xlfn.XLOOKUP($A220&amp;M$5,'[1]NBA-Data-1980-2019'!$B$1:$B$16305&amp;'[1]NBA-Data-1980-2019'!$A$1:$A$16305,'[1]NBA-Data-1980-2019'!$D$1:$D$16305,"",0)</f>
        <v>NYK</v>
      </c>
      <c r="N220" s="2" t="str" cm="1">
        <f t="array" ref="N220">_xlfn.XLOOKUP($A220&amp;N$5,'[1]NBA-Data-1980-2019'!$B$1:$B$16305&amp;'[1]NBA-Data-1980-2019'!$A$1:$A$16305,'[1]NBA-Data-1980-2019'!$D$1:$D$16305,"",0)</f>
        <v/>
      </c>
      <c r="O220" s="2" t="str" cm="1">
        <f t="array" ref="O220">_xlfn.XLOOKUP($A220&amp;O$5,'[1]NBA-Data-1980-2019'!$B$1:$B$16305&amp;'[1]NBA-Data-1980-2019'!$A$1:$A$16305,'[1]NBA-Data-1980-2019'!$D$1:$D$16305,"",0)</f>
        <v/>
      </c>
      <c r="P220" s="2" t="str" cm="1">
        <f t="array" ref="P220">_xlfn.XLOOKUP($A220&amp;P$5,'[1]NBA-Data-1980-2019'!$B$1:$B$16305&amp;'[1]NBA-Data-1980-2019'!$A$1:$A$16305,'[1]NBA-Data-1980-2019'!$D$1:$D$16305,"",0)</f>
        <v/>
      </c>
      <c r="Q220" s="2" t="str" cm="1">
        <f t="array" ref="Q220">_xlfn.XLOOKUP($A220&amp;Q$5,'[1]NBA-Data-1980-2019'!$B$1:$B$16305&amp;'[1]NBA-Data-1980-2019'!$A$1:$A$16305,'[1]NBA-Data-1980-2019'!$D$1:$D$16305,"",0)</f>
        <v/>
      </c>
      <c r="R220" s="2" t="str" cm="1">
        <f t="array" ref="R220">_xlfn.XLOOKUP($A220&amp;R$5,'[1]NBA-Data-1980-2019'!$B$1:$B$16305&amp;'[1]NBA-Data-1980-2019'!$A$1:$A$16305,'[1]NBA-Data-1980-2019'!$D$1:$D$16305,"",0)</f>
        <v/>
      </c>
      <c r="S220" s="2" t="str" cm="1">
        <f t="array" ref="S220">_xlfn.XLOOKUP($A220&amp;S$5,'[1]NBA-Data-1980-2019'!$B$1:$B$16305&amp;'[1]NBA-Data-1980-2019'!$A$1:$A$16305,'[1]NBA-Data-1980-2019'!$D$1:$D$16305,"",0)</f>
        <v/>
      </c>
      <c r="T220" s="2" t="str" cm="1">
        <f t="array" ref="T220">_xlfn.XLOOKUP($A220&amp;T$5,'[1]NBA-Data-1980-2019'!$B$1:$B$16305&amp;'[1]NBA-Data-1980-2019'!$A$1:$A$16305,'[1]NBA-Data-1980-2019'!$D$1:$D$16305,"",0)</f>
        <v/>
      </c>
      <c r="U220" s="2" t="str" cm="1">
        <f t="array" ref="U220">_xlfn.XLOOKUP($A220&amp;U$5,'[1]NBA-Data-1980-2019'!$B$1:$B$16305&amp;'[1]NBA-Data-1980-2019'!$A$1:$A$16305,'[1]NBA-Data-1980-2019'!$D$1:$D$16305,"",0)</f>
        <v/>
      </c>
      <c r="V220" s="2" t="str" cm="1">
        <f t="array" ref="V220">_xlfn.XLOOKUP($A220&amp;V$5,'[1]NBA-Data-1980-2019'!$B$1:$B$16305&amp;'[1]NBA-Data-1980-2019'!$A$1:$A$16305,'[1]NBA-Data-1980-2019'!$D$1:$D$16305,"",0)</f>
        <v/>
      </c>
      <c r="W220" s="2" t="str" cm="1">
        <f t="array" ref="W220">_xlfn.XLOOKUP($A220&amp;W$5,'[1]NBA-Data-1980-2019'!$B$1:$B$16305&amp;'[1]NBA-Data-1980-2019'!$A$1:$A$16305,'[1]NBA-Data-1980-2019'!$D$1:$D$16305,"",0)</f>
        <v/>
      </c>
      <c r="X220" s="2" t="str" cm="1">
        <f t="array" ref="X220">_xlfn.XLOOKUP($A220&amp;X$5,'[1]NBA-Data-1980-2019'!$B$1:$B$16305&amp;'[1]NBA-Data-1980-2019'!$A$1:$A$16305,'[1]NBA-Data-1980-2019'!$D$1:$D$16305,"",0)</f>
        <v/>
      </c>
      <c r="Y220" s="2" t="str" cm="1">
        <f t="array" ref="Y220">_xlfn.XLOOKUP($A220&amp;Y$5,'[1]NBA-Data-1980-2019'!$B$1:$B$16305&amp;'[1]NBA-Data-1980-2019'!$A$1:$A$16305,'[1]NBA-Data-1980-2019'!$D$1:$D$16305,"",0)</f>
        <v/>
      </c>
      <c r="Z220" s="2" t="str" cm="1">
        <f t="array" ref="Z220">_xlfn.XLOOKUP($A220&amp;Z$5,'[1]NBA-Data-1980-2019'!$B$1:$B$16305&amp;'[1]NBA-Data-1980-2019'!$A$1:$A$16305,'[1]NBA-Data-1980-2019'!$D$1:$D$16305,"",0)</f>
        <v/>
      </c>
      <c r="AA220" s="2" t="str" cm="1">
        <f t="array" ref="AA220">_xlfn.XLOOKUP($A220&amp;AA$5,'[1]NBA-Data-1980-2019'!$B$1:$B$16305&amp;'[1]NBA-Data-1980-2019'!$A$1:$A$16305,'[1]NBA-Data-1980-2019'!$D$1:$D$16305,"",0)</f>
        <v/>
      </c>
      <c r="AB220" s="2" t="str" cm="1">
        <f t="array" ref="AB220">_xlfn.XLOOKUP($A220&amp;AB$5,'[1]NBA-Data-1980-2019'!$B$1:$B$16305&amp;'[1]NBA-Data-1980-2019'!$A$1:$A$16305,'[1]NBA-Data-1980-2019'!$D$1:$D$16305,"",0)</f>
        <v/>
      </c>
      <c r="AC220" s="2" t="str" cm="1">
        <f t="array" ref="AC220">_xlfn.XLOOKUP($A220&amp;AC$5,'[1]NBA-Data-1980-2019'!$B$1:$B$16305&amp;'[1]NBA-Data-1980-2019'!$A$1:$A$16305,'[1]NBA-Data-1980-2019'!$D$1:$D$16305,"",0)</f>
        <v/>
      </c>
      <c r="AD220" s="2" t="str" cm="1">
        <f t="array" ref="AD220">_xlfn.XLOOKUP($A220&amp;AD$5,'[1]NBA-Data-1980-2019'!$B$1:$B$16305&amp;'[1]NBA-Data-1980-2019'!$A$1:$A$16305,'[1]NBA-Data-1980-2019'!$D$1:$D$16305,"",0)</f>
        <v/>
      </c>
      <c r="AE220" s="2" t="str" cm="1">
        <f t="array" ref="AE220">_xlfn.XLOOKUP($A220&amp;AE$5,'[1]NBA-Data-1980-2019'!$B$1:$B$16305&amp;'[1]NBA-Data-1980-2019'!$A$1:$A$16305,'[1]NBA-Data-1980-2019'!$D$1:$D$16305,"",0)</f>
        <v/>
      </c>
      <c r="AF220" s="2" t="str" cm="1">
        <f t="array" ref="AF220">_xlfn.XLOOKUP($A220&amp;AF$5,'[1]NBA-Data-1980-2019'!$B$1:$B$16305&amp;'[1]NBA-Data-1980-2019'!$A$1:$A$16305,'[1]NBA-Data-1980-2019'!$D$1:$D$16305,"",0)</f>
        <v/>
      </c>
      <c r="AG220" s="2" t="str" cm="1">
        <f t="array" ref="AG220">_xlfn.XLOOKUP($A220&amp;AG$5,'[1]NBA-Data-1980-2019'!$B$1:$B$16305&amp;'[1]NBA-Data-1980-2019'!$A$1:$A$16305,'[1]NBA-Data-1980-2019'!$D$1:$D$16305,"",0)</f>
        <v/>
      </c>
      <c r="AH220" s="2" cm="1">
        <f t="array" ref="AH220">_xlfn.XLOOKUP($A220&amp;AH$5,'[1]NBA-Data-1980-2019'!$B$1:$B$16305&amp;'[1]NBA-Data-1980-2019'!$A$1:$A$16305,'[1]NBA-Data-1980-2019'!$H$1:$H$16305,"",0)</f>
        <v>424.8</v>
      </c>
      <c r="AI220" s="2" t="str" cm="1">
        <f t="array" ref="AI220">_xlfn.XLOOKUP($A220&amp;AI$5,'[1]NBA-Data-1980-2019'!$B$1:$B$16305&amp;'[1]NBA-Data-1980-2019'!$A$1:$A$16305,'[1]NBA-Data-1980-2019'!$H$1:$H$16305,"",0)</f>
        <v/>
      </c>
      <c r="AJ220" s="2" cm="1">
        <f t="array" ref="AJ220">_xlfn.XLOOKUP($A220&amp;AJ$5,'[1]NBA-Data-1980-2019'!$B$1:$B$16305&amp;'[1]NBA-Data-1980-2019'!$A$1:$A$16305,'[1]NBA-Data-1980-2019'!$H$1:$H$16305,"",0)</f>
        <v>33.200000000000003</v>
      </c>
      <c r="AK220" s="2" cm="1">
        <f t="array" ref="AK220">_xlfn.XLOOKUP($A220&amp;AK$5,'[1]NBA-Data-1980-2019'!$B$1:$B$16305&amp;'[1]NBA-Data-1980-2019'!$A$1:$A$16305,'[1]NBA-Data-1980-2019'!$H$1:$H$16305,"",0)</f>
        <v>55.199999999999996</v>
      </c>
      <c r="AL220" s="2" t="str" cm="1">
        <f t="array" ref="AL220">_xlfn.XLOOKUP($A220&amp;AL$5,'[1]NBA-Data-1980-2019'!$B$1:$B$16305&amp;'[1]NBA-Data-1980-2019'!$A$1:$A$16305,'[1]NBA-Data-1980-2019'!$H$1:$H$16305,"",0)</f>
        <v/>
      </c>
      <c r="AM220" s="2" t="str" cm="1">
        <f t="array" ref="AM220">_xlfn.XLOOKUP($A220&amp;AM$5,'[1]NBA-Data-1980-2019'!$B$1:$B$16305&amp;'[1]NBA-Data-1980-2019'!$A$1:$A$16305,'[1]NBA-Data-1980-2019'!$H$1:$H$16305,"",0)</f>
        <v/>
      </c>
      <c r="AN220" s="2" t="str" cm="1">
        <f t="array" ref="AN220">_xlfn.XLOOKUP($A220&amp;AN$5,'[1]NBA-Data-1980-2019'!$B$1:$B$16305&amp;'[1]NBA-Data-1980-2019'!$A$1:$A$16305,'[1]NBA-Data-1980-2019'!$H$1:$H$16305,"",0)</f>
        <v/>
      </c>
      <c r="AO220" s="2" cm="1">
        <f t="array" ref="AO220">_xlfn.XLOOKUP($A220&amp;AO$5,'[1]NBA-Data-1980-2019'!$B$1:$B$16305&amp;'[1]NBA-Data-1980-2019'!$A$1:$A$16305,'[1]NBA-Data-1980-2019'!$H$1:$H$16305,"",0)</f>
        <v>40.799999999999997</v>
      </c>
      <c r="AP220" s="2" t="str" cm="1">
        <f t="array" ref="AP220">_xlfn.XLOOKUP($A220&amp;AP$5,'[1]NBA-Data-1980-2019'!$B$1:$B$16305&amp;'[1]NBA-Data-1980-2019'!$A$1:$A$16305,'[1]NBA-Data-1980-2019'!$H$1:$H$16305,"",0)</f>
        <v/>
      </c>
      <c r="AQ220" s="2" t="str" cm="1">
        <f t="array" ref="AQ220">_xlfn.XLOOKUP($A220&amp;AQ$5,'[1]NBA-Data-1980-2019'!$B$1:$B$16305&amp;'[1]NBA-Data-1980-2019'!$A$1:$A$16305,'[1]NBA-Data-1980-2019'!$H$1:$H$16305,"",0)</f>
        <v/>
      </c>
      <c r="AR220" s="2" cm="1">
        <f t="array" ref="AR220">_xlfn.XLOOKUP($A220&amp;AR$5,'[1]NBA-Data-1980-2019'!$B$1:$B$16305&amp;'[1]NBA-Data-1980-2019'!$A$1:$A$16305,'[1]NBA-Data-1980-2019'!$H$1:$H$16305,"",0)</f>
        <v>632.40000000000009</v>
      </c>
      <c r="AS220" s="2" cm="1">
        <f t="array" ref="AS220">_xlfn.XLOOKUP($A220&amp;AS$5,'[1]NBA-Data-1980-2019'!$B$1:$B$16305&amp;'[1]NBA-Data-1980-2019'!$A$1:$A$16305,'[1]NBA-Data-1980-2019'!$H$1:$H$16305,"",0)</f>
        <v>10</v>
      </c>
      <c r="AT220" s="2" t="str" cm="1">
        <f t="array" ref="AT220">_xlfn.XLOOKUP($A220&amp;AT$5,'[1]NBA-Data-1980-2019'!$B$1:$B$16305&amp;'[1]NBA-Data-1980-2019'!$A$1:$A$16305,'[1]NBA-Data-1980-2019'!$H$1:$H$16305,"",0)</f>
        <v/>
      </c>
      <c r="AU220" s="2" t="str" cm="1">
        <f t="array" ref="AU220">_xlfn.XLOOKUP($A220&amp;AU$5,'[1]NBA-Data-1980-2019'!$B$1:$B$16305&amp;'[1]NBA-Data-1980-2019'!$A$1:$A$16305,'[1]NBA-Data-1980-2019'!$H$1:$H$16305,"",0)</f>
        <v/>
      </c>
      <c r="AV220" s="2" t="str" cm="1">
        <f t="array" ref="AV220">_xlfn.XLOOKUP($A220&amp;AV$5,'[1]NBA-Data-1980-2019'!$B$1:$B$16305&amp;'[1]NBA-Data-1980-2019'!$A$1:$A$16305,'[1]NBA-Data-1980-2019'!$H$1:$H$16305,"",0)</f>
        <v/>
      </c>
      <c r="AW220" s="2" t="str" cm="1">
        <f t="array" ref="AW220">_xlfn.XLOOKUP($A220&amp;AW$5,'[1]NBA-Data-1980-2019'!$B$1:$B$16305&amp;'[1]NBA-Data-1980-2019'!$A$1:$A$16305,'[1]NBA-Data-1980-2019'!$H$1:$H$16305,"",0)</f>
        <v/>
      </c>
      <c r="AX220" s="2" t="str" cm="1">
        <f t="array" ref="AX220">_xlfn.XLOOKUP($A220&amp;AX$5,'[1]NBA-Data-1980-2019'!$B$1:$B$16305&amp;'[1]NBA-Data-1980-2019'!$A$1:$A$16305,'[1]NBA-Data-1980-2019'!$H$1:$H$16305,"",0)</f>
        <v/>
      </c>
      <c r="AY220" s="2" t="str" cm="1">
        <f t="array" ref="AY220">_xlfn.XLOOKUP($A220&amp;AY$5,'[1]NBA-Data-1980-2019'!$B$1:$B$16305&amp;'[1]NBA-Data-1980-2019'!$A$1:$A$16305,'[1]NBA-Data-1980-2019'!$H$1:$H$16305,"",0)</f>
        <v/>
      </c>
      <c r="AZ220" s="2" t="str" cm="1">
        <f t="array" ref="AZ220">_xlfn.XLOOKUP($A220&amp;AZ$5,'[1]NBA-Data-1980-2019'!$B$1:$B$16305&amp;'[1]NBA-Data-1980-2019'!$A$1:$A$16305,'[1]NBA-Data-1980-2019'!$H$1:$H$16305,"",0)</f>
        <v/>
      </c>
      <c r="BA220" s="2" t="str" cm="1">
        <f t="array" ref="BA220">_xlfn.XLOOKUP($A220&amp;BA$5,'[1]NBA-Data-1980-2019'!$B$1:$B$16305&amp;'[1]NBA-Data-1980-2019'!$A$1:$A$16305,'[1]NBA-Data-1980-2019'!$H$1:$H$16305,"",0)</f>
        <v/>
      </c>
      <c r="BB220" s="2" t="str" cm="1">
        <f t="array" ref="BB220">_xlfn.XLOOKUP($A220&amp;BB$5,'[1]NBA-Data-1980-2019'!$B$1:$B$16305&amp;'[1]NBA-Data-1980-2019'!$A$1:$A$16305,'[1]NBA-Data-1980-2019'!$H$1:$H$16305,"",0)</f>
        <v/>
      </c>
      <c r="BC220" s="2" t="str" cm="1">
        <f t="array" ref="BC220">_xlfn.XLOOKUP($A220&amp;BC$5,'[1]NBA-Data-1980-2019'!$B$1:$B$16305&amp;'[1]NBA-Data-1980-2019'!$A$1:$A$16305,'[1]NBA-Data-1980-2019'!$H$1:$H$16305,"",0)</f>
        <v/>
      </c>
      <c r="BD220" s="2" t="str" cm="1">
        <f t="array" ref="BD220">_xlfn.XLOOKUP($A220&amp;BD$5,'[1]NBA-Data-1980-2019'!$B$1:$B$16305&amp;'[1]NBA-Data-1980-2019'!$A$1:$A$16305,'[1]NBA-Data-1980-2019'!$H$1:$H$16305,"",0)</f>
        <v/>
      </c>
      <c r="BE220" s="2" t="str" cm="1">
        <f t="array" ref="BE220">_xlfn.XLOOKUP($A220&amp;BE$5,'[1]NBA-Data-1980-2019'!$B$1:$B$16305&amp;'[1]NBA-Data-1980-2019'!$A$1:$A$16305,'[1]NBA-Data-1980-2019'!$H$1:$H$16305,"",0)</f>
        <v/>
      </c>
      <c r="BF220" s="2" t="str" cm="1">
        <f t="array" ref="BF220">_xlfn.XLOOKUP($A220&amp;BF$5,'[1]NBA-Data-1980-2019'!$B$1:$B$16305&amp;'[1]NBA-Data-1980-2019'!$A$1:$A$16305,'[1]NBA-Data-1980-2019'!$H$1:$H$16305,"",0)</f>
        <v/>
      </c>
      <c r="BG220" s="2" t="str" cm="1">
        <f t="array" ref="BG220">_xlfn.XLOOKUP($A220&amp;BG$5,'[1]NBA-Data-1980-2019'!$B$1:$B$16305&amp;'[1]NBA-Data-1980-2019'!$A$1:$A$16305,'[1]NBA-Data-1980-2019'!$H$1:$H$16305,"",0)</f>
        <v/>
      </c>
      <c r="BH220" s="2" t="str" cm="1">
        <f t="array" ref="BH220">_xlfn.XLOOKUP($A220&amp;BH$5,'[1]NBA-Data-1980-2019'!$B$1:$B$16305&amp;'[1]NBA-Data-1980-2019'!$A$1:$A$16305,'[1]NBA-Data-1980-2019'!$H$1:$H$16305,"",0)</f>
        <v/>
      </c>
      <c r="BI220" s="2" t="str" cm="1">
        <f t="array" ref="BI220">_xlfn.XLOOKUP($A220&amp;BI$5,'[1]NBA-Data-1980-2019'!$B$1:$B$16305&amp;'[1]NBA-Data-1980-2019'!$A$1:$A$16305,'[1]NBA-Data-1980-2019'!$H$1:$H$16305,"",0)</f>
        <v/>
      </c>
      <c r="BJ220" s="2" t="str" cm="1">
        <f t="array" ref="BJ220">_xlfn.XLOOKUP($A220&amp;BJ$5,'[1]NBA-Data-1980-2019'!$B$1:$B$16305&amp;'[1]NBA-Data-1980-2019'!$A$1:$A$16305,'[1]NBA-Data-1980-2019'!$H$1:$H$16305,"",0)</f>
        <v/>
      </c>
      <c r="BK220" s="2" t="str" cm="1">
        <f t="array" ref="BK220">_xlfn.XLOOKUP($A220&amp;BK$5,'[1]NBA-Data-1980-2019'!$B$1:$B$16305&amp;'[1]NBA-Data-1980-2019'!$A$1:$A$16305,'[1]NBA-Data-1980-2019'!$H$1:$H$16305,"",0)</f>
        <v/>
      </c>
      <c r="BL220" s="2" t="str" cm="1">
        <f t="array" ref="BL220">_xlfn.XLOOKUP($A220&amp;BL$5,'[1]NBA-Data-1980-2019'!$B$1:$B$16305&amp;'[1]NBA-Data-1980-2019'!$A$1:$A$16305,'[1]NBA-Data-1980-2019'!$H$1:$H$16305,"",0)</f>
        <v/>
      </c>
      <c r="BM220" s="2" t="str" cm="1">
        <f t="array" ref="BM220">_xlfn.XLOOKUP($A220&amp;BM$5,'[1]NBA-Data-1980-2019'!$B$1:$B$16305&amp;'[1]NBA-Data-1980-2019'!$A$1:$A$16305,'[1]NBA-Data-1980-2019'!$H$1:$H$16305,"",0)</f>
        <v/>
      </c>
      <c r="BN220" s="2" cm="1">
        <f t="array" ref="BN220">_xlfn.XLOOKUP($A220&amp;BN$5,'[1]NBA-Data-1980-2019'!$B$1:$B$16305&amp;'[1]NBA-Data-1980-2019'!$A$1:$A$16305,'[1]NBA-Data-1980-2019'!$F$1:$F$16305,"",0)</f>
        <v>7.6</v>
      </c>
      <c r="BO220" s="2" t="str" cm="1">
        <f t="array" ref="BO220">_xlfn.XLOOKUP($A220&amp;BO$5,'[1]NBA-Data-1980-2019'!$B$1:$B$16305&amp;'[1]NBA-Data-1980-2019'!$A$1:$A$16305,'[1]NBA-Data-1980-2019'!$F$1:$F$16305,"",0)</f>
        <v/>
      </c>
      <c r="BP220" s="2" cm="1">
        <f t="array" ref="BP220">_xlfn.XLOOKUP($A220&amp;BP$5,'[1]NBA-Data-1980-2019'!$B$1:$B$16305&amp;'[1]NBA-Data-1980-2019'!$A$1:$A$16305,'[1]NBA-Data-1980-2019'!$F$1:$F$16305,"",0)</f>
        <v>12</v>
      </c>
      <c r="BQ220" s="2" cm="1">
        <f t="array" ref="BQ220">_xlfn.XLOOKUP($A220&amp;BQ$5,'[1]NBA-Data-1980-2019'!$B$1:$B$16305&amp;'[1]NBA-Data-1980-2019'!$A$1:$A$16305,'[1]NBA-Data-1980-2019'!$F$1:$F$16305,"",0)</f>
        <v>13</v>
      </c>
      <c r="BR220" s="2" t="str" cm="1">
        <f t="array" ref="BR220">_xlfn.XLOOKUP($A220&amp;BR$5,'[1]NBA-Data-1980-2019'!$B$1:$B$16305&amp;'[1]NBA-Data-1980-2019'!$A$1:$A$16305,'[1]NBA-Data-1980-2019'!$F$1:$F$16305,"",0)</f>
        <v/>
      </c>
      <c r="BS220" s="2" t="str" cm="1">
        <f t="array" ref="BS220">_xlfn.XLOOKUP($A220&amp;BS$5,'[1]NBA-Data-1980-2019'!$B$1:$B$16305&amp;'[1]NBA-Data-1980-2019'!$A$1:$A$16305,'[1]NBA-Data-1980-2019'!$F$1:$F$16305,"",0)</f>
        <v/>
      </c>
      <c r="BT220" s="2" t="str" cm="1">
        <f t="array" ref="BT220">_xlfn.XLOOKUP($A220&amp;BT$5,'[1]NBA-Data-1980-2019'!$B$1:$B$16305&amp;'[1]NBA-Data-1980-2019'!$A$1:$A$16305,'[1]NBA-Data-1980-2019'!$F$1:$F$16305,"",0)</f>
        <v/>
      </c>
      <c r="BU220" s="2" cm="1">
        <f t="array" ref="BU220">_xlfn.XLOOKUP($A220&amp;BU$5,'[1]NBA-Data-1980-2019'!$B$1:$B$16305&amp;'[1]NBA-Data-1980-2019'!$A$1:$A$16305,'[1]NBA-Data-1980-2019'!$F$1:$F$16305,"",0)</f>
        <v>15.8</v>
      </c>
      <c r="BV220" s="2" t="str" cm="1">
        <f t="array" ref="BV220">_xlfn.XLOOKUP($A220&amp;BV$5,'[1]NBA-Data-1980-2019'!$B$1:$B$16305&amp;'[1]NBA-Data-1980-2019'!$A$1:$A$16305,'[1]NBA-Data-1980-2019'!$F$1:$F$16305,"",0)</f>
        <v/>
      </c>
      <c r="BW220" s="2" t="str" cm="1">
        <f t="array" ref="BW220">_xlfn.XLOOKUP($A220&amp;BW$5,'[1]NBA-Data-1980-2019'!$B$1:$B$16305&amp;'[1]NBA-Data-1980-2019'!$A$1:$A$16305,'[1]NBA-Data-1980-2019'!$F$1:$F$16305,"",0)</f>
        <v/>
      </c>
      <c r="BX220" s="2" cm="1">
        <f t="array" ref="BX220">_xlfn.XLOOKUP($A220&amp;BX$5,'[1]NBA-Data-1980-2019'!$B$1:$B$16305&amp;'[1]NBA-Data-1980-2019'!$A$1:$A$16305,'[1]NBA-Data-1980-2019'!$F$1:$F$16305,"",0)</f>
        <v>11.8</v>
      </c>
      <c r="BY220" s="2" cm="1">
        <f t="array" ref="BY220">_xlfn.XLOOKUP($A220&amp;BY$5,'[1]NBA-Data-1980-2019'!$B$1:$B$16305&amp;'[1]NBA-Data-1980-2019'!$A$1:$A$16305,'[1]NBA-Data-1980-2019'!$F$1:$F$16305,"",0)</f>
        <v>3.8</v>
      </c>
      <c r="BZ220" s="2" t="str" cm="1">
        <f t="array" ref="BZ220">_xlfn.XLOOKUP($A220&amp;BZ$5,'[1]NBA-Data-1980-2019'!$B$1:$B$16305&amp;'[1]NBA-Data-1980-2019'!$A$1:$A$16305,'[1]NBA-Data-1980-2019'!$F$1:$F$16305,"",0)</f>
        <v/>
      </c>
      <c r="CA220" s="2" t="str" cm="1">
        <f t="array" ref="CA220">_xlfn.XLOOKUP($A220&amp;CA$5,'[1]NBA-Data-1980-2019'!$B$1:$B$16305&amp;'[1]NBA-Data-1980-2019'!$A$1:$A$16305,'[1]NBA-Data-1980-2019'!$F$1:$F$16305,"",0)</f>
        <v/>
      </c>
      <c r="CB220" s="2" t="str" cm="1">
        <f t="array" ref="CB220">_xlfn.XLOOKUP($A220&amp;CB$5,'[1]NBA-Data-1980-2019'!$B$1:$B$16305&amp;'[1]NBA-Data-1980-2019'!$A$1:$A$16305,'[1]NBA-Data-1980-2019'!$F$1:$F$16305,"",0)</f>
        <v/>
      </c>
      <c r="CC220" s="2" t="str" cm="1">
        <f t="array" ref="CC220">_xlfn.XLOOKUP($A220&amp;CC$5,'[1]NBA-Data-1980-2019'!$B$1:$B$16305&amp;'[1]NBA-Data-1980-2019'!$A$1:$A$16305,'[1]NBA-Data-1980-2019'!$F$1:$F$16305,"",0)</f>
        <v/>
      </c>
      <c r="CD220" s="2" t="str" cm="1">
        <f t="array" ref="CD220">_xlfn.XLOOKUP($A220&amp;CD$5,'[1]NBA-Data-1980-2019'!$B$1:$B$16305&amp;'[1]NBA-Data-1980-2019'!$A$1:$A$16305,'[1]NBA-Data-1980-2019'!$F$1:$F$16305,"",0)</f>
        <v/>
      </c>
      <c r="CE220" s="2" t="str" cm="1">
        <f t="array" ref="CE220">_xlfn.XLOOKUP($A220&amp;CE$5,'[1]NBA-Data-1980-2019'!$B$1:$B$16305&amp;'[1]NBA-Data-1980-2019'!$A$1:$A$16305,'[1]NBA-Data-1980-2019'!$F$1:$F$16305,"",0)</f>
        <v/>
      </c>
      <c r="CF220" s="2" t="str" cm="1">
        <f t="array" ref="CF220">_xlfn.XLOOKUP($A220&amp;CF$5,'[1]NBA-Data-1980-2019'!$B$1:$B$16305&amp;'[1]NBA-Data-1980-2019'!$A$1:$A$16305,'[1]NBA-Data-1980-2019'!$F$1:$F$16305,"",0)</f>
        <v/>
      </c>
      <c r="CG220" s="2" t="str" cm="1">
        <f t="array" ref="CG220">_xlfn.XLOOKUP($A220&amp;CG$5,'[1]NBA-Data-1980-2019'!$B$1:$B$16305&amp;'[1]NBA-Data-1980-2019'!$A$1:$A$16305,'[1]NBA-Data-1980-2019'!$F$1:$F$16305,"",0)</f>
        <v/>
      </c>
      <c r="CH220" s="2" t="str" cm="1">
        <f t="array" ref="CH220">_xlfn.XLOOKUP($A220&amp;CH$5,'[1]NBA-Data-1980-2019'!$B$1:$B$16305&amp;'[1]NBA-Data-1980-2019'!$A$1:$A$16305,'[1]NBA-Data-1980-2019'!$F$1:$F$16305,"",0)</f>
        <v/>
      </c>
      <c r="CI220" s="2" t="str" cm="1">
        <f t="array" ref="CI220">_xlfn.XLOOKUP($A220&amp;CI$5,'[1]NBA-Data-1980-2019'!$B$1:$B$16305&amp;'[1]NBA-Data-1980-2019'!$A$1:$A$16305,'[1]NBA-Data-1980-2019'!$F$1:$F$16305,"",0)</f>
        <v/>
      </c>
      <c r="CJ220" s="2" t="str" cm="1">
        <f t="array" ref="CJ220">_xlfn.XLOOKUP($A220&amp;CJ$5,'[1]NBA-Data-1980-2019'!$B$1:$B$16305&amp;'[1]NBA-Data-1980-2019'!$A$1:$A$16305,'[1]NBA-Data-1980-2019'!$F$1:$F$16305,"",0)</f>
        <v/>
      </c>
      <c r="CK220" s="2" t="str" cm="1">
        <f t="array" ref="CK220">_xlfn.XLOOKUP($A220&amp;CK$5,'[1]NBA-Data-1980-2019'!$B$1:$B$16305&amp;'[1]NBA-Data-1980-2019'!$A$1:$A$16305,'[1]NBA-Data-1980-2019'!$F$1:$F$16305,"",0)</f>
        <v/>
      </c>
      <c r="CL220" s="2" t="str" cm="1">
        <f t="array" ref="CL220">_xlfn.XLOOKUP($A220&amp;CL$5,'[1]NBA-Data-1980-2019'!$B$1:$B$16305&amp;'[1]NBA-Data-1980-2019'!$A$1:$A$16305,'[1]NBA-Data-1980-2019'!$F$1:$F$16305,"",0)</f>
        <v/>
      </c>
      <c r="CM220" s="2" t="str" cm="1">
        <f t="array" ref="CM220">_xlfn.XLOOKUP($A220&amp;CM$5,'[1]NBA-Data-1980-2019'!$B$1:$B$16305&amp;'[1]NBA-Data-1980-2019'!$A$1:$A$16305,'[1]NBA-Data-1980-2019'!$F$1:$F$16305,"",0)</f>
        <v/>
      </c>
      <c r="CN220" s="2" t="str" cm="1">
        <f t="array" ref="CN220">_xlfn.XLOOKUP($A220&amp;CN$5,'[1]NBA-Data-1980-2019'!$B$1:$B$16305&amp;'[1]NBA-Data-1980-2019'!$A$1:$A$16305,'[1]NBA-Data-1980-2019'!$F$1:$F$16305,"",0)</f>
        <v/>
      </c>
      <c r="CO220" s="2" t="str" cm="1">
        <f t="array" ref="CO220">_xlfn.XLOOKUP($A220&amp;CO$5,'[1]NBA-Data-1980-2019'!$B$1:$B$16305&amp;'[1]NBA-Data-1980-2019'!$A$1:$A$16305,'[1]NBA-Data-1980-2019'!$F$1:$F$16305,"",0)</f>
        <v/>
      </c>
      <c r="CP220" s="2" t="str" cm="1">
        <f t="array" ref="CP220">_xlfn.XLOOKUP($A220&amp;CP$5,'[1]NBA-Data-1980-2019'!$B$1:$B$16305&amp;'[1]NBA-Data-1980-2019'!$A$1:$A$16305,'[1]NBA-Data-1980-2019'!$F$1:$F$16305,"",0)</f>
        <v/>
      </c>
      <c r="CQ220" s="2" t="str" cm="1">
        <f t="array" ref="CQ220">_xlfn.XLOOKUP($A220&amp;CQ$5,'[1]NBA-Data-1980-2019'!$B$1:$B$16305&amp;'[1]NBA-Data-1980-2019'!$A$1:$A$16305,'[1]NBA-Data-1980-2019'!$F$1:$F$16305,"",0)</f>
        <v/>
      </c>
      <c r="CR220" s="2" t="str" cm="1">
        <f t="array" ref="CR220">_xlfn.XLOOKUP($A220&amp;CR$5,'[1]NBA-Data-1980-2019'!$B$1:$B$16305&amp;'[1]NBA-Data-1980-2019'!$A$1:$A$16305,'[1]NBA-Data-1980-2019'!$F$1:$F$16305,"",0)</f>
        <v/>
      </c>
      <c r="CS220" s="2" t="str" cm="1">
        <f t="array" ref="CS220">_xlfn.XLOOKUP($A220&amp;CS$5,'[1]NBA-Data-1980-2019'!$B$1:$B$16305&amp;'[1]NBA-Data-1980-2019'!$A$1:$A$16305,'[1]NBA-Data-1980-2019'!$F$1:$F$16305,"",0)</f>
        <v/>
      </c>
      <c r="CU220" s="2" t="str">
        <f>_xlfn.XLOOKUP($A220,TEAMS!$G$1:$G$839,TEAMS!$H$1:$H$839,"",0)</f>
        <v>SG</v>
      </c>
      <c r="CV220" s="2" t="str">
        <f>_xlfn.XLOOKUP($CU220,DASHBOARD!$B$22:$B$27,DASHBOARD!$C$22:$C$27,"",0)</f>
        <v>GUARD</v>
      </c>
      <c r="CY220" s="63">
        <f>SUMIFS('[1]NBA-Data-1980-2019'!$G$1:$G$16305,'[1]NBA-Data-1980-2019'!$B$1:$B$16305,$A220,'[1]NBA-Data-1980-2019'!$A$1:$A$16305,CY$9)</f>
        <v>0</v>
      </c>
      <c r="CZ220" s="63">
        <f>SUMIFS('[1]NBA-Data-1980-2019'!$G$1:$G$16305,'[1]NBA-Data-1980-2019'!$B$1:$B$16305,$A220,'[1]NBA-Data-1980-2019'!$A$1:$A$16305,CZ$9)</f>
        <v>0</v>
      </c>
      <c r="DA220" s="63">
        <f>SUMIFS('[1]NBA-Data-1980-2019'!$G$1:$G$16305,'[1]NBA-Data-1980-2019'!$B$1:$B$16305,$A220,'[1]NBA-Data-1980-2019'!$A$1:$A$16305,DA$9)</f>
        <v>0</v>
      </c>
      <c r="DB220" s="63">
        <f>SUMIFS('[1]NBA-Data-1980-2019'!$G$1:$G$16305,'[1]NBA-Data-1980-2019'!$B$1:$B$16305,$A220,'[1]NBA-Data-1980-2019'!$A$1:$A$16305,DB$9)</f>
        <v>0</v>
      </c>
      <c r="DC220" s="63">
        <f>SUMIFS('[1]NBA-Data-1980-2019'!$G$1:$G$16305,'[1]NBA-Data-1980-2019'!$B$1:$B$16305,$A220,'[1]NBA-Data-1980-2019'!$A$1:$A$16305,DC$9)</f>
        <v>0</v>
      </c>
      <c r="DD220" s="63">
        <f>SUMIFS('[1]NBA-Data-1980-2019'!$G$1:$G$16305,'[1]NBA-Data-1980-2019'!$B$1:$B$16305,$A220,'[1]NBA-Data-1980-2019'!$A$1:$A$16305,DD$9)</f>
        <v>0</v>
      </c>
      <c r="DE220" s="63">
        <f>SUMIFS('[1]NBA-Data-1980-2019'!$G$1:$G$16305,'[1]NBA-Data-1980-2019'!$B$1:$B$16305,$A220,'[1]NBA-Data-1980-2019'!$A$1:$A$16305,DE$9)</f>
        <v>0</v>
      </c>
      <c r="DF220" s="63">
        <f>SUMIFS('[1]NBA-Data-1980-2019'!$G$1:$G$16305,'[1]NBA-Data-1980-2019'!$B$1:$B$16305,$A220,'[1]NBA-Data-1980-2019'!$A$1:$A$16305,DF$9)</f>
        <v>0</v>
      </c>
      <c r="DG220" s="63">
        <f>SUMIFS('[1]NBA-Data-1980-2019'!$G$1:$G$16305,'[1]NBA-Data-1980-2019'!$B$1:$B$16305,$A220,'[1]NBA-Data-1980-2019'!$A$1:$A$16305,DG$9)</f>
        <v>0</v>
      </c>
      <c r="DH220" s="63">
        <f>SUMIFS('[1]NBA-Data-1980-2019'!$G$1:$G$16305,'[1]NBA-Data-1980-2019'!$B$1:$B$16305,$A220,'[1]NBA-Data-1980-2019'!$A$1:$A$16305,DH$9)</f>
        <v>0</v>
      </c>
      <c r="DI220" s="63">
        <f>SUMIFS('[1]NBA-Data-1980-2019'!$G$1:$G$16305,'[1]NBA-Data-1980-2019'!$B$1:$B$16305,$A220,'[1]NBA-Data-1980-2019'!$A$1:$A$16305,DI$9)</f>
        <v>611000</v>
      </c>
      <c r="DJ220" s="63">
        <f>SUMIFS('[1]NBA-Data-1980-2019'!$G$1:$G$16305,'[1]NBA-Data-1980-2019'!$B$1:$B$16305,$A220,'[1]NBA-Data-1980-2019'!$A$1:$A$16305,DJ$9)</f>
        <v>715850</v>
      </c>
      <c r="DK220" s="63">
        <f>SUMIFS('[1]NBA-Data-1980-2019'!$G$1:$G$16305,'[1]NBA-Data-1980-2019'!$B$1:$B$16305,$A220,'[1]NBA-Data-1980-2019'!$A$1:$A$16305,DK$9)</f>
        <v>0</v>
      </c>
      <c r="DL220" s="63">
        <f>SUMIFS('[1]NBA-Data-1980-2019'!$G$1:$G$16305,'[1]NBA-Data-1980-2019'!$B$1:$B$16305,$A220,'[1]NBA-Data-1980-2019'!$A$1:$A$16305,DL$9)</f>
        <v>0</v>
      </c>
      <c r="DM220" s="63">
        <f>SUMIFS('[1]NBA-Data-1980-2019'!$G$1:$G$16305,'[1]NBA-Data-1980-2019'!$B$1:$B$16305,$A220,'[1]NBA-Data-1980-2019'!$A$1:$A$16305,DM$9)</f>
        <v>0</v>
      </c>
      <c r="DN220" s="63">
        <f>SUMIFS('[1]NBA-Data-1980-2019'!$G$1:$G$16305,'[1]NBA-Data-1980-2019'!$B$1:$B$16305,$A220,'[1]NBA-Data-1980-2019'!$A$1:$A$16305,DN$9)</f>
        <v>0</v>
      </c>
      <c r="DO220" s="63">
        <f>SUMIFS('[1]NBA-Data-1980-2019'!$G$1:$G$16305,'[1]NBA-Data-1980-2019'!$B$1:$B$16305,$A220,'[1]NBA-Data-1980-2019'!$A$1:$A$16305,DO$9)</f>
        <v>0</v>
      </c>
      <c r="DP220" s="63">
        <f>SUMIFS('[1]NBA-Data-1980-2019'!$G$1:$G$16305,'[1]NBA-Data-1980-2019'!$B$1:$B$16305,$A220,'[1]NBA-Data-1980-2019'!$A$1:$A$16305,DP$9)</f>
        <v>0</v>
      </c>
      <c r="DQ220" s="63">
        <f>SUMIFS('[1]NBA-Data-1980-2019'!$G$1:$G$16305,'[1]NBA-Data-1980-2019'!$B$1:$B$16305,$A220,'[1]NBA-Data-1980-2019'!$A$1:$A$16305,DQ$9)</f>
        <v>0</v>
      </c>
      <c r="DR220" s="63">
        <f>SUMIFS('[1]NBA-Data-1980-2019'!$G$1:$G$16305,'[1]NBA-Data-1980-2019'!$B$1:$B$16305,$A220,'[1]NBA-Data-1980-2019'!$A$1:$A$16305,DR$9)</f>
        <v>0</v>
      </c>
      <c r="DS220" s="63">
        <f>SUMIFS('[1]NBA-Data-1980-2019'!$G$1:$G$16305,'[1]NBA-Data-1980-2019'!$B$1:$B$16305,$A220,'[1]NBA-Data-1980-2019'!$A$1:$A$16305,DS$9)</f>
        <v>0</v>
      </c>
      <c r="DT220" s="63">
        <f>SUMIFS('[1]NBA-Data-1980-2019'!$G$1:$G$16305,'[1]NBA-Data-1980-2019'!$B$1:$B$16305,$A220,'[1]NBA-Data-1980-2019'!$A$1:$A$16305,DT$9)</f>
        <v>0</v>
      </c>
      <c r="DU220" s="63">
        <f>SUMIFS('[1]NBA-Data-1980-2019'!$G$1:$G$16305,'[1]NBA-Data-1980-2019'!$B$1:$B$16305,$A220,'[1]NBA-Data-1980-2019'!$A$1:$A$16305,DU$9)</f>
        <v>0</v>
      </c>
      <c r="DV220" s="63">
        <f>SUMIFS('[1]NBA-Data-1980-2019'!$G$1:$G$16305,'[1]NBA-Data-1980-2019'!$B$1:$B$16305,$A220,'[1]NBA-Data-1980-2019'!$A$1:$A$16305,DV$9)</f>
        <v>0</v>
      </c>
      <c r="DW220" s="63">
        <f>SUMIFS('[1]NBA-Data-1980-2019'!$G$1:$G$16305,'[1]NBA-Data-1980-2019'!$B$1:$B$16305,$A220,'[1]NBA-Data-1980-2019'!$A$1:$A$16305,DW$9)</f>
        <v>0</v>
      </c>
      <c r="DX220" s="63">
        <f>SUMIFS('[1]NBA-Data-1980-2019'!$G$1:$G$16305,'[1]NBA-Data-1980-2019'!$B$1:$B$16305,$A220,'[1]NBA-Data-1980-2019'!$A$1:$A$16305,DX$9)</f>
        <v>0</v>
      </c>
      <c r="DY220" s="63">
        <f>SUMIFS('[1]NBA-Data-1980-2019'!$G$1:$G$16305,'[1]NBA-Data-1980-2019'!$B$1:$B$16305,$A220,'[1]NBA-Data-1980-2019'!$A$1:$A$16305,DY$9)</f>
        <v>0</v>
      </c>
      <c r="DZ220" s="63">
        <f>SUMIFS('[1]NBA-Data-1980-2019'!$G$1:$G$16305,'[1]NBA-Data-1980-2019'!$B$1:$B$16305,$A220,'[1]NBA-Data-1980-2019'!$A$1:$A$16305,DZ$9)</f>
        <v>0</v>
      </c>
      <c r="EA220" s="63">
        <f>SUMIFS('[1]NBA-Data-1980-2019'!$G$1:$G$16305,'[1]NBA-Data-1980-2019'!$B$1:$B$16305,$A220,'[1]NBA-Data-1980-2019'!$A$1:$A$16305,EA$9)</f>
        <v>0</v>
      </c>
      <c r="EB220" s="63">
        <f>SUMIFS('[1]NBA-Data-1980-2019'!$G$1:$G$16305,'[1]NBA-Data-1980-2019'!$B$1:$B$16305,$A220,'[1]NBA-Data-1980-2019'!$A$1:$A$16305,EB$9)</f>
        <v>0</v>
      </c>
      <c r="EC220" s="63">
        <f>SUMIFS('[1]NBA-Data-1980-2019'!$G$1:$G$16305,'[1]NBA-Data-1980-2019'!$B$1:$B$16305,$A220,'[1]NBA-Data-1980-2019'!$A$1:$A$16305,EC$9)</f>
        <v>0</v>
      </c>
      <c r="ED220" s="63">
        <f>SUMIFS('[1]NBA-Data-1980-2019'!$G$1:$G$16305,'[1]NBA-Data-1980-2019'!$B$1:$B$16305,$A220,'[1]NBA-Data-1980-2019'!$A$1:$A$16305,ED$9)</f>
        <v>0</v>
      </c>
      <c r="EH220" s="2" t="s">
        <v>1482</v>
      </c>
    </row>
    <row r="221" spans="1:165" x14ac:dyDescent="0.2">
      <c r="A221" s="2" t="s">
        <v>771</v>
      </c>
      <c r="B221" s="2" t="str" cm="1">
        <f t="array" ref="B221">_xlfn.XLOOKUP($A221&amp;B$5,'[1]NBA-Data-1980-2019'!$B$1:$B$16305&amp;'[1]NBA-Data-1980-2019'!$A$1:$A$16305,'[1]NBA-Data-1980-2019'!$D$1:$D$16305,"",0)</f>
        <v/>
      </c>
      <c r="C221" s="2" t="str" cm="1">
        <f t="array" ref="C221">_xlfn.XLOOKUP($A221&amp;C$5,'[1]NBA-Data-1980-2019'!$B$1:$B$16305&amp;'[1]NBA-Data-1980-2019'!$A$1:$A$16305,'[1]NBA-Data-1980-2019'!$D$1:$D$16305,"",0)</f>
        <v/>
      </c>
      <c r="D221" s="2" t="str" cm="1">
        <f t="array" ref="D221">_xlfn.XLOOKUP($A221&amp;D$5,'[1]NBA-Data-1980-2019'!$B$1:$B$16305&amp;'[1]NBA-Data-1980-2019'!$A$1:$A$16305,'[1]NBA-Data-1980-2019'!$D$1:$D$16305,"",0)</f>
        <v/>
      </c>
      <c r="E221" s="2" t="str" cm="1">
        <f t="array" ref="E221">_xlfn.XLOOKUP($A221&amp;E$5,'[1]NBA-Data-1980-2019'!$B$1:$B$16305&amp;'[1]NBA-Data-1980-2019'!$A$1:$A$16305,'[1]NBA-Data-1980-2019'!$D$1:$D$16305,"",0)</f>
        <v/>
      </c>
      <c r="F221" s="2" t="str" cm="1">
        <f t="array" ref="F221">_xlfn.XLOOKUP($A221&amp;F$5,'[1]NBA-Data-1980-2019'!$B$1:$B$16305&amp;'[1]NBA-Data-1980-2019'!$A$1:$A$16305,'[1]NBA-Data-1980-2019'!$D$1:$D$16305,"",0)</f>
        <v/>
      </c>
      <c r="G221" s="2" t="str" cm="1">
        <f t="array" ref="G221">_xlfn.XLOOKUP($A221&amp;G$5,'[1]NBA-Data-1980-2019'!$B$1:$B$16305&amp;'[1]NBA-Data-1980-2019'!$A$1:$A$16305,'[1]NBA-Data-1980-2019'!$D$1:$D$16305,"",0)</f>
        <v/>
      </c>
      <c r="H221" s="2" t="str" cm="1">
        <f t="array" ref="H221">_xlfn.XLOOKUP($A221&amp;H$5,'[1]NBA-Data-1980-2019'!$B$1:$B$16305&amp;'[1]NBA-Data-1980-2019'!$A$1:$A$16305,'[1]NBA-Data-1980-2019'!$D$1:$D$16305,"",0)</f>
        <v/>
      </c>
      <c r="I221" s="2" t="str" cm="1">
        <f t="array" ref="I221">_xlfn.XLOOKUP($A221&amp;I$5,'[1]NBA-Data-1980-2019'!$B$1:$B$16305&amp;'[1]NBA-Data-1980-2019'!$A$1:$A$16305,'[1]NBA-Data-1980-2019'!$D$1:$D$16305,"",0)</f>
        <v/>
      </c>
      <c r="J221" s="2" t="str" cm="1">
        <f t="array" ref="J221">_xlfn.XLOOKUP($A221&amp;J$5,'[1]NBA-Data-1980-2019'!$B$1:$B$16305&amp;'[1]NBA-Data-1980-2019'!$A$1:$A$16305,'[1]NBA-Data-1980-2019'!$D$1:$D$16305,"",0)</f>
        <v/>
      </c>
      <c r="K221" s="2" t="str" cm="1">
        <f t="array" ref="K221">_xlfn.XLOOKUP($A221&amp;K$5,'[1]NBA-Data-1980-2019'!$B$1:$B$16305&amp;'[1]NBA-Data-1980-2019'!$A$1:$A$16305,'[1]NBA-Data-1980-2019'!$D$1:$D$16305,"",0)</f>
        <v/>
      </c>
      <c r="L221" s="2" t="str" cm="1">
        <f t="array" ref="L221">_xlfn.XLOOKUP($A221&amp;L$5,'[1]NBA-Data-1980-2019'!$B$1:$B$16305&amp;'[1]NBA-Data-1980-2019'!$A$1:$A$16305,'[1]NBA-Data-1980-2019'!$D$1:$D$16305,"",0)</f>
        <v/>
      </c>
      <c r="M221" s="2" t="str" cm="1">
        <f t="array" ref="M221">_xlfn.XLOOKUP($A221&amp;M$5,'[1]NBA-Data-1980-2019'!$B$1:$B$16305&amp;'[1]NBA-Data-1980-2019'!$A$1:$A$16305,'[1]NBA-Data-1980-2019'!$D$1:$D$16305,"",0)</f>
        <v/>
      </c>
      <c r="N221" s="2" t="str" cm="1">
        <f t="array" ref="N221">_xlfn.XLOOKUP($A221&amp;N$5,'[1]NBA-Data-1980-2019'!$B$1:$B$16305&amp;'[1]NBA-Data-1980-2019'!$A$1:$A$16305,'[1]NBA-Data-1980-2019'!$D$1:$D$16305,"",0)</f>
        <v/>
      </c>
      <c r="O221" s="2" t="str" cm="1">
        <f t="array" ref="O221">_xlfn.XLOOKUP($A221&amp;O$5,'[1]NBA-Data-1980-2019'!$B$1:$B$16305&amp;'[1]NBA-Data-1980-2019'!$A$1:$A$16305,'[1]NBA-Data-1980-2019'!$D$1:$D$16305,"",0)</f>
        <v>PHO</v>
      </c>
      <c r="P221" s="2" t="str" cm="1">
        <f t="array" ref="P221">_xlfn.XLOOKUP($A221&amp;P$5,'[1]NBA-Data-1980-2019'!$B$1:$B$16305&amp;'[1]NBA-Data-1980-2019'!$A$1:$A$16305,'[1]NBA-Data-1980-2019'!$D$1:$D$16305,"",0)</f>
        <v>PHO</v>
      </c>
      <c r="Q221" s="2" t="str" cm="1">
        <f t="array" ref="Q221">_xlfn.XLOOKUP($A221&amp;Q$5,'[1]NBA-Data-1980-2019'!$B$1:$B$16305&amp;'[1]NBA-Data-1980-2019'!$A$1:$A$16305,'[1]NBA-Data-1980-2019'!$D$1:$D$16305,"",0)</f>
        <v>PHO</v>
      </c>
      <c r="R221" s="2" t="str" cm="1">
        <f t="array" ref="R221">_xlfn.XLOOKUP($A221&amp;R$5,'[1]NBA-Data-1980-2019'!$B$1:$B$16305&amp;'[1]NBA-Data-1980-2019'!$A$1:$A$16305,'[1]NBA-Data-1980-2019'!$D$1:$D$16305,"",0)</f>
        <v>PHO</v>
      </c>
      <c r="S221" s="2" t="str" cm="1">
        <f t="array" ref="S221">_xlfn.XLOOKUP($A221&amp;S$5,'[1]NBA-Data-1980-2019'!$B$1:$B$16305&amp;'[1]NBA-Data-1980-2019'!$A$1:$A$16305,'[1]NBA-Data-1980-2019'!$D$1:$D$16305,"",0)</f>
        <v>PHO</v>
      </c>
      <c r="T221" s="2" t="str" cm="1">
        <f t="array" ref="T221">_xlfn.XLOOKUP($A221&amp;T$5,'[1]NBA-Data-1980-2019'!$B$1:$B$16305&amp;'[1]NBA-Data-1980-2019'!$A$1:$A$16305,'[1]NBA-Data-1980-2019'!$D$1:$D$16305,"",0)</f>
        <v>PHO</v>
      </c>
      <c r="U221" s="2" t="str" cm="1">
        <f t="array" ref="U221">_xlfn.XLOOKUP($A221&amp;U$5,'[1]NBA-Data-1980-2019'!$B$1:$B$16305&amp;'[1]NBA-Data-1980-2019'!$A$1:$A$16305,'[1]NBA-Data-1980-2019'!$D$1:$D$16305,"",0)</f>
        <v>PHO</v>
      </c>
      <c r="V221" s="2" t="str" cm="1">
        <f t="array" ref="V221">_xlfn.XLOOKUP($A221&amp;V$5,'[1]NBA-Data-1980-2019'!$B$1:$B$16305&amp;'[1]NBA-Data-1980-2019'!$A$1:$A$16305,'[1]NBA-Data-1980-2019'!$D$1:$D$16305,"",0)</f>
        <v>TOR</v>
      </c>
      <c r="W221" s="2" t="str" cm="1">
        <f t="array" ref="W221">_xlfn.XLOOKUP($A221&amp;W$5,'[1]NBA-Data-1980-2019'!$B$1:$B$16305&amp;'[1]NBA-Data-1980-2019'!$A$1:$A$16305,'[1]NBA-Data-1980-2019'!$D$1:$D$16305,"",0)</f>
        <v>TOT</v>
      </c>
      <c r="X221" s="2" t="str" cm="1">
        <f t="array" ref="X221">_xlfn.XLOOKUP($A221&amp;X$5,'[1]NBA-Data-1980-2019'!$B$1:$B$16305&amp;'[1]NBA-Data-1980-2019'!$A$1:$A$16305,'[1]NBA-Data-1980-2019'!$D$1:$D$16305,"",0)</f>
        <v>BOS</v>
      </c>
      <c r="Y221" s="2" t="str" cm="1">
        <f t="array" ref="Y221">_xlfn.XLOOKUP($A221&amp;Y$5,'[1]NBA-Data-1980-2019'!$B$1:$B$16305&amp;'[1]NBA-Data-1980-2019'!$A$1:$A$16305,'[1]NBA-Data-1980-2019'!$D$1:$D$16305,"",0)</f>
        <v>PHO</v>
      </c>
      <c r="Z221" s="2" t="str" cm="1">
        <f t="array" ref="Z221">_xlfn.XLOOKUP($A221&amp;Z$5,'[1]NBA-Data-1980-2019'!$B$1:$B$16305&amp;'[1]NBA-Data-1980-2019'!$A$1:$A$16305,'[1]NBA-Data-1980-2019'!$D$1:$D$16305,"",0)</f>
        <v>GSW</v>
      </c>
      <c r="AA221" s="2" t="str" cm="1">
        <f t="array" ref="AA221">_xlfn.XLOOKUP($A221&amp;AA$5,'[1]NBA-Data-1980-2019'!$B$1:$B$16305&amp;'[1]NBA-Data-1980-2019'!$A$1:$A$16305,'[1]NBA-Data-1980-2019'!$D$1:$D$16305,"",0)</f>
        <v>GSW</v>
      </c>
      <c r="AB221" s="2" t="str" cm="1">
        <f t="array" ref="AB221">_xlfn.XLOOKUP($A221&amp;AB$5,'[1]NBA-Data-1980-2019'!$B$1:$B$16305&amp;'[1]NBA-Data-1980-2019'!$A$1:$A$16305,'[1]NBA-Data-1980-2019'!$D$1:$D$16305,"",0)</f>
        <v>PHO</v>
      </c>
      <c r="AC221" s="2" t="str" cm="1">
        <f t="array" ref="AC221">_xlfn.XLOOKUP($A221&amp;AC$5,'[1]NBA-Data-1980-2019'!$B$1:$B$16305&amp;'[1]NBA-Data-1980-2019'!$A$1:$A$16305,'[1]NBA-Data-1980-2019'!$D$1:$D$16305,"",0)</f>
        <v/>
      </c>
      <c r="AD221" s="2" t="str" cm="1">
        <f t="array" ref="AD221">_xlfn.XLOOKUP($A221&amp;AD$5,'[1]NBA-Data-1980-2019'!$B$1:$B$16305&amp;'[1]NBA-Data-1980-2019'!$A$1:$A$16305,'[1]NBA-Data-1980-2019'!$D$1:$D$16305,"",0)</f>
        <v/>
      </c>
      <c r="AE221" s="2" t="str" cm="1">
        <f t="array" ref="AE221">_xlfn.XLOOKUP($A221&amp;AE$5,'[1]NBA-Data-1980-2019'!$B$1:$B$16305&amp;'[1]NBA-Data-1980-2019'!$A$1:$A$16305,'[1]NBA-Data-1980-2019'!$D$1:$D$16305,"",0)</f>
        <v/>
      </c>
      <c r="AF221" s="2" t="str" cm="1">
        <f t="array" ref="AF221">_xlfn.XLOOKUP($A221&amp;AF$5,'[1]NBA-Data-1980-2019'!$B$1:$B$16305&amp;'[1]NBA-Data-1980-2019'!$A$1:$A$16305,'[1]NBA-Data-1980-2019'!$D$1:$D$16305,"",0)</f>
        <v/>
      </c>
      <c r="AG221" s="2" t="str" cm="1">
        <f t="array" ref="AG221">_xlfn.XLOOKUP($A221&amp;AG$5,'[1]NBA-Data-1980-2019'!$B$1:$B$16305&amp;'[1]NBA-Data-1980-2019'!$A$1:$A$16305,'[1]NBA-Data-1980-2019'!$D$1:$D$16305,"",0)</f>
        <v/>
      </c>
      <c r="AH221" s="2" t="str" cm="1">
        <f t="array" ref="AH221">_xlfn.XLOOKUP($A221&amp;AH$5,'[1]NBA-Data-1980-2019'!$B$1:$B$16305&amp;'[1]NBA-Data-1980-2019'!$A$1:$A$16305,'[1]NBA-Data-1980-2019'!$H$1:$H$16305,"",0)</f>
        <v/>
      </c>
      <c r="AI221" s="2" t="str" cm="1">
        <f t="array" ref="AI221">_xlfn.XLOOKUP($A221&amp;AI$5,'[1]NBA-Data-1980-2019'!$B$1:$B$16305&amp;'[1]NBA-Data-1980-2019'!$A$1:$A$16305,'[1]NBA-Data-1980-2019'!$H$1:$H$16305,"",0)</f>
        <v/>
      </c>
      <c r="AJ221" s="2" t="str" cm="1">
        <f t="array" ref="AJ221">_xlfn.XLOOKUP($A221&amp;AJ$5,'[1]NBA-Data-1980-2019'!$B$1:$B$16305&amp;'[1]NBA-Data-1980-2019'!$A$1:$A$16305,'[1]NBA-Data-1980-2019'!$H$1:$H$16305,"",0)</f>
        <v/>
      </c>
      <c r="AK221" s="2" t="str" cm="1">
        <f t="array" ref="AK221">_xlfn.XLOOKUP($A221&amp;AK$5,'[1]NBA-Data-1980-2019'!$B$1:$B$16305&amp;'[1]NBA-Data-1980-2019'!$A$1:$A$16305,'[1]NBA-Data-1980-2019'!$H$1:$H$16305,"",0)</f>
        <v/>
      </c>
      <c r="AL221" s="2" t="str" cm="1">
        <f t="array" ref="AL221">_xlfn.XLOOKUP($A221&amp;AL$5,'[1]NBA-Data-1980-2019'!$B$1:$B$16305&amp;'[1]NBA-Data-1980-2019'!$A$1:$A$16305,'[1]NBA-Data-1980-2019'!$H$1:$H$16305,"",0)</f>
        <v/>
      </c>
      <c r="AM221" s="2" t="str" cm="1">
        <f t="array" ref="AM221">_xlfn.XLOOKUP($A221&amp;AM$5,'[1]NBA-Data-1980-2019'!$B$1:$B$16305&amp;'[1]NBA-Data-1980-2019'!$A$1:$A$16305,'[1]NBA-Data-1980-2019'!$H$1:$H$16305,"",0)</f>
        <v/>
      </c>
      <c r="AN221" s="2" t="str" cm="1">
        <f t="array" ref="AN221">_xlfn.XLOOKUP($A221&amp;AN$5,'[1]NBA-Data-1980-2019'!$B$1:$B$16305&amp;'[1]NBA-Data-1980-2019'!$A$1:$A$16305,'[1]NBA-Data-1980-2019'!$H$1:$H$16305,"",0)</f>
        <v/>
      </c>
      <c r="AO221" s="2" t="str" cm="1">
        <f t="array" ref="AO221">_xlfn.XLOOKUP($A221&amp;AO$5,'[1]NBA-Data-1980-2019'!$B$1:$B$16305&amp;'[1]NBA-Data-1980-2019'!$A$1:$A$16305,'[1]NBA-Data-1980-2019'!$H$1:$H$16305,"",0)</f>
        <v/>
      </c>
      <c r="AP221" s="2" t="str" cm="1">
        <f t="array" ref="AP221">_xlfn.XLOOKUP($A221&amp;AP$5,'[1]NBA-Data-1980-2019'!$B$1:$B$16305&amp;'[1]NBA-Data-1980-2019'!$A$1:$A$16305,'[1]NBA-Data-1980-2019'!$H$1:$H$16305,"",0)</f>
        <v/>
      </c>
      <c r="AQ221" s="2" t="str" cm="1">
        <f t="array" ref="AQ221">_xlfn.XLOOKUP($A221&amp;AQ$5,'[1]NBA-Data-1980-2019'!$B$1:$B$16305&amp;'[1]NBA-Data-1980-2019'!$A$1:$A$16305,'[1]NBA-Data-1980-2019'!$H$1:$H$16305,"",0)</f>
        <v/>
      </c>
      <c r="AR221" s="2" t="str" cm="1">
        <f t="array" ref="AR221">_xlfn.XLOOKUP($A221&amp;AR$5,'[1]NBA-Data-1980-2019'!$B$1:$B$16305&amp;'[1]NBA-Data-1980-2019'!$A$1:$A$16305,'[1]NBA-Data-1980-2019'!$H$1:$H$16305,"",0)</f>
        <v/>
      </c>
      <c r="AS221" s="2" t="str" cm="1">
        <f t="array" ref="AS221">_xlfn.XLOOKUP($A221&amp;AS$5,'[1]NBA-Data-1980-2019'!$B$1:$B$16305&amp;'[1]NBA-Data-1980-2019'!$A$1:$A$16305,'[1]NBA-Data-1980-2019'!$H$1:$H$16305,"",0)</f>
        <v/>
      </c>
      <c r="AT221" s="2" t="str" cm="1">
        <f t="array" ref="AT221">_xlfn.XLOOKUP($A221&amp;AT$5,'[1]NBA-Data-1980-2019'!$B$1:$B$16305&amp;'[1]NBA-Data-1980-2019'!$A$1:$A$16305,'[1]NBA-Data-1980-2019'!$H$1:$H$16305,"",0)</f>
        <v/>
      </c>
      <c r="AU221" s="2" cm="1">
        <f t="array" ref="AU221">_xlfn.XLOOKUP($A221&amp;AU$5,'[1]NBA-Data-1980-2019'!$B$1:$B$16305&amp;'[1]NBA-Data-1980-2019'!$A$1:$A$16305,'[1]NBA-Data-1980-2019'!$H$1:$H$16305,"",0)</f>
        <v>1498</v>
      </c>
      <c r="AV221" s="2" cm="1">
        <f t="array" ref="AV221">_xlfn.XLOOKUP($A221&amp;AV$5,'[1]NBA-Data-1980-2019'!$B$1:$B$16305&amp;'[1]NBA-Data-1980-2019'!$A$1:$A$16305,'[1]NBA-Data-1980-2019'!$H$1:$H$16305,"",0)</f>
        <v>1089.9000000000001</v>
      </c>
      <c r="AW221" s="2" cm="1">
        <f t="array" ref="AW221">_xlfn.XLOOKUP($A221&amp;AW$5,'[1]NBA-Data-1980-2019'!$B$1:$B$16305&amp;'[1]NBA-Data-1980-2019'!$A$1:$A$16305,'[1]NBA-Data-1980-2019'!$H$1:$H$16305,"",0)</f>
        <v>1590.3</v>
      </c>
      <c r="AX221" s="2" cm="1">
        <f t="array" ref="AX221">_xlfn.XLOOKUP($A221&amp;AX$5,'[1]NBA-Data-1980-2019'!$B$1:$B$16305&amp;'[1]NBA-Data-1980-2019'!$A$1:$A$16305,'[1]NBA-Data-1980-2019'!$H$1:$H$16305,"",0)</f>
        <v>2616</v>
      </c>
      <c r="AY221" s="2" cm="1">
        <f t="array" ref="AY221">_xlfn.XLOOKUP($A221&amp;AY$5,'[1]NBA-Data-1980-2019'!$B$1:$B$16305&amp;'[1]NBA-Data-1980-2019'!$A$1:$A$16305,'[1]NBA-Data-1980-2019'!$H$1:$H$16305,"",0)</f>
        <v>2419</v>
      </c>
      <c r="AZ221" s="2" cm="1">
        <f t="array" ref="AZ221">_xlfn.XLOOKUP($A221&amp;AZ$5,'[1]NBA-Data-1980-2019'!$B$1:$B$16305&amp;'[1]NBA-Data-1980-2019'!$A$1:$A$16305,'[1]NBA-Data-1980-2019'!$H$1:$H$16305,"",0)</f>
        <v>1708</v>
      </c>
      <c r="BA221" s="2" cm="1">
        <f t="array" ref="BA221">_xlfn.XLOOKUP($A221&amp;BA$5,'[1]NBA-Data-1980-2019'!$B$1:$B$16305&amp;'[1]NBA-Data-1980-2019'!$A$1:$A$16305,'[1]NBA-Data-1980-2019'!$H$1:$H$16305,"",0)</f>
        <v>787.59999999999991</v>
      </c>
      <c r="BB221" s="2" cm="1">
        <f t="array" ref="BB221">_xlfn.XLOOKUP($A221&amp;BB$5,'[1]NBA-Data-1980-2019'!$B$1:$B$16305&amp;'[1]NBA-Data-1980-2019'!$A$1:$A$16305,'[1]NBA-Data-1980-2019'!$H$1:$H$16305,"",0)</f>
        <v>1397.8000000000002</v>
      </c>
      <c r="BC221" s="2" cm="1">
        <f t="array" ref="BC221">_xlfn.XLOOKUP($A221&amp;BC$5,'[1]NBA-Data-1980-2019'!$B$1:$B$16305&amp;'[1]NBA-Data-1980-2019'!$A$1:$A$16305,'[1]NBA-Data-1980-2019'!$H$1:$H$16305,"",0)</f>
        <v>1382.4</v>
      </c>
      <c r="BD221" s="2" cm="1">
        <f t="array" ref="BD221">_xlfn.XLOOKUP($A221&amp;BD$5,'[1]NBA-Data-1980-2019'!$B$1:$B$16305&amp;'[1]NBA-Data-1980-2019'!$A$1:$A$16305,'[1]NBA-Data-1980-2019'!$H$1:$H$16305,"",0)</f>
        <v>512.5</v>
      </c>
      <c r="BE221" s="2" cm="1">
        <f t="array" ref="BE221">_xlfn.XLOOKUP($A221&amp;BE$5,'[1]NBA-Data-1980-2019'!$B$1:$B$16305&amp;'[1]NBA-Data-1980-2019'!$A$1:$A$16305,'[1]NBA-Data-1980-2019'!$H$1:$H$16305,"",0)</f>
        <v>368</v>
      </c>
      <c r="BF221" s="2" cm="1">
        <f t="array" ref="BF221">_xlfn.XLOOKUP($A221&amp;BF$5,'[1]NBA-Data-1980-2019'!$B$1:$B$16305&amp;'[1]NBA-Data-1980-2019'!$A$1:$A$16305,'[1]NBA-Data-1980-2019'!$H$1:$H$16305,"",0)</f>
        <v>983.4</v>
      </c>
      <c r="BG221" s="2" cm="1">
        <f t="array" ref="BG221">_xlfn.XLOOKUP($A221&amp;BG$5,'[1]NBA-Data-1980-2019'!$B$1:$B$16305&amp;'[1]NBA-Data-1980-2019'!$A$1:$A$16305,'[1]NBA-Data-1980-2019'!$H$1:$H$16305,"",0)</f>
        <v>1081.2</v>
      </c>
      <c r="BH221" s="2" cm="1">
        <f t="array" ref="BH221">_xlfn.XLOOKUP($A221&amp;BH$5,'[1]NBA-Data-1980-2019'!$B$1:$B$16305&amp;'[1]NBA-Data-1980-2019'!$A$1:$A$16305,'[1]NBA-Data-1980-2019'!$H$1:$H$16305,"",0)</f>
        <v>964.80000000000007</v>
      </c>
      <c r="BI221" s="2" t="str" cm="1">
        <f t="array" ref="BI221">_xlfn.XLOOKUP($A221&amp;BI$5,'[1]NBA-Data-1980-2019'!$B$1:$B$16305&amp;'[1]NBA-Data-1980-2019'!$A$1:$A$16305,'[1]NBA-Data-1980-2019'!$H$1:$H$16305,"",0)</f>
        <v/>
      </c>
      <c r="BJ221" s="2" t="str" cm="1">
        <f t="array" ref="BJ221">_xlfn.XLOOKUP($A221&amp;BJ$5,'[1]NBA-Data-1980-2019'!$B$1:$B$16305&amp;'[1]NBA-Data-1980-2019'!$A$1:$A$16305,'[1]NBA-Data-1980-2019'!$H$1:$H$16305,"",0)</f>
        <v/>
      </c>
      <c r="BK221" s="2" t="str" cm="1">
        <f t="array" ref="BK221">_xlfn.XLOOKUP($A221&amp;BK$5,'[1]NBA-Data-1980-2019'!$B$1:$B$16305&amp;'[1]NBA-Data-1980-2019'!$A$1:$A$16305,'[1]NBA-Data-1980-2019'!$H$1:$H$16305,"",0)</f>
        <v/>
      </c>
      <c r="BL221" s="2" t="str" cm="1">
        <f t="array" ref="BL221">_xlfn.XLOOKUP($A221&amp;BL$5,'[1]NBA-Data-1980-2019'!$B$1:$B$16305&amp;'[1]NBA-Data-1980-2019'!$A$1:$A$16305,'[1]NBA-Data-1980-2019'!$H$1:$H$16305,"",0)</f>
        <v/>
      </c>
      <c r="BM221" s="2" t="str" cm="1">
        <f t="array" ref="BM221">_xlfn.XLOOKUP($A221&amp;BM$5,'[1]NBA-Data-1980-2019'!$B$1:$B$16305&amp;'[1]NBA-Data-1980-2019'!$A$1:$A$16305,'[1]NBA-Data-1980-2019'!$H$1:$H$16305,"",0)</f>
        <v/>
      </c>
      <c r="BN221" s="2" t="str" cm="1">
        <f t="array" ref="BN221">_xlfn.XLOOKUP($A221&amp;BN$5,'[1]NBA-Data-1980-2019'!$B$1:$B$16305&amp;'[1]NBA-Data-1980-2019'!$A$1:$A$16305,'[1]NBA-Data-1980-2019'!$F$1:$F$16305,"",0)</f>
        <v/>
      </c>
      <c r="BO221" s="2" t="str" cm="1">
        <f t="array" ref="BO221">_xlfn.XLOOKUP($A221&amp;BO$5,'[1]NBA-Data-1980-2019'!$B$1:$B$16305&amp;'[1]NBA-Data-1980-2019'!$A$1:$A$16305,'[1]NBA-Data-1980-2019'!$F$1:$F$16305,"",0)</f>
        <v/>
      </c>
      <c r="BP221" s="2" t="str" cm="1">
        <f t="array" ref="BP221">_xlfn.XLOOKUP($A221&amp;BP$5,'[1]NBA-Data-1980-2019'!$B$1:$B$16305&amp;'[1]NBA-Data-1980-2019'!$A$1:$A$16305,'[1]NBA-Data-1980-2019'!$F$1:$F$16305,"",0)</f>
        <v/>
      </c>
      <c r="BQ221" s="2" t="str" cm="1">
        <f t="array" ref="BQ221">_xlfn.XLOOKUP($A221&amp;BQ$5,'[1]NBA-Data-1980-2019'!$B$1:$B$16305&amp;'[1]NBA-Data-1980-2019'!$A$1:$A$16305,'[1]NBA-Data-1980-2019'!$F$1:$F$16305,"",0)</f>
        <v/>
      </c>
      <c r="BR221" s="2" t="str" cm="1">
        <f t="array" ref="BR221">_xlfn.XLOOKUP($A221&amp;BR$5,'[1]NBA-Data-1980-2019'!$B$1:$B$16305&amp;'[1]NBA-Data-1980-2019'!$A$1:$A$16305,'[1]NBA-Data-1980-2019'!$F$1:$F$16305,"",0)</f>
        <v/>
      </c>
      <c r="BS221" s="2" t="str" cm="1">
        <f t="array" ref="BS221">_xlfn.XLOOKUP($A221&amp;BS$5,'[1]NBA-Data-1980-2019'!$B$1:$B$16305&amp;'[1]NBA-Data-1980-2019'!$A$1:$A$16305,'[1]NBA-Data-1980-2019'!$F$1:$F$16305,"",0)</f>
        <v/>
      </c>
      <c r="BT221" s="2" t="str" cm="1">
        <f t="array" ref="BT221">_xlfn.XLOOKUP($A221&amp;BT$5,'[1]NBA-Data-1980-2019'!$B$1:$B$16305&amp;'[1]NBA-Data-1980-2019'!$A$1:$A$16305,'[1]NBA-Data-1980-2019'!$F$1:$F$16305,"",0)</f>
        <v/>
      </c>
      <c r="BU221" s="2" t="str" cm="1">
        <f t="array" ref="BU221">_xlfn.XLOOKUP($A221&amp;BU$5,'[1]NBA-Data-1980-2019'!$B$1:$B$16305&amp;'[1]NBA-Data-1980-2019'!$A$1:$A$16305,'[1]NBA-Data-1980-2019'!$F$1:$F$16305,"",0)</f>
        <v/>
      </c>
      <c r="BV221" s="2" t="str" cm="1">
        <f t="array" ref="BV221">_xlfn.XLOOKUP($A221&amp;BV$5,'[1]NBA-Data-1980-2019'!$B$1:$B$16305&amp;'[1]NBA-Data-1980-2019'!$A$1:$A$16305,'[1]NBA-Data-1980-2019'!$F$1:$F$16305,"",0)</f>
        <v/>
      </c>
      <c r="BW221" s="2" t="str" cm="1">
        <f t="array" ref="BW221">_xlfn.XLOOKUP($A221&amp;BW$5,'[1]NBA-Data-1980-2019'!$B$1:$B$16305&amp;'[1]NBA-Data-1980-2019'!$A$1:$A$16305,'[1]NBA-Data-1980-2019'!$F$1:$F$16305,"",0)</f>
        <v/>
      </c>
      <c r="BX221" s="2" t="str" cm="1">
        <f t="array" ref="BX221">_xlfn.XLOOKUP($A221&amp;BX$5,'[1]NBA-Data-1980-2019'!$B$1:$B$16305&amp;'[1]NBA-Data-1980-2019'!$A$1:$A$16305,'[1]NBA-Data-1980-2019'!$F$1:$F$16305,"",0)</f>
        <v/>
      </c>
      <c r="BY221" s="2" t="str" cm="1">
        <f t="array" ref="BY221">_xlfn.XLOOKUP($A221&amp;BY$5,'[1]NBA-Data-1980-2019'!$B$1:$B$16305&amp;'[1]NBA-Data-1980-2019'!$A$1:$A$16305,'[1]NBA-Data-1980-2019'!$F$1:$F$16305,"",0)</f>
        <v/>
      </c>
      <c r="BZ221" s="2" t="str" cm="1">
        <f t="array" ref="BZ221">_xlfn.XLOOKUP($A221&amp;BZ$5,'[1]NBA-Data-1980-2019'!$B$1:$B$16305&amp;'[1]NBA-Data-1980-2019'!$A$1:$A$16305,'[1]NBA-Data-1980-2019'!$F$1:$F$16305,"",0)</f>
        <v/>
      </c>
      <c r="CA221" s="2" cm="1">
        <f t="array" ref="CA221">_xlfn.XLOOKUP($A221&amp;CA$5,'[1]NBA-Data-1980-2019'!$B$1:$B$16305&amp;'[1]NBA-Data-1980-2019'!$A$1:$A$16305,'[1]NBA-Data-1980-2019'!$F$1:$F$16305,"",0)</f>
        <v>12.7</v>
      </c>
      <c r="CB221" s="2" cm="1">
        <f t="array" ref="CB221">_xlfn.XLOOKUP($A221&amp;CB$5,'[1]NBA-Data-1980-2019'!$B$1:$B$16305&amp;'[1]NBA-Data-1980-2019'!$A$1:$A$16305,'[1]NBA-Data-1980-2019'!$F$1:$F$16305,"",0)</f>
        <v>12.8</v>
      </c>
      <c r="CC221" s="2" cm="1">
        <f t="array" ref="CC221">_xlfn.XLOOKUP($A221&amp;CC$5,'[1]NBA-Data-1980-2019'!$B$1:$B$16305&amp;'[1]NBA-Data-1980-2019'!$A$1:$A$16305,'[1]NBA-Data-1980-2019'!$F$1:$F$16305,"",0)</f>
        <v>15.1</v>
      </c>
      <c r="CD221" s="2" cm="1">
        <f t="array" ref="CD221">_xlfn.XLOOKUP($A221&amp;CD$5,'[1]NBA-Data-1980-2019'!$B$1:$B$16305&amp;'[1]NBA-Data-1980-2019'!$A$1:$A$16305,'[1]NBA-Data-1980-2019'!$F$1:$F$16305,"",0)</f>
        <v>18.399999999999999</v>
      </c>
      <c r="CE221" s="2" cm="1">
        <f t="array" ref="CE221">_xlfn.XLOOKUP($A221&amp;CE$5,'[1]NBA-Data-1980-2019'!$B$1:$B$16305&amp;'[1]NBA-Data-1980-2019'!$A$1:$A$16305,'[1]NBA-Data-1980-2019'!$F$1:$F$16305,"",0)</f>
        <v>15.8</v>
      </c>
      <c r="CF221" s="2" cm="1">
        <f t="array" ref="CF221">_xlfn.XLOOKUP($A221&amp;CF$5,'[1]NBA-Data-1980-2019'!$B$1:$B$16305&amp;'[1]NBA-Data-1980-2019'!$A$1:$A$16305,'[1]NBA-Data-1980-2019'!$F$1:$F$16305,"",0)</f>
        <v>19.399999999999999</v>
      </c>
      <c r="CG221" s="2" cm="1">
        <f t="array" ref="CG221">_xlfn.XLOOKUP($A221&amp;CG$5,'[1]NBA-Data-1980-2019'!$B$1:$B$16305&amp;'[1]NBA-Data-1980-2019'!$A$1:$A$16305,'[1]NBA-Data-1980-2019'!$F$1:$F$16305,"",0)</f>
        <v>14</v>
      </c>
      <c r="CH221" s="2" cm="1">
        <f t="array" ref="CH221">_xlfn.XLOOKUP($A221&amp;CH$5,'[1]NBA-Data-1980-2019'!$B$1:$B$16305&amp;'[1]NBA-Data-1980-2019'!$A$1:$A$16305,'[1]NBA-Data-1980-2019'!$F$1:$F$16305,"",0)</f>
        <v>15.3</v>
      </c>
      <c r="CI221" s="2" cm="1">
        <f t="array" ref="CI221">_xlfn.XLOOKUP($A221&amp;CI$5,'[1]NBA-Data-1980-2019'!$B$1:$B$16305&amp;'[1]NBA-Data-1980-2019'!$A$1:$A$16305,'[1]NBA-Data-1980-2019'!$F$1:$F$16305,"",0)</f>
        <v>14</v>
      </c>
      <c r="CJ221" s="2" cm="1">
        <f t="array" ref="CJ221">_xlfn.XLOOKUP($A221&amp;CJ$5,'[1]NBA-Data-1980-2019'!$B$1:$B$16305&amp;'[1]NBA-Data-1980-2019'!$A$1:$A$16305,'[1]NBA-Data-1980-2019'!$F$1:$F$16305,"",0)</f>
        <v>13.5</v>
      </c>
      <c r="CK221" s="2" cm="1">
        <f t="array" ref="CK221">_xlfn.XLOOKUP($A221&amp;CK$5,'[1]NBA-Data-1980-2019'!$B$1:$B$16305&amp;'[1]NBA-Data-1980-2019'!$A$1:$A$16305,'[1]NBA-Data-1980-2019'!$F$1:$F$16305,"",0)</f>
        <v>11.5</v>
      </c>
      <c r="CL221" s="2" cm="1">
        <f t="array" ref="CL221">_xlfn.XLOOKUP($A221&amp;CL$5,'[1]NBA-Data-1980-2019'!$B$1:$B$16305&amp;'[1]NBA-Data-1980-2019'!$A$1:$A$16305,'[1]NBA-Data-1980-2019'!$F$1:$F$16305,"",0)</f>
        <v>15.3</v>
      </c>
      <c r="CM221" s="2" cm="1">
        <f t="array" ref="CM221">_xlfn.XLOOKUP($A221&amp;CM$5,'[1]NBA-Data-1980-2019'!$B$1:$B$16305&amp;'[1]NBA-Data-1980-2019'!$A$1:$A$16305,'[1]NBA-Data-1980-2019'!$F$1:$F$16305,"",0)</f>
        <v>11.7</v>
      </c>
      <c r="CN221" s="2" cm="1">
        <f t="array" ref="CN221">_xlfn.XLOOKUP($A221&amp;CN$5,'[1]NBA-Data-1980-2019'!$B$1:$B$16305&amp;'[1]NBA-Data-1980-2019'!$A$1:$A$16305,'[1]NBA-Data-1980-2019'!$F$1:$F$16305,"",0)</f>
        <v>11.5</v>
      </c>
      <c r="CO221" s="2" t="str" cm="1">
        <f t="array" ref="CO221">_xlfn.XLOOKUP($A221&amp;CO$5,'[1]NBA-Data-1980-2019'!$B$1:$B$16305&amp;'[1]NBA-Data-1980-2019'!$A$1:$A$16305,'[1]NBA-Data-1980-2019'!$F$1:$F$16305,"",0)</f>
        <v/>
      </c>
      <c r="CP221" s="2" t="str" cm="1">
        <f t="array" ref="CP221">_xlfn.XLOOKUP($A221&amp;CP$5,'[1]NBA-Data-1980-2019'!$B$1:$B$16305&amp;'[1]NBA-Data-1980-2019'!$A$1:$A$16305,'[1]NBA-Data-1980-2019'!$F$1:$F$16305,"",0)</f>
        <v/>
      </c>
      <c r="CQ221" s="2" t="str" cm="1">
        <f t="array" ref="CQ221">_xlfn.XLOOKUP($A221&amp;CQ$5,'[1]NBA-Data-1980-2019'!$B$1:$B$16305&amp;'[1]NBA-Data-1980-2019'!$A$1:$A$16305,'[1]NBA-Data-1980-2019'!$F$1:$F$16305,"",0)</f>
        <v/>
      </c>
      <c r="CR221" s="2" t="str" cm="1">
        <f t="array" ref="CR221">_xlfn.XLOOKUP($A221&amp;CR$5,'[1]NBA-Data-1980-2019'!$B$1:$B$16305&amp;'[1]NBA-Data-1980-2019'!$A$1:$A$16305,'[1]NBA-Data-1980-2019'!$F$1:$F$16305,"",0)</f>
        <v/>
      </c>
      <c r="CS221" s="2" t="str" cm="1">
        <f t="array" ref="CS221">_xlfn.XLOOKUP($A221&amp;CS$5,'[1]NBA-Data-1980-2019'!$B$1:$B$16305&amp;'[1]NBA-Data-1980-2019'!$A$1:$A$16305,'[1]NBA-Data-1980-2019'!$F$1:$F$16305,"",0)</f>
        <v/>
      </c>
      <c r="CU221" s="2" t="str">
        <f>_xlfn.XLOOKUP($A221,TEAMS!$G$1:$G$839,TEAMS!$H$1:$H$839,"",0)</f>
        <v>SG</v>
      </c>
      <c r="CV221" s="2" t="str">
        <f>_xlfn.XLOOKUP($CU221,DASHBOARD!$B$22:$B$27,DASHBOARD!$C$22:$C$27,"",0)</f>
        <v>GUARD</v>
      </c>
      <c r="CY221" s="63">
        <f>SUMIFS('[1]NBA-Data-1980-2019'!$G$1:$G$16305,'[1]NBA-Data-1980-2019'!$B$1:$B$16305,$A221,'[1]NBA-Data-1980-2019'!$A$1:$A$16305,CY$9)</f>
        <v>0</v>
      </c>
      <c r="CZ221" s="63">
        <f>SUMIFS('[1]NBA-Data-1980-2019'!$G$1:$G$16305,'[1]NBA-Data-1980-2019'!$B$1:$B$16305,$A221,'[1]NBA-Data-1980-2019'!$A$1:$A$16305,CZ$9)</f>
        <v>0</v>
      </c>
      <c r="DA221" s="63">
        <f>SUMIFS('[1]NBA-Data-1980-2019'!$G$1:$G$16305,'[1]NBA-Data-1980-2019'!$B$1:$B$16305,$A221,'[1]NBA-Data-1980-2019'!$A$1:$A$16305,DA$9)</f>
        <v>0</v>
      </c>
      <c r="DB221" s="63">
        <f>SUMIFS('[1]NBA-Data-1980-2019'!$G$1:$G$16305,'[1]NBA-Data-1980-2019'!$B$1:$B$16305,$A221,'[1]NBA-Data-1980-2019'!$A$1:$A$16305,DB$9)</f>
        <v>0</v>
      </c>
      <c r="DC221" s="63">
        <f>SUMIFS('[1]NBA-Data-1980-2019'!$G$1:$G$16305,'[1]NBA-Data-1980-2019'!$B$1:$B$16305,$A221,'[1]NBA-Data-1980-2019'!$A$1:$A$16305,DC$9)</f>
        <v>0</v>
      </c>
      <c r="DD221" s="63">
        <f>SUMIFS('[1]NBA-Data-1980-2019'!$G$1:$G$16305,'[1]NBA-Data-1980-2019'!$B$1:$B$16305,$A221,'[1]NBA-Data-1980-2019'!$A$1:$A$16305,DD$9)</f>
        <v>0</v>
      </c>
      <c r="DE221" s="63">
        <f>SUMIFS('[1]NBA-Data-1980-2019'!$G$1:$G$16305,'[1]NBA-Data-1980-2019'!$B$1:$B$16305,$A221,'[1]NBA-Data-1980-2019'!$A$1:$A$16305,DE$9)</f>
        <v>0</v>
      </c>
      <c r="DF221" s="63">
        <f>SUMIFS('[1]NBA-Data-1980-2019'!$G$1:$G$16305,'[1]NBA-Data-1980-2019'!$B$1:$B$16305,$A221,'[1]NBA-Data-1980-2019'!$A$1:$A$16305,DF$9)</f>
        <v>0</v>
      </c>
      <c r="DG221" s="63">
        <f>SUMIFS('[1]NBA-Data-1980-2019'!$G$1:$G$16305,'[1]NBA-Data-1980-2019'!$B$1:$B$16305,$A221,'[1]NBA-Data-1980-2019'!$A$1:$A$16305,DG$9)</f>
        <v>0</v>
      </c>
      <c r="DH221" s="63">
        <f>SUMIFS('[1]NBA-Data-1980-2019'!$G$1:$G$16305,'[1]NBA-Data-1980-2019'!$B$1:$B$16305,$A221,'[1]NBA-Data-1980-2019'!$A$1:$A$16305,DH$9)</f>
        <v>0</v>
      </c>
      <c r="DI221" s="63">
        <f>SUMIFS('[1]NBA-Data-1980-2019'!$G$1:$G$16305,'[1]NBA-Data-1980-2019'!$B$1:$B$16305,$A221,'[1]NBA-Data-1980-2019'!$A$1:$A$16305,DI$9)</f>
        <v>0</v>
      </c>
      <c r="DJ221" s="63">
        <f>SUMIFS('[1]NBA-Data-1980-2019'!$G$1:$G$16305,'[1]NBA-Data-1980-2019'!$B$1:$B$16305,$A221,'[1]NBA-Data-1980-2019'!$A$1:$A$16305,DJ$9)</f>
        <v>0</v>
      </c>
      <c r="DK221" s="63">
        <f>SUMIFS('[1]NBA-Data-1980-2019'!$G$1:$G$16305,'[1]NBA-Data-1980-2019'!$B$1:$B$16305,$A221,'[1]NBA-Data-1980-2019'!$A$1:$A$16305,DK$9)</f>
        <v>0</v>
      </c>
      <c r="DL221" s="63">
        <f>SUMIFS('[1]NBA-Data-1980-2019'!$G$1:$G$16305,'[1]NBA-Data-1980-2019'!$B$1:$B$16305,$A221,'[1]NBA-Data-1980-2019'!$A$1:$A$16305,DL$9)</f>
        <v>809280</v>
      </c>
      <c r="DM221" s="63">
        <f>SUMIFS('[1]NBA-Data-1980-2019'!$G$1:$G$16305,'[1]NBA-Data-1980-2019'!$B$1:$B$16305,$A221,'[1]NBA-Data-1980-2019'!$A$1:$A$16305,DM$9)</f>
        <v>870000</v>
      </c>
      <c r="DN221" s="63">
        <f>SUMIFS('[1]NBA-Data-1980-2019'!$G$1:$G$16305,'[1]NBA-Data-1980-2019'!$B$1:$B$16305,$A221,'[1]NBA-Data-1980-2019'!$A$1:$A$16305,DN$9)</f>
        <v>0</v>
      </c>
      <c r="DO221" s="63">
        <f>SUMIFS('[1]NBA-Data-1980-2019'!$G$1:$G$16305,'[1]NBA-Data-1980-2019'!$B$1:$B$16305,$A221,'[1]NBA-Data-1980-2019'!$A$1:$A$16305,DO$9)</f>
        <v>1679733</v>
      </c>
      <c r="DP221" s="63">
        <f>SUMIFS('[1]NBA-Data-1980-2019'!$G$1:$G$16305,'[1]NBA-Data-1980-2019'!$B$1:$B$16305,$A221,'[1]NBA-Data-1980-2019'!$A$1:$A$16305,DP$9)</f>
        <v>5600000</v>
      </c>
      <c r="DQ221" s="63">
        <f>SUMIFS('[1]NBA-Data-1980-2019'!$G$1:$G$16305,'[1]NBA-Data-1980-2019'!$B$1:$B$16305,$A221,'[1]NBA-Data-1980-2019'!$A$1:$A$16305,DQ$9)</f>
        <v>6100000</v>
      </c>
      <c r="DR221" s="63">
        <f>SUMIFS('[1]NBA-Data-1980-2019'!$G$1:$G$16305,'[1]NBA-Data-1980-2019'!$B$1:$B$16305,$A221,'[1]NBA-Data-1980-2019'!$A$1:$A$16305,DR$9)</f>
        <v>6600000</v>
      </c>
      <c r="DS221" s="63">
        <f>SUMIFS('[1]NBA-Data-1980-2019'!$G$1:$G$16305,'[1]NBA-Data-1980-2019'!$B$1:$B$16305,$A221,'[1]NBA-Data-1980-2019'!$A$1:$A$16305,DS$9)</f>
        <v>7100000</v>
      </c>
      <c r="DT221" s="63">
        <f>SUMIFS('[1]NBA-Data-1980-2019'!$G$1:$G$16305,'[1]NBA-Data-1980-2019'!$B$1:$B$16305,$A221,'[1]NBA-Data-1980-2019'!$A$1:$A$16305,DT$9)</f>
        <v>7600000</v>
      </c>
      <c r="DU221" s="63">
        <f>SUMIFS('[1]NBA-Data-1980-2019'!$G$1:$G$16305,'[1]NBA-Data-1980-2019'!$B$1:$B$16305,$A221,'[1]NBA-Data-1980-2019'!$A$1:$A$16305,DU$9)</f>
        <v>1229255</v>
      </c>
      <c r="DV221" s="63">
        <f>SUMIFS('[1]NBA-Data-1980-2019'!$G$1:$G$16305,'[1]NBA-Data-1980-2019'!$B$1:$B$16305,$A221,'[1]NBA-Data-1980-2019'!$A$1:$A$16305,DV$9)</f>
        <v>0</v>
      </c>
      <c r="DW221" s="63">
        <f>SUMIFS('[1]NBA-Data-1980-2019'!$G$1:$G$16305,'[1]NBA-Data-1980-2019'!$B$1:$B$16305,$A221,'[1]NBA-Data-1980-2019'!$A$1:$A$16305,DW$9)</f>
        <v>1448490</v>
      </c>
      <c r="DX221" s="63">
        <f>SUMIFS('[1]NBA-Data-1980-2019'!$G$1:$G$16305,'[1]NBA-Data-1980-2019'!$B$1:$B$16305,$A221,'[1]NBA-Data-1980-2019'!$A$1:$A$16305,DX$9)</f>
        <v>2500000</v>
      </c>
      <c r="DY221" s="63">
        <f>SUMIFS('[1]NBA-Data-1980-2019'!$G$1:$G$16305,'[1]NBA-Data-1980-2019'!$B$1:$B$16305,$A221,'[1]NBA-Data-1980-2019'!$A$1:$A$16305,DY$9)</f>
        <v>4000000</v>
      </c>
      <c r="DZ221" s="63">
        <f>SUMIFS('[1]NBA-Data-1980-2019'!$G$1:$G$16305,'[1]NBA-Data-1980-2019'!$B$1:$B$16305,$A221,'[1]NBA-Data-1980-2019'!$A$1:$A$16305,DZ$9)</f>
        <v>0</v>
      </c>
      <c r="EA221" s="63">
        <f>SUMIFS('[1]NBA-Data-1980-2019'!$G$1:$G$16305,'[1]NBA-Data-1980-2019'!$B$1:$B$16305,$A221,'[1]NBA-Data-1980-2019'!$A$1:$A$16305,EA$9)</f>
        <v>0</v>
      </c>
      <c r="EB221" s="63">
        <f>SUMIFS('[1]NBA-Data-1980-2019'!$G$1:$G$16305,'[1]NBA-Data-1980-2019'!$B$1:$B$16305,$A221,'[1]NBA-Data-1980-2019'!$A$1:$A$16305,EB$9)</f>
        <v>0</v>
      </c>
      <c r="EC221" s="63">
        <f>SUMIFS('[1]NBA-Data-1980-2019'!$G$1:$G$16305,'[1]NBA-Data-1980-2019'!$B$1:$B$16305,$A221,'[1]NBA-Data-1980-2019'!$A$1:$A$16305,EC$9)</f>
        <v>0</v>
      </c>
      <c r="ED221" s="63">
        <f>SUMIFS('[1]NBA-Data-1980-2019'!$G$1:$G$16305,'[1]NBA-Data-1980-2019'!$B$1:$B$16305,$A221,'[1]NBA-Data-1980-2019'!$A$1:$A$16305,ED$9)</f>
        <v>0</v>
      </c>
      <c r="EH221" s="2" t="s">
        <v>1478</v>
      </c>
    </row>
    <row r="222" spans="1:165" x14ac:dyDescent="0.2">
      <c r="A222" s="2" t="s">
        <v>647</v>
      </c>
      <c r="B222" s="2" t="str" cm="1">
        <f t="array" ref="B222">_xlfn.XLOOKUP($A222&amp;B$5,'[1]NBA-Data-1980-2019'!$B$1:$B$16305&amp;'[1]NBA-Data-1980-2019'!$A$1:$A$16305,'[1]NBA-Data-1980-2019'!$D$1:$D$16305,"",0)</f>
        <v/>
      </c>
      <c r="C222" s="2" t="str" cm="1">
        <f t="array" ref="C222">_xlfn.XLOOKUP($A222&amp;C$5,'[1]NBA-Data-1980-2019'!$B$1:$B$16305&amp;'[1]NBA-Data-1980-2019'!$A$1:$A$16305,'[1]NBA-Data-1980-2019'!$D$1:$D$16305,"",0)</f>
        <v/>
      </c>
      <c r="D222" s="2" t="str" cm="1">
        <f t="array" ref="D222">_xlfn.XLOOKUP($A222&amp;D$5,'[1]NBA-Data-1980-2019'!$B$1:$B$16305&amp;'[1]NBA-Data-1980-2019'!$A$1:$A$16305,'[1]NBA-Data-1980-2019'!$D$1:$D$16305,"",0)</f>
        <v/>
      </c>
      <c r="E222" s="2" t="str" cm="1">
        <f t="array" ref="E222">_xlfn.XLOOKUP($A222&amp;E$5,'[1]NBA-Data-1980-2019'!$B$1:$B$16305&amp;'[1]NBA-Data-1980-2019'!$A$1:$A$16305,'[1]NBA-Data-1980-2019'!$D$1:$D$16305,"",0)</f>
        <v/>
      </c>
      <c r="F222" s="2" t="str" cm="1">
        <f t="array" ref="F222">_xlfn.XLOOKUP($A222&amp;F$5,'[1]NBA-Data-1980-2019'!$B$1:$B$16305&amp;'[1]NBA-Data-1980-2019'!$A$1:$A$16305,'[1]NBA-Data-1980-2019'!$D$1:$D$16305,"",0)</f>
        <v/>
      </c>
      <c r="G222" s="2" t="str" cm="1">
        <f t="array" ref="G222">_xlfn.XLOOKUP($A222&amp;G$5,'[1]NBA-Data-1980-2019'!$B$1:$B$16305&amp;'[1]NBA-Data-1980-2019'!$A$1:$A$16305,'[1]NBA-Data-1980-2019'!$D$1:$D$16305,"",0)</f>
        <v/>
      </c>
      <c r="H222" s="2" t="str" cm="1">
        <f t="array" ref="H222">_xlfn.XLOOKUP($A222&amp;H$5,'[1]NBA-Data-1980-2019'!$B$1:$B$16305&amp;'[1]NBA-Data-1980-2019'!$A$1:$A$16305,'[1]NBA-Data-1980-2019'!$D$1:$D$16305,"",0)</f>
        <v/>
      </c>
      <c r="I222" s="2" t="str" cm="1">
        <f t="array" ref="I222">_xlfn.XLOOKUP($A222&amp;I$5,'[1]NBA-Data-1980-2019'!$B$1:$B$16305&amp;'[1]NBA-Data-1980-2019'!$A$1:$A$16305,'[1]NBA-Data-1980-2019'!$D$1:$D$16305,"",0)</f>
        <v/>
      </c>
      <c r="J222" s="2" t="str" cm="1">
        <f t="array" ref="J222">_xlfn.XLOOKUP($A222&amp;J$5,'[1]NBA-Data-1980-2019'!$B$1:$B$16305&amp;'[1]NBA-Data-1980-2019'!$A$1:$A$16305,'[1]NBA-Data-1980-2019'!$D$1:$D$16305,"",0)</f>
        <v/>
      </c>
      <c r="K222" s="2" t="str" cm="1">
        <f t="array" ref="K222">_xlfn.XLOOKUP($A222&amp;K$5,'[1]NBA-Data-1980-2019'!$B$1:$B$16305&amp;'[1]NBA-Data-1980-2019'!$A$1:$A$16305,'[1]NBA-Data-1980-2019'!$D$1:$D$16305,"",0)</f>
        <v/>
      </c>
      <c r="L222" s="2" t="str" cm="1">
        <f t="array" ref="L222">_xlfn.XLOOKUP($A222&amp;L$5,'[1]NBA-Data-1980-2019'!$B$1:$B$16305&amp;'[1]NBA-Data-1980-2019'!$A$1:$A$16305,'[1]NBA-Data-1980-2019'!$D$1:$D$16305,"",0)</f>
        <v/>
      </c>
      <c r="M222" s="2" t="str" cm="1">
        <f t="array" ref="M222">_xlfn.XLOOKUP($A222&amp;M$5,'[1]NBA-Data-1980-2019'!$B$1:$B$16305&amp;'[1]NBA-Data-1980-2019'!$A$1:$A$16305,'[1]NBA-Data-1980-2019'!$D$1:$D$16305,"",0)</f>
        <v/>
      </c>
      <c r="N222" s="2" t="str" cm="1">
        <f t="array" ref="N222">_xlfn.XLOOKUP($A222&amp;N$5,'[1]NBA-Data-1980-2019'!$B$1:$B$16305&amp;'[1]NBA-Data-1980-2019'!$A$1:$A$16305,'[1]NBA-Data-1980-2019'!$D$1:$D$16305,"",0)</f>
        <v/>
      </c>
      <c r="O222" s="2" t="str" cm="1">
        <f t="array" ref="O222">_xlfn.XLOOKUP($A222&amp;O$5,'[1]NBA-Data-1980-2019'!$B$1:$B$16305&amp;'[1]NBA-Data-1980-2019'!$A$1:$A$16305,'[1]NBA-Data-1980-2019'!$D$1:$D$16305,"",0)</f>
        <v>CLE</v>
      </c>
      <c r="P222" s="2" t="str" cm="1">
        <f t="array" ref="P222">_xlfn.XLOOKUP($A222&amp;P$5,'[1]NBA-Data-1980-2019'!$B$1:$B$16305&amp;'[1]NBA-Data-1980-2019'!$A$1:$A$16305,'[1]NBA-Data-1980-2019'!$D$1:$D$16305,"",0)</f>
        <v>CLE</v>
      </c>
      <c r="Q222" s="2" t="str" cm="1">
        <f t="array" ref="Q222">_xlfn.XLOOKUP($A222&amp;Q$5,'[1]NBA-Data-1980-2019'!$B$1:$B$16305&amp;'[1]NBA-Data-1980-2019'!$A$1:$A$16305,'[1]NBA-Data-1980-2019'!$D$1:$D$16305,"",0)</f>
        <v>CLE</v>
      </c>
      <c r="R222" s="2" t="str" cm="1">
        <f t="array" ref="R222">_xlfn.XLOOKUP($A222&amp;R$5,'[1]NBA-Data-1980-2019'!$B$1:$B$16305&amp;'[1]NBA-Data-1980-2019'!$A$1:$A$16305,'[1]NBA-Data-1980-2019'!$D$1:$D$16305,"",0)</f>
        <v>CLE</v>
      </c>
      <c r="S222" s="2" t="str" cm="1">
        <f t="array" ref="S222">_xlfn.XLOOKUP($A222&amp;S$5,'[1]NBA-Data-1980-2019'!$B$1:$B$16305&amp;'[1]NBA-Data-1980-2019'!$A$1:$A$16305,'[1]NBA-Data-1980-2019'!$D$1:$D$16305,"",0)</f>
        <v>CLE</v>
      </c>
      <c r="T222" s="2" t="str" cm="1">
        <f t="array" ref="T222">_xlfn.XLOOKUP($A222&amp;T$5,'[1]NBA-Data-1980-2019'!$B$1:$B$16305&amp;'[1]NBA-Data-1980-2019'!$A$1:$A$16305,'[1]NBA-Data-1980-2019'!$D$1:$D$16305,"",0)</f>
        <v>CLE</v>
      </c>
      <c r="U222" s="2" t="str" cm="1">
        <f t="array" ref="U222">_xlfn.XLOOKUP($A222&amp;U$5,'[1]NBA-Data-1980-2019'!$B$1:$B$16305&amp;'[1]NBA-Data-1980-2019'!$A$1:$A$16305,'[1]NBA-Data-1980-2019'!$D$1:$D$16305,"",0)</f>
        <v>CLE</v>
      </c>
      <c r="V222" s="2" t="str" cm="1">
        <f t="array" ref="V222">_xlfn.XLOOKUP($A222&amp;V$5,'[1]NBA-Data-1980-2019'!$B$1:$B$16305&amp;'[1]NBA-Data-1980-2019'!$A$1:$A$16305,'[1]NBA-Data-1980-2019'!$D$1:$D$16305,"",0)</f>
        <v>MIA</v>
      </c>
      <c r="W222" s="2" t="str" cm="1">
        <f t="array" ref="W222">_xlfn.XLOOKUP($A222&amp;W$5,'[1]NBA-Data-1980-2019'!$B$1:$B$16305&amp;'[1]NBA-Data-1980-2019'!$A$1:$A$16305,'[1]NBA-Data-1980-2019'!$D$1:$D$16305,"",0)</f>
        <v>MIA</v>
      </c>
      <c r="X222" s="2" t="str" cm="1">
        <f t="array" ref="X222">_xlfn.XLOOKUP($A222&amp;X$5,'[1]NBA-Data-1980-2019'!$B$1:$B$16305&amp;'[1]NBA-Data-1980-2019'!$A$1:$A$16305,'[1]NBA-Data-1980-2019'!$D$1:$D$16305,"",0)</f>
        <v>MIA</v>
      </c>
      <c r="Y222" s="2" t="str" cm="1">
        <f t="array" ref="Y222">_xlfn.XLOOKUP($A222&amp;Y$5,'[1]NBA-Data-1980-2019'!$B$1:$B$16305&amp;'[1]NBA-Data-1980-2019'!$A$1:$A$16305,'[1]NBA-Data-1980-2019'!$D$1:$D$16305,"",0)</f>
        <v>MIA</v>
      </c>
      <c r="Z222" s="2" t="str" cm="1">
        <f t="array" ref="Z222">_xlfn.XLOOKUP($A222&amp;Z$5,'[1]NBA-Data-1980-2019'!$B$1:$B$16305&amp;'[1]NBA-Data-1980-2019'!$A$1:$A$16305,'[1]NBA-Data-1980-2019'!$D$1:$D$16305,"",0)</f>
        <v>CLE</v>
      </c>
      <c r="AA222" s="2" t="str" cm="1">
        <f t="array" ref="AA222">_xlfn.XLOOKUP($A222&amp;AA$5,'[1]NBA-Data-1980-2019'!$B$1:$B$16305&amp;'[1]NBA-Data-1980-2019'!$A$1:$A$16305,'[1]NBA-Data-1980-2019'!$D$1:$D$16305,"",0)</f>
        <v>CLE</v>
      </c>
      <c r="AB222" s="2" t="str" cm="1">
        <f t="array" ref="AB222">_xlfn.XLOOKUP($A222&amp;AB$5,'[1]NBA-Data-1980-2019'!$B$1:$B$16305&amp;'[1]NBA-Data-1980-2019'!$A$1:$A$16305,'[1]NBA-Data-1980-2019'!$D$1:$D$16305,"",0)</f>
        <v>CLE</v>
      </c>
      <c r="AC222" s="2" t="str" cm="1">
        <f t="array" ref="AC222">_xlfn.XLOOKUP($A222&amp;AC$5,'[1]NBA-Data-1980-2019'!$B$1:$B$16305&amp;'[1]NBA-Data-1980-2019'!$A$1:$A$16305,'[1]NBA-Data-1980-2019'!$D$1:$D$16305,"",0)</f>
        <v>CLE</v>
      </c>
      <c r="AD222" s="2" t="str" cm="1">
        <f t="array" ref="AD222">_xlfn.XLOOKUP($A222&amp;AD$5,'[1]NBA-Data-1980-2019'!$B$1:$B$16305&amp;'[1]NBA-Data-1980-2019'!$A$1:$A$16305,'[1]NBA-Data-1980-2019'!$D$1:$D$16305,"",0)</f>
        <v>LAL</v>
      </c>
      <c r="AE222" s="2" t="str" cm="1">
        <f t="array" ref="AE222">_xlfn.XLOOKUP($A222&amp;AE$5,'[1]NBA-Data-1980-2019'!$B$1:$B$16305&amp;'[1]NBA-Data-1980-2019'!$A$1:$A$16305,'[1]NBA-Data-1980-2019'!$D$1:$D$16305,"",0)</f>
        <v/>
      </c>
      <c r="AF222" s="2" t="str" cm="1">
        <f t="array" ref="AF222">_xlfn.XLOOKUP($A222&amp;AF$5,'[1]NBA-Data-1980-2019'!$B$1:$B$16305&amp;'[1]NBA-Data-1980-2019'!$A$1:$A$16305,'[1]NBA-Data-1980-2019'!$D$1:$D$16305,"",0)</f>
        <v/>
      </c>
      <c r="AG222" s="2" t="str" cm="1">
        <f t="array" ref="AG222">_xlfn.XLOOKUP($A222&amp;AG$5,'[1]NBA-Data-1980-2019'!$B$1:$B$16305&amp;'[1]NBA-Data-1980-2019'!$A$1:$A$16305,'[1]NBA-Data-1980-2019'!$D$1:$D$16305,"",0)</f>
        <v/>
      </c>
      <c r="AH222" s="2" t="str" cm="1">
        <f t="array" ref="AH222">_xlfn.XLOOKUP($A222&amp;AH$5,'[1]NBA-Data-1980-2019'!$B$1:$B$16305&amp;'[1]NBA-Data-1980-2019'!$A$1:$A$16305,'[1]NBA-Data-1980-2019'!$H$1:$H$16305,"",0)</f>
        <v/>
      </c>
      <c r="AI222" s="2" t="str" cm="1">
        <f t="array" ref="AI222">_xlfn.XLOOKUP($A222&amp;AI$5,'[1]NBA-Data-1980-2019'!$B$1:$B$16305&amp;'[1]NBA-Data-1980-2019'!$A$1:$A$16305,'[1]NBA-Data-1980-2019'!$H$1:$H$16305,"",0)</f>
        <v/>
      </c>
      <c r="AJ222" s="2" t="str" cm="1">
        <f t="array" ref="AJ222">_xlfn.XLOOKUP($A222&amp;AJ$5,'[1]NBA-Data-1980-2019'!$B$1:$B$16305&amp;'[1]NBA-Data-1980-2019'!$A$1:$A$16305,'[1]NBA-Data-1980-2019'!$H$1:$H$16305,"",0)</f>
        <v/>
      </c>
      <c r="AK222" s="2" t="str" cm="1">
        <f t="array" ref="AK222">_xlfn.XLOOKUP($A222&amp;AK$5,'[1]NBA-Data-1980-2019'!$B$1:$B$16305&amp;'[1]NBA-Data-1980-2019'!$A$1:$A$16305,'[1]NBA-Data-1980-2019'!$H$1:$H$16305,"",0)</f>
        <v/>
      </c>
      <c r="AL222" s="2" t="str" cm="1">
        <f t="array" ref="AL222">_xlfn.XLOOKUP($A222&amp;AL$5,'[1]NBA-Data-1980-2019'!$B$1:$B$16305&amp;'[1]NBA-Data-1980-2019'!$A$1:$A$16305,'[1]NBA-Data-1980-2019'!$H$1:$H$16305,"",0)</f>
        <v/>
      </c>
      <c r="AM222" s="2" t="str" cm="1">
        <f t="array" ref="AM222">_xlfn.XLOOKUP($A222&amp;AM$5,'[1]NBA-Data-1980-2019'!$B$1:$B$16305&amp;'[1]NBA-Data-1980-2019'!$A$1:$A$16305,'[1]NBA-Data-1980-2019'!$H$1:$H$16305,"",0)</f>
        <v/>
      </c>
      <c r="AN222" s="2" t="str" cm="1">
        <f t="array" ref="AN222">_xlfn.XLOOKUP($A222&amp;AN$5,'[1]NBA-Data-1980-2019'!$B$1:$B$16305&amp;'[1]NBA-Data-1980-2019'!$A$1:$A$16305,'[1]NBA-Data-1980-2019'!$H$1:$H$16305,"",0)</f>
        <v/>
      </c>
      <c r="AO222" s="2" t="str" cm="1">
        <f t="array" ref="AO222">_xlfn.XLOOKUP($A222&amp;AO$5,'[1]NBA-Data-1980-2019'!$B$1:$B$16305&amp;'[1]NBA-Data-1980-2019'!$A$1:$A$16305,'[1]NBA-Data-1980-2019'!$H$1:$H$16305,"",0)</f>
        <v/>
      </c>
      <c r="AP222" s="2" t="str" cm="1">
        <f t="array" ref="AP222">_xlfn.XLOOKUP($A222&amp;AP$5,'[1]NBA-Data-1980-2019'!$B$1:$B$16305&amp;'[1]NBA-Data-1980-2019'!$A$1:$A$16305,'[1]NBA-Data-1980-2019'!$H$1:$H$16305,"",0)</f>
        <v/>
      </c>
      <c r="AQ222" s="2" t="str" cm="1">
        <f t="array" ref="AQ222">_xlfn.XLOOKUP($A222&amp;AQ$5,'[1]NBA-Data-1980-2019'!$B$1:$B$16305&amp;'[1]NBA-Data-1980-2019'!$A$1:$A$16305,'[1]NBA-Data-1980-2019'!$H$1:$H$16305,"",0)</f>
        <v/>
      </c>
      <c r="AR222" s="2" t="str" cm="1">
        <f t="array" ref="AR222">_xlfn.XLOOKUP($A222&amp;AR$5,'[1]NBA-Data-1980-2019'!$B$1:$B$16305&amp;'[1]NBA-Data-1980-2019'!$A$1:$A$16305,'[1]NBA-Data-1980-2019'!$H$1:$H$16305,"",0)</f>
        <v/>
      </c>
      <c r="AS222" s="2" t="str" cm="1">
        <f t="array" ref="AS222">_xlfn.XLOOKUP($A222&amp;AS$5,'[1]NBA-Data-1980-2019'!$B$1:$B$16305&amp;'[1]NBA-Data-1980-2019'!$A$1:$A$16305,'[1]NBA-Data-1980-2019'!$H$1:$H$16305,"",0)</f>
        <v/>
      </c>
      <c r="AT222" s="2" t="str" cm="1">
        <f t="array" ref="AT222">_xlfn.XLOOKUP($A222&amp;AT$5,'[1]NBA-Data-1980-2019'!$B$1:$B$16305&amp;'[1]NBA-Data-1980-2019'!$A$1:$A$16305,'[1]NBA-Data-1980-2019'!$H$1:$H$16305,"",0)</f>
        <v/>
      </c>
      <c r="AU222" s="2" cm="1">
        <f t="array" ref="AU222">_xlfn.XLOOKUP($A222&amp;AU$5,'[1]NBA-Data-1980-2019'!$B$1:$B$16305&amp;'[1]NBA-Data-1980-2019'!$A$1:$A$16305,'[1]NBA-Data-1980-2019'!$H$1:$H$16305,"",0)</f>
        <v>3120.5</v>
      </c>
      <c r="AV222" s="2" cm="1">
        <f t="array" ref="AV222">_xlfn.XLOOKUP($A222&amp;AV$5,'[1]NBA-Data-1980-2019'!$B$1:$B$16305&amp;'[1]NBA-Data-1980-2019'!$A$1:$A$16305,'[1]NBA-Data-1980-2019'!$H$1:$H$16305,"",0)</f>
        <v>3392</v>
      </c>
      <c r="AW222" s="2" cm="1">
        <f t="array" ref="AW222">_xlfn.XLOOKUP($A222&amp;AW$5,'[1]NBA-Data-1980-2019'!$B$1:$B$16305&amp;'[1]NBA-Data-1980-2019'!$A$1:$A$16305,'[1]NBA-Data-1980-2019'!$H$1:$H$16305,"",0)</f>
        <v>3357.5</v>
      </c>
      <c r="AX222" s="2" cm="1">
        <f t="array" ref="AX222">_xlfn.XLOOKUP($A222&amp;AX$5,'[1]NBA-Data-1980-2019'!$B$1:$B$16305&amp;'[1]NBA-Data-1980-2019'!$A$1:$A$16305,'[1]NBA-Data-1980-2019'!$H$1:$H$16305,"",0)</f>
        <v>3190.2</v>
      </c>
      <c r="AY222" s="2" cm="1">
        <f t="array" ref="AY222">_xlfn.XLOOKUP($A222&amp;AY$5,'[1]NBA-Data-1980-2019'!$B$1:$B$16305&amp;'[1]NBA-Data-1980-2019'!$A$1:$A$16305,'[1]NBA-Data-1980-2019'!$H$1:$H$16305,"",0)</f>
        <v>3030</v>
      </c>
      <c r="AZ222" s="2" cm="1">
        <f t="array" ref="AZ222">_xlfn.XLOOKUP($A222&amp;AZ$5,'[1]NBA-Data-1980-2019'!$B$1:$B$16305&amp;'[1]NBA-Data-1980-2019'!$A$1:$A$16305,'[1]NBA-Data-1980-2019'!$H$1:$H$16305,"",0)</f>
        <v>3053.7000000000003</v>
      </c>
      <c r="BA222" s="2" cm="1">
        <f t="array" ref="BA222">_xlfn.XLOOKUP($A222&amp;BA$5,'[1]NBA-Data-1980-2019'!$B$1:$B$16305&amp;'[1]NBA-Data-1980-2019'!$A$1:$A$16305,'[1]NBA-Data-1980-2019'!$H$1:$H$16305,"",0)</f>
        <v>2964</v>
      </c>
      <c r="BB222" s="2" cm="1">
        <f t="array" ref="BB222">_xlfn.XLOOKUP($A222&amp;BB$5,'[1]NBA-Data-1980-2019'!$B$1:$B$16305&amp;'[1]NBA-Data-1980-2019'!$A$1:$A$16305,'[1]NBA-Data-1980-2019'!$H$1:$H$16305,"",0)</f>
        <v>3065.2</v>
      </c>
      <c r="BC222" s="2" cm="1">
        <f t="array" ref="BC222">_xlfn.XLOOKUP($A222&amp;BC$5,'[1]NBA-Data-1980-2019'!$B$1:$B$16305&amp;'[1]NBA-Data-1980-2019'!$A$1:$A$16305,'[1]NBA-Data-1980-2019'!$H$1:$H$16305,"",0)</f>
        <v>2325</v>
      </c>
      <c r="BD222" s="2" cm="1">
        <f t="array" ref="BD222">_xlfn.XLOOKUP($A222&amp;BD$5,'[1]NBA-Data-1980-2019'!$B$1:$B$16305&amp;'[1]NBA-Data-1980-2019'!$A$1:$A$16305,'[1]NBA-Data-1980-2019'!$H$1:$H$16305,"",0)</f>
        <v>2880.4</v>
      </c>
      <c r="BE222" s="2" cm="1">
        <f t="array" ref="BE222">_xlfn.XLOOKUP($A222&amp;BE$5,'[1]NBA-Data-1980-2019'!$B$1:$B$16305&amp;'[1]NBA-Data-1980-2019'!$A$1:$A$16305,'[1]NBA-Data-1980-2019'!$H$1:$H$16305,"",0)</f>
        <v>2902.9</v>
      </c>
      <c r="BF222" s="2" cm="1">
        <f t="array" ref="BF222">_xlfn.XLOOKUP($A222&amp;BF$5,'[1]NBA-Data-1980-2019'!$B$1:$B$16305&amp;'[1]NBA-Data-1980-2019'!$A$1:$A$16305,'[1]NBA-Data-1980-2019'!$H$1:$H$16305,"",0)</f>
        <v>2490.9</v>
      </c>
      <c r="BG222" s="2" cm="1">
        <f t="array" ref="BG222">_xlfn.XLOOKUP($A222&amp;BG$5,'[1]NBA-Data-1980-2019'!$B$1:$B$16305&amp;'[1]NBA-Data-1980-2019'!$A$1:$A$16305,'[1]NBA-Data-1980-2019'!$H$1:$H$16305,"",0)</f>
        <v>2705.6</v>
      </c>
      <c r="BH222" s="2" cm="1">
        <f t="array" ref="BH222">_xlfn.XLOOKUP($A222&amp;BH$5,'[1]NBA-Data-1980-2019'!$B$1:$B$16305&amp;'[1]NBA-Data-1980-2019'!$A$1:$A$16305,'[1]NBA-Data-1980-2019'!$H$1:$H$16305,"",0)</f>
        <v>2797.2</v>
      </c>
      <c r="BI222" s="2" cm="1">
        <f t="array" ref="BI222">_xlfn.XLOOKUP($A222&amp;BI$5,'[1]NBA-Data-1980-2019'!$B$1:$B$16305&amp;'[1]NBA-Data-1980-2019'!$A$1:$A$16305,'[1]NBA-Data-1980-2019'!$H$1:$H$16305,"",0)</f>
        <v>3025.7999999999997</v>
      </c>
      <c r="BJ222" s="2" cm="1">
        <f t="array" ref="BJ222">_xlfn.XLOOKUP($A222&amp;BJ$5,'[1]NBA-Data-1980-2019'!$B$1:$B$16305&amp;'[1]NBA-Data-1980-2019'!$A$1:$A$16305,'[1]NBA-Data-1980-2019'!$H$1:$H$16305,"",0)</f>
        <v>1936.0000000000002</v>
      </c>
      <c r="BK222" s="2" t="str" cm="1">
        <f t="array" ref="BK222">_xlfn.XLOOKUP($A222&amp;BK$5,'[1]NBA-Data-1980-2019'!$B$1:$B$16305&amp;'[1]NBA-Data-1980-2019'!$A$1:$A$16305,'[1]NBA-Data-1980-2019'!$H$1:$H$16305,"",0)</f>
        <v/>
      </c>
      <c r="BL222" s="2" t="str" cm="1">
        <f t="array" ref="BL222">_xlfn.XLOOKUP($A222&amp;BL$5,'[1]NBA-Data-1980-2019'!$B$1:$B$16305&amp;'[1]NBA-Data-1980-2019'!$A$1:$A$16305,'[1]NBA-Data-1980-2019'!$H$1:$H$16305,"",0)</f>
        <v/>
      </c>
      <c r="BM222" s="2" t="str" cm="1">
        <f t="array" ref="BM222">_xlfn.XLOOKUP($A222&amp;BM$5,'[1]NBA-Data-1980-2019'!$B$1:$B$16305&amp;'[1]NBA-Data-1980-2019'!$A$1:$A$16305,'[1]NBA-Data-1980-2019'!$H$1:$H$16305,"",0)</f>
        <v/>
      </c>
      <c r="BN222" s="2" t="str" cm="1">
        <f t="array" ref="BN222">_xlfn.XLOOKUP($A222&amp;BN$5,'[1]NBA-Data-1980-2019'!$B$1:$B$16305&amp;'[1]NBA-Data-1980-2019'!$A$1:$A$16305,'[1]NBA-Data-1980-2019'!$F$1:$F$16305,"",0)</f>
        <v/>
      </c>
      <c r="BO222" s="2" t="str" cm="1">
        <f t="array" ref="BO222">_xlfn.XLOOKUP($A222&amp;BO$5,'[1]NBA-Data-1980-2019'!$B$1:$B$16305&amp;'[1]NBA-Data-1980-2019'!$A$1:$A$16305,'[1]NBA-Data-1980-2019'!$F$1:$F$16305,"",0)</f>
        <v/>
      </c>
      <c r="BP222" s="2" t="str" cm="1">
        <f t="array" ref="BP222">_xlfn.XLOOKUP($A222&amp;BP$5,'[1]NBA-Data-1980-2019'!$B$1:$B$16305&amp;'[1]NBA-Data-1980-2019'!$A$1:$A$16305,'[1]NBA-Data-1980-2019'!$F$1:$F$16305,"",0)</f>
        <v/>
      </c>
      <c r="BQ222" s="2" t="str" cm="1">
        <f t="array" ref="BQ222">_xlfn.XLOOKUP($A222&amp;BQ$5,'[1]NBA-Data-1980-2019'!$B$1:$B$16305&amp;'[1]NBA-Data-1980-2019'!$A$1:$A$16305,'[1]NBA-Data-1980-2019'!$F$1:$F$16305,"",0)</f>
        <v/>
      </c>
      <c r="BR222" s="2" t="str" cm="1">
        <f t="array" ref="BR222">_xlfn.XLOOKUP($A222&amp;BR$5,'[1]NBA-Data-1980-2019'!$B$1:$B$16305&amp;'[1]NBA-Data-1980-2019'!$A$1:$A$16305,'[1]NBA-Data-1980-2019'!$F$1:$F$16305,"",0)</f>
        <v/>
      </c>
      <c r="BS222" s="2" t="str" cm="1">
        <f t="array" ref="BS222">_xlfn.XLOOKUP($A222&amp;BS$5,'[1]NBA-Data-1980-2019'!$B$1:$B$16305&amp;'[1]NBA-Data-1980-2019'!$A$1:$A$16305,'[1]NBA-Data-1980-2019'!$F$1:$F$16305,"",0)</f>
        <v/>
      </c>
      <c r="BT222" s="2" t="str" cm="1">
        <f t="array" ref="BT222">_xlfn.XLOOKUP($A222&amp;BT$5,'[1]NBA-Data-1980-2019'!$B$1:$B$16305&amp;'[1]NBA-Data-1980-2019'!$A$1:$A$16305,'[1]NBA-Data-1980-2019'!$F$1:$F$16305,"",0)</f>
        <v/>
      </c>
      <c r="BU222" s="2" t="str" cm="1">
        <f t="array" ref="BU222">_xlfn.XLOOKUP($A222&amp;BU$5,'[1]NBA-Data-1980-2019'!$B$1:$B$16305&amp;'[1]NBA-Data-1980-2019'!$A$1:$A$16305,'[1]NBA-Data-1980-2019'!$F$1:$F$16305,"",0)</f>
        <v/>
      </c>
      <c r="BV222" s="2" t="str" cm="1">
        <f t="array" ref="BV222">_xlfn.XLOOKUP($A222&amp;BV$5,'[1]NBA-Data-1980-2019'!$B$1:$B$16305&amp;'[1]NBA-Data-1980-2019'!$A$1:$A$16305,'[1]NBA-Data-1980-2019'!$F$1:$F$16305,"",0)</f>
        <v/>
      </c>
      <c r="BW222" s="2" t="str" cm="1">
        <f t="array" ref="BW222">_xlfn.XLOOKUP($A222&amp;BW$5,'[1]NBA-Data-1980-2019'!$B$1:$B$16305&amp;'[1]NBA-Data-1980-2019'!$A$1:$A$16305,'[1]NBA-Data-1980-2019'!$F$1:$F$16305,"",0)</f>
        <v/>
      </c>
      <c r="BX222" s="2" t="str" cm="1">
        <f t="array" ref="BX222">_xlfn.XLOOKUP($A222&amp;BX$5,'[1]NBA-Data-1980-2019'!$B$1:$B$16305&amp;'[1]NBA-Data-1980-2019'!$A$1:$A$16305,'[1]NBA-Data-1980-2019'!$F$1:$F$16305,"",0)</f>
        <v/>
      </c>
      <c r="BY222" s="2" t="str" cm="1">
        <f t="array" ref="BY222">_xlfn.XLOOKUP($A222&amp;BY$5,'[1]NBA-Data-1980-2019'!$B$1:$B$16305&amp;'[1]NBA-Data-1980-2019'!$A$1:$A$16305,'[1]NBA-Data-1980-2019'!$F$1:$F$16305,"",0)</f>
        <v/>
      </c>
      <c r="BZ222" s="2" t="str" cm="1">
        <f t="array" ref="BZ222">_xlfn.XLOOKUP($A222&amp;BZ$5,'[1]NBA-Data-1980-2019'!$B$1:$B$16305&amp;'[1]NBA-Data-1980-2019'!$A$1:$A$16305,'[1]NBA-Data-1980-2019'!$F$1:$F$16305,"",0)</f>
        <v/>
      </c>
      <c r="CA222" s="2" cm="1">
        <f t="array" ref="CA222">_xlfn.XLOOKUP($A222&amp;CA$5,'[1]NBA-Data-1980-2019'!$B$1:$B$16305&amp;'[1]NBA-Data-1980-2019'!$A$1:$A$16305,'[1]NBA-Data-1980-2019'!$F$1:$F$16305,"",0)</f>
        <v>18.3</v>
      </c>
      <c r="CB222" s="2" cm="1">
        <f t="array" ref="CB222">_xlfn.XLOOKUP($A222&amp;CB$5,'[1]NBA-Data-1980-2019'!$B$1:$B$16305&amp;'[1]NBA-Data-1980-2019'!$A$1:$A$16305,'[1]NBA-Data-1980-2019'!$F$1:$F$16305,"",0)</f>
        <v>25.7</v>
      </c>
      <c r="CC222" s="2" cm="1">
        <f t="array" ref="CC222">_xlfn.XLOOKUP($A222&amp;CC$5,'[1]NBA-Data-1980-2019'!$B$1:$B$16305&amp;'[1]NBA-Data-1980-2019'!$A$1:$A$16305,'[1]NBA-Data-1980-2019'!$F$1:$F$16305,"",0)</f>
        <v>28.1</v>
      </c>
      <c r="CD222" s="2" cm="1">
        <f t="array" ref="CD222">_xlfn.XLOOKUP($A222&amp;CD$5,'[1]NBA-Data-1980-2019'!$B$1:$B$16305&amp;'[1]NBA-Data-1980-2019'!$A$1:$A$16305,'[1]NBA-Data-1980-2019'!$F$1:$F$16305,"",0)</f>
        <v>24.5</v>
      </c>
      <c r="CE222" s="2" cm="1">
        <f t="array" ref="CE222">_xlfn.XLOOKUP($A222&amp;CE$5,'[1]NBA-Data-1980-2019'!$B$1:$B$16305&amp;'[1]NBA-Data-1980-2019'!$A$1:$A$16305,'[1]NBA-Data-1980-2019'!$F$1:$F$16305,"",0)</f>
        <v>29.1</v>
      </c>
      <c r="CF222" s="2" cm="1">
        <f t="array" ref="CF222">_xlfn.XLOOKUP($A222&amp;CF$5,'[1]NBA-Data-1980-2019'!$B$1:$B$16305&amp;'[1]NBA-Data-1980-2019'!$A$1:$A$16305,'[1]NBA-Data-1980-2019'!$F$1:$F$16305,"",0)</f>
        <v>31.7</v>
      </c>
      <c r="CG222" s="2" cm="1">
        <f t="array" ref="CG222">_xlfn.XLOOKUP($A222&amp;CG$5,'[1]NBA-Data-1980-2019'!$B$1:$B$16305&amp;'[1]NBA-Data-1980-2019'!$A$1:$A$16305,'[1]NBA-Data-1980-2019'!$F$1:$F$16305,"",0)</f>
        <v>31.1</v>
      </c>
      <c r="CH222" s="2" cm="1">
        <f t="array" ref="CH222">_xlfn.XLOOKUP($A222&amp;CH$5,'[1]NBA-Data-1980-2019'!$B$1:$B$16305&amp;'[1]NBA-Data-1980-2019'!$A$1:$A$16305,'[1]NBA-Data-1980-2019'!$F$1:$F$16305,"",0)</f>
        <v>27.3</v>
      </c>
      <c r="CI222" s="2" cm="1">
        <f t="array" ref="CI222">_xlfn.XLOOKUP($A222&amp;CI$5,'[1]NBA-Data-1980-2019'!$B$1:$B$16305&amp;'[1]NBA-Data-1980-2019'!$A$1:$A$16305,'[1]NBA-Data-1980-2019'!$F$1:$F$16305,"",0)</f>
        <v>30.7</v>
      </c>
      <c r="CJ222" s="2" cm="1">
        <f t="array" ref="CJ222">_xlfn.XLOOKUP($A222&amp;CJ$5,'[1]NBA-Data-1980-2019'!$B$1:$B$16305&amp;'[1]NBA-Data-1980-2019'!$A$1:$A$16305,'[1]NBA-Data-1980-2019'!$F$1:$F$16305,"",0)</f>
        <v>31.6</v>
      </c>
      <c r="CK222" s="2" cm="1">
        <f t="array" ref="CK222">_xlfn.XLOOKUP($A222&amp;CK$5,'[1]NBA-Data-1980-2019'!$B$1:$B$16305&amp;'[1]NBA-Data-1980-2019'!$A$1:$A$16305,'[1]NBA-Data-1980-2019'!$F$1:$F$16305,"",0)</f>
        <v>29.3</v>
      </c>
      <c r="CL222" s="2" cm="1">
        <f t="array" ref="CL222">_xlfn.XLOOKUP($A222&amp;CL$5,'[1]NBA-Data-1980-2019'!$B$1:$B$16305&amp;'[1]NBA-Data-1980-2019'!$A$1:$A$16305,'[1]NBA-Data-1980-2019'!$F$1:$F$16305,"",0)</f>
        <v>25.9</v>
      </c>
      <c r="CM222" s="2" cm="1">
        <f t="array" ref="CM222">_xlfn.XLOOKUP($A222&amp;CM$5,'[1]NBA-Data-1980-2019'!$B$1:$B$16305&amp;'[1]NBA-Data-1980-2019'!$A$1:$A$16305,'[1]NBA-Data-1980-2019'!$F$1:$F$16305,"",0)</f>
        <v>27.5</v>
      </c>
      <c r="CN222" s="2" cm="1">
        <f t="array" ref="CN222">_xlfn.XLOOKUP($A222&amp;CN$5,'[1]NBA-Data-1980-2019'!$B$1:$B$16305&amp;'[1]NBA-Data-1980-2019'!$A$1:$A$16305,'[1]NBA-Data-1980-2019'!$F$1:$F$16305,"",0)</f>
        <v>27</v>
      </c>
      <c r="CO222" s="2" cm="1">
        <f t="array" ref="CO222">_xlfn.XLOOKUP($A222&amp;CO$5,'[1]NBA-Data-1980-2019'!$B$1:$B$16305&amp;'[1]NBA-Data-1980-2019'!$A$1:$A$16305,'[1]NBA-Data-1980-2019'!$F$1:$F$16305,"",0)</f>
        <v>28.6</v>
      </c>
      <c r="CP222" s="2" cm="1">
        <f t="array" ref="CP222">_xlfn.XLOOKUP($A222&amp;CP$5,'[1]NBA-Data-1980-2019'!$B$1:$B$16305&amp;'[1]NBA-Data-1980-2019'!$A$1:$A$16305,'[1]NBA-Data-1980-2019'!$F$1:$F$16305,"",0)</f>
        <v>25.6</v>
      </c>
      <c r="CQ222" s="2" t="str" cm="1">
        <f t="array" ref="CQ222">_xlfn.XLOOKUP($A222&amp;CQ$5,'[1]NBA-Data-1980-2019'!$B$1:$B$16305&amp;'[1]NBA-Data-1980-2019'!$A$1:$A$16305,'[1]NBA-Data-1980-2019'!$F$1:$F$16305,"",0)</f>
        <v/>
      </c>
      <c r="CR222" s="2" t="str" cm="1">
        <f t="array" ref="CR222">_xlfn.XLOOKUP($A222&amp;CR$5,'[1]NBA-Data-1980-2019'!$B$1:$B$16305&amp;'[1]NBA-Data-1980-2019'!$A$1:$A$16305,'[1]NBA-Data-1980-2019'!$F$1:$F$16305,"",0)</f>
        <v/>
      </c>
      <c r="CS222" s="2" t="str" cm="1">
        <f t="array" ref="CS222">_xlfn.XLOOKUP($A222&amp;CS$5,'[1]NBA-Data-1980-2019'!$B$1:$B$16305&amp;'[1]NBA-Data-1980-2019'!$A$1:$A$16305,'[1]NBA-Data-1980-2019'!$F$1:$F$16305,"",0)</f>
        <v/>
      </c>
      <c r="CU222" s="2" t="str">
        <f>_xlfn.XLOOKUP($A222,TEAMS!$G$1:$G$839,TEAMS!$H$1:$H$839,"",0)</f>
        <v>PG</v>
      </c>
      <c r="CV222" s="2" t="str">
        <f>_xlfn.XLOOKUP($CU222,DASHBOARD!$B$22:$B$27,DASHBOARD!$C$22:$C$27,"",0)</f>
        <v>GUARD</v>
      </c>
      <c r="CY222" s="63">
        <f>SUMIFS('[1]NBA-Data-1980-2019'!$G$1:$G$16305,'[1]NBA-Data-1980-2019'!$B$1:$B$16305,$A222,'[1]NBA-Data-1980-2019'!$A$1:$A$16305,CY$9)</f>
        <v>0</v>
      </c>
      <c r="CZ222" s="63">
        <f>SUMIFS('[1]NBA-Data-1980-2019'!$G$1:$G$16305,'[1]NBA-Data-1980-2019'!$B$1:$B$16305,$A222,'[1]NBA-Data-1980-2019'!$A$1:$A$16305,CZ$9)</f>
        <v>0</v>
      </c>
      <c r="DA222" s="63">
        <f>SUMIFS('[1]NBA-Data-1980-2019'!$G$1:$G$16305,'[1]NBA-Data-1980-2019'!$B$1:$B$16305,$A222,'[1]NBA-Data-1980-2019'!$A$1:$A$16305,DA$9)</f>
        <v>0</v>
      </c>
      <c r="DB222" s="63">
        <f>SUMIFS('[1]NBA-Data-1980-2019'!$G$1:$G$16305,'[1]NBA-Data-1980-2019'!$B$1:$B$16305,$A222,'[1]NBA-Data-1980-2019'!$A$1:$A$16305,DB$9)</f>
        <v>0</v>
      </c>
      <c r="DC222" s="63">
        <f>SUMIFS('[1]NBA-Data-1980-2019'!$G$1:$G$16305,'[1]NBA-Data-1980-2019'!$B$1:$B$16305,$A222,'[1]NBA-Data-1980-2019'!$A$1:$A$16305,DC$9)</f>
        <v>0</v>
      </c>
      <c r="DD222" s="63">
        <f>SUMIFS('[1]NBA-Data-1980-2019'!$G$1:$G$16305,'[1]NBA-Data-1980-2019'!$B$1:$B$16305,$A222,'[1]NBA-Data-1980-2019'!$A$1:$A$16305,DD$9)</f>
        <v>0</v>
      </c>
      <c r="DE222" s="63">
        <f>SUMIFS('[1]NBA-Data-1980-2019'!$G$1:$G$16305,'[1]NBA-Data-1980-2019'!$B$1:$B$16305,$A222,'[1]NBA-Data-1980-2019'!$A$1:$A$16305,DE$9)</f>
        <v>0</v>
      </c>
      <c r="DF222" s="63">
        <f>SUMIFS('[1]NBA-Data-1980-2019'!$G$1:$G$16305,'[1]NBA-Data-1980-2019'!$B$1:$B$16305,$A222,'[1]NBA-Data-1980-2019'!$A$1:$A$16305,DF$9)</f>
        <v>0</v>
      </c>
      <c r="DG222" s="63">
        <f>SUMIFS('[1]NBA-Data-1980-2019'!$G$1:$G$16305,'[1]NBA-Data-1980-2019'!$B$1:$B$16305,$A222,'[1]NBA-Data-1980-2019'!$A$1:$A$16305,DG$9)</f>
        <v>0</v>
      </c>
      <c r="DH222" s="63">
        <f>SUMIFS('[1]NBA-Data-1980-2019'!$G$1:$G$16305,'[1]NBA-Data-1980-2019'!$B$1:$B$16305,$A222,'[1]NBA-Data-1980-2019'!$A$1:$A$16305,DH$9)</f>
        <v>0</v>
      </c>
      <c r="DI222" s="63">
        <f>SUMIFS('[1]NBA-Data-1980-2019'!$G$1:$G$16305,'[1]NBA-Data-1980-2019'!$B$1:$B$16305,$A222,'[1]NBA-Data-1980-2019'!$A$1:$A$16305,DI$9)</f>
        <v>0</v>
      </c>
      <c r="DJ222" s="63">
        <f>SUMIFS('[1]NBA-Data-1980-2019'!$G$1:$G$16305,'[1]NBA-Data-1980-2019'!$B$1:$B$16305,$A222,'[1]NBA-Data-1980-2019'!$A$1:$A$16305,DJ$9)</f>
        <v>0</v>
      </c>
      <c r="DK222" s="63">
        <f>SUMIFS('[1]NBA-Data-1980-2019'!$G$1:$G$16305,'[1]NBA-Data-1980-2019'!$B$1:$B$16305,$A222,'[1]NBA-Data-1980-2019'!$A$1:$A$16305,DK$9)</f>
        <v>0</v>
      </c>
      <c r="DL222" s="63">
        <f>SUMIFS('[1]NBA-Data-1980-2019'!$G$1:$G$16305,'[1]NBA-Data-1980-2019'!$B$1:$B$16305,$A222,'[1]NBA-Data-1980-2019'!$A$1:$A$16305,DL$9)</f>
        <v>4018920</v>
      </c>
      <c r="DM222" s="63">
        <f>SUMIFS('[1]NBA-Data-1980-2019'!$G$1:$G$16305,'[1]NBA-Data-1980-2019'!$B$1:$B$16305,$A222,'[1]NBA-Data-1980-2019'!$A$1:$A$16305,DM$9)</f>
        <v>4320360</v>
      </c>
      <c r="DN222" s="63">
        <f>SUMIFS('[1]NBA-Data-1980-2019'!$G$1:$G$16305,'[1]NBA-Data-1980-2019'!$B$1:$B$16305,$A222,'[1]NBA-Data-1980-2019'!$A$1:$A$16305,DN$9)</f>
        <v>4621800</v>
      </c>
      <c r="DO222" s="63">
        <f>SUMIFS('[1]NBA-Data-1980-2019'!$G$1:$G$16305,'[1]NBA-Data-1980-2019'!$B$1:$B$16305,$A222,'[1]NBA-Data-1980-2019'!$A$1:$A$16305,DO$9)</f>
        <v>5828090</v>
      </c>
      <c r="DP222" s="63">
        <f>SUMIFS('[1]NBA-Data-1980-2019'!$G$1:$G$16305,'[1]NBA-Data-1980-2019'!$B$1:$B$16305,$A222,'[1]NBA-Data-1980-2019'!$A$1:$A$16305,DP$9)</f>
        <v>13041250</v>
      </c>
      <c r="DQ222" s="63">
        <f>SUMIFS('[1]NBA-Data-1980-2019'!$G$1:$G$16305,'[1]NBA-Data-1980-2019'!$B$1:$B$16305,$A222,'[1]NBA-Data-1980-2019'!$A$1:$A$16305,DQ$9)</f>
        <v>14410581</v>
      </c>
      <c r="DR222" s="63">
        <f>SUMIFS('[1]NBA-Data-1980-2019'!$G$1:$G$16305,'[1]NBA-Data-1980-2019'!$B$1:$B$16305,$A222,'[1]NBA-Data-1980-2019'!$A$1:$A$16305,DR$9)</f>
        <v>15779912</v>
      </c>
      <c r="DS222" s="63">
        <f>SUMIFS('[1]NBA-Data-1980-2019'!$G$1:$G$16305,'[1]NBA-Data-1980-2019'!$B$1:$B$16305,$A222,'[1]NBA-Data-1980-2019'!$A$1:$A$16305,DS$9)</f>
        <v>0</v>
      </c>
      <c r="DT222" s="63">
        <f>SUMIFS('[1]NBA-Data-1980-2019'!$G$1:$G$16305,'[1]NBA-Data-1980-2019'!$B$1:$B$16305,$A222,'[1]NBA-Data-1980-2019'!$A$1:$A$16305,DT$9)</f>
        <v>16022500</v>
      </c>
      <c r="DU222" s="63">
        <f>SUMIFS('[1]NBA-Data-1980-2019'!$G$1:$G$16305,'[1]NBA-Data-1980-2019'!$B$1:$B$16305,$A222,'[1]NBA-Data-1980-2019'!$A$1:$A$16305,DU$9)</f>
        <v>17545000</v>
      </c>
      <c r="DV222" s="63">
        <f>SUMIFS('[1]NBA-Data-1980-2019'!$G$1:$G$16305,'[1]NBA-Data-1980-2019'!$B$1:$B$16305,$A222,'[1]NBA-Data-1980-2019'!$A$1:$A$16305,DV$9)</f>
        <v>19067500</v>
      </c>
      <c r="DW222" s="63">
        <f>SUMIFS('[1]NBA-Data-1980-2019'!$G$1:$G$16305,'[1]NBA-Data-1980-2019'!$B$1:$B$16305,$A222,'[1]NBA-Data-1980-2019'!$A$1:$A$16305,DW$9)</f>
        <v>20644400</v>
      </c>
      <c r="DX222" s="63">
        <f>SUMIFS('[1]NBA-Data-1980-2019'!$G$1:$G$16305,'[1]NBA-Data-1980-2019'!$B$1:$B$16305,$A222,'[1]NBA-Data-1980-2019'!$A$1:$A$16305,DX$9)</f>
        <v>22971000</v>
      </c>
      <c r="DY222" s="63">
        <f>SUMIFS('[1]NBA-Data-1980-2019'!$G$1:$G$16305,'[1]NBA-Data-1980-2019'!$B$1:$B$16305,$A222,'[1]NBA-Data-1980-2019'!$A$1:$A$16305,DY$9)</f>
        <v>30963450</v>
      </c>
      <c r="DZ222" s="63">
        <f>SUMIFS('[1]NBA-Data-1980-2019'!$G$1:$G$16305,'[1]NBA-Data-1980-2019'!$B$1:$B$16305,$A222,'[1]NBA-Data-1980-2019'!$A$1:$A$16305,DZ$9)</f>
        <v>33285709</v>
      </c>
      <c r="EA222" s="63">
        <f>SUMIFS('[1]NBA-Data-1980-2019'!$G$1:$G$16305,'[1]NBA-Data-1980-2019'!$B$1:$B$16305,$A222,'[1]NBA-Data-1980-2019'!$A$1:$A$16305,EA$9)</f>
        <v>35654150</v>
      </c>
      <c r="EB222" s="63">
        <f>SUMIFS('[1]NBA-Data-1980-2019'!$G$1:$G$16305,'[1]NBA-Data-1980-2019'!$B$1:$B$16305,$A222,'[1]NBA-Data-1980-2019'!$A$1:$A$16305,EB$9)</f>
        <v>0</v>
      </c>
      <c r="EC222" s="63">
        <f>SUMIFS('[1]NBA-Data-1980-2019'!$G$1:$G$16305,'[1]NBA-Data-1980-2019'!$B$1:$B$16305,$A222,'[1]NBA-Data-1980-2019'!$A$1:$A$16305,EC$9)</f>
        <v>0</v>
      </c>
      <c r="ED222" s="63">
        <f>SUMIFS('[1]NBA-Data-1980-2019'!$G$1:$G$16305,'[1]NBA-Data-1980-2019'!$B$1:$B$16305,$A222,'[1]NBA-Data-1980-2019'!$A$1:$A$16305,ED$9)</f>
        <v>0</v>
      </c>
      <c r="EH222" s="2" t="s">
        <v>1488</v>
      </c>
    </row>
    <row r="223" spans="1:165" x14ac:dyDescent="0.2">
      <c r="A223" s="2" t="s">
        <v>909</v>
      </c>
      <c r="B223" s="2" t="str" cm="1">
        <f t="array" ref="B223">_xlfn.XLOOKUP($A223&amp;B$5,'[1]NBA-Data-1980-2019'!$B$1:$B$16305&amp;'[1]NBA-Data-1980-2019'!$A$1:$A$16305,'[1]NBA-Data-1980-2019'!$D$1:$D$16305,"",0)</f>
        <v/>
      </c>
      <c r="C223" s="2" t="str" cm="1">
        <f t="array" ref="C223">_xlfn.XLOOKUP($A223&amp;C$5,'[1]NBA-Data-1980-2019'!$B$1:$B$16305&amp;'[1]NBA-Data-1980-2019'!$A$1:$A$16305,'[1]NBA-Data-1980-2019'!$D$1:$D$16305,"",0)</f>
        <v/>
      </c>
      <c r="D223" s="2" t="str" cm="1">
        <f t="array" ref="D223">_xlfn.XLOOKUP($A223&amp;D$5,'[1]NBA-Data-1980-2019'!$B$1:$B$16305&amp;'[1]NBA-Data-1980-2019'!$A$1:$A$16305,'[1]NBA-Data-1980-2019'!$D$1:$D$16305,"",0)</f>
        <v/>
      </c>
      <c r="E223" s="2" t="str" cm="1">
        <f t="array" ref="E223">_xlfn.XLOOKUP($A223&amp;E$5,'[1]NBA-Data-1980-2019'!$B$1:$B$16305&amp;'[1]NBA-Data-1980-2019'!$A$1:$A$16305,'[1]NBA-Data-1980-2019'!$D$1:$D$16305,"",0)</f>
        <v/>
      </c>
      <c r="F223" s="2" t="str" cm="1">
        <f t="array" ref="F223">_xlfn.XLOOKUP($A223&amp;F$5,'[1]NBA-Data-1980-2019'!$B$1:$B$16305&amp;'[1]NBA-Data-1980-2019'!$A$1:$A$16305,'[1]NBA-Data-1980-2019'!$D$1:$D$16305,"",0)</f>
        <v/>
      </c>
      <c r="G223" s="2" t="str" cm="1">
        <f t="array" ref="G223">_xlfn.XLOOKUP($A223&amp;G$5,'[1]NBA-Data-1980-2019'!$B$1:$B$16305&amp;'[1]NBA-Data-1980-2019'!$A$1:$A$16305,'[1]NBA-Data-1980-2019'!$D$1:$D$16305,"",0)</f>
        <v/>
      </c>
      <c r="H223" s="2" t="str" cm="1">
        <f t="array" ref="H223">_xlfn.XLOOKUP($A223&amp;H$5,'[1]NBA-Data-1980-2019'!$B$1:$B$16305&amp;'[1]NBA-Data-1980-2019'!$A$1:$A$16305,'[1]NBA-Data-1980-2019'!$D$1:$D$16305,"",0)</f>
        <v/>
      </c>
      <c r="I223" s="2" t="str" cm="1">
        <f t="array" ref="I223">_xlfn.XLOOKUP($A223&amp;I$5,'[1]NBA-Data-1980-2019'!$B$1:$B$16305&amp;'[1]NBA-Data-1980-2019'!$A$1:$A$16305,'[1]NBA-Data-1980-2019'!$D$1:$D$16305,"",0)</f>
        <v/>
      </c>
      <c r="J223" s="2" t="str" cm="1">
        <f t="array" ref="J223">_xlfn.XLOOKUP($A223&amp;J$5,'[1]NBA-Data-1980-2019'!$B$1:$B$16305&amp;'[1]NBA-Data-1980-2019'!$A$1:$A$16305,'[1]NBA-Data-1980-2019'!$D$1:$D$16305,"",0)</f>
        <v/>
      </c>
      <c r="K223" s="2" t="str" cm="1">
        <f t="array" ref="K223">_xlfn.XLOOKUP($A223&amp;K$5,'[1]NBA-Data-1980-2019'!$B$1:$B$16305&amp;'[1]NBA-Data-1980-2019'!$A$1:$A$16305,'[1]NBA-Data-1980-2019'!$D$1:$D$16305,"",0)</f>
        <v/>
      </c>
      <c r="L223" s="2" t="str" cm="1">
        <f t="array" ref="L223">_xlfn.XLOOKUP($A223&amp;L$5,'[1]NBA-Data-1980-2019'!$B$1:$B$16305&amp;'[1]NBA-Data-1980-2019'!$A$1:$A$16305,'[1]NBA-Data-1980-2019'!$D$1:$D$16305,"",0)</f>
        <v/>
      </c>
      <c r="M223" s="2" t="str" cm="1">
        <f t="array" ref="M223">_xlfn.XLOOKUP($A223&amp;M$5,'[1]NBA-Data-1980-2019'!$B$1:$B$16305&amp;'[1]NBA-Data-1980-2019'!$A$1:$A$16305,'[1]NBA-Data-1980-2019'!$D$1:$D$16305,"",0)</f>
        <v/>
      </c>
      <c r="N223" s="2" t="str" cm="1">
        <f t="array" ref="N223">_xlfn.XLOOKUP($A223&amp;N$5,'[1]NBA-Data-1980-2019'!$B$1:$B$16305&amp;'[1]NBA-Data-1980-2019'!$A$1:$A$16305,'[1]NBA-Data-1980-2019'!$D$1:$D$16305,"",0)</f>
        <v/>
      </c>
      <c r="O223" s="2" t="str" cm="1">
        <f t="array" ref="O223">_xlfn.XLOOKUP($A223&amp;O$5,'[1]NBA-Data-1980-2019'!$B$1:$B$16305&amp;'[1]NBA-Data-1980-2019'!$A$1:$A$16305,'[1]NBA-Data-1980-2019'!$D$1:$D$16305,"",0)</f>
        <v/>
      </c>
      <c r="P223" s="2" t="str" cm="1">
        <f t="array" ref="P223">_xlfn.XLOOKUP($A223&amp;P$5,'[1]NBA-Data-1980-2019'!$B$1:$B$16305&amp;'[1]NBA-Data-1980-2019'!$A$1:$A$16305,'[1]NBA-Data-1980-2019'!$D$1:$D$16305,"",0)</f>
        <v/>
      </c>
      <c r="Q223" s="2" t="str" cm="1">
        <f t="array" ref="Q223">_xlfn.XLOOKUP($A223&amp;Q$5,'[1]NBA-Data-1980-2019'!$B$1:$B$16305&amp;'[1]NBA-Data-1980-2019'!$A$1:$A$16305,'[1]NBA-Data-1980-2019'!$D$1:$D$16305,"",0)</f>
        <v/>
      </c>
      <c r="R223" s="2" t="str" cm="1">
        <f t="array" ref="R223">_xlfn.XLOOKUP($A223&amp;R$5,'[1]NBA-Data-1980-2019'!$B$1:$B$16305&amp;'[1]NBA-Data-1980-2019'!$A$1:$A$16305,'[1]NBA-Data-1980-2019'!$D$1:$D$16305,"",0)</f>
        <v>BOS</v>
      </c>
      <c r="S223" s="2" t="str" cm="1">
        <f t="array" ref="S223">_xlfn.XLOOKUP($A223&amp;S$5,'[1]NBA-Data-1980-2019'!$B$1:$B$16305&amp;'[1]NBA-Data-1980-2019'!$A$1:$A$16305,'[1]NBA-Data-1980-2019'!$D$1:$D$16305,"",0)</f>
        <v>BOS</v>
      </c>
      <c r="T223" s="2" t="str" cm="1">
        <f t="array" ref="T223">_xlfn.XLOOKUP($A223&amp;T$5,'[1]NBA-Data-1980-2019'!$B$1:$B$16305&amp;'[1]NBA-Data-1980-2019'!$A$1:$A$16305,'[1]NBA-Data-1980-2019'!$D$1:$D$16305,"",0)</f>
        <v>BOS</v>
      </c>
      <c r="U223" s="2" t="str" cm="1">
        <f t="array" ref="U223">_xlfn.XLOOKUP($A223&amp;U$5,'[1]NBA-Data-1980-2019'!$B$1:$B$16305&amp;'[1]NBA-Data-1980-2019'!$A$1:$A$16305,'[1]NBA-Data-1980-2019'!$D$1:$D$16305,"",0)</f>
        <v>CLE</v>
      </c>
      <c r="V223" s="2" t="str" cm="1">
        <f t="array" ref="V223">_xlfn.XLOOKUP($A223&amp;V$5,'[1]NBA-Data-1980-2019'!$B$1:$B$16305&amp;'[1]NBA-Data-1980-2019'!$A$1:$A$16305,'[1]NBA-Data-1980-2019'!$D$1:$D$16305,"",0)</f>
        <v>TOT</v>
      </c>
      <c r="W223" s="2" t="str" cm="1">
        <f t="array" ref="W223">_xlfn.XLOOKUP($A223&amp;W$5,'[1]NBA-Data-1980-2019'!$B$1:$B$16305&amp;'[1]NBA-Data-1980-2019'!$A$1:$A$16305,'[1]NBA-Data-1980-2019'!$D$1:$D$16305,"",0)</f>
        <v/>
      </c>
      <c r="X223" s="2" t="str" cm="1">
        <f t="array" ref="X223">_xlfn.XLOOKUP($A223&amp;X$5,'[1]NBA-Data-1980-2019'!$B$1:$B$16305&amp;'[1]NBA-Data-1980-2019'!$A$1:$A$16305,'[1]NBA-Data-1980-2019'!$D$1:$D$16305,"",0)</f>
        <v/>
      </c>
      <c r="Y223" s="2" t="str" cm="1">
        <f t="array" ref="Y223">_xlfn.XLOOKUP($A223&amp;Y$5,'[1]NBA-Data-1980-2019'!$B$1:$B$16305&amp;'[1]NBA-Data-1980-2019'!$A$1:$A$16305,'[1]NBA-Data-1980-2019'!$D$1:$D$16305,"",0)</f>
        <v/>
      </c>
      <c r="Z223" s="2" t="str" cm="1">
        <f t="array" ref="Z223">_xlfn.XLOOKUP($A223&amp;Z$5,'[1]NBA-Data-1980-2019'!$B$1:$B$16305&amp;'[1]NBA-Data-1980-2019'!$A$1:$A$16305,'[1]NBA-Data-1980-2019'!$D$1:$D$16305,"",0)</f>
        <v/>
      </c>
      <c r="AA223" s="2" t="str" cm="1">
        <f t="array" ref="AA223">_xlfn.XLOOKUP($A223&amp;AA$5,'[1]NBA-Data-1980-2019'!$B$1:$B$16305&amp;'[1]NBA-Data-1980-2019'!$A$1:$A$16305,'[1]NBA-Data-1980-2019'!$D$1:$D$16305,"",0)</f>
        <v/>
      </c>
      <c r="AB223" s="2" t="str" cm="1">
        <f t="array" ref="AB223">_xlfn.XLOOKUP($A223&amp;AB$5,'[1]NBA-Data-1980-2019'!$B$1:$B$16305&amp;'[1]NBA-Data-1980-2019'!$A$1:$A$16305,'[1]NBA-Data-1980-2019'!$D$1:$D$16305,"",0)</f>
        <v/>
      </c>
      <c r="AC223" s="2" t="str" cm="1">
        <f t="array" ref="AC223">_xlfn.XLOOKUP($A223&amp;AC$5,'[1]NBA-Data-1980-2019'!$B$1:$B$16305&amp;'[1]NBA-Data-1980-2019'!$A$1:$A$16305,'[1]NBA-Data-1980-2019'!$D$1:$D$16305,"",0)</f>
        <v/>
      </c>
      <c r="AD223" s="2" t="str" cm="1">
        <f t="array" ref="AD223">_xlfn.XLOOKUP($A223&amp;AD$5,'[1]NBA-Data-1980-2019'!$B$1:$B$16305&amp;'[1]NBA-Data-1980-2019'!$A$1:$A$16305,'[1]NBA-Data-1980-2019'!$D$1:$D$16305,"",0)</f>
        <v/>
      </c>
      <c r="AE223" s="2" t="str" cm="1">
        <f t="array" ref="AE223">_xlfn.XLOOKUP($A223&amp;AE$5,'[1]NBA-Data-1980-2019'!$B$1:$B$16305&amp;'[1]NBA-Data-1980-2019'!$A$1:$A$16305,'[1]NBA-Data-1980-2019'!$D$1:$D$16305,"",0)</f>
        <v/>
      </c>
      <c r="AF223" s="2" t="str" cm="1">
        <f t="array" ref="AF223">_xlfn.XLOOKUP($A223&amp;AF$5,'[1]NBA-Data-1980-2019'!$B$1:$B$16305&amp;'[1]NBA-Data-1980-2019'!$A$1:$A$16305,'[1]NBA-Data-1980-2019'!$D$1:$D$16305,"",0)</f>
        <v/>
      </c>
      <c r="AG223" s="2" t="str" cm="1">
        <f t="array" ref="AG223">_xlfn.XLOOKUP($A223&amp;AG$5,'[1]NBA-Data-1980-2019'!$B$1:$B$16305&amp;'[1]NBA-Data-1980-2019'!$A$1:$A$16305,'[1]NBA-Data-1980-2019'!$D$1:$D$16305,"",0)</f>
        <v/>
      </c>
      <c r="AH223" s="2" t="str" cm="1">
        <f t="array" ref="AH223">_xlfn.XLOOKUP($A223&amp;AH$5,'[1]NBA-Data-1980-2019'!$B$1:$B$16305&amp;'[1]NBA-Data-1980-2019'!$A$1:$A$16305,'[1]NBA-Data-1980-2019'!$H$1:$H$16305,"",0)</f>
        <v/>
      </c>
      <c r="AI223" s="2" t="str" cm="1">
        <f t="array" ref="AI223">_xlfn.XLOOKUP($A223&amp;AI$5,'[1]NBA-Data-1980-2019'!$B$1:$B$16305&amp;'[1]NBA-Data-1980-2019'!$A$1:$A$16305,'[1]NBA-Data-1980-2019'!$H$1:$H$16305,"",0)</f>
        <v/>
      </c>
      <c r="AJ223" s="2" t="str" cm="1">
        <f t="array" ref="AJ223">_xlfn.XLOOKUP($A223&amp;AJ$5,'[1]NBA-Data-1980-2019'!$B$1:$B$16305&amp;'[1]NBA-Data-1980-2019'!$A$1:$A$16305,'[1]NBA-Data-1980-2019'!$H$1:$H$16305,"",0)</f>
        <v/>
      </c>
      <c r="AK223" s="2" t="str" cm="1">
        <f t="array" ref="AK223">_xlfn.XLOOKUP($A223&amp;AK$5,'[1]NBA-Data-1980-2019'!$B$1:$B$16305&amp;'[1]NBA-Data-1980-2019'!$A$1:$A$16305,'[1]NBA-Data-1980-2019'!$H$1:$H$16305,"",0)</f>
        <v/>
      </c>
      <c r="AL223" s="2" t="str" cm="1">
        <f t="array" ref="AL223">_xlfn.XLOOKUP($A223&amp;AL$5,'[1]NBA-Data-1980-2019'!$B$1:$B$16305&amp;'[1]NBA-Data-1980-2019'!$A$1:$A$16305,'[1]NBA-Data-1980-2019'!$H$1:$H$16305,"",0)</f>
        <v/>
      </c>
      <c r="AM223" s="2" t="str" cm="1">
        <f t="array" ref="AM223">_xlfn.XLOOKUP($A223&amp;AM$5,'[1]NBA-Data-1980-2019'!$B$1:$B$16305&amp;'[1]NBA-Data-1980-2019'!$A$1:$A$16305,'[1]NBA-Data-1980-2019'!$H$1:$H$16305,"",0)</f>
        <v/>
      </c>
      <c r="AN223" s="2" t="str" cm="1">
        <f t="array" ref="AN223">_xlfn.XLOOKUP($A223&amp;AN$5,'[1]NBA-Data-1980-2019'!$B$1:$B$16305&amp;'[1]NBA-Data-1980-2019'!$A$1:$A$16305,'[1]NBA-Data-1980-2019'!$H$1:$H$16305,"",0)</f>
        <v/>
      </c>
      <c r="AO223" s="2" t="str" cm="1">
        <f t="array" ref="AO223">_xlfn.XLOOKUP($A223&amp;AO$5,'[1]NBA-Data-1980-2019'!$B$1:$B$16305&amp;'[1]NBA-Data-1980-2019'!$A$1:$A$16305,'[1]NBA-Data-1980-2019'!$H$1:$H$16305,"",0)</f>
        <v/>
      </c>
      <c r="AP223" s="2" t="str" cm="1">
        <f t="array" ref="AP223">_xlfn.XLOOKUP($A223&amp;AP$5,'[1]NBA-Data-1980-2019'!$B$1:$B$16305&amp;'[1]NBA-Data-1980-2019'!$A$1:$A$16305,'[1]NBA-Data-1980-2019'!$H$1:$H$16305,"",0)</f>
        <v/>
      </c>
      <c r="AQ223" s="2" t="str" cm="1">
        <f t="array" ref="AQ223">_xlfn.XLOOKUP($A223&amp;AQ$5,'[1]NBA-Data-1980-2019'!$B$1:$B$16305&amp;'[1]NBA-Data-1980-2019'!$A$1:$A$16305,'[1]NBA-Data-1980-2019'!$H$1:$H$16305,"",0)</f>
        <v/>
      </c>
      <c r="AR223" s="2" t="str" cm="1">
        <f t="array" ref="AR223">_xlfn.XLOOKUP($A223&amp;AR$5,'[1]NBA-Data-1980-2019'!$B$1:$B$16305&amp;'[1]NBA-Data-1980-2019'!$A$1:$A$16305,'[1]NBA-Data-1980-2019'!$H$1:$H$16305,"",0)</f>
        <v/>
      </c>
      <c r="AS223" s="2" t="str" cm="1">
        <f t="array" ref="AS223">_xlfn.XLOOKUP($A223&amp;AS$5,'[1]NBA-Data-1980-2019'!$B$1:$B$16305&amp;'[1]NBA-Data-1980-2019'!$A$1:$A$16305,'[1]NBA-Data-1980-2019'!$H$1:$H$16305,"",0)</f>
        <v/>
      </c>
      <c r="AT223" s="2" t="str" cm="1">
        <f t="array" ref="AT223">_xlfn.XLOOKUP($A223&amp;AT$5,'[1]NBA-Data-1980-2019'!$B$1:$B$16305&amp;'[1]NBA-Data-1980-2019'!$A$1:$A$16305,'[1]NBA-Data-1980-2019'!$H$1:$H$16305,"",0)</f>
        <v/>
      </c>
      <c r="AU223" s="2" t="str" cm="1">
        <f t="array" ref="AU223">_xlfn.XLOOKUP($A223&amp;AU$5,'[1]NBA-Data-1980-2019'!$B$1:$B$16305&amp;'[1]NBA-Data-1980-2019'!$A$1:$A$16305,'[1]NBA-Data-1980-2019'!$H$1:$H$16305,"",0)</f>
        <v/>
      </c>
      <c r="AV223" s="2" t="str" cm="1">
        <f t="array" ref="AV223">_xlfn.XLOOKUP($A223&amp;AV$5,'[1]NBA-Data-1980-2019'!$B$1:$B$16305&amp;'[1]NBA-Data-1980-2019'!$A$1:$A$16305,'[1]NBA-Data-1980-2019'!$H$1:$H$16305,"",0)</f>
        <v/>
      </c>
      <c r="AW223" s="2" t="str" cm="1">
        <f t="array" ref="AW223">_xlfn.XLOOKUP($A223&amp;AW$5,'[1]NBA-Data-1980-2019'!$B$1:$B$16305&amp;'[1]NBA-Data-1980-2019'!$A$1:$A$16305,'[1]NBA-Data-1980-2019'!$H$1:$H$16305,"",0)</f>
        <v/>
      </c>
      <c r="AX223" s="2" cm="1">
        <f t="array" ref="AX223">_xlfn.XLOOKUP($A223&amp;AX$5,'[1]NBA-Data-1980-2019'!$B$1:$B$16305&amp;'[1]NBA-Data-1980-2019'!$A$1:$A$16305,'[1]NBA-Data-1980-2019'!$H$1:$H$16305,"",0)</f>
        <v>718.2</v>
      </c>
      <c r="AY223" s="2" cm="1">
        <f t="array" ref="AY223">_xlfn.XLOOKUP($A223&amp;AY$5,'[1]NBA-Data-1980-2019'!$B$1:$B$16305&amp;'[1]NBA-Data-1980-2019'!$A$1:$A$16305,'[1]NBA-Data-1980-2019'!$H$1:$H$16305,"",0)</f>
        <v>806.4</v>
      </c>
      <c r="AZ223" s="2" cm="1">
        <f t="array" ref="AZ223">_xlfn.XLOOKUP($A223&amp;AZ$5,'[1]NBA-Data-1980-2019'!$B$1:$B$16305&amp;'[1]NBA-Data-1980-2019'!$A$1:$A$16305,'[1]NBA-Data-1980-2019'!$H$1:$H$16305,"",0)</f>
        <v>1225</v>
      </c>
      <c r="BA223" s="2" cm="1">
        <f t="array" ref="BA223">_xlfn.XLOOKUP($A223&amp;BA$5,'[1]NBA-Data-1980-2019'!$B$1:$B$16305&amp;'[1]NBA-Data-1980-2019'!$A$1:$A$16305,'[1]NBA-Data-1980-2019'!$H$1:$H$16305,"",0)</f>
        <v>236</v>
      </c>
      <c r="BB223" s="2" cm="1">
        <f t="array" ref="BB223">_xlfn.XLOOKUP($A223&amp;BB$5,'[1]NBA-Data-1980-2019'!$B$1:$B$16305&amp;'[1]NBA-Data-1980-2019'!$A$1:$A$16305,'[1]NBA-Data-1980-2019'!$H$1:$H$16305,"",0)</f>
        <v>327</v>
      </c>
      <c r="BC223" s="2" t="str" cm="1">
        <f t="array" ref="BC223">_xlfn.XLOOKUP($A223&amp;BC$5,'[1]NBA-Data-1980-2019'!$B$1:$B$16305&amp;'[1]NBA-Data-1980-2019'!$A$1:$A$16305,'[1]NBA-Data-1980-2019'!$H$1:$H$16305,"",0)</f>
        <v/>
      </c>
      <c r="BD223" s="2" t="str" cm="1">
        <f t="array" ref="BD223">_xlfn.XLOOKUP($A223&amp;BD$5,'[1]NBA-Data-1980-2019'!$B$1:$B$16305&amp;'[1]NBA-Data-1980-2019'!$A$1:$A$16305,'[1]NBA-Data-1980-2019'!$H$1:$H$16305,"",0)</f>
        <v/>
      </c>
      <c r="BE223" s="2" t="str" cm="1">
        <f t="array" ref="BE223">_xlfn.XLOOKUP($A223&amp;BE$5,'[1]NBA-Data-1980-2019'!$B$1:$B$16305&amp;'[1]NBA-Data-1980-2019'!$A$1:$A$16305,'[1]NBA-Data-1980-2019'!$H$1:$H$16305,"",0)</f>
        <v/>
      </c>
      <c r="BF223" s="2" t="str" cm="1">
        <f t="array" ref="BF223">_xlfn.XLOOKUP($A223&amp;BF$5,'[1]NBA-Data-1980-2019'!$B$1:$B$16305&amp;'[1]NBA-Data-1980-2019'!$A$1:$A$16305,'[1]NBA-Data-1980-2019'!$H$1:$H$16305,"",0)</f>
        <v/>
      </c>
      <c r="BG223" s="2" t="str" cm="1">
        <f t="array" ref="BG223">_xlfn.XLOOKUP($A223&amp;BG$5,'[1]NBA-Data-1980-2019'!$B$1:$B$16305&amp;'[1]NBA-Data-1980-2019'!$A$1:$A$16305,'[1]NBA-Data-1980-2019'!$H$1:$H$16305,"",0)</f>
        <v/>
      </c>
      <c r="BH223" s="2" t="str" cm="1">
        <f t="array" ref="BH223">_xlfn.XLOOKUP($A223&amp;BH$5,'[1]NBA-Data-1980-2019'!$B$1:$B$16305&amp;'[1]NBA-Data-1980-2019'!$A$1:$A$16305,'[1]NBA-Data-1980-2019'!$H$1:$H$16305,"",0)</f>
        <v/>
      </c>
      <c r="BI223" s="2" t="str" cm="1">
        <f t="array" ref="BI223">_xlfn.XLOOKUP($A223&amp;BI$5,'[1]NBA-Data-1980-2019'!$B$1:$B$16305&amp;'[1]NBA-Data-1980-2019'!$A$1:$A$16305,'[1]NBA-Data-1980-2019'!$H$1:$H$16305,"",0)</f>
        <v/>
      </c>
      <c r="BJ223" s="2" t="str" cm="1">
        <f t="array" ref="BJ223">_xlfn.XLOOKUP($A223&amp;BJ$5,'[1]NBA-Data-1980-2019'!$B$1:$B$16305&amp;'[1]NBA-Data-1980-2019'!$A$1:$A$16305,'[1]NBA-Data-1980-2019'!$H$1:$H$16305,"",0)</f>
        <v/>
      </c>
      <c r="BK223" s="2" t="str" cm="1">
        <f t="array" ref="BK223">_xlfn.XLOOKUP($A223&amp;BK$5,'[1]NBA-Data-1980-2019'!$B$1:$B$16305&amp;'[1]NBA-Data-1980-2019'!$A$1:$A$16305,'[1]NBA-Data-1980-2019'!$H$1:$H$16305,"",0)</f>
        <v/>
      </c>
      <c r="BL223" s="2" t="str" cm="1">
        <f t="array" ref="BL223">_xlfn.XLOOKUP($A223&amp;BL$5,'[1]NBA-Data-1980-2019'!$B$1:$B$16305&amp;'[1]NBA-Data-1980-2019'!$A$1:$A$16305,'[1]NBA-Data-1980-2019'!$H$1:$H$16305,"",0)</f>
        <v/>
      </c>
      <c r="BM223" s="2" t="str" cm="1">
        <f t="array" ref="BM223">_xlfn.XLOOKUP($A223&amp;BM$5,'[1]NBA-Data-1980-2019'!$B$1:$B$16305&amp;'[1]NBA-Data-1980-2019'!$A$1:$A$16305,'[1]NBA-Data-1980-2019'!$H$1:$H$16305,"",0)</f>
        <v/>
      </c>
      <c r="BN223" s="2" t="str" cm="1">
        <f t="array" ref="BN223">_xlfn.XLOOKUP($A223&amp;BN$5,'[1]NBA-Data-1980-2019'!$B$1:$B$16305&amp;'[1]NBA-Data-1980-2019'!$A$1:$A$16305,'[1]NBA-Data-1980-2019'!$F$1:$F$16305,"",0)</f>
        <v/>
      </c>
      <c r="BO223" s="2" t="str" cm="1">
        <f t="array" ref="BO223">_xlfn.XLOOKUP($A223&amp;BO$5,'[1]NBA-Data-1980-2019'!$B$1:$B$16305&amp;'[1]NBA-Data-1980-2019'!$A$1:$A$16305,'[1]NBA-Data-1980-2019'!$F$1:$F$16305,"",0)</f>
        <v/>
      </c>
      <c r="BP223" s="2" t="str" cm="1">
        <f t="array" ref="BP223">_xlfn.XLOOKUP($A223&amp;BP$5,'[1]NBA-Data-1980-2019'!$B$1:$B$16305&amp;'[1]NBA-Data-1980-2019'!$A$1:$A$16305,'[1]NBA-Data-1980-2019'!$F$1:$F$16305,"",0)</f>
        <v/>
      </c>
      <c r="BQ223" s="2" t="str" cm="1">
        <f t="array" ref="BQ223">_xlfn.XLOOKUP($A223&amp;BQ$5,'[1]NBA-Data-1980-2019'!$B$1:$B$16305&amp;'[1]NBA-Data-1980-2019'!$A$1:$A$16305,'[1]NBA-Data-1980-2019'!$F$1:$F$16305,"",0)</f>
        <v/>
      </c>
      <c r="BR223" s="2" t="str" cm="1">
        <f t="array" ref="BR223">_xlfn.XLOOKUP($A223&amp;BR$5,'[1]NBA-Data-1980-2019'!$B$1:$B$16305&amp;'[1]NBA-Data-1980-2019'!$A$1:$A$16305,'[1]NBA-Data-1980-2019'!$F$1:$F$16305,"",0)</f>
        <v/>
      </c>
      <c r="BS223" s="2" t="str" cm="1">
        <f t="array" ref="BS223">_xlfn.XLOOKUP($A223&amp;BS$5,'[1]NBA-Data-1980-2019'!$B$1:$B$16305&amp;'[1]NBA-Data-1980-2019'!$A$1:$A$16305,'[1]NBA-Data-1980-2019'!$F$1:$F$16305,"",0)</f>
        <v/>
      </c>
      <c r="BT223" s="2" t="str" cm="1">
        <f t="array" ref="BT223">_xlfn.XLOOKUP($A223&amp;BT$5,'[1]NBA-Data-1980-2019'!$B$1:$B$16305&amp;'[1]NBA-Data-1980-2019'!$A$1:$A$16305,'[1]NBA-Data-1980-2019'!$F$1:$F$16305,"",0)</f>
        <v/>
      </c>
      <c r="BU223" s="2" t="str" cm="1">
        <f t="array" ref="BU223">_xlfn.XLOOKUP($A223&amp;BU$5,'[1]NBA-Data-1980-2019'!$B$1:$B$16305&amp;'[1]NBA-Data-1980-2019'!$A$1:$A$16305,'[1]NBA-Data-1980-2019'!$F$1:$F$16305,"",0)</f>
        <v/>
      </c>
      <c r="BV223" s="2" t="str" cm="1">
        <f t="array" ref="BV223">_xlfn.XLOOKUP($A223&amp;BV$5,'[1]NBA-Data-1980-2019'!$B$1:$B$16305&amp;'[1]NBA-Data-1980-2019'!$A$1:$A$16305,'[1]NBA-Data-1980-2019'!$F$1:$F$16305,"",0)</f>
        <v/>
      </c>
      <c r="BW223" s="2" t="str" cm="1">
        <f t="array" ref="BW223">_xlfn.XLOOKUP($A223&amp;BW$5,'[1]NBA-Data-1980-2019'!$B$1:$B$16305&amp;'[1]NBA-Data-1980-2019'!$A$1:$A$16305,'[1]NBA-Data-1980-2019'!$F$1:$F$16305,"",0)</f>
        <v/>
      </c>
      <c r="BX223" s="2" t="str" cm="1">
        <f t="array" ref="BX223">_xlfn.XLOOKUP($A223&amp;BX$5,'[1]NBA-Data-1980-2019'!$B$1:$B$16305&amp;'[1]NBA-Data-1980-2019'!$A$1:$A$16305,'[1]NBA-Data-1980-2019'!$F$1:$F$16305,"",0)</f>
        <v/>
      </c>
      <c r="BY223" s="2" t="str" cm="1">
        <f t="array" ref="BY223">_xlfn.XLOOKUP($A223&amp;BY$5,'[1]NBA-Data-1980-2019'!$B$1:$B$16305&amp;'[1]NBA-Data-1980-2019'!$A$1:$A$16305,'[1]NBA-Data-1980-2019'!$F$1:$F$16305,"",0)</f>
        <v/>
      </c>
      <c r="BZ223" s="2" t="str" cm="1">
        <f t="array" ref="BZ223">_xlfn.XLOOKUP($A223&amp;BZ$5,'[1]NBA-Data-1980-2019'!$B$1:$B$16305&amp;'[1]NBA-Data-1980-2019'!$A$1:$A$16305,'[1]NBA-Data-1980-2019'!$F$1:$F$16305,"",0)</f>
        <v/>
      </c>
      <c r="CA223" s="2" t="str" cm="1">
        <f t="array" ref="CA223">_xlfn.XLOOKUP($A223&amp;CA$5,'[1]NBA-Data-1980-2019'!$B$1:$B$16305&amp;'[1]NBA-Data-1980-2019'!$A$1:$A$16305,'[1]NBA-Data-1980-2019'!$F$1:$F$16305,"",0)</f>
        <v/>
      </c>
      <c r="CB223" s="2" t="str" cm="1">
        <f t="array" ref="CB223">_xlfn.XLOOKUP($A223&amp;CB$5,'[1]NBA-Data-1980-2019'!$B$1:$B$16305&amp;'[1]NBA-Data-1980-2019'!$A$1:$A$16305,'[1]NBA-Data-1980-2019'!$F$1:$F$16305,"",0)</f>
        <v/>
      </c>
      <c r="CC223" s="2" t="str" cm="1">
        <f t="array" ref="CC223">_xlfn.XLOOKUP($A223&amp;CC$5,'[1]NBA-Data-1980-2019'!$B$1:$B$16305&amp;'[1]NBA-Data-1980-2019'!$A$1:$A$16305,'[1]NBA-Data-1980-2019'!$F$1:$F$16305,"",0)</f>
        <v/>
      </c>
      <c r="CD223" s="2" cm="1">
        <f t="array" ref="CD223">_xlfn.XLOOKUP($A223&amp;CD$5,'[1]NBA-Data-1980-2019'!$B$1:$B$16305&amp;'[1]NBA-Data-1980-2019'!$A$1:$A$16305,'[1]NBA-Data-1980-2019'!$F$1:$F$16305,"",0)</f>
        <v>14.6</v>
      </c>
      <c r="CE223" s="2" cm="1">
        <f t="array" ref="CE223">_xlfn.XLOOKUP($A223&amp;CE$5,'[1]NBA-Data-1980-2019'!$B$1:$B$16305&amp;'[1]NBA-Data-1980-2019'!$A$1:$A$16305,'[1]NBA-Data-1980-2019'!$F$1:$F$16305,"",0)</f>
        <v>20.9</v>
      </c>
      <c r="CF223" s="2" cm="1">
        <f t="array" ref="CF223">_xlfn.XLOOKUP($A223&amp;CF$5,'[1]NBA-Data-1980-2019'!$B$1:$B$16305&amp;'[1]NBA-Data-1980-2019'!$A$1:$A$16305,'[1]NBA-Data-1980-2019'!$F$1:$F$16305,"",0)</f>
        <v>17.2</v>
      </c>
      <c r="CG223" s="2" cm="1">
        <f t="array" ref="CG223">_xlfn.XLOOKUP($A223&amp;CG$5,'[1]NBA-Data-1980-2019'!$B$1:$B$16305&amp;'[1]NBA-Data-1980-2019'!$A$1:$A$16305,'[1]NBA-Data-1980-2019'!$F$1:$F$16305,"",0)</f>
        <v>10.199999999999999</v>
      </c>
      <c r="CH223" s="2" cm="1">
        <f t="array" ref="CH223">_xlfn.XLOOKUP($A223&amp;CH$5,'[1]NBA-Data-1980-2019'!$B$1:$B$16305&amp;'[1]NBA-Data-1980-2019'!$A$1:$A$16305,'[1]NBA-Data-1980-2019'!$F$1:$F$16305,"",0)</f>
        <v>15</v>
      </c>
      <c r="CI223" s="2" t="str" cm="1">
        <f t="array" ref="CI223">_xlfn.XLOOKUP($A223&amp;CI$5,'[1]NBA-Data-1980-2019'!$B$1:$B$16305&amp;'[1]NBA-Data-1980-2019'!$A$1:$A$16305,'[1]NBA-Data-1980-2019'!$F$1:$F$16305,"",0)</f>
        <v/>
      </c>
      <c r="CJ223" s="2" t="str" cm="1">
        <f t="array" ref="CJ223">_xlfn.XLOOKUP($A223&amp;CJ$5,'[1]NBA-Data-1980-2019'!$B$1:$B$16305&amp;'[1]NBA-Data-1980-2019'!$A$1:$A$16305,'[1]NBA-Data-1980-2019'!$F$1:$F$16305,"",0)</f>
        <v/>
      </c>
      <c r="CK223" s="2" t="str" cm="1">
        <f t="array" ref="CK223">_xlfn.XLOOKUP($A223&amp;CK$5,'[1]NBA-Data-1980-2019'!$B$1:$B$16305&amp;'[1]NBA-Data-1980-2019'!$A$1:$A$16305,'[1]NBA-Data-1980-2019'!$F$1:$F$16305,"",0)</f>
        <v/>
      </c>
      <c r="CL223" s="2" t="str" cm="1">
        <f t="array" ref="CL223">_xlfn.XLOOKUP($A223&amp;CL$5,'[1]NBA-Data-1980-2019'!$B$1:$B$16305&amp;'[1]NBA-Data-1980-2019'!$A$1:$A$16305,'[1]NBA-Data-1980-2019'!$F$1:$F$16305,"",0)</f>
        <v/>
      </c>
      <c r="CM223" s="2" t="str" cm="1">
        <f t="array" ref="CM223">_xlfn.XLOOKUP($A223&amp;CM$5,'[1]NBA-Data-1980-2019'!$B$1:$B$16305&amp;'[1]NBA-Data-1980-2019'!$A$1:$A$16305,'[1]NBA-Data-1980-2019'!$F$1:$F$16305,"",0)</f>
        <v/>
      </c>
      <c r="CN223" s="2" t="str" cm="1">
        <f t="array" ref="CN223">_xlfn.XLOOKUP($A223&amp;CN$5,'[1]NBA-Data-1980-2019'!$B$1:$B$16305&amp;'[1]NBA-Data-1980-2019'!$A$1:$A$16305,'[1]NBA-Data-1980-2019'!$F$1:$F$16305,"",0)</f>
        <v/>
      </c>
      <c r="CO223" s="2" t="str" cm="1">
        <f t="array" ref="CO223">_xlfn.XLOOKUP($A223&amp;CO$5,'[1]NBA-Data-1980-2019'!$B$1:$B$16305&amp;'[1]NBA-Data-1980-2019'!$A$1:$A$16305,'[1]NBA-Data-1980-2019'!$F$1:$F$16305,"",0)</f>
        <v/>
      </c>
      <c r="CP223" s="2" t="str" cm="1">
        <f t="array" ref="CP223">_xlfn.XLOOKUP($A223&amp;CP$5,'[1]NBA-Data-1980-2019'!$B$1:$B$16305&amp;'[1]NBA-Data-1980-2019'!$A$1:$A$16305,'[1]NBA-Data-1980-2019'!$F$1:$F$16305,"",0)</f>
        <v/>
      </c>
      <c r="CQ223" s="2" t="str" cm="1">
        <f t="array" ref="CQ223">_xlfn.XLOOKUP($A223&amp;CQ$5,'[1]NBA-Data-1980-2019'!$B$1:$B$16305&amp;'[1]NBA-Data-1980-2019'!$A$1:$A$16305,'[1]NBA-Data-1980-2019'!$F$1:$F$16305,"",0)</f>
        <v/>
      </c>
      <c r="CR223" s="2" t="str" cm="1">
        <f t="array" ref="CR223">_xlfn.XLOOKUP($A223&amp;CR$5,'[1]NBA-Data-1980-2019'!$B$1:$B$16305&amp;'[1]NBA-Data-1980-2019'!$A$1:$A$16305,'[1]NBA-Data-1980-2019'!$F$1:$F$16305,"",0)</f>
        <v/>
      </c>
      <c r="CS223" s="2" t="str" cm="1">
        <f t="array" ref="CS223">_xlfn.XLOOKUP($A223&amp;CS$5,'[1]NBA-Data-1980-2019'!$B$1:$B$16305&amp;'[1]NBA-Data-1980-2019'!$A$1:$A$16305,'[1]NBA-Data-1980-2019'!$F$1:$F$16305,"",0)</f>
        <v/>
      </c>
      <c r="CU223" s="2" t="str">
        <f>_xlfn.XLOOKUP($A223,TEAMS!$G$1:$G$839,TEAMS!$H$1:$H$839,"",0)</f>
        <v>C</v>
      </c>
      <c r="CV223" s="2" t="str">
        <f>_xlfn.XLOOKUP($CU223,DASHBOARD!$B$22:$B$27,DASHBOARD!$C$22:$C$27,"",0)</f>
        <v>CENTER</v>
      </c>
      <c r="CY223" s="63">
        <f>SUMIFS('[1]NBA-Data-1980-2019'!$G$1:$G$16305,'[1]NBA-Data-1980-2019'!$B$1:$B$16305,$A223,'[1]NBA-Data-1980-2019'!$A$1:$A$16305,CY$9)</f>
        <v>0</v>
      </c>
      <c r="CZ223" s="63">
        <f>SUMIFS('[1]NBA-Data-1980-2019'!$G$1:$G$16305,'[1]NBA-Data-1980-2019'!$B$1:$B$16305,$A223,'[1]NBA-Data-1980-2019'!$A$1:$A$16305,CZ$9)</f>
        <v>0</v>
      </c>
      <c r="DA223" s="63">
        <f>SUMIFS('[1]NBA-Data-1980-2019'!$G$1:$G$16305,'[1]NBA-Data-1980-2019'!$B$1:$B$16305,$A223,'[1]NBA-Data-1980-2019'!$A$1:$A$16305,DA$9)</f>
        <v>0</v>
      </c>
      <c r="DB223" s="63">
        <f>SUMIFS('[1]NBA-Data-1980-2019'!$G$1:$G$16305,'[1]NBA-Data-1980-2019'!$B$1:$B$16305,$A223,'[1]NBA-Data-1980-2019'!$A$1:$A$16305,DB$9)</f>
        <v>0</v>
      </c>
      <c r="DC223" s="63">
        <f>SUMIFS('[1]NBA-Data-1980-2019'!$G$1:$G$16305,'[1]NBA-Data-1980-2019'!$B$1:$B$16305,$A223,'[1]NBA-Data-1980-2019'!$A$1:$A$16305,DC$9)</f>
        <v>0</v>
      </c>
      <c r="DD223" s="63">
        <f>SUMIFS('[1]NBA-Data-1980-2019'!$G$1:$G$16305,'[1]NBA-Data-1980-2019'!$B$1:$B$16305,$A223,'[1]NBA-Data-1980-2019'!$A$1:$A$16305,DD$9)</f>
        <v>0</v>
      </c>
      <c r="DE223" s="63">
        <f>SUMIFS('[1]NBA-Data-1980-2019'!$G$1:$G$16305,'[1]NBA-Data-1980-2019'!$B$1:$B$16305,$A223,'[1]NBA-Data-1980-2019'!$A$1:$A$16305,DE$9)</f>
        <v>0</v>
      </c>
      <c r="DF223" s="63">
        <f>SUMIFS('[1]NBA-Data-1980-2019'!$G$1:$G$16305,'[1]NBA-Data-1980-2019'!$B$1:$B$16305,$A223,'[1]NBA-Data-1980-2019'!$A$1:$A$16305,DF$9)</f>
        <v>0</v>
      </c>
      <c r="DG223" s="63">
        <f>SUMIFS('[1]NBA-Data-1980-2019'!$G$1:$G$16305,'[1]NBA-Data-1980-2019'!$B$1:$B$16305,$A223,'[1]NBA-Data-1980-2019'!$A$1:$A$16305,DG$9)</f>
        <v>0</v>
      </c>
      <c r="DH223" s="63">
        <f>SUMIFS('[1]NBA-Data-1980-2019'!$G$1:$G$16305,'[1]NBA-Data-1980-2019'!$B$1:$B$16305,$A223,'[1]NBA-Data-1980-2019'!$A$1:$A$16305,DH$9)</f>
        <v>0</v>
      </c>
      <c r="DI223" s="63">
        <f>SUMIFS('[1]NBA-Data-1980-2019'!$G$1:$G$16305,'[1]NBA-Data-1980-2019'!$B$1:$B$16305,$A223,'[1]NBA-Data-1980-2019'!$A$1:$A$16305,DI$9)</f>
        <v>0</v>
      </c>
      <c r="DJ223" s="63">
        <f>SUMIFS('[1]NBA-Data-1980-2019'!$G$1:$G$16305,'[1]NBA-Data-1980-2019'!$B$1:$B$16305,$A223,'[1]NBA-Data-1980-2019'!$A$1:$A$16305,DJ$9)</f>
        <v>0</v>
      </c>
      <c r="DK223" s="63">
        <f>SUMIFS('[1]NBA-Data-1980-2019'!$G$1:$G$16305,'[1]NBA-Data-1980-2019'!$B$1:$B$16305,$A223,'[1]NBA-Data-1980-2019'!$A$1:$A$16305,DK$9)</f>
        <v>0</v>
      </c>
      <c r="DL223" s="63">
        <f>SUMIFS('[1]NBA-Data-1980-2019'!$G$1:$G$16305,'[1]NBA-Data-1980-2019'!$B$1:$B$16305,$A223,'[1]NBA-Data-1980-2019'!$A$1:$A$16305,DL$9)</f>
        <v>0</v>
      </c>
      <c r="DM223" s="63">
        <f>SUMIFS('[1]NBA-Data-1980-2019'!$G$1:$G$16305,'[1]NBA-Data-1980-2019'!$B$1:$B$16305,$A223,'[1]NBA-Data-1980-2019'!$A$1:$A$16305,DM$9)</f>
        <v>0</v>
      </c>
      <c r="DN223" s="63">
        <f>SUMIFS('[1]NBA-Data-1980-2019'!$G$1:$G$16305,'[1]NBA-Data-1980-2019'!$B$1:$B$16305,$A223,'[1]NBA-Data-1980-2019'!$A$1:$A$16305,DN$9)</f>
        <v>0</v>
      </c>
      <c r="DO223" s="63">
        <f>SUMIFS('[1]NBA-Data-1980-2019'!$G$1:$G$16305,'[1]NBA-Data-1980-2019'!$B$1:$B$16305,$A223,'[1]NBA-Data-1980-2019'!$A$1:$A$16305,DO$9)</f>
        <v>0</v>
      </c>
      <c r="DP223" s="63">
        <f>SUMIFS('[1]NBA-Data-1980-2019'!$G$1:$G$16305,'[1]NBA-Data-1980-2019'!$B$1:$B$16305,$A223,'[1]NBA-Data-1980-2019'!$A$1:$A$16305,DP$9)</f>
        <v>687456</v>
      </c>
      <c r="DQ223" s="63">
        <f>SUMIFS('[1]NBA-Data-1980-2019'!$G$1:$G$16305,'[1]NBA-Data-1980-2019'!$B$1:$B$16305,$A223,'[1]NBA-Data-1980-2019'!$A$1:$A$16305,DQ$9)</f>
        <v>797581</v>
      </c>
      <c r="DR223" s="63">
        <f>SUMIFS('[1]NBA-Data-1980-2019'!$G$1:$G$16305,'[1]NBA-Data-1980-2019'!$B$1:$B$16305,$A223,'[1]NBA-Data-1980-2019'!$A$1:$A$16305,DR$9)</f>
        <v>855189</v>
      </c>
      <c r="DS223" s="63">
        <f>SUMIFS('[1]NBA-Data-1980-2019'!$G$1:$G$16305,'[1]NBA-Data-1980-2019'!$B$1:$B$16305,$A223,'[1]NBA-Data-1980-2019'!$A$1:$A$16305,DS$9)</f>
        <v>915852</v>
      </c>
      <c r="DT223" s="63">
        <f>SUMIFS('[1]NBA-Data-1980-2019'!$G$1:$G$16305,'[1]NBA-Data-1980-2019'!$B$1:$B$16305,$A223,'[1]NBA-Data-1980-2019'!$A$1:$A$16305,DT$9)</f>
        <v>0</v>
      </c>
      <c r="DU223" s="63">
        <f>SUMIFS('[1]NBA-Data-1980-2019'!$G$1:$G$16305,'[1]NBA-Data-1980-2019'!$B$1:$B$16305,$A223,'[1]NBA-Data-1980-2019'!$A$1:$A$16305,DU$9)</f>
        <v>0</v>
      </c>
      <c r="DV223" s="63">
        <f>SUMIFS('[1]NBA-Data-1980-2019'!$G$1:$G$16305,'[1]NBA-Data-1980-2019'!$B$1:$B$16305,$A223,'[1]NBA-Data-1980-2019'!$A$1:$A$16305,DV$9)</f>
        <v>0</v>
      </c>
      <c r="DW223" s="63">
        <f>SUMIFS('[1]NBA-Data-1980-2019'!$G$1:$G$16305,'[1]NBA-Data-1980-2019'!$B$1:$B$16305,$A223,'[1]NBA-Data-1980-2019'!$A$1:$A$16305,DW$9)</f>
        <v>0</v>
      </c>
      <c r="DX223" s="63">
        <f>SUMIFS('[1]NBA-Data-1980-2019'!$G$1:$G$16305,'[1]NBA-Data-1980-2019'!$B$1:$B$16305,$A223,'[1]NBA-Data-1980-2019'!$A$1:$A$16305,DX$9)</f>
        <v>0</v>
      </c>
      <c r="DY223" s="63">
        <f>SUMIFS('[1]NBA-Data-1980-2019'!$G$1:$G$16305,'[1]NBA-Data-1980-2019'!$B$1:$B$16305,$A223,'[1]NBA-Data-1980-2019'!$A$1:$A$16305,DY$9)</f>
        <v>0</v>
      </c>
      <c r="DZ223" s="63">
        <f>SUMIFS('[1]NBA-Data-1980-2019'!$G$1:$G$16305,'[1]NBA-Data-1980-2019'!$B$1:$B$16305,$A223,'[1]NBA-Data-1980-2019'!$A$1:$A$16305,DZ$9)</f>
        <v>0</v>
      </c>
      <c r="EA223" s="63">
        <f>SUMIFS('[1]NBA-Data-1980-2019'!$G$1:$G$16305,'[1]NBA-Data-1980-2019'!$B$1:$B$16305,$A223,'[1]NBA-Data-1980-2019'!$A$1:$A$16305,EA$9)</f>
        <v>0</v>
      </c>
      <c r="EB223" s="63">
        <f>SUMIFS('[1]NBA-Data-1980-2019'!$G$1:$G$16305,'[1]NBA-Data-1980-2019'!$B$1:$B$16305,$A223,'[1]NBA-Data-1980-2019'!$A$1:$A$16305,EB$9)</f>
        <v>0</v>
      </c>
      <c r="EC223" s="63">
        <f>SUMIFS('[1]NBA-Data-1980-2019'!$G$1:$G$16305,'[1]NBA-Data-1980-2019'!$B$1:$B$16305,$A223,'[1]NBA-Data-1980-2019'!$A$1:$A$16305,EC$9)</f>
        <v>0</v>
      </c>
      <c r="ED223" s="63">
        <f>SUMIFS('[1]NBA-Data-1980-2019'!$G$1:$G$16305,'[1]NBA-Data-1980-2019'!$B$1:$B$16305,$A223,'[1]NBA-Data-1980-2019'!$A$1:$A$16305,ED$9)</f>
        <v>0</v>
      </c>
      <c r="EH223" s="2" t="s">
        <v>1273</v>
      </c>
    </row>
    <row r="224" spans="1:165" x14ac:dyDescent="0.2">
      <c r="A224" s="2" t="s">
        <v>978</v>
      </c>
      <c r="B224" s="2" t="str" cm="1">
        <f t="array" ref="B224">_xlfn.XLOOKUP($A224&amp;B$5,'[1]NBA-Data-1980-2019'!$B$1:$B$16305&amp;'[1]NBA-Data-1980-2019'!$A$1:$A$16305,'[1]NBA-Data-1980-2019'!$D$1:$D$16305,"",0)</f>
        <v/>
      </c>
      <c r="C224" s="2" t="str" cm="1">
        <f t="array" ref="C224">_xlfn.XLOOKUP($A224&amp;C$5,'[1]NBA-Data-1980-2019'!$B$1:$B$16305&amp;'[1]NBA-Data-1980-2019'!$A$1:$A$16305,'[1]NBA-Data-1980-2019'!$D$1:$D$16305,"",0)</f>
        <v/>
      </c>
      <c r="D224" s="2" t="str" cm="1">
        <f t="array" ref="D224">_xlfn.XLOOKUP($A224&amp;D$5,'[1]NBA-Data-1980-2019'!$B$1:$B$16305&amp;'[1]NBA-Data-1980-2019'!$A$1:$A$16305,'[1]NBA-Data-1980-2019'!$D$1:$D$16305,"",0)</f>
        <v/>
      </c>
      <c r="E224" s="2" t="str" cm="1">
        <f t="array" ref="E224">_xlfn.XLOOKUP($A224&amp;E$5,'[1]NBA-Data-1980-2019'!$B$1:$B$16305&amp;'[1]NBA-Data-1980-2019'!$A$1:$A$16305,'[1]NBA-Data-1980-2019'!$D$1:$D$16305,"",0)</f>
        <v>DET</v>
      </c>
      <c r="F224" s="2" t="str" cm="1">
        <f t="array" ref="F224">_xlfn.XLOOKUP($A224&amp;F$5,'[1]NBA-Data-1980-2019'!$B$1:$B$16305&amp;'[1]NBA-Data-1980-2019'!$A$1:$A$16305,'[1]NBA-Data-1980-2019'!$D$1:$D$16305,"",0)</f>
        <v>DET</v>
      </c>
      <c r="G224" s="2" t="str" cm="1">
        <f t="array" ref="G224">_xlfn.XLOOKUP($A224&amp;G$5,'[1]NBA-Data-1980-2019'!$B$1:$B$16305&amp;'[1]NBA-Data-1980-2019'!$A$1:$A$16305,'[1]NBA-Data-1980-2019'!$D$1:$D$16305,"",0)</f>
        <v>DET</v>
      </c>
      <c r="H224" s="2" t="str" cm="1">
        <f t="array" ref="H224">_xlfn.XLOOKUP($A224&amp;H$5,'[1]NBA-Data-1980-2019'!$B$1:$B$16305&amp;'[1]NBA-Data-1980-2019'!$A$1:$A$16305,'[1]NBA-Data-1980-2019'!$D$1:$D$16305,"",0)</f>
        <v>DET</v>
      </c>
      <c r="I224" s="2" t="str" cm="1">
        <f t="array" ref="I224">_xlfn.XLOOKUP($A224&amp;I$5,'[1]NBA-Data-1980-2019'!$B$1:$B$16305&amp;'[1]NBA-Data-1980-2019'!$A$1:$A$16305,'[1]NBA-Data-1980-2019'!$D$1:$D$16305,"",0)</f>
        <v>DET</v>
      </c>
      <c r="J224" s="2" t="str" cm="1">
        <f t="array" ref="J224">_xlfn.XLOOKUP($A224&amp;J$5,'[1]NBA-Data-1980-2019'!$B$1:$B$16305&amp;'[1]NBA-Data-1980-2019'!$A$1:$A$16305,'[1]NBA-Data-1980-2019'!$D$1:$D$16305,"",0)</f>
        <v>DET</v>
      </c>
      <c r="K224" s="2" t="str" cm="1">
        <f t="array" ref="K224">_xlfn.XLOOKUP($A224&amp;K$5,'[1]NBA-Data-1980-2019'!$B$1:$B$16305&amp;'[1]NBA-Data-1980-2019'!$A$1:$A$16305,'[1]NBA-Data-1980-2019'!$D$1:$D$16305,"",0)</f>
        <v>DET</v>
      </c>
      <c r="L224" s="2" t="str" cm="1">
        <f t="array" ref="L224">_xlfn.XLOOKUP($A224&amp;L$5,'[1]NBA-Data-1980-2019'!$B$1:$B$16305&amp;'[1]NBA-Data-1980-2019'!$A$1:$A$16305,'[1]NBA-Data-1980-2019'!$D$1:$D$16305,"",0)</f>
        <v>MIL</v>
      </c>
      <c r="M224" s="2" t="str" cm="1">
        <f t="array" ref="M224">_xlfn.XLOOKUP($A224&amp;M$5,'[1]NBA-Data-1980-2019'!$B$1:$B$16305&amp;'[1]NBA-Data-1980-2019'!$A$1:$A$16305,'[1]NBA-Data-1980-2019'!$D$1:$D$16305,"",0)</f>
        <v>LAL</v>
      </c>
      <c r="N224" s="2" t="str" cm="1">
        <f t="array" ref="N224">_xlfn.XLOOKUP($A224&amp;N$5,'[1]NBA-Data-1980-2019'!$B$1:$B$16305&amp;'[1]NBA-Data-1980-2019'!$A$1:$A$16305,'[1]NBA-Data-1980-2019'!$D$1:$D$16305,"",0)</f>
        <v>TOR</v>
      </c>
      <c r="O224" s="2" t="str" cm="1">
        <f t="array" ref="O224">_xlfn.XLOOKUP($A224&amp;O$5,'[1]NBA-Data-1980-2019'!$B$1:$B$16305&amp;'[1]NBA-Data-1980-2019'!$A$1:$A$16305,'[1]NBA-Data-1980-2019'!$D$1:$D$16305,"",0)</f>
        <v>DET</v>
      </c>
      <c r="P224" s="2" t="str" cm="1">
        <f t="array" ref="P224">_xlfn.XLOOKUP($A224&amp;P$5,'[1]NBA-Data-1980-2019'!$B$1:$B$16305&amp;'[1]NBA-Data-1980-2019'!$A$1:$A$16305,'[1]NBA-Data-1980-2019'!$D$1:$D$16305,"",0)</f>
        <v>DET</v>
      </c>
      <c r="Q224" s="2" t="str" cm="1">
        <f t="array" ref="Q224">_xlfn.XLOOKUP($A224&amp;Q$5,'[1]NBA-Data-1980-2019'!$B$1:$B$16305&amp;'[1]NBA-Data-1980-2019'!$A$1:$A$16305,'[1]NBA-Data-1980-2019'!$D$1:$D$16305,"",0)</f>
        <v>DET</v>
      </c>
      <c r="R224" s="2" t="str" cm="1">
        <f t="array" ref="R224">_xlfn.XLOOKUP($A224&amp;R$5,'[1]NBA-Data-1980-2019'!$B$1:$B$16305&amp;'[1]NBA-Data-1980-2019'!$A$1:$A$16305,'[1]NBA-Data-1980-2019'!$D$1:$D$16305,"",0)</f>
        <v>DET</v>
      </c>
      <c r="S224" s="2" t="str" cm="1">
        <f t="array" ref="S224">_xlfn.XLOOKUP($A224&amp;S$5,'[1]NBA-Data-1980-2019'!$B$1:$B$16305&amp;'[1]NBA-Data-1980-2019'!$A$1:$A$16305,'[1]NBA-Data-1980-2019'!$D$1:$D$16305,"",0)</f>
        <v>DET</v>
      </c>
      <c r="T224" s="2" t="str" cm="1">
        <f t="array" ref="T224">_xlfn.XLOOKUP($A224&amp;T$5,'[1]NBA-Data-1980-2019'!$B$1:$B$16305&amp;'[1]NBA-Data-1980-2019'!$A$1:$A$16305,'[1]NBA-Data-1980-2019'!$D$1:$D$16305,"",0)</f>
        <v>CHI</v>
      </c>
      <c r="U224" s="2" t="str" cm="1">
        <f t="array" ref="U224">_xlfn.XLOOKUP($A224&amp;U$5,'[1]NBA-Data-1980-2019'!$B$1:$B$16305&amp;'[1]NBA-Data-1980-2019'!$A$1:$A$16305,'[1]NBA-Data-1980-2019'!$D$1:$D$16305,"",0)</f>
        <v/>
      </c>
      <c r="V224" s="2" t="str" cm="1">
        <f t="array" ref="V224">_xlfn.XLOOKUP($A224&amp;V$5,'[1]NBA-Data-1980-2019'!$B$1:$B$16305&amp;'[1]NBA-Data-1980-2019'!$A$1:$A$16305,'[1]NBA-Data-1980-2019'!$D$1:$D$16305,"",0)</f>
        <v/>
      </c>
      <c r="W224" s="2" t="str" cm="1">
        <f t="array" ref="W224">_xlfn.XLOOKUP($A224&amp;W$5,'[1]NBA-Data-1980-2019'!$B$1:$B$16305&amp;'[1]NBA-Data-1980-2019'!$A$1:$A$16305,'[1]NBA-Data-1980-2019'!$D$1:$D$16305,"",0)</f>
        <v/>
      </c>
      <c r="X224" s="2" t="str" cm="1">
        <f t="array" ref="X224">_xlfn.XLOOKUP($A224&amp;X$5,'[1]NBA-Data-1980-2019'!$B$1:$B$16305&amp;'[1]NBA-Data-1980-2019'!$A$1:$A$16305,'[1]NBA-Data-1980-2019'!$D$1:$D$16305,"",0)</f>
        <v/>
      </c>
      <c r="Y224" s="2" t="str" cm="1">
        <f t="array" ref="Y224">_xlfn.XLOOKUP($A224&amp;Y$5,'[1]NBA-Data-1980-2019'!$B$1:$B$16305&amp;'[1]NBA-Data-1980-2019'!$A$1:$A$16305,'[1]NBA-Data-1980-2019'!$D$1:$D$16305,"",0)</f>
        <v/>
      </c>
      <c r="Z224" s="2" t="str" cm="1">
        <f t="array" ref="Z224">_xlfn.XLOOKUP($A224&amp;Z$5,'[1]NBA-Data-1980-2019'!$B$1:$B$16305&amp;'[1]NBA-Data-1980-2019'!$A$1:$A$16305,'[1]NBA-Data-1980-2019'!$D$1:$D$16305,"",0)</f>
        <v/>
      </c>
      <c r="AA224" s="2" t="str" cm="1">
        <f t="array" ref="AA224">_xlfn.XLOOKUP($A224&amp;AA$5,'[1]NBA-Data-1980-2019'!$B$1:$B$16305&amp;'[1]NBA-Data-1980-2019'!$A$1:$A$16305,'[1]NBA-Data-1980-2019'!$D$1:$D$16305,"",0)</f>
        <v/>
      </c>
      <c r="AB224" s="2" t="str" cm="1">
        <f t="array" ref="AB224">_xlfn.XLOOKUP($A224&amp;AB$5,'[1]NBA-Data-1980-2019'!$B$1:$B$16305&amp;'[1]NBA-Data-1980-2019'!$A$1:$A$16305,'[1]NBA-Data-1980-2019'!$D$1:$D$16305,"",0)</f>
        <v/>
      </c>
      <c r="AC224" s="2" t="str" cm="1">
        <f t="array" ref="AC224">_xlfn.XLOOKUP($A224&amp;AC$5,'[1]NBA-Data-1980-2019'!$B$1:$B$16305&amp;'[1]NBA-Data-1980-2019'!$A$1:$A$16305,'[1]NBA-Data-1980-2019'!$D$1:$D$16305,"",0)</f>
        <v/>
      </c>
      <c r="AD224" s="2" t="str" cm="1">
        <f t="array" ref="AD224">_xlfn.XLOOKUP($A224&amp;AD$5,'[1]NBA-Data-1980-2019'!$B$1:$B$16305&amp;'[1]NBA-Data-1980-2019'!$A$1:$A$16305,'[1]NBA-Data-1980-2019'!$D$1:$D$16305,"",0)</f>
        <v/>
      </c>
      <c r="AE224" s="2" t="str" cm="1">
        <f t="array" ref="AE224">_xlfn.XLOOKUP($A224&amp;AE$5,'[1]NBA-Data-1980-2019'!$B$1:$B$16305&amp;'[1]NBA-Data-1980-2019'!$A$1:$A$16305,'[1]NBA-Data-1980-2019'!$D$1:$D$16305,"",0)</f>
        <v/>
      </c>
      <c r="AF224" s="2" t="str" cm="1">
        <f t="array" ref="AF224">_xlfn.XLOOKUP($A224&amp;AF$5,'[1]NBA-Data-1980-2019'!$B$1:$B$16305&amp;'[1]NBA-Data-1980-2019'!$A$1:$A$16305,'[1]NBA-Data-1980-2019'!$D$1:$D$16305,"",0)</f>
        <v/>
      </c>
      <c r="AG224" s="2" t="str" cm="1">
        <f t="array" ref="AG224">_xlfn.XLOOKUP($A224&amp;AG$5,'[1]NBA-Data-1980-2019'!$B$1:$B$16305&amp;'[1]NBA-Data-1980-2019'!$A$1:$A$16305,'[1]NBA-Data-1980-2019'!$D$1:$D$16305,"",0)</f>
        <v/>
      </c>
      <c r="AH224" s="2" t="str" cm="1">
        <f t="array" ref="AH224">_xlfn.XLOOKUP($A224&amp;AH$5,'[1]NBA-Data-1980-2019'!$B$1:$B$16305&amp;'[1]NBA-Data-1980-2019'!$A$1:$A$16305,'[1]NBA-Data-1980-2019'!$H$1:$H$16305,"",0)</f>
        <v/>
      </c>
      <c r="AI224" s="2" t="str" cm="1">
        <f t="array" ref="AI224">_xlfn.XLOOKUP($A224&amp;AI$5,'[1]NBA-Data-1980-2019'!$B$1:$B$16305&amp;'[1]NBA-Data-1980-2019'!$A$1:$A$16305,'[1]NBA-Data-1980-2019'!$H$1:$H$16305,"",0)</f>
        <v/>
      </c>
      <c r="AJ224" s="2" t="str" cm="1">
        <f t="array" ref="AJ224">_xlfn.XLOOKUP($A224&amp;AJ$5,'[1]NBA-Data-1980-2019'!$B$1:$B$16305&amp;'[1]NBA-Data-1980-2019'!$A$1:$A$16305,'[1]NBA-Data-1980-2019'!$H$1:$H$16305,"",0)</f>
        <v/>
      </c>
      <c r="AK224" s="2" cm="1">
        <f t="array" ref="AK224">_xlfn.XLOOKUP($A224&amp;AK$5,'[1]NBA-Data-1980-2019'!$B$1:$B$16305&amp;'[1]NBA-Data-1980-2019'!$A$1:$A$16305,'[1]NBA-Data-1980-2019'!$H$1:$H$16305,"",0)</f>
        <v>2173</v>
      </c>
      <c r="AL224" s="2" cm="1">
        <f t="array" ref="AL224">_xlfn.XLOOKUP($A224&amp;AL$5,'[1]NBA-Data-1980-2019'!$B$1:$B$16305&amp;'[1]NBA-Data-1980-2019'!$A$1:$A$16305,'[1]NBA-Data-1980-2019'!$H$1:$H$16305,"",0)</f>
        <v>945</v>
      </c>
      <c r="AM224" s="2" cm="1">
        <f t="array" ref="AM224">_xlfn.XLOOKUP($A224&amp;AM$5,'[1]NBA-Data-1980-2019'!$B$1:$B$16305&amp;'[1]NBA-Data-1980-2019'!$A$1:$A$16305,'[1]NBA-Data-1980-2019'!$H$1:$H$16305,"",0)</f>
        <v>2136</v>
      </c>
      <c r="AN224" s="2" cm="1">
        <f t="array" ref="AN224">_xlfn.XLOOKUP($A224&amp;AN$5,'[1]NBA-Data-1980-2019'!$B$1:$B$16305&amp;'[1]NBA-Data-1980-2019'!$A$1:$A$16305,'[1]NBA-Data-1980-2019'!$H$1:$H$16305,"",0)</f>
        <v>3025.7999999999997</v>
      </c>
      <c r="AO224" s="2" cm="1">
        <f t="array" ref="AO224">_xlfn.XLOOKUP($A224&amp;AO$5,'[1]NBA-Data-1980-2019'!$B$1:$B$16305&amp;'[1]NBA-Data-1980-2019'!$A$1:$A$16305,'[1]NBA-Data-1980-2019'!$H$1:$H$16305,"",0)</f>
        <v>2506.2999999999997</v>
      </c>
      <c r="AP224" s="2" cm="1">
        <f t="array" ref="AP224">_xlfn.XLOOKUP($A224&amp;AP$5,'[1]NBA-Data-1980-2019'!$B$1:$B$16305&amp;'[1]NBA-Data-1980-2019'!$A$1:$A$16305,'[1]NBA-Data-1980-2019'!$H$1:$H$16305,"",0)</f>
        <v>1754.1999999999998</v>
      </c>
      <c r="AQ224" s="2" cm="1">
        <f t="array" ref="AQ224">_xlfn.XLOOKUP($A224&amp;AQ$5,'[1]NBA-Data-1980-2019'!$B$1:$B$16305&amp;'[1]NBA-Data-1980-2019'!$A$1:$A$16305,'[1]NBA-Data-1980-2019'!$H$1:$H$16305,"",0)</f>
        <v>2919.2000000000003</v>
      </c>
      <c r="AR224" s="2" cm="1">
        <f t="array" ref="AR224">_xlfn.XLOOKUP($A224&amp;AR$5,'[1]NBA-Data-1980-2019'!$B$1:$B$16305&amp;'[1]NBA-Data-1980-2019'!$A$1:$A$16305,'[1]NBA-Data-1980-2019'!$H$1:$H$16305,"",0)</f>
        <v>2000.8</v>
      </c>
      <c r="AS224" s="2" cm="1">
        <f t="array" ref="AS224">_xlfn.XLOOKUP($A224&amp;AS$5,'[1]NBA-Data-1980-2019'!$B$1:$B$16305&amp;'[1]NBA-Data-1980-2019'!$A$1:$A$16305,'[1]NBA-Data-1980-2019'!$H$1:$H$16305,"",0)</f>
        <v>1615.3999999999999</v>
      </c>
      <c r="AT224" s="2" cm="1">
        <f t="array" ref="AT224">_xlfn.XLOOKUP($A224&amp;AT$5,'[1]NBA-Data-1980-2019'!$B$1:$B$16305&amp;'[1]NBA-Data-1980-2019'!$A$1:$A$16305,'[1]NBA-Data-1980-2019'!$H$1:$H$16305,"",0)</f>
        <v>672.8</v>
      </c>
      <c r="AU224" s="2" cm="1">
        <f t="array" ref="AU224">_xlfn.XLOOKUP($A224&amp;AU$5,'[1]NBA-Data-1980-2019'!$B$1:$B$16305&amp;'[1]NBA-Data-1980-2019'!$A$1:$A$16305,'[1]NBA-Data-1980-2019'!$H$1:$H$16305,"",0)</f>
        <v>660</v>
      </c>
      <c r="AV224" s="2" cm="1">
        <f t="array" ref="AV224">_xlfn.XLOOKUP($A224&amp;AV$5,'[1]NBA-Data-1980-2019'!$B$1:$B$16305&amp;'[1]NBA-Data-1980-2019'!$A$1:$A$16305,'[1]NBA-Data-1980-2019'!$H$1:$H$16305,"",0)</f>
        <v>1147.5999999999999</v>
      </c>
      <c r="AW224" s="2" cm="1">
        <f t="array" ref="AW224">_xlfn.XLOOKUP($A224&amp;AW$5,'[1]NBA-Data-1980-2019'!$B$1:$B$16305&amp;'[1]NBA-Data-1980-2019'!$A$1:$A$16305,'[1]NBA-Data-1980-2019'!$H$1:$H$16305,"",0)</f>
        <v>354</v>
      </c>
      <c r="AX224" s="2" cm="1">
        <f t="array" ref="AX224">_xlfn.XLOOKUP($A224&amp;AX$5,'[1]NBA-Data-1980-2019'!$B$1:$B$16305&amp;'[1]NBA-Data-1980-2019'!$A$1:$A$16305,'[1]NBA-Data-1980-2019'!$H$1:$H$16305,"",0)</f>
        <v>743.6</v>
      </c>
      <c r="AY224" s="2" cm="1">
        <f t="array" ref="AY224">_xlfn.XLOOKUP($A224&amp;AY$5,'[1]NBA-Data-1980-2019'!$B$1:$B$16305&amp;'[1]NBA-Data-1980-2019'!$A$1:$A$16305,'[1]NBA-Data-1980-2019'!$H$1:$H$16305,"",0)</f>
        <v>216</v>
      </c>
      <c r="AZ224" s="2" cm="1">
        <f t="array" ref="AZ224">_xlfn.XLOOKUP($A224&amp;AZ$5,'[1]NBA-Data-1980-2019'!$B$1:$B$16305&amp;'[1]NBA-Data-1980-2019'!$A$1:$A$16305,'[1]NBA-Data-1980-2019'!$H$1:$H$16305,"",0)</f>
        <v>266</v>
      </c>
      <c r="BA224" s="2" t="str" cm="1">
        <f t="array" ref="BA224">_xlfn.XLOOKUP($A224&amp;BA$5,'[1]NBA-Data-1980-2019'!$B$1:$B$16305&amp;'[1]NBA-Data-1980-2019'!$A$1:$A$16305,'[1]NBA-Data-1980-2019'!$H$1:$H$16305,"",0)</f>
        <v/>
      </c>
      <c r="BB224" s="2" t="str" cm="1">
        <f t="array" ref="BB224">_xlfn.XLOOKUP($A224&amp;BB$5,'[1]NBA-Data-1980-2019'!$B$1:$B$16305&amp;'[1]NBA-Data-1980-2019'!$A$1:$A$16305,'[1]NBA-Data-1980-2019'!$H$1:$H$16305,"",0)</f>
        <v/>
      </c>
      <c r="BC224" s="2" t="str" cm="1">
        <f t="array" ref="BC224">_xlfn.XLOOKUP($A224&amp;BC$5,'[1]NBA-Data-1980-2019'!$B$1:$B$16305&amp;'[1]NBA-Data-1980-2019'!$A$1:$A$16305,'[1]NBA-Data-1980-2019'!$H$1:$H$16305,"",0)</f>
        <v/>
      </c>
      <c r="BD224" s="2" t="str" cm="1">
        <f t="array" ref="BD224">_xlfn.XLOOKUP($A224&amp;BD$5,'[1]NBA-Data-1980-2019'!$B$1:$B$16305&amp;'[1]NBA-Data-1980-2019'!$A$1:$A$16305,'[1]NBA-Data-1980-2019'!$H$1:$H$16305,"",0)</f>
        <v/>
      </c>
      <c r="BE224" s="2" t="str" cm="1">
        <f t="array" ref="BE224">_xlfn.XLOOKUP($A224&amp;BE$5,'[1]NBA-Data-1980-2019'!$B$1:$B$16305&amp;'[1]NBA-Data-1980-2019'!$A$1:$A$16305,'[1]NBA-Data-1980-2019'!$H$1:$H$16305,"",0)</f>
        <v/>
      </c>
      <c r="BF224" s="2" t="str" cm="1">
        <f t="array" ref="BF224">_xlfn.XLOOKUP($A224&amp;BF$5,'[1]NBA-Data-1980-2019'!$B$1:$B$16305&amp;'[1]NBA-Data-1980-2019'!$A$1:$A$16305,'[1]NBA-Data-1980-2019'!$H$1:$H$16305,"",0)</f>
        <v/>
      </c>
      <c r="BG224" s="2" t="str" cm="1">
        <f t="array" ref="BG224">_xlfn.XLOOKUP($A224&amp;BG$5,'[1]NBA-Data-1980-2019'!$B$1:$B$16305&amp;'[1]NBA-Data-1980-2019'!$A$1:$A$16305,'[1]NBA-Data-1980-2019'!$H$1:$H$16305,"",0)</f>
        <v/>
      </c>
      <c r="BH224" s="2" t="str" cm="1">
        <f t="array" ref="BH224">_xlfn.XLOOKUP($A224&amp;BH$5,'[1]NBA-Data-1980-2019'!$B$1:$B$16305&amp;'[1]NBA-Data-1980-2019'!$A$1:$A$16305,'[1]NBA-Data-1980-2019'!$H$1:$H$16305,"",0)</f>
        <v/>
      </c>
      <c r="BI224" s="2" t="str" cm="1">
        <f t="array" ref="BI224">_xlfn.XLOOKUP($A224&amp;BI$5,'[1]NBA-Data-1980-2019'!$B$1:$B$16305&amp;'[1]NBA-Data-1980-2019'!$A$1:$A$16305,'[1]NBA-Data-1980-2019'!$H$1:$H$16305,"",0)</f>
        <v/>
      </c>
      <c r="BJ224" s="2" t="str" cm="1">
        <f t="array" ref="BJ224">_xlfn.XLOOKUP($A224&amp;BJ$5,'[1]NBA-Data-1980-2019'!$B$1:$B$16305&amp;'[1]NBA-Data-1980-2019'!$A$1:$A$16305,'[1]NBA-Data-1980-2019'!$H$1:$H$16305,"",0)</f>
        <v/>
      </c>
      <c r="BK224" s="2" t="str" cm="1">
        <f t="array" ref="BK224">_xlfn.XLOOKUP($A224&amp;BK$5,'[1]NBA-Data-1980-2019'!$B$1:$B$16305&amp;'[1]NBA-Data-1980-2019'!$A$1:$A$16305,'[1]NBA-Data-1980-2019'!$H$1:$H$16305,"",0)</f>
        <v/>
      </c>
      <c r="BL224" s="2" t="str" cm="1">
        <f t="array" ref="BL224">_xlfn.XLOOKUP($A224&amp;BL$5,'[1]NBA-Data-1980-2019'!$B$1:$B$16305&amp;'[1]NBA-Data-1980-2019'!$A$1:$A$16305,'[1]NBA-Data-1980-2019'!$H$1:$H$16305,"",0)</f>
        <v/>
      </c>
      <c r="BM224" s="2" t="str" cm="1">
        <f t="array" ref="BM224">_xlfn.XLOOKUP($A224&amp;BM$5,'[1]NBA-Data-1980-2019'!$B$1:$B$16305&amp;'[1]NBA-Data-1980-2019'!$A$1:$A$16305,'[1]NBA-Data-1980-2019'!$H$1:$H$16305,"",0)</f>
        <v/>
      </c>
      <c r="BN224" s="2" t="str" cm="1">
        <f t="array" ref="BN224">_xlfn.XLOOKUP($A224&amp;BN$5,'[1]NBA-Data-1980-2019'!$B$1:$B$16305&amp;'[1]NBA-Data-1980-2019'!$A$1:$A$16305,'[1]NBA-Data-1980-2019'!$F$1:$F$16305,"",0)</f>
        <v/>
      </c>
      <c r="BO224" s="2" t="str" cm="1">
        <f t="array" ref="BO224">_xlfn.XLOOKUP($A224&amp;BO$5,'[1]NBA-Data-1980-2019'!$B$1:$B$16305&amp;'[1]NBA-Data-1980-2019'!$A$1:$A$16305,'[1]NBA-Data-1980-2019'!$F$1:$F$16305,"",0)</f>
        <v/>
      </c>
      <c r="BP224" s="2" t="str" cm="1">
        <f t="array" ref="BP224">_xlfn.XLOOKUP($A224&amp;BP$5,'[1]NBA-Data-1980-2019'!$B$1:$B$16305&amp;'[1]NBA-Data-1980-2019'!$A$1:$A$16305,'[1]NBA-Data-1980-2019'!$F$1:$F$16305,"",0)</f>
        <v/>
      </c>
      <c r="BQ224" s="2" cm="1">
        <f t="array" ref="BQ224">_xlfn.XLOOKUP($A224&amp;BQ$5,'[1]NBA-Data-1980-2019'!$B$1:$B$16305&amp;'[1]NBA-Data-1980-2019'!$A$1:$A$16305,'[1]NBA-Data-1980-2019'!$F$1:$F$16305,"",0)</f>
        <v>12</v>
      </c>
      <c r="BR224" s="2" cm="1">
        <f t="array" ref="BR224">_xlfn.XLOOKUP($A224&amp;BR$5,'[1]NBA-Data-1980-2019'!$B$1:$B$16305&amp;'[1]NBA-Data-1980-2019'!$A$1:$A$16305,'[1]NBA-Data-1980-2019'!$F$1:$F$16305,"",0)</f>
        <v>10.5</v>
      </c>
      <c r="BS224" s="2" cm="1">
        <f t="array" ref="BS224">_xlfn.XLOOKUP($A224&amp;BS$5,'[1]NBA-Data-1980-2019'!$B$1:$B$16305&amp;'[1]NBA-Data-1980-2019'!$A$1:$A$16305,'[1]NBA-Data-1980-2019'!$F$1:$F$16305,"",0)</f>
        <v>11.2</v>
      </c>
      <c r="BT224" s="2" cm="1">
        <f t="array" ref="BT224">_xlfn.XLOOKUP($A224&amp;BT$5,'[1]NBA-Data-1980-2019'!$B$1:$B$16305&amp;'[1]NBA-Data-1980-2019'!$A$1:$A$16305,'[1]NBA-Data-1980-2019'!$F$1:$F$16305,"",0)</f>
        <v>13.4</v>
      </c>
      <c r="BU224" s="2" cm="1">
        <f t="array" ref="BU224">_xlfn.XLOOKUP($A224&amp;BU$5,'[1]NBA-Data-1980-2019'!$B$1:$B$16305&amp;'[1]NBA-Data-1980-2019'!$A$1:$A$16305,'[1]NBA-Data-1980-2019'!$F$1:$F$16305,"",0)</f>
        <v>12.4</v>
      </c>
      <c r="BV224" s="2" cm="1">
        <f t="array" ref="BV224">_xlfn.XLOOKUP($A224&amp;BV$5,'[1]NBA-Data-1980-2019'!$B$1:$B$16305&amp;'[1]NBA-Data-1980-2019'!$A$1:$A$16305,'[1]NBA-Data-1980-2019'!$F$1:$F$16305,"",0)</f>
        <v>13.9</v>
      </c>
      <c r="BW224" s="2" cm="1">
        <f t="array" ref="BW224">_xlfn.XLOOKUP($A224&amp;BW$5,'[1]NBA-Data-1980-2019'!$B$1:$B$16305&amp;'[1]NBA-Data-1980-2019'!$A$1:$A$16305,'[1]NBA-Data-1980-2019'!$F$1:$F$16305,"",0)</f>
        <v>13.2</v>
      </c>
      <c r="BX224" s="2" cm="1">
        <f t="array" ref="BX224">_xlfn.XLOOKUP($A224&amp;BX$5,'[1]NBA-Data-1980-2019'!$B$1:$B$16305&amp;'[1]NBA-Data-1980-2019'!$A$1:$A$16305,'[1]NBA-Data-1980-2019'!$F$1:$F$16305,"",0)</f>
        <v>14.8</v>
      </c>
      <c r="BY224" s="2" cm="1">
        <f t="array" ref="BY224">_xlfn.XLOOKUP($A224&amp;BY$5,'[1]NBA-Data-1980-2019'!$B$1:$B$16305&amp;'[1]NBA-Data-1980-2019'!$A$1:$A$16305,'[1]NBA-Data-1980-2019'!$F$1:$F$16305,"",0)</f>
        <v>9.4</v>
      </c>
      <c r="BZ224" s="2" cm="1">
        <f t="array" ref="BZ224">_xlfn.XLOOKUP($A224&amp;BZ$5,'[1]NBA-Data-1980-2019'!$B$1:$B$16305&amp;'[1]NBA-Data-1980-2019'!$A$1:$A$16305,'[1]NBA-Data-1980-2019'!$F$1:$F$16305,"",0)</f>
        <v>10.6</v>
      </c>
      <c r="CA224" s="2" cm="1">
        <f t="array" ref="CA224">_xlfn.XLOOKUP($A224&amp;CA$5,'[1]NBA-Data-1980-2019'!$B$1:$B$16305&amp;'[1]NBA-Data-1980-2019'!$A$1:$A$16305,'[1]NBA-Data-1980-2019'!$F$1:$F$16305,"",0)</f>
        <v>9</v>
      </c>
      <c r="CB224" s="2" cm="1">
        <f t="array" ref="CB224">_xlfn.XLOOKUP($A224&amp;CB$5,'[1]NBA-Data-1980-2019'!$B$1:$B$16305&amp;'[1]NBA-Data-1980-2019'!$A$1:$A$16305,'[1]NBA-Data-1980-2019'!$F$1:$F$16305,"",0)</f>
        <v>9.6</v>
      </c>
      <c r="CC224" s="2" cm="1">
        <f t="array" ref="CC224">_xlfn.XLOOKUP($A224&amp;CC$5,'[1]NBA-Data-1980-2019'!$B$1:$B$16305&amp;'[1]NBA-Data-1980-2019'!$A$1:$A$16305,'[1]NBA-Data-1980-2019'!$F$1:$F$16305,"",0)</f>
        <v>10.5</v>
      </c>
      <c r="CD224" s="2" cm="1">
        <f t="array" ref="CD224">_xlfn.XLOOKUP($A224&amp;CD$5,'[1]NBA-Data-1980-2019'!$B$1:$B$16305&amp;'[1]NBA-Data-1980-2019'!$A$1:$A$16305,'[1]NBA-Data-1980-2019'!$F$1:$F$16305,"",0)</f>
        <v>12.7</v>
      </c>
      <c r="CE224" s="2" cm="1">
        <f t="array" ref="CE224">_xlfn.XLOOKUP($A224&amp;CE$5,'[1]NBA-Data-1980-2019'!$B$1:$B$16305&amp;'[1]NBA-Data-1980-2019'!$A$1:$A$16305,'[1]NBA-Data-1980-2019'!$F$1:$F$16305,"",0)</f>
        <v>8.8000000000000007</v>
      </c>
      <c r="CF224" s="2" cm="1">
        <f t="array" ref="CF224">_xlfn.XLOOKUP($A224&amp;CF$5,'[1]NBA-Data-1980-2019'!$B$1:$B$16305&amp;'[1]NBA-Data-1980-2019'!$A$1:$A$16305,'[1]NBA-Data-1980-2019'!$F$1:$F$16305,"",0)</f>
        <v>7.9</v>
      </c>
      <c r="CG224" s="2" t="str" cm="1">
        <f t="array" ref="CG224">_xlfn.XLOOKUP($A224&amp;CG$5,'[1]NBA-Data-1980-2019'!$B$1:$B$16305&amp;'[1]NBA-Data-1980-2019'!$A$1:$A$16305,'[1]NBA-Data-1980-2019'!$F$1:$F$16305,"",0)</f>
        <v/>
      </c>
      <c r="CH224" s="2" t="str" cm="1">
        <f t="array" ref="CH224">_xlfn.XLOOKUP($A224&amp;CH$5,'[1]NBA-Data-1980-2019'!$B$1:$B$16305&amp;'[1]NBA-Data-1980-2019'!$A$1:$A$16305,'[1]NBA-Data-1980-2019'!$F$1:$F$16305,"",0)</f>
        <v/>
      </c>
      <c r="CI224" s="2" t="str" cm="1">
        <f t="array" ref="CI224">_xlfn.XLOOKUP($A224&amp;CI$5,'[1]NBA-Data-1980-2019'!$B$1:$B$16305&amp;'[1]NBA-Data-1980-2019'!$A$1:$A$16305,'[1]NBA-Data-1980-2019'!$F$1:$F$16305,"",0)</f>
        <v/>
      </c>
      <c r="CJ224" s="2" t="str" cm="1">
        <f t="array" ref="CJ224">_xlfn.XLOOKUP($A224&amp;CJ$5,'[1]NBA-Data-1980-2019'!$B$1:$B$16305&amp;'[1]NBA-Data-1980-2019'!$A$1:$A$16305,'[1]NBA-Data-1980-2019'!$F$1:$F$16305,"",0)</f>
        <v/>
      </c>
      <c r="CK224" s="2" t="str" cm="1">
        <f t="array" ref="CK224">_xlfn.XLOOKUP($A224&amp;CK$5,'[1]NBA-Data-1980-2019'!$B$1:$B$16305&amp;'[1]NBA-Data-1980-2019'!$A$1:$A$16305,'[1]NBA-Data-1980-2019'!$F$1:$F$16305,"",0)</f>
        <v/>
      </c>
      <c r="CL224" s="2" t="str" cm="1">
        <f t="array" ref="CL224">_xlfn.XLOOKUP($A224&amp;CL$5,'[1]NBA-Data-1980-2019'!$B$1:$B$16305&amp;'[1]NBA-Data-1980-2019'!$A$1:$A$16305,'[1]NBA-Data-1980-2019'!$F$1:$F$16305,"",0)</f>
        <v/>
      </c>
      <c r="CM224" s="2" t="str" cm="1">
        <f t="array" ref="CM224">_xlfn.XLOOKUP($A224&amp;CM$5,'[1]NBA-Data-1980-2019'!$B$1:$B$16305&amp;'[1]NBA-Data-1980-2019'!$A$1:$A$16305,'[1]NBA-Data-1980-2019'!$F$1:$F$16305,"",0)</f>
        <v/>
      </c>
      <c r="CN224" s="2" t="str" cm="1">
        <f t="array" ref="CN224">_xlfn.XLOOKUP($A224&amp;CN$5,'[1]NBA-Data-1980-2019'!$B$1:$B$16305&amp;'[1]NBA-Data-1980-2019'!$A$1:$A$16305,'[1]NBA-Data-1980-2019'!$F$1:$F$16305,"",0)</f>
        <v/>
      </c>
      <c r="CO224" s="2" t="str" cm="1">
        <f t="array" ref="CO224">_xlfn.XLOOKUP($A224&amp;CO$5,'[1]NBA-Data-1980-2019'!$B$1:$B$16305&amp;'[1]NBA-Data-1980-2019'!$A$1:$A$16305,'[1]NBA-Data-1980-2019'!$F$1:$F$16305,"",0)</f>
        <v/>
      </c>
      <c r="CP224" s="2" t="str" cm="1">
        <f t="array" ref="CP224">_xlfn.XLOOKUP($A224&amp;CP$5,'[1]NBA-Data-1980-2019'!$B$1:$B$16305&amp;'[1]NBA-Data-1980-2019'!$A$1:$A$16305,'[1]NBA-Data-1980-2019'!$F$1:$F$16305,"",0)</f>
        <v/>
      </c>
      <c r="CQ224" s="2" t="str" cm="1">
        <f t="array" ref="CQ224">_xlfn.XLOOKUP($A224&amp;CQ$5,'[1]NBA-Data-1980-2019'!$B$1:$B$16305&amp;'[1]NBA-Data-1980-2019'!$A$1:$A$16305,'[1]NBA-Data-1980-2019'!$F$1:$F$16305,"",0)</f>
        <v/>
      </c>
      <c r="CR224" s="2" t="str" cm="1">
        <f t="array" ref="CR224">_xlfn.XLOOKUP($A224&amp;CR$5,'[1]NBA-Data-1980-2019'!$B$1:$B$16305&amp;'[1]NBA-Data-1980-2019'!$A$1:$A$16305,'[1]NBA-Data-1980-2019'!$F$1:$F$16305,"",0)</f>
        <v/>
      </c>
      <c r="CS224" s="2" t="str" cm="1">
        <f t="array" ref="CS224">_xlfn.XLOOKUP($A224&amp;CS$5,'[1]NBA-Data-1980-2019'!$B$1:$B$16305&amp;'[1]NBA-Data-1980-2019'!$A$1:$A$16305,'[1]NBA-Data-1980-2019'!$F$1:$F$16305,"",0)</f>
        <v/>
      </c>
      <c r="CU224" s="2" t="str">
        <f>_xlfn.XLOOKUP($A224,TEAMS!$G$1:$G$839,TEAMS!$H$1:$H$839,"",0)</f>
        <v>SG</v>
      </c>
      <c r="CV224" s="2" t="str">
        <f>_xlfn.XLOOKUP($CU224,DASHBOARD!$B$22:$B$27,DASHBOARD!$C$22:$C$27,"",0)</f>
        <v>GUARD</v>
      </c>
      <c r="CY224" s="63">
        <f>SUMIFS('[1]NBA-Data-1980-2019'!$G$1:$G$16305,'[1]NBA-Data-1980-2019'!$B$1:$B$16305,$A224,'[1]NBA-Data-1980-2019'!$A$1:$A$16305,CY$9)</f>
        <v>0</v>
      </c>
      <c r="CZ224" s="63">
        <f>SUMIFS('[1]NBA-Data-1980-2019'!$G$1:$G$16305,'[1]NBA-Data-1980-2019'!$B$1:$B$16305,$A224,'[1]NBA-Data-1980-2019'!$A$1:$A$16305,CZ$9)</f>
        <v>0</v>
      </c>
      <c r="DA224" s="63">
        <f>SUMIFS('[1]NBA-Data-1980-2019'!$G$1:$G$16305,'[1]NBA-Data-1980-2019'!$B$1:$B$16305,$A224,'[1]NBA-Data-1980-2019'!$A$1:$A$16305,DA$9)</f>
        <v>0</v>
      </c>
      <c r="DB224" s="63">
        <f>SUMIFS('[1]NBA-Data-1980-2019'!$G$1:$G$16305,'[1]NBA-Data-1980-2019'!$B$1:$B$16305,$A224,'[1]NBA-Data-1980-2019'!$A$1:$A$16305,DB$9)</f>
        <v>902000</v>
      </c>
      <c r="DC224" s="63">
        <f>SUMIFS('[1]NBA-Data-1980-2019'!$G$1:$G$16305,'[1]NBA-Data-1980-2019'!$B$1:$B$16305,$A224,'[1]NBA-Data-1980-2019'!$A$1:$A$16305,DC$9)</f>
        <v>1173000</v>
      </c>
      <c r="DD224" s="63">
        <f>SUMIFS('[1]NBA-Data-1980-2019'!$G$1:$G$16305,'[1]NBA-Data-1980-2019'!$B$1:$B$16305,$A224,'[1]NBA-Data-1980-2019'!$A$1:$A$16305,DD$9)</f>
        <v>0</v>
      </c>
      <c r="DE224" s="63">
        <f>SUMIFS('[1]NBA-Data-1980-2019'!$G$1:$G$16305,'[1]NBA-Data-1980-2019'!$B$1:$B$16305,$A224,'[1]NBA-Data-1980-2019'!$A$1:$A$16305,DE$9)</f>
        <v>1715000</v>
      </c>
      <c r="DF224" s="63">
        <f>SUMIFS('[1]NBA-Data-1980-2019'!$G$1:$G$16305,'[1]NBA-Data-1980-2019'!$B$1:$B$16305,$A224,'[1]NBA-Data-1980-2019'!$A$1:$A$16305,DF$9)</f>
        <v>1750000</v>
      </c>
      <c r="DG224" s="63">
        <f>SUMIFS('[1]NBA-Data-1980-2019'!$G$1:$G$16305,'[1]NBA-Data-1980-2019'!$B$1:$B$16305,$A224,'[1]NBA-Data-1980-2019'!$A$1:$A$16305,DG$9)</f>
        <v>2050000</v>
      </c>
      <c r="DH224" s="63">
        <f>SUMIFS('[1]NBA-Data-1980-2019'!$G$1:$G$16305,'[1]NBA-Data-1980-2019'!$B$1:$B$16305,$A224,'[1]NBA-Data-1980-2019'!$A$1:$A$16305,DH$9)</f>
        <v>2350000</v>
      </c>
      <c r="DI224" s="63">
        <f>SUMIFS('[1]NBA-Data-1980-2019'!$G$1:$G$16305,'[1]NBA-Data-1980-2019'!$B$1:$B$16305,$A224,'[1]NBA-Data-1980-2019'!$A$1:$A$16305,DI$9)</f>
        <v>2650000</v>
      </c>
      <c r="DJ224" s="63">
        <f>SUMIFS('[1]NBA-Data-1980-2019'!$G$1:$G$16305,'[1]NBA-Data-1980-2019'!$B$1:$B$16305,$A224,'[1]NBA-Data-1980-2019'!$A$1:$A$16305,DJ$9)</f>
        <v>3425760</v>
      </c>
      <c r="DK224" s="63">
        <f>SUMIFS('[1]NBA-Data-1980-2019'!$G$1:$G$16305,'[1]NBA-Data-1980-2019'!$B$1:$B$16305,$A224,'[1]NBA-Data-1980-2019'!$A$1:$A$16305,DK$9)</f>
        <v>3870912</v>
      </c>
      <c r="DL224" s="63">
        <f>SUMIFS('[1]NBA-Data-1980-2019'!$G$1:$G$16305,'[1]NBA-Data-1980-2019'!$B$1:$B$16305,$A224,'[1]NBA-Data-1980-2019'!$A$1:$A$16305,DL$9)</f>
        <v>3000000</v>
      </c>
      <c r="DM224" s="63">
        <f>SUMIFS('[1]NBA-Data-1980-2019'!$G$1:$G$16305,'[1]NBA-Data-1980-2019'!$B$1:$B$16305,$A224,'[1]NBA-Data-1980-2019'!$A$1:$A$16305,DM$9)</f>
        <v>1600000</v>
      </c>
      <c r="DN224" s="63">
        <f>SUMIFS('[1]NBA-Data-1980-2019'!$G$1:$G$16305,'[1]NBA-Data-1980-2019'!$B$1:$B$16305,$A224,'[1]NBA-Data-1980-2019'!$A$1:$A$16305,DN$9)</f>
        <v>1760000</v>
      </c>
      <c r="DO224" s="63">
        <f>SUMIFS('[1]NBA-Data-1980-2019'!$G$1:$G$16305,'[1]NBA-Data-1980-2019'!$B$1:$B$16305,$A224,'[1]NBA-Data-1980-2019'!$A$1:$A$16305,DO$9)</f>
        <v>2250000</v>
      </c>
      <c r="DP224" s="63">
        <f>SUMIFS('[1]NBA-Data-1980-2019'!$G$1:$G$16305,'[1]NBA-Data-1980-2019'!$B$1:$B$16305,$A224,'[1]NBA-Data-1980-2019'!$A$1:$A$16305,DP$9)</f>
        <v>2250000</v>
      </c>
      <c r="DQ224" s="63">
        <f>SUMIFS('[1]NBA-Data-1980-2019'!$G$1:$G$16305,'[1]NBA-Data-1980-2019'!$B$1:$B$16305,$A224,'[1]NBA-Data-1980-2019'!$A$1:$A$16305,DQ$9)</f>
        <v>1143473</v>
      </c>
      <c r="DR224" s="63">
        <f>SUMIFS('[1]NBA-Data-1980-2019'!$G$1:$G$16305,'[1]NBA-Data-1980-2019'!$B$1:$B$16305,$A224,'[1]NBA-Data-1980-2019'!$A$1:$A$16305,DR$9)</f>
        <v>0</v>
      </c>
      <c r="DS224" s="63">
        <f>SUMIFS('[1]NBA-Data-1980-2019'!$G$1:$G$16305,'[1]NBA-Data-1980-2019'!$B$1:$B$16305,$A224,'[1]NBA-Data-1980-2019'!$A$1:$A$16305,DS$9)</f>
        <v>0</v>
      </c>
      <c r="DT224" s="63">
        <f>SUMIFS('[1]NBA-Data-1980-2019'!$G$1:$G$16305,'[1]NBA-Data-1980-2019'!$B$1:$B$16305,$A224,'[1]NBA-Data-1980-2019'!$A$1:$A$16305,DT$9)</f>
        <v>0</v>
      </c>
      <c r="DU224" s="63">
        <f>SUMIFS('[1]NBA-Data-1980-2019'!$G$1:$G$16305,'[1]NBA-Data-1980-2019'!$B$1:$B$16305,$A224,'[1]NBA-Data-1980-2019'!$A$1:$A$16305,DU$9)</f>
        <v>0</v>
      </c>
      <c r="DV224" s="63">
        <f>SUMIFS('[1]NBA-Data-1980-2019'!$G$1:$G$16305,'[1]NBA-Data-1980-2019'!$B$1:$B$16305,$A224,'[1]NBA-Data-1980-2019'!$A$1:$A$16305,DV$9)</f>
        <v>0</v>
      </c>
      <c r="DW224" s="63">
        <f>SUMIFS('[1]NBA-Data-1980-2019'!$G$1:$G$16305,'[1]NBA-Data-1980-2019'!$B$1:$B$16305,$A224,'[1]NBA-Data-1980-2019'!$A$1:$A$16305,DW$9)</f>
        <v>0</v>
      </c>
      <c r="DX224" s="63">
        <f>SUMIFS('[1]NBA-Data-1980-2019'!$G$1:$G$16305,'[1]NBA-Data-1980-2019'!$B$1:$B$16305,$A224,'[1]NBA-Data-1980-2019'!$A$1:$A$16305,DX$9)</f>
        <v>0</v>
      </c>
      <c r="DY224" s="63">
        <f>SUMIFS('[1]NBA-Data-1980-2019'!$G$1:$G$16305,'[1]NBA-Data-1980-2019'!$B$1:$B$16305,$A224,'[1]NBA-Data-1980-2019'!$A$1:$A$16305,DY$9)</f>
        <v>0</v>
      </c>
      <c r="DZ224" s="63">
        <f>SUMIFS('[1]NBA-Data-1980-2019'!$G$1:$G$16305,'[1]NBA-Data-1980-2019'!$B$1:$B$16305,$A224,'[1]NBA-Data-1980-2019'!$A$1:$A$16305,DZ$9)</f>
        <v>0</v>
      </c>
      <c r="EA224" s="63">
        <f>SUMIFS('[1]NBA-Data-1980-2019'!$G$1:$G$16305,'[1]NBA-Data-1980-2019'!$B$1:$B$16305,$A224,'[1]NBA-Data-1980-2019'!$A$1:$A$16305,EA$9)</f>
        <v>0</v>
      </c>
      <c r="EB224" s="63">
        <f>SUMIFS('[1]NBA-Data-1980-2019'!$G$1:$G$16305,'[1]NBA-Data-1980-2019'!$B$1:$B$16305,$A224,'[1]NBA-Data-1980-2019'!$A$1:$A$16305,EB$9)</f>
        <v>0</v>
      </c>
      <c r="EC224" s="63">
        <f>SUMIFS('[1]NBA-Data-1980-2019'!$G$1:$G$16305,'[1]NBA-Data-1980-2019'!$B$1:$B$16305,$A224,'[1]NBA-Data-1980-2019'!$A$1:$A$16305,EC$9)</f>
        <v>0</v>
      </c>
      <c r="ED224" s="63">
        <f>SUMIFS('[1]NBA-Data-1980-2019'!$G$1:$G$16305,'[1]NBA-Data-1980-2019'!$B$1:$B$16305,$A224,'[1]NBA-Data-1980-2019'!$A$1:$A$16305,ED$9)</f>
        <v>0</v>
      </c>
      <c r="EH224" s="2" t="s">
        <v>1478</v>
      </c>
    </row>
    <row r="225" spans="1:165" x14ac:dyDescent="0.2">
      <c r="A225" s="2" t="s">
        <v>954</v>
      </c>
      <c r="B225" s="2" t="str" cm="1">
        <f t="array" ref="B225">_xlfn.XLOOKUP($A225&amp;B$5,'[1]NBA-Data-1980-2019'!$B$1:$B$16305&amp;'[1]NBA-Data-1980-2019'!$A$1:$A$16305,'[1]NBA-Data-1980-2019'!$D$1:$D$16305,"",0)</f>
        <v/>
      </c>
      <c r="C225" s="2" t="str" cm="1">
        <f t="array" ref="C225">_xlfn.XLOOKUP($A225&amp;C$5,'[1]NBA-Data-1980-2019'!$B$1:$B$16305&amp;'[1]NBA-Data-1980-2019'!$A$1:$A$16305,'[1]NBA-Data-1980-2019'!$D$1:$D$16305,"",0)</f>
        <v/>
      </c>
      <c r="D225" s="2" t="str" cm="1">
        <f t="array" ref="D225">_xlfn.XLOOKUP($A225&amp;D$5,'[1]NBA-Data-1980-2019'!$B$1:$B$16305&amp;'[1]NBA-Data-1980-2019'!$A$1:$A$16305,'[1]NBA-Data-1980-2019'!$D$1:$D$16305,"",0)</f>
        <v/>
      </c>
      <c r="E225" s="2" t="str" cm="1">
        <f t="array" ref="E225">_xlfn.XLOOKUP($A225&amp;E$5,'[1]NBA-Data-1980-2019'!$B$1:$B$16305&amp;'[1]NBA-Data-1980-2019'!$A$1:$A$16305,'[1]NBA-Data-1980-2019'!$D$1:$D$16305,"",0)</f>
        <v/>
      </c>
      <c r="F225" s="2" t="str" cm="1">
        <f t="array" ref="F225">_xlfn.XLOOKUP($A225&amp;F$5,'[1]NBA-Data-1980-2019'!$B$1:$B$16305&amp;'[1]NBA-Data-1980-2019'!$A$1:$A$16305,'[1]NBA-Data-1980-2019'!$D$1:$D$16305,"",0)</f>
        <v/>
      </c>
      <c r="G225" s="2" t="str" cm="1">
        <f t="array" ref="G225">_xlfn.XLOOKUP($A225&amp;G$5,'[1]NBA-Data-1980-2019'!$B$1:$B$16305&amp;'[1]NBA-Data-1980-2019'!$A$1:$A$16305,'[1]NBA-Data-1980-2019'!$D$1:$D$16305,"",0)</f>
        <v/>
      </c>
      <c r="H225" s="2" t="str" cm="1">
        <f t="array" ref="H225">_xlfn.XLOOKUP($A225&amp;H$5,'[1]NBA-Data-1980-2019'!$B$1:$B$16305&amp;'[1]NBA-Data-1980-2019'!$A$1:$A$16305,'[1]NBA-Data-1980-2019'!$D$1:$D$16305,"",0)</f>
        <v/>
      </c>
      <c r="I225" s="2" t="str" cm="1">
        <f t="array" ref="I225">_xlfn.XLOOKUP($A225&amp;I$5,'[1]NBA-Data-1980-2019'!$B$1:$B$16305&amp;'[1]NBA-Data-1980-2019'!$A$1:$A$16305,'[1]NBA-Data-1980-2019'!$D$1:$D$16305,"",0)</f>
        <v/>
      </c>
      <c r="J225" s="2" t="str" cm="1">
        <f t="array" ref="J225">_xlfn.XLOOKUP($A225&amp;J$5,'[1]NBA-Data-1980-2019'!$B$1:$B$16305&amp;'[1]NBA-Data-1980-2019'!$A$1:$A$16305,'[1]NBA-Data-1980-2019'!$D$1:$D$16305,"",0)</f>
        <v/>
      </c>
      <c r="K225" s="2" t="str" cm="1">
        <f t="array" ref="K225">_xlfn.XLOOKUP($A225&amp;K$5,'[1]NBA-Data-1980-2019'!$B$1:$B$16305&amp;'[1]NBA-Data-1980-2019'!$A$1:$A$16305,'[1]NBA-Data-1980-2019'!$D$1:$D$16305,"",0)</f>
        <v/>
      </c>
      <c r="L225" s="2" t="str" cm="1">
        <f t="array" ref="L225">_xlfn.XLOOKUP($A225&amp;L$5,'[1]NBA-Data-1980-2019'!$B$1:$B$16305&amp;'[1]NBA-Data-1980-2019'!$A$1:$A$16305,'[1]NBA-Data-1980-2019'!$D$1:$D$16305,"",0)</f>
        <v/>
      </c>
      <c r="M225" s="2" t="str" cm="1">
        <f t="array" ref="M225">_xlfn.XLOOKUP($A225&amp;M$5,'[1]NBA-Data-1980-2019'!$B$1:$B$16305&amp;'[1]NBA-Data-1980-2019'!$A$1:$A$16305,'[1]NBA-Data-1980-2019'!$D$1:$D$16305,"",0)</f>
        <v/>
      </c>
      <c r="N225" s="2" t="str" cm="1">
        <f t="array" ref="N225">_xlfn.XLOOKUP($A225&amp;N$5,'[1]NBA-Data-1980-2019'!$B$1:$B$16305&amp;'[1]NBA-Data-1980-2019'!$A$1:$A$16305,'[1]NBA-Data-1980-2019'!$D$1:$D$16305,"",0)</f>
        <v/>
      </c>
      <c r="O225" s="2" t="str" cm="1">
        <f t="array" ref="O225">_xlfn.XLOOKUP($A225&amp;O$5,'[1]NBA-Data-1980-2019'!$B$1:$B$16305&amp;'[1]NBA-Data-1980-2019'!$A$1:$A$16305,'[1]NBA-Data-1980-2019'!$D$1:$D$16305,"",0)</f>
        <v>CHI</v>
      </c>
      <c r="P225" s="2" t="str" cm="1">
        <f t="array" ref="P225">_xlfn.XLOOKUP($A225&amp;P$5,'[1]NBA-Data-1980-2019'!$B$1:$B$16305&amp;'[1]NBA-Data-1980-2019'!$A$1:$A$16305,'[1]NBA-Data-1980-2019'!$D$1:$D$16305,"",0)</f>
        <v/>
      </c>
      <c r="Q225" s="2" t="str" cm="1">
        <f t="array" ref="Q225">_xlfn.XLOOKUP($A225&amp;Q$5,'[1]NBA-Data-1980-2019'!$B$1:$B$16305&amp;'[1]NBA-Data-1980-2019'!$A$1:$A$16305,'[1]NBA-Data-1980-2019'!$D$1:$D$16305,"",0)</f>
        <v>TOT</v>
      </c>
      <c r="R225" s="2" t="str" cm="1">
        <f t="array" ref="R225">_xlfn.XLOOKUP($A225&amp;R$5,'[1]NBA-Data-1980-2019'!$B$1:$B$16305&amp;'[1]NBA-Data-1980-2019'!$A$1:$A$16305,'[1]NBA-Data-1980-2019'!$D$1:$D$16305,"",0)</f>
        <v>NOK</v>
      </c>
      <c r="S225" s="2" t="str" cm="1">
        <f t="array" ref="S225">_xlfn.XLOOKUP($A225&amp;S$5,'[1]NBA-Data-1980-2019'!$B$1:$B$16305&amp;'[1]NBA-Data-1980-2019'!$A$1:$A$16305,'[1]NBA-Data-1980-2019'!$D$1:$D$16305,"",0)</f>
        <v>TOT</v>
      </c>
      <c r="T225" s="2" t="str" cm="1">
        <f t="array" ref="T225">_xlfn.XLOOKUP($A225&amp;T$5,'[1]NBA-Data-1980-2019'!$B$1:$B$16305&amp;'[1]NBA-Data-1980-2019'!$A$1:$A$16305,'[1]NBA-Data-1980-2019'!$D$1:$D$16305,"",0)</f>
        <v>TOT</v>
      </c>
      <c r="U225" s="2" t="str" cm="1">
        <f t="array" ref="U225">_xlfn.XLOOKUP($A225&amp;U$5,'[1]NBA-Data-1980-2019'!$B$1:$B$16305&amp;'[1]NBA-Data-1980-2019'!$A$1:$A$16305,'[1]NBA-Data-1980-2019'!$D$1:$D$16305,"",0)</f>
        <v/>
      </c>
      <c r="V225" s="2" t="str" cm="1">
        <f t="array" ref="V225">_xlfn.XLOOKUP($A225&amp;V$5,'[1]NBA-Data-1980-2019'!$B$1:$B$16305&amp;'[1]NBA-Data-1980-2019'!$A$1:$A$16305,'[1]NBA-Data-1980-2019'!$D$1:$D$16305,"",0)</f>
        <v/>
      </c>
      <c r="W225" s="2" t="str" cm="1">
        <f t="array" ref="W225">_xlfn.XLOOKUP($A225&amp;W$5,'[1]NBA-Data-1980-2019'!$B$1:$B$16305&amp;'[1]NBA-Data-1980-2019'!$A$1:$A$16305,'[1]NBA-Data-1980-2019'!$D$1:$D$16305,"",0)</f>
        <v/>
      </c>
      <c r="X225" s="2" t="str" cm="1">
        <f t="array" ref="X225">_xlfn.XLOOKUP($A225&amp;X$5,'[1]NBA-Data-1980-2019'!$B$1:$B$16305&amp;'[1]NBA-Data-1980-2019'!$A$1:$A$16305,'[1]NBA-Data-1980-2019'!$D$1:$D$16305,"",0)</f>
        <v/>
      </c>
      <c r="Y225" s="2" t="str" cm="1">
        <f t="array" ref="Y225">_xlfn.XLOOKUP($A225&amp;Y$5,'[1]NBA-Data-1980-2019'!$B$1:$B$16305&amp;'[1]NBA-Data-1980-2019'!$A$1:$A$16305,'[1]NBA-Data-1980-2019'!$D$1:$D$16305,"",0)</f>
        <v/>
      </c>
      <c r="Z225" s="2" t="str" cm="1">
        <f t="array" ref="Z225">_xlfn.XLOOKUP($A225&amp;Z$5,'[1]NBA-Data-1980-2019'!$B$1:$B$16305&amp;'[1]NBA-Data-1980-2019'!$A$1:$A$16305,'[1]NBA-Data-1980-2019'!$D$1:$D$16305,"",0)</f>
        <v/>
      </c>
      <c r="AA225" s="2" t="str" cm="1">
        <f t="array" ref="AA225">_xlfn.XLOOKUP($A225&amp;AA$5,'[1]NBA-Data-1980-2019'!$B$1:$B$16305&amp;'[1]NBA-Data-1980-2019'!$A$1:$A$16305,'[1]NBA-Data-1980-2019'!$D$1:$D$16305,"",0)</f>
        <v/>
      </c>
      <c r="AB225" s="2" t="str" cm="1">
        <f t="array" ref="AB225">_xlfn.XLOOKUP($A225&amp;AB$5,'[1]NBA-Data-1980-2019'!$B$1:$B$16305&amp;'[1]NBA-Data-1980-2019'!$A$1:$A$16305,'[1]NBA-Data-1980-2019'!$D$1:$D$16305,"",0)</f>
        <v/>
      </c>
      <c r="AC225" s="2" t="str" cm="1">
        <f t="array" ref="AC225">_xlfn.XLOOKUP($A225&amp;AC$5,'[1]NBA-Data-1980-2019'!$B$1:$B$16305&amp;'[1]NBA-Data-1980-2019'!$A$1:$A$16305,'[1]NBA-Data-1980-2019'!$D$1:$D$16305,"",0)</f>
        <v/>
      </c>
      <c r="AD225" s="2" t="str" cm="1">
        <f t="array" ref="AD225">_xlfn.XLOOKUP($A225&amp;AD$5,'[1]NBA-Data-1980-2019'!$B$1:$B$16305&amp;'[1]NBA-Data-1980-2019'!$A$1:$A$16305,'[1]NBA-Data-1980-2019'!$D$1:$D$16305,"",0)</f>
        <v/>
      </c>
      <c r="AE225" s="2" t="str" cm="1">
        <f t="array" ref="AE225">_xlfn.XLOOKUP($A225&amp;AE$5,'[1]NBA-Data-1980-2019'!$B$1:$B$16305&amp;'[1]NBA-Data-1980-2019'!$A$1:$A$16305,'[1]NBA-Data-1980-2019'!$D$1:$D$16305,"",0)</f>
        <v/>
      </c>
      <c r="AF225" s="2" t="str" cm="1">
        <f t="array" ref="AF225">_xlfn.XLOOKUP($A225&amp;AF$5,'[1]NBA-Data-1980-2019'!$B$1:$B$16305&amp;'[1]NBA-Data-1980-2019'!$A$1:$A$16305,'[1]NBA-Data-1980-2019'!$D$1:$D$16305,"",0)</f>
        <v/>
      </c>
      <c r="AG225" s="2" t="str" cm="1">
        <f t="array" ref="AG225">_xlfn.XLOOKUP($A225&amp;AG$5,'[1]NBA-Data-1980-2019'!$B$1:$B$16305&amp;'[1]NBA-Data-1980-2019'!$A$1:$A$16305,'[1]NBA-Data-1980-2019'!$D$1:$D$16305,"",0)</f>
        <v/>
      </c>
      <c r="AH225" s="2" t="str" cm="1">
        <f t="array" ref="AH225">_xlfn.XLOOKUP($A225&amp;AH$5,'[1]NBA-Data-1980-2019'!$B$1:$B$16305&amp;'[1]NBA-Data-1980-2019'!$A$1:$A$16305,'[1]NBA-Data-1980-2019'!$H$1:$H$16305,"",0)</f>
        <v/>
      </c>
      <c r="AI225" s="2" t="str" cm="1">
        <f t="array" ref="AI225">_xlfn.XLOOKUP($A225&amp;AI$5,'[1]NBA-Data-1980-2019'!$B$1:$B$16305&amp;'[1]NBA-Data-1980-2019'!$A$1:$A$16305,'[1]NBA-Data-1980-2019'!$H$1:$H$16305,"",0)</f>
        <v/>
      </c>
      <c r="AJ225" s="2" t="str" cm="1">
        <f t="array" ref="AJ225">_xlfn.XLOOKUP($A225&amp;AJ$5,'[1]NBA-Data-1980-2019'!$B$1:$B$16305&amp;'[1]NBA-Data-1980-2019'!$A$1:$A$16305,'[1]NBA-Data-1980-2019'!$H$1:$H$16305,"",0)</f>
        <v/>
      </c>
      <c r="AK225" s="2" t="str" cm="1">
        <f t="array" ref="AK225">_xlfn.XLOOKUP($A225&amp;AK$5,'[1]NBA-Data-1980-2019'!$B$1:$B$16305&amp;'[1]NBA-Data-1980-2019'!$A$1:$A$16305,'[1]NBA-Data-1980-2019'!$H$1:$H$16305,"",0)</f>
        <v/>
      </c>
      <c r="AL225" s="2" t="str" cm="1">
        <f t="array" ref="AL225">_xlfn.XLOOKUP($A225&amp;AL$5,'[1]NBA-Data-1980-2019'!$B$1:$B$16305&amp;'[1]NBA-Data-1980-2019'!$A$1:$A$16305,'[1]NBA-Data-1980-2019'!$H$1:$H$16305,"",0)</f>
        <v/>
      </c>
      <c r="AM225" s="2" t="str" cm="1">
        <f t="array" ref="AM225">_xlfn.XLOOKUP($A225&amp;AM$5,'[1]NBA-Data-1980-2019'!$B$1:$B$16305&amp;'[1]NBA-Data-1980-2019'!$A$1:$A$16305,'[1]NBA-Data-1980-2019'!$H$1:$H$16305,"",0)</f>
        <v/>
      </c>
      <c r="AN225" s="2" t="str" cm="1">
        <f t="array" ref="AN225">_xlfn.XLOOKUP($A225&amp;AN$5,'[1]NBA-Data-1980-2019'!$B$1:$B$16305&amp;'[1]NBA-Data-1980-2019'!$A$1:$A$16305,'[1]NBA-Data-1980-2019'!$H$1:$H$16305,"",0)</f>
        <v/>
      </c>
      <c r="AO225" s="2" t="str" cm="1">
        <f t="array" ref="AO225">_xlfn.XLOOKUP($A225&amp;AO$5,'[1]NBA-Data-1980-2019'!$B$1:$B$16305&amp;'[1]NBA-Data-1980-2019'!$A$1:$A$16305,'[1]NBA-Data-1980-2019'!$H$1:$H$16305,"",0)</f>
        <v/>
      </c>
      <c r="AP225" s="2" t="str" cm="1">
        <f t="array" ref="AP225">_xlfn.XLOOKUP($A225&amp;AP$5,'[1]NBA-Data-1980-2019'!$B$1:$B$16305&amp;'[1]NBA-Data-1980-2019'!$A$1:$A$16305,'[1]NBA-Data-1980-2019'!$H$1:$H$16305,"",0)</f>
        <v/>
      </c>
      <c r="AQ225" s="2" t="str" cm="1">
        <f t="array" ref="AQ225">_xlfn.XLOOKUP($A225&amp;AQ$5,'[1]NBA-Data-1980-2019'!$B$1:$B$16305&amp;'[1]NBA-Data-1980-2019'!$A$1:$A$16305,'[1]NBA-Data-1980-2019'!$H$1:$H$16305,"",0)</f>
        <v/>
      </c>
      <c r="AR225" s="2" t="str" cm="1">
        <f t="array" ref="AR225">_xlfn.XLOOKUP($A225&amp;AR$5,'[1]NBA-Data-1980-2019'!$B$1:$B$16305&amp;'[1]NBA-Data-1980-2019'!$A$1:$A$16305,'[1]NBA-Data-1980-2019'!$H$1:$H$16305,"",0)</f>
        <v/>
      </c>
      <c r="AS225" s="2" t="str" cm="1">
        <f t="array" ref="AS225">_xlfn.XLOOKUP($A225&amp;AS$5,'[1]NBA-Data-1980-2019'!$B$1:$B$16305&amp;'[1]NBA-Data-1980-2019'!$A$1:$A$16305,'[1]NBA-Data-1980-2019'!$H$1:$H$16305,"",0)</f>
        <v/>
      </c>
      <c r="AT225" s="2" t="str" cm="1">
        <f t="array" ref="AT225">_xlfn.XLOOKUP($A225&amp;AT$5,'[1]NBA-Data-1980-2019'!$B$1:$B$16305&amp;'[1]NBA-Data-1980-2019'!$A$1:$A$16305,'[1]NBA-Data-1980-2019'!$H$1:$H$16305,"",0)</f>
        <v/>
      </c>
      <c r="AU225" s="2" cm="1">
        <f t="array" ref="AU225">_xlfn.XLOOKUP($A225&amp;AU$5,'[1]NBA-Data-1980-2019'!$B$1:$B$16305&amp;'[1]NBA-Data-1980-2019'!$A$1:$A$16305,'[1]NBA-Data-1980-2019'!$H$1:$H$16305,"",0)</f>
        <v>733.9</v>
      </c>
      <c r="AV225" s="2" t="str" cm="1">
        <f t="array" ref="AV225">_xlfn.XLOOKUP($A225&amp;AV$5,'[1]NBA-Data-1980-2019'!$B$1:$B$16305&amp;'[1]NBA-Data-1980-2019'!$A$1:$A$16305,'[1]NBA-Data-1980-2019'!$H$1:$H$16305,"",0)</f>
        <v/>
      </c>
      <c r="AW225" s="2" cm="1">
        <f t="array" ref="AW225">_xlfn.XLOOKUP($A225&amp;AW$5,'[1]NBA-Data-1980-2019'!$B$1:$B$16305&amp;'[1]NBA-Data-1980-2019'!$A$1:$A$16305,'[1]NBA-Data-1980-2019'!$H$1:$H$16305,"",0)</f>
        <v>525.6</v>
      </c>
      <c r="AX225" s="2" cm="1">
        <f t="array" ref="AX225">_xlfn.XLOOKUP($A225&amp;AX$5,'[1]NBA-Data-1980-2019'!$B$1:$B$16305&amp;'[1]NBA-Data-1980-2019'!$A$1:$A$16305,'[1]NBA-Data-1980-2019'!$H$1:$H$16305,"",0)</f>
        <v>718.2</v>
      </c>
      <c r="AY225" s="2" cm="1">
        <f t="array" ref="AY225">_xlfn.XLOOKUP($A225&amp;AY$5,'[1]NBA-Data-1980-2019'!$B$1:$B$16305&amp;'[1]NBA-Data-1980-2019'!$A$1:$A$16305,'[1]NBA-Data-1980-2019'!$H$1:$H$16305,"",0)</f>
        <v>63.2</v>
      </c>
      <c r="AZ225" s="2" cm="1">
        <f t="array" ref="AZ225">_xlfn.XLOOKUP($A225&amp;AZ$5,'[1]NBA-Data-1980-2019'!$B$1:$B$16305&amp;'[1]NBA-Data-1980-2019'!$A$1:$A$16305,'[1]NBA-Data-1980-2019'!$H$1:$H$16305,"",0)</f>
        <v>55</v>
      </c>
      <c r="BA225" s="2" t="str" cm="1">
        <f t="array" ref="BA225">_xlfn.XLOOKUP($A225&amp;BA$5,'[1]NBA-Data-1980-2019'!$B$1:$B$16305&amp;'[1]NBA-Data-1980-2019'!$A$1:$A$16305,'[1]NBA-Data-1980-2019'!$H$1:$H$16305,"",0)</f>
        <v/>
      </c>
      <c r="BB225" s="2" t="str" cm="1">
        <f t="array" ref="BB225">_xlfn.XLOOKUP($A225&amp;BB$5,'[1]NBA-Data-1980-2019'!$B$1:$B$16305&amp;'[1]NBA-Data-1980-2019'!$A$1:$A$16305,'[1]NBA-Data-1980-2019'!$H$1:$H$16305,"",0)</f>
        <v/>
      </c>
      <c r="BC225" s="2" t="str" cm="1">
        <f t="array" ref="BC225">_xlfn.XLOOKUP($A225&amp;BC$5,'[1]NBA-Data-1980-2019'!$B$1:$B$16305&amp;'[1]NBA-Data-1980-2019'!$A$1:$A$16305,'[1]NBA-Data-1980-2019'!$H$1:$H$16305,"",0)</f>
        <v/>
      </c>
      <c r="BD225" s="2" t="str" cm="1">
        <f t="array" ref="BD225">_xlfn.XLOOKUP($A225&amp;BD$5,'[1]NBA-Data-1980-2019'!$B$1:$B$16305&amp;'[1]NBA-Data-1980-2019'!$A$1:$A$16305,'[1]NBA-Data-1980-2019'!$H$1:$H$16305,"",0)</f>
        <v/>
      </c>
      <c r="BE225" s="2" t="str" cm="1">
        <f t="array" ref="BE225">_xlfn.XLOOKUP($A225&amp;BE$5,'[1]NBA-Data-1980-2019'!$B$1:$B$16305&amp;'[1]NBA-Data-1980-2019'!$A$1:$A$16305,'[1]NBA-Data-1980-2019'!$H$1:$H$16305,"",0)</f>
        <v/>
      </c>
      <c r="BF225" s="2" t="str" cm="1">
        <f t="array" ref="BF225">_xlfn.XLOOKUP($A225&amp;BF$5,'[1]NBA-Data-1980-2019'!$B$1:$B$16305&amp;'[1]NBA-Data-1980-2019'!$A$1:$A$16305,'[1]NBA-Data-1980-2019'!$H$1:$H$16305,"",0)</f>
        <v/>
      </c>
      <c r="BG225" s="2" t="str" cm="1">
        <f t="array" ref="BG225">_xlfn.XLOOKUP($A225&amp;BG$5,'[1]NBA-Data-1980-2019'!$B$1:$B$16305&amp;'[1]NBA-Data-1980-2019'!$A$1:$A$16305,'[1]NBA-Data-1980-2019'!$H$1:$H$16305,"",0)</f>
        <v/>
      </c>
      <c r="BH225" s="2" t="str" cm="1">
        <f t="array" ref="BH225">_xlfn.XLOOKUP($A225&amp;BH$5,'[1]NBA-Data-1980-2019'!$B$1:$B$16305&amp;'[1]NBA-Data-1980-2019'!$A$1:$A$16305,'[1]NBA-Data-1980-2019'!$H$1:$H$16305,"",0)</f>
        <v/>
      </c>
      <c r="BI225" s="2" t="str" cm="1">
        <f t="array" ref="BI225">_xlfn.XLOOKUP($A225&amp;BI$5,'[1]NBA-Data-1980-2019'!$B$1:$B$16305&amp;'[1]NBA-Data-1980-2019'!$A$1:$A$16305,'[1]NBA-Data-1980-2019'!$H$1:$H$16305,"",0)</f>
        <v/>
      </c>
      <c r="BJ225" s="2" t="str" cm="1">
        <f t="array" ref="BJ225">_xlfn.XLOOKUP($A225&amp;BJ$5,'[1]NBA-Data-1980-2019'!$B$1:$B$16305&amp;'[1]NBA-Data-1980-2019'!$A$1:$A$16305,'[1]NBA-Data-1980-2019'!$H$1:$H$16305,"",0)</f>
        <v/>
      </c>
      <c r="BK225" s="2" t="str" cm="1">
        <f t="array" ref="BK225">_xlfn.XLOOKUP($A225&amp;BK$5,'[1]NBA-Data-1980-2019'!$B$1:$B$16305&amp;'[1]NBA-Data-1980-2019'!$A$1:$A$16305,'[1]NBA-Data-1980-2019'!$H$1:$H$16305,"",0)</f>
        <v/>
      </c>
      <c r="BL225" s="2" t="str" cm="1">
        <f t="array" ref="BL225">_xlfn.XLOOKUP($A225&amp;BL$5,'[1]NBA-Data-1980-2019'!$B$1:$B$16305&amp;'[1]NBA-Data-1980-2019'!$A$1:$A$16305,'[1]NBA-Data-1980-2019'!$H$1:$H$16305,"",0)</f>
        <v/>
      </c>
      <c r="BM225" s="2" t="str" cm="1">
        <f t="array" ref="BM225">_xlfn.XLOOKUP($A225&amp;BM$5,'[1]NBA-Data-1980-2019'!$B$1:$B$16305&amp;'[1]NBA-Data-1980-2019'!$A$1:$A$16305,'[1]NBA-Data-1980-2019'!$H$1:$H$16305,"",0)</f>
        <v/>
      </c>
      <c r="BN225" s="2" t="str" cm="1">
        <f t="array" ref="BN225">_xlfn.XLOOKUP($A225&amp;BN$5,'[1]NBA-Data-1980-2019'!$B$1:$B$16305&amp;'[1]NBA-Data-1980-2019'!$A$1:$A$16305,'[1]NBA-Data-1980-2019'!$F$1:$F$16305,"",0)</f>
        <v/>
      </c>
      <c r="BO225" s="2" t="str" cm="1">
        <f t="array" ref="BO225">_xlfn.XLOOKUP($A225&amp;BO$5,'[1]NBA-Data-1980-2019'!$B$1:$B$16305&amp;'[1]NBA-Data-1980-2019'!$A$1:$A$16305,'[1]NBA-Data-1980-2019'!$F$1:$F$16305,"",0)</f>
        <v/>
      </c>
      <c r="BP225" s="2" t="str" cm="1">
        <f t="array" ref="BP225">_xlfn.XLOOKUP($A225&amp;BP$5,'[1]NBA-Data-1980-2019'!$B$1:$B$16305&amp;'[1]NBA-Data-1980-2019'!$A$1:$A$16305,'[1]NBA-Data-1980-2019'!$F$1:$F$16305,"",0)</f>
        <v/>
      </c>
      <c r="BQ225" s="2" t="str" cm="1">
        <f t="array" ref="BQ225">_xlfn.XLOOKUP($A225&amp;BQ$5,'[1]NBA-Data-1980-2019'!$B$1:$B$16305&amp;'[1]NBA-Data-1980-2019'!$A$1:$A$16305,'[1]NBA-Data-1980-2019'!$F$1:$F$16305,"",0)</f>
        <v/>
      </c>
      <c r="BR225" s="2" t="str" cm="1">
        <f t="array" ref="BR225">_xlfn.XLOOKUP($A225&amp;BR$5,'[1]NBA-Data-1980-2019'!$B$1:$B$16305&amp;'[1]NBA-Data-1980-2019'!$A$1:$A$16305,'[1]NBA-Data-1980-2019'!$F$1:$F$16305,"",0)</f>
        <v/>
      </c>
      <c r="BS225" s="2" t="str" cm="1">
        <f t="array" ref="BS225">_xlfn.XLOOKUP($A225&amp;BS$5,'[1]NBA-Data-1980-2019'!$B$1:$B$16305&amp;'[1]NBA-Data-1980-2019'!$A$1:$A$16305,'[1]NBA-Data-1980-2019'!$F$1:$F$16305,"",0)</f>
        <v/>
      </c>
      <c r="BT225" s="2" t="str" cm="1">
        <f t="array" ref="BT225">_xlfn.XLOOKUP($A225&amp;BT$5,'[1]NBA-Data-1980-2019'!$B$1:$B$16305&amp;'[1]NBA-Data-1980-2019'!$A$1:$A$16305,'[1]NBA-Data-1980-2019'!$F$1:$F$16305,"",0)</f>
        <v/>
      </c>
      <c r="BU225" s="2" t="str" cm="1">
        <f t="array" ref="BU225">_xlfn.XLOOKUP($A225&amp;BU$5,'[1]NBA-Data-1980-2019'!$B$1:$B$16305&amp;'[1]NBA-Data-1980-2019'!$A$1:$A$16305,'[1]NBA-Data-1980-2019'!$F$1:$F$16305,"",0)</f>
        <v/>
      </c>
      <c r="BV225" s="2" t="str" cm="1">
        <f t="array" ref="BV225">_xlfn.XLOOKUP($A225&amp;BV$5,'[1]NBA-Data-1980-2019'!$B$1:$B$16305&amp;'[1]NBA-Data-1980-2019'!$A$1:$A$16305,'[1]NBA-Data-1980-2019'!$F$1:$F$16305,"",0)</f>
        <v/>
      </c>
      <c r="BW225" s="2" t="str" cm="1">
        <f t="array" ref="BW225">_xlfn.XLOOKUP($A225&amp;BW$5,'[1]NBA-Data-1980-2019'!$B$1:$B$16305&amp;'[1]NBA-Data-1980-2019'!$A$1:$A$16305,'[1]NBA-Data-1980-2019'!$F$1:$F$16305,"",0)</f>
        <v/>
      </c>
      <c r="BX225" s="2" t="str" cm="1">
        <f t="array" ref="BX225">_xlfn.XLOOKUP($A225&amp;BX$5,'[1]NBA-Data-1980-2019'!$B$1:$B$16305&amp;'[1]NBA-Data-1980-2019'!$A$1:$A$16305,'[1]NBA-Data-1980-2019'!$F$1:$F$16305,"",0)</f>
        <v/>
      </c>
      <c r="BY225" s="2" t="str" cm="1">
        <f t="array" ref="BY225">_xlfn.XLOOKUP($A225&amp;BY$5,'[1]NBA-Data-1980-2019'!$B$1:$B$16305&amp;'[1]NBA-Data-1980-2019'!$A$1:$A$16305,'[1]NBA-Data-1980-2019'!$F$1:$F$16305,"",0)</f>
        <v/>
      </c>
      <c r="BZ225" s="2" t="str" cm="1">
        <f t="array" ref="BZ225">_xlfn.XLOOKUP($A225&amp;BZ$5,'[1]NBA-Data-1980-2019'!$B$1:$B$16305&amp;'[1]NBA-Data-1980-2019'!$A$1:$A$16305,'[1]NBA-Data-1980-2019'!$F$1:$F$16305,"",0)</f>
        <v/>
      </c>
      <c r="CA225" s="2" cm="1">
        <f t="array" ref="CA225">_xlfn.XLOOKUP($A225&amp;CA$5,'[1]NBA-Data-1980-2019'!$B$1:$B$16305&amp;'[1]NBA-Data-1980-2019'!$A$1:$A$16305,'[1]NBA-Data-1980-2019'!$F$1:$F$16305,"",0)</f>
        <v>9.6</v>
      </c>
      <c r="CB225" s="2" t="str" cm="1">
        <f t="array" ref="CB225">_xlfn.XLOOKUP($A225&amp;CB$5,'[1]NBA-Data-1980-2019'!$B$1:$B$16305&amp;'[1]NBA-Data-1980-2019'!$A$1:$A$16305,'[1]NBA-Data-1980-2019'!$F$1:$F$16305,"",0)</f>
        <v/>
      </c>
      <c r="CC225" s="2" cm="1">
        <f t="array" ref="CC225">_xlfn.XLOOKUP($A225&amp;CC$5,'[1]NBA-Data-1980-2019'!$B$1:$B$16305&amp;'[1]NBA-Data-1980-2019'!$A$1:$A$16305,'[1]NBA-Data-1980-2019'!$F$1:$F$16305,"",0)</f>
        <v>10.1</v>
      </c>
      <c r="CD225" s="2" cm="1">
        <f t="array" ref="CD225">_xlfn.XLOOKUP($A225&amp;CD$5,'[1]NBA-Data-1980-2019'!$B$1:$B$16305&amp;'[1]NBA-Data-1980-2019'!$A$1:$A$16305,'[1]NBA-Data-1980-2019'!$F$1:$F$16305,"",0)</f>
        <v>14</v>
      </c>
      <c r="CE225" s="2" cm="1">
        <f t="array" ref="CE225">_xlfn.XLOOKUP($A225&amp;CE$5,'[1]NBA-Data-1980-2019'!$B$1:$B$16305&amp;'[1]NBA-Data-1980-2019'!$A$1:$A$16305,'[1]NBA-Data-1980-2019'!$F$1:$F$16305,"",0)</f>
        <v>8.1999999999999993</v>
      </c>
      <c r="CF225" s="2" cm="1">
        <f t="array" ref="CF225">_xlfn.XLOOKUP($A225&amp;CF$5,'[1]NBA-Data-1980-2019'!$B$1:$B$16305&amp;'[1]NBA-Data-1980-2019'!$A$1:$A$16305,'[1]NBA-Data-1980-2019'!$F$1:$F$16305,"",0)</f>
        <v>3.4</v>
      </c>
      <c r="CG225" s="2" t="str" cm="1">
        <f t="array" ref="CG225">_xlfn.XLOOKUP($A225&amp;CG$5,'[1]NBA-Data-1980-2019'!$B$1:$B$16305&amp;'[1]NBA-Data-1980-2019'!$A$1:$A$16305,'[1]NBA-Data-1980-2019'!$F$1:$F$16305,"",0)</f>
        <v/>
      </c>
      <c r="CH225" s="2" t="str" cm="1">
        <f t="array" ref="CH225">_xlfn.XLOOKUP($A225&amp;CH$5,'[1]NBA-Data-1980-2019'!$B$1:$B$16305&amp;'[1]NBA-Data-1980-2019'!$A$1:$A$16305,'[1]NBA-Data-1980-2019'!$F$1:$F$16305,"",0)</f>
        <v/>
      </c>
      <c r="CI225" s="2" t="str" cm="1">
        <f t="array" ref="CI225">_xlfn.XLOOKUP($A225&amp;CI$5,'[1]NBA-Data-1980-2019'!$B$1:$B$16305&amp;'[1]NBA-Data-1980-2019'!$A$1:$A$16305,'[1]NBA-Data-1980-2019'!$F$1:$F$16305,"",0)</f>
        <v/>
      </c>
      <c r="CJ225" s="2" t="str" cm="1">
        <f t="array" ref="CJ225">_xlfn.XLOOKUP($A225&amp;CJ$5,'[1]NBA-Data-1980-2019'!$B$1:$B$16305&amp;'[1]NBA-Data-1980-2019'!$A$1:$A$16305,'[1]NBA-Data-1980-2019'!$F$1:$F$16305,"",0)</f>
        <v/>
      </c>
      <c r="CK225" s="2" t="str" cm="1">
        <f t="array" ref="CK225">_xlfn.XLOOKUP($A225&amp;CK$5,'[1]NBA-Data-1980-2019'!$B$1:$B$16305&amp;'[1]NBA-Data-1980-2019'!$A$1:$A$16305,'[1]NBA-Data-1980-2019'!$F$1:$F$16305,"",0)</f>
        <v/>
      </c>
      <c r="CL225" s="2" t="str" cm="1">
        <f t="array" ref="CL225">_xlfn.XLOOKUP($A225&amp;CL$5,'[1]NBA-Data-1980-2019'!$B$1:$B$16305&amp;'[1]NBA-Data-1980-2019'!$A$1:$A$16305,'[1]NBA-Data-1980-2019'!$F$1:$F$16305,"",0)</f>
        <v/>
      </c>
      <c r="CM225" s="2" t="str" cm="1">
        <f t="array" ref="CM225">_xlfn.XLOOKUP($A225&amp;CM$5,'[1]NBA-Data-1980-2019'!$B$1:$B$16305&amp;'[1]NBA-Data-1980-2019'!$A$1:$A$16305,'[1]NBA-Data-1980-2019'!$F$1:$F$16305,"",0)</f>
        <v/>
      </c>
      <c r="CN225" s="2" t="str" cm="1">
        <f t="array" ref="CN225">_xlfn.XLOOKUP($A225&amp;CN$5,'[1]NBA-Data-1980-2019'!$B$1:$B$16305&amp;'[1]NBA-Data-1980-2019'!$A$1:$A$16305,'[1]NBA-Data-1980-2019'!$F$1:$F$16305,"",0)</f>
        <v/>
      </c>
      <c r="CO225" s="2" t="str" cm="1">
        <f t="array" ref="CO225">_xlfn.XLOOKUP($A225&amp;CO$5,'[1]NBA-Data-1980-2019'!$B$1:$B$16305&amp;'[1]NBA-Data-1980-2019'!$A$1:$A$16305,'[1]NBA-Data-1980-2019'!$F$1:$F$16305,"",0)</f>
        <v/>
      </c>
      <c r="CP225" s="2" t="str" cm="1">
        <f t="array" ref="CP225">_xlfn.XLOOKUP($A225&amp;CP$5,'[1]NBA-Data-1980-2019'!$B$1:$B$16305&amp;'[1]NBA-Data-1980-2019'!$A$1:$A$16305,'[1]NBA-Data-1980-2019'!$F$1:$F$16305,"",0)</f>
        <v/>
      </c>
      <c r="CQ225" s="2" t="str" cm="1">
        <f t="array" ref="CQ225">_xlfn.XLOOKUP($A225&amp;CQ$5,'[1]NBA-Data-1980-2019'!$B$1:$B$16305&amp;'[1]NBA-Data-1980-2019'!$A$1:$A$16305,'[1]NBA-Data-1980-2019'!$F$1:$F$16305,"",0)</f>
        <v/>
      </c>
      <c r="CR225" s="2" t="str" cm="1">
        <f t="array" ref="CR225">_xlfn.XLOOKUP($A225&amp;CR$5,'[1]NBA-Data-1980-2019'!$B$1:$B$16305&amp;'[1]NBA-Data-1980-2019'!$A$1:$A$16305,'[1]NBA-Data-1980-2019'!$F$1:$F$16305,"",0)</f>
        <v/>
      </c>
      <c r="CS225" s="2" t="str" cm="1">
        <f t="array" ref="CS225">_xlfn.XLOOKUP($A225&amp;CS$5,'[1]NBA-Data-1980-2019'!$B$1:$B$16305&amp;'[1]NBA-Data-1980-2019'!$A$1:$A$16305,'[1]NBA-Data-1980-2019'!$F$1:$F$16305,"",0)</f>
        <v/>
      </c>
      <c r="CU225" s="2" t="str">
        <f>_xlfn.XLOOKUP($A225,TEAMS!$G$1:$G$839,TEAMS!$H$1:$H$839,"",0)</f>
        <v>SF</v>
      </c>
      <c r="CV225" s="2" t="str">
        <f>_xlfn.XLOOKUP($CU225,DASHBOARD!$B$22:$B$27,DASHBOARD!$C$22:$C$27,"",0)</f>
        <v>FORWARD</v>
      </c>
      <c r="CY225" s="63">
        <f>SUMIFS('[1]NBA-Data-1980-2019'!$G$1:$G$16305,'[1]NBA-Data-1980-2019'!$B$1:$B$16305,$A225,'[1]NBA-Data-1980-2019'!$A$1:$A$16305,CY$9)</f>
        <v>0</v>
      </c>
      <c r="CZ225" s="63">
        <f>SUMIFS('[1]NBA-Data-1980-2019'!$G$1:$G$16305,'[1]NBA-Data-1980-2019'!$B$1:$B$16305,$A225,'[1]NBA-Data-1980-2019'!$A$1:$A$16305,CZ$9)</f>
        <v>0</v>
      </c>
      <c r="DA225" s="63">
        <f>SUMIFS('[1]NBA-Data-1980-2019'!$G$1:$G$16305,'[1]NBA-Data-1980-2019'!$B$1:$B$16305,$A225,'[1]NBA-Data-1980-2019'!$A$1:$A$16305,DA$9)</f>
        <v>0</v>
      </c>
      <c r="DB225" s="63">
        <f>SUMIFS('[1]NBA-Data-1980-2019'!$G$1:$G$16305,'[1]NBA-Data-1980-2019'!$B$1:$B$16305,$A225,'[1]NBA-Data-1980-2019'!$A$1:$A$16305,DB$9)</f>
        <v>0</v>
      </c>
      <c r="DC225" s="63">
        <f>SUMIFS('[1]NBA-Data-1980-2019'!$G$1:$G$16305,'[1]NBA-Data-1980-2019'!$B$1:$B$16305,$A225,'[1]NBA-Data-1980-2019'!$A$1:$A$16305,DC$9)</f>
        <v>0</v>
      </c>
      <c r="DD225" s="63">
        <f>SUMIFS('[1]NBA-Data-1980-2019'!$G$1:$G$16305,'[1]NBA-Data-1980-2019'!$B$1:$B$16305,$A225,'[1]NBA-Data-1980-2019'!$A$1:$A$16305,DD$9)</f>
        <v>0</v>
      </c>
      <c r="DE225" s="63">
        <f>SUMIFS('[1]NBA-Data-1980-2019'!$G$1:$G$16305,'[1]NBA-Data-1980-2019'!$B$1:$B$16305,$A225,'[1]NBA-Data-1980-2019'!$A$1:$A$16305,DE$9)</f>
        <v>0</v>
      </c>
      <c r="DF225" s="63">
        <f>SUMIFS('[1]NBA-Data-1980-2019'!$G$1:$G$16305,'[1]NBA-Data-1980-2019'!$B$1:$B$16305,$A225,'[1]NBA-Data-1980-2019'!$A$1:$A$16305,DF$9)</f>
        <v>0</v>
      </c>
      <c r="DG225" s="63">
        <f>SUMIFS('[1]NBA-Data-1980-2019'!$G$1:$G$16305,'[1]NBA-Data-1980-2019'!$B$1:$B$16305,$A225,'[1]NBA-Data-1980-2019'!$A$1:$A$16305,DG$9)</f>
        <v>0</v>
      </c>
      <c r="DH225" s="63">
        <f>SUMIFS('[1]NBA-Data-1980-2019'!$G$1:$G$16305,'[1]NBA-Data-1980-2019'!$B$1:$B$16305,$A225,'[1]NBA-Data-1980-2019'!$A$1:$A$16305,DH$9)</f>
        <v>0</v>
      </c>
      <c r="DI225" s="63">
        <f>SUMIFS('[1]NBA-Data-1980-2019'!$G$1:$G$16305,'[1]NBA-Data-1980-2019'!$B$1:$B$16305,$A225,'[1]NBA-Data-1980-2019'!$A$1:$A$16305,DI$9)</f>
        <v>0</v>
      </c>
      <c r="DJ225" s="63">
        <f>SUMIFS('[1]NBA-Data-1980-2019'!$G$1:$G$16305,'[1]NBA-Data-1980-2019'!$B$1:$B$16305,$A225,'[1]NBA-Data-1980-2019'!$A$1:$A$16305,DJ$9)</f>
        <v>0</v>
      </c>
      <c r="DK225" s="63">
        <f>SUMIFS('[1]NBA-Data-1980-2019'!$G$1:$G$16305,'[1]NBA-Data-1980-2019'!$B$1:$B$16305,$A225,'[1]NBA-Data-1980-2019'!$A$1:$A$16305,DK$9)</f>
        <v>0</v>
      </c>
      <c r="DL225" s="63">
        <f>SUMIFS('[1]NBA-Data-1980-2019'!$G$1:$G$16305,'[1]NBA-Data-1980-2019'!$B$1:$B$16305,$A225,'[1]NBA-Data-1980-2019'!$A$1:$A$16305,DL$9)</f>
        <v>366931</v>
      </c>
      <c r="DM225" s="63">
        <f>SUMIFS('[1]NBA-Data-1980-2019'!$G$1:$G$16305,'[1]NBA-Data-1980-2019'!$B$1:$B$16305,$A225,'[1]NBA-Data-1980-2019'!$A$1:$A$16305,DM$9)</f>
        <v>0</v>
      </c>
      <c r="DN225" s="63">
        <f>SUMIFS('[1]NBA-Data-1980-2019'!$G$1:$G$16305,'[1]NBA-Data-1980-2019'!$B$1:$B$16305,$A225,'[1]NBA-Data-1980-2019'!$A$1:$A$16305,DN$9)</f>
        <v>719373</v>
      </c>
      <c r="DO225" s="63">
        <f>SUMIFS('[1]NBA-Data-1980-2019'!$G$1:$G$16305,'[1]NBA-Data-1980-2019'!$B$1:$B$16305,$A225,'[1]NBA-Data-1980-2019'!$A$1:$A$16305,DO$9)</f>
        <v>771331</v>
      </c>
      <c r="DP225" s="63">
        <f>SUMIFS('[1]NBA-Data-1980-2019'!$G$1:$G$16305,'[1]NBA-Data-1980-2019'!$B$1:$B$16305,$A225,'[1]NBA-Data-1980-2019'!$A$1:$A$16305,DP$9)</f>
        <v>283953</v>
      </c>
      <c r="DQ225" s="63">
        <f>SUMIFS('[1]NBA-Data-1980-2019'!$G$1:$G$16305,'[1]NBA-Data-1980-2019'!$B$1:$B$16305,$A225,'[1]NBA-Data-1980-2019'!$A$1:$A$16305,DQ$9)</f>
        <v>0</v>
      </c>
      <c r="DR225" s="63">
        <f>SUMIFS('[1]NBA-Data-1980-2019'!$G$1:$G$16305,'[1]NBA-Data-1980-2019'!$B$1:$B$16305,$A225,'[1]NBA-Data-1980-2019'!$A$1:$A$16305,DR$9)</f>
        <v>0</v>
      </c>
      <c r="DS225" s="63">
        <f>SUMIFS('[1]NBA-Data-1980-2019'!$G$1:$G$16305,'[1]NBA-Data-1980-2019'!$B$1:$B$16305,$A225,'[1]NBA-Data-1980-2019'!$A$1:$A$16305,DS$9)</f>
        <v>0</v>
      </c>
      <c r="DT225" s="63">
        <f>SUMIFS('[1]NBA-Data-1980-2019'!$G$1:$G$16305,'[1]NBA-Data-1980-2019'!$B$1:$B$16305,$A225,'[1]NBA-Data-1980-2019'!$A$1:$A$16305,DT$9)</f>
        <v>0</v>
      </c>
      <c r="DU225" s="63">
        <f>SUMIFS('[1]NBA-Data-1980-2019'!$G$1:$G$16305,'[1]NBA-Data-1980-2019'!$B$1:$B$16305,$A225,'[1]NBA-Data-1980-2019'!$A$1:$A$16305,DU$9)</f>
        <v>0</v>
      </c>
      <c r="DV225" s="63">
        <f>SUMIFS('[1]NBA-Data-1980-2019'!$G$1:$G$16305,'[1]NBA-Data-1980-2019'!$B$1:$B$16305,$A225,'[1]NBA-Data-1980-2019'!$A$1:$A$16305,DV$9)</f>
        <v>0</v>
      </c>
      <c r="DW225" s="63">
        <f>SUMIFS('[1]NBA-Data-1980-2019'!$G$1:$G$16305,'[1]NBA-Data-1980-2019'!$B$1:$B$16305,$A225,'[1]NBA-Data-1980-2019'!$A$1:$A$16305,DW$9)</f>
        <v>0</v>
      </c>
      <c r="DX225" s="63">
        <f>SUMIFS('[1]NBA-Data-1980-2019'!$G$1:$G$16305,'[1]NBA-Data-1980-2019'!$B$1:$B$16305,$A225,'[1]NBA-Data-1980-2019'!$A$1:$A$16305,DX$9)</f>
        <v>0</v>
      </c>
      <c r="DY225" s="63">
        <f>SUMIFS('[1]NBA-Data-1980-2019'!$G$1:$G$16305,'[1]NBA-Data-1980-2019'!$B$1:$B$16305,$A225,'[1]NBA-Data-1980-2019'!$A$1:$A$16305,DY$9)</f>
        <v>0</v>
      </c>
      <c r="DZ225" s="63">
        <f>SUMIFS('[1]NBA-Data-1980-2019'!$G$1:$G$16305,'[1]NBA-Data-1980-2019'!$B$1:$B$16305,$A225,'[1]NBA-Data-1980-2019'!$A$1:$A$16305,DZ$9)</f>
        <v>0</v>
      </c>
      <c r="EA225" s="63">
        <f>SUMIFS('[1]NBA-Data-1980-2019'!$G$1:$G$16305,'[1]NBA-Data-1980-2019'!$B$1:$B$16305,$A225,'[1]NBA-Data-1980-2019'!$A$1:$A$16305,EA$9)</f>
        <v>0</v>
      </c>
      <c r="EB225" s="63">
        <f>SUMIFS('[1]NBA-Data-1980-2019'!$G$1:$G$16305,'[1]NBA-Data-1980-2019'!$B$1:$B$16305,$A225,'[1]NBA-Data-1980-2019'!$A$1:$A$16305,EB$9)</f>
        <v>0</v>
      </c>
      <c r="EC225" s="63">
        <f>SUMIFS('[1]NBA-Data-1980-2019'!$G$1:$G$16305,'[1]NBA-Data-1980-2019'!$B$1:$B$16305,$A225,'[1]NBA-Data-1980-2019'!$A$1:$A$16305,EC$9)</f>
        <v>0</v>
      </c>
      <c r="ED225" s="63">
        <f>SUMIFS('[1]NBA-Data-1980-2019'!$G$1:$G$16305,'[1]NBA-Data-1980-2019'!$B$1:$B$16305,$A225,'[1]NBA-Data-1980-2019'!$A$1:$A$16305,ED$9)</f>
        <v>0</v>
      </c>
      <c r="EH225" s="2" t="s">
        <v>1273</v>
      </c>
    </row>
    <row r="226" spans="1:165" x14ac:dyDescent="0.2">
      <c r="A226" s="2" t="s">
        <v>690</v>
      </c>
      <c r="B226" s="2" t="str" cm="1">
        <f t="array" ref="B226">_xlfn.XLOOKUP($A226&amp;B$5,'[1]NBA-Data-1980-2019'!$B$1:$B$16305&amp;'[1]NBA-Data-1980-2019'!$A$1:$A$16305,'[1]NBA-Data-1980-2019'!$D$1:$D$16305,"",0)</f>
        <v/>
      </c>
      <c r="C226" s="2" t="str" cm="1">
        <f t="array" ref="C226">_xlfn.XLOOKUP($A226&amp;C$5,'[1]NBA-Data-1980-2019'!$B$1:$B$16305&amp;'[1]NBA-Data-1980-2019'!$A$1:$A$16305,'[1]NBA-Data-1980-2019'!$D$1:$D$16305,"",0)</f>
        <v/>
      </c>
      <c r="D226" s="2" t="str" cm="1">
        <f t="array" ref="D226">_xlfn.XLOOKUP($A226&amp;D$5,'[1]NBA-Data-1980-2019'!$B$1:$B$16305&amp;'[1]NBA-Data-1980-2019'!$A$1:$A$16305,'[1]NBA-Data-1980-2019'!$D$1:$D$16305,"",0)</f>
        <v/>
      </c>
      <c r="E226" s="2" t="str" cm="1">
        <f t="array" ref="E226">_xlfn.XLOOKUP($A226&amp;E$5,'[1]NBA-Data-1980-2019'!$B$1:$B$16305&amp;'[1]NBA-Data-1980-2019'!$A$1:$A$16305,'[1]NBA-Data-1980-2019'!$D$1:$D$16305,"",0)</f>
        <v/>
      </c>
      <c r="F226" s="2" t="str" cm="1">
        <f t="array" ref="F226">_xlfn.XLOOKUP($A226&amp;F$5,'[1]NBA-Data-1980-2019'!$B$1:$B$16305&amp;'[1]NBA-Data-1980-2019'!$A$1:$A$16305,'[1]NBA-Data-1980-2019'!$D$1:$D$16305,"",0)</f>
        <v/>
      </c>
      <c r="G226" s="2" t="str" cm="1">
        <f t="array" ref="G226">_xlfn.XLOOKUP($A226&amp;G$5,'[1]NBA-Data-1980-2019'!$B$1:$B$16305&amp;'[1]NBA-Data-1980-2019'!$A$1:$A$16305,'[1]NBA-Data-1980-2019'!$D$1:$D$16305,"",0)</f>
        <v/>
      </c>
      <c r="H226" s="2" t="str" cm="1">
        <f t="array" ref="H226">_xlfn.XLOOKUP($A226&amp;H$5,'[1]NBA-Data-1980-2019'!$B$1:$B$16305&amp;'[1]NBA-Data-1980-2019'!$A$1:$A$16305,'[1]NBA-Data-1980-2019'!$D$1:$D$16305,"",0)</f>
        <v/>
      </c>
      <c r="I226" s="2" t="str" cm="1">
        <f t="array" ref="I226">_xlfn.XLOOKUP($A226&amp;I$5,'[1]NBA-Data-1980-2019'!$B$1:$B$16305&amp;'[1]NBA-Data-1980-2019'!$A$1:$A$16305,'[1]NBA-Data-1980-2019'!$D$1:$D$16305,"",0)</f>
        <v/>
      </c>
      <c r="J226" s="2" t="str" cm="1">
        <f t="array" ref="J226">_xlfn.XLOOKUP($A226&amp;J$5,'[1]NBA-Data-1980-2019'!$B$1:$B$16305&amp;'[1]NBA-Data-1980-2019'!$A$1:$A$16305,'[1]NBA-Data-1980-2019'!$D$1:$D$16305,"",0)</f>
        <v/>
      </c>
      <c r="K226" s="2" t="str" cm="1">
        <f t="array" ref="K226">_xlfn.XLOOKUP($A226&amp;K$5,'[1]NBA-Data-1980-2019'!$B$1:$B$16305&amp;'[1]NBA-Data-1980-2019'!$A$1:$A$16305,'[1]NBA-Data-1980-2019'!$D$1:$D$16305,"",0)</f>
        <v/>
      </c>
      <c r="L226" s="2" t="str" cm="1">
        <f t="array" ref="L226">_xlfn.XLOOKUP($A226&amp;L$5,'[1]NBA-Data-1980-2019'!$B$1:$B$16305&amp;'[1]NBA-Data-1980-2019'!$A$1:$A$16305,'[1]NBA-Data-1980-2019'!$D$1:$D$16305,"",0)</f>
        <v/>
      </c>
      <c r="M226" s="2" t="str" cm="1">
        <f t="array" ref="M226">_xlfn.XLOOKUP($A226&amp;M$5,'[1]NBA-Data-1980-2019'!$B$1:$B$16305&amp;'[1]NBA-Data-1980-2019'!$A$1:$A$16305,'[1]NBA-Data-1980-2019'!$D$1:$D$16305,"",0)</f>
        <v/>
      </c>
      <c r="N226" s="2" t="str" cm="1">
        <f t="array" ref="N226">_xlfn.XLOOKUP($A226&amp;N$5,'[1]NBA-Data-1980-2019'!$B$1:$B$16305&amp;'[1]NBA-Data-1980-2019'!$A$1:$A$16305,'[1]NBA-Data-1980-2019'!$D$1:$D$16305,"",0)</f>
        <v/>
      </c>
      <c r="O226" s="2" t="str" cm="1">
        <f t="array" ref="O226">_xlfn.XLOOKUP($A226&amp;O$5,'[1]NBA-Data-1980-2019'!$B$1:$B$16305&amp;'[1]NBA-Data-1980-2019'!$A$1:$A$16305,'[1]NBA-Data-1980-2019'!$D$1:$D$16305,"",0)</f>
        <v/>
      </c>
      <c r="P226" s="2" t="str" cm="1">
        <f t="array" ref="P226">_xlfn.XLOOKUP($A226&amp;P$5,'[1]NBA-Data-1980-2019'!$B$1:$B$16305&amp;'[1]NBA-Data-1980-2019'!$A$1:$A$16305,'[1]NBA-Data-1980-2019'!$D$1:$D$16305,"",0)</f>
        <v/>
      </c>
      <c r="Q226" s="2" t="str" cm="1">
        <f t="array" ref="Q226">_xlfn.XLOOKUP($A226&amp;Q$5,'[1]NBA-Data-1980-2019'!$B$1:$B$16305&amp;'[1]NBA-Data-1980-2019'!$A$1:$A$16305,'[1]NBA-Data-1980-2019'!$D$1:$D$16305,"",0)</f>
        <v/>
      </c>
      <c r="R226" s="2" t="str" cm="1">
        <f t="array" ref="R226">_xlfn.XLOOKUP($A226&amp;R$5,'[1]NBA-Data-1980-2019'!$B$1:$B$16305&amp;'[1]NBA-Data-1980-2019'!$A$1:$A$16305,'[1]NBA-Data-1980-2019'!$D$1:$D$16305,"",0)</f>
        <v/>
      </c>
      <c r="S226" s="2" t="str" cm="1">
        <f t="array" ref="S226">_xlfn.XLOOKUP($A226&amp;S$5,'[1]NBA-Data-1980-2019'!$B$1:$B$16305&amp;'[1]NBA-Data-1980-2019'!$A$1:$A$16305,'[1]NBA-Data-1980-2019'!$D$1:$D$16305,"",0)</f>
        <v/>
      </c>
      <c r="T226" s="2" t="str" cm="1">
        <f t="array" ref="T226">_xlfn.XLOOKUP($A226&amp;T$5,'[1]NBA-Data-1980-2019'!$B$1:$B$16305&amp;'[1]NBA-Data-1980-2019'!$A$1:$A$16305,'[1]NBA-Data-1980-2019'!$D$1:$D$16305,"",0)</f>
        <v/>
      </c>
      <c r="U226" s="2" t="str" cm="1">
        <f t="array" ref="U226">_xlfn.XLOOKUP($A226&amp;U$5,'[1]NBA-Data-1980-2019'!$B$1:$B$16305&amp;'[1]NBA-Data-1980-2019'!$A$1:$A$16305,'[1]NBA-Data-1980-2019'!$D$1:$D$16305,"",0)</f>
        <v/>
      </c>
      <c r="V226" s="2" t="str" cm="1">
        <f t="array" ref="V226">_xlfn.XLOOKUP($A226&amp;V$5,'[1]NBA-Data-1980-2019'!$B$1:$B$16305&amp;'[1]NBA-Data-1980-2019'!$A$1:$A$16305,'[1]NBA-Data-1980-2019'!$D$1:$D$16305,"",0)</f>
        <v/>
      </c>
      <c r="W226" s="2" t="str" cm="1">
        <f t="array" ref="W226">_xlfn.XLOOKUP($A226&amp;W$5,'[1]NBA-Data-1980-2019'!$B$1:$B$16305&amp;'[1]NBA-Data-1980-2019'!$A$1:$A$16305,'[1]NBA-Data-1980-2019'!$D$1:$D$16305,"",0)</f>
        <v/>
      </c>
      <c r="X226" s="2" t="str" cm="1">
        <f t="array" ref="X226">_xlfn.XLOOKUP($A226&amp;X$5,'[1]NBA-Data-1980-2019'!$B$1:$B$16305&amp;'[1]NBA-Data-1980-2019'!$A$1:$A$16305,'[1]NBA-Data-1980-2019'!$D$1:$D$16305,"",0)</f>
        <v/>
      </c>
      <c r="Y226" s="2" t="str" cm="1">
        <f t="array" ref="Y226">_xlfn.XLOOKUP($A226&amp;Y$5,'[1]NBA-Data-1980-2019'!$B$1:$B$16305&amp;'[1]NBA-Data-1980-2019'!$A$1:$A$16305,'[1]NBA-Data-1980-2019'!$D$1:$D$16305,"",0)</f>
        <v>PHI</v>
      </c>
      <c r="Z226" s="2" t="str" cm="1">
        <f t="array" ref="Z226">_xlfn.XLOOKUP($A226&amp;Z$5,'[1]NBA-Data-1980-2019'!$B$1:$B$16305&amp;'[1]NBA-Data-1980-2019'!$A$1:$A$16305,'[1]NBA-Data-1980-2019'!$D$1:$D$16305,"",0)</f>
        <v>MIN</v>
      </c>
      <c r="AA226" s="2" t="str" cm="1">
        <f t="array" ref="AA226">_xlfn.XLOOKUP($A226&amp;AA$5,'[1]NBA-Data-1980-2019'!$B$1:$B$16305&amp;'[1]NBA-Data-1980-2019'!$A$1:$A$16305,'[1]NBA-Data-1980-2019'!$D$1:$D$16305,"",0)</f>
        <v>PHO</v>
      </c>
      <c r="AB226" s="2" t="str" cm="1">
        <f t="array" ref="AB226">_xlfn.XLOOKUP($A226&amp;AB$5,'[1]NBA-Data-1980-2019'!$B$1:$B$16305&amp;'[1]NBA-Data-1980-2019'!$A$1:$A$16305,'[1]NBA-Data-1980-2019'!$D$1:$D$16305,"",0)</f>
        <v/>
      </c>
      <c r="AC226" s="2" t="str" cm="1">
        <f t="array" ref="AC226">_xlfn.XLOOKUP($A226&amp;AC$5,'[1]NBA-Data-1980-2019'!$B$1:$B$16305&amp;'[1]NBA-Data-1980-2019'!$A$1:$A$16305,'[1]NBA-Data-1980-2019'!$D$1:$D$16305,"",0)</f>
        <v>TOR</v>
      </c>
      <c r="AD226" s="2" t="str" cm="1">
        <f t="array" ref="AD226">_xlfn.XLOOKUP($A226&amp;AD$5,'[1]NBA-Data-1980-2019'!$B$1:$B$16305&amp;'[1]NBA-Data-1980-2019'!$A$1:$A$16305,'[1]NBA-Data-1980-2019'!$D$1:$D$16305,"",0)</f>
        <v>TOR</v>
      </c>
      <c r="AE226" s="2" t="str" cm="1">
        <f t="array" ref="AE226">_xlfn.XLOOKUP($A226&amp;AE$5,'[1]NBA-Data-1980-2019'!$B$1:$B$16305&amp;'[1]NBA-Data-1980-2019'!$A$1:$A$16305,'[1]NBA-Data-1980-2019'!$D$1:$D$16305,"",0)</f>
        <v/>
      </c>
      <c r="AF226" s="2" t="str" cm="1">
        <f t="array" ref="AF226">_xlfn.XLOOKUP($A226&amp;AF$5,'[1]NBA-Data-1980-2019'!$B$1:$B$16305&amp;'[1]NBA-Data-1980-2019'!$A$1:$A$16305,'[1]NBA-Data-1980-2019'!$D$1:$D$16305,"",0)</f>
        <v/>
      </c>
      <c r="AG226" s="2" t="str" cm="1">
        <f t="array" ref="AG226">_xlfn.XLOOKUP($A226&amp;AG$5,'[1]NBA-Data-1980-2019'!$B$1:$B$16305&amp;'[1]NBA-Data-1980-2019'!$A$1:$A$16305,'[1]NBA-Data-1980-2019'!$D$1:$D$16305,"",0)</f>
        <v/>
      </c>
      <c r="AH226" s="2" t="str" cm="1">
        <f t="array" ref="AH226">_xlfn.XLOOKUP($A226&amp;AH$5,'[1]NBA-Data-1980-2019'!$B$1:$B$16305&amp;'[1]NBA-Data-1980-2019'!$A$1:$A$16305,'[1]NBA-Data-1980-2019'!$H$1:$H$16305,"",0)</f>
        <v/>
      </c>
      <c r="AI226" s="2" t="str" cm="1">
        <f t="array" ref="AI226">_xlfn.XLOOKUP($A226&amp;AI$5,'[1]NBA-Data-1980-2019'!$B$1:$B$16305&amp;'[1]NBA-Data-1980-2019'!$A$1:$A$16305,'[1]NBA-Data-1980-2019'!$H$1:$H$16305,"",0)</f>
        <v/>
      </c>
      <c r="AJ226" s="2" t="str" cm="1">
        <f t="array" ref="AJ226">_xlfn.XLOOKUP($A226&amp;AJ$5,'[1]NBA-Data-1980-2019'!$B$1:$B$16305&amp;'[1]NBA-Data-1980-2019'!$A$1:$A$16305,'[1]NBA-Data-1980-2019'!$H$1:$H$16305,"",0)</f>
        <v/>
      </c>
      <c r="AK226" s="2" t="str" cm="1">
        <f t="array" ref="AK226">_xlfn.XLOOKUP($A226&amp;AK$5,'[1]NBA-Data-1980-2019'!$B$1:$B$16305&amp;'[1]NBA-Data-1980-2019'!$A$1:$A$16305,'[1]NBA-Data-1980-2019'!$H$1:$H$16305,"",0)</f>
        <v/>
      </c>
      <c r="AL226" s="2" t="str" cm="1">
        <f t="array" ref="AL226">_xlfn.XLOOKUP($A226&amp;AL$5,'[1]NBA-Data-1980-2019'!$B$1:$B$16305&amp;'[1]NBA-Data-1980-2019'!$A$1:$A$16305,'[1]NBA-Data-1980-2019'!$H$1:$H$16305,"",0)</f>
        <v/>
      </c>
      <c r="AM226" s="2" t="str" cm="1">
        <f t="array" ref="AM226">_xlfn.XLOOKUP($A226&amp;AM$5,'[1]NBA-Data-1980-2019'!$B$1:$B$16305&amp;'[1]NBA-Data-1980-2019'!$A$1:$A$16305,'[1]NBA-Data-1980-2019'!$H$1:$H$16305,"",0)</f>
        <v/>
      </c>
      <c r="AN226" s="2" t="str" cm="1">
        <f t="array" ref="AN226">_xlfn.XLOOKUP($A226&amp;AN$5,'[1]NBA-Data-1980-2019'!$B$1:$B$16305&amp;'[1]NBA-Data-1980-2019'!$A$1:$A$16305,'[1]NBA-Data-1980-2019'!$H$1:$H$16305,"",0)</f>
        <v/>
      </c>
      <c r="AO226" s="2" t="str" cm="1">
        <f t="array" ref="AO226">_xlfn.XLOOKUP($A226&amp;AO$5,'[1]NBA-Data-1980-2019'!$B$1:$B$16305&amp;'[1]NBA-Data-1980-2019'!$A$1:$A$16305,'[1]NBA-Data-1980-2019'!$H$1:$H$16305,"",0)</f>
        <v/>
      </c>
      <c r="AP226" s="2" t="str" cm="1">
        <f t="array" ref="AP226">_xlfn.XLOOKUP($A226&amp;AP$5,'[1]NBA-Data-1980-2019'!$B$1:$B$16305&amp;'[1]NBA-Data-1980-2019'!$A$1:$A$16305,'[1]NBA-Data-1980-2019'!$H$1:$H$16305,"",0)</f>
        <v/>
      </c>
      <c r="AQ226" s="2" t="str" cm="1">
        <f t="array" ref="AQ226">_xlfn.XLOOKUP($A226&amp;AQ$5,'[1]NBA-Data-1980-2019'!$B$1:$B$16305&amp;'[1]NBA-Data-1980-2019'!$A$1:$A$16305,'[1]NBA-Data-1980-2019'!$H$1:$H$16305,"",0)</f>
        <v/>
      </c>
      <c r="AR226" s="2" t="str" cm="1">
        <f t="array" ref="AR226">_xlfn.XLOOKUP($A226&amp;AR$5,'[1]NBA-Data-1980-2019'!$B$1:$B$16305&amp;'[1]NBA-Data-1980-2019'!$A$1:$A$16305,'[1]NBA-Data-1980-2019'!$H$1:$H$16305,"",0)</f>
        <v/>
      </c>
      <c r="AS226" s="2" t="str" cm="1">
        <f t="array" ref="AS226">_xlfn.XLOOKUP($A226&amp;AS$5,'[1]NBA-Data-1980-2019'!$B$1:$B$16305&amp;'[1]NBA-Data-1980-2019'!$A$1:$A$16305,'[1]NBA-Data-1980-2019'!$H$1:$H$16305,"",0)</f>
        <v/>
      </c>
      <c r="AT226" s="2" t="str" cm="1">
        <f t="array" ref="AT226">_xlfn.XLOOKUP($A226&amp;AT$5,'[1]NBA-Data-1980-2019'!$B$1:$B$16305&amp;'[1]NBA-Data-1980-2019'!$A$1:$A$16305,'[1]NBA-Data-1980-2019'!$H$1:$H$16305,"",0)</f>
        <v/>
      </c>
      <c r="AU226" s="2" t="str" cm="1">
        <f t="array" ref="AU226">_xlfn.XLOOKUP($A226&amp;AU$5,'[1]NBA-Data-1980-2019'!$B$1:$B$16305&amp;'[1]NBA-Data-1980-2019'!$A$1:$A$16305,'[1]NBA-Data-1980-2019'!$H$1:$H$16305,"",0)</f>
        <v/>
      </c>
      <c r="AV226" s="2" t="str" cm="1">
        <f t="array" ref="AV226">_xlfn.XLOOKUP($A226&amp;AV$5,'[1]NBA-Data-1980-2019'!$B$1:$B$16305&amp;'[1]NBA-Data-1980-2019'!$A$1:$A$16305,'[1]NBA-Data-1980-2019'!$H$1:$H$16305,"",0)</f>
        <v/>
      </c>
      <c r="AW226" s="2" t="str" cm="1">
        <f t="array" ref="AW226">_xlfn.XLOOKUP($A226&amp;AW$5,'[1]NBA-Data-1980-2019'!$B$1:$B$16305&amp;'[1]NBA-Data-1980-2019'!$A$1:$A$16305,'[1]NBA-Data-1980-2019'!$H$1:$H$16305,"",0)</f>
        <v/>
      </c>
      <c r="AX226" s="2" t="str" cm="1">
        <f t="array" ref="AX226">_xlfn.XLOOKUP($A226&amp;AX$5,'[1]NBA-Data-1980-2019'!$B$1:$B$16305&amp;'[1]NBA-Data-1980-2019'!$A$1:$A$16305,'[1]NBA-Data-1980-2019'!$H$1:$H$16305,"",0)</f>
        <v/>
      </c>
      <c r="AY226" s="2" t="str" cm="1">
        <f t="array" ref="AY226">_xlfn.XLOOKUP($A226&amp;AY$5,'[1]NBA-Data-1980-2019'!$B$1:$B$16305&amp;'[1]NBA-Data-1980-2019'!$A$1:$A$16305,'[1]NBA-Data-1980-2019'!$H$1:$H$16305,"",0)</f>
        <v/>
      </c>
      <c r="AZ226" s="2" t="str" cm="1">
        <f t="array" ref="AZ226">_xlfn.XLOOKUP($A226&amp;AZ$5,'[1]NBA-Data-1980-2019'!$B$1:$B$16305&amp;'[1]NBA-Data-1980-2019'!$A$1:$A$16305,'[1]NBA-Data-1980-2019'!$H$1:$H$16305,"",0)</f>
        <v/>
      </c>
      <c r="BA226" s="2" t="str" cm="1">
        <f t="array" ref="BA226">_xlfn.XLOOKUP($A226&amp;BA$5,'[1]NBA-Data-1980-2019'!$B$1:$B$16305&amp;'[1]NBA-Data-1980-2019'!$A$1:$A$16305,'[1]NBA-Data-1980-2019'!$H$1:$H$16305,"",0)</f>
        <v/>
      </c>
      <c r="BB226" s="2" t="str" cm="1">
        <f t="array" ref="BB226">_xlfn.XLOOKUP($A226&amp;BB$5,'[1]NBA-Data-1980-2019'!$B$1:$B$16305&amp;'[1]NBA-Data-1980-2019'!$A$1:$A$16305,'[1]NBA-Data-1980-2019'!$H$1:$H$16305,"",0)</f>
        <v/>
      </c>
      <c r="BC226" s="2" t="str" cm="1">
        <f t="array" ref="BC226">_xlfn.XLOOKUP($A226&amp;BC$5,'[1]NBA-Data-1980-2019'!$B$1:$B$16305&amp;'[1]NBA-Data-1980-2019'!$A$1:$A$16305,'[1]NBA-Data-1980-2019'!$H$1:$H$16305,"",0)</f>
        <v/>
      </c>
      <c r="BD226" s="2" t="str" cm="1">
        <f t="array" ref="BD226">_xlfn.XLOOKUP($A226&amp;BD$5,'[1]NBA-Data-1980-2019'!$B$1:$B$16305&amp;'[1]NBA-Data-1980-2019'!$A$1:$A$16305,'[1]NBA-Data-1980-2019'!$H$1:$H$16305,"",0)</f>
        <v/>
      </c>
      <c r="BE226" s="2" cm="1">
        <f t="array" ref="BE226">_xlfn.XLOOKUP($A226&amp;BE$5,'[1]NBA-Data-1980-2019'!$B$1:$B$16305&amp;'[1]NBA-Data-1980-2019'!$A$1:$A$16305,'[1]NBA-Data-1980-2019'!$H$1:$H$16305,"",0)</f>
        <v>223.6</v>
      </c>
      <c r="BF226" s="2" cm="1">
        <f t="array" ref="BF226">_xlfn.XLOOKUP($A226&amp;BF$5,'[1]NBA-Data-1980-2019'!$B$1:$B$16305&amp;'[1]NBA-Data-1980-2019'!$A$1:$A$16305,'[1]NBA-Data-1980-2019'!$H$1:$H$16305,"",0)</f>
        <v>548.09999999999991</v>
      </c>
      <c r="BG226" s="2" cm="1">
        <f t="array" ref="BG226">_xlfn.XLOOKUP($A226&amp;BG$5,'[1]NBA-Data-1980-2019'!$B$1:$B$16305&amp;'[1]NBA-Data-1980-2019'!$A$1:$A$16305,'[1]NBA-Data-1980-2019'!$H$1:$H$16305,"",0)</f>
        <v>60.8</v>
      </c>
      <c r="BH226" s="2" t="str" cm="1">
        <f t="array" ref="BH226">_xlfn.XLOOKUP($A226&amp;BH$5,'[1]NBA-Data-1980-2019'!$B$1:$B$16305&amp;'[1]NBA-Data-1980-2019'!$A$1:$A$16305,'[1]NBA-Data-1980-2019'!$H$1:$H$16305,"",0)</f>
        <v/>
      </c>
      <c r="BI226" s="2" cm="1">
        <f t="array" ref="BI226">_xlfn.XLOOKUP($A226&amp;BI$5,'[1]NBA-Data-1980-2019'!$B$1:$B$16305&amp;'[1]NBA-Data-1980-2019'!$A$1:$A$16305,'[1]NBA-Data-1980-2019'!$H$1:$H$16305,"",0)</f>
        <v>138.6</v>
      </c>
      <c r="BJ226" s="2" cm="1">
        <f t="array" ref="BJ226">_xlfn.XLOOKUP($A226&amp;BJ$5,'[1]NBA-Data-1980-2019'!$B$1:$B$16305&amp;'[1]NBA-Data-1980-2019'!$A$1:$A$16305,'[1]NBA-Data-1980-2019'!$H$1:$H$16305,"",0)</f>
        <v>213.2</v>
      </c>
      <c r="BK226" s="2" t="str" cm="1">
        <f t="array" ref="BK226">_xlfn.XLOOKUP($A226&amp;BK$5,'[1]NBA-Data-1980-2019'!$B$1:$B$16305&amp;'[1]NBA-Data-1980-2019'!$A$1:$A$16305,'[1]NBA-Data-1980-2019'!$H$1:$H$16305,"",0)</f>
        <v/>
      </c>
      <c r="BL226" s="2" t="str" cm="1">
        <f t="array" ref="BL226">_xlfn.XLOOKUP($A226&amp;BL$5,'[1]NBA-Data-1980-2019'!$B$1:$B$16305&amp;'[1]NBA-Data-1980-2019'!$A$1:$A$16305,'[1]NBA-Data-1980-2019'!$H$1:$H$16305,"",0)</f>
        <v/>
      </c>
      <c r="BM226" s="2" t="str" cm="1">
        <f t="array" ref="BM226">_xlfn.XLOOKUP($A226&amp;BM$5,'[1]NBA-Data-1980-2019'!$B$1:$B$16305&amp;'[1]NBA-Data-1980-2019'!$A$1:$A$16305,'[1]NBA-Data-1980-2019'!$H$1:$H$16305,"",0)</f>
        <v/>
      </c>
      <c r="BN226" s="2" t="str" cm="1">
        <f t="array" ref="BN226">_xlfn.XLOOKUP($A226&amp;BN$5,'[1]NBA-Data-1980-2019'!$B$1:$B$16305&amp;'[1]NBA-Data-1980-2019'!$A$1:$A$16305,'[1]NBA-Data-1980-2019'!$F$1:$F$16305,"",0)</f>
        <v/>
      </c>
      <c r="BO226" s="2" t="str" cm="1">
        <f t="array" ref="BO226">_xlfn.XLOOKUP($A226&amp;BO$5,'[1]NBA-Data-1980-2019'!$B$1:$B$16305&amp;'[1]NBA-Data-1980-2019'!$A$1:$A$16305,'[1]NBA-Data-1980-2019'!$F$1:$F$16305,"",0)</f>
        <v/>
      </c>
      <c r="BP226" s="2" t="str" cm="1">
        <f t="array" ref="BP226">_xlfn.XLOOKUP($A226&amp;BP$5,'[1]NBA-Data-1980-2019'!$B$1:$B$16305&amp;'[1]NBA-Data-1980-2019'!$A$1:$A$16305,'[1]NBA-Data-1980-2019'!$F$1:$F$16305,"",0)</f>
        <v/>
      </c>
      <c r="BQ226" s="2" t="str" cm="1">
        <f t="array" ref="BQ226">_xlfn.XLOOKUP($A226&amp;BQ$5,'[1]NBA-Data-1980-2019'!$B$1:$B$16305&amp;'[1]NBA-Data-1980-2019'!$A$1:$A$16305,'[1]NBA-Data-1980-2019'!$F$1:$F$16305,"",0)</f>
        <v/>
      </c>
      <c r="BR226" s="2" t="str" cm="1">
        <f t="array" ref="BR226">_xlfn.XLOOKUP($A226&amp;BR$5,'[1]NBA-Data-1980-2019'!$B$1:$B$16305&amp;'[1]NBA-Data-1980-2019'!$A$1:$A$16305,'[1]NBA-Data-1980-2019'!$F$1:$F$16305,"",0)</f>
        <v/>
      </c>
      <c r="BS226" s="2" t="str" cm="1">
        <f t="array" ref="BS226">_xlfn.XLOOKUP($A226&amp;BS$5,'[1]NBA-Data-1980-2019'!$B$1:$B$16305&amp;'[1]NBA-Data-1980-2019'!$A$1:$A$16305,'[1]NBA-Data-1980-2019'!$F$1:$F$16305,"",0)</f>
        <v/>
      </c>
      <c r="BT226" s="2" t="str" cm="1">
        <f t="array" ref="BT226">_xlfn.XLOOKUP($A226&amp;BT$5,'[1]NBA-Data-1980-2019'!$B$1:$B$16305&amp;'[1]NBA-Data-1980-2019'!$A$1:$A$16305,'[1]NBA-Data-1980-2019'!$F$1:$F$16305,"",0)</f>
        <v/>
      </c>
      <c r="BU226" s="2" t="str" cm="1">
        <f t="array" ref="BU226">_xlfn.XLOOKUP($A226&amp;BU$5,'[1]NBA-Data-1980-2019'!$B$1:$B$16305&amp;'[1]NBA-Data-1980-2019'!$A$1:$A$16305,'[1]NBA-Data-1980-2019'!$F$1:$F$16305,"",0)</f>
        <v/>
      </c>
      <c r="BV226" s="2" t="str" cm="1">
        <f t="array" ref="BV226">_xlfn.XLOOKUP($A226&amp;BV$5,'[1]NBA-Data-1980-2019'!$B$1:$B$16305&amp;'[1]NBA-Data-1980-2019'!$A$1:$A$16305,'[1]NBA-Data-1980-2019'!$F$1:$F$16305,"",0)</f>
        <v/>
      </c>
      <c r="BW226" s="2" t="str" cm="1">
        <f t="array" ref="BW226">_xlfn.XLOOKUP($A226&amp;BW$5,'[1]NBA-Data-1980-2019'!$B$1:$B$16305&amp;'[1]NBA-Data-1980-2019'!$A$1:$A$16305,'[1]NBA-Data-1980-2019'!$F$1:$F$16305,"",0)</f>
        <v/>
      </c>
      <c r="BX226" s="2" t="str" cm="1">
        <f t="array" ref="BX226">_xlfn.XLOOKUP($A226&amp;BX$5,'[1]NBA-Data-1980-2019'!$B$1:$B$16305&amp;'[1]NBA-Data-1980-2019'!$A$1:$A$16305,'[1]NBA-Data-1980-2019'!$F$1:$F$16305,"",0)</f>
        <v/>
      </c>
      <c r="BY226" s="2" t="str" cm="1">
        <f t="array" ref="BY226">_xlfn.XLOOKUP($A226&amp;BY$5,'[1]NBA-Data-1980-2019'!$B$1:$B$16305&amp;'[1]NBA-Data-1980-2019'!$A$1:$A$16305,'[1]NBA-Data-1980-2019'!$F$1:$F$16305,"",0)</f>
        <v/>
      </c>
      <c r="BZ226" s="2" t="str" cm="1">
        <f t="array" ref="BZ226">_xlfn.XLOOKUP($A226&amp;BZ$5,'[1]NBA-Data-1980-2019'!$B$1:$B$16305&amp;'[1]NBA-Data-1980-2019'!$A$1:$A$16305,'[1]NBA-Data-1980-2019'!$F$1:$F$16305,"",0)</f>
        <v/>
      </c>
      <c r="CA226" s="2" t="str" cm="1">
        <f t="array" ref="CA226">_xlfn.XLOOKUP($A226&amp;CA$5,'[1]NBA-Data-1980-2019'!$B$1:$B$16305&amp;'[1]NBA-Data-1980-2019'!$A$1:$A$16305,'[1]NBA-Data-1980-2019'!$F$1:$F$16305,"",0)</f>
        <v/>
      </c>
      <c r="CB226" s="2" t="str" cm="1">
        <f t="array" ref="CB226">_xlfn.XLOOKUP($A226&amp;CB$5,'[1]NBA-Data-1980-2019'!$B$1:$B$16305&amp;'[1]NBA-Data-1980-2019'!$A$1:$A$16305,'[1]NBA-Data-1980-2019'!$F$1:$F$16305,"",0)</f>
        <v/>
      </c>
      <c r="CC226" s="2" t="str" cm="1">
        <f t="array" ref="CC226">_xlfn.XLOOKUP($A226&amp;CC$5,'[1]NBA-Data-1980-2019'!$B$1:$B$16305&amp;'[1]NBA-Data-1980-2019'!$A$1:$A$16305,'[1]NBA-Data-1980-2019'!$F$1:$F$16305,"",0)</f>
        <v/>
      </c>
      <c r="CD226" s="2" t="str" cm="1">
        <f t="array" ref="CD226">_xlfn.XLOOKUP($A226&amp;CD$5,'[1]NBA-Data-1980-2019'!$B$1:$B$16305&amp;'[1]NBA-Data-1980-2019'!$A$1:$A$16305,'[1]NBA-Data-1980-2019'!$F$1:$F$16305,"",0)</f>
        <v/>
      </c>
      <c r="CE226" s="2" t="str" cm="1">
        <f t="array" ref="CE226">_xlfn.XLOOKUP($A226&amp;CE$5,'[1]NBA-Data-1980-2019'!$B$1:$B$16305&amp;'[1]NBA-Data-1980-2019'!$A$1:$A$16305,'[1]NBA-Data-1980-2019'!$F$1:$F$16305,"",0)</f>
        <v/>
      </c>
      <c r="CF226" s="2" t="str" cm="1">
        <f t="array" ref="CF226">_xlfn.XLOOKUP($A226&amp;CF$5,'[1]NBA-Data-1980-2019'!$B$1:$B$16305&amp;'[1]NBA-Data-1980-2019'!$A$1:$A$16305,'[1]NBA-Data-1980-2019'!$F$1:$F$16305,"",0)</f>
        <v/>
      </c>
      <c r="CG226" s="2" t="str" cm="1">
        <f t="array" ref="CG226">_xlfn.XLOOKUP($A226&amp;CG$5,'[1]NBA-Data-1980-2019'!$B$1:$B$16305&amp;'[1]NBA-Data-1980-2019'!$A$1:$A$16305,'[1]NBA-Data-1980-2019'!$F$1:$F$16305,"",0)</f>
        <v/>
      </c>
      <c r="CH226" s="2" t="str" cm="1">
        <f t="array" ref="CH226">_xlfn.XLOOKUP($A226&amp;CH$5,'[1]NBA-Data-1980-2019'!$B$1:$B$16305&amp;'[1]NBA-Data-1980-2019'!$A$1:$A$16305,'[1]NBA-Data-1980-2019'!$F$1:$F$16305,"",0)</f>
        <v/>
      </c>
      <c r="CI226" s="2" t="str" cm="1">
        <f t="array" ref="CI226">_xlfn.XLOOKUP($A226&amp;CI$5,'[1]NBA-Data-1980-2019'!$B$1:$B$16305&amp;'[1]NBA-Data-1980-2019'!$A$1:$A$16305,'[1]NBA-Data-1980-2019'!$F$1:$F$16305,"",0)</f>
        <v/>
      </c>
      <c r="CJ226" s="2" t="str" cm="1">
        <f t="array" ref="CJ226">_xlfn.XLOOKUP($A226&amp;CJ$5,'[1]NBA-Data-1980-2019'!$B$1:$B$16305&amp;'[1]NBA-Data-1980-2019'!$A$1:$A$16305,'[1]NBA-Data-1980-2019'!$F$1:$F$16305,"",0)</f>
        <v/>
      </c>
      <c r="CK226" s="2" cm="1">
        <f t="array" ref="CK226">_xlfn.XLOOKUP($A226&amp;CK$5,'[1]NBA-Data-1980-2019'!$B$1:$B$16305&amp;'[1]NBA-Data-1980-2019'!$A$1:$A$16305,'[1]NBA-Data-1980-2019'!$F$1:$F$16305,"",0)</f>
        <v>8.1999999999999993</v>
      </c>
      <c r="CL226" s="2" cm="1">
        <f t="array" ref="CL226">_xlfn.XLOOKUP($A226&amp;CL$5,'[1]NBA-Data-1980-2019'!$B$1:$B$16305&amp;'[1]NBA-Data-1980-2019'!$A$1:$A$16305,'[1]NBA-Data-1980-2019'!$F$1:$F$16305,"",0)</f>
        <v>11</v>
      </c>
      <c r="CM226" s="2" cm="1">
        <f t="array" ref="CM226">_xlfn.XLOOKUP($A226&amp;CM$5,'[1]NBA-Data-1980-2019'!$B$1:$B$16305&amp;'[1]NBA-Data-1980-2019'!$A$1:$A$16305,'[1]NBA-Data-1980-2019'!$F$1:$F$16305,"",0)</f>
        <v>4.4000000000000004</v>
      </c>
      <c r="CN226" s="2" t="str" cm="1">
        <f t="array" ref="CN226">_xlfn.XLOOKUP($A226&amp;CN$5,'[1]NBA-Data-1980-2019'!$B$1:$B$16305&amp;'[1]NBA-Data-1980-2019'!$A$1:$A$16305,'[1]NBA-Data-1980-2019'!$F$1:$F$16305,"",0)</f>
        <v/>
      </c>
      <c r="CO226" s="2" cm="1">
        <f t="array" ref="CO226">_xlfn.XLOOKUP($A226&amp;CO$5,'[1]NBA-Data-1980-2019'!$B$1:$B$16305&amp;'[1]NBA-Data-1980-2019'!$A$1:$A$16305,'[1]NBA-Data-1980-2019'!$F$1:$F$16305,"",0)</f>
        <v>8.1999999999999993</v>
      </c>
      <c r="CP226" s="2" cm="1">
        <f t="array" ref="CP226">_xlfn.XLOOKUP($A226&amp;CP$5,'[1]NBA-Data-1980-2019'!$B$1:$B$16305&amp;'[1]NBA-Data-1980-2019'!$A$1:$A$16305,'[1]NBA-Data-1980-2019'!$F$1:$F$16305,"",0)</f>
        <v>6.3</v>
      </c>
      <c r="CQ226" s="2" t="str" cm="1">
        <f t="array" ref="CQ226">_xlfn.XLOOKUP($A226&amp;CQ$5,'[1]NBA-Data-1980-2019'!$B$1:$B$16305&amp;'[1]NBA-Data-1980-2019'!$A$1:$A$16305,'[1]NBA-Data-1980-2019'!$F$1:$F$16305,"",0)</f>
        <v/>
      </c>
      <c r="CR226" s="2" t="str" cm="1">
        <f t="array" ref="CR226">_xlfn.XLOOKUP($A226&amp;CR$5,'[1]NBA-Data-1980-2019'!$B$1:$B$16305&amp;'[1]NBA-Data-1980-2019'!$A$1:$A$16305,'[1]NBA-Data-1980-2019'!$F$1:$F$16305,"",0)</f>
        <v/>
      </c>
      <c r="CS226" s="2" t="str" cm="1">
        <f t="array" ref="CS226">_xlfn.XLOOKUP($A226&amp;CS$5,'[1]NBA-Data-1980-2019'!$B$1:$B$16305&amp;'[1]NBA-Data-1980-2019'!$A$1:$A$16305,'[1]NBA-Data-1980-2019'!$F$1:$F$16305,"",0)</f>
        <v/>
      </c>
      <c r="CU226" s="2" t="str">
        <f>_xlfn.XLOOKUP($A226,TEAMS!$G$1:$G$839,TEAMS!$H$1:$H$839,"",0)</f>
        <v>PG</v>
      </c>
      <c r="CV226" s="2" t="str">
        <f>_xlfn.XLOOKUP($CU226,DASHBOARD!$B$22:$B$27,DASHBOARD!$C$22:$C$27,"",0)</f>
        <v>GUARD</v>
      </c>
      <c r="CY226" s="63">
        <f>SUMIFS('[1]NBA-Data-1980-2019'!$G$1:$G$16305,'[1]NBA-Data-1980-2019'!$B$1:$B$16305,$A226,'[1]NBA-Data-1980-2019'!$A$1:$A$16305,CY$9)</f>
        <v>0</v>
      </c>
      <c r="CZ226" s="63">
        <f>SUMIFS('[1]NBA-Data-1980-2019'!$G$1:$G$16305,'[1]NBA-Data-1980-2019'!$B$1:$B$16305,$A226,'[1]NBA-Data-1980-2019'!$A$1:$A$16305,CZ$9)</f>
        <v>0</v>
      </c>
      <c r="DA226" s="63">
        <f>SUMIFS('[1]NBA-Data-1980-2019'!$G$1:$G$16305,'[1]NBA-Data-1980-2019'!$B$1:$B$16305,$A226,'[1]NBA-Data-1980-2019'!$A$1:$A$16305,DA$9)</f>
        <v>0</v>
      </c>
      <c r="DB226" s="63">
        <f>SUMIFS('[1]NBA-Data-1980-2019'!$G$1:$G$16305,'[1]NBA-Data-1980-2019'!$B$1:$B$16305,$A226,'[1]NBA-Data-1980-2019'!$A$1:$A$16305,DB$9)</f>
        <v>0</v>
      </c>
      <c r="DC226" s="63">
        <f>SUMIFS('[1]NBA-Data-1980-2019'!$G$1:$G$16305,'[1]NBA-Data-1980-2019'!$B$1:$B$16305,$A226,'[1]NBA-Data-1980-2019'!$A$1:$A$16305,DC$9)</f>
        <v>0</v>
      </c>
      <c r="DD226" s="63">
        <f>SUMIFS('[1]NBA-Data-1980-2019'!$G$1:$G$16305,'[1]NBA-Data-1980-2019'!$B$1:$B$16305,$A226,'[1]NBA-Data-1980-2019'!$A$1:$A$16305,DD$9)</f>
        <v>0</v>
      </c>
      <c r="DE226" s="63">
        <f>SUMIFS('[1]NBA-Data-1980-2019'!$G$1:$G$16305,'[1]NBA-Data-1980-2019'!$B$1:$B$16305,$A226,'[1]NBA-Data-1980-2019'!$A$1:$A$16305,DE$9)</f>
        <v>0</v>
      </c>
      <c r="DF226" s="63">
        <f>SUMIFS('[1]NBA-Data-1980-2019'!$G$1:$G$16305,'[1]NBA-Data-1980-2019'!$B$1:$B$16305,$A226,'[1]NBA-Data-1980-2019'!$A$1:$A$16305,DF$9)</f>
        <v>0</v>
      </c>
      <c r="DG226" s="63">
        <f>SUMIFS('[1]NBA-Data-1980-2019'!$G$1:$G$16305,'[1]NBA-Data-1980-2019'!$B$1:$B$16305,$A226,'[1]NBA-Data-1980-2019'!$A$1:$A$16305,DG$9)</f>
        <v>0</v>
      </c>
      <c r="DH226" s="63">
        <f>SUMIFS('[1]NBA-Data-1980-2019'!$G$1:$G$16305,'[1]NBA-Data-1980-2019'!$B$1:$B$16305,$A226,'[1]NBA-Data-1980-2019'!$A$1:$A$16305,DH$9)</f>
        <v>0</v>
      </c>
      <c r="DI226" s="63">
        <f>SUMIFS('[1]NBA-Data-1980-2019'!$G$1:$G$16305,'[1]NBA-Data-1980-2019'!$B$1:$B$16305,$A226,'[1]NBA-Data-1980-2019'!$A$1:$A$16305,DI$9)</f>
        <v>0</v>
      </c>
      <c r="DJ226" s="63">
        <f>SUMIFS('[1]NBA-Data-1980-2019'!$G$1:$G$16305,'[1]NBA-Data-1980-2019'!$B$1:$B$16305,$A226,'[1]NBA-Data-1980-2019'!$A$1:$A$16305,DJ$9)</f>
        <v>0</v>
      </c>
      <c r="DK226" s="63">
        <f>SUMIFS('[1]NBA-Data-1980-2019'!$G$1:$G$16305,'[1]NBA-Data-1980-2019'!$B$1:$B$16305,$A226,'[1]NBA-Data-1980-2019'!$A$1:$A$16305,DK$9)</f>
        <v>0</v>
      </c>
      <c r="DL226" s="63">
        <f>SUMIFS('[1]NBA-Data-1980-2019'!$G$1:$G$16305,'[1]NBA-Data-1980-2019'!$B$1:$B$16305,$A226,'[1]NBA-Data-1980-2019'!$A$1:$A$16305,DL$9)</f>
        <v>0</v>
      </c>
      <c r="DM226" s="63">
        <f>SUMIFS('[1]NBA-Data-1980-2019'!$G$1:$G$16305,'[1]NBA-Data-1980-2019'!$B$1:$B$16305,$A226,'[1]NBA-Data-1980-2019'!$A$1:$A$16305,DM$9)</f>
        <v>0</v>
      </c>
      <c r="DN226" s="63">
        <f>SUMIFS('[1]NBA-Data-1980-2019'!$G$1:$G$16305,'[1]NBA-Data-1980-2019'!$B$1:$B$16305,$A226,'[1]NBA-Data-1980-2019'!$A$1:$A$16305,DN$9)</f>
        <v>0</v>
      </c>
      <c r="DO226" s="63">
        <f>SUMIFS('[1]NBA-Data-1980-2019'!$G$1:$G$16305,'[1]NBA-Data-1980-2019'!$B$1:$B$16305,$A226,'[1]NBA-Data-1980-2019'!$A$1:$A$16305,DO$9)</f>
        <v>0</v>
      </c>
      <c r="DP226" s="63">
        <f>SUMIFS('[1]NBA-Data-1980-2019'!$G$1:$G$16305,'[1]NBA-Data-1980-2019'!$B$1:$B$16305,$A226,'[1]NBA-Data-1980-2019'!$A$1:$A$16305,DP$9)</f>
        <v>0</v>
      </c>
      <c r="DQ226" s="63">
        <f>SUMIFS('[1]NBA-Data-1980-2019'!$G$1:$G$16305,'[1]NBA-Data-1980-2019'!$B$1:$B$16305,$A226,'[1]NBA-Data-1980-2019'!$A$1:$A$16305,DQ$9)</f>
        <v>0</v>
      </c>
      <c r="DR226" s="63">
        <f>SUMIFS('[1]NBA-Data-1980-2019'!$G$1:$G$16305,'[1]NBA-Data-1980-2019'!$B$1:$B$16305,$A226,'[1]NBA-Data-1980-2019'!$A$1:$A$16305,DR$9)</f>
        <v>0</v>
      </c>
      <c r="DS226" s="63">
        <f>SUMIFS('[1]NBA-Data-1980-2019'!$G$1:$G$16305,'[1]NBA-Data-1980-2019'!$B$1:$B$16305,$A226,'[1]NBA-Data-1980-2019'!$A$1:$A$16305,DS$9)</f>
        <v>0</v>
      </c>
      <c r="DT226" s="63">
        <f>SUMIFS('[1]NBA-Data-1980-2019'!$G$1:$G$16305,'[1]NBA-Data-1980-2019'!$B$1:$B$16305,$A226,'[1]NBA-Data-1980-2019'!$A$1:$A$16305,DT$9)</f>
        <v>0</v>
      </c>
      <c r="DU226" s="63">
        <f>SUMIFS('[1]NBA-Data-1980-2019'!$G$1:$G$16305,'[1]NBA-Data-1980-2019'!$B$1:$B$16305,$A226,'[1]NBA-Data-1980-2019'!$A$1:$A$16305,DU$9)</f>
        <v>0</v>
      </c>
      <c r="DV226" s="63">
        <f>SUMIFS('[1]NBA-Data-1980-2019'!$G$1:$G$16305,'[1]NBA-Data-1980-2019'!$B$1:$B$16305,$A226,'[1]NBA-Data-1980-2019'!$A$1:$A$16305,DV$9)</f>
        <v>0</v>
      </c>
      <c r="DW226" s="63">
        <f>SUMIFS('[1]NBA-Data-1980-2019'!$G$1:$G$16305,'[1]NBA-Data-1980-2019'!$B$1:$B$16305,$A226,'[1]NBA-Data-1980-2019'!$A$1:$A$16305,DW$9)</f>
        <v>283367</v>
      </c>
      <c r="DX226" s="63">
        <f>SUMIFS('[1]NBA-Data-1980-2019'!$G$1:$G$16305,'[1]NBA-Data-1980-2019'!$B$1:$B$16305,$A226,'[1]NBA-Data-1980-2019'!$A$1:$A$16305,DX$9)</f>
        <v>117016</v>
      </c>
      <c r="DY226" s="63">
        <f>SUMIFS('[1]NBA-Data-1980-2019'!$G$1:$G$16305,'[1]NBA-Data-1980-2019'!$B$1:$B$16305,$A226,'[1]NBA-Data-1980-2019'!$A$1:$A$16305,DY$9)</f>
        <v>0</v>
      </c>
      <c r="DZ226" s="63">
        <f>SUMIFS('[1]NBA-Data-1980-2019'!$G$1:$G$16305,'[1]NBA-Data-1980-2019'!$B$1:$B$16305,$A226,'[1]NBA-Data-1980-2019'!$A$1:$A$16305,DZ$9)</f>
        <v>0</v>
      </c>
      <c r="EA226" s="63">
        <f>SUMIFS('[1]NBA-Data-1980-2019'!$G$1:$G$16305,'[1]NBA-Data-1980-2019'!$B$1:$B$16305,$A226,'[1]NBA-Data-1980-2019'!$A$1:$A$16305,EA$9)</f>
        <v>800000</v>
      </c>
      <c r="EB226" s="63">
        <f>SUMIFS('[1]NBA-Data-1980-2019'!$G$1:$G$16305,'[1]NBA-Data-1980-2019'!$B$1:$B$16305,$A226,'[1]NBA-Data-1980-2019'!$A$1:$A$16305,EB$9)</f>
        <v>0</v>
      </c>
      <c r="EC226" s="63">
        <f>SUMIFS('[1]NBA-Data-1980-2019'!$G$1:$G$16305,'[1]NBA-Data-1980-2019'!$B$1:$B$16305,$A226,'[1]NBA-Data-1980-2019'!$A$1:$A$16305,EC$9)</f>
        <v>0</v>
      </c>
      <c r="ED226" s="63">
        <f>SUMIFS('[1]NBA-Data-1980-2019'!$G$1:$G$16305,'[1]NBA-Data-1980-2019'!$B$1:$B$16305,$A226,'[1]NBA-Data-1980-2019'!$A$1:$A$16305,ED$9)</f>
        <v>0</v>
      </c>
      <c r="EH226" s="2" t="s">
        <v>1482</v>
      </c>
    </row>
    <row r="227" spans="1:165" x14ac:dyDescent="0.2">
      <c r="A227" s="2" t="s">
        <v>1068</v>
      </c>
      <c r="B227" s="2" t="str" cm="1">
        <f t="array" ref="B227">_xlfn.XLOOKUP($A227&amp;B$5,'[1]NBA-Data-1980-2019'!$B$1:$B$16305&amp;'[1]NBA-Data-1980-2019'!$A$1:$A$16305,'[1]NBA-Data-1980-2019'!$D$1:$D$16305,"",0)</f>
        <v/>
      </c>
      <c r="C227" s="2" t="str" cm="1">
        <f t="array" ref="C227">_xlfn.XLOOKUP($A227&amp;C$5,'[1]NBA-Data-1980-2019'!$B$1:$B$16305&amp;'[1]NBA-Data-1980-2019'!$A$1:$A$16305,'[1]NBA-Data-1980-2019'!$D$1:$D$16305,"",0)</f>
        <v>MIN</v>
      </c>
      <c r="D227" s="2" t="str" cm="1">
        <f t="array" ref="D227">_xlfn.XLOOKUP($A227&amp;D$5,'[1]NBA-Data-1980-2019'!$B$1:$B$16305&amp;'[1]NBA-Data-1980-2019'!$A$1:$A$16305,'[1]NBA-Data-1980-2019'!$D$1:$D$16305,"",0)</f>
        <v>MIN</v>
      </c>
      <c r="E227" s="2" t="str" cm="1">
        <f t="array" ref="E227">_xlfn.XLOOKUP($A227&amp;E$5,'[1]NBA-Data-1980-2019'!$B$1:$B$16305&amp;'[1]NBA-Data-1980-2019'!$A$1:$A$16305,'[1]NBA-Data-1980-2019'!$D$1:$D$16305,"",0)</f>
        <v>TOT</v>
      </c>
      <c r="F227" s="2" t="str" cm="1">
        <f t="array" ref="F227">_xlfn.XLOOKUP($A227&amp;F$5,'[1]NBA-Data-1980-2019'!$B$1:$B$16305&amp;'[1]NBA-Data-1980-2019'!$A$1:$A$16305,'[1]NBA-Data-1980-2019'!$D$1:$D$16305,"",0)</f>
        <v>CHI</v>
      </c>
      <c r="G227" s="2" t="str" cm="1">
        <f t="array" ref="G227">_xlfn.XLOOKUP($A227&amp;G$5,'[1]NBA-Data-1980-2019'!$B$1:$B$16305&amp;'[1]NBA-Data-1980-2019'!$A$1:$A$16305,'[1]NBA-Data-1980-2019'!$D$1:$D$16305,"",0)</f>
        <v>CHI</v>
      </c>
      <c r="H227" s="2" t="str" cm="1">
        <f t="array" ref="H227">_xlfn.XLOOKUP($A227&amp;H$5,'[1]NBA-Data-1980-2019'!$B$1:$B$16305&amp;'[1]NBA-Data-1980-2019'!$A$1:$A$16305,'[1]NBA-Data-1980-2019'!$D$1:$D$16305,"",0)</f>
        <v>CHI</v>
      </c>
      <c r="I227" s="2" t="str" cm="1">
        <f t="array" ref="I227">_xlfn.XLOOKUP($A227&amp;I$5,'[1]NBA-Data-1980-2019'!$B$1:$B$16305&amp;'[1]NBA-Data-1980-2019'!$A$1:$A$16305,'[1]NBA-Data-1980-2019'!$D$1:$D$16305,"",0)</f>
        <v>CHI</v>
      </c>
      <c r="J227" s="2" t="str" cm="1">
        <f t="array" ref="J227">_xlfn.XLOOKUP($A227&amp;J$5,'[1]NBA-Data-1980-2019'!$B$1:$B$16305&amp;'[1]NBA-Data-1980-2019'!$A$1:$A$16305,'[1]NBA-Data-1980-2019'!$D$1:$D$16305,"",0)</f>
        <v>PHO</v>
      </c>
      <c r="K227" s="2" t="str" cm="1">
        <f t="array" ref="K227">_xlfn.XLOOKUP($A227&amp;K$5,'[1]NBA-Data-1980-2019'!$B$1:$B$16305&amp;'[1]NBA-Data-1980-2019'!$A$1:$A$16305,'[1]NBA-Data-1980-2019'!$D$1:$D$16305,"",0)</f>
        <v>PHO</v>
      </c>
      <c r="L227" s="2" t="str" cm="1">
        <f t="array" ref="L227">_xlfn.XLOOKUP($A227&amp;L$5,'[1]NBA-Data-1980-2019'!$B$1:$B$16305&amp;'[1]NBA-Data-1980-2019'!$A$1:$A$16305,'[1]NBA-Data-1980-2019'!$D$1:$D$16305,"",0)</f>
        <v>NYK</v>
      </c>
      <c r="M227" s="2" t="str" cm="1">
        <f t="array" ref="M227">_xlfn.XLOOKUP($A227&amp;M$5,'[1]NBA-Data-1980-2019'!$B$1:$B$16305&amp;'[1]NBA-Data-1980-2019'!$A$1:$A$16305,'[1]NBA-Data-1980-2019'!$D$1:$D$16305,"",0)</f>
        <v/>
      </c>
      <c r="N227" s="2" t="str" cm="1">
        <f t="array" ref="N227">_xlfn.XLOOKUP($A227&amp;N$5,'[1]NBA-Data-1980-2019'!$B$1:$B$16305&amp;'[1]NBA-Data-1980-2019'!$A$1:$A$16305,'[1]NBA-Data-1980-2019'!$D$1:$D$16305,"",0)</f>
        <v/>
      </c>
      <c r="O227" s="2" t="str" cm="1">
        <f t="array" ref="O227">_xlfn.XLOOKUP($A227&amp;O$5,'[1]NBA-Data-1980-2019'!$B$1:$B$16305&amp;'[1]NBA-Data-1980-2019'!$A$1:$A$16305,'[1]NBA-Data-1980-2019'!$D$1:$D$16305,"",0)</f>
        <v/>
      </c>
      <c r="P227" s="2" t="str" cm="1">
        <f t="array" ref="P227">_xlfn.XLOOKUP($A227&amp;P$5,'[1]NBA-Data-1980-2019'!$B$1:$B$16305&amp;'[1]NBA-Data-1980-2019'!$A$1:$A$16305,'[1]NBA-Data-1980-2019'!$D$1:$D$16305,"",0)</f>
        <v/>
      </c>
      <c r="Q227" s="2" t="str" cm="1">
        <f t="array" ref="Q227">_xlfn.XLOOKUP($A227&amp;Q$5,'[1]NBA-Data-1980-2019'!$B$1:$B$16305&amp;'[1]NBA-Data-1980-2019'!$A$1:$A$16305,'[1]NBA-Data-1980-2019'!$D$1:$D$16305,"",0)</f>
        <v/>
      </c>
      <c r="R227" s="2" t="str" cm="1">
        <f t="array" ref="R227">_xlfn.XLOOKUP($A227&amp;R$5,'[1]NBA-Data-1980-2019'!$B$1:$B$16305&amp;'[1]NBA-Data-1980-2019'!$A$1:$A$16305,'[1]NBA-Data-1980-2019'!$D$1:$D$16305,"",0)</f>
        <v/>
      </c>
      <c r="S227" s="2" t="str" cm="1">
        <f t="array" ref="S227">_xlfn.XLOOKUP($A227&amp;S$5,'[1]NBA-Data-1980-2019'!$B$1:$B$16305&amp;'[1]NBA-Data-1980-2019'!$A$1:$A$16305,'[1]NBA-Data-1980-2019'!$D$1:$D$16305,"",0)</f>
        <v/>
      </c>
      <c r="T227" s="2" t="str" cm="1">
        <f t="array" ref="T227">_xlfn.XLOOKUP($A227&amp;T$5,'[1]NBA-Data-1980-2019'!$B$1:$B$16305&amp;'[1]NBA-Data-1980-2019'!$A$1:$A$16305,'[1]NBA-Data-1980-2019'!$D$1:$D$16305,"",0)</f>
        <v/>
      </c>
      <c r="U227" s="2" t="str" cm="1">
        <f t="array" ref="U227">_xlfn.XLOOKUP($A227&amp;U$5,'[1]NBA-Data-1980-2019'!$B$1:$B$16305&amp;'[1]NBA-Data-1980-2019'!$A$1:$A$16305,'[1]NBA-Data-1980-2019'!$D$1:$D$16305,"",0)</f>
        <v/>
      </c>
      <c r="V227" s="2" t="str" cm="1">
        <f t="array" ref="V227">_xlfn.XLOOKUP($A227&amp;V$5,'[1]NBA-Data-1980-2019'!$B$1:$B$16305&amp;'[1]NBA-Data-1980-2019'!$A$1:$A$16305,'[1]NBA-Data-1980-2019'!$D$1:$D$16305,"",0)</f>
        <v/>
      </c>
      <c r="W227" s="2" t="str" cm="1">
        <f t="array" ref="W227">_xlfn.XLOOKUP($A227&amp;W$5,'[1]NBA-Data-1980-2019'!$B$1:$B$16305&amp;'[1]NBA-Data-1980-2019'!$A$1:$A$16305,'[1]NBA-Data-1980-2019'!$D$1:$D$16305,"",0)</f>
        <v/>
      </c>
      <c r="X227" s="2" t="str" cm="1">
        <f t="array" ref="X227">_xlfn.XLOOKUP($A227&amp;X$5,'[1]NBA-Data-1980-2019'!$B$1:$B$16305&amp;'[1]NBA-Data-1980-2019'!$A$1:$A$16305,'[1]NBA-Data-1980-2019'!$D$1:$D$16305,"",0)</f>
        <v/>
      </c>
      <c r="Y227" s="2" t="str" cm="1">
        <f t="array" ref="Y227">_xlfn.XLOOKUP($A227&amp;Y$5,'[1]NBA-Data-1980-2019'!$B$1:$B$16305&amp;'[1]NBA-Data-1980-2019'!$A$1:$A$16305,'[1]NBA-Data-1980-2019'!$D$1:$D$16305,"",0)</f>
        <v/>
      </c>
      <c r="Z227" s="2" t="str" cm="1">
        <f t="array" ref="Z227">_xlfn.XLOOKUP($A227&amp;Z$5,'[1]NBA-Data-1980-2019'!$B$1:$B$16305&amp;'[1]NBA-Data-1980-2019'!$A$1:$A$16305,'[1]NBA-Data-1980-2019'!$D$1:$D$16305,"",0)</f>
        <v/>
      </c>
      <c r="AA227" s="2" t="str" cm="1">
        <f t="array" ref="AA227">_xlfn.XLOOKUP($A227&amp;AA$5,'[1]NBA-Data-1980-2019'!$B$1:$B$16305&amp;'[1]NBA-Data-1980-2019'!$A$1:$A$16305,'[1]NBA-Data-1980-2019'!$D$1:$D$16305,"",0)</f>
        <v/>
      </c>
      <c r="AB227" s="2" t="str" cm="1">
        <f t="array" ref="AB227">_xlfn.XLOOKUP($A227&amp;AB$5,'[1]NBA-Data-1980-2019'!$B$1:$B$16305&amp;'[1]NBA-Data-1980-2019'!$A$1:$A$16305,'[1]NBA-Data-1980-2019'!$D$1:$D$16305,"",0)</f>
        <v/>
      </c>
      <c r="AC227" s="2" t="str" cm="1">
        <f t="array" ref="AC227">_xlfn.XLOOKUP($A227&amp;AC$5,'[1]NBA-Data-1980-2019'!$B$1:$B$16305&amp;'[1]NBA-Data-1980-2019'!$A$1:$A$16305,'[1]NBA-Data-1980-2019'!$D$1:$D$16305,"",0)</f>
        <v/>
      </c>
      <c r="AD227" s="2" t="str" cm="1">
        <f t="array" ref="AD227">_xlfn.XLOOKUP($A227&amp;AD$5,'[1]NBA-Data-1980-2019'!$B$1:$B$16305&amp;'[1]NBA-Data-1980-2019'!$A$1:$A$16305,'[1]NBA-Data-1980-2019'!$D$1:$D$16305,"",0)</f>
        <v/>
      </c>
      <c r="AE227" s="2" t="str" cm="1">
        <f t="array" ref="AE227">_xlfn.XLOOKUP($A227&amp;AE$5,'[1]NBA-Data-1980-2019'!$B$1:$B$16305&amp;'[1]NBA-Data-1980-2019'!$A$1:$A$16305,'[1]NBA-Data-1980-2019'!$D$1:$D$16305,"",0)</f>
        <v/>
      </c>
      <c r="AF227" s="2" t="str" cm="1">
        <f t="array" ref="AF227">_xlfn.XLOOKUP($A227&amp;AF$5,'[1]NBA-Data-1980-2019'!$B$1:$B$16305&amp;'[1]NBA-Data-1980-2019'!$A$1:$A$16305,'[1]NBA-Data-1980-2019'!$D$1:$D$16305,"",0)</f>
        <v/>
      </c>
      <c r="AG227" s="2" t="str" cm="1">
        <f t="array" ref="AG227">_xlfn.XLOOKUP($A227&amp;AG$5,'[1]NBA-Data-1980-2019'!$B$1:$B$16305&amp;'[1]NBA-Data-1980-2019'!$A$1:$A$16305,'[1]NBA-Data-1980-2019'!$D$1:$D$16305,"",0)</f>
        <v/>
      </c>
      <c r="AH227" s="2" t="str" cm="1">
        <f t="array" ref="AH227">_xlfn.XLOOKUP($A227&amp;AH$5,'[1]NBA-Data-1980-2019'!$B$1:$B$16305&amp;'[1]NBA-Data-1980-2019'!$A$1:$A$16305,'[1]NBA-Data-1980-2019'!$H$1:$H$16305,"",0)</f>
        <v/>
      </c>
      <c r="AI227" s="2" cm="1">
        <f t="array" ref="AI227">_xlfn.XLOOKUP($A227&amp;AI$5,'[1]NBA-Data-1980-2019'!$B$1:$B$16305&amp;'[1]NBA-Data-1980-2019'!$A$1:$A$16305,'[1]NBA-Data-1980-2019'!$H$1:$H$16305,"",0)</f>
        <v>990</v>
      </c>
      <c r="AJ227" s="2" cm="1">
        <f t="array" ref="AJ227">_xlfn.XLOOKUP($A227&amp;AJ$5,'[1]NBA-Data-1980-2019'!$B$1:$B$16305&amp;'[1]NBA-Data-1980-2019'!$A$1:$A$16305,'[1]NBA-Data-1980-2019'!$H$1:$H$16305,"",0)</f>
        <v>1045</v>
      </c>
      <c r="AK227" s="2" cm="1">
        <f t="array" ref="AK227">_xlfn.XLOOKUP($A227&amp;AK$5,'[1]NBA-Data-1980-2019'!$B$1:$B$16305&amp;'[1]NBA-Data-1980-2019'!$A$1:$A$16305,'[1]NBA-Data-1980-2019'!$H$1:$H$16305,"",0)</f>
        <v>1504.8</v>
      </c>
      <c r="AL227" s="2" cm="1">
        <f t="array" ref="AL227">_xlfn.XLOOKUP($A227&amp;AL$5,'[1]NBA-Data-1980-2019'!$B$1:$B$16305&amp;'[1]NBA-Data-1980-2019'!$A$1:$A$16305,'[1]NBA-Data-1980-2019'!$H$1:$H$16305,"",0)</f>
        <v>1001</v>
      </c>
      <c r="AM227" s="2" cm="1">
        <f t="array" ref="AM227">_xlfn.XLOOKUP($A227&amp;AM$5,'[1]NBA-Data-1980-2019'!$B$1:$B$16305&amp;'[1]NBA-Data-1980-2019'!$A$1:$A$16305,'[1]NBA-Data-1980-2019'!$H$1:$H$16305,"",0)</f>
        <v>1643</v>
      </c>
      <c r="AN227" s="2" cm="1">
        <f t="array" ref="AN227">_xlfn.XLOOKUP($A227&amp;AN$5,'[1]NBA-Data-1980-2019'!$B$1:$B$16305&amp;'[1]NBA-Data-1980-2019'!$A$1:$A$16305,'[1]NBA-Data-1980-2019'!$H$1:$H$16305,"",0)</f>
        <v>1469.1</v>
      </c>
      <c r="AO227" s="2" cm="1">
        <f t="array" ref="AO227">_xlfn.XLOOKUP($A227&amp;AO$5,'[1]NBA-Data-1980-2019'!$B$1:$B$16305&amp;'[1]NBA-Data-1980-2019'!$A$1:$A$16305,'[1]NBA-Data-1980-2019'!$H$1:$H$16305,"",0)</f>
        <v>1705.1999999999998</v>
      </c>
      <c r="AP227" s="2" cm="1">
        <f t="array" ref="AP227">_xlfn.XLOOKUP($A227&amp;AP$5,'[1]NBA-Data-1980-2019'!$B$1:$B$16305&amp;'[1]NBA-Data-1980-2019'!$A$1:$A$16305,'[1]NBA-Data-1980-2019'!$H$1:$H$16305,"",0)</f>
        <v>932.09999999999991</v>
      </c>
      <c r="AQ227" s="2" cm="1">
        <f t="array" ref="AQ227">_xlfn.XLOOKUP($A227&amp;AQ$5,'[1]NBA-Data-1980-2019'!$B$1:$B$16305&amp;'[1]NBA-Data-1980-2019'!$A$1:$A$16305,'[1]NBA-Data-1980-2019'!$H$1:$H$16305,"",0)</f>
        <v>1418.3999999999999</v>
      </c>
      <c r="AR227" s="2" cm="1">
        <f t="array" ref="AR227">_xlfn.XLOOKUP($A227&amp;AR$5,'[1]NBA-Data-1980-2019'!$B$1:$B$16305&amp;'[1]NBA-Data-1980-2019'!$A$1:$A$16305,'[1]NBA-Data-1980-2019'!$H$1:$H$16305,"",0)</f>
        <v>300</v>
      </c>
      <c r="AS227" s="2" t="str" cm="1">
        <f t="array" ref="AS227">_xlfn.XLOOKUP($A227&amp;AS$5,'[1]NBA-Data-1980-2019'!$B$1:$B$16305&amp;'[1]NBA-Data-1980-2019'!$A$1:$A$16305,'[1]NBA-Data-1980-2019'!$H$1:$H$16305,"",0)</f>
        <v/>
      </c>
      <c r="AT227" s="2" t="str" cm="1">
        <f t="array" ref="AT227">_xlfn.XLOOKUP($A227&amp;AT$5,'[1]NBA-Data-1980-2019'!$B$1:$B$16305&amp;'[1]NBA-Data-1980-2019'!$A$1:$A$16305,'[1]NBA-Data-1980-2019'!$H$1:$H$16305,"",0)</f>
        <v/>
      </c>
      <c r="AU227" s="2" t="str" cm="1">
        <f t="array" ref="AU227">_xlfn.XLOOKUP($A227&amp;AU$5,'[1]NBA-Data-1980-2019'!$B$1:$B$16305&amp;'[1]NBA-Data-1980-2019'!$A$1:$A$16305,'[1]NBA-Data-1980-2019'!$H$1:$H$16305,"",0)</f>
        <v/>
      </c>
      <c r="AV227" s="2" t="str" cm="1">
        <f t="array" ref="AV227">_xlfn.XLOOKUP($A227&amp;AV$5,'[1]NBA-Data-1980-2019'!$B$1:$B$16305&amp;'[1]NBA-Data-1980-2019'!$A$1:$A$16305,'[1]NBA-Data-1980-2019'!$H$1:$H$16305,"",0)</f>
        <v/>
      </c>
      <c r="AW227" s="2" t="str" cm="1">
        <f t="array" ref="AW227">_xlfn.XLOOKUP($A227&amp;AW$5,'[1]NBA-Data-1980-2019'!$B$1:$B$16305&amp;'[1]NBA-Data-1980-2019'!$A$1:$A$16305,'[1]NBA-Data-1980-2019'!$H$1:$H$16305,"",0)</f>
        <v/>
      </c>
      <c r="AX227" s="2" t="str" cm="1">
        <f t="array" ref="AX227">_xlfn.XLOOKUP($A227&amp;AX$5,'[1]NBA-Data-1980-2019'!$B$1:$B$16305&amp;'[1]NBA-Data-1980-2019'!$A$1:$A$16305,'[1]NBA-Data-1980-2019'!$H$1:$H$16305,"",0)</f>
        <v/>
      </c>
      <c r="AY227" s="2" t="str" cm="1">
        <f t="array" ref="AY227">_xlfn.XLOOKUP($A227&amp;AY$5,'[1]NBA-Data-1980-2019'!$B$1:$B$16305&amp;'[1]NBA-Data-1980-2019'!$A$1:$A$16305,'[1]NBA-Data-1980-2019'!$H$1:$H$16305,"",0)</f>
        <v/>
      </c>
      <c r="AZ227" s="2" t="str" cm="1">
        <f t="array" ref="AZ227">_xlfn.XLOOKUP($A227&amp;AZ$5,'[1]NBA-Data-1980-2019'!$B$1:$B$16305&amp;'[1]NBA-Data-1980-2019'!$A$1:$A$16305,'[1]NBA-Data-1980-2019'!$H$1:$H$16305,"",0)</f>
        <v/>
      </c>
      <c r="BA227" s="2" t="str" cm="1">
        <f t="array" ref="BA227">_xlfn.XLOOKUP($A227&amp;BA$5,'[1]NBA-Data-1980-2019'!$B$1:$B$16305&amp;'[1]NBA-Data-1980-2019'!$A$1:$A$16305,'[1]NBA-Data-1980-2019'!$H$1:$H$16305,"",0)</f>
        <v/>
      </c>
      <c r="BB227" s="2" t="str" cm="1">
        <f t="array" ref="BB227">_xlfn.XLOOKUP($A227&amp;BB$5,'[1]NBA-Data-1980-2019'!$B$1:$B$16305&amp;'[1]NBA-Data-1980-2019'!$A$1:$A$16305,'[1]NBA-Data-1980-2019'!$H$1:$H$16305,"",0)</f>
        <v/>
      </c>
      <c r="BC227" s="2" t="str" cm="1">
        <f t="array" ref="BC227">_xlfn.XLOOKUP($A227&amp;BC$5,'[1]NBA-Data-1980-2019'!$B$1:$B$16305&amp;'[1]NBA-Data-1980-2019'!$A$1:$A$16305,'[1]NBA-Data-1980-2019'!$H$1:$H$16305,"",0)</f>
        <v/>
      </c>
      <c r="BD227" s="2" t="str" cm="1">
        <f t="array" ref="BD227">_xlfn.XLOOKUP($A227&amp;BD$5,'[1]NBA-Data-1980-2019'!$B$1:$B$16305&amp;'[1]NBA-Data-1980-2019'!$A$1:$A$16305,'[1]NBA-Data-1980-2019'!$H$1:$H$16305,"",0)</f>
        <v/>
      </c>
      <c r="BE227" s="2" t="str" cm="1">
        <f t="array" ref="BE227">_xlfn.XLOOKUP($A227&amp;BE$5,'[1]NBA-Data-1980-2019'!$B$1:$B$16305&amp;'[1]NBA-Data-1980-2019'!$A$1:$A$16305,'[1]NBA-Data-1980-2019'!$H$1:$H$16305,"",0)</f>
        <v/>
      </c>
      <c r="BF227" s="2" t="str" cm="1">
        <f t="array" ref="BF227">_xlfn.XLOOKUP($A227&amp;BF$5,'[1]NBA-Data-1980-2019'!$B$1:$B$16305&amp;'[1]NBA-Data-1980-2019'!$A$1:$A$16305,'[1]NBA-Data-1980-2019'!$H$1:$H$16305,"",0)</f>
        <v/>
      </c>
      <c r="BG227" s="2" t="str" cm="1">
        <f t="array" ref="BG227">_xlfn.XLOOKUP($A227&amp;BG$5,'[1]NBA-Data-1980-2019'!$B$1:$B$16305&amp;'[1]NBA-Data-1980-2019'!$A$1:$A$16305,'[1]NBA-Data-1980-2019'!$H$1:$H$16305,"",0)</f>
        <v/>
      </c>
      <c r="BH227" s="2" t="str" cm="1">
        <f t="array" ref="BH227">_xlfn.XLOOKUP($A227&amp;BH$5,'[1]NBA-Data-1980-2019'!$B$1:$B$16305&amp;'[1]NBA-Data-1980-2019'!$A$1:$A$16305,'[1]NBA-Data-1980-2019'!$H$1:$H$16305,"",0)</f>
        <v/>
      </c>
      <c r="BI227" s="2" t="str" cm="1">
        <f t="array" ref="BI227">_xlfn.XLOOKUP($A227&amp;BI$5,'[1]NBA-Data-1980-2019'!$B$1:$B$16305&amp;'[1]NBA-Data-1980-2019'!$A$1:$A$16305,'[1]NBA-Data-1980-2019'!$H$1:$H$16305,"",0)</f>
        <v/>
      </c>
      <c r="BJ227" s="2" t="str" cm="1">
        <f t="array" ref="BJ227">_xlfn.XLOOKUP($A227&amp;BJ$5,'[1]NBA-Data-1980-2019'!$B$1:$B$16305&amp;'[1]NBA-Data-1980-2019'!$A$1:$A$16305,'[1]NBA-Data-1980-2019'!$H$1:$H$16305,"",0)</f>
        <v/>
      </c>
      <c r="BK227" s="2" t="str" cm="1">
        <f t="array" ref="BK227">_xlfn.XLOOKUP($A227&amp;BK$5,'[1]NBA-Data-1980-2019'!$B$1:$B$16305&amp;'[1]NBA-Data-1980-2019'!$A$1:$A$16305,'[1]NBA-Data-1980-2019'!$H$1:$H$16305,"",0)</f>
        <v/>
      </c>
      <c r="BL227" s="2" t="str" cm="1">
        <f t="array" ref="BL227">_xlfn.XLOOKUP($A227&amp;BL$5,'[1]NBA-Data-1980-2019'!$B$1:$B$16305&amp;'[1]NBA-Data-1980-2019'!$A$1:$A$16305,'[1]NBA-Data-1980-2019'!$H$1:$H$16305,"",0)</f>
        <v/>
      </c>
      <c r="BM227" s="2" t="str" cm="1">
        <f t="array" ref="BM227">_xlfn.XLOOKUP($A227&amp;BM$5,'[1]NBA-Data-1980-2019'!$B$1:$B$16305&amp;'[1]NBA-Data-1980-2019'!$A$1:$A$16305,'[1]NBA-Data-1980-2019'!$H$1:$H$16305,"",0)</f>
        <v/>
      </c>
      <c r="BN227" s="2" t="str" cm="1">
        <f t="array" ref="BN227">_xlfn.XLOOKUP($A227&amp;BN$5,'[1]NBA-Data-1980-2019'!$B$1:$B$16305&amp;'[1]NBA-Data-1980-2019'!$A$1:$A$16305,'[1]NBA-Data-1980-2019'!$F$1:$F$16305,"",0)</f>
        <v/>
      </c>
      <c r="BO227" s="2" cm="1">
        <f t="array" ref="BO227">_xlfn.XLOOKUP($A227&amp;BO$5,'[1]NBA-Data-1980-2019'!$B$1:$B$16305&amp;'[1]NBA-Data-1980-2019'!$A$1:$A$16305,'[1]NBA-Data-1980-2019'!$F$1:$F$16305,"",0)</f>
        <v>10.1</v>
      </c>
      <c r="BP227" s="2" cm="1">
        <f t="array" ref="BP227">_xlfn.XLOOKUP($A227&amp;BP$5,'[1]NBA-Data-1980-2019'!$B$1:$B$16305&amp;'[1]NBA-Data-1980-2019'!$A$1:$A$16305,'[1]NBA-Data-1980-2019'!$F$1:$F$16305,"",0)</f>
        <v>10.7</v>
      </c>
      <c r="BQ227" s="2" cm="1">
        <f t="array" ref="BQ227">_xlfn.XLOOKUP($A227&amp;BQ$5,'[1]NBA-Data-1980-2019'!$B$1:$B$16305&amp;'[1]NBA-Data-1980-2019'!$A$1:$A$16305,'[1]NBA-Data-1980-2019'!$F$1:$F$16305,"",0)</f>
        <v>13.5</v>
      </c>
      <c r="BR227" s="2" cm="1">
        <f t="array" ref="BR227">_xlfn.XLOOKUP($A227&amp;BR$5,'[1]NBA-Data-1980-2019'!$B$1:$B$16305&amp;'[1]NBA-Data-1980-2019'!$A$1:$A$16305,'[1]NBA-Data-1980-2019'!$F$1:$F$16305,"",0)</f>
        <v>12.3</v>
      </c>
      <c r="BS227" s="2" cm="1">
        <f t="array" ref="BS227">_xlfn.XLOOKUP($A227&amp;BS$5,'[1]NBA-Data-1980-2019'!$B$1:$B$16305&amp;'[1]NBA-Data-1980-2019'!$A$1:$A$16305,'[1]NBA-Data-1980-2019'!$F$1:$F$16305,"",0)</f>
        <v>11.9</v>
      </c>
      <c r="BT227" s="2" cm="1">
        <f t="array" ref="BT227">_xlfn.XLOOKUP($A227&amp;BT$5,'[1]NBA-Data-1980-2019'!$B$1:$B$16305&amp;'[1]NBA-Data-1980-2019'!$A$1:$A$16305,'[1]NBA-Data-1980-2019'!$F$1:$F$16305,"",0)</f>
        <v>13.4</v>
      </c>
      <c r="BU227" s="2" cm="1">
        <f t="array" ref="BU227">_xlfn.XLOOKUP($A227&amp;BU$5,'[1]NBA-Data-1980-2019'!$B$1:$B$16305&amp;'[1]NBA-Data-1980-2019'!$A$1:$A$16305,'[1]NBA-Data-1980-2019'!$F$1:$F$16305,"",0)</f>
        <v>13.5</v>
      </c>
      <c r="BV227" s="2" cm="1">
        <f t="array" ref="BV227">_xlfn.XLOOKUP($A227&amp;BV$5,'[1]NBA-Data-1980-2019'!$B$1:$B$16305&amp;'[1]NBA-Data-1980-2019'!$A$1:$A$16305,'[1]NBA-Data-1980-2019'!$F$1:$F$16305,"",0)</f>
        <v>13.5</v>
      </c>
      <c r="BW227" s="2" cm="1">
        <f t="array" ref="BW227">_xlfn.XLOOKUP($A227&amp;BW$5,'[1]NBA-Data-1980-2019'!$B$1:$B$16305&amp;'[1]NBA-Data-1980-2019'!$A$1:$A$16305,'[1]NBA-Data-1980-2019'!$F$1:$F$16305,"",0)</f>
        <v>8.8000000000000007</v>
      </c>
      <c r="BX227" s="2" cm="1">
        <f t="array" ref="BX227">_xlfn.XLOOKUP($A227&amp;BX$5,'[1]NBA-Data-1980-2019'!$B$1:$B$16305&amp;'[1]NBA-Data-1980-2019'!$A$1:$A$16305,'[1]NBA-Data-1980-2019'!$F$1:$F$16305,"",0)</f>
        <v>3.7</v>
      </c>
      <c r="BY227" s="2" t="str" cm="1">
        <f t="array" ref="BY227">_xlfn.XLOOKUP($A227&amp;BY$5,'[1]NBA-Data-1980-2019'!$B$1:$B$16305&amp;'[1]NBA-Data-1980-2019'!$A$1:$A$16305,'[1]NBA-Data-1980-2019'!$F$1:$F$16305,"",0)</f>
        <v/>
      </c>
      <c r="BZ227" s="2" t="str" cm="1">
        <f t="array" ref="BZ227">_xlfn.XLOOKUP($A227&amp;BZ$5,'[1]NBA-Data-1980-2019'!$B$1:$B$16305&amp;'[1]NBA-Data-1980-2019'!$A$1:$A$16305,'[1]NBA-Data-1980-2019'!$F$1:$F$16305,"",0)</f>
        <v/>
      </c>
      <c r="CA227" s="2" t="str" cm="1">
        <f t="array" ref="CA227">_xlfn.XLOOKUP($A227&amp;CA$5,'[1]NBA-Data-1980-2019'!$B$1:$B$16305&amp;'[1]NBA-Data-1980-2019'!$A$1:$A$16305,'[1]NBA-Data-1980-2019'!$F$1:$F$16305,"",0)</f>
        <v/>
      </c>
      <c r="CB227" s="2" t="str" cm="1">
        <f t="array" ref="CB227">_xlfn.XLOOKUP($A227&amp;CB$5,'[1]NBA-Data-1980-2019'!$B$1:$B$16305&amp;'[1]NBA-Data-1980-2019'!$A$1:$A$16305,'[1]NBA-Data-1980-2019'!$F$1:$F$16305,"",0)</f>
        <v/>
      </c>
      <c r="CC227" s="2" t="str" cm="1">
        <f t="array" ref="CC227">_xlfn.XLOOKUP($A227&amp;CC$5,'[1]NBA-Data-1980-2019'!$B$1:$B$16305&amp;'[1]NBA-Data-1980-2019'!$A$1:$A$16305,'[1]NBA-Data-1980-2019'!$F$1:$F$16305,"",0)</f>
        <v/>
      </c>
      <c r="CD227" s="2" t="str" cm="1">
        <f t="array" ref="CD227">_xlfn.XLOOKUP($A227&amp;CD$5,'[1]NBA-Data-1980-2019'!$B$1:$B$16305&amp;'[1]NBA-Data-1980-2019'!$A$1:$A$16305,'[1]NBA-Data-1980-2019'!$F$1:$F$16305,"",0)</f>
        <v/>
      </c>
      <c r="CE227" s="2" t="str" cm="1">
        <f t="array" ref="CE227">_xlfn.XLOOKUP($A227&amp;CE$5,'[1]NBA-Data-1980-2019'!$B$1:$B$16305&amp;'[1]NBA-Data-1980-2019'!$A$1:$A$16305,'[1]NBA-Data-1980-2019'!$F$1:$F$16305,"",0)</f>
        <v/>
      </c>
      <c r="CF227" s="2" t="str" cm="1">
        <f t="array" ref="CF227">_xlfn.XLOOKUP($A227&amp;CF$5,'[1]NBA-Data-1980-2019'!$B$1:$B$16305&amp;'[1]NBA-Data-1980-2019'!$A$1:$A$16305,'[1]NBA-Data-1980-2019'!$F$1:$F$16305,"",0)</f>
        <v/>
      </c>
      <c r="CG227" s="2" t="str" cm="1">
        <f t="array" ref="CG227">_xlfn.XLOOKUP($A227&amp;CG$5,'[1]NBA-Data-1980-2019'!$B$1:$B$16305&amp;'[1]NBA-Data-1980-2019'!$A$1:$A$16305,'[1]NBA-Data-1980-2019'!$F$1:$F$16305,"",0)</f>
        <v/>
      </c>
      <c r="CH227" s="2" t="str" cm="1">
        <f t="array" ref="CH227">_xlfn.XLOOKUP($A227&amp;CH$5,'[1]NBA-Data-1980-2019'!$B$1:$B$16305&amp;'[1]NBA-Data-1980-2019'!$A$1:$A$16305,'[1]NBA-Data-1980-2019'!$F$1:$F$16305,"",0)</f>
        <v/>
      </c>
      <c r="CI227" s="2" t="str" cm="1">
        <f t="array" ref="CI227">_xlfn.XLOOKUP($A227&amp;CI$5,'[1]NBA-Data-1980-2019'!$B$1:$B$16305&amp;'[1]NBA-Data-1980-2019'!$A$1:$A$16305,'[1]NBA-Data-1980-2019'!$F$1:$F$16305,"",0)</f>
        <v/>
      </c>
      <c r="CJ227" s="2" t="str" cm="1">
        <f t="array" ref="CJ227">_xlfn.XLOOKUP($A227&amp;CJ$5,'[1]NBA-Data-1980-2019'!$B$1:$B$16305&amp;'[1]NBA-Data-1980-2019'!$A$1:$A$16305,'[1]NBA-Data-1980-2019'!$F$1:$F$16305,"",0)</f>
        <v/>
      </c>
      <c r="CK227" s="2" t="str" cm="1">
        <f t="array" ref="CK227">_xlfn.XLOOKUP($A227&amp;CK$5,'[1]NBA-Data-1980-2019'!$B$1:$B$16305&amp;'[1]NBA-Data-1980-2019'!$A$1:$A$16305,'[1]NBA-Data-1980-2019'!$F$1:$F$16305,"",0)</f>
        <v/>
      </c>
      <c r="CL227" s="2" t="str" cm="1">
        <f t="array" ref="CL227">_xlfn.XLOOKUP($A227&amp;CL$5,'[1]NBA-Data-1980-2019'!$B$1:$B$16305&amp;'[1]NBA-Data-1980-2019'!$A$1:$A$16305,'[1]NBA-Data-1980-2019'!$F$1:$F$16305,"",0)</f>
        <v/>
      </c>
      <c r="CM227" s="2" t="str" cm="1">
        <f t="array" ref="CM227">_xlfn.XLOOKUP($A227&amp;CM$5,'[1]NBA-Data-1980-2019'!$B$1:$B$16305&amp;'[1]NBA-Data-1980-2019'!$A$1:$A$16305,'[1]NBA-Data-1980-2019'!$F$1:$F$16305,"",0)</f>
        <v/>
      </c>
      <c r="CN227" s="2" t="str" cm="1">
        <f t="array" ref="CN227">_xlfn.XLOOKUP($A227&amp;CN$5,'[1]NBA-Data-1980-2019'!$B$1:$B$16305&amp;'[1]NBA-Data-1980-2019'!$A$1:$A$16305,'[1]NBA-Data-1980-2019'!$F$1:$F$16305,"",0)</f>
        <v/>
      </c>
      <c r="CO227" s="2" t="str" cm="1">
        <f t="array" ref="CO227">_xlfn.XLOOKUP($A227&amp;CO$5,'[1]NBA-Data-1980-2019'!$B$1:$B$16305&amp;'[1]NBA-Data-1980-2019'!$A$1:$A$16305,'[1]NBA-Data-1980-2019'!$F$1:$F$16305,"",0)</f>
        <v/>
      </c>
      <c r="CP227" s="2" t="str" cm="1">
        <f t="array" ref="CP227">_xlfn.XLOOKUP($A227&amp;CP$5,'[1]NBA-Data-1980-2019'!$B$1:$B$16305&amp;'[1]NBA-Data-1980-2019'!$A$1:$A$16305,'[1]NBA-Data-1980-2019'!$F$1:$F$16305,"",0)</f>
        <v/>
      </c>
      <c r="CQ227" s="2" t="str" cm="1">
        <f t="array" ref="CQ227">_xlfn.XLOOKUP($A227&amp;CQ$5,'[1]NBA-Data-1980-2019'!$B$1:$B$16305&amp;'[1]NBA-Data-1980-2019'!$A$1:$A$16305,'[1]NBA-Data-1980-2019'!$F$1:$F$16305,"",0)</f>
        <v/>
      </c>
      <c r="CR227" s="2" t="str" cm="1">
        <f t="array" ref="CR227">_xlfn.XLOOKUP($A227&amp;CR$5,'[1]NBA-Data-1980-2019'!$B$1:$B$16305&amp;'[1]NBA-Data-1980-2019'!$A$1:$A$16305,'[1]NBA-Data-1980-2019'!$F$1:$F$16305,"",0)</f>
        <v/>
      </c>
      <c r="CS227" s="2" t="str" cm="1">
        <f t="array" ref="CS227">_xlfn.XLOOKUP($A227&amp;CS$5,'[1]NBA-Data-1980-2019'!$B$1:$B$16305&amp;'[1]NBA-Data-1980-2019'!$A$1:$A$16305,'[1]NBA-Data-1980-2019'!$F$1:$F$16305,"",0)</f>
        <v/>
      </c>
      <c r="CU227" s="2" t="str">
        <f>_xlfn.XLOOKUP($A227,TEAMS!$G$1:$G$839,TEAMS!$H$1:$H$839,"",0)</f>
        <v>C</v>
      </c>
      <c r="CV227" s="2" t="str">
        <f>_xlfn.XLOOKUP($CU227,DASHBOARD!$B$22:$B$27,DASHBOARD!$C$22:$C$27,"",0)</f>
        <v>CENTER</v>
      </c>
      <c r="CY227" s="63">
        <f>SUMIFS('[1]NBA-Data-1980-2019'!$G$1:$G$16305,'[1]NBA-Data-1980-2019'!$B$1:$B$16305,$A227,'[1]NBA-Data-1980-2019'!$A$1:$A$16305,CY$9)</f>
        <v>0</v>
      </c>
      <c r="CZ227" s="63">
        <f>SUMIFS('[1]NBA-Data-1980-2019'!$G$1:$G$16305,'[1]NBA-Data-1980-2019'!$B$1:$B$16305,$A227,'[1]NBA-Data-1980-2019'!$A$1:$A$16305,CZ$9)</f>
        <v>1590000</v>
      </c>
      <c r="DA227" s="63">
        <f>SUMIFS('[1]NBA-Data-1980-2019'!$G$1:$G$16305,'[1]NBA-Data-1980-2019'!$B$1:$B$16305,$A227,'[1]NBA-Data-1980-2019'!$A$1:$A$16305,DA$9)</f>
        <v>0</v>
      </c>
      <c r="DB227" s="63">
        <f>SUMIFS('[1]NBA-Data-1980-2019'!$G$1:$G$16305,'[1]NBA-Data-1980-2019'!$B$1:$B$16305,$A227,'[1]NBA-Data-1980-2019'!$A$1:$A$16305,DB$9)</f>
        <v>1590000</v>
      </c>
      <c r="DC227" s="63">
        <f>SUMIFS('[1]NBA-Data-1980-2019'!$G$1:$G$16305,'[1]NBA-Data-1980-2019'!$B$1:$B$16305,$A227,'[1]NBA-Data-1980-2019'!$A$1:$A$16305,DC$9)</f>
        <v>0</v>
      </c>
      <c r="DD227" s="63">
        <f>SUMIFS('[1]NBA-Data-1980-2019'!$G$1:$G$16305,'[1]NBA-Data-1980-2019'!$B$1:$B$16305,$A227,'[1]NBA-Data-1980-2019'!$A$1:$A$16305,DD$9)</f>
        <v>2300000</v>
      </c>
      <c r="DE227" s="63">
        <f>SUMIFS('[1]NBA-Data-1980-2019'!$G$1:$G$16305,'[1]NBA-Data-1980-2019'!$B$1:$B$16305,$A227,'[1]NBA-Data-1980-2019'!$A$1:$A$16305,DE$9)</f>
        <v>2790000</v>
      </c>
      <c r="DF227" s="63">
        <f>SUMIFS('[1]NBA-Data-1980-2019'!$G$1:$G$16305,'[1]NBA-Data-1980-2019'!$B$1:$B$16305,$A227,'[1]NBA-Data-1980-2019'!$A$1:$A$16305,DF$9)</f>
        <v>3184900</v>
      </c>
      <c r="DG227" s="63">
        <f>SUMIFS('[1]NBA-Data-1980-2019'!$G$1:$G$16305,'[1]NBA-Data-1980-2019'!$B$1:$B$16305,$A227,'[1]NBA-Data-1980-2019'!$A$1:$A$16305,DG$9)</f>
        <v>4000000</v>
      </c>
      <c r="DH227" s="63">
        <f>SUMIFS('[1]NBA-Data-1980-2019'!$G$1:$G$16305,'[1]NBA-Data-1980-2019'!$B$1:$B$16305,$A227,'[1]NBA-Data-1980-2019'!$A$1:$A$16305,DH$9)</f>
        <v>0</v>
      </c>
      <c r="DI227" s="63">
        <f>SUMIFS('[1]NBA-Data-1980-2019'!$G$1:$G$16305,'[1]NBA-Data-1980-2019'!$B$1:$B$16305,$A227,'[1]NBA-Data-1980-2019'!$A$1:$A$16305,DI$9)</f>
        <v>0</v>
      </c>
      <c r="DJ227" s="63">
        <f>SUMIFS('[1]NBA-Data-1980-2019'!$G$1:$G$16305,'[1]NBA-Data-1980-2019'!$B$1:$B$16305,$A227,'[1]NBA-Data-1980-2019'!$A$1:$A$16305,DJ$9)</f>
        <v>0</v>
      </c>
      <c r="DK227" s="63">
        <f>SUMIFS('[1]NBA-Data-1980-2019'!$G$1:$G$16305,'[1]NBA-Data-1980-2019'!$B$1:$B$16305,$A227,'[1]NBA-Data-1980-2019'!$A$1:$A$16305,DK$9)</f>
        <v>0</v>
      </c>
      <c r="DL227" s="63">
        <f>SUMIFS('[1]NBA-Data-1980-2019'!$G$1:$G$16305,'[1]NBA-Data-1980-2019'!$B$1:$B$16305,$A227,'[1]NBA-Data-1980-2019'!$A$1:$A$16305,DL$9)</f>
        <v>0</v>
      </c>
      <c r="DM227" s="63">
        <f>SUMIFS('[1]NBA-Data-1980-2019'!$G$1:$G$16305,'[1]NBA-Data-1980-2019'!$B$1:$B$16305,$A227,'[1]NBA-Data-1980-2019'!$A$1:$A$16305,DM$9)</f>
        <v>0</v>
      </c>
      <c r="DN227" s="63">
        <f>SUMIFS('[1]NBA-Data-1980-2019'!$G$1:$G$16305,'[1]NBA-Data-1980-2019'!$B$1:$B$16305,$A227,'[1]NBA-Data-1980-2019'!$A$1:$A$16305,DN$9)</f>
        <v>0</v>
      </c>
      <c r="DO227" s="63">
        <f>SUMIFS('[1]NBA-Data-1980-2019'!$G$1:$G$16305,'[1]NBA-Data-1980-2019'!$B$1:$B$16305,$A227,'[1]NBA-Data-1980-2019'!$A$1:$A$16305,DO$9)</f>
        <v>0</v>
      </c>
      <c r="DP227" s="63">
        <f>SUMIFS('[1]NBA-Data-1980-2019'!$G$1:$G$16305,'[1]NBA-Data-1980-2019'!$B$1:$B$16305,$A227,'[1]NBA-Data-1980-2019'!$A$1:$A$16305,DP$9)</f>
        <v>0</v>
      </c>
      <c r="DQ227" s="63">
        <f>SUMIFS('[1]NBA-Data-1980-2019'!$G$1:$G$16305,'[1]NBA-Data-1980-2019'!$B$1:$B$16305,$A227,'[1]NBA-Data-1980-2019'!$A$1:$A$16305,DQ$9)</f>
        <v>0</v>
      </c>
      <c r="DR227" s="63">
        <f>SUMIFS('[1]NBA-Data-1980-2019'!$G$1:$G$16305,'[1]NBA-Data-1980-2019'!$B$1:$B$16305,$A227,'[1]NBA-Data-1980-2019'!$A$1:$A$16305,DR$9)</f>
        <v>0</v>
      </c>
      <c r="DS227" s="63">
        <f>SUMIFS('[1]NBA-Data-1980-2019'!$G$1:$G$16305,'[1]NBA-Data-1980-2019'!$B$1:$B$16305,$A227,'[1]NBA-Data-1980-2019'!$A$1:$A$16305,DS$9)</f>
        <v>0</v>
      </c>
      <c r="DT227" s="63">
        <f>SUMIFS('[1]NBA-Data-1980-2019'!$G$1:$G$16305,'[1]NBA-Data-1980-2019'!$B$1:$B$16305,$A227,'[1]NBA-Data-1980-2019'!$A$1:$A$16305,DT$9)</f>
        <v>0</v>
      </c>
      <c r="DU227" s="63">
        <f>SUMIFS('[1]NBA-Data-1980-2019'!$G$1:$G$16305,'[1]NBA-Data-1980-2019'!$B$1:$B$16305,$A227,'[1]NBA-Data-1980-2019'!$A$1:$A$16305,DU$9)</f>
        <v>0</v>
      </c>
      <c r="DV227" s="63">
        <f>SUMIFS('[1]NBA-Data-1980-2019'!$G$1:$G$16305,'[1]NBA-Data-1980-2019'!$B$1:$B$16305,$A227,'[1]NBA-Data-1980-2019'!$A$1:$A$16305,DV$9)</f>
        <v>0</v>
      </c>
      <c r="DW227" s="63">
        <f>SUMIFS('[1]NBA-Data-1980-2019'!$G$1:$G$16305,'[1]NBA-Data-1980-2019'!$B$1:$B$16305,$A227,'[1]NBA-Data-1980-2019'!$A$1:$A$16305,DW$9)</f>
        <v>0</v>
      </c>
      <c r="DX227" s="63">
        <f>SUMIFS('[1]NBA-Data-1980-2019'!$G$1:$G$16305,'[1]NBA-Data-1980-2019'!$B$1:$B$16305,$A227,'[1]NBA-Data-1980-2019'!$A$1:$A$16305,DX$9)</f>
        <v>0</v>
      </c>
      <c r="DY227" s="63">
        <f>SUMIFS('[1]NBA-Data-1980-2019'!$G$1:$G$16305,'[1]NBA-Data-1980-2019'!$B$1:$B$16305,$A227,'[1]NBA-Data-1980-2019'!$A$1:$A$16305,DY$9)</f>
        <v>0</v>
      </c>
      <c r="DZ227" s="63">
        <f>SUMIFS('[1]NBA-Data-1980-2019'!$G$1:$G$16305,'[1]NBA-Data-1980-2019'!$B$1:$B$16305,$A227,'[1]NBA-Data-1980-2019'!$A$1:$A$16305,DZ$9)</f>
        <v>0</v>
      </c>
      <c r="EA227" s="63">
        <f>SUMIFS('[1]NBA-Data-1980-2019'!$G$1:$G$16305,'[1]NBA-Data-1980-2019'!$B$1:$B$16305,$A227,'[1]NBA-Data-1980-2019'!$A$1:$A$16305,EA$9)</f>
        <v>0</v>
      </c>
      <c r="EB227" s="63">
        <f>SUMIFS('[1]NBA-Data-1980-2019'!$G$1:$G$16305,'[1]NBA-Data-1980-2019'!$B$1:$B$16305,$A227,'[1]NBA-Data-1980-2019'!$A$1:$A$16305,EB$9)</f>
        <v>0</v>
      </c>
      <c r="EC227" s="63">
        <f>SUMIFS('[1]NBA-Data-1980-2019'!$G$1:$G$16305,'[1]NBA-Data-1980-2019'!$B$1:$B$16305,$A227,'[1]NBA-Data-1980-2019'!$A$1:$A$16305,EC$9)</f>
        <v>0</v>
      </c>
      <c r="ED227" s="63">
        <f>SUMIFS('[1]NBA-Data-1980-2019'!$G$1:$G$16305,'[1]NBA-Data-1980-2019'!$B$1:$B$16305,$A227,'[1]NBA-Data-1980-2019'!$A$1:$A$16305,ED$9)</f>
        <v>0</v>
      </c>
      <c r="EH227" s="2" t="s">
        <v>1273</v>
      </c>
    </row>
    <row r="228" spans="1:165" x14ac:dyDescent="0.2">
      <c r="A228" s="2" t="s">
        <v>886</v>
      </c>
      <c r="B228" s="2" t="str" cm="1">
        <f t="array" ref="B228">_xlfn.XLOOKUP($A228&amp;B$5,'[1]NBA-Data-1980-2019'!$B$1:$B$16305&amp;'[1]NBA-Data-1980-2019'!$A$1:$A$16305,'[1]NBA-Data-1980-2019'!$D$1:$D$16305,"",0)</f>
        <v/>
      </c>
      <c r="C228" s="2" t="str" cm="1">
        <f t="array" ref="C228">_xlfn.XLOOKUP($A228&amp;C$5,'[1]NBA-Data-1980-2019'!$B$1:$B$16305&amp;'[1]NBA-Data-1980-2019'!$A$1:$A$16305,'[1]NBA-Data-1980-2019'!$D$1:$D$16305,"",0)</f>
        <v/>
      </c>
      <c r="D228" s="2" t="str" cm="1">
        <f t="array" ref="D228">_xlfn.XLOOKUP($A228&amp;D$5,'[1]NBA-Data-1980-2019'!$B$1:$B$16305&amp;'[1]NBA-Data-1980-2019'!$A$1:$A$16305,'[1]NBA-Data-1980-2019'!$D$1:$D$16305,"",0)</f>
        <v/>
      </c>
      <c r="E228" s="2" t="str" cm="1">
        <f t="array" ref="E228">_xlfn.XLOOKUP($A228&amp;E$5,'[1]NBA-Data-1980-2019'!$B$1:$B$16305&amp;'[1]NBA-Data-1980-2019'!$A$1:$A$16305,'[1]NBA-Data-1980-2019'!$D$1:$D$16305,"",0)</f>
        <v/>
      </c>
      <c r="F228" s="2" t="str" cm="1">
        <f t="array" ref="F228">_xlfn.XLOOKUP($A228&amp;F$5,'[1]NBA-Data-1980-2019'!$B$1:$B$16305&amp;'[1]NBA-Data-1980-2019'!$A$1:$A$16305,'[1]NBA-Data-1980-2019'!$D$1:$D$16305,"",0)</f>
        <v/>
      </c>
      <c r="G228" s="2" t="str" cm="1">
        <f t="array" ref="G228">_xlfn.XLOOKUP($A228&amp;G$5,'[1]NBA-Data-1980-2019'!$B$1:$B$16305&amp;'[1]NBA-Data-1980-2019'!$A$1:$A$16305,'[1]NBA-Data-1980-2019'!$D$1:$D$16305,"",0)</f>
        <v/>
      </c>
      <c r="H228" s="2" t="str" cm="1">
        <f t="array" ref="H228">_xlfn.XLOOKUP($A228&amp;H$5,'[1]NBA-Data-1980-2019'!$B$1:$B$16305&amp;'[1]NBA-Data-1980-2019'!$A$1:$A$16305,'[1]NBA-Data-1980-2019'!$D$1:$D$16305,"",0)</f>
        <v/>
      </c>
      <c r="I228" s="2" t="str" cm="1">
        <f t="array" ref="I228">_xlfn.XLOOKUP($A228&amp;I$5,'[1]NBA-Data-1980-2019'!$B$1:$B$16305&amp;'[1]NBA-Data-1980-2019'!$A$1:$A$16305,'[1]NBA-Data-1980-2019'!$D$1:$D$16305,"",0)</f>
        <v/>
      </c>
      <c r="J228" s="2" t="str" cm="1">
        <f t="array" ref="J228">_xlfn.XLOOKUP($A228&amp;J$5,'[1]NBA-Data-1980-2019'!$B$1:$B$16305&amp;'[1]NBA-Data-1980-2019'!$A$1:$A$16305,'[1]NBA-Data-1980-2019'!$D$1:$D$16305,"",0)</f>
        <v/>
      </c>
      <c r="K228" s="2" t="str" cm="1">
        <f t="array" ref="K228">_xlfn.XLOOKUP($A228&amp;K$5,'[1]NBA-Data-1980-2019'!$B$1:$B$16305&amp;'[1]NBA-Data-1980-2019'!$A$1:$A$16305,'[1]NBA-Data-1980-2019'!$D$1:$D$16305,"",0)</f>
        <v/>
      </c>
      <c r="L228" s="2" t="str" cm="1">
        <f t="array" ref="L228">_xlfn.XLOOKUP($A228&amp;L$5,'[1]NBA-Data-1980-2019'!$B$1:$B$16305&amp;'[1]NBA-Data-1980-2019'!$A$1:$A$16305,'[1]NBA-Data-1980-2019'!$D$1:$D$16305,"",0)</f>
        <v/>
      </c>
      <c r="M228" s="2" t="str" cm="1">
        <f t="array" ref="M228">_xlfn.XLOOKUP($A228&amp;M$5,'[1]NBA-Data-1980-2019'!$B$1:$B$16305&amp;'[1]NBA-Data-1980-2019'!$A$1:$A$16305,'[1]NBA-Data-1980-2019'!$D$1:$D$16305,"",0)</f>
        <v/>
      </c>
      <c r="N228" s="2" t="str" cm="1">
        <f t="array" ref="N228">_xlfn.XLOOKUP($A228&amp;N$5,'[1]NBA-Data-1980-2019'!$B$1:$B$16305&amp;'[1]NBA-Data-1980-2019'!$A$1:$A$16305,'[1]NBA-Data-1980-2019'!$D$1:$D$16305,"",0)</f>
        <v/>
      </c>
      <c r="O228" s="2" t="str" cm="1">
        <f t="array" ref="O228">_xlfn.XLOOKUP($A228&amp;O$5,'[1]NBA-Data-1980-2019'!$B$1:$B$16305&amp;'[1]NBA-Data-1980-2019'!$A$1:$A$16305,'[1]NBA-Data-1980-2019'!$D$1:$D$16305,"",0)</f>
        <v>LAL</v>
      </c>
      <c r="P228" s="2" t="str" cm="1">
        <f t="array" ref="P228">_xlfn.XLOOKUP($A228&amp;P$5,'[1]NBA-Data-1980-2019'!$B$1:$B$16305&amp;'[1]NBA-Data-1980-2019'!$A$1:$A$16305,'[1]NBA-Data-1980-2019'!$D$1:$D$16305,"",0)</f>
        <v>LAL</v>
      </c>
      <c r="Q228" s="2" t="str" cm="1">
        <f t="array" ref="Q228">_xlfn.XLOOKUP($A228&amp;Q$5,'[1]NBA-Data-1980-2019'!$B$1:$B$16305&amp;'[1]NBA-Data-1980-2019'!$A$1:$A$16305,'[1]NBA-Data-1980-2019'!$D$1:$D$16305,"",0)</f>
        <v>LAL</v>
      </c>
      <c r="R228" s="2" t="str" cm="1">
        <f t="array" ref="R228">_xlfn.XLOOKUP($A228&amp;R$5,'[1]NBA-Data-1980-2019'!$B$1:$B$16305&amp;'[1]NBA-Data-1980-2019'!$A$1:$A$16305,'[1]NBA-Data-1980-2019'!$D$1:$D$16305,"",0)</f>
        <v>LAL</v>
      </c>
      <c r="S228" s="2" t="str" cm="1">
        <f t="array" ref="S228">_xlfn.XLOOKUP($A228&amp;S$5,'[1]NBA-Data-1980-2019'!$B$1:$B$16305&amp;'[1]NBA-Data-1980-2019'!$A$1:$A$16305,'[1]NBA-Data-1980-2019'!$D$1:$D$16305,"",0)</f>
        <v>LAL</v>
      </c>
      <c r="T228" s="2" t="str" cm="1">
        <f t="array" ref="T228">_xlfn.XLOOKUP($A228&amp;T$5,'[1]NBA-Data-1980-2019'!$B$1:$B$16305&amp;'[1]NBA-Data-1980-2019'!$A$1:$A$16305,'[1]NBA-Data-1980-2019'!$D$1:$D$16305,"",0)</f>
        <v>LAL</v>
      </c>
      <c r="U228" s="2" t="str" cm="1">
        <f t="array" ref="U228">_xlfn.XLOOKUP($A228&amp;U$5,'[1]NBA-Data-1980-2019'!$B$1:$B$16305&amp;'[1]NBA-Data-1980-2019'!$A$1:$A$16305,'[1]NBA-Data-1980-2019'!$D$1:$D$16305,"",0)</f>
        <v>LAL</v>
      </c>
      <c r="V228" s="2" t="str" cm="1">
        <f t="array" ref="V228">_xlfn.XLOOKUP($A228&amp;V$5,'[1]NBA-Data-1980-2019'!$B$1:$B$16305&amp;'[1]NBA-Data-1980-2019'!$A$1:$A$16305,'[1]NBA-Data-1980-2019'!$D$1:$D$16305,"",0)</f>
        <v>LAL</v>
      </c>
      <c r="W228" s="2" t="str" cm="1">
        <f t="array" ref="W228">_xlfn.XLOOKUP($A228&amp;W$5,'[1]NBA-Data-1980-2019'!$B$1:$B$16305&amp;'[1]NBA-Data-1980-2019'!$A$1:$A$16305,'[1]NBA-Data-1980-2019'!$D$1:$D$16305,"",0)</f>
        <v>TOT</v>
      </c>
      <c r="X228" s="2" t="str" cm="1">
        <f t="array" ref="X228">_xlfn.XLOOKUP($A228&amp;X$5,'[1]NBA-Data-1980-2019'!$B$1:$B$16305&amp;'[1]NBA-Data-1980-2019'!$A$1:$A$16305,'[1]NBA-Data-1980-2019'!$D$1:$D$16305,"",0)</f>
        <v>CLE</v>
      </c>
      <c r="Y228" s="2" t="str" cm="1">
        <f t="array" ref="Y228">_xlfn.XLOOKUP($A228&amp;Y$5,'[1]NBA-Data-1980-2019'!$B$1:$B$16305&amp;'[1]NBA-Data-1980-2019'!$A$1:$A$16305,'[1]NBA-Data-1980-2019'!$D$1:$D$16305,"",0)</f>
        <v/>
      </c>
      <c r="Z228" s="2" t="str" cm="1">
        <f t="array" ref="Z228">_xlfn.XLOOKUP($A228&amp;Z$5,'[1]NBA-Data-1980-2019'!$B$1:$B$16305&amp;'[1]NBA-Data-1980-2019'!$A$1:$A$16305,'[1]NBA-Data-1980-2019'!$D$1:$D$16305,"",0)</f>
        <v/>
      </c>
      <c r="AA228" s="2" t="str" cm="1">
        <f t="array" ref="AA228">_xlfn.XLOOKUP($A228&amp;AA$5,'[1]NBA-Data-1980-2019'!$B$1:$B$16305&amp;'[1]NBA-Data-1980-2019'!$A$1:$A$16305,'[1]NBA-Data-1980-2019'!$D$1:$D$16305,"",0)</f>
        <v/>
      </c>
      <c r="AB228" s="2" t="str" cm="1">
        <f t="array" ref="AB228">_xlfn.XLOOKUP($A228&amp;AB$5,'[1]NBA-Data-1980-2019'!$B$1:$B$16305&amp;'[1]NBA-Data-1980-2019'!$A$1:$A$16305,'[1]NBA-Data-1980-2019'!$D$1:$D$16305,"",0)</f>
        <v/>
      </c>
      <c r="AC228" s="2" t="str" cm="1">
        <f t="array" ref="AC228">_xlfn.XLOOKUP($A228&amp;AC$5,'[1]NBA-Data-1980-2019'!$B$1:$B$16305&amp;'[1]NBA-Data-1980-2019'!$A$1:$A$16305,'[1]NBA-Data-1980-2019'!$D$1:$D$16305,"",0)</f>
        <v/>
      </c>
      <c r="AD228" s="2" t="str" cm="1">
        <f t="array" ref="AD228">_xlfn.XLOOKUP($A228&amp;AD$5,'[1]NBA-Data-1980-2019'!$B$1:$B$16305&amp;'[1]NBA-Data-1980-2019'!$A$1:$A$16305,'[1]NBA-Data-1980-2019'!$D$1:$D$16305,"",0)</f>
        <v/>
      </c>
      <c r="AE228" s="2" t="str" cm="1">
        <f t="array" ref="AE228">_xlfn.XLOOKUP($A228&amp;AE$5,'[1]NBA-Data-1980-2019'!$B$1:$B$16305&amp;'[1]NBA-Data-1980-2019'!$A$1:$A$16305,'[1]NBA-Data-1980-2019'!$D$1:$D$16305,"",0)</f>
        <v/>
      </c>
      <c r="AF228" s="2" t="str" cm="1">
        <f t="array" ref="AF228">_xlfn.XLOOKUP($A228&amp;AF$5,'[1]NBA-Data-1980-2019'!$B$1:$B$16305&amp;'[1]NBA-Data-1980-2019'!$A$1:$A$16305,'[1]NBA-Data-1980-2019'!$D$1:$D$16305,"",0)</f>
        <v/>
      </c>
      <c r="AG228" s="2" t="str" cm="1">
        <f t="array" ref="AG228">_xlfn.XLOOKUP($A228&amp;AG$5,'[1]NBA-Data-1980-2019'!$B$1:$B$16305&amp;'[1]NBA-Data-1980-2019'!$A$1:$A$16305,'[1]NBA-Data-1980-2019'!$D$1:$D$16305,"",0)</f>
        <v/>
      </c>
      <c r="AH228" s="2" t="str" cm="1">
        <f t="array" ref="AH228">_xlfn.XLOOKUP($A228&amp;AH$5,'[1]NBA-Data-1980-2019'!$B$1:$B$16305&amp;'[1]NBA-Data-1980-2019'!$A$1:$A$16305,'[1]NBA-Data-1980-2019'!$H$1:$H$16305,"",0)</f>
        <v/>
      </c>
      <c r="AI228" s="2" t="str" cm="1">
        <f t="array" ref="AI228">_xlfn.XLOOKUP($A228&amp;AI$5,'[1]NBA-Data-1980-2019'!$B$1:$B$16305&amp;'[1]NBA-Data-1980-2019'!$A$1:$A$16305,'[1]NBA-Data-1980-2019'!$H$1:$H$16305,"",0)</f>
        <v/>
      </c>
      <c r="AJ228" s="2" t="str" cm="1">
        <f t="array" ref="AJ228">_xlfn.XLOOKUP($A228&amp;AJ$5,'[1]NBA-Data-1980-2019'!$B$1:$B$16305&amp;'[1]NBA-Data-1980-2019'!$A$1:$A$16305,'[1]NBA-Data-1980-2019'!$H$1:$H$16305,"",0)</f>
        <v/>
      </c>
      <c r="AK228" s="2" t="str" cm="1">
        <f t="array" ref="AK228">_xlfn.XLOOKUP($A228&amp;AK$5,'[1]NBA-Data-1980-2019'!$B$1:$B$16305&amp;'[1]NBA-Data-1980-2019'!$A$1:$A$16305,'[1]NBA-Data-1980-2019'!$H$1:$H$16305,"",0)</f>
        <v/>
      </c>
      <c r="AL228" s="2" t="str" cm="1">
        <f t="array" ref="AL228">_xlfn.XLOOKUP($A228&amp;AL$5,'[1]NBA-Data-1980-2019'!$B$1:$B$16305&amp;'[1]NBA-Data-1980-2019'!$A$1:$A$16305,'[1]NBA-Data-1980-2019'!$H$1:$H$16305,"",0)</f>
        <v/>
      </c>
      <c r="AM228" s="2" t="str" cm="1">
        <f t="array" ref="AM228">_xlfn.XLOOKUP($A228&amp;AM$5,'[1]NBA-Data-1980-2019'!$B$1:$B$16305&amp;'[1]NBA-Data-1980-2019'!$A$1:$A$16305,'[1]NBA-Data-1980-2019'!$H$1:$H$16305,"",0)</f>
        <v/>
      </c>
      <c r="AN228" s="2" t="str" cm="1">
        <f t="array" ref="AN228">_xlfn.XLOOKUP($A228&amp;AN$5,'[1]NBA-Data-1980-2019'!$B$1:$B$16305&amp;'[1]NBA-Data-1980-2019'!$A$1:$A$16305,'[1]NBA-Data-1980-2019'!$H$1:$H$16305,"",0)</f>
        <v/>
      </c>
      <c r="AO228" s="2" t="str" cm="1">
        <f t="array" ref="AO228">_xlfn.XLOOKUP($A228&amp;AO$5,'[1]NBA-Data-1980-2019'!$B$1:$B$16305&amp;'[1]NBA-Data-1980-2019'!$A$1:$A$16305,'[1]NBA-Data-1980-2019'!$H$1:$H$16305,"",0)</f>
        <v/>
      </c>
      <c r="AP228" s="2" t="str" cm="1">
        <f t="array" ref="AP228">_xlfn.XLOOKUP($A228&amp;AP$5,'[1]NBA-Data-1980-2019'!$B$1:$B$16305&amp;'[1]NBA-Data-1980-2019'!$A$1:$A$16305,'[1]NBA-Data-1980-2019'!$H$1:$H$16305,"",0)</f>
        <v/>
      </c>
      <c r="AQ228" s="2" t="str" cm="1">
        <f t="array" ref="AQ228">_xlfn.XLOOKUP($A228&amp;AQ$5,'[1]NBA-Data-1980-2019'!$B$1:$B$16305&amp;'[1]NBA-Data-1980-2019'!$A$1:$A$16305,'[1]NBA-Data-1980-2019'!$H$1:$H$16305,"",0)</f>
        <v/>
      </c>
      <c r="AR228" s="2" t="str" cm="1">
        <f t="array" ref="AR228">_xlfn.XLOOKUP($A228&amp;AR$5,'[1]NBA-Data-1980-2019'!$B$1:$B$16305&amp;'[1]NBA-Data-1980-2019'!$A$1:$A$16305,'[1]NBA-Data-1980-2019'!$H$1:$H$16305,"",0)</f>
        <v/>
      </c>
      <c r="AS228" s="2" t="str" cm="1">
        <f t="array" ref="AS228">_xlfn.XLOOKUP($A228&amp;AS$5,'[1]NBA-Data-1980-2019'!$B$1:$B$16305&amp;'[1]NBA-Data-1980-2019'!$A$1:$A$16305,'[1]NBA-Data-1980-2019'!$H$1:$H$16305,"",0)</f>
        <v/>
      </c>
      <c r="AT228" s="2" t="str" cm="1">
        <f t="array" ref="AT228">_xlfn.XLOOKUP($A228&amp;AT$5,'[1]NBA-Data-1980-2019'!$B$1:$B$16305&amp;'[1]NBA-Data-1980-2019'!$A$1:$A$16305,'[1]NBA-Data-1980-2019'!$H$1:$H$16305,"",0)</f>
        <v/>
      </c>
      <c r="AU228" s="2" cm="1">
        <f t="array" ref="AU228">_xlfn.XLOOKUP($A228&amp;AU$5,'[1]NBA-Data-1980-2019'!$B$1:$B$16305&amp;'[1]NBA-Data-1980-2019'!$A$1:$A$16305,'[1]NBA-Data-1980-2019'!$H$1:$H$16305,"",0)</f>
        <v>727.19999999999993</v>
      </c>
      <c r="AV228" s="2" cm="1">
        <f t="array" ref="AV228">_xlfn.XLOOKUP($A228&amp;AV$5,'[1]NBA-Data-1980-2019'!$B$1:$B$16305&amp;'[1]NBA-Data-1980-2019'!$A$1:$A$16305,'[1]NBA-Data-1980-2019'!$H$1:$H$16305,"",0)</f>
        <v>768.6</v>
      </c>
      <c r="AW228" s="2" cm="1">
        <f t="array" ref="AW228">_xlfn.XLOOKUP($A228&amp;AW$5,'[1]NBA-Data-1980-2019'!$B$1:$B$16305&amp;'[1]NBA-Data-1980-2019'!$A$1:$A$16305,'[1]NBA-Data-1980-2019'!$H$1:$H$16305,"",0)</f>
        <v>1331.7</v>
      </c>
      <c r="AX228" s="2" cm="1">
        <f t="array" ref="AX228">_xlfn.XLOOKUP($A228&amp;AX$5,'[1]NBA-Data-1980-2019'!$B$1:$B$16305&amp;'[1]NBA-Data-1980-2019'!$A$1:$A$16305,'[1]NBA-Data-1980-2019'!$H$1:$H$16305,"",0)</f>
        <v>1980</v>
      </c>
      <c r="AY228" s="2" cm="1">
        <f t="array" ref="AY228">_xlfn.XLOOKUP($A228&amp;AY$5,'[1]NBA-Data-1980-2019'!$B$1:$B$16305&amp;'[1]NBA-Data-1980-2019'!$A$1:$A$16305,'[1]NBA-Data-1980-2019'!$H$1:$H$16305,"",0)</f>
        <v>1731.6</v>
      </c>
      <c r="AZ228" s="2" cm="1">
        <f t="array" ref="AZ228">_xlfn.XLOOKUP($A228&amp;AZ$5,'[1]NBA-Data-1980-2019'!$B$1:$B$16305&amp;'[1]NBA-Data-1980-2019'!$A$1:$A$16305,'[1]NBA-Data-1980-2019'!$H$1:$H$16305,"",0)</f>
        <v>1163.5</v>
      </c>
      <c r="BA228" s="2" cm="1">
        <f t="array" ref="BA228">_xlfn.XLOOKUP($A228&amp;BA$5,'[1]NBA-Data-1980-2019'!$B$1:$B$16305&amp;'[1]NBA-Data-1980-2019'!$A$1:$A$16305,'[1]NBA-Data-1980-2019'!$H$1:$H$16305,"",0)</f>
        <v>272.60000000000002</v>
      </c>
      <c r="BB228" s="2" cm="1">
        <f t="array" ref="BB228">_xlfn.XLOOKUP($A228&amp;BB$5,'[1]NBA-Data-1980-2019'!$B$1:$B$16305&amp;'[1]NBA-Data-1980-2019'!$A$1:$A$16305,'[1]NBA-Data-1980-2019'!$H$1:$H$16305,"",0)</f>
        <v>486</v>
      </c>
      <c r="BC228" s="2" cm="1">
        <f t="array" ref="BC228">_xlfn.XLOOKUP($A228&amp;BC$5,'[1]NBA-Data-1980-2019'!$B$1:$B$16305&amp;'[1]NBA-Data-1980-2019'!$A$1:$A$16305,'[1]NBA-Data-1980-2019'!$H$1:$H$16305,"",0)</f>
        <v>363</v>
      </c>
      <c r="BD228" s="2" cm="1">
        <f t="array" ref="BD228">_xlfn.XLOOKUP($A228&amp;BD$5,'[1]NBA-Data-1980-2019'!$B$1:$B$16305&amp;'[1]NBA-Data-1980-2019'!$A$1:$A$16305,'[1]NBA-Data-1980-2019'!$H$1:$H$16305,"",0)</f>
        <v>855.00000000000011</v>
      </c>
      <c r="BE228" s="2" t="str" cm="1">
        <f t="array" ref="BE228">_xlfn.XLOOKUP($A228&amp;BE$5,'[1]NBA-Data-1980-2019'!$B$1:$B$16305&amp;'[1]NBA-Data-1980-2019'!$A$1:$A$16305,'[1]NBA-Data-1980-2019'!$H$1:$H$16305,"",0)</f>
        <v/>
      </c>
      <c r="BF228" s="2" t="str" cm="1">
        <f t="array" ref="BF228">_xlfn.XLOOKUP($A228&amp;BF$5,'[1]NBA-Data-1980-2019'!$B$1:$B$16305&amp;'[1]NBA-Data-1980-2019'!$A$1:$A$16305,'[1]NBA-Data-1980-2019'!$H$1:$H$16305,"",0)</f>
        <v/>
      </c>
      <c r="BG228" s="2" t="str" cm="1">
        <f t="array" ref="BG228">_xlfn.XLOOKUP($A228&amp;BG$5,'[1]NBA-Data-1980-2019'!$B$1:$B$16305&amp;'[1]NBA-Data-1980-2019'!$A$1:$A$16305,'[1]NBA-Data-1980-2019'!$H$1:$H$16305,"",0)</f>
        <v/>
      </c>
      <c r="BH228" s="2" t="str" cm="1">
        <f t="array" ref="BH228">_xlfn.XLOOKUP($A228&amp;BH$5,'[1]NBA-Data-1980-2019'!$B$1:$B$16305&amp;'[1]NBA-Data-1980-2019'!$A$1:$A$16305,'[1]NBA-Data-1980-2019'!$H$1:$H$16305,"",0)</f>
        <v/>
      </c>
      <c r="BI228" s="2" t="str" cm="1">
        <f t="array" ref="BI228">_xlfn.XLOOKUP($A228&amp;BI$5,'[1]NBA-Data-1980-2019'!$B$1:$B$16305&amp;'[1]NBA-Data-1980-2019'!$A$1:$A$16305,'[1]NBA-Data-1980-2019'!$H$1:$H$16305,"",0)</f>
        <v/>
      </c>
      <c r="BJ228" s="2" t="str" cm="1">
        <f t="array" ref="BJ228">_xlfn.XLOOKUP($A228&amp;BJ$5,'[1]NBA-Data-1980-2019'!$B$1:$B$16305&amp;'[1]NBA-Data-1980-2019'!$A$1:$A$16305,'[1]NBA-Data-1980-2019'!$H$1:$H$16305,"",0)</f>
        <v/>
      </c>
      <c r="BK228" s="2" t="str" cm="1">
        <f t="array" ref="BK228">_xlfn.XLOOKUP($A228&amp;BK$5,'[1]NBA-Data-1980-2019'!$B$1:$B$16305&amp;'[1]NBA-Data-1980-2019'!$A$1:$A$16305,'[1]NBA-Data-1980-2019'!$H$1:$H$16305,"",0)</f>
        <v/>
      </c>
      <c r="BL228" s="2" t="str" cm="1">
        <f t="array" ref="BL228">_xlfn.XLOOKUP($A228&amp;BL$5,'[1]NBA-Data-1980-2019'!$B$1:$B$16305&amp;'[1]NBA-Data-1980-2019'!$A$1:$A$16305,'[1]NBA-Data-1980-2019'!$H$1:$H$16305,"",0)</f>
        <v/>
      </c>
      <c r="BM228" s="2" t="str" cm="1">
        <f t="array" ref="BM228">_xlfn.XLOOKUP($A228&amp;BM$5,'[1]NBA-Data-1980-2019'!$B$1:$B$16305&amp;'[1]NBA-Data-1980-2019'!$A$1:$A$16305,'[1]NBA-Data-1980-2019'!$H$1:$H$16305,"",0)</f>
        <v/>
      </c>
      <c r="BN228" s="2" t="str" cm="1">
        <f t="array" ref="BN228">_xlfn.XLOOKUP($A228&amp;BN$5,'[1]NBA-Data-1980-2019'!$B$1:$B$16305&amp;'[1]NBA-Data-1980-2019'!$A$1:$A$16305,'[1]NBA-Data-1980-2019'!$F$1:$F$16305,"",0)</f>
        <v/>
      </c>
      <c r="BO228" s="2" t="str" cm="1">
        <f t="array" ref="BO228">_xlfn.XLOOKUP($A228&amp;BO$5,'[1]NBA-Data-1980-2019'!$B$1:$B$16305&amp;'[1]NBA-Data-1980-2019'!$A$1:$A$16305,'[1]NBA-Data-1980-2019'!$F$1:$F$16305,"",0)</f>
        <v/>
      </c>
      <c r="BP228" s="2" t="str" cm="1">
        <f t="array" ref="BP228">_xlfn.XLOOKUP($A228&amp;BP$5,'[1]NBA-Data-1980-2019'!$B$1:$B$16305&amp;'[1]NBA-Data-1980-2019'!$A$1:$A$16305,'[1]NBA-Data-1980-2019'!$F$1:$F$16305,"",0)</f>
        <v/>
      </c>
      <c r="BQ228" s="2" t="str" cm="1">
        <f t="array" ref="BQ228">_xlfn.XLOOKUP($A228&amp;BQ$5,'[1]NBA-Data-1980-2019'!$B$1:$B$16305&amp;'[1]NBA-Data-1980-2019'!$A$1:$A$16305,'[1]NBA-Data-1980-2019'!$F$1:$F$16305,"",0)</f>
        <v/>
      </c>
      <c r="BR228" s="2" t="str" cm="1">
        <f t="array" ref="BR228">_xlfn.XLOOKUP($A228&amp;BR$5,'[1]NBA-Data-1980-2019'!$B$1:$B$16305&amp;'[1]NBA-Data-1980-2019'!$A$1:$A$16305,'[1]NBA-Data-1980-2019'!$F$1:$F$16305,"",0)</f>
        <v/>
      </c>
      <c r="BS228" s="2" t="str" cm="1">
        <f t="array" ref="BS228">_xlfn.XLOOKUP($A228&amp;BS$5,'[1]NBA-Data-1980-2019'!$B$1:$B$16305&amp;'[1]NBA-Data-1980-2019'!$A$1:$A$16305,'[1]NBA-Data-1980-2019'!$F$1:$F$16305,"",0)</f>
        <v/>
      </c>
      <c r="BT228" s="2" t="str" cm="1">
        <f t="array" ref="BT228">_xlfn.XLOOKUP($A228&amp;BT$5,'[1]NBA-Data-1980-2019'!$B$1:$B$16305&amp;'[1]NBA-Data-1980-2019'!$A$1:$A$16305,'[1]NBA-Data-1980-2019'!$F$1:$F$16305,"",0)</f>
        <v/>
      </c>
      <c r="BU228" s="2" t="str" cm="1">
        <f t="array" ref="BU228">_xlfn.XLOOKUP($A228&amp;BU$5,'[1]NBA-Data-1980-2019'!$B$1:$B$16305&amp;'[1]NBA-Data-1980-2019'!$A$1:$A$16305,'[1]NBA-Data-1980-2019'!$F$1:$F$16305,"",0)</f>
        <v/>
      </c>
      <c r="BV228" s="2" t="str" cm="1">
        <f t="array" ref="BV228">_xlfn.XLOOKUP($A228&amp;BV$5,'[1]NBA-Data-1980-2019'!$B$1:$B$16305&amp;'[1]NBA-Data-1980-2019'!$A$1:$A$16305,'[1]NBA-Data-1980-2019'!$F$1:$F$16305,"",0)</f>
        <v/>
      </c>
      <c r="BW228" s="2" t="str" cm="1">
        <f t="array" ref="BW228">_xlfn.XLOOKUP($A228&amp;BW$5,'[1]NBA-Data-1980-2019'!$B$1:$B$16305&amp;'[1]NBA-Data-1980-2019'!$A$1:$A$16305,'[1]NBA-Data-1980-2019'!$F$1:$F$16305,"",0)</f>
        <v/>
      </c>
      <c r="BX228" s="2" t="str" cm="1">
        <f t="array" ref="BX228">_xlfn.XLOOKUP($A228&amp;BX$5,'[1]NBA-Data-1980-2019'!$B$1:$B$16305&amp;'[1]NBA-Data-1980-2019'!$A$1:$A$16305,'[1]NBA-Data-1980-2019'!$F$1:$F$16305,"",0)</f>
        <v/>
      </c>
      <c r="BY228" s="2" t="str" cm="1">
        <f t="array" ref="BY228">_xlfn.XLOOKUP($A228&amp;BY$5,'[1]NBA-Data-1980-2019'!$B$1:$B$16305&amp;'[1]NBA-Data-1980-2019'!$A$1:$A$16305,'[1]NBA-Data-1980-2019'!$F$1:$F$16305,"",0)</f>
        <v/>
      </c>
      <c r="BZ228" s="2" t="str" cm="1">
        <f t="array" ref="BZ228">_xlfn.XLOOKUP($A228&amp;BZ$5,'[1]NBA-Data-1980-2019'!$B$1:$B$16305&amp;'[1]NBA-Data-1980-2019'!$A$1:$A$16305,'[1]NBA-Data-1980-2019'!$F$1:$F$16305,"",0)</f>
        <v/>
      </c>
      <c r="CA228" s="2" cm="1">
        <f t="array" ref="CA228">_xlfn.XLOOKUP($A228&amp;CA$5,'[1]NBA-Data-1980-2019'!$B$1:$B$16305&amp;'[1]NBA-Data-1980-2019'!$A$1:$A$16305,'[1]NBA-Data-1980-2019'!$F$1:$F$16305,"",0)</f>
        <v>12.7</v>
      </c>
      <c r="CB228" s="2" cm="1">
        <f t="array" ref="CB228">_xlfn.XLOOKUP($A228&amp;CB$5,'[1]NBA-Data-1980-2019'!$B$1:$B$16305&amp;'[1]NBA-Data-1980-2019'!$A$1:$A$16305,'[1]NBA-Data-1980-2019'!$F$1:$F$16305,"",0)</f>
        <v>11.4</v>
      </c>
      <c r="CC228" s="2" cm="1">
        <f t="array" ref="CC228">_xlfn.XLOOKUP($A228&amp;CC$5,'[1]NBA-Data-1980-2019'!$B$1:$B$16305&amp;'[1]NBA-Data-1980-2019'!$A$1:$A$16305,'[1]NBA-Data-1980-2019'!$F$1:$F$16305,"",0)</f>
        <v>11.6</v>
      </c>
      <c r="CD228" s="2" cm="1">
        <f t="array" ref="CD228">_xlfn.XLOOKUP($A228&amp;CD$5,'[1]NBA-Data-1980-2019'!$B$1:$B$16305&amp;'[1]NBA-Data-1980-2019'!$A$1:$A$16305,'[1]NBA-Data-1980-2019'!$F$1:$F$16305,"",0)</f>
        <v>14.7</v>
      </c>
      <c r="CE228" s="2" cm="1">
        <f t="array" ref="CE228">_xlfn.XLOOKUP($A228&amp;CE$5,'[1]NBA-Data-1980-2019'!$B$1:$B$16305&amp;'[1]NBA-Data-1980-2019'!$A$1:$A$16305,'[1]NBA-Data-1980-2019'!$F$1:$F$16305,"",0)</f>
        <v>12.3</v>
      </c>
      <c r="CF228" s="2" cm="1">
        <f t="array" ref="CF228">_xlfn.XLOOKUP($A228&amp;CF$5,'[1]NBA-Data-1980-2019'!$B$1:$B$16305&amp;'[1]NBA-Data-1980-2019'!$A$1:$A$16305,'[1]NBA-Data-1980-2019'!$F$1:$F$16305,"",0)</f>
        <v>11.3</v>
      </c>
      <c r="CG228" s="2" cm="1">
        <f t="array" ref="CG228">_xlfn.XLOOKUP($A228&amp;CG$5,'[1]NBA-Data-1980-2019'!$B$1:$B$16305&amp;'[1]NBA-Data-1980-2019'!$A$1:$A$16305,'[1]NBA-Data-1980-2019'!$F$1:$F$16305,"",0)</f>
        <v>9.6999999999999993</v>
      </c>
      <c r="CH228" s="2" cm="1">
        <f t="array" ref="CH228">_xlfn.XLOOKUP($A228&amp;CH$5,'[1]NBA-Data-1980-2019'!$B$1:$B$16305&amp;'[1]NBA-Data-1980-2019'!$A$1:$A$16305,'[1]NBA-Data-1980-2019'!$F$1:$F$16305,"",0)</f>
        <v>5.0999999999999996</v>
      </c>
      <c r="CI228" s="2" cm="1">
        <f t="array" ref="CI228">_xlfn.XLOOKUP($A228&amp;CI$5,'[1]NBA-Data-1980-2019'!$B$1:$B$16305&amp;'[1]NBA-Data-1980-2019'!$A$1:$A$16305,'[1]NBA-Data-1980-2019'!$F$1:$F$16305,"",0)</f>
        <v>3.4</v>
      </c>
      <c r="CJ228" s="2" cm="1">
        <f t="array" ref="CJ228">_xlfn.XLOOKUP($A228&amp;CJ$5,'[1]NBA-Data-1980-2019'!$B$1:$B$16305&amp;'[1]NBA-Data-1980-2019'!$A$1:$A$16305,'[1]NBA-Data-1980-2019'!$F$1:$F$16305,"",0)</f>
        <v>11.3</v>
      </c>
      <c r="CK228" s="2" t="str" cm="1">
        <f t="array" ref="CK228">_xlfn.XLOOKUP($A228&amp;CK$5,'[1]NBA-Data-1980-2019'!$B$1:$B$16305&amp;'[1]NBA-Data-1980-2019'!$A$1:$A$16305,'[1]NBA-Data-1980-2019'!$F$1:$F$16305,"",0)</f>
        <v/>
      </c>
      <c r="CL228" s="2" t="str" cm="1">
        <f t="array" ref="CL228">_xlfn.XLOOKUP($A228&amp;CL$5,'[1]NBA-Data-1980-2019'!$B$1:$B$16305&amp;'[1]NBA-Data-1980-2019'!$A$1:$A$16305,'[1]NBA-Data-1980-2019'!$F$1:$F$16305,"",0)</f>
        <v/>
      </c>
      <c r="CM228" s="2" t="str" cm="1">
        <f t="array" ref="CM228">_xlfn.XLOOKUP($A228&amp;CM$5,'[1]NBA-Data-1980-2019'!$B$1:$B$16305&amp;'[1]NBA-Data-1980-2019'!$A$1:$A$16305,'[1]NBA-Data-1980-2019'!$F$1:$F$16305,"",0)</f>
        <v/>
      </c>
      <c r="CN228" s="2" t="str" cm="1">
        <f t="array" ref="CN228">_xlfn.XLOOKUP($A228&amp;CN$5,'[1]NBA-Data-1980-2019'!$B$1:$B$16305&amp;'[1]NBA-Data-1980-2019'!$A$1:$A$16305,'[1]NBA-Data-1980-2019'!$F$1:$F$16305,"",0)</f>
        <v/>
      </c>
      <c r="CO228" s="2" t="str" cm="1">
        <f t="array" ref="CO228">_xlfn.XLOOKUP($A228&amp;CO$5,'[1]NBA-Data-1980-2019'!$B$1:$B$16305&amp;'[1]NBA-Data-1980-2019'!$A$1:$A$16305,'[1]NBA-Data-1980-2019'!$F$1:$F$16305,"",0)</f>
        <v/>
      </c>
      <c r="CP228" s="2" t="str" cm="1">
        <f t="array" ref="CP228">_xlfn.XLOOKUP($A228&amp;CP$5,'[1]NBA-Data-1980-2019'!$B$1:$B$16305&amp;'[1]NBA-Data-1980-2019'!$A$1:$A$16305,'[1]NBA-Data-1980-2019'!$F$1:$F$16305,"",0)</f>
        <v/>
      </c>
      <c r="CQ228" s="2" t="str" cm="1">
        <f t="array" ref="CQ228">_xlfn.XLOOKUP($A228&amp;CQ$5,'[1]NBA-Data-1980-2019'!$B$1:$B$16305&amp;'[1]NBA-Data-1980-2019'!$A$1:$A$16305,'[1]NBA-Data-1980-2019'!$F$1:$F$16305,"",0)</f>
        <v/>
      </c>
      <c r="CR228" s="2" t="str" cm="1">
        <f t="array" ref="CR228">_xlfn.XLOOKUP($A228&amp;CR$5,'[1]NBA-Data-1980-2019'!$B$1:$B$16305&amp;'[1]NBA-Data-1980-2019'!$A$1:$A$16305,'[1]NBA-Data-1980-2019'!$F$1:$F$16305,"",0)</f>
        <v/>
      </c>
      <c r="CS228" s="2" t="str" cm="1">
        <f t="array" ref="CS228">_xlfn.XLOOKUP($A228&amp;CS$5,'[1]NBA-Data-1980-2019'!$B$1:$B$16305&amp;'[1]NBA-Data-1980-2019'!$A$1:$A$16305,'[1]NBA-Data-1980-2019'!$F$1:$F$16305,"",0)</f>
        <v/>
      </c>
      <c r="CU228" s="2" t="str">
        <f>_xlfn.XLOOKUP($A228,TEAMS!$G$1:$G$839,TEAMS!$H$1:$H$839,"",0)</f>
        <v>SF</v>
      </c>
      <c r="CV228" s="2" t="str">
        <f>_xlfn.XLOOKUP($CU228,DASHBOARD!$B$22:$B$27,DASHBOARD!$C$22:$C$27,"",0)</f>
        <v>FORWARD</v>
      </c>
      <c r="CY228" s="63">
        <f>SUMIFS('[1]NBA-Data-1980-2019'!$G$1:$G$16305,'[1]NBA-Data-1980-2019'!$B$1:$B$16305,$A228,'[1]NBA-Data-1980-2019'!$A$1:$A$16305,CY$9)</f>
        <v>0</v>
      </c>
      <c r="CZ228" s="63">
        <f>SUMIFS('[1]NBA-Data-1980-2019'!$G$1:$G$16305,'[1]NBA-Data-1980-2019'!$B$1:$B$16305,$A228,'[1]NBA-Data-1980-2019'!$A$1:$A$16305,CZ$9)</f>
        <v>0</v>
      </c>
      <c r="DA228" s="63">
        <f>SUMIFS('[1]NBA-Data-1980-2019'!$G$1:$G$16305,'[1]NBA-Data-1980-2019'!$B$1:$B$16305,$A228,'[1]NBA-Data-1980-2019'!$A$1:$A$16305,DA$9)</f>
        <v>0</v>
      </c>
      <c r="DB228" s="63">
        <f>SUMIFS('[1]NBA-Data-1980-2019'!$G$1:$G$16305,'[1]NBA-Data-1980-2019'!$B$1:$B$16305,$A228,'[1]NBA-Data-1980-2019'!$A$1:$A$16305,DB$9)</f>
        <v>0</v>
      </c>
      <c r="DC228" s="63">
        <f>SUMIFS('[1]NBA-Data-1980-2019'!$G$1:$G$16305,'[1]NBA-Data-1980-2019'!$B$1:$B$16305,$A228,'[1]NBA-Data-1980-2019'!$A$1:$A$16305,DC$9)</f>
        <v>0</v>
      </c>
      <c r="DD228" s="63">
        <f>SUMIFS('[1]NBA-Data-1980-2019'!$G$1:$G$16305,'[1]NBA-Data-1980-2019'!$B$1:$B$16305,$A228,'[1]NBA-Data-1980-2019'!$A$1:$A$16305,DD$9)</f>
        <v>0</v>
      </c>
      <c r="DE228" s="63">
        <f>SUMIFS('[1]NBA-Data-1980-2019'!$G$1:$G$16305,'[1]NBA-Data-1980-2019'!$B$1:$B$16305,$A228,'[1]NBA-Data-1980-2019'!$A$1:$A$16305,DE$9)</f>
        <v>0</v>
      </c>
      <c r="DF228" s="63">
        <f>SUMIFS('[1]NBA-Data-1980-2019'!$G$1:$G$16305,'[1]NBA-Data-1980-2019'!$B$1:$B$16305,$A228,'[1]NBA-Data-1980-2019'!$A$1:$A$16305,DF$9)</f>
        <v>0</v>
      </c>
      <c r="DG228" s="63">
        <f>SUMIFS('[1]NBA-Data-1980-2019'!$G$1:$G$16305,'[1]NBA-Data-1980-2019'!$B$1:$B$16305,$A228,'[1]NBA-Data-1980-2019'!$A$1:$A$16305,DG$9)</f>
        <v>0</v>
      </c>
      <c r="DH228" s="63">
        <f>SUMIFS('[1]NBA-Data-1980-2019'!$G$1:$G$16305,'[1]NBA-Data-1980-2019'!$B$1:$B$16305,$A228,'[1]NBA-Data-1980-2019'!$A$1:$A$16305,DH$9)</f>
        <v>0</v>
      </c>
      <c r="DI228" s="63">
        <f>SUMIFS('[1]NBA-Data-1980-2019'!$G$1:$G$16305,'[1]NBA-Data-1980-2019'!$B$1:$B$16305,$A228,'[1]NBA-Data-1980-2019'!$A$1:$A$16305,DI$9)</f>
        <v>0</v>
      </c>
      <c r="DJ228" s="63">
        <f>SUMIFS('[1]NBA-Data-1980-2019'!$G$1:$G$16305,'[1]NBA-Data-1980-2019'!$B$1:$B$16305,$A228,'[1]NBA-Data-1980-2019'!$A$1:$A$16305,DJ$9)</f>
        <v>0</v>
      </c>
      <c r="DK228" s="63">
        <f>SUMIFS('[1]NBA-Data-1980-2019'!$G$1:$G$16305,'[1]NBA-Data-1980-2019'!$B$1:$B$16305,$A228,'[1]NBA-Data-1980-2019'!$A$1:$A$16305,DK$9)</f>
        <v>0</v>
      </c>
      <c r="DL228" s="63">
        <f>SUMIFS('[1]NBA-Data-1980-2019'!$G$1:$G$16305,'[1]NBA-Data-1980-2019'!$B$1:$B$16305,$A228,'[1]NBA-Data-1980-2019'!$A$1:$A$16305,DL$9)</f>
        <v>366931</v>
      </c>
      <c r="DM228" s="63">
        <f>SUMIFS('[1]NBA-Data-1980-2019'!$G$1:$G$16305,'[1]NBA-Data-1980-2019'!$B$1:$B$16305,$A228,'[1]NBA-Data-1980-2019'!$A$1:$A$16305,DM$9)</f>
        <v>620046</v>
      </c>
      <c r="DN228" s="63">
        <f>SUMIFS('[1]NBA-Data-1980-2019'!$G$1:$G$16305,'[1]NBA-Data-1980-2019'!$B$1:$B$16305,$A228,'[1]NBA-Data-1980-2019'!$A$1:$A$16305,DN$9)</f>
        <v>1250000</v>
      </c>
      <c r="DO228" s="63">
        <f>SUMIFS('[1]NBA-Data-1980-2019'!$G$1:$G$16305,'[1]NBA-Data-1980-2019'!$B$1:$B$16305,$A228,'[1]NBA-Data-1980-2019'!$A$1:$A$16305,DO$9)</f>
        <v>1375000</v>
      </c>
      <c r="DP228" s="63">
        <f>SUMIFS('[1]NBA-Data-1980-2019'!$G$1:$G$16305,'[1]NBA-Data-1980-2019'!$B$1:$B$16305,$A228,'[1]NBA-Data-1980-2019'!$A$1:$A$16305,DP$9)</f>
        <v>4000000</v>
      </c>
      <c r="DQ228" s="63">
        <f>SUMIFS('[1]NBA-Data-1980-2019'!$G$1:$G$16305,'[1]NBA-Data-1980-2019'!$B$1:$B$16305,$A228,'[1]NBA-Data-1980-2019'!$A$1:$A$16305,DQ$9)</f>
        <v>4420000</v>
      </c>
      <c r="DR228" s="63">
        <f>SUMIFS('[1]NBA-Data-1980-2019'!$G$1:$G$16305,'[1]NBA-Data-1980-2019'!$B$1:$B$16305,$A228,'[1]NBA-Data-1980-2019'!$A$1:$A$16305,DR$9)</f>
        <v>4840000</v>
      </c>
      <c r="DS228" s="63">
        <f>SUMIFS('[1]NBA-Data-1980-2019'!$G$1:$G$16305,'[1]NBA-Data-1980-2019'!$B$1:$B$16305,$A228,'[1]NBA-Data-1980-2019'!$A$1:$A$16305,DS$9)</f>
        <v>5260000</v>
      </c>
      <c r="DT228" s="63">
        <f>SUMIFS('[1]NBA-Data-1980-2019'!$G$1:$G$16305,'[1]NBA-Data-1980-2019'!$B$1:$B$16305,$A228,'[1]NBA-Data-1980-2019'!$A$1:$A$16305,DT$9)</f>
        <v>5680000</v>
      </c>
      <c r="DU228" s="63">
        <f>SUMIFS('[1]NBA-Data-1980-2019'!$G$1:$G$16305,'[1]NBA-Data-1980-2019'!$B$1:$B$16305,$A228,'[1]NBA-Data-1980-2019'!$A$1:$A$16305,DU$9)</f>
        <v>6091363</v>
      </c>
      <c r="DV228" s="63">
        <f>SUMIFS('[1]NBA-Data-1980-2019'!$G$1:$G$16305,'[1]NBA-Data-1980-2019'!$B$1:$B$16305,$A228,'[1]NBA-Data-1980-2019'!$A$1:$A$16305,DV$9)</f>
        <v>0</v>
      </c>
      <c r="DW228" s="63">
        <f>SUMIFS('[1]NBA-Data-1980-2019'!$G$1:$G$16305,'[1]NBA-Data-1980-2019'!$B$1:$B$16305,$A228,'[1]NBA-Data-1980-2019'!$A$1:$A$16305,DW$9)</f>
        <v>0</v>
      </c>
      <c r="DX228" s="63">
        <f>SUMIFS('[1]NBA-Data-1980-2019'!$G$1:$G$16305,'[1]NBA-Data-1980-2019'!$B$1:$B$16305,$A228,'[1]NBA-Data-1980-2019'!$A$1:$A$16305,DX$9)</f>
        <v>0</v>
      </c>
      <c r="DY228" s="63">
        <f>SUMIFS('[1]NBA-Data-1980-2019'!$G$1:$G$16305,'[1]NBA-Data-1980-2019'!$B$1:$B$16305,$A228,'[1]NBA-Data-1980-2019'!$A$1:$A$16305,DY$9)</f>
        <v>0</v>
      </c>
      <c r="DZ228" s="63">
        <f>SUMIFS('[1]NBA-Data-1980-2019'!$G$1:$G$16305,'[1]NBA-Data-1980-2019'!$B$1:$B$16305,$A228,'[1]NBA-Data-1980-2019'!$A$1:$A$16305,DZ$9)</f>
        <v>0</v>
      </c>
      <c r="EA228" s="63">
        <f>SUMIFS('[1]NBA-Data-1980-2019'!$G$1:$G$16305,'[1]NBA-Data-1980-2019'!$B$1:$B$16305,$A228,'[1]NBA-Data-1980-2019'!$A$1:$A$16305,EA$9)</f>
        <v>0</v>
      </c>
      <c r="EB228" s="63">
        <f>SUMIFS('[1]NBA-Data-1980-2019'!$G$1:$G$16305,'[1]NBA-Data-1980-2019'!$B$1:$B$16305,$A228,'[1]NBA-Data-1980-2019'!$A$1:$A$16305,EB$9)</f>
        <v>0</v>
      </c>
      <c r="EC228" s="63">
        <f>SUMIFS('[1]NBA-Data-1980-2019'!$G$1:$G$16305,'[1]NBA-Data-1980-2019'!$B$1:$B$16305,$A228,'[1]NBA-Data-1980-2019'!$A$1:$A$16305,EC$9)</f>
        <v>0</v>
      </c>
      <c r="ED228" s="63">
        <f>SUMIFS('[1]NBA-Data-1980-2019'!$G$1:$G$16305,'[1]NBA-Data-1980-2019'!$B$1:$B$16305,$A228,'[1]NBA-Data-1980-2019'!$A$1:$A$16305,ED$9)</f>
        <v>0</v>
      </c>
      <c r="EH228" s="2" t="s">
        <v>1482</v>
      </c>
    </row>
    <row r="229" spans="1:165" x14ac:dyDescent="0.2">
      <c r="A229" s="2" t="s">
        <v>712</v>
      </c>
      <c r="B229" s="2" t="str" cm="1">
        <f t="array" ref="B229">_xlfn.XLOOKUP($A229&amp;B$5,'[1]NBA-Data-1980-2019'!$B$1:$B$16305&amp;'[1]NBA-Data-1980-2019'!$A$1:$A$16305,'[1]NBA-Data-1980-2019'!$D$1:$D$16305,"",0)</f>
        <v/>
      </c>
      <c r="C229" s="2" t="str" cm="1">
        <f t="array" ref="C229">_xlfn.XLOOKUP($A229&amp;C$5,'[1]NBA-Data-1980-2019'!$B$1:$B$16305&amp;'[1]NBA-Data-1980-2019'!$A$1:$A$16305,'[1]NBA-Data-1980-2019'!$D$1:$D$16305,"",0)</f>
        <v/>
      </c>
      <c r="D229" s="2" t="str" cm="1">
        <f t="array" ref="D229">_xlfn.XLOOKUP($A229&amp;D$5,'[1]NBA-Data-1980-2019'!$B$1:$B$16305&amp;'[1]NBA-Data-1980-2019'!$A$1:$A$16305,'[1]NBA-Data-1980-2019'!$D$1:$D$16305,"",0)</f>
        <v/>
      </c>
      <c r="E229" s="2" t="str" cm="1">
        <f t="array" ref="E229">_xlfn.XLOOKUP($A229&amp;E$5,'[1]NBA-Data-1980-2019'!$B$1:$B$16305&amp;'[1]NBA-Data-1980-2019'!$A$1:$A$16305,'[1]NBA-Data-1980-2019'!$D$1:$D$16305,"",0)</f>
        <v/>
      </c>
      <c r="F229" s="2" t="str" cm="1">
        <f t="array" ref="F229">_xlfn.XLOOKUP($A229&amp;F$5,'[1]NBA-Data-1980-2019'!$B$1:$B$16305&amp;'[1]NBA-Data-1980-2019'!$A$1:$A$16305,'[1]NBA-Data-1980-2019'!$D$1:$D$16305,"",0)</f>
        <v/>
      </c>
      <c r="G229" s="2" t="str" cm="1">
        <f t="array" ref="G229">_xlfn.XLOOKUP($A229&amp;G$5,'[1]NBA-Data-1980-2019'!$B$1:$B$16305&amp;'[1]NBA-Data-1980-2019'!$A$1:$A$16305,'[1]NBA-Data-1980-2019'!$D$1:$D$16305,"",0)</f>
        <v/>
      </c>
      <c r="H229" s="2" t="str" cm="1">
        <f t="array" ref="H229">_xlfn.XLOOKUP($A229&amp;H$5,'[1]NBA-Data-1980-2019'!$B$1:$B$16305&amp;'[1]NBA-Data-1980-2019'!$A$1:$A$16305,'[1]NBA-Data-1980-2019'!$D$1:$D$16305,"",0)</f>
        <v/>
      </c>
      <c r="I229" s="2" t="str" cm="1">
        <f t="array" ref="I229">_xlfn.XLOOKUP($A229&amp;I$5,'[1]NBA-Data-1980-2019'!$B$1:$B$16305&amp;'[1]NBA-Data-1980-2019'!$A$1:$A$16305,'[1]NBA-Data-1980-2019'!$D$1:$D$16305,"",0)</f>
        <v/>
      </c>
      <c r="J229" s="2" t="str" cm="1">
        <f t="array" ref="J229">_xlfn.XLOOKUP($A229&amp;J$5,'[1]NBA-Data-1980-2019'!$B$1:$B$16305&amp;'[1]NBA-Data-1980-2019'!$A$1:$A$16305,'[1]NBA-Data-1980-2019'!$D$1:$D$16305,"",0)</f>
        <v/>
      </c>
      <c r="K229" s="2" t="str" cm="1">
        <f t="array" ref="K229">_xlfn.XLOOKUP($A229&amp;K$5,'[1]NBA-Data-1980-2019'!$B$1:$B$16305&amp;'[1]NBA-Data-1980-2019'!$A$1:$A$16305,'[1]NBA-Data-1980-2019'!$D$1:$D$16305,"",0)</f>
        <v/>
      </c>
      <c r="L229" s="2" t="str" cm="1">
        <f t="array" ref="L229">_xlfn.XLOOKUP($A229&amp;L$5,'[1]NBA-Data-1980-2019'!$B$1:$B$16305&amp;'[1]NBA-Data-1980-2019'!$A$1:$A$16305,'[1]NBA-Data-1980-2019'!$D$1:$D$16305,"",0)</f>
        <v/>
      </c>
      <c r="M229" s="2" t="str" cm="1">
        <f t="array" ref="M229">_xlfn.XLOOKUP($A229&amp;M$5,'[1]NBA-Data-1980-2019'!$B$1:$B$16305&amp;'[1]NBA-Data-1980-2019'!$A$1:$A$16305,'[1]NBA-Data-1980-2019'!$D$1:$D$16305,"",0)</f>
        <v/>
      </c>
      <c r="N229" s="2" t="str" cm="1">
        <f t="array" ref="N229">_xlfn.XLOOKUP($A229&amp;N$5,'[1]NBA-Data-1980-2019'!$B$1:$B$16305&amp;'[1]NBA-Data-1980-2019'!$A$1:$A$16305,'[1]NBA-Data-1980-2019'!$D$1:$D$16305,"",0)</f>
        <v/>
      </c>
      <c r="O229" s="2" t="str" cm="1">
        <f t="array" ref="O229">_xlfn.XLOOKUP($A229&amp;O$5,'[1]NBA-Data-1980-2019'!$B$1:$B$16305&amp;'[1]NBA-Data-1980-2019'!$A$1:$A$16305,'[1]NBA-Data-1980-2019'!$D$1:$D$16305,"",0)</f>
        <v/>
      </c>
      <c r="P229" s="2" t="str" cm="1">
        <f t="array" ref="P229">_xlfn.XLOOKUP($A229&amp;P$5,'[1]NBA-Data-1980-2019'!$B$1:$B$16305&amp;'[1]NBA-Data-1980-2019'!$A$1:$A$16305,'[1]NBA-Data-1980-2019'!$D$1:$D$16305,"",0)</f>
        <v/>
      </c>
      <c r="Q229" s="2" t="str" cm="1">
        <f t="array" ref="Q229">_xlfn.XLOOKUP($A229&amp;Q$5,'[1]NBA-Data-1980-2019'!$B$1:$B$16305&amp;'[1]NBA-Data-1980-2019'!$A$1:$A$16305,'[1]NBA-Data-1980-2019'!$D$1:$D$16305,"",0)</f>
        <v/>
      </c>
      <c r="R229" s="2" t="str" cm="1">
        <f t="array" ref="R229">_xlfn.XLOOKUP($A229&amp;R$5,'[1]NBA-Data-1980-2019'!$B$1:$B$16305&amp;'[1]NBA-Data-1980-2019'!$A$1:$A$16305,'[1]NBA-Data-1980-2019'!$D$1:$D$16305,"",0)</f>
        <v/>
      </c>
      <c r="S229" s="2" t="str" cm="1">
        <f t="array" ref="S229">_xlfn.XLOOKUP($A229&amp;S$5,'[1]NBA-Data-1980-2019'!$B$1:$B$16305&amp;'[1]NBA-Data-1980-2019'!$A$1:$A$16305,'[1]NBA-Data-1980-2019'!$D$1:$D$16305,"",0)</f>
        <v/>
      </c>
      <c r="T229" s="2" t="str" cm="1">
        <f t="array" ref="T229">_xlfn.XLOOKUP($A229&amp;T$5,'[1]NBA-Data-1980-2019'!$B$1:$B$16305&amp;'[1]NBA-Data-1980-2019'!$A$1:$A$16305,'[1]NBA-Data-1980-2019'!$D$1:$D$16305,"",0)</f>
        <v/>
      </c>
      <c r="U229" s="2" t="str" cm="1">
        <f t="array" ref="U229">_xlfn.XLOOKUP($A229&amp;U$5,'[1]NBA-Data-1980-2019'!$B$1:$B$16305&amp;'[1]NBA-Data-1980-2019'!$A$1:$A$16305,'[1]NBA-Data-1980-2019'!$D$1:$D$16305,"",0)</f>
        <v/>
      </c>
      <c r="V229" s="2" t="str" cm="1">
        <f t="array" ref="V229">_xlfn.XLOOKUP($A229&amp;V$5,'[1]NBA-Data-1980-2019'!$B$1:$B$16305&amp;'[1]NBA-Data-1980-2019'!$A$1:$A$16305,'[1]NBA-Data-1980-2019'!$D$1:$D$16305,"",0)</f>
        <v/>
      </c>
      <c r="W229" s="2" t="str" cm="1">
        <f t="array" ref="W229">_xlfn.XLOOKUP($A229&amp;W$5,'[1]NBA-Data-1980-2019'!$B$1:$B$16305&amp;'[1]NBA-Data-1980-2019'!$A$1:$A$16305,'[1]NBA-Data-1980-2019'!$D$1:$D$16305,"",0)</f>
        <v/>
      </c>
      <c r="X229" s="2" t="str" cm="1">
        <f t="array" ref="X229">_xlfn.XLOOKUP($A229&amp;X$5,'[1]NBA-Data-1980-2019'!$B$1:$B$16305&amp;'[1]NBA-Data-1980-2019'!$A$1:$A$16305,'[1]NBA-Data-1980-2019'!$D$1:$D$16305,"",0)</f>
        <v/>
      </c>
      <c r="Y229" s="2" t="str" cm="1">
        <f t="array" ref="Y229">_xlfn.XLOOKUP($A229&amp;Y$5,'[1]NBA-Data-1980-2019'!$B$1:$B$16305&amp;'[1]NBA-Data-1980-2019'!$A$1:$A$16305,'[1]NBA-Data-1980-2019'!$D$1:$D$16305,"",0)</f>
        <v/>
      </c>
      <c r="Z229" s="2" t="str" cm="1">
        <f t="array" ref="Z229">_xlfn.XLOOKUP($A229&amp;Z$5,'[1]NBA-Data-1980-2019'!$B$1:$B$16305&amp;'[1]NBA-Data-1980-2019'!$A$1:$A$16305,'[1]NBA-Data-1980-2019'!$D$1:$D$16305,"",0)</f>
        <v/>
      </c>
      <c r="AA229" s="2" t="str" cm="1">
        <f t="array" ref="AA229">_xlfn.XLOOKUP($A229&amp;AA$5,'[1]NBA-Data-1980-2019'!$B$1:$B$16305&amp;'[1]NBA-Data-1980-2019'!$A$1:$A$16305,'[1]NBA-Data-1980-2019'!$D$1:$D$16305,"",0)</f>
        <v/>
      </c>
      <c r="AB229" s="2" t="str" cm="1">
        <f t="array" ref="AB229">_xlfn.XLOOKUP($A229&amp;AB$5,'[1]NBA-Data-1980-2019'!$B$1:$B$16305&amp;'[1]NBA-Data-1980-2019'!$A$1:$A$16305,'[1]NBA-Data-1980-2019'!$D$1:$D$16305,"",0)</f>
        <v>SAC</v>
      </c>
      <c r="AC229" s="2" t="str" cm="1">
        <f t="array" ref="AC229">_xlfn.XLOOKUP($A229&amp;AC$5,'[1]NBA-Data-1980-2019'!$B$1:$B$16305&amp;'[1]NBA-Data-1980-2019'!$A$1:$A$16305,'[1]NBA-Data-1980-2019'!$D$1:$D$16305,"",0)</f>
        <v>TOT</v>
      </c>
      <c r="AD229" s="2" t="str" cm="1">
        <f t="array" ref="AD229">_xlfn.XLOOKUP($A229&amp;AD$5,'[1]NBA-Data-1980-2019'!$B$1:$B$16305&amp;'[1]NBA-Data-1980-2019'!$A$1:$A$16305,'[1]NBA-Data-1980-2019'!$D$1:$D$16305,"",0)</f>
        <v>TOR</v>
      </c>
      <c r="AE229" s="2" t="str" cm="1">
        <f t="array" ref="AE229">_xlfn.XLOOKUP($A229&amp;AE$5,'[1]NBA-Data-1980-2019'!$B$1:$B$16305&amp;'[1]NBA-Data-1980-2019'!$A$1:$A$16305,'[1]NBA-Data-1980-2019'!$D$1:$D$16305,"",0)</f>
        <v/>
      </c>
      <c r="AF229" s="2" t="str" cm="1">
        <f t="array" ref="AF229">_xlfn.XLOOKUP($A229&amp;AF$5,'[1]NBA-Data-1980-2019'!$B$1:$B$16305&amp;'[1]NBA-Data-1980-2019'!$A$1:$A$16305,'[1]NBA-Data-1980-2019'!$D$1:$D$16305,"",0)</f>
        <v/>
      </c>
      <c r="AG229" s="2" t="str" cm="1">
        <f t="array" ref="AG229">_xlfn.XLOOKUP($A229&amp;AG$5,'[1]NBA-Data-1980-2019'!$B$1:$B$16305&amp;'[1]NBA-Data-1980-2019'!$A$1:$A$16305,'[1]NBA-Data-1980-2019'!$D$1:$D$16305,"",0)</f>
        <v/>
      </c>
      <c r="AH229" s="2" t="str" cm="1">
        <f t="array" ref="AH229">_xlfn.XLOOKUP($A229&amp;AH$5,'[1]NBA-Data-1980-2019'!$B$1:$B$16305&amp;'[1]NBA-Data-1980-2019'!$A$1:$A$16305,'[1]NBA-Data-1980-2019'!$H$1:$H$16305,"",0)</f>
        <v/>
      </c>
      <c r="AI229" s="2" t="str" cm="1">
        <f t="array" ref="AI229">_xlfn.XLOOKUP($A229&amp;AI$5,'[1]NBA-Data-1980-2019'!$B$1:$B$16305&amp;'[1]NBA-Data-1980-2019'!$A$1:$A$16305,'[1]NBA-Data-1980-2019'!$H$1:$H$16305,"",0)</f>
        <v/>
      </c>
      <c r="AJ229" s="2" t="str" cm="1">
        <f t="array" ref="AJ229">_xlfn.XLOOKUP($A229&amp;AJ$5,'[1]NBA-Data-1980-2019'!$B$1:$B$16305&amp;'[1]NBA-Data-1980-2019'!$A$1:$A$16305,'[1]NBA-Data-1980-2019'!$H$1:$H$16305,"",0)</f>
        <v/>
      </c>
      <c r="AK229" s="2" t="str" cm="1">
        <f t="array" ref="AK229">_xlfn.XLOOKUP($A229&amp;AK$5,'[1]NBA-Data-1980-2019'!$B$1:$B$16305&amp;'[1]NBA-Data-1980-2019'!$A$1:$A$16305,'[1]NBA-Data-1980-2019'!$H$1:$H$16305,"",0)</f>
        <v/>
      </c>
      <c r="AL229" s="2" t="str" cm="1">
        <f t="array" ref="AL229">_xlfn.XLOOKUP($A229&amp;AL$5,'[1]NBA-Data-1980-2019'!$B$1:$B$16305&amp;'[1]NBA-Data-1980-2019'!$A$1:$A$16305,'[1]NBA-Data-1980-2019'!$H$1:$H$16305,"",0)</f>
        <v/>
      </c>
      <c r="AM229" s="2" t="str" cm="1">
        <f t="array" ref="AM229">_xlfn.XLOOKUP($A229&amp;AM$5,'[1]NBA-Data-1980-2019'!$B$1:$B$16305&amp;'[1]NBA-Data-1980-2019'!$A$1:$A$16305,'[1]NBA-Data-1980-2019'!$H$1:$H$16305,"",0)</f>
        <v/>
      </c>
      <c r="AN229" s="2" t="str" cm="1">
        <f t="array" ref="AN229">_xlfn.XLOOKUP($A229&amp;AN$5,'[1]NBA-Data-1980-2019'!$B$1:$B$16305&amp;'[1]NBA-Data-1980-2019'!$A$1:$A$16305,'[1]NBA-Data-1980-2019'!$H$1:$H$16305,"",0)</f>
        <v/>
      </c>
      <c r="AO229" s="2" t="str" cm="1">
        <f t="array" ref="AO229">_xlfn.XLOOKUP($A229&amp;AO$5,'[1]NBA-Data-1980-2019'!$B$1:$B$16305&amp;'[1]NBA-Data-1980-2019'!$A$1:$A$16305,'[1]NBA-Data-1980-2019'!$H$1:$H$16305,"",0)</f>
        <v/>
      </c>
      <c r="AP229" s="2" t="str" cm="1">
        <f t="array" ref="AP229">_xlfn.XLOOKUP($A229&amp;AP$5,'[1]NBA-Data-1980-2019'!$B$1:$B$16305&amp;'[1]NBA-Data-1980-2019'!$A$1:$A$16305,'[1]NBA-Data-1980-2019'!$H$1:$H$16305,"",0)</f>
        <v/>
      </c>
      <c r="AQ229" s="2" t="str" cm="1">
        <f t="array" ref="AQ229">_xlfn.XLOOKUP($A229&amp;AQ$5,'[1]NBA-Data-1980-2019'!$B$1:$B$16305&amp;'[1]NBA-Data-1980-2019'!$A$1:$A$16305,'[1]NBA-Data-1980-2019'!$H$1:$H$16305,"",0)</f>
        <v/>
      </c>
      <c r="AR229" s="2" t="str" cm="1">
        <f t="array" ref="AR229">_xlfn.XLOOKUP($A229&amp;AR$5,'[1]NBA-Data-1980-2019'!$B$1:$B$16305&amp;'[1]NBA-Data-1980-2019'!$A$1:$A$16305,'[1]NBA-Data-1980-2019'!$H$1:$H$16305,"",0)</f>
        <v/>
      </c>
      <c r="AS229" s="2" t="str" cm="1">
        <f t="array" ref="AS229">_xlfn.XLOOKUP($A229&amp;AS$5,'[1]NBA-Data-1980-2019'!$B$1:$B$16305&amp;'[1]NBA-Data-1980-2019'!$A$1:$A$16305,'[1]NBA-Data-1980-2019'!$H$1:$H$16305,"",0)</f>
        <v/>
      </c>
      <c r="AT229" s="2" t="str" cm="1">
        <f t="array" ref="AT229">_xlfn.XLOOKUP($A229&amp;AT$5,'[1]NBA-Data-1980-2019'!$B$1:$B$16305&amp;'[1]NBA-Data-1980-2019'!$A$1:$A$16305,'[1]NBA-Data-1980-2019'!$H$1:$H$16305,"",0)</f>
        <v/>
      </c>
      <c r="AU229" s="2" t="str" cm="1">
        <f t="array" ref="AU229">_xlfn.XLOOKUP($A229&amp;AU$5,'[1]NBA-Data-1980-2019'!$B$1:$B$16305&amp;'[1]NBA-Data-1980-2019'!$A$1:$A$16305,'[1]NBA-Data-1980-2019'!$H$1:$H$16305,"",0)</f>
        <v/>
      </c>
      <c r="AV229" s="2" t="str" cm="1">
        <f t="array" ref="AV229">_xlfn.XLOOKUP($A229&amp;AV$5,'[1]NBA-Data-1980-2019'!$B$1:$B$16305&amp;'[1]NBA-Data-1980-2019'!$A$1:$A$16305,'[1]NBA-Data-1980-2019'!$H$1:$H$16305,"",0)</f>
        <v/>
      </c>
      <c r="AW229" s="2" t="str" cm="1">
        <f t="array" ref="AW229">_xlfn.XLOOKUP($A229&amp;AW$5,'[1]NBA-Data-1980-2019'!$B$1:$B$16305&amp;'[1]NBA-Data-1980-2019'!$A$1:$A$16305,'[1]NBA-Data-1980-2019'!$H$1:$H$16305,"",0)</f>
        <v/>
      </c>
      <c r="AX229" s="2" t="str" cm="1">
        <f t="array" ref="AX229">_xlfn.XLOOKUP($A229&amp;AX$5,'[1]NBA-Data-1980-2019'!$B$1:$B$16305&amp;'[1]NBA-Data-1980-2019'!$A$1:$A$16305,'[1]NBA-Data-1980-2019'!$H$1:$H$16305,"",0)</f>
        <v/>
      </c>
      <c r="AY229" s="2" t="str" cm="1">
        <f t="array" ref="AY229">_xlfn.XLOOKUP($A229&amp;AY$5,'[1]NBA-Data-1980-2019'!$B$1:$B$16305&amp;'[1]NBA-Data-1980-2019'!$A$1:$A$16305,'[1]NBA-Data-1980-2019'!$H$1:$H$16305,"",0)</f>
        <v/>
      </c>
      <c r="AZ229" s="2" t="str" cm="1">
        <f t="array" ref="AZ229">_xlfn.XLOOKUP($A229&amp;AZ$5,'[1]NBA-Data-1980-2019'!$B$1:$B$16305&amp;'[1]NBA-Data-1980-2019'!$A$1:$A$16305,'[1]NBA-Data-1980-2019'!$H$1:$H$16305,"",0)</f>
        <v/>
      </c>
      <c r="BA229" s="2" t="str" cm="1">
        <f t="array" ref="BA229">_xlfn.XLOOKUP($A229&amp;BA$5,'[1]NBA-Data-1980-2019'!$B$1:$B$16305&amp;'[1]NBA-Data-1980-2019'!$A$1:$A$16305,'[1]NBA-Data-1980-2019'!$H$1:$H$16305,"",0)</f>
        <v/>
      </c>
      <c r="BB229" s="2" t="str" cm="1">
        <f t="array" ref="BB229">_xlfn.XLOOKUP($A229&amp;BB$5,'[1]NBA-Data-1980-2019'!$B$1:$B$16305&amp;'[1]NBA-Data-1980-2019'!$A$1:$A$16305,'[1]NBA-Data-1980-2019'!$H$1:$H$16305,"",0)</f>
        <v/>
      </c>
      <c r="BC229" s="2" t="str" cm="1">
        <f t="array" ref="BC229">_xlfn.XLOOKUP($A229&amp;BC$5,'[1]NBA-Data-1980-2019'!$B$1:$B$16305&amp;'[1]NBA-Data-1980-2019'!$A$1:$A$16305,'[1]NBA-Data-1980-2019'!$H$1:$H$16305,"",0)</f>
        <v/>
      </c>
      <c r="BD229" s="2" t="str" cm="1">
        <f t="array" ref="BD229">_xlfn.XLOOKUP($A229&amp;BD$5,'[1]NBA-Data-1980-2019'!$B$1:$B$16305&amp;'[1]NBA-Data-1980-2019'!$A$1:$A$16305,'[1]NBA-Data-1980-2019'!$H$1:$H$16305,"",0)</f>
        <v/>
      </c>
      <c r="BE229" s="2" t="str" cm="1">
        <f t="array" ref="BE229">_xlfn.XLOOKUP($A229&amp;BE$5,'[1]NBA-Data-1980-2019'!$B$1:$B$16305&amp;'[1]NBA-Data-1980-2019'!$A$1:$A$16305,'[1]NBA-Data-1980-2019'!$H$1:$H$16305,"",0)</f>
        <v/>
      </c>
      <c r="BF229" s="2" t="str" cm="1">
        <f t="array" ref="BF229">_xlfn.XLOOKUP($A229&amp;BF$5,'[1]NBA-Data-1980-2019'!$B$1:$B$16305&amp;'[1]NBA-Data-1980-2019'!$A$1:$A$16305,'[1]NBA-Data-1980-2019'!$H$1:$H$16305,"",0)</f>
        <v/>
      </c>
      <c r="BG229" s="2" t="str" cm="1">
        <f t="array" ref="BG229">_xlfn.XLOOKUP($A229&amp;BG$5,'[1]NBA-Data-1980-2019'!$B$1:$B$16305&amp;'[1]NBA-Data-1980-2019'!$A$1:$A$16305,'[1]NBA-Data-1980-2019'!$H$1:$H$16305,"",0)</f>
        <v/>
      </c>
      <c r="BH229" s="2" cm="1">
        <f t="array" ref="BH229">_xlfn.XLOOKUP($A229&amp;BH$5,'[1]NBA-Data-1980-2019'!$B$1:$B$16305&amp;'[1]NBA-Data-1980-2019'!$A$1:$A$16305,'[1]NBA-Data-1980-2019'!$H$1:$H$16305,"",0)</f>
        <v>198</v>
      </c>
      <c r="BI229" s="2" cm="1">
        <f t="array" ref="BI229">_xlfn.XLOOKUP($A229&amp;BI$5,'[1]NBA-Data-1980-2019'!$B$1:$B$16305&amp;'[1]NBA-Data-1980-2019'!$A$1:$A$16305,'[1]NBA-Data-1980-2019'!$H$1:$H$16305,"",0)</f>
        <v>325</v>
      </c>
      <c r="BJ229" s="2" cm="1">
        <f t="array" ref="BJ229">_xlfn.XLOOKUP($A229&amp;BJ$5,'[1]NBA-Data-1980-2019'!$B$1:$B$16305&amp;'[1]NBA-Data-1980-2019'!$A$1:$A$16305,'[1]NBA-Data-1980-2019'!$H$1:$H$16305,"",0)</f>
        <v>103.4</v>
      </c>
      <c r="BK229" s="2" t="str" cm="1">
        <f t="array" ref="BK229">_xlfn.XLOOKUP($A229&amp;BK$5,'[1]NBA-Data-1980-2019'!$B$1:$B$16305&amp;'[1]NBA-Data-1980-2019'!$A$1:$A$16305,'[1]NBA-Data-1980-2019'!$H$1:$H$16305,"",0)</f>
        <v/>
      </c>
      <c r="BL229" s="2" t="str" cm="1">
        <f t="array" ref="BL229">_xlfn.XLOOKUP($A229&amp;BL$5,'[1]NBA-Data-1980-2019'!$B$1:$B$16305&amp;'[1]NBA-Data-1980-2019'!$A$1:$A$16305,'[1]NBA-Data-1980-2019'!$H$1:$H$16305,"",0)</f>
        <v/>
      </c>
      <c r="BM229" s="2" t="str" cm="1">
        <f t="array" ref="BM229">_xlfn.XLOOKUP($A229&amp;BM$5,'[1]NBA-Data-1980-2019'!$B$1:$B$16305&amp;'[1]NBA-Data-1980-2019'!$A$1:$A$16305,'[1]NBA-Data-1980-2019'!$H$1:$H$16305,"",0)</f>
        <v/>
      </c>
      <c r="BN229" s="2" t="str" cm="1">
        <f t="array" ref="BN229">_xlfn.XLOOKUP($A229&amp;BN$5,'[1]NBA-Data-1980-2019'!$B$1:$B$16305&amp;'[1]NBA-Data-1980-2019'!$A$1:$A$16305,'[1]NBA-Data-1980-2019'!$F$1:$F$16305,"",0)</f>
        <v/>
      </c>
      <c r="BO229" s="2" t="str" cm="1">
        <f t="array" ref="BO229">_xlfn.XLOOKUP($A229&amp;BO$5,'[1]NBA-Data-1980-2019'!$B$1:$B$16305&amp;'[1]NBA-Data-1980-2019'!$A$1:$A$16305,'[1]NBA-Data-1980-2019'!$F$1:$F$16305,"",0)</f>
        <v/>
      </c>
      <c r="BP229" s="2" t="str" cm="1">
        <f t="array" ref="BP229">_xlfn.XLOOKUP($A229&amp;BP$5,'[1]NBA-Data-1980-2019'!$B$1:$B$16305&amp;'[1]NBA-Data-1980-2019'!$A$1:$A$16305,'[1]NBA-Data-1980-2019'!$F$1:$F$16305,"",0)</f>
        <v/>
      </c>
      <c r="BQ229" s="2" t="str" cm="1">
        <f t="array" ref="BQ229">_xlfn.XLOOKUP($A229&amp;BQ$5,'[1]NBA-Data-1980-2019'!$B$1:$B$16305&amp;'[1]NBA-Data-1980-2019'!$A$1:$A$16305,'[1]NBA-Data-1980-2019'!$F$1:$F$16305,"",0)</f>
        <v/>
      </c>
      <c r="BR229" s="2" t="str" cm="1">
        <f t="array" ref="BR229">_xlfn.XLOOKUP($A229&amp;BR$5,'[1]NBA-Data-1980-2019'!$B$1:$B$16305&amp;'[1]NBA-Data-1980-2019'!$A$1:$A$16305,'[1]NBA-Data-1980-2019'!$F$1:$F$16305,"",0)</f>
        <v/>
      </c>
      <c r="BS229" s="2" t="str" cm="1">
        <f t="array" ref="BS229">_xlfn.XLOOKUP($A229&amp;BS$5,'[1]NBA-Data-1980-2019'!$B$1:$B$16305&amp;'[1]NBA-Data-1980-2019'!$A$1:$A$16305,'[1]NBA-Data-1980-2019'!$F$1:$F$16305,"",0)</f>
        <v/>
      </c>
      <c r="BT229" s="2" t="str" cm="1">
        <f t="array" ref="BT229">_xlfn.XLOOKUP($A229&amp;BT$5,'[1]NBA-Data-1980-2019'!$B$1:$B$16305&amp;'[1]NBA-Data-1980-2019'!$A$1:$A$16305,'[1]NBA-Data-1980-2019'!$F$1:$F$16305,"",0)</f>
        <v/>
      </c>
      <c r="BU229" s="2" t="str" cm="1">
        <f t="array" ref="BU229">_xlfn.XLOOKUP($A229&amp;BU$5,'[1]NBA-Data-1980-2019'!$B$1:$B$16305&amp;'[1]NBA-Data-1980-2019'!$A$1:$A$16305,'[1]NBA-Data-1980-2019'!$F$1:$F$16305,"",0)</f>
        <v/>
      </c>
      <c r="BV229" s="2" t="str" cm="1">
        <f t="array" ref="BV229">_xlfn.XLOOKUP($A229&amp;BV$5,'[1]NBA-Data-1980-2019'!$B$1:$B$16305&amp;'[1]NBA-Data-1980-2019'!$A$1:$A$16305,'[1]NBA-Data-1980-2019'!$F$1:$F$16305,"",0)</f>
        <v/>
      </c>
      <c r="BW229" s="2" t="str" cm="1">
        <f t="array" ref="BW229">_xlfn.XLOOKUP($A229&amp;BW$5,'[1]NBA-Data-1980-2019'!$B$1:$B$16305&amp;'[1]NBA-Data-1980-2019'!$A$1:$A$16305,'[1]NBA-Data-1980-2019'!$F$1:$F$16305,"",0)</f>
        <v/>
      </c>
      <c r="BX229" s="2" t="str" cm="1">
        <f t="array" ref="BX229">_xlfn.XLOOKUP($A229&amp;BX$5,'[1]NBA-Data-1980-2019'!$B$1:$B$16305&amp;'[1]NBA-Data-1980-2019'!$A$1:$A$16305,'[1]NBA-Data-1980-2019'!$F$1:$F$16305,"",0)</f>
        <v/>
      </c>
      <c r="BY229" s="2" t="str" cm="1">
        <f t="array" ref="BY229">_xlfn.XLOOKUP($A229&amp;BY$5,'[1]NBA-Data-1980-2019'!$B$1:$B$16305&amp;'[1]NBA-Data-1980-2019'!$A$1:$A$16305,'[1]NBA-Data-1980-2019'!$F$1:$F$16305,"",0)</f>
        <v/>
      </c>
      <c r="BZ229" s="2" t="str" cm="1">
        <f t="array" ref="BZ229">_xlfn.XLOOKUP($A229&amp;BZ$5,'[1]NBA-Data-1980-2019'!$B$1:$B$16305&amp;'[1]NBA-Data-1980-2019'!$A$1:$A$16305,'[1]NBA-Data-1980-2019'!$F$1:$F$16305,"",0)</f>
        <v/>
      </c>
      <c r="CA229" s="2" t="str" cm="1">
        <f t="array" ref="CA229">_xlfn.XLOOKUP($A229&amp;CA$5,'[1]NBA-Data-1980-2019'!$B$1:$B$16305&amp;'[1]NBA-Data-1980-2019'!$A$1:$A$16305,'[1]NBA-Data-1980-2019'!$F$1:$F$16305,"",0)</f>
        <v/>
      </c>
      <c r="CB229" s="2" t="str" cm="1">
        <f t="array" ref="CB229">_xlfn.XLOOKUP($A229&amp;CB$5,'[1]NBA-Data-1980-2019'!$B$1:$B$16305&amp;'[1]NBA-Data-1980-2019'!$A$1:$A$16305,'[1]NBA-Data-1980-2019'!$F$1:$F$16305,"",0)</f>
        <v/>
      </c>
      <c r="CC229" s="2" t="str" cm="1">
        <f t="array" ref="CC229">_xlfn.XLOOKUP($A229&amp;CC$5,'[1]NBA-Data-1980-2019'!$B$1:$B$16305&amp;'[1]NBA-Data-1980-2019'!$A$1:$A$16305,'[1]NBA-Data-1980-2019'!$F$1:$F$16305,"",0)</f>
        <v/>
      </c>
      <c r="CD229" s="2" t="str" cm="1">
        <f t="array" ref="CD229">_xlfn.XLOOKUP($A229&amp;CD$5,'[1]NBA-Data-1980-2019'!$B$1:$B$16305&amp;'[1]NBA-Data-1980-2019'!$A$1:$A$16305,'[1]NBA-Data-1980-2019'!$F$1:$F$16305,"",0)</f>
        <v/>
      </c>
      <c r="CE229" s="2" t="str" cm="1">
        <f t="array" ref="CE229">_xlfn.XLOOKUP($A229&amp;CE$5,'[1]NBA-Data-1980-2019'!$B$1:$B$16305&amp;'[1]NBA-Data-1980-2019'!$A$1:$A$16305,'[1]NBA-Data-1980-2019'!$F$1:$F$16305,"",0)</f>
        <v/>
      </c>
      <c r="CF229" s="2" t="str" cm="1">
        <f t="array" ref="CF229">_xlfn.XLOOKUP($A229&amp;CF$5,'[1]NBA-Data-1980-2019'!$B$1:$B$16305&amp;'[1]NBA-Data-1980-2019'!$A$1:$A$16305,'[1]NBA-Data-1980-2019'!$F$1:$F$16305,"",0)</f>
        <v/>
      </c>
      <c r="CG229" s="2" t="str" cm="1">
        <f t="array" ref="CG229">_xlfn.XLOOKUP($A229&amp;CG$5,'[1]NBA-Data-1980-2019'!$B$1:$B$16305&amp;'[1]NBA-Data-1980-2019'!$A$1:$A$16305,'[1]NBA-Data-1980-2019'!$F$1:$F$16305,"",0)</f>
        <v/>
      </c>
      <c r="CH229" s="2" t="str" cm="1">
        <f t="array" ref="CH229">_xlfn.XLOOKUP($A229&amp;CH$5,'[1]NBA-Data-1980-2019'!$B$1:$B$16305&amp;'[1]NBA-Data-1980-2019'!$A$1:$A$16305,'[1]NBA-Data-1980-2019'!$F$1:$F$16305,"",0)</f>
        <v/>
      </c>
      <c r="CI229" s="2" t="str" cm="1">
        <f t="array" ref="CI229">_xlfn.XLOOKUP($A229&amp;CI$5,'[1]NBA-Data-1980-2019'!$B$1:$B$16305&amp;'[1]NBA-Data-1980-2019'!$A$1:$A$16305,'[1]NBA-Data-1980-2019'!$F$1:$F$16305,"",0)</f>
        <v/>
      </c>
      <c r="CJ229" s="2" t="str" cm="1">
        <f t="array" ref="CJ229">_xlfn.XLOOKUP($A229&amp;CJ$5,'[1]NBA-Data-1980-2019'!$B$1:$B$16305&amp;'[1]NBA-Data-1980-2019'!$A$1:$A$16305,'[1]NBA-Data-1980-2019'!$F$1:$F$16305,"",0)</f>
        <v/>
      </c>
      <c r="CK229" s="2" t="str" cm="1">
        <f t="array" ref="CK229">_xlfn.XLOOKUP($A229&amp;CK$5,'[1]NBA-Data-1980-2019'!$B$1:$B$16305&amp;'[1]NBA-Data-1980-2019'!$A$1:$A$16305,'[1]NBA-Data-1980-2019'!$F$1:$F$16305,"",0)</f>
        <v/>
      </c>
      <c r="CL229" s="2" t="str" cm="1">
        <f t="array" ref="CL229">_xlfn.XLOOKUP($A229&amp;CL$5,'[1]NBA-Data-1980-2019'!$B$1:$B$16305&amp;'[1]NBA-Data-1980-2019'!$A$1:$A$16305,'[1]NBA-Data-1980-2019'!$F$1:$F$16305,"",0)</f>
        <v/>
      </c>
      <c r="CM229" s="2" t="str" cm="1">
        <f t="array" ref="CM229">_xlfn.XLOOKUP($A229&amp;CM$5,'[1]NBA-Data-1980-2019'!$B$1:$B$16305&amp;'[1]NBA-Data-1980-2019'!$A$1:$A$16305,'[1]NBA-Data-1980-2019'!$F$1:$F$16305,"",0)</f>
        <v/>
      </c>
      <c r="CN229" s="2" cm="1">
        <f t="array" ref="CN229">_xlfn.XLOOKUP($A229&amp;CN$5,'[1]NBA-Data-1980-2019'!$B$1:$B$16305&amp;'[1]NBA-Data-1980-2019'!$A$1:$A$16305,'[1]NBA-Data-1980-2019'!$F$1:$F$16305,"",0)</f>
        <v>9.6</v>
      </c>
      <c r="CO229" s="2" cm="1">
        <f t="array" ref="CO229">_xlfn.XLOOKUP($A229&amp;CO$5,'[1]NBA-Data-1980-2019'!$B$1:$B$16305&amp;'[1]NBA-Data-1980-2019'!$A$1:$A$16305,'[1]NBA-Data-1980-2019'!$F$1:$F$16305,"",0)</f>
        <v>5.9</v>
      </c>
      <c r="CP229" s="2" cm="1">
        <f t="array" ref="CP229">_xlfn.XLOOKUP($A229&amp;CP$5,'[1]NBA-Data-1980-2019'!$B$1:$B$16305&amp;'[1]NBA-Data-1980-2019'!$A$1:$A$16305,'[1]NBA-Data-1980-2019'!$F$1:$F$16305,"",0)</f>
        <v>0.9</v>
      </c>
      <c r="CQ229" s="2" t="str" cm="1">
        <f t="array" ref="CQ229">_xlfn.XLOOKUP($A229&amp;CQ$5,'[1]NBA-Data-1980-2019'!$B$1:$B$16305&amp;'[1]NBA-Data-1980-2019'!$A$1:$A$16305,'[1]NBA-Data-1980-2019'!$F$1:$F$16305,"",0)</f>
        <v/>
      </c>
      <c r="CR229" s="2" t="str" cm="1">
        <f t="array" ref="CR229">_xlfn.XLOOKUP($A229&amp;CR$5,'[1]NBA-Data-1980-2019'!$B$1:$B$16305&amp;'[1]NBA-Data-1980-2019'!$A$1:$A$16305,'[1]NBA-Data-1980-2019'!$F$1:$F$16305,"",0)</f>
        <v/>
      </c>
      <c r="CS229" s="2" t="str" cm="1">
        <f t="array" ref="CS229">_xlfn.XLOOKUP($A229&amp;CS$5,'[1]NBA-Data-1980-2019'!$B$1:$B$16305&amp;'[1]NBA-Data-1980-2019'!$A$1:$A$16305,'[1]NBA-Data-1980-2019'!$F$1:$F$16305,"",0)</f>
        <v/>
      </c>
      <c r="CU229" s="2" t="str">
        <f>_xlfn.XLOOKUP($A229,TEAMS!$G$1:$G$839,TEAMS!$H$1:$H$839,"",0)</f>
        <v>SG</v>
      </c>
      <c r="CV229" s="2" t="str">
        <f>_xlfn.XLOOKUP($CU229,DASHBOARD!$B$22:$B$27,DASHBOARD!$C$22:$C$27,"",0)</f>
        <v>GUARD</v>
      </c>
      <c r="CY229" s="63">
        <f>SUMIFS('[1]NBA-Data-1980-2019'!$G$1:$G$16305,'[1]NBA-Data-1980-2019'!$B$1:$B$16305,$A229,'[1]NBA-Data-1980-2019'!$A$1:$A$16305,CY$9)</f>
        <v>0</v>
      </c>
      <c r="CZ229" s="63">
        <f>SUMIFS('[1]NBA-Data-1980-2019'!$G$1:$G$16305,'[1]NBA-Data-1980-2019'!$B$1:$B$16305,$A229,'[1]NBA-Data-1980-2019'!$A$1:$A$16305,CZ$9)</f>
        <v>0</v>
      </c>
      <c r="DA229" s="63">
        <f>SUMIFS('[1]NBA-Data-1980-2019'!$G$1:$G$16305,'[1]NBA-Data-1980-2019'!$B$1:$B$16305,$A229,'[1]NBA-Data-1980-2019'!$A$1:$A$16305,DA$9)</f>
        <v>0</v>
      </c>
      <c r="DB229" s="63">
        <f>SUMIFS('[1]NBA-Data-1980-2019'!$G$1:$G$16305,'[1]NBA-Data-1980-2019'!$B$1:$B$16305,$A229,'[1]NBA-Data-1980-2019'!$A$1:$A$16305,DB$9)</f>
        <v>0</v>
      </c>
      <c r="DC229" s="63">
        <f>SUMIFS('[1]NBA-Data-1980-2019'!$G$1:$G$16305,'[1]NBA-Data-1980-2019'!$B$1:$B$16305,$A229,'[1]NBA-Data-1980-2019'!$A$1:$A$16305,DC$9)</f>
        <v>0</v>
      </c>
      <c r="DD229" s="63">
        <f>SUMIFS('[1]NBA-Data-1980-2019'!$G$1:$G$16305,'[1]NBA-Data-1980-2019'!$B$1:$B$16305,$A229,'[1]NBA-Data-1980-2019'!$A$1:$A$16305,DD$9)</f>
        <v>0</v>
      </c>
      <c r="DE229" s="63">
        <f>SUMIFS('[1]NBA-Data-1980-2019'!$G$1:$G$16305,'[1]NBA-Data-1980-2019'!$B$1:$B$16305,$A229,'[1]NBA-Data-1980-2019'!$A$1:$A$16305,DE$9)</f>
        <v>0</v>
      </c>
      <c r="DF229" s="63">
        <f>SUMIFS('[1]NBA-Data-1980-2019'!$G$1:$G$16305,'[1]NBA-Data-1980-2019'!$B$1:$B$16305,$A229,'[1]NBA-Data-1980-2019'!$A$1:$A$16305,DF$9)</f>
        <v>0</v>
      </c>
      <c r="DG229" s="63">
        <f>SUMIFS('[1]NBA-Data-1980-2019'!$G$1:$G$16305,'[1]NBA-Data-1980-2019'!$B$1:$B$16305,$A229,'[1]NBA-Data-1980-2019'!$A$1:$A$16305,DG$9)</f>
        <v>0</v>
      </c>
      <c r="DH229" s="63">
        <f>SUMIFS('[1]NBA-Data-1980-2019'!$G$1:$G$16305,'[1]NBA-Data-1980-2019'!$B$1:$B$16305,$A229,'[1]NBA-Data-1980-2019'!$A$1:$A$16305,DH$9)</f>
        <v>0</v>
      </c>
      <c r="DI229" s="63">
        <f>SUMIFS('[1]NBA-Data-1980-2019'!$G$1:$G$16305,'[1]NBA-Data-1980-2019'!$B$1:$B$16305,$A229,'[1]NBA-Data-1980-2019'!$A$1:$A$16305,DI$9)</f>
        <v>0</v>
      </c>
      <c r="DJ229" s="63">
        <f>SUMIFS('[1]NBA-Data-1980-2019'!$G$1:$G$16305,'[1]NBA-Data-1980-2019'!$B$1:$B$16305,$A229,'[1]NBA-Data-1980-2019'!$A$1:$A$16305,DJ$9)</f>
        <v>0</v>
      </c>
      <c r="DK229" s="63">
        <f>SUMIFS('[1]NBA-Data-1980-2019'!$G$1:$G$16305,'[1]NBA-Data-1980-2019'!$B$1:$B$16305,$A229,'[1]NBA-Data-1980-2019'!$A$1:$A$16305,DK$9)</f>
        <v>0</v>
      </c>
      <c r="DL229" s="63">
        <f>SUMIFS('[1]NBA-Data-1980-2019'!$G$1:$G$16305,'[1]NBA-Data-1980-2019'!$B$1:$B$16305,$A229,'[1]NBA-Data-1980-2019'!$A$1:$A$16305,DL$9)</f>
        <v>0</v>
      </c>
      <c r="DM229" s="63">
        <f>SUMIFS('[1]NBA-Data-1980-2019'!$G$1:$G$16305,'[1]NBA-Data-1980-2019'!$B$1:$B$16305,$A229,'[1]NBA-Data-1980-2019'!$A$1:$A$16305,DM$9)</f>
        <v>0</v>
      </c>
      <c r="DN229" s="63">
        <f>SUMIFS('[1]NBA-Data-1980-2019'!$G$1:$G$16305,'[1]NBA-Data-1980-2019'!$B$1:$B$16305,$A229,'[1]NBA-Data-1980-2019'!$A$1:$A$16305,DN$9)</f>
        <v>0</v>
      </c>
      <c r="DO229" s="63">
        <f>SUMIFS('[1]NBA-Data-1980-2019'!$G$1:$G$16305,'[1]NBA-Data-1980-2019'!$B$1:$B$16305,$A229,'[1]NBA-Data-1980-2019'!$A$1:$A$16305,DO$9)</f>
        <v>0</v>
      </c>
      <c r="DP229" s="63">
        <f>SUMIFS('[1]NBA-Data-1980-2019'!$G$1:$G$16305,'[1]NBA-Data-1980-2019'!$B$1:$B$16305,$A229,'[1]NBA-Data-1980-2019'!$A$1:$A$16305,DP$9)</f>
        <v>0</v>
      </c>
      <c r="DQ229" s="63">
        <f>SUMIFS('[1]NBA-Data-1980-2019'!$G$1:$G$16305,'[1]NBA-Data-1980-2019'!$B$1:$B$16305,$A229,'[1]NBA-Data-1980-2019'!$A$1:$A$16305,DQ$9)</f>
        <v>0</v>
      </c>
      <c r="DR229" s="63">
        <f>SUMIFS('[1]NBA-Data-1980-2019'!$G$1:$G$16305,'[1]NBA-Data-1980-2019'!$B$1:$B$16305,$A229,'[1]NBA-Data-1980-2019'!$A$1:$A$16305,DR$9)</f>
        <v>0</v>
      </c>
      <c r="DS229" s="63">
        <f>SUMIFS('[1]NBA-Data-1980-2019'!$G$1:$G$16305,'[1]NBA-Data-1980-2019'!$B$1:$B$16305,$A229,'[1]NBA-Data-1980-2019'!$A$1:$A$16305,DS$9)</f>
        <v>0</v>
      </c>
      <c r="DT229" s="63">
        <f>SUMIFS('[1]NBA-Data-1980-2019'!$G$1:$G$16305,'[1]NBA-Data-1980-2019'!$B$1:$B$16305,$A229,'[1]NBA-Data-1980-2019'!$A$1:$A$16305,DT$9)</f>
        <v>0</v>
      </c>
      <c r="DU229" s="63">
        <f>SUMIFS('[1]NBA-Data-1980-2019'!$G$1:$G$16305,'[1]NBA-Data-1980-2019'!$B$1:$B$16305,$A229,'[1]NBA-Data-1980-2019'!$A$1:$A$16305,DU$9)</f>
        <v>0</v>
      </c>
      <c r="DV229" s="63">
        <f>SUMIFS('[1]NBA-Data-1980-2019'!$G$1:$G$16305,'[1]NBA-Data-1980-2019'!$B$1:$B$16305,$A229,'[1]NBA-Data-1980-2019'!$A$1:$A$16305,DV$9)</f>
        <v>0</v>
      </c>
      <c r="DW229" s="63">
        <f>SUMIFS('[1]NBA-Data-1980-2019'!$G$1:$G$16305,'[1]NBA-Data-1980-2019'!$B$1:$B$16305,$A229,'[1]NBA-Data-1980-2019'!$A$1:$A$16305,DW$9)</f>
        <v>0</v>
      </c>
      <c r="DX229" s="63">
        <f>SUMIFS('[1]NBA-Data-1980-2019'!$G$1:$G$16305,'[1]NBA-Data-1980-2019'!$B$1:$B$16305,$A229,'[1]NBA-Data-1980-2019'!$A$1:$A$16305,DX$9)</f>
        <v>0</v>
      </c>
      <c r="DY229" s="63">
        <f>SUMIFS('[1]NBA-Data-1980-2019'!$G$1:$G$16305,'[1]NBA-Data-1980-2019'!$B$1:$B$16305,$A229,'[1]NBA-Data-1980-2019'!$A$1:$A$16305,DY$9)</f>
        <v>1439880</v>
      </c>
      <c r="DZ229" s="63">
        <f>SUMIFS('[1]NBA-Data-1980-2019'!$G$1:$G$16305,'[1]NBA-Data-1980-2019'!$B$1:$B$16305,$A229,'[1]NBA-Data-1980-2019'!$A$1:$A$16305,DZ$9)</f>
        <v>1504560</v>
      </c>
      <c r="EA229" s="63">
        <f>SUMIFS('[1]NBA-Data-1980-2019'!$G$1:$G$16305,'[1]NBA-Data-1980-2019'!$B$1:$B$16305,$A229,'[1]NBA-Data-1980-2019'!$A$1:$A$16305,EA$9)</f>
        <v>1569360</v>
      </c>
      <c r="EB229" s="63">
        <f>SUMIFS('[1]NBA-Data-1980-2019'!$G$1:$G$16305,'[1]NBA-Data-1980-2019'!$B$1:$B$16305,$A229,'[1]NBA-Data-1980-2019'!$A$1:$A$16305,EB$9)</f>
        <v>0</v>
      </c>
      <c r="EC229" s="63">
        <f>SUMIFS('[1]NBA-Data-1980-2019'!$G$1:$G$16305,'[1]NBA-Data-1980-2019'!$B$1:$B$16305,$A229,'[1]NBA-Data-1980-2019'!$A$1:$A$16305,EC$9)</f>
        <v>0</v>
      </c>
      <c r="ED229" s="63">
        <f>SUMIFS('[1]NBA-Data-1980-2019'!$G$1:$G$16305,'[1]NBA-Data-1980-2019'!$B$1:$B$16305,$A229,'[1]NBA-Data-1980-2019'!$A$1:$A$16305,ED$9)</f>
        <v>0</v>
      </c>
      <c r="EH229" s="2" t="s">
        <v>1482</v>
      </c>
    </row>
    <row r="230" spans="1:165" x14ac:dyDescent="0.2">
      <c r="A230" s="2" t="s">
        <v>707</v>
      </c>
      <c r="B230" s="2" t="str" cm="1">
        <f t="array" ref="B230">_xlfn.XLOOKUP($A230&amp;B$5,'[1]NBA-Data-1980-2019'!$B$1:$B$16305&amp;'[1]NBA-Data-1980-2019'!$A$1:$A$16305,'[1]NBA-Data-1980-2019'!$D$1:$D$16305,"",0)</f>
        <v/>
      </c>
      <c r="C230" s="2" t="str" cm="1">
        <f t="array" ref="C230">_xlfn.XLOOKUP($A230&amp;C$5,'[1]NBA-Data-1980-2019'!$B$1:$B$16305&amp;'[1]NBA-Data-1980-2019'!$A$1:$A$16305,'[1]NBA-Data-1980-2019'!$D$1:$D$16305,"",0)</f>
        <v/>
      </c>
      <c r="D230" s="2" t="str" cm="1">
        <f t="array" ref="D230">_xlfn.XLOOKUP($A230&amp;D$5,'[1]NBA-Data-1980-2019'!$B$1:$B$16305&amp;'[1]NBA-Data-1980-2019'!$A$1:$A$16305,'[1]NBA-Data-1980-2019'!$D$1:$D$16305,"",0)</f>
        <v/>
      </c>
      <c r="E230" s="2" t="str" cm="1">
        <f t="array" ref="E230">_xlfn.XLOOKUP($A230&amp;E$5,'[1]NBA-Data-1980-2019'!$B$1:$B$16305&amp;'[1]NBA-Data-1980-2019'!$A$1:$A$16305,'[1]NBA-Data-1980-2019'!$D$1:$D$16305,"",0)</f>
        <v/>
      </c>
      <c r="F230" s="2" t="str" cm="1">
        <f t="array" ref="F230">_xlfn.XLOOKUP($A230&amp;F$5,'[1]NBA-Data-1980-2019'!$B$1:$B$16305&amp;'[1]NBA-Data-1980-2019'!$A$1:$A$16305,'[1]NBA-Data-1980-2019'!$D$1:$D$16305,"",0)</f>
        <v/>
      </c>
      <c r="G230" s="2" t="str" cm="1">
        <f t="array" ref="G230">_xlfn.XLOOKUP($A230&amp;G$5,'[1]NBA-Data-1980-2019'!$B$1:$B$16305&amp;'[1]NBA-Data-1980-2019'!$A$1:$A$16305,'[1]NBA-Data-1980-2019'!$D$1:$D$16305,"",0)</f>
        <v/>
      </c>
      <c r="H230" s="2" t="str" cm="1">
        <f t="array" ref="H230">_xlfn.XLOOKUP($A230&amp;H$5,'[1]NBA-Data-1980-2019'!$B$1:$B$16305&amp;'[1]NBA-Data-1980-2019'!$A$1:$A$16305,'[1]NBA-Data-1980-2019'!$D$1:$D$16305,"",0)</f>
        <v/>
      </c>
      <c r="I230" s="2" t="str" cm="1">
        <f t="array" ref="I230">_xlfn.XLOOKUP($A230&amp;I$5,'[1]NBA-Data-1980-2019'!$B$1:$B$16305&amp;'[1]NBA-Data-1980-2019'!$A$1:$A$16305,'[1]NBA-Data-1980-2019'!$D$1:$D$16305,"",0)</f>
        <v/>
      </c>
      <c r="J230" s="2" t="str" cm="1">
        <f t="array" ref="J230">_xlfn.XLOOKUP($A230&amp;J$5,'[1]NBA-Data-1980-2019'!$B$1:$B$16305&amp;'[1]NBA-Data-1980-2019'!$A$1:$A$16305,'[1]NBA-Data-1980-2019'!$D$1:$D$16305,"",0)</f>
        <v/>
      </c>
      <c r="K230" s="2" t="str" cm="1">
        <f t="array" ref="K230">_xlfn.XLOOKUP($A230&amp;K$5,'[1]NBA-Data-1980-2019'!$B$1:$B$16305&amp;'[1]NBA-Data-1980-2019'!$A$1:$A$16305,'[1]NBA-Data-1980-2019'!$D$1:$D$16305,"",0)</f>
        <v/>
      </c>
      <c r="L230" s="2" t="str" cm="1">
        <f t="array" ref="L230">_xlfn.XLOOKUP($A230&amp;L$5,'[1]NBA-Data-1980-2019'!$B$1:$B$16305&amp;'[1]NBA-Data-1980-2019'!$A$1:$A$16305,'[1]NBA-Data-1980-2019'!$D$1:$D$16305,"",0)</f>
        <v/>
      </c>
      <c r="M230" s="2" t="str" cm="1">
        <f t="array" ref="M230">_xlfn.XLOOKUP($A230&amp;M$5,'[1]NBA-Data-1980-2019'!$B$1:$B$16305&amp;'[1]NBA-Data-1980-2019'!$A$1:$A$16305,'[1]NBA-Data-1980-2019'!$D$1:$D$16305,"",0)</f>
        <v/>
      </c>
      <c r="N230" s="2" t="str" cm="1">
        <f t="array" ref="N230">_xlfn.XLOOKUP($A230&amp;N$5,'[1]NBA-Data-1980-2019'!$B$1:$B$16305&amp;'[1]NBA-Data-1980-2019'!$A$1:$A$16305,'[1]NBA-Data-1980-2019'!$D$1:$D$16305,"",0)</f>
        <v/>
      </c>
      <c r="O230" s="2" t="str" cm="1">
        <f t="array" ref="O230">_xlfn.XLOOKUP($A230&amp;O$5,'[1]NBA-Data-1980-2019'!$B$1:$B$16305&amp;'[1]NBA-Data-1980-2019'!$A$1:$A$16305,'[1]NBA-Data-1980-2019'!$D$1:$D$16305,"",0)</f>
        <v/>
      </c>
      <c r="P230" s="2" t="str" cm="1">
        <f t="array" ref="P230">_xlfn.XLOOKUP($A230&amp;P$5,'[1]NBA-Data-1980-2019'!$B$1:$B$16305&amp;'[1]NBA-Data-1980-2019'!$A$1:$A$16305,'[1]NBA-Data-1980-2019'!$D$1:$D$16305,"",0)</f>
        <v/>
      </c>
      <c r="Q230" s="2" t="str" cm="1">
        <f t="array" ref="Q230">_xlfn.XLOOKUP($A230&amp;Q$5,'[1]NBA-Data-1980-2019'!$B$1:$B$16305&amp;'[1]NBA-Data-1980-2019'!$A$1:$A$16305,'[1]NBA-Data-1980-2019'!$D$1:$D$16305,"",0)</f>
        <v/>
      </c>
      <c r="R230" s="2" t="str" cm="1">
        <f t="array" ref="R230">_xlfn.XLOOKUP($A230&amp;R$5,'[1]NBA-Data-1980-2019'!$B$1:$B$16305&amp;'[1]NBA-Data-1980-2019'!$A$1:$A$16305,'[1]NBA-Data-1980-2019'!$D$1:$D$16305,"",0)</f>
        <v/>
      </c>
      <c r="S230" s="2" t="str" cm="1">
        <f t="array" ref="S230">_xlfn.XLOOKUP($A230&amp;S$5,'[1]NBA-Data-1980-2019'!$B$1:$B$16305&amp;'[1]NBA-Data-1980-2019'!$A$1:$A$16305,'[1]NBA-Data-1980-2019'!$D$1:$D$16305,"",0)</f>
        <v/>
      </c>
      <c r="T230" s="2" t="str" cm="1">
        <f t="array" ref="T230">_xlfn.XLOOKUP($A230&amp;T$5,'[1]NBA-Data-1980-2019'!$B$1:$B$16305&amp;'[1]NBA-Data-1980-2019'!$A$1:$A$16305,'[1]NBA-Data-1980-2019'!$D$1:$D$16305,"",0)</f>
        <v/>
      </c>
      <c r="U230" s="2" t="str" cm="1">
        <f t="array" ref="U230">_xlfn.XLOOKUP($A230&amp;U$5,'[1]NBA-Data-1980-2019'!$B$1:$B$16305&amp;'[1]NBA-Data-1980-2019'!$A$1:$A$16305,'[1]NBA-Data-1980-2019'!$D$1:$D$16305,"",0)</f>
        <v/>
      </c>
      <c r="V230" s="2" t="str" cm="1">
        <f t="array" ref="V230">_xlfn.XLOOKUP($A230&amp;V$5,'[1]NBA-Data-1980-2019'!$B$1:$B$16305&amp;'[1]NBA-Data-1980-2019'!$A$1:$A$16305,'[1]NBA-Data-1980-2019'!$D$1:$D$16305,"",0)</f>
        <v/>
      </c>
      <c r="W230" s="2" t="str" cm="1">
        <f t="array" ref="W230">_xlfn.XLOOKUP($A230&amp;W$5,'[1]NBA-Data-1980-2019'!$B$1:$B$16305&amp;'[1]NBA-Data-1980-2019'!$A$1:$A$16305,'[1]NBA-Data-1980-2019'!$D$1:$D$16305,"",0)</f>
        <v/>
      </c>
      <c r="X230" s="2" t="str" cm="1">
        <f t="array" ref="X230">_xlfn.XLOOKUP($A230&amp;X$5,'[1]NBA-Data-1980-2019'!$B$1:$B$16305&amp;'[1]NBA-Data-1980-2019'!$A$1:$A$16305,'[1]NBA-Data-1980-2019'!$D$1:$D$16305,"",0)</f>
        <v/>
      </c>
      <c r="Y230" s="2" t="str" cm="1">
        <f t="array" ref="Y230">_xlfn.XLOOKUP($A230&amp;Y$5,'[1]NBA-Data-1980-2019'!$B$1:$B$16305&amp;'[1]NBA-Data-1980-2019'!$A$1:$A$16305,'[1]NBA-Data-1980-2019'!$D$1:$D$16305,"",0)</f>
        <v/>
      </c>
      <c r="Z230" s="2" t="str" cm="1">
        <f t="array" ref="Z230">_xlfn.XLOOKUP($A230&amp;Z$5,'[1]NBA-Data-1980-2019'!$B$1:$B$16305&amp;'[1]NBA-Data-1980-2019'!$A$1:$A$16305,'[1]NBA-Data-1980-2019'!$D$1:$D$16305,"",0)</f>
        <v/>
      </c>
      <c r="AA230" s="2" t="str" cm="1">
        <f t="array" ref="AA230">_xlfn.XLOOKUP($A230&amp;AA$5,'[1]NBA-Data-1980-2019'!$B$1:$B$16305&amp;'[1]NBA-Data-1980-2019'!$A$1:$A$16305,'[1]NBA-Data-1980-2019'!$D$1:$D$16305,"",0)</f>
        <v/>
      </c>
      <c r="AB230" s="2" t="str" cm="1">
        <f t="array" ref="AB230">_xlfn.XLOOKUP($A230&amp;AB$5,'[1]NBA-Data-1980-2019'!$B$1:$B$16305&amp;'[1]NBA-Data-1980-2019'!$A$1:$A$16305,'[1]NBA-Data-1980-2019'!$D$1:$D$16305,"",0)</f>
        <v/>
      </c>
      <c r="AC230" s="2" t="str" cm="1">
        <f t="array" ref="AC230">_xlfn.XLOOKUP($A230&amp;AC$5,'[1]NBA-Data-1980-2019'!$B$1:$B$16305&amp;'[1]NBA-Data-1980-2019'!$A$1:$A$16305,'[1]NBA-Data-1980-2019'!$D$1:$D$16305,"",0)</f>
        <v>TOR</v>
      </c>
      <c r="AD230" s="2" t="str" cm="1">
        <f t="array" ref="AD230">_xlfn.XLOOKUP($A230&amp;AD$5,'[1]NBA-Data-1980-2019'!$B$1:$B$16305&amp;'[1]NBA-Data-1980-2019'!$A$1:$A$16305,'[1]NBA-Data-1980-2019'!$D$1:$D$16305,"",0)</f>
        <v>TOR</v>
      </c>
      <c r="AE230" s="2" t="str" cm="1">
        <f t="array" ref="AE230">_xlfn.XLOOKUP($A230&amp;AE$5,'[1]NBA-Data-1980-2019'!$B$1:$B$16305&amp;'[1]NBA-Data-1980-2019'!$A$1:$A$16305,'[1]NBA-Data-1980-2019'!$D$1:$D$16305,"",0)</f>
        <v/>
      </c>
      <c r="AF230" s="2" t="str" cm="1">
        <f t="array" ref="AF230">_xlfn.XLOOKUP($A230&amp;AF$5,'[1]NBA-Data-1980-2019'!$B$1:$B$16305&amp;'[1]NBA-Data-1980-2019'!$A$1:$A$16305,'[1]NBA-Data-1980-2019'!$D$1:$D$16305,"",0)</f>
        <v/>
      </c>
      <c r="AG230" s="2" t="str" cm="1">
        <f t="array" ref="AG230">_xlfn.XLOOKUP($A230&amp;AG$5,'[1]NBA-Data-1980-2019'!$B$1:$B$16305&amp;'[1]NBA-Data-1980-2019'!$A$1:$A$16305,'[1]NBA-Data-1980-2019'!$D$1:$D$16305,"",0)</f>
        <v/>
      </c>
      <c r="AH230" s="2" t="str" cm="1">
        <f t="array" ref="AH230">_xlfn.XLOOKUP($A230&amp;AH$5,'[1]NBA-Data-1980-2019'!$B$1:$B$16305&amp;'[1]NBA-Data-1980-2019'!$A$1:$A$16305,'[1]NBA-Data-1980-2019'!$H$1:$H$16305,"",0)</f>
        <v/>
      </c>
      <c r="AI230" s="2" t="str" cm="1">
        <f t="array" ref="AI230">_xlfn.XLOOKUP($A230&amp;AI$5,'[1]NBA-Data-1980-2019'!$B$1:$B$16305&amp;'[1]NBA-Data-1980-2019'!$A$1:$A$16305,'[1]NBA-Data-1980-2019'!$H$1:$H$16305,"",0)</f>
        <v/>
      </c>
      <c r="AJ230" s="2" t="str" cm="1">
        <f t="array" ref="AJ230">_xlfn.XLOOKUP($A230&amp;AJ$5,'[1]NBA-Data-1980-2019'!$B$1:$B$16305&amp;'[1]NBA-Data-1980-2019'!$A$1:$A$16305,'[1]NBA-Data-1980-2019'!$H$1:$H$16305,"",0)</f>
        <v/>
      </c>
      <c r="AK230" s="2" t="str" cm="1">
        <f t="array" ref="AK230">_xlfn.XLOOKUP($A230&amp;AK$5,'[1]NBA-Data-1980-2019'!$B$1:$B$16305&amp;'[1]NBA-Data-1980-2019'!$A$1:$A$16305,'[1]NBA-Data-1980-2019'!$H$1:$H$16305,"",0)</f>
        <v/>
      </c>
      <c r="AL230" s="2" t="str" cm="1">
        <f t="array" ref="AL230">_xlfn.XLOOKUP($A230&amp;AL$5,'[1]NBA-Data-1980-2019'!$B$1:$B$16305&amp;'[1]NBA-Data-1980-2019'!$A$1:$A$16305,'[1]NBA-Data-1980-2019'!$H$1:$H$16305,"",0)</f>
        <v/>
      </c>
      <c r="AM230" s="2" t="str" cm="1">
        <f t="array" ref="AM230">_xlfn.XLOOKUP($A230&amp;AM$5,'[1]NBA-Data-1980-2019'!$B$1:$B$16305&amp;'[1]NBA-Data-1980-2019'!$A$1:$A$16305,'[1]NBA-Data-1980-2019'!$H$1:$H$16305,"",0)</f>
        <v/>
      </c>
      <c r="AN230" s="2" t="str" cm="1">
        <f t="array" ref="AN230">_xlfn.XLOOKUP($A230&amp;AN$5,'[1]NBA-Data-1980-2019'!$B$1:$B$16305&amp;'[1]NBA-Data-1980-2019'!$A$1:$A$16305,'[1]NBA-Data-1980-2019'!$H$1:$H$16305,"",0)</f>
        <v/>
      </c>
      <c r="AO230" s="2" t="str" cm="1">
        <f t="array" ref="AO230">_xlfn.XLOOKUP($A230&amp;AO$5,'[1]NBA-Data-1980-2019'!$B$1:$B$16305&amp;'[1]NBA-Data-1980-2019'!$A$1:$A$16305,'[1]NBA-Data-1980-2019'!$H$1:$H$16305,"",0)</f>
        <v/>
      </c>
      <c r="AP230" s="2" t="str" cm="1">
        <f t="array" ref="AP230">_xlfn.XLOOKUP($A230&amp;AP$5,'[1]NBA-Data-1980-2019'!$B$1:$B$16305&amp;'[1]NBA-Data-1980-2019'!$A$1:$A$16305,'[1]NBA-Data-1980-2019'!$H$1:$H$16305,"",0)</f>
        <v/>
      </c>
      <c r="AQ230" s="2" t="str" cm="1">
        <f t="array" ref="AQ230">_xlfn.XLOOKUP($A230&amp;AQ$5,'[1]NBA-Data-1980-2019'!$B$1:$B$16305&amp;'[1]NBA-Data-1980-2019'!$A$1:$A$16305,'[1]NBA-Data-1980-2019'!$H$1:$H$16305,"",0)</f>
        <v/>
      </c>
      <c r="AR230" s="2" t="str" cm="1">
        <f t="array" ref="AR230">_xlfn.XLOOKUP($A230&amp;AR$5,'[1]NBA-Data-1980-2019'!$B$1:$B$16305&amp;'[1]NBA-Data-1980-2019'!$A$1:$A$16305,'[1]NBA-Data-1980-2019'!$H$1:$H$16305,"",0)</f>
        <v/>
      </c>
      <c r="AS230" s="2" t="str" cm="1">
        <f t="array" ref="AS230">_xlfn.XLOOKUP($A230&amp;AS$5,'[1]NBA-Data-1980-2019'!$B$1:$B$16305&amp;'[1]NBA-Data-1980-2019'!$A$1:$A$16305,'[1]NBA-Data-1980-2019'!$H$1:$H$16305,"",0)</f>
        <v/>
      </c>
      <c r="AT230" s="2" t="str" cm="1">
        <f t="array" ref="AT230">_xlfn.XLOOKUP($A230&amp;AT$5,'[1]NBA-Data-1980-2019'!$B$1:$B$16305&amp;'[1]NBA-Data-1980-2019'!$A$1:$A$16305,'[1]NBA-Data-1980-2019'!$H$1:$H$16305,"",0)</f>
        <v/>
      </c>
      <c r="AU230" s="2" t="str" cm="1">
        <f t="array" ref="AU230">_xlfn.XLOOKUP($A230&amp;AU$5,'[1]NBA-Data-1980-2019'!$B$1:$B$16305&amp;'[1]NBA-Data-1980-2019'!$A$1:$A$16305,'[1]NBA-Data-1980-2019'!$H$1:$H$16305,"",0)</f>
        <v/>
      </c>
      <c r="AV230" s="2" t="str" cm="1">
        <f t="array" ref="AV230">_xlfn.XLOOKUP($A230&amp;AV$5,'[1]NBA-Data-1980-2019'!$B$1:$B$16305&amp;'[1]NBA-Data-1980-2019'!$A$1:$A$16305,'[1]NBA-Data-1980-2019'!$H$1:$H$16305,"",0)</f>
        <v/>
      </c>
      <c r="AW230" s="2" t="str" cm="1">
        <f t="array" ref="AW230">_xlfn.XLOOKUP($A230&amp;AW$5,'[1]NBA-Data-1980-2019'!$B$1:$B$16305&amp;'[1]NBA-Data-1980-2019'!$A$1:$A$16305,'[1]NBA-Data-1980-2019'!$H$1:$H$16305,"",0)</f>
        <v/>
      </c>
      <c r="AX230" s="2" t="str" cm="1">
        <f t="array" ref="AX230">_xlfn.XLOOKUP($A230&amp;AX$5,'[1]NBA-Data-1980-2019'!$B$1:$B$16305&amp;'[1]NBA-Data-1980-2019'!$A$1:$A$16305,'[1]NBA-Data-1980-2019'!$H$1:$H$16305,"",0)</f>
        <v/>
      </c>
      <c r="AY230" s="2" t="str" cm="1">
        <f t="array" ref="AY230">_xlfn.XLOOKUP($A230&amp;AY$5,'[1]NBA-Data-1980-2019'!$B$1:$B$16305&amp;'[1]NBA-Data-1980-2019'!$A$1:$A$16305,'[1]NBA-Data-1980-2019'!$H$1:$H$16305,"",0)</f>
        <v/>
      </c>
      <c r="AZ230" s="2" t="str" cm="1">
        <f t="array" ref="AZ230">_xlfn.XLOOKUP($A230&amp;AZ$5,'[1]NBA-Data-1980-2019'!$B$1:$B$16305&amp;'[1]NBA-Data-1980-2019'!$A$1:$A$16305,'[1]NBA-Data-1980-2019'!$H$1:$H$16305,"",0)</f>
        <v/>
      </c>
      <c r="BA230" s="2" t="str" cm="1">
        <f t="array" ref="BA230">_xlfn.XLOOKUP($A230&amp;BA$5,'[1]NBA-Data-1980-2019'!$B$1:$B$16305&amp;'[1]NBA-Data-1980-2019'!$A$1:$A$16305,'[1]NBA-Data-1980-2019'!$H$1:$H$16305,"",0)</f>
        <v/>
      </c>
      <c r="BB230" s="2" t="str" cm="1">
        <f t="array" ref="BB230">_xlfn.XLOOKUP($A230&amp;BB$5,'[1]NBA-Data-1980-2019'!$B$1:$B$16305&amp;'[1]NBA-Data-1980-2019'!$A$1:$A$16305,'[1]NBA-Data-1980-2019'!$H$1:$H$16305,"",0)</f>
        <v/>
      </c>
      <c r="BC230" s="2" t="str" cm="1">
        <f t="array" ref="BC230">_xlfn.XLOOKUP($A230&amp;BC$5,'[1]NBA-Data-1980-2019'!$B$1:$B$16305&amp;'[1]NBA-Data-1980-2019'!$A$1:$A$16305,'[1]NBA-Data-1980-2019'!$H$1:$H$16305,"",0)</f>
        <v/>
      </c>
      <c r="BD230" s="2" t="str" cm="1">
        <f t="array" ref="BD230">_xlfn.XLOOKUP($A230&amp;BD$5,'[1]NBA-Data-1980-2019'!$B$1:$B$16305&amp;'[1]NBA-Data-1980-2019'!$A$1:$A$16305,'[1]NBA-Data-1980-2019'!$H$1:$H$16305,"",0)</f>
        <v/>
      </c>
      <c r="BE230" s="2" t="str" cm="1">
        <f t="array" ref="BE230">_xlfn.XLOOKUP($A230&amp;BE$5,'[1]NBA-Data-1980-2019'!$B$1:$B$16305&amp;'[1]NBA-Data-1980-2019'!$A$1:$A$16305,'[1]NBA-Data-1980-2019'!$H$1:$H$16305,"",0)</f>
        <v/>
      </c>
      <c r="BF230" s="2" t="str" cm="1">
        <f t="array" ref="BF230">_xlfn.XLOOKUP($A230&amp;BF$5,'[1]NBA-Data-1980-2019'!$B$1:$B$16305&amp;'[1]NBA-Data-1980-2019'!$A$1:$A$16305,'[1]NBA-Data-1980-2019'!$H$1:$H$16305,"",0)</f>
        <v/>
      </c>
      <c r="BG230" s="2" t="str" cm="1">
        <f t="array" ref="BG230">_xlfn.XLOOKUP($A230&amp;BG$5,'[1]NBA-Data-1980-2019'!$B$1:$B$16305&amp;'[1]NBA-Data-1980-2019'!$A$1:$A$16305,'[1]NBA-Data-1980-2019'!$H$1:$H$16305,"",0)</f>
        <v/>
      </c>
      <c r="BH230" s="2" t="str" cm="1">
        <f t="array" ref="BH230">_xlfn.XLOOKUP($A230&amp;BH$5,'[1]NBA-Data-1980-2019'!$B$1:$B$16305&amp;'[1]NBA-Data-1980-2019'!$A$1:$A$16305,'[1]NBA-Data-1980-2019'!$H$1:$H$16305,"",0)</f>
        <v/>
      </c>
      <c r="BI230" s="2" cm="1">
        <f t="array" ref="BI230">_xlfn.XLOOKUP($A230&amp;BI$5,'[1]NBA-Data-1980-2019'!$B$1:$B$16305&amp;'[1]NBA-Data-1980-2019'!$A$1:$A$16305,'[1]NBA-Data-1980-2019'!$H$1:$H$16305,"",0)</f>
        <v>126</v>
      </c>
      <c r="BJ230" s="2" cm="1">
        <f t="array" ref="BJ230">_xlfn.XLOOKUP($A230&amp;BJ$5,'[1]NBA-Data-1980-2019'!$B$1:$B$16305&amp;'[1]NBA-Data-1980-2019'!$A$1:$A$16305,'[1]NBA-Data-1980-2019'!$H$1:$H$16305,"",0)</f>
        <v>67</v>
      </c>
      <c r="BK230" s="2" t="str" cm="1">
        <f t="array" ref="BK230">_xlfn.XLOOKUP($A230&amp;BK$5,'[1]NBA-Data-1980-2019'!$B$1:$B$16305&amp;'[1]NBA-Data-1980-2019'!$A$1:$A$16305,'[1]NBA-Data-1980-2019'!$H$1:$H$16305,"",0)</f>
        <v/>
      </c>
      <c r="BL230" s="2" t="str" cm="1">
        <f t="array" ref="BL230">_xlfn.XLOOKUP($A230&amp;BL$5,'[1]NBA-Data-1980-2019'!$B$1:$B$16305&amp;'[1]NBA-Data-1980-2019'!$A$1:$A$16305,'[1]NBA-Data-1980-2019'!$H$1:$H$16305,"",0)</f>
        <v/>
      </c>
      <c r="BM230" s="2" t="str" cm="1">
        <f t="array" ref="BM230">_xlfn.XLOOKUP($A230&amp;BM$5,'[1]NBA-Data-1980-2019'!$B$1:$B$16305&amp;'[1]NBA-Data-1980-2019'!$A$1:$A$16305,'[1]NBA-Data-1980-2019'!$H$1:$H$16305,"",0)</f>
        <v/>
      </c>
      <c r="BN230" s="2" t="str" cm="1">
        <f t="array" ref="BN230">_xlfn.XLOOKUP($A230&amp;BN$5,'[1]NBA-Data-1980-2019'!$B$1:$B$16305&amp;'[1]NBA-Data-1980-2019'!$A$1:$A$16305,'[1]NBA-Data-1980-2019'!$F$1:$F$16305,"",0)</f>
        <v/>
      </c>
      <c r="BO230" s="2" t="str" cm="1">
        <f t="array" ref="BO230">_xlfn.XLOOKUP($A230&amp;BO$5,'[1]NBA-Data-1980-2019'!$B$1:$B$16305&amp;'[1]NBA-Data-1980-2019'!$A$1:$A$16305,'[1]NBA-Data-1980-2019'!$F$1:$F$16305,"",0)</f>
        <v/>
      </c>
      <c r="BP230" s="2" t="str" cm="1">
        <f t="array" ref="BP230">_xlfn.XLOOKUP($A230&amp;BP$5,'[1]NBA-Data-1980-2019'!$B$1:$B$16305&amp;'[1]NBA-Data-1980-2019'!$A$1:$A$16305,'[1]NBA-Data-1980-2019'!$F$1:$F$16305,"",0)</f>
        <v/>
      </c>
      <c r="BQ230" s="2" t="str" cm="1">
        <f t="array" ref="BQ230">_xlfn.XLOOKUP($A230&amp;BQ$5,'[1]NBA-Data-1980-2019'!$B$1:$B$16305&amp;'[1]NBA-Data-1980-2019'!$A$1:$A$16305,'[1]NBA-Data-1980-2019'!$F$1:$F$16305,"",0)</f>
        <v/>
      </c>
      <c r="BR230" s="2" t="str" cm="1">
        <f t="array" ref="BR230">_xlfn.XLOOKUP($A230&amp;BR$5,'[1]NBA-Data-1980-2019'!$B$1:$B$16305&amp;'[1]NBA-Data-1980-2019'!$A$1:$A$16305,'[1]NBA-Data-1980-2019'!$F$1:$F$16305,"",0)</f>
        <v/>
      </c>
      <c r="BS230" s="2" t="str" cm="1">
        <f t="array" ref="BS230">_xlfn.XLOOKUP($A230&amp;BS$5,'[1]NBA-Data-1980-2019'!$B$1:$B$16305&amp;'[1]NBA-Data-1980-2019'!$A$1:$A$16305,'[1]NBA-Data-1980-2019'!$F$1:$F$16305,"",0)</f>
        <v/>
      </c>
      <c r="BT230" s="2" t="str" cm="1">
        <f t="array" ref="BT230">_xlfn.XLOOKUP($A230&amp;BT$5,'[1]NBA-Data-1980-2019'!$B$1:$B$16305&amp;'[1]NBA-Data-1980-2019'!$A$1:$A$16305,'[1]NBA-Data-1980-2019'!$F$1:$F$16305,"",0)</f>
        <v/>
      </c>
      <c r="BU230" s="2" t="str" cm="1">
        <f t="array" ref="BU230">_xlfn.XLOOKUP($A230&amp;BU$5,'[1]NBA-Data-1980-2019'!$B$1:$B$16305&amp;'[1]NBA-Data-1980-2019'!$A$1:$A$16305,'[1]NBA-Data-1980-2019'!$F$1:$F$16305,"",0)</f>
        <v/>
      </c>
      <c r="BV230" s="2" t="str" cm="1">
        <f t="array" ref="BV230">_xlfn.XLOOKUP($A230&amp;BV$5,'[1]NBA-Data-1980-2019'!$B$1:$B$16305&amp;'[1]NBA-Data-1980-2019'!$A$1:$A$16305,'[1]NBA-Data-1980-2019'!$F$1:$F$16305,"",0)</f>
        <v/>
      </c>
      <c r="BW230" s="2" t="str" cm="1">
        <f t="array" ref="BW230">_xlfn.XLOOKUP($A230&amp;BW$5,'[1]NBA-Data-1980-2019'!$B$1:$B$16305&amp;'[1]NBA-Data-1980-2019'!$A$1:$A$16305,'[1]NBA-Data-1980-2019'!$F$1:$F$16305,"",0)</f>
        <v/>
      </c>
      <c r="BX230" s="2" t="str" cm="1">
        <f t="array" ref="BX230">_xlfn.XLOOKUP($A230&amp;BX$5,'[1]NBA-Data-1980-2019'!$B$1:$B$16305&amp;'[1]NBA-Data-1980-2019'!$A$1:$A$16305,'[1]NBA-Data-1980-2019'!$F$1:$F$16305,"",0)</f>
        <v/>
      </c>
      <c r="BY230" s="2" t="str" cm="1">
        <f t="array" ref="BY230">_xlfn.XLOOKUP($A230&amp;BY$5,'[1]NBA-Data-1980-2019'!$B$1:$B$16305&amp;'[1]NBA-Data-1980-2019'!$A$1:$A$16305,'[1]NBA-Data-1980-2019'!$F$1:$F$16305,"",0)</f>
        <v/>
      </c>
      <c r="BZ230" s="2" t="str" cm="1">
        <f t="array" ref="BZ230">_xlfn.XLOOKUP($A230&amp;BZ$5,'[1]NBA-Data-1980-2019'!$B$1:$B$16305&amp;'[1]NBA-Data-1980-2019'!$A$1:$A$16305,'[1]NBA-Data-1980-2019'!$F$1:$F$16305,"",0)</f>
        <v/>
      </c>
      <c r="CA230" s="2" t="str" cm="1">
        <f t="array" ref="CA230">_xlfn.XLOOKUP($A230&amp;CA$5,'[1]NBA-Data-1980-2019'!$B$1:$B$16305&amp;'[1]NBA-Data-1980-2019'!$A$1:$A$16305,'[1]NBA-Data-1980-2019'!$F$1:$F$16305,"",0)</f>
        <v/>
      </c>
      <c r="CB230" s="2" t="str" cm="1">
        <f t="array" ref="CB230">_xlfn.XLOOKUP($A230&amp;CB$5,'[1]NBA-Data-1980-2019'!$B$1:$B$16305&amp;'[1]NBA-Data-1980-2019'!$A$1:$A$16305,'[1]NBA-Data-1980-2019'!$F$1:$F$16305,"",0)</f>
        <v/>
      </c>
      <c r="CC230" s="2" t="str" cm="1">
        <f t="array" ref="CC230">_xlfn.XLOOKUP($A230&amp;CC$5,'[1]NBA-Data-1980-2019'!$B$1:$B$16305&amp;'[1]NBA-Data-1980-2019'!$A$1:$A$16305,'[1]NBA-Data-1980-2019'!$F$1:$F$16305,"",0)</f>
        <v/>
      </c>
      <c r="CD230" s="2" t="str" cm="1">
        <f t="array" ref="CD230">_xlfn.XLOOKUP($A230&amp;CD$5,'[1]NBA-Data-1980-2019'!$B$1:$B$16305&amp;'[1]NBA-Data-1980-2019'!$A$1:$A$16305,'[1]NBA-Data-1980-2019'!$F$1:$F$16305,"",0)</f>
        <v/>
      </c>
      <c r="CE230" s="2" t="str" cm="1">
        <f t="array" ref="CE230">_xlfn.XLOOKUP($A230&amp;CE$5,'[1]NBA-Data-1980-2019'!$B$1:$B$16305&amp;'[1]NBA-Data-1980-2019'!$A$1:$A$16305,'[1]NBA-Data-1980-2019'!$F$1:$F$16305,"",0)</f>
        <v/>
      </c>
      <c r="CF230" s="2" t="str" cm="1">
        <f t="array" ref="CF230">_xlfn.XLOOKUP($A230&amp;CF$5,'[1]NBA-Data-1980-2019'!$B$1:$B$16305&amp;'[1]NBA-Data-1980-2019'!$A$1:$A$16305,'[1]NBA-Data-1980-2019'!$F$1:$F$16305,"",0)</f>
        <v/>
      </c>
      <c r="CG230" s="2" t="str" cm="1">
        <f t="array" ref="CG230">_xlfn.XLOOKUP($A230&amp;CG$5,'[1]NBA-Data-1980-2019'!$B$1:$B$16305&amp;'[1]NBA-Data-1980-2019'!$A$1:$A$16305,'[1]NBA-Data-1980-2019'!$F$1:$F$16305,"",0)</f>
        <v/>
      </c>
      <c r="CH230" s="2" t="str" cm="1">
        <f t="array" ref="CH230">_xlfn.XLOOKUP($A230&amp;CH$5,'[1]NBA-Data-1980-2019'!$B$1:$B$16305&amp;'[1]NBA-Data-1980-2019'!$A$1:$A$16305,'[1]NBA-Data-1980-2019'!$F$1:$F$16305,"",0)</f>
        <v/>
      </c>
      <c r="CI230" s="2" t="str" cm="1">
        <f t="array" ref="CI230">_xlfn.XLOOKUP($A230&amp;CI$5,'[1]NBA-Data-1980-2019'!$B$1:$B$16305&amp;'[1]NBA-Data-1980-2019'!$A$1:$A$16305,'[1]NBA-Data-1980-2019'!$F$1:$F$16305,"",0)</f>
        <v/>
      </c>
      <c r="CJ230" s="2" t="str" cm="1">
        <f t="array" ref="CJ230">_xlfn.XLOOKUP($A230&amp;CJ$5,'[1]NBA-Data-1980-2019'!$B$1:$B$16305&amp;'[1]NBA-Data-1980-2019'!$A$1:$A$16305,'[1]NBA-Data-1980-2019'!$F$1:$F$16305,"",0)</f>
        <v/>
      </c>
      <c r="CK230" s="2" t="str" cm="1">
        <f t="array" ref="CK230">_xlfn.XLOOKUP($A230&amp;CK$5,'[1]NBA-Data-1980-2019'!$B$1:$B$16305&amp;'[1]NBA-Data-1980-2019'!$A$1:$A$16305,'[1]NBA-Data-1980-2019'!$F$1:$F$16305,"",0)</f>
        <v/>
      </c>
      <c r="CL230" s="2" t="str" cm="1">
        <f t="array" ref="CL230">_xlfn.XLOOKUP($A230&amp;CL$5,'[1]NBA-Data-1980-2019'!$B$1:$B$16305&amp;'[1]NBA-Data-1980-2019'!$A$1:$A$16305,'[1]NBA-Data-1980-2019'!$F$1:$F$16305,"",0)</f>
        <v/>
      </c>
      <c r="CM230" s="2" t="str" cm="1">
        <f t="array" ref="CM230">_xlfn.XLOOKUP($A230&amp;CM$5,'[1]NBA-Data-1980-2019'!$B$1:$B$16305&amp;'[1]NBA-Data-1980-2019'!$A$1:$A$16305,'[1]NBA-Data-1980-2019'!$F$1:$F$16305,"",0)</f>
        <v/>
      </c>
      <c r="CN230" s="2" t="str" cm="1">
        <f t="array" ref="CN230">_xlfn.XLOOKUP($A230&amp;CN$5,'[1]NBA-Data-1980-2019'!$B$1:$B$16305&amp;'[1]NBA-Data-1980-2019'!$A$1:$A$16305,'[1]NBA-Data-1980-2019'!$F$1:$F$16305,"",0)</f>
        <v/>
      </c>
      <c r="CO230" s="2" cm="1">
        <f t="array" ref="CO230">_xlfn.XLOOKUP($A230&amp;CO$5,'[1]NBA-Data-1980-2019'!$B$1:$B$16305&amp;'[1]NBA-Data-1980-2019'!$A$1:$A$16305,'[1]NBA-Data-1980-2019'!$F$1:$F$16305,"",0)</f>
        <v>8.9</v>
      </c>
      <c r="CP230" s="2" cm="1">
        <f t="array" ref="CP230">_xlfn.XLOOKUP($A230&amp;CP$5,'[1]NBA-Data-1980-2019'!$B$1:$B$16305&amp;'[1]NBA-Data-1980-2019'!$A$1:$A$16305,'[1]NBA-Data-1980-2019'!$F$1:$F$16305,"",0)</f>
        <v>13.7</v>
      </c>
      <c r="CQ230" s="2" t="str" cm="1">
        <f t="array" ref="CQ230">_xlfn.XLOOKUP($A230&amp;CQ$5,'[1]NBA-Data-1980-2019'!$B$1:$B$16305&amp;'[1]NBA-Data-1980-2019'!$A$1:$A$16305,'[1]NBA-Data-1980-2019'!$F$1:$F$16305,"",0)</f>
        <v/>
      </c>
      <c r="CR230" s="2" t="str" cm="1">
        <f t="array" ref="CR230">_xlfn.XLOOKUP($A230&amp;CR$5,'[1]NBA-Data-1980-2019'!$B$1:$B$16305&amp;'[1]NBA-Data-1980-2019'!$A$1:$A$16305,'[1]NBA-Data-1980-2019'!$F$1:$F$16305,"",0)</f>
        <v/>
      </c>
      <c r="CS230" s="2" t="str" cm="1">
        <f t="array" ref="CS230">_xlfn.XLOOKUP($A230&amp;CS$5,'[1]NBA-Data-1980-2019'!$B$1:$B$16305&amp;'[1]NBA-Data-1980-2019'!$A$1:$A$16305,'[1]NBA-Data-1980-2019'!$F$1:$F$16305,"",0)</f>
        <v/>
      </c>
      <c r="CU230" s="2" t="str">
        <f>_xlfn.XLOOKUP($A230,TEAMS!$G$1:$G$839,TEAMS!$H$1:$H$839,"",0)</f>
        <v>SF</v>
      </c>
      <c r="CV230" s="2" t="str">
        <f>_xlfn.XLOOKUP($CU230,DASHBOARD!$B$22:$B$27,DASHBOARD!$C$22:$C$27,"",0)</f>
        <v>FORWARD</v>
      </c>
      <c r="CY230" s="63">
        <f>SUMIFS('[1]NBA-Data-1980-2019'!$G$1:$G$16305,'[1]NBA-Data-1980-2019'!$B$1:$B$16305,$A230,'[1]NBA-Data-1980-2019'!$A$1:$A$16305,CY$9)</f>
        <v>0</v>
      </c>
      <c r="CZ230" s="63">
        <f>SUMIFS('[1]NBA-Data-1980-2019'!$G$1:$G$16305,'[1]NBA-Data-1980-2019'!$B$1:$B$16305,$A230,'[1]NBA-Data-1980-2019'!$A$1:$A$16305,CZ$9)</f>
        <v>0</v>
      </c>
      <c r="DA230" s="63">
        <f>SUMIFS('[1]NBA-Data-1980-2019'!$G$1:$G$16305,'[1]NBA-Data-1980-2019'!$B$1:$B$16305,$A230,'[1]NBA-Data-1980-2019'!$A$1:$A$16305,DA$9)</f>
        <v>0</v>
      </c>
      <c r="DB230" s="63">
        <f>SUMIFS('[1]NBA-Data-1980-2019'!$G$1:$G$16305,'[1]NBA-Data-1980-2019'!$B$1:$B$16305,$A230,'[1]NBA-Data-1980-2019'!$A$1:$A$16305,DB$9)</f>
        <v>0</v>
      </c>
      <c r="DC230" s="63">
        <f>SUMIFS('[1]NBA-Data-1980-2019'!$G$1:$G$16305,'[1]NBA-Data-1980-2019'!$B$1:$B$16305,$A230,'[1]NBA-Data-1980-2019'!$A$1:$A$16305,DC$9)</f>
        <v>0</v>
      </c>
      <c r="DD230" s="63">
        <f>SUMIFS('[1]NBA-Data-1980-2019'!$G$1:$G$16305,'[1]NBA-Data-1980-2019'!$B$1:$B$16305,$A230,'[1]NBA-Data-1980-2019'!$A$1:$A$16305,DD$9)</f>
        <v>0</v>
      </c>
      <c r="DE230" s="63">
        <f>SUMIFS('[1]NBA-Data-1980-2019'!$G$1:$G$16305,'[1]NBA-Data-1980-2019'!$B$1:$B$16305,$A230,'[1]NBA-Data-1980-2019'!$A$1:$A$16305,DE$9)</f>
        <v>0</v>
      </c>
      <c r="DF230" s="63">
        <f>SUMIFS('[1]NBA-Data-1980-2019'!$G$1:$G$16305,'[1]NBA-Data-1980-2019'!$B$1:$B$16305,$A230,'[1]NBA-Data-1980-2019'!$A$1:$A$16305,DF$9)</f>
        <v>0</v>
      </c>
      <c r="DG230" s="63">
        <f>SUMIFS('[1]NBA-Data-1980-2019'!$G$1:$G$16305,'[1]NBA-Data-1980-2019'!$B$1:$B$16305,$A230,'[1]NBA-Data-1980-2019'!$A$1:$A$16305,DG$9)</f>
        <v>0</v>
      </c>
      <c r="DH230" s="63">
        <f>SUMIFS('[1]NBA-Data-1980-2019'!$G$1:$G$16305,'[1]NBA-Data-1980-2019'!$B$1:$B$16305,$A230,'[1]NBA-Data-1980-2019'!$A$1:$A$16305,DH$9)</f>
        <v>0</v>
      </c>
      <c r="DI230" s="63">
        <f>SUMIFS('[1]NBA-Data-1980-2019'!$G$1:$G$16305,'[1]NBA-Data-1980-2019'!$B$1:$B$16305,$A230,'[1]NBA-Data-1980-2019'!$A$1:$A$16305,DI$9)</f>
        <v>0</v>
      </c>
      <c r="DJ230" s="63">
        <f>SUMIFS('[1]NBA-Data-1980-2019'!$G$1:$G$16305,'[1]NBA-Data-1980-2019'!$B$1:$B$16305,$A230,'[1]NBA-Data-1980-2019'!$A$1:$A$16305,DJ$9)</f>
        <v>0</v>
      </c>
      <c r="DK230" s="63">
        <f>SUMIFS('[1]NBA-Data-1980-2019'!$G$1:$G$16305,'[1]NBA-Data-1980-2019'!$B$1:$B$16305,$A230,'[1]NBA-Data-1980-2019'!$A$1:$A$16305,DK$9)</f>
        <v>0</v>
      </c>
      <c r="DL230" s="63">
        <f>SUMIFS('[1]NBA-Data-1980-2019'!$G$1:$G$16305,'[1]NBA-Data-1980-2019'!$B$1:$B$16305,$A230,'[1]NBA-Data-1980-2019'!$A$1:$A$16305,DL$9)</f>
        <v>0</v>
      </c>
      <c r="DM230" s="63">
        <f>SUMIFS('[1]NBA-Data-1980-2019'!$G$1:$G$16305,'[1]NBA-Data-1980-2019'!$B$1:$B$16305,$A230,'[1]NBA-Data-1980-2019'!$A$1:$A$16305,DM$9)</f>
        <v>0</v>
      </c>
      <c r="DN230" s="63">
        <f>SUMIFS('[1]NBA-Data-1980-2019'!$G$1:$G$16305,'[1]NBA-Data-1980-2019'!$B$1:$B$16305,$A230,'[1]NBA-Data-1980-2019'!$A$1:$A$16305,DN$9)</f>
        <v>0</v>
      </c>
      <c r="DO230" s="63">
        <f>SUMIFS('[1]NBA-Data-1980-2019'!$G$1:$G$16305,'[1]NBA-Data-1980-2019'!$B$1:$B$16305,$A230,'[1]NBA-Data-1980-2019'!$A$1:$A$16305,DO$9)</f>
        <v>0</v>
      </c>
      <c r="DP230" s="63">
        <f>SUMIFS('[1]NBA-Data-1980-2019'!$G$1:$G$16305,'[1]NBA-Data-1980-2019'!$B$1:$B$16305,$A230,'[1]NBA-Data-1980-2019'!$A$1:$A$16305,DP$9)</f>
        <v>0</v>
      </c>
      <c r="DQ230" s="63">
        <f>SUMIFS('[1]NBA-Data-1980-2019'!$G$1:$G$16305,'[1]NBA-Data-1980-2019'!$B$1:$B$16305,$A230,'[1]NBA-Data-1980-2019'!$A$1:$A$16305,DQ$9)</f>
        <v>0</v>
      </c>
      <c r="DR230" s="63">
        <f>SUMIFS('[1]NBA-Data-1980-2019'!$G$1:$G$16305,'[1]NBA-Data-1980-2019'!$B$1:$B$16305,$A230,'[1]NBA-Data-1980-2019'!$A$1:$A$16305,DR$9)</f>
        <v>0</v>
      </c>
      <c r="DS230" s="63">
        <f>SUMIFS('[1]NBA-Data-1980-2019'!$G$1:$G$16305,'[1]NBA-Data-1980-2019'!$B$1:$B$16305,$A230,'[1]NBA-Data-1980-2019'!$A$1:$A$16305,DS$9)</f>
        <v>0</v>
      </c>
      <c r="DT230" s="63">
        <f>SUMIFS('[1]NBA-Data-1980-2019'!$G$1:$G$16305,'[1]NBA-Data-1980-2019'!$B$1:$B$16305,$A230,'[1]NBA-Data-1980-2019'!$A$1:$A$16305,DT$9)</f>
        <v>0</v>
      </c>
      <c r="DU230" s="63">
        <f>SUMIFS('[1]NBA-Data-1980-2019'!$G$1:$G$16305,'[1]NBA-Data-1980-2019'!$B$1:$B$16305,$A230,'[1]NBA-Data-1980-2019'!$A$1:$A$16305,DU$9)</f>
        <v>0</v>
      </c>
      <c r="DV230" s="63">
        <f>SUMIFS('[1]NBA-Data-1980-2019'!$G$1:$G$16305,'[1]NBA-Data-1980-2019'!$B$1:$B$16305,$A230,'[1]NBA-Data-1980-2019'!$A$1:$A$16305,DV$9)</f>
        <v>0</v>
      </c>
      <c r="DW230" s="63">
        <f>SUMIFS('[1]NBA-Data-1980-2019'!$G$1:$G$16305,'[1]NBA-Data-1980-2019'!$B$1:$B$16305,$A230,'[1]NBA-Data-1980-2019'!$A$1:$A$16305,DW$9)</f>
        <v>0</v>
      </c>
      <c r="DX230" s="63">
        <f>SUMIFS('[1]NBA-Data-1980-2019'!$G$1:$G$16305,'[1]NBA-Data-1980-2019'!$B$1:$B$16305,$A230,'[1]NBA-Data-1980-2019'!$A$1:$A$16305,DX$9)</f>
        <v>0</v>
      </c>
      <c r="DY230" s="63">
        <f>SUMIFS('[1]NBA-Data-1980-2019'!$G$1:$G$16305,'[1]NBA-Data-1980-2019'!$B$1:$B$16305,$A230,'[1]NBA-Data-1980-2019'!$A$1:$A$16305,DY$9)</f>
        <v>0</v>
      </c>
      <c r="DZ230" s="63">
        <f>SUMIFS('[1]NBA-Data-1980-2019'!$G$1:$G$16305,'[1]NBA-Data-1980-2019'!$B$1:$B$16305,$A230,'[1]NBA-Data-1980-2019'!$A$1:$A$16305,DZ$9)</f>
        <v>0</v>
      </c>
      <c r="EA230" s="63">
        <f>SUMIFS('[1]NBA-Data-1980-2019'!$G$1:$G$16305,'[1]NBA-Data-1980-2019'!$B$1:$B$16305,$A230,'[1]NBA-Data-1980-2019'!$A$1:$A$16305,EA$9)</f>
        <v>457418</v>
      </c>
      <c r="EB230" s="63">
        <f>SUMIFS('[1]NBA-Data-1980-2019'!$G$1:$G$16305,'[1]NBA-Data-1980-2019'!$B$1:$B$16305,$A230,'[1]NBA-Data-1980-2019'!$A$1:$A$16305,EB$9)</f>
        <v>0</v>
      </c>
      <c r="EC230" s="63">
        <f>SUMIFS('[1]NBA-Data-1980-2019'!$G$1:$G$16305,'[1]NBA-Data-1980-2019'!$B$1:$B$16305,$A230,'[1]NBA-Data-1980-2019'!$A$1:$A$16305,EC$9)</f>
        <v>0</v>
      </c>
      <c r="ED230" s="63">
        <f>SUMIFS('[1]NBA-Data-1980-2019'!$G$1:$G$16305,'[1]NBA-Data-1980-2019'!$B$1:$B$16305,$A230,'[1]NBA-Data-1980-2019'!$A$1:$A$16305,ED$9)</f>
        <v>0</v>
      </c>
      <c r="EH230" s="2" t="s">
        <v>1482</v>
      </c>
    </row>
    <row r="231" spans="1:165" x14ac:dyDescent="0.2">
      <c r="A231" s="2" t="s">
        <v>813</v>
      </c>
      <c r="B231" s="2" t="str" cm="1">
        <f t="array" ref="B231">_xlfn.XLOOKUP($A231&amp;B$5,'[1]NBA-Data-1980-2019'!$B$1:$B$16305&amp;'[1]NBA-Data-1980-2019'!$A$1:$A$16305,'[1]NBA-Data-1980-2019'!$D$1:$D$16305,"",0)</f>
        <v/>
      </c>
      <c r="C231" s="2" t="str" cm="1">
        <f t="array" ref="C231">_xlfn.XLOOKUP($A231&amp;C$5,'[1]NBA-Data-1980-2019'!$B$1:$B$16305&amp;'[1]NBA-Data-1980-2019'!$A$1:$A$16305,'[1]NBA-Data-1980-2019'!$D$1:$D$16305,"",0)</f>
        <v/>
      </c>
      <c r="D231" s="2" t="str" cm="1">
        <f t="array" ref="D231">_xlfn.XLOOKUP($A231&amp;D$5,'[1]NBA-Data-1980-2019'!$B$1:$B$16305&amp;'[1]NBA-Data-1980-2019'!$A$1:$A$16305,'[1]NBA-Data-1980-2019'!$D$1:$D$16305,"",0)</f>
        <v/>
      </c>
      <c r="E231" s="2" t="str" cm="1">
        <f t="array" ref="E231">_xlfn.XLOOKUP($A231&amp;E$5,'[1]NBA-Data-1980-2019'!$B$1:$B$16305&amp;'[1]NBA-Data-1980-2019'!$A$1:$A$16305,'[1]NBA-Data-1980-2019'!$D$1:$D$16305,"",0)</f>
        <v/>
      </c>
      <c r="F231" s="2" t="str" cm="1">
        <f t="array" ref="F231">_xlfn.XLOOKUP($A231&amp;F$5,'[1]NBA-Data-1980-2019'!$B$1:$B$16305&amp;'[1]NBA-Data-1980-2019'!$A$1:$A$16305,'[1]NBA-Data-1980-2019'!$D$1:$D$16305,"",0)</f>
        <v/>
      </c>
      <c r="G231" s="2" t="str" cm="1">
        <f t="array" ref="G231">_xlfn.XLOOKUP($A231&amp;G$5,'[1]NBA-Data-1980-2019'!$B$1:$B$16305&amp;'[1]NBA-Data-1980-2019'!$A$1:$A$16305,'[1]NBA-Data-1980-2019'!$D$1:$D$16305,"",0)</f>
        <v/>
      </c>
      <c r="H231" s="2" t="str" cm="1">
        <f t="array" ref="H231">_xlfn.XLOOKUP($A231&amp;H$5,'[1]NBA-Data-1980-2019'!$B$1:$B$16305&amp;'[1]NBA-Data-1980-2019'!$A$1:$A$16305,'[1]NBA-Data-1980-2019'!$D$1:$D$16305,"",0)</f>
        <v/>
      </c>
      <c r="I231" s="2" t="str" cm="1">
        <f t="array" ref="I231">_xlfn.XLOOKUP($A231&amp;I$5,'[1]NBA-Data-1980-2019'!$B$1:$B$16305&amp;'[1]NBA-Data-1980-2019'!$A$1:$A$16305,'[1]NBA-Data-1980-2019'!$D$1:$D$16305,"",0)</f>
        <v/>
      </c>
      <c r="J231" s="2" t="str" cm="1">
        <f t="array" ref="J231">_xlfn.XLOOKUP($A231&amp;J$5,'[1]NBA-Data-1980-2019'!$B$1:$B$16305&amp;'[1]NBA-Data-1980-2019'!$A$1:$A$16305,'[1]NBA-Data-1980-2019'!$D$1:$D$16305,"",0)</f>
        <v/>
      </c>
      <c r="K231" s="2" t="str" cm="1">
        <f t="array" ref="K231">_xlfn.XLOOKUP($A231&amp;K$5,'[1]NBA-Data-1980-2019'!$B$1:$B$16305&amp;'[1]NBA-Data-1980-2019'!$A$1:$A$16305,'[1]NBA-Data-1980-2019'!$D$1:$D$16305,"",0)</f>
        <v/>
      </c>
      <c r="L231" s="2" t="str" cm="1">
        <f t="array" ref="L231">_xlfn.XLOOKUP($A231&amp;L$5,'[1]NBA-Data-1980-2019'!$B$1:$B$16305&amp;'[1]NBA-Data-1980-2019'!$A$1:$A$16305,'[1]NBA-Data-1980-2019'!$D$1:$D$16305,"",0)</f>
        <v/>
      </c>
      <c r="M231" s="2" t="str" cm="1">
        <f t="array" ref="M231">_xlfn.XLOOKUP($A231&amp;M$5,'[1]NBA-Data-1980-2019'!$B$1:$B$16305&amp;'[1]NBA-Data-1980-2019'!$A$1:$A$16305,'[1]NBA-Data-1980-2019'!$D$1:$D$16305,"",0)</f>
        <v/>
      </c>
      <c r="N231" s="2" t="str" cm="1">
        <f t="array" ref="N231">_xlfn.XLOOKUP($A231&amp;N$5,'[1]NBA-Data-1980-2019'!$B$1:$B$16305&amp;'[1]NBA-Data-1980-2019'!$A$1:$A$16305,'[1]NBA-Data-1980-2019'!$D$1:$D$16305,"",0)</f>
        <v/>
      </c>
      <c r="O231" s="2" t="str" cm="1">
        <f t="array" ref="O231">_xlfn.XLOOKUP($A231&amp;O$5,'[1]NBA-Data-1980-2019'!$B$1:$B$16305&amp;'[1]NBA-Data-1980-2019'!$A$1:$A$16305,'[1]NBA-Data-1980-2019'!$D$1:$D$16305,"",0)</f>
        <v/>
      </c>
      <c r="P231" s="2" t="str" cm="1">
        <f t="array" ref="P231">_xlfn.XLOOKUP($A231&amp;P$5,'[1]NBA-Data-1980-2019'!$B$1:$B$16305&amp;'[1]NBA-Data-1980-2019'!$A$1:$A$16305,'[1]NBA-Data-1980-2019'!$D$1:$D$16305,"",0)</f>
        <v/>
      </c>
      <c r="Q231" s="2" t="str" cm="1">
        <f t="array" ref="Q231">_xlfn.XLOOKUP($A231&amp;Q$5,'[1]NBA-Data-1980-2019'!$B$1:$B$16305&amp;'[1]NBA-Data-1980-2019'!$A$1:$A$16305,'[1]NBA-Data-1980-2019'!$D$1:$D$16305,"",0)</f>
        <v/>
      </c>
      <c r="R231" s="2" t="str" cm="1">
        <f t="array" ref="R231">_xlfn.XLOOKUP($A231&amp;R$5,'[1]NBA-Data-1980-2019'!$B$1:$B$16305&amp;'[1]NBA-Data-1980-2019'!$A$1:$A$16305,'[1]NBA-Data-1980-2019'!$D$1:$D$16305,"",0)</f>
        <v/>
      </c>
      <c r="S231" s="2" t="str" cm="1">
        <f t="array" ref="S231">_xlfn.XLOOKUP($A231&amp;S$5,'[1]NBA-Data-1980-2019'!$B$1:$B$16305&amp;'[1]NBA-Data-1980-2019'!$A$1:$A$16305,'[1]NBA-Data-1980-2019'!$D$1:$D$16305,"",0)</f>
        <v/>
      </c>
      <c r="T231" s="2" t="str" cm="1">
        <f t="array" ref="T231">_xlfn.XLOOKUP($A231&amp;T$5,'[1]NBA-Data-1980-2019'!$B$1:$B$16305&amp;'[1]NBA-Data-1980-2019'!$A$1:$A$16305,'[1]NBA-Data-1980-2019'!$D$1:$D$16305,"",0)</f>
        <v/>
      </c>
      <c r="U231" s="2" t="str" cm="1">
        <f t="array" ref="U231">_xlfn.XLOOKUP($A231&amp;U$5,'[1]NBA-Data-1980-2019'!$B$1:$B$16305&amp;'[1]NBA-Data-1980-2019'!$A$1:$A$16305,'[1]NBA-Data-1980-2019'!$D$1:$D$16305,"",0)</f>
        <v/>
      </c>
      <c r="V231" s="2" t="str" cm="1">
        <f t="array" ref="V231">_xlfn.XLOOKUP($A231&amp;V$5,'[1]NBA-Data-1980-2019'!$B$1:$B$16305&amp;'[1]NBA-Data-1980-2019'!$A$1:$A$16305,'[1]NBA-Data-1980-2019'!$D$1:$D$16305,"",0)</f>
        <v/>
      </c>
      <c r="W231" s="2" t="str" cm="1">
        <f t="array" ref="W231">_xlfn.XLOOKUP($A231&amp;W$5,'[1]NBA-Data-1980-2019'!$B$1:$B$16305&amp;'[1]NBA-Data-1980-2019'!$A$1:$A$16305,'[1]NBA-Data-1980-2019'!$D$1:$D$16305,"",0)</f>
        <v>SAS</v>
      </c>
      <c r="X231" s="2" t="str" cm="1">
        <f t="array" ref="X231">_xlfn.XLOOKUP($A231&amp;X$5,'[1]NBA-Data-1980-2019'!$B$1:$B$16305&amp;'[1]NBA-Data-1980-2019'!$A$1:$A$16305,'[1]NBA-Data-1980-2019'!$D$1:$D$16305,"",0)</f>
        <v>TOT</v>
      </c>
      <c r="Y231" s="2" t="str" cm="1">
        <f t="array" ref="Y231">_xlfn.XLOOKUP($A231&amp;Y$5,'[1]NBA-Data-1980-2019'!$B$1:$B$16305&amp;'[1]NBA-Data-1980-2019'!$A$1:$A$16305,'[1]NBA-Data-1980-2019'!$D$1:$D$16305,"",0)</f>
        <v>TOT</v>
      </c>
      <c r="Z231" s="2" t="str" cm="1">
        <f t="array" ref="Z231">_xlfn.XLOOKUP($A231&amp;Z$5,'[1]NBA-Data-1980-2019'!$B$1:$B$16305&amp;'[1]NBA-Data-1980-2019'!$A$1:$A$16305,'[1]NBA-Data-1980-2019'!$D$1:$D$16305,"",0)</f>
        <v>PHI</v>
      </c>
      <c r="AA231" s="2" t="str" cm="1">
        <f t="array" ref="AA231">_xlfn.XLOOKUP($A231&amp;AA$5,'[1]NBA-Data-1980-2019'!$B$1:$B$16305&amp;'[1]NBA-Data-1980-2019'!$A$1:$A$16305,'[1]NBA-Data-1980-2019'!$D$1:$D$16305,"",0)</f>
        <v/>
      </c>
      <c r="AB231" s="2" t="str" cm="1">
        <f t="array" ref="AB231">_xlfn.XLOOKUP($A231&amp;AB$5,'[1]NBA-Data-1980-2019'!$B$1:$B$16305&amp;'[1]NBA-Data-1980-2019'!$A$1:$A$16305,'[1]NBA-Data-1980-2019'!$D$1:$D$16305,"",0)</f>
        <v/>
      </c>
      <c r="AC231" s="2" t="str" cm="1">
        <f t="array" ref="AC231">_xlfn.XLOOKUP($A231&amp;AC$5,'[1]NBA-Data-1980-2019'!$B$1:$B$16305&amp;'[1]NBA-Data-1980-2019'!$A$1:$A$16305,'[1]NBA-Data-1980-2019'!$D$1:$D$16305,"",0)</f>
        <v/>
      </c>
      <c r="AD231" s="2" t="str" cm="1">
        <f t="array" ref="AD231">_xlfn.XLOOKUP($A231&amp;AD$5,'[1]NBA-Data-1980-2019'!$B$1:$B$16305&amp;'[1]NBA-Data-1980-2019'!$A$1:$A$16305,'[1]NBA-Data-1980-2019'!$D$1:$D$16305,"",0)</f>
        <v/>
      </c>
      <c r="AE231" s="2" t="str" cm="1">
        <f t="array" ref="AE231">_xlfn.XLOOKUP($A231&amp;AE$5,'[1]NBA-Data-1980-2019'!$B$1:$B$16305&amp;'[1]NBA-Data-1980-2019'!$A$1:$A$16305,'[1]NBA-Data-1980-2019'!$D$1:$D$16305,"",0)</f>
        <v/>
      </c>
      <c r="AF231" s="2" t="str" cm="1">
        <f t="array" ref="AF231">_xlfn.XLOOKUP($A231&amp;AF$5,'[1]NBA-Data-1980-2019'!$B$1:$B$16305&amp;'[1]NBA-Data-1980-2019'!$A$1:$A$16305,'[1]NBA-Data-1980-2019'!$D$1:$D$16305,"",0)</f>
        <v/>
      </c>
      <c r="AG231" s="2" t="str" cm="1">
        <f t="array" ref="AG231">_xlfn.XLOOKUP($A231&amp;AG$5,'[1]NBA-Data-1980-2019'!$B$1:$B$16305&amp;'[1]NBA-Data-1980-2019'!$A$1:$A$16305,'[1]NBA-Data-1980-2019'!$D$1:$D$16305,"",0)</f>
        <v/>
      </c>
      <c r="AH231" s="2" t="str" cm="1">
        <f t="array" ref="AH231">_xlfn.XLOOKUP($A231&amp;AH$5,'[1]NBA-Data-1980-2019'!$B$1:$B$16305&amp;'[1]NBA-Data-1980-2019'!$A$1:$A$16305,'[1]NBA-Data-1980-2019'!$H$1:$H$16305,"",0)</f>
        <v/>
      </c>
      <c r="AI231" s="2" t="str" cm="1">
        <f t="array" ref="AI231">_xlfn.XLOOKUP($A231&amp;AI$5,'[1]NBA-Data-1980-2019'!$B$1:$B$16305&amp;'[1]NBA-Data-1980-2019'!$A$1:$A$16305,'[1]NBA-Data-1980-2019'!$H$1:$H$16305,"",0)</f>
        <v/>
      </c>
      <c r="AJ231" s="2" t="str" cm="1">
        <f t="array" ref="AJ231">_xlfn.XLOOKUP($A231&amp;AJ$5,'[1]NBA-Data-1980-2019'!$B$1:$B$16305&amp;'[1]NBA-Data-1980-2019'!$A$1:$A$16305,'[1]NBA-Data-1980-2019'!$H$1:$H$16305,"",0)</f>
        <v/>
      </c>
      <c r="AK231" s="2" t="str" cm="1">
        <f t="array" ref="AK231">_xlfn.XLOOKUP($A231&amp;AK$5,'[1]NBA-Data-1980-2019'!$B$1:$B$16305&amp;'[1]NBA-Data-1980-2019'!$A$1:$A$16305,'[1]NBA-Data-1980-2019'!$H$1:$H$16305,"",0)</f>
        <v/>
      </c>
      <c r="AL231" s="2" t="str" cm="1">
        <f t="array" ref="AL231">_xlfn.XLOOKUP($A231&amp;AL$5,'[1]NBA-Data-1980-2019'!$B$1:$B$16305&amp;'[1]NBA-Data-1980-2019'!$A$1:$A$16305,'[1]NBA-Data-1980-2019'!$H$1:$H$16305,"",0)</f>
        <v/>
      </c>
      <c r="AM231" s="2" t="str" cm="1">
        <f t="array" ref="AM231">_xlfn.XLOOKUP($A231&amp;AM$5,'[1]NBA-Data-1980-2019'!$B$1:$B$16305&amp;'[1]NBA-Data-1980-2019'!$A$1:$A$16305,'[1]NBA-Data-1980-2019'!$H$1:$H$16305,"",0)</f>
        <v/>
      </c>
      <c r="AN231" s="2" t="str" cm="1">
        <f t="array" ref="AN231">_xlfn.XLOOKUP($A231&amp;AN$5,'[1]NBA-Data-1980-2019'!$B$1:$B$16305&amp;'[1]NBA-Data-1980-2019'!$A$1:$A$16305,'[1]NBA-Data-1980-2019'!$H$1:$H$16305,"",0)</f>
        <v/>
      </c>
      <c r="AO231" s="2" t="str" cm="1">
        <f t="array" ref="AO231">_xlfn.XLOOKUP($A231&amp;AO$5,'[1]NBA-Data-1980-2019'!$B$1:$B$16305&amp;'[1]NBA-Data-1980-2019'!$A$1:$A$16305,'[1]NBA-Data-1980-2019'!$H$1:$H$16305,"",0)</f>
        <v/>
      </c>
      <c r="AP231" s="2" t="str" cm="1">
        <f t="array" ref="AP231">_xlfn.XLOOKUP($A231&amp;AP$5,'[1]NBA-Data-1980-2019'!$B$1:$B$16305&amp;'[1]NBA-Data-1980-2019'!$A$1:$A$16305,'[1]NBA-Data-1980-2019'!$H$1:$H$16305,"",0)</f>
        <v/>
      </c>
      <c r="AQ231" s="2" t="str" cm="1">
        <f t="array" ref="AQ231">_xlfn.XLOOKUP($A231&amp;AQ$5,'[1]NBA-Data-1980-2019'!$B$1:$B$16305&amp;'[1]NBA-Data-1980-2019'!$A$1:$A$16305,'[1]NBA-Data-1980-2019'!$H$1:$H$16305,"",0)</f>
        <v/>
      </c>
      <c r="AR231" s="2" t="str" cm="1">
        <f t="array" ref="AR231">_xlfn.XLOOKUP($A231&amp;AR$5,'[1]NBA-Data-1980-2019'!$B$1:$B$16305&amp;'[1]NBA-Data-1980-2019'!$A$1:$A$16305,'[1]NBA-Data-1980-2019'!$H$1:$H$16305,"",0)</f>
        <v/>
      </c>
      <c r="AS231" s="2" t="str" cm="1">
        <f t="array" ref="AS231">_xlfn.XLOOKUP($A231&amp;AS$5,'[1]NBA-Data-1980-2019'!$B$1:$B$16305&amp;'[1]NBA-Data-1980-2019'!$A$1:$A$16305,'[1]NBA-Data-1980-2019'!$H$1:$H$16305,"",0)</f>
        <v/>
      </c>
      <c r="AT231" s="2" t="str" cm="1">
        <f t="array" ref="AT231">_xlfn.XLOOKUP($A231&amp;AT$5,'[1]NBA-Data-1980-2019'!$B$1:$B$16305&amp;'[1]NBA-Data-1980-2019'!$A$1:$A$16305,'[1]NBA-Data-1980-2019'!$H$1:$H$16305,"",0)</f>
        <v/>
      </c>
      <c r="AU231" s="2" t="str" cm="1">
        <f t="array" ref="AU231">_xlfn.XLOOKUP($A231&amp;AU$5,'[1]NBA-Data-1980-2019'!$B$1:$B$16305&amp;'[1]NBA-Data-1980-2019'!$A$1:$A$16305,'[1]NBA-Data-1980-2019'!$H$1:$H$16305,"",0)</f>
        <v/>
      </c>
      <c r="AV231" s="2" t="str" cm="1">
        <f t="array" ref="AV231">_xlfn.XLOOKUP($A231&amp;AV$5,'[1]NBA-Data-1980-2019'!$B$1:$B$16305&amp;'[1]NBA-Data-1980-2019'!$A$1:$A$16305,'[1]NBA-Data-1980-2019'!$H$1:$H$16305,"",0)</f>
        <v/>
      </c>
      <c r="AW231" s="2" t="str" cm="1">
        <f t="array" ref="AW231">_xlfn.XLOOKUP($A231&amp;AW$5,'[1]NBA-Data-1980-2019'!$B$1:$B$16305&amp;'[1]NBA-Data-1980-2019'!$A$1:$A$16305,'[1]NBA-Data-1980-2019'!$H$1:$H$16305,"",0)</f>
        <v/>
      </c>
      <c r="AX231" s="2" t="str" cm="1">
        <f t="array" ref="AX231">_xlfn.XLOOKUP($A231&amp;AX$5,'[1]NBA-Data-1980-2019'!$B$1:$B$16305&amp;'[1]NBA-Data-1980-2019'!$A$1:$A$16305,'[1]NBA-Data-1980-2019'!$H$1:$H$16305,"",0)</f>
        <v/>
      </c>
      <c r="AY231" s="2" t="str" cm="1">
        <f t="array" ref="AY231">_xlfn.XLOOKUP($A231&amp;AY$5,'[1]NBA-Data-1980-2019'!$B$1:$B$16305&amp;'[1]NBA-Data-1980-2019'!$A$1:$A$16305,'[1]NBA-Data-1980-2019'!$H$1:$H$16305,"",0)</f>
        <v/>
      </c>
      <c r="AZ231" s="2" t="str" cm="1">
        <f t="array" ref="AZ231">_xlfn.XLOOKUP($A231&amp;AZ$5,'[1]NBA-Data-1980-2019'!$B$1:$B$16305&amp;'[1]NBA-Data-1980-2019'!$A$1:$A$16305,'[1]NBA-Data-1980-2019'!$H$1:$H$16305,"",0)</f>
        <v/>
      </c>
      <c r="BA231" s="2" t="str" cm="1">
        <f t="array" ref="BA231">_xlfn.XLOOKUP($A231&amp;BA$5,'[1]NBA-Data-1980-2019'!$B$1:$B$16305&amp;'[1]NBA-Data-1980-2019'!$A$1:$A$16305,'[1]NBA-Data-1980-2019'!$H$1:$H$16305,"",0)</f>
        <v/>
      </c>
      <c r="BB231" s="2" t="str" cm="1">
        <f t="array" ref="BB231">_xlfn.XLOOKUP($A231&amp;BB$5,'[1]NBA-Data-1980-2019'!$B$1:$B$16305&amp;'[1]NBA-Data-1980-2019'!$A$1:$A$16305,'[1]NBA-Data-1980-2019'!$H$1:$H$16305,"",0)</f>
        <v/>
      </c>
      <c r="BC231" s="2" cm="1">
        <f t="array" ref="BC231">_xlfn.XLOOKUP($A231&amp;BC$5,'[1]NBA-Data-1980-2019'!$B$1:$B$16305&amp;'[1]NBA-Data-1980-2019'!$A$1:$A$16305,'[1]NBA-Data-1980-2019'!$H$1:$H$16305,"",0)</f>
        <v>15</v>
      </c>
      <c r="BD231" s="2" cm="1">
        <f t="array" ref="BD231">_xlfn.XLOOKUP($A231&amp;BD$5,'[1]NBA-Data-1980-2019'!$B$1:$B$16305&amp;'[1]NBA-Data-1980-2019'!$A$1:$A$16305,'[1]NBA-Data-1980-2019'!$H$1:$H$16305,"",0)</f>
        <v>57.599999999999994</v>
      </c>
      <c r="BE231" s="2" cm="1">
        <f t="array" ref="BE231">_xlfn.XLOOKUP($A231&amp;BE$5,'[1]NBA-Data-1980-2019'!$B$1:$B$16305&amp;'[1]NBA-Data-1980-2019'!$A$1:$A$16305,'[1]NBA-Data-1980-2019'!$H$1:$H$16305,"",0)</f>
        <v>63.2</v>
      </c>
      <c r="BF231" s="2" cm="1">
        <f t="array" ref="BF231">_xlfn.XLOOKUP($A231&amp;BF$5,'[1]NBA-Data-1980-2019'!$B$1:$B$16305&amp;'[1]NBA-Data-1980-2019'!$A$1:$A$16305,'[1]NBA-Data-1980-2019'!$H$1:$H$16305,"",0)</f>
        <v>193.8</v>
      </c>
      <c r="BG231" s="2" t="str" cm="1">
        <f t="array" ref="BG231">_xlfn.XLOOKUP($A231&amp;BG$5,'[1]NBA-Data-1980-2019'!$B$1:$B$16305&amp;'[1]NBA-Data-1980-2019'!$A$1:$A$16305,'[1]NBA-Data-1980-2019'!$H$1:$H$16305,"",0)</f>
        <v/>
      </c>
      <c r="BH231" s="2" t="str" cm="1">
        <f t="array" ref="BH231">_xlfn.XLOOKUP($A231&amp;BH$5,'[1]NBA-Data-1980-2019'!$B$1:$B$16305&amp;'[1]NBA-Data-1980-2019'!$A$1:$A$16305,'[1]NBA-Data-1980-2019'!$H$1:$H$16305,"",0)</f>
        <v/>
      </c>
      <c r="BI231" s="2" t="str" cm="1">
        <f t="array" ref="BI231">_xlfn.XLOOKUP($A231&amp;BI$5,'[1]NBA-Data-1980-2019'!$B$1:$B$16305&amp;'[1]NBA-Data-1980-2019'!$A$1:$A$16305,'[1]NBA-Data-1980-2019'!$H$1:$H$16305,"",0)</f>
        <v/>
      </c>
      <c r="BJ231" s="2" t="str" cm="1">
        <f t="array" ref="BJ231">_xlfn.XLOOKUP($A231&amp;BJ$5,'[1]NBA-Data-1980-2019'!$B$1:$B$16305&amp;'[1]NBA-Data-1980-2019'!$A$1:$A$16305,'[1]NBA-Data-1980-2019'!$H$1:$H$16305,"",0)</f>
        <v/>
      </c>
      <c r="BK231" s="2" t="str" cm="1">
        <f t="array" ref="BK231">_xlfn.XLOOKUP($A231&amp;BK$5,'[1]NBA-Data-1980-2019'!$B$1:$B$16305&amp;'[1]NBA-Data-1980-2019'!$A$1:$A$16305,'[1]NBA-Data-1980-2019'!$H$1:$H$16305,"",0)</f>
        <v/>
      </c>
      <c r="BL231" s="2" t="str" cm="1">
        <f t="array" ref="BL231">_xlfn.XLOOKUP($A231&amp;BL$5,'[1]NBA-Data-1980-2019'!$B$1:$B$16305&amp;'[1]NBA-Data-1980-2019'!$A$1:$A$16305,'[1]NBA-Data-1980-2019'!$H$1:$H$16305,"",0)</f>
        <v/>
      </c>
      <c r="BM231" s="2" t="str" cm="1">
        <f t="array" ref="BM231">_xlfn.XLOOKUP($A231&amp;BM$5,'[1]NBA-Data-1980-2019'!$B$1:$B$16305&amp;'[1]NBA-Data-1980-2019'!$A$1:$A$16305,'[1]NBA-Data-1980-2019'!$H$1:$H$16305,"",0)</f>
        <v/>
      </c>
      <c r="BN231" s="2" t="str" cm="1">
        <f t="array" ref="BN231">_xlfn.XLOOKUP($A231&amp;BN$5,'[1]NBA-Data-1980-2019'!$B$1:$B$16305&amp;'[1]NBA-Data-1980-2019'!$A$1:$A$16305,'[1]NBA-Data-1980-2019'!$F$1:$F$16305,"",0)</f>
        <v/>
      </c>
      <c r="BO231" s="2" t="str" cm="1">
        <f t="array" ref="BO231">_xlfn.XLOOKUP($A231&amp;BO$5,'[1]NBA-Data-1980-2019'!$B$1:$B$16305&amp;'[1]NBA-Data-1980-2019'!$A$1:$A$16305,'[1]NBA-Data-1980-2019'!$F$1:$F$16305,"",0)</f>
        <v/>
      </c>
      <c r="BP231" s="2" t="str" cm="1">
        <f t="array" ref="BP231">_xlfn.XLOOKUP($A231&amp;BP$5,'[1]NBA-Data-1980-2019'!$B$1:$B$16305&amp;'[1]NBA-Data-1980-2019'!$A$1:$A$16305,'[1]NBA-Data-1980-2019'!$F$1:$F$16305,"",0)</f>
        <v/>
      </c>
      <c r="BQ231" s="2" t="str" cm="1">
        <f t="array" ref="BQ231">_xlfn.XLOOKUP($A231&amp;BQ$5,'[1]NBA-Data-1980-2019'!$B$1:$B$16305&amp;'[1]NBA-Data-1980-2019'!$A$1:$A$16305,'[1]NBA-Data-1980-2019'!$F$1:$F$16305,"",0)</f>
        <v/>
      </c>
      <c r="BR231" s="2" t="str" cm="1">
        <f t="array" ref="BR231">_xlfn.XLOOKUP($A231&amp;BR$5,'[1]NBA-Data-1980-2019'!$B$1:$B$16305&amp;'[1]NBA-Data-1980-2019'!$A$1:$A$16305,'[1]NBA-Data-1980-2019'!$F$1:$F$16305,"",0)</f>
        <v/>
      </c>
      <c r="BS231" s="2" t="str" cm="1">
        <f t="array" ref="BS231">_xlfn.XLOOKUP($A231&amp;BS$5,'[1]NBA-Data-1980-2019'!$B$1:$B$16305&amp;'[1]NBA-Data-1980-2019'!$A$1:$A$16305,'[1]NBA-Data-1980-2019'!$F$1:$F$16305,"",0)</f>
        <v/>
      </c>
      <c r="BT231" s="2" t="str" cm="1">
        <f t="array" ref="BT231">_xlfn.XLOOKUP($A231&amp;BT$5,'[1]NBA-Data-1980-2019'!$B$1:$B$16305&amp;'[1]NBA-Data-1980-2019'!$A$1:$A$16305,'[1]NBA-Data-1980-2019'!$F$1:$F$16305,"",0)</f>
        <v/>
      </c>
      <c r="BU231" s="2" t="str" cm="1">
        <f t="array" ref="BU231">_xlfn.XLOOKUP($A231&amp;BU$5,'[1]NBA-Data-1980-2019'!$B$1:$B$16305&amp;'[1]NBA-Data-1980-2019'!$A$1:$A$16305,'[1]NBA-Data-1980-2019'!$F$1:$F$16305,"",0)</f>
        <v/>
      </c>
      <c r="BV231" s="2" t="str" cm="1">
        <f t="array" ref="BV231">_xlfn.XLOOKUP($A231&amp;BV$5,'[1]NBA-Data-1980-2019'!$B$1:$B$16305&amp;'[1]NBA-Data-1980-2019'!$A$1:$A$16305,'[1]NBA-Data-1980-2019'!$F$1:$F$16305,"",0)</f>
        <v/>
      </c>
      <c r="BW231" s="2" t="str" cm="1">
        <f t="array" ref="BW231">_xlfn.XLOOKUP($A231&amp;BW$5,'[1]NBA-Data-1980-2019'!$B$1:$B$16305&amp;'[1]NBA-Data-1980-2019'!$A$1:$A$16305,'[1]NBA-Data-1980-2019'!$F$1:$F$16305,"",0)</f>
        <v/>
      </c>
      <c r="BX231" s="2" t="str" cm="1">
        <f t="array" ref="BX231">_xlfn.XLOOKUP($A231&amp;BX$5,'[1]NBA-Data-1980-2019'!$B$1:$B$16305&amp;'[1]NBA-Data-1980-2019'!$A$1:$A$16305,'[1]NBA-Data-1980-2019'!$F$1:$F$16305,"",0)</f>
        <v/>
      </c>
      <c r="BY231" s="2" t="str" cm="1">
        <f t="array" ref="BY231">_xlfn.XLOOKUP($A231&amp;BY$5,'[1]NBA-Data-1980-2019'!$B$1:$B$16305&amp;'[1]NBA-Data-1980-2019'!$A$1:$A$16305,'[1]NBA-Data-1980-2019'!$F$1:$F$16305,"",0)</f>
        <v/>
      </c>
      <c r="BZ231" s="2" t="str" cm="1">
        <f t="array" ref="BZ231">_xlfn.XLOOKUP($A231&amp;BZ$5,'[1]NBA-Data-1980-2019'!$B$1:$B$16305&amp;'[1]NBA-Data-1980-2019'!$A$1:$A$16305,'[1]NBA-Data-1980-2019'!$F$1:$F$16305,"",0)</f>
        <v/>
      </c>
      <c r="CA231" s="2" t="str" cm="1">
        <f t="array" ref="CA231">_xlfn.XLOOKUP($A231&amp;CA$5,'[1]NBA-Data-1980-2019'!$B$1:$B$16305&amp;'[1]NBA-Data-1980-2019'!$A$1:$A$16305,'[1]NBA-Data-1980-2019'!$F$1:$F$16305,"",0)</f>
        <v/>
      </c>
      <c r="CB231" s="2" t="str" cm="1">
        <f t="array" ref="CB231">_xlfn.XLOOKUP($A231&amp;CB$5,'[1]NBA-Data-1980-2019'!$B$1:$B$16305&amp;'[1]NBA-Data-1980-2019'!$A$1:$A$16305,'[1]NBA-Data-1980-2019'!$F$1:$F$16305,"",0)</f>
        <v/>
      </c>
      <c r="CC231" s="2" t="str" cm="1">
        <f t="array" ref="CC231">_xlfn.XLOOKUP($A231&amp;CC$5,'[1]NBA-Data-1980-2019'!$B$1:$B$16305&amp;'[1]NBA-Data-1980-2019'!$A$1:$A$16305,'[1]NBA-Data-1980-2019'!$F$1:$F$16305,"",0)</f>
        <v/>
      </c>
      <c r="CD231" s="2" t="str" cm="1">
        <f t="array" ref="CD231">_xlfn.XLOOKUP($A231&amp;CD$5,'[1]NBA-Data-1980-2019'!$B$1:$B$16305&amp;'[1]NBA-Data-1980-2019'!$A$1:$A$16305,'[1]NBA-Data-1980-2019'!$F$1:$F$16305,"",0)</f>
        <v/>
      </c>
      <c r="CE231" s="2" t="str" cm="1">
        <f t="array" ref="CE231">_xlfn.XLOOKUP($A231&amp;CE$5,'[1]NBA-Data-1980-2019'!$B$1:$B$16305&amp;'[1]NBA-Data-1980-2019'!$A$1:$A$16305,'[1]NBA-Data-1980-2019'!$F$1:$F$16305,"",0)</f>
        <v/>
      </c>
      <c r="CF231" s="2" t="str" cm="1">
        <f t="array" ref="CF231">_xlfn.XLOOKUP($A231&amp;CF$5,'[1]NBA-Data-1980-2019'!$B$1:$B$16305&amp;'[1]NBA-Data-1980-2019'!$A$1:$A$16305,'[1]NBA-Data-1980-2019'!$F$1:$F$16305,"",0)</f>
        <v/>
      </c>
      <c r="CG231" s="2" t="str" cm="1">
        <f t="array" ref="CG231">_xlfn.XLOOKUP($A231&amp;CG$5,'[1]NBA-Data-1980-2019'!$B$1:$B$16305&amp;'[1]NBA-Data-1980-2019'!$A$1:$A$16305,'[1]NBA-Data-1980-2019'!$F$1:$F$16305,"",0)</f>
        <v/>
      </c>
      <c r="CH231" s="2" t="str" cm="1">
        <f t="array" ref="CH231">_xlfn.XLOOKUP($A231&amp;CH$5,'[1]NBA-Data-1980-2019'!$B$1:$B$16305&amp;'[1]NBA-Data-1980-2019'!$A$1:$A$16305,'[1]NBA-Data-1980-2019'!$F$1:$F$16305,"",0)</f>
        <v/>
      </c>
      <c r="CI231" s="2" cm="1">
        <f t="array" ref="CI231">_xlfn.XLOOKUP($A231&amp;CI$5,'[1]NBA-Data-1980-2019'!$B$1:$B$16305&amp;'[1]NBA-Data-1980-2019'!$A$1:$A$16305,'[1]NBA-Data-1980-2019'!$F$1:$F$16305,"",0)</f>
        <v>7.1</v>
      </c>
      <c r="CJ231" s="2" cm="1">
        <f t="array" ref="CJ231">_xlfn.XLOOKUP($A231&amp;CJ$5,'[1]NBA-Data-1980-2019'!$B$1:$B$16305&amp;'[1]NBA-Data-1980-2019'!$A$1:$A$16305,'[1]NBA-Data-1980-2019'!$F$1:$F$16305,"",0)</f>
        <v>13.8</v>
      </c>
      <c r="CK231" s="2" cm="1">
        <f t="array" ref="CK231">_xlfn.XLOOKUP($A231&amp;CK$5,'[1]NBA-Data-1980-2019'!$B$1:$B$16305&amp;'[1]NBA-Data-1980-2019'!$A$1:$A$16305,'[1]NBA-Data-1980-2019'!$F$1:$F$16305,"",0)</f>
        <v>4.5999999999999996</v>
      </c>
      <c r="CL231" s="2" cm="1">
        <f t="array" ref="CL231">_xlfn.XLOOKUP($A231&amp;CL$5,'[1]NBA-Data-1980-2019'!$B$1:$B$16305&amp;'[1]NBA-Data-1980-2019'!$A$1:$A$16305,'[1]NBA-Data-1980-2019'!$F$1:$F$16305,"",0)</f>
        <v>8.1999999999999993</v>
      </c>
      <c r="CM231" s="2" t="str" cm="1">
        <f t="array" ref="CM231">_xlfn.XLOOKUP($A231&amp;CM$5,'[1]NBA-Data-1980-2019'!$B$1:$B$16305&amp;'[1]NBA-Data-1980-2019'!$A$1:$A$16305,'[1]NBA-Data-1980-2019'!$F$1:$F$16305,"",0)</f>
        <v/>
      </c>
      <c r="CN231" s="2" t="str" cm="1">
        <f t="array" ref="CN231">_xlfn.XLOOKUP($A231&amp;CN$5,'[1]NBA-Data-1980-2019'!$B$1:$B$16305&amp;'[1]NBA-Data-1980-2019'!$A$1:$A$16305,'[1]NBA-Data-1980-2019'!$F$1:$F$16305,"",0)</f>
        <v/>
      </c>
      <c r="CO231" s="2" t="str" cm="1">
        <f t="array" ref="CO231">_xlfn.XLOOKUP($A231&amp;CO$5,'[1]NBA-Data-1980-2019'!$B$1:$B$16305&amp;'[1]NBA-Data-1980-2019'!$A$1:$A$16305,'[1]NBA-Data-1980-2019'!$F$1:$F$16305,"",0)</f>
        <v/>
      </c>
      <c r="CP231" s="2" t="str" cm="1">
        <f t="array" ref="CP231">_xlfn.XLOOKUP($A231&amp;CP$5,'[1]NBA-Data-1980-2019'!$B$1:$B$16305&amp;'[1]NBA-Data-1980-2019'!$A$1:$A$16305,'[1]NBA-Data-1980-2019'!$F$1:$F$16305,"",0)</f>
        <v/>
      </c>
      <c r="CQ231" s="2" t="str" cm="1">
        <f t="array" ref="CQ231">_xlfn.XLOOKUP($A231&amp;CQ$5,'[1]NBA-Data-1980-2019'!$B$1:$B$16305&amp;'[1]NBA-Data-1980-2019'!$A$1:$A$16305,'[1]NBA-Data-1980-2019'!$F$1:$F$16305,"",0)</f>
        <v/>
      </c>
      <c r="CR231" s="2" t="str" cm="1">
        <f t="array" ref="CR231">_xlfn.XLOOKUP($A231&amp;CR$5,'[1]NBA-Data-1980-2019'!$B$1:$B$16305&amp;'[1]NBA-Data-1980-2019'!$A$1:$A$16305,'[1]NBA-Data-1980-2019'!$F$1:$F$16305,"",0)</f>
        <v/>
      </c>
      <c r="CS231" s="2" t="str" cm="1">
        <f t="array" ref="CS231">_xlfn.XLOOKUP($A231&amp;CS$5,'[1]NBA-Data-1980-2019'!$B$1:$B$16305&amp;'[1]NBA-Data-1980-2019'!$A$1:$A$16305,'[1]NBA-Data-1980-2019'!$F$1:$F$16305,"",0)</f>
        <v/>
      </c>
      <c r="CU231" s="2" t="str">
        <f>_xlfn.XLOOKUP($A231,TEAMS!$G$1:$G$839,TEAMS!$H$1:$H$839,"",0)</f>
        <v>PF</v>
      </c>
      <c r="CV231" s="2" t="str">
        <f>_xlfn.XLOOKUP($CU231,DASHBOARD!$B$22:$B$27,DASHBOARD!$C$22:$C$27,"",0)</f>
        <v>FORWARD</v>
      </c>
      <c r="CY231" s="63">
        <f>SUMIFS('[1]NBA-Data-1980-2019'!$G$1:$G$16305,'[1]NBA-Data-1980-2019'!$B$1:$B$16305,$A231,'[1]NBA-Data-1980-2019'!$A$1:$A$16305,CY$9)</f>
        <v>0</v>
      </c>
      <c r="CZ231" s="63">
        <f>SUMIFS('[1]NBA-Data-1980-2019'!$G$1:$G$16305,'[1]NBA-Data-1980-2019'!$B$1:$B$16305,$A231,'[1]NBA-Data-1980-2019'!$A$1:$A$16305,CZ$9)</f>
        <v>0</v>
      </c>
      <c r="DA231" s="63">
        <f>SUMIFS('[1]NBA-Data-1980-2019'!$G$1:$G$16305,'[1]NBA-Data-1980-2019'!$B$1:$B$16305,$A231,'[1]NBA-Data-1980-2019'!$A$1:$A$16305,DA$9)</f>
        <v>0</v>
      </c>
      <c r="DB231" s="63">
        <f>SUMIFS('[1]NBA-Data-1980-2019'!$G$1:$G$16305,'[1]NBA-Data-1980-2019'!$B$1:$B$16305,$A231,'[1]NBA-Data-1980-2019'!$A$1:$A$16305,DB$9)</f>
        <v>0</v>
      </c>
      <c r="DC231" s="63">
        <f>SUMIFS('[1]NBA-Data-1980-2019'!$G$1:$G$16305,'[1]NBA-Data-1980-2019'!$B$1:$B$16305,$A231,'[1]NBA-Data-1980-2019'!$A$1:$A$16305,DC$9)</f>
        <v>0</v>
      </c>
      <c r="DD231" s="63">
        <f>SUMIFS('[1]NBA-Data-1980-2019'!$G$1:$G$16305,'[1]NBA-Data-1980-2019'!$B$1:$B$16305,$A231,'[1]NBA-Data-1980-2019'!$A$1:$A$16305,DD$9)</f>
        <v>0</v>
      </c>
      <c r="DE231" s="63">
        <f>SUMIFS('[1]NBA-Data-1980-2019'!$G$1:$G$16305,'[1]NBA-Data-1980-2019'!$B$1:$B$16305,$A231,'[1]NBA-Data-1980-2019'!$A$1:$A$16305,DE$9)</f>
        <v>0</v>
      </c>
      <c r="DF231" s="63">
        <f>SUMIFS('[1]NBA-Data-1980-2019'!$G$1:$G$16305,'[1]NBA-Data-1980-2019'!$B$1:$B$16305,$A231,'[1]NBA-Data-1980-2019'!$A$1:$A$16305,DF$9)</f>
        <v>0</v>
      </c>
      <c r="DG231" s="63">
        <f>SUMIFS('[1]NBA-Data-1980-2019'!$G$1:$G$16305,'[1]NBA-Data-1980-2019'!$B$1:$B$16305,$A231,'[1]NBA-Data-1980-2019'!$A$1:$A$16305,DG$9)</f>
        <v>0</v>
      </c>
      <c r="DH231" s="63">
        <f>SUMIFS('[1]NBA-Data-1980-2019'!$G$1:$G$16305,'[1]NBA-Data-1980-2019'!$B$1:$B$16305,$A231,'[1]NBA-Data-1980-2019'!$A$1:$A$16305,DH$9)</f>
        <v>0</v>
      </c>
      <c r="DI231" s="63">
        <f>SUMIFS('[1]NBA-Data-1980-2019'!$G$1:$G$16305,'[1]NBA-Data-1980-2019'!$B$1:$B$16305,$A231,'[1]NBA-Data-1980-2019'!$A$1:$A$16305,DI$9)</f>
        <v>0</v>
      </c>
      <c r="DJ231" s="63">
        <f>SUMIFS('[1]NBA-Data-1980-2019'!$G$1:$G$16305,'[1]NBA-Data-1980-2019'!$B$1:$B$16305,$A231,'[1]NBA-Data-1980-2019'!$A$1:$A$16305,DJ$9)</f>
        <v>0</v>
      </c>
      <c r="DK231" s="63">
        <f>SUMIFS('[1]NBA-Data-1980-2019'!$G$1:$G$16305,'[1]NBA-Data-1980-2019'!$B$1:$B$16305,$A231,'[1]NBA-Data-1980-2019'!$A$1:$A$16305,DK$9)</f>
        <v>0</v>
      </c>
      <c r="DL231" s="63">
        <f>SUMIFS('[1]NBA-Data-1980-2019'!$G$1:$G$16305,'[1]NBA-Data-1980-2019'!$B$1:$B$16305,$A231,'[1]NBA-Data-1980-2019'!$A$1:$A$16305,DL$9)</f>
        <v>0</v>
      </c>
      <c r="DM231" s="63">
        <f>SUMIFS('[1]NBA-Data-1980-2019'!$G$1:$G$16305,'[1]NBA-Data-1980-2019'!$B$1:$B$16305,$A231,'[1]NBA-Data-1980-2019'!$A$1:$A$16305,DM$9)</f>
        <v>0</v>
      </c>
      <c r="DN231" s="63">
        <f>SUMIFS('[1]NBA-Data-1980-2019'!$G$1:$G$16305,'[1]NBA-Data-1980-2019'!$B$1:$B$16305,$A231,'[1]NBA-Data-1980-2019'!$A$1:$A$16305,DN$9)</f>
        <v>0</v>
      </c>
      <c r="DO231" s="63">
        <f>SUMIFS('[1]NBA-Data-1980-2019'!$G$1:$G$16305,'[1]NBA-Data-1980-2019'!$B$1:$B$16305,$A231,'[1]NBA-Data-1980-2019'!$A$1:$A$16305,DO$9)</f>
        <v>0</v>
      </c>
      <c r="DP231" s="63">
        <f>SUMIFS('[1]NBA-Data-1980-2019'!$G$1:$G$16305,'[1]NBA-Data-1980-2019'!$B$1:$B$16305,$A231,'[1]NBA-Data-1980-2019'!$A$1:$A$16305,DP$9)</f>
        <v>0</v>
      </c>
      <c r="DQ231" s="63">
        <f>SUMIFS('[1]NBA-Data-1980-2019'!$G$1:$G$16305,'[1]NBA-Data-1980-2019'!$B$1:$B$16305,$A231,'[1]NBA-Data-1980-2019'!$A$1:$A$16305,DQ$9)</f>
        <v>0</v>
      </c>
      <c r="DR231" s="63">
        <f>SUMIFS('[1]NBA-Data-1980-2019'!$G$1:$G$16305,'[1]NBA-Data-1980-2019'!$B$1:$B$16305,$A231,'[1]NBA-Data-1980-2019'!$A$1:$A$16305,DR$9)</f>
        <v>0</v>
      </c>
      <c r="DS231" s="63">
        <f>SUMIFS('[1]NBA-Data-1980-2019'!$G$1:$G$16305,'[1]NBA-Data-1980-2019'!$B$1:$B$16305,$A231,'[1]NBA-Data-1980-2019'!$A$1:$A$16305,DS$9)</f>
        <v>0</v>
      </c>
      <c r="DT231" s="63">
        <f>SUMIFS('[1]NBA-Data-1980-2019'!$G$1:$G$16305,'[1]NBA-Data-1980-2019'!$B$1:$B$16305,$A231,'[1]NBA-Data-1980-2019'!$A$1:$A$16305,DT$9)</f>
        <v>103104</v>
      </c>
      <c r="DU231" s="63">
        <f>SUMIFS('[1]NBA-Data-1980-2019'!$G$1:$G$16305,'[1]NBA-Data-1980-2019'!$B$1:$B$16305,$A231,'[1]NBA-Data-1980-2019'!$A$1:$A$16305,DU$9)</f>
        <v>0</v>
      </c>
      <c r="DV231" s="63">
        <f>SUMIFS('[1]NBA-Data-1980-2019'!$G$1:$G$16305,'[1]NBA-Data-1980-2019'!$B$1:$B$16305,$A231,'[1]NBA-Data-1980-2019'!$A$1:$A$16305,DV$9)</f>
        <v>0</v>
      </c>
      <c r="DW231" s="63">
        <f>SUMIFS('[1]NBA-Data-1980-2019'!$G$1:$G$16305,'[1]NBA-Data-1980-2019'!$B$1:$B$16305,$A231,'[1]NBA-Data-1980-2019'!$A$1:$A$16305,DW$9)</f>
        <v>474000</v>
      </c>
      <c r="DX231" s="63">
        <f>SUMIFS('[1]NBA-Data-1980-2019'!$G$1:$G$16305,'[1]NBA-Data-1980-2019'!$B$1:$B$16305,$A231,'[1]NBA-Data-1980-2019'!$A$1:$A$16305,DX$9)</f>
        <v>0</v>
      </c>
      <c r="DY231" s="63">
        <f>SUMIFS('[1]NBA-Data-1980-2019'!$G$1:$G$16305,'[1]NBA-Data-1980-2019'!$B$1:$B$16305,$A231,'[1]NBA-Data-1980-2019'!$A$1:$A$16305,DY$9)</f>
        <v>0</v>
      </c>
      <c r="DZ231" s="63">
        <f>SUMIFS('[1]NBA-Data-1980-2019'!$G$1:$G$16305,'[1]NBA-Data-1980-2019'!$B$1:$B$16305,$A231,'[1]NBA-Data-1980-2019'!$A$1:$A$16305,DZ$9)</f>
        <v>0</v>
      </c>
      <c r="EA231" s="63">
        <f>SUMIFS('[1]NBA-Data-1980-2019'!$G$1:$G$16305,'[1]NBA-Data-1980-2019'!$B$1:$B$16305,$A231,'[1]NBA-Data-1980-2019'!$A$1:$A$16305,EA$9)</f>
        <v>0</v>
      </c>
      <c r="EB231" s="63">
        <f>SUMIFS('[1]NBA-Data-1980-2019'!$G$1:$G$16305,'[1]NBA-Data-1980-2019'!$B$1:$B$16305,$A231,'[1]NBA-Data-1980-2019'!$A$1:$A$16305,EB$9)</f>
        <v>0</v>
      </c>
      <c r="EC231" s="63">
        <f>SUMIFS('[1]NBA-Data-1980-2019'!$G$1:$G$16305,'[1]NBA-Data-1980-2019'!$B$1:$B$16305,$A231,'[1]NBA-Data-1980-2019'!$A$1:$A$16305,EC$9)</f>
        <v>0</v>
      </c>
      <c r="ED231" s="63">
        <f>SUMIFS('[1]NBA-Data-1980-2019'!$G$1:$G$16305,'[1]NBA-Data-1980-2019'!$B$1:$B$16305,$A231,'[1]NBA-Data-1980-2019'!$A$1:$A$16305,ED$9)</f>
        <v>0</v>
      </c>
      <c r="EH231" s="2" t="s">
        <v>1482</v>
      </c>
    </row>
    <row r="232" spans="1:165" x14ac:dyDescent="0.2">
      <c r="A232" s="2" t="s">
        <v>962</v>
      </c>
      <c r="B232" s="2" t="str" cm="1">
        <f t="array" ref="B232">_xlfn.XLOOKUP($A232&amp;B$5,'[1]NBA-Data-1980-2019'!$B$1:$B$16305&amp;'[1]NBA-Data-1980-2019'!$A$1:$A$16305,'[1]NBA-Data-1980-2019'!$D$1:$D$16305,"",0)</f>
        <v/>
      </c>
      <c r="C232" s="2" t="str" cm="1">
        <f t="array" ref="C232">_xlfn.XLOOKUP($A232&amp;C$5,'[1]NBA-Data-1980-2019'!$B$1:$B$16305&amp;'[1]NBA-Data-1980-2019'!$A$1:$A$16305,'[1]NBA-Data-1980-2019'!$D$1:$D$16305,"",0)</f>
        <v/>
      </c>
      <c r="D232" s="2" t="str" cm="1">
        <f t="array" ref="D232">_xlfn.XLOOKUP($A232&amp;D$5,'[1]NBA-Data-1980-2019'!$B$1:$B$16305&amp;'[1]NBA-Data-1980-2019'!$A$1:$A$16305,'[1]NBA-Data-1980-2019'!$D$1:$D$16305,"",0)</f>
        <v/>
      </c>
      <c r="E232" s="2" t="str" cm="1">
        <f t="array" ref="E232">_xlfn.XLOOKUP($A232&amp;E$5,'[1]NBA-Data-1980-2019'!$B$1:$B$16305&amp;'[1]NBA-Data-1980-2019'!$A$1:$A$16305,'[1]NBA-Data-1980-2019'!$D$1:$D$16305,"",0)</f>
        <v/>
      </c>
      <c r="F232" s="2" t="str" cm="1">
        <f t="array" ref="F232">_xlfn.XLOOKUP($A232&amp;F$5,'[1]NBA-Data-1980-2019'!$B$1:$B$16305&amp;'[1]NBA-Data-1980-2019'!$A$1:$A$16305,'[1]NBA-Data-1980-2019'!$D$1:$D$16305,"",0)</f>
        <v/>
      </c>
      <c r="G232" s="2" t="str" cm="1">
        <f t="array" ref="G232">_xlfn.XLOOKUP($A232&amp;G$5,'[1]NBA-Data-1980-2019'!$B$1:$B$16305&amp;'[1]NBA-Data-1980-2019'!$A$1:$A$16305,'[1]NBA-Data-1980-2019'!$D$1:$D$16305,"",0)</f>
        <v/>
      </c>
      <c r="H232" s="2" t="str" cm="1">
        <f t="array" ref="H232">_xlfn.XLOOKUP($A232&amp;H$5,'[1]NBA-Data-1980-2019'!$B$1:$B$16305&amp;'[1]NBA-Data-1980-2019'!$A$1:$A$16305,'[1]NBA-Data-1980-2019'!$D$1:$D$16305,"",0)</f>
        <v>CHH</v>
      </c>
      <c r="I232" s="2" t="str" cm="1">
        <f t="array" ref="I232">_xlfn.XLOOKUP($A232&amp;I$5,'[1]NBA-Data-1980-2019'!$B$1:$B$16305&amp;'[1]NBA-Data-1980-2019'!$A$1:$A$16305,'[1]NBA-Data-1980-2019'!$D$1:$D$16305,"",0)</f>
        <v>SAS</v>
      </c>
      <c r="J232" s="2" t="str" cm="1">
        <f t="array" ref="J232">_xlfn.XLOOKUP($A232&amp;J$5,'[1]NBA-Data-1980-2019'!$B$1:$B$16305&amp;'[1]NBA-Data-1980-2019'!$A$1:$A$16305,'[1]NBA-Data-1980-2019'!$D$1:$D$16305,"",0)</f>
        <v>SAS</v>
      </c>
      <c r="K232" s="2" t="str" cm="1">
        <f t="array" ref="K232">_xlfn.XLOOKUP($A232&amp;K$5,'[1]NBA-Data-1980-2019'!$B$1:$B$16305&amp;'[1]NBA-Data-1980-2019'!$A$1:$A$16305,'[1]NBA-Data-1980-2019'!$D$1:$D$16305,"",0)</f>
        <v>SAS</v>
      </c>
      <c r="L232" s="2" t="str" cm="1">
        <f t="array" ref="L232">_xlfn.XLOOKUP($A232&amp;L$5,'[1]NBA-Data-1980-2019'!$B$1:$B$16305&amp;'[1]NBA-Data-1980-2019'!$A$1:$A$16305,'[1]NBA-Data-1980-2019'!$D$1:$D$16305,"",0)</f>
        <v>SAS</v>
      </c>
      <c r="M232" s="2" t="str" cm="1">
        <f t="array" ref="M232">_xlfn.XLOOKUP($A232&amp;M$5,'[1]NBA-Data-1980-2019'!$B$1:$B$16305&amp;'[1]NBA-Data-1980-2019'!$A$1:$A$16305,'[1]NBA-Data-1980-2019'!$D$1:$D$16305,"",0)</f>
        <v>SAS</v>
      </c>
      <c r="N232" s="2" t="str" cm="1">
        <f t="array" ref="N232">_xlfn.XLOOKUP($A232&amp;N$5,'[1]NBA-Data-1980-2019'!$B$1:$B$16305&amp;'[1]NBA-Data-1980-2019'!$A$1:$A$16305,'[1]NBA-Data-1980-2019'!$D$1:$D$16305,"",0)</f>
        <v>SAS</v>
      </c>
      <c r="O232" s="2" t="str" cm="1">
        <f t="array" ref="O232">_xlfn.XLOOKUP($A232&amp;O$5,'[1]NBA-Data-1980-2019'!$B$1:$B$16305&amp;'[1]NBA-Data-1980-2019'!$A$1:$A$16305,'[1]NBA-Data-1980-2019'!$D$1:$D$16305,"",0)</f>
        <v>SAS</v>
      </c>
      <c r="P232" s="2" t="str" cm="1">
        <f t="array" ref="P232">_xlfn.XLOOKUP($A232&amp;P$5,'[1]NBA-Data-1980-2019'!$B$1:$B$16305&amp;'[1]NBA-Data-1980-2019'!$A$1:$A$16305,'[1]NBA-Data-1980-2019'!$D$1:$D$16305,"",0)</f>
        <v>SAS</v>
      </c>
      <c r="Q232" s="2" t="str" cm="1">
        <f t="array" ref="Q232">_xlfn.XLOOKUP($A232&amp;Q$5,'[1]NBA-Data-1980-2019'!$B$1:$B$16305&amp;'[1]NBA-Data-1980-2019'!$A$1:$A$16305,'[1]NBA-Data-1980-2019'!$D$1:$D$16305,"",0)</f>
        <v>NYK</v>
      </c>
      <c r="R232" s="2" t="str" cm="1">
        <f t="array" ref="R232">_xlfn.XLOOKUP($A232&amp;R$5,'[1]NBA-Data-1980-2019'!$B$1:$B$16305&amp;'[1]NBA-Data-1980-2019'!$A$1:$A$16305,'[1]NBA-Data-1980-2019'!$D$1:$D$16305,"",0)</f>
        <v>NYK</v>
      </c>
      <c r="S232" s="2" t="str" cm="1">
        <f t="array" ref="S232">_xlfn.XLOOKUP($A232&amp;S$5,'[1]NBA-Data-1980-2019'!$B$1:$B$16305&amp;'[1]NBA-Data-1980-2019'!$A$1:$A$16305,'[1]NBA-Data-1980-2019'!$D$1:$D$16305,"",0)</f>
        <v>NYK</v>
      </c>
      <c r="T232" s="2" t="str" cm="1">
        <f t="array" ref="T232">_xlfn.XLOOKUP($A232&amp;T$5,'[1]NBA-Data-1980-2019'!$B$1:$B$16305&amp;'[1]NBA-Data-1980-2019'!$A$1:$A$16305,'[1]NBA-Data-1980-2019'!$D$1:$D$16305,"",0)</f>
        <v>TOT</v>
      </c>
      <c r="U232" s="2" t="str" cm="1">
        <f t="array" ref="U232">_xlfn.XLOOKUP($A232&amp;U$5,'[1]NBA-Data-1980-2019'!$B$1:$B$16305&amp;'[1]NBA-Data-1980-2019'!$A$1:$A$16305,'[1]NBA-Data-1980-2019'!$D$1:$D$16305,"",0)</f>
        <v/>
      </c>
      <c r="V232" s="2" t="str" cm="1">
        <f t="array" ref="V232">_xlfn.XLOOKUP($A232&amp;V$5,'[1]NBA-Data-1980-2019'!$B$1:$B$16305&amp;'[1]NBA-Data-1980-2019'!$A$1:$A$16305,'[1]NBA-Data-1980-2019'!$D$1:$D$16305,"",0)</f>
        <v/>
      </c>
      <c r="W232" s="2" t="str" cm="1">
        <f t="array" ref="W232">_xlfn.XLOOKUP($A232&amp;W$5,'[1]NBA-Data-1980-2019'!$B$1:$B$16305&amp;'[1]NBA-Data-1980-2019'!$A$1:$A$16305,'[1]NBA-Data-1980-2019'!$D$1:$D$16305,"",0)</f>
        <v/>
      </c>
      <c r="X232" s="2" t="str" cm="1">
        <f t="array" ref="X232">_xlfn.XLOOKUP($A232&amp;X$5,'[1]NBA-Data-1980-2019'!$B$1:$B$16305&amp;'[1]NBA-Data-1980-2019'!$A$1:$A$16305,'[1]NBA-Data-1980-2019'!$D$1:$D$16305,"",0)</f>
        <v/>
      </c>
      <c r="Y232" s="2" t="str" cm="1">
        <f t="array" ref="Y232">_xlfn.XLOOKUP($A232&amp;Y$5,'[1]NBA-Data-1980-2019'!$B$1:$B$16305&amp;'[1]NBA-Data-1980-2019'!$A$1:$A$16305,'[1]NBA-Data-1980-2019'!$D$1:$D$16305,"",0)</f>
        <v/>
      </c>
      <c r="Z232" s="2" t="str" cm="1">
        <f t="array" ref="Z232">_xlfn.XLOOKUP($A232&amp;Z$5,'[1]NBA-Data-1980-2019'!$B$1:$B$16305&amp;'[1]NBA-Data-1980-2019'!$A$1:$A$16305,'[1]NBA-Data-1980-2019'!$D$1:$D$16305,"",0)</f>
        <v/>
      </c>
      <c r="AA232" s="2" t="str" cm="1">
        <f t="array" ref="AA232">_xlfn.XLOOKUP($A232&amp;AA$5,'[1]NBA-Data-1980-2019'!$B$1:$B$16305&amp;'[1]NBA-Data-1980-2019'!$A$1:$A$16305,'[1]NBA-Data-1980-2019'!$D$1:$D$16305,"",0)</f>
        <v/>
      </c>
      <c r="AB232" s="2" t="str" cm="1">
        <f t="array" ref="AB232">_xlfn.XLOOKUP($A232&amp;AB$5,'[1]NBA-Data-1980-2019'!$B$1:$B$16305&amp;'[1]NBA-Data-1980-2019'!$A$1:$A$16305,'[1]NBA-Data-1980-2019'!$D$1:$D$16305,"",0)</f>
        <v/>
      </c>
      <c r="AC232" s="2" t="str" cm="1">
        <f t="array" ref="AC232">_xlfn.XLOOKUP($A232&amp;AC$5,'[1]NBA-Data-1980-2019'!$B$1:$B$16305&amp;'[1]NBA-Data-1980-2019'!$A$1:$A$16305,'[1]NBA-Data-1980-2019'!$D$1:$D$16305,"",0)</f>
        <v/>
      </c>
      <c r="AD232" s="2" t="str" cm="1">
        <f t="array" ref="AD232">_xlfn.XLOOKUP($A232&amp;AD$5,'[1]NBA-Data-1980-2019'!$B$1:$B$16305&amp;'[1]NBA-Data-1980-2019'!$A$1:$A$16305,'[1]NBA-Data-1980-2019'!$D$1:$D$16305,"",0)</f>
        <v/>
      </c>
      <c r="AE232" s="2" t="str" cm="1">
        <f t="array" ref="AE232">_xlfn.XLOOKUP($A232&amp;AE$5,'[1]NBA-Data-1980-2019'!$B$1:$B$16305&amp;'[1]NBA-Data-1980-2019'!$A$1:$A$16305,'[1]NBA-Data-1980-2019'!$D$1:$D$16305,"",0)</f>
        <v/>
      </c>
      <c r="AF232" s="2" t="str" cm="1">
        <f t="array" ref="AF232">_xlfn.XLOOKUP($A232&amp;AF$5,'[1]NBA-Data-1980-2019'!$B$1:$B$16305&amp;'[1]NBA-Data-1980-2019'!$A$1:$A$16305,'[1]NBA-Data-1980-2019'!$D$1:$D$16305,"",0)</f>
        <v/>
      </c>
      <c r="AG232" s="2" t="str" cm="1">
        <f t="array" ref="AG232">_xlfn.XLOOKUP($A232&amp;AG$5,'[1]NBA-Data-1980-2019'!$B$1:$B$16305&amp;'[1]NBA-Data-1980-2019'!$A$1:$A$16305,'[1]NBA-Data-1980-2019'!$D$1:$D$16305,"",0)</f>
        <v/>
      </c>
      <c r="AH232" s="2" t="str" cm="1">
        <f t="array" ref="AH232">_xlfn.XLOOKUP($A232&amp;AH$5,'[1]NBA-Data-1980-2019'!$B$1:$B$16305&amp;'[1]NBA-Data-1980-2019'!$A$1:$A$16305,'[1]NBA-Data-1980-2019'!$H$1:$H$16305,"",0)</f>
        <v/>
      </c>
      <c r="AI232" s="2" t="str" cm="1">
        <f t="array" ref="AI232">_xlfn.XLOOKUP($A232&amp;AI$5,'[1]NBA-Data-1980-2019'!$B$1:$B$16305&amp;'[1]NBA-Data-1980-2019'!$A$1:$A$16305,'[1]NBA-Data-1980-2019'!$H$1:$H$16305,"",0)</f>
        <v/>
      </c>
      <c r="AJ232" s="2" t="str" cm="1">
        <f t="array" ref="AJ232">_xlfn.XLOOKUP($A232&amp;AJ$5,'[1]NBA-Data-1980-2019'!$B$1:$B$16305&amp;'[1]NBA-Data-1980-2019'!$A$1:$A$16305,'[1]NBA-Data-1980-2019'!$H$1:$H$16305,"",0)</f>
        <v/>
      </c>
      <c r="AK232" s="2" t="str" cm="1">
        <f t="array" ref="AK232">_xlfn.XLOOKUP($A232&amp;AK$5,'[1]NBA-Data-1980-2019'!$B$1:$B$16305&amp;'[1]NBA-Data-1980-2019'!$A$1:$A$16305,'[1]NBA-Data-1980-2019'!$H$1:$H$16305,"",0)</f>
        <v/>
      </c>
      <c r="AL232" s="2" t="str" cm="1">
        <f t="array" ref="AL232">_xlfn.XLOOKUP($A232&amp;AL$5,'[1]NBA-Data-1980-2019'!$B$1:$B$16305&amp;'[1]NBA-Data-1980-2019'!$A$1:$A$16305,'[1]NBA-Data-1980-2019'!$H$1:$H$16305,"",0)</f>
        <v/>
      </c>
      <c r="AM232" s="2" t="str" cm="1">
        <f t="array" ref="AM232">_xlfn.XLOOKUP($A232&amp;AM$5,'[1]NBA-Data-1980-2019'!$B$1:$B$16305&amp;'[1]NBA-Data-1980-2019'!$A$1:$A$16305,'[1]NBA-Data-1980-2019'!$H$1:$H$16305,"",0)</f>
        <v/>
      </c>
      <c r="AN232" s="2" cm="1">
        <f t="array" ref="AN232">_xlfn.XLOOKUP($A232&amp;AN$5,'[1]NBA-Data-1980-2019'!$B$1:$B$16305&amp;'[1]NBA-Data-1980-2019'!$A$1:$A$16305,'[1]NBA-Data-1980-2019'!$H$1:$H$16305,"",0)</f>
        <v>523.79999999999995</v>
      </c>
      <c r="AO232" s="2" cm="1">
        <f t="array" ref="AO232">_xlfn.XLOOKUP($A232&amp;AO$5,'[1]NBA-Data-1980-2019'!$B$1:$B$16305&amp;'[1]NBA-Data-1980-2019'!$A$1:$A$16305,'[1]NBA-Data-1980-2019'!$H$1:$H$16305,"",0)</f>
        <v>429.29999999999995</v>
      </c>
      <c r="AP232" s="2" cm="1">
        <f t="array" ref="AP232">_xlfn.XLOOKUP($A232&amp;AP$5,'[1]NBA-Data-1980-2019'!$B$1:$B$16305&amp;'[1]NBA-Data-1980-2019'!$A$1:$A$16305,'[1]NBA-Data-1980-2019'!$H$1:$H$16305,"",0)</f>
        <v>606.30000000000007</v>
      </c>
      <c r="AQ232" s="2" cm="1">
        <f t="array" ref="AQ232">_xlfn.XLOOKUP($A232&amp;AQ$5,'[1]NBA-Data-1980-2019'!$B$1:$B$16305&amp;'[1]NBA-Data-1980-2019'!$A$1:$A$16305,'[1]NBA-Data-1980-2019'!$H$1:$H$16305,"",0)</f>
        <v>1339.4</v>
      </c>
      <c r="AR232" s="2" cm="1">
        <f t="array" ref="AR232">_xlfn.XLOOKUP($A232&amp;AR$5,'[1]NBA-Data-1980-2019'!$B$1:$B$16305&amp;'[1]NBA-Data-1980-2019'!$A$1:$A$16305,'[1]NBA-Data-1980-2019'!$H$1:$H$16305,"",0)</f>
        <v>1219.8</v>
      </c>
      <c r="AS232" s="2" cm="1">
        <f t="array" ref="AS232">_xlfn.XLOOKUP($A232&amp;AS$5,'[1]NBA-Data-1980-2019'!$B$1:$B$16305&amp;'[1]NBA-Data-1980-2019'!$A$1:$A$16305,'[1]NBA-Data-1980-2019'!$H$1:$H$16305,"",0)</f>
        <v>1722</v>
      </c>
      <c r="AT232" s="2" cm="1">
        <f t="array" ref="AT232">_xlfn.XLOOKUP($A232&amp;AT$5,'[1]NBA-Data-1980-2019'!$B$1:$B$16305&amp;'[1]NBA-Data-1980-2019'!$A$1:$A$16305,'[1]NBA-Data-1980-2019'!$H$1:$H$16305,"",0)</f>
        <v>1935.5</v>
      </c>
      <c r="AU232" s="2" cm="1">
        <f t="array" ref="AU232">_xlfn.XLOOKUP($A232&amp;AU$5,'[1]NBA-Data-1980-2019'!$B$1:$B$16305&amp;'[1]NBA-Data-1980-2019'!$A$1:$A$16305,'[1]NBA-Data-1980-2019'!$H$1:$H$16305,"",0)</f>
        <v>1252.8999999999999</v>
      </c>
      <c r="AV232" s="2" cm="1">
        <f t="array" ref="AV232">_xlfn.XLOOKUP($A232&amp;AV$5,'[1]NBA-Data-1980-2019'!$B$1:$B$16305&amp;'[1]NBA-Data-1980-2019'!$A$1:$A$16305,'[1]NBA-Data-1980-2019'!$H$1:$H$16305,"",0)</f>
        <v>1474.3999999999999</v>
      </c>
      <c r="AW232" s="2" cm="1">
        <f t="array" ref="AW232">_xlfn.XLOOKUP($A232&amp;AW$5,'[1]NBA-Data-1980-2019'!$B$1:$B$16305&amp;'[1]NBA-Data-1980-2019'!$A$1:$A$16305,'[1]NBA-Data-1980-2019'!$H$1:$H$16305,"",0)</f>
        <v>1116</v>
      </c>
      <c r="AX232" s="2" cm="1">
        <f t="array" ref="AX232">_xlfn.XLOOKUP($A232&amp;AX$5,'[1]NBA-Data-1980-2019'!$B$1:$B$16305&amp;'[1]NBA-Data-1980-2019'!$A$1:$A$16305,'[1]NBA-Data-1980-2019'!$H$1:$H$16305,"",0)</f>
        <v>812.5</v>
      </c>
      <c r="AY232" s="2" cm="1">
        <f t="array" ref="AY232">_xlfn.XLOOKUP($A232&amp;AY$5,'[1]NBA-Data-1980-2019'!$B$1:$B$16305&amp;'[1]NBA-Data-1980-2019'!$A$1:$A$16305,'[1]NBA-Data-1980-2019'!$H$1:$H$16305,"",0)</f>
        <v>494.9</v>
      </c>
      <c r="AZ232" s="2" cm="1">
        <f t="array" ref="AZ232">_xlfn.XLOOKUP($A232&amp;AZ$5,'[1]NBA-Data-1980-2019'!$B$1:$B$16305&amp;'[1]NBA-Data-1980-2019'!$A$1:$A$16305,'[1]NBA-Data-1980-2019'!$H$1:$H$16305,"",0)</f>
        <v>471.2</v>
      </c>
      <c r="BA232" s="2" t="str" cm="1">
        <f t="array" ref="BA232">_xlfn.XLOOKUP($A232&amp;BA$5,'[1]NBA-Data-1980-2019'!$B$1:$B$16305&amp;'[1]NBA-Data-1980-2019'!$A$1:$A$16305,'[1]NBA-Data-1980-2019'!$H$1:$H$16305,"",0)</f>
        <v/>
      </c>
      <c r="BB232" s="2" t="str" cm="1">
        <f t="array" ref="BB232">_xlfn.XLOOKUP($A232&amp;BB$5,'[1]NBA-Data-1980-2019'!$B$1:$B$16305&amp;'[1]NBA-Data-1980-2019'!$A$1:$A$16305,'[1]NBA-Data-1980-2019'!$H$1:$H$16305,"",0)</f>
        <v/>
      </c>
      <c r="BC232" s="2" t="str" cm="1">
        <f t="array" ref="BC232">_xlfn.XLOOKUP($A232&amp;BC$5,'[1]NBA-Data-1980-2019'!$B$1:$B$16305&amp;'[1]NBA-Data-1980-2019'!$A$1:$A$16305,'[1]NBA-Data-1980-2019'!$H$1:$H$16305,"",0)</f>
        <v/>
      </c>
      <c r="BD232" s="2" t="str" cm="1">
        <f t="array" ref="BD232">_xlfn.XLOOKUP($A232&amp;BD$5,'[1]NBA-Data-1980-2019'!$B$1:$B$16305&amp;'[1]NBA-Data-1980-2019'!$A$1:$A$16305,'[1]NBA-Data-1980-2019'!$H$1:$H$16305,"",0)</f>
        <v/>
      </c>
      <c r="BE232" s="2" t="str" cm="1">
        <f t="array" ref="BE232">_xlfn.XLOOKUP($A232&amp;BE$5,'[1]NBA-Data-1980-2019'!$B$1:$B$16305&amp;'[1]NBA-Data-1980-2019'!$A$1:$A$16305,'[1]NBA-Data-1980-2019'!$H$1:$H$16305,"",0)</f>
        <v/>
      </c>
      <c r="BF232" s="2" t="str" cm="1">
        <f t="array" ref="BF232">_xlfn.XLOOKUP($A232&amp;BF$5,'[1]NBA-Data-1980-2019'!$B$1:$B$16305&amp;'[1]NBA-Data-1980-2019'!$A$1:$A$16305,'[1]NBA-Data-1980-2019'!$H$1:$H$16305,"",0)</f>
        <v/>
      </c>
      <c r="BG232" s="2" t="str" cm="1">
        <f t="array" ref="BG232">_xlfn.XLOOKUP($A232&amp;BG$5,'[1]NBA-Data-1980-2019'!$B$1:$B$16305&amp;'[1]NBA-Data-1980-2019'!$A$1:$A$16305,'[1]NBA-Data-1980-2019'!$H$1:$H$16305,"",0)</f>
        <v/>
      </c>
      <c r="BH232" s="2" t="str" cm="1">
        <f t="array" ref="BH232">_xlfn.XLOOKUP($A232&amp;BH$5,'[1]NBA-Data-1980-2019'!$B$1:$B$16305&amp;'[1]NBA-Data-1980-2019'!$A$1:$A$16305,'[1]NBA-Data-1980-2019'!$H$1:$H$16305,"",0)</f>
        <v/>
      </c>
      <c r="BI232" s="2" t="str" cm="1">
        <f t="array" ref="BI232">_xlfn.XLOOKUP($A232&amp;BI$5,'[1]NBA-Data-1980-2019'!$B$1:$B$16305&amp;'[1]NBA-Data-1980-2019'!$A$1:$A$16305,'[1]NBA-Data-1980-2019'!$H$1:$H$16305,"",0)</f>
        <v/>
      </c>
      <c r="BJ232" s="2" t="str" cm="1">
        <f t="array" ref="BJ232">_xlfn.XLOOKUP($A232&amp;BJ$5,'[1]NBA-Data-1980-2019'!$B$1:$B$16305&amp;'[1]NBA-Data-1980-2019'!$A$1:$A$16305,'[1]NBA-Data-1980-2019'!$H$1:$H$16305,"",0)</f>
        <v/>
      </c>
      <c r="BK232" s="2" t="str" cm="1">
        <f t="array" ref="BK232">_xlfn.XLOOKUP($A232&amp;BK$5,'[1]NBA-Data-1980-2019'!$B$1:$B$16305&amp;'[1]NBA-Data-1980-2019'!$A$1:$A$16305,'[1]NBA-Data-1980-2019'!$H$1:$H$16305,"",0)</f>
        <v/>
      </c>
      <c r="BL232" s="2" t="str" cm="1">
        <f t="array" ref="BL232">_xlfn.XLOOKUP($A232&amp;BL$5,'[1]NBA-Data-1980-2019'!$B$1:$B$16305&amp;'[1]NBA-Data-1980-2019'!$A$1:$A$16305,'[1]NBA-Data-1980-2019'!$H$1:$H$16305,"",0)</f>
        <v/>
      </c>
      <c r="BM232" s="2" t="str" cm="1">
        <f t="array" ref="BM232">_xlfn.XLOOKUP($A232&amp;BM$5,'[1]NBA-Data-1980-2019'!$B$1:$B$16305&amp;'[1]NBA-Data-1980-2019'!$A$1:$A$16305,'[1]NBA-Data-1980-2019'!$H$1:$H$16305,"",0)</f>
        <v/>
      </c>
      <c r="BN232" s="2" t="str" cm="1">
        <f t="array" ref="BN232">_xlfn.XLOOKUP($A232&amp;BN$5,'[1]NBA-Data-1980-2019'!$B$1:$B$16305&amp;'[1]NBA-Data-1980-2019'!$A$1:$A$16305,'[1]NBA-Data-1980-2019'!$F$1:$F$16305,"",0)</f>
        <v/>
      </c>
      <c r="BO232" s="2" t="str" cm="1">
        <f t="array" ref="BO232">_xlfn.XLOOKUP($A232&amp;BO$5,'[1]NBA-Data-1980-2019'!$B$1:$B$16305&amp;'[1]NBA-Data-1980-2019'!$A$1:$A$16305,'[1]NBA-Data-1980-2019'!$F$1:$F$16305,"",0)</f>
        <v/>
      </c>
      <c r="BP232" s="2" t="str" cm="1">
        <f t="array" ref="BP232">_xlfn.XLOOKUP($A232&amp;BP$5,'[1]NBA-Data-1980-2019'!$B$1:$B$16305&amp;'[1]NBA-Data-1980-2019'!$A$1:$A$16305,'[1]NBA-Data-1980-2019'!$F$1:$F$16305,"",0)</f>
        <v/>
      </c>
      <c r="BQ232" s="2" t="str" cm="1">
        <f t="array" ref="BQ232">_xlfn.XLOOKUP($A232&amp;BQ$5,'[1]NBA-Data-1980-2019'!$B$1:$B$16305&amp;'[1]NBA-Data-1980-2019'!$A$1:$A$16305,'[1]NBA-Data-1980-2019'!$F$1:$F$16305,"",0)</f>
        <v/>
      </c>
      <c r="BR232" s="2" t="str" cm="1">
        <f t="array" ref="BR232">_xlfn.XLOOKUP($A232&amp;BR$5,'[1]NBA-Data-1980-2019'!$B$1:$B$16305&amp;'[1]NBA-Data-1980-2019'!$A$1:$A$16305,'[1]NBA-Data-1980-2019'!$F$1:$F$16305,"",0)</f>
        <v/>
      </c>
      <c r="BS232" s="2" t="str" cm="1">
        <f t="array" ref="BS232">_xlfn.XLOOKUP($A232&amp;BS$5,'[1]NBA-Data-1980-2019'!$B$1:$B$16305&amp;'[1]NBA-Data-1980-2019'!$A$1:$A$16305,'[1]NBA-Data-1980-2019'!$F$1:$F$16305,"",0)</f>
        <v/>
      </c>
      <c r="BT232" s="2" cm="1">
        <f t="array" ref="BT232">_xlfn.XLOOKUP($A232&amp;BT$5,'[1]NBA-Data-1980-2019'!$B$1:$B$16305&amp;'[1]NBA-Data-1980-2019'!$A$1:$A$16305,'[1]NBA-Data-1980-2019'!$F$1:$F$16305,"",0)</f>
        <v>13.7</v>
      </c>
      <c r="BU232" s="2" cm="1">
        <f t="array" ref="BU232">_xlfn.XLOOKUP($A232&amp;BU$5,'[1]NBA-Data-1980-2019'!$B$1:$B$16305&amp;'[1]NBA-Data-1980-2019'!$A$1:$A$16305,'[1]NBA-Data-1980-2019'!$F$1:$F$16305,"",0)</f>
        <v>10.1</v>
      </c>
      <c r="BV232" s="2" cm="1">
        <f t="array" ref="BV232">_xlfn.XLOOKUP($A232&amp;BV$5,'[1]NBA-Data-1980-2019'!$B$1:$B$16305&amp;'[1]NBA-Data-1980-2019'!$A$1:$A$16305,'[1]NBA-Data-1980-2019'!$F$1:$F$16305,"",0)</f>
        <v>19.7</v>
      </c>
      <c r="BW232" s="2" cm="1">
        <f t="array" ref="BW232">_xlfn.XLOOKUP($A232&amp;BW$5,'[1]NBA-Data-1980-2019'!$B$1:$B$16305&amp;'[1]NBA-Data-1980-2019'!$A$1:$A$16305,'[1]NBA-Data-1980-2019'!$F$1:$F$16305,"",0)</f>
        <v>13.2</v>
      </c>
      <c r="BX232" s="2" cm="1">
        <f t="array" ref="BX232">_xlfn.XLOOKUP($A232&amp;BX$5,'[1]NBA-Data-1980-2019'!$B$1:$B$16305&amp;'[1]NBA-Data-1980-2019'!$A$1:$A$16305,'[1]NBA-Data-1980-2019'!$F$1:$F$16305,"",0)</f>
        <v>14.8</v>
      </c>
      <c r="BY232" s="2" cm="1">
        <f t="array" ref="BY232">_xlfn.XLOOKUP($A232&amp;BY$5,'[1]NBA-Data-1980-2019'!$B$1:$B$16305&amp;'[1]NBA-Data-1980-2019'!$A$1:$A$16305,'[1]NBA-Data-1980-2019'!$F$1:$F$16305,"",0)</f>
        <v>16.399999999999999</v>
      </c>
      <c r="BZ232" s="2" cm="1">
        <f t="array" ref="BZ232">_xlfn.XLOOKUP($A232&amp;BZ$5,'[1]NBA-Data-1980-2019'!$B$1:$B$16305&amp;'[1]NBA-Data-1980-2019'!$A$1:$A$16305,'[1]NBA-Data-1980-2019'!$F$1:$F$16305,"",0)</f>
        <v>16.100000000000001</v>
      </c>
      <c r="CA232" s="2" cm="1">
        <f t="array" ref="CA232">_xlfn.XLOOKUP($A232&amp;CA$5,'[1]NBA-Data-1980-2019'!$B$1:$B$16305&amp;'[1]NBA-Data-1980-2019'!$A$1:$A$16305,'[1]NBA-Data-1980-2019'!$F$1:$F$16305,"",0)</f>
        <v>15</v>
      </c>
      <c r="CB232" s="2" cm="1">
        <f t="array" ref="CB232">_xlfn.XLOOKUP($A232&amp;CB$5,'[1]NBA-Data-1980-2019'!$B$1:$B$16305&amp;'[1]NBA-Data-1980-2019'!$A$1:$A$16305,'[1]NBA-Data-1980-2019'!$F$1:$F$16305,"",0)</f>
        <v>12.2</v>
      </c>
      <c r="CC232" s="2" cm="1">
        <f t="array" ref="CC232">_xlfn.XLOOKUP($A232&amp;CC$5,'[1]NBA-Data-1980-2019'!$B$1:$B$16305&amp;'[1]NBA-Data-1980-2019'!$A$1:$A$16305,'[1]NBA-Data-1980-2019'!$F$1:$F$16305,"",0)</f>
        <v>10.199999999999999</v>
      </c>
      <c r="CD232" s="2" cm="1">
        <f t="array" ref="CD232">_xlfn.XLOOKUP($A232&amp;CD$5,'[1]NBA-Data-1980-2019'!$B$1:$B$16305&amp;'[1]NBA-Data-1980-2019'!$A$1:$A$16305,'[1]NBA-Data-1980-2019'!$F$1:$F$16305,"",0)</f>
        <v>7.7</v>
      </c>
      <c r="CE232" s="2" cm="1">
        <f t="array" ref="CE232">_xlfn.XLOOKUP($A232&amp;CE$5,'[1]NBA-Data-1980-2019'!$B$1:$B$16305&amp;'[1]NBA-Data-1980-2019'!$A$1:$A$16305,'[1]NBA-Data-1980-2019'!$F$1:$F$16305,"",0)</f>
        <v>7.3</v>
      </c>
      <c r="CF232" s="2" cm="1">
        <f t="array" ref="CF232">_xlfn.XLOOKUP($A232&amp;CF$5,'[1]NBA-Data-1980-2019'!$B$1:$B$16305&amp;'[1]NBA-Data-1980-2019'!$A$1:$A$16305,'[1]NBA-Data-1980-2019'!$F$1:$F$16305,"",0)</f>
        <v>5.3</v>
      </c>
      <c r="CG232" s="2" t="str" cm="1">
        <f t="array" ref="CG232">_xlfn.XLOOKUP($A232&amp;CG$5,'[1]NBA-Data-1980-2019'!$B$1:$B$16305&amp;'[1]NBA-Data-1980-2019'!$A$1:$A$16305,'[1]NBA-Data-1980-2019'!$F$1:$F$16305,"",0)</f>
        <v/>
      </c>
      <c r="CH232" s="2" t="str" cm="1">
        <f t="array" ref="CH232">_xlfn.XLOOKUP($A232&amp;CH$5,'[1]NBA-Data-1980-2019'!$B$1:$B$16305&amp;'[1]NBA-Data-1980-2019'!$A$1:$A$16305,'[1]NBA-Data-1980-2019'!$F$1:$F$16305,"",0)</f>
        <v/>
      </c>
      <c r="CI232" s="2" t="str" cm="1">
        <f t="array" ref="CI232">_xlfn.XLOOKUP($A232&amp;CI$5,'[1]NBA-Data-1980-2019'!$B$1:$B$16305&amp;'[1]NBA-Data-1980-2019'!$A$1:$A$16305,'[1]NBA-Data-1980-2019'!$F$1:$F$16305,"",0)</f>
        <v/>
      </c>
      <c r="CJ232" s="2" t="str" cm="1">
        <f t="array" ref="CJ232">_xlfn.XLOOKUP($A232&amp;CJ$5,'[1]NBA-Data-1980-2019'!$B$1:$B$16305&amp;'[1]NBA-Data-1980-2019'!$A$1:$A$16305,'[1]NBA-Data-1980-2019'!$F$1:$F$16305,"",0)</f>
        <v/>
      </c>
      <c r="CK232" s="2" t="str" cm="1">
        <f t="array" ref="CK232">_xlfn.XLOOKUP($A232&amp;CK$5,'[1]NBA-Data-1980-2019'!$B$1:$B$16305&amp;'[1]NBA-Data-1980-2019'!$A$1:$A$16305,'[1]NBA-Data-1980-2019'!$F$1:$F$16305,"",0)</f>
        <v/>
      </c>
      <c r="CL232" s="2" t="str" cm="1">
        <f t="array" ref="CL232">_xlfn.XLOOKUP($A232&amp;CL$5,'[1]NBA-Data-1980-2019'!$B$1:$B$16305&amp;'[1]NBA-Data-1980-2019'!$A$1:$A$16305,'[1]NBA-Data-1980-2019'!$F$1:$F$16305,"",0)</f>
        <v/>
      </c>
      <c r="CM232" s="2" t="str" cm="1">
        <f t="array" ref="CM232">_xlfn.XLOOKUP($A232&amp;CM$5,'[1]NBA-Data-1980-2019'!$B$1:$B$16305&amp;'[1]NBA-Data-1980-2019'!$A$1:$A$16305,'[1]NBA-Data-1980-2019'!$F$1:$F$16305,"",0)</f>
        <v/>
      </c>
      <c r="CN232" s="2" t="str" cm="1">
        <f t="array" ref="CN232">_xlfn.XLOOKUP($A232&amp;CN$5,'[1]NBA-Data-1980-2019'!$B$1:$B$16305&amp;'[1]NBA-Data-1980-2019'!$A$1:$A$16305,'[1]NBA-Data-1980-2019'!$F$1:$F$16305,"",0)</f>
        <v/>
      </c>
      <c r="CO232" s="2" t="str" cm="1">
        <f t="array" ref="CO232">_xlfn.XLOOKUP($A232&amp;CO$5,'[1]NBA-Data-1980-2019'!$B$1:$B$16305&amp;'[1]NBA-Data-1980-2019'!$A$1:$A$16305,'[1]NBA-Data-1980-2019'!$F$1:$F$16305,"",0)</f>
        <v/>
      </c>
      <c r="CP232" s="2" t="str" cm="1">
        <f t="array" ref="CP232">_xlfn.XLOOKUP($A232&amp;CP$5,'[1]NBA-Data-1980-2019'!$B$1:$B$16305&amp;'[1]NBA-Data-1980-2019'!$A$1:$A$16305,'[1]NBA-Data-1980-2019'!$F$1:$F$16305,"",0)</f>
        <v/>
      </c>
      <c r="CQ232" s="2" t="str" cm="1">
        <f t="array" ref="CQ232">_xlfn.XLOOKUP($A232&amp;CQ$5,'[1]NBA-Data-1980-2019'!$B$1:$B$16305&amp;'[1]NBA-Data-1980-2019'!$A$1:$A$16305,'[1]NBA-Data-1980-2019'!$F$1:$F$16305,"",0)</f>
        <v/>
      </c>
      <c r="CR232" s="2" t="str" cm="1">
        <f t="array" ref="CR232">_xlfn.XLOOKUP($A232&amp;CR$5,'[1]NBA-Data-1980-2019'!$B$1:$B$16305&amp;'[1]NBA-Data-1980-2019'!$A$1:$A$16305,'[1]NBA-Data-1980-2019'!$F$1:$F$16305,"",0)</f>
        <v/>
      </c>
      <c r="CS232" s="2" t="str" cm="1">
        <f t="array" ref="CS232">_xlfn.XLOOKUP($A232&amp;CS$5,'[1]NBA-Data-1980-2019'!$B$1:$B$16305&amp;'[1]NBA-Data-1980-2019'!$A$1:$A$16305,'[1]NBA-Data-1980-2019'!$F$1:$F$16305,"",0)</f>
        <v/>
      </c>
      <c r="CU232" s="2" t="str">
        <f>_xlfn.XLOOKUP($A232,TEAMS!$G$1:$G$839,TEAMS!$H$1:$H$839,"",0)</f>
        <v>PF</v>
      </c>
      <c r="CV232" s="2" t="str">
        <f>_xlfn.XLOOKUP($CU232,DASHBOARD!$B$22:$B$27,DASHBOARD!$C$22:$C$27,"",0)</f>
        <v>FORWARD</v>
      </c>
      <c r="CY232" s="63">
        <f>SUMIFS('[1]NBA-Data-1980-2019'!$G$1:$G$16305,'[1]NBA-Data-1980-2019'!$B$1:$B$16305,$A232,'[1]NBA-Data-1980-2019'!$A$1:$A$16305,CY$9)</f>
        <v>0</v>
      </c>
      <c r="CZ232" s="63">
        <f>SUMIFS('[1]NBA-Data-1980-2019'!$G$1:$G$16305,'[1]NBA-Data-1980-2019'!$B$1:$B$16305,$A232,'[1]NBA-Data-1980-2019'!$A$1:$A$16305,CZ$9)</f>
        <v>0</v>
      </c>
      <c r="DA232" s="63">
        <f>SUMIFS('[1]NBA-Data-1980-2019'!$G$1:$G$16305,'[1]NBA-Data-1980-2019'!$B$1:$B$16305,$A232,'[1]NBA-Data-1980-2019'!$A$1:$A$16305,DA$9)</f>
        <v>0</v>
      </c>
      <c r="DB232" s="63">
        <f>SUMIFS('[1]NBA-Data-1980-2019'!$G$1:$G$16305,'[1]NBA-Data-1980-2019'!$B$1:$B$16305,$A232,'[1]NBA-Data-1980-2019'!$A$1:$A$16305,DB$9)</f>
        <v>0</v>
      </c>
      <c r="DC232" s="63">
        <f>SUMIFS('[1]NBA-Data-1980-2019'!$G$1:$G$16305,'[1]NBA-Data-1980-2019'!$B$1:$B$16305,$A232,'[1]NBA-Data-1980-2019'!$A$1:$A$16305,DC$9)</f>
        <v>0</v>
      </c>
      <c r="DD232" s="63">
        <f>SUMIFS('[1]NBA-Data-1980-2019'!$G$1:$G$16305,'[1]NBA-Data-1980-2019'!$B$1:$B$16305,$A232,'[1]NBA-Data-1980-2019'!$A$1:$A$16305,DD$9)</f>
        <v>0</v>
      </c>
      <c r="DE232" s="63">
        <f>SUMIFS('[1]NBA-Data-1980-2019'!$G$1:$G$16305,'[1]NBA-Data-1980-2019'!$B$1:$B$16305,$A232,'[1]NBA-Data-1980-2019'!$A$1:$A$16305,DE$9)</f>
        <v>0</v>
      </c>
      <c r="DF232" s="63">
        <f>SUMIFS('[1]NBA-Data-1980-2019'!$G$1:$G$16305,'[1]NBA-Data-1980-2019'!$B$1:$B$16305,$A232,'[1]NBA-Data-1980-2019'!$A$1:$A$16305,DF$9)</f>
        <v>272250</v>
      </c>
      <c r="DG232" s="63">
        <f>SUMIFS('[1]NBA-Data-1980-2019'!$G$1:$G$16305,'[1]NBA-Data-1980-2019'!$B$1:$B$16305,$A232,'[1]NBA-Data-1980-2019'!$A$1:$A$16305,DG$9)</f>
        <v>425000</v>
      </c>
      <c r="DH232" s="63">
        <f>SUMIFS('[1]NBA-Data-1980-2019'!$G$1:$G$16305,'[1]NBA-Data-1980-2019'!$B$1:$B$16305,$A232,'[1]NBA-Data-1980-2019'!$A$1:$A$16305,DH$9)</f>
        <v>2285000</v>
      </c>
      <c r="DI232" s="63">
        <f>SUMIFS('[1]NBA-Data-1980-2019'!$G$1:$G$16305,'[1]NBA-Data-1980-2019'!$B$1:$B$16305,$A232,'[1]NBA-Data-1980-2019'!$A$1:$A$16305,DI$9)</f>
        <v>0</v>
      </c>
      <c r="DJ232" s="63">
        <f>SUMIFS('[1]NBA-Data-1980-2019'!$G$1:$G$16305,'[1]NBA-Data-1980-2019'!$B$1:$B$16305,$A232,'[1]NBA-Data-1980-2019'!$A$1:$A$16305,DJ$9)</f>
        <v>2285000</v>
      </c>
      <c r="DK232" s="63">
        <f>SUMIFS('[1]NBA-Data-1980-2019'!$G$1:$G$16305,'[1]NBA-Data-1980-2019'!$B$1:$B$16305,$A232,'[1]NBA-Data-1980-2019'!$A$1:$A$16305,DK$9)</f>
        <v>4370000</v>
      </c>
      <c r="DL232" s="63">
        <f>SUMIFS('[1]NBA-Data-1980-2019'!$G$1:$G$16305,'[1]NBA-Data-1980-2019'!$B$1:$B$16305,$A232,'[1]NBA-Data-1980-2019'!$A$1:$A$16305,DL$9)</f>
        <v>4916250</v>
      </c>
      <c r="DM232" s="63">
        <f>SUMIFS('[1]NBA-Data-1980-2019'!$G$1:$G$16305,'[1]NBA-Data-1980-2019'!$B$1:$B$16305,$A232,'[1]NBA-Data-1980-2019'!$A$1:$A$16305,DM$9)</f>
        <v>5462500</v>
      </c>
      <c r="DN232" s="63">
        <f>SUMIFS('[1]NBA-Data-1980-2019'!$G$1:$G$16305,'[1]NBA-Data-1980-2019'!$B$1:$B$16305,$A232,'[1]NBA-Data-1980-2019'!$A$1:$A$16305,DN$9)</f>
        <v>6008750</v>
      </c>
      <c r="DO232" s="63">
        <f>SUMIFS('[1]NBA-Data-1980-2019'!$G$1:$G$16305,'[1]NBA-Data-1980-2019'!$B$1:$B$16305,$A232,'[1]NBA-Data-1980-2019'!$A$1:$A$16305,DO$9)</f>
        <v>0</v>
      </c>
      <c r="DP232" s="63">
        <f>SUMIFS('[1]NBA-Data-1980-2019'!$G$1:$G$16305,'[1]NBA-Data-1980-2019'!$B$1:$B$16305,$A232,'[1]NBA-Data-1980-2019'!$A$1:$A$16305,DP$9)</f>
        <v>7101250</v>
      </c>
      <c r="DQ232" s="63">
        <f>SUMIFS('[1]NBA-Data-1980-2019'!$G$1:$G$16305,'[1]NBA-Data-1980-2019'!$B$1:$B$16305,$A232,'[1]NBA-Data-1980-2019'!$A$1:$A$16305,DQ$9)</f>
        <v>7647500</v>
      </c>
      <c r="DR232" s="63">
        <f>SUMIFS('[1]NBA-Data-1980-2019'!$G$1:$G$16305,'[1]NBA-Data-1980-2019'!$B$1:$B$16305,$A232,'[1]NBA-Data-1980-2019'!$A$1:$A$16305,DR$9)</f>
        <v>0</v>
      </c>
      <c r="DS232" s="63">
        <f>SUMIFS('[1]NBA-Data-1980-2019'!$G$1:$G$16305,'[1]NBA-Data-1980-2019'!$B$1:$B$16305,$A232,'[1]NBA-Data-1980-2019'!$A$1:$A$16305,DS$9)</f>
        <v>0</v>
      </c>
      <c r="DT232" s="63">
        <f>SUMIFS('[1]NBA-Data-1980-2019'!$G$1:$G$16305,'[1]NBA-Data-1980-2019'!$B$1:$B$16305,$A232,'[1]NBA-Data-1980-2019'!$A$1:$A$16305,DT$9)</f>
        <v>0</v>
      </c>
      <c r="DU232" s="63">
        <f>SUMIFS('[1]NBA-Data-1980-2019'!$G$1:$G$16305,'[1]NBA-Data-1980-2019'!$B$1:$B$16305,$A232,'[1]NBA-Data-1980-2019'!$A$1:$A$16305,DU$9)</f>
        <v>0</v>
      </c>
      <c r="DV232" s="63">
        <f>SUMIFS('[1]NBA-Data-1980-2019'!$G$1:$G$16305,'[1]NBA-Data-1980-2019'!$B$1:$B$16305,$A232,'[1]NBA-Data-1980-2019'!$A$1:$A$16305,DV$9)</f>
        <v>0</v>
      </c>
      <c r="DW232" s="63">
        <f>SUMIFS('[1]NBA-Data-1980-2019'!$G$1:$G$16305,'[1]NBA-Data-1980-2019'!$B$1:$B$16305,$A232,'[1]NBA-Data-1980-2019'!$A$1:$A$16305,DW$9)</f>
        <v>0</v>
      </c>
      <c r="DX232" s="63">
        <f>SUMIFS('[1]NBA-Data-1980-2019'!$G$1:$G$16305,'[1]NBA-Data-1980-2019'!$B$1:$B$16305,$A232,'[1]NBA-Data-1980-2019'!$A$1:$A$16305,DX$9)</f>
        <v>0</v>
      </c>
      <c r="DY232" s="63">
        <f>SUMIFS('[1]NBA-Data-1980-2019'!$G$1:$G$16305,'[1]NBA-Data-1980-2019'!$B$1:$B$16305,$A232,'[1]NBA-Data-1980-2019'!$A$1:$A$16305,DY$9)</f>
        <v>0</v>
      </c>
      <c r="DZ232" s="63">
        <f>SUMIFS('[1]NBA-Data-1980-2019'!$G$1:$G$16305,'[1]NBA-Data-1980-2019'!$B$1:$B$16305,$A232,'[1]NBA-Data-1980-2019'!$A$1:$A$16305,DZ$9)</f>
        <v>0</v>
      </c>
      <c r="EA232" s="63">
        <f>SUMIFS('[1]NBA-Data-1980-2019'!$G$1:$G$16305,'[1]NBA-Data-1980-2019'!$B$1:$B$16305,$A232,'[1]NBA-Data-1980-2019'!$A$1:$A$16305,EA$9)</f>
        <v>0</v>
      </c>
      <c r="EB232" s="63">
        <f>SUMIFS('[1]NBA-Data-1980-2019'!$G$1:$G$16305,'[1]NBA-Data-1980-2019'!$B$1:$B$16305,$A232,'[1]NBA-Data-1980-2019'!$A$1:$A$16305,EB$9)</f>
        <v>0</v>
      </c>
      <c r="EC232" s="63">
        <f>SUMIFS('[1]NBA-Data-1980-2019'!$G$1:$G$16305,'[1]NBA-Data-1980-2019'!$B$1:$B$16305,$A232,'[1]NBA-Data-1980-2019'!$A$1:$A$16305,EC$9)</f>
        <v>0</v>
      </c>
      <c r="ED232" s="63">
        <f>SUMIFS('[1]NBA-Data-1980-2019'!$G$1:$G$16305,'[1]NBA-Data-1980-2019'!$B$1:$B$16305,$A232,'[1]NBA-Data-1980-2019'!$A$1:$A$16305,ED$9)</f>
        <v>0</v>
      </c>
      <c r="EH232" s="2" t="s">
        <v>1273</v>
      </c>
    </row>
    <row r="233" spans="1:165" x14ac:dyDescent="0.2">
      <c r="A233" s="2" t="s">
        <v>619</v>
      </c>
      <c r="B233" s="2" t="str" cm="1">
        <f t="array" ref="B233">_xlfn.XLOOKUP($A233&amp;B$5,'[1]NBA-Data-1980-2019'!$B$1:$B$16305&amp;'[1]NBA-Data-1980-2019'!$A$1:$A$16305,'[1]NBA-Data-1980-2019'!$D$1:$D$16305,"",0)</f>
        <v/>
      </c>
      <c r="C233" s="2" t="str" cm="1">
        <f t="array" ref="C233">_xlfn.XLOOKUP($A233&amp;C$5,'[1]NBA-Data-1980-2019'!$B$1:$B$16305&amp;'[1]NBA-Data-1980-2019'!$A$1:$A$16305,'[1]NBA-Data-1980-2019'!$D$1:$D$16305,"",0)</f>
        <v/>
      </c>
      <c r="D233" s="2" t="str" cm="1">
        <f t="array" ref="D233">_xlfn.XLOOKUP($A233&amp;D$5,'[1]NBA-Data-1980-2019'!$B$1:$B$16305&amp;'[1]NBA-Data-1980-2019'!$A$1:$A$16305,'[1]NBA-Data-1980-2019'!$D$1:$D$16305,"",0)</f>
        <v/>
      </c>
      <c r="E233" s="2" t="str" cm="1">
        <f t="array" ref="E233">_xlfn.XLOOKUP($A233&amp;E$5,'[1]NBA-Data-1980-2019'!$B$1:$B$16305&amp;'[1]NBA-Data-1980-2019'!$A$1:$A$16305,'[1]NBA-Data-1980-2019'!$D$1:$D$16305,"",0)</f>
        <v/>
      </c>
      <c r="F233" s="2" t="str" cm="1">
        <f t="array" ref="F233">_xlfn.XLOOKUP($A233&amp;F$5,'[1]NBA-Data-1980-2019'!$B$1:$B$16305&amp;'[1]NBA-Data-1980-2019'!$A$1:$A$16305,'[1]NBA-Data-1980-2019'!$D$1:$D$16305,"",0)</f>
        <v/>
      </c>
      <c r="G233" s="2" t="str" cm="1">
        <f t="array" ref="G233">_xlfn.XLOOKUP($A233&amp;G$5,'[1]NBA-Data-1980-2019'!$B$1:$B$16305&amp;'[1]NBA-Data-1980-2019'!$A$1:$A$16305,'[1]NBA-Data-1980-2019'!$D$1:$D$16305,"",0)</f>
        <v/>
      </c>
      <c r="H233" s="2" t="str" cm="1">
        <f t="array" ref="H233">_xlfn.XLOOKUP($A233&amp;H$5,'[1]NBA-Data-1980-2019'!$B$1:$B$16305&amp;'[1]NBA-Data-1980-2019'!$A$1:$A$16305,'[1]NBA-Data-1980-2019'!$D$1:$D$16305,"",0)</f>
        <v/>
      </c>
      <c r="I233" s="2" t="str" cm="1">
        <f t="array" ref="I233">_xlfn.XLOOKUP($A233&amp;I$5,'[1]NBA-Data-1980-2019'!$B$1:$B$16305&amp;'[1]NBA-Data-1980-2019'!$A$1:$A$16305,'[1]NBA-Data-1980-2019'!$D$1:$D$16305,"",0)</f>
        <v/>
      </c>
      <c r="J233" s="2" t="str" cm="1">
        <f t="array" ref="J233">_xlfn.XLOOKUP($A233&amp;J$5,'[1]NBA-Data-1980-2019'!$B$1:$B$16305&amp;'[1]NBA-Data-1980-2019'!$A$1:$A$16305,'[1]NBA-Data-1980-2019'!$D$1:$D$16305,"",0)</f>
        <v/>
      </c>
      <c r="K233" s="2" t="str" cm="1">
        <f t="array" ref="K233">_xlfn.XLOOKUP($A233&amp;K$5,'[1]NBA-Data-1980-2019'!$B$1:$B$16305&amp;'[1]NBA-Data-1980-2019'!$A$1:$A$16305,'[1]NBA-Data-1980-2019'!$D$1:$D$16305,"",0)</f>
        <v/>
      </c>
      <c r="L233" s="2" t="str" cm="1">
        <f t="array" ref="L233">_xlfn.XLOOKUP($A233&amp;L$5,'[1]NBA-Data-1980-2019'!$B$1:$B$16305&amp;'[1]NBA-Data-1980-2019'!$A$1:$A$16305,'[1]NBA-Data-1980-2019'!$D$1:$D$16305,"",0)</f>
        <v/>
      </c>
      <c r="M233" s="2" t="str" cm="1">
        <f t="array" ref="M233">_xlfn.XLOOKUP($A233&amp;M$5,'[1]NBA-Data-1980-2019'!$B$1:$B$16305&amp;'[1]NBA-Data-1980-2019'!$A$1:$A$16305,'[1]NBA-Data-1980-2019'!$D$1:$D$16305,"",0)</f>
        <v/>
      </c>
      <c r="N233" s="2" t="str" cm="1">
        <f t="array" ref="N233">_xlfn.XLOOKUP($A233&amp;N$5,'[1]NBA-Data-1980-2019'!$B$1:$B$16305&amp;'[1]NBA-Data-1980-2019'!$A$1:$A$16305,'[1]NBA-Data-1980-2019'!$D$1:$D$16305,"",0)</f>
        <v/>
      </c>
      <c r="O233" s="2" t="str" cm="1">
        <f t="array" ref="O233">_xlfn.XLOOKUP($A233&amp;O$5,'[1]NBA-Data-1980-2019'!$B$1:$B$16305&amp;'[1]NBA-Data-1980-2019'!$A$1:$A$16305,'[1]NBA-Data-1980-2019'!$D$1:$D$16305,"",0)</f>
        <v/>
      </c>
      <c r="P233" s="2" t="str" cm="1">
        <f t="array" ref="P233">_xlfn.XLOOKUP($A233&amp;P$5,'[1]NBA-Data-1980-2019'!$B$1:$B$16305&amp;'[1]NBA-Data-1980-2019'!$A$1:$A$16305,'[1]NBA-Data-1980-2019'!$D$1:$D$16305,"",0)</f>
        <v/>
      </c>
      <c r="Q233" s="2" t="str" cm="1">
        <f t="array" ref="Q233">_xlfn.XLOOKUP($A233&amp;Q$5,'[1]NBA-Data-1980-2019'!$B$1:$B$16305&amp;'[1]NBA-Data-1980-2019'!$A$1:$A$16305,'[1]NBA-Data-1980-2019'!$D$1:$D$16305,"",0)</f>
        <v/>
      </c>
      <c r="R233" s="2" t="str" cm="1">
        <f t="array" ref="R233">_xlfn.XLOOKUP($A233&amp;R$5,'[1]NBA-Data-1980-2019'!$B$1:$B$16305&amp;'[1]NBA-Data-1980-2019'!$A$1:$A$16305,'[1]NBA-Data-1980-2019'!$D$1:$D$16305,"",0)</f>
        <v/>
      </c>
      <c r="S233" s="2" t="str" cm="1">
        <f t="array" ref="S233">_xlfn.XLOOKUP($A233&amp;S$5,'[1]NBA-Data-1980-2019'!$B$1:$B$16305&amp;'[1]NBA-Data-1980-2019'!$A$1:$A$16305,'[1]NBA-Data-1980-2019'!$D$1:$D$16305,"",0)</f>
        <v/>
      </c>
      <c r="T233" s="2" t="str" cm="1">
        <f t="array" ref="T233">_xlfn.XLOOKUP($A233&amp;T$5,'[1]NBA-Data-1980-2019'!$B$1:$B$16305&amp;'[1]NBA-Data-1980-2019'!$A$1:$A$16305,'[1]NBA-Data-1980-2019'!$D$1:$D$16305,"",0)</f>
        <v/>
      </c>
      <c r="U233" s="2" t="str" cm="1">
        <f t="array" ref="U233">_xlfn.XLOOKUP($A233&amp;U$5,'[1]NBA-Data-1980-2019'!$B$1:$B$16305&amp;'[1]NBA-Data-1980-2019'!$A$1:$A$16305,'[1]NBA-Data-1980-2019'!$D$1:$D$16305,"",0)</f>
        <v/>
      </c>
      <c r="V233" s="2" t="str" cm="1">
        <f t="array" ref="V233">_xlfn.XLOOKUP($A233&amp;V$5,'[1]NBA-Data-1980-2019'!$B$1:$B$16305&amp;'[1]NBA-Data-1980-2019'!$A$1:$A$16305,'[1]NBA-Data-1980-2019'!$D$1:$D$16305,"",0)</f>
        <v/>
      </c>
      <c r="W233" s="2" t="str" cm="1">
        <f t="array" ref="W233">_xlfn.XLOOKUP($A233&amp;W$5,'[1]NBA-Data-1980-2019'!$B$1:$B$16305&amp;'[1]NBA-Data-1980-2019'!$A$1:$A$16305,'[1]NBA-Data-1980-2019'!$D$1:$D$16305,"",0)</f>
        <v/>
      </c>
      <c r="X233" s="2" t="str" cm="1">
        <f t="array" ref="X233">_xlfn.XLOOKUP($A233&amp;X$5,'[1]NBA-Data-1980-2019'!$B$1:$B$16305&amp;'[1]NBA-Data-1980-2019'!$A$1:$A$16305,'[1]NBA-Data-1980-2019'!$D$1:$D$16305,"",0)</f>
        <v/>
      </c>
      <c r="Y233" s="2" t="str" cm="1">
        <f t="array" ref="Y233">_xlfn.XLOOKUP($A233&amp;Y$5,'[1]NBA-Data-1980-2019'!$B$1:$B$16305&amp;'[1]NBA-Data-1980-2019'!$A$1:$A$16305,'[1]NBA-Data-1980-2019'!$D$1:$D$16305,"",0)</f>
        <v/>
      </c>
      <c r="Z233" s="2" t="str" cm="1">
        <f t="array" ref="Z233">_xlfn.XLOOKUP($A233&amp;Z$5,'[1]NBA-Data-1980-2019'!$B$1:$B$16305&amp;'[1]NBA-Data-1980-2019'!$A$1:$A$16305,'[1]NBA-Data-1980-2019'!$D$1:$D$16305,"",0)</f>
        <v/>
      </c>
      <c r="AA233" s="2" t="str" cm="1">
        <f t="array" ref="AA233">_xlfn.XLOOKUP($A233&amp;AA$5,'[1]NBA-Data-1980-2019'!$B$1:$B$16305&amp;'[1]NBA-Data-1980-2019'!$A$1:$A$16305,'[1]NBA-Data-1980-2019'!$D$1:$D$16305,"",0)</f>
        <v/>
      </c>
      <c r="AB233" s="2" t="str" cm="1">
        <f t="array" ref="AB233">_xlfn.XLOOKUP($A233&amp;AB$5,'[1]NBA-Data-1980-2019'!$B$1:$B$16305&amp;'[1]NBA-Data-1980-2019'!$A$1:$A$16305,'[1]NBA-Data-1980-2019'!$D$1:$D$16305,"",0)</f>
        <v/>
      </c>
      <c r="AC233" s="2" t="str" cm="1">
        <f t="array" ref="AC233">_xlfn.XLOOKUP($A233&amp;AC$5,'[1]NBA-Data-1980-2019'!$B$1:$B$16305&amp;'[1]NBA-Data-1980-2019'!$A$1:$A$16305,'[1]NBA-Data-1980-2019'!$D$1:$D$16305,"",0)</f>
        <v/>
      </c>
      <c r="AD233" s="2" t="str" cm="1">
        <f t="array" ref="AD233">_xlfn.XLOOKUP($A233&amp;AD$5,'[1]NBA-Data-1980-2019'!$B$1:$B$16305&amp;'[1]NBA-Data-1980-2019'!$A$1:$A$16305,'[1]NBA-Data-1980-2019'!$D$1:$D$16305,"",0)</f>
        <v/>
      </c>
      <c r="AE233" s="2" t="str" cm="1">
        <f t="array" ref="AE233">_xlfn.XLOOKUP($A233&amp;AE$5,'[1]NBA-Data-1980-2019'!$B$1:$B$16305&amp;'[1]NBA-Data-1980-2019'!$A$1:$A$16305,'[1]NBA-Data-1980-2019'!$D$1:$D$16305,"",0)</f>
        <v/>
      </c>
      <c r="AF233" s="2" t="str" cm="1">
        <f t="array" ref="AF233">_xlfn.XLOOKUP($A233&amp;AF$5,'[1]NBA-Data-1980-2019'!$B$1:$B$16305&amp;'[1]NBA-Data-1980-2019'!$A$1:$A$16305,'[1]NBA-Data-1980-2019'!$D$1:$D$16305,"",0)</f>
        <v/>
      </c>
      <c r="AG233" s="2" t="str" cm="1">
        <f t="array" ref="AG233">_xlfn.XLOOKUP($A233&amp;AG$5,'[1]NBA-Data-1980-2019'!$B$1:$B$16305&amp;'[1]NBA-Data-1980-2019'!$A$1:$A$16305,'[1]NBA-Data-1980-2019'!$D$1:$D$16305,"",0)</f>
        <v/>
      </c>
      <c r="AH233" s="2" t="str" cm="1">
        <f t="array" ref="AH233">_xlfn.XLOOKUP($A233&amp;AH$5,'[1]NBA-Data-1980-2019'!$B$1:$B$16305&amp;'[1]NBA-Data-1980-2019'!$A$1:$A$16305,'[1]NBA-Data-1980-2019'!$H$1:$H$16305,"",0)</f>
        <v/>
      </c>
      <c r="AI233" s="2" t="str" cm="1">
        <f t="array" ref="AI233">_xlfn.XLOOKUP($A233&amp;AI$5,'[1]NBA-Data-1980-2019'!$B$1:$B$16305&amp;'[1]NBA-Data-1980-2019'!$A$1:$A$16305,'[1]NBA-Data-1980-2019'!$H$1:$H$16305,"",0)</f>
        <v/>
      </c>
      <c r="AJ233" s="2" t="str" cm="1">
        <f t="array" ref="AJ233">_xlfn.XLOOKUP($A233&amp;AJ$5,'[1]NBA-Data-1980-2019'!$B$1:$B$16305&amp;'[1]NBA-Data-1980-2019'!$A$1:$A$16305,'[1]NBA-Data-1980-2019'!$H$1:$H$16305,"",0)</f>
        <v/>
      </c>
      <c r="AK233" s="2" t="str" cm="1">
        <f t="array" ref="AK233">_xlfn.XLOOKUP($A233&amp;AK$5,'[1]NBA-Data-1980-2019'!$B$1:$B$16305&amp;'[1]NBA-Data-1980-2019'!$A$1:$A$16305,'[1]NBA-Data-1980-2019'!$H$1:$H$16305,"",0)</f>
        <v/>
      </c>
      <c r="AL233" s="2" t="str" cm="1">
        <f t="array" ref="AL233">_xlfn.XLOOKUP($A233&amp;AL$5,'[1]NBA-Data-1980-2019'!$B$1:$B$16305&amp;'[1]NBA-Data-1980-2019'!$A$1:$A$16305,'[1]NBA-Data-1980-2019'!$H$1:$H$16305,"",0)</f>
        <v/>
      </c>
      <c r="AM233" s="2" t="str" cm="1">
        <f t="array" ref="AM233">_xlfn.XLOOKUP($A233&amp;AM$5,'[1]NBA-Data-1980-2019'!$B$1:$B$16305&amp;'[1]NBA-Data-1980-2019'!$A$1:$A$16305,'[1]NBA-Data-1980-2019'!$H$1:$H$16305,"",0)</f>
        <v/>
      </c>
      <c r="AN233" s="2" t="str" cm="1">
        <f t="array" ref="AN233">_xlfn.XLOOKUP($A233&amp;AN$5,'[1]NBA-Data-1980-2019'!$B$1:$B$16305&amp;'[1]NBA-Data-1980-2019'!$A$1:$A$16305,'[1]NBA-Data-1980-2019'!$H$1:$H$16305,"",0)</f>
        <v/>
      </c>
      <c r="AO233" s="2" t="str" cm="1">
        <f t="array" ref="AO233">_xlfn.XLOOKUP($A233&amp;AO$5,'[1]NBA-Data-1980-2019'!$B$1:$B$16305&amp;'[1]NBA-Data-1980-2019'!$A$1:$A$16305,'[1]NBA-Data-1980-2019'!$H$1:$H$16305,"",0)</f>
        <v/>
      </c>
      <c r="AP233" s="2" t="str" cm="1">
        <f t="array" ref="AP233">_xlfn.XLOOKUP($A233&amp;AP$5,'[1]NBA-Data-1980-2019'!$B$1:$B$16305&amp;'[1]NBA-Data-1980-2019'!$A$1:$A$16305,'[1]NBA-Data-1980-2019'!$H$1:$H$16305,"",0)</f>
        <v/>
      </c>
      <c r="AQ233" s="2" t="str" cm="1">
        <f t="array" ref="AQ233">_xlfn.XLOOKUP($A233&amp;AQ$5,'[1]NBA-Data-1980-2019'!$B$1:$B$16305&amp;'[1]NBA-Data-1980-2019'!$A$1:$A$16305,'[1]NBA-Data-1980-2019'!$H$1:$H$16305,"",0)</f>
        <v/>
      </c>
      <c r="AR233" s="2" t="str" cm="1">
        <f t="array" ref="AR233">_xlfn.XLOOKUP($A233&amp;AR$5,'[1]NBA-Data-1980-2019'!$B$1:$B$16305&amp;'[1]NBA-Data-1980-2019'!$A$1:$A$16305,'[1]NBA-Data-1980-2019'!$H$1:$H$16305,"",0)</f>
        <v/>
      </c>
      <c r="AS233" s="2" t="str" cm="1">
        <f t="array" ref="AS233">_xlfn.XLOOKUP($A233&amp;AS$5,'[1]NBA-Data-1980-2019'!$B$1:$B$16305&amp;'[1]NBA-Data-1980-2019'!$A$1:$A$16305,'[1]NBA-Data-1980-2019'!$H$1:$H$16305,"",0)</f>
        <v/>
      </c>
      <c r="AT233" s="2" t="str" cm="1">
        <f t="array" ref="AT233">_xlfn.XLOOKUP($A233&amp;AT$5,'[1]NBA-Data-1980-2019'!$B$1:$B$16305&amp;'[1]NBA-Data-1980-2019'!$A$1:$A$16305,'[1]NBA-Data-1980-2019'!$H$1:$H$16305,"",0)</f>
        <v/>
      </c>
      <c r="AU233" s="2" t="str" cm="1">
        <f t="array" ref="AU233">_xlfn.XLOOKUP($A233&amp;AU$5,'[1]NBA-Data-1980-2019'!$B$1:$B$16305&amp;'[1]NBA-Data-1980-2019'!$A$1:$A$16305,'[1]NBA-Data-1980-2019'!$H$1:$H$16305,"",0)</f>
        <v/>
      </c>
      <c r="AV233" s="2" t="str" cm="1">
        <f t="array" ref="AV233">_xlfn.XLOOKUP($A233&amp;AV$5,'[1]NBA-Data-1980-2019'!$B$1:$B$16305&amp;'[1]NBA-Data-1980-2019'!$A$1:$A$16305,'[1]NBA-Data-1980-2019'!$H$1:$H$16305,"",0)</f>
        <v/>
      </c>
      <c r="AW233" s="2" t="str" cm="1">
        <f t="array" ref="AW233">_xlfn.XLOOKUP($A233&amp;AW$5,'[1]NBA-Data-1980-2019'!$B$1:$B$16305&amp;'[1]NBA-Data-1980-2019'!$A$1:$A$16305,'[1]NBA-Data-1980-2019'!$H$1:$H$16305,"",0)</f>
        <v/>
      </c>
      <c r="AX233" s="2" t="str" cm="1">
        <f t="array" ref="AX233">_xlfn.XLOOKUP($A233&amp;AX$5,'[1]NBA-Data-1980-2019'!$B$1:$B$16305&amp;'[1]NBA-Data-1980-2019'!$A$1:$A$16305,'[1]NBA-Data-1980-2019'!$H$1:$H$16305,"",0)</f>
        <v/>
      </c>
      <c r="AY233" s="2" t="str" cm="1">
        <f t="array" ref="AY233">_xlfn.XLOOKUP($A233&amp;AY$5,'[1]NBA-Data-1980-2019'!$B$1:$B$16305&amp;'[1]NBA-Data-1980-2019'!$A$1:$A$16305,'[1]NBA-Data-1980-2019'!$H$1:$H$16305,"",0)</f>
        <v/>
      </c>
      <c r="AZ233" s="2" t="str" cm="1">
        <f t="array" ref="AZ233">_xlfn.XLOOKUP($A233&amp;AZ$5,'[1]NBA-Data-1980-2019'!$B$1:$B$16305&amp;'[1]NBA-Data-1980-2019'!$A$1:$A$16305,'[1]NBA-Data-1980-2019'!$H$1:$H$16305,"",0)</f>
        <v/>
      </c>
      <c r="BA233" s="2" t="str" cm="1">
        <f t="array" ref="BA233">_xlfn.XLOOKUP($A233&amp;BA$5,'[1]NBA-Data-1980-2019'!$B$1:$B$16305&amp;'[1]NBA-Data-1980-2019'!$A$1:$A$16305,'[1]NBA-Data-1980-2019'!$H$1:$H$16305,"",0)</f>
        <v/>
      </c>
      <c r="BB233" s="2" t="str" cm="1">
        <f t="array" ref="BB233">_xlfn.XLOOKUP($A233&amp;BB$5,'[1]NBA-Data-1980-2019'!$B$1:$B$16305&amp;'[1]NBA-Data-1980-2019'!$A$1:$A$16305,'[1]NBA-Data-1980-2019'!$H$1:$H$16305,"",0)</f>
        <v/>
      </c>
      <c r="BC233" s="2" t="str" cm="1">
        <f t="array" ref="BC233">_xlfn.XLOOKUP($A233&amp;BC$5,'[1]NBA-Data-1980-2019'!$B$1:$B$16305&amp;'[1]NBA-Data-1980-2019'!$A$1:$A$16305,'[1]NBA-Data-1980-2019'!$H$1:$H$16305,"",0)</f>
        <v/>
      </c>
      <c r="BD233" s="2" t="str" cm="1">
        <f t="array" ref="BD233">_xlfn.XLOOKUP($A233&amp;BD$5,'[1]NBA-Data-1980-2019'!$B$1:$B$16305&amp;'[1]NBA-Data-1980-2019'!$A$1:$A$16305,'[1]NBA-Data-1980-2019'!$H$1:$H$16305,"",0)</f>
        <v/>
      </c>
      <c r="BE233" s="2" t="str" cm="1">
        <f t="array" ref="BE233">_xlfn.XLOOKUP($A233&amp;BE$5,'[1]NBA-Data-1980-2019'!$B$1:$B$16305&amp;'[1]NBA-Data-1980-2019'!$A$1:$A$16305,'[1]NBA-Data-1980-2019'!$H$1:$H$16305,"",0)</f>
        <v/>
      </c>
      <c r="BF233" s="2" t="str" cm="1">
        <f t="array" ref="BF233">_xlfn.XLOOKUP($A233&amp;BF$5,'[1]NBA-Data-1980-2019'!$B$1:$B$16305&amp;'[1]NBA-Data-1980-2019'!$A$1:$A$16305,'[1]NBA-Data-1980-2019'!$H$1:$H$16305,"",0)</f>
        <v/>
      </c>
      <c r="BG233" s="2" t="str" cm="1">
        <f t="array" ref="BG233">_xlfn.XLOOKUP($A233&amp;BG$5,'[1]NBA-Data-1980-2019'!$B$1:$B$16305&amp;'[1]NBA-Data-1980-2019'!$A$1:$A$16305,'[1]NBA-Data-1980-2019'!$H$1:$H$16305,"",0)</f>
        <v/>
      </c>
      <c r="BH233" s="2" t="str" cm="1">
        <f t="array" ref="BH233">_xlfn.XLOOKUP($A233&amp;BH$5,'[1]NBA-Data-1980-2019'!$B$1:$B$16305&amp;'[1]NBA-Data-1980-2019'!$A$1:$A$16305,'[1]NBA-Data-1980-2019'!$H$1:$H$16305,"",0)</f>
        <v/>
      </c>
      <c r="BI233" s="2" t="str" cm="1">
        <f t="array" ref="BI233">_xlfn.XLOOKUP($A233&amp;BI$5,'[1]NBA-Data-1980-2019'!$B$1:$B$16305&amp;'[1]NBA-Data-1980-2019'!$A$1:$A$16305,'[1]NBA-Data-1980-2019'!$H$1:$H$16305,"",0)</f>
        <v/>
      </c>
      <c r="BJ233" s="2" t="str" cm="1">
        <f t="array" ref="BJ233">_xlfn.XLOOKUP($A233&amp;BJ$5,'[1]NBA-Data-1980-2019'!$B$1:$B$16305&amp;'[1]NBA-Data-1980-2019'!$A$1:$A$16305,'[1]NBA-Data-1980-2019'!$H$1:$H$16305,"",0)</f>
        <v/>
      </c>
      <c r="BK233" s="2" t="str" cm="1">
        <f t="array" ref="BK233">_xlfn.XLOOKUP($A233&amp;BK$5,'[1]NBA-Data-1980-2019'!$B$1:$B$16305&amp;'[1]NBA-Data-1980-2019'!$A$1:$A$16305,'[1]NBA-Data-1980-2019'!$H$1:$H$16305,"",0)</f>
        <v/>
      </c>
      <c r="BL233" s="2" t="str" cm="1">
        <f t="array" ref="BL233">_xlfn.XLOOKUP($A233&amp;BL$5,'[1]NBA-Data-1980-2019'!$B$1:$B$16305&amp;'[1]NBA-Data-1980-2019'!$A$1:$A$16305,'[1]NBA-Data-1980-2019'!$H$1:$H$16305,"",0)</f>
        <v/>
      </c>
      <c r="BM233" s="2" t="str" cm="1">
        <f t="array" ref="BM233">_xlfn.XLOOKUP($A233&amp;BM$5,'[1]NBA-Data-1980-2019'!$B$1:$B$16305&amp;'[1]NBA-Data-1980-2019'!$A$1:$A$16305,'[1]NBA-Data-1980-2019'!$H$1:$H$16305,"",0)</f>
        <v/>
      </c>
      <c r="BN233" s="2" t="str" cm="1">
        <f t="array" ref="BN233">_xlfn.XLOOKUP($A233&amp;BN$5,'[1]NBA-Data-1980-2019'!$B$1:$B$16305&amp;'[1]NBA-Data-1980-2019'!$A$1:$A$16305,'[1]NBA-Data-1980-2019'!$F$1:$F$16305,"",0)</f>
        <v/>
      </c>
      <c r="BO233" s="2" t="str" cm="1">
        <f t="array" ref="BO233">_xlfn.XLOOKUP($A233&amp;BO$5,'[1]NBA-Data-1980-2019'!$B$1:$B$16305&amp;'[1]NBA-Data-1980-2019'!$A$1:$A$16305,'[1]NBA-Data-1980-2019'!$F$1:$F$16305,"",0)</f>
        <v/>
      </c>
      <c r="BP233" s="2" t="str" cm="1">
        <f t="array" ref="BP233">_xlfn.XLOOKUP($A233&amp;BP$5,'[1]NBA-Data-1980-2019'!$B$1:$B$16305&amp;'[1]NBA-Data-1980-2019'!$A$1:$A$16305,'[1]NBA-Data-1980-2019'!$F$1:$F$16305,"",0)</f>
        <v/>
      </c>
      <c r="BQ233" s="2" t="str" cm="1">
        <f t="array" ref="BQ233">_xlfn.XLOOKUP($A233&amp;BQ$5,'[1]NBA-Data-1980-2019'!$B$1:$B$16305&amp;'[1]NBA-Data-1980-2019'!$A$1:$A$16305,'[1]NBA-Data-1980-2019'!$F$1:$F$16305,"",0)</f>
        <v/>
      </c>
      <c r="BR233" s="2" t="str" cm="1">
        <f t="array" ref="BR233">_xlfn.XLOOKUP($A233&amp;BR$5,'[1]NBA-Data-1980-2019'!$B$1:$B$16305&amp;'[1]NBA-Data-1980-2019'!$A$1:$A$16305,'[1]NBA-Data-1980-2019'!$F$1:$F$16305,"",0)</f>
        <v/>
      </c>
      <c r="BS233" s="2" t="str" cm="1">
        <f t="array" ref="BS233">_xlfn.XLOOKUP($A233&amp;BS$5,'[1]NBA-Data-1980-2019'!$B$1:$B$16305&amp;'[1]NBA-Data-1980-2019'!$A$1:$A$16305,'[1]NBA-Data-1980-2019'!$F$1:$F$16305,"",0)</f>
        <v/>
      </c>
      <c r="BT233" s="2" t="str" cm="1">
        <f t="array" ref="BT233">_xlfn.XLOOKUP($A233&amp;BT$5,'[1]NBA-Data-1980-2019'!$B$1:$B$16305&amp;'[1]NBA-Data-1980-2019'!$A$1:$A$16305,'[1]NBA-Data-1980-2019'!$F$1:$F$16305,"",0)</f>
        <v/>
      </c>
      <c r="BU233" s="2" t="str" cm="1">
        <f t="array" ref="BU233">_xlfn.XLOOKUP($A233&amp;BU$5,'[1]NBA-Data-1980-2019'!$B$1:$B$16305&amp;'[1]NBA-Data-1980-2019'!$A$1:$A$16305,'[1]NBA-Data-1980-2019'!$F$1:$F$16305,"",0)</f>
        <v/>
      </c>
      <c r="BV233" s="2" t="str" cm="1">
        <f t="array" ref="BV233">_xlfn.XLOOKUP($A233&amp;BV$5,'[1]NBA-Data-1980-2019'!$B$1:$B$16305&amp;'[1]NBA-Data-1980-2019'!$A$1:$A$16305,'[1]NBA-Data-1980-2019'!$F$1:$F$16305,"",0)</f>
        <v/>
      </c>
      <c r="BW233" s="2" t="str" cm="1">
        <f t="array" ref="BW233">_xlfn.XLOOKUP($A233&amp;BW$5,'[1]NBA-Data-1980-2019'!$B$1:$B$16305&amp;'[1]NBA-Data-1980-2019'!$A$1:$A$16305,'[1]NBA-Data-1980-2019'!$F$1:$F$16305,"",0)</f>
        <v/>
      </c>
      <c r="BX233" s="2" t="str" cm="1">
        <f t="array" ref="BX233">_xlfn.XLOOKUP($A233&amp;BX$5,'[1]NBA-Data-1980-2019'!$B$1:$B$16305&amp;'[1]NBA-Data-1980-2019'!$A$1:$A$16305,'[1]NBA-Data-1980-2019'!$F$1:$F$16305,"",0)</f>
        <v/>
      </c>
      <c r="BY233" s="2" t="str" cm="1">
        <f t="array" ref="BY233">_xlfn.XLOOKUP($A233&amp;BY$5,'[1]NBA-Data-1980-2019'!$B$1:$B$16305&amp;'[1]NBA-Data-1980-2019'!$A$1:$A$16305,'[1]NBA-Data-1980-2019'!$F$1:$F$16305,"",0)</f>
        <v/>
      </c>
      <c r="BZ233" s="2" t="str" cm="1">
        <f t="array" ref="BZ233">_xlfn.XLOOKUP($A233&amp;BZ$5,'[1]NBA-Data-1980-2019'!$B$1:$B$16305&amp;'[1]NBA-Data-1980-2019'!$A$1:$A$16305,'[1]NBA-Data-1980-2019'!$F$1:$F$16305,"",0)</f>
        <v/>
      </c>
      <c r="CA233" s="2" t="str" cm="1">
        <f t="array" ref="CA233">_xlfn.XLOOKUP($A233&amp;CA$5,'[1]NBA-Data-1980-2019'!$B$1:$B$16305&amp;'[1]NBA-Data-1980-2019'!$A$1:$A$16305,'[1]NBA-Data-1980-2019'!$F$1:$F$16305,"",0)</f>
        <v/>
      </c>
      <c r="CB233" s="2" t="str" cm="1">
        <f t="array" ref="CB233">_xlfn.XLOOKUP($A233&amp;CB$5,'[1]NBA-Data-1980-2019'!$B$1:$B$16305&amp;'[1]NBA-Data-1980-2019'!$A$1:$A$16305,'[1]NBA-Data-1980-2019'!$F$1:$F$16305,"",0)</f>
        <v/>
      </c>
      <c r="CC233" s="2" t="str" cm="1">
        <f t="array" ref="CC233">_xlfn.XLOOKUP($A233&amp;CC$5,'[1]NBA-Data-1980-2019'!$B$1:$B$16305&amp;'[1]NBA-Data-1980-2019'!$A$1:$A$16305,'[1]NBA-Data-1980-2019'!$F$1:$F$16305,"",0)</f>
        <v/>
      </c>
      <c r="CD233" s="2" t="str" cm="1">
        <f t="array" ref="CD233">_xlfn.XLOOKUP($A233&amp;CD$5,'[1]NBA-Data-1980-2019'!$B$1:$B$16305&amp;'[1]NBA-Data-1980-2019'!$A$1:$A$16305,'[1]NBA-Data-1980-2019'!$F$1:$F$16305,"",0)</f>
        <v/>
      </c>
      <c r="CE233" s="2" t="str" cm="1">
        <f t="array" ref="CE233">_xlfn.XLOOKUP($A233&amp;CE$5,'[1]NBA-Data-1980-2019'!$B$1:$B$16305&amp;'[1]NBA-Data-1980-2019'!$A$1:$A$16305,'[1]NBA-Data-1980-2019'!$F$1:$F$16305,"",0)</f>
        <v/>
      </c>
      <c r="CF233" s="2" t="str" cm="1">
        <f t="array" ref="CF233">_xlfn.XLOOKUP($A233&amp;CF$5,'[1]NBA-Data-1980-2019'!$B$1:$B$16305&amp;'[1]NBA-Data-1980-2019'!$A$1:$A$16305,'[1]NBA-Data-1980-2019'!$F$1:$F$16305,"",0)</f>
        <v/>
      </c>
      <c r="CG233" s="2" t="str" cm="1">
        <f t="array" ref="CG233">_xlfn.XLOOKUP($A233&amp;CG$5,'[1]NBA-Data-1980-2019'!$B$1:$B$16305&amp;'[1]NBA-Data-1980-2019'!$A$1:$A$16305,'[1]NBA-Data-1980-2019'!$F$1:$F$16305,"",0)</f>
        <v/>
      </c>
      <c r="CH233" s="2" t="str" cm="1">
        <f t="array" ref="CH233">_xlfn.XLOOKUP($A233&amp;CH$5,'[1]NBA-Data-1980-2019'!$B$1:$B$16305&amp;'[1]NBA-Data-1980-2019'!$A$1:$A$16305,'[1]NBA-Data-1980-2019'!$F$1:$F$16305,"",0)</f>
        <v/>
      </c>
      <c r="CI233" s="2" t="str" cm="1">
        <f t="array" ref="CI233">_xlfn.XLOOKUP($A233&amp;CI$5,'[1]NBA-Data-1980-2019'!$B$1:$B$16305&amp;'[1]NBA-Data-1980-2019'!$A$1:$A$16305,'[1]NBA-Data-1980-2019'!$F$1:$F$16305,"",0)</f>
        <v/>
      </c>
      <c r="CJ233" s="2" t="str" cm="1">
        <f t="array" ref="CJ233">_xlfn.XLOOKUP($A233&amp;CJ$5,'[1]NBA-Data-1980-2019'!$B$1:$B$16305&amp;'[1]NBA-Data-1980-2019'!$A$1:$A$16305,'[1]NBA-Data-1980-2019'!$F$1:$F$16305,"",0)</f>
        <v/>
      </c>
      <c r="CK233" s="2" t="str" cm="1">
        <f t="array" ref="CK233">_xlfn.XLOOKUP($A233&amp;CK$5,'[1]NBA-Data-1980-2019'!$B$1:$B$16305&amp;'[1]NBA-Data-1980-2019'!$A$1:$A$16305,'[1]NBA-Data-1980-2019'!$F$1:$F$16305,"",0)</f>
        <v/>
      </c>
      <c r="CL233" s="2" t="str" cm="1">
        <f t="array" ref="CL233">_xlfn.XLOOKUP($A233&amp;CL$5,'[1]NBA-Data-1980-2019'!$B$1:$B$16305&amp;'[1]NBA-Data-1980-2019'!$A$1:$A$16305,'[1]NBA-Data-1980-2019'!$F$1:$F$16305,"",0)</f>
        <v/>
      </c>
      <c r="CM233" s="2" t="str" cm="1">
        <f t="array" ref="CM233">_xlfn.XLOOKUP($A233&amp;CM$5,'[1]NBA-Data-1980-2019'!$B$1:$B$16305&amp;'[1]NBA-Data-1980-2019'!$A$1:$A$16305,'[1]NBA-Data-1980-2019'!$F$1:$F$16305,"",0)</f>
        <v/>
      </c>
      <c r="CN233" s="2" t="str" cm="1">
        <f t="array" ref="CN233">_xlfn.XLOOKUP($A233&amp;CN$5,'[1]NBA-Data-1980-2019'!$B$1:$B$16305&amp;'[1]NBA-Data-1980-2019'!$A$1:$A$16305,'[1]NBA-Data-1980-2019'!$F$1:$F$16305,"",0)</f>
        <v/>
      </c>
      <c r="CO233" s="2" t="str" cm="1">
        <f t="array" ref="CO233">_xlfn.XLOOKUP($A233&amp;CO$5,'[1]NBA-Data-1980-2019'!$B$1:$B$16305&amp;'[1]NBA-Data-1980-2019'!$A$1:$A$16305,'[1]NBA-Data-1980-2019'!$F$1:$F$16305,"",0)</f>
        <v/>
      </c>
      <c r="CP233" s="2" t="str" cm="1">
        <f t="array" ref="CP233">_xlfn.XLOOKUP($A233&amp;CP$5,'[1]NBA-Data-1980-2019'!$B$1:$B$16305&amp;'[1]NBA-Data-1980-2019'!$A$1:$A$16305,'[1]NBA-Data-1980-2019'!$F$1:$F$16305,"",0)</f>
        <v/>
      </c>
      <c r="CQ233" s="2" t="str" cm="1">
        <f t="array" ref="CQ233">_xlfn.XLOOKUP($A233&amp;CQ$5,'[1]NBA-Data-1980-2019'!$B$1:$B$16305&amp;'[1]NBA-Data-1980-2019'!$A$1:$A$16305,'[1]NBA-Data-1980-2019'!$F$1:$F$16305,"",0)</f>
        <v/>
      </c>
      <c r="CR233" s="2" t="str" cm="1">
        <f t="array" ref="CR233">_xlfn.XLOOKUP($A233&amp;CR$5,'[1]NBA-Data-1980-2019'!$B$1:$B$16305&amp;'[1]NBA-Data-1980-2019'!$A$1:$A$16305,'[1]NBA-Data-1980-2019'!$F$1:$F$16305,"",0)</f>
        <v/>
      </c>
      <c r="CS233" s="2" t="str" cm="1">
        <f t="array" ref="CS233">_xlfn.XLOOKUP($A233&amp;CS$5,'[1]NBA-Data-1980-2019'!$B$1:$B$16305&amp;'[1]NBA-Data-1980-2019'!$A$1:$A$16305,'[1]NBA-Data-1980-2019'!$F$1:$F$16305,"",0)</f>
        <v/>
      </c>
      <c r="CU233" s="2" t="str">
        <f>_xlfn.XLOOKUP($A233,TEAMS!$G$1:$G$839,TEAMS!$H$1:$H$839,"",0)</f>
        <v>PF</v>
      </c>
      <c r="CV233" s="2" t="str">
        <f>_xlfn.XLOOKUP($CU233,DASHBOARD!$B$22:$B$27,DASHBOARD!$C$22:$C$27,"",0)</f>
        <v>FORWARD</v>
      </c>
      <c r="CY233" s="63">
        <f>SUMIFS('[1]NBA-Data-1980-2019'!$G$1:$G$16305,'[1]NBA-Data-1980-2019'!$B$1:$B$16305,$A233,'[1]NBA-Data-1980-2019'!$A$1:$A$16305,CY$9)</f>
        <v>0</v>
      </c>
      <c r="CZ233" s="63">
        <f>SUMIFS('[1]NBA-Data-1980-2019'!$G$1:$G$16305,'[1]NBA-Data-1980-2019'!$B$1:$B$16305,$A233,'[1]NBA-Data-1980-2019'!$A$1:$A$16305,CZ$9)</f>
        <v>0</v>
      </c>
      <c r="DA233" s="63">
        <f>SUMIFS('[1]NBA-Data-1980-2019'!$G$1:$G$16305,'[1]NBA-Data-1980-2019'!$B$1:$B$16305,$A233,'[1]NBA-Data-1980-2019'!$A$1:$A$16305,DA$9)</f>
        <v>0</v>
      </c>
      <c r="DB233" s="63">
        <f>SUMIFS('[1]NBA-Data-1980-2019'!$G$1:$G$16305,'[1]NBA-Data-1980-2019'!$B$1:$B$16305,$A233,'[1]NBA-Data-1980-2019'!$A$1:$A$16305,DB$9)</f>
        <v>0</v>
      </c>
      <c r="DC233" s="63">
        <f>SUMIFS('[1]NBA-Data-1980-2019'!$G$1:$G$16305,'[1]NBA-Data-1980-2019'!$B$1:$B$16305,$A233,'[1]NBA-Data-1980-2019'!$A$1:$A$16305,DC$9)</f>
        <v>0</v>
      </c>
      <c r="DD233" s="63">
        <f>SUMIFS('[1]NBA-Data-1980-2019'!$G$1:$G$16305,'[1]NBA-Data-1980-2019'!$B$1:$B$16305,$A233,'[1]NBA-Data-1980-2019'!$A$1:$A$16305,DD$9)</f>
        <v>0</v>
      </c>
      <c r="DE233" s="63">
        <f>SUMIFS('[1]NBA-Data-1980-2019'!$G$1:$G$16305,'[1]NBA-Data-1980-2019'!$B$1:$B$16305,$A233,'[1]NBA-Data-1980-2019'!$A$1:$A$16305,DE$9)</f>
        <v>0</v>
      </c>
      <c r="DF233" s="63">
        <f>SUMIFS('[1]NBA-Data-1980-2019'!$G$1:$G$16305,'[1]NBA-Data-1980-2019'!$B$1:$B$16305,$A233,'[1]NBA-Data-1980-2019'!$A$1:$A$16305,DF$9)</f>
        <v>0</v>
      </c>
      <c r="DG233" s="63">
        <f>SUMIFS('[1]NBA-Data-1980-2019'!$G$1:$G$16305,'[1]NBA-Data-1980-2019'!$B$1:$B$16305,$A233,'[1]NBA-Data-1980-2019'!$A$1:$A$16305,DG$9)</f>
        <v>0</v>
      </c>
      <c r="DH233" s="63">
        <f>SUMIFS('[1]NBA-Data-1980-2019'!$G$1:$G$16305,'[1]NBA-Data-1980-2019'!$B$1:$B$16305,$A233,'[1]NBA-Data-1980-2019'!$A$1:$A$16305,DH$9)</f>
        <v>0</v>
      </c>
      <c r="DI233" s="63">
        <f>SUMIFS('[1]NBA-Data-1980-2019'!$G$1:$G$16305,'[1]NBA-Data-1980-2019'!$B$1:$B$16305,$A233,'[1]NBA-Data-1980-2019'!$A$1:$A$16305,DI$9)</f>
        <v>0</v>
      </c>
      <c r="DJ233" s="63">
        <f>SUMIFS('[1]NBA-Data-1980-2019'!$G$1:$G$16305,'[1]NBA-Data-1980-2019'!$B$1:$B$16305,$A233,'[1]NBA-Data-1980-2019'!$A$1:$A$16305,DJ$9)</f>
        <v>0</v>
      </c>
      <c r="DK233" s="63">
        <f>SUMIFS('[1]NBA-Data-1980-2019'!$G$1:$G$16305,'[1]NBA-Data-1980-2019'!$B$1:$B$16305,$A233,'[1]NBA-Data-1980-2019'!$A$1:$A$16305,DK$9)</f>
        <v>0</v>
      </c>
      <c r="DL233" s="63">
        <f>SUMIFS('[1]NBA-Data-1980-2019'!$G$1:$G$16305,'[1]NBA-Data-1980-2019'!$B$1:$B$16305,$A233,'[1]NBA-Data-1980-2019'!$A$1:$A$16305,DL$9)</f>
        <v>0</v>
      </c>
      <c r="DM233" s="63">
        <f>SUMIFS('[1]NBA-Data-1980-2019'!$G$1:$G$16305,'[1]NBA-Data-1980-2019'!$B$1:$B$16305,$A233,'[1]NBA-Data-1980-2019'!$A$1:$A$16305,DM$9)</f>
        <v>0</v>
      </c>
      <c r="DN233" s="63">
        <f>SUMIFS('[1]NBA-Data-1980-2019'!$G$1:$G$16305,'[1]NBA-Data-1980-2019'!$B$1:$B$16305,$A233,'[1]NBA-Data-1980-2019'!$A$1:$A$16305,DN$9)</f>
        <v>0</v>
      </c>
      <c r="DO233" s="63">
        <f>SUMIFS('[1]NBA-Data-1980-2019'!$G$1:$G$16305,'[1]NBA-Data-1980-2019'!$B$1:$B$16305,$A233,'[1]NBA-Data-1980-2019'!$A$1:$A$16305,DO$9)</f>
        <v>0</v>
      </c>
      <c r="DP233" s="63">
        <f>SUMIFS('[1]NBA-Data-1980-2019'!$G$1:$G$16305,'[1]NBA-Data-1980-2019'!$B$1:$B$16305,$A233,'[1]NBA-Data-1980-2019'!$A$1:$A$16305,DP$9)</f>
        <v>0</v>
      </c>
      <c r="DQ233" s="63">
        <f>SUMIFS('[1]NBA-Data-1980-2019'!$G$1:$G$16305,'[1]NBA-Data-1980-2019'!$B$1:$B$16305,$A233,'[1]NBA-Data-1980-2019'!$A$1:$A$16305,DQ$9)</f>
        <v>0</v>
      </c>
      <c r="DR233" s="63">
        <f>SUMIFS('[1]NBA-Data-1980-2019'!$G$1:$G$16305,'[1]NBA-Data-1980-2019'!$B$1:$B$16305,$A233,'[1]NBA-Data-1980-2019'!$A$1:$A$16305,DR$9)</f>
        <v>0</v>
      </c>
      <c r="DS233" s="63">
        <f>SUMIFS('[1]NBA-Data-1980-2019'!$G$1:$G$16305,'[1]NBA-Data-1980-2019'!$B$1:$B$16305,$A233,'[1]NBA-Data-1980-2019'!$A$1:$A$16305,DS$9)</f>
        <v>0</v>
      </c>
      <c r="DT233" s="63">
        <f>SUMIFS('[1]NBA-Data-1980-2019'!$G$1:$G$16305,'[1]NBA-Data-1980-2019'!$B$1:$B$16305,$A233,'[1]NBA-Data-1980-2019'!$A$1:$A$16305,DT$9)</f>
        <v>0</v>
      </c>
      <c r="DU233" s="63">
        <f>SUMIFS('[1]NBA-Data-1980-2019'!$G$1:$G$16305,'[1]NBA-Data-1980-2019'!$B$1:$B$16305,$A233,'[1]NBA-Data-1980-2019'!$A$1:$A$16305,DU$9)</f>
        <v>0</v>
      </c>
      <c r="DV233" s="63">
        <f>SUMIFS('[1]NBA-Data-1980-2019'!$G$1:$G$16305,'[1]NBA-Data-1980-2019'!$B$1:$B$16305,$A233,'[1]NBA-Data-1980-2019'!$A$1:$A$16305,DV$9)</f>
        <v>0</v>
      </c>
      <c r="DW233" s="63">
        <f>SUMIFS('[1]NBA-Data-1980-2019'!$G$1:$G$16305,'[1]NBA-Data-1980-2019'!$B$1:$B$16305,$A233,'[1]NBA-Data-1980-2019'!$A$1:$A$16305,DW$9)</f>
        <v>0</v>
      </c>
      <c r="DX233" s="63">
        <f>SUMIFS('[1]NBA-Data-1980-2019'!$G$1:$G$16305,'[1]NBA-Data-1980-2019'!$B$1:$B$16305,$A233,'[1]NBA-Data-1980-2019'!$A$1:$A$16305,DX$9)</f>
        <v>0</v>
      </c>
      <c r="DY233" s="63">
        <f>SUMIFS('[1]NBA-Data-1980-2019'!$G$1:$G$16305,'[1]NBA-Data-1980-2019'!$B$1:$B$16305,$A233,'[1]NBA-Data-1980-2019'!$A$1:$A$16305,DY$9)</f>
        <v>0</v>
      </c>
      <c r="DZ233" s="63">
        <f>SUMIFS('[1]NBA-Data-1980-2019'!$G$1:$G$16305,'[1]NBA-Data-1980-2019'!$B$1:$B$16305,$A233,'[1]NBA-Data-1980-2019'!$A$1:$A$16305,DZ$9)</f>
        <v>0</v>
      </c>
      <c r="EA233" s="63">
        <f>SUMIFS('[1]NBA-Data-1980-2019'!$G$1:$G$16305,'[1]NBA-Data-1980-2019'!$B$1:$B$16305,$A233,'[1]NBA-Data-1980-2019'!$A$1:$A$16305,EA$9)</f>
        <v>0</v>
      </c>
      <c r="EB233" s="63">
        <f>SUMIFS('[1]NBA-Data-1980-2019'!$G$1:$G$16305,'[1]NBA-Data-1980-2019'!$B$1:$B$16305,$A233,'[1]NBA-Data-1980-2019'!$A$1:$A$16305,EB$9)</f>
        <v>0</v>
      </c>
      <c r="EC233" s="63">
        <f>SUMIFS('[1]NBA-Data-1980-2019'!$G$1:$G$16305,'[1]NBA-Data-1980-2019'!$B$1:$B$16305,$A233,'[1]NBA-Data-1980-2019'!$A$1:$A$16305,EC$9)</f>
        <v>0</v>
      </c>
      <c r="ED233" s="63">
        <f>SUMIFS('[1]NBA-Data-1980-2019'!$G$1:$G$16305,'[1]NBA-Data-1980-2019'!$B$1:$B$16305,$A233,'[1]NBA-Data-1980-2019'!$A$1:$A$16305,ED$9)</f>
        <v>0</v>
      </c>
      <c r="EH233" s="2" t="s">
        <v>1486</v>
      </c>
    </row>
    <row r="234" spans="1:165" x14ac:dyDescent="0.2">
      <c r="A234" s="2" t="s">
        <v>803</v>
      </c>
      <c r="B234" s="2" t="str" cm="1">
        <f t="array" ref="B234">_xlfn.XLOOKUP($A234&amp;B$5,'[1]NBA-Data-1980-2019'!$B$1:$B$16305&amp;'[1]NBA-Data-1980-2019'!$A$1:$A$16305,'[1]NBA-Data-1980-2019'!$D$1:$D$16305,"",0)</f>
        <v/>
      </c>
      <c r="C234" s="2" t="str" cm="1">
        <f t="array" ref="C234">_xlfn.XLOOKUP($A234&amp;C$5,'[1]NBA-Data-1980-2019'!$B$1:$B$16305&amp;'[1]NBA-Data-1980-2019'!$A$1:$A$16305,'[1]NBA-Data-1980-2019'!$D$1:$D$16305,"",0)</f>
        <v/>
      </c>
      <c r="D234" s="2" t="str" cm="1">
        <f t="array" ref="D234">_xlfn.XLOOKUP($A234&amp;D$5,'[1]NBA-Data-1980-2019'!$B$1:$B$16305&amp;'[1]NBA-Data-1980-2019'!$A$1:$A$16305,'[1]NBA-Data-1980-2019'!$D$1:$D$16305,"",0)</f>
        <v/>
      </c>
      <c r="E234" s="2" t="str" cm="1">
        <f t="array" ref="E234">_xlfn.XLOOKUP($A234&amp;E$5,'[1]NBA-Data-1980-2019'!$B$1:$B$16305&amp;'[1]NBA-Data-1980-2019'!$A$1:$A$16305,'[1]NBA-Data-1980-2019'!$D$1:$D$16305,"",0)</f>
        <v/>
      </c>
      <c r="F234" s="2" t="str" cm="1">
        <f t="array" ref="F234">_xlfn.XLOOKUP($A234&amp;F$5,'[1]NBA-Data-1980-2019'!$B$1:$B$16305&amp;'[1]NBA-Data-1980-2019'!$A$1:$A$16305,'[1]NBA-Data-1980-2019'!$D$1:$D$16305,"",0)</f>
        <v/>
      </c>
      <c r="G234" s="2" t="str" cm="1">
        <f t="array" ref="G234">_xlfn.XLOOKUP($A234&amp;G$5,'[1]NBA-Data-1980-2019'!$B$1:$B$16305&amp;'[1]NBA-Data-1980-2019'!$A$1:$A$16305,'[1]NBA-Data-1980-2019'!$D$1:$D$16305,"",0)</f>
        <v/>
      </c>
      <c r="H234" s="2" t="str" cm="1">
        <f t="array" ref="H234">_xlfn.XLOOKUP($A234&amp;H$5,'[1]NBA-Data-1980-2019'!$B$1:$B$16305&amp;'[1]NBA-Data-1980-2019'!$A$1:$A$16305,'[1]NBA-Data-1980-2019'!$D$1:$D$16305,"",0)</f>
        <v/>
      </c>
      <c r="I234" s="2" t="str" cm="1">
        <f t="array" ref="I234">_xlfn.XLOOKUP($A234&amp;I$5,'[1]NBA-Data-1980-2019'!$B$1:$B$16305&amp;'[1]NBA-Data-1980-2019'!$A$1:$A$16305,'[1]NBA-Data-1980-2019'!$D$1:$D$16305,"",0)</f>
        <v/>
      </c>
      <c r="J234" s="2" t="str" cm="1">
        <f t="array" ref="J234">_xlfn.XLOOKUP($A234&amp;J$5,'[1]NBA-Data-1980-2019'!$B$1:$B$16305&amp;'[1]NBA-Data-1980-2019'!$A$1:$A$16305,'[1]NBA-Data-1980-2019'!$D$1:$D$16305,"",0)</f>
        <v/>
      </c>
      <c r="K234" s="2" t="str" cm="1">
        <f t="array" ref="K234">_xlfn.XLOOKUP($A234&amp;K$5,'[1]NBA-Data-1980-2019'!$B$1:$B$16305&amp;'[1]NBA-Data-1980-2019'!$A$1:$A$16305,'[1]NBA-Data-1980-2019'!$D$1:$D$16305,"",0)</f>
        <v/>
      </c>
      <c r="L234" s="2" t="str" cm="1">
        <f t="array" ref="L234">_xlfn.XLOOKUP($A234&amp;L$5,'[1]NBA-Data-1980-2019'!$B$1:$B$16305&amp;'[1]NBA-Data-1980-2019'!$A$1:$A$16305,'[1]NBA-Data-1980-2019'!$D$1:$D$16305,"",0)</f>
        <v/>
      </c>
      <c r="M234" s="2" t="str" cm="1">
        <f t="array" ref="M234">_xlfn.XLOOKUP($A234&amp;M$5,'[1]NBA-Data-1980-2019'!$B$1:$B$16305&amp;'[1]NBA-Data-1980-2019'!$A$1:$A$16305,'[1]NBA-Data-1980-2019'!$D$1:$D$16305,"",0)</f>
        <v/>
      </c>
      <c r="N234" s="2" t="str" cm="1">
        <f t="array" ref="N234">_xlfn.XLOOKUP($A234&amp;N$5,'[1]NBA-Data-1980-2019'!$B$1:$B$16305&amp;'[1]NBA-Data-1980-2019'!$A$1:$A$16305,'[1]NBA-Data-1980-2019'!$D$1:$D$16305,"",0)</f>
        <v>SAS</v>
      </c>
      <c r="O234" s="2" t="str" cm="1">
        <f t="array" ref="O234">_xlfn.XLOOKUP($A234&amp;O$5,'[1]NBA-Data-1980-2019'!$B$1:$B$16305&amp;'[1]NBA-Data-1980-2019'!$A$1:$A$16305,'[1]NBA-Data-1980-2019'!$D$1:$D$16305,"",0)</f>
        <v>SAS</v>
      </c>
      <c r="P234" s="2" t="str" cm="1">
        <f t="array" ref="P234">_xlfn.XLOOKUP($A234&amp;P$5,'[1]NBA-Data-1980-2019'!$B$1:$B$16305&amp;'[1]NBA-Data-1980-2019'!$A$1:$A$16305,'[1]NBA-Data-1980-2019'!$D$1:$D$16305,"",0)</f>
        <v>SAS</v>
      </c>
      <c r="Q234" s="2" t="str" cm="1">
        <f t="array" ref="Q234">_xlfn.XLOOKUP($A234&amp;Q$5,'[1]NBA-Data-1980-2019'!$B$1:$B$16305&amp;'[1]NBA-Data-1980-2019'!$A$1:$A$16305,'[1]NBA-Data-1980-2019'!$D$1:$D$16305,"",0)</f>
        <v>SAS</v>
      </c>
      <c r="R234" s="2" t="str" cm="1">
        <f t="array" ref="R234">_xlfn.XLOOKUP($A234&amp;R$5,'[1]NBA-Data-1980-2019'!$B$1:$B$16305&amp;'[1]NBA-Data-1980-2019'!$A$1:$A$16305,'[1]NBA-Data-1980-2019'!$D$1:$D$16305,"",0)</f>
        <v>SAS</v>
      </c>
      <c r="S234" s="2" t="str" cm="1">
        <f t="array" ref="S234">_xlfn.XLOOKUP($A234&amp;S$5,'[1]NBA-Data-1980-2019'!$B$1:$B$16305&amp;'[1]NBA-Data-1980-2019'!$A$1:$A$16305,'[1]NBA-Data-1980-2019'!$D$1:$D$16305,"",0)</f>
        <v>SAS</v>
      </c>
      <c r="T234" s="2" t="str" cm="1">
        <f t="array" ref="T234">_xlfn.XLOOKUP($A234&amp;T$5,'[1]NBA-Data-1980-2019'!$B$1:$B$16305&amp;'[1]NBA-Data-1980-2019'!$A$1:$A$16305,'[1]NBA-Data-1980-2019'!$D$1:$D$16305,"",0)</f>
        <v>SAS</v>
      </c>
      <c r="U234" s="2" t="str" cm="1">
        <f t="array" ref="U234">_xlfn.XLOOKUP($A234&amp;U$5,'[1]NBA-Data-1980-2019'!$B$1:$B$16305&amp;'[1]NBA-Data-1980-2019'!$A$1:$A$16305,'[1]NBA-Data-1980-2019'!$D$1:$D$16305,"",0)</f>
        <v>SAS</v>
      </c>
      <c r="V234" s="2" t="str" cm="1">
        <f t="array" ref="V234">_xlfn.XLOOKUP($A234&amp;V$5,'[1]NBA-Data-1980-2019'!$B$1:$B$16305&amp;'[1]NBA-Data-1980-2019'!$A$1:$A$16305,'[1]NBA-Data-1980-2019'!$D$1:$D$16305,"",0)</f>
        <v>SAS</v>
      </c>
      <c r="W234" s="2" t="str" cm="1">
        <f t="array" ref="W234">_xlfn.XLOOKUP($A234&amp;W$5,'[1]NBA-Data-1980-2019'!$B$1:$B$16305&amp;'[1]NBA-Data-1980-2019'!$A$1:$A$16305,'[1]NBA-Data-1980-2019'!$D$1:$D$16305,"",0)</f>
        <v>SAS</v>
      </c>
      <c r="X234" s="2" t="str" cm="1">
        <f t="array" ref="X234">_xlfn.XLOOKUP($A234&amp;X$5,'[1]NBA-Data-1980-2019'!$B$1:$B$16305&amp;'[1]NBA-Data-1980-2019'!$A$1:$A$16305,'[1]NBA-Data-1980-2019'!$D$1:$D$16305,"",0)</f>
        <v>SAS</v>
      </c>
      <c r="Y234" s="2" t="str" cm="1">
        <f t="array" ref="Y234">_xlfn.XLOOKUP($A234&amp;Y$5,'[1]NBA-Data-1980-2019'!$B$1:$B$16305&amp;'[1]NBA-Data-1980-2019'!$A$1:$A$16305,'[1]NBA-Data-1980-2019'!$D$1:$D$16305,"",0)</f>
        <v>SAS</v>
      </c>
      <c r="Z234" s="2" t="str" cm="1">
        <f t="array" ref="Z234">_xlfn.XLOOKUP($A234&amp;Z$5,'[1]NBA-Data-1980-2019'!$B$1:$B$16305&amp;'[1]NBA-Data-1980-2019'!$A$1:$A$16305,'[1]NBA-Data-1980-2019'!$D$1:$D$16305,"",0)</f>
        <v>SAS</v>
      </c>
      <c r="AA234" s="2" t="str" cm="1">
        <f t="array" ref="AA234">_xlfn.XLOOKUP($A234&amp;AA$5,'[1]NBA-Data-1980-2019'!$B$1:$B$16305&amp;'[1]NBA-Data-1980-2019'!$A$1:$A$16305,'[1]NBA-Data-1980-2019'!$D$1:$D$16305,"",0)</f>
        <v>SAS</v>
      </c>
      <c r="AB234" s="2" t="str" cm="1">
        <f t="array" ref="AB234">_xlfn.XLOOKUP($A234&amp;AB$5,'[1]NBA-Data-1980-2019'!$B$1:$B$16305&amp;'[1]NBA-Data-1980-2019'!$A$1:$A$16305,'[1]NBA-Data-1980-2019'!$D$1:$D$16305,"",0)</f>
        <v>SAS</v>
      </c>
      <c r="AC234" s="2" t="str" cm="1">
        <f t="array" ref="AC234">_xlfn.XLOOKUP($A234&amp;AC$5,'[1]NBA-Data-1980-2019'!$B$1:$B$16305&amp;'[1]NBA-Data-1980-2019'!$A$1:$A$16305,'[1]NBA-Data-1980-2019'!$D$1:$D$16305,"",0)</f>
        <v>SAS</v>
      </c>
      <c r="AD234" s="2" t="str" cm="1">
        <f t="array" ref="AD234">_xlfn.XLOOKUP($A234&amp;AD$5,'[1]NBA-Data-1980-2019'!$B$1:$B$16305&amp;'[1]NBA-Data-1980-2019'!$A$1:$A$16305,'[1]NBA-Data-1980-2019'!$D$1:$D$16305,"",0)</f>
        <v/>
      </c>
      <c r="AE234" s="2" t="str" cm="1">
        <f t="array" ref="AE234">_xlfn.XLOOKUP($A234&amp;AE$5,'[1]NBA-Data-1980-2019'!$B$1:$B$16305&amp;'[1]NBA-Data-1980-2019'!$A$1:$A$16305,'[1]NBA-Data-1980-2019'!$D$1:$D$16305,"",0)</f>
        <v/>
      </c>
      <c r="AF234" s="2" t="str" cm="1">
        <f t="array" ref="AF234">_xlfn.XLOOKUP($A234&amp;AF$5,'[1]NBA-Data-1980-2019'!$B$1:$B$16305&amp;'[1]NBA-Data-1980-2019'!$A$1:$A$16305,'[1]NBA-Data-1980-2019'!$D$1:$D$16305,"",0)</f>
        <v/>
      </c>
      <c r="AG234" s="2" t="str" cm="1">
        <f t="array" ref="AG234">_xlfn.XLOOKUP($A234&amp;AG$5,'[1]NBA-Data-1980-2019'!$B$1:$B$16305&amp;'[1]NBA-Data-1980-2019'!$A$1:$A$16305,'[1]NBA-Data-1980-2019'!$D$1:$D$16305,"",0)</f>
        <v/>
      </c>
      <c r="AH234" s="2" t="str" cm="1">
        <f t="array" ref="AH234">_xlfn.XLOOKUP($A234&amp;AH$5,'[1]NBA-Data-1980-2019'!$B$1:$B$16305&amp;'[1]NBA-Data-1980-2019'!$A$1:$A$16305,'[1]NBA-Data-1980-2019'!$H$1:$H$16305,"",0)</f>
        <v/>
      </c>
      <c r="AI234" s="2" t="str" cm="1">
        <f t="array" ref="AI234">_xlfn.XLOOKUP($A234&amp;AI$5,'[1]NBA-Data-1980-2019'!$B$1:$B$16305&amp;'[1]NBA-Data-1980-2019'!$A$1:$A$16305,'[1]NBA-Data-1980-2019'!$H$1:$H$16305,"",0)</f>
        <v/>
      </c>
      <c r="AJ234" s="2" t="str" cm="1">
        <f t="array" ref="AJ234">_xlfn.XLOOKUP($A234&amp;AJ$5,'[1]NBA-Data-1980-2019'!$B$1:$B$16305&amp;'[1]NBA-Data-1980-2019'!$A$1:$A$16305,'[1]NBA-Data-1980-2019'!$H$1:$H$16305,"",0)</f>
        <v/>
      </c>
      <c r="AK234" s="2" t="str" cm="1">
        <f t="array" ref="AK234">_xlfn.XLOOKUP($A234&amp;AK$5,'[1]NBA-Data-1980-2019'!$B$1:$B$16305&amp;'[1]NBA-Data-1980-2019'!$A$1:$A$16305,'[1]NBA-Data-1980-2019'!$H$1:$H$16305,"",0)</f>
        <v/>
      </c>
      <c r="AL234" s="2" t="str" cm="1">
        <f t="array" ref="AL234">_xlfn.XLOOKUP($A234&amp;AL$5,'[1]NBA-Data-1980-2019'!$B$1:$B$16305&amp;'[1]NBA-Data-1980-2019'!$A$1:$A$16305,'[1]NBA-Data-1980-2019'!$H$1:$H$16305,"",0)</f>
        <v/>
      </c>
      <c r="AM234" s="2" t="str" cm="1">
        <f t="array" ref="AM234">_xlfn.XLOOKUP($A234&amp;AM$5,'[1]NBA-Data-1980-2019'!$B$1:$B$16305&amp;'[1]NBA-Data-1980-2019'!$A$1:$A$16305,'[1]NBA-Data-1980-2019'!$H$1:$H$16305,"",0)</f>
        <v/>
      </c>
      <c r="AN234" s="2" t="str" cm="1">
        <f t="array" ref="AN234">_xlfn.XLOOKUP($A234&amp;AN$5,'[1]NBA-Data-1980-2019'!$B$1:$B$16305&amp;'[1]NBA-Data-1980-2019'!$A$1:$A$16305,'[1]NBA-Data-1980-2019'!$H$1:$H$16305,"",0)</f>
        <v/>
      </c>
      <c r="AO234" s="2" t="str" cm="1">
        <f t="array" ref="AO234">_xlfn.XLOOKUP($A234&amp;AO$5,'[1]NBA-Data-1980-2019'!$B$1:$B$16305&amp;'[1]NBA-Data-1980-2019'!$A$1:$A$16305,'[1]NBA-Data-1980-2019'!$H$1:$H$16305,"",0)</f>
        <v/>
      </c>
      <c r="AP234" s="2" t="str" cm="1">
        <f t="array" ref="AP234">_xlfn.XLOOKUP($A234&amp;AP$5,'[1]NBA-Data-1980-2019'!$B$1:$B$16305&amp;'[1]NBA-Data-1980-2019'!$A$1:$A$16305,'[1]NBA-Data-1980-2019'!$H$1:$H$16305,"",0)</f>
        <v/>
      </c>
      <c r="AQ234" s="2" t="str" cm="1">
        <f t="array" ref="AQ234">_xlfn.XLOOKUP($A234&amp;AQ$5,'[1]NBA-Data-1980-2019'!$B$1:$B$16305&amp;'[1]NBA-Data-1980-2019'!$A$1:$A$16305,'[1]NBA-Data-1980-2019'!$H$1:$H$16305,"",0)</f>
        <v/>
      </c>
      <c r="AR234" s="2" t="str" cm="1">
        <f t="array" ref="AR234">_xlfn.XLOOKUP($A234&amp;AR$5,'[1]NBA-Data-1980-2019'!$B$1:$B$16305&amp;'[1]NBA-Data-1980-2019'!$A$1:$A$16305,'[1]NBA-Data-1980-2019'!$H$1:$H$16305,"",0)</f>
        <v/>
      </c>
      <c r="AS234" s="2" t="str" cm="1">
        <f t="array" ref="AS234">_xlfn.XLOOKUP($A234&amp;AS$5,'[1]NBA-Data-1980-2019'!$B$1:$B$16305&amp;'[1]NBA-Data-1980-2019'!$A$1:$A$16305,'[1]NBA-Data-1980-2019'!$H$1:$H$16305,"",0)</f>
        <v/>
      </c>
      <c r="AT234" s="2" cm="1">
        <f t="array" ref="AT234">_xlfn.XLOOKUP($A234&amp;AT$5,'[1]NBA-Data-1980-2019'!$B$1:$B$16305&amp;'[1]NBA-Data-1980-2019'!$A$1:$A$16305,'[1]NBA-Data-1980-2019'!$H$1:$H$16305,"",0)</f>
        <v>1428.3</v>
      </c>
      <c r="AU234" s="2" cm="1">
        <f t="array" ref="AU234">_xlfn.XLOOKUP($A234&amp;AU$5,'[1]NBA-Data-1980-2019'!$B$1:$B$16305&amp;'[1]NBA-Data-1980-2019'!$A$1:$A$16305,'[1]NBA-Data-1980-2019'!$H$1:$H$16305,"",0)</f>
        <v>2263.7999999999997</v>
      </c>
      <c r="AV234" s="2" cm="1">
        <f t="array" ref="AV234">_xlfn.XLOOKUP($A234&amp;AV$5,'[1]NBA-Data-1980-2019'!$B$1:$B$16305&amp;'[1]NBA-Data-1980-2019'!$A$1:$A$16305,'[1]NBA-Data-1980-2019'!$H$1:$H$16305,"",0)</f>
        <v>2190.4</v>
      </c>
      <c r="AW234" s="2" cm="1">
        <f t="array" ref="AW234">_xlfn.XLOOKUP($A234&amp;AW$5,'[1]NBA-Data-1980-2019'!$B$1:$B$16305&amp;'[1]NBA-Data-1980-2019'!$A$1:$A$16305,'[1]NBA-Data-1980-2019'!$H$1:$H$16305,"",0)</f>
        <v>1813.5</v>
      </c>
      <c r="AX234" s="2" cm="1">
        <f t="array" ref="AX234">_xlfn.XLOOKUP($A234&amp;AX$5,'[1]NBA-Data-1980-2019'!$B$1:$B$16305&amp;'[1]NBA-Data-1980-2019'!$A$1:$A$16305,'[1]NBA-Data-1980-2019'!$H$1:$H$16305,"",0)</f>
        <v>2062.5</v>
      </c>
      <c r="AY234" s="2" cm="1">
        <f t="array" ref="AY234">_xlfn.XLOOKUP($A234&amp;AY$5,'[1]NBA-Data-1980-2019'!$B$1:$B$16305&amp;'[1]NBA-Data-1980-2019'!$A$1:$A$16305,'[1]NBA-Data-1980-2019'!$H$1:$H$16305,"",0)</f>
        <v>2301.4</v>
      </c>
      <c r="AZ234" s="2" cm="1">
        <f t="array" ref="AZ234">_xlfn.XLOOKUP($A234&amp;AZ$5,'[1]NBA-Data-1980-2019'!$B$1:$B$16305&amp;'[1]NBA-Data-1980-2019'!$A$1:$A$16305,'[1]NBA-Data-1980-2019'!$H$1:$H$16305,"",0)</f>
        <v>1179.2</v>
      </c>
      <c r="BA234" s="2" cm="1">
        <f t="array" ref="BA234">_xlfn.XLOOKUP($A234&amp;BA$5,'[1]NBA-Data-1980-2019'!$B$1:$B$16305&amp;'[1]NBA-Data-1980-2019'!$A$1:$A$16305,'[1]NBA-Data-1980-2019'!$H$1:$H$16305,"",0)</f>
        <v>2152.5</v>
      </c>
      <c r="BB234" s="2" cm="1">
        <f t="array" ref="BB234">_xlfn.XLOOKUP($A234&amp;BB$5,'[1]NBA-Data-1980-2019'!$B$1:$B$16305&amp;'[1]NBA-Data-1980-2019'!$A$1:$A$16305,'[1]NBA-Data-1980-2019'!$H$1:$H$16305,"",0)</f>
        <v>2424</v>
      </c>
      <c r="BC234" s="2" cm="1">
        <f t="array" ref="BC234">_xlfn.XLOOKUP($A234&amp;BC$5,'[1]NBA-Data-1980-2019'!$B$1:$B$16305&amp;'[1]NBA-Data-1980-2019'!$A$1:$A$16305,'[1]NBA-Data-1980-2019'!$H$1:$H$16305,"",0)</f>
        <v>792.2</v>
      </c>
      <c r="BD234" s="2" cm="1">
        <f t="array" ref="BD234">_xlfn.XLOOKUP($A234&amp;BD$5,'[1]NBA-Data-1980-2019'!$B$1:$B$16305&amp;'[1]NBA-Data-1980-2019'!$A$1:$A$16305,'[1]NBA-Data-1980-2019'!$H$1:$H$16305,"",0)</f>
        <v>1392</v>
      </c>
      <c r="BE234" s="2" cm="1">
        <f t="array" ref="BE234">_xlfn.XLOOKUP($A234&amp;BE$5,'[1]NBA-Data-1980-2019'!$B$1:$B$16305&amp;'[1]NBA-Data-1980-2019'!$A$1:$A$16305,'[1]NBA-Data-1980-2019'!$H$1:$H$16305,"",0)</f>
        <v>1550.4</v>
      </c>
      <c r="BF234" s="2" cm="1">
        <f t="array" ref="BF234">_xlfn.XLOOKUP($A234&amp;BF$5,'[1]NBA-Data-1980-2019'!$B$1:$B$16305&amp;'[1]NBA-Data-1980-2019'!$A$1:$A$16305,'[1]NBA-Data-1980-2019'!$H$1:$H$16305,"",0)</f>
        <v>1589</v>
      </c>
      <c r="BG234" s="2" cm="1">
        <f t="array" ref="BG234">_xlfn.XLOOKUP($A234&amp;BG$5,'[1]NBA-Data-1980-2019'!$B$1:$B$16305&amp;'[1]NBA-Data-1980-2019'!$A$1:$A$16305,'[1]NBA-Data-1980-2019'!$H$1:$H$16305,"",0)</f>
        <v>1136.8000000000002</v>
      </c>
      <c r="BH234" s="2" cm="1">
        <f t="array" ref="BH234">_xlfn.XLOOKUP($A234&amp;BH$5,'[1]NBA-Data-1980-2019'!$B$1:$B$16305&amp;'[1]NBA-Data-1980-2019'!$A$1:$A$16305,'[1]NBA-Data-1980-2019'!$H$1:$H$16305,"",0)</f>
        <v>1290.3</v>
      </c>
      <c r="BI234" s="2" cm="1">
        <f t="array" ref="BI234">_xlfn.XLOOKUP($A234&amp;BI$5,'[1]NBA-Data-1980-2019'!$B$1:$B$16305&amp;'[1]NBA-Data-1980-2019'!$A$1:$A$16305,'[1]NBA-Data-1980-2019'!$H$1:$H$16305,"",0)</f>
        <v>1300</v>
      </c>
      <c r="BJ234" s="2" t="str" cm="1">
        <f t="array" ref="BJ234">_xlfn.XLOOKUP($A234&amp;BJ$5,'[1]NBA-Data-1980-2019'!$B$1:$B$16305&amp;'[1]NBA-Data-1980-2019'!$A$1:$A$16305,'[1]NBA-Data-1980-2019'!$H$1:$H$16305,"",0)</f>
        <v/>
      </c>
      <c r="BK234" s="2" t="str" cm="1">
        <f t="array" ref="BK234">_xlfn.XLOOKUP($A234&amp;BK$5,'[1]NBA-Data-1980-2019'!$B$1:$B$16305&amp;'[1]NBA-Data-1980-2019'!$A$1:$A$16305,'[1]NBA-Data-1980-2019'!$H$1:$H$16305,"",0)</f>
        <v/>
      </c>
      <c r="BL234" s="2" t="str" cm="1">
        <f t="array" ref="BL234">_xlfn.XLOOKUP($A234&amp;BL$5,'[1]NBA-Data-1980-2019'!$B$1:$B$16305&amp;'[1]NBA-Data-1980-2019'!$A$1:$A$16305,'[1]NBA-Data-1980-2019'!$H$1:$H$16305,"",0)</f>
        <v/>
      </c>
      <c r="BM234" s="2" t="str" cm="1">
        <f t="array" ref="BM234">_xlfn.XLOOKUP($A234&amp;BM$5,'[1]NBA-Data-1980-2019'!$B$1:$B$16305&amp;'[1]NBA-Data-1980-2019'!$A$1:$A$16305,'[1]NBA-Data-1980-2019'!$H$1:$H$16305,"",0)</f>
        <v/>
      </c>
      <c r="BN234" s="2" t="str" cm="1">
        <f t="array" ref="BN234">_xlfn.XLOOKUP($A234&amp;BN$5,'[1]NBA-Data-1980-2019'!$B$1:$B$16305&amp;'[1]NBA-Data-1980-2019'!$A$1:$A$16305,'[1]NBA-Data-1980-2019'!$F$1:$F$16305,"",0)</f>
        <v/>
      </c>
      <c r="BO234" s="2" t="str" cm="1">
        <f t="array" ref="BO234">_xlfn.XLOOKUP($A234&amp;BO$5,'[1]NBA-Data-1980-2019'!$B$1:$B$16305&amp;'[1]NBA-Data-1980-2019'!$A$1:$A$16305,'[1]NBA-Data-1980-2019'!$F$1:$F$16305,"",0)</f>
        <v/>
      </c>
      <c r="BP234" s="2" t="str" cm="1">
        <f t="array" ref="BP234">_xlfn.XLOOKUP($A234&amp;BP$5,'[1]NBA-Data-1980-2019'!$B$1:$B$16305&amp;'[1]NBA-Data-1980-2019'!$A$1:$A$16305,'[1]NBA-Data-1980-2019'!$F$1:$F$16305,"",0)</f>
        <v/>
      </c>
      <c r="BQ234" s="2" t="str" cm="1">
        <f t="array" ref="BQ234">_xlfn.XLOOKUP($A234&amp;BQ$5,'[1]NBA-Data-1980-2019'!$B$1:$B$16305&amp;'[1]NBA-Data-1980-2019'!$A$1:$A$16305,'[1]NBA-Data-1980-2019'!$F$1:$F$16305,"",0)</f>
        <v/>
      </c>
      <c r="BR234" s="2" t="str" cm="1">
        <f t="array" ref="BR234">_xlfn.XLOOKUP($A234&amp;BR$5,'[1]NBA-Data-1980-2019'!$B$1:$B$16305&amp;'[1]NBA-Data-1980-2019'!$A$1:$A$16305,'[1]NBA-Data-1980-2019'!$F$1:$F$16305,"",0)</f>
        <v/>
      </c>
      <c r="BS234" s="2" t="str" cm="1">
        <f t="array" ref="BS234">_xlfn.XLOOKUP($A234&amp;BS$5,'[1]NBA-Data-1980-2019'!$B$1:$B$16305&amp;'[1]NBA-Data-1980-2019'!$A$1:$A$16305,'[1]NBA-Data-1980-2019'!$F$1:$F$16305,"",0)</f>
        <v/>
      </c>
      <c r="BT234" s="2" t="str" cm="1">
        <f t="array" ref="BT234">_xlfn.XLOOKUP($A234&amp;BT$5,'[1]NBA-Data-1980-2019'!$B$1:$B$16305&amp;'[1]NBA-Data-1980-2019'!$A$1:$A$16305,'[1]NBA-Data-1980-2019'!$F$1:$F$16305,"",0)</f>
        <v/>
      </c>
      <c r="BU234" s="2" t="str" cm="1">
        <f t="array" ref="BU234">_xlfn.XLOOKUP($A234&amp;BU$5,'[1]NBA-Data-1980-2019'!$B$1:$B$16305&amp;'[1]NBA-Data-1980-2019'!$A$1:$A$16305,'[1]NBA-Data-1980-2019'!$F$1:$F$16305,"",0)</f>
        <v/>
      </c>
      <c r="BV234" s="2" t="str" cm="1">
        <f t="array" ref="BV234">_xlfn.XLOOKUP($A234&amp;BV$5,'[1]NBA-Data-1980-2019'!$B$1:$B$16305&amp;'[1]NBA-Data-1980-2019'!$A$1:$A$16305,'[1]NBA-Data-1980-2019'!$F$1:$F$16305,"",0)</f>
        <v/>
      </c>
      <c r="BW234" s="2" t="str" cm="1">
        <f t="array" ref="BW234">_xlfn.XLOOKUP($A234&amp;BW$5,'[1]NBA-Data-1980-2019'!$B$1:$B$16305&amp;'[1]NBA-Data-1980-2019'!$A$1:$A$16305,'[1]NBA-Data-1980-2019'!$F$1:$F$16305,"",0)</f>
        <v/>
      </c>
      <c r="BX234" s="2" t="str" cm="1">
        <f t="array" ref="BX234">_xlfn.XLOOKUP($A234&amp;BX$5,'[1]NBA-Data-1980-2019'!$B$1:$B$16305&amp;'[1]NBA-Data-1980-2019'!$A$1:$A$16305,'[1]NBA-Data-1980-2019'!$F$1:$F$16305,"",0)</f>
        <v/>
      </c>
      <c r="BY234" s="2" t="str" cm="1">
        <f t="array" ref="BY234">_xlfn.XLOOKUP($A234&amp;BY$5,'[1]NBA-Data-1980-2019'!$B$1:$B$16305&amp;'[1]NBA-Data-1980-2019'!$A$1:$A$16305,'[1]NBA-Data-1980-2019'!$F$1:$F$16305,"",0)</f>
        <v/>
      </c>
      <c r="BZ234" s="2" cm="1">
        <f t="array" ref="BZ234">_xlfn.XLOOKUP($A234&amp;BZ$5,'[1]NBA-Data-1980-2019'!$B$1:$B$16305&amp;'[1]NBA-Data-1980-2019'!$A$1:$A$16305,'[1]NBA-Data-1980-2019'!$F$1:$F$16305,"",0)</f>
        <v>14.7</v>
      </c>
      <c r="CA234" s="2" cm="1">
        <f t="array" ref="CA234">_xlfn.XLOOKUP($A234&amp;CA$5,'[1]NBA-Data-1980-2019'!$B$1:$B$16305&amp;'[1]NBA-Data-1980-2019'!$A$1:$A$16305,'[1]NBA-Data-1980-2019'!$F$1:$F$16305,"",0)</f>
        <v>18.5</v>
      </c>
      <c r="CB234" s="2" cm="1">
        <f t="array" ref="CB234">_xlfn.XLOOKUP($A234&amp;CB$5,'[1]NBA-Data-1980-2019'!$B$1:$B$16305&amp;'[1]NBA-Data-1980-2019'!$A$1:$A$16305,'[1]NBA-Data-1980-2019'!$F$1:$F$16305,"",0)</f>
        <v>22.3</v>
      </c>
      <c r="CC234" s="2" cm="1">
        <f t="array" ref="CC234">_xlfn.XLOOKUP($A234&amp;CC$5,'[1]NBA-Data-1980-2019'!$B$1:$B$16305&amp;'[1]NBA-Data-1980-2019'!$A$1:$A$16305,'[1]NBA-Data-1980-2019'!$F$1:$F$16305,"",0)</f>
        <v>22.4</v>
      </c>
      <c r="CD234" s="2" cm="1">
        <f t="array" ref="CD234">_xlfn.XLOOKUP($A234&amp;CD$5,'[1]NBA-Data-1980-2019'!$B$1:$B$16305&amp;'[1]NBA-Data-1980-2019'!$A$1:$A$16305,'[1]NBA-Data-1980-2019'!$F$1:$F$16305,"",0)</f>
        <v>24.1</v>
      </c>
      <c r="CE234" s="2" cm="1">
        <f t="array" ref="CE234">_xlfn.XLOOKUP($A234&amp;CE$5,'[1]NBA-Data-1980-2019'!$B$1:$B$16305&amp;'[1]NBA-Data-1980-2019'!$A$1:$A$16305,'[1]NBA-Data-1980-2019'!$F$1:$F$16305,"",0)</f>
        <v>24.3</v>
      </c>
      <c r="CF234" s="2" cm="1">
        <f t="array" ref="CF234">_xlfn.XLOOKUP($A234&amp;CF$5,'[1]NBA-Data-1980-2019'!$B$1:$B$16305&amp;'[1]NBA-Data-1980-2019'!$A$1:$A$16305,'[1]NBA-Data-1980-2019'!$F$1:$F$16305,"",0)</f>
        <v>22.9</v>
      </c>
      <c r="CG234" s="2" cm="1">
        <f t="array" ref="CG234">_xlfn.XLOOKUP($A234&amp;CG$5,'[1]NBA-Data-1980-2019'!$B$1:$B$16305&amp;'[1]NBA-Data-1980-2019'!$A$1:$A$16305,'[1]NBA-Data-1980-2019'!$F$1:$F$16305,"",0)</f>
        <v>22.5</v>
      </c>
      <c r="CH234" s="2" cm="1">
        <f t="array" ref="CH234">_xlfn.XLOOKUP($A234&amp;CH$5,'[1]NBA-Data-1980-2019'!$B$1:$B$16305&amp;'[1]NBA-Data-1980-2019'!$A$1:$A$16305,'[1]NBA-Data-1980-2019'!$F$1:$F$16305,"",0)</f>
        <v>21.7</v>
      </c>
      <c r="CI234" s="2" cm="1">
        <f t="array" ref="CI234">_xlfn.XLOOKUP($A234&amp;CI$5,'[1]NBA-Data-1980-2019'!$B$1:$B$16305&amp;'[1]NBA-Data-1980-2019'!$A$1:$A$16305,'[1]NBA-Data-1980-2019'!$F$1:$F$16305,"",0)</f>
        <v>24.1</v>
      </c>
      <c r="CJ234" s="2" cm="1">
        <f t="array" ref="CJ234">_xlfn.XLOOKUP($A234&amp;CJ$5,'[1]NBA-Data-1980-2019'!$B$1:$B$16305&amp;'[1]NBA-Data-1980-2019'!$A$1:$A$16305,'[1]NBA-Data-1980-2019'!$F$1:$F$16305,"",0)</f>
        <v>19</v>
      </c>
      <c r="CK234" s="2" cm="1">
        <f t="array" ref="CK234">_xlfn.XLOOKUP($A234&amp;CK$5,'[1]NBA-Data-1980-2019'!$B$1:$B$16305&amp;'[1]NBA-Data-1980-2019'!$A$1:$A$16305,'[1]NBA-Data-1980-2019'!$F$1:$F$16305,"",0)</f>
        <v>20</v>
      </c>
      <c r="CL234" s="2" cm="1">
        <f t="array" ref="CL234">_xlfn.XLOOKUP($A234&amp;CL$5,'[1]NBA-Data-1980-2019'!$B$1:$B$16305&amp;'[1]NBA-Data-1980-2019'!$A$1:$A$16305,'[1]NBA-Data-1980-2019'!$F$1:$F$16305,"",0)</f>
        <v>16.2</v>
      </c>
      <c r="CM234" s="2" cm="1">
        <f t="array" ref="CM234">_xlfn.XLOOKUP($A234&amp;CM$5,'[1]NBA-Data-1980-2019'!$B$1:$B$16305&amp;'[1]NBA-Data-1980-2019'!$A$1:$A$16305,'[1]NBA-Data-1980-2019'!$F$1:$F$16305,"",0)</f>
        <v>17.8</v>
      </c>
      <c r="CN234" s="2" cm="1">
        <f t="array" ref="CN234">_xlfn.XLOOKUP($A234&amp;CN$5,'[1]NBA-Data-1980-2019'!$B$1:$B$16305&amp;'[1]NBA-Data-1980-2019'!$A$1:$A$16305,'[1]NBA-Data-1980-2019'!$F$1:$F$16305,"",0)</f>
        <v>13.9</v>
      </c>
      <c r="CO234" s="2" cm="1">
        <f t="array" ref="CO234">_xlfn.XLOOKUP($A234&amp;CO$5,'[1]NBA-Data-1980-2019'!$B$1:$B$16305&amp;'[1]NBA-Data-1980-2019'!$A$1:$A$16305,'[1]NBA-Data-1980-2019'!$F$1:$F$16305,"",0)</f>
        <v>12.9</v>
      </c>
      <c r="CP234" s="2" t="str" cm="1">
        <f t="array" ref="CP234">_xlfn.XLOOKUP($A234&amp;CP$5,'[1]NBA-Data-1980-2019'!$B$1:$B$16305&amp;'[1]NBA-Data-1980-2019'!$A$1:$A$16305,'[1]NBA-Data-1980-2019'!$F$1:$F$16305,"",0)</f>
        <v/>
      </c>
      <c r="CQ234" s="2" t="str" cm="1">
        <f t="array" ref="CQ234">_xlfn.XLOOKUP($A234&amp;CQ$5,'[1]NBA-Data-1980-2019'!$B$1:$B$16305&amp;'[1]NBA-Data-1980-2019'!$A$1:$A$16305,'[1]NBA-Data-1980-2019'!$F$1:$F$16305,"",0)</f>
        <v/>
      </c>
      <c r="CR234" s="2" t="str" cm="1">
        <f t="array" ref="CR234">_xlfn.XLOOKUP($A234&amp;CR$5,'[1]NBA-Data-1980-2019'!$B$1:$B$16305&amp;'[1]NBA-Data-1980-2019'!$A$1:$A$16305,'[1]NBA-Data-1980-2019'!$F$1:$F$16305,"",0)</f>
        <v/>
      </c>
      <c r="CS234" s="2" t="str" cm="1">
        <f t="array" ref="CS234">_xlfn.XLOOKUP($A234&amp;CS$5,'[1]NBA-Data-1980-2019'!$B$1:$B$16305&amp;'[1]NBA-Data-1980-2019'!$A$1:$A$16305,'[1]NBA-Data-1980-2019'!$F$1:$F$16305,"",0)</f>
        <v/>
      </c>
      <c r="CU234" s="2" t="str">
        <f>_xlfn.XLOOKUP($A234,TEAMS!$G$1:$G$839,TEAMS!$H$1:$H$839,"",0)</f>
        <v>SG</v>
      </c>
      <c r="CV234" s="2" t="str">
        <f>_xlfn.XLOOKUP($CU234,DASHBOARD!$B$22:$B$27,DASHBOARD!$C$22:$C$27,"",0)</f>
        <v>GUARD</v>
      </c>
      <c r="CY234" s="63">
        <f>SUMIFS('[1]NBA-Data-1980-2019'!$G$1:$G$16305,'[1]NBA-Data-1980-2019'!$B$1:$B$16305,$A234,'[1]NBA-Data-1980-2019'!$A$1:$A$16305,CY$9)</f>
        <v>0</v>
      </c>
      <c r="CZ234" s="63">
        <f>SUMIFS('[1]NBA-Data-1980-2019'!$G$1:$G$16305,'[1]NBA-Data-1980-2019'!$B$1:$B$16305,$A234,'[1]NBA-Data-1980-2019'!$A$1:$A$16305,CZ$9)</f>
        <v>0</v>
      </c>
      <c r="DA234" s="63">
        <f>SUMIFS('[1]NBA-Data-1980-2019'!$G$1:$G$16305,'[1]NBA-Data-1980-2019'!$B$1:$B$16305,$A234,'[1]NBA-Data-1980-2019'!$A$1:$A$16305,DA$9)</f>
        <v>0</v>
      </c>
      <c r="DB234" s="63">
        <f>SUMIFS('[1]NBA-Data-1980-2019'!$G$1:$G$16305,'[1]NBA-Data-1980-2019'!$B$1:$B$16305,$A234,'[1]NBA-Data-1980-2019'!$A$1:$A$16305,DB$9)</f>
        <v>0</v>
      </c>
      <c r="DC234" s="63">
        <f>SUMIFS('[1]NBA-Data-1980-2019'!$G$1:$G$16305,'[1]NBA-Data-1980-2019'!$B$1:$B$16305,$A234,'[1]NBA-Data-1980-2019'!$A$1:$A$16305,DC$9)</f>
        <v>0</v>
      </c>
      <c r="DD234" s="63">
        <f>SUMIFS('[1]NBA-Data-1980-2019'!$G$1:$G$16305,'[1]NBA-Data-1980-2019'!$B$1:$B$16305,$A234,'[1]NBA-Data-1980-2019'!$A$1:$A$16305,DD$9)</f>
        <v>0</v>
      </c>
      <c r="DE234" s="63">
        <f>SUMIFS('[1]NBA-Data-1980-2019'!$G$1:$G$16305,'[1]NBA-Data-1980-2019'!$B$1:$B$16305,$A234,'[1]NBA-Data-1980-2019'!$A$1:$A$16305,DE$9)</f>
        <v>0</v>
      </c>
      <c r="DF234" s="63">
        <f>SUMIFS('[1]NBA-Data-1980-2019'!$G$1:$G$16305,'[1]NBA-Data-1980-2019'!$B$1:$B$16305,$A234,'[1]NBA-Data-1980-2019'!$A$1:$A$16305,DF$9)</f>
        <v>0</v>
      </c>
      <c r="DG234" s="63">
        <f>SUMIFS('[1]NBA-Data-1980-2019'!$G$1:$G$16305,'[1]NBA-Data-1980-2019'!$B$1:$B$16305,$A234,'[1]NBA-Data-1980-2019'!$A$1:$A$16305,DG$9)</f>
        <v>0</v>
      </c>
      <c r="DH234" s="63">
        <f>SUMIFS('[1]NBA-Data-1980-2019'!$G$1:$G$16305,'[1]NBA-Data-1980-2019'!$B$1:$B$16305,$A234,'[1]NBA-Data-1980-2019'!$A$1:$A$16305,DH$9)</f>
        <v>0</v>
      </c>
      <c r="DI234" s="63">
        <f>SUMIFS('[1]NBA-Data-1980-2019'!$G$1:$G$16305,'[1]NBA-Data-1980-2019'!$B$1:$B$16305,$A234,'[1]NBA-Data-1980-2019'!$A$1:$A$16305,DI$9)</f>
        <v>0</v>
      </c>
      <c r="DJ234" s="63">
        <f>SUMIFS('[1]NBA-Data-1980-2019'!$G$1:$G$16305,'[1]NBA-Data-1980-2019'!$B$1:$B$16305,$A234,'[1]NBA-Data-1980-2019'!$A$1:$A$16305,DJ$9)</f>
        <v>0</v>
      </c>
      <c r="DK234" s="63">
        <f>SUMIFS('[1]NBA-Data-1980-2019'!$G$1:$G$16305,'[1]NBA-Data-1980-2019'!$B$1:$B$16305,$A234,'[1]NBA-Data-1980-2019'!$A$1:$A$16305,DK$9)</f>
        <v>1325000</v>
      </c>
      <c r="DL234" s="63">
        <f>SUMIFS('[1]NBA-Data-1980-2019'!$G$1:$G$16305,'[1]NBA-Data-1980-2019'!$B$1:$B$16305,$A234,'[1]NBA-Data-1980-2019'!$A$1:$A$16305,DL$9)</f>
        <v>1457500</v>
      </c>
      <c r="DM234" s="63">
        <f>SUMIFS('[1]NBA-Data-1980-2019'!$G$1:$G$16305,'[1]NBA-Data-1980-2019'!$B$1:$B$16305,$A234,'[1]NBA-Data-1980-2019'!$A$1:$A$16305,DM$9)</f>
        <v>6603500</v>
      </c>
      <c r="DN234" s="63">
        <f>SUMIFS('[1]NBA-Data-1980-2019'!$G$1:$G$16305,'[1]NBA-Data-1980-2019'!$B$1:$B$16305,$A234,'[1]NBA-Data-1980-2019'!$A$1:$A$16305,DN$9)</f>
        <v>0</v>
      </c>
      <c r="DO234" s="63">
        <f>SUMIFS('[1]NBA-Data-1980-2019'!$G$1:$G$16305,'[1]NBA-Data-1980-2019'!$B$1:$B$16305,$A234,'[1]NBA-Data-1980-2019'!$A$1:$A$16305,DO$9)</f>
        <v>8254375</v>
      </c>
      <c r="DP234" s="63">
        <f>SUMIFS('[1]NBA-Data-1980-2019'!$G$1:$G$16305,'[1]NBA-Data-1980-2019'!$B$1:$B$16305,$A234,'[1]NBA-Data-1980-2019'!$A$1:$A$16305,DP$9)</f>
        <v>9079811</v>
      </c>
      <c r="DQ234" s="63">
        <f>SUMIFS('[1]NBA-Data-1980-2019'!$G$1:$G$16305,'[1]NBA-Data-1980-2019'!$B$1:$B$16305,$A234,'[1]NBA-Data-1980-2019'!$A$1:$A$16305,DQ$9)</f>
        <v>9905248</v>
      </c>
      <c r="DR234" s="63">
        <f>SUMIFS('[1]NBA-Data-1980-2019'!$G$1:$G$16305,'[1]NBA-Data-1980-2019'!$B$1:$B$16305,$A234,'[1]NBA-Data-1980-2019'!$A$1:$A$16305,DR$9)</f>
        <v>10728130</v>
      </c>
      <c r="DS234" s="63">
        <f>SUMIFS('[1]NBA-Data-1980-2019'!$G$1:$G$16305,'[1]NBA-Data-1980-2019'!$B$1:$B$16305,$A234,'[1]NBA-Data-1980-2019'!$A$1:$A$16305,DS$9)</f>
        <v>11854584</v>
      </c>
      <c r="DT234" s="63">
        <f>SUMIFS('[1]NBA-Data-1980-2019'!$G$1:$G$16305,'[1]NBA-Data-1980-2019'!$B$1:$B$16305,$A234,'[1]NBA-Data-1980-2019'!$A$1:$A$16305,DT$9)</f>
        <v>12981038</v>
      </c>
      <c r="DU234" s="63">
        <f>SUMIFS('[1]NBA-Data-1980-2019'!$G$1:$G$16305,'[1]NBA-Data-1980-2019'!$B$1:$B$16305,$A234,'[1]NBA-Data-1980-2019'!$A$1:$A$16305,DU$9)</f>
        <v>14107492</v>
      </c>
      <c r="DV234" s="63">
        <f>SUMIFS('[1]NBA-Data-1980-2019'!$G$1:$G$16305,'[1]NBA-Data-1980-2019'!$B$1:$B$16305,$A234,'[1]NBA-Data-1980-2019'!$A$1:$A$16305,DV$9)</f>
        <v>7500000</v>
      </c>
      <c r="DW234" s="63">
        <f>SUMIFS('[1]NBA-Data-1980-2019'!$G$1:$G$16305,'[1]NBA-Data-1980-2019'!$B$1:$B$16305,$A234,'[1]NBA-Data-1980-2019'!$A$1:$A$16305,DW$9)</f>
        <v>7000000</v>
      </c>
      <c r="DX234" s="63">
        <f>SUMIFS('[1]NBA-Data-1980-2019'!$G$1:$G$16305,'[1]NBA-Data-1980-2019'!$B$1:$B$16305,$A234,'[1]NBA-Data-1980-2019'!$A$1:$A$16305,DX$9)</f>
        <v>2814000</v>
      </c>
      <c r="DY234" s="63">
        <f>SUMIFS('[1]NBA-Data-1980-2019'!$G$1:$G$16305,'[1]NBA-Data-1980-2019'!$B$1:$B$16305,$A234,'[1]NBA-Data-1980-2019'!$A$1:$A$16305,DY$9)</f>
        <v>14000000</v>
      </c>
      <c r="DZ234" s="63">
        <f>SUMIFS('[1]NBA-Data-1980-2019'!$G$1:$G$16305,'[1]NBA-Data-1980-2019'!$B$1:$B$16305,$A234,'[1]NBA-Data-1980-2019'!$A$1:$A$16305,DZ$9)</f>
        <v>2500000</v>
      </c>
      <c r="EA234" s="63">
        <f>SUMIFS('[1]NBA-Data-1980-2019'!$G$1:$G$16305,'[1]NBA-Data-1980-2019'!$B$1:$B$16305,$A234,'[1]NBA-Data-1980-2019'!$A$1:$A$16305,EA$9)</f>
        <v>0</v>
      </c>
      <c r="EB234" s="63">
        <f>SUMIFS('[1]NBA-Data-1980-2019'!$G$1:$G$16305,'[1]NBA-Data-1980-2019'!$B$1:$B$16305,$A234,'[1]NBA-Data-1980-2019'!$A$1:$A$16305,EB$9)</f>
        <v>0</v>
      </c>
      <c r="EC234" s="63">
        <f>SUMIFS('[1]NBA-Data-1980-2019'!$G$1:$G$16305,'[1]NBA-Data-1980-2019'!$B$1:$B$16305,$A234,'[1]NBA-Data-1980-2019'!$A$1:$A$16305,EC$9)</f>
        <v>0</v>
      </c>
      <c r="ED234" s="63">
        <f>SUMIFS('[1]NBA-Data-1980-2019'!$G$1:$G$16305,'[1]NBA-Data-1980-2019'!$B$1:$B$16305,$A234,'[1]NBA-Data-1980-2019'!$A$1:$A$16305,ED$9)</f>
        <v>0</v>
      </c>
      <c r="EH234" s="2" t="s">
        <v>1478</v>
      </c>
    </row>
    <row r="235" spans="1:165" x14ac:dyDescent="0.2">
      <c r="A235" s="2" t="s">
        <v>692</v>
      </c>
      <c r="B235" s="2" t="str" cm="1">
        <f t="array" ref="B235">_xlfn.XLOOKUP($A235&amp;B$5,'[1]NBA-Data-1980-2019'!$B$1:$B$16305&amp;'[1]NBA-Data-1980-2019'!$A$1:$A$16305,'[1]NBA-Data-1980-2019'!$D$1:$D$16305,"",0)</f>
        <v/>
      </c>
      <c r="C235" s="2" t="str" cm="1">
        <f t="array" ref="C235">_xlfn.XLOOKUP($A235&amp;C$5,'[1]NBA-Data-1980-2019'!$B$1:$B$16305&amp;'[1]NBA-Data-1980-2019'!$A$1:$A$16305,'[1]NBA-Data-1980-2019'!$D$1:$D$16305,"",0)</f>
        <v/>
      </c>
      <c r="D235" s="2" t="str" cm="1">
        <f t="array" ref="D235">_xlfn.XLOOKUP($A235&amp;D$5,'[1]NBA-Data-1980-2019'!$B$1:$B$16305&amp;'[1]NBA-Data-1980-2019'!$A$1:$A$16305,'[1]NBA-Data-1980-2019'!$D$1:$D$16305,"",0)</f>
        <v/>
      </c>
      <c r="E235" s="2" t="str" cm="1">
        <f t="array" ref="E235">_xlfn.XLOOKUP($A235&amp;E$5,'[1]NBA-Data-1980-2019'!$B$1:$B$16305&amp;'[1]NBA-Data-1980-2019'!$A$1:$A$16305,'[1]NBA-Data-1980-2019'!$D$1:$D$16305,"",0)</f>
        <v/>
      </c>
      <c r="F235" s="2" t="str" cm="1">
        <f t="array" ref="F235">_xlfn.XLOOKUP($A235&amp;F$5,'[1]NBA-Data-1980-2019'!$B$1:$B$16305&amp;'[1]NBA-Data-1980-2019'!$A$1:$A$16305,'[1]NBA-Data-1980-2019'!$D$1:$D$16305,"",0)</f>
        <v/>
      </c>
      <c r="G235" s="2" t="str" cm="1">
        <f t="array" ref="G235">_xlfn.XLOOKUP($A235&amp;G$5,'[1]NBA-Data-1980-2019'!$B$1:$B$16305&amp;'[1]NBA-Data-1980-2019'!$A$1:$A$16305,'[1]NBA-Data-1980-2019'!$D$1:$D$16305,"",0)</f>
        <v/>
      </c>
      <c r="H235" s="2" t="str" cm="1">
        <f t="array" ref="H235">_xlfn.XLOOKUP($A235&amp;H$5,'[1]NBA-Data-1980-2019'!$B$1:$B$16305&amp;'[1]NBA-Data-1980-2019'!$A$1:$A$16305,'[1]NBA-Data-1980-2019'!$D$1:$D$16305,"",0)</f>
        <v/>
      </c>
      <c r="I235" s="2" t="str" cm="1">
        <f t="array" ref="I235">_xlfn.XLOOKUP($A235&amp;I$5,'[1]NBA-Data-1980-2019'!$B$1:$B$16305&amp;'[1]NBA-Data-1980-2019'!$A$1:$A$16305,'[1]NBA-Data-1980-2019'!$D$1:$D$16305,"",0)</f>
        <v/>
      </c>
      <c r="J235" s="2" t="str" cm="1">
        <f t="array" ref="J235">_xlfn.XLOOKUP($A235&amp;J$5,'[1]NBA-Data-1980-2019'!$B$1:$B$16305&amp;'[1]NBA-Data-1980-2019'!$A$1:$A$16305,'[1]NBA-Data-1980-2019'!$D$1:$D$16305,"",0)</f>
        <v/>
      </c>
      <c r="K235" s="2" t="str" cm="1">
        <f t="array" ref="K235">_xlfn.XLOOKUP($A235&amp;K$5,'[1]NBA-Data-1980-2019'!$B$1:$B$16305&amp;'[1]NBA-Data-1980-2019'!$A$1:$A$16305,'[1]NBA-Data-1980-2019'!$D$1:$D$16305,"",0)</f>
        <v/>
      </c>
      <c r="L235" s="2" t="str" cm="1">
        <f t="array" ref="L235">_xlfn.XLOOKUP($A235&amp;L$5,'[1]NBA-Data-1980-2019'!$B$1:$B$16305&amp;'[1]NBA-Data-1980-2019'!$A$1:$A$16305,'[1]NBA-Data-1980-2019'!$D$1:$D$16305,"",0)</f>
        <v/>
      </c>
      <c r="M235" s="2" t="str" cm="1">
        <f t="array" ref="M235">_xlfn.XLOOKUP($A235&amp;M$5,'[1]NBA-Data-1980-2019'!$B$1:$B$16305&amp;'[1]NBA-Data-1980-2019'!$A$1:$A$16305,'[1]NBA-Data-1980-2019'!$D$1:$D$16305,"",0)</f>
        <v/>
      </c>
      <c r="N235" s="2" t="str" cm="1">
        <f t="array" ref="N235">_xlfn.XLOOKUP($A235&amp;N$5,'[1]NBA-Data-1980-2019'!$B$1:$B$16305&amp;'[1]NBA-Data-1980-2019'!$A$1:$A$16305,'[1]NBA-Data-1980-2019'!$D$1:$D$16305,"",0)</f>
        <v/>
      </c>
      <c r="O235" s="2" t="str" cm="1">
        <f t="array" ref="O235">_xlfn.XLOOKUP($A235&amp;O$5,'[1]NBA-Data-1980-2019'!$B$1:$B$16305&amp;'[1]NBA-Data-1980-2019'!$A$1:$A$16305,'[1]NBA-Data-1980-2019'!$D$1:$D$16305,"",0)</f>
        <v/>
      </c>
      <c r="P235" s="2" t="str" cm="1">
        <f t="array" ref="P235">_xlfn.XLOOKUP($A235&amp;P$5,'[1]NBA-Data-1980-2019'!$B$1:$B$16305&amp;'[1]NBA-Data-1980-2019'!$A$1:$A$16305,'[1]NBA-Data-1980-2019'!$D$1:$D$16305,"",0)</f>
        <v/>
      </c>
      <c r="Q235" s="2" t="str" cm="1">
        <f t="array" ref="Q235">_xlfn.XLOOKUP($A235&amp;Q$5,'[1]NBA-Data-1980-2019'!$B$1:$B$16305&amp;'[1]NBA-Data-1980-2019'!$A$1:$A$16305,'[1]NBA-Data-1980-2019'!$D$1:$D$16305,"",0)</f>
        <v/>
      </c>
      <c r="R235" s="2" t="str" cm="1">
        <f t="array" ref="R235">_xlfn.XLOOKUP($A235&amp;R$5,'[1]NBA-Data-1980-2019'!$B$1:$B$16305&amp;'[1]NBA-Data-1980-2019'!$A$1:$A$16305,'[1]NBA-Data-1980-2019'!$D$1:$D$16305,"",0)</f>
        <v/>
      </c>
      <c r="S235" s="2" t="str" cm="1">
        <f t="array" ref="S235">_xlfn.XLOOKUP($A235&amp;S$5,'[1]NBA-Data-1980-2019'!$B$1:$B$16305&amp;'[1]NBA-Data-1980-2019'!$A$1:$A$16305,'[1]NBA-Data-1980-2019'!$D$1:$D$16305,"",0)</f>
        <v/>
      </c>
      <c r="T235" s="2" t="str" cm="1">
        <f t="array" ref="T235">_xlfn.XLOOKUP($A235&amp;T$5,'[1]NBA-Data-1980-2019'!$B$1:$B$16305&amp;'[1]NBA-Data-1980-2019'!$A$1:$A$16305,'[1]NBA-Data-1980-2019'!$D$1:$D$16305,"",0)</f>
        <v>MEM</v>
      </c>
      <c r="U235" s="2" t="str" cm="1">
        <f t="array" ref="U235">_xlfn.XLOOKUP($A235&amp;U$5,'[1]NBA-Data-1980-2019'!$B$1:$B$16305&amp;'[1]NBA-Data-1980-2019'!$A$1:$A$16305,'[1]NBA-Data-1980-2019'!$D$1:$D$16305,"",0)</f>
        <v>MEM</v>
      </c>
      <c r="V235" s="2" t="str" cm="1">
        <f t="array" ref="V235">_xlfn.XLOOKUP($A235&amp;V$5,'[1]NBA-Data-1980-2019'!$B$1:$B$16305&amp;'[1]NBA-Data-1980-2019'!$A$1:$A$16305,'[1]NBA-Data-1980-2019'!$D$1:$D$16305,"",0)</f>
        <v>MEM</v>
      </c>
      <c r="W235" s="2" t="str" cm="1">
        <f t="array" ref="W235">_xlfn.XLOOKUP($A235&amp;W$5,'[1]NBA-Data-1980-2019'!$B$1:$B$16305&amp;'[1]NBA-Data-1980-2019'!$A$1:$A$16305,'[1]NBA-Data-1980-2019'!$D$1:$D$16305,"",0)</f>
        <v>MEM</v>
      </c>
      <c r="X235" s="2" t="str" cm="1">
        <f t="array" ref="X235">_xlfn.XLOOKUP($A235&amp;X$5,'[1]NBA-Data-1980-2019'!$B$1:$B$16305&amp;'[1]NBA-Data-1980-2019'!$A$1:$A$16305,'[1]NBA-Data-1980-2019'!$D$1:$D$16305,"",0)</f>
        <v>MEM</v>
      </c>
      <c r="Y235" s="2" t="str" cm="1">
        <f t="array" ref="Y235">_xlfn.XLOOKUP($A235&amp;Y$5,'[1]NBA-Data-1980-2019'!$B$1:$B$16305&amp;'[1]NBA-Data-1980-2019'!$A$1:$A$16305,'[1]NBA-Data-1980-2019'!$D$1:$D$16305,"",0)</f>
        <v>MEM</v>
      </c>
      <c r="Z235" s="2" t="str" cm="1">
        <f t="array" ref="Z235">_xlfn.XLOOKUP($A235&amp;Z$5,'[1]NBA-Data-1980-2019'!$B$1:$B$16305&amp;'[1]NBA-Data-1980-2019'!$A$1:$A$16305,'[1]NBA-Data-1980-2019'!$D$1:$D$16305,"",0)</f>
        <v>MEM</v>
      </c>
      <c r="AA235" s="2" t="str" cm="1">
        <f t="array" ref="AA235">_xlfn.XLOOKUP($A235&amp;AA$5,'[1]NBA-Data-1980-2019'!$B$1:$B$16305&amp;'[1]NBA-Data-1980-2019'!$A$1:$A$16305,'[1]NBA-Data-1980-2019'!$D$1:$D$16305,"",0)</f>
        <v>MEM</v>
      </c>
      <c r="AB235" s="2" t="str" cm="1">
        <f t="array" ref="AB235">_xlfn.XLOOKUP($A235&amp;AB$5,'[1]NBA-Data-1980-2019'!$B$1:$B$16305&amp;'[1]NBA-Data-1980-2019'!$A$1:$A$16305,'[1]NBA-Data-1980-2019'!$D$1:$D$16305,"",0)</f>
        <v>MEM</v>
      </c>
      <c r="AC235" s="2" t="str" cm="1">
        <f t="array" ref="AC235">_xlfn.XLOOKUP($A235&amp;AC$5,'[1]NBA-Data-1980-2019'!$B$1:$B$16305&amp;'[1]NBA-Data-1980-2019'!$A$1:$A$16305,'[1]NBA-Data-1980-2019'!$D$1:$D$16305,"",0)</f>
        <v>MEM</v>
      </c>
      <c r="AD235" s="2" t="str" cm="1">
        <f t="array" ref="AD235">_xlfn.XLOOKUP($A235&amp;AD$5,'[1]NBA-Data-1980-2019'!$B$1:$B$16305&amp;'[1]NBA-Data-1980-2019'!$A$1:$A$16305,'[1]NBA-Data-1980-2019'!$D$1:$D$16305,"",0)</f>
        <v>TOT</v>
      </c>
      <c r="AE235" s="2" t="str" cm="1">
        <f t="array" ref="AE235">_xlfn.XLOOKUP($A235&amp;AE$5,'[1]NBA-Data-1980-2019'!$B$1:$B$16305&amp;'[1]NBA-Data-1980-2019'!$A$1:$A$16305,'[1]NBA-Data-1980-2019'!$D$1:$D$16305,"",0)</f>
        <v/>
      </c>
      <c r="AF235" s="2" t="str" cm="1">
        <f t="array" ref="AF235">_xlfn.XLOOKUP($A235&amp;AF$5,'[1]NBA-Data-1980-2019'!$B$1:$B$16305&amp;'[1]NBA-Data-1980-2019'!$A$1:$A$16305,'[1]NBA-Data-1980-2019'!$D$1:$D$16305,"",0)</f>
        <v/>
      </c>
      <c r="AG235" s="2" t="str" cm="1">
        <f t="array" ref="AG235">_xlfn.XLOOKUP($A235&amp;AG$5,'[1]NBA-Data-1980-2019'!$B$1:$B$16305&amp;'[1]NBA-Data-1980-2019'!$A$1:$A$16305,'[1]NBA-Data-1980-2019'!$D$1:$D$16305,"",0)</f>
        <v/>
      </c>
      <c r="AH235" s="2" t="str" cm="1">
        <f t="array" ref="AH235">_xlfn.XLOOKUP($A235&amp;AH$5,'[1]NBA-Data-1980-2019'!$B$1:$B$16305&amp;'[1]NBA-Data-1980-2019'!$A$1:$A$16305,'[1]NBA-Data-1980-2019'!$H$1:$H$16305,"",0)</f>
        <v/>
      </c>
      <c r="AI235" s="2" t="str" cm="1">
        <f t="array" ref="AI235">_xlfn.XLOOKUP($A235&amp;AI$5,'[1]NBA-Data-1980-2019'!$B$1:$B$16305&amp;'[1]NBA-Data-1980-2019'!$A$1:$A$16305,'[1]NBA-Data-1980-2019'!$H$1:$H$16305,"",0)</f>
        <v/>
      </c>
      <c r="AJ235" s="2" t="str" cm="1">
        <f t="array" ref="AJ235">_xlfn.XLOOKUP($A235&amp;AJ$5,'[1]NBA-Data-1980-2019'!$B$1:$B$16305&amp;'[1]NBA-Data-1980-2019'!$A$1:$A$16305,'[1]NBA-Data-1980-2019'!$H$1:$H$16305,"",0)</f>
        <v/>
      </c>
      <c r="AK235" s="2" t="str" cm="1">
        <f t="array" ref="AK235">_xlfn.XLOOKUP($A235&amp;AK$5,'[1]NBA-Data-1980-2019'!$B$1:$B$16305&amp;'[1]NBA-Data-1980-2019'!$A$1:$A$16305,'[1]NBA-Data-1980-2019'!$H$1:$H$16305,"",0)</f>
        <v/>
      </c>
      <c r="AL235" s="2" t="str" cm="1">
        <f t="array" ref="AL235">_xlfn.XLOOKUP($A235&amp;AL$5,'[1]NBA-Data-1980-2019'!$B$1:$B$16305&amp;'[1]NBA-Data-1980-2019'!$A$1:$A$16305,'[1]NBA-Data-1980-2019'!$H$1:$H$16305,"",0)</f>
        <v/>
      </c>
      <c r="AM235" s="2" t="str" cm="1">
        <f t="array" ref="AM235">_xlfn.XLOOKUP($A235&amp;AM$5,'[1]NBA-Data-1980-2019'!$B$1:$B$16305&amp;'[1]NBA-Data-1980-2019'!$A$1:$A$16305,'[1]NBA-Data-1980-2019'!$H$1:$H$16305,"",0)</f>
        <v/>
      </c>
      <c r="AN235" s="2" t="str" cm="1">
        <f t="array" ref="AN235">_xlfn.XLOOKUP($A235&amp;AN$5,'[1]NBA-Data-1980-2019'!$B$1:$B$16305&amp;'[1]NBA-Data-1980-2019'!$A$1:$A$16305,'[1]NBA-Data-1980-2019'!$H$1:$H$16305,"",0)</f>
        <v/>
      </c>
      <c r="AO235" s="2" t="str" cm="1">
        <f t="array" ref="AO235">_xlfn.XLOOKUP($A235&amp;AO$5,'[1]NBA-Data-1980-2019'!$B$1:$B$16305&amp;'[1]NBA-Data-1980-2019'!$A$1:$A$16305,'[1]NBA-Data-1980-2019'!$H$1:$H$16305,"",0)</f>
        <v/>
      </c>
      <c r="AP235" s="2" t="str" cm="1">
        <f t="array" ref="AP235">_xlfn.XLOOKUP($A235&amp;AP$5,'[1]NBA-Data-1980-2019'!$B$1:$B$16305&amp;'[1]NBA-Data-1980-2019'!$A$1:$A$16305,'[1]NBA-Data-1980-2019'!$H$1:$H$16305,"",0)</f>
        <v/>
      </c>
      <c r="AQ235" s="2" t="str" cm="1">
        <f t="array" ref="AQ235">_xlfn.XLOOKUP($A235&amp;AQ$5,'[1]NBA-Data-1980-2019'!$B$1:$B$16305&amp;'[1]NBA-Data-1980-2019'!$A$1:$A$16305,'[1]NBA-Data-1980-2019'!$H$1:$H$16305,"",0)</f>
        <v/>
      </c>
      <c r="AR235" s="2" t="str" cm="1">
        <f t="array" ref="AR235">_xlfn.XLOOKUP($A235&amp;AR$5,'[1]NBA-Data-1980-2019'!$B$1:$B$16305&amp;'[1]NBA-Data-1980-2019'!$A$1:$A$16305,'[1]NBA-Data-1980-2019'!$H$1:$H$16305,"",0)</f>
        <v/>
      </c>
      <c r="AS235" s="2" t="str" cm="1">
        <f t="array" ref="AS235">_xlfn.XLOOKUP($A235&amp;AS$5,'[1]NBA-Data-1980-2019'!$B$1:$B$16305&amp;'[1]NBA-Data-1980-2019'!$A$1:$A$16305,'[1]NBA-Data-1980-2019'!$H$1:$H$16305,"",0)</f>
        <v/>
      </c>
      <c r="AT235" s="2" t="str" cm="1">
        <f t="array" ref="AT235">_xlfn.XLOOKUP($A235&amp;AT$5,'[1]NBA-Data-1980-2019'!$B$1:$B$16305&amp;'[1]NBA-Data-1980-2019'!$A$1:$A$16305,'[1]NBA-Data-1980-2019'!$H$1:$H$16305,"",0)</f>
        <v/>
      </c>
      <c r="AU235" s="2" t="str" cm="1">
        <f t="array" ref="AU235">_xlfn.XLOOKUP($A235&amp;AU$5,'[1]NBA-Data-1980-2019'!$B$1:$B$16305&amp;'[1]NBA-Data-1980-2019'!$A$1:$A$16305,'[1]NBA-Data-1980-2019'!$H$1:$H$16305,"",0)</f>
        <v/>
      </c>
      <c r="AV235" s="2" t="str" cm="1">
        <f t="array" ref="AV235">_xlfn.XLOOKUP($A235&amp;AV$5,'[1]NBA-Data-1980-2019'!$B$1:$B$16305&amp;'[1]NBA-Data-1980-2019'!$A$1:$A$16305,'[1]NBA-Data-1980-2019'!$H$1:$H$16305,"",0)</f>
        <v/>
      </c>
      <c r="AW235" s="2" t="str" cm="1">
        <f t="array" ref="AW235">_xlfn.XLOOKUP($A235&amp;AW$5,'[1]NBA-Data-1980-2019'!$B$1:$B$16305&amp;'[1]NBA-Data-1980-2019'!$A$1:$A$16305,'[1]NBA-Data-1980-2019'!$H$1:$H$16305,"",0)</f>
        <v/>
      </c>
      <c r="AX235" s="2" t="str" cm="1">
        <f t="array" ref="AX235">_xlfn.XLOOKUP($A235&amp;AX$5,'[1]NBA-Data-1980-2019'!$B$1:$B$16305&amp;'[1]NBA-Data-1980-2019'!$A$1:$A$16305,'[1]NBA-Data-1980-2019'!$H$1:$H$16305,"",0)</f>
        <v/>
      </c>
      <c r="AY235" s="2" t="str" cm="1">
        <f t="array" ref="AY235">_xlfn.XLOOKUP($A235&amp;AY$5,'[1]NBA-Data-1980-2019'!$B$1:$B$16305&amp;'[1]NBA-Data-1980-2019'!$A$1:$A$16305,'[1]NBA-Data-1980-2019'!$H$1:$H$16305,"",0)</f>
        <v/>
      </c>
      <c r="AZ235" s="2" cm="1">
        <f t="array" ref="AZ235">_xlfn.XLOOKUP($A235&amp;AZ$5,'[1]NBA-Data-1980-2019'!$B$1:$B$16305&amp;'[1]NBA-Data-1980-2019'!$A$1:$A$16305,'[1]NBA-Data-1980-2019'!$H$1:$H$16305,"",0)</f>
        <v>2517.4</v>
      </c>
      <c r="BA235" s="2" cm="1">
        <f t="array" ref="BA235">_xlfn.XLOOKUP($A235&amp;BA$5,'[1]NBA-Data-1980-2019'!$B$1:$B$16305&amp;'[1]NBA-Data-1980-2019'!$A$1:$A$16305,'[1]NBA-Data-1980-2019'!$H$1:$H$16305,"",0)</f>
        <v>2470.1999999999998</v>
      </c>
      <c r="BB235" s="2" cm="1">
        <f t="array" ref="BB235">_xlfn.XLOOKUP($A235&amp;BB$5,'[1]NBA-Data-1980-2019'!$B$1:$B$16305&amp;'[1]NBA-Data-1980-2019'!$A$1:$A$16305,'[1]NBA-Data-1980-2019'!$H$1:$H$16305,"",0)</f>
        <v>2583.9</v>
      </c>
      <c r="BC235" s="2" cm="1">
        <f t="array" ref="BC235">_xlfn.XLOOKUP($A235&amp;BC$5,'[1]NBA-Data-1980-2019'!$B$1:$B$16305&amp;'[1]NBA-Data-1980-2019'!$A$1:$A$16305,'[1]NBA-Data-1980-2019'!$H$1:$H$16305,"",0)</f>
        <v>2372.5</v>
      </c>
      <c r="BD235" s="2" cm="1">
        <f t="array" ref="BD235">_xlfn.XLOOKUP($A235&amp;BD$5,'[1]NBA-Data-1980-2019'!$B$1:$B$16305&amp;'[1]NBA-Data-1980-2019'!$A$1:$A$16305,'[1]NBA-Data-1980-2019'!$H$1:$H$16305,"",0)</f>
        <v>2800</v>
      </c>
      <c r="BE235" s="2" cm="1">
        <f t="array" ref="BE235">_xlfn.XLOOKUP($A235&amp;BE$5,'[1]NBA-Data-1980-2019'!$B$1:$B$16305&amp;'[1]NBA-Data-1980-2019'!$A$1:$A$16305,'[1]NBA-Data-1980-2019'!$H$1:$H$16305,"",0)</f>
        <v>1970.6</v>
      </c>
      <c r="BF235" s="2" cm="1">
        <f t="array" ref="BF235">_xlfn.XLOOKUP($A235&amp;BF$5,'[1]NBA-Data-1980-2019'!$B$1:$B$16305&amp;'[1]NBA-Data-1980-2019'!$A$1:$A$16305,'[1]NBA-Data-1980-2019'!$H$1:$H$16305,"",0)</f>
        <v>2689.2000000000003</v>
      </c>
      <c r="BG235" s="2" cm="1">
        <f t="array" ref="BG235">_xlfn.XLOOKUP($A235&amp;BG$5,'[1]NBA-Data-1980-2019'!$B$1:$B$16305&amp;'[1]NBA-Data-1980-2019'!$A$1:$A$16305,'[1]NBA-Data-1980-2019'!$H$1:$H$16305,"",0)</f>
        <v>1788.8</v>
      </c>
      <c r="BH235" s="2" cm="1">
        <f t="array" ref="BH235">_xlfn.XLOOKUP($A235&amp;BH$5,'[1]NBA-Data-1980-2019'!$B$1:$B$16305&amp;'[1]NBA-Data-1980-2019'!$A$1:$A$16305,'[1]NBA-Data-1980-2019'!$H$1:$H$16305,"",0)</f>
        <v>2530.8000000000002</v>
      </c>
      <c r="BI235" s="2" cm="1">
        <f t="array" ref="BI235">_xlfn.XLOOKUP($A235&amp;BI$5,'[1]NBA-Data-1980-2019'!$B$1:$B$16305&amp;'[1]NBA-Data-1980-2019'!$A$1:$A$16305,'[1]NBA-Data-1980-2019'!$H$1:$H$16305,"",0)</f>
        <v>2409</v>
      </c>
      <c r="BJ235" s="2" cm="1">
        <f t="array" ref="BJ235">_xlfn.XLOOKUP($A235&amp;BJ$5,'[1]NBA-Data-1980-2019'!$B$1:$B$16305&amp;'[1]NBA-Data-1980-2019'!$A$1:$A$16305,'[1]NBA-Data-1980-2019'!$H$1:$H$16305,"",0)</f>
        <v>2433.2000000000003</v>
      </c>
      <c r="BK235" s="2" t="str" cm="1">
        <f t="array" ref="BK235">_xlfn.XLOOKUP($A235&amp;BK$5,'[1]NBA-Data-1980-2019'!$B$1:$B$16305&amp;'[1]NBA-Data-1980-2019'!$A$1:$A$16305,'[1]NBA-Data-1980-2019'!$H$1:$H$16305,"",0)</f>
        <v/>
      </c>
      <c r="BL235" s="2" t="str" cm="1">
        <f t="array" ref="BL235">_xlfn.XLOOKUP($A235&amp;BL$5,'[1]NBA-Data-1980-2019'!$B$1:$B$16305&amp;'[1]NBA-Data-1980-2019'!$A$1:$A$16305,'[1]NBA-Data-1980-2019'!$H$1:$H$16305,"",0)</f>
        <v/>
      </c>
      <c r="BM235" s="2" t="str" cm="1">
        <f t="array" ref="BM235">_xlfn.XLOOKUP($A235&amp;BM$5,'[1]NBA-Data-1980-2019'!$B$1:$B$16305&amp;'[1]NBA-Data-1980-2019'!$A$1:$A$16305,'[1]NBA-Data-1980-2019'!$H$1:$H$16305,"",0)</f>
        <v/>
      </c>
      <c r="BN235" s="2" t="str" cm="1">
        <f t="array" ref="BN235">_xlfn.XLOOKUP($A235&amp;BN$5,'[1]NBA-Data-1980-2019'!$B$1:$B$16305&amp;'[1]NBA-Data-1980-2019'!$A$1:$A$16305,'[1]NBA-Data-1980-2019'!$F$1:$F$16305,"",0)</f>
        <v/>
      </c>
      <c r="BO235" s="2" t="str" cm="1">
        <f t="array" ref="BO235">_xlfn.XLOOKUP($A235&amp;BO$5,'[1]NBA-Data-1980-2019'!$B$1:$B$16305&amp;'[1]NBA-Data-1980-2019'!$A$1:$A$16305,'[1]NBA-Data-1980-2019'!$F$1:$F$16305,"",0)</f>
        <v/>
      </c>
      <c r="BP235" s="2" t="str" cm="1">
        <f t="array" ref="BP235">_xlfn.XLOOKUP($A235&amp;BP$5,'[1]NBA-Data-1980-2019'!$B$1:$B$16305&amp;'[1]NBA-Data-1980-2019'!$A$1:$A$16305,'[1]NBA-Data-1980-2019'!$F$1:$F$16305,"",0)</f>
        <v/>
      </c>
      <c r="BQ235" s="2" t="str" cm="1">
        <f t="array" ref="BQ235">_xlfn.XLOOKUP($A235&amp;BQ$5,'[1]NBA-Data-1980-2019'!$B$1:$B$16305&amp;'[1]NBA-Data-1980-2019'!$A$1:$A$16305,'[1]NBA-Data-1980-2019'!$F$1:$F$16305,"",0)</f>
        <v/>
      </c>
      <c r="BR235" s="2" t="str" cm="1">
        <f t="array" ref="BR235">_xlfn.XLOOKUP($A235&amp;BR$5,'[1]NBA-Data-1980-2019'!$B$1:$B$16305&amp;'[1]NBA-Data-1980-2019'!$A$1:$A$16305,'[1]NBA-Data-1980-2019'!$F$1:$F$16305,"",0)</f>
        <v/>
      </c>
      <c r="BS235" s="2" t="str" cm="1">
        <f t="array" ref="BS235">_xlfn.XLOOKUP($A235&amp;BS$5,'[1]NBA-Data-1980-2019'!$B$1:$B$16305&amp;'[1]NBA-Data-1980-2019'!$A$1:$A$16305,'[1]NBA-Data-1980-2019'!$F$1:$F$16305,"",0)</f>
        <v/>
      </c>
      <c r="BT235" s="2" t="str" cm="1">
        <f t="array" ref="BT235">_xlfn.XLOOKUP($A235&amp;BT$5,'[1]NBA-Data-1980-2019'!$B$1:$B$16305&amp;'[1]NBA-Data-1980-2019'!$A$1:$A$16305,'[1]NBA-Data-1980-2019'!$F$1:$F$16305,"",0)</f>
        <v/>
      </c>
      <c r="BU235" s="2" t="str" cm="1">
        <f t="array" ref="BU235">_xlfn.XLOOKUP($A235&amp;BU$5,'[1]NBA-Data-1980-2019'!$B$1:$B$16305&amp;'[1]NBA-Data-1980-2019'!$A$1:$A$16305,'[1]NBA-Data-1980-2019'!$F$1:$F$16305,"",0)</f>
        <v/>
      </c>
      <c r="BV235" s="2" t="str" cm="1">
        <f t="array" ref="BV235">_xlfn.XLOOKUP($A235&amp;BV$5,'[1]NBA-Data-1980-2019'!$B$1:$B$16305&amp;'[1]NBA-Data-1980-2019'!$A$1:$A$16305,'[1]NBA-Data-1980-2019'!$F$1:$F$16305,"",0)</f>
        <v/>
      </c>
      <c r="BW235" s="2" t="str" cm="1">
        <f t="array" ref="BW235">_xlfn.XLOOKUP($A235&amp;BW$5,'[1]NBA-Data-1980-2019'!$B$1:$B$16305&amp;'[1]NBA-Data-1980-2019'!$A$1:$A$16305,'[1]NBA-Data-1980-2019'!$F$1:$F$16305,"",0)</f>
        <v/>
      </c>
      <c r="BX235" s="2" t="str" cm="1">
        <f t="array" ref="BX235">_xlfn.XLOOKUP($A235&amp;BX$5,'[1]NBA-Data-1980-2019'!$B$1:$B$16305&amp;'[1]NBA-Data-1980-2019'!$A$1:$A$16305,'[1]NBA-Data-1980-2019'!$F$1:$F$16305,"",0)</f>
        <v/>
      </c>
      <c r="BY235" s="2" t="str" cm="1">
        <f t="array" ref="BY235">_xlfn.XLOOKUP($A235&amp;BY$5,'[1]NBA-Data-1980-2019'!$B$1:$B$16305&amp;'[1]NBA-Data-1980-2019'!$A$1:$A$16305,'[1]NBA-Data-1980-2019'!$F$1:$F$16305,"",0)</f>
        <v/>
      </c>
      <c r="BZ235" s="2" t="str" cm="1">
        <f t="array" ref="BZ235">_xlfn.XLOOKUP($A235&amp;BZ$5,'[1]NBA-Data-1980-2019'!$B$1:$B$16305&amp;'[1]NBA-Data-1980-2019'!$A$1:$A$16305,'[1]NBA-Data-1980-2019'!$F$1:$F$16305,"",0)</f>
        <v/>
      </c>
      <c r="CA235" s="2" t="str" cm="1">
        <f t="array" ref="CA235">_xlfn.XLOOKUP($A235&amp;CA$5,'[1]NBA-Data-1980-2019'!$B$1:$B$16305&amp;'[1]NBA-Data-1980-2019'!$A$1:$A$16305,'[1]NBA-Data-1980-2019'!$F$1:$F$16305,"",0)</f>
        <v/>
      </c>
      <c r="CB235" s="2" t="str" cm="1">
        <f t="array" ref="CB235">_xlfn.XLOOKUP($A235&amp;CB$5,'[1]NBA-Data-1980-2019'!$B$1:$B$16305&amp;'[1]NBA-Data-1980-2019'!$A$1:$A$16305,'[1]NBA-Data-1980-2019'!$F$1:$F$16305,"",0)</f>
        <v/>
      </c>
      <c r="CC235" s="2" t="str" cm="1">
        <f t="array" ref="CC235">_xlfn.XLOOKUP($A235&amp;CC$5,'[1]NBA-Data-1980-2019'!$B$1:$B$16305&amp;'[1]NBA-Data-1980-2019'!$A$1:$A$16305,'[1]NBA-Data-1980-2019'!$F$1:$F$16305,"",0)</f>
        <v/>
      </c>
      <c r="CD235" s="2" t="str" cm="1">
        <f t="array" ref="CD235">_xlfn.XLOOKUP($A235&amp;CD$5,'[1]NBA-Data-1980-2019'!$B$1:$B$16305&amp;'[1]NBA-Data-1980-2019'!$A$1:$A$16305,'[1]NBA-Data-1980-2019'!$F$1:$F$16305,"",0)</f>
        <v/>
      </c>
      <c r="CE235" s="2" t="str" cm="1">
        <f t="array" ref="CE235">_xlfn.XLOOKUP($A235&amp;CE$5,'[1]NBA-Data-1980-2019'!$B$1:$B$16305&amp;'[1]NBA-Data-1980-2019'!$A$1:$A$16305,'[1]NBA-Data-1980-2019'!$F$1:$F$16305,"",0)</f>
        <v/>
      </c>
      <c r="CF235" s="2" cm="1">
        <f t="array" ref="CF235">_xlfn.XLOOKUP($A235&amp;CF$5,'[1]NBA-Data-1980-2019'!$B$1:$B$16305&amp;'[1]NBA-Data-1980-2019'!$A$1:$A$16305,'[1]NBA-Data-1980-2019'!$F$1:$F$16305,"",0)</f>
        <v>16.7</v>
      </c>
      <c r="CG235" s="2" cm="1">
        <f t="array" ref="CG235">_xlfn.XLOOKUP($A235&amp;CG$5,'[1]NBA-Data-1980-2019'!$B$1:$B$16305&amp;'[1]NBA-Data-1980-2019'!$A$1:$A$16305,'[1]NBA-Data-1980-2019'!$F$1:$F$16305,"",0)</f>
        <v>19.3</v>
      </c>
      <c r="CH235" s="2" cm="1">
        <f t="array" ref="CH235">_xlfn.XLOOKUP($A235&amp;CH$5,'[1]NBA-Data-1980-2019'!$B$1:$B$16305&amp;'[1]NBA-Data-1980-2019'!$A$1:$A$16305,'[1]NBA-Data-1980-2019'!$F$1:$F$16305,"",0)</f>
        <v>16.8</v>
      </c>
      <c r="CI235" s="2" cm="1">
        <f t="array" ref="CI235">_xlfn.XLOOKUP($A235&amp;CI$5,'[1]NBA-Data-1980-2019'!$B$1:$B$16305&amp;'[1]NBA-Data-1980-2019'!$A$1:$A$16305,'[1]NBA-Data-1980-2019'!$F$1:$F$16305,"",0)</f>
        <v>18.399999999999999</v>
      </c>
      <c r="CJ235" s="2" cm="1">
        <f t="array" ref="CJ235">_xlfn.XLOOKUP($A235&amp;CJ$5,'[1]NBA-Data-1980-2019'!$B$1:$B$16305&amp;'[1]NBA-Data-1980-2019'!$A$1:$A$16305,'[1]NBA-Data-1980-2019'!$F$1:$F$16305,"",0)</f>
        <v>19.5</v>
      </c>
      <c r="CK235" s="2" cm="1">
        <f t="array" ref="CK235">_xlfn.XLOOKUP($A235&amp;CK$5,'[1]NBA-Data-1980-2019'!$B$1:$B$16305&amp;'[1]NBA-Data-1980-2019'!$A$1:$A$16305,'[1]NBA-Data-1980-2019'!$F$1:$F$16305,"",0)</f>
        <v>18.2</v>
      </c>
      <c r="CL235" s="2" cm="1">
        <f t="array" ref="CL235">_xlfn.XLOOKUP($A235&amp;CL$5,'[1]NBA-Data-1980-2019'!$B$1:$B$16305&amp;'[1]NBA-Data-1980-2019'!$A$1:$A$16305,'[1]NBA-Data-1980-2019'!$F$1:$F$16305,"",0)</f>
        <v>21.7</v>
      </c>
      <c r="CM235" s="2" cm="1">
        <f t="array" ref="CM235">_xlfn.XLOOKUP($A235&amp;CM$5,'[1]NBA-Data-1980-2019'!$B$1:$B$16305&amp;'[1]NBA-Data-1980-2019'!$A$1:$A$16305,'[1]NBA-Data-1980-2019'!$F$1:$F$16305,"",0)</f>
        <v>17.7</v>
      </c>
      <c r="CN235" s="2" cm="1">
        <f t="array" ref="CN235">_xlfn.XLOOKUP($A235&amp;CN$5,'[1]NBA-Data-1980-2019'!$B$1:$B$16305&amp;'[1]NBA-Data-1980-2019'!$A$1:$A$16305,'[1]NBA-Data-1980-2019'!$F$1:$F$16305,"",0)</f>
        <v>20.2</v>
      </c>
      <c r="CO235" s="2" cm="1">
        <f t="array" ref="CO235">_xlfn.XLOOKUP($A235&amp;CO$5,'[1]NBA-Data-1980-2019'!$B$1:$B$16305&amp;'[1]NBA-Data-1980-2019'!$A$1:$A$16305,'[1]NBA-Data-1980-2019'!$F$1:$F$16305,"",0)</f>
        <v>17.399999999999999</v>
      </c>
      <c r="CP235" s="2" cm="1">
        <f t="array" ref="CP235">_xlfn.XLOOKUP($A235&amp;CP$5,'[1]NBA-Data-1980-2019'!$B$1:$B$16305&amp;'[1]NBA-Data-1980-2019'!$A$1:$A$16305,'[1]NBA-Data-1980-2019'!$F$1:$F$16305,"",0)</f>
        <v>16.7</v>
      </c>
      <c r="CQ235" s="2" t="str" cm="1">
        <f t="array" ref="CQ235">_xlfn.XLOOKUP($A235&amp;CQ$5,'[1]NBA-Data-1980-2019'!$B$1:$B$16305&amp;'[1]NBA-Data-1980-2019'!$A$1:$A$16305,'[1]NBA-Data-1980-2019'!$F$1:$F$16305,"",0)</f>
        <v/>
      </c>
      <c r="CR235" s="2" t="str" cm="1">
        <f t="array" ref="CR235">_xlfn.XLOOKUP($A235&amp;CR$5,'[1]NBA-Data-1980-2019'!$B$1:$B$16305&amp;'[1]NBA-Data-1980-2019'!$A$1:$A$16305,'[1]NBA-Data-1980-2019'!$F$1:$F$16305,"",0)</f>
        <v/>
      </c>
      <c r="CS235" s="2" t="str" cm="1">
        <f t="array" ref="CS235">_xlfn.XLOOKUP($A235&amp;CS$5,'[1]NBA-Data-1980-2019'!$B$1:$B$16305&amp;'[1]NBA-Data-1980-2019'!$A$1:$A$16305,'[1]NBA-Data-1980-2019'!$F$1:$F$16305,"",0)</f>
        <v/>
      </c>
      <c r="CU235" s="2" t="str">
        <f>_xlfn.XLOOKUP($A235,TEAMS!$G$1:$G$839,TEAMS!$H$1:$H$839,"",0)</f>
        <v>C</v>
      </c>
      <c r="CV235" s="2" t="str">
        <f>_xlfn.XLOOKUP($CU235,DASHBOARD!$B$22:$B$27,DASHBOARD!$C$22:$C$27,"",0)</f>
        <v>CENTER</v>
      </c>
      <c r="CY235" s="63">
        <f>SUMIFS('[1]NBA-Data-1980-2019'!$G$1:$G$16305,'[1]NBA-Data-1980-2019'!$B$1:$B$16305,$A235,'[1]NBA-Data-1980-2019'!$A$1:$A$16305,CY$9)</f>
        <v>0</v>
      </c>
      <c r="CZ235" s="63">
        <f>SUMIFS('[1]NBA-Data-1980-2019'!$G$1:$G$16305,'[1]NBA-Data-1980-2019'!$B$1:$B$16305,$A235,'[1]NBA-Data-1980-2019'!$A$1:$A$16305,CZ$9)</f>
        <v>0</v>
      </c>
      <c r="DA235" s="63">
        <f>SUMIFS('[1]NBA-Data-1980-2019'!$G$1:$G$16305,'[1]NBA-Data-1980-2019'!$B$1:$B$16305,$A235,'[1]NBA-Data-1980-2019'!$A$1:$A$16305,DA$9)</f>
        <v>0</v>
      </c>
      <c r="DB235" s="63">
        <f>SUMIFS('[1]NBA-Data-1980-2019'!$G$1:$G$16305,'[1]NBA-Data-1980-2019'!$B$1:$B$16305,$A235,'[1]NBA-Data-1980-2019'!$A$1:$A$16305,DB$9)</f>
        <v>0</v>
      </c>
      <c r="DC235" s="63">
        <f>SUMIFS('[1]NBA-Data-1980-2019'!$G$1:$G$16305,'[1]NBA-Data-1980-2019'!$B$1:$B$16305,$A235,'[1]NBA-Data-1980-2019'!$A$1:$A$16305,DC$9)</f>
        <v>0</v>
      </c>
      <c r="DD235" s="63">
        <f>SUMIFS('[1]NBA-Data-1980-2019'!$G$1:$G$16305,'[1]NBA-Data-1980-2019'!$B$1:$B$16305,$A235,'[1]NBA-Data-1980-2019'!$A$1:$A$16305,DD$9)</f>
        <v>0</v>
      </c>
      <c r="DE235" s="63">
        <f>SUMIFS('[1]NBA-Data-1980-2019'!$G$1:$G$16305,'[1]NBA-Data-1980-2019'!$B$1:$B$16305,$A235,'[1]NBA-Data-1980-2019'!$A$1:$A$16305,DE$9)</f>
        <v>0</v>
      </c>
      <c r="DF235" s="63">
        <f>SUMIFS('[1]NBA-Data-1980-2019'!$G$1:$G$16305,'[1]NBA-Data-1980-2019'!$B$1:$B$16305,$A235,'[1]NBA-Data-1980-2019'!$A$1:$A$16305,DF$9)</f>
        <v>0</v>
      </c>
      <c r="DG235" s="63">
        <f>SUMIFS('[1]NBA-Data-1980-2019'!$G$1:$G$16305,'[1]NBA-Data-1980-2019'!$B$1:$B$16305,$A235,'[1]NBA-Data-1980-2019'!$A$1:$A$16305,DG$9)</f>
        <v>0</v>
      </c>
      <c r="DH235" s="63">
        <f>SUMIFS('[1]NBA-Data-1980-2019'!$G$1:$G$16305,'[1]NBA-Data-1980-2019'!$B$1:$B$16305,$A235,'[1]NBA-Data-1980-2019'!$A$1:$A$16305,DH$9)</f>
        <v>0</v>
      </c>
      <c r="DI235" s="63">
        <f>SUMIFS('[1]NBA-Data-1980-2019'!$G$1:$G$16305,'[1]NBA-Data-1980-2019'!$B$1:$B$16305,$A235,'[1]NBA-Data-1980-2019'!$A$1:$A$16305,DI$9)</f>
        <v>0</v>
      </c>
      <c r="DJ235" s="63">
        <f>SUMIFS('[1]NBA-Data-1980-2019'!$G$1:$G$16305,'[1]NBA-Data-1980-2019'!$B$1:$B$16305,$A235,'[1]NBA-Data-1980-2019'!$A$1:$A$16305,DJ$9)</f>
        <v>0</v>
      </c>
      <c r="DK235" s="63">
        <f>SUMIFS('[1]NBA-Data-1980-2019'!$G$1:$G$16305,'[1]NBA-Data-1980-2019'!$B$1:$B$16305,$A235,'[1]NBA-Data-1980-2019'!$A$1:$A$16305,DK$9)</f>
        <v>0</v>
      </c>
      <c r="DL235" s="63">
        <f>SUMIFS('[1]NBA-Data-1980-2019'!$G$1:$G$16305,'[1]NBA-Data-1980-2019'!$B$1:$B$16305,$A235,'[1]NBA-Data-1980-2019'!$A$1:$A$16305,DL$9)</f>
        <v>0</v>
      </c>
      <c r="DM235" s="63">
        <f>SUMIFS('[1]NBA-Data-1980-2019'!$G$1:$G$16305,'[1]NBA-Data-1980-2019'!$B$1:$B$16305,$A235,'[1]NBA-Data-1980-2019'!$A$1:$A$16305,DM$9)</f>
        <v>0</v>
      </c>
      <c r="DN235" s="63">
        <f>SUMIFS('[1]NBA-Data-1980-2019'!$G$1:$G$16305,'[1]NBA-Data-1980-2019'!$B$1:$B$16305,$A235,'[1]NBA-Data-1980-2019'!$A$1:$A$16305,DN$9)</f>
        <v>0</v>
      </c>
      <c r="DO235" s="63">
        <f>SUMIFS('[1]NBA-Data-1980-2019'!$G$1:$G$16305,'[1]NBA-Data-1980-2019'!$B$1:$B$16305,$A235,'[1]NBA-Data-1980-2019'!$A$1:$A$16305,DO$9)</f>
        <v>0</v>
      </c>
      <c r="DP235" s="63">
        <f>SUMIFS('[1]NBA-Data-1980-2019'!$G$1:$G$16305,'[1]NBA-Data-1980-2019'!$B$1:$B$16305,$A235,'[1]NBA-Data-1980-2019'!$A$1:$A$16305,DP$9)</f>
        <v>0</v>
      </c>
      <c r="DQ235" s="63">
        <f>SUMIFS('[1]NBA-Data-1980-2019'!$G$1:$G$16305,'[1]NBA-Data-1980-2019'!$B$1:$B$16305,$A235,'[1]NBA-Data-1980-2019'!$A$1:$A$16305,DQ$9)</f>
        <v>3093333</v>
      </c>
      <c r="DR235" s="63">
        <f>SUMIFS('[1]NBA-Data-1980-2019'!$G$1:$G$16305,'[1]NBA-Data-1980-2019'!$B$1:$B$16305,$A235,'[1]NBA-Data-1980-2019'!$A$1:$A$16305,DR$9)</f>
        <v>3240000</v>
      </c>
      <c r="DS235" s="63">
        <f>SUMIFS('[1]NBA-Data-1980-2019'!$G$1:$G$16305,'[1]NBA-Data-1980-2019'!$B$1:$B$16305,$A235,'[1]NBA-Data-1980-2019'!$A$1:$A$16305,DS$9)</f>
        <v>3480000</v>
      </c>
      <c r="DT235" s="63">
        <f>SUMIFS('[1]NBA-Data-1980-2019'!$G$1:$G$16305,'[1]NBA-Data-1980-2019'!$B$1:$B$16305,$A235,'[1]NBA-Data-1980-2019'!$A$1:$A$16305,DT$9)</f>
        <v>12922194</v>
      </c>
      <c r="DU235" s="63">
        <f>SUMIFS('[1]NBA-Data-1980-2019'!$G$1:$G$16305,'[1]NBA-Data-1980-2019'!$B$1:$B$16305,$A235,'[1]NBA-Data-1980-2019'!$A$1:$A$16305,DU$9)</f>
        <v>13891359</v>
      </c>
      <c r="DV235" s="63">
        <f>SUMIFS('[1]NBA-Data-1980-2019'!$G$1:$G$16305,'[1]NBA-Data-1980-2019'!$B$1:$B$16305,$A235,'[1]NBA-Data-1980-2019'!$A$1:$A$16305,DV$9)</f>
        <v>14860523</v>
      </c>
      <c r="DW235" s="63">
        <f>SUMIFS('[1]NBA-Data-1980-2019'!$G$1:$G$16305,'[1]NBA-Data-1980-2019'!$B$1:$B$16305,$A235,'[1]NBA-Data-1980-2019'!$A$1:$A$16305,DW$9)</f>
        <v>15829688</v>
      </c>
      <c r="DX235" s="63">
        <f>SUMIFS('[1]NBA-Data-1980-2019'!$G$1:$G$16305,'[1]NBA-Data-1980-2019'!$B$1:$B$16305,$A235,'[1]NBA-Data-1980-2019'!$A$1:$A$16305,DX$9)</f>
        <v>19700000</v>
      </c>
      <c r="DY235" s="63">
        <f>SUMIFS('[1]NBA-Data-1980-2019'!$G$1:$G$16305,'[1]NBA-Data-1980-2019'!$B$1:$B$16305,$A235,'[1]NBA-Data-1980-2019'!$A$1:$A$16305,DY$9)</f>
        <v>21165675</v>
      </c>
      <c r="DZ235" s="63">
        <f>SUMIFS('[1]NBA-Data-1980-2019'!$G$1:$G$16305,'[1]NBA-Data-1980-2019'!$B$1:$B$16305,$A235,'[1]NBA-Data-1980-2019'!$A$1:$A$16305,DZ$9)</f>
        <v>22642350</v>
      </c>
      <c r="EA235" s="63">
        <f>SUMIFS('[1]NBA-Data-1980-2019'!$G$1:$G$16305,'[1]NBA-Data-1980-2019'!$B$1:$B$16305,$A235,'[1]NBA-Data-1980-2019'!$A$1:$A$16305,EA$9)</f>
        <v>24119025</v>
      </c>
      <c r="EB235" s="63">
        <f>SUMIFS('[1]NBA-Data-1980-2019'!$G$1:$G$16305,'[1]NBA-Data-1980-2019'!$B$1:$B$16305,$A235,'[1]NBA-Data-1980-2019'!$A$1:$A$16305,EB$9)</f>
        <v>0</v>
      </c>
      <c r="EC235" s="63">
        <f>SUMIFS('[1]NBA-Data-1980-2019'!$G$1:$G$16305,'[1]NBA-Data-1980-2019'!$B$1:$B$16305,$A235,'[1]NBA-Data-1980-2019'!$A$1:$A$16305,EC$9)</f>
        <v>0</v>
      </c>
      <c r="ED235" s="63">
        <f>SUMIFS('[1]NBA-Data-1980-2019'!$G$1:$G$16305,'[1]NBA-Data-1980-2019'!$B$1:$B$16305,$A235,'[1]NBA-Data-1980-2019'!$A$1:$A$16305,ED$9)</f>
        <v>0</v>
      </c>
      <c r="EF235" s="1"/>
      <c r="EG235" s="1"/>
      <c r="EH235" s="2" t="s">
        <v>1485</v>
      </c>
      <c r="EJ235" s="1"/>
      <c r="EK235" s="1"/>
      <c r="EL235" s="1"/>
      <c r="EM235" s="1"/>
      <c r="EN235" s="1"/>
      <c r="EO235" s="58"/>
      <c r="EP235" s="1"/>
      <c r="EQ235" s="1"/>
      <c r="ER235" s="1"/>
      <c r="ES235" s="1"/>
      <c r="ET235" s="1"/>
      <c r="EU235" s="1"/>
      <c r="EV235" s="1"/>
      <c r="EW235" s="58"/>
      <c r="EX235" s="58"/>
      <c r="EY235" s="58"/>
      <c r="EZ235" s="1"/>
      <c r="FA235" s="1"/>
      <c r="FB235" s="58"/>
      <c r="FC235" s="58"/>
      <c r="FD235" s="58"/>
      <c r="FE235" s="58"/>
      <c r="FF235" s="58"/>
      <c r="FG235" s="58"/>
      <c r="FH235" s="58"/>
      <c r="FI235" s="1"/>
    </row>
    <row r="236" spans="1:165" x14ac:dyDescent="0.2">
      <c r="A236" s="2" t="s">
        <v>794</v>
      </c>
      <c r="B236" s="2" t="str" cm="1">
        <f t="array" ref="B236">_xlfn.XLOOKUP($A236&amp;B$5,'[1]NBA-Data-1980-2019'!$B$1:$B$16305&amp;'[1]NBA-Data-1980-2019'!$A$1:$A$16305,'[1]NBA-Data-1980-2019'!$D$1:$D$16305,"",0)</f>
        <v/>
      </c>
      <c r="C236" s="2" t="str" cm="1">
        <f t="array" ref="C236">_xlfn.XLOOKUP($A236&amp;C$5,'[1]NBA-Data-1980-2019'!$B$1:$B$16305&amp;'[1]NBA-Data-1980-2019'!$A$1:$A$16305,'[1]NBA-Data-1980-2019'!$D$1:$D$16305,"",0)</f>
        <v/>
      </c>
      <c r="D236" s="2" t="str" cm="1">
        <f t="array" ref="D236">_xlfn.XLOOKUP($A236&amp;D$5,'[1]NBA-Data-1980-2019'!$B$1:$B$16305&amp;'[1]NBA-Data-1980-2019'!$A$1:$A$16305,'[1]NBA-Data-1980-2019'!$D$1:$D$16305,"",0)</f>
        <v/>
      </c>
      <c r="E236" s="2" t="str" cm="1">
        <f t="array" ref="E236">_xlfn.XLOOKUP($A236&amp;E$5,'[1]NBA-Data-1980-2019'!$B$1:$B$16305&amp;'[1]NBA-Data-1980-2019'!$A$1:$A$16305,'[1]NBA-Data-1980-2019'!$D$1:$D$16305,"",0)</f>
        <v/>
      </c>
      <c r="F236" s="2" t="str" cm="1">
        <f t="array" ref="F236">_xlfn.XLOOKUP($A236&amp;F$5,'[1]NBA-Data-1980-2019'!$B$1:$B$16305&amp;'[1]NBA-Data-1980-2019'!$A$1:$A$16305,'[1]NBA-Data-1980-2019'!$D$1:$D$16305,"",0)</f>
        <v/>
      </c>
      <c r="G236" s="2" t="str" cm="1">
        <f t="array" ref="G236">_xlfn.XLOOKUP($A236&amp;G$5,'[1]NBA-Data-1980-2019'!$B$1:$B$16305&amp;'[1]NBA-Data-1980-2019'!$A$1:$A$16305,'[1]NBA-Data-1980-2019'!$D$1:$D$16305,"",0)</f>
        <v/>
      </c>
      <c r="H236" s="2" t="str" cm="1">
        <f t="array" ref="H236">_xlfn.XLOOKUP($A236&amp;H$5,'[1]NBA-Data-1980-2019'!$B$1:$B$16305&amp;'[1]NBA-Data-1980-2019'!$A$1:$A$16305,'[1]NBA-Data-1980-2019'!$D$1:$D$16305,"",0)</f>
        <v/>
      </c>
      <c r="I236" s="2" t="str" cm="1">
        <f t="array" ref="I236">_xlfn.XLOOKUP($A236&amp;I$5,'[1]NBA-Data-1980-2019'!$B$1:$B$16305&amp;'[1]NBA-Data-1980-2019'!$A$1:$A$16305,'[1]NBA-Data-1980-2019'!$D$1:$D$16305,"",0)</f>
        <v/>
      </c>
      <c r="J236" s="2" t="str" cm="1">
        <f t="array" ref="J236">_xlfn.XLOOKUP($A236&amp;J$5,'[1]NBA-Data-1980-2019'!$B$1:$B$16305&amp;'[1]NBA-Data-1980-2019'!$A$1:$A$16305,'[1]NBA-Data-1980-2019'!$D$1:$D$16305,"",0)</f>
        <v/>
      </c>
      <c r="K236" s="2" t="str" cm="1">
        <f t="array" ref="K236">_xlfn.XLOOKUP($A236&amp;K$5,'[1]NBA-Data-1980-2019'!$B$1:$B$16305&amp;'[1]NBA-Data-1980-2019'!$A$1:$A$16305,'[1]NBA-Data-1980-2019'!$D$1:$D$16305,"",0)</f>
        <v/>
      </c>
      <c r="L236" s="2" t="str" cm="1">
        <f t="array" ref="L236">_xlfn.XLOOKUP($A236&amp;L$5,'[1]NBA-Data-1980-2019'!$B$1:$B$16305&amp;'[1]NBA-Data-1980-2019'!$A$1:$A$16305,'[1]NBA-Data-1980-2019'!$D$1:$D$16305,"",0)</f>
        <v/>
      </c>
      <c r="M236" s="2" t="str" cm="1">
        <f t="array" ref="M236">_xlfn.XLOOKUP($A236&amp;M$5,'[1]NBA-Data-1980-2019'!$B$1:$B$16305&amp;'[1]NBA-Data-1980-2019'!$A$1:$A$16305,'[1]NBA-Data-1980-2019'!$D$1:$D$16305,"",0)</f>
        <v/>
      </c>
      <c r="N236" s="2" t="str" cm="1">
        <f t="array" ref="N236">_xlfn.XLOOKUP($A236&amp;N$5,'[1]NBA-Data-1980-2019'!$B$1:$B$16305&amp;'[1]NBA-Data-1980-2019'!$A$1:$A$16305,'[1]NBA-Data-1980-2019'!$D$1:$D$16305,"",0)</f>
        <v/>
      </c>
      <c r="O236" s="2" t="str" cm="1">
        <f t="array" ref="O236">_xlfn.XLOOKUP($A236&amp;O$5,'[1]NBA-Data-1980-2019'!$B$1:$B$16305&amp;'[1]NBA-Data-1980-2019'!$A$1:$A$16305,'[1]NBA-Data-1980-2019'!$D$1:$D$16305,"",0)</f>
        <v/>
      </c>
      <c r="P236" s="2" t="str" cm="1">
        <f t="array" ref="P236">_xlfn.XLOOKUP($A236&amp;P$5,'[1]NBA-Data-1980-2019'!$B$1:$B$16305&amp;'[1]NBA-Data-1980-2019'!$A$1:$A$16305,'[1]NBA-Data-1980-2019'!$D$1:$D$16305,"",0)</f>
        <v/>
      </c>
      <c r="Q236" s="2" t="str" cm="1">
        <f t="array" ref="Q236">_xlfn.XLOOKUP($A236&amp;Q$5,'[1]NBA-Data-1980-2019'!$B$1:$B$16305&amp;'[1]NBA-Data-1980-2019'!$A$1:$A$16305,'[1]NBA-Data-1980-2019'!$D$1:$D$16305,"",0)</f>
        <v/>
      </c>
      <c r="R236" s="2" t="str" cm="1">
        <f t="array" ref="R236">_xlfn.XLOOKUP($A236&amp;R$5,'[1]NBA-Data-1980-2019'!$B$1:$B$16305&amp;'[1]NBA-Data-1980-2019'!$A$1:$A$16305,'[1]NBA-Data-1980-2019'!$D$1:$D$16305,"",0)</f>
        <v/>
      </c>
      <c r="S236" s="2" t="str" cm="1">
        <f t="array" ref="S236">_xlfn.XLOOKUP($A236&amp;S$5,'[1]NBA-Data-1980-2019'!$B$1:$B$16305&amp;'[1]NBA-Data-1980-2019'!$A$1:$A$16305,'[1]NBA-Data-1980-2019'!$D$1:$D$16305,"",0)</f>
        <v>GSW</v>
      </c>
      <c r="T236" s="2" t="str" cm="1">
        <f t="array" ref="T236">_xlfn.XLOOKUP($A236&amp;T$5,'[1]NBA-Data-1980-2019'!$B$1:$B$16305&amp;'[1]NBA-Data-1980-2019'!$A$1:$A$16305,'[1]NBA-Data-1980-2019'!$D$1:$D$16305,"",0)</f>
        <v>GSW</v>
      </c>
      <c r="U236" s="2" t="str" cm="1">
        <f t="array" ref="U236">_xlfn.XLOOKUP($A236&amp;U$5,'[1]NBA-Data-1980-2019'!$B$1:$B$16305&amp;'[1]NBA-Data-1980-2019'!$A$1:$A$16305,'[1]NBA-Data-1980-2019'!$D$1:$D$16305,"",0)</f>
        <v>TOR</v>
      </c>
      <c r="V236" s="2" t="str" cm="1">
        <f t="array" ref="V236">_xlfn.XLOOKUP($A236&amp;V$5,'[1]NBA-Data-1980-2019'!$B$1:$B$16305&amp;'[1]NBA-Data-1980-2019'!$A$1:$A$16305,'[1]NBA-Data-1980-2019'!$D$1:$D$16305,"",0)</f>
        <v>NOH</v>
      </c>
      <c r="W236" s="2" t="str" cm="1">
        <f t="array" ref="W236">_xlfn.XLOOKUP($A236&amp;W$5,'[1]NBA-Data-1980-2019'!$B$1:$B$16305&amp;'[1]NBA-Data-1980-2019'!$A$1:$A$16305,'[1]NBA-Data-1980-2019'!$D$1:$D$16305,"",0)</f>
        <v>NOH</v>
      </c>
      <c r="X236" s="2" t="str" cm="1">
        <f t="array" ref="X236">_xlfn.XLOOKUP($A236&amp;X$5,'[1]NBA-Data-1980-2019'!$B$1:$B$16305&amp;'[1]NBA-Data-1980-2019'!$A$1:$A$16305,'[1]NBA-Data-1980-2019'!$D$1:$D$16305,"",0)</f>
        <v>CHI</v>
      </c>
      <c r="Y236" s="2" t="str" cm="1">
        <f t="array" ref="Y236">_xlfn.XLOOKUP($A236&amp;Y$5,'[1]NBA-Data-1980-2019'!$B$1:$B$16305&amp;'[1]NBA-Data-1980-2019'!$A$1:$A$16305,'[1]NBA-Data-1980-2019'!$D$1:$D$16305,"",0)</f>
        <v>SAS</v>
      </c>
      <c r="Z236" s="2" t="str" cm="1">
        <f t="array" ref="Z236">_xlfn.XLOOKUP($A236&amp;Z$5,'[1]NBA-Data-1980-2019'!$B$1:$B$16305&amp;'[1]NBA-Data-1980-2019'!$A$1:$A$16305,'[1]NBA-Data-1980-2019'!$D$1:$D$16305,"",0)</f>
        <v>SAS</v>
      </c>
      <c r="AA236" s="2" t="str" cm="1">
        <f t="array" ref="AA236">_xlfn.XLOOKUP($A236&amp;AA$5,'[1]NBA-Data-1980-2019'!$B$1:$B$16305&amp;'[1]NBA-Data-1980-2019'!$A$1:$A$16305,'[1]NBA-Data-1980-2019'!$D$1:$D$16305,"",0)</f>
        <v>SAC</v>
      </c>
      <c r="AB236" s="2" t="str" cm="1">
        <f t="array" ref="AB236">_xlfn.XLOOKUP($A236&amp;AB$5,'[1]NBA-Data-1980-2019'!$B$1:$B$16305&amp;'[1]NBA-Data-1980-2019'!$A$1:$A$16305,'[1]NBA-Data-1980-2019'!$D$1:$D$16305,"",0)</f>
        <v>CHO</v>
      </c>
      <c r="AC236" s="2" t="str" cm="1">
        <f t="array" ref="AC236">_xlfn.XLOOKUP($A236&amp;AC$5,'[1]NBA-Data-1980-2019'!$B$1:$B$16305&amp;'[1]NBA-Data-1980-2019'!$A$1:$A$16305,'[1]NBA-Data-1980-2019'!$D$1:$D$16305,"",0)</f>
        <v>TOT</v>
      </c>
      <c r="AD236" s="2" t="str" cm="1">
        <f t="array" ref="AD236">_xlfn.XLOOKUP($A236&amp;AD$5,'[1]NBA-Data-1980-2019'!$B$1:$B$16305&amp;'[1]NBA-Data-1980-2019'!$A$1:$A$16305,'[1]NBA-Data-1980-2019'!$D$1:$D$16305,"",0)</f>
        <v>SAS</v>
      </c>
      <c r="AE236" s="2" t="str" cm="1">
        <f t="array" ref="AE236">_xlfn.XLOOKUP($A236&amp;AE$5,'[1]NBA-Data-1980-2019'!$B$1:$B$16305&amp;'[1]NBA-Data-1980-2019'!$A$1:$A$16305,'[1]NBA-Data-1980-2019'!$D$1:$D$16305,"",0)</f>
        <v/>
      </c>
      <c r="AF236" s="2" t="str" cm="1">
        <f t="array" ref="AF236">_xlfn.XLOOKUP($A236&amp;AF$5,'[1]NBA-Data-1980-2019'!$B$1:$B$16305&amp;'[1]NBA-Data-1980-2019'!$A$1:$A$16305,'[1]NBA-Data-1980-2019'!$D$1:$D$16305,"",0)</f>
        <v/>
      </c>
      <c r="AG236" s="2" t="str" cm="1">
        <f t="array" ref="AG236">_xlfn.XLOOKUP($A236&amp;AG$5,'[1]NBA-Data-1980-2019'!$B$1:$B$16305&amp;'[1]NBA-Data-1980-2019'!$A$1:$A$16305,'[1]NBA-Data-1980-2019'!$D$1:$D$16305,"",0)</f>
        <v/>
      </c>
      <c r="AH236" s="2" t="str" cm="1">
        <f t="array" ref="AH236">_xlfn.XLOOKUP($A236&amp;AH$5,'[1]NBA-Data-1980-2019'!$B$1:$B$16305&amp;'[1]NBA-Data-1980-2019'!$A$1:$A$16305,'[1]NBA-Data-1980-2019'!$H$1:$H$16305,"",0)</f>
        <v/>
      </c>
      <c r="AI236" s="2" t="str" cm="1">
        <f t="array" ref="AI236">_xlfn.XLOOKUP($A236&amp;AI$5,'[1]NBA-Data-1980-2019'!$B$1:$B$16305&amp;'[1]NBA-Data-1980-2019'!$A$1:$A$16305,'[1]NBA-Data-1980-2019'!$H$1:$H$16305,"",0)</f>
        <v/>
      </c>
      <c r="AJ236" s="2" t="str" cm="1">
        <f t="array" ref="AJ236">_xlfn.XLOOKUP($A236&amp;AJ$5,'[1]NBA-Data-1980-2019'!$B$1:$B$16305&amp;'[1]NBA-Data-1980-2019'!$A$1:$A$16305,'[1]NBA-Data-1980-2019'!$H$1:$H$16305,"",0)</f>
        <v/>
      </c>
      <c r="AK236" s="2" t="str" cm="1">
        <f t="array" ref="AK236">_xlfn.XLOOKUP($A236&amp;AK$5,'[1]NBA-Data-1980-2019'!$B$1:$B$16305&amp;'[1]NBA-Data-1980-2019'!$A$1:$A$16305,'[1]NBA-Data-1980-2019'!$H$1:$H$16305,"",0)</f>
        <v/>
      </c>
      <c r="AL236" s="2" t="str" cm="1">
        <f t="array" ref="AL236">_xlfn.XLOOKUP($A236&amp;AL$5,'[1]NBA-Data-1980-2019'!$B$1:$B$16305&amp;'[1]NBA-Data-1980-2019'!$A$1:$A$16305,'[1]NBA-Data-1980-2019'!$H$1:$H$16305,"",0)</f>
        <v/>
      </c>
      <c r="AM236" s="2" t="str" cm="1">
        <f t="array" ref="AM236">_xlfn.XLOOKUP($A236&amp;AM$5,'[1]NBA-Data-1980-2019'!$B$1:$B$16305&amp;'[1]NBA-Data-1980-2019'!$A$1:$A$16305,'[1]NBA-Data-1980-2019'!$H$1:$H$16305,"",0)</f>
        <v/>
      </c>
      <c r="AN236" s="2" t="str" cm="1">
        <f t="array" ref="AN236">_xlfn.XLOOKUP($A236&amp;AN$5,'[1]NBA-Data-1980-2019'!$B$1:$B$16305&amp;'[1]NBA-Data-1980-2019'!$A$1:$A$16305,'[1]NBA-Data-1980-2019'!$H$1:$H$16305,"",0)</f>
        <v/>
      </c>
      <c r="AO236" s="2" t="str" cm="1">
        <f t="array" ref="AO236">_xlfn.XLOOKUP($A236&amp;AO$5,'[1]NBA-Data-1980-2019'!$B$1:$B$16305&amp;'[1]NBA-Data-1980-2019'!$A$1:$A$16305,'[1]NBA-Data-1980-2019'!$H$1:$H$16305,"",0)</f>
        <v/>
      </c>
      <c r="AP236" s="2" t="str" cm="1">
        <f t="array" ref="AP236">_xlfn.XLOOKUP($A236&amp;AP$5,'[1]NBA-Data-1980-2019'!$B$1:$B$16305&amp;'[1]NBA-Data-1980-2019'!$A$1:$A$16305,'[1]NBA-Data-1980-2019'!$H$1:$H$16305,"",0)</f>
        <v/>
      </c>
      <c r="AQ236" s="2" t="str" cm="1">
        <f t="array" ref="AQ236">_xlfn.XLOOKUP($A236&amp;AQ$5,'[1]NBA-Data-1980-2019'!$B$1:$B$16305&amp;'[1]NBA-Data-1980-2019'!$A$1:$A$16305,'[1]NBA-Data-1980-2019'!$H$1:$H$16305,"",0)</f>
        <v/>
      </c>
      <c r="AR236" s="2" t="str" cm="1">
        <f t="array" ref="AR236">_xlfn.XLOOKUP($A236&amp;AR$5,'[1]NBA-Data-1980-2019'!$B$1:$B$16305&amp;'[1]NBA-Data-1980-2019'!$A$1:$A$16305,'[1]NBA-Data-1980-2019'!$H$1:$H$16305,"",0)</f>
        <v/>
      </c>
      <c r="AS236" s="2" t="str" cm="1">
        <f t="array" ref="AS236">_xlfn.XLOOKUP($A236&amp;AS$5,'[1]NBA-Data-1980-2019'!$B$1:$B$16305&amp;'[1]NBA-Data-1980-2019'!$A$1:$A$16305,'[1]NBA-Data-1980-2019'!$H$1:$H$16305,"",0)</f>
        <v/>
      </c>
      <c r="AT236" s="2" t="str" cm="1">
        <f t="array" ref="AT236">_xlfn.XLOOKUP($A236&amp;AT$5,'[1]NBA-Data-1980-2019'!$B$1:$B$16305&amp;'[1]NBA-Data-1980-2019'!$A$1:$A$16305,'[1]NBA-Data-1980-2019'!$H$1:$H$16305,"",0)</f>
        <v/>
      </c>
      <c r="AU236" s="2" t="str" cm="1">
        <f t="array" ref="AU236">_xlfn.XLOOKUP($A236&amp;AU$5,'[1]NBA-Data-1980-2019'!$B$1:$B$16305&amp;'[1]NBA-Data-1980-2019'!$A$1:$A$16305,'[1]NBA-Data-1980-2019'!$H$1:$H$16305,"",0)</f>
        <v/>
      </c>
      <c r="AV236" s="2" t="str" cm="1">
        <f t="array" ref="AV236">_xlfn.XLOOKUP($A236&amp;AV$5,'[1]NBA-Data-1980-2019'!$B$1:$B$16305&amp;'[1]NBA-Data-1980-2019'!$A$1:$A$16305,'[1]NBA-Data-1980-2019'!$H$1:$H$16305,"",0)</f>
        <v/>
      </c>
      <c r="AW236" s="2" t="str" cm="1">
        <f t="array" ref="AW236">_xlfn.XLOOKUP($A236&amp;AW$5,'[1]NBA-Data-1980-2019'!$B$1:$B$16305&amp;'[1]NBA-Data-1980-2019'!$A$1:$A$16305,'[1]NBA-Data-1980-2019'!$H$1:$H$16305,"",0)</f>
        <v/>
      </c>
      <c r="AX236" s="2" t="str" cm="1">
        <f t="array" ref="AX236">_xlfn.XLOOKUP($A236&amp;AX$5,'[1]NBA-Data-1980-2019'!$B$1:$B$16305&amp;'[1]NBA-Data-1980-2019'!$A$1:$A$16305,'[1]NBA-Data-1980-2019'!$H$1:$H$16305,"",0)</f>
        <v/>
      </c>
      <c r="AY236" s="2" cm="1">
        <f t="array" ref="AY236">_xlfn.XLOOKUP($A236&amp;AY$5,'[1]NBA-Data-1980-2019'!$B$1:$B$16305&amp;'[1]NBA-Data-1980-2019'!$A$1:$A$16305,'[1]NBA-Data-1980-2019'!$H$1:$H$16305,"",0)</f>
        <v>240.9</v>
      </c>
      <c r="AZ236" s="2" cm="1">
        <f t="array" ref="AZ236">_xlfn.XLOOKUP($A236&amp;AZ$5,'[1]NBA-Data-1980-2019'!$B$1:$B$16305&amp;'[1]NBA-Data-1980-2019'!$A$1:$A$16305,'[1]NBA-Data-1980-2019'!$H$1:$H$16305,"",0)</f>
        <v>882</v>
      </c>
      <c r="BA236" s="2" cm="1">
        <f t="array" ref="BA236">_xlfn.XLOOKUP($A236&amp;BA$5,'[1]NBA-Data-1980-2019'!$B$1:$B$16305&amp;'[1]NBA-Data-1980-2019'!$A$1:$A$16305,'[1]NBA-Data-1980-2019'!$H$1:$H$16305,"",0)</f>
        <v>1122</v>
      </c>
      <c r="BB236" s="2" cm="1">
        <f t="array" ref="BB236">_xlfn.XLOOKUP($A236&amp;BB$5,'[1]NBA-Data-1980-2019'!$B$1:$B$16305&amp;'[1]NBA-Data-1980-2019'!$A$1:$A$16305,'[1]NBA-Data-1980-2019'!$H$1:$H$16305,"",0)</f>
        <v>1960</v>
      </c>
      <c r="BC236" s="2" cm="1">
        <f t="array" ref="BC236">_xlfn.XLOOKUP($A236&amp;BC$5,'[1]NBA-Data-1980-2019'!$B$1:$B$16305&amp;'[1]NBA-Data-1980-2019'!$A$1:$A$16305,'[1]NBA-Data-1980-2019'!$H$1:$H$16305,"",0)</f>
        <v>1966.8</v>
      </c>
      <c r="BD236" s="2" cm="1">
        <f t="array" ref="BD236">_xlfn.XLOOKUP($A236&amp;BD$5,'[1]NBA-Data-1980-2019'!$B$1:$B$16305&amp;'[1]NBA-Data-1980-2019'!$A$1:$A$16305,'[1]NBA-Data-1980-2019'!$H$1:$H$16305,"",0)</f>
        <v>1883.4</v>
      </c>
      <c r="BE236" s="2" cm="1">
        <f t="array" ref="BE236">_xlfn.XLOOKUP($A236&amp;BE$5,'[1]NBA-Data-1980-2019'!$B$1:$B$16305&amp;'[1]NBA-Data-1980-2019'!$A$1:$A$16305,'[1]NBA-Data-1980-2019'!$H$1:$H$16305,"",0)</f>
        <v>2016</v>
      </c>
      <c r="BF236" s="2" cm="1">
        <f t="array" ref="BF236">_xlfn.XLOOKUP($A236&amp;BF$5,'[1]NBA-Data-1980-2019'!$B$1:$B$16305&amp;'[1]NBA-Data-1980-2019'!$A$1:$A$16305,'[1]NBA-Data-1980-2019'!$H$1:$H$16305,"",0)</f>
        <v>1388.8</v>
      </c>
      <c r="BG236" s="2" cm="1">
        <f t="array" ref="BG236">_xlfn.XLOOKUP($A236&amp;BG$5,'[1]NBA-Data-1980-2019'!$B$1:$B$16305&amp;'[1]NBA-Data-1980-2019'!$A$1:$A$16305,'[1]NBA-Data-1980-2019'!$H$1:$H$16305,"",0)</f>
        <v>1672.8000000000002</v>
      </c>
      <c r="BH236" s="2" cm="1">
        <f t="array" ref="BH236">_xlfn.XLOOKUP($A236&amp;BH$5,'[1]NBA-Data-1980-2019'!$B$1:$B$16305&amp;'[1]NBA-Data-1980-2019'!$A$1:$A$16305,'[1]NBA-Data-1980-2019'!$H$1:$H$16305,"",0)</f>
        <v>1776</v>
      </c>
      <c r="BI236" s="2" cm="1">
        <f t="array" ref="BI236">_xlfn.XLOOKUP($A236&amp;BI$5,'[1]NBA-Data-1980-2019'!$B$1:$B$16305&amp;'[1]NBA-Data-1980-2019'!$A$1:$A$16305,'[1]NBA-Data-1980-2019'!$H$1:$H$16305,"",0)</f>
        <v>1944</v>
      </c>
      <c r="BJ236" s="2" cm="1">
        <f t="array" ref="BJ236">_xlfn.XLOOKUP($A236&amp;BJ$5,'[1]NBA-Data-1980-2019'!$B$1:$B$16305&amp;'[1]NBA-Data-1980-2019'!$A$1:$A$16305,'[1]NBA-Data-1980-2019'!$H$1:$H$16305,"",0)</f>
        <v>1817</v>
      </c>
      <c r="BK236" s="2" t="str" cm="1">
        <f t="array" ref="BK236">_xlfn.XLOOKUP($A236&amp;BK$5,'[1]NBA-Data-1980-2019'!$B$1:$B$16305&amp;'[1]NBA-Data-1980-2019'!$A$1:$A$16305,'[1]NBA-Data-1980-2019'!$H$1:$H$16305,"",0)</f>
        <v/>
      </c>
      <c r="BL236" s="2" t="str" cm="1">
        <f t="array" ref="BL236">_xlfn.XLOOKUP($A236&amp;BL$5,'[1]NBA-Data-1980-2019'!$B$1:$B$16305&amp;'[1]NBA-Data-1980-2019'!$A$1:$A$16305,'[1]NBA-Data-1980-2019'!$H$1:$H$16305,"",0)</f>
        <v/>
      </c>
      <c r="BM236" s="2" t="str" cm="1">
        <f t="array" ref="BM236">_xlfn.XLOOKUP($A236&amp;BM$5,'[1]NBA-Data-1980-2019'!$B$1:$B$16305&amp;'[1]NBA-Data-1980-2019'!$A$1:$A$16305,'[1]NBA-Data-1980-2019'!$H$1:$H$16305,"",0)</f>
        <v/>
      </c>
      <c r="BN236" s="2" t="str" cm="1">
        <f t="array" ref="BN236">_xlfn.XLOOKUP($A236&amp;BN$5,'[1]NBA-Data-1980-2019'!$B$1:$B$16305&amp;'[1]NBA-Data-1980-2019'!$A$1:$A$16305,'[1]NBA-Data-1980-2019'!$F$1:$F$16305,"",0)</f>
        <v/>
      </c>
      <c r="BO236" s="2" t="str" cm="1">
        <f t="array" ref="BO236">_xlfn.XLOOKUP($A236&amp;BO$5,'[1]NBA-Data-1980-2019'!$B$1:$B$16305&amp;'[1]NBA-Data-1980-2019'!$A$1:$A$16305,'[1]NBA-Data-1980-2019'!$F$1:$F$16305,"",0)</f>
        <v/>
      </c>
      <c r="BP236" s="2" t="str" cm="1">
        <f t="array" ref="BP236">_xlfn.XLOOKUP($A236&amp;BP$5,'[1]NBA-Data-1980-2019'!$B$1:$B$16305&amp;'[1]NBA-Data-1980-2019'!$A$1:$A$16305,'[1]NBA-Data-1980-2019'!$F$1:$F$16305,"",0)</f>
        <v/>
      </c>
      <c r="BQ236" s="2" t="str" cm="1">
        <f t="array" ref="BQ236">_xlfn.XLOOKUP($A236&amp;BQ$5,'[1]NBA-Data-1980-2019'!$B$1:$B$16305&amp;'[1]NBA-Data-1980-2019'!$A$1:$A$16305,'[1]NBA-Data-1980-2019'!$F$1:$F$16305,"",0)</f>
        <v/>
      </c>
      <c r="BR236" s="2" t="str" cm="1">
        <f t="array" ref="BR236">_xlfn.XLOOKUP($A236&amp;BR$5,'[1]NBA-Data-1980-2019'!$B$1:$B$16305&amp;'[1]NBA-Data-1980-2019'!$A$1:$A$16305,'[1]NBA-Data-1980-2019'!$F$1:$F$16305,"",0)</f>
        <v/>
      </c>
      <c r="BS236" s="2" t="str" cm="1">
        <f t="array" ref="BS236">_xlfn.XLOOKUP($A236&amp;BS$5,'[1]NBA-Data-1980-2019'!$B$1:$B$16305&amp;'[1]NBA-Data-1980-2019'!$A$1:$A$16305,'[1]NBA-Data-1980-2019'!$F$1:$F$16305,"",0)</f>
        <v/>
      </c>
      <c r="BT236" s="2" t="str" cm="1">
        <f t="array" ref="BT236">_xlfn.XLOOKUP($A236&amp;BT$5,'[1]NBA-Data-1980-2019'!$B$1:$B$16305&amp;'[1]NBA-Data-1980-2019'!$A$1:$A$16305,'[1]NBA-Data-1980-2019'!$F$1:$F$16305,"",0)</f>
        <v/>
      </c>
      <c r="BU236" s="2" t="str" cm="1">
        <f t="array" ref="BU236">_xlfn.XLOOKUP($A236&amp;BU$5,'[1]NBA-Data-1980-2019'!$B$1:$B$16305&amp;'[1]NBA-Data-1980-2019'!$A$1:$A$16305,'[1]NBA-Data-1980-2019'!$F$1:$F$16305,"",0)</f>
        <v/>
      </c>
      <c r="BV236" s="2" t="str" cm="1">
        <f t="array" ref="BV236">_xlfn.XLOOKUP($A236&amp;BV$5,'[1]NBA-Data-1980-2019'!$B$1:$B$16305&amp;'[1]NBA-Data-1980-2019'!$A$1:$A$16305,'[1]NBA-Data-1980-2019'!$F$1:$F$16305,"",0)</f>
        <v/>
      </c>
      <c r="BW236" s="2" t="str" cm="1">
        <f t="array" ref="BW236">_xlfn.XLOOKUP($A236&amp;BW$5,'[1]NBA-Data-1980-2019'!$B$1:$B$16305&amp;'[1]NBA-Data-1980-2019'!$A$1:$A$16305,'[1]NBA-Data-1980-2019'!$F$1:$F$16305,"",0)</f>
        <v/>
      </c>
      <c r="BX236" s="2" t="str" cm="1">
        <f t="array" ref="BX236">_xlfn.XLOOKUP($A236&amp;BX$5,'[1]NBA-Data-1980-2019'!$B$1:$B$16305&amp;'[1]NBA-Data-1980-2019'!$A$1:$A$16305,'[1]NBA-Data-1980-2019'!$F$1:$F$16305,"",0)</f>
        <v/>
      </c>
      <c r="BY236" s="2" t="str" cm="1">
        <f t="array" ref="BY236">_xlfn.XLOOKUP($A236&amp;BY$5,'[1]NBA-Data-1980-2019'!$B$1:$B$16305&amp;'[1]NBA-Data-1980-2019'!$A$1:$A$16305,'[1]NBA-Data-1980-2019'!$F$1:$F$16305,"",0)</f>
        <v/>
      </c>
      <c r="BZ236" s="2" t="str" cm="1">
        <f t="array" ref="BZ236">_xlfn.XLOOKUP($A236&amp;BZ$5,'[1]NBA-Data-1980-2019'!$B$1:$B$16305&amp;'[1]NBA-Data-1980-2019'!$A$1:$A$16305,'[1]NBA-Data-1980-2019'!$F$1:$F$16305,"",0)</f>
        <v/>
      </c>
      <c r="CA236" s="2" t="str" cm="1">
        <f t="array" ref="CA236">_xlfn.XLOOKUP($A236&amp;CA$5,'[1]NBA-Data-1980-2019'!$B$1:$B$16305&amp;'[1]NBA-Data-1980-2019'!$A$1:$A$16305,'[1]NBA-Data-1980-2019'!$F$1:$F$16305,"",0)</f>
        <v/>
      </c>
      <c r="CB236" s="2" t="str" cm="1">
        <f t="array" ref="CB236">_xlfn.XLOOKUP($A236&amp;CB$5,'[1]NBA-Data-1980-2019'!$B$1:$B$16305&amp;'[1]NBA-Data-1980-2019'!$A$1:$A$16305,'[1]NBA-Data-1980-2019'!$F$1:$F$16305,"",0)</f>
        <v/>
      </c>
      <c r="CC236" s="2" t="str" cm="1">
        <f t="array" ref="CC236">_xlfn.XLOOKUP($A236&amp;CC$5,'[1]NBA-Data-1980-2019'!$B$1:$B$16305&amp;'[1]NBA-Data-1980-2019'!$A$1:$A$16305,'[1]NBA-Data-1980-2019'!$F$1:$F$16305,"",0)</f>
        <v/>
      </c>
      <c r="CD236" s="2" t="str" cm="1">
        <f t="array" ref="CD236">_xlfn.XLOOKUP($A236&amp;CD$5,'[1]NBA-Data-1980-2019'!$B$1:$B$16305&amp;'[1]NBA-Data-1980-2019'!$A$1:$A$16305,'[1]NBA-Data-1980-2019'!$F$1:$F$16305,"",0)</f>
        <v/>
      </c>
      <c r="CE236" s="2" cm="1">
        <f t="array" ref="CE236">_xlfn.XLOOKUP($A236&amp;CE$5,'[1]NBA-Data-1980-2019'!$B$1:$B$16305&amp;'[1]NBA-Data-1980-2019'!$A$1:$A$16305,'[1]NBA-Data-1980-2019'!$F$1:$F$16305,"",0)</f>
        <v>8.1999999999999993</v>
      </c>
      <c r="CF236" s="2" cm="1">
        <f t="array" ref="CF236">_xlfn.XLOOKUP($A236&amp;CF$5,'[1]NBA-Data-1980-2019'!$B$1:$B$16305&amp;'[1]NBA-Data-1980-2019'!$A$1:$A$16305,'[1]NBA-Data-1980-2019'!$F$1:$F$16305,"",0)</f>
        <v>11.8</v>
      </c>
      <c r="CG236" s="2" cm="1">
        <f t="array" ref="CG236">_xlfn.XLOOKUP($A236&amp;CG$5,'[1]NBA-Data-1980-2019'!$B$1:$B$16305&amp;'[1]NBA-Data-1980-2019'!$A$1:$A$16305,'[1]NBA-Data-1980-2019'!$F$1:$F$16305,"",0)</f>
        <v>12.6</v>
      </c>
      <c r="CH236" s="2" cm="1">
        <f t="array" ref="CH236">_xlfn.XLOOKUP($A236&amp;CH$5,'[1]NBA-Data-1980-2019'!$B$1:$B$16305&amp;'[1]NBA-Data-1980-2019'!$A$1:$A$16305,'[1]NBA-Data-1980-2019'!$F$1:$F$16305,"",0)</f>
        <v>12.1</v>
      </c>
      <c r="CI236" s="2" cm="1">
        <f t="array" ref="CI236">_xlfn.XLOOKUP($A236&amp;CI$5,'[1]NBA-Data-1980-2019'!$B$1:$B$16305&amp;'[1]NBA-Data-1980-2019'!$A$1:$A$16305,'[1]NBA-Data-1980-2019'!$F$1:$F$16305,"",0)</f>
        <v>11.9</v>
      </c>
      <c r="CJ236" s="2" cm="1">
        <f t="array" ref="CJ236">_xlfn.XLOOKUP($A236&amp;CJ$5,'[1]NBA-Data-1980-2019'!$B$1:$B$16305&amp;'[1]NBA-Data-1980-2019'!$A$1:$A$16305,'[1]NBA-Data-1980-2019'!$F$1:$F$16305,"",0)</f>
        <v>10.4</v>
      </c>
      <c r="CK236" s="2" cm="1">
        <f t="array" ref="CK236">_xlfn.XLOOKUP($A236&amp;CK$5,'[1]NBA-Data-1980-2019'!$B$1:$B$16305&amp;'[1]NBA-Data-1980-2019'!$A$1:$A$16305,'[1]NBA-Data-1980-2019'!$F$1:$F$16305,"",0)</f>
        <v>15</v>
      </c>
      <c r="CL236" s="2" cm="1">
        <f t="array" ref="CL236">_xlfn.XLOOKUP($A236&amp;CL$5,'[1]NBA-Data-1980-2019'!$B$1:$B$16305&amp;'[1]NBA-Data-1980-2019'!$A$1:$A$16305,'[1]NBA-Data-1980-2019'!$F$1:$F$16305,"",0)</f>
        <v>12.4</v>
      </c>
      <c r="CM236" s="2" cm="1">
        <f t="array" ref="CM236">_xlfn.XLOOKUP($A236&amp;CM$5,'[1]NBA-Data-1980-2019'!$B$1:$B$16305&amp;'[1]NBA-Data-1980-2019'!$A$1:$A$16305,'[1]NBA-Data-1980-2019'!$F$1:$F$16305,"",0)</f>
        <v>9.4</v>
      </c>
      <c r="CN236" s="2" cm="1">
        <f t="array" ref="CN236">_xlfn.XLOOKUP($A236&amp;CN$5,'[1]NBA-Data-1980-2019'!$B$1:$B$16305&amp;'[1]NBA-Data-1980-2019'!$A$1:$A$16305,'[1]NBA-Data-1980-2019'!$F$1:$F$16305,"",0)</f>
        <v>13.3</v>
      </c>
      <c r="CO236" s="2" cm="1">
        <f t="array" ref="CO236">_xlfn.XLOOKUP($A236&amp;CO$5,'[1]NBA-Data-1980-2019'!$B$1:$B$16305&amp;'[1]NBA-Data-1980-2019'!$A$1:$A$16305,'[1]NBA-Data-1980-2019'!$F$1:$F$16305,"",0)</f>
        <v>14.1</v>
      </c>
      <c r="CP236" s="2" cm="1">
        <f t="array" ref="CP236">_xlfn.XLOOKUP($A236&amp;CP$5,'[1]NBA-Data-1980-2019'!$B$1:$B$16305&amp;'[1]NBA-Data-1980-2019'!$A$1:$A$16305,'[1]NBA-Data-1980-2019'!$F$1:$F$16305,"",0)</f>
        <v>11.9</v>
      </c>
      <c r="CQ236" s="2" t="str" cm="1">
        <f t="array" ref="CQ236">_xlfn.XLOOKUP($A236&amp;CQ$5,'[1]NBA-Data-1980-2019'!$B$1:$B$16305&amp;'[1]NBA-Data-1980-2019'!$A$1:$A$16305,'[1]NBA-Data-1980-2019'!$F$1:$F$16305,"",0)</f>
        <v/>
      </c>
      <c r="CR236" s="2" t="str" cm="1">
        <f t="array" ref="CR236">_xlfn.XLOOKUP($A236&amp;CR$5,'[1]NBA-Data-1980-2019'!$B$1:$B$16305&amp;'[1]NBA-Data-1980-2019'!$A$1:$A$16305,'[1]NBA-Data-1980-2019'!$F$1:$F$16305,"",0)</f>
        <v/>
      </c>
      <c r="CS236" s="2" t="str" cm="1">
        <f t="array" ref="CS236">_xlfn.XLOOKUP($A236&amp;CS$5,'[1]NBA-Data-1980-2019'!$B$1:$B$16305&amp;'[1]NBA-Data-1980-2019'!$A$1:$A$16305,'[1]NBA-Data-1980-2019'!$F$1:$F$16305,"",0)</f>
        <v/>
      </c>
      <c r="CU236" s="2" t="str">
        <f>_xlfn.XLOOKUP($A236,TEAMS!$G$1:$G$839,TEAMS!$H$1:$H$839,"",0)</f>
        <v>SF</v>
      </c>
      <c r="CV236" s="2" t="str">
        <f>_xlfn.XLOOKUP($CU236,DASHBOARD!$B$22:$B$27,DASHBOARD!$C$22:$C$27,"",0)</f>
        <v>FORWARD</v>
      </c>
      <c r="CY236" s="63">
        <f>SUMIFS('[1]NBA-Data-1980-2019'!$G$1:$G$16305,'[1]NBA-Data-1980-2019'!$B$1:$B$16305,$A236,'[1]NBA-Data-1980-2019'!$A$1:$A$16305,CY$9)</f>
        <v>0</v>
      </c>
      <c r="CZ236" s="63">
        <f>SUMIFS('[1]NBA-Data-1980-2019'!$G$1:$G$16305,'[1]NBA-Data-1980-2019'!$B$1:$B$16305,$A236,'[1]NBA-Data-1980-2019'!$A$1:$A$16305,CZ$9)</f>
        <v>0</v>
      </c>
      <c r="DA236" s="63">
        <f>SUMIFS('[1]NBA-Data-1980-2019'!$G$1:$G$16305,'[1]NBA-Data-1980-2019'!$B$1:$B$16305,$A236,'[1]NBA-Data-1980-2019'!$A$1:$A$16305,DA$9)</f>
        <v>0</v>
      </c>
      <c r="DB236" s="63">
        <f>SUMIFS('[1]NBA-Data-1980-2019'!$G$1:$G$16305,'[1]NBA-Data-1980-2019'!$B$1:$B$16305,$A236,'[1]NBA-Data-1980-2019'!$A$1:$A$16305,DB$9)</f>
        <v>0</v>
      </c>
      <c r="DC236" s="63">
        <f>SUMIFS('[1]NBA-Data-1980-2019'!$G$1:$G$16305,'[1]NBA-Data-1980-2019'!$B$1:$B$16305,$A236,'[1]NBA-Data-1980-2019'!$A$1:$A$16305,DC$9)</f>
        <v>0</v>
      </c>
      <c r="DD236" s="63">
        <f>SUMIFS('[1]NBA-Data-1980-2019'!$G$1:$G$16305,'[1]NBA-Data-1980-2019'!$B$1:$B$16305,$A236,'[1]NBA-Data-1980-2019'!$A$1:$A$16305,DD$9)</f>
        <v>0</v>
      </c>
      <c r="DE236" s="63">
        <f>SUMIFS('[1]NBA-Data-1980-2019'!$G$1:$G$16305,'[1]NBA-Data-1980-2019'!$B$1:$B$16305,$A236,'[1]NBA-Data-1980-2019'!$A$1:$A$16305,DE$9)</f>
        <v>0</v>
      </c>
      <c r="DF236" s="63">
        <f>SUMIFS('[1]NBA-Data-1980-2019'!$G$1:$G$16305,'[1]NBA-Data-1980-2019'!$B$1:$B$16305,$A236,'[1]NBA-Data-1980-2019'!$A$1:$A$16305,DF$9)</f>
        <v>0</v>
      </c>
      <c r="DG236" s="63">
        <f>SUMIFS('[1]NBA-Data-1980-2019'!$G$1:$G$16305,'[1]NBA-Data-1980-2019'!$B$1:$B$16305,$A236,'[1]NBA-Data-1980-2019'!$A$1:$A$16305,DG$9)</f>
        <v>0</v>
      </c>
      <c r="DH236" s="63">
        <f>SUMIFS('[1]NBA-Data-1980-2019'!$G$1:$G$16305,'[1]NBA-Data-1980-2019'!$B$1:$B$16305,$A236,'[1]NBA-Data-1980-2019'!$A$1:$A$16305,DH$9)</f>
        <v>0</v>
      </c>
      <c r="DI236" s="63">
        <f>SUMIFS('[1]NBA-Data-1980-2019'!$G$1:$G$16305,'[1]NBA-Data-1980-2019'!$B$1:$B$16305,$A236,'[1]NBA-Data-1980-2019'!$A$1:$A$16305,DI$9)</f>
        <v>0</v>
      </c>
      <c r="DJ236" s="63">
        <f>SUMIFS('[1]NBA-Data-1980-2019'!$G$1:$G$16305,'[1]NBA-Data-1980-2019'!$B$1:$B$16305,$A236,'[1]NBA-Data-1980-2019'!$A$1:$A$16305,DJ$9)</f>
        <v>0</v>
      </c>
      <c r="DK236" s="63">
        <f>SUMIFS('[1]NBA-Data-1980-2019'!$G$1:$G$16305,'[1]NBA-Data-1980-2019'!$B$1:$B$16305,$A236,'[1]NBA-Data-1980-2019'!$A$1:$A$16305,DK$9)</f>
        <v>0</v>
      </c>
      <c r="DL236" s="63">
        <f>SUMIFS('[1]NBA-Data-1980-2019'!$G$1:$G$16305,'[1]NBA-Data-1980-2019'!$B$1:$B$16305,$A236,'[1]NBA-Data-1980-2019'!$A$1:$A$16305,DL$9)</f>
        <v>0</v>
      </c>
      <c r="DM236" s="63">
        <f>SUMIFS('[1]NBA-Data-1980-2019'!$G$1:$G$16305,'[1]NBA-Data-1980-2019'!$B$1:$B$16305,$A236,'[1]NBA-Data-1980-2019'!$A$1:$A$16305,DM$9)</f>
        <v>0</v>
      </c>
      <c r="DN236" s="63">
        <f>SUMIFS('[1]NBA-Data-1980-2019'!$G$1:$G$16305,'[1]NBA-Data-1980-2019'!$B$1:$B$16305,$A236,'[1]NBA-Data-1980-2019'!$A$1:$A$16305,DN$9)</f>
        <v>0</v>
      </c>
      <c r="DO236" s="63">
        <f>SUMIFS('[1]NBA-Data-1980-2019'!$G$1:$G$16305,'[1]NBA-Data-1980-2019'!$B$1:$B$16305,$A236,'[1]NBA-Data-1980-2019'!$A$1:$A$16305,DO$9)</f>
        <v>0</v>
      </c>
      <c r="DP236" s="63">
        <f>SUMIFS('[1]NBA-Data-1980-2019'!$G$1:$G$16305,'[1]NBA-Data-1980-2019'!$B$1:$B$16305,$A236,'[1]NBA-Data-1980-2019'!$A$1:$A$16305,DP$9)</f>
        <v>1345800</v>
      </c>
      <c r="DQ236" s="63">
        <f>SUMIFS('[1]NBA-Data-1980-2019'!$G$1:$G$16305,'[1]NBA-Data-1980-2019'!$B$1:$B$16305,$A236,'[1]NBA-Data-1980-2019'!$A$1:$A$16305,DQ$9)</f>
        <v>0</v>
      </c>
      <c r="DR236" s="63">
        <f>SUMIFS('[1]NBA-Data-1980-2019'!$G$1:$G$16305,'[1]NBA-Data-1980-2019'!$B$1:$B$16305,$A236,'[1]NBA-Data-1980-2019'!$A$1:$A$16305,DR$9)</f>
        <v>1547640</v>
      </c>
      <c r="DS236" s="63">
        <f>SUMIFS('[1]NBA-Data-1980-2019'!$G$1:$G$16305,'[1]NBA-Data-1980-2019'!$B$1:$B$16305,$A236,'[1]NBA-Data-1980-2019'!$A$1:$A$16305,DS$9)</f>
        <v>2380270</v>
      </c>
      <c r="DT236" s="63">
        <f>SUMIFS('[1]NBA-Data-1980-2019'!$G$1:$G$16305,'[1]NBA-Data-1980-2019'!$B$1:$B$16305,$A236,'[1]NBA-Data-1980-2019'!$A$1:$A$16305,DT$9)</f>
        <v>3377604</v>
      </c>
      <c r="DU236" s="63">
        <f>SUMIFS('[1]NBA-Data-1980-2019'!$G$1:$G$16305,'[1]NBA-Data-1980-2019'!$B$1:$B$16305,$A236,'[1]NBA-Data-1980-2019'!$A$1:$A$16305,DU$9)</f>
        <v>1957000</v>
      </c>
      <c r="DV236" s="63">
        <f>SUMIFS('[1]NBA-Data-1980-2019'!$G$1:$G$16305,'[1]NBA-Data-1980-2019'!$B$1:$B$16305,$A236,'[1]NBA-Data-1980-2019'!$A$1:$A$16305,DV$9)</f>
        <v>2750000</v>
      </c>
      <c r="DW236" s="63">
        <f>SUMIFS('[1]NBA-Data-1980-2019'!$G$1:$G$16305,'[1]NBA-Data-1980-2019'!$B$1:$B$16305,$A236,'[1]NBA-Data-1980-2019'!$A$1:$A$16305,DW$9)</f>
        <v>2873750</v>
      </c>
      <c r="DX236" s="63">
        <f>SUMIFS('[1]NBA-Data-1980-2019'!$G$1:$G$16305,'[1]NBA-Data-1980-2019'!$B$1:$B$16305,$A236,'[1]NBA-Data-1980-2019'!$A$1:$A$16305,DX$9)</f>
        <v>6333333</v>
      </c>
      <c r="DY236" s="63">
        <f>SUMIFS('[1]NBA-Data-1980-2019'!$G$1:$G$16305,'[1]NBA-Data-1980-2019'!$B$1:$B$16305,$A236,'[1]NBA-Data-1980-2019'!$A$1:$A$16305,DY$9)</f>
        <v>6333333</v>
      </c>
      <c r="DZ236" s="63">
        <f>SUMIFS('[1]NBA-Data-1980-2019'!$G$1:$G$16305,'[1]NBA-Data-1980-2019'!$B$1:$B$16305,$A236,'[1]NBA-Data-1980-2019'!$A$1:$A$16305,DZ$9)</f>
        <v>6606060</v>
      </c>
      <c r="EA236" s="63">
        <f>SUMIFS('[1]NBA-Data-1980-2019'!$G$1:$G$16305,'[1]NBA-Data-1980-2019'!$B$1:$B$16305,$A236,'[1]NBA-Data-1980-2019'!$A$1:$A$16305,EA$9)</f>
        <v>6153846</v>
      </c>
      <c r="EB236" s="63">
        <f>SUMIFS('[1]NBA-Data-1980-2019'!$G$1:$G$16305,'[1]NBA-Data-1980-2019'!$B$1:$B$16305,$A236,'[1]NBA-Data-1980-2019'!$A$1:$A$16305,EB$9)</f>
        <v>0</v>
      </c>
      <c r="EC236" s="63">
        <f>SUMIFS('[1]NBA-Data-1980-2019'!$G$1:$G$16305,'[1]NBA-Data-1980-2019'!$B$1:$B$16305,$A236,'[1]NBA-Data-1980-2019'!$A$1:$A$16305,EC$9)</f>
        <v>0</v>
      </c>
      <c r="ED236" s="63">
        <f>SUMIFS('[1]NBA-Data-1980-2019'!$G$1:$G$16305,'[1]NBA-Data-1980-2019'!$B$1:$B$16305,$A236,'[1]NBA-Data-1980-2019'!$A$1:$A$16305,ED$9)</f>
        <v>0</v>
      </c>
      <c r="EH236" s="2" t="s">
        <v>1482</v>
      </c>
    </row>
    <row r="237" spans="1:165" x14ac:dyDescent="0.2">
      <c r="A237" s="2" t="s">
        <v>823</v>
      </c>
      <c r="B237" s="2" t="str" cm="1">
        <f t="array" ref="B237">_xlfn.XLOOKUP($A237&amp;B$5,'[1]NBA-Data-1980-2019'!$B$1:$B$16305&amp;'[1]NBA-Data-1980-2019'!$A$1:$A$16305,'[1]NBA-Data-1980-2019'!$D$1:$D$16305,"",0)</f>
        <v/>
      </c>
      <c r="C237" s="2" t="str" cm="1">
        <f t="array" ref="C237">_xlfn.XLOOKUP($A237&amp;C$5,'[1]NBA-Data-1980-2019'!$B$1:$B$16305&amp;'[1]NBA-Data-1980-2019'!$A$1:$A$16305,'[1]NBA-Data-1980-2019'!$D$1:$D$16305,"",0)</f>
        <v/>
      </c>
      <c r="D237" s="2" t="str" cm="1">
        <f t="array" ref="D237">_xlfn.XLOOKUP($A237&amp;D$5,'[1]NBA-Data-1980-2019'!$B$1:$B$16305&amp;'[1]NBA-Data-1980-2019'!$A$1:$A$16305,'[1]NBA-Data-1980-2019'!$D$1:$D$16305,"",0)</f>
        <v/>
      </c>
      <c r="E237" s="2" t="str" cm="1">
        <f t="array" ref="E237">_xlfn.XLOOKUP($A237&amp;E$5,'[1]NBA-Data-1980-2019'!$B$1:$B$16305&amp;'[1]NBA-Data-1980-2019'!$A$1:$A$16305,'[1]NBA-Data-1980-2019'!$D$1:$D$16305,"",0)</f>
        <v/>
      </c>
      <c r="F237" s="2" t="str" cm="1">
        <f t="array" ref="F237">_xlfn.XLOOKUP($A237&amp;F$5,'[1]NBA-Data-1980-2019'!$B$1:$B$16305&amp;'[1]NBA-Data-1980-2019'!$A$1:$A$16305,'[1]NBA-Data-1980-2019'!$D$1:$D$16305,"",0)</f>
        <v/>
      </c>
      <c r="G237" s="2" t="str" cm="1">
        <f t="array" ref="G237">_xlfn.XLOOKUP($A237&amp;G$5,'[1]NBA-Data-1980-2019'!$B$1:$B$16305&amp;'[1]NBA-Data-1980-2019'!$A$1:$A$16305,'[1]NBA-Data-1980-2019'!$D$1:$D$16305,"",0)</f>
        <v/>
      </c>
      <c r="H237" s="2" t="str" cm="1">
        <f t="array" ref="H237">_xlfn.XLOOKUP($A237&amp;H$5,'[1]NBA-Data-1980-2019'!$B$1:$B$16305&amp;'[1]NBA-Data-1980-2019'!$A$1:$A$16305,'[1]NBA-Data-1980-2019'!$D$1:$D$16305,"",0)</f>
        <v/>
      </c>
      <c r="I237" s="2" t="str" cm="1">
        <f t="array" ref="I237">_xlfn.XLOOKUP($A237&amp;I$5,'[1]NBA-Data-1980-2019'!$B$1:$B$16305&amp;'[1]NBA-Data-1980-2019'!$A$1:$A$16305,'[1]NBA-Data-1980-2019'!$D$1:$D$16305,"",0)</f>
        <v/>
      </c>
      <c r="J237" s="2" t="str" cm="1">
        <f t="array" ref="J237">_xlfn.XLOOKUP($A237&amp;J$5,'[1]NBA-Data-1980-2019'!$B$1:$B$16305&amp;'[1]NBA-Data-1980-2019'!$A$1:$A$16305,'[1]NBA-Data-1980-2019'!$D$1:$D$16305,"",0)</f>
        <v/>
      </c>
      <c r="K237" s="2" t="str" cm="1">
        <f t="array" ref="K237">_xlfn.XLOOKUP($A237&amp;K$5,'[1]NBA-Data-1980-2019'!$B$1:$B$16305&amp;'[1]NBA-Data-1980-2019'!$A$1:$A$16305,'[1]NBA-Data-1980-2019'!$D$1:$D$16305,"",0)</f>
        <v/>
      </c>
      <c r="L237" s="2" t="str" cm="1">
        <f t="array" ref="L237">_xlfn.XLOOKUP($A237&amp;L$5,'[1]NBA-Data-1980-2019'!$B$1:$B$16305&amp;'[1]NBA-Data-1980-2019'!$A$1:$A$16305,'[1]NBA-Data-1980-2019'!$D$1:$D$16305,"",0)</f>
        <v/>
      </c>
      <c r="M237" s="2" t="str" cm="1">
        <f t="array" ref="M237">_xlfn.XLOOKUP($A237&amp;M$5,'[1]NBA-Data-1980-2019'!$B$1:$B$16305&amp;'[1]NBA-Data-1980-2019'!$A$1:$A$16305,'[1]NBA-Data-1980-2019'!$D$1:$D$16305,"",0)</f>
        <v/>
      </c>
      <c r="N237" s="2" t="str" cm="1">
        <f t="array" ref="N237">_xlfn.XLOOKUP($A237&amp;N$5,'[1]NBA-Data-1980-2019'!$B$1:$B$16305&amp;'[1]NBA-Data-1980-2019'!$A$1:$A$16305,'[1]NBA-Data-1980-2019'!$D$1:$D$16305,"",0)</f>
        <v/>
      </c>
      <c r="O237" s="2" t="str" cm="1">
        <f t="array" ref="O237">_xlfn.XLOOKUP($A237&amp;O$5,'[1]NBA-Data-1980-2019'!$B$1:$B$16305&amp;'[1]NBA-Data-1980-2019'!$A$1:$A$16305,'[1]NBA-Data-1980-2019'!$D$1:$D$16305,"",0)</f>
        <v/>
      </c>
      <c r="P237" s="2" t="str" cm="1">
        <f t="array" ref="P237">_xlfn.XLOOKUP($A237&amp;P$5,'[1]NBA-Data-1980-2019'!$B$1:$B$16305&amp;'[1]NBA-Data-1980-2019'!$A$1:$A$16305,'[1]NBA-Data-1980-2019'!$D$1:$D$16305,"",0)</f>
        <v/>
      </c>
      <c r="Q237" s="2" t="str" cm="1">
        <f t="array" ref="Q237">_xlfn.XLOOKUP($A237&amp;Q$5,'[1]NBA-Data-1980-2019'!$B$1:$B$16305&amp;'[1]NBA-Data-1980-2019'!$A$1:$A$16305,'[1]NBA-Data-1980-2019'!$D$1:$D$16305,"",0)</f>
        <v/>
      </c>
      <c r="R237" s="2" t="str" cm="1">
        <f t="array" ref="R237">_xlfn.XLOOKUP($A237&amp;R$5,'[1]NBA-Data-1980-2019'!$B$1:$B$16305&amp;'[1]NBA-Data-1980-2019'!$A$1:$A$16305,'[1]NBA-Data-1980-2019'!$D$1:$D$16305,"",0)</f>
        <v/>
      </c>
      <c r="S237" s="2" t="str" cm="1">
        <f t="array" ref="S237">_xlfn.XLOOKUP($A237&amp;S$5,'[1]NBA-Data-1980-2019'!$B$1:$B$16305&amp;'[1]NBA-Data-1980-2019'!$A$1:$A$16305,'[1]NBA-Data-1980-2019'!$D$1:$D$16305,"",0)</f>
        <v/>
      </c>
      <c r="T237" s="2" t="str" cm="1">
        <f t="array" ref="T237">_xlfn.XLOOKUP($A237&amp;T$5,'[1]NBA-Data-1980-2019'!$B$1:$B$16305&amp;'[1]NBA-Data-1980-2019'!$A$1:$A$16305,'[1]NBA-Data-1980-2019'!$D$1:$D$16305,"",0)</f>
        <v>MIA</v>
      </c>
      <c r="U237" s="2" t="str" cm="1">
        <f t="array" ref="U237">_xlfn.XLOOKUP($A237&amp;U$5,'[1]NBA-Data-1980-2019'!$B$1:$B$16305&amp;'[1]NBA-Data-1980-2019'!$A$1:$A$16305,'[1]NBA-Data-1980-2019'!$D$1:$D$16305,"",0)</f>
        <v>MIA</v>
      </c>
      <c r="V237" s="2" t="str" cm="1">
        <f t="array" ref="V237">_xlfn.XLOOKUP($A237&amp;V$5,'[1]NBA-Data-1980-2019'!$B$1:$B$16305&amp;'[1]NBA-Data-1980-2019'!$A$1:$A$16305,'[1]NBA-Data-1980-2019'!$D$1:$D$16305,"",0)</f>
        <v>MIA</v>
      </c>
      <c r="W237" s="2" t="str" cm="1">
        <f t="array" ref="W237">_xlfn.XLOOKUP($A237&amp;W$5,'[1]NBA-Data-1980-2019'!$B$1:$B$16305&amp;'[1]NBA-Data-1980-2019'!$A$1:$A$16305,'[1]NBA-Data-1980-2019'!$D$1:$D$16305,"",0)</f>
        <v>MIA</v>
      </c>
      <c r="X237" s="2" t="str" cm="1">
        <f t="array" ref="X237">_xlfn.XLOOKUP($A237&amp;X$5,'[1]NBA-Data-1980-2019'!$B$1:$B$16305&amp;'[1]NBA-Data-1980-2019'!$A$1:$A$16305,'[1]NBA-Data-1980-2019'!$D$1:$D$16305,"",0)</f>
        <v>MIA</v>
      </c>
      <c r="Y237" s="2" t="str" cm="1">
        <f t="array" ref="Y237">_xlfn.XLOOKUP($A237&amp;Y$5,'[1]NBA-Data-1980-2019'!$B$1:$B$16305&amp;'[1]NBA-Data-1980-2019'!$A$1:$A$16305,'[1]NBA-Data-1980-2019'!$D$1:$D$16305,"",0)</f>
        <v>MIA</v>
      </c>
      <c r="Z237" s="2" t="str" cm="1">
        <f t="array" ref="Z237">_xlfn.XLOOKUP($A237&amp;Z$5,'[1]NBA-Data-1980-2019'!$B$1:$B$16305&amp;'[1]NBA-Data-1980-2019'!$A$1:$A$16305,'[1]NBA-Data-1980-2019'!$D$1:$D$16305,"",0)</f>
        <v>MIA</v>
      </c>
      <c r="AA237" s="2" t="str" cm="1">
        <f t="array" ref="AA237">_xlfn.XLOOKUP($A237&amp;AA$5,'[1]NBA-Data-1980-2019'!$B$1:$B$16305&amp;'[1]NBA-Data-1980-2019'!$A$1:$A$16305,'[1]NBA-Data-1980-2019'!$D$1:$D$16305,"",0)</f>
        <v>TOT</v>
      </c>
      <c r="AB237" s="2" t="str" cm="1">
        <f t="array" ref="AB237">_xlfn.XLOOKUP($A237&amp;AB$5,'[1]NBA-Data-1980-2019'!$B$1:$B$16305&amp;'[1]NBA-Data-1980-2019'!$A$1:$A$16305,'[1]NBA-Data-1980-2019'!$D$1:$D$16305,"",0)</f>
        <v/>
      </c>
      <c r="AC237" s="2" t="str" cm="1">
        <f t="array" ref="AC237">_xlfn.XLOOKUP($A237&amp;AC$5,'[1]NBA-Data-1980-2019'!$B$1:$B$16305&amp;'[1]NBA-Data-1980-2019'!$A$1:$A$16305,'[1]NBA-Data-1980-2019'!$D$1:$D$16305,"",0)</f>
        <v>MEM</v>
      </c>
      <c r="AD237" s="2" t="str" cm="1">
        <f t="array" ref="AD237">_xlfn.XLOOKUP($A237&amp;AD$5,'[1]NBA-Data-1980-2019'!$B$1:$B$16305&amp;'[1]NBA-Data-1980-2019'!$A$1:$A$16305,'[1]NBA-Data-1980-2019'!$D$1:$D$16305,"",0)</f>
        <v/>
      </c>
      <c r="AE237" s="2" t="str" cm="1">
        <f t="array" ref="AE237">_xlfn.XLOOKUP($A237&amp;AE$5,'[1]NBA-Data-1980-2019'!$B$1:$B$16305&amp;'[1]NBA-Data-1980-2019'!$A$1:$A$16305,'[1]NBA-Data-1980-2019'!$D$1:$D$16305,"",0)</f>
        <v/>
      </c>
      <c r="AF237" s="2" t="str" cm="1">
        <f t="array" ref="AF237">_xlfn.XLOOKUP($A237&amp;AF$5,'[1]NBA-Data-1980-2019'!$B$1:$B$16305&amp;'[1]NBA-Data-1980-2019'!$A$1:$A$16305,'[1]NBA-Data-1980-2019'!$D$1:$D$16305,"",0)</f>
        <v/>
      </c>
      <c r="AG237" s="2" t="str" cm="1">
        <f t="array" ref="AG237">_xlfn.XLOOKUP($A237&amp;AG$5,'[1]NBA-Data-1980-2019'!$B$1:$B$16305&amp;'[1]NBA-Data-1980-2019'!$A$1:$A$16305,'[1]NBA-Data-1980-2019'!$D$1:$D$16305,"",0)</f>
        <v/>
      </c>
      <c r="AH237" s="2" t="str" cm="1">
        <f t="array" ref="AH237">_xlfn.XLOOKUP($A237&amp;AH$5,'[1]NBA-Data-1980-2019'!$B$1:$B$16305&amp;'[1]NBA-Data-1980-2019'!$A$1:$A$16305,'[1]NBA-Data-1980-2019'!$H$1:$H$16305,"",0)</f>
        <v/>
      </c>
      <c r="AI237" s="2" t="str" cm="1">
        <f t="array" ref="AI237">_xlfn.XLOOKUP($A237&amp;AI$5,'[1]NBA-Data-1980-2019'!$B$1:$B$16305&amp;'[1]NBA-Data-1980-2019'!$A$1:$A$16305,'[1]NBA-Data-1980-2019'!$H$1:$H$16305,"",0)</f>
        <v/>
      </c>
      <c r="AJ237" s="2" t="str" cm="1">
        <f t="array" ref="AJ237">_xlfn.XLOOKUP($A237&amp;AJ$5,'[1]NBA-Data-1980-2019'!$B$1:$B$16305&amp;'[1]NBA-Data-1980-2019'!$A$1:$A$16305,'[1]NBA-Data-1980-2019'!$H$1:$H$16305,"",0)</f>
        <v/>
      </c>
      <c r="AK237" s="2" t="str" cm="1">
        <f t="array" ref="AK237">_xlfn.XLOOKUP($A237&amp;AK$5,'[1]NBA-Data-1980-2019'!$B$1:$B$16305&amp;'[1]NBA-Data-1980-2019'!$A$1:$A$16305,'[1]NBA-Data-1980-2019'!$H$1:$H$16305,"",0)</f>
        <v/>
      </c>
      <c r="AL237" s="2" t="str" cm="1">
        <f t="array" ref="AL237">_xlfn.XLOOKUP($A237&amp;AL$5,'[1]NBA-Data-1980-2019'!$B$1:$B$16305&amp;'[1]NBA-Data-1980-2019'!$A$1:$A$16305,'[1]NBA-Data-1980-2019'!$H$1:$H$16305,"",0)</f>
        <v/>
      </c>
      <c r="AM237" s="2" t="str" cm="1">
        <f t="array" ref="AM237">_xlfn.XLOOKUP($A237&amp;AM$5,'[1]NBA-Data-1980-2019'!$B$1:$B$16305&amp;'[1]NBA-Data-1980-2019'!$A$1:$A$16305,'[1]NBA-Data-1980-2019'!$H$1:$H$16305,"",0)</f>
        <v/>
      </c>
      <c r="AN237" s="2" t="str" cm="1">
        <f t="array" ref="AN237">_xlfn.XLOOKUP($A237&amp;AN$5,'[1]NBA-Data-1980-2019'!$B$1:$B$16305&amp;'[1]NBA-Data-1980-2019'!$A$1:$A$16305,'[1]NBA-Data-1980-2019'!$H$1:$H$16305,"",0)</f>
        <v/>
      </c>
      <c r="AO237" s="2" t="str" cm="1">
        <f t="array" ref="AO237">_xlfn.XLOOKUP($A237&amp;AO$5,'[1]NBA-Data-1980-2019'!$B$1:$B$16305&amp;'[1]NBA-Data-1980-2019'!$A$1:$A$16305,'[1]NBA-Data-1980-2019'!$H$1:$H$16305,"",0)</f>
        <v/>
      </c>
      <c r="AP237" s="2" t="str" cm="1">
        <f t="array" ref="AP237">_xlfn.XLOOKUP($A237&amp;AP$5,'[1]NBA-Data-1980-2019'!$B$1:$B$16305&amp;'[1]NBA-Data-1980-2019'!$A$1:$A$16305,'[1]NBA-Data-1980-2019'!$H$1:$H$16305,"",0)</f>
        <v/>
      </c>
      <c r="AQ237" s="2" t="str" cm="1">
        <f t="array" ref="AQ237">_xlfn.XLOOKUP($A237&amp;AQ$5,'[1]NBA-Data-1980-2019'!$B$1:$B$16305&amp;'[1]NBA-Data-1980-2019'!$A$1:$A$16305,'[1]NBA-Data-1980-2019'!$H$1:$H$16305,"",0)</f>
        <v/>
      </c>
      <c r="AR237" s="2" t="str" cm="1">
        <f t="array" ref="AR237">_xlfn.XLOOKUP($A237&amp;AR$5,'[1]NBA-Data-1980-2019'!$B$1:$B$16305&amp;'[1]NBA-Data-1980-2019'!$A$1:$A$16305,'[1]NBA-Data-1980-2019'!$H$1:$H$16305,"",0)</f>
        <v/>
      </c>
      <c r="AS237" s="2" t="str" cm="1">
        <f t="array" ref="AS237">_xlfn.XLOOKUP($A237&amp;AS$5,'[1]NBA-Data-1980-2019'!$B$1:$B$16305&amp;'[1]NBA-Data-1980-2019'!$A$1:$A$16305,'[1]NBA-Data-1980-2019'!$H$1:$H$16305,"",0)</f>
        <v/>
      </c>
      <c r="AT237" s="2" t="str" cm="1">
        <f t="array" ref="AT237">_xlfn.XLOOKUP($A237&amp;AT$5,'[1]NBA-Data-1980-2019'!$B$1:$B$16305&amp;'[1]NBA-Data-1980-2019'!$A$1:$A$16305,'[1]NBA-Data-1980-2019'!$H$1:$H$16305,"",0)</f>
        <v/>
      </c>
      <c r="AU237" s="2" t="str" cm="1">
        <f t="array" ref="AU237">_xlfn.XLOOKUP($A237&amp;AU$5,'[1]NBA-Data-1980-2019'!$B$1:$B$16305&amp;'[1]NBA-Data-1980-2019'!$A$1:$A$16305,'[1]NBA-Data-1980-2019'!$H$1:$H$16305,"",0)</f>
        <v/>
      </c>
      <c r="AV237" s="2" t="str" cm="1">
        <f t="array" ref="AV237">_xlfn.XLOOKUP($A237&amp;AV$5,'[1]NBA-Data-1980-2019'!$B$1:$B$16305&amp;'[1]NBA-Data-1980-2019'!$A$1:$A$16305,'[1]NBA-Data-1980-2019'!$H$1:$H$16305,"",0)</f>
        <v/>
      </c>
      <c r="AW237" s="2" t="str" cm="1">
        <f t="array" ref="AW237">_xlfn.XLOOKUP($A237&amp;AW$5,'[1]NBA-Data-1980-2019'!$B$1:$B$16305&amp;'[1]NBA-Data-1980-2019'!$A$1:$A$16305,'[1]NBA-Data-1980-2019'!$H$1:$H$16305,"",0)</f>
        <v/>
      </c>
      <c r="AX237" s="2" t="str" cm="1">
        <f t="array" ref="AX237">_xlfn.XLOOKUP($A237&amp;AX$5,'[1]NBA-Data-1980-2019'!$B$1:$B$16305&amp;'[1]NBA-Data-1980-2019'!$A$1:$A$16305,'[1]NBA-Data-1980-2019'!$H$1:$H$16305,"",0)</f>
        <v/>
      </c>
      <c r="AY237" s="2" t="str" cm="1">
        <f t="array" ref="AY237">_xlfn.XLOOKUP($A237&amp;AY$5,'[1]NBA-Data-1980-2019'!$B$1:$B$16305&amp;'[1]NBA-Data-1980-2019'!$A$1:$A$16305,'[1]NBA-Data-1980-2019'!$H$1:$H$16305,"",0)</f>
        <v/>
      </c>
      <c r="AZ237" s="2" cm="1">
        <f t="array" ref="AZ237">_xlfn.XLOOKUP($A237&amp;AZ$5,'[1]NBA-Data-1980-2019'!$B$1:$B$16305&amp;'[1]NBA-Data-1980-2019'!$A$1:$A$16305,'[1]NBA-Data-1980-2019'!$H$1:$H$16305,"",0)</f>
        <v>2624</v>
      </c>
      <c r="BA237" s="2" cm="1">
        <f t="array" ref="BA237">_xlfn.XLOOKUP($A237&amp;BA$5,'[1]NBA-Data-1980-2019'!$B$1:$B$16305&amp;'[1]NBA-Data-1980-2019'!$A$1:$A$16305,'[1]NBA-Data-1980-2019'!$H$1:$H$16305,"",0)</f>
        <v>1810.4</v>
      </c>
      <c r="BB237" s="2" cm="1">
        <f t="array" ref="BB237">_xlfn.XLOOKUP($A237&amp;BB$5,'[1]NBA-Data-1980-2019'!$B$1:$B$16305&amp;'[1]NBA-Data-1980-2019'!$A$1:$A$16305,'[1]NBA-Data-1980-2019'!$H$1:$H$16305,"",0)</f>
        <v>1582</v>
      </c>
      <c r="BC237" s="2" cm="1">
        <f t="array" ref="BC237">_xlfn.XLOOKUP($A237&amp;BC$5,'[1]NBA-Data-1980-2019'!$B$1:$B$16305&amp;'[1]NBA-Data-1980-2019'!$A$1:$A$16305,'[1]NBA-Data-1980-2019'!$H$1:$H$16305,"",0)</f>
        <v>1824</v>
      </c>
      <c r="BD237" s="2" cm="1">
        <f t="array" ref="BD237">_xlfn.XLOOKUP($A237&amp;BD$5,'[1]NBA-Data-1980-2019'!$B$1:$B$16305&amp;'[1]NBA-Data-1980-2019'!$A$1:$A$16305,'[1]NBA-Data-1980-2019'!$H$1:$H$16305,"",0)</f>
        <v>2071.2999999999997</v>
      </c>
      <c r="BE237" s="2" cm="1">
        <f t="array" ref="BE237">_xlfn.XLOOKUP($A237&amp;BE$5,'[1]NBA-Data-1980-2019'!$B$1:$B$16305&amp;'[1]NBA-Data-1980-2019'!$A$1:$A$16305,'[1]NBA-Data-1980-2019'!$H$1:$H$16305,"",0)</f>
        <v>2175.4</v>
      </c>
      <c r="BF237" s="2" cm="1">
        <f t="array" ref="BF237">_xlfn.XLOOKUP($A237&amp;BF$5,'[1]NBA-Data-1980-2019'!$B$1:$B$16305&amp;'[1]NBA-Data-1980-2019'!$A$1:$A$16305,'[1]NBA-Data-1980-2019'!$H$1:$H$16305,"",0)</f>
        <v>2368</v>
      </c>
      <c r="BG237" s="2" cm="1">
        <f t="array" ref="BG237">_xlfn.XLOOKUP($A237&amp;BG$5,'[1]NBA-Data-1980-2019'!$B$1:$B$16305&amp;'[1]NBA-Data-1980-2019'!$A$1:$A$16305,'[1]NBA-Data-1980-2019'!$H$1:$H$16305,"",0)</f>
        <v>1372.5</v>
      </c>
      <c r="BH237" s="2" t="str" cm="1">
        <f t="array" ref="BH237">_xlfn.XLOOKUP($A237&amp;BH$5,'[1]NBA-Data-1980-2019'!$B$1:$B$16305&amp;'[1]NBA-Data-1980-2019'!$A$1:$A$16305,'[1]NBA-Data-1980-2019'!$H$1:$H$16305,"",0)</f>
        <v/>
      </c>
      <c r="BI237" s="2" cm="1">
        <f t="array" ref="BI237">_xlfn.XLOOKUP($A237&amp;BI$5,'[1]NBA-Data-1980-2019'!$B$1:$B$16305&amp;'[1]NBA-Data-1980-2019'!$A$1:$A$16305,'[1]NBA-Data-1980-2019'!$H$1:$H$16305,"",0)</f>
        <v>1419</v>
      </c>
      <c r="BJ237" s="2" t="str" cm="1">
        <f t="array" ref="BJ237">_xlfn.XLOOKUP($A237&amp;BJ$5,'[1]NBA-Data-1980-2019'!$B$1:$B$16305&amp;'[1]NBA-Data-1980-2019'!$A$1:$A$16305,'[1]NBA-Data-1980-2019'!$H$1:$H$16305,"",0)</f>
        <v/>
      </c>
      <c r="BK237" s="2" t="str" cm="1">
        <f t="array" ref="BK237">_xlfn.XLOOKUP($A237&amp;BK$5,'[1]NBA-Data-1980-2019'!$B$1:$B$16305&amp;'[1]NBA-Data-1980-2019'!$A$1:$A$16305,'[1]NBA-Data-1980-2019'!$H$1:$H$16305,"",0)</f>
        <v/>
      </c>
      <c r="BL237" s="2" t="str" cm="1">
        <f t="array" ref="BL237">_xlfn.XLOOKUP($A237&amp;BL$5,'[1]NBA-Data-1980-2019'!$B$1:$B$16305&amp;'[1]NBA-Data-1980-2019'!$A$1:$A$16305,'[1]NBA-Data-1980-2019'!$H$1:$H$16305,"",0)</f>
        <v/>
      </c>
      <c r="BM237" s="2" t="str" cm="1">
        <f t="array" ref="BM237">_xlfn.XLOOKUP($A237&amp;BM$5,'[1]NBA-Data-1980-2019'!$B$1:$B$16305&amp;'[1]NBA-Data-1980-2019'!$A$1:$A$16305,'[1]NBA-Data-1980-2019'!$H$1:$H$16305,"",0)</f>
        <v/>
      </c>
      <c r="BN237" s="2" t="str" cm="1">
        <f t="array" ref="BN237">_xlfn.XLOOKUP($A237&amp;BN$5,'[1]NBA-Data-1980-2019'!$B$1:$B$16305&amp;'[1]NBA-Data-1980-2019'!$A$1:$A$16305,'[1]NBA-Data-1980-2019'!$F$1:$F$16305,"",0)</f>
        <v/>
      </c>
      <c r="BO237" s="2" t="str" cm="1">
        <f t="array" ref="BO237">_xlfn.XLOOKUP($A237&amp;BO$5,'[1]NBA-Data-1980-2019'!$B$1:$B$16305&amp;'[1]NBA-Data-1980-2019'!$A$1:$A$16305,'[1]NBA-Data-1980-2019'!$F$1:$F$16305,"",0)</f>
        <v/>
      </c>
      <c r="BP237" s="2" t="str" cm="1">
        <f t="array" ref="BP237">_xlfn.XLOOKUP($A237&amp;BP$5,'[1]NBA-Data-1980-2019'!$B$1:$B$16305&amp;'[1]NBA-Data-1980-2019'!$A$1:$A$16305,'[1]NBA-Data-1980-2019'!$F$1:$F$16305,"",0)</f>
        <v/>
      </c>
      <c r="BQ237" s="2" t="str" cm="1">
        <f t="array" ref="BQ237">_xlfn.XLOOKUP($A237&amp;BQ$5,'[1]NBA-Data-1980-2019'!$B$1:$B$16305&amp;'[1]NBA-Data-1980-2019'!$A$1:$A$16305,'[1]NBA-Data-1980-2019'!$F$1:$F$16305,"",0)</f>
        <v/>
      </c>
      <c r="BR237" s="2" t="str" cm="1">
        <f t="array" ref="BR237">_xlfn.XLOOKUP($A237&amp;BR$5,'[1]NBA-Data-1980-2019'!$B$1:$B$16305&amp;'[1]NBA-Data-1980-2019'!$A$1:$A$16305,'[1]NBA-Data-1980-2019'!$F$1:$F$16305,"",0)</f>
        <v/>
      </c>
      <c r="BS237" s="2" t="str" cm="1">
        <f t="array" ref="BS237">_xlfn.XLOOKUP($A237&amp;BS$5,'[1]NBA-Data-1980-2019'!$B$1:$B$16305&amp;'[1]NBA-Data-1980-2019'!$A$1:$A$16305,'[1]NBA-Data-1980-2019'!$F$1:$F$16305,"",0)</f>
        <v/>
      </c>
      <c r="BT237" s="2" t="str" cm="1">
        <f t="array" ref="BT237">_xlfn.XLOOKUP($A237&amp;BT$5,'[1]NBA-Data-1980-2019'!$B$1:$B$16305&amp;'[1]NBA-Data-1980-2019'!$A$1:$A$16305,'[1]NBA-Data-1980-2019'!$F$1:$F$16305,"",0)</f>
        <v/>
      </c>
      <c r="BU237" s="2" t="str" cm="1">
        <f t="array" ref="BU237">_xlfn.XLOOKUP($A237&amp;BU$5,'[1]NBA-Data-1980-2019'!$B$1:$B$16305&amp;'[1]NBA-Data-1980-2019'!$A$1:$A$16305,'[1]NBA-Data-1980-2019'!$F$1:$F$16305,"",0)</f>
        <v/>
      </c>
      <c r="BV237" s="2" t="str" cm="1">
        <f t="array" ref="BV237">_xlfn.XLOOKUP($A237&amp;BV$5,'[1]NBA-Data-1980-2019'!$B$1:$B$16305&amp;'[1]NBA-Data-1980-2019'!$A$1:$A$16305,'[1]NBA-Data-1980-2019'!$F$1:$F$16305,"",0)</f>
        <v/>
      </c>
      <c r="BW237" s="2" t="str" cm="1">
        <f t="array" ref="BW237">_xlfn.XLOOKUP($A237&amp;BW$5,'[1]NBA-Data-1980-2019'!$B$1:$B$16305&amp;'[1]NBA-Data-1980-2019'!$A$1:$A$16305,'[1]NBA-Data-1980-2019'!$F$1:$F$16305,"",0)</f>
        <v/>
      </c>
      <c r="BX237" s="2" t="str" cm="1">
        <f t="array" ref="BX237">_xlfn.XLOOKUP($A237&amp;BX$5,'[1]NBA-Data-1980-2019'!$B$1:$B$16305&amp;'[1]NBA-Data-1980-2019'!$A$1:$A$16305,'[1]NBA-Data-1980-2019'!$F$1:$F$16305,"",0)</f>
        <v/>
      </c>
      <c r="BY237" s="2" t="str" cm="1">
        <f t="array" ref="BY237">_xlfn.XLOOKUP($A237&amp;BY$5,'[1]NBA-Data-1980-2019'!$B$1:$B$16305&amp;'[1]NBA-Data-1980-2019'!$A$1:$A$16305,'[1]NBA-Data-1980-2019'!$F$1:$F$16305,"",0)</f>
        <v/>
      </c>
      <c r="BZ237" s="2" t="str" cm="1">
        <f t="array" ref="BZ237">_xlfn.XLOOKUP($A237&amp;BZ$5,'[1]NBA-Data-1980-2019'!$B$1:$B$16305&amp;'[1]NBA-Data-1980-2019'!$A$1:$A$16305,'[1]NBA-Data-1980-2019'!$F$1:$F$16305,"",0)</f>
        <v/>
      </c>
      <c r="CA237" s="2" t="str" cm="1">
        <f t="array" ref="CA237">_xlfn.XLOOKUP($A237&amp;CA$5,'[1]NBA-Data-1980-2019'!$B$1:$B$16305&amp;'[1]NBA-Data-1980-2019'!$A$1:$A$16305,'[1]NBA-Data-1980-2019'!$F$1:$F$16305,"",0)</f>
        <v/>
      </c>
      <c r="CB237" s="2" t="str" cm="1">
        <f t="array" ref="CB237">_xlfn.XLOOKUP($A237&amp;CB$5,'[1]NBA-Data-1980-2019'!$B$1:$B$16305&amp;'[1]NBA-Data-1980-2019'!$A$1:$A$16305,'[1]NBA-Data-1980-2019'!$F$1:$F$16305,"",0)</f>
        <v/>
      </c>
      <c r="CC237" s="2" t="str" cm="1">
        <f t="array" ref="CC237">_xlfn.XLOOKUP($A237&amp;CC$5,'[1]NBA-Data-1980-2019'!$B$1:$B$16305&amp;'[1]NBA-Data-1980-2019'!$A$1:$A$16305,'[1]NBA-Data-1980-2019'!$F$1:$F$16305,"",0)</f>
        <v/>
      </c>
      <c r="CD237" s="2" t="str" cm="1">
        <f t="array" ref="CD237">_xlfn.XLOOKUP($A237&amp;CD$5,'[1]NBA-Data-1980-2019'!$B$1:$B$16305&amp;'[1]NBA-Data-1980-2019'!$A$1:$A$16305,'[1]NBA-Data-1980-2019'!$F$1:$F$16305,"",0)</f>
        <v/>
      </c>
      <c r="CE237" s="2" t="str" cm="1">
        <f t="array" ref="CE237">_xlfn.XLOOKUP($A237&amp;CE$5,'[1]NBA-Data-1980-2019'!$B$1:$B$16305&amp;'[1]NBA-Data-1980-2019'!$A$1:$A$16305,'[1]NBA-Data-1980-2019'!$F$1:$F$16305,"",0)</f>
        <v/>
      </c>
      <c r="CF237" s="2" cm="1">
        <f t="array" ref="CF237">_xlfn.XLOOKUP($A237&amp;CF$5,'[1]NBA-Data-1980-2019'!$B$1:$B$16305&amp;'[1]NBA-Data-1980-2019'!$A$1:$A$16305,'[1]NBA-Data-1980-2019'!$F$1:$F$16305,"",0)</f>
        <v>13.3</v>
      </c>
      <c r="CG237" s="2" cm="1">
        <f t="array" ref="CG237">_xlfn.XLOOKUP($A237&amp;CG$5,'[1]NBA-Data-1980-2019'!$B$1:$B$16305&amp;'[1]NBA-Data-1980-2019'!$A$1:$A$16305,'[1]NBA-Data-1980-2019'!$F$1:$F$16305,"",0)</f>
        <v>10.7</v>
      </c>
      <c r="CH237" s="2" cm="1">
        <f t="array" ref="CH237">_xlfn.XLOOKUP($A237&amp;CH$5,'[1]NBA-Data-1980-2019'!$B$1:$B$16305&amp;'[1]NBA-Data-1980-2019'!$A$1:$A$16305,'[1]NBA-Data-1980-2019'!$F$1:$F$16305,"",0)</f>
        <v>10.3</v>
      </c>
      <c r="CI237" s="2" cm="1">
        <f t="array" ref="CI237">_xlfn.XLOOKUP($A237&amp;CI$5,'[1]NBA-Data-1980-2019'!$B$1:$B$16305&amp;'[1]NBA-Data-1980-2019'!$A$1:$A$16305,'[1]NBA-Data-1980-2019'!$F$1:$F$16305,"",0)</f>
        <v>13</v>
      </c>
      <c r="CJ237" s="2" cm="1">
        <f t="array" ref="CJ237">_xlfn.XLOOKUP($A237&amp;CJ$5,'[1]NBA-Data-1980-2019'!$B$1:$B$16305&amp;'[1]NBA-Data-1980-2019'!$A$1:$A$16305,'[1]NBA-Data-1980-2019'!$F$1:$F$16305,"",0)</f>
        <v>13.3</v>
      </c>
      <c r="CK237" s="2" cm="1">
        <f t="array" ref="CK237">_xlfn.XLOOKUP($A237&amp;CK$5,'[1]NBA-Data-1980-2019'!$B$1:$B$16305&amp;'[1]NBA-Data-1980-2019'!$A$1:$A$16305,'[1]NBA-Data-1980-2019'!$F$1:$F$16305,"",0)</f>
        <v>14</v>
      </c>
      <c r="CL237" s="2" cm="1">
        <f t="array" ref="CL237">_xlfn.XLOOKUP($A237&amp;CL$5,'[1]NBA-Data-1980-2019'!$B$1:$B$16305&amp;'[1]NBA-Data-1980-2019'!$A$1:$A$16305,'[1]NBA-Data-1980-2019'!$F$1:$F$16305,"",0)</f>
        <v>11.7</v>
      </c>
      <c r="CM237" s="2" cm="1">
        <f t="array" ref="CM237">_xlfn.XLOOKUP($A237&amp;CM$5,'[1]NBA-Data-1980-2019'!$B$1:$B$16305&amp;'[1]NBA-Data-1980-2019'!$A$1:$A$16305,'[1]NBA-Data-1980-2019'!$F$1:$F$16305,"",0)</f>
        <v>17.3</v>
      </c>
      <c r="CN237" s="2" t="str" cm="1">
        <f t="array" ref="CN237">_xlfn.XLOOKUP($A237&amp;CN$5,'[1]NBA-Data-1980-2019'!$B$1:$B$16305&amp;'[1]NBA-Data-1980-2019'!$A$1:$A$16305,'[1]NBA-Data-1980-2019'!$F$1:$F$16305,"",0)</f>
        <v/>
      </c>
      <c r="CO237" s="2" cm="1">
        <f t="array" ref="CO237">_xlfn.XLOOKUP($A237&amp;CO$5,'[1]NBA-Data-1980-2019'!$B$1:$B$16305&amp;'[1]NBA-Data-1980-2019'!$A$1:$A$16305,'[1]NBA-Data-1980-2019'!$F$1:$F$16305,"",0)</f>
        <v>10.4</v>
      </c>
      <c r="CP237" s="2" t="str" cm="1">
        <f t="array" ref="CP237">_xlfn.XLOOKUP($A237&amp;CP$5,'[1]NBA-Data-1980-2019'!$B$1:$B$16305&amp;'[1]NBA-Data-1980-2019'!$A$1:$A$16305,'[1]NBA-Data-1980-2019'!$F$1:$F$16305,"",0)</f>
        <v/>
      </c>
      <c r="CQ237" s="2" t="str" cm="1">
        <f t="array" ref="CQ237">_xlfn.XLOOKUP($A237&amp;CQ$5,'[1]NBA-Data-1980-2019'!$B$1:$B$16305&amp;'[1]NBA-Data-1980-2019'!$A$1:$A$16305,'[1]NBA-Data-1980-2019'!$F$1:$F$16305,"",0)</f>
        <v/>
      </c>
      <c r="CR237" s="2" t="str" cm="1">
        <f t="array" ref="CR237">_xlfn.XLOOKUP($A237&amp;CR$5,'[1]NBA-Data-1980-2019'!$B$1:$B$16305&amp;'[1]NBA-Data-1980-2019'!$A$1:$A$16305,'[1]NBA-Data-1980-2019'!$F$1:$F$16305,"",0)</f>
        <v/>
      </c>
      <c r="CS237" s="2" t="str" cm="1">
        <f t="array" ref="CS237">_xlfn.XLOOKUP($A237&amp;CS$5,'[1]NBA-Data-1980-2019'!$B$1:$B$16305&amp;'[1]NBA-Data-1980-2019'!$A$1:$A$16305,'[1]NBA-Data-1980-2019'!$F$1:$F$16305,"",0)</f>
        <v/>
      </c>
      <c r="CU237" s="2" t="str">
        <f>_xlfn.XLOOKUP($A237,TEAMS!$G$1:$G$839,TEAMS!$H$1:$H$839,"",0)</f>
        <v>PG</v>
      </c>
      <c r="CV237" s="2" t="str">
        <f>_xlfn.XLOOKUP($CU237,DASHBOARD!$B$22:$B$27,DASHBOARD!$C$22:$C$27,"",0)</f>
        <v>GUARD</v>
      </c>
      <c r="CY237" s="63">
        <f>SUMIFS('[1]NBA-Data-1980-2019'!$G$1:$G$16305,'[1]NBA-Data-1980-2019'!$B$1:$B$16305,$A237,'[1]NBA-Data-1980-2019'!$A$1:$A$16305,CY$9)</f>
        <v>0</v>
      </c>
      <c r="CZ237" s="63">
        <f>SUMIFS('[1]NBA-Data-1980-2019'!$G$1:$G$16305,'[1]NBA-Data-1980-2019'!$B$1:$B$16305,$A237,'[1]NBA-Data-1980-2019'!$A$1:$A$16305,CZ$9)</f>
        <v>0</v>
      </c>
      <c r="DA237" s="63">
        <f>SUMIFS('[1]NBA-Data-1980-2019'!$G$1:$G$16305,'[1]NBA-Data-1980-2019'!$B$1:$B$16305,$A237,'[1]NBA-Data-1980-2019'!$A$1:$A$16305,DA$9)</f>
        <v>0</v>
      </c>
      <c r="DB237" s="63">
        <f>SUMIFS('[1]NBA-Data-1980-2019'!$G$1:$G$16305,'[1]NBA-Data-1980-2019'!$B$1:$B$16305,$A237,'[1]NBA-Data-1980-2019'!$A$1:$A$16305,DB$9)</f>
        <v>0</v>
      </c>
      <c r="DC237" s="63">
        <f>SUMIFS('[1]NBA-Data-1980-2019'!$G$1:$G$16305,'[1]NBA-Data-1980-2019'!$B$1:$B$16305,$A237,'[1]NBA-Data-1980-2019'!$A$1:$A$16305,DC$9)</f>
        <v>0</v>
      </c>
      <c r="DD237" s="63">
        <f>SUMIFS('[1]NBA-Data-1980-2019'!$G$1:$G$16305,'[1]NBA-Data-1980-2019'!$B$1:$B$16305,$A237,'[1]NBA-Data-1980-2019'!$A$1:$A$16305,DD$9)</f>
        <v>0</v>
      </c>
      <c r="DE237" s="63">
        <f>SUMIFS('[1]NBA-Data-1980-2019'!$G$1:$G$16305,'[1]NBA-Data-1980-2019'!$B$1:$B$16305,$A237,'[1]NBA-Data-1980-2019'!$A$1:$A$16305,DE$9)</f>
        <v>0</v>
      </c>
      <c r="DF237" s="63">
        <f>SUMIFS('[1]NBA-Data-1980-2019'!$G$1:$G$16305,'[1]NBA-Data-1980-2019'!$B$1:$B$16305,$A237,'[1]NBA-Data-1980-2019'!$A$1:$A$16305,DF$9)</f>
        <v>0</v>
      </c>
      <c r="DG237" s="63">
        <f>SUMIFS('[1]NBA-Data-1980-2019'!$G$1:$G$16305,'[1]NBA-Data-1980-2019'!$B$1:$B$16305,$A237,'[1]NBA-Data-1980-2019'!$A$1:$A$16305,DG$9)</f>
        <v>0</v>
      </c>
      <c r="DH237" s="63">
        <f>SUMIFS('[1]NBA-Data-1980-2019'!$G$1:$G$16305,'[1]NBA-Data-1980-2019'!$B$1:$B$16305,$A237,'[1]NBA-Data-1980-2019'!$A$1:$A$16305,DH$9)</f>
        <v>0</v>
      </c>
      <c r="DI237" s="63">
        <f>SUMIFS('[1]NBA-Data-1980-2019'!$G$1:$G$16305,'[1]NBA-Data-1980-2019'!$B$1:$B$16305,$A237,'[1]NBA-Data-1980-2019'!$A$1:$A$16305,DI$9)</f>
        <v>0</v>
      </c>
      <c r="DJ237" s="63">
        <f>SUMIFS('[1]NBA-Data-1980-2019'!$G$1:$G$16305,'[1]NBA-Data-1980-2019'!$B$1:$B$16305,$A237,'[1]NBA-Data-1980-2019'!$A$1:$A$16305,DJ$9)</f>
        <v>0</v>
      </c>
      <c r="DK237" s="63">
        <f>SUMIFS('[1]NBA-Data-1980-2019'!$G$1:$G$16305,'[1]NBA-Data-1980-2019'!$B$1:$B$16305,$A237,'[1]NBA-Data-1980-2019'!$A$1:$A$16305,DK$9)</f>
        <v>0</v>
      </c>
      <c r="DL237" s="63">
        <f>SUMIFS('[1]NBA-Data-1980-2019'!$G$1:$G$16305,'[1]NBA-Data-1980-2019'!$B$1:$B$16305,$A237,'[1]NBA-Data-1980-2019'!$A$1:$A$16305,DL$9)</f>
        <v>0</v>
      </c>
      <c r="DM237" s="63">
        <f>SUMIFS('[1]NBA-Data-1980-2019'!$G$1:$G$16305,'[1]NBA-Data-1980-2019'!$B$1:$B$16305,$A237,'[1]NBA-Data-1980-2019'!$A$1:$A$16305,DM$9)</f>
        <v>0</v>
      </c>
      <c r="DN237" s="63">
        <f>SUMIFS('[1]NBA-Data-1980-2019'!$G$1:$G$16305,'[1]NBA-Data-1980-2019'!$B$1:$B$16305,$A237,'[1]NBA-Data-1980-2019'!$A$1:$A$16305,DN$9)</f>
        <v>0</v>
      </c>
      <c r="DO237" s="63">
        <f>SUMIFS('[1]NBA-Data-1980-2019'!$G$1:$G$16305,'[1]NBA-Data-1980-2019'!$B$1:$B$16305,$A237,'[1]NBA-Data-1980-2019'!$A$1:$A$16305,DO$9)</f>
        <v>0</v>
      </c>
      <c r="DP237" s="63">
        <f>SUMIFS('[1]NBA-Data-1980-2019'!$G$1:$G$16305,'[1]NBA-Data-1980-2019'!$B$1:$B$16305,$A237,'[1]NBA-Data-1980-2019'!$A$1:$A$16305,DP$9)</f>
        <v>0</v>
      </c>
      <c r="DQ237" s="63">
        <f>SUMIFS('[1]NBA-Data-1980-2019'!$G$1:$G$16305,'[1]NBA-Data-1980-2019'!$B$1:$B$16305,$A237,'[1]NBA-Data-1980-2019'!$A$1:$A$16305,DQ$9)</f>
        <v>0</v>
      </c>
      <c r="DR237" s="63">
        <f>SUMIFS('[1]NBA-Data-1980-2019'!$G$1:$G$16305,'[1]NBA-Data-1980-2019'!$B$1:$B$16305,$A237,'[1]NBA-Data-1980-2019'!$A$1:$A$16305,DR$9)</f>
        <v>773500</v>
      </c>
      <c r="DS237" s="63">
        <f>SUMIFS('[1]NBA-Data-1980-2019'!$G$1:$G$16305,'[1]NBA-Data-1980-2019'!$B$1:$B$16305,$A237,'[1]NBA-Data-1980-2019'!$A$1:$A$16305,DS$9)</f>
        <v>0</v>
      </c>
      <c r="DT237" s="63">
        <f>SUMIFS('[1]NBA-Data-1980-2019'!$G$1:$G$16305,'[1]NBA-Data-1980-2019'!$B$1:$B$16305,$A237,'[1]NBA-Data-1980-2019'!$A$1:$A$16305,DT$9)</f>
        <v>4000000</v>
      </c>
      <c r="DU237" s="63">
        <f>SUMIFS('[1]NBA-Data-1980-2019'!$G$1:$G$16305,'[1]NBA-Data-1980-2019'!$B$1:$B$16305,$A237,'[1]NBA-Data-1980-2019'!$A$1:$A$16305,DU$9)</f>
        <v>4000000</v>
      </c>
      <c r="DV237" s="63">
        <f>SUMIFS('[1]NBA-Data-1980-2019'!$G$1:$G$16305,'[1]NBA-Data-1980-2019'!$B$1:$B$16305,$A237,'[1]NBA-Data-1980-2019'!$A$1:$A$16305,DV$9)</f>
        <v>4000000</v>
      </c>
      <c r="DW237" s="63">
        <f>SUMIFS('[1]NBA-Data-1980-2019'!$G$1:$G$16305,'[1]NBA-Data-1980-2019'!$B$1:$B$16305,$A237,'[1]NBA-Data-1980-2019'!$A$1:$A$16305,DW$9)</f>
        <v>4000000</v>
      </c>
      <c r="DX237" s="63">
        <f>SUMIFS('[1]NBA-Data-1980-2019'!$G$1:$G$16305,'[1]NBA-Data-1980-2019'!$B$1:$B$16305,$A237,'[1]NBA-Data-1980-2019'!$A$1:$A$16305,DX$9)</f>
        <v>4300000</v>
      </c>
      <c r="DY237" s="63">
        <f>SUMIFS('[1]NBA-Data-1980-2019'!$G$1:$G$16305,'[1]NBA-Data-1980-2019'!$B$1:$B$16305,$A237,'[1]NBA-Data-1980-2019'!$A$1:$A$16305,DY$9)</f>
        <v>0</v>
      </c>
      <c r="DZ237" s="63">
        <f>SUMIFS('[1]NBA-Data-1980-2019'!$G$1:$G$16305,'[1]NBA-Data-1980-2019'!$B$1:$B$16305,$A237,'[1]NBA-Data-1980-2019'!$A$1:$A$16305,DZ$9)</f>
        <v>2106407</v>
      </c>
      <c r="EA237" s="63">
        <f>SUMIFS('[1]NBA-Data-1980-2019'!$G$1:$G$16305,'[1]NBA-Data-1980-2019'!$B$1:$B$16305,$A237,'[1]NBA-Data-1980-2019'!$A$1:$A$16305,EA$9)</f>
        <v>0</v>
      </c>
      <c r="EB237" s="63">
        <f>SUMIFS('[1]NBA-Data-1980-2019'!$G$1:$G$16305,'[1]NBA-Data-1980-2019'!$B$1:$B$16305,$A237,'[1]NBA-Data-1980-2019'!$A$1:$A$16305,EB$9)</f>
        <v>0</v>
      </c>
      <c r="EC237" s="63">
        <f>SUMIFS('[1]NBA-Data-1980-2019'!$G$1:$G$16305,'[1]NBA-Data-1980-2019'!$B$1:$B$16305,$A237,'[1]NBA-Data-1980-2019'!$A$1:$A$16305,EC$9)</f>
        <v>0</v>
      </c>
      <c r="ED237" s="63">
        <f>SUMIFS('[1]NBA-Data-1980-2019'!$G$1:$G$16305,'[1]NBA-Data-1980-2019'!$B$1:$B$16305,$A237,'[1]NBA-Data-1980-2019'!$A$1:$A$16305,ED$9)</f>
        <v>0</v>
      </c>
      <c r="EF237" s="1"/>
      <c r="EG237" s="1"/>
      <c r="EH237" s="2" t="s">
        <v>1487</v>
      </c>
      <c r="EJ237" s="1"/>
      <c r="EK237" s="1"/>
      <c r="EL237" s="1"/>
      <c r="EM237" s="1"/>
      <c r="EN237" s="1"/>
      <c r="EO237" s="58"/>
      <c r="EP237" s="1"/>
      <c r="EQ237" s="1"/>
      <c r="ER237" s="1"/>
      <c r="ES237" s="1"/>
      <c r="ET237" s="1"/>
      <c r="EU237" s="1"/>
      <c r="EV237" s="1"/>
      <c r="EW237" s="58"/>
      <c r="EX237" s="58"/>
      <c r="EY237" s="58"/>
      <c r="EZ237" s="1"/>
      <c r="FA237" s="1"/>
      <c r="FB237" s="58"/>
      <c r="FC237" s="58"/>
      <c r="FD237" s="58"/>
      <c r="FE237" s="58"/>
      <c r="FF237" s="58"/>
      <c r="FG237" s="58"/>
      <c r="FH237" s="58"/>
      <c r="FI237" s="1"/>
    </row>
    <row r="238" spans="1:165" x14ac:dyDescent="0.2">
      <c r="A238" s="2" t="s">
        <v>1042</v>
      </c>
      <c r="B238" s="2" t="str" cm="1">
        <f t="array" ref="B238">_xlfn.XLOOKUP($A238&amp;B$5,'[1]NBA-Data-1980-2019'!$B$1:$B$16305&amp;'[1]NBA-Data-1980-2019'!$A$1:$A$16305,'[1]NBA-Data-1980-2019'!$D$1:$D$16305,"",0)</f>
        <v>TOT</v>
      </c>
      <c r="C238" s="2" t="str" cm="1">
        <f t="array" ref="C238">_xlfn.XLOOKUP($A238&amp;C$5,'[1]NBA-Data-1980-2019'!$B$1:$B$16305&amp;'[1]NBA-Data-1980-2019'!$A$1:$A$16305,'[1]NBA-Data-1980-2019'!$D$1:$D$16305,"",0)</f>
        <v>GSW</v>
      </c>
      <c r="D238" s="2" t="str" cm="1">
        <f t="array" ref="D238">_xlfn.XLOOKUP($A238&amp;D$5,'[1]NBA-Data-1980-2019'!$B$1:$B$16305&amp;'[1]NBA-Data-1980-2019'!$A$1:$A$16305,'[1]NBA-Data-1980-2019'!$D$1:$D$16305,"",0)</f>
        <v>POR</v>
      </c>
      <c r="E238" s="2" t="str" cm="1">
        <f t="array" ref="E238">_xlfn.XLOOKUP($A238&amp;E$5,'[1]NBA-Data-1980-2019'!$B$1:$B$16305&amp;'[1]NBA-Data-1980-2019'!$A$1:$A$16305,'[1]NBA-Data-1980-2019'!$D$1:$D$16305,"",0)</f>
        <v>HOU</v>
      </c>
      <c r="F238" s="2" t="str" cm="1">
        <f t="array" ref="F238">_xlfn.XLOOKUP($A238&amp;F$5,'[1]NBA-Data-1980-2019'!$B$1:$B$16305&amp;'[1]NBA-Data-1980-2019'!$A$1:$A$16305,'[1]NBA-Data-1980-2019'!$D$1:$D$16305,"",0)</f>
        <v>HOU</v>
      </c>
      <c r="G238" s="2" t="str" cm="1">
        <f t="array" ref="G238">_xlfn.XLOOKUP($A238&amp;G$5,'[1]NBA-Data-1980-2019'!$B$1:$B$16305&amp;'[1]NBA-Data-1980-2019'!$A$1:$A$16305,'[1]NBA-Data-1980-2019'!$D$1:$D$16305,"",0)</f>
        <v>HOU</v>
      </c>
      <c r="H238" s="2" t="str" cm="1">
        <f t="array" ref="H238">_xlfn.XLOOKUP($A238&amp;H$5,'[1]NBA-Data-1980-2019'!$B$1:$B$16305&amp;'[1]NBA-Data-1980-2019'!$A$1:$A$16305,'[1]NBA-Data-1980-2019'!$D$1:$D$16305,"",0)</f>
        <v>HOU</v>
      </c>
      <c r="I238" s="2" t="str" cm="1">
        <f t="array" ref="I238">_xlfn.XLOOKUP($A238&amp;I$5,'[1]NBA-Data-1980-2019'!$B$1:$B$16305&amp;'[1]NBA-Data-1980-2019'!$A$1:$A$16305,'[1]NBA-Data-1980-2019'!$D$1:$D$16305,"",0)</f>
        <v>HOU</v>
      </c>
      <c r="J238" s="2" t="str" cm="1">
        <f t="array" ref="J238">_xlfn.XLOOKUP($A238&amp;J$5,'[1]NBA-Data-1980-2019'!$B$1:$B$16305&amp;'[1]NBA-Data-1980-2019'!$A$1:$A$16305,'[1]NBA-Data-1980-2019'!$D$1:$D$16305,"",0)</f>
        <v>SAS</v>
      </c>
      <c r="K238" s="2" t="str" cm="1">
        <f t="array" ref="K238">_xlfn.XLOOKUP($A238&amp;K$5,'[1]NBA-Data-1980-2019'!$B$1:$B$16305&amp;'[1]NBA-Data-1980-2019'!$A$1:$A$16305,'[1]NBA-Data-1980-2019'!$D$1:$D$16305,"",0)</f>
        <v>SAS</v>
      </c>
      <c r="L238" s="2" t="str" cm="1">
        <f t="array" ref="L238">_xlfn.XLOOKUP($A238&amp;L$5,'[1]NBA-Data-1980-2019'!$B$1:$B$16305&amp;'[1]NBA-Data-1980-2019'!$A$1:$A$16305,'[1]NBA-Data-1980-2019'!$D$1:$D$16305,"",0)</f>
        <v>PHO</v>
      </c>
      <c r="M238" s="2" t="str" cm="1">
        <f t="array" ref="M238">_xlfn.XLOOKUP($A238&amp;M$5,'[1]NBA-Data-1980-2019'!$B$1:$B$16305&amp;'[1]NBA-Data-1980-2019'!$A$1:$A$16305,'[1]NBA-Data-1980-2019'!$D$1:$D$16305,"",0)</f>
        <v/>
      </c>
      <c r="N238" s="2" t="str" cm="1">
        <f t="array" ref="N238">_xlfn.XLOOKUP($A238&amp;N$5,'[1]NBA-Data-1980-2019'!$B$1:$B$16305&amp;'[1]NBA-Data-1980-2019'!$A$1:$A$16305,'[1]NBA-Data-1980-2019'!$D$1:$D$16305,"",0)</f>
        <v/>
      </c>
      <c r="O238" s="2" t="str" cm="1">
        <f t="array" ref="O238">_xlfn.XLOOKUP($A238&amp;O$5,'[1]NBA-Data-1980-2019'!$B$1:$B$16305&amp;'[1]NBA-Data-1980-2019'!$A$1:$A$16305,'[1]NBA-Data-1980-2019'!$D$1:$D$16305,"",0)</f>
        <v/>
      </c>
      <c r="P238" s="2" t="str" cm="1">
        <f t="array" ref="P238">_xlfn.XLOOKUP($A238&amp;P$5,'[1]NBA-Data-1980-2019'!$B$1:$B$16305&amp;'[1]NBA-Data-1980-2019'!$A$1:$A$16305,'[1]NBA-Data-1980-2019'!$D$1:$D$16305,"",0)</f>
        <v/>
      </c>
      <c r="Q238" s="2" t="str" cm="1">
        <f t="array" ref="Q238">_xlfn.XLOOKUP($A238&amp;Q$5,'[1]NBA-Data-1980-2019'!$B$1:$B$16305&amp;'[1]NBA-Data-1980-2019'!$A$1:$A$16305,'[1]NBA-Data-1980-2019'!$D$1:$D$16305,"",0)</f>
        <v/>
      </c>
      <c r="R238" s="2" t="str" cm="1">
        <f t="array" ref="R238">_xlfn.XLOOKUP($A238&amp;R$5,'[1]NBA-Data-1980-2019'!$B$1:$B$16305&amp;'[1]NBA-Data-1980-2019'!$A$1:$A$16305,'[1]NBA-Data-1980-2019'!$D$1:$D$16305,"",0)</f>
        <v/>
      </c>
      <c r="S238" s="2" t="str" cm="1">
        <f t="array" ref="S238">_xlfn.XLOOKUP($A238&amp;S$5,'[1]NBA-Data-1980-2019'!$B$1:$B$16305&amp;'[1]NBA-Data-1980-2019'!$A$1:$A$16305,'[1]NBA-Data-1980-2019'!$D$1:$D$16305,"",0)</f>
        <v/>
      </c>
      <c r="T238" s="2" t="str" cm="1">
        <f t="array" ref="T238">_xlfn.XLOOKUP($A238&amp;T$5,'[1]NBA-Data-1980-2019'!$B$1:$B$16305&amp;'[1]NBA-Data-1980-2019'!$A$1:$A$16305,'[1]NBA-Data-1980-2019'!$D$1:$D$16305,"",0)</f>
        <v/>
      </c>
      <c r="U238" s="2" t="str" cm="1">
        <f t="array" ref="U238">_xlfn.XLOOKUP($A238&amp;U$5,'[1]NBA-Data-1980-2019'!$B$1:$B$16305&amp;'[1]NBA-Data-1980-2019'!$A$1:$A$16305,'[1]NBA-Data-1980-2019'!$D$1:$D$16305,"",0)</f>
        <v/>
      </c>
      <c r="V238" s="2" t="str" cm="1">
        <f t="array" ref="V238">_xlfn.XLOOKUP($A238&amp;V$5,'[1]NBA-Data-1980-2019'!$B$1:$B$16305&amp;'[1]NBA-Data-1980-2019'!$A$1:$A$16305,'[1]NBA-Data-1980-2019'!$D$1:$D$16305,"",0)</f>
        <v/>
      </c>
      <c r="W238" s="2" t="str" cm="1">
        <f t="array" ref="W238">_xlfn.XLOOKUP($A238&amp;W$5,'[1]NBA-Data-1980-2019'!$B$1:$B$16305&amp;'[1]NBA-Data-1980-2019'!$A$1:$A$16305,'[1]NBA-Data-1980-2019'!$D$1:$D$16305,"",0)</f>
        <v/>
      </c>
      <c r="X238" s="2" t="str" cm="1">
        <f t="array" ref="X238">_xlfn.XLOOKUP($A238&amp;X$5,'[1]NBA-Data-1980-2019'!$B$1:$B$16305&amp;'[1]NBA-Data-1980-2019'!$A$1:$A$16305,'[1]NBA-Data-1980-2019'!$D$1:$D$16305,"",0)</f>
        <v/>
      </c>
      <c r="Y238" s="2" t="str" cm="1">
        <f t="array" ref="Y238">_xlfn.XLOOKUP($A238&amp;Y$5,'[1]NBA-Data-1980-2019'!$B$1:$B$16305&amp;'[1]NBA-Data-1980-2019'!$A$1:$A$16305,'[1]NBA-Data-1980-2019'!$D$1:$D$16305,"",0)</f>
        <v/>
      </c>
      <c r="Z238" s="2" t="str" cm="1">
        <f t="array" ref="Z238">_xlfn.XLOOKUP($A238&amp;Z$5,'[1]NBA-Data-1980-2019'!$B$1:$B$16305&amp;'[1]NBA-Data-1980-2019'!$A$1:$A$16305,'[1]NBA-Data-1980-2019'!$D$1:$D$16305,"",0)</f>
        <v/>
      </c>
      <c r="AA238" s="2" t="str" cm="1">
        <f t="array" ref="AA238">_xlfn.XLOOKUP($A238&amp;AA$5,'[1]NBA-Data-1980-2019'!$B$1:$B$16305&amp;'[1]NBA-Data-1980-2019'!$A$1:$A$16305,'[1]NBA-Data-1980-2019'!$D$1:$D$16305,"",0)</f>
        <v/>
      </c>
      <c r="AB238" s="2" t="str" cm="1">
        <f t="array" ref="AB238">_xlfn.XLOOKUP($A238&amp;AB$5,'[1]NBA-Data-1980-2019'!$B$1:$B$16305&amp;'[1]NBA-Data-1980-2019'!$A$1:$A$16305,'[1]NBA-Data-1980-2019'!$D$1:$D$16305,"",0)</f>
        <v/>
      </c>
      <c r="AC238" s="2" t="str" cm="1">
        <f t="array" ref="AC238">_xlfn.XLOOKUP($A238&amp;AC$5,'[1]NBA-Data-1980-2019'!$B$1:$B$16305&amp;'[1]NBA-Data-1980-2019'!$A$1:$A$16305,'[1]NBA-Data-1980-2019'!$D$1:$D$16305,"",0)</f>
        <v/>
      </c>
      <c r="AD238" s="2" t="str" cm="1">
        <f t="array" ref="AD238">_xlfn.XLOOKUP($A238&amp;AD$5,'[1]NBA-Data-1980-2019'!$B$1:$B$16305&amp;'[1]NBA-Data-1980-2019'!$A$1:$A$16305,'[1]NBA-Data-1980-2019'!$D$1:$D$16305,"",0)</f>
        <v/>
      </c>
      <c r="AE238" s="2" t="str" cm="1">
        <f t="array" ref="AE238">_xlfn.XLOOKUP($A238&amp;AE$5,'[1]NBA-Data-1980-2019'!$B$1:$B$16305&amp;'[1]NBA-Data-1980-2019'!$A$1:$A$16305,'[1]NBA-Data-1980-2019'!$D$1:$D$16305,"",0)</f>
        <v/>
      </c>
      <c r="AF238" s="2" t="str" cm="1">
        <f t="array" ref="AF238">_xlfn.XLOOKUP($A238&amp;AF$5,'[1]NBA-Data-1980-2019'!$B$1:$B$16305&amp;'[1]NBA-Data-1980-2019'!$A$1:$A$16305,'[1]NBA-Data-1980-2019'!$D$1:$D$16305,"",0)</f>
        <v/>
      </c>
      <c r="AG238" s="2" t="str" cm="1">
        <f t="array" ref="AG238">_xlfn.XLOOKUP($A238&amp;AG$5,'[1]NBA-Data-1980-2019'!$B$1:$B$16305&amp;'[1]NBA-Data-1980-2019'!$A$1:$A$16305,'[1]NBA-Data-1980-2019'!$D$1:$D$16305,"",0)</f>
        <v/>
      </c>
      <c r="AH238" s="2" cm="1">
        <f t="array" ref="AH238">_xlfn.XLOOKUP($A238&amp;AH$5,'[1]NBA-Data-1980-2019'!$B$1:$B$16305&amp;'[1]NBA-Data-1980-2019'!$A$1:$A$16305,'[1]NBA-Data-1980-2019'!$H$1:$H$16305,"",0)</f>
        <v>643.5</v>
      </c>
      <c r="AI238" s="2" cm="1">
        <f t="array" ref="AI238">_xlfn.XLOOKUP($A238&amp;AI$5,'[1]NBA-Data-1980-2019'!$B$1:$B$16305&amp;'[1]NBA-Data-1980-2019'!$A$1:$A$16305,'[1]NBA-Data-1980-2019'!$H$1:$H$16305,"",0)</f>
        <v>1674.8</v>
      </c>
      <c r="AJ238" s="2" cm="1">
        <f t="array" ref="AJ238">_xlfn.XLOOKUP($A238&amp;AJ$5,'[1]NBA-Data-1980-2019'!$B$1:$B$16305&amp;'[1]NBA-Data-1980-2019'!$A$1:$A$16305,'[1]NBA-Data-1980-2019'!$H$1:$H$16305,"",0)</f>
        <v>1754.8</v>
      </c>
      <c r="AK238" s="2" cm="1">
        <f t="array" ref="AK238">_xlfn.XLOOKUP($A238&amp;AK$5,'[1]NBA-Data-1980-2019'!$B$1:$B$16305&amp;'[1]NBA-Data-1980-2019'!$A$1:$A$16305,'[1]NBA-Data-1980-2019'!$H$1:$H$16305,"",0)</f>
        <v>1608</v>
      </c>
      <c r="AL238" s="2" cm="1">
        <f t="array" ref="AL238">_xlfn.XLOOKUP($A238&amp;AL$5,'[1]NBA-Data-1980-2019'!$B$1:$B$16305&amp;'[1]NBA-Data-1980-2019'!$A$1:$A$16305,'[1]NBA-Data-1980-2019'!$H$1:$H$16305,"",0)</f>
        <v>1895.3999999999999</v>
      </c>
      <c r="AM238" s="2" cm="1">
        <f t="array" ref="AM238">_xlfn.XLOOKUP($A238&amp;AM$5,'[1]NBA-Data-1980-2019'!$B$1:$B$16305&amp;'[1]NBA-Data-1980-2019'!$A$1:$A$16305,'[1]NBA-Data-1980-2019'!$H$1:$H$16305,"",0)</f>
        <v>1386</v>
      </c>
      <c r="AN238" s="2" cm="1">
        <f t="array" ref="AN238">_xlfn.XLOOKUP($A238&amp;AN$5,'[1]NBA-Data-1980-2019'!$B$1:$B$16305&amp;'[1]NBA-Data-1980-2019'!$A$1:$A$16305,'[1]NBA-Data-1980-2019'!$H$1:$H$16305,"",0)</f>
        <v>2683.2</v>
      </c>
      <c r="AO238" s="2" cm="1">
        <f t="array" ref="AO238">_xlfn.XLOOKUP($A238&amp;AO$5,'[1]NBA-Data-1980-2019'!$B$1:$B$16305&amp;'[1]NBA-Data-1980-2019'!$A$1:$A$16305,'[1]NBA-Data-1980-2019'!$H$1:$H$16305,"",0)</f>
        <v>1985.6</v>
      </c>
      <c r="AP238" s="2" cm="1">
        <f t="array" ref="AP238">_xlfn.XLOOKUP($A238&amp;AP$5,'[1]NBA-Data-1980-2019'!$B$1:$B$16305&amp;'[1]NBA-Data-1980-2019'!$A$1:$A$16305,'[1]NBA-Data-1980-2019'!$H$1:$H$16305,"",0)</f>
        <v>1292.5</v>
      </c>
      <c r="AQ238" s="2" cm="1">
        <f t="array" ref="AQ238">_xlfn.XLOOKUP($A238&amp;AQ$5,'[1]NBA-Data-1980-2019'!$B$1:$B$16305&amp;'[1]NBA-Data-1980-2019'!$A$1:$A$16305,'[1]NBA-Data-1980-2019'!$H$1:$H$16305,"",0)</f>
        <v>2219.9</v>
      </c>
      <c r="AR238" s="2" cm="1">
        <f t="array" ref="AR238">_xlfn.XLOOKUP($A238&amp;AR$5,'[1]NBA-Data-1980-2019'!$B$1:$B$16305&amp;'[1]NBA-Data-1980-2019'!$A$1:$A$16305,'[1]NBA-Data-1980-2019'!$H$1:$H$16305,"",0)</f>
        <v>1502.8000000000002</v>
      </c>
      <c r="AS238" s="2" t="str" cm="1">
        <f t="array" ref="AS238">_xlfn.XLOOKUP($A238&amp;AS$5,'[1]NBA-Data-1980-2019'!$B$1:$B$16305&amp;'[1]NBA-Data-1980-2019'!$A$1:$A$16305,'[1]NBA-Data-1980-2019'!$H$1:$H$16305,"",0)</f>
        <v/>
      </c>
      <c r="AT238" s="2" t="str" cm="1">
        <f t="array" ref="AT238">_xlfn.XLOOKUP($A238&amp;AT$5,'[1]NBA-Data-1980-2019'!$B$1:$B$16305&amp;'[1]NBA-Data-1980-2019'!$A$1:$A$16305,'[1]NBA-Data-1980-2019'!$H$1:$H$16305,"",0)</f>
        <v/>
      </c>
      <c r="AU238" s="2" t="str" cm="1">
        <f t="array" ref="AU238">_xlfn.XLOOKUP($A238&amp;AU$5,'[1]NBA-Data-1980-2019'!$B$1:$B$16305&amp;'[1]NBA-Data-1980-2019'!$A$1:$A$16305,'[1]NBA-Data-1980-2019'!$H$1:$H$16305,"",0)</f>
        <v/>
      </c>
      <c r="AV238" s="2" t="str" cm="1">
        <f t="array" ref="AV238">_xlfn.XLOOKUP($A238&amp;AV$5,'[1]NBA-Data-1980-2019'!$B$1:$B$16305&amp;'[1]NBA-Data-1980-2019'!$A$1:$A$16305,'[1]NBA-Data-1980-2019'!$H$1:$H$16305,"",0)</f>
        <v/>
      </c>
      <c r="AW238" s="2" t="str" cm="1">
        <f t="array" ref="AW238">_xlfn.XLOOKUP($A238&amp;AW$5,'[1]NBA-Data-1980-2019'!$B$1:$B$16305&amp;'[1]NBA-Data-1980-2019'!$A$1:$A$16305,'[1]NBA-Data-1980-2019'!$H$1:$H$16305,"",0)</f>
        <v/>
      </c>
      <c r="AX238" s="2" t="str" cm="1">
        <f t="array" ref="AX238">_xlfn.XLOOKUP($A238&amp;AX$5,'[1]NBA-Data-1980-2019'!$B$1:$B$16305&amp;'[1]NBA-Data-1980-2019'!$A$1:$A$16305,'[1]NBA-Data-1980-2019'!$H$1:$H$16305,"",0)</f>
        <v/>
      </c>
      <c r="AY238" s="2" t="str" cm="1">
        <f t="array" ref="AY238">_xlfn.XLOOKUP($A238&amp;AY$5,'[1]NBA-Data-1980-2019'!$B$1:$B$16305&amp;'[1]NBA-Data-1980-2019'!$A$1:$A$16305,'[1]NBA-Data-1980-2019'!$H$1:$H$16305,"",0)</f>
        <v/>
      </c>
      <c r="AZ238" s="2" t="str" cm="1">
        <f t="array" ref="AZ238">_xlfn.XLOOKUP($A238&amp;AZ$5,'[1]NBA-Data-1980-2019'!$B$1:$B$16305&amp;'[1]NBA-Data-1980-2019'!$A$1:$A$16305,'[1]NBA-Data-1980-2019'!$H$1:$H$16305,"",0)</f>
        <v/>
      </c>
      <c r="BA238" s="2" t="str" cm="1">
        <f t="array" ref="BA238">_xlfn.XLOOKUP($A238&amp;BA$5,'[1]NBA-Data-1980-2019'!$B$1:$B$16305&amp;'[1]NBA-Data-1980-2019'!$A$1:$A$16305,'[1]NBA-Data-1980-2019'!$H$1:$H$16305,"",0)</f>
        <v/>
      </c>
      <c r="BB238" s="2" t="str" cm="1">
        <f t="array" ref="BB238">_xlfn.XLOOKUP($A238&amp;BB$5,'[1]NBA-Data-1980-2019'!$B$1:$B$16305&amp;'[1]NBA-Data-1980-2019'!$A$1:$A$16305,'[1]NBA-Data-1980-2019'!$H$1:$H$16305,"",0)</f>
        <v/>
      </c>
      <c r="BC238" s="2" t="str" cm="1">
        <f t="array" ref="BC238">_xlfn.XLOOKUP($A238&amp;BC$5,'[1]NBA-Data-1980-2019'!$B$1:$B$16305&amp;'[1]NBA-Data-1980-2019'!$A$1:$A$16305,'[1]NBA-Data-1980-2019'!$H$1:$H$16305,"",0)</f>
        <v/>
      </c>
      <c r="BD238" s="2" t="str" cm="1">
        <f t="array" ref="BD238">_xlfn.XLOOKUP($A238&amp;BD$5,'[1]NBA-Data-1980-2019'!$B$1:$B$16305&amp;'[1]NBA-Data-1980-2019'!$A$1:$A$16305,'[1]NBA-Data-1980-2019'!$H$1:$H$16305,"",0)</f>
        <v/>
      </c>
      <c r="BE238" s="2" t="str" cm="1">
        <f t="array" ref="BE238">_xlfn.XLOOKUP($A238&amp;BE$5,'[1]NBA-Data-1980-2019'!$B$1:$B$16305&amp;'[1]NBA-Data-1980-2019'!$A$1:$A$16305,'[1]NBA-Data-1980-2019'!$H$1:$H$16305,"",0)</f>
        <v/>
      </c>
      <c r="BF238" s="2" t="str" cm="1">
        <f t="array" ref="BF238">_xlfn.XLOOKUP($A238&amp;BF$5,'[1]NBA-Data-1980-2019'!$B$1:$B$16305&amp;'[1]NBA-Data-1980-2019'!$A$1:$A$16305,'[1]NBA-Data-1980-2019'!$H$1:$H$16305,"",0)</f>
        <v/>
      </c>
      <c r="BG238" s="2" t="str" cm="1">
        <f t="array" ref="BG238">_xlfn.XLOOKUP($A238&amp;BG$5,'[1]NBA-Data-1980-2019'!$B$1:$B$16305&amp;'[1]NBA-Data-1980-2019'!$A$1:$A$16305,'[1]NBA-Data-1980-2019'!$H$1:$H$16305,"",0)</f>
        <v/>
      </c>
      <c r="BH238" s="2" t="str" cm="1">
        <f t="array" ref="BH238">_xlfn.XLOOKUP($A238&amp;BH$5,'[1]NBA-Data-1980-2019'!$B$1:$B$16305&amp;'[1]NBA-Data-1980-2019'!$A$1:$A$16305,'[1]NBA-Data-1980-2019'!$H$1:$H$16305,"",0)</f>
        <v/>
      </c>
      <c r="BI238" s="2" t="str" cm="1">
        <f t="array" ref="BI238">_xlfn.XLOOKUP($A238&amp;BI$5,'[1]NBA-Data-1980-2019'!$B$1:$B$16305&amp;'[1]NBA-Data-1980-2019'!$A$1:$A$16305,'[1]NBA-Data-1980-2019'!$H$1:$H$16305,"",0)</f>
        <v/>
      </c>
      <c r="BJ238" s="2" t="str" cm="1">
        <f t="array" ref="BJ238">_xlfn.XLOOKUP($A238&amp;BJ$5,'[1]NBA-Data-1980-2019'!$B$1:$B$16305&amp;'[1]NBA-Data-1980-2019'!$A$1:$A$16305,'[1]NBA-Data-1980-2019'!$H$1:$H$16305,"",0)</f>
        <v/>
      </c>
      <c r="BK238" s="2" t="str" cm="1">
        <f t="array" ref="BK238">_xlfn.XLOOKUP($A238&amp;BK$5,'[1]NBA-Data-1980-2019'!$B$1:$B$16305&amp;'[1]NBA-Data-1980-2019'!$A$1:$A$16305,'[1]NBA-Data-1980-2019'!$H$1:$H$16305,"",0)</f>
        <v/>
      </c>
      <c r="BL238" s="2" t="str" cm="1">
        <f t="array" ref="BL238">_xlfn.XLOOKUP($A238&amp;BL$5,'[1]NBA-Data-1980-2019'!$B$1:$B$16305&amp;'[1]NBA-Data-1980-2019'!$A$1:$A$16305,'[1]NBA-Data-1980-2019'!$H$1:$H$16305,"",0)</f>
        <v/>
      </c>
      <c r="BM238" s="2" t="str" cm="1">
        <f t="array" ref="BM238">_xlfn.XLOOKUP($A238&amp;BM$5,'[1]NBA-Data-1980-2019'!$B$1:$B$16305&amp;'[1]NBA-Data-1980-2019'!$A$1:$A$16305,'[1]NBA-Data-1980-2019'!$H$1:$H$16305,"",0)</f>
        <v/>
      </c>
      <c r="BN238" s="2" cm="1">
        <f t="array" ref="BN238">_xlfn.XLOOKUP($A238&amp;BN$5,'[1]NBA-Data-1980-2019'!$B$1:$B$16305&amp;'[1]NBA-Data-1980-2019'!$A$1:$A$16305,'[1]NBA-Data-1980-2019'!$F$1:$F$16305,"",0)</f>
        <v>12.9</v>
      </c>
      <c r="BO238" s="2" cm="1">
        <f t="array" ref="BO238">_xlfn.XLOOKUP($A238&amp;BO$5,'[1]NBA-Data-1980-2019'!$B$1:$B$16305&amp;'[1]NBA-Data-1980-2019'!$A$1:$A$16305,'[1]NBA-Data-1980-2019'!$F$1:$F$16305,"",0)</f>
        <v>13.7</v>
      </c>
      <c r="BP238" s="2" cm="1">
        <f t="array" ref="BP238">_xlfn.XLOOKUP($A238&amp;BP$5,'[1]NBA-Data-1980-2019'!$B$1:$B$16305&amp;'[1]NBA-Data-1980-2019'!$A$1:$A$16305,'[1]NBA-Data-1980-2019'!$F$1:$F$16305,"",0)</f>
        <v>14.2</v>
      </c>
      <c r="BQ238" s="2" cm="1">
        <f t="array" ref="BQ238">_xlfn.XLOOKUP($A238&amp;BQ$5,'[1]NBA-Data-1980-2019'!$B$1:$B$16305&amp;'[1]NBA-Data-1980-2019'!$A$1:$A$16305,'[1]NBA-Data-1980-2019'!$F$1:$F$16305,"",0)</f>
        <v>13.4</v>
      </c>
      <c r="BR238" s="2" cm="1">
        <f t="array" ref="BR238">_xlfn.XLOOKUP($A238&amp;BR$5,'[1]NBA-Data-1980-2019'!$B$1:$B$16305&amp;'[1]NBA-Data-1980-2019'!$A$1:$A$16305,'[1]NBA-Data-1980-2019'!$F$1:$F$16305,"",0)</f>
        <v>13.7</v>
      </c>
      <c r="BS238" s="2" cm="1">
        <f t="array" ref="BS238">_xlfn.XLOOKUP($A238&amp;BS$5,'[1]NBA-Data-1980-2019'!$B$1:$B$16305&amp;'[1]NBA-Data-1980-2019'!$A$1:$A$16305,'[1]NBA-Data-1980-2019'!$F$1:$F$16305,"",0)</f>
        <v>14.6</v>
      </c>
      <c r="BT238" s="2" cm="1">
        <f t="array" ref="BT238">_xlfn.XLOOKUP($A238&amp;BT$5,'[1]NBA-Data-1980-2019'!$B$1:$B$16305&amp;'[1]NBA-Data-1980-2019'!$A$1:$A$16305,'[1]NBA-Data-1980-2019'!$F$1:$F$16305,"",0)</f>
        <v>14.3</v>
      </c>
      <c r="BU238" s="2" cm="1">
        <f t="array" ref="BU238">_xlfn.XLOOKUP($A238&amp;BU$5,'[1]NBA-Data-1980-2019'!$B$1:$B$16305&amp;'[1]NBA-Data-1980-2019'!$A$1:$A$16305,'[1]NBA-Data-1980-2019'!$F$1:$F$16305,"",0)</f>
        <v>12.9</v>
      </c>
      <c r="BV238" s="2" cm="1">
        <f t="array" ref="BV238">_xlfn.XLOOKUP($A238&amp;BV$5,'[1]NBA-Data-1980-2019'!$B$1:$B$16305&amp;'[1]NBA-Data-1980-2019'!$A$1:$A$16305,'[1]NBA-Data-1980-2019'!$F$1:$F$16305,"",0)</f>
        <v>14.5</v>
      </c>
      <c r="BW238" s="2" cm="1">
        <f t="array" ref="BW238">_xlfn.XLOOKUP($A238&amp;BW$5,'[1]NBA-Data-1980-2019'!$B$1:$B$16305&amp;'[1]NBA-Data-1980-2019'!$A$1:$A$16305,'[1]NBA-Data-1980-2019'!$F$1:$F$16305,"",0)</f>
        <v>10.4</v>
      </c>
      <c r="BX238" s="2" cm="1">
        <f t="array" ref="BX238">_xlfn.XLOOKUP($A238&amp;BX$5,'[1]NBA-Data-1980-2019'!$B$1:$B$16305&amp;'[1]NBA-Data-1980-2019'!$A$1:$A$16305,'[1]NBA-Data-1980-2019'!$F$1:$F$16305,"",0)</f>
        <v>9.3000000000000007</v>
      </c>
      <c r="BY238" s="2" t="str" cm="1">
        <f t="array" ref="BY238">_xlfn.XLOOKUP($A238&amp;BY$5,'[1]NBA-Data-1980-2019'!$B$1:$B$16305&amp;'[1]NBA-Data-1980-2019'!$A$1:$A$16305,'[1]NBA-Data-1980-2019'!$F$1:$F$16305,"",0)</f>
        <v/>
      </c>
      <c r="BZ238" s="2" t="str" cm="1">
        <f t="array" ref="BZ238">_xlfn.XLOOKUP($A238&amp;BZ$5,'[1]NBA-Data-1980-2019'!$B$1:$B$16305&amp;'[1]NBA-Data-1980-2019'!$A$1:$A$16305,'[1]NBA-Data-1980-2019'!$F$1:$F$16305,"",0)</f>
        <v/>
      </c>
      <c r="CA238" s="2" t="str" cm="1">
        <f t="array" ref="CA238">_xlfn.XLOOKUP($A238&amp;CA$5,'[1]NBA-Data-1980-2019'!$B$1:$B$16305&amp;'[1]NBA-Data-1980-2019'!$A$1:$A$16305,'[1]NBA-Data-1980-2019'!$F$1:$F$16305,"",0)</f>
        <v/>
      </c>
      <c r="CB238" s="2" t="str" cm="1">
        <f t="array" ref="CB238">_xlfn.XLOOKUP($A238&amp;CB$5,'[1]NBA-Data-1980-2019'!$B$1:$B$16305&amp;'[1]NBA-Data-1980-2019'!$A$1:$A$16305,'[1]NBA-Data-1980-2019'!$F$1:$F$16305,"",0)</f>
        <v/>
      </c>
      <c r="CC238" s="2" t="str" cm="1">
        <f t="array" ref="CC238">_xlfn.XLOOKUP($A238&amp;CC$5,'[1]NBA-Data-1980-2019'!$B$1:$B$16305&amp;'[1]NBA-Data-1980-2019'!$A$1:$A$16305,'[1]NBA-Data-1980-2019'!$F$1:$F$16305,"",0)</f>
        <v/>
      </c>
      <c r="CD238" s="2" t="str" cm="1">
        <f t="array" ref="CD238">_xlfn.XLOOKUP($A238&amp;CD$5,'[1]NBA-Data-1980-2019'!$B$1:$B$16305&amp;'[1]NBA-Data-1980-2019'!$A$1:$A$16305,'[1]NBA-Data-1980-2019'!$F$1:$F$16305,"",0)</f>
        <v/>
      </c>
      <c r="CE238" s="2" t="str" cm="1">
        <f t="array" ref="CE238">_xlfn.XLOOKUP($A238&amp;CE$5,'[1]NBA-Data-1980-2019'!$B$1:$B$16305&amp;'[1]NBA-Data-1980-2019'!$A$1:$A$16305,'[1]NBA-Data-1980-2019'!$F$1:$F$16305,"",0)</f>
        <v/>
      </c>
      <c r="CF238" s="2" t="str" cm="1">
        <f t="array" ref="CF238">_xlfn.XLOOKUP($A238&amp;CF$5,'[1]NBA-Data-1980-2019'!$B$1:$B$16305&amp;'[1]NBA-Data-1980-2019'!$A$1:$A$16305,'[1]NBA-Data-1980-2019'!$F$1:$F$16305,"",0)</f>
        <v/>
      </c>
      <c r="CG238" s="2" t="str" cm="1">
        <f t="array" ref="CG238">_xlfn.XLOOKUP($A238&amp;CG$5,'[1]NBA-Data-1980-2019'!$B$1:$B$16305&amp;'[1]NBA-Data-1980-2019'!$A$1:$A$16305,'[1]NBA-Data-1980-2019'!$F$1:$F$16305,"",0)</f>
        <v/>
      </c>
      <c r="CH238" s="2" t="str" cm="1">
        <f t="array" ref="CH238">_xlfn.XLOOKUP($A238&amp;CH$5,'[1]NBA-Data-1980-2019'!$B$1:$B$16305&amp;'[1]NBA-Data-1980-2019'!$A$1:$A$16305,'[1]NBA-Data-1980-2019'!$F$1:$F$16305,"",0)</f>
        <v/>
      </c>
      <c r="CI238" s="2" t="str" cm="1">
        <f t="array" ref="CI238">_xlfn.XLOOKUP($A238&amp;CI$5,'[1]NBA-Data-1980-2019'!$B$1:$B$16305&amp;'[1]NBA-Data-1980-2019'!$A$1:$A$16305,'[1]NBA-Data-1980-2019'!$F$1:$F$16305,"",0)</f>
        <v/>
      </c>
      <c r="CJ238" s="2" t="str" cm="1">
        <f t="array" ref="CJ238">_xlfn.XLOOKUP($A238&amp;CJ$5,'[1]NBA-Data-1980-2019'!$B$1:$B$16305&amp;'[1]NBA-Data-1980-2019'!$A$1:$A$16305,'[1]NBA-Data-1980-2019'!$F$1:$F$16305,"",0)</f>
        <v/>
      </c>
      <c r="CK238" s="2" t="str" cm="1">
        <f t="array" ref="CK238">_xlfn.XLOOKUP($A238&amp;CK$5,'[1]NBA-Data-1980-2019'!$B$1:$B$16305&amp;'[1]NBA-Data-1980-2019'!$A$1:$A$16305,'[1]NBA-Data-1980-2019'!$F$1:$F$16305,"",0)</f>
        <v/>
      </c>
      <c r="CL238" s="2" t="str" cm="1">
        <f t="array" ref="CL238">_xlfn.XLOOKUP($A238&amp;CL$5,'[1]NBA-Data-1980-2019'!$B$1:$B$16305&amp;'[1]NBA-Data-1980-2019'!$A$1:$A$16305,'[1]NBA-Data-1980-2019'!$F$1:$F$16305,"",0)</f>
        <v/>
      </c>
      <c r="CM238" s="2" t="str" cm="1">
        <f t="array" ref="CM238">_xlfn.XLOOKUP($A238&amp;CM$5,'[1]NBA-Data-1980-2019'!$B$1:$B$16305&amp;'[1]NBA-Data-1980-2019'!$A$1:$A$16305,'[1]NBA-Data-1980-2019'!$F$1:$F$16305,"",0)</f>
        <v/>
      </c>
      <c r="CN238" s="2" t="str" cm="1">
        <f t="array" ref="CN238">_xlfn.XLOOKUP($A238&amp;CN$5,'[1]NBA-Data-1980-2019'!$B$1:$B$16305&amp;'[1]NBA-Data-1980-2019'!$A$1:$A$16305,'[1]NBA-Data-1980-2019'!$F$1:$F$16305,"",0)</f>
        <v/>
      </c>
      <c r="CO238" s="2" t="str" cm="1">
        <f t="array" ref="CO238">_xlfn.XLOOKUP($A238&amp;CO$5,'[1]NBA-Data-1980-2019'!$B$1:$B$16305&amp;'[1]NBA-Data-1980-2019'!$A$1:$A$16305,'[1]NBA-Data-1980-2019'!$F$1:$F$16305,"",0)</f>
        <v/>
      </c>
      <c r="CP238" s="2" t="str" cm="1">
        <f t="array" ref="CP238">_xlfn.XLOOKUP($A238&amp;CP$5,'[1]NBA-Data-1980-2019'!$B$1:$B$16305&amp;'[1]NBA-Data-1980-2019'!$A$1:$A$16305,'[1]NBA-Data-1980-2019'!$F$1:$F$16305,"",0)</f>
        <v/>
      </c>
      <c r="CQ238" s="2" t="str" cm="1">
        <f t="array" ref="CQ238">_xlfn.XLOOKUP($A238&amp;CQ$5,'[1]NBA-Data-1980-2019'!$B$1:$B$16305&amp;'[1]NBA-Data-1980-2019'!$A$1:$A$16305,'[1]NBA-Data-1980-2019'!$F$1:$F$16305,"",0)</f>
        <v/>
      </c>
      <c r="CR238" s="2" t="str" cm="1">
        <f t="array" ref="CR238">_xlfn.XLOOKUP($A238&amp;CR$5,'[1]NBA-Data-1980-2019'!$B$1:$B$16305&amp;'[1]NBA-Data-1980-2019'!$A$1:$A$16305,'[1]NBA-Data-1980-2019'!$F$1:$F$16305,"",0)</f>
        <v/>
      </c>
      <c r="CS238" s="2" t="str" cm="1">
        <f t="array" ref="CS238">_xlfn.XLOOKUP($A238&amp;CS$5,'[1]NBA-Data-1980-2019'!$B$1:$B$16305&amp;'[1]NBA-Data-1980-2019'!$A$1:$A$16305,'[1]NBA-Data-1980-2019'!$F$1:$F$16305,"",0)</f>
        <v/>
      </c>
      <c r="CU238" s="2" t="str">
        <f>_xlfn.XLOOKUP($A238,TEAMS!$G$1:$G$839,TEAMS!$H$1:$H$839,"",0)</f>
        <v>SG</v>
      </c>
      <c r="CV238" s="2" t="str">
        <f>_xlfn.XLOOKUP($CU238,DASHBOARD!$B$22:$B$27,DASHBOARD!$C$22:$C$27,"",0)</f>
        <v>GUARD</v>
      </c>
      <c r="CY238" s="63">
        <f>SUMIFS('[1]NBA-Data-1980-2019'!$G$1:$G$16305,'[1]NBA-Data-1980-2019'!$B$1:$B$16305,$A238,'[1]NBA-Data-1980-2019'!$A$1:$A$16305,CY$9)</f>
        <v>50000</v>
      </c>
      <c r="CZ238" s="63">
        <f>SUMIFS('[1]NBA-Data-1980-2019'!$G$1:$G$16305,'[1]NBA-Data-1980-2019'!$B$1:$B$16305,$A238,'[1]NBA-Data-1980-2019'!$A$1:$A$16305,CZ$9)</f>
        <v>130000</v>
      </c>
      <c r="DA238" s="63">
        <f>SUMIFS('[1]NBA-Data-1980-2019'!$G$1:$G$16305,'[1]NBA-Data-1980-2019'!$B$1:$B$16305,$A238,'[1]NBA-Data-1980-2019'!$A$1:$A$16305,DA$9)</f>
        <v>608000</v>
      </c>
      <c r="DB238" s="63">
        <f>SUMIFS('[1]NBA-Data-1980-2019'!$G$1:$G$16305,'[1]NBA-Data-1980-2019'!$B$1:$B$16305,$A238,'[1]NBA-Data-1980-2019'!$A$1:$A$16305,DB$9)</f>
        <v>790000</v>
      </c>
      <c r="DC238" s="63">
        <f>SUMIFS('[1]NBA-Data-1980-2019'!$G$1:$G$16305,'[1]NBA-Data-1980-2019'!$B$1:$B$16305,$A238,'[1]NBA-Data-1980-2019'!$A$1:$A$16305,DC$9)</f>
        <v>1450000</v>
      </c>
      <c r="DD238" s="63">
        <f>SUMIFS('[1]NBA-Data-1980-2019'!$G$1:$G$16305,'[1]NBA-Data-1980-2019'!$B$1:$B$16305,$A238,'[1]NBA-Data-1980-2019'!$A$1:$A$16305,DD$9)</f>
        <v>1450000</v>
      </c>
      <c r="DE238" s="63">
        <f>SUMIFS('[1]NBA-Data-1980-2019'!$G$1:$G$16305,'[1]NBA-Data-1980-2019'!$B$1:$B$16305,$A238,'[1]NBA-Data-1980-2019'!$A$1:$A$16305,DE$9)</f>
        <v>1400000</v>
      </c>
      <c r="DF238" s="63">
        <f>SUMIFS('[1]NBA-Data-1980-2019'!$G$1:$G$16305,'[1]NBA-Data-1980-2019'!$B$1:$B$16305,$A238,'[1]NBA-Data-1980-2019'!$A$1:$A$16305,DF$9)</f>
        <v>0</v>
      </c>
      <c r="DG238" s="63">
        <f>SUMIFS('[1]NBA-Data-1980-2019'!$G$1:$G$16305,'[1]NBA-Data-1980-2019'!$B$1:$B$16305,$A238,'[1]NBA-Data-1980-2019'!$A$1:$A$16305,DG$9)</f>
        <v>1750000</v>
      </c>
      <c r="DH238" s="63">
        <f>SUMIFS('[1]NBA-Data-1980-2019'!$G$1:$G$16305,'[1]NBA-Data-1980-2019'!$B$1:$B$16305,$A238,'[1]NBA-Data-1980-2019'!$A$1:$A$16305,DH$9)</f>
        <v>1925000</v>
      </c>
      <c r="DI238" s="63">
        <f>SUMIFS('[1]NBA-Data-1980-2019'!$G$1:$G$16305,'[1]NBA-Data-1980-2019'!$B$1:$B$16305,$A238,'[1]NBA-Data-1980-2019'!$A$1:$A$16305,DI$9)</f>
        <v>1000000</v>
      </c>
      <c r="DJ238" s="63">
        <f>SUMIFS('[1]NBA-Data-1980-2019'!$G$1:$G$16305,'[1]NBA-Data-1980-2019'!$B$1:$B$16305,$A238,'[1]NBA-Data-1980-2019'!$A$1:$A$16305,DJ$9)</f>
        <v>0</v>
      </c>
      <c r="DK238" s="63">
        <f>SUMIFS('[1]NBA-Data-1980-2019'!$G$1:$G$16305,'[1]NBA-Data-1980-2019'!$B$1:$B$16305,$A238,'[1]NBA-Data-1980-2019'!$A$1:$A$16305,DK$9)</f>
        <v>0</v>
      </c>
      <c r="DL238" s="63">
        <f>SUMIFS('[1]NBA-Data-1980-2019'!$G$1:$G$16305,'[1]NBA-Data-1980-2019'!$B$1:$B$16305,$A238,'[1]NBA-Data-1980-2019'!$A$1:$A$16305,DL$9)</f>
        <v>0</v>
      </c>
      <c r="DM238" s="63">
        <f>SUMIFS('[1]NBA-Data-1980-2019'!$G$1:$G$16305,'[1]NBA-Data-1980-2019'!$B$1:$B$16305,$A238,'[1]NBA-Data-1980-2019'!$A$1:$A$16305,DM$9)</f>
        <v>0</v>
      </c>
      <c r="DN238" s="63">
        <f>SUMIFS('[1]NBA-Data-1980-2019'!$G$1:$G$16305,'[1]NBA-Data-1980-2019'!$B$1:$B$16305,$A238,'[1]NBA-Data-1980-2019'!$A$1:$A$16305,DN$9)</f>
        <v>0</v>
      </c>
      <c r="DO238" s="63">
        <f>SUMIFS('[1]NBA-Data-1980-2019'!$G$1:$G$16305,'[1]NBA-Data-1980-2019'!$B$1:$B$16305,$A238,'[1]NBA-Data-1980-2019'!$A$1:$A$16305,DO$9)</f>
        <v>0</v>
      </c>
      <c r="DP238" s="63">
        <f>SUMIFS('[1]NBA-Data-1980-2019'!$G$1:$G$16305,'[1]NBA-Data-1980-2019'!$B$1:$B$16305,$A238,'[1]NBA-Data-1980-2019'!$A$1:$A$16305,DP$9)</f>
        <v>0</v>
      </c>
      <c r="DQ238" s="63">
        <f>SUMIFS('[1]NBA-Data-1980-2019'!$G$1:$G$16305,'[1]NBA-Data-1980-2019'!$B$1:$B$16305,$A238,'[1]NBA-Data-1980-2019'!$A$1:$A$16305,DQ$9)</f>
        <v>0</v>
      </c>
      <c r="DR238" s="63">
        <f>SUMIFS('[1]NBA-Data-1980-2019'!$G$1:$G$16305,'[1]NBA-Data-1980-2019'!$B$1:$B$16305,$A238,'[1]NBA-Data-1980-2019'!$A$1:$A$16305,DR$9)</f>
        <v>0</v>
      </c>
      <c r="DS238" s="63">
        <f>SUMIFS('[1]NBA-Data-1980-2019'!$G$1:$G$16305,'[1]NBA-Data-1980-2019'!$B$1:$B$16305,$A238,'[1]NBA-Data-1980-2019'!$A$1:$A$16305,DS$9)</f>
        <v>0</v>
      </c>
      <c r="DT238" s="63">
        <f>SUMIFS('[1]NBA-Data-1980-2019'!$G$1:$G$16305,'[1]NBA-Data-1980-2019'!$B$1:$B$16305,$A238,'[1]NBA-Data-1980-2019'!$A$1:$A$16305,DT$9)</f>
        <v>0</v>
      </c>
      <c r="DU238" s="63">
        <f>SUMIFS('[1]NBA-Data-1980-2019'!$G$1:$G$16305,'[1]NBA-Data-1980-2019'!$B$1:$B$16305,$A238,'[1]NBA-Data-1980-2019'!$A$1:$A$16305,DU$9)</f>
        <v>0</v>
      </c>
      <c r="DV238" s="63">
        <f>SUMIFS('[1]NBA-Data-1980-2019'!$G$1:$G$16305,'[1]NBA-Data-1980-2019'!$B$1:$B$16305,$A238,'[1]NBA-Data-1980-2019'!$A$1:$A$16305,DV$9)</f>
        <v>0</v>
      </c>
      <c r="DW238" s="63">
        <f>SUMIFS('[1]NBA-Data-1980-2019'!$G$1:$G$16305,'[1]NBA-Data-1980-2019'!$B$1:$B$16305,$A238,'[1]NBA-Data-1980-2019'!$A$1:$A$16305,DW$9)</f>
        <v>0</v>
      </c>
      <c r="DX238" s="63">
        <f>SUMIFS('[1]NBA-Data-1980-2019'!$G$1:$G$16305,'[1]NBA-Data-1980-2019'!$B$1:$B$16305,$A238,'[1]NBA-Data-1980-2019'!$A$1:$A$16305,DX$9)</f>
        <v>0</v>
      </c>
      <c r="DY238" s="63">
        <f>SUMIFS('[1]NBA-Data-1980-2019'!$G$1:$G$16305,'[1]NBA-Data-1980-2019'!$B$1:$B$16305,$A238,'[1]NBA-Data-1980-2019'!$A$1:$A$16305,DY$9)</f>
        <v>0</v>
      </c>
      <c r="DZ238" s="63">
        <f>SUMIFS('[1]NBA-Data-1980-2019'!$G$1:$G$16305,'[1]NBA-Data-1980-2019'!$B$1:$B$16305,$A238,'[1]NBA-Data-1980-2019'!$A$1:$A$16305,DZ$9)</f>
        <v>0</v>
      </c>
      <c r="EA238" s="63">
        <f>SUMIFS('[1]NBA-Data-1980-2019'!$G$1:$G$16305,'[1]NBA-Data-1980-2019'!$B$1:$B$16305,$A238,'[1]NBA-Data-1980-2019'!$A$1:$A$16305,EA$9)</f>
        <v>0</v>
      </c>
      <c r="EB238" s="63">
        <f>SUMIFS('[1]NBA-Data-1980-2019'!$G$1:$G$16305,'[1]NBA-Data-1980-2019'!$B$1:$B$16305,$A238,'[1]NBA-Data-1980-2019'!$A$1:$A$16305,EB$9)</f>
        <v>0</v>
      </c>
      <c r="EC238" s="63">
        <f>SUMIFS('[1]NBA-Data-1980-2019'!$G$1:$G$16305,'[1]NBA-Data-1980-2019'!$B$1:$B$16305,$A238,'[1]NBA-Data-1980-2019'!$A$1:$A$16305,EC$9)</f>
        <v>0</v>
      </c>
      <c r="ED238" s="63">
        <f>SUMIFS('[1]NBA-Data-1980-2019'!$G$1:$G$16305,'[1]NBA-Data-1980-2019'!$B$1:$B$16305,$A238,'[1]NBA-Data-1980-2019'!$A$1:$A$16305,ED$9)</f>
        <v>0</v>
      </c>
      <c r="EH238" s="2" t="s">
        <v>1273</v>
      </c>
    </row>
    <row r="239" spans="1:165" x14ac:dyDescent="0.2">
      <c r="A239" s="2" t="s">
        <v>1011</v>
      </c>
      <c r="B239" s="2" t="str" cm="1">
        <f t="array" ref="B239">_xlfn.XLOOKUP($A239&amp;B$5,'[1]NBA-Data-1980-2019'!$B$1:$B$16305&amp;'[1]NBA-Data-1980-2019'!$A$1:$A$16305,'[1]NBA-Data-1980-2019'!$D$1:$D$16305,"",0)</f>
        <v/>
      </c>
      <c r="C239" s="2" t="str" cm="1">
        <f t="array" ref="C239">_xlfn.XLOOKUP($A239&amp;C$5,'[1]NBA-Data-1980-2019'!$B$1:$B$16305&amp;'[1]NBA-Data-1980-2019'!$A$1:$A$16305,'[1]NBA-Data-1980-2019'!$D$1:$D$16305,"",0)</f>
        <v/>
      </c>
      <c r="D239" s="2" t="str" cm="1">
        <f t="array" ref="D239">_xlfn.XLOOKUP($A239&amp;D$5,'[1]NBA-Data-1980-2019'!$B$1:$B$16305&amp;'[1]NBA-Data-1980-2019'!$A$1:$A$16305,'[1]NBA-Data-1980-2019'!$D$1:$D$16305,"",0)</f>
        <v/>
      </c>
      <c r="E239" s="2" t="str" cm="1">
        <f t="array" ref="E239">_xlfn.XLOOKUP($A239&amp;E$5,'[1]NBA-Data-1980-2019'!$B$1:$B$16305&amp;'[1]NBA-Data-1980-2019'!$A$1:$A$16305,'[1]NBA-Data-1980-2019'!$D$1:$D$16305,"",0)</f>
        <v/>
      </c>
      <c r="F239" s="2" t="str" cm="1">
        <f t="array" ref="F239">_xlfn.XLOOKUP($A239&amp;F$5,'[1]NBA-Data-1980-2019'!$B$1:$B$16305&amp;'[1]NBA-Data-1980-2019'!$A$1:$A$16305,'[1]NBA-Data-1980-2019'!$D$1:$D$16305,"",0)</f>
        <v/>
      </c>
      <c r="G239" s="2" t="str" cm="1">
        <f t="array" ref="G239">_xlfn.XLOOKUP($A239&amp;G$5,'[1]NBA-Data-1980-2019'!$B$1:$B$16305&amp;'[1]NBA-Data-1980-2019'!$A$1:$A$16305,'[1]NBA-Data-1980-2019'!$D$1:$D$16305,"",0)</f>
        <v/>
      </c>
      <c r="H239" s="2" t="str" cm="1">
        <f t="array" ref="H239">_xlfn.XLOOKUP($A239&amp;H$5,'[1]NBA-Data-1980-2019'!$B$1:$B$16305&amp;'[1]NBA-Data-1980-2019'!$A$1:$A$16305,'[1]NBA-Data-1980-2019'!$D$1:$D$16305,"",0)</f>
        <v/>
      </c>
      <c r="I239" s="2" t="str" cm="1">
        <f t="array" ref="I239">_xlfn.XLOOKUP($A239&amp;I$5,'[1]NBA-Data-1980-2019'!$B$1:$B$16305&amp;'[1]NBA-Data-1980-2019'!$A$1:$A$16305,'[1]NBA-Data-1980-2019'!$D$1:$D$16305,"",0)</f>
        <v/>
      </c>
      <c r="J239" s="2" t="str" cm="1">
        <f t="array" ref="J239">_xlfn.XLOOKUP($A239&amp;J$5,'[1]NBA-Data-1980-2019'!$B$1:$B$16305&amp;'[1]NBA-Data-1980-2019'!$A$1:$A$16305,'[1]NBA-Data-1980-2019'!$D$1:$D$16305,"",0)</f>
        <v/>
      </c>
      <c r="K239" s="2" t="str" cm="1">
        <f t="array" ref="K239">_xlfn.XLOOKUP($A239&amp;K$5,'[1]NBA-Data-1980-2019'!$B$1:$B$16305&amp;'[1]NBA-Data-1980-2019'!$A$1:$A$16305,'[1]NBA-Data-1980-2019'!$D$1:$D$16305,"",0)</f>
        <v/>
      </c>
      <c r="L239" s="2" t="str" cm="1">
        <f t="array" ref="L239">_xlfn.XLOOKUP($A239&amp;L$5,'[1]NBA-Data-1980-2019'!$B$1:$B$16305&amp;'[1]NBA-Data-1980-2019'!$A$1:$A$16305,'[1]NBA-Data-1980-2019'!$D$1:$D$16305,"",0)</f>
        <v>LAL</v>
      </c>
      <c r="M239" s="2" t="str" cm="1">
        <f t="array" ref="M239">_xlfn.XLOOKUP($A239&amp;M$5,'[1]NBA-Data-1980-2019'!$B$1:$B$16305&amp;'[1]NBA-Data-1980-2019'!$A$1:$A$16305,'[1]NBA-Data-1980-2019'!$D$1:$D$16305,"",0)</f>
        <v>LAL</v>
      </c>
      <c r="N239" s="2" t="str" cm="1">
        <f t="array" ref="N239">_xlfn.XLOOKUP($A239&amp;N$5,'[1]NBA-Data-1980-2019'!$B$1:$B$16305&amp;'[1]NBA-Data-1980-2019'!$A$1:$A$16305,'[1]NBA-Data-1980-2019'!$D$1:$D$16305,"",0)</f>
        <v>LAL</v>
      </c>
      <c r="O239" s="2" t="str" cm="1">
        <f t="array" ref="O239">_xlfn.XLOOKUP($A239&amp;O$5,'[1]NBA-Data-1980-2019'!$B$1:$B$16305&amp;'[1]NBA-Data-1980-2019'!$A$1:$A$16305,'[1]NBA-Data-1980-2019'!$D$1:$D$16305,"",0)</f>
        <v>MIN</v>
      </c>
      <c r="P239" s="2" t="str" cm="1">
        <f t="array" ref="P239">_xlfn.XLOOKUP($A239&amp;P$5,'[1]NBA-Data-1980-2019'!$B$1:$B$16305&amp;'[1]NBA-Data-1980-2019'!$A$1:$A$16305,'[1]NBA-Data-1980-2019'!$D$1:$D$16305,"",0)</f>
        <v>MIN</v>
      </c>
      <c r="Q239" s="2" t="str" cm="1">
        <f t="array" ref="Q239">_xlfn.XLOOKUP($A239&amp;Q$5,'[1]NBA-Data-1980-2019'!$B$1:$B$16305&amp;'[1]NBA-Data-1980-2019'!$A$1:$A$16305,'[1]NBA-Data-1980-2019'!$D$1:$D$16305,"",0)</f>
        <v>MIN</v>
      </c>
      <c r="R239" s="2" t="str" cm="1">
        <f t="array" ref="R239">_xlfn.XLOOKUP($A239&amp;R$5,'[1]NBA-Data-1980-2019'!$B$1:$B$16305&amp;'[1]NBA-Data-1980-2019'!$A$1:$A$16305,'[1]NBA-Data-1980-2019'!$D$1:$D$16305,"",0)</f>
        <v>MIN</v>
      </c>
      <c r="S239" s="2" t="str" cm="1">
        <f t="array" ref="S239">_xlfn.XLOOKUP($A239&amp;S$5,'[1]NBA-Data-1980-2019'!$B$1:$B$16305&amp;'[1]NBA-Data-1980-2019'!$A$1:$A$16305,'[1]NBA-Data-1980-2019'!$D$1:$D$16305,"",0)</f>
        <v>MIN</v>
      </c>
      <c r="T239" s="2" t="str" cm="1">
        <f t="array" ref="T239">_xlfn.XLOOKUP($A239&amp;T$5,'[1]NBA-Data-1980-2019'!$B$1:$B$16305&amp;'[1]NBA-Data-1980-2019'!$A$1:$A$16305,'[1]NBA-Data-1980-2019'!$D$1:$D$16305,"",0)</f>
        <v>MIN</v>
      </c>
      <c r="U239" s="2" t="str" cm="1">
        <f t="array" ref="U239">_xlfn.XLOOKUP($A239&amp;U$5,'[1]NBA-Data-1980-2019'!$B$1:$B$16305&amp;'[1]NBA-Data-1980-2019'!$A$1:$A$16305,'[1]NBA-Data-1980-2019'!$D$1:$D$16305,"",0)</f>
        <v/>
      </c>
      <c r="V239" s="2" t="str" cm="1">
        <f t="array" ref="V239">_xlfn.XLOOKUP($A239&amp;V$5,'[1]NBA-Data-1980-2019'!$B$1:$B$16305&amp;'[1]NBA-Data-1980-2019'!$A$1:$A$16305,'[1]NBA-Data-1980-2019'!$D$1:$D$16305,"",0)</f>
        <v/>
      </c>
      <c r="W239" s="2" t="str" cm="1">
        <f t="array" ref="W239">_xlfn.XLOOKUP($A239&amp;W$5,'[1]NBA-Data-1980-2019'!$B$1:$B$16305&amp;'[1]NBA-Data-1980-2019'!$A$1:$A$16305,'[1]NBA-Data-1980-2019'!$D$1:$D$16305,"",0)</f>
        <v/>
      </c>
      <c r="X239" s="2" t="str" cm="1">
        <f t="array" ref="X239">_xlfn.XLOOKUP($A239&amp;X$5,'[1]NBA-Data-1980-2019'!$B$1:$B$16305&amp;'[1]NBA-Data-1980-2019'!$A$1:$A$16305,'[1]NBA-Data-1980-2019'!$D$1:$D$16305,"",0)</f>
        <v/>
      </c>
      <c r="Y239" s="2" t="str" cm="1">
        <f t="array" ref="Y239">_xlfn.XLOOKUP($A239&amp;Y$5,'[1]NBA-Data-1980-2019'!$B$1:$B$16305&amp;'[1]NBA-Data-1980-2019'!$A$1:$A$16305,'[1]NBA-Data-1980-2019'!$D$1:$D$16305,"",0)</f>
        <v/>
      </c>
      <c r="Z239" s="2" t="str" cm="1">
        <f t="array" ref="Z239">_xlfn.XLOOKUP($A239&amp;Z$5,'[1]NBA-Data-1980-2019'!$B$1:$B$16305&amp;'[1]NBA-Data-1980-2019'!$A$1:$A$16305,'[1]NBA-Data-1980-2019'!$D$1:$D$16305,"",0)</f>
        <v/>
      </c>
      <c r="AA239" s="2" t="str" cm="1">
        <f t="array" ref="AA239">_xlfn.XLOOKUP($A239&amp;AA$5,'[1]NBA-Data-1980-2019'!$B$1:$B$16305&amp;'[1]NBA-Data-1980-2019'!$A$1:$A$16305,'[1]NBA-Data-1980-2019'!$D$1:$D$16305,"",0)</f>
        <v/>
      </c>
      <c r="AB239" s="2" t="str" cm="1">
        <f t="array" ref="AB239">_xlfn.XLOOKUP($A239&amp;AB$5,'[1]NBA-Data-1980-2019'!$B$1:$B$16305&amp;'[1]NBA-Data-1980-2019'!$A$1:$A$16305,'[1]NBA-Data-1980-2019'!$D$1:$D$16305,"",0)</f>
        <v/>
      </c>
      <c r="AC239" s="2" t="str" cm="1">
        <f t="array" ref="AC239">_xlfn.XLOOKUP($A239&amp;AC$5,'[1]NBA-Data-1980-2019'!$B$1:$B$16305&amp;'[1]NBA-Data-1980-2019'!$A$1:$A$16305,'[1]NBA-Data-1980-2019'!$D$1:$D$16305,"",0)</f>
        <v/>
      </c>
      <c r="AD239" s="2" t="str" cm="1">
        <f t="array" ref="AD239">_xlfn.XLOOKUP($A239&amp;AD$5,'[1]NBA-Data-1980-2019'!$B$1:$B$16305&amp;'[1]NBA-Data-1980-2019'!$A$1:$A$16305,'[1]NBA-Data-1980-2019'!$D$1:$D$16305,"",0)</f>
        <v/>
      </c>
      <c r="AE239" s="2" t="str" cm="1">
        <f t="array" ref="AE239">_xlfn.XLOOKUP($A239&amp;AE$5,'[1]NBA-Data-1980-2019'!$B$1:$B$16305&amp;'[1]NBA-Data-1980-2019'!$A$1:$A$16305,'[1]NBA-Data-1980-2019'!$D$1:$D$16305,"",0)</f>
        <v/>
      </c>
      <c r="AF239" s="2" t="str" cm="1">
        <f t="array" ref="AF239">_xlfn.XLOOKUP($A239&amp;AF$5,'[1]NBA-Data-1980-2019'!$B$1:$B$16305&amp;'[1]NBA-Data-1980-2019'!$A$1:$A$16305,'[1]NBA-Data-1980-2019'!$D$1:$D$16305,"",0)</f>
        <v/>
      </c>
      <c r="AG239" s="2" t="str" cm="1">
        <f t="array" ref="AG239">_xlfn.XLOOKUP($A239&amp;AG$5,'[1]NBA-Data-1980-2019'!$B$1:$B$16305&amp;'[1]NBA-Data-1980-2019'!$A$1:$A$16305,'[1]NBA-Data-1980-2019'!$D$1:$D$16305,"",0)</f>
        <v/>
      </c>
      <c r="AH239" s="2" t="str" cm="1">
        <f t="array" ref="AH239">_xlfn.XLOOKUP($A239&amp;AH$5,'[1]NBA-Data-1980-2019'!$B$1:$B$16305&amp;'[1]NBA-Data-1980-2019'!$A$1:$A$16305,'[1]NBA-Data-1980-2019'!$H$1:$H$16305,"",0)</f>
        <v/>
      </c>
      <c r="AI239" s="2" t="str" cm="1">
        <f t="array" ref="AI239">_xlfn.XLOOKUP($A239&amp;AI$5,'[1]NBA-Data-1980-2019'!$B$1:$B$16305&amp;'[1]NBA-Data-1980-2019'!$A$1:$A$16305,'[1]NBA-Data-1980-2019'!$H$1:$H$16305,"",0)</f>
        <v/>
      </c>
      <c r="AJ239" s="2" t="str" cm="1">
        <f t="array" ref="AJ239">_xlfn.XLOOKUP($A239&amp;AJ$5,'[1]NBA-Data-1980-2019'!$B$1:$B$16305&amp;'[1]NBA-Data-1980-2019'!$A$1:$A$16305,'[1]NBA-Data-1980-2019'!$H$1:$H$16305,"",0)</f>
        <v/>
      </c>
      <c r="AK239" s="2" t="str" cm="1">
        <f t="array" ref="AK239">_xlfn.XLOOKUP($A239&amp;AK$5,'[1]NBA-Data-1980-2019'!$B$1:$B$16305&amp;'[1]NBA-Data-1980-2019'!$A$1:$A$16305,'[1]NBA-Data-1980-2019'!$H$1:$H$16305,"",0)</f>
        <v/>
      </c>
      <c r="AL239" s="2" t="str" cm="1">
        <f t="array" ref="AL239">_xlfn.XLOOKUP($A239&amp;AL$5,'[1]NBA-Data-1980-2019'!$B$1:$B$16305&amp;'[1]NBA-Data-1980-2019'!$A$1:$A$16305,'[1]NBA-Data-1980-2019'!$H$1:$H$16305,"",0)</f>
        <v/>
      </c>
      <c r="AM239" s="2" t="str" cm="1">
        <f t="array" ref="AM239">_xlfn.XLOOKUP($A239&amp;AM$5,'[1]NBA-Data-1980-2019'!$B$1:$B$16305&amp;'[1]NBA-Data-1980-2019'!$A$1:$A$16305,'[1]NBA-Data-1980-2019'!$H$1:$H$16305,"",0)</f>
        <v/>
      </c>
      <c r="AN239" s="2" t="str" cm="1">
        <f t="array" ref="AN239">_xlfn.XLOOKUP($A239&amp;AN$5,'[1]NBA-Data-1980-2019'!$B$1:$B$16305&amp;'[1]NBA-Data-1980-2019'!$A$1:$A$16305,'[1]NBA-Data-1980-2019'!$H$1:$H$16305,"",0)</f>
        <v/>
      </c>
      <c r="AO239" s="2" t="str" cm="1">
        <f t="array" ref="AO239">_xlfn.XLOOKUP($A239&amp;AO$5,'[1]NBA-Data-1980-2019'!$B$1:$B$16305&amp;'[1]NBA-Data-1980-2019'!$A$1:$A$16305,'[1]NBA-Data-1980-2019'!$H$1:$H$16305,"",0)</f>
        <v/>
      </c>
      <c r="AP239" s="2" t="str" cm="1">
        <f t="array" ref="AP239">_xlfn.XLOOKUP($A239&amp;AP$5,'[1]NBA-Data-1980-2019'!$B$1:$B$16305&amp;'[1]NBA-Data-1980-2019'!$A$1:$A$16305,'[1]NBA-Data-1980-2019'!$H$1:$H$16305,"",0)</f>
        <v/>
      </c>
      <c r="AQ239" s="2" t="str" cm="1">
        <f t="array" ref="AQ239">_xlfn.XLOOKUP($A239&amp;AQ$5,'[1]NBA-Data-1980-2019'!$B$1:$B$16305&amp;'[1]NBA-Data-1980-2019'!$A$1:$A$16305,'[1]NBA-Data-1980-2019'!$H$1:$H$16305,"",0)</f>
        <v/>
      </c>
      <c r="AR239" s="2" cm="1">
        <f t="array" ref="AR239">_xlfn.XLOOKUP($A239&amp;AR$5,'[1]NBA-Data-1980-2019'!$B$1:$B$16305&amp;'[1]NBA-Data-1980-2019'!$A$1:$A$16305,'[1]NBA-Data-1980-2019'!$H$1:$H$16305,"",0)</f>
        <v>644</v>
      </c>
      <c r="AS239" s="2" cm="1">
        <f t="array" ref="AS239">_xlfn.XLOOKUP($A239&amp;AS$5,'[1]NBA-Data-1980-2019'!$B$1:$B$16305&amp;'[1]NBA-Data-1980-2019'!$A$1:$A$16305,'[1]NBA-Data-1980-2019'!$H$1:$H$16305,"",0)</f>
        <v>649</v>
      </c>
      <c r="AT239" s="2" cm="1">
        <f t="array" ref="AT239">_xlfn.XLOOKUP($A239&amp;AT$5,'[1]NBA-Data-1980-2019'!$B$1:$B$16305&amp;'[1]NBA-Data-1980-2019'!$A$1:$A$16305,'[1]NBA-Data-1980-2019'!$H$1:$H$16305,"",0)</f>
        <v>783</v>
      </c>
      <c r="AU239" s="2" cm="1">
        <f t="array" ref="AU239">_xlfn.XLOOKUP($A239&amp;AU$5,'[1]NBA-Data-1980-2019'!$B$1:$B$16305&amp;'[1]NBA-Data-1980-2019'!$A$1:$A$16305,'[1]NBA-Data-1980-2019'!$H$1:$H$16305,"",0)</f>
        <v>1245.6000000000001</v>
      </c>
      <c r="AV239" s="2" cm="1">
        <f t="array" ref="AV239">_xlfn.XLOOKUP($A239&amp;AV$5,'[1]NBA-Data-1980-2019'!$B$1:$B$16305&amp;'[1]NBA-Data-1980-2019'!$A$1:$A$16305,'[1]NBA-Data-1980-2019'!$H$1:$H$16305,"",0)</f>
        <v>602.69999999999993</v>
      </c>
      <c r="AW239" s="2" cm="1">
        <f t="array" ref="AW239">_xlfn.XLOOKUP($A239&amp;AW$5,'[1]NBA-Data-1980-2019'!$B$1:$B$16305&amp;'[1]NBA-Data-1980-2019'!$A$1:$A$16305,'[1]NBA-Data-1980-2019'!$H$1:$H$16305,"",0)</f>
        <v>675.80000000000007</v>
      </c>
      <c r="AX239" s="2" cm="1">
        <f t="array" ref="AX239">_xlfn.XLOOKUP($A239&amp;AX$5,'[1]NBA-Data-1980-2019'!$B$1:$B$16305&amp;'[1]NBA-Data-1980-2019'!$A$1:$A$16305,'[1]NBA-Data-1980-2019'!$H$1:$H$16305,"",0)</f>
        <v>470.40000000000003</v>
      </c>
      <c r="AY239" s="2" cm="1">
        <f t="array" ref="AY239">_xlfn.XLOOKUP($A239&amp;AY$5,'[1]NBA-Data-1980-2019'!$B$1:$B$16305&amp;'[1]NBA-Data-1980-2019'!$A$1:$A$16305,'[1]NBA-Data-1980-2019'!$H$1:$H$16305,"",0)</f>
        <v>152</v>
      </c>
      <c r="AZ239" s="2" cm="1">
        <f t="array" ref="AZ239">_xlfn.XLOOKUP($A239&amp;AZ$5,'[1]NBA-Data-1980-2019'!$B$1:$B$16305&amp;'[1]NBA-Data-1980-2019'!$A$1:$A$16305,'[1]NBA-Data-1980-2019'!$H$1:$H$16305,"",0)</f>
        <v>115.89999999999999</v>
      </c>
      <c r="BA239" s="2" t="str" cm="1">
        <f t="array" ref="BA239">_xlfn.XLOOKUP($A239&amp;BA$5,'[1]NBA-Data-1980-2019'!$B$1:$B$16305&amp;'[1]NBA-Data-1980-2019'!$A$1:$A$16305,'[1]NBA-Data-1980-2019'!$H$1:$H$16305,"",0)</f>
        <v/>
      </c>
      <c r="BB239" s="2" t="str" cm="1">
        <f t="array" ref="BB239">_xlfn.XLOOKUP($A239&amp;BB$5,'[1]NBA-Data-1980-2019'!$B$1:$B$16305&amp;'[1]NBA-Data-1980-2019'!$A$1:$A$16305,'[1]NBA-Data-1980-2019'!$H$1:$H$16305,"",0)</f>
        <v/>
      </c>
      <c r="BC239" s="2" t="str" cm="1">
        <f t="array" ref="BC239">_xlfn.XLOOKUP($A239&amp;BC$5,'[1]NBA-Data-1980-2019'!$B$1:$B$16305&amp;'[1]NBA-Data-1980-2019'!$A$1:$A$16305,'[1]NBA-Data-1980-2019'!$H$1:$H$16305,"",0)</f>
        <v/>
      </c>
      <c r="BD239" s="2" t="str" cm="1">
        <f t="array" ref="BD239">_xlfn.XLOOKUP($A239&amp;BD$5,'[1]NBA-Data-1980-2019'!$B$1:$B$16305&amp;'[1]NBA-Data-1980-2019'!$A$1:$A$16305,'[1]NBA-Data-1980-2019'!$H$1:$H$16305,"",0)</f>
        <v/>
      </c>
      <c r="BE239" s="2" t="str" cm="1">
        <f t="array" ref="BE239">_xlfn.XLOOKUP($A239&amp;BE$5,'[1]NBA-Data-1980-2019'!$B$1:$B$16305&amp;'[1]NBA-Data-1980-2019'!$A$1:$A$16305,'[1]NBA-Data-1980-2019'!$H$1:$H$16305,"",0)</f>
        <v/>
      </c>
      <c r="BF239" s="2" t="str" cm="1">
        <f t="array" ref="BF239">_xlfn.XLOOKUP($A239&amp;BF$5,'[1]NBA-Data-1980-2019'!$B$1:$B$16305&amp;'[1]NBA-Data-1980-2019'!$A$1:$A$16305,'[1]NBA-Data-1980-2019'!$H$1:$H$16305,"",0)</f>
        <v/>
      </c>
      <c r="BG239" s="2" t="str" cm="1">
        <f t="array" ref="BG239">_xlfn.XLOOKUP($A239&amp;BG$5,'[1]NBA-Data-1980-2019'!$B$1:$B$16305&amp;'[1]NBA-Data-1980-2019'!$A$1:$A$16305,'[1]NBA-Data-1980-2019'!$H$1:$H$16305,"",0)</f>
        <v/>
      </c>
      <c r="BH239" s="2" t="str" cm="1">
        <f t="array" ref="BH239">_xlfn.XLOOKUP($A239&amp;BH$5,'[1]NBA-Data-1980-2019'!$B$1:$B$16305&amp;'[1]NBA-Data-1980-2019'!$A$1:$A$16305,'[1]NBA-Data-1980-2019'!$H$1:$H$16305,"",0)</f>
        <v/>
      </c>
      <c r="BI239" s="2" t="str" cm="1">
        <f t="array" ref="BI239">_xlfn.XLOOKUP($A239&amp;BI$5,'[1]NBA-Data-1980-2019'!$B$1:$B$16305&amp;'[1]NBA-Data-1980-2019'!$A$1:$A$16305,'[1]NBA-Data-1980-2019'!$H$1:$H$16305,"",0)</f>
        <v/>
      </c>
      <c r="BJ239" s="2" t="str" cm="1">
        <f t="array" ref="BJ239">_xlfn.XLOOKUP($A239&amp;BJ$5,'[1]NBA-Data-1980-2019'!$B$1:$B$16305&amp;'[1]NBA-Data-1980-2019'!$A$1:$A$16305,'[1]NBA-Data-1980-2019'!$H$1:$H$16305,"",0)</f>
        <v/>
      </c>
      <c r="BK239" s="2" t="str" cm="1">
        <f t="array" ref="BK239">_xlfn.XLOOKUP($A239&amp;BK$5,'[1]NBA-Data-1980-2019'!$B$1:$B$16305&amp;'[1]NBA-Data-1980-2019'!$A$1:$A$16305,'[1]NBA-Data-1980-2019'!$H$1:$H$16305,"",0)</f>
        <v/>
      </c>
      <c r="BL239" s="2" t="str" cm="1">
        <f t="array" ref="BL239">_xlfn.XLOOKUP($A239&amp;BL$5,'[1]NBA-Data-1980-2019'!$B$1:$B$16305&amp;'[1]NBA-Data-1980-2019'!$A$1:$A$16305,'[1]NBA-Data-1980-2019'!$H$1:$H$16305,"",0)</f>
        <v/>
      </c>
      <c r="BM239" s="2" t="str" cm="1">
        <f t="array" ref="BM239">_xlfn.XLOOKUP($A239&amp;BM$5,'[1]NBA-Data-1980-2019'!$B$1:$B$16305&amp;'[1]NBA-Data-1980-2019'!$A$1:$A$16305,'[1]NBA-Data-1980-2019'!$H$1:$H$16305,"",0)</f>
        <v/>
      </c>
      <c r="BN239" s="2" t="str" cm="1">
        <f t="array" ref="BN239">_xlfn.XLOOKUP($A239&amp;BN$5,'[1]NBA-Data-1980-2019'!$B$1:$B$16305&amp;'[1]NBA-Data-1980-2019'!$A$1:$A$16305,'[1]NBA-Data-1980-2019'!$F$1:$F$16305,"",0)</f>
        <v/>
      </c>
      <c r="BO239" s="2" t="str" cm="1">
        <f t="array" ref="BO239">_xlfn.XLOOKUP($A239&amp;BO$5,'[1]NBA-Data-1980-2019'!$B$1:$B$16305&amp;'[1]NBA-Data-1980-2019'!$A$1:$A$16305,'[1]NBA-Data-1980-2019'!$F$1:$F$16305,"",0)</f>
        <v/>
      </c>
      <c r="BP239" s="2" t="str" cm="1">
        <f t="array" ref="BP239">_xlfn.XLOOKUP($A239&amp;BP$5,'[1]NBA-Data-1980-2019'!$B$1:$B$16305&amp;'[1]NBA-Data-1980-2019'!$A$1:$A$16305,'[1]NBA-Data-1980-2019'!$F$1:$F$16305,"",0)</f>
        <v/>
      </c>
      <c r="BQ239" s="2" t="str" cm="1">
        <f t="array" ref="BQ239">_xlfn.XLOOKUP($A239&amp;BQ$5,'[1]NBA-Data-1980-2019'!$B$1:$B$16305&amp;'[1]NBA-Data-1980-2019'!$A$1:$A$16305,'[1]NBA-Data-1980-2019'!$F$1:$F$16305,"",0)</f>
        <v/>
      </c>
      <c r="BR239" s="2" t="str" cm="1">
        <f t="array" ref="BR239">_xlfn.XLOOKUP($A239&amp;BR$5,'[1]NBA-Data-1980-2019'!$B$1:$B$16305&amp;'[1]NBA-Data-1980-2019'!$A$1:$A$16305,'[1]NBA-Data-1980-2019'!$F$1:$F$16305,"",0)</f>
        <v/>
      </c>
      <c r="BS239" s="2" t="str" cm="1">
        <f t="array" ref="BS239">_xlfn.XLOOKUP($A239&amp;BS$5,'[1]NBA-Data-1980-2019'!$B$1:$B$16305&amp;'[1]NBA-Data-1980-2019'!$A$1:$A$16305,'[1]NBA-Data-1980-2019'!$F$1:$F$16305,"",0)</f>
        <v/>
      </c>
      <c r="BT239" s="2" t="str" cm="1">
        <f t="array" ref="BT239">_xlfn.XLOOKUP($A239&amp;BT$5,'[1]NBA-Data-1980-2019'!$B$1:$B$16305&amp;'[1]NBA-Data-1980-2019'!$A$1:$A$16305,'[1]NBA-Data-1980-2019'!$F$1:$F$16305,"",0)</f>
        <v/>
      </c>
      <c r="BU239" s="2" t="str" cm="1">
        <f t="array" ref="BU239">_xlfn.XLOOKUP($A239&amp;BU$5,'[1]NBA-Data-1980-2019'!$B$1:$B$16305&amp;'[1]NBA-Data-1980-2019'!$A$1:$A$16305,'[1]NBA-Data-1980-2019'!$F$1:$F$16305,"",0)</f>
        <v/>
      </c>
      <c r="BV239" s="2" t="str" cm="1">
        <f t="array" ref="BV239">_xlfn.XLOOKUP($A239&amp;BV$5,'[1]NBA-Data-1980-2019'!$B$1:$B$16305&amp;'[1]NBA-Data-1980-2019'!$A$1:$A$16305,'[1]NBA-Data-1980-2019'!$F$1:$F$16305,"",0)</f>
        <v/>
      </c>
      <c r="BW239" s="2" t="str" cm="1">
        <f t="array" ref="BW239">_xlfn.XLOOKUP($A239&amp;BW$5,'[1]NBA-Data-1980-2019'!$B$1:$B$16305&amp;'[1]NBA-Data-1980-2019'!$A$1:$A$16305,'[1]NBA-Data-1980-2019'!$F$1:$F$16305,"",0)</f>
        <v/>
      </c>
      <c r="BX239" s="2" cm="1">
        <f t="array" ref="BX239">_xlfn.XLOOKUP($A239&amp;BX$5,'[1]NBA-Data-1980-2019'!$B$1:$B$16305&amp;'[1]NBA-Data-1980-2019'!$A$1:$A$16305,'[1]NBA-Data-1980-2019'!$F$1:$F$16305,"",0)</f>
        <v>9.1999999999999993</v>
      </c>
      <c r="BY239" s="2" cm="1">
        <f t="array" ref="BY239">_xlfn.XLOOKUP($A239&amp;BY$5,'[1]NBA-Data-1980-2019'!$B$1:$B$16305&amp;'[1]NBA-Data-1980-2019'!$A$1:$A$16305,'[1]NBA-Data-1980-2019'!$F$1:$F$16305,"",0)</f>
        <v>12.7</v>
      </c>
      <c r="BZ239" s="2" cm="1">
        <f t="array" ref="BZ239">_xlfn.XLOOKUP($A239&amp;BZ$5,'[1]NBA-Data-1980-2019'!$B$1:$B$16305&amp;'[1]NBA-Data-1980-2019'!$A$1:$A$16305,'[1]NBA-Data-1980-2019'!$F$1:$F$16305,"",0)</f>
        <v>9.3000000000000007</v>
      </c>
      <c r="CA239" s="2" cm="1">
        <f t="array" ref="CA239">_xlfn.XLOOKUP($A239&amp;CA$5,'[1]NBA-Data-1980-2019'!$B$1:$B$16305&amp;'[1]NBA-Data-1980-2019'!$A$1:$A$16305,'[1]NBA-Data-1980-2019'!$F$1:$F$16305,"",0)</f>
        <v>9.4</v>
      </c>
      <c r="CB239" s="2" cm="1">
        <f t="array" ref="CB239">_xlfn.XLOOKUP($A239&amp;CB$5,'[1]NBA-Data-1980-2019'!$B$1:$B$16305&amp;'[1]NBA-Data-1980-2019'!$A$1:$A$16305,'[1]NBA-Data-1980-2019'!$F$1:$F$16305,"",0)</f>
        <v>6.9</v>
      </c>
      <c r="CC239" s="2" cm="1">
        <f t="array" ref="CC239">_xlfn.XLOOKUP($A239&amp;CC$5,'[1]NBA-Data-1980-2019'!$B$1:$B$16305&amp;'[1]NBA-Data-1980-2019'!$A$1:$A$16305,'[1]NBA-Data-1980-2019'!$F$1:$F$16305,"",0)</f>
        <v>5.3</v>
      </c>
      <c r="CD239" s="2" cm="1">
        <f t="array" ref="CD239">_xlfn.XLOOKUP($A239&amp;CD$5,'[1]NBA-Data-1980-2019'!$B$1:$B$16305&amp;'[1]NBA-Data-1980-2019'!$A$1:$A$16305,'[1]NBA-Data-1980-2019'!$F$1:$F$16305,"",0)</f>
        <v>4.5</v>
      </c>
      <c r="CE239" s="2" cm="1">
        <f t="array" ref="CE239">_xlfn.XLOOKUP($A239&amp;CE$5,'[1]NBA-Data-1980-2019'!$B$1:$B$16305&amp;'[1]NBA-Data-1980-2019'!$A$1:$A$16305,'[1]NBA-Data-1980-2019'!$F$1:$F$16305,"",0)</f>
        <v>0.2</v>
      </c>
      <c r="CF239" s="2" cm="1">
        <f t="array" ref="CF239">_xlfn.XLOOKUP($A239&amp;CF$5,'[1]NBA-Data-1980-2019'!$B$1:$B$16305&amp;'[1]NBA-Data-1980-2019'!$A$1:$A$16305,'[1]NBA-Data-1980-2019'!$F$1:$F$16305,"",0)</f>
        <v>-0.1</v>
      </c>
      <c r="CG239" s="2" t="str" cm="1">
        <f t="array" ref="CG239">_xlfn.XLOOKUP($A239&amp;CG$5,'[1]NBA-Data-1980-2019'!$B$1:$B$16305&amp;'[1]NBA-Data-1980-2019'!$A$1:$A$16305,'[1]NBA-Data-1980-2019'!$F$1:$F$16305,"",0)</f>
        <v/>
      </c>
      <c r="CH239" s="2" t="str" cm="1">
        <f t="array" ref="CH239">_xlfn.XLOOKUP($A239&amp;CH$5,'[1]NBA-Data-1980-2019'!$B$1:$B$16305&amp;'[1]NBA-Data-1980-2019'!$A$1:$A$16305,'[1]NBA-Data-1980-2019'!$F$1:$F$16305,"",0)</f>
        <v/>
      </c>
      <c r="CI239" s="2" t="str" cm="1">
        <f t="array" ref="CI239">_xlfn.XLOOKUP($A239&amp;CI$5,'[1]NBA-Data-1980-2019'!$B$1:$B$16305&amp;'[1]NBA-Data-1980-2019'!$A$1:$A$16305,'[1]NBA-Data-1980-2019'!$F$1:$F$16305,"",0)</f>
        <v/>
      </c>
      <c r="CJ239" s="2" t="str" cm="1">
        <f t="array" ref="CJ239">_xlfn.XLOOKUP($A239&amp;CJ$5,'[1]NBA-Data-1980-2019'!$B$1:$B$16305&amp;'[1]NBA-Data-1980-2019'!$A$1:$A$16305,'[1]NBA-Data-1980-2019'!$F$1:$F$16305,"",0)</f>
        <v/>
      </c>
      <c r="CK239" s="2" t="str" cm="1">
        <f t="array" ref="CK239">_xlfn.XLOOKUP($A239&amp;CK$5,'[1]NBA-Data-1980-2019'!$B$1:$B$16305&amp;'[1]NBA-Data-1980-2019'!$A$1:$A$16305,'[1]NBA-Data-1980-2019'!$F$1:$F$16305,"",0)</f>
        <v/>
      </c>
      <c r="CL239" s="2" t="str" cm="1">
        <f t="array" ref="CL239">_xlfn.XLOOKUP($A239&amp;CL$5,'[1]NBA-Data-1980-2019'!$B$1:$B$16305&amp;'[1]NBA-Data-1980-2019'!$A$1:$A$16305,'[1]NBA-Data-1980-2019'!$F$1:$F$16305,"",0)</f>
        <v/>
      </c>
      <c r="CM239" s="2" t="str" cm="1">
        <f t="array" ref="CM239">_xlfn.XLOOKUP($A239&amp;CM$5,'[1]NBA-Data-1980-2019'!$B$1:$B$16305&amp;'[1]NBA-Data-1980-2019'!$A$1:$A$16305,'[1]NBA-Data-1980-2019'!$F$1:$F$16305,"",0)</f>
        <v/>
      </c>
      <c r="CN239" s="2" t="str" cm="1">
        <f t="array" ref="CN239">_xlfn.XLOOKUP($A239&amp;CN$5,'[1]NBA-Data-1980-2019'!$B$1:$B$16305&amp;'[1]NBA-Data-1980-2019'!$A$1:$A$16305,'[1]NBA-Data-1980-2019'!$F$1:$F$16305,"",0)</f>
        <v/>
      </c>
      <c r="CO239" s="2" t="str" cm="1">
        <f t="array" ref="CO239">_xlfn.XLOOKUP($A239&amp;CO$5,'[1]NBA-Data-1980-2019'!$B$1:$B$16305&amp;'[1]NBA-Data-1980-2019'!$A$1:$A$16305,'[1]NBA-Data-1980-2019'!$F$1:$F$16305,"",0)</f>
        <v/>
      </c>
      <c r="CP239" s="2" t="str" cm="1">
        <f t="array" ref="CP239">_xlfn.XLOOKUP($A239&amp;CP$5,'[1]NBA-Data-1980-2019'!$B$1:$B$16305&amp;'[1]NBA-Data-1980-2019'!$A$1:$A$16305,'[1]NBA-Data-1980-2019'!$F$1:$F$16305,"",0)</f>
        <v/>
      </c>
      <c r="CQ239" s="2" t="str" cm="1">
        <f t="array" ref="CQ239">_xlfn.XLOOKUP($A239&amp;CQ$5,'[1]NBA-Data-1980-2019'!$B$1:$B$16305&amp;'[1]NBA-Data-1980-2019'!$A$1:$A$16305,'[1]NBA-Data-1980-2019'!$F$1:$F$16305,"",0)</f>
        <v/>
      </c>
      <c r="CR239" s="2" t="str" cm="1">
        <f t="array" ref="CR239">_xlfn.XLOOKUP($A239&amp;CR$5,'[1]NBA-Data-1980-2019'!$B$1:$B$16305&amp;'[1]NBA-Data-1980-2019'!$A$1:$A$16305,'[1]NBA-Data-1980-2019'!$F$1:$F$16305,"",0)</f>
        <v/>
      </c>
      <c r="CS239" s="2" t="str" cm="1">
        <f t="array" ref="CS239">_xlfn.XLOOKUP($A239&amp;CS$5,'[1]NBA-Data-1980-2019'!$B$1:$B$16305&amp;'[1]NBA-Data-1980-2019'!$A$1:$A$16305,'[1]NBA-Data-1980-2019'!$F$1:$F$16305,"",0)</f>
        <v/>
      </c>
      <c r="CU239" s="2" t="str">
        <f>_xlfn.XLOOKUP($A239,TEAMS!$G$1:$G$839,TEAMS!$H$1:$H$839,"",0)</f>
        <v>PF</v>
      </c>
      <c r="CV239" s="2" t="str">
        <f>_xlfn.XLOOKUP($CU239,DASHBOARD!$B$22:$B$27,DASHBOARD!$C$22:$C$27,"",0)</f>
        <v>FORWARD</v>
      </c>
      <c r="CY239" s="63">
        <f>SUMIFS('[1]NBA-Data-1980-2019'!$G$1:$G$16305,'[1]NBA-Data-1980-2019'!$B$1:$B$16305,$A239,'[1]NBA-Data-1980-2019'!$A$1:$A$16305,CY$9)</f>
        <v>0</v>
      </c>
      <c r="CZ239" s="63">
        <f>SUMIFS('[1]NBA-Data-1980-2019'!$G$1:$G$16305,'[1]NBA-Data-1980-2019'!$B$1:$B$16305,$A239,'[1]NBA-Data-1980-2019'!$A$1:$A$16305,CZ$9)</f>
        <v>0</v>
      </c>
      <c r="DA239" s="63">
        <f>SUMIFS('[1]NBA-Data-1980-2019'!$G$1:$G$16305,'[1]NBA-Data-1980-2019'!$B$1:$B$16305,$A239,'[1]NBA-Data-1980-2019'!$A$1:$A$16305,DA$9)</f>
        <v>0</v>
      </c>
      <c r="DB239" s="63">
        <f>SUMIFS('[1]NBA-Data-1980-2019'!$G$1:$G$16305,'[1]NBA-Data-1980-2019'!$B$1:$B$16305,$A239,'[1]NBA-Data-1980-2019'!$A$1:$A$16305,DB$9)</f>
        <v>0</v>
      </c>
      <c r="DC239" s="63">
        <f>SUMIFS('[1]NBA-Data-1980-2019'!$G$1:$G$16305,'[1]NBA-Data-1980-2019'!$B$1:$B$16305,$A239,'[1]NBA-Data-1980-2019'!$A$1:$A$16305,DC$9)</f>
        <v>0</v>
      </c>
      <c r="DD239" s="63">
        <f>SUMIFS('[1]NBA-Data-1980-2019'!$G$1:$G$16305,'[1]NBA-Data-1980-2019'!$B$1:$B$16305,$A239,'[1]NBA-Data-1980-2019'!$A$1:$A$16305,DD$9)</f>
        <v>0</v>
      </c>
      <c r="DE239" s="63">
        <f>SUMIFS('[1]NBA-Data-1980-2019'!$G$1:$G$16305,'[1]NBA-Data-1980-2019'!$B$1:$B$16305,$A239,'[1]NBA-Data-1980-2019'!$A$1:$A$16305,DE$9)</f>
        <v>0</v>
      </c>
      <c r="DF239" s="63">
        <f>SUMIFS('[1]NBA-Data-1980-2019'!$G$1:$G$16305,'[1]NBA-Data-1980-2019'!$B$1:$B$16305,$A239,'[1]NBA-Data-1980-2019'!$A$1:$A$16305,DF$9)</f>
        <v>0</v>
      </c>
      <c r="DG239" s="63">
        <f>SUMIFS('[1]NBA-Data-1980-2019'!$G$1:$G$16305,'[1]NBA-Data-1980-2019'!$B$1:$B$16305,$A239,'[1]NBA-Data-1980-2019'!$A$1:$A$16305,DG$9)</f>
        <v>0</v>
      </c>
      <c r="DH239" s="63">
        <f>SUMIFS('[1]NBA-Data-1980-2019'!$G$1:$G$16305,'[1]NBA-Data-1980-2019'!$B$1:$B$16305,$A239,'[1]NBA-Data-1980-2019'!$A$1:$A$16305,DH$9)</f>
        <v>0</v>
      </c>
      <c r="DI239" s="63">
        <f>SUMIFS('[1]NBA-Data-1980-2019'!$G$1:$G$16305,'[1]NBA-Data-1980-2019'!$B$1:$B$16305,$A239,'[1]NBA-Data-1980-2019'!$A$1:$A$16305,DI$9)</f>
        <v>707040</v>
      </c>
      <c r="DJ239" s="63">
        <f>SUMIFS('[1]NBA-Data-1980-2019'!$G$1:$G$16305,'[1]NBA-Data-1980-2019'!$B$1:$B$16305,$A239,'[1]NBA-Data-1980-2019'!$A$1:$A$16305,DJ$9)</f>
        <v>759960</v>
      </c>
      <c r="DK239" s="63">
        <f>SUMIFS('[1]NBA-Data-1980-2019'!$G$1:$G$16305,'[1]NBA-Data-1980-2019'!$B$1:$B$16305,$A239,'[1]NBA-Data-1980-2019'!$A$1:$A$16305,DK$9)</f>
        <v>813000</v>
      </c>
      <c r="DL239" s="63">
        <f>SUMIFS('[1]NBA-Data-1980-2019'!$G$1:$G$16305,'[1]NBA-Data-1980-2019'!$B$1:$B$16305,$A239,'[1]NBA-Data-1980-2019'!$A$1:$A$16305,DL$9)</f>
        <v>663679</v>
      </c>
      <c r="DM239" s="63">
        <f>SUMIFS('[1]NBA-Data-1980-2019'!$G$1:$G$16305,'[1]NBA-Data-1980-2019'!$B$1:$B$16305,$A239,'[1]NBA-Data-1980-2019'!$A$1:$A$16305,DM$9)</f>
        <v>745046</v>
      </c>
      <c r="DN239" s="63">
        <f>SUMIFS('[1]NBA-Data-1980-2019'!$G$1:$G$16305,'[1]NBA-Data-1980-2019'!$B$1:$B$16305,$A239,'[1]NBA-Data-1980-2019'!$A$1:$A$16305,DN$9)</f>
        <v>2000000</v>
      </c>
      <c r="DO239" s="63">
        <f>SUMIFS('[1]NBA-Data-1980-2019'!$G$1:$G$16305,'[1]NBA-Data-1980-2019'!$B$1:$B$16305,$A239,'[1]NBA-Data-1980-2019'!$A$1:$A$16305,DO$9)</f>
        <v>2210000</v>
      </c>
      <c r="DP239" s="63">
        <f>SUMIFS('[1]NBA-Data-1980-2019'!$G$1:$G$16305,'[1]NBA-Data-1980-2019'!$B$1:$B$16305,$A239,'[1]NBA-Data-1980-2019'!$A$1:$A$16305,DP$9)</f>
        <v>2420000</v>
      </c>
      <c r="DQ239" s="63">
        <f>SUMIFS('[1]NBA-Data-1980-2019'!$G$1:$G$16305,'[1]NBA-Data-1980-2019'!$B$1:$B$16305,$A239,'[1]NBA-Data-1980-2019'!$A$1:$A$16305,DQ$9)</f>
        <v>2630000</v>
      </c>
      <c r="DR239" s="63">
        <f>SUMIFS('[1]NBA-Data-1980-2019'!$G$1:$G$16305,'[1]NBA-Data-1980-2019'!$B$1:$B$16305,$A239,'[1]NBA-Data-1980-2019'!$A$1:$A$16305,DR$9)</f>
        <v>0</v>
      </c>
      <c r="DS239" s="63">
        <f>SUMIFS('[1]NBA-Data-1980-2019'!$G$1:$G$16305,'[1]NBA-Data-1980-2019'!$B$1:$B$16305,$A239,'[1]NBA-Data-1980-2019'!$A$1:$A$16305,DS$9)</f>
        <v>0</v>
      </c>
      <c r="DT239" s="63">
        <f>SUMIFS('[1]NBA-Data-1980-2019'!$G$1:$G$16305,'[1]NBA-Data-1980-2019'!$B$1:$B$16305,$A239,'[1]NBA-Data-1980-2019'!$A$1:$A$16305,DT$9)</f>
        <v>0</v>
      </c>
      <c r="DU239" s="63">
        <f>SUMIFS('[1]NBA-Data-1980-2019'!$G$1:$G$16305,'[1]NBA-Data-1980-2019'!$B$1:$B$16305,$A239,'[1]NBA-Data-1980-2019'!$A$1:$A$16305,DU$9)</f>
        <v>0</v>
      </c>
      <c r="DV239" s="63">
        <f>SUMIFS('[1]NBA-Data-1980-2019'!$G$1:$G$16305,'[1]NBA-Data-1980-2019'!$B$1:$B$16305,$A239,'[1]NBA-Data-1980-2019'!$A$1:$A$16305,DV$9)</f>
        <v>0</v>
      </c>
      <c r="DW239" s="63">
        <f>SUMIFS('[1]NBA-Data-1980-2019'!$G$1:$G$16305,'[1]NBA-Data-1980-2019'!$B$1:$B$16305,$A239,'[1]NBA-Data-1980-2019'!$A$1:$A$16305,DW$9)</f>
        <v>0</v>
      </c>
      <c r="DX239" s="63">
        <f>SUMIFS('[1]NBA-Data-1980-2019'!$G$1:$G$16305,'[1]NBA-Data-1980-2019'!$B$1:$B$16305,$A239,'[1]NBA-Data-1980-2019'!$A$1:$A$16305,DX$9)</f>
        <v>0</v>
      </c>
      <c r="DY239" s="63">
        <f>SUMIFS('[1]NBA-Data-1980-2019'!$G$1:$G$16305,'[1]NBA-Data-1980-2019'!$B$1:$B$16305,$A239,'[1]NBA-Data-1980-2019'!$A$1:$A$16305,DY$9)</f>
        <v>0</v>
      </c>
      <c r="DZ239" s="63">
        <f>SUMIFS('[1]NBA-Data-1980-2019'!$G$1:$G$16305,'[1]NBA-Data-1980-2019'!$B$1:$B$16305,$A239,'[1]NBA-Data-1980-2019'!$A$1:$A$16305,DZ$9)</f>
        <v>0</v>
      </c>
      <c r="EA239" s="63">
        <f>SUMIFS('[1]NBA-Data-1980-2019'!$G$1:$G$16305,'[1]NBA-Data-1980-2019'!$B$1:$B$16305,$A239,'[1]NBA-Data-1980-2019'!$A$1:$A$16305,EA$9)</f>
        <v>0</v>
      </c>
      <c r="EB239" s="63">
        <f>SUMIFS('[1]NBA-Data-1980-2019'!$G$1:$G$16305,'[1]NBA-Data-1980-2019'!$B$1:$B$16305,$A239,'[1]NBA-Data-1980-2019'!$A$1:$A$16305,EB$9)</f>
        <v>0</v>
      </c>
      <c r="EC239" s="63">
        <f>SUMIFS('[1]NBA-Data-1980-2019'!$G$1:$G$16305,'[1]NBA-Data-1980-2019'!$B$1:$B$16305,$A239,'[1]NBA-Data-1980-2019'!$A$1:$A$16305,EC$9)</f>
        <v>0</v>
      </c>
      <c r="ED239" s="63">
        <f>SUMIFS('[1]NBA-Data-1980-2019'!$G$1:$G$16305,'[1]NBA-Data-1980-2019'!$B$1:$B$16305,$A239,'[1]NBA-Data-1980-2019'!$A$1:$A$16305,ED$9)</f>
        <v>0</v>
      </c>
      <c r="EH239" s="2" t="s">
        <v>1482</v>
      </c>
    </row>
    <row r="240" spans="1:165" x14ac:dyDescent="0.2">
      <c r="A240" s="2" t="s">
        <v>1145</v>
      </c>
      <c r="B240" s="2" t="str" cm="1">
        <f t="array" ref="B240">_xlfn.XLOOKUP($A240&amp;B$5,'[1]NBA-Data-1980-2019'!$B$1:$B$16305&amp;'[1]NBA-Data-1980-2019'!$A$1:$A$16305,'[1]NBA-Data-1980-2019'!$D$1:$D$16305,"",0)</f>
        <v/>
      </c>
      <c r="C240" s="2" t="str" cm="1">
        <f t="array" ref="C240">_xlfn.XLOOKUP($A240&amp;C$5,'[1]NBA-Data-1980-2019'!$B$1:$B$16305&amp;'[1]NBA-Data-1980-2019'!$A$1:$A$16305,'[1]NBA-Data-1980-2019'!$D$1:$D$16305,"",0)</f>
        <v>TOT</v>
      </c>
      <c r="D240" s="2" t="str" cm="1">
        <f t="array" ref="D240">_xlfn.XLOOKUP($A240&amp;D$5,'[1]NBA-Data-1980-2019'!$B$1:$B$16305&amp;'[1]NBA-Data-1980-2019'!$A$1:$A$16305,'[1]NBA-Data-1980-2019'!$D$1:$D$16305,"",0)</f>
        <v>TOT</v>
      </c>
      <c r="E240" s="2" t="str" cm="1">
        <f t="array" ref="E240">_xlfn.XLOOKUP($A240&amp;E$5,'[1]NBA-Data-1980-2019'!$B$1:$B$16305&amp;'[1]NBA-Data-1980-2019'!$A$1:$A$16305,'[1]NBA-Data-1980-2019'!$D$1:$D$16305,"",0)</f>
        <v>DEN</v>
      </c>
      <c r="F240" s="2" t="str" cm="1">
        <f t="array" ref="F240">_xlfn.XLOOKUP($A240&amp;F$5,'[1]NBA-Data-1980-2019'!$B$1:$B$16305&amp;'[1]NBA-Data-1980-2019'!$A$1:$A$16305,'[1]NBA-Data-1980-2019'!$D$1:$D$16305,"",0)</f>
        <v>DEN</v>
      </c>
      <c r="G240" s="2" t="str" cm="1">
        <f t="array" ref="G240">_xlfn.XLOOKUP($A240&amp;G$5,'[1]NBA-Data-1980-2019'!$B$1:$B$16305&amp;'[1]NBA-Data-1980-2019'!$A$1:$A$16305,'[1]NBA-Data-1980-2019'!$D$1:$D$16305,"",0)</f>
        <v/>
      </c>
      <c r="H240" s="2" t="str" cm="1">
        <f t="array" ref="H240">_xlfn.XLOOKUP($A240&amp;H$5,'[1]NBA-Data-1980-2019'!$B$1:$B$16305&amp;'[1]NBA-Data-1980-2019'!$A$1:$A$16305,'[1]NBA-Data-1980-2019'!$D$1:$D$16305,"",0)</f>
        <v/>
      </c>
      <c r="I240" s="2" t="str" cm="1">
        <f t="array" ref="I240">_xlfn.XLOOKUP($A240&amp;I$5,'[1]NBA-Data-1980-2019'!$B$1:$B$16305&amp;'[1]NBA-Data-1980-2019'!$A$1:$A$16305,'[1]NBA-Data-1980-2019'!$D$1:$D$16305,"",0)</f>
        <v/>
      </c>
      <c r="J240" s="2" t="str" cm="1">
        <f t="array" ref="J240">_xlfn.XLOOKUP($A240&amp;J$5,'[1]NBA-Data-1980-2019'!$B$1:$B$16305&amp;'[1]NBA-Data-1980-2019'!$A$1:$A$16305,'[1]NBA-Data-1980-2019'!$D$1:$D$16305,"",0)</f>
        <v/>
      </c>
      <c r="K240" s="2" t="str" cm="1">
        <f t="array" ref="K240">_xlfn.XLOOKUP($A240&amp;K$5,'[1]NBA-Data-1980-2019'!$B$1:$B$16305&amp;'[1]NBA-Data-1980-2019'!$A$1:$A$16305,'[1]NBA-Data-1980-2019'!$D$1:$D$16305,"",0)</f>
        <v/>
      </c>
      <c r="L240" s="2" t="str" cm="1">
        <f t="array" ref="L240">_xlfn.XLOOKUP($A240&amp;L$5,'[1]NBA-Data-1980-2019'!$B$1:$B$16305&amp;'[1]NBA-Data-1980-2019'!$A$1:$A$16305,'[1]NBA-Data-1980-2019'!$D$1:$D$16305,"",0)</f>
        <v/>
      </c>
      <c r="M240" s="2" t="str" cm="1">
        <f t="array" ref="M240">_xlfn.XLOOKUP($A240&amp;M$5,'[1]NBA-Data-1980-2019'!$B$1:$B$16305&amp;'[1]NBA-Data-1980-2019'!$A$1:$A$16305,'[1]NBA-Data-1980-2019'!$D$1:$D$16305,"",0)</f>
        <v/>
      </c>
      <c r="N240" s="2" t="str" cm="1">
        <f t="array" ref="N240">_xlfn.XLOOKUP($A240&amp;N$5,'[1]NBA-Data-1980-2019'!$B$1:$B$16305&amp;'[1]NBA-Data-1980-2019'!$A$1:$A$16305,'[1]NBA-Data-1980-2019'!$D$1:$D$16305,"",0)</f>
        <v/>
      </c>
      <c r="O240" s="2" t="str" cm="1">
        <f t="array" ref="O240">_xlfn.XLOOKUP($A240&amp;O$5,'[1]NBA-Data-1980-2019'!$B$1:$B$16305&amp;'[1]NBA-Data-1980-2019'!$A$1:$A$16305,'[1]NBA-Data-1980-2019'!$D$1:$D$16305,"",0)</f>
        <v/>
      </c>
      <c r="P240" s="2" t="str" cm="1">
        <f t="array" ref="P240">_xlfn.XLOOKUP($A240&amp;P$5,'[1]NBA-Data-1980-2019'!$B$1:$B$16305&amp;'[1]NBA-Data-1980-2019'!$A$1:$A$16305,'[1]NBA-Data-1980-2019'!$D$1:$D$16305,"",0)</f>
        <v/>
      </c>
      <c r="Q240" s="2" t="str" cm="1">
        <f t="array" ref="Q240">_xlfn.XLOOKUP($A240&amp;Q$5,'[1]NBA-Data-1980-2019'!$B$1:$B$16305&amp;'[1]NBA-Data-1980-2019'!$A$1:$A$16305,'[1]NBA-Data-1980-2019'!$D$1:$D$16305,"",0)</f>
        <v/>
      </c>
      <c r="R240" s="2" t="str" cm="1">
        <f t="array" ref="R240">_xlfn.XLOOKUP($A240&amp;R$5,'[1]NBA-Data-1980-2019'!$B$1:$B$16305&amp;'[1]NBA-Data-1980-2019'!$A$1:$A$16305,'[1]NBA-Data-1980-2019'!$D$1:$D$16305,"",0)</f>
        <v/>
      </c>
      <c r="S240" s="2" t="str" cm="1">
        <f t="array" ref="S240">_xlfn.XLOOKUP($A240&amp;S$5,'[1]NBA-Data-1980-2019'!$B$1:$B$16305&amp;'[1]NBA-Data-1980-2019'!$A$1:$A$16305,'[1]NBA-Data-1980-2019'!$D$1:$D$16305,"",0)</f>
        <v/>
      </c>
      <c r="T240" s="2" t="str" cm="1">
        <f t="array" ref="T240">_xlfn.XLOOKUP($A240&amp;T$5,'[1]NBA-Data-1980-2019'!$B$1:$B$16305&amp;'[1]NBA-Data-1980-2019'!$A$1:$A$16305,'[1]NBA-Data-1980-2019'!$D$1:$D$16305,"",0)</f>
        <v/>
      </c>
      <c r="U240" s="2" t="str" cm="1">
        <f t="array" ref="U240">_xlfn.XLOOKUP($A240&amp;U$5,'[1]NBA-Data-1980-2019'!$B$1:$B$16305&amp;'[1]NBA-Data-1980-2019'!$A$1:$A$16305,'[1]NBA-Data-1980-2019'!$D$1:$D$16305,"",0)</f>
        <v/>
      </c>
      <c r="V240" s="2" t="str" cm="1">
        <f t="array" ref="V240">_xlfn.XLOOKUP($A240&amp;V$5,'[1]NBA-Data-1980-2019'!$B$1:$B$16305&amp;'[1]NBA-Data-1980-2019'!$A$1:$A$16305,'[1]NBA-Data-1980-2019'!$D$1:$D$16305,"",0)</f>
        <v/>
      </c>
      <c r="W240" s="2" t="str" cm="1">
        <f t="array" ref="W240">_xlfn.XLOOKUP($A240&amp;W$5,'[1]NBA-Data-1980-2019'!$B$1:$B$16305&amp;'[1]NBA-Data-1980-2019'!$A$1:$A$16305,'[1]NBA-Data-1980-2019'!$D$1:$D$16305,"",0)</f>
        <v/>
      </c>
      <c r="X240" s="2" t="str" cm="1">
        <f t="array" ref="X240">_xlfn.XLOOKUP($A240&amp;X$5,'[1]NBA-Data-1980-2019'!$B$1:$B$16305&amp;'[1]NBA-Data-1980-2019'!$A$1:$A$16305,'[1]NBA-Data-1980-2019'!$D$1:$D$16305,"",0)</f>
        <v/>
      </c>
      <c r="Y240" s="2" t="str" cm="1">
        <f t="array" ref="Y240">_xlfn.XLOOKUP($A240&amp;Y$5,'[1]NBA-Data-1980-2019'!$B$1:$B$16305&amp;'[1]NBA-Data-1980-2019'!$A$1:$A$16305,'[1]NBA-Data-1980-2019'!$D$1:$D$16305,"",0)</f>
        <v/>
      </c>
      <c r="Z240" s="2" t="str" cm="1">
        <f t="array" ref="Z240">_xlfn.XLOOKUP($A240&amp;Z$5,'[1]NBA-Data-1980-2019'!$B$1:$B$16305&amp;'[1]NBA-Data-1980-2019'!$A$1:$A$16305,'[1]NBA-Data-1980-2019'!$D$1:$D$16305,"",0)</f>
        <v/>
      </c>
      <c r="AA240" s="2" t="str" cm="1">
        <f t="array" ref="AA240">_xlfn.XLOOKUP($A240&amp;AA$5,'[1]NBA-Data-1980-2019'!$B$1:$B$16305&amp;'[1]NBA-Data-1980-2019'!$A$1:$A$16305,'[1]NBA-Data-1980-2019'!$D$1:$D$16305,"",0)</f>
        <v/>
      </c>
      <c r="AB240" s="2" t="str" cm="1">
        <f t="array" ref="AB240">_xlfn.XLOOKUP($A240&amp;AB$5,'[1]NBA-Data-1980-2019'!$B$1:$B$16305&amp;'[1]NBA-Data-1980-2019'!$A$1:$A$16305,'[1]NBA-Data-1980-2019'!$D$1:$D$16305,"",0)</f>
        <v/>
      </c>
      <c r="AC240" s="2" t="str" cm="1">
        <f t="array" ref="AC240">_xlfn.XLOOKUP($A240&amp;AC$5,'[1]NBA-Data-1980-2019'!$B$1:$B$16305&amp;'[1]NBA-Data-1980-2019'!$A$1:$A$16305,'[1]NBA-Data-1980-2019'!$D$1:$D$16305,"",0)</f>
        <v/>
      </c>
      <c r="AD240" s="2" t="str" cm="1">
        <f t="array" ref="AD240">_xlfn.XLOOKUP($A240&amp;AD$5,'[1]NBA-Data-1980-2019'!$B$1:$B$16305&amp;'[1]NBA-Data-1980-2019'!$A$1:$A$16305,'[1]NBA-Data-1980-2019'!$D$1:$D$16305,"",0)</f>
        <v/>
      </c>
      <c r="AE240" s="2" t="str" cm="1">
        <f t="array" ref="AE240">_xlfn.XLOOKUP($A240&amp;AE$5,'[1]NBA-Data-1980-2019'!$B$1:$B$16305&amp;'[1]NBA-Data-1980-2019'!$A$1:$A$16305,'[1]NBA-Data-1980-2019'!$D$1:$D$16305,"",0)</f>
        <v/>
      </c>
      <c r="AF240" s="2" t="str" cm="1">
        <f t="array" ref="AF240">_xlfn.XLOOKUP($A240&amp;AF$5,'[1]NBA-Data-1980-2019'!$B$1:$B$16305&amp;'[1]NBA-Data-1980-2019'!$A$1:$A$16305,'[1]NBA-Data-1980-2019'!$D$1:$D$16305,"",0)</f>
        <v/>
      </c>
      <c r="AG240" s="2" t="str" cm="1">
        <f t="array" ref="AG240">_xlfn.XLOOKUP($A240&amp;AG$5,'[1]NBA-Data-1980-2019'!$B$1:$B$16305&amp;'[1]NBA-Data-1980-2019'!$A$1:$A$16305,'[1]NBA-Data-1980-2019'!$D$1:$D$16305,"",0)</f>
        <v/>
      </c>
      <c r="AH240" s="2" t="str" cm="1">
        <f t="array" ref="AH240">_xlfn.XLOOKUP($A240&amp;AH$5,'[1]NBA-Data-1980-2019'!$B$1:$B$16305&amp;'[1]NBA-Data-1980-2019'!$A$1:$A$16305,'[1]NBA-Data-1980-2019'!$H$1:$H$16305,"",0)</f>
        <v/>
      </c>
      <c r="AI240" s="2" cm="1">
        <f t="array" ref="AI240">_xlfn.XLOOKUP($A240&amp;AI$5,'[1]NBA-Data-1980-2019'!$B$1:$B$16305&amp;'[1]NBA-Data-1980-2019'!$A$1:$A$16305,'[1]NBA-Data-1980-2019'!$H$1:$H$16305,"",0)</f>
        <v>442.79999999999995</v>
      </c>
      <c r="AJ240" s="2" cm="1">
        <f t="array" ref="AJ240">_xlfn.XLOOKUP($A240&amp;AJ$5,'[1]NBA-Data-1980-2019'!$B$1:$B$16305&amp;'[1]NBA-Data-1980-2019'!$A$1:$A$16305,'[1]NBA-Data-1980-2019'!$H$1:$H$16305,"",0)</f>
        <v>247.9</v>
      </c>
      <c r="AK240" s="2" cm="1">
        <f t="array" ref="AK240">_xlfn.XLOOKUP($A240&amp;AK$5,'[1]NBA-Data-1980-2019'!$B$1:$B$16305&amp;'[1]NBA-Data-1980-2019'!$A$1:$A$16305,'[1]NBA-Data-1980-2019'!$H$1:$H$16305,"",0)</f>
        <v>154</v>
      </c>
      <c r="AL240" s="2" cm="1">
        <f t="array" ref="AL240">_xlfn.XLOOKUP($A240&amp;AL$5,'[1]NBA-Data-1980-2019'!$B$1:$B$16305&amp;'[1]NBA-Data-1980-2019'!$A$1:$A$16305,'[1]NBA-Data-1980-2019'!$H$1:$H$16305,"",0)</f>
        <v>39.200000000000003</v>
      </c>
      <c r="AM240" s="2" t="str" cm="1">
        <f t="array" ref="AM240">_xlfn.XLOOKUP($A240&amp;AM$5,'[1]NBA-Data-1980-2019'!$B$1:$B$16305&amp;'[1]NBA-Data-1980-2019'!$A$1:$A$16305,'[1]NBA-Data-1980-2019'!$H$1:$H$16305,"",0)</f>
        <v/>
      </c>
      <c r="AN240" s="2" t="str" cm="1">
        <f t="array" ref="AN240">_xlfn.XLOOKUP($A240&amp;AN$5,'[1]NBA-Data-1980-2019'!$B$1:$B$16305&amp;'[1]NBA-Data-1980-2019'!$A$1:$A$16305,'[1]NBA-Data-1980-2019'!$H$1:$H$16305,"",0)</f>
        <v/>
      </c>
      <c r="AO240" s="2" t="str" cm="1">
        <f t="array" ref="AO240">_xlfn.XLOOKUP($A240&amp;AO$5,'[1]NBA-Data-1980-2019'!$B$1:$B$16305&amp;'[1]NBA-Data-1980-2019'!$A$1:$A$16305,'[1]NBA-Data-1980-2019'!$H$1:$H$16305,"",0)</f>
        <v/>
      </c>
      <c r="AP240" s="2" t="str" cm="1">
        <f t="array" ref="AP240">_xlfn.XLOOKUP($A240&amp;AP$5,'[1]NBA-Data-1980-2019'!$B$1:$B$16305&amp;'[1]NBA-Data-1980-2019'!$A$1:$A$16305,'[1]NBA-Data-1980-2019'!$H$1:$H$16305,"",0)</f>
        <v/>
      </c>
      <c r="AQ240" s="2" t="str" cm="1">
        <f t="array" ref="AQ240">_xlfn.XLOOKUP($A240&amp;AQ$5,'[1]NBA-Data-1980-2019'!$B$1:$B$16305&amp;'[1]NBA-Data-1980-2019'!$A$1:$A$16305,'[1]NBA-Data-1980-2019'!$H$1:$H$16305,"",0)</f>
        <v/>
      </c>
      <c r="AR240" s="2" t="str" cm="1">
        <f t="array" ref="AR240">_xlfn.XLOOKUP($A240&amp;AR$5,'[1]NBA-Data-1980-2019'!$B$1:$B$16305&amp;'[1]NBA-Data-1980-2019'!$A$1:$A$16305,'[1]NBA-Data-1980-2019'!$H$1:$H$16305,"",0)</f>
        <v/>
      </c>
      <c r="AS240" s="2" t="str" cm="1">
        <f t="array" ref="AS240">_xlfn.XLOOKUP($A240&amp;AS$5,'[1]NBA-Data-1980-2019'!$B$1:$B$16305&amp;'[1]NBA-Data-1980-2019'!$A$1:$A$16305,'[1]NBA-Data-1980-2019'!$H$1:$H$16305,"",0)</f>
        <v/>
      </c>
      <c r="AT240" s="2" t="str" cm="1">
        <f t="array" ref="AT240">_xlfn.XLOOKUP($A240&amp;AT$5,'[1]NBA-Data-1980-2019'!$B$1:$B$16305&amp;'[1]NBA-Data-1980-2019'!$A$1:$A$16305,'[1]NBA-Data-1980-2019'!$H$1:$H$16305,"",0)</f>
        <v/>
      </c>
      <c r="AU240" s="2" t="str" cm="1">
        <f t="array" ref="AU240">_xlfn.XLOOKUP($A240&amp;AU$5,'[1]NBA-Data-1980-2019'!$B$1:$B$16305&amp;'[1]NBA-Data-1980-2019'!$A$1:$A$16305,'[1]NBA-Data-1980-2019'!$H$1:$H$16305,"",0)</f>
        <v/>
      </c>
      <c r="AV240" s="2" t="str" cm="1">
        <f t="array" ref="AV240">_xlfn.XLOOKUP($A240&amp;AV$5,'[1]NBA-Data-1980-2019'!$B$1:$B$16305&amp;'[1]NBA-Data-1980-2019'!$A$1:$A$16305,'[1]NBA-Data-1980-2019'!$H$1:$H$16305,"",0)</f>
        <v/>
      </c>
      <c r="AW240" s="2" t="str" cm="1">
        <f t="array" ref="AW240">_xlfn.XLOOKUP($A240&amp;AW$5,'[1]NBA-Data-1980-2019'!$B$1:$B$16305&amp;'[1]NBA-Data-1980-2019'!$A$1:$A$16305,'[1]NBA-Data-1980-2019'!$H$1:$H$16305,"",0)</f>
        <v/>
      </c>
      <c r="AX240" s="2" t="str" cm="1">
        <f t="array" ref="AX240">_xlfn.XLOOKUP($A240&amp;AX$5,'[1]NBA-Data-1980-2019'!$B$1:$B$16305&amp;'[1]NBA-Data-1980-2019'!$A$1:$A$16305,'[1]NBA-Data-1980-2019'!$H$1:$H$16305,"",0)</f>
        <v/>
      </c>
      <c r="AY240" s="2" t="str" cm="1">
        <f t="array" ref="AY240">_xlfn.XLOOKUP($A240&amp;AY$5,'[1]NBA-Data-1980-2019'!$B$1:$B$16305&amp;'[1]NBA-Data-1980-2019'!$A$1:$A$16305,'[1]NBA-Data-1980-2019'!$H$1:$H$16305,"",0)</f>
        <v/>
      </c>
      <c r="AZ240" s="2" t="str" cm="1">
        <f t="array" ref="AZ240">_xlfn.XLOOKUP($A240&amp;AZ$5,'[1]NBA-Data-1980-2019'!$B$1:$B$16305&amp;'[1]NBA-Data-1980-2019'!$A$1:$A$16305,'[1]NBA-Data-1980-2019'!$H$1:$H$16305,"",0)</f>
        <v/>
      </c>
      <c r="BA240" s="2" t="str" cm="1">
        <f t="array" ref="BA240">_xlfn.XLOOKUP($A240&amp;BA$5,'[1]NBA-Data-1980-2019'!$B$1:$B$16305&amp;'[1]NBA-Data-1980-2019'!$A$1:$A$16305,'[1]NBA-Data-1980-2019'!$H$1:$H$16305,"",0)</f>
        <v/>
      </c>
      <c r="BB240" s="2" t="str" cm="1">
        <f t="array" ref="BB240">_xlfn.XLOOKUP($A240&amp;BB$5,'[1]NBA-Data-1980-2019'!$B$1:$B$16305&amp;'[1]NBA-Data-1980-2019'!$A$1:$A$16305,'[1]NBA-Data-1980-2019'!$H$1:$H$16305,"",0)</f>
        <v/>
      </c>
      <c r="BC240" s="2" t="str" cm="1">
        <f t="array" ref="BC240">_xlfn.XLOOKUP($A240&amp;BC$5,'[1]NBA-Data-1980-2019'!$B$1:$B$16305&amp;'[1]NBA-Data-1980-2019'!$A$1:$A$16305,'[1]NBA-Data-1980-2019'!$H$1:$H$16305,"",0)</f>
        <v/>
      </c>
      <c r="BD240" s="2" t="str" cm="1">
        <f t="array" ref="BD240">_xlfn.XLOOKUP($A240&amp;BD$5,'[1]NBA-Data-1980-2019'!$B$1:$B$16305&amp;'[1]NBA-Data-1980-2019'!$A$1:$A$16305,'[1]NBA-Data-1980-2019'!$H$1:$H$16305,"",0)</f>
        <v/>
      </c>
      <c r="BE240" s="2" t="str" cm="1">
        <f t="array" ref="BE240">_xlfn.XLOOKUP($A240&amp;BE$5,'[1]NBA-Data-1980-2019'!$B$1:$B$16305&amp;'[1]NBA-Data-1980-2019'!$A$1:$A$16305,'[1]NBA-Data-1980-2019'!$H$1:$H$16305,"",0)</f>
        <v/>
      </c>
      <c r="BF240" s="2" t="str" cm="1">
        <f t="array" ref="BF240">_xlfn.XLOOKUP($A240&amp;BF$5,'[1]NBA-Data-1980-2019'!$B$1:$B$16305&amp;'[1]NBA-Data-1980-2019'!$A$1:$A$16305,'[1]NBA-Data-1980-2019'!$H$1:$H$16305,"",0)</f>
        <v/>
      </c>
      <c r="BG240" s="2" t="str" cm="1">
        <f t="array" ref="BG240">_xlfn.XLOOKUP($A240&amp;BG$5,'[1]NBA-Data-1980-2019'!$B$1:$B$16305&amp;'[1]NBA-Data-1980-2019'!$A$1:$A$16305,'[1]NBA-Data-1980-2019'!$H$1:$H$16305,"",0)</f>
        <v/>
      </c>
      <c r="BH240" s="2" t="str" cm="1">
        <f t="array" ref="BH240">_xlfn.XLOOKUP($A240&amp;BH$5,'[1]NBA-Data-1980-2019'!$B$1:$B$16305&amp;'[1]NBA-Data-1980-2019'!$A$1:$A$16305,'[1]NBA-Data-1980-2019'!$H$1:$H$16305,"",0)</f>
        <v/>
      </c>
      <c r="BI240" s="2" t="str" cm="1">
        <f t="array" ref="BI240">_xlfn.XLOOKUP($A240&amp;BI$5,'[1]NBA-Data-1980-2019'!$B$1:$B$16305&amp;'[1]NBA-Data-1980-2019'!$A$1:$A$16305,'[1]NBA-Data-1980-2019'!$H$1:$H$16305,"",0)</f>
        <v/>
      </c>
      <c r="BJ240" s="2" t="str" cm="1">
        <f t="array" ref="BJ240">_xlfn.XLOOKUP($A240&amp;BJ$5,'[1]NBA-Data-1980-2019'!$B$1:$B$16305&amp;'[1]NBA-Data-1980-2019'!$A$1:$A$16305,'[1]NBA-Data-1980-2019'!$H$1:$H$16305,"",0)</f>
        <v/>
      </c>
      <c r="BK240" s="2" t="str" cm="1">
        <f t="array" ref="BK240">_xlfn.XLOOKUP($A240&amp;BK$5,'[1]NBA-Data-1980-2019'!$B$1:$B$16305&amp;'[1]NBA-Data-1980-2019'!$A$1:$A$16305,'[1]NBA-Data-1980-2019'!$H$1:$H$16305,"",0)</f>
        <v/>
      </c>
      <c r="BL240" s="2" t="str" cm="1">
        <f t="array" ref="BL240">_xlfn.XLOOKUP($A240&amp;BL$5,'[1]NBA-Data-1980-2019'!$B$1:$B$16305&amp;'[1]NBA-Data-1980-2019'!$A$1:$A$16305,'[1]NBA-Data-1980-2019'!$H$1:$H$16305,"",0)</f>
        <v/>
      </c>
      <c r="BM240" s="2" t="str" cm="1">
        <f t="array" ref="BM240">_xlfn.XLOOKUP($A240&amp;BM$5,'[1]NBA-Data-1980-2019'!$B$1:$B$16305&amp;'[1]NBA-Data-1980-2019'!$A$1:$A$16305,'[1]NBA-Data-1980-2019'!$H$1:$H$16305,"",0)</f>
        <v/>
      </c>
      <c r="BN240" s="2" t="str" cm="1">
        <f t="array" ref="BN240">_xlfn.XLOOKUP($A240&amp;BN$5,'[1]NBA-Data-1980-2019'!$B$1:$B$16305&amp;'[1]NBA-Data-1980-2019'!$A$1:$A$16305,'[1]NBA-Data-1980-2019'!$F$1:$F$16305,"",0)</f>
        <v/>
      </c>
      <c r="BO240" s="2" cm="1">
        <f t="array" ref="BO240">_xlfn.XLOOKUP($A240&amp;BO$5,'[1]NBA-Data-1980-2019'!$B$1:$B$16305&amp;'[1]NBA-Data-1980-2019'!$A$1:$A$16305,'[1]NBA-Data-1980-2019'!$F$1:$F$16305,"",0)</f>
        <v>12.3</v>
      </c>
      <c r="BP240" s="2" cm="1">
        <f t="array" ref="BP240">_xlfn.XLOOKUP($A240&amp;BP$5,'[1]NBA-Data-1980-2019'!$B$1:$B$16305&amp;'[1]NBA-Data-1980-2019'!$A$1:$A$16305,'[1]NBA-Data-1980-2019'!$F$1:$F$16305,"",0)</f>
        <v>11.9</v>
      </c>
      <c r="BQ240" s="2" cm="1">
        <f t="array" ref="BQ240">_xlfn.XLOOKUP($A240&amp;BQ$5,'[1]NBA-Data-1980-2019'!$B$1:$B$16305&amp;'[1]NBA-Data-1980-2019'!$A$1:$A$16305,'[1]NBA-Data-1980-2019'!$F$1:$F$16305,"",0)</f>
        <v>11.2</v>
      </c>
      <c r="BR240" s="2" cm="1">
        <f t="array" ref="BR240">_xlfn.XLOOKUP($A240&amp;BR$5,'[1]NBA-Data-1980-2019'!$B$1:$B$16305&amp;'[1]NBA-Data-1980-2019'!$A$1:$A$16305,'[1]NBA-Data-1980-2019'!$F$1:$F$16305,"",0)</f>
        <v>4.4000000000000004</v>
      </c>
      <c r="BS240" s="2" t="str" cm="1">
        <f t="array" ref="BS240">_xlfn.XLOOKUP($A240&amp;BS$5,'[1]NBA-Data-1980-2019'!$B$1:$B$16305&amp;'[1]NBA-Data-1980-2019'!$A$1:$A$16305,'[1]NBA-Data-1980-2019'!$F$1:$F$16305,"",0)</f>
        <v/>
      </c>
      <c r="BT240" s="2" t="str" cm="1">
        <f t="array" ref="BT240">_xlfn.XLOOKUP($A240&amp;BT$5,'[1]NBA-Data-1980-2019'!$B$1:$B$16305&amp;'[1]NBA-Data-1980-2019'!$A$1:$A$16305,'[1]NBA-Data-1980-2019'!$F$1:$F$16305,"",0)</f>
        <v/>
      </c>
      <c r="BU240" s="2" t="str" cm="1">
        <f t="array" ref="BU240">_xlfn.XLOOKUP($A240&amp;BU$5,'[1]NBA-Data-1980-2019'!$B$1:$B$16305&amp;'[1]NBA-Data-1980-2019'!$A$1:$A$16305,'[1]NBA-Data-1980-2019'!$F$1:$F$16305,"",0)</f>
        <v/>
      </c>
      <c r="BV240" s="2" t="str" cm="1">
        <f t="array" ref="BV240">_xlfn.XLOOKUP($A240&amp;BV$5,'[1]NBA-Data-1980-2019'!$B$1:$B$16305&amp;'[1]NBA-Data-1980-2019'!$A$1:$A$16305,'[1]NBA-Data-1980-2019'!$F$1:$F$16305,"",0)</f>
        <v/>
      </c>
      <c r="BW240" s="2" t="str" cm="1">
        <f t="array" ref="BW240">_xlfn.XLOOKUP($A240&amp;BW$5,'[1]NBA-Data-1980-2019'!$B$1:$B$16305&amp;'[1]NBA-Data-1980-2019'!$A$1:$A$16305,'[1]NBA-Data-1980-2019'!$F$1:$F$16305,"",0)</f>
        <v/>
      </c>
      <c r="BX240" s="2" t="str" cm="1">
        <f t="array" ref="BX240">_xlfn.XLOOKUP($A240&amp;BX$5,'[1]NBA-Data-1980-2019'!$B$1:$B$16305&amp;'[1]NBA-Data-1980-2019'!$A$1:$A$16305,'[1]NBA-Data-1980-2019'!$F$1:$F$16305,"",0)</f>
        <v/>
      </c>
      <c r="BY240" s="2" t="str" cm="1">
        <f t="array" ref="BY240">_xlfn.XLOOKUP($A240&amp;BY$5,'[1]NBA-Data-1980-2019'!$B$1:$B$16305&amp;'[1]NBA-Data-1980-2019'!$A$1:$A$16305,'[1]NBA-Data-1980-2019'!$F$1:$F$16305,"",0)</f>
        <v/>
      </c>
      <c r="BZ240" s="2" t="str" cm="1">
        <f t="array" ref="BZ240">_xlfn.XLOOKUP($A240&amp;BZ$5,'[1]NBA-Data-1980-2019'!$B$1:$B$16305&amp;'[1]NBA-Data-1980-2019'!$A$1:$A$16305,'[1]NBA-Data-1980-2019'!$F$1:$F$16305,"",0)</f>
        <v/>
      </c>
      <c r="CA240" s="2" t="str" cm="1">
        <f t="array" ref="CA240">_xlfn.XLOOKUP($A240&amp;CA$5,'[1]NBA-Data-1980-2019'!$B$1:$B$16305&amp;'[1]NBA-Data-1980-2019'!$A$1:$A$16305,'[1]NBA-Data-1980-2019'!$F$1:$F$16305,"",0)</f>
        <v/>
      </c>
      <c r="CB240" s="2" t="str" cm="1">
        <f t="array" ref="CB240">_xlfn.XLOOKUP($A240&amp;CB$5,'[1]NBA-Data-1980-2019'!$B$1:$B$16305&amp;'[1]NBA-Data-1980-2019'!$A$1:$A$16305,'[1]NBA-Data-1980-2019'!$F$1:$F$16305,"",0)</f>
        <v/>
      </c>
      <c r="CC240" s="2" t="str" cm="1">
        <f t="array" ref="CC240">_xlfn.XLOOKUP($A240&amp;CC$5,'[1]NBA-Data-1980-2019'!$B$1:$B$16305&amp;'[1]NBA-Data-1980-2019'!$A$1:$A$16305,'[1]NBA-Data-1980-2019'!$F$1:$F$16305,"",0)</f>
        <v/>
      </c>
      <c r="CD240" s="2" t="str" cm="1">
        <f t="array" ref="CD240">_xlfn.XLOOKUP($A240&amp;CD$5,'[1]NBA-Data-1980-2019'!$B$1:$B$16305&amp;'[1]NBA-Data-1980-2019'!$A$1:$A$16305,'[1]NBA-Data-1980-2019'!$F$1:$F$16305,"",0)</f>
        <v/>
      </c>
      <c r="CE240" s="2" t="str" cm="1">
        <f t="array" ref="CE240">_xlfn.XLOOKUP($A240&amp;CE$5,'[1]NBA-Data-1980-2019'!$B$1:$B$16305&amp;'[1]NBA-Data-1980-2019'!$A$1:$A$16305,'[1]NBA-Data-1980-2019'!$F$1:$F$16305,"",0)</f>
        <v/>
      </c>
      <c r="CF240" s="2" t="str" cm="1">
        <f t="array" ref="CF240">_xlfn.XLOOKUP($A240&amp;CF$5,'[1]NBA-Data-1980-2019'!$B$1:$B$16305&amp;'[1]NBA-Data-1980-2019'!$A$1:$A$16305,'[1]NBA-Data-1980-2019'!$F$1:$F$16305,"",0)</f>
        <v/>
      </c>
      <c r="CG240" s="2" t="str" cm="1">
        <f t="array" ref="CG240">_xlfn.XLOOKUP($A240&amp;CG$5,'[1]NBA-Data-1980-2019'!$B$1:$B$16305&amp;'[1]NBA-Data-1980-2019'!$A$1:$A$16305,'[1]NBA-Data-1980-2019'!$F$1:$F$16305,"",0)</f>
        <v/>
      </c>
      <c r="CH240" s="2" t="str" cm="1">
        <f t="array" ref="CH240">_xlfn.XLOOKUP($A240&amp;CH$5,'[1]NBA-Data-1980-2019'!$B$1:$B$16305&amp;'[1]NBA-Data-1980-2019'!$A$1:$A$16305,'[1]NBA-Data-1980-2019'!$F$1:$F$16305,"",0)</f>
        <v/>
      </c>
      <c r="CI240" s="2" t="str" cm="1">
        <f t="array" ref="CI240">_xlfn.XLOOKUP($A240&amp;CI$5,'[1]NBA-Data-1980-2019'!$B$1:$B$16305&amp;'[1]NBA-Data-1980-2019'!$A$1:$A$16305,'[1]NBA-Data-1980-2019'!$F$1:$F$16305,"",0)</f>
        <v/>
      </c>
      <c r="CJ240" s="2" t="str" cm="1">
        <f t="array" ref="CJ240">_xlfn.XLOOKUP($A240&amp;CJ$5,'[1]NBA-Data-1980-2019'!$B$1:$B$16305&amp;'[1]NBA-Data-1980-2019'!$A$1:$A$16305,'[1]NBA-Data-1980-2019'!$F$1:$F$16305,"",0)</f>
        <v/>
      </c>
      <c r="CK240" s="2" t="str" cm="1">
        <f t="array" ref="CK240">_xlfn.XLOOKUP($A240&amp;CK$5,'[1]NBA-Data-1980-2019'!$B$1:$B$16305&amp;'[1]NBA-Data-1980-2019'!$A$1:$A$16305,'[1]NBA-Data-1980-2019'!$F$1:$F$16305,"",0)</f>
        <v/>
      </c>
      <c r="CL240" s="2" t="str" cm="1">
        <f t="array" ref="CL240">_xlfn.XLOOKUP($A240&amp;CL$5,'[1]NBA-Data-1980-2019'!$B$1:$B$16305&amp;'[1]NBA-Data-1980-2019'!$A$1:$A$16305,'[1]NBA-Data-1980-2019'!$F$1:$F$16305,"",0)</f>
        <v/>
      </c>
      <c r="CM240" s="2" t="str" cm="1">
        <f t="array" ref="CM240">_xlfn.XLOOKUP($A240&amp;CM$5,'[1]NBA-Data-1980-2019'!$B$1:$B$16305&amp;'[1]NBA-Data-1980-2019'!$A$1:$A$16305,'[1]NBA-Data-1980-2019'!$F$1:$F$16305,"",0)</f>
        <v/>
      </c>
      <c r="CN240" s="2" t="str" cm="1">
        <f t="array" ref="CN240">_xlfn.XLOOKUP($A240&amp;CN$5,'[1]NBA-Data-1980-2019'!$B$1:$B$16305&amp;'[1]NBA-Data-1980-2019'!$A$1:$A$16305,'[1]NBA-Data-1980-2019'!$F$1:$F$16305,"",0)</f>
        <v/>
      </c>
      <c r="CO240" s="2" t="str" cm="1">
        <f t="array" ref="CO240">_xlfn.XLOOKUP($A240&amp;CO$5,'[1]NBA-Data-1980-2019'!$B$1:$B$16305&amp;'[1]NBA-Data-1980-2019'!$A$1:$A$16305,'[1]NBA-Data-1980-2019'!$F$1:$F$16305,"",0)</f>
        <v/>
      </c>
      <c r="CP240" s="2" t="str" cm="1">
        <f t="array" ref="CP240">_xlfn.XLOOKUP($A240&amp;CP$5,'[1]NBA-Data-1980-2019'!$B$1:$B$16305&amp;'[1]NBA-Data-1980-2019'!$A$1:$A$16305,'[1]NBA-Data-1980-2019'!$F$1:$F$16305,"",0)</f>
        <v/>
      </c>
      <c r="CQ240" s="2" t="str" cm="1">
        <f t="array" ref="CQ240">_xlfn.XLOOKUP($A240&amp;CQ$5,'[1]NBA-Data-1980-2019'!$B$1:$B$16305&amp;'[1]NBA-Data-1980-2019'!$A$1:$A$16305,'[1]NBA-Data-1980-2019'!$F$1:$F$16305,"",0)</f>
        <v/>
      </c>
      <c r="CR240" s="2" t="str" cm="1">
        <f t="array" ref="CR240">_xlfn.XLOOKUP($A240&amp;CR$5,'[1]NBA-Data-1980-2019'!$B$1:$B$16305&amp;'[1]NBA-Data-1980-2019'!$A$1:$A$16305,'[1]NBA-Data-1980-2019'!$F$1:$F$16305,"",0)</f>
        <v/>
      </c>
      <c r="CS240" s="2" t="str" cm="1">
        <f t="array" ref="CS240">_xlfn.XLOOKUP($A240&amp;CS$5,'[1]NBA-Data-1980-2019'!$B$1:$B$16305&amp;'[1]NBA-Data-1980-2019'!$A$1:$A$16305,'[1]NBA-Data-1980-2019'!$F$1:$F$16305,"",0)</f>
        <v/>
      </c>
      <c r="CU240" s="2" t="str">
        <f>_xlfn.XLOOKUP($A240,TEAMS!$G$1:$G$839,TEAMS!$H$1:$H$839,"",0)</f>
        <v>PF</v>
      </c>
      <c r="CV240" s="2" t="str">
        <f>_xlfn.XLOOKUP($CU240,DASHBOARD!$B$22:$B$27,DASHBOARD!$C$22:$C$27,"",0)</f>
        <v>FORWARD</v>
      </c>
      <c r="CY240" s="63">
        <f>SUMIFS('[1]NBA-Data-1980-2019'!$G$1:$G$16305,'[1]NBA-Data-1980-2019'!$B$1:$B$16305,$A240,'[1]NBA-Data-1980-2019'!$A$1:$A$16305,CY$9)</f>
        <v>0</v>
      </c>
      <c r="CZ240" s="63">
        <f>SUMIFS('[1]NBA-Data-1980-2019'!$G$1:$G$16305,'[1]NBA-Data-1980-2019'!$B$1:$B$16305,$A240,'[1]NBA-Data-1980-2019'!$A$1:$A$16305,CZ$9)</f>
        <v>180000</v>
      </c>
      <c r="DA240" s="63">
        <f>SUMIFS('[1]NBA-Data-1980-2019'!$G$1:$G$16305,'[1]NBA-Data-1980-2019'!$B$1:$B$16305,$A240,'[1]NBA-Data-1980-2019'!$A$1:$A$16305,DA$9)</f>
        <v>250000</v>
      </c>
      <c r="DB240" s="63">
        <f>SUMIFS('[1]NBA-Data-1980-2019'!$G$1:$G$16305,'[1]NBA-Data-1980-2019'!$B$1:$B$16305,$A240,'[1]NBA-Data-1980-2019'!$A$1:$A$16305,DB$9)</f>
        <v>1200000</v>
      </c>
      <c r="DC240" s="63">
        <f>SUMIFS('[1]NBA-Data-1980-2019'!$G$1:$G$16305,'[1]NBA-Data-1980-2019'!$B$1:$B$16305,$A240,'[1]NBA-Data-1980-2019'!$A$1:$A$16305,DC$9)</f>
        <v>0</v>
      </c>
      <c r="DD240" s="63">
        <f>SUMIFS('[1]NBA-Data-1980-2019'!$G$1:$G$16305,'[1]NBA-Data-1980-2019'!$B$1:$B$16305,$A240,'[1]NBA-Data-1980-2019'!$A$1:$A$16305,DD$9)</f>
        <v>0</v>
      </c>
      <c r="DE240" s="63">
        <f>SUMIFS('[1]NBA-Data-1980-2019'!$G$1:$G$16305,'[1]NBA-Data-1980-2019'!$B$1:$B$16305,$A240,'[1]NBA-Data-1980-2019'!$A$1:$A$16305,DE$9)</f>
        <v>0</v>
      </c>
      <c r="DF240" s="63">
        <f>SUMIFS('[1]NBA-Data-1980-2019'!$G$1:$G$16305,'[1]NBA-Data-1980-2019'!$B$1:$B$16305,$A240,'[1]NBA-Data-1980-2019'!$A$1:$A$16305,DF$9)</f>
        <v>0</v>
      </c>
      <c r="DG240" s="63">
        <f>SUMIFS('[1]NBA-Data-1980-2019'!$G$1:$G$16305,'[1]NBA-Data-1980-2019'!$B$1:$B$16305,$A240,'[1]NBA-Data-1980-2019'!$A$1:$A$16305,DG$9)</f>
        <v>0</v>
      </c>
      <c r="DH240" s="63">
        <f>SUMIFS('[1]NBA-Data-1980-2019'!$G$1:$G$16305,'[1]NBA-Data-1980-2019'!$B$1:$B$16305,$A240,'[1]NBA-Data-1980-2019'!$A$1:$A$16305,DH$9)</f>
        <v>0</v>
      </c>
      <c r="DI240" s="63">
        <f>SUMIFS('[1]NBA-Data-1980-2019'!$G$1:$G$16305,'[1]NBA-Data-1980-2019'!$B$1:$B$16305,$A240,'[1]NBA-Data-1980-2019'!$A$1:$A$16305,DI$9)</f>
        <v>0</v>
      </c>
      <c r="DJ240" s="63">
        <f>SUMIFS('[1]NBA-Data-1980-2019'!$G$1:$G$16305,'[1]NBA-Data-1980-2019'!$B$1:$B$16305,$A240,'[1]NBA-Data-1980-2019'!$A$1:$A$16305,DJ$9)</f>
        <v>0</v>
      </c>
      <c r="DK240" s="63">
        <f>SUMIFS('[1]NBA-Data-1980-2019'!$G$1:$G$16305,'[1]NBA-Data-1980-2019'!$B$1:$B$16305,$A240,'[1]NBA-Data-1980-2019'!$A$1:$A$16305,DK$9)</f>
        <v>0</v>
      </c>
      <c r="DL240" s="63">
        <f>SUMIFS('[1]NBA-Data-1980-2019'!$G$1:$G$16305,'[1]NBA-Data-1980-2019'!$B$1:$B$16305,$A240,'[1]NBA-Data-1980-2019'!$A$1:$A$16305,DL$9)</f>
        <v>0</v>
      </c>
      <c r="DM240" s="63">
        <f>SUMIFS('[1]NBA-Data-1980-2019'!$G$1:$G$16305,'[1]NBA-Data-1980-2019'!$B$1:$B$16305,$A240,'[1]NBA-Data-1980-2019'!$A$1:$A$16305,DM$9)</f>
        <v>0</v>
      </c>
      <c r="DN240" s="63">
        <f>SUMIFS('[1]NBA-Data-1980-2019'!$G$1:$G$16305,'[1]NBA-Data-1980-2019'!$B$1:$B$16305,$A240,'[1]NBA-Data-1980-2019'!$A$1:$A$16305,DN$9)</f>
        <v>0</v>
      </c>
      <c r="DO240" s="63">
        <f>SUMIFS('[1]NBA-Data-1980-2019'!$G$1:$G$16305,'[1]NBA-Data-1980-2019'!$B$1:$B$16305,$A240,'[1]NBA-Data-1980-2019'!$A$1:$A$16305,DO$9)</f>
        <v>0</v>
      </c>
      <c r="DP240" s="63">
        <f>SUMIFS('[1]NBA-Data-1980-2019'!$G$1:$G$16305,'[1]NBA-Data-1980-2019'!$B$1:$B$16305,$A240,'[1]NBA-Data-1980-2019'!$A$1:$A$16305,DP$9)</f>
        <v>0</v>
      </c>
      <c r="DQ240" s="63">
        <f>SUMIFS('[1]NBA-Data-1980-2019'!$G$1:$G$16305,'[1]NBA-Data-1980-2019'!$B$1:$B$16305,$A240,'[1]NBA-Data-1980-2019'!$A$1:$A$16305,DQ$9)</f>
        <v>0</v>
      </c>
      <c r="DR240" s="63">
        <f>SUMIFS('[1]NBA-Data-1980-2019'!$G$1:$G$16305,'[1]NBA-Data-1980-2019'!$B$1:$B$16305,$A240,'[1]NBA-Data-1980-2019'!$A$1:$A$16305,DR$9)</f>
        <v>0</v>
      </c>
      <c r="DS240" s="63">
        <f>SUMIFS('[1]NBA-Data-1980-2019'!$G$1:$G$16305,'[1]NBA-Data-1980-2019'!$B$1:$B$16305,$A240,'[1]NBA-Data-1980-2019'!$A$1:$A$16305,DS$9)</f>
        <v>0</v>
      </c>
      <c r="DT240" s="63">
        <f>SUMIFS('[1]NBA-Data-1980-2019'!$G$1:$G$16305,'[1]NBA-Data-1980-2019'!$B$1:$B$16305,$A240,'[1]NBA-Data-1980-2019'!$A$1:$A$16305,DT$9)</f>
        <v>0</v>
      </c>
      <c r="DU240" s="63">
        <f>SUMIFS('[1]NBA-Data-1980-2019'!$G$1:$G$16305,'[1]NBA-Data-1980-2019'!$B$1:$B$16305,$A240,'[1]NBA-Data-1980-2019'!$A$1:$A$16305,DU$9)</f>
        <v>0</v>
      </c>
      <c r="DV240" s="63">
        <f>SUMIFS('[1]NBA-Data-1980-2019'!$G$1:$G$16305,'[1]NBA-Data-1980-2019'!$B$1:$B$16305,$A240,'[1]NBA-Data-1980-2019'!$A$1:$A$16305,DV$9)</f>
        <v>0</v>
      </c>
      <c r="DW240" s="63">
        <f>SUMIFS('[1]NBA-Data-1980-2019'!$G$1:$G$16305,'[1]NBA-Data-1980-2019'!$B$1:$B$16305,$A240,'[1]NBA-Data-1980-2019'!$A$1:$A$16305,DW$9)</f>
        <v>0</v>
      </c>
      <c r="DX240" s="63">
        <f>SUMIFS('[1]NBA-Data-1980-2019'!$G$1:$G$16305,'[1]NBA-Data-1980-2019'!$B$1:$B$16305,$A240,'[1]NBA-Data-1980-2019'!$A$1:$A$16305,DX$9)</f>
        <v>0</v>
      </c>
      <c r="DY240" s="63">
        <f>SUMIFS('[1]NBA-Data-1980-2019'!$G$1:$G$16305,'[1]NBA-Data-1980-2019'!$B$1:$B$16305,$A240,'[1]NBA-Data-1980-2019'!$A$1:$A$16305,DY$9)</f>
        <v>0</v>
      </c>
      <c r="DZ240" s="63">
        <f>SUMIFS('[1]NBA-Data-1980-2019'!$G$1:$G$16305,'[1]NBA-Data-1980-2019'!$B$1:$B$16305,$A240,'[1]NBA-Data-1980-2019'!$A$1:$A$16305,DZ$9)</f>
        <v>0</v>
      </c>
      <c r="EA240" s="63">
        <f>SUMIFS('[1]NBA-Data-1980-2019'!$G$1:$G$16305,'[1]NBA-Data-1980-2019'!$B$1:$B$16305,$A240,'[1]NBA-Data-1980-2019'!$A$1:$A$16305,EA$9)</f>
        <v>0</v>
      </c>
      <c r="EB240" s="63">
        <f>SUMIFS('[1]NBA-Data-1980-2019'!$G$1:$G$16305,'[1]NBA-Data-1980-2019'!$B$1:$B$16305,$A240,'[1]NBA-Data-1980-2019'!$A$1:$A$16305,EB$9)</f>
        <v>0</v>
      </c>
      <c r="EC240" s="63">
        <f>SUMIFS('[1]NBA-Data-1980-2019'!$G$1:$G$16305,'[1]NBA-Data-1980-2019'!$B$1:$B$16305,$A240,'[1]NBA-Data-1980-2019'!$A$1:$A$16305,EC$9)</f>
        <v>0</v>
      </c>
      <c r="ED240" s="63">
        <f>SUMIFS('[1]NBA-Data-1980-2019'!$G$1:$G$16305,'[1]NBA-Data-1980-2019'!$B$1:$B$16305,$A240,'[1]NBA-Data-1980-2019'!$A$1:$A$16305,ED$9)</f>
        <v>0</v>
      </c>
      <c r="EH240" s="2" t="s">
        <v>1482</v>
      </c>
    </row>
    <row r="241" spans="1:139" x14ac:dyDescent="0.2">
      <c r="A241" s="2" t="s">
        <v>662</v>
      </c>
      <c r="B241" s="2" t="str" cm="1">
        <f t="array" ref="B241">_xlfn.XLOOKUP($A241&amp;B$5,'[1]NBA-Data-1980-2019'!$B$1:$B$16305&amp;'[1]NBA-Data-1980-2019'!$A$1:$A$16305,'[1]NBA-Data-1980-2019'!$D$1:$D$16305,"",0)</f>
        <v/>
      </c>
      <c r="C241" s="2" t="str" cm="1">
        <f t="array" ref="C241">_xlfn.XLOOKUP($A241&amp;C$5,'[1]NBA-Data-1980-2019'!$B$1:$B$16305&amp;'[1]NBA-Data-1980-2019'!$A$1:$A$16305,'[1]NBA-Data-1980-2019'!$D$1:$D$16305,"",0)</f>
        <v/>
      </c>
      <c r="D241" s="2" t="str" cm="1">
        <f t="array" ref="D241">_xlfn.XLOOKUP($A241&amp;D$5,'[1]NBA-Data-1980-2019'!$B$1:$B$16305&amp;'[1]NBA-Data-1980-2019'!$A$1:$A$16305,'[1]NBA-Data-1980-2019'!$D$1:$D$16305,"",0)</f>
        <v/>
      </c>
      <c r="E241" s="2" t="str" cm="1">
        <f t="array" ref="E241">_xlfn.XLOOKUP($A241&amp;E$5,'[1]NBA-Data-1980-2019'!$B$1:$B$16305&amp;'[1]NBA-Data-1980-2019'!$A$1:$A$16305,'[1]NBA-Data-1980-2019'!$D$1:$D$16305,"",0)</f>
        <v/>
      </c>
      <c r="F241" s="2" t="str" cm="1">
        <f t="array" ref="F241">_xlfn.XLOOKUP($A241&amp;F$5,'[1]NBA-Data-1980-2019'!$B$1:$B$16305&amp;'[1]NBA-Data-1980-2019'!$A$1:$A$16305,'[1]NBA-Data-1980-2019'!$D$1:$D$16305,"",0)</f>
        <v/>
      </c>
      <c r="G241" s="2" t="str" cm="1">
        <f t="array" ref="G241">_xlfn.XLOOKUP($A241&amp;G$5,'[1]NBA-Data-1980-2019'!$B$1:$B$16305&amp;'[1]NBA-Data-1980-2019'!$A$1:$A$16305,'[1]NBA-Data-1980-2019'!$D$1:$D$16305,"",0)</f>
        <v/>
      </c>
      <c r="H241" s="2" t="str" cm="1">
        <f t="array" ref="H241">_xlfn.XLOOKUP($A241&amp;H$5,'[1]NBA-Data-1980-2019'!$B$1:$B$16305&amp;'[1]NBA-Data-1980-2019'!$A$1:$A$16305,'[1]NBA-Data-1980-2019'!$D$1:$D$16305,"",0)</f>
        <v/>
      </c>
      <c r="I241" s="2" t="str" cm="1">
        <f t="array" ref="I241">_xlfn.XLOOKUP($A241&amp;I$5,'[1]NBA-Data-1980-2019'!$B$1:$B$16305&amp;'[1]NBA-Data-1980-2019'!$A$1:$A$16305,'[1]NBA-Data-1980-2019'!$D$1:$D$16305,"",0)</f>
        <v/>
      </c>
      <c r="J241" s="2" t="str" cm="1">
        <f t="array" ref="J241">_xlfn.XLOOKUP($A241&amp;J$5,'[1]NBA-Data-1980-2019'!$B$1:$B$16305&amp;'[1]NBA-Data-1980-2019'!$A$1:$A$16305,'[1]NBA-Data-1980-2019'!$D$1:$D$16305,"",0)</f>
        <v/>
      </c>
      <c r="K241" s="2" t="str" cm="1">
        <f t="array" ref="K241">_xlfn.XLOOKUP($A241&amp;K$5,'[1]NBA-Data-1980-2019'!$B$1:$B$16305&amp;'[1]NBA-Data-1980-2019'!$A$1:$A$16305,'[1]NBA-Data-1980-2019'!$D$1:$D$16305,"",0)</f>
        <v/>
      </c>
      <c r="L241" s="2" t="str" cm="1">
        <f t="array" ref="L241">_xlfn.XLOOKUP($A241&amp;L$5,'[1]NBA-Data-1980-2019'!$B$1:$B$16305&amp;'[1]NBA-Data-1980-2019'!$A$1:$A$16305,'[1]NBA-Data-1980-2019'!$D$1:$D$16305,"",0)</f>
        <v/>
      </c>
      <c r="M241" s="2" t="str" cm="1">
        <f t="array" ref="M241">_xlfn.XLOOKUP($A241&amp;M$5,'[1]NBA-Data-1980-2019'!$B$1:$B$16305&amp;'[1]NBA-Data-1980-2019'!$A$1:$A$16305,'[1]NBA-Data-1980-2019'!$D$1:$D$16305,"",0)</f>
        <v/>
      </c>
      <c r="N241" s="2" t="str" cm="1">
        <f t="array" ref="N241">_xlfn.XLOOKUP($A241&amp;N$5,'[1]NBA-Data-1980-2019'!$B$1:$B$16305&amp;'[1]NBA-Data-1980-2019'!$A$1:$A$16305,'[1]NBA-Data-1980-2019'!$D$1:$D$16305,"",0)</f>
        <v/>
      </c>
      <c r="O241" s="2" t="str" cm="1">
        <f t="array" ref="O241">_xlfn.XLOOKUP($A241&amp;O$5,'[1]NBA-Data-1980-2019'!$B$1:$B$16305&amp;'[1]NBA-Data-1980-2019'!$A$1:$A$16305,'[1]NBA-Data-1980-2019'!$D$1:$D$16305,"",0)</f>
        <v/>
      </c>
      <c r="P241" s="2" t="str" cm="1">
        <f t="array" ref="P241">_xlfn.XLOOKUP($A241&amp;P$5,'[1]NBA-Data-1980-2019'!$B$1:$B$16305&amp;'[1]NBA-Data-1980-2019'!$A$1:$A$16305,'[1]NBA-Data-1980-2019'!$D$1:$D$16305,"",0)</f>
        <v/>
      </c>
      <c r="Q241" s="2" t="str" cm="1">
        <f t="array" ref="Q241">_xlfn.XLOOKUP($A241&amp;Q$5,'[1]NBA-Data-1980-2019'!$B$1:$B$16305&amp;'[1]NBA-Data-1980-2019'!$A$1:$A$16305,'[1]NBA-Data-1980-2019'!$D$1:$D$16305,"",0)</f>
        <v/>
      </c>
      <c r="R241" s="2" t="str" cm="1">
        <f t="array" ref="R241">_xlfn.XLOOKUP($A241&amp;R$5,'[1]NBA-Data-1980-2019'!$B$1:$B$16305&amp;'[1]NBA-Data-1980-2019'!$A$1:$A$16305,'[1]NBA-Data-1980-2019'!$D$1:$D$16305,"",0)</f>
        <v/>
      </c>
      <c r="S241" s="2" t="str" cm="1">
        <f t="array" ref="S241">_xlfn.XLOOKUP($A241&amp;S$5,'[1]NBA-Data-1980-2019'!$B$1:$B$16305&amp;'[1]NBA-Data-1980-2019'!$A$1:$A$16305,'[1]NBA-Data-1980-2019'!$D$1:$D$16305,"",0)</f>
        <v/>
      </c>
      <c r="T241" s="2" t="str" cm="1">
        <f t="array" ref="T241">_xlfn.XLOOKUP($A241&amp;T$5,'[1]NBA-Data-1980-2019'!$B$1:$B$16305&amp;'[1]NBA-Data-1980-2019'!$A$1:$A$16305,'[1]NBA-Data-1980-2019'!$D$1:$D$16305,"",0)</f>
        <v/>
      </c>
      <c r="U241" s="2" t="str" cm="1">
        <f t="array" ref="U241">_xlfn.XLOOKUP($A241&amp;U$5,'[1]NBA-Data-1980-2019'!$B$1:$B$16305&amp;'[1]NBA-Data-1980-2019'!$A$1:$A$16305,'[1]NBA-Data-1980-2019'!$D$1:$D$16305,"",0)</f>
        <v/>
      </c>
      <c r="V241" s="2" t="str" cm="1">
        <f t="array" ref="V241">_xlfn.XLOOKUP($A241&amp;V$5,'[1]NBA-Data-1980-2019'!$B$1:$B$16305&amp;'[1]NBA-Data-1980-2019'!$A$1:$A$16305,'[1]NBA-Data-1980-2019'!$D$1:$D$16305,"",0)</f>
        <v/>
      </c>
      <c r="W241" s="2" t="str" cm="1">
        <f t="array" ref="W241">_xlfn.XLOOKUP($A241&amp;W$5,'[1]NBA-Data-1980-2019'!$B$1:$B$16305&amp;'[1]NBA-Data-1980-2019'!$A$1:$A$16305,'[1]NBA-Data-1980-2019'!$D$1:$D$16305,"",0)</f>
        <v>PHO</v>
      </c>
      <c r="X241" s="2" t="str" cm="1">
        <f t="array" ref="X241">_xlfn.XLOOKUP($A241&amp;X$5,'[1]NBA-Data-1980-2019'!$B$1:$B$16305&amp;'[1]NBA-Data-1980-2019'!$A$1:$A$16305,'[1]NBA-Data-1980-2019'!$D$1:$D$16305,"",0)</f>
        <v>PHO</v>
      </c>
      <c r="Y241" s="2" t="str" cm="1">
        <f t="array" ref="Y241">_xlfn.XLOOKUP($A241&amp;Y$5,'[1]NBA-Data-1980-2019'!$B$1:$B$16305&amp;'[1]NBA-Data-1980-2019'!$A$1:$A$16305,'[1]NBA-Data-1980-2019'!$D$1:$D$16305,"",0)</f>
        <v>PHO</v>
      </c>
      <c r="Z241" s="2" t="str" cm="1">
        <f t="array" ref="Z241">_xlfn.XLOOKUP($A241&amp;Z$5,'[1]NBA-Data-1980-2019'!$B$1:$B$16305&amp;'[1]NBA-Data-1980-2019'!$A$1:$A$16305,'[1]NBA-Data-1980-2019'!$D$1:$D$16305,"",0)</f>
        <v>PHO</v>
      </c>
      <c r="AA241" s="2" t="str" cm="1">
        <f t="array" ref="AA241">_xlfn.XLOOKUP($A241&amp;AA$5,'[1]NBA-Data-1980-2019'!$B$1:$B$16305&amp;'[1]NBA-Data-1980-2019'!$A$1:$A$16305,'[1]NBA-Data-1980-2019'!$D$1:$D$16305,"",0)</f>
        <v>TOT</v>
      </c>
      <c r="AB241" s="2" t="str" cm="1">
        <f t="array" ref="AB241">_xlfn.XLOOKUP($A241&amp;AB$5,'[1]NBA-Data-1980-2019'!$B$1:$B$16305&amp;'[1]NBA-Data-1980-2019'!$A$1:$A$16305,'[1]NBA-Data-1980-2019'!$D$1:$D$16305,"",0)</f>
        <v>WAS</v>
      </c>
      <c r="AC241" s="2" t="str" cm="1">
        <f t="array" ref="AC241">_xlfn.XLOOKUP($A241&amp;AC$5,'[1]NBA-Data-1980-2019'!$B$1:$B$16305&amp;'[1]NBA-Data-1980-2019'!$A$1:$A$16305,'[1]NBA-Data-1980-2019'!$D$1:$D$16305,"",0)</f>
        <v>WAS</v>
      </c>
      <c r="AD241" s="2" t="str" cm="1">
        <f t="array" ref="AD241">_xlfn.XLOOKUP($A241&amp;AD$5,'[1]NBA-Data-1980-2019'!$B$1:$B$16305&amp;'[1]NBA-Data-1980-2019'!$A$1:$A$16305,'[1]NBA-Data-1980-2019'!$D$1:$D$16305,"",0)</f>
        <v>TOT</v>
      </c>
      <c r="AE241" s="2" t="str" cm="1">
        <f t="array" ref="AE241">_xlfn.XLOOKUP($A241&amp;AE$5,'[1]NBA-Data-1980-2019'!$B$1:$B$16305&amp;'[1]NBA-Data-1980-2019'!$A$1:$A$16305,'[1]NBA-Data-1980-2019'!$D$1:$D$16305,"",0)</f>
        <v/>
      </c>
      <c r="AF241" s="2" t="str" cm="1">
        <f t="array" ref="AF241">_xlfn.XLOOKUP($A241&amp;AF$5,'[1]NBA-Data-1980-2019'!$B$1:$B$16305&amp;'[1]NBA-Data-1980-2019'!$A$1:$A$16305,'[1]NBA-Data-1980-2019'!$D$1:$D$16305,"",0)</f>
        <v/>
      </c>
      <c r="AG241" s="2" t="str" cm="1">
        <f t="array" ref="AG241">_xlfn.XLOOKUP($A241&amp;AG$5,'[1]NBA-Data-1980-2019'!$B$1:$B$16305&amp;'[1]NBA-Data-1980-2019'!$A$1:$A$16305,'[1]NBA-Data-1980-2019'!$D$1:$D$16305,"",0)</f>
        <v/>
      </c>
      <c r="AH241" s="2" t="str" cm="1">
        <f t="array" ref="AH241">_xlfn.XLOOKUP($A241&amp;AH$5,'[1]NBA-Data-1980-2019'!$B$1:$B$16305&amp;'[1]NBA-Data-1980-2019'!$A$1:$A$16305,'[1]NBA-Data-1980-2019'!$H$1:$H$16305,"",0)</f>
        <v/>
      </c>
      <c r="AI241" s="2" t="str" cm="1">
        <f t="array" ref="AI241">_xlfn.XLOOKUP($A241&amp;AI$5,'[1]NBA-Data-1980-2019'!$B$1:$B$16305&amp;'[1]NBA-Data-1980-2019'!$A$1:$A$16305,'[1]NBA-Data-1980-2019'!$H$1:$H$16305,"",0)</f>
        <v/>
      </c>
      <c r="AJ241" s="2" t="str" cm="1">
        <f t="array" ref="AJ241">_xlfn.XLOOKUP($A241&amp;AJ$5,'[1]NBA-Data-1980-2019'!$B$1:$B$16305&amp;'[1]NBA-Data-1980-2019'!$A$1:$A$16305,'[1]NBA-Data-1980-2019'!$H$1:$H$16305,"",0)</f>
        <v/>
      </c>
      <c r="AK241" s="2" t="str" cm="1">
        <f t="array" ref="AK241">_xlfn.XLOOKUP($A241&amp;AK$5,'[1]NBA-Data-1980-2019'!$B$1:$B$16305&amp;'[1]NBA-Data-1980-2019'!$A$1:$A$16305,'[1]NBA-Data-1980-2019'!$H$1:$H$16305,"",0)</f>
        <v/>
      </c>
      <c r="AL241" s="2" t="str" cm="1">
        <f t="array" ref="AL241">_xlfn.XLOOKUP($A241&amp;AL$5,'[1]NBA-Data-1980-2019'!$B$1:$B$16305&amp;'[1]NBA-Data-1980-2019'!$A$1:$A$16305,'[1]NBA-Data-1980-2019'!$H$1:$H$16305,"",0)</f>
        <v/>
      </c>
      <c r="AM241" s="2" t="str" cm="1">
        <f t="array" ref="AM241">_xlfn.XLOOKUP($A241&amp;AM$5,'[1]NBA-Data-1980-2019'!$B$1:$B$16305&amp;'[1]NBA-Data-1980-2019'!$A$1:$A$16305,'[1]NBA-Data-1980-2019'!$H$1:$H$16305,"",0)</f>
        <v/>
      </c>
      <c r="AN241" s="2" t="str" cm="1">
        <f t="array" ref="AN241">_xlfn.XLOOKUP($A241&amp;AN$5,'[1]NBA-Data-1980-2019'!$B$1:$B$16305&amp;'[1]NBA-Data-1980-2019'!$A$1:$A$16305,'[1]NBA-Data-1980-2019'!$H$1:$H$16305,"",0)</f>
        <v/>
      </c>
      <c r="AO241" s="2" t="str" cm="1">
        <f t="array" ref="AO241">_xlfn.XLOOKUP($A241&amp;AO$5,'[1]NBA-Data-1980-2019'!$B$1:$B$16305&amp;'[1]NBA-Data-1980-2019'!$A$1:$A$16305,'[1]NBA-Data-1980-2019'!$H$1:$H$16305,"",0)</f>
        <v/>
      </c>
      <c r="AP241" s="2" t="str" cm="1">
        <f t="array" ref="AP241">_xlfn.XLOOKUP($A241&amp;AP$5,'[1]NBA-Data-1980-2019'!$B$1:$B$16305&amp;'[1]NBA-Data-1980-2019'!$A$1:$A$16305,'[1]NBA-Data-1980-2019'!$H$1:$H$16305,"",0)</f>
        <v/>
      </c>
      <c r="AQ241" s="2" t="str" cm="1">
        <f t="array" ref="AQ241">_xlfn.XLOOKUP($A241&amp;AQ$5,'[1]NBA-Data-1980-2019'!$B$1:$B$16305&amp;'[1]NBA-Data-1980-2019'!$A$1:$A$16305,'[1]NBA-Data-1980-2019'!$H$1:$H$16305,"",0)</f>
        <v/>
      </c>
      <c r="AR241" s="2" t="str" cm="1">
        <f t="array" ref="AR241">_xlfn.XLOOKUP($A241&amp;AR$5,'[1]NBA-Data-1980-2019'!$B$1:$B$16305&amp;'[1]NBA-Data-1980-2019'!$A$1:$A$16305,'[1]NBA-Data-1980-2019'!$H$1:$H$16305,"",0)</f>
        <v/>
      </c>
      <c r="AS241" s="2" t="str" cm="1">
        <f t="array" ref="AS241">_xlfn.XLOOKUP($A241&amp;AS$5,'[1]NBA-Data-1980-2019'!$B$1:$B$16305&amp;'[1]NBA-Data-1980-2019'!$A$1:$A$16305,'[1]NBA-Data-1980-2019'!$H$1:$H$16305,"",0)</f>
        <v/>
      </c>
      <c r="AT241" s="2" t="str" cm="1">
        <f t="array" ref="AT241">_xlfn.XLOOKUP($A241&amp;AT$5,'[1]NBA-Data-1980-2019'!$B$1:$B$16305&amp;'[1]NBA-Data-1980-2019'!$A$1:$A$16305,'[1]NBA-Data-1980-2019'!$H$1:$H$16305,"",0)</f>
        <v/>
      </c>
      <c r="AU241" s="2" t="str" cm="1">
        <f t="array" ref="AU241">_xlfn.XLOOKUP($A241&amp;AU$5,'[1]NBA-Data-1980-2019'!$B$1:$B$16305&amp;'[1]NBA-Data-1980-2019'!$A$1:$A$16305,'[1]NBA-Data-1980-2019'!$H$1:$H$16305,"",0)</f>
        <v/>
      </c>
      <c r="AV241" s="2" t="str" cm="1">
        <f t="array" ref="AV241">_xlfn.XLOOKUP($A241&amp;AV$5,'[1]NBA-Data-1980-2019'!$B$1:$B$16305&amp;'[1]NBA-Data-1980-2019'!$A$1:$A$16305,'[1]NBA-Data-1980-2019'!$H$1:$H$16305,"",0)</f>
        <v/>
      </c>
      <c r="AW241" s="2" t="str" cm="1">
        <f t="array" ref="AW241">_xlfn.XLOOKUP($A241&amp;AW$5,'[1]NBA-Data-1980-2019'!$B$1:$B$16305&amp;'[1]NBA-Data-1980-2019'!$A$1:$A$16305,'[1]NBA-Data-1980-2019'!$H$1:$H$16305,"",0)</f>
        <v/>
      </c>
      <c r="AX241" s="2" t="str" cm="1">
        <f t="array" ref="AX241">_xlfn.XLOOKUP($A241&amp;AX$5,'[1]NBA-Data-1980-2019'!$B$1:$B$16305&amp;'[1]NBA-Data-1980-2019'!$A$1:$A$16305,'[1]NBA-Data-1980-2019'!$H$1:$H$16305,"",0)</f>
        <v/>
      </c>
      <c r="AY241" s="2" t="str" cm="1">
        <f t="array" ref="AY241">_xlfn.XLOOKUP($A241&amp;AY$5,'[1]NBA-Data-1980-2019'!$B$1:$B$16305&amp;'[1]NBA-Data-1980-2019'!$A$1:$A$16305,'[1]NBA-Data-1980-2019'!$H$1:$H$16305,"",0)</f>
        <v/>
      </c>
      <c r="AZ241" s="2" t="str" cm="1">
        <f t="array" ref="AZ241">_xlfn.XLOOKUP($A241&amp;AZ$5,'[1]NBA-Data-1980-2019'!$B$1:$B$16305&amp;'[1]NBA-Data-1980-2019'!$A$1:$A$16305,'[1]NBA-Data-1980-2019'!$H$1:$H$16305,"",0)</f>
        <v/>
      </c>
      <c r="BA241" s="2" t="str" cm="1">
        <f t="array" ref="BA241">_xlfn.XLOOKUP($A241&amp;BA$5,'[1]NBA-Data-1980-2019'!$B$1:$B$16305&amp;'[1]NBA-Data-1980-2019'!$A$1:$A$16305,'[1]NBA-Data-1980-2019'!$H$1:$H$16305,"",0)</f>
        <v/>
      </c>
      <c r="BB241" s="2" t="str" cm="1">
        <f t="array" ref="BB241">_xlfn.XLOOKUP($A241&amp;BB$5,'[1]NBA-Data-1980-2019'!$B$1:$B$16305&amp;'[1]NBA-Data-1980-2019'!$A$1:$A$16305,'[1]NBA-Data-1980-2019'!$H$1:$H$16305,"",0)</f>
        <v/>
      </c>
      <c r="BC241" s="2" cm="1">
        <f t="array" ref="BC241">_xlfn.XLOOKUP($A241&amp;BC$5,'[1]NBA-Data-1980-2019'!$B$1:$B$16305&amp;'[1]NBA-Data-1980-2019'!$A$1:$A$16305,'[1]NBA-Data-1980-2019'!$H$1:$H$16305,"",0)</f>
        <v>1228.5</v>
      </c>
      <c r="BD241" s="2" cm="1">
        <f t="array" ref="BD241">_xlfn.XLOOKUP($A241&amp;BD$5,'[1]NBA-Data-1980-2019'!$B$1:$B$16305&amp;'[1]NBA-Data-1980-2019'!$A$1:$A$16305,'[1]NBA-Data-1980-2019'!$H$1:$H$16305,"",0)</f>
        <v>1836.8</v>
      </c>
      <c r="BE241" s="2" cm="1">
        <f t="array" ref="BE241">_xlfn.XLOOKUP($A241&amp;BE$5,'[1]NBA-Data-1980-2019'!$B$1:$B$16305&amp;'[1]NBA-Data-1980-2019'!$A$1:$A$16305,'[1]NBA-Data-1980-2019'!$H$1:$H$16305,"",0)</f>
        <v>2154.6</v>
      </c>
      <c r="BF241" s="2" cm="1">
        <f t="array" ref="BF241">_xlfn.XLOOKUP($A241&amp;BF$5,'[1]NBA-Data-1980-2019'!$B$1:$B$16305&amp;'[1]NBA-Data-1980-2019'!$A$1:$A$16305,'[1]NBA-Data-1980-2019'!$H$1:$H$16305,"",0)</f>
        <v>2583</v>
      </c>
      <c r="BG241" s="2" cm="1">
        <f t="array" ref="BG241">_xlfn.XLOOKUP($A241&amp;BG$5,'[1]NBA-Data-1980-2019'!$B$1:$B$16305&amp;'[1]NBA-Data-1980-2019'!$A$1:$A$16305,'[1]NBA-Data-1980-2019'!$H$1:$H$16305,"",0)</f>
        <v>1632</v>
      </c>
      <c r="BH241" s="2" cm="1">
        <f t="array" ref="BH241">_xlfn.XLOOKUP($A241&amp;BH$5,'[1]NBA-Data-1980-2019'!$B$1:$B$16305&amp;'[1]NBA-Data-1980-2019'!$A$1:$A$16305,'[1]NBA-Data-1980-2019'!$H$1:$H$16305,"",0)</f>
        <v>2371.1999999999998</v>
      </c>
      <c r="BI241" s="2" cm="1">
        <f t="array" ref="BI241">_xlfn.XLOOKUP($A241&amp;BI$5,'[1]NBA-Data-1980-2019'!$B$1:$B$16305&amp;'[1]NBA-Data-1980-2019'!$A$1:$A$16305,'[1]NBA-Data-1980-2019'!$H$1:$H$16305,"",0)</f>
        <v>1971</v>
      </c>
      <c r="BJ241" s="2" cm="1">
        <f t="array" ref="BJ241">_xlfn.XLOOKUP($A241&amp;BJ$5,'[1]NBA-Data-1980-2019'!$B$1:$B$16305&amp;'[1]NBA-Data-1980-2019'!$A$1:$A$16305,'[1]NBA-Data-1980-2019'!$H$1:$H$16305,"",0)</f>
        <v>1270.1999999999998</v>
      </c>
      <c r="BK241" s="2" t="str" cm="1">
        <f t="array" ref="BK241">_xlfn.XLOOKUP($A241&amp;BK$5,'[1]NBA-Data-1980-2019'!$B$1:$B$16305&amp;'[1]NBA-Data-1980-2019'!$A$1:$A$16305,'[1]NBA-Data-1980-2019'!$H$1:$H$16305,"",0)</f>
        <v/>
      </c>
      <c r="BL241" s="2" t="str" cm="1">
        <f t="array" ref="BL241">_xlfn.XLOOKUP($A241&amp;BL$5,'[1]NBA-Data-1980-2019'!$B$1:$B$16305&amp;'[1]NBA-Data-1980-2019'!$A$1:$A$16305,'[1]NBA-Data-1980-2019'!$H$1:$H$16305,"",0)</f>
        <v/>
      </c>
      <c r="BM241" s="2" t="str" cm="1">
        <f t="array" ref="BM241">_xlfn.XLOOKUP($A241&amp;BM$5,'[1]NBA-Data-1980-2019'!$B$1:$B$16305&amp;'[1]NBA-Data-1980-2019'!$A$1:$A$16305,'[1]NBA-Data-1980-2019'!$H$1:$H$16305,"",0)</f>
        <v/>
      </c>
      <c r="BN241" s="2" t="str" cm="1">
        <f t="array" ref="BN241">_xlfn.XLOOKUP($A241&amp;BN$5,'[1]NBA-Data-1980-2019'!$B$1:$B$16305&amp;'[1]NBA-Data-1980-2019'!$A$1:$A$16305,'[1]NBA-Data-1980-2019'!$F$1:$F$16305,"",0)</f>
        <v/>
      </c>
      <c r="BO241" s="2" t="str" cm="1">
        <f t="array" ref="BO241">_xlfn.XLOOKUP($A241&amp;BO$5,'[1]NBA-Data-1980-2019'!$B$1:$B$16305&amp;'[1]NBA-Data-1980-2019'!$A$1:$A$16305,'[1]NBA-Data-1980-2019'!$F$1:$F$16305,"",0)</f>
        <v/>
      </c>
      <c r="BP241" s="2" t="str" cm="1">
        <f t="array" ref="BP241">_xlfn.XLOOKUP($A241&amp;BP$5,'[1]NBA-Data-1980-2019'!$B$1:$B$16305&amp;'[1]NBA-Data-1980-2019'!$A$1:$A$16305,'[1]NBA-Data-1980-2019'!$F$1:$F$16305,"",0)</f>
        <v/>
      </c>
      <c r="BQ241" s="2" t="str" cm="1">
        <f t="array" ref="BQ241">_xlfn.XLOOKUP($A241&amp;BQ$5,'[1]NBA-Data-1980-2019'!$B$1:$B$16305&amp;'[1]NBA-Data-1980-2019'!$A$1:$A$16305,'[1]NBA-Data-1980-2019'!$F$1:$F$16305,"",0)</f>
        <v/>
      </c>
      <c r="BR241" s="2" t="str" cm="1">
        <f t="array" ref="BR241">_xlfn.XLOOKUP($A241&amp;BR$5,'[1]NBA-Data-1980-2019'!$B$1:$B$16305&amp;'[1]NBA-Data-1980-2019'!$A$1:$A$16305,'[1]NBA-Data-1980-2019'!$F$1:$F$16305,"",0)</f>
        <v/>
      </c>
      <c r="BS241" s="2" t="str" cm="1">
        <f t="array" ref="BS241">_xlfn.XLOOKUP($A241&amp;BS$5,'[1]NBA-Data-1980-2019'!$B$1:$B$16305&amp;'[1]NBA-Data-1980-2019'!$A$1:$A$16305,'[1]NBA-Data-1980-2019'!$F$1:$F$16305,"",0)</f>
        <v/>
      </c>
      <c r="BT241" s="2" t="str" cm="1">
        <f t="array" ref="BT241">_xlfn.XLOOKUP($A241&amp;BT$5,'[1]NBA-Data-1980-2019'!$B$1:$B$16305&amp;'[1]NBA-Data-1980-2019'!$A$1:$A$16305,'[1]NBA-Data-1980-2019'!$F$1:$F$16305,"",0)</f>
        <v/>
      </c>
      <c r="BU241" s="2" t="str" cm="1">
        <f t="array" ref="BU241">_xlfn.XLOOKUP($A241&amp;BU$5,'[1]NBA-Data-1980-2019'!$B$1:$B$16305&amp;'[1]NBA-Data-1980-2019'!$A$1:$A$16305,'[1]NBA-Data-1980-2019'!$F$1:$F$16305,"",0)</f>
        <v/>
      </c>
      <c r="BV241" s="2" t="str" cm="1">
        <f t="array" ref="BV241">_xlfn.XLOOKUP($A241&amp;BV$5,'[1]NBA-Data-1980-2019'!$B$1:$B$16305&amp;'[1]NBA-Data-1980-2019'!$A$1:$A$16305,'[1]NBA-Data-1980-2019'!$F$1:$F$16305,"",0)</f>
        <v/>
      </c>
      <c r="BW241" s="2" t="str" cm="1">
        <f t="array" ref="BW241">_xlfn.XLOOKUP($A241&amp;BW$5,'[1]NBA-Data-1980-2019'!$B$1:$B$16305&amp;'[1]NBA-Data-1980-2019'!$A$1:$A$16305,'[1]NBA-Data-1980-2019'!$F$1:$F$16305,"",0)</f>
        <v/>
      </c>
      <c r="BX241" s="2" t="str" cm="1">
        <f t="array" ref="BX241">_xlfn.XLOOKUP($A241&amp;BX$5,'[1]NBA-Data-1980-2019'!$B$1:$B$16305&amp;'[1]NBA-Data-1980-2019'!$A$1:$A$16305,'[1]NBA-Data-1980-2019'!$F$1:$F$16305,"",0)</f>
        <v/>
      </c>
      <c r="BY241" s="2" t="str" cm="1">
        <f t="array" ref="BY241">_xlfn.XLOOKUP($A241&amp;BY$5,'[1]NBA-Data-1980-2019'!$B$1:$B$16305&amp;'[1]NBA-Data-1980-2019'!$A$1:$A$16305,'[1]NBA-Data-1980-2019'!$F$1:$F$16305,"",0)</f>
        <v/>
      </c>
      <c r="BZ241" s="2" t="str" cm="1">
        <f t="array" ref="BZ241">_xlfn.XLOOKUP($A241&amp;BZ$5,'[1]NBA-Data-1980-2019'!$B$1:$B$16305&amp;'[1]NBA-Data-1980-2019'!$A$1:$A$16305,'[1]NBA-Data-1980-2019'!$F$1:$F$16305,"",0)</f>
        <v/>
      </c>
      <c r="CA241" s="2" t="str" cm="1">
        <f t="array" ref="CA241">_xlfn.XLOOKUP($A241&amp;CA$5,'[1]NBA-Data-1980-2019'!$B$1:$B$16305&amp;'[1]NBA-Data-1980-2019'!$A$1:$A$16305,'[1]NBA-Data-1980-2019'!$F$1:$F$16305,"",0)</f>
        <v/>
      </c>
      <c r="CB241" s="2" t="str" cm="1">
        <f t="array" ref="CB241">_xlfn.XLOOKUP($A241&amp;CB$5,'[1]NBA-Data-1980-2019'!$B$1:$B$16305&amp;'[1]NBA-Data-1980-2019'!$A$1:$A$16305,'[1]NBA-Data-1980-2019'!$F$1:$F$16305,"",0)</f>
        <v/>
      </c>
      <c r="CC241" s="2" t="str" cm="1">
        <f t="array" ref="CC241">_xlfn.XLOOKUP($A241&amp;CC$5,'[1]NBA-Data-1980-2019'!$B$1:$B$16305&amp;'[1]NBA-Data-1980-2019'!$A$1:$A$16305,'[1]NBA-Data-1980-2019'!$F$1:$F$16305,"",0)</f>
        <v/>
      </c>
      <c r="CD241" s="2" t="str" cm="1">
        <f t="array" ref="CD241">_xlfn.XLOOKUP($A241&amp;CD$5,'[1]NBA-Data-1980-2019'!$B$1:$B$16305&amp;'[1]NBA-Data-1980-2019'!$A$1:$A$16305,'[1]NBA-Data-1980-2019'!$F$1:$F$16305,"",0)</f>
        <v/>
      </c>
      <c r="CE241" s="2" t="str" cm="1">
        <f t="array" ref="CE241">_xlfn.XLOOKUP($A241&amp;CE$5,'[1]NBA-Data-1980-2019'!$B$1:$B$16305&amp;'[1]NBA-Data-1980-2019'!$A$1:$A$16305,'[1]NBA-Data-1980-2019'!$F$1:$F$16305,"",0)</f>
        <v/>
      </c>
      <c r="CF241" s="2" t="str" cm="1">
        <f t="array" ref="CF241">_xlfn.XLOOKUP($A241&amp;CF$5,'[1]NBA-Data-1980-2019'!$B$1:$B$16305&amp;'[1]NBA-Data-1980-2019'!$A$1:$A$16305,'[1]NBA-Data-1980-2019'!$F$1:$F$16305,"",0)</f>
        <v/>
      </c>
      <c r="CG241" s="2" t="str" cm="1">
        <f t="array" ref="CG241">_xlfn.XLOOKUP($A241&amp;CG$5,'[1]NBA-Data-1980-2019'!$B$1:$B$16305&amp;'[1]NBA-Data-1980-2019'!$A$1:$A$16305,'[1]NBA-Data-1980-2019'!$F$1:$F$16305,"",0)</f>
        <v/>
      </c>
      <c r="CH241" s="2" t="str" cm="1">
        <f t="array" ref="CH241">_xlfn.XLOOKUP($A241&amp;CH$5,'[1]NBA-Data-1980-2019'!$B$1:$B$16305&amp;'[1]NBA-Data-1980-2019'!$A$1:$A$16305,'[1]NBA-Data-1980-2019'!$F$1:$F$16305,"",0)</f>
        <v/>
      </c>
      <c r="CI241" s="2" cm="1">
        <f t="array" ref="CI241">_xlfn.XLOOKUP($A241&amp;CI$5,'[1]NBA-Data-1980-2019'!$B$1:$B$16305&amp;'[1]NBA-Data-1980-2019'!$A$1:$A$16305,'[1]NBA-Data-1980-2019'!$F$1:$F$16305,"",0)</f>
        <v>12.1</v>
      </c>
      <c r="CJ241" s="2" cm="1">
        <f t="array" ref="CJ241">_xlfn.XLOOKUP($A241&amp;CJ$5,'[1]NBA-Data-1980-2019'!$B$1:$B$16305&amp;'[1]NBA-Data-1980-2019'!$A$1:$A$16305,'[1]NBA-Data-1980-2019'!$F$1:$F$16305,"",0)</f>
        <v>12.6</v>
      </c>
      <c r="CK241" s="2" cm="1">
        <f t="array" ref="CK241">_xlfn.XLOOKUP($A241&amp;CK$5,'[1]NBA-Data-1980-2019'!$B$1:$B$16305&amp;'[1]NBA-Data-1980-2019'!$A$1:$A$16305,'[1]NBA-Data-1980-2019'!$F$1:$F$16305,"",0)</f>
        <v>18.399999999999999</v>
      </c>
      <c r="CL241" s="2" cm="1">
        <f t="array" ref="CL241">_xlfn.XLOOKUP($A241&amp;CL$5,'[1]NBA-Data-1980-2019'!$B$1:$B$16305&amp;'[1]NBA-Data-1980-2019'!$A$1:$A$16305,'[1]NBA-Data-1980-2019'!$F$1:$F$16305,"",0)</f>
        <v>15.8</v>
      </c>
      <c r="CM241" s="2" cm="1">
        <f t="array" ref="CM241">_xlfn.XLOOKUP($A241&amp;CM$5,'[1]NBA-Data-1980-2019'!$B$1:$B$16305&amp;'[1]NBA-Data-1980-2019'!$A$1:$A$16305,'[1]NBA-Data-1980-2019'!$F$1:$F$16305,"",0)</f>
        <v>12.2</v>
      </c>
      <c r="CN241" s="2" cm="1">
        <f t="array" ref="CN241">_xlfn.XLOOKUP($A241&amp;CN$5,'[1]NBA-Data-1980-2019'!$B$1:$B$16305&amp;'[1]NBA-Data-1980-2019'!$A$1:$A$16305,'[1]NBA-Data-1980-2019'!$F$1:$F$16305,"",0)</f>
        <v>13.7</v>
      </c>
      <c r="CO241" s="2" cm="1">
        <f t="array" ref="CO241">_xlfn.XLOOKUP($A241&amp;CO$5,'[1]NBA-Data-1980-2019'!$B$1:$B$16305&amp;'[1]NBA-Data-1980-2019'!$A$1:$A$16305,'[1]NBA-Data-1980-2019'!$F$1:$F$16305,"",0)</f>
        <v>13.2</v>
      </c>
      <c r="CP241" s="2" cm="1">
        <f t="array" ref="CP241">_xlfn.XLOOKUP($A241&amp;CP$5,'[1]NBA-Data-1980-2019'!$B$1:$B$16305&amp;'[1]NBA-Data-1980-2019'!$A$1:$A$16305,'[1]NBA-Data-1980-2019'!$F$1:$F$16305,"",0)</f>
        <v>11.7</v>
      </c>
      <c r="CQ241" s="2" t="str" cm="1">
        <f t="array" ref="CQ241">_xlfn.XLOOKUP($A241&amp;CQ$5,'[1]NBA-Data-1980-2019'!$B$1:$B$16305&amp;'[1]NBA-Data-1980-2019'!$A$1:$A$16305,'[1]NBA-Data-1980-2019'!$F$1:$F$16305,"",0)</f>
        <v/>
      </c>
      <c r="CR241" s="2" t="str" cm="1">
        <f t="array" ref="CR241">_xlfn.XLOOKUP($A241&amp;CR$5,'[1]NBA-Data-1980-2019'!$B$1:$B$16305&amp;'[1]NBA-Data-1980-2019'!$A$1:$A$16305,'[1]NBA-Data-1980-2019'!$F$1:$F$16305,"",0)</f>
        <v/>
      </c>
      <c r="CS241" s="2" t="str" cm="1">
        <f t="array" ref="CS241">_xlfn.XLOOKUP($A241&amp;CS$5,'[1]NBA-Data-1980-2019'!$B$1:$B$16305&amp;'[1]NBA-Data-1980-2019'!$A$1:$A$16305,'[1]NBA-Data-1980-2019'!$F$1:$F$16305,"",0)</f>
        <v/>
      </c>
      <c r="CU241" s="2" t="str">
        <f>_xlfn.XLOOKUP($A241,TEAMS!$G$1:$G$839,TEAMS!$H$1:$H$839,"",0)</f>
        <v>PF</v>
      </c>
      <c r="CV241" s="2" t="str">
        <f>_xlfn.XLOOKUP($CU241,DASHBOARD!$B$22:$B$27,DASHBOARD!$C$22:$C$27,"",0)</f>
        <v>FORWARD</v>
      </c>
      <c r="CY241" s="63">
        <f>SUMIFS('[1]NBA-Data-1980-2019'!$G$1:$G$16305,'[1]NBA-Data-1980-2019'!$B$1:$B$16305,$A241,'[1]NBA-Data-1980-2019'!$A$1:$A$16305,CY$9)</f>
        <v>0</v>
      </c>
      <c r="CZ241" s="63">
        <f>SUMIFS('[1]NBA-Data-1980-2019'!$G$1:$G$16305,'[1]NBA-Data-1980-2019'!$B$1:$B$16305,$A241,'[1]NBA-Data-1980-2019'!$A$1:$A$16305,CZ$9)</f>
        <v>0</v>
      </c>
      <c r="DA241" s="63">
        <f>SUMIFS('[1]NBA-Data-1980-2019'!$G$1:$G$16305,'[1]NBA-Data-1980-2019'!$B$1:$B$16305,$A241,'[1]NBA-Data-1980-2019'!$A$1:$A$16305,DA$9)</f>
        <v>0</v>
      </c>
      <c r="DB241" s="63">
        <f>SUMIFS('[1]NBA-Data-1980-2019'!$G$1:$G$16305,'[1]NBA-Data-1980-2019'!$B$1:$B$16305,$A241,'[1]NBA-Data-1980-2019'!$A$1:$A$16305,DB$9)</f>
        <v>0</v>
      </c>
      <c r="DC241" s="63">
        <f>SUMIFS('[1]NBA-Data-1980-2019'!$G$1:$G$16305,'[1]NBA-Data-1980-2019'!$B$1:$B$16305,$A241,'[1]NBA-Data-1980-2019'!$A$1:$A$16305,DC$9)</f>
        <v>0</v>
      </c>
      <c r="DD241" s="63">
        <f>SUMIFS('[1]NBA-Data-1980-2019'!$G$1:$G$16305,'[1]NBA-Data-1980-2019'!$B$1:$B$16305,$A241,'[1]NBA-Data-1980-2019'!$A$1:$A$16305,DD$9)</f>
        <v>0</v>
      </c>
      <c r="DE241" s="63">
        <f>SUMIFS('[1]NBA-Data-1980-2019'!$G$1:$G$16305,'[1]NBA-Data-1980-2019'!$B$1:$B$16305,$A241,'[1]NBA-Data-1980-2019'!$A$1:$A$16305,DE$9)</f>
        <v>0</v>
      </c>
      <c r="DF241" s="63">
        <f>SUMIFS('[1]NBA-Data-1980-2019'!$G$1:$G$16305,'[1]NBA-Data-1980-2019'!$B$1:$B$16305,$A241,'[1]NBA-Data-1980-2019'!$A$1:$A$16305,DF$9)</f>
        <v>0</v>
      </c>
      <c r="DG241" s="63">
        <f>SUMIFS('[1]NBA-Data-1980-2019'!$G$1:$G$16305,'[1]NBA-Data-1980-2019'!$B$1:$B$16305,$A241,'[1]NBA-Data-1980-2019'!$A$1:$A$16305,DG$9)</f>
        <v>0</v>
      </c>
      <c r="DH241" s="63">
        <f>SUMIFS('[1]NBA-Data-1980-2019'!$G$1:$G$16305,'[1]NBA-Data-1980-2019'!$B$1:$B$16305,$A241,'[1]NBA-Data-1980-2019'!$A$1:$A$16305,DH$9)</f>
        <v>0</v>
      </c>
      <c r="DI241" s="63">
        <f>SUMIFS('[1]NBA-Data-1980-2019'!$G$1:$G$16305,'[1]NBA-Data-1980-2019'!$B$1:$B$16305,$A241,'[1]NBA-Data-1980-2019'!$A$1:$A$16305,DI$9)</f>
        <v>0</v>
      </c>
      <c r="DJ241" s="63">
        <f>SUMIFS('[1]NBA-Data-1980-2019'!$G$1:$G$16305,'[1]NBA-Data-1980-2019'!$B$1:$B$16305,$A241,'[1]NBA-Data-1980-2019'!$A$1:$A$16305,DJ$9)</f>
        <v>0</v>
      </c>
      <c r="DK241" s="63">
        <f>SUMIFS('[1]NBA-Data-1980-2019'!$G$1:$G$16305,'[1]NBA-Data-1980-2019'!$B$1:$B$16305,$A241,'[1]NBA-Data-1980-2019'!$A$1:$A$16305,DK$9)</f>
        <v>0</v>
      </c>
      <c r="DL241" s="63">
        <f>SUMIFS('[1]NBA-Data-1980-2019'!$G$1:$G$16305,'[1]NBA-Data-1980-2019'!$B$1:$B$16305,$A241,'[1]NBA-Data-1980-2019'!$A$1:$A$16305,DL$9)</f>
        <v>0</v>
      </c>
      <c r="DM241" s="63">
        <f>SUMIFS('[1]NBA-Data-1980-2019'!$G$1:$G$16305,'[1]NBA-Data-1980-2019'!$B$1:$B$16305,$A241,'[1]NBA-Data-1980-2019'!$A$1:$A$16305,DM$9)</f>
        <v>0</v>
      </c>
      <c r="DN241" s="63">
        <f>SUMIFS('[1]NBA-Data-1980-2019'!$G$1:$G$16305,'[1]NBA-Data-1980-2019'!$B$1:$B$16305,$A241,'[1]NBA-Data-1980-2019'!$A$1:$A$16305,DN$9)</f>
        <v>0</v>
      </c>
      <c r="DO241" s="63">
        <f>SUMIFS('[1]NBA-Data-1980-2019'!$G$1:$G$16305,'[1]NBA-Data-1980-2019'!$B$1:$B$16305,$A241,'[1]NBA-Data-1980-2019'!$A$1:$A$16305,DO$9)</f>
        <v>0</v>
      </c>
      <c r="DP241" s="63">
        <f>SUMIFS('[1]NBA-Data-1980-2019'!$G$1:$G$16305,'[1]NBA-Data-1980-2019'!$B$1:$B$16305,$A241,'[1]NBA-Data-1980-2019'!$A$1:$A$16305,DP$9)</f>
        <v>0</v>
      </c>
      <c r="DQ241" s="63">
        <f>SUMIFS('[1]NBA-Data-1980-2019'!$G$1:$G$16305,'[1]NBA-Data-1980-2019'!$B$1:$B$16305,$A241,'[1]NBA-Data-1980-2019'!$A$1:$A$16305,DQ$9)</f>
        <v>0</v>
      </c>
      <c r="DR241" s="63">
        <f>SUMIFS('[1]NBA-Data-1980-2019'!$G$1:$G$16305,'[1]NBA-Data-1980-2019'!$B$1:$B$16305,$A241,'[1]NBA-Data-1980-2019'!$A$1:$A$16305,DR$9)</f>
        <v>0</v>
      </c>
      <c r="DS241" s="63">
        <f>SUMIFS('[1]NBA-Data-1980-2019'!$G$1:$G$16305,'[1]NBA-Data-1980-2019'!$B$1:$B$16305,$A241,'[1]NBA-Data-1980-2019'!$A$1:$A$16305,DS$9)</f>
        <v>0</v>
      </c>
      <c r="DT241" s="63">
        <f>SUMIFS('[1]NBA-Data-1980-2019'!$G$1:$G$16305,'[1]NBA-Data-1980-2019'!$B$1:$B$16305,$A241,'[1]NBA-Data-1980-2019'!$A$1:$A$16305,DT$9)</f>
        <v>1919160</v>
      </c>
      <c r="DU241" s="63">
        <f>SUMIFS('[1]NBA-Data-1980-2019'!$G$1:$G$16305,'[1]NBA-Data-1980-2019'!$B$1:$B$16305,$A241,'[1]NBA-Data-1980-2019'!$A$1:$A$16305,DU$9)</f>
        <v>2063040</v>
      </c>
      <c r="DV241" s="63">
        <f>SUMIFS('[1]NBA-Data-1980-2019'!$G$1:$G$16305,'[1]NBA-Data-1980-2019'!$B$1:$B$16305,$A241,'[1]NBA-Data-1980-2019'!$A$1:$A$16305,DV$9)</f>
        <v>2091840</v>
      </c>
      <c r="DW241" s="63">
        <f>SUMIFS('[1]NBA-Data-1980-2019'!$G$1:$G$16305,'[1]NBA-Data-1980-2019'!$B$1:$B$16305,$A241,'[1]NBA-Data-1980-2019'!$A$1:$A$16305,DW$9)</f>
        <v>2989239</v>
      </c>
      <c r="DX241" s="63">
        <f>SUMIFS('[1]NBA-Data-1980-2019'!$G$1:$G$16305,'[1]NBA-Data-1980-2019'!$B$1:$B$16305,$A241,'[1]NBA-Data-1980-2019'!$A$1:$A$16305,DX$9)</f>
        <v>8000000</v>
      </c>
      <c r="DY241" s="63">
        <f>SUMIFS('[1]NBA-Data-1980-2019'!$G$1:$G$16305,'[1]NBA-Data-1980-2019'!$B$1:$B$16305,$A241,'[1]NBA-Data-1980-2019'!$A$1:$A$16305,DY$9)</f>
        <v>7400000</v>
      </c>
      <c r="DZ241" s="63">
        <f>SUMIFS('[1]NBA-Data-1980-2019'!$G$1:$G$16305,'[1]NBA-Data-1980-2019'!$B$1:$B$16305,$A241,'[1]NBA-Data-1980-2019'!$A$1:$A$16305,DZ$9)</f>
        <v>8000000</v>
      </c>
      <c r="EA241" s="63">
        <f>SUMIFS('[1]NBA-Data-1980-2019'!$G$1:$G$16305,'[1]NBA-Data-1980-2019'!$B$1:$B$16305,$A241,'[1]NBA-Data-1980-2019'!$A$1:$A$16305,EA$9)</f>
        <v>8600000</v>
      </c>
      <c r="EB241" s="63">
        <f>SUMIFS('[1]NBA-Data-1980-2019'!$G$1:$G$16305,'[1]NBA-Data-1980-2019'!$B$1:$B$16305,$A241,'[1]NBA-Data-1980-2019'!$A$1:$A$16305,EB$9)</f>
        <v>0</v>
      </c>
      <c r="EC241" s="63">
        <f>SUMIFS('[1]NBA-Data-1980-2019'!$G$1:$G$16305,'[1]NBA-Data-1980-2019'!$B$1:$B$16305,$A241,'[1]NBA-Data-1980-2019'!$A$1:$A$16305,EC$9)</f>
        <v>0</v>
      </c>
      <c r="ED241" s="63">
        <f>SUMIFS('[1]NBA-Data-1980-2019'!$G$1:$G$16305,'[1]NBA-Data-1980-2019'!$B$1:$B$16305,$A241,'[1]NBA-Data-1980-2019'!$A$1:$A$16305,ED$9)</f>
        <v>0</v>
      </c>
      <c r="EH241" s="2" t="s">
        <v>1480</v>
      </c>
    </row>
    <row r="242" spans="1:139" x14ac:dyDescent="0.2">
      <c r="A242" s="2" t="s">
        <v>782</v>
      </c>
      <c r="B242" s="2" t="str" cm="1">
        <f t="array" ref="B242">_xlfn.XLOOKUP($A242&amp;B$5,'[1]NBA-Data-1980-2019'!$B$1:$B$16305&amp;'[1]NBA-Data-1980-2019'!$A$1:$A$16305,'[1]NBA-Data-1980-2019'!$D$1:$D$16305,"",0)</f>
        <v/>
      </c>
      <c r="C242" s="2" t="str" cm="1">
        <f t="array" ref="C242">_xlfn.XLOOKUP($A242&amp;C$5,'[1]NBA-Data-1980-2019'!$B$1:$B$16305&amp;'[1]NBA-Data-1980-2019'!$A$1:$A$16305,'[1]NBA-Data-1980-2019'!$D$1:$D$16305,"",0)</f>
        <v/>
      </c>
      <c r="D242" s="2" t="str" cm="1">
        <f t="array" ref="D242">_xlfn.XLOOKUP($A242&amp;D$5,'[1]NBA-Data-1980-2019'!$B$1:$B$16305&amp;'[1]NBA-Data-1980-2019'!$A$1:$A$16305,'[1]NBA-Data-1980-2019'!$D$1:$D$16305,"",0)</f>
        <v/>
      </c>
      <c r="E242" s="2" t="str" cm="1">
        <f t="array" ref="E242">_xlfn.XLOOKUP($A242&amp;E$5,'[1]NBA-Data-1980-2019'!$B$1:$B$16305&amp;'[1]NBA-Data-1980-2019'!$A$1:$A$16305,'[1]NBA-Data-1980-2019'!$D$1:$D$16305,"",0)</f>
        <v/>
      </c>
      <c r="F242" s="2" t="str" cm="1">
        <f t="array" ref="F242">_xlfn.XLOOKUP($A242&amp;F$5,'[1]NBA-Data-1980-2019'!$B$1:$B$16305&amp;'[1]NBA-Data-1980-2019'!$A$1:$A$16305,'[1]NBA-Data-1980-2019'!$D$1:$D$16305,"",0)</f>
        <v/>
      </c>
      <c r="G242" s="2" t="str" cm="1">
        <f t="array" ref="G242">_xlfn.XLOOKUP($A242&amp;G$5,'[1]NBA-Data-1980-2019'!$B$1:$B$16305&amp;'[1]NBA-Data-1980-2019'!$A$1:$A$16305,'[1]NBA-Data-1980-2019'!$D$1:$D$16305,"",0)</f>
        <v/>
      </c>
      <c r="H242" s="2" t="str" cm="1">
        <f t="array" ref="H242">_xlfn.XLOOKUP($A242&amp;H$5,'[1]NBA-Data-1980-2019'!$B$1:$B$16305&amp;'[1]NBA-Data-1980-2019'!$A$1:$A$16305,'[1]NBA-Data-1980-2019'!$D$1:$D$16305,"",0)</f>
        <v/>
      </c>
      <c r="I242" s="2" t="str" cm="1">
        <f t="array" ref="I242">_xlfn.XLOOKUP($A242&amp;I$5,'[1]NBA-Data-1980-2019'!$B$1:$B$16305&amp;'[1]NBA-Data-1980-2019'!$A$1:$A$16305,'[1]NBA-Data-1980-2019'!$D$1:$D$16305,"",0)</f>
        <v/>
      </c>
      <c r="J242" s="2" t="str" cm="1">
        <f t="array" ref="J242">_xlfn.XLOOKUP($A242&amp;J$5,'[1]NBA-Data-1980-2019'!$B$1:$B$16305&amp;'[1]NBA-Data-1980-2019'!$A$1:$A$16305,'[1]NBA-Data-1980-2019'!$D$1:$D$16305,"",0)</f>
        <v/>
      </c>
      <c r="K242" s="2" t="str" cm="1">
        <f t="array" ref="K242">_xlfn.XLOOKUP($A242&amp;K$5,'[1]NBA-Data-1980-2019'!$B$1:$B$16305&amp;'[1]NBA-Data-1980-2019'!$A$1:$A$16305,'[1]NBA-Data-1980-2019'!$D$1:$D$16305,"",0)</f>
        <v/>
      </c>
      <c r="L242" s="2" t="str" cm="1">
        <f t="array" ref="L242">_xlfn.XLOOKUP($A242&amp;L$5,'[1]NBA-Data-1980-2019'!$B$1:$B$16305&amp;'[1]NBA-Data-1980-2019'!$A$1:$A$16305,'[1]NBA-Data-1980-2019'!$D$1:$D$16305,"",0)</f>
        <v/>
      </c>
      <c r="M242" s="2" t="str" cm="1">
        <f t="array" ref="M242">_xlfn.XLOOKUP($A242&amp;M$5,'[1]NBA-Data-1980-2019'!$B$1:$B$16305&amp;'[1]NBA-Data-1980-2019'!$A$1:$A$16305,'[1]NBA-Data-1980-2019'!$D$1:$D$16305,"",0)</f>
        <v/>
      </c>
      <c r="N242" s="2" t="str" cm="1">
        <f t="array" ref="N242">_xlfn.XLOOKUP($A242&amp;N$5,'[1]NBA-Data-1980-2019'!$B$1:$B$16305&amp;'[1]NBA-Data-1980-2019'!$A$1:$A$16305,'[1]NBA-Data-1980-2019'!$D$1:$D$16305,"",0)</f>
        <v/>
      </c>
      <c r="O242" s="2" t="str" cm="1">
        <f t="array" ref="O242">_xlfn.XLOOKUP($A242&amp;O$5,'[1]NBA-Data-1980-2019'!$B$1:$B$16305&amp;'[1]NBA-Data-1980-2019'!$A$1:$A$16305,'[1]NBA-Data-1980-2019'!$D$1:$D$16305,"",0)</f>
        <v/>
      </c>
      <c r="P242" s="2" t="str" cm="1">
        <f t="array" ref="P242">_xlfn.XLOOKUP($A242&amp;P$5,'[1]NBA-Data-1980-2019'!$B$1:$B$16305&amp;'[1]NBA-Data-1980-2019'!$A$1:$A$16305,'[1]NBA-Data-1980-2019'!$D$1:$D$16305,"",0)</f>
        <v/>
      </c>
      <c r="Q242" s="2" t="str" cm="1">
        <f t="array" ref="Q242">_xlfn.XLOOKUP($A242&amp;Q$5,'[1]NBA-Data-1980-2019'!$B$1:$B$16305&amp;'[1]NBA-Data-1980-2019'!$A$1:$A$16305,'[1]NBA-Data-1980-2019'!$D$1:$D$16305,"",0)</f>
        <v/>
      </c>
      <c r="R242" s="2" t="str" cm="1">
        <f t="array" ref="R242">_xlfn.XLOOKUP($A242&amp;R$5,'[1]NBA-Data-1980-2019'!$B$1:$B$16305&amp;'[1]NBA-Data-1980-2019'!$A$1:$A$16305,'[1]NBA-Data-1980-2019'!$D$1:$D$16305,"",0)</f>
        <v/>
      </c>
      <c r="S242" s="2" t="str" cm="1">
        <f t="array" ref="S242">_xlfn.XLOOKUP($A242&amp;S$5,'[1]NBA-Data-1980-2019'!$B$1:$B$16305&amp;'[1]NBA-Data-1980-2019'!$A$1:$A$16305,'[1]NBA-Data-1980-2019'!$D$1:$D$16305,"",0)</f>
        <v/>
      </c>
      <c r="T242" s="2" t="str" cm="1">
        <f t="array" ref="T242">_xlfn.XLOOKUP($A242&amp;T$5,'[1]NBA-Data-1980-2019'!$B$1:$B$16305&amp;'[1]NBA-Data-1980-2019'!$A$1:$A$16305,'[1]NBA-Data-1980-2019'!$D$1:$D$16305,"",0)</f>
        <v>PHI</v>
      </c>
      <c r="U242" s="2" t="str" cm="1">
        <f t="array" ref="U242">_xlfn.XLOOKUP($A242&amp;U$5,'[1]NBA-Data-1980-2019'!$B$1:$B$16305&amp;'[1]NBA-Data-1980-2019'!$A$1:$A$16305,'[1]NBA-Data-1980-2019'!$D$1:$D$16305,"",0)</f>
        <v>PHI</v>
      </c>
      <c r="V242" s="2" t="str" cm="1">
        <f t="array" ref="V242">_xlfn.XLOOKUP($A242&amp;V$5,'[1]NBA-Data-1980-2019'!$B$1:$B$16305&amp;'[1]NBA-Data-1980-2019'!$A$1:$A$16305,'[1]NBA-Data-1980-2019'!$D$1:$D$16305,"",0)</f>
        <v>PHI</v>
      </c>
      <c r="W242" s="2" t="str" cm="1">
        <f t="array" ref="W242">_xlfn.XLOOKUP($A242&amp;W$5,'[1]NBA-Data-1980-2019'!$B$1:$B$16305&amp;'[1]NBA-Data-1980-2019'!$A$1:$A$16305,'[1]NBA-Data-1980-2019'!$D$1:$D$16305,"",0)</f>
        <v>MEM</v>
      </c>
      <c r="X242" s="2" t="str" cm="1">
        <f t="array" ref="X242">_xlfn.XLOOKUP($A242&amp;X$5,'[1]NBA-Data-1980-2019'!$B$1:$B$16305&amp;'[1]NBA-Data-1980-2019'!$A$1:$A$16305,'[1]NBA-Data-1980-2019'!$D$1:$D$16305,"",0)</f>
        <v>TOT</v>
      </c>
      <c r="Y242" s="2" t="str" cm="1">
        <f t="array" ref="Y242">_xlfn.XLOOKUP($A242&amp;Y$5,'[1]NBA-Data-1980-2019'!$B$1:$B$16305&amp;'[1]NBA-Data-1980-2019'!$A$1:$A$16305,'[1]NBA-Data-1980-2019'!$D$1:$D$16305,"",0)</f>
        <v>GSW</v>
      </c>
      <c r="Z242" s="2" t="str" cm="1">
        <f t="array" ref="Z242">_xlfn.XLOOKUP($A242&amp;Z$5,'[1]NBA-Data-1980-2019'!$B$1:$B$16305&amp;'[1]NBA-Data-1980-2019'!$A$1:$A$16305,'[1]NBA-Data-1980-2019'!$D$1:$D$16305,"",0)</f>
        <v>GSW</v>
      </c>
      <c r="AA242" s="2" t="str" cm="1">
        <f t="array" ref="AA242">_xlfn.XLOOKUP($A242&amp;AA$5,'[1]NBA-Data-1980-2019'!$B$1:$B$16305&amp;'[1]NBA-Data-1980-2019'!$A$1:$A$16305,'[1]NBA-Data-1980-2019'!$D$1:$D$16305,"",0)</f>
        <v>GSW</v>
      </c>
      <c r="AB242" s="2" t="str" cm="1">
        <f t="array" ref="AB242">_xlfn.XLOOKUP($A242&amp;AB$5,'[1]NBA-Data-1980-2019'!$B$1:$B$16305&amp;'[1]NBA-Data-1980-2019'!$A$1:$A$16305,'[1]NBA-Data-1980-2019'!$D$1:$D$16305,"",0)</f>
        <v>LAC</v>
      </c>
      <c r="AC242" s="2" t="str" cm="1">
        <f t="array" ref="AC242">_xlfn.XLOOKUP($A242&amp;AC$5,'[1]NBA-Data-1980-2019'!$B$1:$B$16305&amp;'[1]NBA-Data-1980-2019'!$A$1:$A$16305,'[1]NBA-Data-1980-2019'!$D$1:$D$16305,"",0)</f>
        <v>ORL</v>
      </c>
      <c r="AD242" s="2" t="str" cm="1">
        <f t="array" ref="AD242">_xlfn.XLOOKUP($A242&amp;AD$5,'[1]NBA-Data-1980-2019'!$B$1:$B$16305&amp;'[1]NBA-Data-1980-2019'!$A$1:$A$16305,'[1]NBA-Data-1980-2019'!$D$1:$D$16305,"",0)</f>
        <v/>
      </c>
      <c r="AE242" s="2" t="str" cm="1">
        <f t="array" ref="AE242">_xlfn.XLOOKUP($A242&amp;AE$5,'[1]NBA-Data-1980-2019'!$B$1:$B$16305&amp;'[1]NBA-Data-1980-2019'!$A$1:$A$16305,'[1]NBA-Data-1980-2019'!$D$1:$D$16305,"",0)</f>
        <v/>
      </c>
      <c r="AF242" s="2" t="str" cm="1">
        <f t="array" ref="AF242">_xlfn.XLOOKUP($A242&amp;AF$5,'[1]NBA-Data-1980-2019'!$B$1:$B$16305&amp;'[1]NBA-Data-1980-2019'!$A$1:$A$16305,'[1]NBA-Data-1980-2019'!$D$1:$D$16305,"",0)</f>
        <v/>
      </c>
      <c r="AG242" s="2" t="str" cm="1">
        <f t="array" ref="AG242">_xlfn.XLOOKUP($A242&amp;AG$5,'[1]NBA-Data-1980-2019'!$B$1:$B$16305&amp;'[1]NBA-Data-1980-2019'!$A$1:$A$16305,'[1]NBA-Data-1980-2019'!$D$1:$D$16305,"",0)</f>
        <v/>
      </c>
      <c r="AH242" s="2" t="str" cm="1">
        <f t="array" ref="AH242">_xlfn.XLOOKUP($A242&amp;AH$5,'[1]NBA-Data-1980-2019'!$B$1:$B$16305&amp;'[1]NBA-Data-1980-2019'!$A$1:$A$16305,'[1]NBA-Data-1980-2019'!$H$1:$H$16305,"",0)</f>
        <v/>
      </c>
      <c r="AI242" s="2" t="str" cm="1">
        <f t="array" ref="AI242">_xlfn.XLOOKUP($A242&amp;AI$5,'[1]NBA-Data-1980-2019'!$B$1:$B$16305&amp;'[1]NBA-Data-1980-2019'!$A$1:$A$16305,'[1]NBA-Data-1980-2019'!$H$1:$H$16305,"",0)</f>
        <v/>
      </c>
      <c r="AJ242" s="2" t="str" cm="1">
        <f t="array" ref="AJ242">_xlfn.XLOOKUP($A242&amp;AJ$5,'[1]NBA-Data-1980-2019'!$B$1:$B$16305&amp;'[1]NBA-Data-1980-2019'!$A$1:$A$16305,'[1]NBA-Data-1980-2019'!$H$1:$H$16305,"",0)</f>
        <v/>
      </c>
      <c r="AK242" s="2" t="str" cm="1">
        <f t="array" ref="AK242">_xlfn.XLOOKUP($A242&amp;AK$5,'[1]NBA-Data-1980-2019'!$B$1:$B$16305&amp;'[1]NBA-Data-1980-2019'!$A$1:$A$16305,'[1]NBA-Data-1980-2019'!$H$1:$H$16305,"",0)</f>
        <v/>
      </c>
      <c r="AL242" s="2" t="str" cm="1">
        <f t="array" ref="AL242">_xlfn.XLOOKUP($A242&amp;AL$5,'[1]NBA-Data-1980-2019'!$B$1:$B$16305&amp;'[1]NBA-Data-1980-2019'!$A$1:$A$16305,'[1]NBA-Data-1980-2019'!$H$1:$H$16305,"",0)</f>
        <v/>
      </c>
      <c r="AM242" s="2" t="str" cm="1">
        <f t="array" ref="AM242">_xlfn.XLOOKUP($A242&amp;AM$5,'[1]NBA-Data-1980-2019'!$B$1:$B$16305&amp;'[1]NBA-Data-1980-2019'!$A$1:$A$16305,'[1]NBA-Data-1980-2019'!$H$1:$H$16305,"",0)</f>
        <v/>
      </c>
      <c r="AN242" s="2" t="str" cm="1">
        <f t="array" ref="AN242">_xlfn.XLOOKUP($A242&amp;AN$5,'[1]NBA-Data-1980-2019'!$B$1:$B$16305&amp;'[1]NBA-Data-1980-2019'!$A$1:$A$16305,'[1]NBA-Data-1980-2019'!$H$1:$H$16305,"",0)</f>
        <v/>
      </c>
      <c r="AO242" s="2" t="str" cm="1">
        <f t="array" ref="AO242">_xlfn.XLOOKUP($A242&amp;AO$5,'[1]NBA-Data-1980-2019'!$B$1:$B$16305&amp;'[1]NBA-Data-1980-2019'!$A$1:$A$16305,'[1]NBA-Data-1980-2019'!$H$1:$H$16305,"",0)</f>
        <v/>
      </c>
      <c r="AP242" s="2" t="str" cm="1">
        <f t="array" ref="AP242">_xlfn.XLOOKUP($A242&amp;AP$5,'[1]NBA-Data-1980-2019'!$B$1:$B$16305&amp;'[1]NBA-Data-1980-2019'!$A$1:$A$16305,'[1]NBA-Data-1980-2019'!$H$1:$H$16305,"",0)</f>
        <v/>
      </c>
      <c r="AQ242" s="2" t="str" cm="1">
        <f t="array" ref="AQ242">_xlfn.XLOOKUP($A242&amp;AQ$5,'[1]NBA-Data-1980-2019'!$B$1:$B$16305&amp;'[1]NBA-Data-1980-2019'!$A$1:$A$16305,'[1]NBA-Data-1980-2019'!$H$1:$H$16305,"",0)</f>
        <v/>
      </c>
      <c r="AR242" s="2" t="str" cm="1">
        <f t="array" ref="AR242">_xlfn.XLOOKUP($A242&amp;AR$5,'[1]NBA-Data-1980-2019'!$B$1:$B$16305&amp;'[1]NBA-Data-1980-2019'!$A$1:$A$16305,'[1]NBA-Data-1980-2019'!$H$1:$H$16305,"",0)</f>
        <v/>
      </c>
      <c r="AS242" s="2" t="str" cm="1">
        <f t="array" ref="AS242">_xlfn.XLOOKUP($A242&amp;AS$5,'[1]NBA-Data-1980-2019'!$B$1:$B$16305&amp;'[1]NBA-Data-1980-2019'!$A$1:$A$16305,'[1]NBA-Data-1980-2019'!$H$1:$H$16305,"",0)</f>
        <v/>
      </c>
      <c r="AT242" s="2" t="str" cm="1">
        <f t="array" ref="AT242">_xlfn.XLOOKUP($A242&amp;AT$5,'[1]NBA-Data-1980-2019'!$B$1:$B$16305&amp;'[1]NBA-Data-1980-2019'!$A$1:$A$16305,'[1]NBA-Data-1980-2019'!$H$1:$H$16305,"",0)</f>
        <v/>
      </c>
      <c r="AU242" s="2" t="str" cm="1">
        <f t="array" ref="AU242">_xlfn.XLOOKUP($A242&amp;AU$5,'[1]NBA-Data-1980-2019'!$B$1:$B$16305&amp;'[1]NBA-Data-1980-2019'!$A$1:$A$16305,'[1]NBA-Data-1980-2019'!$H$1:$H$16305,"",0)</f>
        <v/>
      </c>
      <c r="AV242" s="2" t="str" cm="1">
        <f t="array" ref="AV242">_xlfn.XLOOKUP($A242&amp;AV$5,'[1]NBA-Data-1980-2019'!$B$1:$B$16305&amp;'[1]NBA-Data-1980-2019'!$A$1:$A$16305,'[1]NBA-Data-1980-2019'!$H$1:$H$16305,"",0)</f>
        <v/>
      </c>
      <c r="AW242" s="2" t="str" cm="1">
        <f t="array" ref="AW242">_xlfn.XLOOKUP($A242&amp;AW$5,'[1]NBA-Data-1980-2019'!$B$1:$B$16305&amp;'[1]NBA-Data-1980-2019'!$A$1:$A$16305,'[1]NBA-Data-1980-2019'!$H$1:$H$16305,"",0)</f>
        <v/>
      </c>
      <c r="AX242" s="2" t="str" cm="1">
        <f t="array" ref="AX242">_xlfn.XLOOKUP($A242&amp;AX$5,'[1]NBA-Data-1980-2019'!$B$1:$B$16305&amp;'[1]NBA-Data-1980-2019'!$A$1:$A$16305,'[1]NBA-Data-1980-2019'!$H$1:$H$16305,"",0)</f>
        <v/>
      </c>
      <c r="AY242" s="2" t="str" cm="1">
        <f t="array" ref="AY242">_xlfn.XLOOKUP($A242&amp;AY$5,'[1]NBA-Data-1980-2019'!$B$1:$B$16305&amp;'[1]NBA-Data-1980-2019'!$A$1:$A$16305,'[1]NBA-Data-1980-2019'!$H$1:$H$16305,"",0)</f>
        <v/>
      </c>
      <c r="AZ242" s="2" cm="1">
        <f t="array" ref="AZ242">_xlfn.XLOOKUP($A242&amp;AZ$5,'[1]NBA-Data-1980-2019'!$B$1:$B$16305&amp;'[1]NBA-Data-1980-2019'!$A$1:$A$16305,'[1]NBA-Data-1980-2019'!$H$1:$H$16305,"",0)</f>
        <v>1264</v>
      </c>
      <c r="BA242" s="2" cm="1">
        <f t="array" ref="BA242">_xlfn.XLOOKUP($A242&amp;BA$5,'[1]NBA-Data-1980-2019'!$B$1:$B$16305&amp;'[1]NBA-Data-1980-2019'!$A$1:$A$16305,'[1]NBA-Data-1980-2019'!$H$1:$H$16305,"",0)</f>
        <v>1016.8</v>
      </c>
      <c r="BB242" s="2" cm="1">
        <f t="array" ref="BB242">_xlfn.XLOOKUP($A242&amp;BB$5,'[1]NBA-Data-1980-2019'!$B$1:$B$16305&amp;'[1]NBA-Data-1980-2019'!$A$1:$A$16305,'[1]NBA-Data-1980-2019'!$H$1:$H$16305,"",0)</f>
        <v>736</v>
      </c>
      <c r="BC242" s="2" cm="1">
        <f t="array" ref="BC242">_xlfn.XLOOKUP($A242&amp;BC$5,'[1]NBA-Data-1980-2019'!$B$1:$B$16305&amp;'[1]NBA-Data-1980-2019'!$A$1:$A$16305,'[1]NBA-Data-1980-2019'!$H$1:$H$16305,"",0)</f>
        <v>1344</v>
      </c>
      <c r="BD242" s="2" cm="1">
        <f t="array" ref="BD242">_xlfn.XLOOKUP($A242&amp;BD$5,'[1]NBA-Data-1980-2019'!$B$1:$B$16305&amp;'[1]NBA-Data-1980-2019'!$A$1:$A$16305,'[1]NBA-Data-1980-2019'!$H$1:$H$16305,"",0)</f>
        <v>1303.5</v>
      </c>
      <c r="BE242" s="2" cm="1">
        <f t="array" ref="BE242">_xlfn.XLOOKUP($A242&amp;BE$5,'[1]NBA-Data-1980-2019'!$B$1:$B$16305&amp;'[1]NBA-Data-1980-2019'!$A$1:$A$16305,'[1]NBA-Data-1980-2019'!$H$1:$H$16305,"",0)</f>
        <v>979.6</v>
      </c>
      <c r="BF242" s="2" cm="1">
        <f t="array" ref="BF242">_xlfn.XLOOKUP($A242&amp;BF$5,'[1]NBA-Data-1980-2019'!$B$1:$B$16305&amp;'[1]NBA-Data-1980-2019'!$A$1:$A$16305,'[1]NBA-Data-1980-2019'!$H$1:$H$16305,"",0)</f>
        <v>1208.4000000000001</v>
      </c>
      <c r="BG242" s="2" cm="1">
        <f t="array" ref="BG242">_xlfn.XLOOKUP($A242&amp;BG$5,'[1]NBA-Data-1980-2019'!$B$1:$B$16305&amp;'[1]NBA-Data-1980-2019'!$A$1:$A$16305,'[1]NBA-Data-1980-2019'!$H$1:$H$16305,"",0)</f>
        <v>835.19999999999993</v>
      </c>
      <c r="BH242" s="2" cm="1">
        <f t="array" ref="BH242">_xlfn.XLOOKUP($A242&amp;BH$5,'[1]NBA-Data-1980-2019'!$B$1:$B$16305&amp;'[1]NBA-Data-1980-2019'!$A$1:$A$16305,'[1]NBA-Data-1980-2019'!$H$1:$H$16305,"",0)</f>
        <v>1287.3999999999999</v>
      </c>
      <c r="BI242" s="2" cm="1">
        <f t="array" ref="BI242">_xlfn.XLOOKUP($A242&amp;BI$5,'[1]NBA-Data-1980-2019'!$B$1:$B$16305&amp;'[1]NBA-Data-1980-2019'!$A$1:$A$16305,'[1]NBA-Data-1980-2019'!$H$1:$H$16305,"",0)</f>
        <v>676</v>
      </c>
      <c r="BJ242" s="2" t="str" cm="1">
        <f t="array" ref="BJ242">_xlfn.XLOOKUP($A242&amp;BJ$5,'[1]NBA-Data-1980-2019'!$B$1:$B$16305&amp;'[1]NBA-Data-1980-2019'!$A$1:$A$16305,'[1]NBA-Data-1980-2019'!$H$1:$H$16305,"",0)</f>
        <v/>
      </c>
      <c r="BK242" s="2" t="str" cm="1">
        <f t="array" ref="BK242">_xlfn.XLOOKUP($A242&amp;BK$5,'[1]NBA-Data-1980-2019'!$B$1:$B$16305&amp;'[1]NBA-Data-1980-2019'!$A$1:$A$16305,'[1]NBA-Data-1980-2019'!$H$1:$H$16305,"",0)</f>
        <v/>
      </c>
      <c r="BL242" s="2" t="str" cm="1">
        <f t="array" ref="BL242">_xlfn.XLOOKUP($A242&amp;BL$5,'[1]NBA-Data-1980-2019'!$B$1:$B$16305&amp;'[1]NBA-Data-1980-2019'!$A$1:$A$16305,'[1]NBA-Data-1980-2019'!$H$1:$H$16305,"",0)</f>
        <v/>
      </c>
      <c r="BM242" s="2" t="str" cm="1">
        <f t="array" ref="BM242">_xlfn.XLOOKUP($A242&amp;BM$5,'[1]NBA-Data-1980-2019'!$B$1:$B$16305&amp;'[1]NBA-Data-1980-2019'!$A$1:$A$16305,'[1]NBA-Data-1980-2019'!$H$1:$H$16305,"",0)</f>
        <v/>
      </c>
      <c r="BN242" s="2" t="str" cm="1">
        <f t="array" ref="BN242">_xlfn.XLOOKUP($A242&amp;BN$5,'[1]NBA-Data-1980-2019'!$B$1:$B$16305&amp;'[1]NBA-Data-1980-2019'!$A$1:$A$16305,'[1]NBA-Data-1980-2019'!$F$1:$F$16305,"",0)</f>
        <v/>
      </c>
      <c r="BO242" s="2" t="str" cm="1">
        <f t="array" ref="BO242">_xlfn.XLOOKUP($A242&amp;BO$5,'[1]NBA-Data-1980-2019'!$B$1:$B$16305&amp;'[1]NBA-Data-1980-2019'!$A$1:$A$16305,'[1]NBA-Data-1980-2019'!$F$1:$F$16305,"",0)</f>
        <v/>
      </c>
      <c r="BP242" s="2" t="str" cm="1">
        <f t="array" ref="BP242">_xlfn.XLOOKUP($A242&amp;BP$5,'[1]NBA-Data-1980-2019'!$B$1:$B$16305&amp;'[1]NBA-Data-1980-2019'!$A$1:$A$16305,'[1]NBA-Data-1980-2019'!$F$1:$F$16305,"",0)</f>
        <v/>
      </c>
      <c r="BQ242" s="2" t="str" cm="1">
        <f t="array" ref="BQ242">_xlfn.XLOOKUP($A242&amp;BQ$5,'[1]NBA-Data-1980-2019'!$B$1:$B$16305&amp;'[1]NBA-Data-1980-2019'!$A$1:$A$16305,'[1]NBA-Data-1980-2019'!$F$1:$F$16305,"",0)</f>
        <v/>
      </c>
      <c r="BR242" s="2" t="str" cm="1">
        <f t="array" ref="BR242">_xlfn.XLOOKUP($A242&amp;BR$5,'[1]NBA-Data-1980-2019'!$B$1:$B$16305&amp;'[1]NBA-Data-1980-2019'!$A$1:$A$16305,'[1]NBA-Data-1980-2019'!$F$1:$F$16305,"",0)</f>
        <v/>
      </c>
      <c r="BS242" s="2" t="str" cm="1">
        <f t="array" ref="BS242">_xlfn.XLOOKUP($A242&amp;BS$5,'[1]NBA-Data-1980-2019'!$B$1:$B$16305&amp;'[1]NBA-Data-1980-2019'!$A$1:$A$16305,'[1]NBA-Data-1980-2019'!$F$1:$F$16305,"",0)</f>
        <v/>
      </c>
      <c r="BT242" s="2" t="str" cm="1">
        <f t="array" ref="BT242">_xlfn.XLOOKUP($A242&amp;BT$5,'[1]NBA-Data-1980-2019'!$B$1:$B$16305&amp;'[1]NBA-Data-1980-2019'!$A$1:$A$16305,'[1]NBA-Data-1980-2019'!$F$1:$F$16305,"",0)</f>
        <v/>
      </c>
      <c r="BU242" s="2" t="str" cm="1">
        <f t="array" ref="BU242">_xlfn.XLOOKUP($A242&amp;BU$5,'[1]NBA-Data-1980-2019'!$B$1:$B$16305&amp;'[1]NBA-Data-1980-2019'!$A$1:$A$16305,'[1]NBA-Data-1980-2019'!$F$1:$F$16305,"",0)</f>
        <v/>
      </c>
      <c r="BV242" s="2" t="str" cm="1">
        <f t="array" ref="BV242">_xlfn.XLOOKUP($A242&amp;BV$5,'[1]NBA-Data-1980-2019'!$B$1:$B$16305&amp;'[1]NBA-Data-1980-2019'!$A$1:$A$16305,'[1]NBA-Data-1980-2019'!$F$1:$F$16305,"",0)</f>
        <v/>
      </c>
      <c r="BW242" s="2" t="str" cm="1">
        <f t="array" ref="BW242">_xlfn.XLOOKUP($A242&amp;BW$5,'[1]NBA-Data-1980-2019'!$B$1:$B$16305&amp;'[1]NBA-Data-1980-2019'!$A$1:$A$16305,'[1]NBA-Data-1980-2019'!$F$1:$F$16305,"",0)</f>
        <v/>
      </c>
      <c r="BX242" s="2" t="str" cm="1">
        <f t="array" ref="BX242">_xlfn.XLOOKUP($A242&amp;BX$5,'[1]NBA-Data-1980-2019'!$B$1:$B$16305&amp;'[1]NBA-Data-1980-2019'!$A$1:$A$16305,'[1]NBA-Data-1980-2019'!$F$1:$F$16305,"",0)</f>
        <v/>
      </c>
      <c r="BY242" s="2" t="str" cm="1">
        <f t="array" ref="BY242">_xlfn.XLOOKUP($A242&amp;BY$5,'[1]NBA-Data-1980-2019'!$B$1:$B$16305&amp;'[1]NBA-Data-1980-2019'!$A$1:$A$16305,'[1]NBA-Data-1980-2019'!$F$1:$F$16305,"",0)</f>
        <v/>
      </c>
      <c r="BZ242" s="2" t="str" cm="1">
        <f t="array" ref="BZ242">_xlfn.XLOOKUP($A242&amp;BZ$5,'[1]NBA-Data-1980-2019'!$B$1:$B$16305&amp;'[1]NBA-Data-1980-2019'!$A$1:$A$16305,'[1]NBA-Data-1980-2019'!$F$1:$F$16305,"",0)</f>
        <v/>
      </c>
      <c r="CA242" s="2" t="str" cm="1">
        <f t="array" ref="CA242">_xlfn.XLOOKUP($A242&amp;CA$5,'[1]NBA-Data-1980-2019'!$B$1:$B$16305&amp;'[1]NBA-Data-1980-2019'!$A$1:$A$16305,'[1]NBA-Data-1980-2019'!$F$1:$F$16305,"",0)</f>
        <v/>
      </c>
      <c r="CB242" s="2" t="str" cm="1">
        <f t="array" ref="CB242">_xlfn.XLOOKUP($A242&amp;CB$5,'[1]NBA-Data-1980-2019'!$B$1:$B$16305&amp;'[1]NBA-Data-1980-2019'!$A$1:$A$16305,'[1]NBA-Data-1980-2019'!$F$1:$F$16305,"",0)</f>
        <v/>
      </c>
      <c r="CC242" s="2" t="str" cm="1">
        <f t="array" ref="CC242">_xlfn.XLOOKUP($A242&amp;CC$5,'[1]NBA-Data-1980-2019'!$B$1:$B$16305&amp;'[1]NBA-Data-1980-2019'!$A$1:$A$16305,'[1]NBA-Data-1980-2019'!$F$1:$F$16305,"",0)</f>
        <v/>
      </c>
      <c r="CD242" s="2" t="str" cm="1">
        <f t="array" ref="CD242">_xlfn.XLOOKUP($A242&amp;CD$5,'[1]NBA-Data-1980-2019'!$B$1:$B$16305&amp;'[1]NBA-Data-1980-2019'!$A$1:$A$16305,'[1]NBA-Data-1980-2019'!$F$1:$F$16305,"",0)</f>
        <v/>
      </c>
      <c r="CE242" s="2" t="str" cm="1">
        <f t="array" ref="CE242">_xlfn.XLOOKUP($A242&amp;CE$5,'[1]NBA-Data-1980-2019'!$B$1:$B$16305&amp;'[1]NBA-Data-1980-2019'!$A$1:$A$16305,'[1]NBA-Data-1980-2019'!$F$1:$F$16305,"",0)</f>
        <v/>
      </c>
      <c r="CF242" s="2" cm="1">
        <f t="array" ref="CF242">_xlfn.XLOOKUP($A242&amp;CF$5,'[1]NBA-Data-1980-2019'!$B$1:$B$16305&amp;'[1]NBA-Data-1980-2019'!$A$1:$A$16305,'[1]NBA-Data-1980-2019'!$F$1:$F$16305,"",0)</f>
        <v>17.899999999999999</v>
      </c>
      <c r="CG242" s="2" cm="1">
        <f t="array" ref="CG242">_xlfn.XLOOKUP($A242&amp;CG$5,'[1]NBA-Data-1980-2019'!$B$1:$B$16305&amp;'[1]NBA-Data-1980-2019'!$A$1:$A$16305,'[1]NBA-Data-1980-2019'!$F$1:$F$16305,"",0)</f>
        <v>17.600000000000001</v>
      </c>
      <c r="CH242" s="2" cm="1">
        <f t="array" ref="CH242">_xlfn.XLOOKUP($A242&amp;CH$5,'[1]NBA-Data-1980-2019'!$B$1:$B$16305&amp;'[1]NBA-Data-1980-2019'!$A$1:$A$16305,'[1]NBA-Data-1980-2019'!$F$1:$F$16305,"",0)</f>
        <v>15.3</v>
      </c>
      <c r="CI242" s="2" cm="1">
        <f t="array" ref="CI242">_xlfn.XLOOKUP($A242&amp;CI$5,'[1]NBA-Data-1980-2019'!$B$1:$B$16305&amp;'[1]NBA-Data-1980-2019'!$A$1:$A$16305,'[1]NBA-Data-1980-2019'!$F$1:$F$16305,"",0)</f>
        <v>14.1</v>
      </c>
      <c r="CJ242" s="2" cm="1">
        <f t="array" ref="CJ242">_xlfn.XLOOKUP($A242&amp;CJ$5,'[1]NBA-Data-1980-2019'!$B$1:$B$16305&amp;'[1]NBA-Data-1980-2019'!$A$1:$A$16305,'[1]NBA-Data-1980-2019'!$F$1:$F$16305,"",0)</f>
        <v>17.3</v>
      </c>
      <c r="CK242" s="2" cm="1">
        <f t="array" ref="CK242">_xlfn.XLOOKUP($A242&amp;CK$5,'[1]NBA-Data-1980-2019'!$B$1:$B$16305&amp;'[1]NBA-Data-1980-2019'!$A$1:$A$16305,'[1]NBA-Data-1980-2019'!$F$1:$F$16305,"",0)</f>
        <v>15.2</v>
      </c>
      <c r="CL242" s="2" cm="1">
        <f t="array" ref="CL242">_xlfn.XLOOKUP($A242&amp;CL$5,'[1]NBA-Data-1980-2019'!$B$1:$B$16305&amp;'[1]NBA-Data-1980-2019'!$A$1:$A$16305,'[1]NBA-Data-1980-2019'!$F$1:$F$16305,"",0)</f>
        <v>19.5</v>
      </c>
      <c r="CM242" s="2" cm="1">
        <f t="array" ref="CM242">_xlfn.XLOOKUP($A242&amp;CM$5,'[1]NBA-Data-1980-2019'!$B$1:$B$16305&amp;'[1]NBA-Data-1980-2019'!$A$1:$A$16305,'[1]NBA-Data-1980-2019'!$F$1:$F$16305,"",0)</f>
        <v>17.100000000000001</v>
      </c>
      <c r="CN242" s="2" cm="1">
        <f t="array" ref="CN242">_xlfn.XLOOKUP($A242&amp;CN$5,'[1]NBA-Data-1980-2019'!$B$1:$B$16305&amp;'[1]NBA-Data-1980-2019'!$A$1:$A$16305,'[1]NBA-Data-1980-2019'!$F$1:$F$16305,"",0)</f>
        <v>17.600000000000001</v>
      </c>
      <c r="CO242" s="2" cm="1">
        <f t="array" ref="CO242">_xlfn.XLOOKUP($A242&amp;CO$5,'[1]NBA-Data-1980-2019'!$B$1:$B$16305&amp;'[1]NBA-Data-1980-2019'!$A$1:$A$16305,'[1]NBA-Data-1980-2019'!$F$1:$F$16305,"",0)</f>
        <v>13.7</v>
      </c>
      <c r="CP242" s="2" t="str" cm="1">
        <f t="array" ref="CP242">_xlfn.XLOOKUP($A242&amp;CP$5,'[1]NBA-Data-1980-2019'!$B$1:$B$16305&amp;'[1]NBA-Data-1980-2019'!$A$1:$A$16305,'[1]NBA-Data-1980-2019'!$F$1:$F$16305,"",0)</f>
        <v/>
      </c>
      <c r="CQ242" s="2" t="str" cm="1">
        <f t="array" ref="CQ242">_xlfn.XLOOKUP($A242&amp;CQ$5,'[1]NBA-Data-1980-2019'!$B$1:$B$16305&amp;'[1]NBA-Data-1980-2019'!$A$1:$A$16305,'[1]NBA-Data-1980-2019'!$F$1:$F$16305,"",0)</f>
        <v/>
      </c>
      <c r="CR242" s="2" t="str" cm="1">
        <f t="array" ref="CR242">_xlfn.XLOOKUP($A242&amp;CR$5,'[1]NBA-Data-1980-2019'!$B$1:$B$16305&amp;'[1]NBA-Data-1980-2019'!$A$1:$A$16305,'[1]NBA-Data-1980-2019'!$F$1:$F$16305,"",0)</f>
        <v/>
      </c>
      <c r="CS242" s="2" t="str" cm="1">
        <f t="array" ref="CS242">_xlfn.XLOOKUP($A242&amp;CS$5,'[1]NBA-Data-1980-2019'!$B$1:$B$16305&amp;'[1]NBA-Data-1980-2019'!$A$1:$A$16305,'[1]NBA-Data-1980-2019'!$F$1:$F$16305,"",0)</f>
        <v/>
      </c>
      <c r="CU242" s="2" t="str">
        <f>_xlfn.XLOOKUP($A242,TEAMS!$G$1:$G$839,TEAMS!$H$1:$H$839,"",0)</f>
        <v>C</v>
      </c>
      <c r="CV242" s="2" t="str">
        <f>_xlfn.XLOOKUP($CU242,DASHBOARD!$B$22:$B$27,DASHBOARD!$C$22:$C$27,"",0)</f>
        <v>CENTER</v>
      </c>
      <c r="CY242" s="63">
        <f>SUMIFS('[1]NBA-Data-1980-2019'!$G$1:$G$16305,'[1]NBA-Data-1980-2019'!$B$1:$B$16305,$A242,'[1]NBA-Data-1980-2019'!$A$1:$A$16305,CY$9)</f>
        <v>0</v>
      </c>
      <c r="CZ242" s="63">
        <f>SUMIFS('[1]NBA-Data-1980-2019'!$G$1:$G$16305,'[1]NBA-Data-1980-2019'!$B$1:$B$16305,$A242,'[1]NBA-Data-1980-2019'!$A$1:$A$16305,CZ$9)</f>
        <v>0</v>
      </c>
      <c r="DA242" s="63">
        <f>SUMIFS('[1]NBA-Data-1980-2019'!$G$1:$G$16305,'[1]NBA-Data-1980-2019'!$B$1:$B$16305,$A242,'[1]NBA-Data-1980-2019'!$A$1:$A$16305,DA$9)</f>
        <v>0</v>
      </c>
      <c r="DB242" s="63">
        <f>SUMIFS('[1]NBA-Data-1980-2019'!$G$1:$G$16305,'[1]NBA-Data-1980-2019'!$B$1:$B$16305,$A242,'[1]NBA-Data-1980-2019'!$A$1:$A$16305,DB$9)</f>
        <v>0</v>
      </c>
      <c r="DC242" s="63">
        <f>SUMIFS('[1]NBA-Data-1980-2019'!$G$1:$G$16305,'[1]NBA-Data-1980-2019'!$B$1:$B$16305,$A242,'[1]NBA-Data-1980-2019'!$A$1:$A$16305,DC$9)</f>
        <v>0</v>
      </c>
      <c r="DD242" s="63">
        <f>SUMIFS('[1]NBA-Data-1980-2019'!$G$1:$G$16305,'[1]NBA-Data-1980-2019'!$B$1:$B$16305,$A242,'[1]NBA-Data-1980-2019'!$A$1:$A$16305,DD$9)</f>
        <v>0</v>
      </c>
      <c r="DE242" s="63">
        <f>SUMIFS('[1]NBA-Data-1980-2019'!$G$1:$G$16305,'[1]NBA-Data-1980-2019'!$B$1:$B$16305,$A242,'[1]NBA-Data-1980-2019'!$A$1:$A$16305,DE$9)</f>
        <v>0</v>
      </c>
      <c r="DF242" s="63">
        <f>SUMIFS('[1]NBA-Data-1980-2019'!$G$1:$G$16305,'[1]NBA-Data-1980-2019'!$B$1:$B$16305,$A242,'[1]NBA-Data-1980-2019'!$A$1:$A$16305,DF$9)</f>
        <v>0</v>
      </c>
      <c r="DG242" s="63">
        <f>SUMIFS('[1]NBA-Data-1980-2019'!$G$1:$G$16305,'[1]NBA-Data-1980-2019'!$B$1:$B$16305,$A242,'[1]NBA-Data-1980-2019'!$A$1:$A$16305,DG$9)</f>
        <v>0</v>
      </c>
      <c r="DH242" s="63">
        <f>SUMIFS('[1]NBA-Data-1980-2019'!$G$1:$G$16305,'[1]NBA-Data-1980-2019'!$B$1:$B$16305,$A242,'[1]NBA-Data-1980-2019'!$A$1:$A$16305,DH$9)</f>
        <v>0</v>
      </c>
      <c r="DI242" s="63">
        <f>SUMIFS('[1]NBA-Data-1980-2019'!$G$1:$G$16305,'[1]NBA-Data-1980-2019'!$B$1:$B$16305,$A242,'[1]NBA-Data-1980-2019'!$A$1:$A$16305,DI$9)</f>
        <v>0</v>
      </c>
      <c r="DJ242" s="63">
        <f>SUMIFS('[1]NBA-Data-1980-2019'!$G$1:$G$16305,'[1]NBA-Data-1980-2019'!$B$1:$B$16305,$A242,'[1]NBA-Data-1980-2019'!$A$1:$A$16305,DJ$9)</f>
        <v>0</v>
      </c>
      <c r="DK242" s="63">
        <f>SUMIFS('[1]NBA-Data-1980-2019'!$G$1:$G$16305,'[1]NBA-Data-1980-2019'!$B$1:$B$16305,$A242,'[1]NBA-Data-1980-2019'!$A$1:$A$16305,DK$9)</f>
        <v>0</v>
      </c>
      <c r="DL242" s="63">
        <f>SUMIFS('[1]NBA-Data-1980-2019'!$G$1:$G$16305,'[1]NBA-Data-1980-2019'!$B$1:$B$16305,$A242,'[1]NBA-Data-1980-2019'!$A$1:$A$16305,DL$9)</f>
        <v>0</v>
      </c>
      <c r="DM242" s="63">
        <f>SUMIFS('[1]NBA-Data-1980-2019'!$G$1:$G$16305,'[1]NBA-Data-1980-2019'!$B$1:$B$16305,$A242,'[1]NBA-Data-1980-2019'!$A$1:$A$16305,DM$9)</f>
        <v>0</v>
      </c>
      <c r="DN242" s="63">
        <f>SUMIFS('[1]NBA-Data-1980-2019'!$G$1:$G$16305,'[1]NBA-Data-1980-2019'!$B$1:$B$16305,$A242,'[1]NBA-Data-1980-2019'!$A$1:$A$16305,DN$9)</f>
        <v>0</v>
      </c>
      <c r="DO242" s="63">
        <f>SUMIFS('[1]NBA-Data-1980-2019'!$G$1:$G$16305,'[1]NBA-Data-1980-2019'!$B$1:$B$16305,$A242,'[1]NBA-Data-1980-2019'!$A$1:$A$16305,DO$9)</f>
        <v>0</v>
      </c>
      <c r="DP242" s="63">
        <f>SUMIFS('[1]NBA-Data-1980-2019'!$G$1:$G$16305,'[1]NBA-Data-1980-2019'!$B$1:$B$16305,$A242,'[1]NBA-Data-1980-2019'!$A$1:$A$16305,DP$9)</f>
        <v>0</v>
      </c>
      <c r="DQ242" s="63">
        <f>SUMIFS('[1]NBA-Data-1980-2019'!$G$1:$G$16305,'[1]NBA-Data-1980-2019'!$B$1:$B$16305,$A242,'[1]NBA-Data-1980-2019'!$A$1:$A$16305,DQ$9)</f>
        <v>1542600</v>
      </c>
      <c r="DR242" s="63">
        <f>SUMIFS('[1]NBA-Data-1980-2019'!$G$1:$G$16305,'[1]NBA-Data-1980-2019'!$B$1:$B$16305,$A242,'[1]NBA-Data-1980-2019'!$A$1:$A$16305,DR$9)</f>
        <v>1658280</v>
      </c>
      <c r="DS242" s="63">
        <f>SUMIFS('[1]NBA-Data-1980-2019'!$G$1:$G$16305,'[1]NBA-Data-1980-2019'!$B$1:$B$16305,$A242,'[1]NBA-Data-1980-2019'!$A$1:$A$16305,DS$9)</f>
        <v>1773960</v>
      </c>
      <c r="DT242" s="63">
        <f>SUMIFS('[1]NBA-Data-1980-2019'!$G$1:$G$16305,'[1]NBA-Data-1980-2019'!$B$1:$B$16305,$A242,'[1]NBA-Data-1980-2019'!$A$1:$A$16305,DT$9)</f>
        <v>2721255</v>
      </c>
      <c r="DU242" s="63">
        <f>SUMIFS('[1]NBA-Data-1980-2019'!$G$1:$G$16305,'[1]NBA-Data-1980-2019'!$B$1:$B$16305,$A242,'[1]NBA-Data-1980-2019'!$A$1:$A$16305,DU$9)</f>
        <v>4200000</v>
      </c>
      <c r="DV242" s="63">
        <f>SUMIFS('[1]NBA-Data-1980-2019'!$G$1:$G$16305,'[1]NBA-Data-1980-2019'!$B$1:$B$16305,$A242,'[1]NBA-Data-1980-2019'!$A$1:$A$16305,DV$9)</f>
        <v>3500000</v>
      </c>
      <c r="DW242" s="63">
        <f>SUMIFS('[1]NBA-Data-1980-2019'!$G$1:$G$16305,'[1]NBA-Data-1980-2019'!$B$1:$B$16305,$A242,'[1]NBA-Data-1980-2019'!$A$1:$A$16305,DW$9)</f>
        <v>3657500</v>
      </c>
      <c r="DX242" s="63">
        <f>SUMIFS('[1]NBA-Data-1980-2019'!$G$1:$G$16305,'[1]NBA-Data-1980-2019'!$B$1:$B$16305,$A242,'[1]NBA-Data-1980-2019'!$A$1:$A$16305,DX$9)</f>
        <v>3815000</v>
      </c>
      <c r="DY242" s="63">
        <f>SUMIFS('[1]NBA-Data-1980-2019'!$G$1:$G$16305,'[1]NBA-Data-1980-2019'!$B$1:$B$16305,$A242,'[1]NBA-Data-1980-2019'!$A$1:$A$16305,DY$9)</f>
        <v>1403611</v>
      </c>
      <c r="DZ242" s="63">
        <f>SUMIFS('[1]NBA-Data-1980-2019'!$G$1:$G$16305,'[1]NBA-Data-1980-2019'!$B$1:$B$16305,$A242,'[1]NBA-Data-1980-2019'!$A$1:$A$16305,DZ$9)</f>
        <v>2116955</v>
      </c>
      <c r="EA242" s="63">
        <f>SUMIFS('[1]NBA-Data-1980-2019'!$G$1:$G$16305,'[1]NBA-Data-1980-2019'!$B$1:$B$16305,$A242,'[1]NBA-Data-1980-2019'!$A$1:$A$16305,EA$9)</f>
        <v>0</v>
      </c>
      <c r="EB242" s="63">
        <f>SUMIFS('[1]NBA-Data-1980-2019'!$G$1:$G$16305,'[1]NBA-Data-1980-2019'!$B$1:$B$16305,$A242,'[1]NBA-Data-1980-2019'!$A$1:$A$16305,EB$9)</f>
        <v>0</v>
      </c>
      <c r="EC242" s="63">
        <f>SUMIFS('[1]NBA-Data-1980-2019'!$G$1:$G$16305,'[1]NBA-Data-1980-2019'!$B$1:$B$16305,$A242,'[1]NBA-Data-1980-2019'!$A$1:$A$16305,EC$9)</f>
        <v>0</v>
      </c>
      <c r="ED242" s="63">
        <f>SUMIFS('[1]NBA-Data-1980-2019'!$G$1:$G$16305,'[1]NBA-Data-1980-2019'!$B$1:$B$16305,$A242,'[1]NBA-Data-1980-2019'!$A$1:$A$16305,ED$9)</f>
        <v>0</v>
      </c>
      <c r="EH242" s="2" t="s">
        <v>1273</v>
      </c>
    </row>
    <row r="243" spans="1:139" x14ac:dyDescent="0.2">
      <c r="A243" s="2" t="s">
        <v>736</v>
      </c>
      <c r="B243" s="2" t="str" cm="1">
        <f t="array" ref="B243">_xlfn.XLOOKUP($A243&amp;B$5,'[1]NBA-Data-1980-2019'!$B$1:$B$16305&amp;'[1]NBA-Data-1980-2019'!$A$1:$A$16305,'[1]NBA-Data-1980-2019'!$D$1:$D$16305,"",0)</f>
        <v/>
      </c>
      <c r="C243" s="2" t="str" cm="1">
        <f t="array" ref="C243">_xlfn.XLOOKUP($A243&amp;C$5,'[1]NBA-Data-1980-2019'!$B$1:$B$16305&amp;'[1]NBA-Data-1980-2019'!$A$1:$A$16305,'[1]NBA-Data-1980-2019'!$D$1:$D$16305,"",0)</f>
        <v/>
      </c>
      <c r="D243" s="2" t="str" cm="1">
        <f t="array" ref="D243">_xlfn.XLOOKUP($A243&amp;D$5,'[1]NBA-Data-1980-2019'!$B$1:$B$16305&amp;'[1]NBA-Data-1980-2019'!$A$1:$A$16305,'[1]NBA-Data-1980-2019'!$D$1:$D$16305,"",0)</f>
        <v/>
      </c>
      <c r="E243" s="2" t="str" cm="1">
        <f t="array" ref="E243">_xlfn.XLOOKUP($A243&amp;E$5,'[1]NBA-Data-1980-2019'!$B$1:$B$16305&amp;'[1]NBA-Data-1980-2019'!$A$1:$A$16305,'[1]NBA-Data-1980-2019'!$D$1:$D$16305,"",0)</f>
        <v/>
      </c>
      <c r="F243" s="2" t="str" cm="1">
        <f t="array" ref="F243">_xlfn.XLOOKUP($A243&amp;F$5,'[1]NBA-Data-1980-2019'!$B$1:$B$16305&amp;'[1]NBA-Data-1980-2019'!$A$1:$A$16305,'[1]NBA-Data-1980-2019'!$D$1:$D$16305,"",0)</f>
        <v/>
      </c>
      <c r="G243" s="2" t="str" cm="1">
        <f t="array" ref="G243">_xlfn.XLOOKUP($A243&amp;G$5,'[1]NBA-Data-1980-2019'!$B$1:$B$16305&amp;'[1]NBA-Data-1980-2019'!$A$1:$A$16305,'[1]NBA-Data-1980-2019'!$D$1:$D$16305,"",0)</f>
        <v/>
      </c>
      <c r="H243" s="2" t="str" cm="1">
        <f t="array" ref="H243">_xlfn.XLOOKUP($A243&amp;H$5,'[1]NBA-Data-1980-2019'!$B$1:$B$16305&amp;'[1]NBA-Data-1980-2019'!$A$1:$A$16305,'[1]NBA-Data-1980-2019'!$D$1:$D$16305,"",0)</f>
        <v/>
      </c>
      <c r="I243" s="2" t="str" cm="1">
        <f t="array" ref="I243">_xlfn.XLOOKUP($A243&amp;I$5,'[1]NBA-Data-1980-2019'!$B$1:$B$16305&amp;'[1]NBA-Data-1980-2019'!$A$1:$A$16305,'[1]NBA-Data-1980-2019'!$D$1:$D$16305,"",0)</f>
        <v/>
      </c>
      <c r="J243" s="2" t="str" cm="1">
        <f t="array" ref="J243">_xlfn.XLOOKUP($A243&amp;J$5,'[1]NBA-Data-1980-2019'!$B$1:$B$16305&amp;'[1]NBA-Data-1980-2019'!$A$1:$A$16305,'[1]NBA-Data-1980-2019'!$D$1:$D$16305,"",0)</f>
        <v/>
      </c>
      <c r="K243" s="2" t="str" cm="1">
        <f t="array" ref="K243">_xlfn.XLOOKUP($A243&amp;K$5,'[1]NBA-Data-1980-2019'!$B$1:$B$16305&amp;'[1]NBA-Data-1980-2019'!$A$1:$A$16305,'[1]NBA-Data-1980-2019'!$D$1:$D$16305,"",0)</f>
        <v/>
      </c>
      <c r="L243" s="2" t="str" cm="1">
        <f t="array" ref="L243">_xlfn.XLOOKUP($A243&amp;L$5,'[1]NBA-Data-1980-2019'!$B$1:$B$16305&amp;'[1]NBA-Data-1980-2019'!$A$1:$A$16305,'[1]NBA-Data-1980-2019'!$D$1:$D$16305,"",0)</f>
        <v/>
      </c>
      <c r="M243" s="2" t="str" cm="1">
        <f t="array" ref="M243">_xlfn.XLOOKUP($A243&amp;M$5,'[1]NBA-Data-1980-2019'!$B$1:$B$16305&amp;'[1]NBA-Data-1980-2019'!$A$1:$A$16305,'[1]NBA-Data-1980-2019'!$D$1:$D$16305,"",0)</f>
        <v/>
      </c>
      <c r="N243" s="2" t="str" cm="1">
        <f t="array" ref="N243">_xlfn.XLOOKUP($A243&amp;N$5,'[1]NBA-Data-1980-2019'!$B$1:$B$16305&amp;'[1]NBA-Data-1980-2019'!$A$1:$A$16305,'[1]NBA-Data-1980-2019'!$D$1:$D$16305,"",0)</f>
        <v/>
      </c>
      <c r="O243" s="2" t="str" cm="1">
        <f t="array" ref="O243">_xlfn.XLOOKUP($A243&amp;O$5,'[1]NBA-Data-1980-2019'!$B$1:$B$16305&amp;'[1]NBA-Data-1980-2019'!$A$1:$A$16305,'[1]NBA-Data-1980-2019'!$D$1:$D$16305,"",0)</f>
        <v>LAC</v>
      </c>
      <c r="P243" s="2" t="str" cm="1">
        <f t="array" ref="P243">_xlfn.XLOOKUP($A243&amp;P$5,'[1]NBA-Data-1980-2019'!$B$1:$B$16305&amp;'[1]NBA-Data-1980-2019'!$A$1:$A$16305,'[1]NBA-Data-1980-2019'!$D$1:$D$16305,"",0)</f>
        <v>SAC</v>
      </c>
      <c r="Q243" s="2" t="str" cm="1">
        <f t="array" ref="Q243">_xlfn.XLOOKUP($A243&amp;Q$5,'[1]NBA-Data-1980-2019'!$B$1:$B$16305&amp;'[1]NBA-Data-1980-2019'!$A$1:$A$16305,'[1]NBA-Data-1980-2019'!$D$1:$D$16305,"",0)</f>
        <v>TOT</v>
      </c>
      <c r="R243" s="2" t="str" cm="1">
        <f t="array" ref="R243">_xlfn.XLOOKUP($A243&amp;R$5,'[1]NBA-Data-1980-2019'!$B$1:$B$16305&amp;'[1]NBA-Data-1980-2019'!$A$1:$A$16305,'[1]NBA-Data-1980-2019'!$D$1:$D$16305,"",0)</f>
        <v>GSW</v>
      </c>
      <c r="S243" s="2" t="str" cm="1">
        <f t="array" ref="S243">_xlfn.XLOOKUP($A243&amp;S$5,'[1]NBA-Data-1980-2019'!$B$1:$B$16305&amp;'[1]NBA-Data-1980-2019'!$A$1:$A$16305,'[1]NBA-Data-1980-2019'!$D$1:$D$16305,"",0)</f>
        <v>GSW</v>
      </c>
      <c r="T243" s="2" t="str" cm="1">
        <f t="array" ref="T243">_xlfn.XLOOKUP($A243&amp;T$5,'[1]NBA-Data-1980-2019'!$B$1:$B$16305&amp;'[1]NBA-Data-1980-2019'!$A$1:$A$16305,'[1]NBA-Data-1980-2019'!$D$1:$D$16305,"",0)</f>
        <v>PHO</v>
      </c>
      <c r="U243" s="2" t="str" cm="1">
        <f t="array" ref="U243">_xlfn.XLOOKUP($A243&amp;U$5,'[1]NBA-Data-1980-2019'!$B$1:$B$16305&amp;'[1]NBA-Data-1980-2019'!$A$1:$A$16305,'[1]NBA-Data-1980-2019'!$D$1:$D$16305,"",0)</f>
        <v>ORL</v>
      </c>
      <c r="V243" s="2" t="str" cm="1">
        <f t="array" ref="V243">_xlfn.XLOOKUP($A243&amp;V$5,'[1]NBA-Data-1980-2019'!$B$1:$B$16305&amp;'[1]NBA-Data-1980-2019'!$A$1:$A$16305,'[1]NBA-Data-1980-2019'!$D$1:$D$16305,"",0)</f>
        <v>LAL</v>
      </c>
      <c r="W243" s="2" t="str" cm="1">
        <f t="array" ref="W243">_xlfn.XLOOKUP($A243&amp;W$5,'[1]NBA-Data-1980-2019'!$B$1:$B$16305&amp;'[1]NBA-Data-1980-2019'!$A$1:$A$16305,'[1]NBA-Data-1980-2019'!$D$1:$D$16305,"",0)</f>
        <v>LAL</v>
      </c>
      <c r="X243" s="2" t="str" cm="1">
        <f t="array" ref="X243">_xlfn.XLOOKUP($A243&amp;X$5,'[1]NBA-Data-1980-2019'!$B$1:$B$16305&amp;'[1]NBA-Data-1980-2019'!$A$1:$A$16305,'[1]NBA-Data-1980-2019'!$D$1:$D$16305,"",0)</f>
        <v>LAC</v>
      </c>
      <c r="Y243" s="2" t="str" cm="1">
        <f t="array" ref="Y243">_xlfn.XLOOKUP($A243&amp;Y$5,'[1]NBA-Data-1980-2019'!$B$1:$B$16305&amp;'[1]NBA-Data-1980-2019'!$A$1:$A$16305,'[1]NBA-Data-1980-2019'!$D$1:$D$16305,"",0)</f>
        <v>LAC</v>
      </c>
      <c r="Z243" s="2" t="str" cm="1">
        <f t="array" ref="Z243">_xlfn.XLOOKUP($A243&amp;Z$5,'[1]NBA-Data-1980-2019'!$B$1:$B$16305&amp;'[1]NBA-Data-1980-2019'!$A$1:$A$16305,'[1]NBA-Data-1980-2019'!$D$1:$D$16305,"",0)</f>
        <v>LAC</v>
      </c>
      <c r="AA243" s="2" t="str" cm="1">
        <f t="array" ref="AA243">_xlfn.XLOOKUP($A243&amp;AA$5,'[1]NBA-Data-1980-2019'!$B$1:$B$16305&amp;'[1]NBA-Data-1980-2019'!$A$1:$A$16305,'[1]NBA-Data-1980-2019'!$D$1:$D$16305,"",0)</f>
        <v>MEM</v>
      </c>
      <c r="AB243" s="2" t="str" cm="1">
        <f t="array" ref="AB243">_xlfn.XLOOKUP($A243&amp;AB$5,'[1]NBA-Data-1980-2019'!$B$1:$B$16305&amp;'[1]NBA-Data-1980-2019'!$A$1:$A$16305,'[1]NBA-Data-1980-2019'!$D$1:$D$16305,"",0)</f>
        <v>TOT</v>
      </c>
      <c r="AC243" s="2" t="str" cm="1">
        <f t="array" ref="AC243">_xlfn.XLOOKUP($A243&amp;AC$5,'[1]NBA-Data-1980-2019'!$B$1:$B$16305&amp;'[1]NBA-Data-1980-2019'!$A$1:$A$16305,'[1]NBA-Data-1980-2019'!$D$1:$D$16305,"",0)</f>
        <v/>
      </c>
      <c r="AD243" s="2" t="str" cm="1">
        <f t="array" ref="AD243">_xlfn.XLOOKUP($A243&amp;AD$5,'[1]NBA-Data-1980-2019'!$B$1:$B$16305&amp;'[1]NBA-Data-1980-2019'!$A$1:$A$16305,'[1]NBA-Data-1980-2019'!$D$1:$D$16305,"",0)</f>
        <v/>
      </c>
      <c r="AE243" s="2" t="str" cm="1">
        <f t="array" ref="AE243">_xlfn.XLOOKUP($A243&amp;AE$5,'[1]NBA-Data-1980-2019'!$B$1:$B$16305&amp;'[1]NBA-Data-1980-2019'!$A$1:$A$16305,'[1]NBA-Data-1980-2019'!$D$1:$D$16305,"",0)</f>
        <v/>
      </c>
      <c r="AF243" s="2" t="str" cm="1">
        <f t="array" ref="AF243">_xlfn.XLOOKUP($A243&amp;AF$5,'[1]NBA-Data-1980-2019'!$B$1:$B$16305&amp;'[1]NBA-Data-1980-2019'!$A$1:$A$16305,'[1]NBA-Data-1980-2019'!$D$1:$D$16305,"",0)</f>
        <v/>
      </c>
      <c r="AG243" s="2" t="str" cm="1">
        <f t="array" ref="AG243">_xlfn.XLOOKUP($A243&amp;AG$5,'[1]NBA-Data-1980-2019'!$B$1:$B$16305&amp;'[1]NBA-Data-1980-2019'!$A$1:$A$16305,'[1]NBA-Data-1980-2019'!$D$1:$D$16305,"",0)</f>
        <v/>
      </c>
      <c r="AH243" s="2" t="str" cm="1">
        <f t="array" ref="AH243">_xlfn.XLOOKUP($A243&amp;AH$5,'[1]NBA-Data-1980-2019'!$B$1:$B$16305&amp;'[1]NBA-Data-1980-2019'!$A$1:$A$16305,'[1]NBA-Data-1980-2019'!$H$1:$H$16305,"",0)</f>
        <v/>
      </c>
      <c r="AI243" s="2" t="str" cm="1">
        <f t="array" ref="AI243">_xlfn.XLOOKUP($A243&amp;AI$5,'[1]NBA-Data-1980-2019'!$B$1:$B$16305&amp;'[1]NBA-Data-1980-2019'!$A$1:$A$16305,'[1]NBA-Data-1980-2019'!$H$1:$H$16305,"",0)</f>
        <v/>
      </c>
      <c r="AJ243" s="2" t="str" cm="1">
        <f t="array" ref="AJ243">_xlfn.XLOOKUP($A243&amp;AJ$5,'[1]NBA-Data-1980-2019'!$B$1:$B$16305&amp;'[1]NBA-Data-1980-2019'!$A$1:$A$16305,'[1]NBA-Data-1980-2019'!$H$1:$H$16305,"",0)</f>
        <v/>
      </c>
      <c r="AK243" s="2" t="str" cm="1">
        <f t="array" ref="AK243">_xlfn.XLOOKUP($A243&amp;AK$5,'[1]NBA-Data-1980-2019'!$B$1:$B$16305&amp;'[1]NBA-Data-1980-2019'!$A$1:$A$16305,'[1]NBA-Data-1980-2019'!$H$1:$H$16305,"",0)</f>
        <v/>
      </c>
      <c r="AL243" s="2" t="str" cm="1">
        <f t="array" ref="AL243">_xlfn.XLOOKUP($A243&amp;AL$5,'[1]NBA-Data-1980-2019'!$B$1:$B$16305&amp;'[1]NBA-Data-1980-2019'!$A$1:$A$16305,'[1]NBA-Data-1980-2019'!$H$1:$H$16305,"",0)</f>
        <v/>
      </c>
      <c r="AM243" s="2" t="str" cm="1">
        <f t="array" ref="AM243">_xlfn.XLOOKUP($A243&amp;AM$5,'[1]NBA-Data-1980-2019'!$B$1:$B$16305&amp;'[1]NBA-Data-1980-2019'!$A$1:$A$16305,'[1]NBA-Data-1980-2019'!$H$1:$H$16305,"",0)</f>
        <v/>
      </c>
      <c r="AN243" s="2" t="str" cm="1">
        <f t="array" ref="AN243">_xlfn.XLOOKUP($A243&amp;AN$5,'[1]NBA-Data-1980-2019'!$B$1:$B$16305&amp;'[1]NBA-Data-1980-2019'!$A$1:$A$16305,'[1]NBA-Data-1980-2019'!$H$1:$H$16305,"",0)</f>
        <v/>
      </c>
      <c r="AO243" s="2" t="str" cm="1">
        <f t="array" ref="AO243">_xlfn.XLOOKUP($A243&amp;AO$5,'[1]NBA-Data-1980-2019'!$B$1:$B$16305&amp;'[1]NBA-Data-1980-2019'!$A$1:$A$16305,'[1]NBA-Data-1980-2019'!$H$1:$H$16305,"",0)</f>
        <v/>
      </c>
      <c r="AP243" s="2" t="str" cm="1">
        <f t="array" ref="AP243">_xlfn.XLOOKUP($A243&amp;AP$5,'[1]NBA-Data-1980-2019'!$B$1:$B$16305&amp;'[1]NBA-Data-1980-2019'!$A$1:$A$16305,'[1]NBA-Data-1980-2019'!$H$1:$H$16305,"",0)</f>
        <v/>
      </c>
      <c r="AQ243" s="2" t="str" cm="1">
        <f t="array" ref="AQ243">_xlfn.XLOOKUP($A243&amp;AQ$5,'[1]NBA-Data-1980-2019'!$B$1:$B$16305&amp;'[1]NBA-Data-1980-2019'!$A$1:$A$16305,'[1]NBA-Data-1980-2019'!$H$1:$H$16305,"",0)</f>
        <v/>
      </c>
      <c r="AR243" s="2" t="str" cm="1">
        <f t="array" ref="AR243">_xlfn.XLOOKUP($A243&amp;AR$5,'[1]NBA-Data-1980-2019'!$B$1:$B$16305&amp;'[1]NBA-Data-1980-2019'!$A$1:$A$16305,'[1]NBA-Data-1980-2019'!$H$1:$H$16305,"",0)</f>
        <v/>
      </c>
      <c r="AS243" s="2" t="str" cm="1">
        <f t="array" ref="AS243">_xlfn.XLOOKUP($A243&amp;AS$5,'[1]NBA-Data-1980-2019'!$B$1:$B$16305&amp;'[1]NBA-Data-1980-2019'!$A$1:$A$16305,'[1]NBA-Data-1980-2019'!$H$1:$H$16305,"",0)</f>
        <v/>
      </c>
      <c r="AT243" s="2" t="str" cm="1">
        <f t="array" ref="AT243">_xlfn.XLOOKUP($A243&amp;AT$5,'[1]NBA-Data-1980-2019'!$B$1:$B$16305&amp;'[1]NBA-Data-1980-2019'!$A$1:$A$16305,'[1]NBA-Data-1980-2019'!$H$1:$H$16305,"",0)</f>
        <v/>
      </c>
      <c r="AU243" s="2" cm="1">
        <f t="array" ref="AU243">_xlfn.XLOOKUP($A243&amp;AU$5,'[1]NBA-Data-1980-2019'!$B$1:$B$16305&amp;'[1]NBA-Data-1980-2019'!$A$1:$A$16305,'[1]NBA-Data-1980-2019'!$H$1:$H$16305,"",0)</f>
        <v>725.80000000000007</v>
      </c>
      <c r="AV243" s="2" cm="1">
        <f t="array" ref="AV243">_xlfn.XLOOKUP($A243&amp;AV$5,'[1]NBA-Data-1980-2019'!$B$1:$B$16305&amp;'[1]NBA-Data-1980-2019'!$A$1:$A$16305,'[1]NBA-Data-1980-2019'!$H$1:$H$16305,"",0)</f>
        <v>713.80000000000007</v>
      </c>
      <c r="AW243" s="2" cm="1">
        <f t="array" ref="AW243">_xlfn.XLOOKUP($A243&amp;AW$5,'[1]NBA-Data-1980-2019'!$B$1:$B$16305&amp;'[1]NBA-Data-1980-2019'!$A$1:$A$16305,'[1]NBA-Data-1980-2019'!$H$1:$H$16305,"",0)</f>
        <v>632.80000000000007</v>
      </c>
      <c r="AX243" s="2" cm="1">
        <f t="array" ref="AX243">_xlfn.XLOOKUP($A243&amp;AX$5,'[1]NBA-Data-1980-2019'!$B$1:$B$16305&amp;'[1]NBA-Data-1980-2019'!$A$1:$A$16305,'[1]NBA-Data-1980-2019'!$H$1:$H$16305,"",0)</f>
        <v>1816.3999999999999</v>
      </c>
      <c r="AY243" s="2" cm="1">
        <f t="array" ref="AY243">_xlfn.XLOOKUP($A243&amp;AY$5,'[1]NBA-Data-1980-2019'!$B$1:$B$16305&amp;'[1]NBA-Data-1980-2019'!$A$1:$A$16305,'[1]NBA-Data-1980-2019'!$H$1:$H$16305,"",0)</f>
        <v>1416.1999999999998</v>
      </c>
      <c r="AZ243" s="2" cm="1">
        <f t="array" ref="AZ243">_xlfn.XLOOKUP($A243&amp;AZ$5,'[1]NBA-Data-1980-2019'!$B$1:$B$16305&amp;'[1]NBA-Data-1980-2019'!$A$1:$A$16305,'[1]NBA-Data-1980-2019'!$H$1:$H$16305,"",0)</f>
        <v>2079</v>
      </c>
      <c r="BA243" s="2" cm="1">
        <f t="array" ref="BA243">_xlfn.XLOOKUP($A243&amp;BA$5,'[1]NBA-Data-1980-2019'!$B$1:$B$16305&amp;'[1]NBA-Data-1980-2019'!$A$1:$A$16305,'[1]NBA-Data-1980-2019'!$H$1:$H$16305,"",0)</f>
        <v>2097.9</v>
      </c>
      <c r="BB243" s="2" cm="1">
        <f t="array" ref="BB243">_xlfn.XLOOKUP($A243&amp;BB$5,'[1]NBA-Data-1980-2019'!$B$1:$B$16305&amp;'[1]NBA-Data-1980-2019'!$A$1:$A$16305,'[1]NBA-Data-1980-2019'!$H$1:$H$16305,"",0)</f>
        <v>1017.5999999999999</v>
      </c>
      <c r="BC243" s="2" cm="1">
        <f t="array" ref="BC243">_xlfn.XLOOKUP($A243&amp;BC$5,'[1]NBA-Data-1980-2019'!$B$1:$B$16305&amp;'[1]NBA-Data-1980-2019'!$A$1:$A$16305,'[1]NBA-Data-1980-2019'!$H$1:$H$16305,"",0)</f>
        <v>1442.6999999999998</v>
      </c>
      <c r="BD243" s="2" cm="1">
        <f t="array" ref="BD243">_xlfn.XLOOKUP($A243&amp;BD$5,'[1]NBA-Data-1980-2019'!$B$1:$B$16305&amp;'[1]NBA-Data-1980-2019'!$A$1:$A$16305,'[1]NBA-Data-1980-2019'!$H$1:$H$16305,"",0)</f>
        <v>2056</v>
      </c>
      <c r="BE243" s="2" cm="1">
        <f t="array" ref="BE243">_xlfn.XLOOKUP($A243&amp;BE$5,'[1]NBA-Data-1980-2019'!$B$1:$B$16305&amp;'[1]NBA-Data-1980-2019'!$A$1:$A$16305,'[1]NBA-Data-1980-2019'!$H$1:$H$16305,"",0)</f>
        <v>1732.5</v>
      </c>
      <c r="BF243" s="2" cm="1">
        <f t="array" ref="BF243">_xlfn.XLOOKUP($A243&amp;BF$5,'[1]NBA-Data-1980-2019'!$B$1:$B$16305&amp;'[1]NBA-Data-1980-2019'!$A$1:$A$16305,'[1]NBA-Data-1980-2019'!$H$1:$H$16305,"",0)</f>
        <v>2272.4</v>
      </c>
      <c r="BG243" s="2" cm="1">
        <f t="array" ref="BG243">_xlfn.XLOOKUP($A243&amp;BG$5,'[1]NBA-Data-1980-2019'!$B$1:$B$16305&amp;'[1]NBA-Data-1980-2019'!$A$1:$A$16305,'[1]NBA-Data-1980-2019'!$H$1:$H$16305,"",0)</f>
        <v>2188.8000000000002</v>
      </c>
      <c r="BH243" s="2" cm="1">
        <f t="array" ref="BH243">_xlfn.XLOOKUP($A243&amp;BH$5,'[1]NBA-Data-1980-2019'!$B$1:$B$16305&amp;'[1]NBA-Data-1980-2019'!$A$1:$A$16305,'[1]NBA-Data-1980-2019'!$H$1:$H$16305,"",0)</f>
        <v>1776</v>
      </c>
      <c r="BI243" s="2" t="str" cm="1">
        <f t="array" ref="BI243">_xlfn.XLOOKUP($A243&amp;BI$5,'[1]NBA-Data-1980-2019'!$B$1:$B$16305&amp;'[1]NBA-Data-1980-2019'!$A$1:$A$16305,'[1]NBA-Data-1980-2019'!$H$1:$H$16305,"",0)</f>
        <v/>
      </c>
      <c r="BJ243" s="2" t="str" cm="1">
        <f t="array" ref="BJ243">_xlfn.XLOOKUP($A243&amp;BJ$5,'[1]NBA-Data-1980-2019'!$B$1:$B$16305&amp;'[1]NBA-Data-1980-2019'!$A$1:$A$16305,'[1]NBA-Data-1980-2019'!$H$1:$H$16305,"",0)</f>
        <v/>
      </c>
      <c r="BK243" s="2" t="str" cm="1">
        <f t="array" ref="BK243">_xlfn.XLOOKUP($A243&amp;BK$5,'[1]NBA-Data-1980-2019'!$B$1:$B$16305&amp;'[1]NBA-Data-1980-2019'!$A$1:$A$16305,'[1]NBA-Data-1980-2019'!$H$1:$H$16305,"",0)</f>
        <v/>
      </c>
      <c r="BL243" s="2" t="str" cm="1">
        <f t="array" ref="BL243">_xlfn.XLOOKUP($A243&amp;BL$5,'[1]NBA-Data-1980-2019'!$B$1:$B$16305&amp;'[1]NBA-Data-1980-2019'!$A$1:$A$16305,'[1]NBA-Data-1980-2019'!$H$1:$H$16305,"",0)</f>
        <v/>
      </c>
      <c r="BM243" s="2" t="str" cm="1">
        <f t="array" ref="BM243">_xlfn.XLOOKUP($A243&amp;BM$5,'[1]NBA-Data-1980-2019'!$B$1:$B$16305&amp;'[1]NBA-Data-1980-2019'!$A$1:$A$16305,'[1]NBA-Data-1980-2019'!$H$1:$H$16305,"",0)</f>
        <v/>
      </c>
      <c r="BN243" s="2" t="str" cm="1">
        <f t="array" ref="BN243">_xlfn.XLOOKUP($A243&amp;BN$5,'[1]NBA-Data-1980-2019'!$B$1:$B$16305&amp;'[1]NBA-Data-1980-2019'!$A$1:$A$16305,'[1]NBA-Data-1980-2019'!$F$1:$F$16305,"",0)</f>
        <v/>
      </c>
      <c r="BO243" s="2" t="str" cm="1">
        <f t="array" ref="BO243">_xlfn.XLOOKUP($A243&amp;BO$5,'[1]NBA-Data-1980-2019'!$B$1:$B$16305&amp;'[1]NBA-Data-1980-2019'!$A$1:$A$16305,'[1]NBA-Data-1980-2019'!$F$1:$F$16305,"",0)</f>
        <v/>
      </c>
      <c r="BP243" s="2" t="str" cm="1">
        <f t="array" ref="BP243">_xlfn.XLOOKUP($A243&amp;BP$5,'[1]NBA-Data-1980-2019'!$B$1:$B$16305&amp;'[1]NBA-Data-1980-2019'!$A$1:$A$16305,'[1]NBA-Data-1980-2019'!$F$1:$F$16305,"",0)</f>
        <v/>
      </c>
      <c r="BQ243" s="2" t="str" cm="1">
        <f t="array" ref="BQ243">_xlfn.XLOOKUP($A243&amp;BQ$5,'[1]NBA-Data-1980-2019'!$B$1:$B$16305&amp;'[1]NBA-Data-1980-2019'!$A$1:$A$16305,'[1]NBA-Data-1980-2019'!$F$1:$F$16305,"",0)</f>
        <v/>
      </c>
      <c r="BR243" s="2" t="str" cm="1">
        <f t="array" ref="BR243">_xlfn.XLOOKUP($A243&amp;BR$5,'[1]NBA-Data-1980-2019'!$B$1:$B$16305&amp;'[1]NBA-Data-1980-2019'!$A$1:$A$16305,'[1]NBA-Data-1980-2019'!$F$1:$F$16305,"",0)</f>
        <v/>
      </c>
      <c r="BS243" s="2" t="str" cm="1">
        <f t="array" ref="BS243">_xlfn.XLOOKUP($A243&amp;BS$5,'[1]NBA-Data-1980-2019'!$B$1:$B$16305&amp;'[1]NBA-Data-1980-2019'!$A$1:$A$16305,'[1]NBA-Data-1980-2019'!$F$1:$F$16305,"",0)</f>
        <v/>
      </c>
      <c r="BT243" s="2" t="str" cm="1">
        <f t="array" ref="BT243">_xlfn.XLOOKUP($A243&amp;BT$5,'[1]NBA-Data-1980-2019'!$B$1:$B$16305&amp;'[1]NBA-Data-1980-2019'!$A$1:$A$16305,'[1]NBA-Data-1980-2019'!$F$1:$F$16305,"",0)</f>
        <v/>
      </c>
      <c r="BU243" s="2" t="str" cm="1">
        <f t="array" ref="BU243">_xlfn.XLOOKUP($A243&amp;BU$5,'[1]NBA-Data-1980-2019'!$B$1:$B$16305&amp;'[1]NBA-Data-1980-2019'!$A$1:$A$16305,'[1]NBA-Data-1980-2019'!$F$1:$F$16305,"",0)</f>
        <v/>
      </c>
      <c r="BV243" s="2" t="str" cm="1">
        <f t="array" ref="BV243">_xlfn.XLOOKUP($A243&amp;BV$5,'[1]NBA-Data-1980-2019'!$B$1:$B$16305&amp;'[1]NBA-Data-1980-2019'!$A$1:$A$16305,'[1]NBA-Data-1980-2019'!$F$1:$F$16305,"",0)</f>
        <v/>
      </c>
      <c r="BW243" s="2" t="str" cm="1">
        <f t="array" ref="BW243">_xlfn.XLOOKUP($A243&amp;BW$5,'[1]NBA-Data-1980-2019'!$B$1:$B$16305&amp;'[1]NBA-Data-1980-2019'!$A$1:$A$16305,'[1]NBA-Data-1980-2019'!$F$1:$F$16305,"",0)</f>
        <v/>
      </c>
      <c r="BX243" s="2" t="str" cm="1">
        <f t="array" ref="BX243">_xlfn.XLOOKUP($A243&amp;BX$5,'[1]NBA-Data-1980-2019'!$B$1:$B$16305&amp;'[1]NBA-Data-1980-2019'!$A$1:$A$16305,'[1]NBA-Data-1980-2019'!$F$1:$F$16305,"",0)</f>
        <v/>
      </c>
      <c r="BY243" s="2" t="str" cm="1">
        <f t="array" ref="BY243">_xlfn.XLOOKUP($A243&amp;BY$5,'[1]NBA-Data-1980-2019'!$B$1:$B$16305&amp;'[1]NBA-Data-1980-2019'!$A$1:$A$16305,'[1]NBA-Data-1980-2019'!$F$1:$F$16305,"",0)</f>
        <v/>
      </c>
      <c r="BZ243" s="2" t="str" cm="1">
        <f t="array" ref="BZ243">_xlfn.XLOOKUP($A243&amp;BZ$5,'[1]NBA-Data-1980-2019'!$B$1:$B$16305&amp;'[1]NBA-Data-1980-2019'!$A$1:$A$16305,'[1]NBA-Data-1980-2019'!$F$1:$F$16305,"",0)</f>
        <v/>
      </c>
      <c r="CA243" s="2" cm="1">
        <f t="array" ref="CA243">_xlfn.XLOOKUP($A243&amp;CA$5,'[1]NBA-Data-1980-2019'!$B$1:$B$16305&amp;'[1]NBA-Data-1980-2019'!$A$1:$A$16305,'[1]NBA-Data-1980-2019'!$F$1:$F$16305,"",0)</f>
        <v>10.6</v>
      </c>
      <c r="CB243" s="2" cm="1">
        <f t="array" ref="CB243">_xlfn.XLOOKUP($A243&amp;CB$5,'[1]NBA-Data-1980-2019'!$B$1:$B$16305&amp;'[1]NBA-Data-1980-2019'!$A$1:$A$16305,'[1]NBA-Data-1980-2019'!$F$1:$F$16305,"",0)</f>
        <v>9</v>
      </c>
      <c r="CC243" s="2" cm="1">
        <f t="array" ref="CC243">_xlfn.XLOOKUP($A243&amp;CC$5,'[1]NBA-Data-1980-2019'!$B$1:$B$16305&amp;'[1]NBA-Data-1980-2019'!$A$1:$A$16305,'[1]NBA-Data-1980-2019'!$F$1:$F$16305,"",0)</f>
        <v>10.7</v>
      </c>
      <c r="CD243" s="2" cm="1">
        <f t="array" ref="CD243">_xlfn.XLOOKUP($A243&amp;CD$5,'[1]NBA-Data-1980-2019'!$B$1:$B$16305&amp;'[1]NBA-Data-1980-2019'!$A$1:$A$16305,'[1]NBA-Data-1980-2019'!$F$1:$F$16305,"",0)</f>
        <v>14.7</v>
      </c>
      <c r="CE243" s="2" cm="1">
        <f t="array" ref="CE243">_xlfn.XLOOKUP($A243&amp;CE$5,'[1]NBA-Data-1980-2019'!$B$1:$B$16305&amp;'[1]NBA-Data-1980-2019'!$A$1:$A$16305,'[1]NBA-Data-1980-2019'!$F$1:$F$16305,"",0)</f>
        <v>12.9</v>
      </c>
      <c r="CF243" s="2" cm="1">
        <f t="array" ref="CF243">_xlfn.XLOOKUP($A243&amp;CF$5,'[1]NBA-Data-1980-2019'!$B$1:$B$16305&amp;'[1]NBA-Data-1980-2019'!$A$1:$A$16305,'[1]NBA-Data-1980-2019'!$F$1:$F$16305,"",0)</f>
        <v>12.6</v>
      </c>
      <c r="CG243" s="2" cm="1">
        <f t="array" ref="CG243">_xlfn.XLOOKUP($A243&amp;CG$5,'[1]NBA-Data-1980-2019'!$B$1:$B$16305&amp;'[1]NBA-Data-1980-2019'!$A$1:$A$16305,'[1]NBA-Data-1980-2019'!$F$1:$F$16305,"",0)</f>
        <v>13.6</v>
      </c>
      <c r="CH243" s="2" cm="1">
        <f t="array" ref="CH243">_xlfn.XLOOKUP($A243&amp;CH$5,'[1]NBA-Data-1980-2019'!$B$1:$B$16305&amp;'[1]NBA-Data-1980-2019'!$A$1:$A$16305,'[1]NBA-Data-1980-2019'!$F$1:$F$16305,"",0)</f>
        <v>14.6</v>
      </c>
      <c r="CI243" s="2" cm="1">
        <f t="array" ref="CI243">_xlfn.XLOOKUP($A243&amp;CI$5,'[1]NBA-Data-1980-2019'!$B$1:$B$16305&amp;'[1]NBA-Data-1980-2019'!$A$1:$A$16305,'[1]NBA-Data-1980-2019'!$F$1:$F$16305,"",0)</f>
        <v>15.5</v>
      </c>
      <c r="CJ243" s="2" cm="1">
        <f t="array" ref="CJ243">_xlfn.XLOOKUP($A243&amp;CJ$5,'[1]NBA-Data-1980-2019'!$B$1:$B$16305&amp;'[1]NBA-Data-1980-2019'!$A$1:$A$16305,'[1]NBA-Data-1980-2019'!$F$1:$F$16305,"",0)</f>
        <v>15.5</v>
      </c>
      <c r="CK243" s="2" cm="1">
        <f t="array" ref="CK243">_xlfn.XLOOKUP($A243&amp;CK$5,'[1]NBA-Data-1980-2019'!$B$1:$B$16305&amp;'[1]NBA-Data-1980-2019'!$A$1:$A$16305,'[1]NBA-Data-1980-2019'!$F$1:$F$16305,"",0)</f>
        <v>12</v>
      </c>
      <c r="CL243" s="2" cm="1">
        <f t="array" ref="CL243">_xlfn.XLOOKUP($A243&amp;CL$5,'[1]NBA-Data-1980-2019'!$B$1:$B$16305&amp;'[1]NBA-Data-1980-2019'!$A$1:$A$16305,'[1]NBA-Data-1980-2019'!$F$1:$F$16305,"",0)</f>
        <v>11.3</v>
      </c>
      <c r="CM243" s="2" cm="1">
        <f t="array" ref="CM243">_xlfn.XLOOKUP($A243&amp;CM$5,'[1]NBA-Data-1980-2019'!$B$1:$B$16305&amp;'[1]NBA-Data-1980-2019'!$A$1:$A$16305,'[1]NBA-Data-1980-2019'!$F$1:$F$16305,"",0)</f>
        <v>11.7</v>
      </c>
      <c r="CN243" s="2" cm="1">
        <f t="array" ref="CN243">_xlfn.XLOOKUP($A243&amp;CN$5,'[1]NBA-Data-1980-2019'!$B$1:$B$16305&amp;'[1]NBA-Data-1980-2019'!$A$1:$A$16305,'[1]NBA-Data-1980-2019'!$F$1:$F$16305,"",0)</f>
        <v>10.3</v>
      </c>
      <c r="CO243" s="2" t="str" cm="1">
        <f t="array" ref="CO243">_xlfn.XLOOKUP($A243&amp;CO$5,'[1]NBA-Data-1980-2019'!$B$1:$B$16305&amp;'[1]NBA-Data-1980-2019'!$A$1:$A$16305,'[1]NBA-Data-1980-2019'!$F$1:$F$16305,"",0)</f>
        <v/>
      </c>
      <c r="CP243" s="2" t="str" cm="1">
        <f t="array" ref="CP243">_xlfn.XLOOKUP($A243&amp;CP$5,'[1]NBA-Data-1980-2019'!$B$1:$B$16305&amp;'[1]NBA-Data-1980-2019'!$A$1:$A$16305,'[1]NBA-Data-1980-2019'!$F$1:$F$16305,"",0)</f>
        <v/>
      </c>
      <c r="CQ243" s="2" t="str" cm="1">
        <f t="array" ref="CQ243">_xlfn.XLOOKUP($A243&amp;CQ$5,'[1]NBA-Data-1980-2019'!$B$1:$B$16305&amp;'[1]NBA-Data-1980-2019'!$A$1:$A$16305,'[1]NBA-Data-1980-2019'!$F$1:$F$16305,"",0)</f>
        <v/>
      </c>
      <c r="CR243" s="2" t="str" cm="1">
        <f t="array" ref="CR243">_xlfn.XLOOKUP($A243&amp;CR$5,'[1]NBA-Data-1980-2019'!$B$1:$B$16305&amp;'[1]NBA-Data-1980-2019'!$A$1:$A$16305,'[1]NBA-Data-1980-2019'!$F$1:$F$16305,"",0)</f>
        <v/>
      </c>
      <c r="CS243" s="2" t="str" cm="1">
        <f t="array" ref="CS243">_xlfn.XLOOKUP($A243&amp;CS$5,'[1]NBA-Data-1980-2019'!$B$1:$B$16305&amp;'[1]NBA-Data-1980-2019'!$A$1:$A$16305,'[1]NBA-Data-1980-2019'!$F$1:$F$16305,"",0)</f>
        <v/>
      </c>
      <c r="CU243" s="2" t="str">
        <f>_xlfn.XLOOKUP($A243,TEAMS!$G$1:$G$839,TEAMS!$H$1:$H$839,"",0)</f>
        <v>SF</v>
      </c>
      <c r="CV243" s="2" t="str">
        <f>_xlfn.XLOOKUP($CU243,DASHBOARD!$B$22:$B$27,DASHBOARD!$C$22:$C$27,"",0)</f>
        <v>FORWARD</v>
      </c>
      <c r="CY243" s="63">
        <f>SUMIFS('[1]NBA-Data-1980-2019'!$G$1:$G$16305,'[1]NBA-Data-1980-2019'!$B$1:$B$16305,$A243,'[1]NBA-Data-1980-2019'!$A$1:$A$16305,CY$9)</f>
        <v>0</v>
      </c>
      <c r="CZ243" s="63">
        <f>SUMIFS('[1]NBA-Data-1980-2019'!$G$1:$G$16305,'[1]NBA-Data-1980-2019'!$B$1:$B$16305,$A243,'[1]NBA-Data-1980-2019'!$A$1:$A$16305,CZ$9)</f>
        <v>0</v>
      </c>
      <c r="DA243" s="63">
        <f>SUMIFS('[1]NBA-Data-1980-2019'!$G$1:$G$16305,'[1]NBA-Data-1980-2019'!$B$1:$B$16305,$A243,'[1]NBA-Data-1980-2019'!$A$1:$A$16305,DA$9)</f>
        <v>0</v>
      </c>
      <c r="DB243" s="63">
        <f>SUMIFS('[1]NBA-Data-1980-2019'!$G$1:$G$16305,'[1]NBA-Data-1980-2019'!$B$1:$B$16305,$A243,'[1]NBA-Data-1980-2019'!$A$1:$A$16305,DB$9)</f>
        <v>0</v>
      </c>
      <c r="DC243" s="63">
        <f>SUMIFS('[1]NBA-Data-1980-2019'!$G$1:$G$16305,'[1]NBA-Data-1980-2019'!$B$1:$B$16305,$A243,'[1]NBA-Data-1980-2019'!$A$1:$A$16305,DC$9)</f>
        <v>0</v>
      </c>
      <c r="DD243" s="63">
        <f>SUMIFS('[1]NBA-Data-1980-2019'!$G$1:$G$16305,'[1]NBA-Data-1980-2019'!$B$1:$B$16305,$A243,'[1]NBA-Data-1980-2019'!$A$1:$A$16305,DD$9)</f>
        <v>0</v>
      </c>
      <c r="DE243" s="63">
        <f>SUMIFS('[1]NBA-Data-1980-2019'!$G$1:$G$16305,'[1]NBA-Data-1980-2019'!$B$1:$B$16305,$A243,'[1]NBA-Data-1980-2019'!$A$1:$A$16305,DE$9)</f>
        <v>0</v>
      </c>
      <c r="DF243" s="63">
        <f>SUMIFS('[1]NBA-Data-1980-2019'!$G$1:$G$16305,'[1]NBA-Data-1980-2019'!$B$1:$B$16305,$A243,'[1]NBA-Data-1980-2019'!$A$1:$A$16305,DF$9)</f>
        <v>0</v>
      </c>
      <c r="DG243" s="63">
        <f>SUMIFS('[1]NBA-Data-1980-2019'!$G$1:$G$16305,'[1]NBA-Data-1980-2019'!$B$1:$B$16305,$A243,'[1]NBA-Data-1980-2019'!$A$1:$A$16305,DG$9)</f>
        <v>0</v>
      </c>
      <c r="DH243" s="63">
        <f>SUMIFS('[1]NBA-Data-1980-2019'!$G$1:$G$16305,'[1]NBA-Data-1980-2019'!$B$1:$B$16305,$A243,'[1]NBA-Data-1980-2019'!$A$1:$A$16305,DH$9)</f>
        <v>0</v>
      </c>
      <c r="DI243" s="63">
        <f>SUMIFS('[1]NBA-Data-1980-2019'!$G$1:$G$16305,'[1]NBA-Data-1980-2019'!$B$1:$B$16305,$A243,'[1]NBA-Data-1980-2019'!$A$1:$A$16305,DI$9)</f>
        <v>0</v>
      </c>
      <c r="DJ243" s="63">
        <f>SUMIFS('[1]NBA-Data-1980-2019'!$G$1:$G$16305,'[1]NBA-Data-1980-2019'!$B$1:$B$16305,$A243,'[1]NBA-Data-1980-2019'!$A$1:$A$16305,DJ$9)</f>
        <v>0</v>
      </c>
      <c r="DK243" s="63">
        <f>SUMIFS('[1]NBA-Data-1980-2019'!$G$1:$G$16305,'[1]NBA-Data-1980-2019'!$B$1:$B$16305,$A243,'[1]NBA-Data-1980-2019'!$A$1:$A$16305,DK$9)</f>
        <v>0</v>
      </c>
      <c r="DL243" s="63">
        <f>SUMIFS('[1]NBA-Data-1980-2019'!$G$1:$G$16305,'[1]NBA-Data-1980-2019'!$B$1:$B$16305,$A243,'[1]NBA-Data-1980-2019'!$A$1:$A$16305,DL$9)</f>
        <v>0</v>
      </c>
      <c r="DM243" s="63">
        <f>SUMIFS('[1]NBA-Data-1980-2019'!$G$1:$G$16305,'[1]NBA-Data-1980-2019'!$B$1:$B$16305,$A243,'[1]NBA-Data-1980-2019'!$A$1:$A$16305,DM$9)</f>
        <v>695046</v>
      </c>
      <c r="DN243" s="63">
        <f>SUMIFS('[1]NBA-Data-1980-2019'!$G$1:$G$16305,'[1]NBA-Data-1980-2019'!$B$1:$B$16305,$A243,'[1]NBA-Data-1980-2019'!$A$1:$A$16305,DN$9)</f>
        <v>552269</v>
      </c>
      <c r="DO243" s="63">
        <f>SUMIFS('[1]NBA-Data-1980-2019'!$G$1:$G$16305,'[1]NBA-Data-1980-2019'!$B$1:$B$16305,$A243,'[1]NBA-Data-1980-2019'!$A$1:$A$16305,DO$9)</f>
        <v>771331</v>
      </c>
      <c r="DP243" s="63">
        <f>SUMIFS('[1]NBA-Data-1980-2019'!$G$1:$G$16305,'[1]NBA-Data-1980-2019'!$B$1:$B$16305,$A243,'[1]NBA-Data-1980-2019'!$A$1:$A$16305,DP$9)</f>
        <v>3000000</v>
      </c>
      <c r="DQ243" s="63">
        <f>SUMIFS('[1]NBA-Data-1980-2019'!$G$1:$G$16305,'[1]NBA-Data-1980-2019'!$B$1:$B$16305,$A243,'[1]NBA-Data-1980-2019'!$A$1:$A$16305,DQ$9)</f>
        <v>926678</v>
      </c>
      <c r="DR243" s="63">
        <f>SUMIFS('[1]NBA-Data-1980-2019'!$G$1:$G$16305,'[1]NBA-Data-1980-2019'!$B$1:$B$16305,$A243,'[1]NBA-Data-1980-2019'!$A$1:$A$16305,DR$9)</f>
        <v>1600000</v>
      </c>
      <c r="DS243" s="63">
        <f>SUMIFS('[1]NBA-Data-1980-2019'!$G$1:$G$16305,'[1]NBA-Data-1980-2019'!$B$1:$B$16305,$A243,'[1]NBA-Data-1980-2019'!$A$1:$A$16305,DS$9)</f>
        <v>1765000</v>
      </c>
      <c r="DT243" s="63">
        <f>SUMIFS('[1]NBA-Data-1980-2019'!$G$1:$G$16305,'[1]NBA-Data-1980-2019'!$B$1:$B$16305,$A243,'[1]NBA-Data-1980-2019'!$A$1:$A$16305,DT$9)</f>
        <v>1906200</v>
      </c>
      <c r="DU243" s="63">
        <f>SUMIFS('[1]NBA-Data-1980-2019'!$G$1:$G$16305,'[1]NBA-Data-1980-2019'!$B$1:$B$16305,$A243,'[1]NBA-Data-1980-2019'!$A$1:$A$16305,DU$9)</f>
        <v>1229255</v>
      </c>
      <c r="DV243" s="63">
        <f>SUMIFS('[1]NBA-Data-1980-2019'!$G$1:$G$16305,'[1]NBA-Data-1980-2019'!$B$1:$B$16305,$A243,'[1]NBA-Data-1980-2019'!$A$1:$A$16305,DV$9)</f>
        <v>3250000</v>
      </c>
      <c r="DW243" s="63">
        <f>SUMIFS('[1]NBA-Data-1980-2019'!$G$1:$G$16305,'[1]NBA-Data-1980-2019'!$B$1:$B$16305,$A243,'[1]NBA-Data-1980-2019'!$A$1:$A$16305,DW$9)</f>
        <v>3396250</v>
      </c>
      <c r="DX243" s="63">
        <f>SUMIFS('[1]NBA-Data-1980-2019'!$G$1:$G$16305,'[1]NBA-Data-1980-2019'!$B$1:$B$16305,$A243,'[1]NBA-Data-1980-2019'!$A$1:$A$16305,DX$9)</f>
        <v>3542500</v>
      </c>
      <c r="DY243" s="63">
        <f>SUMIFS('[1]NBA-Data-1980-2019'!$G$1:$G$16305,'[1]NBA-Data-1980-2019'!$B$1:$B$16305,$A243,'[1]NBA-Data-1980-2019'!$A$1:$A$16305,DY$9)</f>
        <v>6125000</v>
      </c>
      <c r="DZ243" s="63">
        <f>SUMIFS('[1]NBA-Data-1980-2019'!$G$1:$G$16305,'[1]NBA-Data-1980-2019'!$B$1:$B$16305,$A243,'[1]NBA-Data-1980-2019'!$A$1:$A$16305,DZ$9)</f>
        <v>0</v>
      </c>
      <c r="EA243" s="63">
        <f>SUMIFS('[1]NBA-Data-1980-2019'!$G$1:$G$16305,'[1]NBA-Data-1980-2019'!$B$1:$B$16305,$A243,'[1]NBA-Data-1980-2019'!$A$1:$A$16305,EA$9)</f>
        <v>0</v>
      </c>
      <c r="EB243" s="63">
        <f>SUMIFS('[1]NBA-Data-1980-2019'!$G$1:$G$16305,'[1]NBA-Data-1980-2019'!$B$1:$B$16305,$A243,'[1]NBA-Data-1980-2019'!$A$1:$A$16305,EB$9)</f>
        <v>0</v>
      </c>
      <c r="EC243" s="63">
        <f>SUMIFS('[1]NBA-Data-1980-2019'!$G$1:$G$16305,'[1]NBA-Data-1980-2019'!$B$1:$B$16305,$A243,'[1]NBA-Data-1980-2019'!$A$1:$A$16305,EC$9)</f>
        <v>0</v>
      </c>
      <c r="ED243" s="63">
        <f>SUMIFS('[1]NBA-Data-1980-2019'!$G$1:$G$16305,'[1]NBA-Data-1980-2019'!$B$1:$B$16305,$A243,'[1]NBA-Data-1980-2019'!$A$1:$A$16305,ED$9)</f>
        <v>0</v>
      </c>
      <c r="EH243" s="2" t="s">
        <v>1273</v>
      </c>
    </row>
    <row r="244" spans="1:139" x14ac:dyDescent="0.2">
      <c r="A244" s="2" t="s">
        <v>796</v>
      </c>
      <c r="B244" s="2" t="str" cm="1">
        <f t="array" ref="B244">_xlfn.XLOOKUP($A244&amp;B$5,'[1]NBA-Data-1980-2019'!$B$1:$B$16305&amp;'[1]NBA-Data-1980-2019'!$A$1:$A$16305,'[1]NBA-Data-1980-2019'!$D$1:$D$16305,"",0)</f>
        <v/>
      </c>
      <c r="C244" s="2" t="str" cm="1">
        <f t="array" ref="C244">_xlfn.XLOOKUP($A244&amp;C$5,'[1]NBA-Data-1980-2019'!$B$1:$B$16305&amp;'[1]NBA-Data-1980-2019'!$A$1:$A$16305,'[1]NBA-Data-1980-2019'!$D$1:$D$16305,"",0)</f>
        <v/>
      </c>
      <c r="D244" s="2" t="str" cm="1">
        <f t="array" ref="D244">_xlfn.XLOOKUP($A244&amp;D$5,'[1]NBA-Data-1980-2019'!$B$1:$B$16305&amp;'[1]NBA-Data-1980-2019'!$A$1:$A$16305,'[1]NBA-Data-1980-2019'!$D$1:$D$16305,"",0)</f>
        <v/>
      </c>
      <c r="E244" s="2" t="str" cm="1">
        <f t="array" ref="E244">_xlfn.XLOOKUP($A244&amp;E$5,'[1]NBA-Data-1980-2019'!$B$1:$B$16305&amp;'[1]NBA-Data-1980-2019'!$A$1:$A$16305,'[1]NBA-Data-1980-2019'!$D$1:$D$16305,"",0)</f>
        <v/>
      </c>
      <c r="F244" s="2" t="str" cm="1">
        <f t="array" ref="F244">_xlfn.XLOOKUP($A244&amp;F$5,'[1]NBA-Data-1980-2019'!$B$1:$B$16305&amp;'[1]NBA-Data-1980-2019'!$A$1:$A$16305,'[1]NBA-Data-1980-2019'!$D$1:$D$16305,"",0)</f>
        <v/>
      </c>
      <c r="G244" s="2" t="str" cm="1">
        <f t="array" ref="G244">_xlfn.XLOOKUP($A244&amp;G$5,'[1]NBA-Data-1980-2019'!$B$1:$B$16305&amp;'[1]NBA-Data-1980-2019'!$A$1:$A$16305,'[1]NBA-Data-1980-2019'!$D$1:$D$16305,"",0)</f>
        <v/>
      </c>
      <c r="H244" s="2" t="str" cm="1">
        <f t="array" ref="H244">_xlfn.XLOOKUP($A244&amp;H$5,'[1]NBA-Data-1980-2019'!$B$1:$B$16305&amp;'[1]NBA-Data-1980-2019'!$A$1:$A$16305,'[1]NBA-Data-1980-2019'!$D$1:$D$16305,"",0)</f>
        <v/>
      </c>
      <c r="I244" s="2" t="str" cm="1">
        <f t="array" ref="I244">_xlfn.XLOOKUP($A244&amp;I$5,'[1]NBA-Data-1980-2019'!$B$1:$B$16305&amp;'[1]NBA-Data-1980-2019'!$A$1:$A$16305,'[1]NBA-Data-1980-2019'!$D$1:$D$16305,"",0)</f>
        <v/>
      </c>
      <c r="J244" s="2" t="str" cm="1">
        <f t="array" ref="J244">_xlfn.XLOOKUP($A244&amp;J$5,'[1]NBA-Data-1980-2019'!$B$1:$B$16305&amp;'[1]NBA-Data-1980-2019'!$A$1:$A$16305,'[1]NBA-Data-1980-2019'!$D$1:$D$16305,"",0)</f>
        <v/>
      </c>
      <c r="K244" s="2" t="str" cm="1">
        <f t="array" ref="K244">_xlfn.XLOOKUP($A244&amp;K$5,'[1]NBA-Data-1980-2019'!$B$1:$B$16305&amp;'[1]NBA-Data-1980-2019'!$A$1:$A$16305,'[1]NBA-Data-1980-2019'!$D$1:$D$16305,"",0)</f>
        <v/>
      </c>
      <c r="L244" s="2" t="str" cm="1">
        <f t="array" ref="L244">_xlfn.XLOOKUP($A244&amp;L$5,'[1]NBA-Data-1980-2019'!$B$1:$B$16305&amp;'[1]NBA-Data-1980-2019'!$A$1:$A$16305,'[1]NBA-Data-1980-2019'!$D$1:$D$16305,"",0)</f>
        <v/>
      </c>
      <c r="M244" s="2" t="str" cm="1">
        <f t="array" ref="M244">_xlfn.XLOOKUP($A244&amp;M$5,'[1]NBA-Data-1980-2019'!$B$1:$B$16305&amp;'[1]NBA-Data-1980-2019'!$A$1:$A$16305,'[1]NBA-Data-1980-2019'!$D$1:$D$16305,"",0)</f>
        <v/>
      </c>
      <c r="N244" s="2" t="str" cm="1">
        <f t="array" ref="N244">_xlfn.XLOOKUP($A244&amp;N$5,'[1]NBA-Data-1980-2019'!$B$1:$B$16305&amp;'[1]NBA-Data-1980-2019'!$A$1:$A$16305,'[1]NBA-Data-1980-2019'!$D$1:$D$16305,"",0)</f>
        <v/>
      </c>
      <c r="O244" s="2" t="str" cm="1">
        <f t="array" ref="O244">_xlfn.XLOOKUP($A244&amp;O$5,'[1]NBA-Data-1980-2019'!$B$1:$B$16305&amp;'[1]NBA-Data-1980-2019'!$A$1:$A$16305,'[1]NBA-Data-1980-2019'!$D$1:$D$16305,"",0)</f>
        <v/>
      </c>
      <c r="P244" s="2" t="str" cm="1">
        <f t="array" ref="P244">_xlfn.XLOOKUP($A244&amp;P$5,'[1]NBA-Data-1980-2019'!$B$1:$B$16305&amp;'[1]NBA-Data-1980-2019'!$A$1:$A$16305,'[1]NBA-Data-1980-2019'!$D$1:$D$16305,"",0)</f>
        <v>TOR</v>
      </c>
      <c r="Q244" s="2" t="str" cm="1">
        <f t="array" ref="Q244">_xlfn.XLOOKUP($A244&amp;Q$5,'[1]NBA-Data-1980-2019'!$B$1:$B$16305&amp;'[1]NBA-Data-1980-2019'!$A$1:$A$16305,'[1]NBA-Data-1980-2019'!$D$1:$D$16305,"",0)</f>
        <v>TOR</v>
      </c>
      <c r="R244" s="2" t="str" cm="1">
        <f t="array" ref="R244">_xlfn.XLOOKUP($A244&amp;R$5,'[1]NBA-Data-1980-2019'!$B$1:$B$16305&amp;'[1]NBA-Data-1980-2019'!$A$1:$A$16305,'[1]NBA-Data-1980-2019'!$D$1:$D$16305,"",0)</f>
        <v>SAS</v>
      </c>
      <c r="S244" s="2" t="str" cm="1">
        <f t="array" ref="S244">_xlfn.XLOOKUP($A244&amp;S$5,'[1]NBA-Data-1980-2019'!$B$1:$B$16305&amp;'[1]NBA-Data-1980-2019'!$A$1:$A$16305,'[1]NBA-Data-1980-2019'!$D$1:$D$16305,"",0)</f>
        <v>SAS</v>
      </c>
      <c r="T244" s="2" t="str" cm="1">
        <f t="array" ref="T244">_xlfn.XLOOKUP($A244&amp;T$5,'[1]NBA-Data-1980-2019'!$B$1:$B$16305&amp;'[1]NBA-Data-1980-2019'!$A$1:$A$16305,'[1]NBA-Data-1980-2019'!$D$1:$D$16305,"",0)</f>
        <v>SAS</v>
      </c>
      <c r="U244" s="2" t="str" cm="1">
        <f t="array" ref="U244">_xlfn.XLOOKUP($A244&amp;U$5,'[1]NBA-Data-1980-2019'!$B$1:$B$16305&amp;'[1]NBA-Data-1980-2019'!$A$1:$A$16305,'[1]NBA-Data-1980-2019'!$D$1:$D$16305,"",0)</f>
        <v>SAS</v>
      </c>
      <c r="V244" s="2" t="str" cm="1">
        <f t="array" ref="V244">_xlfn.XLOOKUP($A244&amp;V$5,'[1]NBA-Data-1980-2019'!$B$1:$B$16305&amp;'[1]NBA-Data-1980-2019'!$A$1:$A$16305,'[1]NBA-Data-1980-2019'!$D$1:$D$16305,"",0)</f>
        <v>SAS</v>
      </c>
      <c r="W244" s="2" t="str" cm="1">
        <f t="array" ref="W244">_xlfn.XLOOKUP($A244&amp;W$5,'[1]NBA-Data-1980-2019'!$B$1:$B$16305&amp;'[1]NBA-Data-1980-2019'!$A$1:$A$16305,'[1]NBA-Data-1980-2019'!$D$1:$D$16305,"",0)</f>
        <v>SAS</v>
      </c>
      <c r="X244" s="2" t="str" cm="1">
        <f t="array" ref="X244">_xlfn.XLOOKUP($A244&amp;X$5,'[1]NBA-Data-1980-2019'!$B$1:$B$16305&amp;'[1]NBA-Data-1980-2019'!$A$1:$A$16305,'[1]NBA-Data-1980-2019'!$D$1:$D$16305,"",0)</f>
        <v>SAS</v>
      </c>
      <c r="Y244" s="2" t="str" cm="1">
        <f t="array" ref="Y244">_xlfn.XLOOKUP($A244&amp;Y$5,'[1]NBA-Data-1980-2019'!$B$1:$B$16305&amp;'[1]NBA-Data-1980-2019'!$A$1:$A$16305,'[1]NBA-Data-1980-2019'!$D$1:$D$16305,"",0)</f>
        <v>SAS</v>
      </c>
      <c r="Z244" s="2" t="str" cm="1">
        <f t="array" ref="Z244">_xlfn.XLOOKUP($A244&amp;Z$5,'[1]NBA-Data-1980-2019'!$B$1:$B$16305&amp;'[1]NBA-Data-1980-2019'!$A$1:$A$16305,'[1]NBA-Data-1980-2019'!$D$1:$D$16305,"",0)</f>
        <v>SAS</v>
      </c>
      <c r="AA244" s="2" t="str" cm="1">
        <f t="array" ref="AA244">_xlfn.XLOOKUP($A244&amp;AA$5,'[1]NBA-Data-1980-2019'!$B$1:$B$16305&amp;'[1]NBA-Data-1980-2019'!$A$1:$A$16305,'[1]NBA-Data-1980-2019'!$D$1:$D$16305,"",0)</f>
        <v>SAS</v>
      </c>
      <c r="AB244" s="2" t="str" cm="1">
        <f t="array" ref="AB244">_xlfn.XLOOKUP($A244&amp;AB$5,'[1]NBA-Data-1980-2019'!$B$1:$B$16305&amp;'[1]NBA-Data-1980-2019'!$A$1:$A$16305,'[1]NBA-Data-1980-2019'!$D$1:$D$16305,"",0)</f>
        <v/>
      </c>
      <c r="AC244" s="2" t="str" cm="1">
        <f t="array" ref="AC244">_xlfn.XLOOKUP($A244&amp;AC$5,'[1]NBA-Data-1980-2019'!$B$1:$B$16305&amp;'[1]NBA-Data-1980-2019'!$A$1:$A$16305,'[1]NBA-Data-1980-2019'!$D$1:$D$16305,"",0)</f>
        <v/>
      </c>
      <c r="AD244" s="2" t="str" cm="1">
        <f t="array" ref="AD244">_xlfn.XLOOKUP($A244&amp;AD$5,'[1]NBA-Data-1980-2019'!$B$1:$B$16305&amp;'[1]NBA-Data-1980-2019'!$A$1:$A$16305,'[1]NBA-Data-1980-2019'!$D$1:$D$16305,"",0)</f>
        <v/>
      </c>
      <c r="AE244" s="2" t="str" cm="1">
        <f t="array" ref="AE244">_xlfn.XLOOKUP($A244&amp;AE$5,'[1]NBA-Data-1980-2019'!$B$1:$B$16305&amp;'[1]NBA-Data-1980-2019'!$A$1:$A$16305,'[1]NBA-Data-1980-2019'!$D$1:$D$16305,"",0)</f>
        <v/>
      </c>
      <c r="AF244" s="2" t="str" cm="1">
        <f t="array" ref="AF244">_xlfn.XLOOKUP($A244&amp;AF$5,'[1]NBA-Data-1980-2019'!$B$1:$B$16305&amp;'[1]NBA-Data-1980-2019'!$A$1:$A$16305,'[1]NBA-Data-1980-2019'!$D$1:$D$16305,"",0)</f>
        <v/>
      </c>
      <c r="AG244" s="2" t="str" cm="1">
        <f t="array" ref="AG244">_xlfn.XLOOKUP($A244&amp;AG$5,'[1]NBA-Data-1980-2019'!$B$1:$B$16305&amp;'[1]NBA-Data-1980-2019'!$A$1:$A$16305,'[1]NBA-Data-1980-2019'!$D$1:$D$16305,"",0)</f>
        <v/>
      </c>
      <c r="AH244" s="2" t="str" cm="1">
        <f t="array" ref="AH244">_xlfn.XLOOKUP($A244&amp;AH$5,'[1]NBA-Data-1980-2019'!$B$1:$B$16305&amp;'[1]NBA-Data-1980-2019'!$A$1:$A$16305,'[1]NBA-Data-1980-2019'!$H$1:$H$16305,"",0)</f>
        <v/>
      </c>
      <c r="AI244" s="2" t="str" cm="1">
        <f t="array" ref="AI244">_xlfn.XLOOKUP($A244&amp;AI$5,'[1]NBA-Data-1980-2019'!$B$1:$B$16305&amp;'[1]NBA-Data-1980-2019'!$A$1:$A$16305,'[1]NBA-Data-1980-2019'!$H$1:$H$16305,"",0)</f>
        <v/>
      </c>
      <c r="AJ244" s="2" t="str" cm="1">
        <f t="array" ref="AJ244">_xlfn.XLOOKUP($A244&amp;AJ$5,'[1]NBA-Data-1980-2019'!$B$1:$B$16305&amp;'[1]NBA-Data-1980-2019'!$A$1:$A$16305,'[1]NBA-Data-1980-2019'!$H$1:$H$16305,"",0)</f>
        <v/>
      </c>
      <c r="AK244" s="2" t="str" cm="1">
        <f t="array" ref="AK244">_xlfn.XLOOKUP($A244&amp;AK$5,'[1]NBA-Data-1980-2019'!$B$1:$B$16305&amp;'[1]NBA-Data-1980-2019'!$A$1:$A$16305,'[1]NBA-Data-1980-2019'!$H$1:$H$16305,"",0)</f>
        <v/>
      </c>
      <c r="AL244" s="2" t="str" cm="1">
        <f t="array" ref="AL244">_xlfn.XLOOKUP($A244&amp;AL$5,'[1]NBA-Data-1980-2019'!$B$1:$B$16305&amp;'[1]NBA-Data-1980-2019'!$A$1:$A$16305,'[1]NBA-Data-1980-2019'!$H$1:$H$16305,"",0)</f>
        <v/>
      </c>
      <c r="AM244" s="2" t="str" cm="1">
        <f t="array" ref="AM244">_xlfn.XLOOKUP($A244&amp;AM$5,'[1]NBA-Data-1980-2019'!$B$1:$B$16305&amp;'[1]NBA-Data-1980-2019'!$A$1:$A$16305,'[1]NBA-Data-1980-2019'!$H$1:$H$16305,"",0)</f>
        <v/>
      </c>
      <c r="AN244" s="2" t="str" cm="1">
        <f t="array" ref="AN244">_xlfn.XLOOKUP($A244&amp;AN$5,'[1]NBA-Data-1980-2019'!$B$1:$B$16305&amp;'[1]NBA-Data-1980-2019'!$A$1:$A$16305,'[1]NBA-Data-1980-2019'!$H$1:$H$16305,"",0)</f>
        <v/>
      </c>
      <c r="AO244" s="2" t="str" cm="1">
        <f t="array" ref="AO244">_xlfn.XLOOKUP($A244&amp;AO$5,'[1]NBA-Data-1980-2019'!$B$1:$B$16305&amp;'[1]NBA-Data-1980-2019'!$A$1:$A$16305,'[1]NBA-Data-1980-2019'!$H$1:$H$16305,"",0)</f>
        <v/>
      </c>
      <c r="AP244" s="2" t="str" cm="1">
        <f t="array" ref="AP244">_xlfn.XLOOKUP($A244&amp;AP$5,'[1]NBA-Data-1980-2019'!$B$1:$B$16305&amp;'[1]NBA-Data-1980-2019'!$A$1:$A$16305,'[1]NBA-Data-1980-2019'!$H$1:$H$16305,"",0)</f>
        <v/>
      </c>
      <c r="AQ244" s="2" t="str" cm="1">
        <f t="array" ref="AQ244">_xlfn.XLOOKUP($A244&amp;AQ$5,'[1]NBA-Data-1980-2019'!$B$1:$B$16305&amp;'[1]NBA-Data-1980-2019'!$A$1:$A$16305,'[1]NBA-Data-1980-2019'!$H$1:$H$16305,"",0)</f>
        <v/>
      </c>
      <c r="AR244" s="2" t="str" cm="1">
        <f t="array" ref="AR244">_xlfn.XLOOKUP($A244&amp;AR$5,'[1]NBA-Data-1980-2019'!$B$1:$B$16305&amp;'[1]NBA-Data-1980-2019'!$A$1:$A$16305,'[1]NBA-Data-1980-2019'!$H$1:$H$16305,"",0)</f>
        <v/>
      </c>
      <c r="AS244" s="2" t="str" cm="1">
        <f t="array" ref="AS244">_xlfn.XLOOKUP($A244&amp;AS$5,'[1]NBA-Data-1980-2019'!$B$1:$B$16305&amp;'[1]NBA-Data-1980-2019'!$A$1:$A$16305,'[1]NBA-Data-1980-2019'!$H$1:$H$16305,"",0)</f>
        <v/>
      </c>
      <c r="AT244" s="2" t="str" cm="1">
        <f t="array" ref="AT244">_xlfn.XLOOKUP($A244&amp;AT$5,'[1]NBA-Data-1980-2019'!$B$1:$B$16305&amp;'[1]NBA-Data-1980-2019'!$A$1:$A$16305,'[1]NBA-Data-1980-2019'!$H$1:$H$16305,"",0)</f>
        <v/>
      </c>
      <c r="AU244" s="2" t="str" cm="1">
        <f t="array" ref="AU244">_xlfn.XLOOKUP($A244&amp;AU$5,'[1]NBA-Data-1980-2019'!$B$1:$B$16305&amp;'[1]NBA-Data-1980-2019'!$A$1:$A$16305,'[1]NBA-Data-1980-2019'!$H$1:$H$16305,"",0)</f>
        <v/>
      </c>
      <c r="AV244" s="2" cm="1">
        <f t="array" ref="AV244">_xlfn.XLOOKUP($A244&amp;AV$5,'[1]NBA-Data-1980-2019'!$B$1:$B$16305&amp;'[1]NBA-Data-1980-2019'!$A$1:$A$16305,'[1]NBA-Data-1980-2019'!$H$1:$H$16305,"",0)</f>
        <v>1549.8</v>
      </c>
      <c r="AW244" s="2" cm="1">
        <f t="array" ref="AW244">_xlfn.XLOOKUP($A244&amp;AW$5,'[1]NBA-Data-1980-2019'!$B$1:$B$16305&amp;'[1]NBA-Data-1980-2019'!$A$1:$A$16305,'[1]NBA-Data-1980-2019'!$H$1:$H$16305,"",0)</f>
        <v>1708.1999999999998</v>
      </c>
      <c r="AX244" s="2" cm="1">
        <f t="array" ref="AX244">_xlfn.XLOOKUP($A244&amp;AX$5,'[1]NBA-Data-1980-2019'!$B$1:$B$16305&amp;'[1]NBA-Data-1980-2019'!$A$1:$A$16305,'[1]NBA-Data-1980-2019'!$H$1:$H$16305,"",0)</f>
        <v>655.19999999999993</v>
      </c>
      <c r="AY244" s="2" cm="1">
        <f t="array" ref="AY244">_xlfn.XLOOKUP($A244&amp;AY$5,'[1]NBA-Data-1980-2019'!$B$1:$B$16305&amp;'[1]NBA-Data-1980-2019'!$A$1:$A$16305,'[1]NBA-Data-1980-2019'!$H$1:$H$16305,"",0)</f>
        <v>850</v>
      </c>
      <c r="AZ244" s="2" cm="1">
        <f t="array" ref="AZ244">_xlfn.XLOOKUP($A244&amp;AZ$5,'[1]NBA-Data-1980-2019'!$B$1:$B$16305&amp;'[1]NBA-Data-1980-2019'!$A$1:$A$16305,'[1]NBA-Data-1980-2019'!$H$1:$H$16305,"",0)</f>
        <v>1927.8</v>
      </c>
      <c r="BA244" s="2" cm="1">
        <f t="array" ref="BA244">_xlfn.XLOOKUP($A244&amp;BA$5,'[1]NBA-Data-1980-2019'!$B$1:$B$16305&amp;'[1]NBA-Data-1980-2019'!$A$1:$A$16305,'[1]NBA-Data-1980-2019'!$H$1:$H$16305,"",0)</f>
        <v>1163.5</v>
      </c>
      <c r="BB244" s="2" cm="1">
        <f t="array" ref="BB244">_xlfn.XLOOKUP($A244&amp;BB$5,'[1]NBA-Data-1980-2019'!$B$1:$B$16305&amp;'[1]NBA-Data-1980-2019'!$A$1:$A$16305,'[1]NBA-Data-1980-2019'!$H$1:$H$16305,"",0)</f>
        <v>1432.2</v>
      </c>
      <c r="BC244" s="2" cm="1">
        <f t="array" ref="BC244">_xlfn.XLOOKUP($A244&amp;BC$5,'[1]NBA-Data-1980-2019'!$B$1:$B$16305&amp;'[1]NBA-Data-1980-2019'!$A$1:$A$16305,'[1]NBA-Data-1980-2019'!$H$1:$H$16305,"",0)</f>
        <v>1326</v>
      </c>
      <c r="BD244" s="2" cm="1">
        <f t="array" ref="BD244">_xlfn.XLOOKUP($A244&amp;BD$5,'[1]NBA-Data-1980-2019'!$B$1:$B$16305&amp;'[1]NBA-Data-1980-2019'!$A$1:$A$16305,'[1]NBA-Data-1980-2019'!$H$1:$H$16305,"",0)</f>
        <v>911.2</v>
      </c>
      <c r="BE244" s="2" cm="1">
        <f t="array" ref="BE244">_xlfn.XLOOKUP($A244&amp;BE$5,'[1]NBA-Data-1980-2019'!$B$1:$B$16305&amp;'[1]NBA-Data-1980-2019'!$A$1:$A$16305,'[1]NBA-Data-1980-2019'!$H$1:$H$16305,"",0)</f>
        <v>689.30000000000007</v>
      </c>
      <c r="BF244" s="2" cm="1">
        <f t="array" ref="BF244">_xlfn.XLOOKUP($A244&amp;BF$5,'[1]NBA-Data-1980-2019'!$B$1:$B$16305&amp;'[1]NBA-Data-1980-2019'!$A$1:$A$16305,'[1]NBA-Data-1980-2019'!$H$1:$H$16305,"",0)</f>
        <v>936</v>
      </c>
      <c r="BG244" s="2" cm="1">
        <f t="array" ref="BG244">_xlfn.XLOOKUP($A244&amp;BG$5,'[1]NBA-Data-1980-2019'!$B$1:$B$16305&amp;'[1]NBA-Data-1980-2019'!$A$1:$A$16305,'[1]NBA-Data-1980-2019'!$H$1:$H$16305,"",0)</f>
        <v>207</v>
      </c>
      <c r="BH244" s="2" t="str" cm="1">
        <f t="array" ref="BH244">_xlfn.XLOOKUP($A244&amp;BH$5,'[1]NBA-Data-1980-2019'!$B$1:$B$16305&amp;'[1]NBA-Data-1980-2019'!$A$1:$A$16305,'[1]NBA-Data-1980-2019'!$H$1:$H$16305,"",0)</f>
        <v/>
      </c>
      <c r="BI244" s="2" t="str" cm="1">
        <f t="array" ref="BI244">_xlfn.XLOOKUP($A244&amp;BI$5,'[1]NBA-Data-1980-2019'!$B$1:$B$16305&amp;'[1]NBA-Data-1980-2019'!$A$1:$A$16305,'[1]NBA-Data-1980-2019'!$H$1:$H$16305,"",0)</f>
        <v/>
      </c>
      <c r="BJ244" s="2" t="str" cm="1">
        <f t="array" ref="BJ244">_xlfn.XLOOKUP($A244&amp;BJ$5,'[1]NBA-Data-1980-2019'!$B$1:$B$16305&amp;'[1]NBA-Data-1980-2019'!$A$1:$A$16305,'[1]NBA-Data-1980-2019'!$H$1:$H$16305,"",0)</f>
        <v/>
      </c>
      <c r="BK244" s="2" t="str" cm="1">
        <f t="array" ref="BK244">_xlfn.XLOOKUP($A244&amp;BK$5,'[1]NBA-Data-1980-2019'!$B$1:$B$16305&amp;'[1]NBA-Data-1980-2019'!$A$1:$A$16305,'[1]NBA-Data-1980-2019'!$H$1:$H$16305,"",0)</f>
        <v/>
      </c>
      <c r="BL244" s="2" t="str" cm="1">
        <f t="array" ref="BL244">_xlfn.XLOOKUP($A244&amp;BL$5,'[1]NBA-Data-1980-2019'!$B$1:$B$16305&amp;'[1]NBA-Data-1980-2019'!$A$1:$A$16305,'[1]NBA-Data-1980-2019'!$H$1:$H$16305,"",0)</f>
        <v/>
      </c>
      <c r="BM244" s="2" t="str" cm="1">
        <f t="array" ref="BM244">_xlfn.XLOOKUP($A244&amp;BM$5,'[1]NBA-Data-1980-2019'!$B$1:$B$16305&amp;'[1]NBA-Data-1980-2019'!$A$1:$A$16305,'[1]NBA-Data-1980-2019'!$H$1:$H$16305,"",0)</f>
        <v/>
      </c>
      <c r="BN244" s="2" t="str" cm="1">
        <f t="array" ref="BN244">_xlfn.XLOOKUP($A244&amp;BN$5,'[1]NBA-Data-1980-2019'!$B$1:$B$16305&amp;'[1]NBA-Data-1980-2019'!$A$1:$A$16305,'[1]NBA-Data-1980-2019'!$F$1:$F$16305,"",0)</f>
        <v/>
      </c>
      <c r="BO244" s="2" t="str" cm="1">
        <f t="array" ref="BO244">_xlfn.XLOOKUP($A244&amp;BO$5,'[1]NBA-Data-1980-2019'!$B$1:$B$16305&amp;'[1]NBA-Data-1980-2019'!$A$1:$A$16305,'[1]NBA-Data-1980-2019'!$F$1:$F$16305,"",0)</f>
        <v/>
      </c>
      <c r="BP244" s="2" t="str" cm="1">
        <f t="array" ref="BP244">_xlfn.XLOOKUP($A244&amp;BP$5,'[1]NBA-Data-1980-2019'!$B$1:$B$16305&amp;'[1]NBA-Data-1980-2019'!$A$1:$A$16305,'[1]NBA-Data-1980-2019'!$F$1:$F$16305,"",0)</f>
        <v/>
      </c>
      <c r="BQ244" s="2" t="str" cm="1">
        <f t="array" ref="BQ244">_xlfn.XLOOKUP($A244&amp;BQ$5,'[1]NBA-Data-1980-2019'!$B$1:$B$16305&amp;'[1]NBA-Data-1980-2019'!$A$1:$A$16305,'[1]NBA-Data-1980-2019'!$F$1:$F$16305,"",0)</f>
        <v/>
      </c>
      <c r="BR244" s="2" t="str" cm="1">
        <f t="array" ref="BR244">_xlfn.XLOOKUP($A244&amp;BR$5,'[1]NBA-Data-1980-2019'!$B$1:$B$16305&amp;'[1]NBA-Data-1980-2019'!$A$1:$A$16305,'[1]NBA-Data-1980-2019'!$F$1:$F$16305,"",0)</f>
        <v/>
      </c>
      <c r="BS244" s="2" t="str" cm="1">
        <f t="array" ref="BS244">_xlfn.XLOOKUP($A244&amp;BS$5,'[1]NBA-Data-1980-2019'!$B$1:$B$16305&amp;'[1]NBA-Data-1980-2019'!$A$1:$A$16305,'[1]NBA-Data-1980-2019'!$F$1:$F$16305,"",0)</f>
        <v/>
      </c>
      <c r="BT244" s="2" t="str" cm="1">
        <f t="array" ref="BT244">_xlfn.XLOOKUP($A244&amp;BT$5,'[1]NBA-Data-1980-2019'!$B$1:$B$16305&amp;'[1]NBA-Data-1980-2019'!$A$1:$A$16305,'[1]NBA-Data-1980-2019'!$F$1:$F$16305,"",0)</f>
        <v/>
      </c>
      <c r="BU244" s="2" t="str" cm="1">
        <f t="array" ref="BU244">_xlfn.XLOOKUP($A244&amp;BU$5,'[1]NBA-Data-1980-2019'!$B$1:$B$16305&amp;'[1]NBA-Data-1980-2019'!$A$1:$A$16305,'[1]NBA-Data-1980-2019'!$F$1:$F$16305,"",0)</f>
        <v/>
      </c>
      <c r="BV244" s="2" t="str" cm="1">
        <f t="array" ref="BV244">_xlfn.XLOOKUP($A244&amp;BV$5,'[1]NBA-Data-1980-2019'!$B$1:$B$16305&amp;'[1]NBA-Data-1980-2019'!$A$1:$A$16305,'[1]NBA-Data-1980-2019'!$F$1:$F$16305,"",0)</f>
        <v/>
      </c>
      <c r="BW244" s="2" t="str" cm="1">
        <f t="array" ref="BW244">_xlfn.XLOOKUP($A244&amp;BW$5,'[1]NBA-Data-1980-2019'!$B$1:$B$16305&amp;'[1]NBA-Data-1980-2019'!$A$1:$A$16305,'[1]NBA-Data-1980-2019'!$F$1:$F$16305,"",0)</f>
        <v/>
      </c>
      <c r="BX244" s="2" t="str" cm="1">
        <f t="array" ref="BX244">_xlfn.XLOOKUP($A244&amp;BX$5,'[1]NBA-Data-1980-2019'!$B$1:$B$16305&amp;'[1]NBA-Data-1980-2019'!$A$1:$A$16305,'[1]NBA-Data-1980-2019'!$F$1:$F$16305,"",0)</f>
        <v/>
      </c>
      <c r="BY244" s="2" t="str" cm="1">
        <f t="array" ref="BY244">_xlfn.XLOOKUP($A244&amp;BY$5,'[1]NBA-Data-1980-2019'!$B$1:$B$16305&amp;'[1]NBA-Data-1980-2019'!$A$1:$A$16305,'[1]NBA-Data-1980-2019'!$F$1:$F$16305,"",0)</f>
        <v/>
      </c>
      <c r="BZ244" s="2" t="str" cm="1">
        <f t="array" ref="BZ244">_xlfn.XLOOKUP($A244&amp;BZ$5,'[1]NBA-Data-1980-2019'!$B$1:$B$16305&amp;'[1]NBA-Data-1980-2019'!$A$1:$A$16305,'[1]NBA-Data-1980-2019'!$F$1:$F$16305,"",0)</f>
        <v/>
      </c>
      <c r="CA244" s="2" t="str" cm="1">
        <f t="array" ref="CA244">_xlfn.XLOOKUP($A244&amp;CA$5,'[1]NBA-Data-1980-2019'!$B$1:$B$16305&amp;'[1]NBA-Data-1980-2019'!$A$1:$A$16305,'[1]NBA-Data-1980-2019'!$F$1:$F$16305,"",0)</f>
        <v/>
      </c>
      <c r="CB244" s="2" cm="1">
        <f t="array" ref="CB244">_xlfn.XLOOKUP($A244&amp;CB$5,'[1]NBA-Data-1980-2019'!$B$1:$B$16305&amp;'[1]NBA-Data-1980-2019'!$A$1:$A$16305,'[1]NBA-Data-1980-2019'!$F$1:$F$16305,"",0)</f>
        <v>14.7</v>
      </c>
      <c r="CC244" s="2" cm="1">
        <f t="array" ref="CC244">_xlfn.XLOOKUP($A244&amp;CC$5,'[1]NBA-Data-1980-2019'!$B$1:$B$16305&amp;'[1]NBA-Data-1980-2019'!$A$1:$A$16305,'[1]NBA-Data-1980-2019'!$F$1:$F$16305,"",0)</f>
        <v>13.7</v>
      </c>
      <c r="CD244" s="2" cm="1">
        <f t="array" ref="CD244">_xlfn.XLOOKUP($A244&amp;CD$5,'[1]NBA-Data-1980-2019'!$B$1:$B$16305&amp;'[1]NBA-Data-1980-2019'!$A$1:$A$16305,'[1]NBA-Data-1980-2019'!$F$1:$F$16305,"",0)</f>
        <v>16.399999999999999</v>
      </c>
      <c r="CE244" s="2" cm="1">
        <f t="array" ref="CE244">_xlfn.XLOOKUP($A244&amp;CE$5,'[1]NBA-Data-1980-2019'!$B$1:$B$16305&amp;'[1]NBA-Data-1980-2019'!$A$1:$A$16305,'[1]NBA-Data-1980-2019'!$F$1:$F$16305,"",0)</f>
        <v>12.4</v>
      </c>
      <c r="CF244" s="2" cm="1">
        <f t="array" ref="CF244">_xlfn.XLOOKUP($A244&amp;CF$5,'[1]NBA-Data-1980-2019'!$B$1:$B$16305&amp;'[1]NBA-Data-1980-2019'!$A$1:$A$16305,'[1]NBA-Data-1980-2019'!$F$1:$F$16305,"",0)</f>
        <v>15</v>
      </c>
      <c r="CG244" s="2" cm="1">
        <f t="array" ref="CG244">_xlfn.XLOOKUP($A244&amp;CG$5,'[1]NBA-Data-1980-2019'!$B$1:$B$16305&amp;'[1]NBA-Data-1980-2019'!$A$1:$A$16305,'[1]NBA-Data-1980-2019'!$F$1:$F$16305,"",0)</f>
        <v>14.9</v>
      </c>
      <c r="CH244" s="2" cm="1">
        <f t="array" ref="CH244">_xlfn.XLOOKUP($A244&amp;CH$5,'[1]NBA-Data-1980-2019'!$B$1:$B$16305&amp;'[1]NBA-Data-1980-2019'!$A$1:$A$16305,'[1]NBA-Data-1980-2019'!$F$1:$F$16305,"",0)</f>
        <v>13.5</v>
      </c>
      <c r="CI244" s="2" cm="1">
        <f t="array" ref="CI244">_xlfn.XLOOKUP($A244&amp;CI$5,'[1]NBA-Data-1980-2019'!$B$1:$B$16305&amp;'[1]NBA-Data-1980-2019'!$A$1:$A$16305,'[1]NBA-Data-1980-2019'!$F$1:$F$16305,"",0)</f>
        <v>13.2</v>
      </c>
      <c r="CJ244" s="2" cm="1">
        <f t="array" ref="CJ244">_xlfn.XLOOKUP($A244&amp;CJ$5,'[1]NBA-Data-1980-2019'!$B$1:$B$16305&amp;'[1]NBA-Data-1980-2019'!$A$1:$A$16305,'[1]NBA-Data-1980-2019'!$F$1:$F$16305,"",0)</f>
        <v>11.8</v>
      </c>
      <c r="CK244" s="2" cm="1">
        <f t="array" ref="CK244">_xlfn.XLOOKUP($A244&amp;CK$5,'[1]NBA-Data-1980-2019'!$B$1:$B$16305&amp;'[1]NBA-Data-1980-2019'!$A$1:$A$16305,'[1]NBA-Data-1980-2019'!$F$1:$F$16305,"",0)</f>
        <v>11.2</v>
      </c>
      <c r="CL244" s="2" cm="1">
        <f t="array" ref="CL244">_xlfn.XLOOKUP($A244&amp;CL$5,'[1]NBA-Data-1980-2019'!$B$1:$B$16305&amp;'[1]NBA-Data-1980-2019'!$A$1:$A$16305,'[1]NBA-Data-1980-2019'!$F$1:$F$16305,"",0)</f>
        <v>10.1</v>
      </c>
      <c r="CM244" s="2" cm="1">
        <f t="array" ref="CM244">_xlfn.XLOOKUP($A244&amp;CM$5,'[1]NBA-Data-1980-2019'!$B$1:$B$16305&amp;'[1]NBA-Data-1980-2019'!$A$1:$A$16305,'[1]NBA-Data-1980-2019'!$F$1:$F$16305,"",0)</f>
        <v>14.1</v>
      </c>
      <c r="CN244" s="2" t="str" cm="1">
        <f t="array" ref="CN244">_xlfn.XLOOKUP($A244&amp;CN$5,'[1]NBA-Data-1980-2019'!$B$1:$B$16305&amp;'[1]NBA-Data-1980-2019'!$A$1:$A$16305,'[1]NBA-Data-1980-2019'!$F$1:$F$16305,"",0)</f>
        <v/>
      </c>
      <c r="CO244" s="2" t="str" cm="1">
        <f t="array" ref="CO244">_xlfn.XLOOKUP($A244&amp;CO$5,'[1]NBA-Data-1980-2019'!$B$1:$B$16305&amp;'[1]NBA-Data-1980-2019'!$A$1:$A$16305,'[1]NBA-Data-1980-2019'!$F$1:$F$16305,"",0)</f>
        <v/>
      </c>
      <c r="CP244" s="2" t="str" cm="1">
        <f t="array" ref="CP244">_xlfn.XLOOKUP($A244&amp;CP$5,'[1]NBA-Data-1980-2019'!$B$1:$B$16305&amp;'[1]NBA-Data-1980-2019'!$A$1:$A$16305,'[1]NBA-Data-1980-2019'!$F$1:$F$16305,"",0)</f>
        <v/>
      </c>
      <c r="CQ244" s="2" t="str" cm="1">
        <f t="array" ref="CQ244">_xlfn.XLOOKUP($A244&amp;CQ$5,'[1]NBA-Data-1980-2019'!$B$1:$B$16305&amp;'[1]NBA-Data-1980-2019'!$A$1:$A$16305,'[1]NBA-Data-1980-2019'!$F$1:$F$16305,"",0)</f>
        <v/>
      </c>
      <c r="CR244" s="2" t="str" cm="1">
        <f t="array" ref="CR244">_xlfn.XLOOKUP($A244&amp;CR$5,'[1]NBA-Data-1980-2019'!$B$1:$B$16305&amp;'[1]NBA-Data-1980-2019'!$A$1:$A$16305,'[1]NBA-Data-1980-2019'!$F$1:$F$16305,"",0)</f>
        <v/>
      </c>
      <c r="CS244" s="2" t="str" cm="1">
        <f t="array" ref="CS244">_xlfn.XLOOKUP($A244&amp;CS$5,'[1]NBA-Data-1980-2019'!$B$1:$B$16305&amp;'[1]NBA-Data-1980-2019'!$A$1:$A$16305,'[1]NBA-Data-1980-2019'!$F$1:$F$16305,"",0)</f>
        <v/>
      </c>
      <c r="CU244" s="2" t="str">
        <f>_xlfn.XLOOKUP($A244,TEAMS!$G$1:$G$839,TEAMS!$H$1:$H$839,"",0)</f>
        <v>PF</v>
      </c>
      <c r="CV244" s="2" t="str">
        <f>_xlfn.XLOOKUP($CU244,DASHBOARD!$B$22:$B$27,DASHBOARD!$C$22:$C$27,"",0)</f>
        <v>FORWARD</v>
      </c>
      <c r="CY244" s="63">
        <f>SUMIFS('[1]NBA-Data-1980-2019'!$G$1:$G$16305,'[1]NBA-Data-1980-2019'!$B$1:$B$16305,$A244,'[1]NBA-Data-1980-2019'!$A$1:$A$16305,CY$9)</f>
        <v>0</v>
      </c>
      <c r="CZ244" s="63">
        <f>SUMIFS('[1]NBA-Data-1980-2019'!$G$1:$G$16305,'[1]NBA-Data-1980-2019'!$B$1:$B$16305,$A244,'[1]NBA-Data-1980-2019'!$A$1:$A$16305,CZ$9)</f>
        <v>0</v>
      </c>
      <c r="DA244" s="63">
        <f>SUMIFS('[1]NBA-Data-1980-2019'!$G$1:$G$16305,'[1]NBA-Data-1980-2019'!$B$1:$B$16305,$A244,'[1]NBA-Data-1980-2019'!$A$1:$A$16305,DA$9)</f>
        <v>0</v>
      </c>
      <c r="DB244" s="63">
        <f>SUMIFS('[1]NBA-Data-1980-2019'!$G$1:$G$16305,'[1]NBA-Data-1980-2019'!$B$1:$B$16305,$A244,'[1]NBA-Data-1980-2019'!$A$1:$A$16305,DB$9)</f>
        <v>0</v>
      </c>
      <c r="DC244" s="63">
        <f>SUMIFS('[1]NBA-Data-1980-2019'!$G$1:$G$16305,'[1]NBA-Data-1980-2019'!$B$1:$B$16305,$A244,'[1]NBA-Data-1980-2019'!$A$1:$A$16305,DC$9)</f>
        <v>0</v>
      </c>
      <c r="DD244" s="63">
        <f>SUMIFS('[1]NBA-Data-1980-2019'!$G$1:$G$16305,'[1]NBA-Data-1980-2019'!$B$1:$B$16305,$A244,'[1]NBA-Data-1980-2019'!$A$1:$A$16305,DD$9)</f>
        <v>0</v>
      </c>
      <c r="DE244" s="63">
        <f>SUMIFS('[1]NBA-Data-1980-2019'!$G$1:$G$16305,'[1]NBA-Data-1980-2019'!$B$1:$B$16305,$A244,'[1]NBA-Data-1980-2019'!$A$1:$A$16305,DE$9)</f>
        <v>0</v>
      </c>
      <c r="DF244" s="63">
        <f>SUMIFS('[1]NBA-Data-1980-2019'!$G$1:$G$16305,'[1]NBA-Data-1980-2019'!$B$1:$B$16305,$A244,'[1]NBA-Data-1980-2019'!$A$1:$A$16305,DF$9)</f>
        <v>0</v>
      </c>
      <c r="DG244" s="63">
        <f>SUMIFS('[1]NBA-Data-1980-2019'!$G$1:$G$16305,'[1]NBA-Data-1980-2019'!$B$1:$B$16305,$A244,'[1]NBA-Data-1980-2019'!$A$1:$A$16305,DG$9)</f>
        <v>0</v>
      </c>
      <c r="DH244" s="63">
        <f>SUMIFS('[1]NBA-Data-1980-2019'!$G$1:$G$16305,'[1]NBA-Data-1980-2019'!$B$1:$B$16305,$A244,'[1]NBA-Data-1980-2019'!$A$1:$A$16305,DH$9)</f>
        <v>0</v>
      </c>
      <c r="DI244" s="63">
        <f>SUMIFS('[1]NBA-Data-1980-2019'!$G$1:$G$16305,'[1]NBA-Data-1980-2019'!$B$1:$B$16305,$A244,'[1]NBA-Data-1980-2019'!$A$1:$A$16305,DI$9)</f>
        <v>0</v>
      </c>
      <c r="DJ244" s="63">
        <f>SUMIFS('[1]NBA-Data-1980-2019'!$G$1:$G$16305,'[1]NBA-Data-1980-2019'!$B$1:$B$16305,$A244,'[1]NBA-Data-1980-2019'!$A$1:$A$16305,DJ$9)</f>
        <v>0</v>
      </c>
      <c r="DK244" s="63">
        <f>SUMIFS('[1]NBA-Data-1980-2019'!$G$1:$G$16305,'[1]NBA-Data-1980-2019'!$B$1:$B$16305,$A244,'[1]NBA-Data-1980-2019'!$A$1:$A$16305,DK$9)</f>
        <v>0</v>
      </c>
      <c r="DL244" s="63">
        <f>SUMIFS('[1]NBA-Data-1980-2019'!$G$1:$G$16305,'[1]NBA-Data-1980-2019'!$B$1:$B$16305,$A244,'[1]NBA-Data-1980-2019'!$A$1:$A$16305,DL$9)</f>
        <v>0</v>
      </c>
      <c r="DM244" s="63">
        <f>SUMIFS('[1]NBA-Data-1980-2019'!$G$1:$G$16305,'[1]NBA-Data-1980-2019'!$B$1:$B$16305,$A244,'[1]NBA-Data-1980-2019'!$A$1:$A$16305,DM$9)</f>
        <v>385277</v>
      </c>
      <c r="DN244" s="63">
        <f>SUMIFS('[1]NBA-Data-1980-2019'!$G$1:$G$16305,'[1]NBA-Data-1980-2019'!$B$1:$B$16305,$A244,'[1]NBA-Data-1980-2019'!$A$1:$A$16305,DN$9)</f>
        <v>2000000</v>
      </c>
      <c r="DO244" s="63">
        <f>SUMIFS('[1]NBA-Data-1980-2019'!$G$1:$G$16305,'[1]NBA-Data-1980-2019'!$B$1:$B$16305,$A244,'[1]NBA-Data-1980-2019'!$A$1:$A$16305,DO$9)</f>
        <v>2000000</v>
      </c>
      <c r="DP244" s="63">
        <f>SUMIFS('[1]NBA-Data-1980-2019'!$G$1:$G$16305,'[1]NBA-Data-1980-2019'!$B$1:$B$16305,$A244,'[1]NBA-Data-1980-2019'!$A$1:$A$16305,DP$9)</f>
        <v>2678000</v>
      </c>
      <c r="DQ244" s="63">
        <f>SUMIFS('[1]NBA-Data-1980-2019'!$G$1:$G$16305,'[1]NBA-Data-1980-2019'!$B$1:$B$16305,$A244,'[1]NBA-Data-1980-2019'!$A$1:$A$16305,DQ$9)</f>
        <v>2987000</v>
      </c>
      <c r="DR244" s="63">
        <f>SUMIFS('[1]NBA-Data-1980-2019'!$G$1:$G$16305,'[1]NBA-Data-1980-2019'!$B$1:$B$16305,$A244,'[1]NBA-Data-1980-2019'!$A$1:$A$16305,DR$9)</f>
        <v>3240380</v>
      </c>
      <c r="DS244" s="63">
        <f>SUMIFS('[1]NBA-Data-1980-2019'!$G$1:$G$16305,'[1]NBA-Data-1980-2019'!$B$1:$B$16305,$A244,'[1]NBA-Data-1980-2019'!$A$1:$A$16305,DS$9)</f>
        <v>3000000</v>
      </c>
      <c r="DT244" s="63">
        <f>SUMIFS('[1]NBA-Data-1980-2019'!$G$1:$G$16305,'[1]NBA-Data-1980-2019'!$B$1:$B$16305,$A244,'[1]NBA-Data-1980-2019'!$A$1:$A$16305,DT$9)</f>
        <v>3315000</v>
      </c>
      <c r="DU244" s="63">
        <f>SUMIFS('[1]NBA-Data-1980-2019'!$G$1:$G$16305,'[1]NBA-Data-1980-2019'!$B$1:$B$16305,$A244,'[1]NBA-Data-1980-2019'!$A$1:$A$16305,DU$9)</f>
        <v>3630000</v>
      </c>
      <c r="DV244" s="63">
        <f>SUMIFS('[1]NBA-Data-1980-2019'!$G$1:$G$16305,'[1]NBA-Data-1980-2019'!$B$1:$B$16305,$A244,'[1]NBA-Data-1980-2019'!$A$1:$A$16305,DV$9)</f>
        <v>3945000</v>
      </c>
      <c r="DW244" s="63">
        <f>SUMIFS('[1]NBA-Data-1980-2019'!$G$1:$G$16305,'[1]NBA-Data-1980-2019'!$B$1:$B$16305,$A244,'[1]NBA-Data-1980-2019'!$A$1:$A$16305,DW$9)</f>
        <v>1448490</v>
      </c>
      <c r="DX244" s="63">
        <f>SUMIFS('[1]NBA-Data-1980-2019'!$G$1:$G$16305,'[1]NBA-Data-1980-2019'!$B$1:$B$16305,$A244,'[1]NBA-Data-1980-2019'!$A$1:$A$16305,DX$9)</f>
        <v>1499187</v>
      </c>
      <c r="DY244" s="63">
        <f>SUMIFS('[1]NBA-Data-1980-2019'!$G$1:$G$16305,'[1]NBA-Data-1980-2019'!$B$1:$B$16305,$A244,'[1]NBA-Data-1980-2019'!$A$1:$A$16305,DY$9)</f>
        <v>0</v>
      </c>
      <c r="DZ244" s="63">
        <f>SUMIFS('[1]NBA-Data-1980-2019'!$G$1:$G$16305,'[1]NBA-Data-1980-2019'!$B$1:$B$16305,$A244,'[1]NBA-Data-1980-2019'!$A$1:$A$16305,DZ$9)</f>
        <v>0</v>
      </c>
      <c r="EA244" s="63">
        <f>SUMIFS('[1]NBA-Data-1980-2019'!$G$1:$G$16305,'[1]NBA-Data-1980-2019'!$B$1:$B$16305,$A244,'[1]NBA-Data-1980-2019'!$A$1:$A$16305,EA$9)</f>
        <v>0</v>
      </c>
      <c r="EB244" s="63">
        <f>SUMIFS('[1]NBA-Data-1980-2019'!$G$1:$G$16305,'[1]NBA-Data-1980-2019'!$B$1:$B$16305,$A244,'[1]NBA-Data-1980-2019'!$A$1:$A$16305,EB$9)</f>
        <v>0</v>
      </c>
      <c r="EC244" s="63">
        <f>SUMIFS('[1]NBA-Data-1980-2019'!$G$1:$G$16305,'[1]NBA-Data-1980-2019'!$B$1:$B$16305,$A244,'[1]NBA-Data-1980-2019'!$A$1:$A$16305,EC$9)</f>
        <v>0</v>
      </c>
      <c r="ED244" s="63">
        <f>SUMIFS('[1]NBA-Data-1980-2019'!$G$1:$G$16305,'[1]NBA-Data-1980-2019'!$B$1:$B$16305,$A244,'[1]NBA-Data-1980-2019'!$A$1:$A$16305,ED$9)</f>
        <v>0</v>
      </c>
      <c r="EH244" s="2" t="s">
        <v>1273</v>
      </c>
    </row>
    <row r="245" spans="1:139" x14ac:dyDescent="0.2">
      <c r="A245" s="2" t="s">
        <v>1112</v>
      </c>
      <c r="B245" s="2" t="str" cm="1">
        <f t="array" ref="B245">_xlfn.XLOOKUP($A245&amp;B$5,'[1]NBA-Data-1980-2019'!$B$1:$B$16305&amp;'[1]NBA-Data-1980-2019'!$A$1:$A$16305,'[1]NBA-Data-1980-2019'!$D$1:$D$16305,"",0)</f>
        <v>HOU</v>
      </c>
      <c r="C245" s="2" t="str" cm="1">
        <f t="array" ref="C245">_xlfn.XLOOKUP($A245&amp;C$5,'[1]NBA-Data-1980-2019'!$B$1:$B$16305&amp;'[1]NBA-Data-1980-2019'!$A$1:$A$16305,'[1]NBA-Data-1980-2019'!$D$1:$D$16305,"",0)</f>
        <v>HOU</v>
      </c>
      <c r="D245" s="2" t="str" cm="1">
        <f t="array" ref="D245">_xlfn.XLOOKUP($A245&amp;D$5,'[1]NBA-Data-1980-2019'!$B$1:$B$16305&amp;'[1]NBA-Data-1980-2019'!$A$1:$A$16305,'[1]NBA-Data-1980-2019'!$D$1:$D$16305,"",0)</f>
        <v>HOU</v>
      </c>
      <c r="E245" s="2" t="str" cm="1">
        <f t="array" ref="E245">_xlfn.XLOOKUP($A245&amp;E$5,'[1]NBA-Data-1980-2019'!$B$1:$B$16305&amp;'[1]NBA-Data-1980-2019'!$A$1:$A$16305,'[1]NBA-Data-1980-2019'!$D$1:$D$16305,"",0)</f>
        <v>HOU</v>
      </c>
      <c r="F245" s="2" t="str" cm="1">
        <f t="array" ref="F245">_xlfn.XLOOKUP($A245&amp;F$5,'[1]NBA-Data-1980-2019'!$B$1:$B$16305&amp;'[1]NBA-Data-1980-2019'!$A$1:$A$16305,'[1]NBA-Data-1980-2019'!$D$1:$D$16305,"",0)</f>
        <v/>
      </c>
      <c r="G245" s="2" t="str" cm="1">
        <f t="array" ref="G245">_xlfn.XLOOKUP($A245&amp;G$5,'[1]NBA-Data-1980-2019'!$B$1:$B$16305&amp;'[1]NBA-Data-1980-2019'!$A$1:$A$16305,'[1]NBA-Data-1980-2019'!$D$1:$D$16305,"",0)</f>
        <v>ATL</v>
      </c>
      <c r="H245" s="2" t="str" cm="1">
        <f t="array" ref="H245">_xlfn.XLOOKUP($A245&amp;H$5,'[1]NBA-Data-1980-2019'!$B$1:$B$16305&amp;'[1]NBA-Data-1980-2019'!$A$1:$A$16305,'[1]NBA-Data-1980-2019'!$D$1:$D$16305,"",0)</f>
        <v>HOU</v>
      </c>
      <c r="I245" s="2" t="str" cm="1">
        <f t="array" ref="I245">_xlfn.XLOOKUP($A245&amp;I$5,'[1]NBA-Data-1980-2019'!$B$1:$B$16305&amp;'[1]NBA-Data-1980-2019'!$A$1:$A$16305,'[1]NBA-Data-1980-2019'!$D$1:$D$16305,"",0)</f>
        <v>HOU</v>
      </c>
      <c r="J245" s="2" t="str" cm="1">
        <f t="array" ref="J245">_xlfn.XLOOKUP($A245&amp;J$5,'[1]NBA-Data-1980-2019'!$B$1:$B$16305&amp;'[1]NBA-Data-1980-2019'!$A$1:$A$16305,'[1]NBA-Data-1980-2019'!$D$1:$D$16305,"",0)</f>
        <v>HOU</v>
      </c>
      <c r="K245" s="2" t="str" cm="1">
        <f t="array" ref="K245">_xlfn.XLOOKUP($A245&amp;K$5,'[1]NBA-Data-1980-2019'!$B$1:$B$16305&amp;'[1]NBA-Data-1980-2019'!$A$1:$A$16305,'[1]NBA-Data-1980-2019'!$D$1:$D$16305,"",0)</f>
        <v>HOU</v>
      </c>
      <c r="L245" s="2" t="str" cm="1">
        <f t="array" ref="L245">_xlfn.XLOOKUP($A245&amp;L$5,'[1]NBA-Data-1980-2019'!$B$1:$B$16305&amp;'[1]NBA-Data-1980-2019'!$A$1:$A$16305,'[1]NBA-Data-1980-2019'!$D$1:$D$16305,"",0)</f>
        <v>HOU</v>
      </c>
      <c r="M245" s="2" t="str" cm="1">
        <f t="array" ref="M245">_xlfn.XLOOKUP($A245&amp;M$5,'[1]NBA-Data-1980-2019'!$B$1:$B$16305&amp;'[1]NBA-Data-1980-2019'!$A$1:$A$16305,'[1]NBA-Data-1980-2019'!$D$1:$D$16305,"",0)</f>
        <v>CHH</v>
      </c>
      <c r="N245" s="2" t="str" cm="1">
        <f t="array" ref="N245">_xlfn.XLOOKUP($A245&amp;N$5,'[1]NBA-Data-1980-2019'!$B$1:$B$16305&amp;'[1]NBA-Data-1980-2019'!$A$1:$A$16305,'[1]NBA-Data-1980-2019'!$D$1:$D$16305,"",0)</f>
        <v/>
      </c>
      <c r="O245" s="2" t="str" cm="1">
        <f t="array" ref="O245">_xlfn.XLOOKUP($A245&amp;O$5,'[1]NBA-Data-1980-2019'!$B$1:$B$16305&amp;'[1]NBA-Data-1980-2019'!$A$1:$A$16305,'[1]NBA-Data-1980-2019'!$D$1:$D$16305,"",0)</f>
        <v/>
      </c>
      <c r="P245" s="2" t="str" cm="1">
        <f t="array" ref="P245">_xlfn.XLOOKUP($A245&amp;P$5,'[1]NBA-Data-1980-2019'!$B$1:$B$16305&amp;'[1]NBA-Data-1980-2019'!$A$1:$A$16305,'[1]NBA-Data-1980-2019'!$D$1:$D$16305,"",0)</f>
        <v/>
      </c>
      <c r="Q245" s="2" t="str" cm="1">
        <f t="array" ref="Q245">_xlfn.XLOOKUP($A245&amp;Q$5,'[1]NBA-Data-1980-2019'!$B$1:$B$16305&amp;'[1]NBA-Data-1980-2019'!$A$1:$A$16305,'[1]NBA-Data-1980-2019'!$D$1:$D$16305,"",0)</f>
        <v/>
      </c>
      <c r="R245" s="2" t="str" cm="1">
        <f t="array" ref="R245">_xlfn.XLOOKUP($A245&amp;R$5,'[1]NBA-Data-1980-2019'!$B$1:$B$16305&amp;'[1]NBA-Data-1980-2019'!$A$1:$A$16305,'[1]NBA-Data-1980-2019'!$D$1:$D$16305,"",0)</f>
        <v/>
      </c>
      <c r="S245" s="2" t="str" cm="1">
        <f t="array" ref="S245">_xlfn.XLOOKUP($A245&amp;S$5,'[1]NBA-Data-1980-2019'!$B$1:$B$16305&amp;'[1]NBA-Data-1980-2019'!$A$1:$A$16305,'[1]NBA-Data-1980-2019'!$D$1:$D$16305,"",0)</f>
        <v/>
      </c>
      <c r="T245" s="2" t="str" cm="1">
        <f t="array" ref="T245">_xlfn.XLOOKUP($A245&amp;T$5,'[1]NBA-Data-1980-2019'!$B$1:$B$16305&amp;'[1]NBA-Data-1980-2019'!$A$1:$A$16305,'[1]NBA-Data-1980-2019'!$D$1:$D$16305,"",0)</f>
        <v/>
      </c>
      <c r="U245" s="2" t="str" cm="1">
        <f t="array" ref="U245">_xlfn.XLOOKUP($A245&amp;U$5,'[1]NBA-Data-1980-2019'!$B$1:$B$16305&amp;'[1]NBA-Data-1980-2019'!$A$1:$A$16305,'[1]NBA-Data-1980-2019'!$D$1:$D$16305,"",0)</f>
        <v/>
      </c>
      <c r="V245" s="2" t="str" cm="1">
        <f t="array" ref="V245">_xlfn.XLOOKUP($A245&amp;V$5,'[1]NBA-Data-1980-2019'!$B$1:$B$16305&amp;'[1]NBA-Data-1980-2019'!$A$1:$A$16305,'[1]NBA-Data-1980-2019'!$D$1:$D$16305,"",0)</f>
        <v/>
      </c>
      <c r="W245" s="2" t="str" cm="1">
        <f t="array" ref="W245">_xlfn.XLOOKUP($A245&amp;W$5,'[1]NBA-Data-1980-2019'!$B$1:$B$16305&amp;'[1]NBA-Data-1980-2019'!$A$1:$A$16305,'[1]NBA-Data-1980-2019'!$D$1:$D$16305,"",0)</f>
        <v/>
      </c>
      <c r="X245" s="2" t="str" cm="1">
        <f t="array" ref="X245">_xlfn.XLOOKUP($A245&amp;X$5,'[1]NBA-Data-1980-2019'!$B$1:$B$16305&amp;'[1]NBA-Data-1980-2019'!$A$1:$A$16305,'[1]NBA-Data-1980-2019'!$D$1:$D$16305,"",0)</f>
        <v/>
      </c>
      <c r="Y245" s="2" t="str" cm="1">
        <f t="array" ref="Y245">_xlfn.XLOOKUP($A245&amp;Y$5,'[1]NBA-Data-1980-2019'!$B$1:$B$16305&amp;'[1]NBA-Data-1980-2019'!$A$1:$A$16305,'[1]NBA-Data-1980-2019'!$D$1:$D$16305,"",0)</f>
        <v/>
      </c>
      <c r="Z245" s="2" t="str" cm="1">
        <f t="array" ref="Z245">_xlfn.XLOOKUP($A245&amp;Z$5,'[1]NBA-Data-1980-2019'!$B$1:$B$16305&amp;'[1]NBA-Data-1980-2019'!$A$1:$A$16305,'[1]NBA-Data-1980-2019'!$D$1:$D$16305,"",0)</f>
        <v/>
      </c>
      <c r="AA245" s="2" t="str" cm="1">
        <f t="array" ref="AA245">_xlfn.XLOOKUP($A245&amp;AA$5,'[1]NBA-Data-1980-2019'!$B$1:$B$16305&amp;'[1]NBA-Data-1980-2019'!$A$1:$A$16305,'[1]NBA-Data-1980-2019'!$D$1:$D$16305,"",0)</f>
        <v/>
      </c>
      <c r="AB245" s="2" t="str" cm="1">
        <f t="array" ref="AB245">_xlfn.XLOOKUP($A245&amp;AB$5,'[1]NBA-Data-1980-2019'!$B$1:$B$16305&amp;'[1]NBA-Data-1980-2019'!$A$1:$A$16305,'[1]NBA-Data-1980-2019'!$D$1:$D$16305,"",0)</f>
        <v/>
      </c>
      <c r="AC245" s="2" t="str" cm="1">
        <f t="array" ref="AC245">_xlfn.XLOOKUP($A245&amp;AC$5,'[1]NBA-Data-1980-2019'!$B$1:$B$16305&amp;'[1]NBA-Data-1980-2019'!$A$1:$A$16305,'[1]NBA-Data-1980-2019'!$D$1:$D$16305,"",0)</f>
        <v/>
      </c>
      <c r="AD245" s="2" t="str" cm="1">
        <f t="array" ref="AD245">_xlfn.XLOOKUP($A245&amp;AD$5,'[1]NBA-Data-1980-2019'!$B$1:$B$16305&amp;'[1]NBA-Data-1980-2019'!$A$1:$A$16305,'[1]NBA-Data-1980-2019'!$D$1:$D$16305,"",0)</f>
        <v/>
      </c>
      <c r="AE245" s="2" t="str" cm="1">
        <f t="array" ref="AE245">_xlfn.XLOOKUP($A245&amp;AE$5,'[1]NBA-Data-1980-2019'!$B$1:$B$16305&amp;'[1]NBA-Data-1980-2019'!$A$1:$A$16305,'[1]NBA-Data-1980-2019'!$D$1:$D$16305,"",0)</f>
        <v/>
      </c>
      <c r="AF245" s="2" t="str" cm="1">
        <f t="array" ref="AF245">_xlfn.XLOOKUP($A245&amp;AF$5,'[1]NBA-Data-1980-2019'!$B$1:$B$16305&amp;'[1]NBA-Data-1980-2019'!$A$1:$A$16305,'[1]NBA-Data-1980-2019'!$D$1:$D$16305,"",0)</f>
        <v/>
      </c>
      <c r="AG245" s="2" t="str" cm="1">
        <f t="array" ref="AG245">_xlfn.XLOOKUP($A245&amp;AG$5,'[1]NBA-Data-1980-2019'!$B$1:$B$16305&amp;'[1]NBA-Data-1980-2019'!$A$1:$A$16305,'[1]NBA-Data-1980-2019'!$D$1:$D$16305,"",0)</f>
        <v/>
      </c>
      <c r="AH245" s="2" cm="1">
        <f t="array" ref="AH245">_xlfn.XLOOKUP($A245&amp;AH$5,'[1]NBA-Data-1980-2019'!$B$1:$B$16305&amp;'[1]NBA-Data-1980-2019'!$A$1:$A$16305,'[1]NBA-Data-1980-2019'!$H$1:$H$16305,"",0)</f>
        <v>63</v>
      </c>
      <c r="AI245" s="2" cm="1">
        <f t="array" ref="AI245">_xlfn.XLOOKUP($A245&amp;AI$5,'[1]NBA-Data-1980-2019'!$B$1:$B$16305&amp;'[1]NBA-Data-1980-2019'!$A$1:$A$16305,'[1]NBA-Data-1980-2019'!$H$1:$H$16305,"",0)</f>
        <v>1280</v>
      </c>
      <c r="AJ245" s="2" cm="1">
        <f t="array" ref="AJ245">_xlfn.XLOOKUP($A245&amp;AJ$5,'[1]NBA-Data-1980-2019'!$B$1:$B$16305&amp;'[1]NBA-Data-1980-2019'!$A$1:$A$16305,'[1]NBA-Data-1980-2019'!$H$1:$H$16305,"",0)</f>
        <v>1358.8</v>
      </c>
      <c r="AK245" s="2" cm="1">
        <f t="array" ref="AK245">_xlfn.XLOOKUP($A245&amp;AK$5,'[1]NBA-Data-1980-2019'!$B$1:$B$16305&amp;'[1]NBA-Data-1980-2019'!$A$1:$A$16305,'[1]NBA-Data-1980-2019'!$H$1:$H$16305,"",0)</f>
        <v>728</v>
      </c>
      <c r="AL245" s="2" t="str" cm="1">
        <f t="array" ref="AL245">_xlfn.XLOOKUP($A245&amp;AL$5,'[1]NBA-Data-1980-2019'!$B$1:$B$16305&amp;'[1]NBA-Data-1980-2019'!$A$1:$A$16305,'[1]NBA-Data-1980-2019'!$H$1:$H$16305,"",0)</f>
        <v/>
      </c>
      <c r="AM245" s="2" cm="1">
        <f t="array" ref="AM245">_xlfn.XLOOKUP($A245&amp;AM$5,'[1]NBA-Data-1980-2019'!$B$1:$B$16305&amp;'[1]NBA-Data-1980-2019'!$A$1:$A$16305,'[1]NBA-Data-1980-2019'!$H$1:$H$16305,"",0)</f>
        <v>460</v>
      </c>
      <c r="AN245" s="2" cm="1">
        <f t="array" ref="AN245">_xlfn.XLOOKUP($A245&amp;AN$5,'[1]NBA-Data-1980-2019'!$B$1:$B$16305&amp;'[1]NBA-Data-1980-2019'!$A$1:$A$16305,'[1]NBA-Data-1980-2019'!$H$1:$H$16305,"",0)</f>
        <v>1022.4</v>
      </c>
      <c r="AO245" s="2" cm="1">
        <f t="array" ref="AO245">_xlfn.XLOOKUP($A245&amp;AO$5,'[1]NBA-Data-1980-2019'!$B$1:$B$16305&amp;'[1]NBA-Data-1980-2019'!$A$1:$A$16305,'[1]NBA-Data-1980-2019'!$H$1:$H$16305,"",0)</f>
        <v>1192.6000000000001</v>
      </c>
      <c r="AP245" s="2" cm="1">
        <f t="array" ref="AP245">_xlfn.XLOOKUP($A245&amp;AP$5,'[1]NBA-Data-1980-2019'!$B$1:$B$16305&amp;'[1]NBA-Data-1980-2019'!$A$1:$A$16305,'[1]NBA-Data-1980-2019'!$H$1:$H$16305,"",0)</f>
        <v>414.09999999999997</v>
      </c>
      <c r="AQ245" s="2" cm="1">
        <f t="array" ref="AQ245">_xlfn.XLOOKUP($A245&amp;AQ$5,'[1]NBA-Data-1980-2019'!$B$1:$B$16305&amp;'[1]NBA-Data-1980-2019'!$A$1:$A$16305,'[1]NBA-Data-1980-2019'!$H$1:$H$16305,"",0)</f>
        <v>1024.8</v>
      </c>
      <c r="AR245" s="2" cm="1">
        <f t="array" ref="AR245">_xlfn.XLOOKUP($A245&amp;AR$5,'[1]NBA-Data-1980-2019'!$B$1:$B$16305&amp;'[1]NBA-Data-1980-2019'!$A$1:$A$16305,'[1]NBA-Data-1980-2019'!$H$1:$H$16305,"",0)</f>
        <v>1000.3999999999999</v>
      </c>
      <c r="AS245" s="2" cm="1">
        <f t="array" ref="AS245">_xlfn.XLOOKUP($A245&amp;AS$5,'[1]NBA-Data-1980-2019'!$B$1:$B$16305&amp;'[1]NBA-Data-1980-2019'!$A$1:$A$16305,'[1]NBA-Data-1980-2019'!$H$1:$H$16305,"",0)</f>
        <v>350.3</v>
      </c>
      <c r="AT245" s="2" t="str" cm="1">
        <f t="array" ref="AT245">_xlfn.XLOOKUP($A245&amp;AT$5,'[1]NBA-Data-1980-2019'!$B$1:$B$16305&amp;'[1]NBA-Data-1980-2019'!$A$1:$A$16305,'[1]NBA-Data-1980-2019'!$H$1:$H$16305,"",0)</f>
        <v/>
      </c>
      <c r="AU245" s="2" t="str" cm="1">
        <f t="array" ref="AU245">_xlfn.XLOOKUP($A245&amp;AU$5,'[1]NBA-Data-1980-2019'!$B$1:$B$16305&amp;'[1]NBA-Data-1980-2019'!$A$1:$A$16305,'[1]NBA-Data-1980-2019'!$H$1:$H$16305,"",0)</f>
        <v/>
      </c>
      <c r="AV245" s="2" t="str" cm="1">
        <f t="array" ref="AV245">_xlfn.XLOOKUP($A245&amp;AV$5,'[1]NBA-Data-1980-2019'!$B$1:$B$16305&amp;'[1]NBA-Data-1980-2019'!$A$1:$A$16305,'[1]NBA-Data-1980-2019'!$H$1:$H$16305,"",0)</f>
        <v/>
      </c>
      <c r="AW245" s="2" t="str" cm="1">
        <f t="array" ref="AW245">_xlfn.XLOOKUP($A245&amp;AW$5,'[1]NBA-Data-1980-2019'!$B$1:$B$16305&amp;'[1]NBA-Data-1980-2019'!$A$1:$A$16305,'[1]NBA-Data-1980-2019'!$H$1:$H$16305,"",0)</f>
        <v/>
      </c>
      <c r="AX245" s="2" t="str" cm="1">
        <f t="array" ref="AX245">_xlfn.XLOOKUP($A245&amp;AX$5,'[1]NBA-Data-1980-2019'!$B$1:$B$16305&amp;'[1]NBA-Data-1980-2019'!$A$1:$A$16305,'[1]NBA-Data-1980-2019'!$H$1:$H$16305,"",0)</f>
        <v/>
      </c>
      <c r="AY245" s="2" t="str" cm="1">
        <f t="array" ref="AY245">_xlfn.XLOOKUP($A245&amp;AY$5,'[1]NBA-Data-1980-2019'!$B$1:$B$16305&amp;'[1]NBA-Data-1980-2019'!$A$1:$A$16305,'[1]NBA-Data-1980-2019'!$H$1:$H$16305,"",0)</f>
        <v/>
      </c>
      <c r="AZ245" s="2" t="str" cm="1">
        <f t="array" ref="AZ245">_xlfn.XLOOKUP($A245&amp;AZ$5,'[1]NBA-Data-1980-2019'!$B$1:$B$16305&amp;'[1]NBA-Data-1980-2019'!$A$1:$A$16305,'[1]NBA-Data-1980-2019'!$H$1:$H$16305,"",0)</f>
        <v/>
      </c>
      <c r="BA245" s="2" t="str" cm="1">
        <f t="array" ref="BA245">_xlfn.XLOOKUP($A245&amp;BA$5,'[1]NBA-Data-1980-2019'!$B$1:$B$16305&amp;'[1]NBA-Data-1980-2019'!$A$1:$A$16305,'[1]NBA-Data-1980-2019'!$H$1:$H$16305,"",0)</f>
        <v/>
      </c>
      <c r="BB245" s="2" t="str" cm="1">
        <f t="array" ref="BB245">_xlfn.XLOOKUP($A245&amp;BB$5,'[1]NBA-Data-1980-2019'!$B$1:$B$16305&amp;'[1]NBA-Data-1980-2019'!$A$1:$A$16305,'[1]NBA-Data-1980-2019'!$H$1:$H$16305,"",0)</f>
        <v/>
      </c>
      <c r="BC245" s="2" t="str" cm="1">
        <f t="array" ref="BC245">_xlfn.XLOOKUP($A245&amp;BC$5,'[1]NBA-Data-1980-2019'!$B$1:$B$16305&amp;'[1]NBA-Data-1980-2019'!$A$1:$A$16305,'[1]NBA-Data-1980-2019'!$H$1:$H$16305,"",0)</f>
        <v/>
      </c>
      <c r="BD245" s="2" t="str" cm="1">
        <f t="array" ref="BD245">_xlfn.XLOOKUP($A245&amp;BD$5,'[1]NBA-Data-1980-2019'!$B$1:$B$16305&amp;'[1]NBA-Data-1980-2019'!$A$1:$A$16305,'[1]NBA-Data-1980-2019'!$H$1:$H$16305,"",0)</f>
        <v/>
      </c>
      <c r="BE245" s="2" t="str" cm="1">
        <f t="array" ref="BE245">_xlfn.XLOOKUP($A245&amp;BE$5,'[1]NBA-Data-1980-2019'!$B$1:$B$16305&amp;'[1]NBA-Data-1980-2019'!$A$1:$A$16305,'[1]NBA-Data-1980-2019'!$H$1:$H$16305,"",0)</f>
        <v/>
      </c>
      <c r="BF245" s="2" t="str" cm="1">
        <f t="array" ref="BF245">_xlfn.XLOOKUP($A245&amp;BF$5,'[1]NBA-Data-1980-2019'!$B$1:$B$16305&amp;'[1]NBA-Data-1980-2019'!$A$1:$A$16305,'[1]NBA-Data-1980-2019'!$H$1:$H$16305,"",0)</f>
        <v/>
      </c>
      <c r="BG245" s="2" t="str" cm="1">
        <f t="array" ref="BG245">_xlfn.XLOOKUP($A245&amp;BG$5,'[1]NBA-Data-1980-2019'!$B$1:$B$16305&amp;'[1]NBA-Data-1980-2019'!$A$1:$A$16305,'[1]NBA-Data-1980-2019'!$H$1:$H$16305,"",0)</f>
        <v/>
      </c>
      <c r="BH245" s="2" t="str" cm="1">
        <f t="array" ref="BH245">_xlfn.XLOOKUP($A245&amp;BH$5,'[1]NBA-Data-1980-2019'!$B$1:$B$16305&amp;'[1]NBA-Data-1980-2019'!$A$1:$A$16305,'[1]NBA-Data-1980-2019'!$H$1:$H$16305,"",0)</f>
        <v/>
      </c>
      <c r="BI245" s="2" t="str" cm="1">
        <f t="array" ref="BI245">_xlfn.XLOOKUP($A245&amp;BI$5,'[1]NBA-Data-1980-2019'!$B$1:$B$16305&amp;'[1]NBA-Data-1980-2019'!$A$1:$A$16305,'[1]NBA-Data-1980-2019'!$H$1:$H$16305,"",0)</f>
        <v/>
      </c>
      <c r="BJ245" s="2" t="str" cm="1">
        <f t="array" ref="BJ245">_xlfn.XLOOKUP($A245&amp;BJ$5,'[1]NBA-Data-1980-2019'!$B$1:$B$16305&amp;'[1]NBA-Data-1980-2019'!$A$1:$A$16305,'[1]NBA-Data-1980-2019'!$H$1:$H$16305,"",0)</f>
        <v/>
      </c>
      <c r="BK245" s="2" t="str" cm="1">
        <f t="array" ref="BK245">_xlfn.XLOOKUP($A245&amp;BK$5,'[1]NBA-Data-1980-2019'!$B$1:$B$16305&amp;'[1]NBA-Data-1980-2019'!$A$1:$A$16305,'[1]NBA-Data-1980-2019'!$H$1:$H$16305,"",0)</f>
        <v/>
      </c>
      <c r="BL245" s="2" t="str" cm="1">
        <f t="array" ref="BL245">_xlfn.XLOOKUP($A245&amp;BL$5,'[1]NBA-Data-1980-2019'!$B$1:$B$16305&amp;'[1]NBA-Data-1980-2019'!$A$1:$A$16305,'[1]NBA-Data-1980-2019'!$H$1:$H$16305,"",0)</f>
        <v/>
      </c>
      <c r="BM245" s="2" t="str" cm="1">
        <f t="array" ref="BM245">_xlfn.XLOOKUP($A245&amp;BM$5,'[1]NBA-Data-1980-2019'!$B$1:$B$16305&amp;'[1]NBA-Data-1980-2019'!$A$1:$A$16305,'[1]NBA-Data-1980-2019'!$H$1:$H$16305,"",0)</f>
        <v/>
      </c>
      <c r="BN245" s="2" cm="1">
        <f t="array" ref="BN245">_xlfn.XLOOKUP($A245&amp;BN$5,'[1]NBA-Data-1980-2019'!$B$1:$B$16305&amp;'[1]NBA-Data-1980-2019'!$A$1:$A$16305,'[1]NBA-Data-1980-2019'!$F$1:$F$16305,"",0)</f>
        <v>17.2</v>
      </c>
      <c r="BO245" s="2" cm="1">
        <f t="array" ref="BO245">_xlfn.XLOOKUP($A245&amp;BO$5,'[1]NBA-Data-1980-2019'!$B$1:$B$16305&amp;'[1]NBA-Data-1980-2019'!$A$1:$A$16305,'[1]NBA-Data-1980-2019'!$F$1:$F$16305,"",0)</f>
        <v>12.6</v>
      </c>
      <c r="BP245" s="2" cm="1">
        <f t="array" ref="BP245">_xlfn.XLOOKUP($A245&amp;BP$5,'[1]NBA-Data-1980-2019'!$B$1:$B$16305&amp;'[1]NBA-Data-1980-2019'!$A$1:$A$16305,'[1]NBA-Data-1980-2019'!$F$1:$F$16305,"",0)</f>
        <v>13.6</v>
      </c>
      <c r="BQ245" s="2" cm="1">
        <f t="array" ref="BQ245">_xlfn.XLOOKUP($A245&amp;BQ$5,'[1]NBA-Data-1980-2019'!$B$1:$B$16305&amp;'[1]NBA-Data-1980-2019'!$A$1:$A$16305,'[1]NBA-Data-1980-2019'!$F$1:$F$16305,"",0)</f>
        <v>8.8000000000000007</v>
      </c>
      <c r="BR245" s="2" t="str" cm="1">
        <f t="array" ref="BR245">_xlfn.XLOOKUP($A245&amp;BR$5,'[1]NBA-Data-1980-2019'!$B$1:$B$16305&amp;'[1]NBA-Data-1980-2019'!$A$1:$A$16305,'[1]NBA-Data-1980-2019'!$F$1:$F$16305,"",0)</f>
        <v/>
      </c>
      <c r="BS245" s="2" cm="1">
        <f t="array" ref="BS245">_xlfn.XLOOKUP($A245&amp;BS$5,'[1]NBA-Data-1980-2019'!$B$1:$B$16305&amp;'[1]NBA-Data-1980-2019'!$A$1:$A$16305,'[1]NBA-Data-1980-2019'!$F$1:$F$16305,"",0)</f>
        <v>11.5</v>
      </c>
      <c r="BT245" s="2" cm="1">
        <f t="array" ref="BT245">_xlfn.XLOOKUP($A245&amp;BT$5,'[1]NBA-Data-1980-2019'!$B$1:$B$16305&amp;'[1]NBA-Data-1980-2019'!$A$1:$A$16305,'[1]NBA-Data-1980-2019'!$F$1:$F$16305,"",0)</f>
        <v>10.3</v>
      </c>
      <c r="BU245" s="2" cm="1">
        <f t="array" ref="BU245">_xlfn.XLOOKUP($A245&amp;BU$5,'[1]NBA-Data-1980-2019'!$B$1:$B$16305&amp;'[1]NBA-Data-1980-2019'!$A$1:$A$16305,'[1]NBA-Data-1980-2019'!$F$1:$F$16305,"",0)</f>
        <v>13.8</v>
      </c>
      <c r="BV245" s="2" cm="1">
        <f t="array" ref="BV245">_xlfn.XLOOKUP($A245&amp;BV$5,'[1]NBA-Data-1980-2019'!$B$1:$B$16305&amp;'[1]NBA-Data-1980-2019'!$A$1:$A$16305,'[1]NBA-Data-1980-2019'!$F$1:$F$16305,"",0)</f>
        <v>9.6</v>
      </c>
      <c r="BW245" s="2" cm="1">
        <f t="array" ref="BW245">_xlfn.XLOOKUP($A245&amp;BW$5,'[1]NBA-Data-1980-2019'!$B$1:$B$16305&amp;'[1]NBA-Data-1980-2019'!$A$1:$A$16305,'[1]NBA-Data-1980-2019'!$F$1:$F$16305,"",0)</f>
        <v>11.9</v>
      </c>
      <c r="BX245" s="2" cm="1">
        <f t="array" ref="BX245">_xlfn.XLOOKUP($A245&amp;BX$5,'[1]NBA-Data-1980-2019'!$B$1:$B$16305&amp;'[1]NBA-Data-1980-2019'!$A$1:$A$16305,'[1]NBA-Data-1980-2019'!$F$1:$F$16305,"",0)</f>
        <v>13</v>
      </c>
      <c r="BY245" s="2" cm="1">
        <f t="array" ref="BY245">_xlfn.XLOOKUP($A245&amp;BY$5,'[1]NBA-Data-1980-2019'!$B$1:$B$16305&amp;'[1]NBA-Data-1980-2019'!$A$1:$A$16305,'[1]NBA-Data-1980-2019'!$F$1:$F$16305,"",0)</f>
        <v>6.8</v>
      </c>
      <c r="BZ245" s="2" t="str" cm="1">
        <f t="array" ref="BZ245">_xlfn.XLOOKUP($A245&amp;BZ$5,'[1]NBA-Data-1980-2019'!$B$1:$B$16305&amp;'[1]NBA-Data-1980-2019'!$A$1:$A$16305,'[1]NBA-Data-1980-2019'!$F$1:$F$16305,"",0)</f>
        <v/>
      </c>
      <c r="CA245" s="2" t="str" cm="1">
        <f t="array" ref="CA245">_xlfn.XLOOKUP($A245&amp;CA$5,'[1]NBA-Data-1980-2019'!$B$1:$B$16305&amp;'[1]NBA-Data-1980-2019'!$A$1:$A$16305,'[1]NBA-Data-1980-2019'!$F$1:$F$16305,"",0)</f>
        <v/>
      </c>
      <c r="CB245" s="2" t="str" cm="1">
        <f t="array" ref="CB245">_xlfn.XLOOKUP($A245&amp;CB$5,'[1]NBA-Data-1980-2019'!$B$1:$B$16305&amp;'[1]NBA-Data-1980-2019'!$A$1:$A$16305,'[1]NBA-Data-1980-2019'!$F$1:$F$16305,"",0)</f>
        <v/>
      </c>
      <c r="CC245" s="2" t="str" cm="1">
        <f t="array" ref="CC245">_xlfn.XLOOKUP($A245&amp;CC$5,'[1]NBA-Data-1980-2019'!$B$1:$B$16305&amp;'[1]NBA-Data-1980-2019'!$A$1:$A$16305,'[1]NBA-Data-1980-2019'!$F$1:$F$16305,"",0)</f>
        <v/>
      </c>
      <c r="CD245" s="2" t="str" cm="1">
        <f t="array" ref="CD245">_xlfn.XLOOKUP($A245&amp;CD$5,'[1]NBA-Data-1980-2019'!$B$1:$B$16305&amp;'[1]NBA-Data-1980-2019'!$A$1:$A$16305,'[1]NBA-Data-1980-2019'!$F$1:$F$16305,"",0)</f>
        <v/>
      </c>
      <c r="CE245" s="2" t="str" cm="1">
        <f t="array" ref="CE245">_xlfn.XLOOKUP($A245&amp;CE$5,'[1]NBA-Data-1980-2019'!$B$1:$B$16305&amp;'[1]NBA-Data-1980-2019'!$A$1:$A$16305,'[1]NBA-Data-1980-2019'!$F$1:$F$16305,"",0)</f>
        <v/>
      </c>
      <c r="CF245" s="2" t="str" cm="1">
        <f t="array" ref="CF245">_xlfn.XLOOKUP($A245&amp;CF$5,'[1]NBA-Data-1980-2019'!$B$1:$B$16305&amp;'[1]NBA-Data-1980-2019'!$A$1:$A$16305,'[1]NBA-Data-1980-2019'!$F$1:$F$16305,"",0)</f>
        <v/>
      </c>
      <c r="CG245" s="2" t="str" cm="1">
        <f t="array" ref="CG245">_xlfn.XLOOKUP($A245&amp;CG$5,'[1]NBA-Data-1980-2019'!$B$1:$B$16305&amp;'[1]NBA-Data-1980-2019'!$A$1:$A$16305,'[1]NBA-Data-1980-2019'!$F$1:$F$16305,"",0)</f>
        <v/>
      </c>
      <c r="CH245" s="2" t="str" cm="1">
        <f t="array" ref="CH245">_xlfn.XLOOKUP($A245&amp;CH$5,'[1]NBA-Data-1980-2019'!$B$1:$B$16305&amp;'[1]NBA-Data-1980-2019'!$A$1:$A$16305,'[1]NBA-Data-1980-2019'!$F$1:$F$16305,"",0)</f>
        <v/>
      </c>
      <c r="CI245" s="2" t="str" cm="1">
        <f t="array" ref="CI245">_xlfn.XLOOKUP($A245&amp;CI$5,'[1]NBA-Data-1980-2019'!$B$1:$B$16305&amp;'[1]NBA-Data-1980-2019'!$A$1:$A$16305,'[1]NBA-Data-1980-2019'!$F$1:$F$16305,"",0)</f>
        <v/>
      </c>
      <c r="CJ245" s="2" t="str" cm="1">
        <f t="array" ref="CJ245">_xlfn.XLOOKUP($A245&amp;CJ$5,'[1]NBA-Data-1980-2019'!$B$1:$B$16305&amp;'[1]NBA-Data-1980-2019'!$A$1:$A$16305,'[1]NBA-Data-1980-2019'!$F$1:$F$16305,"",0)</f>
        <v/>
      </c>
      <c r="CK245" s="2" t="str" cm="1">
        <f t="array" ref="CK245">_xlfn.XLOOKUP($A245&amp;CK$5,'[1]NBA-Data-1980-2019'!$B$1:$B$16305&amp;'[1]NBA-Data-1980-2019'!$A$1:$A$16305,'[1]NBA-Data-1980-2019'!$F$1:$F$16305,"",0)</f>
        <v/>
      </c>
      <c r="CL245" s="2" t="str" cm="1">
        <f t="array" ref="CL245">_xlfn.XLOOKUP($A245&amp;CL$5,'[1]NBA-Data-1980-2019'!$B$1:$B$16305&amp;'[1]NBA-Data-1980-2019'!$A$1:$A$16305,'[1]NBA-Data-1980-2019'!$F$1:$F$16305,"",0)</f>
        <v/>
      </c>
      <c r="CM245" s="2" t="str" cm="1">
        <f t="array" ref="CM245">_xlfn.XLOOKUP($A245&amp;CM$5,'[1]NBA-Data-1980-2019'!$B$1:$B$16305&amp;'[1]NBA-Data-1980-2019'!$A$1:$A$16305,'[1]NBA-Data-1980-2019'!$F$1:$F$16305,"",0)</f>
        <v/>
      </c>
      <c r="CN245" s="2" t="str" cm="1">
        <f t="array" ref="CN245">_xlfn.XLOOKUP($A245&amp;CN$5,'[1]NBA-Data-1980-2019'!$B$1:$B$16305&amp;'[1]NBA-Data-1980-2019'!$A$1:$A$16305,'[1]NBA-Data-1980-2019'!$F$1:$F$16305,"",0)</f>
        <v/>
      </c>
      <c r="CO245" s="2" t="str" cm="1">
        <f t="array" ref="CO245">_xlfn.XLOOKUP($A245&amp;CO$5,'[1]NBA-Data-1980-2019'!$B$1:$B$16305&amp;'[1]NBA-Data-1980-2019'!$A$1:$A$16305,'[1]NBA-Data-1980-2019'!$F$1:$F$16305,"",0)</f>
        <v/>
      </c>
      <c r="CP245" s="2" t="str" cm="1">
        <f t="array" ref="CP245">_xlfn.XLOOKUP($A245&amp;CP$5,'[1]NBA-Data-1980-2019'!$B$1:$B$16305&amp;'[1]NBA-Data-1980-2019'!$A$1:$A$16305,'[1]NBA-Data-1980-2019'!$F$1:$F$16305,"",0)</f>
        <v/>
      </c>
      <c r="CQ245" s="2" t="str" cm="1">
        <f t="array" ref="CQ245">_xlfn.XLOOKUP($A245&amp;CQ$5,'[1]NBA-Data-1980-2019'!$B$1:$B$16305&amp;'[1]NBA-Data-1980-2019'!$A$1:$A$16305,'[1]NBA-Data-1980-2019'!$F$1:$F$16305,"",0)</f>
        <v/>
      </c>
      <c r="CR245" s="2" t="str" cm="1">
        <f t="array" ref="CR245">_xlfn.XLOOKUP($A245&amp;CR$5,'[1]NBA-Data-1980-2019'!$B$1:$B$16305&amp;'[1]NBA-Data-1980-2019'!$A$1:$A$16305,'[1]NBA-Data-1980-2019'!$F$1:$F$16305,"",0)</f>
        <v/>
      </c>
      <c r="CS245" s="2" t="str" cm="1">
        <f t="array" ref="CS245">_xlfn.XLOOKUP($A245&amp;CS$5,'[1]NBA-Data-1980-2019'!$B$1:$B$16305&amp;'[1]NBA-Data-1980-2019'!$A$1:$A$16305,'[1]NBA-Data-1980-2019'!$F$1:$F$16305,"",0)</f>
        <v/>
      </c>
      <c r="CU245" s="2" t="str">
        <f>_xlfn.XLOOKUP($A245,TEAMS!$G$1:$G$839,TEAMS!$H$1:$H$839,"",0)</f>
        <v>PF</v>
      </c>
      <c r="CV245" s="2" t="str">
        <f>_xlfn.XLOOKUP($CU245,DASHBOARD!$B$22:$B$27,DASHBOARD!$C$22:$C$27,"",0)</f>
        <v>FORWARD</v>
      </c>
      <c r="CY245" s="63">
        <f>SUMIFS('[1]NBA-Data-1980-2019'!$G$1:$G$16305,'[1]NBA-Data-1980-2019'!$B$1:$B$16305,$A245,'[1]NBA-Data-1980-2019'!$A$1:$A$16305,CY$9)</f>
        <v>120000</v>
      </c>
      <c r="CZ245" s="63">
        <f>SUMIFS('[1]NBA-Data-1980-2019'!$G$1:$G$16305,'[1]NBA-Data-1980-2019'!$B$1:$B$16305,$A245,'[1]NBA-Data-1980-2019'!$A$1:$A$16305,CZ$9)</f>
        <v>275000</v>
      </c>
      <c r="DA245" s="63">
        <f>SUMIFS('[1]NBA-Data-1980-2019'!$G$1:$G$16305,'[1]NBA-Data-1980-2019'!$B$1:$B$16305,$A245,'[1]NBA-Data-1980-2019'!$A$1:$A$16305,DA$9)</f>
        <v>0</v>
      </c>
      <c r="DB245" s="63">
        <f>SUMIFS('[1]NBA-Data-1980-2019'!$G$1:$G$16305,'[1]NBA-Data-1980-2019'!$B$1:$B$16305,$A245,'[1]NBA-Data-1980-2019'!$A$1:$A$16305,DB$9)</f>
        <v>650000</v>
      </c>
      <c r="DC245" s="63">
        <f>SUMIFS('[1]NBA-Data-1980-2019'!$G$1:$G$16305,'[1]NBA-Data-1980-2019'!$B$1:$B$16305,$A245,'[1]NBA-Data-1980-2019'!$A$1:$A$16305,DC$9)</f>
        <v>0</v>
      </c>
      <c r="DD245" s="63">
        <f>SUMIFS('[1]NBA-Data-1980-2019'!$G$1:$G$16305,'[1]NBA-Data-1980-2019'!$B$1:$B$16305,$A245,'[1]NBA-Data-1980-2019'!$A$1:$A$16305,DD$9)</f>
        <v>225000</v>
      </c>
      <c r="DE245" s="63">
        <f>SUMIFS('[1]NBA-Data-1980-2019'!$G$1:$G$16305,'[1]NBA-Data-1980-2019'!$B$1:$B$16305,$A245,'[1]NBA-Data-1980-2019'!$A$1:$A$16305,DE$9)</f>
        <v>247500</v>
      </c>
      <c r="DF245" s="63">
        <f>SUMIFS('[1]NBA-Data-1980-2019'!$G$1:$G$16305,'[1]NBA-Data-1980-2019'!$B$1:$B$16305,$A245,'[1]NBA-Data-1980-2019'!$A$1:$A$16305,DF$9)</f>
        <v>0</v>
      </c>
      <c r="DG245" s="63">
        <f>SUMIFS('[1]NBA-Data-1980-2019'!$G$1:$G$16305,'[1]NBA-Data-1980-2019'!$B$1:$B$16305,$A245,'[1]NBA-Data-1980-2019'!$A$1:$A$16305,DG$9)</f>
        <v>0</v>
      </c>
      <c r="DH245" s="63">
        <f>SUMIFS('[1]NBA-Data-1980-2019'!$G$1:$G$16305,'[1]NBA-Data-1980-2019'!$B$1:$B$16305,$A245,'[1]NBA-Data-1980-2019'!$A$1:$A$16305,DH$9)</f>
        <v>1333333</v>
      </c>
      <c r="DI245" s="63">
        <f>SUMIFS('[1]NBA-Data-1980-2019'!$G$1:$G$16305,'[1]NBA-Data-1980-2019'!$B$1:$B$16305,$A245,'[1]NBA-Data-1980-2019'!$A$1:$A$16305,DI$9)</f>
        <v>2100000</v>
      </c>
      <c r="DJ245" s="63">
        <f>SUMIFS('[1]NBA-Data-1980-2019'!$G$1:$G$16305,'[1]NBA-Data-1980-2019'!$B$1:$B$16305,$A245,'[1]NBA-Data-1980-2019'!$A$1:$A$16305,DJ$9)</f>
        <v>1300000</v>
      </c>
      <c r="DK245" s="63">
        <f>SUMIFS('[1]NBA-Data-1980-2019'!$G$1:$G$16305,'[1]NBA-Data-1980-2019'!$B$1:$B$16305,$A245,'[1]NBA-Data-1980-2019'!$A$1:$A$16305,DK$9)</f>
        <v>0</v>
      </c>
      <c r="DL245" s="63">
        <f>SUMIFS('[1]NBA-Data-1980-2019'!$G$1:$G$16305,'[1]NBA-Data-1980-2019'!$B$1:$B$16305,$A245,'[1]NBA-Data-1980-2019'!$A$1:$A$16305,DL$9)</f>
        <v>0</v>
      </c>
      <c r="DM245" s="63">
        <f>SUMIFS('[1]NBA-Data-1980-2019'!$G$1:$G$16305,'[1]NBA-Data-1980-2019'!$B$1:$B$16305,$A245,'[1]NBA-Data-1980-2019'!$A$1:$A$16305,DM$9)</f>
        <v>0</v>
      </c>
      <c r="DN245" s="63">
        <f>SUMIFS('[1]NBA-Data-1980-2019'!$G$1:$G$16305,'[1]NBA-Data-1980-2019'!$B$1:$B$16305,$A245,'[1]NBA-Data-1980-2019'!$A$1:$A$16305,DN$9)</f>
        <v>0</v>
      </c>
      <c r="DO245" s="63">
        <f>SUMIFS('[1]NBA-Data-1980-2019'!$G$1:$G$16305,'[1]NBA-Data-1980-2019'!$B$1:$B$16305,$A245,'[1]NBA-Data-1980-2019'!$A$1:$A$16305,DO$9)</f>
        <v>0</v>
      </c>
      <c r="DP245" s="63">
        <f>SUMIFS('[1]NBA-Data-1980-2019'!$G$1:$G$16305,'[1]NBA-Data-1980-2019'!$B$1:$B$16305,$A245,'[1]NBA-Data-1980-2019'!$A$1:$A$16305,DP$9)</f>
        <v>0</v>
      </c>
      <c r="DQ245" s="63">
        <f>SUMIFS('[1]NBA-Data-1980-2019'!$G$1:$G$16305,'[1]NBA-Data-1980-2019'!$B$1:$B$16305,$A245,'[1]NBA-Data-1980-2019'!$A$1:$A$16305,DQ$9)</f>
        <v>0</v>
      </c>
      <c r="DR245" s="63">
        <f>SUMIFS('[1]NBA-Data-1980-2019'!$G$1:$G$16305,'[1]NBA-Data-1980-2019'!$B$1:$B$16305,$A245,'[1]NBA-Data-1980-2019'!$A$1:$A$16305,DR$9)</f>
        <v>0</v>
      </c>
      <c r="DS245" s="63">
        <f>SUMIFS('[1]NBA-Data-1980-2019'!$G$1:$G$16305,'[1]NBA-Data-1980-2019'!$B$1:$B$16305,$A245,'[1]NBA-Data-1980-2019'!$A$1:$A$16305,DS$9)</f>
        <v>0</v>
      </c>
      <c r="DT245" s="63">
        <f>SUMIFS('[1]NBA-Data-1980-2019'!$G$1:$G$16305,'[1]NBA-Data-1980-2019'!$B$1:$B$16305,$A245,'[1]NBA-Data-1980-2019'!$A$1:$A$16305,DT$9)</f>
        <v>0</v>
      </c>
      <c r="DU245" s="63">
        <f>SUMIFS('[1]NBA-Data-1980-2019'!$G$1:$G$16305,'[1]NBA-Data-1980-2019'!$B$1:$B$16305,$A245,'[1]NBA-Data-1980-2019'!$A$1:$A$16305,DU$9)</f>
        <v>0</v>
      </c>
      <c r="DV245" s="63">
        <f>SUMIFS('[1]NBA-Data-1980-2019'!$G$1:$G$16305,'[1]NBA-Data-1980-2019'!$B$1:$B$16305,$A245,'[1]NBA-Data-1980-2019'!$A$1:$A$16305,DV$9)</f>
        <v>0</v>
      </c>
      <c r="DW245" s="63">
        <f>SUMIFS('[1]NBA-Data-1980-2019'!$G$1:$G$16305,'[1]NBA-Data-1980-2019'!$B$1:$B$16305,$A245,'[1]NBA-Data-1980-2019'!$A$1:$A$16305,DW$9)</f>
        <v>0</v>
      </c>
      <c r="DX245" s="63">
        <f>SUMIFS('[1]NBA-Data-1980-2019'!$G$1:$G$16305,'[1]NBA-Data-1980-2019'!$B$1:$B$16305,$A245,'[1]NBA-Data-1980-2019'!$A$1:$A$16305,DX$9)</f>
        <v>0</v>
      </c>
      <c r="DY245" s="63">
        <f>SUMIFS('[1]NBA-Data-1980-2019'!$G$1:$G$16305,'[1]NBA-Data-1980-2019'!$B$1:$B$16305,$A245,'[1]NBA-Data-1980-2019'!$A$1:$A$16305,DY$9)</f>
        <v>0</v>
      </c>
      <c r="DZ245" s="63">
        <f>SUMIFS('[1]NBA-Data-1980-2019'!$G$1:$G$16305,'[1]NBA-Data-1980-2019'!$B$1:$B$16305,$A245,'[1]NBA-Data-1980-2019'!$A$1:$A$16305,DZ$9)</f>
        <v>0</v>
      </c>
      <c r="EA245" s="63">
        <f>SUMIFS('[1]NBA-Data-1980-2019'!$G$1:$G$16305,'[1]NBA-Data-1980-2019'!$B$1:$B$16305,$A245,'[1]NBA-Data-1980-2019'!$A$1:$A$16305,EA$9)</f>
        <v>0</v>
      </c>
      <c r="EB245" s="63">
        <f>SUMIFS('[1]NBA-Data-1980-2019'!$G$1:$G$16305,'[1]NBA-Data-1980-2019'!$B$1:$B$16305,$A245,'[1]NBA-Data-1980-2019'!$A$1:$A$16305,EB$9)</f>
        <v>0</v>
      </c>
      <c r="EC245" s="63">
        <f>SUMIFS('[1]NBA-Data-1980-2019'!$G$1:$G$16305,'[1]NBA-Data-1980-2019'!$B$1:$B$16305,$A245,'[1]NBA-Data-1980-2019'!$A$1:$A$16305,EC$9)</f>
        <v>0</v>
      </c>
      <c r="ED245" s="63">
        <f>SUMIFS('[1]NBA-Data-1980-2019'!$G$1:$G$16305,'[1]NBA-Data-1980-2019'!$B$1:$B$16305,$A245,'[1]NBA-Data-1980-2019'!$A$1:$A$16305,ED$9)</f>
        <v>0</v>
      </c>
      <c r="EH245" s="2" t="s">
        <v>1482</v>
      </c>
    </row>
    <row r="246" spans="1:139" x14ac:dyDescent="0.2">
      <c r="A246" s="2" t="s">
        <v>1083</v>
      </c>
      <c r="B246" s="2" t="str" cm="1">
        <f t="array" ref="B246">_xlfn.XLOOKUP($A246&amp;B$5,'[1]NBA-Data-1980-2019'!$B$1:$B$16305&amp;'[1]NBA-Data-1980-2019'!$A$1:$A$16305,'[1]NBA-Data-1980-2019'!$D$1:$D$16305,"",0)</f>
        <v/>
      </c>
      <c r="C246" s="2" t="str" cm="1">
        <f t="array" ref="C246">_xlfn.XLOOKUP($A246&amp;C$5,'[1]NBA-Data-1980-2019'!$B$1:$B$16305&amp;'[1]NBA-Data-1980-2019'!$A$1:$A$16305,'[1]NBA-Data-1980-2019'!$D$1:$D$16305,"",0)</f>
        <v/>
      </c>
      <c r="D246" s="2" t="str" cm="1">
        <f t="array" ref="D246">_xlfn.XLOOKUP($A246&amp;D$5,'[1]NBA-Data-1980-2019'!$B$1:$B$16305&amp;'[1]NBA-Data-1980-2019'!$A$1:$A$16305,'[1]NBA-Data-1980-2019'!$D$1:$D$16305,"",0)</f>
        <v/>
      </c>
      <c r="E246" s="2" t="str" cm="1">
        <f t="array" ref="E246">_xlfn.XLOOKUP($A246&amp;E$5,'[1]NBA-Data-1980-2019'!$B$1:$B$16305&amp;'[1]NBA-Data-1980-2019'!$A$1:$A$16305,'[1]NBA-Data-1980-2019'!$D$1:$D$16305,"",0)</f>
        <v/>
      </c>
      <c r="F246" s="2" t="str" cm="1">
        <f t="array" ref="F246">_xlfn.XLOOKUP($A246&amp;F$5,'[1]NBA-Data-1980-2019'!$B$1:$B$16305&amp;'[1]NBA-Data-1980-2019'!$A$1:$A$16305,'[1]NBA-Data-1980-2019'!$D$1:$D$16305,"",0)</f>
        <v/>
      </c>
      <c r="G246" s="2" t="str" cm="1">
        <f t="array" ref="G246">_xlfn.XLOOKUP($A246&amp;G$5,'[1]NBA-Data-1980-2019'!$B$1:$B$16305&amp;'[1]NBA-Data-1980-2019'!$A$1:$A$16305,'[1]NBA-Data-1980-2019'!$D$1:$D$16305,"",0)</f>
        <v/>
      </c>
      <c r="H246" s="2" t="str" cm="1">
        <f t="array" ref="H246">_xlfn.XLOOKUP($A246&amp;H$5,'[1]NBA-Data-1980-2019'!$B$1:$B$16305&amp;'[1]NBA-Data-1980-2019'!$A$1:$A$16305,'[1]NBA-Data-1980-2019'!$D$1:$D$16305,"",0)</f>
        <v>CHI</v>
      </c>
      <c r="I246" s="2" t="str" cm="1">
        <f t="array" ref="I246">_xlfn.XLOOKUP($A246&amp;I$5,'[1]NBA-Data-1980-2019'!$B$1:$B$16305&amp;'[1]NBA-Data-1980-2019'!$A$1:$A$16305,'[1]NBA-Data-1980-2019'!$D$1:$D$16305,"",0)</f>
        <v/>
      </c>
      <c r="J246" s="2" t="str" cm="1">
        <f t="array" ref="J246">_xlfn.XLOOKUP($A246&amp;J$5,'[1]NBA-Data-1980-2019'!$B$1:$B$16305&amp;'[1]NBA-Data-1980-2019'!$A$1:$A$16305,'[1]NBA-Data-1980-2019'!$D$1:$D$16305,"",0)</f>
        <v/>
      </c>
      <c r="K246" s="2" t="str" cm="1">
        <f t="array" ref="K246">_xlfn.XLOOKUP($A246&amp;K$5,'[1]NBA-Data-1980-2019'!$B$1:$B$16305&amp;'[1]NBA-Data-1980-2019'!$A$1:$A$16305,'[1]NBA-Data-1980-2019'!$D$1:$D$16305,"",0)</f>
        <v/>
      </c>
      <c r="L246" s="2" t="str" cm="1">
        <f t="array" ref="L246">_xlfn.XLOOKUP($A246&amp;L$5,'[1]NBA-Data-1980-2019'!$B$1:$B$16305&amp;'[1]NBA-Data-1980-2019'!$A$1:$A$16305,'[1]NBA-Data-1980-2019'!$D$1:$D$16305,"",0)</f>
        <v/>
      </c>
      <c r="M246" s="2" t="str" cm="1">
        <f t="array" ref="M246">_xlfn.XLOOKUP($A246&amp;M$5,'[1]NBA-Data-1980-2019'!$B$1:$B$16305&amp;'[1]NBA-Data-1980-2019'!$A$1:$A$16305,'[1]NBA-Data-1980-2019'!$D$1:$D$16305,"",0)</f>
        <v/>
      </c>
      <c r="N246" s="2" t="str" cm="1">
        <f t="array" ref="N246">_xlfn.XLOOKUP($A246&amp;N$5,'[1]NBA-Data-1980-2019'!$B$1:$B$16305&amp;'[1]NBA-Data-1980-2019'!$A$1:$A$16305,'[1]NBA-Data-1980-2019'!$D$1:$D$16305,"",0)</f>
        <v/>
      </c>
      <c r="O246" s="2" t="str" cm="1">
        <f t="array" ref="O246">_xlfn.XLOOKUP($A246&amp;O$5,'[1]NBA-Data-1980-2019'!$B$1:$B$16305&amp;'[1]NBA-Data-1980-2019'!$A$1:$A$16305,'[1]NBA-Data-1980-2019'!$D$1:$D$16305,"",0)</f>
        <v/>
      </c>
      <c r="P246" s="2" t="str" cm="1">
        <f t="array" ref="P246">_xlfn.XLOOKUP($A246&amp;P$5,'[1]NBA-Data-1980-2019'!$B$1:$B$16305&amp;'[1]NBA-Data-1980-2019'!$A$1:$A$16305,'[1]NBA-Data-1980-2019'!$D$1:$D$16305,"",0)</f>
        <v/>
      </c>
      <c r="Q246" s="2" t="str" cm="1">
        <f t="array" ref="Q246">_xlfn.XLOOKUP($A246&amp;Q$5,'[1]NBA-Data-1980-2019'!$B$1:$B$16305&amp;'[1]NBA-Data-1980-2019'!$A$1:$A$16305,'[1]NBA-Data-1980-2019'!$D$1:$D$16305,"",0)</f>
        <v/>
      </c>
      <c r="R246" s="2" t="str" cm="1">
        <f t="array" ref="R246">_xlfn.XLOOKUP($A246&amp;R$5,'[1]NBA-Data-1980-2019'!$B$1:$B$16305&amp;'[1]NBA-Data-1980-2019'!$A$1:$A$16305,'[1]NBA-Data-1980-2019'!$D$1:$D$16305,"",0)</f>
        <v/>
      </c>
      <c r="S246" s="2" t="str" cm="1">
        <f t="array" ref="S246">_xlfn.XLOOKUP($A246&amp;S$5,'[1]NBA-Data-1980-2019'!$B$1:$B$16305&amp;'[1]NBA-Data-1980-2019'!$A$1:$A$16305,'[1]NBA-Data-1980-2019'!$D$1:$D$16305,"",0)</f>
        <v/>
      </c>
      <c r="T246" s="2" t="str" cm="1">
        <f t="array" ref="T246">_xlfn.XLOOKUP($A246&amp;T$5,'[1]NBA-Data-1980-2019'!$B$1:$B$16305&amp;'[1]NBA-Data-1980-2019'!$A$1:$A$16305,'[1]NBA-Data-1980-2019'!$D$1:$D$16305,"",0)</f>
        <v/>
      </c>
      <c r="U246" s="2" t="str" cm="1">
        <f t="array" ref="U246">_xlfn.XLOOKUP($A246&amp;U$5,'[1]NBA-Data-1980-2019'!$B$1:$B$16305&amp;'[1]NBA-Data-1980-2019'!$A$1:$A$16305,'[1]NBA-Data-1980-2019'!$D$1:$D$16305,"",0)</f>
        <v/>
      </c>
      <c r="V246" s="2" t="str" cm="1">
        <f t="array" ref="V246">_xlfn.XLOOKUP($A246&amp;V$5,'[1]NBA-Data-1980-2019'!$B$1:$B$16305&amp;'[1]NBA-Data-1980-2019'!$A$1:$A$16305,'[1]NBA-Data-1980-2019'!$D$1:$D$16305,"",0)</f>
        <v/>
      </c>
      <c r="W246" s="2" t="str" cm="1">
        <f t="array" ref="W246">_xlfn.XLOOKUP($A246&amp;W$5,'[1]NBA-Data-1980-2019'!$B$1:$B$16305&amp;'[1]NBA-Data-1980-2019'!$A$1:$A$16305,'[1]NBA-Data-1980-2019'!$D$1:$D$16305,"",0)</f>
        <v/>
      </c>
      <c r="X246" s="2" t="str" cm="1">
        <f t="array" ref="X246">_xlfn.XLOOKUP($A246&amp;X$5,'[1]NBA-Data-1980-2019'!$B$1:$B$16305&amp;'[1]NBA-Data-1980-2019'!$A$1:$A$16305,'[1]NBA-Data-1980-2019'!$D$1:$D$16305,"",0)</f>
        <v/>
      </c>
      <c r="Y246" s="2" t="str" cm="1">
        <f t="array" ref="Y246">_xlfn.XLOOKUP($A246&amp;Y$5,'[1]NBA-Data-1980-2019'!$B$1:$B$16305&amp;'[1]NBA-Data-1980-2019'!$A$1:$A$16305,'[1]NBA-Data-1980-2019'!$D$1:$D$16305,"",0)</f>
        <v/>
      </c>
      <c r="Z246" s="2" t="str" cm="1">
        <f t="array" ref="Z246">_xlfn.XLOOKUP($A246&amp;Z$5,'[1]NBA-Data-1980-2019'!$B$1:$B$16305&amp;'[1]NBA-Data-1980-2019'!$A$1:$A$16305,'[1]NBA-Data-1980-2019'!$D$1:$D$16305,"",0)</f>
        <v/>
      </c>
      <c r="AA246" s="2" t="str" cm="1">
        <f t="array" ref="AA246">_xlfn.XLOOKUP($A246&amp;AA$5,'[1]NBA-Data-1980-2019'!$B$1:$B$16305&amp;'[1]NBA-Data-1980-2019'!$A$1:$A$16305,'[1]NBA-Data-1980-2019'!$D$1:$D$16305,"",0)</f>
        <v/>
      </c>
      <c r="AB246" s="2" t="str" cm="1">
        <f t="array" ref="AB246">_xlfn.XLOOKUP($A246&amp;AB$5,'[1]NBA-Data-1980-2019'!$B$1:$B$16305&amp;'[1]NBA-Data-1980-2019'!$A$1:$A$16305,'[1]NBA-Data-1980-2019'!$D$1:$D$16305,"",0)</f>
        <v/>
      </c>
      <c r="AC246" s="2" t="str" cm="1">
        <f t="array" ref="AC246">_xlfn.XLOOKUP($A246&amp;AC$5,'[1]NBA-Data-1980-2019'!$B$1:$B$16305&amp;'[1]NBA-Data-1980-2019'!$A$1:$A$16305,'[1]NBA-Data-1980-2019'!$D$1:$D$16305,"",0)</f>
        <v/>
      </c>
      <c r="AD246" s="2" t="str" cm="1">
        <f t="array" ref="AD246">_xlfn.XLOOKUP($A246&amp;AD$5,'[1]NBA-Data-1980-2019'!$B$1:$B$16305&amp;'[1]NBA-Data-1980-2019'!$A$1:$A$16305,'[1]NBA-Data-1980-2019'!$D$1:$D$16305,"",0)</f>
        <v/>
      </c>
      <c r="AE246" s="2" t="str" cm="1">
        <f t="array" ref="AE246">_xlfn.XLOOKUP($A246&amp;AE$5,'[1]NBA-Data-1980-2019'!$B$1:$B$16305&amp;'[1]NBA-Data-1980-2019'!$A$1:$A$16305,'[1]NBA-Data-1980-2019'!$D$1:$D$16305,"",0)</f>
        <v/>
      </c>
      <c r="AF246" s="2" t="str" cm="1">
        <f t="array" ref="AF246">_xlfn.XLOOKUP($A246&amp;AF$5,'[1]NBA-Data-1980-2019'!$B$1:$B$16305&amp;'[1]NBA-Data-1980-2019'!$A$1:$A$16305,'[1]NBA-Data-1980-2019'!$D$1:$D$16305,"",0)</f>
        <v/>
      </c>
      <c r="AG246" s="2" t="str" cm="1">
        <f t="array" ref="AG246">_xlfn.XLOOKUP($A246&amp;AG$5,'[1]NBA-Data-1980-2019'!$B$1:$B$16305&amp;'[1]NBA-Data-1980-2019'!$A$1:$A$16305,'[1]NBA-Data-1980-2019'!$D$1:$D$16305,"",0)</f>
        <v/>
      </c>
      <c r="AH246" s="2" t="str" cm="1">
        <f t="array" ref="AH246">_xlfn.XLOOKUP($A246&amp;AH$5,'[1]NBA-Data-1980-2019'!$B$1:$B$16305&amp;'[1]NBA-Data-1980-2019'!$A$1:$A$16305,'[1]NBA-Data-1980-2019'!$H$1:$H$16305,"",0)</f>
        <v/>
      </c>
      <c r="AI246" s="2" t="str" cm="1">
        <f t="array" ref="AI246">_xlfn.XLOOKUP($A246&amp;AI$5,'[1]NBA-Data-1980-2019'!$B$1:$B$16305&amp;'[1]NBA-Data-1980-2019'!$A$1:$A$16305,'[1]NBA-Data-1980-2019'!$H$1:$H$16305,"",0)</f>
        <v/>
      </c>
      <c r="AJ246" s="2" t="str" cm="1">
        <f t="array" ref="AJ246">_xlfn.XLOOKUP($A246&amp;AJ$5,'[1]NBA-Data-1980-2019'!$B$1:$B$16305&amp;'[1]NBA-Data-1980-2019'!$A$1:$A$16305,'[1]NBA-Data-1980-2019'!$H$1:$H$16305,"",0)</f>
        <v/>
      </c>
      <c r="AK246" s="2" t="str" cm="1">
        <f t="array" ref="AK246">_xlfn.XLOOKUP($A246&amp;AK$5,'[1]NBA-Data-1980-2019'!$B$1:$B$16305&amp;'[1]NBA-Data-1980-2019'!$A$1:$A$16305,'[1]NBA-Data-1980-2019'!$H$1:$H$16305,"",0)</f>
        <v/>
      </c>
      <c r="AL246" s="2" t="str" cm="1">
        <f t="array" ref="AL246">_xlfn.XLOOKUP($A246&amp;AL$5,'[1]NBA-Data-1980-2019'!$B$1:$B$16305&amp;'[1]NBA-Data-1980-2019'!$A$1:$A$16305,'[1]NBA-Data-1980-2019'!$H$1:$H$16305,"",0)</f>
        <v/>
      </c>
      <c r="AM246" s="2" t="str" cm="1">
        <f t="array" ref="AM246">_xlfn.XLOOKUP($A246&amp;AM$5,'[1]NBA-Data-1980-2019'!$B$1:$B$16305&amp;'[1]NBA-Data-1980-2019'!$A$1:$A$16305,'[1]NBA-Data-1980-2019'!$H$1:$H$16305,"",0)</f>
        <v/>
      </c>
      <c r="AN246" s="2" cm="1">
        <f t="array" ref="AN246">_xlfn.XLOOKUP($A246&amp;AN$5,'[1]NBA-Data-1980-2019'!$B$1:$B$16305&amp;'[1]NBA-Data-1980-2019'!$A$1:$A$16305,'[1]NBA-Data-1980-2019'!$H$1:$H$16305,"",0)</f>
        <v>12</v>
      </c>
      <c r="AO246" s="2" t="str" cm="1">
        <f t="array" ref="AO246">_xlfn.XLOOKUP($A246&amp;AO$5,'[1]NBA-Data-1980-2019'!$B$1:$B$16305&amp;'[1]NBA-Data-1980-2019'!$A$1:$A$16305,'[1]NBA-Data-1980-2019'!$H$1:$H$16305,"",0)</f>
        <v/>
      </c>
      <c r="AP246" s="2" t="str" cm="1">
        <f t="array" ref="AP246">_xlfn.XLOOKUP($A246&amp;AP$5,'[1]NBA-Data-1980-2019'!$B$1:$B$16305&amp;'[1]NBA-Data-1980-2019'!$A$1:$A$16305,'[1]NBA-Data-1980-2019'!$H$1:$H$16305,"",0)</f>
        <v/>
      </c>
      <c r="AQ246" s="2" t="str" cm="1">
        <f t="array" ref="AQ246">_xlfn.XLOOKUP($A246&amp;AQ$5,'[1]NBA-Data-1980-2019'!$B$1:$B$16305&amp;'[1]NBA-Data-1980-2019'!$A$1:$A$16305,'[1]NBA-Data-1980-2019'!$H$1:$H$16305,"",0)</f>
        <v/>
      </c>
      <c r="AR246" s="2" t="str" cm="1">
        <f t="array" ref="AR246">_xlfn.XLOOKUP($A246&amp;AR$5,'[1]NBA-Data-1980-2019'!$B$1:$B$16305&amp;'[1]NBA-Data-1980-2019'!$A$1:$A$16305,'[1]NBA-Data-1980-2019'!$H$1:$H$16305,"",0)</f>
        <v/>
      </c>
      <c r="AS246" s="2" t="str" cm="1">
        <f t="array" ref="AS246">_xlfn.XLOOKUP($A246&amp;AS$5,'[1]NBA-Data-1980-2019'!$B$1:$B$16305&amp;'[1]NBA-Data-1980-2019'!$A$1:$A$16305,'[1]NBA-Data-1980-2019'!$H$1:$H$16305,"",0)</f>
        <v/>
      </c>
      <c r="AT246" s="2" t="str" cm="1">
        <f t="array" ref="AT246">_xlfn.XLOOKUP($A246&amp;AT$5,'[1]NBA-Data-1980-2019'!$B$1:$B$16305&amp;'[1]NBA-Data-1980-2019'!$A$1:$A$16305,'[1]NBA-Data-1980-2019'!$H$1:$H$16305,"",0)</f>
        <v/>
      </c>
      <c r="AU246" s="2" t="str" cm="1">
        <f t="array" ref="AU246">_xlfn.XLOOKUP($A246&amp;AU$5,'[1]NBA-Data-1980-2019'!$B$1:$B$16305&amp;'[1]NBA-Data-1980-2019'!$A$1:$A$16305,'[1]NBA-Data-1980-2019'!$H$1:$H$16305,"",0)</f>
        <v/>
      </c>
      <c r="AV246" s="2" t="str" cm="1">
        <f t="array" ref="AV246">_xlfn.XLOOKUP($A246&amp;AV$5,'[1]NBA-Data-1980-2019'!$B$1:$B$16305&amp;'[1]NBA-Data-1980-2019'!$A$1:$A$16305,'[1]NBA-Data-1980-2019'!$H$1:$H$16305,"",0)</f>
        <v/>
      </c>
      <c r="AW246" s="2" t="str" cm="1">
        <f t="array" ref="AW246">_xlfn.XLOOKUP($A246&amp;AW$5,'[1]NBA-Data-1980-2019'!$B$1:$B$16305&amp;'[1]NBA-Data-1980-2019'!$A$1:$A$16305,'[1]NBA-Data-1980-2019'!$H$1:$H$16305,"",0)</f>
        <v/>
      </c>
      <c r="AX246" s="2" t="str" cm="1">
        <f t="array" ref="AX246">_xlfn.XLOOKUP($A246&amp;AX$5,'[1]NBA-Data-1980-2019'!$B$1:$B$16305&amp;'[1]NBA-Data-1980-2019'!$A$1:$A$16305,'[1]NBA-Data-1980-2019'!$H$1:$H$16305,"",0)</f>
        <v/>
      </c>
      <c r="AY246" s="2" t="str" cm="1">
        <f t="array" ref="AY246">_xlfn.XLOOKUP($A246&amp;AY$5,'[1]NBA-Data-1980-2019'!$B$1:$B$16305&amp;'[1]NBA-Data-1980-2019'!$A$1:$A$16305,'[1]NBA-Data-1980-2019'!$H$1:$H$16305,"",0)</f>
        <v/>
      </c>
      <c r="AZ246" s="2" t="str" cm="1">
        <f t="array" ref="AZ246">_xlfn.XLOOKUP($A246&amp;AZ$5,'[1]NBA-Data-1980-2019'!$B$1:$B$16305&amp;'[1]NBA-Data-1980-2019'!$A$1:$A$16305,'[1]NBA-Data-1980-2019'!$H$1:$H$16305,"",0)</f>
        <v/>
      </c>
      <c r="BA246" s="2" t="str" cm="1">
        <f t="array" ref="BA246">_xlfn.XLOOKUP($A246&amp;BA$5,'[1]NBA-Data-1980-2019'!$B$1:$B$16305&amp;'[1]NBA-Data-1980-2019'!$A$1:$A$16305,'[1]NBA-Data-1980-2019'!$H$1:$H$16305,"",0)</f>
        <v/>
      </c>
      <c r="BB246" s="2" t="str" cm="1">
        <f t="array" ref="BB246">_xlfn.XLOOKUP($A246&amp;BB$5,'[1]NBA-Data-1980-2019'!$B$1:$B$16305&amp;'[1]NBA-Data-1980-2019'!$A$1:$A$16305,'[1]NBA-Data-1980-2019'!$H$1:$H$16305,"",0)</f>
        <v/>
      </c>
      <c r="BC246" s="2" t="str" cm="1">
        <f t="array" ref="BC246">_xlfn.XLOOKUP($A246&amp;BC$5,'[1]NBA-Data-1980-2019'!$B$1:$B$16305&amp;'[1]NBA-Data-1980-2019'!$A$1:$A$16305,'[1]NBA-Data-1980-2019'!$H$1:$H$16305,"",0)</f>
        <v/>
      </c>
      <c r="BD246" s="2" t="str" cm="1">
        <f t="array" ref="BD246">_xlfn.XLOOKUP($A246&amp;BD$5,'[1]NBA-Data-1980-2019'!$B$1:$B$16305&amp;'[1]NBA-Data-1980-2019'!$A$1:$A$16305,'[1]NBA-Data-1980-2019'!$H$1:$H$16305,"",0)</f>
        <v/>
      </c>
      <c r="BE246" s="2" t="str" cm="1">
        <f t="array" ref="BE246">_xlfn.XLOOKUP($A246&amp;BE$5,'[1]NBA-Data-1980-2019'!$B$1:$B$16305&amp;'[1]NBA-Data-1980-2019'!$A$1:$A$16305,'[1]NBA-Data-1980-2019'!$H$1:$H$16305,"",0)</f>
        <v/>
      </c>
      <c r="BF246" s="2" t="str" cm="1">
        <f t="array" ref="BF246">_xlfn.XLOOKUP($A246&amp;BF$5,'[1]NBA-Data-1980-2019'!$B$1:$B$16305&amp;'[1]NBA-Data-1980-2019'!$A$1:$A$16305,'[1]NBA-Data-1980-2019'!$H$1:$H$16305,"",0)</f>
        <v/>
      </c>
      <c r="BG246" s="2" t="str" cm="1">
        <f t="array" ref="BG246">_xlfn.XLOOKUP($A246&amp;BG$5,'[1]NBA-Data-1980-2019'!$B$1:$B$16305&amp;'[1]NBA-Data-1980-2019'!$A$1:$A$16305,'[1]NBA-Data-1980-2019'!$H$1:$H$16305,"",0)</f>
        <v/>
      </c>
      <c r="BH246" s="2" t="str" cm="1">
        <f t="array" ref="BH246">_xlfn.XLOOKUP($A246&amp;BH$5,'[1]NBA-Data-1980-2019'!$B$1:$B$16305&amp;'[1]NBA-Data-1980-2019'!$A$1:$A$16305,'[1]NBA-Data-1980-2019'!$H$1:$H$16305,"",0)</f>
        <v/>
      </c>
      <c r="BI246" s="2" t="str" cm="1">
        <f t="array" ref="BI246">_xlfn.XLOOKUP($A246&amp;BI$5,'[1]NBA-Data-1980-2019'!$B$1:$B$16305&amp;'[1]NBA-Data-1980-2019'!$A$1:$A$16305,'[1]NBA-Data-1980-2019'!$H$1:$H$16305,"",0)</f>
        <v/>
      </c>
      <c r="BJ246" s="2" t="str" cm="1">
        <f t="array" ref="BJ246">_xlfn.XLOOKUP($A246&amp;BJ$5,'[1]NBA-Data-1980-2019'!$B$1:$B$16305&amp;'[1]NBA-Data-1980-2019'!$A$1:$A$16305,'[1]NBA-Data-1980-2019'!$H$1:$H$16305,"",0)</f>
        <v/>
      </c>
      <c r="BK246" s="2" t="str" cm="1">
        <f t="array" ref="BK246">_xlfn.XLOOKUP($A246&amp;BK$5,'[1]NBA-Data-1980-2019'!$B$1:$B$16305&amp;'[1]NBA-Data-1980-2019'!$A$1:$A$16305,'[1]NBA-Data-1980-2019'!$H$1:$H$16305,"",0)</f>
        <v/>
      </c>
      <c r="BL246" s="2" t="str" cm="1">
        <f t="array" ref="BL246">_xlfn.XLOOKUP($A246&amp;BL$5,'[1]NBA-Data-1980-2019'!$B$1:$B$16305&amp;'[1]NBA-Data-1980-2019'!$A$1:$A$16305,'[1]NBA-Data-1980-2019'!$H$1:$H$16305,"",0)</f>
        <v/>
      </c>
      <c r="BM246" s="2" t="str" cm="1">
        <f t="array" ref="BM246">_xlfn.XLOOKUP($A246&amp;BM$5,'[1]NBA-Data-1980-2019'!$B$1:$B$16305&amp;'[1]NBA-Data-1980-2019'!$A$1:$A$16305,'[1]NBA-Data-1980-2019'!$H$1:$H$16305,"",0)</f>
        <v/>
      </c>
      <c r="BN246" s="2" t="str" cm="1">
        <f t="array" ref="BN246">_xlfn.XLOOKUP($A246&amp;BN$5,'[1]NBA-Data-1980-2019'!$B$1:$B$16305&amp;'[1]NBA-Data-1980-2019'!$A$1:$A$16305,'[1]NBA-Data-1980-2019'!$F$1:$F$16305,"",0)</f>
        <v/>
      </c>
      <c r="BO246" s="2" t="str" cm="1">
        <f t="array" ref="BO246">_xlfn.XLOOKUP($A246&amp;BO$5,'[1]NBA-Data-1980-2019'!$B$1:$B$16305&amp;'[1]NBA-Data-1980-2019'!$A$1:$A$16305,'[1]NBA-Data-1980-2019'!$F$1:$F$16305,"",0)</f>
        <v/>
      </c>
      <c r="BP246" s="2" t="str" cm="1">
        <f t="array" ref="BP246">_xlfn.XLOOKUP($A246&amp;BP$5,'[1]NBA-Data-1980-2019'!$B$1:$B$16305&amp;'[1]NBA-Data-1980-2019'!$A$1:$A$16305,'[1]NBA-Data-1980-2019'!$F$1:$F$16305,"",0)</f>
        <v/>
      </c>
      <c r="BQ246" s="2" t="str" cm="1">
        <f t="array" ref="BQ246">_xlfn.XLOOKUP($A246&amp;BQ$5,'[1]NBA-Data-1980-2019'!$B$1:$B$16305&amp;'[1]NBA-Data-1980-2019'!$A$1:$A$16305,'[1]NBA-Data-1980-2019'!$F$1:$F$16305,"",0)</f>
        <v/>
      </c>
      <c r="BR246" s="2" t="str" cm="1">
        <f t="array" ref="BR246">_xlfn.XLOOKUP($A246&amp;BR$5,'[1]NBA-Data-1980-2019'!$B$1:$B$16305&amp;'[1]NBA-Data-1980-2019'!$A$1:$A$16305,'[1]NBA-Data-1980-2019'!$F$1:$F$16305,"",0)</f>
        <v/>
      </c>
      <c r="BS246" s="2" t="str" cm="1">
        <f t="array" ref="BS246">_xlfn.XLOOKUP($A246&amp;BS$5,'[1]NBA-Data-1980-2019'!$B$1:$B$16305&amp;'[1]NBA-Data-1980-2019'!$A$1:$A$16305,'[1]NBA-Data-1980-2019'!$F$1:$F$16305,"",0)</f>
        <v/>
      </c>
      <c r="BT246" s="2" cm="1">
        <f t="array" ref="BT246">_xlfn.XLOOKUP($A246&amp;BT$5,'[1]NBA-Data-1980-2019'!$B$1:$B$16305&amp;'[1]NBA-Data-1980-2019'!$A$1:$A$16305,'[1]NBA-Data-1980-2019'!$F$1:$F$16305,"",0)</f>
        <v>7</v>
      </c>
      <c r="BU246" s="2" t="str" cm="1">
        <f t="array" ref="BU246">_xlfn.XLOOKUP($A246&amp;BU$5,'[1]NBA-Data-1980-2019'!$B$1:$B$16305&amp;'[1]NBA-Data-1980-2019'!$A$1:$A$16305,'[1]NBA-Data-1980-2019'!$F$1:$F$16305,"",0)</f>
        <v/>
      </c>
      <c r="BV246" s="2" t="str" cm="1">
        <f t="array" ref="BV246">_xlfn.XLOOKUP($A246&amp;BV$5,'[1]NBA-Data-1980-2019'!$B$1:$B$16305&amp;'[1]NBA-Data-1980-2019'!$A$1:$A$16305,'[1]NBA-Data-1980-2019'!$F$1:$F$16305,"",0)</f>
        <v/>
      </c>
      <c r="BW246" s="2" t="str" cm="1">
        <f t="array" ref="BW246">_xlfn.XLOOKUP($A246&amp;BW$5,'[1]NBA-Data-1980-2019'!$B$1:$B$16305&amp;'[1]NBA-Data-1980-2019'!$A$1:$A$16305,'[1]NBA-Data-1980-2019'!$F$1:$F$16305,"",0)</f>
        <v/>
      </c>
      <c r="BX246" s="2" t="str" cm="1">
        <f t="array" ref="BX246">_xlfn.XLOOKUP($A246&amp;BX$5,'[1]NBA-Data-1980-2019'!$B$1:$B$16305&amp;'[1]NBA-Data-1980-2019'!$A$1:$A$16305,'[1]NBA-Data-1980-2019'!$F$1:$F$16305,"",0)</f>
        <v/>
      </c>
      <c r="BY246" s="2" t="str" cm="1">
        <f t="array" ref="BY246">_xlfn.XLOOKUP($A246&amp;BY$5,'[1]NBA-Data-1980-2019'!$B$1:$B$16305&amp;'[1]NBA-Data-1980-2019'!$A$1:$A$16305,'[1]NBA-Data-1980-2019'!$F$1:$F$16305,"",0)</f>
        <v/>
      </c>
      <c r="BZ246" s="2" t="str" cm="1">
        <f t="array" ref="BZ246">_xlfn.XLOOKUP($A246&amp;BZ$5,'[1]NBA-Data-1980-2019'!$B$1:$B$16305&amp;'[1]NBA-Data-1980-2019'!$A$1:$A$16305,'[1]NBA-Data-1980-2019'!$F$1:$F$16305,"",0)</f>
        <v/>
      </c>
      <c r="CA246" s="2" t="str" cm="1">
        <f t="array" ref="CA246">_xlfn.XLOOKUP($A246&amp;CA$5,'[1]NBA-Data-1980-2019'!$B$1:$B$16305&amp;'[1]NBA-Data-1980-2019'!$A$1:$A$16305,'[1]NBA-Data-1980-2019'!$F$1:$F$16305,"",0)</f>
        <v/>
      </c>
      <c r="CB246" s="2" t="str" cm="1">
        <f t="array" ref="CB246">_xlfn.XLOOKUP($A246&amp;CB$5,'[1]NBA-Data-1980-2019'!$B$1:$B$16305&amp;'[1]NBA-Data-1980-2019'!$A$1:$A$16305,'[1]NBA-Data-1980-2019'!$F$1:$F$16305,"",0)</f>
        <v/>
      </c>
      <c r="CC246" s="2" t="str" cm="1">
        <f t="array" ref="CC246">_xlfn.XLOOKUP($A246&amp;CC$5,'[1]NBA-Data-1980-2019'!$B$1:$B$16305&amp;'[1]NBA-Data-1980-2019'!$A$1:$A$16305,'[1]NBA-Data-1980-2019'!$F$1:$F$16305,"",0)</f>
        <v/>
      </c>
      <c r="CD246" s="2" t="str" cm="1">
        <f t="array" ref="CD246">_xlfn.XLOOKUP($A246&amp;CD$5,'[1]NBA-Data-1980-2019'!$B$1:$B$16305&amp;'[1]NBA-Data-1980-2019'!$A$1:$A$16305,'[1]NBA-Data-1980-2019'!$F$1:$F$16305,"",0)</f>
        <v/>
      </c>
      <c r="CE246" s="2" t="str" cm="1">
        <f t="array" ref="CE246">_xlfn.XLOOKUP($A246&amp;CE$5,'[1]NBA-Data-1980-2019'!$B$1:$B$16305&amp;'[1]NBA-Data-1980-2019'!$A$1:$A$16305,'[1]NBA-Data-1980-2019'!$F$1:$F$16305,"",0)</f>
        <v/>
      </c>
      <c r="CF246" s="2" t="str" cm="1">
        <f t="array" ref="CF246">_xlfn.XLOOKUP($A246&amp;CF$5,'[1]NBA-Data-1980-2019'!$B$1:$B$16305&amp;'[1]NBA-Data-1980-2019'!$A$1:$A$16305,'[1]NBA-Data-1980-2019'!$F$1:$F$16305,"",0)</f>
        <v/>
      </c>
      <c r="CG246" s="2" t="str" cm="1">
        <f t="array" ref="CG246">_xlfn.XLOOKUP($A246&amp;CG$5,'[1]NBA-Data-1980-2019'!$B$1:$B$16305&amp;'[1]NBA-Data-1980-2019'!$A$1:$A$16305,'[1]NBA-Data-1980-2019'!$F$1:$F$16305,"",0)</f>
        <v/>
      </c>
      <c r="CH246" s="2" t="str" cm="1">
        <f t="array" ref="CH246">_xlfn.XLOOKUP($A246&amp;CH$5,'[1]NBA-Data-1980-2019'!$B$1:$B$16305&amp;'[1]NBA-Data-1980-2019'!$A$1:$A$16305,'[1]NBA-Data-1980-2019'!$F$1:$F$16305,"",0)</f>
        <v/>
      </c>
      <c r="CI246" s="2" t="str" cm="1">
        <f t="array" ref="CI246">_xlfn.XLOOKUP($A246&amp;CI$5,'[1]NBA-Data-1980-2019'!$B$1:$B$16305&amp;'[1]NBA-Data-1980-2019'!$A$1:$A$16305,'[1]NBA-Data-1980-2019'!$F$1:$F$16305,"",0)</f>
        <v/>
      </c>
      <c r="CJ246" s="2" t="str" cm="1">
        <f t="array" ref="CJ246">_xlfn.XLOOKUP($A246&amp;CJ$5,'[1]NBA-Data-1980-2019'!$B$1:$B$16305&amp;'[1]NBA-Data-1980-2019'!$A$1:$A$16305,'[1]NBA-Data-1980-2019'!$F$1:$F$16305,"",0)</f>
        <v/>
      </c>
      <c r="CK246" s="2" t="str" cm="1">
        <f t="array" ref="CK246">_xlfn.XLOOKUP($A246&amp;CK$5,'[1]NBA-Data-1980-2019'!$B$1:$B$16305&amp;'[1]NBA-Data-1980-2019'!$A$1:$A$16305,'[1]NBA-Data-1980-2019'!$F$1:$F$16305,"",0)</f>
        <v/>
      </c>
      <c r="CL246" s="2" t="str" cm="1">
        <f t="array" ref="CL246">_xlfn.XLOOKUP($A246&amp;CL$5,'[1]NBA-Data-1980-2019'!$B$1:$B$16305&amp;'[1]NBA-Data-1980-2019'!$A$1:$A$16305,'[1]NBA-Data-1980-2019'!$F$1:$F$16305,"",0)</f>
        <v/>
      </c>
      <c r="CM246" s="2" t="str" cm="1">
        <f t="array" ref="CM246">_xlfn.XLOOKUP($A246&amp;CM$5,'[1]NBA-Data-1980-2019'!$B$1:$B$16305&amp;'[1]NBA-Data-1980-2019'!$A$1:$A$16305,'[1]NBA-Data-1980-2019'!$F$1:$F$16305,"",0)</f>
        <v/>
      </c>
      <c r="CN246" s="2" t="str" cm="1">
        <f t="array" ref="CN246">_xlfn.XLOOKUP($A246&amp;CN$5,'[1]NBA-Data-1980-2019'!$B$1:$B$16305&amp;'[1]NBA-Data-1980-2019'!$A$1:$A$16305,'[1]NBA-Data-1980-2019'!$F$1:$F$16305,"",0)</f>
        <v/>
      </c>
      <c r="CO246" s="2" t="str" cm="1">
        <f t="array" ref="CO246">_xlfn.XLOOKUP($A246&amp;CO$5,'[1]NBA-Data-1980-2019'!$B$1:$B$16305&amp;'[1]NBA-Data-1980-2019'!$A$1:$A$16305,'[1]NBA-Data-1980-2019'!$F$1:$F$16305,"",0)</f>
        <v/>
      </c>
      <c r="CP246" s="2" t="str" cm="1">
        <f t="array" ref="CP246">_xlfn.XLOOKUP($A246&amp;CP$5,'[1]NBA-Data-1980-2019'!$B$1:$B$16305&amp;'[1]NBA-Data-1980-2019'!$A$1:$A$16305,'[1]NBA-Data-1980-2019'!$F$1:$F$16305,"",0)</f>
        <v/>
      </c>
      <c r="CQ246" s="2" t="str" cm="1">
        <f t="array" ref="CQ246">_xlfn.XLOOKUP($A246&amp;CQ$5,'[1]NBA-Data-1980-2019'!$B$1:$B$16305&amp;'[1]NBA-Data-1980-2019'!$A$1:$A$16305,'[1]NBA-Data-1980-2019'!$F$1:$F$16305,"",0)</f>
        <v/>
      </c>
      <c r="CR246" s="2" t="str" cm="1">
        <f t="array" ref="CR246">_xlfn.XLOOKUP($A246&amp;CR$5,'[1]NBA-Data-1980-2019'!$B$1:$B$16305&amp;'[1]NBA-Data-1980-2019'!$A$1:$A$16305,'[1]NBA-Data-1980-2019'!$F$1:$F$16305,"",0)</f>
        <v/>
      </c>
      <c r="CS246" s="2" t="str" cm="1">
        <f t="array" ref="CS246">_xlfn.XLOOKUP($A246&amp;CS$5,'[1]NBA-Data-1980-2019'!$B$1:$B$16305&amp;'[1]NBA-Data-1980-2019'!$A$1:$A$16305,'[1]NBA-Data-1980-2019'!$F$1:$F$16305,"",0)</f>
        <v/>
      </c>
      <c r="CU246" s="2" t="str">
        <f>_xlfn.XLOOKUP($A246,TEAMS!$G$1:$G$839,TEAMS!$H$1:$H$839,"",0)</f>
        <v>SF</v>
      </c>
      <c r="CV246" s="2" t="str">
        <f>_xlfn.XLOOKUP($CU246,DASHBOARD!$B$22:$B$27,DASHBOARD!$C$22:$C$27,"",0)</f>
        <v>FORWARD</v>
      </c>
      <c r="CY246" s="63">
        <f>SUMIFS('[1]NBA-Data-1980-2019'!$G$1:$G$16305,'[1]NBA-Data-1980-2019'!$B$1:$B$16305,$A246,'[1]NBA-Data-1980-2019'!$A$1:$A$16305,CY$9)</f>
        <v>0</v>
      </c>
      <c r="CZ246" s="63">
        <f>SUMIFS('[1]NBA-Data-1980-2019'!$G$1:$G$16305,'[1]NBA-Data-1980-2019'!$B$1:$B$16305,$A246,'[1]NBA-Data-1980-2019'!$A$1:$A$16305,CZ$9)</f>
        <v>0</v>
      </c>
      <c r="DA246" s="63">
        <f>SUMIFS('[1]NBA-Data-1980-2019'!$G$1:$G$16305,'[1]NBA-Data-1980-2019'!$B$1:$B$16305,$A246,'[1]NBA-Data-1980-2019'!$A$1:$A$16305,DA$9)</f>
        <v>0</v>
      </c>
      <c r="DB246" s="63">
        <f>SUMIFS('[1]NBA-Data-1980-2019'!$G$1:$G$16305,'[1]NBA-Data-1980-2019'!$B$1:$B$16305,$A246,'[1]NBA-Data-1980-2019'!$A$1:$A$16305,DB$9)</f>
        <v>0</v>
      </c>
      <c r="DC246" s="63">
        <f>SUMIFS('[1]NBA-Data-1980-2019'!$G$1:$G$16305,'[1]NBA-Data-1980-2019'!$B$1:$B$16305,$A246,'[1]NBA-Data-1980-2019'!$A$1:$A$16305,DC$9)</f>
        <v>0</v>
      </c>
      <c r="DD246" s="63">
        <f>SUMIFS('[1]NBA-Data-1980-2019'!$G$1:$G$16305,'[1]NBA-Data-1980-2019'!$B$1:$B$16305,$A246,'[1]NBA-Data-1980-2019'!$A$1:$A$16305,DD$9)</f>
        <v>0</v>
      </c>
      <c r="DE246" s="63">
        <f>SUMIFS('[1]NBA-Data-1980-2019'!$G$1:$G$16305,'[1]NBA-Data-1980-2019'!$B$1:$B$16305,$A246,'[1]NBA-Data-1980-2019'!$A$1:$A$16305,DE$9)</f>
        <v>0</v>
      </c>
      <c r="DF246" s="63">
        <f>SUMIFS('[1]NBA-Data-1980-2019'!$G$1:$G$16305,'[1]NBA-Data-1980-2019'!$B$1:$B$16305,$A246,'[1]NBA-Data-1980-2019'!$A$1:$A$16305,DF$9)</f>
        <v>0</v>
      </c>
      <c r="DG246" s="63">
        <f>SUMIFS('[1]NBA-Data-1980-2019'!$G$1:$G$16305,'[1]NBA-Data-1980-2019'!$B$1:$B$16305,$A246,'[1]NBA-Data-1980-2019'!$A$1:$A$16305,DG$9)</f>
        <v>0</v>
      </c>
      <c r="DH246" s="63">
        <f>SUMIFS('[1]NBA-Data-1980-2019'!$G$1:$G$16305,'[1]NBA-Data-1980-2019'!$B$1:$B$16305,$A246,'[1]NBA-Data-1980-2019'!$A$1:$A$16305,DH$9)</f>
        <v>0</v>
      </c>
      <c r="DI246" s="63">
        <f>SUMIFS('[1]NBA-Data-1980-2019'!$G$1:$G$16305,'[1]NBA-Data-1980-2019'!$B$1:$B$16305,$A246,'[1]NBA-Data-1980-2019'!$A$1:$A$16305,DI$9)</f>
        <v>0</v>
      </c>
      <c r="DJ246" s="63">
        <f>SUMIFS('[1]NBA-Data-1980-2019'!$G$1:$G$16305,'[1]NBA-Data-1980-2019'!$B$1:$B$16305,$A246,'[1]NBA-Data-1980-2019'!$A$1:$A$16305,DJ$9)</f>
        <v>0</v>
      </c>
      <c r="DK246" s="63">
        <f>SUMIFS('[1]NBA-Data-1980-2019'!$G$1:$G$16305,'[1]NBA-Data-1980-2019'!$B$1:$B$16305,$A246,'[1]NBA-Data-1980-2019'!$A$1:$A$16305,DK$9)</f>
        <v>0</v>
      </c>
      <c r="DL246" s="63">
        <f>SUMIFS('[1]NBA-Data-1980-2019'!$G$1:$G$16305,'[1]NBA-Data-1980-2019'!$B$1:$B$16305,$A246,'[1]NBA-Data-1980-2019'!$A$1:$A$16305,DL$9)</f>
        <v>0</v>
      </c>
      <c r="DM246" s="63">
        <f>SUMIFS('[1]NBA-Data-1980-2019'!$G$1:$G$16305,'[1]NBA-Data-1980-2019'!$B$1:$B$16305,$A246,'[1]NBA-Data-1980-2019'!$A$1:$A$16305,DM$9)</f>
        <v>0</v>
      </c>
      <c r="DN246" s="63">
        <f>SUMIFS('[1]NBA-Data-1980-2019'!$G$1:$G$16305,'[1]NBA-Data-1980-2019'!$B$1:$B$16305,$A246,'[1]NBA-Data-1980-2019'!$A$1:$A$16305,DN$9)</f>
        <v>0</v>
      </c>
      <c r="DO246" s="63">
        <f>SUMIFS('[1]NBA-Data-1980-2019'!$G$1:$G$16305,'[1]NBA-Data-1980-2019'!$B$1:$B$16305,$A246,'[1]NBA-Data-1980-2019'!$A$1:$A$16305,DO$9)</f>
        <v>0</v>
      </c>
      <c r="DP246" s="63">
        <f>SUMIFS('[1]NBA-Data-1980-2019'!$G$1:$G$16305,'[1]NBA-Data-1980-2019'!$B$1:$B$16305,$A246,'[1]NBA-Data-1980-2019'!$A$1:$A$16305,DP$9)</f>
        <v>0</v>
      </c>
      <c r="DQ246" s="63">
        <f>SUMIFS('[1]NBA-Data-1980-2019'!$G$1:$G$16305,'[1]NBA-Data-1980-2019'!$B$1:$B$16305,$A246,'[1]NBA-Data-1980-2019'!$A$1:$A$16305,DQ$9)</f>
        <v>0</v>
      </c>
      <c r="DR246" s="63">
        <f>SUMIFS('[1]NBA-Data-1980-2019'!$G$1:$G$16305,'[1]NBA-Data-1980-2019'!$B$1:$B$16305,$A246,'[1]NBA-Data-1980-2019'!$A$1:$A$16305,DR$9)</f>
        <v>0</v>
      </c>
      <c r="DS246" s="63">
        <f>SUMIFS('[1]NBA-Data-1980-2019'!$G$1:$G$16305,'[1]NBA-Data-1980-2019'!$B$1:$B$16305,$A246,'[1]NBA-Data-1980-2019'!$A$1:$A$16305,DS$9)</f>
        <v>0</v>
      </c>
      <c r="DT246" s="63">
        <f>SUMIFS('[1]NBA-Data-1980-2019'!$G$1:$G$16305,'[1]NBA-Data-1980-2019'!$B$1:$B$16305,$A246,'[1]NBA-Data-1980-2019'!$A$1:$A$16305,DT$9)</f>
        <v>0</v>
      </c>
      <c r="DU246" s="63">
        <f>SUMIFS('[1]NBA-Data-1980-2019'!$G$1:$G$16305,'[1]NBA-Data-1980-2019'!$B$1:$B$16305,$A246,'[1]NBA-Data-1980-2019'!$A$1:$A$16305,DU$9)</f>
        <v>0</v>
      </c>
      <c r="DV246" s="63">
        <f>SUMIFS('[1]NBA-Data-1980-2019'!$G$1:$G$16305,'[1]NBA-Data-1980-2019'!$B$1:$B$16305,$A246,'[1]NBA-Data-1980-2019'!$A$1:$A$16305,DV$9)</f>
        <v>0</v>
      </c>
      <c r="DW246" s="63">
        <f>SUMIFS('[1]NBA-Data-1980-2019'!$G$1:$G$16305,'[1]NBA-Data-1980-2019'!$B$1:$B$16305,$A246,'[1]NBA-Data-1980-2019'!$A$1:$A$16305,DW$9)</f>
        <v>0</v>
      </c>
      <c r="DX246" s="63">
        <f>SUMIFS('[1]NBA-Data-1980-2019'!$G$1:$G$16305,'[1]NBA-Data-1980-2019'!$B$1:$B$16305,$A246,'[1]NBA-Data-1980-2019'!$A$1:$A$16305,DX$9)</f>
        <v>0</v>
      </c>
      <c r="DY246" s="63">
        <f>SUMIFS('[1]NBA-Data-1980-2019'!$G$1:$G$16305,'[1]NBA-Data-1980-2019'!$B$1:$B$16305,$A246,'[1]NBA-Data-1980-2019'!$A$1:$A$16305,DY$9)</f>
        <v>0</v>
      </c>
      <c r="DZ246" s="63">
        <f>SUMIFS('[1]NBA-Data-1980-2019'!$G$1:$G$16305,'[1]NBA-Data-1980-2019'!$B$1:$B$16305,$A246,'[1]NBA-Data-1980-2019'!$A$1:$A$16305,DZ$9)</f>
        <v>0</v>
      </c>
      <c r="EA246" s="63">
        <f>SUMIFS('[1]NBA-Data-1980-2019'!$G$1:$G$16305,'[1]NBA-Data-1980-2019'!$B$1:$B$16305,$A246,'[1]NBA-Data-1980-2019'!$A$1:$A$16305,EA$9)</f>
        <v>0</v>
      </c>
      <c r="EB246" s="63">
        <f>SUMIFS('[1]NBA-Data-1980-2019'!$G$1:$G$16305,'[1]NBA-Data-1980-2019'!$B$1:$B$16305,$A246,'[1]NBA-Data-1980-2019'!$A$1:$A$16305,EB$9)</f>
        <v>0</v>
      </c>
      <c r="EC246" s="63">
        <f>SUMIFS('[1]NBA-Data-1980-2019'!$G$1:$G$16305,'[1]NBA-Data-1980-2019'!$B$1:$B$16305,$A246,'[1]NBA-Data-1980-2019'!$A$1:$A$16305,EC$9)</f>
        <v>0</v>
      </c>
      <c r="ED246" s="63">
        <f>SUMIFS('[1]NBA-Data-1980-2019'!$G$1:$G$16305,'[1]NBA-Data-1980-2019'!$B$1:$B$16305,$A246,'[1]NBA-Data-1980-2019'!$A$1:$A$16305,ED$9)</f>
        <v>0</v>
      </c>
      <c r="EH246" s="2" t="s">
        <v>1482</v>
      </c>
    </row>
    <row r="247" spans="1:139" x14ac:dyDescent="0.2">
      <c r="A247" s="2" t="s">
        <v>945</v>
      </c>
      <c r="B247" s="2" t="str" cm="1">
        <f t="array" ref="B247">_xlfn.XLOOKUP($A247&amp;B$5,'[1]NBA-Data-1980-2019'!$B$1:$B$16305&amp;'[1]NBA-Data-1980-2019'!$A$1:$A$16305,'[1]NBA-Data-1980-2019'!$D$1:$D$16305,"",0)</f>
        <v/>
      </c>
      <c r="C247" s="2" t="str" cm="1">
        <f t="array" ref="C247">_xlfn.XLOOKUP($A247&amp;C$5,'[1]NBA-Data-1980-2019'!$B$1:$B$16305&amp;'[1]NBA-Data-1980-2019'!$A$1:$A$16305,'[1]NBA-Data-1980-2019'!$D$1:$D$16305,"",0)</f>
        <v/>
      </c>
      <c r="D247" s="2" t="str" cm="1">
        <f t="array" ref="D247">_xlfn.XLOOKUP($A247&amp;D$5,'[1]NBA-Data-1980-2019'!$B$1:$B$16305&amp;'[1]NBA-Data-1980-2019'!$A$1:$A$16305,'[1]NBA-Data-1980-2019'!$D$1:$D$16305,"",0)</f>
        <v/>
      </c>
      <c r="E247" s="2" t="str" cm="1">
        <f t="array" ref="E247">_xlfn.XLOOKUP($A247&amp;E$5,'[1]NBA-Data-1980-2019'!$B$1:$B$16305&amp;'[1]NBA-Data-1980-2019'!$A$1:$A$16305,'[1]NBA-Data-1980-2019'!$D$1:$D$16305,"",0)</f>
        <v/>
      </c>
      <c r="F247" s="2" t="str" cm="1">
        <f t="array" ref="F247">_xlfn.XLOOKUP($A247&amp;F$5,'[1]NBA-Data-1980-2019'!$B$1:$B$16305&amp;'[1]NBA-Data-1980-2019'!$A$1:$A$16305,'[1]NBA-Data-1980-2019'!$D$1:$D$16305,"",0)</f>
        <v/>
      </c>
      <c r="G247" s="2" t="str" cm="1">
        <f t="array" ref="G247">_xlfn.XLOOKUP($A247&amp;G$5,'[1]NBA-Data-1980-2019'!$B$1:$B$16305&amp;'[1]NBA-Data-1980-2019'!$A$1:$A$16305,'[1]NBA-Data-1980-2019'!$D$1:$D$16305,"",0)</f>
        <v/>
      </c>
      <c r="H247" s="2" t="str" cm="1">
        <f t="array" ref="H247">_xlfn.XLOOKUP($A247&amp;H$5,'[1]NBA-Data-1980-2019'!$B$1:$B$16305&amp;'[1]NBA-Data-1980-2019'!$A$1:$A$16305,'[1]NBA-Data-1980-2019'!$D$1:$D$16305,"",0)</f>
        <v/>
      </c>
      <c r="I247" s="2" t="str" cm="1">
        <f t="array" ref="I247">_xlfn.XLOOKUP($A247&amp;I$5,'[1]NBA-Data-1980-2019'!$B$1:$B$16305&amp;'[1]NBA-Data-1980-2019'!$A$1:$A$16305,'[1]NBA-Data-1980-2019'!$D$1:$D$16305,"",0)</f>
        <v/>
      </c>
      <c r="J247" s="2" t="str" cm="1">
        <f t="array" ref="J247">_xlfn.XLOOKUP($A247&amp;J$5,'[1]NBA-Data-1980-2019'!$B$1:$B$16305&amp;'[1]NBA-Data-1980-2019'!$A$1:$A$16305,'[1]NBA-Data-1980-2019'!$D$1:$D$16305,"",0)</f>
        <v/>
      </c>
      <c r="K247" s="2" t="str" cm="1">
        <f t="array" ref="K247">_xlfn.XLOOKUP($A247&amp;K$5,'[1]NBA-Data-1980-2019'!$B$1:$B$16305&amp;'[1]NBA-Data-1980-2019'!$A$1:$A$16305,'[1]NBA-Data-1980-2019'!$D$1:$D$16305,"",0)</f>
        <v/>
      </c>
      <c r="L247" s="2" t="str" cm="1">
        <f t="array" ref="L247">_xlfn.XLOOKUP($A247&amp;L$5,'[1]NBA-Data-1980-2019'!$B$1:$B$16305&amp;'[1]NBA-Data-1980-2019'!$A$1:$A$16305,'[1]NBA-Data-1980-2019'!$D$1:$D$16305,"",0)</f>
        <v/>
      </c>
      <c r="M247" s="2" t="str" cm="1">
        <f t="array" ref="M247">_xlfn.XLOOKUP($A247&amp;M$5,'[1]NBA-Data-1980-2019'!$B$1:$B$16305&amp;'[1]NBA-Data-1980-2019'!$A$1:$A$16305,'[1]NBA-Data-1980-2019'!$D$1:$D$16305,"",0)</f>
        <v/>
      </c>
      <c r="N247" s="2" t="str" cm="1">
        <f t="array" ref="N247">_xlfn.XLOOKUP($A247&amp;N$5,'[1]NBA-Data-1980-2019'!$B$1:$B$16305&amp;'[1]NBA-Data-1980-2019'!$A$1:$A$16305,'[1]NBA-Data-1980-2019'!$D$1:$D$16305,"",0)</f>
        <v/>
      </c>
      <c r="O247" s="2" t="str" cm="1">
        <f t="array" ref="O247">_xlfn.XLOOKUP($A247&amp;O$5,'[1]NBA-Data-1980-2019'!$B$1:$B$16305&amp;'[1]NBA-Data-1980-2019'!$A$1:$A$16305,'[1]NBA-Data-1980-2019'!$D$1:$D$16305,"",0)</f>
        <v/>
      </c>
      <c r="P247" s="2" t="str" cm="1">
        <f t="array" ref="P247">_xlfn.XLOOKUP($A247&amp;P$5,'[1]NBA-Data-1980-2019'!$B$1:$B$16305&amp;'[1]NBA-Data-1980-2019'!$A$1:$A$16305,'[1]NBA-Data-1980-2019'!$D$1:$D$16305,"",0)</f>
        <v/>
      </c>
      <c r="Q247" s="2" t="str" cm="1">
        <f t="array" ref="Q247">_xlfn.XLOOKUP($A247&amp;Q$5,'[1]NBA-Data-1980-2019'!$B$1:$B$16305&amp;'[1]NBA-Data-1980-2019'!$A$1:$A$16305,'[1]NBA-Data-1980-2019'!$D$1:$D$16305,"",0)</f>
        <v/>
      </c>
      <c r="R247" s="2" t="str" cm="1">
        <f t="array" ref="R247">_xlfn.XLOOKUP($A247&amp;R$5,'[1]NBA-Data-1980-2019'!$B$1:$B$16305&amp;'[1]NBA-Data-1980-2019'!$A$1:$A$16305,'[1]NBA-Data-1980-2019'!$D$1:$D$16305,"",0)</f>
        <v/>
      </c>
      <c r="S247" s="2" t="str" cm="1">
        <f t="array" ref="S247">_xlfn.XLOOKUP($A247&amp;S$5,'[1]NBA-Data-1980-2019'!$B$1:$B$16305&amp;'[1]NBA-Data-1980-2019'!$A$1:$A$16305,'[1]NBA-Data-1980-2019'!$D$1:$D$16305,"",0)</f>
        <v/>
      </c>
      <c r="T247" s="2" t="str" cm="1">
        <f t="array" ref="T247">_xlfn.XLOOKUP($A247&amp;T$5,'[1]NBA-Data-1980-2019'!$B$1:$B$16305&amp;'[1]NBA-Data-1980-2019'!$A$1:$A$16305,'[1]NBA-Data-1980-2019'!$D$1:$D$16305,"",0)</f>
        <v/>
      </c>
      <c r="U247" s="2" t="str" cm="1">
        <f t="array" ref="U247">_xlfn.XLOOKUP($A247&amp;U$5,'[1]NBA-Data-1980-2019'!$B$1:$B$16305&amp;'[1]NBA-Data-1980-2019'!$A$1:$A$16305,'[1]NBA-Data-1980-2019'!$D$1:$D$16305,"",0)</f>
        <v/>
      </c>
      <c r="V247" s="2" t="str" cm="1">
        <f t="array" ref="V247">_xlfn.XLOOKUP($A247&amp;V$5,'[1]NBA-Data-1980-2019'!$B$1:$B$16305&amp;'[1]NBA-Data-1980-2019'!$A$1:$A$16305,'[1]NBA-Data-1980-2019'!$D$1:$D$16305,"",0)</f>
        <v/>
      </c>
      <c r="W247" s="2" t="str" cm="1">
        <f t="array" ref="W247">_xlfn.XLOOKUP($A247&amp;W$5,'[1]NBA-Data-1980-2019'!$B$1:$B$16305&amp;'[1]NBA-Data-1980-2019'!$A$1:$A$16305,'[1]NBA-Data-1980-2019'!$D$1:$D$16305,"",0)</f>
        <v/>
      </c>
      <c r="X247" s="2" t="str" cm="1">
        <f t="array" ref="X247">_xlfn.XLOOKUP($A247&amp;X$5,'[1]NBA-Data-1980-2019'!$B$1:$B$16305&amp;'[1]NBA-Data-1980-2019'!$A$1:$A$16305,'[1]NBA-Data-1980-2019'!$D$1:$D$16305,"",0)</f>
        <v/>
      </c>
      <c r="Y247" s="2" t="str" cm="1">
        <f t="array" ref="Y247">_xlfn.XLOOKUP($A247&amp;Y$5,'[1]NBA-Data-1980-2019'!$B$1:$B$16305&amp;'[1]NBA-Data-1980-2019'!$A$1:$A$16305,'[1]NBA-Data-1980-2019'!$D$1:$D$16305,"",0)</f>
        <v/>
      </c>
      <c r="Z247" s="2" t="str" cm="1">
        <f t="array" ref="Z247">_xlfn.XLOOKUP($A247&amp;Z$5,'[1]NBA-Data-1980-2019'!$B$1:$B$16305&amp;'[1]NBA-Data-1980-2019'!$A$1:$A$16305,'[1]NBA-Data-1980-2019'!$D$1:$D$16305,"",0)</f>
        <v/>
      </c>
      <c r="AA247" s="2" t="str" cm="1">
        <f t="array" ref="AA247">_xlfn.XLOOKUP($A247&amp;AA$5,'[1]NBA-Data-1980-2019'!$B$1:$B$16305&amp;'[1]NBA-Data-1980-2019'!$A$1:$A$16305,'[1]NBA-Data-1980-2019'!$D$1:$D$16305,"",0)</f>
        <v/>
      </c>
      <c r="AB247" s="2" t="str" cm="1">
        <f t="array" ref="AB247">_xlfn.XLOOKUP($A247&amp;AB$5,'[1]NBA-Data-1980-2019'!$B$1:$B$16305&amp;'[1]NBA-Data-1980-2019'!$A$1:$A$16305,'[1]NBA-Data-1980-2019'!$D$1:$D$16305,"",0)</f>
        <v/>
      </c>
      <c r="AC247" s="2" t="str" cm="1">
        <f t="array" ref="AC247">_xlfn.XLOOKUP($A247&amp;AC$5,'[1]NBA-Data-1980-2019'!$B$1:$B$16305&amp;'[1]NBA-Data-1980-2019'!$A$1:$A$16305,'[1]NBA-Data-1980-2019'!$D$1:$D$16305,"",0)</f>
        <v/>
      </c>
      <c r="AD247" s="2" t="str" cm="1">
        <f t="array" ref="AD247">_xlfn.XLOOKUP($A247&amp;AD$5,'[1]NBA-Data-1980-2019'!$B$1:$B$16305&amp;'[1]NBA-Data-1980-2019'!$A$1:$A$16305,'[1]NBA-Data-1980-2019'!$D$1:$D$16305,"",0)</f>
        <v/>
      </c>
      <c r="AE247" s="2" t="str" cm="1">
        <f t="array" ref="AE247">_xlfn.XLOOKUP($A247&amp;AE$5,'[1]NBA-Data-1980-2019'!$B$1:$B$16305&amp;'[1]NBA-Data-1980-2019'!$A$1:$A$16305,'[1]NBA-Data-1980-2019'!$D$1:$D$16305,"",0)</f>
        <v/>
      </c>
      <c r="AF247" s="2" t="str" cm="1">
        <f t="array" ref="AF247">_xlfn.XLOOKUP($A247&amp;AF$5,'[1]NBA-Data-1980-2019'!$B$1:$B$16305&amp;'[1]NBA-Data-1980-2019'!$A$1:$A$16305,'[1]NBA-Data-1980-2019'!$D$1:$D$16305,"",0)</f>
        <v/>
      </c>
      <c r="AG247" s="2" t="str" cm="1">
        <f t="array" ref="AG247">_xlfn.XLOOKUP($A247&amp;AG$5,'[1]NBA-Data-1980-2019'!$B$1:$B$16305&amp;'[1]NBA-Data-1980-2019'!$A$1:$A$16305,'[1]NBA-Data-1980-2019'!$D$1:$D$16305,"",0)</f>
        <v/>
      </c>
      <c r="AH247" s="2" t="str" cm="1">
        <f t="array" ref="AH247">_xlfn.XLOOKUP($A247&amp;AH$5,'[1]NBA-Data-1980-2019'!$B$1:$B$16305&amp;'[1]NBA-Data-1980-2019'!$A$1:$A$16305,'[1]NBA-Data-1980-2019'!$H$1:$H$16305,"",0)</f>
        <v/>
      </c>
      <c r="AI247" s="2" t="str" cm="1">
        <f t="array" ref="AI247">_xlfn.XLOOKUP($A247&amp;AI$5,'[1]NBA-Data-1980-2019'!$B$1:$B$16305&amp;'[1]NBA-Data-1980-2019'!$A$1:$A$16305,'[1]NBA-Data-1980-2019'!$H$1:$H$16305,"",0)</f>
        <v/>
      </c>
      <c r="AJ247" s="2" t="str" cm="1">
        <f t="array" ref="AJ247">_xlfn.XLOOKUP($A247&amp;AJ$5,'[1]NBA-Data-1980-2019'!$B$1:$B$16305&amp;'[1]NBA-Data-1980-2019'!$A$1:$A$16305,'[1]NBA-Data-1980-2019'!$H$1:$H$16305,"",0)</f>
        <v/>
      </c>
      <c r="AK247" s="2" t="str" cm="1">
        <f t="array" ref="AK247">_xlfn.XLOOKUP($A247&amp;AK$5,'[1]NBA-Data-1980-2019'!$B$1:$B$16305&amp;'[1]NBA-Data-1980-2019'!$A$1:$A$16305,'[1]NBA-Data-1980-2019'!$H$1:$H$16305,"",0)</f>
        <v/>
      </c>
      <c r="AL247" s="2" t="str" cm="1">
        <f t="array" ref="AL247">_xlfn.XLOOKUP($A247&amp;AL$5,'[1]NBA-Data-1980-2019'!$B$1:$B$16305&amp;'[1]NBA-Data-1980-2019'!$A$1:$A$16305,'[1]NBA-Data-1980-2019'!$H$1:$H$16305,"",0)</f>
        <v/>
      </c>
      <c r="AM247" s="2" t="str" cm="1">
        <f t="array" ref="AM247">_xlfn.XLOOKUP($A247&amp;AM$5,'[1]NBA-Data-1980-2019'!$B$1:$B$16305&amp;'[1]NBA-Data-1980-2019'!$A$1:$A$16305,'[1]NBA-Data-1980-2019'!$H$1:$H$16305,"",0)</f>
        <v/>
      </c>
      <c r="AN247" s="2" t="str" cm="1">
        <f t="array" ref="AN247">_xlfn.XLOOKUP($A247&amp;AN$5,'[1]NBA-Data-1980-2019'!$B$1:$B$16305&amp;'[1]NBA-Data-1980-2019'!$A$1:$A$16305,'[1]NBA-Data-1980-2019'!$H$1:$H$16305,"",0)</f>
        <v/>
      </c>
      <c r="AO247" s="2" t="str" cm="1">
        <f t="array" ref="AO247">_xlfn.XLOOKUP($A247&amp;AO$5,'[1]NBA-Data-1980-2019'!$B$1:$B$16305&amp;'[1]NBA-Data-1980-2019'!$A$1:$A$16305,'[1]NBA-Data-1980-2019'!$H$1:$H$16305,"",0)</f>
        <v/>
      </c>
      <c r="AP247" s="2" t="str" cm="1">
        <f t="array" ref="AP247">_xlfn.XLOOKUP($A247&amp;AP$5,'[1]NBA-Data-1980-2019'!$B$1:$B$16305&amp;'[1]NBA-Data-1980-2019'!$A$1:$A$16305,'[1]NBA-Data-1980-2019'!$H$1:$H$16305,"",0)</f>
        <v/>
      </c>
      <c r="AQ247" s="2" t="str" cm="1">
        <f t="array" ref="AQ247">_xlfn.XLOOKUP($A247&amp;AQ$5,'[1]NBA-Data-1980-2019'!$B$1:$B$16305&amp;'[1]NBA-Data-1980-2019'!$A$1:$A$16305,'[1]NBA-Data-1980-2019'!$H$1:$H$16305,"",0)</f>
        <v/>
      </c>
      <c r="AR247" s="2" t="str" cm="1">
        <f t="array" ref="AR247">_xlfn.XLOOKUP($A247&amp;AR$5,'[1]NBA-Data-1980-2019'!$B$1:$B$16305&amp;'[1]NBA-Data-1980-2019'!$A$1:$A$16305,'[1]NBA-Data-1980-2019'!$H$1:$H$16305,"",0)</f>
        <v/>
      </c>
      <c r="AS247" s="2" t="str" cm="1">
        <f t="array" ref="AS247">_xlfn.XLOOKUP($A247&amp;AS$5,'[1]NBA-Data-1980-2019'!$B$1:$B$16305&amp;'[1]NBA-Data-1980-2019'!$A$1:$A$16305,'[1]NBA-Data-1980-2019'!$H$1:$H$16305,"",0)</f>
        <v/>
      </c>
      <c r="AT247" s="2" t="str" cm="1">
        <f t="array" ref="AT247">_xlfn.XLOOKUP($A247&amp;AT$5,'[1]NBA-Data-1980-2019'!$B$1:$B$16305&amp;'[1]NBA-Data-1980-2019'!$A$1:$A$16305,'[1]NBA-Data-1980-2019'!$H$1:$H$16305,"",0)</f>
        <v/>
      </c>
      <c r="AU247" s="2" t="str" cm="1">
        <f t="array" ref="AU247">_xlfn.XLOOKUP($A247&amp;AU$5,'[1]NBA-Data-1980-2019'!$B$1:$B$16305&amp;'[1]NBA-Data-1980-2019'!$A$1:$A$16305,'[1]NBA-Data-1980-2019'!$H$1:$H$16305,"",0)</f>
        <v/>
      </c>
      <c r="AV247" s="2" t="str" cm="1">
        <f t="array" ref="AV247">_xlfn.XLOOKUP($A247&amp;AV$5,'[1]NBA-Data-1980-2019'!$B$1:$B$16305&amp;'[1]NBA-Data-1980-2019'!$A$1:$A$16305,'[1]NBA-Data-1980-2019'!$H$1:$H$16305,"",0)</f>
        <v/>
      </c>
      <c r="AW247" s="2" t="str" cm="1">
        <f t="array" ref="AW247">_xlfn.XLOOKUP($A247&amp;AW$5,'[1]NBA-Data-1980-2019'!$B$1:$B$16305&amp;'[1]NBA-Data-1980-2019'!$A$1:$A$16305,'[1]NBA-Data-1980-2019'!$H$1:$H$16305,"",0)</f>
        <v/>
      </c>
      <c r="AX247" s="2" t="str" cm="1">
        <f t="array" ref="AX247">_xlfn.XLOOKUP($A247&amp;AX$5,'[1]NBA-Data-1980-2019'!$B$1:$B$16305&amp;'[1]NBA-Data-1980-2019'!$A$1:$A$16305,'[1]NBA-Data-1980-2019'!$H$1:$H$16305,"",0)</f>
        <v/>
      </c>
      <c r="AY247" s="2" t="str" cm="1">
        <f t="array" ref="AY247">_xlfn.XLOOKUP($A247&amp;AY$5,'[1]NBA-Data-1980-2019'!$B$1:$B$16305&amp;'[1]NBA-Data-1980-2019'!$A$1:$A$16305,'[1]NBA-Data-1980-2019'!$H$1:$H$16305,"",0)</f>
        <v/>
      </c>
      <c r="AZ247" s="2" t="str" cm="1">
        <f t="array" ref="AZ247">_xlfn.XLOOKUP($A247&amp;AZ$5,'[1]NBA-Data-1980-2019'!$B$1:$B$16305&amp;'[1]NBA-Data-1980-2019'!$A$1:$A$16305,'[1]NBA-Data-1980-2019'!$H$1:$H$16305,"",0)</f>
        <v/>
      </c>
      <c r="BA247" s="2" t="str" cm="1">
        <f t="array" ref="BA247">_xlfn.XLOOKUP($A247&amp;BA$5,'[1]NBA-Data-1980-2019'!$B$1:$B$16305&amp;'[1]NBA-Data-1980-2019'!$A$1:$A$16305,'[1]NBA-Data-1980-2019'!$H$1:$H$16305,"",0)</f>
        <v/>
      </c>
      <c r="BB247" s="2" t="str" cm="1">
        <f t="array" ref="BB247">_xlfn.XLOOKUP($A247&amp;BB$5,'[1]NBA-Data-1980-2019'!$B$1:$B$16305&amp;'[1]NBA-Data-1980-2019'!$A$1:$A$16305,'[1]NBA-Data-1980-2019'!$H$1:$H$16305,"",0)</f>
        <v/>
      </c>
      <c r="BC247" s="2" t="str" cm="1">
        <f t="array" ref="BC247">_xlfn.XLOOKUP($A247&amp;BC$5,'[1]NBA-Data-1980-2019'!$B$1:$B$16305&amp;'[1]NBA-Data-1980-2019'!$A$1:$A$16305,'[1]NBA-Data-1980-2019'!$H$1:$H$16305,"",0)</f>
        <v/>
      </c>
      <c r="BD247" s="2" t="str" cm="1">
        <f t="array" ref="BD247">_xlfn.XLOOKUP($A247&amp;BD$5,'[1]NBA-Data-1980-2019'!$B$1:$B$16305&amp;'[1]NBA-Data-1980-2019'!$A$1:$A$16305,'[1]NBA-Data-1980-2019'!$H$1:$H$16305,"",0)</f>
        <v/>
      </c>
      <c r="BE247" s="2" t="str" cm="1">
        <f t="array" ref="BE247">_xlfn.XLOOKUP($A247&amp;BE$5,'[1]NBA-Data-1980-2019'!$B$1:$B$16305&amp;'[1]NBA-Data-1980-2019'!$A$1:$A$16305,'[1]NBA-Data-1980-2019'!$H$1:$H$16305,"",0)</f>
        <v/>
      </c>
      <c r="BF247" s="2" t="str" cm="1">
        <f t="array" ref="BF247">_xlfn.XLOOKUP($A247&amp;BF$5,'[1]NBA-Data-1980-2019'!$B$1:$B$16305&amp;'[1]NBA-Data-1980-2019'!$A$1:$A$16305,'[1]NBA-Data-1980-2019'!$H$1:$H$16305,"",0)</f>
        <v/>
      </c>
      <c r="BG247" s="2" t="str" cm="1">
        <f t="array" ref="BG247">_xlfn.XLOOKUP($A247&amp;BG$5,'[1]NBA-Data-1980-2019'!$B$1:$B$16305&amp;'[1]NBA-Data-1980-2019'!$A$1:$A$16305,'[1]NBA-Data-1980-2019'!$H$1:$H$16305,"",0)</f>
        <v/>
      </c>
      <c r="BH247" s="2" t="str" cm="1">
        <f t="array" ref="BH247">_xlfn.XLOOKUP($A247&amp;BH$5,'[1]NBA-Data-1980-2019'!$B$1:$B$16305&amp;'[1]NBA-Data-1980-2019'!$A$1:$A$16305,'[1]NBA-Data-1980-2019'!$H$1:$H$16305,"",0)</f>
        <v/>
      </c>
      <c r="BI247" s="2" t="str" cm="1">
        <f t="array" ref="BI247">_xlfn.XLOOKUP($A247&amp;BI$5,'[1]NBA-Data-1980-2019'!$B$1:$B$16305&amp;'[1]NBA-Data-1980-2019'!$A$1:$A$16305,'[1]NBA-Data-1980-2019'!$H$1:$H$16305,"",0)</f>
        <v/>
      </c>
      <c r="BJ247" s="2" t="str" cm="1">
        <f t="array" ref="BJ247">_xlfn.XLOOKUP($A247&amp;BJ$5,'[1]NBA-Data-1980-2019'!$B$1:$B$16305&amp;'[1]NBA-Data-1980-2019'!$A$1:$A$16305,'[1]NBA-Data-1980-2019'!$H$1:$H$16305,"",0)</f>
        <v/>
      </c>
      <c r="BK247" s="2" t="str" cm="1">
        <f t="array" ref="BK247">_xlfn.XLOOKUP($A247&amp;BK$5,'[1]NBA-Data-1980-2019'!$B$1:$B$16305&amp;'[1]NBA-Data-1980-2019'!$A$1:$A$16305,'[1]NBA-Data-1980-2019'!$H$1:$H$16305,"",0)</f>
        <v/>
      </c>
      <c r="BL247" s="2" t="str" cm="1">
        <f t="array" ref="BL247">_xlfn.XLOOKUP($A247&amp;BL$5,'[1]NBA-Data-1980-2019'!$B$1:$B$16305&amp;'[1]NBA-Data-1980-2019'!$A$1:$A$16305,'[1]NBA-Data-1980-2019'!$H$1:$H$16305,"",0)</f>
        <v/>
      </c>
      <c r="BM247" s="2" t="str" cm="1">
        <f t="array" ref="BM247">_xlfn.XLOOKUP($A247&amp;BM$5,'[1]NBA-Data-1980-2019'!$B$1:$B$16305&amp;'[1]NBA-Data-1980-2019'!$A$1:$A$16305,'[1]NBA-Data-1980-2019'!$H$1:$H$16305,"",0)</f>
        <v/>
      </c>
      <c r="BN247" s="2" t="str" cm="1">
        <f t="array" ref="BN247">_xlfn.XLOOKUP($A247&amp;BN$5,'[1]NBA-Data-1980-2019'!$B$1:$B$16305&amp;'[1]NBA-Data-1980-2019'!$A$1:$A$16305,'[1]NBA-Data-1980-2019'!$F$1:$F$16305,"",0)</f>
        <v/>
      </c>
      <c r="BO247" s="2" t="str" cm="1">
        <f t="array" ref="BO247">_xlfn.XLOOKUP($A247&amp;BO$5,'[1]NBA-Data-1980-2019'!$B$1:$B$16305&amp;'[1]NBA-Data-1980-2019'!$A$1:$A$16305,'[1]NBA-Data-1980-2019'!$F$1:$F$16305,"",0)</f>
        <v/>
      </c>
      <c r="BP247" s="2" t="str" cm="1">
        <f t="array" ref="BP247">_xlfn.XLOOKUP($A247&amp;BP$5,'[1]NBA-Data-1980-2019'!$B$1:$B$16305&amp;'[1]NBA-Data-1980-2019'!$A$1:$A$16305,'[1]NBA-Data-1980-2019'!$F$1:$F$16305,"",0)</f>
        <v/>
      </c>
      <c r="BQ247" s="2" t="str" cm="1">
        <f t="array" ref="BQ247">_xlfn.XLOOKUP($A247&amp;BQ$5,'[1]NBA-Data-1980-2019'!$B$1:$B$16305&amp;'[1]NBA-Data-1980-2019'!$A$1:$A$16305,'[1]NBA-Data-1980-2019'!$F$1:$F$16305,"",0)</f>
        <v/>
      </c>
      <c r="BR247" s="2" t="str" cm="1">
        <f t="array" ref="BR247">_xlfn.XLOOKUP($A247&amp;BR$5,'[1]NBA-Data-1980-2019'!$B$1:$B$16305&amp;'[1]NBA-Data-1980-2019'!$A$1:$A$16305,'[1]NBA-Data-1980-2019'!$F$1:$F$16305,"",0)</f>
        <v/>
      </c>
      <c r="BS247" s="2" t="str" cm="1">
        <f t="array" ref="BS247">_xlfn.XLOOKUP($A247&amp;BS$5,'[1]NBA-Data-1980-2019'!$B$1:$B$16305&amp;'[1]NBA-Data-1980-2019'!$A$1:$A$16305,'[1]NBA-Data-1980-2019'!$F$1:$F$16305,"",0)</f>
        <v/>
      </c>
      <c r="BT247" s="2" t="str" cm="1">
        <f t="array" ref="BT247">_xlfn.XLOOKUP($A247&amp;BT$5,'[1]NBA-Data-1980-2019'!$B$1:$B$16305&amp;'[1]NBA-Data-1980-2019'!$A$1:$A$16305,'[1]NBA-Data-1980-2019'!$F$1:$F$16305,"",0)</f>
        <v/>
      </c>
      <c r="BU247" s="2" t="str" cm="1">
        <f t="array" ref="BU247">_xlfn.XLOOKUP($A247&amp;BU$5,'[1]NBA-Data-1980-2019'!$B$1:$B$16305&amp;'[1]NBA-Data-1980-2019'!$A$1:$A$16305,'[1]NBA-Data-1980-2019'!$F$1:$F$16305,"",0)</f>
        <v/>
      </c>
      <c r="BV247" s="2" t="str" cm="1">
        <f t="array" ref="BV247">_xlfn.XLOOKUP($A247&amp;BV$5,'[1]NBA-Data-1980-2019'!$B$1:$B$16305&amp;'[1]NBA-Data-1980-2019'!$A$1:$A$16305,'[1]NBA-Data-1980-2019'!$F$1:$F$16305,"",0)</f>
        <v/>
      </c>
      <c r="BW247" s="2" t="str" cm="1">
        <f t="array" ref="BW247">_xlfn.XLOOKUP($A247&amp;BW$5,'[1]NBA-Data-1980-2019'!$B$1:$B$16305&amp;'[1]NBA-Data-1980-2019'!$A$1:$A$16305,'[1]NBA-Data-1980-2019'!$F$1:$F$16305,"",0)</f>
        <v/>
      </c>
      <c r="BX247" s="2" t="str" cm="1">
        <f t="array" ref="BX247">_xlfn.XLOOKUP($A247&amp;BX$5,'[1]NBA-Data-1980-2019'!$B$1:$B$16305&amp;'[1]NBA-Data-1980-2019'!$A$1:$A$16305,'[1]NBA-Data-1980-2019'!$F$1:$F$16305,"",0)</f>
        <v/>
      </c>
      <c r="BY247" s="2" t="str" cm="1">
        <f t="array" ref="BY247">_xlfn.XLOOKUP($A247&amp;BY$5,'[1]NBA-Data-1980-2019'!$B$1:$B$16305&amp;'[1]NBA-Data-1980-2019'!$A$1:$A$16305,'[1]NBA-Data-1980-2019'!$F$1:$F$16305,"",0)</f>
        <v/>
      </c>
      <c r="BZ247" s="2" t="str" cm="1">
        <f t="array" ref="BZ247">_xlfn.XLOOKUP($A247&amp;BZ$5,'[1]NBA-Data-1980-2019'!$B$1:$B$16305&amp;'[1]NBA-Data-1980-2019'!$A$1:$A$16305,'[1]NBA-Data-1980-2019'!$F$1:$F$16305,"",0)</f>
        <v/>
      </c>
      <c r="CA247" s="2" t="str" cm="1">
        <f t="array" ref="CA247">_xlfn.XLOOKUP($A247&amp;CA$5,'[1]NBA-Data-1980-2019'!$B$1:$B$16305&amp;'[1]NBA-Data-1980-2019'!$A$1:$A$16305,'[1]NBA-Data-1980-2019'!$F$1:$F$16305,"",0)</f>
        <v/>
      </c>
      <c r="CB247" s="2" t="str" cm="1">
        <f t="array" ref="CB247">_xlfn.XLOOKUP($A247&amp;CB$5,'[1]NBA-Data-1980-2019'!$B$1:$B$16305&amp;'[1]NBA-Data-1980-2019'!$A$1:$A$16305,'[1]NBA-Data-1980-2019'!$F$1:$F$16305,"",0)</f>
        <v/>
      </c>
      <c r="CC247" s="2" t="str" cm="1">
        <f t="array" ref="CC247">_xlfn.XLOOKUP($A247&amp;CC$5,'[1]NBA-Data-1980-2019'!$B$1:$B$16305&amp;'[1]NBA-Data-1980-2019'!$A$1:$A$16305,'[1]NBA-Data-1980-2019'!$F$1:$F$16305,"",0)</f>
        <v/>
      </c>
      <c r="CD247" s="2" t="str" cm="1">
        <f t="array" ref="CD247">_xlfn.XLOOKUP($A247&amp;CD$5,'[1]NBA-Data-1980-2019'!$B$1:$B$16305&amp;'[1]NBA-Data-1980-2019'!$A$1:$A$16305,'[1]NBA-Data-1980-2019'!$F$1:$F$16305,"",0)</f>
        <v/>
      </c>
      <c r="CE247" s="2" t="str" cm="1">
        <f t="array" ref="CE247">_xlfn.XLOOKUP($A247&amp;CE$5,'[1]NBA-Data-1980-2019'!$B$1:$B$16305&amp;'[1]NBA-Data-1980-2019'!$A$1:$A$16305,'[1]NBA-Data-1980-2019'!$F$1:$F$16305,"",0)</f>
        <v/>
      </c>
      <c r="CF247" s="2" t="str" cm="1">
        <f t="array" ref="CF247">_xlfn.XLOOKUP($A247&amp;CF$5,'[1]NBA-Data-1980-2019'!$B$1:$B$16305&amp;'[1]NBA-Data-1980-2019'!$A$1:$A$16305,'[1]NBA-Data-1980-2019'!$F$1:$F$16305,"",0)</f>
        <v/>
      </c>
      <c r="CG247" s="2" t="str" cm="1">
        <f t="array" ref="CG247">_xlfn.XLOOKUP($A247&amp;CG$5,'[1]NBA-Data-1980-2019'!$B$1:$B$16305&amp;'[1]NBA-Data-1980-2019'!$A$1:$A$16305,'[1]NBA-Data-1980-2019'!$F$1:$F$16305,"",0)</f>
        <v/>
      </c>
      <c r="CH247" s="2" t="str" cm="1">
        <f t="array" ref="CH247">_xlfn.XLOOKUP($A247&amp;CH$5,'[1]NBA-Data-1980-2019'!$B$1:$B$16305&amp;'[1]NBA-Data-1980-2019'!$A$1:$A$16305,'[1]NBA-Data-1980-2019'!$F$1:$F$16305,"",0)</f>
        <v/>
      </c>
      <c r="CI247" s="2" t="str" cm="1">
        <f t="array" ref="CI247">_xlfn.XLOOKUP($A247&amp;CI$5,'[1]NBA-Data-1980-2019'!$B$1:$B$16305&amp;'[1]NBA-Data-1980-2019'!$A$1:$A$16305,'[1]NBA-Data-1980-2019'!$F$1:$F$16305,"",0)</f>
        <v/>
      </c>
      <c r="CJ247" s="2" t="str" cm="1">
        <f t="array" ref="CJ247">_xlfn.XLOOKUP($A247&amp;CJ$5,'[1]NBA-Data-1980-2019'!$B$1:$B$16305&amp;'[1]NBA-Data-1980-2019'!$A$1:$A$16305,'[1]NBA-Data-1980-2019'!$F$1:$F$16305,"",0)</f>
        <v/>
      </c>
      <c r="CK247" s="2" t="str" cm="1">
        <f t="array" ref="CK247">_xlfn.XLOOKUP($A247&amp;CK$5,'[1]NBA-Data-1980-2019'!$B$1:$B$16305&amp;'[1]NBA-Data-1980-2019'!$A$1:$A$16305,'[1]NBA-Data-1980-2019'!$F$1:$F$16305,"",0)</f>
        <v/>
      </c>
      <c r="CL247" s="2" t="str" cm="1">
        <f t="array" ref="CL247">_xlfn.XLOOKUP($A247&amp;CL$5,'[1]NBA-Data-1980-2019'!$B$1:$B$16305&amp;'[1]NBA-Data-1980-2019'!$A$1:$A$16305,'[1]NBA-Data-1980-2019'!$F$1:$F$16305,"",0)</f>
        <v/>
      </c>
      <c r="CM247" s="2" t="str" cm="1">
        <f t="array" ref="CM247">_xlfn.XLOOKUP($A247&amp;CM$5,'[1]NBA-Data-1980-2019'!$B$1:$B$16305&amp;'[1]NBA-Data-1980-2019'!$A$1:$A$16305,'[1]NBA-Data-1980-2019'!$F$1:$F$16305,"",0)</f>
        <v/>
      </c>
      <c r="CN247" s="2" t="str" cm="1">
        <f t="array" ref="CN247">_xlfn.XLOOKUP($A247&amp;CN$5,'[1]NBA-Data-1980-2019'!$B$1:$B$16305&amp;'[1]NBA-Data-1980-2019'!$A$1:$A$16305,'[1]NBA-Data-1980-2019'!$F$1:$F$16305,"",0)</f>
        <v/>
      </c>
      <c r="CO247" s="2" t="str" cm="1">
        <f t="array" ref="CO247">_xlfn.XLOOKUP($A247&amp;CO$5,'[1]NBA-Data-1980-2019'!$B$1:$B$16305&amp;'[1]NBA-Data-1980-2019'!$A$1:$A$16305,'[1]NBA-Data-1980-2019'!$F$1:$F$16305,"",0)</f>
        <v/>
      </c>
      <c r="CP247" s="2" t="str" cm="1">
        <f t="array" ref="CP247">_xlfn.XLOOKUP($A247&amp;CP$5,'[1]NBA-Data-1980-2019'!$B$1:$B$16305&amp;'[1]NBA-Data-1980-2019'!$A$1:$A$16305,'[1]NBA-Data-1980-2019'!$F$1:$F$16305,"",0)</f>
        <v/>
      </c>
      <c r="CQ247" s="2" t="str" cm="1">
        <f t="array" ref="CQ247">_xlfn.XLOOKUP($A247&amp;CQ$5,'[1]NBA-Data-1980-2019'!$B$1:$B$16305&amp;'[1]NBA-Data-1980-2019'!$A$1:$A$16305,'[1]NBA-Data-1980-2019'!$F$1:$F$16305,"",0)</f>
        <v/>
      </c>
      <c r="CR247" s="2" t="str" cm="1">
        <f t="array" ref="CR247">_xlfn.XLOOKUP($A247&amp;CR$5,'[1]NBA-Data-1980-2019'!$B$1:$B$16305&amp;'[1]NBA-Data-1980-2019'!$A$1:$A$16305,'[1]NBA-Data-1980-2019'!$F$1:$F$16305,"",0)</f>
        <v/>
      </c>
      <c r="CS247" s="2" t="str" cm="1">
        <f t="array" ref="CS247">_xlfn.XLOOKUP($A247&amp;CS$5,'[1]NBA-Data-1980-2019'!$B$1:$B$16305&amp;'[1]NBA-Data-1980-2019'!$A$1:$A$16305,'[1]NBA-Data-1980-2019'!$F$1:$F$16305,"",0)</f>
        <v/>
      </c>
      <c r="CU247" s="2" t="str">
        <f>_xlfn.XLOOKUP($A247,TEAMS!$G$1:$G$839,TEAMS!$H$1:$H$839,"",0)</f>
        <v>SG</v>
      </c>
      <c r="CV247" s="2" t="str">
        <f>_xlfn.XLOOKUP($CU247,DASHBOARD!$B$22:$B$27,DASHBOARD!$C$22:$C$27,"",0)</f>
        <v>GUARD</v>
      </c>
      <c r="CY247" s="63">
        <f>SUMIFS('[1]NBA-Data-1980-2019'!$G$1:$G$16305,'[1]NBA-Data-1980-2019'!$B$1:$B$16305,$A247,'[1]NBA-Data-1980-2019'!$A$1:$A$16305,CY$9)</f>
        <v>0</v>
      </c>
      <c r="CZ247" s="63">
        <f>SUMIFS('[1]NBA-Data-1980-2019'!$G$1:$G$16305,'[1]NBA-Data-1980-2019'!$B$1:$B$16305,$A247,'[1]NBA-Data-1980-2019'!$A$1:$A$16305,CZ$9)</f>
        <v>0</v>
      </c>
      <c r="DA247" s="63">
        <f>SUMIFS('[1]NBA-Data-1980-2019'!$G$1:$G$16305,'[1]NBA-Data-1980-2019'!$B$1:$B$16305,$A247,'[1]NBA-Data-1980-2019'!$A$1:$A$16305,DA$9)</f>
        <v>0</v>
      </c>
      <c r="DB247" s="63">
        <f>SUMIFS('[1]NBA-Data-1980-2019'!$G$1:$G$16305,'[1]NBA-Data-1980-2019'!$B$1:$B$16305,$A247,'[1]NBA-Data-1980-2019'!$A$1:$A$16305,DB$9)</f>
        <v>0</v>
      </c>
      <c r="DC247" s="63">
        <f>SUMIFS('[1]NBA-Data-1980-2019'!$G$1:$G$16305,'[1]NBA-Data-1980-2019'!$B$1:$B$16305,$A247,'[1]NBA-Data-1980-2019'!$A$1:$A$16305,DC$9)</f>
        <v>0</v>
      </c>
      <c r="DD247" s="63">
        <f>SUMIFS('[1]NBA-Data-1980-2019'!$G$1:$G$16305,'[1]NBA-Data-1980-2019'!$B$1:$B$16305,$A247,'[1]NBA-Data-1980-2019'!$A$1:$A$16305,DD$9)</f>
        <v>0</v>
      </c>
      <c r="DE247" s="63">
        <f>SUMIFS('[1]NBA-Data-1980-2019'!$G$1:$G$16305,'[1]NBA-Data-1980-2019'!$B$1:$B$16305,$A247,'[1]NBA-Data-1980-2019'!$A$1:$A$16305,DE$9)</f>
        <v>0</v>
      </c>
      <c r="DF247" s="63">
        <f>SUMIFS('[1]NBA-Data-1980-2019'!$G$1:$G$16305,'[1]NBA-Data-1980-2019'!$B$1:$B$16305,$A247,'[1]NBA-Data-1980-2019'!$A$1:$A$16305,DF$9)</f>
        <v>0</v>
      </c>
      <c r="DG247" s="63">
        <f>SUMIFS('[1]NBA-Data-1980-2019'!$G$1:$G$16305,'[1]NBA-Data-1980-2019'!$B$1:$B$16305,$A247,'[1]NBA-Data-1980-2019'!$A$1:$A$16305,DG$9)</f>
        <v>0</v>
      </c>
      <c r="DH247" s="63">
        <f>SUMIFS('[1]NBA-Data-1980-2019'!$G$1:$G$16305,'[1]NBA-Data-1980-2019'!$B$1:$B$16305,$A247,'[1]NBA-Data-1980-2019'!$A$1:$A$16305,DH$9)</f>
        <v>0</v>
      </c>
      <c r="DI247" s="63">
        <f>SUMIFS('[1]NBA-Data-1980-2019'!$G$1:$G$16305,'[1]NBA-Data-1980-2019'!$B$1:$B$16305,$A247,'[1]NBA-Data-1980-2019'!$A$1:$A$16305,DI$9)</f>
        <v>0</v>
      </c>
      <c r="DJ247" s="63">
        <f>SUMIFS('[1]NBA-Data-1980-2019'!$G$1:$G$16305,'[1]NBA-Data-1980-2019'!$B$1:$B$16305,$A247,'[1]NBA-Data-1980-2019'!$A$1:$A$16305,DJ$9)</f>
        <v>0</v>
      </c>
      <c r="DK247" s="63">
        <f>SUMIFS('[1]NBA-Data-1980-2019'!$G$1:$G$16305,'[1]NBA-Data-1980-2019'!$B$1:$B$16305,$A247,'[1]NBA-Data-1980-2019'!$A$1:$A$16305,DK$9)</f>
        <v>0</v>
      </c>
      <c r="DL247" s="63">
        <f>SUMIFS('[1]NBA-Data-1980-2019'!$G$1:$G$16305,'[1]NBA-Data-1980-2019'!$B$1:$B$16305,$A247,'[1]NBA-Data-1980-2019'!$A$1:$A$16305,DL$9)</f>
        <v>0</v>
      </c>
      <c r="DM247" s="63">
        <f>SUMIFS('[1]NBA-Data-1980-2019'!$G$1:$G$16305,'[1]NBA-Data-1980-2019'!$B$1:$B$16305,$A247,'[1]NBA-Data-1980-2019'!$A$1:$A$16305,DM$9)</f>
        <v>0</v>
      </c>
      <c r="DN247" s="63">
        <f>SUMIFS('[1]NBA-Data-1980-2019'!$G$1:$G$16305,'[1]NBA-Data-1980-2019'!$B$1:$B$16305,$A247,'[1]NBA-Data-1980-2019'!$A$1:$A$16305,DN$9)</f>
        <v>0</v>
      </c>
      <c r="DO247" s="63">
        <f>SUMIFS('[1]NBA-Data-1980-2019'!$G$1:$G$16305,'[1]NBA-Data-1980-2019'!$B$1:$B$16305,$A247,'[1]NBA-Data-1980-2019'!$A$1:$A$16305,DO$9)</f>
        <v>0</v>
      </c>
      <c r="DP247" s="63">
        <f>SUMIFS('[1]NBA-Data-1980-2019'!$G$1:$G$16305,'[1]NBA-Data-1980-2019'!$B$1:$B$16305,$A247,'[1]NBA-Data-1980-2019'!$A$1:$A$16305,DP$9)</f>
        <v>0</v>
      </c>
      <c r="DQ247" s="63">
        <f>SUMIFS('[1]NBA-Data-1980-2019'!$G$1:$G$16305,'[1]NBA-Data-1980-2019'!$B$1:$B$16305,$A247,'[1]NBA-Data-1980-2019'!$A$1:$A$16305,DQ$9)</f>
        <v>0</v>
      </c>
      <c r="DR247" s="63">
        <f>SUMIFS('[1]NBA-Data-1980-2019'!$G$1:$G$16305,'[1]NBA-Data-1980-2019'!$B$1:$B$16305,$A247,'[1]NBA-Data-1980-2019'!$A$1:$A$16305,DR$9)</f>
        <v>0</v>
      </c>
      <c r="DS247" s="63">
        <f>SUMIFS('[1]NBA-Data-1980-2019'!$G$1:$G$16305,'[1]NBA-Data-1980-2019'!$B$1:$B$16305,$A247,'[1]NBA-Data-1980-2019'!$A$1:$A$16305,DS$9)</f>
        <v>0</v>
      </c>
      <c r="DT247" s="63">
        <f>SUMIFS('[1]NBA-Data-1980-2019'!$G$1:$G$16305,'[1]NBA-Data-1980-2019'!$B$1:$B$16305,$A247,'[1]NBA-Data-1980-2019'!$A$1:$A$16305,DT$9)</f>
        <v>0</v>
      </c>
      <c r="DU247" s="63">
        <f>SUMIFS('[1]NBA-Data-1980-2019'!$G$1:$G$16305,'[1]NBA-Data-1980-2019'!$B$1:$B$16305,$A247,'[1]NBA-Data-1980-2019'!$A$1:$A$16305,DU$9)</f>
        <v>0</v>
      </c>
      <c r="DV247" s="63">
        <f>SUMIFS('[1]NBA-Data-1980-2019'!$G$1:$G$16305,'[1]NBA-Data-1980-2019'!$B$1:$B$16305,$A247,'[1]NBA-Data-1980-2019'!$A$1:$A$16305,DV$9)</f>
        <v>0</v>
      </c>
      <c r="DW247" s="63">
        <f>SUMIFS('[1]NBA-Data-1980-2019'!$G$1:$G$16305,'[1]NBA-Data-1980-2019'!$B$1:$B$16305,$A247,'[1]NBA-Data-1980-2019'!$A$1:$A$16305,DW$9)</f>
        <v>0</v>
      </c>
      <c r="DX247" s="63">
        <f>SUMIFS('[1]NBA-Data-1980-2019'!$G$1:$G$16305,'[1]NBA-Data-1980-2019'!$B$1:$B$16305,$A247,'[1]NBA-Data-1980-2019'!$A$1:$A$16305,DX$9)</f>
        <v>0</v>
      </c>
      <c r="DY247" s="63">
        <f>SUMIFS('[1]NBA-Data-1980-2019'!$G$1:$G$16305,'[1]NBA-Data-1980-2019'!$B$1:$B$16305,$A247,'[1]NBA-Data-1980-2019'!$A$1:$A$16305,DY$9)</f>
        <v>0</v>
      </c>
      <c r="DZ247" s="63">
        <f>SUMIFS('[1]NBA-Data-1980-2019'!$G$1:$G$16305,'[1]NBA-Data-1980-2019'!$B$1:$B$16305,$A247,'[1]NBA-Data-1980-2019'!$A$1:$A$16305,DZ$9)</f>
        <v>0</v>
      </c>
      <c r="EA247" s="63">
        <f>SUMIFS('[1]NBA-Data-1980-2019'!$G$1:$G$16305,'[1]NBA-Data-1980-2019'!$B$1:$B$16305,$A247,'[1]NBA-Data-1980-2019'!$A$1:$A$16305,EA$9)</f>
        <v>0</v>
      </c>
      <c r="EB247" s="63">
        <f>SUMIFS('[1]NBA-Data-1980-2019'!$G$1:$G$16305,'[1]NBA-Data-1980-2019'!$B$1:$B$16305,$A247,'[1]NBA-Data-1980-2019'!$A$1:$A$16305,EB$9)</f>
        <v>0</v>
      </c>
      <c r="EC247" s="63">
        <f>SUMIFS('[1]NBA-Data-1980-2019'!$G$1:$G$16305,'[1]NBA-Data-1980-2019'!$B$1:$B$16305,$A247,'[1]NBA-Data-1980-2019'!$A$1:$A$16305,EC$9)</f>
        <v>0</v>
      </c>
      <c r="ED247" s="63">
        <f>SUMIFS('[1]NBA-Data-1980-2019'!$G$1:$G$16305,'[1]NBA-Data-1980-2019'!$B$1:$B$16305,$A247,'[1]NBA-Data-1980-2019'!$A$1:$A$16305,ED$9)</f>
        <v>0</v>
      </c>
      <c r="EH247" s="2" t="s">
        <v>1486</v>
      </c>
    </row>
    <row r="248" spans="1:139" x14ac:dyDescent="0.2">
      <c r="A248" s="2" t="s">
        <v>749</v>
      </c>
      <c r="B248" s="2" t="str" cm="1">
        <f t="array" ref="B248">_xlfn.XLOOKUP($A248&amp;B$5,'[1]NBA-Data-1980-2019'!$B$1:$B$16305&amp;'[1]NBA-Data-1980-2019'!$A$1:$A$16305,'[1]NBA-Data-1980-2019'!$D$1:$D$16305,"",0)</f>
        <v/>
      </c>
      <c r="C248" s="2" t="str" cm="1">
        <f t="array" ref="C248">_xlfn.XLOOKUP($A248&amp;C$5,'[1]NBA-Data-1980-2019'!$B$1:$B$16305&amp;'[1]NBA-Data-1980-2019'!$A$1:$A$16305,'[1]NBA-Data-1980-2019'!$D$1:$D$16305,"",0)</f>
        <v/>
      </c>
      <c r="D248" s="2" t="str" cm="1">
        <f t="array" ref="D248">_xlfn.XLOOKUP($A248&amp;D$5,'[1]NBA-Data-1980-2019'!$B$1:$B$16305&amp;'[1]NBA-Data-1980-2019'!$A$1:$A$16305,'[1]NBA-Data-1980-2019'!$D$1:$D$16305,"",0)</f>
        <v/>
      </c>
      <c r="E248" s="2" t="str" cm="1">
        <f t="array" ref="E248">_xlfn.XLOOKUP($A248&amp;E$5,'[1]NBA-Data-1980-2019'!$B$1:$B$16305&amp;'[1]NBA-Data-1980-2019'!$A$1:$A$16305,'[1]NBA-Data-1980-2019'!$D$1:$D$16305,"",0)</f>
        <v/>
      </c>
      <c r="F248" s="2" t="str" cm="1">
        <f t="array" ref="F248">_xlfn.XLOOKUP($A248&amp;F$5,'[1]NBA-Data-1980-2019'!$B$1:$B$16305&amp;'[1]NBA-Data-1980-2019'!$A$1:$A$16305,'[1]NBA-Data-1980-2019'!$D$1:$D$16305,"",0)</f>
        <v/>
      </c>
      <c r="G248" s="2" t="str" cm="1">
        <f t="array" ref="G248">_xlfn.XLOOKUP($A248&amp;G$5,'[1]NBA-Data-1980-2019'!$B$1:$B$16305&amp;'[1]NBA-Data-1980-2019'!$A$1:$A$16305,'[1]NBA-Data-1980-2019'!$D$1:$D$16305,"",0)</f>
        <v/>
      </c>
      <c r="H248" s="2" t="str" cm="1">
        <f t="array" ref="H248">_xlfn.XLOOKUP($A248&amp;H$5,'[1]NBA-Data-1980-2019'!$B$1:$B$16305&amp;'[1]NBA-Data-1980-2019'!$A$1:$A$16305,'[1]NBA-Data-1980-2019'!$D$1:$D$16305,"",0)</f>
        <v/>
      </c>
      <c r="I248" s="2" t="str" cm="1">
        <f t="array" ref="I248">_xlfn.XLOOKUP($A248&amp;I$5,'[1]NBA-Data-1980-2019'!$B$1:$B$16305&amp;'[1]NBA-Data-1980-2019'!$A$1:$A$16305,'[1]NBA-Data-1980-2019'!$D$1:$D$16305,"",0)</f>
        <v/>
      </c>
      <c r="J248" s="2" t="str" cm="1">
        <f t="array" ref="J248">_xlfn.XLOOKUP($A248&amp;J$5,'[1]NBA-Data-1980-2019'!$B$1:$B$16305&amp;'[1]NBA-Data-1980-2019'!$A$1:$A$16305,'[1]NBA-Data-1980-2019'!$D$1:$D$16305,"",0)</f>
        <v/>
      </c>
      <c r="K248" s="2" t="str" cm="1">
        <f t="array" ref="K248">_xlfn.XLOOKUP($A248&amp;K$5,'[1]NBA-Data-1980-2019'!$B$1:$B$16305&amp;'[1]NBA-Data-1980-2019'!$A$1:$A$16305,'[1]NBA-Data-1980-2019'!$D$1:$D$16305,"",0)</f>
        <v/>
      </c>
      <c r="L248" s="2" t="str" cm="1">
        <f t="array" ref="L248">_xlfn.XLOOKUP($A248&amp;L$5,'[1]NBA-Data-1980-2019'!$B$1:$B$16305&amp;'[1]NBA-Data-1980-2019'!$A$1:$A$16305,'[1]NBA-Data-1980-2019'!$D$1:$D$16305,"",0)</f>
        <v/>
      </c>
      <c r="M248" s="2" t="str" cm="1">
        <f t="array" ref="M248">_xlfn.XLOOKUP($A248&amp;M$5,'[1]NBA-Data-1980-2019'!$B$1:$B$16305&amp;'[1]NBA-Data-1980-2019'!$A$1:$A$16305,'[1]NBA-Data-1980-2019'!$D$1:$D$16305,"",0)</f>
        <v/>
      </c>
      <c r="N248" s="2" t="str" cm="1">
        <f t="array" ref="N248">_xlfn.XLOOKUP($A248&amp;N$5,'[1]NBA-Data-1980-2019'!$B$1:$B$16305&amp;'[1]NBA-Data-1980-2019'!$A$1:$A$16305,'[1]NBA-Data-1980-2019'!$D$1:$D$16305,"",0)</f>
        <v/>
      </c>
      <c r="O248" s="2" t="str" cm="1">
        <f t="array" ref="O248">_xlfn.XLOOKUP($A248&amp;O$5,'[1]NBA-Data-1980-2019'!$B$1:$B$16305&amp;'[1]NBA-Data-1980-2019'!$A$1:$A$16305,'[1]NBA-Data-1980-2019'!$D$1:$D$16305,"",0)</f>
        <v/>
      </c>
      <c r="P248" s="2" t="str" cm="1">
        <f t="array" ref="P248">_xlfn.XLOOKUP($A248&amp;P$5,'[1]NBA-Data-1980-2019'!$B$1:$B$16305&amp;'[1]NBA-Data-1980-2019'!$A$1:$A$16305,'[1]NBA-Data-1980-2019'!$D$1:$D$16305,"",0)</f>
        <v/>
      </c>
      <c r="Q248" s="2" t="str" cm="1">
        <f t="array" ref="Q248">_xlfn.XLOOKUP($A248&amp;Q$5,'[1]NBA-Data-1980-2019'!$B$1:$B$16305&amp;'[1]NBA-Data-1980-2019'!$A$1:$A$16305,'[1]NBA-Data-1980-2019'!$D$1:$D$16305,"",0)</f>
        <v/>
      </c>
      <c r="R248" s="2" t="str" cm="1">
        <f t="array" ref="R248">_xlfn.XLOOKUP($A248&amp;R$5,'[1]NBA-Data-1980-2019'!$B$1:$B$16305&amp;'[1]NBA-Data-1980-2019'!$A$1:$A$16305,'[1]NBA-Data-1980-2019'!$D$1:$D$16305,"",0)</f>
        <v/>
      </c>
      <c r="S248" s="2" t="str" cm="1">
        <f t="array" ref="S248">_xlfn.XLOOKUP($A248&amp;S$5,'[1]NBA-Data-1980-2019'!$B$1:$B$16305&amp;'[1]NBA-Data-1980-2019'!$A$1:$A$16305,'[1]NBA-Data-1980-2019'!$D$1:$D$16305,"",0)</f>
        <v/>
      </c>
      <c r="T248" s="2" t="str" cm="1">
        <f t="array" ref="T248">_xlfn.XLOOKUP($A248&amp;T$5,'[1]NBA-Data-1980-2019'!$B$1:$B$16305&amp;'[1]NBA-Data-1980-2019'!$A$1:$A$16305,'[1]NBA-Data-1980-2019'!$D$1:$D$16305,"",0)</f>
        <v/>
      </c>
      <c r="U248" s="2" t="str" cm="1">
        <f t="array" ref="U248">_xlfn.XLOOKUP($A248&amp;U$5,'[1]NBA-Data-1980-2019'!$B$1:$B$16305&amp;'[1]NBA-Data-1980-2019'!$A$1:$A$16305,'[1]NBA-Data-1980-2019'!$D$1:$D$16305,"",0)</f>
        <v/>
      </c>
      <c r="V248" s="2" t="str" cm="1">
        <f t="array" ref="V248">_xlfn.XLOOKUP($A248&amp;V$5,'[1]NBA-Data-1980-2019'!$B$1:$B$16305&amp;'[1]NBA-Data-1980-2019'!$A$1:$A$16305,'[1]NBA-Data-1980-2019'!$D$1:$D$16305,"",0)</f>
        <v/>
      </c>
      <c r="W248" s="2" t="str" cm="1">
        <f t="array" ref="W248">_xlfn.XLOOKUP($A248&amp;W$5,'[1]NBA-Data-1980-2019'!$B$1:$B$16305&amp;'[1]NBA-Data-1980-2019'!$A$1:$A$16305,'[1]NBA-Data-1980-2019'!$D$1:$D$16305,"",0)</f>
        <v/>
      </c>
      <c r="X248" s="2" t="str" cm="1">
        <f t="array" ref="X248">_xlfn.XLOOKUP($A248&amp;X$5,'[1]NBA-Data-1980-2019'!$B$1:$B$16305&amp;'[1]NBA-Data-1980-2019'!$A$1:$A$16305,'[1]NBA-Data-1980-2019'!$D$1:$D$16305,"",0)</f>
        <v/>
      </c>
      <c r="Y248" s="2" t="str" cm="1">
        <f t="array" ref="Y248">_xlfn.XLOOKUP($A248&amp;Y$5,'[1]NBA-Data-1980-2019'!$B$1:$B$16305&amp;'[1]NBA-Data-1980-2019'!$A$1:$A$16305,'[1]NBA-Data-1980-2019'!$D$1:$D$16305,"",0)</f>
        <v>CLE</v>
      </c>
      <c r="Z248" s="2" t="str" cm="1">
        <f t="array" ref="Z248">_xlfn.XLOOKUP($A248&amp;Z$5,'[1]NBA-Data-1980-2019'!$B$1:$B$16305&amp;'[1]NBA-Data-1980-2019'!$A$1:$A$16305,'[1]NBA-Data-1980-2019'!$D$1:$D$16305,"",0)</f>
        <v>CLE</v>
      </c>
      <c r="AA248" s="2" t="str" cm="1">
        <f t="array" ref="AA248">_xlfn.XLOOKUP($A248&amp;AA$5,'[1]NBA-Data-1980-2019'!$B$1:$B$16305&amp;'[1]NBA-Data-1980-2019'!$A$1:$A$16305,'[1]NBA-Data-1980-2019'!$D$1:$D$16305,"",0)</f>
        <v>CLE</v>
      </c>
      <c r="AB248" s="2" t="str" cm="1">
        <f t="array" ref="AB248">_xlfn.XLOOKUP($A248&amp;AB$5,'[1]NBA-Data-1980-2019'!$B$1:$B$16305&amp;'[1]NBA-Data-1980-2019'!$A$1:$A$16305,'[1]NBA-Data-1980-2019'!$D$1:$D$16305,"",0)</f>
        <v>MIL</v>
      </c>
      <c r="AC248" s="2" t="str" cm="1">
        <f t="array" ref="AC248">_xlfn.XLOOKUP($A248&amp;AC$5,'[1]NBA-Data-1980-2019'!$B$1:$B$16305&amp;'[1]NBA-Data-1980-2019'!$A$1:$A$16305,'[1]NBA-Data-1980-2019'!$D$1:$D$16305,"",0)</f>
        <v>MIL</v>
      </c>
      <c r="AD248" s="2" t="str" cm="1">
        <f t="array" ref="AD248">_xlfn.XLOOKUP($A248&amp;AD$5,'[1]NBA-Data-1980-2019'!$B$1:$B$16305&amp;'[1]NBA-Data-1980-2019'!$A$1:$A$16305,'[1]NBA-Data-1980-2019'!$D$1:$D$16305,"",0)</f>
        <v>TOT</v>
      </c>
      <c r="AE248" s="2" t="str" cm="1">
        <f t="array" ref="AE248">_xlfn.XLOOKUP($A248&amp;AE$5,'[1]NBA-Data-1980-2019'!$B$1:$B$16305&amp;'[1]NBA-Data-1980-2019'!$A$1:$A$16305,'[1]NBA-Data-1980-2019'!$D$1:$D$16305,"",0)</f>
        <v/>
      </c>
      <c r="AF248" s="2" t="str" cm="1">
        <f t="array" ref="AF248">_xlfn.XLOOKUP($A248&amp;AF$5,'[1]NBA-Data-1980-2019'!$B$1:$B$16305&amp;'[1]NBA-Data-1980-2019'!$A$1:$A$16305,'[1]NBA-Data-1980-2019'!$D$1:$D$16305,"",0)</f>
        <v/>
      </c>
      <c r="AG248" s="2" t="str" cm="1">
        <f t="array" ref="AG248">_xlfn.XLOOKUP($A248&amp;AG$5,'[1]NBA-Data-1980-2019'!$B$1:$B$16305&amp;'[1]NBA-Data-1980-2019'!$A$1:$A$16305,'[1]NBA-Data-1980-2019'!$D$1:$D$16305,"",0)</f>
        <v/>
      </c>
      <c r="AH248" s="2" t="str" cm="1">
        <f t="array" ref="AH248">_xlfn.XLOOKUP($A248&amp;AH$5,'[1]NBA-Data-1980-2019'!$B$1:$B$16305&amp;'[1]NBA-Data-1980-2019'!$A$1:$A$16305,'[1]NBA-Data-1980-2019'!$H$1:$H$16305,"",0)</f>
        <v/>
      </c>
      <c r="AI248" s="2" t="str" cm="1">
        <f t="array" ref="AI248">_xlfn.XLOOKUP($A248&amp;AI$5,'[1]NBA-Data-1980-2019'!$B$1:$B$16305&amp;'[1]NBA-Data-1980-2019'!$A$1:$A$16305,'[1]NBA-Data-1980-2019'!$H$1:$H$16305,"",0)</f>
        <v/>
      </c>
      <c r="AJ248" s="2" t="str" cm="1">
        <f t="array" ref="AJ248">_xlfn.XLOOKUP($A248&amp;AJ$5,'[1]NBA-Data-1980-2019'!$B$1:$B$16305&amp;'[1]NBA-Data-1980-2019'!$A$1:$A$16305,'[1]NBA-Data-1980-2019'!$H$1:$H$16305,"",0)</f>
        <v/>
      </c>
      <c r="AK248" s="2" t="str" cm="1">
        <f t="array" ref="AK248">_xlfn.XLOOKUP($A248&amp;AK$5,'[1]NBA-Data-1980-2019'!$B$1:$B$16305&amp;'[1]NBA-Data-1980-2019'!$A$1:$A$16305,'[1]NBA-Data-1980-2019'!$H$1:$H$16305,"",0)</f>
        <v/>
      </c>
      <c r="AL248" s="2" t="str" cm="1">
        <f t="array" ref="AL248">_xlfn.XLOOKUP($A248&amp;AL$5,'[1]NBA-Data-1980-2019'!$B$1:$B$16305&amp;'[1]NBA-Data-1980-2019'!$A$1:$A$16305,'[1]NBA-Data-1980-2019'!$H$1:$H$16305,"",0)</f>
        <v/>
      </c>
      <c r="AM248" s="2" t="str" cm="1">
        <f t="array" ref="AM248">_xlfn.XLOOKUP($A248&amp;AM$5,'[1]NBA-Data-1980-2019'!$B$1:$B$16305&amp;'[1]NBA-Data-1980-2019'!$A$1:$A$16305,'[1]NBA-Data-1980-2019'!$H$1:$H$16305,"",0)</f>
        <v/>
      </c>
      <c r="AN248" s="2" t="str" cm="1">
        <f t="array" ref="AN248">_xlfn.XLOOKUP($A248&amp;AN$5,'[1]NBA-Data-1980-2019'!$B$1:$B$16305&amp;'[1]NBA-Data-1980-2019'!$A$1:$A$16305,'[1]NBA-Data-1980-2019'!$H$1:$H$16305,"",0)</f>
        <v/>
      </c>
      <c r="AO248" s="2" t="str" cm="1">
        <f t="array" ref="AO248">_xlfn.XLOOKUP($A248&amp;AO$5,'[1]NBA-Data-1980-2019'!$B$1:$B$16305&amp;'[1]NBA-Data-1980-2019'!$A$1:$A$16305,'[1]NBA-Data-1980-2019'!$H$1:$H$16305,"",0)</f>
        <v/>
      </c>
      <c r="AP248" s="2" t="str" cm="1">
        <f t="array" ref="AP248">_xlfn.XLOOKUP($A248&amp;AP$5,'[1]NBA-Data-1980-2019'!$B$1:$B$16305&amp;'[1]NBA-Data-1980-2019'!$A$1:$A$16305,'[1]NBA-Data-1980-2019'!$H$1:$H$16305,"",0)</f>
        <v/>
      </c>
      <c r="AQ248" s="2" t="str" cm="1">
        <f t="array" ref="AQ248">_xlfn.XLOOKUP($A248&amp;AQ$5,'[1]NBA-Data-1980-2019'!$B$1:$B$16305&amp;'[1]NBA-Data-1980-2019'!$A$1:$A$16305,'[1]NBA-Data-1980-2019'!$H$1:$H$16305,"",0)</f>
        <v/>
      </c>
      <c r="AR248" s="2" t="str" cm="1">
        <f t="array" ref="AR248">_xlfn.XLOOKUP($A248&amp;AR$5,'[1]NBA-Data-1980-2019'!$B$1:$B$16305&amp;'[1]NBA-Data-1980-2019'!$A$1:$A$16305,'[1]NBA-Data-1980-2019'!$H$1:$H$16305,"",0)</f>
        <v/>
      </c>
      <c r="AS248" s="2" t="str" cm="1">
        <f t="array" ref="AS248">_xlfn.XLOOKUP($A248&amp;AS$5,'[1]NBA-Data-1980-2019'!$B$1:$B$16305&amp;'[1]NBA-Data-1980-2019'!$A$1:$A$16305,'[1]NBA-Data-1980-2019'!$H$1:$H$16305,"",0)</f>
        <v/>
      </c>
      <c r="AT248" s="2" t="str" cm="1">
        <f t="array" ref="AT248">_xlfn.XLOOKUP($A248&amp;AT$5,'[1]NBA-Data-1980-2019'!$B$1:$B$16305&amp;'[1]NBA-Data-1980-2019'!$A$1:$A$16305,'[1]NBA-Data-1980-2019'!$H$1:$H$16305,"",0)</f>
        <v/>
      </c>
      <c r="AU248" s="2" t="str" cm="1">
        <f t="array" ref="AU248">_xlfn.XLOOKUP($A248&amp;AU$5,'[1]NBA-Data-1980-2019'!$B$1:$B$16305&amp;'[1]NBA-Data-1980-2019'!$A$1:$A$16305,'[1]NBA-Data-1980-2019'!$H$1:$H$16305,"",0)</f>
        <v/>
      </c>
      <c r="AV248" s="2" t="str" cm="1">
        <f t="array" ref="AV248">_xlfn.XLOOKUP($A248&amp;AV$5,'[1]NBA-Data-1980-2019'!$B$1:$B$16305&amp;'[1]NBA-Data-1980-2019'!$A$1:$A$16305,'[1]NBA-Data-1980-2019'!$H$1:$H$16305,"",0)</f>
        <v/>
      </c>
      <c r="AW248" s="2" t="str" cm="1">
        <f t="array" ref="AW248">_xlfn.XLOOKUP($A248&amp;AW$5,'[1]NBA-Data-1980-2019'!$B$1:$B$16305&amp;'[1]NBA-Data-1980-2019'!$A$1:$A$16305,'[1]NBA-Data-1980-2019'!$H$1:$H$16305,"",0)</f>
        <v/>
      </c>
      <c r="AX248" s="2" t="str" cm="1">
        <f t="array" ref="AX248">_xlfn.XLOOKUP($A248&amp;AX$5,'[1]NBA-Data-1980-2019'!$B$1:$B$16305&amp;'[1]NBA-Data-1980-2019'!$A$1:$A$16305,'[1]NBA-Data-1980-2019'!$H$1:$H$16305,"",0)</f>
        <v/>
      </c>
      <c r="AY248" s="2" t="str" cm="1">
        <f t="array" ref="AY248">_xlfn.XLOOKUP($A248&amp;AY$5,'[1]NBA-Data-1980-2019'!$B$1:$B$16305&amp;'[1]NBA-Data-1980-2019'!$A$1:$A$16305,'[1]NBA-Data-1980-2019'!$H$1:$H$16305,"",0)</f>
        <v/>
      </c>
      <c r="AZ248" s="2" t="str" cm="1">
        <f t="array" ref="AZ248">_xlfn.XLOOKUP($A248&amp;AZ$5,'[1]NBA-Data-1980-2019'!$B$1:$B$16305&amp;'[1]NBA-Data-1980-2019'!$A$1:$A$16305,'[1]NBA-Data-1980-2019'!$H$1:$H$16305,"",0)</f>
        <v/>
      </c>
      <c r="BA248" s="2" t="str" cm="1">
        <f t="array" ref="BA248">_xlfn.XLOOKUP($A248&amp;BA$5,'[1]NBA-Data-1980-2019'!$B$1:$B$16305&amp;'[1]NBA-Data-1980-2019'!$A$1:$A$16305,'[1]NBA-Data-1980-2019'!$H$1:$H$16305,"",0)</f>
        <v/>
      </c>
      <c r="BB248" s="2" t="str" cm="1">
        <f t="array" ref="BB248">_xlfn.XLOOKUP($A248&amp;BB$5,'[1]NBA-Data-1980-2019'!$B$1:$B$16305&amp;'[1]NBA-Data-1980-2019'!$A$1:$A$16305,'[1]NBA-Data-1980-2019'!$H$1:$H$16305,"",0)</f>
        <v/>
      </c>
      <c r="BC248" s="2" t="str" cm="1">
        <f t="array" ref="BC248">_xlfn.XLOOKUP($A248&amp;BC$5,'[1]NBA-Data-1980-2019'!$B$1:$B$16305&amp;'[1]NBA-Data-1980-2019'!$A$1:$A$16305,'[1]NBA-Data-1980-2019'!$H$1:$H$16305,"",0)</f>
        <v/>
      </c>
      <c r="BD248" s="2" t="str" cm="1">
        <f t="array" ref="BD248">_xlfn.XLOOKUP($A248&amp;BD$5,'[1]NBA-Data-1980-2019'!$B$1:$B$16305&amp;'[1]NBA-Data-1980-2019'!$A$1:$A$16305,'[1]NBA-Data-1980-2019'!$H$1:$H$16305,"",0)</f>
        <v/>
      </c>
      <c r="BE248" s="2" cm="1">
        <f t="array" ref="BE248">_xlfn.XLOOKUP($A248&amp;BE$5,'[1]NBA-Data-1980-2019'!$B$1:$B$16305&amp;'[1]NBA-Data-1980-2019'!$A$1:$A$16305,'[1]NBA-Data-1980-2019'!$H$1:$H$16305,"",0)</f>
        <v>1274.3999999999999</v>
      </c>
      <c r="BF248" s="2" cm="1">
        <f t="array" ref="BF248">_xlfn.XLOOKUP($A248&amp;BF$5,'[1]NBA-Data-1980-2019'!$B$1:$B$16305&amp;'[1]NBA-Data-1980-2019'!$A$1:$A$16305,'[1]NBA-Data-1980-2019'!$H$1:$H$16305,"",0)</f>
        <v>1380.2</v>
      </c>
      <c r="BG248" s="2" cm="1">
        <f t="array" ref="BG248">_xlfn.XLOOKUP($A248&amp;BG$5,'[1]NBA-Data-1980-2019'!$B$1:$B$16305&amp;'[1]NBA-Data-1980-2019'!$A$1:$A$16305,'[1]NBA-Data-1980-2019'!$H$1:$H$16305,"",0)</f>
        <v>1869.6000000000001</v>
      </c>
      <c r="BH248" s="2" cm="1">
        <f t="array" ref="BH248">_xlfn.XLOOKUP($A248&amp;BH$5,'[1]NBA-Data-1980-2019'!$B$1:$B$16305&amp;'[1]NBA-Data-1980-2019'!$A$1:$A$16305,'[1]NBA-Data-1980-2019'!$H$1:$H$16305,"",0)</f>
        <v>1983.6000000000001</v>
      </c>
      <c r="BI248" s="2" cm="1">
        <f t="array" ref="BI248">_xlfn.XLOOKUP($A248&amp;BI$5,'[1]NBA-Data-1980-2019'!$B$1:$B$16305&amp;'[1]NBA-Data-1980-2019'!$A$1:$A$16305,'[1]NBA-Data-1980-2019'!$H$1:$H$16305,"",0)</f>
        <v>710.6</v>
      </c>
      <c r="BJ248" s="2" cm="1">
        <f t="array" ref="BJ248">_xlfn.XLOOKUP($A248&amp;BJ$5,'[1]NBA-Data-1980-2019'!$B$1:$B$16305&amp;'[1]NBA-Data-1980-2019'!$A$1:$A$16305,'[1]NBA-Data-1980-2019'!$H$1:$H$16305,"",0)</f>
        <v>811.19999999999993</v>
      </c>
      <c r="BK248" s="2" t="str" cm="1">
        <f t="array" ref="BK248">_xlfn.XLOOKUP($A248&amp;BK$5,'[1]NBA-Data-1980-2019'!$B$1:$B$16305&amp;'[1]NBA-Data-1980-2019'!$A$1:$A$16305,'[1]NBA-Data-1980-2019'!$H$1:$H$16305,"",0)</f>
        <v/>
      </c>
      <c r="BL248" s="2" t="str" cm="1">
        <f t="array" ref="BL248">_xlfn.XLOOKUP($A248&amp;BL$5,'[1]NBA-Data-1980-2019'!$B$1:$B$16305&amp;'[1]NBA-Data-1980-2019'!$A$1:$A$16305,'[1]NBA-Data-1980-2019'!$H$1:$H$16305,"",0)</f>
        <v/>
      </c>
      <c r="BM248" s="2" t="str" cm="1">
        <f t="array" ref="BM248">_xlfn.XLOOKUP($A248&amp;BM$5,'[1]NBA-Data-1980-2019'!$B$1:$B$16305&amp;'[1]NBA-Data-1980-2019'!$A$1:$A$16305,'[1]NBA-Data-1980-2019'!$H$1:$H$16305,"",0)</f>
        <v/>
      </c>
      <c r="BN248" s="2" t="str" cm="1">
        <f t="array" ref="BN248">_xlfn.XLOOKUP($A248&amp;BN$5,'[1]NBA-Data-1980-2019'!$B$1:$B$16305&amp;'[1]NBA-Data-1980-2019'!$A$1:$A$16305,'[1]NBA-Data-1980-2019'!$F$1:$F$16305,"",0)</f>
        <v/>
      </c>
      <c r="BO248" s="2" t="str" cm="1">
        <f t="array" ref="BO248">_xlfn.XLOOKUP($A248&amp;BO$5,'[1]NBA-Data-1980-2019'!$B$1:$B$16305&amp;'[1]NBA-Data-1980-2019'!$A$1:$A$16305,'[1]NBA-Data-1980-2019'!$F$1:$F$16305,"",0)</f>
        <v/>
      </c>
      <c r="BP248" s="2" t="str" cm="1">
        <f t="array" ref="BP248">_xlfn.XLOOKUP($A248&amp;BP$5,'[1]NBA-Data-1980-2019'!$B$1:$B$16305&amp;'[1]NBA-Data-1980-2019'!$A$1:$A$16305,'[1]NBA-Data-1980-2019'!$F$1:$F$16305,"",0)</f>
        <v/>
      </c>
      <c r="BQ248" s="2" t="str" cm="1">
        <f t="array" ref="BQ248">_xlfn.XLOOKUP($A248&amp;BQ$5,'[1]NBA-Data-1980-2019'!$B$1:$B$16305&amp;'[1]NBA-Data-1980-2019'!$A$1:$A$16305,'[1]NBA-Data-1980-2019'!$F$1:$F$16305,"",0)</f>
        <v/>
      </c>
      <c r="BR248" s="2" t="str" cm="1">
        <f t="array" ref="BR248">_xlfn.XLOOKUP($A248&amp;BR$5,'[1]NBA-Data-1980-2019'!$B$1:$B$16305&amp;'[1]NBA-Data-1980-2019'!$A$1:$A$16305,'[1]NBA-Data-1980-2019'!$F$1:$F$16305,"",0)</f>
        <v/>
      </c>
      <c r="BS248" s="2" t="str" cm="1">
        <f t="array" ref="BS248">_xlfn.XLOOKUP($A248&amp;BS$5,'[1]NBA-Data-1980-2019'!$B$1:$B$16305&amp;'[1]NBA-Data-1980-2019'!$A$1:$A$16305,'[1]NBA-Data-1980-2019'!$F$1:$F$16305,"",0)</f>
        <v/>
      </c>
      <c r="BT248" s="2" t="str" cm="1">
        <f t="array" ref="BT248">_xlfn.XLOOKUP($A248&amp;BT$5,'[1]NBA-Data-1980-2019'!$B$1:$B$16305&amp;'[1]NBA-Data-1980-2019'!$A$1:$A$16305,'[1]NBA-Data-1980-2019'!$F$1:$F$16305,"",0)</f>
        <v/>
      </c>
      <c r="BU248" s="2" t="str" cm="1">
        <f t="array" ref="BU248">_xlfn.XLOOKUP($A248&amp;BU$5,'[1]NBA-Data-1980-2019'!$B$1:$B$16305&amp;'[1]NBA-Data-1980-2019'!$A$1:$A$16305,'[1]NBA-Data-1980-2019'!$F$1:$F$16305,"",0)</f>
        <v/>
      </c>
      <c r="BV248" s="2" t="str" cm="1">
        <f t="array" ref="BV248">_xlfn.XLOOKUP($A248&amp;BV$5,'[1]NBA-Data-1980-2019'!$B$1:$B$16305&amp;'[1]NBA-Data-1980-2019'!$A$1:$A$16305,'[1]NBA-Data-1980-2019'!$F$1:$F$16305,"",0)</f>
        <v/>
      </c>
      <c r="BW248" s="2" t="str" cm="1">
        <f t="array" ref="BW248">_xlfn.XLOOKUP($A248&amp;BW$5,'[1]NBA-Data-1980-2019'!$B$1:$B$16305&amp;'[1]NBA-Data-1980-2019'!$A$1:$A$16305,'[1]NBA-Data-1980-2019'!$F$1:$F$16305,"",0)</f>
        <v/>
      </c>
      <c r="BX248" s="2" t="str" cm="1">
        <f t="array" ref="BX248">_xlfn.XLOOKUP($A248&amp;BX$5,'[1]NBA-Data-1980-2019'!$B$1:$B$16305&amp;'[1]NBA-Data-1980-2019'!$A$1:$A$16305,'[1]NBA-Data-1980-2019'!$F$1:$F$16305,"",0)</f>
        <v/>
      </c>
      <c r="BY248" s="2" t="str" cm="1">
        <f t="array" ref="BY248">_xlfn.XLOOKUP($A248&amp;BY$5,'[1]NBA-Data-1980-2019'!$B$1:$B$16305&amp;'[1]NBA-Data-1980-2019'!$A$1:$A$16305,'[1]NBA-Data-1980-2019'!$F$1:$F$16305,"",0)</f>
        <v/>
      </c>
      <c r="BZ248" s="2" t="str" cm="1">
        <f t="array" ref="BZ248">_xlfn.XLOOKUP($A248&amp;BZ$5,'[1]NBA-Data-1980-2019'!$B$1:$B$16305&amp;'[1]NBA-Data-1980-2019'!$A$1:$A$16305,'[1]NBA-Data-1980-2019'!$F$1:$F$16305,"",0)</f>
        <v/>
      </c>
      <c r="CA248" s="2" t="str" cm="1">
        <f t="array" ref="CA248">_xlfn.XLOOKUP($A248&amp;CA$5,'[1]NBA-Data-1980-2019'!$B$1:$B$16305&amp;'[1]NBA-Data-1980-2019'!$A$1:$A$16305,'[1]NBA-Data-1980-2019'!$F$1:$F$16305,"",0)</f>
        <v/>
      </c>
      <c r="CB248" s="2" t="str" cm="1">
        <f t="array" ref="CB248">_xlfn.XLOOKUP($A248&amp;CB$5,'[1]NBA-Data-1980-2019'!$B$1:$B$16305&amp;'[1]NBA-Data-1980-2019'!$A$1:$A$16305,'[1]NBA-Data-1980-2019'!$F$1:$F$16305,"",0)</f>
        <v/>
      </c>
      <c r="CC248" s="2" t="str" cm="1">
        <f t="array" ref="CC248">_xlfn.XLOOKUP($A248&amp;CC$5,'[1]NBA-Data-1980-2019'!$B$1:$B$16305&amp;'[1]NBA-Data-1980-2019'!$A$1:$A$16305,'[1]NBA-Data-1980-2019'!$F$1:$F$16305,"",0)</f>
        <v/>
      </c>
      <c r="CD248" s="2" t="str" cm="1">
        <f t="array" ref="CD248">_xlfn.XLOOKUP($A248&amp;CD$5,'[1]NBA-Data-1980-2019'!$B$1:$B$16305&amp;'[1]NBA-Data-1980-2019'!$A$1:$A$16305,'[1]NBA-Data-1980-2019'!$F$1:$F$16305,"",0)</f>
        <v/>
      </c>
      <c r="CE248" s="2" t="str" cm="1">
        <f t="array" ref="CE248">_xlfn.XLOOKUP($A248&amp;CE$5,'[1]NBA-Data-1980-2019'!$B$1:$B$16305&amp;'[1]NBA-Data-1980-2019'!$A$1:$A$16305,'[1]NBA-Data-1980-2019'!$F$1:$F$16305,"",0)</f>
        <v/>
      </c>
      <c r="CF248" s="2" t="str" cm="1">
        <f t="array" ref="CF248">_xlfn.XLOOKUP($A248&amp;CF$5,'[1]NBA-Data-1980-2019'!$B$1:$B$16305&amp;'[1]NBA-Data-1980-2019'!$A$1:$A$16305,'[1]NBA-Data-1980-2019'!$F$1:$F$16305,"",0)</f>
        <v/>
      </c>
      <c r="CG248" s="2" t="str" cm="1">
        <f t="array" ref="CG248">_xlfn.XLOOKUP($A248&amp;CG$5,'[1]NBA-Data-1980-2019'!$B$1:$B$16305&amp;'[1]NBA-Data-1980-2019'!$A$1:$A$16305,'[1]NBA-Data-1980-2019'!$F$1:$F$16305,"",0)</f>
        <v/>
      </c>
      <c r="CH248" s="2" t="str" cm="1">
        <f t="array" ref="CH248">_xlfn.XLOOKUP($A248&amp;CH$5,'[1]NBA-Data-1980-2019'!$B$1:$B$16305&amp;'[1]NBA-Data-1980-2019'!$A$1:$A$16305,'[1]NBA-Data-1980-2019'!$F$1:$F$16305,"",0)</f>
        <v/>
      </c>
      <c r="CI248" s="2" t="str" cm="1">
        <f t="array" ref="CI248">_xlfn.XLOOKUP($A248&amp;CI$5,'[1]NBA-Data-1980-2019'!$B$1:$B$16305&amp;'[1]NBA-Data-1980-2019'!$A$1:$A$16305,'[1]NBA-Data-1980-2019'!$F$1:$F$16305,"",0)</f>
        <v/>
      </c>
      <c r="CJ248" s="2" t="str" cm="1">
        <f t="array" ref="CJ248">_xlfn.XLOOKUP($A248&amp;CJ$5,'[1]NBA-Data-1980-2019'!$B$1:$B$16305&amp;'[1]NBA-Data-1980-2019'!$A$1:$A$16305,'[1]NBA-Data-1980-2019'!$F$1:$F$16305,"",0)</f>
        <v/>
      </c>
      <c r="CK248" s="2" cm="1">
        <f t="array" ref="CK248">_xlfn.XLOOKUP($A248&amp;CK$5,'[1]NBA-Data-1980-2019'!$B$1:$B$16305&amp;'[1]NBA-Data-1980-2019'!$A$1:$A$16305,'[1]NBA-Data-1980-2019'!$F$1:$F$16305,"",0)</f>
        <v>10.7</v>
      </c>
      <c r="CL248" s="2" cm="1">
        <f t="array" ref="CL248">_xlfn.XLOOKUP($A248&amp;CL$5,'[1]NBA-Data-1980-2019'!$B$1:$B$16305&amp;'[1]NBA-Data-1980-2019'!$A$1:$A$16305,'[1]NBA-Data-1980-2019'!$F$1:$F$16305,"",0)</f>
        <v>8.5</v>
      </c>
      <c r="CM248" s="2" cm="1">
        <f t="array" ref="CM248">_xlfn.XLOOKUP($A248&amp;CM$5,'[1]NBA-Data-1980-2019'!$B$1:$B$16305&amp;'[1]NBA-Data-1980-2019'!$A$1:$A$16305,'[1]NBA-Data-1980-2019'!$F$1:$F$16305,"",0)</f>
        <v>11.3</v>
      </c>
      <c r="CN248" s="2" cm="1">
        <f t="array" ref="CN248">_xlfn.XLOOKUP($A248&amp;CN$5,'[1]NBA-Data-1980-2019'!$B$1:$B$16305&amp;'[1]NBA-Data-1980-2019'!$A$1:$A$16305,'[1]NBA-Data-1980-2019'!$F$1:$F$16305,"",0)</f>
        <v>9.4</v>
      </c>
      <c r="CO248" s="2" cm="1">
        <f t="array" ref="CO248">_xlfn.XLOOKUP($A248&amp;CO$5,'[1]NBA-Data-1980-2019'!$B$1:$B$16305&amp;'[1]NBA-Data-1980-2019'!$A$1:$A$16305,'[1]NBA-Data-1980-2019'!$F$1:$F$16305,"",0)</f>
        <v>8.6</v>
      </c>
      <c r="CP248" s="2" cm="1">
        <f t="array" ref="CP248">_xlfn.XLOOKUP($A248&amp;CP$5,'[1]NBA-Data-1980-2019'!$B$1:$B$16305&amp;'[1]NBA-Data-1980-2019'!$A$1:$A$16305,'[1]NBA-Data-1980-2019'!$F$1:$F$16305,"",0)</f>
        <v>11.1</v>
      </c>
      <c r="CQ248" s="2" t="str" cm="1">
        <f t="array" ref="CQ248">_xlfn.XLOOKUP($A248&amp;CQ$5,'[1]NBA-Data-1980-2019'!$B$1:$B$16305&amp;'[1]NBA-Data-1980-2019'!$A$1:$A$16305,'[1]NBA-Data-1980-2019'!$F$1:$F$16305,"",0)</f>
        <v/>
      </c>
      <c r="CR248" s="2" t="str" cm="1">
        <f t="array" ref="CR248">_xlfn.XLOOKUP($A248&amp;CR$5,'[1]NBA-Data-1980-2019'!$B$1:$B$16305&amp;'[1]NBA-Data-1980-2019'!$A$1:$A$16305,'[1]NBA-Data-1980-2019'!$F$1:$F$16305,"",0)</f>
        <v/>
      </c>
      <c r="CS248" s="2" t="str" cm="1">
        <f t="array" ref="CS248">_xlfn.XLOOKUP($A248&amp;CS$5,'[1]NBA-Data-1980-2019'!$B$1:$B$16305&amp;'[1]NBA-Data-1980-2019'!$A$1:$A$16305,'[1]NBA-Data-1980-2019'!$F$1:$F$16305,"",0)</f>
        <v/>
      </c>
      <c r="CU248" s="2" t="str">
        <f>_xlfn.XLOOKUP($A248,TEAMS!$G$1:$G$839,TEAMS!$H$1:$H$839,"",0)</f>
        <v>PG</v>
      </c>
      <c r="CV248" s="2" t="str">
        <f>_xlfn.XLOOKUP($CU248,DASHBOARD!$B$22:$B$27,DASHBOARD!$C$22:$C$27,"",0)</f>
        <v>GUARD</v>
      </c>
      <c r="CY248" s="63">
        <f>SUMIFS('[1]NBA-Data-1980-2019'!$G$1:$G$16305,'[1]NBA-Data-1980-2019'!$B$1:$B$16305,$A248,'[1]NBA-Data-1980-2019'!$A$1:$A$16305,CY$9)</f>
        <v>0</v>
      </c>
      <c r="CZ248" s="63">
        <f>SUMIFS('[1]NBA-Data-1980-2019'!$G$1:$G$16305,'[1]NBA-Data-1980-2019'!$B$1:$B$16305,$A248,'[1]NBA-Data-1980-2019'!$A$1:$A$16305,CZ$9)</f>
        <v>0</v>
      </c>
      <c r="DA248" s="63">
        <f>SUMIFS('[1]NBA-Data-1980-2019'!$G$1:$G$16305,'[1]NBA-Data-1980-2019'!$B$1:$B$16305,$A248,'[1]NBA-Data-1980-2019'!$A$1:$A$16305,DA$9)</f>
        <v>0</v>
      </c>
      <c r="DB248" s="63">
        <f>SUMIFS('[1]NBA-Data-1980-2019'!$G$1:$G$16305,'[1]NBA-Data-1980-2019'!$B$1:$B$16305,$A248,'[1]NBA-Data-1980-2019'!$A$1:$A$16305,DB$9)</f>
        <v>0</v>
      </c>
      <c r="DC248" s="63">
        <f>SUMIFS('[1]NBA-Data-1980-2019'!$G$1:$G$16305,'[1]NBA-Data-1980-2019'!$B$1:$B$16305,$A248,'[1]NBA-Data-1980-2019'!$A$1:$A$16305,DC$9)</f>
        <v>0</v>
      </c>
      <c r="DD248" s="63">
        <f>SUMIFS('[1]NBA-Data-1980-2019'!$G$1:$G$16305,'[1]NBA-Data-1980-2019'!$B$1:$B$16305,$A248,'[1]NBA-Data-1980-2019'!$A$1:$A$16305,DD$9)</f>
        <v>0</v>
      </c>
      <c r="DE248" s="63">
        <f>SUMIFS('[1]NBA-Data-1980-2019'!$G$1:$G$16305,'[1]NBA-Data-1980-2019'!$B$1:$B$16305,$A248,'[1]NBA-Data-1980-2019'!$A$1:$A$16305,DE$9)</f>
        <v>0</v>
      </c>
      <c r="DF248" s="63">
        <f>SUMIFS('[1]NBA-Data-1980-2019'!$G$1:$G$16305,'[1]NBA-Data-1980-2019'!$B$1:$B$16305,$A248,'[1]NBA-Data-1980-2019'!$A$1:$A$16305,DF$9)</f>
        <v>0</v>
      </c>
      <c r="DG248" s="63">
        <f>SUMIFS('[1]NBA-Data-1980-2019'!$G$1:$G$16305,'[1]NBA-Data-1980-2019'!$B$1:$B$16305,$A248,'[1]NBA-Data-1980-2019'!$A$1:$A$16305,DG$9)</f>
        <v>0</v>
      </c>
      <c r="DH248" s="63">
        <f>SUMIFS('[1]NBA-Data-1980-2019'!$G$1:$G$16305,'[1]NBA-Data-1980-2019'!$B$1:$B$16305,$A248,'[1]NBA-Data-1980-2019'!$A$1:$A$16305,DH$9)</f>
        <v>0</v>
      </c>
      <c r="DI248" s="63">
        <f>SUMIFS('[1]NBA-Data-1980-2019'!$G$1:$G$16305,'[1]NBA-Data-1980-2019'!$B$1:$B$16305,$A248,'[1]NBA-Data-1980-2019'!$A$1:$A$16305,DI$9)</f>
        <v>0</v>
      </c>
      <c r="DJ248" s="63">
        <f>SUMIFS('[1]NBA-Data-1980-2019'!$G$1:$G$16305,'[1]NBA-Data-1980-2019'!$B$1:$B$16305,$A248,'[1]NBA-Data-1980-2019'!$A$1:$A$16305,DJ$9)</f>
        <v>0</v>
      </c>
      <c r="DK248" s="63">
        <f>SUMIFS('[1]NBA-Data-1980-2019'!$G$1:$G$16305,'[1]NBA-Data-1980-2019'!$B$1:$B$16305,$A248,'[1]NBA-Data-1980-2019'!$A$1:$A$16305,DK$9)</f>
        <v>0</v>
      </c>
      <c r="DL248" s="63">
        <f>SUMIFS('[1]NBA-Data-1980-2019'!$G$1:$G$16305,'[1]NBA-Data-1980-2019'!$B$1:$B$16305,$A248,'[1]NBA-Data-1980-2019'!$A$1:$A$16305,DL$9)</f>
        <v>0</v>
      </c>
      <c r="DM248" s="63">
        <f>SUMIFS('[1]NBA-Data-1980-2019'!$G$1:$G$16305,'[1]NBA-Data-1980-2019'!$B$1:$B$16305,$A248,'[1]NBA-Data-1980-2019'!$A$1:$A$16305,DM$9)</f>
        <v>0</v>
      </c>
      <c r="DN248" s="63">
        <f>SUMIFS('[1]NBA-Data-1980-2019'!$G$1:$G$16305,'[1]NBA-Data-1980-2019'!$B$1:$B$16305,$A248,'[1]NBA-Data-1980-2019'!$A$1:$A$16305,DN$9)</f>
        <v>0</v>
      </c>
      <c r="DO248" s="63">
        <f>SUMIFS('[1]NBA-Data-1980-2019'!$G$1:$G$16305,'[1]NBA-Data-1980-2019'!$B$1:$B$16305,$A248,'[1]NBA-Data-1980-2019'!$A$1:$A$16305,DO$9)</f>
        <v>0</v>
      </c>
      <c r="DP248" s="63">
        <f>SUMIFS('[1]NBA-Data-1980-2019'!$G$1:$G$16305,'[1]NBA-Data-1980-2019'!$B$1:$B$16305,$A248,'[1]NBA-Data-1980-2019'!$A$1:$A$16305,DP$9)</f>
        <v>0</v>
      </c>
      <c r="DQ248" s="63">
        <f>SUMIFS('[1]NBA-Data-1980-2019'!$G$1:$G$16305,'[1]NBA-Data-1980-2019'!$B$1:$B$16305,$A248,'[1]NBA-Data-1980-2019'!$A$1:$A$16305,DQ$9)</f>
        <v>0</v>
      </c>
      <c r="DR248" s="63">
        <f>SUMIFS('[1]NBA-Data-1980-2019'!$G$1:$G$16305,'[1]NBA-Data-1980-2019'!$B$1:$B$16305,$A248,'[1]NBA-Data-1980-2019'!$A$1:$A$16305,DR$9)</f>
        <v>0</v>
      </c>
      <c r="DS248" s="63">
        <f>SUMIFS('[1]NBA-Data-1980-2019'!$G$1:$G$16305,'[1]NBA-Data-1980-2019'!$B$1:$B$16305,$A248,'[1]NBA-Data-1980-2019'!$A$1:$A$16305,DS$9)</f>
        <v>0</v>
      </c>
      <c r="DT248" s="63">
        <f>SUMIFS('[1]NBA-Data-1980-2019'!$G$1:$G$16305,'[1]NBA-Data-1980-2019'!$B$1:$B$16305,$A248,'[1]NBA-Data-1980-2019'!$A$1:$A$16305,DT$9)</f>
        <v>0</v>
      </c>
      <c r="DU248" s="63">
        <f>SUMIFS('[1]NBA-Data-1980-2019'!$G$1:$G$16305,'[1]NBA-Data-1980-2019'!$B$1:$B$16305,$A248,'[1]NBA-Data-1980-2019'!$A$1:$A$16305,DU$9)</f>
        <v>0</v>
      </c>
      <c r="DV248" s="63">
        <f>SUMIFS('[1]NBA-Data-1980-2019'!$G$1:$G$16305,'[1]NBA-Data-1980-2019'!$B$1:$B$16305,$A248,'[1]NBA-Data-1980-2019'!$A$1:$A$16305,DV$9)</f>
        <v>0</v>
      </c>
      <c r="DW248" s="63">
        <f>SUMIFS('[1]NBA-Data-1980-2019'!$G$1:$G$16305,'[1]NBA-Data-1980-2019'!$B$1:$B$16305,$A248,'[1]NBA-Data-1980-2019'!$A$1:$A$16305,DW$9)</f>
        <v>816482</v>
      </c>
      <c r="DX248" s="63">
        <f>SUMIFS('[1]NBA-Data-1980-2019'!$G$1:$G$16305,'[1]NBA-Data-1980-2019'!$B$1:$B$16305,$A248,'[1]NBA-Data-1980-2019'!$A$1:$A$16305,DX$9)</f>
        <v>1147280</v>
      </c>
      <c r="DY248" s="63">
        <f>SUMIFS('[1]NBA-Data-1980-2019'!$G$1:$G$16305,'[1]NBA-Data-1980-2019'!$B$1:$B$16305,$A248,'[1]NBA-Data-1980-2019'!$A$1:$A$16305,DY$9)</f>
        <v>9607500</v>
      </c>
      <c r="DZ248" s="63">
        <f>SUMIFS('[1]NBA-Data-1980-2019'!$G$1:$G$16305,'[1]NBA-Data-1980-2019'!$B$1:$B$16305,$A248,'[1]NBA-Data-1980-2019'!$A$1:$A$16305,DZ$9)</f>
        <v>9607500</v>
      </c>
      <c r="EA248" s="63">
        <f>SUMIFS('[1]NBA-Data-1980-2019'!$G$1:$G$16305,'[1]NBA-Data-1980-2019'!$B$1:$B$16305,$A248,'[1]NBA-Data-1980-2019'!$A$1:$A$16305,EA$9)</f>
        <v>9607500</v>
      </c>
      <c r="EB248" s="63">
        <f>SUMIFS('[1]NBA-Data-1980-2019'!$G$1:$G$16305,'[1]NBA-Data-1980-2019'!$B$1:$B$16305,$A248,'[1]NBA-Data-1980-2019'!$A$1:$A$16305,EB$9)</f>
        <v>0</v>
      </c>
      <c r="EC248" s="63">
        <f>SUMIFS('[1]NBA-Data-1980-2019'!$G$1:$G$16305,'[1]NBA-Data-1980-2019'!$B$1:$B$16305,$A248,'[1]NBA-Data-1980-2019'!$A$1:$A$16305,EC$9)</f>
        <v>0</v>
      </c>
      <c r="ED248" s="63">
        <f>SUMIFS('[1]NBA-Data-1980-2019'!$G$1:$G$16305,'[1]NBA-Data-1980-2019'!$B$1:$B$16305,$A248,'[1]NBA-Data-1980-2019'!$A$1:$A$16305,ED$9)</f>
        <v>0</v>
      </c>
      <c r="EH248" s="2" t="s">
        <v>1483</v>
      </c>
    </row>
    <row r="249" spans="1:139" x14ac:dyDescent="0.2">
      <c r="A249" s="2" t="s">
        <v>983</v>
      </c>
      <c r="B249" s="2" t="str" cm="1">
        <f t="array" ref="B249">_xlfn.XLOOKUP($A249&amp;B$5,'[1]NBA-Data-1980-2019'!$B$1:$B$16305&amp;'[1]NBA-Data-1980-2019'!$A$1:$A$16305,'[1]NBA-Data-1980-2019'!$D$1:$D$16305,"",0)</f>
        <v/>
      </c>
      <c r="C249" s="2" t="str" cm="1">
        <f t="array" ref="C249">_xlfn.XLOOKUP($A249&amp;C$5,'[1]NBA-Data-1980-2019'!$B$1:$B$16305&amp;'[1]NBA-Data-1980-2019'!$A$1:$A$16305,'[1]NBA-Data-1980-2019'!$D$1:$D$16305,"",0)</f>
        <v/>
      </c>
      <c r="D249" s="2" t="str" cm="1">
        <f t="array" ref="D249">_xlfn.XLOOKUP($A249&amp;D$5,'[1]NBA-Data-1980-2019'!$B$1:$B$16305&amp;'[1]NBA-Data-1980-2019'!$A$1:$A$16305,'[1]NBA-Data-1980-2019'!$D$1:$D$16305,"",0)</f>
        <v/>
      </c>
      <c r="E249" s="2" t="str" cm="1">
        <f t="array" ref="E249">_xlfn.XLOOKUP($A249&amp;E$5,'[1]NBA-Data-1980-2019'!$B$1:$B$16305&amp;'[1]NBA-Data-1980-2019'!$A$1:$A$16305,'[1]NBA-Data-1980-2019'!$D$1:$D$16305,"",0)</f>
        <v/>
      </c>
      <c r="F249" s="2" t="str" cm="1">
        <f t="array" ref="F249">_xlfn.XLOOKUP($A249&amp;F$5,'[1]NBA-Data-1980-2019'!$B$1:$B$16305&amp;'[1]NBA-Data-1980-2019'!$A$1:$A$16305,'[1]NBA-Data-1980-2019'!$D$1:$D$16305,"",0)</f>
        <v/>
      </c>
      <c r="G249" s="2" t="str" cm="1">
        <f t="array" ref="G249">_xlfn.XLOOKUP($A249&amp;G$5,'[1]NBA-Data-1980-2019'!$B$1:$B$16305&amp;'[1]NBA-Data-1980-2019'!$A$1:$A$16305,'[1]NBA-Data-1980-2019'!$D$1:$D$16305,"",0)</f>
        <v/>
      </c>
      <c r="H249" s="2" t="str" cm="1">
        <f t="array" ref="H249">_xlfn.XLOOKUP($A249&amp;H$5,'[1]NBA-Data-1980-2019'!$B$1:$B$16305&amp;'[1]NBA-Data-1980-2019'!$A$1:$A$16305,'[1]NBA-Data-1980-2019'!$D$1:$D$16305,"",0)</f>
        <v/>
      </c>
      <c r="I249" s="2" t="str" cm="1">
        <f t="array" ref="I249">_xlfn.XLOOKUP($A249&amp;I$5,'[1]NBA-Data-1980-2019'!$B$1:$B$16305&amp;'[1]NBA-Data-1980-2019'!$A$1:$A$16305,'[1]NBA-Data-1980-2019'!$D$1:$D$16305,"",0)</f>
        <v/>
      </c>
      <c r="J249" s="2" t="str" cm="1">
        <f t="array" ref="J249">_xlfn.XLOOKUP($A249&amp;J$5,'[1]NBA-Data-1980-2019'!$B$1:$B$16305&amp;'[1]NBA-Data-1980-2019'!$A$1:$A$16305,'[1]NBA-Data-1980-2019'!$D$1:$D$16305,"",0)</f>
        <v/>
      </c>
      <c r="K249" s="2" t="str" cm="1">
        <f t="array" ref="K249">_xlfn.XLOOKUP($A249&amp;K$5,'[1]NBA-Data-1980-2019'!$B$1:$B$16305&amp;'[1]NBA-Data-1980-2019'!$A$1:$A$16305,'[1]NBA-Data-1980-2019'!$D$1:$D$16305,"",0)</f>
        <v/>
      </c>
      <c r="L249" s="2" t="str" cm="1">
        <f t="array" ref="L249">_xlfn.XLOOKUP($A249&amp;L$5,'[1]NBA-Data-1980-2019'!$B$1:$B$16305&amp;'[1]NBA-Data-1980-2019'!$A$1:$A$16305,'[1]NBA-Data-1980-2019'!$D$1:$D$16305,"",0)</f>
        <v/>
      </c>
      <c r="M249" s="2" t="str" cm="1">
        <f t="array" ref="M249">_xlfn.XLOOKUP($A249&amp;M$5,'[1]NBA-Data-1980-2019'!$B$1:$B$16305&amp;'[1]NBA-Data-1980-2019'!$A$1:$A$16305,'[1]NBA-Data-1980-2019'!$D$1:$D$16305,"",0)</f>
        <v/>
      </c>
      <c r="N249" s="2" t="str" cm="1">
        <f t="array" ref="N249">_xlfn.XLOOKUP($A249&amp;N$5,'[1]NBA-Data-1980-2019'!$B$1:$B$16305&amp;'[1]NBA-Data-1980-2019'!$A$1:$A$16305,'[1]NBA-Data-1980-2019'!$D$1:$D$16305,"",0)</f>
        <v>DET</v>
      </c>
      <c r="O249" s="2" t="str" cm="1">
        <f t="array" ref="O249">_xlfn.XLOOKUP($A249&amp;O$5,'[1]NBA-Data-1980-2019'!$B$1:$B$16305&amp;'[1]NBA-Data-1980-2019'!$A$1:$A$16305,'[1]NBA-Data-1980-2019'!$D$1:$D$16305,"",0)</f>
        <v>DET</v>
      </c>
      <c r="P249" s="2" t="str" cm="1">
        <f t="array" ref="P249">_xlfn.XLOOKUP($A249&amp;P$5,'[1]NBA-Data-1980-2019'!$B$1:$B$16305&amp;'[1]NBA-Data-1980-2019'!$A$1:$A$16305,'[1]NBA-Data-1980-2019'!$D$1:$D$16305,"",0)</f>
        <v>UTA</v>
      </c>
      <c r="Q249" s="2" t="str" cm="1">
        <f t="array" ref="Q249">_xlfn.XLOOKUP($A249&amp;Q$5,'[1]NBA-Data-1980-2019'!$B$1:$B$16305&amp;'[1]NBA-Data-1980-2019'!$A$1:$A$16305,'[1]NBA-Data-1980-2019'!$D$1:$D$16305,"",0)</f>
        <v>UTA</v>
      </c>
      <c r="R249" s="2" t="str" cm="1">
        <f t="array" ref="R249">_xlfn.XLOOKUP($A249&amp;R$5,'[1]NBA-Data-1980-2019'!$B$1:$B$16305&amp;'[1]NBA-Data-1980-2019'!$A$1:$A$16305,'[1]NBA-Data-1980-2019'!$D$1:$D$16305,"",0)</f>
        <v>UTA</v>
      </c>
      <c r="S249" s="2" t="str" cm="1">
        <f t="array" ref="S249">_xlfn.XLOOKUP($A249&amp;S$5,'[1]NBA-Data-1980-2019'!$B$1:$B$16305&amp;'[1]NBA-Data-1980-2019'!$A$1:$A$16305,'[1]NBA-Data-1980-2019'!$D$1:$D$16305,"",0)</f>
        <v>UTA</v>
      </c>
      <c r="T249" s="2" t="str" cm="1">
        <f t="array" ref="T249">_xlfn.XLOOKUP($A249&amp;T$5,'[1]NBA-Data-1980-2019'!$B$1:$B$16305&amp;'[1]NBA-Data-1980-2019'!$A$1:$A$16305,'[1]NBA-Data-1980-2019'!$D$1:$D$16305,"",0)</f>
        <v>UTA</v>
      </c>
      <c r="U249" s="2" t="str" cm="1">
        <f t="array" ref="U249">_xlfn.XLOOKUP($A249&amp;U$5,'[1]NBA-Data-1980-2019'!$B$1:$B$16305&amp;'[1]NBA-Data-1980-2019'!$A$1:$A$16305,'[1]NBA-Data-1980-2019'!$D$1:$D$16305,"",0)</f>
        <v>UTA</v>
      </c>
      <c r="V249" s="2" t="str" cm="1">
        <f t="array" ref="V249">_xlfn.XLOOKUP($A249&amp;V$5,'[1]NBA-Data-1980-2019'!$B$1:$B$16305&amp;'[1]NBA-Data-1980-2019'!$A$1:$A$16305,'[1]NBA-Data-1980-2019'!$D$1:$D$16305,"",0)</f>
        <v>UTA</v>
      </c>
      <c r="W249" s="2" t="str" cm="1">
        <f t="array" ref="W249">_xlfn.XLOOKUP($A249&amp;W$5,'[1]NBA-Data-1980-2019'!$B$1:$B$16305&amp;'[1]NBA-Data-1980-2019'!$A$1:$A$16305,'[1]NBA-Data-1980-2019'!$D$1:$D$16305,"",0)</f>
        <v>NJN</v>
      </c>
      <c r="X249" s="2" t="str" cm="1">
        <f t="array" ref="X249">_xlfn.XLOOKUP($A249&amp;X$5,'[1]NBA-Data-1980-2019'!$B$1:$B$16305&amp;'[1]NBA-Data-1980-2019'!$A$1:$A$16305,'[1]NBA-Data-1980-2019'!$D$1:$D$16305,"",0)</f>
        <v/>
      </c>
      <c r="Y249" s="2" t="str" cm="1">
        <f t="array" ref="Y249">_xlfn.XLOOKUP($A249&amp;Y$5,'[1]NBA-Data-1980-2019'!$B$1:$B$16305&amp;'[1]NBA-Data-1980-2019'!$A$1:$A$16305,'[1]NBA-Data-1980-2019'!$D$1:$D$16305,"",0)</f>
        <v/>
      </c>
      <c r="Z249" s="2" t="str" cm="1">
        <f t="array" ref="Z249">_xlfn.XLOOKUP($A249&amp;Z$5,'[1]NBA-Data-1980-2019'!$B$1:$B$16305&amp;'[1]NBA-Data-1980-2019'!$A$1:$A$16305,'[1]NBA-Data-1980-2019'!$D$1:$D$16305,"",0)</f>
        <v/>
      </c>
      <c r="AA249" s="2" t="str" cm="1">
        <f t="array" ref="AA249">_xlfn.XLOOKUP($A249&amp;AA$5,'[1]NBA-Data-1980-2019'!$B$1:$B$16305&amp;'[1]NBA-Data-1980-2019'!$A$1:$A$16305,'[1]NBA-Data-1980-2019'!$D$1:$D$16305,"",0)</f>
        <v/>
      </c>
      <c r="AB249" s="2" t="str" cm="1">
        <f t="array" ref="AB249">_xlfn.XLOOKUP($A249&amp;AB$5,'[1]NBA-Data-1980-2019'!$B$1:$B$16305&amp;'[1]NBA-Data-1980-2019'!$A$1:$A$16305,'[1]NBA-Data-1980-2019'!$D$1:$D$16305,"",0)</f>
        <v/>
      </c>
      <c r="AC249" s="2" t="str" cm="1">
        <f t="array" ref="AC249">_xlfn.XLOOKUP($A249&amp;AC$5,'[1]NBA-Data-1980-2019'!$B$1:$B$16305&amp;'[1]NBA-Data-1980-2019'!$A$1:$A$16305,'[1]NBA-Data-1980-2019'!$D$1:$D$16305,"",0)</f>
        <v/>
      </c>
      <c r="AD249" s="2" t="str" cm="1">
        <f t="array" ref="AD249">_xlfn.XLOOKUP($A249&amp;AD$5,'[1]NBA-Data-1980-2019'!$B$1:$B$16305&amp;'[1]NBA-Data-1980-2019'!$A$1:$A$16305,'[1]NBA-Data-1980-2019'!$D$1:$D$16305,"",0)</f>
        <v/>
      </c>
      <c r="AE249" s="2" t="str" cm="1">
        <f t="array" ref="AE249">_xlfn.XLOOKUP($A249&amp;AE$5,'[1]NBA-Data-1980-2019'!$B$1:$B$16305&amp;'[1]NBA-Data-1980-2019'!$A$1:$A$16305,'[1]NBA-Data-1980-2019'!$D$1:$D$16305,"",0)</f>
        <v/>
      </c>
      <c r="AF249" s="2" t="str" cm="1">
        <f t="array" ref="AF249">_xlfn.XLOOKUP($A249&amp;AF$5,'[1]NBA-Data-1980-2019'!$B$1:$B$16305&amp;'[1]NBA-Data-1980-2019'!$A$1:$A$16305,'[1]NBA-Data-1980-2019'!$D$1:$D$16305,"",0)</f>
        <v/>
      </c>
      <c r="AG249" s="2" t="str" cm="1">
        <f t="array" ref="AG249">_xlfn.XLOOKUP($A249&amp;AG$5,'[1]NBA-Data-1980-2019'!$B$1:$B$16305&amp;'[1]NBA-Data-1980-2019'!$A$1:$A$16305,'[1]NBA-Data-1980-2019'!$D$1:$D$16305,"",0)</f>
        <v/>
      </c>
      <c r="AH249" s="2" t="str" cm="1">
        <f t="array" ref="AH249">_xlfn.XLOOKUP($A249&amp;AH$5,'[1]NBA-Data-1980-2019'!$B$1:$B$16305&amp;'[1]NBA-Data-1980-2019'!$A$1:$A$16305,'[1]NBA-Data-1980-2019'!$H$1:$H$16305,"",0)</f>
        <v/>
      </c>
      <c r="AI249" s="2" t="str" cm="1">
        <f t="array" ref="AI249">_xlfn.XLOOKUP($A249&amp;AI$5,'[1]NBA-Data-1980-2019'!$B$1:$B$16305&amp;'[1]NBA-Data-1980-2019'!$A$1:$A$16305,'[1]NBA-Data-1980-2019'!$H$1:$H$16305,"",0)</f>
        <v/>
      </c>
      <c r="AJ249" s="2" t="str" cm="1">
        <f t="array" ref="AJ249">_xlfn.XLOOKUP($A249&amp;AJ$5,'[1]NBA-Data-1980-2019'!$B$1:$B$16305&amp;'[1]NBA-Data-1980-2019'!$A$1:$A$16305,'[1]NBA-Data-1980-2019'!$H$1:$H$16305,"",0)</f>
        <v/>
      </c>
      <c r="AK249" s="2" t="str" cm="1">
        <f t="array" ref="AK249">_xlfn.XLOOKUP($A249&amp;AK$5,'[1]NBA-Data-1980-2019'!$B$1:$B$16305&amp;'[1]NBA-Data-1980-2019'!$A$1:$A$16305,'[1]NBA-Data-1980-2019'!$H$1:$H$16305,"",0)</f>
        <v/>
      </c>
      <c r="AL249" s="2" t="str" cm="1">
        <f t="array" ref="AL249">_xlfn.XLOOKUP($A249&amp;AL$5,'[1]NBA-Data-1980-2019'!$B$1:$B$16305&amp;'[1]NBA-Data-1980-2019'!$A$1:$A$16305,'[1]NBA-Data-1980-2019'!$H$1:$H$16305,"",0)</f>
        <v/>
      </c>
      <c r="AM249" s="2" t="str" cm="1">
        <f t="array" ref="AM249">_xlfn.XLOOKUP($A249&amp;AM$5,'[1]NBA-Data-1980-2019'!$B$1:$B$16305&amp;'[1]NBA-Data-1980-2019'!$A$1:$A$16305,'[1]NBA-Data-1980-2019'!$H$1:$H$16305,"",0)</f>
        <v/>
      </c>
      <c r="AN249" s="2" t="str" cm="1">
        <f t="array" ref="AN249">_xlfn.XLOOKUP($A249&amp;AN$5,'[1]NBA-Data-1980-2019'!$B$1:$B$16305&amp;'[1]NBA-Data-1980-2019'!$A$1:$A$16305,'[1]NBA-Data-1980-2019'!$H$1:$H$16305,"",0)</f>
        <v/>
      </c>
      <c r="AO249" s="2" t="str" cm="1">
        <f t="array" ref="AO249">_xlfn.XLOOKUP($A249&amp;AO$5,'[1]NBA-Data-1980-2019'!$B$1:$B$16305&amp;'[1]NBA-Data-1980-2019'!$A$1:$A$16305,'[1]NBA-Data-1980-2019'!$H$1:$H$16305,"",0)</f>
        <v/>
      </c>
      <c r="AP249" s="2" t="str" cm="1">
        <f t="array" ref="AP249">_xlfn.XLOOKUP($A249&amp;AP$5,'[1]NBA-Data-1980-2019'!$B$1:$B$16305&amp;'[1]NBA-Data-1980-2019'!$A$1:$A$16305,'[1]NBA-Data-1980-2019'!$H$1:$H$16305,"",0)</f>
        <v/>
      </c>
      <c r="AQ249" s="2" t="str" cm="1">
        <f t="array" ref="AQ249">_xlfn.XLOOKUP($A249&amp;AQ$5,'[1]NBA-Data-1980-2019'!$B$1:$B$16305&amp;'[1]NBA-Data-1980-2019'!$A$1:$A$16305,'[1]NBA-Data-1980-2019'!$H$1:$H$16305,"",0)</f>
        <v/>
      </c>
      <c r="AR249" s="2" t="str" cm="1">
        <f t="array" ref="AR249">_xlfn.XLOOKUP($A249&amp;AR$5,'[1]NBA-Data-1980-2019'!$B$1:$B$16305&amp;'[1]NBA-Data-1980-2019'!$A$1:$A$16305,'[1]NBA-Data-1980-2019'!$H$1:$H$16305,"",0)</f>
        <v/>
      </c>
      <c r="AS249" s="2" t="str" cm="1">
        <f t="array" ref="AS249">_xlfn.XLOOKUP($A249&amp;AS$5,'[1]NBA-Data-1980-2019'!$B$1:$B$16305&amp;'[1]NBA-Data-1980-2019'!$A$1:$A$16305,'[1]NBA-Data-1980-2019'!$H$1:$H$16305,"",0)</f>
        <v/>
      </c>
      <c r="AT249" s="2" cm="1">
        <f t="array" ref="AT249">_xlfn.XLOOKUP($A249&amp;AT$5,'[1]NBA-Data-1980-2019'!$B$1:$B$16305&amp;'[1]NBA-Data-1980-2019'!$A$1:$A$16305,'[1]NBA-Data-1980-2019'!$H$1:$H$16305,"",0)</f>
        <v>1368</v>
      </c>
      <c r="AU249" s="2" cm="1">
        <f t="array" ref="AU249">_xlfn.XLOOKUP($A249&amp;AU$5,'[1]NBA-Data-1980-2019'!$B$1:$B$16305&amp;'[1]NBA-Data-1980-2019'!$A$1:$A$16305,'[1]NBA-Data-1980-2019'!$H$1:$H$16305,"",0)</f>
        <v>1583.3</v>
      </c>
      <c r="AV249" s="2" cm="1">
        <f t="array" ref="AV249">_xlfn.XLOOKUP($A249&amp;AV$5,'[1]NBA-Data-1980-2019'!$B$1:$B$16305&amp;'[1]NBA-Data-1980-2019'!$A$1:$A$16305,'[1]NBA-Data-1980-2019'!$H$1:$H$16305,"",0)</f>
        <v>2304.2000000000003</v>
      </c>
      <c r="AW249" s="2" cm="1">
        <f t="array" ref="AW249">_xlfn.XLOOKUP($A249&amp;AW$5,'[1]NBA-Data-1980-2019'!$B$1:$B$16305&amp;'[1]NBA-Data-1980-2019'!$A$1:$A$16305,'[1]NBA-Data-1980-2019'!$H$1:$H$16305,"",0)</f>
        <v>2943.7999999999997</v>
      </c>
      <c r="AX249" s="2" cm="1">
        <f t="array" ref="AX249">_xlfn.XLOOKUP($A249&amp;AX$5,'[1]NBA-Data-1980-2019'!$B$1:$B$16305&amp;'[1]NBA-Data-1980-2019'!$A$1:$A$16305,'[1]NBA-Data-1980-2019'!$H$1:$H$16305,"",0)</f>
        <v>2664</v>
      </c>
      <c r="AY249" s="2" cm="1">
        <f t="array" ref="AY249">_xlfn.XLOOKUP($A249&amp;AY$5,'[1]NBA-Data-1980-2019'!$B$1:$B$16305&amp;'[1]NBA-Data-1980-2019'!$A$1:$A$16305,'[1]NBA-Data-1980-2019'!$H$1:$H$16305,"",0)</f>
        <v>2390.4</v>
      </c>
      <c r="AZ249" s="2" cm="1">
        <f t="array" ref="AZ249">_xlfn.XLOOKUP($A249&amp;AZ$5,'[1]NBA-Data-1980-2019'!$B$1:$B$16305&amp;'[1]NBA-Data-1980-2019'!$A$1:$A$16305,'[1]NBA-Data-1980-2019'!$H$1:$H$16305,"",0)</f>
        <v>2412</v>
      </c>
      <c r="BA249" s="2" cm="1">
        <f t="array" ref="BA249">_xlfn.XLOOKUP($A249&amp;BA$5,'[1]NBA-Data-1980-2019'!$B$1:$B$16305&amp;'[1]NBA-Data-1980-2019'!$A$1:$A$16305,'[1]NBA-Data-1980-2019'!$H$1:$H$16305,"",0)</f>
        <v>2146.1999999999998</v>
      </c>
      <c r="BB249" s="2" cm="1">
        <f t="array" ref="BB249">_xlfn.XLOOKUP($A249&amp;BB$5,'[1]NBA-Data-1980-2019'!$B$1:$B$16305&amp;'[1]NBA-Data-1980-2019'!$A$1:$A$16305,'[1]NBA-Data-1980-2019'!$H$1:$H$16305,"",0)</f>
        <v>167.70000000000002</v>
      </c>
      <c r="BC249" s="2" cm="1">
        <f t="array" ref="BC249">_xlfn.XLOOKUP($A249&amp;BC$5,'[1]NBA-Data-1980-2019'!$B$1:$B$16305&amp;'[1]NBA-Data-1980-2019'!$A$1:$A$16305,'[1]NBA-Data-1980-2019'!$H$1:$H$16305,"",0)</f>
        <v>453.9</v>
      </c>
      <c r="BD249" s="2" t="str" cm="1">
        <f t="array" ref="BD249">_xlfn.XLOOKUP($A249&amp;BD$5,'[1]NBA-Data-1980-2019'!$B$1:$B$16305&amp;'[1]NBA-Data-1980-2019'!$A$1:$A$16305,'[1]NBA-Data-1980-2019'!$H$1:$H$16305,"",0)</f>
        <v/>
      </c>
      <c r="BE249" s="2" t="str" cm="1">
        <f t="array" ref="BE249">_xlfn.XLOOKUP($A249&amp;BE$5,'[1]NBA-Data-1980-2019'!$B$1:$B$16305&amp;'[1]NBA-Data-1980-2019'!$A$1:$A$16305,'[1]NBA-Data-1980-2019'!$H$1:$H$16305,"",0)</f>
        <v/>
      </c>
      <c r="BF249" s="2" t="str" cm="1">
        <f t="array" ref="BF249">_xlfn.XLOOKUP($A249&amp;BF$5,'[1]NBA-Data-1980-2019'!$B$1:$B$16305&amp;'[1]NBA-Data-1980-2019'!$A$1:$A$16305,'[1]NBA-Data-1980-2019'!$H$1:$H$16305,"",0)</f>
        <v/>
      </c>
      <c r="BG249" s="2" t="str" cm="1">
        <f t="array" ref="BG249">_xlfn.XLOOKUP($A249&amp;BG$5,'[1]NBA-Data-1980-2019'!$B$1:$B$16305&amp;'[1]NBA-Data-1980-2019'!$A$1:$A$16305,'[1]NBA-Data-1980-2019'!$H$1:$H$16305,"",0)</f>
        <v/>
      </c>
      <c r="BH249" s="2" t="str" cm="1">
        <f t="array" ref="BH249">_xlfn.XLOOKUP($A249&amp;BH$5,'[1]NBA-Data-1980-2019'!$B$1:$B$16305&amp;'[1]NBA-Data-1980-2019'!$A$1:$A$16305,'[1]NBA-Data-1980-2019'!$H$1:$H$16305,"",0)</f>
        <v/>
      </c>
      <c r="BI249" s="2" t="str" cm="1">
        <f t="array" ref="BI249">_xlfn.XLOOKUP($A249&amp;BI$5,'[1]NBA-Data-1980-2019'!$B$1:$B$16305&amp;'[1]NBA-Data-1980-2019'!$A$1:$A$16305,'[1]NBA-Data-1980-2019'!$H$1:$H$16305,"",0)</f>
        <v/>
      </c>
      <c r="BJ249" s="2" t="str" cm="1">
        <f t="array" ref="BJ249">_xlfn.XLOOKUP($A249&amp;BJ$5,'[1]NBA-Data-1980-2019'!$B$1:$B$16305&amp;'[1]NBA-Data-1980-2019'!$A$1:$A$16305,'[1]NBA-Data-1980-2019'!$H$1:$H$16305,"",0)</f>
        <v/>
      </c>
      <c r="BK249" s="2" t="str" cm="1">
        <f t="array" ref="BK249">_xlfn.XLOOKUP($A249&amp;BK$5,'[1]NBA-Data-1980-2019'!$B$1:$B$16305&amp;'[1]NBA-Data-1980-2019'!$A$1:$A$16305,'[1]NBA-Data-1980-2019'!$H$1:$H$16305,"",0)</f>
        <v/>
      </c>
      <c r="BL249" s="2" t="str" cm="1">
        <f t="array" ref="BL249">_xlfn.XLOOKUP($A249&amp;BL$5,'[1]NBA-Data-1980-2019'!$B$1:$B$16305&amp;'[1]NBA-Data-1980-2019'!$A$1:$A$16305,'[1]NBA-Data-1980-2019'!$H$1:$H$16305,"",0)</f>
        <v/>
      </c>
      <c r="BM249" s="2" t="str" cm="1">
        <f t="array" ref="BM249">_xlfn.XLOOKUP($A249&amp;BM$5,'[1]NBA-Data-1980-2019'!$B$1:$B$16305&amp;'[1]NBA-Data-1980-2019'!$A$1:$A$16305,'[1]NBA-Data-1980-2019'!$H$1:$H$16305,"",0)</f>
        <v/>
      </c>
      <c r="BN249" s="2" t="str" cm="1">
        <f t="array" ref="BN249">_xlfn.XLOOKUP($A249&amp;BN$5,'[1]NBA-Data-1980-2019'!$B$1:$B$16305&amp;'[1]NBA-Data-1980-2019'!$A$1:$A$16305,'[1]NBA-Data-1980-2019'!$F$1:$F$16305,"",0)</f>
        <v/>
      </c>
      <c r="BO249" s="2" t="str" cm="1">
        <f t="array" ref="BO249">_xlfn.XLOOKUP($A249&amp;BO$5,'[1]NBA-Data-1980-2019'!$B$1:$B$16305&amp;'[1]NBA-Data-1980-2019'!$A$1:$A$16305,'[1]NBA-Data-1980-2019'!$F$1:$F$16305,"",0)</f>
        <v/>
      </c>
      <c r="BP249" s="2" t="str" cm="1">
        <f t="array" ref="BP249">_xlfn.XLOOKUP($A249&amp;BP$5,'[1]NBA-Data-1980-2019'!$B$1:$B$16305&amp;'[1]NBA-Data-1980-2019'!$A$1:$A$16305,'[1]NBA-Data-1980-2019'!$F$1:$F$16305,"",0)</f>
        <v/>
      </c>
      <c r="BQ249" s="2" t="str" cm="1">
        <f t="array" ref="BQ249">_xlfn.XLOOKUP($A249&amp;BQ$5,'[1]NBA-Data-1980-2019'!$B$1:$B$16305&amp;'[1]NBA-Data-1980-2019'!$A$1:$A$16305,'[1]NBA-Data-1980-2019'!$F$1:$F$16305,"",0)</f>
        <v/>
      </c>
      <c r="BR249" s="2" t="str" cm="1">
        <f t="array" ref="BR249">_xlfn.XLOOKUP($A249&amp;BR$5,'[1]NBA-Data-1980-2019'!$B$1:$B$16305&amp;'[1]NBA-Data-1980-2019'!$A$1:$A$16305,'[1]NBA-Data-1980-2019'!$F$1:$F$16305,"",0)</f>
        <v/>
      </c>
      <c r="BS249" s="2" t="str" cm="1">
        <f t="array" ref="BS249">_xlfn.XLOOKUP($A249&amp;BS$5,'[1]NBA-Data-1980-2019'!$B$1:$B$16305&amp;'[1]NBA-Data-1980-2019'!$A$1:$A$16305,'[1]NBA-Data-1980-2019'!$F$1:$F$16305,"",0)</f>
        <v/>
      </c>
      <c r="BT249" s="2" t="str" cm="1">
        <f t="array" ref="BT249">_xlfn.XLOOKUP($A249&amp;BT$5,'[1]NBA-Data-1980-2019'!$B$1:$B$16305&amp;'[1]NBA-Data-1980-2019'!$A$1:$A$16305,'[1]NBA-Data-1980-2019'!$F$1:$F$16305,"",0)</f>
        <v/>
      </c>
      <c r="BU249" s="2" t="str" cm="1">
        <f t="array" ref="BU249">_xlfn.XLOOKUP($A249&amp;BU$5,'[1]NBA-Data-1980-2019'!$B$1:$B$16305&amp;'[1]NBA-Data-1980-2019'!$A$1:$A$16305,'[1]NBA-Data-1980-2019'!$F$1:$F$16305,"",0)</f>
        <v/>
      </c>
      <c r="BV249" s="2" t="str" cm="1">
        <f t="array" ref="BV249">_xlfn.XLOOKUP($A249&amp;BV$5,'[1]NBA-Data-1980-2019'!$B$1:$B$16305&amp;'[1]NBA-Data-1980-2019'!$A$1:$A$16305,'[1]NBA-Data-1980-2019'!$F$1:$F$16305,"",0)</f>
        <v/>
      </c>
      <c r="BW249" s="2" t="str" cm="1">
        <f t="array" ref="BW249">_xlfn.XLOOKUP($A249&amp;BW$5,'[1]NBA-Data-1980-2019'!$B$1:$B$16305&amp;'[1]NBA-Data-1980-2019'!$A$1:$A$16305,'[1]NBA-Data-1980-2019'!$F$1:$F$16305,"",0)</f>
        <v/>
      </c>
      <c r="BX249" s="2" t="str" cm="1">
        <f t="array" ref="BX249">_xlfn.XLOOKUP($A249&amp;BX$5,'[1]NBA-Data-1980-2019'!$B$1:$B$16305&amp;'[1]NBA-Data-1980-2019'!$A$1:$A$16305,'[1]NBA-Data-1980-2019'!$F$1:$F$16305,"",0)</f>
        <v/>
      </c>
      <c r="BY249" s="2" t="str" cm="1">
        <f t="array" ref="BY249">_xlfn.XLOOKUP($A249&amp;BY$5,'[1]NBA-Data-1980-2019'!$B$1:$B$16305&amp;'[1]NBA-Data-1980-2019'!$A$1:$A$16305,'[1]NBA-Data-1980-2019'!$F$1:$F$16305,"",0)</f>
        <v/>
      </c>
      <c r="BZ249" s="2" cm="1">
        <f t="array" ref="BZ249">_xlfn.XLOOKUP($A249&amp;BZ$5,'[1]NBA-Data-1980-2019'!$B$1:$B$16305&amp;'[1]NBA-Data-1980-2019'!$A$1:$A$16305,'[1]NBA-Data-1980-2019'!$F$1:$F$16305,"",0)</f>
        <v>14.8</v>
      </c>
      <c r="CA249" s="2" cm="1">
        <f t="array" ref="CA249">_xlfn.XLOOKUP($A249&amp;CA$5,'[1]NBA-Data-1980-2019'!$B$1:$B$16305&amp;'[1]NBA-Data-1980-2019'!$A$1:$A$16305,'[1]NBA-Data-1980-2019'!$F$1:$F$16305,"",0)</f>
        <v>18.3</v>
      </c>
      <c r="CB249" s="2" cm="1">
        <f t="array" ref="CB249">_xlfn.XLOOKUP($A249&amp;CB$5,'[1]NBA-Data-1980-2019'!$B$1:$B$16305&amp;'[1]NBA-Data-1980-2019'!$A$1:$A$16305,'[1]NBA-Data-1980-2019'!$F$1:$F$16305,"",0)</f>
        <v>18.899999999999999</v>
      </c>
      <c r="CC249" s="2" cm="1">
        <f t="array" ref="CC249">_xlfn.XLOOKUP($A249&amp;CC$5,'[1]NBA-Data-1980-2019'!$B$1:$B$16305&amp;'[1]NBA-Data-1980-2019'!$A$1:$A$16305,'[1]NBA-Data-1980-2019'!$F$1:$F$16305,"",0)</f>
        <v>19</v>
      </c>
      <c r="CD249" s="2" cm="1">
        <f t="array" ref="CD249">_xlfn.XLOOKUP($A249&amp;CD$5,'[1]NBA-Data-1980-2019'!$B$1:$B$16305&amp;'[1]NBA-Data-1980-2019'!$A$1:$A$16305,'[1]NBA-Data-1980-2019'!$F$1:$F$16305,"",0)</f>
        <v>18.100000000000001</v>
      </c>
      <c r="CE249" s="2" cm="1">
        <f t="array" ref="CE249">_xlfn.XLOOKUP($A249&amp;CE$5,'[1]NBA-Data-1980-2019'!$B$1:$B$16305&amp;'[1]NBA-Data-1980-2019'!$A$1:$A$16305,'[1]NBA-Data-1980-2019'!$F$1:$F$16305,"",0)</f>
        <v>15.2</v>
      </c>
      <c r="CF249" s="2" cm="1">
        <f t="array" ref="CF249">_xlfn.XLOOKUP($A249&amp;CF$5,'[1]NBA-Data-1980-2019'!$B$1:$B$16305&amp;'[1]NBA-Data-1980-2019'!$A$1:$A$16305,'[1]NBA-Data-1980-2019'!$F$1:$F$16305,"",0)</f>
        <v>17.5</v>
      </c>
      <c r="CG249" s="2" cm="1">
        <f t="array" ref="CG249">_xlfn.XLOOKUP($A249&amp;CG$5,'[1]NBA-Data-1980-2019'!$B$1:$B$16305&amp;'[1]NBA-Data-1980-2019'!$A$1:$A$16305,'[1]NBA-Data-1980-2019'!$F$1:$F$16305,"",0)</f>
        <v>15.6</v>
      </c>
      <c r="CH249" s="2" cm="1">
        <f t="array" ref="CH249">_xlfn.XLOOKUP($A249&amp;CH$5,'[1]NBA-Data-1980-2019'!$B$1:$B$16305&amp;'[1]NBA-Data-1980-2019'!$A$1:$A$16305,'[1]NBA-Data-1980-2019'!$F$1:$F$16305,"",0)</f>
        <v>12.6</v>
      </c>
      <c r="CI249" s="2" cm="1">
        <f t="array" ref="CI249">_xlfn.XLOOKUP($A249&amp;CI$5,'[1]NBA-Data-1980-2019'!$B$1:$B$16305&amp;'[1]NBA-Data-1980-2019'!$A$1:$A$16305,'[1]NBA-Data-1980-2019'!$F$1:$F$16305,"",0)</f>
        <v>8.4</v>
      </c>
      <c r="CJ249" s="2" t="str" cm="1">
        <f t="array" ref="CJ249">_xlfn.XLOOKUP($A249&amp;CJ$5,'[1]NBA-Data-1980-2019'!$B$1:$B$16305&amp;'[1]NBA-Data-1980-2019'!$A$1:$A$16305,'[1]NBA-Data-1980-2019'!$F$1:$F$16305,"",0)</f>
        <v/>
      </c>
      <c r="CK249" s="2" t="str" cm="1">
        <f t="array" ref="CK249">_xlfn.XLOOKUP($A249&amp;CK$5,'[1]NBA-Data-1980-2019'!$B$1:$B$16305&amp;'[1]NBA-Data-1980-2019'!$A$1:$A$16305,'[1]NBA-Data-1980-2019'!$F$1:$F$16305,"",0)</f>
        <v/>
      </c>
      <c r="CL249" s="2" t="str" cm="1">
        <f t="array" ref="CL249">_xlfn.XLOOKUP($A249&amp;CL$5,'[1]NBA-Data-1980-2019'!$B$1:$B$16305&amp;'[1]NBA-Data-1980-2019'!$A$1:$A$16305,'[1]NBA-Data-1980-2019'!$F$1:$F$16305,"",0)</f>
        <v/>
      </c>
      <c r="CM249" s="2" t="str" cm="1">
        <f t="array" ref="CM249">_xlfn.XLOOKUP($A249&amp;CM$5,'[1]NBA-Data-1980-2019'!$B$1:$B$16305&amp;'[1]NBA-Data-1980-2019'!$A$1:$A$16305,'[1]NBA-Data-1980-2019'!$F$1:$F$16305,"",0)</f>
        <v/>
      </c>
      <c r="CN249" s="2" t="str" cm="1">
        <f t="array" ref="CN249">_xlfn.XLOOKUP($A249&amp;CN$5,'[1]NBA-Data-1980-2019'!$B$1:$B$16305&amp;'[1]NBA-Data-1980-2019'!$A$1:$A$16305,'[1]NBA-Data-1980-2019'!$F$1:$F$16305,"",0)</f>
        <v/>
      </c>
      <c r="CO249" s="2" t="str" cm="1">
        <f t="array" ref="CO249">_xlfn.XLOOKUP($A249&amp;CO$5,'[1]NBA-Data-1980-2019'!$B$1:$B$16305&amp;'[1]NBA-Data-1980-2019'!$A$1:$A$16305,'[1]NBA-Data-1980-2019'!$F$1:$F$16305,"",0)</f>
        <v/>
      </c>
      <c r="CP249" s="2" t="str" cm="1">
        <f t="array" ref="CP249">_xlfn.XLOOKUP($A249&amp;CP$5,'[1]NBA-Data-1980-2019'!$B$1:$B$16305&amp;'[1]NBA-Data-1980-2019'!$A$1:$A$16305,'[1]NBA-Data-1980-2019'!$F$1:$F$16305,"",0)</f>
        <v/>
      </c>
      <c r="CQ249" s="2" t="str" cm="1">
        <f t="array" ref="CQ249">_xlfn.XLOOKUP($A249&amp;CQ$5,'[1]NBA-Data-1980-2019'!$B$1:$B$16305&amp;'[1]NBA-Data-1980-2019'!$A$1:$A$16305,'[1]NBA-Data-1980-2019'!$F$1:$F$16305,"",0)</f>
        <v/>
      </c>
      <c r="CR249" s="2" t="str" cm="1">
        <f t="array" ref="CR249">_xlfn.XLOOKUP($A249&amp;CR$5,'[1]NBA-Data-1980-2019'!$B$1:$B$16305&amp;'[1]NBA-Data-1980-2019'!$A$1:$A$16305,'[1]NBA-Data-1980-2019'!$F$1:$F$16305,"",0)</f>
        <v/>
      </c>
      <c r="CS249" s="2" t="str" cm="1">
        <f t="array" ref="CS249">_xlfn.XLOOKUP($A249&amp;CS$5,'[1]NBA-Data-1980-2019'!$B$1:$B$16305&amp;'[1]NBA-Data-1980-2019'!$A$1:$A$16305,'[1]NBA-Data-1980-2019'!$F$1:$F$16305,"",0)</f>
        <v/>
      </c>
      <c r="CU249" s="2" t="str">
        <f>_xlfn.XLOOKUP($A249,TEAMS!$G$1:$G$839,TEAMS!$H$1:$H$839,"",0)</f>
        <v>PF</v>
      </c>
      <c r="CV249" s="2" t="str">
        <f>_xlfn.XLOOKUP($CU249,DASHBOARD!$B$22:$B$27,DASHBOARD!$C$22:$C$27,"",0)</f>
        <v>FORWARD</v>
      </c>
      <c r="CY249" s="63">
        <f>SUMIFS('[1]NBA-Data-1980-2019'!$G$1:$G$16305,'[1]NBA-Data-1980-2019'!$B$1:$B$16305,$A249,'[1]NBA-Data-1980-2019'!$A$1:$A$16305,CY$9)</f>
        <v>0</v>
      </c>
      <c r="CZ249" s="63">
        <f>SUMIFS('[1]NBA-Data-1980-2019'!$G$1:$G$16305,'[1]NBA-Data-1980-2019'!$B$1:$B$16305,$A249,'[1]NBA-Data-1980-2019'!$A$1:$A$16305,CZ$9)</f>
        <v>0</v>
      </c>
      <c r="DA249" s="63">
        <f>SUMIFS('[1]NBA-Data-1980-2019'!$G$1:$G$16305,'[1]NBA-Data-1980-2019'!$B$1:$B$16305,$A249,'[1]NBA-Data-1980-2019'!$A$1:$A$16305,DA$9)</f>
        <v>0</v>
      </c>
      <c r="DB249" s="63">
        <f>SUMIFS('[1]NBA-Data-1980-2019'!$G$1:$G$16305,'[1]NBA-Data-1980-2019'!$B$1:$B$16305,$A249,'[1]NBA-Data-1980-2019'!$A$1:$A$16305,DB$9)</f>
        <v>0</v>
      </c>
      <c r="DC249" s="63">
        <f>SUMIFS('[1]NBA-Data-1980-2019'!$G$1:$G$16305,'[1]NBA-Data-1980-2019'!$B$1:$B$16305,$A249,'[1]NBA-Data-1980-2019'!$A$1:$A$16305,DC$9)</f>
        <v>0</v>
      </c>
      <c r="DD249" s="63">
        <f>SUMIFS('[1]NBA-Data-1980-2019'!$G$1:$G$16305,'[1]NBA-Data-1980-2019'!$B$1:$B$16305,$A249,'[1]NBA-Data-1980-2019'!$A$1:$A$16305,DD$9)</f>
        <v>0</v>
      </c>
      <c r="DE249" s="63">
        <f>SUMIFS('[1]NBA-Data-1980-2019'!$G$1:$G$16305,'[1]NBA-Data-1980-2019'!$B$1:$B$16305,$A249,'[1]NBA-Data-1980-2019'!$A$1:$A$16305,DE$9)</f>
        <v>0</v>
      </c>
      <c r="DF249" s="63">
        <f>SUMIFS('[1]NBA-Data-1980-2019'!$G$1:$G$16305,'[1]NBA-Data-1980-2019'!$B$1:$B$16305,$A249,'[1]NBA-Data-1980-2019'!$A$1:$A$16305,DF$9)</f>
        <v>0</v>
      </c>
      <c r="DG249" s="63">
        <f>SUMIFS('[1]NBA-Data-1980-2019'!$G$1:$G$16305,'[1]NBA-Data-1980-2019'!$B$1:$B$16305,$A249,'[1]NBA-Data-1980-2019'!$A$1:$A$16305,DG$9)</f>
        <v>0</v>
      </c>
      <c r="DH249" s="63">
        <f>SUMIFS('[1]NBA-Data-1980-2019'!$G$1:$G$16305,'[1]NBA-Data-1980-2019'!$B$1:$B$16305,$A249,'[1]NBA-Data-1980-2019'!$A$1:$A$16305,DH$9)</f>
        <v>0</v>
      </c>
      <c r="DI249" s="63">
        <f>SUMIFS('[1]NBA-Data-1980-2019'!$G$1:$G$16305,'[1]NBA-Data-1980-2019'!$B$1:$B$16305,$A249,'[1]NBA-Data-1980-2019'!$A$1:$A$16305,DI$9)</f>
        <v>0</v>
      </c>
      <c r="DJ249" s="63">
        <f>SUMIFS('[1]NBA-Data-1980-2019'!$G$1:$G$16305,'[1]NBA-Data-1980-2019'!$B$1:$B$16305,$A249,'[1]NBA-Data-1980-2019'!$A$1:$A$16305,DJ$9)</f>
        <v>0</v>
      </c>
      <c r="DK249" s="63">
        <f>SUMIFS('[1]NBA-Data-1980-2019'!$G$1:$G$16305,'[1]NBA-Data-1980-2019'!$B$1:$B$16305,$A249,'[1]NBA-Data-1980-2019'!$A$1:$A$16305,DK$9)</f>
        <v>1000000</v>
      </c>
      <c r="DL249" s="63">
        <f>SUMIFS('[1]NBA-Data-1980-2019'!$G$1:$G$16305,'[1]NBA-Data-1980-2019'!$B$1:$B$16305,$A249,'[1]NBA-Data-1980-2019'!$A$1:$A$16305,DL$9)</f>
        <v>1100000</v>
      </c>
      <c r="DM249" s="63">
        <f>SUMIFS('[1]NBA-Data-1980-2019'!$G$1:$G$16305,'[1]NBA-Data-1980-2019'!$B$1:$B$16305,$A249,'[1]NBA-Data-1980-2019'!$A$1:$A$16305,DM$9)</f>
        <v>7500000</v>
      </c>
      <c r="DN249" s="63">
        <f>SUMIFS('[1]NBA-Data-1980-2019'!$G$1:$G$16305,'[1]NBA-Data-1980-2019'!$B$1:$B$16305,$A249,'[1]NBA-Data-1980-2019'!$A$1:$A$16305,DN$9)</f>
        <v>8250000</v>
      </c>
      <c r="DO249" s="63">
        <f>SUMIFS('[1]NBA-Data-1980-2019'!$G$1:$G$16305,'[1]NBA-Data-1980-2019'!$B$1:$B$16305,$A249,'[1]NBA-Data-1980-2019'!$A$1:$A$16305,DO$9)</f>
        <v>0</v>
      </c>
      <c r="DP249" s="63">
        <f>SUMIFS('[1]NBA-Data-1980-2019'!$G$1:$G$16305,'[1]NBA-Data-1980-2019'!$B$1:$B$16305,$A249,'[1]NBA-Data-1980-2019'!$A$1:$A$16305,DP$9)</f>
        <v>8500000</v>
      </c>
      <c r="DQ249" s="63">
        <f>SUMIFS('[1]NBA-Data-1980-2019'!$G$1:$G$16305,'[1]NBA-Data-1980-2019'!$B$1:$B$16305,$A249,'[1]NBA-Data-1980-2019'!$A$1:$A$16305,DQ$9)</f>
        <v>8500000</v>
      </c>
      <c r="DR249" s="63">
        <f>SUMIFS('[1]NBA-Data-1980-2019'!$G$1:$G$16305,'[1]NBA-Data-1980-2019'!$B$1:$B$16305,$A249,'[1]NBA-Data-1980-2019'!$A$1:$A$16305,DR$9)</f>
        <v>9000000</v>
      </c>
      <c r="DS249" s="63">
        <f>SUMIFS('[1]NBA-Data-1980-2019'!$G$1:$G$16305,'[1]NBA-Data-1980-2019'!$B$1:$B$16305,$A249,'[1]NBA-Data-1980-2019'!$A$1:$A$16305,DS$9)</f>
        <v>9945000</v>
      </c>
      <c r="DT249" s="63">
        <f>SUMIFS('[1]NBA-Data-1980-2019'!$G$1:$G$16305,'[1]NBA-Data-1980-2019'!$B$1:$B$16305,$A249,'[1]NBA-Data-1980-2019'!$A$1:$A$16305,DT$9)</f>
        <v>10890000</v>
      </c>
      <c r="DU249" s="63">
        <f>SUMIFS('[1]NBA-Data-1980-2019'!$G$1:$G$16305,'[1]NBA-Data-1980-2019'!$B$1:$B$16305,$A249,'[1]NBA-Data-1980-2019'!$A$1:$A$16305,DU$9)</f>
        <v>0</v>
      </c>
      <c r="DV249" s="63">
        <f>SUMIFS('[1]NBA-Data-1980-2019'!$G$1:$G$16305,'[1]NBA-Data-1980-2019'!$B$1:$B$16305,$A249,'[1]NBA-Data-1980-2019'!$A$1:$A$16305,DV$9)</f>
        <v>0</v>
      </c>
      <c r="DW249" s="63">
        <f>SUMIFS('[1]NBA-Data-1980-2019'!$G$1:$G$16305,'[1]NBA-Data-1980-2019'!$B$1:$B$16305,$A249,'[1]NBA-Data-1980-2019'!$A$1:$A$16305,DW$9)</f>
        <v>0</v>
      </c>
      <c r="DX249" s="63">
        <f>SUMIFS('[1]NBA-Data-1980-2019'!$G$1:$G$16305,'[1]NBA-Data-1980-2019'!$B$1:$B$16305,$A249,'[1]NBA-Data-1980-2019'!$A$1:$A$16305,DX$9)</f>
        <v>0</v>
      </c>
      <c r="DY249" s="63">
        <f>SUMIFS('[1]NBA-Data-1980-2019'!$G$1:$G$16305,'[1]NBA-Data-1980-2019'!$B$1:$B$16305,$A249,'[1]NBA-Data-1980-2019'!$A$1:$A$16305,DY$9)</f>
        <v>0</v>
      </c>
      <c r="DZ249" s="63">
        <f>SUMIFS('[1]NBA-Data-1980-2019'!$G$1:$G$16305,'[1]NBA-Data-1980-2019'!$B$1:$B$16305,$A249,'[1]NBA-Data-1980-2019'!$A$1:$A$16305,DZ$9)</f>
        <v>0</v>
      </c>
      <c r="EA249" s="63">
        <f>SUMIFS('[1]NBA-Data-1980-2019'!$G$1:$G$16305,'[1]NBA-Data-1980-2019'!$B$1:$B$16305,$A249,'[1]NBA-Data-1980-2019'!$A$1:$A$16305,EA$9)</f>
        <v>0</v>
      </c>
      <c r="EB249" s="63">
        <f>SUMIFS('[1]NBA-Data-1980-2019'!$G$1:$G$16305,'[1]NBA-Data-1980-2019'!$B$1:$B$16305,$A249,'[1]NBA-Data-1980-2019'!$A$1:$A$16305,EB$9)</f>
        <v>0</v>
      </c>
      <c r="EC249" s="63">
        <f>SUMIFS('[1]NBA-Data-1980-2019'!$G$1:$G$16305,'[1]NBA-Data-1980-2019'!$B$1:$B$16305,$A249,'[1]NBA-Data-1980-2019'!$A$1:$A$16305,EC$9)</f>
        <v>0</v>
      </c>
      <c r="ED249" s="63">
        <f>SUMIFS('[1]NBA-Data-1980-2019'!$G$1:$G$16305,'[1]NBA-Data-1980-2019'!$B$1:$B$16305,$A249,'[1]NBA-Data-1980-2019'!$A$1:$A$16305,ED$9)</f>
        <v>0</v>
      </c>
      <c r="EH249" s="2" t="s">
        <v>1273</v>
      </c>
    </row>
    <row r="250" spans="1:139" x14ac:dyDescent="0.2">
      <c r="A250" s="2" t="s">
        <v>919</v>
      </c>
      <c r="B250" s="2" t="str" cm="1">
        <f t="array" ref="B250">_xlfn.XLOOKUP($A250&amp;B$5,'[1]NBA-Data-1980-2019'!$B$1:$B$16305&amp;'[1]NBA-Data-1980-2019'!$A$1:$A$16305,'[1]NBA-Data-1980-2019'!$D$1:$D$16305,"",0)</f>
        <v/>
      </c>
      <c r="C250" s="2" t="str" cm="1">
        <f t="array" ref="C250">_xlfn.XLOOKUP($A250&amp;C$5,'[1]NBA-Data-1980-2019'!$B$1:$B$16305&amp;'[1]NBA-Data-1980-2019'!$A$1:$A$16305,'[1]NBA-Data-1980-2019'!$D$1:$D$16305,"",0)</f>
        <v/>
      </c>
      <c r="D250" s="2" t="str" cm="1">
        <f t="array" ref="D250">_xlfn.XLOOKUP($A250&amp;D$5,'[1]NBA-Data-1980-2019'!$B$1:$B$16305&amp;'[1]NBA-Data-1980-2019'!$A$1:$A$16305,'[1]NBA-Data-1980-2019'!$D$1:$D$16305,"",0)</f>
        <v/>
      </c>
      <c r="E250" s="2" t="str" cm="1">
        <f t="array" ref="E250">_xlfn.XLOOKUP($A250&amp;E$5,'[1]NBA-Data-1980-2019'!$B$1:$B$16305&amp;'[1]NBA-Data-1980-2019'!$A$1:$A$16305,'[1]NBA-Data-1980-2019'!$D$1:$D$16305,"",0)</f>
        <v/>
      </c>
      <c r="F250" s="2" t="str" cm="1">
        <f t="array" ref="F250">_xlfn.XLOOKUP($A250&amp;F$5,'[1]NBA-Data-1980-2019'!$B$1:$B$16305&amp;'[1]NBA-Data-1980-2019'!$A$1:$A$16305,'[1]NBA-Data-1980-2019'!$D$1:$D$16305,"",0)</f>
        <v/>
      </c>
      <c r="G250" s="2" t="str" cm="1">
        <f t="array" ref="G250">_xlfn.XLOOKUP($A250&amp;G$5,'[1]NBA-Data-1980-2019'!$B$1:$B$16305&amp;'[1]NBA-Data-1980-2019'!$A$1:$A$16305,'[1]NBA-Data-1980-2019'!$D$1:$D$16305,"",0)</f>
        <v/>
      </c>
      <c r="H250" s="2" t="str" cm="1">
        <f t="array" ref="H250">_xlfn.XLOOKUP($A250&amp;H$5,'[1]NBA-Data-1980-2019'!$B$1:$B$16305&amp;'[1]NBA-Data-1980-2019'!$A$1:$A$16305,'[1]NBA-Data-1980-2019'!$D$1:$D$16305,"",0)</f>
        <v/>
      </c>
      <c r="I250" s="2" t="str" cm="1">
        <f t="array" ref="I250">_xlfn.XLOOKUP($A250&amp;I$5,'[1]NBA-Data-1980-2019'!$B$1:$B$16305&amp;'[1]NBA-Data-1980-2019'!$A$1:$A$16305,'[1]NBA-Data-1980-2019'!$D$1:$D$16305,"",0)</f>
        <v/>
      </c>
      <c r="J250" s="2" t="str" cm="1">
        <f t="array" ref="J250">_xlfn.XLOOKUP($A250&amp;J$5,'[1]NBA-Data-1980-2019'!$B$1:$B$16305&amp;'[1]NBA-Data-1980-2019'!$A$1:$A$16305,'[1]NBA-Data-1980-2019'!$D$1:$D$16305,"",0)</f>
        <v/>
      </c>
      <c r="K250" s="2" t="str" cm="1">
        <f t="array" ref="K250">_xlfn.XLOOKUP($A250&amp;K$5,'[1]NBA-Data-1980-2019'!$B$1:$B$16305&amp;'[1]NBA-Data-1980-2019'!$A$1:$A$16305,'[1]NBA-Data-1980-2019'!$D$1:$D$16305,"",0)</f>
        <v/>
      </c>
      <c r="L250" s="2" t="str" cm="1">
        <f t="array" ref="L250">_xlfn.XLOOKUP($A250&amp;L$5,'[1]NBA-Data-1980-2019'!$B$1:$B$16305&amp;'[1]NBA-Data-1980-2019'!$A$1:$A$16305,'[1]NBA-Data-1980-2019'!$D$1:$D$16305,"",0)</f>
        <v/>
      </c>
      <c r="M250" s="2" t="str" cm="1">
        <f t="array" ref="M250">_xlfn.XLOOKUP($A250&amp;M$5,'[1]NBA-Data-1980-2019'!$B$1:$B$16305&amp;'[1]NBA-Data-1980-2019'!$A$1:$A$16305,'[1]NBA-Data-1980-2019'!$D$1:$D$16305,"",0)</f>
        <v/>
      </c>
      <c r="N250" s="2" t="str" cm="1">
        <f t="array" ref="N250">_xlfn.XLOOKUP($A250&amp;N$5,'[1]NBA-Data-1980-2019'!$B$1:$B$16305&amp;'[1]NBA-Data-1980-2019'!$A$1:$A$16305,'[1]NBA-Data-1980-2019'!$D$1:$D$16305,"",0)</f>
        <v>LAC</v>
      </c>
      <c r="O250" s="2" t="str" cm="1">
        <f t="array" ref="O250">_xlfn.XLOOKUP($A250&amp;O$5,'[1]NBA-Data-1980-2019'!$B$1:$B$16305&amp;'[1]NBA-Data-1980-2019'!$A$1:$A$16305,'[1]NBA-Data-1980-2019'!$D$1:$D$16305,"",0)</f>
        <v>LAC</v>
      </c>
      <c r="P250" s="2" t="str" cm="1">
        <f t="array" ref="P250">_xlfn.XLOOKUP($A250&amp;P$5,'[1]NBA-Data-1980-2019'!$B$1:$B$16305&amp;'[1]NBA-Data-1980-2019'!$A$1:$A$16305,'[1]NBA-Data-1980-2019'!$D$1:$D$16305,"",0)</f>
        <v>CHA</v>
      </c>
      <c r="Q250" s="2" t="str" cm="1">
        <f t="array" ref="Q250">_xlfn.XLOOKUP($A250&amp;Q$5,'[1]NBA-Data-1980-2019'!$B$1:$B$16305&amp;'[1]NBA-Data-1980-2019'!$A$1:$A$16305,'[1]NBA-Data-1980-2019'!$D$1:$D$16305,"",0)</f>
        <v>CHA</v>
      </c>
      <c r="R250" s="2" t="str" cm="1">
        <f t="array" ref="R250">_xlfn.XLOOKUP($A250&amp;R$5,'[1]NBA-Data-1980-2019'!$B$1:$B$16305&amp;'[1]NBA-Data-1980-2019'!$A$1:$A$16305,'[1]NBA-Data-1980-2019'!$D$1:$D$16305,"",0)</f>
        <v>SAS</v>
      </c>
      <c r="S250" s="2" t="str" cm="1">
        <f t="array" ref="S250">_xlfn.XLOOKUP($A250&amp;S$5,'[1]NBA-Data-1980-2019'!$B$1:$B$16305&amp;'[1]NBA-Data-1980-2019'!$A$1:$A$16305,'[1]NBA-Data-1980-2019'!$D$1:$D$16305,"",0)</f>
        <v>NOH</v>
      </c>
      <c r="T250" s="2" t="str" cm="1">
        <f t="array" ref="T250">_xlfn.XLOOKUP($A250&amp;T$5,'[1]NBA-Data-1980-2019'!$B$1:$B$16305&amp;'[1]NBA-Data-1980-2019'!$A$1:$A$16305,'[1]NBA-Data-1980-2019'!$D$1:$D$16305,"",0)</f>
        <v>NOH</v>
      </c>
      <c r="U250" s="2" t="str" cm="1">
        <f t="array" ref="U250">_xlfn.XLOOKUP($A250&amp;U$5,'[1]NBA-Data-1980-2019'!$B$1:$B$16305&amp;'[1]NBA-Data-1980-2019'!$A$1:$A$16305,'[1]NBA-Data-1980-2019'!$D$1:$D$16305,"",0)</f>
        <v/>
      </c>
      <c r="V250" s="2" t="str" cm="1">
        <f t="array" ref="V250">_xlfn.XLOOKUP($A250&amp;V$5,'[1]NBA-Data-1980-2019'!$B$1:$B$16305&amp;'[1]NBA-Data-1980-2019'!$A$1:$A$16305,'[1]NBA-Data-1980-2019'!$D$1:$D$16305,"",0)</f>
        <v>DEN</v>
      </c>
      <c r="W250" s="2" t="str" cm="1">
        <f t="array" ref="W250">_xlfn.XLOOKUP($A250&amp;W$5,'[1]NBA-Data-1980-2019'!$B$1:$B$16305&amp;'[1]NBA-Data-1980-2019'!$A$1:$A$16305,'[1]NBA-Data-1980-2019'!$D$1:$D$16305,"",0)</f>
        <v/>
      </c>
      <c r="X250" s="2" t="str" cm="1">
        <f t="array" ref="X250">_xlfn.XLOOKUP($A250&amp;X$5,'[1]NBA-Data-1980-2019'!$B$1:$B$16305&amp;'[1]NBA-Data-1980-2019'!$A$1:$A$16305,'[1]NBA-Data-1980-2019'!$D$1:$D$16305,"",0)</f>
        <v/>
      </c>
      <c r="Y250" s="2" t="str" cm="1">
        <f t="array" ref="Y250">_xlfn.XLOOKUP($A250&amp;Y$5,'[1]NBA-Data-1980-2019'!$B$1:$B$16305&amp;'[1]NBA-Data-1980-2019'!$A$1:$A$16305,'[1]NBA-Data-1980-2019'!$D$1:$D$16305,"",0)</f>
        <v>NOP</v>
      </c>
      <c r="Z250" s="2" t="str" cm="1">
        <f t="array" ref="Z250">_xlfn.XLOOKUP($A250&amp;Z$5,'[1]NBA-Data-1980-2019'!$B$1:$B$16305&amp;'[1]NBA-Data-1980-2019'!$A$1:$A$16305,'[1]NBA-Data-1980-2019'!$D$1:$D$16305,"",0)</f>
        <v/>
      </c>
      <c r="AA250" s="2" t="str" cm="1">
        <f t="array" ref="AA250">_xlfn.XLOOKUP($A250&amp;AA$5,'[1]NBA-Data-1980-2019'!$B$1:$B$16305&amp;'[1]NBA-Data-1980-2019'!$A$1:$A$16305,'[1]NBA-Data-1980-2019'!$D$1:$D$16305,"",0)</f>
        <v/>
      </c>
      <c r="AB250" s="2" t="str" cm="1">
        <f t="array" ref="AB250">_xlfn.XLOOKUP($A250&amp;AB$5,'[1]NBA-Data-1980-2019'!$B$1:$B$16305&amp;'[1]NBA-Data-1980-2019'!$A$1:$A$16305,'[1]NBA-Data-1980-2019'!$D$1:$D$16305,"",0)</f>
        <v/>
      </c>
      <c r="AC250" s="2" t="str" cm="1">
        <f t="array" ref="AC250">_xlfn.XLOOKUP($A250&amp;AC$5,'[1]NBA-Data-1980-2019'!$B$1:$B$16305&amp;'[1]NBA-Data-1980-2019'!$A$1:$A$16305,'[1]NBA-Data-1980-2019'!$D$1:$D$16305,"",0)</f>
        <v/>
      </c>
      <c r="AD250" s="2" t="str" cm="1">
        <f t="array" ref="AD250">_xlfn.XLOOKUP($A250&amp;AD$5,'[1]NBA-Data-1980-2019'!$B$1:$B$16305&amp;'[1]NBA-Data-1980-2019'!$A$1:$A$16305,'[1]NBA-Data-1980-2019'!$D$1:$D$16305,"",0)</f>
        <v/>
      </c>
      <c r="AE250" s="2" t="str" cm="1">
        <f t="array" ref="AE250">_xlfn.XLOOKUP($A250&amp;AE$5,'[1]NBA-Data-1980-2019'!$B$1:$B$16305&amp;'[1]NBA-Data-1980-2019'!$A$1:$A$16305,'[1]NBA-Data-1980-2019'!$D$1:$D$16305,"",0)</f>
        <v/>
      </c>
      <c r="AF250" s="2" t="str" cm="1">
        <f t="array" ref="AF250">_xlfn.XLOOKUP($A250&amp;AF$5,'[1]NBA-Data-1980-2019'!$B$1:$B$16305&amp;'[1]NBA-Data-1980-2019'!$A$1:$A$16305,'[1]NBA-Data-1980-2019'!$D$1:$D$16305,"",0)</f>
        <v/>
      </c>
      <c r="AG250" s="2" t="str" cm="1">
        <f t="array" ref="AG250">_xlfn.XLOOKUP($A250&amp;AG$5,'[1]NBA-Data-1980-2019'!$B$1:$B$16305&amp;'[1]NBA-Data-1980-2019'!$A$1:$A$16305,'[1]NBA-Data-1980-2019'!$D$1:$D$16305,"",0)</f>
        <v/>
      </c>
      <c r="AH250" s="2" t="str" cm="1">
        <f t="array" ref="AH250">_xlfn.XLOOKUP($A250&amp;AH$5,'[1]NBA-Data-1980-2019'!$B$1:$B$16305&amp;'[1]NBA-Data-1980-2019'!$A$1:$A$16305,'[1]NBA-Data-1980-2019'!$H$1:$H$16305,"",0)</f>
        <v/>
      </c>
      <c r="AI250" s="2" t="str" cm="1">
        <f t="array" ref="AI250">_xlfn.XLOOKUP($A250&amp;AI$5,'[1]NBA-Data-1980-2019'!$B$1:$B$16305&amp;'[1]NBA-Data-1980-2019'!$A$1:$A$16305,'[1]NBA-Data-1980-2019'!$H$1:$H$16305,"",0)</f>
        <v/>
      </c>
      <c r="AJ250" s="2" t="str" cm="1">
        <f t="array" ref="AJ250">_xlfn.XLOOKUP($A250&amp;AJ$5,'[1]NBA-Data-1980-2019'!$B$1:$B$16305&amp;'[1]NBA-Data-1980-2019'!$A$1:$A$16305,'[1]NBA-Data-1980-2019'!$H$1:$H$16305,"",0)</f>
        <v/>
      </c>
      <c r="AK250" s="2" t="str" cm="1">
        <f t="array" ref="AK250">_xlfn.XLOOKUP($A250&amp;AK$5,'[1]NBA-Data-1980-2019'!$B$1:$B$16305&amp;'[1]NBA-Data-1980-2019'!$A$1:$A$16305,'[1]NBA-Data-1980-2019'!$H$1:$H$16305,"",0)</f>
        <v/>
      </c>
      <c r="AL250" s="2" t="str" cm="1">
        <f t="array" ref="AL250">_xlfn.XLOOKUP($A250&amp;AL$5,'[1]NBA-Data-1980-2019'!$B$1:$B$16305&amp;'[1]NBA-Data-1980-2019'!$A$1:$A$16305,'[1]NBA-Data-1980-2019'!$H$1:$H$16305,"",0)</f>
        <v/>
      </c>
      <c r="AM250" s="2" t="str" cm="1">
        <f t="array" ref="AM250">_xlfn.XLOOKUP($A250&amp;AM$5,'[1]NBA-Data-1980-2019'!$B$1:$B$16305&amp;'[1]NBA-Data-1980-2019'!$A$1:$A$16305,'[1]NBA-Data-1980-2019'!$H$1:$H$16305,"",0)</f>
        <v/>
      </c>
      <c r="AN250" s="2" t="str" cm="1">
        <f t="array" ref="AN250">_xlfn.XLOOKUP($A250&amp;AN$5,'[1]NBA-Data-1980-2019'!$B$1:$B$16305&amp;'[1]NBA-Data-1980-2019'!$A$1:$A$16305,'[1]NBA-Data-1980-2019'!$H$1:$H$16305,"",0)</f>
        <v/>
      </c>
      <c r="AO250" s="2" t="str" cm="1">
        <f t="array" ref="AO250">_xlfn.XLOOKUP($A250&amp;AO$5,'[1]NBA-Data-1980-2019'!$B$1:$B$16305&amp;'[1]NBA-Data-1980-2019'!$A$1:$A$16305,'[1]NBA-Data-1980-2019'!$H$1:$H$16305,"",0)</f>
        <v/>
      </c>
      <c r="AP250" s="2" t="str" cm="1">
        <f t="array" ref="AP250">_xlfn.XLOOKUP($A250&amp;AP$5,'[1]NBA-Data-1980-2019'!$B$1:$B$16305&amp;'[1]NBA-Data-1980-2019'!$A$1:$A$16305,'[1]NBA-Data-1980-2019'!$H$1:$H$16305,"",0)</f>
        <v/>
      </c>
      <c r="AQ250" s="2" t="str" cm="1">
        <f t="array" ref="AQ250">_xlfn.XLOOKUP($A250&amp;AQ$5,'[1]NBA-Data-1980-2019'!$B$1:$B$16305&amp;'[1]NBA-Data-1980-2019'!$A$1:$A$16305,'[1]NBA-Data-1980-2019'!$H$1:$H$16305,"",0)</f>
        <v/>
      </c>
      <c r="AR250" s="2" t="str" cm="1">
        <f t="array" ref="AR250">_xlfn.XLOOKUP($A250&amp;AR$5,'[1]NBA-Data-1980-2019'!$B$1:$B$16305&amp;'[1]NBA-Data-1980-2019'!$A$1:$A$16305,'[1]NBA-Data-1980-2019'!$H$1:$H$16305,"",0)</f>
        <v/>
      </c>
      <c r="AS250" s="2" t="str" cm="1">
        <f t="array" ref="AS250">_xlfn.XLOOKUP($A250&amp;AS$5,'[1]NBA-Data-1980-2019'!$B$1:$B$16305&amp;'[1]NBA-Data-1980-2019'!$A$1:$A$16305,'[1]NBA-Data-1980-2019'!$H$1:$H$16305,"",0)</f>
        <v/>
      </c>
      <c r="AT250" s="2" cm="1">
        <f t="array" ref="AT250">_xlfn.XLOOKUP($A250&amp;AT$5,'[1]NBA-Data-1980-2019'!$B$1:$B$16305&amp;'[1]NBA-Data-1980-2019'!$A$1:$A$16305,'[1]NBA-Data-1980-2019'!$H$1:$H$16305,"",0)</f>
        <v>800.80000000000007</v>
      </c>
      <c r="AU250" s="2" cm="1">
        <f t="array" ref="AU250">_xlfn.XLOOKUP($A250&amp;AU$5,'[1]NBA-Data-1980-2019'!$B$1:$B$16305&amp;'[1]NBA-Data-1980-2019'!$A$1:$A$16305,'[1]NBA-Data-1980-2019'!$H$1:$H$16305,"",0)</f>
        <v>508.2</v>
      </c>
      <c r="AV250" s="2" cm="1">
        <f t="array" ref="AV250">_xlfn.XLOOKUP($A250&amp;AV$5,'[1]NBA-Data-1980-2019'!$B$1:$B$16305&amp;'[1]NBA-Data-1980-2019'!$A$1:$A$16305,'[1]NBA-Data-1980-2019'!$H$1:$H$16305,"",0)</f>
        <v>1651.1</v>
      </c>
      <c r="AW250" s="2" cm="1">
        <f t="array" ref="AW250">_xlfn.XLOOKUP($A250&amp;AW$5,'[1]NBA-Data-1980-2019'!$B$1:$B$16305&amp;'[1]NBA-Data-1980-2019'!$A$1:$A$16305,'[1]NBA-Data-1980-2019'!$H$1:$H$16305,"",0)</f>
        <v>1345.2</v>
      </c>
      <c r="AX250" s="2" cm="1">
        <f t="array" ref="AX250">_xlfn.XLOOKUP($A250&amp;AX$5,'[1]NBA-Data-1980-2019'!$B$1:$B$16305&amp;'[1]NBA-Data-1980-2019'!$A$1:$A$16305,'[1]NBA-Data-1980-2019'!$H$1:$H$16305,"",0)</f>
        <v>309</v>
      </c>
      <c r="AY250" s="2" cm="1">
        <f t="array" ref="AY250">_xlfn.XLOOKUP($A250&amp;AY$5,'[1]NBA-Data-1980-2019'!$B$1:$B$16305&amp;'[1]NBA-Data-1980-2019'!$A$1:$A$16305,'[1]NBA-Data-1980-2019'!$H$1:$H$16305,"",0)</f>
        <v>618.80000000000007</v>
      </c>
      <c r="AZ250" s="2" cm="1">
        <f t="array" ref="AZ250">_xlfn.XLOOKUP($A250&amp;AZ$5,'[1]NBA-Data-1980-2019'!$B$1:$B$16305&amp;'[1]NBA-Data-1980-2019'!$A$1:$A$16305,'[1]NBA-Data-1980-2019'!$H$1:$H$16305,"",0)</f>
        <v>372</v>
      </c>
      <c r="BA250" s="2" t="str" cm="1">
        <f t="array" ref="BA250">_xlfn.XLOOKUP($A250&amp;BA$5,'[1]NBA-Data-1980-2019'!$B$1:$B$16305&amp;'[1]NBA-Data-1980-2019'!$A$1:$A$16305,'[1]NBA-Data-1980-2019'!$H$1:$H$16305,"",0)</f>
        <v/>
      </c>
      <c r="BB250" s="2" cm="1">
        <f t="array" ref="BB250">_xlfn.XLOOKUP($A250&amp;BB$5,'[1]NBA-Data-1980-2019'!$B$1:$B$16305&amp;'[1]NBA-Data-1980-2019'!$A$1:$A$16305,'[1]NBA-Data-1980-2019'!$H$1:$H$16305,"",0)</f>
        <v>366</v>
      </c>
      <c r="BC250" s="2" t="str" cm="1">
        <f t="array" ref="BC250">_xlfn.XLOOKUP($A250&amp;BC$5,'[1]NBA-Data-1980-2019'!$B$1:$B$16305&amp;'[1]NBA-Data-1980-2019'!$A$1:$A$16305,'[1]NBA-Data-1980-2019'!$H$1:$H$16305,"",0)</f>
        <v/>
      </c>
      <c r="BD250" s="2" t="str" cm="1">
        <f t="array" ref="BD250">_xlfn.XLOOKUP($A250&amp;BD$5,'[1]NBA-Data-1980-2019'!$B$1:$B$16305&amp;'[1]NBA-Data-1980-2019'!$A$1:$A$16305,'[1]NBA-Data-1980-2019'!$H$1:$H$16305,"",0)</f>
        <v/>
      </c>
      <c r="BE250" s="2" cm="1">
        <f t="array" ref="BE250">_xlfn.XLOOKUP($A250&amp;BE$5,'[1]NBA-Data-1980-2019'!$B$1:$B$16305&amp;'[1]NBA-Data-1980-2019'!$A$1:$A$16305,'[1]NBA-Data-1980-2019'!$H$1:$H$16305,"",0)</f>
        <v>27</v>
      </c>
      <c r="BF250" s="2" t="str" cm="1">
        <f t="array" ref="BF250">_xlfn.XLOOKUP($A250&amp;BF$5,'[1]NBA-Data-1980-2019'!$B$1:$B$16305&amp;'[1]NBA-Data-1980-2019'!$A$1:$A$16305,'[1]NBA-Data-1980-2019'!$H$1:$H$16305,"",0)</f>
        <v/>
      </c>
      <c r="BG250" s="2" t="str" cm="1">
        <f t="array" ref="BG250">_xlfn.XLOOKUP($A250&amp;BG$5,'[1]NBA-Data-1980-2019'!$B$1:$B$16305&amp;'[1]NBA-Data-1980-2019'!$A$1:$A$16305,'[1]NBA-Data-1980-2019'!$H$1:$H$16305,"",0)</f>
        <v/>
      </c>
      <c r="BH250" s="2" t="str" cm="1">
        <f t="array" ref="BH250">_xlfn.XLOOKUP($A250&amp;BH$5,'[1]NBA-Data-1980-2019'!$B$1:$B$16305&amp;'[1]NBA-Data-1980-2019'!$A$1:$A$16305,'[1]NBA-Data-1980-2019'!$H$1:$H$16305,"",0)</f>
        <v/>
      </c>
      <c r="BI250" s="2" t="str" cm="1">
        <f t="array" ref="BI250">_xlfn.XLOOKUP($A250&amp;BI$5,'[1]NBA-Data-1980-2019'!$B$1:$B$16305&amp;'[1]NBA-Data-1980-2019'!$A$1:$A$16305,'[1]NBA-Data-1980-2019'!$H$1:$H$16305,"",0)</f>
        <v/>
      </c>
      <c r="BJ250" s="2" t="str" cm="1">
        <f t="array" ref="BJ250">_xlfn.XLOOKUP($A250&amp;BJ$5,'[1]NBA-Data-1980-2019'!$B$1:$B$16305&amp;'[1]NBA-Data-1980-2019'!$A$1:$A$16305,'[1]NBA-Data-1980-2019'!$H$1:$H$16305,"",0)</f>
        <v/>
      </c>
      <c r="BK250" s="2" t="str" cm="1">
        <f t="array" ref="BK250">_xlfn.XLOOKUP($A250&amp;BK$5,'[1]NBA-Data-1980-2019'!$B$1:$B$16305&amp;'[1]NBA-Data-1980-2019'!$A$1:$A$16305,'[1]NBA-Data-1980-2019'!$H$1:$H$16305,"",0)</f>
        <v/>
      </c>
      <c r="BL250" s="2" t="str" cm="1">
        <f t="array" ref="BL250">_xlfn.XLOOKUP($A250&amp;BL$5,'[1]NBA-Data-1980-2019'!$B$1:$B$16305&amp;'[1]NBA-Data-1980-2019'!$A$1:$A$16305,'[1]NBA-Data-1980-2019'!$H$1:$H$16305,"",0)</f>
        <v/>
      </c>
      <c r="BM250" s="2" t="str" cm="1">
        <f t="array" ref="BM250">_xlfn.XLOOKUP($A250&amp;BM$5,'[1]NBA-Data-1980-2019'!$B$1:$B$16305&amp;'[1]NBA-Data-1980-2019'!$A$1:$A$16305,'[1]NBA-Data-1980-2019'!$H$1:$H$16305,"",0)</f>
        <v/>
      </c>
      <c r="BN250" s="2" t="str" cm="1">
        <f t="array" ref="BN250">_xlfn.XLOOKUP($A250&amp;BN$5,'[1]NBA-Data-1980-2019'!$B$1:$B$16305&amp;'[1]NBA-Data-1980-2019'!$A$1:$A$16305,'[1]NBA-Data-1980-2019'!$F$1:$F$16305,"",0)</f>
        <v/>
      </c>
      <c r="BO250" s="2" t="str" cm="1">
        <f t="array" ref="BO250">_xlfn.XLOOKUP($A250&amp;BO$5,'[1]NBA-Data-1980-2019'!$B$1:$B$16305&amp;'[1]NBA-Data-1980-2019'!$A$1:$A$16305,'[1]NBA-Data-1980-2019'!$F$1:$F$16305,"",0)</f>
        <v/>
      </c>
      <c r="BP250" s="2" t="str" cm="1">
        <f t="array" ref="BP250">_xlfn.XLOOKUP($A250&amp;BP$5,'[1]NBA-Data-1980-2019'!$B$1:$B$16305&amp;'[1]NBA-Data-1980-2019'!$A$1:$A$16305,'[1]NBA-Data-1980-2019'!$F$1:$F$16305,"",0)</f>
        <v/>
      </c>
      <c r="BQ250" s="2" t="str" cm="1">
        <f t="array" ref="BQ250">_xlfn.XLOOKUP($A250&amp;BQ$5,'[1]NBA-Data-1980-2019'!$B$1:$B$16305&amp;'[1]NBA-Data-1980-2019'!$A$1:$A$16305,'[1]NBA-Data-1980-2019'!$F$1:$F$16305,"",0)</f>
        <v/>
      </c>
      <c r="BR250" s="2" t="str" cm="1">
        <f t="array" ref="BR250">_xlfn.XLOOKUP($A250&amp;BR$5,'[1]NBA-Data-1980-2019'!$B$1:$B$16305&amp;'[1]NBA-Data-1980-2019'!$A$1:$A$16305,'[1]NBA-Data-1980-2019'!$F$1:$F$16305,"",0)</f>
        <v/>
      </c>
      <c r="BS250" s="2" t="str" cm="1">
        <f t="array" ref="BS250">_xlfn.XLOOKUP($A250&amp;BS$5,'[1]NBA-Data-1980-2019'!$B$1:$B$16305&amp;'[1]NBA-Data-1980-2019'!$A$1:$A$16305,'[1]NBA-Data-1980-2019'!$F$1:$F$16305,"",0)</f>
        <v/>
      </c>
      <c r="BT250" s="2" t="str" cm="1">
        <f t="array" ref="BT250">_xlfn.XLOOKUP($A250&amp;BT$5,'[1]NBA-Data-1980-2019'!$B$1:$B$16305&amp;'[1]NBA-Data-1980-2019'!$A$1:$A$16305,'[1]NBA-Data-1980-2019'!$F$1:$F$16305,"",0)</f>
        <v/>
      </c>
      <c r="BU250" s="2" t="str" cm="1">
        <f t="array" ref="BU250">_xlfn.XLOOKUP($A250&amp;BU$5,'[1]NBA-Data-1980-2019'!$B$1:$B$16305&amp;'[1]NBA-Data-1980-2019'!$A$1:$A$16305,'[1]NBA-Data-1980-2019'!$F$1:$F$16305,"",0)</f>
        <v/>
      </c>
      <c r="BV250" s="2" t="str" cm="1">
        <f t="array" ref="BV250">_xlfn.XLOOKUP($A250&amp;BV$5,'[1]NBA-Data-1980-2019'!$B$1:$B$16305&amp;'[1]NBA-Data-1980-2019'!$A$1:$A$16305,'[1]NBA-Data-1980-2019'!$F$1:$F$16305,"",0)</f>
        <v/>
      </c>
      <c r="BW250" s="2" t="str" cm="1">
        <f t="array" ref="BW250">_xlfn.XLOOKUP($A250&amp;BW$5,'[1]NBA-Data-1980-2019'!$B$1:$B$16305&amp;'[1]NBA-Data-1980-2019'!$A$1:$A$16305,'[1]NBA-Data-1980-2019'!$F$1:$F$16305,"",0)</f>
        <v/>
      </c>
      <c r="BX250" s="2" t="str" cm="1">
        <f t="array" ref="BX250">_xlfn.XLOOKUP($A250&amp;BX$5,'[1]NBA-Data-1980-2019'!$B$1:$B$16305&amp;'[1]NBA-Data-1980-2019'!$A$1:$A$16305,'[1]NBA-Data-1980-2019'!$F$1:$F$16305,"",0)</f>
        <v/>
      </c>
      <c r="BY250" s="2" t="str" cm="1">
        <f t="array" ref="BY250">_xlfn.XLOOKUP($A250&amp;BY$5,'[1]NBA-Data-1980-2019'!$B$1:$B$16305&amp;'[1]NBA-Data-1980-2019'!$A$1:$A$16305,'[1]NBA-Data-1980-2019'!$F$1:$F$16305,"",0)</f>
        <v/>
      </c>
      <c r="BZ250" s="2" cm="1">
        <f t="array" ref="BZ250">_xlfn.XLOOKUP($A250&amp;BZ$5,'[1]NBA-Data-1980-2019'!$B$1:$B$16305&amp;'[1]NBA-Data-1980-2019'!$A$1:$A$16305,'[1]NBA-Data-1980-2019'!$F$1:$F$16305,"",0)</f>
        <v>10.8</v>
      </c>
      <c r="CA250" s="2" cm="1">
        <f t="array" ref="CA250">_xlfn.XLOOKUP($A250&amp;CA$5,'[1]NBA-Data-1980-2019'!$B$1:$B$16305&amp;'[1]NBA-Data-1980-2019'!$A$1:$A$16305,'[1]NBA-Data-1980-2019'!$F$1:$F$16305,"",0)</f>
        <v>11.1</v>
      </c>
      <c r="CB250" s="2" cm="1">
        <f t="array" ref="CB250">_xlfn.XLOOKUP($A250&amp;CB$5,'[1]NBA-Data-1980-2019'!$B$1:$B$16305&amp;'[1]NBA-Data-1980-2019'!$A$1:$A$16305,'[1]NBA-Data-1980-2019'!$F$1:$F$16305,"",0)</f>
        <v>10.5</v>
      </c>
      <c r="CC250" s="2" cm="1">
        <f t="array" ref="CC250">_xlfn.XLOOKUP($A250&amp;CC$5,'[1]NBA-Data-1980-2019'!$B$1:$B$16305&amp;'[1]NBA-Data-1980-2019'!$A$1:$A$16305,'[1]NBA-Data-1980-2019'!$F$1:$F$16305,"",0)</f>
        <v>14.3</v>
      </c>
      <c r="CD250" s="2" cm="1">
        <f t="array" ref="CD250">_xlfn.XLOOKUP($A250&amp;CD$5,'[1]NBA-Data-1980-2019'!$B$1:$B$16305&amp;'[1]NBA-Data-1980-2019'!$A$1:$A$16305,'[1]NBA-Data-1980-2019'!$F$1:$F$16305,"",0)</f>
        <v>5.2</v>
      </c>
      <c r="CE250" s="2" cm="1">
        <f t="array" ref="CE250">_xlfn.XLOOKUP($A250&amp;CE$5,'[1]NBA-Data-1980-2019'!$B$1:$B$16305&amp;'[1]NBA-Data-1980-2019'!$A$1:$A$16305,'[1]NBA-Data-1980-2019'!$F$1:$F$16305,"",0)</f>
        <v>9</v>
      </c>
      <c r="CF250" s="2" cm="1">
        <f t="array" ref="CF250">_xlfn.XLOOKUP($A250&amp;CF$5,'[1]NBA-Data-1980-2019'!$B$1:$B$16305&amp;'[1]NBA-Data-1980-2019'!$A$1:$A$16305,'[1]NBA-Data-1980-2019'!$F$1:$F$16305,"",0)</f>
        <v>6</v>
      </c>
      <c r="CG250" s="2" t="str" cm="1">
        <f t="array" ref="CG250">_xlfn.XLOOKUP($A250&amp;CG$5,'[1]NBA-Data-1980-2019'!$B$1:$B$16305&amp;'[1]NBA-Data-1980-2019'!$A$1:$A$16305,'[1]NBA-Data-1980-2019'!$F$1:$F$16305,"",0)</f>
        <v/>
      </c>
      <c r="CH250" s="2" cm="1">
        <f t="array" ref="CH250">_xlfn.XLOOKUP($A250&amp;CH$5,'[1]NBA-Data-1980-2019'!$B$1:$B$16305&amp;'[1]NBA-Data-1980-2019'!$A$1:$A$16305,'[1]NBA-Data-1980-2019'!$F$1:$F$16305,"",0)</f>
        <v>8.3000000000000007</v>
      </c>
      <c r="CI250" s="2" t="str" cm="1">
        <f t="array" ref="CI250">_xlfn.XLOOKUP($A250&amp;CI$5,'[1]NBA-Data-1980-2019'!$B$1:$B$16305&amp;'[1]NBA-Data-1980-2019'!$A$1:$A$16305,'[1]NBA-Data-1980-2019'!$F$1:$F$16305,"",0)</f>
        <v/>
      </c>
      <c r="CJ250" s="2" t="str" cm="1">
        <f t="array" ref="CJ250">_xlfn.XLOOKUP($A250&amp;CJ$5,'[1]NBA-Data-1980-2019'!$B$1:$B$16305&amp;'[1]NBA-Data-1980-2019'!$A$1:$A$16305,'[1]NBA-Data-1980-2019'!$F$1:$F$16305,"",0)</f>
        <v/>
      </c>
      <c r="CK250" s="2" cm="1">
        <f t="array" ref="CK250">_xlfn.XLOOKUP($A250&amp;CK$5,'[1]NBA-Data-1980-2019'!$B$1:$B$16305&amp;'[1]NBA-Data-1980-2019'!$A$1:$A$16305,'[1]NBA-Data-1980-2019'!$F$1:$F$16305,"",0)</f>
        <v>3.9</v>
      </c>
      <c r="CL250" s="2" t="str" cm="1">
        <f t="array" ref="CL250">_xlfn.XLOOKUP($A250&amp;CL$5,'[1]NBA-Data-1980-2019'!$B$1:$B$16305&amp;'[1]NBA-Data-1980-2019'!$A$1:$A$16305,'[1]NBA-Data-1980-2019'!$F$1:$F$16305,"",0)</f>
        <v/>
      </c>
      <c r="CM250" s="2" t="str" cm="1">
        <f t="array" ref="CM250">_xlfn.XLOOKUP($A250&amp;CM$5,'[1]NBA-Data-1980-2019'!$B$1:$B$16305&amp;'[1]NBA-Data-1980-2019'!$A$1:$A$16305,'[1]NBA-Data-1980-2019'!$F$1:$F$16305,"",0)</f>
        <v/>
      </c>
      <c r="CN250" s="2" t="str" cm="1">
        <f t="array" ref="CN250">_xlfn.XLOOKUP($A250&amp;CN$5,'[1]NBA-Data-1980-2019'!$B$1:$B$16305&amp;'[1]NBA-Data-1980-2019'!$A$1:$A$16305,'[1]NBA-Data-1980-2019'!$F$1:$F$16305,"",0)</f>
        <v/>
      </c>
      <c r="CO250" s="2" t="str" cm="1">
        <f t="array" ref="CO250">_xlfn.XLOOKUP($A250&amp;CO$5,'[1]NBA-Data-1980-2019'!$B$1:$B$16305&amp;'[1]NBA-Data-1980-2019'!$A$1:$A$16305,'[1]NBA-Data-1980-2019'!$F$1:$F$16305,"",0)</f>
        <v/>
      </c>
      <c r="CP250" s="2" t="str" cm="1">
        <f t="array" ref="CP250">_xlfn.XLOOKUP($A250&amp;CP$5,'[1]NBA-Data-1980-2019'!$B$1:$B$16305&amp;'[1]NBA-Data-1980-2019'!$A$1:$A$16305,'[1]NBA-Data-1980-2019'!$F$1:$F$16305,"",0)</f>
        <v/>
      </c>
      <c r="CQ250" s="2" t="str" cm="1">
        <f t="array" ref="CQ250">_xlfn.XLOOKUP($A250&amp;CQ$5,'[1]NBA-Data-1980-2019'!$B$1:$B$16305&amp;'[1]NBA-Data-1980-2019'!$A$1:$A$16305,'[1]NBA-Data-1980-2019'!$F$1:$F$16305,"",0)</f>
        <v/>
      </c>
      <c r="CR250" s="2" t="str" cm="1">
        <f t="array" ref="CR250">_xlfn.XLOOKUP($A250&amp;CR$5,'[1]NBA-Data-1980-2019'!$B$1:$B$16305&amp;'[1]NBA-Data-1980-2019'!$A$1:$A$16305,'[1]NBA-Data-1980-2019'!$F$1:$F$16305,"",0)</f>
        <v/>
      </c>
      <c r="CS250" s="2" t="str" cm="1">
        <f t="array" ref="CS250">_xlfn.XLOOKUP($A250&amp;CS$5,'[1]NBA-Data-1980-2019'!$B$1:$B$16305&amp;'[1]NBA-Data-1980-2019'!$A$1:$A$16305,'[1]NBA-Data-1980-2019'!$F$1:$F$16305,"",0)</f>
        <v/>
      </c>
      <c r="CU250" s="2" t="str">
        <f>_xlfn.XLOOKUP($A250,TEAMS!$G$1:$G$839,TEAMS!$H$1:$H$839,"",0)</f>
        <v>C</v>
      </c>
      <c r="CV250" s="2" t="str">
        <f>_xlfn.XLOOKUP($CU250,DASHBOARD!$B$22:$B$27,DASHBOARD!$C$22:$C$27,"",0)</f>
        <v>CENTER</v>
      </c>
      <c r="CY250" s="63">
        <f>SUMIFS('[1]NBA-Data-1980-2019'!$G$1:$G$16305,'[1]NBA-Data-1980-2019'!$B$1:$B$16305,$A250,'[1]NBA-Data-1980-2019'!$A$1:$A$16305,CY$9)</f>
        <v>0</v>
      </c>
      <c r="CZ250" s="63">
        <f>SUMIFS('[1]NBA-Data-1980-2019'!$G$1:$G$16305,'[1]NBA-Data-1980-2019'!$B$1:$B$16305,$A250,'[1]NBA-Data-1980-2019'!$A$1:$A$16305,CZ$9)</f>
        <v>0</v>
      </c>
      <c r="DA250" s="63">
        <f>SUMIFS('[1]NBA-Data-1980-2019'!$G$1:$G$16305,'[1]NBA-Data-1980-2019'!$B$1:$B$16305,$A250,'[1]NBA-Data-1980-2019'!$A$1:$A$16305,DA$9)</f>
        <v>0</v>
      </c>
      <c r="DB250" s="63">
        <f>SUMIFS('[1]NBA-Data-1980-2019'!$G$1:$G$16305,'[1]NBA-Data-1980-2019'!$B$1:$B$16305,$A250,'[1]NBA-Data-1980-2019'!$A$1:$A$16305,DB$9)</f>
        <v>0</v>
      </c>
      <c r="DC250" s="63">
        <f>SUMIFS('[1]NBA-Data-1980-2019'!$G$1:$G$16305,'[1]NBA-Data-1980-2019'!$B$1:$B$16305,$A250,'[1]NBA-Data-1980-2019'!$A$1:$A$16305,DC$9)</f>
        <v>0</v>
      </c>
      <c r="DD250" s="63">
        <f>SUMIFS('[1]NBA-Data-1980-2019'!$G$1:$G$16305,'[1]NBA-Data-1980-2019'!$B$1:$B$16305,$A250,'[1]NBA-Data-1980-2019'!$A$1:$A$16305,DD$9)</f>
        <v>0</v>
      </c>
      <c r="DE250" s="63">
        <f>SUMIFS('[1]NBA-Data-1980-2019'!$G$1:$G$16305,'[1]NBA-Data-1980-2019'!$B$1:$B$16305,$A250,'[1]NBA-Data-1980-2019'!$A$1:$A$16305,DE$9)</f>
        <v>0</v>
      </c>
      <c r="DF250" s="63">
        <f>SUMIFS('[1]NBA-Data-1980-2019'!$G$1:$G$16305,'[1]NBA-Data-1980-2019'!$B$1:$B$16305,$A250,'[1]NBA-Data-1980-2019'!$A$1:$A$16305,DF$9)</f>
        <v>0</v>
      </c>
      <c r="DG250" s="63">
        <f>SUMIFS('[1]NBA-Data-1980-2019'!$G$1:$G$16305,'[1]NBA-Data-1980-2019'!$B$1:$B$16305,$A250,'[1]NBA-Data-1980-2019'!$A$1:$A$16305,DG$9)</f>
        <v>0</v>
      </c>
      <c r="DH250" s="63">
        <f>SUMIFS('[1]NBA-Data-1980-2019'!$G$1:$G$16305,'[1]NBA-Data-1980-2019'!$B$1:$B$16305,$A250,'[1]NBA-Data-1980-2019'!$A$1:$A$16305,DH$9)</f>
        <v>0</v>
      </c>
      <c r="DI250" s="63">
        <f>SUMIFS('[1]NBA-Data-1980-2019'!$G$1:$G$16305,'[1]NBA-Data-1980-2019'!$B$1:$B$16305,$A250,'[1]NBA-Data-1980-2019'!$A$1:$A$16305,DI$9)</f>
        <v>0</v>
      </c>
      <c r="DJ250" s="63">
        <f>SUMIFS('[1]NBA-Data-1980-2019'!$G$1:$G$16305,'[1]NBA-Data-1980-2019'!$B$1:$B$16305,$A250,'[1]NBA-Data-1980-2019'!$A$1:$A$16305,DJ$9)</f>
        <v>0</v>
      </c>
      <c r="DK250" s="63">
        <f>SUMIFS('[1]NBA-Data-1980-2019'!$G$1:$G$16305,'[1]NBA-Data-1980-2019'!$B$1:$B$16305,$A250,'[1]NBA-Data-1980-2019'!$A$1:$A$16305,DK$9)</f>
        <v>1490120</v>
      </c>
      <c r="DL250" s="63">
        <f>SUMIFS('[1]NBA-Data-1980-2019'!$G$1:$G$16305,'[1]NBA-Data-1980-2019'!$B$1:$B$16305,$A250,'[1]NBA-Data-1980-2019'!$A$1:$A$16305,DL$9)</f>
        <v>0</v>
      </c>
      <c r="DM250" s="63">
        <f>SUMIFS('[1]NBA-Data-1980-2019'!$G$1:$G$16305,'[1]NBA-Data-1980-2019'!$B$1:$B$16305,$A250,'[1]NBA-Data-1980-2019'!$A$1:$A$16305,DM$9)</f>
        <v>0</v>
      </c>
      <c r="DN250" s="63">
        <f>SUMIFS('[1]NBA-Data-1980-2019'!$G$1:$G$16305,'[1]NBA-Data-1980-2019'!$B$1:$B$16305,$A250,'[1]NBA-Data-1980-2019'!$A$1:$A$16305,DN$9)</f>
        <v>0</v>
      </c>
      <c r="DO250" s="63">
        <f>SUMIFS('[1]NBA-Data-1980-2019'!$G$1:$G$16305,'[1]NBA-Data-1980-2019'!$B$1:$B$16305,$A250,'[1]NBA-Data-1980-2019'!$A$1:$A$16305,DO$9)</f>
        <v>3303813</v>
      </c>
      <c r="DP250" s="63">
        <f>SUMIFS('[1]NBA-Data-1980-2019'!$G$1:$G$16305,'[1]NBA-Data-1980-2019'!$B$1:$B$16305,$A250,'[1]NBA-Data-1980-2019'!$A$1:$A$16305,DP$9)</f>
        <v>895341</v>
      </c>
      <c r="DQ250" s="63">
        <f>SUMIFS('[1]NBA-Data-1980-2019'!$G$1:$G$16305,'[1]NBA-Data-1980-2019'!$B$1:$B$16305,$A250,'[1]NBA-Data-1980-2019'!$A$1:$A$16305,DQ$9)</f>
        <v>998398</v>
      </c>
      <c r="DR250" s="63">
        <f>SUMIFS('[1]NBA-Data-1980-2019'!$G$1:$G$16305,'[1]NBA-Data-1980-2019'!$B$1:$B$16305,$A250,'[1]NBA-Data-1980-2019'!$A$1:$A$16305,DR$9)</f>
        <v>0</v>
      </c>
      <c r="DS250" s="63">
        <f>SUMIFS('[1]NBA-Data-1980-2019'!$G$1:$G$16305,'[1]NBA-Data-1980-2019'!$B$1:$B$16305,$A250,'[1]NBA-Data-1980-2019'!$A$1:$A$16305,DS$9)</f>
        <v>1223166</v>
      </c>
      <c r="DT250" s="63">
        <f>SUMIFS('[1]NBA-Data-1980-2019'!$G$1:$G$16305,'[1]NBA-Data-1980-2019'!$B$1:$B$16305,$A250,'[1]NBA-Data-1980-2019'!$A$1:$A$16305,DT$9)</f>
        <v>0</v>
      </c>
      <c r="DU250" s="63">
        <f>SUMIFS('[1]NBA-Data-1980-2019'!$G$1:$G$16305,'[1]NBA-Data-1980-2019'!$B$1:$B$16305,$A250,'[1]NBA-Data-1980-2019'!$A$1:$A$16305,DU$9)</f>
        <v>0</v>
      </c>
      <c r="DV250" s="63">
        <f>SUMIFS('[1]NBA-Data-1980-2019'!$G$1:$G$16305,'[1]NBA-Data-1980-2019'!$B$1:$B$16305,$A250,'[1]NBA-Data-1980-2019'!$A$1:$A$16305,DV$9)</f>
        <v>0</v>
      </c>
      <c r="DW250" s="63">
        <f>SUMIFS('[1]NBA-Data-1980-2019'!$G$1:$G$16305,'[1]NBA-Data-1980-2019'!$B$1:$B$16305,$A250,'[1]NBA-Data-1980-2019'!$A$1:$A$16305,DW$9)</f>
        <v>0</v>
      </c>
      <c r="DX250" s="63">
        <f>SUMIFS('[1]NBA-Data-1980-2019'!$G$1:$G$16305,'[1]NBA-Data-1980-2019'!$B$1:$B$16305,$A250,'[1]NBA-Data-1980-2019'!$A$1:$A$16305,DX$9)</f>
        <v>0</v>
      </c>
      <c r="DY250" s="63">
        <f>SUMIFS('[1]NBA-Data-1980-2019'!$G$1:$G$16305,'[1]NBA-Data-1980-2019'!$B$1:$B$16305,$A250,'[1]NBA-Data-1980-2019'!$A$1:$A$16305,DY$9)</f>
        <v>0</v>
      </c>
      <c r="DZ250" s="63">
        <f>SUMIFS('[1]NBA-Data-1980-2019'!$G$1:$G$16305,'[1]NBA-Data-1980-2019'!$B$1:$B$16305,$A250,'[1]NBA-Data-1980-2019'!$A$1:$A$16305,DZ$9)</f>
        <v>0</v>
      </c>
      <c r="EA250" s="63">
        <f>SUMIFS('[1]NBA-Data-1980-2019'!$G$1:$G$16305,'[1]NBA-Data-1980-2019'!$B$1:$B$16305,$A250,'[1]NBA-Data-1980-2019'!$A$1:$A$16305,EA$9)</f>
        <v>0</v>
      </c>
      <c r="EB250" s="63">
        <f>SUMIFS('[1]NBA-Data-1980-2019'!$G$1:$G$16305,'[1]NBA-Data-1980-2019'!$B$1:$B$16305,$A250,'[1]NBA-Data-1980-2019'!$A$1:$A$16305,EB$9)</f>
        <v>0</v>
      </c>
      <c r="EC250" s="63">
        <f>SUMIFS('[1]NBA-Data-1980-2019'!$G$1:$G$16305,'[1]NBA-Data-1980-2019'!$B$1:$B$16305,$A250,'[1]NBA-Data-1980-2019'!$A$1:$A$16305,EC$9)</f>
        <v>0</v>
      </c>
      <c r="ED250" s="63">
        <f>SUMIFS('[1]NBA-Data-1980-2019'!$G$1:$G$16305,'[1]NBA-Data-1980-2019'!$B$1:$B$16305,$A250,'[1]NBA-Data-1980-2019'!$A$1:$A$16305,ED$9)</f>
        <v>0</v>
      </c>
      <c r="EH250" s="2" t="s">
        <v>1273</v>
      </c>
    </row>
    <row r="251" spans="1:139" x14ac:dyDescent="0.2">
      <c r="A251" s="2" t="s">
        <v>992</v>
      </c>
      <c r="B251" s="2" t="str" cm="1">
        <f t="array" ref="B251">_xlfn.XLOOKUP($A251&amp;B$5,'[1]NBA-Data-1980-2019'!$B$1:$B$16305&amp;'[1]NBA-Data-1980-2019'!$A$1:$A$16305,'[1]NBA-Data-1980-2019'!$D$1:$D$16305,"",0)</f>
        <v/>
      </c>
      <c r="C251" s="2" t="str" cm="1">
        <f t="array" ref="C251">_xlfn.XLOOKUP($A251&amp;C$5,'[1]NBA-Data-1980-2019'!$B$1:$B$16305&amp;'[1]NBA-Data-1980-2019'!$A$1:$A$16305,'[1]NBA-Data-1980-2019'!$D$1:$D$16305,"",0)</f>
        <v/>
      </c>
      <c r="D251" s="2" t="str" cm="1">
        <f t="array" ref="D251">_xlfn.XLOOKUP($A251&amp;D$5,'[1]NBA-Data-1980-2019'!$B$1:$B$16305&amp;'[1]NBA-Data-1980-2019'!$A$1:$A$16305,'[1]NBA-Data-1980-2019'!$D$1:$D$16305,"",0)</f>
        <v/>
      </c>
      <c r="E251" s="2" t="str" cm="1">
        <f t="array" ref="E251">_xlfn.XLOOKUP($A251&amp;E$5,'[1]NBA-Data-1980-2019'!$B$1:$B$16305&amp;'[1]NBA-Data-1980-2019'!$A$1:$A$16305,'[1]NBA-Data-1980-2019'!$D$1:$D$16305,"",0)</f>
        <v/>
      </c>
      <c r="F251" s="2" t="str" cm="1">
        <f t="array" ref="F251">_xlfn.XLOOKUP($A251&amp;F$5,'[1]NBA-Data-1980-2019'!$B$1:$B$16305&amp;'[1]NBA-Data-1980-2019'!$A$1:$A$16305,'[1]NBA-Data-1980-2019'!$D$1:$D$16305,"",0)</f>
        <v/>
      </c>
      <c r="G251" s="2" t="str" cm="1">
        <f t="array" ref="G251">_xlfn.XLOOKUP($A251&amp;G$5,'[1]NBA-Data-1980-2019'!$B$1:$B$16305&amp;'[1]NBA-Data-1980-2019'!$A$1:$A$16305,'[1]NBA-Data-1980-2019'!$D$1:$D$16305,"",0)</f>
        <v/>
      </c>
      <c r="H251" s="2" t="str" cm="1">
        <f t="array" ref="H251">_xlfn.XLOOKUP($A251&amp;H$5,'[1]NBA-Data-1980-2019'!$B$1:$B$16305&amp;'[1]NBA-Data-1980-2019'!$A$1:$A$16305,'[1]NBA-Data-1980-2019'!$D$1:$D$16305,"",0)</f>
        <v/>
      </c>
      <c r="I251" s="2" t="str" cm="1">
        <f t="array" ref="I251">_xlfn.XLOOKUP($A251&amp;I$5,'[1]NBA-Data-1980-2019'!$B$1:$B$16305&amp;'[1]NBA-Data-1980-2019'!$A$1:$A$16305,'[1]NBA-Data-1980-2019'!$D$1:$D$16305,"",0)</f>
        <v/>
      </c>
      <c r="J251" s="2" t="str" cm="1">
        <f t="array" ref="J251">_xlfn.XLOOKUP($A251&amp;J$5,'[1]NBA-Data-1980-2019'!$B$1:$B$16305&amp;'[1]NBA-Data-1980-2019'!$A$1:$A$16305,'[1]NBA-Data-1980-2019'!$D$1:$D$16305,"",0)</f>
        <v/>
      </c>
      <c r="K251" s="2" t="str" cm="1">
        <f t="array" ref="K251">_xlfn.XLOOKUP($A251&amp;K$5,'[1]NBA-Data-1980-2019'!$B$1:$B$16305&amp;'[1]NBA-Data-1980-2019'!$A$1:$A$16305,'[1]NBA-Data-1980-2019'!$D$1:$D$16305,"",0)</f>
        <v/>
      </c>
      <c r="L251" s="2" t="str" cm="1">
        <f t="array" ref="L251">_xlfn.XLOOKUP($A251&amp;L$5,'[1]NBA-Data-1980-2019'!$B$1:$B$16305&amp;'[1]NBA-Data-1980-2019'!$A$1:$A$16305,'[1]NBA-Data-1980-2019'!$D$1:$D$16305,"",0)</f>
        <v/>
      </c>
      <c r="M251" s="2" t="str" cm="1">
        <f t="array" ref="M251">_xlfn.XLOOKUP($A251&amp;M$5,'[1]NBA-Data-1980-2019'!$B$1:$B$16305&amp;'[1]NBA-Data-1980-2019'!$A$1:$A$16305,'[1]NBA-Data-1980-2019'!$D$1:$D$16305,"",0)</f>
        <v>DEN</v>
      </c>
      <c r="N251" s="2" t="str" cm="1">
        <f t="array" ref="N251">_xlfn.XLOOKUP($A251&amp;N$5,'[1]NBA-Data-1980-2019'!$B$1:$B$16305&amp;'[1]NBA-Data-1980-2019'!$A$1:$A$16305,'[1]NBA-Data-1980-2019'!$D$1:$D$16305,"",0)</f>
        <v/>
      </c>
      <c r="O251" s="2" t="str" cm="1">
        <f t="array" ref="O251">_xlfn.XLOOKUP($A251&amp;O$5,'[1]NBA-Data-1980-2019'!$B$1:$B$16305&amp;'[1]NBA-Data-1980-2019'!$A$1:$A$16305,'[1]NBA-Data-1980-2019'!$D$1:$D$16305,"",0)</f>
        <v>TOR</v>
      </c>
      <c r="P251" s="2" t="str" cm="1">
        <f t="array" ref="P251">_xlfn.XLOOKUP($A251&amp;P$5,'[1]NBA-Data-1980-2019'!$B$1:$B$16305&amp;'[1]NBA-Data-1980-2019'!$A$1:$A$16305,'[1]NBA-Data-1980-2019'!$D$1:$D$16305,"",0)</f>
        <v/>
      </c>
      <c r="Q251" s="2" t="str" cm="1">
        <f t="array" ref="Q251">_xlfn.XLOOKUP($A251&amp;Q$5,'[1]NBA-Data-1980-2019'!$B$1:$B$16305&amp;'[1]NBA-Data-1980-2019'!$A$1:$A$16305,'[1]NBA-Data-1980-2019'!$D$1:$D$16305,"",0)</f>
        <v/>
      </c>
      <c r="R251" s="2" t="str" cm="1">
        <f t="array" ref="R251">_xlfn.XLOOKUP($A251&amp;R$5,'[1]NBA-Data-1980-2019'!$B$1:$B$16305&amp;'[1]NBA-Data-1980-2019'!$A$1:$A$16305,'[1]NBA-Data-1980-2019'!$D$1:$D$16305,"",0)</f>
        <v/>
      </c>
      <c r="S251" s="2" t="str" cm="1">
        <f t="array" ref="S251">_xlfn.XLOOKUP($A251&amp;S$5,'[1]NBA-Data-1980-2019'!$B$1:$B$16305&amp;'[1]NBA-Data-1980-2019'!$A$1:$A$16305,'[1]NBA-Data-1980-2019'!$D$1:$D$16305,"",0)</f>
        <v/>
      </c>
      <c r="T251" s="2" t="str" cm="1">
        <f t="array" ref="T251">_xlfn.XLOOKUP($A251&amp;T$5,'[1]NBA-Data-1980-2019'!$B$1:$B$16305&amp;'[1]NBA-Data-1980-2019'!$A$1:$A$16305,'[1]NBA-Data-1980-2019'!$D$1:$D$16305,"",0)</f>
        <v/>
      </c>
      <c r="U251" s="2" t="str" cm="1">
        <f t="array" ref="U251">_xlfn.XLOOKUP($A251&amp;U$5,'[1]NBA-Data-1980-2019'!$B$1:$B$16305&amp;'[1]NBA-Data-1980-2019'!$A$1:$A$16305,'[1]NBA-Data-1980-2019'!$D$1:$D$16305,"",0)</f>
        <v/>
      </c>
      <c r="V251" s="2" t="str" cm="1">
        <f t="array" ref="V251">_xlfn.XLOOKUP($A251&amp;V$5,'[1]NBA-Data-1980-2019'!$B$1:$B$16305&amp;'[1]NBA-Data-1980-2019'!$A$1:$A$16305,'[1]NBA-Data-1980-2019'!$D$1:$D$16305,"",0)</f>
        <v/>
      </c>
      <c r="W251" s="2" t="str" cm="1">
        <f t="array" ref="W251">_xlfn.XLOOKUP($A251&amp;W$5,'[1]NBA-Data-1980-2019'!$B$1:$B$16305&amp;'[1]NBA-Data-1980-2019'!$A$1:$A$16305,'[1]NBA-Data-1980-2019'!$D$1:$D$16305,"",0)</f>
        <v/>
      </c>
      <c r="X251" s="2" t="str" cm="1">
        <f t="array" ref="X251">_xlfn.XLOOKUP($A251&amp;X$5,'[1]NBA-Data-1980-2019'!$B$1:$B$16305&amp;'[1]NBA-Data-1980-2019'!$A$1:$A$16305,'[1]NBA-Data-1980-2019'!$D$1:$D$16305,"",0)</f>
        <v/>
      </c>
      <c r="Y251" s="2" t="str" cm="1">
        <f t="array" ref="Y251">_xlfn.XLOOKUP($A251&amp;Y$5,'[1]NBA-Data-1980-2019'!$B$1:$B$16305&amp;'[1]NBA-Data-1980-2019'!$A$1:$A$16305,'[1]NBA-Data-1980-2019'!$D$1:$D$16305,"",0)</f>
        <v/>
      </c>
      <c r="Z251" s="2" t="str" cm="1">
        <f t="array" ref="Z251">_xlfn.XLOOKUP($A251&amp;Z$5,'[1]NBA-Data-1980-2019'!$B$1:$B$16305&amp;'[1]NBA-Data-1980-2019'!$A$1:$A$16305,'[1]NBA-Data-1980-2019'!$D$1:$D$16305,"",0)</f>
        <v/>
      </c>
      <c r="AA251" s="2" t="str" cm="1">
        <f t="array" ref="AA251">_xlfn.XLOOKUP($A251&amp;AA$5,'[1]NBA-Data-1980-2019'!$B$1:$B$16305&amp;'[1]NBA-Data-1980-2019'!$A$1:$A$16305,'[1]NBA-Data-1980-2019'!$D$1:$D$16305,"",0)</f>
        <v/>
      </c>
      <c r="AB251" s="2" t="str" cm="1">
        <f t="array" ref="AB251">_xlfn.XLOOKUP($A251&amp;AB$5,'[1]NBA-Data-1980-2019'!$B$1:$B$16305&amp;'[1]NBA-Data-1980-2019'!$A$1:$A$16305,'[1]NBA-Data-1980-2019'!$D$1:$D$16305,"",0)</f>
        <v/>
      </c>
      <c r="AC251" s="2" t="str" cm="1">
        <f t="array" ref="AC251">_xlfn.XLOOKUP($A251&amp;AC$5,'[1]NBA-Data-1980-2019'!$B$1:$B$16305&amp;'[1]NBA-Data-1980-2019'!$A$1:$A$16305,'[1]NBA-Data-1980-2019'!$D$1:$D$16305,"",0)</f>
        <v/>
      </c>
      <c r="AD251" s="2" t="str" cm="1">
        <f t="array" ref="AD251">_xlfn.XLOOKUP($A251&amp;AD$5,'[1]NBA-Data-1980-2019'!$B$1:$B$16305&amp;'[1]NBA-Data-1980-2019'!$A$1:$A$16305,'[1]NBA-Data-1980-2019'!$D$1:$D$16305,"",0)</f>
        <v/>
      </c>
      <c r="AE251" s="2" t="str" cm="1">
        <f t="array" ref="AE251">_xlfn.XLOOKUP($A251&amp;AE$5,'[1]NBA-Data-1980-2019'!$B$1:$B$16305&amp;'[1]NBA-Data-1980-2019'!$A$1:$A$16305,'[1]NBA-Data-1980-2019'!$D$1:$D$16305,"",0)</f>
        <v/>
      </c>
      <c r="AF251" s="2" t="str" cm="1">
        <f t="array" ref="AF251">_xlfn.XLOOKUP($A251&amp;AF$5,'[1]NBA-Data-1980-2019'!$B$1:$B$16305&amp;'[1]NBA-Data-1980-2019'!$A$1:$A$16305,'[1]NBA-Data-1980-2019'!$D$1:$D$16305,"",0)</f>
        <v/>
      </c>
      <c r="AG251" s="2" t="str" cm="1">
        <f t="array" ref="AG251">_xlfn.XLOOKUP($A251&amp;AG$5,'[1]NBA-Data-1980-2019'!$B$1:$B$16305&amp;'[1]NBA-Data-1980-2019'!$A$1:$A$16305,'[1]NBA-Data-1980-2019'!$D$1:$D$16305,"",0)</f>
        <v/>
      </c>
      <c r="AH251" s="2" t="str" cm="1">
        <f t="array" ref="AH251">_xlfn.XLOOKUP($A251&amp;AH$5,'[1]NBA-Data-1980-2019'!$B$1:$B$16305&amp;'[1]NBA-Data-1980-2019'!$A$1:$A$16305,'[1]NBA-Data-1980-2019'!$H$1:$H$16305,"",0)</f>
        <v/>
      </c>
      <c r="AI251" s="2" t="str" cm="1">
        <f t="array" ref="AI251">_xlfn.XLOOKUP($A251&amp;AI$5,'[1]NBA-Data-1980-2019'!$B$1:$B$16305&amp;'[1]NBA-Data-1980-2019'!$A$1:$A$16305,'[1]NBA-Data-1980-2019'!$H$1:$H$16305,"",0)</f>
        <v/>
      </c>
      <c r="AJ251" s="2" t="str" cm="1">
        <f t="array" ref="AJ251">_xlfn.XLOOKUP($A251&amp;AJ$5,'[1]NBA-Data-1980-2019'!$B$1:$B$16305&amp;'[1]NBA-Data-1980-2019'!$A$1:$A$16305,'[1]NBA-Data-1980-2019'!$H$1:$H$16305,"",0)</f>
        <v/>
      </c>
      <c r="AK251" s="2" t="str" cm="1">
        <f t="array" ref="AK251">_xlfn.XLOOKUP($A251&amp;AK$5,'[1]NBA-Data-1980-2019'!$B$1:$B$16305&amp;'[1]NBA-Data-1980-2019'!$A$1:$A$16305,'[1]NBA-Data-1980-2019'!$H$1:$H$16305,"",0)</f>
        <v/>
      </c>
      <c r="AL251" s="2" t="str" cm="1">
        <f t="array" ref="AL251">_xlfn.XLOOKUP($A251&amp;AL$5,'[1]NBA-Data-1980-2019'!$B$1:$B$16305&amp;'[1]NBA-Data-1980-2019'!$A$1:$A$16305,'[1]NBA-Data-1980-2019'!$H$1:$H$16305,"",0)</f>
        <v/>
      </c>
      <c r="AM251" s="2" t="str" cm="1">
        <f t="array" ref="AM251">_xlfn.XLOOKUP($A251&amp;AM$5,'[1]NBA-Data-1980-2019'!$B$1:$B$16305&amp;'[1]NBA-Data-1980-2019'!$A$1:$A$16305,'[1]NBA-Data-1980-2019'!$H$1:$H$16305,"",0)</f>
        <v/>
      </c>
      <c r="AN251" s="2" t="str" cm="1">
        <f t="array" ref="AN251">_xlfn.XLOOKUP($A251&amp;AN$5,'[1]NBA-Data-1980-2019'!$B$1:$B$16305&amp;'[1]NBA-Data-1980-2019'!$A$1:$A$16305,'[1]NBA-Data-1980-2019'!$H$1:$H$16305,"",0)</f>
        <v/>
      </c>
      <c r="AO251" s="2" t="str" cm="1">
        <f t="array" ref="AO251">_xlfn.XLOOKUP($A251&amp;AO$5,'[1]NBA-Data-1980-2019'!$B$1:$B$16305&amp;'[1]NBA-Data-1980-2019'!$A$1:$A$16305,'[1]NBA-Data-1980-2019'!$H$1:$H$16305,"",0)</f>
        <v/>
      </c>
      <c r="AP251" s="2" t="str" cm="1">
        <f t="array" ref="AP251">_xlfn.XLOOKUP($A251&amp;AP$5,'[1]NBA-Data-1980-2019'!$B$1:$B$16305&amp;'[1]NBA-Data-1980-2019'!$A$1:$A$16305,'[1]NBA-Data-1980-2019'!$H$1:$H$16305,"",0)</f>
        <v/>
      </c>
      <c r="AQ251" s="2" t="str" cm="1">
        <f t="array" ref="AQ251">_xlfn.XLOOKUP($A251&amp;AQ$5,'[1]NBA-Data-1980-2019'!$B$1:$B$16305&amp;'[1]NBA-Data-1980-2019'!$A$1:$A$16305,'[1]NBA-Data-1980-2019'!$H$1:$H$16305,"",0)</f>
        <v/>
      </c>
      <c r="AR251" s="2" t="str" cm="1">
        <f t="array" ref="AR251">_xlfn.XLOOKUP($A251&amp;AR$5,'[1]NBA-Data-1980-2019'!$B$1:$B$16305&amp;'[1]NBA-Data-1980-2019'!$A$1:$A$16305,'[1]NBA-Data-1980-2019'!$H$1:$H$16305,"",0)</f>
        <v/>
      </c>
      <c r="AS251" s="2" cm="1">
        <f t="array" ref="AS251">_xlfn.XLOOKUP($A251&amp;AS$5,'[1]NBA-Data-1980-2019'!$B$1:$B$16305&amp;'[1]NBA-Data-1980-2019'!$A$1:$A$16305,'[1]NBA-Data-1980-2019'!$H$1:$H$16305,"",0)</f>
        <v>407.7</v>
      </c>
      <c r="AT251" s="2" t="str" cm="1">
        <f t="array" ref="AT251">_xlfn.XLOOKUP($A251&amp;AT$5,'[1]NBA-Data-1980-2019'!$B$1:$B$16305&amp;'[1]NBA-Data-1980-2019'!$A$1:$A$16305,'[1]NBA-Data-1980-2019'!$H$1:$H$16305,"",0)</f>
        <v/>
      </c>
      <c r="AU251" s="2" cm="1">
        <f t="array" ref="AU251">_xlfn.XLOOKUP($A251&amp;AU$5,'[1]NBA-Data-1980-2019'!$B$1:$B$16305&amp;'[1]NBA-Data-1980-2019'!$A$1:$A$16305,'[1]NBA-Data-1980-2019'!$H$1:$H$16305,"",0)</f>
        <v>39.9</v>
      </c>
      <c r="AV251" s="2" t="str" cm="1">
        <f t="array" ref="AV251">_xlfn.XLOOKUP($A251&amp;AV$5,'[1]NBA-Data-1980-2019'!$B$1:$B$16305&amp;'[1]NBA-Data-1980-2019'!$A$1:$A$16305,'[1]NBA-Data-1980-2019'!$H$1:$H$16305,"",0)</f>
        <v/>
      </c>
      <c r="AW251" s="2" t="str" cm="1">
        <f t="array" ref="AW251">_xlfn.XLOOKUP($A251&amp;AW$5,'[1]NBA-Data-1980-2019'!$B$1:$B$16305&amp;'[1]NBA-Data-1980-2019'!$A$1:$A$16305,'[1]NBA-Data-1980-2019'!$H$1:$H$16305,"",0)</f>
        <v/>
      </c>
      <c r="AX251" s="2" t="str" cm="1">
        <f t="array" ref="AX251">_xlfn.XLOOKUP($A251&amp;AX$5,'[1]NBA-Data-1980-2019'!$B$1:$B$16305&amp;'[1]NBA-Data-1980-2019'!$A$1:$A$16305,'[1]NBA-Data-1980-2019'!$H$1:$H$16305,"",0)</f>
        <v/>
      </c>
      <c r="AY251" s="2" t="str" cm="1">
        <f t="array" ref="AY251">_xlfn.XLOOKUP($A251&amp;AY$5,'[1]NBA-Data-1980-2019'!$B$1:$B$16305&amp;'[1]NBA-Data-1980-2019'!$A$1:$A$16305,'[1]NBA-Data-1980-2019'!$H$1:$H$16305,"",0)</f>
        <v/>
      </c>
      <c r="AZ251" s="2" t="str" cm="1">
        <f t="array" ref="AZ251">_xlfn.XLOOKUP($A251&amp;AZ$5,'[1]NBA-Data-1980-2019'!$B$1:$B$16305&amp;'[1]NBA-Data-1980-2019'!$A$1:$A$16305,'[1]NBA-Data-1980-2019'!$H$1:$H$16305,"",0)</f>
        <v/>
      </c>
      <c r="BA251" s="2" t="str" cm="1">
        <f t="array" ref="BA251">_xlfn.XLOOKUP($A251&amp;BA$5,'[1]NBA-Data-1980-2019'!$B$1:$B$16305&amp;'[1]NBA-Data-1980-2019'!$A$1:$A$16305,'[1]NBA-Data-1980-2019'!$H$1:$H$16305,"",0)</f>
        <v/>
      </c>
      <c r="BB251" s="2" t="str" cm="1">
        <f t="array" ref="BB251">_xlfn.XLOOKUP($A251&amp;BB$5,'[1]NBA-Data-1980-2019'!$B$1:$B$16305&amp;'[1]NBA-Data-1980-2019'!$A$1:$A$16305,'[1]NBA-Data-1980-2019'!$H$1:$H$16305,"",0)</f>
        <v/>
      </c>
      <c r="BC251" s="2" t="str" cm="1">
        <f t="array" ref="BC251">_xlfn.XLOOKUP($A251&amp;BC$5,'[1]NBA-Data-1980-2019'!$B$1:$B$16305&amp;'[1]NBA-Data-1980-2019'!$A$1:$A$16305,'[1]NBA-Data-1980-2019'!$H$1:$H$16305,"",0)</f>
        <v/>
      </c>
      <c r="BD251" s="2" t="str" cm="1">
        <f t="array" ref="BD251">_xlfn.XLOOKUP($A251&amp;BD$5,'[1]NBA-Data-1980-2019'!$B$1:$B$16305&amp;'[1]NBA-Data-1980-2019'!$A$1:$A$16305,'[1]NBA-Data-1980-2019'!$H$1:$H$16305,"",0)</f>
        <v/>
      </c>
      <c r="BE251" s="2" t="str" cm="1">
        <f t="array" ref="BE251">_xlfn.XLOOKUP($A251&amp;BE$5,'[1]NBA-Data-1980-2019'!$B$1:$B$16305&amp;'[1]NBA-Data-1980-2019'!$A$1:$A$16305,'[1]NBA-Data-1980-2019'!$H$1:$H$16305,"",0)</f>
        <v/>
      </c>
      <c r="BF251" s="2" t="str" cm="1">
        <f t="array" ref="BF251">_xlfn.XLOOKUP($A251&amp;BF$5,'[1]NBA-Data-1980-2019'!$B$1:$B$16305&amp;'[1]NBA-Data-1980-2019'!$A$1:$A$16305,'[1]NBA-Data-1980-2019'!$H$1:$H$16305,"",0)</f>
        <v/>
      </c>
      <c r="BG251" s="2" t="str" cm="1">
        <f t="array" ref="BG251">_xlfn.XLOOKUP($A251&amp;BG$5,'[1]NBA-Data-1980-2019'!$B$1:$B$16305&amp;'[1]NBA-Data-1980-2019'!$A$1:$A$16305,'[1]NBA-Data-1980-2019'!$H$1:$H$16305,"",0)</f>
        <v/>
      </c>
      <c r="BH251" s="2" t="str" cm="1">
        <f t="array" ref="BH251">_xlfn.XLOOKUP($A251&amp;BH$5,'[1]NBA-Data-1980-2019'!$B$1:$B$16305&amp;'[1]NBA-Data-1980-2019'!$A$1:$A$16305,'[1]NBA-Data-1980-2019'!$H$1:$H$16305,"",0)</f>
        <v/>
      </c>
      <c r="BI251" s="2" t="str" cm="1">
        <f t="array" ref="BI251">_xlfn.XLOOKUP($A251&amp;BI$5,'[1]NBA-Data-1980-2019'!$B$1:$B$16305&amp;'[1]NBA-Data-1980-2019'!$A$1:$A$16305,'[1]NBA-Data-1980-2019'!$H$1:$H$16305,"",0)</f>
        <v/>
      </c>
      <c r="BJ251" s="2" t="str" cm="1">
        <f t="array" ref="BJ251">_xlfn.XLOOKUP($A251&amp;BJ$5,'[1]NBA-Data-1980-2019'!$B$1:$B$16305&amp;'[1]NBA-Data-1980-2019'!$A$1:$A$16305,'[1]NBA-Data-1980-2019'!$H$1:$H$16305,"",0)</f>
        <v/>
      </c>
      <c r="BK251" s="2" t="str" cm="1">
        <f t="array" ref="BK251">_xlfn.XLOOKUP($A251&amp;BK$5,'[1]NBA-Data-1980-2019'!$B$1:$B$16305&amp;'[1]NBA-Data-1980-2019'!$A$1:$A$16305,'[1]NBA-Data-1980-2019'!$H$1:$H$16305,"",0)</f>
        <v/>
      </c>
      <c r="BL251" s="2" t="str" cm="1">
        <f t="array" ref="BL251">_xlfn.XLOOKUP($A251&amp;BL$5,'[1]NBA-Data-1980-2019'!$B$1:$B$16305&amp;'[1]NBA-Data-1980-2019'!$A$1:$A$16305,'[1]NBA-Data-1980-2019'!$H$1:$H$16305,"",0)</f>
        <v/>
      </c>
      <c r="BM251" s="2" t="str" cm="1">
        <f t="array" ref="BM251">_xlfn.XLOOKUP($A251&amp;BM$5,'[1]NBA-Data-1980-2019'!$B$1:$B$16305&amp;'[1]NBA-Data-1980-2019'!$A$1:$A$16305,'[1]NBA-Data-1980-2019'!$H$1:$H$16305,"",0)</f>
        <v/>
      </c>
      <c r="BN251" s="2" t="str" cm="1">
        <f t="array" ref="BN251">_xlfn.XLOOKUP($A251&amp;BN$5,'[1]NBA-Data-1980-2019'!$B$1:$B$16305&amp;'[1]NBA-Data-1980-2019'!$A$1:$A$16305,'[1]NBA-Data-1980-2019'!$F$1:$F$16305,"",0)</f>
        <v/>
      </c>
      <c r="BO251" s="2" t="str" cm="1">
        <f t="array" ref="BO251">_xlfn.XLOOKUP($A251&amp;BO$5,'[1]NBA-Data-1980-2019'!$B$1:$B$16305&amp;'[1]NBA-Data-1980-2019'!$A$1:$A$16305,'[1]NBA-Data-1980-2019'!$F$1:$F$16305,"",0)</f>
        <v/>
      </c>
      <c r="BP251" s="2" t="str" cm="1">
        <f t="array" ref="BP251">_xlfn.XLOOKUP($A251&amp;BP$5,'[1]NBA-Data-1980-2019'!$B$1:$B$16305&amp;'[1]NBA-Data-1980-2019'!$A$1:$A$16305,'[1]NBA-Data-1980-2019'!$F$1:$F$16305,"",0)</f>
        <v/>
      </c>
      <c r="BQ251" s="2" t="str" cm="1">
        <f t="array" ref="BQ251">_xlfn.XLOOKUP($A251&amp;BQ$5,'[1]NBA-Data-1980-2019'!$B$1:$B$16305&amp;'[1]NBA-Data-1980-2019'!$A$1:$A$16305,'[1]NBA-Data-1980-2019'!$F$1:$F$16305,"",0)</f>
        <v/>
      </c>
      <c r="BR251" s="2" t="str" cm="1">
        <f t="array" ref="BR251">_xlfn.XLOOKUP($A251&amp;BR$5,'[1]NBA-Data-1980-2019'!$B$1:$B$16305&amp;'[1]NBA-Data-1980-2019'!$A$1:$A$16305,'[1]NBA-Data-1980-2019'!$F$1:$F$16305,"",0)</f>
        <v/>
      </c>
      <c r="BS251" s="2" t="str" cm="1">
        <f t="array" ref="BS251">_xlfn.XLOOKUP($A251&amp;BS$5,'[1]NBA-Data-1980-2019'!$B$1:$B$16305&amp;'[1]NBA-Data-1980-2019'!$A$1:$A$16305,'[1]NBA-Data-1980-2019'!$F$1:$F$16305,"",0)</f>
        <v/>
      </c>
      <c r="BT251" s="2" t="str" cm="1">
        <f t="array" ref="BT251">_xlfn.XLOOKUP($A251&amp;BT$5,'[1]NBA-Data-1980-2019'!$B$1:$B$16305&amp;'[1]NBA-Data-1980-2019'!$A$1:$A$16305,'[1]NBA-Data-1980-2019'!$F$1:$F$16305,"",0)</f>
        <v/>
      </c>
      <c r="BU251" s="2" t="str" cm="1">
        <f t="array" ref="BU251">_xlfn.XLOOKUP($A251&amp;BU$5,'[1]NBA-Data-1980-2019'!$B$1:$B$16305&amp;'[1]NBA-Data-1980-2019'!$A$1:$A$16305,'[1]NBA-Data-1980-2019'!$F$1:$F$16305,"",0)</f>
        <v/>
      </c>
      <c r="BV251" s="2" t="str" cm="1">
        <f t="array" ref="BV251">_xlfn.XLOOKUP($A251&amp;BV$5,'[1]NBA-Data-1980-2019'!$B$1:$B$16305&amp;'[1]NBA-Data-1980-2019'!$A$1:$A$16305,'[1]NBA-Data-1980-2019'!$F$1:$F$16305,"",0)</f>
        <v/>
      </c>
      <c r="BW251" s="2" t="str" cm="1">
        <f t="array" ref="BW251">_xlfn.XLOOKUP($A251&amp;BW$5,'[1]NBA-Data-1980-2019'!$B$1:$B$16305&amp;'[1]NBA-Data-1980-2019'!$A$1:$A$16305,'[1]NBA-Data-1980-2019'!$F$1:$F$16305,"",0)</f>
        <v/>
      </c>
      <c r="BX251" s="2" t="str" cm="1">
        <f t="array" ref="BX251">_xlfn.XLOOKUP($A251&amp;BX$5,'[1]NBA-Data-1980-2019'!$B$1:$B$16305&amp;'[1]NBA-Data-1980-2019'!$A$1:$A$16305,'[1]NBA-Data-1980-2019'!$F$1:$F$16305,"",0)</f>
        <v/>
      </c>
      <c r="BY251" s="2" cm="1">
        <f t="array" ref="BY251">_xlfn.XLOOKUP($A251&amp;BY$5,'[1]NBA-Data-1980-2019'!$B$1:$B$16305&amp;'[1]NBA-Data-1980-2019'!$A$1:$A$16305,'[1]NBA-Data-1980-2019'!$F$1:$F$16305,"",0)</f>
        <v>8</v>
      </c>
      <c r="BZ251" s="2" t="str" cm="1">
        <f t="array" ref="BZ251">_xlfn.XLOOKUP($A251&amp;BZ$5,'[1]NBA-Data-1980-2019'!$B$1:$B$16305&amp;'[1]NBA-Data-1980-2019'!$A$1:$A$16305,'[1]NBA-Data-1980-2019'!$F$1:$F$16305,"",0)</f>
        <v/>
      </c>
      <c r="CA251" s="2" cm="1">
        <f t="array" ref="CA251">_xlfn.XLOOKUP($A251&amp;CA$5,'[1]NBA-Data-1980-2019'!$B$1:$B$16305&amp;'[1]NBA-Data-1980-2019'!$A$1:$A$16305,'[1]NBA-Data-1980-2019'!$F$1:$F$16305,"",0)</f>
        <v>7.2</v>
      </c>
      <c r="CB251" s="2" t="str" cm="1">
        <f t="array" ref="CB251">_xlfn.XLOOKUP($A251&amp;CB$5,'[1]NBA-Data-1980-2019'!$B$1:$B$16305&amp;'[1]NBA-Data-1980-2019'!$A$1:$A$16305,'[1]NBA-Data-1980-2019'!$F$1:$F$16305,"",0)</f>
        <v/>
      </c>
      <c r="CC251" s="2" t="str" cm="1">
        <f t="array" ref="CC251">_xlfn.XLOOKUP($A251&amp;CC$5,'[1]NBA-Data-1980-2019'!$B$1:$B$16305&amp;'[1]NBA-Data-1980-2019'!$A$1:$A$16305,'[1]NBA-Data-1980-2019'!$F$1:$F$16305,"",0)</f>
        <v/>
      </c>
      <c r="CD251" s="2" t="str" cm="1">
        <f t="array" ref="CD251">_xlfn.XLOOKUP($A251&amp;CD$5,'[1]NBA-Data-1980-2019'!$B$1:$B$16305&amp;'[1]NBA-Data-1980-2019'!$A$1:$A$16305,'[1]NBA-Data-1980-2019'!$F$1:$F$16305,"",0)</f>
        <v/>
      </c>
      <c r="CE251" s="2" t="str" cm="1">
        <f t="array" ref="CE251">_xlfn.XLOOKUP($A251&amp;CE$5,'[1]NBA-Data-1980-2019'!$B$1:$B$16305&amp;'[1]NBA-Data-1980-2019'!$A$1:$A$16305,'[1]NBA-Data-1980-2019'!$F$1:$F$16305,"",0)</f>
        <v/>
      </c>
      <c r="CF251" s="2" t="str" cm="1">
        <f t="array" ref="CF251">_xlfn.XLOOKUP($A251&amp;CF$5,'[1]NBA-Data-1980-2019'!$B$1:$B$16305&amp;'[1]NBA-Data-1980-2019'!$A$1:$A$16305,'[1]NBA-Data-1980-2019'!$F$1:$F$16305,"",0)</f>
        <v/>
      </c>
      <c r="CG251" s="2" t="str" cm="1">
        <f t="array" ref="CG251">_xlfn.XLOOKUP($A251&amp;CG$5,'[1]NBA-Data-1980-2019'!$B$1:$B$16305&amp;'[1]NBA-Data-1980-2019'!$A$1:$A$16305,'[1]NBA-Data-1980-2019'!$F$1:$F$16305,"",0)</f>
        <v/>
      </c>
      <c r="CH251" s="2" t="str" cm="1">
        <f t="array" ref="CH251">_xlfn.XLOOKUP($A251&amp;CH$5,'[1]NBA-Data-1980-2019'!$B$1:$B$16305&amp;'[1]NBA-Data-1980-2019'!$A$1:$A$16305,'[1]NBA-Data-1980-2019'!$F$1:$F$16305,"",0)</f>
        <v/>
      </c>
      <c r="CI251" s="2" t="str" cm="1">
        <f t="array" ref="CI251">_xlfn.XLOOKUP($A251&amp;CI$5,'[1]NBA-Data-1980-2019'!$B$1:$B$16305&amp;'[1]NBA-Data-1980-2019'!$A$1:$A$16305,'[1]NBA-Data-1980-2019'!$F$1:$F$16305,"",0)</f>
        <v/>
      </c>
      <c r="CJ251" s="2" t="str" cm="1">
        <f t="array" ref="CJ251">_xlfn.XLOOKUP($A251&amp;CJ$5,'[1]NBA-Data-1980-2019'!$B$1:$B$16305&amp;'[1]NBA-Data-1980-2019'!$A$1:$A$16305,'[1]NBA-Data-1980-2019'!$F$1:$F$16305,"",0)</f>
        <v/>
      </c>
      <c r="CK251" s="2" t="str" cm="1">
        <f t="array" ref="CK251">_xlfn.XLOOKUP($A251&amp;CK$5,'[1]NBA-Data-1980-2019'!$B$1:$B$16305&amp;'[1]NBA-Data-1980-2019'!$A$1:$A$16305,'[1]NBA-Data-1980-2019'!$F$1:$F$16305,"",0)</f>
        <v/>
      </c>
      <c r="CL251" s="2" t="str" cm="1">
        <f t="array" ref="CL251">_xlfn.XLOOKUP($A251&amp;CL$5,'[1]NBA-Data-1980-2019'!$B$1:$B$16305&amp;'[1]NBA-Data-1980-2019'!$A$1:$A$16305,'[1]NBA-Data-1980-2019'!$F$1:$F$16305,"",0)</f>
        <v/>
      </c>
      <c r="CM251" s="2" t="str" cm="1">
        <f t="array" ref="CM251">_xlfn.XLOOKUP($A251&amp;CM$5,'[1]NBA-Data-1980-2019'!$B$1:$B$16305&amp;'[1]NBA-Data-1980-2019'!$A$1:$A$16305,'[1]NBA-Data-1980-2019'!$F$1:$F$16305,"",0)</f>
        <v/>
      </c>
      <c r="CN251" s="2" t="str" cm="1">
        <f t="array" ref="CN251">_xlfn.XLOOKUP($A251&amp;CN$5,'[1]NBA-Data-1980-2019'!$B$1:$B$16305&amp;'[1]NBA-Data-1980-2019'!$A$1:$A$16305,'[1]NBA-Data-1980-2019'!$F$1:$F$16305,"",0)</f>
        <v/>
      </c>
      <c r="CO251" s="2" t="str" cm="1">
        <f t="array" ref="CO251">_xlfn.XLOOKUP($A251&amp;CO$5,'[1]NBA-Data-1980-2019'!$B$1:$B$16305&amp;'[1]NBA-Data-1980-2019'!$A$1:$A$16305,'[1]NBA-Data-1980-2019'!$F$1:$F$16305,"",0)</f>
        <v/>
      </c>
      <c r="CP251" s="2" t="str" cm="1">
        <f t="array" ref="CP251">_xlfn.XLOOKUP($A251&amp;CP$5,'[1]NBA-Data-1980-2019'!$B$1:$B$16305&amp;'[1]NBA-Data-1980-2019'!$A$1:$A$16305,'[1]NBA-Data-1980-2019'!$F$1:$F$16305,"",0)</f>
        <v/>
      </c>
      <c r="CQ251" s="2" t="str" cm="1">
        <f t="array" ref="CQ251">_xlfn.XLOOKUP($A251&amp;CQ$5,'[1]NBA-Data-1980-2019'!$B$1:$B$16305&amp;'[1]NBA-Data-1980-2019'!$A$1:$A$16305,'[1]NBA-Data-1980-2019'!$F$1:$F$16305,"",0)</f>
        <v/>
      </c>
      <c r="CR251" s="2" t="str" cm="1">
        <f t="array" ref="CR251">_xlfn.XLOOKUP($A251&amp;CR$5,'[1]NBA-Data-1980-2019'!$B$1:$B$16305&amp;'[1]NBA-Data-1980-2019'!$A$1:$A$16305,'[1]NBA-Data-1980-2019'!$F$1:$F$16305,"",0)</f>
        <v/>
      </c>
      <c r="CS251" s="2" t="str" cm="1">
        <f t="array" ref="CS251">_xlfn.XLOOKUP($A251&amp;CS$5,'[1]NBA-Data-1980-2019'!$B$1:$B$16305&amp;'[1]NBA-Data-1980-2019'!$A$1:$A$16305,'[1]NBA-Data-1980-2019'!$F$1:$F$16305,"",0)</f>
        <v/>
      </c>
      <c r="CU251" s="2" t="str">
        <f>_xlfn.XLOOKUP($A251,TEAMS!$G$1:$G$839,TEAMS!$H$1:$H$839,"",0)</f>
        <v>C</v>
      </c>
      <c r="CV251" s="2" t="str">
        <f>_xlfn.XLOOKUP($CU251,DASHBOARD!$B$22:$B$27,DASHBOARD!$C$22:$C$27,"",0)</f>
        <v>CENTER</v>
      </c>
      <c r="CY251" s="63">
        <f>SUMIFS('[1]NBA-Data-1980-2019'!$G$1:$G$16305,'[1]NBA-Data-1980-2019'!$B$1:$B$16305,$A251,'[1]NBA-Data-1980-2019'!$A$1:$A$16305,CY$9)</f>
        <v>0</v>
      </c>
      <c r="CZ251" s="63">
        <f>SUMIFS('[1]NBA-Data-1980-2019'!$G$1:$G$16305,'[1]NBA-Data-1980-2019'!$B$1:$B$16305,$A251,'[1]NBA-Data-1980-2019'!$A$1:$A$16305,CZ$9)</f>
        <v>0</v>
      </c>
      <c r="DA251" s="63">
        <f>SUMIFS('[1]NBA-Data-1980-2019'!$G$1:$G$16305,'[1]NBA-Data-1980-2019'!$B$1:$B$16305,$A251,'[1]NBA-Data-1980-2019'!$A$1:$A$16305,DA$9)</f>
        <v>0</v>
      </c>
      <c r="DB251" s="63">
        <f>SUMIFS('[1]NBA-Data-1980-2019'!$G$1:$G$16305,'[1]NBA-Data-1980-2019'!$B$1:$B$16305,$A251,'[1]NBA-Data-1980-2019'!$A$1:$A$16305,DB$9)</f>
        <v>0</v>
      </c>
      <c r="DC251" s="63">
        <f>SUMIFS('[1]NBA-Data-1980-2019'!$G$1:$G$16305,'[1]NBA-Data-1980-2019'!$B$1:$B$16305,$A251,'[1]NBA-Data-1980-2019'!$A$1:$A$16305,DC$9)</f>
        <v>0</v>
      </c>
      <c r="DD251" s="63">
        <f>SUMIFS('[1]NBA-Data-1980-2019'!$G$1:$G$16305,'[1]NBA-Data-1980-2019'!$B$1:$B$16305,$A251,'[1]NBA-Data-1980-2019'!$A$1:$A$16305,DD$9)</f>
        <v>0</v>
      </c>
      <c r="DE251" s="63">
        <f>SUMIFS('[1]NBA-Data-1980-2019'!$G$1:$G$16305,'[1]NBA-Data-1980-2019'!$B$1:$B$16305,$A251,'[1]NBA-Data-1980-2019'!$A$1:$A$16305,DE$9)</f>
        <v>0</v>
      </c>
      <c r="DF251" s="63">
        <f>SUMIFS('[1]NBA-Data-1980-2019'!$G$1:$G$16305,'[1]NBA-Data-1980-2019'!$B$1:$B$16305,$A251,'[1]NBA-Data-1980-2019'!$A$1:$A$16305,DF$9)</f>
        <v>0</v>
      </c>
      <c r="DG251" s="63">
        <f>SUMIFS('[1]NBA-Data-1980-2019'!$G$1:$G$16305,'[1]NBA-Data-1980-2019'!$B$1:$B$16305,$A251,'[1]NBA-Data-1980-2019'!$A$1:$A$16305,DG$9)</f>
        <v>0</v>
      </c>
      <c r="DH251" s="63">
        <f>SUMIFS('[1]NBA-Data-1980-2019'!$G$1:$G$16305,'[1]NBA-Data-1980-2019'!$B$1:$B$16305,$A251,'[1]NBA-Data-1980-2019'!$A$1:$A$16305,DH$9)</f>
        <v>0</v>
      </c>
      <c r="DI251" s="63">
        <f>SUMIFS('[1]NBA-Data-1980-2019'!$G$1:$G$16305,'[1]NBA-Data-1980-2019'!$B$1:$B$16305,$A251,'[1]NBA-Data-1980-2019'!$A$1:$A$16305,DI$9)</f>
        <v>0</v>
      </c>
      <c r="DJ251" s="63">
        <f>SUMIFS('[1]NBA-Data-1980-2019'!$G$1:$G$16305,'[1]NBA-Data-1980-2019'!$B$1:$B$16305,$A251,'[1]NBA-Data-1980-2019'!$A$1:$A$16305,DJ$9)</f>
        <v>0</v>
      </c>
      <c r="DK251" s="63">
        <f>SUMIFS('[1]NBA-Data-1980-2019'!$G$1:$G$16305,'[1]NBA-Data-1980-2019'!$B$1:$B$16305,$A251,'[1]NBA-Data-1980-2019'!$A$1:$A$16305,DK$9)</f>
        <v>0</v>
      </c>
      <c r="DL251" s="63">
        <f>SUMIFS('[1]NBA-Data-1980-2019'!$G$1:$G$16305,'[1]NBA-Data-1980-2019'!$B$1:$B$16305,$A251,'[1]NBA-Data-1980-2019'!$A$1:$A$16305,DL$9)</f>
        <v>636679</v>
      </c>
      <c r="DM251" s="63">
        <f>SUMIFS('[1]NBA-Data-1980-2019'!$G$1:$G$16305,'[1]NBA-Data-1980-2019'!$B$1:$B$16305,$A251,'[1]NBA-Data-1980-2019'!$A$1:$A$16305,DM$9)</f>
        <v>0</v>
      </c>
      <c r="DN251" s="63">
        <f>SUMIFS('[1]NBA-Data-1980-2019'!$G$1:$G$16305,'[1]NBA-Data-1980-2019'!$B$1:$B$16305,$A251,'[1]NBA-Data-1980-2019'!$A$1:$A$16305,DN$9)</f>
        <v>0</v>
      </c>
      <c r="DO251" s="63">
        <f>SUMIFS('[1]NBA-Data-1980-2019'!$G$1:$G$16305,'[1]NBA-Data-1980-2019'!$B$1:$B$16305,$A251,'[1]NBA-Data-1980-2019'!$A$1:$A$16305,DO$9)</f>
        <v>0</v>
      </c>
      <c r="DP251" s="63">
        <f>SUMIFS('[1]NBA-Data-1980-2019'!$G$1:$G$16305,'[1]NBA-Data-1980-2019'!$B$1:$B$16305,$A251,'[1]NBA-Data-1980-2019'!$A$1:$A$16305,DP$9)</f>
        <v>0</v>
      </c>
      <c r="DQ251" s="63">
        <f>SUMIFS('[1]NBA-Data-1980-2019'!$G$1:$G$16305,'[1]NBA-Data-1980-2019'!$B$1:$B$16305,$A251,'[1]NBA-Data-1980-2019'!$A$1:$A$16305,DQ$9)</f>
        <v>0</v>
      </c>
      <c r="DR251" s="63">
        <f>SUMIFS('[1]NBA-Data-1980-2019'!$G$1:$G$16305,'[1]NBA-Data-1980-2019'!$B$1:$B$16305,$A251,'[1]NBA-Data-1980-2019'!$A$1:$A$16305,DR$9)</f>
        <v>0</v>
      </c>
      <c r="DS251" s="63">
        <f>SUMIFS('[1]NBA-Data-1980-2019'!$G$1:$G$16305,'[1]NBA-Data-1980-2019'!$B$1:$B$16305,$A251,'[1]NBA-Data-1980-2019'!$A$1:$A$16305,DS$9)</f>
        <v>0</v>
      </c>
      <c r="DT251" s="63">
        <f>SUMIFS('[1]NBA-Data-1980-2019'!$G$1:$G$16305,'[1]NBA-Data-1980-2019'!$B$1:$B$16305,$A251,'[1]NBA-Data-1980-2019'!$A$1:$A$16305,DT$9)</f>
        <v>0</v>
      </c>
      <c r="DU251" s="63">
        <f>SUMIFS('[1]NBA-Data-1980-2019'!$G$1:$G$16305,'[1]NBA-Data-1980-2019'!$B$1:$B$16305,$A251,'[1]NBA-Data-1980-2019'!$A$1:$A$16305,DU$9)</f>
        <v>0</v>
      </c>
      <c r="DV251" s="63">
        <f>SUMIFS('[1]NBA-Data-1980-2019'!$G$1:$G$16305,'[1]NBA-Data-1980-2019'!$B$1:$B$16305,$A251,'[1]NBA-Data-1980-2019'!$A$1:$A$16305,DV$9)</f>
        <v>0</v>
      </c>
      <c r="DW251" s="63">
        <f>SUMIFS('[1]NBA-Data-1980-2019'!$G$1:$G$16305,'[1]NBA-Data-1980-2019'!$B$1:$B$16305,$A251,'[1]NBA-Data-1980-2019'!$A$1:$A$16305,DW$9)</f>
        <v>0</v>
      </c>
      <c r="DX251" s="63">
        <f>SUMIFS('[1]NBA-Data-1980-2019'!$G$1:$G$16305,'[1]NBA-Data-1980-2019'!$B$1:$B$16305,$A251,'[1]NBA-Data-1980-2019'!$A$1:$A$16305,DX$9)</f>
        <v>0</v>
      </c>
      <c r="DY251" s="63">
        <f>SUMIFS('[1]NBA-Data-1980-2019'!$G$1:$G$16305,'[1]NBA-Data-1980-2019'!$B$1:$B$16305,$A251,'[1]NBA-Data-1980-2019'!$A$1:$A$16305,DY$9)</f>
        <v>0</v>
      </c>
      <c r="DZ251" s="63">
        <f>SUMIFS('[1]NBA-Data-1980-2019'!$G$1:$G$16305,'[1]NBA-Data-1980-2019'!$B$1:$B$16305,$A251,'[1]NBA-Data-1980-2019'!$A$1:$A$16305,DZ$9)</f>
        <v>0</v>
      </c>
      <c r="EA251" s="63">
        <f>SUMIFS('[1]NBA-Data-1980-2019'!$G$1:$G$16305,'[1]NBA-Data-1980-2019'!$B$1:$B$16305,$A251,'[1]NBA-Data-1980-2019'!$A$1:$A$16305,EA$9)</f>
        <v>0</v>
      </c>
      <c r="EB251" s="63">
        <f>SUMIFS('[1]NBA-Data-1980-2019'!$G$1:$G$16305,'[1]NBA-Data-1980-2019'!$B$1:$B$16305,$A251,'[1]NBA-Data-1980-2019'!$A$1:$A$16305,EB$9)</f>
        <v>0</v>
      </c>
      <c r="EC251" s="63">
        <f>SUMIFS('[1]NBA-Data-1980-2019'!$G$1:$G$16305,'[1]NBA-Data-1980-2019'!$B$1:$B$16305,$A251,'[1]NBA-Data-1980-2019'!$A$1:$A$16305,EC$9)</f>
        <v>0</v>
      </c>
      <c r="ED251" s="63">
        <f>SUMIFS('[1]NBA-Data-1980-2019'!$G$1:$G$16305,'[1]NBA-Data-1980-2019'!$B$1:$B$16305,$A251,'[1]NBA-Data-1980-2019'!$A$1:$A$16305,ED$9)</f>
        <v>0</v>
      </c>
      <c r="EH251" s="2" t="s">
        <v>1273</v>
      </c>
    </row>
    <row r="252" spans="1:139" x14ac:dyDescent="0.2">
      <c r="A252" s="2" t="s">
        <v>887</v>
      </c>
      <c r="B252" s="2" t="str" cm="1">
        <f t="array" ref="B252">_xlfn.XLOOKUP($A252&amp;B$5,'[1]NBA-Data-1980-2019'!$B$1:$B$16305&amp;'[1]NBA-Data-1980-2019'!$A$1:$A$16305,'[1]NBA-Data-1980-2019'!$D$1:$D$16305,"",0)</f>
        <v/>
      </c>
      <c r="C252" s="2" t="str" cm="1">
        <f t="array" ref="C252">_xlfn.XLOOKUP($A252&amp;C$5,'[1]NBA-Data-1980-2019'!$B$1:$B$16305&amp;'[1]NBA-Data-1980-2019'!$A$1:$A$16305,'[1]NBA-Data-1980-2019'!$D$1:$D$16305,"",0)</f>
        <v/>
      </c>
      <c r="D252" s="2" t="str" cm="1">
        <f t="array" ref="D252">_xlfn.XLOOKUP($A252&amp;D$5,'[1]NBA-Data-1980-2019'!$B$1:$B$16305&amp;'[1]NBA-Data-1980-2019'!$A$1:$A$16305,'[1]NBA-Data-1980-2019'!$D$1:$D$16305,"",0)</f>
        <v/>
      </c>
      <c r="E252" s="2" t="str" cm="1">
        <f t="array" ref="E252">_xlfn.XLOOKUP($A252&amp;E$5,'[1]NBA-Data-1980-2019'!$B$1:$B$16305&amp;'[1]NBA-Data-1980-2019'!$A$1:$A$16305,'[1]NBA-Data-1980-2019'!$D$1:$D$16305,"",0)</f>
        <v/>
      </c>
      <c r="F252" s="2" t="str" cm="1">
        <f t="array" ref="F252">_xlfn.XLOOKUP($A252&amp;F$5,'[1]NBA-Data-1980-2019'!$B$1:$B$16305&amp;'[1]NBA-Data-1980-2019'!$A$1:$A$16305,'[1]NBA-Data-1980-2019'!$D$1:$D$16305,"",0)</f>
        <v/>
      </c>
      <c r="G252" s="2" t="str" cm="1">
        <f t="array" ref="G252">_xlfn.XLOOKUP($A252&amp;G$5,'[1]NBA-Data-1980-2019'!$B$1:$B$16305&amp;'[1]NBA-Data-1980-2019'!$A$1:$A$16305,'[1]NBA-Data-1980-2019'!$D$1:$D$16305,"",0)</f>
        <v/>
      </c>
      <c r="H252" s="2" t="str" cm="1">
        <f t="array" ref="H252">_xlfn.XLOOKUP($A252&amp;H$5,'[1]NBA-Data-1980-2019'!$B$1:$B$16305&amp;'[1]NBA-Data-1980-2019'!$A$1:$A$16305,'[1]NBA-Data-1980-2019'!$D$1:$D$16305,"",0)</f>
        <v/>
      </c>
      <c r="I252" s="2" t="str" cm="1">
        <f t="array" ref="I252">_xlfn.XLOOKUP($A252&amp;I$5,'[1]NBA-Data-1980-2019'!$B$1:$B$16305&amp;'[1]NBA-Data-1980-2019'!$A$1:$A$16305,'[1]NBA-Data-1980-2019'!$D$1:$D$16305,"",0)</f>
        <v/>
      </c>
      <c r="J252" s="2" t="str" cm="1">
        <f t="array" ref="J252">_xlfn.XLOOKUP($A252&amp;J$5,'[1]NBA-Data-1980-2019'!$B$1:$B$16305&amp;'[1]NBA-Data-1980-2019'!$A$1:$A$16305,'[1]NBA-Data-1980-2019'!$D$1:$D$16305,"",0)</f>
        <v/>
      </c>
      <c r="K252" s="2" t="str" cm="1">
        <f t="array" ref="K252">_xlfn.XLOOKUP($A252&amp;K$5,'[1]NBA-Data-1980-2019'!$B$1:$B$16305&amp;'[1]NBA-Data-1980-2019'!$A$1:$A$16305,'[1]NBA-Data-1980-2019'!$D$1:$D$16305,"",0)</f>
        <v/>
      </c>
      <c r="L252" s="2" t="str" cm="1">
        <f t="array" ref="L252">_xlfn.XLOOKUP($A252&amp;L$5,'[1]NBA-Data-1980-2019'!$B$1:$B$16305&amp;'[1]NBA-Data-1980-2019'!$A$1:$A$16305,'[1]NBA-Data-1980-2019'!$D$1:$D$16305,"",0)</f>
        <v/>
      </c>
      <c r="M252" s="2" t="str" cm="1">
        <f t="array" ref="M252">_xlfn.XLOOKUP($A252&amp;M$5,'[1]NBA-Data-1980-2019'!$B$1:$B$16305&amp;'[1]NBA-Data-1980-2019'!$A$1:$A$16305,'[1]NBA-Data-1980-2019'!$D$1:$D$16305,"",0)</f>
        <v/>
      </c>
      <c r="N252" s="2" t="str" cm="1">
        <f t="array" ref="N252">_xlfn.XLOOKUP($A252&amp;N$5,'[1]NBA-Data-1980-2019'!$B$1:$B$16305&amp;'[1]NBA-Data-1980-2019'!$A$1:$A$16305,'[1]NBA-Data-1980-2019'!$D$1:$D$16305,"",0)</f>
        <v/>
      </c>
      <c r="O252" s="2" t="str" cm="1">
        <f t="array" ref="O252">_xlfn.XLOOKUP($A252&amp;O$5,'[1]NBA-Data-1980-2019'!$B$1:$B$16305&amp;'[1]NBA-Data-1980-2019'!$A$1:$A$16305,'[1]NBA-Data-1980-2019'!$D$1:$D$16305,"",0)</f>
        <v/>
      </c>
      <c r="P252" s="2" t="str" cm="1">
        <f t="array" ref="P252">_xlfn.XLOOKUP($A252&amp;P$5,'[1]NBA-Data-1980-2019'!$B$1:$B$16305&amp;'[1]NBA-Data-1980-2019'!$A$1:$A$16305,'[1]NBA-Data-1980-2019'!$D$1:$D$16305,"",0)</f>
        <v/>
      </c>
      <c r="Q252" s="2" t="str" cm="1">
        <f t="array" ref="Q252">_xlfn.XLOOKUP($A252&amp;Q$5,'[1]NBA-Data-1980-2019'!$B$1:$B$16305&amp;'[1]NBA-Data-1980-2019'!$A$1:$A$16305,'[1]NBA-Data-1980-2019'!$D$1:$D$16305,"",0)</f>
        <v/>
      </c>
      <c r="R252" s="2" t="str" cm="1">
        <f t="array" ref="R252">_xlfn.XLOOKUP($A252&amp;R$5,'[1]NBA-Data-1980-2019'!$B$1:$B$16305&amp;'[1]NBA-Data-1980-2019'!$A$1:$A$16305,'[1]NBA-Data-1980-2019'!$D$1:$D$16305,"",0)</f>
        <v/>
      </c>
      <c r="S252" s="2" t="str" cm="1">
        <f t="array" ref="S252">_xlfn.XLOOKUP($A252&amp;S$5,'[1]NBA-Data-1980-2019'!$B$1:$B$16305&amp;'[1]NBA-Data-1980-2019'!$A$1:$A$16305,'[1]NBA-Data-1980-2019'!$D$1:$D$16305,"",0)</f>
        <v/>
      </c>
      <c r="T252" s="2" t="str" cm="1">
        <f t="array" ref="T252">_xlfn.XLOOKUP($A252&amp;T$5,'[1]NBA-Data-1980-2019'!$B$1:$B$16305&amp;'[1]NBA-Data-1980-2019'!$A$1:$A$16305,'[1]NBA-Data-1980-2019'!$D$1:$D$16305,"",0)</f>
        <v/>
      </c>
      <c r="U252" s="2" t="str" cm="1">
        <f t="array" ref="U252">_xlfn.XLOOKUP($A252&amp;U$5,'[1]NBA-Data-1980-2019'!$B$1:$B$16305&amp;'[1]NBA-Data-1980-2019'!$A$1:$A$16305,'[1]NBA-Data-1980-2019'!$D$1:$D$16305,"",0)</f>
        <v/>
      </c>
      <c r="V252" s="2" t="str" cm="1">
        <f t="array" ref="V252">_xlfn.XLOOKUP($A252&amp;V$5,'[1]NBA-Data-1980-2019'!$B$1:$B$16305&amp;'[1]NBA-Data-1980-2019'!$A$1:$A$16305,'[1]NBA-Data-1980-2019'!$D$1:$D$16305,"",0)</f>
        <v/>
      </c>
      <c r="W252" s="2" t="str" cm="1">
        <f t="array" ref="W252">_xlfn.XLOOKUP($A252&amp;W$5,'[1]NBA-Data-1980-2019'!$B$1:$B$16305&amp;'[1]NBA-Data-1980-2019'!$A$1:$A$16305,'[1]NBA-Data-1980-2019'!$D$1:$D$16305,"",0)</f>
        <v/>
      </c>
      <c r="X252" s="2" t="str" cm="1">
        <f t="array" ref="X252">_xlfn.XLOOKUP($A252&amp;X$5,'[1]NBA-Data-1980-2019'!$B$1:$B$16305&amp;'[1]NBA-Data-1980-2019'!$A$1:$A$16305,'[1]NBA-Data-1980-2019'!$D$1:$D$16305,"",0)</f>
        <v/>
      </c>
      <c r="Y252" s="2" t="str" cm="1">
        <f t="array" ref="Y252">_xlfn.XLOOKUP($A252&amp;Y$5,'[1]NBA-Data-1980-2019'!$B$1:$B$16305&amp;'[1]NBA-Data-1980-2019'!$A$1:$A$16305,'[1]NBA-Data-1980-2019'!$D$1:$D$16305,"",0)</f>
        <v/>
      </c>
      <c r="Z252" s="2" t="str" cm="1">
        <f t="array" ref="Z252">_xlfn.XLOOKUP($A252&amp;Z$5,'[1]NBA-Data-1980-2019'!$B$1:$B$16305&amp;'[1]NBA-Data-1980-2019'!$A$1:$A$16305,'[1]NBA-Data-1980-2019'!$D$1:$D$16305,"",0)</f>
        <v/>
      </c>
      <c r="AA252" s="2" t="str" cm="1">
        <f t="array" ref="AA252">_xlfn.XLOOKUP($A252&amp;AA$5,'[1]NBA-Data-1980-2019'!$B$1:$B$16305&amp;'[1]NBA-Data-1980-2019'!$A$1:$A$16305,'[1]NBA-Data-1980-2019'!$D$1:$D$16305,"",0)</f>
        <v/>
      </c>
      <c r="AB252" s="2" t="str" cm="1">
        <f t="array" ref="AB252">_xlfn.XLOOKUP($A252&amp;AB$5,'[1]NBA-Data-1980-2019'!$B$1:$B$16305&amp;'[1]NBA-Data-1980-2019'!$A$1:$A$16305,'[1]NBA-Data-1980-2019'!$D$1:$D$16305,"",0)</f>
        <v/>
      </c>
      <c r="AC252" s="2" t="str" cm="1">
        <f t="array" ref="AC252">_xlfn.XLOOKUP($A252&amp;AC$5,'[1]NBA-Data-1980-2019'!$B$1:$B$16305&amp;'[1]NBA-Data-1980-2019'!$A$1:$A$16305,'[1]NBA-Data-1980-2019'!$D$1:$D$16305,"",0)</f>
        <v/>
      </c>
      <c r="AD252" s="2" t="str" cm="1">
        <f t="array" ref="AD252">_xlfn.XLOOKUP($A252&amp;AD$5,'[1]NBA-Data-1980-2019'!$B$1:$B$16305&amp;'[1]NBA-Data-1980-2019'!$A$1:$A$16305,'[1]NBA-Data-1980-2019'!$D$1:$D$16305,"",0)</f>
        <v/>
      </c>
      <c r="AE252" s="2" t="str" cm="1">
        <f t="array" ref="AE252">_xlfn.XLOOKUP($A252&amp;AE$5,'[1]NBA-Data-1980-2019'!$B$1:$B$16305&amp;'[1]NBA-Data-1980-2019'!$A$1:$A$16305,'[1]NBA-Data-1980-2019'!$D$1:$D$16305,"",0)</f>
        <v/>
      </c>
      <c r="AF252" s="2" t="str" cm="1">
        <f t="array" ref="AF252">_xlfn.XLOOKUP($A252&amp;AF$5,'[1]NBA-Data-1980-2019'!$B$1:$B$16305&amp;'[1]NBA-Data-1980-2019'!$A$1:$A$16305,'[1]NBA-Data-1980-2019'!$D$1:$D$16305,"",0)</f>
        <v/>
      </c>
      <c r="AG252" s="2" t="str" cm="1">
        <f t="array" ref="AG252">_xlfn.XLOOKUP($A252&amp;AG$5,'[1]NBA-Data-1980-2019'!$B$1:$B$16305&amp;'[1]NBA-Data-1980-2019'!$A$1:$A$16305,'[1]NBA-Data-1980-2019'!$D$1:$D$16305,"",0)</f>
        <v/>
      </c>
      <c r="AH252" s="2" t="str" cm="1">
        <f t="array" ref="AH252">_xlfn.XLOOKUP($A252&amp;AH$5,'[1]NBA-Data-1980-2019'!$B$1:$B$16305&amp;'[1]NBA-Data-1980-2019'!$A$1:$A$16305,'[1]NBA-Data-1980-2019'!$H$1:$H$16305,"",0)</f>
        <v/>
      </c>
      <c r="AI252" s="2" t="str" cm="1">
        <f t="array" ref="AI252">_xlfn.XLOOKUP($A252&amp;AI$5,'[1]NBA-Data-1980-2019'!$B$1:$B$16305&amp;'[1]NBA-Data-1980-2019'!$A$1:$A$16305,'[1]NBA-Data-1980-2019'!$H$1:$H$16305,"",0)</f>
        <v/>
      </c>
      <c r="AJ252" s="2" t="str" cm="1">
        <f t="array" ref="AJ252">_xlfn.XLOOKUP($A252&amp;AJ$5,'[1]NBA-Data-1980-2019'!$B$1:$B$16305&amp;'[1]NBA-Data-1980-2019'!$A$1:$A$16305,'[1]NBA-Data-1980-2019'!$H$1:$H$16305,"",0)</f>
        <v/>
      </c>
      <c r="AK252" s="2" t="str" cm="1">
        <f t="array" ref="AK252">_xlfn.XLOOKUP($A252&amp;AK$5,'[1]NBA-Data-1980-2019'!$B$1:$B$16305&amp;'[1]NBA-Data-1980-2019'!$A$1:$A$16305,'[1]NBA-Data-1980-2019'!$H$1:$H$16305,"",0)</f>
        <v/>
      </c>
      <c r="AL252" s="2" t="str" cm="1">
        <f t="array" ref="AL252">_xlfn.XLOOKUP($A252&amp;AL$5,'[1]NBA-Data-1980-2019'!$B$1:$B$16305&amp;'[1]NBA-Data-1980-2019'!$A$1:$A$16305,'[1]NBA-Data-1980-2019'!$H$1:$H$16305,"",0)</f>
        <v/>
      </c>
      <c r="AM252" s="2" t="str" cm="1">
        <f t="array" ref="AM252">_xlfn.XLOOKUP($A252&amp;AM$5,'[1]NBA-Data-1980-2019'!$B$1:$B$16305&amp;'[1]NBA-Data-1980-2019'!$A$1:$A$16305,'[1]NBA-Data-1980-2019'!$H$1:$H$16305,"",0)</f>
        <v/>
      </c>
      <c r="AN252" s="2" t="str" cm="1">
        <f t="array" ref="AN252">_xlfn.XLOOKUP($A252&amp;AN$5,'[1]NBA-Data-1980-2019'!$B$1:$B$16305&amp;'[1]NBA-Data-1980-2019'!$A$1:$A$16305,'[1]NBA-Data-1980-2019'!$H$1:$H$16305,"",0)</f>
        <v/>
      </c>
      <c r="AO252" s="2" t="str" cm="1">
        <f t="array" ref="AO252">_xlfn.XLOOKUP($A252&amp;AO$5,'[1]NBA-Data-1980-2019'!$B$1:$B$16305&amp;'[1]NBA-Data-1980-2019'!$A$1:$A$16305,'[1]NBA-Data-1980-2019'!$H$1:$H$16305,"",0)</f>
        <v/>
      </c>
      <c r="AP252" s="2" t="str" cm="1">
        <f t="array" ref="AP252">_xlfn.XLOOKUP($A252&amp;AP$5,'[1]NBA-Data-1980-2019'!$B$1:$B$16305&amp;'[1]NBA-Data-1980-2019'!$A$1:$A$16305,'[1]NBA-Data-1980-2019'!$H$1:$H$16305,"",0)</f>
        <v/>
      </c>
      <c r="AQ252" s="2" t="str" cm="1">
        <f t="array" ref="AQ252">_xlfn.XLOOKUP($A252&amp;AQ$5,'[1]NBA-Data-1980-2019'!$B$1:$B$16305&amp;'[1]NBA-Data-1980-2019'!$A$1:$A$16305,'[1]NBA-Data-1980-2019'!$H$1:$H$16305,"",0)</f>
        <v/>
      </c>
      <c r="AR252" s="2" t="str" cm="1">
        <f t="array" ref="AR252">_xlfn.XLOOKUP($A252&amp;AR$5,'[1]NBA-Data-1980-2019'!$B$1:$B$16305&amp;'[1]NBA-Data-1980-2019'!$A$1:$A$16305,'[1]NBA-Data-1980-2019'!$H$1:$H$16305,"",0)</f>
        <v/>
      </c>
      <c r="AS252" s="2" t="str" cm="1">
        <f t="array" ref="AS252">_xlfn.XLOOKUP($A252&amp;AS$5,'[1]NBA-Data-1980-2019'!$B$1:$B$16305&amp;'[1]NBA-Data-1980-2019'!$A$1:$A$16305,'[1]NBA-Data-1980-2019'!$H$1:$H$16305,"",0)</f>
        <v/>
      </c>
      <c r="AT252" s="2" t="str" cm="1">
        <f t="array" ref="AT252">_xlfn.XLOOKUP($A252&amp;AT$5,'[1]NBA-Data-1980-2019'!$B$1:$B$16305&amp;'[1]NBA-Data-1980-2019'!$A$1:$A$16305,'[1]NBA-Data-1980-2019'!$H$1:$H$16305,"",0)</f>
        <v/>
      </c>
      <c r="AU252" s="2" t="str" cm="1">
        <f t="array" ref="AU252">_xlfn.XLOOKUP($A252&amp;AU$5,'[1]NBA-Data-1980-2019'!$B$1:$B$16305&amp;'[1]NBA-Data-1980-2019'!$A$1:$A$16305,'[1]NBA-Data-1980-2019'!$H$1:$H$16305,"",0)</f>
        <v/>
      </c>
      <c r="AV252" s="2" t="str" cm="1">
        <f t="array" ref="AV252">_xlfn.XLOOKUP($A252&amp;AV$5,'[1]NBA-Data-1980-2019'!$B$1:$B$16305&amp;'[1]NBA-Data-1980-2019'!$A$1:$A$16305,'[1]NBA-Data-1980-2019'!$H$1:$H$16305,"",0)</f>
        <v/>
      </c>
      <c r="AW252" s="2" t="str" cm="1">
        <f t="array" ref="AW252">_xlfn.XLOOKUP($A252&amp;AW$5,'[1]NBA-Data-1980-2019'!$B$1:$B$16305&amp;'[1]NBA-Data-1980-2019'!$A$1:$A$16305,'[1]NBA-Data-1980-2019'!$H$1:$H$16305,"",0)</f>
        <v/>
      </c>
      <c r="AX252" s="2" t="str" cm="1">
        <f t="array" ref="AX252">_xlfn.XLOOKUP($A252&amp;AX$5,'[1]NBA-Data-1980-2019'!$B$1:$B$16305&amp;'[1]NBA-Data-1980-2019'!$A$1:$A$16305,'[1]NBA-Data-1980-2019'!$H$1:$H$16305,"",0)</f>
        <v/>
      </c>
      <c r="AY252" s="2" t="str" cm="1">
        <f t="array" ref="AY252">_xlfn.XLOOKUP($A252&amp;AY$5,'[1]NBA-Data-1980-2019'!$B$1:$B$16305&amp;'[1]NBA-Data-1980-2019'!$A$1:$A$16305,'[1]NBA-Data-1980-2019'!$H$1:$H$16305,"",0)</f>
        <v/>
      </c>
      <c r="AZ252" s="2" t="str" cm="1">
        <f t="array" ref="AZ252">_xlfn.XLOOKUP($A252&amp;AZ$5,'[1]NBA-Data-1980-2019'!$B$1:$B$16305&amp;'[1]NBA-Data-1980-2019'!$A$1:$A$16305,'[1]NBA-Data-1980-2019'!$H$1:$H$16305,"",0)</f>
        <v/>
      </c>
      <c r="BA252" s="2" t="str" cm="1">
        <f t="array" ref="BA252">_xlfn.XLOOKUP($A252&amp;BA$5,'[1]NBA-Data-1980-2019'!$B$1:$B$16305&amp;'[1]NBA-Data-1980-2019'!$A$1:$A$16305,'[1]NBA-Data-1980-2019'!$H$1:$H$16305,"",0)</f>
        <v/>
      </c>
      <c r="BB252" s="2" t="str" cm="1">
        <f t="array" ref="BB252">_xlfn.XLOOKUP($A252&amp;BB$5,'[1]NBA-Data-1980-2019'!$B$1:$B$16305&amp;'[1]NBA-Data-1980-2019'!$A$1:$A$16305,'[1]NBA-Data-1980-2019'!$H$1:$H$16305,"",0)</f>
        <v/>
      </c>
      <c r="BC252" s="2" t="str" cm="1">
        <f t="array" ref="BC252">_xlfn.XLOOKUP($A252&amp;BC$5,'[1]NBA-Data-1980-2019'!$B$1:$B$16305&amp;'[1]NBA-Data-1980-2019'!$A$1:$A$16305,'[1]NBA-Data-1980-2019'!$H$1:$H$16305,"",0)</f>
        <v/>
      </c>
      <c r="BD252" s="2" t="str" cm="1">
        <f t="array" ref="BD252">_xlfn.XLOOKUP($A252&amp;BD$5,'[1]NBA-Data-1980-2019'!$B$1:$B$16305&amp;'[1]NBA-Data-1980-2019'!$A$1:$A$16305,'[1]NBA-Data-1980-2019'!$H$1:$H$16305,"",0)</f>
        <v/>
      </c>
      <c r="BE252" s="2" t="str" cm="1">
        <f t="array" ref="BE252">_xlfn.XLOOKUP($A252&amp;BE$5,'[1]NBA-Data-1980-2019'!$B$1:$B$16305&amp;'[1]NBA-Data-1980-2019'!$A$1:$A$16305,'[1]NBA-Data-1980-2019'!$H$1:$H$16305,"",0)</f>
        <v/>
      </c>
      <c r="BF252" s="2" t="str" cm="1">
        <f t="array" ref="BF252">_xlfn.XLOOKUP($A252&amp;BF$5,'[1]NBA-Data-1980-2019'!$B$1:$B$16305&amp;'[1]NBA-Data-1980-2019'!$A$1:$A$16305,'[1]NBA-Data-1980-2019'!$H$1:$H$16305,"",0)</f>
        <v/>
      </c>
      <c r="BG252" s="2" t="str" cm="1">
        <f t="array" ref="BG252">_xlfn.XLOOKUP($A252&amp;BG$5,'[1]NBA-Data-1980-2019'!$B$1:$B$16305&amp;'[1]NBA-Data-1980-2019'!$A$1:$A$16305,'[1]NBA-Data-1980-2019'!$H$1:$H$16305,"",0)</f>
        <v/>
      </c>
      <c r="BH252" s="2" t="str" cm="1">
        <f t="array" ref="BH252">_xlfn.XLOOKUP($A252&amp;BH$5,'[1]NBA-Data-1980-2019'!$B$1:$B$16305&amp;'[1]NBA-Data-1980-2019'!$A$1:$A$16305,'[1]NBA-Data-1980-2019'!$H$1:$H$16305,"",0)</f>
        <v/>
      </c>
      <c r="BI252" s="2" t="str" cm="1">
        <f t="array" ref="BI252">_xlfn.XLOOKUP($A252&amp;BI$5,'[1]NBA-Data-1980-2019'!$B$1:$B$16305&amp;'[1]NBA-Data-1980-2019'!$A$1:$A$16305,'[1]NBA-Data-1980-2019'!$H$1:$H$16305,"",0)</f>
        <v/>
      </c>
      <c r="BJ252" s="2" t="str" cm="1">
        <f t="array" ref="BJ252">_xlfn.XLOOKUP($A252&amp;BJ$5,'[1]NBA-Data-1980-2019'!$B$1:$B$16305&amp;'[1]NBA-Data-1980-2019'!$A$1:$A$16305,'[1]NBA-Data-1980-2019'!$H$1:$H$16305,"",0)</f>
        <v/>
      </c>
      <c r="BK252" s="2" t="str" cm="1">
        <f t="array" ref="BK252">_xlfn.XLOOKUP($A252&amp;BK$5,'[1]NBA-Data-1980-2019'!$B$1:$B$16305&amp;'[1]NBA-Data-1980-2019'!$A$1:$A$16305,'[1]NBA-Data-1980-2019'!$H$1:$H$16305,"",0)</f>
        <v/>
      </c>
      <c r="BL252" s="2" t="str" cm="1">
        <f t="array" ref="BL252">_xlfn.XLOOKUP($A252&amp;BL$5,'[1]NBA-Data-1980-2019'!$B$1:$B$16305&amp;'[1]NBA-Data-1980-2019'!$A$1:$A$16305,'[1]NBA-Data-1980-2019'!$H$1:$H$16305,"",0)</f>
        <v/>
      </c>
      <c r="BM252" s="2" t="str" cm="1">
        <f t="array" ref="BM252">_xlfn.XLOOKUP($A252&amp;BM$5,'[1]NBA-Data-1980-2019'!$B$1:$B$16305&amp;'[1]NBA-Data-1980-2019'!$A$1:$A$16305,'[1]NBA-Data-1980-2019'!$H$1:$H$16305,"",0)</f>
        <v/>
      </c>
      <c r="BN252" s="2" t="str" cm="1">
        <f t="array" ref="BN252">_xlfn.XLOOKUP($A252&amp;BN$5,'[1]NBA-Data-1980-2019'!$B$1:$B$16305&amp;'[1]NBA-Data-1980-2019'!$A$1:$A$16305,'[1]NBA-Data-1980-2019'!$F$1:$F$16305,"",0)</f>
        <v/>
      </c>
      <c r="BO252" s="2" t="str" cm="1">
        <f t="array" ref="BO252">_xlfn.XLOOKUP($A252&amp;BO$5,'[1]NBA-Data-1980-2019'!$B$1:$B$16305&amp;'[1]NBA-Data-1980-2019'!$A$1:$A$16305,'[1]NBA-Data-1980-2019'!$F$1:$F$16305,"",0)</f>
        <v/>
      </c>
      <c r="BP252" s="2" t="str" cm="1">
        <f t="array" ref="BP252">_xlfn.XLOOKUP($A252&amp;BP$5,'[1]NBA-Data-1980-2019'!$B$1:$B$16305&amp;'[1]NBA-Data-1980-2019'!$A$1:$A$16305,'[1]NBA-Data-1980-2019'!$F$1:$F$16305,"",0)</f>
        <v/>
      </c>
      <c r="BQ252" s="2" t="str" cm="1">
        <f t="array" ref="BQ252">_xlfn.XLOOKUP($A252&amp;BQ$5,'[1]NBA-Data-1980-2019'!$B$1:$B$16305&amp;'[1]NBA-Data-1980-2019'!$A$1:$A$16305,'[1]NBA-Data-1980-2019'!$F$1:$F$16305,"",0)</f>
        <v/>
      </c>
      <c r="BR252" s="2" t="str" cm="1">
        <f t="array" ref="BR252">_xlfn.XLOOKUP($A252&amp;BR$5,'[1]NBA-Data-1980-2019'!$B$1:$B$16305&amp;'[1]NBA-Data-1980-2019'!$A$1:$A$16305,'[1]NBA-Data-1980-2019'!$F$1:$F$16305,"",0)</f>
        <v/>
      </c>
      <c r="BS252" s="2" t="str" cm="1">
        <f t="array" ref="BS252">_xlfn.XLOOKUP($A252&amp;BS$5,'[1]NBA-Data-1980-2019'!$B$1:$B$16305&amp;'[1]NBA-Data-1980-2019'!$A$1:$A$16305,'[1]NBA-Data-1980-2019'!$F$1:$F$16305,"",0)</f>
        <v/>
      </c>
      <c r="BT252" s="2" t="str" cm="1">
        <f t="array" ref="BT252">_xlfn.XLOOKUP($A252&amp;BT$5,'[1]NBA-Data-1980-2019'!$B$1:$B$16305&amp;'[1]NBA-Data-1980-2019'!$A$1:$A$16305,'[1]NBA-Data-1980-2019'!$F$1:$F$16305,"",0)</f>
        <v/>
      </c>
      <c r="BU252" s="2" t="str" cm="1">
        <f t="array" ref="BU252">_xlfn.XLOOKUP($A252&amp;BU$5,'[1]NBA-Data-1980-2019'!$B$1:$B$16305&amp;'[1]NBA-Data-1980-2019'!$A$1:$A$16305,'[1]NBA-Data-1980-2019'!$F$1:$F$16305,"",0)</f>
        <v/>
      </c>
      <c r="BV252" s="2" t="str" cm="1">
        <f t="array" ref="BV252">_xlfn.XLOOKUP($A252&amp;BV$5,'[1]NBA-Data-1980-2019'!$B$1:$B$16305&amp;'[1]NBA-Data-1980-2019'!$A$1:$A$16305,'[1]NBA-Data-1980-2019'!$F$1:$F$16305,"",0)</f>
        <v/>
      </c>
      <c r="BW252" s="2" t="str" cm="1">
        <f t="array" ref="BW252">_xlfn.XLOOKUP($A252&amp;BW$5,'[1]NBA-Data-1980-2019'!$B$1:$B$16305&amp;'[1]NBA-Data-1980-2019'!$A$1:$A$16305,'[1]NBA-Data-1980-2019'!$F$1:$F$16305,"",0)</f>
        <v/>
      </c>
      <c r="BX252" s="2" t="str" cm="1">
        <f t="array" ref="BX252">_xlfn.XLOOKUP($A252&amp;BX$5,'[1]NBA-Data-1980-2019'!$B$1:$B$16305&amp;'[1]NBA-Data-1980-2019'!$A$1:$A$16305,'[1]NBA-Data-1980-2019'!$F$1:$F$16305,"",0)</f>
        <v/>
      </c>
      <c r="BY252" s="2" t="str" cm="1">
        <f t="array" ref="BY252">_xlfn.XLOOKUP($A252&amp;BY$5,'[1]NBA-Data-1980-2019'!$B$1:$B$16305&amp;'[1]NBA-Data-1980-2019'!$A$1:$A$16305,'[1]NBA-Data-1980-2019'!$F$1:$F$16305,"",0)</f>
        <v/>
      </c>
      <c r="BZ252" s="2" t="str" cm="1">
        <f t="array" ref="BZ252">_xlfn.XLOOKUP($A252&amp;BZ$5,'[1]NBA-Data-1980-2019'!$B$1:$B$16305&amp;'[1]NBA-Data-1980-2019'!$A$1:$A$16305,'[1]NBA-Data-1980-2019'!$F$1:$F$16305,"",0)</f>
        <v/>
      </c>
      <c r="CA252" s="2" t="str" cm="1">
        <f t="array" ref="CA252">_xlfn.XLOOKUP($A252&amp;CA$5,'[1]NBA-Data-1980-2019'!$B$1:$B$16305&amp;'[1]NBA-Data-1980-2019'!$A$1:$A$16305,'[1]NBA-Data-1980-2019'!$F$1:$F$16305,"",0)</f>
        <v/>
      </c>
      <c r="CB252" s="2" t="str" cm="1">
        <f t="array" ref="CB252">_xlfn.XLOOKUP($A252&amp;CB$5,'[1]NBA-Data-1980-2019'!$B$1:$B$16305&amp;'[1]NBA-Data-1980-2019'!$A$1:$A$16305,'[1]NBA-Data-1980-2019'!$F$1:$F$16305,"",0)</f>
        <v/>
      </c>
      <c r="CC252" s="2" t="str" cm="1">
        <f t="array" ref="CC252">_xlfn.XLOOKUP($A252&amp;CC$5,'[1]NBA-Data-1980-2019'!$B$1:$B$16305&amp;'[1]NBA-Data-1980-2019'!$A$1:$A$16305,'[1]NBA-Data-1980-2019'!$F$1:$F$16305,"",0)</f>
        <v/>
      </c>
      <c r="CD252" s="2" t="str" cm="1">
        <f t="array" ref="CD252">_xlfn.XLOOKUP($A252&amp;CD$5,'[1]NBA-Data-1980-2019'!$B$1:$B$16305&amp;'[1]NBA-Data-1980-2019'!$A$1:$A$16305,'[1]NBA-Data-1980-2019'!$F$1:$F$16305,"",0)</f>
        <v/>
      </c>
      <c r="CE252" s="2" t="str" cm="1">
        <f t="array" ref="CE252">_xlfn.XLOOKUP($A252&amp;CE$5,'[1]NBA-Data-1980-2019'!$B$1:$B$16305&amp;'[1]NBA-Data-1980-2019'!$A$1:$A$16305,'[1]NBA-Data-1980-2019'!$F$1:$F$16305,"",0)</f>
        <v/>
      </c>
      <c r="CF252" s="2" t="str" cm="1">
        <f t="array" ref="CF252">_xlfn.XLOOKUP($A252&amp;CF$5,'[1]NBA-Data-1980-2019'!$B$1:$B$16305&amp;'[1]NBA-Data-1980-2019'!$A$1:$A$16305,'[1]NBA-Data-1980-2019'!$F$1:$F$16305,"",0)</f>
        <v/>
      </c>
      <c r="CG252" s="2" t="str" cm="1">
        <f t="array" ref="CG252">_xlfn.XLOOKUP($A252&amp;CG$5,'[1]NBA-Data-1980-2019'!$B$1:$B$16305&amp;'[1]NBA-Data-1980-2019'!$A$1:$A$16305,'[1]NBA-Data-1980-2019'!$F$1:$F$16305,"",0)</f>
        <v/>
      </c>
      <c r="CH252" s="2" t="str" cm="1">
        <f t="array" ref="CH252">_xlfn.XLOOKUP($A252&amp;CH$5,'[1]NBA-Data-1980-2019'!$B$1:$B$16305&amp;'[1]NBA-Data-1980-2019'!$A$1:$A$16305,'[1]NBA-Data-1980-2019'!$F$1:$F$16305,"",0)</f>
        <v/>
      </c>
      <c r="CI252" s="2" t="str" cm="1">
        <f t="array" ref="CI252">_xlfn.XLOOKUP($A252&amp;CI$5,'[1]NBA-Data-1980-2019'!$B$1:$B$16305&amp;'[1]NBA-Data-1980-2019'!$A$1:$A$16305,'[1]NBA-Data-1980-2019'!$F$1:$F$16305,"",0)</f>
        <v/>
      </c>
      <c r="CJ252" s="2" t="str" cm="1">
        <f t="array" ref="CJ252">_xlfn.XLOOKUP($A252&amp;CJ$5,'[1]NBA-Data-1980-2019'!$B$1:$B$16305&amp;'[1]NBA-Data-1980-2019'!$A$1:$A$16305,'[1]NBA-Data-1980-2019'!$F$1:$F$16305,"",0)</f>
        <v/>
      </c>
      <c r="CK252" s="2" t="str" cm="1">
        <f t="array" ref="CK252">_xlfn.XLOOKUP($A252&amp;CK$5,'[1]NBA-Data-1980-2019'!$B$1:$B$16305&amp;'[1]NBA-Data-1980-2019'!$A$1:$A$16305,'[1]NBA-Data-1980-2019'!$F$1:$F$16305,"",0)</f>
        <v/>
      </c>
      <c r="CL252" s="2" t="str" cm="1">
        <f t="array" ref="CL252">_xlfn.XLOOKUP($A252&amp;CL$5,'[1]NBA-Data-1980-2019'!$B$1:$B$16305&amp;'[1]NBA-Data-1980-2019'!$A$1:$A$16305,'[1]NBA-Data-1980-2019'!$F$1:$F$16305,"",0)</f>
        <v/>
      </c>
      <c r="CM252" s="2" t="str" cm="1">
        <f t="array" ref="CM252">_xlfn.XLOOKUP($A252&amp;CM$5,'[1]NBA-Data-1980-2019'!$B$1:$B$16305&amp;'[1]NBA-Data-1980-2019'!$A$1:$A$16305,'[1]NBA-Data-1980-2019'!$F$1:$F$16305,"",0)</f>
        <v/>
      </c>
      <c r="CN252" s="2" t="str" cm="1">
        <f t="array" ref="CN252">_xlfn.XLOOKUP($A252&amp;CN$5,'[1]NBA-Data-1980-2019'!$B$1:$B$16305&amp;'[1]NBA-Data-1980-2019'!$A$1:$A$16305,'[1]NBA-Data-1980-2019'!$F$1:$F$16305,"",0)</f>
        <v/>
      </c>
      <c r="CO252" s="2" t="str" cm="1">
        <f t="array" ref="CO252">_xlfn.XLOOKUP($A252&amp;CO$5,'[1]NBA-Data-1980-2019'!$B$1:$B$16305&amp;'[1]NBA-Data-1980-2019'!$A$1:$A$16305,'[1]NBA-Data-1980-2019'!$F$1:$F$16305,"",0)</f>
        <v/>
      </c>
      <c r="CP252" s="2" t="str" cm="1">
        <f t="array" ref="CP252">_xlfn.XLOOKUP($A252&amp;CP$5,'[1]NBA-Data-1980-2019'!$B$1:$B$16305&amp;'[1]NBA-Data-1980-2019'!$A$1:$A$16305,'[1]NBA-Data-1980-2019'!$F$1:$F$16305,"",0)</f>
        <v/>
      </c>
      <c r="CQ252" s="2" t="str" cm="1">
        <f t="array" ref="CQ252">_xlfn.XLOOKUP($A252&amp;CQ$5,'[1]NBA-Data-1980-2019'!$B$1:$B$16305&amp;'[1]NBA-Data-1980-2019'!$A$1:$A$16305,'[1]NBA-Data-1980-2019'!$F$1:$F$16305,"",0)</f>
        <v/>
      </c>
      <c r="CR252" s="2" t="str" cm="1">
        <f t="array" ref="CR252">_xlfn.XLOOKUP($A252&amp;CR$5,'[1]NBA-Data-1980-2019'!$B$1:$B$16305&amp;'[1]NBA-Data-1980-2019'!$A$1:$A$16305,'[1]NBA-Data-1980-2019'!$F$1:$F$16305,"",0)</f>
        <v/>
      </c>
      <c r="CS252" s="2" t="str" cm="1">
        <f t="array" ref="CS252">_xlfn.XLOOKUP($A252&amp;CS$5,'[1]NBA-Data-1980-2019'!$B$1:$B$16305&amp;'[1]NBA-Data-1980-2019'!$A$1:$A$16305,'[1]NBA-Data-1980-2019'!$F$1:$F$16305,"",0)</f>
        <v/>
      </c>
      <c r="CU252" s="2" t="str">
        <f>_xlfn.XLOOKUP($A252,TEAMS!$G$1:$G$839,TEAMS!$H$1:$H$839,"",0)</f>
        <v>SF</v>
      </c>
      <c r="CV252" s="2" t="str">
        <f>_xlfn.XLOOKUP($CU252,DASHBOARD!$B$22:$B$27,DASHBOARD!$C$22:$C$27,"",0)</f>
        <v>FORWARD</v>
      </c>
      <c r="CY252" s="63">
        <f>SUMIFS('[1]NBA-Data-1980-2019'!$G$1:$G$16305,'[1]NBA-Data-1980-2019'!$B$1:$B$16305,$A252,'[1]NBA-Data-1980-2019'!$A$1:$A$16305,CY$9)</f>
        <v>0</v>
      </c>
      <c r="CZ252" s="63">
        <f>SUMIFS('[1]NBA-Data-1980-2019'!$G$1:$G$16305,'[1]NBA-Data-1980-2019'!$B$1:$B$16305,$A252,'[1]NBA-Data-1980-2019'!$A$1:$A$16305,CZ$9)</f>
        <v>0</v>
      </c>
      <c r="DA252" s="63">
        <f>SUMIFS('[1]NBA-Data-1980-2019'!$G$1:$G$16305,'[1]NBA-Data-1980-2019'!$B$1:$B$16305,$A252,'[1]NBA-Data-1980-2019'!$A$1:$A$16305,DA$9)</f>
        <v>0</v>
      </c>
      <c r="DB252" s="63">
        <f>SUMIFS('[1]NBA-Data-1980-2019'!$G$1:$G$16305,'[1]NBA-Data-1980-2019'!$B$1:$B$16305,$A252,'[1]NBA-Data-1980-2019'!$A$1:$A$16305,DB$9)</f>
        <v>0</v>
      </c>
      <c r="DC252" s="63">
        <f>SUMIFS('[1]NBA-Data-1980-2019'!$G$1:$G$16305,'[1]NBA-Data-1980-2019'!$B$1:$B$16305,$A252,'[1]NBA-Data-1980-2019'!$A$1:$A$16305,DC$9)</f>
        <v>0</v>
      </c>
      <c r="DD252" s="63">
        <f>SUMIFS('[1]NBA-Data-1980-2019'!$G$1:$G$16305,'[1]NBA-Data-1980-2019'!$B$1:$B$16305,$A252,'[1]NBA-Data-1980-2019'!$A$1:$A$16305,DD$9)</f>
        <v>0</v>
      </c>
      <c r="DE252" s="63">
        <f>SUMIFS('[1]NBA-Data-1980-2019'!$G$1:$G$16305,'[1]NBA-Data-1980-2019'!$B$1:$B$16305,$A252,'[1]NBA-Data-1980-2019'!$A$1:$A$16305,DE$9)</f>
        <v>0</v>
      </c>
      <c r="DF252" s="63">
        <f>SUMIFS('[1]NBA-Data-1980-2019'!$G$1:$G$16305,'[1]NBA-Data-1980-2019'!$B$1:$B$16305,$A252,'[1]NBA-Data-1980-2019'!$A$1:$A$16305,DF$9)</f>
        <v>0</v>
      </c>
      <c r="DG252" s="63">
        <f>SUMIFS('[1]NBA-Data-1980-2019'!$G$1:$G$16305,'[1]NBA-Data-1980-2019'!$B$1:$B$16305,$A252,'[1]NBA-Data-1980-2019'!$A$1:$A$16305,DG$9)</f>
        <v>0</v>
      </c>
      <c r="DH252" s="63">
        <f>SUMIFS('[1]NBA-Data-1980-2019'!$G$1:$G$16305,'[1]NBA-Data-1980-2019'!$B$1:$B$16305,$A252,'[1]NBA-Data-1980-2019'!$A$1:$A$16305,DH$9)</f>
        <v>0</v>
      </c>
      <c r="DI252" s="63">
        <f>SUMIFS('[1]NBA-Data-1980-2019'!$G$1:$G$16305,'[1]NBA-Data-1980-2019'!$B$1:$B$16305,$A252,'[1]NBA-Data-1980-2019'!$A$1:$A$16305,DI$9)</f>
        <v>0</v>
      </c>
      <c r="DJ252" s="63">
        <f>SUMIFS('[1]NBA-Data-1980-2019'!$G$1:$G$16305,'[1]NBA-Data-1980-2019'!$B$1:$B$16305,$A252,'[1]NBA-Data-1980-2019'!$A$1:$A$16305,DJ$9)</f>
        <v>0</v>
      </c>
      <c r="DK252" s="63">
        <f>SUMIFS('[1]NBA-Data-1980-2019'!$G$1:$G$16305,'[1]NBA-Data-1980-2019'!$B$1:$B$16305,$A252,'[1]NBA-Data-1980-2019'!$A$1:$A$16305,DK$9)</f>
        <v>0</v>
      </c>
      <c r="DL252" s="63">
        <f>SUMIFS('[1]NBA-Data-1980-2019'!$G$1:$G$16305,'[1]NBA-Data-1980-2019'!$B$1:$B$16305,$A252,'[1]NBA-Data-1980-2019'!$A$1:$A$16305,DL$9)</f>
        <v>0</v>
      </c>
      <c r="DM252" s="63">
        <f>SUMIFS('[1]NBA-Data-1980-2019'!$G$1:$G$16305,'[1]NBA-Data-1980-2019'!$B$1:$B$16305,$A252,'[1]NBA-Data-1980-2019'!$A$1:$A$16305,DM$9)</f>
        <v>0</v>
      </c>
      <c r="DN252" s="63">
        <f>SUMIFS('[1]NBA-Data-1980-2019'!$G$1:$G$16305,'[1]NBA-Data-1980-2019'!$B$1:$B$16305,$A252,'[1]NBA-Data-1980-2019'!$A$1:$A$16305,DN$9)</f>
        <v>0</v>
      </c>
      <c r="DO252" s="63">
        <f>SUMIFS('[1]NBA-Data-1980-2019'!$G$1:$G$16305,'[1]NBA-Data-1980-2019'!$B$1:$B$16305,$A252,'[1]NBA-Data-1980-2019'!$A$1:$A$16305,DO$9)</f>
        <v>0</v>
      </c>
      <c r="DP252" s="63">
        <f>SUMIFS('[1]NBA-Data-1980-2019'!$G$1:$G$16305,'[1]NBA-Data-1980-2019'!$B$1:$B$16305,$A252,'[1]NBA-Data-1980-2019'!$A$1:$A$16305,DP$9)</f>
        <v>0</v>
      </c>
      <c r="DQ252" s="63">
        <f>SUMIFS('[1]NBA-Data-1980-2019'!$G$1:$G$16305,'[1]NBA-Data-1980-2019'!$B$1:$B$16305,$A252,'[1]NBA-Data-1980-2019'!$A$1:$A$16305,DQ$9)</f>
        <v>0</v>
      </c>
      <c r="DR252" s="63">
        <f>SUMIFS('[1]NBA-Data-1980-2019'!$G$1:$G$16305,'[1]NBA-Data-1980-2019'!$B$1:$B$16305,$A252,'[1]NBA-Data-1980-2019'!$A$1:$A$16305,DR$9)</f>
        <v>0</v>
      </c>
      <c r="DS252" s="63">
        <f>SUMIFS('[1]NBA-Data-1980-2019'!$G$1:$G$16305,'[1]NBA-Data-1980-2019'!$B$1:$B$16305,$A252,'[1]NBA-Data-1980-2019'!$A$1:$A$16305,DS$9)</f>
        <v>0</v>
      </c>
      <c r="DT252" s="63">
        <f>SUMIFS('[1]NBA-Data-1980-2019'!$G$1:$G$16305,'[1]NBA-Data-1980-2019'!$B$1:$B$16305,$A252,'[1]NBA-Data-1980-2019'!$A$1:$A$16305,DT$9)</f>
        <v>0</v>
      </c>
      <c r="DU252" s="63">
        <f>SUMIFS('[1]NBA-Data-1980-2019'!$G$1:$G$16305,'[1]NBA-Data-1980-2019'!$B$1:$B$16305,$A252,'[1]NBA-Data-1980-2019'!$A$1:$A$16305,DU$9)</f>
        <v>0</v>
      </c>
      <c r="DV252" s="63">
        <f>SUMIFS('[1]NBA-Data-1980-2019'!$G$1:$G$16305,'[1]NBA-Data-1980-2019'!$B$1:$B$16305,$A252,'[1]NBA-Data-1980-2019'!$A$1:$A$16305,DV$9)</f>
        <v>0</v>
      </c>
      <c r="DW252" s="63">
        <f>SUMIFS('[1]NBA-Data-1980-2019'!$G$1:$G$16305,'[1]NBA-Data-1980-2019'!$B$1:$B$16305,$A252,'[1]NBA-Data-1980-2019'!$A$1:$A$16305,DW$9)</f>
        <v>0</v>
      </c>
      <c r="DX252" s="63">
        <f>SUMIFS('[1]NBA-Data-1980-2019'!$G$1:$G$16305,'[1]NBA-Data-1980-2019'!$B$1:$B$16305,$A252,'[1]NBA-Data-1980-2019'!$A$1:$A$16305,DX$9)</f>
        <v>0</v>
      </c>
      <c r="DY252" s="63">
        <f>SUMIFS('[1]NBA-Data-1980-2019'!$G$1:$G$16305,'[1]NBA-Data-1980-2019'!$B$1:$B$16305,$A252,'[1]NBA-Data-1980-2019'!$A$1:$A$16305,DY$9)</f>
        <v>0</v>
      </c>
      <c r="DZ252" s="63">
        <f>SUMIFS('[1]NBA-Data-1980-2019'!$G$1:$G$16305,'[1]NBA-Data-1980-2019'!$B$1:$B$16305,$A252,'[1]NBA-Data-1980-2019'!$A$1:$A$16305,DZ$9)</f>
        <v>0</v>
      </c>
      <c r="EA252" s="63">
        <f>SUMIFS('[1]NBA-Data-1980-2019'!$G$1:$G$16305,'[1]NBA-Data-1980-2019'!$B$1:$B$16305,$A252,'[1]NBA-Data-1980-2019'!$A$1:$A$16305,EA$9)</f>
        <v>0</v>
      </c>
      <c r="EB252" s="63">
        <f>SUMIFS('[1]NBA-Data-1980-2019'!$G$1:$G$16305,'[1]NBA-Data-1980-2019'!$B$1:$B$16305,$A252,'[1]NBA-Data-1980-2019'!$A$1:$A$16305,EB$9)</f>
        <v>0</v>
      </c>
      <c r="EC252" s="63">
        <f>SUMIFS('[1]NBA-Data-1980-2019'!$G$1:$G$16305,'[1]NBA-Data-1980-2019'!$B$1:$B$16305,$A252,'[1]NBA-Data-1980-2019'!$A$1:$A$16305,EC$9)</f>
        <v>0</v>
      </c>
      <c r="ED252" s="63">
        <f>SUMIFS('[1]NBA-Data-1980-2019'!$G$1:$G$16305,'[1]NBA-Data-1980-2019'!$B$1:$B$16305,$A252,'[1]NBA-Data-1980-2019'!$A$1:$A$16305,ED$9)</f>
        <v>0</v>
      </c>
      <c r="EH252" s="2" t="s">
        <v>1486</v>
      </c>
    </row>
    <row r="253" spans="1:139" x14ac:dyDescent="0.2">
      <c r="A253" s="2" t="s">
        <v>937</v>
      </c>
      <c r="B253" s="2" t="str" cm="1">
        <f t="array" ref="B253">_xlfn.XLOOKUP($A253&amp;B$5,'[1]NBA-Data-1980-2019'!$B$1:$B$16305&amp;'[1]NBA-Data-1980-2019'!$A$1:$A$16305,'[1]NBA-Data-1980-2019'!$D$1:$D$16305,"",0)</f>
        <v/>
      </c>
      <c r="C253" s="2" t="str" cm="1">
        <f t="array" ref="C253">_xlfn.XLOOKUP($A253&amp;C$5,'[1]NBA-Data-1980-2019'!$B$1:$B$16305&amp;'[1]NBA-Data-1980-2019'!$A$1:$A$16305,'[1]NBA-Data-1980-2019'!$D$1:$D$16305,"",0)</f>
        <v/>
      </c>
      <c r="D253" s="2" t="str" cm="1">
        <f t="array" ref="D253">_xlfn.XLOOKUP($A253&amp;D$5,'[1]NBA-Data-1980-2019'!$B$1:$B$16305&amp;'[1]NBA-Data-1980-2019'!$A$1:$A$16305,'[1]NBA-Data-1980-2019'!$D$1:$D$16305,"",0)</f>
        <v/>
      </c>
      <c r="E253" s="2" t="str" cm="1">
        <f t="array" ref="E253">_xlfn.XLOOKUP($A253&amp;E$5,'[1]NBA-Data-1980-2019'!$B$1:$B$16305&amp;'[1]NBA-Data-1980-2019'!$A$1:$A$16305,'[1]NBA-Data-1980-2019'!$D$1:$D$16305,"",0)</f>
        <v/>
      </c>
      <c r="F253" s="2" t="str" cm="1">
        <f t="array" ref="F253">_xlfn.XLOOKUP($A253&amp;F$5,'[1]NBA-Data-1980-2019'!$B$1:$B$16305&amp;'[1]NBA-Data-1980-2019'!$A$1:$A$16305,'[1]NBA-Data-1980-2019'!$D$1:$D$16305,"",0)</f>
        <v/>
      </c>
      <c r="G253" s="2" t="str" cm="1">
        <f t="array" ref="G253">_xlfn.XLOOKUP($A253&amp;G$5,'[1]NBA-Data-1980-2019'!$B$1:$B$16305&amp;'[1]NBA-Data-1980-2019'!$A$1:$A$16305,'[1]NBA-Data-1980-2019'!$D$1:$D$16305,"",0)</f>
        <v/>
      </c>
      <c r="H253" s="2" t="str" cm="1">
        <f t="array" ref="H253">_xlfn.XLOOKUP($A253&amp;H$5,'[1]NBA-Data-1980-2019'!$B$1:$B$16305&amp;'[1]NBA-Data-1980-2019'!$A$1:$A$16305,'[1]NBA-Data-1980-2019'!$D$1:$D$16305,"",0)</f>
        <v/>
      </c>
      <c r="I253" s="2" t="str" cm="1">
        <f t="array" ref="I253">_xlfn.XLOOKUP($A253&amp;I$5,'[1]NBA-Data-1980-2019'!$B$1:$B$16305&amp;'[1]NBA-Data-1980-2019'!$A$1:$A$16305,'[1]NBA-Data-1980-2019'!$D$1:$D$16305,"",0)</f>
        <v/>
      </c>
      <c r="J253" s="2" t="str" cm="1">
        <f t="array" ref="J253">_xlfn.XLOOKUP($A253&amp;J$5,'[1]NBA-Data-1980-2019'!$B$1:$B$16305&amp;'[1]NBA-Data-1980-2019'!$A$1:$A$16305,'[1]NBA-Data-1980-2019'!$D$1:$D$16305,"",0)</f>
        <v>ORL</v>
      </c>
      <c r="K253" s="2" t="str" cm="1">
        <f t="array" ref="K253">_xlfn.XLOOKUP($A253&amp;K$5,'[1]NBA-Data-1980-2019'!$B$1:$B$16305&amp;'[1]NBA-Data-1980-2019'!$A$1:$A$16305,'[1]NBA-Data-1980-2019'!$D$1:$D$16305,"",0)</f>
        <v>ORL</v>
      </c>
      <c r="L253" s="2" t="str" cm="1">
        <f t="array" ref="L253">_xlfn.XLOOKUP($A253&amp;L$5,'[1]NBA-Data-1980-2019'!$B$1:$B$16305&amp;'[1]NBA-Data-1980-2019'!$A$1:$A$16305,'[1]NBA-Data-1980-2019'!$D$1:$D$16305,"",0)</f>
        <v>ORL</v>
      </c>
      <c r="M253" s="2" t="str" cm="1">
        <f t="array" ref="M253">_xlfn.XLOOKUP($A253&amp;M$5,'[1]NBA-Data-1980-2019'!$B$1:$B$16305&amp;'[1]NBA-Data-1980-2019'!$A$1:$A$16305,'[1]NBA-Data-1980-2019'!$D$1:$D$16305,"",0)</f>
        <v>CLE</v>
      </c>
      <c r="N253" s="2" t="str" cm="1">
        <f t="array" ref="N253">_xlfn.XLOOKUP($A253&amp;N$5,'[1]NBA-Data-1980-2019'!$B$1:$B$16305&amp;'[1]NBA-Data-1980-2019'!$A$1:$A$16305,'[1]NBA-Data-1980-2019'!$D$1:$D$16305,"",0)</f>
        <v>NYK</v>
      </c>
      <c r="O253" s="2" t="str" cm="1">
        <f t="array" ref="O253">_xlfn.XLOOKUP($A253&amp;O$5,'[1]NBA-Data-1980-2019'!$B$1:$B$16305&amp;'[1]NBA-Data-1980-2019'!$A$1:$A$16305,'[1]NBA-Data-1980-2019'!$D$1:$D$16305,"",0)</f>
        <v>TOT</v>
      </c>
      <c r="P253" s="2" t="str" cm="1">
        <f t="array" ref="P253">_xlfn.XLOOKUP($A253&amp;P$5,'[1]NBA-Data-1980-2019'!$B$1:$B$16305&amp;'[1]NBA-Data-1980-2019'!$A$1:$A$16305,'[1]NBA-Data-1980-2019'!$D$1:$D$16305,"",0)</f>
        <v>MIA</v>
      </c>
      <c r="Q253" s="2" t="str" cm="1">
        <f t="array" ref="Q253">_xlfn.XLOOKUP($A253&amp;Q$5,'[1]NBA-Data-1980-2019'!$B$1:$B$16305&amp;'[1]NBA-Data-1980-2019'!$A$1:$A$16305,'[1]NBA-Data-1980-2019'!$D$1:$D$16305,"",0)</f>
        <v>MIA</v>
      </c>
      <c r="R253" s="2" t="str" cm="1">
        <f t="array" ref="R253">_xlfn.XLOOKUP($A253&amp;R$5,'[1]NBA-Data-1980-2019'!$B$1:$B$16305&amp;'[1]NBA-Data-1980-2019'!$A$1:$A$16305,'[1]NBA-Data-1980-2019'!$D$1:$D$16305,"",0)</f>
        <v>MIA</v>
      </c>
      <c r="S253" s="2" t="str" cm="1">
        <f t="array" ref="S253">_xlfn.XLOOKUP($A253&amp;S$5,'[1]NBA-Data-1980-2019'!$B$1:$B$16305&amp;'[1]NBA-Data-1980-2019'!$A$1:$A$16305,'[1]NBA-Data-1980-2019'!$D$1:$D$16305,"",0)</f>
        <v>MIN</v>
      </c>
      <c r="T253" s="2" t="str" cm="1">
        <f t="array" ref="T253">_xlfn.XLOOKUP($A253&amp;T$5,'[1]NBA-Data-1980-2019'!$B$1:$B$16305&amp;'[1]NBA-Data-1980-2019'!$A$1:$A$16305,'[1]NBA-Data-1980-2019'!$D$1:$D$16305,"",0)</f>
        <v/>
      </c>
      <c r="U253" s="2" t="str" cm="1">
        <f t="array" ref="U253">_xlfn.XLOOKUP($A253&amp;U$5,'[1]NBA-Data-1980-2019'!$B$1:$B$16305&amp;'[1]NBA-Data-1980-2019'!$A$1:$A$16305,'[1]NBA-Data-1980-2019'!$D$1:$D$16305,"",0)</f>
        <v/>
      </c>
      <c r="V253" s="2" t="str" cm="1">
        <f t="array" ref="V253">_xlfn.XLOOKUP($A253&amp;V$5,'[1]NBA-Data-1980-2019'!$B$1:$B$16305&amp;'[1]NBA-Data-1980-2019'!$A$1:$A$16305,'[1]NBA-Data-1980-2019'!$D$1:$D$16305,"",0)</f>
        <v/>
      </c>
      <c r="W253" s="2" t="str" cm="1">
        <f t="array" ref="W253">_xlfn.XLOOKUP($A253&amp;W$5,'[1]NBA-Data-1980-2019'!$B$1:$B$16305&amp;'[1]NBA-Data-1980-2019'!$A$1:$A$16305,'[1]NBA-Data-1980-2019'!$D$1:$D$16305,"",0)</f>
        <v/>
      </c>
      <c r="X253" s="2" t="str" cm="1">
        <f t="array" ref="X253">_xlfn.XLOOKUP($A253&amp;X$5,'[1]NBA-Data-1980-2019'!$B$1:$B$16305&amp;'[1]NBA-Data-1980-2019'!$A$1:$A$16305,'[1]NBA-Data-1980-2019'!$D$1:$D$16305,"",0)</f>
        <v/>
      </c>
      <c r="Y253" s="2" t="str" cm="1">
        <f t="array" ref="Y253">_xlfn.XLOOKUP($A253&amp;Y$5,'[1]NBA-Data-1980-2019'!$B$1:$B$16305&amp;'[1]NBA-Data-1980-2019'!$A$1:$A$16305,'[1]NBA-Data-1980-2019'!$D$1:$D$16305,"",0)</f>
        <v/>
      </c>
      <c r="Z253" s="2" t="str" cm="1">
        <f t="array" ref="Z253">_xlfn.XLOOKUP($A253&amp;Z$5,'[1]NBA-Data-1980-2019'!$B$1:$B$16305&amp;'[1]NBA-Data-1980-2019'!$A$1:$A$16305,'[1]NBA-Data-1980-2019'!$D$1:$D$16305,"",0)</f>
        <v/>
      </c>
      <c r="AA253" s="2" t="str" cm="1">
        <f t="array" ref="AA253">_xlfn.XLOOKUP($A253&amp;AA$5,'[1]NBA-Data-1980-2019'!$B$1:$B$16305&amp;'[1]NBA-Data-1980-2019'!$A$1:$A$16305,'[1]NBA-Data-1980-2019'!$D$1:$D$16305,"",0)</f>
        <v/>
      </c>
      <c r="AB253" s="2" t="str" cm="1">
        <f t="array" ref="AB253">_xlfn.XLOOKUP($A253&amp;AB$5,'[1]NBA-Data-1980-2019'!$B$1:$B$16305&amp;'[1]NBA-Data-1980-2019'!$A$1:$A$16305,'[1]NBA-Data-1980-2019'!$D$1:$D$16305,"",0)</f>
        <v/>
      </c>
      <c r="AC253" s="2" t="str" cm="1">
        <f t="array" ref="AC253">_xlfn.XLOOKUP($A253&amp;AC$5,'[1]NBA-Data-1980-2019'!$B$1:$B$16305&amp;'[1]NBA-Data-1980-2019'!$A$1:$A$16305,'[1]NBA-Data-1980-2019'!$D$1:$D$16305,"",0)</f>
        <v/>
      </c>
      <c r="AD253" s="2" t="str" cm="1">
        <f t="array" ref="AD253">_xlfn.XLOOKUP($A253&amp;AD$5,'[1]NBA-Data-1980-2019'!$B$1:$B$16305&amp;'[1]NBA-Data-1980-2019'!$A$1:$A$16305,'[1]NBA-Data-1980-2019'!$D$1:$D$16305,"",0)</f>
        <v/>
      </c>
      <c r="AE253" s="2" t="str" cm="1">
        <f t="array" ref="AE253">_xlfn.XLOOKUP($A253&amp;AE$5,'[1]NBA-Data-1980-2019'!$B$1:$B$16305&amp;'[1]NBA-Data-1980-2019'!$A$1:$A$16305,'[1]NBA-Data-1980-2019'!$D$1:$D$16305,"",0)</f>
        <v/>
      </c>
      <c r="AF253" s="2" t="str" cm="1">
        <f t="array" ref="AF253">_xlfn.XLOOKUP($A253&amp;AF$5,'[1]NBA-Data-1980-2019'!$B$1:$B$16305&amp;'[1]NBA-Data-1980-2019'!$A$1:$A$16305,'[1]NBA-Data-1980-2019'!$D$1:$D$16305,"",0)</f>
        <v/>
      </c>
      <c r="AG253" s="2" t="str" cm="1">
        <f t="array" ref="AG253">_xlfn.XLOOKUP($A253&amp;AG$5,'[1]NBA-Data-1980-2019'!$B$1:$B$16305&amp;'[1]NBA-Data-1980-2019'!$A$1:$A$16305,'[1]NBA-Data-1980-2019'!$D$1:$D$16305,"",0)</f>
        <v/>
      </c>
      <c r="AH253" s="2" t="str" cm="1">
        <f t="array" ref="AH253">_xlfn.XLOOKUP($A253&amp;AH$5,'[1]NBA-Data-1980-2019'!$B$1:$B$16305&amp;'[1]NBA-Data-1980-2019'!$A$1:$A$16305,'[1]NBA-Data-1980-2019'!$H$1:$H$16305,"",0)</f>
        <v/>
      </c>
      <c r="AI253" s="2" t="str" cm="1">
        <f t="array" ref="AI253">_xlfn.XLOOKUP($A253&amp;AI$5,'[1]NBA-Data-1980-2019'!$B$1:$B$16305&amp;'[1]NBA-Data-1980-2019'!$A$1:$A$16305,'[1]NBA-Data-1980-2019'!$H$1:$H$16305,"",0)</f>
        <v/>
      </c>
      <c r="AJ253" s="2" t="str" cm="1">
        <f t="array" ref="AJ253">_xlfn.XLOOKUP($A253&amp;AJ$5,'[1]NBA-Data-1980-2019'!$B$1:$B$16305&amp;'[1]NBA-Data-1980-2019'!$A$1:$A$16305,'[1]NBA-Data-1980-2019'!$H$1:$H$16305,"",0)</f>
        <v/>
      </c>
      <c r="AK253" s="2" t="str" cm="1">
        <f t="array" ref="AK253">_xlfn.XLOOKUP($A253&amp;AK$5,'[1]NBA-Data-1980-2019'!$B$1:$B$16305&amp;'[1]NBA-Data-1980-2019'!$A$1:$A$16305,'[1]NBA-Data-1980-2019'!$H$1:$H$16305,"",0)</f>
        <v/>
      </c>
      <c r="AL253" s="2" t="str" cm="1">
        <f t="array" ref="AL253">_xlfn.XLOOKUP($A253&amp;AL$5,'[1]NBA-Data-1980-2019'!$B$1:$B$16305&amp;'[1]NBA-Data-1980-2019'!$A$1:$A$16305,'[1]NBA-Data-1980-2019'!$H$1:$H$16305,"",0)</f>
        <v/>
      </c>
      <c r="AM253" s="2" t="str" cm="1">
        <f t="array" ref="AM253">_xlfn.XLOOKUP($A253&amp;AM$5,'[1]NBA-Data-1980-2019'!$B$1:$B$16305&amp;'[1]NBA-Data-1980-2019'!$A$1:$A$16305,'[1]NBA-Data-1980-2019'!$H$1:$H$16305,"",0)</f>
        <v/>
      </c>
      <c r="AN253" s="2" t="str" cm="1">
        <f t="array" ref="AN253">_xlfn.XLOOKUP($A253&amp;AN$5,'[1]NBA-Data-1980-2019'!$B$1:$B$16305&amp;'[1]NBA-Data-1980-2019'!$A$1:$A$16305,'[1]NBA-Data-1980-2019'!$H$1:$H$16305,"",0)</f>
        <v/>
      </c>
      <c r="AO253" s="2" t="str" cm="1">
        <f t="array" ref="AO253">_xlfn.XLOOKUP($A253&amp;AO$5,'[1]NBA-Data-1980-2019'!$B$1:$B$16305&amp;'[1]NBA-Data-1980-2019'!$A$1:$A$16305,'[1]NBA-Data-1980-2019'!$H$1:$H$16305,"",0)</f>
        <v/>
      </c>
      <c r="AP253" s="2" cm="1">
        <f t="array" ref="AP253">_xlfn.XLOOKUP($A253&amp;AP$5,'[1]NBA-Data-1980-2019'!$B$1:$B$16305&amp;'[1]NBA-Data-1980-2019'!$A$1:$A$16305,'[1]NBA-Data-1980-2019'!$H$1:$H$16305,"",0)</f>
        <v>779.1</v>
      </c>
      <c r="AQ253" s="2" cm="1">
        <f t="array" ref="AQ253">_xlfn.XLOOKUP($A253&amp;AQ$5,'[1]NBA-Data-1980-2019'!$B$1:$B$16305&amp;'[1]NBA-Data-1980-2019'!$A$1:$A$16305,'[1]NBA-Data-1980-2019'!$H$1:$H$16305,"",0)</f>
        <v>1336.5</v>
      </c>
      <c r="AR253" s="2" cm="1">
        <f t="array" ref="AR253">_xlfn.XLOOKUP($A253&amp;AR$5,'[1]NBA-Data-1980-2019'!$B$1:$B$16305&amp;'[1]NBA-Data-1980-2019'!$A$1:$A$16305,'[1]NBA-Data-1980-2019'!$H$1:$H$16305,"",0)</f>
        <v>1401.3999999999999</v>
      </c>
      <c r="AS253" s="2" cm="1">
        <f t="array" ref="AS253">_xlfn.XLOOKUP($A253&amp;AS$5,'[1]NBA-Data-1980-2019'!$B$1:$B$16305&amp;'[1]NBA-Data-1980-2019'!$A$1:$A$16305,'[1]NBA-Data-1980-2019'!$H$1:$H$16305,"",0)</f>
        <v>705.6</v>
      </c>
      <c r="AT253" s="2" cm="1">
        <f t="array" ref="AT253">_xlfn.XLOOKUP($A253&amp;AT$5,'[1]NBA-Data-1980-2019'!$B$1:$B$16305&amp;'[1]NBA-Data-1980-2019'!$A$1:$A$16305,'[1]NBA-Data-1980-2019'!$H$1:$H$16305,"",0)</f>
        <v>1042.5</v>
      </c>
      <c r="AU253" s="2" cm="1">
        <f t="array" ref="AU253">_xlfn.XLOOKUP($A253&amp;AU$5,'[1]NBA-Data-1980-2019'!$B$1:$B$16305&amp;'[1]NBA-Data-1980-2019'!$A$1:$A$16305,'[1]NBA-Data-1980-2019'!$H$1:$H$16305,"",0)</f>
        <v>1029.6000000000001</v>
      </c>
      <c r="AV253" s="2" cm="1">
        <f t="array" ref="AV253">_xlfn.XLOOKUP($A253&amp;AV$5,'[1]NBA-Data-1980-2019'!$B$1:$B$16305&amp;'[1]NBA-Data-1980-2019'!$A$1:$A$16305,'[1]NBA-Data-1980-2019'!$H$1:$H$16305,"",0)</f>
        <v>1176</v>
      </c>
      <c r="AW253" s="2" cm="1">
        <f t="array" ref="AW253">_xlfn.XLOOKUP($A253&amp;AW$5,'[1]NBA-Data-1980-2019'!$B$1:$B$16305&amp;'[1]NBA-Data-1980-2019'!$A$1:$A$16305,'[1]NBA-Data-1980-2019'!$H$1:$H$16305,"",0)</f>
        <v>372</v>
      </c>
      <c r="AX253" s="2" cm="1">
        <f t="array" ref="AX253">_xlfn.XLOOKUP($A253&amp;AX$5,'[1]NBA-Data-1980-2019'!$B$1:$B$16305&amp;'[1]NBA-Data-1980-2019'!$A$1:$A$16305,'[1]NBA-Data-1980-2019'!$H$1:$H$16305,"",0)</f>
        <v>700</v>
      </c>
      <c r="AY253" s="2" cm="1">
        <f t="array" ref="AY253">_xlfn.XLOOKUP($A253&amp;AY$5,'[1]NBA-Data-1980-2019'!$B$1:$B$16305&amp;'[1]NBA-Data-1980-2019'!$A$1:$A$16305,'[1]NBA-Data-1980-2019'!$H$1:$H$16305,"",0)</f>
        <v>256.79999999999995</v>
      </c>
      <c r="AZ253" s="2" t="str" cm="1">
        <f t="array" ref="AZ253">_xlfn.XLOOKUP($A253&amp;AZ$5,'[1]NBA-Data-1980-2019'!$B$1:$B$16305&amp;'[1]NBA-Data-1980-2019'!$A$1:$A$16305,'[1]NBA-Data-1980-2019'!$H$1:$H$16305,"",0)</f>
        <v/>
      </c>
      <c r="BA253" s="2" t="str" cm="1">
        <f t="array" ref="BA253">_xlfn.XLOOKUP($A253&amp;BA$5,'[1]NBA-Data-1980-2019'!$B$1:$B$16305&amp;'[1]NBA-Data-1980-2019'!$A$1:$A$16305,'[1]NBA-Data-1980-2019'!$H$1:$H$16305,"",0)</f>
        <v/>
      </c>
      <c r="BB253" s="2" t="str" cm="1">
        <f t="array" ref="BB253">_xlfn.XLOOKUP($A253&amp;BB$5,'[1]NBA-Data-1980-2019'!$B$1:$B$16305&amp;'[1]NBA-Data-1980-2019'!$A$1:$A$16305,'[1]NBA-Data-1980-2019'!$H$1:$H$16305,"",0)</f>
        <v/>
      </c>
      <c r="BC253" s="2" t="str" cm="1">
        <f t="array" ref="BC253">_xlfn.XLOOKUP($A253&amp;BC$5,'[1]NBA-Data-1980-2019'!$B$1:$B$16305&amp;'[1]NBA-Data-1980-2019'!$A$1:$A$16305,'[1]NBA-Data-1980-2019'!$H$1:$H$16305,"",0)</f>
        <v/>
      </c>
      <c r="BD253" s="2" t="str" cm="1">
        <f t="array" ref="BD253">_xlfn.XLOOKUP($A253&amp;BD$5,'[1]NBA-Data-1980-2019'!$B$1:$B$16305&amp;'[1]NBA-Data-1980-2019'!$A$1:$A$16305,'[1]NBA-Data-1980-2019'!$H$1:$H$16305,"",0)</f>
        <v/>
      </c>
      <c r="BE253" s="2" t="str" cm="1">
        <f t="array" ref="BE253">_xlfn.XLOOKUP($A253&amp;BE$5,'[1]NBA-Data-1980-2019'!$B$1:$B$16305&amp;'[1]NBA-Data-1980-2019'!$A$1:$A$16305,'[1]NBA-Data-1980-2019'!$H$1:$H$16305,"",0)</f>
        <v/>
      </c>
      <c r="BF253" s="2" t="str" cm="1">
        <f t="array" ref="BF253">_xlfn.XLOOKUP($A253&amp;BF$5,'[1]NBA-Data-1980-2019'!$B$1:$B$16305&amp;'[1]NBA-Data-1980-2019'!$A$1:$A$16305,'[1]NBA-Data-1980-2019'!$H$1:$H$16305,"",0)</f>
        <v/>
      </c>
      <c r="BG253" s="2" t="str" cm="1">
        <f t="array" ref="BG253">_xlfn.XLOOKUP($A253&amp;BG$5,'[1]NBA-Data-1980-2019'!$B$1:$B$16305&amp;'[1]NBA-Data-1980-2019'!$A$1:$A$16305,'[1]NBA-Data-1980-2019'!$H$1:$H$16305,"",0)</f>
        <v/>
      </c>
      <c r="BH253" s="2" t="str" cm="1">
        <f t="array" ref="BH253">_xlfn.XLOOKUP($A253&amp;BH$5,'[1]NBA-Data-1980-2019'!$B$1:$B$16305&amp;'[1]NBA-Data-1980-2019'!$A$1:$A$16305,'[1]NBA-Data-1980-2019'!$H$1:$H$16305,"",0)</f>
        <v/>
      </c>
      <c r="BI253" s="2" t="str" cm="1">
        <f t="array" ref="BI253">_xlfn.XLOOKUP($A253&amp;BI$5,'[1]NBA-Data-1980-2019'!$B$1:$B$16305&amp;'[1]NBA-Data-1980-2019'!$A$1:$A$16305,'[1]NBA-Data-1980-2019'!$H$1:$H$16305,"",0)</f>
        <v/>
      </c>
      <c r="BJ253" s="2" t="str" cm="1">
        <f t="array" ref="BJ253">_xlfn.XLOOKUP($A253&amp;BJ$5,'[1]NBA-Data-1980-2019'!$B$1:$B$16305&amp;'[1]NBA-Data-1980-2019'!$A$1:$A$16305,'[1]NBA-Data-1980-2019'!$H$1:$H$16305,"",0)</f>
        <v/>
      </c>
      <c r="BK253" s="2" t="str" cm="1">
        <f t="array" ref="BK253">_xlfn.XLOOKUP($A253&amp;BK$5,'[1]NBA-Data-1980-2019'!$B$1:$B$16305&amp;'[1]NBA-Data-1980-2019'!$A$1:$A$16305,'[1]NBA-Data-1980-2019'!$H$1:$H$16305,"",0)</f>
        <v/>
      </c>
      <c r="BL253" s="2" t="str" cm="1">
        <f t="array" ref="BL253">_xlfn.XLOOKUP($A253&amp;BL$5,'[1]NBA-Data-1980-2019'!$B$1:$B$16305&amp;'[1]NBA-Data-1980-2019'!$A$1:$A$16305,'[1]NBA-Data-1980-2019'!$H$1:$H$16305,"",0)</f>
        <v/>
      </c>
      <c r="BM253" s="2" t="str" cm="1">
        <f t="array" ref="BM253">_xlfn.XLOOKUP($A253&amp;BM$5,'[1]NBA-Data-1980-2019'!$B$1:$B$16305&amp;'[1]NBA-Data-1980-2019'!$A$1:$A$16305,'[1]NBA-Data-1980-2019'!$H$1:$H$16305,"",0)</f>
        <v/>
      </c>
      <c r="BN253" s="2" t="str" cm="1">
        <f t="array" ref="BN253">_xlfn.XLOOKUP($A253&amp;BN$5,'[1]NBA-Data-1980-2019'!$B$1:$B$16305&amp;'[1]NBA-Data-1980-2019'!$A$1:$A$16305,'[1]NBA-Data-1980-2019'!$F$1:$F$16305,"",0)</f>
        <v/>
      </c>
      <c r="BO253" s="2" t="str" cm="1">
        <f t="array" ref="BO253">_xlfn.XLOOKUP($A253&amp;BO$5,'[1]NBA-Data-1980-2019'!$B$1:$B$16305&amp;'[1]NBA-Data-1980-2019'!$A$1:$A$16305,'[1]NBA-Data-1980-2019'!$F$1:$F$16305,"",0)</f>
        <v/>
      </c>
      <c r="BP253" s="2" t="str" cm="1">
        <f t="array" ref="BP253">_xlfn.XLOOKUP($A253&amp;BP$5,'[1]NBA-Data-1980-2019'!$B$1:$B$16305&amp;'[1]NBA-Data-1980-2019'!$A$1:$A$16305,'[1]NBA-Data-1980-2019'!$F$1:$F$16305,"",0)</f>
        <v/>
      </c>
      <c r="BQ253" s="2" t="str" cm="1">
        <f t="array" ref="BQ253">_xlfn.XLOOKUP($A253&amp;BQ$5,'[1]NBA-Data-1980-2019'!$B$1:$B$16305&amp;'[1]NBA-Data-1980-2019'!$A$1:$A$16305,'[1]NBA-Data-1980-2019'!$F$1:$F$16305,"",0)</f>
        <v/>
      </c>
      <c r="BR253" s="2" t="str" cm="1">
        <f t="array" ref="BR253">_xlfn.XLOOKUP($A253&amp;BR$5,'[1]NBA-Data-1980-2019'!$B$1:$B$16305&amp;'[1]NBA-Data-1980-2019'!$A$1:$A$16305,'[1]NBA-Data-1980-2019'!$F$1:$F$16305,"",0)</f>
        <v/>
      </c>
      <c r="BS253" s="2" t="str" cm="1">
        <f t="array" ref="BS253">_xlfn.XLOOKUP($A253&amp;BS$5,'[1]NBA-Data-1980-2019'!$B$1:$B$16305&amp;'[1]NBA-Data-1980-2019'!$A$1:$A$16305,'[1]NBA-Data-1980-2019'!$F$1:$F$16305,"",0)</f>
        <v/>
      </c>
      <c r="BT253" s="2" t="str" cm="1">
        <f t="array" ref="BT253">_xlfn.XLOOKUP($A253&amp;BT$5,'[1]NBA-Data-1980-2019'!$B$1:$B$16305&amp;'[1]NBA-Data-1980-2019'!$A$1:$A$16305,'[1]NBA-Data-1980-2019'!$F$1:$F$16305,"",0)</f>
        <v/>
      </c>
      <c r="BU253" s="2" t="str" cm="1">
        <f t="array" ref="BU253">_xlfn.XLOOKUP($A253&amp;BU$5,'[1]NBA-Data-1980-2019'!$B$1:$B$16305&amp;'[1]NBA-Data-1980-2019'!$A$1:$A$16305,'[1]NBA-Data-1980-2019'!$F$1:$F$16305,"",0)</f>
        <v/>
      </c>
      <c r="BV253" s="2" cm="1">
        <f t="array" ref="BV253">_xlfn.XLOOKUP($A253&amp;BV$5,'[1]NBA-Data-1980-2019'!$B$1:$B$16305&amp;'[1]NBA-Data-1980-2019'!$A$1:$A$16305,'[1]NBA-Data-1980-2019'!$F$1:$F$16305,"",0)</f>
        <v>13.7</v>
      </c>
      <c r="BW253" s="2" cm="1">
        <f t="array" ref="BW253">_xlfn.XLOOKUP($A253&amp;BW$5,'[1]NBA-Data-1980-2019'!$B$1:$B$16305&amp;'[1]NBA-Data-1980-2019'!$A$1:$A$16305,'[1]NBA-Data-1980-2019'!$F$1:$F$16305,"",0)</f>
        <v>13.3</v>
      </c>
      <c r="BX253" s="2" cm="1">
        <f t="array" ref="BX253">_xlfn.XLOOKUP($A253&amp;BX$5,'[1]NBA-Data-1980-2019'!$B$1:$B$16305&amp;'[1]NBA-Data-1980-2019'!$A$1:$A$16305,'[1]NBA-Data-1980-2019'!$F$1:$F$16305,"",0)</f>
        <v>9.9</v>
      </c>
      <c r="BY253" s="2" cm="1">
        <f t="array" ref="BY253">_xlfn.XLOOKUP($A253&amp;BY$5,'[1]NBA-Data-1980-2019'!$B$1:$B$16305&amp;'[1]NBA-Data-1980-2019'!$A$1:$A$16305,'[1]NBA-Data-1980-2019'!$F$1:$F$16305,"",0)</f>
        <v>8.8000000000000007</v>
      </c>
      <c r="BZ253" s="2" cm="1">
        <f t="array" ref="BZ253">_xlfn.XLOOKUP($A253&amp;BZ$5,'[1]NBA-Data-1980-2019'!$B$1:$B$16305&amp;'[1]NBA-Data-1980-2019'!$A$1:$A$16305,'[1]NBA-Data-1980-2019'!$F$1:$F$16305,"",0)</f>
        <v>8.9</v>
      </c>
      <c r="CA253" s="2" cm="1">
        <f t="array" ref="CA253">_xlfn.XLOOKUP($A253&amp;CA$5,'[1]NBA-Data-1980-2019'!$B$1:$B$16305&amp;'[1]NBA-Data-1980-2019'!$A$1:$A$16305,'[1]NBA-Data-1980-2019'!$F$1:$F$16305,"",0)</f>
        <v>12.4</v>
      </c>
      <c r="CB253" s="2" cm="1">
        <f t="array" ref="CB253">_xlfn.XLOOKUP($A253&amp;CB$5,'[1]NBA-Data-1980-2019'!$B$1:$B$16305&amp;'[1]NBA-Data-1980-2019'!$A$1:$A$16305,'[1]NBA-Data-1980-2019'!$F$1:$F$16305,"",0)</f>
        <v>9.6999999999999993</v>
      </c>
      <c r="CC253" s="2" cm="1">
        <f t="array" ref="CC253">_xlfn.XLOOKUP($A253&amp;CC$5,'[1]NBA-Data-1980-2019'!$B$1:$B$16305&amp;'[1]NBA-Data-1980-2019'!$A$1:$A$16305,'[1]NBA-Data-1980-2019'!$F$1:$F$16305,"",0)</f>
        <v>9.9</v>
      </c>
      <c r="CD253" s="2" cm="1">
        <f t="array" ref="CD253">_xlfn.XLOOKUP($A253&amp;CD$5,'[1]NBA-Data-1980-2019'!$B$1:$B$16305&amp;'[1]NBA-Data-1980-2019'!$A$1:$A$16305,'[1]NBA-Data-1980-2019'!$F$1:$F$16305,"",0)</f>
        <v>11</v>
      </c>
      <c r="CE253" s="2" cm="1">
        <f t="array" ref="CE253">_xlfn.XLOOKUP($A253&amp;CE$5,'[1]NBA-Data-1980-2019'!$B$1:$B$16305&amp;'[1]NBA-Data-1980-2019'!$A$1:$A$16305,'[1]NBA-Data-1980-2019'!$F$1:$F$16305,"",0)</f>
        <v>7.5</v>
      </c>
      <c r="CF253" s="2" t="str" cm="1">
        <f t="array" ref="CF253">_xlfn.XLOOKUP($A253&amp;CF$5,'[1]NBA-Data-1980-2019'!$B$1:$B$16305&amp;'[1]NBA-Data-1980-2019'!$A$1:$A$16305,'[1]NBA-Data-1980-2019'!$F$1:$F$16305,"",0)</f>
        <v/>
      </c>
      <c r="CG253" s="2" t="str" cm="1">
        <f t="array" ref="CG253">_xlfn.XLOOKUP($A253&amp;CG$5,'[1]NBA-Data-1980-2019'!$B$1:$B$16305&amp;'[1]NBA-Data-1980-2019'!$A$1:$A$16305,'[1]NBA-Data-1980-2019'!$F$1:$F$16305,"",0)</f>
        <v/>
      </c>
      <c r="CH253" s="2" t="str" cm="1">
        <f t="array" ref="CH253">_xlfn.XLOOKUP($A253&amp;CH$5,'[1]NBA-Data-1980-2019'!$B$1:$B$16305&amp;'[1]NBA-Data-1980-2019'!$A$1:$A$16305,'[1]NBA-Data-1980-2019'!$F$1:$F$16305,"",0)</f>
        <v/>
      </c>
      <c r="CI253" s="2" t="str" cm="1">
        <f t="array" ref="CI253">_xlfn.XLOOKUP($A253&amp;CI$5,'[1]NBA-Data-1980-2019'!$B$1:$B$16305&amp;'[1]NBA-Data-1980-2019'!$A$1:$A$16305,'[1]NBA-Data-1980-2019'!$F$1:$F$16305,"",0)</f>
        <v/>
      </c>
      <c r="CJ253" s="2" t="str" cm="1">
        <f t="array" ref="CJ253">_xlfn.XLOOKUP($A253&amp;CJ$5,'[1]NBA-Data-1980-2019'!$B$1:$B$16305&amp;'[1]NBA-Data-1980-2019'!$A$1:$A$16305,'[1]NBA-Data-1980-2019'!$F$1:$F$16305,"",0)</f>
        <v/>
      </c>
      <c r="CK253" s="2" t="str" cm="1">
        <f t="array" ref="CK253">_xlfn.XLOOKUP($A253&amp;CK$5,'[1]NBA-Data-1980-2019'!$B$1:$B$16305&amp;'[1]NBA-Data-1980-2019'!$A$1:$A$16305,'[1]NBA-Data-1980-2019'!$F$1:$F$16305,"",0)</f>
        <v/>
      </c>
      <c r="CL253" s="2" t="str" cm="1">
        <f t="array" ref="CL253">_xlfn.XLOOKUP($A253&amp;CL$5,'[1]NBA-Data-1980-2019'!$B$1:$B$16305&amp;'[1]NBA-Data-1980-2019'!$A$1:$A$16305,'[1]NBA-Data-1980-2019'!$F$1:$F$16305,"",0)</f>
        <v/>
      </c>
      <c r="CM253" s="2" t="str" cm="1">
        <f t="array" ref="CM253">_xlfn.XLOOKUP($A253&amp;CM$5,'[1]NBA-Data-1980-2019'!$B$1:$B$16305&amp;'[1]NBA-Data-1980-2019'!$A$1:$A$16305,'[1]NBA-Data-1980-2019'!$F$1:$F$16305,"",0)</f>
        <v/>
      </c>
      <c r="CN253" s="2" t="str" cm="1">
        <f t="array" ref="CN253">_xlfn.XLOOKUP($A253&amp;CN$5,'[1]NBA-Data-1980-2019'!$B$1:$B$16305&amp;'[1]NBA-Data-1980-2019'!$A$1:$A$16305,'[1]NBA-Data-1980-2019'!$F$1:$F$16305,"",0)</f>
        <v/>
      </c>
      <c r="CO253" s="2" t="str" cm="1">
        <f t="array" ref="CO253">_xlfn.XLOOKUP($A253&amp;CO$5,'[1]NBA-Data-1980-2019'!$B$1:$B$16305&amp;'[1]NBA-Data-1980-2019'!$A$1:$A$16305,'[1]NBA-Data-1980-2019'!$F$1:$F$16305,"",0)</f>
        <v/>
      </c>
      <c r="CP253" s="2" t="str" cm="1">
        <f t="array" ref="CP253">_xlfn.XLOOKUP($A253&amp;CP$5,'[1]NBA-Data-1980-2019'!$B$1:$B$16305&amp;'[1]NBA-Data-1980-2019'!$A$1:$A$16305,'[1]NBA-Data-1980-2019'!$F$1:$F$16305,"",0)</f>
        <v/>
      </c>
      <c r="CQ253" s="2" t="str" cm="1">
        <f t="array" ref="CQ253">_xlfn.XLOOKUP($A253&amp;CQ$5,'[1]NBA-Data-1980-2019'!$B$1:$B$16305&amp;'[1]NBA-Data-1980-2019'!$A$1:$A$16305,'[1]NBA-Data-1980-2019'!$F$1:$F$16305,"",0)</f>
        <v/>
      </c>
      <c r="CR253" s="2" t="str" cm="1">
        <f t="array" ref="CR253">_xlfn.XLOOKUP($A253&amp;CR$5,'[1]NBA-Data-1980-2019'!$B$1:$B$16305&amp;'[1]NBA-Data-1980-2019'!$A$1:$A$16305,'[1]NBA-Data-1980-2019'!$F$1:$F$16305,"",0)</f>
        <v/>
      </c>
      <c r="CS253" s="2" t="str" cm="1">
        <f t="array" ref="CS253">_xlfn.XLOOKUP($A253&amp;CS$5,'[1]NBA-Data-1980-2019'!$B$1:$B$16305&amp;'[1]NBA-Data-1980-2019'!$A$1:$A$16305,'[1]NBA-Data-1980-2019'!$F$1:$F$16305,"",0)</f>
        <v/>
      </c>
      <c r="CU253" s="2" t="str">
        <f>_xlfn.XLOOKUP($A253,TEAMS!$G$1:$G$839,TEAMS!$H$1:$H$839,"",0)</f>
        <v>C</v>
      </c>
      <c r="CV253" s="2" t="str">
        <f>_xlfn.XLOOKUP($CU253,DASHBOARD!$B$22:$B$27,DASHBOARD!$C$22:$C$27,"",0)</f>
        <v>CENTER</v>
      </c>
      <c r="CY253" s="63">
        <f>SUMIFS('[1]NBA-Data-1980-2019'!$G$1:$G$16305,'[1]NBA-Data-1980-2019'!$B$1:$B$16305,$A253,'[1]NBA-Data-1980-2019'!$A$1:$A$16305,CY$9)</f>
        <v>0</v>
      </c>
      <c r="CZ253" s="63">
        <f>SUMIFS('[1]NBA-Data-1980-2019'!$G$1:$G$16305,'[1]NBA-Data-1980-2019'!$B$1:$B$16305,$A253,'[1]NBA-Data-1980-2019'!$A$1:$A$16305,CZ$9)</f>
        <v>0</v>
      </c>
      <c r="DA253" s="63">
        <f>SUMIFS('[1]NBA-Data-1980-2019'!$G$1:$G$16305,'[1]NBA-Data-1980-2019'!$B$1:$B$16305,$A253,'[1]NBA-Data-1980-2019'!$A$1:$A$16305,DA$9)</f>
        <v>0</v>
      </c>
      <c r="DB253" s="63">
        <f>SUMIFS('[1]NBA-Data-1980-2019'!$G$1:$G$16305,'[1]NBA-Data-1980-2019'!$B$1:$B$16305,$A253,'[1]NBA-Data-1980-2019'!$A$1:$A$16305,DB$9)</f>
        <v>0</v>
      </c>
      <c r="DC253" s="63">
        <f>SUMIFS('[1]NBA-Data-1980-2019'!$G$1:$G$16305,'[1]NBA-Data-1980-2019'!$B$1:$B$16305,$A253,'[1]NBA-Data-1980-2019'!$A$1:$A$16305,DC$9)</f>
        <v>0</v>
      </c>
      <c r="DD253" s="63">
        <f>SUMIFS('[1]NBA-Data-1980-2019'!$G$1:$G$16305,'[1]NBA-Data-1980-2019'!$B$1:$B$16305,$A253,'[1]NBA-Data-1980-2019'!$A$1:$A$16305,DD$9)</f>
        <v>0</v>
      </c>
      <c r="DE253" s="63">
        <f>SUMIFS('[1]NBA-Data-1980-2019'!$G$1:$G$16305,'[1]NBA-Data-1980-2019'!$B$1:$B$16305,$A253,'[1]NBA-Data-1980-2019'!$A$1:$A$16305,DE$9)</f>
        <v>0</v>
      </c>
      <c r="DF253" s="63">
        <f>SUMIFS('[1]NBA-Data-1980-2019'!$G$1:$G$16305,'[1]NBA-Data-1980-2019'!$B$1:$B$16305,$A253,'[1]NBA-Data-1980-2019'!$A$1:$A$16305,DF$9)</f>
        <v>0</v>
      </c>
      <c r="DG253" s="63">
        <f>SUMIFS('[1]NBA-Data-1980-2019'!$G$1:$G$16305,'[1]NBA-Data-1980-2019'!$B$1:$B$16305,$A253,'[1]NBA-Data-1980-2019'!$A$1:$A$16305,DG$9)</f>
        <v>1050000</v>
      </c>
      <c r="DH253" s="63">
        <f>SUMIFS('[1]NBA-Data-1980-2019'!$G$1:$G$16305,'[1]NBA-Data-1980-2019'!$B$1:$B$16305,$A253,'[1]NBA-Data-1980-2019'!$A$1:$A$16305,DH$9)</f>
        <v>0</v>
      </c>
      <c r="DI253" s="63">
        <f>SUMIFS('[1]NBA-Data-1980-2019'!$G$1:$G$16305,'[1]NBA-Data-1980-2019'!$B$1:$B$16305,$A253,'[1]NBA-Data-1980-2019'!$A$1:$A$16305,DI$9)</f>
        <v>1452000</v>
      </c>
      <c r="DJ253" s="63">
        <f>SUMIFS('[1]NBA-Data-1980-2019'!$G$1:$G$16305,'[1]NBA-Data-1980-2019'!$B$1:$B$16305,$A253,'[1]NBA-Data-1980-2019'!$A$1:$A$16305,DJ$9)</f>
        <v>2000856</v>
      </c>
      <c r="DK253" s="63">
        <f>SUMIFS('[1]NBA-Data-1980-2019'!$G$1:$G$16305,'[1]NBA-Data-1980-2019'!$B$1:$B$16305,$A253,'[1]NBA-Data-1980-2019'!$A$1:$A$16305,DK$9)</f>
        <v>1400000</v>
      </c>
      <c r="DL253" s="63">
        <f>SUMIFS('[1]NBA-Data-1980-2019'!$G$1:$G$16305,'[1]NBA-Data-1980-2019'!$B$1:$B$16305,$A253,'[1]NBA-Data-1980-2019'!$A$1:$A$16305,DL$9)</f>
        <v>1540000</v>
      </c>
      <c r="DM253" s="63">
        <f>SUMIFS('[1]NBA-Data-1980-2019'!$G$1:$G$16305,'[1]NBA-Data-1980-2019'!$B$1:$B$16305,$A253,'[1]NBA-Data-1980-2019'!$A$1:$A$16305,DM$9)</f>
        <v>2400000</v>
      </c>
      <c r="DN253" s="63">
        <f>SUMIFS('[1]NBA-Data-1980-2019'!$G$1:$G$16305,'[1]NBA-Data-1980-2019'!$B$1:$B$16305,$A253,'[1]NBA-Data-1980-2019'!$A$1:$A$16305,DN$9)</f>
        <v>2640000</v>
      </c>
      <c r="DO253" s="63">
        <f>SUMIFS('[1]NBA-Data-1980-2019'!$G$1:$G$16305,'[1]NBA-Data-1980-2019'!$B$1:$B$16305,$A253,'[1]NBA-Data-1980-2019'!$A$1:$A$16305,DO$9)</f>
        <v>0</v>
      </c>
      <c r="DP253" s="63">
        <f>SUMIFS('[1]NBA-Data-1980-2019'!$G$1:$G$16305,'[1]NBA-Data-1980-2019'!$B$1:$B$16305,$A253,'[1]NBA-Data-1980-2019'!$A$1:$A$16305,DP$9)</f>
        <v>3120000</v>
      </c>
      <c r="DQ253" s="63">
        <f>SUMIFS('[1]NBA-Data-1980-2019'!$G$1:$G$16305,'[1]NBA-Data-1980-2019'!$B$1:$B$16305,$A253,'[1]NBA-Data-1980-2019'!$A$1:$A$16305,DQ$9)</f>
        <v>0</v>
      </c>
      <c r="DR253" s="63">
        <f>SUMIFS('[1]NBA-Data-1980-2019'!$G$1:$G$16305,'[1]NBA-Data-1980-2019'!$B$1:$B$16305,$A253,'[1]NBA-Data-1980-2019'!$A$1:$A$16305,DR$9)</f>
        <v>0</v>
      </c>
      <c r="DS253" s="63">
        <f>SUMIFS('[1]NBA-Data-1980-2019'!$G$1:$G$16305,'[1]NBA-Data-1980-2019'!$B$1:$B$16305,$A253,'[1]NBA-Data-1980-2019'!$A$1:$A$16305,DS$9)</f>
        <v>0</v>
      </c>
      <c r="DT253" s="63">
        <f>SUMIFS('[1]NBA-Data-1980-2019'!$G$1:$G$16305,'[1]NBA-Data-1980-2019'!$B$1:$B$16305,$A253,'[1]NBA-Data-1980-2019'!$A$1:$A$16305,DT$9)</f>
        <v>0</v>
      </c>
      <c r="DU253" s="63">
        <f>SUMIFS('[1]NBA-Data-1980-2019'!$G$1:$G$16305,'[1]NBA-Data-1980-2019'!$B$1:$B$16305,$A253,'[1]NBA-Data-1980-2019'!$A$1:$A$16305,DU$9)</f>
        <v>0</v>
      </c>
      <c r="DV253" s="63">
        <f>SUMIFS('[1]NBA-Data-1980-2019'!$G$1:$G$16305,'[1]NBA-Data-1980-2019'!$B$1:$B$16305,$A253,'[1]NBA-Data-1980-2019'!$A$1:$A$16305,DV$9)</f>
        <v>0</v>
      </c>
      <c r="DW253" s="63">
        <f>SUMIFS('[1]NBA-Data-1980-2019'!$G$1:$G$16305,'[1]NBA-Data-1980-2019'!$B$1:$B$16305,$A253,'[1]NBA-Data-1980-2019'!$A$1:$A$16305,DW$9)</f>
        <v>0</v>
      </c>
      <c r="DX253" s="63">
        <f>SUMIFS('[1]NBA-Data-1980-2019'!$G$1:$G$16305,'[1]NBA-Data-1980-2019'!$B$1:$B$16305,$A253,'[1]NBA-Data-1980-2019'!$A$1:$A$16305,DX$9)</f>
        <v>0</v>
      </c>
      <c r="DY253" s="63">
        <f>SUMIFS('[1]NBA-Data-1980-2019'!$G$1:$G$16305,'[1]NBA-Data-1980-2019'!$B$1:$B$16305,$A253,'[1]NBA-Data-1980-2019'!$A$1:$A$16305,DY$9)</f>
        <v>0</v>
      </c>
      <c r="DZ253" s="63">
        <f>SUMIFS('[1]NBA-Data-1980-2019'!$G$1:$G$16305,'[1]NBA-Data-1980-2019'!$B$1:$B$16305,$A253,'[1]NBA-Data-1980-2019'!$A$1:$A$16305,DZ$9)</f>
        <v>0</v>
      </c>
      <c r="EA253" s="63">
        <f>SUMIFS('[1]NBA-Data-1980-2019'!$G$1:$G$16305,'[1]NBA-Data-1980-2019'!$B$1:$B$16305,$A253,'[1]NBA-Data-1980-2019'!$A$1:$A$16305,EA$9)</f>
        <v>0</v>
      </c>
      <c r="EB253" s="63">
        <f>SUMIFS('[1]NBA-Data-1980-2019'!$G$1:$G$16305,'[1]NBA-Data-1980-2019'!$B$1:$B$16305,$A253,'[1]NBA-Data-1980-2019'!$A$1:$A$16305,EB$9)</f>
        <v>0</v>
      </c>
      <c r="EC253" s="63">
        <f>SUMIFS('[1]NBA-Data-1980-2019'!$G$1:$G$16305,'[1]NBA-Data-1980-2019'!$B$1:$B$16305,$A253,'[1]NBA-Data-1980-2019'!$A$1:$A$16305,EC$9)</f>
        <v>0</v>
      </c>
      <c r="ED253" s="63">
        <f>SUMIFS('[1]NBA-Data-1980-2019'!$G$1:$G$16305,'[1]NBA-Data-1980-2019'!$B$1:$B$16305,$A253,'[1]NBA-Data-1980-2019'!$A$1:$A$16305,ED$9)</f>
        <v>0</v>
      </c>
      <c r="EH253" s="2" t="s">
        <v>1273</v>
      </c>
    </row>
    <row r="254" spans="1:139" x14ac:dyDescent="0.2">
      <c r="A254" s="2" t="s">
        <v>921</v>
      </c>
      <c r="B254" s="2" t="str" cm="1">
        <f t="array" ref="B254">_xlfn.XLOOKUP($A254&amp;B$5,'[1]NBA-Data-1980-2019'!$B$1:$B$16305&amp;'[1]NBA-Data-1980-2019'!$A$1:$A$16305,'[1]NBA-Data-1980-2019'!$D$1:$D$16305,"",0)</f>
        <v/>
      </c>
      <c r="C254" s="2" t="str" cm="1">
        <f t="array" ref="C254">_xlfn.XLOOKUP($A254&amp;C$5,'[1]NBA-Data-1980-2019'!$B$1:$B$16305&amp;'[1]NBA-Data-1980-2019'!$A$1:$A$16305,'[1]NBA-Data-1980-2019'!$D$1:$D$16305,"",0)</f>
        <v/>
      </c>
      <c r="D254" s="2" t="str" cm="1">
        <f t="array" ref="D254">_xlfn.XLOOKUP($A254&amp;D$5,'[1]NBA-Data-1980-2019'!$B$1:$B$16305&amp;'[1]NBA-Data-1980-2019'!$A$1:$A$16305,'[1]NBA-Data-1980-2019'!$D$1:$D$16305,"",0)</f>
        <v/>
      </c>
      <c r="E254" s="2" t="str" cm="1">
        <f t="array" ref="E254">_xlfn.XLOOKUP($A254&amp;E$5,'[1]NBA-Data-1980-2019'!$B$1:$B$16305&amp;'[1]NBA-Data-1980-2019'!$A$1:$A$16305,'[1]NBA-Data-1980-2019'!$D$1:$D$16305,"",0)</f>
        <v/>
      </c>
      <c r="F254" s="2" t="str" cm="1">
        <f t="array" ref="F254">_xlfn.XLOOKUP($A254&amp;F$5,'[1]NBA-Data-1980-2019'!$B$1:$B$16305&amp;'[1]NBA-Data-1980-2019'!$A$1:$A$16305,'[1]NBA-Data-1980-2019'!$D$1:$D$16305,"",0)</f>
        <v/>
      </c>
      <c r="G254" s="2" t="str" cm="1">
        <f t="array" ref="G254">_xlfn.XLOOKUP($A254&amp;G$5,'[1]NBA-Data-1980-2019'!$B$1:$B$16305&amp;'[1]NBA-Data-1980-2019'!$A$1:$A$16305,'[1]NBA-Data-1980-2019'!$D$1:$D$16305,"",0)</f>
        <v>PHO</v>
      </c>
      <c r="H254" s="2" t="str" cm="1">
        <f t="array" ref="H254">_xlfn.XLOOKUP($A254&amp;H$5,'[1]NBA-Data-1980-2019'!$B$1:$B$16305&amp;'[1]NBA-Data-1980-2019'!$A$1:$A$16305,'[1]NBA-Data-1980-2019'!$D$1:$D$16305,"",0)</f>
        <v>TOT</v>
      </c>
      <c r="I254" s="2" t="str" cm="1">
        <f t="array" ref="I254">_xlfn.XLOOKUP($A254&amp;I$5,'[1]NBA-Data-1980-2019'!$B$1:$B$16305&amp;'[1]NBA-Data-1980-2019'!$A$1:$A$16305,'[1]NBA-Data-1980-2019'!$D$1:$D$16305,"",0)</f>
        <v>DAL</v>
      </c>
      <c r="J254" s="2" t="str" cm="1">
        <f t="array" ref="J254">_xlfn.XLOOKUP($A254&amp;J$5,'[1]NBA-Data-1980-2019'!$B$1:$B$16305&amp;'[1]NBA-Data-1980-2019'!$A$1:$A$16305,'[1]NBA-Data-1980-2019'!$D$1:$D$16305,"",0)</f>
        <v>DAL</v>
      </c>
      <c r="K254" s="2" t="str" cm="1">
        <f t="array" ref="K254">_xlfn.XLOOKUP($A254&amp;K$5,'[1]NBA-Data-1980-2019'!$B$1:$B$16305&amp;'[1]NBA-Data-1980-2019'!$A$1:$A$16305,'[1]NBA-Data-1980-2019'!$D$1:$D$16305,"",0)</f>
        <v>DAL</v>
      </c>
      <c r="L254" s="2" t="str" cm="1">
        <f t="array" ref="L254">_xlfn.XLOOKUP($A254&amp;L$5,'[1]NBA-Data-1980-2019'!$B$1:$B$16305&amp;'[1]NBA-Data-1980-2019'!$A$1:$A$16305,'[1]NBA-Data-1980-2019'!$D$1:$D$16305,"",0)</f>
        <v>DAL</v>
      </c>
      <c r="M254" s="2" t="str" cm="1">
        <f t="array" ref="M254">_xlfn.XLOOKUP($A254&amp;M$5,'[1]NBA-Data-1980-2019'!$B$1:$B$16305&amp;'[1]NBA-Data-1980-2019'!$A$1:$A$16305,'[1]NBA-Data-1980-2019'!$D$1:$D$16305,"",0)</f>
        <v>DAL</v>
      </c>
      <c r="N254" s="2" t="str" cm="1">
        <f t="array" ref="N254">_xlfn.XLOOKUP($A254&amp;N$5,'[1]NBA-Data-1980-2019'!$B$1:$B$16305&amp;'[1]NBA-Data-1980-2019'!$A$1:$A$16305,'[1]NBA-Data-1980-2019'!$D$1:$D$16305,"",0)</f>
        <v>DAL</v>
      </c>
      <c r="O254" s="2" t="str" cm="1">
        <f t="array" ref="O254">_xlfn.XLOOKUP($A254&amp;O$5,'[1]NBA-Data-1980-2019'!$B$1:$B$16305&amp;'[1]NBA-Data-1980-2019'!$A$1:$A$16305,'[1]NBA-Data-1980-2019'!$D$1:$D$16305,"",0)</f>
        <v>DAL</v>
      </c>
      <c r="P254" s="2" t="str" cm="1">
        <f t="array" ref="P254">_xlfn.XLOOKUP($A254&amp;P$5,'[1]NBA-Data-1980-2019'!$B$1:$B$16305&amp;'[1]NBA-Data-1980-2019'!$A$1:$A$16305,'[1]NBA-Data-1980-2019'!$D$1:$D$16305,"",0)</f>
        <v>DAL</v>
      </c>
      <c r="Q254" s="2" t="str" cm="1">
        <f t="array" ref="Q254">_xlfn.XLOOKUP($A254&amp;Q$5,'[1]NBA-Data-1980-2019'!$B$1:$B$16305&amp;'[1]NBA-Data-1980-2019'!$A$1:$A$16305,'[1]NBA-Data-1980-2019'!$D$1:$D$16305,"",0)</f>
        <v>SAS</v>
      </c>
      <c r="R254" s="2" t="str" cm="1">
        <f t="array" ref="R254">_xlfn.XLOOKUP($A254&amp;R$5,'[1]NBA-Data-1980-2019'!$B$1:$B$16305&amp;'[1]NBA-Data-1980-2019'!$A$1:$A$16305,'[1]NBA-Data-1980-2019'!$D$1:$D$16305,"",0)</f>
        <v>SAS</v>
      </c>
      <c r="S254" s="2" t="str" cm="1">
        <f t="array" ref="S254">_xlfn.XLOOKUP($A254&amp;S$5,'[1]NBA-Data-1980-2019'!$B$1:$B$16305&amp;'[1]NBA-Data-1980-2019'!$A$1:$A$16305,'[1]NBA-Data-1980-2019'!$D$1:$D$16305,"",0)</f>
        <v>SAS</v>
      </c>
      <c r="T254" s="2" t="str" cm="1">
        <f t="array" ref="T254">_xlfn.XLOOKUP($A254&amp;T$5,'[1]NBA-Data-1980-2019'!$B$1:$B$16305&amp;'[1]NBA-Data-1980-2019'!$A$1:$A$16305,'[1]NBA-Data-1980-2019'!$D$1:$D$16305,"",0)</f>
        <v>SAS</v>
      </c>
      <c r="U254" s="2" t="str" cm="1">
        <f t="array" ref="U254">_xlfn.XLOOKUP($A254&amp;U$5,'[1]NBA-Data-1980-2019'!$B$1:$B$16305&amp;'[1]NBA-Data-1980-2019'!$A$1:$A$16305,'[1]NBA-Data-1980-2019'!$D$1:$D$16305,"",0)</f>
        <v>TOT</v>
      </c>
      <c r="V254" s="2" t="str" cm="1">
        <f t="array" ref="V254">_xlfn.XLOOKUP($A254&amp;V$5,'[1]NBA-Data-1980-2019'!$B$1:$B$16305&amp;'[1]NBA-Data-1980-2019'!$A$1:$A$16305,'[1]NBA-Data-1980-2019'!$D$1:$D$16305,"",0)</f>
        <v/>
      </c>
      <c r="W254" s="2" t="str" cm="1">
        <f t="array" ref="W254">_xlfn.XLOOKUP($A254&amp;W$5,'[1]NBA-Data-1980-2019'!$B$1:$B$16305&amp;'[1]NBA-Data-1980-2019'!$A$1:$A$16305,'[1]NBA-Data-1980-2019'!$D$1:$D$16305,"",0)</f>
        <v/>
      </c>
      <c r="X254" s="2" t="str" cm="1">
        <f t="array" ref="X254">_xlfn.XLOOKUP($A254&amp;X$5,'[1]NBA-Data-1980-2019'!$B$1:$B$16305&amp;'[1]NBA-Data-1980-2019'!$A$1:$A$16305,'[1]NBA-Data-1980-2019'!$D$1:$D$16305,"",0)</f>
        <v/>
      </c>
      <c r="Y254" s="2" t="str" cm="1">
        <f t="array" ref="Y254">_xlfn.XLOOKUP($A254&amp;Y$5,'[1]NBA-Data-1980-2019'!$B$1:$B$16305&amp;'[1]NBA-Data-1980-2019'!$A$1:$A$16305,'[1]NBA-Data-1980-2019'!$D$1:$D$16305,"",0)</f>
        <v/>
      </c>
      <c r="Z254" s="2" t="str" cm="1">
        <f t="array" ref="Z254">_xlfn.XLOOKUP($A254&amp;Z$5,'[1]NBA-Data-1980-2019'!$B$1:$B$16305&amp;'[1]NBA-Data-1980-2019'!$A$1:$A$16305,'[1]NBA-Data-1980-2019'!$D$1:$D$16305,"",0)</f>
        <v/>
      </c>
      <c r="AA254" s="2" t="str" cm="1">
        <f t="array" ref="AA254">_xlfn.XLOOKUP($A254&amp;AA$5,'[1]NBA-Data-1980-2019'!$B$1:$B$16305&amp;'[1]NBA-Data-1980-2019'!$A$1:$A$16305,'[1]NBA-Data-1980-2019'!$D$1:$D$16305,"",0)</f>
        <v/>
      </c>
      <c r="AB254" s="2" t="str" cm="1">
        <f t="array" ref="AB254">_xlfn.XLOOKUP($A254&amp;AB$5,'[1]NBA-Data-1980-2019'!$B$1:$B$16305&amp;'[1]NBA-Data-1980-2019'!$A$1:$A$16305,'[1]NBA-Data-1980-2019'!$D$1:$D$16305,"",0)</f>
        <v/>
      </c>
      <c r="AC254" s="2" t="str" cm="1">
        <f t="array" ref="AC254">_xlfn.XLOOKUP($A254&amp;AC$5,'[1]NBA-Data-1980-2019'!$B$1:$B$16305&amp;'[1]NBA-Data-1980-2019'!$A$1:$A$16305,'[1]NBA-Data-1980-2019'!$D$1:$D$16305,"",0)</f>
        <v/>
      </c>
      <c r="AD254" s="2" t="str" cm="1">
        <f t="array" ref="AD254">_xlfn.XLOOKUP($A254&amp;AD$5,'[1]NBA-Data-1980-2019'!$B$1:$B$16305&amp;'[1]NBA-Data-1980-2019'!$A$1:$A$16305,'[1]NBA-Data-1980-2019'!$D$1:$D$16305,"",0)</f>
        <v/>
      </c>
      <c r="AE254" s="2" t="str" cm="1">
        <f t="array" ref="AE254">_xlfn.XLOOKUP($A254&amp;AE$5,'[1]NBA-Data-1980-2019'!$B$1:$B$16305&amp;'[1]NBA-Data-1980-2019'!$A$1:$A$16305,'[1]NBA-Data-1980-2019'!$D$1:$D$16305,"",0)</f>
        <v/>
      </c>
      <c r="AF254" s="2" t="str" cm="1">
        <f t="array" ref="AF254">_xlfn.XLOOKUP($A254&amp;AF$5,'[1]NBA-Data-1980-2019'!$B$1:$B$16305&amp;'[1]NBA-Data-1980-2019'!$A$1:$A$16305,'[1]NBA-Data-1980-2019'!$D$1:$D$16305,"",0)</f>
        <v/>
      </c>
      <c r="AG254" s="2" t="str" cm="1">
        <f t="array" ref="AG254">_xlfn.XLOOKUP($A254&amp;AG$5,'[1]NBA-Data-1980-2019'!$B$1:$B$16305&amp;'[1]NBA-Data-1980-2019'!$A$1:$A$16305,'[1]NBA-Data-1980-2019'!$D$1:$D$16305,"",0)</f>
        <v/>
      </c>
      <c r="AH254" s="2" t="str" cm="1">
        <f t="array" ref="AH254">_xlfn.XLOOKUP($A254&amp;AH$5,'[1]NBA-Data-1980-2019'!$B$1:$B$16305&amp;'[1]NBA-Data-1980-2019'!$A$1:$A$16305,'[1]NBA-Data-1980-2019'!$H$1:$H$16305,"",0)</f>
        <v/>
      </c>
      <c r="AI254" s="2" t="str" cm="1">
        <f t="array" ref="AI254">_xlfn.XLOOKUP($A254&amp;AI$5,'[1]NBA-Data-1980-2019'!$B$1:$B$16305&amp;'[1]NBA-Data-1980-2019'!$A$1:$A$16305,'[1]NBA-Data-1980-2019'!$H$1:$H$16305,"",0)</f>
        <v/>
      </c>
      <c r="AJ254" s="2" t="str" cm="1">
        <f t="array" ref="AJ254">_xlfn.XLOOKUP($A254&amp;AJ$5,'[1]NBA-Data-1980-2019'!$B$1:$B$16305&amp;'[1]NBA-Data-1980-2019'!$A$1:$A$16305,'[1]NBA-Data-1980-2019'!$H$1:$H$16305,"",0)</f>
        <v/>
      </c>
      <c r="AK254" s="2" t="str" cm="1">
        <f t="array" ref="AK254">_xlfn.XLOOKUP($A254&amp;AK$5,'[1]NBA-Data-1980-2019'!$B$1:$B$16305&amp;'[1]NBA-Data-1980-2019'!$A$1:$A$16305,'[1]NBA-Data-1980-2019'!$H$1:$H$16305,"",0)</f>
        <v/>
      </c>
      <c r="AL254" s="2" t="str" cm="1">
        <f t="array" ref="AL254">_xlfn.XLOOKUP($A254&amp;AL$5,'[1]NBA-Data-1980-2019'!$B$1:$B$16305&amp;'[1]NBA-Data-1980-2019'!$A$1:$A$16305,'[1]NBA-Data-1980-2019'!$H$1:$H$16305,"",0)</f>
        <v/>
      </c>
      <c r="AM254" s="2" cm="1">
        <f t="array" ref="AM254">_xlfn.XLOOKUP($A254&amp;AM$5,'[1]NBA-Data-1980-2019'!$B$1:$B$16305&amp;'[1]NBA-Data-1980-2019'!$A$1:$A$16305,'[1]NBA-Data-1980-2019'!$H$1:$H$16305,"",0)</f>
        <v>3214.4</v>
      </c>
      <c r="AN254" s="2" cm="1">
        <f t="array" ref="AN254">_xlfn.XLOOKUP($A254&amp;AN$5,'[1]NBA-Data-1980-2019'!$B$1:$B$16305&amp;'[1]NBA-Data-1980-2019'!$A$1:$A$16305,'[1]NBA-Data-1980-2019'!$H$1:$H$16305,"",0)</f>
        <v>2788.8</v>
      </c>
      <c r="AO254" s="2" cm="1">
        <f t="array" ref="AO254">_xlfn.XLOOKUP($A254&amp;AO$5,'[1]NBA-Data-1980-2019'!$B$1:$B$16305&amp;'[1]NBA-Data-1980-2019'!$A$1:$A$16305,'[1]NBA-Data-1980-2019'!$H$1:$H$16305,"",0)</f>
        <v>3394.7999999999997</v>
      </c>
      <c r="AP254" s="2" cm="1">
        <f t="array" ref="AP254">_xlfn.XLOOKUP($A254&amp;AP$5,'[1]NBA-Data-1980-2019'!$B$1:$B$16305&amp;'[1]NBA-Data-1980-2019'!$A$1:$A$16305,'[1]NBA-Data-1980-2019'!$H$1:$H$16305,"",0)</f>
        <v>2050</v>
      </c>
      <c r="AQ254" s="2" cm="1">
        <f t="array" ref="AQ254">_xlfn.XLOOKUP($A254&amp;AQ$5,'[1]NBA-Data-1980-2019'!$B$1:$B$16305&amp;'[1]NBA-Data-1980-2019'!$A$1:$A$16305,'[1]NBA-Data-1980-2019'!$H$1:$H$16305,"",0)</f>
        <v>3460.4</v>
      </c>
      <c r="AR254" s="2" cm="1">
        <f t="array" ref="AR254">_xlfn.XLOOKUP($A254&amp;AR$5,'[1]NBA-Data-1980-2019'!$B$1:$B$16305&amp;'[1]NBA-Data-1980-2019'!$A$1:$A$16305,'[1]NBA-Data-1980-2019'!$H$1:$H$16305,"",0)</f>
        <v>3444</v>
      </c>
      <c r="AS254" s="2" cm="1">
        <f t="array" ref="AS254">_xlfn.XLOOKUP($A254&amp;AS$5,'[1]NBA-Data-1980-2019'!$B$1:$B$16305&amp;'[1]NBA-Data-1980-2019'!$A$1:$A$16305,'[1]NBA-Data-1980-2019'!$H$1:$H$16305,"",0)</f>
        <v>2753.1</v>
      </c>
      <c r="AT254" s="2" cm="1">
        <f t="array" ref="AT254">_xlfn.XLOOKUP($A254&amp;AT$5,'[1]NBA-Data-1980-2019'!$B$1:$B$16305&amp;'[1]NBA-Data-1980-2019'!$A$1:$A$16305,'[1]NBA-Data-1980-2019'!$H$1:$H$16305,"",0)</f>
        <v>2642.7</v>
      </c>
      <c r="AU254" s="2" cm="1">
        <f t="array" ref="AU254">_xlfn.XLOOKUP($A254&amp;AU$5,'[1]NBA-Data-1980-2019'!$B$1:$B$16305&amp;'[1]NBA-Data-1980-2019'!$A$1:$A$16305,'[1]NBA-Data-1980-2019'!$H$1:$H$16305,"",0)</f>
        <v>2779.2000000000003</v>
      </c>
      <c r="AV254" s="2" cm="1">
        <f t="array" ref="AV254">_xlfn.XLOOKUP($A254&amp;AV$5,'[1]NBA-Data-1980-2019'!$B$1:$B$16305&amp;'[1]NBA-Data-1980-2019'!$A$1:$A$16305,'[1]NBA-Data-1980-2019'!$H$1:$H$16305,"",0)</f>
        <v>2355.1999999999998</v>
      </c>
      <c r="AW254" s="2" cm="1">
        <f t="array" ref="AW254">_xlfn.XLOOKUP($A254&amp;AW$5,'[1]NBA-Data-1980-2019'!$B$1:$B$16305&amp;'[1]NBA-Data-1980-2019'!$A$1:$A$16305,'[1]NBA-Data-1980-2019'!$H$1:$H$16305,"",0)</f>
        <v>2040.5</v>
      </c>
      <c r="AX254" s="2" cm="1">
        <f t="array" ref="AX254">_xlfn.XLOOKUP($A254&amp;AX$5,'[1]NBA-Data-1980-2019'!$B$1:$B$16305&amp;'[1]NBA-Data-1980-2019'!$A$1:$A$16305,'[1]NBA-Data-1980-2019'!$H$1:$H$16305,"",0)</f>
        <v>1820.3999999999999</v>
      </c>
      <c r="AY254" s="2" cm="1">
        <f t="array" ref="AY254">_xlfn.XLOOKUP($A254&amp;AY$5,'[1]NBA-Data-1980-2019'!$B$1:$B$16305&amp;'[1]NBA-Data-1980-2019'!$A$1:$A$16305,'[1]NBA-Data-1980-2019'!$H$1:$H$16305,"",0)</f>
        <v>2205.7999999999997</v>
      </c>
      <c r="AZ254" s="2" cm="1">
        <f t="array" ref="AZ254">_xlfn.XLOOKUP($A254&amp;AZ$5,'[1]NBA-Data-1980-2019'!$B$1:$B$16305&amp;'[1]NBA-Data-1980-2019'!$A$1:$A$16305,'[1]NBA-Data-1980-2019'!$H$1:$H$16305,"",0)</f>
        <v>2332.8000000000002</v>
      </c>
      <c r="BA254" s="2" cm="1">
        <f t="array" ref="BA254">_xlfn.XLOOKUP($A254&amp;BA$5,'[1]NBA-Data-1980-2019'!$B$1:$B$16305&amp;'[1]NBA-Data-1980-2019'!$A$1:$A$16305,'[1]NBA-Data-1980-2019'!$H$1:$H$16305,"",0)</f>
        <v>708.4</v>
      </c>
      <c r="BB254" s="2" t="str" cm="1">
        <f t="array" ref="BB254">_xlfn.XLOOKUP($A254&amp;BB$5,'[1]NBA-Data-1980-2019'!$B$1:$B$16305&amp;'[1]NBA-Data-1980-2019'!$A$1:$A$16305,'[1]NBA-Data-1980-2019'!$H$1:$H$16305,"",0)</f>
        <v/>
      </c>
      <c r="BC254" s="2" t="str" cm="1">
        <f t="array" ref="BC254">_xlfn.XLOOKUP($A254&amp;BC$5,'[1]NBA-Data-1980-2019'!$B$1:$B$16305&amp;'[1]NBA-Data-1980-2019'!$A$1:$A$16305,'[1]NBA-Data-1980-2019'!$H$1:$H$16305,"",0)</f>
        <v/>
      </c>
      <c r="BD254" s="2" t="str" cm="1">
        <f t="array" ref="BD254">_xlfn.XLOOKUP($A254&amp;BD$5,'[1]NBA-Data-1980-2019'!$B$1:$B$16305&amp;'[1]NBA-Data-1980-2019'!$A$1:$A$16305,'[1]NBA-Data-1980-2019'!$H$1:$H$16305,"",0)</f>
        <v/>
      </c>
      <c r="BE254" s="2" t="str" cm="1">
        <f t="array" ref="BE254">_xlfn.XLOOKUP($A254&amp;BE$5,'[1]NBA-Data-1980-2019'!$B$1:$B$16305&amp;'[1]NBA-Data-1980-2019'!$A$1:$A$16305,'[1]NBA-Data-1980-2019'!$H$1:$H$16305,"",0)</f>
        <v/>
      </c>
      <c r="BF254" s="2" t="str" cm="1">
        <f t="array" ref="BF254">_xlfn.XLOOKUP($A254&amp;BF$5,'[1]NBA-Data-1980-2019'!$B$1:$B$16305&amp;'[1]NBA-Data-1980-2019'!$A$1:$A$16305,'[1]NBA-Data-1980-2019'!$H$1:$H$16305,"",0)</f>
        <v/>
      </c>
      <c r="BG254" s="2" t="str" cm="1">
        <f t="array" ref="BG254">_xlfn.XLOOKUP($A254&amp;BG$5,'[1]NBA-Data-1980-2019'!$B$1:$B$16305&amp;'[1]NBA-Data-1980-2019'!$A$1:$A$16305,'[1]NBA-Data-1980-2019'!$H$1:$H$16305,"",0)</f>
        <v/>
      </c>
      <c r="BH254" s="2" t="str" cm="1">
        <f t="array" ref="BH254">_xlfn.XLOOKUP($A254&amp;BH$5,'[1]NBA-Data-1980-2019'!$B$1:$B$16305&amp;'[1]NBA-Data-1980-2019'!$A$1:$A$16305,'[1]NBA-Data-1980-2019'!$H$1:$H$16305,"",0)</f>
        <v/>
      </c>
      <c r="BI254" s="2" t="str" cm="1">
        <f t="array" ref="BI254">_xlfn.XLOOKUP($A254&amp;BI$5,'[1]NBA-Data-1980-2019'!$B$1:$B$16305&amp;'[1]NBA-Data-1980-2019'!$A$1:$A$16305,'[1]NBA-Data-1980-2019'!$H$1:$H$16305,"",0)</f>
        <v/>
      </c>
      <c r="BJ254" s="2" t="str" cm="1">
        <f t="array" ref="BJ254">_xlfn.XLOOKUP($A254&amp;BJ$5,'[1]NBA-Data-1980-2019'!$B$1:$B$16305&amp;'[1]NBA-Data-1980-2019'!$A$1:$A$16305,'[1]NBA-Data-1980-2019'!$H$1:$H$16305,"",0)</f>
        <v/>
      </c>
      <c r="BK254" s="2" t="str" cm="1">
        <f t="array" ref="BK254">_xlfn.XLOOKUP($A254&amp;BK$5,'[1]NBA-Data-1980-2019'!$B$1:$B$16305&amp;'[1]NBA-Data-1980-2019'!$A$1:$A$16305,'[1]NBA-Data-1980-2019'!$H$1:$H$16305,"",0)</f>
        <v/>
      </c>
      <c r="BL254" s="2" t="str" cm="1">
        <f t="array" ref="BL254">_xlfn.XLOOKUP($A254&amp;BL$5,'[1]NBA-Data-1980-2019'!$B$1:$B$16305&amp;'[1]NBA-Data-1980-2019'!$A$1:$A$16305,'[1]NBA-Data-1980-2019'!$H$1:$H$16305,"",0)</f>
        <v/>
      </c>
      <c r="BM254" s="2" t="str" cm="1">
        <f t="array" ref="BM254">_xlfn.XLOOKUP($A254&amp;BM$5,'[1]NBA-Data-1980-2019'!$B$1:$B$16305&amp;'[1]NBA-Data-1980-2019'!$A$1:$A$16305,'[1]NBA-Data-1980-2019'!$H$1:$H$16305,"",0)</f>
        <v/>
      </c>
      <c r="BN254" s="2" t="str" cm="1">
        <f t="array" ref="BN254">_xlfn.XLOOKUP($A254&amp;BN$5,'[1]NBA-Data-1980-2019'!$B$1:$B$16305&amp;'[1]NBA-Data-1980-2019'!$A$1:$A$16305,'[1]NBA-Data-1980-2019'!$F$1:$F$16305,"",0)</f>
        <v/>
      </c>
      <c r="BO254" s="2" t="str" cm="1">
        <f t="array" ref="BO254">_xlfn.XLOOKUP($A254&amp;BO$5,'[1]NBA-Data-1980-2019'!$B$1:$B$16305&amp;'[1]NBA-Data-1980-2019'!$A$1:$A$16305,'[1]NBA-Data-1980-2019'!$F$1:$F$16305,"",0)</f>
        <v/>
      </c>
      <c r="BP254" s="2" t="str" cm="1">
        <f t="array" ref="BP254">_xlfn.XLOOKUP($A254&amp;BP$5,'[1]NBA-Data-1980-2019'!$B$1:$B$16305&amp;'[1]NBA-Data-1980-2019'!$A$1:$A$16305,'[1]NBA-Data-1980-2019'!$F$1:$F$16305,"",0)</f>
        <v/>
      </c>
      <c r="BQ254" s="2" t="str" cm="1">
        <f t="array" ref="BQ254">_xlfn.XLOOKUP($A254&amp;BQ$5,'[1]NBA-Data-1980-2019'!$B$1:$B$16305&amp;'[1]NBA-Data-1980-2019'!$A$1:$A$16305,'[1]NBA-Data-1980-2019'!$F$1:$F$16305,"",0)</f>
        <v/>
      </c>
      <c r="BR254" s="2" t="str" cm="1">
        <f t="array" ref="BR254">_xlfn.XLOOKUP($A254&amp;BR$5,'[1]NBA-Data-1980-2019'!$B$1:$B$16305&amp;'[1]NBA-Data-1980-2019'!$A$1:$A$16305,'[1]NBA-Data-1980-2019'!$F$1:$F$16305,"",0)</f>
        <v/>
      </c>
      <c r="BS254" s="2" cm="1">
        <f t="array" ref="BS254">_xlfn.XLOOKUP($A254&amp;BS$5,'[1]NBA-Data-1980-2019'!$B$1:$B$16305&amp;'[1]NBA-Data-1980-2019'!$A$1:$A$16305,'[1]NBA-Data-1980-2019'!$F$1:$F$16305,"",0)</f>
        <v>14</v>
      </c>
      <c r="BT254" s="2" cm="1">
        <f t="array" ref="BT254">_xlfn.XLOOKUP($A254&amp;BT$5,'[1]NBA-Data-1980-2019'!$B$1:$B$16305&amp;'[1]NBA-Data-1980-2019'!$A$1:$A$16305,'[1]NBA-Data-1980-2019'!$F$1:$F$16305,"",0)</f>
        <v>14.5</v>
      </c>
      <c r="BU254" s="2" cm="1">
        <f t="array" ref="BU254">_xlfn.XLOOKUP($A254&amp;BU$5,'[1]NBA-Data-1980-2019'!$B$1:$B$16305&amp;'[1]NBA-Data-1980-2019'!$A$1:$A$16305,'[1]NBA-Data-1980-2019'!$F$1:$F$16305,"",0)</f>
        <v>19.3</v>
      </c>
      <c r="BV254" s="2" cm="1">
        <f t="array" ref="BV254">_xlfn.XLOOKUP($A254&amp;BV$5,'[1]NBA-Data-1980-2019'!$B$1:$B$16305&amp;'[1]NBA-Data-1980-2019'!$A$1:$A$16305,'[1]NBA-Data-1980-2019'!$F$1:$F$16305,"",0)</f>
        <v>19.2</v>
      </c>
      <c r="BW254" s="2" cm="1">
        <f t="array" ref="BW254">_xlfn.XLOOKUP($A254&amp;BW$5,'[1]NBA-Data-1980-2019'!$B$1:$B$16305&amp;'[1]NBA-Data-1980-2019'!$A$1:$A$16305,'[1]NBA-Data-1980-2019'!$F$1:$F$16305,"",0)</f>
        <v>19.2</v>
      </c>
      <c r="BX254" s="2" cm="1">
        <f t="array" ref="BX254">_xlfn.XLOOKUP($A254&amp;BX$5,'[1]NBA-Data-1980-2019'!$B$1:$B$16305&amp;'[1]NBA-Data-1980-2019'!$A$1:$A$16305,'[1]NBA-Data-1980-2019'!$F$1:$F$16305,"",0)</f>
        <v>18.2</v>
      </c>
      <c r="BY254" s="2" cm="1">
        <f t="array" ref="BY254">_xlfn.XLOOKUP($A254&amp;BY$5,'[1]NBA-Data-1980-2019'!$B$1:$B$16305&amp;'[1]NBA-Data-1980-2019'!$A$1:$A$16305,'[1]NBA-Data-1980-2019'!$F$1:$F$16305,"",0)</f>
        <v>17.600000000000001</v>
      </c>
      <c r="BZ254" s="2" cm="1">
        <f t="array" ref="BZ254">_xlfn.XLOOKUP($A254&amp;BZ$5,'[1]NBA-Data-1980-2019'!$B$1:$B$16305&amp;'[1]NBA-Data-1980-2019'!$A$1:$A$16305,'[1]NBA-Data-1980-2019'!$F$1:$F$16305,"",0)</f>
        <v>17.600000000000001</v>
      </c>
      <c r="CA254" s="2" cm="1">
        <f t="array" ref="CA254">_xlfn.XLOOKUP($A254&amp;CA$5,'[1]NBA-Data-1980-2019'!$B$1:$B$16305&amp;'[1]NBA-Data-1980-2019'!$A$1:$A$16305,'[1]NBA-Data-1980-2019'!$F$1:$F$16305,"",0)</f>
        <v>17.8</v>
      </c>
      <c r="CB254" s="2" cm="1">
        <f t="array" ref="CB254">_xlfn.XLOOKUP($A254&amp;CB$5,'[1]NBA-Data-1980-2019'!$B$1:$B$16305&amp;'[1]NBA-Data-1980-2019'!$A$1:$A$16305,'[1]NBA-Data-1980-2019'!$F$1:$F$16305,"",0)</f>
        <v>14.3</v>
      </c>
      <c r="CC254" s="2" cm="1">
        <f t="array" ref="CC254">_xlfn.XLOOKUP($A254&amp;CC$5,'[1]NBA-Data-1980-2019'!$B$1:$B$16305&amp;'[1]NBA-Data-1980-2019'!$A$1:$A$16305,'[1]NBA-Data-1980-2019'!$F$1:$F$16305,"",0)</f>
        <v>12.7</v>
      </c>
      <c r="CD254" s="2" cm="1">
        <f t="array" ref="CD254">_xlfn.XLOOKUP($A254&amp;CD$5,'[1]NBA-Data-1980-2019'!$B$1:$B$16305&amp;'[1]NBA-Data-1980-2019'!$A$1:$A$16305,'[1]NBA-Data-1980-2019'!$F$1:$F$16305,"",0)</f>
        <v>13.7</v>
      </c>
      <c r="CE254" s="2" cm="1">
        <f t="array" ref="CE254">_xlfn.XLOOKUP($A254&amp;CE$5,'[1]NBA-Data-1980-2019'!$B$1:$B$16305&amp;'[1]NBA-Data-1980-2019'!$A$1:$A$16305,'[1]NBA-Data-1980-2019'!$F$1:$F$16305,"",0)</f>
        <v>11.4</v>
      </c>
      <c r="CF254" s="2" cm="1">
        <f t="array" ref="CF254">_xlfn.XLOOKUP($A254&amp;CF$5,'[1]NBA-Data-1980-2019'!$B$1:$B$16305&amp;'[1]NBA-Data-1980-2019'!$A$1:$A$16305,'[1]NBA-Data-1980-2019'!$F$1:$F$16305,"",0)</f>
        <v>11.4</v>
      </c>
      <c r="CG254" s="2" cm="1">
        <f t="array" ref="CG254">_xlfn.XLOOKUP($A254&amp;CG$5,'[1]NBA-Data-1980-2019'!$B$1:$B$16305&amp;'[1]NBA-Data-1980-2019'!$A$1:$A$16305,'[1]NBA-Data-1980-2019'!$F$1:$F$16305,"",0)</f>
        <v>9</v>
      </c>
      <c r="CH254" s="2" t="str" cm="1">
        <f t="array" ref="CH254">_xlfn.XLOOKUP($A254&amp;CH$5,'[1]NBA-Data-1980-2019'!$B$1:$B$16305&amp;'[1]NBA-Data-1980-2019'!$A$1:$A$16305,'[1]NBA-Data-1980-2019'!$F$1:$F$16305,"",0)</f>
        <v/>
      </c>
      <c r="CI254" s="2" t="str" cm="1">
        <f t="array" ref="CI254">_xlfn.XLOOKUP($A254&amp;CI$5,'[1]NBA-Data-1980-2019'!$B$1:$B$16305&amp;'[1]NBA-Data-1980-2019'!$A$1:$A$16305,'[1]NBA-Data-1980-2019'!$F$1:$F$16305,"",0)</f>
        <v/>
      </c>
      <c r="CJ254" s="2" t="str" cm="1">
        <f t="array" ref="CJ254">_xlfn.XLOOKUP($A254&amp;CJ$5,'[1]NBA-Data-1980-2019'!$B$1:$B$16305&amp;'[1]NBA-Data-1980-2019'!$A$1:$A$16305,'[1]NBA-Data-1980-2019'!$F$1:$F$16305,"",0)</f>
        <v/>
      </c>
      <c r="CK254" s="2" t="str" cm="1">
        <f t="array" ref="CK254">_xlfn.XLOOKUP($A254&amp;CK$5,'[1]NBA-Data-1980-2019'!$B$1:$B$16305&amp;'[1]NBA-Data-1980-2019'!$A$1:$A$16305,'[1]NBA-Data-1980-2019'!$F$1:$F$16305,"",0)</f>
        <v/>
      </c>
      <c r="CL254" s="2" t="str" cm="1">
        <f t="array" ref="CL254">_xlfn.XLOOKUP($A254&amp;CL$5,'[1]NBA-Data-1980-2019'!$B$1:$B$16305&amp;'[1]NBA-Data-1980-2019'!$A$1:$A$16305,'[1]NBA-Data-1980-2019'!$F$1:$F$16305,"",0)</f>
        <v/>
      </c>
      <c r="CM254" s="2" t="str" cm="1">
        <f t="array" ref="CM254">_xlfn.XLOOKUP($A254&amp;CM$5,'[1]NBA-Data-1980-2019'!$B$1:$B$16305&amp;'[1]NBA-Data-1980-2019'!$A$1:$A$16305,'[1]NBA-Data-1980-2019'!$F$1:$F$16305,"",0)</f>
        <v/>
      </c>
      <c r="CN254" s="2" t="str" cm="1">
        <f t="array" ref="CN254">_xlfn.XLOOKUP($A254&amp;CN$5,'[1]NBA-Data-1980-2019'!$B$1:$B$16305&amp;'[1]NBA-Data-1980-2019'!$A$1:$A$16305,'[1]NBA-Data-1980-2019'!$F$1:$F$16305,"",0)</f>
        <v/>
      </c>
      <c r="CO254" s="2" t="str" cm="1">
        <f t="array" ref="CO254">_xlfn.XLOOKUP($A254&amp;CO$5,'[1]NBA-Data-1980-2019'!$B$1:$B$16305&amp;'[1]NBA-Data-1980-2019'!$A$1:$A$16305,'[1]NBA-Data-1980-2019'!$F$1:$F$16305,"",0)</f>
        <v/>
      </c>
      <c r="CP254" s="2" t="str" cm="1">
        <f t="array" ref="CP254">_xlfn.XLOOKUP($A254&amp;CP$5,'[1]NBA-Data-1980-2019'!$B$1:$B$16305&amp;'[1]NBA-Data-1980-2019'!$A$1:$A$16305,'[1]NBA-Data-1980-2019'!$F$1:$F$16305,"",0)</f>
        <v/>
      </c>
      <c r="CQ254" s="2" t="str" cm="1">
        <f t="array" ref="CQ254">_xlfn.XLOOKUP($A254&amp;CQ$5,'[1]NBA-Data-1980-2019'!$B$1:$B$16305&amp;'[1]NBA-Data-1980-2019'!$A$1:$A$16305,'[1]NBA-Data-1980-2019'!$F$1:$F$16305,"",0)</f>
        <v/>
      </c>
      <c r="CR254" s="2" t="str" cm="1">
        <f t="array" ref="CR254">_xlfn.XLOOKUP($A254&amp;CR$5,'[1]NBA-Data-1980-2019'!$B$1:$B$16305&amp;'[1]NBA-Data-1980-2019'!$A$1:$A$16305,'[1]NBA-Data-1980-2019'!$F$1:$F$16305,"",0)</f>
        <v/>
      </c>
      <c r="CS254" s="2" t="str" cm="1">
        <f t="array" ref="CS254">_xlfn.XLOOKUP($A254&amp;CS$5,'[1]NBA-Data-1980-2019'!$B$1:$B$16305&amp;'[1]NBA-Data-1980-2019'!$A$1:$A$16305,'[1]NBA-Data-1980-2019'!$F$1:$F$16305,"",0)</f>
        <v/>
      </c>
      <c r="CU254" s="2" t="str">
        <f>_xlfn.XLOOKUP($A254,TEAMS!$G$1:$G$839,TEAMS!$H$1:$H$839,"",0)</f>
        <v>SF</v>
      </c>
      <c r="CV254" s="2" t="str">
        <f>_xlfn.XLOOKUP($CU254,DASHBOARD!$B$22:$B$27,DASHBOARD!$C$22:$C$27,"",0)</f>
        <v>FORWARD</v>
      </c>
      <c r="CY254" s="63">
        <f>SUMIFS('[1]NBA-Data-1980-2019'!$G$1:$G$16305,'[1]NBA-Data-1980-2019'!$B$1:$B$16305,$A254,'[1]NBA-Data-1980-2019'!$A$1:$A$16305,CY$9)</f>
        <v>0</v>
      </c>
      <c r="CZ254" s="63">
        <f>SUMIFS('[1]NBA-Data-1980-2019'!$G$1:$G$16305,'[1]NBA-Data-1980-2019'!$B$1:$B$16305,$A254,'[1]NBA-Data-1980-2019'!$A$1:$A$16305,CZ$9)</f>
        <v>0</v>
      </c>
      <c r="DA254" s="63">
        <f>SUMIFS('[1]NBA-Data-1980-2019'!$G$1:$G$16305,'[1]NBA-Data-1980-2019'!$B$1:$B$16305,$A254,'[1]NBA-Data-1980-2019'!$A$1:$A$16305,DA$9)</f>
        <v>0</v>
      </c>
      <c r="DB254" s="63">
        <f>SUMIFS('[1]NBA-Data-1980-2019'!$G$1:$G$16305,'[1]NBA-Data-1980-2019'!$B$1:$B$16305,$A254,'[1]NBA-Data-1980-2019'!$A$1:$A$16305,DB$9)</f>
        <v>0</v>
      </c>
      <c r="DC254" s="63">
        <f>SUMIFS('[1]NBA-Data-1980-2019'!$G$1:$G$16305,'[1]NBA-Data-1980-2019'!$B$1:$B$16305,$A254,'[1]NBA-Data-1980-2019'!$A$1:$A$16305,DC$9)</f>
        <v>0</v>
      </c>
      <c r="DD254" s="63">
        <f>SUMIFS('[1]NBA-Data-1980-2019'!$G$1:$G$16305,'[1]NBA-Data-1980-2019'!$B$1:$B$16305,$A254,'[1]NBA-Data-1980-2019'!$A$1:$A$16305,DD$9)</f>
        <v>628000</v>
      </c>
      <c r="DE254" s="63">
        <f>SUMIFS('[1]NBA-Data-1980-2019'!$G$1:$G$16305,'[1]NBA-Data-1980-2019'!$B$1:$B$16305,$A254,'[1]NBA-Data-1980-2019'!$A$1:$A$16305,DE$9)</f>
        <v>723000</v>
      </c>
      <c r="DF254" s="63">
        <f>SUMIFS('[1]NBA-Data-1980-2019'!$G$1:$G$16305,'[1]NBA-Data-1980-2019'!$B$1:$B$16305,$A254,'[1]NBA-Data-1980-2019'!$A$1:$A$16305,DF$9)</f>
        <v>0</v>
      </c>
      <c r="DG254" s="63">
        <f>SUMIFS('[1]NBA-Data-1980-2019'!$G$1:$G$16305,'[1]NBA-Data-1980-2019'!$B$1:$B$16305,$A254,'[1]NBA-Data-1980-2019'!$A$1:$A$16305,DG$9)</f>
        <v>6000000</v>
      </c>
      <c r="DH254" s="63">
        <f>SUMIFS('[1]NBA-Data-1980-2019'!$G$1:$G$16305,'[1]NBA-Data-1980-2019'!$B$1:$B$16305,$A254,'[1]NBA-Data-1980-2019'!$A$1:$A$16305,DH$9)</f>
        <v>7200000</v>
      </c>
      <c r="DI254" s="63">
        <f>SUMIFS('[1]NBA-Data-1980-2019'!$G$1:$G$16305,'[1]NBA-Data-1980-2019'!$B$1:$B$16305,$A254,'[1]NBA-Data-1980-2019'!$A$1:$A$16305,DI$9)</f>
        <v>8400000</v>
      </c>
      <c r="DJ254" s="63">
        <f>SUMIFS('[1]NBA-Data-1980-2019'!$G$1:$G$16305,'[1]NBA-Data-1980-2019'!$B$1:$B$16305,$A254,'[1]NBA-Data-1980-2019'!$A$1:$A$16305,DJ$9)</f>
        <v>10625000</v>
      </c>
      <c r="DK254" s="63">
        <f>SUMIFS('[1]NBA-Data-1980-2019'!$G$1:$G$16305,'[1]NBA-Data-1980-2019'!$B$1:$B$16305,$A254,'[1]NBA-Data-1980-2019'!$A$1:$A$16305,DK$9)</f>
        <v>11953125</v>
      </c>
      <c r="DL254" s="63">
        <f>SUMIFS('[1]NBA-Data-1980-2019'!$G$1:$G$16305,'[1]NBA-Data-1980-2019'!$B$1:$B$16305,$A254,'[1]NBA-Data-1980-2019'!$A$1:$A$16305,DL$9)</f>
        <v>0</v>
      </c>
      <c r="DM254" s="63">
        <f>SUMIFS('[1]NBA-Data-1980-2019'!$G$1:$G$16305,'[1]NBA-Data-1980-2019'!$B$1:$B$16305,$A254,'[1]NBA-Data-1980-2019'!$A$1:$A$16305,DM$9)</f>
        <v>14609375</v>
      </c>
      <c r="DN254" s="63">
        <f>SUMIFS('[1]NBA-Data-1980-2019'!$G$1:$G$16305,'[1]NBA-Data-1980-2019'!$B$1:$B$16305,$A254,'[1]NBA-Data-1980-2019'!$A$1:$A$16305,DN$9)</f>
        <v>15937500</v>
      </c>
      <c r="DO254" s="63">
        <f>SUMIFS('[1]NBA-Data-1980-2019'!$G$1:$G$16305,'[1]NBA-Data-1980-2019'!$B$1:$B$16305,$A254,'[1]NBA-Data-1980-2019'!$A$1:$A$16305,DO$9)</f>
        <v>2889000</v>
      </c>
      <c r="DP254" s="63">
        <f>SUMIFS('[1]NBA-Data-1980-2019'!$G$1:$G$16305,'[1]NBA-Data-1980-2019'!$B$1:$B$16305,$A254,'[1]NBA-Data-1980-2019'!$A$1:$A$16305,DP$9)</f>
        <v>18593750</v>
      </c>
      <c r="DQ254" s="63">
        <f>SUMIFS('[1]NBA-Data-1980-2019'!$G$1:$G$16305,'[1]NBA-Data-1980-2019'!$B$1:$B$16305,$A254,'[1]NBA-Data-1980-2019'!$A$1:$A$16305,DQ$9)</f>
        <v>2500000</v>
      </c>
      <c r="DR254" s="63">
        <f>SUMIFS('[1]NBA-Data-1980-2019'!$G$1:$G$16305,'[1]NBA-Data-1980-2019'!$B$1:$B$16305,$A254,'[1]NBA-Data-1980-2019'!$A$1:$A$16305,DR$9)</f>
        <v>2500000</v>
      </c>
      <c r="DS254" s="63">
        <f>SUMIFS('[1]NBA-Data-1980-2019'!$G$1:$G$16305,'[1]NBA-Data-1980-2019'!$B$1:$B$16305,$A254,'[1]NBA-Data-1980-2019'!$A$1:$A$16305,DS$9)</f>
        <v>0</v>
      </c>
      <c r="DT254" s="63">
        <f>SUMIFS('[1]NBA-Data-1980-2019'!$G$1:$G$16305,'[1]NBA-Data-1980-2019'!$B$1:$B$16305,$A254,'[1]NBA-Data-1980-2019'!$A$1:$A$16305,DT$9)</f>
        <v>0</v>
      </c>
      <c r="DU254" s="63">
        <f>SUMIFS('[1]NBA-Data-1980-2019'!$G$1:$G$16305,'[1]NBA-Data-1980-2019'!$B$1:$B$16305,$A254,'[1]NBA-Data-1980-2019'!$A$1:$A$16305,DU$9)</f>
        <v>0</v>
      </c>
      <c r="DV254" s="63">
        <f>SUMIFS('[1]NBA-Data-1980-2019'!$G$1:$G$16305,'[1]NBA-Data-1980-2019'!$B$1:$B$16305,$A254,'[1]NBA-Data-1980-2019'!$A$1:$A$16305,DV$9)</f>
        <v>0</v>
      </c>
      <c r="DW254" s="63">
        <f>SUMIFS('[1]NBA-Data-1980-2019'!$G$1:$G$16305,'[1]NBA-Data-1980-2019'!$B$1:$B$16305,$A254,'[1]NBA-Data-1980-2019'!$A$1:$A$16305,DW$9)</f>
        <v>0</v>
      </c>
      <c r="DX254" s="63">
        <f>SUMIFS('[1]NBA-Data-1980-2019'!$G$1:$G$16305,'[1]NBA-Data-1980-2019'!$B$1:$B$16305,$A254,'[1]NBA-Data-1980-2019'!$A$1:$A$16305,DX$9)</f>
        <v>0</v>
      </c>
      <c r="DY254" s="63">
        <f>SUMIFS('[1]NBA-Data-1980-2019'!$G$1:$G$16305,'[1]NBA-Data-1980-2019'!$B$1:$B$16305,$A254,'[1]NBA-Data-1980-2019'!$A$1:$A$16305,DY$9)</f>
        <v>0</v>
      </c>
      <c r="DZ254" s="63">
        <f>SUMIFS('[1]NBA-Data-1980-2019'!$G$1:$G$16305,'[1]NBA-Data-1980-2019'!$B$1:$B$16305,$A254,'[1]NBA-Data-1980-2019'!$A$1:$A$16305,DZ$9)</f>
        <v>0</v>
      </c>
      <c r="EA254" s="63">
        <f>SUMIFS('[1]NBA-Data-1980-2019'!$G$1:$G$16305,'[1]NBA-Data-1980-2019'!$B$1:$B$16305,$A254,'[1]NBA-Data-1980-2019'!$A$1:$A$16305,EA$9)</f>
        <v>0</v>
      </c>
      <c r="EB254" s="63">
        <f>SUMIFS('[1]NBA-Data-1980-2019'!$G$1:$G$16305,'[1]NBA-Data-1980-2019'!$B$1:$B$16305,$A254,'[1]NBA-Data-1980-2019'!$A$1:$A$16305,EB$9)</f>
        <v>0</v>
      </c>
      <c r="EC254" s="63">
        <f>SUMIFS('[1]NBA-Data-1980-2019'!$G$1:$G$16305,'[1]NBA-Data-1980-2019'!$B$1:$B$16305,$A254,'[1]NBA-Data-1980-2019'!$A$1:$A$16305,EC$9)</f>
        <v>0</v>
      </c>
      <c r="ED254" s="63">
        <f>SUMIFS('[1]NBA-Data-1980-2019'!$G$1:$G$16305,'[1]NBA-Data-1980-2019'!$B$1:$B$16305,$A254,'[1]NBA-Data-1980-2019'!$A$1:$A$16305,ED$9)</f>
        <v>0</v>
      </c>
      <c r="EH254" s="2" t="s">
        <v>1485</v>
      </c>
    </row>
    <row r="255" spans="1:139" x14ac:dyDescent="0.2">
      <c r="A255" s="2" t="s">
        <v>1063</v>
      </c>
      <c r="B255" s="2" t="str" cm="1">
        <f t="array" ref="B255">_xlfn.XLOOKUP($A255&amp;B$5,'[1]NBA-Data-1980-2019'!$B$1:$B$16305&amp;'[1]NBA-Data-1980-2019'!$A$1:$A$16305,'[1]NBA-Data-1980-2019'!$D$1:$D$16305,"",0)</f>
        <v>CHI</v>
      </c>
      <c r="C255" s="2" t="str" cm="1">
        <f t="array" ref="C255">_xlfn.XLOOKUP($A255&amp;C$5,'[1]NBA-Data-1980-2019'!$B$1:$B$16305&amp;'[1]NBA-Data-1980-2019'!$A$1:$A$16305,'[1]NBA-Data-1980-2019'!$D$1:$D$16305,"",0)</f>
        <v>CHI</v>
      </c>
      <c r="D255" s="2" t="str" cm="1">
        <f t="array" ref="D255">_xlfn.XLOOKUP($A255&amp;D$5,'[1]NBA-Data-1980-2019'!$B$1:$B$16305&amp;'[1]NBA-Data-1980-2019'!$A$1:$A$16305,'[1]NBA-Data-1980-2019'!$D$1:$D$16305,"",0)</f>
        <v>CHI</v>
      </c>
      <c r="E255" s="2" t="str" cm="1">
        <f t="array" ref="E255">_xlfn.XLOOKUP($A255&amp;E$5,'[1]NBA-Data-1980-2019'!$B$1:$B$16305&amp;'[1]NBA-Data-1980-2019'!$A$1:$A$16305,'[1]NBA-Data-1980-2019'!$D$1:$D$16305,"",0)</f>
        <v/>
      </c>
      <c r="F255" s="2" t="str" cm="1">
        <f t="array" ref="F255">_xlfn.XLOOKUP($A255&amp;F$5,'[1]NBA-Data-1980-2019'!$B$1:$B$16305&amp;'[1]NBA-Data-1980-2019'!$A$1:$A$16305,'[1]NBA-Data-1980-2019'!$D$1:$D$16305,"",0)</f>
        <v>CHI</v>
      </c>
      <c r="G255" s="2" t="str" cm="1">
        <f t="array" ref="G255">_xlfn.XLOOKUP($A255&amp;G$5,'[1]NBA-Data-1980-2019'!$B$1:$B$16305&amp;'[1]NBA-Data-1980-2019'!$A$1:$A$16305,'[1]NBA-Data-1980-2019'!$D$1:$D$16305,"",0)</f>
        <v>CHI</v>
      </c>
      <c r="H255" s="2" t="str" cm="1">
        <f t="array" ref="H255">_xlfn.XLOOKUP($A255&amp;H$5,'[1]NBA-Data-1980-2019'!$B$1:$B$16305&amp;'[1]NBA-Data-1980-2019'!$A$1:$A$16305,'[1]NBA-Data-1980-2019'!$D$1:$D$16305,"",0)</f>
        <v>CHI</v>
      </c>
      <c r="I255" s="2" t="str" cm="1">
        <f t="array" ref="I255">_xlfn.XLOOKUP($A255&amp;I$5,'[1]NBA-Data-1980-2019'!$B$1:$B$16305&amp;'[1]NBA-Data-1980-2019'!$A$1:$A$16305,'[1]NBA-Data-1980-2019'!$D$1:$D$16305,"",0)</f>
        <v>CHI</v>
      </c>
      <c r="J255" s="2" t="str" cm="1">
        <f t="array" ref="J255">_xlfn.XLOOKUP($A255&amp;J$5,'[1]NBA-Data-1980-2019'!$B$1:$B$16305&amp;'[1]NBA-Data-1980-2019'!$A$1:$A$16305,'[1]NBA-Data-1980-2019'!$D$1:$D$16305,"",0)</f>
        <v/>
      </c>
      <c r="K255" s="2" t="str" cm="1">
        <f t="array" ref="K255">_xlfn.XLOOKUP($A255&amp;K$5,'[1]NBA-Data-1980-2019'!$B$1:$B$16305&amp;'[1]NBA-Data-1980-2019'!$A$1:$A$16305,'[1]NBA-Data-1980-2019'!$D$1:$D$16305,"",0)</f>
        <v/>
      </c>
      <c r="L255" s="2" t="str" cm="1">
        <f t="array" ref="L255">_xlfn.XLOOKUP($A255&amp;L$5,'[1]NBA-Data-1980-2019'!$B$1:$B$16305&amp;'[1]NBA-Data-1980-2019'!$A$1:$A$16305,'[1]NBA-Data-1980-2019'!$D$1:$D$16305,"",0)</f>
        <v/>
      </c>
      <c r="M255" s="2" t="str" cm="1">
        <f t="array" ref="M255">_xlfn.XLOOKUP($A255&amp;M$5,'[1]NBA-Data-1980-2019'!$B$1:$B$16305&amp;'[1]NBA-Data-1980-2019'!$A$1:$A$16305,'[1]NBA-Data-1980-2019'!$D$1:$D$16305,"",0)</f>
        <v>WAS</v>
      </c>
      <c r="N255" s="2" t="str" cm="1">
        <f t="array" ref="N255">_xlfn.XLOOKUP($A255&amp;N$5,'[1]NBA-Data-1980-2019'!$B$1:$B$16305&amp;'[1]NBA-Data-1980-2019'!$A$1:$A$16305,'[1]NBA-Data-1980-2019'!$D$1:$D$16305,"",0)</f>
        <v>WAS</v>
      </c>
      <c r="O255" s="2" t="str" cm="1">
        <f t="array" ref="O255">_xlfn.XLOOKUP($A255&amp;O$5,'[1]NBA-Data-1980-2019'!$B$1:$B$16305&amp;'[1]NBA-Data-1980-2019'!$A$1:$A$16305,'[1]NBA-Data-1980-2019'!$D$1:$D$16305,"",0)</f>
        <v/>
      </c>
      <c r="P255" s="2" t="str" cm="1">
        <f t="array" ref="P255">_xlfn.XLOOKUP($A255&amp;P$5,'[1]NBA-Data-1980-2019'!$B$1:$B$16305&amp;'[1]NBA-Data-1980-2019'!$A$1:$A$16305,'[1]NBA-Data-1980-2019'!$D$1:$D$16305,"",0)</f>
        <v/>
      </c>
      <c r="Q255" s="2" t="str" cm="1">
        <f t="array" ref="Q255">_xlfn.XLOOKUP($A255&amp;Q$5,'[1]NBA-Data-1980-2019'!$B$1:$B$16305&amp;'[1]NBA-Data-1980-2019'!$A$1:$A$16305,'[1]NBA-Data-1980-2019'!$D$1:$D$16305,"",0)</f>
        <v/>
      </c>
      <c r="R255" s="2" t="str" cm="1">
        <f t="array" ref="R255">_xlfn.XLOOKUP($A255&amp;R$5,'[1]NBA-Data-1980-2019'!$B$1:$B$16305&amp;'[1]NBA-Data-1980-2019'!$A$1:$A$16305,'[1]NBA-Data-1980-2019'!$D$1:$D$16305,"",0)</f>
        <v/>
      </c>
      <c r="S255" s="2" t="str" cm="1">
        <f t="array" ref="S255">_xlfn.XLOOKUP($A255&amp;S$5,'[1]NBA-Data-1980-2019'!$B$1:$B$16305&amp;'[1]NBA-Data-1980-2019'!$A$1:$A$16305,'[1]NBA-Data-1980-2019'!$D$1:$D$16305,"",0)</f>
        <v/>
      </c>
      <c r="T255" s="2" t="str" cm="1">
        <f t="array" ref="T255">_xlfn.XLOOKUP($A255&amp;T$5,'[1]NBA-Data-1980-2019'!$B$1:$B$16305&amp;'[1]NBA-Data-1980-2019'!$A$1:$A$16305,'[1]NBA-Data-1980-2019'!$D$1:$D$16305,"",0)</f>
        <v/>
      </c>
      <c r="U255" s="2" t="str" cm="1">
        <f t="array" ref="U255">_xlfn.XLOOKUP($A255&amp;U$5,'[1]NBA-Data-1980-2019'!$B$1:$B$16305&amp;'[1]NBA-Data-1980-2019'!$A$1:$A$16305,'[1]NBA-Data-1980-2019'!$D$1:$D$16305,"",0)</f>
        <v/>
      </c>
      <c r="V255" s="2" t="str" cm="1">
        <f t="array" ref="V255">_xlfn.XLOOKUP($A255&amp;V$5,'[1]NBA-Data-1980-2019'!$B$1:$B$16305&amp;'[1]NBA-Data-1980-2019'!$A$1:$A$16305,'[1]NBA-Data-1980-2019'!$D$1:$D$16305,"",0)</f>
        <v/>
      </c>
      <c r="W255" s="2" t="str" cm="1">
        <f t="array" ref="W255">_xlfn.XLOOKUP($A255&amp;W$5,'[1]NBA-Data-1980-2019'!$B$1:$B$16305&amp;'[1]NBA-Data-1980-2019'!$A$1:$A$16305,'[1]NBA-Data-1980-2019'!$D$1:$D$16305,"",0)</f>
        <v/>
      </c>
      <c r="X255" s="2" t="str" cm="1">
        <f t="array" ref="X255">_xlfn.XLOOKUP($A255&amp;X$5,'[1]NBA-Data-1980-2019'!$B$1:$B$16305&amp;'[1]NBA-Data-1980-2019'!$A$1:$A$16305,'[1]NBA-Data-1980-2019'!$D$1:$D$16305,"",0)</f>
        <v/>
      </c>
      <c r="Y255" s="2" t="str" cm="1">
        <f t="array" ref="Y255">_xlfn.XLOOKUP($A255&amp;Y$5,'[1]NBA-Data-1980-2019'!$B$1:$B$16305&amp;'[1]NBA-Data-1980-2019'!$A$1:$A$16305,'[1]NBA-Data-1980-2019'!$D$1:$D$16305,"",0)</f>
        <v/>
      </c>
      <c r="Z255" s="2" t="str" cm="1">
        <f t="array" ref="Z255">_xlfn.XLOOKUP($A255&amp;Z$5,'[1]NBA-Data-1980-2019'!$B$1:$B$16305&amp;'[1]NBA-Data-1980-2019'!$A$1:$A$16305,'[1]NBA-Data-1980-2019'!$D$1:$D$16305,"",0)</f>
        <v/>
      </c>
      <c r="AA255" s="2" t="str" cm="1">
        <f t="array" ref="AA255">_xlfn.XLOOKUP($A255&amp;AA$5,'[1]NBA-Data-1980-2019'!$B$1:$B$16305&amp;'[1]NBA-Data-1980-2019'!$A$1:$A$16305,'[1]NBA-Data-1980-2019'!$D$1:$D$16305,"",0)</f>
        <v/>
      </c>
      <c r="AB255" s="2" t="str" cm="1">
        <f t="array" ref="AB255">_xlfn.XLOOKUP($A255&amp;AB$5,'[1]NBA-Data-1980-2019'!$B$1:$B$16305&amp;'[1]NBA-Data-1980-2019'!$A$1:$A$16305,'[1]NBA-Data-1980-2019'!$D$1:$D$16305,"",0)</f>
        <v/>
      </c>
      <c r="AC255" s="2" t="str" cm="1">
        <f t="array" ref="AC255">_xlfn.XLOOKUP($A255&amp;AC$5,'[1]NBA-Data-1980-2019'!$B$1:$B$16305&amp;'[1]NBA-Data-1980-2019'!$A$1:$A$16305,'[1]NBA-Data-1980-2019'!$D$1:$D$16305,"",0)</f>
        <v/>
      </c>
      <c r="AD255" s="2" t="str" cm="1">
        <f t="array" ref="AD255">_xlfn.XLOOKUP($A255&amp;AD$5,'[1]NBA-Data-1980-2019'!$B$1:$B$16305&amp;'[1]NBA-Data-1980-2019'!$A$1:$A$16305,'[1]NBA-Data-1980-2019'!$D$1:$D$16305,"",0)</f>
        <v/>
      </c>
      <c r="AE255" s="2" t="str" cm="1">
        <f t="array" ref="AE255">_xlfn.XLOOKUP($A255&amp;AE$5,'[1]NBA-Data-1980-2019'!$B$1:$B$16305&amp;'[1]NBA-Data-1980-2019'!$A$1:$A$16305,'[1]NBA-Data-1980-2019'!$D$1:$D$16305,"",0)</f>
        <v/>
      </c>
      <c r="AF255" s="2" t="str" cm="1">
        <f t="array" ref="AF255">_xlfn.XLOOKUP($A255&amp;AF$5,'[1]NBA-Data-1980-2019'!$B$1:$B$16305&amp;'[1]NBA-Data-1980-2019'!$A$1:$A$16305,'[1]NBA-Data-1980-2019'!$D$1:$D$16305,"",0)</f>
        <v/>
      </c>
      <c r="AG255" s="2" t="str" cm="1">
        <f t="array" ref="AG255">_xlfn.XLOOKUP($A255&amp;AG$5,'[1]NBA-Data-1980-2019'!$B$1:$B$16305&amp;'[1]NBA-Data-1980-2019'!$A$1:$A$16305,'[1]NBA-Data-1980-2019'!$D$1:$D$16305,"",0)</f>
        <v/>
      </c>
      <c r="AH255" s="2" cm="1">
        <f t="array" ref="AH255">_xlfn.XLOOKUP($A255&amp;AH$5,'[1]NBA-Data-1980-2019'!$B$1:$B$16305&amp;'[1]NBA-Data-1980-2019'!$A$1:$A$16305,'[1]NBA-Data-1980-2019'!$H$1:$H$16305,"",0)</f>
        <v>3034</v>
      </c>
      <c r="AI255" s="2" cm="1">
        <f t="array" ref="AI255">_xlfn.XLOOKUP($A255&amp;AI$5,'[1]NBA-Data-1980-2019'!$B$1:$B$16305&amp;'[1]NBA-Data-1980-2019'!$A$1:$A$16305,'[1]NBA-Data-1980-2019'!$H$1:$H$16305,"",0)</f>
        <v>3104</v>
      </c>
      <c r="AJ255" s="2" cm="1">
        <f t="array" ref="AJ255">_xlfn.XLOOKUP($A255&amp;AJ$5,'[1]NBA-Data-1980-2019'!$B$1:$B$16305&amp;'[1]NBA-Data-1980-2019'!$A$1:$A$16305,'[1]NBA-Data-1980-2019'!$H$1:$H$16305,"",0)</f>
        <v>3065.3999999999996</v>
      </c>
      <c r="AK255" s="2" t="str" cm="1">
        <f t="array" ref="AK255">_xlfn.XLOOKUP($A255&amp;AK$5,'[1]NBA-Data-1980-2019'!$B$1:$B$16305&amp;'[1]NBA-Data-1980-2019'!$A$1:$A$16305,'[1]NBA-Data-1980-2019'!$H$1:$H$16305,"",0)</f>
        <v/>
      </c>
      <c r="AL255" s="2" cm="1">
        <f t="array" ref="AL255">_xlfn.XLOOKUP($A255&amp;AL$5,'[1]NBA-Data-1980-2019'!$B$1:$B$16305&amp;'[1]NBA-Data-1980-2019'!$A$1:$A$16305,'[1]NBA-Data-1980-2019'!$H$1:$H$16305,"",0)</f>
        <v>668.09999999999991</v>
      </c>
      <c r="AM255" s="2" cm="1">
        <f t="array" ref="AM255">_xlfn.XLOOKUP($A255&amp;AM$5,'[1]NBA-Data-1980-2019'!$B$1:$B$16305&amp;'[1]NBA-Data-1980-2019'!$A$1:$A$16305,'[1]NBA-Data-1980-2019'!$H$1:$H$16305,"",0)</f>
        <v>3091.4</v>
      </c>
      <c r="AN255" s="2" cm="1">
        <f t="array" ref="AN255">_xlfn.XLOOKUP($A255&amp;AN$5,'[1]NBA-Data-1980-2019'!$B$1:$B$16305&amp;'[1]NBA-Data-1980-2019'!$A$1:$A$16305,'[1]NBA-Data-1980-2019'!$H$1:$H$16305,"",0)</f>
        <v>3107.7999999999997</v>
      </c>
      <c r="AO255" s="2" cm="1">
        <f t="array" ref="AO255">_xlfn.XLOOKUP($A255&amp;AO$5,'[1]NBA-Data-1980-2019'!$B$1:$B$16305&amp;'[1]NBA-Data-1980-2019'!$A$1:$A$16305,'[1]NBA-Data-1980-2019'!$H$1:$H$16305,"",0)</f>
        <v>3181.6</v>
      </c>
      <c r="AP255" s="2" t="str" cm="1">
        <f t="array" ref="AP255">_xlfn.XLOOKUP($A255&amp;AP$5,'[1]NBA-Data-1980-2019'!$B$1:$B$16305&amp;'[1]NBA-Data-1980-2019'!$A$1:$A$16305,'[1]NBA-Data-1980-2019'!$H$1:$H$16305,"",0)</f>
        <v/>
      </c>
      <c r="AQ255" s="2" t="str" cm="1">
        <f t="array" ref="AQ255">_xlfn.XLOOKUP($A255&amp;AQ$5,'[1]NBA-Data-1980-2019'!$B$1:$B$16305&amp;'[1]NBA-Data-1980-2019'!$A$1:$A$16305,'[1]NBA-Data-1980-2019'!$H$1:$H$16305,"",0)</f>
        <v/>
      </c>
      <c r="AR255" s="2" t="str" cm="1">
        <f t="array" ref="AR255">_xlfn.XLOOKUP($A255&amp;AR$5,'[1]NBA-Data-1980-2019'!$B$1:$B$16305&amp;'[1]NBA-Data-1980-2019'!$A$1:$A$16305,'[1]NBA-Data-1980-2019'!$H$1:$H$16305,"",0)</f>
        <v/>
      </c>
      <c r="AS255" s="2" cm="1">
        <f t="array" ref="AS255">_xlfn.XLOOKUP($A255&amp;AS$5,'[1]NBA-Data-1980-2019'!$B$1:$B$16305&amp;'[1]NBA-Data-1980-2019'!$A$1:$A$16305,'[1]NBA-Data-1980-2019'!$H$1:$H$16305,"",0)</f>
        <v>2094</v>
      </c>
      <c r="AT255" s="2" cm="1">
        <f t="array" ref="AT255">_xlfn.XLOOKUP($A255&amp;AT$5,'[1]NBA-Data-1980-2019'!$B$1:$B$16305&amp;'[1]NBA-Data-1980-2019'!$A$1:$A$16305,'[1]NBA-Data-1980-2019'!$H$1:$H$16305,"",0)</f>
        <v>3034</v>
      </c>
      <c r="AU255" s="2" t="str" cm="1">
        <f t="array" ref="AU255">_xlfn.XLOOKUP($A255&amp;AU$5,'[1]NBA-Data-1980-2019'!$B$1:$B$16305&amp;'[1]NBA-Data-1980-2019'!$A$1:$A$16305,'[1]NBA-Data-1980-2019'!$H$1:$H$16305,"",0)</f>
        <v/>
      </c>
      <c r="AV255" s="2" t="str" cm="1">
        <f t="array" ref="AV255">_xlfn.XLOOKUP($A255&amp;AV$5,'[1]NBA-Data-1980-2019'!$B$1:$B$16305&amp;'[1]NBA-Data-1980-2019'!$A$1:$A$16305,'[1]NBA-Data-1980-2019'!$H$1:$H$16305,"",0)</f>
        <v/>
      </c>
      <c r="AW255" s="2" t="str" cm="1">
        <f t="array" ref="AW255">_xlfn.XLOOKUP($A255&amp;AW$5,'[1]NBA-Data-1980-2019'!$B$1:$B$16305&amp;'[1]NBA-Data-1980-2019'!$A$1:$A$16305,'[1]NBA-Data-1980-2019'!$H$1:$H$16305,"",0)</f>
        <v/>
      </c>
      <c r="AX255" s="2" t="str" cm="1">
        <f t="array" ref="AX255">_xlfn.XLOOKUP($A255&amp;AX$5,'[1]NBA-Data-1980-2019'!$B$1:$B$16305&amp;'[1]NBA-Data-1980-2019'!$A$1:$A$16305,'[1]NBA-Data-1980-2019'!$H$1:$H$16305,"",0)</f>
        <v/>
      </c>
      <c r="AY255" s="2" t="str" cm="1">
        <f t="array" ref="AY255">_xlfn.XLOOKUP($A255&amp;AY$5,'[1]NBA-Data-1980-2019'!$B$1:$B$16305&amp;'[1]NBA-Data-1980-2019'!$A$1:$A$16305,'[1]NBA-Data-1980-2019'!$H$1:$H$16305,"",0)</f>
        <v/>
      </c>
      <c r="AZ255" s="2" t="str" cm="1">
        <f t="array" ref="AZ255">_xlfn.XLOOKUP($A255&amp;AZ$5,'[1]NBA-Data-1980-2019'!$B$1:$B$16305&amp;'[1]NBA-Data-1980-2019'!$A$1:$A$16305,'[1]NBA-Data-1980-2019'!$H$1:$H$16305,"",0)</f>
        <v/>
      </c>
      <c r="BA255" s="2" t="str" cm="1">
        <f t="array" ref="BA255">_xlfn.XLOOKUP($A255&amp;BA$5,'[1]NBA-Data-1980-2019'!$B$1:$B$16305&amp;'[1]NBA-Data-1980-2019'!$A$1:$A$16305,'[1]NBA-Data-1980-2019'!$H$1:$H$16305,"",0)</f>
        <v/>
      </c>
      <c r="BB255" s="2" t="str" cm="1">
        <f t="array" ref="BB255">_xlfn.XLOOKUP($A255&amp;BB$5,'[1]NBA-Data-1980-2019'!$B$1:$B$16305&amp;'[1]NBA-Data-1980-2019'!$A$1:$A$16305,'[1]NBA-Data-1980-2019'!$H$1:$H$16305,"",0)</f>
        <v/>
      </c>
      <c r="BC255" s="2" t="str" cm="1">
        <f t="array" ref="BC255">_xlfn.XLOOKUP($A255&amp;BC$5,'[1]NBA-Data-1980-2019'!$B$1:$B$16305&amp;'[1]NBA-Data-1980-2019'!$A$1:$A$16305,'[1]NBA-Data-1980-2019'!$H$1:$H$16305,"",0)</f>
        <v/>
      </c>
      <c r="BD255" s="2" t="str" cm="1">
        <f t="array" ref="BD255">_xlfn.XLOOKUP($A255&amp;BD$5,'[1]NBA-Data-1980-2019'!$B$1:$B$16305&amp;'[1]NBA-Data-1980-2019'!$A$1:$A$16305,'[1]NBA-Data-1980-2019'!$H$1:$H$16305,"",0)</f>
        <v/>
      </c>
      <c r="BE255" s="2" t="str" cm="1">
        <f t="array" ref="BE255">_xlfn.XLOOKUP($A255&amp;BE$5,'[1]NBA-Data-1980-2019'!$B$1:$B$16305&amp;'[1]NBA-Data-1980-2019'!$A$1:$A$16305,'[1]NBA-Data-1980-2019'!$H$1:$H$16305,"",0)</f>
        <v/>
      </c>
      <c r="BF255" s="2" t="str" cm="1">
        <f t="array" ref="BF255">_xlfn.XLOOKUP($A255&amp;BF$5,'[1]NBA-Data-1980-2019'!$B$1:$B$16305&amp;'[1]NBA-Data-1980-2019'!$A$1:$A$16305,'[1]NBA-Data-1980-2019'!$H$1:$H$16305,"",0)</f>
        <v/>
      </c>
      <c r="BG255" s="2" t="str" cm="1">
        <f t="array" ref="BG255">_xlfn.XLOOKUP($A255&amp;BG$5,'[1]NBA-Data-1980-2019'!$B$1:$B$16305&amp;'[1]NBA-Data-1980-2019'!$A$1:$A$16305,'[1]NBA-Data-1980-2019'!$H$1:$H$16305,"",0)</f>
        <v/>
      </c>
      <c r="BH255" s="2" t="str" cm="1">
        <f t="array" ref="BH255">_xlfn.XLOOKUP($A255&amp;BH$5,'[1]NBA-Data-1980-2019'!$B$1:$B$16305&amp;'[1]NBA-Data-1980-2019'!$A$1:$A$16305,'[1]NBA-Data-1980-2019'!$H$1:$H$16305,"",0)</f>
        <v/>
      </c>
      <c r="BI255" s="2" t="str" cm="1">
        <f t="array" ref="BI255">_xlfn.XLOOKUP($A255&amp;BI$5,'[1]NBA-Data-1980-2019'!$B$1:$B$16305&amp;'[1]NBA-Data-1980-2019'!$A$1:$A$16305,'[1]NBA-Data-1980-2019'!$H$1:$H$16305,"",0)</f>
        <v/>
      </c>
      <c r="BJ255" s="2" t="str" cm="1">
        <f t="array" ref="BJ255">_xlfn.XLOOKUP($A255&amp;BJ$5,'[1]NBA-Data-1980-2019'!$B$1:$B$16305&amp;'[1]NBA-Data-1980-2019'!$A$1:$A$16305,'[1]NBA-Data-1980-2019'!$H$1:$H$16305,"",0)</f>
        <v/>
      </c>
      <c r="BK255" s="2" t="str" cm="1">
        <f t="array" ref="BK255">_xlfn.XLOOKUP($A255&amp;BK$5,'[1]NBA-Data-1980-2019'!$B$1:$B$16305&amp;'[1]NBA-Data-1980-2019'!$A$1:$A$16305,'[1]NBA-Data-1980-2019'!$H$1:$H$16305,"",0)</f>
        <v/>
      </c>
      <c r="BL255" s="2" t="str" cm="1">
        <f t="array" ref="BL255">_xlfn.XLOOKUP($A255&amp;BL$5,'[1]NBA-Data-1980-2019'!$B$1:$B$16305&amp;'[1]NBA-Data-1980-2019'!$A$1:$A$16305,'[1]NBA-Data-1980-2019'!$H$1:$H$16305,"",0)</f>
        <v/>
      </c>
      <c r="BM255" s="2" t="str" cm="1">
        <f t="array" ref="BM255">_xlfn.XLOOKUP($A255&amp;BM$5,'[1]NBA-Data-1980-2019'!$B$1:$B$16305&amp;'[1]NBA-Data-1980-2019'!$A$1:$A$16305,'[1]NBA-Data-1980-2019'!$H$1:$H$16305,"",0)</f>
        <v/>
      </c>
      <c r="BN255" s="2" cm="1">
        <f t="array" ref="BN255">_xlfn.XLOOKUP($A255&amp;BN$5,'[1]NBA-Data-1980-2019'!$B$1:$B$16305&amp;'[1]NBA-Data-1980-2019'!$A$1:$A$16305,'[1]NBA-Data-1980-2019'!$F$1:$F$16305,"",0)</f>
        <v>31.6</v>
      </c>
      <c r="BO255" s="2" cm="1">
        <f t="array" ref="BO255">_xlfn.XLOOKUP($A255&amp;BO$5,'[1]NBA-Data-1980-2019'!$B$1:$B$16305&amp;'[1]NBA-Data-1980-2019'!$A$1:$A$16305,'[1]NBA-Data-1980-2019'!$F$1:$F$16305,"",0)</f>
        <v>27.7</v>
      </c>
      <c r="BP255" s="2" cm="1">
        <f t="array" ref="BP255">_xlfn.XLOOKUP($A255&amp;BP$5,'[1]NBA-Data-1980-2019'!$B$1:$B$16305&amp;'[1]NBA-Data-1980-2019'!$A$1:$A$16305,'[1]NBA-Data-1980-2019'!$F$1:$F$16305,"",0)</f>
        <v>29.7</v>
      </c>
      <c r="BQ255" s="2" t="str" cm="1">
        <f t="array" ref="BQ255">_xlfn.XLOOKUP($A255&amp;BQ$5,'[1]NBA-Data-1980-2019'!$B$1:$B$16305&amp;'[1]NBA-Data-1980-2019'!$A$1:$A$16305,'[1]NBA-Data-1980-2019'!$F$1:$F$16305,"",0)</f>
        <v/>
      </c>
      <c r="BR255" s="2" cm="1">
        <f t="array" ref="BR255">_xlfn.XLOOKUP($A255&amp;BR$5,'[1]NBA-Data-1980-2019'!$B$1:$B$16305&amp;'[1]NBA-Data-1980-2019'!$A$1:$A$16305,'[1]NBA-Data-1980-2019'!$F$1:$F$16305,"",0)</f>
        <v>22.1</v>
      </c>
      <c r="BS255" s="2" cm="1">
        <f t="array" ref="BS255">_xlfn.XLOOKUP($A255&amp;BS$5,'[1]NBA-Data-1980-2019'!$B$1:$B$16305&amp;'[1]NBA-Data-1980-2019'!$A$1:$A$16305,'[1]NBA-Data-1980-2019'!$F$1:$F$16305,"",0)</f>
        <v>29.4</v>
      </c>
      <c r="BT255" s="2" cm="1">
        <f t="array" ref="BT255">_xlfn.XLOOKUP($A255&amp;BT$5,'[1]NBA-Data-1980-2019'!$B$1:$B$16305&amp;'[1]NBA-Data-1980-2019'!$A$1:$A$16305,'[1]NBA-Data-1980-2019'!$F$1:$F$16305,"",0)</f>
        <v>27.8</v>
      </c>
      <c r="BU255" s="2" cm="1">
        <f t="array" ref="BU255">_xlfn.XLOOKUP($A255&amp;BU$5,'[1]NBA-Data-1980-2019'!$B$1:$B$16305&amp;'[1]NBA-Data-1980-2019'!$A$1:$A$16305,'[1]NBA-Data-1980-2019'!$F$1:$F$16305,"",0)</f>
        <v>25.2</v>
      </c>
      <c r="BV255" s="2" t="str" cm="1">
        <f t="array" ref="BV255">_xlfn.XLOOKUP($A255&amp;BV$5,'[1]NBA-Data-1980-2019'!$B$1:$B$16305&amp;'[1]NBA-Data-1980-2019'!$A$1:$A$16305,'[1]NBA-Data-1980-2019'!$F$1:$F$16305,"",0)</f>
        <v/>
      </c>
      <c r="BW255" s="2" t="str" cm="1">
        <f t="array" ref="BW255">_xlfn.XLOOKUP($A255&amp;BW$5,'[1]NBA-Data-1980-2019'!$B$1:$B$16305&amp;'[1]NBA-Data-1980-2019'!$A$1:$A$16305,'[1]NBA-Data-1980-2019'!$F$1:$F$16305,"",0)</f>
        <v/>
      </c>
      <c r="BX255" s="2" t="str" cm="1">
        <f t="array" ref="BX255">_xlfn.XLOOKUP($A255&amp;BX$5,'[1]NBA-Data-1980-2019'!$B$1:$B$16305&amp;'[1]NBA-Data-1980-2019'!$A$1:$A$16305,'[1]NBA-Data-1980-2019'!$F$1:$F$16305,"",0)</f>
        <v/>
      </c>
      <c r="BY255" s="2" cm="1">
        <f t="array" ref="BY255">_xlfn.XLOOKUP($A255&amp;BY$5,'[1]NBA-Data-1980-2019'!$B$1:$B$16305&amp;'[1]NBA-Data-1980-2019'!$A$1:$A$16305,'[1]NBA-Data-1980-2019'!$F$1:$F$16305,"",0)</f>
        <v>20.7</v>
      </c>
      <c r="BZ255" s="2" cm="1">
        <f t="array" ref="BZ255">_xlfn.XLOOKUP($A255&amp;BZ$5,'[1]NBA-Data-1980-2019'!$B$1:$B$16305&amp;'[1]NBA-Data-1980-2019'!$A$1:$A$16305,'[1]NBA-Data-1980-2019'!$F$1:$F$16305,"",0)</f>
        <v>19.3</v>
      </c>
      <c r="CA255" s="2" t="str" cm="1">
        <f t="array" ref="CA255">_xlfn.XLOOKUP($A255&amp;CA$5,'[1]NBA-Data-1980-2019'!$B$1:$B$16305&amp;'[1]NBA-Data-1980-2019'!$A$1:$A$16305,'[1]NBA-Data-1980-2019'!$F$1:$F$16305,"",0)</f>
        <v/>
      </c>
      <c r="CB255" s="2" t="str" cm="1">
        <f t="array" ref="CB255">_xlfn.XLOOKUP($A255&amp;CB$5,'[1]NBA-Data-1980-2019'!$B$1:$B$16305&amp;'[1]NBA-Data-1980-2019'!$A$1:$A$16305,'[1]NBA-Data-1980-2019'!$F$1:$F$16305,"",0)</f>
        <v/>
      </c>
      <c r="CC255" s="2" t="str" cm="1">
        <f t="array" ref="CC255">_xlfn.XLOOKUP($A255&amp;CC$5,'[1]NBA-Data-1980-2019'!$B$1:$B$16305&amp;'[1]NBA-Data-1980-2019'!$A$1:$A$16305,'[1]NBA-Data-1980-2019'!$F$1:$F$16305,"",0)</f>
        <v/>
      </c>
      <c r="CD255" s="2" t="str" cm="1">
        <f t="array" ref="CD255">_xlfn.XLOOKUP($A255&amp;CD$5,'[1]NBA-Data-1980-2019'!$B$1:$B$16305&amp;'[1]NBA-Data-1980-2019'!$A$1:$A$16305,'[1]NBA-Data-1980-2019'!$F$1:$F$16305,"",0)</f>
        <v/>
      </c>
      <c r="CE255" s="2" t="str" cm="1">
        <f t="array" ref="CE255">_xlfn.XLOOKUP($A255&amp;CE$5,'[1]NBA-Data-1980-2019'!$B$1:$B$16305&amp;'[1]NBA-Data-1980-2019'!$A$1:$A$16305,'[1]NBA-Data-1980-2019'!$F$1:$F$16305,"",0)</f>
        <v/>
      </c>
      <c r="CF255" s="2" t="str" cm="1">
        <f t="array" ref="CF255">_xlfn.XLOOKUP($A255&amp;CF$5,'[1]NBA-Data-1980-2019'!$B$1:$B$16305&amp;'[1]NBA-Data-1980-2019'!$A$1:$A$16305,'[1]NBA-Data-1980-2019'!$F$1:$F$16305,"",0)</f>
        <v/>
      </c>
      <c r="CG255" s="2" t="str" cm="1">
        <f t="array" ref="CG255">_xlfn.XLOOKUP($A255&amp;CG$5,'[1]NBA-Data-1980-2019'!$B$1:$B$16305&amp;'[1]NBA-Data-1980-2019'!$A$1:$A$16305,'[1]NBA-Data-1980-2019'!$F$1:$F$16305,"",0)</f>
        <v/>
      </c>
      <c r="CH255" s="2" t="str" cm="1">
        <f t="array" ref="CH255">_xlfn.XLOOKUP($A255&amp;CH$5,'[1]NBA-Data-1980-2019'!$B$1:$B$16305&amp;'[1]NBA-Data-1980-2019'!$A$1:$A$16305,'[1]NBA-Data-1980-2019'!$F$1:$F$16305,"",0)</f>
        <v/>
      </c>
      <c r="CI255" s="2" t="str" cm="1">
        <f t="array" ref="CI255">_xlfn.XLOOKUP($A255&amp;CI$5,'[1]NBA-Data-1980-2019'!$B$1:$B$16305&amp;'[1]NBA-Data-1980-2019'!$A$1:$A$16305,'[1]NBA-Data-1980-2019'!$F$1:$F$16305,"",0)</f>
        <v/>
      </c>
      <c r="CJ255" s="2" t="str" cm="1">
        <f t="array" ref="CJ255">_xlfn.XLOOKUP($A255&amp;CJ$5,'[1]NBA-Data-1980-2019'!$B$1:$B$16305&amp;'[1]NBA-Data-1980-2019'!$A$1:$A$16305,'[1]NBA-Data-1980-2019'!$F$1:$F$16305,"",0)</f>
        <v/>
      </c>
      <c r="CK255" s="2" t="str" cm="1">
        <f t="array" ref="CK255">_xlfn.XLOOKUP($A255&amp;CK$5,'[1]NBA-Data-1980-2019'!$B$1:$B$16305&amp;'[1]NBA-Data-1980-2019'!$A$1:$A$16305,'[1]NBA-Data-1980-2019'!$F$1:$F$16305,"",0)</f>
        <v/>
      </c>
      <c r="CL255" s="2" t="str" cm="1">
        <f t="array" ref="CL255">_xlfn.XLOOKUP($A255&amp;CL$5,'[1]NBA-Data-1980-2019'!$B$1:$B$16305&amp;'[1]NBA-Data-1980-2019'!$A$1:$A$16305,'[1]NBA-Data-1980-2019'!$F$1:$F$16305,"",0)</f>
        <v/>
      </c>
      <c r="CM255" s="2" t="str" cm="1">
        <f t="array" ref="CM255">_xlfn.XLOOKUP($A255&amp;CM$5,'[1]NBA-Data-1980-2019'!$B$1:$B$16305&amp;'[1]NBA-Data-1980-2019'!$A$1:$A$16305,'[1]NBA-Data-1980-2019'!$F$1:$F$16305,"",0)</f>
        <v/>
      </c>
      <c r="CN255" s="2" t="str" cm="1">
        <f t="array" ref="CN255">_xlfn.XLOOKUP($A255&amp;CN$5,'[1]NBA-Data-1980-2019'!$B$1:$B$16305&amp;'[1]NBA-Data-1980-2019'!$A$1:$A$16305,'[1]NBA-Data-1980-2019'!$F$1:$F$16305,"",0)</f>
        <v/>
      </c>
      <c r="CO255" s="2" t="str" cm="1">
        <f t="array" ref="CO255">_xlfn.XLOOKUP($A255&amp;CO$5,'[1]NBA-Data-1980-2019'!$B$1:$B$16305&amp;'[1]NBA-Data-1980-2019'!$A$1:$A$16305,'[1]NBA-Data-1980-2019'!$F$1:$F$16305,"",0)</f>
        <v/>
      </c>
      <c r="CP255" s="2" t="str" cm="1">
        <f t="array" ref="CP255">_xlfn.XLOOKUP($A255&amp;CP$5,'[1]NBA-Data-1980-2019'!$B$1:$B$16305&amp;'[1]NBA-Data-1980-2019'!$A$1:$A$16305,'[1]NBA-Data-1980-2019'!$F$1:$F$16305,"",0)</f>
        <v/>
      </c>
      <c r="CQ255" s="2" t="str" cm="1">
        <f t="array" ref="CQ255">_xlfn.XLOOKUP($A255&amp;CQ$5,'[1]NBA-Data-1980-2019'!$B$1:$B$16305&amp;'[1]NBA-Data-1980-2019'!$A$1:$A$16305,'[1]NBA-Data-1980-2019'!$F$1:$F$16305,"",0)</f>
        <v/>
      </c>
      <c r="CR255" s="2" t="str" cm="1">
        <f t="array" ref="CR255">_xlfn.XLOOKUP($A255&amp;CR$5,'[1]NBA-Data-1980-2019'!$B$1:$B$16305&amp;'[1]NBA-Data-1980-2019'!$A$1:$A$16305,'[1]NBA-Data-1980-2019'!$F$1:$F$16305,"",0)</f>
        <v/>
      </c>
      <c r="CS255" s="2" t="str" cm="1">
        <f t="array" ref="CS255">_xlfn.XLOOKUP($A255&amp;CS$5,'[1]NBA-Data-1980-2019'!$B$1:$B$16305&amp;'[1]NBA-Data-1980-2019'!$A$1:$A$16305,'[1]NBA-Data-1980-2019'!$F$1:$F$16305,"",0)</f>
        <v/>
      </c>
      <c r="CU255" s="2" t="str">
        <f>_xlfn.XLOOKUP($A255,TEAMS!$G$1:$G$839,TEAMS!$H$1:$H$839,"",0)</f>
        <v>SG</v>
      </c>
      <c r="CV255" s="2" t="str">
        <f>_xlfn.XLOOKUP($CU255,DASHBOARD!$B$22:$B$27,DASHBOARD!$C$22:$C$27,"",0)</f>
        <v>GUARD</v>
      </c>
      <c r="CY255" s="63">
        <f>SUMIFS('[1]NBA-Data-1980-2019'!$G$1:$G$16305,'[1]NBA-Data-1980-2019'!$B$1:$B$16305,$A255,'[1]NBA-Data-1980-2019'!$A$1:$A$16305,CY$9)</f>
        <v>2500000</v>
      </c>
      <c r="CZ255" s="63">
        <f>SUMIFS('[1]NBA-Data-1980-2019'!$G$1:$G$16305,'[1]NBA-Data-1980-2019'!$B$1:$B$16305,$A255,'[1]NBA-Data-1980-2019'!$A$1:$A$16305,CZ$9)</f>
        <v>3250000</v>
      </c>
      <c r="DA255" s="63">
        <f>SUMIFS('[1]NBA-Data-1980-2019'!$G$1:$G$16305,'[1]NBA-Data-1980-2019'!$B$1:$B$16305,$A255,'[1]NBA-Data-1980-2019'!$A$1:$A$16305,DA$9)</f>
        <v>4000000</v>
      </c>
      <c r="DB255" s="63">
        <f>SUMIFS('[1]NBA-Data-1980-2019'!$G$1:$G$16305,'[1]NBA-Data-1980-2019'!$B$1:$B$16305,$A255,'[1]NBA-Data-1980-2019'!$A$1:$A$16305,DB$9)</f>
        <v>0</v>
      </c>
      <c r="DC255" s="63">
        <f>SUMIFS('[1]NBA-Data-1980-2019'!$G$1:$G$16305,'[1]NBA-Data-1980-2019'!$B$1:$B$16305,$A255,'[1]NBA-Data-1980-2019'!$A$1:$A$16305,DC$9)</f>
        <v>0</v>
      </c>
      <c r="DD255" s="63">
        <f>SUMIFS('[1]NBA-Data-1980-2019'!$G$1:$G$16305,'[1]NBA-Data-1980-2019'!$B$1:$B$16305,$A255,'[1]NBA-Data-1980-2019'!$A$1:$A$16305,DD$9)</f>
        <v>3850000</v>
      </c>
      <c r="DE255" s="63">
        <f>SUMIFS('[1]NBA-Data-1980-2019'!$G$1:$G$16305,'[1]NBA-Data-1980-2019'!$B$1:$B$16305,$A255,'[1]NBA-Data-1980-2019'!$A$1:$A$16305,DE$9)</f>
        <v>30140000</v>
      </c>
      <c r="DF255" s="63">
        <f>SUMIFS('[1]NBA-Data-1980-2019'!$G$1:$G$16305,'[1]NBA-Data-1980-2019'!$B$1:$B$16305,$A255,'[1]NBA-Data-1980-2019'!$A$1:$A$16305,DF$9)</f>
        <v>33140000</v>
      </c>
      <c r="DG255" s="63">
        <f>SUMIFS('[1]NBA-Data-1980-2019'!$G$1:$G$16305,'[1]NBA-Data-1980-2019'!$B$1:$B$16305,$A255,'[1]NBA-Data-1980-2019'!$A$1:$A$16305,DG$9)</f>
        <v>0</v>
      </c>
      <c r="DH255" s="63">
        <f>SUMIFS('[1]NBA-Data-1980-2019'!$G$1:$G$16305,'[1]NBA-Data-1980-2019'!$B$1:$B$16305,$A255,'[1]NBA-Data-1980-2019'!$A$1:$A$16305,DH$9)</f>
        <v>0</v>
      </c>
      <c r="DI255" s="63">
        <f>SUMIFS('[1]NBA-Data-1980-2019'!$G$1:$G$16305,'[1]NBA-Data-1980-2019'!$B$1:$B$16305,$A255,'[1]NBA-Data-1980-2019'!$A$1:$A$16305,DI$9)</f>
        <v>0</v>
      </c>
      <c r="DJ255" s="63">
        <f>SUMIFS('[1]NBA-Data-1980-2019'!$G$1:$G$16305,'[1]NBA-Data-1980-2019'!$B$1:$B$16305,$A255,'[1]NBA-Data-1980-2019'!$A$1:$A$16305,DJ$9)</f>
        <v>1000000</v>
      </c>
      <c r="DK255" s="63">
        <f>SUMIFS('[1]NBA-Data-1980-2019'!$G$1:$G$16305,'[1]NBA-Data-1980-2019'!$B$1:$B$16305,$A255,'[1]NBA-Data-1980-2019'!$A$1:$A$16305,DK$9)</f>
        <v>1030000</v>
      </c>
      <c r="DL255" s="63">
        <f>SUMIFS('[1]NBA-Data-1980-2019'!$G$1:$G$16305,'[1]NBA-Data-1980-2019'!$B$1:$B$16305,$A255,'[1]NBA-Data-1980-2019'!$A$1:$A$16305,DL$9)</f>
        <v>0</v>
      </c>
      <c r="DM255" s="63">
        <f>SUMIFS('[1]NBA-Data-1980-2019'!$G$1:$G$16305,'[1]NBA-Data-1980-2019'!$B$1:$B$16305,$A255,'[1]NBA-Data-1980-2019'!$A$1:$A$16305,DM$9)</f>
        <v>0</v>
      </c>
      <c r="DN255" s="63">
        <f>SUMIFS('[1]NBA-Data-1980-2019'!$G$1:$G$16305,'[1]NBA-Data-1980-2019'!$B$1:$B$16305,$A255,'[1]NBA-Data-1980-2019'!$A$1:$A$16305,DN$9)</f>
        <v>0</v>
      </c>
      <c r="DO255" s="63">
        <f>SUMIFS('[1]NBA-Data-1980-2019'!$G$1:$G$16305,'[1]NBA-Data-1980-2019'!$B$1:$B$16305,$A255,'[1]NBA-Data-1980-2019'!$A$1:$A$16305,DO$9)</f>
        <v>0</v>
      </c>
      <c r="DP255" s="63">
        <f>SUMIFS('[1]NBA-Data-1980-2019'!$G$1:$G$16305,'[1]NBA-Data-1980-2019'!$B$1:$B$16305,$A255,'[1]NBA-Data-1980-2019'!$A$1:$A$16305,DP$9)</f>
        <v>0</v>
      </c>
      <c r="DQ255" s="63">
        <f>SUMIFS('[1]NBA-Data-1980-2019'!$G$1:$G$16305,'[1]NBA-Data-1980-2019'!$B$1:$B$16305,$A255,'[1]NBA-Data-1980-2019'!$A$1:$A$16305,DQ$9)</f>
        <v>0</v>
      </c>
      <c r="DR255" s="63">
        <f>SUMIFS('[1]NBA-Data-1980-2019'!$G$1:$G$16305,'[1]NBA-Data-1980-2019'!$B$1:$B$16305,$A255,'[1]NBA-Data-1980-2019'!$A$1:$A$16305,DR$9)</f>
        <v>0</v>
      </c>
      <c r="DS255" s="63">
        <f>SUMIFS('[1]NBA-Data-1980-2019'!$G$1:$G$16305,'[1]NBA-Data-1980-2019'!$B$1:$B$16305,$A255,'[1]NBA-Data-1980-2019'!$A$1:$A$16305,DS$9)</f>
        <v>0</v>
      </c>
      <c r="DT255" s="63">
        <f>SUMIFS('[1]NBA-Data-1980-2019'!$G$1:$G$16305,'[1]NBA-Data-1980-2019'!$B$1:$B$16305,$A255,'[1]NBA-Data-1980-2019'!$A$1:$A$16305,DT$9)</f>
        <v>0</v>
      </c>
      <c r="DU255" s="63">
        <f>SUMIFS('[1]NBA-Data-1980-2019'!$G$1:$G$16305,'[1]NBA-Data-1980-2019'!$B$1:$B$16305,$A255,'[1]NBA-Data-1980-2019'!$A$1:$A$16305,DU$9)</f>
        <v>0</v>
      </c>
      <c r="DV255" s="63">
        <f>SUMIFS('[1]NBA-Data-1980-2019'!$G$1:$G$16305,'[1]NBA-Data-1980-2019'!$B$1:$B$16305,$A255,'[1]NBA-Data-1980-2019'!$A$1:$A$16305,DV$9)</f>
        <v>0</v>
      </c>
      <c r="DW255" s="63">
        <f>SUMIFS('[1]NBA-Data-1980-2019'!$G$1:$G$16305,'[1]NBA-Data-1980-2019'!$B$1:$B$16305,$A255,'[1]NBA-Data-1980-2019'!$A$1:$A$16305,DW$9)</f>
        <v>0</v>
      </c>
      <c r="DX255" s="63">
        <f>SUMIFS('[1]NBA-Data-1980-2019'!$G$1:$G$16305,'[1]NBA-Data-1980-2019'!$B$1:$B$16305,$A255,'[1]NBA-Data-1980-2019'!$A$1:$A$16305,DX$9)</f>
        <v>0</v>
      </c>
      <c r="DY255" s="63">
        <f>SUMIFS('[1]NBA-Data-1980-2019'!$G$1:$G$16305,'[1]NBA-Data-1980-2019'!$B$1:$B$16305,$A255,'[1]NBA-Data-1980-2019'!$A$1:$A$16305,DY$9)</f>
        <v>0</v>
      </c>
      <c r="DZ255" s="63">
        <f>SUMIFS('[1]NBA-Data-1980-2019'!$G$1:$G$16305,'[1]NBA-Data-1980-2019'!$B$1:$B$16305,$A255,'[1]NBA-Data-1980-2019'!$A$1:$A$16305,DZ$9)</f>
        <v>0</v>
      </c>
      <c r="EA255" s="63">
        <f>SUMIFS('[1]NBA-Data-1980-2019'!$G$1:$G$16305,'[1]NBA-Data-1980-2019'!$B$1:$B$16305,$A255,'[1]NBA-Data-1980-2019'!$A$1:$A$16305,EA$9)</f>
        <v>0</v>
      </c>
      <c r="EB255" s="63">
        <f>SUMIFS('[1]NBA-Data-1980-2019'!$G$1:$G$16305,'[1]NBA-Data-1980-2019'!$B$1:$B$16305,$A255,'[1]NBA-Data-1980-2019'!$A$1:$A$16305,EB$9)</f>
        <v>0</v>
      </c>
      <c r="EC255" s="63">
        <f>SUMIFS('[1]NBA-Data-1980-2019'!$G$1:$G$16305,'[1]NBA-Data-1980-2019'!$B$1:$B$16305,$A255,'[1]NBA-Data-1980-2019'!$A$1:$A$16305,EC$9)</f>
        <v>0</v>
      </c>
      <c r="ED255" s="63">
        <f>SUMIFS('[1]NBA-Data-1980-2019'!$G$1:$G$16305,'[1]NBA-Data-1980-2019'!$B$1:$B$16305,$A255,'[1]NBA-Data-1980-2019'!$A$1:$A$16305,ED$9)</f>
        <v>0</v>
      </c>
      <c r="EH255" s="2" t="s">
        <v>1488</v>
      </c>
      <c r="EI255" s="2" t="s">
        <v>1472</v>
      </c>
    </row>
    <row r="256" spans="1:139" x14ac:dyDescent="0.2">
      <c r="A256" s="2" t="s">
        <v>840</v>
      </c>
      <c r="B256" s="2" t="str" cm="1">
        <f t="array" ref="B256">_xlfn.XLOOKUP($A256&amp;B$5,'[1]NBA-Data-1980-2019'!$B$1:$B$16305&amp;'[1]NBA-Data-1980-2019'!$A$1:$A$16305,'[1]NBA-Data-1980-2019'!$D$1:$D$16305,"",0)</f>
        <v/>
      </c>
      <c r="C256" s="2" t="str" cm="1">
        <f t="array" ref="C256">_xlfn.XLOOKUP($A256&amp;C$5,'[1]NBA-Data-1980-2019'!$B$1:$B$16305&amp;'[1]NBA-Data-1980-2019'!$A$1:$A$16305,'[1]NBA-Data-1980-2019'!$D$1:$D$16305,"",0)</f>
        <v/>
      </c>
      <c r="D256" s="2" t="str" cm="1">
        <f t="array" ref="D256">_xlfn.XLOOKUP($A256&amp;D$5,'[1]NBA-Data-1980-2019'!$B$1:$B$16305&amp;'[1]NBA-Data-1980-2019'!$A$1:$A$16305,'[1]NBA-Data-1980-2019'!$D$1:$D$16305,"",0)</f>
        <v/>
      </c>
      <c r="E256" s="2" t="str" cm="1">
        <f t="array" ref="E256">_xlfn.XLOOKUP($A256&amp;E$5,'[1]NBA-Data-1980-2019'!$B$1:$B$16305&amp;'[1]NBA-Data-1980-2019'!$A$1:$A$16305,'[1]NBA-Data-1980-2019'!$D$1:$D$16305,"",0)</f>
        <v/>
      </c>
      <c r="F256" s="2" t="str" cm="1">
        <f t="array" ref="F256">_xlfn.XLOOKUP($A256&amp;F$5,'[1]NBA-Data-1980-2019'!$B$1:$B$16305&amp;'[1]NBA-Data-1980-2019'!$A$1:$A$16305,'[1]NBA-Data-1980-2019'!$D$1:$D$16305,"",0)</f>
        <v/>
      </c>
      <c r="G256" s="2" t="str" cm="1">
        <f t="array" ref="G256">_xlfn.XLOOKUP($A256&amp;G$5,'[1]NBA-Data-1980-2019'!$B$1:$B$16305&amp;'[1]NBA-Data-1980-2019'!$A$1:$A$16305,'[1]NBA-Data-1980-2019'!$D$1:$D$16305,"",0)</f>
        <v/>
      </c>
      <c r="H256" s="2" t="str" cm="1">
        <f t="array" ref="H256">_xlfn.XLOOKUP($A256&amp;H$5,'[1]NBA-Data-1980-2019'!$B$1:$B$16305&amp;'[1]NBA-Data-1980-2019'!$A$1:$A$16305,'[1]NBA-Data-1980-2019'!$D$1:$D$16305,"",0)</f>
        <v/>
      </c>
      <c r="I256" s="2" t="str" cm="1">
        <f t="array" ref="I256">_xlfn.XLOOKUP($A256&amp;I$5,'[1]NBA-Data-1980-2019'!$B$1:$B$16305&amp;'[1]NBA-Data-1980-2019'!$A$1:$A$16305,'[1]NBA-Data-1980-2019'!$D$1:$D$16305,"",0)</f>
        <v/>
      </c>
      <c r="J256" s="2" t="str" cm="1">
        <f t="array" ref="J256">_xlfn.XLOOKUP($A256&amp;J$5,'[1]NBA-Data-1980-2019'!$B$1:$B$16305&amp;'[1]NBA-Data-1980-2019'!$A$1:$A$16305,'[1]NBA-Data-1980-2019'!$D$1:$D$16305,"",0)</f>
        <v/>
      </c>
      <c r="K256" s="2" t="str" cm="1">
        <f t="array" ref="K256">_xlfn.XLOOKUP($A256&amp;K$5,'[1]NBA-Data-1980-2019'!$B$1:$B$16305&amp;'[1]NBA-Data-1980-2019'!$A$1:$A$16305,'[1]NBA-Data-1980-2019'!$D$1:$D$16305,"",0)</f>
        <v/>
      </c>
      <c r="L256" s="2" t="str" cm="1">
        <f t="array" ref="L256">_xlfn.XLOOKUP($A256&amp;L$5,'[1]NBA-Data-1980-2019'!$B$1:$B$16305&amp;'[1]NBA-Data-1980-2019'!$A$1:$A$16305,'[1]NBA-Data-1980-2019'!$D$1:$D$16305,"",0)</f>
        <v/>
      </c>
      <c r="M256" s="2" t="str" cm="1">
        <f t="array" ref="M256">_xlfn.XLOOKUP($A256&amp;M$5,'[1]NBA-Data-1980-2019'!$B$1:$B$16305&amp;'[1]NBA-Data-1980-2019'!$A$1:$A$16305,'[1]NBA-Data-1980-2019'!$D$1:$D$16305,"",0)</f>
        <v/>
      </c>
      <c r="N256" s="2" t="str" cm="1">
        <f t="array" ref="N256">_xlfn.XLOOKUP($A256&amp;N$5,'[1]NBA-Data-1980-2019'!$B$1:$B$16305&amp;'[1]NBA-Data-1980-2019'!$A$1:$A$16305,'[1]NBA-Data-1980-2019'!$D$1:$D$16305,"",0)</f>
        <v/>
      </c>
      <c r="O256" s="2" t="str" cm="1">
        <f t="array" ref="O256">_xlfn.XLOOKUP($A256&amp;O$5,'[1]NBA-Data-1980-2019'!$B$1:$B$16305&amp;'[1]NBA-Data-1980-2019'!$A$1:$A$16305,'[1]NBA-Data-1980-2019'!$D$1:$D$16305,"",0)</f>
        <v/>
      </c>
      <c r="P256" s="2" t="str" cm="1">
        <f t="array" ref="P256">_xlfn.XLOOKUP($A256&amp;P$5,'[1]NBA-Data-1980-2019'!$B$1:$B$16305&amp;'[1]NBA-Data-1980-2019'!$A$1:$A$16305,'[1]NBA-Data-1980-2019'!$D$1:$D$16305,"",0)</f>
        <v/>
      </c>
      <c r="Q256" s="2" t="str" cm="1">
        <f t="array" ref="Q256">_xlfn.XLOOKUP($A256&amp;Q$5,'[1]NBA-Data-1980-2019'!$B$1:$B$16305&amp;'[1]NBA-Data-1980-2019'!$A$1:$A$16305,'[1]NBA-Data-1980-2019'!$D$1:$D$16305,"",0)</f>
        <v/>
      </c>
      <c r="R256" s="2" t="str" cm="1">
        <f t="array" ref="R256">_xlfn.XLOOKUP($A256&amp;R$5,'[1]NBA-Data-1980-2019'!$B$1:$B$16305&amp;'[1]NBA-Data-1980-2019'!$A$1:$A$16305,'[1]NBA-Data-1980-2019'!$D$1:$D$16305,"",0)</f>
        <v/>
      </c>
      <c r="S256" s="2" t="str" cm="1">
        <f t="array" ref="S256">_xlfn.XLOOKUP($A256&amp;S$5,'[1]NBA-Data-1980-2019'!$B$1:$B$16305&amp;'[1]NBA-Data-1980-2019'!$A$1:$A$16305,'[1]NBA-Data-1980-2019'!$D$1:$D$16305,"",0)</f>
        <v/>
      </c>
      <c r="T256" s="2" t="str" cm="1">
        <f t="array" ref="T256">_xlfn.XLOOKUP($A256&amp;T$5,'[1]NBA-Data-1980-2019'!$B$1:$B$16305&amp;'[1]NBA-Data-1980-2019'!$A$1:$A$16305,'[1]NBA-Data-1980-2019'!$D$1:$D$16305,"",0)</f>
        <v/>
      </c>
      <c r="U256" s="2" t="str" cm="1">
        <f t="array" ref="U256">_xlfn.XLOOKUP($A256&amp;U$5,'[1]NBA-Data-1980-2019'!$B$1:$B$16305&amp;'[1]NBA-Data-1980-2019'!$A$1:$A$16305,'[1]NBA-Data-1980-2019'!$D$1:$D$16305,"",0)</f>
        <v/>
      </c>
      <c r="V256" s="2" t="str" cm="1">
        <f t="array" ref="V256">_xlfn.XLOOKUP($A256&amp;V$5,'[1]NBA-Data-1980-2019'!$B$1:$B$16305&amp;'[1]NBA-Data-1980-2019'!$A$1:$A$16305,'[1]NBA-Data-1980-2019'!$D$1:$D$16305,"",0)</f>
        <v/>
      </c>
      <c r="W256" s="2" t="str" cm="1">
        <f t="array" ref="W256">_xlfn.XLOOKUP($A256&amp;W$5,'[1]NBA-Data-1980-2019'!$B$1:$B$16305&amp;'[1]NBA-Data-1980-2019'!$A$1:$A$16305,'[1]NBA-Data-1980-2019'!$D$1:$D$16305,"",0)</f>
        <v>TOT</v>
      </c>
      <c r="X256" s="2" t="str" cm="1">
        <f t="array" ref="X256">_xlfn.XLOOKUP($A256&amp;X$5,'[1]NBA-Data-1980-2019'!$B$1:$B$16305&amp;'[1]NBA-Data-1980-2019'!$A$1:$A$16305,'[1]NBA-Data-1980-2019'!$D$1:$D$16305,"",0)</f>
        <v/>
      </c>
      <c r="Y256" s="2" t="str" cm="1">
        <f t="array" ref="Y256">_xlfn.XLOOKUP($A256&amp;Y$5,'[1]NBA-Data-1980-2019'!$B$1:$B$16305&amp;'[1]NBA-Data-1980-2019'!$A$1:$A$16305,'[1]NBA-Data-1980-2019'!$D$1:$D$16305,"",0)</f>
        <v/>
      </c>
      <c r="Z256" s="2" t="str" cm="1">
        <f t="array" ref="Z256">_xlfn.XLOOKUP($A256&amp;Z$5,'[1]NBA-Data-1980-2019'!$B$1:$B$16305&amp;'[1]NBA-Data-1980-2019'!$A$1:$A$16305,'[1]NBA-Data-1980-2019'!$D$1:$D$16305,"",0)</f>
        <v/>
      </c>
      <c r="AA256" s="2" t="str" cm="1">
        <f t="array" ref="AA256">_xlfn.XLOOKUP($A256&amp;AA$5,'[1]NBA-Data-1980-2019'!$B$1:$B$16305&amp;'[1]NBA-Data-1980-2019'!$A$1:$A$16305,'[1]NBA-Data-1980-2019'!$D$1:$D$16305,"",0)</f>
        <v/>
      </c>
      <c r="AB256" s="2" t="str" cm="1">
        <f t="array" ref="AB256">_xlfn.XLOOKUP($A256&amp;AB$5,'[1]NBA-Data-1980-2019'!$B$1:$B$16305&amp;'[1]NBA-Data-1980-2019'!$A$1:$A$16305,'[1]NBA-Data-1980-2019'!$D$1:$D$16305,"",0)</f>
        <v/>
      </c>
      <c r="AC256" s="2" t="str" cm="1">
        <f t="array" ref="AC256">_xlfn.XLOOKUP($A256&amp;AC$5,'[1]NBA-Data-1980-2019'!$B$1:$B$16305&amp;'[1]NBA-Data-1980-2019'!$A$1:$A$16305,'[1]NBA-Data-1980-2019'!$D$1:$D$16305,"",0)</f>
        <v/>
      </c>
      <c r="AD256" s="2" t="str" cm="1">
        <f t="array" ref="AD256">_xlfn.XLOOKUP($A256&amp;AD$5,'[1]NBA-Data-1980-2019'!$B$1:$B$16305&amp;'[1]NBA-Data-1980-2019'!$A$1:$A$16305,'[1]NBA-Data-1980-2019'!$D$1:$D$16305,"",0)</f>
        <v/>
      </c>
      <c r="AE256" s="2" t="str" cm="1">
        <f t="array" ref="AE256">_xlfn.XLOOKUP($A256&amp;AE$5,'[1]NBA-Data-1980-2019'!$B$1:$B$16305&amp;'[1]NBA-Data-1980-2019'!$A$1:$A$16305,'[1]NBA-Data-1980-2019'!$D$1:$D$16305,"",0)</f>
        <v/>
      </c>
      <c r="AF256" s="2" t="str" cm="1">
        <f t="array" ref="AF256">_xlfn.XLOOKUP($A256&amp;AF$5,'[1]NBA-Data-1980-2019'!$B$1:$B$16305&amp;'[1]NBA-Data-1980-2019'!$A$1:$A$16305,'[1]NBA-Data-1980-2019'!$D$1:$D$16305,"",0)</f>
        <v/>
      </c>
      <c r="AG256" s="2" t="str" cm="1">
        <f t="array" ref="AG256">_xlfn.XLOOKUP($A256&amp;AG$5,'[1]NBA-Data-1980-2019'!$B$1:$B$16305&amp;'[1]NBA-Data-1980-2019'!$A$1:$A$16305,'[1]NBA-Data-1980-2019'!$D$1:$D$16305,"",0)</f>
        <v/>
      </c>
      <c r="AH256" s="2" t="str" cm="1">
        <f t="array" ref="AH256">_xlfn.XLOOKUP($A256&amp;AH$5,'[1]NBA-Data-1980-2019'!$B$1:$B$16305&amp;'[1]NBA-Data-1980-2019'!$A$1:$A$16305,'[1]NBA-Data-1980-2019'!$H$1:$H$16305,"",0)</f>
        <v/>
      </c>
      <c r="AI256" s="2" t="str" cm="1">
        <f t="array" ref="AI256">_xlfn.XLOOKUP($A256&amp;AI$5,'[1]NBA-Data-1980-2019'!$B$1:$B$16305&amp;'[1]NBA-Data-1980-2019'!$A$1:$A$16305,'[1]NBA-Data-1980-2019'!$H$1:$H$16305,"",0)</f>
        <v/>
      </c>
      <c r="AJ256" s="2" t="str" cm="1">
        <f t="array" ref="AJ256">_xlfn.XLOOKUP($A256&amp;AJ$5,'[1]NBA-Data-1980-2019'!$B$1:$B$16305&amp;'[1]NBA-Data-1980-2019'!$A$1:$A$16305,'[1]NBA-Data-1980-2019'!$H$1:$H$16305,"",0)</f>
        <v/>
      </c>
      <c r="AK256" s="2" t="str" cm="1">
        <f t="array" ref="AK256">_xlfn.XLOOKUP($A256&amp;AK$5,'[1]NBA-Data-1980-2019'!$B$1:$B$16305&amp;'[1]NBA-Data-1980-2019'!$A$1:$A$16305,'[1]NBA-Data-1980-2019'!$H$1:$H$16305,"",0)</f>
        <v/>
      </c>
      <c r="AL256" s="2" t="str" cm="1">
        <f t="array" ref="AL256">_xlfn.XLOOKUP($A256&amp;AL$5,'[1]NBA-Data-1980-2019'!$B$1:$B$16305&amp;'[1]NBA-Data-1980-2019'!$A$1:$A$16305,'[1]NBA-Data-1980-2019'!$H$1:$H$16305,"",0)</f>
        <v/>
      </c>
      <c r="AM256" s="2" t="str" cm="1">
        <f t="array" ref="AM256">_xlfn.XLOOKUP($A256&amp;AM$5,'[1]NBA-Data-1980-2019'!$B$1:$B$16305&amp;'[1]NBA-Data-1980-2019'!$A$1:$A$16305,'[1]NBA-Data-1980-2019'!$H$1:$H$16305,"",0)</f>
        <v/>
      </c>
      <c r="AN256" s="2" t="str" cm="1">
        <f t="array" ref="AN256">_xlfn.XLOOKUP($A256&amp;AN$5,'[1]NBA-Data-1980-2019'!$B$1:$B$16305&amp;'[1]NBA-Data-1980-2019'!$A$1:$A$16305,'[1]NBA-Data-1980-2019'!$H$1:$H$16305,"",0)</f>
        <v/>
      </c>
      <c r="AO256" s="2" t="str" cm="1">
        <f t="array" ref="AO256">_xlfn.XLOOKUP($A256&amp;AO$5,'[1]NBA-Data-1980-2019'!$B$1:$B$16305&amp;'[1]NBA-Data-1980-2019'!$A$1:$A$16305,'[1]NBA-Data-1980-2019'!$H$1:$H$16305,"",0)</f>
        <v/>
      </c>
      <c r="AP256" s="2" t="str" cm="1">
        <f t="array" ref="AP256">_xlfn.XLOOKUP($A256&amp;AP$5,'[1]NBA-Data-1980-2019'!$B$1:$B$16305&amp;'[1]NBA-Data-1980-2019'!$A$1:$A$16305,'[1]NBA-Data-1980-2019'!$H$1:$H$16305,"",0)</f>
        <v/>
      </c>
      <c r="AQ256" s="2" t="str" cm="1">
        <f t="array" ref="AQ256">_xlfn.XLOOKUP($A256&amp;AQ$5,'[1]NBA-Data-1980-2019'!$B$1:$B$16305&amp;'[1]NBA-Data-1980-2019'!$A$1:$A$16305,'[1]NBA-Data-1980-2019'!$H$1:$H$16305,"",0)</f>
        <v/>
      </c>
      <c r="AR256" s="2" t="str" cm="1">
        <f t="array" ref="AR256">_xlfn.XLOOKUP($A256&amp;AR$5,'[1]NBA-Data-1980-2019'!$B$1:$B$16305&amp;'[1]NBA-Data-1980-2019'!$A$1:$A$16305,'[1]NBA-Data-1980-2019'!$H$1:$H$16305,"",0)</f>
        <v/>
      </c>
      <c r="AS256" s="2" t="str" cm="1">
        <f t="array" ref="AS256">_xlfn.XLOOKUP($A256&amp;AS$5,'[1]NBA-Data-1980-2019'!$B$1:$B$16305&amp;'[1]NBA-Data-1980-2019'!$A$1:$A$16305,'[1]NBA-Data-1980-2019'!$H$1:$H$16305,"",0)</f>
        <v/>
      </c>
      <c r="AT256" s="2" t="str" cm="1">
        <f t="array" ref="AT256">_xlfn.XLOOKUP($A256&amp;AT$5,'[1]NBA-Data-1980-2019'!$B$1:$B$16305&amp;'[1]NBA-Data-1980-2019'!$A$1:$A$16305,'[1]NBA-Data-1980-2019'!$H$1:$H$16305,"",0)</f>
        <v/>
      </c>
      <c r="AU256" s="2" t="str" cm="1">
        <f t="array" ref="AU256">_xlfn.XLOOKUP($A256&amp;AU$5,'[1]NBA-Data-1980-2019'!$B$1:$B$16305&amp;'[1]NBA-Data-1980-2019'!$A$1:$A$16305,'[1]NBA-Data-1980-2019'!$H$1:$H$16305,"",0)</f>
        <v/>
      </c>
      <c r="AV256" s="2" t="str" cm="1">
        <f t="array" ref="AV256">_xlfn.XLOOKUP($A256&amp;AV$5,'[1]NBA-Data-1980-2019'!$B$1:$B$16305&amp;'[1]NBA-Data-1980-2019'!$A$1:$A$16305,'[1]NBA-Data-1980-2019'!$H$1:$H$16305,"",0)</f>
        <v/>
      </c>
      <c r="AW256" s="2" t="str" cm="1">
        <f t="array" ref="AW256">_xlfn.XLOOKUP($A256&amp;AW$5,'[1]NBA-Data-1980-2019'!$B$1:$B$16305&amp;'[1]NBA-Data-1980-2019'!$A$1:$A$16305,'[1]NBA-Data-1980-2019'!$H$1:$H$16305,"",0)</f>
        <v/>
      </c>
      <c r="AX256" s="2" t="str" cm="1">
        <f t="array" ref="AX256">_xlfn.XLOOKUP($A256&amp;AX$5,'[1]NBA-Data-1980-2019'!$B$1:$B$16305&amp;'[1]NBA-Data-1980-2019'!$A$1:$A$16305,'[1]NBA-Data-1980-2019'!$H$1:$H$16305,"",0)</f>
        <v/>
      </c>
      <c r="AY256" s="2" t="str" cm="1">
        <f t="array" ref="AY256">_xlfn.XLOOKUP($A256&amp;AY$5,'[1]NBA-Data-1980-2019'!$B$1:$B$16305&amp;'[1]NBA-Data-1980-2019'!$A$1:$A$16305,'[1]NBA-Data-1980-2019'!$H$1:$H$16305,"",0)</f>
        <v/>
      </c>
      <c r="AZ256" s="2" t="str" cm="1">
        <f t="array" ref="AZ256">_xlfn.XLOOKUP($A256&amp;AZ$5,'[1]NBA-Data-1980-2019'!$B$1:$B$16305&amp;'[1]NBA-Data-1980-2019'!$A$1:$A$16305,'[1]NBA-Data-1980-2019'!$H$1:$H$16305,"",0)</f>
        <v/>
      </c>
      <c r="BA256" s="2" t="str" cm="1">
        <f t="array" ref="BA256">_xlfn.XLOOKUP($A256&amp;BA$5,'[1]NBA-Data-1980-2019'!$B$1:$B$16305&amp;'[1]NBA-Data-1980-2019'!$A$1:$A$16305,'[1]NBA-Data-1980-2019'!$H$1:$H$16305,"",0)</f>
        <v/>
      </c>
      <c r="BB256" s="2" t="str" cm="1">
        <f t="array" ref="BB256">_xlfn.XLOOKUP($A256&amp;BB$5,'[1]NBA-Data-1980-2019'!$B$1:$B$16305&amp;'[1]NBA-Data-1980-2019'!$A$1:$A$16305,'[1]NBA-Data-1980-2019'!$H$1:$H$16305,"",0)</f>
        <v/>
      </c>
      <c r="BC256" s="2" cm="1">
        <f t="array" ref="BC256">_xlfn.XLOOKUP($A256&amp;BC$5,'[1]NBA-Data-1980-2019'!$B$1:$B$16305&amp;'[1]NBA-Data-1980-2019'!$A$1:$A$16305,'[1]NBA-Data-1980-2019'!$H$1:$H$16305,"",0)</f>
        <v>252.2</v>
      </c>
      <c r="BD256" s="2" t="str" cm="1">
        <f t="array" ref="BD256">_xlfn.XLOOKUP($A256&amp;BD$5,'[1]NBA-Data-1980-2019'!$B$1:$B$16305&amp;'[1]NBA-Data-1980-2019'!$A$1:$A$16305,'[1]NBA-Data-1980-2019'!$H$1:$H$16305,"",0)</f>
        <v/>
      </c>
      <c r="BE256" s="2" t="str" cm="1">
        <f t="array" ref="BE256">_xlfn.XLOOKUP($A256&amp;BE$5,'[1]NBA-Data-1980-2019'!$B$1:$B$16305&amp;'[1]NBA-Data-1980-2019'!$A$1:$A$16305,'[1]NBA-Data-1980-2019'!$H$1:$H$16305,"",0)</f>
        <v/>
      </c>
      <c r="BF256" s="2" t="str" cm="1">
        <f t="array" ref="BF256">_xlfn.XLOOKUP($A256&amp;BF$5,'[1]NBA-Data-1980-2019'!$B$1:$B$16305&amp;'[1]NBA-Data-1980-2019'!$A$1:$A$16305,'[1]NBA-Data-1980-2019'!$H$1:$H$16305,"",0)</f>
        <v/>
      </c>
      <c r="BG256" s="2" t="str" cm="1">
        <f t="array" ref="BG256">_xlfn.XLOOKUP($A256&amp;BG$5,'[1]NBA-Data-1980-2019'!$B$1:$B$16305&amp;'[1]NBA-Data-1980-2019'!$A$1:$A$16305,'[1]NBA-Data-1980-2019'!$H$1:$H$16305,"",0)</f>
        <v/>
      </c>
      <c r="BH256" s="2" t="str" cm="1">
        <f t="array" ref="BH256">_xlfn.XLOOKUP($A256&amp;BH$5,'[1]NBA-Data-1980-2019'!$B$1:$B$16305&amp;'[1]NBA-Data-1980-2019'!$A$1:$A$16305,'[1]NBA-Data-1980-2019'!$H$1:$H$16305,"",0)</f>
        <v/>
      </c>
      <c r="BI256" s="2" t="str" cm="1">
        <f t="array" ref="BI256">_xlfn.XLOOKUP($A256&amp;BI$5,'[1]NBA-Data-1980-2019'!$B$1:$B$16305&amp;'[1]NBA-Data-1980-2019'!$A$1:$A$16305,'[1]NBA-Data-1980-2019'!$H$1:$H$16305,"",0)</f>
        <v/>
      </c>
      <c r="BJ256" s="2" t="str" cm="1">
        <f t="array" ref="BJ256">_xlfn.XLOOKUP($A256&amp;BJ$5,'[1]NBA-Data-1980-2019'!$B$1:$B$16305&amp;'[1]NBA-Data-1980-2019'!$A$1:$A$16305,'[1]NBA-Data-1980-2019'!$H$1:$H$16305,"",0)</f>
        <v/>
      </c>
      <c r="BK256" s="2" t="str" cm="1">
        <f t="array" ref="BK256">_xlfn.XLOOKUP($A256&amp;BK$5,'[1]NBA-Data-1980-2019'!$B$1:$B$16305&amp;'[1]NBA-Data-1980-2019'!$A$1:$A$16305,'[1]NBA-Data-1980-2019'!$H$1:$H$16305,"",0)</f>
        <v/>
      </c>
      <c r="BL256" s="2" t="str" cm="1">
        <f t="array" ref="BL256">_xlfn.XLOOKUP($A256&amp;BL$5,'[1]NBA-Data-1980-2019'!$B$1:$B$16305&amp;'[1]NBA-Data-1980-2019'!$A$1:$A$16305,'[1]NBA-Data-1980-2019'!$H$1:$H$16305,"",0)</f>
        <v/>
      </c>
      <c r="BM256" s="2" t="str" cm="1">
        <f t="array" ref="BM256">_xlfn.XLOOKUP($A256&amp;BM$5,'[1]NBA-Data-1980-2019'!$B$1:$B$16305&amp;'[1]NBA-Data-1980-2019'!$A$1:$A$16305,'[1]NBA-Data-1980-2019'!$H$1:$H$16305,"",0)</f>
        <v/>
      </c>
      <c r="BN256" s="2" t="str" cm="1">
        <f t="array" ref="BN256">_xlfn.XLOOKUP($A256&amp;BN$5,'[1]NBA-Data-1980-2019'!$B$1:$B$16305&amp;'[1]NBA-Data-1980-2019'!$A$1:$A$16305,'[1]NBA-Data-1980-2019'!$F$1:$F$16305,"",0)</f>
        <v/>
      </c>
      <c r="BO256" s="2" t="str" cm="1">
        <f t="array" ref="BO256">_xlfn.XLOOKUP($A256&amp;BO$5,'[1]NBA-Data-1980-2019'!$B$1:$B$16305&amp;'[1]NBA-Data-1980-2019'!$A$1:$A$16305,'[1]NBA-Data-1980-2019'!$F$1:$F$16305,"",0)</f>
        <v/>
      </c>
      <c r="BP256" s="2" t="str" cm="1">
        <f t="array" ref="BP256">_xlfn.XLOOKUP($A256&amp;BP$5,'[1]NBA-Data-1980-2019'!$B$1:$B$16305&amp;'[1]NBA-Data-1980-2019'!$A$1:$A$16305,'[1]NBA-Data-1980-2019'!$F$1:$F$16305,"",0)</f>
        <v/>
      </c>
      <c r="BQ256" s="2" t="str" cm="1">
        <f t="array" ref="BQ256">_xlfn.XLOOKUP($A256&amp;BQ$5,'[1]NBA-Data-1980-2019'!$B$1:$B$16305&amp;'[1]NBA-Data-1980-2019'!$A$1:$A$16305,'[1]NBA-Data-1980-2019'!$F$1:$F$16305,"",0)</f>
        <v/>
      </c>
      <c r="BR256" s="2" t="str" cm="1">
        <f t="array" ref="BR256">_xlfn.XLOOKUP($A256&amp;BR$5,'[1]NBA-Data-1980-2019'!$B$1:$B$16305&amp;'[1]NBA-Data-1980-2019'!$A$1:$A$16305,'[1]NBA-Data-1980-2019'!$F$1:$F$16305,"",0)</f>
        <v/>
      </c>
      <c r="BS256" s="2" t="str" cm="1">
        <f t="array" ref="BS256">_xlfn.XLOOKUP($A256&amp;BS$5,'[1]NBA-Data-1980-2019'!$B$1:$B$16305&amp;'[1]NBA-Data-1980-2019'!$A$1:$A$16305,'[1]NBA-Data-1980-2019'!$F$1:$F$16305,"",0)</f>
        <v/>
      </c>
      <c r="BT256" s="2" t="str" cm="1">
        <f t="array" ref="BT256">_xlfn.XLOOKUP($A256&amp;BT$5,'[1]NBA-Data-1980-2019'!$B$1:$B$16305&amp;'[1]NBA-Data-1980-2019'!$A$1:$A$16305,'[1]NBA-Data-1980-2019'!$F$1:$F$16305,"",0)</f>
        <v/>
      </c>
      <c r="BU256" s="2" t="str" cm="1">
        <f t="array" ref="BU256">_xlfn.XLOOKUP($A256&amp;BU$5,'[1]NBA-Data-1980-2019'!$B$1:$B$16305&amp;'[1]NBA-Data-1980-2019'!$A$1:$A$16305,'[1]NBA-Data-1980-2019'!$F$1:$F$16305,"",0)</f>
        <v/>
      </c>
      <c r="BV256" s="2" t="str" cm="1">
        <f t="array" ref="BV256">_xlfn.XLOOKUP($A256&amp;BV$5,'[1]NBA-Data-1980-2019'!$B$1:$B$16305&amp;'[1]NBA-Data-1980-2019'!$A$1:$A$16305,'[1]NBA-Data-1980-2019'!$F$1:$F$16305,"",0)</f>
        <v/>
      </c>
      <c r="BW256" s="2" t="str" cm="1">
        <f t="array" ref="BW256">_xlfn.XLOOKUP($A256&amp;BW$5,'[1]NBA-Data-1980-2019'!$B$1:$B$16305&amp;'[1]NBA-Data-1980-2019'!$A$1:$A$16305,'[1]NBA-Data-1980-2019'!$F$1:$F$16305,"",0)</f>
        <v/>
      </c>
      <c r="BX256" s="2" t="str" cm="1">
        <f t="array" ref="BX256">_xlfn.XLOOKUP($A256&amp;BX$5,'[1]NBA-Data-1980-2019'!$B$1:$B$16305&amp;'[1]NBA-Data-1980-2019'!$A$1:$A$16305,'[1]NBA-Data-1980-2019'!$F$1:$F$16305,"",0)</f>
        <v/>
      </c>
      <c r="BY256" s="2" t="str" cm="1">
        <f t="array" ref="BY256">_xlfn.XLOOKUP($A256&amp;BY$5,'[1]NBA-Data-1980-2019'!$B$1:$B$16305&amp;'[1]NBA-Data-1980-2019'!$A$1:$A$16305,'[1]NBA-Data-1980-2019'!$F$1:$F$16305,"",0)</f>
        <v/>
      </c>
      <c r="BZ256" s="2" t="str" cm="1">
        <f t="array" ref="BZ256">_xlfn.XLOOKUP($A256&amp;BZ$5,'[1]NBA-Data-1980-2019'!$B$1:$B$16305&amp;'[1]NBA-Data-1980-2019'!$A$1:$A$16305,'[1]NBA-Data-1980-2019'!$F$1:$F$16305,"",0)</f>
        <v/>
      </c>
      <c r="CA256" s="2" t="str" cm="1">
        <f t="array" ref="CA256">_xlfn.XLOOKUP($A256&amp;CA$5,'[1]NBA-Data-1980-2019'!$B$1:$B$16305&amp;'[1]NBA-Data-1980-2019'!$A$1:$A$16305,'[1]NBA-Data-1980-2019'!$F$1:$F$16305,"",0)</f>
        <v/>
      </c>
      <c r="CB256" s="2" t="str" cm="1">
        <f t="array" ref="CB256">_xlfn.XLOOKUP($A256&amp;CB$5,'[1]NBA-Data-1980-2019'!$B$1:$B$16305&amp;'[1]NBA-Data-1980-2019'!$A$1:$A$16305,'[1]NBA-Data-1980-2019'!$F$1:$F$16305,"",0)</f>
        <v/>
      </c>
      <c r="CC256" s="2" t="str" cm="1">
        <f t="array" ref="CC256">_xlfn.XLOOKUP($A256&amp;CC$5,'[1]NBA-Data-1980-2019'!$B$1:$B$16305&amp;'[1]NBA-Data-1980-2019'!$A$1:$A$16305,'[1]NBA-Data-1980-2019'!$F$1:$F$16305,"",0)</f>
        <v/>
      </c>
      <c r="CD256" s="2" t="str" cm="1">
        <f t="array" ref="CD256">_xlfn.XLOOKUP($A256&amp;CD$5,'[1]NBA-Data-1980-2019'!$B$1:$B$16305&amp;'[1]NBA-Data-1980-2019'!$A$1:$A$16305,'[1]NBA-Data-1980-2019'!$F$1:$F$16305,"",0)</f>
        <v/>
      </c>
      <c r="CE256" s="2" t="str" cm="1">
        <f t="array" ref="CE256">_xlfn.XLOOKUP($A256&amp;CE$5,'[1]NBA-Data-1980-2019'!$B$1:$B$16305&amp;'[1]NBA-Data-1980-2019'!$A$1:$A$16305,'[1]NBA-Data-1980-2019'!$F$1:$F$16305,"",0)</f>
        <v/>
      </c>
      <c r="CF256" s="2" t="str" cm="1">
        <f t="array" ref="CF256">_xlfn.XLOOKUP($A256&amp;CF$5,'[1]NBA-Data-1980-2019'!$B$1:$B$16305&amp;'[1]NBA-Data-1980-2019'!$A$1:$A$16305,'[1]NBA-Data-1980-2019'!$F$1:$F$16305,"",0)</f>
        <v/>
      </c>
      <c r="CG256" s="2" t="str" cm="1">
        <f t="array" ref="CG256">_xlfn.XLOOKUP($A256&amp;CG$5,'[1]NBA-Data-1980-2019'!$B$1:$B$16305&amp;'[1]NBA-Data-1980-2019'!$A$1:$A$16305,'[1]NBA-Data-1980-2019'!$F$1:$F$16305,"",0)</f>
        <v/>
      </c>
      <c r="CH256" s="2" t="str" cm="1">
        <f t="array" ref="CH256">_xlfn.XLOOKUP($A256&amp;CH$5,'[1]NBA-Data-1980-2019'!$B$1:$B$16305&amp;'[1]NBA-Data-1980-2019'!$A$1:$A$16305,'[1]NBA-Data-1980-2019'!$F$1:$F$16305,"",0)</f>
        <v/>
      </c>
      <c r="CI256" s="2" cm="1">
        <f t="array" ref="CI256">_xlfn.XLOOKUP($A256&amp;CI$5,'[1]NBA-Data-1980-2019'!$B$1:$B$16305&amp;'[1]NBA-Data-1980-2019'!$A$1:$A$16305,'[1]NBA-Data-1980-2019'!$F$1:$F$16305,"",0)</f>
        <v>9.5</v>
      </c>
      <c r="CJ256" s="2" t="str" cm="1">
        <f t="array" ref="CJ256">_xlfn.XLOOKUP($A256&amp;CJ$5,'[1]NBA-Data-1980-2019'!$B$1:$B$16305&amp;'[1]NBA-Data-1980-2019'!$A$1:$A$16305,'[1]NBA-Data-1980-2019'!$F$1:$F$16305,"",0)</f>
        <v/>
      </c>
      <c r="CK256" s="2" t="str" cm="1">
        <f t="array" ref="CK256">_xlfn.XLOOKUP($A256&amp;CK$5,'[1]NBA-Data-1980-2019'!$B$1:$B$16305&amp;'[1]NBA-Data-1980-2019'!$A$1:$A$16305,'[1]NBA-Data-1980-2019'!$F$1:$F$16305,"",0)</f>
        <v/>
      </c>
      <c r="CL256" s="2" t="str" cm="1">
        <f t="array" ref="CL256">_xlfn.XLOOKUP($A256&amp;CL$5,'[1]NBA-Data-1980-2019'!$B$1:$B$16305&amp;'[1]NBA-Data-1980-2019'!$A$1:$A$16305,'[1]NBA-Data-1980-2019'!$F$1:$F$16305,"",0)</f>
        <v/>
      </c>
      <c r="CM256" s="2" t="str" cm="1">
        <f t="array" ref="CM256">_xlfn.XLOOKUP($A256&amp;CM$5,'[1]NBA-Data-1980-2019'!$B$1:$B$16305&amp;'[1]NBA-Data-1980-2019'!$A$1:$A$16305,'[1]NBA-Data-1980-2019'!$F$1:$F$16305,"",0)</f>
        <v/>
      </c>
      <c r="CN256" s="2" t="str" cm="1">
        <f t="array" ref="CN256">_xlfn.XLOOKUP($A256&amp;CN$5,'[1]NBA-Data-1980-2019'!$B$1:$B$16305&amp;'[1]NBA-Data-1980-2019'!$A$1:$A$16305,'[1]NBA-Data-1980-2019'!$F$1:$F$16305,"",0)</f>
        <v/>
      </c>
      <c r="CO256" s="2" t="str" cm="1">
        <f t="array" ref="CO256">_xlfn.XLOOKUP($A256&amp;CO$5,'[1]NBA-Data-1980-2019'!$B$1:$B$16305&amp;'[1]NBA-Data-1980-2019'!$A$1:$A$16305,'[1]NBA-Data-1980-2019'!$F$1:$F$16305,"",0)</f>
        <v/>
      </c>
      <c r="CP256" s="2" t="str" cm="1">
        <f t="array" ref="CP256">_xlfn.XLOOKUP($A256&amp;CP$5,'[1]NBA-Data-1980-2019'!$B$1:$B$16305&amp;'[1]NBA-Data-1980-2019'!$A$1:$A$16305,'[1]NBA-Data-1980-2019'!$F$1:$F$16305,"",0)</f>
        <v/>
      </c>
      <c r="CQ256" s="2" t="str" cm="1">
        <f t="array" ref="CQ256">_xlfn.XLOOKUP($A256&amp;CQ$5,'[1]NBA-Data-1980-2019'!$B$1:$B$16305&amp;'[1]NBA-Data-1980-2019'!$A$1:$A$16305,'[1]NBA-Data-1980-2019'!$F$1:$F$16305,"",0)</f>
        <v/>
      </c>
      <c r="CR256" s="2" t="str" cm="1">
        <f t="array" ref="CR256">_xlfn.XLOOKUP($A256&amp;CR$5,'[1]NBA-Data-1980-2019'!$B$1:$B$16305&amp;'[1]NBA-Data-1980-2019'!$A$1:$A$16305,'[1]NBA-Data-1980-2019'!$F$1:$F$16305,"",0)</f>
        <v/>
      </c>
      <c r="CS256" s="2" t="str" cm="1">
        <f t="array" ref="CS256">_xlfn.XLOOKUP($A256&amp;CS$5,'[1]NBA-Data-1980-2019'!$B$1:$B$16305&amp;'[1]NBA-Data-1980-2019'!$A$1:$A$16305,'[1]NBA-Data-1980-2019'!$F$1:$F$16305,"",0)</f>
        <v/>
      </c>
      <c r="CU256" s="2" t="str">
        <f>_xlfn.XLOOKUP($A256,TEAMS!$G$1:$G$839,TEAMS!$H$1:$H$839,"",0)</f>
        <v>PF</v>
      </c>
      <c r="CV256" s="2" t="str">
        <f>_xlfn.XLOOKUP($CU256,DASHBOARD!$B$22:$B$27,DASHBOARD!$C$22:$C$27,"",0)</f>
        <v>FORWARD</v>
      </c>
      <c r="CY256" s="63">
        <f>SUMIFS('[1]NBA-Data-1980-2019'!$G$1:$G$16305,'[1]NBA-Data-1980-2019'!$B$1:$B$16305,$A256,'[1]NBA-Data-1980-2019'!$A$1:$A$16305,CY$9)</f>
        <v>0</v>
      </c>
      <c r="CZ256" s="63">
        <f>SUMIFS('[1]NBA-Data-1980-2019'!$G$1:$G$16305,'[1]NBA-Data-1980-2019'!$B$1:$B$16305,$A256,'[1]NBA-Data-1980-2019'!$A$1:$A$16305,CZ$9)</f>
        <v>0</v>
      </c>
      <c r="DA256" s="63">
        <f>SUMIFS('[1]NBA-Data-1980-2019'!$G$1:$G$16305,'[1]NBA-Data-1980-2019'!$B$1:$B$16305,$A256,'[1]NBA-Data-1980-2019'!$A$1:$A$16305,DA$9)</f>
        <v>0</v>
      </c>
      <c r="DB256" s="63">
        <f>SUMIFS('[1]NBA-Data-1980-2019'!$G$1:$G$16305,'[1]NBA-Data-1980-2019'!$B$1:$B$16305,$A256,'[1]NBA-Data-1980-2019'!$A$1:$A$16305,DB$9)</f>
        <v>0</v>
      </c>
      <c r="DC256" s="63">
        <f>SUMIFS('[1]NBA-Data-1980-2019'!$G$1:$G$16305,'[1]NBA-Data-1980-2019'!$B$1:$B$16305,$A256,'[1]NBA-Data-1980-2019'!$A$1:$A$16305,DC$9)</f>
        <v>0</v>
      </c>
      <c r="DD256" s="63">
        <f>SUMIFS('[1]NBA-Data-1980-2019'!$G$1:$G$16305,'[1]NBA-Data-1980-2019'!$B$1:$B$16305,$A256,'[1]NBA-Data-1980-2019'!$A$1:$A$16305,DD$9)</f>
        <v>0</v>
      </c>
      <c r="DE256" s="63">
        <f>SUMIFS('[1]NBA-Data-1980-2019'!$G$1:$G$16305,'[1]NBA-Data-1980-2019'!$B$1:$B$16305,$A256,'[1]NBA-Data-1980-2019'!$A$1:$A$16305,DE$9)</f>
        <v>0</v>
      </c>
      <c r="DF256" s="63">
        <f>SUMIFS('[1]NBA-Data-1980-2019'!$G$1:$G$16305,'[1]NBA-Data-1980-2019'!$B$1:$B$16305,$A256,'[1]NBA-Data-1980-2019'!$A$1:$A$16305,DF$9)</f>
        <v>0</v>
      </c>
      <c r="DG256" s="63">
        <f>SUMIFS('[1]NBA-Data-1980-2019'!$G$1:$G$16305,'[1]NBA-Data-1980-2019'!$B$1:$B$16305,$A256,'[1]NBA-Data-1980-2019'!$A$1:$A$16305,DG$9)</f>
        <v>0</v>
      </c>
      <c r="DH256" s="63">
        <f>SUMIFS('[1]NBA-Data-1980-2019'!$G$1:$G$16305,'[1]NBA-Data-1980-2019'!$B$1:$B$16305,$A256,'[1]NBA-Data-1980-2019'!$A$1:$A$16305,DH$9)</f>
        <v>0</v>
      </c>
      <c r="DI256" s="63">
        <f>SUMIFS('[1]NBA-Data-1980-2019'!$G$1:$G$16305,'[1]NBA-Data-1980-2019'!$B$1:$B$16305,$A256,'[1]NBA-Data-1980-2019'!$A$1:$A$16305,DI$9)</f>
        <v>0</v>
      </c>
      <c r="DJ256" s="63">
        <f>SUMIFS('[1]NBA-Data-1980-2019'!$G$1:$G$16305,'[1]NBA-Data-1980-2019'!$B$1:$B$16305,$A256,'[1]NBA-Data-1980-2019'!$A$1:$A$16305,DJ$9)</f>
        <v>0</v>
      </c>
      <c r="DK256" s="63">
        <f>SUMIFS('[1]NBA-Data-1980-2019'!$G$1:$G$16305,'[1]NBA-Data-1980-2019'!$B$1:$B$16305,$A256,'[1]NBA-Data-1980-2019'!$A$1:$A$16305,DK$9)</f>
        <v>0</v>
      </c>
      <c r="DL256" s="63">
        <f>SUMIFS('[1]NBA-Data-1980-2019'!$G$1:$G$16305,'[1]NBA-Data-1980-2019'!$B$1:$B$16305,$A256,'[1]NBA-Data-1980-2019'!$A$1:$A$16305,DL$9)</f>
        <v>0</v>
      </c>
      <c r="DM256" s="63">
        <f>SUMIFS('[1]NBA-Data-1980-2019'!$G$1:$G$16305,'[1]NBA-Data-1980-2019'!$B$1:$B$16305,$A256,'[1]NBA-Data-1980-2019'!$A$1:$A$16305,DM$9)</f>
        <v>0</v>
      </c>
      <c r="DN256" s="63">
        <f>SUMIFS('[1]NBA-Data-1980-2019'!$G$1:$G$16305,'[1]NBA-Data-1980-2019'!$B$1:$B$16305,$A256,'[1]NBA-Data-1980-2019'!$A$1:$A$16305,DN$9)</f>
        <v>0</v>
      </c>
      <c r="DO256" s="63">
        <f>SUMIFS('[1]NBA-Data-1980-2019'!$G$1:$G$16305,'[1]NBA-Data-1980-2019'!$B$1:$B$16305,$A256,'[1]NBA-Data-1980-2019'!$A$1:$A$16305,DO$9)</f>
        <v>0</v>
      </c>
      <c r="DP256" s="63">
        <f>SUMIFS('[1]NBA-Data-1980-2019'!$G$1:$G$16305,'[1]NBA-Data-1980-2019'!$B$1:$B$16305,$A256,'[1]NBA-Data-1980-2019'!$A$1:$A$16305,DP$9)</f>
        <v>0</v>
      </c>
      <c r="DQ256" s="63">
        <f>SUMIFS('[1]NBA-Data-1980-2019'!$G$1:$G$16305,'[1]NBA-Data-1980-2019'!$B$1:$B$16305,$A256,'[1]NBA-Data-1980-2019'!$A$1:$A$16305,DQ$9)</f>
        <v>0</v>
      </c>
      <c r="DR256" s="63">
        <f>SUMIFS('[1]NBA-Data-1980-2019'!$G$1:$G$16305,'[1]NBA-Data-1980-2019'!$B$1:$B$16305,$A256,'[1]NBA-Data-1980-2019'!$A$1:$A$16305,DR$9)</f>
        <v>0</v>
      </c>
      <c r="DS256" s="63">
        <f>SUMIFS('[1]NBA-Data-1980-2019'!$G$1:$G$16305,'[1]NBA-Data-1980-2019'!$B$1:$B$16305,$A256,'[1]NBA-Data-1980-2019'!$A$1:$A$16305,DS$9)</f>
        <v>0</v>
      </c>
      <c r="DT256" s="63">
        <f>SUMIFS('[1]NBA-Data-1980-2019'!$G$1:$G$16305,'[1]NBA-Data-1980-2019'!$B$1:$B$16305,$A256,'[1]NBA-Data-1980-2019'!$A$1:$A$16305,DT$9)</f>
        <v>248263</v>
      </c>
      <c r="DU256" s="63">
        <f>SUMIFS('[1]NBA-Data-1980-2019'!$G$1:$G$16305,'[1]NBA-Data-1980-2019'!$B$1:$B$16305,$A256,'[1]NBA-Data-1980-2019'!$A$1:$A$16305,DU$9)</f>
        <v>0</v>
      </c>
      <c r="DV256" s="63">
        <f>SUMIFS('[1]NBA-Data-1980-2019'!$G$1:$G$16305,'[1]NBA-Data-1980-2019'!$B$1:$B$16305,$A256,'[1]NBA-Data-1980-2019'!$A$1:$A$16305,DV$9)</f>
        <v>0</v>
      </c>
      <c r="DW256" s="63">
        <f>SUMIFS('[1]NBA-Data-1980-2019'!$G$1:$G$16305,'[1]NBA-Data-1980-2019'!$B$1:$B$16305,$A256,'[1]NBA-Data-1980-2019'!$A$1:$A$16305,DW$9)</f>
        <v>0</v>
      </c>
      <c r="DX256" s="63">
        <f>SUMIFS('[1]NBA-Data-1980-2019'!$G$1:$G$16305,'[1]NBA-Data-1980-2019'!$B$1:$B$16305,$A256,'[1]NBA-Data-1980-2019'!$A$1:$A$16305,DX$9)</f>
        <v>0</v>
      </c>
      <c r="DY256" s="63">
        <f>SUMIFS('[1]NBA-Data-1980-2019'!$G$1:$G$16305,'[1]NBA-Data-1980-2019'!$B$1:$B$16305,$A256,'[1]NBA-Data-1980-2019'!$A$1:$A$16305,DY$9)</f>
        <v>0</v>
      </c>
      <c r="DZ256" s="63">
        <f>SUMIFS('[1]NBA-Data-1980-2019'!$G$1:$G$16305,'[1]NBA-Data-1980-2019'!$B$1:$B$16305,$A256,'[1]NBA-Data-1980-2019'!$A$1:$A$16305,DZ$9)</f>
        <v>0</v>
      </c>
      <c r="EA256" s="63">
        <f>SUMIFS('[1]NBA-Data-1980-2019'!$G$1:$G$16305,'[1]NBA-Data-1980-2019'!$B$1:$B$16305,$A256,'[1]NBA-Data-1980-2019'!$A$1:$A$16305,EA$9)</f>
        <v>0</v>
      </c>
      <c r="EB256" s="63">
        <f>SUMIFS('[1]NBA-Data-1980-2019'!$G$1:$G$16305,'[1]NBA-Data-1980-2019'!$B$1:$B$16305,$A256,'[1]NBA-Data-1980-2019'!$A$1:$A$16305,EB$9)</f>
        <v>0</v>
      </c>
      <c r="EC256" s="63">
        <f>SUMIFS('[1]NBA-Data-1980-2019'!$G$1:$G$16305,'[1]NBA-Data-1980-2019'!$B$1:$B$16305,$A256,'[1]NBA-Data-1980-2019'!$A$1:$A$16305,EC$9)</f>
        <v>0</v>
      </c>
      <c r="ED256" s="63">
        <f>SUMIFS('[1]NBA-Data-1980-2019'!$G$1:$G$16305,'[1]NBA-Data-1980-2019'!$B$1:$B$16305,$A256,'[1]NBA-Data-1980-2019'!$A$1:$A$16305,ED$9)</f>
        <v>0</v>
      </c>
      <c r="EH256" s="2" t="s">
        <v>1482</v>
      </c>
    </row>
    <row r="257" spans="1:165" x14ac:dyDescent="0.2">
      <c r="A257" s="2" t="s">
        <v>980</v>
      </c>
      <c r="B257" s="2" t="str" cm="1">
        <f t="array" ref="B257">_xlfn.XLOOKUP($A257&amp;B$5,'[1]NBA-Data-1980-2019'!$B$1:$B$16305&amp;'[1]NBA-Data-1980-2019'!$A$1:$A$16305,'[1]NBA-Data-1980-2019'!$D$1:$D$16305,"",0)</f>
        <v/>
      </c>
      <c r="C257" s="2" t="str" cm="1">
        <f t="array" ref="C257">_xlfn.XLOOKUP($A257&amp;C$5,'[1]NBA-Data-1980-2019'!$B$1:$B$16305&amp;'[1]NBA-Data-1980-2019'!$A$1:$A$16305,'[1]NBA-Data-1980-2019'!$D$1:$D$16305,"",0)</f>
        <v/>
      </c>
      <c r="D257" s="2" t="str" cm="1">
        <f t="array" ref="D257">_xlfn.XLOOKUP($A257&amp;D$5,'[1]NBA-Data-1980-2019'!$B$1:$B$16305&amp;'[1]NBA-Data-1980-2019'!$A$1:$A$16305,'[1]NBA-Data-1980-2019'!$D$1:$D$16305,"",0)</f>
        <v/>
      </c>
      <c r="E257" s="2" t="str" cm="1">
        <f t="array" ref="E257">_xlfn.XLOOKUP($A257&amp;E$5,'[1]NBA-Data-1980-2019'!$B$1:$B$16305&amp;'[1]NBA-Data-1980-2019'!$A$1:$A$16305,'[1]NBA-Data-1980-2019'!$D$1:$D$16305,"",0)</f>
        <v/>
      </c>
      <c r="F257" s="2" t="str" cm="1">
        <f t="array" ref="F257">_xlfn.XLOOKUP($A257&amp;F$5,'[1]NBA-Data-1980-2019'!$B$1:$B$16305&amp;'[1]NBA-Data-1980-2019'!$A$1:$A$16305,'[1]NBA-Data-1980-2019'!$D$1:$D$16305,"",0)</f>
        <v/>
      </c>
      <c r="G257" s="2" t="str" cm="1">
        <f t="array" ref="G257">_xlfn.XLOOKUP($A257&amp;G$5,'[1]NBA-Data-1980-2019'!$B$1:$B$16305&amp;'[1]NBA-Data-1980-2019'!$A$1:$A$16305,'[1]NBA-Data-1980-2019'!$D$1:$D$16305,"",0)</f>
        <v/>
      </c>
      <c r="H257" s="2" t="str" cm="1">
        <f t="array" ref="H257">_xlfn.XLOOKUP($A257&amp;H$5,'[1]NBA-Data-1980-2019'!$B$1:$B$16305&amp;'[1]NBA-Data-1980-2019'!$A$1:$A$16305,'[1]NBA-Data-1980-2019'!$D$1:$D$16305,"",0)</f>
        <v/>
      </c>
      <c r="I257" s="2" t="str" cm="1">
        <f t="array" ref="I257">_xlfn.XLOOKUP($A257&amp;I$5,'[1]NBA-Data-1980-2019'!$B$1:$B$16305&amp;'[1]NBA-Data-1980-2019'!$A$1:$A$16305,'[1]NBA-Data-1980-2019'!$D$1:$D$16305,"",0)</f>
        <v/>
      </c>
      <c r="J257" s="2" t="str" cm="1">
        <f t="array" ref="J257">_xlfn.XLOOKUP($A257&amp;J$5,'[1]NBA-Data-1980-2019'!$B$1:$B$16305&amp;'[1]NBA-Data-1980-2019'!$A$1:$A$16305,'[1]NBA-Data-1980-2019'!$D$1:$D$16305,"",0)</f>
        <v/>
      </c>
      <c r="K257" s="2" t="str" cm="1">
        <f t="array" ref="K257">_xlfn.XLOOKUP($A257&amp;K$5,'[1]NBA-Data-1980-2019'!$B$1:$B$16305&amp;'[1]NBA-Data-1980-2019'!$A$1:$A$16305,'[1]NBA-Data-1980-2019'!$D$1:$D$16305,"",0)</f>
        <v/>
      </c>
      <c r="L257" s="2" t="str" cm="1">
        <f t="array" ref="L257">_xlfn.XLOOKUP($A257&amp;L$5,'[1]NBA-Data-1980-2019'!$B$1:$B$16305&amp;'[1]NBA-Data-1980-2019'!$A$1:$A$16305,'[1]NBA-Data-1980-2019'!$D$1:$D$16305,"",0)</f>
        <v/>
      </c>
      <c r="M257" s="2" t="str" cm="1">
        <f t="array" ref="M257">_xlfn.XLOOKUP($A257&amp;M$5,'[1]NBA-Data-1980-2019'!$B$1:$B$16305&amp;'[1]NBA-Data-1980-2019'!$A$1:$A$16305,'[1]NBA-Data-1980-2019'!$D$1:$D$16305,"",0)</f>
        <v>MIA</v>
      </c>
      <c r="N257" s="2" t="str" cm="1">
        <f t="array" ref="N257">_xlfn.XLOOKUP($A257&amp;N$5,'[1]NBA-Data-1980-2019'!$B$1:$B$16305&amp;'[1]NBA-Data-1980-2019'!$A$1:$A$16305,'[1]NBA-Data-1980-2019'!$D$1:$D$16305,"",0)</f>
        <v>MIA</v>
      </c>
      <c r="O257" s="2" t="str" cm="1">
        <f t="array" ref="O257">_xlfn.XLOOKUP($A257&amp;O$5,'[1]NBA-Data-1980-2019'!$B$1:$B$16305&amp;'[1]NBA-Data-1980-2019'!$A$1:$A$16305,'[1]NBA-Data-1980-2019'!$D$1:$D$16305,"",0)</f>
        <v>TOT</v>
      </c>
      <c r="P257" s="2" t="str" cm="1">
        <f t="array" ref="P257">_xlfn.XLOOKUP($A257&amp;P$5,'[1]NBA-Data-1980-2019'!$B$1:$B$16305&amp;'[1]NBA-Data-1980-2019'!$A$1:$A$16305,'[1]NBA-Data-1980-2019'!$D$1:$D$16305,"",0)</f>
        <v>TOT</v>
      </c>
      <c r="Q257" s="2" t="str" cm="1">
        <f t="array" ref="Q257">_xlfn.XLOOKUP($A257&amp;Q$5,'[1]NBA-Data-1980-2019'!$B$1:$B$16305&amp;'[1]NBA-Data-1980-2019'!$A$1:$A$16305,'[1]NBA-Data-1980-2019'!$D$1:$D$16305,"",0)</f>
        <v>TOR</v>
      </c>
      <c r="R257" s="2" t="str" cm="1">
        <f t="array" ref="R257">_xlfn.XLOOKUP($A257&amp;R$5,'[1]NBA-Data-1980-2019'!$B$1:$B$16305&amp;'[1]NBA-Data-1980-2019'!$A$1:$A$16305,'[1]NBA-Data-1980-2019'!$D$1:$D$16305,"",0)</f>
        <v>MIN</v>
      </c>
      <c r="S257" s="2" t="str" cm="1">
        <f t="array" ref="S257">_xlfn.XLOOKUP($A257&amp;S$5,'[1]NBA-Data-1980-2019'!$B$1:$B$16305&amp;'[1]NBA-Data-1980-2019'!$A$1:$A$16305,'[1]NBA-Data-1980-2019'!$D$1:$D$16305,"",0)</f>
        <v>TOT</v>
      </c>
      <c r="T257" s="2" t="str" cm="1">
        <f t="array" ref="T257">_xlfn.XLOOKUP($A257&amp;T$5,'[1]NBA-Data-1980-2019'!$B$1:$B$16305&amp;'[1]NBA-Data-1980-2019'!$A$1:$A$16305,'[1]NBA-Data-1980-2019'!$D$1:$D$16305,"",0)</f>
        <v>TOT</v>
      </c>
      <c r="U257" s="2" t="str" cm="1">
        <f t="array" ref="U257">_xlfn.XLOOKUP($A257&amp;U$5,'[1]NBA-Data-1980-2019'!$B$1:$B$16305&amp;'[1]NBA-Data-1980-2019'!$A$1:$A$16305,'[1]NBA-Data-1980-2019'!$D$1:$D$16305,"",0)</f>
        <v>WAS</v>
      </c>
      <c r="V257" s="2" t="str" cm="1">
        <f t="array" ref="V257">_xlfn.XLOOKUP($A257&amp;V$5,'[1]NBA-Data-1980-2019'!$B$1:$B$16305&amp;'[1]NBA-Data-1980-2019'!$A$1:$A$16305,'[1]NBA-Data-1980-2019'!$D$1:$D$16305,"",0)</f>
        <v/>
      </c>
      <c r="W257" s="2" t="str" cm="1">
        <f t="array" ref="W257">_xlfn.XLOOKUP($A257&amp;W$5,'[1]NBA-Data-1980-2019'!$B$1:$B$16305&amp;'[1]NBA-Data-1980-2019'!$A$1:$A$16305,'[1]NBA-Data-1980-2019'!$D$1:$D$16305,"",0)</f>
        <v>CHI</v>
      </c>
      <c r="X257" s="2" t="str" cm="1">
        <f t="array" ref="X257">_xlfn.XLOOKUP($A257&amp;X$5,'[1]NBA-Data-1980-2019'!$B$1:$B$16305&amp;'[1]NBA-Data-1980-2019'!$A$1:$A$16305,'[1]NBA-Data-1980-2019'!$D$1:$D$16305,"",0)</f>
        <v>DAL</v>
      </c>
      <c r="Y257" s="2" t="str" cm="1">
        <f t="array" ref="Y257">_xlfn.XLOOKUP($A257&amp;Y$5,'[1]NBA-Data-1980-2019'!$B$1:$B$16305&amp;'[1]NBA-Data-1980-2019'!$A$1:$A$16305,'[1]NBA-Data-1980-2019'!$D$1:$D$16305,"",0)</f>
        <v>CHI</v>
      </c>
      <c r="Z257" s="2" t="str" cm="1">
        <f t="array" ref="Z257">_xlfn.XLOOKUP($A257&amp;Z$5,'[1]NBA-Data-1980-2019'!$B$1:$B$16305&amp;'[1]NBA-Data-1980-2019'!$A$1:$A$16305,'[1]NBA-Data-1980-2019'!$D$1:$D$16305,"",0)</f>
        <v/>
      </c>
      <c r="AA257" s="2" t="str" cm="1">
        <f t="array" ref="AA257">_xlfn.XLOOKUP($A257&amp;AA$5,'[1]NBA-Data-1980-2019'!$B$1:$B$16305&amp;'[1]NBA-Data-1980-2019'!$A$1:$A$16305,'[1]NBA-Data-1980-2019'!$D$1:$D$16305,"",0)</f>
        <v/>
      </c>
      <c r="AB257" s="2" t="str" cm="1">
        <f t="array" ref="AB257">_xlfn.XLOOKUP($A257&amp;AB$5,'[1]NBA-Data-1980-2019'!$B$1:$B$16305&amp;'[1]NBA-Data-1980-2019'!$A$1:$A$16305,'[1]NBA-Data-1980-2019'!$D$1:$D$16305,"",0)</f>
        <v/>
      </c>
      <c r="AC257" s="2" t="str" cm="1">
        <f t="array" ref="AC257">_xlfn.XLOOKUP($A257&amp;AC$5,'[1]NBA-Data-1980-2019'!$B$1:$B$16305&amp;'[1]NBA-Data-1980-2019'!$A$1:$A$16305,'[1]NBA-Data-1980-2019'!$D$1:$D$16305,"",0)</f>
        <v>TOT</v>
      </c>
      <c r="AD257" s="2" t="str" cm="1">
        <f t="array" ref="AD257">_xlfn.XLOOKUP($A257&amp;AD$5,'[1]NBA-Data-1980-2019'!$B$1:$B$16305&amp;'[1]NBA-Data-1980-2019'!$A$1:$A$16305,'[1]NBA-Data-1980-2019'!$D$1:$D$16305,"",0)</f>
        <v/>
      </c>
      <c r="AE257" s="2" t="str" cm="1">
        <f t="array" ref="AE257">_xlfn.XLOOKUP($A257&amp;AE$5,'[1]NBA-Data-1980-2019'!$B$1:$B$16305&amp;'[1]NBA-Data-1980-2019'!$A$1:$A$16305,'[1]NBA-Data-1980-2019'!$D$1:$D$16305,"",0)</f>
        <v/>
      </c>
      <c r="AF257" s="2" t="str" cm="1">
        <f t="array" ref="AF257">_xlfn.XLOOKUP($A257&amp;AF$5,'[1]NBA-Data-1980-2019'!$B$1:$B$16305&amp;'[1]NBA-Data-1980-2019'!$A$1:$A$16305,'[1]NBA-Data-1980-2019'!$D$1:$D$16305,"",0)</f>
        <v/>
      </c>
      <c r="AG257" s="2" t="str" cm="1">
        <f t="array" ref="AG257">_xlfn.XLOOKUP($A257&amp;AG$5,'[1]NBA-Data-1980-2019'!$B$1:$B$16305&amp;'[1]NBA-Data-1980-2019'!$A$1:$A$16305,'[1]NBA-Data-1980-2019'!$D$1:$D$16305,"",0)</f>
        <v/>
      </c>
      <c r="AH257" s="2" t="str" cm="1">
        <f t="array" ref="AH257">_xlfn.XLOOKUP($A257&amp;AH$5,'[1]NBA-Data-1980-2019'!$B$1:$B$16305&amp;'[1]NBA-Data-1980-2019'!$A$1:$A$16305,'[1]NBA-Data-1980-2019'!$H$1:$H$16305,"",0)</f>
        <v/>
      </c>
      <c r="AI257" s="2" t="str" cm="1">
        <f t="array" ref="AI257">_xlfn.XLOOKUP($A257&amp;AI$5,'[1]NBA-Data-1980-2019'!$B$1:$B$16305&amp;'[1]NBA-Data-1980-2019'!$A$1:$A$16305,'[1]NBA-Data-1980-2019'!$H$1:$H$16305,"",0)</f>
        <v/>
      </c>
      <c r="AJ257" s="2" t="str" cm="1">
        <f t="array" ref="AJ257">_xlfn.XLOOKUP($A257&amp;AJ$5,'[1]NBA-Data-1980-2019'!$B$1:$B$16305&amp;'[1]NBA-Data-1980-2019'!$A$1:$A$16305,'[1]NBA-Data-1980-2019'!$H$1:$H$16305,"",0)</f>
        <v/>
      </c>
      <c r="AK257" s="2" t="str" cm="1">
        <f t="array" ref="AK257">_xlfn.XLOOKUP($A257&amp;AK$5,'[1]NBA-Data-1980-2019'!$B$1:$B$16305&amp;'[1]NBA-Data-1980-2019'!$A$1:$A$16305,'[1]NBA-Data-1980-2019'!$H$1:$H$16305,"",0)</f>
        <v/>
      </c>
      <c r="AL257" s="2" t="str" cm="1">
        <f t="array" ref="AL257">_xlfn.XLOOKUP($A257&amp;AL$5,'[1]NBA-Data-1980-2019'!$B$1:$B$16305&amp;'[1]NBA-Data-1980-2019'!$A$1:$A$16305,'[1]NBA-Data-1980-2019'!$H$1:$H$16305,"",0)</f>
        <v/>
      </c>
      <c r="AM257" s="2" t="str" cm="1">
        <f t="array" ref="AM257">_xlfn.XLOOKUP($A257&amp;AM$5,'[1]NBA-Data-1980-2019'!$B$1:$B$16305&amp;'[1]NBA-Data-1980-2019'!$A$1:$A$16305,'[1]NBA-Data-1980-2019'!$H$1:$H$16305,"",0)</f>
        <v/>
      </c>
      <c r="AN257" s="2" t="str" cm="1">
        <f t="array" ref="AN257">_xlfn.XLOOKUP($A257&amp;AN$5,'[1]NBA-Data-1980-2019'!$B$1:$B$16305&amp;'[1]NBA-Data-1980-2019'!$A$1:$A$16305,'[1]NBA-Data-1980-2019'!$H$1:$H$16305,"",0)</f>
        <v/>
      </c>
      <c r="AO257" s="2" t="str" cm="1">
        <f t="array" ref="AO257">_xlfn.XLOOKUP($A257&amp;AO$5,'[1]NBA-Data-1980-2019'!$B$1:$B$16305&amp;'[1]NBA-Data-1980-2019'!$A$1:$A$16305,'[1]NBA-Data-1980-2019'!$H$1:$H$16305,"",0)</f>
        <v/>
      </c>
      <c r="AP257" s="2" t="str" cm="1">
        <f t="array" ref="AP257">_xlfn.XLOOKUP($A257&amp;AP$5,'[1]NBA-Data-1980-2019'!$B$1:$B$16305&amp;'[1]NBA-Data-1980-2019'!$A$1:$A$16305,'[1]NBA-Data-1980-2019'!$H$1:$H$16305,"",0)</f>
        <v/>
      </c>
      <c r="AQ257" s="2" t="str" cm="1">
        <f t="array" ref="AQ257">_xlfn.XLOOKUP($A257&amp;AQ$5,'[1]NBA-Data-1980-2019'!$B$1:$B$16305&amp;'[1]NBA-Data-1980-2019'!$A$1:$A$16305,'[1]NBA-Data-1980-2019'!$H$1:$H$16305,"",0)</f>
        <v/>
      </c>
      <c r="AR257" s="2" t="str" cm="1">
        <f t="array" ref="AR257">_xlfn.XLOOKUP($A257&amp;AR$5,'[1]NBA-Data-1980-2019'!$B$1:$B$16305&amp;'[1]NBA-Data-1980-2019'!$A$1:$A$16305,'[1]NBA-Data-1980-2019'!$H$1:$H$16305,"",0)</f>
        <v/>
      </c>
      <c r="AS257" s="2" cm="1">
        <f t="array" ref="AS257">_xlfn.XLOOKUP($A257&amp;AS$5,'[1]NBA-Data-1980-2019'!$B$1:$B$16305&amp;'[1]NBA-Data-1980-2019'!$A$1:$A$16305,'[1]NBA-Data-1980-2019'!$H$1:$H$16305,"",0)</f>
        <v>118.5</v>
      </c>
      <c r="AT257" s="2" cm="1">
        <f t="array" ref="AT257">_xlfn.XLOOKUP($A257&amp;AT$5,'[1]NBA-Data-1980-2019'!$B$1:$B$16305&amp;'[1]NBA-Data-1980-2019'!$A$1:$A$16305,'[1]NBA-Data-1980-2019'!$H$1:$H$16305,"",0)</f>
        <v>1723.8000000000002</v>
      </c>
      <c r="AU257" s="2" cm="1">
        <f t="array" ref="AU257">_xlfn.XLOOKUP($A257&amp;AU$5,'[1]NBA-Data-1980-2019'!$B$1:$B$16305&amp;'[1]NBA-Data-1980-2019'!$A$1:$A$16305,'[1]NBA-Data-1980-2019'!$H$1:$H$16305,"",0)</f>
        <v>2195.1</v>
      </c>
      <c r="AV257" s="2" cm="1">
        <f t="array" ref="AV257">_xlfn.XLOOKUP($A257&amp;AV$5,'[1]NBA-Data-1980-2019'!$B$1:$B$16305&amp;'[1]NBA-Data-1980-2019'!$A$1:$A$16305,'[1]NBA-Data-1980-2019'!$H$1:$H$16305,"",0)</f>
        <v>1857.4</v>
      </c>
      <c r="AW257" s="2" cm="1">
        <f t="array" ref="AW257">_xlfn.XLOOKUP($A257&amp;AW$5,'[1]NBA-Data-1980-2019'!$B$1:$B$16305&amp;'[1]NBA-Data-1980-2019'!$A$1:$A$16305,'[1]NBA-Data-1980-2019'!$H$1:$H$16305,"",0)</f>
        <v>2923</v>
      </c>
      <c r="AX257" s="2" cm="1">
        <f t="array" ref="AX257">_xlfn.XLOOKUP($A257&amp;AX$5,'[1]NBA-Data-1980-2019'!$B$1:$B$16305&amp;'[1]NBA-Data-1980-2019'!$A$1:$A$16305,'[1]NBA-Data-1980-2019'!$H$1:$H$16305,"",0)</f>
        <v>2066.4</v>
      </c>
      <c r="AY257" s="2" cm="1">
        <f t="array" ref="AY257">_xlfn.XLOOKUP($A257&amp;AY$5,'[1]NBA-Data-1980-2019'!$B$1:$B$16305&amp;'[1]NBA-Data-1980-2019'!$A$1:$A$16305,'[1]NBA-Data-1980-2019'!$H$1:$H$16305,"",0)</f>
        <v>718.2</v>
      </c>
      <c r="AZ257" s="2" cm="1">
        <f t="array" ref="AZ257">_xlfn.XLOOKUP($A257&amp;AZ$5,'[1]NBA-Data-1980-2019'!$B$1:$B$16305&amp;'[1]NBA-Data-1980-2019'!$A$1:$A$16305,'[1]NBA-Data-1980-2019'!$H$1:$H$16305,"",0)</f>
        <v>1647</v>
      </c>
      <c r="BA257" s="2" cm="1">
        <f t="array" ref="BA257">_xlfn.XLOOKUP($A257&amp;BA$5,'[1]NBA-Data-1980-2019'!$B$1:$B$16305&amp;'[1]NBA-Data-1980-2019'!$A$1:$A$16305,'[1]NBA-Data-1980-2019'!$H$1:$H$16305,"",0)</f>
        <v>46</v>
      </c>
      <c r="BB257" s="2" t="str" cm="1">
        <f t="array" ref="BB257">_xlfn.XLOOKUP($A257&amp;BB$5,'[1]NBA-Data-1980-2019'!$B$1:$B$16305&amp;'[1]NBA-Data-1980-2019'!$A$1:$A$16305,'[1]NBA-Data-1980-2019'!$H$1:$H$16305,"",0)</f>
        <v/>
      </c>
      <c r="BC257" s="2" cm="1">
        <f t="array" ref="BC257">_xlfn.XLOOKUP($A257&amp;BC$5,'[1]NBA-Data-1980-2019'!$B$1:$B$16305&amp;'[1]NBA-Data-1980-2019'!$A$1:$A$16305,'[1]NBA-Data-1980-2019'!$H$1:$H$16305,"",0)</f>
        <v>119.9</v>
      </c>
      <c r="BD257" s="2" cm="1">
        <f t="array" ref="BD257">_xlfn.XLOOKUP($A257&amp;BD$5,'[1]NBA-Data-1980-2019'!$B$1:$B$16305&amp;'[1]NBA-Data-1980-2019'!$A$1:$A$16305,'[1]NBA-Data-1980-2019'!$H$1:$H$16305,"",0)</f>
        <v>864</v>
      </c>
      <c r="BE257" s="2" cm="1">
        <f t="array" ref="BE257">_xlfn.XLOOKUP($A257&amp;BE$5,'[1]NBA-Data-1980-2019'!$B$1:$B$16305&amp;'[1]NBA-Data-1980-2019'!$A$1:$A$16305,'[1]NBA-Data-1980-2019'!$H$1:$H$16305,"",0)</f>
        <v>77</v>
      </c>
      <c r="BF257" s="2" t="str" cm="1">
        <f t="array" ref="BF257">_xlfn.XLOOKUP($A257&amp;BF$5,'[1]NBA-Data-1980-2019'!$B$1:$B$16305&amp;'[1]NBA-Data-1980-2019'!$A$1:$A$16305,'[1]NBA-Data-1980-2019'!$H$1:$H$16305,"",0)</f>
        <v/>
      </c>
      <c r="BG257" s="2" t="str" cm="1">
        <f t="array" ref="BG257">_xlfn.XLOOKUP($A257&amp;BG$5,'[1]NBA-Data-1980-2019'!$B$1:$B$16305&amp;'[1]NBA-Data-1980-2019'!$A$1:$A$16305,'[1]NBA-Data-1980-2019'!$H$1:$H$16305,"",0)</f>
        <v/>
      </c>
      <c r="BH257" s="2" t="str" cm="1">
        <f t="array" ref="BH257">_xlfn.XLOOKUP($A257&amp;BH$5,'[1]NBA-Data-1980-2019'!$B$1:$B$16305&amp;'[1]NBA-Data-1980-2019'!$A$1:$A$16305,'[1]NBA-Data-1980-2019'!$H$1:$H$16305,"",0)</f>
        <v/>
      </c>
      <c r="BI257" s="2" cm="1">
        <f t="array" ref="BI257">_xlfn.XLOOKUP($A257&amp;BI$5,'[1]NBA-Data-1980-2019'!$B$1:$B$16305&amp;'[1]NBA-Data-1980-2019'!$A$1:$A$16305,'[1]NBA-Data-1980-2019'!$H$1:$H$16305,"",0)</f>
        <v>687.6</v>
      </c>
      <c r="BJ257" s="2" t="str" cm="1">
        <f t="array" ref="BJ257">_xlfn.XLOOKUP($A257&amp;BJ$5,'[1]NBA-Data-1980-2019'!$B$1:$B$16305&amp;'[1]NBA-Data-1980-2019'!$A$1:$A$16305,'[1]NBA-Data-1980-2019'!$H$1:$H$16305,"",0)</f>
        <v/>
      </c>
      <c r="BK257" s="2" t="str" cm="1">
        <f t="array" ref="BK257">_xlfn.XLOOKUP($A257&amp;BK$5,'[1]NBA-Data-1980-2019'!$B$1:$B$16305&amp;'[1]NBA-Data-1980-2019'!$A$1:$A$16305,'[1]NBA-Data-1980-2019'!$H$1:$H$16305,"",0)</f>
        <v/>
      </c>
      <c r="BL257" s="2" t="str" cm="1">
        <f t="array" ref="BL257">_xlfn.XLOOKUP($A257&amp;BL$5,'[1]NBA-Data-1980-2019'!$B$1:$B$16305&amp;'[1]NBA-Data-1980-2019'!$A$1:$A$16305,'[1]NBA-Data-1980-2019'!$H$1:$H$16305,"",0)</f>
        <v/>
      </c>
      <c r="BM257" s="2" t="str" cm="1">
        <f t="array" ref="BM257">_xlfn.XLOOKUP($A257&amp;BM$5,'[1]NBA-Data-1980-2019'!$B$1:$B$16305&amp;'[1]NBA-Data-1980-2019'!$A$1:$A$16305,'[1]NBA-Data-1980-2019'!$H$1:$H$16305,"",0)</f>
        <v/>
      </c>
      <c r="BN257" s="2" t="str" cm="1">
        <f t="array" ref="BN257">_xlfn.XLOOKUP($A257&amp;BN$5,'[1]NBA-Data-1980-2019'!$B$1:$B$16305&amp;'[1]NBA-Data-1980-2019'!$A$1:$A$16305,'[1]NBA-Data-1980-2019'!$F$1:$F$16305,"",0)</f>
        <v/>
      </c>
      <c r="BO257" s="2" t="str" cm="1">
        <f t="array" ref="BO257">_xlfn.XLOOKUP($A257&amp;BO$5,'[1]NBA-Data-1980-2019'!$B$1:$B$16305&amp;'[1]NBA-Data-1980-2019'!$A$1:$A$16305,'[1]NBA-Data-1980-2019'!$F$1:$F$16305,"",0)</f>
        <v/>
      </c>
      <c r="BP257" s="2" t="str" cm="1">
        <f t="array" ref="BP257">_xlfn.XLOOKUP($A257&amp;BP$5,'[1]NBA-Data-1980-2019'!$B$1:$B$16305&amp;'[1]NBA-Data-1980-2019'!$A$1:$A$16305,'[1]NBA-Data-1980-2019'!$F$1:$F$16305,"",0)</f>
        <v/>
      </c>
      <c r="BQ257" s="2" t="str" cm="1">
        <f t="array" ref="BQ257">_xlfn.XLOOKUP($A257&amp;BQ$5,'[1]NBA-Data-1980-2019'!$B$1:$B$16305&amp;'[1]NBA-Data-1980-2019'!$A$1:$A$16305,'[1]NBA-Data-1980-2019'!$F$1:$F$16305,"",0)</f>
        <v/>
      </c>
      <c r="BR257" s="2" t="str" cm="1">
        <f t="array" ref="BR257">_xlfn.XLOOKUP($A257&amp;BR$5,'[1]NBA-Data-1980-2019'!$B$1:$B$16305&amp;'[1]NBA-Data-1980-2019'!$A$1:$A$16305,'[1]NBA-Data-1980-2019'!$F$1:$F$16305,"",0)</f>
        <v/>
      </c>
      <c r="BS257" s="2" t="str" cm="1">
        <f t="array" ref="BS257">_xlfn.XLOOKUP($A257&amp;BS$5,'[1]NBA-Data-1980-2019'!$B$1:$B$16305&amp;'[1]NBA-Data-1980-2019'!$A$1:$A$16305,'[1]NBA-Data-1980-2019'!$F$1:$F$16305,"",0)</f>
        <v/>
      </c>
      <c r="BT257" s="2" t="str" cm="1">
        <f t="array" ref="BT257">_xlfn.XLOOKUP($A257&amp;BT$5,'[1]NBA-Data-1980-2019'!$B$1:$B$16305&amp;'[1]NBA-Data-1980-2019'!$A$1:$A$16305,'[1]NBA-Data-1980-2019'!$F$1:$F$16305,"",0)</f>
        <v/>
      </c>
      <c r="BU257" s="2" t="str" cm="1">
        <f t="array" ref="BU257">_xlfn.XLOOKUP($A257&amp;BU$5,'[1]NBA-Data-1980-2019'!$B$1:$B$16305&amp;'[1]NBA-Data-1980-2019'!$A$1:$A$16305,'[1]NBA-Data-1980-2019'!$F$1:$F$16305,"",0)</f>
        <v/>
      </c>
      <c r="BV257" s="2" t="str" cm="1">
        <f t="array" ref="BV257">_xlfn.XLOOKUP($A257&amp;BV$5,'[1]NBA-Data-1980-2019'!$B$1:$B$16305&amp;'[1]NBA-Data-1980-2019'!$A$1:$A$16305,'[1]NBA-Data-1980-2019'!$F$1:$F$16305,"",0)</f>
        <v/>
      </c>
      <c r="BW257" s="2" t="str" cm="1">
        <f t="array" ref="BW257">_xlfn.XLOOKUP($A257&amp;BW$5,'[1]NBA-Data-1980-2019'!$B$1:$B$16305&amp;'[1]NBA-Data-1980-2019'!$A$1:$A$16305,'[1]NBA-Data-1980-2019'!$F$1:$F$16305,"",0)</f>
        <v/>
      </c>
      <c r="BX257" s="2" t="str" cm="1">
        <f t="array" ref="BX257">_xlfn.XLOOKUP($A257&amp;BX$5,'[1]NBA-Data-1980-2019'!$B$1:$B$16305&amp;'[1]NBA-Data-1980-2019'!$A$1:$A$16305,'[1]NBA-Data-1980-2019'!$F$1:$F$16305,"",0)</f>
        <v/>
      </c>
      <c r="BY257" s="2" cm="1">
        <f t="array" ref="BY257">_xlfn.XLOOKUP($A257&amp;BY$5,'[1]NBA-Data-1980-2019'!$B$1:$B$16305&amp;'[1]NBA-Data-1980-2019'!$A$1:$A$16305,'[1]NBA-Data-1980-2019'!$F$1:$F$16305,"",0)</f>
        <v>9.4</v>
      </c>
      <c r="BZ257" s="2" cm="1">
        <f t="array" ref="BZ257">_xlfn.XLOOKUP($A257&amp;BZ$5,'[1]NBA-Data-1980-2019'!$B$1:$B$16305&amp;'[1]NBA-Data-1980-2019'!$A$1:$A$16305,'[1]NBA-Data-1980-2019'!$F$1:$F$16305,"",0)</f>
        <v>11.8</v>
      </c>
      <c r="CA257" s="2" cm="1">
        <f t="array" ref="CA257">_xlfn.XLOOKUP($A257&amp;CA$5,'[1]NBA-Data-1980-2019'!$B$1:$B$16305&amp;'[1]NBA-Data-1980-2019'!$A$1:$A$16305,'[1]NBA-Data-1980-2019'!$F$1:$F$16305,"",0)</f>
        <v>14.4</v>
      </c>
      <c r="CB257" s="2" cm="1">
        <f t="array" ref="CB257">_xlfn.XLOOKUP($A257&amp;CB$5,'[1]NBA-Data-1980-2019'!$B$1:$B$16305&amp;'[1]NBA-Data-1980-2019'!$A$1:$A$16305,'[1]NBA-Data-1980-2019'!$F$1:$F$16305,"",0)</f>
        <v>16.600000000000001</v>
      </c>
      <c r="CC257" s="2" cm="1">
        <f t="array" ref="CC257">_xlfn.XLOOKUP($A257&amp;CC$5,'[1]NBA-Data-1980-2019'!$B$1:$B$16305&amp;'[1]NBA-Data-1980-2019'!$A$1:$A$16305,'[1]NBA-Data-1980-2019'!$F$1:$F$16305,"",0)</f>
        <v>19.8</v>
      </c>
      <c r="CD257" s="2" cm="1">
        <f t="array" ref="CD257">_xlfn.XLOOKUP($A257&amp;CD$5,'[1]NBA-Data-1980-2019'!$B$1:$B$16305&amp;'[1]NBA-Data-1980-2019'!$A$1:$A$16305,'[1]NBA-Data-1980-2019'!$F$1:$F$16305,"",0)</f>
        <v>13.3</v>
      </c>
      <c r="CE257" s="2" cm="1">
        <f t="array" ref="CE257">_xlfn.XLOOKUP($A257&amp;CE$5,'[1]NBA-Data-1980-2019'!$B$1:$B$16305&amp;'[1]NBA-Data-1980-2019'!$A$1:$A$16305,'[1]NBA-Data-1980-2019'!$F$1:$F$16305,"",0)</f>
        <v>8.6</v>
      </c>
      <c r="CF257" s="2" cm="1">
        <f t="array" ref="CF257">_xlfn.XLOOKUP($A257&amp;CF$5,'[1]NBA-Data-1980-2019'!$B$1:$B$16305&amp;'[1]NBA-Data-1980-2019'!$A$1:$A$16305,'[1]NBA-Data-1980-2019'!$F$1:$F$16305,"",0)</f>
        <v>9.6999999999999993</v>
      </c>
      <c r="CG257" s="2" cm="1">
        <f t="array" ref="CG257">_xlfn.XLOOKUP($A257&amp;CG$5,'[1]NBA-Data-1980-2019'!$B$1:$B$16305&amp;'[1]NBA-Data-1980-2019'!$A$1:$A$16305,'[1]NBA-Data-1980-2019'!$F$1:$F$16305,"",0)</f>
        <v>5.5</v>
      </c>
      <c r="CH257" s="2" t="str" cm="1">
        <f t="array" ref="CH257">_xlfn.XLOOKUP($A257&amp;CH$5,'[1]NBA-Data-1980-2019'!$B$1:$B$16305&amp;'[1]NBA-Data-1980-2019'!$A$1:$A$16305,'[1]NBA-Data-1980-2019'!$F$1:$F$16305,"",0)</f>
        <v/>
      </c>
      <c r="CI257" s="2" cm="1">
        <f t="array" ref="CI257">_xlfn.XLOOKUP($A257&amp;CI$5,'[1]NBA-Data-1980-2019'!$B$1:$B$16305&amp;'[1]NBA-Data-1980-2019'!$A$1:$A$16305,'[1]NBA-Data-1980-2019'!$F$1:$F$16305,"",0)</f>
        <v>13.7</v>
      </c>
      <c r="CJ257" s="2" cm="1">
        <f t="array" ref="CJ257">_xlfn.XLOOKUP($A257&amp;CJ$5,'[1]NBA-Data-1980-2019'!$B$1:$B$16305&amp;'[1]NBA-Data-1980-2019'!$A$1:$A$16305,'[1]NBA-Data-1980-2019'!$F$1:$F$16305,"",0)</f>
        <v>9.5</v>
      </c>
      <c r="CK257" s="2" cm="1">
        <f t="array" ref="CK257">_xlfn.XLOOKUP($A257&amp;CK$5,'[1]NBA-Data-1980-2019'!$B$1:$B$16305&amp;'[1]NBA-Data-1980-2019'!$A$1:$A$16305,'[1]NBA-Data-1980-2019'!$F$1:$F$16305,"",0)</f>
        <v>1.5</v>
      </c>
      <c r="CL257" s="2" t="str" cm="1">
        <f t="array" ref="CL257">_xlfn.XLOOKUP($A257&amp;CL$5,'[1]NBA-Data-1980-2019'!$B$1:$B$16305&amp;'[1]NBA-Data-1980-2019'!$A$1:$A$16305,'[1]NBA-Data-1980-2019'!$F$1:$F$16305,"",0)</f>
        <v/>
      </c>
      <c r="CM257" s="2" t="str" cm="1">
        <f t="array" ref="CM257">_xlfn.XLOOKUP($A257&amp;CM$5,'[1]NBA-Data-1980-2019'!$B$1:$B$16305&amp;'[1]NBA-Data-1980-2019'!$A$1:$A$16305,'[1]NBA-Data-1980-2019'!$F$1:$F$16305,"",0)</f>
        <v/>
      </c>
      <c r="CN257" s="2" t="str" cm="1">
        <f t="array" ref="CN257">_xlfn.XLOOKUP($A257&amp;CN$5,'[1]NBA-Data-1980-2019'!$B$1:$B$16305&amp;'[1]NBA-Data-1980-2019'!$A$1:$A$16305,'[1]NBA-Data-1980-2019'!$F$1:$F$16305,"",0)</f>
        <v/>
      </c>
      <c r="CO257" s="2" cm="1">
        <f t="array" ref="CO257">_xlfn.XLOOKUP($A257&amp;CO$5,'[1]NBA-Data-1980-2019'!$B$1:$B$16305&amp;'[1]NBA-Data-1980-2019'!$A$1:$A$16305,'[1]NBA-Data-1980-2019'!$F$1:$F$16305,"",0)</f>
        <v>13.9</v>
      </c>
      <c r="CP257" s="2" t="str" cm="1">
        <f t="array" ref="CP257">_xlfn.XLOOKUP($A257&amp;CP$5,'[1]NBA-Data-1980-2019'!$B$1:$B$16305&amp;'[1]NBA-Data-1980-2019'!$A$1:$A$16305,'[1]NBA-Data-1980-2019'!$F$1:$F$16305,"",0)</f>
        <v/>
      </c>
      <c r="CQ257" s="2" t="str" cm="1">
        <f t="array" ref="CQ257">_xlfn.XLOOKUP($A257&amp;CQ$5,'[1]NBA-Data-1980-2019'!$B$1:$B$16305&amp;'[1]NBA-Data-1980-2019'!$A$1:$A$16305,'[1]NBA-Data-1980-2019'!$F$1:$F$16305,"",0)</f>
        <v/>
      </c>
      <c r="CR257" s="2" t="str" cm="1">
        <f t="array" ref="CR257">_xlfn.XLOOKUP($A257&amp;CR$5,'[1]NBA-Data-1980-2019'!$B$1:$B$16305&amp;'[1]NBA-Data-1980-2019'!$A$1:$A$16305,'[1]NBA-Data-1980-2019'!$F$1:$F$16305,"",0)</f>
        <v/>
      </c>
      <c r="CS257" s="2" t="str" cm="1">
        <f t="array" ref="CS257">_xlfn.XLOOKUP($A257&amp;CS$5,'[1]NBA-Data-1980-2019'!$B$1:$B$16305&amp;'[1]NBA-Data-1980-2019'!$A$1:$A$16305,'[1]NBA-Data-1980-2019'!$F$1:$F$16305,"",0)</f>
        <v/>
      </c>
      <c r="CU257" s="2" t="str">
        <f>_xlfn.XLOOKUP($A257,TEAMS!$G$1:$G$839,TEAMS!$H$1:$H$839,"",0)</f>
        <v>PG</v>
      </c>
      <c r="CV257" s="2" t="str">
        <f>_xlfn.XLOOKUP($CU257,DASHBOARD!$B$22:$B$27,DASHBOARD!$C$22:$C$27,"",0)</f>
        <v>GUARD</v>
      </c>
      <c r="CY257" s="63">
        <f>SUMIFS('[1]NBA-Data-1980-2019'!$G$1:$G$16305,'[1]NBA-Data-1980-2019'!$B$1:$B$16305,$A257,'[1]NBA-Data-1980-2019'!$A$1:$A$16305,CY$9)</f>
        <v>0</v>
      </c>
      <c r="CZ257" s="63">
        <f>SUMIFS('[1]NBA-Data-1980-2019'!$G$1:$G$16305,'[1]NBA-Data-1980-2019'!$B$1:$B$16305,$A257,'[1]NBA-Data-1980-2019'!$A$1:$A$16305,CZ$9)</f>
        <v>0</v>
      </c>
      <c r="DA257" s="63">
        <f>SUMIFS('[1]NBA-Data-1980-2019'!$G$1:$G$16305,'[1]NBA-Data-1980-2019'!$B$1:$B$16305,$A257,'[1]NBA-Data-1980-2019'!$A$1:$A$16305,DA$9)</f>
        <v>0</v>
      </c>
      <c r="DB257" s="63">
        <f>SUMIFS('[1]NBA-Data-1980-2019'!$G$1:$G$16305,'[1]NBA-Data-1980-2019'!$B$1:$B$16305,$A257,'[1]NBA-Data-1980-2019'!$A$1:$A$16305,DB$9)</f>
        <v>0</v>
      </c>
      <c r="DC257" s="63">
        <f>SUMIFS('[1]NBA-Data-1980-2019'!$G$1:$G$16305,'[1]NBA-Data-1980-2019'!$B$1:$B$16305,$A257,'[1]NBA-Data-1980-2019'!$A$1:$A$16305,DC$9)</f>
        <v>0</v>
      </c>
      <c r="DD257" s="63">
        <f>SUMIFS('[1]NBA-Data-1980-2019'!$G$1:$G$16305,'[1]NBA-Data-1980-2019'!$B$1:$B$16305,$A257,'[1]NBA-Data-1980-2019'!$A$1:$A$16305,DD$9)</f>
        <v>0</v>
      </c>
      <c r="DE257" s="63">
        <f>SUMIFS('[1]NBA-Data-1980-2019'!$G$1:$G$16305,'[1]NBA-Data-1980-2019'!$B$1:$B$16305,$A257,'[1]NBA-Data-1980-2019'!$A$1:$A$16305,DE$9)</f>
        <v>0</v>
      </c>
      <c r="DF257" s="63">
        <f>SUMIFS('[1]NBA-Data-1980-2019'!$G$1:$G$16305,'[1]NBA-Data-1980-2019'!$B$1:$B$16305,$A257,'[1]NBA-Data-1980-2019'!$A$1:$A$16305,DF$9)</f>
        <v>0</v>
      </c>
      <c r="DG257" s="63">
        <f>SUMIFS('[1]NBA-Data-1980-2019'!$G$1:$G$16305,'[1]NBA-Data-1980-2019'!$B$1:$B$16305,$A257,'[1]NBA-Data-1980-2019'!$A$1:$A$16305,DG$9)</f>
        <v>0</v>
      </c>
      <c r="DH257" s="63">
        <f>SUMIFS('[1]NBA-Data-1980-2019'!$G$1:$G$16305,'[1]NBA-Data-1980-2019'!$B$1:$B$16305,$A257,'[1]NBA-Data-1980-2019'!$A$1:$A$16305,DH$9)</f>
        <v>0</v>
      </c>
      <c r="DI257" s="63">
        <f>SUMIFS('[1]NBA-Data-1980-2019'!$G$1:$G$16305,'[1]NBA-Data-1980-2019'!$B$1:$B$16305,$A257,'[1]NBA-Data-1980-2019'!$A$1:$A$16305,DI$9)</f>
        <v>0</v>
      </c>
      <c r="DJ257" s="63">
        <f>SUMIFS('[1]NBA-Data-1980-2019'!$G$1:$G$16305,'[1]NBA-Data-1980-2019'!$B$1:$B$16305,$A257,'[1]NBA-Data-1980-2019'!$A$1:$A$16305,DJ$9)</f>
        <v>0</v>
      </c>
      <c r="DK257" s="63">
        <f>SUMIFS('[1]NBA-Data-1980-2019'!$G$1:$G$16305,'[1]NBA-Data-1980-2019'!$B$1:$B$16305,$A257,'[1]NBA-Data-1980-2019'!$A$1:$A$16305,DK$9)</f>
        <v>512435</v>
      </c>
      <c r="DL257" s="63">
        <f>SUMIFS('[1]NBA-Data-1980-2019'!$G$1:$G$16305,'[1]NBA-Data-1980-2019'!$B$1:$B$16305,$A257,'[1]NBA-Data-1980-2019'!$A$1:$A$16305,DL$9)</f>
        <v>638679</v>
      </c>
      <c r="DM257" s="63">
        <f>SUMIFS('[1]NBA-Data-1980-2019'!$G$1:$G$16305,'[1]NBA-Data-1980-2019'!$B$1:$B$16305,$A257,'[1]NBA-Data-1980-2019'!$A$1:$A$16305,DM$9)</f>
        <v>3100000</v>
      </c>
      <c r="DN257" s="63">
        <f>SUMIFS('[1]NBA-Data-1980-2019'!$G$1:$G$16305,'[1]NBA-Data-1980-2019'!$B$1:$B$16305,$A257,'[1]NBA-Data-1980-2019'!$A$1:$A$16305,DN$9)</f>
        <v>3410000</v>
      </c>
      <c r="DO257" s="63">
        <f>SUMIFS('[1]NBA-Data-1980-2019'!$G$1:$G$16305,'[1]NBA-Data-1980-2019'!$B$1:$B$16305,$A257,'[1]NBA-Data-1980-2019'!$A$1:$A$16305,DO$9)</f>
        <v>5215000</v>
      </c>
      <c r="DP257" s="63">
        <f>SUMIFS('[1]NBA-Data-1980-2019'!$G$1:$G$16305,'[1]NBA-Data-1980-2019'!$B$1:$B$16305,$A257,'[1]NBA-Data-1980-2019'!$A$1:$A$16305,DP$9)</f>
        <v>5632200</v>
      </c>
      <c r="DQ257" s="63">
        <f>SUMIFS('[1]NBA-Data-1980-2019'!$G$1:$G$16305,'[1]NBA-Data-1980-2019'!$B$1:$B$16305,$A257,'[1]NBA-Data-1980-2019'!$A$1:$A$16305,DQ$9)</f>
        <v>6244093</v>
      </c>
      <c r="DR257" s="63">
        <f>SUMIFS('[1]NBA-Data-1980-2019'!$G$1:$G$16305,'[1]NBA-Data-1980-2019'!$B$1:$B$16305,$A257,'[1]NBA-Data-1980-2019'!$A$1:$A$16305,DR$9)</f>
        <v>6466600</v>
      </c>
      <c r="DS257" s="63">
        <f>SUMIFS('[1]NBA-Data-1980-2019'!$G$1:$G$16305,'[1]NBA-Data-1980-2019'!$B$1:$B$16305,$A257,'[1]NBA-Data-1980-2019'!$A$1:$A$16305,DS$9)</f>
        <v>0</v>
      </c>
      <c r="DT257" s="63">
        <f>SUMIFS('[1]NBA-Data-1980-2019'!$G$1:$G$16305,'[1]NBA-Data-1980-2019'!$B$1:$B$16305,$A257,'[1]NBA-Data-1980-2019'!$A$1:$A$16305,DT$9)</f>
        <v>277566</v>
      </c>
      <c r="DU257" s="63">
        <f>SUMIFS('[1]NBA-Data-1980-2019'!$G$1:$G$16305,'[1]NBA-Data-1980-2019'!$B$1:$B$16305,$A257,'[1]NBA-Data-1980-2019'!$A$1:$A$16305,DU$9)</f>
        <v>795401</v>
      </c>
      <c r="DV257" s="63">
        <f>SUMIFS('[1]NBA-Data-1980-2019'!$G$1:$G$16305,'[1]NBA-Data-1980-2019'!$B$1:$B$16305,$A257,'[1]NBA-Data-1980-2019'!$A$1:$A$16305,DV$9)</f>
        <v>0</v>
      </c>
      <c r="DW257" s="63">
        <f>SUMIFS('[1]NBA-Data-1980-2019'!$G$1:$G$16305,'[1]NBA-Data-1980-2019'!$B$1:$B$16305,$A257,'[1]NBA-Data-1980-2019'!$A$1:$A$16305,DW$9)</f>
        <v>0</v>
      </c>
      <c r="DX257" s="63">
        <f>SUMIFS('[1]NBA-Data-1980-2019'!$G$1:$G$16305,'[1]NBA-Data-1980-2019'!$B$1:$B$16305,$A257,'[1]NBA-Data-1980-2019'!$A$1:$A$16305,DX$9)</f>
        <v>0</v>
      </c>
      <c r="DY257" s="63">
        <f>SUMIFS('[1]NBA-Data-1980-2019'!$G$1:$G$16305,'[1]NBA-Data-1980-2019'!$B$1:$B$16305,$A257,'[1]NBA-Data-1980-2019'!$A$1:$A$16305,DY$9)</f>
        <v>0</v>
      </c>
      <c r="DZ257" s="63">
        <f>SUMIFS('[1]NBA-Data-1980-2019'!$G$1:$G$16305,'[1]NBA-Data-1980-2019'!$B$1:$B$16305,$A257,'[1]NBA-Data-1980-2019'!$A$1:$A$16305,DZ$9)</f>
        <v>0</v>
      </c>
      <c r="EA257" s="63">
        <f>SUMIFS('[1]NBA-Data-1980-2019'!$G$1:$G$16305,'[1]NBA-Data-1980-2019'!$B$1:$B$16305,$A257,'[1]NBA-Data-1980-2019'!$A$1:$A$16305,EA$9)</f>
        <v>0</v>
      </c>
      <c r="EB257" s="63">
        <f>SUMIFS('[1]NBA-Data-1980-2019'!$G$1:$G$16305,'[1]NBA-Data-1980-2019'!$B$1:$B$16305,$A257,'[1]NBA-Data-1980-2019'!$A$1:$A$16305,EB$9)</f>
        <v>0</v>
      </c>
      <c r="EC257" s="63">
        <f>SUMIFS('[1]NBA-Data-1980-2019'!$G$1:$G$16305,'[1]NBA-Data-1980-2019'!$B$1:$B$16305,$A257,'[1]NBA-Data-1980-2019'!$A$1:$A$16305,EC$9)</f>
        <v>0</v>
      </c>
      <c r="ED257" s="63">
        <f>SUMIFS('[1]NBA-Data-1980-2019'!$G$1:$G$16305,'[1]NBA-Data-1980-2019'!$B$1:$B$16305,$A257,'[1]NBA-Data-1980-2019'!$A$1:$A$16305,ED$9)</f>
        <v>0</v>
      </c>
      <c r="EH257" s="2" t="s">
        <v>1482</v>
      </c>
    </row>
    <row r="258" spans="1:165" x14ac:dyDescent="0.2">
      <c r="A258" s="2" t="s">
        <v>832</v>
      </c>
      <c r="B258" s="2" t="str" cm="1">
        <f t="array" ref="B258">_xlfn.XLOOKUP($A258&amp;B$5,'[1]NBA-Data-1980-2019'!$B$1:$B$16305&amp;'[1]NBA-Data-1980-2019'!$A$1:$A$16305,'[1]NBA-Data-1980-2019'!$D$1:$D$16305,"",0)</f>
        <v/>
      </c>
      <c r="C258" s="2" t="str" cm="1">
        <f t="array" ref="C258">_xlfn.XLOOKUP($A258&amp;C$5,'[1]NBA-Data-1980-2019'!$B$1:$B$16305&amp;'[1]NBA-Data-1980-2019'!$A$1:$A$16305,'[1]NBA-Data-1980-2019'!$D$1:$D$16305,"",0)</f>
        <v/>
      </c>
      <c r="D258" s="2" t="str" cm="1">
        <f t="array" ref="D258">_xlfn.XLOOKUP($A258&amp;D$5,'[1]NBA-Data-1980-2019'!$B$1:$B$16305&amp;'[1]NBA-Data-1980-2019'!$A$1:$A$16305,'[1]NBA-Data-1980-2019'!$D$1:$D$16305,"",0)</f>
        <v/>
      </c>
      <c r="E258" s="2" t="str" cm="1">
        <f t="array" ref="E258">_xlfn.XLOOKUP($A258&amp;E$5,'[1]NBA-Data-1980-2019'!$B$1:$B$16305&amp;'[1]NBA-Data-1980-2019'!$A$1:$A$16305,'[1]NBA-Data-1980-2019'!$D$1:$D$16305,"",0)</f>
        <v/>
      </c>
      <c r="F258" s="2" t="str" cm="1">
        <f t="array" ref="F258">_xlfn.XLOOKUP($A258&amp;F$5,'[1]NBA-Data-1980-2019'!$B$1:$B$16305&amp;'[1]NBA-Data-1980-2019'!$A$1:$A$16305,'[1]NBA-Data-1980-2019'!$D$1:$D$16305,"",0)</f>
        <v/>
      </c>
      <c r="G258" s="2" t="str" cm="1">
        <f t="array" ref="G258">_xlfn.XLOOKUP($A258&amp;G$5,'[1]NBA-Data-1980-2019'!$B$1:$B$16305&amp;'[1]NBA-Data-1980-2019'!$A$1:$A$16305,'[1]NBA-Data-1980-2019'!$D$1:$D$16305,"",0)</f>
        <v/>
      </c>
      <c r="H258" s="2" t="str" cm="1">
        <f t="array" ref="H258">_xlfn.XLOOKUP($A258&amp;H$5,'[1]NBA-Data-1980-2019'!$B$1:$B$16305&amp;'[1]NBA-Data-1980-2019'!$A$1:$A$16305,'[1]NBA-Data-1980-2019'!$D$1:$D$16305,"",0)</f>
        <v/>
      </c>
      <c r="I258" s="2" t="str" cm="1">
        <f t="array" ref="I258">_xlfn.XLOOKUP($A258&amp;I$5,'[1]NBA-Data-1980-2019'!$B$1:$B$16305&amp;'[1]NBA-Data-1980-2019'!$A$1:$A$16305,'[1]NBA-Data-1980-2019'!$D$1:$D$16305,"",0)</f>
        <v/>
      </c>
      <c r="J258" s="2" t="str" cm="1">
        <f t="array" ref="J258">_xlfn.XLOOKUP($A258&amp;J$5,'[1]NBA-Data-1980-2019'!$B$1:$B$16305&amp;'[1]NBA-Data-1980-2019'!$A$1:$A$16305,'[1]NBA-Data-1980-2019'!$D$1:$D$16305,"",0)</f>
        <v/>
      </c>
      <c r="K258" s="2" t="str" cm="1">
        <f t="array" ref="K258">_xlfn.XLOOKUP($A258&amp;K$5,'[1]NBA-Data-1980-2019'!$B$1:$B$16305&amp;'[1]NBA-Data-1980-2019'!$A$1:$A$16305,'[1]NBA-Data-1980-2019'!$D$1:$D$16305,"",0)</f>
        <v/>
      </c>
      <c r="L258" s="2" t="str" cm="1">
        <f t="array" ref="L258">_xlfn.XLOOKUP($A258&amp;L$5,'[1]NBA-Data-1980-2019'!$B$1:$B$16305&amp;'[1]NBA-Data-1980-2019'!$A$1:$A$16305,'[1]NBA-Data-1980-2019'!$D$1:$D$16305,"",0)</f>
        <v>ORL</v>
      </c>
      <c r="M258" s="2" t="str" cm="1">
        <f t="array" ref="M258">_xlfn.XLOOKUP($A258&amp;M$5,'[1]NBA-Data-1980-2019'!$B$1:$B$16305&amp;'[1]NBA-Data-1980-2019'!$A$1:$A$16305,'[1]NBA-Data-1980-2019'!$D$1:$D$16305,"",0)</f>
        <v>ORL</v>
      </c>
      <c r="N258" s="2" t="str" cm="1">
        <f t="array" ref="N258">_xlfn.XLOOKUP($A258&amp;N$5,'[1]NBA-Data-1980-2019'!$B$1:$B$16305&amp;'[1]NBA-Data-1980-2019'!$A$1:$A$16305,'[1]NBA-Data-1980-2019'!$D$1:$D$16305,"",0)</f>
        <v>TOT</v>
      </c>
      <c r="O258" s="2" t="str" cm="1">
        <f t="array" ref="O258">_xlfn.XLOOKUP($A258&amp;O$5,'[1]NBA-Data-1980-2019'!$B$1:$B$16305&amp;'[1]NBA-Data-1980-2019'!$A$1:$A$16305,'[1]NBA-Data-1980-2019'!$D$1:$D$16305,"",0)</f>
        <v>MEM</v>
      </c>
      <c r="P258" s="2" t="str" cm="1">
        <f t="array" ref="P258">_xlfn.XLOOKUP($A258&amp;P$5,'[1]NBA-Data-1980-2019'!$B$1:$B$16305&amp;'[1]NBA-Data-1980-2019'!$A$1:$A$16305,'[1]NBA-Data-1980-2019'!$D$1:$D$16305,"",0)</f>
        <v>MEM</v>
      </c>
      <c r="Q258" s="2" t="str" cm="1">
        <f t="array" ref="Q258">_xlfn.XLOOKUP($A258&amp;Q$5,'[1]NBA-Data-1980-2019'!$B$1:$B$16305&amp;'[1]NBA-Data-1980-2019'!$A$1:$A$16305,'[1]NBA-Data-1980-2019'!$D$1:$D$16305,"",0)</f>
        <v>MEM</v>
      </c>
      <c r="R258" s="2" t="str" cm="1">
        <f t="array" ref="R258">_xlfn.XLOOKUP($A258&amp;R$5,'[1]NBA-Data-1980-2019'!$B$1:$B$16305&amp;'[1]NBA-Data-1980-2019'!$A$1:$A$16305,'[1]NBA-Data-1980-2019'!$D$1:$D$16305,"",0)</f>
        <v>MEM</v>
      </c>
      <c r="S258" s="2" t="str" cm="1">
        <f t="array" ref="S258">_xlfn.XLOOKUP($A258&amp;S$5,'[1]NBA-Data-1980-2019'!$B$1:$B$16305&amp;'[1]NBA-Data-1980-2019'!$A$1:$A$16305,'[1]NBA-Data-1980-2019'!$D$1:$D$16305,"",0)</f>
        <v>MEM</v>
      </c>
      <c r="T258" s="2" t="str" cm="1">
        <f t="array" ref="T258">_xlfn.XLOOKUP($A258&amp;T$5,'[1]NBA-Data-1980-2019'!$B$1:$B$16305&amp;'[1]NBA-Data-1980-2019'!$A$1:$A$16305,'[1]NBA-Data-1980-2019'!$D$1:$D$16305,"",0)</f>
        <v>MIN</v>
      </c>
      <c r="U258" s="2" t="str" cm="1">
        <f t="array" ref="U258">_xlfn.XLOOKUP($A258&amp;U$5,'[1]NBA-Data-1980-2019'!$B$1:$B$16305&amp;'[1]NBA-Data-1980-2019'!$A$1:$A$16305,'[1]NBA-Data-1980-2019'!$D$1:$D$16305,"",0)</f>
        <v>WAS</v>
      </c>
      <c r="V258" s="2" t="str" cm="1">
        <f t="array" ref="V258">_xlfn.XLOOKUP($A258&amp;V$5,'[1]NBA-Data-1980-2019'!$B$1:$B$16305&amp;'[1]NBA-Data-1980-2019'!$A$1:$A$16305,'[1]NBA-Data-1980-2019'!$D$1:$D$16305,"",0)</f>
        <v>MIA</v>
      </c>
      <c r="W258" s="2" t="str" cm="1">
        <f t="array" ref="W258">_xlfn.XLOOKUP($A258&amp;W$5,'[1]NBA-Data-1980-2019'!$B$1:$B$16305&amp;'[1]NBA-Data-1980-2019'!$A$1:$A$16305,'[1]NBA-Data-1980-2019'!$D$1:$D$16305,"",0)</f>
        <v>MIA</v>
      </c>
      <c r="X258" s="2" t="str" cm="1">
        <f t="array" ref="X258">_xlfn.XLOOKUP($A258&amp;X$5,'[1]NBA-Data-1980-2019'!$B$1:$B$16305&amp;'[1]NBA-Data-1980-2019'!$A$1:$A$16305,'[1]NBA-Data-1980-2019'!$D$1:$D$16305,"",0)</f>
        <v>MIA</v>
      </c>
      <c r="Y258" s="2" t="str" cm="1">
        <f t="array" ref="Y258">_xlfn.XLOOKUP($A258&amp;Y$5,'[1]NBA-Data-1980-2019'!$B$1:$B$16305&amp;'[1]NBA-Data-1980-2019'!$A$1:$A$16305,'[1]NBA-Data-1980-2019'!$D$1:$D$16305,"",0)</f>
        <v>MEM</v>
      </c>
      <c r="Z258" s="2" t="str" cm="1">
        <f t="array" ref="Z258">_xlfn.XLOOKUP($A258&amp;Z$5,'[1]NBA-Data-1980-2019'!$B$1:$B$16305&amp;'[1]NBA-Data-1980-2019'!$A$1:$A$16305,'[1]NBA-Data-1980-2019'!$D$1:$D$16305,"",0)</f>
        <v>CLE</v>
      </c>
      <c r="AA258" s="2" t="str" cm="1">
        <f t="array" ref="AA258">_xlfn.XLOOKUP($A258&amp;AA$5,'[1]NBA-Data-1980-2019'!$B$1:$B$16305&amp;'[1]NBA-Data-1980-2019'!$A$1:$A$16305,'[1]NBA-Data-1980-2019'!$D$1:$D$16305,"",0)</f>
        <v>DEN</v>
      </c>
      <c r="AB258" s="2" t="str" cm="1">
        <f t="array" ref="AB258">_xlfn.XLOOKUP($A258&amp;AB$5,'[1]NBA-Data-1980-2019'!$B$1:$B$16305&amp;'[1]NBA-Data-1980-2019'!$A$1:$A$16305,'[1]NBA-Data-1980-2019'!$D$1:$D$16305,"",0)</f>
        <v>DEN</v>
      </c>
      <c r="AC258" s="2" t="str" cm="1">
        <f t="array" ref="AC258">_xlfn.XLOOKUP($A258&amp;AC$5,'[1]NBA-Data-1980-2019'!$B$1:$B$16305&amp;'[1]NBA-Data-1980-2019'!$A$1:$A$16305,'[1]NBA-Data-1980-2019'!$D$1:$D$16305,"",0)</f>
        <v/>
      </c>
      <c r="AD258" s="2" t="str" cm="1">
        <f t="array" ref="AD258">_xlfn.XLOOKUP($A258&amp;AD$5,'[1]NBA-Data-1980-2019'!$B$1:$B$16305&amp;'[1]NBA-Data-1980-2019'!$A$1:$A$16305,'[1]NBA-Data-1980-2019'!$D$1:$D$16305,"",0)</f>
        <v/>
      </c>
      <c r="AE258" s="2" t="str" cm="1">
        <f t="array" ref="AE258">_xlfn.XLOOKUP($A258&amp;AE$5,'[1]NBA-Data-1980-2019'!$B$1:$B$16305&amp;'[1]NBA-Data-1980-2019'!$A$1:$A$16305,'[1]NBA-Data-1980-2019'!$D$1:$D$16305,"",0)</f>
        <v/>
      </c>
      <c r="AF258" s="2" t="str" cm="1">
        <f t="array" ref="AF258">_xlfn.XLOOKUP($A258&amp;AF$5,'[1]NBA-Data-1980-2019'!$B$1:$B$16305&amp;'[1]NBA-Data-1980-2019'!$A$1:$A$16305,'[1]NBA-Data-1980-2019'!$D$1:$D$16305,"",0)</f>
        <v/>
      </c>
      <c r="AG258" s="2" t="str" cm="1">
        <f t="array" ref="AG258">_xlfn.XLOOKUP($A258&amp;AG$5,'[1]NBA-Data-1980-2019'!$B$1:$B$16305&amp;'[1]NBA-Data-1980-2019'!$A$1:$A$16305,'[1]NBA-Data-1980-2019'!$D$1:$D$16305,"",0)</f>
        <v/>
      </c>
      <c r="AH258" s="2" t="str" cm="1">
        <f t="array" ref="AH258">_xlfn.XLOOKUP($A258&amp;AH$5,'[1]NBA-Data-1980-2019'!$B$1:$B$16305&amp;'[1]NBA-Data-1980-2019'!$A$1:$A$16305,'[1]NBA-Data-1980-2019'!$H$1:$H$16305,"",0)</f>
        <v/>
      </c>
      <c r="AI258" s="2" t="str" cm="1">
        <f t="array" ref="AI258">_xlfn.XLOOKUP($A258&amp;AI$5,'[1]NBA-Data-1980-2019'!$B$1:$B$16305&amp;'[1]NBA-Data-1980-2019'!$A$1:$A$16305,'[1]NBA-Data-1980-2019'!$H$1:$H$16305,"",0)</f>
        <v/>
      </c>
      <c r="AJ258" s="2" t="str" cm="1">
        <f t="array" ref="AJ258">_xlfn.XLOOKUP($A258&amp;AJ$5,'[1]NBA-Data-1980-2019'!$B$1:$B$16305&amp;'[1]NBA-Data-1980-2019'!$A$1:$A$16305,'[1]NBA-Data-1980-2019'!$H$1:$H$16305,"",0)</f>
        <v/>
      </c>
      <c r="AK258" s="2" t="str" cm="1">
        <f t="array" ref="AK258">_xlfn.XLOOKUP($A258&amp;AK$5,'[1]NBA-Data-1980-2019'!$B$1:$B$16305&amp;'[1]NBA-Data-1980-2019'!$A$1:$A$16305,'[1]NBA-Data-1980-2019'!$H$1:$H$16305,"",0)</f>
        <v/>
      </c>
      <c r="AL258" s="2" t="str" cm="1">
        <f t="array" ref="AL258">_xlfn.XLOOKUP($A258&amp;AL$5,'[1]NBA-Data-1980-2019'!$B$1:$B$16305&amp;'[1]NBA-Data-1980-2019'!$A$1:$A$16305,'[1]NBA-Data-1980-2019'!$H$1:$H$16305,"",0)</f>
        <v/>
      </c>
      <c r="AM258" s="2" t="str" cm="1">
        <f t="array" ref="AM258">_xlfn.XLOOKUP($A258&amp;AM$5,'[1]NBA-Data-1980-2019'!$B$1:$B$16305&amp;'[1]NBA-Data-1980-2019'!$A$1:$A$16305,'[1]NBA-Data-1980-2019'!$H$1:$H$16305,"",0)</f>
        <v/>
      </c>
      <c r="AN258" s="2" t="str" cm="1">
        <f t="array" ref="AN258">_xlfn.XLOOKUP($A258&amp;AN$5,'[1]NBA-Data-1980-2019'!$B$1:$B$16305&amp;'[1]NBA-Data-1980-2019'!$A$1:$A$16305,'[1]NBA-Data-1980-2019'!$H$1:$H$16305,"",0)</f>
        <v/>
      </c>
      <c r="AO258" s="2" t="str" cm="1">
        <f t="array" ref="AO258">_xlfn.XLOOKUP($A258&amp;AO$5,'[1]NBA-Data-1980-2019'!$B$1:$B$16305&amp;'[1]NBA-Data-1980-2019'!$A$1:$A$16305,'[1]NBA-Data-1980-2019'!$H$1:$H$16305,"",0)</f>
        <v/>
      </c>
      <c r="AP258" s="2" t="str" cm="1">
        <f t="array" ref="AP258">_xlfn.XLOOKUP($A258&amp;AP$5,'[1]NBA-Data-1980-2019'!$B$1:$B$16305&amp;'[1]NBA-Data-1980-2019'!$A$1:$A$16305,'[1]NBA-Data-1980-2019'!$H$1:$H$16305,"",0)</f>
        <v/>
      </c>
      <c r="AQ258" s="2" t="str" cm="1">
        <f t="array" ref="AQ258">_xlfn.XLOOKUP($A258&amp;AQ$5,'[1]NBA-Data-1980-2019'!$B$1:$B$16305&amp;'[1]NBA-Data-1980-2019'!$A$1:$A$16305,'[1]NBA-Data-1980-2019'!$H$1:$H$16305,"",0)</f>
        <v/>
      </c>
      <c r="AR258" s="2" cm="1">
        <f t="array" ref="AR258">_xlfn.XLOOKUP($A258&amp;AR$5,'[1]NBA-Data-1980-2019'!$B$1:$B$16305&amp;'[1]NBA-Data-1980-2019'!$A$1:$A$16305,'[1]NBA-Data-1980-2019'!$H$1:$H$16305,"",0)</f>
        <v>2386.2000000000003</v>
      </c>
      <c r="AS258" s="2" cm="1">
        <f t="array" ref="AS258">_xlfn.XLOOKUP($A258&amp;AS$5,'[1]NBA-Data-1980-2019'!$B$1:$B$16305&amp;'[1]NBA-Data-1980-2019'!$A$1:$A$16305,'[1]NBA-Data-1980-2019'!$H$1:$H$16305,"",0)</f>
        <v>2123.1000000000004</v>
      </c>
      <c r="AT258" s="2" cm="1">
        <f t="array" ref="AT258">_xlfn.XLOOKUP($A258&amp;AT$5,'[1]NBA-Data-1980-2019'!$B$1:$B$16305&amp;'[1]NBA-Data-1980-2019'!$A$1:$A$16305,'[1]NBA-Data-1980-2019'!$H$1:$H$16305,"",0)</f>
        <v>2184</v>
      </c>
      <c r="AU258" s="2" cm="1">
        <f t="array" ref="AU258">_xlfn.XLOOKUP($A258&amp;AU$5,'[1]NBA-Data-1980-2019'!$B$1:$B$16305&amp;'[1]NBA-Data-1980-2019'!$A$1:$A$16305,'[1]NBA-Data-1980-2019'!$H$1:$H$16305,"",0)</f>
        <v>1768</v>
      </c>
      <c r="AV258" s="2" cm="1">
        <f t="array" ref="AV258">_xlfn.XLOOKUP($A258&amp;AV$5,'[1]NBA-Data-1980-2019'!$B$1:$B$16305&amp;'[1]NBA-Data-1980-2019'!$A$1:$A$16305,'[1]NBA-Data-1980-2019'!$H$1:$H$16305,"",0)</f>
        <v>2280</v>
      </c>
      <c r="AW258" s="2" cm="1">
        <f t="array" ref="AW258">_xlfn.XLOOKUP($A258&amp;AW$5,'[1]NBA-Data-1980-2019'!$B$1:$B$16305&amp;'[1]NBA-Data-1980-2019'!$A$1:$A$16305,'[1]NBA-Data-1980-2019'!$H$1:$H$16305,"",0)</f>
        <v>2264.4</v>
      </c>
      <c r="AX258" s="2" cm="1">
        <f t="array" ref="AX258">_xlfn.XLOOKUP($A258&amp;AX$5,'[1]NBA-Data-1980-2019'!$B$1:$B$16305&amp;'[1]NBA-Data-1980-2019'!$A$1:$A$16305,'[1]NBA-Data-1980-2019'!$H$1:$H$16305,"",0)</f>
        <v>2737</v>
      </c>
      <c r="AY258" s="2" cm="1">
        <f t="array" ref="AY258">_xlfn.XLOOKUP($A258&amp;AY$5,'[1]NBA-Data-1980-2019'!$B$1:$B$16305&amp;'[1]NBA-Data-1980-2019'!$A$1:$A$16305,'[1]NBA-Data-1980-2019'!$H$1:$H$16305,"",0)</f>
        <v>2471</v>
      </c>
      <c r="AZ258" s="2" cm="1">
        <f t="array" ref="AZ258">_xlfn.XLOOKUP($A258&amp;AZ$5,'[1]NBA-Data-1980-2019'!$B$1:$B$16305&amp;'[1]NBA-Data-1980-2019'!$A$1:$A$16305,'[1]NBA-Data-1980-2019'!$H$1:$H$16305,"",0)</f>
        <v>2357.8999999999996</v>
      </c>
      <c r="BA258" s="2" cm="1">
        <f t="array" ref="BA258">_xlfn.XLOOKUP($A258&amp;BA$5,'[1]NBA-Data-1980-2019'!$B$1:$B$16305&amp;'[1]NBA-Data-1980-2019'!$A$1:$A$16305,'[1]NBA-Data-1980-2019'!$H$1:$H$16305,"",0)</f>
        <v>1803.6</v>
      </c>
      <c r="BB258" s="2" cm="1">
        <f t="array" ref="BB258">_xlfn.XLOOKUP($A258&amp;BB$5,'[1]NBA-Data-1980-2019'!$B$1:$B$16305&amp;'[1]NBA-Data-1980-2019'!$A$1:$A$16305,'[1]NBA-Data-1980-2019'!$H$1:$H$16305,"",0)</f>
        <v>836.4</v>
      </c>
      <c r="BC258" s="2" cm="1">
        <f t="array" ref="BC258">_xlfn.XLOOKUP($A258&amp;BC$5,'[1]NBA-Data-1980-2019'!$B$1:$B$16305&amp;'[1]NBA-Data-1980-2019'!$A$1:$A$16305,'[1]NBA-Data-1980-2019'!$H$1:$H$16305,"",0)</f>
        <v>752.7</v>
      </c>
      <c r="BD258" s="2" cm="1">
        <f t="array" ref="BD258">_xlfn.XLOOKUP($A258&amp;BD$5,'[1]NBA-Data-1980-2019'!$B$1:$B$16305&amp;'[1]NBA-Data-1980-2019'!$A$1:$A$16305,'[1]NBA-Data-1980-2019'!$H$1:$H$16305,"",0)</f>
        <v>902.7</v>
      </c>
      <c r="BE258" s="2" cm="1">
        <f t="array" ref="BE258">_xlfn.XLOOKUP($A258&amp;BE$5,'[1]NBA-Data-1980-2019'!$B$1:$B$16305&amp;'[1]NBA-Data-1980-2019'!$A$1:$A$16305,'[1]NBA-Data-1980-2019'!$H$1:$H$16305,"",0)</f>
        <v>1705.6000000000001</v>
      </c>
      <c r="BF258" s="2" cm="1">
        <f t="array" ref="BF258">_xlfn.XLOOKUP($A258&amp;BF$5,'[1]NBA-Data-1980-2019'!$B$1:$B$16305&amp;'[1]NBA-Data-1980-2019'!$A$1:$A$16305,'[1]NBA-Data-1980-2019'!$H$1:$H$16305,"",0)</f>
        <v>702</v>
      </c>
      <c r="BG258" s="2" cm="1">
        <f t="array" ref="BG258">_xlfn.XLOOKUP($A258&amp;BG$5,'[1]NBA-Data-1980-2019'!$B$1:$B$16305&amp;'[1]NBA-Data-1980-2019'!$A$1:$A$16305,'[1]NBA-Data-1980-2019'!$H$1:$H$16305,"",0)</f>
        <v>371.3</v>
      </c>
      <c r="BH258" s="2" cm="1">
        <f t="array" ref="BH258">_xlfn.XLOOKUP($A258&amp;BH$5,'[1]NBA-Data-1980-2019'!$B$1:$B$16305&amp;'[1]NBA-Data-1980-2019'!$A$1:$A$16305,'[1]NBA-Data-1980-2019'!$H$1:$H$16305,"",0)</f>
        <v>152</v>
      </c>
      <c r="BI258" s="2" t="str" cm="1">
        <f t="array" ref="BI258">_xlfn.XLOOKUP($A258&amp;BI$5,'[1]NBA-Data-1980-2019'!$B$1:$B$16305&amp;'[1]NBA-Data-1980-2019'!$A$1:$A$16305,'[1]NBA-Data-1980-2019'!$H$1:$H$16305,"",0)</f>
        <v/>
      </c>
      <c r="BJ258" s="2" t="str" cm="1">
        <f t="array" ref="BJ258">_xlfn.XLOOKUP($A258&amp;BJ$5,'[1]NBA-Data-1980-2019'!$B$1:$B$16305&amp;'[1]NBA-Data-1980-2019'!$A$1:$A$16305,'[1]NBA-Data-1980-2019'!$H$1:$H$16305,"",0)</f>
        <v/>
      </c>
      <c r="BK258" s="2" t="str" cm="1">
        <f t="array" ref="BK258">_xlfn.XLOOKUP($A258&amp;BK$5,'[1]NBA-Data-1980-2019'!$B$1:$B$16305&amp;'[1]NBA-Data-1980-2019'!$A$1:$A$16305,'[1]NBA-Data-1980-2019'!$H$1:$H$16305,"",0)</f>
        <v/>
      </c>
      <c r="BL258" s="2" t="str" cm="1">
        <f t="array" ref="BL258">_xlfn.XLOOKUP($A258&amp;BL$5,'[1]NBA-Data-1980-2019'!$B$1:$B$16305&amp;'[1]NBA-Data-1980-2019'!$A$1:$A$16305,'[1]NBA-Data-1980-2019'!$H$1:$H$16305,"",0)</f>
        <v/>
      </c>
      <c r="BM258" s="2" t="str" cm="1">
        <f t="array" ref="BM258">_xlfn.XLOOKUP($A258&amp;BM$5,'[1]NBA-Data-1980-2019'!$B$1:$B$16305&amp;'[1]NBA-Data-1980-2019'!$A$1:$A$16305,'[1]NBA-Data-1980-2019'!$H$1:$H$16305,"",0)</f>
        <v/>
      </c>
      <c r="BN258" s="2" t="str" cm="1">
        <f t="array" ref="BN258">_xlfn.XLOOKUP($A258&amp;BN$5,'[1]NBA-Data-1980-2019'!$B$1:$B$16305&amp;'[1]NBA-Data-1980-2019'!$A$1:$A$16305,'[1]NBA-Data-1980-2019'!$F$1:$F$16305,"",0)</f>
        <v/>
      </c>
      <c r="BO258" s="2" t="str" cm="1">
        <f t="array" ref="BO258">_xlfn.XLOOKUP($A258&amp;BO$5,'[1]NBA-Data-1980-2019'!$B$1:$B$16305&amp;'[1]NBA-Data-1980-2019'!$A$1:$A$16305,'[1]NBA-Data-1980-2019'!$F$1:$F$16305,"",0)</f>
        <v/>
      </c>
      <c r="BP258" s="2" t="str" cm="1">
        <f t="array" ref="BP258">_xlfn.XLOOKUP($A258&amp;BP$5,'[1]NBA-Data-1980-2019'!$B$1:$B$16305&amp;'[1]NBA-Data-1980-2019'!$A$1:$A$16305,'[1]NBA-Data-1980-2019'!$F$1:$F$16305,"",0)</f>
        <v/>
      </c>
      <c r="BQ258" s="2" t="str" cm="1">
        <f t="array" ref="BQ258">_xlfn.XLOOKUP($A258&amp;BQ$5,'[1]NBA-Data-1980-2019'!$B$1:$B$16305&amp;'[1]NBA-Data-1980-2019'!$A$1:$A$16305,'[1]NBA-Data-1980-2019'!$F$1:$F$16305,"",0)</f>
        <v/>
      </c>
      <c r="BR258" s="2" t="str" cm="1">
        <f t="array" ref="BR258">_xlfn.XLOOKUP($A258&amp;BR$5,'[1]NBA-Data-1980-2019'!$B$1:$B$16305&amp;'[1]NBA-Data-1980-2019'!$A$1:$A$16305,'[1]NBA-Data-1980-2019'!$F$1:$F$16305,"",0)</f>
        <v/>
      </c>
      <c r="BS258" s="2" t="str" cm="1">
        <f t="array" ref="BS258">_xlfn.XLOOKUP($A258&amp;BS$5,'[1]NBA-Data-1980-2019'!$B$1:$B$16305&amp;'[1]NBA-Data-1980-2019'!$A$1:$A$16305,'[1]NBA-Data-1980-2019'!$F$1:$F$16305,"",0)</f>
        <v/>
      </c>
      <c r="BT258" s="2" t="str" cm="1">
        <f t="array" ref="BT258">_xlfn.XLOOKUP($A258&amp;BT$5,'[1]NBA-Data-1980-2019'!$B$1:$B$16305&amp;'[1]NBA-Data-1980-2019'!$A$1:$A$16305,'[1]NBA-Data-1980-2019'!$F$1:$F$16305,"",0)</f>
        <v/>
      </c>
      <c r="BU258" s="2" t="str" cm="1">
        <f t="array" ref="BU258">_xlfn.XLOOKUP($A258&amp;BU$5,'[1]NBA-Data-1980-2019'!$B$1:$B$16305&amp;'[1]NBA-Data-1980-2019'!$A$1:$A$16305,'[1]NBA-Data-1980-2019'!$F$1:$F$16305,"",0)</f>
        <v/>
      </c>
      <c r="BV258" s="2" t="str" cm="1">
        <f t="array" ref="BV258">_xlfn.XLOOKUP($A258&amp;BV$5,'[1]NBA-Data-1980-2019'!$B$1:$B$16305&amp;'[1]NBA-Data-1980-2019'!$A$1:$A$16305,'[1]NBA-Data-1980-2019'!$F$1:$F$16305,"",0)</f>
        <v/>
      </c>
      <c r="BW258" s="2" t="str" cm="1">
        <f t="array" ref="BW258">_xlfn.XLOOKUP($A258&amp;BW$5,'[1]NBA-Data-1980-2019'!$B$1:$B$16305&amp;'[1]NBA-Data-1980-2019'!$A$1:$A$16305,'[1]NBA-Data-1980-2019'!$F$1:$F$16305,"",0)</f>
        <v/>
      </c>
      <c r="BX258" s="2" cm="1">
        <f t="array" ref="BX258">_xlfn.XLOOKUP($A258&amp;BX$5,'[1]NBA-Data-1980-2019'!$B$1:$B$16305&amp;'[1]NBA-Data-1980-2019'!$A$1:$A$16305,'[1]NBA-Data-1980-2019'!$F$1:$F$16305,"",0)</f>
        <v>13.2</v>
      </c>
      <c r="BY258" s="2" cm="1">
        <f t="array" ref="BY258">_xlfn.XLOOKUP($A258&amp;BY$5,'[1]NBA-Data-1980-2019'!$B$1:$B$16305&amp;'[1]NBA-Data-1980-2019'!$A$1:$A$16305,'[1]NBA-Data-1980-2019'!$F$1:$F$16305,"",0)</f>
        <v>15</v>
      </c>
      <c r="BZ258" s="2" cm="1">
        <f t="array" ref="BZ258">_xlfn.XLOOKUP($A258&amp;BZ$5,'[1]NBA-Data-1980-2019'!$B$1:$B$16305&amp;'[1]NBA-Data-1980-2019'!$A$1:$A$16305,'[1]NBA-Data-1980-2019'!$F$1:$F$16305,"",0)</f>
        <v>14.7</v>
      </c>
      <c r="CA258" s="2" cm="1">
        <f t="array" ref="CA258">_xlfn.XLOOKUP($A258&amp;CA$5,'[1]NBA-Data-1980-2019'!$B$1:$B$16305&amp;'[1]NBA-Data-1980-2019'!$A$1:$A$16305,'[1]NBA-Data-1980-2019'!$F$1:$F$16305,"",0)</f>
        <v>14.9</v>
      </c>
      <c r="CB258" s="2" cm="1">
        <f t="array" ref="CB258">_xlfn.XLOOKUP($A258&amp;CB$5,'[1]NBA-Data-1980-2019'!$B$1:$B$16305&amp;'[1]NBA-Data-1980-2019'!$A$1:$A$16305,'[1]NBA-Data-1980-2019'!$F$1:$F$16305,"",0)</f>
        <v>16.7</v>
      </c>
      <c r="CC258" s="2" cm="1">
        <f t="array" ref="CC258">_xlfn.XLOOKUP($A258&amp;CC$5,'[1]NBA-Data-1980-2019'!$B$1:$B$16305&amp;'[1]NBA-Data-1980-2019'!$A$1:$A$16305,'[1]NBA-Data-1980-2019'!$F$1:$F$16305,"",0)</f>
        <v>17.2</v>
      </c>
      <c r="CD258" s="2" cm="1">
        <f t="array" ref="CD258">_xlfn.XLOOKUP($A258&amp;CD$5,'[1]NBA-Data-1980-2019'!$B$1:$B$16305&amp;'[1]NBA-Data-1980-2019'!$A$1:$A$16305,'[1]NBA-Data-1980-2019'!$F$1:$F$16305,"",0)</f>
        <v>16.399999999999999</v>
      </c>
      <c r="CE258" s="2" cm="1">
        <f t="array" ref="CE258">_xlfn.XLOOKUP($A258&amp;CE$5,'[1]NBA-Data-1980-2019'!$B$1:$B$16305&amp;'[1]NBA-Data-1980-2019'!$A$1:$A$16305,'[1]NBA-Data-1980-2019'!$F$1:$F$16305,"",0)</f>
        <v>16.100000000000001</v>
      </c>
      <c r="CF258" s="2" cm="1">
        <f t="array" ref="CF258">_xlfn.XLOOKUP($A258&amp;CF$5,'[1]NBA-Data-1980-2019'!$B$1:$B$16305&amp;'[1]NBA-Data-1980-2019'!$A$1:$A$16305,'[1]NBA-Data-1980-2019'!$F$1:$F$16305,"",0)</f>
        <v>13.8</v>
      </c>
      <c r="CG258" s="2" cm="1">
        <f t="array" ref="CG258">_xlfn.XLOOKUP($A258&amp;CG$5,'[1]NBA-Data-1980-2019'!$B$1:$B$16305&amp;'[1]NBA-Data-1980-2019'!$A$1:$A$16305,'[1]NBA-Data-1980-2019'!$F$1:$F$16305,"",0)</f>
        <v>13.9</v>
      </c>
      <c r="CH258" s="2" cm="1">
        <f t="array" ref="CH258">_xlfn.XLOOKUP($A258&amp;CH$5,'[1]NBA-Data-1980-2019'!$B$1:$B$16305&amp;'[1]NBA-Data-1980-2019'!$A$1:$A$16305,'[1]NBA-Data-1980-2019'!$F$1:$F$16305,"",0)</f>
        <v>9.6999999999999993</v>
      </c>
      <c r="CI258" s="2" cm="1">
        <f t="array" ref="CI258">_xlfn.XLOOKUP($A258&amp;CI$5,'[1]NBA-Data-1980-2019'!$B$1:$B$16305&amp;'[1]NBA-Data-1980-2019'!$A$1:$A$16305,'[1]NBA-Data-1980-2019'!$F$1:$F$16305,"",0)</f>
        <v>11.4</v>
      </c>
      <c r="CJ258" s="2" cm="1">
        <f t="array" ref="CJ258">_xlfn.XLOOKUP($A258&amp;CJ$5,'[1]NBA-Data-1980-2019'!$B$1:$B$16305&amp;'[1]NBA-Data-1980-2019'!$A$1:$A$16305,'[1]NBA-Data-1980-2019'!$F$1:$F$16305,"",0)</f>
        <v>13.5</v>
      </c>
      <c r="CK258" s="2" cm="1">
        <f t="array" ref="CK258">_xlfn.XLOOKUP($A258&amp;CK$5,'[1]NBA-Data-1980-2019'!$B$1:$B$16305&amp;'[1]NBA-Data-1980-2019'!$A$1:$A$16305,'[1]NBA-Data-1980-2019'!$F$1:$F$16305,"",0)</f>
        <v>12.5</v>
      </c>
      <c r="CL258" s="2" cm="1">
        <f t="array" ref="CL258">_xlfn.XLOOKUP($A258&amp;CL$5,'[1]NBA-Data-1980-2019'!$B$1:$B$16305&amp;'[1]NBA-Data-1980-2019'!$A$1:$A$16305,'[1]NBA-Data-1980-2019'!$F$1:$F$16305,"",0)</f>
        <v>4.5999999999999996</v>
      </c>
      <c r="CM258" s="2" cm="1">
        <f t="array" ref="CM258">_xlfn.XLOOKUP($A258&amp;CM$5,'[1]NBA-Data-1980-2019'!$B$1:$B$16305&amp;'[1]NBA-Data-1980-2019'!$A$1:$A$16305,'[1]NBA-Data-1980-2019'!$F$1:$F$16305,"",0)</f>
        <v>6.5</v>
      </c>
      <c r="CN258" s="2" cm="1">
        <f t="array" ref="CN258">_xlfn.XLOOKUP($A258&amp;CN$5,'[1]NBA-Data-1980-2019'!$B$1:$B$16305&amp;'[1]NBA-Data-1980-2019'!$A$1:$A$16305,'[1]NBA-Data-1980-2019'!$F$1:$F$16305,"",0)</f>
        <v>7.8</v>
      </c>
      <c r="CO258" s="2" t="str" cm="1">
        <f t="array" ref="CO258">_xlfn.XLOOKUP($A258&amp;CO$5,'[1]NBA-Data-1980-2019'!$B$1:$B$16305&amp;'[1]NBA-Data-1980-2019'!$A$1:$A$16305,'[1]NBA-Data-1980-2019'!$F$1:$F$16305,"",0)</f>
        <v/>
      </c>
      <c r="CP258" s="2" t="str" cm="1">
        <f t="array" ref="CP258">_xlfn.XLOOKUP($A258&amp;CP$5,'[1]NBA-Data-1980-2019'!$B$1:$B$16305&amp;'[1]NBA-Data-1980-2019'!$A$1:$A$16305,'[1]NBA-Data-1980-2019'!$F$1:$F$16305,"",0)</f>
        <v/>
      </c>
      <c r="CQ258" s="2" t="str" cm="1">
        <f t="array" ref="CQ258">_xlfn.XLOOKUP($A258&amp;CQ$5,'[1]NBA-Data-1980-2019'!$B$1:$B$16305&amp;'[1]NBA-Data-1980-2019'!$A$1:$A$16305,'[1]NBA-Data-1980-2019'!$F$1:$F$16305,"",0)</f>
        <v/>
      </c>
      <c r="CR258" s="2" t="str" cm="1">
        <f t="array" ref="CR258">_xlfn.XLOOKUP($A258&amp;CR$5,'[1]NBA-Data-1980-2019'!$B$1:$B$16305&amp;'[1]NBA-Data-1980-2019'!$A$1:$A$16305,'[1]NBA-Data-1980-2019'!$F$1:$F$16305,"",0)</f>
        <v/>
      </c>
      <c r="CS258" s="2" t="str" cm="1">
        <f t="array" ref="CS258">_xlfn.XLOOKUP($A258&amp;CS$5,'[1]NBA-Data-1980-2019'!$B$1:$B$16305&amp;'[1]NBA-Data-1980-2019'!$A$1:$A$16305,'[1]NBA-Data-1980-2019'!$F$1:$F$16305,"",0)</f>
        <v/>
      </c>
      <c r="CU258" s="2" t="str">
        <f>_xlfn.XLOOKUP($A258,TEAMS!$G$1:$G$839,TEAMS!$H$1:$H$839,"",0)</f>
        <v>SF</v>
      </c>
      <c r="CV258" s="2" t="str">
        <f>_xlfn.XLOOKUP($CU258,DASHBOARD!$B$22:$B$27,DASHBOARD!$C$22:$C$27,"",0)</f>
        <v>FORWARD</v>
      </c>
      <c r="CY258" s="63">
        <f>SUMIFS('[1]NBA-Data-1980-2019'!$G$1:$G$16305,'[1]NBA-Data-1980-2019'!$B$1:$B$16305,$A258,'[1]NBA-Data-1980-2019'!$A$1:$A$16305,CY$9)</f>
        <v>0</v>
      </c>
      <c r="CZ258" s="63">
        <f>SUMIFS('[1]NBA-Data-1980-2019'!$G$1:$G$16305,'[1]NBA-Data-1980-2019'!$B$1:$B$16305,$A258,'[1]NBA-Data-1980-2019'!$A$1:$A$16305,CZ$9)</f>
        <v>0</v>
      </c>
      <c r="DA258" s="63">
        <f>SUMIFS('[1]NBA-Data-1980-2019'!$G$1:$G$16305,'[1]NBA-Data-1980-2019'!$B$1:$B$16305,$A258,'[1]NBA-Data-1980-2019'!$A$1:$A$16305,DA$9)</f>
        <v>0</v>
      </c>
      <c r="DB258" s="63">
        <f>SUMIFS('[1]NBA-Data-1980-2019'!$G$1:$G$16305,'[1]NBA-Data-1980-2019'!$B$1:$B$16305,$A258,'[1]NBA-Data-1980-2019'!$A$1:$A$16305,DB$9)</f>
        <v>0</v>
      </c>
      <c r="DC258" s="63">
        <f>SUMIFS('[1]NBA-Data-1980-2019'!$G$1:$G$16305,'[1]NBA-Data-1980-2019'!$B$1:$B$16305,$A258,'[1]NBA-Data-1980-2019'!$A$1:$A$16305,DC$9)</f>
        <v>0</v>
      </c>
      <c r="DD258" s="63">
        <f>SUMIFS('[1]NBA-Data-1980-2019'!$G$1:$G$16305,'[1]NBA-Data-1980-2019'!$B$1:$B$16305,$A258,'[1]NBA-Data-1980-2019'!$A$1:$A$16305,DD$9)</f>
        <v>0</v>
      </c>
      <c r="DE258" s="63">
        <f>SUMIFS('[1]NBA-Data-1980-2019'!$G$1:$G$16305,'[1]NBA-Data-1980-2019'!$B$1:$B$16305,$A258,'[1]NBA-Data-1980-2019'!$A$1:$A$16305,DE$9)</f>
        <v>0</v>
      </c>
      <c r="DF258" s="63">
        <f>SUMIFS('[1]NBA-Data-1980-2019'!$G$1:$G$16305,'[1]NBA-Data-1980-2019'!$B$1:$B$16305,$A258,'[1]NBA-Data-1980-2019'!$A$1:$A$16305,DF$9)</f>
        <v>0</v>
      </c>
      <c r="DG258" s="63">
        <f>SUMIFS('[1]NBA-Data-1980-2019'!$G$1:$G$16305,'[1]NBA-Data-1980-2019'!$B$1:$B$16305,$A258,'[1]NBA-Data-1980-2019'!$A$1:$A$16305,DG$9)</f>
        <v>0</v>
      </c>
      <c r="DH258" s="63">
        <f>SUMIFS('[1]NBA-Data-1980-2019'!$G$1:$G$16305,'[1]NBA-Data-1980-2019'!$B$1:$B$16305,$A258,'[1]NBA-Data-1980-2019'!$A$1:$A$16305,DH$9)</f>
        <v>0</v>
      </c>
      <c r="DI258" s="63">
        <f>SUMIFS('[1]NBA-Data-1980-2019'!$G$1:$G$16305,'[1]NBA-Data-1980-2019'!$B$1:$B$16305,$A258,'[1]NBA-Data-1980-2019'!$A$1:$A$16305,DI$9)</f>
        <v>2320080</v>
      </c>
      <c r="DJ258" s="63">
        <f>SUMIFS('[1]NBA-Data-1980-2019'!$G$1:$G$16305,'[1]NBA-Data-1980-2019'!$B$1:$B$16305,$A258,'[1]NBA-Data-1980-2019'!$A$1:$A$16305,DJ$9)</f>
        <v>2494080</v>
      </c>
      <c r="DK258" s="63">
        <f>SUMIFS('[1]NBA-Data-1980-2019'!$G$1:$G$16305,'[1]NBA-Data-1980-2019'!$B$1:$B$16305,$A258,'[1]NBA-Data-1980-2019'!$A$1:$A$16305,DK$9)</f>
        <v>2668080</v>
      </c>
      <c r="DL258" s="63">
        <f>SUMIFS('[1]NBA-Data-1980-2019'!$G$1:$G$16305,'[1]NBA-Data-1980-2019'!$B$1:$B$16305,$A258,'[1]NBA-Data-1980-2019'!$A$1:$A$16305,DL$9)</f>
        <v>3380457</v>
      </c>
      <c r="DM258" s="63">
        <f>SUMIFS('[1]NBA-Data-1980-2019'!$G$1:$G$16305,'[1]NBA-Data-1980-2019'!$B$1:$B$16305,$A258,'[1]NBA-Data-1980-2019'!$A$1:$A$16305,DM$9)</f>
        <v>6000000</v>
      </c>
      <c r="DN258" s="63">
        <f>SUMIFS('[1]NBA-Data-1980-2019'!$G$1:$G$16305,'[1]NBA-Data-1980-2019'!$B$1:$B$16305,$A258,'[1]NBA-Data-1980-2019'!$A$1:$A$16305,DN$9)</f>
        <v>6750000</v>
      </c>
      <c r="DO258" s="63">
        <f>SUMIFS('[1]NBA-Data-1980-2019'!$G$1:$G$16305,'[1]NBA-Data-1980-2019'!$B$1:$B$16305,$A258,'[1]NBA-Data-1980-2019'!$A$1:$A$16305,DO$9)</f>
        <v>7623813</v>
      </c>
      <c r="DP258" s="63">
        <f>SUMIFS('[1]NBA-Data-1980-2019'!$G$1:$G$16305,'[1]NBA-Data-1980-2019'!$B$1:$B$16305,$A258,'[1]NBA-Data-1980-2019'!$A$1:$A$16305,DP$9)</f>
        <v>8376194</v>
      </c>
      <c r="DQ258" s="63">
        <f>SUMIFS('[1]NBA-Data-1980-2019'!$G$1:$G$16305,'[1]NBA-Data-1980-2019'!$B$1:$B$16305,$A258,'[1]NBA-Data-1980-2019'!$A$1:$A$16305,DQ$9)</f>
        <v>9028575</v>
      </c>
      <c r="DR258" s="63">
        <f>SUMIFS('[1]NBA-Data-1980-2019'!$G$1:$G$16305,'[1]NBA-Data-1980-2019'!$B$1:$B$16305,$A258,'[1]NBA-Data-1980-2019'!$A$1:$A$16305,DR$9)</f>
        <v>9750000</v>
      </c>
      <c r="DS258" s="63">
        <f>SUMIFS('[1]NBA-Data-1980-2019'!$G$1:$G$16305,'[1]NBA-Data-1980-2019'!$B$1:$B$16305,$A258,'[1]NBA-Data-1980-2019'!$A$1:$A$16305,DS$9)</f>
        <v>0</v>
      </c>
      <c r="DT258" s="63">
        <f>SUMIFS('[1]NBA-Data-1980-2019'!$G$1:$G$16305,'[1]NBA-Data-1980-2019'!$B$1:$B$16305,$A258,'[1]NBA-Data-1980-2019'!$A$1:$A$16305,DT$9)</f>
        <v>5400000</v>
      </c>
      <c r="DU258" s="63">
        <f>SUMIFS('[1]NBA-Data-1980-2019'!$G$1:$G$16305,'[1]NBA-Data-1980-2019'!$B$1:$B$16305,$A258,'[1]NBA-Data-1980-2019'!$A$1:$A$16305,DU$9)</f>
        <v>5800000</v>
      </c>
      <c r="DV258" s="63">
        <f>SUMIFS('[1]NBA-Data-1980-2019'!$G$1:$G$16305,'[1]NBA-Data-1980-2019'!$B$1:$B$16305,$A258,'[1]NBA-Data-1980-2019'!$A$1:$A$16305,DV$9)</f>
        <v>1399507</v>
      </c>
      <c r="DW258" s="63">
        <f>SUMIFS('[1]NBA-Data-1980-2019'!$G$1:$G$16305,'[1]NBA-Data-1980-2019'!$B$1:$B$16305,$A258,'[1]NBA-Data-1980-2019'!$A$1:$A$16305,DW$9)</f>
        <v>6600000</v>
      </c>
      <c r="DX258" s="63">
        <f>SUMIFS('[1]NBA-Data-1980-2019'!$G$1:$G$16305,'[1]NBA-Data-1980-2019'!$B$1:$B$16305,$A258,'[1]NBA-Data-1980-2019'!$A$1:$A$16305,DX$9)</f>
        <v>2854940</v>
      </c>
      <c r="DY258" s="63">
        <f>SUMIFS('[1]NBA-Data-1980-2019'!$G$1:$G$16305,'[1]NBA-Data-1980-2019'!$B$1:$B$16305,$A258,'[1]NBA-Data-1980-2019'!$A$1:$A$16305,DY$9)</f>
        <v>3500000</v>
      </c>
      <c r="DZ258" s="63">
        <f>SUMIFS('[1]NBA-Data-1980-2019'!$G$1:$G$16305,'[1]NBA-Data-1980-2019'!$B$1:$B$16305,$A258,'[1]NBA-Data-1980-2019'!$A$1:$A$16305,DZ$9)</f>
        <v>0</v>
      </c>
      <c r="EA258" s="63">
        <f>SUMIFS('[1]NBA-Data-1980-2019'!$G$1:$G$16305,'[1]NBA-Data-1980-2019'!$B$1:$B$16305,$A258,'[1]NBA-Data-1980-2019'!$A$1:$A$16305,EA$9)</f>
        <v>0</v>
      </c>
      <c r="EB258" s="63">
        <f>SUMIFS('[1]NBA-Data-1980-2019'!$G$1:$G$16305,'[1]NBA-Data-1980-2019'!$B$1:$B$16305,$A258,'[1]NBA-Data-1980-2019'!$A$1:$A$16305,EB$9)</f>
        <v>0</v>
      </c>
      <c r="EC258" s="63">
        <f>SUMIFS('[1]NBA-Data-1980-2019'!$G$1:$G$16305,'[1]NBA-Data-1980-2019'!$B$1:$B$16305,$A258,'[1]NBA-Data-1980-2019'!$A$1:$A$16305,EC$9)</f>
        <v>0</v>
      </c>
      <c r="ED258" s="63">
        <f>SUMIFS('[1]NBA-Data-1980-2019'!$G$1:$G$16305,'[1]NBA-Data-1980-2019'!$B$1:$B$16305,$A258,'[1]NBA-Data-1980-2019'!$A$1:$A$16305,ED$9)</f>
        <v>0</v>
      </c>
      <c r="EH258" s="2" t="s">
        <v>1481</v>
      </c>
    </row>
    <row r="259" spans="1:165" x14ac:dyDescent="0.2">
      <c r="A259" s="2" t="s">
        <v>1015</v>
      </c>
      <c r="B259" s="2" t="str" cm="1">
        <f t="array" ref="B259">_xlfn.XLOOKUP($A259&amp;B$5,'[1]NBA-Data-1980-2019'!$B$1:$B$16305&amp;'[1]NBA-Data-1980-2019'!$A$1:$A$16305,'[1]NBA-Data-1980-2019'!$D$1:$D$16305,"",0)</f>
        <v/>
      </c>
      <c r="C259" s="2" t="str" cm="1">
        <f t="array" ref="C259">_xlfn.XLOOKUP($A259&amp;C$5,'[1]NBA-Data-1980-2019'!$B$1:$B$16305&amp;'[1]NBA-Data-1980-2019'!$A$1:$A$16305,'[1]NBA-Data-1980-2019'!$D$1:$D$16305,"",0)</f>
        <v/>
      </c>
      <c r="D259" s="2" t="str" cm="1">
        <f t="array" ref="D259">_xlfn.XLOOKUP($A259&amp;D$5,'[1]NBA-Data-1980-2019'!$B$1:$B$16305&amp;'[1]NBA-Data-1980-2019'!$A$1:$A$16305,'[1]NBA-Data-1980-2019'!$D$1:$D$16305,"",0)</f>
        <v/>
      </c>
      <c r="E259" s="2" t="str" cm="1">
        <f t="array" ref="E259">_xlfn.XLOOKUP($A259&amp;E$5,'[1]NBA-Data-1980-2019'!$B$1:$B$16305&amp;'[1]NBA-Data-1980-2019'!$A$1:$A$16305,'[1]NBA-Data-1980-2019'!$D$1:$D$16305,"",0)</f>
        <v/>
      </c>
      <c r="F259" s="2" t="str" cm="1">
        <f t="array" ref="F259">_xlfn.XLOOKUP($A259&amp;F$5,'[1]NBA-Data-1980-2019'!$B$1:$B$16305&amp;'[1]NBA-Data-1980-2019'!$A$1:$A$16305,'[1]NBA-Data-1980-2019'!$D$1:$D$16305,"",0)</f>
        <v/>
      </c>
      <c r="G259" s="2" t="str" cm="1">
        <f t="array" ref="G259">_xlfn.XLOOKUP($A259&amp;G$5,'[1]NBA-Data-1980-2019'!$B$1:$B$16305&amp;'[1]NBA-Data-1980-2019'!$A$1:$A$16305,'[1]NBA-Data-1980-2019'!$D$1:$D$16305,"",0)</f>
        <v/>
      </c>
      <c r="H259" s="2" t="str" cm="1">
        <f t="array" ref="H259">_xlfn.XLOOKUP($A259&amp;H$5,'[1]NBA-Data-1980-2019'!$B$1:$B$16305&amp;'[1]NBA-Data-1980-2019'!$A$1:$A$16305,'[1]NBA-Data-1980-2019'!$D$1:$D$16305,"",0)</f>
        <v/>
      </c>
      <c r="I259" s="2" t="str" cm="1">
        <f t="array" ref="I259">_xlfn.XLOOKUP($A259&amp;I$5,'[1]NBA-Data-1980-2019'!$B$1:$B$16305&amp;'[1]NBA-Data-1980-2019'!$A$1:$A$16305,'[1]NBA-Data-1980-2019'!$D$1:$D$16305,"",0)</f>
        <v/>
      </c>
      <c r="J259" s="2" t="str" cm="1">
        <f t="array" ref="J259">_xlfn.XLOOKUP($A259&amp;J$5,'[1]NBA-Data-1980-2019'!$B$1:$B$16305&amp;'[1]NBA-Data-1980-2019'!$A$1:$A$16305,'[1]NBA-Data-1980-2019'!$D$1:$D$16305,"",0)</f>
        <v/>
      </c>
      <c r="K259" s="2" t="str" cm="1">
        <f t="array" ref="K259">_xlfn.XLOOKUP($A259&amp;K$5,'[1]NBA-Data-1980-2019'!$B$1:$B$16305&amp;'[1]NBA-Data-1980-2019'!$A$1:$A$16305,'[1]NBA-Data-1980-2019'!$D$1:$D$16305,"",0)</f>
        <v/>
      </c>
      <c r="L259" s="2" t="str" cm="1">
        <f t="array" ref="L259">_xlfn.XLOOKUP($A259&amp;L$5,'[1]NBA-Data-1980-2019'!$B$1:$B$16305&amp;'[1]NBA-Data-1980-2019'!$A$1:$A$16305,'[1]NBA-Data-1980-2019'!$D$1:$D$16305,"",0)</f>
        <v>LAL</v>
      </c>
      <c r="M259" s="2" t="str" cm="1">
        <f t="array" ref="M259">_xlfn.XLOOKUP($A259&amp;M$5,'[1]NBA-Data-1980-2019'!$B$1:$B$16305&amp;'[1]NBA-Data-1980-2019'!$A$1:$A$16305,'[1]NBA-Data-1980-2019'!$D$1:$D$16305,"",0)</f>
        <v>LAL</v>
      </c>
      <c r="N259" s="2" t="str" cm="1">
        <f t="array" ref="N259">_xlfn.XLOOKUP($A259&amp;N$5,'[1]NBA-Data-1980-2019'!$B$1:$B$16305&amp;'[1]NBA-Data-1980-2019'!$A$1:$A$16305,'[1]NBA-Data-1980-2019'!$D$1:$D$16305,"",0)</f>
        <v/>
      </c>
      <c r="O259" s="2" t="str" cm="1">
        <f t="array" ref="O259">_xlfn.XLOOKUP($A259&amp;O$5,'[1]NBA-Data-1980-2019'!$B$1:$B$16305&amp;'[1]NBA-Data-1980-2019'!$A$1:$A$16305,'[1]NBA-Data-1980-2019'!$D$1:$D$16305,"",0)</f>
        <v/>
      </c>
      <c r="P259" s="2" t="str" cm="1">
        <f t="array" ref="P259">_xlfn.XLOOKUP($A259&amp;P$5,'[1]NBA-Data-1980-2019'!$B$1:$B$16305&amp;'[1]NBA-Data-1980-2019'!$A$1:$A$16305,'[1]NBA-Data-1980-2019'!$D$1:$D$16305,"",0)</f>
        <v/>
      </c>
      <c r="Q259" s="2" t="str" cm="1">
        <f t="array" ref="Q259">_xlfn.XLOOKUP($A259&amp;Q$5,'[1]NBA-Data-1980-2019'!$B$1:$B$16305&amp;'[1]NBA-Data-1980-2019'!$A$1:$A$16305,'[1]NBA-Data-1980-2019'!$D$1:$D$16305,"",0)</f>
        <v/>
      </c>
      <c r="R259" s="2" t="str" cm="1">
        <f t="array" ref="R259">_xlfn.XLOOKUP($A259&amp;R$5,'[1]NBA-Data-1980-2019'!$B$1:$B$16305&amp;'[1]NBA-Data-1980-2019'!$A$1:$A$16305,'[1]NBA-Data-1980-2019'!$D$1:$D$16305,"",0)</f>
        <v/>
      </c>
      <c r="S259" s="2" t="str" cm="1">
        <f t="array" ref="S259">_xlfn.XLOOKUP($A259&amp;S$5,'[1]NBA-Data-1980-2019'!$B$1:$B$16305&amp;'[1]NBA-Data-1980-2019'!$A$1:$A$16305,'[1]NBA-Data-1980-2019'!$D$1:$D$16305,"",0)</f>
        <v/>
      </c>
      <c r="T259" s="2" t="str" cm="1">
        <f t="array" ref="T259">_xlfn.XLOOKUP($A259&amp;T$5,'[1]NBA-Data-1980-2019'!$B$1:$B$16305&amp;'[1]NBA-Data-1980-2019'!$A$1:$A$16305,'[1]NBA-Data-1980-2019'!$D$1:$D$16305,"",0)</f>
        <v/>
      </c>
      <c r="U259" s="2" t="str" cm="1">
        <f t="array" ref="U259">_xlfn.XLOOKUP($A259&amp;U$5,'[1]NBA-Data-1980-2019'!$B$1:$B$16305&amp;'[1]NBA-Data-1980-2019'!$A$1:$A$16305,'[1]NBA-Data-1980-2019'!$D$1:$D$16305,"",0)</f>
        <v/>
      </c>
      <c r="V259" s="2" t="str" cm="1">
        <f t="array" ref="V259">_xlfn.XLOOKUP($A259&amp;V$5,'[1]NBA-Data-1980-2019'!$B$1:$B$16305&amp;'[1]NBA-Data-1980-2019'!$A$1:$A$16305,'[1]NBA-Data-1980-2019'!$D$1:$D$16305,"",0)</f>
        <v/>
      </c>
      <c r="W259" s="2" t="str" cm="1">
        <f t="array" ref="W259">_xlfn.XLOOKUP($A259&amp;W$5,'[1]NBA-Data-1980-2019'!$B$1:$B$16305&amp;'[1]NBA-Data-1980-2019'!$A$1:$A$16305,'[1]NBA-Data-1980-2019'!$D$1:$D$16305,"",0)</f>
        <v/>
      </c>
      <c r="X259" s="2" t="str" cm="1">
        <f t="array" ref="X259">_xlfn.XLOOKUP($A259&amp;X$5,'[1]NBA-Data-1980-2019'!$B$1:$B$16305&amp;'[1]NBA-Data-1980-2019'!$A$1:$A$16305,'[1]NBA-Data-1980-2019'!$D$1:$D$16305,"",0)</f>
        <v/>
      </c>
      <c r="Y259" s="2" t="str" cm="1">
        <f t="array" ref="Y259">_xlfn.XLOOKUP($A259&amp;Y$5,'[1]NBA-Data-1980-2019'!$B$1:$B$16305&amp;'[1]NBA-Data-1980-2019'!$A$1:$A$16305,'[1]NBA-Data-1980-2019'!$D$1:$D$16305,"",0)</f>
        <v/>
      </c>
      <c r="Z259" s="2" t="str" cm="1">
        <f t="array" ref="Z259">_xlfn.XLOOKUP($A259&amp;Z$5,'[1]NBA-Data-1980-2019'!$B$1:$B$16305&amp;'[1]NBA-Data-1980-2019'!$A$1:$A$16305,'[1]NBA-Data-1980-2019'!$D$1:$D$16305,"",0)</f>
        <v/>
      </c>
      <c r="AA259" s="2" t="str" cm="1">
        <f t="array" ref="AA259">_xlfn.XLOOKUP($A259&amp;AA$5,'[1]NBA-Data-1980-2019'!$B$1:$B$16305&amp;'[1]NBA-Data-1980-2019'!$A$1:$A$16305,'[1]NBA-Data-1980-2019'!$D$1:$D$16305,"",0)</f>
        <v/>
      </c>
      <c r="AB259" s="2" t="str" cm="1">
        <f t="array" ref="AB259">_xlfn.XLOOKUP($A259&amp;AB$5,'[1]NBA-Data-1980-2019'!$B$1:$B$16305&amp;'[1]NBA-Data-1980-2019'!$A$1:$A$16305,'[1]NBA-Data-1980-2019'!$D$1:$D$16305,"",0)</f>
        <v/>
      </c>
      <c r="AC259" s="2" t="str" cm="1">
        <f t="array" ref="AC259">_xlfn.XLOOKUP($A259&amp;AC$5,'[1]NBA-Data-1980-2019'!$B$1:$B$16305&amp;'[1]NBA-Data-1980-2019'!$A$1:$A$16305,'[1]NBA-Data-1980-2019'!$D$1:$D$16305,"",0)</f>
        <v/>
      </c>
      <c r="AD259" s="2" t="str" cm="1">
        <f t="array" ref="AD259">_xlfn.XLOOKUP($A259&amp;AD$5,'[1]NBA-Data-1980-2019'!$B$1:$B$16305&amp;'[1]NBA-Data-1980-2019'!$A$1:$A$16305,'[1]NBA-Data-1980-2019'!$D$1:$D$16305,"",0)</f>
        <v/>
      </c>
      <c r="AE259" s="2" t="str" cm="1">
        <f t="array" ref="AE259">_xlfn.XLOOKUP($A259&amp;AE$5,'[1]NBA-Data-1980-2019'!$B$1:$B$16305&amp;'[1]NBA-Data-1980-2019'!$A$1:$A$16305,'[1]NBA-Data-1980-2019'!$D$1:$D$16305,"",0)</f>
        <v/>
      </c>
      <c r="AF259" s="2" t="str" cm="1">
        <f t="array" ref="AF259">_xlfn.XLOOKUP($A259&amp;AF$5,'[1]NBA-Data-1980-2019'!$B$1:$B$16305&amp;'[1]NBA-Data-1980-2019'!$A$1:$A$16305,'[1]NBA-Data-1980-2019'!$D$1:$D$16305,"",0)</f>
        <v/>
      </c>
      <c r="AG259" s="2" t="str" cm="1">
        <f t="array" ref="AG259">_xlfn.XLOOKUP($A259&amp;AG$5,'[1]NBA-Data-1980-2019'!$B$1:$B$16305&amp;'[1]NBA-Data-1980-2019'!$A$1:$A$16305,'[1]NBA-Data-1980-2019'!$D$1:$D$16305,"",0)</f>
        <v/>
      </c>
      <c r="AH259" s="2" t="str" cm="1">
        <f t="array" ref="AH259">_xlfn.XLOOKUP($A259&amp;AH$5,'[1]NBA-Data-1980-2019'!$B$1:$B$16305&amp;'[1]NBA-Data-1980-2019'!$A$1:$A$16305,'[1]NBA-Data-1980-2019'!$H$1:$H$16305,"",0)</f>
        <v/>
      </c>
      <c r="AI259" s="2" t="str" cm="1">
        <f t="array" ref="AI259">_xlfn.XLOOKUP($A259&amp;AI$5,'[1]NBA-Data-1980-2019'!$B$1:$B$16305&amp;'[1]NBA-Data-1980-2019'!$A$1:$A$16305,'[1]NBA-Data-1980-2019'!$H$1:$H$16305,"",0)</f>
        <v/>
      </c>
      <c r="AJ259" s="2" t="str" cm="1">
        <f t="array" ref="AJ259">_xlfn.XLOOKUP($A259&amp;AJ$5,'[1]NBA-Data-1980-2019'!$B$1:$B$16305&amp;'[1]NBA-Data-1980-2019'!$A$1:$A$16305,'[1]NBA-Data-1980-2019'!$H$1:$H$16305,"",0)</f>
        <v/>
      </c>
      <c r="AK259" s="2" t="str" cm="1">
        <f t="array" ref="AK259">_xlfn.XLOOKUP($A259&amp;AK$5,'[1]NBA-Data-1980-2019'!$B$1:$B$16305&amp;'[1]NBA-Data-1980-2019'!$A$1:$A$16305,'[1]NBA-Data-1980-2019'!$H$1:$H$16305,"",0)</f>
        <v/>
      </c>
      <c r="AL259" s="2" t="str" cm="1">
        <f t="array" ref="AL259">_xlfn.XLOOKUP($A259&amp;AL$5,'[1]NBA-Data-1980-2019'!$B$1:$B$16305&amp;'[1]NBA-Data-1980-2019'!$A$1:$A$16305,'[1]NBA-Data-1980-2019'!$H$1:$H$16305,"",0)</f>
        <v/>
      </c>
      <c r="AM259" s="2" t="str" cm="1">
        <f t="array" ref="AM259">_xlfn.XLOOKUP($A259&amp;AM$5,'[1]NBA-Data-1980-2019'!$B$1:$B$16305&amp;'[1]NBA-Data-1980-2019'!$A$1:$A$16305,'[1]NBA-Data-1980-2019'!$H$1:$H$16305,"",0)</f>
        <v/>
      </c>
      <c r="AN259" s="2" t="str" cm="1">
        <f t="array" ref="AN259">_xlfn.XLOOKUP($A259&amp;AN$5,'[1]NBA-Data-1980-2019'!$B$1:$B$16305&amp;'[1]NBA-Data-1980-2019'!$A$1:$A$16305,'[1]NBA-Data-1980-2019'!$H$1:$H$16305,"",0)</f>
        <v/>
      </c>
      <c r="AO259" s="2" t="str" cm="1">
        <f t="array" ref="AO259">_xlfn.XLOOKUP($A259&amp;AO$5,'[1]NBA-Data-1980-2019'!$B$1:$B$16305&amp;'[1]NBA-Data-1980-2019'!$A$1:$A$16305,'[1]NBA-Data-1980-2019'!$H$1:$H$16305,"",0)</f>
        <v/>
      </c>
      <c r="AP259" s="2" t="str" cm="1">
        <f t="array" ref="AP259">_xlfn.XLOOKUP($A259&amp;AP$5,'[1]NBA-Data-1980-2019'!$B$1:$B$16305&amp;'[1]NBA-Data-1980-2019'!$A$1:$A$16305,'[1]NBA-Data-1980-2019'!$H$1:$H$16305,"",0)</f>
        <v/>
      </c>
      <c r="AQ259" s="2" t="str" cm="1">
        <f t="array" ref="AQ259">_xlfn.XLOOKUP($A259&amp;AQ$5,'[1]NBA-Data-1980-2019'!$B$1:$B$16305&amp;'[1]NBA-Data-1980-2019'!$A$1:$A$16305,'[1]NBA-Data-1980-2019'!$H$1:$H$16305,"",0)</f>
        <v/>
      </c>
      <c r="AR259" s="2" cm="1">
        <f t="array" ref="AR259">_xlfn.XLOOKUP($A259&amp;AR$5,'[1]NBA-Data-1980-2019'!$B$1:$B$16305&amp;'[1]NBA-Data-1980-2019'!$A$1:$A$16305,'[1]NBA-Data-1980-2019'!$H$1:$H$16305,"",0)</f>
        <v>853.30000000000007</v>
      </c>
      <c r="AS259" s="2" cm="1">
        <f t="array" ref="AS259">_xlfn.XLOOKUP($A259&amp;AS$5,'[1]NBA-Data-1980-2019'!$B$1:$B$16305&amp;'[1]NBA-Data-1980-2019'!$A$1:$A$16305,'[1]NBA-Data-1980-2019'!$H$1:$H$16305,"",0)</f>
        <v>12</v>
      </c>
      <c r="AT259" s="2" t="str" cm="1">
        <f t="array" ref="AT259">_xlfn.XLOOKUP($A259&amp;AT$5,'[1]NBA-Data-1980-2019'!$B$1:$B$16305&amp;'[1]NBA-Data-1980-2019'!$A$1:$A$16305,'[1]NBA-Data-1980-2019'!$H$1:$H$16305,"",0)</f>
        <v/>
      </c>
      <c r="AU259" s="2" t="str" cm="1">
        <f t="array" ref="AU259">_xlfn.XLOOKUP($A259&amp;AU$5,'[1]NBA-Data-1980-2019'!$B$1:$B$16305&amp;'[1]NBA-Data-1980-2019'!$A$1:$A$16305,'[1]NBA-Data-1980-2019'!$H$1:$H$16305,"",0)</f>
        <v/>
      </c>
      <c r="AV259" s="2" t="str" cm="1">
        <f t="array" ref="AV259">_xlfn.XLOOKUP($A259&amp;AV$5,'[1]NBA-Data-1980-2019'!$B$1:$B$16305&amp;'[1]NBA-Data-1980-2019'!$A$1:$A$16305,'[1]NBA-Data-1980-2019'!$H$1:$H$16305,"",0)</f>
        <v/>
      </c>
      <c r="AW259" s="2" t="str" cm="1">
        <f t="array" ref="AW259">_xlfn.XLOOKUP($A259&amp;AW$5,'[1]NBA-Data-1980-2019'!$B$1:$B$16305&amp;'[1]NBA-Data-1980-2019'!$A$1:$A$16305,'[1]NBA-Data-1980-2019'!$H$1:$H$16305,"",0)</f>
        <v/>
      </c>
      <c r="AX259" s="2" t="str" cm="1">
        <f t="array" ref="AX259">_xlfn.XLOOKUP($A259&amp;AX$5,'[1]NBA-Data-1980-2019'!$B$1:$B$16305&amp;'[1]NBA-Data-1980-2019'!$A$1:$A$16305,'[1]NBA-Data-1980-2019'!$H$1:$H$16305,"",0)</f>
        <v/>
      </c>
      <c r="AY259" s="2" t="str" cm="1">
        <f t="array" ref="AY259">_xlfn.XLOOKUP($A259&amp;AY$5,'[1]NBA-Data-1980-2019'!$B$1:$B$16305&amp;'[1]NBA-Data-1980-2019'!$A$1:$A$16305,'[1]NBA-Data-1980-2019'!$H$1:$H$16305,"",0)</f>
        <v/>
      </c>
      <c r="AZ259" s="2" t="str" cm="1">
        <f t="array" ref="AZ259">_xlfn.XLOOKUP($A259&amp;AZ$5,'[1]NBA-Data-1980-2019'!$B$1:$B$16305&amp;'[1]NBA-Data-1980-2019'!$A$1:$A$16305,'[1]NBA-Data-1980-2019'!$H$1:$H$16305,"",0)</f>
        <v/>
      </c>
      <c r="BA259" s="2" t="str" cm="1">
        <f t="array" ref="BA259">_xlfn.XLOOKUP($A259&amp;BA$5,'[1]NBA-Data-1980-2019'!$B$1:$B$16305&amp;'[1]NBA-Data-1980-2019'!$A$1:$A$16305,'[1]NBA-Data-1980-2019'!$H$1:$H$16305,"",0)</f>
        <v/>
      </c>
      <c r="BB259" s="2" t="str" cm="1">
        <f t="array" ref="BB259">_xlfn.XLOOKUP($A259&amp;BB$5,'[1]NBA-Data-1980-2019'!$B$1:$B$16305&amp;'[1]NBA-Data-1980-2019'!$A$1:$A$16305,'[1]NBA-Data-1980-2019'!$H$1:$H$16305,"",0)</f>
        <v/>
      </c>
      <c r="BC259" s="2" t="str" cm="1">
        <f t="array" ref="BC259">_xlfn.XLOOKUP($A259&amp;BC$5,'[1]NBA-Data-1980-2019'!$B$1:$B$16305&amp;'[1]NBA-Data-1980-2019'!$A$1:$A$16305,'[1]NBA-Data-1980-2019'!$H$1:$H$16305,"",0)</f>
        <v/>
      </c>
      <c r="BD259" s="2" t="str" cm="1">
        <f t="array" ref="BD259">_xlfn.XLOOKUP($A259&amp;BD$5,'[1]NBA-Data-1980-2019'!$B$1:$B$16305&amp;'[1]NBA-Data-1980-2019'!$A$1:$A$16305,'[1]NBA-Data-1980-2019'!$H$1:$H$16305,"",0)</f>
        <v/>
      </c>
      <c r="BE259" s="2" t="str" cm="1">
        <f t="array" ref="BE259">_xlfn.XLOOKUP($A259&amp;BE$5,'[1]NBA-Data-1980-2019'!$B$1:$B$16305&amp;'[1]NBA-Data-1980-2019'!$A$1:$A$16305,'[1]NBA-Data-1980-2019'!$H$1:$H$16305,"",0)</f>
        <v/>
      </c>
      <c r="BF259" s="2" t="str" cm="1">
        <f t="array" ref="BF259">_xlfn.XLOOKUP($A259&amp;BF$5,'[1]NBA-Data-1980-2019'!$B$1:$B$16305&amp;'[1]NBA-Data-1980-2019'!$A$1:$A$16305,'[1]NBA-Data-1980-2019'!$H$1:$H$16305,"",0)</f>
        <v/>
      </c>
      <c r="BG259" s="2" t="str" cm="1">
        <f t="array" ref="BG259">_xlfn.XLOOKUP($A259&amp;BG$5,'[1]NBA-Data-1980-2019'!$B$1:$B$16305&amp;'[1]NBA-Data-1980-2019'!$A$1:$A$16305,'[1]NBA-Data-1980-2019'!$H$1:$H$16305,"",0)</f>
        <v/>
      </c>
      <c r="BH259" s="2" t="str" cm="1">
        <f t="array" ref="BH259">_xlfn.XLOOKUP($A259&amp;BH$5,'[1]NBA-Data-1980-2019'!$B$1:$B$16305&amp;'[1]NBA-Data-1980-2019'!$A$1:$A$16305,'[1]NBA-Data-1980-2019'!$H$1:$H$16305,"",0)</f>
        <v/>
      </c>
      <c r="BI259" s="2" t="str" cm="1">
        <f t="array" ref="BI259">_xlfn.XLOOKUP($A259&amp;BI$5,'[1]NBA-Data-1980-2019'!$B$1:$B$16305&amp;'[1]NBA-Data-1980-2019'!$A$1:$A$16305,'[1]NBA-Data-1980-2019'!$H$1:$H$16305,"",0)</f>
        <v/>
      </c>
      <c r="BJ259" s="2" t="str" cm="1">
        <f t="array" ref="BJ259">_xlfn.XLOOKUP($A259&amp;BJ$5,'[1]NBA-Data-1980-2019'!$B$1:$B$16305&amp;'[1]NBA-Data-1980-2019'!$A$1:$A$16305,'[1]NBA-Data-1980-2019'!$H$1:$H$16305,"",0)</f>
        <v/>
      </c>
      <c r="BK259" s="2" t="str" cm="1">
        <f t="array" ref="BK259">_xlfn.XLOOKUP($A259&amp;BK$5,'[1]NBA-Data-1980-2019'!$B$1:$B$16305&amp;'[1]NBA-Data-1980-2019'!$A$1:$A$16305,'[1]NBA-Data-1980-2019'!$H$1:$H$16305,"",0)</f>
        <v/>
      </c>
      <c r="BL259" s="2" t="str" cm="1">
        <f t="array" ref="BL259">_xlfn.XLOOKUP($A259&amp;BL$5,'[1]NBA-Data-1980-2019'!$B$1:$B$16305&amp;'[1]NBA-Data-1980-2019'!$A$1:$A$16305,'[1]NBA-Data-1980-2019'!$H$1:$H$16305,"",0)</f>
        <v/>
      </c>
      <c r="BM259" s="2" t="str" cm="1">
        <f t="array" ref="BM259">_xlfn.XLOOKUP($A259&amp;BM$5,'[1]NBA-Data-1980-2019'!$B$1:$B$16305&amp;'[1]NBA-Data-1980-2019'!$A$1:$A$16305,'[1]NBA-Data-1980-2019'!$H$1:$H$16305,"",0)</f>
        <v/>
      </c>
      <c r="BN259" s="2" t="str" cm="1">
        <f t="array" ref="BN259">_xlfn.XLOOKUP($A259&amp;BN$5,'[1]NBA-Data-1980-2019'!$B$1:$B$16305&amp;'[1]NBA-Data-1980-2019'!$A$1:$A$16305,'[1]NBA-Data-1980-2019'!$F$1:$F$16305,"",0)</f>
        <v/>
      </c>
      <c r="BO259" s="2" t="str" cm="1">
        <f t="array" ref="BO259">_xlfn.XLOOKUP($A259&amp;BO$5,'[1]NBA-Data-1980-2019'!$B$1:$B$16305&amp;'[1]NBA-Data-1980-2019'!$A$1:$A$16305,'[1]NBA-Data-1980-2019'!$F$1:$F$16305,"",0)</f>
        <v/>
      </c>
      <c r="BP259" s="2" t="str" cm="1">
        <f t="array" ref="BP259">_xlfn.XLOOKUP($A259&amp;BP$5,'[1]NBA-Data-1980-2019'!$B$1:$B$16305&amp;'[1]NBA-Data-1980-2019'!$A$1:$A$16305,'[1]NBA-Data-1980-2019'!$F$1:$F$16305,"",0)</f>
        <v/>
      </c>
      <c r="BQ259" s="2" t="str" cm="1">
        <f t="array" ref="BQ259">_xlfn.XLOOKUP($A259&amp;BQ$5,'[1]NBA-Data-1980-2019'!$B$1:$B$16305&amp;'[1]NBA-Data-1980-2019'!$A$1:$A$16305,'[1]NBA-Data-1980-2019'!$F$1:$F$16305,"",0)</f>
        <v/>
      </c>
      <c r="BR259" s="2" t="str" cm="1">
        <f t="array" ref="BR259">_xlfn.XLOOKUP($A259&amp;BR$5,'[1]NBA-Data-1980-2019'!$B$1:$B$16305&amp;'[1]NBA-Data-1980-2019'!$A$1:$A$16305,'[1]NBA-Data-1980-2019'!$F$1:$F$16305,"",0)</f>
        <v/>
      </c>
      <c r="BS259" s="2" t="str" cm="1">
        <f t="array" ref="BS259">_xlfn.XLOOKUP($A259&amp;BS$5,'[1]NBA-Data-1980-2019'!$B$1:$B$16305&amp;'[1]NBA-Data-1980-2019'!$A$1:$A$16305,'[1]NBA-Data-1980-2019'!$F$1:$F$16305,"",0)</f>
        <v/>
      </c>
      <c r="BT259" s="2" t="str" cm="1">
        <f t="array" ref="BT259">_xlfn.XLOOKUP($A259&amp;BT$5,'[1]NBA-Data-1980-2019'!$B$1:$B$16305&amp;'[1]NBA-Data-1980-2019'!$A$1:$A$16305,'[1]NBA-Data-1980-2019'!$F$1:$F$16305,"",0)</f>
        <v/>
      </c>
      <c r="BU259" s="2" t="str" cm="1">
        <f t="array" ref="BU259">_xlfn.XLOOKUP($A259&amp;BU$5,'[1]NBA-Data-1980-2019'!$B$1:$B$16305&amp;'[1]NBA-Data-1980-2019'!$A$1:$A$16305,'[1]NBA-Data-1980-2019'!$F$1:$F$16305,"",0)</f>
        <v/>
      </c>
      <c r="BV259" s="2" t="str" cm="1">
        <f t="array" ref="BV259">_xlfn.XLOOKUP($A259&amp;BV$5,'[1]NBA-Data-1980-2019'!$B$1:$B$16305&amp;'[1]NBA-Data-1980-2019'!$A$1:$A$16305,'[1]NBA-Data-1980-2019'!$F$1:$F$16305,"",0)</f>
        <v/>
      </c>
      <c r="BW259" s="2" t="str" cm="1">
        <f t="array" ref="BW259">_xlfn.XLOOKUP($A259&amp;BW$5,'[1]NBA-Data-1980-2019'!$B$1:$B$16305&amp;'[1]NBA-Data-1980-2019'!$A$1:$A$16305,'[1]NBA-Data-1980-2019'!$F$1:$F$16305,"",0)</f>
        <v/>
      </c>
      <c r="BX259" s="2" cm="1">
        <f t="array" ref="BX259">_xlfn.XLOOKUP($A259&amp;BX$5,'[1]NBA-Data-1980-2019'!$B$1:$B$16305&amp;'[1]NBA-Data-1980-2019'!$A$1:$A$16305,'[1]NBA-Data-1980-2019'!$F$1:$F$16305,"",0)</f>
        <v>11.2</v>
      </c>
      <c r="BY259" s="2" cm="1">
        <f t="array" ref="BY259">_xlfn.XLOOKUP($A259&amp;BY$5,'[1]NBA-Data-1980-2019'!$B$1:$B$16305&amp;'[1]NBA-Data-1980-2019'!$A$1:$A$16305,'[1]NBA-Data-1980-2019'!$F$1:$F$16305,"",0)</f>
        <v>31.3</v>
      </c>
      <c r="BZ259" s="2" t="str" cm="1">
        <f t="array" ref="BZ259">_xlfn.XLOOKUP($A259&amp;BZ$5,'[1]NBA-Data-1980-2019'!$B$1:$B$16305&amp;'[1]NBA-Data-1980-2019'!$A$1:$A$16305,'[1]NBA-Data-1980-2019'!$F$1:$F$16305,"",0)</f>
        <v/>
      </c>
      <c r="CA259" s="2" t="str" cm="1">
        <f t="array" ref="CA259">_xlfn.XLOOKUP($A259&amp;CA$5,'[1]NBA-Data-1980-2019'!$B$1:$B$16305&amp;'[1]NBA-Data-1980-2019'!$A$1:$A$16305,'[1]NBA-Data-1980-2019'!$F$1:$F$16305,"",0)</f>
        <v/>
      </c>
      <c r="CB259" s="2" t="str" cm="1">
        <f t="array" ref="CB259">_xlfn.XLOOKUP($A259&amp;CB$5,'[1]NBA-Data-1980-2019'!$B$1:$B$16305&amp;'[1]NBA-Data-1980-2019'!$A$1:$A$16305,'[1]NBA-Data-1980-2019'!$F$1:$F$16305,"",0)</f>
        <v/>
      </c>
      <c r="CC259" s="2" t="str" cm="1">
        <f t="array" ref="CC259">_xlfn.XLOOKUP($A259&amp;CC$5,'[1]NBA-Data-1980-2019'!$B$1:$B$16305&amp;'[1]NBA-Data-1980-2019'!$A$1:$A$16305,'[1]NBA-Data-1980-2019'!$F$1:$F$16305,"",0)</f>
        <v/>
      </c>
      <c r="CD259" s="2" t="str" cm="1">
        <f t="array" ref="CD259">_xlfn.XLOOKUP($A259&amp;CD$5,'[1]NBA-Data-1980-2019'!$B$1:$B$16305&amp;'[1]NBA-Data-1980-2019'!$A$1:$A$16305,'[1]NBA-Data-1980-2019'!$F$1:$F$16305,"",0)</f>
        <v/>
      </c>
      <c r="CE259" s="2" t="str" cm="1">
        <f t="array" ref="CE259">_xlfn.XLOOKUP($A259&amp;CE$5,'[1]NBA-Data-1980-2019'!$B$1:$B$16305&amp;'[1]NBA-Data-1980-2019'!$A$1:$A$16305,'[1]NBA-Data-1980-2019'!$F$1:$F$16305,"",0)</f>
        <v/>
      </c>
      <c r="CF259" s="2" t="str" cm="1">
        <f t="array" ref="CF259">_xlfn.XLOOKUP($A259&amp;CF$5,'[1]NBA-Data-1980-2019'!$B$1:$B$16305&amp;'[1]NBA-Data-1980-2019'!$A$1:$A$16305,'[1]NBA-Data-1980-2019'!$F$1:$F$16305,"",0)</f>
        <v/>
      </c>
      <c r="CG259" s="2" t="str" cm="1">
        <f t="array" ref="CG259">_xlfn.XLOOKUP($A259&amp;CG$5,'[1]NBA-Data-1980-2019'!$B$1:$B$16305&amp;'[1]NBA-Data-1980-2019'!$A$1:$A$16305,'[1]NBA-Data-1980-2019'!$F$1:$F$16305,"",0)</f>
        <v/>
      </c>
      <c r="CH259" s="2" t="str" cm="1">
        <f t="array" ref="CH259">_xlfn.XLOOKUP($A259&amp;CH$5,'[1]NBA-Data-1980-2019'!$B$1:$B$16305&amp;'[1]NBA-Data-1980-2019'!$A$1:$A$16305,'[1]NBA-Data-1980-2019'!$F$1:$F$16305,"",0)</f>
        <v/>
      </c>
      <c r="CI259" s="2" t="str" cm="1">
        <f t="array" ref="CI259">_xlfn.XLOOKUP($A259&amp;CI$5,'[1]NBA-Data-1980-2019'!$B$1:$B$16305&amp;'[1]NBA-Data-1980-2019'!$A$1:$A$16305,'[1]NBA-Data-1980-2019'!$F$1:$F$16305,"",0)</f>
        <v/>
      </c>
      <c r="CJ259" s="2" t="str" cm="1">
        <f t="array" ref="CJ259">_xlfn.XLOOKUP($A259&amp;CJ$5,'[1]NBA-Data-1980-2019'!$B$1:$B$16305&amp;'[1]NBA-Data-1980-2019'!$A$1:$A$16305,'[1]NBA-Data-1980-2019'!$F$1:$F$16305,"",0)</f>
        <v/>
      </c>
      <c r="CK259" s="2" t="str" cm="1">
        <f t="array" ref="CK259">_xlfn.XLOOKUP($A259&amp;CK$5,'[1]NBA-Data-1980-2019'!$B$1:$B$16305&amp;'[1]NBA-Data-1980-2019'!$A$1:$A$16305,'[1]NBA-Data-1980-2019'!$F$1:$F$16305,"",0)</f>
        <v/>
      </c>
      <c r="CL259" s="2" t="str" cm="1">
        <f t="array" ref="CL259">_xlfn.XLOOKUP($A259&amp;CL$5,'[1]NBA-Data-1980-2019'!$B$1:$B$16305&amp;'[1]NBA-Data-1980-2019'!$A$1:$A$16305,'[1]NBA-Data-1980-2019'!$F$1:$F$16305,"",0)</f>
        <v/>
      </c>
      <c r="CM259" s="2" t="str" cm="1">
        <f t="array" ref="CM259">_xlfn.XLOOKUP($A259&amp;CM$5,'[1]NBA-Data-1980-2019'!$B$1:$B$16305&amp;'[1]NBA-Data-1980-2019'!$A$1:$A$16305,'[1]NBA-Data-1980-2019'!$F$1:$F$16305,"",0)</f>
        <v/>
      </c>
      <c r="CN259" s="2" t="str" cm="1">
        <f t="array" ref="CN259">_xlfn.XLOOKUP($A259&amp;CN$5,'[1]NBA-Data-1980-2019'!$B$1:$B$16305&amp;'[1]NBA-Data-1980-2019'!$A$1:$A$16305,'[1]NBA-Data-1980-2019'!$F$1:$F$16305,"",0)</f>
        <v/>
      </c>
      <c r="CO259" s="2" t="str" cm="1">
        <f t="array" ref="CO259">_xlfn.XLOOKUP($A259&amp;CO$5,'[1]NBA-Data-1980-2019'!$B$1:$B$16305&amp;'[1]NBA-Data-1980-2019'!$A$1:$A$16305,'[1]NBA-Data-1980-2019'!$F$1:$F$16305,"",0)</f>
        <v/>
      </c>
      <c r="CP259" s="2" t="str" cm="1">
        <f t="array" ref="CP259">_xlfn.XLOOKUP($A259&amp;CP$5,'[1]NBA-Data-1980-2019'!$B$1:$B$16305&amp;'[1]NBA-Data-1980-2019'!$A$1:$A$16305,'[1]NBA-Data-1980-2019'!$F$1:$F$16305,"",0)</f>
        <v/>
      </c>
      <c r="CQ259" s="2" t="str" cm="1">
        <f t="array" ref="CQ259">_xlfn.XLOOKUP($A259&amp;CQ$5,'[1]NBA-Data-1980-2019'!$B$1:$B$16305&amp;'[1]NBA-Data-1980-2019'!$A$1:$A$16305,'[1]NBA-Data-1980-2019'!$F$1:$F$16305,"",0)</f>
        <v/>
      </c>
      <c r="CR259" s="2" t="str" cm="1">
        <f t="array" ref="CR259">_xlfn.XLOOKUP($A259&amp;CR$5,'[1]NBA-Data-1980-2019'!$B$1:$B$16305&amp;'[1]NBA-Data-1980-2019'!$A$1:$A$16305,'[1]NBA-Data-1980-2019'!$F$1:$F$16305,"",0)</f>
        <v/>
      </c>
      <c r="CS259" s="2" t="str" cm="1">
        <f t="array" ref="CS259">_xlfn.XLOOKUP($A259&amp;CS$5,'[1]NBA-Data-1980-2019'!$B$1:$B$16305&amp;'[1]NBA-Data-1980-2019'!$A$1:$A$16305,'[1]NBA-Data-1980-2019'!$F$1:$F$16305,"",0)</f>
        <v/>
      </c>
      <c r="CU259" s="2" t="str">
        <f>_xlfn.XLOOKUP($A259,TEAMS!$G$1:$G$839,TEAMS!$H$1:$H$839,"",0)</f>
        <v>PG</v>
      </c>
      <c r="CV259" s="2" t="str">
        <f>_xlfn.XLOOKUP($CU259,DASHBOARD!$B$22:$B$27,DASHBOARD!$C$22:$C$27,"",0)</f>
        <v>GUARD</v>
      </c>
      <c r="CY259" s="63">
        <f>SUMIFS('[1]NBA-Data-1980-2019'!$G$1:$G$16305,'[1]NBA-Data-1980-2019'!$B$1:$B$16305,$A259,'[1]NBA-Data-1980-2019'!$A$1:$A$16305,CY$9)</f>
        <v>0</v>
      </c>
      <c r="CZ259" s="63">
        <f>SUMIFS('[1]NBA-Data-1980-2019'!$G$1:$G$16305,'[1]NBA-Data-1980-2019'!$B$1:$B$16305,$A259,'[1]NBA-Data-1980-2019'!$A$1:$A$16305,CZ$9)</f>
        <v>0</v>
      </c>
      <c r="DA259" s="63">
        <f>SUMIFS('[1]NBA-Data-1980-2019'!$G$1:$G$16305,'[1]NBA-Data-1980-2019'!$B$1:$B$16305,$A259,'[1]NBA-Data-1980-2019'!$A$1:$A$16305,DA$9)</f>
        <v>0</v>
      </c>
      <c r="DB259" s="63">
        <f>SUMIFS('[1]NBA-Data-1980-2019'!$G$1:$G$16305,'[1]NBA-Data-1980-2019'!$B$1:$B$16305,$A259,'[1]NBA-Data-1980-2019'!$A$1:$A$16305,DB$9)</f>
        <v>0</v>
      </c>
      <c r="DC259" s="63">
        <f>SUMIFS('[1]NBA-Data-1980-2019'!$G$1:$G$16305,'[1]NBA-Data-1980-2019'!$B$1:$B$16305,$A259,'[1]NBA-Data-1980-2019'!$A$1:$A$16305,DC$9)</f>
        <v>0</v>
      </c>
      <c r="DD259" s="63">
        <f>SUMIFS('[1]NBA-Data-1980-2019'!$G$1:$G$16305,'[1]NBA-Data-1980-2019'!$B$1:$B$16305,$A259,'[1]NBA-Data-1980-2019'!$A$1:$A$16305,DD$9)</f>
        <v>0</v>
      </c>
      <c r="DE259" s="63">
        <f>SUMIFS('[1]NBA-Data-1980-2019'!$G$1:$G$16305,'[1]NBA-Data-1980-2019'!$B$1:$B$16305,$A259,'[1]NBA-Data-1980-2019'!$A$1:$A$16305,DE$9)</f>
        <v>0</v>
      </c>
      <c r="DF259" s="63">
        <f>SUMIFS('[1]NBA-Data-1980-2019'!$G$1:$G$16305,'[1]NBA-Data-1980-2019'!$B$1:$B$16305,$A259,'[1]NBA-Data-1980-2019'!$A$1:$A$16305,DF$9)</f>
        <v>0</v>
      </c>
      <c r="DG259" s="63">
        <f>SUMIFS('[1]NBA-Data-1980-2019'!$G$1:$G$16305,'[1]NBA-Data-1980-2019'!$B$1:$B$16305,$A259,'[1]NBA-Data-1980-2019'!$A$1:$A$16305,DG$9)</f>
        <v>0</v>
      </c>
      <c r="DH259" s="63">
        <f>SUMIFS('[1]NBA-Data-1980-2019'!$G$1:$G$16305,'[1]NBA-Data-1980-2019'!$B$1:$B$16305,$A259,'[1]NBA-Data-1980-2019'!$A$1:$A$16305,DH$9)</f>
        <v>0</v>
      </c>
      <c r="DI259" s="63">
        <f>SUMIFS('[1]NBA-Data-1980-2019'!$G$1:$G$16305,'[1]NBA-Data-1980-2019'!$B$1:$B$16305,$A259,'[1]NBA-Data-1980-2019'!$A$1:$A$16305,DI$9)</f>
        <v>316969</v>
      </c>
      <c r="DJ259" s="63">
        <f>SUMIFS('[1]NBA-Data-1980-2019'!$G$1:$G$16305,'[1]NBA-Data-1980-2019'!$B$1:$B$16305,$A259,'[1]NBA-Data-1980-2019'!$A$1:$A$16305,DJ$9)</f>
        <v>28405</v>
      </c>
      <c r="DK259" s="63">
        <f>SUMIFS('[1]NBA-Data-1980-2019'!$G$1:$G$16305,'[1]NBA-Data-1980-2019'!$B$1:$B$16305,$A259,'[1]NBA-Data-1980-2019'!$A$1:$A$16305,DK$9)</f>
        <v>0</v>
      </c>
      <c r="DL259" s="63">
        <f>SUMIFS('[1]NBA-Data-1980-2019'!$G$1:$G$16305,'[1]NBA-Data-1980-2019'!$B$1:$B$16305,$A259,'[1]NBA-Data-1980-2019'!$A$1:$A$16305,DL$9)</f>
        <v>0</v>
      </c>
      <c r="DM259" s="63">
        <f>SUMIFS('[1]NBA-Data-1980-2019'!$G$1:$G$16305,'[1]NBA-Data-1980-2019'!$B$1:$B$16305,$A259,'[1]NBA-Data-1980-2019'!$A$1:$A$16305,DM$9)</f>
        <v>0</v>
      </c>
      <c r="DN259" s="63">
        <f>SUMIFS('[1]NBA-Data-1980-2019'!$G$1:$G$16305,'[1]NBA-Data-1980-2019'!$B$1:$B$16305,$A259,'[1]NBA-Data-1980-2019'!$A$1:$A$16305,DN$9)</f>
        <v>0</v>
      </c>
      <c r="DO259" s="63">
        <f>SUMIFS('[1]NBA-Data-1980-2019'!$G$1:$G$16305,'[1]NBA-Data-1980-2019'!$B$1:$B$16305,$A259,'[1]NBA-Data-1980-2019'!$A$1:$A$16305,DO$9)</f>
        <v>0</v>
      </c>
      <c r="DP259" s="63">
        <f>SUMIFS('[1]NBA-Data-1980-2019'!$G$1:$G$16305,'[1]NBA-Data-1980-2019'!$B$1:$B$16305,$A259,'[1]NBA-Data-1980-2019'!$A$1:$A$16305,DP$9)</f>
        <v>0</v>
      </c>
      <c r="DQ259" s="63">
        <f>SUMIFS('[1]NBA-Data-1980-2019'!$G$1:$G$16305,'[1]NBA-Data-1980-2019'!$B$1:$B$16305,$A259,'[1]NBA-Data-1980-2019'!$A$1:$A$16305,DQ$9)</f>
        <v>0</v>
      </c>
      <c r="DR259" s="63">
        <f>SUMIFS('[1]NBA-Data-1980-2019'!$G$1:$G$16305,'[1]NBA-Data-1980-2019'!$B$1:$B$16305,$A259,'[1]NBA-Data-1980-2019'!$A$1:$A$16305,DR$9)</f>
        <v>0</v>
      </c>
      <c r="DS259" s="63">
        <f>SUMIFS('[1]NBA-Data-1980-2019'!$G$1:$G$16305,'[1]NBA-Data-1980-2019'!$B$1:$B$16305,$A259,'[1]NBA-Data-1980-2019'!$A$1:$A$16305,DS$9)</f>
        <v>0</v>
      </c>
      <c r="DT259" s="63">
        <f>SUMIFS('[1]NBA-Data-1980-2019'!$G$1:$G$16305,'[1]NBA-Data-1980-2019'!$B$1:$B$16305,$A259,'[1]NBA-Data-1980-2019'!$A$1:$A$16305,DT$9)</f>
        <v>0</v>
      </c>
      <c r="DU259" s="63">
        <f>SUMIFS('[1]NBA-Data-1980-2019'!$G$1:$G$16305,'[1]NBA-Data-1980-2019'!$B$1:$B$16305,$A259,'[1]NBA-Data-1980-2019'!$A$1:$A$16305,DU$9)</f>
        <v>0</v>
      </c>
      <c r="DV259" s="63">
        <f>SUMIFS('[1]NBA-Data-1980-2019'!$G$1:$G$16305,'[1]NBA-Data-1980-2019'!$B$1:$B$16305,$A259,'[1]NBA-Data-1980-2019'!$A$1:$A$16305,DV$9)</f>
        <v>0</v>
      </c>
      <c r="DW259" s="63">
        <f>SUMIFS('[1]NBA-Data-1980-2019'!$G$1:$G$16305,'[1]NBA-Data-1980-2019'!$B$1:$B$16305,$A259,'[1]NBA-Data-1980-2019'!$A$1:$A$16305,DW$9)</f>
        <v>0</v>
      </c>
      <c r="DX259" s="63">
        <f>SUMIFS('[1]NBA-Data-1980-2019'!$G$1:$G$16305,'[1]NBA-Data-1980-2019'!$B$1:$B$16305,$A259,'[1]NBA-Data-1980-2019'!$A$1:$A$16305,DX$9)</f>
        <v>0</v>
      </c>
      <c r="DY259" s="63">
        <f>SUMIFS('[1]NBA-Data-1980-2019'!$G$1:$G$16305,'[1]NBA-Data-1980-2019'!$B$1:$B$16305,$A259,'[1]NBA-Data-1980-2019'!$A$1:$A$16305,DY$9)</f>
        <v>0</v>
      </c>
      <c r="DZ259" s="63">
        <f>SUMIFS('[1]NBA-Data-1980-2019'!$G$1:$G$16305,'[1]NBA-Data-1980-2019'!$B$1:$B$16305,$A259,'[1]NBA-Data-1980-2019'!$A$1:$A$16305,DZ$9)</f>
        <v>0</v>
      </c>
      <c r="EA259" s="63">
        <f>SUMIFS('[1]NBA-Data-1980-2019'!$G$1:$G$16305,'[1]NBA-Data-1980-2019'!$B$1:$B$16305,$A259,'[1]NBA-Data-1980-2019'!$A$1:$A$16305,EA$9)</f>
        <v>0</v>
      </c>
      <c r="EB259" s="63">
        <f>SUMIFS('[1]NBA-Data-1980-2019'!$G$1:$G$16305,'[1]NBA-Data-1980-2019'!$B$1:$B$16305,$A259,'[1]NBA-Data-1980-2019'!$A$1:$A$16305,EB$9)</f>
        <v>0</v>
      </c>
      <c r="EC259" s="63">
        <f>SUMIFS('[1]NBA-Data-1980-2019'!$G$1:$G$16305,'[1]NBA-Data-1980-2019'!$B$1:$B$16305,$A259,'[1]NBA-Data-1980-2019'!$A$1:$A$16305,EC$9)</f>
        <v>0</v>
      </c>
      <c r="ED259" s="63">
        <f>SUMIFS('[1]NBA-Data-1980-2019'!$G$1:$G$16305,'[1]NBA-Data-1980-2019'!$B$1:$B$16305,$A259,'[1]NBA-Data-1980-2019'!$A$1:$A$16305,ED$9)</f>
        <v>0</v>
      </c>
      <c r="EH259" s="2" t="s">
        <v>1483</v>
      </c>
    </row>
    <row r="260" spans="1:165" x14ac:dyDescent="0.2">
      <c r="A260" s="2" t="s">
        <v>964</v>
      </c>
      <c r="B260" s="2" t="str" cm="1">
        <f t="array" ref="B260">_xlfn.XLOOKUP($A260&amp;B$5,'[1]NBA-Data-1980-2019'!$B$1:$B$16305&amp;'[1]NBA-Data-1980-2019'!$A$1:$A$16305,'[1]NBA-Data-1980-2019'!$D$1:$D$16305,"",0)</f>
        <v/>
      </c>
      <c r="C260" s="2" t="str" cm="1">
        <f t="array" ref="C260">_xlfn.XLOOKUP($A260&amp;C$5,'[1]NBA-Data-1980-2019'!$B$1:$B$16305&amp;'[1]NBA-Data-1980-2019'!$A$1:$A$16305,'[1]NBA-Data-1980-2019'!$D$1:$D$16305,"",0)</f>
        <v/>
      </c>
      <c r="D260" s="2" t="str" cm="1">
        <f t="array" ref="D260">_xlfn.XLOOKUP($A260&amp;D$5,'[1]NBA-Data-1980-2019'!$B$1:$B$16305&amp;'[1]NBA-Data-1980-2019'!$A$1:$A$16305,'[1]NBA-Data-1980-2019'!$D$1:$D$16305,"",0)</f>
        <v/>
      </c>
      <c r="E260" s="2" t="str" cm="1">
        <f t="array" ref="E260">_xlfn.XLOOKUP($A260&amp;E$5,'[1]NBA-Data-1980-2019'!$B$1:$B$16305&amp;'[1]NBA-Data-1980-2019'!$A$1:$A$16305,'[1]NBA-Data-1980-2019'!$D$1:$D$16305,"",0)</f>
        <v/>
      </c>
      <c r="F260" s="2" t="str" cm="1">
        <f t="array" ref="F260">_xlfn.XLOOKUP($A260&amp;F$5,'[1]NBA-Data-1980-2019'!$B$1:$B$16305&amp;'[1]NBA-Data-1980-2019'!$A$1:$A$16305,'[1]NBA-Data-1980-2019'!$D$1:$D$16305,"",0)</f>
        <v/>
      </c>
      <c r="G260" s="2" t="str" cm="1">
        <f t="array" ref="G260">_xlfn.XLOOKUP($A260&amp;G$5,'[1]NBA-Data-1980-2019'!$B$1:$B$16305&amp;'[1]NBA-Data-1980-2019'!$A$1:$A$16305,'[1]NBA-Data-1980-2019'!$D$1:$D$16305,"",0)</f>
        <v/>
      </c>
      <c r="H260" s="2" t="str" cm="1">
        <f t="array" ref="H260">_xlfn.XLOOKUP($A260&amp;H$5,'[1]NBA-Data-1980-2019'!$B$1:$B$16305&amp;'[1]NBA-Data-1980-2019'!$A$1:$A$16305,'[1]NBA-Data-1980-2019'!$D$1:$D$16305,"",0)</f>
        <v/>
      </c>
      <c r="I260" s="2" t="str" cm="1">
        <f t="array" ref="I260">_xlfn.XLOOKUP($A260&amp;I$5,'[1]NBA-Data-1980-2019'!$B$1:$B$16305&amp;'[1]NBA-Data-1980-2019'!$A$1:$A$16305,'[1]NBA-Data-1980-2019'!$D$1:$D$16305,"",0)</f>
        <v/>
      </c>
      <c r="J260" s="2" t="str" cm="1">
        <f t="array" ref="J260">_xlfn.XLOOKUP($A260&amp;J$5,'[1]NBA-Data-1980-2019'!$B$1:$B$16305&amp;'[1]NBA-Data-1980-2019'!$A$1:$A$16305,'[1]NBA-Data-1980-2019'!$D$1:$D$16305,"",0)</f>
        <v/>
      </c>
      <c r="K260" s="2" t="str" cm="1">
        <f t="array" ref="K260">_xlfn.XLOOKUP($A260&amp;K$5,'[1]NBA-Data-1980-2019'!$B$1:$B$16305&amp;'[1]NBA-Data-1980-2019'!$A$1:$A$16305,'[1]NBA-Data-1980-2019'!$D$1:$D$16305,"",0)</f>
        <v/>
      </c>
      <c r="L260" s="2" t="str" cm="1">
        <f t="array" ref="L260">_xlfn.XLOOKUP($A260&amp;L$5,'[1]NBA-Data-1980-2019'!$B$1:$B$16305&amp;'[1]NBA-Data-1980-2019'!$A$1:$A$16305,'[1]NBA-Data-1980-2019'!$D$1:$D$16305,"",0)</f>
        <v/>
      </c>
      <c r="M260" s="2" t="str" cm="1">
        <f t="array" ref="M260">_xlfn.XLOOKUP($A260&amp;M$5,'[1]NBA-Data-1980-2019'!$B$1:$B$16305&amp;'[1]NBA-Data-1980-2019'!$A$1:$A$16305,'[1]NBA-Data-1980-2019'!$D$1:$D$16305,"",0)</f>
        <v/>
      </c>
      <c r="N260" s="2" t="str" cm="1">
        <f t="array" ref="N260">_xlfn.XLOOKUP($A260&amp;N$5,'[1]NBA-Data-1980-2019'!$B$1:$B$16305&amp;'[1]NBA-Data-1980-2019'!$A$1:$A$16305,'[1]NBA-Data-1980-2019'!$D$1:$D$16305,"",0)</f>
        <v>TOT</v>
      </c>
      <c r="O260" s="2" t="str" cm="1">
        <f t="array" ref="O260">_xlfn.XLOOKUP($A260&amp;O$5,'[1]NBA-Data-1980-2019'!$B$1:$B$16305&amp;'[1]NBA-Data-1980-2019'!$A$1:$A$16305,'[1]NBA-Data-1980-2019'!$D$1:$D$16305,"",0)</f>
        <v>HOU</v>
      </c>
      <c r="P260" s="2" t="str" cm="1">
        <f t="array" ref="P260">_xlfn.XLOOKUP($A260&amp;P$5,'[1]NBA-Data-1980-2019'!$B$1:$B$16305&amp;'[1]NBA-Data-1980-2019'!$A$1:$A$16305,'[1]NBA-Data-1980-2019'!$D$1:$D$16305,"",0)</f>
        <v>SAS</v>
      </c>
      <c r="Q260" s="2" t="str" cm="1">
        <f t="array" ref="Q260">_xlfn.XLOOKUP($A260&amp;Q$5,'[1]NBA-Data-1980-2019'!$B$1:$B$16305&amp;'[1]NBA-Data-1980-2019'!$A$1:$A$16305,'[1]NBA-Data-1980-2019'!$D$1:$D$16305,"",0)</f>
        <v>TOT</v>
      </c>
      <c r="R260" s="2" t="str" cm="1">
        <f t="array" ref="R260">_xlfn.XLOOKUP($A260&amp;R$5,'[1]NBA-Data-1980-2019'!$B$1:$B$16305&amp;'[1]NBA-Data-1980-2019'!$A$1:$A$16305,'[1]NBA-Data-1980-2019'!$D$1:$D$16305,"",0)</f>
        <v>SEA</v>
      </c>
      <c r="S260" s="2" t="str" cm="1">
        <f t="array" ref="S260">_xlfn.XLOOKUP($A260&amp;S$5,'[1]NBA-Data-1980-2019'!$B$1:$B$16305&amp;'[1]NBA-Data-1980-2019'!$A$1:$A$16305,'[1]NBA-Data-1980-2019'!$D$1:$D$16305,"",0)</f>
        <v>TOT</v>
      </c>
      <c r="T260" s="2" t="str" cm="1">
        <f t="array" ref="T260">_xlfn.XLOOKUP($A260&amp;T$5,'[1]NBA-Data-1980-2019'!$B$1:$B$16305&amp;'[1]NBA-Data-1980-2019'!$A$1:$A$16305,'[1]NBA-Data-1980-2019'!$D$1:$D$16305,"",0)</f>
        <v/>
      </c>
      <c r="U260" s="2" t="str" cm="1">
        <f t="array" ref="U260">_xlfn.XLOOKUP($A260&amp;U$5,'[1]NBA-Data-1980-2019'!$B$1:$B$16305&amp;'[1]NBA-Data-1980-2019'!$A$1:$A$16305,'[1]NBA-Data-1980-2019'!$D$1:$D$16305,"",0)</f>
        <v>OKC</v>
      </c>
      <c r="V260" s="2" t="str" cm="1">
        <f t="array" ref="V260">_xlfn.XLOOKUP($A260&amp;V$5,'[1]NBA-Data-1980-2019'!$B$1:$B$16305&amp;'[1]NBA-Data-1980-2019'!$A$1:$A$16305,'[1]NBA-Data-1980-2019'!$D$1:$D$16305,"",0)</f>
        <v/>
      </c>
      <c r="W260" s="2" t="str" cm="1">
        <f t="array" ref="W260">_xlfn.XLOOKUP($A260&amp;W$5,'[1]NBA-Data-1980-2019'!$B$1:$B$16305&amp;'[1]NBA-Data-1980-2019'!$A$1:$A$16305,'[1]NBA-Data-1980-2019'!$D$1:$D$16305,"",0)</f>
        <v/>
      </c>
      <c r="X260" s="2" t="str" cm="1">
        <f t="array" ref="X260">_xlfn.XLOOKUP($A260&amp;X$5,'[1]NBA-Data-1980-2019'!$B$1:$B$16305&amp;'[1]NBA-Data-1980-2019'!$A$1:$A$16305,'[1]NBA-Data-1980-2019'!$D$1:$D$16305,"",0)</f>
        <v/>
      </c>
      <c r="Y260" s="2" t="str" cm="1">
        <f t="array" ref="Y260">_xlfn.XLOOKUP($A260&amp;Y$5,'[1]NBA-Data-1980-2019'!$B$1:$B$16305&amp;'[1]NBA-Data-1980-2019'!$A$1:$A$16305,'[1]NBA-Data-1980-2019'!$D$1:$D$16305,"",0)</f>
        <v/>
      </c>
      <c r="Z260" s="2" t="str" cm="1">
        <f t="array" ref="Z260">_xlfn.XLOOKUP($A260&amp;Z$5,'[1]NBA-Data-1980-2019'!$B$1:$B$16305&amp;'[1]NBA-Data-1980-2019'!$A$1:$A$16305,'[1]NBA-Data-1980-2019'!$D$1:$D$16305,"",0)</f>
        <v/>
      </c>
      <c r="AA260" s="2" t="str" cm="1">
        <f t="array" ref="AA260">_xlfn.XLOOKUP($A260&amp;AA$5,'[1]NBA-Data-1980-2019'!$B$1:$B$16305&amp;'[1]NBA-Data-1980-2019'!$A$1:$A$16305,'[1]NBA-Data-1980-2019'!$D$1:$D$16305,"",0)</f>
        <v/>
      </c>
      <c r="AB260" s="2" t="str" cm="1">
        <f t="array" ref="AB260">_xlfn.XLOOKUP($A260&amp;AB$5,'[1]NBA-Data-1980-2019'!$B$1:$B$16305&amp;'[1]NBA-Data-1980-2019'!$A$1:$A$16305,'[1]NBA-Data-1980-2019'!$D$1:$D$16305,"",0)</f>
        <v/>
      </c>
      <c r="AC260" s="2" t="str" cm="1">
        <f t="array" ref="AC260">_xlfn.XLOOKUP($A260&amp;AC$5,'[1]NBA-Data-1980-2019'!$B$1:$B$16305&amp;'[1]NBA-Data-1980-2019'!$A$1:$A$16305,'[1]NBA-Data-1980-2019'!$D$1:$D$16305,"",0)</f>
        <v/>
      </c>
      <c r="AD260" s="2" t="str" cm="1">
        <f t="array" ref="AD260">_xlfn.XLOOKUP($A260&amp;AD$5,'[1]NBA-Data-1980-2019'!$B$1:$B$16305&amp;'[1]NBA-Data-1980-2019'!$A$1:$A$16305,'[1]NBA-Data-1980-2019'!$D$1:$D$16305,"",0)</f>
        <v/>
      </c>
      <c r="AE260" s="2" t="str" cm="1">
        <f t="array" ref="AE260">_xlfn.XLOOKUP($A260&amp;AE$5,'[1]NBA-Data-1980-2019'!$B$1:$B$16305&amp;'[1]NBA-Data-1980-2019'!$A$1:$A$16305,'[1]NBA-Data-1980-2019'!$D$1:$D$16305,"",0)</f>
        <v/>
      </c>
      <c r="AF260" s="2" t="str" cm="1">
        <f t="array" ref="AF260">_xlfn.XLOOKUP($A260&amp;AF$5,'[1]NBA-Data-1980-2019'!$B$1:$B$16305&amp;'[1]NBA-Data-1980-2019'!$A$1:$A$16305,'[1]NBA-Data-1980-2019'!$D$1:$D$16305,"",0)</f>
        <v/>
      </c>
      <c r="AG260" s="2" t="str" cm="1">
        <f t="array" ref="AG260">_xlfn.XLOOKUP($A260&amp;AG$5,'[1]NBA-Data-1980-2019'!$B$1:$B$16305&amp;'[1]NBA-Data-1980-2019'!$A$1:$A$16305,'[1]NBA-Data-1980-2019'!$D$1:$D$16305,"",0)</f>
        <v/>
      </c>
      <c r="AH260" s="2" t="str" cm="1">
        <f t="array" ref="AH260">_xlfn.XLOOKUP($A260&amp;AH$5,'[1]NBA-Data-1980-2019'!$B$1:$B$16305&amp;'[1]NBA-Data-1980-2019'!$A$1:$A$16305,'[1]NBA-Data-1980-2019'!$H$1:$H$16305,"",0)</f>
        <v/>
      </c>
      <c r="AI260" s="2" t="str" cm="1">
        <f t="array" ref="AI260">_xlfn.XLOOKUP($A260&amp;AI$5,'[1]NBA-Data-1980-2019'!$B$1:$B$16305&amp;'[1]NBA-Data-1980-2019'!$A$1:$A$16305,'[1]NBA-Data-1980-2019'!$H$1:$H$16305,"",0)</f>
        <v/>
      </c>
      <c r="AJ260" s="2" t="str" cm="1">
        <f t="array" ref="AJ260">_xlfn.XLOOKUP($A260&amp;AJ$5,'[1]NBA-Data-1980-2019'!$B$1:$B$16305&amp;'[1]NBA-Data-1980-2019'!$A$1:$A$16305,'[1]NBA-Data-1980-2019'!$H$1:$H$16305,"",0)</f>
        <v/>
      </c>
      <c r="AK260" s="2" t="str" cm="1">
        <f t="array" ref="AK260">_xlfn.XLOOKUP($A260&amp;AK$5,'[1]NBA-Data-1980-2019'!$B$1:$B$16305&amp;'[1]NBA-Data-1980-2019'!$A$1:$A$16305,'[1]NBA-Data-1980-2019'!$H$1:$H$16305,"",0)</f>
        <v/>
      </c>
      <c r="AL260" s="2" t="str" cm="1">
        <f t="array" ref="AL260">_xlfn.XLOOKUP($A260&amp;AL$5,'[1]NBA-Data-1980-2019'!$B$1:$B$16305&amp;'[1]NBA-Data-1980-2019'!$A$1:$A$16305,'[1]NBA-Data-1980-2019'!$H$1:$H$16305,"",0)</f>
        <v/>
      </c>
      <c r="AM260" s="2" t="str" cm="1">
        <f t="array" ref="AM260">_xlfn.XLOOKUP($A260&amp;AM$5,'[1]NBA-Data-1980-2019'!$B$1:$B$16305&amp;'[1]NBA-Data-1980-2019'!$A$1:$A$16305,'[1]NBA-Data-1980-2019'!$H$1:$H$16305,"",0)</f>
        <v/>
      </c>
      <c r="AN260" s="2" t="str" cm="1">
        <f t="array" ref="AN260">_xlfn.XLOOKUP($A260&amp;AN$5,'[1]NBA-Data-1980-2019'!$B$1:$B$16305&amp;'[1]NBA-Data-1980-2019'!$A$1:$A$16305,'[1]NBA-Data-1980-2019'!$H$1:$H$16305,"",0)</f>
        <v/>
      </c>
      <c r="AO260" s="2" t="str" cm="1">
        <f t="array" ref="AO260">_xlfn.XLOOKUP($A260&amp;AO$5,'[1]NBA-Data-1980-2019'!$B$1:$B$16305&amp;'[1]NBA-Data-1980-2019'!$A$1:$A$16305,'[1]NBA-Data-1980-2019'!$H$1:$H$16305,"",0)</f>
        <v/>
      </c>
      <c r="AP260" s="2" t="str" cm="1">
        <f t="array" ref="AP260">_xlfn.XLOOKUP($A260&amp;AP$5,'[1]NBA-Data-1980-2019'!$B$1:$B$16305&amp;'[1]NBA-Data-1980-2019'!$A$1:$A$16305,'[1]NBA-Data-1980-2019'!$H$1:$H$16305,"",0)</f>
        <v/>
      </c>
      <c r="AQ260" s="2" t="str" cm="1">
        <f t="array" ref="AQ260">_xlfn.XLOOKUP($A260&amp;AQ$5,'[1]NBA-Data-1980-2019'!$B$1:$B$16305&amp;'[1]NBA-Data-1980-2019'!$A$1:$A$16305,'[1]NBA-Data-1980-2019'!$H$1:$H$16305,"",0)</f>
        <v/>
      </c>
      <c r="AR260" s="2" t="str" cm="1">
        <f t="array" ref="AR260">_xlfn.XLOOKUP($A260&amp;AR$5,'[1]NBA-Data-1980-2019'!$B$1:$B$16305&amp;'[1]NBA-Data-1980-2019'!$A$1:$A$16305,'[1]NBA-Data-1980-2019'!$H$1:$H$16305,"",0)</f>
        <v/>
      </c>
      <c r="AS260" s="2" t="str" cm="1">
        <f t="array" ref="AS260">_xlfn.XLOOKUP($A260&amp;AS$5,'[1]NBA-Data-1980-2019'!$B$1:$B$16305&amp;'[1]NBA-Data-1980-2019'!$A$1:$A$16305,'[1]NBA-Data-1980-2019'!$H$1:$H$16305,"",0)</f>
        <v/>
      </c>
      <c r="AT260" s="2" cm="1">
        <f t="array" ref="AT260">_xlfn.XLOOKUP($A260&amp;AT$5,'[1]NBA-Data-1980-2019'!$B$1:$B$16305&amp;'[1]NBA-Data-1980-2019'!$A$1:$A$16305,'[1]NBA-Data-1980-2019'!$H$1:$H$16305,"",0)</f>
        <v>690</v>
      </c>
      <c r="AU260" s="2" cm="1">
        <f t="array" ref="AU260">_xlfn.XLOOKUP($A260&amp;AU$5,'[1]NBA-Data-1980-2019'!$B$1:$B$16305&amp;'[1]NBA-Data-1980-2019'!$A$1:$A$16305,'[1]NBA-Data-1980-2019'!$H$1:$H$16305,"",0)</f>
        <v>145.6</v>
      </c>
      <c r="AV260" s="2" cm="1">
        <f t="array" ref="AV260">_xlfn.XLOOKUP($A260&amp;AV$5,'[1]NBA-Data-1980-2019'!$B$1:$B$16305&amp;'[1]NBA-Data-1980-2019'!$A$1:$A$16305,'[1]NBA-Data-1980-2019'!$H$1:$H$16305,"",0)</f>
        <v>278.39999999999998</v>
      </c>
      <c r="AW260" s="2" cm="1">
        <f t="array" ref="AW260">_xlfn.XLOOKUP($A260&amp;AW$5,'[1]NBA-Data-1980-2019'!$B$1:$B$16305&amp;'[1]NBA-Data-1980-2019'!$A$1:$A$16305,'[1]NBA-Data-1980-2019'!$H$1:$H$16305,"",0)</f>
        <v>347.8</v>
      </c>
      <c r="AX260" s="2" cm="1">
        <f t="array" ref="AX260">_xlfn.XLOOKUP($A260&amp;AX$5,'[1]NBA-Data-1980-2019'!$B$1:$B$16305&amp;'[1]NBA-Data-1980-2019'!$A$1:$A$16305,'[1]NBA-Data-1980-2019'!$H$1:$H$16305,"",0)</f>
        <v>535.80000000000007</v>
      </c>
      <c r="AY260" s="2" cm="1">
        <f t="array" ref="AY260">_xlfn.XLOOKUP($A260&amp;AY$5,'[1]NBA-Data-1980-2019'!$B$1:$B$16305&amp;'[1]NBA-Data-1980-2019'!$A$1:$A$16305,'[1]NBA-Data-1980-2019'!$H$1:$H$16305,"",0)</f>
        <v>187.5</v>
      </c>
      <c r="AZ260" s="2" t="str" cm="1">
        <f t="array" ref="AZ260">_xlfn.XLOOKUP($A260&amp;AZ$5,'[1]NBA-Data-1980-2019'!$B$1:$B$16305&amp;'[1]NBA-Data-1980-2019'!$A$1:$A$16305,'[1]NBA-Data-1980-2019'!$H$1:$H$16305,"",0)</f>
        <v/>
      </c>
      <c r="BA260" s="2" cm="1">
        <f t="array" ref="BA260">_xlfn.XLOOKUP($A260&amp;BA$5,'[1]NBA-Data-1980-2019'!$B$1:$B$16305&amp;'[1]NBA-Data-1980-2019'!$A$1:$A$16305,'[1]NBA-Data-1980-2019'!$H$1:$H$16305,"",0)</f>
        <v>59.2</v>
      </c>
      <c r="BB260" s="2" t="str" cm="1">
        <f t="array" ref="BB260">_xlfn.XLOOKUP($A260&amp;BB$5,'[1]NBA-Data-1980-2019'!$B$1:$B$16305&amp;'[1]NBA-Data-1980-2019'!$A$1:$A$16305,'[1]NBA-Data-1980-2019'!$H$1:$H$16305,"",0)</f>
        <v/>
      </c>
      <c r="BC260" s="2" t="str" cm="1">
        <f t="array" ref="BC260">_xlfn.XLOOKUP($A260&amp;BC$5,'[1]NBA-Data-1980-2019'!$B$1:$B$16305&amp;'[1]NBA-Data-1980-2019'!$A$1:$A$16305,'[1]NBA-Data-1980-2019'!$H$1:$H$16305,"",0)</f>
        <v/>
      </c>
      <c r="BD260" s="2" t="str" cm="1">
        <f t="array" ref="BD260">_xlfn.XLOOKUP($A260&amp;BD$5,'[1]NBA-Data-1980-2019'!$B$1:$B$16305&amp;'[1]NBA-Data-1980-2019'!$A$1:$A$16305,'[1]NBA-Data-1980-2019'!$H$1:$H$16305,"",0)</f>
        <v/>
      </c>
      <c r="BE260" s="2" t="str" cm="1">
        <f t="array" ref="BE260">_xlfn.XLOOKUP($A260&amp;BE$5,'[1]NBA-Data-1980-2019'!$B$1:$B$16305&amp;'[1]NBA-Data-1980-2019'!$A$1:$A$16305,'[1]NBA-Data-1980-2019'!$H$1:$H$16305,"",0)</f>
        <v/>
      </c>
      <c r="BF260" s="2" t="str" cm="1">
        <f t="array" ref="BF260">_xlfn.XLOOKUP($A260&amp;BF$5,'[1]NBA-Data-1980-2019'!$B$1:$B$16305&amp;'[1]NBA-Data-1980-2019'!$A$1:$A$16305,'[1]NBA-Data-1980-2019'!$H$1:$H$16305,"",0)</f>
        <v/>
      </c>
      <c r="BG260" s="2" t="str" cm="1">
        <f t="array" ref="BG260">_xlfn.XLOOKUP($A260&amp;BG$5,'[1]NBA-Data-1980-2019'!$B$1:$B$16305&amp;'[1]NBA-Data-1980-2019'!$A$1:$A$16305,'[1]NBA-Data-1980-2019'!$H$1:$H$16305,"",0)</f>
        <v/>
      </c>
      <c r="BH260" s="2" t="str" cm="1">
        <f t="array" ref="BH260">_xlfn.XLOOKUP($A260&amp;BH$5,'[1]NBA-Data-1980-2019'!$B$1:$B$16305&amp;'[1]NBA-Data-1980-2019'!$A$1:$A$16305,'[1]NBA-Data-1980-2019'!$H$1:$H$16305,"",0)</f>
        <v/>
      </c>
      <c r="BI260" s="2" t="str" cm="1">
        <f t="array" ref="BI260">_xlfn.XLOOKUP($A260&amp;BI$5,'[1]NBA-Data-1980-2019'!$B$1:$B$16305&amp;'[1]NBA-Data-1980-2019'!$A$1:$A$16305,'[1]NBA-Data-1980-2019'!$H$1:$H$16305,"",0)</f>
        <v/>
      </c>
      <c r="BJ260" s="2" t="str" cm="1">
        <f t="array" ref="BJ260">_xlfn.XLOOKUP($A260&amp;BJ$5,'[1]NBA-Data-1980-2019'!$B$1:$B$16305&amp;'[1]NBA-Data-1980-2019'!$A$1:$A$16305,'[1]NBA-Data-1980-2019'!$H$1:$H$16305,"",0)</f>
        <v/>
      </c>
      <c r="BK260" s="2" t="str" cm="1">
        <f t="array" ref="BK260">_xlfn.XLOOKUP($A260&amp;BK$5,'[1]NBA-Data-1980-2019'!$B$1:$B$16305&amp;'[1]NBA-Data-1980-2019'!$A$1:$A$16305,'[1]NBA-Data-1980-2019'!$H$1:$H$16305,"",0)</f>
        <v/>
      </c>
      <c r="BL260" s="2" t="str" cm="1">
        <f t="array" ref="BL260">_xlfn.XLOOKUP($A260&amp;BL$5,'[1]NBA-Data-1980-2019'!$B$1:$B$16305&amp;'[1]NBA-Data-1980-2019'!$A$1:$A$16305,'[1]NBA-Data-1980-2019'!$H$1:$H$16305,"",0)</f>
        <v/>
      </c>
      <c r="BM260" s="2" t="str" cm="1">
        <f t="array" ref="BM260">_xlfn.XLOOKUP($A260&amp;BM$5,'[1]NBA-Data-1980-2019'!$B$1:$B$16305&amp;'[1]NBA-Data-1980-2019'!$A$1:$A$16305,'[1]NBA-Data-1980-2019'!$H$1:$H$16305,"",0)</f>
        <v/>
      </c>
      <c r="BN260" s="2" t="str" cm="1">
        <f t="array" ref="BN260">_xlfn.XLOOKUP($A260&amp;BN$5,'[1]NBA-Data-1980-2019'!$B$1:$B$16305&amp;'[1]NBA-Data-1980-2019'!$A$1:$A$16305,'[1]NBA-Data-1980-2019'!$F$1:$F$16305,"",0)</f>
        <v/>
      </c>
      <c r="BO260" s="2" t="str" cm="1">
        <f t="array" ref="BO260">_xlfn.XLOOKUP($A260&amp;BO$5,'[1]NBA-Data-1980-2019'!$B$1:$B$16305&amp;'[1]NBA-Data-1980-2019'!$A$1:$A$16305,'[1]NBA-Data-1980-2019'!$F$1:$F$16305,"",0)</f>
        <v/>
      </c>
      <c r="BP260" s="2" t="str" cm="1">
        <f t="array" ref="BP260">_xlfn.XLOOKUP($A260&amp;BP$5,'[1]NBA-Data-1980-2019'!$B$1:$B$16305&amp;'[1]NBA-Data-1980-2019'!$A$1:$A$16305,'[1]NBA-Data-1980-2019'!$F$1:$F$16305,"",0)</f>
        <v/>
      </c>
      <c r="BQ260" s="2" t="str" cm="1">
        <f t="array" ref="BQ260">_xlfn.XLOOKUP($A260&amp;BQ$5,'[1]NBA-Data-1980-2019'!$B$1:$B$16305&amp;'[1]NBA-Data-1980-2019'!$A$1:$A$16305,'[1]NBA-Data-1980-2019'!$F$1:$F$16305,"",0)</f>
        <v/>
      </c>
      <c r="BR260" s="2" t="str" cm="1">
        <f t="array" ref="BR260">_xlfn.XLOOKUP($A260&amp;BR$5,'[1]NBA-Data-1980-2019'!$B$1:$B$16305&amp;'[1]NBA-Data-1980-2019'!$A$1:$A$16305,'[1]NBA-Data-1980-2019'!$F$1:$F$16305,"",0)</f>
        <v/>
      </c>
      <c r="BS260" s="2" t="str" cm="1">
        <f t="array" ref="BS260">_xlfn.XLOOKUP($A260&amp;BS$5,'[1]NBA-Data-1980-2019'!$B$1:$B$16305&amp;'[1]NBA-Data-1980-2019'!$A$1:$A$16305,'[1]NBA-Data-1980-2019'!$F$1:$F$16305,"",0)</f>
        <v/>
      </c>
      <c r="BT260" s="2" t="str" cm="1">
        <f t="array" ref="BT260">_xlfn.XLOOKUP($A260&amp;BT$5,'[1]NBA-Data-1980-2019'!$B$1:$B$16305&amp;'[1]NBA-Data-1980-2019'!$A$1:$A$16305,'[1]NBA-Data-1980-2019'!$F$1:$F$16305,"",0)</f>
        <v/>
      </c>
      <c r="BU260" s="2" t="str" cm="1">
        <f t="array" ref="BU260">_xlfn.XLOOKUP($A260&amp;BU$5,'[1]NBA-Data-1980-2019'!$B$1:$B$16305&amp;'[1]NBA-Data-1980-2019'!$A$1:$A$16305,'[1]NBA-Data-1980-2019'!$F$1:$F$16305,"",0)</f>
        <v/>
      </c>
      <c r="BV260" s="2" t="str" cm="1">
        <f t="array" ref="BV260">_xlfn.XLOOKUP($A260&amp;BV$5,'[1]NBA-Data-1980-2019'!$B$1:$B$16305&amp;'[1]NBA-Data-1980-2019'!$A$1:$A$16305,'[1]NBA-Data-1980-2019'!$F$1:$F$16305,"",0)</f>
        <v/>
      </c>
      <c r="BW260" s="2" t="str" cm="1">
        <f t="array" ref="BW260">_xlfn.XLOOKUP($A260&amp;BW$5,'[1]NBA-Data-1980-2019'!$B$1:$B$16305&amp;'[1]NBA-Data-1980-2019'!$A$1:$A$16305,'[1]NBA-Data-1980-2019'!$F$1:$F$16305,"",0)</f>
        <v/>
      </c>
      <c r="BX260" s="2" t="str" cm="1">
        <f t="array" ref="BX260">_xlfn.XLOOKUP($A260&amp;BX$5,'[1]NBA-Data-1980-2019'!$B$1:$B$16305&amp;'[1]NBA-Data-1980-2019'!$A$1:$A$16305,'[1]NBA-Data-1980-2019'!$F$1:$F$16305,"",0)</f>
        <v/>
      </c>
      <c r="BY260" s="2" t="str" cm="1">
        <f t="array" ref="BY260">_xlfn.XLOOKUP($A260&amp;BY$5,'[1]NBA-Data-1980-2019'!$B$1:$B$16305&amp;'[1]NBA-Data-1980-2019'!$A$1:$A$16305,'[1]NBA-Data-1980-2019'!$F$1:$F$16305,"",0)</f>
        <v/>
      </c>
      <c r="BZ260" s="2" cm="1">
        <f t="array" ref="BZ260">_xlfn.XLOOKUP($A260&amp;BZ$5,'[1]NBA-Data-1980-2019'!$B$1:$B$16305&amp;'[1]NBA-Data-1980-2019'!$A$1:$A$16305,'[1]NBA-Data-1980-2019'!$F$1:$F$16305,"",0)</f>
        <v>9.3000000000000007</v>
      </c>
      <c r="CA260" s="2" cm="1">
        <f t="array" ref="CA260">_xlfn.XLOOKUP($A260&amp;CA$5,'[1]NBA-Data-1980-2019'!$B$1:$B$16305&amp;'[1]NBA-Data-1980-2019'!$A$1:$A$16305,'[1]NBA-Data-1980-2019'!$F$1:$F$16305,"",0)</f>
        <v>14.4</v>
      </c>
      <c r="CB260" s="2" cm="1">
        <f t="array" ref="CB260">_xlfn.XLOOKUP($A260&amp;CB$5,'[1]NBA-Data-1980-2019'!$B$1:$B$16305&amp;'[1]NBA-Data-1980-2019'!$A$1:$A$16305,'[1]NBA-Data-1980-2019'!$F$1:$F$16305,"",0)</f>
        <v>11</v>
      </c>
      <c r="CC260" s="2" cm="1">
        <f t="array" ref="CC260">_xlfn.XLOOKUP($A260&amp;CC$5,'[1]NBA-Data-1980-2019'!$B$1:$B$16305&amp;'[1]NBA-Data-1980-2019'!$A$1:$A$16305,'[1]NBA-Data-1980-2019'!$F$1:$F$16305,"",0)</f>
        <v>5.8</v>
      </c>
      <c r="CD260" s="2" cm="1">
        <f t="array" ref="CD260">_xlfn.XLOOKUP($A260&amp;CD$5,'[1]NBA-Data-1980-2019'!$B$1:$B$16305&amp;'[1]NBA-Data-1980-2019'!$A$1:$A$16305,'[1]NBA-Data-1980-2019'!$F$1:$F$16305,"",0)</f>
        <v>12.7</v>
      </c>
      <c r="CE260" s="2" cm="1">
        <f t="array" ref="CE260">_xlfn.XLOOKUP($A260&amp;CE$5,'[1]NBA-Data-1980-2019'!$B$1:$B$16305&amp;'[1]NBA-Data-1980-2019'!$A$1:$A$16305,'[1]NBA-Data-1980-2019'!$F$1:$F$16305,"",0)</f>
        <v>8.6</v>
      </c>
      <c r="CF260" s="2" t="str" cm="1">
        <f t="array" ref="CF260">_xlfn.XLOOKUP($A260&amp;CF$5,'[1]NBA-Data-1980-2019'!$B$1:$B$16305&amp;'[1]NBA-Data-1980-2019'!$A$1:$A$16305,'[1]NBA-Data-1980-2019'!$F$1:$F$16305,"",0)</f>
        <v/>
      </c>
      <c r="CG260" s="2" cm="1">
        <f t="array" ref="CG260">_xlfn.XLOOKUP($A260&amp;CG$5,'[1]NBA-Data-1980-2019'!$B$1:$B$16305&amp;'[1]NBA-Data-1980-2019'!$A$1:$A$16305,'[1]NBA-Data-1980-2019'!$F$1:$F$16305,"",0)</f>
        <v>5.9</v>
      </c>
      <c r="CH260" s="2" t="str" cm="1">
        <f t="array" ref="CH260">_xlfn.XLOOKUP($A260&amp;CH$5,'[1]NBA-Data-1980-2019'!$B$1:$B$16305&amp;'[1]NBA-Data-1980-2019'!$A$1:$A$16305,'[1]NBA-Data-1980-2019'!$F$1:$F$16305,"",0)</f>
        <v/>
      </c>
      <c r="CI260" s="2" t="str" cm="1">
        <f t="array" ref="CI260">_xlfn.XLOOKUP($A260&amp;CI$5,'[1]NBA-Data-1980-2019'!$B$1:$B$16305&amp;'[1]NBA-Data-1980-2019'!$A$1:$A$16305,'[1]NBA-Data-1980-2019'!$F$1:$F$16305,"",0)</f>
        <v/>
      </c>
      <c r="CJ260" s="2" t="str" cm="1">
        <f t="array" ref="CJ260">_xlfn.XLOOKUP($A260&amp;CJ$5,'[1]NBA-Data-1980-2019'!$B$1:$B$16305&amp;'[1]NBA-Data-1980-2019'!$A$1:$A$16305,'[1]NBA-Data-1980-2019'!$F$1:$F$16305,"",0)</f>
        <v/>
      </c>
      <c r="CK260" s="2" t="str" cm="1">
        <f t="array" ref="CK260">_xlfn.XLOOKUP($A260&amp;CK$5,'[1]NBA-Data-1980-2019'!$B$1:$B$16305&amp;'[1]NBA-Data-1980-2019'!$A$1:$A$16305,'[1]NBA-Data-1980-2019'!$F$1:$F$16305,"",0)</f>
        <v/>
      </c>
      <c r="CL260" s="2" t="str" cm="1">
        <f t="array" ref="CL260">_xlfn.XLOOKUP($A260&amp;CL$5,'[1]NBA-Data-1980-2019'!$B$1:$B$16305&amp;'[1]NBA-Data-1980-2019'!$A$1:$A$16305,'[1]NBA-Data-1980-2019'!$F$1:$F$16305,"",0)</f>
        <v/>
      </c>
      <c r="CM260" s="2" t="str" cm="1">
        <f t="array" ref="CM260">_xlfn.XLOOKUP($A260&amp;CM$5,'[1]NBA-Data-1980-2019'!$B$1:$B$16305&amp;'[1]NBA-Data-1980-2019'!$A$1:$A$16305,'[1]NBA-Data-1980-2019'!$F$1:$F$16305,"",0)</f>
        <v/>
      </c>
      <c r="CN260" s="2" t="str" cm="1">
        <f t="array" ref="CN260">_xlfn.XLOOKUP($A260&amp;CN$5,'[1]NBA-Data-1980-2019'!$B$1:$B$16305&amp;'[1]NBA-Data-1980-2019'!$A$1:$A$16305,'[1]NBA-Data-1980-2019'!$F$1:$F$16305,"",0)</f>
        <v/>
      </c>
      <c r="CO260" s="2" t="str" cm="1">
        <f t="array" ref="CO260">_xlfn.XLOOKUP($A260&amp;CO$5,'[1]NBA-Data-1980-2019'!$B$1:$B$16305&amp;'[1]NBA-Data-1980-2019'!$A$1:$A$16305,'[1]NBA-Data-1980-2019'!$F$1:$F$16305,"",0)</f>
        <v/>
      </c>
      <c r="CP260" s="2" t="str" cm="1">
        <f t="array" ref="CP260">_xlfn.XLOOKUP($A260&amp;CP$5,'[1]NBA-Data-1980-2019'!$B$1:$B$16305&amp;'[1]NBA-Data-1980-2019'!$A$1:$A$16305,'[1]NBA-Data-1980-2019'!$F$1:$F$16305,"",0)</f>
        <v/>
      </c>
      <c r="CQ260" s="2" t="str" cm="1">
        <f t="array" ref="CQ260">_xlfn.XLOOKUP($A260&amp;CQ$5,'[1]NBA-Data-1980-2019'!$B$1:$B$16305&amp;'[1]NBA-Data-1980-2019'!$A$1:$A$16305,'[1]NBA-Data-1980-2019'!$F$1:$F$16305,"",0)</f>
        <v/>
      </c>
      <c r="CR260" s="2" t="str" cm="1">
        <f t="array" ref="CR260">_xlfn.XLOOKUP($A260&amp;CR$5,'[1]NBA-Data-1980-2019'!$B$1:$B$16305&amp;'[1]NBA-Data-1980-2019'!$A$1:$A$16305,'[1]NBA-Data-1980-2019'!$F$1:$F$16305,"",0)</f>
        <v/>
      </c>
      <c r="CS260" s="2" t="str" cm="1">
        <f t="array" ref="CS260">_xlfn.XLOOKUP($A260&amp;CS$5,'[1]NBA-Data-1980-2019'!$B$1:$B$16305&amp;'[1]NBA-Data-1980-2019'!$A$1:$A$16305,'[1]NBA-Data-1980-2019'!$F$1:$F$16305,"",0)</f>
        <v/>
      </c>
      <c r="CU260" s="2" t="str">
        <f>_xlfn.XLOOKUP($A260,TEAMS!$G$1:$G$839,TEAMS!$H$1:$H$839,"",0)</f>
        <v>PG</v>
      </c>
      <c r="CV260" s="2" t="str">
        <f>_xlfn.XLOOKUP($CU260,DASHBOARD!$B$22:$B$27,DASHBOARD!$C$22:$C$27,"",0)</f>
        <v>GUARD</v>
      </c>
      <c r="CY260" s="63">
        <f>SUMIFS('[1]NBA-Data-1980-2019'!$G$1:$G$16305,'[1]NBA-Data-1980-2019'!$B$1:$B$16305,$A260,'[1]NBA-Data-1980-2019'!$A$1:$A$16305,CY$9)</f>
        <v>0</v>
      </c>
      <c r="CZ260" s="63">
        <f>SUMIFS('[1]NBA-Data-1980-2019'!$G$1:$G$16305,'[1]NBA-Data-1980-2019'!$B$1:$B$16305,$A260,'[1]NBA-Data-1980-2019'!$A$1:$A$16305,CZ$9)</f>
        <v>0</v>
      </c>
      <c r="DA260" s="63">
        <f>SUMIFS('[1]NBA-Data-1980-2019'!$G$1:$G$16305,'[1]NBA-Data-1980-2019'!$B$1:$B$16305,$A260,'[1]NBA-Data-1980-2019'!$A$1:$A$16305,DA$9)</f>
        <v>0</v>
      </c>
      <c r="DB260" s="63">
        <f>SUMIFS('[1]NBA-Data-1980-2019'!$G$1:$G$16305,'[1]NBA-Data-1980-2019'!$B$1:$B$16305,$A260,'[1]NBA-Data-1980-2019'!$A$1:$A$16305,DB$9)</f>
        <v>0</v>
      </c>
      <c r="DC260" s="63">
        <f>SUMIFS('[1]NBA-Data-1980-2019'!$G$1:$G$16305,'[1]NBA-Data-1980-2019'!$B$1:$B$16305,$A260,'[1]NBA-Data-1980-2019'!$A$1:$A$16305,DC$9)</f>
        <v>0</v>
      </c>
      <c r="DD260" s="63">
        <f>SUMIFS('[1]NBA-Data-1980-2019'!$G$1:$G$16305,'[1]NBA-Data-1980-2019'!$B$1:$B$16305,$A260,'[1]NBA-Data-1980-2019'!$A$1:$A$16305,DD$9)</f>
        <v>0</v>
      </c>
      <c r="DE260" s="63">
        <f>SUMIFS('[1]NBA-Data-1980-2019'!$G$1:$G$16305,'[1]NBA-Data-1980-2019'!$B$1:$B$16305,$A260,'[1]NBA-Data-1980-2019'!$A$1:$A$16305,DE$9)</f>
        <v>0</v>
      </c>
      <c r="DF260" s="63">
        <f>SUMIFS('[1]NBA-Data-1980-2019'!$G$1:$G$16305,'[1]NBA-Data-1980-2019'!$B$1:$B$16305,$A260,'[1]NBA-Data-1980-2019'!$A$1:$A$16305,DF$9)</f>
        <v>0</v>
      </c>
      <c r="DG260" s="63">
        <f>SUMIFS('[1]NBA-Data-1980-2019'!$G$1:$G$16305,'[1]NBA-Data-1980-2019'!$B$1:$B$16305,$A260,'[1]NBA-Data-1980-2019'!$A$1:$A$16305,DG$9)</f>
        <v>0</v>
      </c>
      <c r="DH260" s="63">
        <f>SUMIFS('[1]NBA-Data-1980-2019'!$G$1:$G$16305,'[1]NBA-Data-1980-2019'!$B$1:$B$16305,$A260,'[1]NBA-Data-1980-2019'!$A$1:$A$16305,DH$9)</f>
        <v>0</v>
      </c>
      <c r="DI260" s="63">
        <f>SUMIFS('[1]NBA-Data-1980-2019'!$G$1:$G$16305,'[1]NBA-Data-1980-2019'!$B$1:$B$16305,$A260,'[1]NBA-Data-1980-2019'!$A$1:$A$16305,DI$9)</f>
        <v>0</v>
      </c>
      <c r="DJ260" s="63">
        <f>SUMIFS('[1]NBA-Data-1980-2019'!$G$1:$G$16305,'[1]NBA-Data-1980-2019'!$B$1:$B$16305,$A260,'[1]NBA-Data-1980-2019'!$A$1:$A$16305,DJ$9)</f>
        <v>0</v>
      </c>
      <c r="DK260" s="63">
        <f>SUMIFS('[1]NBA-Data-1980-2019'!$G$1:$G$16305,'[1]NBA-Data-1980-2019'!$B$1:$B$16305,$A260,'[1]NBA-Data-1980-2019'!$A$1:$A$16305,DK$9)</f>
        <v>55402</v>
      </c>
      <c r="DL260" s="63">
        <f>SUMIFS('[1]NBA-Data-1980-2019'!$G$1:$G$16305,'[1]NBA-Data-1980-2019'!$B$1:$B$16305,$A260,'[1]NBA-Data-1980-2019'!$A$1:$A$16305,DL$9)</f>
        <v>638679</v>
      </c>
      <c r="DM260" s="63">
        <f>SUMIFS('[1]NBA-Data-1980-2019'!$G$1:$G$16305,'[1]NBA-Data-1980-2019'!$B$1:$B$16305,$A260,'[1]NBA-Data-1980-2019'!$A$1:$A$16305,DM$9)</f>
        <v>720046</v>
      </c>
      <c r="DN260" s="63">
        <f>SUMIFS('[1]NBA-Data-1980-2019'!$G$1:$G$16305,'[1]NBA-Data-1980-2019'!$B$1:$B$16305,$A260,'[1]NBA-Data-1980-2019'!$A$1:$A$16305,DN$9)</f>
        <v>745248</v>
      </c>
      <c r="DO260" s="63">
        <f>SUMIFS('[1]NBA-Data-1980-2019'!$G$1:$G$16305,'[1]NBA-Data-1980-2019'!$B$1:$B$16305,$A260,'[1]NBA-Data-1980-2019'!$A$1:$A$16305,DO$9)</f>
        <v>798112</v>
      </c>
      <c r="DP260" s="63">
        <f>SUMIFS('[1]NBA-Data-1980-2019'!$G$1:$G$16305,'[1]NBA-Data-1980-2019'!$B$1:$B$16305,$A260,'[1]NBA-Data-1980-2019'!$A$1:$A$16305,DP$9)</f>
        <v>162281</v>
      </c>
      <c r="DQ260" s="63">
        <f>SUMIFS('[1]NBA-Data-1980-2019'!$G$1:$G$16305,'[1]NBA-Data-1980-2019'!$B$1:$B$16305,$A260,'[1]NBA-Data-1980-2019'!$A$1:$A$16305,DQ$9)</f>
        <v>0</v>
      </c>
      <c r="DR260" s="63">
        <f>SUMIFS('[1]NBA-Data-1980-2019'!$G$1:$G$16305,'[1]NBA-Data-1980-2019'!$B$1:$B$16305,$A260,'[1]NBA-Data-1980-2019'!$A$1:$A$16305,DR$9)</f>
        <v>175908</v>
      </c>
      <c r="DS260" s="63">
        <f>SUMIFS('[1]NBA-Data-1980-2019'!$G$1:$G$16305,'[1]NBA-Data-1980-2019'!$B$1:$B$16305,$A260,'[1]NBA-Data-1980-2019'!$A$1:$A$16305,DS$9)</f>
        <v>0</v>
      </c>
      <c r="DT260" s="63">
        <f>SUMIFS('[1]NBA-Data-1980-2019'!$G$1:$G$16305,'[1]NBA-Data-1980-2019'!$B$1:$B$16305,$A260,'[1]NBA-Data-1980-2019'!$A$1:$A$16305,DT$9)</f>
        <v>0</v>
      </c>
      <c r="DU260" s="63">
        <f>SUMIFS('[1]NBA-Data-1980-2019'!$G$1:$G$16305,'[1]NBA-Data-1980-2019'!$B$1:$B$16305,$A260,'[1]NBA-Data-1980-2019'!$A$1:$A$16305,DU$9)</f>
        <v>0</v>
      </c>
      <c r="DV260" s="63">
        <f>SUMIFS('[1]NBA-Data-1980-2019'!$G$1:$G$16305,'[1]NBA-Data-1980-2019'!$B$1:$B$16305,$A260,'[1]NBA-Data-1980-2019'!$A$1:$A$16305,DV$9)</f>
        <v>0</v>
      </c>
      <c r="DW260" s="63">
        <f>SUMIFS('[1]NBA-Data-1980-2019'!$G$1:$G$16305,'[1]NBA-Data-1980-2019'!$B$1:$B$16305,$A260,'[1]NBA-Data-1980-2019'!$A$1:$A$16305,DW$9)</f>
        <v>0</v>
      </c>
      <c r="DX260" s="63">
        <f>SUMIFS('[1]NBA-Data-1980-2019'!$G$1:$G$16305,'[1]NBA-Data-1980-2019'!$B$1:$B$16305,$A260,'[1]NBA-Data-1980-2019'!$A$1:$A$16305,DX$9)</f>
        <v>0</v>
      </c>
      <c r="DY260" s="63">
        <f>SUMIFS('[1]NBA-Data-1980-2019'!$G$1:$G$16305,'[1]NBA-Data-1980-2019'!$B$1:$B$16305,$A260,'[1]NBA-Data-1980-2019'!$A$1:$A$16305,DY$9)</f>
        <v>0</v>
      </c>
      <c r="DZ260" s="63">
        <f>SUMIFS('[1]NBA-Data-1980-2019'!$G$1:$G$16305,'[1]NBA-Data-1980-2019'!$B$1:$B$16305,$A260,'[1]NBA-Data-1980-2019'!$A$1:$A$16305,DZ$9)</f>
        <v>0</v>
      </c>
      <c r="EA260" s="63">
        <f>SUMIFS('[1]NBA-Data-1980-2019'!$G$1:$G$16305,'[1]NBA-Data-1980-2019'!$B$1:$B$16305,$A260,'[1]NBA-Data-1980-2019'!$A$1:$A$16305,EA$9)</f>
        <v>0</v>
      </c>
      <c r="EB260" s="63">
        <f>SUMIFS('[1]NBA-Data-1980-2019'!$G$1:$G$16305,'[1]NBA-Data-1980-2019'!$B$1:$B$16305,$A260,'[1]NBA-Data-1980-2019'!$A$1:$A$16305,EB$9)</f>
        <v>0</v>
      </c>
      <c r="EC260" s="63">
        <f>SUMIFS('[1]NBA-Data-1980-2019'!$G$1:$G$16305,'[1]NBA-Data-1980-2019'!$B$1:$B$16305,$A260,'[1]NBA-Data-1980-2019'!$A$1:$A$16305,EC$9)</f>
        <v>0</v>
      </c>
      <c r="ED260" s="63">
        <f>SUMIFS('[1]NBA-Data-1980-2019'!$G$1:$G$16305,'[1]NBA-Data-1980-2019'!$B$1:$B$16305,$A260,'[1]NBA-Data-1980-2019'!$A$1:$A$16305,ED$9)</f>
        <v>0</v>
      </c>
      <c r="EF260" s="1"/>
      <c r="EG260" s="1"/>
      <c r="EH260" s="2" t="s">
        <v>1483</v>
      </c>
      <c r="EI260" s="1"/>
      <c r="EJ260" s="1"/>
      <c r="EK260" s="1"/>
      <c r="EL260" s="1"/>
      <c r="EM260" s="1"/>
      <c r="EN260" s="1"/>
      <c r="EO260" s="58"/>
      <c r="EP260" s="1"/>
      <c r="EQ260" s="1"/>
      <c r="ER260" s="1"/>
      <c r="ES260" s="1"/>
      <c r="ET260" s="1"/>
      <c r="EU260" s="1"/>
      <c r="EV260" s="1"/>
      <c r="EW260" s="58"/>
      <c r="EX260" s="58"/>
      <c r="EY260" s="58"/>
      <c r="EZ260" s="1"/>
      <c r="FA260" s="1"/>
      <c r="FB260" s="58"/>
      <c r="FC260" s="58"/>
      <c r="FD260" s="58"/>
      <c r="FE260" s="58"/>
      <c r="FF260" s="58"/>
      <c r="FG260" s="58"/>
      <c r="FH260" s="58"/>
      <c r="FI260" s="1"/>
    </row>
    <row r="261" spans="1:165" x14ac:dyDescent="0.2">
      <c r="A261" s="2" t="s">
        <v>1017</v>
      </c>
      <c r="B261" s="2" t="str" cm="1">
        <f t="array" ref="B261">_xlfn.XLOOKUP($A261&amp;B$5,'[1]NBA-Data-1980-2019'!$B$1:$B$16305&amp;'[1]NBA-Data-1980-2019'!$A$1:$A$16305,'[1]NBA-Data-1980-2019'!$D$1:$D$16305,"",0)</f>
        <v>GSW</v>
      </c>
      <c r="C261" s="2" t="str" cm="1">
        <f t="array" ref="C261">_xlfn.XLOOKUP($A261&amp;C$5,'[1]NBA-Data-1980-2019'!$B$1:$B$16305&amp;'[1]NBA-Data-1980-2019'!$A$1:$A$16305,'[1]NBA-Data-1980-2019'!$D$1:$D$16305,"",0)</f>
        <v>SAC</v>
      </c>
      <c r="D261" s="2" t="str" cm="1">
        <f t="array" ref="D261">_xlfn.XLOOKUP($A261&amp;D$5,'[1]NBA-Data-1980-2019'!$B$1:$B$16305&amp;'[1]NBA-Data-1980-2019'!$A$1:$A$16305,'[1]NBA-Data-1980-2019'!$D$1:$D$16305,"",0)</f>
        <v>SAC</v>
      </c>
      <c r="E261" s="2" t="str" cm="1">
        <f t="array" ref="E261">_xlfn.XLOOKUP($A261&amp;E$5,'[1]NBA-Data-1980-2019'!$B$1:$B$16305&amp;'[1]NBA-Data-1980-2019'!$A$1:$A$16305,'[1]NBA-Data-1980-2019'!$D$1:$D$16305,"",0)</f>
        <v>SAC</v>
      </c>
      <c r="F261" s="2" t="str" cm="1">
        <f t="array" ref="F261">_xlfn.XLOOKUP($A261&amp;F$5,'[1]NBA-Data-1980-2019'!$B$1:$B$16305&amp;'[1]NBA-Data-1980-2019'!$A$1:$A$16305,'[1]NBA-Data-1980-2019'!$D$1:$D$16305,"",0)</f>
        <v>SAC</v>
      </c>
      <c r="G261" s="2" t="str" cm="1">
        <f t="array" ref="G261">_xlfn.XLOOKUP($A261&amp;G$5,'[1]NBA-Data-1980-2019'!$B$1:$B$16305&amp;'[1]NBA-Data-1980-2019'!$A$1:$A$16305,'[1]NBA-Data-1980-2019'!$D$1:$D$16305,"",0)</f>
        <v>SAC</v>
      </c>
      <c r="H261" s="2" t="str" cm="1">
        <f t="array" ref="H261">_xlfn.XLOOKUP($A261&amp;H$5,'[1]NBA-Data-1980-2019'!$B$1:$B$16305&amp;'[1]NBA-Data-1980-2019'!$A$1:$A$16305,'[1]NBA-Data-1980-2019'!$D$1:$D$16305,"",0)</f>
        <v>SAC</v>
      </c>
      <c r="I261" s="2" t="str" cm="1">
        <f t="array" ref="I261">_xlfn.XLOOKUP($A261&amp;I$5,'[1]NBA-Data-1980-2019'!$B$1:$B$16305&amp;'[1]NBA-Data-1980-2019'!$A$1:$A$16305,'[1]NBA-Data-1980-2019'!$D$1:$D$16305,"",0)</f>
        <v>SAC</v>
      </c>
      <c r="J261" s="2" t="str" cm="1">
        <f t="array" ref="J261">_xlfn.XLOOKUP($A261&amp;J$5,'[1]NBA-Data-1980-2019'!$B$1:$B$16305&amp;'[1]NBA-Data-1980-2019'!$A$1:$A$16305,'[1]NBA-Data-1980-2019'!$D$1:$D$16305,"",0)</f>
        <v>WAS</v>
      </c>
      <c r="K261" s="2" t="str" cm="1">
        <f t="array" ref="K261">_xlfn.XLOOKUP($A261&amp;K$5,'[1]NBA-Data-1980-2019'!$B$1:$B$16305&amp;'[1]NBA-Data-1980-2019'!$A$1:$A$16305,'[1]NBA-Data-1980-2019'!$D$1:$D$16305,"",0)</f>
        <v>WAS</v>
      </c>
      <c r="L261" s="2" t="str" cm="1">
        <f t="array" ref="L261">_xlfn.XLOOKUP($A261&amp;L$5,'[1]NBA-Data-1980-2019'!$B$1:$B$16305&amp;'[1]NBA-Data-1980-2019'!$A$1:$A$16305,'[1]NBA-Data-1980-2019'!$D$1:$D$16305,"",0)</f>
        <v>WAS</v>
      </c>
      <c r="M261" s="2" t="str" cm="1">
        <f t="array" ref="M261">_xlfn.XLOOKUP($A261&amp;M$5,'[1]NBA-Data-1980-2019'!$B$1:$B$16305&amp;'[1]NBA-Data-1980-2019'!$A$1:$A$16305,'[1]NBA-Data-1980-2019'!$D$1:$D$16305,"",0)</f>
        <v>LAL</v>
      </c>
      <c r="N261" s="2" t="str" cm="1">
        <f t="array" ref="N261">_xlfn.XLOOKUP($A261&amp;N$5,'[1]NBA-Data-1980-2019'!$B$1:$B$16305&amp;'[1]NBA-Data-1980-2019'!$A$1:$A$16305,'[1]NBA-Data-1980-2019'!$D$1:$D$16305,"",0)</f>
        <v/>
      </c>
      <c r="O261" s="2" t="str" cm="1">
        <f t="array" ref="O261">_xlfn.XLOOKUP($A261&amp;O$5,'[1]NBA-Data-1980-2019'!$B$1:$B$16305&amp;'[1]NBA-Data-1980-2019'!$A$1:$A$16305,'[1]NBA-Data-1980-2019'!$D$1:$D$16305,"",0)</f>
        <v/>
      </c>
      <c r="P261" s="2" t="str" cm="1">
        <f t="array" ref="P261">_xlfn.XLOOKUP($A261&amp;P$5,'[1]NBA-Data-1980-2019'!$B$1:$B$16305&amp;'[1]NBA-Data-1980-2019'!$A$1:$A$16305,'[1]NBA-Data-1980-2019'!$D$1:$D$16305,"",0)</f>
        <v/>
      </c>
      <c r="Q261" s="2" t="str" cm="1">
        <f t="array" ref="Q261">_xlfn.XLOOKUP($A261&amp;Q$5,'[1]NBA-Data-1980-2019'!$B$1:$B$16305&amp;'[1]NBA-Data-1980-2019'!$A$1:$A$16305,'[1]NBA-Data-1980-2019'!$D$1:$D$16305,"",0)</f>
        <v/>
      </c>
      <c r="R261" s="2" t="str" cm="1">
        <f t="array" ref="R261">_xlfn.XLOOKUP($A261&amp;R$5,'[1]NBA-Data-1980-2019'!$B$1:$B$16305&amp;'[1]NBA-Data-1980-2019'!$A$1:$A$16305,'[1]NBA-Data-1980-2019'!$D$1:$D$16305,"",0)</f>
        <v/>
      </c>
      <c r="S261" s="2" t="str" cm="1">
        <f t="array" ref="S261">_xlfn.XLOOKUP($A261&amp;S$5,'[1]NBA-Data-1980-2019'!$B$1:$B$16305&amp;'[1]NBA-Data-1980-2019'!$A$1:$A$16305,'[1]NBA-Data-1980-2019'!$D$1:$D$16305,"",0)</f>
        <v/>
      </c>
      <c r="T261" s="2" t="str" cm="1">
        <f t="array" ref="T261">_xlfn.XLOOKUP($A261&amp;T$5,'[1]NBA-Data-1980-2019'!$B$1:$B$16305&amp;'[1]NBA-Data-1980-2019'!$A$1:$A$16305,'[1]NBA-Data-1980-2019'!$D$1:$D$16305,"",0)</f>
        <v/>
      </c>
      <c r="U261" s="2" t="str" cm="1">
        <f t="array" ref="U261">_xlfn.XLOOKUP($A261&amp;U$5,'[1]NBA-Data-1980-2019'!$B$1:$B$16305&amp;'[1]NBA-Data-1980-2019'!$A$1:$A$16305,'[1]NBA-Data-1980-2019'!$D$1:$D$16305,"",0)</f>
        <v/>
      </c>
      <c r="V261" s="2" t="str" cm="1">
        <f t="array" ref="V261">_xlfn.XLOOKUP($A261&amp;V$5,'[1]NBA-Data-1980-2019'!$B$1:$B$16305&amp;'[1]NBA-Data-1980-2019'!$A$1:$A$16305,'[1]NBA-Data-1980-2019'!$D$1:$D$16305,"",0)</f>
        <v/>
      </c>
      <c r="W261" s="2" t="str" cm="1">
        <f t="array" ref="W261">_xlfn.XLOOKUP($A261&amp;W$5,'[1]NBA-Data-1980-2019'!$B$1:$B$16305&amp;'[1]NBA-Data-1980-2019'!$A$1:$A$16305,'[1]NBA-Data-1980-2019'!$D$1:$D$16305,"",0)</f>
        <v/>
      </c>
      <c r="X261" s="2" t="str" cm="1">
        <f t="array" ref="X261">_xlfn.XLOOKUP($A261&amp;X$5,'[1]NBA-Data-1980-2019'!$B$1:$B$16305&amp;'[1]NBA-Data-1980-2019'!$A$1:$A$16305,'[1]NBA-Data-1980-2019'!$D$1:$D$16305,"",0)</f>
        <v/>
      </c>
      <c r="Y261" s="2" t="str" cm="1">
        <f t="array" ref="Y261">_xlfn.XLOOKUP($A261&amp;Y$5,'[1]NBA-Data-1980-2019'!$B$1:$B$16305&amp;'[1]NBA-Data-1980-2019'!$A$1:$A$16305,'[1]NBA-Data-1980-2019'!$D$1:$D$16305,"",0)</f>
        <v/>
      </c>
      <c r="Z261" s="2" t="str" cm="1">
        <f t="array" ref="Z261">_xlfn.XLOOKUP($A261&amp;Z$5,'[1]NBA-Data-1980-2019'!$B$1:$B$16305&amp;'[1]NBA-Data-1980-2019'!$A$1:$A$16305,'[1]NBA-Data-1980-2019'!$D$1:$D$16305,"",0)</f>
        <v/>
      </c>
      <c r="AA261" s="2" t="str" cm="1">
        <f t="array" ref="AA261">_xlfn.XLOOKUP($A261&amp;AA$5,'[1]NBA-Data-1980-2019'!$B$1:$B$16305&amp;'[1]NBA-Data-1980-2019'!$A$1:$A$16305,'[1]NBA-Data-1980-2019'!$D$1:$D$16305,"",0)</f>
        <v/>
      </c>
      <c r="AB261" s="2" t="str" cm="1">
        <f t="array" ref="AB261">_xlfn.XLOOKUP($A261&amp;AB$5,'[1]NBA-Data-1980-2019'!$B$1:$B$16305&amp;'[1]NBA-Data-1980-2019'!$A$1:$A$16305,'[1]NBA-Data-1980-2019'!$D$1:$D$16305,"",0)</f>
        <v/>
      </c>
      <c r="AC261" s="2" t="str" cm="1">
        <f t="array" ref="AC261">_xlfn.XLOOKUP($A261&amp;AC$5,'[1]NBA-Data-1980-2019'!$B$1:$B$16305&amp;'[1]NBA-Data-1980-2019'!$A$1:$A$16305,'[1]NBA-Data-1980-2019'!$D$1:$D$16305,"",0)</f>
        <v/>
      </c>
      <c r="AD261" s="2" t="str" cm="1">
        <f t="array" ref="AD261">_xlfn.XLOOKUP($A261&amp;AD$5,'[1]NBA-Data-1980-2019'!$B$1:$B$16305&amp;'[1]NBA-Data-1980-2019'!$A$1:$A$16305,'[1]NBA-Data-1980-2019'!$D$1:$D$16305,"",0)</f>
        <v/>
      </c>
      <c r="AE261" s="2" t="str" cm="1">
        <f t="array" ref="AE261">_xlfn.XLOOKUP($A261&amp;AE$5,'[1]NBA-Data-1980-2019'!$B$1:$B$16305&amp;'[1]NBA-Data-1980-2019'!$A$1:$A$16305,'[1]NBA-Data-1980-2019'!$D$1:$D$16305,"",0)</f>
        <v/>
      </c>
      <c r="AF261" s="2" t="str" cm="1">
        <f t="array" ref="AF261">_xlfn.XLOOKUP($A261&amp;AF$5,'[1]NBA-Data-1980-2019'!$B$1:$B$16305&amp;'[1]NBA-Data-1980-2019'!$A$1:$A$16305,'[1]NBA-Data-1980-2019'!$D$1:$D$16305,"",0)</f>
        <v/>
      </c>
      <c r="AG261" s="2" t="str" cm="1">
        <f t="array" ref="AG261">_xlfn.XLOOKUP($A261&amp;AG$5,'[1]NBA-Data-1980-2019'!$B$1:$B$16305&amp;'[1]NBA-Data-1980-2019'!$A$1:$A$16305,'[1]NBA-Data-1980-2019'!$D$1:$D$16305,"",0)</f>
        <v/>
      </c>
      <c r="AH261" s="2" cm="1">
        <f t="array" ref="AH261">_xlfn.XLOOKUP($A261&amp;AH$5,'[1]NBA-Data-1980-2019'!$B$1:$B$16305&amp;'[1]NBA-Data-1980-2019'!$A$1:$A$16305,'[1]NBA-Data-1980-2019'!$H$1:$H$16305,"",0)</f>
        <v>3026.1</v>
      </c>
      <c r="AI261" s="2" cm="1">
        <f t="array" ref="AI261">_xlfn.XLOOKUP($A261&amp;AI$5,'[1]NBA-Data-1980-2019'!$B$1:$B$16305&amp;'[1]NBA-Data-1980-2019'!$A$1:$A$16305,'[1]NBA-Data-1980-2019'!$H$1:$H$16305,"",0)</f>
        <v>3096</v>
      </c>
      <c r="AJ261" s="2" cm="1">
        <f t="array" ref="AJ261">_xlfn.XLOOKUP($A261&amp;AJ$5,'[1]NBA-Data-1980-2019'!$B$1:$B$16305&amp;'[1]NBA-Data-1980-2019'!$A$1:$A$16305,'[1]NBA-Data-1980-2019'!$H$1:$H$16305,"",0)</f>
        <v>1728</v>
      </c>
      <c r="AK261" s="2" cm="1">
        <f t="array" ref="AK261">_xlfn.XLOOKUP($A261&amp;AK$5,'[1]NBA-Data-1980-2019'!$B$1:$B$16305&amp;'[1]NBA-Data-1980-2019'!$A$1:$A$16305,'[1]NBA-Data-1980-2019'!$H$1:$H$16305,"",0)</f>
        <v>2893.8</v>
      </c>
      <c r="AL261" s="2" cm="1">
        <f t="array" ref="AL261">_xlfn.XLOOKUP($A261&amp;AL$5,'[1]NBA-Data-1980-2019'!$B$1:$B$16305&amp;'[1]NBA-Data-1980-2019'!$A$1:$A$16305,'[1]NBA-Data-1980-2019'!$H$1:$H$16305,"",0)</f>
        <v>3173.4</v>
      </c>
      <c r="AM261" s="2" cm="1">
        <f t="array" ref="AM261">_xlfn.XLOOKUP($A261&amp;AM$5,'[1]NBA-Data-1980-2019'!$B$1:$B$16305&amp;'[1]NBA-Data-1980-2019'!$A$1:$A$16305,'[1]NBA-Data-1980-2019'!$H$1:$H$16305,"",0)</f>
        <v>2948.4</v>
      </c>
      <c r="AN261" s="2" cm="1">
        <f t="array" ref="AN261">_xlfn.XLOOKUP($A261&amp;AN$5,'[1]NBA-Data-1980-2019'!$B$1:$B$16305&amp;'[1]NBA-Data-1980-2019'!$A$1:$A$16305,'[1]NBA-Data-1980-2019'!$H$1:$H$16305,"",0)</f>
        <v>3126.6</v>
      </c>
      <c r="AO261" s="2" cm="1">
        <f t="array" ref="AO261">_xlfn.XLOOKUP($A261&amp;AO$5,'[1]NBA-Data-1980-2019'!$B$1:$B$16305&amp;'[1]NBA-Data-1980-2019'!$A$1:$A$16305,'[1]NBA-Data-1980-2019'!$H$1:$H$16305,"",0)</f>
        <v>2569</v>
      </c>
      <c r="AP261" s="2" cm="1">
        <f t="array" ref="AP261">_xlfn.XLOOKUP($A261&amp;AP$5,'[1]NBA-Data-1980-2019'!$B$1:$B$16305&amp;'[1]NBA-Data-1980-2019'!$A$1:$A$16305,'[1]NBA-Data-1980-2019'!$H$1:$H$16305,"",0)</f>
        <v>1910.0000000000002</v>
      </c>
      <c r="AQ261" s="2" cm="1">
        <f t="array" ref="AQ261">_xlfn.XLOOKUP($A261&amp;AQ$5,'[1]NBA-Data-1980-2019'!$B$1:$B$16305&amp;'[1]NBA-Data-1980-2019'!$A$1:$A$16305,'[1]NBA-Data-1980-2019'!$H$1:$H$16305,"",0)</f>
        <v>2397.6</v>
      </c>
      <c r="AR261" s="2" cm="1">
        <f t="array" ref="AR261">_xlfn.XLOOKUP($A261&amp;AR$5,'[1]NBA-Data-1980-2019'!$B$1:$B$16305&amp;'[1]NBA-Data-1980-2019'!$A$1:$A$16305,'[1]NBA-Data-1980-2019'!$H$1:$H$16305,"",0)</f>
        <v>1217.3</v>
      </c>
      <c r="AS261" s="2" cm="1">
        <f t="array" ref="AS261">_xlfn.XLOOKUP($A261&amp;AS$5,'[1]NBA-Data-1980-2019'!$B$1:$B$16305&amp;'[1]NBA-Data-1980-2019'!$A$1:$A$16305,'[1]NBA-Data-1980-2019'!$H$1:$H$16305,"",0)</f>
        <v>710.4</v>
      </c>
      <c r="AT261" s="2" t="str" cm="1">
        <f t="array" ref="AT261">_xlfn.XLOOKUP($A261&amp;AT$5,'[1]NBA-Data-1980-2019'!$B$1:$B$16305&amp;'[1]NBA-Data-1980-2019'!$A$1:$A$16305,'[1]NBA-Data-1980-2019'!$H$1:$H$16305,"",0)</f>
        <v/>
      </c>
      <c r="AU261" s="2" t="str" cm="1">
        <f t="array" ref="AU261">_xlfn.XLOOKUP($A261&amp;AU$5,'[1]NBA-Data-1980-2019'!$B$1:$B$16305&amp;'[1]NBA-Data-1980-2019'!$A$1:$A$16305,'[1]NBA-Data-1980-2019'!$H$1:$H$16305,"",0)</f>
        <v/>
      </c>
      <c r="AV261" s="2" t="str" cm="1">
        <f t="array" ref="AV261">_xlfn.XLOOKUP($A261&amp;AV$5,'[1]NBA-Data-1980-2019'!$B$1:$B$16305&amp;'[1]NBA-Data-1980-2019'!$A$1:$A$16305,'[1]NBA-Data-1980-2019'!$H$1:$H$16305,"",0)</f>
        <v/>
      </c>
      <c r="AW261" s="2" t="str" cm="1">
        <f t="array" ref="AW261">_xlfn.XLOOKUP($A261&amp;AW$5,'[1]NBA-Data-1980-2019'!$B$1:$B$16305&amp;'[1]NBA-Data-1980-2019'!$A$1:$A$16305,'[1]NBA-Data-1980-2019'!$H$1:$H$16305,"",0)</f>
        <v/>
      </c>
      <c r="AX261" s="2" t="str" cm="1">
        <f t="array" ref="AX261">_xlfn.XLOOKUP($A261&amp;AX$5,'[1]NBA-Data-1980-2019'!$B$1:$B$16305&amp;'[1]NBA-Data-1980-2019'!$A$1:$A$16305,'[1]NBA-Data-1980-2019'!$H$1:$H$16305,"",0)</f>
        <v/>
      </c>
      <c r="AY261" s="2" t="str" cm="1">
        <f t="array" ref="AY261">_xlfn.XLOOKUP($A261&amp;AY$5,'[1]NBA-Data-1980-2019'!$B$1:$B$16305&amp;'[1]NBA-Data-1980-2019'!$A$1:$A$16305,'[1]NBA-Data-1980-2019'!$H$1:$H$16305,"",0)</f>
        <v/>
      </c>
      <c r="AZ261" s="2" t="str" cm="1">
        <f t="array" ref="AZ261">_xlfn.XLOOKUP($A261&amp;AZ$5,'[1]NBA-Data-1980-2019'!$B$1:$B$16305&amp;'[1]NBA-Data-1980-2019'!$A$1:$A$16305,'[1]NBA-Data-1980-2019'!$H$1:$H$16305,"",0)</f>
        <v/>
      </c>
      <c r="BA261" s="2" t="str" cm="1">
        <f t="array" ref="BA261">_xlfn.XLOOKUP($A261&amp;BA$5,'[1]NBA-Data-1980-2019'!$B$1:$B$16305&amp;'[1]NBA-Data-1980-2019'!$A$1:$A$16305,'[1]NBA-Data-1980-2019'!$H$1:$H$16305,"",0)</f>
        <v/>
      </c>
      <c r="BB261" s="2" t="str" cm="1">
        <f t="array" ref="BB261">_xlfn.XLOOKUP($A261&amp;BB$5,'[1]NBA-Data-1980-2019'!$B$1:$B$16305&amp;'[1]NBA-Data-1980-2019'!$A$1:$A$16305,'[1]NBA-Data-1980-2019'!$H$1:$H$16305,"",0)</f>
        <v/>
      </c>
      <c r="BC261" s="2" t="str" cm="1">
        <f t="array" ref="BC261">_xlfn.XLOOKUP($A261&amp;BC$5,'[1]NBA-Data-1980-2019'!$B$1:$B$16305&amp;'[1]NBA-Data-1980-2019'!$A$1:$A$16305,'[1]NBA-Data-1980-2019'!$H$1:$H$16305,"",0)</f>
        <v/>
      </c>
      <c r="BD261" s="2" t="str" cm="1">
        <f t="array" ref="BD261">_xlfn.XLOOKUP($A261&amp;BD$5,'[1]NBA-Data-1980-2019'!$B$1:$B$16305&amp;'[1]NBA-Data-1980-2019'!$A$1:$A$16305,'[1]NBA-Data-1980-2019'!$H$1:$H$16305,"",0)</f>
        <v/>
      </c>
      <c r="BE261" s="2" t="str" cm="1">
        <f t="array" ref="BE261">_xlfn.XLOOKUP($A261&amp;BE$5,'[1]NBA-Data-1980-2019'!$B$1:$B$16305&amp;'[1]NBA-Data-1980-2019'!$A$1:$A$16305,'[1]NBA-Data-1980-2019'!$H$1:$H$16305,"",0)</f>
        <v/>
      </c>
      <c r="BF261" s="2" t="str" cm="1">
        <f t="array" ref="BF261">_xlfn.XLOOKUP($A261&amp;BF$5,'[1]NBA-Data-1980-2019'!$B$1:$B$16305&amp;'[1]NBA-Data-1980-2019'!$A$1:$A$16305,'[1]NBA-Data-1980-2019'!$H$1:$H$16305,"",0)</f>
        <v/>
      </c>
      <c r="BG261" s="2" t="str" cm="1">
        <f t="array" ref="BG261">_xlfn.XLOOKUP($A261&amp;BG$5,'[1]NBA-Data-1980-2019'!$B$1:$B$16305&amp;'[1]NBA-Data-1980-2019'!$A$1:$A$16305,'[1]NBA-Data-1980-2019'!$H$1:$H$16305,"",0)</f>
        <v/>
      </c>
      <c r="BH261" s="2" t="str" cm="1">
        <f t="array" ref="BH261">_xlfn.XLOOKUP($A261&amp;BH$5,'[1]NBA-Data-1980-2019'!$B$1:$B$16305&amp;'[1]NBA-Data-1980-2019'!$A$1:$A$16305,'[1]NBA-Data-1980-2019'!$H$1:$H$16305,"",0)</f>
        <v/>
      </c>
      <c r="BI261" s="2" t="str" cm="1">
        <f t="array" ref="BI261">_xlfn.XLOOKUP($A261&amp;BI$5,'[1]NBA-Data-1980-2019'!$B$1:$B$16305&amp;'[1]NBA-Data-1980-2019'!$A$1:$A$16305,'[1]NBA-Data-1980-2019'!$H$1:$H$16305,"",0)</f>
        <v/>
      </c>
      <c r="BJ261" s="2" t="str" cm="1">
        <f t="array" ref="BJ261">_xlfn.XLOOKUP($A261&amp;BJ$5,'[1]NBA-Data-1980-2019'!$B$1:$B$16305&amp;'[1]NBA-Data-1980-2019'!$A$1:$A$16305,'[1]NBA-Data-1980-2019'!$H$1:$H$16305,"",0)</f>
        <v/>
      </c>
      <c r="BK261" s="2" t="str" cm="1">
        <f t="array" ref="BK261">_xlfn.XLOOKUP($A261&amp;BK$5,'[1]NBA-Data-1980-2019'!$B$1:$B$16305&amp;'[1]NBA-Data-1980-2019'!$A$1:$A$16305,'[1]NBA-Data-1980-2019'!$H$1:$H$16305,"",0)</f>
        <v/>
      </c>
      <c r="BL261" s="2" t="str" cm="1">
        <f t="array" ref="BL261">_xlfn.XLOOKUP($A261&amp;BL$5,'[1]NBA-Data-1980-2019'!$B$1:$B$16305&amp;'[1]NBA-Data-1980-2019'!$A$1:$A$16305,'[1]NBA-Data-1980-2019'!$H$1:$H$16305,"",0)</f>
        <v/>
      </c>
      <c r="BM261" s="2" t="str" cm="1">
        <f t="array" ref="BM261">_xlfn.XLOOKUP($A261&amp;BM$5,'[1]NBA-Data-1980-2019'!$B$1:$B$16305&amp;'[1]NBA-Data-1980-2019'!$A$1:$A$16305,'[1]NBA-Data-1980-2019'!$H$1:$H$16305,"",0)</f>
        <v/>
      </c>
      <c r="BN261" s="2" cm="1">
        <f t="array" ref="BN261">_xlfn.XLOOKUP($A261&amp;BN$5,'[1]NBA-Data-1980-2019'!$B$1:$B$16305&amp;'[1]NBA-Data-1980-2019'!$A$1:$A$16305,'[1]NBA-Data-1980-2019'!$F$1:$F$16305,"",0)</f>
        <v>17.8</v>
      </c>
      <c r="BO261" s="2" cm="1">
        <f t="array" ref="BO261">_xlfn.XLOOKUP($A261&amp;BO$5,'[1]NBA-Data-1980-2019'!$B$1:$B$16305&amp;'[1]NBA-Data-1980-2019'!$A$1:$A$16305,'[1]NBA-Data-1980-2019'!$F$1:$F$16305,"",0)</f>
        <v>16.3</v>
      </c>
      <c r="BP261" s="2" cm="1">
        <f t="array" ref="BP261">_xlfn.XLOOKUP($A261&amp;BP$5,'[1]NBA-Data-1980-2019'!$B$1:$B$16305&amp;'[1]NBA-Data-1980-2019'!$A$1:$A$16305,'[1]NBA-Data-1980-2019'!$F$1:$F$16305,"",0)</f>
        <v>15.6</v>
      </c>
      <c r="BQ261" s="2" cm="1">
        <f t="array" ref="BQ261">_xlfn.XLOOKUP($A261&amp;BQ$5,'[1]NBA-Data-1980-2019'!$B$1:$B$16305&amp;'[1]NBA-Data-1980-2019'!$A$1:$A$16305,'[1]NBA-Data-1980-2019'!$F$1:$F$16305,"",0)</f>
        <v>17.7</v>
      </c>
      <c r="BR261" s="2" cm="1">
        <f t="array" ref="BR261">_xlfn.XLOOKUP($A261&amp;BR$5,'[1]NBA-Data-1980-2019'!$B$1:$B$16305&amp;'[1]NBA-Data-1980-2019'!$A$1:$A$16305,'[1]NBA-Data-1980-2019'!$F$1:$F$16305,"",0)</f>
        <v>17.2</v>
      </c>
      <c r="BS261" s="2" cm="1">
        <f t="array" ref="BS261">_xlfn.XLOOKUP($A261&amp;BS$5,'[1]NBA-Data-1980-2019'!$B$1:$B$16305&amp;'[1]NBA-Data-1980-2019'!$A$1:$A$16305,'[1]NBA-Data-1980-2019'!$F$1:$F$16305,"",0)</f>
        <v>19.2</v>
      </c>
      <c r="BT261" s="2" cm="1">
        <f t="array" ref="BT261">_xlfn.XLOOKUP($A261&amp;BT$5,'[1]NBA-Data-1980-2019'!$B$1:$B$16305&amp;'[1]NBA-Data-1980-2019'!$A$1:$A$16305,'[1]NBA-Data-1980-2019'!$F$1:$F$16305,"",0)</f>
        <v>21.6</v>
      </c>
      <c r="BU261" s="2" cm="1">
        <f t="array" ref="BU261">_xlfn.XLOOKUP($A261&amp;BU$5,'[1]NBA-Data-1980-2019'!$B$1:$B$16305&amp;'[1]NBA-Data-1980-2019'!$A$1:$A$16305,'[1]NBA-Data-1980-2019'!$F$1:$F$16305,"",0)</f>
        <v>20.399999999999999</v>
      </c>
      <c r="BV261" s="2" cm="1">
        <f t="array" ref="BV261">_xlfn.XLOOKUP($A261&amp;BV$5,'[1]NBA-Data-1980-2019'!$B$1:$B$16305&amp;'[1]NBA-Data-1980-2019'!$A$1:$A$16305,'[1]NBA-Data-1980-2019'!$F$1:$F$16305,"",0)</f>
        <v>15.5</v>
      </c>
      <c r="BW261" s="2" cm="1">
        <f t="array" ref="BW261">_xlfn.XLOOKUP($A261&amp;BW$5,'[1]NBA-Data-1980-2019'!$B$1:$B$16305&amp;'[1]NBA-Data-1980-2019'!$A$1:$A$16305,'[1]NBA-Data-1980-2019'!$F$1:$F$16305,"",0)</f>
        <v>16.5</v>
      </c>
      <c r="BX261" s="2" cm="1">
        <f t="array" ref="BX261">_xlfn.XLOOKUP($A261&amp;BX$5,'[1]NBA-Data-1980-2019'!$B$1:$B$16305&amp;'[1]NBA-Data-1980-2019'!$A$1:$A$16305,'[1]NBA-Data-1980-2019'!$F$1:$F$16305,"",0)</f>
        <v>14.9</v>
      </c>
      <c r="BY261" s="2" cm="1">
        <f t="array" ref="BY261">_xlfn.XLOOKUP($A261&amp;BY$5,'[1]NBA-Data-1980-2019'!$B$1:$B$16305&amp;'[1]NBA-Data-1980-2019'!$A$1:$A$16305,'[1]NBA-Data-1980-2019'!$F$1:$F$16305,"",0)</f>
        <v>10.7</v>
      </c>
      <c r="BZ261" s="2" t="str" cm="1">
        <f t="array" ref="BZ261">_xlfn.XLOOKUP($A261&amp;BZ$5,'[1]NBA-Data-1980-2019'!$B$1:$B$16305&amp;'[1]NBA-Data-1980-2019'!$A$1:$A$16305,'[1]NBA-Data-1980-2019'!$F$1:$F$16305,"",0)</f>
        <v/>
      </c>
      <c r="CA261" s="2" t="str" cm="1">
        <f t="array" ref="CA261">_xlfn.XLOOKUP($A261&amp;CA$5,'[1]NBA-Data-1980-2019'!$B$1:$B$16305&amp;'[1]NBA-Data-1980-2019'!$A$1:$A$16305,'[1]NBA-Data-1980-2019'!$F$1:$F$16305,"",0)</f>
        <v/>
      </c>
      <c r="CB261" s="2" t="str" cm="1">
        <f t="array" ref="CB261">_xlfn.XLOOKUP($A261&amp;CB$5,'[1]NBA-Data-1980-2019'!$B$1:$B$16305&amp;'[1]NBA-Data-1980-2019'!$A$1:$A$16305,'[1]NBA-Data-1980-2019'!$F$1:$F$16305,"",0)</f>
        <v/>
      </c>
      <c r="CC261" s="2" t="str" cm="1">
        <f t="array" ref="CC261">_xlfn.XLOOKUP($A261&amp;CC$5,'[1]NBA-Data-1980-2019'!$B$1:$B$16305&amp;'[1]NBA-Data-1980-2019'!$A$1:$A$16305,'[1]NBA-Data-1980-2019'!$F$1:$F$16305,"",0)</f>
        <v/>
      </c>
      <c r="CD261" s="2" t="str" cm="1">
        <f t="array" ref="CD261">_xlfn.XLOOKUP($A261&amp;CD$5,'[1]NBA-Data-1980-2019'!$B$1:$B$16305&amp;'[1]NBA-Data-1980-2019'!$A$1:$A$16305,'[1]NBA-Data-1980-2019'!$F$1:$F$16305,"",0)</f>
        <v/>
      </c>
      <c r="CE261" s="2" t="str" cm="1">
        <f t="array" ref="CE261">_xlfn.XLOOKUP($A261&amp;CE$5,'[1]NBA-Data-1980-2019'!$B$1:$B$16305&amp;'[1]NBA-Data-1980-2019'!$A$1:$A$16305,'[1]NBA-Data-1980-2019'!$F$1:$F$16305,"",0)</f>
        <v/>
      </c>
      <c r="CF261" s="2" t="str" cm="1">
        <f t="array" ref="CF261">_xlfn.XLOOKUP($A261&amp;CF$5,'[1]NBA-Data-1980-2019'!$B$1:$B$16305&amp;'[1]NBA-Data-1980-2019'!$A$1:$A$16305,'[1]NBA-Data-1980-2019'!$F$1:$F$16305,"",0)</f>
        <v/>
      </c>
      <c r="CG261" s="2" t="str" cm="1">
        <f t="array" ref="CG261">_xlfn.XLOOKUP($A261&amp;CG$5,'[1]NBA-Data-1980-2019'!$B$1:$B$16305&amp;'[1]NBA-Data-1980-2019'!$A$1:$A$16305,'[1]NBA-Data-1980-2019'!$F$1:$F$16305,"",0)</f>
        <v/>
      </c>
      <c r="CH261" s="2" t="str" cm="1">
        <f t="array" ref="CH261">_xlfn.XLOOKUP($A261&amp;CH$5,'[1]NBA-Data-1980-2019'!$B$1:$B$16305&amp;'[1]NBA-Data-1980-2019'!$A$1:$A$16305,'[1]NBA-Data-1980-2019'!$F$1:$F$16305,"",0)</f>
        <v/>
      </c>
      <c r="CI261" s="2" t="str" cm="1">
        <f t="array" ref="CI261">_xlfn.XLOOKUP($A261&amp;CI$5,'[1]NBA-Data-1980-2019'!$B$1:$B$16305&amp;'[1]NBA-Data-1980-2019'!$A$1:$A$16305,'[1]NBA-Data-1980-2019'!$F$1:$F$16305,"",0)</f>
        <v/>
      </c>
      <c r="CJ261" s="2" t="str" cm="1">
        <f t="array" ref="CJ261">_xlfn.XLOOKUP($A261&amp;CJ$5,'[1]NBA-Data-1980-2019'!$B$1:$B$16305&amp;'[1]NBA-Data-1980-2019'!$A$1:$A$16305,'[1]NBA-Data-1980-2019'!$F$1:$F$16305,"",0)</f>
        <v/>
      </c>
      <c r="CK261" s="2" t="str" cm="1">
        <f t="array" ref="CK261">_xlfn.XLOOKUP($A261&amp;CK$5,'[1]NBA-Data-1980-2019'!$B$1:$B$16305&amp;'[1]NBA-Data-1980-2019'!$A$1:$A$16305,'[1]NBA-Data-1980-2019'!$F$1:$F$16305,"",0)</f>
        <v/>
      </c>
      <c r="CL261" s="2" t="str" cm="1">
        <f t="array" ref="CL261">_xlfn.XLOOKUP($A261&amp;CL$5,'[1]NBA-Data-1980-2019'!$B$1:$B$16305&amp;'[1]NBA-Data-1980-2019'!$A$1:$A$16305,'[1]NBA-Data-1980-2019'!$F$1:$F$16305,"",0)</f>
        <v/>
      </c>
      <c r="CM261" s="2" t="str" cm="1">
        <f t="array" ref="CM261">_xlfn.XLOOKUP($A261&amp;CM$5,'[1]NBA-Data-1980-2019'!$B$1:$B$16305&amp;'[1]NBA-Data-1980-2019'!$A$1:$A$16305,'[1]NBA-Data-1980-2019'!$F$1:$F$16305,"",0)</f>
        <v/>
      </c>
      <c r="CN261" s="2" t="str" cm="1">
        <f t="array" ref="CN261">_xlfn.XLOOKUP($A261&amp;CN$5,'[1]NBA-Data-1980-2019'!$B$1:$B$16305&amp;'[1]NBA-Data-1980-2019'!$A$1:$A$16305,'[1]NBA-Data-1980-2019'!$F$1:$F$16305,"",0)</f>
        <v/>
      </c>
      <c r="CO261" s="2" t="str" cm="1">
        <f t="array" ref="CO261">_xlfn.XLOOKUP($A261&amp;CO$5,'[1]NBA-Data-1980-2019'!$B$1:$B$16305&amp;'[1]NBA-Data-1980-2019'!$A$1:$A$16305,'[1]NBA-Data-1980-2019'!$F$1:$F$16305,"",0)</f>
        <v/>
      </c>
      <c r="CP261" s="2" t="str" cm="1">
        <f t="array" ref="CP261">_xlfn.XLOOKUP($A261&amp;CP$5,'[1]NBA-Data-1980-2019'!$B$1:$B$16305&amp;'[1]NBA-Data-1980-2019'!$A$1:$A$16305,'[1]NBA-Data-1980-2019'!$F$1:$F$16305,"",0)</f>
        <v/>
      </c>
      <c r="CQ261" s="2" t="str" cm="1">
        <f t="array" ref="CQ261">_xlfn.XLOOKUP($A261&amp;CQ$5,'[1]NBA-Data-1980-2019'!$B$1:$B$16305&amp;'[1]NBA-Data-1980-2019'!$A$1:$A$16305,'[1]NBA-Data-1980-2019'!$F$1:$F$16305,"",0)</f>
        <v/>
      </c>
      <c r="CR261" s="2" t="str" cm="1">
        <f t="array" ref="CR261">_xlfn.XLOOKUP($A261&amp;CR$5,'[1]NBA-Data-1980-2019'!$B$1:$B$16305&amp;'[1]NBA-Data-1980-2019'!$A$1:$A$16305,'[1]NBA-Data-1980-2019'!$F$1:$F$16305,"",0)</f>
        <v/>
      </c>
      <c r="CS261" s="2" t="str" cm="1">
        <f t="array" ref="CS261">_xlfn.XLOOKUP($A261&amp;CS$5,'[1]NBA-Data-1980-2019'!$B$1:$B$16305&amp;'[1]NBA-Data-1980-2019'!$A$1:$A$16305,'[1]NBA-Data-1980-2019'!$F$1:$F$16305,"",0)</f>
        <v/>
      </c>
      <c r="CU261" s="2" t="str">
        <f>_xlfn.XLOOKUP($A261,TEAMS!$G$1:$G$839,TEAMS!$H$1:$H$839,"",0)</f>
        <v>SG</v>
      </c>
      <c r="CV261" s="2" t="str">
        <f>_xlfn.XLOOKUP($CU261,DASHBOARD!$B$22:$B$27,DASHBOARD!$C$22:$C$27,"",0)</f>
        <v>GUARD</v>
      </c>
      <c r="CY261" s="63">
        <f>SUMIFS('[1]NBA-Data-1980-2019'!$G$1:$G$16305,'[1]NBA-Data-1980-2019'!$B$1:$B$16305,$A261,'[1]NBA-Data-1980-2019'!$A$1:$A$16305,CY$9)</f>
        <v>850000</v>
      </c>
      <c r="CZ261" s="63">
        <f>SUMIFS('[1]NBA-Data-1980-2019'!$G$1:$G$16305,'[1]NBA-Data-1980-2019'!$B$1:$B$16305,$A261,'[1]NBA-Data-1980-2019'!$A$1:$A$16305,CZ$9)</f>
        <v>950000</v>
      </c>
      <c r="DA261" s="63">
        <f>SUMIFS('[1]NBA-Data-1980-2019'!$G$1:$G$16305,'[1]NBA-Data-1980-2019'!$B$1:$B$16305,$A261,'[1]NBA-Data-1980-2019'!$A$1:$A$16305,DA$9)</f>
        <v>1036000</v>
      </c>
      <c r="DB261" s="63">
        <f>SUMIFS('[1]NBA-Data-1980-2019'!$G$1:$G$16305,'[1]NBA-Data-1980-2019'!$B$1:$B$16305,$A261,'[1]NBA-Data-1980-2019'!$A$1:$A$16305,DB$9)</f>
        <v>2500000</v>
      </c>
      <c r="DC261" s="63">
        <f>SUMIFS('[1]NBA-Data-1980-2019'!$G$1:$G$16305,'[1]NBA-Data-1980-2019'!$B$1:$B$16305,$A261,'[1]NBA-Data-1980-2019'!$A$1:$A$16305,DC$9)</f>
        <v>3000000</v>
      </c>
      <c r="DD261" s="63">
        <f>SUMIFS('[1]NBA-Data-1980-2019'!$G$1:$G$16305,'[1]NBA-Data-1980-2019'!$B$1:$B$16305,$A261,'[1]NBA-Data-1980-2019'!$A$1:$A$16305,DD$9)</f>
        <v>3500000</v>
      </c>
      <c r="DE261" s="63">
        <f>SUMIFS('[1]NBA-Data-1980-2019'!$G$1:$G$16305,'[1]NBA-Data-1980-2019'!$B$1:$B$16305,$A261,'[1]NBA-Data-1980-2019'!$A$1:$A$16305,DE$9)</f>
        <v>3575000</v>
      </c>
      <c r="DF261" s="63">
        <f>SUMIFS('[1]NBA-Data-1980-2019'!$G$1:$G$16305,'[1]NBA-Data-1980-2019'!$B$1:$B$16305,$A261,'[1]NBA-Data-1980-2019'!$A$1:$A$16305,DF$9)</f>
        <v>3000000</v>
      </c>
      <c r="DG261" s="63">
        <f>SUMIFS('[1]NBA-Data-1980-2019'!$G$1:$G$16305,'[1]NBA-Data-1980-2019'!$B$1:$B$16305,$A261,'[1]NBA-Data-1980-2019'!$A$1:$A$16305,DG$9)</f>
        <v>2500000</v>
      </c>
      <c r="DH261" s="63">
        <f>SUMIFS('[1]NBA-Data-1980-2019'!$G$1:$G$16305,'[1]NBA-Data-1980-2019'!$B$1:$B$16305,$A261,'[1]NBA-Data-1980-2019'!$A$1:$A$16305,DH$9)</f>
        <v>10000000</v>
      </c>
      <c r="DI261" s="63">
        <f>SUMIFS('[1]NBA-Data-1980-2019'!$G$1:$G$16305,'[1]NBA-Data-1980-2019'!$B$1:$B$16305,$A261,'[1]NBA-Data-1980-2019'!$A$1:$A$16305,DI$9)</f>
        <v>10000000</v>
      </c>
      <c r="DJ261" s="63">
        <f>SUMIFS('[1]NBA-Data-1980-2019'!$G$1:$G$16305,'[1]NBA-Data-1980-2019'!$B$1:$B$16305,$A261,'[1]NBA-Data-1980-2019'!$A$1:$A$16305,DJ$9)</f>
        <v>10000000</v>
      </c>
      <c r="DK261" s="63">
        <f>SUMIFS('[1]NBA-Data-1980-2019'!$G$1:$G$16305,'[1]NBA-Data-1980-2019'!$B$1:$B$16305,$A261,'[1]NBA-Data-1980-2019'!$A$1:$A$16305,DK$9)</f>
        <v>0</v>
      </c>
      <c r="DL261" s="63">
        <f>SUMIFS('[1]NBA-Data-1980-2019'!$G$1:$G$16305,'[1]NBA-Data-1980-2019'!$B$1:$B$16305,$A261,'[1]NBA-Data-1980-2019'!$A$1:$A$16305,DL$9)</f>
        <v>0</v>
      </c>
      <c r="DM261" s="63">
        <f>SUMIFS('[1]NBA-Data-1980-2019'!$G$1:$G$16305,'[1]NBA-Data-1980-2019'!$B$1:$B$16305,$A261,'[1]NBA-Data-1980-2019'!$A$1:$A$16305,DM$9)</f>
        <v>0</v>
      </c>
      <c r="DN261" s="63">
        <f>SUMIFS('[1]NBA-Data-1980-2019'!$G$1:$G$16305,'[1]NBA-Data-1980-2019'!$B$1:$B$16305,$A261,'[1]NBA-Data-1980-2019'!$A$1:$A$16305,DN$9)</f>
        <v>0</v>
      </c>
      <c r="DO261" s="63">
        <f>SUMIFS('[1]NBA-Data-1980-2019'!$G$1:$G$16305,'[1]NBA-Data-1980-2019'!$B$1:$B$16305,$A261,'[1]NBA-Data-1980-2019'!$A$1:$A$16305,DO$9)</f>
        <v>0</v>
      </c>
      <c r="DP261" s="63">
        <f>SUMIFS('[1]NBA-Data-1980-2019'!$G$1:$G$16305,'[1]NBA-Data-1980-2019'!$B$1:$B$16305,$A261,'[1]NBA-Data-1980-2019'!$A$1:$A$16305,DP$9)</f>
        <v>0</v>
      </c>
      <c r="DQ261" s="63">
        <f>SUMIFS('[1]NBA-Data-1980-2019'!$G$1:$G$16305,'[1]NBA-Data-1980-2019'!$B$1:$B$16305,$A261,'[1]NBA-Data-1980-2019'!$A$1:$A$16305,DQ$9)</f>
        <v>0</v>
      </c>
      <c r="DR261" s="63">
        <f>SUMIFS('[1]NBA-Data-1980-2019'!$G$1:$G$16305,'[1]NBA-Data-1980-2019'!$B$1:$B$16305,$A261,'[1]NBA-Data-1980-2019'!$A$1:$A$16305,DR$9)</f>
        <v>0</v>
      </c>
      <c r="DS261" s="63">
        <f>SUMIFS('[1]NBA-Data-1980-2019'!$G$1:$G$16305,'[1]NBA-Data-1980-2019'!$B$1:$B$16305,$A261,'[1]NBA-Data-1980-2019'!$A$1:$A$16305,DS$9)</f>
        <v>0</v>
      </c>
      <c r="DT261" s="63">
        <f>SUMIFS('[1]NBA-Data-1980-2019'!$G$1:$G$16305,'[1]NBA-Data-1980-2019'!$B$1:$B$16305,$A261,'[1]NBA-Data-1980-2019'!$A$1:$A$16305,DT$9)</f>
        <v>0</v>
      </c>
      <c r="DU261" s="63">
        <f>SUMIFS('[1]NBA-Data-1980-2019'!$G$1:$G$16305,'[1]NBA-Data-1980-2019'!$B$1:$B$16305,$A261,'[1]NBA-Data-1980-2019'!$A$1:$A$16305,DU$9)</f>
        <v>0</v>
      </c>
      <c r="DV261" s="63">
        <f>SUMIFS('[1]NBA-Data-1980-2019'!$G$1:$G$16305,'[1]NBA-Data-1980-2019'!$B$1:$B$16305,$A261,'[1]NBA-Data-1980-2019'!$A$1:$A$16305,DV$9)</f>
        <v>0</v>
      </c>
      <c r="DW261" s="63">
        <f>SUMIFS('[1]NBA-Data-1980-2019'!$G$1:$G$16305,'[1]NBA-Data-1980-2019'!$B$1:$B$16305,$A261,'[1]NBA-Data-1980-2019'!$A$1:$A$16305,DW$9)</f>
        <v>0</v>
      </c>
      <c r="DX261" s="63">
        <f>SUMIFS('[1]NBA-Data-1980-2019'!$G$1:$G$16305,'[1]NBA-Data-1980-2019'!$B$1:$B$16305,$A261,'[1]NBA-Data-1980-2019'!$A$1:$A$16305,DX$9)</f>
        <v>0</v>
      </c>
      <c r="DY261" s="63">
        <f>SUMIFS('[1]NBA-Data-1980-2019'!$G$1:$G$16305,'[1]NBA-Data-1980-2019'!$B$1:$B$16305,$A261,'[1]NBA-Data-1980-2019'!$A$1:$A$16305,DY$9)</f>
        <v>0</v>
      </c>
      <c r="DZ261" s="63">
        <f>SUMIFS('[1]NBA-Data-1980-2019'!$G$1:$G$16305,'[1]NBA-Data-1980-2019'!$B$1:$B$16305,$A261,'[1]NBA-Data-1980-2019'!$A$1:$A$16305,DZ$9)</f>
        <v>0</v>
      </c>
      <c r="EA261" s="63">
        <f>SUMIFS('[1]NBA-Data-1980-2019'!$G$1:$G$16305,'[1]NBA-Data-1980-2019'!$B$1:$B$16305,$A261,'[1]NBA-Data-1980-2019'!$A$1:$A$16305,EA$9)</f>
        <v>0</v>
      </c>
      <c r="EB261" s="63">
        <f>SUMIFS('[1]NBA-Data-1980-2019'!$G$1:$G$16305,'[1]NBA-Data-1980-2019'!$B$1:$B$16305,$A261,'[1]NBA-Data-1980-2019'!$A$1:$A$16305,EB$9)</f>
        <v>0</v>
      </c>
      <c r="EC261" s="63">
        <f>SUMIFS('[1]NBA-Data-1980-2019'!$G$1:$G$16305,'[1]NBA-Data-1980-2019'!$B$1:$B$16305,$A261,'[1]NBA-Data-1980-2019'!$A$1:$A$16305,EC$9)</f>
        <v>0</v>
      </c>
      <c r="ED261" s="63">
        <f>SUMIFS('[1]NBA-Data-1980-2019'!$G$1:$G$16305,'[1]NBA-Data-1980-2019'!$B$1:$B$16305,$A261,'[1]NBA-Data-1980-2019'!$A$1:$A$16305,ED$9)</f>
        <v>0</v>
      </c>
      <c r="EH261" s="2" t="s">
        <v>1488</v>
      </c>
    </row>
    <row r="262" spans="1:165" x14ac:dyDescent="0.2">
      <c r="A262" s="2" t="s">
        <v>769</v>
      </c>
      <c r="B262" s="2" t="str" cm="1">
        <f t="array" ref="B262">_xlfn.XLOOKUP($A262&amp;B$5,'[1]NBA-Data-1980-2019'!$B$1:$B$16305&amp;'[1]NBA-Data-1980-2019'!$A$1:$A$16305,'[1]NBA-Data-1980-2019'!$D$1:$D$16305,"",0)</f>
        <v/>
      </c>
      <c r="C262" s="2" t="str" cm="1">
        <f t="array" ref="C262">_xlfn.XLOOKUP($A262&amp;C$5,'[1]NBA-Data-1980-2019'!$B$1:$B$16305&amp;'[1]NBA-Data-1980-2019'!$A$1:$A$16305,'[1]NBA-Data-1980-2019'!$D$1:$D$16305,"",0)</f>
        <v/>
      </c>
      <c r="D262" s="2" t="str" cm="1">
        <f t="array" ref="D262">_xlfn.XLOOKUP($A262&amp;D$5,'[1]NBA-Data-1980-2019'!$B$1:$B$16305&amp;'[1]NBA-Data-1980-2019'!$A$1:$A$16305,'[1]NBA-Data-1980-2019'!$D$1:$D$16305,"",0)</f>
        <v/>
      </c>
      <c r="E262" s="2" t="str" cm="1">
        <f t="array" ref="E262">_xlfn.XLOOKUP($A262&amp;E$5,'[1]NBA-Data-1980-2019'!$B$1:$B$16305&amp;'[1]NBA-Data-1980-2019'!$A$1:$A$16305,'[1]NBA-Data-1980-2019'!$D$1:$D$16305,"",0)</f>
        <v/>
      </c>
      <c r="F262" s="2" t="str" cm="1">
        <f t="array" ref="F262">_xlfn.XLOOKUP($A262&amp;F$5,'[1]NBA-Data-1980-2019'!$B$1:$B$16305&amp;'[1]NBA-Data-1980-2019'!$A$1:$A$16305,'[1]NBA-Data-1980-2019'!$D$1:$D$16305,"",0)</f>
        <v/>
      </c>
      <c r="G262" s="2" t="str" cm="1">
        <f t="array" ref="G262">_xlfn.XLOOKUP($A262&amp;G$5,'[1]NBA-Data-1980-2019'!$B$1:$B$16305&amp;'[1]NBA-Data-1980-2019'!$A$1:$A$16305,'[1]NBA-Data-1980-2019'!$D$1:$D$16305,"",0)</f>
        <v/>
      </c>
      <c r="H262" s="2" t="str" cm="1">
        <f t="array" ref="H262">_xlfn.XLOOKUP($A262&amp;H$5,'[1]NBA-Data-1980-2019'!$B$1:$B$16305&amp;'[1]NBA-Data-1980-2019'!$A$1:$A$16305,'[1]NBA-Data-1980-2019'!$D$1:$D$16305,"",0)</f>
        <v/>
      </c>
      <c r="I262" s="2" t="str" cm="1">
        <f t="array" ref="I262">_xlfn.XLOOKUP($A262&amp;I$5,'[1]NBA-Data-1980-2019'!$B$1:$B$16305&amp;'[1]NBA-Data-1980-2019'!$A$1:$A$16305,'[1]NBA-Data-1980-2019'!$D$1:$D$16305,"",0)</f>
        <v/>
      </c>
      <c r="J262" s="2" t="str" cm="1">
        <f t="array" ref="J262">_xlfn.XLOOKUP($A262&amp;J$5,'[1]NBA-Data-1980-2019'!$B$1:$B$16305&amp;'[1]NBA-Data-1980-2019'!$A$1:$A$16305,'[1]NBA-Data-1980-2019'!$D$1:$D$16305,"",0)</f>
        <v/>
      </c>
      <c r="K262" s="2" t="str" cm="1">
        <f t="array" ref="K262">_xlfn.XLOOKUP($A262&amp;K$5,'[1]NBA-Data-1980-2019'!$B$1:$B$16305&amp;'[1]NBA-Data-1980-2019'!$A$1:$A$16305,'[1]NBA-Data-1980-2019'!$D$1:$D$16305,"",0)</f>
        <v/>
      </c>
      <c r="L262" s="2" t="str" cm="1">
        <f t="array" ref="L262">_xlfn.XLOOKUP($A262&amp;L$5,'[1]NBA-Data-1980-2019'!$B$1:$B$16305&amp;'[1]NBA-Data-1980-2019'!$A$1:$A$16305,'[1]NBA-Data-1980-2019'!$D$1:$D$16305,"",0)</f>
        <v/>
      </c>
      <c r="M262" s="2" t="str" cm="1">
        <f t="array" ref="M262">_xlfn.XLOOKUP($A262&amp;M$5,'[1]NBA-Data-1980-2019'!$B$1:$B$16305&amp;'[1]NBA-Data-1980-2019'!$A$1:$A$16305,'[1]NBA-Data-1980-2019'!$D$1:$D$16305,"",0)</f>
        <v/>
      </c>
      <c r="N262" s="2" t="str" cm="1">
        <f t="array" ref="N262">_xlfn.XLOOKUP($A262&amp;N$5,'[1]NBA-Data-1980-2019'!$B$1:$B$16305&amp;'[1]NBA-Data-1980-2019'!$A$1:$A$16305,'[1]NBA-Data-1980-2019'!$D$1:$D$16305,"",0)</f>
        <v/>
      </c>
      <c r="O262" s="2" t="str" cm="1">
        <f t="array" ref="O262">_xlfn.XLOOKUP($A262&amp;O$5,'[1]NBA-Data-1980-2019'!$B$1:$B$16305&amp;'[1]NBA-Data-1980-2019'!$A$1:$A$16305,'[1]NBA-Data-1980-2019'!$D$1:$D$16305,"",0)</f>
        <v>UTA</v>
      </c>
      <c r="P262" s="2" t="str" cm="1">
        <f t="array" ref="P262">_xlfn.XLOOKUP($A262&amp;P$5,'[1]NBA-Data-1980-2019'!$B$1:$B$16305&amp;'[1]NBA-Data-1980-2019'!$A$1:$A$16305,'[1]NBA-Data-1980-2019'!$D$1:$D$16305,"",0)</f>
        <v>MIL</v>
      </c>
      <c r="Q262" s="2" t="str" cm="1">
        <f t="array" ref="Q262">_xlfn.XLOOKUP($A262&amp;Q$5,'[1]NBA-Data-1980-2019'!$B$1:$B$16305&amp;'[1]NBA-Data-1980-2019'!$A$1:$A$16305,'[1]NBA-Data-1980-2019'!$D$1:$D$16305,"",0)</f>
        <v>MIL</v>
      </c>
      <c r="R262" s="2" t="str" cm="1">
        <f t="array" ref="R262">_xlfn.XLOOKUP($A262&amp;R$5,'[1]NBA-Data-1980-2019'!$B$1:$B$16305&amp;'[1]NBA-Data-1980-2019'!$A$1:$A$16305,'[1]NBA-Data-1980-2019'!$D$1:$D$16305,"",0)</f>
        <v>MIL</v>
      </c>
      <c r="S262" s="2" t="str" cm="1">
        <f t="array" ref="S262">_xlfn.XLOOKUP($A262&amp;S$5,'[1]NBA-Data-1980-2019'!$B$1:$B$16305&amp;'[1]NBA-Data-1980-2019'!$A$1:$A$16305,'[1]NBA-Data-1980-2019'!$D$1:$D$16305,"",0)</f>
        <v>MIL</v>
      </c>
      <c r="T262" s="2" t="str" cm="1">
        <f t="array" ref="T262">_xlfn.XLOOKUP($A262&amp;T$5,'[1]NBA-Data-1980-2019'!$B$1:$B$16305&amp;'[1]NBA-Data-1980-2019'!$A$1:$A$16305,'[1]NBA-Data-1980-2019'!$D$1:$D$16305,"",0)</f>
        <v>CLE</v>
      </c>
      <c r="U262" s="2" t="str" cm="1">
        <f t="array" ref="U262">_xlfn.XLOOKUP($A262&amp;U$5,'[1]NBA-Data-1980-2019'!$B$1:$B$16305&amp;'[1]NBA-Data-1980-2019'!$A$1:$A$16305,'[1]NBA-Data-1980-2019'!$D$1:$D$16305,"",0)</f>
        <v>CLE</v>
      </c>
      <c r="V262" s="2" t="str" cm="1">
        <f t="array" ref="V262">_xlfn.XLOOKUP($A262&amp;V$5,'[1]NBA-Data-1980-2019'!$B$1:$B$16305&amp;'[1]NBA-Data-1980-2019'!$A$1:$A$16305,'[1]NBA-Data-1980-2019'!$D$1:$D$16305,"",0)</f>
        <v>TOT</v>
      </c>
      <c r="W262" s="2" t="str" cm="1">
        <f t="array" ref="W262">_xlfn.XLOOKUP($A262&amp;W$5,'[1]NBA-Data-1980-2019'!$B$1:$B$16305&amp;'[1]NBA-Data-1980-2019'!$A$1:$A$16305,'[1]NBA-Data-1980-2019'!$D$1:$D$16305,"",0)</f>
        <v>LAC</v>
      </c>
      <c r="X262" s="2" t="str" cm="1">
        <f t="array" ref="X262">_xlfn.XLOOKUP($A262&amp;X$5,'[1]NBA-Data-1980-2019'!$B$1:$B$16305&amp;'[1]NBA-Data-1980-2019'!$A$1:$A$16305,'[1]NBA-Data-1980-2019'!$D$1:$D$16305,"",0)</f>
        <v>UTA</v>
      </c>
      <c r="Y262" s="2" t="str" cm="1">
        <f t="array" ref="Y262">_xlfn.XLOOKUP($A262&amp;Y$5,'[1]NBA-Data-1980-2019'!$B$1:$B$16305&amp;'[1]NBA-Data-1980-2019'!$A$1:$A$16305,'[1]NBA-Data-1980-2019'!$D$1:$D$16305,"",0)</f>
        <v>POR</v>
      </c>
      <c r="Z262" s="2" t="str" cm="1">
        <f t="array" ref="Z262">_xlfn.XLOOKUP($A262&amp;Z$5,'[1]NBA-Data-1980-2019'!$B$1:$B$16305&amp;'[1]NBA-Data-1980-2019'!$A$1:$A$16305,'[1]NBA-Data-1980-2019'!$D$1:$D$16305,"",0)</f>
        <v>TOT</v>
      </c>
      <c r="AA262" s="2" t="str" cm="1">
        <f t="array" ref="AA262">_xlfn.XLOOKUP($A262&amp;AA$5,'[1]NBA-Data-1980-2019'!$B$1:$B$16305&amp;'[1]NBA-Data-1980-2019'!$A$1:$A$16305,'[1]NBA-Data-1980-2019'!$D$1:$D$16305,"",0)</f>
        <v>CLE</v>
      </c>
      <c r="AB262" s="2" t="str" cm="1">
        <f t="array" ref="AB262">_xlfn.XLOOKUP($A262&amp;AB$5,'[1]NBA-Data-1980-2019'!$B$1:$B$16305&amp;'[1]NBA-Data-1980-2019'!$A$1:$A$16305,'[1]NBA-Data-1980-2019'!$D$1:$D$16305,"",0)</f>
        <v/>
      </c>
      <c r="AC262" s="2" t="str" cm="1">
        <f t="array" ref="AC262">_xlfn.XLOOKUP($A262&amp;AC$5,'[1]NBA-Data-1980-2019'!$B$1:$B$16305&amp;'[1]NBA-Data-1980-2019'!$A$1:$A$16305,'[1]NBA-Data-1980-2019'!$D$1:$D$16305,"",0)</f>
        <v/>
      </c>
      <c r="AD262" s="2" t="str" cm="1">
        <f t="array" ref="AD262">_xlfn.XLOOKUP($A262&amp;AD$5,'[1]NBA-Data-1980-2019'!$B$1:$B$16305&amp;'[1]NBA-Data-1980-2019'!$A$1:$A$16305,'[1]NBA-Data-1980-2019'!$D$1:$D$16305,"",0)</f>
        <v/>
      </c>
      <c r="AE262" s="2" t="str" cm="1">
        <f t="array" ref="AE262">_xlfn.XLOOKUP($A262&amp;AE$5,'[1]NBA-Data-1980-2019'!$B$1:$B$16305&amp;'[1]NBA-Data-1980-2019'!$A$1:$A$16305,'[1]NBA-Data-1980-2019'!$D$1:$D$16305,"",0)</f>
        <v/>
      </c>
      <c r="AF262" s="2" t="str" cm="1">
        <f t="array" ref="AF262">_xlfn.XLOOKUP($A262&amp;AF$5,'[1]NBA-Data-1980-2019'!$B$1:$B$16305&amp;'[1]NBA-Data-1980-2019'!$A$1:$A$16305,'[1]NBA-Data-1980-2019'!$D$1:$D$16305,"",0)</f>
        <v/>
      </c>
      <c r="AG262" s="2" t="str" cm="1">
        <f t="array" ref="AG262">_xlfn.XLOOKUP($A262&amp;AG$5,'[1]NBA-Data-1980-2019'!$B$1:$B$16305&amp;'[1]NBA-Data-1980-2019'!$A$1:$A$16305,'[1]NBA-Data-1980-2019'!$D$1:$D$16305,"",0)</f>
        <v/>
      </c>
      <c r="AH262" s="2" t="str" cm="1">
        <f t="array" ref="AH262">_xlfn.XLOOKUP($A262&amp;AH$5,'[1]NBA-Data-1980-2019'!$B$1:$B$16305&amp;'[1]NBA-Data-1980-2019'!$A$1:$A$16305,'[1]NBA-Data-1980-2019'!$H$1:$H$16305,"",0)</f>
        <v/>
      </c>
      <c r="AI262" s="2" t="str" cm="1">
        <f t="array" ref="AI262">_xlfn.XLOOKUP($A262&amp;AI$5,'[1]NBA-Data-1980-2019'!$B$1:$B$16305&amp;'[1]NBA-Data-1980-2019'!$A$1:$A$16305,'[1]NBA-Data-1980-2019'!$H$1:$H$16305,"",0)</f>
        <v/>
      </c>
      <c r="AJ262" s="2" t="str" cm="1">
        <f t="array" ref="AJ262">_xlfn.XLOOKUP($A262&amp;AJ$5,'[1]NBA-Data-1980-2019'!$B$1:$B$16305&amp;'[1]NBA-Data-1980-2019'!$A$1:$A$16305,'[1]NBA-Data-1980-2019'!$H$1:$H$16305,"",0)</f>
        <v/>
      </c>
      <c r="AK262" s="2" t="str" cm="1">
        <f t="array" ref="AK262">_xlfn.XLOOKUP($A262&amp;AK$5,'[1]NBA-Data-1980-2019'!$B$1:$B$16305&amp;'[1]NBA-Data-1980-2019'!$A$1:$A$16305,'[1]NBA-Data-1980-2019'!$H$1:$H$16305,"",0)</f>
        <v/>
      </c>
      <c r="AL262" s="2" t="str" cm="1">
        <f t="array" ref="AL262">_xlfn.XLOOKUP($A262&amp;AL$5,'[1]NBA-Data-1980-2019'!$B$1:$B$16305&amp;'[1]NBA-Data-1980-2019'!$A$1:$A$16305,'[1]NBA-Data-1980-2019'!$H$1:$H$16305,"",0)</f>
        <v/>
      </c>
      <c r="AM262" s="2" t="str" cm="1">
        <f t="array" ref="AM262">_xlfn.XLOOKUP($A262&amp;AM$5,'[1]NBA-Data-1980-2019'!$B$1:$B$16305&amp;'[1]NBA-Data-1980-2019'!$A$1:$A$16305,'[1]NBA-Data-1980-2019'!$H$1:$H$16305,"",0)</f>
        <v/>
      </c>
      <c r="AN262" s="2" t="str" cm="1">
        <f t="array" ref="AN262">_xlfn.XLOOKUP($A262&amp;AN$5,'[1]NBA-Data-1980-2019'!$B$1:$B$16305&amp;'[1]NBA-Data-1980-2019'!$A$1:$A$16305,'[1]NBA-Data-1980-2019'!$H$1:$H$16305,"",0)</f>
        <v/>
      </c>
      <c r="AO262" s="2" t="str" cm="1">
        <f t="array" ref="AO262">_xlfn.XLOOKUP($A262&amp;AO$5,'[1]NBA-Data-1980-2019'!$B$1:$B$16305&amp;'[1]NBA-Data-1980-2019'!$A$1:$A$16305,'[1]NBA-Data-1980-2019'!$H$1:$H$16305,"",0)</f>
        <v/>
      </c>
      <c r="AP262" s="2" t="str" cm="1">
        <f t="array" ref="AP262">_xlfn.XLOOKUP($A262&amp;AP$5,'[1]NBA-Data-1980-2019'!$B$1:$B$16305&amp;'[1]NBA-Data-1980-2019'!$A$1:$A$16305,'[1]NBA-Data-1980-2019'!$H$1:$H$16305,"",0)</f>
        <v/>
      </c>
      <c r="AQ262" s="2" t="str" cm="1">
        <f t="array" ref="AQ262">_xlfn.XLOOKUP($A262&amp;AQ$5,'[1]NBA-Data-1980-2019'!$B$1:$B$16305&amp;'[1]NBA-Data-1980-2019'!$A$1:$A$16305,'[1]NBA-Data-1980-2019'!$H$1:$H$16305,"",0)</f>
        <v/>
      </c>
      <c r="AR262" s="2" t="str" cm="1">
        <f t="array" ref="AR262">_xlfn.XLOOKUP($A262&amp;AR$5,'[1]NBA-Data-1980-2019'!$B$1:$B$16305&amp;'[1]NBA-Data-1980-2019'!$A$1:$A$16305,'[1]NBA-Data-1980-2019'!$H$1:$H$16305,"",0)</f>
        <v/>
      </c>
      <c r="AS262" s="2" t="str" cm="1">
        <f t="array" ref="AS262">_xlfn.XLOOKUP($A262&amp;AS$5,'[1]NBA-Data-1980-2019'!$B$1:$B$16305&amp;'[1]NBA-Data-1980-2019'!$A$1:$A$16305,'[1]NBA-Data-1980-2019'!$H$1:$H$16305,"",0)</f>
        <v/>
      </c>
      <c r="AT262" s="2" t="str" cm="1">
        <f t="array" ref="AT262">_xlfn.XLOOKUP($A262&amp;AT$5,'[1]NBA-Data-1980-2019'!$B$1:$B$16305&amp;'[1]NBA-Data-1980-2019'!$A$1:$A$16305,'[1]NBA-Data-1980-2019'!$H$1:$H$16305,"",0)</f>
        <v/>
      </c>
      <c r="AU262" s="2" cm="1">
        <f t="array" ref="AU262">_xlfn.XLOOKUP($A262&amp;AU$5,'[1]NBA-Data-1980-2019'!$B$1:$B$16305&amp;'[1]NBA-Data-1980-2019'!$A$1:$A$16305,'[1]NBA-Data-1980-2019'!$H$1:$H$16305,"",0)</f>
        <v>769.5</v>
      </c>
      <c r="AV262" s="2" cm="1">
        <f t="array" ref="AV262">_xlfn.XLOOKUP($A262&amp;AV$5,'[1]NBA-Data-1980-2019'!$B$1:$B$16305&amp;'[1]NBA-Data-1980-2019'!$A$1:$A$16305,'[1]NBA-Data-1980-2019'!$H$1:$H$16305,"",0)</f>
        <v>2256</v>
      </c>
      <c r="AW262" s="2" cm="1">
        <f t="array" ref="AW262">_xlfn.XLOOKUP($A262&amp;AW$5,'[1]NBA-Data-1980-2019'!$B$1:$B$16305&amp;'[1]NBA-Data-1980-2019'!$A$1:$A$16305,'[1]NBA-Data-1980-2019'!$H$1:$H$16305,"",0)</f>
        <v>1531.1999999999998</v>
      </c>
      <c r="AX262" s="2" cm="1">
        <f t="array" ref="AX262">_xlfn.XLOOKUP($A262&amp;AX$5,'[1]NBA-Data-1980-2019'!$B$1:$B$16305&amp;'[1]NBA-Data-1980-2019'!$A$1:$A$16305,'[1]NBA-Data-1980-2019'!$H$1:$H$16305,"",0)</f>
        <v>2475.1999999999998</v>
      </c>
      <c r="AY262" s="2" cm="1">
        <f t="array" ref="AY262">_xlfn.XLOOKUP($A262&amp;AY$5,'[1]NBA-Data-1980-2019'!$B$1:$B$16305&amp;'[1]NBA-Data-1980-2019'!$A$1:$A$16305,'[1]NBA-Data-1980-2019'!$H$1:$H$16305,"",0)</f>
        <v>2409</v>
      </c>
      <c r="AZ262" s="2" cm="1">
        <f t="array" ref="AZ262">_xlfn.XLOOKUP($A262&amp;AZ$5,'[1]NBA-Data-1980-2019'!$B$1:$B$16305&amp;'[1]NBA-Data-1980-2019'!$A$1:$A$16305,'[1]NBA-Data-1980-2019'!$H$1:$H$16305,"",0)</f>
        <v>2835</v>
      </c>
      <c r="BA262" s="2" cm="1">
        <f t="array" ref="BA262">_xlfn.XLOOKUP($A262&amp;BA$5,'[1]NBA-Data-1980-2019'!$B$1:$B$16305&amp;'[1]NBA-Data-1980-2019'!$A$1:$A$16305,'[1]NBA-Data-1980-2019'!$H$1:$H$16305,"",0)</f>
        <v>2359.8000000000002</v>
      </c>
      <c r="BB262" s="2" cm="1">
        <f t="array" ref="BB262">_xlfn.XLOOKUP($A262&amp;BB$5,'[1]NBA-Data-1980-2019'!$B$1:$B$16305&amp;'[1]NBA-Data-1980-2019'!$A$1:$A$16305,'[1]NBA-Data-1980-2019'!$H$1:$H$16305,"",0)</f>
        <v>1786.4</v>
      </c>
      <c r="BC262" s="2" cm="1">
        <f t="array" ref="BC262">_xlfn.XLOOKUP($A262&amp;BC$5,'[1]NBA-Data-1980-2019'!$B$1:$B$16305&amp;'[1]NBA-Data-1980-2019'!$A$1:$A$16305,'[1]NBA-Data-1980-2019'!$H$1:$H$16305,"",0)</f>
        <v>1471.6000000000001</v>
      </c>
      <c r="BD262" s="2" cm="1">
        <f t="array" ref="BD262">_xlfn.XLOOKUP($A262&amp;BD$5,'[1]NBA-Data-1980-2019'!$B$1:$B$16305&amp;'[1]NBA-Data-1980-2019'!$A$1:$A$16305,'[1]NBA-Data-1980-2019'!$H$1:$H$16305,"",0)</f>
        <v>1416.8</v>
      </c>
      <c r="BE262" s="2" cm="1">
        <f t="array" ref="BE262">_xlfn.XLOOKUP($A262&amp;BE$5,'[1]NBA-Data-1980-2019'!$B$1:$B$16305&amp;'[1]NBA-Data-1980-2019'!$A$1:$A$16305,'[1]NBA-Data-1980-2019'!$H$1:$H$16305,"",0)</f>
        <v>1835.2</v>
      </c>
      <c r="BF262" s="2" cm="1">
        <f t="array" ref="BF262">_xlfn.XLOOKUP($A262&amp;BF$5,'[1]NBA-Data-1980-2019'!$B$1:$B$16305&amp;'[1]NBA-Data-1980-2019'!$A$1:$A$16305,'[1]NBA-Data-1980-2019'!$H$1:$H$16305,"",0)</f>
        <v>1978.8000000000002</v>
      </c>
      <c r="BG262" s="2" cm="1">
        <f t="array" ref="BG262">_xlfn.XLOOKUP($A262&amp;BG$5,'[1]NBA-Data-1980-2019'!$B$1:$B$16305&amp;'[1]NBA-Data-1980-2019'!$A$1:$A$16305,'[1]NBA-Data-1980-2019'!$H$1:$H$16305,"",0)</f>
        <v>746.19999999999993</v>
      </c>
      <c r="BH262" s="2" t="str" cm="1">
        <f t="array" ref="BH262">_xlfn.XLOOKUP($A262&amp;BH$5,'[1]NBA-Data-1980-2019'!$B$1:$B$16305&amp;'[1]NBA-Data-1980-2019'!$A$1:$A$16305,'[1]NBA-Data-1980-2019'!$H$1:$H$16305,"",0)</f>
        <v/>
      </c>
      <c r="BI262" s="2" t="str" cm="1">
        <f t="array" ref="BI262">_xlfn.XLOOKUP($A262&amp;BI$5,'[1]NBA-Data-1980-2019'!$B$1:$B$16305&amp;'[1]NBA-Data-1980-2019'!$A$1:$A$16305,'[1]NBA-Data-1980-2019'!$H$1:$H$16305,"",0)</f>
        <v/>
      </c>
      <c r="BJ262" s="2" t="str" cm="1">
        <f t="array" ref="BJ262">_xlfn.XLOOKUP($A262&amp;BJ$5,'[1]NBA-Data-1980-2019'!$B$1:$B$16305&amp;'[1]NBA-Data-1980-2019'!$A$1:$A$16305,'[1]NBA-Data-1980-2019'!$H$1:$H$16305,"",0)</f>
        <v/>
      </c>
      <c r="BK262" s="2" t="str" cm="1">
        <f t="array" ref="BK262">_xlfn.XLOOKUP($A262&amp;BK$5,'[1]NBA-Data-1980-2019'!$B$1:$B$16305&amp;'[1]NBA-Data-1980-2019'!$A$1:$A$16305,'[1]NBA-Data-1980-2019'!$H$1:$H$16305,"",0)</f>
        <v/>
      </c>
      <c r="BL262" s="2" t="str" cm="1">
        <f t="array" ref="BL262">_xlfn.XLOOKUP($A262&amp;BL$5,'[1]NBA-Data-1980-2019'!$B$1:$B$16305&amp;'[1]NBA-Data-1980-2019'!$A$1:$A$16305,'[1]NBA-Data-1980-2019'!$H$1:$H$16305,"",0)</f>
        <v/>
      </c>
      <c r="BM262" s="2" t="str" cm="1">
        <f t="array" ref="BM262">_xlfn.XLOOKUP($A262&amp;BM$5,'[1]NBA-Data-1980-2019'!$B$1:$B$16305&amp;'[1]NBA-Data-1980-2019'!$A$1:$A$16305,'[1]NBA-Data-1980-2019'!$H$1:$H$16305,"",0)</f>
        <v/>
      </c>
      <c r="BN262" s="2" t="str" cm="1">
        <f t="array" ref="BN262">_xlfn.XLOOKUP($A262&amp;BN$5,'[1]NBA-Data-1980-2019'!$B$1:$B$16305&amp;'[1]NBA-Data-1980-2019'!$A$1:$A$16305,'[1]NBA-Data-1980-2019'!$F$1:$F$16305,"",0)</f>
        <v/>
      </c>
      <c r="BO262" s="2" t="str" cm="1">
        <f t="array" ref="BO262">_xlfn.XLOOKUP($A262&amp;BO$5,'[1]NBA-Data-1980-2019'!$B$1:$B$16305&amp;'[1]NBA-Data-1980-2019'!$A$1:$A$16305,'[1]NBA-Data-1980-2019'!$F$1:$F$16305,"",0)</f>
        <v/>
      </c>
      <c r="BP262" s="2" t="str" cm="1">
        <f t="array" ref="BP262">_xlfn.XLOOKUP($A262&amp;BP$5,'[1]NBA-Data-1980-2019'!$B$1:$B$16305&amp;'[1]NBA-Data-1980-2019'!$A$1:$A$16305,'[1]NBA-Data-1980-2019'!$F$1:$F$16305,"",0)</f>
        <v/>
      </c>
      <c r="BQ262" s="2" t="str" cm="1">
        <f t="array" ref="BQ262">_xlfn.XLOOKUP($A262&amp;BQ$5,'[1]NBA-Data-1980-2019'!$B$1:$B$16305&amp;'[1]NBA-Data-1980-2019'!$A$1:$A$16305,'[1]NBA-Data-1980-2019'!$F$1:$F$16305,"",0)</f>
        <v/>
      </c>
      <c r="BR262" s="2" t="str" cm="1">
        <f t="array" ref="BR262">_xlfn.XLOOKUP($A262&amp;BR$5,'[1]NBA-Data-1980-2019'!$B$1:$B$16305&amp;'[1]NBA-Data-1980-2019'!$A$1:$A$16305,'[1]NBA-Data-1980-2019'!$F$1:$F$16305,"",0)</f>
        <v/>
      </c>
      <c r="BS262" s="2" t="str" cm="1">
        <f t="array" ref="BS262">_xlfn.XLOOKUP($A262&amp;BS$5,'[1]NBA-Data-1980-2019'!$B$1:$B$16305&amp;'[1]NBA-Data-1980-2019'!$A$1:$A$16305,'[1]NBA-Data-1980-2019'!$F$1:$F$16305,"",0)</f>
        <v/>
      </c>
      <c r="BT262" s="2" t="str" cm="1">
        <f t="array" ref="BT262">_xlfn.XLOOKUP($A262&amp;BT$5,'[1]NBA-Data-1980-2019'!$B$1:$B$16305&amp;'[1]NBA-Data-1980-2019'!$A$1:$A$16305,'[1]NBA-Data-1980-2019'!$F$1:$F$16305,"",0)</f>
        <v/>
      </c>
      <c r="BU262" s="2" t="str" cm="1">
        <f t="array" ref="BU262">_xlfn.XLOOKUP($A262&amp;BU$5,'[1]NBA-Data-1980-2019'!$B$1:$B$16305&amp;'[1]NBA-Data-1980-2019'!$A$1:$A$16305,'[1]NBA-Data-1980-2019'!$F$1:$F$16305,"",0)</f>
        <v/>
      </c>
      <c r="BV262" s="2" t="str" cm="1">
        <f t="array" ref="BV262">_xlfn.XLOOKUP($A262&amp;BV$5,'[1]NBA-Data-1980-2019'!$B$1:$B$16305&amp;'[1]NBA-Data-1980-2019'!$A$1:$A$16305,'[1]NBA-Data-1980-2019'!$F$1:$F$16305,"",0)</f>
        <v/>
      </c>
      <c r="BW262" s="2" t="str" cm="1">
        <f t="array" ref="BW262">_xlfn.XLOOKUP($A262&amp;BW$5,'[1]NBA-Data-1980-2019'!$B$1:$B$16305&amp;'[1]NBA-Data-1980-2019'!$A$1:$A$16305,'[1]NBA-Data-1980-2019'!$F$1:$F$16305,"",0)</f>
        <v/>
      </c>
      <c r="BX262" s="2" t="str" cm="1">
        <f t="array" ref="BX262">_xlfn.XLOOKUP($A262&amp;BX$5,'[1]NBA-Data-1980-2019'!$B$1:$B$16305&amp;'[1]NBA-Data-1980-2019'!$A$1:$A$16305,'[1]NBA-Data-1980-2019'!$F$1:$F$16305,"",0)</f>
        <v/>
      </c>
      <c r="BY262" s="2" t="str" cm="1">
        <f t="array" ref="BY262">_xlfn.XLOOKUP($A262&amp;BY$5,'[1]NBA-Data-1980-2019'!$B$1:$B$16305&amp;'[1]NBA-Data-1980-2019'!$A$1:$A$16305,'[1]NBA-Data-1980-2019'!$F$1:$F$16305,"",0)</f>
        <v/>
      </c>
      <c r="BZ262" s="2" t="str" cm="1">
        <f t="array" ref="BZ262">_xlfn.XLOOKUP($A262&amp;BZ$5,'[1]NBA-Data-1980-2019'!$B$1:$B$16305&amp;'[1]NBA-Data-1980-2019'!$A$1:$A$16305,'[1]NBA-Data-1980-2019'!$F$1:$F$16305,"",0)</f>
        <v/>
      </c>
      <c r="CA262" s="2" cm="1">
        <f t="array" ref="CA262">_xlfn.XLOOKUP($A262&amp;CA$5,'[1]NBA-Data-1980-2019'!$B$1:$B$16305&amp;'[1]NBA-Data-1980-2019'!$A$1:$A$16305,'[1]NBA-Data-1980-2019'!$F$1:$F$16305,"",0)</f>
        <v>9.4</v>
      </c>
      <c r="CB262" s="2" cm="1">
        <f t="array" ref="CB262">_xlfn.XLOOKUP($A262&amp;CB$5,'[1]NBA-Data-1980-2019'!$B$1:$B$16305&amp;'[1]NBA-Data-1980-2019'!$A$1:$A$16305,'[1]NBA-Data-1980-2019'!$F$1:$F$16305,"",0)</f>
        <v>14.1</v>
      </c>
      <c r="CC262" s="2" cm="1">
        <f t="array" ref="CC262">_xlfn.XLOOKUP($A262&amp;CC$5,'[1]NBA-Data-1980-2019'!$B$1:$B$16305&amp;'[1]NBA-Data-1980-2019'!$A$1:$A$16305,'[1]NBA-Data-1980-2019'!$F$1:$F$16305,"",0)</f>
        <v>15</v>
      </c>
      <c r="CD262" s="2" cm="1">
        <f t="array" ref="CD262">_xlfn.XLOOKUP($A262&amp;CD$5,'[1]NBA-Data-1980-2019'!$B$1:$B$16305&amp;'[1]NBA-Data-1980-2019'!$A$1:$A$16305,'[1]NBA-Data-1980-2019'!$F$1:$F$16305,"",0)</f>
        <v>16.3</v>
      </c>
      <c r="CE262" s="2" cm="1">
        <f t="array" ref="CE262">_xlfn.XLOOKUP($A262&amp;CE$5,'[1]NBA-Data-1980-2019'!$B$1:$B$16305&amp;'[1]NBA-Data-1980-2019'!$A$1:$A$16305,'[1]NBA-Data-1980-2019'!$F$1:$F$16305,"",0)</f>
        <v>17</v>
      </c>
      <c r="CF262" s="2" cm="1">
        <f t="array" ref="CF262">_xlfn.XLOOKUP($A262&amp;CF$5,'[1]NBA-Data-1980-2019'!$B$1:$B$16305&amp;'[1]NBA-Data-1980-2019'!$A$1:$A$16305,'[1]NBA-Data-1980-2019'!$F$1:$F$16305,"",0)</f>
        <v>17.2</v>
      </c>
      <c r="CG262" s="2" cm="1">
        <f t="array" ref="CG262">_xlfn.XLOOKUP($A262&amp;CG$5,'[1]NBA-Data-1980-2019'!$B$1:$B$16305&amp;'[1]NBA-Data-1980-2019'!$A$1:$A$16305,'[1]NBA-Data-1980-2019'!$F$1:$F$16305,"",0)</f>
        <v>16.100000000000001</v>
      </c>
      <c r="CH262" s="2" cm="1">
        <f t="array" ref="CH262">_xlfn.XLOOKUP($A262&amp;CH$5,'[1]NBA-Data-1980-2019'!$B$1:$B$16305&amp;'[1]NBA-Data-1980-2019'!$A$1:$A$16305,'[1]NBA-Data-1980-2019'!$F$1:$F$16305,"",0)</f>
        <v>13.9</v>
      </c>
      <c r="CI262" s="2" cm="1">
        <f t="array" ref="CI262">_xlfn.XLOOKUP($A262&amp;CI$5,'[1]NBA-Data-1980-2019'!$B$1:$B$16305&amp;'[1]NBA-Data-1980-2019'!$A$1:$A$16305,'[1]NBA-Data-1980-2019'!$F$1:$F$16305,"",0)</f>
        <v>15</v>
      </c>
      <c r="CJ262" s="2" cm="1">
        <f t="array" ref="CJ262">_xlfn.XLOOKUP($A262&amp;CJ$5,'[1]NBA-Data-1980-2019'!$B$1:$B$16305&amp;'[1]NBA-Data-1980-2019'!$A$1:$A$16305,'[1]NBA-Data-1980-2019'!$F$1:$F$16305,"",0)</f>
        <v>14.4</v>
      </c>
      <c r="CK262" s="2" cm="1">
        <f t="array" ref="CK262">_xlfn.XLOOKUP($A262&amp;CK$5,'[1]NBA-Data-1980-2019'!$B$1:$B$16305&amp;'[1]NBA-Data-1980-2019'!$A$1:$A$16305,'[1]NBA-Data-1980-2019'!$F$1:$F$16305,"",0)</f>
        <v>11.8</v>
      </c>
      <c r="CL262" s="2" cm="1">
        <f t="array" ref="CL262">_xlfn.XLOOKUP($A262&amp;CL$5,'[1]NBA-Data-1980-2019'!$B$1:$B$16305&amp;'[1]NBA-Data-1980-2019'!$A$1:$A$16305,'[1]NBA-Data-1980-2019'!$F$1:$F$16305,"",0)</f>
        <v>15.4</v>
      </c>
      <c r="CM262" s="2" cm="1">
        <f t="array" ref="CM262">_xlfn.XLOOKUP($A262&amp;CM$5,'[1]NBA-Data-1980-2019'!$B$1:$B$16305&amp;'[1]NBA-Data-1980-2019'!$A$1:$A$16305,'[1]NBA-Data-1980-2019'!$F$1:$F$16305,"",0)</f>
        <v>12.4</v>
      </c>
      <c r="CN262" s="2" t="str" cm="1">
        <f t="array" ref="CN262">_xlfn.XLOOKUP($A262&amp;CN$5,'[1]NBA-Data-1980-2019'!$B$1:$B$16305&amp;'[1]NBA-Data-1980-2019'!$A$1:$A$16305,'[1]NBA-Data-1980-2019'!$F$1:$F$16305,"",0)</f>
        <v/>
      </c>
      <c r="CO262" s="2" t="str" cm="1">
        <f t="array" ref="CO262">_xlfn.XLOOKUP($A262&amp;CO$5,'[1]NBA-Data-1980-2019'!$B$1:$B$16305&amp;'[1]NBA-Data-1980-2019'!$A$1:$A$16305,'[1]NBA-Data-1980-2019'!$F$1:$F$16305,"",0)</f>
        <v/>
      </c>
      <c r="CP262" s="2" t="str" cm="1">
        <f t="array" ref="CP262">_xlfn.XLOOKUP($A262&amp;CP$5,'[1]NBA-Data-1980-2019'!$B$1:$B$16305&amp;'[1]NBA-Data-1980-2019'!$A$1:$A$16305,'[1]NBA-Data-1980-2019'!$F$1:$F$16305,"",0)</f>
        <v/>
      </c>
      <c r="CQ262" s="2" t="str" cm="1">
        <f t="array" ref="CQ262">_xlfn.XLOOKUP($A262&amp;CQ$5,'[1]NBA-Data-1980-2019'!$B$1:$B$16305&amp;'[1]NBA-Data-1980-2019'!$A$1:$A$16305,'[1]NBA-Data-1980-2019'!$F$1:$F$16305,"",0)</f>
        <v/>
      </c>
      <c r="CR262" s="2" t="str" cm="1">
        <f t="array" ref="CR262">_xlfn.XLOOKUP($A262&amp;CR$5,'[1]NBA-Data-1980-2019'!$B$1:$B$16305&amp;'[1]NBA-Data-1980-2019'!$A$1:$A$16305,'[1]NBA-Data-1980-2019'!$F$1:$F$16305,"",0)</f>
        <v/>
      </c>
      <c r="CS262" s="2" t="str" cm="1">
        <f t="array" ref="CS262">_xlfn.XLOOKUP($A262&amp;CS$5,'[1]NBA-Data-1980-2019'!$B$1:$B$16305&amp;'[1]NBA-Data-1980-2019'!$A$1:$A$16305,'[1]NBA-Data-1980-2019'!$F$1:$F$16305,"",0)</f>
        <v/>
      </c>
      <c r="CU262" s="2" t="str">
        <f>_xlfn.XLOOKUP($A262,TEAMS!$G$1:$G$839,TEAMS!$H$1:$H$839,"",0)</f>
        <v>PG</v>
      </c>
      <c r="CV262" s="2" t="str">
        <f>_xlfn.XLOOKUP($CU262,DASHBOARD!$B$22:$B$27,DASHBOARD!$C$22:$C$27,"",0)</f>
        <v>GUARD</v>
      </c>
      <c r="CY262" s="63">
        <f>SUMIFS('[1]NBA-Data-1980-2019'!$G$1:$G$16305,'[1]NBA-Data-1980-2019'!$B$1:$B$16305,$A262,'[1]NBA-Data-1980-2019'!$A$1:$A$16305,CY$9)</f>
        <v>0</v>
      </c>
      <c r="CZ262" s="63">
        <f>SUMIFS('[1]NBA-Data-1980-2019'!$G$1:$G$16305,'[1]NBA-Data-1980-2019'!$B$1:$B$16305,$A262,'[1]NBA-Data-1980-2019'!$A$1:$A$16305,CZ$9)</f>
        <v>0</v>
      </c>
      <c r="DA262" s="63">
        <f>SUMIFS('[1]NBA-Data-1980-2019'!$G$1:$G$16305,'[1]NBA-Data-1980-2019'!$B$1:$B$16305,$A262,'[1]NBA-Data-1980-2019'!$A$1:$A$16305,DA$9)</f>
        <v>0</v>
      </c>
      <c r="DB262" s="63">
        <f>SUMIFS('[1]NBA-Data-1980-2019'!$G$1:$G$16305,'[1]NBA-Data-1980-2019'!$B$1:$B$16305,$A262,'[1]NBA-Data-1980-2019'!$A$1:$A$16305,DB$9)</f>
        <v>0</v>
      </c>
      <c r="DC262" s="63">
        <f>SUMIFS('[1]NBA-Data-1980-2019'!$G$1:$G$16305,'[1]NBA-Data-1980-2019'!$B$1:$B$16305,$A262,'[1]NBA-Data-1980-2019'!$A$1:$A$16305,DC$9)</f>
        <v>0</v>
      </c>
      <c r="DD262" s="63">
        <f>SUMIFS('[1]NBA-Data-1980-2019'!$G$1:$G$16305,'[1]NBA-Data-1980-2019'!$B$1:$B$16305,$A262,'[1]NBA-Data-1980-2019'!$A$1:$A$16305,DD$9)</f>
        <v>0</v>
      </c>
      <c r="DE262" s="63">
        <f>SUMIFS('[1]NBA-Data-1980-2019'!$G$1:$G$16305,'[1]NBA-Data-1980-2019'!$B$1:$B$16305,$A262,'[1]NBA-Data-1980-2019'!$A$1:$A$16305,DE$9)</f>
        <v>0</v>
      </c>
      <c r="DF262" s="63">
        <f>SUMIFS('[1]NBA-Data-1980-2019'!$G$1:$G$16305,'[1]NBA-Data-1980-2019'!$B$1:$B$16305,$A262,'[1]NBA-Data-1980-2019'!$A$1:$A$16305,DF$9)</f>
        <v>0</v>
      </c>
      <c r="DG262" s="63">
        <f>SUMIFS('[1]NBA-Data-1980-2019'!$G$1:$G$16305,'[1]NBA-Data-1980-2019'!$B$1:$B$16305,$A262,'[1]NBA-Data-1980-2019'!$A$1:$A$16305,DG$9)</f>
        <v>0</v>
      </c>
      <c r="DH262" s="63">
        <f>SUMIFS('[1]NBA-Data-1980-2019'!$G$1:$G$16305,'[1]NBA-Data-1980-2019'!$B$1:$B$16305,$A262,'[1]NBA-Data-1980-2019'!$A$1:$A$16305,DH$9)</f>
        <v>0</v>
      </c>
      <c r="DI262" s="63">
        <f>SUMIFS('[1]NBA-Data-1980-2019'!$G$1:$G$16305,'[1]NBA-Data-1980-2019'!$B$1:$B$16305,$A262,'[1]NBA-Data-1980-2019'!$A$1:$A$16305,DI$9)</f>
        <v>0</v>
      </c>
      <c r="DJ262" s="63">
        <f>SUMIFS('[1]NBA-Data-1980-2019'!$G$1:$G$16305,'[1]NBA-Data-1980-2019'!$B$1:$B$16305,$A262,'[1]NBA-Data-1980-2019'!$A$1:$A$16305,DJ$9)</f>
        <v>0</v>
      </c>
      <c r="DK262" s="63">
        <f>SUMIFS('[1]NBA-Data-1980-2019'!$G$1:$G$16305,'[1]NBA-Data-1980-2019'!$B$1:$B$16305,$A262,'[1]NBA-Data-1980-2019'!$A$1:$A$16305,DK$9)</f>
        <v>0</v>
      </c>
      <c r="DL262" s="63">
        <f>SUMIFS('[1]NBA-Data-1980-2019'!$G$1:$G$16305,'[1]NBA-Data-1980-2019'!$B$1:$B$16305,$A262,'[1]NBA-Data-1980-2019'!$A$1:$A$16305,DL$9)</f>
        <v>366931</v>
      </c>
      <c r="DM262" s="63">
        <f>SUMIFS('[1]NBA-Data-1980-2019'!$G$1:$G$16305,'[1]NBA-Data-1980-2019'!$B$1:$B$16305,$A262,'[1]NBA-Data-1980-2019'!$A$1:$A$16305,DM$9)</f>
        <v>1600000</v>
      </c>
      <c r="DN262" s="63">
        <f>SUMIFS('[1]NBA-Data-1980-2019'!$G$1:$G$16305,'[1]NBA-Data-1980-2019'!$B$1:$B$16305,$A262,'[1]NBA-Data-1980-2019'!$A$1:$A$16305,DN$9)</f>
        <v>1760000</v>
      </c>
      <c r="DO262" s="63">
        <f>SUMIFS('[1]NBA-Data-1980-2019'!$G$1:$G$16305,'[1]NBA-Data-1980-2019'!$B$1:$B$16305,$A262,'[1]NBA-Data-1980-2019'!$A$1:$A$16305,DO$9)</f>
        <v>1920000</v>
      </c>
      <c r="DP262" s="63">
        <f>SUMIFS('[1]NBA-Data-1980-2019'!$G$1:$G$16305,'[1]NBA-Data-1980-2019'!$B$1:$B$16305,$A262,'[1]NBA-Data-1980-2019'!$A$1:$A$16305,DP$9)</f>
        <v>7750000</v>
      </c>
      <c r="DQ262" s="63">
        <f>SUMIFS('[1]NBA-Data-1980-2019'!$G$1:$G$16305,'[1]NBA-Data-1980-2019'!$B$1:$B$16305,$A262,'[1]NBA-Data-1980-2019'!$A$1:$A$16305,DQ$9)</f>
        <v>8353000</v>
      </c>
      <c r="DR262" s="63">
        <f>SUMIFS('[1]NBA-Data-1980-2019'!$G$1:$G$16305,'[1]NBA-Data-1980-2019'!$B$1:$B$16305,$A262,'[1]NBA-Data-1980-2019'!$A$1:$A$16305,DR$9)</f>
        <v>8860000</v>
      </c>
      <c r="DS262" s="63">
        <f>SUMIFS('[1]NBA-Data-1980-2019'!$G$1:$G$16305,'[1]NBA-Data-1980-2019'!$B$1:$B$16305,$A262,'[1]NBA-Data-1980-2019'!$A$1:$A$16305,DS$9)</f>
        <v>9300000</v>
      </c>
      <c r="DT262" s="63">
        <f>SUMIFS('[1]NBA-Data-1980-2019'!$G$1:$G$16305,'[1]NBA-Data-1980-2019'!$B$1:$B$16305,$A262,'[1]NBA-Data-1980-2019'!$A$1:$A$16305,DT$9)</f>
        <v>8500000</v>
      </c>
      <c r="DU262" s="63">
        <f>SUMIFS('[1]NBA-Data-1980-2019'!$G$1:$G$16305,'[1]NBA-Data-1980-2019'!$B$1:$B$16305,$A262,'[1]NBA-Data-1980-2019'!$A$1:$A$16305,DU$9)</f>
        <v>8500000</v>
      </c>
      <c r="DV262" s="63">
        <f>SUMIFS('[1]NBA-Data-1980-2019'!$G$1:$G$16305,'[1]NBA-Data-1980-2019'!$B$1:$B$16305,$A262,'[1]NBA-Data-1980-2019'!$A$1:$A$16305,DV$9)</f>
        <v>2652000</v>
      </c>
      <c r="DW262" s="63">
        <f>SUMIFS('[1]NBA-Data-1980-2019'!$G$1:$G$16305,'[1]NBA-Data-1980-2019'!$B$1:$B$16305,$A262,'[1]NBA-Data-1980-2019'!$A$1:$A$16305,DW$9)</f>
        <v>0</v>
      </c>
      <c r="DX262" s="63">
        <f>SUMIFS('[1]NBA-Data-1980-2019'!$G$1:$G$16305,'[1]NBA-Data-1980-2019'!$B$1:$B$16305,$A262,'[1]NBA-Data-1980-2019'!$A$1:$A$16305,DX$9)</f>
        <v>2100000</v>
      </c>
      <c r="DY262" s="63">
        <f>SUMIFS('[1]NBA-Data-1980-2019'!$G$1:$G$16305,'[1]NBA-Data-1980-2019'!$B$1:$B$16305,$A262,'[1]NBA-Data-1980-2019'!$A$1:$A$16305,DY$9)</f>
        <v>0</v>
      </c>
      <c r="DZ262" s="63">
        <f>SUMIFS('[1]NBA-Data-1980-2019'!$G$1:$G$16305,'[1]NBA-Data-1980-2019'!$B$1:$B$16305,$A262,'[1]NBA-Data-1980-2019'!$A$1:$A$16305,DZ$9)</f>
        <v>0</v>
      </c>
      <c r="EA262" s="63">
        <f>SUMIFS('[1]NBA-Data-1980-2019'!$G$1:$G$16305,'[1]NBA-Data-1980-2019'!$B$1:$B$16305,$A262,'[1]NBA-Data-1980-2019'!$A$1:$A$16305,EA$9)</f>
        <v>0</v>
      </c>
      <c r="EB262" s="63">
        <f>SUMIFS('[1]NBA-Data-1980-2019'!$G$1:$G$16305,'[1]NBA-Data-1980-2019'!$B$1:$B$16305,$A262,'[1]NBA-Data-1980-2019'!$A$1:$A$16305,EB$9)</f>
        <v>0</v>
      </c>
      <c r="EC262" s="63">
        <f>SUMIFS('[1]NBA-Data-1980-2019'!$G$1:$G$16305,'[1]NBA-Data-1980-2019'!$B$1:$B$16305,$A262,'[1]NBA-Data-1980-2019'!$A$1:$A$16305,EC$9)</f>
        <v>0</v>
      </c>
      <c r="ED262" s="63">
        <f>SUMIFS('[1]NBA-Data-1980-2019'!$G$1:$G$16305,'[1]NBA-Data-1980-2019'!$B$1:$B$16305,$A262,'[1]NBA-Data-1980-2019'!$A$1:$A$16305,ED$9)</f>
        <v>0</v>
      </c>
      <c r="EF262" s="1"/>
      <c r="EG262" s="1"/>
      <c r="EH262" s="2" t="s">
        <v>1482</v>
      </c>
      <c r="EI262" s="1"/>
      <c r="EJ262" s="1"/>
      <c r="EK262" s="1"/>
      <c r="EL262" s="1"/>
      <c r="EM262" s="1"/>
      <c r="EN262" s="1"/>
      <c r="EO262" s="58"/>
      <c r="EP262" s="1"/>
      <c r="EQ262" s="1"/>
      <c r="ER262" s="1"/>
      <c r="ES262" s="1"/>
      <c r="ET262" s="1"/>
      <c r="EU262" s="1"/>
      <c r="EV262" s="1"/>
      <c r="EW262" s="58"/>
      <c r="EX262" s="58"/>
      <c r="EY262" s="58"/>
      <c r="EZ262" s="1"/>
      <c r="FA262" s="1"/>
      <c r="FB262" s="58"/>
      <c r="FC262" s="58"/>
      <c r="FD262" s="58"/>
      <c r="FE262" s="58"/>
      <c r="FF262" s="58"/>
      <c r="FG262" s="58"/>
      <c r="FH262" s="58"/>
      <c r="FI262" s="1"/>
    </row>
    <row r="263" spans="1:165" x14ac:dyDescent="0.2">
      <c r="A263" s="2" t="s">
        <v>578</v>
      </c>
      <c r="B263" s="2" t="str" cm="1">
        <f t="array" ref="B263">_xlfn.XLOOKUP($A263&amp;B$5,'[1]NBA-Data-1980-2019'!$B$1:$B$16305&amp;'[1]NBA-Data-1980-2019'!$A$1:$A$16305,'[1]NBA-Data-1980-2019'!$D$1:$D$16305,"",0)</f>
        <v/>
      </c>
      <c r="C263" s="2" t="str" cm="1">
        <f t="array" ref="C263">_xlfn.XLOOKUP($A263&amp;C$5,'[1]NBA-Data-1980-2019'!$B$1:$B$16305&amp;'[1]NBA-Data-1980-2019'!$A$1:$A$16305,'[1]NBA-Data-1980-2019'!$D$1:$D$16305,"",0)</f>
        <v/>
      </c>
      <c r="D263" s="2" t="str" cm="1">
        <f t="array" ref="D263">_xlfn.XLOOKUP($A263&amp;D$5,'[1]NBA-Data-1980-2019'!$B$1:$B$16305&amp;'[1]NBA-Data-1980-2019'!$A$1:$A$16305,'[1]NBA-Data-1980-2019'!$D$1:$D$16305,"",0)</f>
        <v/>
      </c>
      <c r="E263" s="2" t="str" cm="1">
        <f t="array" ref="E263">_xlfn.XLOOKUP($A263&amp;E$5,'[1]NBA-Data-1980-2019'!$B$1:$B$16305&amp;'[1]NBA-Data-1980-2019'!$A$1:$A$16305,'[1]NBA-Data-1980-2019'!$D$1:$D$16305,"",0)</f>
        <v/>
      </c>
      <c r="F263" s="2" t="str" cm="1">
        <f t="array" ref="F263">_xlfn.XLOOKUP($A263&amp;F$5,'[1]NBA-Data-1980-2019'!$B$1:$B$16305&amp;'[1]NBA-Data-1980-2019'!$A$1:$A$16305,'[1]NBA-Data-1980-2019'!$D$1:$D$16305,"",0)</f>
        <v/>
      </c>
      <c r="G263" s="2" t="str" cm="1">
        <f t="array" ref="G263">_xlfn.XLOOKUP($A263&amp;G$5,'[1]NBA-Data-1980-2019'!$B$1:$B$16305&amp;'[1]NBA-Data-1980-2019'!$A$1:$A$16305,'[1]NBA-Data-1980-2019'!$D$1:$D$16305,"",0)</f>
        <v/>
      </c>
      <c r="H263" s="2" t="str" cm="1">
        <f t="array" ref="H263">_xlfn.XLOOKUP($A263&amp;H$5,'[1]NBA-Data-1980-2019'!$B$1:$B$16305&amp;'[1]NBA-Data-1980-2019'!$A$1:$A$16305,'[1]NBA-Data-1980-2019'!$D$1:$D$16305,"",0)</f>
        <v/>
      </c>
      <c r="I263" s="2" t="str" cm="1">
        <f t="array" ref="I263">_xlfn.XLOOKUP($A263&amp;I$5,'[1]NBA-Data-1980-2019'!$B$1:$B$16305&amp;'[1]NBA-Data-1980-2019'!$A$1:$A$16305,'[1]NBA-Data-1980-2019'!$D$1:$D$16305,"",0)</f>
        <v/>
      </c>
      <c r="J263" s="2" t="str" cm="1">
        <f t="array" ref="J263">_xlfn.XLOOKUP($A263&amp;J$5,'[1]NBA-Data-1980-2019'!$B$1:$B$16305&amp;'[1]NBA-Data-1980-2019'!$A$1:$A$16305,'[1]NBA-Data-1980-2019'!$D$1:$D$16305,"",0)</f>
        <v/>
      </c>
      <c r="K263" s="2" t="str" cm="1">
        <f t="array" ref="K263">_xlfn.XLOOKUP($A263&amp;K$5,'[1]NBA-Data-1980-2019'!$B$1:$B$16305&amp;'[1]NBA-Data-1980-2019'!$A$1:$A$16305,'[1]NBA-Data-1980-2019'!$D$1:$D$16305,"",0)</f>
        <v/>
      </c>
      <c r="L263" s="2" t="str" cm="1">
        <f t="array" ref="L263">_xlfn.XLOOKUP($A263&amp;L$5,'[1]NBA-Data-1980-2019'!$B$1:$B$16305&amp;'[1]NBA-Data-1980-2019'!$A$1:$A$16305,'[1]NBA-Data-1980-2019'!$D$1:$D$16305,"",0)</f>
        <v/>
      </c>
      <c r="M263" s="2" t="str" cm="1">
        <f t="array" ref="M263">_xlfn.XLOOKUP($A263&amp;M$5,'[1]NBA-Data-1980-2019'!$B$1:$B$16305&amp;'[1]NBA-Data-1980-2019'!$A$1:$A$16305,'[1]NBA-Data-1980-2019'!$D$1:$D$16305,"",0)</f>
        <v/>
      </c>
      <c r="N263" s="2" t="str" cm="1">
        <f t="array" ref="N263">_xlfn.XLOOKUP($A263&amp;N$5,'[1]NBA-Data-1980-2019'!$B$1:$B$16305&amp;'[1]NBA-Data-1980-2019'!$A$1:$A$16305,'[1]NBA-Data-1980-2019'!$D$1:$D$16305,"",0)</f>
        <v/>
      </c>
      <c r="O263" s="2" t="str" cm="1">
        <f t="array" ref="O263">_xlfn.XLOOKUP($A263&amp;O$5,'[1]NBA-Data-1980-2019'!$B$1:$B$16305&amp;'[1]NBA-Data-1980-2019'!$A$1:$A$16305,'[1]NBA-Data-1980-2019'!$D$1:$D$16305,"",0)</f>
        <v/>
      </c>
      <c r="P263" s="2" t="str" cm="1">
        <f t="array" ref="P263">_xlfn.XLOOKUP($A263&amp;P$5,'[1]NBA-Data-1980-2019'!$B$1:$B$16305&amp;'[1]NBA-Data-1980-2019'!$A$1:$A$16305,'[1]NBA-Data-1980-2019'!$D$1:$D$16305,"",0)</f>
        <v/>
      </c>
      <c r="Q263" s="2" t="str" cm="1">
        <f t="array" ref="Q263">_xlfn.XLOOKUP($A263&amp;Q$5,'[1]NBA-Data-1980-2019'!$B$1:$B$16305&amp;'[1]NBA-Data-1980-2019'!$A$1:$A$16305,'[1]NBA-Data-1980-2019'!$D$1:$D$16305,"",0)</f>
        <v/>
      </c>
      <c r="R263" s="2" t="str" cm="1">
        <f t="array" ref="R263">_xlfn.XLOOKUP($A263&amp;R$5,'[1]NBA-Data-1980-2019'!$B$1:$B$16305&amp;'[1]NBA-Data-1980-2019'!$A$1:$A$16305,'[1]NBA-Data-1980-2019'!$D$1:$D$16305,"",0)</f>
        <v/>
      </c>
      <c r="S263" s="2" t="str" cm="1">
        <f t="array" ref="S263">_xlfn.XLOOKUP($A263&amp;S$5,'[1]NBA-Data-1980-2019'!$B$1:$B$16305&amp;'[1]NBA-Data-1980-2019'!$A$1:$A$16305,'[1]NBA-Data-1980-2019'!$D$1:$D$16305,"",0)</f>
        <v/>
      </c>
      <c r="T263" s="2" t="str" cm="1">
        <f t="array" ref="T263">_xlfn.XLOOKUP($A263&amp;T$5,'[1]NBA-Data-1980-2019'!$B$1:$B$16305&amp;'[1]NBA-Data-1980-2019'!$A$1:$A$16305,'[1]NBA-Data-1980-2019'!$D$1:$D$16305,"",0)</f>
        <v/>
      </c>
      <c r="U263" s="2" t="str" cm="1">
        <f t="array" ref="U263">_xlfn.XLOOKUP($A263&amp;U$5,'[1]NBA-Data-1980-2019'!$B$1:$B$16305&amp;'[1]NBA-Data-1980-2019'!$A$1:$A$16305,'[1]NBA-Data-1980-2019'!$D$1:$D$16305,"",0)</f>
        <v/>
      </c>
      <c r="V263" s="2" t="str" cm="1">
        <f t="array" ref="V263">_xlfn.XLOOKUP($A263&amp;V$5,'[1]NBA-Data-1980-2019'!$B$1:$B$16305&amp;'[1]NBA-Data-1980-2019'!$A$1:$A$16305,'[1]NBA-Data-1980-2019'!$D$1:$D$16305,"",0)</f>
        <v/>
      </c>
      <c r="W263" s="2" t="str" cm="1">
        <f t="array" ref="W263">_xlfn.XLOOKUP($A263&amp;W$5,'[1]NBA-Data-1980-2019'!$B$1:$B$16305&amp;'[1]NBA-Data-1980-2019'!$A$1:$A$16305,'[1]NBA-Data-1980-2019'!$D$1:$D$16305,"",0)</f>
        <v/>
      </c>
      <c r="X263" s="2" t="str" cm="1">
        <f t="array" ref="X263">_xlfn.XLOOKUP($A263&amp;X$5,'[1]NBA-Data-1980-2019'!$B$1:$B$16305&amp;'[1]NBA-Data-1980-2019'!$A$1:$A$16305,'[1]NBA-Data-1980-2019'!$D$1:$D$16305,"",0)</f>
        <v/>
      </c>
      <c r="Y263" s="2" t="str" cm="1">
        <f t="array" ref="Y263">_xlfn.XLOOKUP($A263&amp;Y$5,'[1]NBA-Data-1980-2019'!$B$1:$B$16305&amp;'[1]NBA-Data-1980-2019'!$A$1:$A$16305,'[1]NBA-Data-1980-2019'!$D$1:$D$16305,"",0)</f>
        <v/>
      </c>
      <c r="Z263" s="2" t="str" cm="1">
        <f t="array" ref="Z263">_xlfn.XLOOKUP($A263&amp;Z$5,'[1]NBA-Data-1980-2019'!$B$1:$B$16305&amp;'[1]NBA-Data-1980-2019'!$A$1:$A$16305,'[1]NBA-Data-1980-2019'!$D$1:$D$16305,"",0)</f>
        <v/>
      </c>
      <c r="AA263" s="2" t="str" cm="1">
        <f t="array" ref="AA263">_xlfn.XLOOKUP($A263&amp;AA$5,'[1]NBA-Data-1980-2019'!$B$1:$B$16305&amp;'[1]NBA-Data-1980-2019'!$A$1:$A$16305,'[1]NBA-Data-1980-2019'!$D$1:$D$16305,"",0)</f>
        <v/>
      </c>
      <c r="AB263" s="2" t="str" cm="1">
        <f t="array" ref="AB263">_xlfn.XLOOKUP($A263&amp;AB$5,'[1]NBA-Data-1980-2019'!$B$1:$B$16305&amp;'[1]NBA-Data-1980-2019'!$A$1:$A$16305,'[1]NBA-Data-1980-2019'!$D$1:$D$16305,"",0)</f>
        <v/>
      </c>
      <c r="AC263" s="2" t="str" cm="1">
        <f t="array" ref="AC263">_xlfn.XLOOKUP($A263&amp;AC$5,'[1]NBA-Data-1980-2019'!$B$1:$B$16305&amp;'[1]NBA-Data-1980-2019'!$A$1:$A$16305,'[1]NBA-Data-1980-2019'!$D$1:$D$16305,"",0)</f>
        <v/>
      </c>
      <c r="AD263" s="2" t="str" cm="1">
        <f t="array" ref="AD263">_xlfn.XLOOKUP($A263&amp;AD$5,'[1]NBA-Data-1980-2019'!$B$1:$B$16305&amp;'[1]NBA-Data-1980-2019'!$A$1:$A$16305,'[1]NBA-Data-1980-2019'!$D$1:$D$16305,"",0)</f>
        <v/>
      </c>
      <c r="AE263" s="2" t="str" cm="1">
        <f t="array" ref="AE263">_xlfn.XLOOKUP($A263&amp;AE$5,'[1]NBA-Data-1980-2019'!$B$1:$B$16305&amp;'[1]NBA-Data-1980-2019'!$A$1:$A$16305,'[1]NBA-Data-1980-2019'!$D$1:$D$16305,"",0)</f>
        <v/>
      </c>
      <c r="AF263" s="2" t="str" cm="1">
        <f t="array" ref="AF263">_xlfn.XLOOKUP($A263&amp;AF$5,'[1]NBA-Data-1980-2019'!$B$1:$B$16305&amp;'[1]NBA-Data-1980-2019'!$A$1:$A$16305,'[1]NBA-Data-1980-2019'!$D$1:$D$16305,"",0)</f>
        <v/>
      </c>
      <c r="AG263" s="2" t="str" cm="1">
        <f t="array" ref="AG263">_xlfn.XLOOKUP($A263&amp;AG$5,'[1]NBA-Data-1980-2019'!$B$1:$B$16305&amp;'[1]NBA-Data-1980-2019'!$A$1:$A$16305,'[1]NBA-Data-1980-2019'!$D$1:$D$16305,"",0)</f>
        <v/>
      </c>
      <c r="AH263" s="2" t="str" cm="1">
        <f t="array" ref="AH263">_xlfn.XLOOKUP($A263&amp;AH$5,'[1]NBA-Data-1980-2019'!$B$1:$B$16305&amp;'[1]NBA-Data-1980-2019'!$A$1:$A$16305,'[1]NBA-Data-1980-2019'!$H$1:$H$16305,"",0)</f>
        <v/>
      </c>
      <c r="AI263" s="2" t="str" cm="1">
        <f t="array" ref="AI263">_xlfn.XLOOKUP($A263&amp;AI$5,'[1]NBA-Data-1980-2019'!$B$1:$B$16305&amp;'[1]NBA-Data-1980-2019'!$A$1:$A$16305,'[1]NBA-Data-1980-2019'!$H$1:$H$16305,"",0)</f>
        <v/>
      </c>
      <c r="AJ263" s="2" t="str" cm="1">
        <f t="array" ref="AJ263">_xlfn.XLOOKUP($A263&amp;AJ$5,'[1]NBA-Data-1980-2019'!$B$1:$B$16305&amp;'[1]NBA-Data-1980-2019'!$A$1:$A$16305,'[1]NBA-Data-1980-2019'!$H$1:$H$16305,"",0)</f>
        <v/>
      </c>
      <c r="AK263" s="2" t="str" cm="1">
        <f t="array" ref="AK263">_xlfn.XLOOKUP($A263&amp;AK$5,'[1]NBA-Data-1980-2019'!$B$1:$B$16305&amp;'[1]NBA-Data-1980-2019'!$A$1:$A$16305,'[1]NBA-Data-1980-2019'!$H$1:$H$16305,"",0)</f>
        <v/>
      </c>
      <c r="AL263" s="2" t="str" cm="1">
        <f t="array" ref="AL263">_xlfn.XLOOKUP($A263&amp;AL$5,'[1]NBA-Data-1980-2019'!$B$1:$B$16305&amp;'[1]NBA-Data-1980-2019'!$A$1:$A$16305,'[1]NBA-Data-1980-2019'!$H$1:$H$16305,"",0)</f>
        <v/>
      </c>
      <c r="AM263" s="2" t="str" cm="1">
        <f t="array" ref="AM263">_xlfn.XLOOKUP($A263&amp;AM$5,'[1]NBA-Data-1980-2019'!$B$1:$B$16305&amp;'[1]NBA-Data-1980-2019'!$A$1:$A$16305,'[1]NBA-Data-1980-2019'!$H$1:$H$16305,"",0)</f>
        <v/>
      </c>
      <c r="AN263" s="2" t="str" cm="1">
        <f t="array" ref="AN263">_xlfn.XLOOKUP($A263&amp;AN$5,'[1]NBA-Data-1980-2019'!$B$1:$B$16305&amp;'[1]NBA-Data-1980-2019'!$A$1:$A$16305,'[1]NBA-Data-1980-2019'!$H$1:$H$16305,"",0)</f>
        <v/>
      </c>
      <c r="AO263" s="2" t="str" cm="1">
        <f t="array" ref="AO263">_xlfn.XLOOKUP($A263&amp;AO$5,'[1]NBA-Data-1980-2019'!$B$1:$B$16305&amp;'[1]NBA-Data-1980-2019'!$A$1:$A$16305,'[1]NBA-Data-1980-2019'!$H$1:$H$16305,"",0)</f>
        <v/>
      </c>
      <c r="AP263" s="2" t="str" cm="1">
        <f t="array" ref="AP263">_xlfn.XLOOKUP($A263&amp;AP$5,'[1]NBA-Data-1980-2019'!$B$1:$B$16305&amp;'[1]NBA-Data-1980-2019'!$A$1:$A$16305,'[1]NBA-Data-1980-2019'!$H$1:$H$16305,"",0)</f>
        <v/>
      </c>
      <c r="AQ263" s="2" t="str" cm="1">
        <f t="array" ref="AQ263">_xlfn.XLOOKUP($A263&amp;AQ$5,'[1]NBA-Data-1980-2019'!$B$1:$B$16305&amp;'[1]NBA-Data-1980-2019'!$A$1:$A$16305,'[1]NBA-Data-1980-2019'!$H$1:$H$16305,"",0)</f>
        <v/>
      </c>
      <c r="AR263" s="2" t="str" cm="1">
        <f t="array" ref="AR263">_xlfn.XLOOKUP($A263&amp;AR$5,'[1]NBA-Data-1980-2019'!$B$1:$B$16305&amp;'[1]NBA-Data-1980-2019'!$A$1:$A$16305,'[1]NBA-Data-1980-2019'!$H$1:$H$16305,"",0)</f>
        <v/>
      </c>
      <c r="AS263" s="2" t="str" cm="1">
        <f t="array" ref="AS263">_xlfn.XLOOKUP($A263&amp;AS$5,'[1]NBA-Data-1980-2019'!$B$1:$B$16305&amp;'[1]NBA-Data-1980-2019'!$A$1:$A$16305,'[1]NBA-Data-1980-2019'!$H$1:$H$16305,"",0)</f>
        <v/>
      </c>
      <c r="AT263" s="2" t="str" cm="1">
        <f t="array" ref="AT263">_xlfn.XLOOKUP($A263&amp;AT$5,'[1]NBA-Data-1980-2019'!$B$1:$B$16305&amp;'[1]NBA-Data-1980-2019'!$A$1:$A$16305,'[1]NBA-Data-1980-2019'!$H$1:$H$16305,"",0)</f>
        <v/>
      </c>
      <c r="AU263" s="2" t="str" cm="1">
        <f t="array" ref="AU263">_xlfn.XLOOKUP($A263&amp;AU$5,'[1]NBA-Data-1980-2019'!$B$1:$B$16305&amp;'[1]NBA-Data-1980-2019'!$A$1:$A$16305,'[1]NBA-Data-1980-2019'!$H$1:$H$16305,"",0)</f>
        <v/>
      </c>
      <c r="AV263" s="2" t="str" cm="1">
        <f t="array" ref="AV263">_xlfn.XLOOKUP($A263&amp;AV$5,'[1]NBA-Data-1980-2019'!$B$1:$B$16305&amp;'[1]NBA-Data-1980-2019'!$A$1:$A$16305,'[1]NBA-Data-1980-2019'!$H$1:$H$16305,"",0)</f>
        <v/>
      </c>
      <c r="AW263" s="2" t="str" cm="1">
        <f t="array" ref="AW263">_xlfn.XLOOKUP($A263&amp;AW$5,'[1]NBA-Data-1980-2019'!$B$1:$B$16305&amp;'[1]NBA-Data-1980-2019'!$A$1:$A$16305,'[1]NBA-Data-1980-2019'!$H$1:$H$16305,"",0)</f>
        <v/>
      </c>
      <c r="AX263" s="2" t="str" cm="1">
        <f t="array" ref="AX263">_xlfn.XLOOKUP($A263&amp;AX$5,'[1]NBA-Data-1980-2019'!$B$1:$B$16305&amp;'[1]NBA-Data-1980-2019'!$A$1:$A$16305,'[1]NBA-Data-1980-2019'!$H$1:$H$16305,"",0)</f>
        <v/>
      </c>
      <c r="AY263" s="2" t="str" cm="1">
        <f t="array" ref="AY263">_xlfn.XLOOKUP($A263&amp;AY$5,'[1]NBA-Data-1980-2019'!$B$1:$B$16305&amp;'[1]NBA-Data-1980-2019'!$A$1:$A$16305,'[1]NBA-Data-1980-2019'!$H$1:$H$16305,"",0)</f>
        <v/>
      </c>
      <c r="AZ263" s="2" t="str" cm="1">
        <f t="array" ref="AZ263">_xlfn.XLOOKUP($A263&amp;AZ$5,'[1]NBA-Data-1980-2019'!$B$1:$B$16305&amp;'[1]NBA-Data-1980-2019'!$A$1:$A$16305,'[1]NBA-Data-1980-2019'!$H$1:$H$16305,"",0)</f>
        <v/>
      </c>
      <c r="BA263" s="2" t="str" cm="1">
        <f t="array" ref="BA263">_xlfn.XLOOKUP($A263&amp;BA$5,'[1]NBA-Data-1980-2019'!$B$1:$B$16305&amp;'[1]NBA-Data-1980-2019'!$A$1:$A$16305,'[1]NBA-Data-1980-2019'!$H$1:$H$16305,"",0)</f>
        <v/>
      </c>
      <c r="BB263" s="2" t="str" cm="1">
        <f t="array" ref="BB263">_xlfn.XLOOKUP($A263&amp;BB$5,'[1]NBA-Data-1980-2019'!$B$1:$B$16305&amp;'[1]NBA-Data-1980-2019'!$A$1:$A$16305,'[1]NBA-Data-1980-2019'!$H$1:$H$16305,"",0)</f>
        <v/>
      </c>
      <c r="BC263" s="2" t="str" cm="1">
        <f t="array" ref="BC263">_xlfn.XLOOKUP($A263&amp;BC$5,'[1]NBA-Data-1980-2019'!$B$1:$B$16305&amp;'[1]NBA-Data-1980-2019'!$A$1:$A$16305,'[1]NBA-Data-1980-2019'!$H$1:$H$16305,"",0)</f>
        <v/>
      </c>
      <c r="BD263" s="2" t="str" cm="1">
        <f t="array" ref="BD263">_xlfn.XLOOKUP($A263&amp;BD$5,'[1]NBA-Data-1980-2019'!$B$1:$B$16305&amp;'[1]NBA-Data-1980-2019'!$A$1:$A$16305,'[1]NBA-Data-1980-2019'!$H$1:$H$16305,"",0)</f>
        <v/>
      </c>
      <c r="BE263" s="2" t="str" cm="1">
        <f t="array" ref="BE263">_xlfn.XLOOKUP($A263&amp;BE$5,'[1]NBA-Data-1980-2019'!$B$1:$B$16305&amp;'[1]NBA-Data-1980-2019'!$A$1:$A$16305,'[1]NBA-Data-1980-2019'!$H$1:$H$16305,"",0)</f>
        <v/>
      </c>
      <c r="BF263" s="2" t="str" cm="1">
        <f t="array" ref="BF263">_xlfn.XLOOKUP($A263&amp;BF$5,'[1]NBA-Data-1980-2019'!$B$1:$B$16305&amp;'[1]NBA-Data-1980-2019'!$A$1:$A$16305,'[1]NBA-Data-1980-2019'!$H$1:$H$16305,"",0)</f>
        <v/>
      </c>
      <c r="BG263" s="2" t="str" cm="1">
        <f t="array" ref="BG263">_xlfn.XLOOKUP($A263&amp;BG$5,'[1]NBA-Data-1980-2019'!$B$1:$B$16305&amp;'[1]NBA-Data-1980-2019'!$A$1:$A$16305,'[1]NBA-Data-1980-2019'!$H$1:$H$16305,"",0)</f>
        <v/>
      </c>
      <c r="BH263" s="2" t="str" cm="1">
        <f t="array" ref="BH263">_xlfn.XLOOKUP($A263&amp;BH$5,'[1]NBA-Data-1980-2019'!$B$1:$B$16305&amp;'[1]NBA-Data-1980-2019'!$A$1:$A$16305,'[1]NBA-Data-1980-2019'!$H$1:$H$16305,"",0)</f>
        <v/>
      </c>
      <c r="BI263" s="2" t="str" cm="1">
        <f t="array" ref="BI263">_xlfn.XLOOKUP($A263&amp;BI$5,'[1]NBA-Data-1980-2019'!$B$1:$B$16305&amp;'[1]NBA-Data-1980-2019'!$A$1:$A$16305,'[1]NBA-Data-1980-2019'!$H$1:$H$16305,"",0)</f>
        <v/>
      </c>
      <c r="BJ263" s="2" t="str" cm="1">
        <f t="array" ref="BJ263">_xlfn.XLOOKUP($A263&amp;BJ$5,'[1]NBA-Data-1980-2019'!$B$1:$B$16305&amp;'[1]NBA-Data-1980-2019'!$A$1:$A$16305,'[1]NBA-Data-1980-2019'!$H$1:$H$16305,"",0)</f>
        <v/>
      </c>
      <c r="BK263" s="2" t="str" cm="1">
        <f t="array" ref="BK263">_xlfn.XLOOKUP($A263&amp;BK$5,'[1]NBA-Data-1980-2019'!$B$1:$B$16305&amp;'[1]NBA-Data-1980-2019'!$A$1:$A$16305,'[1]NBA-Data-1980-2019'!$H$1:$H$16305,"",0)</f>
        <v/>
      </c>
      <c r="BL263" s="2" t="str" cm="1">
        <f t="array" ref="BL263">_xlfn.XLOOKUP($A263&amp;BL$5,'[1]NBA-Data-1980-2019'!$B$1:$B$16305&amp;'[1]NBA-Data-1980-2019'!$A$1:$A$16305,'[1]NBA-Data-1980-2019'!$H$1:$H$16305,"",0)</f>
        <v/>
      </c>
      <c r="BM263" s="2" t="str" cm="1">
        <f t="array" ref="BM263">_xlfn.XLOOKUP($A263&amp;BM$5,'[1]NBA-Data-1980-2019'!$B$1:$B$16305&amp;'[1]NBA-Data-1980-2019'!$A$1:$A$16305,'[1]NBA-Data-1980-2019'!$H$1:$H$16305,"",0)</f>
        <v/>
      </c>
      <c r="BN263" s="2" t="str" cm="1">
        <f t="array" ref="BN263">_xlfn.XLOOKUP($A263&amp;BN$5,'[1]NBA-Data-1980-2019'!$B$1:$B$16305&amp;'[1]NBA-Data-1980-2019'!$A$1:$A$16305,'[1]NBA-Data-1980-2019'!$F$1:$F$16305,"",0)</f>
        <v/>
      </c>
      <c r="BO263" s="2" t="str" cm="1">
        <f t="array" ref="BO263">_xlfn.XLOOKUP($A263&amp;BO$5,'[1]NBA-Data-1980-2019'!$B$1:$B$16305&amp;'[1]NBA-Data-1980-2019'!$A$1:$A$16305,'[1]NBA-Data-1980-2019'!$F$1:$F$16305,"",0)</f>
        <v/>
      </c>
      <c r="BP263" s="2" t="str" cm="1">
        <f t="array" ref="BP263">_xlfn.XLOOKUP($A263&amp;BP$5,'[1]NBA-Data-1980-2019'!$B$1:$B$16305&amp;'[1]NBA-Data-1980-2019'!$A$1:$A$16305,'[1]NBA-Data-1980-2019'!$F$1:$F$16305,"",0)</f>
        <v/>
      </c>
      <c r="BQ263" s="2" t="str" cm="1">
        <f t="array" ref="BQ263">_xlfn.XLOOKUP($A263&amp;BQ$5,'[1]NBA-Data-1980-2019'!$B$1:$B$16305&amp;'[1]NBA-Data-1980-2019'!$A$1:$A$16305,'[1]NBA-Data-1980-2019'!$F$1:$F$16305,"",0)</f>
        <v/>
      </c>
      <c r="BR263" s="2" t="str" cm="1">
        <f t="array" ref="BR263">_xlfn.XLOOKUP($A263&amp;BR$5,'[1]NBA-Data-1980-2019'!$B$1:$B$16305&amp;'[1]NBA-Data-1980-2019'!$A$1:$A$16305,'[1]NBA-Data-1980-2019'!$F$1:$F$16305,"",0)</f>
        <v/>
      </c>
      <c r="BS263" s="2" t="str" cm="1">
        <f t="array" ref="BS263">_xlfn.XLOOKUP($A263&amp;BS$5,'[1]NBA-Data-1980-2019'!$B$1:$B$16305&amp;'[1]NBA-Data-1980-2019'!$A$1:$A$16305,'[1]NBA-Data-1980-2019'!$F$1:$F$16305,"",0)</f>
        <v/>
      </c>
      <c r="BT263" s="2" t="str" cm="1">
        <f t="array" ref="BT263">_xlfn.XLOOKUP($A263&amp;BT$5,'[1]NBA-Data-1980-2019'!$B$1:$B$16305&amp;'[1]NBA-Data-1980-2019'!$A$1:$A$16305,'[1]NBA-Data-1980-2019'!$F$1:$F$16305,"",0)</f>
        <v/>
      </c>
      <c r="BU263" s="2" t="str" cm="1">
        <f t="array" ref="BU263">_xlfn.XLOOKUP($A263&amp;BU$5,'[1]NBA-Data-1980-2019'!$B$1:$B$16305&amp;'[1]NBA-Data-1980-2019'!$A$1:$A$16305,'[1]NBA-Data-1980-2019'!$F$1:$F$16305,"",0)</f>
        <v/>
      </c>
      <c r="BV263" s="2" t="str" cm="1">
        <f t="array" ref="BV263">_xlfn.XLOOKUP($A263&amp;BV$5,'[1]NBA-Data-1980-2019'!$B$1:$B$16305&amp;'[1]NBA-Data-1980-2019'!$A$1:$A$16305,'[1]NBA-Data-1980-2019'!$F$1:$F$16305,"",0)</f>
        <v/>
      </c>
      <c r="BW263" s="2" t="str" cm="1">
        <f t="array" ref="BW263">_xlfn.XLOOKUP($A263&amp;BW$5,'[1]NBA-Data-1980-2019'!$B$1:$B$16305&amp;'[1]NBA-Data-1980-2019'!$A$1:$A$16305,'[1]NBA-Data-1980-2019'!$F$1:$F$16305,"",0)</f>
        <v/>
      </c>
      <c r="BX263" s="2" t="str" cm="1">
        <f t="array" ref="BX263">_xlfn.XLOOKUP($A263&amp;BX$5,'[1]NBA-Data-1980-2019'!$B$1:$B$16305&amp;'[1]NBA-Data-1980-2019'!$A$1:$A$16305,'[1]NBA-Data-1980-2019'!$F$1:$F$16305,"",0)</f>
        <v/>
      </c>
      <c r="BY263" s="2" t="str" cm="1">
        <f t="array" ref="BY263">_xlfn.XLOOKUP($A263&amp;BY$5,'[1]NBA-Data-1980-2019'!$B$1:$B$16305&amp;'[1]NBA-Data-1980-2019'!$A$1:$A$16305,'[1]NBA-Data-1980-2019'!$F$1:$F$16305,"",0)</f>
        <v/>
      </c>
      <c r="BZ263" s="2" t="str" cm="1">
        <f t="array" ref="BZ263">_xlfn.XLOOKUP($A263&amp;BZ$5,'[1]NBA-Data-1980-2019'!$B$1:$B$16305&amp;'[1]NBA-Data-1980-2019'!$A$1:$A$16305,'[1]NBA-Data-1980-2019'!$F$1:$F$16305,"",0)</f>
        <v/>
      </c>
      <c r="CA263" s="2" t="str" cm="1">
        <f t="array" ref="CA263">_xlfn.XLOOKUP($A263&amp;CA$5,'[1]NBA-Data-1980-2019'!$B$1:$B$16305&amp;'[1]NBA-Data-1980-2019'!$A$1:$A$16305,'[1]NBA-Data-1980-2019'!$F$1:$F$16305,"",0)</f>
        <v/>
      </c>
      <c r="CB263" s="2" t="str" cm="1">
        <f t="array" ref="CB263">_xlfn.XLOOKUP($A263&amp;CB$5,'[1]NBA-Data-1980-2019'!$B$1:$B$16305&amp;'[1]NBA-Data-1980-2019'!$A$1:$A$16305,'[1]NBA-Data-1980-2019'!$F$1:$F$16305,"",0)</f>
        <v/>
      </c>
      <c r="CC263" s="2" t="str" cm="1">
        <f t="array" ref="CC263">_xlfn.XLOOKUP($A263&amp;CC$5,'[1]NBA-Data-1980-2019'!$B$1:$B$16305&amp;'[1]NBA-Data-1980-2019'!$A$1:$A$16305,'[1]NBA-Data-1980-2019'!$F$1:$F$16305,"",0)</f>
        <v/>
      </c>
      <c r="CD263" s="2" t="str" cm="1">
        <f t="array" ref="CD263">_xlfn.XLOOKUP($A263&amp;CD$5,'[1]NBA-Data-1980-2019'!$B$1:$B$16305&amp;'[1]NBA-Data-1980-2019'!$A$1:$A$16305,'[1]NBA-Data-1980-2019'!$F$1:$F$16305,"",0)</f>
        <v/>
      </c>
      <c r="CE263" s="2" t="str" cm="1">
        <f t="array" ref="CE263">_xlfn.XLOOKUP($A263&amp;CE$5,'[1]NBA-Data-1980-2019'!$B$1:$B$16305&amp;'[1]NBA-Data-1980-2019'!$A$1:$A$16305,'[1]NBA-Data-1980-2019'!$F$1:$F$16305,"",0)</f>
        <v/>
      </c>
      <c r="CF263" s="2" t="str" cm="1">
        <f t="array" ref="CF263">_xlfn.XLOOKUP($A263&amp;CF$5,'[1]NBA-Data-1980-2019'!$B$1:$B$16305&amp;'[1]NBA-Data-1980-2019'!$A$1:$A$16305,'[1]NBA-Data-1980-2019'!$F$1:$F$16305,"",0)</f>
        <v/>
      </c>
      <c r="CG263" s="2" t="str" cm="1">
        <f t="array" ref="CG263">_xlfn.XLOOKUP($A263&amp;CG$5,'[1]NBA-Data-1980-2019'!$B$1:$B$16305&amp;'[1]NBA-Data-1980-2019'!$A$1:$A$16305,'[1]NBA-Data-1980-2019'!$F$1:$F$16305,"",0)</f>
        <v/>
      </c>
      <c r="CH263" s="2" t="str" cm="1">
        <f t="array" ref="CH263">_xlfn.XLOOKUP($A263&amp;CH$5,'[1]NBA-Data-1980-2019'!$B$1:$B$16305&amp;'[1]NBA-Data-1980-2019'!$A$1:$A$16305,'[1]NBA-Data-1980-2019'!$F$1:$F$16305,"",0)</f>
        <v/>
      </c>
      <c r="CI263" s="2" t="str" cm="1">
        <f t="array" ref="CI263">_xlfn.XLOOKUP($A263&amp;CI$5,'[1]NBA-Data-1980-2019'!$B$1:$B$16305&amp;'[1]NBA-Data-1980-2019'!$A$1:$A$16305,'[1]NBA-Data-1980-2019'!$F$1:$F$16305,"",0)</f>
        <v/>
      </c>
      <c r="CJ263" s="2" t="str" cm="1">
        <f t="array" ref="CJ263">_xlfn.XLOOKUP($A263&amp;CJ$5,'[1]NBA-Data-1980-2019'!$B$1:$B$16305&amp;'[1]NBA-Data-1980-2019'!$A$1:$A$16305,'[1]NBA-Data-1980-2019'!$F$1:$F$16305,"",0)</f>
        <v/>
      </c>
      <c r="CK263" s="2" t="str" cm="1">
        <f t="array" ref="CK263">_xlfn.XLOOKUP($A263&amp;CK$5,'[1]NBA-Data-1980-2019'!$B$1:$B$16305&amp;'[1]NBA-Data-1980-2019'!$A$1:$A$16305,'[1]NBA-Data-1980-2019'!$F$1:$F$16305,"",0)</f>
        <v/>
      </c>
      <c r="CL263" s="2" t="str" cm="1">
        <f t="array" ref="CL263">_xlfn.XLOOKUP($A263&amp;CL$5,'[1]NBA-Data-1980-2019'!$B$1:$B$16305&amp;'[1]NBA-Data-1980-2019'!$A$1:$A$16305,'[1]NBA-Data-1980-2019'!$F$1:$F$16305,"",0)</f>
        <v/>
      </c>
      <c r="CM263" s="2" t="str" cm="1">
        <f t="array" ref="CM263">_xlfn.XLOOKUP($A263&amp;CM$5,'[1]NBA-Data-1980-2019'!$B$1:$B$16305&amp;'[1]NBA-Data-1980-2019'!$A$1:$A$16305,'[1]NBA-Data-1980-2019'!$F$1:$F$16305,"",0)</f>
        <v/>
      </c>
      <c r="CN263" s="2" t="str" cm="1">
        <f t="array" ref="CN263">_xlfn.XLOOKUP($A263&amp;CN$5,'[1]NBA-Data-1980-2019'!$B$1:$B$16305&amp;'[1]NBA-Data-1980-2019'!$A$1:$A$16305,'[1]NBA-Data-1980-2019'!$F$1:$F$16305,"",0)</f>
        <v/>
      </c>
      <c r="CO263" s="2" t="str" cm="1">
        <f t="array" ref="CO263">_xlfn.XLOOKUP($A263&amp;CO$5,'[1]NBA-Data-1980-2019'!$B$1:$B$16305&amp;'[1]NBA-Data-1980-2019'!$A$1:$A$16305,'[1]NBA-Data-1980-2019'!$F$1:$F$16305,"",0)</f>
        <v/>
      </c>
      <c r="CP263" s="2" t="str" cm="1">
        <f t="array" ref="CP263">_xlfn.XLOOKUP($A263&amp;CP$5,'[1]NBA-Data-1980-2019'!$B$1:$B$16305&amp;'[1]NBA-Data-1980-2019'!$A$1:$A$16305,'[1]NBA-Data-1980-2019'!$F$1:$F$16305,"",0)</f>
        <v/>
      </c>
      <c r="CQ263" s="2" t="str" cm="1">
        <f t="array" ref="CQ263">_xlfn.XLOOKUP($A263&amp;CQ$5,'[1]NBA-Data-1980-2019'!$B$1:$B$16305&amp;'[1]NBA-Data-1980-2019'!$A$1:$A$16305,'[1]NBA-Data-1980-2019'!$F$1:$F$16305,"",0)</f>
        <v/>
      </c>
      <c r="CR263" s="2" t="str" cm="1">
        <f t="array" ref="CR263">_xlfn.XLOOKUP($A263&amp;CR$5,'[1]NBA-Data-1980-2019'!$B$1:$B$16305&amp;'[1]NBA-Data-1980-2019'!$A$1:$A$16305,'[1]NBA-Data-1980-2019'!$F$1:$F$16305,"",0)</f>
        <v/>
      </c>
      <c r="CS263" s="2" t="str" cm="1">
        <f t="array" ref="CS263">_xlfn.XLOOKUP($A263&amp;CS$5,'[1]NBA-Data-1980-2019'!$B$1:$B$16305&amp;'[1]NBA-Data-1980-2019'!$A$1:$A$16305,'[1]NBA-Data-1980-2019'!$F$1:$F$16305,"",0)</f>
        <v/>
      </c>
      <c r="CU263" s="2" t="str">
        <f>_xlfn.XLOOKUP($A263,TEAMS!$G$1:$G$839,TEAMS!$H$1:$H$839,"",0)</f>
        <v>SG</v>
      </c>
      <c r="CV263" s="2" t="str">
        <f>_xlfn.XLOOKUP($CU263,DASHBOARD!$B$22:$B$27,DASHBOARD!$C$22:$C$27,"",0)</f>
        <v>GUARD</v>
      </c>
      <c r="CY263" s="63">
        <f>SUMIFS('[1]NBA-Data-1980-2019'!$G$1:$G$16305,'[1]NBA-Data-1980-2019'!$B$1:$B$16305,$A263,'[1]NBA-Data-1980-2019'!$A$1:$A$16305,CY$9)</f>
        <v>0</v>
      </c>
      <c r="CZ263" s="63">
        <f>SUMIFS('[1]NBA-Data-1980-2019'!$G$1:$G$16305,'[1]NBA-Data-1980-2019'!$B$1:$B$16305,$A263,'[1]NBA-Data-1980-2019'!$A$1:$A$16305,CZ$9)</f>
        <v>0</v>
      </c>
      <c r="DA263" s="63">
        <f>SUMIFS('[1]NBA-Data-1980-2019'!$G$1:$G$16305,'[1]NBA-Data-1980-2019'!$B$1:$B$16305,$A263,'[1]NBA-Data-1980-2019'!$A$1:$A$16305,DA$9)</f>
        <v>0</v>
      </c>
      <c r="DB263" s="63">
        <f>SUMIFS('[1]NBA-Data-1980-2019'!$G$1:$G$16305,'[1]NBA-Data-1980-2019'!$B$1:$B$16305,$A263,'[1]NBA-Data-1980-2019'!$A$1:$A$16305,DB$9)</f>
        <v>0</v>
      </c>
      <c r="DC263" s="63">
        <f>SUMIFS('[1]NBA-Data-1980-2019'!$G$1:$G$16305,'[1]NBA-Data-1980-2019'!$B$1:$B$16305,$A263,'[1]NBA-Data-1980-2019'!$A$1:$A$16305,DC$9)</f>
        <v>0</v>
      </c>
      <c r="DD263" s="63">
        <f>SUMIFS('[1]NBA-Data-1980-2019'!$G$1:$G$16305,'[1]NBA-Data-1980-2019'!$B$1:$B$16305,$A263,'[1]NBA-Data-1980-2019'!$A$1:$A$16305,DD$9)</f>
        <v>0</v>
      </c>
      <c r="DE263" s="63">
        <f>SUMIFS('[1]NBA-Data-1980-2019'!$G$1:$G$16305,'[1]NBA-Data-1980-2019'!$B$1:$B$16305,$A263,'[1]NBA-Data-1980-2019'!$A$1:$A$16305,DE$9)</f>
        <v>0</v>
      </c>
      <c r="DF263" s="63">
        <f>SUMIFS('[1]NBA-Data-1980-2019'!$G$1:$G$16305,'[1]NBA-Data-1980-2019'!$B$1:$B$16305,$A263,'[1]NBA-Data-1980-2019'!$A$1:$A$16305,DF$9)</f>
        <v>0</v>
      </c>
      <c r="DG263" s="63">
        <f>SUMIFS('[1]NBA-Data-1980-2019'!$G$1:$G$16305,'[1]NBA-Data-1980-2019'!$B$1:$B$16305,$A263,'[1]NBA-Data-1980-2019'!$A$1:$A$16305,DG$9)</f>
        <v>0</v>
      </c>
      <c r="DH263" s="63">
        <f>SUMIFS('[1]NBA-Data-1980-2019'!$G$1:$G$16305,'[1]NBA-Data-1980-2019'!$B$1:$B$16305,$A263,'[1]NBA-Data-1980-2019'!$A$1:$A$16305,DH$9)</f>
        <v>0</v>
      </c>
      <c r="DI263" s="63">
        <f>SUMIFS('[1]NBA-Data-1980-2019'!$G$1:$G$16305,'[1]NBA-Data-1980-2019'!$B$1:$B$16305,$A263,'[1]NBA-Data-1980-2019'!$A$1:$A$16305,DI$9)</f>
        <v>0</v>
      </c>
      <c r="DJ263" s="63">
        <f>SUMIFS('[1]NBA-Data-1980-2019'!$G$1:$G$16305,'[1]NBA-Data-1980-2019'!$B$1:$B$16305,$A263,'[1]NBA-Data-1980-2019'!$A$1:$A$16305,DJ$9)</f>
        <v>0</v>
      </c>
      <c r="DK263" s="63">
        <f>SUMIFS('[1]NBA-Data-1980-2019'!$G$1:$G$16305,'[1]NBA-Data-1980-2019'!$B$1:$B$16305,$A263,'[1]NBA-Data-1980-2019'!$A$1:$A$16305,DK$9)</f>
        <v>0</v>
      </c>
      <c r="DL263" s="63">
        <f>SUMIFS('[1]NBA-Data-1980-2019'!$G$1:$G$16305,'[1]NBA-Data-1980-2019'!$B$1:$B$16305,$A263,'[1]NBA-Data-1980-2019'!$A$1:$A$16305,DL$9)</f>
        <v>0</v>
      </c>
      <c r="DM263" s="63">
        <f>SUMIFS('[1]NBA-Data-1980-2019'!$G$1:$G$16305,'[1]NBA-Data-1980-2019'!$B$1:$B$16305,$A263,'[1]NBA-Data-1980-2019'!$A$1:$A$16305,DM$9)</f>
        <v>0</v>
      </c>
      <c r="DN263" s="63">
        <f>SUMIFS('[1]NBA-Data-1980-2019'!$G$1:$G$16305,'[1]NBA-Data-1980-2019'!$B$1:$B$16305,$A263,'[1]NBA-Data-1980-2019'!$A$1:$A$16305,DN$9)</f>
        <v>0</v>
      </c>
      <c r="DO263" s="63">
        <f>SUMIFS('[1]NBA-Data-1980-2019'!$G$1:$G$16305,'[1]NBA-Data-1980-2019'!$B$1:$B$16305,$A263,'[1]NBA-Data-1980-2019'!$A$1:$A$16305,DO$9)</f>
        <v>0</v>
      </c>
      <c r="DP263" s="63">
        <f>SUMIFS('[1]NBA-Data-1980-2019'!$G$1:$G$16305,'[1]NBA-Data-1980-2019'!$B$1:$B$16305,$A263,'[1]NBA-Data-1980-2019'!$A$1:$A$16305,DP$9)</f>
        <v>0</v>
      </c>
      <c r="DQ263" s="63">
        <f>SUMIFS('[1]NBA-Data-1980-2019'!$G$1:$G$16305,'[1]NBA-Data-1980-2019'!$B$1:$B$16305,$A263,'[1]NBA-Data-1980-2019'!$A$1:$A$16305,DQ$9)</f>
        <v>0</v>
      </c>
      <c r="DR263" s="63">
        <f>SUMIFS('[1]NBA-Data-1980-2019'!$G$1:$G$16305,'[1]NBA-Data-1980-2019'!$B$1:$B$16305,$A263,'[1]NBA-Data-1980-2019'!$A$1:$A$16305,DR$9)</f>
        <v>0</v>
      </c>
      <c r="DS263" s="63">
        <f>SUMIFS('[1]NBA-Data-1980-2019'!$G$1:$G$16305,'[1]NBA-Data-1980-2019'!$B$1:$B$16305,$A263,'[1]NBA-Data-1980-2019'!$A$1:$A$16305,DS$9)</f>
        <v>0</v>
      </c>
      <c r="DT263" s="63">
        <f>SUMIFS('[1]NBA-Data-1980-2019'!$G$1:$G$16305,'[1]NBA-Data-1980-2019'!$B$1:$B$16305,$A263,'[1]NBA-Data-1980-2019'!$A$1:$A$16305,DT$9)</f>
        <v>0</v>
      </c>
      <c r="DU263" s="63">
        <f>SUMIFS('[1]NBA-Data-1980-2019'!$G$1:$G$16305,'[1]NBA-Data-1980-2019'!$B$1:$B$16305,$A263,'[1]NBA-Data-1980-2019'!$A$1:$A$16305,DU$9)</f>
        <v>0</v>
      </c>
      <c r="DV263" s="63">
        <f>SUMIFS('[1]NBA-Data-1980-2019'!$G$1:$G$16305,'[1]NBA-Data-1980-2019'!$B$1:$B$16305,$A263,'[1]NBA-Data-1980-2019'!$A$1:$A$16305,DV$9)</f>
        <v>0</v>
      </c>
      <c r="DW263" s="63">
        <f>SUMIFS('[1]NBA-Data-1980-2019'!$G$1:$G$16305,'[1]NBA-Data-1980-2019'!$B$1:$B$16305,$A263,'[1]NBA-Data-1980-2019'!$A$1:$A$16305,DW$9)</f>
        <v>0</v>
      </c>
      <c r="DX263" s="63">
        <f>SUMIFS('[1]NBA-Data-1980-2019'!$G$1:$G$16305,'[1]NBA-Data-1980-2019'!$B$1:$B$16305,$A263,'[1]NBA-Data-1980-2019'!$A$1:$A$16305,DX$9)</f>
        <v>0</v>
      </c>
      <c r="DY263" s="63">
        <f>SUMIFS('[1]NBA-Data-1980-2019'!$G$1:$G$16305,'[1]NBA-Data-1980-2019'!$B$1:$B$16305,$A263,'[1]NBA-Data-1980-2019'!$A$1:$A$16305,DY$9)</f>
        <v>0</v>
      </c>
      <c r="DZ263" s="63">
        <f>SUMIFS('[1]NBA-Data-1980-2019'!$G$1:$G$16305,'[1]NBA-Data-1980-2019'!$B$1:$B$16305,$A263,'[1]NBA-Data-1980-2019'!$A$1:$A$16305,DZ$9)</f>
        <v>0</v>
      </c>
      <c r="EA263" s="63">
        <f>SUMIFS('[1]NBA-Data-1980-2019'!$G$1:$G$16305,'[1]NBA-Data-1980-2019'!$B$1:$B$16305,$A263,'[1]NBA-Data-1980-2019'!$A$1:$A$16305,EA$9)</f>
        <v>0</v>
      </c>
      <c r="EB263" s="63">
        <f>SUMIFS('[1]NBA-Data-1980-2019'!$G$1:$G$16305,'[1]NBA-Data-1980-2019'!$B$1:$B$16305,$A263,'[1]NBA-Data-1980-2019'!$A$1:$A$16305,EB$9)</f>
        <v>0</v>
      </c>
      <c r="EC263" s="63">
        <f>SUMIFS('[1]NBA-Data-1980-2019'!$G$1:$G$16305,'[1]NBA-Data-1980-2019'!$B$1:$B$16305,$A263,'[1]NBA-Data-1980-2019'!$A$1:$A$16305,EC$9)</f>
        <v>0</v>
      </c>
      <c r="ED263" s="63">
        <f>SUMIFS('[1]NBA-Data-1980-2019'!$G$1:$G$16305,'[1]NBA-Data-1980-2019'!$B$1:$B$16305,$A263,'[1]NBA-Data-1980-2019'!$A$1:$A$16305,ED$9)</f>
        <v>0</v>
      </c>
      <c r="EH263" s="2" t="s">
        <v>1486</v>
      </c>
    </row>
    <row r="264" spans="1:165" x14ac:dyDescent="0.2">
      <c r="A264" s="2" t="s">
        <v>799</v>
      </c>
      <c r="B264" s="2" t="str" cm="1">
        <f t="array" ref="B264">_xlfn.XLOOKUP($A264&amp;B$5,'[1]NBA-Data-1980-2019'!$B$1:$B$16305&amp;'[1]NBA-Data-1980-2019'!$A$1:$A$16305,'[1]NBA-Data-1980-2019'!$D$1:$D$16305,"",0)</f>
        <v/>
      </c>
      <c r="C264" s="2" t="str" cm="1">
        <f t="array" ref="C264">_xlfn.XLOOKUP($A264&amp;C$5,'[1]NBA-Data-1980-2019'!$B$1:$B$16305&amp;'[1]NBA-Data-1980-2019'!$A$1:$A$16305,'[1]NBA-Data-1980-2019'!$D$1:$D$16305,"",0)</f>
        <v/>
      </c>
      <c r="D264" s="2" t="str" cm="1">
        <f t="array" ref="D264">_xlfn.XLOOKUP($A264&amp;D$5,'[1]NBA-Data-1980-2019'!$B$1:$B$16305&amp;'[1]NBA-Data-1980-2019'!$A$1:$A$16305,'[1]NBA-Data-1980-2019'!$D$1:$D$16305,"",0)</f>
        <v/>
      </c>
      <c r="E264" s="2" t="str" cm="1">
        <f t="array" ref="E264">_xlfn.XLOOKUP($A264&amp;E$5,'[1]NBA-Data-1980-2019'!$B$1:$B$16305&amp;'[1]NBA-Data-1980-2019'!$A$1:$A$16305,'[1]NBA-Data-1980-2019'!$D$1:$D$16305,"",0)</f>
        <v/>
      </c>
      <c r="F264" s="2" t="str" cm="1">
        <f t="array" ref="F264">_xlfn.XLOOKUP($A264&amp;F$5,'[1]NBA-Data-1980-2019'!$B$1:$B$16305&amp;'[1]NBA-Data-1980-2019'!$A$1:$A$16305,'[1]NBA-Data-1980-2019'!$D$1:$D$16305,"",0)</f>
        <v/>
      </c>
      <c r="G264" s="2" t="str" cm="1">
        <f t="array" ref="G264">_xlfn.XLOOKUP($A264&amp;G$5,'[1]NBA-Data-1980-2019'!$B$1:$B$16305&amp;'[1]NBA-Data-1980-2019'!$A$1:$A$16305,'[1]NBA-Data-1980-2019'!$D$1:$D$16305,"",0)</f>
        <v/>
      </c>
      <c r="H264" s="2" t="str" cm="1">
        <f t="array" ref="H264">_xlfn.XLOOKUP($A264&amp;H$5,'[1]NBA-Data-1980-2019'!$B$1:$B$16305&amp;'[1]NBA-Data-1980-2019'!$A$1:$A$16305,'[1]NBA-Data-1980-2019'!$D$1:$D$16305,"",0)</f>
        <v/>
      </c>
      <c r="I264" s="2" t="str" cm="1">
        <f t="array" ref="I264">_xlfn.XLOOKUP($A264&amp;I$5,'[1]NBA-Data-1980-2019'!$B$1:$B$16305&amp;'[1]NBA-Data-1980-2019'!$A$1:$A$16305,'[1]NBA-Data-1980-2019'!$D$1:$D$16305,"",0)</f>
        <v/>
      </c>
      <c r="J264" s="2" t="str" cm="1">
        <f t="array" ref="J264">_xlfn.XLOOKUP($A264&amp;J$5,'[1]NBA-Data-1980-2019'!$B$1:$B$16305&amp;'[1]NBA-Data-1980-2019'!$A$1:$A$16305,'[1]NBA-Data-1980-2019'!$D$1:$D$16305,"",0)</f>
        <v/>
      </c>
      <c r="K264" s="2" t="str" cm="1">
        <f t="array" ref="K264">_xlfn.XLOOKUP($A264&amp;K$5,'[1]NBA-Data-1980-2019'!$B$1:$B$16305&amp;'[1]NBA-Data-1980-2019'!$A$1:$A$16305,'[1]NBA-Data-1980-2019'!$D$1:$D$16305,"",0)</f>
        <v/>
      </c>
      <c r="L264" s="2" t="str" cm="1">
        <f t="array" ref="L264">_xlfn.XLOOKUP($A264&amp;L$5,'[1]NBA-Data-1980-2019'!$B$1:$B$16305&amp;'[1]NBA-Data-1980-2019'!$A$1:$A$16305,'[1]NBA-Data-1980-2019'!$D$1:$D$16305,"",0)</f>
        <v/>
      </c>
      <c r="M264" s="2" t="str" cm="1">
        <f t="array" ref="M264">_xlfn.XLOOKUP($A264&amp;M$5,'[1]NBA-Data-1980-2019'!$B$1:$B$16305&amp;'[1]NBA-Data-1980-2019'!$A$1:$A$16305,'[1]NBA-Data-1980-2019'!$D$1:$D$16305,"",0)</f>
        <v/>
      </c>
      <c r="N264" s="2" t="str" cm="1">
        <f t="array" ref="N264">_xlfn.XLOOKUP($A264&amp;N$5,'[1]NBA-Data-1980-2019'!$B$1:$B$16305&amp;'[1]NBA-Data-1980-2019'!$A$1:$A$16305,'[1]NBA-Data-1980-2019'!$D$1:$D$16305,"",0)</f>
        <v/>
      </c>
      <c r="O264" s="2" t="str" cm="1">
        <f t="array" ref="O264">_xlfn.XLOOKUP($A264&amp;O$5,'[1]NBA-Data-1980-2019'!$B$1:$B$16305&amp;'[1]NBA-Data-1980-2019'!$A$1:$A$16305,'[1]NBA-Data-1980-2019'!$D$1:$D$16305,"",0)</f>
        <v/>
      </c>
      <c r="P264" s="2" t="str" cm="1">
        <f t="array" ref="P264">_xlfn.XLOOKUP($A264&amp;P$5,'[1]NBA-Data-1980-2019'!$B$1:$B$16305&amp;'[1]NBA-Data-1980-2019'!$A$1:$A$16305,'[1]NBA-Data-1980-2019'!$D$1:$D$16305,"",0)</f>
        <v/>
      </c>
      <c r="Q264" s="2" t="str" cm="1">
        <f t="array" ref="Q264">_xlfn.XLOOKUP($A264&amp;Q$5,'[1]NBA-Data-1980-2019'!$B$1:$B$16305&amp;'[1]NBA-Data-1980-2019'!$A$1:$A$16305,'[1]NBA-Data-1980-2019'!$D$1:$D$16305,"",0)</f>
        <v/>
      </c>
      <c r="R264" s="2" t="str" cm="1">
        <f t="array" ref="R264">_xlfn.XLOOKUP($A264&amp;R$5,'[1]NBA-Data-1980-2019'!$B$1:$B$16305&amp;'[1]NBA-Data-1980-2019'!$A$1:$A$16305,'[1]NBA-Data-1980-2019'!$D$1:$D$16305,"",0)</f>
        <v/>
      </c>
      <c r="S264" s="2" t="str" cm="1">
        <f t="array" ref="S264">_xlfn.XLOOKUP($A264&amp;S$5,'[1]NBA-Data-1980-2019'!$B$1:$B$16305&amp;'[1]NBA-Data-1980-2019'!$A$1:$A$16305,'[1]NBA-Data-1980-2019'!$D$1:$D$16305,"",0)</f>
        <v/>
      </c>
      <c r="T264" s="2" t="str" cm="1">
        <f t="array" ref="T264">_xlfn.XLOOKUP($A264&amp;T$5,'[1]NBA-Data-1980-2019'!$B$1:$B$16305&amp;'[1]NBA-Data-1980-2019'!$A$1:$A$16305,'[1]NBA-Data-1980-2019'!$D$1:$D$16305,"",0)</f>
        <v/>
      </c>
      <c r="U264" s="2" t="str" cm="1">
        <f t="array" ref="U264">_xlfn.XLOOKUP($A264&amp;U$5,'[1]NBA-Data-1980-2019'!$B$1:$B$16305&amp;'[1]NBA-Data-1980-2019'!$A$1:$A$16305,'[1]NBA-Data-1980-2019'!$D$1:$D$16305,"",0)</f>
        <v/>
      </c>
      <c r="V264" s="2" t="str" cm="1">
        <f t="array" ref="V264">_xlfn.XLOOKUP($A264&amp;V$5,'[1]NBA-Data-1980-2019'!$B$1:$B$16305&amp;'[1]NBA-Data-1980-2019'!$A$1:$A$16305,'[1]NBA-Data-1980-2019'!$D$1:$D$16305,"",0)</f>
        <v/>
      </c>
      <c r="W264" s="2" t="str" cm="1">
        <f t="array" ref="W264">_xlfn.XLOOKUP($A264&amp;W$5,'[1]NBA-Data-1980-2019'!$B$1:$B$16305&amp;'[1]NBA-Data-1980-2019'!$A$1:$A$16305,'[1]NBA-Data-1980-2019'!$D$1:$D$16305,"",0)</f>
        <v/>
      </c>
      <c r="X264" s="2" t="str" cm="1">
        <f t="array" ref="X264">_xlfn.XLOOKUP($A264&amp;X$5,'[1]NBA-Data-1980-2019'!$B$1:$B$16305&amp;'[1]NBA-Data-1980-2019'!$A$1:$A$16305,'[1]NBA-Data-1980-2019'!$D$1:$D$16305,"",0)</f>
        <v/>
      </c>
      <c r="Y264" s="2" t="str" cm="1">
        <f t="array" ref="Y264">_xlfn.XLOOKUP($A264&amp;Y$5,'[1]NBA-Data-1980-2019'!$B$1:$B$16305&amp;'[1]NBA-Data-1980-2019'!$A$1:$A$16305,'[1]NBA-Data-1980-2019'!$D$1:$D$16305,"",0)</f>
        <v/>
      </c>
      <c r="Z264" s="2" t="str" cm="1">
        <f t="array" ref="Z264">_xlfn.XLOOKUP($A264&amp;Z$5,'[1]NBA-Data-1980-2019'!$B$1:$B$16305&amp;'[1]NBA-Data-1980-2019'!$A$1:$A$16305,'[1]NBA-Data-1980-2019'!$D$1:$D$16305,"",0)</f>
        <v/>
      </c>
      <c r="AA264" s="2" t="str" cm="1">
        <f t="array" ref="AA264">_xlfn.XLOOKUP($A264&amp;AA$5,'[1]NBA-Data-1980-2019'!$B$1:$B$16305&amp;'[1]NBA-Data-1980-2019'!$A$1:$A$16305,'[1]NBA-Data-1980-2019'!$D$1:$D$16305,"",0)</f>
        <v/>
      </c>
      <c r="AB264" s="2" t="str" cm="1">
        <f t="array" ref="AB264">_xlfn.XLOOKUP($A264&amp;AB$5,'[1]NBA-Data-1980-2019'!$B$1:$B$16305&amp;'[1]NBA-Data-1980-2019'!$A$1:$A$16305,'[1]NBA-Data-1980-2019'!$D$1:$D$16305,"",0)</f>
        <v/>
      </c>
      <c r="AC264" s="2" t="str" cm="1">
        <f t="array" ref="AC264">_xlfn.XLOOKUP($A264&amp;AC$5,'[1]NBA-Data-1980-2019'!$B$1:$B$16305&amp;'[1]NBA-Data-1980-2019'!$A$1:$A$16305,'[1]NBA-Data-1980-2019'!$D$1:$D$16305,"",0)</f>
        <v/>
      </c>
      <c r="AD264" s="2" t="str" cm="1">
        <f t="array" ref="AD264">_xlfn.XLOOKUP($A264&amp;AD$5,'[1]NBA-Data-1980-2019'!$B$1:$B$16305&amp;'[1]NBA-Data-1980-2019'!$A$1:$A$16305,'[1]NBA-Data-1980-2019'!$D$1:$D$16305,"",0)</f>
        <v/>
      </c>
      <c r="AE264" s="2" t="str" cm="1">
        <f t="array" ref="AE264">_xlfn.XLOOKUP($A264&amp;AE$5,'[1]NBA-Data-1980-2019'!$B$1:$B$16305&amp;'[1]NBA-Data-1980-2019'!$A$1:$A$16305,'[1]NBA-Data-1980-2019'!$D$1:$D$16305,"",0)</f>
        <v/>
      </c>
      <c r="AF264" s="2" t="str" cm="1">
        <f t="array" ref="AF264">_xlfn.XLOOKUP($A264&amp;AF$5,'[1]NBA-Data-1980-2019'!$B$1:$B$16305&amp;'[1]NBA-Data-1980-2019'!$A$1:$A$16305,'[1]NBA-Data-1980-2019'!$D$1:$D$16305,"",0)</f>
        <v/>
      </c>
      <c r="AG264" s="2" t="str" cm="1">
        <f t="array" ref="AG264">_xlfn.XLOOKUP($A264&amp;AG$5,'[1]NBA-Data-1980-2019'!$B$1:$B$16305&amp;'[1]NBA-Data-1980-2019'!$A$1:$A$16305,'[1]NBA-Data-1980-2019'!$D$1:$D$16305,"",0)</f>
        <v/>
      </c>
      <c r="AH264" s="2" t="str" cm="1">
        <f t="array" ref="AH264">_xlfn.XLOOKUP($A264&amp;AH$5,'[1]NBA-Data-1980-2019'!$B$1:$B$16305&amp;'[1]NBA-Data-1980-2019'!$A$1:$A$16305,'[1]NBA-Data-1980-2019'!$H$1:$H$16305,"",0)</f>
        <v/>
      </c>
      <c r="AI264" s="2" t="str" cm="1">
        <f t="array" ref="AI264">_xlfn.XLOOKUP($A264&amp;AI$5,'[1]NBA-Data-1980-2019'!$B$1:$B$16305&amp;'[1]NBA-Data-1980-2019'!$A$1:$A$16305,'[1]NBA-Data-1980-2019'!$H$1:$H$16305,"",0)</f>
        <v/>
      </c>
      <c r="AJ264" s="2" t="str" cm="1">
        <f t="array" ref="AJ264">_xlfn.XLOOKUP($A264&amp;AJ$5,'[1]NBA-Data-1980-2019'!$B$1:$B$16305&amp;'[1]NBA-Data-1980-2019'!$A$1:$A$16305,'[1]NBA-Data-1980-2019'!$H$1:$H$16305,"",0)</f>
        <v/>
      </c>
      <c r="AK264" s="2" t="str" cm="1">
        <f t="array" ref="AK264">_xlfn.XLOOKUP($A264&amp;AK$5,'[1]NBA-Data-1980-2019'!$B$1:$B$16305&amp;'[1]NBA-Data-1980-2019'!$A$1:$A$16305,'[1]NBA-Data-1980-2019'!$H$1:$H$16305,"",0)</f>
        <v/>
      </c>
      <c r="AL264" s="2" t="str" cm="1">
        <f t="array" ref="AL264">_xlfn.XLOOKUP($A264&amp;AL$5,'[1]NBA-Data-1980-2019'!$B$1:$B$16305&amp;'[1]NBA-Data-1980-2019'!$A$1:$A$16305,'[1]NBA-Data-1980-2019'!$H$1:$H$16305,"",0)</f>
        <v/>
      </c>
      <c r="AM264" s="2" t="str" cm="1">
        <f t="array" ref="AM264">_xlfn.XLOOKUP($A264&amp;AM$5,'[1]NBA-Data-1980-2019'!$B$1:$B$16305&amp;'[1]NBA-Data-1980-2019'!$A$1:$A$16305,'[1]NBA-Data-1980-2019'!$H$1:$H$16305,"",0)</f>
        <v/>
      </c>
      <c r="AN264" s="2" t="str" cm="1">
        <f t="array" ref="AN264">_xlfn.XLOOKUP($A264&amp;AN$5,'[1]NBA-Data-1980-2019'!$B$1:$B$16305&amp;'[1]NBA-Data-1980-2019'!$A$1:$A$16305,'[1]NBA-Data-1980-2019'!$H$1:$H$16305,"",0)</f>
        <v/>
      </c>
      <c r="AO264" s="2" t="str" cm="1">
        <f t="array" ref="AO264">_xlfn.XLOOKUP($A264&amp;AO$5,'[1]NBA-Data-1980-2019'!$B$1:$B$16305&amp;'[1]NBA-Data-1980-2019'!$A$1:$A$16305,'[1]NBA-Data-1980-2019'!$H$1:$H$16305,"",0)</f>
        <v/>
      </c>
      <c r="AP264" s="2" t="str" cm="1">
        <f t="array" ref="AP264">_xlfn.XLOOKUP($A264&amp;AP$5,'[1]NBA-Data-1980-2019'!$B$1:$B$16305&amp;'[1]NBA-Data-1980-2019'!$A$1:$A$16305,'[1]NBA-Data-1980-2019'!$H$1:$H$16305,"",0)</f>
        <v/>
      </c>
      <c r="AQ264" s="2" t="str" cm="1">
        <f t="array" ref="AQ264">_xlfn.XLOOKUP($A264&amp;AQ$5,'[1]NBA-Data-1980-2019'!$B$1:$B$16305&amp;'[1]NBA-Data-1980-2019'!$A$1:$A$16305,'[1]NBA-Data-1980-2019'!$H$1:$H$16305,"",0)</f>
        <v/>
      </c>
      <c r="AR264" s="2" t="str" cm="1">
        <f t="array" ref="AR264">_xlfn.XLOOKUP($A264&amp;AR$5,'[1]NBA-Data-1980-2019'!$B$1:$B$16305&amp;'[1]NBA-Data-1980-2019'!$A$1:$A$16305,'[1]NBA-Data-1980-2019'!$H$1:$H$16305,"",0)</f>
        <v/>
      </c>
      <c r="AS264" s="2" t="str" cm="1">
        <f t="array" ref="AS264">_xlfn.XLOOKUP($A264&amp;AS$5,'[1]NBA-Data-1980-2019'!$B$1:$B$16305&amp;'[1]NBA-Data-1980-2019'!$A$1:$A$16305,'[1]NBA-Data-1980-2019'!$H$1:$H$16305,"",0)</f>
        <v/>
      </c>
      <c r="AT264" s="2" t="str" cm="1">
        <f t="array" ref="AT264">_xlfn.XLOOKUP($A264&amp;AT$5,'[1]NBA-Data-1980-2019'!$B$1:$B$16305&amp;'[1]NBA-Data-1980-2019'!$A$1:$A$16305,'[1]NBA-Data-1980-2019'!$H$1:$H$16305,"",0)</f>
        <v/>
      </c>
      <c r="AU264" s="2" t="str" cm="1">
        <f t="array" ref="AU264">_xlfn.XLOOKUP($A264&amp;AU$5,'[1]NBA-Data-1980-2019'!$B$1:$B$16305&amp;'[1]NBA-Data-1980-2019'!$A$1:$A$16305,'[1]NBA-Data-1980-2019'!$H$1:$H$16305,"",0)</f>
        <v/>
      </c>
      <c r="AV264" s="2" t="str" cm="1">
        <f t="array" ref="AV264">_xlfn.XLOOKUP($A264&amp;AV$5,'[1]NBA-Data-1980-2019'!$B$1:$B$16305&amp;'[1]NBA-Data-1980-2019'!$A$1:$A$16305,'[1]NBA-Data-1980-2019'!$H$1:$H$16305,"",0)</f>
        <v/>
      </c>
      <c r="AW264" s="2" t="str" cm="1">
        <f t="array" ref="AW264">_xlfn.XLOOKUP($A264&amp;AW$5,'[1]NBA-Data-1980-2019'!$B$1:$B$16305&amp;'[1]NBA-Data-1980-2019'!$A$1:$A$16305,'[1]NBA-Data-1980-2019'!$H$1:$H$16305,"",0)</f>
        <v/>
      </c>
      <c r="AX264" s="2" t="str" cm="1">
        <f t="array" ref="AX264">_xlfn.XLOOKUP($A264&amp;AX$5,'[1]NBA-Data-1980-2019'!$B$1:$B$16305&amp;'[1]NBA-Data-1980-2019'!$A$1:$A$16305,'[1]NBA-Data-1980-2019'!$H$1:$H$16305,"",0)</f>
        <v/>
      </c>
      <c r="AY264" s="2" t="str" cm="1">
        <f t="array" ref="AY264">_xlfn.XLOOKUP($A264&amp;AY$5,'[1]NBA-Data-1980-2019'!$B$1:$B$16305&amp;'[1]NBA-Data-1980-2019'!$A$1:$A$16305,'[1]NBA-Data-1980-2019'!$H$1:$H$16305,"",0)</f>
        <v/>
      </c>
      <c r="AZ264" s="2" t="str" cm="1">
        <f t="array" ref="AZ264">_xlfn.XLOOKUP($A264&amp;AZ$5,'[1]NBA-Data-1980-2019'!$B$1:$B$16305&amp;'[1]NBA-Data-1980-2019'!$A$1:$A$16305,'[1]NBA-Data-1980-2019'!$H$1:$H$16305,"",0)</f>
        <v/>
      </c>
      <c r="BA264" s="2" t="str" cm="1">
        <f t="array" ref="BA264">_xlfn.XLOOKUP($A264&amp;BA$5,'[1]NBA-Data-1980-2019'!$B$1:$B$16305&amp;'[1]NBA-Data-1980-2019'!$A$1:$A$16305,'[1]NBA-Data-1980-2019'!$H$1:$H$16305,"",0)</f>
        <v/>
      </c>
      <c r="BB264" s="2" t="str" cm="1">
        <f t="array" ref="BB264">_xlfn.XLOOKUP($A264&amp;BB$5,'[1]NBA-Data-1980-2019'!$B$1:$B$16305&amp;'[1]NBA-Data-1980-2019'!$A$1:$A$16305,'[1]NBA-Data-1980-2019'!$H$1:$H$16305,"",0)</f>
        <v/>
      </c>
      <c r="BC264" s="2" t="str" cm="1">
        <f t="array" ref="BC264">_xlfn.XLOOKUP($A264&amp;BC$5,'[1]NBA-Data-1980-2019'!$B$1:$B$16305&amp;'[1]NBA-Data-1980-2019'!$A$1:$A$16305,'[1]NBA-Data-1980-2019'!$H$1:$H$16305,"",0)</f>
        <v/>
      </c>
      <c r="BD264" s="2" t="str" cm="1">
        <f t="array" ref="BD264">_xlfn.XLOOKUP($A264&amp;BD$5,'[1]NBA-Data-1980-2019'!$B$1:$B$16305&amp;'[1]NBA-Data-1980-2019'!$A$1:$A$16305,'[1]NBA-Data-1980-2019'!$H$1:$H$16305,"",0)</f>
        <v/>
      </c>
      <c r="BE264" s="2" t="str" cm="1">
        <f t="array" ref="BE264">_xlfn.XLOOKUP($A264&amp;BE$5,'[1]NBA-Data-1980-2019'!$B$1:$B$16305&amp;'[1]NBA-Data-1980-2019'!$A$1:$A$16305,'[1]NBA-Data-1980-2019'!$H$1:$H$16305,"",0)</f>
        <v/>
      </c>
      <c r="BF264" s="2" t="str" cm="1">
        <f t="array" ref="BF264">_xlfn.XLOOKUP($A264&amp;BF$5,'[1]NBA-Data-1980-2019'!$B$1:$B$16305&amp;'[1]NBA-Data-1980-2019'!$A$1:$A$16305,'[1]NBA-Data-1980-2019'!$H$1:$H$16305,"",0)</f>
        <v/>
      </c>
      <c r="BG264" s="2" t="str" cm="1">
        <f t="array" ref="BG264">_xlfn.XLOOKUP($A264&amp;BG$5,'[1]NBA-Data-1980-2019'!$B$1:$B$16305&amp;'[1]NBA-Data-1980-2019'!$A$1:$A$16305,'[1]NBA-Data-1980-2019'!$H$1:$H$16305,"",0)</f>
        <v/>
      </c>
      <c r="BH264" s="2" t="str" cm="1">
        <f t="array" ref="BH264">_xlfn.XLOOKUP($A264&amp;BH$5,'[1]NBA-Data-1980-2019'!$B$1:$B$16305&amp;'[1]NBA-Data-1980-2019'!$A$1:$A$16305,'[1]NBA-Data-1980-2019'!$H$1:$H$16305,"",0)</f>
        <v/>
      </c>
      <c r="BI264" s="2" t="str" cm="1">
        <f t="array" ref="BI264">_xlfn.XLOOKUP($A264&amp;BI$5,'[1]NBA-Data-1980-2019'!$B$1:$B$16305&amp;'[1]NBA-Data-1980-2019'!$A$1:$A$16305,'[1]NBA-Data-1980-2019'!$H$1:$H$16305,"",0)</f>
        <v/>
      </c>
      <c r="BJ264" s="2" t="str" cm="1">
        <f t="array" ref="BJ264">_xlfn.XLOOKUP($A264&amp;BJ$5,'[1]NBA-Data-1980-2019'!$B$1:$B$16305&amp;'[1]NBA-Data-1980-2019'!$A$1:$A$16305,'[1]NBA-Data-1980-2019'!$H$1:$H$16305,"",0)</f>
        <v/>
      </c>
      <c r="BK264" s="2" t="str" cm="1">
        <f t="array" ref="BK264">_xlfn.XLOOKUP($A264&amp;BK$5,'[1]NBA-Data-1980-2019'!$B$1:$B$16305&amp;'[1]NBA-Data-1980-2019'!$A$1:$A$16305,'[1]NBA-Data-1980-2019'!$H$1:$H$16305,"",0)</f>
        <v/>
      </c>
      <c r="BL264" s="2" t="str" cm="1">
        <f t="array" ref="BL264">_xlfn.XLOOKUP($A264&amp;BL$5,'[1]NBA-Data-1980-2019'!$B$1:$B$16305&amp;'[1]NBA-Data-1980-2019'!$A$1:$A$16305,'[1]NBA-Data-1980-2019'!$H$1:$H$16305,"",0)</f>
        <v/>
      </c>
      <c r="BM264" s="2" t="str" cm="1">
        <f t="array" ref="BM264">_xlfn.XLOOKUP($A264&amp;BM$5,'[1]NBA-Data-1980-2019'!$B$1:$B$16305&amp;'[1]NBA-Data-1980-2019'!$A$1:$A$16305,'[1]NBA-Data-1980-2019'!$H$1:$H$16305,"",0)</f>
        <v/>
      </c>
      <c r="BN264" s="2" t="str" cm="1">
        <f t="array" ref="BN264">_xlfn.XLOOKUP($A264&amp;BN$5,'[1]NBA-Data-1980-2019'!$B$1:$B$16305&amp;'[1]NBA-Data-1980-2019'!$A$1:$A$16305,'[1]NBA-Data-1980-2019'!$F$1:$F$16305,"",0)</f>
        <v/>
      </c>
      <c r="BO264" s="2" t="str" cm="1">
        <f t="array" ref="BO264">_xlfn.XLOOKUP($A264&amp;BO$5,'[1]NBA-Data-1980-2019'!$B$1:$B$16305&amp;'[1]NBA-Data-1980-2019'!$A$1:$A$16305,'[1]NBA-Data-1980-2019'!$F$1:$F$16305,"",0)</f>
        <v/>
      </c>
      <c r="BP264" s="2" t="str" cm="1">
        <f t="array" ref="BP264">_xlfn.XLOOKUP($A264&amp;BP$5,'[1]NBA-Data-1980-2019'!$B$1:$B$16305&amp;'[1]NBA-Data-1980-2019'!$A$1:$A$16305,'[1]NBA-Data-1980-2019'!$F$1:$F$16305,"",0)</f>
        <v/>
      </c>
      <c r="BQ264" s="2" t="str" cm="1">
        <f t="array" ref="BQ264">_xlfn.XLOOKUP($A264&amp;BQ$5,'[1]NBA-Data-1980-2019'!$B$1:$B$16305&amp;'[1]NBA-Data-1980-2019'!$A$1:$A$16305,'[1]NBA-Data-1980-2019'!$F$1:$F$16305,"",0)</f>
        <v/>
      </c>
      <c r="BR264" s="2" t="str" cm="1">
        <f t="array" ref="BR264">_xlfn.XLOOKUP($A264&amp;BR$5,'[1]NBA-Data-1980-2019'!$B$1:$B$16305&amp;'[1]NBA-Data-1980-2019'!$A$1:$A$16305,'[1]NBA-Data-1980-2019'!$F$1:$F$16305,"",0)</f>
        <v/>
      </c>
      <c r="BS264" s="2" t="str" cm="1">
        <f t="array" ref="BS264">_xlfn.XLOOKUP($A264&amp;BS$5,'[1]NBA-Data-1980-2019'!$B$1:$B$16305&amp;'[1]NBA-Data-1980-2019'!$A$1:$A$16305,'[1]NBA-Data-1980-2019'!$F$1:$F$16305,"",0)</f>
        <v/>
      </c>
      <c r="BT264" s="2" t="str" cm="1">
        <f t="array" ref="BT264">_xlfn.XLOOKUP($A264&amp;BT$5,'[1]NBA-Data-1980-2019'!$B$1:$B$16305&amp;'[1]NBA-Data-1980-2019'!$A$1:$A$16305,'[1]NBA-Data-1980-2019'!$F$1:$F$16305,"",0)</f>
        <v/>
      </c>
      <c r="BU264" s="2" t="str" cm="1">
        <f t="array" ref="BU264">_xlfn.XLOOKUP($A264&amp;BU$5,'[1]NBA-Data-1980-2019'!$B$1:$B$16305&amp;'[1]NBA-Data-1980-2019'!$A$1:$A$16305,'[1]NBA-Data-1980-2019'!$F$1:$F$16305,"",0)</f>
        <v/>
      </c>
      <c r="BV264" s="2" t="str" cm="1">
        <f t="array" ref="BV264">_xlfn.XLOOKUP($A264&amp;BV$5,'[1]NBA-Data-1980-2019'!$B$1:$B$16305&amp;'[1]NBA-Data-1980-2019'!$A$1:$A$16305,'[1]NBA-Data-1980-2019'!$F$1:$F$16305,"",0)</f>
        <v/>
      </c>
      <c r="BW264" s="2" t="str" cm="1">
        <f t="array" ref="BW264">_xlfn.XLOOKUP($A264&amp;BW$5,'[1]NBA-Data-1980-2019'!$B$1:$B$16305&amp;'[1]NBA-Data-1980-2019'!$A$1:$A$16305,'[1]NBA-Data-1980-2019'!$F$1:$F$16305,"",0)</f>
        <v/>
      </c>
      <c r="BX264" s="2" t="str" cm="1">
        <f t="array" ref="BX264">_xlfn.XLOOKUP($A264&amp;BX$5,'[1]NBA-Data-1980-2019'!$B$1:$B$16305&amp;'[1]NBA-Data-1980-2019'!$A$1:$A$16305,'[1]NBA-Data-1980-2019'!$F$1:$F$16305,"",0)</f>
        <v/>
      </c>
      <c r="BY264" s="2" t="str" cm="1">
        <f t="array" ref="BY264">_xlfn.XLOOKUP($A264&amp;BY$5,'[1]NBA-Data-1980-2019'!$B$1:$B$16305&amp;'[1]NBA-Data-1980-2019'!$A$1:$A$16305,'[1]NBA-Data-1980-2019'!$F$1:$F$16305,"",0)</f>
        <v/>
      </c>
      <c r="BZ264" s="2" t="str" cm="1">
        <f t="array" ref="BZ264">_xlfn.XLOOKUP($A264&amp;BZ$5,'[1]NBA-Data-1980-2019'!$B$1:$B$16305&amp;'[1]NBA-Data-1980-2019'!$A$1:$A$16305,'[1]NBA-Data-1980-2019'!$F$1:$F$16305,"",0)</f>
        <v/>
      </c>
      <c r="CA264" s="2" t="str" cm="1">
        <f t="array" ref="CA264">_xlfn.XLOOKUP($A264&amp;CA$5,'[1]NBA-Data-1980-2019'!$B$1:$B$16305&amp;'[1]NBA-Data-1980-2019'!$A$1:$A$16305,'[1]NBA-Data-1980-2019'!$F$1:$F$16305,"",0)</f>
        <v/>
      </c>
      <c r="CB264" s="2" t="str" cm="1">
        <f t="array" ref="CB264">_xlfn.XLOOKUP($A264&amp;CB$5,'[1]NBA-Data-1980-2019'!$B$1:$B$16305&amp;'[1]NBA-Data-1980-2019'!$A$1:$A$16305,'[1]NBA-Data-1980-2019'!$F$1:$F$16305,"",0)</f>
        <v/>
      </c>
      <c r="CC264" s="2" t="str" cm="1">
        <f t="array" ref="CC264">_xlfn.XLOOKUP($A264&amp;CC$5,'[1]NBA-Data-1980-2019'!$B$1:$B$16305&amp;'[1]NBA-Data-1980-2019'!$A$1:$A$16305,'[1]NBA-Data-1980-2019'!$F$1:$F$16305,"",0)</f>
        <v/>
      </c>
      <c r="CD264" s="2" t="str" cm="1">
        <f t="array" ref="CD264">_xlfn.XLOOKUP($A264&amp;CD$5,'[1]NBA-Data-1980-2019'!$B$1:$B$16305&amp;'[1]NBA-Data-1980-2019'!$A$1:$A$16305,'[1]NBA-Data-1980-2019'!$F$1:$F$16305,"",0)</f>
        <v/>
      </c>
      <c r="CE264" s="2" t="str" cm="1">
        <f t="array" ref="CE264">_xlfn.XLOOKUP($A264&amp;CE$5,'[1]NBA-Data-1980-2019'!$B$1:$B$16305&amp;'[1]NBA-Data-1980-2019'!$A$1:$A$16305,'[1]NBA-Data-1980-2019'!$F$1:$F$16305,"",0)</f>
        <v/>
      </c>
      <c r="CF264" s="2" t="str" cm="1">
        <f t="array" ref="CF264">_xlfn.XLOOKUP($A264&amp;CF$5,'[1]NBA-Data-1980-2019'!$B$1:$B$16305&amp;'[1]NBA-Data-1980-2019'!$A$1:$A$16305,'[1]NBA-Data-1980-2019'!$F$1:$F$16305,"",0)</f>
        <v/>
      </c>
      <c r="CG264" s="2" t="str" cm="1">
        <f t="array" ref="CG264">_xlfn.XLOOKUP($A264&amp;CG$5,'[1]NBA-Data-1980-2019'!$B$1:$B$16305&amp;'[1]NBA-Data-1980-2019'!$A$1:$A$16305,'[1]NBA-Data-1980-2019'!$F$1:$F$16305,"",0)</f>
        <v/>
      </c>
      <c r="CH264" s="2" t="str" cm="1">
        <f t="array" ref="CH264">_xlfn.XLOOKUP($A264&amp;CH$5,'[1]NBA-Data-1980-2019'!$B$1:$B$16305&amp;'[1]NBA-Data-1980-2019'!$A$1:$A$16305,'[1]NBA-Data-1980-2019'!$F$1:$F$16305,"",0)</f>
        <v/>
      </c>
      <c r="CI264" s="2" t="str" cm="1">
        <f t="array" ref="CI264">_xlfn.XLOOKUP($A264&amp;CI$5,'[1]NBA-Data-1980-2019'!$B$1:$B$16305&amp;'[1]NBA-Data-1980-2019'!$A$1:$A$16305,'[1]NBA-Data-1980-2019'!$F$1:$F$16305,"",0)</f>
        <v/>
      </c>
      <c r="CJ264" s="2" t="str" cm="1">
        <f t="array" ref="CJ264">_xlfn.XLOOKUP($A264&amp;CJ$5,'[1]NBA-Data-1980-2019'!$B$1:$B$16305&amp;'[1]NBA-Data-1980-2019'!$A$1:$A$16305,'[1]NBA-Data-1980-2019'!$F$1:$F$16305,"",0)</f>
        <v/>
      </c>
      <c r="CK264" s="2" t="str" cm="1">
        <f t="array" ref="CK264">_xlfn.XLOOKUP($A264&amp;CK$5,'[1]NBA-Data-1980-2019'!$B$1:$B$16305&amp;'[1]NBA-Data-1980-2019'!$A$1:$A$16305,'[1]NBA-Data-1980-2019'!$F$1:$F$16305,"",0)</f>
        <v/>
      </c>
      <c r="CL264" s="2" t="str" cm="1">
        <f t="array" ref="CL264">_xlfn.XLOOKUP($A264&amp;CL$5,'[1]NBA-Data-1980-2019'!$B$1:$B$16305&amp;'[1]NBA-Data-1980-2019'!$A$1:$A$16305,'[1]NBA-Data-1980-2019'!$F$1:$F$16305,"",0)</f>
        <v/>
      </c>
      <c r="CM264" s="2" t="str" cm="1">
        <f t="array" ref="CM264">_xlfn.XLOOKUP($A264&amp;CM$5,'[1]NBA-Data-1980-2019'!$B$1:$B$16305&amp;'[1]NBA-Data-1980-2019'!$A$1:$A$16305,'[1]NBA-Data-1980-2019'!$F$1:$F$16305,"",0)</f>
        <v/>
      </c>
      <c r="CN264" s="2" t="str" cm="1">
        <f t="array" ref="CN264">_xlfn.XLOOKUP($A264&amp;CN$5,'[1]NBA-Data-1980-2019'!$B$1:$B$16305&amp;'[1]NBA-Data-1980-2019'!$A$1:$A$16305,'[1]NBA-Data-1980-2019'!$F$1:$F$16305,"",0)</f>
        <v/>
      </c>
      <c r="CO264" s="2" t="str" cm="1">
        <f t="array" ref="CO264">_xlfn.XLOOKUP($A264&amp;CO$5,'[1]NBA-Data-1980-2019'!$B$1:$B$16305&amp;'[1]NBA-Data-1980-2019'!$A$1:$A$16305,'[1]NBA-Data-1980-2019'!$F$1:$F$16305,"",0)</f>
        <v/>
      </c>
      <c r="CP264" s="2" t="str" cm="1">
        <f t="array" ref="CP264">_xlfn.XLOOKUP($A264&amp;CP$5,'[1]NBA-Data-1980-2019'!$B$1:$B$16305&amp;'[1]NBA-Data-1980-2019'!$A$1:$A$16305,'[1]NBA-Data-1980-2019'!$F$1:$F$16305,"",0)</f>
        <v/>
      </c>
      <c r="CQ264" s="2" t="str" cm="1">
        <f t="array" ref="CQ264">_xlfn.XLOOKUP($A264&amp;CQ$5,'[1]NBA-Data-1980-2019'!$B$1:$B$16305&amp;'[1]NBA-Data-1980-2019'!$A$1:$A$16305,'[1]NBA-Data-1980-2019'!$F$1:$F$16305,"",0)</f>
        <v/>
      </c>
      <c r="CR264" s="2" t="str" cm="1">
        <f t="array" ref="CR264">_xlfn.XLOOKUP($A264&amp;CR$5,'[1]NBA-Data-1980-2019'!$B$1:$B$16305&amp;'[1]NBA-Data-1980-2019'!$A$1:$A$16305,'[1]NBA-Data-1980-2019'!$F$1:$F$16305,"",0)</f>
        <v/>
      </c>
      <c r="CS264" s="2" t="str" cm="1">
        <f t="array" ref="CS264">_xlfn.XLOOKUP($A264&amp;CS$5,'[1]NBA-Data-1980-2019'!$B$1:$B$16305&amp;'[1]NBA-Data-1980-2019'!$A$1:$A$16305,'[1]NBA-Data-1980-2019'!$F$1:$F$16305,"",0)</f>
        <v/>
      </c>
      <c r="CU264" s="2" t="str">
        <f>_xlfn.XLOOKUP($A264,TEAMS!$G$1:$G$839,TEAMS!$H$1:$H$839,"",0)</f>
        <v>SF</v>
      </c>
      <c r="CV264" s="2" t="str">
        <f>_xlfn.XLOOKUP($CU264,DASHBOARD!$B$22:$B$27,DASHBOARD!$C$22:$C$27,"",0)</f>
        <v>FORWARD</v>
      </c>
      <c r="CY264" s="63">
        <f>SUMIFS('[1]NBA-Data-1980-2019'!$G$1:$G$16305,'[1]NBA-Data-1980-2019'!$B$1:$B$16305,$A264,'[1]NBA-Data-1980-2019'!$A$1:$A$16305,CY$9)</f>
        <v>0</v>
      </c>
      <c r="CZ264" s="63">
        <f>SUMIFS('[1]NBA-Data-1980-2019'!$G$1:$G$16305,'[1]NBA-Data-1980-2019'!$B$1:$B$16305,$A264,'[1]NBA-Data-1980-2019'!$A$1:$A$16305,CZ$9)</f>
        <v>0</v>
      </c>
      <c r="DA264" s="63">
        <f>SUMIFS('[1]NBA-Data-1980-2019'!$G$1:$G$16305,'[1]NBA-Data-1980-2019'!$B$1:$B$16305,$A264,'[1]NBA-Data-1980-2019'!$A$1:$A$16305,DA$9)</f>
        <v>0</v>
      </c>
      <c r="DB264" s="63">
        <f>SUMIFS('[1]NBA-Data-1980-2019'!$G$1:$G$16305,'[1]NBA-Data-1980-2019'!$B$1:$B$16305,$A264,'[1]NBA-Data-1980-2019'!$A$1:$A$16305,DB$9)</f>
        <v>0</v>
      </c>
      <c r="DC264" s="63">
        <f>SUMIFS('[1]NBA-Data-1980-2019'!$G$1:$G$16305,'[1]NBA-Data-1980-2019'!$B$1:$B$16305,$A264,'[1]NBA-Data-1980-2019'!$A$1:$A$16305,DC$9)</f>
        <v>0</v>
      </c>
      <c r="DD264" s="63">
        <f>SUMIFS('[1]NBA-Data-1980-2019'!$G$1:$G$16305,'[1]NBA-Data-1980-2019'!$B$1:$B$16305,$A264,'[1]NBA-Data-1980-2019'!$A$1:$A$16305,DD$9)</f>
        <v>0</v>
      </c>
      <c r="DE264" s="63">
        <f>SUMIFS('[1]NBA-Data-1980-2019'!$G$1:$G$16305,'[1]NBA-Data-1980-2019'!$B$1:$B$16305,$A264,'[1]NBA-Data-1980-2019'!$A$1:$A$16305,DE$9)</f>
        <v>0</v>
      </c>
      <c r="DF264" s="63">
        <f>SUMIFS('[1]NBA-Data-1980-2019'!$G$1:$G$16305,'[1]NBA-Data-1980-2019'!$B$1:$B$16305,$A264,'[1]NBA-Data-1980-2019'!$A$1:$A$16305,DF$9)</f>
        <v>0</v>
      </c>
      <c r="DG264" s="63">
        <f>SUMIFS('[1]NBA-Data-1980-2019'!$G$1:$G$16305,'[1]NBA-Data-1980-2019'!$B$1:$B$16305,$A264,'[1]NBA-Data-1980-2019'!$A$1:$A$16305,DG$9)</f>
        <v>0</v>
      </c>
      <c r="DH264" s="63">
        <f>SUMIFS('[1]NBA-Data-1980-2019'!$G$1:$G$16305,'[1]NBA-Data-1980-2019'!$B$1:$B$16305,$A264,'[1]NBA-Data-1980-2019'!$A$1:$A$16305,DH$9)</f>
        <v>0</v>
      </c>
      <c r="DI264" s="63">
        <f>SUMIFS('[1]NBA-Data-1980-2019'!$G$1:$G$16305,'[1]NBA-Data-1980-2019'!$B$1:$B$16305,$A264,'[1]NBA-Data-1980-2019'!$A$1:$A$16305,DI$9)</f>
        <v>0</v>
      </c>
      <c r="DJ264" s="63">
        <f>SUMIFS('[1]NBA-Data-1980-2019'!$G$1:$G$16305,'[1]NBA-Data-1980-2019'!$B$1:$B$16305,$A264,'[1]NBA-Data-1980-2019'!$A$1:$A$16305,DJ$9)</f>
        <v>0</v>
      </c>
      <c r="DK264" s="63">
        <f>SUMIFS('[1]NBA-Data-1980-2019'!$G$1:$G$16305,'[1]NBA-Data-1980-2019'!$B$1:$B$16305,$A264,'[1]NBA-Data-1980-2019'!$A$1:$A$16305,DK$9)</f>
        <v>0</v>
      </c>
      <c r="DL264" s="63">
        <f>SUMIFS('[1]NBA-Data-1980-2019'!$G$1:$G$16305,'[1]NBA-Data-1980-2019'!$B$1:$B$16305,$A264,'[1]NBA-Data-1980-2019'!$A$1:$A$16305,DL$9)</f>
        <v>0</v>
      </c>
      <c r="DM264" s="63">
        <f>SUMIFS('[1]NBA-Data-1980-2019'!$G$1:$G$16305,'[1]NBA-Data-1980-2019'!$B$1:$B$16305,$A264,'[1]NBA-Data-1980-2019'!$A$1:$A$16305,DM$9)</f>
        <v>0</v>
      </c>
      <c r="DN264" s="63">
        <f>SUMIFS('[1]NBA-Data-1980-2019'!$G$1:$G$16305,'[1]NBA-Data-1980-2019'!$B$1:$B$16305,$A264,'[1]NBA-Data-1980-2019'!$A$1:$A$16305,DN$9)</f>
        <v>0</v>
      </c>
      <c r="DO264" s="63">
        <f>SUMIFS('[1]NBA-Data-1980-2019'!$G$1:$G$16305,'[1]NBA-Data-1980-2019'!$B$1:$B$16305,$A264,'[1]NBA-Data-1980-2019'!$A$1:$A$16305,DO$9)</f>
        <v>0</v>
      </c>
      <c r="DP264" s="63">
        <f>SUMIFS('[1]NBA-Data-1980-2019'!$G$1:$G$16305,'[1]NBA-Data-1980-2019'!$B$1:$B$16305,$A264,'[1]NBA-Data-1980-2019'!$A$1:$A$16305,DP$9)</f>
        <v>0</v>
      </c>
      <c r="DQ264" s="63">
        <f>SUMIFS('[1]NBA-Data-1980-2019'!$G$1:$G$16305,'[1]NBA-Data-1980-2019'!$B$1:$B$16305,$A264,'[1]NBA-Data-1980-2019'!$A$1:$A$16305,DQ$9)</f>
        <v>0</v>
      </c>
      <c r="DR264" s="63">
        <f>SUMIFS('[1]NBA-Data-1980-2019'!$G$1:$G$16305,'[1]NBA-Data-1980-2019'!$B$1:$B$16305,$A264,'[1]NBA-Data-1980-2019'!$A$1:$A$16305,DR$9)</f>
        <v>0</v>
      </c>
      <c r="DS264" s="63">
        <f>SUMIFS('[1]NBA-Data-1980-2019'!$G$1:$G$16305,'[1]NBA-Data-1980-2019'!$B$1:$B$16305,$A264,'[1]NBA-Data-1980-2019'!$A$1:$A$16305,DS$9)</f>
        <v>0</v>
      </c>
      <c r="DT264" s="63">
        <f>SUMIFS('[1]NBA-Data-1980-2019'!$G$1:$G$16305,'[1]NBA-Data-1980-2019'!$B$1:$B$16305,$A264,'[1]NBA-Data-1980-2019'!$A$1:$A$16305,DT$9)</f>
        <v>0</v>
      </c>
      <c r="DU264" s="63">
        <f>SUMIFS('[1]NBA-Data-1980-2019'!$G$1:$G$16305,'[1]NBA-Data-1980-2019'!$B$1:$B$16305,$A264,'[1]NBA-Data-1980-2019'!$A$1:$A$16305,DU$9)</f>
        <v>0</v>
      </c>
      <c r="DV264" s="63">
        <f>SUMIFS('[1]NBA-Data-1980-2019'!$G$1:$G$16305,'[1]NBA-Data-1980-2019'!$B$1:$B$16305,$A264,'[1]NBA-Data-1980-2019'!$A$1:$A$16305,DV$9)</f>
        <v>0</v>
      </c>
      <c r="DW264" s="63">
        <f>SUMIFS('[1]NBA-Data-1980-2019'!$G$1:$G$16305,'[1]NBA-Data-1980-2019'!$B$1:$B$16305,$A264,'[1]NBA-Data-1980-2019'!$A$1:$A$16305,DW$9)</f>
        <v>0</v>
      </c>
      <c r="DX264" s="63">
        <f>SUMIFS('[1]NBA-Data-1980-2019'!$G$1:$G$16305,'[1]NBA-Data-1980-2019'!$B$1:$B$16305,$A264,'[1]NBA-Data-1980-2019'!$A$1:$A$16305,DX$9)</f>
        <v>0</v>
      </c>
      <c r="DY264" s="63">
        <f>SUMIFS('[1]NBA-Data-1980-2019'!$G$1:$G$16305,'[1]NBA-Data-1980-2019'!$B$1:$B$16305,$A264,'[1]NBA-Data-1980-2019'!$A$1:$A$16305,DY$9)</f>
        <v>0</v>
      </c>
      <c r="DZ264" s="63">
        <f>SUMIFS('[1]NBA-Data-1980-2019'!$G$1:$G$16305,'[1]NBA-Data-1980-2019'!$B$1:$B$16305,$A264,'[1]NBA-Data-1980-2019'!$A$1:$A$16305,DZ$9)</f>
        <v>0</v>
      </c>
      <c r="EA264" s="63">
        <f>SUMIFS('[1]NBA-Data-1980-2019'!$G$1:$G$16305,'[1]NBA-Data-1980-2019'!$B$1:$B$16305,$A264,'[1]NBA-Data-1980-2019'!$A$1:$A$16305,EA$9)</f>
        <v>0</v>
      </c>
      <c r="EB264" s="63">
        <f>SUMIFS('[1]NBA-Data-1980-2019'!$G$1:$G$16305,'[1]NBA-Data-1980-2019'!$B$1:$B$16305,$A264,'[1]NBA-Data-1980-2019'!$A$1:$A$16305,EB$9)</f>
        <v>0</v>
      </c>
      <c r="EC264" s="63">
        <f>SUMIFS('[1]NBA-Data-1980-2019'!$G$1:$G$16305,'[1]NBA-Data-1980-2019'!$B$1:$B$16305,$A264,'[1]NBA-Data-1980-2019'!$A$1:$A$16305,EC$9)</f>
        <v>0</v>
      </c>
      <c r="ED264" s="63">
        <f>SUMIFS('[1]NBA-Data-1980-2019'!$G$1:$G$16305,'[1]NBA-Data-1980-2019'!$B$1:$B$16305,$A264,'[1]NBA-Data-1980-2019'!$A$1:$A$16305,ED$9)</f>
        <v>0</v>
      </c>
      <c r="EH264" s="2" t="s">
        <v>1486</v>
      </c>
    </row>
    <row r="265" spans="1:165" x14ac:dyDescent="0.2">
      <c r="A265" s="2" t="s">
        <v>959</v>
      </c>
      <c r="B265" s="2" t="str" cm="1">
        <f t="array" ref="B265">_xlfn.XLOOKUP($A265&amp;B$5,'[1]NBA-Data-1980-2019'!$B$1:$B$16305&amp;'[1]NBA-Data-1980-2019'!$A$1:$A$16305,'[1]NBA-Data-1980-2019'!$D$1:$D$16305,"",0)</f>
        <v/>
      </c>
      <c r="C265" s="2" t="str" cm="1">
        <f t="array" ref="C265">_xlfn.XLOOKUP($A265&amp;C$5,'[1]NBA-Data-1980-2019'!$B$1:$B$16305&amp;'[1]NBA-Data-1980-2019'!$A$1:$A$16305,'[1]NBA-Data-1980-2019'!$D$1:$D$16305,"",0)</f>
        <v/>
      </c>
      <c r="D265" s="2" t="str" cm="1">
        <f t="array" ref="D265">_xlfn.XLOOKUP($A265&amp;D$5,'[1]NBA-Data-1980-2019'!$B$1:$B$16305&amp;'[1]NBA-Data-1980-2019'!$A$1:$A$16305,'[1]NBA-Data-1980-2019'!$D$1:$D$16305,"",0)</f>
        <v/>
      </c>
      <c r="E265" s="2" t="str" cm="1">
        <f t="array" ref="E265">_xlfn.XLOOKUP($A265&amp;E$5,'[1]NBA-Data-1980-2019'!$B$1:$B$16305&amp;'[1]NBA-Data-1980-2019'!$A$1:$A$16305,'[1]NBA-Data-1980-2019'!$D$1:$D$16305,"",0)</f>
        <v/>
      </c>
      <c r="F265" s="2" t="str" cm="1">
        <f t="array" ref="F265">_xlfn.XLOOKUP($A265&amp;F$5,'[1]NBA-Data-1980-2019'!$B$1:$B$16305&amp;'[1]NBA-Data-1980-2019'!$A$1:$A$16305,'[1]NBA-Data-1980-2019'!$D$1:$D$16305,"",0)</f>
        <v/>
      </c>
      <c r="G265" s="2" t="str" cm="1">
        <f t="array" ref="G265">_xlfn.XLOOKUP($A265&amp;G$5,'[1]NBA-Data-1980-2019'!$B$1:$B$16305&amp;'[1]NBA-Data-1980-2019'!$A$1:$A$16305,'[1]NBA-Data-1980-2019'!$D$1:$D$16305,"",0)</f>
        <v/>
      </c>
      <c r="H265" s="2" t="str" cm="1">
        <f t="array" ref="H265">_xlfn.XLOOKUP($A265&amp;H$5,'[1]NBA-Data-1980-2019'!$B$1:$B$16305&amp;'[1]NBA-Data-1980-2019'!$A$1:$A$16305,'[1]NBA-Data-1980-2019'!$D$1:$D$16305,"",0)</f>
        <v/>
      </c>
      <c r="I265" s="2" t="str" cm="1">
        <f t="array" ref="I265">_xlfn.XLOOKUP($A265&amp;I$5,'[1]NBA-Data-1980-2019'!$B$1:$B$16305&amp;'[1]NBA-Data-1980-2019'!$A$1:$A$16305,'[1]NBA-Data-1980-2019'!$D$1:$D$16305,"",0)</f>
        <v/>
      </c>
      <c r="J265" s="2" t="str" cm="1">
        <f t="array" ref="J265">_xlfn.XLOOKUP($A265&amp;J$5,'[1]NBA-Data-1980-2019'!$B$1:$B$16305&amp;'[1]NBA-Data-1980-2019'!$A$1:$A$16305,'[1]NBA-Data-1980-2019'!$D$1:$D$16305,"",0)</f>
        <v>PHI</v>
      </c>
      <c r="K265" s="2" t="str" cm="1">
        <f t="array" ref="K265">_xlfn.XLOOKUP($A265&amp;K$5,'[1]NBA-Data-1980-2019'!$B$1:$B$16305&amp;'[1]NBA-Data-1980-2019'!$A$1:$A$16305,'[1]NBA-Data-1980-2019'!$D$1:$D$16305,"",0)</f>
        <v>PHI</v>
      </c>
      <c r="L265" s="2" t="str" cm="1">
        <f t="array" ref="L265">_xlfn.XLOOKUP($A265&amp;L$5,'[1]NBA-Data-1980-2019'!$B$1:$B$16305&amp;'[1]NBA-Data-1980-2019'!$A$1:$A$16305,'[1]NBA-Data-1980-2019'!$D$1:$D$16305,"",0)</f>
        <v>TOT</v>
      </c>
      <c r="M265" s="2" t="str" cm="1">
        <f t="array" ref="M265">_xlfn.XLOOKUP($A265&amp;M$5,'[1]NBA-Data-1980-2019'!$B$1:$B$16305&amp;'[1]NBA-Data-1980-2019'!$A$1:$A$16305,'[1]NBA-Data-1980-2019'!$D$1:$D$16305,"",0)</f>
        <v>ATL</v>
      </c>
      <c r="N265" s="2" t="str" cm="1">
        <f t="array" ref="N265">_xlfn.XLOOKUP($A265&amp;N$5,'[1]NBA-Data-1980-2019'!$B$1:$B$16305&amp;'[1]NBA-Data-1980-2019'!$A$1:$A$16305,'[1]NBA-Data-1980-2019'!$D$1:$D$16305,"",0)</f>
        <v>ATL</v>
      </c>
      <c r="O265" s="2" t="str" cm="1">
        <f t="array" ref="O265">_xlfn.XLOOKUP($A265&amp;O$5,'[1]NBA-Data-1980-2019'!$B$1:$B$16305&amp;'[1]NBA-Data-1980-2019'!$A$1:$A$16305,'[1]NBA-Data-1980-2019'!$D$1:$D$16305,"",0)</f>
        <v>TOT</v>
      </c>
      <c r="P265" s="2" t="str" cm="1">
        <f t="array" ref="P265">_xlfn.XLOOKUP($A265&amp;P$5,'[1]NBA-Data-1980-2019'!$B$1:$B$16305&amp;'[1]NBA-Data-1980-2019'!$A$1:$A$16305,'[1]NBA-Data-1980-2019'!$D$1:$D$16305,"",0)</f>
        <v>TOT</v>
      </c>
      <c r="Q265" s="2" t="str" cm="1">
        <f t="array" ref="Q265">_xlfn.XLOOKUP($A265&amp;Q$5,'[1]NBA-Data-1980-2019'!$B$1:$B$16305&amp;'[1]NBA-Data-1980-2019'!$A$1:$A$16305,'[1]NBA-Data-1980-2019'!$D$1:$D$16305,"",0)</f>
        <v>SAS</v>
      </c>
      <c r="R265" s="2" t="str" cm="1">
        <f t="array" ref="R265">_xlfn.XLOOKUP($A265&amp;R$5,'[1]NBA-Data-1980-2019'!$B$1:$B$16305&amp;'[1]NBA-Data-1980-2019'!$A$1:$A$16305,'[1]NBA-Data-1980-2019'!$D$1:$D$16305,"",0)</f>
        <v>DET</v>
      </c>
      <c r="S265" s="2" t="str" cm="1">
        <f t="array" ref="S265">_xlfn.XLOOKUP($A265&amp;S$5,'[1]NBA-Data-1980-2019'!$B$1:$B$16305&amp;'[1]NBA-Data-1980-2019'!$A$1:$A$16305,'[1]NBA-Data-1980-2019'!$D$1:$D$16305,"",0)</f>
        <v>TOT</v>
      </c>
      <c r="T265" s="2" t="str" cm="1">
        <f t="array" ref="T265">_xlfn.XLOOKUP($A265&amp;T$5,'[1]NBA-Data-1980-2019'!$B$1:$B$16305&amp;'[1]NBA-Data-1980-2019'!$A$1:$A$16305,'[1]NBA-Data-1980-2019'!$D$1:$D$16305,"",0)</f>
        <v>CHA</v>
      </c>
      <c r="U265" s="2" t="str" cm="1">
        <f t="array" ref="U265">_xlfn.XLOOKUP($A265&amp;U$5,'[1]NBA-Data-1980-2019'!$B$1:$B$16305&amp;'[1]NBA-Data-1980-2019'!$A$1:$A$16305,'[1]NBA-Data-1980-2019'!$D$1:$D$16305,"",0)</f>
        <v>CHA</v>
      </c>
      <c r="V265" s="2" t="str" cm="1">
        <f t="array" ref="V265">_xlfn.XLOOKUP($A265&amp;V$5,'[1]NBA-Data-1980-2019'!$B$1:$B$16305&amp;'[1]NBA-Data-1980-2019'!$A$1:$A$16305,'[1]NBA-Data-1980-2019'!$D$1:$D$16305,"",0)</f>
        <v>TOT</v>
      </c>
      <c r="W265" s="2" t="str" cm="1">
        <f t="array" ref="W265">_xlfn.XLOOKUP($A265&amp;W$5,'[1]NBA-Data-1980-2019'!$B$1:$B$16305&amp;'[1]NBA-Data-1980-2019'!$A$1:$A$16305,'[1]NBA-Data-1980-2019'!$D$1:$D$16305,"",0)</f>
        <v>OKC</v>
      </c>
      <c r="X265" s="2" t="str" cm="1">
        <f t="array" ref="X265">_xlfn.XLOOKUP($A265&amp;X$5,'[1]NBA-Data-1980-2019'!$B$1:$B$16305&amp;'[1]NBA-Data-1980-2019'!$A$1:$A$16305,'[1]NBA-Data-1980-2019'!$D$1:$D$16305,"",0)</f>
        <v>CHI</v>
      </c>
      <c r="Y265" s="2" t="str" cm="1">
        <f t="array" ref="Y265">_xlfn.XLOOKUP($A265&amp;Y$5,'[1]NBA-Data-1980-2019'!$B$1:$B$16305&amp;'[1]NBA-Data-1980-2019'!$A$1:$A$16305,'[1]NBA-Data-1980-2019'!$D$1:$D$16305,"",0)</f>
        <v>CHI</v>
      </c>
      <c r="Z265" s="2" t="str" cm="1">
        <f t="array" ref="Z265">_xlfn.XLOOKUP($A265&amp;Z$5,'[1]NBA-Data-1980-2019'!$B$1:$B$16305&amp;'[1]NBA-Data-1980-2019'!$A$1:$A$16305,'[1]NBA-Data-1980-2019'!$D$1:$D$16305,"",0)</f>
        <v>CHI</v>
      </c>
      <c r="AA265" s="2" t="str" cm="1">
        <f t="array" ref="AA265">_xlfn.XLOOKUP($A265&amp;AA$5,'[1]NBA-Data-1980-2019'!$B$1:$B$16305&amp;'[1]NBA-Data-1980-2019'!$A$1:$A$16305,'[1]NBA-Data-1980-2019'!$D$1:$D$16305,"",0)</f>
        <v>OKC</v>
      </c>
      <c r="AB265" s="2" t="str" cm="1">
        <f t="array" ref="AB265">_xlfn.XLOOKUP($A265&amp;AB$5,'[1]NBA-Data-1980-2019'!$B$1:$B$16305&amp;'[1]NBA-Data-1980-2019'!$A$1:$A$16305,'[1]NBA-Data-1980-2019'!$D$1:$D$16305,"",0)</f>
        <v/>
      </c>
      <c r="AC265" s="2" t="str" cm="1">
        <f t="array" ref="AC265">_xlfn.XLOOKUP($A265&amp;AC$5,'[1]NBA-Data-1980-2019'!$B$1:$B$16305&amp;'[1]NBA-Data-1980-2019'!$A$1:$A$16305,'[1]NBA-Data-1980-2019'!$D$1:$D$16305,"",0)</f>
        <v/>
      </c>
      <c r="AD265" s="2" t="str" cm="1">
        <f t="array" ref="AD265">_xlfn.XLOOKUP($A265&amp;AD$5,'[1]NBA-Data-1980-2019'!$B$1:$B$16305&amp;'[1]NBA-Data-1980-2019'!$A$1:$A$16305,'[1]NBA-Data-1980-2019'!$D$1:$D$16305,"",0)</f>
        <v/>
      </c>
      <c r="AE265" s="2" t="str" cm="1">
        <f t="array" ref="AE265">_xlfn.XLOOKUP($A265&amp;AE$5,'[1]NBA-Data-1980-2019'!$B$1:$B$16305&amp;'[1]NBA-Data-1980-2019'!$A$1:$A$16305,'[1]NBA-Data-1980-2019'!$D$1:$D$16305,"",0)</f>
        <v/>
      </c>
      <c r="AF265" s="2" t="str" cm="1">
        <f t="array" ref="AF265">_xlfn.XLOOKUP($A265&amp;AF$5,'[1]NBA-Data-1980-2019'!$B$1:$B$16305&amp;'[1]NBA-Data-1980-2019'!$A$1:$A$16305,'[1]NBA-Data-1980-2019'!$D$1:$D$16305,"",0)</f>
        <v/>
      </c>
      <c r="AG265" s="2" t="str" cm="1">
        <f t="array" ref="AG265">_xlfn.XLOOKUP($A265&amp;AG$5,'[1]NBA-Data-1980-2019'!$B$1:$B$16305&amp;'[1]NBA-Data-1980-2019'!$A$1:$A$16305,'[1]NBA-Data-1980-2019'!$D$1:$D$16305,"",0)</f>
        <v/>
      </c>
      <c r="AH265" s="2" t="str" cm="1">
        <f t="array" ref="AH265">_xlfn.XLOOKUP($A265&amp;AH$5,'[1]NBA-Data-1980-2019'!$B$1:$B$16305&amp;'[1]NBA-Data-1980-2019'!$A$1:$A$16305,'[1]NBA-Data-1980-2019'!$H$1:$H$16305,"",0)</f>
        <v/>
      </c>
      <c r="AI265" s="2" t="str" cm="1">
        <f t="array" ref="AI265">_xlfn.XLOOKUP($A265&amp;AI$5,'[1]NBA-Data-1980-2019'!$B$1:$B$16305&amp;'[1]NBA-Data-1980-2019'!$A$1:$A$16305,'[1]NBA-Data-1980-2019'!$H$1:$H$16305,"",0)</f>
        <v/>
      </c>
      <c r="AJ265" s="2" t="str" cm="1">
        <f t="array" ref="AJ265">_xlfn.XLOOKUP($A265&amp;AJ$5,'[1]NBA-Data-1980-2019'!$B$1:$B$16305&amp;'[1]NBA-Data-1980-2019'!$A$1:$A$16305,'[1]NBA-Data-1980-2019'!$H$1:$H$16305,"",0)</f>
        <v/>
      </c>
      <c r="AK265" s="2" t="str" cm="1">
        <f t="array" ref="AK265">_xlfn.XLOOKUP($A265&amp;AK$5,'[1]NBA-Data-1980-2019'!$B$1:$B$16305&amp;'[1]NBA-Data-1980-2019'!$A$1:$A$16305,'[1]NBA-Data-1980-2019'!$H$1:$H$16305,"",0)</f>
        <v/>
      </c>
      <c r="AL265" s="2" t="str" cm="1">
        <f t="array" ref="AL265">_xlfn.XLOOKUP($A265&amp;AL$5,'[1]NBA-Data-1980-2019'!$B$1:$B$16305&amp;'[1]NBA-Data-1980-2019'!$A$1:$A$16305,'[1]NBA-Data-1980-2019'!$H$1:$H$16305,"",0)</f>
        <v/>
      </c>
      <c r="AM265" s="2" t="str" cm="1">
        <f t="array" ref="AM265">_xlfn.XLOOKUP($A265&amp;AM$5,'[1]NBA-Data-1980-2019'!$B$1:$B$16305&amp;'[1]NBA-Data-1980-2019'!$A$1:$A$16305,'[1]NBA-Data-1980-2019'!$H$1:$H$16305,"",0)</f>
        <v/>
      </c>
      <c r="AN265" s="2" t="str" cm="1">
        <f t="array" ref="AN265">_xlfn.XLOOKUP($A265&amp;AN$5,'[1]NBA-Data-1980-2019'!$B$1:$B$16305&amp;'[1]NBA-Data-1980-2019'!$A$1:$A$16305,'[1]NBA-Data-1980-2019'!$H$1:$H$16305,"",0)</f>
        <v/>
      </c>
      <c r="AO265" s="2" t="str" cm="1">
        <f t="array" ref="AO265">_xlfn.XLOOKUP($A265&amp;AO$5,'[1]NBA-Data-1980-2019'!$B$1:$B$16305&amp;'[1]NBA-Data-1980-2019'!$A$1:$A$16305,'[1]NBA-Data-1980-2019'!$H$1:$H$16305,"",0)</f>
        <v/>
      </c>
      <c r="AP265" s="2" cm="1">
        <f t="array" ref="AP265">_xlfn.XLOOKUP($A265&amp;AP$5,'[1]NBA-Data-1980-2019'!$B$1:$B$16305&amp;'[1]NBA-Data-1980-2019'!$A$1:$A$16305,'[1]NBA-Data-1980-2019'!$H$1:$H$16305,"",0)</f>
        <v>122.2</v>
      </c>
      <c r="AQ265" s="2" cm="1">
        <f t="array" ref="AQ265">_xlfn.XLOOKUP($A265&amp;AQ$5,'[1]NBA-Data-1980-2019'!$B$1:$B$16305&amp;'[1]NBA-Data-1980-2019'!$A$1:$A$16305,'[1]NBA-Data-1980-2019'!$H$1:$H$16305,"",0)</f>
        <v>190.4</v>
      </c>
      <c r="AR265" s="2" cm="1">
        <f t="array" ref="AR265">_xlfn.XLOOKUP($A265&amp;AR$5,'[1]NBA-Data-1980-2019'!$B$1:$B$16305&amp;'[1]NBA-Data-1980-2019'!$A$1:$A$16305,'[1]NBA-Data-1980-2019'!$H$1:$H$16305,"",0)</f>
        <v>910.59999999999991</v>
      </c>
      <c r="AS265" s="2" cm="1">
        <f t="array" ref="AS265">_xlfn.XLOOKUP($A265&amp;AS$5,'[1]NBA-Data-1980-2019'!$B$1:$B$16305&amp;'[1]NBA-Data-1980-2019'!$A$1:$A$16305,'[1]NBA-Data-1980-2019'!$H$1:$H$16305,"",0)</f>
        <v>2164.7999999999997</v>
      </c>
      <c r="AT265" s="2" cm="1">
        <f t="array" ref="AT265">_xlfn.XLOOKUP($A265&amp;AT$5,'[1]NBA-Data-1980-2019'!$B$1:$B$16305&amp;'[1]NBA-Data-1980-2019'!$A$1:$A$16305,'[1]NBA-Data-1980-2019'!$H$1:$H$16305,"",0)</f>
        <v>444.5</v>
      </c>
      <c r="AU265" s="2" cm="1">
        <f t="array" ref="AU265">_xlfn.XLOOKUP($A265&amp;AU$5,'[1]NBA-Data-1980-2019'!$B$1:$B$16305&amp;'[1]NBA-Data-1980-2019'!$A$1:$A$16305,'[1]NBA-Data-1980-2019'!$H$1:$H$16305,"",0)</f>
        <v>1608</v>
      </c>
      <c r="AV265" s="2" cm="1">
        <f t="array" ref="AV265">_xlfn.XLOOKUP($A265&amp;AV$5,'[1]NBA-Data-1980-2019'!$B$1:$B$16305&amp;'[1]NBA-Data-1980-2019'!$A$1:$A$16305,'[1]NBA-Data-1980-2019'!$H$1:$H$16305,"",0)</f>
        <v>1932.7</v>
      </c>
      <c r="AW265" s="2" cm="1">
        <f t="array" ref="AW265">_xlfn.XLOOKUP($A265&amp;AW$5,'[1]NBA-Data-1980-2019'!$B$1:$B$16305&amp;'[1]NBA-Data-1980-2019'!$A$1:$A$16305,'[1]NBA-Data-1980-2019'!$H$1:$H$16305,"",0)</f>
        <v>1392</v>
      </c>
      <c r="AX265" s="2" cm="1">
        <f t="array" ref="AX265">_xlfn.XLOOKUP($A265&amp;AX$5,'[1]NBA-Data-1980-2019'!$B$1:$B$16305&amp;'[1]NBA-Data-1980-2019'!$A$1:$A$16305,'[1]NBA-Data-1980-2019'!$H$1:$H$16305,"",0)</f>
        <v>775.19999999999993</v>
      </c>
      <c r="AY265" s="2" cm="1">
        <f t="array" ref="AY265">_xlfn.XLOOKUP($A265&amp;AY$5,'[1]NBA-Data-1980-2019'!$B$1:$B$16305&amp;'[1]NBA-Data-1980-2019'!$A$1:$A$16305,'[1]NBA-Data-1980-2019'!$H$1:$H$16305,"",0)</f>
        <v>1648.2</v>
      </c>
      <c r="AZ265" s="2" cm="1">
        <f t="array" ref="AZ265">_xlfn.XLOOKUP($A265&amp;AZ$5,'[1]NBA-Data-1980-2019'!$B$1:$B$16305&amp;'[1]NBA-Data-1980-2019'!$A$1:$A$16305,'[1]NBA-Data-1980-2019'!$H$1:$H$16305,"",0)</f>
        <v>339.29999999999995</v>
      </c>
      <c r="BA265" s="2" cm="1">
        <f t="array" ref="BA265">_xlfn.XLOOKUP($A265&amp;BA$5,'[1]NBA-Data-1980-2019'!$B$1:$B$16305&amp;'[1]NBA-Data-1980-2019'!$A$1:$A$16305,'[1]NBA-Data-1980-2019'!$H$1:$H$16305,"",0)</f>
        <v>986</v>
      </c>
      <c r="BB265" s="2" cm="1">
        <f t="array" ref="BB265">_xlfn.XLOOKUP($A265&amp;BB$5,'[1]NBA-Data-1980-2019'!$B$1:$B$16305&amp;'[1]NBA-Data-1980-2019'!$A$1:$A$16305,'[1]NBA-Data-1980-2019'!$H$1:$H$16305,"",0)</f>
        <v>1282.5</v>
      </c>
      <c r="BC265" s="2" cm="1">
        <f t="array" ref="BC265">_xlfn.XLOOKUP($A265&amp;BC$5,'[1]NBA-Data-1980-2019'!$B$1:$B$16305&amp;'[1]NBA-Data-1980-2019'!$A$1:$A$16305,'[1]NBA-Data-1980-2019'!$H$1:$H$16305,"",0)</f>
        <v>693</v>
      </c>
      <c r="BD265" s="2" cm="1">
        <f t="array" ref="BD265">_xlfn.XLOOKUP($A265&amp;BD$5,'[1]NBA-Data-1980-2019'!$B$1:$B$16305&amp;'[1]NBA-Data-1980-2019'!$A$1:$A$16305,'[1]NBA-Data-1980-2019'!$H$1:$H$16305,"",0)</f>
        <v>693</v>
      </c>
      <c r="BE265" s="2" cm="1">
        <f t="array" ref="BE265">_xlfn.XLOOKUP($A265&amp;BE$5,'[1]NBA-Data-1980-2019'!$B$1:$B$16305&amp;'[1]NBA-Data-1980-2019'!$A$1:$A$16305,'[1]NBA-Data-1980-2019'!$H$1:$H$16305,"",0)</f>
        <v>560</v>
      </c>
      <c r="BF265" s="2" cm="1">
        <f t="array" ref="BF265">_xlfn.XLOOKUP($A265&amp;BF$5,'[1]NBA-Data-1980-2019'!$B$1:$B$16305&amp;'[1]NBA-Data-1980-2019'!$A$1:$A$16305,'[1]NBA-Data-1980-2019'!$H$1:$H$16305,"",0)</f>
        <v>128.79999999999998</v>
      </c>
      <c r="BG265" s="2" cm="1">
        <f t="array" ref="BG265">_xlfn.XLOOKUP($A265&amp;BG$5,'[1]NBA-Data-1980-2019'!$B$1:$B$16305&amp;'[1]NBA-Data-1980-2019'!$A$1:$A$16305,'[1]NBA-Data-1980-2019'!$H$1:$H$16305,"",0)</f>
        <v>19</v>
      </c>
      <c r="BH265" s="2" t="str" cm="1">
        <f t="array" ref="BH265">_xlfn.XLOOKUP($A265&amp;BH$5,'[1]NBA-Data-1980-2019'!$B$1:$B$16305&amp;'[1]NBA-Data-1980-2019'!$A$1:$A$16305,'[1]NBA-Data-1980-2019'!$H$1:$H$16305,"",0)</f>
        <v/>
      </c>
      <c r="BI265" s="2" t="str" cm="1">
        <f t="array" ref="BI265">_xlfn.XLOOKUP($A265&amp;BI$5,'[1]NBA-Data-1980-2019'!$B$1:$B$16305&amp;'[1]NBA-Data-1980-2019'!$A$1:$A$16305,'[1]NBA-Data-1980-2019'!$H$1:$H$16305,"",0)</f>
        <v/>
      </c>
      <c r="BJ265" s="2" t="str" cm="1">
        <f t="array" ref="BJ265">_xlfn.XLOOKUP($A265&amp;BJ$5,'[1]NBA-Data-1980-2019'!$B$1:$B$16305&amp;'[1]NBA-Data-1980-2019'!$A$1:$A$16305,'[1]NBA-Data-1980-2019'!$H$1:$H$16305,"",0)</f>
        <v/>
      </c>
      <c r="BK265" s="2" t="str" cm="1">
        <f t="array" ref="BK265">_xlfn.XLOOKUP($A265&amp;BK$5,'[1]NBA-Data-1980-2019'!$B$1:$B$16305&amp;'[1]NBA-Data-1980-2019'!$A$1:$A$16305,'[1]NBA-Data-1980-2019'!$H$1:$H$16305,"",0)</f>
        <v/>
      </c>
      <c r="BL265" s="2" t="str" cm="1">
        <f t="array" ref="BL265">_xlfn.XLOOKUP($A265&amp;BL$5,'[1]NBA-Data-1980-2019'!$B$1:$B$16305&amp;'[1]NBA-Data-1980-2019'!$A$1:$A$16305,'[1]NBA-Data-1980-2019'!$H$1:$H$16305,"",0)</f>
        <v/>
      </c>
      <c r="BM265" s="2" t="str" cm="1">
        <f t="array" ref="BM265">_xlfn.XLOOKUP($A265&amp;BM$5,'[1]NBA-Data-1980-2019'!$B$1:$B$16305&amp;'[1]NBA-Data-1980-2019'!$A$1:$A$16305,'[1]NBA-Data-1980-2019'!$H$1:$H$16305,"",0)</f>
        <v/>
      </c>
      <c r="BN265" s="2" t="str" cm="1">
        <f t="array" ref="BN265">_xlfn.XLOOKUP($A265&amp;BN$5,'[1]NBA-Data-1980-2019'!$B$1:$B$16305&amp;'[1]NBA-Data-1980-2019'!$A$1:$A$16305,'[1]NBA-Data-1980-2019'!$F$1:$F$16305,"",0)</f>
        <v/>
      </c>
      <c r="BO265" s="2" t="str" cm="1">
        <f t="array" ref="BO265">_xlfn.XLOOKUP($A265&amp;BO$5,'[1]NBA-Data-1980-2019'!$B$1:$B$16305&amp;'[1]NBA-Data-1980-2019'!$A$1:$A$16305,'[1]NBA-Data-1980-2019'!$F$1:$F$16305,"",0)</f>
        <v/>
      </c>
      <c r="BP265" s="2" t="str" cm="1">
        <f t="array" ref="BP265">_xlfn.XLOOKUP($A265&amp;BP$5,'[1]NBA-Data-1980-2019'!$B$1:$B$16305&amp;'[1]NBA-Data-1980-2019'!$A$1:$A$16305,'[1]NBA-Data-1980-2019'!$F$1:$F$16305,"",0)</f>
        <v/>
      </c>
      <c r="BQ265" s="2" t="str" cm="1">
        <f t="array" ref="BQ265">_xlfn.XLOOKUP($A265&amp;BQ$5,'[1]NBA-Data-1980-2019'!$B$1:$B$16305&amp;'[1]NBA-Data-1980-2019'!$A$1:$A$16305,'[1]NBA-Data-1980-2019'!$F$1:$F$16305,"",0)</f>
        <v/>
      </c>
      <c r="BR265" s="2" t="str" cm="1">
        <f t="array" ref="BR265">_xlfn.XLOOKUP($A265&amp;BR$5,'[1]NBA-Data-1980-2019'!$B$1:$B$16305&amp;'[1]NBA-Data-1980-2019'!$A$1:$A$16305,'[1]NBA-Data-1980-2019'!$F$1:$F$16305,"",0)</f>
        <v/>
      </c>
      <c r="BS265" s="2" t="str" cm="1">
        <f t="array" ref="BS265">_xlfn.XLOOKUP($A265&amp;BS$5,'[1]NBA-Data-1980-2019'!$B$1:$B$16305&amp;'[1]NBA-Data-1980-2019'!$A$1:$A$16305,'[1]NBA-Data-1980-2019'!$F$1:$F$16305,"",0)</f>
        <v/>
      </c>
      <c r="BT265" s="2" t="str" cm="1">
        <f t="array" ref="BT265">_xlfn.XLOOKUP($A265&amp;BT$5,'[1]NBA-Data-1980-2019'!$B$1:$B$16305&amp;'[1]NBA-Data-1980-2019'!$A$1:$A$16305,'[1]NBA-Data-1980-2019'!$F$1:$F$16305,"",0)</f>
        <v/>
      </c>
      <c r="BU265" s="2" t="str" cm="1">
        <f t="array" ref="BU265">_xlfn.XLOOKUP($A265&amp;BU$5,'[1]NBA-Data-1980-2019'!$B$1:$B$16305&amp;'[1]NBA-Data-1980-2019'!$A$1:$A$16305,'[1]NBA-Data-1980-2019'!$F$1:$F$16305,"",0)</f>
        <v/>
      </c>
      <c r="BV265" s="2" cm="1">
        <f t="array" ref="BV265">_xlfn.XLOOKUP($A265&amp;BV$5,'[1]NBA-Data-1980-2019'!$B$1:$B$16305&amp;'[1]NBA-Data-1980-2019'!$A$1:$A$16305,'[1]NBA-Data-1980-2019'!$F$1:$F$16305,"",0)</f>
        <v>10</v>
      </c>
      <c r="BW265" s="2" cm="1">
        <f t="array" ref="BW265">_xlfn.XLOOKUP($A265&amp;BW$5,'[1]NBA-Data-1980-2019'!$B$1:$B$16305&amp;'[1]NBA-Data-1980-2019'!$A$1:$A$16305,'[1]NBA-Data-1980-2019'!$F$1:$F$16305,"",0)</f>
        <v>7</v>
      </c>
      <c r="BX265" s="2" cm="1">
        <f t="array" ref="BX265">_xlfn.XLOOKUP($A265&amp;BX$5,'[1]NBA-Data-1980-2019'!$B$1:$B$16305&amp;'[1]NBA-Data-1980-2019'!$A$1:$A$16305,'[1]NBA-Data-1980-2019'!$F$1:$F$16305,"",0)</f>
        <v>19.2</v>
      </c>
      <c r="BY265" s="2" cm="1">
        <f t="array" ref="BY265">_xlfn.XLOOKUP($A265&amp;BY$5,'[1]NBA-Data-1980-2019'!$B$1:$B$16305&amp;'[1]NBA-Data-1980-2019'!$A$1:$A$16305,'[1]NBA-Data-1980-2019'!$F$1:$F$16305,"",0)</f>
        <v>14</v>
      </c>
      <c r="BZ265" s="2" cm="1">
        <f t="array" ref="BZ265">_xlfn.XLOOKUP($A265&amp;BZ$5,'[1]NBA-Data-1980-2019'!$B$1:$B$16305&amp;'[1]NBA-Data-1980-2019'!$A$1:$A$16305,'[1]NBA-Data-1980-2019'!$F$1:$F$16305,"",0)</f>
        <v>12.4</v>
      </c>
      <c r="CA265" s="2" cm="1">
        <f t="array" ref="CA265">_xlfn.XLOOKUP($A265&amp;CA$5,'[1]NBA-Data-1980-2019'!$B$1:$B$16305&amp;'[1]NBA-Data-1980-2019'!$A$1:$A$16305,'[1]NBA-Data-1980-2019'!$F$1:$F$16305,"",0)</f>
        <v>16.100000000000001</v>
      </c>
      <c r="CB265" s="2" cm="1">
        <f t="array" ref="CB265">_xlfn.XLOOKUP($A265&amp;CB$5,'[1]NBA-Data-1980-2019'!$B$1:$B$16305&amp;'[1]NBA-Data-1980-2019'!$A$1:$A$16305,'[1]NBA-Data-1980-2019'!$F$1:$F$16305,"",0)</f>
        <v>16.399999999999999</v>
      </c>
      <c r="CC265" s="2" cm="1">
        <f t="array" ref="CC265">_xlfn.XLOOKUP($A265&amp;CC$5,'[1]NBA-Data-1980-2019'!$B$1:$B$16305&amp;'[1]NBA-Data-1980-2019'!$A$1:$A$16305,'[1]NBA-Data-1980-2019'!$F$1:$F$16305,"",0)</f>
        <v>15</v>
      </c>
      <c r="CD265" s="2" cm="1">
        <f t="array" ref="CD265">_xlfn.XLOOKUP($A265&amp;CD$5,'[1]NBA-Data-1980-2019'!$B$1:$B$16305&amp;'[1]NBA-Data-1980-2019'!$A$1:$A$16305,'[1]NBA-Data-1980-2019'!$F$1:$F$16305,"",0)</f>
        <v>16.5</v>
      </c>
      <c r="CE265" s="2" cm="1">
        <f t="array" ref="CE265">_xlfn.XLOOKUP($A265&amp;CE$5,'[1]NBA-Data-1980-2019'!$B$1:$B$16305&amp;'[1]NBA-Data-1980-2019'!$A$1:$A$16305,'[1]NBA-Data-1980-2019'!$F$1:$F$16305,"",0)</f>
        <v>15.8</v>
      </c>
      <c r="CF265" s="2" cm="1">
        <f t="array" ref="CF265">_xlfn.XLOOKUP($A265&amp;CF$5,'[1]NBA-Data-1980-2019'!$B$1:$B$16305&amp;'[1]NBA-Data-1980-2019'!$A$1:$A$16305,'[1]NBA-Data-1980-2019'!$F$1:$F$16305,"",0)</f>
        <v>7.7</v>
      </c>
      <c r="CG265" s="2" cm="1">
        <f t="array" ref="CG265">_xlfn.XLOOKUP($A265&amp;CG$5,'[1]NBA-Data-1980-2019'!$B$1:$B$16305&amp;'[1]NBA-Data-1980-2019'!$A$1:$A$16305,'[1]NBA-Data-1980-2019'!$F$1:$F$16305,"",0)</f>
        <v>19.600000000000001</v>
      </c>
      <c r="CH265" s="2" cm="1">
        <f t="array" ref="CH265">_xlfn.XLOOKUP($A265&amp;CH$5,'[1]NBA-Data-1980-2019'!$B$1:$B$16305&amp;'[1]NBA-Data-1980-2019'!$A$1:$A$16305,'[1]NBA-Data-1980-2019'!$F$1:$F$16305,"",0)</f>
        <v>15.9</v>
      </c>
      <c r="CI265" s="2" cm="1">
        <f t="array" ref="CI265">_xlfn.XLOOKUP($A265&amp;CI$5,'[1]NBA-Data-1980-2019'!$B$1:$B$16305&amp;'[1]NBA-Data-1980-2019'!$A$1:$A$16305,'[1]NBA-Data-1980-2019'!$F$1:$F$16305,"",0)</f>
        <v>11</v>
      </c>
      <c r="CJ265" s="2" cm="1">
        <f t="array" ref="CJ265">_xlfn.XLOOKUP($A265&amp;CJ$5,'[1]NBA-Data-1980-2019'!$B$1:$B$16305&amp;'[1]NBA-Data-1980-2019'!$A$1:$A$16305,'[1]NBA-Data-1980-2019'!$F$1:$F$16305,"",0)</f>
        <v>10.8</v>
      </c>
      <c r="CK265" s="2" cm="1">
        <f t="array" ref="CK265">_xlfn.XLOOKUP($A265&amp;CK$5,'[1]NBA-Data-1980-2019'!$B$1:$B$16305&amp;'[1]NBA-Data-1980-2019'!$A$1:$A$16305,'[1]NBA-Data-1980-2019'!$F$1:$F$16305,"",0)</f>
        <v>10.1</v>
      </c>
      <c r="CL265" s="2" cm="1">
        <f t="array" ref="CL265">_xlfn.XLOOKUP($A265&amp;CL$5,'[1]NBA-Data-1980-2019'!$B$1:$B$16305&amp;'[1]NBA-Data-1980-2019'!$A$1:$A$16305,'[1]NBA-Data-1980-2019'!$F$1:$F$16305,"",0)</f>
        <v>8.6999999999999993</v>
      </c>
      <c r="CM265" s="2" cm="1">
        <f t="array" ref="CM265">_xlfn.XLOOKUP($A265&amp;CM$5,'[1]NBA-Data-1980-2019'!$B$1:$B$16305&amp;'[1]NBA-Data-1980-2019'!$A$1:$A$16305,'[1]NBA-Data-1980-2019'!$F$1:$F$16305,"",0)</f>
        <v>6</v>
      </c>
      <c r="CN265" s="2" t="str" cm="1">
        <f t="array" ref="CN265">_xlfn.XLOOKUP($A265&amp;CN$5,'[1]NBA-Data-1980-2019'!$B$1:$B$16305&amp;'[1]NBA-Data-1980-2019'!$A$1:$A$16305,'[1]NBA-Data-1980-2019'!$F$1:$F$16305,"",0)</f>
        <v/>
      </c>
      <c r="CO265" s="2" t="str" cm="1">
        <f t="array" ref="CO265">_xlfn.XLOOKUP($A265&amp;CO$5,'[1]NBA-Data-1980-2019'!$B$1:$B$16305&amp;'[1]NBA-Data-1980-2019'!$A$1:$A$16305,'[1]NBA-Data-1980-2019'!$F$1:$F$16305,"",0)</f>
        <v/>
      </c>
      <c r="CP265" s="2" t="str" cm="1">
        <f t="array" ref="CP265">_xlfn.XLOOKUP($A265&amp;CP$5,'[1]NBA-Data-1980-2019'!$B$1:$B$16305&amp;'[1]NBA-Data-1980-2019'!$A$1:$A$16305,'[1]NBA-Data-1980-2019'!$F$1:$F$16305,"",0)</f>
        <v/>
      </c>
      <c r="CQ265" s="2" t="str" cm="1">
        <f t="array" ref="CQ265">_xlfn.XLOOKUP($A265&amp;CQ$5,'[1]NBA-Data-1980-2019'!$B$1:$B$16305&amp;'[1]NBA-Data-1980-2019'!$A$1:$A$16305,'[1]NBA-Data-1980-2019'!$F$1:$F$16305,"",0)</f>
        <v/>
      </c>
      <c r="CR265" s="2" t="str" cm="1">
        <f t="array" ref="CR265">_xlfn.XLOOKUP($A265&amp;CR$5,'[1]NBA-Data-1980-2019'!$B$1:$B$16305&amp;'[1]NBA-Data-1980-2019'!$A$1:$A$16305,'[1]NBA-Data-1980-2019'!$F$1:$F$16305,"",0)</f>
        <v/>
      </c>
      <c r="CS265" s="2" t="str" cm="1">
        <f t="array" ref="CS265">_xlfn.XLOOKUP($A265&amp;CS$5,'[1]NBA-Data-1980-2019'!$B$1:$B$16305&amp;'[1]NBA-Data-1980-2019'!$A$1:$A$16305,'[1]NBA-Data-1980-2019'!$F$1:$F$16305,"",0)</f>
        <v/>
      </c>
      <c r="CU265" s="2" t="str">
        <f>_xlfn.XLOOKUP($A265,TEAMS!$G$1:$G$839,TEAMS!$H$1:$H$839,"",0)</f>
        <v>C</v>
      </c>
      <c r="CV265" s="2" t="str">
        <f>_xlfn.XLOOKUP($CU265,DASHBOARD!$B$22:$B$27,DASHBOARD!$C$22:$C$27,"",0)</f>
        <v>CENTER</v>
      </c>
      <c r="CY265" s="63">
        <f>SUMIFS('[1]NBA-Data-1980-2019'!$G$1:$G$16305,'[1]NBA-Data-1980-2019'!$B$1:$B$16305,$A265,'[1]NBA-Data-1980-2019'!$A$1:$A$16305,CY$9)</f>
        <v>0</v>
      </c>
      <c r="CZ265" s="63">
        <f>SUMIFS('[1]NBA-Data-1980-2019'!$G$1:$G$16305,'[1]NBA-Data-1980-2019'!$B$1:$B$16305,$A265,'[1]NBA-Data-1980-2019'!$A$1:$A$16305,CZ$9)</f>
        <v>0</v>
      </c>
      <c r="DA265" s="63">
        <f>SUMIFS('[1]NBA-Data-1980-2019'!$G$1:$G$16305,'[1]NBA-Data-1980-2019'!$B$1:$B$16305,$A265,'[1]NBA-Data-1980-2019'!$A$1:$A$16305,DA$9)</f>
        <v>0</v>
      </c>
      <c r="DB265" s="63">
        <f>SUMIFS('[1]NBA-Data-1980-2019'!$G$1:$G$16305,'[1]NBA-Data-1980-2019'!$B$1:$B$16305,$A265,'[1]NBA-Data-1980-2019'!$A$1:$A$16305,DB$9)</f>
        <v>0</v>
      </c>
      <c r="DC265" s="63">
        <f>SUMIFS('[1]NBA-Data-1980-2019'!$G$1:$G$16305,'[1]NBA-Data-1980-2019'!$B$1:$B$16305,$A265,'[1]NBA-Data-1980-2019'!$A$1:$A$16305,DC$9)</f>
        <v>0</v>
      </c>
      <c r="DD265" s="63">
        <f>SUMIFS('[1]NBA-Data-1980-2019'!$G$1:$G$16305,'[1]NBA-Data-1980-2019'!$B$1:$B$16305,$A265,'[1]NBA-Data-1980-2019'!$A$1:$A$16305,DD$9)</f>
        <v>0</v>
      </c>
      <c r="DE265" s="63">
        <f>SUMIFS('[1]NBA-Data-1980-2019'!$G$1:$G$16305,'[1]NBA-Data-1980-2019'!$B$1:$B$16305,$A265,'[1]NBA-Data-1980-2019'!$A$1:$A$16305,DE$9)</f>
        <v>0</v>
      </c>
      <c r="DF265" s="63">
        <f>SUMIFS('[1]NBA-Data-1980-2019'!$G$1:$G$16305,'[1]NBA-Data-1980-2019'!$B$1:$B$16305,$A265,'[1]NBA-Data-1980-2019'!$A$1:$A$16305,DF$9)</f>
        <v>0</v>
      </c>
      <c r="DG265" s="63">
        <f>SUMIFS('[1]NBA-Data-1980-2019'!$G$1:$G$16305,'[1]NBA-Data-1980-2019'!$B$1:$B$16305,$A265,'[1]NBA-Data-1980-2019'!$A$1:$A$16305,DG$9)</f>
        <v>535000</v>
      </c>
      <c r="DH265" s="63">
        <f>SUMIFS('[1]NBA-Data-1980-2019'!$G$1:$G$16305,'[1]NBA-Data-1980-2019'!$B$1:$B$16305,$A265,'[1]NBA-Data-1980-2019'!$A$1:$A$16305,DH$9)</f>
        <v>690960</v>
      </c>
      <c r="DI265" s="63">
        <f>SUMIFS('[1]NBA-Data-1980-2019'!$G$1:$G$16305,'[1]NBA-Data-1980-2019'!$B$1:$B$16305,$A265,'[1]NBA-Data-1980-2019'!$A$1:$A$16305,DI$9)</f>
        <v>0</v>
      </c>
      <c r="DJ265" s="63">
        <f>SUMIFS('[1]NBA-Data-1980-2019'!$G$1:$G$16305,'[1]NBA-Data-1980-2019'!$B$1:$B$16305,$A265,'[1]NBA-Data-1980-2019'!$A$1:$A$16305,DJ$9)</f>
        <v>4500000</v>
      </c>
      <c r="DK265" s="63">
        <f>SUMIFS('[1]NBA-Data-1980-2019'!$G$1:$G$16305,'[1]NBA-Data-1980-2019'!$B$1:$B$16305,$A265,'[1]NBA-Data-1980-2019'!$A$1:$A$16305,DK$9)</f>
        <v>4750000</v>
      </c>
      <c r="DL265" s="63">
        <f>SUMIFS('[1]NBA-Data-1980-2019'!$G$1:$G$16305,'[1]NBA-Data-1980-2019'!$B$1:$B$16305,$A265,'[1]NBA-Data-1980-2019'!$A$1:$A$16305,DL$9)</f>
        <v>5000000</v>
      </c>
      <c r="DM265" s="63">
        <f>SUMIFS('[1]NBA-Data-1980-2019'!$G$1:$G$16305,'[1]NBA-Data-1980-2019'!$B$1:$B$16305,$A265,'[1]NBA-Data-1980-2019'!$A$1:$A$16305,DM$9)</f>
        <v>5250000</v>
      </c>
      <c r="DN265" s="63">
        <f>SUMIFS('[1]NBA-Data-1980-2019'!$G$1:$G$16305,'[1]NBA-Data-1980-2019'!$B$1:$B$16305,$A265,'[1]NBA-Data-1980-2019'!$A$1:$A$16305,DN$9)</f>
        <v>0</v>
      </c>
      <c r="DO265" s="63">
        <f>SUMIFS('[1]NBA-Data-1980-2019'!$G$1:$G$16305,'[1]NBA-Data-1980-2019'!$B$1:$B$16305,$A265,'[1]NBA-Data-1980-2019'!$A$1:$A$16305,DO$9)</f>
        <v>5215000</v>
      </c>
      <c r="DP265" s="63">
        <f>SUMIFS('[1]NBA-Data-1980-2019'!$G$1:$G$16305,'[1]NBA-Data-1980-2019'!$B$1:$B$16305,$A265,'[1]NBA-Data-1980-2019'!$A$1:$A$16305,DP$9)</f>
        <v>0</v>
      </c>
      <c r="DQ265" s="63">
        <f>SUMIFS('[1]NBA-Data-1980-2019'!$G$1:$G$16305,'[1]NBA-Data-1980-2019'!$B$1:$B$16305,$A265,'[1]NBA-Data-1980-2019'!$A$1:$A$16305,DQ$9)</f>
        <v>0</v>
      </c>
      <c r="DR265" s="63">
        <f>SUMIFS('[1]NBA-Data-1980-2019'!$G$1:$G$16305,'[1]NBA-Data-1980-2019'!$B$1:$B$16305,$A265,'[1]NBA-Data-1980-2019'!$A$1:$A$16305,DR$9)</f>
        <v>0</v>
      </c>
      <c r="DS265" s="63">
        <f>SUMIFS('[1]NBA-Data-1980-2019'!$G$1:$G$16305,'[1]NBA-Data-1980-2019'!$B$1:$B$16305,$A265,'[1]NBA-Data-1980-2019'!$A$1:$A$16305,DS$9)</f>
        <v>6883800</v>
      </c>
      <c r="DT265" s="63">
        <f>SUMIFS('[1]NBA-Data-1980-2019'!$G$1:$G$16305,'[1]NBA-Data-1980-2019'!$B$1:$B$16305,$A265,'[1]NBA-Data-1980-2019'!$A$1:$A$16305,DT$9)</f>
        <v>3750000</v>
      </c>
      <c r="DU265" s="63">
        <f>SUMIFS('[1]NBA-Data-1980-2019'!$G$1:$G$16305,'[1]NBA-Data-1980-2019'!$B$1:$B$16305,$A265,'[1]NBA-Data-1980-2019'!$A$1:$A$16305,DU$9)</f>
        <v>1352181</v>
      </c>
      <c r="DV265" s="63">
        <f>SUMIFS('[1]NBA-Data-1980-2019'!$G$1:$G$16305,'[1]NBA-Data-1980-2019'!$B$1:$B$16305,$A265,'[1]NBA-Data-1980-2019'!$A$1:$A$16305,DV$9)</f>
        <v>1399507</v>
      </c>
      <c r="DW265" s="63">
        <f>SUMIFS('[1]NBA-Data-1980-2019'!$G$1:$G$16305,'[1]NBA-Data-1980-2019'!$B$1:$B$16305,$A265,'[1]NBA-Data-1980-2019'!$A$1:$A$16305,DW$9)</f>
        <v>0</v>
      </c>
      <c r="DX265" s="63">
        <f>SUMIFS('[1]NBA-Data-1980-2019'!$G$1:$G$16305,'[1]NBA-Data-1980-2019'!$B$1:$B$16305,$A265,'[1]NBA-Data-1980-2019'!$A$1:$A$16305,DX$9)</f>
        <v>352750</v>
      </c>
      <c r="DY265" s="63">
        <f>SUMIFS('[1]NBA-Data-1980-2019'!$G$1:$G$16305,'[1]NBA-Data-1980-2019'!$B$1:$B$16305,$A265,'[1]NBA-Data-1980-2019'!$A$1:$A$16305,DY$9)</f>
        <v>0</v>
      </c>
      <c r="DZ265" s="63">
        <f>SUMIFS('[1]NBA-Data-1980-2019'!$G$1:$G$16305,'[1]NBA-Data-1980-2019'!$B$1:$B$16305,$A265,'[1]NBA-Data-1980-2019'!$A$1:$A$16305,DZ$9)</f>
        <v>0</v>
      </c>
      <c r="EA265" s="63">
        <f>SUMIFS('[1]NBA-Data-1980-2019'!$G$1:$G$16305,'[1]NBA-Data-1980-2019'!$B$1:$B$16305,$A265,'[1]NBA-Data-1980-2019'!$A$1:$A$16305,EA$9)</f>
        <v>0</v>
      </c>
      <c r="EB265" s="63">
        <f>SUMIFS('[1]NBA-Data-1980-2019'!$G$1:$G$16305,'[1]NBA-Data-1980-2019'!$B$1:$B$16305,$A265,'[1]NBA-Data-1980-2019'!$A$1:$A$16305,EB$9)</f>
        <v>0</v>
      </c>
      <c r="EC265" s="63">
        <f>SUMIFS('[1]NBA-Data-1980-2019'!$G$1:$G$16305,'[1]NBA-Data-1980-2019'!$B$1:$B$16305,$A265,'[1]NBA-Data-1980-2019'!$A$1:$A$16305,EC$9)</f>
        <v>0</v>
      </c>
      <c r="ED265" s="63">
        <f>SUMIFS('[1]NBA-Data-1980-2019'!$G$1:$G$16305,'[1]NBA-Data-1980-2019'!$B$1:$B$16305,$A265,'[1]NBA-Data-1980-2019'!$A$1:$A$16305,ED$9)</f>
        <v>0</v>
      </c>
      <c r="EH265" s="2" t="s">
        <v>1482</v>
      </c>
    </row>
    <row r="266" spans="1:165" x14ac:dyDescent="0.2">
      <c r="A266" s="2" t="s">
        <v>551</v>
      </c>
      <c r="B266" s="2" t="str" cm="1">
        <f t="array" ref="B266">_xlfn.XLOOKUP($A266&amp;B$5,'[1]NBA-Data-1980-2019'!$B$1:$B$16305&amp;'[1]NBA-Data-1980-2019'!$A$1:$A$16305,'[1]NBA-Data-1980-2019'!$D$1:$D$16305,"",0)</f>
        <v/>
      </c>
      <c r="C266" s="2" t="str" cm="1">
        <f t="array" ref="C266">_xlfn.XLOOKUP($A266&amp;C$5,'[1]NBA-Data-1980-2019'!$B$1:$B$16305&amp;'[1]NBA-Data-1980-2019'!$A$1:$A$16305,'[1]NBA-Data-1980-2019'!$D$1:$D$16305,"",0)</f>
        <v/>
      </c>
      <c r="D266" s="2" t="str" cm="1">
        <f t="array" ref="D266">_xlfn.XLOOKUP($A266&amp;D$5,'[1]NBA-Data-1980-2019'!$B$1:$B$16305&amp;'[1]NBA-Data-1980-2019'!$A$1:$A$16305,'[1]NBA-Data-1980-2019'!$D$1:$D$16305,"",0)</f>
        <v/>
      </c>
      <c r="E266" s="2" t="str" cm="1">
        <f t="array" ref="E266">_xlfn.XLOOKUP($A266&amp;E$5,'[1]NBA-Data-1980-2019'!$B$1:$B$16305&amp;'[1]NBA-Data-1980-2019'!$A$1:$A$16305,'[1]NBA-Data-1980-2019'!$D$1:$D$16305,"",0)</f>
        <v/>
      </c>
      <c r="F266" s="2" t="str" cm="1">
        <f t="array" ref="F266">_xlfn.XLOOKUP($A266&amp;F$5,'[1]NBA-Data-1980-2019'!$B$1:$B$16305&amp;'[1]NBA-Data-1980-2019'!$A$1:$A$16305,'[1]NBA-Data-1980-2019'!$D$1:$D$16305,"",0)</f>
        <v/>
      </c>
      <c r="G266" s="2" t="str" cm="1">
        <f t="array" ref="G266">_xlfn.XLOOKUP($A266&amp;G$5,'[1]NBA-Data-1980-2019'!$B$1:$B$16305&amp;'[1]NBA-Data-1980-2019'!$A$1:$A$16305,'[1]NBA-Data-1980-2019'!$D$1:$D$16305,"",0)</f>
        <v/>
      </c>
      <c r="H266" s="2" t="str" cm="1">
        <f t="array" ref="H266">_xlfn.XLOOKUP($A266&amp;H$5,'[1]NBA-Data-1980-2019'!$B$1:$B$16305&amp;'[1]NBA-Data-1980-2019'!$A$1:$A$16305,'[1]NBA-Data-1980-2019'!$D$1:$D$16305,"",0)</f>
        <v/>
      </c>
      <c r="I266" s="2" t="str" cm="1">
        <f t="array" ref="I266">_xlfn.XLOOKUP($A266&amp;I$5,'[1]NBA-Data-1980-2019'!$B$1:$B$16305&amp;'[1]NBA-Data-1980-2019'!$A$1:$A$16305,'[1]NBA-Data-1980-2019'!$D$1:$D$16305,"",0)</f>
        <v/>
      </c>
      <c r="J266" s="2" t="str" cm="1">
        <f t="array" ref="J266">_xlfn.XLOOKUP($A266&amp;J$5,'[1]NBA-Data-1980-2019'!$B$1:$B$16305&amp;'[1]NBA-Data-1980-2019'!$A$1:$A$16305,'[1]NBA-Data-1980-2019'!$D$1:$D$16305,"",0)</f>
        <v/>
      </c>
      <c r="K266" s="2" t="str" cm="1">
        <f t="array" ref="K266">_xlfn.XLOOKUP($A266&amp;K$5,'[1]NBA-Data-1980-2019'!$B$1:$B$16305&amp;'[1]NBA-Data-1980-2019'!$A$1:$A$16305,'[1]NBA-Data-1980-2019'!$D$1:$D$16305,"",0)</f>
        <v/>
      </c>
      <c r="L266" s="2" t="str" cm="1">
        <f t="array" ref="L266">_xlfn.XLOOKUP($A266&amp;L$5,'[1]NBA-Data-1980-2019'!$B$1:$B$16305&amp;'[1]NBA-Data-1980-2019'!$A$1:$A$16305,'[1]NBA-Data-1980-2019'!$D$1:$D$16305,"",0)</f>
        <v/>
      </c>
      <c r="M266" s="2" t="str" cm="1">
        <f t="array" ref="M266">_xlfn.XLOOKUP($A266&amp;M$5,'[1]NBA-Data-1980-2019'!$B$1:$B$16305&amp;'[1]NBA-Data-1980-2019'!$A$1:$A$16305,'[1]NBA-Data-1980-2019'!$D$1:$D$16305,"",0)</f>
        <v/>
      </c>
      <c r="N266" s="2" t="str" cm="1">
        <f t="array" ref="N266">_xlfn.XLOOKUP($A266&amp;N$5,'[1]NBA-Data-1980-2019'!$B$1:$B$16305&amp;'[1]NBA-Data-1980-2019'!$A$1:$A$16305,'[1]NBA-Data-1980-2019'!$D$1:$D$16305,"",0)</f>
        <v/>
      </c>
      <c r="O266" s="2" t="str" cm="1">
        <f t="array" ref="O266">_xlfn.XLOOKUP($A266&amp;O$5,'[1]NBA-Data-1980-2019'!$B$1:$B$16305&amp;'[1]NBA-Data-1980-2019'!$A$1:$A$16305,'[1]NBA-Data-1980-2019'!$D$1:$D$16305,"",0)</f>
        <v/>
      </c>
      <c r="P266" s="2" t="str" cm="1">
        <f t="array" ref="P266">_xlfn.XLOOKUP($A266&amp;P$5,'[1]NBA-Data-1980-2019'!$B$1:$B$16305&amp;'[1]NBA-Data-1980-2019'!$A$1:$A$16305,'[1]NBA-Data-1980-2019'!$D$1:$D$16305,"",0)</f>
        <v/>
      </c>
      <c r="Q266" s="2" t="str" cm="1">
        <f t="array" ref="Q266">_xlfn.XLOOKUP($A266&amp;Q$5,'[1]NBA-Data-1980-2019'!$B$1:$B$16305&amp;'[1]NBA-Data-1980-2019'!$A$1:$A$16305,'[1]NBA-Data-1980-2019'!$D$1:$D$16305,"",0)</f>
        <v/>
      </c>
      <c r="R266" s="2" t="str" cm="1">
        <f t="array" ref="R266">_xlfn.XLOOKUP($A266&amp;R$5,'[1]NBA-Data-1980-2019'!$B$1:$B$16305&amp;'[1]NBA-Data-1980-2019'!$A$1:$A$16305,'[1]NBA-Data-1980-2019'!$D$1:$D$16305,"",0)</f>
        <v/>
      </c>
      <c r="S266" s="2" t="str" cm="1">
        <f t="array" ref="S266">_xlfn.XLOOKUP($A266&amp;S$5,'[1]NBA-Data-1980-2019'!$B$1:$B$16305&amp;'[1]NBA-Data-1980-2019'!$A$1:$A$16305,'[1]NBA-Data-1980-2019'!$D$1:$D$16305,"",0)</f>
        <v/>
      </c>
      <c r="T266" s="2" t="str" cm="1">
        <f t="array" ref="T266">_xlfn.XLOOKUP($A266&amp;T$5,'[1]NBA-Data-1980-2019'!$B$1:$B$16305&amp;'[1]NBA-Data-1980-2019'!$A$1:$A$16305,'[1]NBA-Data-1980-2019'!$D$1:$D$16305,"",0)</f>
        <v/>
      </c>
      <c r="U266" s="2" t="str" cm="1">
        <f t="array" ref="U266">_xlfn.XLOOKUP($A266&amp;U$5,'[1]NBA-Data-1980-2019'!$B$1:$B$16305&amp;'[1]NBA-Data-1980-2019'!$A$1:$A$16305,'[1]NBA-Data-1980-2019'!$D$1:$D$16305,"",0)</f>
        <v/>
      </c>
      <c r="V266" s="2" t="str" cm="1">
        <f t="array" ref="V266">_xlfn.XLOOKUP($A266&amp;V$5,'[1]NBA-Data-1980-2019'!$B$1:$B$16305&amp;'[1]NBA-Data-1980-2019'!$A$1:$A$16305,'[1]NBA-Data-1980-2019'!$D$1:$D$16305,"",0)</f>
        <v/>
      </c>
      <c r="W266" s="2" t="str" cm="1">
        <f t="array" ref="W266">_xlfn.XLOOKUP($A266&amp;W$5,'[1]NBA-Data-1980-2019'!$B$1:$B$16305&amp;'[1]NBA-Data-1980-2019'!$A$1:$A$16305,'[1]NBA-Data-1980-2019'!$D$1:$D$16305,"",0)</f>
        <v/>
      </c>
      <c r="X266" s="2" t="str" cm="1">
        <f t="array" ref="X266">_xlfn.XLOOKUP($A266&amp;X$5,'[1]NBA-Data-1980-2019'!$B$1:$B$16305&amp;'[1]NBA-Data-1980-2019'!$A$1:$A$16305,'[1]NBA-Data-1980-2019'!$D$1:$D$16305,"",0)</f>
        <v/>
      </c>
      <c r="Y266" s="2" t="str" cm="1">
        <f t="array" ref="Y266">_xlfn.XLOOKUP($A266&amp;Y$5,'[1]NBA-Data-1980-2019'!$B$1:$B$16305&amp;'[1]NBA-Data-1980-2019'!$A$1:$A$16305,'[1]NBA-Data-1980-2019'!$D$1:$D$16305,"",0)</f>
        <v/>
      </c>
      <c r="Z266" s="2" t="str" cm="1">
        <f t="array" ref="Z266">_xlfn.XLOOKUP($A266&amp;Z$5,'[1]NBA-Data-1980-2019'!$B$1:$B$16305&amp;'[1]NBA-Data-1980-2019'!$A$1:$A$16305,'[1]NBA-Data-1980-2019'!$D$1:$D$16305,"",0)</f>
        <v/>
      </c>
      <c r="AA266" s="2" t="str" cm="1">
        <f t="array" ref="AA266">_xlfn.XLOOKUP($A266&amp;AA$5,'[1]NBA-Data-1980-2019'!$B$1:$B$16305&amp;'[1]NBA-Data-1980-2019'!$A$1:$A$16305,'[1]NBA-Data-1980-2019'!$D$1:$D$16305,"",0)</f>
        <v>MIN</v>
      </c>
      <c r="AB266" s="2" t="str" cm="1">
        <f t="array" ref="AB266">_xlfn.XLOOKUP($A266&amp;AB$5,'[1]NBA-Data-1980-2019'!$B$1:$B$16305&amp;'[1]NBA-Data-1980-2019'!$A$1:$A$16305,'[1]NBA-Data-1980-2019'!$D$1:$D$16305,"",0)</f>
        <v>MIN</v>
      </c>
      <c r="AC266" s="2" t="str" cm="1">
        <f t="array" ref="AC266">_xlfn.XLOOKUP($A266&amp;AC$5,'[1]NBA-Data-1980-2019'!$B$1:$B$16305&amp;'[1]NBA-Data-1980-2019'!$A$1:$A$16305,'[1]NBA-Data-1980-2019'!$D$1:$D$16305,"",0)</f>
        <v>MIN</v>
      </c>
      <c r="AD266" s="2" t="str" cm="1">
        <f t="array" ref="AD266">_xlfn.XLOOKUP($A266&amp;AD$5,'[1]NBA-Data-1980-2019'!$B$1:$B$16305&amp;'[1]NBA-Data-1980-2019'!$A$1:$A$16305,'[1]NBA-Data-1980-2019'!$D$1:$D$16305,"",0)</f>
        <v>SAC</v>
      </c>
      <c r="AE266" s="2" t="str" cm="1">
        <f t="array" ref="AE266">_xlfn.XLOOKUP($A266&amp;AE$5,'[1]NBA-Data-1980-2019'!$B$1:$B$16305&amp;'[1]NBA-Data-1980-2019'!$A$1:$A$16305,'[1]NBA-Data-1980-2019'!$D$1:$D$16305,"",0)</f>
        <v/>
      </c>
      <c r="AF266" s="2" t="str" cm="1">
        <f t="array" ref="AF266">_xlfn.XLOOKUP($A266&amp;AF$5,'[1]NBA-Data-1980-2019'!$B$1:$B$16305&amp;'[1]NBA-Data-1980-2019'!$A$1:$A$16305,'[1]NBA-Data-1980-2019'!$D$1:$D$16305,"",0)</f>
        <v/>
      </c>
      <c r="AG266" s="2" t="str" cm="1">
        <f t="array" ref="AG266">_xlfn.XLOOKUP($A266&amp;AG$5,'[1]NBA-Data-1980-2019'!$B$1:$B$16305&amp;'[1]NBA-Data-1980-2019'!$A$1:$A$16305,'[1]NBA-Data-1980-2019'!$D$1:$D$16305,"",0)</f>
        <v/>
      </c>
      <c r="AH266" s="2" t="str" cm="1">
        <f t="array" ref="AH266">_xlfn.XLOOKUP($A266&amp;AH$5,'[1]NBA-Data-1980-2019'!$B$1:$B$16305&amp;'[1]NBA-Data-1980-2019'!$A$1:$A$16305,'[1]NBA-Data-1980-2019'!$H$1:$H$16305,"",0)</f>
        <v/>
      </c>
      <c r="AI266" s="2" t="str" cm="1">
        <f t="array" ref="AI266">_xlfn.XLOOKUP($A266&amp;AI$5,'[1]NBA-Data-1980-2019'!$B$1:$B$16305&amp;'[1]NBA-Data-1980-2019'!$A$1:$A$16305,'[1]NBA-Data-1980-2019'!$H$1:$H$16305,"",0)</f>
        <v/>
      </c>
      <c r="AJ266" s="2" t="str" cm="1">
        <f t="array" ref="AJ266">_xlfn.XLOOKUP($A266&amp;AJ$5,'[1]NBA-Data-1980-2019'!$B$1:$B$16305&amp;'[1]NBA-Data-1980-2019'!$A$1:$A$16305,'[1]NBA-Data-1980-2019'!$H$1:$H$16305,"",0)</f>
        <v/>
      </c>
      <c r="AK266" s="2" t="str" cm="1">
        <f t="array" ref="AK266">_xlfn.XLOOKUP($A266&amp;AK$5,'[1]NBA-Data-1980-2019'!$B$1:$B$16305&amp;'[1]NBA-Data-1980-2019'!$A$1:$A$16305,'[1]NBA-Data-1980-2019'!$H$1:$H$16305,"",0)</f>
        <v/>
      </c>
      <c r="AL266" s="2" t="str" cm="1">
        <f t="array" ref="AL266">_xlfn.XLOOKUP($A266&amp;AL$5,'[1]NBA-Data-1980-2019'!$B$1:$B$16305&amp;'[1]NBA-Data-1980-2019'!$A$1:$A$16305,'[1]NBA-Data-1980-2019'!$H$1:$H$16305,"",0)</f>
        <v/>
      </c>
      <c r="AM266" s="2" t="str" cm="1">
        <f t="array" ref="AM266">_xlfn.XLOOKUP($A266&amp;AM$5,'[1]NBA-Data-1980-2019'!$B$1:$B$16305&amp;'[1]NBA-Data-1980-2019'!$A$1:$A$16305,'[1]NBA-Data-1980-2019'!$H$1:$H$16305,"",0)</f>
        <v/>
      </c>
      <c r="AN266" s="2" t="str" cm="1">
        <f t="array" ref="AN266">_xlfn.XLOOKUP($A266&amp;AN$5,'[1]NBA-Data-1980-2019'!$B$1:$B$16305&amp;'[1]NBA-Data-1980-2019'!$A$1:$A$16305,'[1]NBA-Data-1980-2019'!$H$1:$H$16305,"",0)</f>
        <v/>
      </c>
      <c r="AO266" s="2" t="str" cm="1">
        <f t="array" ref="AO266">_xlfn.XLOOKUP($A266&amp;AO$5,'[1]NBA-Data-1980-2019'!$B$1:$B$16305&amp;'[1]NBA-Data-1980-2019'!$A$1:$A$16305,'[1]NBA-Data-1980-2019'!$H$1:$H$16305,"",0)</f>
        <v/>
      </c>
      <c r="AP266" s="2" t="str" cm="1">
        <f t="array" ref="AP266">_xlfn.XLOOKUP($A266&amp;AP$5,'[1]NBA-Data-1980-2019'!$B$1:$B$16305&amp;'[1]NBA-Data-1980-2019'!$A$1:$A$16305,'[1]NBA-Data-1980-2019'!$H$1:$H$16305,"",0)</f>
        <v/>
      </c>
      <c r="AQ266" s="2" t="str" cm="1">
        <f t="array" ref="AQ266">_xlfn.XLOOKUP($A266&amp;AQ$5,'[1]NBA-Data-1980-2019'!$B$1:$B$16305&amp;'[1]NBA-Data-1980-2019'!$A$1:$A$16305,'[1]NBA-Data-1980-2019'!$H$1:$H$16305,"",0)</f>
        <v/>
      </c>
      <c r="AR266" s="2" t="str" cm="1">
        <f t="array" ref="AR266">_xlfn.XLOOKUP($A266&amp;AR$5,'[1]NBA-Data-1980-2019'!$B$1:$B$16305&amp;'[1]NBA-Data-1980-2019'!$A$1:$A$16305,'[1]NBA-Data-1980-2019'!$H$1:$H$16305,"",0)</f>
        <v/>
      </c>
      <c r="AS266" s="2" t="str" cm="1">
        <f t="array" ref="AS266">_xlfn.XLOOKUP($A266&amp;AS$5,'[1]NBA-Data-1980-2019'!$B$1:$B$16305&amp;'[1]NBA-Data-1980-2019'!$A$1:$A$16305,'[1]NBA-Data-1980-2019'!$H$1:$H$16305,"",0)</f>
        <v/>
      </c>
      <c r="AT266" s="2" t="str" cm="1">
        <f t="array" ref="AT266">_xlfn.XLOOKUP($A266&amp;AT$5,'[1]NBA-Data-1980-2019'!$B$1:$B$16305&amp;'[1]NBA-Data-1980-2019'!$A$1:$A$16305,'[1]NBA-Data-1980-2019'!$H$1:$H$16305,"",0)</f>
        <v/>
      </c>
      <c r="AU266" s="2" t="str" cm="1">
        <f t="array" ref="AU266">_xlfn.XLOOKUP($A266&amp;AU$5,'[1]NBA-Data-1980-2019'!$B$1:$B$16305&amp;'[1]NBA-Data-1980-2019'!$A$1:$A$16305,'[1]NBA-Data-1980-2019'!$H$1:$H$16305,"",0)</f>
        <v/>
      </c>
      <c r="AV266" s="2" t="str" cm="1">
        <f t="array" ref="AV266">_xlfn.XLOOKUP($A266&amp;AV$5,'[1]NBA-Data-1980-2019'!$B$1:$B$16305&amp;'[1]NBA-Data-1980-2019'!$A$1:$A$16305,'[1]NBA-Data-1980-2019'!$H$1:$H$16305,"",0)</f>
        <v/>
      </c>
      <c r="AW266" s="2" t="str" cm="1">
        <f t="array" ref="AW266">_xlfn.XLOOKUP($A266&amp;AW$5,'[1]NBA-Data-1980-2019'!$B$1:$B$16305&amp;'[1]NBA-Data-1980-2019'!$A$1:$A$16305,'[1]NBA-Data-1980-2019'!$H$1:$H$16305,"",0)</f>
        <v/>
      </c>
      <c r="AX266" s="2" t="str" cm="1">
        <f t="array" ref="AX266">_xlfn.XLOOKUP($A266&amp;AX$5,'[1]NBA-Data-1980-2019'!$B$1:$B$16305&amp;'[1]NBA-Data-1980-2019'!$A$1:$A$16305,'[1]NBA-Data-1980-2019'!$H$1:$H$16305,"",0)</f>
        <v/>
      </c>
      <c r="AY266" s="2" t="str" cm="1">
        <f t="array" ref="AY266">_xlfn.XLOOKUP($A266&amp;AY$5,'[1]NBA-Data-1980-2019'!$B$1:$B$16305&amp;'[1]NBA-Data-1980-2019'!$A$1:$A$16305,'[1]NBA-Data-1980-2019'!$H$1:$H$16305,"",0)</f>
        <v/>
      </c>
      <c r="AZ266" s="2" t="str" cm="1">
        <f t="array" ref="AZ266">_xlfn.XLOOKUP($A266&amp;AZ$5,'[1]NBA-Data-1980-2019'!$B$1:$B$16305&amp;'[1]NBA-Data-1980-2019'!$A$1:$A$16305,'[1]NBA-Data-1980-2019'!$H$1:$H$16305,"",0)</f>
        <v/>
      </c>
      <c r="BA266" s="2" t="str" cm="1">
        <f t="array" ref="BA266">_xlfn.XLOOKUP($A266&amp;BA$5,'[1]NBA-Data-1980-2019'!$B$1:$B$16305&amp;'[1]NBA-Data-1980-2019'!$A$1:$A$16305,'[1]NBA-Data-1980-2019'!$H$1:$H$16305,"",0)</f>
        <v/>
      </c>
      <c r="BB266" s="2" t="str" cm="1">
        <f t="array" ref="BB266">_xlfn.XLOOKUP($A266&amp;BB$5,'[1]NBA-Data-1980-2019'!$B$1:$B$16305&amp;'[1]NBA-Data-1980-2019'!$A$1:$A$16305,'[1]NBA-Data-1980-2019'!$H$1:$H$16305,"",0)</f>
        <v/>
      </c>
      <c r="BC266" s="2" t="str" cm="1">
        <f t="array" ref="BC266">_xlfn.XLOOKUP($A266&amp;BC$5,'[1]NBA-Data-1980-2019'!$B$1:$B$16305&amp;'[1]NBA-Data-1980-2019'!$A$1:$A$16305,'[1]NBA-Data-1980-2019'!$H$1:$H$16305,"",0)</f>
        <v/>
      </c>
      <c r="BD266" s="2" t="str" cm="1">
        <f t="array" ref="BD266">_xlfn.XLOOKUP($A266&amp;BD$5,'[1]NBA-Data-1980-2019'!$B$1:$B$16305&amp;'[1]NBA-Data-1980-2019'!$A$1:$A$16305,'[1]NBA-Data-1980-2019'!$H$1:$H$16305,"",0)</f>
        <v/>
      </c>
      <c r="BE266" s="2" t="str" cm="1">
        <f t="array" ref="BE266">_xlfn.XLOOKUP($A266&amp;BE$5,'[1]NBA-Data-1980-2019'!$B$1:$B$16305&amp;'[1]NBA-Data-1980-2019'!$A$1:$A$16305,'[1]NBA-Data-1980-2019'!$H$1:$H$16305,"",0)</f>
        <v/>
      </c>
      <c r="BF266" s="2" t="str" cm="1">
        <f t="array" ref="BF266">_xlfn.XLOOKUP($A266&amp;BF$5,'[1]NBA-Data-1980-2019'!$B$1:$B$16305&amp;'[1]NBA-Data-1980-2019'!$A$1:$A$16305,'[1]NBA-Data-1980-2019'!$H$1:$H$16305,"",0)</f>
        <v/>
      </c>
      <c r="BG266" s="2" cm="1">
        <f t="array" ref="BG266">_xlfn.XLOOKUP($A266&amp;BG$5,'[1]NBA-Data-1980-2019'!$B$1:$B$16305&amp;'[1]NBA-Data-1980-2019'!$A$1:$A$16305,'[1]NBA-Data-1980-2019'!$H$1:$H$16305,"",0)</f>
        <v>1074</v>
      </c>
      <c r="BH266" s="2" cm="1">
        <f t="array" ref="BH266">_xlfn.XLOOKUP($A266&amp;BH$5,'[1]NBA-Data-1980-2019'!$B$1:$B$16305&amp;'[1]NBA-Data-1980-2019'!$A$1:$A$16305,'[1]NBA-Data-1980-2019'!$H$1:$H$16305,"",0)</f>
        <v>1189.5</v>
      </c>
      <c r="BI266" s="2" cm="1">
        <f t="array" ref="BI266">_xlfn.XLOOKUP($A266&amp;BI$5,'[1]NBA-Data-1980-2019'!$B$1:$B$16305&amp;'[1]NBA-Data-1980-2019'!$A$1:$A$16305,'[1]NBA-Data-1980-2019'!$H$1:$H$16305,"",0)</f>
        <v>1373.5</v>
      </c>
      <c r="BJ266" s="2" cm="1">
        <f t="array" ref="BJ266">_xlfn.XLOOKUP($A266&amp;BJ$5,'[1]NBA-Data-1980-2019'!$B$1:$B$16305&amp;'[1]NBA-Data-1980-2019'!$A$1:$A$16305,'[1]NBA-Data-1980-2019'!$H$1:$H$16305,"",0)</f>
        <v>1786.3999999999999</v>
      </c>
      <c r="BK266" s="2" t="str" cm="1">
        <f t="array" ref="BK266">_xlfn.XLOOKUP($A266&amp;BK$5,'[1]NBA-Data-1980-2019'!$B$1:$B$16305&amp;'[1]NBA-Data-1980-2019'!$A$1:$A$16305,'[1]NBA-Data-1980-2019'!$H$1:$H$16305,"",0)</f>
        <v/>
      </c>
      <c r="BL266" s="2" t="str" cm="1">
        <f t="array" ref="BL266">_xlfn.XLOOKUP($A266&amp;BL$5,'[1]NBA-Data-1980-2019'!$B$1:$B$16305&amp;'[1]NBA-Data-1980-2019'!$A$1:$A$16305,'[1]NBA-Data-1980-2019'!$H$1:$H$16305,"",0)</f>
        <v/>
      </c>
      <c r="BM266" s="2" t="str" cm="1">
        <f t="array" ref="BM266">_xlfn.XLOOKUP($A266&amp;BM$5,'[1]NBA-Data-1980-2019'!$B$1:$B$16305&amp;'[1]NBA-Data-1980-2019'!$A$1:$A$16305,'[1]NBA-Data-1980-2019'!$H$1:$H$16305,"",0)</f>
        <v/>
      </c>
      <c r="BN266" s="2" t="str" cm="1">
        <f t="array" ref="BN266">_xlfn.XLOOKUP($A266&amp;BN$5,'[1]NBA-Data-1980-2019'!$B$1:$B$16305&amp;'[1]NBA-Data-1980-2019'!$A$1:$A$16305,'[1]NBA-Data-1980-2019'!$F$1:$F$16305,"",0)</f>
        <v/>
      </c>
      <c r="BO266" s="2" t="str" cm="1">
        <f t="array" ref="BO266">_xlfn.XLOOKUP($A266&amp;BO$5,'[1]NBA-Data-1980-2019'!$B$1:$B$16305&amp;'[1]NBA-Data-1980-2019'!$A$1:$A$16305,'[1]NBA-Data-1980-2019'!$F$1:$F$16305,"",0)</f>
        <v/>
      </c>
      <c r="BP266" s="2" t="str" cm="1">
        <f t="array" ref="BP266">_xlfn.XLOOKUP($A266&amp;BP$5,'[1]NBA-Data-1980-2019'!$B$1:$B$16305&amp;'[1]NBA-Data-1980-2019'!$A$1:$A$16305,'[1]NBA-Data-1980-2019'!$F$1:$F$16305,"",0)</f>
        <v/>
      </c>
      <c r="BQ266" s="2" t="str" cm="1">
        <f t="array" ref="BQ266">_xlfn.XLOOKUP($A266&amp;BQ$5,'[1]NBA-Data-1980-2019'!$B$1:$B$16305&amp;'[1]NBA-Data-1980-2019'!$A$1:$A$16305,'[1]NBA-Data-1980-2019'!$F$1:$F$16305,"",0)</f>
        <v/>
      </c>
      <c r="BR266" s="2" t="str" cm="1">
        <f t="array" ref="BR266">_xlfn.XLOOKUP($A266&amp;BR$5,'[1]NBA-Data-1980-2019'!$B$1:$B$16305&amp;'[1]NBA-Data-1980-2019'!$A$1:$A$16305,'[1]NBA-Data-1980-2019'!$F$1:$F$16305,"",0)</f>
        <v/>
      </c>
      <c r="BS266" s="2" t="str" cm="1">
        <f t="array" ref="BS266">_xlfn.XLOOKUP($A266&amp;BS$5,'[1]NBA-Data-1980-2019'!$B$1:$B$16305&amp;'[1]NBA-Data-1980-2019'!$A$1:$A$16305,'[1]NBA-Data-1980-2019'!$F$1:$F$16305,"",0)</f>
        <v/>
      </c>
      <c r="BT266" s="2" t="str" cm="1">
        <f t="array" ref="BT266">_xlfn.XLOOKUP($A266&amp;BT$5,'[1]NBA-Data-1980-2019'!$B$1:$B$16305&amp;'[1]NBA-Data-1980-2019'!$A$1:$A$16305,'[1]NBA-Data-1980-2019'!$F$1:$F$16305,"",0)</f>
        <v/>
      </c>
      <c r="BU266" s="2" t="str" cm="1">
        <f t="array" ref="BU266">_xlfn.XLOOKUP($A266&amp;BU$5,'[1]NBA-Data-1980-2019'!$B$1:$B$16305&amp;'[1]NBA-Data-1980-2019'!$A$1:$A$16305,'[1]NBA-Data-1980-2019'!$F$1:$F$16305,"",0)</f>
        <v/>
      </c>
      <c r="BV266" s="2" t="str" cm="1">
        <f t="array" ref="BV266">_xlfn.XLOOKUP($A266&amp;BV$5,'[1]NBA-Data-1980-2019'!$B$1:$B$16305&amp;'[1]NBA-Data-1980-2019'!$A$1:$A$16305,'[1]NBA-Data-1980-2019'!$F$1:$F$16305,"",0)</f>
        <v/>
      </c>
      <c r="BW266" s="2" t="str" cm="1">
        <f t="array" ref="BW266">_xlfn.XLOOKUP($A266&amp;BW$5,'[1]NBA-Data-1980-2019'!$B$1:$B$16305&amp;'[1]NBA-Data-1980-2019'!$A$1:$A$16305,'[1]NBA-Data-1980-2019'!$F$1:$F$16305,"",0)</f>
        <v/>
      </c>
      <c r="BX266" s="2" t="str" cm="1">
        <f t="array" ref="BX266">_xlfn.XLOOKUP($A266&amp;BX$5,'[1]NBA-Data-1980-2019'!$B$1:$B$16305&amp;'[1]NBA-Data-1980-2019'!$A$1:$A$16305,'[1]NBA-Data-1980-2019'!$F$1:$F$16305,"",0)</f>
        <v/>
      </c>
      <c r="BY266" s="2" t="str" cm="1">
        <f t="array" ref="BY266">_xlfn.XLOOKUP($A266&amp;BY$5,'[1]NBA-Data-1980-2019'!$B$1:$B$16305&amp;'[1]NBA-Data-1980-2019'!$A$1:$A$16305,'[1]NBA-Data-1980-2019'!$F$1:$F$16305,"",0)</f>
        <v/>
      </c>
      <c r="BZ266" s="2" t="str" cm="1">
        <f t="array" ref="BZ266">_xlfn.XLOOKUP($A266&amp;BZ$5,'[1]NBA-Data-1980-2019'!$B$1:$B$16305&amp;'[1]NBA-Data-1980-2019'!$A$1:$A$16305,'[1]NBA-Data-1980-2019'!$F$1:$F$16305,"",0)</f>
        <v/>
      </c>
      <c r="CA266" s="2" t="str" cm="1">
        <f t="array" ref="CA266">_xlfn.XLOOKUP($A266&amp;CA$5,'[1]NBA-Data-1980-2019'!$B$1:$B$16305&amp;'[1]NBA-Data-1980-2019'!$A$1:$A$16305,'[1]NBA-Data-1980-2019'!$F$1:$F$16305,"",0)</f>
        <v/>
      </c>
      <c r="CB266" s="2" t="str" cm="1">
        <f t="array" ref="CB266">_xlfn.XLOOKUP($A266&amp;CB$5,'[1]NBA-Data-1980-2019'!$B$1:$B$16305&amp;'[1]NBA-Data-1980-2019'!$A$1:$A$16305,'[1]NBA-Data-1980-2019'!$F$1:$F$16305,"",0)</f>
        <v/>
      </c>
      <c r="CC266" s="2" t="str" cm="1">
        <f t="array" ref="CC266">_xlfn.XLOOKUP($A266&amp;CC$5,'[1]NBA-Data-1980-2019'!$B$1:$B$16305&amp;'[1]NBA-Data-1980-2019'!$A$1:$A$16305,'[1]NBA-Data-1980-2019'!$F$1:$F$16305,"",0)</f>
        <v/>
      </c>
      <c r="CD266" s="2" t="str" cm="1">
        <f t="array" ref="CD266">_xlfn.XLOOKUP($A266&amp;CD$5,'[1]NBA-Data-1980-2019'!$B$1:$B$16305&amp;'[1]NBA-Data-1980-2019'!$A$1:$A$16305,'[1]NBA-Data-1980-2019'!$F$1:$F$16305,"",0)</f>
        <v/>
      </c>
      <c r="CE266" s="2" t="str" cm="1">
        <f t="array" ref="CE266">_xlfn.XLOOKUP($A266&amp;CE$5,'[1]NBA-Data-1980-2019'!$B$1:$B$16305&amp;'[1]NBA-Data-1980-2019'!$A$1:$A$16305,'[1]NBA-Data-1980-2019'!$F$1:$F$16305,"",0)</f>
        <v/>
      </c>
      <c r="CF266" s="2" t="str" cm="1">
        <f t="array" ref="CF266">_xlfn.XLOOKUP($A266&amp;CF$5,'[1]NBA-Data-1980-2019'!$B$1:$B$16305&amp;'[1]NBA-Data-1980-2019'!$A$1:$A$16305,'[1]NBA-Data-1980-2019'!$F$1:$F$16305,"",0)</f>
        <v/>
      </c>
      <c r="CG266" s="2" t="str" cm="1">
        <f t="array" ref="CG266">_xlfn.XLOOKUP($A266&amp;CG$5,'[1]NBA-Data-1980-2019'!$B$1:$B$16305&amp;'[1]NBA-Data-1980-2019'!$A$1:$A$16305,'[1]NBA-Data-1980-2019'!$F$1:$F$16305,"",0)</f>
        <v/>
      </c>
      <c r="CH266" s="2" t="str" cm="1">
        <f t="array" ref="CH266">_xlfn.XLOOKUP($A266&amp;CH$5,'[1]NBA-Data-1980-2019'!$B$1:$B$16305&amp;'[1]NBA-Data-1980-2019'!$A$1:$A$16305,'[1]NBA-Data-1980-2019'!$F$1:$F$16305,"",0)</f>
        <v/>
      </c>
      <c r="CI266" s="2" t="str" cm="1">
        <f t="array" ref="CI266">_xlfn.XLOOKUP($A266&amp;CI$5,'[1]NBA-Data-1980-2019'!$B$1:$B$16305&amp;'[1]NBA-Data-1980-2019'!$A$1:$A$16305,'[1]NBA-Data-1980-2019'!$F$1:$F$16305,"",0)</f>
        <v/>
      </c>
      <c r="CJ266" s="2" t="str" cm="1">
        <f t="array" ref="CJ266">_xlfn.XLOOKUP($A266&amp;CJ$5,'[1]NBA-Data-1980-2019'!$B$1:$B$16305&amp;'[1]NBA-Data-1980-2019'!$A$1:$A$16305,'[1]NBA-Data-1980-2019'!$F$1:$F$16305,"",0)</f>
        <v/>
      </c>
      <c r="CK266" s="2" t="str" cm="1">
        <f t="array" ref="CK266">_xlfn.XLOOKUP($A266&amp;CK$5,'[1]NBA-Data-1980-2019'!$B$1:$B$16305&amp;'[1]NBA-Data-1980-2019'!$A$1:$A$16305,'[1]NBA-Data-1980-2019'!$F$1:$F$16305,"",0)</f>
        <v/>
      </c>
      <c r="CL266" s="2" t="str" cm="1">
        <f t="array" ref="CL266">_xlfn.XLOOKUP($A266&amp;CL$5,'[1]NBA-Data-1980-2019'!$B$1:$B$16305&amp;'[1]NBA-Data-1980-2019'!$A$1:$A$16305,'[1]NBA-Data-1980-2019'!$F$1:$F$16305,"",0)</f>
        <v/>
      </c>
      <c r="CM266" s="2" cm="1">
        <f t="array" ref="CM266">_xlfn.XLOOKUP($A266&amp;CM$5,'[1]NBA-Data-1980-2019'!$B$1:$B$16305&amp;'[1]NBA-Data-1980-2019'!$A$1:$A$16305,'[1]NBA-Data-1980-2019'!$F$1:$F$16305,"",0)</f>
        <v>11.2</v>
      </c>
      <c r="CN266" s="2" cm="1">
        <f t="array" ref="CN266">_xlfn.XLOOKUP($A266&amp;CN$5,'[1]NBA-Data-1980-2019'!$B$1:$B$16305&amp;'[1]NBA-Data-1980-2019'!$A$1:$A$16305,'[1]NBA-Data-1980-2019'!$F$1:$F$16305,"",0)</f>
        <v>11</v>
      </c>
      <c r="CO266" s="2" cm="1">
        <f t="array" ref="CO266">_xlfn.XLOOKUP($A266&amp;CO$5,'[1]NBA-Data-1980-2019'!$B$1:$B$16305&amp;'[1]NBA-Data-1980-2019'!$A$1:$A$16305,'[1]NBA-Data-1980-2019'!$F$1:$F$16305,"",0)</f>
        <v>12.6</v>
      </c>
      <c r="CP266" s="2" cm="1">
        <f t="array" ref="CP266">_xlfn.XLOOKUP($A266&amp;CP$5,'[1]NBA-Data-1980-2019'!$B$1:$B$16305&amp;'[1]NBA-Data-1980-2019'!$A$1:$A$16305,'[1]NBA-Data-1980-2019'!$F$1:$F$16305,"",0)</f>
        <v>15.4</v>
      </c>
      <c r="CQ266" s="2" t="str" cm="1">
        <f t="array" ref="CQ266">_xlfn.XLOOKUP($A266&amp;CQ$5,'[1]NBA-Data-1980-2019'!$B$1:$B$16305&amp;'[1]NBA-Data-1980-2019'!$A$1:$A$16305,'[1]NBA-Data-1980-2019'!$F$1:$F$16305,"",0)</f>
        <v/>
      </c>
      <c r="CR266" s="2" t="str" cm="1">
        <f t="array" ref="CR266">_xlfn.XLOOKUP($A266&amp;CR$5,'[1]NBA-Data-1980-2019'!$B$1:$B$16305&amp;'[1]NBA-Data-1980-2019'!$A$1:$A$16305,'[1]NBA-Data-1980-2019'!$F$1:$F$16305,"",0)</f>
        <v/>
      </c>
      <c r="CS266" s="2" t="str" cm="1">
        <f t="array" ref="CS266">_xlfn.XLOOKUP($A266&amp;CS$5,'[1]NBA-Data-1980-2019'!$B$1:$B$16305&amp;'[1]NBA-Data-1980-2019'!$A$1:$A$16305,'[1]NBA-Data-1980-2019'!$F$1:$F$16305,"",0)</f>
        <v/>
      </c>
      <c r="CU266" s="2" t="str">
        <f>_xlfn.XLOOKUP($A266,TEAMS!$G$1:$G$839,TEAMS!$H$1:$H$839,"",0)</f>
        <v>C</v>
      </c>
      <c r="CV266" s="2" t="str">
        <f>_xlfn.XLOOKUP($CU266,DASHBOARD!$B$22:$B$27,DASHBOARD!$C$22:$C$27,"",0)</f>
        <v>CENTER</v>
      </c>
      <c r="CY266" s="63">
        <f>SUMIFS('[1]NBA-Data-1980-2019'!$G$1:$G$16305,'[1]NBA-Data-1980-2019'!$B$1:$B$16305,$A266,'[1]NBA-Data-1980-2019'!$A$1:$A$16305,CY$9)</f>
        <v>0</v>
      </c>
      <c r="CZ266" s="63">
        <f>SUMIFS('[1]NBA-Data-1980-2019'!$G$1:$G$16305,'[1]NBA-Data-1980-2019'!$B$1:$B$16305,$A266,'[1]NBA-Data-1980-2019'!$A$1:$A$16305,CZ$9)</f>
        <v>0</v>
      </c>
      <c r="DA266" s="63">
        <f>SUMIFS('[1]NBA-Data-1980-2019'!$G$1:$G$16305,'[1]NBA-Data-1980-2019'!$B$1:$B$16305,$A266,'[1]NBA-Data-1980-2019'!$A$1:$A$16305,DA$9)</f>
        <v>0</v>
      </c>
      <c r="DB266" s="63">
        <f>SUMIFS('[1]NBA-Data-1980-2019'!$G$1:$G$16305,'[1]NBA-Data-1980-2019'!$B$1:$B$16305,$A266,'[1]NBA-Data-1980-2019'!$A$1:$A$16305,DB$9)</f>
        <v>0</v>
      </c>
      <c r="DC266" s="63">
        <f>SUMIFS('[1]NBA-Data-1980-2019'!$G$1:$G$16305,'[1]NBA-Data-1980-2019'!$B$1:$B$16305,$A266,'[1]NBA-Data-1980-2019'!$A$1:$A$16305,DC$9)</f>
        <v>0</v>
      </c>
      <c r="DD266" s="63">
        <f>SUMIFS('[1]NBA-Data-1980-2019'!$G$1:$G$16305,'[1]NBA-Data-1980-2019'!$B$1:$B$16305,$A266,'[1]NBA-Data-1980-2019'!$A$1:$A$16305,DD$9)</f>
        <v>0</v>
      </c>
      <c r="DE266" s="63">
        <f>SUMIFS('[1]NBA-Data-1980-2019'!$G$1:$G$16305,'[1]NBA-Data-1980-2019'!$B$1:$B$16305,$A266,'[1]NBA-Data-1980-2019'!$A$1:$A$16305,DE$9)</f>
        <v>0</v>
      </c>
      <c r="DF266" s="63">
        <f>SUMIFS('[1]NBA-Data-1980-2019'!$G$1:$G$16305,'[1]NBA-Data-1980-2019'!$B$1:$B$16305,$A266,'[1]NBA-Data-1980-2019'!$A$1:$A$16305,DF$9)</f>
        <v>0</v>
      </c>
      <c r="DG266" s="63">
        <f>SUMIFS('[1]NBA-Data-1980-2019'!$G$1:$G$16305,'[1]NBA-Data-1980-2019'!$B$1:$B$16305,$A266,'[1]NBA-Data-1980-2019'!$A$1:$A$16305,DG$9)</f>
        <v>0</v>
      </c>
      <c r="DH266" s="63">
        <f>SUMIFS('[1]NBA-Data-1980-2019'!$G$1:$G$16305,'[1]NBA-Data-1980-2019'!$B$1:$B$16305,$A266,'[1]NBA-Data-1980-2019'!$A$1:$A$16305,DH$9)</f>
        <v>0</v>
      </c>
      <c r="DI266" s="63">
        <f>SUMIFS('[1]NBA-Data-1980-2019'!$G$1:$G$16305,'[1]NBA-Data-1980-2019'!$B$1:$B$16305,$A266,'[1]NBA-Data-1980-2019'!$A$1:$A$16305,DI$9)</f>
        <v>0</v>
      </c>
      <c r="DJ266" s="63">
        <f>SUMIFS('[1]NBA-Data-1980-2019'!$G$1:$G$16305,'[1]NBA-Data-1980-2019'!$B$1:$B$16305,$A266,'[1]NBA-Data-1980-2019'!$A$1:$A$16305,DJ$9)</f>
        <v>0</v>
      </c>
      <c r="DK266" s="63">
        <f>SUMIFS('[1]NBA-Data-1980-2019'!$G$1:$G$16305,'[1]NBA-Data-1980-2019'!$B$1:$B$16305,$A266,'[1]NBA-Data-1980-2019'!$A$1:$A$16305,DK$9)</f>
        <v>0</v>
      </c>
      <c r="DL266" s="63">
        <f>SUMIFS('[1]NBA-Data-1980-2019'!$G$1:$G$16305,'[1]NBA-Data-1980-2019'!$B$1:$B$16305,$A266,'[1]NBA-Data-1980-2019'!$A$1:$A$16305,DL$9)</f>
        <v>0</v>
      </c>
      <c r="DM266" s="63">
        <f>SUMIFS('[1]NBA-Data-1980-2019'!$G$1:$G$16305,'[1]NBA-Data-1980-2019'!$B$1:$B$16305,$A266,'[1]NBA-Data-1980-2019'!$A$1:$A$16305,DM$9)</f>
        <v>0</v>
      </c>
      <c r="DN266" s="63">
        <f>SUMIFS('[1]NBA-Data-1980-2019'!$G$1:$G$16305,'[1]NBA-Data-1980-2019'!$B$1:$B$16305,$A266,'[1]NBA-Data-1980-2019'!$A$1:$A$16305,DN$9)</f>
        <v>0</v>
      </c>
      <c r="DO266" s="63">
        <f>SUMIFS('[1]NBA-Data-1980-2019'!$G$1:$G$16305,'[1]NBA-Data-1980-2019'!$B$1:$B$16305,$A266,'[1]NBA-Data-1980-2019'!$A$1:$A$16305,DO$9)</f>
        <v>0</v>
      </c>
      <c r="DP266" s="63">
        <f>SUMIFS('[1]NBA-Data-1980-2019'!$G$1:$G$16305,'[1]NBA-Data-1980-2019'!$B$1:$B$16305,$A266,'[1]NBA-Data-1980-2019'!$A$1:$A$16305,DP$9)</f>
        <v>0</v>
      </c>
      <c r="DQ266" s="63">
        <f>SUMIFS('[1]NBA-Data-1980-2019'!$G$1:$G$16305,'[1]NBA-Data-1980-2019'!$B$1:$B$16305,$A266,'[1]NBA-Data-1980-2019'!$A$1:$A$16305,DQ$9)</f>
        <v>0</v>
      </c>
      <c r="DR266" s="63">
        <f>SUMIFS('[1]NBA-Data-1980-2019'!$G$1:$G$16305,'[1]NBA-Data-1980-2019'!$B$1:$B$16305,$A266,'[1]NBA-Data-1980-2019'!$A$1:$A$16305,DR$9)</f>
        <v>0</v>
      </c>
      <c r="DS266" s="63">
        <f>SUMIFS('[1]NBA-Data-1980-2019'!$G$1:$G$16305,'[1]NBA-Data-1980-2019'!$B$1:$B$16305,$A266,'[1]NBA-Data-1980-2019'!$A$1:$A$16305,DS$9)</f>
        <v>0</v>
      </c>
      <c r="DT266" s="63">
        <f>SUMIFS('[1]NBA-Data-1980-2019'!$G$1:$G$16305,'[1]NBA-Data-1980-2019'!$B$1:$B$16305,$A266,'[1]NBA-Data-1980-2019'!$A$1:$A$16305,DT$9)</f>
        <v>0</v>
      </c>
      <c r="DU266" s="63">
        <f>SUMIFS('[1]NBA-Data-1980-2019'!$G$1:$G$16305,'[1]NBA-Data-1980-2019'!$B$1:$B$16305,$A266,'[1]NBA-Data-1980-2019'!$A$1:$A$16305,DU$9)</f>
        <v>0</v>
      </c>
      <c r="DV266" s="63">
        <f>SUMIFS('[1]NBA-Data-1980-2019'!$G$1:$G$16305,'[1]NBA-Data-1980-2019'!$B$1:$B$16305,$A266,'[1]NBA-Data-1980-2019'!$A$1:$A$16305,DV$9)</f>
        <v>0</v>
      </c>
      <c r="DW266" s="63">
        <f>SUMIFS('[1]NBA-Data-1980-2019'!$G$1:$G$16305,'[1]NBA-Data-1980-2019'!$B$1:$B$16305,$A266,'[1]NBA-Data-1980-2019'!$A$1:$A$16305,DW$9)</f>
        <v>0</v>
      </c>
      <c r="DX266" s="63">
        <f>SUMIFS('[1]NBA-Data-1980-2019'!$G$1:$G$16305,'[1]NBA-Data-1980-2019'!$B$1:$B$16305,$A266,'[1]NBA-Data-1980-2019'!$A$1:$A$16305,DX$9)</f>
        <v>4000000</v>
      </c>
      <c r="DY266" s="63">
        <f>SUMIFS('[1]NBA-Data-1980-2019'!$G$1:$G$16305,'[1]NBA-Data-1980-2019'!$B$1:$B$16305,$A266,'[1]NBA-Data-1980-2019'!$A$1:$A$16305,DY$9)</f>
        <v>3800000</v>
      </c>
      <c r="DZ266" s="63">
        <f>SUMIFS('[1]NBA-Data-1980-2019'!$G$1:$G$16305,'[1]NBA-Data-1980-2019'!$B$1:$B$16305,$A266,'[1]NBA-Data-1980-2019'!$A$1:$A$16305,DZ$9)</f>
        <v>3949999</v>
      </c>
      <c r="EA266" s="63">
        <f>SUMIFS('[1]NBA-Data-1980-2019'!$G$1:$G$16305,'[1]NBA-Data-1980-2019'!$B$1:$B$16305,$A266,'[1]NBA-Data-1980-2019'!$A$1:$A$16305,EA$9)</f>
        <v>6500000</v>
      </c>
      <c r="EB266" s="63">
        <f>SUMIFS('[1]NBA-Data-1980-2019'!$G$1:$G$16305,'[1]NBA-Data-1980-2019'!$B$1:$B$16305,$A266,'[1]NBA-Data-1980-2019'!$A$1:$A$16305,EB$9)</f>
        <v>0</v>
      </c>
      <c r="EC266" s="63">
        <f>SUMIFS('[1]NBA-Data-1980-2019'!$G$1:$G$16305,'[1]NBA-Data-1980-2019'!$B$1:$B$16305,$A266,'[1]NBA-Data-1980-2019'!$A$1:$A$16305,EC$9)</f>
        <v>0</v>
      </c>
      <c r="ED266" s="63">
        <f>SUMIFS('[1]NBA-Data-1980-2019'!$G$1:$G$16305,'[1]NBA-Data-1980-2019'!$B$1:$B$16305,$A266,'[1]NBA-Data-1980-2019'!$A$1:$A$16305,ED$9)</f>
        <v>0</v>
      </c>
      <c r="EH266" s="2" t="s">
        <v>1483</v>
      </c>
    </row>
    <row r="267" spans="1:165" x14ac:dyDescent="0.2">
      <c r="A267" s="2" t="s">
        <v>733</v>
      </c>
      <c r="B267" s="2" t="str" cm="1">
        <f t="array" ref="B267">_xlfn.XLOOKUP($A267&amp;B$5,'[1]NBA-Data-1980-2019'!$B$1:$B$16305&amp;'[1]NBA-Data-1980-2019'!$A$1:$A$16305,'[1]NBA-Data-1980-2019'!$D$1:$D$16305,"",0)</f>
        <v/>
      </c>
      <c r="C267" s="2" t="str" cm="1">
        <f t="array" ref="C267">_xlfn.XLOOKUP($A267&amp;C$5,'[1]NBA-Data-1980-2019'!$B$1:$B$16305&amp;'[1]NBA-Data-1980-2019'!$A$1:$A$16305,'[1]NBA-Data-1980-2019'!$D$1:$D$16305,"",0)</f>
        <v/>
      </c>
      <c r="D267" s="2" t="str" cm="1">
        <f t="array" ref="D267">_xlfn.XLOOKUP($A267&amp;D$5,'[1]NBA-Data-1980-2019'!$B$1:$B$16305&amp;'[1]NBA-Data-1980-2019'!$A$1:$A$16305,'[1]NBA-Data-1980-2019'!$D$1:$D$16305,"",0)</f>
        <v/>
      </c>
      <c r="E267" s="2" t="str" cm="1">
        <f t="array" ref="E267">_xlfn.XLOOKUP($A267&amp;E$5,'[1]NBA-Data-1980-2019'!$B$1:$B$16305&amp;'[1]NBA-Data-1980-2019'!$A$1:$A$16305,'[1]NBA-Data-1980-2019'!$D$1:$D$16305,"",0)</f>
        <v/>
      </c>
      <c r="F267" s="2" t="str" cm="1">
        <f t="array" ref="F267">_xlfn.XLOOKUP($A267&amp;F$5,'[1]NBA-Data-1980-2019'!$B$1:$B$16305&amp;'[1]NBA-Data-1980-2019'!$A$1:$A$16305,'[1]NBA-Data-1980-2019'!$D$1:$D$16305,"",0)</f>
        <v/>
      </c>
      <c r="G267" s="2" t="str" cm="1">
        <f t="array" ref="G267">_xlfn.XLOOKUP($A267&amp;G$5,'[1]NBA-Data-1980-2019'!$B$1:$B$16305&amp;'[1]NBA-Data-1980-2019'!$A$1:$A$16305,'[1]NBA-Data-1980-2019'!$D$1:$D$16305,"",0)</f>
        <v/>
      </c>
      <c r="H267" s="2" t="str" cm="1">
        <f t="array" ref="H267">_xlfn.XLOOKUP($A267&amp;H$5,'[1]NBA-Data-1980-2019'!$B$1:$B$16305&amp;'[1]NBA-Data-1980-2019'!$A$1:$A$16305,'[1]NBA-Data-1980-2019'!$D$1:$D$16305,"",0)</f>
        <v/>
      </c>
      <c r="I267" s="2" t="str" cm="1">
        <f t="array" ref="I267">_xlfn.XLOOKUP($A267&amp;I$5,'[1]NBA-Data-1980-2019'!$B$1:$B$16305&amp;'[1]NBA-Data-1980-2019'!$A$1:$A$16305,'[1]NBA-Data-1980-2019'!$D$1:$D$16305,"",0)</f>
        <v/>
      </c>
      <c r="J267" s="2" t="str" cm="1">
        <f t="array" ref="J267">_xlfn.XLOOKUP($A267&amp;J$5,'[1]NBA-Data-1980-2019'!$B$1:$B$16305&amp;'[1]NBA-Data-1980-2019'!$A$1:$A$16305,'[1]NBA-Data-1980-2019'!$D$1:$D$16305,"",0)</f>
        <v/>
      </c>
      <c r="K267" s="2" t="str" cm="1">
        <f t="array" ref="K267">_xlfn.XLOOKUP($A267&amp;K$5,'[1]NBA-Data-1980-2019'!$B$1:$B$16305&amp;'[1]NBA-Data-1980-2019'!$A$1:$A$16305,'[1]NBA-Data-1980-2019'!$D$1:$D$16305,"",0)</f>
        <v/>
      </c>
      <c r="L267" s="2" t="str" cm="1">
        <f t="array" ref="L267">_xlfn.XLOOKUP($A267&amp;L$5,'[1]NBA-Data-1980-2019'!$B$1:$B$16305&amp;'[1]NBA-Data-1980-2019'!$A$1:$A$16305,'[1]NBA-Data-1980-2019'!$D$1:$D$16305,"",0)</f>
        <v/>
      </c>
      <c r="M267" s="2" t="str" cm="1">
        <f t="array" ref="M267">_xlfn.XLOOKUP($A267&amp;M$5,'[1]NBA-Data-1980-2019'!$B$1:$B$16305&amp;'[1]NBA-Data-1980-2019'!$A$1:$A$16305,'[1]NBA-Data-1980-2019'!$D$1:$D$16305,"",0)</f>
        <v/>
      </c>
      <c r="N267" s="2" t="str" cm="1">
        <f t="array" ref="N267">_xlfn.XLOOKUP($A267&amp;N$5,'[1]NBA-Data-1980-2019'!$B$1:$B$16305&amp;'[1]NBA-Data-1980-2019'!$A$1:$A$16305,'[1]NBA-Data-1980-2019'!$D$1:$D$16305,"",0)</f>
        <v/>
      </c>
      <c r="O267" s="2" t="str" cm="1">
        <f t="array" ref="O267">_xlfn.XLOOKUP($A267&amp;O$5,'[1]NBA-Data-1980-2019'!$B$1:$B$16305&amp;'[1]NBA-Data-1980-2019'!$A$1:$A$16305,'[1]NBA-Data-1980-2019'!$D$1:$D$16305,"",0)</f>
        <v/>
      </c>
      <c r="P267" s="2" t="str" cm="1">
        <f t="array" ref="P267">_xlfn.XLOOKUP($A267&amp;P$5,'[1]NBA-Data-1980-2019'!$B$1:$B$16305&amp;'[1]NBA-Data-1980-2019'!$A$1:$A$16305,'[1]NBA-Data-1980-2019'!$D$1:$D$16305,"",0)</f>
        <v/>
      </c>
      <c r="Q267" s="2" t="str" cm="1">
        <f t="array" ref="Q267">_xlfn.XLOOKUP($A267&amp;Q$5,'[1]NBA-Data-1980-2019'!$B$1:$B$16305&amp;'[1]NBA-Data-1980-2019'!$A$1:$A$16305,'[1]NBA-Data-1980-2019'!$D$1:$D$16305,"",0)</f>
        <v/>
      </c>
      <c r="R267" s="2" t="str" cm="1">
        <f t="array" ref="R267">_xlfn.XLOOKUP($A267&amp;R$5,'[1]NBA-Data-1980-2019'!$B$1:$B$16305&amp;'[1]NBA-Data-1980-2019'!$A$1:$A$16305,'[1]NBA-Data-1980-2019'!$D$1:$D$16305,"",0)</f>
        <v/>
      </c>
      <c r="S267" s="2" t="str" cm="1">
        <f t="array" ref="S267">_xlfn.XLOOKUP($A267&amp;S$5,'[1]NBA-Data-1980-2019'!$B$1:$B$16305&amp;'[1]NBA-Data-1980-2019'!$A$1:$A$16305,'[1]NBA-Data-1980-2019'!$D$1:$D$16305,"",0)</f>
        <v>WAS</v>
      </c>
      <c r="T267" s="2" t="str" cm="1">
        <f t="array" ref="T267">_xlfn.XLOOKUP($A267&amp;T$5,'[1]NBA-Data-1980-2019'!$B$1:$B$16305&amp;'[1]NBA-Data-1980-2019'!$A$1:$A$16305,'[1]NBA-Data-1980-2019'!$D$1:$D$16305,"",0)</f>
        <v>WAS</v>
      </c>
      <c r="U267" s="2" t="str" cm="1">
        <f t="array" ref="U267">_xlfn.XLOOKUP($A267&amp;U$5,'[1]NBA-Data-1980-2019'!$B$1:$B$16305&amp;'[1]NBA-Data-1980-2019'!$A$1:$A$16305,'[1]NBA-Data-1980-2019'!$D$1:$D$16305,"",0)</f>
        <v>WAS</v>
      </c>
      <c r="V267" s="2" t="str" cm="1">
        <f t="array" ref="V267">_xlfn.XLOOKUP($A267&amp;V$5,'[1]NBA-Data-1980-2019'!$B$1:$B$16305&amp;'[1]NBA-Data-1980-2019'!$A$1:$A$16305,'[1]NBA-Data-1980-2019'!$D$1:$D$16305,"",0)</f>
        <v>WAS</v>
      </c>
      <c r="W267" s="2" t="str" cm="1">
        <f t="array" ref="W267">_xlfn.XLOOKUP($A267&amp;W$5,'[1]NBA-Data-1980-2019'!$B$1:$B$16305&amp;'[1]NBA-Data-1980-2019'!$A$1:$A$16305,'[1]NBA-Data-1980-2019'!$D$1:$D$16305,"",0)</f>
        <v>TOT</v>
      </c>
      <c r="X267" s="2" t="str" cm="1">
        <f t="array" ref="X267">_xlfn.XLOOKUP($A267&amp;X$5,'[1]NBA-Data-1980-2019'!$B$1:$B$16305&amp;'[1]NBA-Data-1980-2019'!$A$1:$A$16305,'[1]NBA-Data-1980-2019'!$D$1:$D$16305,"",0)</f>
        <v>PHI</v>
      </c>
      <c r="Y267" s="2" t="str" cm="1">
        <f t="array" ref="Y267">_xlfn.XLOOKUP($A267&amp;Y$5,'[1]NBA-Data-1980-2019'!$B$1:$B$16305&amp;'[1]NBA-Data-1980-2019'!$A$1:$A$16305,'[1]NBA-Data-1980-2019'!$D$1:$D$16305,"",0)</f>
        <v>LAL</v>
      </c>
      <c r="Z267" s="2" t="str" cm="1">
        <f t="array" ref="Z267">_xlfn.XLOOKUP($A267&amp;Z$5,'[1]NBA-Data-1980-2019'!$B$1:$B$16305&amp;'[1]NBA-Data-1980-2019'!$A$1:$A$16305,'[1]NBA-Data-1980-2019'!$D$1:$D$16305,"",0)</f>
        <v>LAL</v>
      </c>
      <c r="AA267" s="2" t="str" cm="1">
        <f t="array" ref="AA267">_xlfn.XLOOKUP($A267&amp;AA$5,'[1]NBA-Data-1980-2019'!$B$1:$B$16305&amp;'[1]NBA-Data-1980-2019'!$A$1:$A$16305,'[1]NBA-Data-1980-2019'!$D$1:$D$16305,"",0)</f>
        <v>LAL</v>
      </c>
      <c r="AB267" s="2" t="str" cm="1">
        <f t="array" ref="AB267">_xlfn.XLOOKUP($A267&amp;AB$5,'[1]NBA-Data-1980-2019'!$B$1:$B$16305&amp;'[1]NBA-Data-1980-2019'!$A$1:$A$16305,'[1]NBA-Data-1980-2019'!$D$1:$D$16305,"",0)</f>
        <v>LAL</v>
      </c>
      <c r="AC267" s="2" t="str" cm="1">
        <f t="array" ref="AC267">_xlfn.XLOOKUP($A267&amp;AC$5,'[1]NBA-Data-1980-2019'!$B$1:$B$16305&amp;'[1]NBA-Data-1980-2019'!$A$1:$A$16305,'[1]NBA-Data-1980-2019'!$D$1:$D$16305,"",0)</f>
        <v>GSW</v>
      </c>
      <c r="AD267" s="2" t="str" cm="1">
        <f t="array" ref="AD267">_xlfn.XLOOKUP($A267&amp;AD$5,'[1]NBA-Data-1980-2019'!$B$1:$B$16305&amp;'[1]NBA-Data-1980-2019'!$A$1:$A$16305,'[1]NBA-Data-1980-2019'!$D$1:$D$16305,"",0)</f>
        <v>DEN</v>
      </c>
      <c r="AE267" s="2" t="str" cm="1">
        <f t="array" ref="AE267">_xlfn.XLOOKUP($A267&amp;AE$5,'[1]NBA-Data-1980-2019'!$B$1:$B$16305&amp;'[1]NBA-Data-1980-2019'!$A$1:$A$16305,'[1]NBA-Data-1980-2019'!$D$1:$D$16305,"",0)</f>
        <v/>
      </c>
      <c r="AF267" s="2" t="str" cm="1">
        <f t="array" ref="AF267">_xlfn.XLOOKUP($A267&amp;AF$5,'[1]NBA-Data-1980-2019'!$B$1:$B$16305&amp;'[1]NBA-Data-1980-2019'!$A$1:$A$16305,'[1]NBA-Data-1980-2019'!$D$1:$D$16305,"",0)</f>
        <v/>
      </c>
      <c r="AG267" s="2" t="str" cm="1">
        <f t="array" ref="AG267">_xlfn.XLOOKUP($A267&amp;AG$5,'[1]NBA-Data-1980-2019'!$B$1:$B$16305&amp;'[1]NBA-Data-1980-2019'!$A$1:$A$16305,'[1]NBA-Data-1980-2019'!$D$1:$D$16305,"",0)</f>
        <v/>
      </c>
      <c r="AH267" s="2" t="str" cm="1">
        <f t="array" ref="AH267">_xlfn.XLOOKUP($A267&amp;AH$5,'[1]NBA-Data-1980-2019'!$B$1:$B$16305&amp;'[1]NBA-Data-1980-2019'!$A$1:$A$16305,'[1]NBA-Data-1980-2019'!$H$1:$H$16305,"",0)</f>
        <v/>
      </c>
      <c r="AI267" s="2" t="str" cm="1">
        <f t="array" ref="AI267">_xlfn.XLOOKUP($A267&amp;AI$5,'[1]NBA-Data-1980-2019'!$B$1:$B$16305&amp;'[1]NBA-Data-1980-2019'!$A$1:$A$16305,'[1]NBA-Data-1980-2019'!$H$1:$H$16305,"",0)</f>
        <v/>
      </c>
      <c r="AJ267" s="2" t="str" cm="1">
        <f t="array" ref="AJ267">_xlfn.XLOOKUP($A267&amp;AJ$5,'[1]NBA-Data-1980-2019'!$B$1:$B$16305&amp;'[1]NBA-Data-1980-2019'!$A$1:$A$16305,'[1]NBA-Data-1980-2019'!$H$1:$H$16305,"",0)</f>
        <v/>
      </c>
      <c r="AK267" s="2" t="str" cm="1">
        <f t="array" ref="AK267">_xlfn.XLOOKUP($A267&amp;AK$5,'[1]NBA-Data-1980-2019'!$B$1:$B$16305&amp;'[1]NBA-Data-1980-2019'!$A$1:$A$16305,'[1]NBA-Data-1980-2019'!$H$1:$H$16305,"",0)</f>
        <v/>
      </c>
      <c r="AL267" s="2" t="str" cm="1">
        <f t="array" ref="AL267">_xlfn.XLOOKUP($A267&amp;AL$5,'[1]NBA-Data-1980-2019'!$B$1:$B$16305&amp;'[1]NBA-Data-1980-2019'!$A$1:$A$16305,'[1]NBA-Data-1980-2019'!$H$1:$H$16305,"",0)</f>
        <v/>
      </c>
      <c r="AM267" s="2" t="str" cm="1">
        <f t="array" ref="AM267">_xlfn.XLOOKUP($A267&amp;AM$5,'[1]NBA-Data-1980-2019'!$B$1:$B$16305&amp;'[1]NBA-Data-1980-2019'!$A$1:$A$16305,'[1]NBA-Data-1980-2019'!$H$1:$H$16305,"",0)</f>
        <v/>
      </c>
      <c r="AN267" s="2" t="str" cm="1">
        <f t="array" ref="AN267">_xlfn.XLOOKUP($A267&amp;AN$5,'[1]NBA-Data-1980-2019'!$B$1:$B$16305&amp;'[1]NBA-Data-1980-2019'!$A$1:$A$16305,'[1]NBA-Data-1980-2019'!$H$1:$H$16305,"",0)</f>
        <v/>
      </c>
      <c r="AO267" s="2" t="str" cm="1">
        <f t="array" ref="AO267">_xlfn.XLOOKUP($A267&amp;AO$5,'[1]NBA-Data-1980-2019'!$B$1:$B$16305&amp;'[1]NBA-Data-1980-2019'!$A$1:$A$16305,'[1]NBA-Data-1980-2019'!$H$1:$H$16305,"",0)</f>
        <v/>
      </c>
      <c r="AP267" s="2" t="str" cm="1">
        <f t="array" ref="AP267">_xlfn.XLOOKUP($A267&amp;AP$5,'[1]NBA-Data-1980-2019'!$B$1:$B$16305&amp;'[1]NBA-Data-1980-2019'!$A$1:$A$16305,'[1]NBA-Data-1980-2019'!$H$1:$H$16305,"",0)</f>
        <v/>
      </c>
      <c r="AQ267" s="2" t="str" cm="1">
        <f t="array" ref="AQ267">_xlfn.XLOOKUP($A267&amp;AQ$5,'[1]NBA-Data-1980-2019'!$B$1:$B$16305&amp;'[1]NBA-Data-1980-2019'!$A$1:$A$16305,'[1]NBA-Data-1980-2019'!$H$1:$H$16305,"",0)</f>
        <v/>
      </c>
      <c r="AR267" s="2" t="str" cm="1">
        <f t="array" ref="AR267">_xlfn.XLOOKUP($A267&amp;AR$5,'[1]NBA-Data-1980-2019'!$B$1:$B$16305&amp;'[1]NBA-Data-1980-2019'!$A$1:$A$16305,'[1]NBA-Data-1980-2019'!$H$1:$H$16305,"",0)</f>
        <v/>
      </c>
      <c r="AS267" s="2" t="str" cm="1">
        <f t="array" ref="AS267">_xlfn.XLOOKUP($A267&amp;AS$5,'[1]NBA-Data-1980-2019'!$B$1:$B$16305&amp;'[1]NBA-Data-1980-2019'!$A$1:$A$16305,'[1]NBA-Data-1980-2019'!$H$1:$H$16305,"",0)</f>
        <v/>
      </c>
      <c r="AT267" s="2" t="str" cm="1">
        <f t="array" ref="AT267">_xlfn.XLOOKUP($A267&amp;AT$5,'[1]NBA-Data-1980-2019'!$B$1:$B$16305&amp;'[1]NBA-Data-1980-2019'!$A$1:$A$16305,'[1]NBA-Data-1980-2019'!$H$1:$H$16305,"",0)</f>
        <v/>
      </c>
      <c r="AU267" s="2" t="str" cm="1">
        <f t="array" ref="AU267">_xlfn.XLOOKUP($A267&amp;AU$5,'[1]NBA-Data-1980-2019'!$B$1:$B$16305&amp;'[1]NBA-Data-1980-2019'!$A$1:$A$16305,'[1]NBA-Data-1980-2019'!$H$1:$H$16305,"",0)</f>
        <v/>
      </c>
      <c r="AV267" s="2" t="str" cm="1">
        <f t="array" ref="AV267">_xlfn.XLOOKUP($A267&amp;AV$5,'[1]NBA-Data-1980-2019'!$B$1:$B$16305&amp;'[1]NBA-Data-1980-2019'!$A$1:$A$16305,'[1]NBA-Data-1980-2019'!$H$1:$H$16305,"",0)</f>
        <v/>
      </c>
      <c r="AW267" s="2" t="str" cm="1">
        <f t="array" ref="AW267">_xlfn.XLOOKUP($A267&amp;AW$5,'[1]NBA-Data-1980-2019'!$B$1:$B$16305&amp;'[1]NBA-Data-1980-2019'!$A$1:$A$16305,'[1]NBA-Data-1980-2019'!$H$1:$H$16305,"",0)</f>
        <v/>
      </c>
      <c r="AX267" s="2" t="str" cm="1">
        <f t="array" ref="AX267">_xlfn.XLOOKUP($A267&amp;AX$5,'[1]NBA-Data-1980-2019'!$B$1:$B$16305&amp;'[1]NBA-Data-1980-2019'!$A$1:$A$16305,'[1]NBA-Data-1980-2019'!$H$1:$H$16305,"",0)</f>
        <v/>
      </c>
      <c r="AY267" s="2" cm="1">
        <f t="array" ref="AY267">_xlfn.XLOOKUP($A267&amp;AY$5,'[1]NBA-Data-1980-2019'!$B$1:$B$16305&amp;'[1]NBA-Data-1980-2019'!$A$1:$A$16305,'[1]NBA-Data-1980-2019'!$H$1:$H$16305,"",0)</f>
        <v>1155</v>
      </c>
      <c r="AZ267" s="2" cm="1">
        <f t="array" ref="AZ267">_xlfn.XLOOKUP($A267&amp;AZ$5,'[1]NBA-Data-1980-2019'!$B$1:$B$16305&amp;'[1]NBA-Data-1980-2019'!$A$1:$A$16305,'[1]NBA-Data-1980-2019'!$H$1:$H$16305,"",0)</f>
        <v>1836.8</v>
      </c>
      <c r="BA267" s="2" cm="1">
        <f t="array" ref="BA267">_xlfn.XLOOKUP($A267&amp;BA$5,'[1]NBA-Data-1980-2019'!$B$1:$B$16305&amp;'[1]NBA-Data-1980-2019'!$A$1:$A$16305,'[1]NBA-Data-1980-2019'!$H$1:$H$16305,"",0)</f>
        <v>1420.8</v>
      </c>
      <c r="BB267" s="2" cm="1">
        <f t="array" ref="BB267">_xlfn.XLOOKUP($A267&amp;BB$5,'[1]NBA-Data-1980-2019'!$B$1:$B$16305&amp;'[1]NBA-Data-1980-2019'!$A$1:$A$16305,'[1]NBA-Data-1980-2019'!$H$1:$H$16305,"",0)</f>
        <v>2035.2</v>
      </c>
      <c r="BC267" s="2" cm="1">
        <f t="array" ref="BC267">_xlfn.XLOOKUP($A267&amp;BC$5,'[1]NBA-Data-1980-2019'!$B$1:$B$16305&amp;'[1]NBA-Data-1980-2019'!$A$1:$A$16305,'[1]NBA-Data-1980-2019'!$H$1:$H$16305,"",0)</f>
        <v>1729.8</v>
      </c>
      <c r="BD267" s="2" cm="1">
        <f t="array" ref="BD267">_xlfn.XLOOKUP($A267&amp;BD$5,'[1]NBA-Data-1980-2019'!$B$1:$B$16305&amp;'[1]NBA-Data-1980-2019'!$A$1:$A$16305,'[1]NBA-Data-1980-2019'!$H$1:$H$16305,"",0)</f>
        <v>1410.1</v>
      </c>
      <c r="BE267" s="2" cm="1">
        <f t="array" ref="BE267">_xlfn.XLOOKUP($A267&amp;BE$5,'[1]NBA-Data-1980-2019'!$B$1:$B$16305&amp;'[1]NBA-Data-1980-2019'!$A$1:$A$16305,'[1]NBA-Data-1980-2019'!$H$1:$H$16305,"",0)</f>
        <v>1811.2</v>
      </c>
      <c r="BF267" s="2" cm="1">
        <f t="array" ref="BF267">_xlfn.XLOOKUP($A267&amp;BF$5,'[1]NBA-Data-1980-2019'!$B$1:$B$16305&amp;'[1]NBA-Data-1980-2019'!$A$1:$A$16305,'[1]NBA-Data-1980-2019'!$H$1:$H$16305,"",0)</f>
        <v>999.6</v>
      </c>
      <c r="BG267" s="2" cm="1">
        <f t="array" ref="BG267">_xlfn.XLOOKUP($A267&amp;BG$5,'[1]NBA-Data-1980-2019'!$B$1:$B$16305&amp;'[1]NBA-Data-1980-2019'!$A$1:$A$16305,'[1]NBA-Data-1980-2019'!$H$1:$H$16305,"",0)</f>
        <v>1031.4000000000001</v>
      </c>
      <c r="BH267" s="2" cm="1">
        <f t="array" ref="BH267">_xlfn.XLOOKUP($A267&amp;BH$5,'[1]NBA-Data-1980-2019'!$B$1:$B$16305&amp;'[1]NBA-Data-1980-2019'!$A$1:$A$16305,'[1]NBA-Data-1980-2019'!$H$1:$H$16305,"",0)</f>
        <v>1554</v>
      </c>
      <c r="BI267" s="2" cm="1">
        <f t="array" ref="BI267">_xlfn.XLOOKUP($A267&amp;BI$5,'[1]NBA-Data-1980-2019'!$B$1:$B$16305&amp;'[1]NBA-Data-1980-2019'!$A$1:$A$16305,'[1]NBA-Data-1980-2019'!$H$1:$H$16305,"",0)</f>
        <v>1392</v>
      </c>
      <c r="BJ267" s="2" cm="1">
        <f t="array" ref="BJ267">_xlfn.XLOOKUP($A267&amp;BJ$5,'[1]NBA-Data-1980-2019'!$B$1:$B$16305&amp;'[1]NBA-Data-1980-2019'!$A$1:$A$16305,'[1]NBA-Data-1980-2019'!$H$1:$H$16305,"",0)</f>
        <v>37.200000000000003</v>
      </c>
      <c r="BK267" s="2" t="str" cm="1">
        <f t="array" ref="BK267">_xlfn.XLOOKUP($A267&amp;BK$5,'[1]NBA-Data-1980-2019'!$B$1:$B$16305&amp;'[1]NBA-Data-1980-2019'!$A$1:$A$16305,'[1]NBA-Data-1980-2019'!$H$1:$H$16305,"",0)</f>
        <v/>
      </c>
      <c r="BL267" s="2" t="str" cm="1">
        <f t="array" ref="BL267">_xlfn.XLOOKUP($A267&amp;BL$5,'[1]NBA-Data-1980-2019'!$B$1:$B$16305&amp;'[1]NBA-Data-1980-2019'!$A$1:$A$16305,'[1]NBA-Data-1980-2019'!$H$1:$H$16305,"",0)</f>
        <v/>
      </c>
      <c r="BM267" s="2" t="str" cm="1">
        <f t="array" ref="BM267">_xlfn.XLOOKUP($A267&amp;BM$5,'[1]NBA-Data-1980-2019'!$B$1:$B$16305&amp;'[1]NBA-Data-1980-2019'!$A$1:$A$16305,'[1]NBA-Data-1980-2019'!$H$1:$H$16305,"",0)</f>
        <v/>
      </c>
      <c r="BN267" s="2" t="str" cm="1">
        <f t="array" ref="BN267">_xlfn.XLOOKUP($A267&amp;BN$5,'[1]NBA-Data-1980-2019'!$B$1:$B$16305&amp;'[1]NBA-Data-1980-2019'!$A$1:$A$16305,'[1]NBA-Data-1980-2019'!$F$1:$F$16305,"",0)</f>
        <v/>
      </c>
      <c r="BO267" s="2" t="str" cm="1">
        <f t="array" ref="BO267">_xlfn.XLOOKUP($A267&amp;BO$5,'[1]NBA-Data-1980-2019'!$B$1:$B$16305&amp;'[1]NBA-Data-1980-2019'!$A$1:$A$16305,'[1]NBA-Data-1980-2019'!$F$1:$F$16305,"",0)</f>
        <v/>
      </c>
      <c r="BP267" s="2" t="str" cm="1">
        <f t="array" ref="BP267">_xlfn.XLOOKUP($A267&amp;BP$5,'[1]NBA-Data-1980-2019'!$B$1:$B$16305&amp;'[1]NBA-Data-1980-2019'!$A$1:$A$16305,'[1]NBA-Data-1980-2019'!$F$1:$F$16305,"",0)</f>
        <v/>
      </c>
      <c r="BQ267" s="2" t="str" cm="1">
        <f t="array" ref="BQ267">_xlfn.XLOOKUP($A267&amp;BQ$5,'[1]NBA-Data-1980-2019'!$B$1:$B$16305&amp;'[1]NBA-Data-1980-2019'!$A$1:$A$16305,'[1]NBA-Data-1980-2019'!$F$1:$F$16305,"",0)</f>
        <v/>
      </c>
      <c r="BR267" s="2" t="str" cm="1">
        <f t="array" ref="BR267">_xlfn.XLOOKUP($A267&amp;BR$5,'[1]NBA-Data-1980-2019'!$B$1:$B$16305&amp;'[1]NBA-Data-1980-2019'!$A$1:$A$16305,'[1]NBA-Data-1980-2019'!$F$1:$F$16305,"",0)</f>
        <v/>
      </c>
      <c r="BS267" s="2" t="str" cm="1">
        <f t="array" ref="BS267">_xlfn.XLOOKUP($A267&amp;BS$5,'[1]NBA-Data-1980-2019'!$B$1:$B$16305&amp;'[1]NBA-Data-1980-2019'!$A$1:$A$16305,'[1]NBA-Data-1980-2019'!$F$1:$F$16305,"",0)</f>
        <v/>
      </c>
      <c r="BT267" s="2" t="str" cm="1">
        <f t="array" ref="BT267">_xlfn.XLOOKUP($A267&amp;BT$5,'[1]NBA-Data-1980-2019'!$B$1:$B$16305&amp;'[1]NBA-Data-1980-2019'!$A$1:$A$16305,'[1]NBA-Data-1980-2019'!$F$1:$F$16305,"",0)</f>
        <v/>
      </c>
      <c r="BU267" s="2" t="str" cm="1">
        <f t="array" ref="BU267">_xlfn.XLOOKUP($A267&amp;BU$5,'[1]NBA-Data-1980-2019'!$B$1:$B$16305&amp;'[1]NBA-Data-1980-2019'!$A$1:$A$16305,'[1]NBA-Data-1980-2019'!$F$1:$F$16305,"",0)</f>
        <v/>
      </c>
      <c r="BV267" s="2" t="str" cm="1">
        <f t="array" ref="BV267">_xlfn.XLOOKUP($A267&amp;BV$5,'[1]NBA-Data-1980-2019'!$B$1:$B$16305&amp;'[1]NBA-Data-1980-2019'!$A$1:$A$16305,'[1]NBA-Data-1980-2019'!$F$1:$F$16305,"",0)</f>
        <v/>
      </c>
      <c r="BW267" s="2" t="str" cm="1">
        <f t="array" ref="BW267">_xlfn.XLOOKUP($A267&amp;BW$5,'[1]NBA-Data-1980-2019'!$B$1:$B$16305&amp;'[1]NBA-Data-1980-2019'!$A$1:$A$16305,'[1]NBA-Data-1980-2019'!$F$1:$F$16305,"",0)</f>
        <v/>
      </c>
      <c r="BX267" s="2" t="str" cm="1">
        <f t="array" ref="BX267">_xlfn.XLOOKUP($A267&amp;BX$5,'[1]NBA-Data-1980-2019'!$B$1:$B$16305&amp;'[1]NBA-Data-1980-2019'!$A$1:$A$16305,'[1]NBA-Data-1980-2019'!$F$1:$F$16305,"",0)</f>
        <v/>
      </c>
      <c r="BY267" s="2" t="str" cm="1">
        <f t="array" ref="BY267">_xlfn.XLOOKUP($A267&amp;BY$5,'[1]NBA-Data-1980-2019'!$B$1:$B$16305&amp;'[1]NBA-Data-1980-2019'!$A$1:$A$16305,'[1]NBA-Data-1980-2019'!$F$1:$F$16305,"",0)</f>
        <v/>
      </c>
      <c r="BZ267" s="2" t="str" cm="1">
        <f t="array" ref="BZ267">_xlfn.XLOOKUP($A267&amp;BZ$5,'[1]NBA-Data-1980-2019'!$B$1:$B$16305&amp;'[1]NBA-Data-1980-2019'!$A$1:$A$16305,'[1]NBA-Data-1980-2019'!$F$1:$F$16305,"",0)</f>
        <v/>
      </c>
      <c r="CA267" s="2" t="str" cm="1">
        <f t="array" ref="CA267">_xlfn.XLOOKUP($A267&amp;CA$5,'[1]NBA-Data-1980-2019'!$B$1:$B$16305&amp;'[1]NBA-Data-1980-2019'!$A$1:$A$16305,'[1]NBA-Data-1980-2019'!$F$1:$F$16305,"",0)</f>
        <v/>
      </c>
      <c r="CB267" s="2" t="str" cm="1">
        <f t="array" ref="CB267">_xlfn.XLOOKUP($A267&amp;CB$5,'[1]NBA-Data-1980-2019'!$B$1:$B$16305&amp;'[1]NBA-Data-1980-2019'!$A$1:$A$16305,'[1]NBA-Data-1980-2019'!$F$1:$F$16305,"",0)</f>
        <v/>
      </c>
      <c r="CC267" s="2" t="str" cm="1">
        <f t="array" ref="CC267">_xlfn.XLOOKUP($A267&amp;CC$5,'[1]NBA-Data-1980-2019'!$B$1:$B$16305&amp;'[1]NBA-Data-1980-2019'!$A$1:$A$16305,'[1]NBA-Data-1980-2019'!$F$1:$F$16305,"",0)</f>
        <v/>
      </c>
      <c r="CD267" s="2" t="str" cm="1">
        <f t="array" ref="CD267">_xlfn.XLOOKUP($A267&amp;CD$5,'[1]NBA-Data-1980-2019'!$B$1:$B$16305&amp;'[1]NBA-Data-1980-2019'!$A$1:$A$16305,'[1]NBA-Data-1980-2019'!$F$1:$F$16305,"",0)</f>
        <v/>
      </c>
      <c r="CE267" s="2" cm="1">
        <f t="array" ref="CE267">_xlfn.XLOOKUP($A267&amp;CE$5,'[1]NBA-Data-1980-2019'!$B$1:$B$16305&amp;'[1]NBA-Data-1980-2019'!$A$1:$A$16305,'[1]NBA-Data-1980-2019'!$F$1:$F$16305,"",0)</f>
        <v>11.6</v>
      </c>
      <c r="CF267" s="2" cm="1">
        <f t="array" ref="CF267">_xlfn.XLOOKUP($A267&amp;CF$5,'[1]NBA-Data-1980-2019'!$B$1:$B$16305&amp;'[1]NBA-Data-1980-2019'!$A$1:$A$16305,'[1]NBA-Data-1980-2019'!$F$1:$F$16305,"",0)</f>
        <v>13.1</v>
      </c>
      <c r="CG267" s="2" cm="1">
        <f t="array" ref="CG267">_xlfn.XLOOKUP($A267&amp;CG$5,'[1]NBA-Data-1980-2019'!$B$1:$B$16305&amp;'[1]NBA-Data-1980-2019'!$A$1:$A$16305,'[1]NBA-Data-1980-2019'!$F$1:$F$16305,"",0)</f>
        <v>10.7</v>
      </c>
      <c r="CH267" s="2" cm="1">
        <f t="array" ref="CH267">_xlfn.XLOOKUP($A267&amp;CH$5,'[1]NBA-Data-1980-2019'!$B$1:$B$16305&amp;'[1]NBA-Data-1980-2019'!$A$1:$A$16305,'[1]NBA-Data-1980-2019'!$F$1:$F$16305,"",0)</f>
        <v>14.5</v>
      </c>
      <c r="CI267" s="2" cm="1">
        <f t="array" ref="CI267">_xlfn.XLOOKUP($A267&amp;CI$5,'[1]NBA-Data-1980-2019'!$B$1:$B$16305&amp;'[1]NBA-Data-1980-2019'!$A$1:$A$16305,'[1]NBA-Data-1980-2019'!$F$1:$F$16305,"",0)</f>
        <v>12.9</v>
      </c>
      <c r="CJ267" s="2" cm="1">
        <f t="array" ref="CJ267">_xlfn.XLOOKUP($A267&amp;CJ$5,'[1]NBA-Data-1980-2019'!$B$1:$B$16305&amp;'[1]NBA-Data-1980-2019'!$A$1:$A$16305,'[1]NBA-Data-1980-2019'!$F$1:$F$16305,"",0)</f>
        <v>13.3</v>
      </c>
      <c r="CK267" s="2" cm="1">
        <f t="array" ref="CK267">_xlfn.XLOOKUP($A267&amp;CK$5,'[1]NBA-Data-1980-2019'!$B$1:$B$16305&amp;'[1]NBA-Data-1980-2019'!$A$1:$A$16305,'[1]NBA-Data-1980-2019'!$F$1:$F$16305,"",0)</f>
        <v>16</v>
      </c>
      <c r="CL267" s="2" cm="1">
        <f t="array" ref="CL267">_xlfn.XLOOKUP($A267&amp;CL$5,'[1]NBA-Data-1980-2019'!$B$1:$B$16305&amp;'[1]NBA-Data-1980-2019'!$A$1:$A$16305,'[1]NBA-Data-1980-2019'!$F$1:$F$16305,"",0)</f>
        <v>14.2</v>
      </c>
      <c r="CM267" s="2" cm="1">
        <f t="array" ref="CM267">_xlfn.XLOOKUP($A267&amp;CM$5,'[1]NBA-Data-1980-2019'!$B$1:$B$16305&amp;'[1]NBA-Data-1980-2019'!$A$1:$A$16305,'[1]NBA-Data-1980-2019'!$F$1:$F$16305,"",0)</f>
        <v>9.1</v>
      </c>
      <c r="CN267" s="2" cm="1">
        <f t="array" ref="CN267">_xlfn.XLOOKUP($A267&amp;CN$5,'[1]NBA-Data-1980-2019'!$B$1:$B$16305&amp;'[1]NBA-Data-1980-2019'!$A$1:$A$16305,'[1]NBA-Data-1980-2019'!$F$1:$F$16305,"",0)</f>
        <v>14.1</v>
      </c>
      <c r="CO267" s="2" cm="1">
        <f t="array" ref="CO267">_xlfn.XLOOKUP($A267&amp;CO$5,'[1]NBA-Data-1980-2019'!$B$1:$B$16305&amp;'[1]NBA-Data-1980-2019'!$A$1:$A$16305,'[1]NBA-Data-1980-2019'!$F$1:$F$16305,"",0)</f>
        <v>10</v>
      </c>
      <c r="CP267" s="2" cm="1">
        <f t="array" ref="CP267">_xlfn.XLOOKUP($A267&amp;CP$5,'[1]NBA-Data-1980-2019'!$B$1:$B$16305&amp;'[1]NBA-Data-1980-2019'!$A$1:$A$16305,'[1]NBA-Data-1980-2019'!$F$1:$F$16305,"",0)</f>
        <v>2.2999999999999998</v>
      </c>
      <c r="CQ267" s="2" t="str" cm="1">
        <f t="array" ref="CQ267">_xlfn.XLOOKUP($A267&amp;CQ$5,'[1]NBA-Data-1980-2019'!$B$1:$B$16305&amp;'[1]NBA-Data-1980-2019'!$A$1:$A$16305,'[1]NBA-Data-1980-2019'!$F$1:$F$16305,"",0)</f>
        <v/>
      </c>
      <c r="CR267" s="2" t="str" cm="1">
        <f t="array" ref="CR267">_xlfn.XLOOKUP($A267&amp;CR$5,'[1]NBA-Data-1980-2019'!$B$1:$B$16305&amp;'[1]NBA-Data-1980-2019'!$A$1:$A$16305,'[1]NBA-Data-1980-2019'!$F$1:$F$16305,"",0)</f>
        <v/>
      </c>
      <c r="CS267" s="2" t="str" cm="1">
        <f t="array" ref="CS267">_xlfn.XLOOKUP($A267&amp;CS$5,'[1]NBA-Data-1980-2019'!$B$1:$B$16305&amp;'[1]NBA-Data-1980-2019'!$A$1:$A$16305,'[1]NBA-Data-1980-2019'!$F$1:$F$16305,"",0)</f>
        <v/>
      </c>
      <c r="CU267" s="2" t="str">
        <f>_xlfn.XLOOKUP($A267,TEAMS!$G$1:$G$839,TEAMS!$H$1:$H$839,"",0)</f>
        <v>SG</v>
      </c>
      <c r="CV267" s="2" t="str">
        <f>_xlfn.XLOOKUP($CU267,DASHBOARD!$B$22:$B$27,DASHBOARD!$C$22:$C$27,"",0)</f>
        <v>GUARD</v>
      </c>
      <c r="CY267" s="63">
        <f>SUMIFS('[1]NBA-Data-1980-2019'!$G$1:$G$16305,'[1]NBA-Data-1980-2019'!$B$1:$B$16305,$A267,'[1]NBA-Data-1980-2019'!$A$1:$A$16305,CY$9)</f>
        <v>0</v>
      </c>
      <c r="CZ267" s="63">
        <f>SUMIFS('[1]NBA-Data-1980-2019'!$G$1:$G$16305,'[1]NBA-Data-1980-2019'!$B$1:$B$16305,$A267,'[1]NBA-Data-1980-2019'!$A$1:$A$16305,CZ$9)</f>
        <v>0</v>
      </c>
      <c r="DA267" s="63">
        <f>SUMIFS('[1]NBA-Data-1980-2019'!$G$1:$G$16305,'[1]NBA-Data-1980-2019'!$B$1:$B$16305,$A267,'[1]NBA-Data-1980-2019'!$A$1:$A$16305,DA$9)</f>
        <v>0</v>
      </c>
      <c r="DB267" s="63">
        <f>SUMIFS('[1]NBA-Data-1980-2019'!$G$1:$G$16305,'[1]NBA-Data-1980-2019'!$B$1:$B$16305,$A267,'[1]NBA-Data-1980-2019'!$A$1:$A$16305,DB$9)</f>
        <v>0</v>
      </c>
      <c r="DC267" s="63">
        <f>SUMIFS('[1]NBA-Data-1980-2019'!$G$1:$G$16305,'[1]NBA-Data-1980-2019'!$B$1:$B$16305,$A267,'[1]NBA-Data-1980-2019'!$A$1:$A$16305,DC$9)</f>
        <v>0</v>
      </c>
      <c r="DD267" s="63">
        <f>SUMIFS('[1]NBA-Data-1980-2019'!$G$1:$G$16305,'[1]NBA-Data-1980-2019'!$B$1:$B$16305,$A267,'[1]NBA-Data-1980-2019'!$A$1:$A$16305,DD$9)</f>
        <v>0</v>
      </c>
      <c r="DE267" s="63">
        <f>SUMIFS('[1]NBA-Data-1980-2019'!$G$1:$G$16305,'[1]NBA-Data-1980-2019'!$B$1:$B$16305,$A267,'[1]NBA-Data-1980-2019'!$A$1:$A$16305,DE$9)</f>
        <v>0</v>
      </c>
      <c r="DF267" s="63">
        <f>SUMIFS('[1]NBA-Data-1980-2019'!$G$1:$G$16305,'[1]NBA-Data-1980-2019'!$B$1:$B$16305,$A267,'[1]NBA-Data-1980-2019'!$A$1:$A$16305,DF$9)</f>
        <v>0</v>
      </c>
      <c r="DG267" s="63">
        <f>SUMIFS('[1]NBA-Data-1980-2019'!$G$1:$G$16305,'[1]NBA-Data-1980-2019'!$B$1:$B$16305,$A267,'[1]NBA-Data-1980-2019'!$A$1:$A$16305,DG$9)</f>
        <v>0</v>
      </c>
      <c r="DH267" s="63">
        <f>SUMIFS('[1]NBA-Data-1980-2019'!$G$1:$G$16305,'[1]NBA-Data-1980-2019'!$B$1:$B$16305,$A267,'[1]NBA-Data-1980-2019'!$A$1:$A$16305,DH$9)</f>
        <v>0</v>
      </c>
      <c r="DI267" s="63">
        <f>SUMIFS('[1]NBA-Data-1980-2019'!$G$1:$G$16305,'[1]NBA-Data-1980-2019'!$B$1:$B$16305,$A267,'[1]NBA-Data-1980-2019'!$A$1:$A$16305,DI$9)</f>
        <v>0</v>
      </c>
      <c r="DJ267" s="63">
        <f>SUMIFS('[1]NBA-Data-1980-2019'!$G$1:$G$16305,'[1]NBA-Data-1980-2019'!$B$1:$B$16305,$A267,'[1]NBA-Data-1980-2019'!$A$1:$A$16305,DJ$9)</f>
        <v>0</v>
      </c>
      <c r="DK267" s="63">
        <f>SUMIFS('[1]NBA-Data-1980-2019'!$G$1:$G$16305,'[1]NBA-Data-1980-2019'!$B$1:$B$16305,$A267,'[1]NBA-Data-1980-2019'!$A$1:$A$16305,DK$9)</f>
        <v>0</v>
      </c>
      <c r="DL267" s="63">
        <f>SUMIFS('[1]NBA-Data-1980-2019'!$G$1:$G$16305,'[1]NBA-Data-1980-2019'!$B$1:$B$16305,$A267,'[1]NBA-Data-1980-2019'!$A$1:$A$16305,DL$9)</f>
        <v>0</v>
      </c>
      <c r="DM267" s="63">
        <f>SUMIFS('[1]NBA-Data-1980-2019'!$G$1:$G$16305,'[1]NBA-Data-1980-2019'!$B$1:$B$16305,$A267,'[1]NBA-Data-1980-2019'!$A$1:$A$16305,DM$9)</f>
        <v>0</v>
      </c>
      <c r="DN267" s="63">
        <f>SUMIFS('[1]NBA-Data-1980-2019'!$G$1:$G$16305,'[1]NBA-Data-1980-2019'!$B$1:$B$16305,$A267,'[1]NBA-Data-1980-2019'!$A$1:$A$16305,DN$9)</f>
        <v>0</v>
      </c>
      <c r="DO267" s="63">
        <f>SUMIFS('[1]NBA-Data-1980-2019'!$G$1:$G$16305,'[1]NBA-Data-1980-2019'!$B$1:$B$16305,$A267,'[1]NBA-Data-1980-2019'!$A$1:$A$16305,DO$9)</f>
        <v>0</v>
      </c>
      <c r="DP267" s="63">
        <f>SUMIFS('[1]NBA-Data-1980-2019'!$G$1:$G$16305,'[1]NBA-Data-1980-2019'!$B$1:$B$16305,$A267,'[1]NBA-Data-1980-2019'!$A$1:$A$16305,DP$9)</f>
        <v>1491240</v>
      </c>
      <c r="DQ267" s="63">
        <f>SUMIFS('[1]NBA-Data-1980-2019'!$G$1:$G$16305,'[1]NBA-Data-1980-2019'!$B$1:$B$16305,$A267,'[1]NBA-Data-1980-2019'!$A$1:$A$16305,DQ$9)</f>
        <v>1602960</v>
      </c>
      <c r="DR267" s="63">
        <f>SUMIFS('[1]NBA-Data-1980-2019'!$G$1:$G$16305,'[1]NBA-Data-1980-2019'!$B$1:$B$16305,$A267,'[1]NBA-Data-1980-2019'!$A$1:$A$16305,DR$9)</f>
        <v>1714800</v>
      </c>
      <c r="DS267" s="63">
        <f>SUMIFS('[1]NBA-Data-1980-2019'!$G$1:$G$16305,'[1]NBA-Data-1980-2019'!$B$1:$B$16305,$A267,'[1]NBA-Data-1980-2019'!$A$1:$A$16305,DS$9)</f>
        <v>2630503</v>
      </c>
      <c r="DT267" s="63">
        <f>SUMIFS('[1]NBA-Data-1980-2019'!$G$1:$G$16305,'[1]NBA-Data-1980-2019'!$B$1:$B$16305,$A267,'[1]NBA-Data-1980-2019'!$A$1:$A$16305,DT$9)</f>
        <v>3695857</v>
      </c>
      <c r="DU267" s="63">
        <f>SUMIFS('[1]NBA-Data-1980-2019'!$G$1:$G$16305,'[1]NBA-Data-1980-2019'!$B$1:$B$16305,$A267,'[1]NBA-Data-1980-2019'!$A$1:$A$16305,DU$9)</f>
        <v>5600000</v>
      </c>
      <c r="DV267" s="63">
        <f>SUMIFS('[1]NBA-Data-1980-2019'!$G$1:$G$16305,'[1]NBA-Data-1980-2019'!$B$1:$B$16305,$A267,'[1]NBA-Data-1980-2019'!$A$1:$A$16305,DV$9)</f>
        <v>1106942</v>
      </c>
      <c r="DW267" s="63">
        <f>SUMIFS('[1]NBA-Data-1980-2019'!$G$1:$G$16305,'[1]NBA-Data-1980-2019'!$B$1:$B$16305,$A267,'[1]NBA-Data-1980-2019'!$A$1:$A$16305,DW$9)</f>
        <v>4994420</v>
      </c>
      <c r="DX267" s="63">
        <f>SUMIFS('[1]NBA-Data-1980-2019'!$G$1:$G$16305,'[1]NBA-Data-1980-2019'!$B$1:$B$16305,$A267,'[1]NBA-Data-1980-2019'!$A$1:$A$16305,DX$9)</f>
        <v>5219169</v>
      </c>
      <c r="DY267" s="63">
        <f>SUMIFS('[1]NBA-Data-1980-2019'!$G$1:$G$16305,'[1]NBA-Data-1980-2019'!$B$1:$B$16305,$A267,'[1]NBA-Data-1980-2019'!$A$1:$A$16305,DY$9)</f>
        <v>5443918</v>
      </c>
      <c r="DZ267" s="63">
        <f>SUMIFS('[1]NBA-Data-1980-2019'!$G$1:$G$16305,'[1]NBA-Data-1980-2019'!$B$1:$B$16305,$A267,'[1]NBA-Data-1980-2019'!$A$1:$A$16305,DZ$9)</f>
        <v>5192000</v>
      </c>
      <c r="EA267" s="63">
        <f>SUMIFS('[1]NBA-Data-1980-2019'!$G$1:$G$16305,'[1]NBA-Data-1980-2019'!$B$1:$B$16305,$A267,'[1]NBA-Data-1980-2019'!$A$1:$A$16305,EA$9)</f>
        <v>311070</v>
      </c>
      <c r="EB267" s="63">
        <f>SUMIFS('[1]NBA-Data-1980-2019'!$G$1:$G$16305,'[1]NBA-Data-1980-2019'!$B$1:$B$16305,$A267,'[1]NBA-Data-1980-2019'!$A$1:$A$16305,EB$9)</f>
        <v>0</v>
      </c>
      <c r="EC267" s="63">
        <f>SUMIFS('[1]NBA-Data-1980-2019'!$G$1:$G$16305,'[1]NBA-Data-1980-2019'!$B$1:$B$16305,$A267,'[1]NBA-Data-1980-2019'!$A$1:$A$16305,EC$9)</f>
        <v>0</v>
      </c>
      <c r="ED267" s="63">
        <f>SUMIFS('[1]NBA-Data-1980-2019'!$G$1:$G$16305,'[1]NBA-Data-1980-2019'!$B$1:$B$16305,$A267,'[1]NBA-Data-1980-2019'!$A$1:$A$16305,ED$9)</f>
        <v>0</v>
      </c>
      <c r="EH267" s="2" t="s">
        <v>1483</v>
      </c>
    </row>
    <row r="268" spans="1:165" x14ac:dyDescent="0.2">
      <c r="A268" s="2" t="s">
        <v>711</v>
      </c>
      <c r="B268" s="2" t="str" cm="1">
        <f t="array" ref="B268">_xlfn.XLOOKUP($A268&amp;B$5,'[1]NBA-Data-1980-2019'!$B$1:$B$16305&amp;'[1]NBA-Data-1980-2019'!$A$1:$A$16305,'[1]NBA-Data-1980-2019'!$D$1:$D$16305,"",0)</f>
        <v/>
      </c>
      <c r="C268" s="2" t="str" cm="1">
        <f t="array" ref="C268">_xlfn.XLOOKUP($A268&amp;C$5,'[1]NBA-Data-1980-2019'!$B$1:$B$16305&amp;'[1]NBA-Data-1980-2019'!$A$1:$A$16305,'[1]NBA-Data-1980-2019'!$D$1:$D$16305,"",0)</f>
        <v/>
      </c>
      <c r="D268" s="2" t="str" cm="1">
        <f t="array" ref="D268">_xlfn.XLOOKUP($A268&amp;D$5,'[1]NBA-Data-1980-2019'!$B$1:$B$16305&amp;'[1]NBA-Data-1980-2019'!$A$1:$A$16305,'[1]NBA-Data-1980-2019'!$D$1:$D$16305,"",0)</f>
        <v/>
      </c>
      <c r="E268" s="2" t="str" cm="1">
        <f t="array" ref="E268">_xlfn.XLOOKUP($A268&amp;E$5,'[1]NBA-Data-1980-2019'!$B$1:$B$16305&amp;'[1]NBA-Data-1980-2019'!$A$1:$A$16305,'[1]NBA-Data-1980-2019'!$D$1:$D$16305,"",0)</f>
        <v/>
      </c>
      <c r="F268" s="2" t="str" cm="1">
        <f t="array" ref="F268">_xlfn.XLOOKUP($A268&amp;F$5,'[1]NBA-Data-1980-2019'!$B$1:$B$16305&amp;'[1]NBA-Data-1980-2019'!$A$1:$A$16305,'[1]NBA-Data-1980-2019'!$D$1:$D$16305,"",0)</f>
        <v/>
      </c>
      <c r="G268" s="2" t="str" cm="1">
        <f t="array" ref="G268">_xlfn.XLOOKUP($A268&amp;G$5,'[1]NBA-Data-1980-2019'!$B$1:$B$16305&amp;'[1]NBA-Data-1980-2019'!$A$1:$A$16305,'[1]NBA-Data-1980-2019'!$D$1:$D$16305,"",0)</f>
        <v/>
      </c>
      <c r="H268" s="2" t="str" cm="1">
        <f t="array" ref="H268">_xlfn.XLOOKUP($A268&amp;H$5,'[1]NBA-Data-1980-2019'!$B$1:$B$16305&amp;'[1]NBA-Data-1980-2019'!$A$1:$A$16305,'[1]NBA-Data-1980-2019'!$D$1:$D$16305,"",0)</f>
        <v/>
      </c>
      <c r="I268" s="2" t="str" cm="1">
        <f t="array" ref="I268">_xlfn.XLOOKUP($A268&amp;I$5,'[1]NBA-Data-1980-2019'!$B$1:$B$16305&amp;'[1]NBA-Data-1980-2019'!$A$1:$A$16305,'[1]NBA-Data-1980-2019'!$D$1:$D$16305,"",0)</f>
        <v/>
      </c>
      <c r="J268" s="2" t="str" cm="1">
        <f t="array" ref="J268">_xlfn.XLOOKUP($A268&amp;J$5,'[1]NBA-Data-1980-2019'!$B$1:$B$16305&amp;'[1]NBA-Data-1980-2019'!$A$1:$A$16305,'[1]NBA-Data-1980-2019'!$D$1:$D$16305,"",0)</f>
        <v/>
      </c>
      <c r="K268" s="2" t="str" cm="1">
        <f t="array" ref="K268">_xlfn.XLOOKUP($A268&amp;K$5,'[1]NBA-Data-1980-2019'!$B$1:$B$16305&amp;'[1]NBA-Data-1980-2019'!$A$1:$A$16305,'[1]NBA-Data-1980-2019'!$D$1:$D$16305,"",0)</f>
        <v/>
      </c>
      <c r="L268" s="2" t="str" cm="1">
        <f t="array" ref="L268">_xlfn.XLOOKUP($A268&amp;L$5,'[1]NBA-Data-1980-2019'!$B$1:$B$16305&amp;'[1]NBA-Data-1980-2019'!$A$1:$A$16305,'[1]NBA-Data-1980-2019'!$D$1:$D$16305,"",0)</f>
        <v/>
      </c>
      <c r="M268" s="2" t="str" cm="1">
        <f t="array" ref="M268">_xlfn.XLOOKUP($A268&amp;M$5,'[1]NBA-Data-1980-2019'!$B$1:$B$16305&amp;'[1]NBA-Data-1980-2019'!$A$1:$A$16305,'[1]NBA-Data-1980-2019'!$D$1:$D$16305,"",0)</f>
        <v/>
      </c>
      <c r="N268" s="2" t="str" cm="1">
        <f t="array" ref="N268">_xlfn.XLOOKUP($A268&amp;N$5,'[1]NBA-Data-1980-2019'!$B$1:$B$16305&amp;'[1]NBA-Data-1980-2019'!$A$1:$A$16305,'[1]NBA-Data-1980-2019'!$D$1:$D$16305,"",0)</f>
        <v/>
      </c>
      <c r="O268" s="2" t="str" cm="1">
        <f t="array" ref="O268">_xlfn.XLOOKUP($A268&amp;O$5,'[1]NBA-Data-1980-2019'!$B$1:$B$16305&amp;'[1]NBA-Data-1980-2019'!$A$1:$A$16305,'[1]NBA-Data-1980-2019'!$D$1:$D$16305,"",0)</f>
        <v/>
      </c>
      <c r="P268" s="2" t="str" cm="1">
        <f t="array" ref="P268">_xlfn.XLOOKUP($A268&amp;P$5,'[1]NBA-Data-1980-2019'!$B$1:$B$16305&amp;'[1]NBA-Data-1980-2019'!$A$1:$A$16305,'[1]NBA-Data-1980-2019'!$D$1:$D$16305,"",0)</f>
        <v/>
      </c>
      <c r="Q268" s="2" t="str" cm="1">
        <f t="array" ref="Q268">_xlfn.XLOOKUP($A268&amp;Q$5,'[1]NBA-Data-1980-2019'!$B$1:$B$16305&amp;'[1]NBA-Data-1980-2019'!$A$1:$A$16305,'[1]NBA-Data-1980-2019'!$D$1:$D$16305,"",0)</f>
        <v/>
      </c>
      <c r="R268" s="2" t="str" cm="1">
        <f t="array" ref="R268">_xlfn.XLOOKUP($A268&amp;R$5,'[1]NBA-Data-1980-2019'!$B$1:$B$16305&amp;'[1]NBA-Data-1980-2019'!$A$1:$A$16305,'[1]NBA-Data-1980-2019'!$D$1:$D$16305,"",0)</f>
        <v/>
      </c>
      <c r="S268" s="2" t="str" cm="1">
        <f t="array" ref="S268">_xlfn.XLOOKUP($A268&amp;S$5,'[1]NBA-Data-1980-2019'!$B$1:$B$16305&amp;'[1]NBA-Data-1980-2019'!$A$1:$A$16305,'[1]NBA-Data-1980-2019'!$D$1:$D$16305,"",0)</f>
        <v/>
      </c>
      <c r="T268" s="2" t="str" cm="1">
        <f t="array" ref="T268">_xlfn.XLOOKUP($A268&amp;T$5,'[1]NBA-Data-1980-2019'!$B$1:$B$16305&amp;'[1]NBA-Data-1980-2019'!$A$1:$A$16305,'[1]NBA-Data-1980-2019'!$D$1:$D$16305,"",0)</f>
        <v/>
      </c>
      <c r="U268" s="2" t="str" cm="1">
        <f t="array" ref="U268">_xlfn.XLOOKUP($A268&amp;U$5,'[1]NBA-Data-1980-2019'!$B$1:$B$16305&amp;'[1]NBA-Data-1980-2019'!$A$1:$A$16305,'[1]NBA-Data-1980-2019'!$D$1:$D$16305,"",0)</f>
        <v/>
      </c>
      <c r="V268" s="2" t="str" cm="1">
        <f t="array" ref="V268">_xlfn.XLOOKUP($A268&amp;V$5,'[1]NBA-Data-1980-2019'!$B$1:$B$16305&amp;'[1]NBA-Data-1980-2019'!$A$1:$A$16305,'[1]NBA-Data-1980-2019'!$D$1:$D$16305,"",0)</f>
        <v/>
      </c>
      <c r="W268" s="2" t="str" cm="1">
        <f t="array" ref="W268">_xlfn.XLOOKUP($A268&amp;W$5,'[1]NBA-Data-1980-2019'!$B$1:$B$16305&amp;'[1]NBA-Data-1980-2019'!$A$1:$A$16305,'[1]NBA-Data-1980-2019'!$D$1:$D$16305,"",0)</f>
        <v/>
      </c>
      <c r="X268" s="2" t="str" cm="1">
        <f t="array" ref="X268">_xlfn.XLOOKUP($A268&amp;X$5,'[1]NBA-Data-1980-2019'!$B$1:$B$16305&amp;'[1]NBA-Data-1980-2019'!$A$1:$A$16305,'[1]NBA-Data-1980-2019'!$D$1:$D$16305,"",0)</f>
        <v/>
      </c>
      <c r="Y268" s="2" t="str" cm="1">
        <f t="array" ref="Y268">_xlfn.XLOOKUP($A268&amp;Y$5,'[1]NBA-Data-1980-2019'!$B$1:$B$16305&amp;'[1]NBA-Data-1980-2019'!$A$1:$A$16305,'[1]NBA-Data-1980-2019'!$D$1:$D$16305,"",0)</f>
        <v/>
      </c>
      <c r="Z268" s="2" t="str" cm="1">
        <f t="array" ref="Z268">_xlfn.XLOOKUP($A268&amp;Z$5,'[1]NBA-Data-1980-2019'!$B$1:$B$16305&amp;'[1]NBA-Data-1980-2019'!$A$1:$A$16305,'[1]NBA-Data-1980-2019'!$D$1:$D$16305,"",0)</f>
        <v/>
      </c>
      <c r="AA268" s="2" t="str" cm="1">
        <f t="array" ref="AA268">_xlfn.XLOOKUP($A268&amp;AA$5,'[1]NBA-Data-1980-2019'!$B$1:$B$16305&amp;'[1]NBA-Data-1980-2019'!$A$1:$A$16305,'[1]NBA-Data-1980-2019'!$D$1:$D$16305,"",0)</f>
        <v>TOR</v>
      </c>
      <c r="AB268" s="2" t="str" cm="1">
        <f t="array" ref="AB268">_xlfn.XLOOKUP($A268&amp;AB$5,'[1]NBA-Data-1980-2019'!$B$1:$B$16305&amp;'[1]NBA-Data-1980-2019'!$A$1:$A$16305,'[1]NBA-Data-1980-2019'!$D$1:$D$16305,"",0)</f>
        <v>TOR</v>
      </c>
      <c r="AC268" s="2" t="str" cm="1">
        <f t="array" ref="AC268">_xlfn.XLOOKUP($A268&amp;AC$5,'[1]NBA-Data-1980-2019'!$B$1:$B$16305&amp;'[1]NBA-Data-1980-2019'!$A$1:$A$16305,'[1]NBA-Data-1980-2019'!$D$1:$D$16305,"",0)</f>
        <v>TOR</v>
      </c>
      <c r="AD268" s="2" t="str" cm="1">
        <f t="array" ref="AD268">_xlfn.XLOOKUP($A268&amp;AD$5,'[1]NBA-Data-1980-2019'!$B$1:$B$16305&amp;'[1]NBA-Data-1980-2019'!$A$1:$A$16305,'[1]NBA-Data-1980-2019'!$D$1:$D$16305,"",0)</f>
        <v>TOR</v>
      </c>
      <c r="AE268" s="2" t="str" cm="1">
        <f t="array" ref="AE268">_xlfn.XLOOKUP($A268&amp;AE$5,'[1]NBA-Data-1980-2019'!$B$1:$B$16305&amp;'[1]NBA-Data-1980-2019'!$A$1:$A$16305,'[1]NBA-Data-1980-2019'!$D$1:$D$16305,"",0)</f>
        <v/>
      </c>
      <c r="AF268" s="2" t="str" cm="1">
        <f t="array" ref="AF268">_xlfn.XLOOKUP($A268&amp;AF$5,'[1]NBA-Data-1980-2019'!$B$1:$B$16305&amp;'[1]NBA-Data-1980-2019'!$A$1:$A$16305,'[1]NBA-Data-1980-2019'!$D$1:$D$16305,"",0)</f>
        <v/>
      </c>
      <c r="AG268" s="2" t="str" cm="1">
        <f t="array" ref="AG268">_xlfn.XLOOKUP($A268&amp;AG$5,'[1]NBA-Data-1980-2019'!$B$1:$B$16305&amp;'[1]NBA-Data-1980-2019'!$A$1:$A$16305,'[1]NBA-Data-1980-2019'!$D$1:$D$16305,"",0)</f>
        <v/>
      </c>
      <c r="AH268" s="2" t="str" cm="1">
        <f t="array" ref="AH268">_xlfn.XLOOKUP($A268&amp;AH$5,'[1]NBA-Data-1980-2019'!$B$1:$B$16305&amp;'[1]NBA-Data-1980-2019'!$A$1:$A$16305,'[1]NBA-Data-1980-2019'!$H$1:$H$16305,"",0)</f>
        <v/>
      </c>
      <c r="AI268" s="2" t="str" cm="1">
        <f t="array" ref="AI268">_xlfn.XLOOKUP($A268&amp;AI$5,'[1]NBA-Data-1980-2019'!$B$1:$B$16305&amp;'[1]NBA-Data-1980-2019'!$A$1:$A$16305,'[1]NBA-Data-1980-2019'!$H$1:$H$16305,"",0)</f>
        <v/>
      </c>
      <c r="AJ268" s="2" t="str" cm="1">
        <f t="array" ref="AJ268">_xlfn.XLOOKUP($A268&amp;AJ$5,'[1]NBA-Data-1980-2019'!$B$1:$B$16305&amp;'[1]NBA-Data-1980-2019'!$A$1:$A$16305,'[1]NBA-Data-1980-2019'!$H$1:$H$16305,"",0)</f>
        <v/>
      </c>
      <c r="AK268" s="2" t="str" cm="1">
        <f t="array" ref="AK268">_xlfn.XLOOKUP($A268&amp;AK$5,'[1]NBA-Data-1980-2019'!$B$1:$B$16305&amp;'[1]NBA-Data-1980-2019'!$A$1:$A$16305,'[1]NBA-Data-1980-2019'!$H$1:$H$16305,"",0)</f>
        <v/>
      </c>
      <c r="AL268" s="2" t="str" cm="1">
        <f t="array" ref="AL268">_xlfn.XLOOKUP($A268&amp;AL$5,'[1]NBA-Data-1980-2019'!$B$1:$B$16305&amp;'[1]NBA-Data-1980-2019'!$A$1:$A$16305,'[1]NBA-Data-1980-2019'!$H$1:$H$16305,"",0)</f>
        <v/>
      </c>
      <c r="AM268" s="2" t="str" cm="1">
        <f t="array" ref="AM268">_xlfn.XLOOKUP($A268&amp;AM$5,'[1]NBA-Data-1980-2019'!$B$1:$B$16305&amp;'[1]NBA-Data-1980-2019'!$A$1:$A$16305,'[1]NBA-Data-1980-2019'!$H$1:$H$16305,"",0)</f>
        <v/>
      </c>
      <c r="AN268" s="2" t="str" cm="1">
        <f t="array" ref="AN268">_xlfn.XLOOKUP($A268&amp;AN$5,'[1]NBA-Data-1980-2019'!$B$1:$B$16305&amp;'[1]NBA-Data-1980-2019'!$A$1:$A$16305,'[1]NBA-Data-1980-2019'!$H$1:$H$16305,"",0)</f>
        <v/>
      </c>
      <c r="AO268" s="2" t="str" cm="1">
        <f t="array" ref="AO268">_xlfn.XLOOKUP($A268&amp;AO$5,'[1]NBA-Data-1980-2019'!$B$1:$B$16305&amp;'[1]NBA-Data-1980-2019'!$A$1:$A$16305,'[1]NBA-Data-1980-2019'!$H$1:$H$16305,"",0)</f>
        <v/>
      </c>
      <c r="AP268" s="2" t="str" cm="1">
        <f t="array" ref="AP268">_xlfn.XLOOKUP($A268&amp;AP$5,'[1]NBA-Data-1980-2019'!$B$1:$B$16305&amp;'[1]NBA-Data-1980-2019'!$A$1:$A$16305,'[1]NBA-Data-1980-2019'!$H$1:$H$16305,"",0)</f>
        <v/>
      </c>
      <c r="AQ268" s="2" t="str" cm="1">
        <f t="array" ref="AQ268">_xlfn.XLOOKUP($A268&amp;AQ$5,'[1]NBA-Data-1980-2019'!$B$1:$B$16305&amp;'[1]NBA-Data-1980-2019'!$A$1:$A$16305,'[1]NBA-Data-1980-2019'!$H$1:$H$16305,"",0)</f>
        <v/>
      </c>
      <c r="AR268" s="2" t="str" cm="1">
        <f t="array" ref="AR268">_xlfn.XLOOKUP($A268&amp;AR$5,'[1]NBA-Data-1980-2019'!$B$1:$B$16305&amp;'[1]NBA-Data-1980-2019'!$A$1:$A$16305,'[1]NBA-Data-1980-2019'!$H$1:$H$16305,"",0)</f>
        <v/>
      </c>
      <c r="AS268" s="2" t="str" cm="1">
        <f t="array" ref="AS268">_xlfn.XLOOKUP($A268&amp;AS$5,'[1]NBA-Data-1980-2019'!$B$1:$B$16305&amp;'[1]NBA-Data-1980-2019'!$A$1:$A$16305,'[1]NBA-Data-1980-2019'!$H$1:$H$16305,"",0)</f>
        <v/>
      </c>
      <c r="AT268" s="2" t="str" cm="1">
        <f t="array" ref="AT268">_xlfn.XLOOKUP($A268&amp;AT$5,'[1]NBA-Data-1980-2019'!$B$1:$B$16305&amp;'[1]NBA-Data-1980-2019'!$A$1:$A$16305,'[1]NBA-Data-1980-2019'!$H$1:$H$16305,"",0)</f>
        <v/>
      </c>
      <c r="AU268" s="2" t="str" cm="1">
        <f t="array" ref="AU268">_xlfn.XLOOKUP($A268&amp;AU$5,'[1]NBA-Data-1980-2019'!$B$1:$B$16305&amp;'[1]NBA-Data-1980-2019'!$A$1:$A$16305,'[1]NBA-Data-1980-2019'!$H$1:$H$16305,"",0)</f>
        <v/>
      </c>
      <c r="AV268" s="2" t="str" cm="1">
        <f t="array" ref="AV268">_xlfn.XLOOKUP($A268&amp;AV$5,'[1]NBA-Data-1980-2019'!$B$1:$B$16305&amp;'[1]NBA-Data-1980-2019'!$A$1:$A$16305,'[1]NBA-Data-1980-2019'!$H$1:$H$16305,"",0)</f>
        <v/>
      </c>
      <c r="AW268" s="2" t="str" cm="1">
        <f t="array" ref="AW268">_xlfn.XLOOKUP($A268&amp;AW$5,'[1]NBA-Data-1980-2019'!$B$1:$B$16305&amp;'[1]NBA-Data-1980-2019'!$A$1:$A$16305,'[1]NBA-Data-1980-2019'!$H$1:$H$16305,"",0)</f>
        <v/>
      </c>
      <c r="AX268" s="2" t="str" cm="1">
        <f t="array" ref="AX268">_xlfn.XLOOKUP($A268&amp;AX$5,'[1]NBA-Data-1980-2019'!$B$1:$B$16305&amp;'[1]NBA-Data-1980-2019'!$A$1:$A$16305,'[1]NBA-Data-1980-2019'!$H$1:$H$16305,"",0)</f>
        <v/>
      </c>
      <c r="AY268" s="2" t="str" cm="1">
        <f t="array" ref="AY268">_xlfn.XLOOKUP($A268&amp;AY$5,'[1]NBA-Data-1980-2019'!$B$1:$B$16305&amp;'[1]NBA-Data-1980-2019'!$A$1:$A$16305,'[1]NBA-Data-1980-2019'!$H$1:$H$16305,"",0)</f>
        <v/>
      </c>
      <c r="AZ268" s="2" t="str" cm="1">
        <f t="array" ref="AZ268">_xlfn.XLOOKUP($A268&amp;AZ$5,'[1]NBA-Data-1980-2019'!$B$1:$B$16305&amp;'[1]NBA-Data-1980-2019'!$A$1:$A$16305,'[1]NBA-Data-1980-2019'!$H$1:$H$16305,"",0)</f>
        <v/>
      </c>
      <c r="BA268" s="2" t="str" cm="1">
        <f t="array" ref="BA268">_xlfn.XLOOKUP($A268&amp;BA$5,'[1]NBA-Data-1980-2019'!$B$1:$B$16305&amp;'[1]NBA-Data-1980-2019'!$A$1:$A$16305,'[1]NBA-Data-1980-2019'!$H$1:$H$16305,"",0)</f>
        <v/>
      </c>
      <c r="BB268" s="2" t="str" cm="1">
        <f t="array" ref="BB268">_xlfn.XLOOKUP($A268&amp;BB$5,'[1]NBA-Data-1980-2019'!$B$1:$B$16305&amp;'[1]NBA-Data-1980-2019'!$A$1:$A$16305,'[1]NBA-Data-1980-2019'!$H$1:$H$16305,"",0)</f>
        <v/>
      </c>
      <c r="BC268" s="2" t="str" cm="1">
        <f t="array" ref="BC268">_xlfn.XLOOKUP($A268&amp;BC$5,'[1]NBA-Data-1980-2019'!$B$1:$B$16305&amp;'[1]NBA-Data-1980-2019'!$A$1:$A$16305,'[1]NBA-Data-1980-2019'!$H$1:$H$16305,"",0)</f>
        <v/>
      </c>
      <c r="BD268" s="2" t="str" cm="1">
        <f t="array" ref="BD268">_xlfn.XLOOKUP($A268&amp;BD$5,'[1]NBA-Data-1980-2019'!$B$1:$B$16305&amp;'[1]NBA-Data-1980-2019'!$A$1:$A$16305,'[1]NBA-Data-1980-2019'!$H$1:$H$16305,"",0)</f>
        <v/>
      </c>
      <c r="BE268" s="2" t="str" cm="1">
        <f t="array" ref="BE268">_xlfn.XLOOKUP($A268&amp;BE$5,'[1]NBA-Data-1980-2019'!$B$1:$B$16305&amp;'[1]NBA-Data-1980-2019'!$A$1:$A$16305,'[1]NBA-Data-1980-2019'!$H$1:$H$16305,"",0)</f>
        <v/>
      </c>
      <c r="BF268" s="2" t="str" cm="1">
        <f t="array" ref="BF268">_xlfn.XLOOKUP($A268&amp;BF$5,'[1]NBA-Data-1980-2019'!$B$1:$B$16305&amp;'[1]NBA-Data-1980-2019'!$A$1:$A$16305,'[1]NBA-Data-1980-2019'!$H$1:$H$16305,"",0)</f>
        <v/>
      </c>
      <c r="BG268" s="2" cm="1">
        <f t="array" ref="BG268">_xlfn.XLOOKUP($A268&amp;BG$5,'[1]NBA-Data-1980-2019'!$B$1:$B$16305&amp;'[1]NBA-Data-1980-2019'!$A$1:$A$16305,'[1]NBA-Data-1980-2019'!$H$1:$H$16305,"",0)</f>
        <v>725.2</v>
      </c>
      <c r="BH268" s="2" cm="1">
        <f t="array" ref="BH268">_xlfn.XLOOKUP($A268&amp;BH$5,'[1]NBA-Data-1980-2019'!$B$1:$B$16305&amp;'[1]NBA-Data-1980-2019'!$A$1:$A$16305,'[1]NBA-Data-1980-2019'!$H$1:$H$16305,"",0)</f>
        <v>1368</v>
      </c>
      <c r="BI268" s="2" cm="1">
        <f t="array" ref="BI268">_xlfn.XLOOKUP($A268&amp;BI$5,'[1]NBA-Data-1980-2019'!$B$1:$B$16305&amp;'[1]NBA-Data-1980-2019'!$A$1:$A$16305,'[1]NBA-Data-1980-2019'!$H$1:$H$16305,"",0)</f>
        <v>1064</v>
      </c>
      <c r="BJ268" s="2" cm="1">
        <f t="array" ref="BJ268">_xlfn.XLOOKUP($A268&amp;BJ$5,'[1]NBA-Data-1980-2019'!$B$1:$B$16305&amp;'[1]NBA-Data-1980-2019'!$A$1:$A$16305,'[1]NBA-Data-1980-2019'!$H$1:$H$16305,"",0)</f>
        <v>1128</v>
      </c>
      <c r="BK268" s="2" t="str" cm="1">
        <f t="array" ref="BK268">_xlfn.XLOOKUP($A268&amp;BK$5,'[1]NBA-Data-1980-2019'!$B$1:$B$16305&amp;'[1]NBA-Data-1980-2019'!$A$1:$A$16305,'[1]NBA-Data-1980-2019'!$H$1:$H$16305,"",0)</f>
        <v/>
      </c>
      <c r="BL268" s="2" t="str" cm="1">
        <f t="array" ref="BL268">_xlfn.XLOOKUP($A268&amp;BL$5,'[1]NBA-Data-1980-2019'!$B$1:$B$16305&amp;'[1]NBA-Data-1980-2019'!$A$1:$A$16305,'[1]NBA-Data-1980-2019'!$H$1:$H$16305,"",0)</f>
        <v/>
      </c>
      <c r="BM268" s="2" t="str" cm="1">
        <f t="array" ref="BM268">_xlfn.XLOOKUP($A268&amp;BM$5,'[1]NBA-Data-1980-2019'!$B$1:$B$16305&amp;'[1]NBA-Data-1980-2019'!$A$1:$A$16305,'[1]NBA-Data-1980-2019'!$H$1:$H$16305,"",0)</f>
        <v/>
      </c>
      <c r="BN268" s="2" t="str" cm="1">
        <f t="array" ref="BN268">_xlfn.XLOOKUP($A268&amp;BN$5,'[1]NBA-Data-1980-2019'!$B$1:$B$16305&amp;'[1]NBA-Data-1980-2019'!$A$1:$A$16305,'[1]NBA-Data-1980-2019'!$F$1:$F$16305,"",0)</f>
        <v/>
      </c>
      <c r="BO268" s="2" t="str" cm="1">
        <f t="array" ref="BO268">_xlfn.XLOOKUP($A268&amp;BO$5,'[1]NBA-Data-1980-2019'!$B$1:$B$16305&amp;'[1]NBA-Data-1980-2019'!$A$1:$A$16305,'[1]NBA-Data-1980-2019'!$F$1:$F$16305,"",0)</f>
        <v/>
      </c>
      <c r="BP268" s="2" t="str" cm="1">
        <f t="array" ref="BP268">_xlfn.XLOOKUP($A268&amp;BP$5,'[1]NBA-Data-1980-2019'!$B$1:$B$16305&amp;'[1]NBA-Data-1980-2019'!$A$1:$A$16305,'[1]NBA-Data-1980-2019'!$F$1:$F$16305,"",0)</f>
        <v/>
      </c>
      <c r="BQ268" s="2" t="str" cm="1">
        <f t="array" ref="BQ268">_xlfn.XLOOKUP($A268&amp;BQ$5,'[1]NBA-Data-1980-2019'!$B$1:$B$16305&amp;'[1]NBA-Data-1980-2019'!$A$1:$A$16305,'[1]NBA-Data-1980-2019'!$F$1:$F$16305,"",0)</f>
        <v/>
      </c>
      <c r="BR268" s="2" t="str" cm="1">
        <f t="array" ref="BR268">_xlfn.XLOOKUP($A268&amp;BR$5,'[1]NBA-Data-1980-2019'!$B$1:$B$16305&amp;'[1]NBA-Data-1980-2019'!$A$1:$A$16305,'[1]NBA-Data-1980-2019'!$F$1:$F$16305,"",0)</f>
        <v/>
      </c>
      <c r="BS268" s="2" t="str" cm="1">
        <f t="array" ref="BS268">_xlfn.XLOOKUP($A268&amp;BS$5,'[1]NBA-Data-1980-2019'!$B$1:$B$16305&amp;'[1]NBA-Data-1980-2019'!$A$1:$A$16305,'[1]NBA-Data-1980-2019'!$F$1:$F$16305,"",0)</f>
        <v/>
      </c>
      <c r="BT268" s="2" t="str" cm="1">
        <f t="array" ref="BT268">_xlfn.XLOOKUP($A268&amp;BT$5,'[1]NBA-Data-1980-2019'!$B$1:$B$16305&amp;'[1]NBA-Data-1980-2019'!$A$1:$A$16305,'[1]NBA-Data-1980-2019'!$F$1:$F$16305,"",0)</f>
        <v/>
      </c>
      <c r="BU268" s="2" t="str" cm="1">
        <f t="array" ref="BU268">_xlfn.XLOOKUP($A268&amp;BU$5,'[1]NBA-Data-1980-2019'!$B$1:$B$16305&amp;'[1]NBA-Data-1980-2019'!$A$1:$A$16305,'[1]NBA-Data-1980-2019'!$F$1:$F$16305,"",0)</f>
        <v/>
      </c>
      <c r="BV268" s="2" t="str" cm="1">
        <f t="array" ref="BV268">_xlfn.XLOOKUP($A268&amp;BV$5,'[1]NBA-Data-1980-2019'!$B$1:$B$16305&amp;'[1]NBA-Data-1980-2019'!$A$1:$A$16305,'[1]NBA-Data-1980-2019'!$F$1:$F$16305,"",0)</f>
        <v/>
      </c>
      <c r="BW268" s="2" t="str" cm="1">
        <f t="array" ref="BW268">_xlfn.XLOOKUP($A268&amp;BW$5,'[1]NBA-Data-1980-2019'!$B$1:$B$16305&amp;'[1]NBA-Data-1980-2019'!$A$1:$A$16305,'[1]NBA-Data-1980-2019'!$F$1:$F$16305,"",0)</f>
        <v/>
      </c>
      <c r="BX268" s="2" t="str" cm="1">
        <f t="array" ref="BX268">_xlfn.XLOOKUP($A268&amp;BX$5,'[1]NBA-Data-1980-2019'!$B$1:$B$16305&amp;'[1]NBA-Data-1980-2019'!$A$1:$A$16305,'[1]NBA-Data-1980-2019'!$F$1:$F$16305,"",0)</f>
        <v/>
      </c>
      <c r="BY268" s="2" t="str" cm="1">
        <f t="array" ref="BY268">_xlfn.XLOOKUP($A268&amp;BY$5,'[1]NBA-Data-1980-2019'!$B$1:$B$16305&amp;'[1]NBA-Data-1980-2019'!$A$1:$A$16305,'[1]NBA-Data-1980-2019'!$F$1:$F$16305,"",0)</f>
        <v/>
      </c>
      <c r="BZ268" s="2" t="str" cm="1">
        <f t="array" ref="BZ268">_xlfn.XLOOKUP($A268&amp;BZ$5,'[1]NBA-Data-1980-2019'!$B$1:$B$16305&amp;'[1]NBA-Data-1980-2019'!$A$1:$A$16305,'[1]NBA-Data-1980-2019'!$F$1:$F$16305,"",0)</f>
        <v/>
      </c>
      <c r="CA268" s="2" t="str" cm="1">
        <f t="array" ref="CA268">_xlfn.XLOOKUP($A268&amp;CA$5,'[1]NBA-Data-1980-2019'!$B$1:$B$16305&amp;'[1]NBA-Data-1980-2019'!$A$1:$A$16305,'[1]NBA-Data-1980-2019'!$F$1:$F$16305,"",0)</f>
        <v/>
      </c>
      <c r="CB268" s="2" t="str" cm="1">
        <f t="array" ref="CB268">_xlfn.XLOOKUP($A268&amp;CB$5,'[1]NBA-Data-1980-2019'!$B$1:$B$16305&amp;'[1]NBA-Data-1980-2019'!$A$1:$A$16305,'[1]NBA-Data-1980-2019'!$F$1:$F$16305,"",0)</f>
        <v/>
      </c>
      <c r="CC268" s="2" t="str" cm="1">
        <f t="array" ref="CC268">_xlfn.XLOOKUP($A268&amp;CC$5,'[1]NBA-Data-1980-2019'!$B$1:$B$16305&amp;'[1]NBA-Data-1980-2019'!$A$1:$A$16305,'[1]NBA-Data-1980-2019'!$F$1:$F$16305,"",0)</f>
        <v/>
      </c>
      <c r="CD268" s="2" t="str" cm="1">
        <f t="array" ref="CD268">_xlfn.XLOOKUP($A268&amp;CD$5,'[1]NBA-Data-1980-2019'!$B$1:$B$16305&amp;'[1]NBA-Data-1980-2019'!$A$1:$A$16305,'[1]NBA-Data-1980-2019'!$F$1:$F$16305,"",0)</f>
        <v/>
      </c>
      <c r="CE268" s="2" t="str" cm="1">
        <f t="array" ref="CE268">_xlfn.XLOOKUP($A268&amp;CE$5,'[1]NBA-Data-1980-2019'!$B$1:$B$16305&amp;'[1]NBA-Data-1980-2019'!$A$1:$A$16305,'[1]NBA-Data-1980-2019'!$F$1:$F$16305,"",0)</f>
        <v/>
      </c>
      <c r="CF268" s="2" t="str" cm="1">
        <f t="array" ref="CF268">_xlfn.XLOOKUP($A268&amp;CF$5,'[1]NBA-Data-1980-2019'!$B$1:$B$16305&amp;'[1]NBA-Data-1980-2019'!$A$1:$A$16305,'[1]NBA-Data-1980-2019'!$F$1:$F$16305,"",0)</f>
        <v/>
      </c>
      <c r="CG268" s="2" t="str" cm="1">
        <f t="array" ref="CG268">_xlfn.XLOOKUP($A268&amp;CG$5,'[1]NBA-Data-1980-2019'!$B$1:$B$16305&amp;'[1]NBA-Data-1980-2019'!$A$1:$A$16305,'[1]NBA-Data-1980-2019'!$F$1:$F$16305,"",0)</f>
        <v/>
      </c>
      <c r="CH268" s="2" t="str" cm="1">
        <f t="array" ref="CH268">_xlfn.XLOOKUP($A268&amp;CH$5,'[1]NBA-Data-1980-2019'!$B$1:$B$16305&amp;'[1]NBA-Data-1980-2019'!$A$1:$A$16305,'[1]NBA-Data-1980-2019'!$F$1:$F$16305,"",0)</f>
        <v/>
      </c>
      <c r="CI268" s="2" t="str" cm="1">
        <f t="array" ref="CI268">_xlfn.XLOOKUP($A268&amp;CI$5,'[1]NBA-Data-1980-2019'!$B$1:$B$16305&amp;'[1]NBA-Data-1980-2019'!$A$1:$A$16305,'[1]NBA-Data-1980-2019'!$F$1:$F$16305,"",0)</f>
        <v/>
      </c>
      <c r="CJ268" s="2" t="str" cm="1">
        <f t="array" ref="CJ268">_xlfn.XLOOKUP($A268&amp;CJ$5,'[1]NBA-Data-1980-2019'!$B$1:$B$16305&amp;'[1]NBA-Data-1980-2019'!$A$1:$A$16305,'[1]NBA-Data-1980-2019'!$F$1:$F$16305,"",0)</f>
        <v/>
      </c>
      <c r="CK268" s="2" t="str" cm="1">
        <f t="array" ref="CK268">_xlfn.XLOOKUP($A268&amp;CK$5,'[1]NBA-Data-1980-2019'!$B$1:$B$16305&amp;'[1]NBA-Data-1980-2019'!$A$1:$A$16305,'[1]NBA-Data-1980-2019'!$F$1:$F$16305,"",0)</f>
        <v/>
      </c>
      <c r="CL268" s="2" t="str" cm="1">
        <f t="array" ref="CL268">_xlfn.XLOOKUP($A268&amp;CL$5,'[1]NBA-Data-1980-2019'!$B$1:$B$16305&amp;'[1]NBA-Data-1980-2019'!$A$1:$A$16305,'[1]NBA-Data-1980-2019'!$F$1:$F$16305,"",0)</f>
        <v/>
      </c>
      <c r="CM268" s="2" cm="1">
        <f t="array" ref="CM268">_xlfn.XLOOKUP($A268&amp;CM$5,'[1]NBA-Data-1980-2019'!$B$1:$B$16305&amp;'[1]NBA-Data-1980-2019'!$A$1:$A$16305,'[1]NBA-Data-1980-2019'!$F$1:$F$16305,"",0)</f>
        <v>13.3</v>
      </c>
      <c r="CN268" s="2" cm="1">
        <f t="array" ref="CN268">_xlfn.XLOOKUP($A268&amp;CN$5,'[1]NBA-Data-1980-2019'!$B$1:$B$16305&amp;'[1]NBA-Data-1980-2019'!$A$1:$A$16305,'[1]NBA-Data-1980-2019'!$F$1:$F$16305,"",0)</f>
        <v>14</v>
      </c>
      <c r="CO268" s="2" cm="1">
        <f t="array" ref="CO268">_xlfn.XLOOKUP($A268&amp;CO$5,'[1]NBA-Data-1980-2019'!$B$1:$B$16305&amp;'[1]NBA-Data-1980-2019'!$A$1:$A$16305,'[1]NBA-Data-1980-2019'!$F$1:$F$16305,"",0)</f>
        <v>8.5</v>
      </c>
      <c r="CP268" s="2" cm="1">
        <f t="array" ref="CP268">_xlfn.XLOOKUP($A268&amp;CP$5,'[1]NBA-Data-1980-2019'!$B$1:$B$16305&amp;'[1]NBA-Data-1980-2019'!$A$1:$A$16305,'[1]NBA-Data-1980-2019'!$F$1:$F$16305,"",0)</f>
        <v>13.3</v>
      </c>
      <c r="CQ268" s="2" t="str" cm="1">
        <f t="array" ref="CQ268">_xlfn.XLOOKUP($A268&amp;CQ$5,'[1]NBA-Data-1980-2019'!$B$1:$B$16305&amp;'[1]NBA-Data-1980-2019'!$A$1:$A$16305,'[1]NBA-Data-1980-2019'!$F$1:$F$16305,"",0)</f>
        <v/>
      </c>
      <c r="CR268" s="2" t="str" cm="1">
        <f t="array" ref="CR268">_xlfn.XLOOKUP($A268&amp;CR$5,'[1]NBA-Data-1980-2019'!$B$1:$B$16305&amp;'[1]NBA-Data-1980-2019'!$A$1:$A$16305,'[1]NBA-Data-1980-2019'!$F$1:$F$16305,"",0)</f>
        <v/>
      </c>
      <c r="CS268" s="2" t="str" cm="1">
        <f t="array" ref="CS268">_xlfn.XLOOKUP($A268&amp;CS$5,'[1]NBA-Data-1980-2019'!$B$1:$B$16305&amp;'[1]NBA-Data-1980-2019'!$A$1:$A$16305,'[1]NBA-Data-1980-2019'!$F$1:$F$16305,"",0)</f>
        <v/>
      </c>
      <c r="CU268" s="2" t="str">
        <f>_xlfn.XLOOKUP($A268,TEAMS!$G$1:$G$839,TEAMS!$H$1:$H$839,"",0)</f>
        <v>SG</v>
      </c>
      <c r="CV268" s="2" t="str">
        <f>_xlfn.XLOOKUP($CU268,DASHBOARD!$B$22:$B$27,DASHBOARD!$C$22:$C$27,"",0)</f>
        <v>GUARD</v>
      </c>
      <c r="CY268" s="63">
        <f>SUMIFS('[1]NBA-Data-1980-2019'!$G$1:$G$16305,'[1]NBA-Data-1980-2019'!$B$1:$B$16305,$A268,'[1]NBA-Data-1980-2019'!$A$1:$A$16305,CY$9)</f>
        <v>0</v>
      </c>
      <c r="CZ268" s="63">
        <f>SUMIFS('[1]NBA-Data-1980-2019'!$G$1:$G$16305,'[1]NBA-Data-1980-2019'!$B$1:$B$16305,$A268,'[1]NBA-Data-1980-2019'!$A$1:$A$16305,CZ$9)</f>
        <v>0</v>
      </c>
      <c r="DA268" s="63">
        <f>SUMIFS('[1]NBA-Data-1980-2019'!$G$1:$G$16305,'[1]NBA-Data-1980-2019'!$B$1:$B$16305,$A268,'[1]NBA-Data-1980-2019'!$A$1:$A$16305,DA$9)</f>
        <v>0</v>
      </c>
      <c r="DB268" s="63">
        <f>SUMIFS('[1]NBA-Data-1980-2019'!$G$1:$G$16305,'[1]NBA-Data-1980-2019'!$B$1:$B$16305,$A268,'[1]NBA-Data-1980-2019'!$A$1:$A$16305,DB$9)</f>
        <v>0</v>
      </c>
      <c r="DC268" s="63">
        <f>SUMIFS('[1]NBA-Data-1980-2019'!$G$1:$G$16305,'[1]NBA-Data-1980-2019'!$B$1:$B$16305,$A268,'[1]NBA-Data-1980-2019'!$A$1:$A$16305,DC$9)</f>
        <v>0</v>
      </c>
      <c r="DD268" s="63">
        <f>SUMIFS('[1]NBA-Data-1980-2019'!$G$1:$G$16305,'[1]NBA-Data-1980-2019'!$B$1:$B$16305,$A268,'[1]NBA-Data-1980-2019'!$A$1:$A$16305,DD$9)</f>
        <v>0</v>
      </c>
      <c r="DE268" s="63">
        <f>SUMIFS('[1]NBA-Data-1980-2019'!$G$1:$G$16305,'[1]NBA-Data-1980-2019'!$B$1:$B$16305,$A268,'[1]NBA-Data-1980-2019'!$A$1:$A$16305,DE$9)</f>
        <v>0</v>
      </c>
      <c r="DF268" s="63">
        <f>SUMIFS('[1]NBA-Data-1980-2019'!$G$1:$G$16305,'[1]NBA-Data-1980-2019'!$B$1:$B$16305,$A268,'[1]NBA-Data-1980-2019'!$A$1:$A$16305,DF$9)</f>
        <v>0</v>
      </c>
      <c r="DG268" s="63">
        <f>SUMIFS('[1]NBA-Data-1980-2019'!$G$1:$G$16305,'[1]NBA-Data-1980-2019'!$B$1:$B$16305,$A268,'[1]NBA-Data-1980-2019'!$A$1:$A$16305,DG$9)</f>
        <v>0</v>
      </c>
      <c r="DH268" s="63">
        <f>SUMIFS('[1]NBA-Data-1980-2019'!$G$1:$G$16305,'[1]NBA-Data-1980-2019'!$B$1:$B$16305,$A268,'[1]NBA-Data-1980-2019'!$A$1:$A$16305,DH$9)</f>
        <v>0</v>
      </c>
      <c r="DI268" s="63">
        <f>SUMIFS('[1]NBA-Data-1980-2019'!$G$1:$G$16305,'[1]NBA-Data-1980-2019'!$B$1:$B$16305,$A268,'[1]NBA-Data-1980-2019'!$A$1:$A$16305,DI$9)</f>
        <v>0</v>
      </c>
      <c r="DJ268" s="63">
        <f>SUMIFS('[1]NBA-Data-1980-2019'!$G$1:$G$16305,'[1]NBA-Data-1980-2019'!$B$1:$B$16305,$A268,'[1]NBA-Data-1980-2019'!$A$1:$A$16305,DJ$9)</f>
        <v>0</v>
      </c>
      <c r="DK268" s="63">
        <f>SUMIFS('[1]NBA-Data-1980-2019'!$G$1:$G$16305,'[1]NBA-Data-1980-2019'!$B$1:$B$16305,$A268,'[1]NBA-Data-1980-2019'!$A$1:$A$16305,DK$9)</f>
        <v>0</v>
      </c>
      <c r="DL268" s="63">
        <f>SUMIFS('[1]NBA-Data-1980-2019'!$G$1:$G$16305,'[1]NBA-Data-1980-2019'!$B$1:$B$16305,$A268,'[1]NBA-Data-1980-2019'!$A$1:$A$16305,DL$9)</f>
        <v>0</v>
      </c>
      <c r="DM268" s="63">
        <f>SUMIFS('[1]NBA-Data-1980-2019'!$G$1:$G$16305,'[1]NBA-Data-1980-2019'!$B$1:$B$16305,$A268,'[1]NBA-Data-1980-2019'!$A$1:$A$16305,DM$9)</f>
        <v>0</v>
      </c>
      <c r="DN268" s="63">
        <f>SUMIFS('[1]NBA-Data-1980-2019'!$G$1:$G$16305,'[1]NBA-Data-1980-2019'!$B$1:$B$16305,$A268,'[1]NBA-Data-1980-2019'!$A$1:$A$16305,DN$9)</f>
        <v>0</v>
      </c>
      <c r="DO268" s="63">
        <f>SUMIFS('[1]NBA-Data-1980-2019'!$G$1:$G$16305,'[1]NBA-Data-1980-2019'!$B$1:$B$16305,$A268,'[1]NBA-Data-1980-2019'!$A$1:$A$16305,DO$9)</f>
        <v>0</v>
      </c>
      <c r="DP268" s="63">
        <f>SUMIFS('[1]NBA-Data-1980-2019'!$G$1:$G$16305,'[1]NBA-Data-1980-2019'!$B$1:$B$16305,$A268,'[1]NBA-Data-1980-2019'!$A$1:$A$16305,DP$9)</f>
        <v>0</v>
      </c>
      <c r="DQ268" s="63">
        <f>SUMIFS('[1]NBA-Data-1980-2019'!$G$1:$G$16305,'[1]NBA-Data-1980-2019'!$B$1:$B$16305,$A268,'[1]NBA-Data-1980-2019'!$A$1:$A$16305,DQ$9)</f>
        <v>0</v>
      </c>
      <c r="DR268" s="63">
        <f>SUMIFS('[1]NBA-Data-1980-2019'!$G$1:$G$16305,'[1]NBA-Data-1980-2019'!$B$1:$B$16305,$A268,'[1]NBA-Data-1980-2019'!$A$1:$A$16305,DR$9)</f>
        <v>0</v>
      </c>
      <c r="DS268" s="63">
        <f>SUMIFS('[1]NBA-Data-1980-2019'!$G$1:$G$16305,'[1]NBA-Data-1980-2019'!$B$1:$B$16305,$A268,'[1]NBA-Data-1980-2019'!$A$1:$A$16305,DS$9)</f>
        <v>0</v>
      </c>
      <c r="DT268" s="63">
        <f>SUMIFS('[1]NBA-Data-1980-2019'!$G$1:$G$16305,'[1]NBA-Data-1980-2019'!$B$1:$B$16305,$A268,'[1]NBA-Data-1980-2019'!$A$1:$A$16305,DT$9)</f>
        <v>0</v>
      </c>
      <c r="DU268" s="63">
        <f>SUMIFS('[1]NBA-Data-1980-2019'!$G$1:$G$16305,'[1]NBA-Data-1980-2019'!$B$1:$B$16305,$A268,'[1]NBA-Data-1980-2019'!$A$1:$A$16305,DU$9)</f>
        <v>0</v>
      </c>
      <c r="DV268" s="63">
        <f>SUMIFS('[1]NBA-Data-1980-2019'!$G$1:$G$16305,'[1]NBA-Data-1980-2019'!$B$1:$B$16305,$A268,'[1]NBA-Data-1980-2019'!$A$1:$A$16305,DV$9)</f>
        <v>0</v>
      </c>
      <c r="DW268" s="63">
        <f>SUMIFS('[1]NBA-Data-1980-2019'!$G$1:$G$16305,'[1]NBA-Data-1980-2019'!$B$1:$B$16305,$A268,'[1]NBA-Data-1980-2019'!$A$1:$A$16305,DW$9)</f>
        <v>0</v>
      </c>
      <c r="DX268" s="63">
        <f>SUMIFS('[1]NBA-Data-1980-2019'!$G$1:$G$16305,'[1]NBA-Data-1980-2019'!$B$1:$B$16305,$A268,'[1]NBA-Data-1980-2019'!$A$1:$A$16305,DX$9)</f>
        <v>650000</v>
      </c>
      <c r="DY268" s="63">
        <f>SUMIFS('[1]NBA-Data-1980-2019'!$G$1:$G$16305,'[1]NBA-Data-1980-2019'!$B$1:$B$16305,$A268,'[1]NBA-Data-1980-2019'!$A$1:$A$16305,DY$9)</f>
        <v>874636</v>
      </c>
      <c r="DZ268" s="63">
        <f>SUMIFS('[1]NBA-Data-1980-2019'!$G$1:$G$16305,'[1]NBA-Data-1980-2019'!$B$1:$B$16305,$A268,'[1]NBA-Data-1980-2019'!$A$1:$A$16305,DZ$9)</f>
        <v>1471382</v>
      </c>
      <c r="EA268" s="63">
        <f>SUMIFS('[1]NBA-Data-1980-2019'!$G$1:$G$16305,'[1]NBA-Data-1980-2019'!$B$1:$B$16305,$A268,'[1]NBA-Data-1980-2019'!$A$1:$A$16305,EA$9)</f>
        <v>9367200</v>
      </c>
      <c r="EB268" s="63">
        <f>SUMIFS('[1]NBA-Data-1980-2019'!$G$1:$G$16305,'[1]NBA-Data-1980-2019'!$B$1:$B$16305,$A268,'[1]NBA-Data-1980-2019'!$A$1:$A$16305,EB$9)</f>
        <v>0</v>
      </c>
      <c r="EC268" s="63">
        <f>SUMIFS('[1]NBA-Data-1980-2019'!$G$1:$G$16305,'[1]NBA-Data-1980-2019'!$B$1:$B$16305,$A268,'[1]NBA-Data-1980-2019'!$A$1:$A$16305,EC$9)</f>
        <v>0</v>
      </c>
      <c r="ED268" s="63">
        <f>SUMIFS('[1]NBA-Data-1980-2019'!$G$1:$G$16305,'[1]NBA-Data-1980-2019'!$B$1:$B$16305,$A268,'[1]NBA-Data-1980-2019'!$A$1:$A$16305,ED$9)</f>
        <v>0</v>
      </c>
      <c r="EH268" s="2" t="s">
        <v>1483</v>
      </c>
    </row>
    <row r="269" spans="1:165" x14ac:dyDescent="0.2">
      <c r="A269" s="2" t="s">
        <v>824</v>
      </c>
      <c r="B269" s="2" t="str" cm="1">
        <f t="array" ref="B269">_xlfn.XLOOKUP($A269&amp;B$5,'[1]NBA-Data-1980-2019'!$B$1:$B$16305&amp;'[1]NBA-Data-1980-2019'!$A$1:$A$16305,'[1]NBA-Data-1980-2019'!$D$1:$D$16305,"",0)</f>
        <v/>
      </c>
      <c r="C269" s="2" t="str" cm="1">
        <f t="array" ref="C269">_xlfn.XLOOKUP($A269&amp;C$5,'[1]NBA-Data-1980-2019'!$B$1:$B$16305&amp;'[1]NBA-Data-1980-2019'!$A$1:$A$16305,'[1]NBA-Data-1980-2019'!$D$1:$D$16305,"",0)</f>
        <v/>
      </c>
      <c r="D269" s="2" t="str" cm="1">
        <f t="array" ref="D269">_xlfn.XLOOKUP($A269&amp;D$5,'[1]NBA-Data-1980-2019'!$B$1:$B$16305&amp;'[1]NBA-Data-1980-2019'!$A$1:$A$16305,'[1]NBA-Data-1980-2019'!$D$1:$D$16305,"",0)</f>
        <v/>
      </c>
      <c r="E269" s="2" t="str" cm="1">
        <f t="array" ref="E269">_xlfn.XLOOKUP($A269&amp;E$5,'[1]NBA-Data-1980-2019'!$B$1:$B$16305&amp;'[1]NBA-Data-1980-2019'!$A$1:$A$16305,'[1]NBA-Data-1980-2019'!$D$1:$D$16305,"",0)</f>
        <v/>
      </c>
      <c r="F269" s="2" t="str" cm="1">
        <f t="array" ref="F269">_xlfn.XLOOKUP($A269&amp;F$5,'[1]NBA-Data-1980-2019'!$B$1:$B$16305&amp;'[1]NBA-Data-1980-2019'!$A$1:$A$16305,'[1]NBA-Data-1980-2019'!$D$1:$D$16305,"",0)</f>
        <v/>
      </c>
      <c r="G269" s="2" t="str" cm="1">
        <f t="array" ref="G269">_xlfn.XLOOKUP($A269&amp;G$5,'[1]NBA-Data-1980-2019'!$B$1:$B$16305&amp;'[1]NBA-Data-1980-2019'!$A$1:$A$16305,'[1]NBA-Data-1980-2019'!$D$1:$D$16305,"",0)</f>
        <v/>
      </c>
      <c r="H269" s="2" t="str" cm="1">
        <f t="array" ref="H269">_xlfn.XLOOKUP($A269&amp;H$5,'[1]NBA-Data-1980-2019'!$B$1:$B$16305&amp;'[1]NBA-Data-1980-2019'!$A$1:$A$16305,'[1]NBA-Data-1980-2019'!$D$1:$D$16305,"",0)</f>
        <v/>
      </c>
      <c r="I269" s="2" t="str" cm="1">
        <f t="array" ref="I269">_xlfn.XLOOKUP($A269&amp;I$5,'[1]NBA-Data-1980-2019'!$B$1:$B$16305&amp;'[1]NBA-Data-1980-2019'!$A$1:$A$16305,'[1]NBA-Data-1980-2019'!$D$1:$D$16305,"",0)</f>
        <v/>
      </c>
      <c r="J269" s="2" t="str" cm="1">
        <f t="array" ref="J269">_xlfn.XLOOKUP($A269&amp;J$5,'[1]NBA-Data-1980-2019'!$B$1:$B$16305&amp;'[1]NBA-Data-1980-2019'!$A$1:$A$16305,'[1]NBA-Data-1980-2019'!$D$1:$D$16305,"",0)</f>
        <v/>
      </c>
      <c r="K269" s="2" t="str" cm="1">
        <f t="array" ref="K269">_xlfn.XLOOKUP($A269&amp;K$5,'[1]NBA-Data-1980-2019'!$B$1:$B$16305&amp;'[1]NBA-Data-1980-2019'!$A$1:$A$16305,'[1]NBA-Data-1980-2019'!$D$1:$D$16305,"",0)</f>
        <v/>
      </c>
      <c r="L269" s="2" t="str" cm="1">
        <f t="array" ref="L269">_xlfn.XLOOKUP($A269&amp;L$5,'[1]NBA-Data-1980-2019'!$B$1:$B$16305&amp;'[1]NBA-Data-1980-2019'!$A$1:$A$16305,'[1]NBA-Data-1980-2019'!$D$1:$D$16305,"",0)</f>
        <v/>
      </c>
      <c r="M269" s="2" t="str" cm="1">
        <f t="array" ref="M269">_xlfn.XLOOKUP($A269&amp;M$5,'[1]NBA-Data-1980-2019'!$B$1:$B$16305&amp;'[1]NBA-Data-1980-2019'!$A$1:$A$16305,'[1]NBA-Data-1980-2019'!$D$1:$D$16305,"",0)</f>
        <v/>
      </c>
      <c r="N269" s="2" t="str" cm="1">
        <f t="array" ref="N269">_xlfn.XLOOKUP($A269&amp;N$5,'[1]NBA-Data-1980-2019'!$B$1:$B$16305&amp;'[1]NBA-Data-1980-2019'!$A$1:$A$16305,'[1]NBA-Data-1980-2019'!$D$1:$D$16305,"",0)</f>
        <v/>
      </c>
      <c r="O269" s="2" t="str" cm="1">
        <f t="array" ref="O269">_xlfn.XLOOKUP($A269&amp;O$5,'[1]NBA-Data-1980-2019'!$B$1:$B$16305&amp;'[1]NBA-Data-1980-2019'!$A$1:$A$16305,'[1]NBA-Data-1980-2019'!$D$1:$D$16305,"",0)</f>
        <v/>
      </c>
      <c r="P269" s="2" t="str" cm="1">
        <f t="array" ref="P269">_xlfn.XLOOKUP($A269&amp;P$5,'[1]NBA-Data-1980-2019'!$B$1:$B$16305&amp;'[1]NBA-Data-1980-2019'!$A$1:$A$16305,'[1]NBA-Data-1980-2019'!$D$1:$D$16305,"",0)</f>
        <v/>
      </c>
      <c r="Q269" s="2" t="str" cm="1">
        <f t="array" ref="Q269">_xlfn.XLOOKUP($A269&amp;Q$5,'[1]NBA-Data-1980-2019'!$B$1:$B$16305&amp;'[1]NBA-Data-1980-2019'!$A$1:$A$16305,'[1]NBA-Data-1980-2019'!$D$1:$D$16305,"",0)</f>
        <v/>
      </c>
      <c r="R269" s="2" t="str" cm="1">
        <f t="array" ref="R269">_xlfn.XLOOKUP($A269&amp;R$5,'[1]NBA-Data-1980-2019'!$B$1:$B$16305&amp;'[1]NBA-Data-1980-2019'!$A$1:$A$16305,'[1]NBA-Data-1980-2019'!$D$1:$D$16305,"",0)</f>
        <v/>
      </c>
      <c r="S269" s="2" t="str" cm="1">
        <f t="array" ref="S269">_xlfn.XLOOKUP($A269&amp;S$5,'[1]NBA-Data-1980-2019'!$B$1:$B$16305&amp;'[1]NBA-Data-1980-2019'!$A$1:$A$16305,'[1]NBA-Data-1980-2019'!$D$1:$D$16305,"",0)</f>
        <v/>
      </c>
      <c r="T269" s="2" t="str" cm="1">
        <f t="array" ref="T269">_xlfn.XLOOKUP($A269&amp;T$5,'[1]NBA-Data-1980-2019'!$B$1:$B$16305&amp;'[1]NBA-Data-1980-2019'!$A$1:$A$16305,'[1]NBA-Data-1980-2019'!$D$1:$D$16305,"",0)</f>
        <v/>
      </c>
      <c r="U269" s="2" t="str" cm="1">
        <f t="array" ref="U269">_xlfn.XLOOKUP($A269&amp;U$5,'[1]NBA-Data-1980-2019'!$B$1:$B$16305&amp;'[1]NBA-Data-1980-2019'!$A$1:$A$16305,'[1]NBA-Data-1980-2019'!$D$1:$D$16305,"",0)</f>
        <v/>
      </c>
      <c r="V269" s="2" t="str" cm="1">
        <f t="array" ref="V269">_xlfn.XLOOKUP($A269&amp;V$5,'[1]NBA-Data-1980-2019'!$B$1:$B$16305&amp;'[1]NBA-Data-1980-2019'!$A$1:$A$16305,'[1]NBA-Data-1980-2019'!$D$1:$D$16305,"",0)</f>
        <v/>
      </c>
      <c r="W269" s="2" t="str" cm="1">
        <f t="array" ref="W269">_xlfn.XLOOKUP($A269&amp;W$5,'[1]NBA-Data-1980-2019'!$B$1:$B$16305&amp;'[1]NBA-Data-1980-2019'!$A$1:$A$16305,'[1]NBA-Data-1980-2019'!$D$1:$D$16305,"",0)</f>
        <v>MIA</v>
      </c>
      <c r="X269" s="2" t="str" cm="1">
        <f t="array" ref="X269">_xlfn.XLOOKUP($A269&amp;X$5,'[1]NBA-Data-1980-2019'!$B$1:$B$16305&amp;'[1]NBA-Data-1980-2019'!$A$1:$A$16305,'[1]NBA-Data-1980-2019'!$D$1:$D$16305,"",0)</f>
        <v>MIA</v>
      </c>
      <c r="Y269" s="2" t="str" cm="1">
        <f t="array" ref="Y269">_xlfn.XLOOKUP($A269&amp;Y$5,'[1]NBA-Data-1980-2019'!$B$1:$B$16305&amp;'[1]NBA-Data-1980-2019'!$A$1:$A$16305,'[1]NBA-Data-1980-2019'!$D$1:$D$16305,"",0)</f>
        <v>MIA</v>
      </c>
      <c r="Z269" s="2" t="str" cm="1">
        <f t="array" ref="Z269">_xlfn.XLOOKUP($A269&amp;Z$5,'[1]NBA-Data-1980-2019'!$B$1:$B$16305&amp;'[1]NBA-Data-1980-2019'!$A$1:$A$16305,'[1]NBA-Data-1980-2019'!$D$1:$D$16305,"",0)</f>
        <v>TOT</v>
      </c>
      <c r="AA269" s="2" t="str" cm="1">
        <f t="array" ref="AA269">_xlfn.XLOOKUP($A269&amp;AA$5,'[1]NBA-Data-1980-2019'!$B$1:$B$16305&amp;'[1]NBA-Data-1980-2019'!$A$1:$A$16305,'[1]NBA-Data-1980-2019'!$D$1:$D$16305,"",0)</f>
        <v>NOP</v>
      </c>
      <c r="AB269" s="2" t="str" cm="1">
        <f t="array" ref="AB269">_xlfn.XLOOKUP($A269&amp;AB$5,'[1]NBA-Data-1980-2019'!$B$1:$B$16305&amp;'[1]NBA-Data-1980-2019'!$A$1:$A$16305,'[1]NBA-Data-1980-2019'!$D$1:$D$16305,"",0)</f>
        <v>OKC</v>
      </c>
      <c r="AC269" s="2" t="str" cm="1">
        <f t="array" ref="AC269">_xlfn.XLOOKUP($A269&amp;AC$5,'[1]NBA-Data-1980-2019'!$B$1:$B$16305&amp;'[1]NBA-Data-1980-2019'!$A$1:$A$16305,'[1]NBA-Data-1980-2019'!$D$1:$D$16305,"",0)</f>
        <v/>
      </c>
      <c r="AD269" s="2" t="str" cm="1">
        <f t="array" ref="AD269">_xlfn.XLOOKUP($A269&amp;AD$5,'[1]NBA-Data-1980-2019'!$B$1:$B$16305&amp;'[1]NBA-Data-1980-2019'!$A$1:$A$16305,'[1]NBA-Data-1980-2019'!$D$1:$D$16305,"",0)</f>
        <v/>
      </c>
      <c r="AE269" s="2" t="str" cm="1">
        <f t="array" ref="AE269">_xlfn.XLOOKUP($A269&amp;AE$5,'[1]NBA-Data-1980-2019'!$B$1:$B$16305&amp;'[1]NBA-Data-1980-2019'!$A$1:$A$16305,'[1]NBA-Data-1980-2019'!$D$1:$D$16305,"",0)</f>
        <v/>
      </c>
      <c r="AF269" s="2" t="str" cm="1">
        <f t="array" ref="AF269">_xlfn.XLOOKUP($A269&amp;AF$5,'[1]NBA-Data-1980-2019'!$B$1:$B$16305&amp;'[1]NBA-Data-1980-2019'!$A$1:$A$16305,'[1]NBA-Data-1980-2019'!$D$1:$D$16305,"",0)</f>
        <v/>
      </c>
      <c r="AG269" s="2" t="str" cm="1">
        <f t="array" ref="AG269">_xlfn.XLOOKUP($A269&amp;AG$5,'[1]NBA-Data-1980-2019'!$B$1:$B$16305&amp;'[1]NBA-Data-1980-2019'!$A$1:$A$16305,'[1]NBA-Data-1980-2019'!$D$1:$D$16305,"",0)</f>
        <v/>
      </c>
      <c r="AH269" s="2" t="str" cm="1">
        <f t="array" ref="AH269">_xlfn.XLOOKUP($A269&amp;AH$5,'[1]NBA-Data-1980-2019'!$B$1:$B$16305&amp;'[1]NBA-Data-1980-2019'!$A$1:$A$16305,'[1]NBA-Data-1980-2019'!$H$1:$H$16305,"",0)</f>
        <v/>
      </c>
      <c r="AI269" s="2" t="str" cm="1">
        <f t="array" ref="AI269">_xlfn.XLOOKUP($A269&amp;AI$5,'[1]NBA-Data-1980-2019'!$B$1:$B$16305&amp;'[1]NBA-Data-1980-2019'!$A$1:$A$16305,'[1]NBA-Data-1980-2019'!$H$1:$H$16305,"",0)</f>
        <v/>
      </c>
      <c r="AJ269" s="2" t="str" cm="1">
        <f t="array" ref="AJ269">_xlfn.XLOOKUP($A269&amp;AJ$5,'[1]NBA-Data-1980-2019'!$B$1:$B$16305&amp;'[1]NBA-Data-1980-2019'!$A$1:$A$16305,'[1]NBA-Data-1980-2019'!$H$1:$H$16305,"",0)</f>
        <v/>
      </c>
      <c r="AK269" s="2" t="str" cm="1">
        <f t="array" ref="AK269">_xlfn.XLOOKUP($A269&amp;AK$5,'[1]NBA-Data-1980-2019'!$B$1:$B$16305&amp;'[1]NBA-Data-1980-2019'!$A$1:$A$16305,'[1]NBA-Data-1980-2019'!$H$1:$H$16305,"",0)</f>
        <v/>
      </c>
      <c r="AL269" s="2" t="str" cm="1">
        <f t="array" ref="AL269">_xlfn.XLOOKUP($A269&amp;AL$5,'[1]NBA-Data-1980-2019'!$B$1:$B$16305&amp;'[1]NBA-Data-1980-2019'!$A$1:$A$16305,'[1]NBA-Data-1980-2019'!$H$1:$H$16305,"",0)</f>
        <v/>
      </c>
      <c r="AM269" s="2" t="str" cm="1">
        <f t="array" ref="AM269">_xlfn.XLOOKUP($A269&amp;AM$5,'[1]NBA-Data-1980-2019'!$B$1:$B$16305&amp;'[1]NBA-Data-1980-2019'!$A$1:$A$16305,'[1]NBA-Data-1980-2019'!$H$1:$H$16305,"",0)</f>
        <v/>
      </c>
      <c r="AN269" s="2" t="str" cm="1">
        <f t="array" ref="AN269">_xlfn.XLOOKUP($A269&amp;AN$5,'[1]NBA-Data-1980-2019'!$B$1:$B$16305&amp;'[1]NBA-Data-1980-2019'!$A$1:$A$16305,'[1]NBA-Data-1980-2019'!$H$1:$H$16305,"",0)</f>
        <v/>
      </c>
      <c r="AO269" s="2" t="str" cm="1">
        <f t="array" ref="AO269">_xlfn.XLOOKUP($A269&amp;AO$5,'[1]NBA-Data-1980-2019'!$B$1:$B$16305&amp;'[1]NBA-Data-1980-2019'!$A$1:$A$16305,'[1]NBA-Data-1980-2019'!$H$1:$H$16305,"",0)</f>
        <v/>
      </c>
      <c r="AP269" s="2" t="str" cm="1">
        <f t="array" ref="AP269">_xlfn.XLOOKUP($A269&amp;AP$5,'[1]NBA-Data-1980-2019'!$B$1:$B$16305&amp;'[1]NBA-Data-1980-2019'!$A$1:$A$16305,'[1]NBA-Data-1980-2019'!$H$1:$H$16305,"",0)</f>
        <v/>
      </c>
      <c r="AQ269" s="2" t="str" cm="1">
        <f t="array" ref="AQ269">_xlfn.XLOOKUP($A269&amp;AQ$5,'[1]NBA-Data-1980-2019'!$B$1:$B$16305&amp;'[1]NBA-Data-1980-2019'!$A$1:$A$16305,'[1]NBA-Data-1980-2019'!$H$1:$H$16305,"",0)</f>
        <v/>
      </c>
      <c r="AR269" s="2" t="str" cm="1">
        <f t="array" ref="AR269">_xlfn.XLOOKUP($A269&amp;AR$5,'[1]NBA-Data-1980-2019'!$B$1:$B$16305&amp;'[1]NBA-Data-1980-2019'!$A$1:$A$16305,'[1]NBA-Data-1980-2019'!$H$1:$H$16305,"",0)</f>
        <v/>
      </c>
      <c r="AS269" s="2" t="str" cm="1">
        <f t="array" ref="AS269">_xlfn.XLOOKUP($A269&amp;AS$5,'[1]NBA-Data-1980-2019'!$B$1:$B$16305&amp;'[1]NBA-Data-1980-2019'!$A$1:$A$16305,'[1]NBA-Data-1980-2019'!$H$1:$H$16305,"",0)</f>
        <v/>
      </c>
      <c r="AT269" s="2" t="str" cm="1">
        <f t="array" ref="AT269">_xlfn.XLOOKUP($A269&amp;AT$5,'[1]NBA-Data-1980-2019'!$B$1:$B$16305&amp;'[1]NBA-Data-1980-2019'!$A$1:$A$16305,'[1]NBA-Data-1980-2019'!$H$1:$H$16305,"",0)</f>
        <v/>
      </c>
      <c r="AU269" s="2" t="str" cm="1">
        <f t="array" ref="AU269">_xlfn.XLOOKUP($A269&amp;AU$5,'[1]NBA-Data-1980-2019'!$B$1:$B$16305&amp;'[1]NBA-Data-1980-2019'!$A$1:$A$16305,'[1]NBA-Data-1980-2019'!$H$1:$H$16305,"",0)</f>
        <v/>
      </c>
      <c r="AV269" s="2" t="str" cm="1">
        <f t="array" ref="AV269">_xlfn.XLOOKUP($A269&amp;AV$5,'[1]NBA-Data-1980-2019'!$B$1:$B$16305&amp;'[1]NBA-Data-1980-2019'!$A$1:$A$16305,'[1]NBA-Data-1980-2019'!$H$1:$H$16305,"",0)</f>
        <v/>
      </c>
      <c r="AW269" s="2" t="str" cm="1">
        <f t="array" ref="AW269">_xlfn.XLOOKUP($A269&amp;AW$5,'[1]NBA-Data-1980-2019'!$B$1:$B$16305&amp;'[1]NBA-Data-1980-2019'!$A$1:$A$16305,'[1]NBA-Data-1980-2019'!$H$1:$H$16305,"",0)</f>
        <v/>
      </c>
      <c r="AX269" s="2" t="str" cm="1">
        <f t="array" ref="AX269">_xlfn.XLOOKUP($A269&amp;AX$5,'[1]NBA-Data-1980-2019'!$B$1:$B$16305&amp;'[1]NBA-Data-1980-2019'!$A$1:$A$16305,'[1]NBA-Data-1980-2019'!$H$1:$H$16305,"",0)</f>
        <v/>
      </c>
      <c r="AY269" s="2" t="str" cm="1">
        <f t="array" ref="AY269">_xlfn.XLOOKUP($A269&amp;AY$5,'[1]NBA-Data-1980-2019'!$B$1:$B$16305&amp;'[1]NBA-Data-1980-2019'!$A$1:$A$16305,'[1]NBA-Data-1980-2019'!$H$1:$H$16305,"",0)</f>
        <v/>
      </c>
      <c r="AZ269" s="2" t="str" cm="1">
        <f t="array" ref="AZ269">_xlfn.XLOOKUP($A269&amp;AZ$5,'[1]NBA-Data-1980-2019'!$B$1:$B$16305&amp;'[1]NBA-Data-1980-2019'!$A$1:$A$16305,'[1]NBA-Data-1980-2019'!$H$1:$H$16305,"",0)</f>
        <v/>
      </c>
      <c r="BA269" s="2" t="str" cm="1">
        <f t="array" ref="BA269">_xlfn.XLOOKUP($A269&amp;BA$5,'[1]NBA-Data-1980-2019'!$B$1:$B$16305&amp;'[1]NBA-Data-1980-2019'!$A$1:$A$16305,'[1]NBA-Data-1980-2019'!$H$1:$H$16305,"",0)</f>
        <v/>
      </c>
      <c r="BB269" s="2" t="str" cm="1">
        <f t="array" ref="BB269">_xlfn.XLOOKUP($A269&amp;BB$5,'[1]NBA-Data-1980-2019'!$B$1:$B$16305&amp;'[1]NBA-Data-1980-2019'!$A$1:$A$16305,'[1]NBA-Data-1980-2019'!$H$1:$H$16305,"",0)</f>
        <v/>
      </c>
      <c r="BC269" s="2" cm="1">
        <f t="array" ref="BC269">_xlfn.XLOOKUP($A269&amp;BC$5,'[1]NBA-Data-1980-2019'!$B$1:$B$16305&amp;'[1]NBA-Data-1980-2019'!$A$1:$A$16305,'[1]NBA-Data-1980-2019'!$H$1:$H$16305,"",0)</f>
        <v>1261</v>
      </c>
      <c r="BD269" s="2" cm="1">
        <f t="array" ref="BD269">_xlfn.XLOOKUP($A269&amp;BD$5,'[1]NBA-Data-1980-2019'!$B$1:$B$16305&amp;'[1]NBA-Data-1980-2019'!$A$1:$A$16305,'[1]NBA-Data-1980-2019'!$H$1:$H$16305,"",0)</f>
        <v>1592</v>
      </c>
      <c r="BE269" s="2" cm="1">
        <f t="array" ref="BE269">_xlfn.XLOOKUP($A269&amp;BE$5,'[1]NBA-Data-1980-2019'!$B$1:$B$16305&amp;'[1]NBA-Data-1980-2019'!$A$1:$A$16305,'[1]NBA-Data-1980-2019'!$H$1:$H$16305,"",0)</f>
        <v>2017.2</v>
      </c>
      <c r="BF269" s="2" cm="1">
        <f t="array" ref="BF269">_xlfn.XLOOKUP($A269&amp;BF$5,'[1]NBA-Data-1980-2019'!$B$1:$B$16305&amp;'[1]NBA-Data-1980-2019'!$A$1:$A$16305,'[1]NBA-Data-1980-2019'!$H$1:$H$16305,"",0)</f>
        <v>1830</v>
      </c>
      <c r="BG269" s="2" cm="1">
        <f t="array" ref="BG269">_xlfn.XLOOKUP($A269&amp;BG$5,'[1]NBA-Data-1980-2019'!$B$1:$B$16305&amp;'[1]NBA-Data-1980-2019'!$A$1:$A$16305,'[1]NBA-Data-1980-2019'!$H$1:$H$16305,"",0)</f>
        <v>1197</v>
      </c>
      <c r="BH269" s="2" cm="1">
        <f t="array" ref="BH269">_xlfn.XLOOKUP($A269&amp;BH$5,'[1]NBA-Data-1980-2019'!$B$1:$B$16305&amp;'[1]NBA-Data-1980-2019'!$A$1:$A$16305,'[1]NBA-Data-1980-2019'!$H$1:$H$16305,"",0)</f>
        <v>124.8</v>
      </c>
      <c r="BI269" s="2" t="str" cm="1">
        <f t="array" ref="BI269">_xlfn.XLOOKUP($A269&amp;BI$5,'[1]NBA-Data-1980-2019'!$B$1:$B$16305&amp;'[1]NBA-Data-1980-2019'!$A$1:$A$16305,'[1]NBA-Data-1980-2019'!$H$1:$H$16305,"",0)</f>
        <v/>
      </c>
      <c r="BJ269" s="2" t="str" cm="1">
        <f t="array" ref="BJ269">_xlfn.XLOOKUP($A269&amp;BJ$5,'[1]NBA-Data-1980-2019'!$B$1:$B$16305&amp;'[1]NBA-Data-1980-2019'!$A$1:$A$16305,'[1]NBA-Data-1980-2019'!$H$1:$H$16305,"",0)</f>
        <v/>
      </c>
      <c r="BK269" s="2" t="str" cm="1">
        <f t="array" ref="BK269">_xlfn.XLOOKUP($A269&amp;BK$5,'[1]NBA-Data-1980-2019'!$B$1:$B$16305&amp;'[1]NBA-Data-1980-2019'!$A$1:$A$16305,'[1]NBA-Data-1980-2019'!$H$1:$H$16305,"",0)</f>
        <v/>
      </c>
      <c r="BL269" s="2" t="str" cm="1">
        <f t="array" ref="BL269">_xlfn.XLOOKUP($A269&amp;BL$5,'[1]NBA-Data-1980-2019'!$B$1:$B$16305&amp;'[1]NBA-Data-1980-2019'!$A$1:$A$16305,'[1]NBA-Data-1980-2019'!$H$1:$H$16305,"",0)</f>
        <v/>
      </c>
      <c r="BM269" s="2" t="str" cm="1">
        <f t="array" ref="BM269">_xlfn.XLOOKUP($A269&amp;BM$5,'[1]NBA-Data-1980-2019'!$B$1:$B$16305&amp;'[1]NBA-Data-1980-2019'!$A$1:$A$16305,'[1]NBA-Data-1980-2019'!$H$1:$H$16305,"",0)</f>
        <v/>
      </c>
      <c r="BN269" s="2" t="str" cm="1">
        <f t="array" ref="BN269">_xlfn.XLOOKUP($A269&amp;BN$5,'[1]NBA-Data-1980-2019'!$B$1:$B$16305&amp;'[1]NBA-Data-1980-2019'!$A$1:$A$16305,'[1]NBA-Data-1980-2019'!$F$1:$F$16305,"",0)</f>
        <v/>
      </c>
      <c r="BO269" s="2" t="str" cm="1">
        <f t="array" ref="BO269">_xlfn.XLOOKUP($A269&amp;BO$5,'[1]NBA-Data-1980-2019'!$B$1:$B$16305&amp;'[1]NBA-Data-1980-2019'!$A$1:$A$16305,'[1]NBA-Data-1980-2019'!$F$1:$F$16305,"",0)</f>
        <v/>
      </c>
      <c r="BP269" s="2" t="str" cm="1">
        <f t="array" ref="BP269">_xlfn.XLOOKUP($A269&amp;BP$5,'[1]NBA-Data-1980-2019'!$B$1:$B$16305&amp;'[1]NBA-Data-1980-2019'!$A$1:$A$16305,'[1]NBA-Data-1980-2019'!$F$1:$F$16305,"",0)</f>
        <v/>
      </c>
      <c r="BQ269" s="2" t="str" cm="1">
        <f t="array" ref="BQ269">_xlfn.XLOOKUP($A269&amp;BQ$5,'[1]NBA-Data-1980-2019'!$B$1:$B$16305&amp;'[1]NBA-Data-1980-2019'!$A$1:$A$16305,'[1]NBA-Data-1980-2019'!$F$1:$F$16305,"",0)</f>
        <v/>
      </c>
      <c r="BR269" s="2" t="str" cm="1">
        <f t="array" ref="BR269">_xlfn.XLOOKUP($A269&amp;BR$5,'[1]NBA-Data-1980-2019'!$B$1:$B$16305&amp;'[1]NBA-Data-1980-2019'!$A$1:$A$16305,'[1]NBA-Data-1980-2019'!$F$1:$F$16305,"",0)</f>
        <v/>
      </c>
      <c r="BS269" s="2" t="str" cm="1">
        <f t="array" ref="BS269">_xlfn.XLOOKUP($A269&amp;BS$5,'[1]NBA-Data-1980-2019'!$B$1:$B$16305&amp;'[1]NBA-Data-1980-2019'!$A$1:$A$16305,'[1]NBA-Data-1980-2019'!$F$1:$F$16305,"",0)</f>
        <v/>
      </c>
      <c r="BT269" s="2" t="str" cm="1">
        <f t="array" ref="BT269">_xlfn.XLOOKUP($A269&amp;BT$5,'[1]NBA-Data-1980-2019'!$B$1:$B$16305&amp;'[1]NBA-Data-1980-2019'!$A$1:$A$16305,'[1]NBA-Data-1980-2019'!$F$1:$F$16305,"",0)</f>
        <v/>
      </c>
      <c r="BU269" s="2" t="str" cm="1">
        <f t="array" ref="BU269">_xlfn.XLOOKUP($A269&amp;BU$5,'[1]NBA-Data-1980-2019'!$B$1:$B$16305&amp;'[1]NBA-Data-1980-2019'!$A$1:$A$16305,'[1]NBA-Data-1980-2019'!$F$1:$F$16305,"",0)</f>
        <v/>
      </c>
      <c r="BV269" s="2" t="str" cm="1">
        <f t="array" ref="BV269">_xlfn.XLOOKUP($A269&amp;BV$5,'[1]NBA-Data-1980-2019'!$B$1:$B$16305&amp;'[1]NBA-Data-1980-2019'!$A$1:$A$16305,'[1]NBA-Data-1980-2019'!$F$1:$F$16305,"",0)</f>
        <v/>
      </c>
      <c r="BW269" s="2" t="str" cm="1">
        <f t="array" ref="BW269">_xlfn.XLOOKUP($A269&amp;BW$5,'[1]NBA-Data-1980-2019'!$B$1:$B$16305&amp;'[1]NBA-Data-1980-2019'!$A$1:$A$16305,'[1]NBA-Data-1980-2019'!$F$1:$F$16305,"",0)</f>
        <v/>
      </c>
      <c r="BX269" s="2" t="str" cm="1">
        <f t="array" ref="BX269">_xlfn.XLOOKUP($A269&amp;BX$5,'[1]NBA-Data-1980-2019'!$B$1:$B$16305&amp;'[1]NBA-Data-1980-2019'!$A$1:$A$16305,'[1]NBA-Data-1980-2019'!$F$1:$F$16305,"",0)</f>
        <v/>
      </c>
      <c r="BY269" s="2" t="str" cm="1">
        <f t="array" ref="BY269">_xlfn.XLOOKUP($A269&amp;BY$5,'[1]NBA-Data-1980-2019'!$B$1:$B$16305&amp;'[1]NBA-Data-1980-2019'!$A$1:$A$16305,'[1]NBA-Data-1980-2019'!$F$1:$F$16305,"",0)</f>
        <v/>
      </c>
      <c r="BZ269" s="2" t="str" cm="1">
        <f t="array" ref="BZ269">_xlfn.XLOOKUP($A269&amp;BZ$5,'[1]NBA-Data-1980-2019'!$B$1:$B$16305&amp;'[1]NBA-Data-1980-2019'!$A$1:$A$16305,'[1]NBA-Data-1980-2019'!$F$1:$F$16305,"",0)</f>
        <v/>
      </c>
      <c r="CA269" s="2" t="str" cm="1">
        <f t="array" ref="CA269">_xlfn.XLOOKUP($A269&amp;CA$5,'[1]NBA-Data-1980-2019'!$B$1:$B$16305&amp;'[1]NBA-Data-1980-2019'!$A$1:$A$16305,'[1]NBA-Data-1980-2019'!$F$1:$F$16305,"",0)</f>
        <v/>
      </c>
      <c r="CB269" s="2" t="str" cm="1">
        <f t="array" ref="CB269">_xlfn.XLOOKUP($A269&amp;CB$5,'[1]NBA-Data-1980-2019'!$B$1:$B$16305&amp;'[1]NBA-Data-1980-2019'!$A$1:$A$16305,'[1]NBA-Data-1980-2019'!$F$1:$F$16305,"",0)</f>
        <v/>
      </c>
      <c r="CC269" s="2" t="str" cm="1">
        <f t="array" ref="CC269">_xlfn.XLOOKUP($A269&amp;CC$5,'[1]NBA-Data-1980-2019'!$B$1:$B$16305&amp;'[1]NBA-Data-1980-2019'!$A$1:$A$16305,'[1]NBA-Data-1980-2019'!$F$1:$F$16305,"",0)</f>
        <v/>
      </c>
      <c r="CD269" s="2" t="str" cm="1">
        <f t="array" ref="CD269">_xlfn.XLOOKUP($A269&amp;CD$5,'[1]NBA-Data-1980-2019'!$B$1:$B$16305&amp;'[1]NBA-Data-1980-2019'!$A$1:$A$16305,'[1]NBA-Data-1980-2019'!$F$1:$F$16305,"",0)</f>
        <v/>
      </c>
      <c r="CE269" s="2" t="str" cm="1">
        <f t="array" ref="CE269">_xlfn.XLOOKUP($A269&amp;CE$5,'[1]NBA-Data-1980-2019'!$B$1:$B$16305&amp;'[1]NBA-Data-1980-2019'!$A$1:$A$16305,'[1]NBA-Data-1980-2019'!$F$1:$F$16305,"",0)</f>
        <v/>
      </c>
      <c r="CF269" s="2" t="str" cm="1">
        <f t="array" ref="CF269">_xlfn.XLOOKUP($A269&amp;CF$5,'[1]NBA-Data-1980-2019'!$B$1:$B$16305&amp;'[1]NBA-Data-1980-2019'!$A$1:$A$16305,'[1]NBA-Data-1980-2019'!$F$1:$F$16305,"",0)</f>
        <v/>
      </c>
      <c r="CG269" s="2" t="str" cm="1">
        <f t="array" ref="CG269">_xlfn.XLOOKUP($A269&amp;CG$5,'[1]NBA-Data-1980-2019'!$B$1:$B$16305&amp;'[1]NBA-Data-1980-2019'!$A$1:$A$16305,'[1]NBA-Data-1980-2019'!$F$1:$F$16305,"",0)</f>
        <v/>
      </c>
      <c r="CH269" s="2" t="str" cm="1">
        <f t="array" ref="CH269">_xlfn.XLOOKUP($A269&amp;CH$5,'[1]NBA-Data-1980-2019'!$B$1:$B$16305&amp;'[1]NBA-Data-1980-2019'!$A$1:$A$16305,'[1]NBA-Data-1980-2019'!$F$1:$F$16305,"",0)</f>
        <v/>
      </c>
      <c r="CI269" s="2" cm="1">
        <f t="array" ref="CI269">_xlfn.XLOOKUP($A269&amp;CI$5,'[1]NBA-Data-1980-2019'!$B$1:$B$16305&amp;'[1]NBA-Data-1980-2019'!$A$1:$A$16305,'[1]NBA-Data-1980-2019'!$F$1:$F$16305,"",0)</f>
        <v>7.9</v>
      </c>
      <c r="CJ269" s="2" cm="1">
        <f t="array" ref="CJ269">_xlfn.XLOOKUP($A269&amp;CJ$5,'[1]NBA-Data-1980-2019'!$B$1:$B$16305&amp;'[1]NBA-Data-1980-2019'!$A$1:$A$16305,'[1]NBA-Data-1980-2019'!$F$1:$F$16305,"",0)</f>
        <v>7.9</v>
      </c>
      <c r="CK269" s="2" cm="1">
        <f t="array" ref="CK269">_xlfn.XLOOKUP($A269&amp;CK$5,'[1]NBA-Data-1980-2019'!$B$1:$B$16305&amp;'[1]NBA-Data-1980-2019'!$A$1:$A$16305,'[1]NBA-Data-1980-2019'!$F$1:$F$16305,"",0)</f>
        <v>8.8000000000000007</v>
      </c>
      <c r="CL269" s="2" cm="1">
        <f t="array" ref="CL269">_xlfn.XLOOKUP($A269&amp;CL$5,'[1]NBA-Data-1980-2019'!$B$1:$B$16305&amp;'[1]NBA-Data-1980-2019'!$A$1:$A$16305,'[1]NBA-Data-1980-2019'!$F$1:$F$16305,"",0)</f>
        <v>10.9</v>
      </c>
      <c r="CM269" s="2" cm="1">
        <f t="array" ref="CM269">_xlfn.XLOOKUP($A269&amp;CM$5,'[1]NBA-Data-1980-2019'!$B$1:$B$16305&amp;'[1]NBA-Data-1980-2019'!$A$1:$A$16305,'[1]NBA-Data-1980-2019'!$F$1:$F$16305,"",0)</f>
        <v>10.8</v>
      </c>
      <c r="CN269" s="2" cm="1">
        <f t="array" ref="CN269">_xlfn.XLOOKUP($A269&amp;CN$5,'[1]NBA-Data-1980-2019'!$B$1:$B$16305&amp;'[1]NBA-Data-1980-2019'!$A$1:$A$16305,'[1]NBA-Data-1980-2019'!$F$1:$F$16305,"",0)</f>
        <v>5.4</v>
      </c>
      <c r="CO269" s="2" t="str" cm="1">
        <f t="array" ref="CO269">_xlfn.XLOOKUP($A269&amp;CO$5,'[1]NBA-Data-1980-2019'!$B$1:$B$16305&amp;'[1]NBA-Data-1980-2019'!$A$1:$A$16305,'[1]NBA-Data-1980-2019'!$F$1:$F$16305,"",0)</f>
        <v/>
      </c>
      <c r="CP269" s="2" t="str" cm="1">
        <f t="array" ref="CP269">_xlfn.XLOOKUP($A269&amp;CP$5,'[1]NBA-Data-1980-2019'!$B$1:$B$16305&amp;'[1]NBA-Data-1980-2019'!$A$1:$A$16305,'[1]NBA-Data-1980-2019'!$F$1:$F$16305,"",0)</f>
        <v/>
      </c>
      <c r="CQ269" s="2" t="str" cm="1">
        <f t="array" ref="CQ269">_xlfn.XLOOKUP($A269&amp;CQ$5,'[1]NBA-Data-1980-2019'!$B$1:$B$16305&amp;'[1]NBA-Data-1980-2019'!$A$1:$A$16305,'[1]NBA-Data-1980-2019'!$F$1:$F$16305,"",0)</f>
        <v/>
      </c>
      <c r="CR269" s="2" t="str" cm="1">
        <f t="array" ref="CR269">_xlfn.XLOOKUP($A269&amp;CR$5,'[1]NBA-Data-1980-2019'!$B$1:$B$16305&amp;'[1]NBA-Data-1980-2019'!$A$1:$A$16305,'[1]NBA-Data-1980-2019'!$F$1:$F$16305,"",0)</f>
        <v/>
      </c>
      <c r="CS269" s="2" t="str" cm="1">
        <f t="array" ref="CS269">_xlfn.XLOOKUP($A269&amp;CS$5,'[1]NBA-Data-1980-2019'!$B$1:$B$16305&amp;'[1]NBA-Data-1980-2019'!$A$1:$A$16305,'[1]NBA-Data-1980-2019'!$F$1:$F$16305,"",0)</f>
        <v/>
      </c>
      <c r="CU269" s="2" t="str">
        <f>_xlfn.XLOOKUP($A269,TEAMS!$G$1:$G$839,TEAMS!$H$1:$H$839,"",0)</f>
        <v>PG</v>
      </c>
      <c r="CV269" s="2" t="str">
        <f>_xlfn.XLOOKUP($CU269,DASHBOARD!$B$22:$B$27,DASHBOARD!$C$22:$C$27,"",0)</f>
        <v>GUARD</v>
      </c>
      <c r="CY269" s="63">
        <f>SUMIFS('[1]NBA-Data-1980-2019'!$G$1:$G$16305,'[1]NBA-Data-1980-2019'!$B$1:$B$16305,$A269,'[1]NBA-Data-1980-2019'!$A$1:$A$16305,CY$9)</f>
        <v>0</v>
      </c>
      <c r="CZ269" s="63">
        <f>SUMIFS('[1]NBA-Data-1980-2019'!$G$1:$G$16305,'[1]NBA-Data-1980-2019'!$B$1:$B$16305,$A269,'[1]NBA-Data-1980-2019'!$A$1:$A$16305,CZ$9)</f>
        <v>0</v>
      </c>
      <c r="DA269" s="63">
        <f>SUMIFS('[1]NBA-Data-1980-2019'!$G$1:$G$16305,'[1]NBA-Data-1980-2019'!$B$1:$B$16305,$A269,'[1]NBA-Data-1980-2019'!$A$1:$A$16305,DA$9)</f>
        <v>0</v>
      </c>
      <c r="DB269" s="63">
        <f>SUMIFS('[1]NBA-Data-1980-2019'!$G$1:$G$16305,'[1]NBA-Data-1980-2019'!$B$1:$B$16305,$A269,'[1]NBA-Data-1980-2019'!$A$1:$A$16305,DB$9)</f>
        <v>0</v>
      </c>
      <c r="DC269" s="63">
        <f>SUMIFS('[1]NBA-Data-1980-2019'!$G$1:$G$16305,'[1]NBA-Data-1980-2019'!$B$1:$B$16305,$A269,'[1]NBA-Data-1980-2019'!$A$1:$A$16305,DC$9)</f>
        <v>0</v>
      </c>
      <c r="DD269" s="63">
        <f>SUMIFS('[1]NBA-Data-1980-2019'!$G$1:$G$16305,'[1]NBA-Data-1980-2019'!$B$1:$B$16305,$A269,'[1]NBA-Data-1980-2019'!$A$1:$A$16305,DD$9)</f>
        <v>0</v>
      </c>
      <c r="DE269" s="63">
        <f>SUMIFS('[1]NBA-Data-1980-2019'!$G$1:$G$16305,'[1]NBA-Data-1980-2019'!$B$1:$B$16305,$A269,'[1]NBA-Data-1980-2019'!$A$1:$A$16305,DE$9)</f>
        <v>0</v>
      </c>
      <c r="DF269" s="63">
        <f>SUMIFS('[1]NBA-Data-1980-2019'!$G$1:$G$16305,'[1]NBA-Data-1980-2019'!$B$1:$B$16305,$A269,'[1]NBA-Data-1980-2019'!$A$1:$A$16305,DF$9)</f>
        <v>0</v>
      </c>
      <c r="DG269" s="63">
        <f>SUMIFS('[1]NBA-Data-1980-2019'!$G$1:$G$16305,'[1]NBA-Data-1980-2019'!$B$1:$B$16305,$A269,'[1]NBA-Data-1980-2019'!$A$1:$A$16305,DG$9)</f>
        <v>0</v>
      </c>
      <c r="DH269" s="63">
        <f>SUMIFS('[1]NBA-Data-1980-2019'!$G$1:$G$16305,'[1]NBA-Data-1980-2019'!$B$1:$B$16305,$A269,'[1]NBA-Data-1980-2019'!$A$1:$A$16305,DH$9)</f>
        <v>0</v>
      </c>
      <c r="DI269" s="63">
        <f>SUMIFS('[1]NBA-Data-1980-2019'!$G$1:$G$16305,'[1]NBA-Data-1980-2019'!$B$1:$B$16305,$A269,'[1]NBA-Data-1980-2019'!$A$1:$A$16305,DI$9)</f>
        <v>0</v>
      </c>
      <c r="DJ269" s="63">
        <f>SUMIFS('[1]NBA-Data-1980-2019'!$G$1:$G$16305,'[1]NBA-Data-1980-2019'!$B$1:$B$16305,$A269,'[1]NBA-Data-1980-2019'!$A$1:$A$16305,DJ$9)</f>
        <v>0</v>
      </c>
      <c r="DK269" s="63">
        <f>SUMIFS('[1]NBA-Data-1980-2019'!$G$1:$G$16305,'[1]NBA-Data-1980-2019'!$B$1:$B$16305,$A269,'[1]NBA-Data-1980-2019'!$A$1:$A$16305,DK$9)</f>
        <v>0</v>
      </c>
      <c r="DL269" s="63">
        <f>SUMIFS('[1]NBA-Data-1980-2019'!$G$1:$G$16305,'[1]NBA-Data-1980-2019'!$B$1:$B$16305,$A269,'[1]NBA-Data-1980-2019'!$A$1:$A$16305,DL$9)</f>
        <v>0</v>
      </c>
      <c r="DM269" s="63">
        <f>SUMIFS('[1]NBA-Data-1980-2019'!$G$1:$G$16305,'[1]NBA-Data-1980-2019'!$B$1:$B$16305,$A269,'[1]NBA-Data-1980-2019'!$A$1:$A$16305,DM$9)</f>
        <v>0</v>
      </c>
      <c r="DN269" s="63">
        <f>SUMIFS('[1]NBA-Data-1980-2019'!$G$1:$G$16305,'[1]NBA-Data-1980-2019'!$B$1:$B$16305,$A269,'[1]NBA-Data-1980-2019'!$A$1:$A$16305,DN$9)</f>
        <v>0</v>
      </c>
      <c r="DO269" s="63">
        <f>SUMIFS('[1]NBA-Data-1980-2019'!$G$1:$G$16305,'[1]NBA-Data-1980-2019'!$B$1:$B$16305,$A269,'[1]NBA-Data-1980-2019'!$A$1:$A$16305,DO$9)</f>
        <v>0</v>
      </c>
      <c r="DP269" s="63">
        <f>SUMIFS('[1]NBA-Data-1980-2019'!$G$1:$G$16305,'[1]NBA-Data-1980-2019'!$B$1:$B$16305,$A269,'[1]NBA-Data-1980-2019'!$A$1:$A$16305,DP$9)</f>
        <v>0</v>
      </c>
      <c r="DQ269" s="63">
        <f>SUMIFS('[1]NBA-Data-1980-2019'!$G$1:$G$16305,'[1]NBA-Data-1980-2019'!$B$1:$B$16305,$A269,'[1]NBA-Data-1980-2019'!$A$1:$A$16305,DQ$9)</f>
        <v>0</v>
      </c>
      <c r="DR269" s="63">
        <f>SUMIFS('[1]NBA-Data-1980-2019'!$G$1:$G$16305,'[1]NBA-Data-1980-2019'!$B$1:$B$16305,$A269,'[1]NBA-Data-1980-2019'!$A$1:$A$16305,DR$9)</f>
        <v>0</v>
      </c>
      <c r="DS269" s="63">
        <f>SUMIFS('[1]NBA-Data-1980-2019'!$G$1:$G$16305,'[1]NBA-Data-1980-2019'!$B$1:$B$16305,$A269,'[1]NBA-Data-1980-2019'!$A$1:$A$16305,DS$9)</f>
        <v>0</v>
      </c>
      <c r="DT269" s="63">
        <f>SUMIFS('[1]NBA-Data-1980-2019'!$G$1:$G$16305,'[1]NBA-Data-1980-2019'!$B$1:$B$16305,$A269,'[1]NBA-Data-1980-2019'!$A$1:$A$16305,DT$9)</f>
        <v>1035960</v>
      </c>
      <c r="DU269" s="63">
        <f>SUMIFS('[1]NBA-Data-1980-2019'!$G$1:$G$16305,'[1]NBA-Data-1980-2019'!$B$1:$B$16305,$A269,'[1]NBA-Data-1980-2019'!$A$1:$A$16305,DU$9)</f>
        <v>1082520</v>
      </c>
      <c r="DV269" s="63">
        <f>SUMIFS('[1]NBA-Data-1980-2019'!$G$1:$G$16305,'[1]NBA-Data-1980-2019'!$B$1:$B$16305,$A269,'[1]NBA-Data-1980-2019'!$A$1:$A$16305,DV$9)</f>
        <v>1129200</v>
      </c>
      <c r="DW269" s="63">
        <f>SUMIFS('[1]NBA-Data-1980-2019'!$G$1:$G$16305,'[1]NBA-Data-1980-2019'!$B$1:$B$16305,$A269,'[1]NBA-Data-1980-2019'!$A$1:$A$16305,DW$9)</f>
        <v>2038206</v>
      </c>
      <c r="DX269" s="63">
        <f>SUMIFS('[1]NBA-Data-1980-2019'!$G$1:$G$16305,'[1]NBA-Data-1980-2019'!$B$1:$B$16305,$A269,'[1]NBA-Data-1980-2019'!$A$1:$A$16305,DX$9)</f>
        <v>3036927</v>
      </c>
      <c r="DY269" s="63">
        <f>SUMIFS('[1]NBA-Data-1980-2019'!$G$1:$G$16305,'[1]NBA-Data-1980-2019'!$B$1:$B$16305,$A269,'[1]NBA-Data-1980-2019'!$A$1:$A$16305,DY$9)</f>
        <v>247991</v>
      </c>
      <c r="DZ269" s="63">
        <f>SUMIFS('[1]NBA-Data-1980-2019'!$G$1:$G$16305,'[1]NBA-Data-1980-2019'!$B$1:$B$16305,$A269,'[1]NBA-Data-1980-2019'!$A$1:$A$16305,DZ$9)</f>
        <v>0</v>
      </c>
      <c r="EA269" s="63">
        <f>SUMIFS('[1]NBA-Data-1980-2019'!$G$1:$G$16305,'[1]NBA-Data-1980-2019'!$B$1:$B$16305,$A269,'[1]NBA-Data-1980-2019'!$A$1:$A$16305,EA$9)</f>
        <v>0</v>
      </c>
      <c r="EB269" s="63">
        <f>SUMIFS('[1]NBA-Data-1980-2019'!$G$1:$G$16305,'[1]NBA-Data-1980-2019'!$B$1:$B$16305,$A269,'[1]NBA-Data-1980-2019'!$A$1:$A$16305,EB$9)</f>
        <v>0</v>
      </c>
      <c r="EC269" s="63">
        <f>SUMIFS('[1]NBA-Data-1980-2019'!$G$1:$G$16305,'[1]NBA-Data-1980-2019'!$B$1:$B$16305,$A269,'[1]NBA-Data-1980-2019'!$A$1:$A$16305,EC$9)</f>
        <v>0</v>
      </c>
      <c r="ED269" s="63">
        <f>SUMIFS('[1]NBA-Data-1980-2019'!$G$1:$G$16305,'[1]NBA-Data-1980-2019'!$B$1:$B$16305,$A269,'[1]NBA-Data-1980-2019'!$A$1:$A$16305,ED$9)</f>
        <v>0</v>
      </c>
      <c r="EH269" s="2" t="s">
        <v>1483</v>
      </c>
    </row>
    <row r="270" spans="1:165" x14ac:dyDescent="0.2">
      <c r="A270" s="2" t="s">
        <v>684</v>
      </c>
      <c r="B270" s="2" t="str" cm="1">
        <f t="array" ref="B270">_xlfn.XLOOKUP($A270&amp;B$5,'[1]NBA-Data-1980-2019'!$B$1:$B$16305&amp;'[1]NBA-Data-1980-2019'!$A$1:$A$16305,'[1]NBA-Data-1980-2019'!$D$1:$D$16305,"",0)</f>
        <v/>
      </c>
      <c r="C270" s="2" t="str" cm="1">
        <f t="array" ref="C270">_xlfn.XLOOKUP($A270&amp;C$5,'[1]NBA-Data-1980-2019'!$B$1:$B$16305&amp;'[1]NBA-Data-1980-2019'!$A$1:$A$16305,'[1]NBA-Data-1980-2019'!$D$1:$D$16305,"",0)</f>
        <v/>
      </c>
      <c r="D270" s="2" t="str" cm="1">
        <f t="array" ref="D270">_xlfn.XLOOKUP($A270&amp;D$5,'[1]NBA-Data-1980-2019'!$B$1:$B$16305&amp;'[1]NBA-Data-1980-2019'!$A$1:$A$16305,'[1]NBA-Data-1980-2019'!$D$1:$D$16305,"",0)</f>
        <v/>
      </c>
      <c r="E270" s="2" t="str" cm="1">
        <f t="array" ref="E270">_xlfn.XLOOKUP($A270&amp;E$5,'[1]NBA-Data-1980-2019'!$B$1:$B$16305&amp;'[1]NBA-Data-1980-2019'!$A$1:$A$16305,'[1]NBA-Data-1980-2019'!$D$1:$D$16305,"",0)</f>
        <v/>
      </c>
      <c r="F270" s="2" t="str" cm="1">
        <f t="array" ref="F270">_xlfn.XLOOKUP($A270&amp;F$5,'[1]NBA-Data-1980-2019'!$B$1:$B$16305&amp;'[1]NBA-Data-1980-2019'!$A$1:$A$16305,'[1]NBA-Data-1980-2019'!$D$1:$D$16305,"",0)</f>
        <v/>
      </c>
      <c r="G270" s="2" t="str" cm="1">
        <f t="array" ref="G270">_xlfn.XLOOKUP($A270&amp;G$5,'[1]NBA-Data-1980-2019'!$B$1:$B$16305&amp;'[1]NBA-Data-1980-2019'!$A$1:$A$16305,'[1]NBA-Data-1980-2019'!$D$1:$D$16305,"",0)</f>
        <v/>
      </c>
      <c r="H270" s="2" t="str" cm="1">
        <f t="array" ref="H270">_xlfn.XLOOKUP($A270&amp;H$5,'[1]NBA-Data-1980-2019'!$B$1:$B$16305&amp;'[1]NBA-Data-1980-2019'!$A$1:$A$16305,'[1]NBA-Data-1980-2019'!$D$1:$D$16305,"",0)</f>
        <v/>
      </c>
      <c r="I270" s="2" t="str" cm="1">
        <f t="array" ref="I270">_xlfn.XLOOKUP($A270&amp;I$5,'[1]NBA-Data-1980-2019'!$B$1:$B$16305&amp;'[1]NBA-Data-1980-2019'!$A$1:$A$16305,'[1]NBA-Data-1980-2019'!$D$1:$D$16305,"",0)</f>
        <v/>
      </c>
      <c r="J270" s="2" t="str" cm="1">
        <f t="array" ref="J270">_xlfn.XLOOKUP($A270&amp;J$5,'[1]NBA-Data-1980-2019'!$B$1:$B$16305&amp;'[1]NBA-Data-1980-2019'!$A$1:$A$16305,'[1]NBA-Data-1980-2019'!$D$1:$D$16305,"",0)</f>
        <v/>
      </c>
      <c r="K270" s="2" t="str" cm="1">
        <f t="array" ref="K270">_xlfn.XLOOKUP($A270&amp;K$5,'[1]NBA-Data-1980-2019'!$B$1:$B$16305&amp;'[1]NBA-Data-1980-2019'!$A$1:$A$16305,'[1]NBA-Data-1980-2019'!$D$1:$D$16305,"",0)</f>
        <v/>
      </c>
      <c r="L270" s="2" t="str" cm="1">
        <f t="array" ref="L270">_xlfn.XLOOKUP($A270&amp;L$5,'[1]NBA-Data-1980-2019'!$B$1:$B$16305&amp;'[1]NBA-Data-1980-2019'!$A$1:$A$16305,'[1]NBA-Data-1980-2019'!$D$1:$D$16305,"",0)</f>
        <v/>
      </c>
      <c r="M270" s="2" t="str" cm="1">
        <f t="array" ref="M270">_xlfn.XLOOKUP($A270&amp;M$5,'[1]NBA-Data-1980-2019'!$B$1:$B$16305&amp;'[1]NBA-Data-1980-2019'!$A$1:$A$16305,'[1]NBA-Data-1980-2019'!$D$1:$D$16305,"",0)</f>
        <v/>
      </c>
      <c r="N270" s="2" t="str" cm="1">
        <f t="array" ref="N270">_xlfn.XLOOKUP($A270&amp;N$5,'[1]NBA-Data-1980-2019'!$B$1:$B$16305&amp;'[1]NBA-Data-1980-2019'!$A$1:$A$16305,'[1]NBA-Data-1980-2019'!$D$1:$D$16305,"",0)</f>
        <v/>
      </c>
      <c r="O270" s="2" t="str" cm="1">
        <f t="array" ref="O270">_xlfn.XLOOKUP($A270&amp;O$5,'[1]NBA-Data-1980-2019'!$B$1:$B$16305&amp;'[1]NBA-Data-1980-2019'!$A$1:$A$16305,'[1]NBA-Data-1980-2019'!$D$1:$D$16305,"",0)</f>
        <v/>
      </c>
      <c r="P270" s="2" t="str" cm="1">
        <f t="array" ref="P270">_xlfn.XLOOKUP($A270&amp;P$5,'[1]NBA-Data-1980-2019'!$B$1:$B$16305&amp;'[1]NBA-Data-1980-2019'!$A$1:$A$16305,'[1]NBA-Data-1980-2019'!$D$1:$D$16305,"",0)</f>
        <v/>
      </c>
      <c r="Q270" s="2" t="str" cm="1">
        <f t="array" ref="Q270">_xlfn.XLOOKUP($A270&amp;Q$5,'[1]NBA-Data-1980-2019'!$B$1:$B$16305&amp;'[1]NBA-Data-1980-2019'!$A$1:$A$16305,'[1]NBA-Data-1980-2019'!$D$1:$D$16305,"",0)</f>
        <v/>
      </c>
      <c r="R270" s="2" t="str" cm="1">
        <f t="array" ref="R270">_xlfn.XLOOKUP($A270&amp;R$5,'[1]NBA-Data-1980-2019'!$B$1:$B$16305&amp;'[1]NBA-Data-1980-2019'!$A$1:$A$16305,'[1]NBA-Data-1980-2019'!$D$1:$D$16305,"",0)</f>
        <v/>
      </c>
      <c r="S270" s="2" t="str" cm="1">
        <f t="array" ref="S270">_xlfn.XLOOKUP($A270&amp;S$5,'[1]NBA-Data-1980-2019'!$B$1:$B$16305&amp;'[1]NBA-Data-1980-2019'!$A$1:$A$16305,'[1]NBA-Data-1980-2019'!$D$1:$D$16305,"",0)</f>
        <v/>
      </c>
      <c r="T270" s="2" t="str" cm="1">
        <f t="array" ref="T270">_xlfn.XLOOKUP($A270&amp;T$5,'[1]NBA-Data-1980-2019'!$B$1:$B$16305&amp;'[1]NBA-Data-1980-2019'!$A$1:$A$16305,'[1]NBA-Data-1980-2019'!$D$1:$D$16305,"",0)</f>
        <v/>
      </c>
      <c r="U270" s="2" t="str" cm="1">
        <f t="array" ref="U270">_xlfn.XLOOKUP($A270&amp;U$5,'[1]NBA-Data-1980-2019'!$B$1:$B$16305&amp;'[1]NBA-Data-1980-2019'!$A$1:$A$16305,'[1]NBA-Data-1980-2019'!$D$1:$D$16305,"",0)</f>
        <v/>
      </c>
      <c r="V270" s="2" t="str" cm="1">
        <f t="array" ref="V270">_xlfn.XLOOKUP($A270&amp;V$5,'[1]NBA-Data-1980-2019'!$B$1:$B$16305&amp;'[1]NBA-Data-1980-2019'!$A$1:$A$16305,'[1]NBA-Data-1980-2019'!$D$1:$D$16305,"",0)</f>
        <v/>
      </c>
      <c r="W270" s="2" t="str" cm="1">
        <f t="array" ref="W270">_xlfn.XLOOKUP($A270&amp;W$5,'[1]NBA-Data-1980-2019'!$B$1:$B$16305&amp;'[1]NBA-Data-1980-2019'!$A$1:$A$16305,'[1]NBA-Data-1980-2019'!$D$1:$D$16305,"",0)</f>
        <v/>
      </c>
      <c r="X270" s="2" t="str" cm="1">
        <f t="array" ref="X270">_xlfn.XLOOKUP($A270&amp;X$5,'[1]NBA-Data-1980-2019'!$B$1:$B$16305&amp;'[1]NBA-Data-1980-2019'!$A$1:$A$16305,'[1]NBA-Data-1980-2019'!$D$1:$D$16305,"",0)</f>
        <v/>
      </c>
      <c r="Y270" s="2" t="str" cm="1">
        <f t="array" ref="Y270">_xlfn.XLOOKUP($A270&amp;Y$5,'[1]NBA-Data-1980-2019'!$B$1:$B$16305&amp;'[1]NBA-Data-1980-2019'!$A$1:$A$16305,'[1]NBA-Data-1980-2019'!$D$1:$D$16305,"",0)</f>
        <v/>
      </c>
      <c r="Z270" s="2" t="str" cm="1">
        <f t="array" ref="Z270">_xlfn.XLOOKUP($A270&amp;Z$5,'[1]NBA-Data-1980-2019'!$B$1:$B$16305&amp;'[1]NBA-Data-1980-2019'!$A$1:$A$16305,'[1]NBA-Data-1980-2019'!$D$1:$D$16305,"",0)</f>
        <v/>
      </c>
      <c r="AA270" s="2" t="str" cm="1">
        <f t="array" ref="AA270">_xlfn.XLOOKUP($A270&amp;AA$5,'[1]NBA-Data-1980-2019'!$B$1:$B$16305&amp;'[1]NBA-Data-1980-2019'!$A$1:$A$16305,'[1]NBA-Data-1980-2019'!$D$1:$D$16305,"",0)</f>
        <v/>
      </c>
      <c r="AB270" s="2" t="str" cm="1">
        <f t="array" ref="AB270">_xlfn.XLOOKUP($A270&amp;AB$5,'[1]NBA-Data-1980-2019'!$B$1:$B$16305&amp;'[1]NBA-Data-1980-2019'!$A$1:$A$16305,'[1]NBA-Data-1980-2019'!$D$1:$D$16305,"",0)</f>
        <v/>
      </c>
      <c r="AC270" s="2" t="str" cm="1">
        <f t="array" ref="AC270">_xlfn.XLOOKUP($A270&amp;AC$5,'[1]NBA-Data-1980-2019'!$B$1:$B$16305&amp;'[1]NBA-Data-1980-2019'!$A$1:$A$16305,'[1]NBA-Data-1980-2019'!$D$1:$D$16305,"",0)</f>
        <v>TOR</v>
      </c>
      <c r="AD270" s="2" t="str" cm="1">
        <f t="array" ref="AD270">_xlfn.XLOOKUP($A270&amp;AD$5,'[1]NBA-Data-1980-2019'!$B$1:$B$16305&amp;'[1]NBA-Data-1980-2019'!$A$1:$A$16305,'[1]NBA-Data-1980-2019'!$D$1:$D$16305,"",0)</f>
        <v>TOR</v>
      </c>
      <c r="AE270" s="2" t="str" cm="1">
        <f t="array" ref="AE270">_xlfn.XLOOKUP($A270&amp;AE$5,'[1]NBA-Data-1980-2019'!$B$1:$B$16305&amp;'[1]NBA-Data-1980-2019'!$A$1:$A$16305,'[1]NBA-Data-1980-2019'!$D$1:$D$16305,"",0)</f>
        <v/>
      </c>
      <c r="AF270" s="2" t="str" cm="1">
        <f t="array" ref="AF270">_xlfn.XLOOKUP($A270&amp;AF$5,'[1]NBA-Data-1980-2019'!$B$1:$B$16305&amp;'[1]NBA-Data-1980-2019'!$A$1:$A$16305,'[1]NBA-Data-1980-2019'!$D$1:$D$16305,"",0)</f>
        <v/>
      </c>
      <c r="AG270" s="2" t="str" cm="1">
        <f t="array" ref="AG270">_xlfn.XLOOKUP($A270&amp;AG$5,'[1]NBA-Data-1980-2019'!$B$1:$B$16305&amp;'[1]NBA-Data-1980-2019'!$A$1:$A$16305,'[1]NBA-Data-1980-2019'!$D$1:$D$16305,"",0)</f>
        <v/>
      </c>
      <c r="AH270" s="2" t="str" cm="1">
        <f t="array" ref="AH270">_xlfn.XLOOKUP($A270&amp;AH$5,'[1]NBA-Data-1980-2019'!$B$1:$B$16305&amp;'[1]NBA-Data-1980-2019'!$A$1:$A$16305,'[1]NBA-Data-1980-2019'!$H$1:$H$16305,"",0)</f>
        <v/>
      </c>
      <c r="AI270" s="2" t="str" cm="1">
        <f t="array" ref="AI270">_xlfn.XLOOKUP($A270&amp;AI$5,'[1]NBA-Data-1980-2019'!$B$1:$B$16305&amp;'[1]NBA-Data-1980-2019'!$A$1:$A$16305,'[1]NBA-Data-1980-2019'!$H$1:$H$16305,"",0)</f>
        <v/>
      </c>
      <c r="AJ270" s="2" t="str" cm="1">
        <f t="array" ref="AJ270">_xlfn.XLOOKUP($A270&amp;AJ$5,'[1]NBA-Data-1980-2019'!$B$1:$B$16305&amp;'[1]NBA-Data-1980-2019'!$A$1:$A$16305,'[1]NBA-Data-1980-2019'!$H$1:$H$16305,"",0)</f>
        <v/>
      </c>
      <c r="AK270" s="2" t="str" cm="1">
        <f t="array" ref="AK270">_xlfn.XLOOKUP($A270&amp;AK$5,'[1]NBA-Data-1980-2019'!$B$1:$B$16305&amp;'[1]NBA-Data-1980-2019'!$A$1:$A$16305,'[1]NBA-Data-1980-2019'!$H$1:$H$16305,"",0)</f>
        <v/>
      </c>
      <c r="AL270" s="2" t="str" cm="1">
        <f t="array" ref="AL270">_xlfn.XLOOKUP($A270&amp;AL$5,'[1]NBA-Data-1980-2019'!$B$1:$B$16305&amp;'[1]NBA-Data-1980-2019'!$A$1:$A$16305,'[1]NBA-Data-1980-2019'!$H$1:$H$16305,"",0)</f>
        <v/>
      </c>
      <c r="AM270" s="2" t="str" cm="1">
        <f t="array" ref="AM270">_xlfn.XLOOKUP($A270&amp;AM$5,'[1]NBA-Data-1980-2019'!$B$1:$B$16305&amp;'[1]NBA-Data-1980-2019'!$A$1:$A$16305,'[1]NBA-Data-1980-2019'!$H$1:$H$16305,"",0)</f>
        <v/>
      </c>
      <c r="AN270" s="2" t="str" cm="1">
        <f t="array" ref="AN270">_xlfn.XLOOKUP($A270&amp;AN$5,'[1]NBA-Data-1980-2019'!$B$1:$B$16305&amp;'[1]NBA-Data-1980-2019'!$A$1:$A$16305,'[1]NBA-Data-1980-2019'!$H$1:$H$16305,"",0)</f>
        <v/>
      </c>
      <c r="AO270" s="2" t="str" cm="1">
        <f t="array" ref="AO270">_xlfn.XLOOKUP($A270&amp;AO$5,'[1]NBA-Data-1980-2019'!$B$1:$B$16305&amp;'[1]NBA-Data-1980-2019'!$A$1:$A$16305,'[1]NBA-Data-1980-2019'!$H$1:$H$16305,"",0)</f>
        <v/>
      </c>
      <c r="AP270" s="2" t="str" cm="1">
        <f t="array" ref="AP270">_xlfn.XLOOKUP($A270&amp;AP$5,'[1]NBA-Data-1980-2019'!$B$1:$B$16305&amp;'[1]NBA-Data-1980-2019'!$A$1:$A$16305,'[1]NBA-Data-1980-2019'!$H$1:$H$16305,"",0)</f>
        <v/>
      </c>
      <c r="AQ270" s="2" t="str" cm="1">
        <f t="array" ref="AQ270">_xlfn.XLOOKUP($A270&amp;AQ$5,'[1]NBA-Data-1980-2019'!$B$1:$B$16305&amp;'[1]NBA-Data-1980-2019'!$A$1:$A$16305,'[1]NBA-Data-1980-2019'!$H$1:$H$16305,"",0)</f>
        <v/>
      </c>
      <c r="AR270" s="2" t="str" cm="1">
        <f t="array" ref="AR270">_xlfn.XLOOKUP($A270&amp;AR$5,'[1]NBA-Data-1980-2019'!$B$1:$B$16305&amp;'[1]NBA-Data-1980-2019'!$A$1:$A$16305,'[1]NBA-Data-1980-2019'!$H$1:$H$16305,"",0)</f>
        <v/>
      </c>
      <c r="AS270" s="2" t="str" cm="1">
        <f t="array" ref="AS270">_xlfn.XLOOKUP($A270&amp;AS$5,'[1]NBA-Data-1980-2019'!$B$1:$B$16305&amp;'[1]NBA-Data-1980-2019'!$A$1:$A$16305,'[1]NBA-Data-1980-2019'!$H$1:$H$16305,"",0)</f>
        <v/>
      </c>
      <c r="AT270" s="2" t="str" cm="1">
        <f t="array" ref="AT270">_xlfn.XLOOKUP($A270&amp;AT$5,'[1]NBA-Data-1980-2019'!$B$1:$B$16305&amp;'[1]NBA-Data-1980-2019'!$A$1:$A$16305,'[1]NBA-Data-1980-2019'!$H$1:$H$16305,"",0)</f>
        <v/>
      </c>
      <c r="AU270" s="2" t="str" cm="1">
        <f t="array" ref="AU270">_xlfn.XLOOKUP($A270&amp;AU$5,'[1]NBA-Data-1980-2019'!$B$1:$B$16305&amp;'[1]NBA-Data-1980-2019'!$A$1:$A$16305,'[1]NBA-Data-1980-2019'!$H$1:$H$16305,"",0)</f>
        <v/>
      </c>
      <c r="AV270" s="2" t="str" cm="1">
        <f t="array" ref="AV270">_xlfn.XLOOKUP($A270&amp;AV$5,'[1]NBA-Data-1980-2019'!$B$1:$B$16305&amp;'[1]NBA-Data-1980-2019'!$A$1:$A$16305,'[1]NBA-Data-1980-2019'!$H$1:$H$16305,"",0)</f>
        <v/>
      </c>
      <c r="AW270" s="2" t="str" cm="1">
        <f t="array" ref="AW270">_xlfn.XLOOKUP($A270&amp;AW$5,'[1]NBA-Data-1980-2019'!$B$1:$B$16305&amp;'[1]NBA-Data-1980-2019'!$A$1:$A$16305,'[1]NBA-Data-1980-2019'!$H$1:$H$16305,"",0)</f>
        <v/>
      </c>
      <c r="AX270" s="2" t="str" cm="1">
        <f t="array" ref="AX270">_xlfn.XLOOKUP($A270&amp;AX$5,'[1]NBA-Data-1980-2019'!$B$1:$B$16305&amp;'[1]NBA-Data-1980-2019'!$A$1:$A$16305,'[1]NBA-Data-1980-2019'!$H$1:$H$16305,"",0)</f>
        <v/>
      </c>
      <c r="AY270" s="2" t="str" cm="1">
        <f t="array" ref="AY270">_xlfn.XLOOKUP($A270&amp;AY$5,'[1]NBA-Data-1980-2019'!$B$1:$B$16305&amp;'[1]NBA-Data-1980-2019'!$A$1:$A$16305,'[1]NBA-Data-1980-2019'!$H$1:$H$16305,"",0)</f>
        <v/>
      </c>
      <c r="AZ270" s="2" t="str" cm="1">
        <f t="array" ref="AZ270">_xlfn.XLOOKUP($A270&amp;AZ$5,'[1]NBA-Data-1980-2019'!$B$1:$B$16305&amp;'[1]NBA-Data-1980-2019'!$A$1:$A$16305,'[1]NBA-Data-1980-2019'!$H$1:$H$16305,"",0)</f>
        <v/>
      </c>
      <c r="BA270" s="2" t="str" cm="1">
        <f t="array" ref="BA270">_xlfn.XLOOKUP($A270&amp;BA$5,'[1]NBA-Data-1980-2019'!$B$1:$B$16305&amp;'[1]NBA-Data-1980-2019'!$A$1:$A$16305,'[1]NBA-Data-1980-2019'!$H$1:$H$16305,"",0)</f>
        <v/>
      </c>
      <c r="BB270" s="2" t="str" cm="1">
        <f t="array" ref="BB270">_xlfn.XLOOKUP($A270&amp;BB$5,'[1]NBA-Data-1980-2019'!$B$1:$B$16305&amp;'[1]NBA-Data-1980-2019'!$A$1:$A$16305,'[1]NBA-Data-1980-2019'!$H$1:$H$16305,"",0)</f>
        <v/>
      </c>
      <c r="BC270" s="2" t="str" cm="1">
        <f t="array" ref="BC270">_xlfn.XLOOKUP($A270&amp;BC$5,'[1]NBA-Data-1980-2019'!$B$1:$B$16305&amp;'[1]NBA-Data-1980-2019'!$A$1:$A$16305,'[1]NBA-Data-1980-2019'!$H$1:$H$16305,"",0)</f>
        <v/>
      </c>
      <c r="BD270" s="2" t="str" cm="1">
        <f t="array" ref="BD270">_xlfn.XLOOKUP($A270&amp;BD$5,'[1]NBA-Data-1980-2019'!$B$1:$B$16305&amp;'[1]NBA-Data-1980-2019'!$A$1:$A$16305,'[1]NBA-Data-1980-2019'!$H$1:$H$16305,"",0)</f>
        <v/>
      </c>
      <c r="BE270" s="2" t="str" cm="1">
        <f t="array" ref="BE270">_xlfn.XLOOKUP($A270&amp;BE$5,'[1]NBA-Data-1980-2019'!$B$1:$B$16305&amp;'[1]NBA-Data-1980-2019'!$A$1:$A$16305,'[1]NBA-Data-1980-2019'!$H$1:$H$16305,"",0)</f>
        <v/>
      </c>
      <c r="BF270" s="2" t="str" cm="1">
        <f t="array" ref="BF270">_xlfn.XLOOKUP($A270&amp;BF$5,'[1]NBA-Data-1980-2019'!$B$1:$B$16305&amp;'[1]NBA-Data-1980-2019'!$A$1:$A$16305,'[1]NBA-Data-1980-2019'!$H$1:$H$16305,"",0)</f>
        <v/>
      </c>
      <c r="BG270" s="2" t="str" cm="1">
        <f t="array" ref="BG270">_xlfn.XLOOKUP($A270&amp;BG$5,'[1]NBA-Data-1980-2019'!$B$1:$B$16305&amp;'[1]NBA-Data-1980-2019'!$A$1:$A$16305,'[1]NBA-Data-1980-2019'!$H$1:$H$16305,"",0)</f>
        <v/>
      </c>
      <c r="BH270" s="2" t="str" cm="1">
        <f t="array" ref="BH270">_xlfn.XLOOKUP($A270&amp;BH$5,'[1]NBA-Data-1980-2019'!$B$1:$B$16305&amp;'[1]NBA-Data-1980-2019'!$A$1:$A$16305,'[1]NBA-Data-1980-2019'!$H$1:$H$16305,"",0)</f>
        <v/>
      </c>
      <c r="BI270" s="2" cm="1">
        <f t="array" ref="BI270">_xlfn.XLOOKUP($A270&amp;BI$5,'[1]NBA-Data-1980-2019'!$B$1:$B$16305&amp;'[1]NBA-Data-1980-2019'!$A$1:$A$16305,'[1]NBA-Data-1980-2019'!$H$1:$H$16305,"",0)</f>
        <v>1480</v>
      </c>
      <c r="BJ270" s="2" cm="1">
        <f t="array" ref="BJ270">_xlfn.XLOOKUP($A270&amp;BJ$5,'[1]NBA-Data-1980-2019'!$B$1:$B$16305&amp;'[1]NBA-Data-1980-2019'!$A$1:$A$16305,'[1]NBA-Data-1980-2019'!$H$1:$H$16305,"",0)</f>
        <v>1353.3999999999999</v>
      </c>
      <c r="BK270" s="2" t="str" cm="1">
        <f t="array" ref="BK270">_xlfn.XLOOKUP($A270&amp;BK$5,'[1]NBA-Data-1980-2019'!$B$1:$B$16305&amp;'[1]NBA-Data-1980-2019'!$A$1:$A$16305,'[1]NBA-Data-1980-2019'!$H$1:$H$16305,"",0)</f>
        <v/>
      </c>
      <c r="BL270" s="2" t="str" cm="1">
        <f t="array" ref="BL270">_xlfn.XLOOKUP($A270&amp;BL$5,'[1]NBA-Data-1980-2019'!$B$1:$B$16305&amp;'[1]NBA-Data-1980-2019'!$A$1:$A$16305,'[1]NBA-Data-1980-2019'!$H$1:$H$16305,"",0)</f>
        <v/>
      </c>
      <c r="BM270" s="2" t="str" cm="1">
        <f t="array" ref="BM270">_xlfn.XLOOKUP($A270&amp;BM$5,'[1]NBA-Data-1980-2019'!$B$1:$B$16305&amp;'[1]NBA-Data-1980-2019'!$A$1:$A$16305,'[1]NBA-Data-1980-2019'!$H$1:$H$16305,"",0)</f>
        <v/>
      </c>
      <c r="BN270" s="2" t="str" cm="1">
        <f t="array" ref="BN270">_xlfn.XLOOKUP($A270&amp;BN$5,'[1]NBA-Data-1980-2019'!$B$1:$B$16305&amp;'[1]NBA-Data-1980-2019'!$A$1:$A$16305,'[1]NBA-Data-1980-2019'!$F$1:$F$16305,"",0)</f>
        <v/>
      </c>
      <c r="BO270" s="2" t="str" cm="1">
        <f t="array" ref="BO270">_xlfn.XLOOKUP($A270&amp;BO$5,'[1]NBA-Data-1980-2019'!$B$1:$B$16305&amp;'[1]NBA-Data-1980-2019'!$A$1:$A$16305,'[1]NBA-Data-1980-2019'!$F$1:$F$16305,"",0)</f>
        <v/>
      </c>
      <c r="BP270" s="2" t="str" cm="1">
        <f t="array" ref="BP270">_xlfn.XLOOKUP($A270&amp;BP$5,'[1]NBA-Data-1980-2019'!$B$1:$B$16305&amp;'[1]NBA-Data-1980-2019'!$A$1:$A$16305,'[1]NBA-Data-1980-2019'!$F$1:$F$16305,"",0)</f>
        <v/>
      </c>
      <c r="BQ270" s="2" t="str" cm="1">
        <f t="array" ref="BQ270">_xlfn.XLOOKUP($A270&amp;BQ$5,'[1]NBA-Data-1980-2019'!$B$1:$B$16305&amp;'[1]NBA-Data-1980-2019'!$A$1:$A$16305,'[1]NBA-Data-1980-2019'!$F$1:$F$16305,"",0)</f>
        <v/>
      </c>
      <c r="BR270" s="2" t="str" cm="1">
        <f t="array" ref="BR270">_xlfn.XLOOKUP($A270&amp;BR$5,'[1]NBA-Data-1980-2019'!$B$1:$B$16305&amp;'[1]NBA-Data-1980-2019'!$A$1:$A$16305,'[1]NBA-Data-1980-2019'!$F$1:$F$16305,"",0)</f>
        <v/>
      </c>
      <c r="BS270" s="2" t="str" cm="1">
        <f t="array" ref="BS270">_xlfn.XLOOKUP($A270&amp;BS$5,'[1]NBA-Data-1980-2019'!$B$1:$B$16305&amp;'[1]NBA-Data-1980-2019'!$A$1:$A$16305,'[1]NBA-Data-1980-2019'!$F$1:$F$16305,"",0)</f>
        <v/>
      </c>
      <c r="BT270" s="2" t="str" cm="1">
        <f t="array" ref="BT270">_xlfn.XLOOKUP($A270&amp;BT$5,'[1]NBA-Data-1980-2019'!$B$1:$B$16305&amp;'[1]NBA-Data-1980-2019'!$A$1:$A$16305,'[1]NBA-Data-1980-2019'!$F$1:$F$16305,"",0)</f>
        <v/>
      </c>
      <c r="BU270" s="2" t="str" cm="1">
        <f t="array" ref="BU270">_xlfn.XLOOKUP($A270&amp;BU$5,'[1]NBA-Data-1980-2019'!$B$1:$B$16305&amp;'[1]NBA-Data-1980-2019'!$A$1:$A$16305,'[1]NBA-Data-1980-2019'!$F$1:$F$16305,"",0)</f>
        <v/>
      </c>
      <c r="BV270" s="2" t="str" cm="1">
        <f t="array" ref="BV270">_xlfn.XLOOKUP($A270&amp;BV$5,'[1]NBA-Data-1980-2019'!$B$1:$B$16305&amp;'[1]NBA-Data-1980-2019'!$A$1:$A$16305,'[1]NBA-Data-1980-2019'!$F$1:$F$16305,"",0)</f>
        <v/>
      </c>
      <c r="BW270" s="2" t="str" cm="1">
        <f t="array" ref="BW270">_xlfn.XLOOKUP($A270&amp;BW$5,'[1]NBA-Data-1980-2019'!$B$1:$B$16305&amp;'[1]NBA-Data-1980-2019'!$A$1:$A$16305,'[1]NBA-Data-1980-2019'!$F$1:$F$16305,"",0)</f>
        <v/>
      </c>
      <c r="BX270" s="2" t="str" cm="1">
        <f t="array" ref="BX270">_xlfn.XLOOKUP($A270&amp;BX$5,'[1]NBA-Data-1980-2019'!$B$1:$B$16305&amp;'[1]NBA-Data-1980-2019'!$A$1:$A$16305,'[1]NBA-Data-1980-2019'!$F$1:$F$16305,"",0)</f>
        <v/>
      </c>
      <c r="BY270" s="2" t="str" cm="1">
        <f t="array" ref="BY270">_xlfn.XLOOKUP($A270&amp;BY$5,'[1]NBA-Data-1980-2019'!$B$1:$B$16305&amp;'[1]NBA-Data-1980-2019'!$A$1:$A$16305,'[1]NBA-Data-1980-2019'!$F$1:$F$16305,"",0)</f>
        <v/>
      </c>
      <c r="BZ270" s="2" t="str" cm="1">
        <f t="array" ref="BZ270">_xlfn.XLOOKUP($A270&amp;BZ$5,'[1]NBA-Data-1980-2019'!$B$1:$B$16305&amp;'[1]NBA-Data-1980-2019'!$A$1:$A$16305,'[1]NBA-Data-1980-2019'!$F$1:$F$16305,"",0)</f>
        <v/>
      </c>
      <c r="CA270" s="2" t="str" cm="1">
        <f t="array" ref="CA270">_xlfn.XLOOKUP($A270&amp;CA$5,'[1]NBA-Data-1980-2019'!$B$1:$B$16305&amp;'[1]NBA-Data-1980-2019'!$A$1:$A$16305,'[1]NBA-Data-1980-2019'!$F$1:$F$16305,"",0)</f>
        <v/>
      </c>
      <c r="CB270" s="2" t="str" cm="1">
        <f t="array" ref="CB270">_xlfn.XLOOKUP($A270&amp;CB$5,'[1]NBA-Data-1980-2019'!$B$1:$B$16305&amp;'[1]NBA-Data-1980-2019'!$A$1:$A$16305,'[1]NBA-Data-1980-2019'!$F$1:$F$16305,"",0)</f>
        <v/>
      </c>
      <c r="CC270" s="2" t="str" cm="1">
        <f t="array" ref="CC270">_xlfn.XLOOKUP($A270&amp;CC$5,'[1]NBA-Data-1980-2019'!$B$1:$B$16305&amp;'[1]NBA-Data-1980-2019'!$A$1:$A$16305,'[1]NBA-Data-1980-2019'!$F$1:$F$16305,"",0)</f>
        <v/>
      </c>
      <c r="CD270" s="2" t="str" cm="1">
        <f t="array" ref="CD270">_xlfn.XLOOKUP($A270&amp;CD$5,'[1]NBA-Data-1980-2019'!$B$1:$B$16305&amp;'[1]NBA-Data-1980-2019'!$A$1:$A$16305,'[1]NBA-Data-1980-2019'!$F$1:$F$16305,"",0)</f>
        <v/>
      </c>
      <c r="CE270" s="2" t="str" cm="1">
        <f t="array" ref="CE270">_xlfn.XLOOKUP($A270&amp;CE$5,'[1]NBA-Data-1980-2019'!$B$1:$B$16305&amp;'[1]NBA-Data-1980-2019'!$A$1:$A$16305,'[1]NBA-Data-1980-2019'!$F$1:$F$16305,"",0)</f>
        <v/>
      </c>
      <c r="CF270" s="2" t="str" cm="1">
        <f t="array" ref="CF270">_xlfn.XLOOKUP($A270&amp;CF$5,'[1]NBA-Data-1980-2019'!$B$1:$B$16305&amp;'[1]NBA-Data-1980-2019'!$A$1:$A$16305,'[1]NBA-Data-1980-2019'!$F$1:$F$16305,"",0)</f>
        <v/>
      </c>
      <c r="CG270" s="2" t="str" cm="1">
        <f t="array" ref="CG270">_xlfn.XLOOKUP($A270&amp;CG$5,'[1]NBA-Data-1980-2019'!$B$1:$B$16305&amp;'[1]NBA-Data-1980-2019'!$A$1:$A$16305,'[1]NBA-Data-1980-2019'!$F$1:$F$16305,"",0)</f>
        <v/>
      </c>
      <c r="CH270" s="2" t="str" cm="1">
        <f t="array" ref="CH270">_xlfn.XLOOKUP($A270&amp;CH$5,'[1]NBA-Data-1980-2019'!$B$1:$B$16305&amp;'[1]NBA-Data-1980-2019'!$A$1:$A$16305,'[1]NBA-Data-1980-2019'!$F$1:$F$16305,"",0)</f>
        <v/>
      </c>
      <c r="CI270" s="2" t="str" cm="1">
        <f t="array" ref="CI270">_xlfn.XLOOKUP($A270&amp;CI$5,'[1]NBA-Data-1980-2019'!$B$1:$B$16305&amp;'[1]NBA-Data-1980-2019'!$A$1:$A$16305,'[1]NBA-Data-1980-2019'!$F$1:$F$16305,"",0)</f>
        <v/>
      </c>
      <c r="CJ270" s="2" t="str" cm="1">
        <f t="array" ref="CJ270">_xlfn.XLOOKUP($A270&amp;CJ$5,'[1]NBA-Data-1980-2019'!$B$1:$B$16305&amp;'[1]NBA-Data-1980-2019'!$A$1:$A$16305,'[1]NBA-Data-1980-2019'!$F$1:$F$16305,"",0)</f>
        <v/>
      </c>
      <c r="CK270" s="2" t="str" cm="1">
        <f t="array" ref="CK270">_xlfn.XLOOKUP($A270&amp;CK$5,'[1]NBA-Data-1980-2019'!$B$1:$B$16305&amp;'[1]NBA-Data-1980-2019'!$A$1:$A$16305,'[1]NBA-Data-1980-2019'!$F$1:$F$16305,"",0)</f>
        <v/>
      </c>
      <c r="CL270" s="2" t="str" cm="1">
        <f t="array" ref="CL270">_xlfn.XLOOKUP($A270&amp;CL$5,'[1]NBA-Data-1980-2019'!$B$1:$B$16305&amp;'[1]NBA-Data-1980-2019'!$A$1:$A$16305,'[1]NBA-Data-1980-2019'!$F$1:$F$16305,"",0)</f>
        <v/>
      </c>
      <c r="CM270" s="2" t="str" cm="1">
        <f t="array" ref="CM270">_xlfn.XLOOKUP($A270&amp;CM$5,'[1]NBA-Data-1980-2019'!$B$1:$B$16305&amp;'[1]NBA-Data-1980-2019'!$A$1:$A$16305,'[1]NBA-Data-1980-2019'!$F$1:$F$16305,"",0)</f>
        <v/>
      </c>
      <c r="CN270" s="2" t="str" cm="1">
        <f t="array" ref="CN270">_xlfn.XLOOKUP($A270&amp;CN$5,'[1]NBA-Data-1980-2019'!$B$1:$B$16305&amp;'[1]NBA-Data-1980-2019'!$A$1:$A$16305,'[1]NBA-Data-1980-2019'!$F$1:$F$16305,"",0)</f>
        <v/>
      </c>
      <c r="CO270" s="2" cm="1">
        <f t="array" ref="CO270">_xlfn.XLOOKUP($A270&amp;CO$5,'[1]NBA-Data-1980-2019'!$B$1:$B$16305&amp;'[1]NBA-Data-1980-2019'!$A$1:$A$16305,'[1]NBA-Data-1980-2019'!$F$1:$F$16305,"",0)</f>
        <v>10</v>
      </c>
      <c r="CP270" s="2" cm="1">
        <f t="array" ref="CP270">_xlfn.XLOOKUP($A270&amp;CP$5,'[1]NBA-Data-1980-2019'!$B$1:$B$16305&amp;'[1]NBA-Data-1980-2019'!$A$1:$A$16305,'[1]NBA-Data-1980-2019'!$F$1:$F$16305,"",0)</f>
        <v>9.8000000000000007</v>
      </c>
      <c r="CQ270" s="2" t="str" cm="1">
        <f t="array" ref="CQ270">_xlfn.XLOOKUP($A270&amp;CQ$5,'[1]NBA-Data-1980-2019'!$B$1:$B$16305&amp;'[1]NBA-Data-1980-2019'!$A$1:$A$16305,'[1]NBA-Data-1980-2019'!$F$1:$F$16305,"",0)</f>
        <v/>
      </c>
      <c r="CR270" s="2" t="str" cm="1">
        <f t="array" ref="CR270">_xlfn.XLOOKUP($A270&amp;CR$5,'[1]NBA-Data-1980-2019'!$B$1:$B$16305&amp;'[1]NBA-Data-1980-2019'!$A$1:$A$16305,'[1]NBA-Data-1980-2019'!$F$1:$F$16305,"",0)</f>
        <v/>
      </c>
      <c r="CS270" s="2" t="str" cm="1">
        <f t="array" ref="CS270">_xlfn.XLOOKUP($A270&amp;CS$5,'[1]NBA-Data-1980-2019'!$B$1:$B$16305&amp;'[1]NBA-Data-1980-2019'!$A$1:$A$16305,'[1]NBA-Data-1980-2019'!$F$1:$F$16305,"",0)</f>
        <v/>
      </c>
      <c r="CU270" s="2" t="str">
        <f>_xlfn.XLOOKUP($A270,TEAMS!$G$1:$G$839,TEAMS!$H$1:$H$839,"",0)</f>
        <v>SF</v>
      </c>
      <c r="CV270" s="2" t="str">
        <f>_xlfn.XLOOKUP($CU270,DASHBOARD!$B$22:$B$27,DASHBOARD!$C$22:$C$27,"",0)</f>
        <v>FORWARD</v>
      </c>
      <c r="CY270" s="63">
        <f>SUMIFS('[1]NBA-Data-1980-2019'!$G$1:$G$16305,'[1]NBA-Data-1980-2019'!$B$1:$B$16305,$A270,'[1]NBA-Data-1980-2019'!$A$1:$A$16305,CY$9)</f>
        <v>0</v>
      </c>
      <c r="CZ270" s="63">
        <f>SUMIFS('[1]NBA-Data-1980-2019'!$G$1:$G$16305,'[1]NBA-Data-1980-2019'!$B$1:$B$16305,$A270,'[1]NBA-Data-1980-2019'!$A$1:$A$16305,CZ$9)</f>
        <v>0</v>
      </c>
      <c r="DA270" s="63">
        <f>SUMIFS('[1]NBA-Data-1980-2019'!$G$1:$G$16305,'[1]NBA-Data-1980-2019'!$B$1:$B$16305,$A270,'[1]NBA-Data-1980-2019'!$A$1:$A$16305,DA$9)</f>
        <v>0</v>
      </c>
      <c r="DB270" s="63">
        <f>SUMIFS('[1]NBA-Data-1980-2019'!$G$1:$G$16305,'[1]NBA-Data-1980-2019'!$B$1:$B$16305,$A270,'[1]NBA-Data-1980-2019'!$A$1:$A$16305,DB$9)</f>
        <v>0</v>
      </c>
      <c r="DC270" s="63">
        <f>SUMIFS('[1]NBA-Data-1980-2019'!$G$1:$G$16305,'[1]NBA-Data-1980-2019'!$B$1:$B$16305,$A270,'[1]NBA-Data-1980-2019'!$A$1:$A$16305,DC$9)</f>
        <v>0</v>
      </c>
      <c r="DD270" s="63">
        <f>SUMIFS('[1]NBA-Data-1980-2019'!$G$1:$G$16305,'[1]NBA-Data-1980-2019'!$B$1:$B$16305,$A270,'[1]NBA-Data-1980-2019'!$A$1:$A$16305,DD$9)</f>
        <v>0</v>
      </c>
      <c r="DE270" s="63">
        <f>SUMIFS('[1]NBA-Data-1980-2019'!$G$1:$G$16305,'[1]NBA-Data-1980-2019'!$B$1:$B$16305,$A270,'[1]NBA-Data-1980-2019'!$A$1:$A$16305,DE$9)</f>
        <v>0</v>
      </c>
      <c r="DF270" s="63">
        <f>SUMIFS('[1]NBA-Data-1980-2019'!$G$1:$G$16305,'[1]NBA-Data-1980-2019'!$B$1:$B$16305,$A270,'[1]NBA-Data-1980-2019'!$A$1:$A$16305,DF$9)</f>
        <v>0</v>
      </c>
      <c r="DG270" s="63">
        <f>SUMIFS('[1]NBA-Data-1980-2019'!$G$1:$G$16305,'[1]NBA-Data-1980-2019'!$B$1:$B$16305,$A270,'[1]NBA-Data-1980-2019'!$A$1:$A$16305,DG$9)</f>
        <v>0</v>
      </c>
      <c r="DH270" s="63">
        <f>SUMIFS('[1]NBA-Data-1980-2019'!$G$1:$G$16305,'[1]NBA-Data-1980-2019'!$B$1:$B$16305,$A270,'[1]NBA-Data-1980-2019'!$A$1:$A$16305,DH$9)</f>
        <v>0</v>
      </c>
      <c r="DI270" s="63">
        <f>SUMIFS('[1]NBA-Data-1980-2019'!$G$1:$G$16305,'[1]NBA-Data-1980-2019'!$B$1:$B$16305,$A270,'[1]NBA-Data-1980-2019'!$A$1:$A$16305,DI$9)</f>
        <v>0</v>
      </c>
      <c r="DJ270" s="63">
        <f>SUMIFS('[1]NBA-Data-1980-2019'!$G$1:$G$16305,'[1]NBA-Data-1980-2019'!$B$1:$B$16305,$A270,'[1]NBA-Data-1980-2019'!$A$1:$A$16305,DJ$9)</f>
        <v>0</v>
      </c>
      <c r="DK270" s="63">
        <f>SUMIFS('[1]NBA-Data-1980-2019'!$G$1:$G$16305,'[1]NBA-Data-1980-2019'!$B$1:$B$16305,$A270,'[1]NBA-Data-1980-2019'!$A$1:$A$16305,DK$9)</f>
        <v>0</v>
      </c>
      <c r="DL270" s="63">
        <f>SUMIFS('[1]NBA-Data-1980-2019'!$G$1:$G$16305,'[1]NBA-Data-1980-2019'!$B$1:$B$16305,$A270,'[1]NBA-Data-1980-2019'!$A$1:$A$16305,DL$9)</f>
        <v>0</v>
      </c>
      <c r="DM270" s="63">
        <f>SUMIFS('[1]NBA-Data-1980-2019'!$G$1:$G$16305,'[1]NBA-Data-1980-2019'!$B$1:$B$16305,$A270,'[1]NBA-Data-1980-2019'!$A$1:$A$16305,DM$9)</f>
        <v>0</v>
      </c>
      <c r="DN270" s="63">
        <f>SUMIFS('[1]NBA-Data-1980-2019'!$G$1:$G$16305,'[1]NBA-Data-1980-2019'!$B$1:$B$16305,$A270,'[1]NBA-Data-1980-2019'!$A$1:$A$16305,DN$9)</f>
        <v>0</v>
      </c>
      <c r="DO270" s="63">
        <f>SUMIFS('[1]NBA-Data-1980-2019'!$G$1:$G$16305,'[1]NBA-Data-1980-2019'!$B$1:$B$16305,$A270,'[1]NBA-Data-1980-2019'!$A$1:$A$16305,DO$9)</f>
        <v>0</v>
      </c>
      <c r="DP270" s="63">
        <f>SUMIFS('[1]NBA-Data-1980-2019'!$G$1:$G$16305,'[1]NBA-Data-1980-2019'!$B$1:$B$16305,$A270,'[1]NBA-Data-1980-2019'!$A$1:$A$16305,DP$9)</f>
        <v>0</v>
      </c>
      <c r="DQ270" s="63">
        <f>SUMIFS('[1]NBA-Data-1980-2019'!$G$1:$G$16305,'[1]NBA-Data-1980-2019'!$B$1:$B$16305,$A270,'[1]NBA-Data-1980-2019'!$A$1:$A$16305,DQ$9)</f>
        <v>0</v>
      </c>
      <c r="DR270" s="63">
        <f>SUMIFS('[1]NBA-Data-1980-2019'!$G$1:$G$16305,'[1]NBA-Data-1980-2019'!$B$1:$B$16305,$A270,'[1]NBA-Data-1980-2019'!$A$1:$A$16305,DR$9)</f>
        <v>0</v>
      </c>
      <c r="DS270" s="63">
        <f>SUMIFS('[1]NBA-Data-1980-2019'!$G$1:$G$16305,'[1]NBA-Data-1980-2019'!$B$1:$B$16305,$A270,'[1]NBA-Data-1980-2019'!$A$1:$A$16305,DS$9)</f>
        <v>0</v>
      </c>
      <c r="DT270" s="63">
        <f>SUMIFS('[1]NBA-Data-1980-2019'!$G$1:$G$16305,'[1]NBA-Data-1980-2019'!$B$1:$B$16305,$A270,'[1]NBA-Data-1980-2019'!$A$1:$A$16305,DT$9)</f>
        <v>0</v>
      </c>
      <c r="DU270" s="63">
        <f>SUMIFS('[1]NBA-Data-1980-2019'!$G$1:$G$16305,'[1]NBA-Data-1980-2019'!$B$1:$B$16305,$A270,'[1]NBA-Data-1980-2019'!$A$1:$A$16305,DU$9)</f>
        <v>0</v>
      </c>
      <c r="DV270" s="63">
        <f>SUMIFS('[1]NBA-Data-1980-2019'!$G$1:$G$16305,'[1]NBA-Data-1980-2019'!$B$1:$B$16305,$A270,'[1]NBA-Data-1980-2019'!$A$1:$A$16305,DV$9)</f>
        <v>0</v>
      </c>
      <c r="DW270" s="63">
        <f>SUMIFS('[1]NBA-Data-1980-2019'!$G$1:$G$16305,'[1]NBA-Data-1980-2019'!$B$1:$B$16305,$A270,'[1]NBA-Data-1980-2019'!$A$1:$A$16305,DW$9)</f>
        <v>0</v>
      </c>
      <c r="DX270" s="63">
        <f>SUMIFS('[1]NBA-Data-1980-2019'!$G$1:$G$16305,'[1]NBA-Data-1980-2019'!$B$1:$B$16305,$A270,'[1]NBA-Data-1980-2019'!$A$1:$A$16305,DX$9)</f>
        <v>0</v>
      </c>
      <c r="DY270" s="63">
        <f>SUMIFS('[1]NBA-Data-1980-2019'!$G$1:$G$16305,'[1]NBA-Data-1980-2019'!$B$1:$B$16305,$A270,'[1]NBA-Data-1980-2019'!$A$1:$A$16305,DY$9)</f>
        <v>0</v>
      </c>
      <c r="DZ270" s="63">
        <f>SUMIFS('[1]NBA-Data-1980-2019'!$G$1:$G$16305,'[1]NBA-Data-1980-2019'!$B$1:$B$16305,$A270,'[1]NBA-Data-1980-2019'!$A$1:$A$16305,DZ$9)</f>
        <v>1645200</v>
      </c>
      <c r="EA270" s="63">
        <f>SUMIFS('[1]NBA-Data-1980-2019'!$G$1:$G$16305,'[1]NBA-Data-1980-2019'!$B$1:$B$16305,$A270,'[1]NBA-Data-1980-2019'!$A$1:$A$16305,EA$9)</f>
        <v>1952760</v>
      </c>
      <c r="EB270" s="63">
        <f>SUMIFS('[1]NBA-Data-1980-2019'!$G$1:$G$16305,'[1]NBA-Data-1980-2019'!$B$1:$B$16305,$A270,'[1]NBA-Data-1980-2019'!$A$1:$A$16305,EB$9)</f>
        <v>0</v>
      </c>
      <c r="EC270" s="63">
        <f>SUMIFS('[1]NBA-Data-1980-2019'!$G$1:$G$16305,'[1]NBA-Data-1980-2019'!$B$1:$B$16305,$A270,'[1]NBA-Data-1980-2019'!$A$1:$A$16305,EC$9)</f>
        <v>0</v>
      </c>
      <c r="ED270" s="63">
        <f>SUMIFS('[1]NBA-Data-1980-2019'!$G$1:$G$16305,'[1]NBA-Data-1980-2019'!$B$1:$B$16305,$A270,'[1]NBA-Data-1980-2019'!$A$1:$A$16305,ED$9)</f>
        <v>0</v>
      </c>
      <c r="EH270" s="2" t="s">
        <v>1483</v>
      </c>
    </row>
    <row r="271" spans="1:165" x14ac:dyDescent="0.2">
      <c r="A271" s="2" t="s">
        <v>778</v>
      </c>
      <c r="B271" s="2" t="str" cm="1">
        <f t="array" ref="B271">_xlfn.XLOOKUP($A271&amp;B$5,'[1]NBA-Data-1980-2019'!$B$1:$B$16305&amp;'[1]NBA-Data-1980-2019'!$A$1:$A$16305,'[1]NBA-Data-1980-2019'!$D$1:$D$16305,"",0)</f>
        <v/>
      </c>
      <c r="C271" s="2" t="str" cm="1">
        <f t="array" ref="C271">_xlfn.XLOOKUP($A271&amp;C$5,'[1]NBA-Data-1980-2019'!$B$1:$B$16305&amp;'[1]NBA-Data-1980-2019'!$A$1:$A$16305,'[1]NBA-Data-1980-2019'!$D$1:$D$16305,"",0)</f>
        <v/>
      </c>
      <c r="D271" s="2" t="str" cm="1">
        <f t="array" ref="D271">_xlfn.XLOOKUP($A271&amp;D$5,'[1]NBA-Data-1980-2019'!$B$1:$B$16305&amp;'[1]NBA-Data-1980-2019'!$A$1:$A$16305,'[1]NBA-Data-1980-2019'!$D$1:$D$16305,"",0)</f>
        <v/>
      </c>
      <c r="E271" s="2" t="str" cm="1">
        <f t="array" ref="E271">_xlfn.XLOOKUP($A271&amp;E$5,'[1]NBA-Data-1980-2019'!$B$1:$B$16305&amp;'[1]NBA-Data-1980-2019'!$A$1:$A$16305,'[1]NBA-Data-1980-2019'!$D$1:$D$16305,"",0)</f>
        <v/>
      </c>
      <c r="F271" s="2" t="str" cm="1">
        <f t="array" ref="F271">_xlfn.XLOOKUP($A271&amp;F$5,'[1]NBA-Data-1980-2019'!$B$1:$B$16305&amp;'[1]NBA-Data-1980-2019'!$A$1:$A$16305,'[1]NBA-Data-1980-2019'!$D$1:$D$16305,"",0)</f>
        <v/>
      </c>
      <c r="G271" s="2" t="str" cm="1">
        <f t="array" ref="G271">_xlfn.XLOOKUP($A271&amp;G$5,'[1]NBA-Data-1980-2019'!$B$1:$B$16305&amp;'[1]NBA-Data-1980-2019'!$A$1:$A$16305,'[1]NBA-Data-1980-2019'!$D$1:$D$16305,"",0)</f>
        <v/>
      </c>
      <c r="H271" s="2" t="str" cm="1">
        <f t="array" ref="H271">_xlfn.XLOOKUP($A271&amp;H$5,'[1]NBA-Data-1980-2019'!$B$1:$B$16305&amp;'[1]NBA-Data-1980-2019'!$A$1:$A$16305,'[1]NBA-Data-1980-2019'!$D$1:$D$16305,"",0)</f>
        <v/>
      </c>
      <c r="I271" s="2" t="str" cm="1">
        <f t="array" ref="I271">_xlfn.XLOOKUP($A271&amp;I$5,'[1]NBA-Data-1980-2019'!$B$1:$B$16305&amp;'[1]NBA-Data-1980-2019'!$A$1:$A$16305,'[1]NBA-Data-1980-2019'!$D$1:$D$16305,"",0)</f>
        <v/>
      </c>
      <c r="J271" s="2" t="str" cm="1">
        <f t="array" ref="J271">_xlfn.XLOOKUP($A271&amp;J$5,'[1]NBA-Data-1980-2019'!$B$1:$B$16305&amp;'[1]NBA-Data-1980-2019'!$A$1:$A$16305,'[1]NBA-Data-1980-2019'!$D$1:$D$16305,"",0)</f>
        <v/>
      </c>
      <c r="K271" s="2" t="str" cm="1">
        <f t="array" ref="K271">_xlfn.XLOOKUP($A271&amp;K$5,'[1]NBA-Data-1980-2019'!$B$1:$B$16305&amp;'[1]NBA-Data-1980-2019'!$A$1:$A$16305,'[1]NBA-Data-1980-2019'!$D$1:$D$16305,"",0)</f>
        <v/>
      </c>
      <c r="L271" s="2" t="str" cm="1">
        <f t="array" ref="L271">_xlfn.XLOOKUP($A271&amp;L$5,'[1]NBA-Data-1980-2019'!$B$1:$B$16305&amp;'[1]NBA-Data-1980-2019'!$A$1:$A$16305,'[1]NBA-Data-1980-2019'!$D$1:$D$16305,"",0)</f>
        <v/>
      </c>
      <c r="M271" s="2" t="str" cm="1">
        <f t="array" ref="M271">_xlfn.XLOOKUP($A271&amp;M$5,'[1]NBA-Data-1980-2019'!$B$1:$B$16305&amp;'[1]NBA-Data-1980-2019'!$A$1:$A$16305,'[1]NBA-Data-1980-2019'!$D$1:$D$16305,"",0)</f>
        <v/>
      </c>
      <c r="N271" s="2" t="str" cm="1">
        <f t="array" ref="N271">_xlfn.XLOOKUP($A271&amp;N$5,'[1]NBA-Data-1980-2019'!$B$1:$B$16305&amp;'[1]NBA-Data-1980-2019'!$A$1:$A$16305,'[1]NBA-Data-1980-2019'!$D$1:$D$16305,"",0)</f>
        <v/>
      </c>
      <c r="O271" s="2" t="str" cm="1">
        <f t="array" ref="O271">_xlfn.XLOOKUP($A271&amp;O$5,'[1]NBA-Data-1980-2019'!$B$1:$B$16305&amp;'[1]NBA-Data-1980-2019'!$A$1:$A$16305,'[1]NBA-Data-1980-2019'!$D$1:$D$16305,"",0)</f>
        <v/>
      </c>
      <c r="P271" s="2" t="str" cm="1">
        <f t="array" ref="P271">_xlfn.XLOOKUP($A271&amp;P$5,'[1]NBA-Data-1980-2019'!$B$1:$B$16305&amp;'[1]NBA-Data-1980-2019'!$A$1:$A$16305,'[1]NBA-Data-1980-2019'!$D$1:$D$16305,"",0)</f>
        <v/>
      </c>
      <c r="Q271" s="2" t="str" cm="1">
        <f t="array" ref="Q271">_xlfn.XLOOKUP($A271&amp;Q$5,'[1]NBA-Data-1980-2019'!$B$1:$B$16305&amp;'[1]NBA-Data-1980-2019'!$A$1:$A$16305,'[1]NBA-Data-1980-2019'!$D$1:$D$16305,"",0)</f>
        <v/>
      </c>
      <c r="R271" s="2" t="str" cm="1">
        <f t="array" ref="R271">_xlfn.XLOOKUP($A271&amp;R$5,'[1]NBA-Data-1980-2019'!$B$1:$B$16305&amp;'[1]NBA-Data-1980-2019'!$A$1:$A$16305,'[1]NBA-Data-1980-2019'!$D$1:$D$16305,"",0)</f>
        <v/>
      </c>
      <c r="S271" s="2" t="str" cm="1">
        <f t="array" ref="S271">_xlfn.XLOOKUP($A271&amp;S$5,'[1]NBA-Data-1980-2019'!$B$1:$B$16305&amp;'[1]NBA-Data-1980-2019'!$A$1:$A$16305,'[1]NBA-Data-1980-2019'!$D$1:$D$16305,"",0)</f>
        <v/>
      </c>
      <c r="T271" s="2" t="str" cm="1">
        <f t="array" ref="T271">_xlfn.XLOOKUP($A271&amp;T$5,'[1]NBA-Data-1980-2019'!$B$1:$B$16305&amp;'[1]NBA-Data-1980-2019'!$A$1:$A$16305,'[1]NBA-Data-1980-2019'!$D$1:$D$16305,"",0)</f>
        <v/>
      </c>
      <c r="U271" s="2" t="str" cm="1">
        <f t="array" ref="U271">_xlfn.XLOOKUP($A271&amp;U$5,'[1]NBA-Data-1980-2019'!$B$1:$B$16305&amp;'[1]NBA-Data-1980-2019'!$A$1:$A$16305,'[1]NBA-Data-1980-2019'!$D$1:$D$16305,"",0)</f>
        <v/>
      </c>
      <c r="V271" s="2" t="str" cm="1">
        <f t="array" ref="V271">_xlfn.XLOOKUP($A271&amp;V$5,'[1]NBA-Data-1980-2019'!$B$1:$B$16305&amp;'[1]NBA-Data-1980-2019'!$A$1:$A$16305,'[1]NBA-Data-1980-2019'!$D$1:$D$16305,"",0)</f>
        <v/>
      </c>
      <c r="W271" s="2" t="str" cm="1">
        <f t="array" ref="W271">_xlfn.XLOOKUP($A271&amp;W$5,'[1]NBA-Data-1980-2019'!$B$1:$B$16305&amp;'[1]NBA-Data-1980-2019'!$A$1:$A$16305,'[1]NBA-Data-1980-2019'!$D$1:$D$16305,"",0)</f>
        <v/>
      </c>
      <c r="X271" s="2" t="str" cm="1">
        <f t="array" ref="X271">_xlfn.XLOOKUP($A271&amp;X$5,'[1]NBA-Data-1980-2019'!$B$1:$B$16305&amp;'[1]NBA-Data-1980-2019'!$A$1:$A$16305,'[1]NBA-Data-1980-2019'!$D$1:$D$16305,"",0)</f>
        <v/>
      </c>
      <c r="Y271" s="2" t="str" cm="1">
        <f t="array" ref="Y271">_xlfn.XLOOKUP($A271&amp;Y$5,'[1]NBA-Data-1980-2019'!$B$1:$B$16305&amp;'[1]NBA-Data-1980-2019'!$A$1:$A$16305,'[1]NBA-Data-1980-2019'!$D$1:$D$16305,"",0)</f>
        <v>GSW</v>
      </c>
      <c r="Z271" s="2" t="str" cm="1">
        <f t="array" ref="Z271">_xlfn.XLOOKUP($A271&amp;Z$5,'[1]NBA-Data-1980-2019'!$B$1:$B$16305&amp;'[1]NBA-Data-1980-2019'!$A$1:$A$16305,'[1]NBA-Data-1980-2019'!$D$1:$D$16305,"",0)</f>
        <v>GSW</v>
      </c>
      <c r="AA271" s="2" t="str" cm="1">
        <f t="array" ref="AA271">_xlfn.XLOOKUP($A271&amp;AA$5,'[1]NBA-Data-1980-2019'!$B$1:$B$16305&amp;'[1]NBA-Data-1980-2019'!$A$1:$A$16305,'[1]NBA-Data-1980-2019'!$D$1:$D$16305,"",0)</f>
        <v/>
      </c>
      <c r="AB271" s="2" t="str" cm="1">
        <f t="array" ref="AB271">_xlfn.XLOOKUP($A271&amp;AB$5,'[1]NBA-Data-1980-2019'!$B$1:$B$16305&amp;'[1]NBA-Data-1980-2019'!$A$1:$A$16305,'[1]NBA-Data-1980-2019'!$D$1:$D$16305,"",0)</f>
        <v/>
      </c>
      <c r="AC271" s="2" t="str" cm="1">
        <f t="array" ref="AC271">_xlfn.XLOOKUP($A271&amp;AC$5,'[1]NBA-Data-1980-2019'!$B$1:$B$16305&amp;'[1]NBA-Data-1980-2019'!$A$1:$A$16305,'[1]NBA-Data-1980-2019'!$D$1:$D$16305,"",0)</f>
        <v/>
      </c>
      <c r="AD271" s="2" t="str" cm="1">
        <f t="array" ref="AD271">_xlfn.XLOOKUP($A271&amp;AD$5,'[1]NBA-Data-1980-2019'!$B$1:$B$16305&amp;'[1]NBA-Data-1980-2019'!$A$1:$A$16305,'[1]NBA-Data-1980-2019'!$D$1:$D$16305,"",0)</f>
        <v/>
      </c>
      <c r="AE271" s="2" t="str" cm="1">
        <f t="array" ref="AE271">_xlfn.XLOOKUP($A271&amp;AE$5,'[1]NBA-Data-1980-2019'!$B$1:$B$16305&amp;'[1]NBA-Data-1980-2019'!$A$1:$A$16305,'[1]NBA-Data-1980-2019'!$D$1:$D$16305,"",0)</f>
        <v/>
      </c>
      <c r="AF271" s="2" t="str" cm="1">
        <f t="array" ref="AF271">_xlfn.XLOOKUP($A271&amp;AF$5,'[1]NBA-Data-1980-2019'!$B$1:$B$16305&amp;'[1]NBA-Data-1980-2019'!$A$1:$A$16305,'[1]NBA-Data-1980-2019'!$D$1:$D$16305,"",0)</f>
        <v/>
      </c>
      <c r="AG271" s="2" t="str" cm="1">
        <f t="array" ref="AG271">_xlfn.XLOOKUP($A271&amp;AG$5,'[1]NBA-Data-1980-2019'!$B$1:$B$16305&amp;'[1]NBA-Data-1980-2019'!$A$1:$A$16305,'[1]NBA-Data-1980-2019'!$D$1:$D$16305,"",0)</f>
        <v/>
      </c>
      <c r="AH271" s="2" t="str" cm="1">
        <f t="array" ref="AH271">_xlfn.XLOOKUP($A271&amp;AH$5,'[1]NBA-Data-1980-2019'!$B$1:$B$16305&amp;'[1]NBA-Data-1980-2019'!$A$1:$A$16305,'[1]NBA-Data-1980-2019'!$H$1:$H$16305,"",0)</f>
        <v/>
      </c>
      <c r="AI271" s="2" t="str" cm="1">
        <f t="array" ref="AI271">_xlfn.XLOOKUP($A271&amp;AI$5,'[1]NBA-Data-1980-2019'!$B$1:$B$16305&amp;'[1]NBA-Data-1980-2019'!$A$1:$A$16305,'[1]NBA-Data-1980-2019'!$H$1:$H$16305,"",0)</f>
        <v/>
      </c>
      <c r="AJ271" s="2" t="str" cm="1">
        <f t="array" ref="AJ271">_xlfn.XLOOKUP($A271&amp;AJ$5,'[1]NBA-Data-1980-2019'!$B$1:$B$16305&amp;'[1]NBA-Data-1980-2019'!$A$1:$A$16305,'[1]NBA-Data-1980-2019'!$H$1:$H$16305,"",0)</f>
        <v/>
      </c>
      <c r="AK271" s="2" t="str" cm="1">
        <f t="array" ref="AK271">_xlfn.XLOOKUP($A271&amp;AK$5,'[1]NBA-Data-1980-2019'!$B$1:$B$16305&amp;'[1]NBA-Data-1980-2019'!$A$1:$A$16305,'[1]NBA-Data-1980-2019'!$H$1:$H$16305,"",0)</f>
        <v/>
      </c>
      <c r="AL271" s="2" t="str" cm="1">
        <f t="array" ref="AL271">_xlfn.XLOOKUP($A271&amp;AL$5,'[1]NBA-Data-1980-2019'!$B$1:$B$16305&amp;'[1]NBA-Data-1980-2019'!$A$1:$A$16305,'[1]NBA-Data-1980-2019'!$H$1:$H$16305,"",0)</f>
        <v/>
      </c>
      <c r="AM271" s="2" t="str" cm="1">
        <f t="array" ref="AM271">_xlfn.XLOOKUP($A271&amp;AM$5,'[1]NBA-Data-1980-2019'!$B$1:$B$16305&amp;'[1]NBA-Data-1980-2019'!$A$1:$A$16305,'[1]NBA-Data-1980-2019'!$H$1:$H$16305,"",0)</f>
        <v/>
      </c>
      <c r="AN271" s="2" t="str" cm="1">
        <f t="array" ref="AN271">_xlfn.XLOOKUP($A271&amp;AN$5,'[1]NBA-Data-1980-2019'!$B$1:$B$16305&amp;'[1]NBA-Data-1980-2019'!$A$1:$A$16305,'[1]NBA-Data-1980-2019'!$H$1:$H$16305,"",0)</f>
        <v/>
      </c>
      <c r="AO271" s="2" t="str" cm="1">
        <f t="array" ref="AO271">_xlfn.XLOOKUP($A271&amp;AO$5,'[1]NBA-Data-1980-2019'!$B$1:$B$16305&amp;'[1]NBA-Data-1980-2019'!$A$1:$A$16305,'[1]NBA-Data-1980-2019'!$H$1:$H$16305,"",0)</f>
        <v/>
      </c>
      <c r="AP271" s="2" t="str" cm="1">
        <f t="array" ref="AP271">_xlfn.XLOOKUP($A271&amp;AP$5,'[1]NBA-Data-1980-2019'!$B$1:$B$16305&amp;'[1]NBA-Data-1980-2019'!$A$1:$A$16305,'[1]NBA-Data-1980-2019'!$H$1:$H$16305,"",0)</f>
        <v/>
      </c>
      <c r="AQ271" s="2" t="str" cm="1">
        <f t="array" ref="AQ271">_xlfn.XLOOKUP($A271&amp;AQ$5,'[1]NBA-Data-1980-2019'!$B$1:$B$16305&amp;'[1]NBA-Data-1980-2019'!$A$1:$A$16305,'[1]NBA-Data-1980-2019'!$H$1:$H$16305,"",0)</f>
        <v/>
      </c>
      <c r="AR271" s="2" t="str" cm="1">
        <f t="array" ref="AR271">_xlfn.XLOOKUP($A271&amp;AR$5,'[1]NBA-Data-1980-2019'!$B$1:$B$16305&amp;'[1]NBA-Data-1980-2019'!$A$1:$A$16305,'[1]NBA-Data-1980-2019'!$H$1:$H$16305,"",0)</f>
        <v/>
      </c>
      <c r="AS271" s="2" t="str" cm="1">
        <f t="array" ref="AS271">_xlfn.XLOOKUP($A271&amp;AS$5,'[1]NBA-Data-1980-2019'!$B$1:$B$16305&amp;'[1]NBA-Data-1980-2019'!$A$1:$A$16305,'[1]NBA-Data-1980-2019'!$H$1:$H$16305,"",0)</f>
        <v/>
      </c>
      <c r="AT271" s="2" t="str" cm="1">
        <f t="array" ref="AT271">_xlfn.XLOOKUP($A271&amp;AT$5,'[1]NBA-Data-1980-2019'!$B$1:$B$16305&amp;'[1]NBA-Data-1980-2019'!$A$1:$A$16305,'[1]NBA-Data-1980-2019'!$H$1:$H$16305,"",0)</f>
        <v/>
      </c>
      <c r="AU271" s="2" t="str" cm="1">
        <f t="array" ref="AU271">_xlfn.XLOOKUP($A271&amp;AU$5,'[1]NBA-Data-1980-2019'!$B$1:$B$16305&amp;'[1]NBA-Data-1980-2019'!$A$1:$A$16305,'[1]NBA-Data-1980-2019'!$H$1:$H$16305,"",0)</f>
        <v/>
      </c>
      <c r="AV271" s="2" t="str" cm="1">
        <f t="array" ref="AV271">_xlfn.XLOOKUP($A271&amp;AV$5,'[1]NBA-Data-1980-2019'!$B$1:$B$16305&amp;'[1]NBA-Data-1980-2019'!$A$1:$A$16305,'[1]NBA-Data-1980-2019'!$H$1:$H$16305,"",0)</f>
        <v/>
      </c>
      <c r="AW271" s="2" t="str" cm="1">
        <f t="array" ref="AW271">_xlfn.XLOOKUP($A271&amp;AW$5,'[1]NBA-Data-1980-2019'!$B$1:$B$16305&amp;'[1]NBA-Data-1980-2019'!$A$1:$A$16305,'[1]NBA-Data-1980-2019'!$H$1:$H$16305,"",0)</f>
        <v/>
      </c>
      <c r="AX271" s="2" t="str" cm="1">
        <f t="array" ref="AX271">_xlfn.XLOOKUP($A271&amp;AX$5,'[1]NBA-Data-1980-2019'!$B$1:$B$16305&amp;'[1]NBA-Data-1980-2019'!$A$1:$A$16305,'[1]NBA-Data-1980-2019'!$H$1:$H$16305,"",0)</f>
        <v/>
      </c>
      <c r="AY271" s="2" t="str" cm="1">
        <f t="array" ref="AY271">_xlfn.XLOOKUP($A271&amp;AY$5,'[1]NBA-Data-1980-2019'!$B$1:$B$16305&amp;'[1]NBA-Data-1980-2019'!$A$1:$A$16305,'[1]NBA-Data-1980-2019'!$H$1:$H$16305,"",0)</f>
        <v/>
      </c>
      <c r="AZ271" s="2" t="str" cm="1">
        <f t="array" ref="AZ271">_xlfn.XLOOKUP($A271&amp;AZ$5,'[1]NBA-Data-1980-2019'!$B$1:$B$16305&amp;'[1]NBA-Data-1980-2019'!$A$1:$A$16305,'[1]NBA-Data-1980-2019'!$H$1:$H$16305,"",0)</f>
        <v/>
      </c>
      <c r="BA271" s="2" t="str" cm="1">
        <f t="array" ref="BA271">_xlfn.XLOOKUP($A271&amp;BA$5,'[1]NBA-Data-1980-2019'!$B$1:$B$16305&amp;'[1]NBA-Data-1980-2019'!$A$1:$A$16305,'[1]NBA-Data-1980-2019'!$H$1:$H$16305,"",0)</f>
        <v/>
      </c>
      <c r="BB271" s="2" t="str" cm="1">
        <f t="array" ref="BB271">_xlfn.XLOOKUP($A271&amp;BB$5,'[1]NBA-Data-1980-2019'!$B$1:$B$16305&amp;'[1]NBA-Data-1980-2019'!$A$1:$A$16305,'[1]NBA-Data-1980-2019'!$H$1:$H$16305,"",0)</f>
        <v/>
      </c>
      <c r="BC271" s="2" t="str" cm="1">
        <f t="array" ref="BC271">_xlfn.XLOOKUP($A271&amp;BC$5,'[1]NBA-Data-1980-2019'!$B$1:$B$16305&amp;'[1]NBA-Data-1980-2019'!$A$1:$A$16305,'[1]NBA-Data-1980-2019'!$H$1:$H$16305,"",0)</f>
        <v/>
      </c>
      <c r="BD271" s="2" t="str" cm="1">
        <f t="array" ref="BD271">_xlfn.XLOOKUP($A271&amp;BD$5,'[1]NBA-Data-1980-2019'!$B$1:$B$16305&amp;'[1]NBA-Data-1980-2019'!$A$1:$A$16305,'[1]NBA-Data-1980-2019'!$H$1:$H$16305,"",0)</f>
        <v/>
      </c>
      <c r="BE271" s="2" cm="1">
        <f t="array" ref="BE271">_xlfn.XLOOKUP($A271&amp;BE$5,'[1]NBA-Data-1980-2019'!$B$1:$B$16305&amp;'[1]NBA-Data-1980-2019'!$A$1:$A$16305,'[1]NBA-Data-1980-2019'!$H$1:$H$16305,"",0)</f>
        <v>92.4</v>
      </c>
      <c r="BF271" s="2" cm="1">
        <f t="array" ref="BF271">_xlfn.XLOOKUP($A271&amp;BF$5,'[1]NBA-Data-1980-2019'!$B$1:$B$16305&amp;'[1]NBA-Data-1980-2019'!$A$1:$A$16305,'[1]NBA-Data-1980-2019'!$H$1:$H$16305,"",0)</f>
        <v>72</v>
      </c>
      <c r="BG271" s="2" t="str" cm="1">
        <f t="array" ref="BG271">_xlfn.XLOOKUP($A271&amp;BG$5,'[1]NBA-Data-1980-2019'!$B$1:$B$16305&amp;'[1]NBA-Data-1980-2019'!$A$1:$A$16305,'[1]NBA-Data-1980-2019'!$H$1:$H$16305,"",0)</f>
        <v/>
      </c>
      <c r="BH271" s="2" t="str" cm="1">
        <f t="array" ref="BH271">_xlfn.XLOOKUP($A271&amp;BH$5,'[1]NBA-Data-1980-2019'!$B$1:$B$16305&amp;'[1]NBA-Data-1980-2019'!$A$1:$A$16305,'[1]NBA-Data-1980-2019'!$H$1:$H$16305,"",0)</f>
        <v/>
      </c>
      <c r="BI271" s="2" t="str" cm="1">
        <f t="array" ref="BI271">_xlfn.XLOOKUP($A271&amp;BI$5,'[1]NBA-Data-1980-2019'!$B$1:$B$16305&amp;'[1]NBA-Data-1980-2019'!$A$1:$A$16305,'[1]NBA-Data-1980-2019'!$H$1:$H$16305,"",0)</f>
        <v/>
      </c>
      <c r="BJ271" s="2" t="str" cm="1">
        <f t="array" ref="BJ271">_xlfn.XLOOKUP($A271&amp;BJ$5,'[1]NBA-Data-1980-2019'!$B$1:$B$16305&amp;'[1]NBA-Data-1980-2019'!$A$1:$A$16305,'[1]NBA-Data-1980-2019'!$H$1:$H$16305,"",0)</f>
        <v/>
      </c>
      <c r="BK271" s="2" t="str" cm="1">
        <f t="array" ref="BK271">_xlfn.XLOOKUP($A271&amp;BK$5,'[1]NBA-Data-1980-2019'!$B$1:$B$16305&amp;'[1]NBA-Data-1980-2019'!$A$1:$A$16305,'[1]NBA-Data-1980-2019'!$H$1:$H$16305,"",0)</f>
        <v/>
      </c>
      <c r="BL271" s="2" t="str" cm="1">
        <f t="array" ref="BL271">_xlfn.XLOOKUP($A271&amp;BL$5,'[1]NBA-Data-1980-2019'!$B$1:$B$16305&amp;'[1]NBA-Data-1980-2019'!$A$1:$A$16305,'[1]NBA-Data-1980-2019'!$H$1:$H$16305,"",0)</f>
        <v/>
      </c>
      <c r="BM271" s="2" t="str" cm="1">
        <f t="array" ref="BM271">_xlfn.XLOOKUP($A271&amp;BM$5,'[1]NBA-Data-1980-2019'!$B$1:$B$16305&amp;'[1]NBA-Data-1980-2019'!$A$1:$A$16305,'[1]NBA-Data-1980-2019'!$H$1:$H$16305,"",0)</f>
        <v/>
      </c>
      <c r="BN271" s="2" t="str" cm="1">
        <f t="array" ref="BN271">_xlfn.XLOOKUP($A271&amp;BN$5,'[1]NBA-Data-1980-2019'!$B$1:$B$16305&amp;'[1]NBA-Data-1980-2019'!$A$1:$A$16305,'[1]NBA-Data-1980-2019'!$F$1:$F$16305,"",0)</f>
        <v/>
      </c>
      <c r="BO271" s="2" t="str" cm="1">
        <f t="array" ref="BO271">_xlfn.XLOOKUP($A271&amp;BO$5,'[1]NBA-Data-1980-2019'!$B$1:$B$16305&amp;'[1]NBA-Data-1980-2019'!$A$1:$A$16305,'[1]NBA-Data-1980-2019'!$F$1:$F$16305,"",0)</f>
        <v/>
      </c>
      <c r="BP271" s="2" t="str" cm="1">
        <f t="array" ref="BP271">_xlfn.XLOOKUP($A271&amp;BP$5,'[1]NBA-Data-1980-2019'!$B$1:$B$16305&amp;'[1]NBA-Data-1980-2019'!$A$1:$A$16305,'[1]NBA-Data-1980-2019'!$F$1:$F$16305,"",0)</f>
        <v/>
      </c>
      <c r="BQ271" s="2" t="str" cm="1">
        <f t="array" ref="BQ271">_xlfn.XLOOKUP($A271&amp;BQ$5,'[1]NBA-Data-1980-2019'!$B$1:$B$16305&amp;'[1]NBA-Data-1980-2019'!$A$1:$A$16305,'[1]NBA-Data-1980-2019'!$F$1:$F$16305,"",0)</f>
        <v/>
      </c>
      <c r="BR271" s="2" t="str" cm="1">
        <f t="array" ref="BR271">_xlfn.XLOOKUP($A271&amp;BR$5,'[1]NBA-Data-1980-2019'!$B$1:$B$16305&amp;'[1]NBA-Data-1980-2019'!$A$1:$A$16305,'[1]NBA-Data-1980-2019'!$F$1:$F$16305,"",0)</f>
        <v/>
      </c>
      <c r="BS271" s="2" t="str" cm="1">
        <f t="array" ref="BS271">_xlfn.XLOOKUP($A271&amp;BS$5,'[1]NBA-Data-1980-2019'!$B$1:$B$16305&amp;'[1]NBA-Data-1980-2019'!$A$1:$A$16305,'[1]NBA-Data-1980-2019'!$F$1:$F$16305,"",0)</f>
        <v/>
      </c>
      <c r="BT271" s="2" t="str" cm="1">
        <f t="array" ref="BT271">_xlfn.XLOOKUP($A271&amp;BT$5,'[1]NBA-Data-1980-2019'!$B$1:$B$16305&amp;'[1]NBA-Data-1980-2019'!$A$1:$A$16305,'[1]NBA-Data-1980-2019'!$F$1:$F$16305,"",0)</f>
        <v/>
      </c>
      <c r="BU271" s="2" t="str" cm="1">
        <f t="array" ref="BU271">_xlfn.XLOOKUP($A271&amp;BU$5,'[1]NBA-Data-1980-2019'!$B$1:$B$16305&amp;'[1]NBA-Data-1980-2019'!$A$1:$A$16305,'[1]NBA-Data-1980-2019'!$F$1:$F$16305,"",0)</f>
        <v/>
      </c>
      <c r="BV271" s="2" t="str" cm="1">
        <f t="array" ref="BV271">_xlfn.XLOOKUP($A271&amp;BV$5,'[1]NBA-Data-1980-2019'!$B$1:$B$16305&amp;'[1]NBA-Data-1980-2019'!$A$1:$A$16305,'[1]NBA-Data-1980-2019'!$F$1:$F$16305,"",0)</f>
        <v/>
      </c>
      <c r="BW271" s="2" t="str" cm="1">
        <f t="array" ref="BW271">_xlfn.XLOOKUP($A271&amp;BW$5,'[1]NBA-Data-1980-2019'!$B$1:$B$16305&amp;'[1]NBA-Data-1980-2019'!$A$1:$A$16305,'[1]NBA-Data-1980-2019'!$F$1:$F$16305,"",0)</f>
        <v/>
      </c>
      <c r="BX271" s="2" t="str" cm="1">
        <f t="array" ref="BX271">_xlfn.XLOOKUP($A271&amp;BX$5,'[1]NBA-Data-1980-2019'!$B$1:$B$16305&amp;'[1]NBA-Data-1980-2019'!$A$1:$A$16305,'[1]NBA-Data-1980-2019'!$F$1:$F$16305,"",0)</f>
        <v/>
      </c>
      <c r="BY271" s="2" t="str" cm="1">
        <f t="array" ref="BY271">_xlfn.XLOOKUP($A271&amp;BY$5,'[1]NBA-Data-1980-2019'!$B$1:$B$16305&amp;'[1]NBA-Data-1980-2019'!$A$1:$A$16305,'[1]NBA-Data-1980-2019'!$F$1:$F$16305,"",0)</f>
        <v/>
      </c>
      <c r="BZ271" s="2" t="str" cm="1">
        <f t="array" ref="BZ271">_xlfn.XLOOKUP($A271&amp;BZ$5,'[1]NBA-Data-1980-2019'!$B$1:$B$16305&amp;'[1]NBA-Data-1980-2019'!$A$1:$A$16305,'[1]NBA-Data-1980-2019'!$F$1:$F$16305,"",0)</f>
        <v/>
      </c>
      <c r="CA271" s="2" t="str" cm="1">
        <f t="array" ref="CA271">_xlfn.XLOOKUP($A271&amp;CA$5,'[1]NBA-Data-1980-2019'!$B$1:$B$16305&amp;'[1]NBA-Data-1980-2019'!$A$1:$A$16305,'[1]NBA-Data-1980-2019'!$F$1:$F$16305,"",0)</f>
        <v/>
      </c>
      <c r="CB271" s="2" t="str" cm="1">
        <f t="array" ref="CB271">_xlfn.XLOOKUP($A271&amp;CB$5,'[1]NBA-Data-1980-2019'!$B$1:$B$16305&amp;'[1]NBA-Data-1980-2019'!$A$1:$A$16305,'[1]NBA-Data-1980-2019'!$F$1:$F$16305,"",0)</f>
        <v/>
      </c>
      <c r="CC271" s="2" t="str" cm="1">
        <f t="array" ref="CC271">_xlfn.XLOOKUP($A271&amp;CC$5,'[1]NBA-Data-1980-2019'!$B$1:$B$16305&amp;'[1]NBA-Data-1980-2019'!$A$1:$A$16305,'[1]NBA-Data-1980-2019'!$F$1:$F$16305,"",0)</f>
        <v/>
      </c>
      <c r="CD271" s="2" t="str" cm="1">
        <f t="array" ref="CD271">_xlfn.XLOOKUP($A271&amp;CD$5,'[1]NBA-Data-1980-2019'!$B$1:$B$16305&amp;'[1]NBA-Data-1980-2019'!$A$1:$A$16305,'[1]NBA-Data-1980-2019'!$F$1:$F$16305,"",0)</f>
        <v/>
      </c>
      <c r="CE271" s="2" t="str" cm="1">
        <f t="array" ref="CE271">_xlfn.XLOOKUP($A271&amp;CE$5,'[1]NBA-Data-1980-2019'!$B$1:$B$16305&amp;'[1]NBA-Data-1980-2019'!$A$1:$A$16305,'[1]NBA-Data-1980-2019'!$F$1:$F$16305,"",0)</f>
        <v/>
      </c>
      <c r="CF271" s="2" t="str" cm="1">
        <f t="array" ref="CF271">_xlfn.XLOOKUP($A271&amp;CF$5,'[1]NBA-Data-1980-2019'!$B$1:$B$16305&amp;'[1]NBA-Data-1980-2019'!$A$1:$A$16305,'[1]NBA-Data-1980-2019'!$F$1:$F$16305,"",0)</f>
        <v/>
      </c>
      <c r="CG271" s="2" t="str" cm="1">
        <f t="array" ref="CG271">_xlfn.XLOOKUP($A271&amp;CG$5,'[1]NBA-Data-1980-2019'!$B$1:$B$16305&amp;'[1]NBA-Data-1980-2019'!$A$1:$A$16305,'[1]NBA-Data-1980-2019'!$F$1:$F$16305,"",0)</f>
        <v/>
      </c>
      <c r="CH271" s="2" t="str" cm="1">
        <f t="array" ref="CH271">_xlfn.XLOOKUP($A271&amp;CH$5,'[1]NBA-Data-1980-2019'!$B$1:$B$16305&amp;'[1]NBA-Data-1980-2019'!$A$1:$A$16305,'[1]NBA-Data-1980-2019'!$F$1:$F$16305,"",0)</f>
        <v/>
      </c>
      <c r="CI271" s="2" t="str" cm="1">
        <f t="array" ref="CI271">_xlfn.XLOOKUP($A271&amp;CI$5,'[1]NBA-Data-1980-2019'!$B$1:$B$16305&amp;'[1]NBA-Data-1980-2019'!$A$1:$A$16305,'[1]NBA-Data-1980-2019'!$F$1:$F$16305,"",0)</f>
        <v/>
      </c>
      <c r="CJ271" s="2" t="str" cm="1">
        <f t="array" ref="CJ271">_xlfn.XLOOKUP($A271&amp;CJ$5,'[1]NBA-Data-1980-2019'!$B$1:$B$16305&amp;'[1]NBA-Data-1980-2019'!$A$1:$A$16305,'[1]NBA-Data-1980-2019'!$F$1:$F$16305,"",0)</f>
        <v/>
      </c>
      <c r="CK271" s="2" cm="1">
        <f t="array" ref="CK271">_xlfn.XLOOKUP($A271&amp;CK$5,'[1]NBA-Data-1980-2019'!$B$1:$B$16305&amp;'[1]NBA-Data-1980-2019'!$A$1:$A$16305,'[1]NBA-Data-1980-2019'!$F$1:$F$16305,"",0)</f>
        <v>3.4</v>
      </c>
      <c r="CL271" s="2" cm="1">
        <f t="array" ref="CL271">_xlfn.XLOOKUP($A271&amp;CL$5,'[1]NBA-Data-1980-2019'!$B$1:$B$16305&amp;'[1]NBA-Data-1980-2019'!$A$1:$A$16305,'[1]NBA-Data-1980-2019'!$F$1:$F$16305,"",0)</f>
        <v>12.9</v>
      </c>
      <c r="CM271" s="2" t="str" cm="1">
        <f t="array" ref="CM271">_xlfn.XLOOKUP($A271&amp;CM$5,'[1]NBA-Data-1980-2019'!$B$1:$B$16305&amp;'[1]NBA-Data-1980-2019'!$A$1:$A$16305,'[1]NBA-Data-1980-2019'!$F$1:$F$16305,"",0)</f>
        <v/>
      </c>
      <c r="CN271" s="2" t="str" cm="1">
        <f t="array" ref="CN271">_xlfn.XLOOKUP($A271&amp;CN$5,'[1]NBA-Data-1980-2019'!$B$1:$B$16305&amp;'[1]NBA-Data-1980-2019'!$A$1:$A$16305,'[1]NBA-Data-1980-2019'!$F$1:$F$16305,"",0)</f>
        <v/>
      </c>
      <c r="CO271" s="2" t="str" cm="1">
        <f t="array" ref="CO271">_xlfn.XLOOKUP($A271&amp;CO$5,'[1]NBA-Data-1980-2019'!$B$1:$B$16305&amp;'[1]NBA-Data-1980-2019'!$A$1:$A$16305,'[1]NBA-Data-1980-2019'!$F$1:$F$16305,"",0)</f>
        <v/>
      </c>
      <c r="CP271" s="2" t="str" cm="1">
        <f t="array" ref="CP271">_xlfn.XLOOKUP($A271&amp;CP$5,'[1]NBA-Data-1980-2019'!$B$1:$B$16305&amp;'[1]NBA-Data-1980-2019'!$A$1:$A$16305,'[1]NBA-Data-1980-2019'!$F$1:$F$16305,"",0)</f>
        <v/>
      </c>
      <c r="CQ271" s="2" t="str" cm="1">
        <f t="array" ref="CQ271">_xlfn.XLOOKUP($A271&amp;CQ$5,'[1]NBA-Data-1980-2019'!$B$1:$B$16305&amp;'[1]NBA-Data-1980-2019'!$A$1:$A$16305,'[1]NBA-Data-1980-2019'!$F$1:$F$16305,"",0)</f>
        <v/>
      </c>
      <c r="CR271" s="2" t="str" cm="1">
        <f t="array" ref="CR271">_xlfn.XLOOKUP($A271&amp;CR$5,'[1]NBA-Data-1980-2019'!$B$1:$B$16305&amp;'[1]NBA-Data-1980-2019'!$A$1:$A$16305,'[1]NBA-Data-1980-2019'!$F$1:$F$16305,"",0)</f>
        <v/>
      </c>
      <c r="CS271" s="2" t="str" cm="1">
        <f t="array" ref="CS271">_xlfn.XLOOKUP($A271&amp;CS$5,'[1]NBA-Data-1980-2019'!$B$1:$B$16305&amp;'[1]NBA-Data-1980-2019'!$A$1:$A$16305,'[1]NBA-Data-1980-2019'!$F$1:$F$16305,"",0)</f>
        <v/>
      </c>
      <c r="CU271" s="2" t="str">
        <f>_xlfn.XLOOKUP($A271,TEAMS!$G$1:$G$839,TEAMS!$H$1:$H$839,"",0)</f>
        <v>C</v>
      </c>
      <c r="CV271" s="2" t="str">
        <f>_xlfn.XLOOKUP($CU271,DASHBOARD!$B$22:$B$27,DASHBOARD!$C$22:$C$27,"",0)</f>
        <v>CENTER</v>
      </c>
      <c r="CY271" s="63">
        <f>SUMIFS('[1]NBA-Data-1980-2019'!$G$1:$G$16305,'[1]NBA-Data-1980-2019'!$B$1:$B$16305,$A271,'[1]NBA-Data-1980-2019'!$A$1:$A$16305,CY$9)</f>
        <v>0</v>
      </c>
      <c r="CZ271" s="63">
        <f>SUMIFS('[1]NBA-Data-1980-2019'!$G$1:$G$16305,'[1]NBA-Data-1980-2019'!$B$1:$B$16305,$A271,'[1]NBA-Data-1980-2019'!$A$1:$A$16305,CZ$9)</f>
        <v>0</v>
      </c>
      <c r="DA271" s="63">
        <f>SUMIFS('[1]NBA-Data-1980-2019'!$G$1:$G$16305,'[1]NBA-Data-1980-2019'!$B$1:$B$16305,$A271,'[1]NBA-Data-1980-2019'!$A$1:$A$16305,DA$9)</f>
        <v>0</v>
      </c>
      <c r="DB271" s="63">
        <f>SUMIFS('[1]NBA-Data-1980-2019'!$G$1:$G$16305,'[1]NBA-Data-1980-2019'!$B$1:$B$16305,$A271,'[1]NBA-Data-1980-2019'!$A$1:$A$16305,DB$9)</f>
        <v>0</v>
      </c>
      <c r="DC271" s="63">
        <f>SUMIFS('[1]NBA-Data-1980-2019'!$G$1:$G$16305,'[1]NBA-Data-1980-2019'!$B$1:$B$16305,$A271,'[1]NBA-Data-1980-2019'!$A$1:$A$16305,DC$9)</f>
        <v>0</v>
      </c>
      <c r="DD271" s="63">
        <f>SUMIFS('[1]NBA-Data-1980-2019'!$G$1:$G$16305,'[1]NBA-Data-1980-2019'!$B$1:$B$16305,$A271,'[1]NBA-Data-1980-2019'!$A$1:$A$16305,DD$9)</f>
        <v>0</v>
      </c>
      <c r="DE271" s="63">
        <f>SUMIFS('[1]NBA-Data-1980-2019'!$G$1:$G$16305,'[1]NBA-Data-1980-2019'!$B$1:$B$16305,$A271,'[1]NBA-Data-1980-2019'!$A$1:$A$16305,DE$9)</f>
        <v>0</v>
      </c>
      <c r="DF271" s="63">
        <f>SUMIFS('[1]NBA-Data-1980-2019'!$G$1:$G$16305,'[1]NBA-Data-1980-2019'!$B$1:$B$16305,$A271,'[1]NBA-Data-1980-2019'!$A$1:$A$16305,DF$9)</f>
        <v>0</v>
      </c>
      <c r="DG271" s="63">
        <f>SUMIFS('[1]NBA-Data-1980-2019'!$G$1:$G$16305,'[1]NBA-Data-1980-2019'!$B$1:$B$16305,$A271,'[1]NBA-Data-1980-2019'!$A$1:$A$16305,DG$9)</f>
        <v>0</v>
      </c>
      <c r="DH271" s="63">
        <f>SUMIFS('[1]NBA-Data-1980-2019'!$G$1:$G$16305,'[1]NBA-Data-1980-2019'!$B$1:$B$16305,$A271,'[1]NBA-Data-1980-2019'!$A$1:$A$16305,DH$9)</f>
        <v>0</v>
      </c>
      <c r="DI271" s="63">
        <f>SUMIFS('[1]NBA-Data-1980-2019'!$G$1:$G$16305,'[1]NBA-Data-1980-2019'!$B$1:$B$16305,$A271,'[1]NBA-Data-1980-2019'!$A$1:$A$16305,DI$9)</f>
        <v>0</v>
      </c>
      <c r="DJ271" s="63">
        <f>SUMIFS('[1]NBA-Data-1980-2019'!$G$1:$G$16305,'[1]NBA-Data-1980-2019'!$B$1:$B$16305,$A271,'[1]NBA-Data-1980-2019'!$A$1:$A$16305,DJ$9)</f>
        <v>0</v>
      </c>
      <c r="DK271" s="63">
        <f>SUMIFS('[1]NBA-Data-1980-2019'!$G$1:$G$16305,'[1]NBA-Data-1980-2019'!$B$1:$B$16305,$A271,'[1]NBA-Data-1980-2019'!$A$1:$A$16305,DK$9)</f>
        <v>0</v>
      </c>
      <c r="DL271" s="63">
        <f>SUMIFS('[1]NBA-Data-1980-2019'!$G$1:$G$16305,'[1]NBA-Data-1980-2019'!$B$1:$B$16305,$A271,'[1]NBA-Data-1980-2019'!$A$1:$A$16305,DL$9)</f>
        <v>0</v>
      </c>
      <c r="DM271" s="63">
        <f>SUMIFS('[1]NBA-Data-1980-2019'!$G$1:$G$16305,'[1]NBA-Data-1980-2019'!$B$1:$B$16305,$A271,'[1]NBA-Data-1980-2019'!$A$1:$A$16305,DM$9)</f>
        <v>0</v>
      </c>
      <c r="DN271" s="63">
        <f>SUMIFS('[1]NBA-Data-1980-2019'!$G$1:$G$16305,'[1]NBA-Data-1980-2019'!$B$1:$B$16305,$A271,'[1]NBA-Data-1980-2019'!$A$1:$A$16305,DN$9)</f>
        <v>0</v>
      </c>
      <c r="DO271" s="63">
        <f>SUMIFS('[1]NBA-Data-1980-2019'!$G$1:$G$16305,'[1]NBA-Data-1980-2019'!$B$1:$B$16305,$A271,'[1]NBA-Data-1980-2019'!$A$1:$A$16305,DO$9)</f>
        <v>0</v>
      </c>
      <c r="DP271" s="63">
        <f>SUMIFS('[1]NBA-Data-1980-2019'!$G$1:$G$16305,'[1]NBA-Data-1980-2019'!$B$1:$B$16305,$A271,'[1]NBA-Data-1980-2019'!$A$1:$A$16305,DP$9)</f>
        <v>0</v>
      </c>
      <c r="DQ271" s="63">
        <f>SUMIFS('[1]NBA-Data-1980-2019'!$G$1:$G$16305,'[1]NBA-Data-1980-2019'!$B$1:$B$16305,$A271,'[1]NBA-Data-1980-2019'!$A$1:$A$16305,DQ$9)</f>
        <v>0</v>
      </c>
      <c r="DR271" s="63">
        <f>SUMIFS('[1]NBA-Data-1980-2019'!$G$1:$G$16305,'[1]NBA-Data-1980-2019'!$B$1:$B$16305,$A271,'[1]NBA-Data-1980-2019'!$A$1:$A$16305,DR$9)</f>
        <v>0</v>
      </c>
      <c r="DS271" s="63">
        <f>SUMIFS('[1]NBA-Data-1980-2019'!$G$1:$G$16305,'[1]NBA-Data-1980-2019'!$B$1:$B$16305,$A271,'[1]NBA-Data-1980-2019'!$A$1:$A$16305,DS$9)</f>
        <v>0</v>
      </c>
      <c r="DT271" s="63">
        <f>SUMIFS('[1]NBA-Data-1980-2019'!$G$1:$G$16305,'[1]NBA-Data-1980-2019'!$B$1:$B$16305,$A271,'[1]NBA-Data-1980-2019'!$A$1:$A$16305,DT$9)</f>
        <v>0</v>
      </c>
      <c r="DU271" s="63">
        <f>SUMIFS('[1]NBA-Data-1980-2019'!$G$1:$G$16305,'[1]NBA-Data-1980-2019'!$B$1:$B$16305,$A271,'[1]NBA-Data-1980-2019'!$A$1:$A$16305,DU$9)</f>
        <v>0</v>
      </c>
      <c r="DV271" s="63">
        <f>SUMIFS('[1]NBA-Data-1980-2019'!$G$1:$G$16305,'[1]NBA-Data-1980-2019'!$B$1:$B$16305,$A271,'[1]NBA-Data-1980-2019'!$A$1:$A$16305,DV$9)</f>
        <v>0</v>
      </c>
      <c r="DW271" s="63">
        <f>SUMIFS('[1]NBA-Data-1980-2019'!$G$1:$G$16305,'[1]NBA-Data-1980-2019'!$B$1:$B$16305,$A271,'[1]NBA-Data-1980-2019'!$A$1:$A$16305,DW$9)</f>
        <v>816482</v>
      </c>
      <c r="DX271" s="63">
        <f>SUMIFS('[1]NBA-Data-1980-2019'!$G$1:$G$16305,'[1]NBA-Data-1980-2019'!$B$1:$B$16305,$A271,'[1]NBA-Data-1980-2019'!$A$1:$A$16305,DX$9)</f>
        <v>0</v>
      </c>
      <c r="DY271" s="63">
        <f>SUMIFS('[1]NBA-Data-1980-2019'!$G$1:$G$16305,'[1]NBA-Data-1980-2019'!$B$1:$B$16305,$A271,'[1]NBA-Data-1980-2019'!$A$1:$A$16305,DY$9)</f>
        <v>0</v>
      </c>
      <c r="DZ271" s="63">
        <f>SUMIFS('[1]NBA-Data-1980-2019'!$G$1:$G$16305,'[1]NBA-Data-1980-2019'!$B$1:$B$16305,$A271,'[1]NBA-Data-1980-2019'!$A$1:$A$16305,DZ$9)</f>
        <v>0</v>
      </c>
      <c r="EA271" s="63">
        <f>SUMIFS('[1]NBA-Data-1980-2019'!$G$1:$G$16305,'[1]NBA-Data-1980-2019'!$B$1:$B$16305,$A271,'[1]NBA-Data-1980-2019'!$A$1:$A$16305,EA$9)</f>
        <v>0</v>
      </c>
      <c r="EB271" s="63">
        <f>SUMIFS('[1]NBA-Data-1980-2019'!$G$1:$G$16305,'[1]NBA-Data-1980-2019'!$B$1:$B$16305,$A271,'[1]NBA-Data-1980-2019'!$A$1:$A$16305,EB$9)</f>
        <v>0</v>
      </c>
      <c r="EC271" s="63">
        <f>SUMIFS('[1]NBA-Data-1980-2019'!$G$1:$G$16305,'[1]NBA-Data-1980-2019'!$B$1:$B$16305,$A271,'[1]NBA-Data-1980-2019'!$A$1:$A$16305,EC$9)</f>
        <v>0</v>
      </c>
      <c r="ED271" s="63">
        <f>SUMIFS('[1]NBA-Data-1980-2019'!$G$1:$G$16305,'[1]NBA-Data-1980-2019'!$B$1:$B$16305,$A271,'[1]NBA-Data-1980-2019'!$A$1:$A$16305,ED$9)</f>
        <v>0</v>
      </c>
      <c r="EH271" s="2" t="s">
        <v>1482</v>
      </c>
    </row>
    <row r="272" spans="1:165" x14ac:dyDescent="0.2">
      <c r="A272" s="2" t="s">
        <v>724</v>
      </c>
      <c r="B272" s="2" t="str" cm="1">
        <f t="array" ref="B272">_xlfn.XLOOKUP($A272&amp;B$5,'[1]NBA-Data-1980-2019'!$B$1:$B$16305&amp;'[1]NBA-Data-1980-2019'!$A$1:$A$16305,'[1]NBA-Data-1980-2019'!$D$1:$D$16305,"",0)</f>
        <v/>
      </c>
      <c r="C272" s="2" t="str" cm="1">
        <f t="array" ref="C272">_xlfn.XLOOKUP($A272&amp;C$5,'[1]NBA-Data-1980-2019'!$B$1:$B$16305&amp;'[1]NBA-Data-1980-2019'!$A$1:$A$16305,'[1]NBA-Data-1980-2019'!$D$1:$D$16305,"",0)</f>
        <v/>
      </c>
      <c r="D272" s="2" t="str" cm="1">
        <f t="array" ref="D272">_xlfn.XLOOKUP($A272&amp;D$5,'[1]NBA-Data-1980-2019'!$B$1:$B$16305&amp;'[1]NBA-Data-1980-2019'!$A$1:$A$16305,'[1]NBA-Data-1980-2019'!$D$1:$D$16305,"",0)</f>
        <v/>
      </c>
      <c r="E272" s="2" t="str" cm="1">
        <f t="array" ref="E272">_xlfn.XLOOKUP($A272&amp;E$5,'[1]NBA-Data-1980-2019'!$B$1:$B$16305&amp;'[1]NBA-Data-1980-2019'!$A$1:$A$16305,'[1]NBA-Data-1980-2019'!$D$1:$D$16305,"",0)</f>
        <v/>
      </c>
      <c r="F272" s="2" t="str" cm="1">
        <f t="array" ref="F272">_xlfn.XLOOKUP($A272&amp;F$5,'[1]NBA-Data-1980-2019'!$B$1:$B$16305&amp;'[1]NBA-Data-1980-2019'!$A$1:$A$16305,'[1]NBA-Data-1980-2019'!$D$1:$D$16305,"",0)</f>
        <v/>
      </c>
      <c r="G272" s="2" t="str" cm="1">
        <f t="array" ref="G272">_xlfn.XLOOKUP($A272&amp;G$5,'[1]NBA-Data-1980-2019'!$B$1:$B$16305&amp;'[1]NBA-Data-1980-2019'!$A$1:$A$16305,'[1]NBA-Data-1980-2019'!$D$1:$D$16305,"",0)</f>
        <v/>
      </c>
      <c r="H272" s="2" t="str" cm="1">
        <f t="array" ref="H272">_xlfn.XLOOKUP($A272&amp;H$5,'[1]NBA-Data-1980-2019'!$B$1:$B$16305&amp;'[1]NBA-Data-1980-2019'!$A$1:$A$16305,'[1]NBA-Data-1980-2019'!$D$1:$D$16305,"",0)</f>
        <v/>
      </c>
      <c r="I272" s="2" t="str" cm="1">
        <f t="array" ref="I272">_xlfn.XLOOKUP($A272&amp;I$5,'[1]NBA-Data-1980-2019'!$B$1:$B$16305&amp;'[1]NBA-Data-1980-2019'!$A$1:$A$16305,'[1]NBA-Data-1980-2019'!$D$1:$D$16305,"",0)</f>
        <v/>
      </c>
      <c r="J272" s="2" t="str" cm="1">
        <f t="array" ref="J272">_xlfn.XLOOKUP($A272&amp;J$5,'[1]NBA-Data-1980-2019'!$B$1:$B$16305&amp;'[1]NBA-Data-1980-2019'!$A$1:$A$16305,'[1]NBA-Data-1980-2019'!$D$1:$D$16305,"",0)</f>
        <v/>
      </c>
      <c r="K272" s="2" t="str" cm="1">
        <f t="array" ref="K272">_xlfn.XLOOKUP($A272&amp;K$5,'[1]NBA-Data-1980-2019'!$B$1:$B$16305&amp;'[1]NBA-Data-1980-2019'!$A$1:$A$16305,'[1]NBA-Data-1980-2019'!$D$1:$D$16305,"",0)</f>
        <v/>
      </c>
      <c r="L272" s="2" t="str" cm="1">
        <f t="array" ref="L272">_xlfn.XLOOKUP($A272&amp;L$5,'[1]NBA-Data-1980-2019'!$B$1:$B$16305&amp;'[1]NBA-Data-1980-2019'!$A$1:$A$16305,'[1]NBA-Data-1980-2019'!$D$1:$D$16305,"",0)</f>
        <v/>
      </c>
      <c r="M272" s="2" t="str" cm="1">
        <f t="array" ref="M272">_xlfn.XLOOKUP($A272&amp;M$5,'[1]NBA-Data-1980-2019'!$B$1:$B$16305&amp;'[1]NBA-Data-1980-2019'!$A$1:$A$16305,'[1]NBA-Data-1980-2019'!$D$1:$D$16305,"",0)</f>
        <v/>
      </c>
      <c r="N272" s="2" t="str" cm="1">
        <f t="array" ref="N272">_xlfn.XLOOKUP($A272&amp;N$5,'[1]NBA-Data-1980-2019'!$B$1:$B$16305&amp;'[1]NBA-Data-1980-2019'!$A$1:$A$16305,'[1]NBA-Data-1980-2019'!$D$1:$D$16305,"",0)</f>
        <v/>
      </c>
      <c r="O272" s="2" t="str" cm="1">
        <f t="array" ref="O272">_xlfn.XLOOKUP($A272&amp;O$5,'[1]NBA-Data-1980-2019'!$B$1:$B$16305&amp;'[1]NBA-Data-1980-2019'!$A$1:$A$16305,'[1]NBA-Data-1980-2019'!$D$1:$D$16305,"",0)</f>
        <v/>
      </c>
      <c r="P272" s="2" t="str" cm="1">
        <f t="array" ref="P272">_xlfn.XLOOKUP($A272&amp;P$5,'[1]NBA-Data-1980-2019'!$B$1:$B$16305&amp;'[1]NBA-Data-1980-2019'!$A$1:$A$16305,'[1]NBA-Data-1980-2019'!$D$1:$D$16305,"",0)</f>
        <v/>
      </c>
      <c r="Q272" s="2" t="str" cm="1">
        <f t="array" ref="Q272">_xlfn.XLOOKUP($A272&amp;Q$5,'[1]NBA-Data-1980-2019'!$B$1:$B$16305&amp;'[1]NBA-Data-1980-2019'!$A$1:$A$16305,'[1]NBA-Data-1980-2019'!$D$1:$D$16305,"",0)</f>
        <v/>
      </c>
      <c r="R272" s="2" t="str" cm="1">
        <f t="array" ref="R272">_xlfn.XLOOKUP($A272&amp;R$5,'[1]NBA-Data-1980-2019'!$B$1:$B$16305&amp;'[1]NBA-Data-1980-2019'!$A$1:$A$16305,'[1]NBA-Data-1980-2019'!$D$1:$D$16305,"",0)</f>
        <v/>
      </c>
      <c r="S272" s="2" t="str" cm="1">
        <f t="array" ref="S272">_xlfn.XLOOKUP($A272&amp;S$5,'[1]NBA-Data-1980-2019'!$B$1:$B$16305&amp;'[1]NBA-Data-1980-2019'!$A$1:$A$16305,'[1]NBA-Data-1980-2019'!$D$1:$D$16305,"",0)</f>
        <v/>
      </c>
      <c r="T272" s="2" t="str" cm="1">
        <f t="array" ref="T272">_xlfn.XLOOKUP($A272&amp;T$5,'[1]NBA-Data-1980-2019'!$B$1:$B$16305&amp;'[1]NBA-Data-1980-2019'!$A$1:$A$16305,'[1]NBA-Data-1980-2019'!$D$1:$D$16305,"",0)</f>
        <v/>
      </c>
      <c r="U272" s="2" t="str" cm="1">
        <f t="array" ref="U272">_xlfn.XLOOKUP($A272&amp;U$5,'[1]NBA-Data-1980-2019'!$B$1:$B$16305&amp;'[1]NBA-Data-1980-2019'!$A$1:$A$16305,'[1]NBA-Data-1980-2019'!$D$1:$D$16305,"",0)</f>
        <v>SAC</v>
      </c>
      <c r="V272" s="2" t="str" cm="1">
        <f t="array" ref="V272">_xlfn.XLOOKUP($A272&amp;V$5,'[1]NBA-Data-1980-2019'!$B$1:$B$16305&amp;'[1]NBA-Data-1980-2019'!$A$1:$A$16305,'[1]NBA-Data-1980-2019'!$D$1:$D$16305,"",0)</f>
        <v>SAC</v>
      </c>
      <c r="W272" s="2" t="str" cm="1">
        <f t="array" ref="W272">_xlfn.XLOOKUP($A272&amp;W$5,'[1]NBA-Data-1980-2019'!$B$1:$B$16305&amp;'[1]NBA-Data-1980-2019'!$A$1:$A$16305,'[1]NBA-Data-1980-2019'!$D$1:$D$16305,"",0)</f>
        <v>CLE</v>
      </c>
      <c r="X272" s="2" t="str" cm="1">
        <f t="array" ref="X272">_xlfn.XLOOKUP($A272&amp;X$5,'[1]NBA-Data-1980-2019'!$B$1:$B$16305&amp;'[1]NBA-Data-1980-2019'!$A$1:$A$16305,'[1]NBA-Data-1980-2019'!$D$1:$D$16305,"",0)</f>
        <v>CLE</v>
      </c>
      <c r="Y272" s="2" t="str" cm="1">
        <f t="array" ref="Y272">_xlfn.XLOOKUP($A272&amp;Y$5,'[1]NBA-Data-1980-2019'!$B$1:$B$16305&amp;'[1]NBA-Data-1980-2019'!$A$1:$A$16305,'[1]NBA-Data-1980-2019'!$D$1:$D$16305,"",0)</f>
        <v>HOU</v>
      </c>
      <c r="Z272" s="2" t="str" cm="1">
        <f t="array" ref="Z272">_xlfn.XLOOKUP($A272&amp;Z$5,'[1]NBA-Data-1980-2019'!$B$1:$B$16305&amp;'[1]NBA-Data-1980-2019'!$A$1:$A$16305,'[1]NBA-Data-1980-2019'!$D$1:$D$16305,"",0)</f>
        <v>SAC</v>
      </c>
      <c r="AA272" s="2" t="str" cm="1">
        <f t="array" ref="AA272">_xlfn.XLOOKUP($A272&amp;AA$5,'[1]NBA-Data-1980-2019'!$B$1:$B$16305&amp;'[1]NBA-Data-1980-2019'!$A$1:$A$16305,'[1]NBA-Data-1980-2019'!$D$1:$D$16305,"",0)</f>
        <v>SAC</v>
      </c>
      <c r="AB272" s="2" t="str" cm="1">
        <f t="array" ref="AB272">_xlfn.XLOOKUP($A272&amp;AB$5,'[1]NBA-Data-1980-2019'!$B$1:$B$16305&amp;'[1]NBA-Data-1980-2019'!$A$1:$A$16305,'[1]NBA-Data-1980-2019'!$D$1:$D$16305,"",0)</f>
        <v>TOT</v>
      </c>
      <c r="AC272" s="2" t="str" cm="1">
        <f t="array" ref="AC272">_xlfn.XLOOKUP($A272&amp;AC$5,'[1]NBA-Data-1980-2019'!$B$1:$B$16305&amp;'[1]NBA-Data-1980-2019'!$A$1:$A$16305,'[1]NBA-Data-1980-2019'!$D$1:$D$16305,"",0)</f>
        <v>GSW</v>
      </c>
      <c r="AD272" s="2" t="str" cm="1">
        <f t="array" ref="AD272">_xlfn.XLOOKUP($A272&amp;AD$5,'[1]NBA-Data-1980-2019'!$B$1:$B$16305&amp;'[1]NBA-Data-1980-2019'!$A$1:$A$16305,'[1]NBA-Data-1980-2019'!$D$1:$D$16305,"",0)</f>
        <v>MEM</v>
      </c>
      <c r="AE272" s="2" t="str" cm="1">
        <f t="array" ref="AE272">_xlfn.XLOOKUP($A272&amp;AE$5,'[1]NBA-Data-1980-2019'!$B$1:$B$16305&amp;'[1]NBA-Data-1980-2019'!$A$1:$A$16305,'[1]NBA-Data-1980-2019'!$D$1:$D$16305,"",0)</f>
        <v/>
      </c>
      <c r="AF272" s="2" t="str" cm="1">
        <f t="array" ref="AF272">_xlfn.XLOOKUP($A272&amp;AF$5,'[1]NBA-Data-1980-2019'!$B$1:$B$16305&amp;'[1]NBA-Data-1980-2019'!$A$1:$A$16305,'[1]NBA-Data-1980-2019'!$D$1:$D$16305,"",0)</f>
        <v/>
      </c>
      <c r="AG272" s="2" t="str" cm="1">
        <f t="array" ref="AG272">_xlfn.XLOOKUP($A272&amp;AG$5,'[1]NBA-Data-1980-2019'!$B$1:$B$16305&amp;'[1]NBA-Data-1980-2019'!$A$1:$A$16305,'[1]NBA-Data-1980-2019'!$D$1:$D$16305,"",0)</f>
        <v/>
      </c>
      <c r="AH272" s="2" t="str" cm="1">
        <f t="array" ref="AH272">_xlfn.XLOOKUP($A272&amp;AH$5,'[1]NBA-Data-1980-2019'!$B$1:$B$16305&amp;'[1]NBA-Data-1980-2019'!$A$1:$A$16305,'[1]NBA-Data-1980-2019'!$H$1:$H$16305,"",0)</f>
        <v/>
      </c>
      <c r="AI272" s="2" t="str" cm="1">
        <f t="array" ref="AI272">_xlfn.XLOOKUP($A272&amp;AI$5,'[1]NBA-Data-1980-2019'!$B$1:$B$16305&amp;'[1]NBA-Data-1980-2019'!$A$1:$A$16305,'[1]NBA-Data-1980-2019'!$H$1:$H$16305,"",0)</f>
        <v/>
      </c>
      <c r="AJ272" s="2" t="str" cm="1">
        <f t="array" ref="AJ272">_xlfn.XLOOKUP($A272&amp;AJ$5,'[1]NBA-Data-1980-2019'!$B$1:$B$16305&amp;'[1]NBA-Data-1980-2019'!$A$1:$A$16305,'[1]NBA-Data-1980-2019'!$H$1:$H$16305,"",0)</f>
        <v/>
      </c>
      <c r="AK272" s="2" t="str" cm="1">
        <f t="array" ref="AK272">_xlfn.XLOOKUP($A272&amp;AK$5,'[1]NBA-Data-1980-2019'!$B$1:$B$16305&amp;'[1]NBA-Data-1980-2019'!$A$1:$A$16305,'[1]NBA-Data-1980-2019'!$H$1:$H$16305,"",0)</f>
        <v/>
      </c>
      <c r="AL272" s="2" t="str" cm="1">
        <f t="array" ref="AL272">_xlfn.XLOOKUP($A272&amp;AL$5,'[1]NBA-Data-1980-2019'!$B$1:$B$16305&amp;'[1]NBA-Data-1980-2019'!$A$1:$A$16305,'[1]NBA-Data-1980-2019'!$H$1:$H$16305,"",0)</f>
        <v/>
      </c>
      <c r="AM272" s="2" t="str" cm="1">
        <f t="array" ref="AM272">_xlfn.XLOOKUP($A272&amp;AM$5,'[1]NBA-Data-1980-2019'!$B$1:$B$16305&amp;'[1]NBA-Data-1980-2019'!$A$1:$A$16305,'[1]NBA-Data-1980-2019'!$H$1:$H$16305,"",0)</f>
        <v/>
      </c>
      <c r="AN272" s="2" t="str" cm="1">
        <f t="array" ref="AN272">_xlfn.XLOOKUP($A272&amp;AN$5,'[1]NBA-Data-1980-2019'!$B$1:$B$16305&amp;'[1]NBA-Data-1980-2019'!$A$1:$A$16305,'[1]NBA-Data-1980-2019'!$H$1:$H$16305,"",0)</f>
        <v/>
      </c>
      <c r="AO272" s="2" t="str" cm="1">
        <f t="array" ref="AO272">_xlfn.XLOOKUP($A272&amp;AO$5,'[1]NBA-Data-1980-2019'!$B$1:$B$16305&amp;'[1]NBA-Data-1980-2019'!$A$1:$A$16305,'[1]NBA-Data-1980-2019'!$H$1:$H$16305,"",0)</f>
        <v/>
      </c>
      <c r="AP272" s="2" t="str" cm="1">
        <f t="array" ref="AP272">_xlfn.XLOOKUP($A272&amp;AP$5,'[1]NBA-Data-1980-2019'!$B$1:$B$16305&amp;'[1]NBA-Data-1980-2019'!$A$1:$A$16305,'[1]NBA-Data-1980-2019'!$H$1:$H$16305,"",0)</f>
        <v/>
      </c>
      <c r="AQ272" s="2" t="str" cm="1">
        <f t="array" ref="AQ272">_xlfn.XLOOKUP($A272&amp;AQ$5,'[1]NBA-Data-1980-2019'!$B$1:$B$16305&amp;'[1]NBA-Data-1980-2019'!$A$1:$A$16305,'[1]NBA-Data-1980-2019'!$H$1:$H$16305,"",0)</f>
        <v/>
      </c>
      <c r="AR272" s="2" t="str" cm="1">
        <f t="array" ref="AR272">_xlfn.XLOOKUP($A272&amp;AR$5,'[1]NBA-Data-1980-2019'!$B$1:$B$16305&amp;'[1]NBA-Data-1980-2019'!$A$1:$A$16305,'[1]NBA-Data-1980-2019'!$H$1:$H$16305,"",0)</f>
        <v/>
      </c>
      <c r="AS272" s="2" t="str" cm="1">
        <f t="array" ref="AS272">_xlfn.XLOOKUP($A272&amp;AS$5,'[1]NBA-Data-1980-2019'!$B$1:$B$16305&amp;'[1]NBA-Data-1980-2019'!$A$1:$A$16305,'[1]NBA-Data-1980-2019'!$H$1:$H$16305,"",0)</f>
        <v/>
      </c>
      <c r="AT272" s="2" t="str" cm="1">
        <f t="array" ref="AT272">_xlfn.XLOOKUP($A272&amp;AT$5,'[1]NBA-Data-1980-2019'!$B$1:$B$16305&amp;'[1]NBA-Data-1980-2019'!$A$1:$A$16305,'[1]NBA-Data-1980-2019'!$H$1:$H$16305,"",0)</f>
        <v/>
      </c>
      <c r="AU272" s="2" t="str" cm="1">
        <f t="array" ref="AU272">_xlfn.XLOOKUP($A272&amp;AU$5,'[1]NBA-Data-1980-2019'!$B$1:$B$16305&amp;'[1]NBA-Data-1980-2019'!$A$1:$A$16305,'[1]NBA-Data-1980-2019'!$H$1:$H$16305,"",0)</f>
        <v/>
      </c>
      <c r="AV272" s="2" t="str" cm="1">
        <f t="array" ref="AV272">_xlfn.XLOOKUP($A272&amp;AV$5,'[1]NBA-Data-1980-2019'!$B$1:$B$16305&amp;'[1]NBA-Data-1980-2019'!$A$1:$A$16305,'[1]NBA-Data-1980-2019'!$H$1:$H$16305,"",0)</f>
        <v/>
      </c>
      <c r="AW272" s="2" t="str" cm="1">
        <f t="array" ref="AW272">_xlfn.XLOOKUP($A272&amp;AW$5,'[1]NBA-Data-1980-2019'!$B$1:$B$16305&amp;'[1]NBA-Data-1980-2019'!$A$1:$A$16305,'[1]NBA-Data-1980-2019'!$H$1:$H$16305,"",0)</f>
        <v/>
      </c>
      <c r="AX272" s="2" t="str" cm="1">
        <f t="array" ref="AX272">_xlfn.XLOOKUP($A272&amp;AX$5,'[1]NBA-Data-1980-2019'!$B$1:$B$16305&amp;'[1]NBA-Data-1980-2019'!$A$1:$A$16305,'[1]NBA-Data-1980-2019'!$H$1:$H$16305,"",0)</f>
        <v/>
      </c>
      <c r="AY272" s="2" t="str" cm="1">
        <f t="array" ref="AY272">_xlfn.XLOOKUP($A272&amp;AY$5,'[1]NBA-Data-1980-2019'!$B$1:$B$16305&amp;'[1]NBA-Data-1980-2019'!$A$1:$A$16305,'[1]NBA-Data-1980-2019'!$H$1:$H$16305,"",0)</f>
        <v/>
      </c>
      <c r="AZ272" s="2" t="str" cm="1">
        <f t="array" ref="AZ272">_xlfn.XLOOKUP($A272&amp;AZ$5,'[1]NBA-Data-1980-2019'!$B$1:$B$16305&amp;'[1]NBA-Data-1980-2019'!$A$1:$A$16305,'[1]NBA-Data-1980-2019'!$H$1:$H$16305,"",0)</f>
        <v/>
      </c>
      <c r="BA272" s="2" cm="1">
        <f t="array" ref="BA272">_xlfn.XLOOKUP($A272&amp;BA$5,'[1]NBA-Data-1980-2019'!$B$1:$B$16305&amp;'[1]NBA-Data-1980-2019'!$A$1:$A$16305,'[1]NBA-Data-1980-2019'!$H$1:$H$16305,"",0)</f>
        <v>1932.7</v>
      </c>
      <c r="BB272" s="2" cm="1">
        <f t="array" ref="BB272">_xlfn.XLOOKUP($A272&amp;BB$5,'[1]NBA-Data-1980-2019'!$B$1:$B$16305&amp;'[1]NBA-Data-1980-2019'!$A$1:$A$16305,'[1]NBA-Data-1980-2019'!$H$1:$H$16305,"",0)</f>
        <v>1704</v>
      </c>
      <c r="BC272" s="2" cm="1">
        <f t="array" ref="BC272">_xlfn.XLOOKUP($A272&amp;BC$5,'[1]NBA-Data-1980-2019'!$B$1:$B$16305&amp;'[1]NBA-Data-1980-2019'!$A$1:$A$16305,'[1]NBA-Data-1980-2019'!$H$1:$H$16305,"",0)</f>
        <v>1339</v>
      </c>
      <c r="BD272" s="2" cm="1">
        <f t="array" ref="BD272">_xlfn.XLOOKUP($A272&amp;BD$5,'[1]NBA-Data-1980-2019'!$B$1:$B$16305&amp;'[1]NBA-Data-1980-2019'!$A$1:$A$16305,'[1]NBA-Data-1980-2019'!$H$1:$H$16305,"",0)</f>
        <v>503.09999999999997</v>
      </c>
      <c r="BE272" s="2" cm="1">
        <f t="array" ref="BE272">_xlfn.XLOOKUP($A272&amp;BE$5,'[1]NBA-Data-1980-2019'!$B$1:$B$16305&amp;'[1]NBA-Data-1980-2019'!$A$1:$A$16305,'[1]NBA-Data-1980-2019'!$H$1:$H$16305,"",0)</f>
        <v>1285.1000000000001</v>
      </c>
      <c r="BF272" s="2" cm="1">
        <f t="array" ref="BF272">_xlfn.XLOOKUP($A272&amp;BF$5,'[1]NBA-Data-1980-2019'!$B$1:$B$16305&amp;'[1]NBA-Data-1980-2019'!$A$1:$A$16305,'[1]NBA-Data-1980-2019'!$H$1:$H$16305,"",0)</f>
        <v>1413.7</v>
      </c>
      <c r="BG272" s="2" cm="1">
        <f t="array" ref="BG272">_xlfn.XLOOKUP($A272&amp;BG$5,'[1]NBA-Data-1980-2019'!$B$1:$B$16305&amp;'[1]NBA-Data-1980-2019'!$A$1:$A$16305,'[1]NBA-Data-1980-2019'!$H$1:$H$16305,"",0)</f>
        <v>1876.8</v>
      </c>
      <c r="BH272" s="2" cm="1">
        <f t="array" ref="BH272">_xlfn.XLOOKUP($A272&amp;BH$5,'[1]NBA-Data-1980-2019'!$B$1:$B$16305&amp;'[1]NBA-Data-1980-2019'!$A$1:$A$16305,'[1]NBA-Data-1980-2019'!$H$1:$H$16305,"",0)</f>
        <v>644.4</v>
      </c>
      <c r="BI272" s="2" cm="1">
        <f t="array" ref="BI272">_xlfn.XLOOKUP($A272&amp;BI$5,'[1]NBA-Data-1980-2019'!$B$1:$B$16305&amp;'[1]NBA-Data-1980-2019'!$A$1:$A$16305,'[1]NBA-Data-1980-2019'!$H$1:$H$16305,"",0)</f>
        <v>742</v>
      </c>
      <c r="BJ272" s="2" cm="1">
        <f t="array" ref="BJ272">_xlfn.XLOOKUP($A272&amp;BJ$5,'[1]NBA-Data-1980-2019'!$B$1:$B$16305&amp;'[1]NBA-Data-1980-2019'!$A$1:$A$16305,'[1]NBA-Data-1980-2019'!$H$1:$H$16305,"",0)</f>
        <v>518.4</v>
      </c>
      <c r="BK272" s="2" t="str" cm="1">
        <f t="array" ref="BK272">_xlfn.XLOOKUP($A272&amp;BK$5,'[1]NBA-Data-1980-2019'!$B$1:$B$16305&amp;'[1]NBA-Data-1980-2019'!$A$1:$A$16305,'[1]NBA-Data-1980-2019'!$H$1:$H$16305,"",0)</f>
        <v/>
      </c>
      <c r="BL272" s="2" t="str" cm="1">
        <f t="array" ref="BL272">_xlfn.XLOOKUP($A272&amp;BL$5,'[1]NBA-Data-1980-2019'!$B$1:$B$16305&amp;'[1]NBA-Data-1980-2019'!$A$1:$A$16305,'[1]NBA-Data-1980-2019'!$H$1:$H$16305,"",0)</f>
        <v/>
      </c>
      <c r="BM272" s="2" t="str" cm="1">
        <f t="array" ref="BM272">_xlfn.XLOOKUP($A272&amp;BM$5,'[1]NBA-Data-1980-2019'!$B$1:$B$16305&amp;'[1]NBA-Data-1980-2019'!$A$1:$A$16305,'[1]NBA-Data-1980-2019'!$H$1:$H$16305,"",0)</f>
        <v/>
      </c>
      <c r="BN272" s="2" t="str" cm="1">
        <f t="array" ref="BN272">_xlfn.XLOOKUP($A272&amp;BN$5,'[1]NBA-Data-1980-2019'!$B$1:$B$16305&amp;'[1]NBA-Data-1980-2019'!$A$1:$A$16305,'[1]NBA-Data-1980-2019'!$F$1:$F$16305,"",0)</f>
        <v/>
      </c>
      <c r="BO272" s="2" t="str" cm="1">
        <f t="array" ref="BO272">_xlfn.XLOOKUP($A272&amp;BO$5,'[1]NBA-Data-1980-2019'!$B$1:$B$16305&amp;'[1]NBA-Data-1980-2019'!$A$1:$A$16305,'[1]NBA-Data-1980-2019'!$F$1:$F$16305,"",0)</f>
        <v/>
      </c>
      <c r="BP272" s="2" t="str" cm="1">
        <f t="array" ref="BP272">_xlfn.XLOOKUP($A272&amp;BP$5,'[1]NBA-Data-1980-2019'!$B$1:$B$16305&amp;'[1]NBA-Data-1980-2019'!$A$1:$A$16305,'[1]NBA-Data-1980-2019'!$F$1:$F$16305,"",0)</f>
        <v/>
      </c>
      <c r="BQ272" s="2" t="str" cm="1">
        <f t="array" ref="BQ272">_xlfn.XLOOKUP($A272&amp;BQ$5,'[1]NBA-Data-1980-2019'!$B$1:$B$16305&amp;'[1]NBA-Data-1980-2019'!$A$1:$A$16305,'[1]NBA-Data-1980-2019'!$F$1:$F$16305,"",0)</f>
        <v/>
      </c>
      <c r="BR272" s="2" t="str" cm="1">
        <f t="array" ref="BR272">_xlfn.XLOOKUP($A272&amp;BR$5,'[1]NBA-Data-1980-2019'!$B$1:$B$16305&amp;'[1]NBA-Data-1980-2019'!$A$1:$A$16305,'[1]NBA-Data-1980-2019'!$F$1:$F$16305,"",0)</f>
        <v/>
      </c>
      <c r="BS272" s="2" t="str" cm="1">
        <f t="array" ref="BS272">_xlfn.XLOOKUP($A272&amp;BS$5,'[1]NBA-Data-1980-2019'!$B$1:$B$16305&amp;'[1]NBA-Data-1980-2019'!$A$1:$A$16305,'[1]NBA-Data-1980-2019'!$F$1:$F$16305,"",0)</f>
        <v/>
      </c>
      <c r="BT272" s="2" t="str" cm="1">
        <f t="array" ref="BT272">_xlfn.XLOOKUP($A272&amp;BT$5,'[1]NBA-Data-1980-2019'!$B$1:$B$16305&amp;'[1]NBA-Data-1980-2019'!$A$1:$A$16305,'[1]NBA-Data-1980-2019'!$F$1:$F$16305,"",0)</f>
        <v/>
      </c>
      <c r="BU272" s="2" t="str" cm="1">
        <f t="array" ref="BU272">_xlfn.XLOOKUP($A272&amp;BU$5,'[1]NBA-Data-1980-2019'!$B$1:$B$16305&amp;'[1]NBA-Data-1980-2019'!$A$1:$A$16305,'[1]NBA-Data-1980-2019'!$F$1:$F$16305,"",0)</f>
        <v/>
      </c>
      <c r="BV272" s="2" t="str" cm="1">
        <f t="array" ref="BV272">_xlfn.XLOOKUP($A272&amp;BV$5,'[1]NBA-Data-1980-2019'!$B$1:$B$16305&amp;'[1]NBA-Data-1980-2019'!$A$1:$A$16305,'[1]NBA-Data-1980-2019'!$F$1:$F$16305,"",0)</f>
        <v/>
      </c>
      <c r="BW272" s="2" t="str" cm="1">
        <f t="array" ref="BW272">_xlfn.XLOOKUP($A272&amp;BW$5,'[1]NBA-Data-1980-2019'!$B$1:$B$16305&amp;'[1]NBA-Data-1980-2019'!$A$1:$A$16305,'[1]NBA-Data-1980-2019'!$F$1:$F$16305,"",0)</f>
        <v/>
      </c>
      <c r="BX272" s="2" t="str" cm="1">
        <f t="array" ref="BX272">_xlfn.XLOOKUP($A272&amp;BX$5,'[1]NBA-Data-1980-2019'!$B$1:$B$16305&amp;'[1]NBA-Data-1980-2019'!$A$1:$A$16305,'[1]NBA-Data-1980-2019'!$F$1:$F$16305,"",0)</f>
        <v/>
      </c>
      <c r="BY272" s="2" t="str" cm="1">
        <f t="array" ref="BY272">_xlfn.XLOOKUP($A272&amp;BY$5,'[1]NBA-Data-1980-2019'!$B$1:$B$16305&amp;'[1]NBA-Data-1980-2019'!$A$1:$A$16305,'[1]NBA-Data-1980-2019'!$F$1:$F$16305,"",0)</f>
        <v/>
      </c>
      <c r="BZ272" s="2" t="str" cm="1">
        <f t="array" ref="BZ272">_xlfn.XLOOKUP($A272&amp;BZ$5,'[1]NBA-Data-1980-2019'!$B$1:$B$16305&amp;'[1]NBA-Data-1980-2019'!$A$1:$A$16305,'[1]NBA-Data-1980-2019'!$F$1:$F$16305,"",0)</f>
        <v/>
      </c>
      <c r="CA272" s="2" t="str" cm="1">
        <f t="array" ref="CA272">_xlfn.XLOOKUP($A272&amp;CA$5,'[1]NBA-Data-1980-2019'!$B$1:$B$16305&amp;'[1]NBA-Data-1980-2019'!$A$1:$A$16305,'[1]NBA-Data-1980-2019'!$F$1:$F$16305,"",0)</f>
        <v/>
      </c>
      <c r="CB272" s="2" t="str" cm="1">
        <f t="array" ref="CB272">_xlfn.XLOOKUP($A272&amp;CB$5,'[1]NBA-Data-1980-2019'!$B$1:$B$16305&amp;'[1]NBA-Data-1980-2019'!$A$1:$A$16305,'[1]NBA-Data-1980-2019'!$F$1:$F$16305,"",0)</f>
        <v/>
      </c>
      <c r="CC272" s="2" t="str" cm="1">
        <f t="array" ref="CC272">_xlfn.XLOOKUP($A272&amp;CC$5,'[1]NBA-Data-1980-2019'!$B$1:$B$16305&amp;'[1]NBA-Data-1980-2019'!$A$1:$A$16305,'[1]NBA-Data-1980-2019'!$F$1:$F$16305,"",0)</f>
        <v/>
      </c>
      <c r="CD272" s="2" t="str" cm="1">
        <f t="array" ref="CD272">_xlfn.XLOOKUP($A272&amp;CD$5,'[1]NBA-Data-1980-2019'!$B$1:$B$16305&amp;'[1]NBA-Data-1980-2019'!$A$1:$A$16305,'[1]NBA-Data-1980-2019'!$F$1:$F$16305,"",0)</f>
        <v/>
      </c>
      <c r="CE272" s="2" t="str" cm="1">
        <f t="array" ref="CE272">_xlfn.XLOOKUP($A272&amp;CE$5,'[1]NBA-Data-1980-2019'!$B$1:$B$16305&amp;'[1]NBA-Data-1980-2019'!$A$1:$A$16305,'[1]NBA-Data-1980-2019'!$F$1:$F$16305,"",0)</f>
        <v/>
      </c>
      <c r="CF272" s="2" t="str" cm="1">
        <f t="array" ref="CF272">_xlfn.XLOOKUP($A272&amp;CF$5,'[1]NBA-Data-1980-2019'!$B$1:$B$16305&amp;'[1]NBA-Data-1980-2019'!$A$1:$A$16305,'[1]NBA-Data-1980-2019'!$F$1:$F$16305,"",0)</f>
        <v/>
      </c>
      <c r="CG272" s="2" cm="1">
        <f t="array" ref="CG272">_xlfn.XLOOKUP($A272&amp;CG$5,'[1]NBA-Data-1980-2019'!$B$1:$B$16305&amp;'[1]NBA-Data-1980-2019'!$A$1:$A$16305,'[1]NBA-Data-1980-2019'!$F$1:$F$16305,"",0)</f>
        <v>13</v>
      </c>
      <c r="CH272" s="2" cm="1">
        <f t="array" ref="CH272">_xlfn.XLOOKUP($A272&amp;CH$5,'[1]NBA-Data-1980-2019'!$B$1:$B$16305&amp;'[1]NBA-Data-1980-2019'!$A$1:$A$16305,'[1]NBA-Data-1980-2019'!$F$1:$F$16305,"",0)</f>
        <v>11.7</v>
      </c>
      <c r="CI272" s="2" cm="1">
        <f t="array" ref="CI272">_xlfn.XLOOKUP($A272&amp;CI$5,'[1]NBA-Data-1980-2019'!$B$1:$B$16305&amp;'[1]NBA-Data-1980-2019'!$A$1:$A$16305,'[1]NBA-Data-1980-2019'!$F$1:$F$16305,"",0)</f>
        <v>11.2</v>
      </c>
      <c r="CJ272" s="2" cm="1">
        <f t="array" ref="CJ272">_xlfn.XLOOKUP($A272&amp;CJ$5,'[1]NBA-Data-1980-2019'!$B$1:$B$16305&amp;'[1]NBA-Data-1980-2019'!$A$1:$A$16305,'[1]NBA-Data-1980-2019'!$F$1:$F$16305,"",0)</f>
        <v>12.9</v>
      </c>
      <c r="CK272" s="2" cm="1">
        <f t="array" ref="CK272">_xlfn.XLOOKUP($A272&amp;CK$5,'[1]NBA-Data-1980-2019'!$B$1:$B$16305&amp;'[1]NBA-Data-1980-2019'!$A$1:$A$16305,'[1]NBA-Data-1980-2019'!$F$1:$F$16305,"",0)</f>
        <v>12.9</v>
      </c>
      <c r="CL272" s="2" cm="1">
        <f t="array" ref="CL272">_xlfn.XLOOKUP($A272&amp;CL$5,'[1]NBA-Data-1980-2019'!$B$1:$B$16305&amp;'[1]NBA-Data-1980-2019'!$A$1:$A$16305,'[1]NBA-Data-1980-2019'!$F$1:$F$16305,"",0)</f>
        <v>14.4</v>
      </c>
      <c r="CM272" s="2" cm="1">
        <f t="array" ref="CM272">_xlfn.XLOOKUP($A272&amp;CM$5,'[1]NBA-Data-1980-2019'!$B$1:$B$16305&amp;'[1]NBA-Data-1980-2019'!$A$1:$A$16305,'[1]NBA-Data-1980-2019'!$F$1:$F$16305,"",0)</f>
        <v>13.9</v>
      </c>
      <c r="CN272" s="2" cm="1">
        <f t="array" ref="CN272">_xlfn.XLOOKUP($A272&amp;CN$5,'[1]NBA-Data-1980-2019'!$B$1:$B$16305&amp;'[1]NBA-Data-1980-2019'!$A$1:$A$16305,'[1]NBA-Data-1980-2019'!$F$1:$F$16305,"",0)</f>
        <v>9.9</v>
      </c>
      <c r="CO272" s="2" cm="1">
        <f t="array" ref="CO272">_xlfn.XLOOKUP($A272&amp;CO$5,'[1]NBA-Data-1980-2019'!$B$1:$B$16305&amp;'[1]NBA-Data-1980-2019'!$A$1:$A$16305,'[1]NBA-Data-1980-2019'!$F$1:$F$16305,"",0)</f>
        <v>15.5</v>
      </c>
      <c r="CP272" s="2" cm="1">
        <f t="array" ref="CP272">_xlfn.XLOOKUP($A272&amp;CP$5,'[1]NBA-Data-1980-2019'!$B$1:$B$16305&amp;'[1]NBA-Data-1980-2019'!$A$1:$A$16305,'[1]NBA-Data-1980-2019'!$F$1:$F$16305,"",0)</f>
        <v>15.7</v>
      </c>
      <c r="CQ272" s="2" t="str" cm="1">
        <f t="array" ref="CQ272">_xlfn.XLOOKUP($A272&amp;CQ$5,'[1]NBA-Data-1980-2019'!$B$1:$B$16305&amp;'[1]NBA-Data-1980-2019'!$A$1:$A$16305,'[1]NBA-Data-1980-2019'!$F$1:$F$16305,"",0)</f>
        <v/>
      </c>
      <c r="CR272" s="2" t="str" cm="1">
        <f t="array" ref="CR272">_xlfn.XLOOKUP($A272&amp;CR$5,'[1]NBA-Data-1980-2019'!$B$1:$B$16305&amp;'[1]NBA-Data-1980-2019'!$A$1:$A$16305,'[1]NBA-Data-1980-2019'!$F$1:$F$16305,"",0)</f>
        <v/>
      </c>
      <c r="CS272" s="2" t="str" cm="1">
        <f t="array" ref="CS272">_xlfn.XLOOKUP($A272&amp;CS$5,'[1]NBA-Data-1980-2019'!$B$1:$B$16305&amp;'[1]NBA-Data-1980-2019'!$A$1:$A$16305,'[1]NBA-Data-1980-2019'!$F$1:$F$16305,"",0)</f>
        <v/>
      </c>
      <c r="CU272" s="2" t="str">
        <f>_xlfn.XLOOKUP($A272,TEAMS!$G$1:$G$839,TEAMS!$H$1:$H$839,"",0)</f>
        <v>SF</v>
      </c>
      <c r="CV272" s="2" t="str">
        <f>_xlfn.XLOOKUP($CU272,DASHBOARD!$B$22:$B$27,DASHBOARD!$C$22:$C$27,"",0)</f>
        <v>FORWARD</v>
      </c>
      <c r="CY272" s="63">
        <f>SUMIFS('[1]NBA-Data-1980-2019'!$G$1:$G$16305,'[1]NBA-Data-1980-2019'!$B$1:$B$16305,$A272,'[1]NBA-Data-1980-2019'!$A$1:$A$16305,CY$9)</f>
        <v>0</v>
      </c>
      <c r="CZ272" s="63">
        <f>SUMIFS('[1]NBA-Data-1980-2019'!$G$1:$G$16305,'[1]NBA-Data-1980-2019'!$B$1:$B$16305,$A272,'[1]NBA-Data-1980-2019'!$A$1:$A$16305,CZ$9)</f>
        <v>0</v>
      </c>
      <c r="DA272" s="63">
        <f>SUMIFS('[1]NBA-Data-1980-2019'!$G$1:$G$16305,'[1]NBA-Data-1980-2019'!$B$1:$B$16305,$A272,'[1]NBA-Data-1980-2019'!$A$1:$A$16305,DA$9)</f>
        <v>0</v>
      </c>
      <c r="DB272" s="63">
        <f>SUMIFS('[1]NBA-Data-1980-2019'!$G$1:$G$16305,'[1]NBA-Data-1980-2019'!$B$1:$B$16305,$A272,'[1]NBA-Data-1980-2019'!$A$1:$A$16305,DB$9)</f>
        <v>0</v>
      </c>
      <c r="DC272" s="63">
        <f>SUMIFS('[1]NBA-Data-1980-2019'!$G$1:$G$16305,'[1]NBA-Data-1980-2019'!$B$1:$B$16305,$A272,'[1]NBA-Data-1980-2019'!$A$1:$A$16305,DC$9)</f>
        <v>0</v>
      </c>
      <c r="DD272" s="63">
        <f>SUMIFS('[1]NBA-Data-1980-2019'!$G$1:$G$16305,'[1]NBA-Data-1980-2019'!$B$1:$B$16305,$A272,'[1]NBA-Data-1980-2019'!$A$1:$A$16305,DD$9)</f>
        <v>0</v>
      </c>
      <c r="DE272" s="63">
        <f>SUMIFS('[1]NBA-Data-1980-2019'!$G$1:$G$16305,'[1]NBA-Data-1980-2019'!$B$1:$B$16305,$A272,'[1]NBA-Data-1980-2019'!$A$1:$A$16305,DE$9)</f>
        <v>0</v>
      </c>
      <c r="DF272" s="63">
        <f>SUMIFS('[1]NBA-Data-1980-2019'!$G$1:$G$16305,'[1]NBA-Data-1980-2019'!$B$1:$B$16305,$A272,'[1]NBA-Data-1980-2019'!$A$1:$A$16305,DF$9)</f>
        <v>0</v>
      </c>
      <c r="DG272" s="63">
        <f>SUMIFS('[1]NBA-Data-1980-2019'!$G$1:$G$16305,'[1]NBA-Data-1980-2019'!$B$1:$B$16305,$A272,'[1]NBA-Data-1980-2019'!$A$1:$A$16305,DG$9)</f>
        <v>0</v>
      </c>
      <c r="DH272" s="63">
        <f>SUMIFS('[1]NBA-Data-1980-2019'!$G$1:$G$16305,'[1]NBA-Data-1980-2019'!$B$1:$B$16305,$A272,'[1]NBA-Data-1980-2019'!$A$1:$A$16305,DH$9)</f>
        <v>0</v>
      </c>
      <c r="DI272" s="63">
        <f>SUMIFS('[1]NBA-Data-1980-2019'!$G$1:$G$16305,'[1]NBA-Data-1980-2019'!$B$1:$B$16305,$A272,'[1]NBA-Data-1980-2019'!$A$1:$A$16305,DI$9)</f>
        <v>0</v>
      </c>
      <c r="DJ272" s="63">
        <f>SUMIFS('[1]NBA-Data-1980-2019'!$G$1:$G$16305,'[1]NBA-Data-1980-2019'!$B$1:$B$16305,$A272,'[1]NBA-Data-1980-2019'!$A$1:$A$16305,DJ$9)</f>
        <v>0</v>
      </c>
      <c r="DK272" s="63">
        <f>SUMIFS('[1]NBA-Data-1980-2019'!$G$1:$G$16305,'[1]NBA-Data-1980-2019'!$B$1:$B$16305,$A272,'[1]NBA-Data-1980-2019'!$A$1:$A$16305,DK$9)</f>
        <v>0</v>
      </c>
      <c r="DL272" s="63">
        <f>SUMIFS('[1]NBA-Data-1980-2019'!$G$1:$G$16305,'[1]NBA-Data-1980-2019'!$B$1:$B$16305,$A272,'[1]NBA-Data-1980-2019'!$A$1:$A$16305,DL$9)</f>
        <v>0</v>
      </c>
      <c r="DM272" s="63">
        <f>SUMIFS('[1]NBA-Data-1980-2019'!$G$1:$G$16305,'[1]NBA-Data-1980-2019'!$B$1:$B$16305,$A272,'[1]NBA-Data-1980-2019'!$A$1:$A$16305,DM$9)</f>
        <v>0</v>
      </c>
      <c r="DN272" s="63">
        <f>SUMIFS('[1]NBA-Data-1980-2019'!$G$1:$G$16305,'[1]NBA-Data-1980-2019'!$B$1:$B$16305,$A272,'[1]NBA-Data-1980-2019'!$A$1:$A$16305,DN$9)</f>
        <v>0</v>
      </c>
      <c r="DO272" s="63">
        <f>SUMIFS('[1]NBA-Data-1980-2019'!$G$1:$G$16305,'[1]NBA-Data-1980-2019'!$B$1:$B$16305,$A272,'[1]NBA-Data-1980-2019'!$A$1:$A$16305,DO$9)</f>
        <v>0</v>
      </c>
      <c r="DP272" s="63">
        <f>SUMIFS('[1]NBA-Data-1980-2019'!$G$1:$G$16305,'[1]NBA-Data-1980-2019'!$B$1:$B$16305,$A272,'[1]NBA-Data-1980-2019'!$A$1:$A$16305,DP$9)</f>
        <v>0</v>
      </c>
      <c r="DQ272" s="63">
        <f>SUMIFS('[1]NBA-Data-1980-2019'!$G$1:$G$16305,'[1]NBA-Data-1980-2019'!$B$1:$B$16305,$A272,'[1]NBA-Data-1980-2019'!$A$1:$A$16305,DQ$9)</f>
        <v>0</v>
      </c>
      <c r="DR272" s="63">
        <f>SUMIFS('[1]NBA-Data-1980-2019'!$G$1:$G$16305,'[1]NBA-Data-1980-2019'!$B$1:$B$16305,$A272,'[1]NBA-Data-1980-2019'!$A$1:$A$16305,DR$9)</f>
        <v>1167000</v>
      </c>
      <c r="DS272" s="63">
        <f>SUMIFS('[1]NBA-Data-1980-2019'!$G$1:$G$16305,'[1]NBA-Data-1980-2019'!$B$1:$B$16305,$A272,'[1]NBA-Data-1980-2019'!$A$1:$A$16305,DS$9)</f>
        <v>1254480</v>
      </c>
      <c r="DT272" s="63">
        <f>SUMIFS('[1]NBA-Data-1980-2019'!$G$1:$G$16305,'[1]NBA-Data-1980-2019'!$B$1:$B$16305,$A272,'[1]NBA-Data-1980-2019'!$A$1:$A$16305,DT$9)</f>
        <v>1341960</v>
      </c>
      <c r="DU272" s="63">
        <f>SUMIFS('[1]NBA-Data-1980-2019'!$G$1:$G$16305,'[1]NBA-Data-1980-2019'!$B$1:$B$16305,$A272,'[1]NBA-Data-1980-2019'!$A$1:$A$16305,DU$9)</f>
        <v>2277306</v>
      </c>
      <c r="DV272" s="63">
        <f>SUMIFS('[1]NBA-Data-1980-2019'!$G$1:$G$16305,'[1]NBA-Data-1980-2019'!$B$1:$B$16305,$A272,'[1]NBA-Data-1980-2019'!$A$1:$A$16305,DV$9)</f>
        <v>947907</v>
      </c>
      <c r="DW272" s="63">
        <f>SUMIFS('[1]NBA-Data-1980-2019'!$G$1:$G$16305,'[1]NBA-Data-1980-2019'!$B$1:$B$16305,$A272,'[1]NBA-Data-1980-2019'!$A$1:$A$16305,DW$9)</f>
        <v>1063384</v>
      </c>
      <c r="DX272" s="63">
        <f>SUMIFS('[1]NBA-Data-1980-2019'!$G$1:$G$16305,'[1]NBA-Data-1980-2019'!$B$1:$B$16305,$A272,'[1]NBA-Data-1980-2019'!$A$1:$A$16305,DX$9)</f>
        <v>3000000</v>
      </c>
      <c r="DY272" s="63">
        <f>SUMIFS('[1]NBA-Data-1980-2019'!$G$1:$G$16305,'[1]NBA-Data-1980-2019'!$B$1:$B$16305,$A272,'[1]NBA-Data-1980-2019'!$A$1:$A$16305,DY$9)</f>
        <v>3000000</v>
      </c>
      <c r="DZ272" s="63">
        <f>SUMIFS('[1]NBA-Data-1980-2019'!$G$1:$G$16305,'[1]NBA-Data-1980-2019'!$B$1:$B$16305,$A272,'[1]NBA-Data-1980-2019'!$A$1:$A$16305,DZ$9)</f>
        <v>2106470</v>
      </c>
      <c r="EA272" s="63">
        <f>SUMIFS('[1]NBA-Data-1980-2019'!$G$1:$G$16305,'[1]NBA-Data-1980-2019'!$B$1:$B$16305,$A272,'[1]NBA-Data-1980-2019'!$A$1:$A$16305,EA$9)</f>
        <v>2176260</v>
      </c>
      <c r="EB272" s="63">
        <f>SUMIFS('[1]NBA-Data-1980-2019'!$G$1:$G$16305,'[1]NBA-Data-1980-2019'!$B$1:$B$16305,$A272,'[1]NBA-Data-1980-2019'!$A$1:$A$16305,EB$9)</f>
        <v>0</v>
      </c>
      <c r="EC272" s="63">
        <f>SUMIFS('[1]NBA-Data-1980-2019'!$G$1:$G$16305,'[1]NBA-Data-1980-2019'!$B$1:$B$16305,$A272,'[1]NBA-Data-1980-2019'!$A$1:$A$16305,EC$9)</f>
        <v>0</v>
      </c>
      <c r="ED272" s="63">
        <f>SUMIFS('[1]NBA-Data-1980-2019'!$G$1:$G$16305,'[1]NBA-Data-1980-2019'!$B$1:$B$16305,$A272,'[1]NBA-Data-1980-2019'!$A$1:$A$16305,ED$9)</f>
        <v>0</v>
      </c>
      <c r="EH272" s="2" t="s">
        <v>1483</v>
      </c>
    </row>
    <row r="273" spans="1:165" x14ac:dyDescent="0.2">
      <c r="A273" s="2" t="s">
        <v>806</v>
      </c>
      <c r="B273" s="2" t="str" cm="1">
        <f t="array" ref="B273">_xlfn.XLOOKUP($A273&amp;B$5,'[1]NBA-Data-1980-2019'!$B$1:$B$16305&amp;'[1]NBA-Data-1980-2019'!$A$1:$A$16305,'[1]NBA-Data-1980-2019'!$D$1:$D$16305,"",0)</f>
        <v/>
      </c>
      <c r="C273" s="2" t="str" cm="1">
        <f t="array" ref="C273">_xlfn.XLOOKUP($A273&amp;C$5,'[1]NBA-Data-1980-2019'!$B$1:$B$16305&amp;'[1]NBA-Data-1980-2019'!$A$1:$A$16305,'[1]NBA-Data-1980-2019'!$D$1:$D$16305,"",0)</f>
        <v/>
      </c>
      <c r="D273" s="2" t="str" cm="1">
        <f t="array" ref="D273">_xlfn.XLOOKUP($A273&amp;D$5,'[1]NBA-Data-1980-2019'!$B$1:$B$16305&amp;'[1]NBA-Data-1980-2019'!$A$1:$A$16305,'[1]NBA-Data-1980-2019'!$D$1:$D$16305,"",0)</f>
        <v/>
      </c>
      <c r="E273" s="2" t="str" cm="1">
        <f t="array" ref="E273">_xlfn.XLOOKUP($A273&amp;E$5,'[1]NBA-Data-1980-2019'!$B$1:$B$16305&amp;'[1]NBA-Data-1980-2019'!$A$1:$A$16305,'[1]NBA-Data-1980-2019'!$D$1:$D$16305,"",0)</f>
        <v/>
      </c>
      <c r="F273" s="2" t="str" cm="1">
        <f t="array" ref="F273">_xlfn.XLOOKUP($A273&amp;F$5,'[1]NBA-Data-1980-2019'!$B$1:$B$16305&amp;'[1]NBA-Data-1980-2019'!$A$1:$A$16305,'[1]NBA-Data-1980-2019'!$D$1:$D$16305,"",0)</f>
        <v/>
      </c>
      <c r="G273" s="2" t="str" cm="1">
        <f t="array" ref="G273">_xlfn.XLOOKUP($A273&amp;G$5,'[1]NBA-Data-1980-2019'!$B$1:$B$16305&amp;'[1]NBA-Data-1980-2019'!$A$1:$A$16305,'[1]NBA-Data-1980-2019'!$D$1:$D$16305,"",0)</f>
        <v/>
      </c>
      <c r="H273" s="2" t="str" cm="1">
        <f t="array" ref="H273">_xlfn.XLOOKUP($A273&amp;H$5,'[1]NBA-Data-1980-2019'!$B$1:$B$16305&amp;'[1]NBA-Data-1980-2019'!$A$1:$A$16305,'[1]NBA-Data-1980-2019'!$D$1:$D$16305,"",0)</f>
        <v/>
      </c>
      <c r="I273" s="2" t="str" cm="1">
        <f t="array" ref="I273">_xlfn.XLOOKUP($A273&amp;I$5,'[1]NBA-Data-1980-2019'!$B$1:$B$16305&amp;'[1]NBA-Data-1980-2019'!$A$1:$A$16305,'[1]NBA-Data-1980-2019'!$D$1:$D$16305,"",0)</f>
        <v/>
      </c>
      <c r="J273" s="2" t="str" cm="1">
        <f t="array" ref="J273">_xlfn.XLOOKUP($A273&amp;J$5,'[1]NBA-Data-1980-2019'!$B$1:$B$16305&amp;'[1]NBA-Data-1980-2019'!$A$1:$A$16305,'[1]NBA-Data-1980-2019'!$D$1:$D$16305,"",0)</f>
        <v/>
      </c>
      <c r="K273" s="2" t="str" cm="1">
        <f t="array" ref="K273">_xlfn.XLOOKUP($A273&amp;K$5,'[1]NBA-Data-1980-2019'!$B$1:$B$16305&amp;'[1]NBA-Data-1980-2019'!$A$1:$A$16305,'[1]NBA-Data-1980-2019'!$D$1:$D$16305,"",0)</f>
        <v/>
      </c>
      <c r="L273" s="2" t="str" cm="1">
        <f t="array" ref="L273">_xlfn.XLOOKUP($A273&amp;L$5,'[1]NBA-Data-1980-2019'!$B$1:$B$16305&amp;'[1]NBA-Data-1980-2019'!$A$1:$A$16305,'[1]NBA-Data-1980-2019'!$D$1:$D$16305,"",0)</f>
        <v/>
      </c>
      <c r="M273" s="2" t="str" cm="1">
        <f t="array" ref="M273">_xlfn.XLOOKUP($A273&amp;M$5,'[1]NBA-Data-1980-2019'!$B$1:$B$16305&amp;'[1]NBA-Data-1980-2019'!$A$1:$A$16305,'[1]NBA-Data-1980-2019'!$D$1:$D$16305,"",0)</f>
        <v/>
      </c>
      <c r="N273" s="2" t="str" cm="1">
        <f t="array" ref="N273">_xlfn.XLOOKUP($A273&amp;N$5,'[1]NBA-Data-1980-2019'!$B$1:$B$16305&amp;'[1]NBA-Data-1980-2019'!$A$1:$A$16305,'[1]NBA-Data-1980-2019'!$D$1:$D$16305,"",0)</f>
        <v/>
      </c>
      <c r="O273" s="2" t="str" cm="1">
        <f t="array" ref="O273">_xlfn.XLOOKUP($A273&amp;O$5,'[1]NBA-Data-1980-2019'!$B$1:$B$16305&amp;'[1]NBA-Data-1980-2019'!$A$1:$A$16305,'[1]NBA-Data-1980-2019'!$D$1:$D$16305,"",0)</f>
        <v/>
      </c>
      <c r="P273" s="2" t="str" cm="1">
        <f t="array" ref="P273">_xlfn.XLOOKUP($A273&amp;P$5,'[1]NBA-Data-1980-2019'!$B$1:$B$16305&amp;'[1]NBA-Data-1980-2019'!$A$1:$A$16305,'[1]NBA-Data-1980-2019'!$D$1:$D$16305,"",0)</f>
        <v/>
      </c>
      <c r="Q273" s="2" t="str" cm="1">
        <f t="array" ref="Q273">_xlfn.XLOOKUP($A273&amp;Q$5,'[1]NBA-Data-1980-2019'!$B$1:$B$16305&amp;'[1]NBA-Data-1980-2019'!$A$1:$A$16305,'[1]NBA-Data-1980-2019'!$D$1:$D$16305,"",0)</f>
        <v/>
      </c>
      <c r="R273" s="2" t="str" cm="1">
        <f t="array" ref="R273">_xlfn.XLOOKUP($A273&amp;R$5,'[1]NBA-Data-1980-2019'!$B$1:$B$16305&amp;'[1]NBA-Data-1980-2019'!$A$1:$A$16305,'[1]NBA-Data-1980-2019'!$D$1:$D$16305,"",0)</f>
        <v/>
      </c>
      <c r="S273" s="2" t="str" cm="1">
        <f t="array" ref="S273">_xlfn.XLOOKUP($A273&amp;S$5,'[1]NBA-Data-1980-2019'!$B$1:$B$16305&amp;'[1]NBA-Data-1980-2019'!$A$1:$A$16305,'[1]NBA-Data-1980-2019'!$D$1:$D$16305,"",0)</f>
        <v/>
      </c>
      <c r="T273" s="2" t="str" cm="1">
        <f t="array" ref="T273">_xlfn.XLOOKUP($A273&amp;T$5,'[1]NBA-Data-1980-2019'!$B$1:$B$16305&amp;'[1]NBA-Data-1980-2019'!$A$1:$A$16305,'[1]NBA-Data-1980-2019'!$D$1:$D$16305,"",0)</f>
        <v/>
      </c>
      <c r="U273" s="2" t="str" cm="1">
        <f t="array" ref="U273">_xlfn.XLOOKUP($A273&amp;U$5,'[1]NBA-Data-1980-2019'!$B$1:$B$16305&amp;'[1]NBA-Data-1980-2019'!$A$1:$A$16305,'[1]NBA-Data-1980-2019'!$D$1:$D$16305,"",0)</f>
        <v>UTA</v>
      </c>
      <c r="V273" s="2" t="str" cm="1">
        <f t="array" ref="V273">_xlfn.XLOOKUP($A273&amp;V$5,'[1]NBA-Data-1980-2019'!$B$1:$B$16305&amp;'[1]NBA-Data-1980-2019'!$A$1:$A$16305,'[1]NBA-Data-1980-2019'!$D$1:$D$16305,"",0)</f>
        <v>TOT</v>
      </c>
      <c r="W273" s="2" t="str" cm="1">
        <f t="array" ref="W273">_xlfn.XLOOKUP($A273&amp;W$5,'[1]NBA-Data-1980-2019'!$B$1:$B$16305&amp;'[1]NBA-Data-1980-2019'!$A$1:$A$16305,'[1]NBA-Data-1980-2019'!$D$1:$D$16305,"",0)</f>
        <v/>
      </c>
      <c r="X273" s="2" t="str" cm="1">
        <f t="array" ref="X273">_xlfn.XLOOKUP($A273&amp;X$5,'[1]NBA-Data-1980-2019'!$B$1:$B$16305&amp;'[1]NBA-Data-1980-2019'!$A$1:$A$16305,'[1]NBA-Data-1980-2019'!$D$1:$D$16305,"",0)</f>
        <v/>
      </c>
      <c r="Y273" s="2" t="str" cm="1">
        <f t="array" ref="Y273">_xlfn.XLOOKUP($A273&amp;Y$5,'[1]NBA-Data-1980-2019'!$B$1:$B$16305&amp;'[1]NBA-Data-1980-2019'!$A$1:$A$16305,'[1]NBA-Data-1980-2019'!$D$1:$D$16305,"",0)</f>
        <v>TOT</v>
      </c>
      <c r="Z273" s="2" t="str" cm="1">
        <f t="array" ref="Z273">_xlfn.XLOOKUP($A273&amp;Z$5,'[1]NBA-Data-1980-2019'!$B$1:$B$16305&amp;'[1]NBA-Data-1980-2019'!$A$1:$A$16305,'[1]NBA-Data-1980-2019'!$D$1:$D$16305,"",0)</f>
        <v/>
      </c>
      <c r="AA273" s="2" t="str" cm="1">
        <f t="array" ref="AA273">_xlfn.XLOOKUP($A273&amp;AA$5,'[1]NBA-Data-1980-2019'!$B$1:$B$16305&amp;'[1]NBA-Data-1980-2019'!$A$1:$A$16305,'[1]NBA-Data-1980-2019'!$D$1:$D$16305,"",0)</f>
        <v/>
      </c>
      <c r="AB273" s="2" t="str" cm="1">
        <f t="array" ref="AB273">_xlfn.XLOOKUP($A273&amp;AB$5,'[1]NBA-Data-1980-2019'!$B$1:$B$16305&amp;'[1]NBA-Data-1980-2019'!$A$1:$A$16305,'[1]NBA-Data-1980-2019'!$D$1:$D$16305,"",0)</f>
        <v/>
      </c>
      <c r="AC273" s="2" t="str" cm="1">
        <f t="array" ref="AC273">_xlfn.XLOOKUP($A273&amp;AC$5,'[1]NBA-Data-1980-2019'!$B$1:$B$16305&amp;'[1]NBA-Data-1980-2019'!$A$1:$A$16305,'[1]NBA-Data-1980-2019'!$D$1:$D$16305,"",0)</f>
        <v/>
      </c>
      <c r="AD273" s="2" t="str" cm="1">
        <f t="array" ref="AD273">_xlfn.XLOOKUP($A273&amp;AD$5,'[1]NBA-Data-1980-2019'!$B$1:$B$16305&amp;'[1]NBA-Data-1980-2019'!$A$1:$A$16305,'[1]NBA-Data-1980-2019'!$D$1:$D$16305,"",0)</f>
        <v/>
      </c>
      <c r="AE273" s="2" t="str" cm="1">
        <f t="array" ref="AE273">_xlfn.XLOOKUP($A273&amp;AE$5,'[1]NBA-Data-1980-2019'!$B$1:$B$16305&amp;'[1]NBA-Data-1980-2019'!$A$1:$A$16305,'[1]NBA-Data-1980-2019'!$D$1:$D$16305,"",0)</f>
        <v/>
      </c>
      <c r="AF273" s="2" t="str" cm="1">
        <f t="array" ref="AF273">_xlfn.XLOOKUP($A273&amp;AF$5,'[1]NBA-Data-1980-2019'!$B$1:$B$16305&amp;'[1]NBA-Data-1980-2019'!$A$1:$A$16305,'[1]NBA-Data-1980-2019'!$D$1:$D$16305,"",0)</f>
        <v/>
      </c>
      <c r="AG273" s="2" t="str" cm="1">
        <f t="array" ref="AG273">_xlfn.XLOOKUP($A273&amp;AG$5,'[1]NBA-Data-1980-2019'!$B$1:$B$16305&amp;'[1]NBA-Data-1980-2019'!$A$1:$A$16305,'[1]NBA-Data-1980-2019'!$D$1:$D$16305,"",0)</f>
        <v/>
      </c>
      <c r="AH273" s="2" t="str" cm="1">
        <f t="array" ref="AH273">_xlfn.XLOOKUP($A273&amp;AH$5,'[1]NBA-Data-1980-2019'!$B$1:$B$16305&amp;'[1]NBA-Data-1980-2019'!$A$1:$A$16305,'[1]NBA-Data-1980-2019'!$H$1:$H$16305,"",0)</f>
        <v/>
      </c>
      <c r="AI273" s="2" t="str" cm="1">
        <f t="array" ref="AI273">_xlfn.XLOOKUP($A273&amp;AI$5,'[1]NBA-Data-1980-2019'!$B$1:$B$16305&amp;'[1]NBA-Data-1980-2019'!$A$1:$A$16305,'[1]NBA-Data-1980-2019'!$H$1:$H$16305,"",0)</f>
        <v/>
      </c>
      <c r="AJ273" s="2" t="str" cm="1">
        <f t="array" ref="AJ273">_xlfn.XLOOKUP($A273&amp;AJ$5,'[1]NBA-Data-1980-2019'!$B$1:$B$16305&amp;'[1]NBA-Data-1980-2019'!$A$1:$A$16305,'[1]NBA-Data-1980-2019'!$H$1:$H$16305,"",0)</f>
        <v/>
      </c>
      <c r="AK273" s="2" t="str" cm="1">
        <f t="array" ref="AK273">_xlfn.XLOOKUP($A273&amp;AK$5,'[1]NBA-Data-1980-2019'!$B$1:$B$16305&amp;'[1]NBA-Data-1980-2019'!$A$1:$A$16305,'[1]NBA-Data-1980-2019'!$H$1:$H$16305,"",0)</f>
        <v/>
      </c>
      <c r="AL273" s="2" t="str" cm="1">
        <f t="array" ref="AL273">_xlfn.XLOOKUP($A273&amp;AL$5,'[1]NBA-Data-1980-2019'!$B$1:$B$16305&amp;'[1]NBA-Data-1980-2019'!$A$1:$A$16305,'[1]NBA-Data-1980-2019'!$H$1:$H$16305,"",0)</f>
        <v/>
      </c>
      <c r="AM273" s="2" t="str" cm="1">
        <f t="array" ref="AM273">_xlfn.XLOOKUP($A273&amp;AM$5,'[1]NBA-Data-1980-2019'!$B$1:$B$16305&amp;'[1]NBA-Data-1980-2019'!$A$1:$A$16305,'[1]NBA-Data-1980-2019'!$H$1:$H$16305,"",0)</f>
        <v/>
      </c>
      <c r="AN273" s="2" t="str" cm="1">
        <f t="array" ref="AN273">_xlfn.XLOOKUP($A273&amp;AN$5,'[1]NBA-Data-1980-2019'!$B$1:$B$16305&amp;'[1]NBA-Data-1980-2019'!$A$1:$A$16305,'[1]NBA-Data-1980-2019'!$H$1:$H$16305,"",0)</f>
        <v/>
      </c>
      <c r="AO273" s="2" t="str" cm="1">
        <f t="array" ref="AO273">_xlfn.XLOOKUP($A273&amp;AO$5,'[1]NBA-Data-1980-2019'!$B$1:$B$16305&amp;'[1]NBA-Data-1980-2019'!$A$1:$A$16305,'[1]NBA-Data-1980-2019'!$H$1:$H$16305,"",0)</f>
        <v/>
      </c>
      <c r="AP273" s="2" t="str" cm="1">
        <f t="array" ref="AP273">_xlfn.XLOOKUP($A273&amp;AP$5,'[1]NBA-Data-1980-2019'!$B$1:$B$16305&amp;'[1]NBA-Data-1980-2019'!$A$1:$A$16305,'[1]NBA-Data-1980-2019'!$H$1:$H$16305,"",0)</f>
        <v/>
      </c>
      <c r="AQ273" s="2" t="str" cm="1">
        <f t="array" ref="AQ273">_xlfn.XLOOKUP($A273&amp;AQ$5,'[1]NBA-Data-1980-2019'!$B$1:$B$16305&amp;'[1]NBA-Data-1980-2019'!$A$1:$A$16305,'[1]NBA-Data-1980-2019'!$H$1:$H$16305,"",0)</f>
        <v/>
      </c>
      <c r="AR273" s="2" t="str" cm="1">
        <f t="array" ref="AR273">_xlfn.XLOOKUP($A273&amp;AR$5,'[1]NBA-Data-1980-2019'!$B$1:$B$16305&amp;'[1]NBA-Data-1980-2019'!$A$1:$A$16305,'[1]NBA-Data-1980-2019'!$H$1:$H$16305,"",0)</f>
        <v/>
      </c>
      <c r="AS273" s="2" t="str" cm="1">
        <f t="array" ref="AS273">_xlfn.XLOOKUP($A273&amp;AS$5,'[1]NBA-Data-1980-2019'!$B$1:$B$16305&amp;'[1]NBA-Data-1980-2019'!$A$1:$A$16305,'[1]NBA-Data-1980-2019'!$H$1:$H$16305,"",0)</f>
        <v/>
      </c>
      <c r="AT273" s="2" t="str" cm="1">
        <f t="array" ref="AT273">_xlfn.XLOOKUP($A273&amp;AT$5,'[1]NBA-Data-1980-2019'!$B$1:$B$16305&amp;'[1]NBA-Data-1980-2019'!$A$1:$A$16305,'[1]NBA-Data-1980-2019'!$H$1:$H$16305,"",0)</f>
        <v/>
      </c>
      <c r="AU273" s="2" t="str" cm="1">
        <f t="array" ref="AU273">_xlfn.XLOOKUP($A273&amp;AU$5,'[1]NBA-Data-1980-2019'!$B$1:$B$16305&amp;'[1]NBA-Data-1980-2019'!$A$1:$A$16305,'[1]NBA-Data-1980-2019'!$H$1:$H$16305,"",0)</f>
        <v/>
      </c>
      <c r="AV273" s="2" t="str" cm="1">
        <f t="array" ref="AV273">_xlfn.XLOOKUP($A273&amp;AV$5,'[1]NBA-Data-1980-2019'!$B$1:$B$16305&amp;'[1]NBA-Data-1980-2019'!$A$1:$A$16305,'[1]NBA-Data-1980-2019'!$H$1:$H$16305,"",0)</f>
        <v/>
      </c>
      <c r="AW273" s="2" t="str" cm="1">
        <f t="array" ref="AW273">_xlfn.XLOOKUP($A273&amp;AW$5,'[1]NBA-Data-1980-2019'!$B$1:$B$16305&amp;'[1]NBA-Data-1980-2019'!$A$1:$A$16305,'[1]NBA-Data-1980-2019'!$H$1:$H$16305,"",0)</f>
        <v/>
      </c>
      <c r="AX273" s="2" t="str" cm="1">
        <f t="array" ref="AX273">_xlfn.XLOOKUP($A273&amp;AX$5,'[1]NBA-Data-1980-2019'!$B$1:$B$16305&amp;'[1]NBA-Data-1980-2019'!$A$1:$A$16305,'[1]NBA-Data-1980-2019'!$H$1:$H$16305,"",0)</f>
        <v/>
      </c>
      <c r="AY273" s="2" t="str" cm="1">
        <f t="array" ref="AY273">_xlfn.XLOOKUP($A273&amp;AY$5,'[1]NBA-Data-1980-2019'!$B$1:$B$16305&amp;'[1]NBA-Data-1980-2019'!$A$1:$A$16305,'[1]NBA-Data-1980-2019'!$H$1:$H$16305,"",0)</f>
        <v/>
      </c>
      <c r="AZ273" s="2" t="str" cm="1">
        <f t="array" ref="AZ273">_xlfn.XLOOKUP($A273&amp;AZ$5,'[1]NBA-Data-1980-2019'!$B$1:$B$16305&amp;'[1]NBA-Data-1980-2019'!$A$1:$A$16305,'[1]NBA-Data-1980-2019'!$H$1:$H$16305,"",0)</f>
        <v/>
      </c>
      <c r="BA273" s="2" cm="1">
        <f t="array" ref="BA273">_xlfn.XLOOKUP($A273&amp;BA$5,'[1]NBA-Data-1980-2019'!$B$1:$B$16305&amp;'[1]NBA-Data-1980-2019'!$A$1:$A$16305,'[1]NBA-Data-1980-2019'!$H$1:$H$16305,"",0)</f>
        <v>72.8</v>
      </c>
      <c r="BB273" s="2" cm="1">
        <f t="array" ref="BB273">_xlfn.XLOOKUP($A273&amp;BB$5,'[1]NBA-Data-1980-2019'!$B$1:$B$16305&amp;'[1]NBA-Data-1980-2019'!$A$1:$A$16305,'[1]NBA-Data-1980-2019'!$H$1:$H$16305,"",0)</f>
        <v>321.29999999999995</v>
      </c>
      <c r="BC273" s="2" t="str" cm="1">
        <f t="array" ref="BC273">_xlfn.XLOOKUP($A273&amp;BC$5,'[1]NBA-Data-1980-2019'!$B$1:$B$16305&amp;'[1]NBA-Data-1980-2019'!$A$1:$A$16305,'[1]NBA-Data-1980-2019'!$H$1:$H$16305,"",0)</f>
        <v/>
      </c>
      <c r="BD273" s="2" t="str" cm="1">
        <f t="array" ref="BD273">_xlfn.XLOOKUP($A273&amp;BD$5,'[1]NBA-Data-1980-2019'!$B$1:$B$16305&amp;'[1]NBA-Data-1980-2019'!$A$1:$A$16305,'[1]NBA-Data-1980-2019'!$H$1:$H$16305,"",0)</f>
        <v/>
      </c>
      <c r="BE273" s="2" cm="1">
        <f t="array" ref="BE273">_xlfn.XLOOKUP($A273&amp;BE$5,'[1]NBA-Data-1980-2019'!$B$1:$B$16305&amp;'[1]NBA-Data-1980-2019'!$A$1:$A$16305,'[1]NBA-Data-1980-2019'!$H$1:$H$16305,"",0)</f>
        <v>46.8</v>
      </c>
      <c r="BF273" s="2" t="str" cm="1">
        <f t="array" ref="BF273">_xlfn.XLOOKUP($A273&amp;BF$5,'[1]NBA-Data-1980-2019'!$B$1:$B$16305&amp;'[1]NBA-Data-1980-2019'!$A$1:$A$16305,'[1]NBA-Data-1980-2019'!$H$1:$H$16305,"",0)</f>
        <v/>
      </c>
      <c r="BG273" s="2" t="str" cm="1">
        <f t="array" ref="BG273">_xlfn.XLOOKUP($A273&amp;BG$5,'[1]NBA-Data-1980-2019'!$B$1:$B$16305&amp;'[1]NBA-Data-1980-2019'!$A$1:$A$16305,'[1]NBA-Data-1980-2019'!$H$1:$H$16305,"",0)</f>
        <v/>
      </c>
      <c r="BH273" s="2" t="str" cm="1">
        <f t="array" ref="BH273">_xlfn.XLOOKUP($A273&amp;BH$5,'[1]NBA-Data-1980-2019'!$B$1:$B$16305&amp;'[1]NBA-Data-1980-2019'!$A$1:$A$16305,'[1]NBA-Data-1980-2019'!$H$1:$H$16305,"",0)</f>
        <v/>
      </c>
      <c r="BI273" s="2" t="str" cm="1">
        <f t="array" ref="BI273">_xlfn.XLOOKUP($A273&amp;BI$5,'[1]NBA-Data-1980-2019'!$B$1:$B$16305&amp;'[1]NBA-Data-1980-2019'!$A$1:$A$16305,'[1]NBA-Data-1980-2019'!$H$1:$H$16305,"",0)</f>
        <v/>
      </c>
      <c r="BJ273" s="2" t="str" cm="1">
        <f t="array" ref="BJ273">_xlfn.XLOOKUP($A273&amp;BJ$5,'[1]NBA-Data-1980-2019'!$B$1:$B$16305&amp;'[1]NBA-Data-1980-2019'!$A$1:$A$16305,'[1]NBA-Data-1980-2019'!$H$1:$H$16305,"",0)</f>
        <v/>
      </c>
      <c r="BK273" s="2" t="str" cm="1">
        <f t="array" ref="BK273">_xlfn.XLOOKUP($A273&amp;BK$5,'[1]NBA-Data-1980-2019'!$B$1:$B$16305&amp;'[1]NBA-Data-1980-2019'!$A$1:$A$16305,'[1]NBA-Data-1980-2019'!$H$1:$H$16305,"",0)</f>
        <v/>
      </c>
      <c r="BL273" s="2" t="str" cm="1">
        <f t="array" ref="BL273">_xlfn.XLOOKUP($A273&amp;BL$5,'[1]NBA-Data-1980-2019'!$B$1:$B$16305&amp;'[1]NBA-Data-1980-2019'!$A$1:$A$16305,'[1]NBA-Data-1980-2019'!$H$1:$H$16305,"",0)</f>
        <v/>
      </c>
      <c r="BM273" s="2" t="str" cm="1">
        <f t="array" ref="BM273">_xlfn.XLOOKUP($A273&amp;BM$5,'[1]NBA-Data-1980-2019'!$B$1:$B$16305&amp;'[1]NBA-Data-1980-2019'!$A$1:$A$16305,'[1]NBA-Data-1980-2019'!$H$1:$H$16305,"",0)</f>
        <v/>
      </c>
      <c r="BN273" s="2" t="str" cm="1">
        <f t="array" ref="BN273">_xlfn.XLOOKUP($A273&amp;BN$5,'[1]NBA-Data-1980-2019'!$B$1:$B$16305&amp;'[1]NBA-Data-1980-2019'!$A$1:$A$16305,'[1]NBA-Data-1980-2019'!$F$1:$F$16305,"",0)</f>
        <v/>
      </c>
      <c r="BO273" s="2" t="str" cm="1">
        <f t="array" ref="BO273">_xlfn.XLOOKUP($A273&amp;BO$5,'[1]NBA-Data-1980-2019'!$B$1:$B$16305&amp;'[1]NBA-Data-1980-2019'!$A$1:$A$16305,'[1]NBA-Data-1980-2019'!$F$1:$F$16305,"",0)</f>
        <v/>
      </c>
      <c r="BP273" s="2" t="str" cm="1">
        <f t="array" ref="BP273">_xlfn.XLOOKUP($A273&amp;BP$5,'[1]NBA-Data-1980-2019'!$B$1:$B$16305&amp;'[1]NBA-Data-1980-2019'!$A$1:$A$16305,'[1]NBA-Data-1980-2019'!$F$1:$F$16305,"",0)</f>
        <v/>
      </c>
      <c r="BQ273" s="2" t="str" cm="1">
        <f t="array" ref="BQ273">_xlfn.XLOOKUP($A273&amp;BQ$5,'[1]NBA-Data-1980-2019'!$B$1:$B$16305&amp;'[1]NBA-Data-1980-2019'!$A$1:$A$16305,'[1]NBA-Data-1980-2019'!$F$1:$F$16305,"",0)</f>
        <v/>
      </c>
      <c r="BR273" s="2" t="str" cm="1">
        <f t="array" ref="BR273">_xlfn.XLOOKUP($A273&amp;BR$5,'[1]NBA-Data-1980-2019'!$B$1:$B$16305&amp;'[1]NBA-Data-1980-2019'!$A$1:$A$16305,'[1]NBA-Data-1980-2019'!$F$1:$F$16305,"",0)</f>
        <v/>
      </c>
      <c r="BS273" s="2" t="str" cm="1">
        <f t="array" ref="BS273">_xlfn.XLOOKUP($A273&amp;BS$5,'[1]NBA-Data-1980-2019'!$B$1:$B$16305&amp;'[1]NBA-Data-1980-2019'!$A$1:$A$16305,'[1]NBA-Data-1980-2019'!$F$1:$F$16305,"",0)</f>
        <v/>
      </c>
      <c r="BT273" s="2" t="str" cm="1">
        <f t="array" ref="BT273">_xlfn.XLOOKUP($A273&amp;BT$5,'[1]NBA-Data-1980-2019'!$B$1:$B$16305&amp;'[1]NBA-Data-1980-2019'!$A$1:$A$16305,'[1]NBA-Data-1980-2019'!$F$1:$F$16305,"",0)</f>
        <v/>
      </c>
      <c r="BU273" s="2" t="str" cm="1">
        <f t="array" ref="BU273">_xlfn.XLOOKUP($A273&amp;BU$5,'[1]NBA-Data-1980-2019'!$B$1:$B$16305&amp;'[1]NBA-Data-1980-2019'!$A$1:$A$16305,'[1]NBA-Data-1980-2019'!$F$1:$F$16305,"",0)</f>
        <v/>
      </c>
      <c r="BV273" s="2" t="str" cm="1">
        <f t="array" ref="BV273">_xlfn.XLOOKUP($A273&amp;BV$5,'[1]NBA-Data-1980-2019'!$B$1:$B$16305&amp;'[1]NBA-Data-1980-2019'!$A$1:$A$16305,'[1]NBA-Data-1980-2019'!$F$1:$F$16305,"",0)</f>
        <v/>
      </c>
      <c r="BW273" s="2" t="str" cm="1">
        <f t="array" ref="BW273">_xlfn.XLOOKUP($A273&amp;BW$5,'[1]NBA-Data-1980-2019'!$B$1:$B$16305&amp;'[1]NBA-Data-1980-2019'!$A$1:$A$16305,'[1]NBA-Data-1980-2019'!$F$1:$F$16305,"",0)</f>
        <v/>
      </c>
      <c r="BX273" s="2" t="str" cm="1">
        <f t="array" ref="BX273">_xlfn.XLOOKUP($A273&amp;BX$5,'[1]NBA-Data-1980-2019'!$B$1:$B$16305&amp;'[1]NBA-Data-1980-2019'!$A$1:$A$16305,'[1]NBA-Data-1980-2019'!$F$1:$F$16305,"",0)</f>
        <v/>
      </c>
      <c r="BY273" s="2" t="str" cm="1">
        <f t="array" ref="BY273">_xlfn.XLOOKUP($A273&amp;BY$5,'[1]NBA-Data-1980-2019'!$B$1:$B$16305&amp;'[1]NBA-Data-1980-2019'!$A$1:$A$16305,'[1]NBA-Data-1980-2019'!$F$1:$F$16305,"",0)</f>
        <v/>
      </c>
      <c r="BZ273" s="2" t="str" cm="1">
        <f t="array" ref="BZ273">_xlfn.XLOOKUP($A273&amp;BZ$5,'[1]NBA-Data-1980-2019'!$B$1:$B$16305&amp;'[1]NBA-Data-1980-2019'!$A$1:$A$16305,'[1]NBA-Data-1980-2019'!$F$1:$F$16305,"",0)</f>
        <v/>
      </c>
      <c r="CA273" s="2" t="str" cm="1">
        <f t="array" ref="CA273">_xlfn.XLOOKUP($A273&amp;CA$5,'[1]NBA-Data-1980-2019'!$B$1:$B$16305&amp;'[1]NBA-Data-1980-2019'!$A$1:$A$16305,'[1]NBA-Data-1980-2019'!$F$1:$F$16305,"",0)</f>
        <v/>
      </c>
      <c r="CB273" s="2" t="str" cm="1">
        <f t="array" ref="CB273">_xlfn.XLOOKUP($A273&amp;CB$5,'[1]NBA-Data-1980-2019'!$B$1:$B$16305&amp;'[1]NBA-Data-1980-2019'!$A$1:$A$16305,'[1]NBA-Data-1980-2019'!$F$1:$F$16305,"",0)</f>
        <v/>
      </c>
      <c r="CC273" s="2" t="str" cm="1">
        <f t="array" ref="CC273">_xlfn.XLOOKUP($A273&amp;CC$5,'[1]NBA-Data-1980-2019'!$B$1:$B$16305&amp;'[1]NBA-Data-1980-2019'!$A$1:$A$16305,'[1]NBA-Data-1980-2019'!$F$1:$F$16305,"",0)</f>
        <v/>
      </c>
      <c r="CD273" s="2" t="str" cm="1">
        <f t="array" ref="CD273">_xlfn.XLOOKUP($A273&amp;CD$5,'[1]NBA-Data-1980-2019'!$B$1:$B$16305&amp;'[1]NBA-Data-1980-2019'!$A$1:$A$16305,'[1]NBA-Data-1980-2019'!$F$1:$F$16305,"",0)</f>
        <v/>
      </c>
      <c r="CE273" s="2" t="str" cm="1">
        <f t="array" ref="CE273">_xlfn.XLOOKUP($A273&amp;CE$5,'[1]NBA-Data-1980-2019'!$B$1:$B$16305&amp;'[1]NBA-Data-1980-2019'!$A$1:$A$16305,'[1]NBA-Data-1980-2019'!$F$1:$F$16305,"",0)</f>
        <v/>
      </c>
      <c r="CF273" s="2" t="str" cm="1">
        <f t="array" ref="CF273">_xlfn.XLOOKUP($A273&amp;CF$5,'[1]NBA-Data-1980-2019'!$B$1:$B$16305&amp;'[1]NBA-Data-1980-2019'!$A$1:$A$16305,'[1]NBA-Data-1980-2019'!$F$1:$F$16305,"",0)</f>
        <v/>
      </c>
      <c r="CG273" s="2" cm="1">
        <f t="array" ref="CG273">_xlfn.XLOOKUP($A273&amp;CG$5,'[1]NBA-Data-1980-2019'!$B$1:$B$16305&amp;'[1]NBA-Data-1980-2019'!$A$1:$A$16305,'[1]NBA-Data-1980-2019'!$F$1:$F$16305,"",0)</f>
        <v>13.6</v>
      </c>
      <c r="CH273" s="2" cm="1">
        <f t="array" ref="CH273">_xlfn.XLOOKUP($A273&amp;CH$5,'[1]NBA-Data-1980-2019'!$B$1:$B$16305&amp;'[1]NBA-Data-1980-2019'!$A$1:$A$16305,'[1]NBA-Data-1980-2019'!$F$1:$F$16305,"",0)</f>
        <v>13.3</v>
      </c>
      <c r="CI273" s="2" t="str" cm="1">
        <f t="array" ref="CI273">_xlfn.XLOOKUP($A273&amp;CI$5,'[1]NBA-Data-1980-2019'!$B$1:$B$16305&amp;'[1]NBA-Data-1980-2019'!$A$1:$A$16305,'[1]NBA-Data-1980-2019'!$F$1:$F$16305,"",0)</f>
        <v/>
      </c>
      <c r="CJ273" s="2" t="str" cm="1">
        <f t="array" ref="CJ273">_xlfn.XLOOKUP($A273&amp;CJ$5,'[1]NBA-Data-1980-2019'!$B$1:$B$16305&amp;'[1]NBA-Data-1980-2019'!$A$1:$A$16305,'[1]NBA-Data-1980-2019'!$F$1:$F$16305,"",0)</f>
        <v/>
      </c>
      <c r="CK273" s="2" cm="1">
        <f t="array" ref="CK273">_xlfn.XLOOKUP($A273&amp;CK$5,'[1]NBA-Data-1980-2019'!$B$1:$B$16305&amp;'[1]NBA-Data-1980-2019'!$A$1:$A$16305,'[1]NBA-Data-1980-2019'!$F$1:$F$16305,"",0)</f>
        <v>6.9</v>
      </c>
      <c r="CL273" s="2" t="str" cm="1">
        <f t="array" ref="CL273">_xlfn.XLOOKUP($A273&amp;CL$5,'[1]NBA-Data-1980-2019'!$B$1:$B$16305&amp;'[1]NBA-Data-1980-2019'!$A$1:$A$16305,'[1]NBA-Data-1980-2019'!$F$1:$F$16305,"",0)</f>
        <v/>
      </c>
      <c r="CM273" s="2" t="str" cm="1">
        <f t="array" ref="CM273">_xlfn.XLOOKUP($A273&amp;CM$5,'[1]NBA-Data-1980-2019'!$B$1:$B$16305&amp;'[1]NBA-Data-1980-2019'!$A$1:$A$16305,'[1]NBA-Data-1980-2019'!$F$1:$F$16305,"",0)</f>
        <v/>
      </c>
      <c r="CN273" s="2" t="str" cm="1">
        <f t="array" ref="CN273">_xlfn.XLOOKUP($A273&amp;CN$5,'[1]NBA-Data-1980-2019'!$B$1:$B$16305&amp;'[1]NBA-Data-1980-2019'!$A$1:$A$16305,'[1]NBA-Data-1980-2019'!$F$1:$F$16305,"",0)</f>
        <v/>
      </c>
      <c r="CO273" s="2" t="str" cm="1">
        <f t="array" ref="CO273">_xlfn.XLOOKUP($A273&amp;CO$5,'[1]NBA-Data-1980-2019'!$B$1:$B$16305&amp;'[1]NBA-Data-1980-2019'!$A$1:$A$16305,'[1]NBA-Data-1980-2019'!$F$1:$F$16305,"",0)</f>
        <v/>
      </c>
      <c r="CP273" s="2" t="str" cm="1">
        <f t="array" ref="CP273">_xlfn.XLOOKUP($A273&amp;CP$5,'[1]NBA-Data-1980-2019'!$B$1:$B$16305&amp;'[1]NBA-Data-1980-2019'!$A$1:$A$16305,'[1]NBA-Data-1980-2019'!$F$1:$F$16305,"",0)</f>
        <v/>
      </c>
      <c r="CQ273" s="2" t="str" cm="1">
        <f t="array" ref="CQ273">_xlfn.XLOOKUP($A273&amp;CQ$5,'[1]NBA-Data-1980-2019'!$B$1:$B$16305&amp;'[1]NBA-Data-1980-2019'!$A$1:$A$16305,'[1]NBA-Data-1980-2019'!$F$1:$F$16305,"",0)</f>
        <v/>
      </c>
      <c r="CR273" s="2" t="str" cm="1">
        <f t="array" ref="CR273">_xlfn.XLOOKUP($A273&amp;CR$5,'[1]NBA-Data-1980-2019'!$B$1:$B$16305&amp;'[1]NBA-Data-1980-2019'!$A$1:$A$16305,'[1]NBA-Data-1980-2019'!$F$1:$F$16305,"",0)</f>
        <v/>
      </c>
      <c r="CS273" s="2" t="str" cm="1">
        <f t="array" ref="CS273">_xlfn.XLOOKUP($A273&amp;CS$5,'[1]NBA-Data-1980-2019'!$B$1:$B$16305&amp;'[1]NBA-Data-1980-2019'!$A$1:$A$16305,'[1]NBA-Data-1980-2019'!$F$1:$F$16305,"",0)</f>
        <v/>
      </c>
      <c r="CU273" s="2" t="str">
        <f>_xlfn.XLOOKUP($A273,TEAMS!$G$1:$G$839,TEAMS!$H$1:$H$839,"",0)</f>
        <v>SG</v>
      </c>
      <c r="CV273" s="2" t="str">
        <f>_xlfn.XLOOKUP($CU273,DASHBOARD!$B$22:$B$27,DASHBOARD!$C$22:$C$27,"",0)</f>
        <v>GUARD</v>
      </c>
      <c r="CY273" s="63">
        <f>SUMIFS('[1]NBA-Data-1980-2019'!$G$1:$G$16305,'[1]NBA-Data-1980-2019'!$B$1:$B$16305,$A273,'[1]NBA-Data-1980-2019'!$A$1:$A$16305,CY$9)</f>
        <v>0</v>
      </c>
      <c r="CZ273" s="63">
        <f>SUMIFS('[1]NBA-Data-1980-2019'!$G$1:$G$16305,'[1]NBA-Data-1980-2019'!$B$1:$B$16305,$A273,'[1]NBA-Data-1980-2019'!$A$1:$A$16305,CZ$9)</f>
        <v>0</v>
      </c>
      <c r="DA273" s="63">
        <f>SUMIFS('[1]NBA-Data-1980-2019'!$G$1:$G$16305,'[1]NBA-Data-1980-2019'!$B$1:$B$16305,$A273,'[1]NBA-Data-1980-2019'!$A$1:$A$16305,DA$9)</f>
        <v>0</v>
      </c>
      <c r="DB273" s="63">
        <f>SUMIFS('[1]NBA-Data-1980-2019'!$G$1:$G$16305,'[1]NBA-Data-1980-2019'!$B$1:$B$16305,$A273,'[1]NBA-Data-1980-2019'!$A$1:$A$16305,DB$9)</f>
        <v>0</v>
      </c>
      <c r="DC273" s="63">
        <f>SUMIFS('[1]NBA-Data-1980-2019'!$G$1:$G$16305,'[1]NBA-Data-1980-2019'!$B$1:$B$16305,$A273,'[1]NBA-Data-1980-2019'!$A$1:$A$16305,DC$9)</f>
        <v>0</v>
      </c>
      <c r="DD273" s="63">
        <f>SUMIFS('[1]NBA-Data-1980-2019'!$G$1:$G$16305,'[1]NBA-Data-1980-2019'!$B$1:$B$16305,$A273,'[1]NBA-Data-1980-2019'!$A$1:$A$16305,DD$9)</f>
        <v>0</v>
      </c>
      <c r="DE273" s="63">
        <f>SUMIFS('[1]NBA-Data-1980-2019'!$G$1:$G$16305,'[1]NBA-Data-1980-2019'!$B$1:$B$16305,$A273,'[1]NBA-Data-1980-2019'!$A$1:$A$16305,DE$9)</f>
        <v>0</v>
      </c>
      <c r="DF273" s="63">
        <f>SUMIFS('[1]NBA-Data-1980-2019'!$G$1:$G$16305,'[1]NBA-Data-1980-2019'!$B$1:$B$16305,$A273,'[1]NBA-Data-1980-2019'!$A$1:$A$16305,DF$9)</f>
        <v>0</v>
      </c>
      <c r="DG273" s="63">
        <f>SUMIFS('[1]NBA-Data-1980-2019'!$G$1:$G$16305,'[1]NBA-Data-1980-2019'!$B$1:$B$16305,$A273,'[1]NBA-Data-1980-2019'!$A$1:$A$16305,DG$9)</f>
        <v>0</v>
      </c>
      <c r="DH273" s="63">
        <f>SUMIFS('[1]NBA-Data-1980-2019'!$G$1:$G$16305,'[1]NBA-Data-1980-2019'!$B$1:$B$16305,$A273,'[1]NBA-Data-1980-2019'!$A$1:$A$16305,DH$9)</f>
        <v>0</v>
      </c>
      <c r="DI273" s="63">
        <f>SUMIFS('[1]NBA-Data-1980-2019'!$G$1:$G$16305,'[1]NBA-Data-1980-2019'!$B$1:$B$16305,$A273,'[1]NBA-Data-1980-2019'!$A$1:$A$16305,DI$9)</f>
        <v>0</v>
      </c>
      <c r="DJ273" s="63">
        <f>SUMIFS('[1]NBA-Data-1980-2019'!$G$1:$G$16305,'[1]NBA-Data-1980-2019'!$B$1:$B$16305,$A273,'[1]NBA-Data-1980-2019'!$A$1:$A$16305,DJ$9)</f>
        <v>0</v>
      </c>
      <c r="DK273" s="63">
        <f>SUMIFS('[1]NBA-Data-1980-2019'!$G$1:$G$16305,'[1]NBA-Data-1980-2019'!$B$1:$B$16305,$A273,'[1]NBA-Data-1980-2019'!$A$1:$A$16305,DK$9)</f>
        <v>0</v>
      </c>
      <c r="DL273" s="63">
        <f>SUMIFS('[1]NBA-Data-1980-2019'!$G$1:$G$16305,'[1]NBA-Data-1980-2019'!$B$1:$B$16305,$A273,'[1]NBA-Data-1980-2019'!$A$1:$A$16305,DL$9)</f>
        <v>0</v>
      </c>
      <c r="DM273" s="63">
        <f>SUMIFS('[1]NBA-Data-1980-2019'!$G$1:$G$16305,'[1]NBA-Data-1980-2019'!$B$1:$B$16305,$A273,'[1]NBA-Data-1980-2019'!$A$1:$A$16305,DM$9)</f>
        <v>0</v>
      </c>
      <c r="DN273" s="63">
        <f>SUMIFS('[1]NBA-Data-1980-2019'!$G$1:$G$16305,'[1]NBA-Data-1980-2019'!$B$1:$B$16305,$A273,'[1]NBA-Data-1980-2019'!$A$1:$A$16305,DN$9)</f>
        <v>0</v>
      </c>
      <c r="DO273" s="63">
        <f>SUMIFS('[1]NBA-Data-1980-2019'!$G$1:$G$16305,'[1]NBA-Data-1980-2019'!$B$1:$B$16305,$A273,'[1]NBA-Data-1980-2019'!$A$1:$A$16305,DO$9)</f>
        <v>0</v>
      </c>
      <c r="DP273" s="63">
        <f>SUMIFS('[1]NBA-Data-1980-2019'!$G$1:$G$16305,'[1]NBA-Data-1980-2019'!$B$1:$B$16305,$A273,'[1]NBA-Data-1980-2019'!$A$1:$A$16305,DP$9)</f>
        <v>0</v>
      </c>
      <c r="DQ273" s="63">
        <f>SUMIFS('[1]NBA-Data-1980-2019'!$G$1:$G$16305,'[1]NBA-Data-1980-2019'!$B$1:$B$16305,$A273,'[1]NBA-Data-1980-2019'!$A$1:$A$16305,DQ$9)</f>
        <v>0</v>
      </c>
      <c r="DR273" s="63">
        <f>SUMIFS('[1]NBA-Data-1980-2019'!$G$1:$G$16305,'[1]NBA-Data-1980-2019'!$B$1:$B$16305,$A273,'[1]NBA-Data-1980-2019'!$A$1:$A$16305,DR$9)</f>
        <v>0</v>
      </c>
      <c r="DS273" s="63">
        <f>SUMIFS('[1]NBA-Data-1980-2019'!$G$1:$G$16305,'[1]NBA-Data-1980-2019'!$B$1:$B$16305,$A273,'[1]NBA-Data-1980-2019'!$A$1:$A$16305,DS$9)</f>
        <v>0</v>
      </c>
      <c r="DT273" s="63">
        <f>SUMIFS('[1]NBA-Data-1980-2019'!$G$1:$G$16305,'[1]NBA-Data-1980-2019'!$B$1:$B$16305,$A273,'[1]NBA-Data-1980-2019'!$A$1:$A$16305,DT$9)</f>
        <v>0</v>
      </c>
      <c r="DU273" s="63">
        <f>SUMIFS('[1]NBA-Data-1980-2019'!$G$1:$G$16305,'[1]NBA-Data-1980-2019'!$B$1:$B$16305,$A273,'[1]NBA-Data-1980-2019'!$A$1:$A$16305,DU$9)</f>
        <v>0</v>
      </c>
      <c r="DV273" s="63">
        <f>SUMIFS('[1]NBA-Data-1980-2019'!$G$1:$G$16305,'[1]NBA-Data-1980-2019'!$B$1:$B$16305,$A273,'[1]NBA-Data-1980-2019'!$A$1:$A$16305,DV$9)</f>
        <v>0</v>
      </c>
      <c r="DW273" s="63">
        <f>SUMIFS('[1]NBA-Data-1980-2019'!$G$1:$G$16305,'[1]NBA-Data-1980-2019'!$B$1:$B$16305,$A273,'[1]NBA-Data-1980-2019'!$A$1:$A$16305,DW$9)</f>
        <v>0</v>
      </c>
      <c r="DX273" s="63">
        <f>SUMIFS('[1]NBA-Data-1980-2019'!$G$1:$G$16305,'[1]NBA-Data-1980-2019'!$B$1:$B$16305,$A273,'[1]NBA-Data-1980-2019'!$A$1:$A$16305,DX$9)</f>
        <v>0</v>
      </c>
      <c r="DY273" s="63">
        <f>SUMIFS('[1]NBA-Data-1980-2019'!$G$1:$G$16305,'[1]NBA-Data-1980-2019'!$B$1:$B$16305,$A273,'[1]NBA-Data-1980-2019'!$A$1:$A$16305,DY$9)</f>
        <v>0</v>
      </c>
      <c r="DZ273" s="63">
        <f>SUMIFS('[1]NBA-Data-1980-2019'!$G$1:$G$16305,'[1]NBA-Data-1980-2019'!$B$1:$B$16305,$A273,'[1]NBA-Data-1980-2019'!$A$1:$A$16305,DZ$9)</f>
        <v>0</v>
      </c>
      <c r="EA273" s="63">
        <f>SUMIFS('[1]NBA-Data-1980-2019'!$G$1:$G$16305,'[1]NBA-Data-1980-2019'!$B$1:$B$16305,$A273,'[1]NBA-Data-1980-2019'!$A$1:$A$16305,EA$9)</f>
        <v>0</v>
      </c>
      <c r="EB273" s="63">
        <f>SUMIFS('[1]NBA-Data-1980-2019'!$G$1:$G$16305,'[1]NBA-Data-1980-2019'!$B$1:$B$16305,$A273,'[1]NBA-Data-1980-2019'!$A$1:$A$16305,EB$9)</f>
        <v>0</v>
      </c>
      <c r="EC273" s="63">
        <f>SUMIFS('[1]NBA-Data-1980-2019'!$G$1:$G$16305,'[1]NBA-Data-1980-2019'!$B$1:$B$16305,$A273,'[1]NBA-Data-1980-2019'!$A$1:$A$16305,EC$9)</f>
        <v>0</v>
      </c>
      <c r="ED273" s="63">
        <f>SUMIFS('[1]NBA-Data-1980-2019'!$G$1:$G$16305,'[1]NBA-Data-1980-2019'!$B$1:$B$16305,$A273,'[1]NBA-Data-1980-2019'!$A$1:$A$16305,ED$9)</f>
        <v>0</v>
      </c>
      <c r="EH273" s="2" t="s">
        <v>1482</v>
      </c>
    </row>
    <row r="274" spans="1:165" x14ac:dyDescent="0.2">
      <c r="A274" s="2" t="s">
        <v>1106</v>
      </c>
      <c r="B274" s="2" t="str" cm="1">
        <f t="array" ref="B274">_xlfn.XLOOKUP($A274&amp;B$5,'[1]NBA-Data-1980-2019'!$B$1:$B$16305&amp;'[1]NBA-Data-1980-2019'!$A$1:$A$16305,'[1]NBA-Data-1980-2019'!$D$1:$D$16305,"",0)</f>
        <v>HOU</v>
      </c>
      <c r="C274" s="2" t="str" cm="1">
        <f t="array" ref="C274">_xlfn.XLOOKUP($A274&amp;C$5,'[1]NBA-Data-1980-2019'!$B$1:$B$16305&amp;'[1]NBA-Data-1980-2019'!$A$1:$A$16305,'[1]NBA-Data-1980-2019'!$D$1:$D$16305,"",0)</f>
        <v>HOU</v>
      </c>
      <c r="D274" s="2" t="str" cm="1">
        <f t="array" ref="D274">_xlfn.XLOOKUP($A274&amp;D$5,'[1]NBA-Data-1980-2019'!$B$1:$B$16305&amp;'[1]NBA-Data-1980-2019'!$A$1:$A$16305,'[1]NBA-Data-1980-2019'!$D$1:$D$16305,"",0)</f>
        <v>HOU</v>
      </c>
      <c r="E274" s="2" t="str" cm="1">
        <f t="array" ref="E274">_xlfn.XLOOKUP($A274&amp;E$5,'[1]NBA-Data-1980-2019'!$B$1:$B$16305&amp;'[1]NBA-Data-1980-2019'!$A$1:$A$16305,'[1]NBA-Data-1980-2019'!$D$1:$D$16305,"",0)</f>
        <v>HOU</v>
      </c>
      <c r="F274" s="2" t="str" cm="1">
        <f t="array" ref="F274">_xlfn.XLOOKUP($A274&amp;F$5,'[1]NBA-Data-1980-2019'!$B$1:$B$16305&amp;'[1]NBA-Data-1980-2019'!$A$1:$A$16305,'[1]NBA-Data-1980-2019'!$D$1:$D$16305,"",0)</f>
        <v>TOT</v>
      </c>
      <c r="G274" s="2" t="str" cm="1">
        <f t="array" ref="G274">_xlfn.XLOOKUP($A274&amp;G$5,'[1]NBA-Data-1980-2019'!$B$1:$B$16305&amp;'[1]NBA-Data-1980-2019'!$A$1:$A$16305,'[1]NBA-Data-1980-2019'!$D$1:$D$16305,"",0)</f>
        <v>DET</v>
      </c>
      <c r="H274" s="2" t="str" cm="1">
        <f t="array" ref="H274">_xlfn.XLOOKUP($A274&amp;H$5,'[1]NBA-Data-1980-2019'!$B$1:$B$16305&amp;'[1]NBA-Data-1980-2019'!$A$1:$A$16305,'[1]NBA-Data-1980-2019'!$D$1:$D$16305,"",0)</f>
        <v>DET</v>
      </c>
      <c r="I274" s="2" t="str" cm="1">
        <f t="array" ref="I274">_xlfn.XLOOKUP($A274&amp;I$5,'[1]NBA-Data-1980-2019'!$B$1:$B$16305&amp;'[1]NBA-Data-1980-2019'!$A$1:$A$16305,'[1]NBA-Data-1980-2019'!$D$1:$D$16305,"",0)</f>
        <v>TOT</v>
      </c>
      <c r="J274" s="2" t="str" cm="1">
        <f t="array" ref="J274">_xlfn.XLOOKUP($A274&amp;J$5,'[1]NBA-Data-1980-2019'!$B$1:$B$16305&amp;'[1]NBA-Data-1980-2019'!$A$1:$A$16305,'[1]NBA-Data-1980-2019'!$D$1:$D$16305,"",0)</f>
        <v>WAS</v>
      </c>
      <c r="K274" s="2" t="str" cm="1">
        <f t="array" ref="K274">_xlfn.XLOOKUP($A274&amp;K$5,'[1]NBA-Data-1980-2019'!$B$1:$B$16305&amp;'[1]NBA-Data-1980-2019'!$A$1:$A$16305,'[1]NBA-Data-1980-2019'!$D$1:$D$16305,"",0)</f>
        <v>MIA</v>
      </c>
      <c r="L274" s="2" t="str" cm="1">
        <f t="array" ref="L274">_xlfn.XLOOKUP($A274&amp;L$5,'[1]NBA-Data-1980-2019'!$B$1:$B$16305&amp;'[1]NBA-Data-1980-2019'!$A$1:$A$16305,'[1]NBA-Data-1980-2019'!$D$1:$D$16305,"",0)</f>
        <v>CHH</v>
      </c>
      <c r="M274" s="2" t="str" cm="1">
        <f t="array" ref="M274">_xlfn.XLOOKUP($A274&amp;M$5,'[1]NBA-Data-1980-2019'!$B$1:$B$16305&amp;'[1]NBA-Data-1980-2019'!$A$1:$A$16305,'[1]NBA-Data-1980-2019'!$D$1:$D$16305,"",0)</f>
        <v/>
      </c>
      <c r="N274" s="2" t="str" cm="1">
        <f t="array" ref="N274">_xlfn.XLOOKUP($A274&amp;N$5,'[1]NBA-Data-1980-2019'!$B$1:$B$16305&amp;'[1]NBA-Data-1980-2019'!$A$1:$A$16305,'[1]NBA-Data-1980-2019'!$D$1:$D$16305,"",0)</f>
        <v/>
      </c>
      <c r="O274" s="2" t="str" cm="1">
        <f t="array" ref="O274">_xlfn.XLOOKUP($A274&amp;O$5,'[1]NBA-Data-1980-2019'!$B$1:$B$16305&amp;'[1]NBA-Data-1980-2019'!$A$1:$A$16305,'[1]NBA-Data-1980-2019'!$D$1:$D$16305,"",0)</f>
        <v/>
      </c>
      <c r="P274" s="2" t="str" cm="1">
        <f t="array" ref="P274">_xlfn.XLOOKUP($A274&amp;P$5,'[1]NBA-Data-1980-2019'!$B$1:$B$16305&amp;'[1]NBA-Data-1980-2019'!$A$1:$A$16305,'[1]NBA-Data-1980-2019'!$D$1:$D$16305,"",0)</f>
        <v/>
      </c>
      <c r="Q274" s="2" t="str" cm="1">
        <f t="array" ref="Q274">_xlfn.XLOOKUP($A274&amp;Q$5,'[1]NBA-Data-1980-2019'!$B$1:$B$16305&amp;'[1]NBA-Data-1980-2019'!$A$1:$A$16305,'[1]NBA-Data-1980-2019'!$D$1:$D$16305,"",0)</f>
        <v/>
      </c>
      <c r="R274" s="2" t="str" cm="1">
        <f t="array" ref="R274">_xlfn.XLOOKUP($A274&amp;R$5,'[1]NBA-Data-1980-2019'!$B$1:$B$16305&amp;'[1]NBA-Data-1980-2019'!$A$1:$A$16305,'[1]NBA-Data-1980-2019'!$D$1:$D$16305,"",0)</f>
        <v/>
      </c>
      <c r="S274" s="2" t="str" cm="1">
        <f t="array" ref="S274">_xlfn.XLOOKUP($A274&amp;S$5,'[1]NBA-Data-1980-2019'!$B$1:$B$16305&amp;'[1]NBA-Data-1980-2019'!$A$1:$A$16305,'[1]NBA-Data-1980-2019'!$D$1:$D$16305,"",0)</f>
        <v/>
      </c>
      <c r="T274" s="2" t="str" cm="1">
        <f t="array" ref="T274">_xlfn.XLOOKUP($A274&amp;T$5,'[1]NBA-Data-1980-2019'!$B$1:$B$16305&amp;'[1]NBA-Data-1980-2019'!$A$1:$A$16305,'[1]NBA-Data-1980-2019'!$D$1:$D$16305,"",0)</f>
        <v/>
      </c>
      <c r="U274" s="2" t="str" cm="1">
        <f t="array" ref="U274">_xlfn.XLOOKUP($A274&amp;U$5,'[1]NBA-Data-1980-2019'!$B$1:$B$16305&amp;'[1]NBA-Data-1980-2019'!$A$1:$A$16305,'[1]NBA-Data-1980-2019'!$D$1:$D$16305,"",0)</f>
        <v/>
      </c>
      <c r="V274" s="2" t="str" cm="1">
        <f t="array" ref="V274">_xlfn.XLOOKUP($A274&amp;V$5,'[1]NBA-Data-1980-2019'!$B$1:$B$16305&amp;'[1]NBA-Data-1980-2019'!$A$1:$A$16305,'[1]NBA-Data-1980-2019'!$D$1:$D$16305,"",0)</f>
        <v/>
      </c>
      <c r="W274" s="2" t="str" cm="1">
        <f t="array" ref="W274">_xlfn.XLOOKUP($A274&amp;W$5,'[1]NBA-Data-1980-2019'!$B$1:$B$16305&amp;'[1]NBA-Data-1980-2019'!$A$1:$A$16305,'[1]NBA-Data-1980-2019'!$D$1:$D$16305,"",0)</f>
        <v/>
      </c>
      <c r="X274" s="2" t="str" cm="1">
        <f t="array" ref="X274">_xlfn.XLOOKUP($A274&amp;X$5,'[1]NBA-Data-1980-2019'!$B$1:$B$16305&amp;'[1]NBA-Data-1980-2019'!$A$1:$A$16305,'[1]NBA-Data-1980-2019'!$D$1:$D$16305,"",0)</f>
        <v/>
      </c>
      <c r="Y274" s="2" t="str" cm="1">
        <f t="array" ref="Y274">_xlfn.XLOOKUP($A274&amp;Y$5,'[1]NBA-Data-1980-2019'!$B$1:$B$16305&amp;'[1]NBA-Data-1980-2019'!$A$1:$A$16305,'[1]NBA-Data-1980-2019'!$D$1:$D$16305,"",0)</f>
        <v/>
      </c>
      <c r="Z274" s="2" t="str" cm="1">
        <f t="array" ref="Z274">_xlfn.XLOOKUP($A274&amp;Z$5,'[1]NBA-Data-1980-2019'!$B$1:$B$16305&amp;'[1]NBA-Data-1980-2019'!$A$1:$A$16305,'[1]NBA-Data-1980-2019'!$D$1:$D$16305,"",0)</f>
        <v/>
      </c>
      <c r="AA274" s="2" t="str" cm="1">
        <f t="array" ref="AA274">_xlfn.XLOOKUP($A274&amp;AA$5,'[1]NBA-Data-1980-2019'!$B$1:$B$16305&amp;'[1]NBA-Data-1980-2019'!$A$1:$A$16305,'[1]NBA-Data-1980-2019'!$D$1:$D$16305,"",0)</f>
        <v/>
      </c>
      <c r="AB274" s="2" t="str" cm="1">
        <f t="array" ref="AB274">_xlfn.XLOOKUP($A274&amp;AB$5,'[1]NBA-Data-1980-2019'!$B$1:$B$16305&amp;'[1]NBA-Data-1980-2019'!$A$1:$A$16305,'[1]NBA-Data-1980-2019'!$D$1:$D$16305,"",0)</f>
        <v/>
      </c>
      <c r="AC274" s="2" t="str" cm="1">
        <f t="array" ref="AC274">_xlfn.XLOOKUP($A274&amp;AC$5,'[1]NBA-Data-1980-2019'!$B$1:$B$16305&amp;'[1]NBA-Data-1980-2019'!$A$1:$A$16305,'[1]NBA-Data-1980-2019'!$D$1:$D$16305,"",0)</f>
        <v/>
      </c>
      <c r="AD274" s="2" t="str" cm="1">
        <f t="array" ref="AD274">_xlfn.XLOOKUP($A274&amp;AD$5,'[1]NBA-Data-1980-2019'!$B$1:$B$16305&amp;'[1]NBA-Data-1980-2019'!$A$1:$A$16305,'[1]NBA-Data-1980-2019'!$D$1:$D$16305,"",0)</f>
        <v/>
      </c>
      <c r="AE274" s="2" t="str" cm="1">
        <f t="array" ref="AE274">_xlfn.XLOOKUP($A274&amp;AE$5,'[1]NBA-Data-1980-2019'!$B$1:$B$16305&amp;'[1]NBA-Data-1980-2019'!$A$1:$A$16305,'[1]NBA-Data-1980-2019'!$D$1:$D$16305,"",0)</f>
        <v/>
      </c>
      <c r="AF274" s="2" t="str" cm="1">
        <f t="array" ref="AF274">_xlfn.XLOOKUP($A274&amp;AF$5,'[1]NBA-Data-1980-2019'!$B$1:$B$16305&amp;'[1]NBA-Data-1980-2019'!$A$1:$A$16305,'[1]NBA-Data-1980-2019'!$D$1:$D$16305,"",0)</f>
        <v/>
      </c>
      <c r="AG274" s="2" t="str" cm="1">
        <f t="array" ref="AG274">_xlfn.XLOOKUP($A274&amp;AG$5,'[1]NBA-Data-1980-2019'!$B$1:$B$16305&amp;'[1]NBA-Data-1980-2019'!$A$1:$A$16305,'[1]NBA-Data-1980-2019'!$D$1:$D$16305,"",0)</f>
        <v/>
      </c>
      <c r="AH274" s="2" cm="1">
        <f t="array" ref="AH274">_xlfn.XLOOKUP($A274&amp;AH$5,'[1]NBA-Data-1980-2019'!$B$1:$B$16305&amp;'[1]NBA-Data-1980-2019'!$A$1:$A$16305,'[1]NBA-Data-1980-2019'!$H$1:$H$16305,"",0)</f>
        <v>3042.2000000000003</v>
      </c>
      <c r="AI274" s="2" cm="1">
        <f t="array" ref="AI274">_xlfn.XLOOKUP($A274&amp;AI$5,'[1]NBA-Data-1980-2019'!$B$1:$B$16305&amp;'[1]NBA-Data-1980-2019'!$A$1:$A$16305,'[1]NBA-Data-1980-2019'!$H$1:$H$16305,"",0)</f>
        <v>3058.6</v>
      </c>
      <c r="AJ274" s="2" cm="1">
        <f t="array" ref="AJ274">_xlfn.XLOOKUP($A274&amp;AJ$5,'[1]NBA-Data-1980-2019'!$B$1:$B$16305&amp;'[1]NBA-Data-1980-2019'!$A$1:$A$16305,'[1]NBA-Data-1980-2019'!$H$1:$H$16305,"",0)</f>
        <v>2354.4</v>
      </c>
      <c r="AK274" s="2" cm="1">
        <f t="array" ref="AK274">_xlfn.XLOOKUP($A274&amp;AK$5,'[1]NBA-Data-1980-2019'!$B$1:$B$16305&amp;'[1]NBA-Data-1980-2019'!$A$1:$A$16305,'[1]NBA-Data-1980-2019'!$H$1:$H$16305,"",0)</f>
        <v>2911</v>
      </c>
      <c r="AL274" s="2" cm="1">
        <f t="array" ref="AL274">_xlfn.XLOOKUP($A274&amp;AL$5,'[1]NBA-Data-1980-2019'!$B$1:$B$16305&amp;'[1]NBA-Data-1980-2019'!$A$1:$A$16305,'[1]NBA-Data-1980-2019'!$H$1:$H$16305,"",0)</f>
        <v>2093</v>
      </c>
      <c r="AM274" s="2" cm="1">
        <f t="array" ref="AM274">_xlfn.XLOOKUP($A274&amp;AM$5,'[1]NBA-Data-1980-2019'!$B$1:$B$16305&amp;'[1]NBA-Data-1980-2019'!$A$1:$A$16305,'[1]NBA-Data-1980-2019'!$H$1:$H$16305,"",0)</f>
        <v>2837.2000000000003</v>
      </c>
      <c r="AN274" s="2" cm="1">
        <f t="array" ref="AN274">_xlfn.XLOOKUP($A274&amp;AN$5,'[1]NBA-Data-1980-2019'!$B$1:$B$16305&amp;'[1]NBA-Data-1980-2019'!$A$1:$A$16305,'[1]NBA-Data-1980-2019'!$H$1:$H$16305,"",0)</f>
        <v>2662.3</v>
      </c>
      <c r="AO274" s="2" cm="1">
        <f t="array" ref="AO274">_xlfn.XLOOKUP($A274&amp;AO$5,'[1]NBA-Data-1980-2019'!$B$1:$B$16305&amp;'[1]NBA-Data-1980-2019'!$A$1:$A$16305,'[1]NBA-Data-1980-2019'!$H$1:$H$16305,"",0)</f>
        <v>2197.7999999999997</v>
      </c>
      <c r="AP274" s="2" cm="1">
        <f t="array" ref="AP274">_xlfn.XLOOKUP($A274&amp;AP$5,'[1]NBA-Data-1980-2019'!$B$1:$B$16305&amp;'[1]NBA-Data-1980-2019'!$A$1:$A$16305,'[1]NBA-Data-1980-2019'!$H$1:$H$16305,"",0)</f>
        <v>1538.6</v>
      </c>
      <c r="AQ274" s="2" cm="1">
        <f t="array" ref="AQ274">_xlfn.XLOOKUP($A274&amp;AQ$5,'[1]NBA-Data-1980-2019'!$B$1:$B$16305&amp;'[1]NBA-Data-1980-2019'!$A$1:$A$16305,'[1]NBA-Data-1980-2019'!$H$1:$H$16305,"",0)</f>
        <v>775.19999999999993</v>
      </c>
      <c r="AR274" s="2" cm="1">
        <f t="array" ref="AR274">_xlfn.XLOOKUP($A274&amp;AR$5,'[1]NBA-Data-1980-2019'!$B$1:$B$16305&amp;'[1]NBA-Data-1980-2019'!$A$1:$A$16305,'[1]NBA-Data-1980-2019'!$H$1:$H$16305,"",0)</f>
        <v>646.79999999999995</v>
      </c>
      <c r="AS274" s="2" t="str" cm="1">
        <f t="array" ref="AS274">_xlfn.XLOOKUP($A274&amp;AS$5,'[1]NBA-Data-1980-2019'!$B$1:$B$16305&amp;'[1]NBA-Data-1980-2019'!$A$1:$A$16305,'[1]NBA-Data-1980-2019'!$H$1:$H$16305,"",0)</f>
        <v/>
      </c>
      <c r="AT274" s="2" t="str" cm="1">
        <f t="array" ref="AT274">_xlfn.XLOOKUP($A274&amp;AT$5,'[1]NBA-Data-1980-2019'!$B$1:$B$16305&amp;'[1]NBA-Data-1980-2019'!$A$1:$A$16305,'[1]NBA-Data-1980-2019'!$H$1:$H$16305,"",0)</f>
        <v/>
      </c>
      <c r="AU274" s="2" t="str" cm="1">
        <f t="array" ref="AU274">_xlfn.XLOOKUP($A274&amp;AU$5,'[1]NBA-Data-1980-2019'!$B$1:$B$16305&amp;'[1]NBA-Data-1980-2019'!$A$1:$A$16305,'[1]NBA-Data-1980-2019'!$H$1:$H$16305,"",0)</f>
        <v/>
      </c>
      <c r="AV274" s="2" t="str" cm="1">
        <f t="array" ref="AV274">_xlfn.XLOOKUP($A274&amp;AV$5,'[1]NBA-Data-1980-2019'!$B$1:$B$16305&amp;'[1]NBA-Data-1980-2019'!$A$1:$A$16305,'[1]NBA-Data-1980-2019'!$H$1:$H$16305,"",0)</f>
        <v/>
      </c>
      <c r="AW274" s="2" t="str" cm="1">
        <f t="array" ref="AW274">_xlfn.XLOOKUP($A274&amp;AW$5,'[1]NBA-Data-1980-2019'!$B$1:$B$16305&amp;'[1]NBA-Data-1980-2019'!$A$1:$A$16305,'[1]NBA-Data-1980-2019'!$H$1:$H$16305,"",0)</f>
        <v/>
      </c>
      <c r="AX274" s="2" t="str" cm="1">
        <f t="array" ref="AX274">_xlfn.XLOOKUP($A274&amp;AX$5,'[1]NBA-Data-1980-2019'!$B$1:$B$16305&amp;'[1]NBA-Data-1980-2019'!$A$1:$A$16305,'[1]NBA-Data-1980-2019'!$H$1:$H$16305,"",0)</f>
        <v/>
      </c>
      <c r="AY274" s="2" t="str" cm="1">
        <f t="array" ref="AY274">_xlfn.XLOOKUP($A274&amp;AY$5,'[1]NBA-Data-1980-2019'!$B$1:$B$16305&amp;'[1]NBA-Data-1980-2019'!$A$1:$A$16305,'[1]NBA-Data-1980-2019'!$H$1:$H$16305,"",0)</f>
        <v/>
      </c>
      <c r="AZ274" s="2" t="str" cm="1">
        <f t="array" ref="AZ274">_xlfn.XLOOKUP($A274&amp;AZ$5,'[1]NBA-Data-1980-2019'!$B$1:$B$16305&amp;'[1]NBA-Data-1980-2019'!$A$1:$A$16305,'[1]NBA-Data-1980-2019'!$H$1:$H$16305,"",0)</f>
        <v/>
      </c>
      <c r="BA274" s="2" t="str" cm="1">
        <f t="array" ref="BA274">_xlfn.XLOOKUP($A274&amp;BA$5,'[1]NBA-Data-1980-2019'!$B$1:$B$16305&amp;'[1]NBA-Data-1980-2019'!$A$1:$A$16305,'[1]NBA-Data-1980-2019'!$H$1:$H$16305,"",0)</f>
        <v/>
      </c>
      <c r="BB274" s="2" t="str" cm="1">
        <f t="array" ref="BB274">_xlfn.XLOOKUP($A274&amp;BB$5,'[1]NBA-Data-1980-2019'!$B$1:$B$16305&amp;'[1]NBA-Data-1980-2019'!$A$1:$A$16305,'[1]NBA-Data-1980-2019'!$H$1:$H$16305,"",0)</f>
        <v/>
      </c>
      <c r="BC274" s="2" t="str" cm="1">
        <f t="array" ref="BC274">_xlfn.XLOOKUP($A274&amp;BC$5,'[1]NBA-Data-1980-2019'!$B$1:$B$16305&amp;'[1]NBA-Data-1980-2019'!$A$1:$A$16305,'[1]NBA-Data-1980-2019'!$H$1:$H$16305,"",0)</f>
        <v/>
      </c>
      <c r="BD274" s="2" t="str" cm="1">
        <f t="array" ref="BD274">_xlfn.XLOOKUP($A274&amp;BD$5,'[1]NBA-Data-1980-2019'!$B$1:$B$16305&amp;'[1]NBA-Data-1980-2019'!$A$1:$A$16305,'[1]NBA-Data-1980-2019'!$H$1:$H$16305,"",0)</f>
        <v/>
      </c>
      <c r="BE274" s="2" t="str" cm="1">
        <f t="array" ref="BE274">_xlfn.XLOOKUP($A274&amp;BE$5,'[1]NBA-Data-1980-2019'!$B$1:$B$16305&amp;'[1]NBA-Data-1980-2019'!$A$1:$A$16305,'[1]NBA-Data-1980-2019'!$H$1:$H$16305,"",0)</f>
        <v/>
      </c>
      <c r="BF274" s="2" t="str" cm="1">
        <f t="array" ref="BF274">_xlfn.XLOOKUP($A274&amp;BF$5,'[1]NBA-Data-1980-2019'!$B$1:$B$16305&amp;'[1]NBA-Data-1980-2019'!$A$1:$A$16305,'[1]NBA-Data-1980-2019'!$H$1:$H$16305,"",0)</f>
        <v/>
      </c>
      <c r="BG274" s="2" t="str" cm="1">
        <f t="array" ref="BG274">_xlfn.XLOOKUP($A274&amp;BG$5,'[1]NBA-Data-1980-2019'!$B$1:$B$16305&amp;'[1]NBA-Data-1980-2019'!$A$1:$A$16305,'[1]NBA-Data-1980-2019'!$H$1:$H$16305,"",0)</f>
        <v/>
      </c>
      <c r="BH274" s="2" t="str" cm="1">
        <f t="array" ref="BH274">_xlfn.XLOOKUP($A274&amp;BH$5,'[1]NBA-Data-1980-2019'!$B$1:$B$16305&amp;'[1]NBA-Data-1980-2019'!$A$1:$A$16305,'[1]NBA-Data-1980-2019'!$H$1:$H$16305,"",0)</f>
        <v/>
      </c>
      <c r="BI274" s="2" t="str" cm="1">
        <f t="array" ref="BI274">_xlfn.XLOOKUP($A274&amp;BI$5,'[1]NBA-Data-1980-2019'!$B$1:$B$16305&amp;'[1]NBA-Data-1980-2019'!$A$1:$A$16305,'[1]NBA-Data-1980-2019'!$H$1:$H$16305,"",0)</f>
        <v/>
      </c>
      <c r="BJ274" s="2" t="str" cm="1">
        <f t="array" ref="BJ274">_xlfn.XLOOKUP($A274&amp;BJ$5,'[1]NBA-Data-1980-2019'!$B$1:$B$16305&amp;'[1]NBA-Data-1980-2019'!$A$1:$A$16305,'[1]NBA-Data-1980-2019'!$H$1:$H$16305,"",0)</f>
        <v/>
      </c>
      <c r="BK274" s="2" t="str" cm="1">
        <f t="array" ref="BK274">_xlfn.XLOOKUP($A274&amp;BK$5,'[1]NBA-Data-1980-2019'!$B$1:$B$16305&amp;'[1]NBA-Data-1980-2019'!$A$1:$A$16305,'[1]NBA-Data-1980-2019'!$H$1:$H$16305,"",0)</f>
        <v/>
      </c>
      <c r="BL274" s="2" t="str" cm="1">
        <f t="array" ref="BL274">_xlfn.XLOOKUP($A274&amp;BL$5,'[1]NBA-Data-1980-2019'!$B$1:$B$16305&amp;'[1]NBA-Data-1980-2019'!$A$1:$A$16305,'[1]NBA-Data-1980-2019'!$H$1:$H$16305,"",0)</f>
        <v/>
      </c>
      <c r="BM274" s="2" t="str" cm="1">
        <f t="array" ref="BM274">_xlfn.XLOOKUP($A274&amp;BM$5,'[1]NBA-Data-1980-2019'!$B$1:$B$16305&amp;'[1]NBA-Data-1980-2019'!$A$1:$A$16305,'[1]NBA-Data-1980-2019'!$H$1:$H$16305,"",0)</f>
        <v/>
      </c>
      <c r="BN274" s="2" cm="1">
        <f t="array" ref="BN274">_xlfn.XLOOKUP($A274&amp;BN$5,'[1]NBA-Data-1980-2019'!$B$1:$B$16305&amp;'[1]NBA-Data-1980-2019'!$A$1:$A$16305,'[1]NBA-Data-1980-2019'!$F$1:$F$16305,"",0)</f>
        <v>17.2</v>
      </c>
      <c r="BO274" s="2" cm="1">
        <f t="array" ref="BO274">_xlfn.XLOOKUP($A274&amp;BO$5,'[1]NBA-Data-1980-2019'!$B$1:$B$16305&amp;'[1]NBA-Data-1980-2019'!$A$1:$A$16305,'[1]NBA-Data-1980-2019'!$F$1:$F$16305,"",0)</f>
        <v>17.2</v>
      </c>
      <c r="BP274" s="2" cm="1">
        <f t="array" ref="BP274">_xlfn.XLOOKUP($A274&amp;BP$5,'[1]NBA-Data-1980-2019'!$B$1:$B$16305&amp;'[1]NBA-Data-1980-2019'!$A$1:$A$16305,'[1]NBA-Data-1980-2019'!$F$1:$F$16305,"",0)</f>
        <v>14.6</v>
      </c>
      <c r="BQ274" s="2" cm="1">
        <f t="array" ref="BQ274">_xlfn.XLOOKUP($A274&amp;BQ$5,'[1]NBA-Data-1980-2019'!$B$1:$B$16305&amp;'[1]NBA-Data-1980-2019'!$A$1:$A$16305,'[1]NBA-Data-1980-2019'!$F$1:$F$16305,"",0)</f>
        <v>16.100000000000001</v>
      </c>
      <c r="BR274" s="2" cm="1">
        <f t="array" ref="BR274">_xlfn.XLOOKUP($A274&amp;BR$5,'[1]NBA-Data-1980-2019'!$B$1:$B$16305&amp;'[1]NBA-Data-1980-2019'!$A$1:$A$16305,'[1]NBA-Data-1980-2019'!$F$1:$F$16305,"",0)</f>
        <v>16.399999999999999</v>
      </c>
      <c r="BS274" s="2" cm="1">
        <f t="array" ref="BS274">_xlfn.XLOOKUP($A274&amp;BS$5,'[1]NBA-Data-1980-2019'!$B$1:$B$16305&amp;'[1]NBA-Data-1980-2019'!$A$1:$A$16305,'[1]NBA-Data-1980-2019'!$F$1:$F$16305,"",0)</f>
        <v>15.7</v>
      </c>
      <c r="BT274" s="2" cm="1">
        <f t="array" ref="BT274">_xlfn.XLOOKUP($A274&amp;BT$5,'[1]NBA-Data-1980-2019'!$B$1:$B$16305&amp;'[1]NBA-Data-1980-2019'!$A$1:$A$16305,'[1]NBA-Data-1980-2019'!$F$1:$F$16305,"",0)</f>
        <v>16.100000000000001</v>
      </c>
      <c r="BU274" s="2" cm="1">
        <f t="array" ref="BU274">_xlfn.XLOOKUP($A274&amp;BU$5,'[1]NBA-Data-1980-2019'!$B$1:$B$16305&amp;'[1]NBA-Data-1980-2019'!$A$1:$A$16305,'[1]NBA-Data-1980-2019'!$F$1:$F$16305,"",0)</f>
        <v>13.4</v>
      </c>
      <c r="BV274" s="2" cm="1">
        <f t="array" ref="BV274">_xlfn.XLOOKUP($A274&amp;BV$5,'[1]NBA-Data-1980-2019'!$B$1:$B$16305&amp;'[1]NBA-Data-1980-2019'!$A$1:$A$16305,'[1]NBA-Data-1980-2019'!$F$1:$F$16305,"",0)</f>
        <v>15</v>
      </c>
      <c r="BW274" s="2" cm="1">
        <f t="array" ref="BW274">_xlfn.XLOOKUP($A274&amp;BW$5,'[1]NBA-Data-1980-2019'!$B$1:$B$16305&amp;'[1]NBA-Data-1980-2019'!$A$1:$A$16305,'[1]NBA-Data-1980-2019'!$F$1:$F$16305,"",0)</f>
        <v>11.1</v>
      </c>
      <c r="BX274" s="2" cm="1">
        <f t="array" ref="BX274">_xlfn.XLOOKUP($A274&amp;BX$5,'[1]NBA-Data-1980-2019'!$B$1:$B$16305&amp;'[1]NBA-Data-1980-2019'!$A$1:$A$16305,'[1]NBA-Data-1980-2019'!$F$1:$F$16305,"",0)</f>
        <v>7.6</v>
      </c>
      <c r="BY274" s="2" t="str" cm="1">
        <f t="array" ref="BY274">_xlfn.XLOOKUP($A274&amp;BY$5,'[1]NBA-Data-1980-2019'!$B$1:$B$16305&amp;'[1]NBA-Data-1980-2019'!$A$1:$A$16305,'[1]NBA-Data-1980-2019'!$F$1:$F$16305,"",0)</f>
        <v/>
      </c>
      <c r="BZ274" s="2" t="str" cm="1">
        <f t="array" ref="BZ274">_xlfn.XLOOKUP($A274&amp;BZ$5,'[1]NBA-Data-1980-2019'!$B$1:$B$16305&amp;'[1]NBA-Data-1980-2019'!$A$1:$A$16305,'[1]NBA-Data-1980-2019'!$F$1:$F$16305,"",0)</f>
        <v/>
      </c>
      <c r="CA274" s="2" t="str" cm="1">
        <f t="array" ref="CA274">_xlfn.XLOOKUP($A274&amp;CA$5,'[1]NBA-Data-1980-2019'!$B$1:$B$16305&amp;'[1]NBA-Data-1980-2019'!$A$1:$A$16305,'[1]NBA-Data-1980-2019'!$F$1:$F$16305,"",0)</f>
        <v/>
      </c>
      <c r="CB274" s="2" t="str" cm="1">
        <f t="array" ref="CB274">_xlfn.XLOOKUP($A274&amp;CB$5,'[1]NBA-Data-1980-2019'!$B$1:$B$16305&amp;'[1]NBA-Data-1980-2019'!$A$1:$A$16305,'[1]NBA-Data-1980-2019'!$F$1:$F$16305,"",0)</f>
        <v/>
      </c>
      <c r="CC274" s="2" t="str" cm="1">
        <f t="array" ref="CC274">_xlfn.XLOOKUP($A274&amp;CC$5,'[1]NBA-Data-1980-2019'!$B$1:$B$16305&amp;'[1]NBA-Data-1980-2019'!$A$1:$A$16305,'[1]NBA-Data-1980-2019'!$F$1:$F$16305,"",0)</f>
        <v/>
      </c>
      <c r="CD274" s="2" t="str" cm="1">
        <f t="array" ref="CD274">_xlfn.XLOOKUP($A274&amp;CD$5,'[1]NBA-Data-1980-2019'!$B$1:$B$16305&amp;'[1]NBA-Data-1980-2019'!$A$1:$A$16305,'[1]NBA-Data-1980-2019'!$F$1:$F$16305,"",0)</f>
        <v/>
      </c>
      <c r="CE274" s="2" t="str" cm="1">
        <f t="array" ref="CE274">_xlfn.XLOOKUP($A274&amp;CE$5,'[1]NBA-Data-1980-2019'!$B$1:$B$16305&amp;'[1]NBA-Data-1980-2019'!$A$1:$A$16305,'[1]NBA-Data-1980-2019'!$F$1:$F$16305,"",0)</f>
        <v/>
      </c>
      <c r="CF274" s="2" t="str" cm="1">
        <f t="array" ref="CF274">_xlfn.XLOOKUP($A274&amp;CF$5,'[1]NBA-Data-1980-2019'!$B$1:$B$16305&amp;'[1]NBA-Data-1980-2019'!$A$1:$A$16305,'[1]NBA-Data-1980-2019'!$F$1:$F$16305,"",0)</f>
        <v/>
      </c>
      <c r="CG274" s="2" t="str" cm="1">
        <f t="array" ref="CG274">_xlfn.XLOOKUP($A274&amp;CG$5,'[1]NBA-Data-1980-2019'!$B$1:$B$16305&amp;'[1]NBA-Data-1980-2019'!$A$1:$A$16305,'[1]NBA-Data-1980-2019'!$F$1:$F$16305,"",0)</f>
        <v/>
      </c>
      <c r="CH274" s="2" t="str" cm="1">
        <f t="array" ref="CH274">_xlfn.XLOOKUP($A274&amp;CH$5,'[1]NBA-Data-1980-2019'!$B$1:$B$16305&amp;'[1]NBA-Data-1980-2019'!$A$1:$A$16305,'[1]NBA-Data-1980-2019'!$F$1:$F$16305,"",0)</f>
        <v/>
      </c>
      <c r="CI274" s="2" t="str" cm="1">
        <f t="array" ref="CI274">_xlfn.XLOOKUP($A274&amp;CI$5,'[1]NBA-Data-1980-2019'!$B$1:$B$16305&amp;'[1]NBA-Data-1980-2019'!$A$1:$A$16305,'[1]NBA-Data-1980-2019'!$F$1:$F$16305,"",0)</f>
        <v/>
      </c>
      <c r="CJ274" s="2" t="str" cm="1">
        <f t="array" ref="CJ274">_xlfn.XLOOKUP($A274&amp;CJ$5,'[1]NBA-Data-1980-2019'!$B$1:$B$16305&amp;'[1]NBA-Data-1980-2019'!$A$1:$A$16305,'[1]NBA-Data-1980-2019'!$F$1:$F$16305,"",0)</f>
        <v/>
      </c>
      <c r="CK274" s="2" t="str" cm="1">
        <f t="array" ref="CK274">_xlfn.XLOOKUP($A274&amp;CK$5,'[1]NBA-Data-1980-2019'!$B$1:$B$16305&amp;'[1]NBA-Data-1980-2019'!$A$1:$A$16305,'[1]NBA-Data-1980-2019'!$F$1:$F$16305,"",0)</f>
        <v/>
      </c>
      <c r="CL274" s="2" t="str" cm="1">
        <f t="array" ref="CL274">_xlfn.XLOOKUP($A274&amp;CL$5,'[1]NBA-Data-1980-2019'!$B$1:$B$16305&amp;'[1]NBA-Data-1980-2019'!$A$1:$A$16305,'[1]NBA-Data-1980-2019'!$F$1:$F$16305,"",0)</f>
        <v/>
      </c>
      <c r="CM274" s="2" t="str" cm="1">
        <f t="array" ref="CM274">_xlfn.XLOOKUP($A274&amp;CM$5,'[1]NBA-Data-1980-2019'!$B$1:$B$16305&amp;'[1]NBA-Data-1980-2019'!$A$1:$A$16305,'[1]NBA-Data-1980-2019'!$F$1:$F$16305,"",0)</f>
        <v/>
      </c>
      <c r="CN274" s="2" t="str" cm="1">
        <f t="array" ref="CN274">_xlfn.XLOOKUP($A274&amp;CN$5,'[1]NBA-Data-1980-2019'!$B$1:$B$16305&amp;'[1]NBA-Data-1980-2019'!$A$1:$A$16305,'[1]NBA-Data-1980-2019'!$F$1:$F$16305,"",0)</f>
        <v/>
      </c>
      <c r="CO274" s="2" t="str" cm="1">
        <f t="array" ref="CO274">_xlfn.XLOOKUP($A274&amp;CO$5,'[1]NBA-Data-1980-2019'!$B$1:$B$16305&amp;'[1]NBA-Data-1980-2019'!$A$1:$A$16305,'[1]NBA-Data-1980-2019'!$F$1:$F$16305,"",0)</f>
        <v/>
      </c>
      <c r="CP274" s="2" t="str" cm="1">
        <f t="array" ref="CP274">_xlfn.XLOOKUP($A274&amp;CP$5,'[1]NBA-Data-1980-2019'!$B$1:$B$16305&amp;'[1]NBA-Data-1980-2019'!$A$1:$A$16305,'[1]NBA-Data-1980-2019'!$F$1:$F$16305,"",0)</f>
        <v/>
      </c>
      <c r="CQ274" s="2" t="str" cm="1">
        <f t="array" ref="CQ274">_xlfn.XLOOKUP($A274&amp;CQ$5,'[1]NBA-Data-1980-2019'!$B$1:$B$16305&amp;'[1]NBA-Data-1980-2019'!$A$1:$A$16305,'[1]NBA-Data-1980-2019'!$F$1:$F$16305,"",0)</f>
        <v/>
      </c>
      <c r="CR274" s="2" t="str" cm="1">
        <f t="array" ref="CR274">_xlfn.XLOOKUP($A274&amp;CR$5,'[1]NBA-Data-1980-2019'!$B$1:$B$16305&amp;'[1]NBA-Data-1980-2019'!$A$1:$A$16305,'[1]NBA-Data-1980-2019'!$F$1:$F$16305,"",0)</f>
        <v/>
      </c>
      <c r="CS274" s="2" t="str" cm="1">
        <f t="array" ref="CS274">_xlfn.XLOOKUP($A274&amp;CS$5,'[1]NBA-Data-1980-2019'!$B$1:$B$16305&amp;'[1]NBA-Data-1980-2019'!$A$1:$A$16305,'[1]NBA-Data-1980-2019'!$F$1:$F$16305,"",0)</f>
        <v/>
      </c>
      <c r="CU274" s="2" t="str">
        <f>_xlfn.XLOOKUP($A274,TEAMS!$G$1:$G$839,TEAMS!$H$1:$H$839,"",0)</f>
        <v>PF</v>
      </c>
      <c r="CV274" s="2" t="str">
        <f>_xlfn.XLOOKUP($CU274,DASHBOARD!$B$22:$B$27,DASHBOARD!$C$22:$C$27,"",0)</f>
        <v>FORWARD</v>
      </c>
      <c r="CY274" s="63">
        <f>SUMIFS('[1]NBA-Data-1980-2019'!$G$1:$G$16305,'[1]NBA-Data-1980-2019'!$B$1:$B$16305,$A274,'[1]NBA-Data-1980-2019'!$A$1:$A$16305,CY$9)</f>
        <v>1760000</v>
      </c>
      <c r="CZ274" s="63">
        <f>SUMIFS('[1]NBA-Data-1980-2019'!$G$1:$G$16305,'[1]NBA-Data-1980-2019'!$B$1:$B$16305,$A274,'[1]NBA-Data-1980-2019'!$A$1:$A$16305,CZ$9)</f>
        <v>1786000</v>
      </c>
      <c r="DA274" s="63">
        <f>SUMIFS('[1]NBA-Data-1980-2019'!$G$1:$G$16305,'[1]NBA-Data-1980-2019'!$B$1:$B$16305,$A274,'[1]NBA-Data-1980-2019'!$A$1:$A$16305,DA$9)</f>
        <v>0</v>
      </c>
      <c r="DB274" s="63">
        <f>SUMIFS('[1]NBA-Data-1980-2019'!$G$1:$G$16305,'[1]NBA-Data-1980-2019'!$B$1:$B$16305,$A274,'[1]NBA-Data-1980-2019'!$A$1:$A$16305,DB$9)</f>
        <v>2418000</v>
      </c>
      <c r="DC274" s="63">
        <f>SUMIFS('[1]NBA-Data-1980-2019'!$G$1:$G$16305,'[1]NBA-Data-1980-2019'!$B$1:$B$16305,$A274,'[1]NBA-Data-1980-2019'!$A$1:$A$16305,DC$9)</f>
        <v>2578400</v>
      </c>
      <c r="DD274" s="63">
        <f>SUMIFS('[1]NBA-Data-1980-2019'!$G$1:$G$16305,'[1]NBA-Data-1980-2019'!$B$1:$B$16305,$A274,'[1]NBA-Data-1980-2019'!$A$1:$A$16305,DD$9)</f>
        <v>0</v>
      </c>
      <c r="DE274" s="63">
        <f>SUMIFS('[1]NBA-Data-1980-2019'!$G$1:$G$16305,'[1]NBA-Data-1980-2019'!$B$1:$B$16305,$A274,'[1]NBA-Data-1980-2019'!$A$1:$A$16305,DE$9)</f>
        <v>7000000</v>
      </c>
      <c r="DF274" s="63">
        <f>SUMIFS('[1]NBA-Data-1980-2019'!$G$1:$G$16305,'[1]NBA-Data-1980-2019'!$B$1:$B$16305,$A274,'[1]NBA-Data-1980-2019'!$A$1:$A$16305,DF$9)</f>
        <v>5700000</v>
      </c>
      <c r="DG274" s="63">
        <f>SUMIFS('[1]NBA-Data-1980-2019'!$G$1:$G$16305,'[1]NBA-Data-1980-2019'!$B$1:$B$16305,$A274,'[1]NBA-Data-1980-2019'!$A$1:$A$16305,DG$9)</f>
        <v>4400000</v>
      </c>
      <c r="DH274" s="63">
        <f>SUMIFS('[1]NBA-Data-1980-2019'!$G$1:$G$16305,'[1]NBA-Data-1980-2019'!$B$1:$B$16305,$A274,'[1]NBA-Data-1980-2019'!$A$1:$A$16305,DH$9)</f>
        <v>0</v>
      </c>
      <c r="DI274" s="63">
        <f>SUMIFS('[1]NBA-Data-1980-2019'!$G$1:$G$16305,'[1]NBA-Data-1980-2019'!$B$1:$B$16305,$A274,'[1]NBA-Data-1980-2019'!$A$1:$A$16305,DI$9)</f>
        <v>2200000</v>
      </c>
      <c r="DJ274" s="63">
        <f>SUMIFS('[1]NBA-Data-1980-2019'!$G$1:$G$16305,'[1]NBA-Data-1980-2019'!$B$1:$B$16305,$A274,'[1]NBA-Data-1980-2019'!$A$1:$A$16305,DJ$9)</f>
        <v>0</v>
      </c>
      <c r="DK274" s="63">
        <f>SUMIFS('[1]NBA-Data-1980-2019'!$G$1:$G$16305,'[1]NBA-Data-1980-2019'!$B$1:$B$16305,$A274,'[1]NBA-Data-1980-2019'!$A$1:$A$16305,DK$9)</f>
        <v>0</v>
      </c>
      <c r="DL274" s="63">
        <f>SUMIFS('[1]NBA-Data-1980-2019'!$G$1:$G$16305,'[1]NBA-Data-1980-2019'!$B$1:$B$16305,$A274,'[1]NBA-Data-1980-2019'!$A$1:$A$16305,DL$9)</f>
        <v>0</v>
      </c>
      <c r="DM274" s="63">
        <f>SUMIFS('[1]NBA-Data-1980-2019'!$G$1:$G$16305,'[1]NBA-Data-1980-2019'!$B$1:$B$16305,$A274,'[1]NBA-Data-1980-2019'!$A$1:$A$16305,DM$9)</f>
        <v>0</v>
      </c>
      <c r="DN274" s="63">
        <f>SUMIFS('[1]NBA-Data-1980-2019'!$G$1:$G$16305,'[1]NBA-Data-1980-2019'!$B$1:$B$16305,$A274,'[1]NBA-Data-1980-2019'!$A$1:$A$16305,DN$9)</f>
        <v>0</v>
      </c>
      <c r="DO274" s="63">
        <f>SUMIFS('[1]NBA-Data-1980-2019'!$G$1:$G$16305,'[1]NBA-Data-1980-2019'!$B$1:$B$16305,$A274,'[1]NBA-Data-1980-2019'!$A$1:$A$16305,DO$9)</f>
        <v>0</v>
      </c>
      <c r="DP274" s="63">
        <f>SUMIFS('[1]NBA-Data-1980-2019'!$G$1:$G$16305,'[1]NBA-Data-1980-2019'!$B$1:$B$16305,$A274,'[1]NBA-Data-1980-2019'!$A$1:$A$16305,DP$9)</f>
        <v>0</v>
      </c>
      <c r="DQ274" s="63">
        <f>SUMIFS('[1]NBA-Data-1980-2019'!$G$1:$G$16305,'[1]NBA-Data-1980-2019'!$B$1:$B$16305,$A274,'[1]NBA-Data-1980-2019'!$A$1:$A$16305,DQ$9)</f>
        <v>0</v>
      </c>
      <c r="DR274" s="63">
        <f>SUMIFS('[1]NBA-Data-1980-2019'!$G$1:$G$16305,'[1]NBA-Data-1980-2019'!$B$1:$B$16305,$A274,'[1]NBA-Data-1980-2019'!$A$1:$A$16305,DR$9)</f>
        <v>0</v>
      </c>
      <c r="DS274" s="63">
        <f>SUMIFS('[1]NBA-Data-1980-2019'!$G$1:$G$16305,'[1]NBA-Data-1980-2019'!$B$1:$B$16305,$A274,'[1]NBA-Data-1980-2019'!$A$1:$A$16305,DS$9)</f>
        <v>0</v>
      </c>
      <c r="DT274" s="63">
        <f>SUMIFS('[1]NBA-Data-1980-2019'!$G$1:$G$16305,'[1]NBA-Data-1980-2019'!$B$1:$B$16305,$A274,'[1]NBA-Data-1980-2019'!$A$1:$A$16305,DT$9)</f>
        <v>0</v>
      </c>
      <c r="DU274" s="63">
        <f>SUMIFS('[1]NBA-Data-1980-2019'!$G$1:$G$16305,'[1]NBA-Data-1980-2019'!$B$1:$B$16305,$A274,'[1]NBA-Data-1980-2019'!$A$1:$A$16305,DU$9)</f>
        <v>0</v>
      </c>
      <c r="DV274" s="63">
        <f>SUMIFS('[1]NBA-Data-1980-2019'!$G$1:$G$16305,'[1]NBA-Data-1980-2019'!$B$1:$B$16305,$A274,'[1]NBA-Data-1980-2019'!$A$1:$A$16305,DV$9)</f>
        <v>0</v>
      </c>
      <c r="DW274" s="63">
        <f>SUMIFS('[1]NBA-Data-1980-2019'!$G$1:$G$16305,'[1]NBA-Data-1980-2019'!$B$1:$B$16305,$A274,'[1]NBA-Data-1980-2019'!$A$1:$A$16305,DW$9)</f>
        <v>0</v>
      </c>
      <c r="DX274" s="63">
        <f>SUMIFS('[1]NBA-Data-1980-2019'!$G$1:$G$16305,'[1]NBA-Data-1980-2019'!$B$1:$B$16305,$A274,'[1]NBA-Data-1980-2019'!$A$1:$A$16305,DX$9)</f>
        <v>0</v>
      </c>
      <c r="DY274" s="63">
        <f>SUMIFS('[1]NBA-Data-1980-2019'!$G$1:$G$16305,'[1]NBA-Data-1980-2019'!$B$1:$B$16305,$A274,'[1]NBA-Data-1980-2019'!$A$1:$A$16305,DY$9)</f>
        <v>0</v>
      </c>
      <c r="DZ274" s="63">
        <f>SUMIFS('[1]NBA-Data-1980-2019'!$G$1:$G$16305,'[1]NBA-Data-1980-2019'!$B$1:$B$16305,$A274,'[1]NBA-Data-1980-2019'!$A$1:$A$16305,DZ$9)</f>
        <v>0</v>
      </c>
      <c r="EA274" s="63">
        <f>SUMIFS('[1]NBA-Data-1980-2019'!$G$1:$G$16305,'[1]NBA-Data-1980-2019'!$B$1:$B$16305,$A274,'[1]NBA-Data-1980-2019'!$A$1:$A$16305,EA$9)</f>
        <v>0</v>
      </c>
      <c r="EB274" s="63">
        <f>SUMIFS('[1]NBA-Data-1980-2019'!$G$1:$G$16305,'[1]NBA-Data-1980-2019'!$B$1:$B$16305,$A274,'[1]NBA-Data-1980-2019'!$A$1:$A$16305,EB$9)</f>
        <v>0</v>
      </c>
      <c r="EC274" s="63">
        <f>SUMIFS('[1]NBA-Data-1980-2019'!$G$1:$G$16305,'[1]NBA-Data-1980-2019'!$B$1:$B$16305,$A274,'[1]NBA-Data-1980-2019'!$A$1:$A$16305,EC$9)</f>
        <v>0</v>
      </c>
      <c r="ED274" s="63">
        <f>SUMIFS('[1]NBA-Data-1980-2019'!$G$1:$G$16305,'[1]NBA-Data-1980-2019'!$B$1:$B$16305,$A274,'[1]NBA-Data-1980-2019'!$A$1:$A$16305,ED$9)</f>
        <v>0</v>
      </c>
      <c r="EH274" s="2" t="s">
        <v>1485</v>
      </c>
    </row>
    <row r="275" spans="1:165" x14ac:dyDescent="0.2">
      <c r="A275" s="2" t="s">
        <v>581</v>
      </c>
      <c r="B275" s="2" t="str" cm="1">
        <f t="array" ref="B275">_xlfn.XLOOKUP($A275&amp;B$5,'[1]NBA-Data-1980-2019'!$B$1:$B$16305&amp;'[1]NBA-Data-1980-2019'!$A$1:$A$16305,'[1]NBA-Data-1980-2019'!$D$1:$D$16305,"",0)</f>
        <v/>
      </c>
      <c r="C275" s="2" t="str" cm="1">
        <f t="array" ref="C275">_xlfn.XLOOKUP($A275&amp;C$5,'[1]NBA-Data-1980-2019'!$B$1:$B$16305&amp;'[1]NBA-Data-1980-2019'!$A$1:$A$16305,'[1]NBA-Data-1980-2019'!$D$1:$D$16305,"",0)</f>
        <v/>
      </c>
      <c r="D275" s="2" t="str" cm="1">
        <f t="array" ref="D275">_xlfn.XLOOKUP($A275&amp;D$5,'[1]NBA-Data-1980-2019'!$B$1:$B$16305&amp;'[1]NBA-Data-1980-2019'!$A$1:$A$16305,'[1]NBA-Data-1980-2019'!$D$1:$D$16305,"",0)</f>
        <v/>
      </c>
      <c r="E275" s="2" t="str" cm="1">
        <f t="array" ref="E275">_xlfn.XLOOKUP($A275&amp;E$5,'[1]NBA-Data-1980-2019'!$B$1:$B$16305&amp;'[1]NBA-Data-1980-2019'!$A$1:$A$16305,'[1]NBA-Data-1980-2019'!$D$1:$D$16305,"",0)</f>
        <v/>
      </c>
      <c r="F275" s="2" t="str" cm="1">
        <f t="array" ref="F275">_xlfn.XLOOKUP($A275&amp;F$5,'[1]NBA-Data-1980-2019'!$B$1:$B$16305&amp;'[1]NBA-Data-1980-2019'!$A$1:$A$16305,'[1]NBA-Data-1980-2019'!$D$1:$D$16305,"",0)</f>
        <v/>
      </c>
      <c r="G275" s="2" t="str" cm="1">
        <f t="array" ref="G275">_xlfn.XLOOKUP($A275&amp;G$5,'[1]NBA-Data-1980-2019'!$B$1:$B$16305&amp;'[1]NBA-Data-1980-2019'!$A$1:$A$16305,'[1]NBA-Data-1980-2019'!$D$1:$D$16305,"",0)</f>
        <v/>
      </c>
      <c r="H275" s="2" t="str" cm="1">
        <f t="array" ref="H275">_xlfn.XLOOKUP($A275&amp;H$5,'[1]NBA-Data-1980-2019'!$B$1:$B$16305&amp;'[1]NBA-Data-1980-2019'!$A$1:$A$16305,'[1]NBA-Data-1980-2019'!$D$1:$D$16305,"",0)</f>
        <v/>
      </c>
      <c r="I275" s="2" t="str" cm="1">
        <f t="array" ref="I275">_xlfn.XLOOKUP($A275&amp;I$5,'[1]NBA-Data-1980-2019'!$B$1:$B$16305&amp;'[1]NBA-Data-1980-2019'!$A$1:$A$16305,'[1]NBA-Data-1980-2019'!$D$1:$D$16305,"",0)</f>
        <v/>
      </c>
      <c r="J275" s="2" t="str" cm="1">
        <f t="array" ref="J275">_xlfn.XLOOKUP($A275&amp;J$5,'[1]NBA-Data-1980-2019'!$B$1:$B$16305&amp;'[1]NBA-Data-1980-2019'!$A$1:$A$16305,'[1]NBA-Data-1980-2019'!$D$1:$D$16305,"",0)</f>
        <v/>
      </c>
      <c r="K275" s="2" t="str" cm="1">
        <f t="array" ref="K275">_xlfn.XLOOKUP($A275&amp;K$5,'[1]NBA-Data-1980-2019'!$B$1:$B$16305&amp;'[1]NBA-Data-1980-2019'!$A$1:$A$16305,'[1]NBA-Data-1980-2019'!$D$1:$D$16305,"",0)</f>
        <v/>
      </c>
      <c r="L275" s="2" t="str" cm="1">
        <f t="array" ref="L275">_xlfn.XLOOKUP($A275&amp;L$5,'[1]NBA-Data-1980-2019'!$B$1:$B$16305&amp;'[1]NBA-Data-1980-2019'!$A$1:$A$16305,'[1]NBA-Data-1980-2019'!$D$1:$D$16305,"",0)</f>
        <v/>
      </c>
      <c r="M275" s="2" t="str" cm="1">
        <f t="array" ref="M275">_xlfn.XLOOKUP($A275&amp;M$5,'[1]NBA-Data-1980-2019'!$B$1:$B$16305&amp;'[1]NBA-Data-1980-2019'!$A$1:$A$16305,'[1]NBA-Data-1980-2019'!$D$1:$D$16305,"",0)</f>
        <v/>
      </c>
      <c r="N275" s="2" t="str" cm="1">
        <f t="array" ref="N275">_xlfn.XLOOKUP($A275&amp;N$5,'[1]NBA-Data-1980-2019'!$B$1:$B$16305&amp;'[1]NBA-Data-1980-2019'!$A$1:$A$16305,'[1]NBA-Data-1980-2019'!$D$1:$D$16305,"",0)</f>
        <v/>
      </c>
      <c r="O275" s="2" t="str" cm="1">
        <f t="array" ref="O275">_xlfn.XLOOKUP($A275&amp;O$5,'[1]NBA-Data-1980-2019'!$B$1:$B$16305&amp;'[1]NBA-Data-1980-2019'!$A$1:$A$16305,'[1]NBA-Data-1980-2019'!$D$1:$D$16305,"",0)</f>
        <v/>
      </c>
      <c r="P275" s="2" t="str" cm="1">
        <f t="array" ref="P275">_xlfn.XLOOKUP($A275&amp;P$5,'[1]NBA-Data-1980-2019'!$B$1:$B$16305&amp;'[1]NBA-Data-1980-2019'!$A$1:$A$16305,'[1]NBA-Data-1980-2019'!$D$1:$D$16305,"",0)</f>
        <v/>
      </c>
      <c r="Q275" s="2" t="str" cm="1">
        <f t="array" ref="Q275">_xlfn.XLOOKUP($A275&amp;Q$5,'[1]NBA-Data-1980-2019'!$B$1:$B$16305&amp;'[1]NBA-Data-1980-2019'!$A$1:$A$16305,'[1]NBA-Data-1980-2019'!$D$1:$D$16305,"",0)</f>
        <v/>
      </c>
      <c r="R275" s="2" t="str" cm="1">
        <f t="array" ref="R275">_xlfn.XLOOKUP($A275&amp;R$5,'[1]NBA-Data-1980-2019'!$B$1:$B$16305&amp;'[1]NBA-Data-1980-2019'!$A$1:$A$16305,'[1]NBA-Data-1980-2019'!$D$1:$D$16305,"",0)</f>
        <v/>
      </c>
      <c r="S275" s="2" t="str" cm="1">
        <f t="array" ref="S275">_xlfn.XLOOKUP($A275&amp;S$5,'[1]NBA-Data-1980-2019'!$B$1:$B$16305&amp;'[1]NBA-Data-1980-2019'!$A$1:$A$16305,'[1]NBA-Data-1980-2019'!$D$1:$D$16305,"",0)</f>
        <v/>
      </c>
      <c r="T275" s="2" t="str" cm="1">
        <f t="array" ref="T275">_xlfn.XLOOKUP($A275&amp;T$5,'[1]NBA-Data-1980-2019'!$B$1:$B$16305&amp;'[1]NBA-Data-1980-2019'!$A$1:$A$16305,'[1]NBA-Data-1980-2019'!$D$1:$D$16305,"",0)</f>
        <v/>
      </c>
      <c r="U275" s="2" t="str" cm="1">
        <f t="array" ref="U275">_xlfn.XLOOKUP($A275&amp;U$5,'[1]NBA-Data-1980-2019'!$B$1:$B$16305&amp;'[1]NBA-Data-1980-2019'!$A$1:$A$16305,'[1]NBA-Data-1980-2019'!$D$1:$D$16305,"",0)</f>
        <v/>
      </c>
      <c r="V275" s="2" t="str" cm="1">
        <f t="array" ref="V275">_xlfn.XLOOKUP($A275&amp;V$5,'[1]NBA-Data-1980-2019'!$B$1:$B$16305&amp;'[1]NBA-Data-1980-2019'!$A$1:$A$16305,'[1]NBA-Data-1980-2019'!$D$1:$D$16305,"",0)</f>
        <v/>
      </c>
      <c r="W275" s="2" t="str" cm="1">
        <f t="array" ref="W275">_xlfn.XLOOKUP($A275&amp;W$5,'[1]NBA-Data-1980-2019'!$B$1:$B$16305&amp;'[1]NBA-Data-1980-2019'!$A$1:$A$16305,'[1]NBA-Data-1980-2019'!$D$1:$D$16305,"",0)</f>
        <v/>
      </c>
      <c r="X275" s="2" t="str" cm="1">
        <f t="array" ref="X275">_xlfn.XLOOKUP($A275&amp;X$5,'[1]NBA-Data-1980-2019'!$B$1:$B$16305&amp;'[1]NBA-Data-1980-2019'!$A$1:$A$16305,'[1]NBA-Data-1980-2019'!$D$1:$D$16305,"",0)</f>
        <v/>
      </c>
      <c r="Y275" s="2" t="str" cm="1">
        <f t="array" ref="Y275">_xlfn.XLOOKUP($A275&amp;Y$5,'[1]NBA-Data-1980-2019'!$B$1:$B$16305&amp;'[1]NBA-Data-1980-2019'!$A$1:$A$16305,'[1]NBA-Data-1980-2019'!$D$1:$D$16305,"",0)</f>
        <v>WAS</v>
      </c>
      <c r="Z275" s="2" t="str" cm="1">
        <f t="array" ref="Z275">_xlfn.XLOOKUP($A275&amp;Z$5,'[1]NBA-Data-1980-2019'!$B$1:$B$16305&amp;'[1]NBA-Data-1980-2019'!$A$1:$A$16305,'[1]NBA-Data-1980-2019'!$D$1:$D$16305,"",0)</f>
        <v>WAS</v>
      </c>
      <c r="AA275" s="2" t="str" cm="1">
        <f t="array" ref="AA275">_xlfn.XLOOKUP($A275&amp;AA$5,'[1]NBA-Data-1980-2019'!$B$1:$B$16305&amp;'[1]NBA-Data-1980-2019'!$A$1:$A$16305,'[1]NBA-Data-1980-2019'!$D$1:$D$16305,"",0)</f>
        <v>WAS</v>
      </c>
      <c r="AB275" s="2" t="str" cm="1">
        <f t="array" ref="AB275">_xlfn.XLOOKUP($A275&amp;AB$5,'[1]NBA-Data-1980-2019'!$B$1:$B$16305&amp;'[1]NBA-Data-1980-2019'!$A$1:$A$16305,'[1]NBA-Data-1980-2019'!$D$1:$D$16305,"",0)</f>
        <v>WAS</v>
      </c>
      <c r="AC275" s="2" t="str" cm="1">
        <f t="array" ref="AC275">_xlfn.XLOOKUP($A275&amp;AC$5,'[1]NBA-Data-1980-2019'!$B$1:$B$16305&amp;'[1]NBA-Data-1980-2019'!$A$1:$A$16305,'[1]NBA-Data-1980-2019'!$D$1:$D$16305,"",0)</f>
        <v>WAS</v>
      </c>
      <c r="AD275" s="2" t="str" cm="1">
        <f t="array" ref="AD275">_xlfn.XLOOKUP($A275&amp;AD$5,'[1]NBA-Data-1980-2019'!$B$1:$B$16305&amp;'[1]NBA-Data-1980-2019'!$A$1:$A$16305,'[1]NBA-Data-1980-2019'!$D$1:$D$16305,"",0)</f>
        <v>TOT</v>
      </c>
      <c r="AE275" s="2" t="str" cm="1">
        <f t="array" ref="AE275">_xlfn.XLOOKUP($A275&amp;AE$5,'[1]NBA-Data-1980-2019'!$B$1:$B$16305&amp;'[1]NBA-Data-1980-2019'!$A$1:$A$16305,'[1]NBA-Data-1980-2019'!$D$1:$D$16305,"",0)</f>
        <v/>
      </c>
      <c r="AF275" s="2" t="str" cm="1">
        <f t="array" ref="AF275">_xlfn.XLOOKUP($A275&amp;AF$5,'[1]NBA-Data-1980-2019'!$B$1:$B$16305&amp;'[1]NBA-Data-1980-2019'!$A$1:$A$16305,'[1]NBA-Data-1980-2019'!$D$1:$D$16305,"",0)</f>
        <v/>
      </c>
      <c r="AG275" s="2" t="str" cm="1">
        <f t="array" ref="AG275">_xlfn.XLOOKUP($A275&amp;AG$5,'[1]NBA-Data-1980-2019'!$B$1:$B$16305&amp;'[1]NBA-Data-1980-2019'!$A$1:$A$16305,'[1]NBA-Data-1980-2019'!$D$1:$D$16305,"",0)</f>
        <v/>
      </c>
      <c r="AH275" s="2" t="str" cm="1">
        <f t="array" ref="AH275">_xlfn.XLOOKUP($A275&amp;AH$5,'[1]NBA-Data-1980-2019'!$B$1:$B$16305&amp;'[1]NBA-Data-1980-2019'!$A$1:$A$16305,'[1]NBA-Data-1980-2019'!$H$1:$H$16305,"",0)</f>
        <v/>
      </c>
      <c r="AI275" s="2" t="str" cm="1">
        <f t="array" ref="AI275">_xlfn.XLOOKUP($A275&amp;AI$5,'[1]NBA-Data-1980-2019'!$B$1:$B$16305&amp;'[1]NBA-Data-1980-2019'!$A$1:$A$16305,'[1]NBA-Data-1980-2019'!$H$1:$H$16305,"",0)</f>
        <v/>
      </c>
      <c r="AJ275" s="2" t="str" cm="1">
        <f t="array" ref="AJ275">_xlfn.XLOOKUP($A275&amp;AJ$5,'[1]NBA-Data-1980-2019'!$B$1:$B$16305&amp;'[1]NBA-Data-1980-2019'!$A$1:$A$16305,'[1]NBA-Data-1980-2019'!$H$1:$H$16305,"",0)</f>
        <v/>
      </c>
      <c r="AK275" s="2" t="str" cm="1">
        <f t="array" ref="AK275">_xlfn.XLOOKUP($A275&amp;AK$5,'[1]NBA-Data-1980-2019'!$B$1:$B$16305&amp;'[1]NBA-Data-1980-2019'!$A$1:$A$16305,'[1]NBA-Data-1980-2019'!$H$1:$H$16305,"",0)</f>
        <v/>
      </c>
      <c r="AL275" s="2" t="str" cm="1">
        <f t="array" ref="AL275">_xlfn.XLOOKUP($A275&amp;AL$5,'[1]NBA-Data-1980-2019'!$B$1:$B$16305&amp;'[1]NBA-Data-1980-2019'!$A$1:$A$16305,'[1]NBA-Data-1980-2019'!$H$1:$H$16305,"",0)</f>
        <v/>
      </c>
      <c r="AM275" s="2" t="str" cm="1">
        <f t="array" ref="AM275">_xlfn.XLOOKUP($A275&amp;AM$5,'[1]NBA-Data-1980-2019'!$B$1:$B$16305&amp;'[1]NBA-Data-1980-2019'!$A$1:$A$16305,'[1]NBA-Data-1980-2019'!$H$1:$H$16305,"",0)</f>
        <v/>
      </c>
      <c r="AN275" s="2" t="str" cm="1">
        <f t="array" ref="AN275">_xlfn.XLOOKUP($A275&amp;AN$5,'[1]NBA-Data-1980-2019'!$B$1:$B$16305&amp;'[1]NBA-Data-1980-2019'!$A$1:$A$16305,'[1]NBA-Data-1980-2019'!$H$1:$H$16305,"",0)</f>
        <v/>
      </c>
      <c r="AO275" s="2" t="str" cm="1">
        <f t="array" ref="AO275">_xlfn.XLOOKUP($A275&amp;AO$5,'[1]NBA-Data-1980-2019'!$B$1:$B$16305&amp;'[1]NBA-Data-1980-2019'!$A$1:$A$16305,'[1]NBA-Data-1980-2019'!$H$1:$H$16305,"",0)</f>
        <v/>
      </c>
      <c r="AP275" s="2" t="str" cm="1">
        <f t="array" ref="AP275">_xlfn.XLOOKUP($A275&amp;AP$5,'[1]NBA-Data-1980-2019'!$B$1:$B$16305&amp;'[1]NBA-Data-1980-2019'!$A$1:$A$16305,'[1]NBA-Data-1980-2019'!$H$1:$H$16305,"",0)</f>
        <v/>
      </c>
      <c r="AQ275" s="2" t="str" cm="1">
        <f t="array" ref="AQ275">_xlfn.XLOOKUP($A275&amp;AQ$5,'[1]NBA-Data-1980-2019'!$B$1:$B$16305&amp;'[1]NBA-Data-1980-2019'!$A$1:$A$16305,'[1]NBA-Data-1980-2019'!$H$1:$H$16305,"",0)</f>
        <v/>
      </c>
      <c r="AR275" s="2" t="str" cm="1">
        <f t="array" ref="AR275">_xlfn.XLOOKUP($A275&amp;AR$5,'[1]NBA-Data-1980-2019'!$B$1:$B$16305&amp;'[1]NBA-Data-1980-2019'!$A$1:$A$16305,'[1]NBA-Data-1980-2019'!$H$1:$H$16305,"",0)</f>
        <v/>
      </c>
      <c r="AS275" s="2" t="str" cm="1">
        <f t="array" ref="AS275">_xlfn.XLOOKUP($A275&amp;AS$5,'[1]NBA-Data-1980-2019'!$B$1:$B$16305&amp;'[1]NBA-Data-1980-2019'!$A$1:$A$16305,'[1]NBA-Data-1980-2019'!$H$1:$H$16305,"",0)</f>
        <v/>
      </c>
      <c r="AT275" s="2" t="str" cm="1">
        <f t="array" ref="AT275">_xlfn.XLOOKUP($A275&amp;AT$5,'[1]NBA-Data-1980-2019'!$B$1:$B$16305&amp;'[1]NBA-Data-1980-2019'!$A$1:$A$16305,'[1]NBA-Data-1980-2019'!$H$1:$H$16305,"",0)</f>
        <v/>
      </c>
      <c r="AU275" s="2" t="str" cm="1">
        <f t="array" ref="AU275">_xlfn.XLOOKUP($A275&amp;AU$5,'[1]NBA-Data-1980-2019'!$B$1:$B$16305&amp;'[1]NBA-Data-1980-2019'!$A$1:$A$16305,'[1]NBA-Data-1980-2019'!$H$1:$H$16305,"",0)</f>
        <v/>
      </c>
      <c r="AV275" s="2" t="str" cm="1">
        <f t="array" ref="AV275">_xlfn.XLOOKUP($A275&amp;AV$5,'[1]NBA-Data-1980-2019'!$B$1:$B$16305&amp;'[1]NBA-Data-1980-2019'!$A$1:$A$16305,'[1]NBA-Data-1980-2019'!$H$1:$H$16305,"",0)</f>
        <v/>
      </c>
      <c r="AW275" s="2" t="str" cm="1">
        <f t="array" ref="AW275">_xlfn.XLOOKUP($A275&amp;AW$5,'[1]NBA-Data-1980-2019'!$B$1:$B$16305&amp;'[1]NBA-Data-1980-2019'!$A$1:$A$16305,'[1]NBA-Data-1980-2019'!$H$1:$H$16305,"",0)</f>
        <v/>
      </c>
      <c r="AX275" s="2" t="str" cm="1">
        <f t="array" ref="AX275">_xlfn.XLOOKUP($A275&amp;AX$5,'[1]NBA-Data-1980-2019'!$B$1:$B$16305&amp;'[1]NBA-Data-1980-2019'!$A$1:$A$16305,'[1]NBA-Data-1980-2019'!$H$1:$H$16305,"",0)</f>
        <v/>
      </c>
      <c r="AY275" s="2" t="str" cm="1">
        <f t="array" ref="AY275">_xlfn.XLOOKUP($A275&amp;AY$5,'[1]NBA-Data-1980-2019'!$B$1:$B$16305&amp;'[1]NBA-Data-1980-2019'!$A$1:$A$16305,'[1]NBA-Data-1980-2019'!$H$1:$H$16305,"",0)</f>
        <v/>
      </c>
      <c r="AZ275" s="2" t="str" cm="1">
        <f t="array" ref="AZ275">_xlfn.XLOOKUP($A275&amp;AZ$5,'[1]NBA-Data-1980-2019'!$B$1:$B$16305&amp;'[1]NBA-Data-1980-2019'!$A$1:$A$16305,'[1]NBA-Data-1980-2019'!$H$1:$H$16305,"",0)</f>
        <v/>
      </c>
      <c r="BA275" s="2" t="str" cm="1">
        <f t="array" ref="BA275">_xlfn.XLOOKUP($A275&amp;BA$5,'[1]NBA-Data-1980-2019'!$B$1:$B$16305&amp;'[1]NBA-Data-1980-2019'!$A$1:$A$16305,'[1]NBA-Data-1980-2019'!$H$1:$H$16305,"",0)</f>
        <v/>
      </c>
      <c r="BB275" s="2" t="str" cm="1">
        <f t="array" ref="BB275">_xlfn.XLOOKUP($A275&amp;BB$5,'[1]NBA-Data-1980-2019'!$B$1:$B$16305&amp;'[1]NBA-Data-1980-2019'!$A$1:$A$16305,'[1]NBA-Data-1980-2019'!$H$1:$H$16305,"",0)</f>
        <v/>
      </c>
      <c r="BC275" s="2" t="str" cm="1">
        <f t="array" ref="BC275">_xlfn.XLOOKUP($A275&amp;BC$5,'[1]NBA-Data-1980-2019'!$B$1:$B$16305&amp;'[1]NBA-Data-1980-2019'!$A$1:$A$16305,'[1]NBA-Data-1980-2019'!$H$1:$H$16305,"",0)</f>
        <v/>
      </c>
      <c r="BD275" s="2" t="str" cm="1">
        <f t="array" ref="BD275">_xlfn.XLOOKUP($A275&amp;BD$5,'[1]NBA-Data-1980-2019'!$B$1:$B$16305&amp;'[1]NBA-Data-1980-2019'!$A$1:$A$16305,'[1]NBA-Data-1980-2019'!$H$1:$H$16305,"",0)</f>
        <v/>
      </c>
      <c r="BE275" s="2" cm="1">
        <f t="array" ref="BE275">_xlfn.XLOOKUP($A275&amp;BE$5,'[1]NBA-Data-1980-2019'!$B$1:$B$16305&amp;'[1]NBA-Data-1980-2019'!$A$1:$A$16305,'[1]NBA-Data-1980-2019'!$H$1:$H$16305,"",0)</f>
        <v>318.2</v>
      </c>
      <c r="BF275" s="2" cm="1">
        <f t="array" ref="BF275">_xlfn.XLOOKUP($A275&amp;BF$5,'[1]NBA-Data-1980-2019'!$B$1:$B$16305&amp;'[1]NBA-Data-1980-2019'!$A$1:$A$16305,'[1]NBA-Data-1980-2019'!$H$1:$H$16305,"",0)</f>
        <v>1435.6</v>
      </c>
      <c r="BG275" s="2" cm="1">
        <f t="array" ref="BG275">_xlfn.XLOOKUP($A275&amp;BG$5,'[1]NBA-Data-1980-2019'!$B$1:$B$16305&amp;'[1]NBA-Data-1980-2019'!$A$1:$A$16305,'[1]NBA-Data-1980-2019'!$H$1:$H$16305,"",0)</f>
        <v>2272.5</v>
      </c>
      <c r="BH275" s="2" cm="1">
        <f t="array" ref="BH275">_xlfn.XLOOKUP($A275&amp;BH$5,'[1]NBA-Data-1980-2019'!$B$1:$B$16305&amp;'[1]NBA-Data-1980-2019'!$A$1:$A$16305,'[1]NBA-Data-1980-2019'!$H$1:$H$16305,"",0)</f>
        <v>2608</v>
      </c>
      <c r="BI275" s="2" cm="1">
        <f t="array" ref="BI275">_xlfn.XLOOKUP($A275&amp;BI$5,'[1]NBA-Data-1980-2019'!$B$1:$B$16305&amp;'[1]NBA-Data-1980-2019'!$A$1:$A$16305,'[1]NBA-Data-1980-2019'!$H$1:$H$16305,"",0)</f>
        <v>2433.2000000000003</v>
      </c>
      <c r="BJ275" s="2" cm="1">
        <f t="array" ref="BJ275">_xlfn.XLOOKUP($A275&amp;BJ$5,'[1]NBA-Data-1980-2019'!$B$1:$B$16305&amp;'[1]NBA-Data-1980-2019'!$A$1:$A$16305,'[1]NBA-Data-1980-2019'!$H$1:$H$16305,"",0)</f>
        <v>1685.6000000000001</v>
      </c>
      <c r="BK275" s="2" t="str" cm="1">
        <f t="array" ref="BK275">_xlfn.XLOOKUP($A275&amp;BK$5,'[1]NBA-Data-1980-2019'!$B$1:$B$16305&amp;'[1]NBA-Data-1980-2019'!$A$1:$A$16305,'[1]NBA-Data-1980-2019'!$H$1:$H$16305,"",0)</f>
        <v/>
      </c>
      <c r="BL275" s="2" t="str" cm="1">
        <f t="array" ref="BL275">_xlfn.XLOOKUP($A275&amp;BL$5,'[1]NBA-Data-1980-2019'!$B$1:$B$16305&amp;'[1]NBA-Data-1980-2019'!$A$1:$A$16305,'[1]NBA-Data-1980-2019'!$H$1:$H$16305,"",0)</f>
        <v/>
      </c>
      <c r="BM275" s="2" t="str" cm="1">
        <f t="array" ref="BM275">_xlfn.XLOOKUP($A275&amp;BM$5,'[1]NBA-Data-1980-2019'!$B$1:$B$16305&amp;'[1]NBA-Data-1980-2019'!$A$1:$A$16305,'[1]NBA-Data-1980-2019'!$H$1:$H$16305,"",0)</f>
        <v/>
      </c>
      <c r="BN275" s="2" t="str" cm="1">
        <f t="array" ref="BN275">_xlfn.XLOOKUP($A275&amp;BN$5,'[1]NBA-Data-1980-2019'!$B$1:$B$16305&amp;'[1]NBA-Data-1980-2019'!$A$1:$A$16305,'[1]NBA-Data-1980-2019'!$F$1:$F$16305,"",0)</f>
        <v/>
      </c>
      <c r="BO275" s="2" t="str" cm="1">
        <f t="array" ref="BO275">_xlfn.XLOOKUP($A275&amp;BO$5,'[1]NBA-Data-1980-2019'!$B$1:$B$16305&amp;'[1]NBA-Data-1980-2019'!$A$1:$A$16305,'[1]NBA-Data-1980-2019'!$F$1:$F$16305,"",0)</f>
        <v/>
      </c>
      <c r="BP275" s="2" t="str" cm="1">
        <f t="array" ref="BP275">_xlfn.XLOOKUP($A275&amp;BP$5,'[1]NBA-Data-1980-2019'!$B$1:$B$16305&amp;'[1]NBA-Data-1980-2019'!$A$1:$A$16305,'[1]NBA-Data-1980-2019'!$F$1:$F$16305,"",0)</f>
        <v/>
      </c>
      <c r="BQ275" s="2" t="str" cm="1">
        <f t="array" ref="BQ275">_xlfn.XLOOKUP($A275&amp;BQ$5,'[1]NBA-Data-1980-2019'!$B$1:$B$16305&amp;'[1]NBA-Data-1980-2019'!$A$1:$A$16305,'[1]NBA-Data-1980-2019'!$F$1:$F$16305,"",0)</f>
        <v/>
      </c>
      <c r="BR275" s="2" t="str" cm="1">
        <f t="array" ref="BR275">_xlfn.XLOOKUP($A275&amp;BR$5,'[1]NBA-Data-1980-2019'!$B$1:$B$16305&amp;'[1]NBA-Data-1980-2019'!$A$1:$A$16305,'[1]NBA-Data-1980-2019'!$F$1:$F$16305,"",0)</f>
        <v/>
      </c>
      <c r="BS275" s="2" t="str" cm="1">
        <f t="array" ref="BS275">_xlfn.XLOOKUP($A275&amp;BS$5,'[1]NBA-Data-1980-2019'!$B$1:$B$16305&amp;'[1]NBA-Data-1980-2019'!$A$1:$A$16305,'[1]NBA-Data-1980-2019'!$F$1:$F$16305,"",0)</f>
        <v/>
      </c>
      <c r="BT275" s="2" t="str" cm="1">
        <f t="array" ref="BT275">_xlfn.XLOOKUP($A275&amp;BT$5,'[1]NBA-Data-1980-2019'!$B$1:$B$16305&amp;'[1]NBA-Data-1980-2019'!$A$1:$A$16305,'[1]NBA-Data-1980-2019'!$F$1:$F$16305,"",0)</f>
        <v/>
      </c>
      <c r="BU275" s="2" t="str" cm="1">
        <f t="array" ref="BU275">_xlfn.XLOOKUP($A275&amp;BU$5,'[1]NBA-Data-1980-2019'!$B$1:$B$16305&amp;'[1]NBA-Data-1980-2019'!$A$1:$A$16305,'[1]NBA-Data-1980-2019'!$F$1:$F$16305,"",0)</f>
        <v/>
      </c>
      <c r="BV275" s="2" t="str" cm="1">
        <f t="array" ref="BV275">_xlfn.XLOOKUP($A275&amp;BV$5,'[1]NBA-Data-1980-2019'!$B$1:$B$16305&amp;'[1]NBA-Data-1980-2019'!$A$1:$A$16305,'[1]NBA-Data-1980-2019'!$F$1:$F$16305,"",0)</f>
        <v/>
      </c>
      <c r="BW275" s="2" t="str" cm="1">
        <f t="array" ref="BW275">_xlfn.XLOOKUP($A275&amp;BW$5,'[1]NBA-Data-1980-2019'!$B$1:$B$16305&amp;'[1]NBA-Data-1980-2019'!$A$1:$A$16305,'[1]NBA-Data-1980-2019'!$F$1:$F$16305,"",0)</f>
        <v/>
      </c>
      <c r="BX275" s="2" t="str" cm="1">
        <f t="array" ref="BX275">_xlfn.XLOOKUP($A275&amp;BX$5,'[1]NBA-Data-1980-2019'!$B$1:$B$16305&amp;'[1]NBA-Data-1980-2019'!$A$1:$A$16305,'[1]NBA-Data-1980-2019'!$F$1:$F$16305,"",0)</f>
        <v/>
      </c>
      <c r="BY275" s="2" t="str" cm="1">
        <f t="array" ref="BY275">_xlfn.XLOOKUP($A275&amp;BY$5,'[1]NBA-Data-1980-2019'!$B$1:$B$16305&amp;'[1]NBA-Data-1980-2019'!$A$1:$A$16305,'[1]NBA-Data-1980-2019'!$F$1:$F$16305,"",0)</f>
        <v/>
      </c>
      <c r="BZ275" s="2" t="str" cm="1">
        <f t="array" ref="BZ275">_xlfn.XLOOKUP($A275&amp;BZ$5,'[1]NBA-Data-1980-2019'!$B$1:$B$16305&amp;'[1]NBA-Data-1980-2019'!$A$1:$A$16305,'[1]NBA-Data-1980-2019'!$F$1:$F$16305,"",0)</f>
        <v/>
      </c>
      <c r="CA275" s="2" t="str" cm="1">
        <f t="array" ref="CA275">_xlfn.XLOOKUP($A275&amp;CA$5,'[1]NBA-Data-1980-2019'!$B$1:$B$16305&amp;'[1]NBA-Data-1980-2019'!$A$1:$A$16305,'[1]NBA-Data-1980-2019'!$F$1:$F$16305,"",0)</f>
        <v/>
      </c>
      <c r="CB275" s="2" t="str" cm="1">
        <f t="array" ref="CB275">_xlfn.XLOOKUP($A275&amp;CB$5,'[1]NBA-Data-1980-2019'!$B$1:$B$16305&amp;'[1]NBA-Data-1980-2019'!$A$1:$A$16305,'[1]NBA-Data-1980-2019'!$F$1:$F$16305,"",0)</f>
        <v/>
      </c>
      <c r="CC275" s="2" t="str" cm="1">
        <f t="array" ref="CC275">_xlfn.XLOOKUP($A275&amp;CC$5,'[1]NBA-Data-1980-2019'!$B$1:$B$16305&amp;'[1]NBA-Data-1980-2019'!$A$1:$A$16305,'[1]NBA-Data-1980-2019'!$F$1:$F$16305,"",0)</f>
        <v/>
      </c>
      <c r="CD275" s="2" t="str" cm="1">
        <f t="array" ref="CD275">_xlfn.XLOOKUP($A275&amp;CD$5,'[1]NBA-Data-1980-2019'!$B$1:$B$16305&amp;'[1]NBA-Data-1980-2019'!$A$1:$A$16305,'[1]NBA-Data-1980-2019'!$F$1:$F$16305,"",0)</f>
        <v/>
      </c>
      <c r="CE275" s="2" t="str" cm="1">
        <f t="array" ref="CE275">_xlfn.XLOOKUP($A275&amp;CE$5,'[1]NBA-Data-1980-2019'!$B$1:$B$16305&amp;'[1]NBA-Data-1980-2019'!$A$1:$A$16305,'[1]NBA-Data-1980-2019'!$F$1:$F$16305,"",0)</f>
        <v/>
      </c>
      <c r="CF275" s="2" t="str" cm="1">
        <f t="array" ref="CF275">_xlfn.XLOOKUP($A275&amp;CF$5,'[1]NBA-Data-1980-2019'!$B$1:$B$16305&amp;'[1]NBA-Data-1980-2019'!$A$1:$A$16305,'[1]NBA-Data-1980-2019'!$F$1:$F$16305,"",0)</f>
        <v/>
      </c>
      <c r="CG275" s="2" t="str" cm="1">
        <f t="array" ref="CG275">_xlfn.XLOOKUP($A275&amp;CG$5,'[1]NBA-Data-1980-2019'!$B$1:$B$16305&amp;'[1]NBA-Data-1980-2019'!$A$1:$A$16305,'[1]NBA-Data-1980-2019'!$F$1:$F$16305,"",0)</f>
        <v/>
      </c>
      <c r="CH275" s="2" t="str" cm="1">
        <f t="array" ref="CH275">_xlfn.XLOOKUP($A275&amp;CH$5,'[1]NBA-Data-1980-2019'!$B$1:$B$16305&amp;'[1]NBA-Data-1980-2019'!$A$1:$A$16305,'[1]NBA-Data-1980-2019'!$F$1:$F$16305,"",0)</f>
        <v/>
      </c>
      <c r="CI275" s="2" t="str" cm="1">
        <f t="array" ref="CI275">_xlfn.XLOOKUP($A275&amp;CI$5,'[1]NBA-Data-1980-2019'!$B$1:$B$16305&amp;'[1]NBA-Data-1980-2019'!$A$1:$A$16305,'[1]NBA-Data-1980-2019'!$F$1:$F$16305,"",0)</f>
        <v/>
      </c>
      <c r="CJ275" s="2" t="str" cm="1">
        <f t="array" ref="CJ275">_xlfn.XLOOKUP($A275&amp;CJ$5,'[1]NBA-Data-1980-2019'!$B$1:$B$16305&amp;'[1]NBA-Data-1980-2019'!$A$1:$A$16305,'[1]NBA-Data-1980-2019'!$F$1:$F$16305,"",0)</f>
        <v/>
      </c>
      <c r="CK275" s="2" cm="1">
        <f t="array" ref="CK275">_xlfn.XLOOKUP($A275&amp;CK$5,'[1]NBA-Data-1980-2019'!$B$1:$B$16305&amp;'[1]NBA-Data-1980-2019'!$A$1:$A$16305,'[1]NBA-Data-1980-2019'!$F$1:$F$16305,"",0)</f>
        <v>6</v>
      </c>
      <c r="CL275" s="2" cm="1">
        <f t="array" ref="CL275">_xlfn.XLOOKUP($A275&amp;CL$5,'[1]NBA-Data-1980-2019'!$B$1:$B$16305&amp;'[1]NBA-Data-1980-2019'!$A$1:$A$16305,'[1]NBA-Data-1980-2019'!$F$1:$F$16305,"",0)</f>
        <v>11.6</v>
      </c>
      <c r="CM275" s="2" cm="1">
        <f t="array" ref="CM275">_xlfn.XLOOKUP($A275&amp;CM$5,'[1]NBA-Data-1980-2019'!$B$1:$B$16305&amp;'[1]NBA-Data-1980-2019'!$A$1:$A$16305,'[1]NBA-Data-1980-2019'!$F$1:$F$16305,"",0)</f>
        <v>14.5</v>
      </c>
      <c r="CN275" s="2" cm="1">
        <f t="array" ref="CN275">_xlfn.XLOOKUP($A275&amp;CN$5,'[1]NBA-Data-1980-2019'!$B$1:$B$16305&amp;'[1]NBA-Data-1980-2019'!$A$1:$A$16305,'[1]NBA-Data-1980-2019'!$F$1:$F$16305,"",0)</f>
        <v>17.3</v>
      </c>
      <c r="CO275" s="2" cm="1">
        <f t="array" ref="CO275">_xlfn.XLOOKUP($A275&amp;CO$5,'[1]NBA-Data-1980-2019'!$B$1:$B$16305&amp;'[1]NBA-Data-1980-2019'!$A$1:$A$16305,'[1]NBA-Data-1980-2019'!$F$1:$F$16305,"",0)</f>
        <v>18.3</v>
      </c>
      <c r="CP275" s="2" cm="1">
        <f t="array" ref="CP275">_xlfn.XLOOKUP($A275&amp;CP$5,'[1]NBA-Data-1980-2019'!$B$1:$B$16305&amp;'[1]NBA-Data-1980-2019'!$A$1:$A$16305,'[1]NBA-Data-1980-2019'!$F$1:$F$16305,"",0)</f>
        <v>15.9</v>
      </c>
      <c r="CQ275" s="2" t="str" cm="1">
        <f t="array" ref="CQ275">_xlfn.XLOOKUP($A275&amp;CQ$5,'[1]NBA-Data-1980-2019'!$B$1:$B$16305&amp;'[1]NBA-Data-1980-2019'!$A$1:$A$16305,'[1]NBA-Data-1980-2019'!$F$1:$F$16305,"",0)</f>
        <v/>
      </c>
      <c r="CR275" s="2" t="str" cm="1">
        <f t="array" ref="CR275">_xlfn.XLOOKUP($A275&amp;CR$5,'[1]NBA-Data-1980-2019'!$B$1:$B$16305&amp;'[1]NBA-Data-1980-2019'!$A$1:$A$16305,'[1]NBA-Data-1980-2019'!$F$1:$F$16305,"",0)</f>
        <v/>
      </c>
      <c r="CS275" s="2" t="str" cm="1">
        <f t="array" ref="CS275">_xlfn.XLOOKUP($A275&amp;CS$5,'[1]NBA-Data-1980-2019'!$B$1:$B$16305&amp;'[1]NBA-Data-1980-2019'!$A$1:$A$16305,'[1]NBA-Data-1980-2019'!$F$1:$F$16305,"",0)</f>
        <v/>
      </c>
      <c r="CU275" s="2" t="str">
        <f>_xlfn.XLOOKUP($A275,TEAMS!$G$1:$G$839,TEAMS!$H$1:$H$839,"",0)</f>
        <v>PF</v>
      </c>
      <c r="CV275" s="2" t="str">
        <f>_xlfn.XLOOKUP($CU275,DASHBOARD!$B$22:$B$27,DASHBOARD!$C$22:$C$27,"",0)</f>
        <v>FORWARD</v>
      </c>
      <c r="CY275" s="63">
        <f>SUMIFS('[1]NBA-Data-1980-2019'!$G$1:$G$16305,'[1]NBA-Data-1980-2019'!$B$1:$B$16305,$A275,'[1]NBA-Data-1980-2019'!$A$1:$A$16305,CY$9)</f>
        <v>0</v>
      </c>
      <c r="CZ275" s="63">
        <f>SUMIFS('[1]NBA-Data-1980-2019'!$G$1:$G$16305,'[1]NBA-Data-1980-2019'!$B$1:$B$16305,$A275,'[1]NBA-Data-1980-2019'!$A$1:$A$16305,CZ$9)</f>
        <v>0</v>
      </c>
      <c r="DA275" s="63">
        <f>SUMIFS('[1]NBA-Data-1980-2019'!$G$1:$G$16305,'[1]NBA-Data-1980-2019'!$B$1:$B$16305,$A275,'[1]NBA-Data-1980-2019'!$A$1:$A$16305,DA$9)</f>
        <v>0</v>
      </c>
      <c r="DB275" s="63">
        <f>SUMIFS('[1]NBA-Data-1980-2019'!$G$1:$G$16305,'[1]NBA-Data-1980-2019'!$B$1:$B$16305,$A275,'[1]NBA-Data-1980-2019'!$A$1:$A$16305,DB$9)</f>
        <v>0</v>
      </c>
      <c r="DC275" s="63">
        <f>SUMIFS('[1]NBA-Data-1980-2019'!$G$1:$G$16305,'[1]NBA-Data-1980-2019'!$B$1:$B$16305,$A275,'[1]NBA-Data-1980-2019'!$A$1:$A$16305,DC$9)</f>
        <v>0</v>
      </c>
      <c r="DD275" s="63">
        <f>SUMIFS('[1]NBA-Data-1980-2019'!$G$1:$G$16305,'[1]NBA-Data-1980-2019'!$B$1:$B$16305,$A275,'[1]NBA-Data-1980-2019'!$A$1:$A$16305,DD$9)</f>
        <v>0</v>
      </c>
      <c r="DE275" s="63">
        <f>SUMIFS('[1]NBA-Data-1980-2019'!$G$1:$G$16305,'[1]NBA-Data-1980-2019'!$B$1:$B$16305,$A275,'[1]NBA-Data-1980-2019'!$A$1:$A$16305,DE$9)</f>
        <v>0</v>
      </c>
      <c r="DF275" s="63">
        <f>SUMIFS('[1]NBA-Data-1980-2019'!$G$1:$G$16305,'[1]NBA-Data-1980-2019'!$B$1:$B$16305,$A275,'[1]NBA-Data-1980-2019'!$A$1:$A$16305,DF$9)</f>
        <v>0</v>
      </c>
      <c r="DG275" s="63">
        <f>SUMIFS('[1]NBA-Data-1980-2019'!$G$1:$G$16305,'[1]NBA-Data-1980-2019'!$B$1:$B$16305,$A275,'[1]NBA-Data-1980-2019'!$A$1:$A$16305,DG$9)</f>
        <v>0</v>
      </c>
      <c r="DH275" s="63">
        <f>SUMIFS('[1]NBA-Data-1980-2019'!$G$1:$G$16305,'[1]NBA-Data-1980-2019'!$B$1:$B$16305,$A275,'[1]NBA-Data-1980-2019'!$A$1:$A$16305,DH$9)</f>
        <v>0</v>
      </c>
      <c r="DI275" s="63">
        <f>SUMIFS('[1]NBA-Data-1980-2019'!$G$1:$G$16305,'[1]NBA-Data-1980-2019'!$B$1:$B$16305,$A275,'[1]NBA-Data-1980-2019'!$A$1:$A$16305,DI$9)</f>
        <v>0</v>
      </c>
      <c r="DJ275" s="63">
        <f>SUMIFS('[1]NBA-Data-1980-2019'!$G$1:$G$16305,'[1]NBA-Data-1980-2019'!$B$1:$B$16305,$A275,'[1]NBA-Data-1980-2019'!$A$1:$A$16305,DJ$9)</f>
        <v>0</v>
      </c>
      <c r="DK275" s="63">
        <f>SUMIFS('[1]NBA-Data-1980-2019'!$G$1:$G$16305,'[1]NBA-Data-1980-2019'!$B$1:$B$16305,$A275,'[1]NBA-Data-1980-2019'!$A$1:$A$16305,DK$9)</f>
        <v>0</v>
      </c>
      <c r="DL275" s="63">
        <f>SUMIFS('[1]NBA-Data-1980-2019'!$G$1:$G$16305,'[1]NBA-Data-1980-2019'!$B$1:$B$16305,$A275,'[1]NBA-Data-1980-2019'!$A$1:$A$16305,DL$9)</f>
        <v>0</v>
      </c>
      <c r="DM275" s="63">
        <f>SUMIFS('[1]NBA-Data-1980-2019'!$G$1:$G$16305,'[1]NBA-Data-1980-2019'!$B$1:$B$16305,$A275,'[1]NBA-Data-1980-2019'!$A$1:$A$16305,DM$9)</f>
        <v>0</v>
      </c>
      <c r="DN275" s="63">
        <f>SUMIFS('[1]NBA-Data-1980-2019'!$G$1:$G$16305,'[1]NBA-Data-1980-2019'!$B$1:$B$16305,$A275,'[1]NBA-Data-1980-2019'!$A$1:$A$16305,DN$9)</f>
        <v>0</v>
      </c>
      <c r="DO275" s="63">
        <f>SUMIFS('[1]NBA-Data-1980-2019'!$G$1:$G$16305,'[1]NBA-Data-1980-2019'!$B$1:$B$16305,$A275,'[1]NBA-Data-1980-2019'!$A$1:$A$16305,DO$9)</f>
        <v>0</v>
      </c>
      <c r="DP275" s="63">
        <f>SUMIFS('[1]NBA-Data-1980-2019'!$G$1:$G$16305,'[1]NBA-Data-1980-2019'!$B$1:$B$16305,$A275,'[1]NBA-Data-1980-2019'!$A$1:$A$16305,DP$9)</f>
        <v>0</v>
      </c>
      <c r="DQ275" s="63">
        <f>SUMIFS('[1]NBA-Data-1980-2019'!$G$1:$G$16305,'[1]NBA-Data-1980-2019'!$B$1:$B$16305,$A275,'[1]NBA-Data-1980-2019'!$A$1:$A$16305,DQ$9)</f>
        <v>0</v>
      </c>
      <c r="DR275" s="63">
        <f>SUMIFS('[1]NBA-Data-1980-2019'!$G$1:$G$16305,'[1]NBA-Data-1980-2019'!$B$1:$B$16305,$A275,'[1]NBA-Data-1980-2019'!$A$1:$A$16305,DR$9)</f>
        <v>0</v>
      </c>
      <c r="DS275" s="63">
        <f>SUMIFS('[1]NBA-Data-1980-2019'!$G$1:$G$16305,'[1]NBA-Data-1980-2019'!$B$1:$B$16305,$A275,'[1]NBA-Data-1980-2019'!$A$1:$A$16305,DS$9)</f>
        <v>0</v>
      </c>
      <c r="DT275" s="63">
        <f>SUMIFS('[1]NBA-Data-1980-2019'!$G$1:$G$16305,'[1]NBA-Data-1980-2019'!$B$1:$B$16305,$A275,'[1]NBA-Data-1980-2019'!$A$1:$A$16305,DT$9)</f>
        <v>0</v>
      </c>
      <c r="DU275" s="63">
        <f>SUMIFS('[1]NBA-Data-1980-2019'!$G$1:$G$16305,'[1]NBA-Data-1980-2019'!$B$1:$B$16305,$A275,'[1]NBA-Data-1980-2019'!$A$1:$A$16305,DU$9)</f>
        <v>0</v>
      </c>
      <c r="DV275" s="63">
        <f>SUMIFS('[1]NBA-Data-1980-2019'!$G$1:$G$16305,'[1]NBA-Data-1980-2019'!$B$1:$B$16305,$A275,'[1]NBA-Data-1980-2019'!$A$1:$A$16305,DV$9)</f>
        <v>4278000</v>
      </c>
      <c r="DW275" s="63">
        <f>SUMIFS('[1]NBA-Data-1980-2019'!$G$1:$G$16305,'[1]NBA-Data-1980-2019'!$B$1:$B$16305,$A275,'[1]NBA-Data-1980-2019'!$A$1:$A$16305,DW$9)</f>
        <v>4470480</v>
      </c>
      <c r="DX275" s="63">
        <f>SUMIFS('[1]NBA-Data-1980-2019'!$G$1:$G$16305,'[1]NBA-Data-1980-2019'!$B$1:$B$16305,$A275,'[1]NBA-Data-1980-2019'!$A$1:$A$16305,DX$9)</f>
        <v>4662960</v>
      </c>
      <c r="DY275" s="63">
        <f>SUMIFS('[1]NBA-Data-1980-2019'!$G$1:$G$16305,'[1]NBA-Data-1980-2019'!$B$1:$B$16305,$A275,'[1]NBA-Data-1980-2019'!$A$1:$A$16305,DY$9)</f>
        <v>5893981</v>
      </c>
      <c r="DZ275" s="63">
        <f>SUMIFS('[1]NBA-Data-1980-2019'!$G$1:$G$16305,'[1]NBA-Data-1980-2019'!$B$1:$B$16305,$A275,'[1]NBA-Data-1980-2019'!$A$1:$A$16305,DZ$9)</f>
        <v>24773250</v>
      </c>
      <c r="EA275" s="63">
        <f>SUMIFS('[1]NBA-Data-1980-2019'!$G$1:$G$16305,'[1]NBA-Data-1980-2019'!$B$1:$B$16305,$A275,'[1]NBA-Data-1980-2019'!$A$1:$A$16305,EA$9)</f>
        <v>26011913</v>
      </c>
      <c r="EB275" s="63">
        <f>SUMIFS('[1]NBA-Data-1980-2019'!$G$1:$G$16305,'[1]NBA-Data-1980-2019'!$B$1:$B$16305,$A275,'[1]NBA-Data-1980-2019'!$A$1:$A$16305,EB$9)</f>
        <v>0</v>
      </c>
      <c r="EC275" s="63">
        <f>SUMIFS('[1]NBA-Data-1980-2019'!$G$1:$G$16305,'[1]NBA-Data-1980-2019'!$B$1:$B$16305,$A275,'[1]NBA-Data-1980-2019'!$A$1:$A$16305,EC$9)</f>
        <v>0</v>
      </c>
      <c r="ED275" s="63">
        <f>SUMIFS('[1]NBA-Data-1980-2019'!$G$1:$G$16305,'[1]NBA-Data-1980-2019'!$B$1:$B$16305,$A275,'[1]NBA-Data-1980-2019'!$A$1:$A$16305,ED$9)</f>
        <v>0</v>
      </c>
      <c r="EH275" s="2" t="s">
        <v>1482</v>
      </c>
    </row>
    <row r="276" spans="1:165" x14ac:dyDescent="0.2">
      <c r="A276" s="2" t="s">
        <v>897</v>
      </c>
      <c r="B276" s="2" t="str" cm="1">
        <f t="array" ref="B276">_xlfn.XLOOKUP($A276&amp;B$5,'[1]NBA-Data-1980-2019'!$B$1:$B$16305&amp;'[1]NBA-Data-1980-2019'!$A$1:$A$16305,'[1]NBA-Data-1980-2019'!$D$1:$D$16305,"",0)</f>
        <v/>
      </c>
      <c r="C276" s="2" t="str" cm="1">
        <f t="array" ref="C276">_xlfn.XLOOKUP($A276&amp;C$5,'[1]NBA-Data-1980-2019'!$B$1:$B$16305&amp;'[1]NBA-Data-1980-2019'!$A$1:$A$16305,'[1]NBA-Data-1980-2019'!$D$1:$D$16305,"",0)</f>
        <v/>
      </c>
      <c r="D276" s="2" t="str" cm="1">
        <f t="array" ref="D276">_xlfn.XLOOKUP($A276&amp;D$5,'[1]NBA-Data-1980-2019'!$B$1:$B$16305&amp;'[1]NBA-Data-1980-2019'!$A$1:$A$16305,'[1]NBA-Data-1980-2019'!$D$1:$D$16305,"",0)</f>
        <v/>
      </c>
      <c r="E276" s="2" t="str" cm="1">
        <f t="array" ref="E276">_xlfn.XLOOKUP($A276&amp;E$5,'[1]NBA-Data-1980-2019'!$B$1:$B$16305&amp;'[1]NBA-Data-1980-2019'!$A$1:$A$16305,'[1]NBA-Data-1980-2019'!$D$1:$D$16305,"",0)</f>
        <v>NJN</v>
      </c>
      <c r="F276" s="2" t="str" cm="1">
        <f t="array" ref="F276">_xlfn.XLOOKUP($A276&amp;F$5,'[1]NBA-Data-1980-2019'!$B$1:$B$16305&amp;'[1]NBA-Data-1980-2019'!$A$1:$A$16305,'[1]NBA-Data-1980-2019'!$D$1:$D$16305,"",0)</f>
        <v>NJN</v>
      </c>
      <c r="G276" s="2" t="str" cm="1">
        <f t="array" ref="G276">_xlfn.XLOOKUP($A276&amp;G$5,'[1]NBA-Data-1980-2019'!$B$1:$B$16305&amp;'[1]NBA-Data-1980-2019'!$A$1:$A$16305,'[1]NBA-Data-1980-2019'!$D$1:$D$16305,"",0)</f>
        <v>NJN</v>
      </c>
      <c r="H276" s="2" t="str" cm="1">
        <f t="array" ref="H276">_xlfn.XLOOKUP($A276&amp;H$5,'[1]NBA-Data-1980-2019'!$B$1:$B$16305&amp;'[1]NBA-Data-1980-2019'!$A$1:$A$16305,'[1]NBA-Data-1980-2019'!$D$1:$D$16305,"",0)</f>
        <v>MIA</v>
      </c>
      <c r="I276" s="2" t="str" cm="1">
        <f t="array" ref="I276">_xlfn.XLOOKUP($A276&amp;I$5,'[1]NBA-Data-1980-2019'!$B$1:$B$16305&amp;'[1]NBA-Data-1980-2019'!$A$1:$A$16305,'[1]NBA-Data-1980-2019'!$D$1:$D$16305,"",0)</f>
        <v>MIA</v>
      </c>
      <c r="J276" s="2" t="str" cm="1">
        <f t="array" ref="J276">_xlfn.XLOOKUP($A276&amp;J$5,'[1]NBA-Data-1980-2019'!$B$1:$B$16305&amp;'[1]NBA-Data-1980-2019'!$A$1:$A$16305,'[1]NBA-Data-1980-2019'!$D$1:$D$16305,"",0)</f>
        <v>MIA</v>
      </c>
      <c r="K276" s="2" t="str" cm="1">
        <f t="array" ref="K276">_xlfn.XLOOKUP($A276&amp;K$5,'[1]NBA-Data-1980-2019'!$B$1:$B$16305&amp;'[1]NBA-Data-1980-2019'!$A$1:$A$16305,'[1]NBA-Data-1980-2019'!$D$1:$D$16305,"",0)</f>
        <v>MIA</v>
      </c>
      <c r="L276" s="2" t="str" cm="1">
        <f t="array" ref="L276">_xlfn.XLOOKUP($A276&amp;L$5,'[1]NBA-Data-1980-2019'!$B$1:$B$16305&amp;'[1]NBA-Data-1980-2019'!$A$1:$A$16305,'[1]NBA-Data-1980-2019'!$D$1:$D$16305,"",0)</f>
        <v>CHH</v>
      </c>
      <c r="M276" s="2" t="str" cm="1">
        <f t="array" ref="M276">_xlfn.XLOOKUP($A276&amp;M$5,'[1]NBA-Data-1980-2019'!$B$1:$B$16305&amp;'[1]NBA-Data-1980-2019'!$A$1:$A$16305,'[1]NBA-Data-1980-2019'!$D$1:$D$16305,"",0)</f>
        <v>CHH</v>
      </c>
      <c r="N276" s="2" t="str" cm="1">
        <f t="array" ref="N276">_xlfn.XLOOKUP($A276&amp;N$5,'[1]NBA-Data-1980-2019'!$B$1:$B$16305&amp;'[1]NBA-Data-1980-2019'!$A$1:$A$16305,'[1]NBA-Data-1980-2019'!$D$1:$D$16305,"",0)</f>
        <v>NOH</v>
      </c>
      <c r="O276" s="2" t="str" cm="1">
        <f t="array" ref="O276">_xlfn.XLOOKUP($A276&amp;O$5,'[1]NBA-Data-1980-2019'!$B$1:$B$16305&amp;'[1]NBA-Data-1980-2019'!$A$1:$A$16305,'[1]NBA-Data-1980-2019'!$D$1:$D$16305,"",0)</f>
        <v>NOH</v>
      </c>
      <c r="P276" s="2" t="str" cm="1">
        <f t="array" ref="P276">_xlfn.XLOOKUP($A276&amp;P$5,'[1]NBA-Data-1980-2019'!$B$1:$B$16305&amp;'[1]NBA-Data-1980-2019'!$A$1:$A$16305,'[1]NBA-Data-1980-2019'!$D$1:$D$16305,"",0)</f>
        <v>NOH</v>
      </c>
      <c r="Q276" s="2" t="str" cm="1">
        <f t="array" ref="Q276">_xlfn.XLOOKUP($A276&amp;Q$5,'[1]NBA-Data-1980-2019'!$B$1:$B$16305&amp;'[1]NBA-Data-1980-2019'!$A$1:$A$16305,'[1]NBA-Data-1980-2019'!$D$1:$D$16305,"",0)</f>
        <v>NOK</v>
      </c>
      <c r="R276" s="2" t="str" cm="1">
        <f t="array" ref="R276">_xlfn.XLOOKUP($A276&amp;R$5,'[1]NBA-Data-1980-2019'!$B$1:$B$16305&amp;'[1]NBA-Data-1980-2019'!$A$1:$A$16305,'[1]NBA-Data-1980-2019'!$D$1:$D$16305,"",0)</f>
        <v>CHI</v>
      </c>
      <c r="S276" s="2" t="str" cm="1">
        <f t="array" ref="S276">_xlfn.XLOOKUP($A276&amp;S$5,'[1]NBA-Data-1980-2019'!$B$1:$B$16305&amp;'[1]NBA-Data-1980-2019'!$A$1:$A$16305,'[1]NBA-Data-1980-2019'!$D$1:$D$16305,"",0)</f>
        <v>BOS</v>
      </c>
      <c r="T276" s="2" t="str" cm="1">
        <f t="array" ref="T276">_xlfn.XLOOKUP($A276&amp;T$5,'[1]NBA-Data-1980-2019'!$B$1:$B$16305&amp;'[1]NBA-Data-1980-2019'!$A$1:$A$16305,'[1]NBA-Data-1980-2019'!$D$1:$D$16305,"",0)</f>
        <v/>
      </c>
      <c r="U276" s="2" t="str" cm="1">
        <f t="array" ref="U276">_xlfn.XLOOKUP($A276&amp;U$5,'[1]NBA-Data-1980-2019'!$B$1:$B$16305&amp;'[1]NBA-Data-1980-2019'!$A$1:$A$16305,'[1]NBA-Data-1980-2019'!$D$1:$D$16305,"",0)</f>
        <v/>
      </c>
      <c r="V276" s="2" t="str" cm="1">
        <f t="array" ref="V276">_xlfn.XLOOKUP($A276&amp;V$5,'[1]NBA-Data-1980-2019'!$B$1:$B$16305&amp;'[1]NBA-Data-1980-2019'!$A$1:$A$16305,'[1]NBA-Data-1980-2019'!$D$1:$D$16305,"",0)</f>
        <v/>
      </c>
      <c r="W276" s="2" t="str" cm="1">
        <f t="array" ref="W276">_xlfn.XLOOKUP($A276&amp;W$5,'[1]NBA-Data-1980-2019'!$B$1:$B$16305&amp;'[1]NBA-Data-1980-2019'!$A$1:$A$16305,'[1]NBA-Data-1980-2019'!$D$1:$D$16305,"",0)</f>
        <v/>
      </c>
      <c r="X276" s="2" t="str" cm="1">
        <f t="array" ref="X276">_xlfn.XLOOKUP($A276&amp;X$5,'[1]NBA-Data-1980-2019'!$B$1:$B$16305&amp;'[1]NBA-Data-1980-2019'!$A$1:$A$16305,'[1]NBA-Data-1980-2019'!$D$1:$D$16305,"",0)</f>
        <v/>
      </c>
      <c r="Y276" s="2" t="str" cm="1">
        <f t="array" ref="Y276">_xlfn.XLOOKUP($A276&amp;Y$5,'[1]NBA-Data-1980-2019'!$B$1:$B$16305&amp;'[1]NBA-Data-1980-2019'!$A$1:$A$16305,'[1]NBA-Data-1980-2019'!$D$1:$D$16305,"",0)</f>
        <v/>
      </c>
      <c r="Z276" s="2" t="str" cm="1">
        <f t="array" ref="Z276">_xlfn.XLOOKUP($A276&amp;Z$5,'[1]NBA-Data-1980-2019'!$B$1:$B$16305&amp;'[1]NBA-Data-1980-2019'!$A$1:$A$16305,'[1]NBA-Data-1980-2019'!$D$1:$D$16305,"",0)</f>
        <v/>
      </c>
      <c r="AA276" s="2" t="str" cm="1">
        <f t="array" ref="AA276">_xlfn.XLOOKUP($A276&amp;AA$5,'[1]NBA-Data-1980-2019'!$B$1:$B$16305&amp;'[1]NBA-Data-1980-2019'!$A$1:$A$16305,'[1]NBA-Data-1980-2019'!$D$1:$D$16305,"",0)</f>
        <v/>
      </c>
      <c r="AB276" s="2" t="str" cm="1">
        <f t="array" ref="AB276">_xlfn.XLOOKUP($A276&amp;AB$5,'[1]NBA-Data-1980-2019'!$B$1:$B$16305&amp;'[1]NBA-Data-1980-2019'!$A$1:$A$16305,'[1]NBA-Data-1980-2019'!$D$1:$D$16305,"",0)</f>
        <v/>
      </c>
      <c r="AC276" s="2" t="str" cm="1">
        <f t="array" ref="AC276">_xlfn.XLOOKUP($A276&amp;AC$5,'[1]NBA-Data-1980-2019'!$B$1:$B$16305&amp;'[1]NBA-Data-1980-2019'!$A$1:$A$16305,'[1]NBA-Data-1980-2019'!$D$1:$D$16305,"",0)</f>
        <v/>
      </c>
      <c r="AD276" s="2" t="str" cm="1">
        <f t="array" ref="AD276">_xlfn.XLOOKUP($A276&amp;AD$5,'[1]NBA-Data-1980-2019'!$B$1:$B$16305&amp;'[1]NBA-Data-1980-2019'!$A$1:$A$16305,'[1]NBA-Data-1980-2019'!$D$1:$D$16305,"",0)</f>
        <v/>
      </c>
      <c r="AE276" s="2" t="str" cm="1">
        <f t="array" ref="AE276">_xlfn.XLOOKUP($A276&amp;AE$5,'[1]NBA-Data-1980-2019'!$B$1:$B$16305&amp;'[1]NBA-Data-1980-2019'!$A$1:$A$16305,'[1]NBA-Data-1980-2019'!$D$1:$D$16305,"",0)</f>
        <v/>
      </c>
      <c r="AF276" s="2" t="str" cm="1">
        <f t="array" ref="AF276">_xlfn.XLOOKUP($A276&amp;AF$5,'[1]NBA-Data-1980-2019'!$B$1:$B$16305&amp;'[1]NBA-Data-1980-2019'!$A$1:$A$16305,'[1]NBA-Data-1980-2019'!$D$1:$D$16305,"",0)</f>
        <v/>
      </c>
      <c r="AG276" s="2" t="str" cm="1">
        <f t="array" ref="AG276">_xlfn.XLOOKUP($A276&amp;AG$5,'[1]NBA-Data-1980-2019'!$B$1:$B$16305&amp;'[1]NBA-Data-1980-2019'!$A$1:$A$16305,'[1]NBA-Data-1980-2019'!$D$1:$D$16305,"",0)</f>
        <v/>
      </c>
      <c r="AH276" s="2" t="str" cm="1">
        <f t="array" ref="AH276">_xlfn.XLOOKUP($A276&amp;AH$5,'[1]NBA-Data-1980-2019'!$B$1:$B$16305&amp;'[1]NBA-Data-1980-2019'!$A$1:$A$16305,'[1]NBA-Data-1980-2019'!$H$1:$H$16305,"",0)</f>
        <v/>
      </c>
      <c r="AI276" s="2" t="str" cm="1">
        <f t="array" ref="AI276">_xlfn.XLOOKUP($A276&amp;AI$5,'[1]NBA-Data-1980-2019'!$B$1:$B$16305&amp;'[1]NBA-Data-1980-2019'!$A$1:$A$16305,'[1]NBA-Data-1980-2019'!$H$1:$H$16305,"",0)</f>
        <v/>
      </c>
      <c r="AJ276" s="2" t="str" cm="1">
        <f t="array" ref="AJ276">_xlfn.XLOOKUP($A276&amp;AJ$5,'[1]NBA-Data-1980-2019'!$B$1:$B$16305&amp;'[1]NBA-Data-1980-2019'!$A$1:$A$16305,'[1]NBA-Data-1980-2019'!$H$1:$H$16305,"",0)</f>
        <v/>
      </c>
      <c r="AK276" s="2" cm="1">
        <f t="array" ref="AK276">_xlfn.XLOOKUP($A276&amp;AK$5,'[1]NBA-Data-1980-2019'!$B$1:$B$16305&amp;'[1]NBA-Data-1980-2019'!$A$1:$A$16305,'[1]NBA-Data-1980-2019'!$H$1:$H$16305,"",0)</f>
        <v>1951.3</v>
      </c>
      <c r="AL276" s="2" cm="1">
        <f t="array" ref="AL276">_xlfn.XLOOKUP($A276&amp;AL$5,'[1]NBA-Data-1980-2019'!$B$1:$B$16305&amp;'[1]NBA-Data-1980-2019'!$A$1:$A$16305,'[1]NBA-Data-1980-2019'!$H$1:$H$16305,"",0)</f>
        <v>2464</v>
      </c>
      <c r="AM276" s="2" cm="1">
        <f t="array" ref="AM276">_xlfn.XLOOKUP($A276&amp;AM$5,'[1]NBA-Data-1980-2019'!$B$1:$B$16305&amp;'[1]NBA-Data-1980-2019'!$A$1:$A$16305,'[1]NBA-Data-1980-2019'!$H$1:$H$16305,"",0)</f>
        <v>2940.2999999999997</v>
      </c>
      <c r="AN276" s="2" cm="1">
        <f t="array" ref="AN276">_xlfn.XLOOKUP($A276&amp;AN$5,'[1]NBA-Data-1980-2019'!$B$1:$B$16305&amp;'[1]NBA-Data-1980-2019'!$A$1:$A$16305,'[1]NBA-Data-1980-2019'!$H$1:$H$16305,"",0)</f>
        <v>2592</v>
      </c>
      <c r="AO276" s="2" cm="1">
        <f t="array" ref="AO276">_xlfn.XLOOKUP($A276&amp;AO$5,'[1]NBA-Data-1980-2019'!$B$1:$B$16305&amp;'[1]NBA-Data-1980-2019'!$A$1:$A$16305,'[1]NBA-Data-1980-2019'!$H$1:$H$16305,"",0)</f>
        <v>2360.6</v>
      </c>
      <c r="AP276" s="2" cm="1">
        <f t="array" ref="AP276">_xlfn.XLOOKUP($A276&amp;AP$5,'[1]NBA-Data-1980-2019'!$B$1:$B$16305&amp;'[1]NBA-Data-1980-2019'!$A$1:$A$16305,'[1]NBA-Data-1980-2019'!$H$1:$H$16305,"",0)</f>
        <v>1610.0000000000002</v>
      </c>
      <c r="AQ276" s="2" cm="1">
        <f t="array" ref="AQ276">_xlfn.XLOOKUP($A276&amp;AQ$5,'[1]NBA-Data-1980-2019'!$B$1:$B$16305&amp;'[1]NBA-Data-1980-2019'!$A$1:$A$16305,'[1]NBA-Data-1980-2019'!$H$1:$H$16305,"",0)</f>
        <v>2304</v>
      </c>
      <c r="AR276" s="2" cm="1">
        <f t="array" ref="AR276">_xlfn.XLOOKUP($A276&amp;AR$5,'[1]NBA-Data-1980-2019'!$B$1:$B$16305&amp;'[1]NBA-Data-1980-2019'!$A$1:$A$16305,'[1]NBA-Data-1980-2019'!$H$1:$H$16305,"",0)</f>
        <v>2808</v>
      </c>
      <c r="AS276" s="2" cm="1">
        <f t="array" ref="AS276">_xlfn.XLOOKUP($A276&amp;AS$5,'[1]NBA-Data-1980-2019'!$B$1:$B$16305&amp;'[1]NBA-Data-1980-2019'!$A$1:$A$16305,'[1]NBA-Data-1980-2019'!$H$1:$H$16305,"",0)</f>
        <v>2560</v>
      </c>
      <c r="AT276" s="2" cm="1">
        <f t="array" ref="AT276">_xlfn.XLOOKUP($A276&amp;AT$5,'[1]NBA-Data-1980-2019'!$B$1:$B$16305&amp;'[1]NBA-Data-1980-2019'!$A$1:$A$16305,'[1]NBA-Data-1980-2019'!$H$1:$H$16305,"",0)</f>
        <v>2605.1999999999998</v>
      </c>
      <c r="AU276" s="2" cm="1">
        <f t="array" ref="AU276">_xlfn.XLOOKUP($A276&amp;AU$5,'[1]NBA-Data-1980-2019'!$B$1:$B$16305&amp;'[1]NBA-Data-1980-2019'!$A$1:$A$16305,'[1]NBA-Data-1980-2019'!$H$1:$H$16305,"",0)</f>
        <v>2752</v>
      </c>
      <c r="AV276" s="2" cm="1">
        <f t="array" ref="AV276">_xlfn.XLOOKUP($A276&amp;AV$5,'[1]NBA-Data-1980-2019'!$B$1:$B$16305&amp;'[1]NBA-Data-1980-2019'!$A$1:$A$16305,'[1]NBA-Data-1980-2019'!$H$1:$H$16305,"",0)</f>
        <v>2820.7999999999997</v>
      </c>
      <c r="AW276" s="2" cm="1">
        <f t="array" ref="AW276">_xlfn.XLOOKUP($A276&amp;AW$5,'[1]NBA-Data-1980-2019'!$B$1:$B$16305&amp;'[1]NBA-Data-1980-2019'!$A$1:$A$16305,'[1]NBA-Data-1980-2019'!$H$1:$H$16305,"",0)</f>
        <v>2377.5</v>
      </c>
      <c r="AX276" s="2" cm="1">
        <f t="array" ref="AX276">_xlfn.XLOOKUP($A276&amp;AX$5,'[1]NBA-Data-1980-2019'!$B$1:$B$16305&amp;'[1]NBA-Data-1980-2019'!$A$1:$A$16305,'[1]NBA-Data-1980-2019'!$H$1:$H$16305,"",0)</f>
        <v>1454.3999999999999</v>
      </c>
      <c r="AY276" s="2" cm="1">
        <f t="array" ref="AY276">_xlfn.XLOOKUP($A276&amp;AY$5,'[1]NBA-Data-1980-2019'!$B$1:$B$16305&amp;'[1]NBA-Data-1980-2019'!$A$1:$A$16305,'[1]NBA-Data-1980-2019'!$H$1:$H$16305,"",0)</f>
        <v>208.79999999999998</v>
      </c>
      <c r="AZ276" s="2" t="str" cm="1">
        <f t="array" ref="AZ276">_xlfn.XLOOKUP($A276&amp;AZ$5,'[1]NBA-Data-1980-2019'!$B$1:$B$16305&amp;'[1]NBA-Data-1980-2019'!$A$1:$A$16305,'[1]NBA-Data-1980-2019'!$H$1:$H$16305,"",0)</f>
        <v/>
      </c>
      <c r="BA276" s="2" t="str" cm="1">
        <f t="array" ref="BA276">_xlfn.XLOOKUP($A276&amp;BA$5,'[1]NBA-Data-1980-2019'!$B$1:$B$16305&amp;'[1]NBA-Data-1980-2019'!$A$1:$A$16305,'[1]NBA-Data-1980-2019'!$H$1:$H$16305,"",0)</f>
        <v/>
      </c>
      <c r="BB276" s="2" t="str" cm="1">
        <f t="array" ref="BB276">_xlfn.XLOOKUP($A276&amp;BB$5,'[1]NBA-Data-1980-2019'!$B$1:$B$16305&amp;'[1]NBA-Data-1980-2019'!$A$1:$A$16305,'[1]NBA-Data-1980-2019'!$H$1:$H$16305,"",0)</f>
        <v/>
      </c>
      <c r="BC276" s="2" t="str" cm="1">
        <f t="array" ref="BC276">_xlfn.XLOOKUP($A276&amp;BC$5,'[1]NBA-Data-1980-2019'!$B$1:$B$16305&amp;'[1]NBA-Data-1980-2019'!$A$1:$A$16305,'[1]NBA-Data-1980-2019'!$H$1:$H$16305,"",0)</f>
        <v/>
      </c>
      <c r="BD276" s="2" t="str" cm="1">
        <f t="array" ref="BD276">_xlfn.XLOOKUP($A276&amp;BD$5,'[1]NBA-Data-1980-2019'!$B$1:$B$16305&amp;'[1]NBA-Data-1980-2019'!$A$1:$A$16305,'[1]NBA-Data-1980-2019'!$H$1:$H$16305,"",0)</f>
        <v/>
      </c>
      <c r="BE276" s="2" t="str" cm="1">
        <f t="array" ref="BE276">_xlfn.XLOOKUP($A276&amp;BE$5,'[1]NBA-Data-1980-2019'!$B$1:$B$16305&amp;'[1]NBA-Data-1980-2019'!$A$1:$A$16305,'[1]NBA-Data-1980-2019'!$H$1:$H$16305,"",0)</f>
        <v/>
      </c>
      <c r="BF276" s="2" t="str" cm="1">
        <f t="array" ref="BF276">_xlfn.XLOOKUP($A276&amp;BF$5,'[1]NBA-Data-1980-2019'!$B$1:$B$16305&amp;'[1]NBA-Data-1980-2019'!$A$1:$A$16305,'[1]NBA-Data-1980-2019'!$H$1:$H$16305,"",0)</f>
        <v/>
      </c>
      <c r="BG276" s="2" t="str" cm="1">
        <f t="array" ref="BG276">_xlfn.XLOOKUP($A276&amp;BG$5,'[1]NBA-Data-1980-2019'!$B$1:$B$16305&amp;'[1]NBA-Data-1980-2019'!$A$1:$A$16305,'[1]NBA-Data-1980-2019'!$H$1:$H$16305,"",0)</f>
        <v/>
      </c>
      <c r="BH276" s="2" t="str" cm="1">
        <f t="array" ref="BH276">_xlfn.XLOOKUP($A276&amp;BH$5,'[1]NBA-Data-1980-2019'!$B$1:$B$16305&amp;'[1]NBA-Data-1980-2019'!$A$1:$A$16305,'[1]NBA-Data-1980-2019'!$H$1:$H$16305,"",0)</f>
        <v/>
      </c>
      <c r="BI276" s="2" t="str" cm="1">
        <f t="array" ref="BI276">_xlfn.XLOOKUP($A276&amp;BI$5,'[1]NBA-Data-1980-2019'!$B$1:$B$16305&amp;'[1]NBA-Data-1980-2019'!$A$1:$A$16305,'[1]NBA-Data-1980-2019'!$H$1:$H$16305,"",0)</f>
        <v/>
      </c>
      <c r="BJ276" s="2" t="str" cm="1">
        <f t="array" ref="BJ276">_xlfn.XLOOKUP($A276&amp;BJ$5,'[1]NBA-Data-1980-2019'!$B$1:$B$16305&amp;'[1]NBA-Data-1980-2019'!$A$1:$A$16305,'[1]NBA-Data-1980-2019'!$H$1:$H$16305,"",0)</f>
        <v/>
      </c>
      <c r="BK276" s="2" t="str" cm="1">
        <f t="array" ref="BK276">_xlfn.XLOOKUP($A276&amp;BK$5,'[1]NBA-Data-1980-2019'!$B$1:$B$16305&amp;'[1]NBA-Data-1980-2019'!$A$1:$A$16305,'[1]NBA-Data-1980-2019'!$H$1:$H$16305,"",0)</f>
        <v/>
      </c>
      <c r="BL276" s="2" t="str" cm="1">
        <f t="array" ref="BL276">_xlfn.XLOOKUP($A276&amp;BL$5,'[1]NBA-Data-1980-2019'!$B$1:$B$16305&amp;'[1]NBA-Data-1980-2019'!$A$1:$A$16305,'[1]NBA-Data-1980-2019'!$H$1:$H$16305,"",0)</f>
        <v/>
      </c>
      <c r="BM276" s="2" t="str" cm="1">
        <f t="array" ref="BM276">_xlfn.XLOOKUP($A276&amp;BM$5,'[1]NBA-Data-1980-2019'!$B$1:$B$16305&amp;'[1]NBA-Data-1980-2019'!$A$1:$A$16305,'[1]NBA-Data-1980-2019'!$H$1:$H$16305,"",0)</f>
        <v/>
      </c>
      <c r="BN276" s="2" t="str" cm="1">
        <f t="array" ref="BN276">_xlfn.XLOOKUP($A276&amp;BN$5,'[1]NBA-Data-1980-2019'!$B$1:$B$16305&amp;'[1]NBA-Data-1980-2019'!$A$1:$A$16305,'[1]NBA-Data-1980-2019'!$F$1:$F$16305,"",0)</f>
        <v/>
      </c>
      <c r="BO276" s="2" t="str" cm="1">
        <f t="array" ref="BO276">_xlfn.XLOOKUP($A276&amp;BO$5,'[1]NBA-Data-1980-2019'!$B$1:$B$16305&amp;'[1]NBA-Data-1980-2019'!$A$1:$A$16305,'[1]NBA-Data-1980-2019'!$F$1:$F$16305,"",0)</f>
        <v/>
      </c>
      <c r="BP276" s="2" t="str" cm="1">
        <f t="array" ref="BP276">_xlfn.XLOOKUP($A276&amp;BP$5,'[1]NBA-Data-1980-2019'!$B$1:$B$16305&amp;'[1]NBA-Data-1980-2019'!$A$1:$A$16305,'[1]NBA-Data-1980-2019'!$F$1:$F$16305,"",0)</f>
        <v/>
      </c>
      <c r="BQ276" s="2" cm="1">
        <f t="array" ref="BQ276">_xlfn.XLOOKUP($A276&amp;BQ$5,'[1]NBA-Data-1980-2019'!$B$1:$B$16305&amp;'[1]NBA-Data-1980-2019'!$A$1:$A$16305,'[1]NBA-Data-1980-2019'!$F$1:$F$16305,"",0)</f>
        <v>12.2</v>
      </c>
      <c r="BR276" s="2" cm="1">
        <f t="array" ref="BR276">_xlfn.XLOOKUP($A276&amp;BR$5,'[1]NBA-Data-1980-2019'!$B$1:$B$16305&amp;'[1]NBA-Data-1980-2019'!$A$1:$A$16305,'[1]NBA-Data-1980-2019'!$F$1:$F$16305,"",0)</f>
        <v>12.1</v>
      </c>
      <c r="BS276" s="2" cm="1">
        <f t="array" ref="BS276">_xlfn.XLOOKUP($A276&amp;BS$5,'[1]NBA-Data-1980-2019'!$B$1:$B$16305&amp;'[1]NBA-Data-1980-2019'!$A$1:$A$16305,'[1]NBA-Data-1980-2019'!$F$1:$F$16305,"",0)</f>
        <v>12.6</v>
      </c>
      <c r="BT276" s="2" cm="1">
        <f t="array" ref="BT276">_xlfn.XLOOKUP($A276&amp;BT$5,'[1]NBA-Data-1980-2019'!$B$1:$B$16305&amp;'[1]NBA-Data-1980-2019'!$A$1:$A$16305,'[1]NBA-Data-1980-2019'!$F$1:$F$16305,"",0)</f>
        <v>13.8</v>
      </c>
      <c r="BU276" s="2" cm="1">
        <f t="array" ref="BU276">_xlfn.XLOOKUP($A276&amp;BU$5,'[1]NBA-Data-1980-2019'!$B$1:$B$16305&amp;'[1]NBA-Data-1980-2019'!$A$1:$A$16305,'[1]NBA-Data-1980-2019'!$F$1:$F$16305,"",0)</f>
        <v>15</v>
      </c>
      <c r="BV276" s="2" cm="1">
        <f t="array" ref="BV276">_xlfn.XLOOKUP($A276&amp;BV$5,'[1]NBA-Data-1980-2019'!$B$1:$B$16305&amp;'[1]NBA-Data-1980-2019'!$A$1:$A$16305,'[1]NBA-Data-1980-2019'!$F$1:$F$16305,"",0)</f>
        <v>15.8</v>
      </c>
      <c r="BW276" s="2" cm="1">
        <f t="array" ref="BW276">_xlfn.XLOOKUP($A276&amp;BW$5,'[1]NBA-Data-1980-2019'!$B$1:$B$16305&amp;'[1]NBA-Data-1980-2019'!$A$1:$A$16305,'[1]NBA-Data-1980-2019'!$F$1:$F$16305,"",0)</f>
        <v>15.3</v>
      </c>
      <c r="BX276" s="2" cm="1">
        <f t="array" ref="BX276">_xlfn.XLOOKUP($A276&amp;BX$5,'[1]NBA-Data-1980-2019'!$B$1:$B$16305&amp;'[1]NBA-Data-1980-2019'!$A$1:$A$16305,'[1]NBA-Data-1980-2019'!$F$1:$F$16305,"",0)</f>
        <v>13.3</v>
      </c>
      <c r="BY276" s="2" cm="1">
        <f t="array" ref="BY276">_xlfn.XLOOKUP($A276&amp;BY$5,'[1]NBA-Data-1980-2019'!$B$1:$B$16305&amp;'[1]NBA-Data-1980-2019'!$A$1:$A$16305,'[1]NBA-Data-1980-2019'!$F$1:$F$16305,"",0)</f>
        <v>15.1</v>
      </c>
      <c r="BZ276" s="2" cm="1">
        <f t="array" ref="BZ276">_xlfn.XLOOKUP($A276&amp;BZ$5,'[1]NBA-Data-1980-2019'!$B$1:$B$16305&amp;'[1]NBA-Data-1980-2019'!$A$1:$A$16305,'[1]NBA-Data-1980-2019'!$F$1:$F$16305,"",0)</f>
        <v>17.600000000000001</v>
      </c>
      <c r="CA276" s="2" cm="1">
        <f t="array" ref="CA276">_xlfn.XLOOKUP($A276&amp;CA$5,'[1]NBA-Data-1980-2019'!$B$1:$B$16305&amp;'[1]NBA-Data-1980-2019'!$A$1:$A$16305,'[1]NBA-Data-1980-2019'!$F$1:$F$16305,"",0)</f>
        <v>15.7</v>
      </c>
      <c r="CB276" s="2" cm="1">
        <f t="array" ref="CB276">_xlfn.XLOOKUP($A276&amp;CB$5,'[1]NBA-Data-1980-2019'!$B$1:$B$16305&amp;'[1]NBA-Data-1980-2019'!$A$1:$A$16305,'[1]NBA-Data-1980-2019'!$F$1:$F$16305,"",0)</f>
        <v>15.5</v>
      </c>
      <c r="CC276" s="2" cm="1">
        <f t="array" ref="CC276">_xlfn.XLOOKUP($A276&amp;CC$5,'[1]NBA-Data-1980-2019'!$B$1:$B$16305&amp;'[1]NBA-Data-1980-2019'!$A$1:$A$16305,'[1]NBA-Data-1980-2019'!$F$1:$F$16305,"",0)</f>
        <v>12.7</v>
      </c>
      <c r="CD276" s="2" cm="1">
        <f t="array" ref="CD276">_xlfn.XLOOKUP($A276&amp;CD$5,'[1]NBA-Data-1980-2019'!$B$1:$B$16305&amp;'[1]NBA-Data-1980-2019'!$A$1:$A$16305,'[1]NBA-Data-1980-2019'!$F$1:$F$16305,"",0)</f>
        <v>9.6999999999999993</v>
      </c>
      <c r="CE276" s="2" cm="1">
        <f t="array" ref="CE276">_xlfn.XLOOKUP($A276&amp;CE$5,'[1]NBA-Data-1980-2019'!$B$1:$B$16305&amp;'[1]NBA-Data-1980-2019'!$A$1:$A$16305,'[1]NBA-Data-1980-2019'!$F$1:$F$16305,"",0)</f>
        <v>10.199999999999999</v>
      </c>
      <c r="CF276" s="2" t="str" cm="1">
        <f t="array" ref="CF276">_xlfn.XLOOKUP($A276&amp;CF$5,'[1]NBA-Data-1980-2019'!$B$1:$B$16305&amp;'[1]NBA-Data-1980-2019'!$A$1:$A$16305,'[1]NBA-Data-1980-2019'!$F$1:$F$16305,"",0)</f>
        <v/>
      </c>
      <c r="CG276" s="2" t="str" cm="1">
        <f t="array" ref="CG276">_xlfn.XLOOKUP($A276&amp;CG$5,'[1]NBA-Data-1980-2019'!$B$1:$B$16305&amp;'[1]NBA-Data-1980-2019'!$A$1:$A$16305,'[1]NBA-Data-1980-2019'!$F$1:$F$16305,"",0)</f>
        <v/>
      </c>
      <c r="CH276" s="2" t="str" cm="1">
        <f t="array" ref="CH276">_xlfn.XLOOKUP($A276&amp;CH$5,'[1]NBA-Data-1980-2019'!$B$1:$B$16305&amp;'[1]NBA-Data-1980-2019'!$A$1:$A$16305,'[1]NBA-Data-1980-2019'!$F$1:$F$16305,"",0)</f>
        <v/>
      </c>
      <c r="CI276" s="2" t="str" cm="1">
        <f t="array" ref="CI276">_xlfn.XLOOKUP($A276&amp;CI$5,'[1]NBA-Data-1980-2019'!$B$1:$B$16305&amp;'[1]NBA-Data-1980-2019'!$A$1:$A$16305,'[1]NBA-Data-1980-2019'!$F$1:$F$16305,"",0)</f>
        <v/>
      </c>
      <c r="CJ276" s="2" t="str" cm="1">
        <f t="array" ref="CJ276">_xlfn.XLOOKUP($A276&amp;CJ$5,'[1]NBA-Data-1980-2019'!$B$1:$B$16305&amp;'[1]NBA-Data-1980-2019'!$A$1:$A$16305,'[1]NBA-Data-1980-2019'!$F$1:$F$16305,"",0)</f>
        <v/>
      </c>
      <c r="CK276" s="2" t="str" cm="1">
        <f t="array" ref="CK276">_xlfn.XLOOKUP($A276&amp;CK$5,'[1]NBA-Data-1980-2019'!$B$1:$B$16305&amp;'[1]NBA-Data-1980-2019'!$A$1:$A$16305,'[1]NBA-Data-1980-2019'!$F$1:$F$16305,"",0)</f>
        <v/>
      </c>
      <c r="CL276" s="2" t="str" cm="1">
        <f t="array" ref="CL276">_xlfn.XLOOKUP($A276&amp;CL$5,'[1]NBA-Data-1980-2019'!$B$1:$B$16305&amp;'[1]NBA-Data-1980-2019'!$A$1:$A$16305,'[1]NBA-Data-1980-2019'!$F$1:$F$16305,"",0)</f>
        <v/>
      </c>
      <c r="CM276" s="2" t="str" cm="1">
        <f t="array" ref="CM276">_xlfn.XLOOKUP($A276&amp;CM$5,'[1]NBA-Data-1980-2019'!$B$1:$B$16305&amp;'[1]NBA-Data-1980-2019'!$A$1:$A$16305,'[1]NBA-Data-1980-2019'!$F$1:$F$16305,"",0)</f>
        <v/>
      </c>
      <c r="CN276" s="2" t="str" cm="1">
        <f t="array" ref="CN276">_xlfn.XLOOKUP($A276&amp;CN$5,'[1]NBA-Data-1980-2019'!$B$1:$B$16305&amp;'[1]NBA-Data-1980-2019'!$A$1:$A$16305,'[1]NBA-Data-1980-2019'!$F$1:$F$16305,"",0)</f>
        <v/>
      </c>
      <c r="CO276" s="2" t="str" cm="1">
        <f t="array" ref="CO276">_xlfn.XLOOKUP($A276&amp;CO$5,'[1]NBA-Data-1980-2019'!$B$1:$B$16305&amp;'[1]NBA-Data-1980-2019'!$A$1:$A$16305,'[1]NBA-Data-1980-2019'!$F$1:$F$16305,"",0)</f>
        <v/>
      </c>
      <c r="CP276" s="2" t="str" cm="1">
        <f t="array" ref="CP276">_xlfn.XLOOKUP($A276&amp;CP$5,'[1]NBA-Data-1980-2019'!$B$1:$B$16305&amp;'[1]NBA-Data-1980-2019'!$A$1:$A$16305,'[1]NBA-Data-1980-2019'!$F$1:$F$16305,"",0)</f>
        <v/>
      </c>
      <c r="CQ276" s="2" t="str" cm="1">
        <f t="array" ref="CQ276">_xlfn.XLOOKUP($A276&amp;CQ$5,'[1]NBA-Data-1980-2019'!$B$1:$B$16305&amp;'[1]NBA-Data-1980-2019'!$A$1:$A$16305,'[1]NBA-Data-1980-2019'!$F$1:$F$16305,"",0)</f>
        <v/>
      </c>
      <c r="CR276" s="2" t="str" cm="1">
        <f t="array" ref="CR276">_xlfn.XLOOKUP($A276&amp;CR$5,'[1]NBA-Data-1980-2019'!$B$1:$B$16305&amp;'[1]NBA-Data-1980-2019'!$A$1:$A$16305,'[1]NBA-Data-1980-2019'!$F$1:$F$16305,"",0)</f>
        <v/>
      </c>
      <c r="CS276" s="2" t="str" cm="1">
        <f t="array" ref="CS276">_xlfn.XLOOKUP($A276&amp;CS$5,'[1]NBA-Data-1980-2019'!$B$1:$B$16305&amp;'[1]NBA-Data-1980-2019'!$A$1:$A$16305,'[1]NBA-Data-1980-2019'!$F$1:$F$16305,"",0)</f>
        <v/>
      </c>
      <c r="CU276" s="2" t="str">
        <f>_xlfn.XLOOKUP($A276,TEAMS!$G$1:$G$839,TEAMS!$H$1:$H$839,"",0)</f>
        <v>PF</v>
      </c>
      <c r="CV276" s="2" t="str">
        <f>_xlfn.XLOOKUP($CU276,DASHBOARD!$B$22:$B$27,DASHBOARD!$C$22:$C$27,"",0)</f>
        <v>FORWARD</v>
      </c>
      <c r="CY276" s="63">
        <f>SUMIFS('[1]NBA-Data-1980-2019'!$G$1:$G$16305,'[1]NBA-Data-1980-2019'!$B$1:$B$16305,$A276,'[1]NBA-Data-1980-2019'!$A$1:$A$16305,CY$9)</f>
        <v>0</v>
      </c>
      <c r="CZ276" s="63">
        <f>SUMIFS('[1]NBA-Data-1980-2019'!$G$1:$G$16305,'[1]NBA-Data-1980-2019'!$B$1:$B$16305,$A276,'[1]NBA-Data-1980-2019'!$A$1:$A$16305,CZ$9)</f>
        <v>0</v>
      </c>
      <c r="DA276" s="63">
        <f>SUMIFS('[1]NBA-Data-1980-2019'!$G$1:$G$16305,'[1]NBA-Data-1980-2019'!$B$1:$B$16305,$A276,'[1]NBA-Data-1980-2019'!$A$1:$A$16305,DA$9)</f>
        <v>0</v>
      </c>
      <c r="DB276" s="63">
        <f>SUMIFS('[1]NBA-Data-1980-2019'!$G$1:$G$16305,'[1]NBA-Data-1980-2019'!$B$1:$B$16305,$A276,'[1]NBA-Data-1980-2019'!$A$1:$A$16305,DB$9)</f>
        <v>600000</v>
      </c>
      <c r="DC276" s="63">
        <f>SUMIFS('[1]NBA-Data-1980-2019'!$G$1:$G$16305,'[1]NBA-Data-1980-2019'!$B$1:$B$16305,$A276,'[1]NBA-Data-1980-2019'!$A$1:$A$16305,DC$9)</f>
        <v>0</v>
      </c>
      <c r="DD276" s="63">
        <f>SUMIFS('[1]NBA-Data-1980-2019'!$G$1:$G$16305,'[1]NBA-Data-1980-2019'!$B$1:$B$16305,$A276,'[1]NBA-Data-1980-2019'!$A$1:$A$16305,DD$9)</f>
        <v>960000</v>
      </c>
      <c r="DE276" s="63">
        <f>SUMIFS('[1]NBA-Data-1980-2019'!$G$1:$G$16305,'[1]NBA-Data-1980-2019'!$B$1:$B$16305,$A276,'[1]NBA-Data-1980-2019'!$A$1:$A$16305,DE$9)</f>
        <v>2000000</v>
      </c>
      <c r="DF276" s="63">
        <f>SUMIFS('[1]NBA-Data-1980-2019'!$G$1:$G$16305,'[1]NBA-Data-1980-2019'!$B$1:$B$16305,$A276,'[1]NBA-Data-1980-2019'!$A$1:$A$16305,DF$9)</f>
        <v>0</v>
      </c>
      <c r="DG276" s="63">
        <f>SUMIFS('[1]NBA-Data-1980-2019'!$G$1:$G$16305,'[1]NBA-Data-1980-2019'!$B$1:$B$16305,$A276,'[1]NBA-Data-1980-2019'!$A$1:$A$16305,DG$9)</f>
        <v>4480000</v>
      </c>
      <c r="DH276" s="63">
        <f>SUMIFS('[1]NBA-Data-1980-2019'!$G$1:$G$16305,'[1]NBA-Data-1980-2019'!$B$1:$B$16305,$A276,'[1]NBA-Data-1980-2019'!$A$1:$A$16305,DH$9)</f>
        <v>0</v>
      </c>
      <c r="DI276" s="63">
        <f>SUMIFS('[1]NBA-Data-1980-2019'!$G$1:$G$16305,'[1]NBA-Data-1980-2019'!$B$1:$B$16305,$A276,'[1]NBA-Data-1980-2019'!$A$1:$A$16305,DI$9)</f>
        <v>5740000</v>
      </c>
      <c r="DJ276" s="63">
        <f>SUMIFS('[1]NBA-Data-1980-2019'!$G$1:$G$16305,'[1]NBA-Data-1980-2019'!$B$1:$B$16305,$A276,'[1]NBA-Data-1980-2019'!$A$1:$A$16305,DJ$9)</f>
        <v>6404800</v>
      </c>
      <c r="DK276" s="63">
        <f>SUMIFS('[1]NBA-Data-1980-2019'!$G$1:$G$16305,'[1]NBA-Data-1980-2019'!$B$1:$B$16305,$A276,'[1]NBA-Data-1980-2019'!$A$1:$A$16305,DK$9)</f>
        <v>7044800</v>
      </c>
      <c r="DL276" s="63">
        <f>SUMIFS('[1]NBA-Data-1980-2019'!$G$1:$G$16305,'[1]NBA-Data-1980-2019'!$B$1:$B$16305,$A276,'[1]NBA-Data-1980-2019'!$A$1:$A$16305,DL$9)</f>
        <v>8000000</v>
      </c>
      <c r="DM276" s="63">
        <f>SUMIFS('[1]NBA-Data-1980-2019'!$G$1:$G$16305,'[1]NBA-Data-1980-2019'!$B$1:$B$16305,$A276,'[1]NBA-Data-1980-2019'!$A$1:$A$16305,DM$9)</f>
        <v>8000000</v>
      </c>
      <c r="DN276" s="63">
        <f>SUMIFS('[1]NBA-Data-1980-2019'!$G$1:$G$16305,'[1]NBA-Data-1980-2019'!$B$1:$B$16305,$A276,'[1]NBA-Data-1980-2019'!$A$1:$A$16305,DN$9)</f>
        <v>8000000</v>
      </c>
      <c r="DO276" s="63">
        <f>SUMIFS('[1]NBA-Data-1980-2019'!$G$1:$G$16305,'[1]NBA-Data-1980-2019'!$B$1:$B$16305,$A276,'[1]NBA-Data-1980-2019'!$A$1:$A$16305,DO$9)</f>
        <v>8560000</v>
      </c>
      <c r="DP276" s="63">
        <f>SUMIFS('[1]NBA-Data-1980-2019'!$G$1:$G$16305,'[1]NBA-Data-1980-2019'!$B$1:$B$16305,$A276,'[1]NBA-Data-1980-2019'!$A$1:$A$16305,DP$9)</f>
        <v>0</v>
      </c>
      <c r="DQ276" s="63">
        <f>SUMIFS('[1]NBA-Data-1980-2019'!$G$1:$G$16305,'[1]NBA-Data-1980-2019'!$B$1:$B$16305,$A276,'[1]NBA-Data-1980-2019'!$A$1:$A$16305,DQ$9)</f>
        <v>0</v>
      </c>
      <c r="DR276" s="63">
        <f>SUMIFS('[1]NBA-Data-1980-2019'!$G$1:$G$16305,'[1]NBA-Data-1980-2019'!$B$1:$B$16305,$A276,'[1]NBA-Data-1980-2019'!$A$1:$A$16305,DR$9)</f>
        <v>0</v>
      </c>
      <c r="DS276" s="63">
        <f>SUMIFS('[1]NBA-Data-1980-2019'!$G$1:$G$16305,'[1]NBA-Data-1980-2019'!$B$1:$B$16305,$A276,'[1]NBA-Data-1980-2019'!$A$1:$A$16305,DS$9)</f>
        <v>0</v>
      </c>
      <c r="DT276" s="63">
        <f>SUMIFS('[1]NBA-Data-1980-2019'!$G$1:$G$16305,'[1]NBA-Data-1980-2019'!$B$1:$B$16305,$A276,'[1]NBA-Data-1980-2019'!$A$1:$A$16305,DT$9)</f>
        <v>0</v>
      </c>
      <c r="DU276" s="63">
        <f>SUMIFS('[1]NBA-Data-1980-2019'!$G$1:$G$16305,'[1]NBA-Data-1980-2019'!$B$1:$B$16305,$A276,'[1]NBA-Data-1980-2019'!$A$1:$A$16305,DU$9)</f>
        <v>0</v>
      </c>
      <c r="DV276" s="63">
        <f>SUMIFS('[1]NBA-Data-1980-2019'!$G$1:$G$16305,'[1]NBA-Data-1980-2019'!$B$1:$B$16305,$A276,'[1]NBA-Data-1980-2019'!$A$1:$A$16305,DV$9)</f>
        <v>0</v>
      </c>
      <c r="DW276" s="63">
        <f>SUMIFS('[1]NBA-Data-1980-2019'!$G$1:$G$16305,'[1]NBA-Data-1980-2019'!$B$1:$B$16305,$A276,'[1]NBA-Data-1980-2019'!$A$1:$A$16305,DW$9)</f>
        <v>0</v>
      </c>
      <c r="DX276" s="63">
        <f>SUMIFS('[1]NBA-Data-1980-2019'!$G$1:$G$16305,'[1]NBA-Data-1980-2019'!$B$1:$B$16305,$A276,'[1]NBA-Data-1980-2019'!$A$1:$A$16305,DX$9)</f>
        <v>0</v>
      </c>
      <c r="DY276" s="63">
        <f>SUMIFS('[1]NBA-Data-1980-2019'!$G$1:$G$16305,'[1]NBA-Data-1980-2019'!$B$1:$B$16305,$A276,'[1]NBA-Data-1980-2019'!$A$1:$A$16305,DY$9)</f>
        <v>0</v>
      </c>
      <c r="DZ276" s="63">
        <f>SUMIFS('[1]NBA-Data-1980-2019'!$G$1:$G$16305,'[1]NBA-Data-1980-2019'!$B$1:$B$16305,$A276,'[1]NBA-Data-1980-2019'!$A$1:$A$16305,DZ$9)</f>
        <v>0</v>
      </c>
      <c r="EA276" s="63">
        <f>SUMIFS('[1]NBA-Data-1980-2019'!$G$1:$G$16305,'[1]NBA-Data-1980-2019'!$B$1:$B$16305,$A276,'[1]NBA-Data-1980-2019'!$A$1:$A$16305,EA$9)</f>
        <v>0</v>
      </c>
      <c r="EB276" s="63">
        <f>SUMIFS('[1]NBA-Data-1980-2019'!$G$1:$G$16305,'[1]NBA-Data-1980-2019'!$B$1:$B$16305,$A276,'[1]NBA-Data-1980-2019'!$A$1:$A$16305,EB$9)</f>
        <v>0</v>
      </c>
      <c r="EC276" s="63">
        <f>SUMIFS('[1]NBA-Data-1980-2019'!$G$1:$G$16305,'[1]NBA-Data-1980-2019'!$B$1:$B$16305,$A276,'[1]NBA-Data-1980-2019'!$A$1:$A$16305,EC$9)</f>
        <v>0</v>
      </c>
      <c r="ED276" s="63">
        <f>SUMIFS('[1]NBA-Data-1980-2019'!$G$1:$G$16305,'[1]NBA-Data-1980-2019'!$B$1:$B$16305,$A276,'[1]NBA-Data-1980-2019'!$A$1:$A$16305,ED$9)</f>
        <v>0</v>
      </c>
      <c r="EH276" s="2" t="s">
        <v>1480</v>
      </c>
    </row>
    <row r="277" spans="1:165" x14ac:dyDescent="0.2">
      <c r="A277" s="2" t="s">
        <v>614</v>
      </c>
      <c r="B277" s="2" t="str" cm="1">
        <f t="array" ref="B277">_xlfn.XLOOKUP($A277&amp;B$5,'[1]NBA-Data-1980-2019'!$B$1:$B$16305&amp;'[1]NBA-Data-1980-2019'!$A$1:$A$16305,'[1]NBA-Data-1980-2019'!$D$1:$D$16305,"",0)</f>
        <v/>
      </c>
      <c r="C277" s="2" t="str" cm="1">
        <f t="array" ref="C277">_xlfn.XLOOKUP($A277&amp;C$5,'[1]NBA-Data-1980-2019'!$B$1:$B$16305&amp;'[1]NBA-Data-1980-2019'!$A$1:$A$16305,'[1]NBA-Data-1980-2019'!$D$1:$D$16305,"",0)</f>
        <v/>
      </c>
      <c r="D277" s="2" t="str" cm="1">
        <f t="array" ref="D277">_xlfn.XLOOKUP($A277&amp;D$5,'[1]NBA-Data-1980-2019'!$B$1:$B$16305&amp;'[1]NBA-Data-1980-2019'!$A$1:$A$16305,'[1]NBA-Data-1980-2019'!$D$1:$D$16305,"",0)</f>
        <v/>
      </c>
      <c r="E277" s="2" t="str" cm="1">
        <f t="array" ref="E277">_xlfn.XLOOKUP($A277&amp;E$5,'[1]NBA-Data-1980-2019'!$B$1:$B$16305&amp;'[1]NBA-Data-1980-2019'!$A$1:$A$16305,'[1]NBA-Data-1980-2019'!$D$1:$D$16305,"",0)</f>
        <v/>
      </c>
      <c r="F277" s="2" t="str" cm="1">
        <f t="array" ref="F277">_xlfn.XLOOKUP($A277&amp;F$5,'[1]NBA-Data-1980-2019'!$B$1:$B$16305&amp;'[1]NBA-Data-1980-2019'!$A$1:$A$16305,'[1]NBA-Data-1980-2019'!$D$1:$D$16305,"",0)</f>
        <v/>
      </c>
      <c r="G277" s="2" t="str" cm="1">
        <f t="array" ref="G277">_xlfn.XLOOKUP($A277&amp;G$5,'[1]NBA-Data-1980-2019'!$B$1:$B$16305&amp;'[1]NBA-Data-1980-2019'!$A$1:$A$16305,'[1]NBA-Data-1980-2019'!$D$1:$D$16305,"",0)</f>
        <v/>
      </c>
      <c r="H277" s="2" t="str" cm="1">
        <f t="array" ref="H277">_xlfn.XLOOKUP($A277&amp;H$5,'[1]NBA-Data-1980-2019'!$B$1:$B$16305&amp;'[1]NBA-Data-1980-2019'!$A$1:$A$16305,'[1]NBA-Data-1980-2019'!$D$1:$D$16305,"",0)</f>
        <v/>
      </c>
      <c r="I277" s="2" t="str" cm="1">
        <f t="array" ref="I277">_xlfn.XLOOKUP($A277&amp;I$5,'[1]NBA-Data-1980-2019'!$B$1:$B$16305&amp;'[1]NBA-Data-1980-2019'!$A$1:$A$16305,'[1]NBA-Data-1980-2019'!$D$1:$D$16305,"",0)</f>
        <v/>
      </c>
      <c r="J277" s="2" t="str" cm="1">
        <f t="array" ref="J277">_xlfn.XLOOKUP($A277&amp;J$5,'[1]NBA-Data-1980-2019'!$B$1:$B$16305&amp;'[1]NBA-Data-1980-2019'!$A$1:$A$16305,'[1]NBA-Data-1980-2019'!$D$1:$D$16305,"",0)</f>
        <v/>
      </c>
      <c r="K277" s="2" t="str" cm="1">
        <f t="array" ref="K277">_xlfn.XLOOKUP($A277&amp;K$5,'[1]NBA-Data-1980-2019'!$B$1:$B$16305&amp;'[1]NBA-Data-1980-2019'!$A$1:$A$16305,'[1]NBA-Data-1980-2019'!$D$1:$D$16305,"",0)</f>
        <v/>
      </c>
      <c r="L277" s="2" t="str" cm="1">
        <f t="array" ref="L277">_xlfn.XLOOKUP($A277&amp;L$5,'[1]NBA-Data-1980-2019'!$B$1:$B$16305&amp;'[1]NBA-Data-1980-2019'!$A$1:$A$16305,'[1]NBA-Data-1980-2019'!$D$1:$D$16305,"",0)</f>
        <v/>
      </c>
      <c r="M277" s="2" t="str" cm="1">
        <f t="array" ref="M277">_xlfn.XLOOKUP($A277&amp;M$5,'[1]NBA-Data-1980-2019'!$B$1:$B$16305&amp;'[1]NBA-Data-1980-2019'!$A$1:$A$16305,'[1]NBA-Data-1980-2019'!$D$1:$D$16305,"",0)</f>
        <v/>
      </c>
      <c r="N277" s="2" t="str" cm="1">
        <f t="array" ref="N277">_xlfn.XLOOKUP($A277&amp;N$5,'[1]NBA-Data-1980-2019'!$B$1:$B$16305&amp;'[1]NBA-Data-1980-2019'!$A$1:$A$16305,'[1]NBA-Data-1980-2019'!$D$1:$D$16305,"",0)</f>
        <v/>
      </c>
      <c r="O277" s="2" t="str" cm="1">
        <f t="array" ref="O277">_xlfn.XLOOKUP($A277&amp;O$5,'[1]NBA-Data-1980-2019'!$B$1:$B$16305&amp;'[1]NBA-Data-1980-2019'!$A$1:$A$16305,'[1]NBA-Data-1980-2019'!$D$1:$D$16305,"",0)</f>
        <v/>
      </c>
      <c r="P277" s="2" t="str" cm="1">
        <f t="array" ref="P277">_xlfn.XLOOKUP($A277&amp;P$5,'[1]NBA-Data-1980-2019'!$B$1:$B$16305&amp;'[1]NBA-Data-1980-2019'!$A$1:$A$16305,'[1]NBA-Data-1980-2019'!$D$1:$D$16305,"",0)</f>
        <v/>
      </c>
      <c r="Q277" s="2" t="str" cm="1">
        <f t="array" ref="Q277">_xlfn.XLOOKUP($A277&amp;Q$5,'[1]NBA-Data-1980-2019'!$B$1:$B$16305&amp;'[1]NBA-Data-1980-2019'!$A$1:$A$16305,'[1]NBA-Data-1980-2019'!$D$1:$D$16305,"",0)</f>
        <v/>
      </c>
      <c r="R277" s="2" t="str" cm="1">
        <f t="array" ref="R277">_xlfn.XLOOKUP($A277&amp;R$5,'[1]NBA-Data-1980-2019'!$B$1:$B$16305&amp;'[1]NBA-Data-1980-2019'!$A$1:$A$16305,'[1]NBA-Data-1980-2019'!$D$1:$D$16305,"",0)</f>
        <v>TOR</v>
      </c>
      <c r="S277" s="2" t="str" cm="1">
        <f t="array" ref="S277">_xlfn.XLOOKUP($A277&amp;S$5,'[1]NBA-Data-1980-2019'!$B$1:$B$16305&amp;'[1]NBA-Data-1980-2019'!$A$1:$A$16305,'[1]NBA-Data-1980-2019'!$D$1:$D$16305,"",0)</f>
        <v/>
      </c>
      <c r="T277" s="2" t="str" cm="1">
        <f t="array" ref="T277">_xlfn.XLOOKUP($A277&amp;T$5,'[1]NBA-Data-1980-2019'!$B$1:$B$16305&amp;'[1]NBA-Data-1980-2019'!$A$1:$A$16305,'[1]NBA-Data-1980-2019'!$D$1:$D$16305,"",0)</f>
        <v/>
      </c>
      <c r="U277" s="2" t="str" cm="1">
        <f t="array" ref="U277">_xlfn.XLOOKUP($A277&amp;U$5,'[1]NBA-Data-1980-2019'!$B$1:$B$16305&amp;'[1]NBA-Data-1980-2019'!$A$1:$A$16305,'[1]NBA-Data-1980-2019'!$D$1:$D$16305,"",0)</f>
        <v/>
      </c>
      <c r="V277" s="2" t="str" cm="1">
        <f t="array" ref="V277">_xlfn.XLOOKUP($A277&amp;V$5,'[1]NBA-Data-1980-2019'!$B$1:$B$16305&amp;'[1]NBA-Data-1980-2019'!$A$1:$A$16305,'[1]NBA-Data-1980-2019'!$D$1:$D$16305,"",0)</f>
        <v/>
      </c>
      <c r="W277" s="2" t="str" cm="1">
        <f t="array" ref="W277">_xlfn.XLOOKUP($A277&amp;W$5,'[1]NBA-Data-1980-2019'!$B$1:$B$16305&amp;'[1]NBA-Data-1980-2019'!$A$1:$A$16305,'[1]NBA-Data-1980-2019'!$D$1:$D$16305,"",0)</f>
        <v/>
      </c>
      <c r="X277" s="2" t="str" cm="1">
        <f t="array" ref="X277">_xlfn.XLOOKUP($A277&amp;X$5,'[1]NBA-Data-1980-2019'!$B$1:$B$16305&amp;'[1]NBA-Data-1980-2019'!$A$1:$A$16305,'[1]NBA-Data-1980-2019'!$D$1:$D$16305,"",0)</f>
        <v>PHO</v>
      </c>
      <c r="Y277" s="2" t="str" cm="1">
        <f t="array" ref="Y277">_xlfn.XLOOKUP($A277&amp;Y$5,'[1]NBA-Data-1980-2019'!$B$1:$B$16305&amp;'[1]NBA-Data-1980-2019'!$A$1:$A$16305,'[1]NBA-Data-1980-2019'!$D$1:$D$16305,"",0)</f>
        <v>PHO</v>
      </c>
      <c r="Z277" s="2" t="str" cm="1">
        <f t="array" ref="Z277">_xlfn.XLOOKUP($A277&amp;Z$5,'[1]NBA-Data-1980-2019'!$B$1:$B$16305&amp;'[1]NBA-Data-1980-2019'!$A$1:$A$16305,'[1]NBA-Data-1980-2019'!$D$1:$D$16305,"",0)</f>
        <v>PHO</v>
      </c>
      <c r="AA277" s="2" t="str" cm="1">
        <f t="array" ref="AA277">_xlfn.XLOOKUP($A277&amp;AA$5,'[1]NBA-Data-1980-2019'!$B$1:$B$16305&amp;'[1]NBA-Data-1980-2019'!$A$1:$A$16305,'[1]NBA-Data-1980-2019'!$D$1:$D$16305,"",0)</f>
        <v>PHO</v>
      </c>
      <c r="AB277" s="2" t="str" cm="1">
        <f t="array" ref="AB277">_xlfn.XLOOKUP($A277&amp;AB$5,'[1]NBA-Data-1980-2019'!$B$1:$B$16305&amp;'[1]NBA-Data-1980-2019'!$A$1:$A$16305,'[1]NBA-Data-1980-2019'!$D$1:$D$16305,"",0)</f>
        <v>TOT</v>
      </c>
      <c r="AC277" s="2" t="str" cm="1">
        <f t="array" ref="AC277">_xlfn.XLOOKUP($A277&amp;AC$5,'[1]NBA-Data-1980-2019'!$B$1:$B$16305&amp;'[1]NBA-Data-1980-2019'!$A$1:$A$16305,'[1]NBA-Data-1980-2019'!$D$1:$D$16305,"",0)</f>
        <v>HOU</v>
      </c>
      <c r="AD277" s="2" t="str" cm="1">
        <f t="array" ref="AD277">_xlfn.XLOOKUP($A277&amp;AD$5,'[1]NBA-Data-1980-2019'!$B$1:$B$16305&amp;'[1]NBA-Data-1980-2019'!$A$1:$A$16305,'[1]NBA-Data-1980-2019'!$D$1:$D$16305,"",0)</f>
        <v>HOU</v>
      </c>
      <c r="AE277" s="2" t="str" cm="1">
        <f t="array" ref="AE277">_xlfn.XLOOKUP($A277&amp;AE$5,'[1]NBA-Data-1980-2019'!$B$1:$B$16305&amp;'[1]NBA-Data-1980-2019'!$A$1:$A$16305,'[1]NBA-Data-1980-2019'!$D$1:$D$16305,"",0)</f>
        <v/>
      </c>
      <c r="AF277" s="2" t="str" cm="1">
        <f t="array" ref="AF277">_xlfn.XLOOKUP($A277&amp;AF$5,'[1]NBA-Data-1980-2019'!$B$1:$B$16305&amp;'[1]NBA-Data-1980-2019'!$A$1:$A$16305,'[1]NBA-Data-1980-2019'!$D$1:$D$16305,"",0)</f>
        <v/>
      </c>
      <c r="AG277" s="2" t="str" cm="1">
        <f t="array" ref="AG277">_xlfn.XLOOKUP($A277&amp;AG$5,'[1]NBA-Data-1980-2019'!$B$1:$B$16305&amp;'[1]NBA-Data-1980-2019'!$A$1:$A$16305,'[1]NBA-Data-1980-2019'!$D$1:$D$16305,"",0)</f>
        <v/>
      </c>
      <c r="AH277" s="2" t="str" cm="1">
        <f t="array" ref="AH277">_xlfn.XLOOKUP($A277&amp;AH$5,'[1]NBA-Data-1980-2019'!$B$1:$B$16305&amp;'[1]NBA-Data-1980-2019'!$A$1:$A$16305,'[1]NBA-Data-1980-2019'!$H$1:$H$16305,"",0)</f>
        <v/>
      </c>
      <c r="AI277" s="2" t="str" cm="1">
        <f t="array" ref="AI277">_xlfn.XLOOKUP($A277&amp;AI$5,'[1]NBA-Data-1980-2019'!$B$1:$B$16305&amp;'[1]NBA-Data-1980-2019'!$A$1:$A$16305,'[1]NBA-Data-1980-2019'!$H$1:$H$16305,"",0)</f>
        <v/>
      </c>
      <c r="AJ277" s="2" t="str" cm="1">
        <f t="array" ref="AJ277">_xlfn.XLOOKUP($A277&amp;AJ$5,'[1]NBA-Data-1980-2019'!$B$1:$B$16305&amp;'[1]NBA-Data-1980-2019'!$A$1:$A$16305,'[1]NBA-Data-1980-2019'!$H$1:$H$16305,"",0)</f>
        <v/>
      </c>
      <c r="AK277" s="2" t="str" cm="1">
        <f t="array" ref="AK277">_xlfn.XLOOKUP($A277&amp;AK$5,'[1]NBA-Data-1980-2019'!$B$1:$B$16305&amp;'[1]NBA-Data-1980-2019'!$A$1:$A$16305,'[1]NBA-Data-1980-2019'!$H$1:$H$16305,"",0)</f>
        <v/>
      </c>
      <c r="AL277" s="2" t="str" cm="1">
        <f t="array" ref="AL277">_xlfn.XLOOKUP($A277&amp;AL$5,'[1]NBA-Data-1980-2019'!$B$1:$B$16305&amp;'[1]NBA-Data-1980-2019'!$A$1:$A$16305,'[1]NBA-Data-1980-2019'!$H$1:$H$16305,"",0)</f>
        <v/>
      </c>
      <c r="AM277" s="2" t="str" cm="1">
        <f t="array" ref="AM277">_xlfn.XLOOKUP($A277&amp;AM$5,'[1]NBA-Data-1980-2019'!$B$1:$B$16305&amp;'[1]NBA-Data-1980-2019'!$A$1:$A$16305,'[1]NBA-Data-1980-2019'!$H$1:$H$16305,"",0)</f>
        <v/>
      </c>
      <c r="AN277" s="2" t="str" cm="1">
        <f t="array" ref="AN277">_xlfn.XLOOKUP($A277&amp;AN$5,'[1]NBA-Data-1980-2019'!$B$1:$B$16305&amp;'[1]NBA-Data-1980-2019'!$A$1:$A$16305,'[1]NBA-Data-1980-2019'!$H$1:$H$16305,"",0)</f>
        <v/>
      </c>
      <c r="AO277" s="2" t="str" cm="1">
        <f t="array" ref="AO277">_xlfn.XLOOKUP($A277&amp;AO$5,'[1]NBA-Data-1980-2019'!$B$1:$B$16305&amp;'[1]NBA-Data-1980-2019'!$A$1:$A$16305,'[1]NBA-Data-1980-2019'!$H$1:$H$16305,"",0)</f>
        <v/>
      </c>
      <c r="AP277" s="2" t="str" cm="1">
        <f t="array" ref="AP277">_xlfn.XLOOKUP($A277&amp;AP$5,'[1]NBA-Data-1980-2019'!$B$1:$B$16305&amp;'[1]NBA-Data-1980-2019'!$A$1:$A$16305,'[1]NBA-Data-1980-2019'!$H$1:$H$16305,"",0)</f>
        <v/>
      </c>
      <c r="AQ277" s="2" t="str" cm="1">
        <f t="array" ref="AQ277">_xlfn.XLOOKUP($A277&amp;AQ$5,'[1]NBA-Data-1980-2019'!$B$1:$B$16305&amp;'[1]NBA-Data-1980-2019'!$A$1:$A$16305,'[1]NBA-Data-1980-2019'!$H$1:$H$16305,"",0)</f>
        <v/>
      </c>
      <c r="AR277" s="2" t="str" cm="1">
        <f t="array" ref="AR277">_xlfn.XLOOKUP($A277&amp;AR$5,'[1]NBA-Data-1980-2019'!$B$1:$B$16305&amp;'[1]NBA-Data-1980-2019'!$A$1:$A$16305,'[1]NBA-Data-1980-2019'!$H$1:$H$16305,"",0)</f>
        <v/>
      </c>
      <c r="AS277" s="2" t="str" cm="1">
        <f t="array" ref="AS277">_xlfn.XLOOKUP($A277&amp;AS$5,'[1]NBA-Data-1980-2019'!$B$1:$B$16305&amp;'[1]NBA-Data-1980-2019'!$A$1:$A$16305,'[1]NBA-Data-1980-2019'!$H$1:$H$16305,"",0)</f>
        <v/>
      </c>
      <c r="AT277" s="2" t="str" cm="1">
        <f t="array" ref="AT277">_xlfn.XLOOKUP($A277&amp;AT$5,'[1]NBA-Data-1980-2019'!$B$1:$B$16305&amp;'[1]NBA-Data-1980-2019'!$A$1:$A$16305,'[1]NBA-Data-1980-2019'!$H$1:$H$16305,"",0)</f>
        <v/>
      </c>
      <c r="AU277" s="2" t="str" cm="1">
        <f t="array" ref="AU277">_xlfn.XLOOKUP($A277&amp;AU$5,'[1]NBA-Data-1980-2019'!$B$1:$B$16305&amp;'[1]NBA-Data-1980-2019'!$A$1:$A$16305,'[1]NBA-Data-1980-2019'!$H$1:$H$16305,"",0)</f>
        <v/>
      </c>
      <c r="AV277" s="2" t="str" cm="1">
        <f t="array" ref="AV277">_xlfn.XLOOKUP($A277&amp;AV$5,'[1]NBA-Data-1980-2019'!$B$1:$B$16305&amp;'[1]NBA-Data-1980-2019'!$A$1:$A$16305,'[1]NBA-Data-1980-2019'!$H$1:$H$16305,"",0)</f>
        <v/>
      </c>
      <c r="AW277" s="2" t="str" cm="1">
        <f t="array" ref="AW277">_xlfn.XLOOKUP($A277&amp;AW$5,'[1]NBA-Data-1980-2019'!$B$1:$B$16305&amp;'[1]NBA-Data-1980-2019'!$A$1:$A$16305,'[1]NBA-Data-1980-2019'!$H$1:$H$16305,"",0)</f>
        <v/>
      </c>
      <c r="AX277" s="2" cm="1">
        <f t="array" ref="AX277">_xlfn.XLOOKUP($A277&amp;AX$5,'[1]NBA-Data-1980-2019'!$B$1:$B$16305&amp;'[1]NBA-Data-1980-2019'!$A$1:$A$16305,'[1]NBA-Data-1980-2019'!$H$1:$H$16305,"",0)</f>
        <v>83.300000000000011</v>
      </c>
      <c r="AY277" s="2" t="str" cm="1">
        <f t="array" ref="AY277">_xlfn.XLOOKUP($A277&amp;AY$5,'[1]NBA-Data-1980-2019'!$B$1:$B$16305&amp;'[1]NBA-Data-1980-2019'!$A$1:$A$16305,'[1]NBA-Data-1980-2019'!$H$1:$H$16305,"",0)</f>
        <v/>
      </c>
      <c r="AZ277" s="2" t="str" cm="1">
        <f t="array" ref="AZ277">_xlfn.XLOOKUP($A277&amp;AZ$5,'[1]NBA-Data-1980-2019'!$B$1:$B$16305&amp;'[1]NBA-Data-1980-2019'!$A$1:$A$16305,'[1]NBA-Data-1980-2019'!$H$1:$H$16305,"",0)</f>
        <v/>
      </c>
      <c r="BA277" s="2" t="str" cm="1">
        <f t="array" ref="BA277">_xlfn.XLOOKUP($A277&amp;BA$5,'[1]NBA-Data-1980-2019'!$B$1:$B$16305&amp;'[1]NBA-Data-1980-2019'!$A$1:$A$16305,'[1]NBA-Data-1980-2019'!$H$1:$H$16305,"",0)</f>
        <v/>
      </c>
      <c r="BB277" s="2" t="str" cm="1">
        <f t="array" ref="BB277">_xlfn.XLOOKUP($A277&amp;BB$5,'[1]NBA-Data-1980-2019'!$B$1:$B$16305&amp;'[1]NBA-Data-1980-2019'!$A$1:$A$16305,'[1]NBA-Data-1980-2019'!$H$1:$H$16305,"",0)</f>
        <v/>
      </c>
      <c r="BC277" s="2" t="str" cm="1">
        <f t="array" ref="BC277">_xlfn.XLOOKUP($A277&amp;BC$5,'[1]NBA-Data-1980-2019'!$B$1:$B$16305&amp;'[1]NBA-Data-1980-2019'!$A$1:$A$16305,'[1]NBA-Data-1980-2019'!$H$1:$H$16305,"",0)</f>
        <v/>
      </c>
      <c r="BD277" s="2" cm="1">
        <f t="array" ref="BD277">_xlfn.XLOOKUP($A277&amp;BD$5,'[1]NBA-Data-1980-2019'!$B$1:$B$16305&amp;'[1]NBA-Data-1980-2019'!$A$1:$A$16305,'[1]NBA-Data-1980-2019'!$H$1:$H$16305,"",0)</f>
        <v>1911.8</v>
      </c>
      <c r="BE277" s="2" cm="1">
        <f t="array" ref="BE277">_xlfn.XLOOKUP($A277&amp;BE$5,'[1]NBA-Data-1980-2019'!$B$1:$B$16305&amp;'[1]NBA-Data-1980-2019'!$A$1:$A$16305,'[1]NBA-Data-1980-2019'!$H$1:$H$16305,"",0)</f>
        <v>2486.6999999999998</v>
      </c>
      <c r="BF277" s="2" cm="1">
        <f t="array" ref="BF277">_xlfn.XLOOKUP($A277&amp;BF$5,'[1]NBA-Data-1980-2019'!$B$1:$B$16305&amp;'[1]NBA-Data-1980-2019'!$A$1:$A$16305,'[1]NBA-Data-1980-2019'!$H$1:$H$16305,"",0)</f>
        <v>2386.8000000000002</v>
      </c>
      <c r="BG277" s="2" cm="1">
        <f t="array" ref="BG277">_xlfn.XLOOKUP($A277&amp;BG$5,'[1]NBA-Data-1980-2019'!$B$1:$B$16305&amp;'[1]NBA-Data-1980-2019'!$A$1:$A$16305,'[1]NBA-Data-1980-2019'!$H$1:$H$16305,"",0)</f>
        <v>2542</v>
      </c>
      <c r="BH277" s="2" cm="1">
        <f t="array" ref="BH277">_xlfn.XLOOKUP($A277&amp;BH$5,'[1]NBA-Data-1980-2019'!$B$1:$B$16305&amp;'[1]NBA-Data-1980-2019'!$A$1:$A$16305,'[1]NBA-Data-1980-2019'!$H$1:$H$16305,"",0)</f>
        <v>2235.6</v>
      </c>
      <c r="BI277" s="2" cm="1">
        <f t="array" ref="BI277">_xlfn.XLOOKUP($A277&amp;BI$5,'[1]NBA-Data-1980-2019'!$B$1:$B$16305&amp;'[1]NBA-Data-1980-2019'!$A$1:$A$16305,'[1]NBA-Data-1980-2019'!$H$1:$H$16305,"",0)</f>
        <v>2279.6</v>
      </c>
      <c r="BJ277" s="2" cm="1">
        <f t="array" ref="BJ277">_xlfn.XLOOKUP($A277&amp;BJ$5,'[1]NBA-Data-1980-2019'!$B$1:$B$16305&amp;'[1]NBA-Data-1980-2019'!$A$1:$A$16305,'[1]NBA-Data-1980-2019'!$H$1:$H$16305,"",0)</f>
        <v>2804.4</v>
      </c>
      <c r="BK277" s="2" t="str" cm="1">
        <f t="array" ref="BK277">_xlfn.XLOOKUP($A277&amp;BK$5,'[1]NBA-Data-1980-2019'!$B$1:$B$16305&amp;'[1]NBA-Data-1980-2019'!$A$1:$A$16305,'[1]NBA-Data-1980-2019'!$H$1:$H$16305,"",0)</f>
        <v/>
      </c>
      <c r="BL277" s="2" t="str" cm="1">
        <f t="array" ref="BL277">_xlfn.XLOOKUP($A277&amp;BL$5,'[1]NBA-Data-1980-2019'!$B$1:$B$16305&amp;'[1]NBA-Data-1980-2019'!$A$1:$A$16305,'[1]NBA-Data-1980-2019'!$H$1:$H$16305,"",0)</f>
        <v/>
      </c>
      <c r="BM277" s="2" t="str" cm="1">
        <f t="array" ref="BM277">_xlfn.XLOOKUP($A277&amp;BM$5,'[1]NBA-Data-1980-2019'!$B$1:$B$16305&amp;'[1]NBA-Data-1980-2019'!$A$1:$A$16305,'[1]NBA-Data-1980-2019'!$H$1:$H$16305,"",0)</f>
        <v/>
      </c>
      <c r="BN277" s="2" t="str" cm="1">
        <f t="array" ref="BN277">_xlfn.XLOOKUP($A277&amp;BN$5,'[1]NBA-Data-1980-2019'!$B$1:$B$16305&amp;'[1]NBA-Data-1980-2019'!$A$1:$A$16305,'[1]NBA-Data-1980-2019'!$F$1:$F$16305,"",0)</f>
        <v/>
      </c>
      <c r="BO277" s="2" t="str" cm="1">
        <f t="array" ref="BO277">_xlfn.XLOOKUP($A277&amp;BO$5,'[1]NBA-Data-1980-2019'!$B$1:$B$16305&amp;'[1]NBA-Data-1980-2019'!$A$1:$A$16305,'[1]NBA-Data-1980-2019'!$F$1:$F$16305,"",0)</f>
        <v/>
      </c>
      <c r="BP277" s="2" t="str" cm="1">
        <f t="array" ref="BP277">_xlfn.XLOOKUP($A277&amp;BP$5,'[1]NBA-Data-1980-2019'!$B$1:$B$16305&amp;'[1]NBA-Data-1980-2019'!$A$1:$A$16305,'[1]NBA-Data-1980-2019'!$F$1:$F$16305,"",0)</f>
        <v/>
      </c>
      <c r="BQ277" s="2" t="str" cm="1">
        <f t="array" ref="BQ277">_xlfn.XLOOKUP($A277&amp;BQ$5,'[1]NBA-Data-1980-2019'!$B$1:$B$16305&amp;'[1]NBA-Data-1980-2019'!$A$1:$A$16305,'[1]NBA-Data-1980-2019'!$F$1:$F$16305,"",0)</f>
        <v/>
      </c>
      <c r="BR277" s="2" t="str" cm="1">
        <f t="array" ref="BR277">_xlfn.XLOOKUP($A277&amp;BR$5,'[1]NBA-Data-1980-2019'!$B$1:$B$16305&amp;'[1]NBA-Data-1980-2019'!$A$1:$A$16305,'[1]NBA-Data-1980-2019'!$F$1:$F$16305,"",0)</f>
        <v/>
      </c>
      <c r="BS277" s="2" t="str" cm="1">
        <f t="array" ref="BS277">_xlfn.XLOOKUP($A277&amp;BS$5,'[1]NBA-Data-1980-2019'!$B$1:$B$16305&amp;'[1]NBA-Data-1980-2019'!$A$1:$A$16305,'[1]NBA-Data-1980-2019'!$F$1:$F$16305,"",0)</f>
        <v/>
      </c>
      <c r="BT277" s="2" t="str" cm="1">
        <f t="array" ref="BT277">_xlfn.XLOOKUP($A277&amp;BT$5,'[1]NBA-Data-1980-2019'!$B$1:$B$16305&amp;'[1]NBA-Data-1980-2019'!$A$1:$A$16305,'[1]NBA-Data-1980-2019'!$F$1:$F$16305,"",0)</f>
        <v/>
      </c>
      <c r="BU277" s="2" t="str" cm="1">
        <f t="array" ref="BU277">_xlfn.XLOOKUP($A277&amp;BU$5,'[1]NBA-Data-1980-2019'!$B$1:$B$16305&amp;'[1]NBA-Data-1980-2019'!$A$1:$A$16305,'[1]NBA-Data-1980-2019'!$F$1:$F$16305,"",0)</f>
        <v/>
      </c>
      <c r="BV277" s="2" t="str" cm="1">
        <f t="array" ref="BV277">_xlfn.XLOOKUP($A277&amp;BV$5,'[1]NBA-Data-1980-2019'!$B$1:$B$16305&amp;'[1]NBA-Data-1980-2019'!$A$1:$A$16305,'[1]NBA-Data-1980-2019'!$F$1:$F$16305,"",0)</f>
        <v/>
      </c>
      <c r="BW277" s="2" t="str" cm="1">
        <f t="array" ref="BW277">_xlfn.XLOOKUP($A277&amp;BW$5,'[1]NBA-Data-1980-2019'!$B$1:$B$16305&amp;'[1]NBA-Data-1980-2019'!$A$1:$A$16305,'[1]NBA-Data-1980-2019'!$F$1:$F$16305,"",0)</f>
        <v/>
      </c>
      <c r="BX277" s="2" t="str" cm="1">
        <f t="array" ref="BX277">_xlfn.XLOOKUP($A277&amp;BX$5,'[1]NBA-Data-1980-2019'!$B$1:$B$16305&amp;'[1]NBA-Data-1980-2019'!$A$1:$A$16305,'[1]NBA-Data-1980-2019'!$F$1:$F$16305,"",0)</f>
        <v/>
      </c>
      <c r="BY277" s="2" t="str" cm="1">
        <f t="array" ref="BY277">_xlfn.XLOOKUP($A277&amp;BY$5,'[1]NBA-Data-1980-2019'!$B$1:$B$16305&amp;'[1]NBA-Data-1980-2019'!$A$1:$A$16305,'[1]NBA-Data-1980-2019'!$F$1:$F$16305,"",0)</f>
        <v/>
      </c>
      <c r="BZ277" s="2" t="str" cm="1">
        <f t="array" ref="BZ277">_xlfn.XLOOKUP($A277&amp;BZ$5,'[1]NBA-Data-1980-2019'!$B$1:$B$16305&amp;'[1]NBA-Data-1980-2019'!$A$1:$A$16305,'[1]NBA-Data-1980-2019'!$F$1:$F$16305,"",0)</f>
        <v/>
      </c>
      <c r="CA277" s="2" t="str" cm="1">
        <f t="array" ref="CA277">_xlfn.XLOOKUP($A277&amp;CA$5,'[1]NBA-Data-1980-2019'!$B$1:$B$16305&amp;'[1]NBA-Data-1980-2019'!$A$1:$A$16305,'[1]NBA-Data-1980-2019'!$F$1:$F$16305,"",0)</f>
        <v/>
      </c>
      <c r="CB277" s="2" t="str" cm="1">
        <f t="array" ref="CB277">_xlfn.XLOOKUP($A277&amp;CB$5,'[1]NBA-Data-1980-2019'!$B$1:$B$16305&amp;'[1]NBA-Data-1980-2019'!$A$1:$A$16305,'[1]NBA-Data-1980-2019'!$F$1:$F$16305,"",0)</f>
        <v/>
      </c>
      <c r="CC277" s="2" t="str" cm="1">
        <f t="array" ref="CC277">_xlfn.XLOOKUP($A277&amp;CC$5,'[1]NBA-Data-1980-2019'!$B$1:$B$16305&amp;'[1]NBA-Data-1980-2019'!$A$1:$A$16305,'[1]NBA-Data-1980-2019'!$F$1:$F$16305,"",0)</f>
        <v/>
      </c>
      <c r="CD277" s="2" cm="1">
        <f t="array" ref="CD277">_xlfn.XLOOKUP($A277&amp;CD$5,'[1]NBA-Data-1980-2019'!$B$1:$B$16305&amp;'[1]NBA-Data-1980-2019'!$A$1:$A$16305,'[1]NBA-Data-1980-2019'!$F$1:$F$16305,"",0)</f>
        <v>12.8</v>
      </c>
      <c r="CE277" s="2" t="str" cm="1">
        <f t="array" ref="CE277">_xlfn.XLOOKUP($A277&amp;CE$5,'[1]NBA-Data-1980-2019'!$B$1:$B$16305&amp;'[1]NBA-Data-1980-2019'!$A$1:$A$16305,'[1]NBA-Data-1980-2019'!$F$1:$F$16305,"",0)</f>
        <v/>
      </c>
      <c r="CF277" s="2" t="str" cm="1">
        <f t="array" ref="CF277">_xlfn.XLOOKUP($A277&amp;CF$5,'[1]NBA-Data-1980-2019'!$B$1:$B$16305&amp;'[1]NBA-Data-1980-2019'!$A$1:$A$16305,'[1]NBA-Data-1980-2019'!$F$1:$F$16305,"",0)</f>
        <v/>
      </c>
      <c r="CG277" s="2" t="str" cm="1">
        <f t="array" ref="CG277">_xlfn.XLOOKUP($A277&amp;CG$5,'[1]NBA-Data-1980-2019'!$B$1:$B$16305&amp;'[1]NBA-Data-1980-2019'!$A$1:$A$16305,'[1]NBA-Data-1980-2019'!$F$1:$F$16305,"",0)</f>
        <v/>
      </c>
      <c r="CH277" s="2" t="str" cm="1">
        <f t="array" ref="CH277">_xlfn.XLOOKUP($A277&amp;CH$5,'[1]NBA-Data-1980-2019'!$B$1:$B$16305&amp;'[1]NBA-Data-1980-2019'!$A$1:$A$16305,'[1]NBA-Data-1980-2019'!$F$1:$F$16305,"",0)</f>
        <v/>
      </c>
      <c r="CI277" s="2" t="str" cm="1">
        <f t="array" ref="CI277">_xlfn.XLOOKUP($A277&amp;CI$5,'[1]NBA-Data-1980-2019'!$B$1:$B$16305&amp;'[1]NBA-Data-1980-2019'!$A$1:$A$16305,'[1]NBA-Data-1980-2019'!$F$1:$F$16305,"",0)</f>
        <v/>
      </c>
      <c r="CJ277" s="2" cm="1">
        <f t="array" ref="CJ277">_xlfn.XLOOKUP($A277&amp;CJ$5,'[1]NBA-Data-1980-2019'!$B$1:$B$16305&amp;'[1]NBA-Data-1980-2019'!$A$1:$A$16305,'[1]NBA-Data-1980-2019'!$F$1:$F$16305,"",0)</f>
        <v>11.6</v>
      </c>
      <c r="CK277" s="2" cm="1">
        <f t="array" ref="CK277">_xlfn.XLOOKUP($A277&amp;CK$5,'[1]NBA-Data-1980-2019'!$B$1:$B$16305&amp;'[1]NBA-Data-1980-2019'!$A$1:$A$16305,'[1]NBA-Data-1980-2019'!$F$1:$F$16305,"",0)</f>
        <v>13.3</v>
      </c>
      <c r="CL277" s="2" cm="1">
        <f t="array" ref="CL277">_xlfn.XLOOKUP($A277&amp;CL$5,'[1]NBA-Data-1980-2019'!$B$1:$B$16305&amp;'[1]NBA-Data-1980-2019'!$A$1:$A$16305,'[1]NBA-Data-1980-2019'!$F$1:$F$16305,"",0)</f>
        <v>12.5</v>
      </c>
      <c r="CM277" s="2" cm="1">
        <f t="array" ref="CM277">_xlfn.XLOOKUP($A277&amp;CM$5,'[1]NBA-Data-1980-2019'!$B$1:$B$16305&amp;'[1]NBA-Data-1980-2019'!$A$1:$A$16305,'[1]NBA-Data-1980-2019'!$F$1:$F$16305,"",0)</f>
        <v>10.8</v>
      </c>
      <c r="CN277" s="2" cm="1">
        <f t="array" ref="CN277">_xlfn.XLOOKUP($A277&amp;CN$5,'[1]NBA-Data-1980-2019'!$B$1:$B$16305&amp;'[1]NBA-Data-1980-2019'!$A$1:$A$16305,'[1]NBA-Data-1980-2019'!$F$1:$F$16305,"",0)</f>
        <v>10.5</v>
      </c>
      <c r="CO277" s="2" cm="1">
        <f t="array" ref="CO277">_xlfn.XLOOKUP($A277&amp;CO$5,'[1]NBA-Data-1980-2019'!$B$1:$B$16305&amp;'[1]NBA-Data-1980-2019'!$A$1:$A$16305,'[1]NBA-Data-1980-2019'!$F$1:$F$16305,"",0)</f>
        <v>8.3000000000000007</v>
      </c>
      <c r="CP277" s="2" cm="1">
        <f t="array" ref="CP277">_xlfn.XLOOKUP($A277&amp;CP$5,'[1]NBA-Data-1980-2019'!$B$1:$B$16305&amp;'[1]NBA-Data-1980-2019'!$A$1:$A$16305,'[1]NBA-Data-1980-2019'!$F$1:$F$16305,"",0)</f>
        <v>9.1999999999999993</v>
      </c>
      <c r="CQ277" s="2" t="str" cm="1">
        <f t="array" ref="CQ277">_xlfn.XLOOKUP($A277&amp;CQ$5,'[1]NBA-Data-1980-2019'!$B$1:$B$16305&amp;'[1]NBA-Data-1980-2019'!$A$1:$A$16305,'[1]NBA-Data-1980-2019'!$F$1:$F$16305,"",0)</f>
        <v/>
      </c>
      <c r="CR277" s="2" t="str" cm="1">
        <f t="array" ref="CR277">_xlfn.XLOOKUP($A277&amp;CR$5,'[1]NBA-Data-1980-2019'!$B$1:$B$16305&amp;'[1]NBA-Data-1980-2019'!$A$1:$A$16305,'[1]NBA-Data-1980-2019'!$F$1:$F$16305,"",0)</f>
        <v/>
      </c>
      <c r="CS277" s="2" t="str" cm="1">
        <f t="array" ref="CS277">_xlfn.XLOOKUP($A277&amp;CS$5,'[1]NBA-Data-1980-2019'!$B$1:$B$16305&amp;'[1]NBA-Data-1980-2019'!$A$1:$A$16305,'[1]NBA-Data-1980-2019'!$F$1:$F$16305,"",0)</f>
        <v/>
      </c>
      <c r="CU277" s="2" t="str">
        <f>_xlfn.XLOOKUP($A277,TEAMS!$G$1:$G$839,TEAMS!$H$1:$H$839,"",0)</f>
        <v>PF</v>
      </c>
      <c r="CV277" s="2" t="str">
        <f>_xlfn.XLOOKUP($CU277,DASHBOARD!$B$22:$B$27,DASHBOARD!$C$22:$C$27,"",0)</f>
        <v>FORWARD</v>
      </c>
      <c r="CY277" s="63">
        <f>SUMIFS('[1]NBA-Data-1980-2019'!$G$1:$G$16305,'[1]NBA-Data-1980-2019'!$B$1:$B$16305,$A277,'[1]NBA-Data-1980-2019'!$A$1:$A$16305,CY$9)</f>
        <v>0</v>
      </c>
      <c r="CZ277" s="63">
        <f>SUMIFS('[1]NBA-Data-1980-2019'!$G$1:$G$16305,'[1]NBA-Data-1980-2019'!$B$1:$B$16305,$A277,'[1]NBA-Data-1980-2019'!$A$1:$A$16305,CZ$9)</f>
        <v>0</v>
      </c>
      <c r="DA277" s="63">
        <f>SUMIFS('[1]NBA-Data-1980-2019'!$G$1:$G$16305,'[1]NBA-Data-1980-2019'!$B$1:$B$16305,$A277,'[1]NBA-Data-1980-2019'!$A$1:$A$16305,DA$9)</f>
        <v>0</v>
      </c>
      <c r="DB277" s="63">
        <f>SUMIFS('[1]NBA-Data-1980-2019'!$G$1:$G$16305,'[1]NBA-Data-1980-2019'!$B$1:$B$16305,$A277,'[1]NBA-Data-1980-2019'!$A$1:$A$16305,DB$9)</f>
        <v>0</v>
      </c>
      <c r="DC277" s="63">
        <f>SUMIFS('[1]NBA-Data-1980-2019'!$G$1:$G$16305,'[1]NBA-Data-1980-2019'!$B$1:$B$16305,$A277,'[1]NBA-Data-1980-2019'!$A$1:$A$16305,DC$9)</f>
        <v>0</v>
      </c>
      <c r="DD277" s="63">
        <f>SUMIFS('[1]NBA-Data-1980-2019'!$G$1:$G$16305,'[1]NBA-Data-1980-2019'!$B$1:$B$16305,$A277,'[1]NBA-Data-1980-2019'!$A$1:$A$16305,DD$9)</f>
        <v>0</v>
      </c>
      <c r="DE277" s="63">
        <f>SUMIFS('[1]NBA-Data-1980-2019'!$G$1:$G$16305,'[1]NBA-Data-1980-2019'!$B$1:$B$16305,$A277,'[1]NBA-Data-1980-2019'!$A$1:$A$16305,DE$9)</f>
        <v>0</v>
      </c>
      <c r="DF277" s="63">
        <f>SUMIFS('[1]NBA-Data-1980-2019'!$G$1:$G$16305,'[1]NBA-Data-1980-2019'!$B$1:$B$16305,$A277,'[1]NBA-Data-1980-2019'!$A$1:$A$16305,DF$9)</f>
        <v>0</v>
      </c>
      <c r="DG277" s="63">
        <f>SUMIFS('[1]NBA-Data-1980-2019'!$G$1:$G$16305,'[1]NBA-Data-1980-2019'!$B$1:$B$16305,$A277,'[1]NBA-Data-1980-2019'!$A$1:$A$16305,DG$9)</f>
        <v>0</v>
      </c>
      <c r="DH277" s="63">
        <f>SUMIFS('[1]NBA-Data-1980-2019'!$G$1:$G$16305,'[1]NBA-Data-1980-2019'!$B$1:$B$16305,$A277,'[1]NBA-Data-1980-2019'!$A$1:$A$16305,DH$9)</f>
        <v>0</v>
      </c>
      <c r="DI277" s="63">
        <f>SUMIFS('[1]NBA-Data-1980-2019'!$G$1:$G$16305,'[1]NBA-Data-1980-2019'!$B$1:$B$16305,$A277,'[1]NBA-Data-1980-2019'!$A$1:$A$16305,DI$9)</f>
        <v>0</v>
      </c>
      <c r="DJ277" s="63">
        <f>SUMIFS('[1]NBA-Data-1980-2019'!$G$1:$G$16305,'[1]NBA-Data-1980-2019'!$B$1:$B$16305,$A277,'[1]NBA-Data-1980-2019'!$A$1:$A$16305,DJ$9)</f>
        <v>0</v>
      </c>
      <c r="DK277" s="63">
        <f>SUMIFS('[1]NBA-Data-1980-2019'!$G$1:$G$16305,'[1]NBA-Data-1980-2019'!$B$1:$B$16305,$A277,'[1]NBA-Data-1980-2019'!$A$1:$A$16305,DK$9)</f>
        <v>0</v>
      </c>
      <c r="DL277" s="63">
        <f>SUMIFS('[1]NBA-Data-1980-2019'!$G$1:$G$16305,'[1]NBA-Data-1980-2019'!$B$1:$B$16305,$A277,'[1]NBA-Data-1980-2019'!$A$1:$A$16305,DL$9)</f>
        <v>0</v>
      </c>
      <c r="DM277" s="63">
        <f>SUMIFS('[1]NBA-Data-1980-2019'!$G$1:$G$16305,'[1]NBA-Data-1980-2019'!$B$1:$B$16305,$A277,'[1]NBA-Data-1980-2019'!$A$1:$A$16305,DM$9)</f>
        <v>0</v>
      </c>
      <c r="DN277" s="63">
        <f>SUMIFS('[1]NBA-Data-1980-2019'!$G$1:$G$16305,'[1]NBA-Data-1980-2019'!$B$1:$B$16305,$A277,'[1]NBA-Data-1980-2019'!$A$1:$A$16305,DN$9)</f>
        <v>0</v>
      </c>
      <c r="DO277" s="63">
        <f>SUMIFS('[1]NBA-Data-1980-2019'!$G$1:$G$16305,'[1]NBA-Data-1980-2019'!$B$1:$B$16305,$A277,'[1]NBA-Data-1980-2019'!$A$1:$A$16305,DO$9)</f>
        <v>412718</v>
      </c>
      <c r="DP277" s="63">
        <f>SUMIFS('[1]NBA-Data-1980-2019'!$G$1:$G$16305,'[1]NBA-Data-1980-2019'!$B$1:$B$16305,$A277,'[1]NBA-Data-1980-2019'!$A$1:$A$16305,DP$9)</f>
        <v>0</v>
      </c>
      <c r="DQ277" s="63">
        <f>SUMIFS('[1]NBA-Data-1980-2019'!$G$1:$G$16305,'[1]NBA-Data-1980-2019'!$B$1:$B$16305,$A277,'[1]NBA-Data-1980-2019'!$A$1:$A$16305,DQ$9)</f>
        <v>0</v>
      </c>
      <c r="DR277" s="63">
        <f>SUMIFS('[1]NBA-Data-1980-2019'!$G$1:$G$16305,'[1]NBA-Data-1980-2019'!$B$1:$B$16305,$A277,'[1]NBA-Data-1980-2019'!$A$1:$A$16305,DR$9)</f>
        <v>0</v>
      </c>
      <c r="DS277" s="63">
        <f>SUMIFS('[1]NBA-Data-1980-2019'!$G$1:$G$16305,'[1]NBA-Data-1980-2019'!$B$1:$B$16305,$A277,'[1]NBA-Data-1980-2019'!$A$1:$A$16305,DS$9)</f>
        <v>0</v>
      </c>
      <c r="DT277" s="63">
        <f>SUMIFS('[1]NBA-Data-1980-2019'!$G$1:$G$16305,'[1]NBA-Data-1980-2019'!$B$1:$B$16305,$A277,'[1]NBA-Data-1980-2019'!$A$1:$A$16305,DT$9)</f>
        <v>0</v>
      </c>
      <c r="DU277" s="63">
        <f>SUMIFS('[1]NBA-Data-1980-2019'!$G$1:$G$16305,'[1]NBA-Data-1980-2019'!$B$1:$B$16305,$A277,'[1]NBA-Data-1980-2019'!$A$1:$A$16305,DU$9)</f>
        <v>762195</v>
      </c>
      <c r="DV277" s="63">
        <f>SUMIFS('[1]NBA-Data-1980-2019'!$G$1:$G$16305,'[1]NBA-Data-1980-2019'!$B$1:$B$16305,$A277,'[1]NBA-Data-1980-2019'!$A$1:$A$16305,DV$9)</f>
        <v>884293</v>
      </c>
      <c r="DW277" s="63">
        <f>SUMIFS('[1]NBA-Data-1980-2019'!$G$1:$G$16305,'[1]NBA-Data-1980-2019'!$B$1:$B$16305,$A277,'[1]NBA-Data-1980-2019'!$A$1:$A$16305,DW$9)</f>
        <v>5700000</v>
      </c>
      <c r="DX277" s="63">
        <f>SUMIFS('[1]NBA-Data-1980-2019'!$G$1:$G$16305,'[1]NBA-Data-1980-2019'!$B$1:$B$16305,$A277,'[1]NBA-Data-1980-2019'!$A$1:$A$16305,DX$9)</f>
        <v>5500000</v>
      </c>
      <c r="DY277" s="63">
        <f>SUMIFS('[1]NBA-Data-1980-2019'!$G$1:$G$16305,'[1]NBA-Data-1980-2019'!$B$1:$B$16305,$A277,'[1]NBA-Data-1980-2019'!$A$1:$A$16305,DY$9)</f>
        <v>5300000</v>
      </c>
      <c r="DZ277" s="63">
        <f>SUMIFS('[1]NBA-Data-1980-2019'!$G$1:$G$16305,'[1]NBA-Data-1980-2019'!$B$1:$B$16305,$A277,'[1]NBA-Data-1980-2019'!$A$1:$A$16305,DZ$9)</f>
        <v>7590035</v>
      </c>
      <c r="EA277" s="63">
        <f>SUMIFS('[1]NBA-Data-1980-2019'!$G$1:$G$16305,'[1]NBA-Data-1980-2019'!$B$1:$B$16305,$A277,'[1]NBA-Data-1980-2019'!$A$1:$A$16305,EA$9)</f>
        <v>7969537</v>
      </c>
      <c r="EB277" s="63">
        <f>SUMIFS('[1]NBA-Data-1980-2019'!$G$1:$G$16305,'[1]NBA-Data-1980-2019'!$B$1:$B$16305,$A277,'[1]NBA-Data-1980-2019'!$A$1:$A$16305,EB$9)</f>
        <v>0</v>
      </c>
      <c r="EC277" s="63">
        <f>SUMIFS('[1]NBA-Data-1980-2019'!$G$1:$G$16305,'[1]NBA-Data-1980-2019'!$B$1:$B$16305,$A277,'[1]NBA-Data-1980-2019'!$A$1:$A$16305,EC$9)</f>
        <v>0</v>
      </c>
      <c r="ED277" s="63">
        <f>SUMIFS('[1]NBA-Data-1980-2019'!$G$1:$G$16305,'[1]NBA-Data-1980-2019'!$B$1:$B$16305,$A277,'[1]NBA-Data-1980-2019'!$A$1:$A$16305,ED$9)</f>
        <v>0</v>
      </c>
      <c r="EH277" s="2" t="s">
        <v>1482</v>
      </c>
    </row>
    <row r="278" spans="1:165" x14ac:dyDescent="0.2">
      <c r="A278" s="2" t="s">
        <v>713</v>
      </c>
      <c r="B278" s="2" t="str" cm="1">
        <f t="array" ref="B278">_xlfn.XLOOKUP($A278&amp;B$5,'[1]NBA-Data-1980-2019'!$B$1:$B$16305&amp;'[1]NBA-Data-1980-2019'!$A$1:$A$16305,'[1]NBA-Data-1980-2019'!$D$1:$D$16305,"",0)</f>
        <v/>
      </c>
      <c r="C278" s="2" t="str" cm="1">
        <f t="array" ref="C278">_xlfn.XLOOKUP($A278&amp;C$5,'[1]NBA-Data-1980-2019'!$B$1:$B$16305&amp;'[1]NBA-Data-1980-2019'!$A$1:$A$16305,'[1]NBA-Data-1980-2019'!$D$1:$D$16305,"",0)</f>
        <v/>
      </c>
      <c r="D278" s="2" t="str" cm="1">
        <f t="array" ref="D278">_xlfn.XLOOKUP($A278&amp;D$5,'[1]NBA-Data-1980-2019'!$B$1:$B$16305&amp;'[1]NBA-Data-1980-2019'!$A$1:$A$16305,'[1]NBA-Data-1980-2019'!$D$1:$D$16305,"",0)</f>
        <v/>
      </c>
      <c r="E278" s="2" t="str" cm="1">
        <f t="array" ref="E278">_xlfn.XLOOKUP($A278&amp;E$5,'[1]NBA-Data-1980-2019'!$B$1:$B$16305&amp;'[1]NBA-Data-1980-2019'!$A$1:$A$16305,'[1]NBA-Data-1980-2019'!$D$1:$D$16305,"",0)</f>
        <v/>
      </c>
      <c r="F278" s="2" t="str" cm="1">
        <f t="array" ref="F278">_xlfn.XLOOKUP($A278&amp;F$5,'[1]NBA-Data-1980-2019'!$B$1:$B$16305&amp;'[1]NBA-Data-1980-2019'!$A$1:$A$16305,'[1]NBA-Data-1980-2019'!$D$1:$D$16305,"",0)</f>
        <v/>
      </c>
      <c r="G278" s="2" t="str" cm="1">
        <f t="array" ref="G278">_xlfn.XLOOKUP($A278&amp;G$5,'[1]NBA-Data-1980-2019'!$B$1:$B$16305&amp;'[1]NBA-Data-1980-2019'!$A$1:$A$16305,'[1]NBA-Data-1980-2019'!$D$1:$D$16305,"",0)</f>
        <v/>
      </c>
      <c r="H278" s="2" t="str" cm="1">
        <f t="array" ref="H278">_xlfn.XLOOKUP($A278&amp;H$5,'[1]NBA-Data-1980-2019'!$B$1:$B$16305&amp;'[1]NBA-Data-1980-2019'!$A$1:$A$16305,'[1]NBA-Data-1980-2019'!$D$1:$D$16305,"",0)</f>
        <v/>
      </c>
      <c r="I278" s="2" t="str" cm="1">
        <f t="array" ref="I278">_xlfn.XLOOKUP($A278&amp;I$5,'[1]NBA-Data-1980-2019'!$B$1:$B$16305&amp;'[1]NBA-Data-1980-2019'!$A$1:$A$16305,'[1]NBA-Data-1980-2019'!$D$1:$D$16305,"",0)</f>
        <v/>
      </c>
      <c r="J278" s="2" t="str" cm="1">
        <f t="array" ref="J278">_xlfn.XLOOKUP($A278&amp;J$5,'[1]NBA-Data-1980-2019'!$B$1:$B$16305&amp;'[1]NBA-Data-1980-2019'!$A$1:$A$16305,'[1]NBA-Data-1980-2019'!$D$1:$D$16305,"",0)</f>
        <v/>
      </c>
      <c r="K278" s="2" t="str" cm="1">
        <f t="array" ref="K278">_xlfn.XLOOKUP($A278&amp;K$5,'[1]NBA-Data-1980-2019'!$B$1:$B$16305&amp;'[1]NBA-Data-1980-2019'!$A$1:$A$16305,'[1]NBA-Data-1980-2019'!$D$1:$D$16305,"",0)</f>
        <v/>
      </c>
      <c r="L278" s="2" t="str" cm="1">
        <f t="array" ref="L278">_xlfn.XLOOKUP($A278&amp;L$5,'[1]NBA-Data-1980-2019'!$B$1:$B$16305&amp;'[1]NBA-Data-1980-2019'!$A$1:$A$16305,'[1]NBA-Data-1980-2019'!$D$1:$D$16305,"",0)</f>
        <v/>
      </c>
      <c r="M278" s="2" t="str" cm="1">
        <f t="array" ref="M278">_xlfn.XLOOKUP($A278&amp;M$5,'[1]NBA-Data-1980-2019'!$B$1:$B$16305&amp;'[1]NBA-Data-1980-2019'!$A$1:$A$16305,'[1]NBA-Data-1980-2019'!$D$1:$D$16305,"",0)</f>
        <v/>
      </c>
      <c r="N278" s="2" t="str" cm="1">
        <f t="array" ref="N278">_xlfn.XLOOKUP($A278&amp;N$5,'[1]NBA-Data-1980-2019'!$B$1:$B$16305&amp;'[1]NBA-Data-1980-2019'!$A$1:$A$16305,'[1]NBA-Data-1980-2019'!$D$1:$D$16305,"",0)</f>
        <v/>
      </c>
      <c r="O278" s="2" t="str" cm="1">
        <f t="array" ref="O278">_xlfn.XLOOKUP($A278&amp;O$5,'[1]NBA-Data-1980-2019'!$B$1:$B$16305&amp;'[1]NBA-Data-1980-2019'!$A$1:$A$16305,'[1]NBA-Data-1980-2019'!$D$1:$D$16305,"",0)</f>
        <v/>
      </c>
      <c r="P278" s="2" t="str" cm="1">
        <f t="array" ref="P278">_xlfn.XLOOKUP($A278&amp;P$5,'[1]NBA-Data-1980-2019'!$B$1:$B$16305&amp;'[1]NBA-Data-1980-2019'!$A$1:$A$16305,'[1]NBA-Data-1980-2019'!$D$1:$D$16305,"",0)</f>
        <v/>
      </c>
      <c r="Q278" s="2" t="str" cm="1">
        <f t="array" ref="Q278">_xlfn.XLOOKUP($A278&amp;Q$5,'[1]NBA-Data-1980-2019'!$B$1:$B$16305&amp;'[1]NBA-Data-1980-2019'!$A$1:$A$16305,'[1]NBA-Data-1980-2019'!$D$1:$D$16305,"",0)</f>
        <v/>
      </c>
      <c r="R278" s="2" t="str" cm="1">
        <f t="array" ref="R278">_xlfn.XLOOKUP($A278&amp;R$5,'[1]NBA-Data-1980-2019'!$B$1:$B$16305&amp;'[1]NBA-Data-1980-2019'!$A$1:$A$16305,'[1]NBA-Data-1980-2019'!$D$1:$D$16305,"",0)</f>
        <v/>
      </c>
      <c r="S278" s="2" t="str" cm="1">
        <f t="array" ref="S278">_xlfn.XLOOKUP($A278&amp;S$5,'[1]NBA-Data-1980-2019'!$B$1:$B$16305&amp;'[1]NBA-Data-1980-2019'!$A$1:$A$16305,'[1]NBA-Data-1980-2019'!$D$1:$D$16305,"",0)</f>
        <v/>
      </c>
      <c r="T278" s="2" t="str" cm="1">
        <f t="array" ref="T278">_xlfn.XLOOKUP($A278&amp;T$5,'[1]NBA-Data-1980-2019'!$B$1:$B$16305&amp;'[1]NBA-Data-1980-2019'!$A$1:$A$16305,'[1]NBA-Data-1980-2019'!$D$1:$D$16305,"",0)</f>
        <v/>
      </c>
      <c r="U278" s="2" t="str" cm="1">
        <f t="array" ref="U278">_xlfn.XLOOKUP($A278&amp;U$5,'[1]NBA-Data-1980-2019'!$B$1:$B$16305&amp;'[1]NBA-Data-1980-2019'!$A$1:$A$16305,'[1]NBA-Data-1980-2019'!$D$1:$D$16305,"",0)</f>
        <v/>
      </c>
      <c r="V278" s="2" t="str" cm="1">
        <f t="array" ref="V278">_xlfn.XLOOKUP($A278&amp;V$5,'[1]NBA-Data-1980-2019'!$B$1:$B$16305&amp;'[1]NBA-Data-1980-2019'!$A$1:$A$16305,'[1]NBA-Data-1980-2019'!$D$1:$D$16305,"",0)</f>
        <v/>
      </c>
      <c r="W278" s="2" t="str" cm="1">
        <f t="array" ref="W278">_xlfn.XLOOKUP($A278&amp;W$5,'[1]NBA-Data-1980-2019'!$B$1:$B$16305&amp;'[1]NBA-Data-1980-2019'!$A$1:$A$16305,'[1]NBA-Data-1980-2019'!$D$1:$D$16305,"",0)</f>
        <v/>
      </c>
      <c r="X278" s="2" t="str" cm="1">
        <f t="array" ref="X278">_xlfn.XLOOKUP($A278&amp;X$5,'[1]NBA-Data-1980-2019'!$B$1:$B$16305&amp;'[1]NBA-Data-1980-2019'!$A$1:$A$16305,'[1]NBA-Data-1980-2019'!$D$1:$D$16305,"",0)</f>
        <v/>
      </c>
      <c r="Y278" s="2" t="str" cm="1">
        <f t="array" ref="Y278">_xlfn.XLOOKUP($A278&amp;Y$5,'[1]NBA-Data-1980-2019'!$B$1:$B$16305&amp;'[1]NBA-Data-1980-2019'!$A$1:$A$16305,'[1]NBA-Data-1980-2019'!$D$1:$D$16305,"",0)</f>
        <v/>
      </c>
      <c r="Z278" s="2" t="str" cm="1">
        <f t="array" ref="Z278">_xlfn.XLOOKUP($A278&amp;Z$5,'[1]NBA-Data-1980-2019'!$B$1:$B$16305&amp;'[1]NBA-Data-1980-2019'!$A$1:$A$16305,'[1]NBA-Data-1980-2019'!$D$1:$D$16305,"",0)</f>
        <v/>
      </c>
      <c r="AA278" s="2" t="str" cm="1">
        <f t="array" ref="AA278">_xlfn.XLOOKUP($A278&amp;AA$5,'[1]NBA-Data-1980-2019'!$B$1:$B$16305&amp;'[1]NBA-Data-1980-2019'!$A$1:$A$16305,'[1]NBA-Data-1980-2019'!$D$1:$D$16305,"",0)</f>
        <v/>
      </c>
      <c r="AB278" s="2" t="str" cm="1">
        <f t="array" ref="AB278">_xlfn.XLOOKUP($A278&amp;AB$5,'[1]NBA-Data-1980-2019'!$B$1:$B$16305&amp;'[1]NBA-Data-1980-2019'!$A$1:$A$16305,'[1]NBA-Data-1980-2019'!$D$1:$D$16305,"",0)</f>
        <v>TOR</v>
      </c>
      <c r="AC278" s="2" t="str" cm="1">
        <f t="array" ref="AC278">_xlfn.XLOOKUP($A278&amp;AC$5,'[1]NBA-Data-1980-2019'!$B$1:$B$16305&amp;'[1]NBA-Data-1980-2019'!$A$1:$A$16305,'[1]NBA-Data-1980-2019'!$D$1:$D$16305,"",0)</f>
        <v>TOR</v>
      </c>
      <c r="AD278" s="2" t="str" cm="1">
        <f t="array" ref="AD278">_xlfn.XLOOKUP($A278&amp;AD$5,'[1]NBA-Data-1980-2019'!$B$1:$B$16305&amp;'[1]NBA-Data-1980-2019'!$A$1:$A$16305,'[1]NBA-Data-1980-2019'!$D$1:$D$16305,"",0)</f>
        <v>TOR</v>
      </c>
      <c r="AE278" s="2" t="str" cm="1">
        <f t="array" ref="AE278">_xlfn.XLOOKUP($A278&amp;AE$5,'[1]NBA-Data-1980-2019'!$B$1:$B$16305&amp;'[1]NBA-Data-1980-2019'!$A$1:$A$16305,'[1]NBA-Data-1980-2019'!$D$1:$D$16305,"",0)</f>
        <v/>
      </c>
      <c r="AF278" s="2" t="str" cm="1">
        <f t="array" ref="AF278">_xlfn.XLOOKUP($A278&amp;AF$5,'[1]NBA-Data-1980-2019'!$B$1:$B$16305&amp;'[1]NBA-Data-1980-2019'!$A$1:$A$16305,'[1]NBA-Data-1980-2019'!$D$1:$D$16305,"",0)</f>
        <v/>
      </c>
      <c r="AG278" s="2" t="str" cm="1">
        <f t="array" ref="AG278">_xlfn.XLOOKUP($A278&amp;AG$5,'[1]NBA-Data-1980-2019'!$B$1:$B$16305&amp;'[1]NBA-Data-1980-2019'!$A$1:$A$16305,'[1]NBA-Data-1980-2019'!$D$1:$D$16305,"",0)</f>
        <v/>
      </c>
      <c r="AH278" s="2" t="str" cm="1">
        <f t="array" ref="AH278">_xlfn.XLOOKUP($A278&amp;AH$5,'[1]NBA-Data-1980-2019'!$B$1:$B$16305&amp;'[1]NBA-Data-1980-2019'!$A$1:$A$16305,'[1]NBA-Data-1980-2019'!$H$1:$H$16305,"",0)</f>
        <v/>
      </c>
      <c r="AI278" s="2" t="str" cm="1">
        <f t="array" ref="AI278">_xlfn.XLOOKUP($A278&amp;AI$5,'[1]NBA-Data-1980-2019'!$B$1:$B$16305&amp;'[1]NBA-Data-1980-2019'!$A$1:$A$16305,'[1]NBA-Data-1980-2019'!$H$1:$H$16305,"",0)</f>
        <v/>
      </c>
      <c r="AJ278" s="2" t="str" cm="1">
        <f t="array" ref="AJ278">_xlfn.XLOOKUP($A278&amp;AJ$5,'[1]NBA-Data-1980-2019'!$B$1:$B$16305&amp;'[1]NBA-Data-1980-2019'!$A$1:$A$16305,'[1]NBA-Data-1980-2019'!$H$1:$H$16305,"",0)</f>
        <v/>
      </c>
      <c r="AK278" s="2" t="str" cm="1">
        <f t="array" ref="AK278">_xlfn.XLOOKUP($A278&amp;AK$5,'[1]NBA-Data-1980-2019'!$B$1:$B$16305&amp;'[1]NBA-Data-1980-2019'!$A$1:$A$16305,'[1]NBA-Data-1980-2019'!$H$1:$H$16305,"",0)</f>
        <v/>
      </c>
      <c r="AL278" s="2" t="str" cm="1">
        <f t="array" ref="AL278">_xlfn.XLOOKUP($A278&amp;AL$5,'[1]NBA-Data-1980-2019'!$B$1:$B$16305&amp;'[1]NBA-Data-1980-2019'!$A$1:$A$16305,'[1]NBA-Data-1980-2019'!$H$1:$H$16305,"",0)</f>
        <v/>
      </c>
      <c r="AM278" s="2" t="str" cm="1">
        <f t="array" ref="AM278">_xlfn.XLOOKUP($A278&amp;AM$5,'[1]NBA-Data-1980-2019'!$B$1:$B$16305&amp;'[1]NBA-Data-1980-2019'!$A$1:$A$16305,'[1]NBA-Data-1980-2019'!$H$1:$H$16305,"",0)</f>
        <v/>
      </c>
      <c r="AN278" s="2" t="str" cm="1">
        <f t="array" ref="AN278">_xlfn.XLOOKUP($A278&amp;AN$5,'[1]NBA-Data-1980-2019'!$B$1:$B$16305&amp;'[1]NBA-Data-1980-2019'!$A$1:$A$16305,'[1]NBA-Data-1980-2019'!$H$1:$H$16305,"",0)</f>
        <v/>
      </c>
      <c r="AO278" s="2" t="str" cm="1">
        <f t="array" ref="AO278">_xlfn.XLOOKUP($A278&amp;AO$5,'[1]NBA-Data-1980-2019'!$B$1:$B$16305&amp;'[1]NBA-Data-1980-2019'!$A$1:$A$16305,'[1]NBA-Data-1980-2019'!$H$1:$H$16305,"",0)</f>
        <v/>
      </c>
      <c r="AP278" s="2" t="str" cm="1">
        <f t="array" ref="AP278">_xlfn.XLOOKUP($A278&amp;AP$5,'[1]NBA-Data-1980-2019'!$B$1:$B$16305&amp;'[1]NBA-Data-1980-2019'!$A$1:$A$16305,'[1]NBA-Data-1980-2019'!$H$1:$H$16305,"",0)</f>
        <v/>
      </c>
      <c r="AQ278" s="2" t="str" cm="1">
        <f t="array" ref="AQ278">_xlfn.XLOOKUP($A278&amp;AQ$5,'[1]NBA-Data-1980-2019'!$B$1:$B$16305&amp;'[1]NBA-Data-1980-2019'!$A$1:$A$16305,'[1]NBA-Data-1980-2019'!$H$1:$H$16305,"",0)</f>
        <v/>
      </c>
      <c r="AR278" s="2" t="str" cm="1">
        <f t="array" ref="AR278">_xlfn.XLOOKUP($A278&amp;AR$5,'[1]NBA-Data-1980-2019'!$B$1:$B$16305&amp;'[1]NBA-Data-1980-2019'!$A$1:$A$16305,'[1]NBA-Data-1980-2019'!$H$1:$H$16305,"",0)</f>
        <v/>
      </c>
      <c r="AS278" s="2" t="str" cm="1">
        <f t="array" ref="AS278">_xlfn.XLOOKUP($A278&amp;AS$5,'[1]NBA-Data-1980-2019'!$B$1:$B$16305&amp;'[1]NBA-Data-1980-2019'!$A$1:$A$16305,'[1]NBA-Data-1980-2019'!$H$1:$H$16305,"",0)</f>
        <v/>
      </c>
      <c r="AT278" s="2" t="str" cm="1">
        <f t="array" ref="AT278">_xlfn.XLOOKUP($A278&amp;AT$5,'[1]NBA-Data-1980-2019'!$B$1:$B$16305&amp;'[1]NBA-Data-1980-2019'!$A$1:$A$16305,'[1]NBA-Data-1980-2019'!$H$1:$H$16305,"",0)</f>
        <v/>
      </c>
      <c r="AU278" s="2" t="str" cm="1">
        <f t="array" ref="AU278">_xlfn.XLOOKUP($A278&amp;AU$5,'[1]NBA-Data-1980-2019'!$B$1:$B$16305&amp;'[1]NBA-Data-1980-2019'!$A$1:$A$16305,'[1]NBA-Data-1980-2019'!$H$1:$H$16305,"",0)</f>
        <v/>
      </c>
      <c r="AV278" s="2" t="str" cm="1">
        <f t="array" ref="AV278">_xlfn.XLOOKUP($A278&amp;AV$5,'[1]NBA-Data-1980-2019'!$B$1:$B$16305&amp;'[1]NBA-Data-1980-2019'!$A$1:$A$16305,'[1]NBA-Data-1980-2019'!$H$1:$H$16305,"",0)</f>
        <v/>
      </c>
      <c r="AW278" s="2" t="str" cm="1">
        <f t="array" ref="AW278">_xlfn.XLOOKUP($A278&amp;AW$5,'[1]NBA-Data-1980-2019'!$B$1:$B$16305&amp;'[1]NBA-Data-1980-2019'!$A$1:$A$16305,'[1]NBA-Data-1980-2019'!$H$1:$H$16305,"",0)</f>
        <v/>
      </c>
      <c r="AX278" s="2" t="str" cm="1">
        <f t="array" ref="AX278">_xlfn.XLOOKUP($A278&amp;AX$5,'[1]NBA-Data-1980-2019'!$B$1:$B$16305&amp;'[1]NBA-Data-1980-2019'!$A$1:$A$16305,'[1]NBA-Data-1980-2019'!$H$1:$H$16305,"",0)</f>
        <v/>
      </c>
      <c r="AY278" s="2" t="str" cm="1">
        <f t="array" ref="AY278">_xlfn.XLOOKUP($A278&amp;AY$5,'[1]NBA-Data-1980-2019'!$B$1:$B$16305&amp;'[1]NBA-Data-1980-2019'!$A$1:$A$16305,'[1]NBA-Data-1980-2019'!$H$1:$H$16305,"",0)</f>
        <v/>
      </c>
      <c r="AZ278" s="2" t="str" cm="1">
        <f t="array" ref="AZ278">_xlfn.XLOOKUP($A278&amp;AZ$5,'[1]NBA-Data-1980-2019'!$B$1:$B$16305&amp;'[1]NBA-Data-1980-2019'!$A$1:$A$16305,'[1]NBA-Data-1980-2019'!$H$1:$H$16305,"",0)</f>
        <v/>
      </c>
      <c r="BA278" s="2" t="str" cm="1">
        <f t="array" ref="BA278">_xlfn.XLOOKUP($A278&amp;BA$5,'[1]NBA-Data-1980-2019'!$B$1:$B$16305&amp;'[1]NBA-Data-1980-2019'!$A$1:$A$16305,'[1]NBA-Data-1980-2019'!$H$1:$H$16305,"",0)</f>
        <v/>
      </c>
      <c r="BB278" s="2" t="str" cm="1">
        <f t="array" ref="BB278">_xlfn.XLOOKUP($A278&amp;BB$5,'[1]NBA-Data-1980-2019'!$B$1:$B$16305&amp;'[1]NBA-Data-1980-2019'!$A$1:$A$16305,'[1]NBA-Data-1980-2019'!$H$1:$H$16305,"",0)</f>
        <v/>
      </c>
      <c r="BC278" s="2" t="str" cm="1">
        <f t="array" ref="BC278">_xlfn.XLOOKUP($A278&amp;BC$5,'[1]NBA-Data-1980-2019'!$B$1:$B$16305&amp;'[1]NBA-Data-1980-2019'!$A$1:$A$16305,'[1]NBA-Data-1980-2019'!$H$1:$H$16305,"",0)</f>
        <v/>
      </c>
      <c r="BD278" s="2" t="str" cm="1">
        <f t="array" ref="BD278">_xlfn.XLOOKUP($A278&amp;BD$5,'[1]NBA-Data-1980-2019'!$B$1:$B$16305&amp;'[1]NBA-Data-1980-2019'!$A$1:$A$16305,'[1]NBA-Data-1980-2019'!$H$1:$H$16305,"",0)</f>
        <v/>
      </c>
      <c r="BE278" s="2" t="str" cm="1">
        <f t="array" ref="BE278">_xlfn.XLOOKUP($A278&amp;BE$5,'[1]NBA-Data-1980-2019'!$B$1:$B$16305&amp;'[1]NBA-Data-1980-2019'!$A$1:$A$16305,'[1]NBA-Data-1980-2019'!$H$1:$H$16305,"",0)</f>
        <v/>
      </c>
      <c r="BF278" s="2" t="str" cm="1">
        <f t="array" ref="BF278">_xlfn.XLOOKUP($A278&amp;BF$5,'[1]NBA-Data-1980-2019'!$B$1:$B$16305&amp;'[1]NBA-Data-1980-2019'!$A$1:$A$16305,'[1]NBA-Data-1980-2019'!$H$1:$H$16305,"",0)</f>
        <v/>
      </c>
      <c r="BG278" s="2" t="str" cm="1">
        <f t="array" ref="BG278">_xlfn.XLOOKUP($A278&amp;BG$5,'[1]NBA-Data-1980-2019'!$B$1:$B$16305&amp;'[1]NBA-Data-1980-2019'!$A$1:$A$16305,'[1]NBA-Data-1980-2019'!$H$1:$H$16305,"",0)</f>
        <v/>
      </c>
      <c r="BH278" s="2" cm="1">
        <f t="array" ref="BH278">_xlfn.XLOOKUP($A278&amp;BH$5,'[1]NBA-Data-1980-2019'!$B$1:$B$16305&amp;'[1]NBA-Data-1980-2019'!$A$1:$A$16305,'[1]NBA-Data-1980-2019'!$H$1:$H$16305,"",0)</f>
        <v>858</v>
      </c>
      <c r="BI278" s="2" cm="1">
        <f t="array" ref="BI278">_xlfn.XLOOKUP($A278&amp;BI$5,'[1]NBA-Data-1980-2019'!$B$1:$B$16305&amp;'[1]NBA-Data-1980-2019'!$A$1:$A$16305,'[1]NBA-Data-1980-2019'!$H$1:$H$16305,"",0)</f>
        <v>1676.7</v>
      </c>
      <c r="BJ278" s="2" cm="1">
        <f t="array" ref="BJ278">_xlfn.XLOOKUP($A278&amp;BJ$5,'[1]NBA-Data-1980-2019'!$B$1:$B$16305&amp;'[1]NBA-Data-1980-2019'!$A$1:$A$16305,'[1]NBA-Data-1980-2019'!$H$1:$H$16305,"",0)</f>
        <v>2552</v>
      </c>
      <c r="BK278" s="2" t="str" cm="1">
        <f t="array" ref="BK278">_xlfn.XLOOKUP($A278&amp;BK$5,'[1]NBA-Data-1980-2019'!$B$1:$B$16305&amp;'[1]NBA-Data-1980-2019'!$A$1:$A$16305,'[1]NBA-Data-1980-2019'!$H$1:$H$16305,"",0)</f>
        <v/>
      </c>
      <c r="BL278" s="2" t="str" cm="1">
        <f t="array" ref="BL278">_xlfn.XLOOKUP($A278&amp;BL$5,'[1]NBA-Data-1980-2019'!$B$1:$B$16305&amp;'[1]NBA-Data-1980-2019'!$A$1:$A$16305,'[1]NBA-Data-1980-2019'!$H$1:$H$16305,"",0)</f>
        <v/>
      </c>
      <c r="BM278" s="2" t="str" cm="1">
        <f t="array" ref="BM278">_xlfn.XLOOKUP($A278&amp;BM$5,'[1]NBA-Data-1980-2019'!$B$1:$B$16305&amp;'[1]NBA-Data-1980-2019'!$A$1:$A$16305,'[1]NBA-Data-1980-2019'!$H$1:$H$16305,"",0)</f>
        <v/>
      </c>
      <c r="BN278" s="2" t="str" cm="1">
        <f t="array" ref="BN278">_xlfn.XLOOKUP($A278&amp;BN$5,'[1]NBA-Data-1980-2019'!$B$1:$B$16305&amp;'[1]NBA-Data-1980-2019'!$A$1:$A$16305,'[1]NBA-Data-1980-2019'!$F$1:$F$16305,"",0)</f>
        <v/>
      </c>
      <c r="BO278" s="2" t="str" cm="1">
        <f t="array" ref="BO278">_xlfn.XLOOKUP($A278&amp;BO$5,'[1]NBA-Data-1980-2019'!$B$1:$B$16305&amp;'[1]NBA-Data-1980-2019'!$A$1:$A$16305,'[1]NBA-Data-1980-2019'!$F$1:$F$16305,"",0)</f>
        <v/>
      </c>
      <c r="BP278" s="2" t="str" cm="1">
        <f t="array" ref="BP278">_xlfn.XLOOKUP($A278&amp;BP$5,'[1]NBA-Data-1980-2019'!$B$1:$B$16305&amp;'[1]NBA-Data-1980-2019'!$A$1:$A$16305,'[1]NBA-Data-1980-2019'!$F$1:$F$16305,"",0)</f>
        <v/>
      </c>
      <c r="BQ278" s="2" t="str" cm="1">
        <f t="array" ref="BQ278">_xlfn.XLOOKUP($A278&amp;BQ$5,'[1]NBA-Data-1980-2019'!$B$1:$B$16305&amp;'[1]NBA-Data-1980-2019'!$A$1:$A$16305,'[1]NBA-Data-1980-2019'!$F$1:$F$16305,"",0)</f>
        <v/>
      </c>
      <c r="BR278" s="2" t="str" cm="1">
        <f t="array" ref="BR278">_xlfn.XLOOKUP($A278&amp;BR$5,'[1]NBA-Data-1980-2019'!$B$1:$B$16305&amp;'[1]NBA-Data-1980-2019'!$A$1:$A$16305,'[1]NBA-Data-1980-2019'!$F$1:$F$16305,"",0)</f>
        <v/>
      </c>
      <c r="BS278" s="2" t="str" cm="1">
        <f t="array" ref="BS278">_xlfn.XLOOKUP($A278&amp;BS$5,'[1]NBA-Data-1980-2019'!$B$1:$B$16305&amp;'[1]NBA-Data-1980-2019'!$A$1:$A$16305,'[1]NBA-Data-1980-2019'!$F$1:$F$16305,"",0)</f>
        <v/>
      </c>
      <c r="BT278" s="2" t="str" cm="1">
        <f t="array" ref="BT278">_xlfn.XLOOKUP($A278&amp;BT$5,'[1]NBA-Data-1980-2019'!$B$1:$B$16305&amp;'[1]NBA-Data-1980-2019'!$A$1:$A$16305,'[1]NBA-Data-1980-2019'!$F$1:$F$16305,"",0)</f>
        <v/>
      </c>
      <c r="BU278" s="2" t="str" cm="1">
        <f t="array" ref="BU278">_xlfn.XLOOKUP($A278&amp;BU$5,'[1]NBA-Data-1980-2019'!$B$1:$B$16305&amp;'[1]NBA-Data-1980-2019'!$A$1:$A$16305,'[1]NBA-Data-1980-2019'!$F$1:$F$16305,"",0)</f>
        <v/>
      </c>
      <c r="BV278" s="2" t="str" cm="1">
        <f t="array" ref="BV278">_xlfn.XLOOKUP($A278&amp;BV$5,'[1]NBA-Data-1980-2019'!$B$1:$B$16305&amp;'[1]NBA-Data-1980-2019'!$A$1:$A$16305,'[1]NBA-Data-1980-2019'!$F$1:$F$16305,"",0)</f>
        <v/>
      </c>
      <c r="BW278" s="2" t="str" cm="1">
        <f t="array" ref="BW278">_xlfn.XLOOKUP($A278&amp;BW$5,'[1]NBA-Data-1980-2019'!$B$1:$B$16305&amp;'[1]NBA-Data-1980-2019'!$A$1:$A$16305,'[1]NBA-Data-1980-2019'!$F$1:$F$16305,"",0)</f>
        <v/>
      </c>
      <c r="BX278" s="2" t="str" cm="1">
        <f t="array" ref="BX278">_xlfn.XLOOKUP($A278&amp;BX$5,'[1]NBA-Data-1980-2019'!$B$1:$B$16305&amp;'[1]NBA-Data-1980-2019'!$A$1:$A$16305,'[1]NBA-Data-1980-2019'!$F$1:$F$16305,"",0)</f>
        <v/>
      </c>
      <c r="BY278" s="2" t="str" cm="1">
        <f t="array" ref="BY278">_xlfn.XLOOKUP($A278&amp;BY$5,'[1]NBA-Data-1980-2019'!$B$1:$B$16305&amp;'[1]NBA-Data-1980-2019'!$A$1:$A$16305,'[1]NBA-Data-1980-2019'!$F$1:$F$16305,"",0)</f>
        <v/>
      </c>
      <c r="BZ278" s="2" t="str" cm="1">
        <f t="array" ref="BZ278">_xlfn.XLOOKUP($A278&amp;BZ$5,'[1]NBA-Data-1980-2019'!$B$1:$B$16305&amp;'[1]NBA-Data-1980-2019'!$A$1:$A$16305,'[1]NBA-Data-1980-2019'!$F$1:$F$16305,"",0)</f>
        <v/>
      </c>
      <c r="CA278" s="2" t="str" cm="1">
        <f t="array" ref="CA278">_xlfn.XLOOKUP($A278&amp;CA$5,'[1]NBA-Data-1980-2019'!$B$1:$B$16305&amp;'[1]NBA-Data-1980-2019'!$A$1:$A$16305,'[1]NBA-Data-1980-2019'!$F$1:$F$16305,"",0)</f>
        <v/>
      </c>
      <c r="CB278" s="2" t="str" cm="1">
        <f t="array" ref="CB278">_xlfn.XLOOKUP($A278&amp;CB$5,'[1]NBA-Data-1980-2019'!$B$1:$B$16305&amp;'[1]NBA-Data-1980-2019'!$A$1:$A$16305,'[1]NBA-Data-1980-2019'!$F$1:$F$16305,"",0)</f>
        <v/>
      </c>
      <c r="CC278" s="2" t="str" cm="1">
        <f t="array" ref="CC278">_xlfn.XLOOKUP($A278&amp;CC$5,'[1]NBA-Data-1980-2019'!$B$1:$B$16305&amp;'[1]NBA-Data-1980-2019'!$A$1:$A$16305,'[1]NBA-Data-1980-2019'!$F$1:$F$16305,"",0)</f>
        <v/>
      </c>
      <c r="CD278" s="2" t="str" cm="1">
        <f t="array" ref="CD278">_xlfn.XLOOKUP($A278&amp;CD$5,'[1]NBA-Data-1980-2019'!$B$1:$B$16305&amp;'[1]NBA-Data-1980-2019'!$A$1:$A$16305,'[1]NBA-Data-1980-2019'!$F$1:$F$16305,"",0)</f>
        <v/>
      </c>
      <c r="CE278" s="2" t="str" cm="1">
        <f t="array" ref="CE278">_xlfn.XLOOKUP($A278&amp;CE$5,'[1]NBA-Data-1980-2019'!$B$1:$B$16305&amp;'[1]NBA-Data-1980-2019'!$A$1:$A$16305,'[1]NBA-Data-1980-2019'!$F$1:$F$16305,"",0)</f>
        <v/>
      </c>
      <c r="CF278" s="2" t="str" cm="1">
        <f t="array" ref="CF278">_xlfn.XLOOKUP($A278&amp;CF$5,'[1]NBA-Data-1980-2019'!$B$1:$B$16305&amp;'[1]NBA-Data-1980-2019'!$A$1:$A$16305,'[1]NBA-Data-1980-2019'!$F$1:$F$16305,"",0)</f>
        <v/>
      </c>
      <c r="CG278" s="2" t="str" cm="1">
        <f t="array" ref="CG278">_xlfn.XLOOKUP($A278&amp;CG$5,'[1]NBA-Data-1980-2019'!$B$1:$B$16305&amp;'[1]NBA-Data-1980-2019'!$A$1:$A$16305,'[1]NBA-Data-1980-2019'!$F$1:$F$16305,"",0)</f>
        <v/>
      </c>
      <c r="CH278" s="2" t="str" cm="1">
        <f t="array" ref="CH278">_xlfn.XLOOKUP($A278&amp;CH$5,'[1]NBA-Data-1980-2019'!$B$1:$B$16305&amp;'[1]NBA-Data-1980-2019'!$A$1:$A$16305,'[1]NBA-Data-1980-2019'!$F$1:$F$16305,"",0)</f>
        <v/>
      </c>
      <c r="CI278" s="2" t="str" cm="1">
        <f t="array" ref="CI278">_xlfn.XLOOKUP($A278&amp;CI$5,'[1]NBA-Data-1980-2019'!$B$1:$B$16305&amp;'[1]NBA-Data-1980-2019'!$A$1:$A$16305,'[1]NBA-Data-1980-2019'!$F$1:$F$16305,"",0)</f>
        <v/>
      </c>
      <c r="CJ278" s="2" t="str" cm="1">
        <f t="array" ref="CJ278">_xlfn.XLOOKUP($A278&amp;CJ$5,'[1]NBA-Data-1980-2019'!$B$1:$B$16305&amp;'[1]NBA-Data-1980-2019'!$A$1:$A$16305,'[1]NBA-Data-1980-2019'!$F$1:$F$16305,"",0)</f>
        <v/>
      </c>
      <c r="CK278" s="2" t="str" cm="1">
        <f t="array" ref="CK278">_xlfn.XLOOKUP($A278&amp;CK$5,'[1]NBA-Data-1980-2019'!$B$1:$B$16305&amp;'[1]NBA-Data-1980-2019'!$A$1:$A$16305,'[1]NBA-Data-1980-2019'!$F$1:$F$16305,"",0)</f>
        <v/>
      </c>
      <c r="CL278" s="2" t="str" cm="1">
        <f t="array" ref="CL278">_xlfn.XLOOKUP($A278&amp;CL$5,'[1]NBA-Data-1980-2019'!$B$1:$B$16305&amp;'[1]NBA-Data-1980-2019'!$A$1:$A$16305,'[1]NBA-Data-1980-2019'!$F$1:$F$16305,"",0)</f>
        <v/>
      </c>
      <c r="CM278" s="2" t="str" cm="1">
        <f t="array" ref="CM278">_xlfn.XLOOKUP($A278&amp;CM$5,'[1]NBA-Data-1980-2019'!$B$1:$B$16305&amp;'[1]NBA-Data-1980-2019'!$A$1:$A$16305,'[1]NBA-Data-1980-2019'!$F$1:$F$16305,"",0)</f>
        <v/>
      </c>
      <c r="CN278" s="2" cm="1">
        <f t="array" ref="CN278">_xlfn.XLOOKUP($A278&amp;CN$5,'[1]NBA-Data-1980-2019'!$B$1:$B$16305&amp;'[1]NBA-Data-1980-2019'!$A$1:$A$16305,'[1]NBA-Data-1980-2019'!$F$1:$F$16305,"",0)</f>
        <v>11.5</v>
      </c>
      <c r="CO278" s="2" cm="1">
        <f t="array" ref="CO278">_xlfn.XLOOKUP($A278&amp;CO$5,'[1]NBA-Data-1980-2019'!$B$1:$B$16305&amp;'[1]NBA-Data-1980-2019'!$A$1:$A$16305,'[1]NBA-Data-1980-2019'!$F$1:$F$16305,"",0)</f>
        <v>14.5</v>
      </c>
      <c r="CP278" s="2" cm="1">
        <f t="array" ref="CP278">_xlfn.XLOOKUP($A278&amp;CP$5,'[1]NBA-Data-1980-2019'!$B$1:$B$16305&amp;'[1]NBA-Data-1980-2019'!$A$1:$A$16305,'[1]NBA-Data-1980-2019'!$F$1:$F$16305,"",0)</f>
        <v>18.7</v>
      </c>
      <c r="CQ278" s="2" t="str" cm="1">
        <f t="array" ref="CQ278">_xlfn.XLOOKUP($A278&amp;CQ$5,'[1]NBA-Data-1980-2019'!$B$1:$B$16305&amp;'[1]NBA-Data-1980-2019'!$A$1:$A$16305,'[1]NBA-Data-1980-2019'!$F$1:$F$16305,"",0)</f>
        <v/>
      </c>
      <c r="CR278" s="2" t="str" cm="1">
        <f t="array" ref="CR278">_xlfn.XLOOKUP($A278&amp;CR$5,'[1]NBA-Data-1980-2019'!$B$1:$B$16305&amp;'[1]NBA-Data-1980-2019'!$A$1:$A$16305,'[1]NBA-Data-1980-2019'!$F$1:$F$16305,"",0)</f>
        <v/>
      </c>
      <c r="CS278" s="2" t="str" cm="1">
        <f t="array" ref="CS278">_xlfn.XLOOKUP($A278&amp;CS$5,'[1]NBA-Data-1980-2019'!$B$1:$B$16305&amp;'[1]NBA-Data-1980-2019'!$A$1:$A$16305,'[1]NBA-Data-1980-2019'!$F$1:$F$16305,"",0)</f>
        <v/>
      </c>
      <c r="CU278" s="2" t="str">
        <f>_xlfn.XLOOKUP($A278,TEAMS!$G$1:$G$839,TEAMS!$H$1:$H$839,"",0)</f>
        <v>PF</v>
      </c>
      <c r="CV278" s="2" t="str">
        <f>_xlfn.XLOOKUP($CU278,DASHBOARD!$B$22:$B$27,DASHBOARD!$C$22:$C$27,"",0)</f>
        <v>FORWARD</v>
      </c>
      <c r="CY278" s="63">
        <f>SUMIFS('[1]NBA-Data-1980-2019'!$G$1:$G$16305,'[1]NBA-Data-1980-2019'!$B$1:$B$16305,$A278,'[1]NBA-Data-1980-2019'!$A$1:$A$16305,CY$9)</f>
        <v>0</v>
      </c>
      <c r="CZ278" s="63">
        <f>SUMIFS('[1]NBA-Data-1980-2019'!$G$1:$G$16305,'[1]NBA-Data-1980-2019'!$B$1:$B$16305,$A278,'[1]NBA-Data-1980-2019'!$A$1:$A$16305,CZ$9)</f>
        <v>0</v>
      </c>
      <c r="DA278" s="63">
        <f>SUMIFS('[1]NBA-Data-1980-2019'!$G$1:$G$16305,'[1]NBA-Data-1980-2019'!$B$1:$B$16305,$A278,'[1]NBA-Data-1980-2019'!$A$1:$A$16305,DA$9)</f>
        <v>0</v>
      </c>
      <c r="DB278" s="63">
        <f>SUMIFS('[1]NBA-Data-1980-2019'!$G$1:$G$16305,'[1]NBA-Data-1980-2019'!$B$1:$B$16305,$A278,'[1]NBA-Data-1980-2019'!$A$1:$A$16305,DB$9)</f>
        <v>0</v>
      </c>
      <c r="DC278" s="63">
        <f>SUMIFS('[1]NBA-Data-1980-2019'!$G$1:$G$16305,'[1]NBA-Data-1980-2019'!$B$1:$B$16305,$A278,'[1]NBA-Data-1980-2019'!$A$1:$A$16305,DC$9)</f>
        <v>0</v>
      </c>
      <c r="DD278" s="63">
        <f>SUMIFS('[1]NBA-Data-1980-2019'!$G$1:$G$16305,'[1]NBA-Data-1980-2019'!$B$1:$B$16305,$A278,'[1]NBA-Data-1980-2019'!$A$1:$A$16305,DD$9)</f>
        <v>0</v>
      </c>
      <c r="DE278" s="63">
        <f>SUMIFS('[1]NBA-Data-1980-2019'!$G$1:$G$16305,'[1]NBA-Data-1980-2019'!$B$1:$B$16305,$A278,'[1]NBA-Data-1980-2019'!$A$1:$A$16305,DE$9)</f>
        <v>0</v>
      </c>
      <c r="DF278" s="63">
        <f>SUMIFS('[1]NBA-Data-1980-2019'!$G$1:$G$16305,'[1]NBA-Data-1980-2019'!$B$1:$B$16305,$A278,'[1]NBA-Data-1980-2019'!$A$1:$A$16305,DF$9)</f>
        <v>0</v>
      </c>
      <c r="DG278" s="63">
        <f>SUMIFS('[1]NBA-Data-1980-2019'!$G$1:$G$16305,'[1]NBA-Data-1980-2019'!$B$1:$B$16305,$A278,'[1]NBA-Data-1980-2019'!$A$1:$A$16305,DG$9)</f>
        <v>0</v>
      </c>
      <c r="DH278" s="63">
        <f>SUMIFS('[1]NBA-Data-1980-2019'!$G$1:$G$16305,'[1]NBA-Data-1980-2019'!$B$1:$B$16305,$A278,'[1]NBA-Data-1980-2019'!$A$1:$A$16305,DH$9)</f>
        <v>0</v>
      </c>
      <c r="DI278" s="63">
        <f>SUMIFS('[1]NBA-Data-1980-2019'!$G$1:$G$16305,'[1]NBA-Data-1980-2019'!$B$1:$B$16305,$A278,'[1]NBA-Data-1980-2019'!$A$1:$A$16305,DI$9)</f>
        <v>0</v>
      </c>
      <c r="DJ278" s="63">
        <f>SUMIFS('[1]NBA-Data-1980-2019'!$G$1:$G$16305,'[1]NBA-Data-1980-2019'!$B$1:$B$16305,$A278,'[1]NBA-Data-1980-2019'!$A$1:$A$16305,DJ$9)</f>
        <v>0</v>
      </c>
      <c r="DK278" s="63">
        <f>SUMIFS('[1]NBA-Data-1980-2019'!$G$1:$G$16305,'[1]NBA-Data-1980-2019'!$B$1:$B$16305,$A278,'[1]NBA-Data-1980-2019'!$A$1:$A$16305,DK$9)</f>
        <v>0</v>
      </c>
      <c r="DL278" s="63">
        <f>SUMIFS('[1]NBA-Data-1980-2019'!$G$1:$G$16305,'[1]NBA-Data-1980-2019'!$B$1:$B$16305,$A278,'[1]NBA-Data-1980-2019'!$A$1:$A$16305,DL$9)</f>
        <v>0</v>
      </c>
      <c r="DM278" s="63">
        <f>SUMIFS('[1]NBA-Data-1980-2019'!$G$1:$G$16305,'[1]NBA-Data-1980-2019'!$B$1:$B$16305,$A278,'[1]NBA-Data-1980-2019'!$A$1:$A$16305,DM$9)</f>
        <v>0</v>
      </c>
      <c r="DN278" s="63">
        <f>SUMIFS('[1]NBA-Data-1980-2019'!$G$1:$G$16305,'[1]NBA-Data-1980-2019'!$B$1:$B$16305,$A278,'[1]NBA-Data-1980-2019'!$A$1:$A$16305,DN$9)</f>
        <v>0</v>
      </c>
      <c r="DO278" s="63">
        <f>SUMIFS('[1]NBA-Data-1980-2019'!$G$1:$G$16305,'[1]NBA-Data-1980-2019'!$B$1:$B$16305,$A278,'[1]NBA-Data-1980-2019'!$A$1:$A$16305,DO$9)</f>
        <v>0</v>
      </c>
      <c r="DP278" s="63">
        <f>SUMIFS('[1]NBA-Data-1980-2019'!$G$1:$G$16305,'[1]NBA-Data-1980-2019'!$B$1:$B$16305,$A278,'[1]NBA-Data-1980-2019'!$A$1:$A$16305,DP$9)</f>
        <v>0</v>
      </c>
      <c r="DQ278" s="63">
        <f>SUMIFS('[1]NBA-Data-1980-2019'!$G$1:$G$16305,'[1]NBA-Data-1980-2019'!$B$1:$B$16305,$A278,'[1]NBA-Data-1980-2019'!$A$1:$A$16305,DQ$9)</f>
        <v>0</v>
      </c>
      <c r="DR278" s="63">
        <f>SUMIFS('[1]NBA-Data-1980-2019'!$G$1:$G$16305,'[1]NBA-Data-1980-2019'!$B$1:$B$16305,$A278,'[1]NBA-Data-1980-2019'!$A$1:$A$16305,DR$9)</f>
        <v>0</v>
      </c>
      <c r="DS278" s="63">
        <f>SUMIFS('[1]NBA-Data-1980-2019'!$G$1:$G$16305,'[1]NBA-Data-1980-2019'!$B$1:$B$16305,$A278,'[1]NBA-Data-1980-2019'!$A$1:$A$16305,DS$9)</f>
        <v>0</v>
      </c>
      <c r="DT278" s="63">
        <f>SUMIFS('[1]NBA-Data-1980-2019'!$G$1:$G$16305,'[1]NBA-Data-1980-2019'!$B$1:$B$16305,$A278,'[1]NBA-Data-1980-2019'!$A$1:$A$16305,DT$9)</f>
        <v>0</v>
      </c>
      <c r="DU278" s="63">
        <f>SUMIFS('[1]NBA-Data-1980-2019'!$G$1:$G$16305,'[1]NBA-Data-1980-2019'!$B$1:$B$16305,$A278,'[1]NBA-Data-1980-2019'!$A$1:$A$16305,DU$9)</f>
        <v>0</v>
      </c>
      <c r="DV278" s="63">
        <f>SUMIFS('[1]NBA-Data-1980-2019'!$G$1:$G$16305,'[1]NBA-Data-1980-2019'!$B$1:$B$16305,$A278,'[1]NBA-Data-1980-2019'!$A$1:$A$16305,DV$9)</f>
        <v>0</v>
      </c>
      <c r="DW278" s="63">
        <f>SUMIFS('[1]NBA-Data-1980-2019'!$G$1:$G$16305,'[1]NBA-Data-1980-2019'!$B$1:$B$16305,$A278,'[1]NBA-Data-1980-2019'!$A$1:$A$16305,DW$9)</f>
        <v>0</v>
      </c>
      <c r="DX278" s="63">
        <f>SUMIFS('[1]NBA-Data-1980-2019'!$G$1:$G$16305,'[1]NBA-Data-1980-2019'!$B$1:$B$16305,$A278,'[1]NBA-Data-1980-2019'!$A$1:$A$16305,DX$9)</f>
        <v>0</v>
      </c>
      <c r="DY278" s="63">
        <f>SUMIFS('[1]NBA-Data-1980-2019'!$G$1:$G$16305,'[1]NBA-Data-1980-2019'!$B$1:$B$16305,$A278,'[1]NBA-Data-1980-2019'!$A$1:$A$16305,DY$9)</f>
        <v>1196040</v>
      </c>
      <c r="DZ278" s="63">
        <f>SUMIFS('[1]NBA-Data-1980-2019'!$G$1:$G$16305,'[1]NBA-Data-1980-2019'!$B$1:$B$16305,$A278,'[1]NBA-Data-1980-2019'!$A$1:$A$16305,DZ$9)</f>
        <v>1312611</v>
      </c>
      <c r="EA278" s="63">
        <f>SUMIFS('[1]NBA-Data-1980-2019'!$G$1:$G$16305,'[1]NBA-Data-1980-2019'!$B$1:$B$16305,$A278,'[1]NBA-Data-1980-2019'!$A$1:$A$16305,EA$9)</f>
        <v>1544951</v>
      </c>
      <c r="EB278" s="63">
        <f>SUMIFS('[1]NBA-Data-1980-2019'!$G$1:$G$16305,'[1]NBA-Data-1980-2019'!$B$1:$B$16305,$A278,'[1]NBA-Data-1980-2019'!$A$1:$A$16305,EB$9)</f>
        <v>0</v>
      </c>
      <c r="EC278" s="63">
        <f>SUMIFS('[1]NBA-Data-1980-2019'!$G$1:$G$16305,'[1]NBA-Data-1980-2019'!$B$1:$B$16305,$A278,'[1]NBA-Data-1980-2019'!$A$1:$A$16305,EC$9)</f>
        <v>0</v>
      </c>
      <c r="ED278" s="63">
        <f>SUMIFS('[1]NBA-Data-1980-2019'!$G$1:$G$16305,'[1]NBA-Data-1980-2019'!$B$1:$B$16305,$A278,'[1]NBA-Data-1980-2019'!$A$1:$A$16305,ED$9)</f>
        <v>0</v>
      </c>
      <c r="EH278" s="2" t="s">
        <v>1273</v>
      </c>
    </row>
    <row r="279" spans="1:165" x14ac:dyDescent="0.2">
      <c r="A279" s="2" t="s">
        <v>612</v>
      </c>
      <c r="B279" s="2" t="str" cm="1">
        <f t="array" ref="B279">_xlfn.XLOOKUP($A279&amp;B$5,'[1]NBA-Data-1980-2019'!$B$1:$B$16305&amp;'[1]NBA-Data-1980-2019'!$A$1:$A$16305,'[1]NBA-Data-1980-2019'!$D$1:$D$16305,"",0)</f>
        <v/>
      </c>
      <c r="C279" s="2" t="str" cm="1">
        <f t="array" ref="C279">_xlfn.XLOOKUP($A279&amp;C$5,'[1]NBA-Data-1980-2019'!$B$1:$B$16305&amp;'[1]NBA-Data-1980-2019'!$A$1:$A$16305,'[1]NBA-Data-1980-2019'!$D$1:$D$16305,"",0)</f>
        <v/>
      </c>
      <c r="D279" s="2" t="str" cm="1">
        <f t="array" ref="D279">_xlfn.XLOOKUP($A279&amp;D$5,'[1]NBA-Data-1980-2019'!$B$1:$B$16305&amp;'[1]NBA-Data-1980-2019'!$A$1:$A$16305,'[1]NBA-Data-1980-2019'!$D$1:$D$16305,"",0)</f>
        <v/>
      </c>
      <c r="E279" s="2" t="str" cm="1">
        <f t="array" ref="E279">_xlfn.XLOOKUP($A279&amp;E$5,'[1]NBA-Data-1980-2019'!$B$1:$B$16305&amp;'[1]NBA-Data-1980-2019'!$A$1:$A$16305,'[1]NBA-Data-1980-2019'!$D$1:$D$16305,"",0)</f>
        <v/>
      </c>
      <c r="F279" s="2" t="str" cm="1">
        <f t="array" ref="F279">_xlfn.XLOOKUP($A279&amp;F$5,'[1]NBA-Data-1980-2019'!$B$1:$B$16305&amp;'[1]NBA-Data-1980-2019'!$A$1:$A$16305,'[1]NBA-Data-1980-2019'!$D$1:$D$16305,"",0)</f>
        <v/>
      </c>
      <c r="G279" s="2" t="str" cm="1">
        <f t="array" ref="G279">_xlfn.XLOOKUP($A279&amp;G$5,'[1]NBA-Data-1980-2019'!$B$1:$B$16305&amp;'[1]NBA-Data-1980-2019'!$A$1:$A$16305,'[1]NBA-Data-1980-2019'!$D$1:$D$16305,"",0)</f>
        <v/>
      </c>
      <c r="H279" s="2" t="str" cm="1">
        <f t="array" ref="H279">_xlfn.XLOOKUP($A279&amp;H$5,'[1]NBA-Data-1980-2019'!$B$1:$B$16305&amp;'[1]NBA-Data-1980-2019'!$A$1:$A$16305,'[1]NBA-Data-1980-2019'!$D$1:$D$16305,"",0)</f>
        <v/>
      </c>
      <c r="I279" s="2" t="str" cm="1">
        <f t="array" ref="I279">_xlfn.XLOOKUP($A279&amp;I$5,'[1]NBA-Data-1980-2019'!$B$1:$B$16305&amp;'[1]NBA-Data-1980-2019'!$A$1:$A$16305,'[1]NBA-Data-1980-2019'!$D$1:$D$16305,"",0)</f>
        <v/>
      </c>
      <c r="J279" s="2" t="str" cm="1">
        <f t="array" ref="J279">_xlfn.XLOOKUP($A279&amp;J$5,'[1]NBA-Data-1980-2019'!$B$1:$B$16305&amp;'[1]NBA-Data-1980-2019'!$A$1:$A$16305,'[1]NBA-Data-1980-2019'!$D$1:$D$16305,"",0)</f>
        <v/>
      </c>
      <c r="K279" s="2" t="str" cm="1">
        <f t="array" ref="K279">_xlfn.XLOOKUP($A279&amp;K$5,'[1]NBA-Data-1980-2019'!$B$1:$B$16305&amp;'[1]NBA-Data-1980-2019'!$A$1:$A$16305,'[1]NBA-Data-1980-2019'!$D$1:$D$16305,"",0)</f>
        <v/>
      </c>
      <c r="L279" s="2" t="str" cm="1">
        <f t="array" ref="L279">_xlfn.XLOOKUP($A279&amp;L$5,'[1]NBA-Data-1980-2019'!$B$1:$B$16305&amp;'[1]NBA-Data-1980-2019'!$A$1:$A$16305,'[1]NBA-Data-1980-2019'!$D$1:$D$16305,"",0)</f>
        <v/>
      </c>
      <c r="M279" s="2" t="str" cm="1">
        <f t="array" ref="M279">_xlfn.XLOOKUP($A279&amp;M$5,'[1]NBA-Data-1980-2019'!$B$1:$B$16305&amp;'[1]NBA-Data-1980-2019'!$A$1:$A$16305,'[1]NBA-Data-1980-2019'!$D$1:$D$16305,"",0)</f>
        <v/>
      </c>
      <c r="N279" s="2" t="str" cm="1">
        <f t="array" ref="N279">_xlfn.XLOOKUP($A279&amp;N$5,'[1]NBA-Data-1980-2019'!$B$1:$B$16305&amp;'[1]NBA-Data-1980-2019'!$A$1:$A$16305,'[1]NBA-Data-1980-2019'!$D$1:$D$16305,"",0)</f>
        <v/>
      </c>
      <c r="O279" s="2" t="str" cm="1">
        <f t="array" ref="O279">_xlfn.XLOOKUP($A279&amp;O$5,'[1]NBA-Data-1980-2019'!$B$1:$B$16305&amp;'[1]NBA-Data-1980-2019'!$A$1:$A$16305,'[1]NBA-Data-1980-2019'!$D$1:$D$16305,"",0)</f>
        <v/>
      </c>
      <c r="P279" s="2" t="str" cm="1">
        <f t="array" ref="P279">_xlfn.XLOOKUP($A279&amp;P$5,'[1]NBA-Data-1980-2019'!$B$1:$B$16305&amp;'[1]NBA-Data-1980-2019'!$A$1:$A$16305,'[1]NBA-Data-1980-2019'!$D$1:$D$16305,"",0)</f>
        <v/>
      </c>
      <c r="Q279" s="2" t="str" cm="1">
        <f t="array" ref="Q279">_xlfn.XLOOKUP($A279&amp;Q$5,'[1]NBA-Data-1980-2019'!$B$1:$B$16305&amp;'[1]NBA-Data-1980-2019'!$A$1:$A$16305,'[1]NBA-Data-1980-2019'!$D$1:$D$16305,"",0)</f>
        <v/>
      </c>
      <c r="R279" s="2" t="str" cm="1">
        <f t="array" ref="R279">_xlfn.XLOOKUP($A279&amp;R$5,'[1]NBA-Data-1980-2019'!$B$1:$B$16305&amp;'[1]NBA-Data-1980-2019'!$A$1:$A$16305,'[1]NBA-Data-1980-2019'!$D$1:$D$16305,"",0)</f>
        <v/>
      </c>
      <c r="S279" s="2" t="str" cm="1">
        <f t="array" ref="S279">_xlfn.XLOOKUP($A279&amp;S$5,'[1]NBA-Data-1980-2019'!$B$1:$B$16305&amp;'[1]NBA-Data-1980-2019'!$A$1:$A$16305,'[1]NBA-Data-1980-2019'!$D$1:$D$16305,"",0)</f>
        <v/>
      </c>
      <c r="T279" s="2" t="str" cm="1">
        <f t="array" ref="T279">_xlfn.XLOOKUP($A279&amp;T$5,'[1]NBA-Data-1980-2019'!$B$1:$B$16305&amp;'[1]NBA-Data-1980-2019'!$A$1:$A$16305,'[1]NBA-Data-1980-2019'!$D$1:$D$16305,"",0)</f>
        <v/>
      </c>
      <c r="U279" s="2" t="str" cm="1">
        <f t="array" ref="U279">_xlfn.XLOOKUP($A279&amp;U$5,'[1]NBA-Data-1980-2019'!$B$1:$B$16305&amp;'[1]NBA-Data-1980-2019'!$A$1:$A$16305,'[1]NBA-Data-1980-2019'!$D$1:$D$16305,"",0)</f>
        <v/>
      </c>
      <c r="V279" s="2" t="str" cm="1">
        <f t="array" ref="V279">_xlfn.XLOOKUP($A279&amp;V$5,'[1]NBA-Data-1980-2019'!$B$1:$B$16305&amp;'[1]NBA-Data-1980-2019'!$A$1:$A$16305,'[1]NBA-Data-1980-2019'!$D$1:$D$16305,"",0)</f>
        <v/>
      </c>
      <c r="W279" s="2" t="str" cm="1">
        <f t="array" ref="W279">_xlfn.XLOOKUP($A279&amp;W$5,'[1]NBA-Data-1980-2019'!$B$1:$B$16305&amp;'[1]NBA-Data-1980-2019'!$A$1:$A$16305,'[1]NBA-Data-1980-2019'!$D$1:$D$16305,"",0)</f>
        <v/>
      </c>
      <c r="X279" s="2" t="str" cm="1">
        <f t="array" ref="X279">_xlfn.XLOOKUP($A279&amp;X$5,'[1]NBA-Data-1980-2019'!$B$1:$B$16305&amp;'[1]NBA-Data-1980-2019'!$A$1:$A$16305,'[1]NBA-Data-1980-2019'!$D$1:$D$16305,"",0)</f>
        <v/>
      </c>
      <c r="Y279" s="2" t="str" cm="1">
        <f t="array" ref="Y279">_xlfn.XLOOKUP($A279&amp;Y$5,'[1]NBA-Data-1980-2019'!$B$1:$B$16305&amp;'[1]NBA-Data-1980-2019'!$A$1:$A$16305,'[1]NBA-Data-1980-2019'!$D$1:$D$16305,"",0)</f>
        <v/>
      </c>
      <c r="Z279" s="2" t="str" cm="1">
        <f t="array" ref="Z279">_xlfn.XLOOKUP($A279&amp;Z$5,'[1]NBA-Data-1980-2019'!$B$1:$B$16305&amp;'[1]NBA-Data-1980-2019'!$A$1:$A$16305,'[1]NBA-Data-1980-2019'!$D$1:$D$16305,"",0)</f>
        <v/>
      </c>
      <c r="AA279" s="2" t="str" cm="1">
        <f t="array" ref="AA279">_xlfn.XLOOKUP($A279&amp;AA$5,'[1]NBA-Data-1980-2019'!$B$1:$B$16305&amp;'[1]NBA-Data-1980-2019'!$A$1:$A$16305,'[1]NBA-Data-1980-2019'!$D$1:$D$16305,"",0)</f>
        <v>POR</v>
      </c>
      <c r="AB279" s="2" t="str" cm="1">
        <f t="array" ref="AB279">_xlfn.XLOOKUP($A279&amp;AB$5,'[1]NBA-Data-1980-2019'!$B$1:$B$16305&amp;'[1]NBA-Data-1980-2019'!$A$1:$A$16305,'[1]NBA-Data-1980-2019'!$D$1:$D$16305,"",0)</f>
        <v>POR</v>
      </c>
      <c r="AC279" s="2" t="str" cm="1">
        <f t="array" ref="AC279">_xlfn.XLOOKUP($A279&amp;AC$5,'[1]NBA-Data-1980-2019'!$B$1:$B$16305&amp;'[1]NBA-Data-1980-2019'!$A$1:$A$16305,'[1]NBA-Data-1980-2019'!$D$1:$D$16305,"",0)</f>
        <v>POR</v>
      </c>
      <c r="AD279" s="2" t="str" cm="1">
        <f t="array" ref="AD279">_xlfn.XLOOKUP($A279&amp;AD$5,'[1]NBA-Data-1980-2019'!$B$1:$B$16305&amp;'[1]NBA-Data-1980-2019'!$A$1:$A$16305,'[1]NBA-Data-1980-2019'!$D$1:$D$16305,"",0)</f>
        <v>MIL</v>
      </c>
      <c r="AE279" s="2" t="str" cm="1">
        <f t="array" ref="AE279">_xlfn.XLOOKUP($A279&amp;AE$5,'[1]NBA-Data-1980-2019'!$B$1:$B$16305&amp;'[1]NBA-Data-1980-2019'!$A$1:$A$16305,'[1]NBA-Data-1980-2019'!$D$1:$D$16305,"",0)</f>
        <v/>
      </c>
      <c r="AF279" s="2" t="str" cm="1">
        <f t="array" ref="AF279">_xlfn.XLOOKUP($A279&amp;AF$5,'[1]NBA-Data-1980-2019'!$B$1:$B$16305&amp;'[1]NBA-Data-1980-2019'!$A$1:$A$16305,'[1]NBA-Data-1980-2019'!$D$1:$D$16305,"",0)</f>
        <v/>
      </c>
      <c r="AG279" s="2" t="str" cm="1">
        <f t="array" ref="AG279">_xlfn.XLOOKUP($A279&amp;AG$5,'[1]NBA-Data-1980-2019'!$B$1:$B$16305&amp;'[1]NBA-Data-1980-2019'!$A$1:$A$16305,'[1]NBA-Data-1980-2019'!$D$1:$D$16305,"",0)</f>
        <v/>
      </c>
      <c r="AH279" s="2" t="str" cm="1">
        <f t="array" ref="AH279">_xlfn.XLOOKUP($A279&amp;AH$5,'[1]NBA-Data-1980-2019'!$B$1:$B$16305&amp;'[1]NBA-Data-1980-2019'!$A$1:$A$16305,'[1]NBA-Data-1980-2019'!$H$1:$H$16305,"",0)</f>
        <v/>
      </c>
      <c r="AI279" s="2" t="str" cm="1">
        <f t="array" ref="AI279">_xlfn.XLOOKUP($A279&amp;AI$5,'[1]NBA-Data-1980-2019'!$B$1:$B$16305&amp;'[1]NBA-Data-1980-2019'!$A$1:$A$16305,'[1]NBA-Data-1980-2019'!$H$1:$H$16305,"",0)</f>
        <v/>
      </c>
      <c r="AJ279" s="2" t="str" cm="1">
        <f t="array" ref="AJ279">_xlfn.XLOOKUP($A279&amp;AJ$5,'[1]NBA-Data-1980-2019'!$B$1:$B$16305&amp;'[1]NBA-Data-1980-2019'!$A$1:$A$16305,'[1]NBA-Data-1980-2019'!$H$1:$H$16305,"",0)</f>
        <v/>
      </c>
      <c r="AK279" s="2" t="str" cm="1">
        <f t="array" ref="AK279">_xlfn.XLOOKUP($A279&amp;AK$5,'[1]NBA-Data-1980-2019'!$B$1:$B$16305&amp;'[1]NBA-Data-1980-2019'!$A$1:$A$16305,'[1]NBA-Data-1980-2019'!$H$1:$H$16305,"",0)</f>
        <v/>
      </c>
      <c r="AL279" s="2" t="str" cm="1">
        <f t="array" ref="AL279">_xlfn.XLOOKUP($A279&amp;AL$5,'[1]NBA-Data-1980-2019'!$B$1:$B$16305&amp;'[1]NBA-Data-1980-2019'!$A$1:$A$16305,'[1]NBA-Data-1980-2019'!$H$1:$H$16305,"",0)</f>
        <v/>
      </c>
      <c r="AM279" s="2" t="str" cm="1">
        <f t="array" ref="AM279">_xlfn.XLOOKUP($A279&amp;AM$5,'[1]NBA-Data-1980-2019'!$B$1:$B$16305&amp;'[1]NBA-Data-1980-2019'!$A$1:$A$16305,'[1]NBA-Data-1980-2019'!$H$1:$H$16305,"",0)</f>
        <v/>
      </c>
      <c r="AN279" s="2" t="str" cm="1">
        <f t="array" ref="AN279">_xlfn.XLOOKUP($A279&amp;AN$5,'[1]NBA-Data-1980-2019'!$B$1:$B$16305&amp;'[1]NBA-Data-1980-2019'!$A$1:$A$16305,'[1]NBA-Data-1980-2019'!$H$1:$H$16305,"",0)</f>
        <v/>
      </c>
      <c r="AO279" s="2" t="str" cm="1">
        <f t="array" ref="AO279">_xlfn.XLOOKUP($A279&amp;AO$5,'[1]NBA-Data-1980-2019'!$B$1:$B$16305&amp;'[1]NBA-Data-1980-2019'!$A$1:$A$16305,'[1]NBA-Data-1980-2019'!$H$1:$H$16305,"",0)</f>
        <v/>
      </c>
      <c r="AP279" s="2" t="str" cm="1">
        <f t="array" ref="AP279">_xlfn.XLOOKUP($A279&amp;AP$5,'[1]NBA-Data-1980-2019'!$B$1:$B$16305&amp;'[1]NBA-Data-1980-2019'!$A$1:$A$16305,'[1]NBA-Data-1980-2019'!$H$1:$H$16305,"",0)</f>
        <v/>
      </c>
      <c r="AQ279" s="2" t="str" cm="1">
        <f t="array" ref="AQ279">_xlfn.XLOOKUP($A279&amp;AQ$5,'[1]NBA-Data-1980-2019'!$B$1:$B$16305&amp;'[1]NBA-Data-1980-2019'!$A$1:$A$16305,'[1]NBA-Data-1980-2019'!$H$1:$H$16305,"",0)</f>
        <v/>
      </c>
      <c r="AR279" s="2" t="str" cm="1">
        <f t="array" ref="AR279">_xlfn.XLOOKUP($A279&amp;AR$5,'[1]NBA-Data-1980-2019'!$B$1:$B$16305&amp;'[1]NBA-Data-1980-2019'!$A$1:$A$16305,'[1]NBA-Data-1980-2019'!$H$1:$H$16305,"",0)</f>
        <v/>
      </c>
      <c r="AS279" s="2" t="str" cm="1">
        <f t="array" ref="AS279">_xlfn.XLOOKUP($A279&amp;AS$5,'[1]NBA-Data-1980-2019'!$B$1:$B$16305&amp;'[1]NBA-Data-1980-2019'!$A$1:$A$16305,'[1]NBA-Data-1980-2019'!$H$1:$H$16305,"",0)</f>
        <v/>
      </c>
      <c r="AT279" s="2" t="str" cm="1">
        <f t="array" ref="AT279">_xlfn.XLOOKUP($A279&amp;AT$5,'[1]NBA-Data-1980-2019'!$B$1:$B$16305&amp;'[1]NBA-Data-1980-2019'!$A$1:$A$16305,'[1]NBA-Data-1980-2019'!$H$1:$H$16305,"",0)</f>
        <v/>
      </c>
      <c r="AU279" s="2" t="str" cm="1">
        <f t="array" ref="AU279">_xlfn.XLOOKUP($A279&amp;AU$5,'[1]NBA-Data-1980-2019'!$B$1:$B$16305&amp;'[1]NBA-Data-1980-2019'!$A$1:$A$16305,'[1]NBA-Data-1980-2019'!$H$1:$H$16305,"",0)</f>
        <v/>
      </c>
      <c r="AV279" s="2" t="str" cm="1">
        <f t="array" ref="AV279">_xlfn.XLOOKUP($A279&amp;AV$5,'[1]NBA-Data-1980-2019'!$B$1:$B$16305&amp;'[1]NBA-Data-1980-2019'!$A$1:$A$16305,'[1]NBA-Data-1980-2019'!$H$1:$H$16305,"",0)</f>
        <v/>
      </c>
      <c r="AW279" s="2" t="str" cm="1">
        <f t="array" ref="AW279">_xlfn.XLOOKUP($A279&amp;AW$5,'[1]NBA-Data-1980-2019'!$B$1:$B$16305&amp;'[1]NBA-Data-1980-2019'!$A$1:$A$16305,'[1]NBA-Data-1980-2019'!$H$1:$H$16305,"",0)</f>
        <v/>
      </c>
      <c r="AX279" s="2" t="str" cm="1">
        <f t="array" ref="AX279">_xlfn.XLOOKUP($A279&amp;AX$5,'[1]NBA-Data-1980-2019'!$B$1:$B$16305&amp;'[1]NBA-Data-1980-2019'!$A$1:$A$16305,'[1]NBA-Data-1980-2019'!$H$1:$H$16305,"",0)</f>
        <v/>
      </c>
      <c r="AY279" s="2" t="str" cm="1">
        <f t="array" ref="AY279">_xlfn.XLOOKUP($A279&amp;AY$5,'[1]NBA-Data-1980-2019'!$B$1:$B$16305&amp;'[1]NBA-Data-1980-2019'!$A$1:$A$16305,'[1]NBA-Data-1980-2019'!$H$1:$H$16305,"",0)</f>
        <v/>
      </c>
      <c r="AZ279" s="2" t="str" cm="1">
        <f t="array" ref="AZ279">_xlfn.XLOOKUP($A279&amp;AZ$5,'[1]NBA-Data-1980-2019'!$B$1:$B$16305&amp;'[1]NBA-Data-1980-2019'!$A$1:$A$16305,'[1]NBA-Data-1980-2019'!$H$1:$H$16305,"",0)</f>
        <v/>
      </c>
      <c r="BA279" s="2" t="str" cm="1">
        <f t="array" ref="BA279">_xlfn.XLOOKUP($A279&amp;BA$5,'[1]NBA-Data-1980-2019'!$B$1:$B$16305&amp;'[1]NBA-Data-1980-2019'!$A$1:$A$16305,'[1]NBA-Data-1980-2019'!$H$1:$H$16305,"",0)</f>
        <v/>
      </c>
      <c r="BB279" s="2" t="str" cm="1">
        <f t="array" ref="BB279">_xlfn.XLOOKUP($A279&amp;BB$5,'[1]NBA-Data-1980-2019'!$B$1:$B$16305&amp;'[1]NBA-Data-1980-2019'!$A$1:$A$16305,'[1]NBA-Data-1980-2019'!$H$1:$H$16305,"",0)</f>
        <v/>
      </c>
      <c r="BC279" s="2" t="str" cm="1">
        <f t="array" ref="BC279">_xlfn.XLOOKUP($A279&amp;BC$5,'[1]NBA-Data-1980-2019'!$B$1:$B$16305&amp;'[1]NBA-Data-1980-2019'!$A$1:$A$16305,'[1]NBA-Data-1980-2019'!$H$1:$H$16305,"",0)</f>
        <v/>
      </c>
      <c r="BD279" s="2" t="str" cm="1">
        <f t="array" ref="BD279">_xlfn.XLOOKUP($A279&amp;BD$5,'[1]NBA-Data-1980-2019'!$B$1:$B$16305&amp;'[1]NBA-Data-1980-2019'!$A$1:$A$16305,'[1]NBA-Data-1980-2019'!$H$1:$H$16305,"",0)</f>
        <v/>
      </c>
      <c r="BE279" s="2" t="str" cm="1">
        <f t="array" ref="BE279">_xlfn.XLOOKUP($A279&amp;BE$5,'[1]NBA-Data-1980-2019'!$B$1:$B$16305&amp;'[1]NBA-Data-1980-2019'!$A$1:$A$16305,'[1]NBA-Data-1980-2019'!$H$1:$H$16305,"",0)</f>
        <v/>
      </c>
      <c r="BF279" s="2" t="str" cm="1">
        <f t="array" ref="BF279">_xlfn.XLOOKUP($A279&amp;BF$5,'[1]NBA-Data-1980-2019'!$B$1:$B$16305&amp;'[1]NBA-Data-1980-2019'!$A$1:$A$16305,'[1]NBA-Data-1980-2019'!$H$1:$H$16305,"",0)</f>
        <v/>
      </c>
      <c r="BG279" s="2" cm="1">
        <f t="array" ref="BG279">_xlfn.XLOOKUP($A279&amp;BG$5,'[1]NBA-Data-1980-2019'!$B$1:$B$16305&amp;'[1]NBA-Data-1980-2019'!$A$1:$A$16305,'[1]NBA-Data-1980-2019'!$H$1:$H$16305,"",0)</f>
        <v>142.80000000000001</v>
      </c>
      <c r="BH279" s="2" cm="1">
        <f t="array" ref="BH279">_xlfn.XLOOKUP($A279&amp;BH$5,'[1]NBA-Data-1980-2019'!$B$1:$B$16305&amp;'[1]NBA-Data-1980-2019'!$A$1:$A$16305,'[1]NBA-Data-1980-2019'!$H$1:$H$16305,"",0)</f>
        <v>315.89999999999998</v>
      </c>
      <c r="BI279" s="2" cm="1">
        <f t="array" ref="BI279">_xlfn.XLOOKUP($A279&amp;BI$5,'[1]NBA-Data-1980-2019'!$B$1:$B$16305&amp;'[1]NBA-Data-1980-2019'!$A$1:$A$16305,'[1]NBA-Data-1980-2019'!$H$1:$H$16305,"",0)</f>
        <v>1484.2</v>
      </c>
      <c r="BJ279" s="2" cm="1">
        <f t="array" ref="BJ279">_xlfn.XLOOKUP($A279&amp;BJ$5,'[1]NBA-Data-1980-2019'!$B$1:$B$16305&amp;'[1]NBA-Data-1980-2019'!$A$1:$A$16305,'[1]NBA-Data-1980-2019'!$H$1:$H$16305,"",0)</f>
        <v>1262.7</v>
      </c>
      <c r="BK279" s="2" t="str" cm="1">
        <f t="array" ref="BK279">_xlfn.XLOOKUP($A279&amp;BK$5,'[1]NBA-Data-1980-2019'!$B$1:$B$16305&amp;'[1]NBA-Data-1980-2019'!$A$1:$A$16305,'[1]NBA-Data-1980-2019'!$H$1:$H$16305,"",0)</f>
        <v/>
      </c>
      <c r="BL279" s="2" t="str" cm="1">
        <f t="array" ref="BL279">_xlfn.XLOOKUP($A279&amp;BL$5,'[1]NBA-Data-1980-2019'!$B$1:$B$16305&amp;'[1]NBA-Data-1980-2019'!$A$1:$A$16305,'[1]NBA-Data-1980-2019'!$H$1:$H$16305,"",0)</f>
        <v/>
      </c>
      <c r="BM279" s="2" t="str" cm="1">
        <f t="array" ref="BM279">_xlfn.XLOOKUP($A279&amp;BM$5,'[1]NBA-Data-1980-2019'!$B$1:$B$16305&amp;'[1]NBA-Data-1980-2019'!$A$1:$A$16305,'[1]NBA-Data-1980-2019'!$H$1:$H$16305,"",0)</f>
        <v/>
      </c>
      <c r="BN279" s="2" t="str" cm="1">
        <f t="array" ref="BN279">_xlfn.XLOOKUP($A279&amp;BN$5,'[1]NBA-Data-1980-2019'!$B$1:$B$16305&amp;'[1]NBA-Data-1980-2019'!$A$1:$A$16305,'[1]NBA-Data-1980-2019'!$F$1:$F$16305,"",0)</f>
        <v/>
      </c>
      <c r="BO279" s="2" t="str" cm="1">
        <f t="array" ref="BO279">_xlfn.XLOOKUP($A279&amp;BO$5,'[1]NBA-Data-1980-2019'!$B$1:$B$16305&amp;'[1]NBA-Data-1980-2019'!$A$1:$A$16305,'[1]NBA-Data-1980-2019'!$F$1:$F$16305,"",0)</f>
        <v/>
      </c>
      <c r="BP279" s="2" t="str" cm="1">
        <f t="array" ref="BP279">_xlfn.XLOOKUP($A279&amp;BP$5,'[1]NBA-Data-1980-2019'!$B$1:$B$16305&amp;'[1]NBA-Data-1980-2019'!$A$1:$A$16305,'[1]NBA-Data-1980-2019'!$F$1:$F$16305,"",0)</f>
        <v/>
      </c>
      <c r="BQ279" s="2" t="str" cm="1">
        <f t="array" ref="BQ279">_xlfn.XLOOKUP($A279&amp;BQ$5,'[1]NBA-Data-1980-2019'!$B$1:$B$16305&amp;'[1]NBA-Data-1980-2019'!$A$1:$A$16305,'[1]NBA-Data-1980-2019'!$F$1:$F$16305,"",0)</f>
        <v/>
      </c>
      <c r="BR279" s="2" t="str" cm="1">
        <f t="array" ref="BR279">_xlfn.XLOOKUP($A279&amp;BR$5,'[1]NBA-Data-1980-2019'!$B$1:$B$16305&amp;'[1]NBA-Data-1980-2019'!$A$1:$A$16305,'[1]NBA-Data-1980-2019'!$F$1:$F$16305,"",0)</f>
        <v/>
      </c>
      <c r="BS279" s="2" t="str" cm="1">
        <f t="array" ref="BS279">_xlfn.XLOOKUP($A279&amp;BS$5,'[1]NBA-Data-1980-2019'!$B$1:$B$16305&amp;'[1]NBA-Data-1980-2019'!$A$1:$A$16305,'[1]NBA-Data-1980-2019'!$F$1:$F$16305,"",0)</f>
        <v/>
      </c>
      <c r="BT279" s="2" t="str" cm="1">
        <f t="array" ref="BT279">_xlfn.XLOOKUP($A279&amp;BT$5,'[1]NBA-Data-1980-2019'!$B$1:$B$16305&amp;'[1]NBA-Data-1980-2019'!$A$1:$A$16305,'[1]NBA-Data-1980-2019'!$F$1:$F$16305,"",0)</f>
        <v/>
      </c>
      <c r="BU279" s="2" t="str" cm="1">
        <f t="array" ref="BU279">_xlfn.XLOOKUP($A279&amp;BU$5,'[1]NBA-Data-1980-2019'!$B$1:$B$16305&amp;'[1]NBA-Data-1980-2019'!$A$1:$A$16305,'[1]NBA-Data-1980-2019'!$F$1:$F$16305,"",0)</f>
        <v/>
      </c>
      <c r="BV279" s="2" t="str" cm="1">
        <f t="array" ref="BV279">_xlfn.XLOOKUP($A279&amp;BV$5,'[1]NBA-Data-1980-2019'!$B$1:$B$16305&amp;'[1]NBA-Data-1980-2019'!$A$1:$A$16305,'[1]NBA-Data-1980-2019'!$F$1:$F$16305,"",0)</f>
        <v/>
      </c>
      <c r="BW279" s="2" t="str" cm="1">
        <f t="array" ref="BW279">_xlfn.XLOOKUP($A279&amp;BW$5,'[1]NBA-Data-1980-2019'!$B$1:$B$16305&amp;'[1]NBA-Data-1980-2019'!$A$1:$A$16305,'[1]NBA-Data-1980-2019'!$F$1:$F$16305,"",0)</f>
        <v/>
      </c>
      <c r="BX279" s="2" t="str" cm="1">
        <f t="array" ref="BX279">_xlfn.XLOOKUP($A279&amp;BX$5,'[1]NBA-Data-1980-2019'!$B$1:$B$16305&amp;'[1]NBA-Data-1980-2019'!$A$1:$A$16305,'[1]NBA-Data-1980-2019'!$F$1:$F$16305,"",0)</f>
        <v/>
      </c>
      <c r="BY279" s="2" t="str" cm="1">
        <f t="array" ref="BY279">_xlfn.XLOOKUP($A279&amp;BY$5,'[1]NBA-Data-1980-2019'!$B$1:$B$16305&amp;'[1]NBA-Data-1980-2019'!$A$1:$A$16305,'[1]NBA-Data-1980-2019'!$F$1:$F$16305,"",0)</f>
        <v/>
      </c>
      <c r="BZ279" s="2" t="str" cm="1">
        <f t="array" ref="BZ279">_xlfn.XLOOKUP($A279&amp;BZ$5,'[1]NBA-Data-1980-2019'!$B$1:$B$16305&amp;'[1]NBA-Data-1980-2019'!$A$1:$A$16305,'[1]NBA-Data-1980-2019'!$F$1:$F$16305,"",0)</f>
        <v/>
      </c>
      <c r="CA279" s="2" t="str" cm="1">
        <f t="array" ref="CA279">_xlfn.XLOOKUP($A279&amp;CA$5,'[1]NBA-Data-1980-2019'!$B$1:$B$16305&amp;'[1]NBA-Data-1980-2019'!$A$1:$A$16305,'[1]NBA-Data-1980-2019'!$F$1:$F$16305,"",0)</f>
        <v/>
      </c>
      <c r="CB279" s="2" t="str" cm="1">
        <f t="array" ref="CB279">_xlfn.XLOOKUP($A279&amp;CB$5,'[1]NBA-Data-1980-2019'!$B$1:$B$16305&amp;'[1]NBA-Data-1980-2019'!$A$1:$A$16305,'[1]NBA-Data-1980-2019'!$F$1:$F$16305,"",0)</f>
        <v/>
      </c>
      <c r="CC279" s="2" t="str" cm="1">
        <f t="array" ref="CC279">_xlfn.XLOOKUP($A279&amp;CC$5,'[1]NBA-Data-1980-2019'!$B$1:$B$16305&amp;'[1]NBA-Data-1980-2019'!$A$1:$A$16305,'[1]NBA-Data-1980-2019'!$F$1:$F$16305,"",0)</f>
        <v/>
      </c>
      <c r="CD279" s="2" t="str" cm="1">
        <f t="array" ref="CD279">_xlfn.XLOOKUP($A279&amp;CD$5,'[1]NBA-Data-1980-2019'!$B$1:$B$16305&amp;'[1]NBA-Data-1980-2019'!$A$1:$A$16305,'[1]NBA-Data-1980-2019'!$F$1:$F$16305,"",0)</f>
        <v/>
      </c>
      <c r="CE279" s="2" t="str" cm="1">
        <f t="array" ref="CE279">_xlfn.XLOOKUP($A279&amp;CE$5,'[1]NBA-Data-1980-2019'!$B$1:$B$16305&amp;'[1]NBA-Data-1980-2019'!$A$1:$A$16305,'[1]NBA-Data-1980-2019'!$F$1:$F$16305,"",0)</f>
        <v/>
      </c>
      <c r="CF279" s="2" t="str" cm="1">
        <f t="array" ref="CF279">_xlfn.XLOOKUP($A279&amp;CF$5,'[1]NBA-Data-1980-2019'!$B$1:$B$16305&amp;'[1]NBA-Data-1980-2019'!$A$1:$A$16305,'[1]NBA-Data-1980-2019'!$F$1:$F$16305,"",0)</f>
        <v/>
      </c>
      <c r="CG279" s="2" t="str" cm="1">
        <f t="array" ref="CG279">_xlfn.XLOOKUP($A279&amp;CG$5,'[1]NBA-Data-1980-2019'!$B$1:$B$16305&amp;'[1]NBA-Data-1980-2019'!$A$1:$A$16305,'[1]NBA-Data-1980-2019'!$F$1:$F$16305,"",0)</f>
        <v/>
      </c>
      <c r="CH279" s="2" t="str" cm="1">
        <f t="array" ref="CH279">_xlfn.XLOOKUP($A279&amp;CH$5,'[1]NBA-Data-1980-2019'!$B$1:$B$16305&amp;'[1]NBA-Data-1980-2019'!$A$1:$A$16305,'[1]NBA-Data-1980-2019'!$F$1:$F$16305,"",0)</f>
        <v/>
      </c>
      <c r="CI279" s="2" t="str" cm="1">
        <f t="array" ref="CI279">_xlfn.XLOOKUP($A279&amp;CI$5,'[1]NBA-Data-1980-2019'!$B$1:$B$16305&amp;'[1]NBA-Data-1980-2019'!$A$1:$A$16305,'[1]NBA-Data-1980-2019'!$F$1:$F$16305,"",0)</f>
        <v/>
      </c>
      <c r="CJ279" s="2" t="str" cm="1">
        <f t="array" ref="CJ279">_xlfn.XLOOKUP($A279&amp;CJ$5,'[1]NBA-Data-1980-2019'!$B$1:$B$16305&amp;'[1]NBA-Data-1980-2019'!$A$1:$A$16305,'[1]NBA-Data-1980-2019'!$F$1:$F$16305,"",0)</f>
        <v/>
      </c>
      <c r="CK279" s="2" t="str" cm="1">
        <f t="array" ref="CK279">_xlfn.XLOOKUP($A279&amp;CK$5,'[1]NBA-Data-1980-2019'!$B$1:$B$16305&amp;'[1]NBA-Data-1980-2019'!$A$1:$A$16305,'[1]NBA-Data-1980-2019'!$F$1:$F$16305,"",0)</f>
        <v/>
      </c>
      <c r="CL279" s="2" t="str" cm="1">
        <f t="array" ref="CL279">_xlfn.XLOOKUP($A279&amp;CL$5,'[1]NBA-Data-1980-2019'!$B$1:$B$16305&amp;'[1]NBA-Data-1980-2019'!$A$1:$A$16305,'[1]NBA-Data-1980-2019'!$F$1:$F$16305,"",0)</f>
        <v/>
      </c>
      <c r="CM279" s="2" cm="1">
        <f t="array" ref="CM279">_xlfn.XLOOKUP($A279&amp;CM$5,'[1]NBA-Data-1980-2019'!$B$1:$B$16305&amp;'[1]NBA-Data-1980-2019'!$A$1:$A$16305,'[1]NBA-Data-1980-2019'!$F$1:$F$16305,"",0)</f>
        <v>4.5999999999999996</v>
      </c>
      <c r="CN279" s="2" cm="1">
        <f t="array" ref="CN279">_xlfn.XLOOKUP($A279&amp;CN$5,'[1]NBA-Data-1980-2019'!$B$1:$B$16305&amp;'[1]NBA-Data-1980-2019'!$A$1:$A$16305,'[1]NBA-Data-1980-2019'!$F$1:$F$16305,"",0)</f>
        <v>11.8</v>
      </c>
      <c r="CO279" s="2" cm="1">
        <f t="array" ref="CO279">_xlfn.XLOOKUP($A279&amp;CO$5,'[1]NBA-Data-1980-2019'!$B$1:$B$16305&amp;'[1]NBA-Data-1980-2019'!$A$1:$A$16305,'[1]NBA-Data-1980-2019'!$F$1:$F$16305,"",0)</f>
        <v>9.3000000000000007</v>
      </c>
      <c r="CP279" s="2" cm="1">
        <f t="array" ref="CP279">_xlfn.XLOOKUP($A279&amp;CP$5,'[1]NBA-Data-1980-2019'!$B$1:$B$16305&amp;'[1]NBA-Data-1980-2019'!$A$1:$A$16305,'[1]NBA-Data-1980-2019'!$F$1:$F$16305,"",0)</f>
        <v>13.6</v>
      </c>
      <c r="CQ279" s="2" t="str" cm="1">
        <f t="array" ref="CQ279">_xlfn.XLOOKUP($A279&amp;CQ$5,'[1]NBA-Data-1980-2019'!$B$1:$B$16305&amp;'[1]NBA-Data-1980-2019'!$A$1:$A$16305,'[1]NBA-Data-1980-2019'!$F$1:$F$16305,"",0)</f>
        <v/>
      </c>
      <c r="CR279" s="2" t="str" cm="1">
        <f t="array" ref="CR279">_xlfn.XLOOKUP($A279&amp;CR$5,'[1]NBA-Data-1980-2019'!$B$1:$B$16305&amp;'[1]NBA-Data-1980-2019'!$A$1:$A$16305,'[1]NBA-Data-1980-2019'!$F$1:$F$16305,"",0)</f>
        <v/>
      </c>
      <c r="CS279" s="2" t="str" cm="1">
        <f t="array" ref="CS279">_xlfn.XLOOKUP($A279&amp;CS$5,'[1]NBA-Data-1980-2019'!$B$1:$B$16305&amp;'[1]NBA-Data-1980-2019'!$A$1:$A$16305,'[1]NBA-Data-1980-2019'!$F$1:$F$16305,"",0)</f>
        <v/>
      </c>
      <c r="CU279" s="2" t="str">
        <f>_xlfn.XLOOKUP($A279,TEAMS!$G$1:$G$839,TEAMS!$H$1:$H$839,"",0)</f>
        <v>SG</v>
      </c>
      <c r="CV279" s="2" t="str">
        <f>_xlfn.XLOOKUP($CU279,DASHBOARD!$B$22:$B$27,DASHBOARD!$C$22:$C$27,"",0)</f>
        <v>GUARD</v>
      </c>
      <c r="CY279" s="63">
        <f>SUMIFS('[1]NBA-Data-1980-2019'!$G$1:$G$16305,'[1]NBA-Data-1980-2019'!$B$1:$B$16305,$A279,'[1]NBA-Data-1980-2019'!$A$1:$A$16305,CY$9)</f>
        <v>0</v>
      </c>
      <c r="CZ279" s="63">
        <f>SUMIFS('[1]NBA-Data-1980-2019'!$G$1:$G$16305,'[1]NBA-Data-1980-2019'!$B$1:$B$16305,$A279,'[1]NBA-Data-1980-2019'!$A$1:$A$16305,CZ$9)</f>
        <v>0</v>
      </c>
      <c r="DA279" s="63">
        <f>SUMIFS('[1]NBA-Data-1980-2019'!$G$1:$G$16305,'[1]NBA-Data-1980-2019'!$B$1:$B$16305,$A279,'[1]NBA-Data-1980-2019'!$A$1:$A$16305,DA$9)</f>
        <v>0</v>
      </c>
      <c r="DB279" s="63">
        <f>SUMIFS('[1]NBA-Data-1980-2019'!$G$1:$G$16305,'[1]NBA-Data-1980-2019'!$B$1:$B$16305,$A279,'[1]NBA-Data-1980-2019'!$A$1:$A$16305,DB$9)</f>
        <v>0</v>
      </c>
      <c r="DC279" s="63">
        <f>SUMIFS('[1]NBA-Data-1980-2019'!$G$1:$G$16305,'[1]NBA-Data-1980-2019'!$B$1:$B$16305,$A279,'[1]NBA-Data-1980-2019'!$A$1:$A$16305,DC$9)</f>
        <v>0</v>
      </c>
      <c r="DD279" s="63">
        <f>SUMIFS('[1]NBA-Data-1980-2019'!$G$1:$G$16305,'[1]NBA-Data-1980-2019'!$B$1:$B$16305,$A279,'[1]NBA-Data-1980-2019'!$A$1:$A$16305,DD$9)</f>
        <v>0</v>
      </c>
      <c r="DE279" s="63">
        <f>SUMIFS('[1]NBA-Data-1980-2019'!$G$1:$G$16305,'[1]NBA-Data-1980-2019'!$B$1:$B$16305,$A279,'[1]NBA-Data-1980-2019'!$A$1:$A$16305,DE$9)</f>
        <v>0</v>
      </c>
      <c r="DF279" s="63">
        <f>SUMIFS('[1]NBA-Data-1980-2019'!$G$1:$G$16305,'[1]NBA-Data-1980-2019'!$B$1:$B$16305,$A279,'[1]NBA-Data-1980-2019'!$A$1:$A$16305,DF$9)</f>
        <v>0</v>
      </c>
      <c r="DG279" s="63">
        <f>SUMIFS('[1]NBA-Data-1980-2019'!$G$1:$G$16305,'[1]NBA-Data-1980-2019'!$B$1:$B$16305,$A279,'[1]NBA-Data-1980-2019'!$A$1:$A$16305,DG$9)</f>
        <v>0</v>
      </c>
      <c r="DH279" s="63">
        <f>SUMIFS('[1]NBA-Data-1980-2019'!$G$1:$G$16305,'[1]NBA-Data-1980-2019'!$B$1:$B$16305,$A279,'[1]NBA-Data-1980-2019'!$A$1:$A$16305,DH$9)</f>
        <v>0</v>
      </c>
      <c r="DI279" s="63">
        <f>SUMIFS('[1]NBA-Data-1980-2019'!$G$1:$G$16305,'[1]NBA-Data-1980-2019'!$B$1:$B$16305,$A279,'[1]NBA-Data-1980-2019'!$A$1:$A$16305,DI$9)</f>
        <v>0</v>
      </c>
      <c r="DJ279" s="63">
        <f>SUMIFS('[1]NBA-Data-1980-2019'!$G$1:$G$16305,'[1]NBA-Data-1980-2019'!$B$1:$B$16305,$A279,'[1]NBA-Data-1980-2019'!$A$1:$A$16305,DJ$9)</f>
        <v>0</v>
      </c>
      <c r="DK279" s="63">
        <f>SUMIFS('[1]NBA-Data-1980-2019'!$G$1:$G$16305,'[1]NBA-Data-1980-2019'!$B$1:$B$16305,$A279,'[1]NBA-Data-1980-2019'!$A$1:$A$16305,DK$9)</f>
        <v>0</v>
      </c>
      <c r="DL279" s="63">
        <f>SUMIFS('[1]NBA-Data-1980-2019'!$G$1:$G$16305,'[1]NBA-Data-1980-2019'!$B$1:$B$16305,$A279,'[1]NBA-Data-1980-2019'!$A$1:$A$16305,DL$9)</f>
        <v>0</v>
      </c>
      <c r="DM279" s="63">
        <f>SUMIFS('[1]NBA-Data-1980-2019'!$G$1:$G$16305,'[1]NBA-Data-1980-2019'!$B$1:$B$16305,$A279,'[1]NBA-Data-1980-2019'!$A$1:$A$16305,DM$9)</f>
        <v>0</v>
      </c>
      <c r="DN279" s="63">
        <f>SUMIFS('[1]NBA-Data-1980-2019'!$G$1:$G$16305,'[1]NBA-Data-1980-2019'!$B$1:$B$16305,$A279,'[1]NBA-Data-1980-2019'!$A$1:$A$16305,DN$9)</f>
        <v>0</v>
      </c>
      <c r="DO279" s="63">
        <f>SUMIFS('[1]NBA-Data-1980-2019'!$G$1:$G$16305,'[1]NBA-Data-1980-2019'!$B$1:$B$16305,$A279,'[1]NBA-Data-1980-2019'!$A$1:$A$16305,DO$9)</f>
        <v>0</v>
      </c>
      <c r="DP279" s="63">
        <f>SUMIFS('[1]NBA-Data-1980-2019'!$G$1:$G$16305,'[1]NBA-Data-1980-2019'!$B$1:$B$16305,$A279,'[1]NBA-Data-1980-2019'!$A$1:$A$16305,DP$9)</f>
        <v>0</v>
      </c>
      <c r="DQ279" s="63">
        <f>SUMIFS('[1]NBA-Data-1980-2019'!$G$1:$G$16305,'[1]NBA-Data-1980-2019'!$B$1:$B$16305,$A279,'[1]NBA-Data-1980-2019'!$A$1:$A$16305,DQ$9)</f>
        <v>0</v>
      </c>
      <c r="DR279" s="63">
        <f>SUMIFS('[1]NBA-Data-1980-2019'!$G$1:$G$16305,'[1]NBA-Data-1980-2019'!$B$1:$B$16305,$A279,'[1]NBA-Data-1980-2019'!$A$1:$A$16305,DR$9)</f>
        <v>0</v>
      </c>
      <c r="DS279" s="63">
        <f>SUMIFS('[1]NBA-Data-1980-2019'!$G$1:$G$16305,'[1]NBA-Data-1980-2019'!$B$1:$B$16305,$A279,'[1]NBA-Data-1980-2019'!$A$1:$A$16305,DS$9)</f>
        <v>0</v>
      </c>
      <c r="DT279" s="63">
        <f>SUMIFS('[1]NBA-Data-1980-2019'!$G$1:$G$16305,'[1]NBA-Data-1980-2019'!$B$1:$B$16305,$A279,'[1]NBA-Data-1980-2019'!$A$1:$A$16305,DT$9)</f>
        <v>0</v>
      </c>
      <c r="DU279" s="63">
        <f>SUMIFS('[1]NBA-Data-1980-2019'!$G$1:$G$16305,'[1]NBA-Data-1980-2019'!$B$1:$B$16305,$A279,'[1]NBA-Data-1980-2019'!$A$1:$A$16305,DU$9)</f>
        <v>0</v>
      </c>
      <c r="DV279" s="63">
        <f>SUMIFS('[1]NBA-Data-1980-2019'!$G$1:$G$16305,'[1]NBA-Data-1980-2019'!$B$1:$B$16305,$A279,'[1]NBA-Data-1980-2019'!$A$1:$A$16305,DV$9)</f>
        <v>0</v>
      </c>
      <c r="DW279" s="63">
        <f>SUMIFS('[1]NBA-Data-1980-2019'!$G$1:$G$16305,'[1]NBA-Data-1980-2019'!$B$1:$B$16305,$A279,'[1]NBA-Data-1980-2019'!$A$1:$A$16305,DW$9)</f>
        <v>0</v>
      </c>
      <c r="DX279" s="63">
        <f>SUMIFS('[1]NBA-Data-1980-2019'!$G$1:$G$16305,'[1]NBA-Data-1980-2019'!$B$1:$B$16305,$A279,'[1]NBA-Data-1980-2019'!$A$1:$A$16305,DX$9)</f>
        <v>525093</v>
      </c>
      <c r="DY279" s="63">
        <f>SUMIFS('[1]NBA-Data-1980-2019'!$G$1:$G$16305,'[1]NBA-Data-1980-2019'!$B$1:$B$16305,$A279,'[1]NBA-Data-1980-2019'!$A$1:$A$16305,DY$9)</f>
        <v>874636</v>
      </c>
      <c r="DZ279" s="63">
        <f>SUMIFS('[1]NBA-Data-1980-2019'!$G$1:$G$16305,'[1]NBA-Data-1980-2019'!$B$1:$B$16305,$A279,'[1]NBA-Data-1980-2019'!$A$1:$A$16305,DZ$9)</f>
        <v>1471382</v>
      </c>
      <c r="EA279" s="63">
        <f>SUMIFS('[1]NBA-Data-1980-2019'!$G$1:$G$16305,'[1]NBA-Data-1980-2019'!$B$1:$B$16305,$A279,'[1]NBA-Data-1980-2019'!$A$1:$A$16305,EA$9)</f>
        <v>1641000</v>
      </c>
      <c r="EB279" s="63">
        <f>SUMIFS('[1]NBA-Data-1980-2019'!$G$1:$G$16305,'[1]NBA-Data-1980-2019'!$B$1:$B$16305,$A279,'[1]NBA-Data-1980-2019'!$A$1:$A$16305,EB$9)</f>
        <v>0</v>
      </c>
      <c r="EC279" s="63">
        <f>SUMIFS('[1]NBA-Data-1980-2019'!$G$1:$G$16305,'[1]NBA-Data-1980-2019'!$B$1:$B$16305,$A279,'[1]NBA-Data-1980-2019'!$A$1:$A$16305,EC$9)</f>
        <v>0</v>
      </c>
      <c r="ED279" s="63">
        <f>SUMIFS('[1]NBA-Data-1980-2019'!$G$1:$G$16305,'[1]NBA-Data-1980-2019'!$B$1:$B$16305,$A279,'[1]NBA-Data-1980-2019'!$A$1:$A$16305,ED$9)</f>
        <v>0</v>
      </c>
      <c r="EH279" s="2" t="s">
        <v>1482</v>
      </c>
    </row>
    <row r="280" spans="1:165" x14ac:dyDescent="0.2">
      <c r="A280" s="2" t="s">
        <v>703</v>
      </c>
      <c r="B280" s="2" t="str" cm="1">
        <f t="array" ref="B280">_xlfn.XLOOKUP($A280&amp;B$5,'[1]NBA-Data-1980-2019'!$B$1:$B$16305&amp;'[1]NBA-Data-1980-2019'!$A$1:$A$16305,'[1]NBA-Data-1980-2019'!$D$1:$D$16305,"",0)</f>
        <v/>
      </c>
      <c r="C280" s="2" t="str" cm="1">
        <f t="array" ref="C280">_xlfn.XLOOKUP($A280&amp;C$5,'[1]NBA-Data-1980-2019'!$B$1:$B$16305&amp;'[1]NBA-Data-1980-2019'!$A$1:$A$16305,'[1]NBA-Data-1980-2019'!$D$1:$D$16305,"",0)</f>
        <v/>
      </c>
      <c r="D280" s="2" t="str" cm="1">
        <f t="array" ref="D280">_xlfn.XLOOKUP($A280&amp;D$5,'[1]NBA-Data-1980-2019'!$B$1:$B$16305&amp;'[1]NBA-Data-1980-2019'!$A$1:$A$16305,'[1]NBA-Data-1980-2019'!$D$1:$D$16305,"",0)</f>
        <v/>
      </c>
      <c r="E280" s="2" t="str" cm="1">
        <f t="array" ref="E280">_xlfn.XLOOKUP($A280&amp;E$5,'[1]NBA-Data-1980-2019'!$B$1:$B$16305&amp;'[1]NBA-Data-1980-2019'!$A$1:$A$16305,'[1]NBA-Data-1980-2019'!$D$1:$D$16305,"",0)</f>
        <v/>
      </c>
      <c r="F280" s="2" t="str" cm="1">
        <f t="array" ref="F280">_xlfn.XLOOKUP($A280&amp;F$5,'[1]NBA-Data-1980-2019'!$B$1:$B$16305&amp;'[1]NBA-Data-1980-2019'!$A$1:$A$16305,'[1]NBA-Data-1980-2019'!$D$1:$D$16305,"",0)</f>
        <v/>
      </c>
      <c r="G280" s="2" t="str" cm="1">
        <f t="array" ref="G280">_xlfn.XLOOKUP($A280&amp;G$5,'[1]NBA-Data-1980-2019'!$B$1:$B$16305&amp;'[1]NBA-Data-1980-2019'!$A$1:$A$16305,'[1]NBA-Data-1980-2019'!$D$1:$D$16305,"",0)</f>
        <v/>
      </c>
      <c r="H280" s="2" t="str" cm="1">
        <f t="array" ref="H280">_xlfn.XLOOKUP($A280&amp;H$5,'[1]NBA-Data-1980-2019'!$B$1:$B$16305&amp;'[1]NBA-Data-1980-2019'!$A$1:$A$16305,'[1]NBA-Data-1980-2019'!$D$1:$D$16305,"",0)</f>
        <v/>
      </c>
      <c r="I280" s="2" t="str" cm="1">
        <f t="array" ref="I280">_xlfn.XLOOKUP($A280&amp;I$5,'[1]NBA-Data-1980-2019'!$B$1:$B$16305&amp;'[1]NBA-Data-1980-2019'!$A$1:$A$16305,'[1]NBA-Data-1980-2019'!$D$1:$D$16305,"",0)</f>
        <v/>
      </c>
      <c r="J280" s="2" t="str" cm="1">
        <f t="array" ref="J280">_xlfn.XLOOKUP($A280&amp;J$5,'[1]NBA-Data-1980-2019'!$B$1:$B$16305&amp;'[1]NBA-Data-1980-2019'!$A$1:$A$16305,'[1]NBA-Data-1980-2019'!$D$1:$D$16305,"",0)</f>
        <v/>
      </c>
      <c r="K280" s="2" t="str" cm="1">
        <f t="array" ref="K280">_xlfn.XLOOKUP($A280&amp;K$5,'[1]NBA-Data-1980-2019'!$B$1:$B$16305&amp;'[1]NBA-Data-1980-2019'!$A$1:$A$16305,'[1]NBA-Data-1980-2019'!$D$1:$D$16305,"",0)</f>
        <v/>
      </c>
      <c r="L280" s="2" t="str" cm="1">
        <f t="array" ref="L280">_xlfn.XLOOKUP($A280&amp;L$5,'[1]NBA-Data-1980-2019'!$B$1:$B$16305&amp;'[1]NBA-Data-1980-2019'!$A$1:$A$16305,'[1]NBA-Data-1980-2019'!$D$1:$D$16305,"",0)</f>
        <v/>
      </c>
      <c r="M280" s="2" t="str" cm="1">
        <f t="array" ref="M280">_xlfn.XLOOKUP($A280&amp;M$5,'[1]NBA-Data-1980-2019'!$B$1:$B$16305&amp;'[1]NBA-Data-1980-2019'!$A$1:$A$16305,'[1]NBA-Data-1980-2019'!$D$1:$D$16305,"",0)</f>
        <v/>
      </c>
      <c r="N280" s="2" t="str" cm="1">
        <f t="array" ref="N280">_xlfn.XLOOKUP($A280&amp;N$5,'[1]NBA-Data-1980-2019'!$B$1:$B$16305&amp;'[1]NBA-Data-1980-2019'!$A$1:$A$16305,'[1]NBA-Data-1980-2019'!$D$1:$D$16305,"",0)</f>
        <v/>
      </c>
      <c r="O280" s="2" t="str" cm="1">
        <f t="array" ref="O280">_xlfn.XLOOKUP($A280&amp;O$5,'[1]NBA-Data-1980-2019'!$B$1:$B$16305&amp;'[1]NBA-Data-1980-2019'!$A$1:$A$16305,'[1]NBA-Data-1980-2019'!$D$1:$D$16305,"",0)</f>
        <v/>
      </c>
      <c r="P280" s="2" t="str" cm="1">
        <f t="array" ref="P280">_xlfn.XLOOKUP($A280&amp;P$5,'[1]NBA-Data-1980-2019'!$B$1:$B$16305&amp;'[1]NBA-Data-1980-2019'!$A$1:$A$16305,'[1]NBA-Data-1980-2019'!$D$1:$D$16305,"",0)</f>
        <v/>
      </c>
      <c r="Q280" s="2" t="str" cm="1">
        <f t="array" ref="Q280">_xlfn.XLOOKUP($A280&amp;Q$5,'[1]NBA-Data-1980-2019'!$B$1:$B$16305&amp;'[1]NBA-Data-1980-2019'!$A$1:$A$16305,'[1]NBA-Data-1980-2019'!$D$1:$D$16305,"",0)</f>
        <v/>
      </c>
      <c r="R280" s="2" t="str" cm="1">
        <f t="array" ref="R280">_xlfn.XLOOKUP($A280&amp;R$5,'[1]NBA-Data-1980-2019'!$B$1:$B$16305&amp;'[1]NBA-Data-1980-2019'!$A$1:$A$16305,'[1]NBA-Data-1980-2019'!$D$1:$D$16305,"",0)</f>
        <v/>
      </c>
      <c r="S280" s="2" t="str" cm="1">
        <f t="array" ref="S280">_xlfn.XLOOKUP($A280&amp;S$5,'[1]NBA-Data-1980-2019'!$B$1:$B$16305&amp;'[1]NBA-Data-1980-2019'!$A$1:$A$16305,'[1]NBA-Data-1980-2019'!$D$1:$D$16305,"",0)</f>
        <v/>
      </c>
      <c r="T280" s="2" t="str" cm="1">
        <f t="array" ref="T280">_xlfn.XLOOKUP($A280&amp;T$5,'[1]NBA-Data-1980-2019'!$B$1:$B$16305&amp;'[1]NBA-Data-1980-2019'!$A$1:$A$16305,'[1]NBA-Data-1980-2019'!$D$1:$D$16305,"",0)</f>
        <v/>
      </c>
      <c r="U280" s="2" t="str" cm="1">
        <f t="array" ref="U280">_xlfn.XLOOKUP($A280&amp;U$5,'[1]NBA-Data-1980-2019'!$B$1:$B$16305&amp;'[1]NBA-Data-1980-2019'!$A$1:$A$16305,'[1]NBA-Data-1980-2019'!$D$1:$D$16305,"",0)</f>
        <v/>
      </c>
      <c r="V280" s="2" t="str" cm="1">
        <f t="array" ref="V280">_xlfn.XLOOKUP($A280&amp;V$5,'[1]NBA-Data-1980-2019'!$B$1:$B$16305&amp;'[1]NBA-Data-1980-2019'!$A$1:$A$16305,'[1]NBA-Data-1980-2019'!$D$1:$D$16305,"",0)</f>
        <v/>
      </c>
      <c r="W280" s="2" t="str" cm="1">
        <f t="array" ref="W280">_xlfn.XLOOKUP($A280&amp;W$5,'[1]NBA-Data-1980-2019'!$B$1:$B$16305&amp;'[1]NBA-Data-1980-2019'!$A$1:$A$16305,'[1]NBA-Data-1980-2019'!$D$1:$D$16305,"",0)</f>
        <v/>
      </c>
      <c r="X280" s="2" t="str" cm="1">
        <f t="array" ref="X280">_xlfn.XLOOKUP($A280&amp;X$5,'[1]NBA-Data-1980-2019'!$B$1:$B$16305&amp;'[1]NBA-Data-1980-2019'!$A$1:$A$16305,'[1]NBA-Data-1980-2019'!$D$1:$D$16305,"",0)</f>
        <v/>
      </c>
      <c r="Y280" s="2" t="str" cm="1">
        <f t="array" ref="Y280">_xlfn.XLOOKUP($A280&amp;Y$5,'[1]NBA-Data-1980-2019'!$B$1:$B$16305&amp;'[1]NBA-Data-1980-2019'!$A$1:$A$16305,'[1]NBA-Data-1980-2019'!$D$1:$D$16305,"",0)</f>
        <v/>
      </c>
      <c r="Z280" s="2" t="str" cm="1">
        <f t="array" ref="Z280">_xlfn.XLOOKUP($A280&amp;Z$5,'[1]NBA-Data-1980-2019'!$B$1:$B$16305&amp;'[1]NBA-Data-1980-2019'!$A$1:$A$16305,'[1]NBA-Data-1980-2019'!$D$1:$D$16305,"",0)</f>
        <v/>
      </c>
      <c r="AA280" s="2" t="str" cm="1">
        <f t="array" ref="AA280">_xlfn.XLOOKUP($A280&amp;AA$5,'[1]NBA-Data-1980-2019'!$B$1:$B$16305&amp;'[1]NBA-Data-1980-2019'!$A$1:$A$16305,'[1]NBA-Data-1980-2019'!$D$1:$D$16305,"",0)</f>
        <v/>
      </c>
      <c r="AB280" s="2" t="str" cm="1">
        <f t="array" ref="AB280">_xlfn.XLOOKUP($A280&amp;AB$5,'[1]NBA-Data-1980-2019'!$B$1:$B$16305&amp;'[1]NBA-Data-1980-2019'!$A$1:$A$16305,'[1]NBA-Data-1980-2019'!$D$1:$D$16305,"",0)</f>
        <v>GSW</v>
      </c>
      <c r="AC280" s="2" t="str" cm="1">
        <f t="array" ref="AC280">_xlfn.XLOOKUP($A280&amp;AC$5,'[1]NBA-Data-1980-2019'!$B$1:$B$16305&amp;'[1]NBA-Data-1980-2019'!$A$1:$A$16305,'[1]NBA-Data-1980-2019'!$D$1:$D$16305,"",0)</f>
        <v>GSW</v>
      </c>
      <c r="AD280" s="2" t="str" cm="1">
        <f t="array" ref="AD280">_xlfn.XLOOKUP($A280&amp;AD$5,'[1]NBA-Data-1980-2019'!$B$1:$B$16305&amp;'[1]NBA-Data-1980-2019'!$A$1:$A$16305,'[1]NBA-Data-1980-2019'!$D$1:$D$16305,"",0)</f>
        <v>TOT</v>
      </c>
      <c r="AE280" s="2" t="str" cm="1">
        <f t="array" ref="AE280">_xlfn.XLOOKUP($A280&amp;AE$5,'[1]NBA-Data-1980-2019'!$B$1:$B$16305&amp;'[1]NBA-Data-1980-2019'!$A$1:$A$16305,'[1]NBA-Data-1980-2019'!$D$1:$D$16305,"",0)</f>
        <v/>
      </c>
      <c r="AF280" s="2" t="str" cm="1">
        <f t="array" ref="AF280">_xlfn.XLOOKUP($A280&amp;AF$5,'[1]NBA-Data-1980-2019'!$B$1:$B$16305&amp;'[1]NBA-Data-1980-2019'!$A$1:$A$16305,'[1]NBA-Data-1980-2019'!$D$1:$D$16305,"",0)</f>
        <v/>
      </c>
      <c r="AG280" s="2" t="str" cm="1">
        <f t="array" ref="AG280">_xlfn.XLOOKUP($A280&amp;AG$5,'[1]NBA-Data-1980-2019'!$B$1:$B$16305&amp;'[1]NBA-Data-1980-2019'!$A$1:$A$16305,'[1]NBA-Data-1980-2019'!$D$1:$D$16305,"",0)</f>
        <v/>
      </c>
      <c r="AH280" s="2" t="str" cm="1">
        <f t="array" ref="AH280">_xlfn.XLOOKUP($A280&amp;AH$5,'[1]NBA-Data-1980-2019'!$B$1:$B$16305&amp;'[1]NBA-Data-1980-2019'!$A$1:$A$16305,'[1]NBA-Data-1980-2019'!$H$1:$H$16305,"",0)</f>
        <v/>
      </c>
      <c r="AI280" s="2" t="str" cm="1">
        <f t="array" ref="AI280">_xlfn.XLOOKUP($A280&amp;AI$5,'[1]NBA-Data-1980-2019'!$B$1:$B$16305&amp;'[1]NBA-Data-1980-2019'!$A$1:$A$16305,'[1]NBA-Data-1980-2019'!$H$1:$H$16305,"",0)</f>
        <v/>
      </c>
      <c r="AJ280" s="2" t="str" cm="1">
        <f t="array" ref="AJ280">_xlfn.XLOOKUP($A280&amp;AJ$5,'[1]NBA-Data-1980-2019'!$B$1:$B$16305&amp;'[1]NBA-Data-1980-2019'!$A$1:$A$16305,'[1]NBA-Data-1980-2019'!$H$1:$H$16305,"",0)</f>
        <v/>
      </c>
      <c r="AK280" s="2" t="str" cm="1">
        <f t="array" ref="AK280">_xlfn.XLOOKUP($A280&amp;AK$5,'[1]NBA-Data-1980-2019'!$B$1:$B$16305&amp;'[1]NBA-Data-1980-2019'!$A$1:$A$16305,'[1]NBA-Data-1980-2019'!$H$1:$H$16305,"",0)</f>
        <v/>
      </c>
      <c r="AL280" s="2" t="str" cm="1">
        <f t="array" ref="AL280">_xlfn.XLOOKUP($A280&amp;AL$5,'[1]NBA-Data-1980-2019'!$B$1:$B$16305&amp;'[1]NBA-Data-1980-2019'!$A$1:$A$16305,'[1]NBA-Data-1980-2019'!$H$1:$H$16305,"",0)</f>
        <v/>
      </c>
      <c r="AM280" s="2" t="str" cm="1">
        <f t="array" ref="AM280">_xlfn.XLOOKUP($A280&amp;AM$5,'[1]NBA-Data-1980-2019'!$B$1:$B$16305&amp;'[1]NBA-Data-1980-2019'!$A$1:$A$16305,'[1]NBA-Data-1980-2019'!$H$1:$H$16305,"",0)</f>
        <v/>
      </c>
      <c r="AN280" s="2" t="str" cm="1">
        <f t="array" ref="AN280">_xlfn.XLOOKUP($A280&amp;AN$5,'[1]NBA-Data-1980-2019'!$B$1:$B$16305&amp;'[1]NBA-Data-1980-2019'!$A$1:$A$16305,'[1]NBA-Data-1980-2019'!$H$1:$H$16305,"",0)</f>
        <v/>
      </c>
      <c r="AO280" s="2" t="str" cm="1">
        <f t="array" ref="AO280">_xlfn.XLOOKUP($A280&amp;AO$5,'[1]NBA-Data-1980-2019'!$B$1:$B$16305&amp;'[1]NBA-Data-1980-2019'!$A$1:$A$16305,'[1]NBA-Data-1980-2019'!$H$1:$H$16305,"",0)</f>
        <v/>
      </c>
      <c r="AP280" s="2" t="str" cm="1">
        <f t="array" ref="AP280">_xlfn.XLOOKUP($A280&amp;AP$5,'[1]NBA-Data-1980-2019'!$B$1:$B$16305&amp;'[1]NBA-Data-1980-2019'!$A$1:$A$16305,'[1]NBA-Data-1980-2019'!$H$1:$H$16305,"",0)</f>
        <v/>
      </c>
      <c r="AQ280" s="2" t="str" cm="1">
        <f t="array" ref="AQ280">_xlfn.XLOOKUP($A280&amp;AQ$5,'[1]NBA-Data-1980-2019'!$B$1:$B$16305&amp;'[1]NBA-Data-1980-2019'!$A$1:$A$16305,'[1]NBA-Data-1980-2019'!$H$1:$H$16305,"",0)</f>
        <v/>
      </c>
      <c r="AR280" s="2" t="str" cm="1">
        <f t="array" ref="AR280">_xlfn.XLOOKUP($A280&amp;AR$5,'[1]NBA-Data-1980-2019'!$B$1:$B$16305&amp;'[1]NBA-Data-1980-2019'!$A$1:$A$16305,'[1]NBA-Data-1980-2019'!$H$1:$H$16305,"",0)</f>
        <v/>
      </c>
      <c r="AS280" s="2" t="str" cm="1">
        <f t="array" ref="AS280">_xlfn.XLOOKUP($A280&amp;AS$5,'[1]NBA-Data-1980-2019'!$B$1:$B$16305&amp;'[1]NBA-Data-1980-2019'!$A$1:$A$16305,'[1]NBA-Data-1980-2019'!$H$1:$H$16305,"",0)</f>
        <v/>
      </c>
      <c r="AT280" s="2" t="str" cm="1">
        <f t="array" ref="AT280">_xlfn.XLOOKUP($A280&amp;AT$5,'[1]NBA-Data-1980-2019'!$B$1:$B$16305&amp;'[1]NBA-Data-1980-2019'!$A$1:$A$16305,'[1]NBA-Data-1980-2019'!$H$1:$H$16305,"",0)</f>
        <v/>
      </c>
      <c r="AU280" s="2" t="str" cm="1">
        <f t="array" ref="AU280">_xlfn.XLOOKUP($A280&amp;AU$5,'[1]NBA-Data-1980-2019'!$B$1:$B$16305&amp;'[1]NBA-Data-1980-2019'!$A$1:$A$16305,'[1]NBA-Data-1980-2019'!$H$1:$H$16305,"",0)</f>
        <v/>
      </c>
      <c r="AV280" s="2" t="str" cm="1">
        <f t="array" ref="AV280">_xlfn.XLOOKUP($A280&amp;AV$5,'[1]NBA-Data-1980-2019'!$B$1:$B$16305&amp;'[1]NBA-Data-1980-2019'!$A$1:$A$16305,'[1]NBA-Data-1980-2019'!$H$1:$H$16305,"",0)</f>
        <v/>
      </c>
      <c r="AW280" s="2" t="str" cm="1">
        <f t="array" ref="AW280">_xlfn.XLOOKUP($A280&amp;AW$5,'[1]NBA-Data-1980-2019'!$B$1:$B$16305&amp;'[1]NBA-Data-1980-2019'!$A$1:$A$16305,'[1]NBA-Data-1980-2019'!$H$1:$H$16305,"",0)</f>
        <v/>
      </c>
      <c r="AX280" s="2" t="str" cm="1">
        <f t="array" ref="AX280">_xlfn.XLOOKUP($A280&amp;AX$5,'[1]NBA-Data-1980-2019'!$B$1:$B$16305&amp;'[1]NBA-Data-1980-2019'!$A$1:$A$16305,'[1]NBA-Data-1980-2019'!$H$1:$H$16305,"",0)</f>
        <v/>
      </c>
      <c r="AY280" s="2" t="str" cm="1">
        <f t="array" ref="AY280">_xlfn.XLOOKUP($A280&amp;AY$5,'[1]NBA-Data-1980-2019'!$B$1:$B$16305&amp;'[1]NBA-Data-1980-2019'!$A$1:$A$16305,'[1]NBA-Data-1980-2019'!$H$1:$H$16305,"",0)</f>
        <v/>
      </c>
      <c r="AZ280" s="2" t="str" cm="1">
        <f t="array" ref="AZ280">_xlfn.XLOOKUP($A280&amp;AZ$5,'[1]NBA-Data-1980-2019'!$B$1:$B$16305&amp;'[1]NBA-Data-1980-2019'!$A$1:$A$16305,'[1]NBA-Data-1980-2019'!$H$1:$H$16305,"",0)</f>
        <v/>
      </c>
      <c r="BA280" s="2" t="str" cm="1">
        <f t="array" ref="BA280">_xlfn.XLOOKUP($A280&amp;BA$5,'[1]NBA-Data-1980-2019'!$B$1:$B$16305&amp;'[1]NBA-Data-1980-2019'!$A$1:$A$16305,'[1]NBA-Data-1980-2019'!$H$1:$H$16305,"",0)</f>
        <v/>
      </c>
      <c r="BB280" s="2" t="str" cm="1">
        <f t="array" ref="BB280">_xlfn.XLOOKUP($A280&amp;BB$5,'[1]NBA-Data-1980-2019'!$B$1:$B$16305&amp;'[1]NBA-Data-1980-2019'!$A$1:$A$16305,'[1]NBA-Data-1980-2019'!$H$1:$H$16305,"",0)</f>
        <v/>
      </c>
      <c r="BC280" s="2" t="str" cm="1">
        <f t="array" ref="BC280">_xlfn.XLOOKUP($A280&amp;BC$5,'[1]NBA-Data-1980-2019'!$B$1:$B$16305&amp;'[1]NBA-Data-1980-2019'!$A$1:$A$16305,'[1]NBA-Data-1980-2019'!$H$1:$H$16305,"",0)</f>
        <v/>
      </c>
      <c r="BD280" s="2" t="str" cm="1">
        <f t="array" ref="BD280">_xlfn.XLOOKUP($A280&amp;BD$5,'[1]NBA-Data-1980-2019'!$B$1:$B$16305&amp;'[1]NBA-Data-1980-2019'!$A$1:$A$16305,'[1]NBA-Data-1980-2019'!$H$1:$H$16305,"",0)</f>
        <v/>
      </c>
      <c r="BE280" s="2" t="str" cm="1">
        <f t="array" ref="BE280">_xlfn.XLOOKUP($A280&amp;BE$5,'[1]NBA-Data-1980-2019'!$B$1:$B$16305&amp;'[1]NBA-Data-1980-2019'!$A$1:$A$16305,'[1]NBA-Data-1980-2019'!$H$1:$H$16305,"",0)</f>
        <v/>
      </c>
      <c r="BF280" s="2" t="str" cm="1">
        <f t="array" ref="BF280">_xlfn.XLOOKUP($A280&amp;BF$5,'[1]NBA-Data-1980-2019'!$B$1:$B$16305&amp;'[1]NBA-Data-1980-2019'!$A$1:$A$16305,'[1]NBA-Data-1980-2019'!$H$1:$H$16305,"",0)</f>
        <v/>
      </c>
      <c r="BG280" s="2" t="str" cm="1">
        <f t="array" ref="BG280">_xlfn.XLOOKUP($A280&amp;BG$5,'[1]NBA-Data-1980-2019'!$B$1:$B$16305&amp;'[1]NBA-Data-1980-2019'!$A$1:$A$16305,'[1]NBA-Data-1980-2019'!$H$1:$H$16305,"",0)</f>
        <v/>
      </c>
      <c r="BH280" s="2" cm="1">
        <f t="array" ref="BH280">_xlfn.XLOOKUP($A280&amp;BH$5,'[1]NBA-Data-1980-2019'!$B$1:$B$16305&amp;'[1]NBA-Data-1980-2019'!$A$1:$A$16305,'[1]NBA-Data-1980-2019'!$H$1:$H$16305,"",0)</f>
        <v>1072.0999999999999</v>
      </c>
      <c r="BI280" s="2" cm="1">
        <f t="array" ref="BI280">_xlfn.XLOOKUP($A280&amp;BI$5,'[1]NBA-Data-1980-2019'!$B$1:$B$16305&amp;'[1]NBA-Data-1980-2019'!$A$1:$A$16305,'[1]NBA-Data-1980-2019'!$H$1:$H$16305,"",0)</f>
        <v>963.3</v>
      </c>
      <c r="BJ280" s="2" cm="1">
        <f t="array" ref="BJ280">_xlfn.XLOOKUP($A280&amp;BJ$5,'[1]NBA-Data-1980-2019'!$B$1:$B$16305&amp;'[1]NBA-Data-1980-2019'!$A$1:$A$16305,'[1]NBA-Data-1980-2019'!$H$1:$H$16305,"",0)</f>
        <v>397.29999999999995</v>
      </c>
      <c r="BK280" s="2" t="str" cm="1">
        <f t="array" ref="BK280">_xlfn.XLOOKUP($A280&amp;BK$5,'[1]NBA-Data-1980-2019'!$B$1:$B$16305&amp;'[1]NBA-Data-1980-2019'!$A$1:$A$16305,'[1]NBA-Data-1980-2019'!$H$1:$H$16305,"",0)</f>
        <v/>
      </c>
      <c r="BL280" s="2" t="str" cm="1">
        <f t="array" ref="BL280">_xlfn.XLOOKUP($A280&amp;BL$5,'[1]NBA-Data-1980-2019'!$B$1:$B$16305&amp;'[1]NBA-Data-1980-2019'!$A$1:$A$16305,'[1]NBA-Data-1980-2019'!$H$1:$H$16305,"",0)</f>
        <v/>
      </c>
      <c r="BM280" s="2" t="str" cm="1">
        <f t="array" ref="BM280">_xlfn.XLOOKUP($A280&amp;BM$5,'[1]NBA-Data-1980-2019'!$B$1:$B$16305&amp;'[1]NBA-Data-1980-2019'!$A$1:$A$16305,'[1]NBA-Data-1980-2019'!$H$1:$H$16305,"",0)</f>
        <v/>
      </c>
      <c r="BN280" s="2" t="str" cm="1">
        <f t="array" ref="BN280">_xlfn.XLOOKUP($A280&amp;BN$5,'[1]NBA-Data-1980-2019'!$B$1:$B$16305&amp;'[1]NBA-Data-1980-2019'!$A$1:$A$16305,'[1]NBA-Data-1980-2019'!$F$1:$F$16305,"",0)</f>
        <v/>
      </c>
      <c r="BO280" s="2" t="str" cm="1">
        <f t="array" ref="BO280">_xlfn.XLOOKUP($A280&amp;BO$5,'[1]NBA-Data-1980-2019'!$B$1:$B$16305&amp;'[1]NBA-Data-1980-2019'!$A$1:$A$16305,'[1]NBA-Data-1980-2019'!$F$1:$F$16305,"",0)</f>
        <v/>
      </c>
      <c r="BP280" s="2" t="str" cm="1">
        <f t="array" ref="BP280">_xlfn.XLOOKUP($A280&amp;BP$5,'[1]NBA-Data-1980-2019'!$B$1:$B$16305&amp;'[1]NBA-Data-1980-2019'!$A$1:$A$16305,'[1]NBA-Data-1980-2019'!$F$1:$F$16305,"",0)</f>
        <v/>
      </c>
      <c r="BQ280" s="2" t="str" cm="1">
        <f t="array" ref="BQ280">_xlfn.XLOOKUP($A280&amp;BQ$5,'[1]NBA-Data-1980-2019'!$B$1:$B$16305&amp;'[1]NBA-Data-1980-2019'!$A$1:$A$16305,'[1]NBA-Data-1980-2019'!$F$1:$F$16305,"",0)</f>
        <v/>
      </c>
      <c r="BR280" s="2" t="str" cm="1">
        <f t="array" ref="BR280">_xlfn.XLOOKUP($A280&amp;BR$5,'[1]NBA-Data-1980-2019'!$B$1:$B$16305&amp;'[1]NBA-Data-1980-2019'!$A$1:$A$16305,'[1]NBA-Data-1980-2019'!$F$1:$F$16305,"",0)</f>
        <v/>
      </c>
      <c r="BS280" s="2" t="str" cm="1">
        <f t="array" ref="BS280">_xlfn.XLOOKUP($A280&amp;BS$5,'[1]NBA-Data-1980-2019'!$B$1:$B$16305&amp;'[1]NBA-Data-1980-2019'!$A$1:$A$16305,'[1]NBA-Data-1980-2019'!$F$1:$F$16305,"",0)</f>
        <v/>
      </c>
      <c r="BT280" s="2" t="str" cm="1">
        <f t="array" ref="BT280">_xlfn.XLOOKUP($A280&amp;BT$5,'[1]NBA-Data-1980-2019'!$B$1:$B$16305&amp;'[1]NBA-Data-1980-2019'!$A$1:$A$16305,'[1]NBA-Data-1980-2019'!$F$1:$F$16305,"",0)</f>
        <v/>
      </c>
      <c r="BU280" s="2" t="str" cm="1">
        <f t="array" ref="BU280">_xlfn.XLOOKUP($A280&amp;BU$5,'[1]NBA-Data-1980-2019'!$B$1:$B$16305&amp;'[1]NBA-Data-1980-2019'!$A$1:$A$16305,'[1]NBA-Data-1980-2019'!$F$1:$F$16305,"",0)</f>
        <v/>
      </c>
      <c r="BV280" s="2" t="str" cm="1">
        <f t="array" ref="BV280">_xlfn.XLOOKUP($A280&amp;BV$5,'[1]NBA-Data-1980-2019'!$B$1:$B$16305&amp;'[1]NBA-Data-1980-2019'!$A$1:$A$16305,'[1]NBA-Data-1980-2019'!$F$1:$F$16305,"",0)</f>
        <v/>
      </c>
      <c r="BW280" s="2" t="str" cm="1">
        <f t="array" ref="BW280">_xlfn.XLOOKUP($A280&amp;BW$5,'[1]NBA-Data-1980-2019'!$B$1:$B$16305&amp;'[1]NBA-Data-1980-2019'!$A$1:$A$16305,'[1]NBA-Data-1980-2019'!$F$1:$F$16305,"",0)</f>
        <v/>
      </c>
      <c r="BX280" s="2" t="str" cm="1">
        <f t="array" ref="BX280">_xlfn.XLOOKUP($A280&amp;BX$5,'[1]NBA-Data-1980-2019'!$B$1:$B$16305&amp;'[1]NBA-Data-1980-2019'!$A$1:$A$16305,'[1]NBA-Data-1980-2019'!$F$1:$F$16305,"",0)</f>
        <v/>
      </c>
      <c r="BY280" s="2" t="str" cm="1">
        <f t="array" ref="BY280">_xlfn.XLOOKUP($A280&amp;BY$5,'[1]NBA-Data-1980-2019'!$B$1:$B$16305&amp;'[1]NBA-Data-1980-2019'!$A$1:$A$16305,'[1]NBA-Data-1980-2019'!$F$1:$F$16305,"",0)</f>
        <v/>
      </c>
      <c r="BZ280" s="2" t="str" cm="1">
        <f t="array" ref="BZ280">_xlfn.XLOOKUP($A280&amp;BZ$5,'[1]NBA-Data-1980-2019'!$B$1:$B$16305&amp;'[1]NBA-Data-1980-2019'!$A$1:$A$16305,'[1]NBA-Data-1980-2019'!$F$1:$F$16305,"",0)</f>
        <v/>
      </c>
      <c r="CA280" s="2" t="str" cm="1">
        <f t="array" ref="CA280">_xlfn.XLOOKUP($A280&amp;CA$5,'[1]NBA-Data-1980-2019'!$B$1:$B$16305&amp;'[1]NBA-Data-1980-2019'!$A$1:$A$16305,'[1]NBA-Data-1980-2019'!$F$1:$F$16305,"",0)</f>
        <v/>
      </c>
      <c r="CB280" s="2" t="str" cm="1">
        <f t="array" ref="CB280">_xlfn.XLOOKUP($A280&amp;CB$5,'[1]NBA-Data-1980-2019'!$B$1:$B$16305&amp;'[1]NBA-Data-1980-2019'!$A$1:$A$16305,'[1]NBA-Data-1980-2019'!$F$1:$F$16305,"",0)</f>
        <v/>
      </c>
      <c r="CC280" s="2" t="str" cm="1">
        <f t="array" ref="CC280">_xlfn.XLOOKUP($A280&amp;CC$5,'[1]NBA-Data-1980-2019'!$B$1:$B$16305&amp;'[1]NBA-Data-1980-2019'!$A$1:$A$16305,'[1]NBA-Data-1980-2019'!$F$1:$F$16305,"",0)</f>
        <v/>
      </c>
      <c r="CD280" s="2" t="str" cm="1">
        <f t="array" ref="CD280">_xlfn.XLOOKUP($A280&amp;CD$5,'[1]NBA-Data-1980-2019'!$B$1:$B$16305&amp;'[1]NBA-Data-1980-2019'!$A$1:$A$16305,'[1]NBA-Data-1980-2019'!$F$1:$F$16305,"",0)</f>
        <v/>
      </c>
      <c r="CE280" s="2" t="str" cm="1">
        <f t="array" ref="CE280">_xlfn.XLOOKUP($A280&amp;CE$5,'[1]NBA-Data-1980-2019'!$B$1:$B$16305&amp;'[1]NBA-Data-1980-2019'!$A$1:$A$16305,'[1]NBA-Data-1980-2019'!$F$1:$F$16305,"",0)</f>
        <v/>
      </c>
      <c r="CF280" s="2" t="str" cm="1">
        <f t="array" ref="CF280">_xlfn.XLOOKUP($A280&amp;CF$5,'[1]NBA-Data-1980-2019'!$B$1:$B$16305&amp;'[1]NBA-Data-1980-2019'!$A$1:$A$16305,'[1]NBA-Data-1980-2019'!$F$1:$F$16305,"",0)</f>
        <v/>
      </c>
      <c r="CG280" s="2" t="str" cm="1">
        <f t="array" ref="CG280">_xlfn.XLOOKUP($A280&amp;CG$5,'[1]NBA-Data-1980-2019'!$B$1:$B$16305&amp;'[1]NBA-Data-1980-2019'!$A$1:$A$16305,'[1]NBA-Data-1980-2019'!$F$1:$F$16305,"",0)</f>
        <v/>
      </c>
      <c r="CH280" s="2" t="str" cm="1">
        <f t="array" ref="CH280">_xlfn.XLOOKUP($A280&amp;CH$5,'[1]NBA-Data-1980-2019'!$B$1:$B$16305&amp;'[1]NBA-Data-1980-2019'!$A$1:$A$16305,'[1]NBA-Data-1980-2019'!$F$1:$F$16305,"",0)</f>
        <v/>
      </c>
      <c r="CI280" s="2" t="str" cm="1">
        <f t="array" ref="CI280">_xlfn.XLOOKUP($A280&amp;CI$5,'[1]NBA-Data-1980-2019'!$B$1:$B$16305&amp;'[1]NBA-Data-1980-2019'!$A$1:$A$16305,'[1]NBA-Data-1980-2019'!$F$1:$F$16305,"",0)</f>
        <v/>
      </c>
      <c r="CJ280" s="2" t="str" cm="1">
        <f t="array" ref="CJ280">_xlfn.XLOOKUP($A280&amp;CJ$5,'[1]NBA-Data-1980-2019'!$B$1:$B$16305&amp;'[1]NBA-Data-1980-2019'!$A$1:$A$16305,'[1]NBA-Data-1980-2019'!$F$1:$F$16305,"",0)</f>
        <v/>
      </c>
      <c r="CK280" s="2" t="str" cm="1">
        <f t="array" ref="CK280">_xlfn.XLOOKUP($A280&amp;CK$5,'[1]NBA-Data-1980-2019'!$B$1:$B$16305&amp;'[1]NBA-Data-1980-2019'!$A$1:$A$16305,'[1]NBA-Data-1980-2019'!$F$1:$F$16305,"",0)</f>
        <v/>
      </c>
      <c r="CL280" s="2" t="str" cm="1">
        <f t="array" ref="CL280">_xlfn.XLOOKUP($A280&amp;CL$5,'[1]NBA-Data-1980-2019'!$B$1:$B$16305&amp;'[1]NBA-Data-1980-2019'!$A$1:$A$16305,'[1]NBA-Data-1980-2019'!$F$1:$F$16305,"",0)</f>
        <v/>
      </c>
      <c r="CM280" s="2" t="str" cm="1">
        <f t="array" ref="CM280">_xlfn.XLOOKUP($A280&amp;CM$5,'[1]NBA-Data-1980-2019'!$B$1:$B$16305&amp;'[1]NBA-Data-1980-2019'!$A$1:$A$16305,'[1]NBA-Data-1980-2019'!$F$1:$F$16305,"",0)</f>
        <v/>
      </c>
      <c r="CN280" s="2" cm="1">
        <f t="array" ref="CN280">_xlfn.XLOOKUP($A280&amp;CN$5,'[1]NBA-Data-1980-2019'!$B$1:$B$16305&amp;'[1]NBA-Data-1980-2019'!$A$1:$A$16305,'[1]NBA-Data-1980-2019'!$F$1:$F$16305,"",0)</f>
        <v>8.6</v>
      </c>
      <c r="CO280" s="2" cm="1">
        <f t="array" ref="CO280">_xlfn.XLOOKUP($A280&amp;CO$5,'[1]NBA-Data-1980-2019'!$B$1:$B$16305&amp;'[1]NBA-Data-1980-2019'!$A$1:$A$16305,'[1]NBA-Data-1980-2019'!$F$1:$F$16305,"",0)</f>
        <v>7.4</v>
      </c>
      <c r="CP280" s="2" cm="1">
        <f t="array" ref="CP280">_xlfn.XLOOKUP($A280&amp;CP$5,'[1]NBA-Data-1980-2019'!$B$1:$B$16305&amp;'[1]NBA-Data-1980-2019'!$A$1:$A$16305,'[1]NBA-Data-1980-2019'!$F$1:$F$16305,"",0)</f>
        <v>7.5</v>
      </c>
      <c r="CQ280" s="2" t="str" cm="1">
        <f t="array" ref="CQ280">_xlfn.XLOOKUP($A280&amp;CQ$5,'[1]NBA-Data-1980-2019'!$B$1:$B$16305&amp;'[1]NBA-Data-1980-2019'!$A$1:$A$16305,'[1]NBA-Data-1980-2019'!$F$1:$F$16305,"",0)</f>
        <v/>
      </c>
      <c r="CR280" s="2" t="str" cm="1">
        <f t="array" ref="CR280">_xlfn.XLOOKUP($A280&amp;CR$5,'[1]NBA-Data-1980-2019'!$B$1:$B$16305&amp;'[1]NBA-Data-1980-2019'!$A$1:$A$16305,'[1]NBA-Data-1980-2019'!$F$1:$F$16305,"",0)</f>
        <v/>
      </c>
      <c r="CS280" s="2" t="str" cm="1">
        <f t="array" ref="CS280">_xlfn.XLOOKUP($A280&amp;CS$5,'[1]NBA-Data-1980-2019'!$B$1:$B$16305&amp;'[1]NBA-Data-1980-2019'!$A$1:$A$16305,'[1]NBA-Data-1980-2019'!$F$1:$F$16305,"",0)</f>
        <v/>
      </c>
      <c r="CU280" s="2" t="str">
        <f>_xlfn.XLOOKUP($A280,TEAMS!$G$1:$G$839,TEAMS!$H$1:$H$839,"",0)</f>
        <v>SG</v>
      </c>
      <c r="CV280" s="2" t="str">
        <f>_xlfn.XLOOKUP($CU280,DASHBOARD!$B$22:$B$27,DASHBOARD!$C$22:$C$27,"",0)</f>
        <v>GUARD</v>
      </c>
      <c r="CY280" s="63">
        <f>SUMIFS('[1]NBA-Data-1980-2019'!$G$1:$G$16305,'[1]NBA-Data-1980-2019'!$B$1:$B$16305,$A280,'[1]NBA-Data-1980-2019'!$A$1:$A$16305,CY$9)</f>
        <v>0</v>
      </c>
      <c r="CZ280" s="63">
        <f>SUMIFS('[1]NBA-Data-1980-2019'!$G$1:$G$16305,'[1]NBA-Data-1980-2019'!$B$1:$B$16305,$A280,'[1]NBA-Data-1980-2019'!$A$1:$A$16305,CZ$9)</f>
        <v>0</v>
      </c>
      <c r="DA280" s="63">
        <f>SUMIFS('[1]NBA-Data-1980-2019'!$G$1:$G$16305,'[1]NBA-Data-1980-2019'!$B$1:$B$16305,$A280,'[1]NBA-Data-1980-2019'!$A$1:$A$16305,DA$9)</f>
        <v>0</v>
      </c>
      <c r="DB280" s="63">
        <f>SUMIFS('[1]NBA-Data-1980-2019'!$G$1:$G$16305,'[1]NBA-Data-1980-2019'!$B$1:$B$16305,$A280,'[1]NBA-Data-1980-2019'!$A$1:$A$16305,DB$9)</f>
        <v>0</v>
      </c>
      <c r="DC280" s="63">
        <f>SUMIFS('[1]NBA-Data-1980-2019'!$G$1:$G$16305,'[1]NBA-Data-1980-2019'!$B$1:$B$16305,$A280,'[1]NBA-Data-1980-2019'!$A$1:$A$16305,DC$9)</f>
        <v>0</v>
      </c>
      <c r="DD280" s="63">
        <f>SUMIFS('[1]NBA-Data-1980-2019'!$G$1:$G$16305,'[1]NBA-Data-1980-2019'!$B$1:$B$16305,$A280,'[1]NBA-Data-1980-2019'!$A$1:$A$16305,DD$9)</f>
        <v>0</v>
      </c>
      <c r="DE280" s="63">
        <f>SUMIFS('[1]NBA-Data-1980-2019'!$G$1:$G$16305,'[1]NBA-Data-1980-2019'!$B$1:$B$16305,$A280,'[1]NBA-Data-1980-2019'!$A$1:$A$16305,DE$9)</f>
        <v>0</v>
      </c>
      <c r="DF280" s="63">
        <f>SUMIFS('[1]NBA-Data-1980-2019'!$G$1:$G$16305,'[1]NBA-Data-1980-2019'!$B$1:$B$16305,$A280,'[1]NBA-Data-1980-2019'!$A$1:$A$16305,DF$9)</f>
        <v>0</v>
      </c>
      <c r="DG280" s="63">
        <f>SUMIFS('[1]NBA-Data-1980-2019'!$G$1:$G$16305,'[1]NBA-Data-1980-2019'!$B$1:$B$16305,$A280,'[1]NBA-Data-1980-2019'!$A$1:$A$16305,DG$9)</f>
        <v>0</v>
      </c>
      <c r="DH280" s="63">
        <f>SUMIFS('[1]NBA-Data-1980-2019'!$G$1:$G$16305,'[1]NBA-Data-1980-2019'!$B$1:$B$16305,$A280,'[1]NBA-Data-1980-2019'!$A$1:$A$16305,DH$9)</f>
        <v>0</v>
      </c>
      <c r="DI280" s="63">
        <f>SUMIFS('[1]NBA-Data-1980-2019'!$G$1:$G$16305,'[1]NBA-Data-1980-2019'!$B$1:$B$16305,$A280,'[1]NBA-Data-1980-2019'!$A$1:$A$16305,DI$9)</f>
        <v>0</v>
      </c>
      <c r="DJ280" s="63">
        <f>SUMIFS('[1]NBA-Data-1980-2019'!$G$1:$G$16305,'[1]NBA-Data-1980-2019'!$B$1:$B$16305,$A280,'[1]NBA-Data-1980-2019'!$A$1:$A$16305,DJ$9)</f>
        <v>0</v>
      </c>
      <c r="DK280" s="63">
        <f>SUMIFS('[1]NBA-Data-1980-2019'!$G$1:$G$16305,'[1]NBA-Data-1980-2019'!$B$1:$B$16305,$A280,'[1]NBA-Data-1980-2019'!$A$1:$A$16305,DK$9)</f>
        <v>0</v>
      </c>
      <c r="DL280" s="63">
        <f>SUMIFS('[1]NBA-Data-1980-2019'!$G$1:$G$16305,'[1]NBA-Data-1980-2019'!$B$1:$B$16305,$A280,'[1]NBA-Data-1980-2019'!$A$1:$A$16305,DL$9)</f>
        <v>0</v>
      </c>
      <c r="DM280" s="63">
        <f>SUMIFS('[1]NBA-Data-1980-2019'!$G$1:$G$16305,'[1]NBA-Data-1980-2019'!$B$1:$B$16305,$A280,'[1]NBA-Data-1980-2019'!$A$1:$A$16305,DM$9)</f>
        <v>0</v>
      </c>
      <c r="DN280" s="63">
        <f>SUMIFS('[1]NBA-Data-1980-2019'!$G$1:$G$16305,'[1]NBA-Data-1980-2019'!$B$1:$B$16305,$A280,'[1]NBA-Data-1980-2019'!$A$1:$A$16305,DN$9)</f>
        <v>0</v>
      </c>
      <c r="DO280" s="63">
        <f>SUMIFS('[1]NBA-Data-1980-2019'!$G$1:$G$16305,'[1]NBA-Data-1980-2019'!$B$1:$B$16305,$A280,'[1]NBA-Data-1980-2019'!$A$1:$A$16305,DO$9)</f>
        <v>0</v>
      </c>
      <c r="DP280" s="63">
        <f>SUMIFS('[1]NBA-Data-1980-2019'!$G$1:$G$16305,'[1]NBA-Data-1980-2019'!$B$1:$B$16305,$A280,'[1]NBA-Data-1980-2019'!$A$1:$A$16305,DP$9)</f>
        <v>0</v>
      </c>
      <c r="DQ280" s="63">
        <f>SUMIFS('[1]NBA-Data-1980-2019'!$G$1:$G$16305,'[1]NBA-Data-1980-2019'!$B$1:$B$16305,$A280,'[1]NBA-Data-1980-2019'!$A$1:$A$16305,DQ$9)</f>
        <v>0</v>
      </c>
      <c r="DR280" s="63">
        <f>SUMIFS('[1]NBA-Data-1980-2019'!$G$1:$G$16305,'[1]NBA-Data-1980-2019'!$B$1:$B$16305,$A280,'[1]NBA-Data-1980-2019'!$A$1:$A$16305,DR$9)</f>
        <v>0</v>
      </c>
      <c r="DS280" s="63">
        <f>SUMIFS('[1]NBA-Data-1980-2019'!$G$1:$G$16305,'[1]NBA-Data-1980-2019'!$B$1:$B$16305,$A280,'[1]NBA-Data-1980-2019'!$A$1:$A$16305,DS$9)</f>
        <v>0</v>
      </c>
      <c r="DT280" s="63">
        <f>SUMIFS('[1]NBA-Data-1980-2019'!$G$1:$G$16305,'[1]NBA-Data-1980-2019'!$B$1:$B$16305,$A280,'[1]NBA-Data-1980-2019'!$A$1:$A$16305,DT$9)</f>
        <v>0</v>
      </c>
      <c r="DU280" s="63">
        <f>SUMIFS('[1]NBA-Data-1980-2019'!$G$1:$G$16305,'[1]NBA-Data-1980-2019'!$B$1:$B$16305,$A280,'[1]NBA-Data-1980-2019'!$A$1:$A$16305,DU$9)</f>
        <v>0</v>
      </c>
      <c r="DV280" s="63">
        <f>SUMIFS('[1]NBA-Data-1980-2019'!$G$1:$G$16305,'[1]NBA-Data-1980-2019'!$B$1:$B$16305,$A280,'[1]NBA-Data-1980-2019'!$A$1:$A$16305,DV$9)</f>
        <v>0</v>
      </c>
      <c r="DW280" s="63">
        <f>SUMIFS('[1]NBA-Data-1980-2019'!$G$1:$G$16305,'[1]NBA-Data-1980-2019'!$B$1:$B$16305,$A280,'[1]NBA-Data-1980-2019'!$A$1:$A$16305,DW$9)</f>
        <v>0</v>
      </c>
      <c r="DX280" s="63">
        <f>SUMIFS('[1]NBA-Data-1980-2019'!$G$1:$G$16305,'[1]NBA-Data-1980-2019'!$B$1:$B$16305,$A280,'[1]NBA-Data-1980-2019'!$A$1:$A$16305,DX$9)</f>
        <v>0</v>
      </c>
      <c r="DY280" s="63">
        <f>SUMIFS('[1]NBA-Data-1980-2019'!$G$1:$G$16305,'[1]NBA-Data-1980-2019'!$B$1:$B$16305,$A280,'[1]NBA-Data-1980-2019'!$A$1:$A$16305,DY$9)</f>
        <v>543471</v>
      </c>
      <c r="DZ280" s="63">
        <f>SUMIFS('[1]NBA-Data-1980-2019'!$G$1:$G$16305,'[1]NBA-Data-1980-2019'!$B$1:$B$16305,$A280,'[1]NBA-Data-1980-2019'!$A$1:$A$16305,DZ$9)</f>
        <v>1312611</v>
      </c>
      <c r="EA280" s="63">
        <f>SUMIFS('[1]NBA-Data-1980-2019'!$G$1:$G$16305,'[1]NBA-Data-1980-2019'!$B$1:$B$16305,$A280,'[1]NBA-Data-1980-2019'!$A$1:$A$16305,EA$9)</f>
        <v>323529</v>
      </c>
      <c r="EB280" s="63">
        <f>SUMIFS('[1]NBA-Data-1980-2019'!$G$1:$G$16305,'[1]NBA-Data-1980-2019'!$B$1:$B$16305,$A280,'[1]NBA-Data-1980-2019'!$A$1:$A$16305,EB$9)</f>
        <v>0</v>
      </c>
      <c r="EC280" s="63">
        <f>SUMIFS('[1]NBA-Data-1980-2019'!$G$1:$G$16305,'[1]NBA-Data-1980-2019'!$B$1:$B$16305,$A280,'[1]NBA-Data-1980-2019'!$A$1:$A$16305,EC$9)</f>
        <v>0</v>
      </c>
      <c r="ED280" s="63">
        <f>SUMIFS('[1]NBA-Data-1980-2019'!$G$1:$G$16305,'[1]NBA-Data-1980-2019'!$B$1:$B$16305,$A280,'[1]NBA-Data-1980-2019'!$A$1:$A$16305,ED$9)</f>
        <v>0</v>
      </c>
      <c r="EH280" s="2" t="s">
        <v>1482</v>
      </c>
    </row>
    <row r="281" spans="1:165" x14ac:dyDescent="0.2">
      <c r="A281" s="2" t="s">
        <v>809</v>
      </c>
      <c r="B281" s="2" t="str" cm="1">
        <f t="array" ref="B281">_xlfn.XLOOKUP($A281&amp;B$5,'[1]NBA-Data-1980-2019'!$B$1:$B$16305&amp;'[1]NBA-Data-1980-2019'!$A$1:$A$16305,'[1]NBA-Data-1980-2019'!$D$1:$D$16305,"",0)</f>
        <v/>
      </c>
      <c r="C281" s="2" t="str" cm="1">
        <f t="array" ref="C281">_xlfn.XLOOKUP($A281&amp;C$5,'[1]NBA-Data-1980-2019'!$B$1:$B$16305&amp;'[1]NBA-Data-1980-2019'!$A$1:$A$16305,'[1]NBA-Data-1980-2019'!$D$1:$D$16305,"",0)</f>
        <v/>
      </c>
      <c r="D281" s="2" t="str" cm="1">
        <f t="array" ref="D281">_xlfn.XLOOKUP($A281&amp;D$5,'[1]NBA-Data-1980-2019'!$B$1:$B$16305&amp;'[1]NBA-Data-1980-2019'!$A$1:$A$16305,'[1]NBA-Data-1980-2019'!$D$1:$D$16305,"",0)</f>
        <v/>
      </c>
      <c r="E281" s="2" t="str" cm="1">
        <f t="array" ref="E281">_xlfn.XLOOKUP($A281&amp;E$5,'[1]NBA-Data-1980-2019'!$B$1:$B$16305&amp;'[1]NBA-Data-1980-2019'!$A$1:$A$16305,'[1]NBA-Data-1980-2019'!$D$1:$D$16305,"",0)</f>
        <v/>
      </c>
      <c r="F281" s="2" t="str" cm="1">
        <f t="array" ref="F281">_xlfn.XLOOKUP($A281&amp;F$5,'[1]NBA-Data-1980-2019'!$B$1:$B$16305&amp;'[1]NBA-Data-1980-2019'!$A$1:$A$16305,'[1]NBA-Data-1980-2019'!$D$1:$D$16305,"",0)</f>
        <v/>
      </c>
      <c r="G281" s="2" t="str" cm="1">
        <f t="array" ref="G281">_xlfn.XLOOKUP($A281&amp;G$5,'[1]NBA-Data-1980-2019'!$B$1:$B$16305&amp;'[1]NBA-Data-1980-2019'!$A$1:$A$16305,'[1]NBA-Data-1980-2019'!$D$1:$D$16305,"",0)</f>
        <v/>
      </c>
      <c r="H281" s="2" t="str" cm="1">
        <f t="array" ref="H281">_xlfn.XLOOKUP($A281&amp;H$5,'[1]NBA-Data-1980-2019'!$B$1:$B$16305&amp;'[1]NBA-Data-1980-2019'!$A$1:$A$16305,'[1]NBA-Data-1980-2019'!$D$1:$D$16305,"",0)</f>
        <v/>
      </c>
      <c r="I281" s="2" t="str" cm="1">
        <f t="array" ref="I281">_xlfn.XLOOKUP($A281&amp;I$5,'[1]NBA-Data-1980-2019'!$B$1:$B$16305&amp;'[1]NBA-Data-1980-2019'!$A$1:$A$16305,'[1]NBA-Data-1980-2019'!$D$1:$D$16305,"",0)</f>
        <v/>
      </c>
      <c r="J281" s="2" t="str" cm="1">
        <f t="array" ref="J281">_xlfn.XLOOKUP($A281&amp;J$5,'[1]NBA-Data-1980-2019'!$B$1:$B$16305&amp;'[1]NBA-Data-1980-2019'!$A$1:$A$16305,'[1]NBA-Data-1980-2019'!$D$1:$D$16305,"",0)</f>
        <v/>
      </c>
      <c r="K281" s="2" t="str" cm="1">
        <f t="array" ref="K281">_xlfn.XLOOKUP($A281&amp;K$5,'[1]NBA-Data-1980-2019'!$B$1:$B$16305&amp;'[1]NBA-Data-1980-2019'!$A$1:$A$16305,'[1]NBA-Data-1980-2019'!$D$1:$D$16305,"",0)</f>
        <v/>
      </c>
      <c r="L281" s="2" t="str" cm="1">
        <f t="array" ref="L281">_xlfn.XLOOKUP($A281&amp;L$5,'[1]NBA-Data-1980-2019'!$B$1:$B$16305&amp;'[1]NBA-Data-1980-2019'!$A$1:$A$16305,'[1]NBA-Data-1980-2019'!$D$1:$D$16305,"",0)</f>
        <v/>
      </c>
      <c r="M281" s="2" t="str" cm="1">
        <f t="array" ref="M281">_xlfn.XLOOKUP($A281&amp;M$5,'[1]NBA-Data-1980-2019'!$B$1:$B$16305&amp;'[1]NBA-Data-1980-2019'!$A$1:$A$16305,'[1]NBA-Data-1980-2019'!$D$1:$D$16305,"",0)</f>
        <v/>
      </c>
      <c r="N281" s="2" t="str" cm="1">
        <f t="array" ref="N281">_xlfn.XLOOKUP($A281&amp;N$5,'[1]NBA-Data-1980-2019'!$B$1:$B$16305&amp;'[1]NBA-Data-1980-2019'!$A$1:$A$16305,'[1]NBA-Data-1980-2019'!$D$1:$D$16305,"",0)</f>
        <v/>
      </c>
      <c r="O281" s="2" t="str" cm="1">
        <f t="array" ref="O281">_xlfn.XLOOKUP($A281&amp;O$5,'[1]NBA-Data-1980-2019'!$B$1:$B$16305&amp;'[1]NBA-Data-1980-2019'!$A$1:$A$16305,'[1]NBA-Data-1980-2019'!$D$1:$D$16305,"",0)</f>
        <v/>
      </c>
      <c r="P281" s="2" t="str" cm="1">
        <f t="array" ref="P281">_xlfn.XLOOKUP($A281&amp;P$5,'[1]NBA-Data-1980-2019'!$B$1:$B$16305&amp;'[1]NBA-Data-1980-2019'!$A$1:$A$16305,'[1]NBA-Data-1980-2019'!$D$1:$D$16305,"",0)</f>
        <v/>
      </c>
      <c r="Q281" s="2" t="str" cm="1">
        <f t="array" ref="Q281">_xlfn.XLOOKUP($A281&amp;Q$5,'[1]NBA-Data-1980-2019'!$B$1:$B$16305&amp;'[1]NBA-Data-1980-2019'!$A$1:$A$16305,'[1]NBA-Data-1980-2019'!$D$1:$D$16305,"",0)</f>
        <v/>
      </c>
      <c r="R281" s="2" t="str" cm="1">
        <f t="array" ref="R281">_xlfn.XLOOKUP($A281&amp;R$5,'[1]NBA-Data-1980-2019'!$B$1:$B$16305&amp;'[1]NBA-Data-1980-2019'!$A$1:$A$16305,'[1]NBA-Data-1980-2019'!$D$1:$D$16305,"",0)</f>
        <v/>
      </c>
      <c r="S281" s="2" t="str" cm="1">
        <f t="array" ref="S281">_xlfn.XLOOKUP($A281&amp;S$5,'[1]NBA-Data-1980-2019'!$B$1:$B$16305&amp;'[1]NBA-Data-1980-2019'!$A$1:$A$16305,'[1]NBA-Data-1980-2019'!$D$1:$D$16305,"",0)</f>
        <v/>
      </c>
      <c r="T281" s="2" t="str" cm="1">
        <f t="array" ref="T281">_xlfn.XLOOKUP($A281&amp;T$5,'[1]NBA-Data-1980-2019'!$B$1:$B$16305&amp;'[1]NBA-Data-1980-2019'!$A$1:$A$16305,'[1]NBA-Data-1980-2019'!$D$1:$D$16305,"",0)</f>
        <v/>
      </c>
      <c r="U281" s="2" t="str" cm="1">
        <f t="array" ref="U281">_xlfn.XLOOKUP($A281&amp;U$5,'[1]NBA-Data-1980-2019'!$B$1:$B$16305&amp;'[1]NBA-Data-1980-2019'!$A$1:$A$16305,'[1]NBA-Data-1980-2019'!$D$1:$D$16305,"",0)</f>
        <v>POR</v>
      </c>
      <c r="V281" s="2" t="str" cm="1">
        <f t="array" ref="V281">_xlfn.XLOOKUP($A281&amp;V$5,'[1]NBA-Data-1980-2019'!$B$1:$B$16305&amp;'[1]NBA-Data-1980-2019'!$A$1:$A$16305,'[1]NBA-Data-1980-2019'!$D$1:$D$16305,"",0)</f>
        <v>POR</v>
      </c>
      <c r="W281" s="2" t="str" cm="1">
        <f t="array" ref="W281">_xlfn.XLOOKUP($A281&amp;W$5,'[1]NBA-Data-1980-2019'!$B$1:$B$16305&amp;'[1]NBA-Data-1980-2019'!$A$1:$A$16305,'[1]NBA-Data-1980-2019'!$D$1:$D$16305,"",0)</f>
        <v>SAS</v>
      </c>
      <c r="X281" s="2" t="str" cm="1">
        <f t="array" ref="X281">_xlfn.XLOOKUP($A281&amp;X$5,'[1]NBA-Data-1980-2019'!$B$1:$B$16305&amp;'[1]NBA-Data-1980-2019'!$A$1:$A$16305,'[1]NBA-Data-1980-2019'!$D$1:$D$16305,"",0)</f>
        <v>SAS</v>
      </c>
      <c r="Y281" s="2" t="str" cm="1">
        <f t="array" ref="Y281">_xlfn.XLOOKUP($A281&amp;Y$5,'[1]NBA-Data-1980-2019'!$B$1:$B$16305&amp;'[1]NBA-Data-1980-2019'!$A$1:$A$16305,'[1]NBA-Data-1980-2019'!$D$1:$D$16305,"",0)</f>
        <v>SAS</v>
      </c>
      <c r="Z281" s="2" t="str" cm="1">
        <f t="array" ref="Z281">_xlfn.XLOOKUP($A281&amp;Z$5,'[1]NBA-Data-1980-2019'!$B$1:$B$16305&amp;'[1]NBA-Data-1980-2019'!$A$1:$A$16305,'[1]NBA-Data-1980-2019'!$D$1:$D$16305,"",0)</f>
        <v>SAS</v>
      </c>
      <c r="AA281" s="2" t="str" cm="1">
        <f t="array" ref="AA281">_xlfn.XLOOKUP($A281&amp;AA$5,'[1]NBA-Data-1980-2019'!$B$1:$B$16305&amp;'[1]NBA-Data-1980-2019'!$A$1:$A$16305,'[1]NBA-Data-1980-2019'!$D$1:$D$16305,"",0)</f>
        <v>SAS</v>
      </c>
      <c r="AB281" s="2" t="str" cm="1">
        <f t="array" ref="AB281">_xlfn.XLOOKUP($A281&amp;AB$5,'[1]NBA-Data-1980-2019'!$B$1:$B$16305&amp;'[1]NBA-Data-1980-2019'!$A$1:$A$16305,'[1]NBA-Data-1980-2019'!$D$1:$D$16305,"",0)</f>
        <v>SAS</v>
      </c>
      <c r="AC281" s="2" t="str" cm="1">
        <f t="array" ref="AC281">_xlfn.XLOOKUP($A281&amp;AC$5,'[1]NBA-Data-1980-2019'!$B$1:$B$16305&amp;'[1]NBA-Data-1980-2019'!$A$1:$A$16305,'[1]NBA-Data-1980-2019'!$D$1:$D$16305,"",0)</f>
        <v>SAS</v>
      </c>
      <c r="AD281" s="2" t="str" cm="1">
        <f t="array" ref="AD281">_xlfn.XLOOKUP($A281&amp;AD$5,'[1]NBA-Data-1980-2019'!$B$1:$B$16305&amp;'[1]NBA-Data-1980-2019'!$A$1:$A$16305,'[1]NBA-Data-1980-2019'!$D$1:$D$16305,"",0)</f>
        <v>SAS</v>
      </c>
      <c r="AE281" s="2" t="str" cm="1">
        <f t="array" ref="AE281">_xlfn.XLOOKUP($A281&amp;AE$5,'[1]NBA-Data-1980-2019'!$B$1:$B$16305&amp;'[1]NBA-Data-1980-2019'!$A$1:$A$16305,'[1]NBA-Data-1980-2019'!$D$1:$D$16305,"",0)</f>
        <v/>
      </c>
      <c r="AF281" s="2" t="str" cm="1">
        <f t="array" ref="AF281">_xlfn.XLOOKUP($A281&amp;AF$5,'[1]NBA-Data-1980-2019'!$B$1:$B$16305&amp;'[1]NBA-Data-1980-2019'!$A$1:$A$16305,'[1]NBA-Data-1980-2019'!$D$1:$D$16305,"",0)</f>
        <v/>
      </c>
      <c r="AG281" s="2" t="str" cm="1">
        <f t="array" ref="AG281">_xlfn.XLOOKUP($A281&amp;AG$5,'[1]NBA-Data-1980-2019'!$B$1:$B$16305&amp;'[1]NBA-Data-1980-2019'!$A$1:$A$16305,'[1]NBA-Data-1980-2019'!$D$1:$D$16305,"",0)</f>
        <v/>
      </c>
      <c r="AH281" s="2" t="str" cm="1">
        <f t="array" ref="AH281">_xlfn.XLOOKUP($A281&amp;AH$5,'[1]NBA-Data-1980-2019'!$B$1:$B$16305&amp;'[1]NBA-Data-1980-2019'!$A$1:$A$16305,'[1]NBA-Data-1980-2019'!$H$1:$H$16305,"",0)</f>
        <v/>
      </c>
      <c r="AI281" s="2" t="str" cm="1">
        <f t="array" ref="AI281">_xlfn.XLOOKUP($A281&amp;AI$5,'[1]NBA-Data-1980-2019'!$B$1:$B$16305&amp;'[1]NBA-Data-1980-2019'!$A$1:$A$16305,'[1]NBA-Data-1980-2019'!$H$1:$H$16305,"",0)</f>
        <v/>
      </c>
      <c r="AJ281" s="2" t="str" cm="1">
        <f t="array" ref="AJ281">_xlfn.XLOOKUP($A281&amp;AJ$5,'[1]NBA-Data-1980-2019'!$B$1:$B$16305&amp;'[1]NBA-Data-1980-2019'!$A$1:$A$16305,'[1]NBA-Data-1980-2019'!$H$1:$H$16305,"",0)</f>
        <v/>
      </c>
      <c r="AK281" s="2" t="str" cm="1">
        <f t="array" ref="AK281">_xlfn.XLOOKUP($A281&amp;AK$5,'[1]NBA-Data-1980-2019'!$B$1:$B$16305&amp;'[1]NBA-Data-1980-2019'!$A$1:$A$16305,'[1]NBA-Data-1980-2019'!$H$1:$H$16305,"",0)</f>
        <v/>
      </c>
      <c r="AL281" s="2" t="str" cm="1">
        <f t="array" ref="AL281">_xlfn.XLOOKUP($A281&amp;AL$5,'[1]NBA-Data-1980-2019'!$B$1:$B$16305&amp;'[1]NBA-Data-1980-2019'!$A$1:$A$16305,'[1]NBA-Data-1980-2019'!$H$1:$H$16305,"",0)</f>
        <v/>
      </c>
      <c r="AM281" s="2" t="str" cm="1">
        <f t="array" ref="AM281">_xlfn.XLOOKUP($A281&amp;AM$5,'[1]NBA-Data-1980-2019'!$B$1:$B$16305&amp;'[1]NBA-Data-1980-2019'!$A$1:$A$16305,'[1]NBA-Data-1980-2019'!$H$1:$H$16305,"",0)</f>
        <v/>
      </c>
      <c r="AN281" s="2" t="str" cm="1">
        <f t="array" ref="AN281">_xlfn.XLOOKUP($A281&amp;AN$5,'[1]NBA-Data-1980-2019'!$B$1:$B$16305&amp;'[1]NBA-Data-1980-2019'!$A$1:$A$16305,'[1]NBA-Data-1980-2019'!$H$1:$H$16305,"",0)</f>
        <v/>
      </c>
      <c r="AO281" s="2" t="str" cm="1">
        <f t="array" ref="AO281">_xlfn.XLOOKUP($A281&amp;AO$5,'[1]NBA-Data-1980-2019'!$B$1:$B$16305&amp;'[1]NBA-Data-1980-2019'!$A$1:$A$16305,'[1]NBA-Data-1980-2019'!$H$1:$H$16305,"",0)</f>
        <v/>
      </c>
      <c r="AP281" s="2" t="str" cm="1">
        <f t="array" ref="AP281">_xlfn.XLOOKUP($A281&amp;AP$5,'[1]NBA-Data-1980-2019'!$B$1:$B$16305&amp;'[1]NBA-Data-1980-2019'!$A$1:$A$16305,'[1]NBA-Data-1980-2019'!$H$1:$H$16305,"",0)</f>
        <v/>
      </c>
      <c r="AQ281" s="2" t="str" cm="1">
        <f t="array" ref="AQ281">_xlfn.XLOOKUP($A281&amp;AQ$5,'[1]NBA-Data-1980-2019'!$B$1:$B$16305&amp;'[1]NBA-Data-1980-2019'!$A$1:$A$16305,'[1]NBA-Data-1980-2019'!$H$1:$H$16305,"",0)</f>
        <v/>
      </c>
      <c r="AR281" s="2" t="str" cm="1">
        <f t="array" ref="AR281">_xlfn.XLOOKUP($A281&amp;AR$5,'[1]NBA-Data-1980-2019'!$B$1:$B$16305&amp;'[1]NBA-Data-1980-2019'!$A$1:$A$16305,'[1]NBA-Data-1980-2019'!$H$1:$H$16305,"",0)</f>
        <v/>
      </c>
      <c r="AS281" s="2" t="str" cm="1">
        <f t="array" ref="AS281">_xlfn.XLOOKUP($A281&amp;AS$5,'[1]NBA-Data-1980-2019'!$B$1:$B$16305&amp;'[1]NBA-Data-1980-2019'!$A$1:$A$16305,'[1]NBA-Data-1980-2019'!$H$1:$H$16305,"",0)</f>
        <v/>
      </c>
      <c r="AT281" s="2" t="str" cm="1">
        <f t="array" ref="AT281">_xlfn.XLOOKUP($A281&amp;AT$5,'[1]NBA-Data-1980-2019'!$B$1:$B$16305&amp;'[1]NBA-Data-1980-2019'!$A$1:$A$16305,'[1]NBA-Data-1980-2019'!$H$1:$H$16305,"",0)</f>
        <v/>
      </c>
      <c r="AU281" s="2" t="str" cm="1">
        <f t="array" ref="AU281">_xlfn.XLOOKUP($A281&amp;AU$5,'[1]NBA-Data-1980-2019'!$B$1:$B$16305&amp;'[1]NBA-Data-1980-2019'!$A$1:$A$16305,'[1]NBA-Data-1980-2019'!$H$1:$H$16305,"",0)</f>
        <v/>
      </c>
      <c r="AV281" s="2" t="str" cm="1">
        <f t="array" ref="AV281">_xlfn.XLOOKUP($A281&amp;AV$5,'[1]NBA-Data-1980-2019'!$B$1:$B$16305&amp;'[1]NBA-Data-1980-2019'!$A$1:$A$16305,'[1]NBA-Data-1980-2019'!$H$1:$H$16305,"",0)</f>
        <v/>
      </c>
      <c r="AW281" s="2" t="str" cm="1">
        <f t="array" ref="AW281">_xlfn.XLOOKUP($A281&amp;AW$5,'[1]NBA-Data-1980-2019'!$B$1:$B$16305&amp;'[1]NBA-Data-1980-2019'!$A$1:$A$16305,'[1]NBA-Data-1980-2019'!$H$1:$H$16305,"",0)</f>
        <v/>
      </c>
      <c r="AX281" s="2" t="str" cm="1">
        <f t="array" ref="AX281">_xlfn.XLOOKUP($A281&amp;AX$5,'[1]NBA-Data-1980-2019'!$B$1:$B$16305&amp;'[1]NBA-Data-1980-2019'!$A$1:$A$16305,'[1]NBA-Data-1980-2019'!$H$1:$H$16305,"",0)</f>
        <v/>
      </c>
      <c r="AY281" s="2" t="str" cm="1">
        <f t="array" ref="AY281">_xlfn.XLOOKUP($A281&amp;AY$5,'[1]NBA-Data-1980-2019'!$B$1:$B$16305&amp;'[1]NBA-Data-1980-2019'!$A$1:$A$16305,'[1]NBA-Data-1980-2019'!$H$1:$H$16305,"",0)</f>
        <v/>
      </c>
      <c r="AZ281" s="2" t="str" cm="1">
        <f t="array" ref="AZ281">_xlfn.XLOOKUP($A281&amp;AZ$5,'[1]NBA-Data-1980-2019'!$B$1:$B$16305&amp;'[1]NBA-Data-1980-2019'!$A$1:$A$16305,'[1]NBA-Data-1980-2019'!$H$1:$H$16305,"",0)</f>
        <v/>
      </c>
      <c r="BA281" s="2" cm="1">
        <f t="array" ref="BA281">_xlfn.XLOOKUP($A281&amp;BA$5,'[1]NBA-Data-1980-2019'!$B$1:$B$16305&amp;'[1]NBA-Data-1980-2019'!$A$1:$A$16305,'[1]NBA-Data-1980-2019'!$H$1:$H$16305,"",0)</f>
        <v>38</v>
      </c>
      <c r="BB281" s="2" cm="1">
        <f t="array" ref="BB281">_xlfn.XLOOKUP($A281&amp;BB$5,'[1]NBA-Data-1980-2019'!$B$1:$B$16305&amp;'[1]NBA-Data-1980-2019'!$A$1:$A$16305,'[1]NBA-Data-1980-2019'!$H$1:$H$16305,"",0)</f>
        <v>780.8</v>
      </c>
      <c r="BC281" s="2" cm="1">
        <f t="array" ref="BC281">_xlfn.XLOOKUP($A281&amp;BC$5,'[1]NBA-Data-1980-2019'!$B$1:$B$16305&amp;'[1]NBA-Data-1980-2019'!$A$1:$A$16305,'[1]NBA-Data-1980-2019'!$H$1:$H$16305,"",0)</f>
        <v>260.8</v>
      </c>
      <c r="BD281" s="2" cm="1">
        <f t="array" ref="BD281">_xlfn.XLOOKUP($A281&amp;BD$5,'[1]NBA-Data-1980-2019'!$B$1:$B$16305&amp;'[1]NBA-Data-1980-2019'!$A$1:$A$16305,'[1]NBA-Data-1980-2019'!$H$1:$H$16305,"",0)</f>
        <v>655.40000000000009</v>
      </c>
      <c r="BE281" s="2" cm="1">
        <f t="array" ref="BE281">_xlfn.XLOOKUP($A281&amp;BE$5,'[1]NBA-Data-1980-2019'!$B$1:$B$16305&amp;'[1]NBA-Data-1980-2019'!$A$1:$A$16305,'[1]NBA-Data-1980-2019'!$H$1:$H$16305,"",0)</f>
        <v>1530.8999999999999</v>
      </c>
      <c r="BF281" s="2" cm="1">
        <f t="array" ref="BF281">_xlfn.XLOOKUP($A281&amp;BF$5,'[1]NBA-Data-1980-2019'!$B$1:$B$16305&amp;'[1]NBA-Data-1980-2019'!$A$1:$A$16305,'[1]NBA-Data-1980-2019'!$H$1:$H$16305,"",0)</f>
        <v>800.69999999999993</v>
      </c>
      <c r="BG281" s="2" cm="1">
        <f t="array" ref="BG281">_xlfn.XLOOKUP($A281&amp;BG$5,'[1]NBA-Data-1980-2019'!$B$1:$B$16305&amp;'[1]NBA-Data-1980-2019'!$A$1:$A$16305,'[1]NBA-Data-1980-2019'!$H$1:$H$16305,"",0)</f>
        <v>1660.5</v>
      </c>
      <c r="BH281" s="2" cm="1">
        <f t="array" ref="BH281">_xlfn.XLOOKUP($A281&amp;BH$5,'[1]NBA-Data-1980-2019'!$B$1:$B$16305&amp;'[1]NBA-Data-1980-2019'!$A$1:$A$16305,'[1]NBA-Data-1980-2019'!$H$1:$H$16305,"",0)</f>
        <v>1752</v>
      </c>
      <c r="BI281" s="2" cm="1">
        <f t="array" ref="BI281">_xlfn.XLOOKUP($A281&amp;BI$5,'[1]NBA-Data-1980-2019'!$B$1:$B$16305&amp;'[1]NBA-Data-1980-2019'!$A$1:$A$16305,'[1]NBA-Data-1980-2019'!$H$1:$H$16305,"",0)</f>
        <v>2107.4</v>
      </c>
      <c r="BJ281" s="2" cm="1">
        <f t="array" ref="BJ281">_xlfn.XLOOKUP($A281&amp;BJ$5,'[1]NBA-Data-1980-2019'!$B$1:$B$16305&amp;'[1]NBA-Data-1980-2019'!$A$1:$A$16305,'[1]NBA-Data-1980-2019'!$H$1:$H$16305,"",0)</f>
        <v>1910.6000000000001</v>
      </c>
      <c r="BK281" s="2" t="str" cm="1">
        <f t="array" ref="BK281">_xlfn.XLOOKUP($A281&amp;BK$5,'[1]NBA-Data-1980-2019'!$B$1:$B$16305&amp;'[1]NBA-Data-1980-2019'!$A$1:$A$16305,'[1]NBA-Data-1980-2019'!$H$1:$H$16305,"",0)</f>
        <v/>
      </c>
      <c r="BL281" s="2" t="str" cm="1">
        <f t="array" ref="BL281">_xlfn.XLOOKUP($A281&amp;BL$5,'[1]NBA-Data-1980-2019'!$B$1:$B$16305&amp;'[1]NBA-Data-1980-2019'!$A$1:$A$16305,'[1]NBA-Data-1980-2019'!$H$1:$H$16305,"",0)</f>
        <v/>
      </c>
      <c r="BM281" s="2" t="str" cm="1">
        <f t="array" ref="BM281">_xlfn.XLOOKUP($A281&amp;BM$5,'[1]NBA-Data-1980-2019'!$B$1:$B$16305&amp;'[1]NBA-Data-1980-2019'!$A$1:$A$16305,'[1]NBA-Data-1980-2019'!$H$1:$H$16305,"",0)</f>
        <v/>
      </c>
      <c r="BN281" s="2" t="str" cm="1">
        <f t="array" ref="BN281">_xlfn.XLOOKUP($A281&amp;BN$5,'[1]NBA-Data-1980-2019'!$B$1:$B$16305&amp;'[1]NBA-Data-1980-2019'!$A$1:$A$16305,'[1]NBA-Data-1980-2019'!$F$1:$F$16305,"",0)</f>
        <v/>
      </c>
      <c r="BO281" s="2" t="str" cm="1">
        <f t="array" ref="BO281">_xlfn.XLOOKUP($A281&amp;BO$5,'[1]NBA-Data-1980-2019'!$B$1:$B$16305&amp;'[1]NBA-Data-1980-2019'!$A$1:$A$16305,'[1]NBA-Data-1980-2019'!$F$1:$F$16305,"",0)</f>
        <v/>
      </c>
      <c r="BP281" s="2" t="str" cm="1">
        <f t="array" ref="BP281">_xlfn.XLOOKUP($A281&amp;BP$5,'[1]NBA-Data-1980-2019'!$B$1:$B$16305&amp;'[1]NBA-Data-1980-2019'!$A$1:$A$16305,'[1]NBA-Data-1980-2019'!$F$1:$F$16305,"",0)</f>
        <v/>
      </c>
      <c r="BQ281" s="2" t="str" cm="1">
        <f t="array" ref="BQ281">_xlfn.XLOOKUP($A281&amp;BQ$5,'[1]NBA-Data-1980-2019'!$B$1:$B$16305&amp;'[1]NBA-Data-1980-2019'!$A$1:$A$16305,'[1]NBA-Data-1980-2019'!$F$1:$F$16305,"",0)</f>
        <v/>
      </c>
      <c r="BR281" s="2" t="str" cm="1">
        <f t="array" ref="BR281">_xlfn.XLOOKUP($A281&amp;BR$5,'[1]NBA-Data-1980-2019'!$B$1:$B$16305&amp;'[1]NBA-Data-1980-2019'!$A$1:$A$16305,'[1]NBA-Data-1980-2019'!$F$1:$F$16305,"",0)</f>
        <v/>
      </c>
      <c r="BS281" s="2" t="str" cm="1">
        <f t="array" ref="BS281">_xlfn.XLOOKUP($A281&amp;BS$5,'[1]NBA-Data-1980-2019'!$B$1:$B$16305&amp;'[1]NBA-Data-1980-2019'!$A$1:$A$16305,'[1]NBA-Data-1980-2019'!$F$1:$F$16305,"",0)</f>
        <v/>
      </c>
      <c r="BT281" s="2" t="str" cm="1">
        <f t="array" ref="BT281">_xlfn.XLOOKUP($A281&amp;BT$5,'[1]NBA-Data-1980-2019'!$B$1:$B$16305&amp;'[1]NBA-Data-1980-2019'!$A$1:$A$16305,'[1]NBA-Data-1980-2019'!$F$1:$F$16305,"",0)</f>
        <v/>
      </c>
      <c r="BU281" s="2" t="str" cm="1">
        <f t="array" ref="BU281">_xlfn.XLOOKUP($A281&amp;BU$5,'[1]NBA-Data-1980-2019'!$B$1:$B$16305&amp;'[1]NBA-Data-1980-2019'!$A$1:$A$16305,'[1]NBA-Data-1980-2019'!$F$1:$F$16305,"",0)</f>
        <v/>
      </c>
      <c r="BV281" s="2" t="str" cm="1">
        <f t="array" ref="BV281">_xlfn.XLOOKUP($A281&amp;BV$5,'[1]NBA-Data-1980-2019'!$B$1:$B$16305&amp;'[1]NBA-Data-1980-2019'!$A$1:$A$16305,'[1]NBA-Data-1980-2019'!$F$1:$F$16305,"",0)</f>
        <v/>
      </c>
      <c r="BW281" s="2" t="str" cm="1">
        <f t="array" ref="BW281">_xlfn.XLOOKUP($A281&amp;BW$5,'[1]NBA-Data-1980-2019'!$B$1:$B$16305&amp;'[1]NBA-Data-1980-2019'!$A$1:$A$16305,'[1]NBA-Data-1980-2019'!$F$1:$F$16305,"",0)</f>
        <v/>
      </c>
      <c r="BX281" s="2" t="str" cm="1">
        <f t="array" ref="BX281">_xlfn.XLOOKUP($A281&amp;BX$5,'[1]NBA-Data-1980-2019'!$B$1:$B$16305&amp;'[1]NBA-Data-1980-2019'!$A$1:$A$16305,'[1]NBA-Data-1980-2019'!$F$1:$F$16305,"",0)</f>
        <v/>
      </c>
      <c r="BY281" s="2" t="str" cm="1">
        <f t="array" ref="BY281">_xlfn.XLOOKUP($A281&amp;BY$5,'[1]NBA-Data-1980-2019'!$B$1:$B$16305&amp;'[1]NBA-Data-1980-2019'!$A$1:$A$16305,'[1]NBA-Data-1980-2019'!$F$1:$F$16305,"",0)</f>
        <v/>
      </c>
      <c r="BZ281" s="2" t="str" cm="1">
        <f t="array" ref="BZ281">_xlfn.XLOOKUP($A281&amp;BZ$5,'[1]NBA-Data-1980-2019'!$B$1:$B$16305&amp;'[1]NBA-Data-1980-2019'!$A$1:$A$16305,'[1]NBA-Data-1980-2019'!$F$1:$F$16305,"",0)</f>
        <v/>
      </c>
      <c r="CA281" s="2" t="str" cm="1">
        <f t="array" ref="CA281">_xlfn.XLOOKUP($A281&amp;CA$5,'[1]NBA-Data-1980-2019'!$B$1:$B$16305&amp;'[1]NBA-Data-1980-2019'!$A$1:$A$16305,'[1]NBA-Data-1980-2019'!$F$1:$F$16305,"",0)</f>
        <v/>
      </c>
      <c r="CB281" s="2" t="str" cm="1">
        <f t="array" ref="CB281">_xlfn.XLOOKUP($A281&amp;CB$5,'[1]NBA-Data-1980-2019'!$B$1:$B$16305&amp;'[1]NBA-Data-1980-2019'!$A$1:$A$16305,'[1]NBA-Data-1980-2019'!$F$1:$F$16305,"",0)</f>
        <v/>
      </c>
      <c r="CC281" s="2" t="str" cm="1">
        <f t="array" ref="CC281">_xlfn.XLOOKUP($A281&amp;CC$5,'[1]NBA-Data-1980-2019'!$B$1:$B$16305&amp;'[1]NBA-Data-1980-2019'!$A$1:$A$16305,'[1]NBA-Data-1980-2019'!$F$1:$F$16305,"",0)</f>
        <v/>
      </c>
      <c r="CD281" s="2" t="str" cm="1">
        <f t="array" ref="CD281">_xlfn.XLOOKUP($A281&amp;CD$5,'[1]NBA-Data-1980-2019'!$B$1:$B$16305&amp;'[1]NBA-Data-1980-2019'!$A$1:$A$16305,'[1]NBA-Data-1980-2019'!$F$1:$F$16305,"",0)</f>
        <v/>
      </c>
      <c r="CE281" s="2" t="str" cm="1">
        <f t="array" ref="CE281">_xlfn.XLOOKUP($A281&amp;CE$5,'[1]NBA-Data-1980-2019'!$B$1:$B$16305&amp;'[1]NBA-Data-1980-2019'!$A$1:$A$16305,'[1]NBA-Data-1980-2019'!$F$1:$F$16305,"",0)</f>
        <v/>
      </c>
      <c r="CF281" s="2" t="str" cm="1">
        <f t="array" ref="CF281">_xlfn.XLOOKUP($A281&amp;CF$5,'[1]NBA-Data-1980-2019'!$B$1:$B$16305&amp;'[1]NBA-Data-1980-2019'!$A$1:$A$16305,'[1]NBA-Data-1980-2019'!$F$1:$F$16305,"",0)</f>
        <v/>
      </c>
      <c r="CG281" s="2" cm="1">
        <f t="array" ref="CG281">_xlfn.XLOOKUP($A281&amp;CG$5,'[1]NBA-Data-1980-2019'!$B$1:$B$16305&amp;'[1]NBA-Data-1980-2019'!$A$1:$A$16305,'[1]NBA-Data-1980-2019'!$F$1:$F$16305,"",0)</f>
        <v>11.9</v>
      </c>
      <c r="CH281" s="2" cm="1">
        <f t="array" ref="CH281">_xlfn.XLOOKUP($A281&amp;CH$5,'[1]NBA-Data-1980-2019'!$B$1:$B$16305&amp;'[1]NBA-Data-1980-2019'!$A$1:$A$16305,'[1]NBA-Data-1980-2019'!$F$1:$F$16305,"",0)</f>
        <v>13</v>
      </c>
      <c r="CI281" s="2" cm="1">
        <f t="array" ref="CI281">_xlfn.XLOOKUP($A281&amp;CI$5,'[1]NBA-Data-1980-2019'!$B$1:$B$16305&amp;'[1]NBA-Data-1980-2019'!$A$1:$A$16305,'[1]NBA-Data-1980-2019'!$F$1:$F$16305,"",0)</f>
        <v>21.5</v>
      </c>
      <c r="CJ281" s="2" cm="1">
        <f t="array" ref="CJ281">_xlfn.XLOOKUP($A281&amp;CJ$5,'[1]NBA-Data-1980-2019'!$B$1:$B$16305&amp;'[1]NBA-Data-1980-2019'!$A$1:$A$16305,'[1]NBA-Data-1980-2019'!$F$1:$F$16305,"",0)</f>
        <v>14.1</v>
      </c>
      <c r="CK281" s="2" cm="1">
        <f t="array" ref="CK281">_xlfn.XLOOKUP($A281&amp;CK$5,'[1]NBA-Data-1980-2019'!$B$1:$B$16305&amp;'[1]NBA-Data-1980-2019'!$A$1:$A$16305,'[1]NBA-Data-1980-2019'!$F$1:$F$16305,"",0)</f>
        <v>18.7</v>
      </c>
      <c r="CL281" s="2" cm="1">
        <f t="array" ref="CL281">_xlfn.XLOOKUP($A281&amp;CL$5,'[1]NBA-Data-1980-2019'!$B$1:$B$16305&amp;'[1]NBA-Data-1980-2019'!$A$1:$A$16305,'[1]NBA-Data-1980-2019'!$F$1:$F$16305,"",0)</f>
        <v>13</v>
      </c>
      <c r="CM281" s="2" cm="1">
        <f t="array" ref="CM281">_xlfn.XLOOKUP($A281&amp;CM$5,'[1]NBA-Data-1980-2019'!$B$1:$B$16305&amp;'[1]NBA-Data-1980-2019'!$A$1:$A$16305,'[1]NBA-Data-1980-2019'!$F$1:$F$16305,"",0)</f>
        <v>14.6</v>
      </c>
      <c r="CN281" s="2" cm="1">
        <f t="array" ref="CN281">_xlfn.XLOOKUP($A281&amp;CN$5,'[1]NBA-Data-1980-2019'!$B$1:$B$16305&amp;'[1]NBA-Data-1980-2019'!$A$1:$A$16305,'[1]NBA-Data-1980-2019'!$F$1:$F$16305,"",0)</f>
        <v>15.2</v>
      </c>
      <c r="CO281" s="2" cm="1">
        <f t="array" ref="CO281">_xlfn.XLOOKUP($A281&amp;CO$5,'[1]NBA-Data-1980-2019'!$B$1:$B$16305&amp;'[1]NBA-Data-1980-2019'!$A$1:$A$16305,'[1]NBA-Data-1980-2019'!$F$1:$F$16305,"",0)</f>
        <v>11.8</v>
      </c>
      <c r="CP281" s="2" cm="1">
        <f t="array" ref="CP281">_xlfn.XLOOKUP($A281&amp;CP$5,'[1]NBA-Data-1980-2019'!$B$1:$B$16305&amp;'[1]NBA-Data-1980-2019'!$A$1:$A$16305,'[1]NBA-Data-1980-2019'!$F$1:$F$16305,"",0)</f>
        <v>13.2</v>
      </c>
      <c r="CQ281" s="2" t="str" cm="1">
        <f t="array" ref="CQ281">_xlfn.XLOOKUP($A281&amp;CQ$5,'[1]NBA-Data-1980-2019'!$B$1:$B$16305&amp;'[1]NBA-Data-1980-2019'!$A$1:$A$16305,'[1]NBA-Data-1980-2019'!$F$1:$F$16305,"",0)</f>
        <v/>
      </c>
      <c r="CR281" s="2" t="str" cm="1">
        <f t="array" ref="CR281">_xlfn.XLOOKUP($A281&amp;CR$5,'[1]NBA-Data-1980-2019'!$B$1:$B$16305&amp;'[1]NBA-Data-1980-2019'!$A$1:$A$16305,'[1]NBA-Data-1980-2019'!$F$1:$F$16305,"",0)</f>
        <v/>
      </c>
      <c r="CS281" s="2" t="str" cm="1">
        <f t="array" ref="CS281">_xlfn.XLOOKUP($A281&amp;CS$5,'[1]NBA-Data-1980-2019'!$B$1:$B$16305&amp;'[1]NBA-Data-1980-2019'!$A$1:$A$16305,'[1]NBA-Data-1980-2019'!$F$1:$F$16305,"",0)</f>
        <v/>
      </c>
      <c r="CU281" s="2" t="str">
        <f>_xlfn.XLOOKUP($A281,TEAMS!$G$1:$G$839,TEAMS!$H$1:$H$839,"",0)</f>
        <v>PG</v>
      </c>
      <c r="CV281" s="2" t="str">
        <f>_xlfn.XLOOKUP($CU281,DASHBOARD!$B$22:$B$27,DASHBOARD!$C$22:$C$27,"",0)</f>
        <v>GUARD</v>
      </c>
      <c r="CY281" s="63">
        <f>SUMIFS('[1]NBA-Data-1980-2019'!$G$1:$G$16305,'[1]NBA-Data-1980-2019'!$B$1:$B$16305,$A281,'[1]NBA-Data-1980-2019'!$A$1:$A$16305,CY$9)</f>
        <v>0</v>
      </c>
      <c r="CZ281" s="63">
        <f>SUMIFS('[1]NBA-Data-1980-2019'!$G$1:$G$16305,'[1]NBA-Data-1980-2019'!$B$1:$B$16305,$A281,'[1]NBA-Data-1980-2019'!$A$1:$A$16305,CZ$9)</f>
        <v>0</v>
      </c>
      <c r="DA281" s="63">
        <f>SUMIFS('[1]NBA-Data-1980-2019'!$G$1:$G$16305,'[1]NBA-Data-1980-2019'!$B$1:$B$16305,$A281,'[1]NBA-Data-1980-2019'!$A$1:$A$16305,DA$9)</f>
        <v>0</v>
      </c>
      <c r="DB281" s="63">
        <f>SUMIFS('[1]NBA-Data-1980-2019'!$G$1:$G$16305,'[1]NBA-Data-1980-2019'!$B$1:$B$16305,$A281,'[1]NBA-Data-1980-2019'!$A$1:$A$16305,DB$9)</f>
        <v>0</v>
      </c>
      <c r="DC281" s="63">
        <f>SUMIFS('[1]NBA-Data-1980-2019'!$G$1:$G$16305,'[1]NBA-Data-1980-2019'!$B$1:$B$16305,$A281,'[1]NBA-Data-1980-2019'!$A$1:$A$16305,DC$9)</f>
        <v>0</v>
      </c>
      <c r="DD281" s="63">
        <f>SUMIFS('[1]NBA-Data-1980-2019'!$G$1:$G$16305,'[1]NBA-Data-1980-2019'!$B$1:$B$16305,$A281,'[1]NBA-Data-1980-2019'!$A$1:$A$16305,DD$9)</f>
        <v>0</v>
      </c>
      <c r="DE281" s="63">
        <f>SUMIFS('[1]NBA-Data-1980-2019'!$G$1:$G$16305,'[1]NBA-Data-1980-2019'!$B$1:$B$16305,$A281,'[1]NBA-Data-1980-2019'!$A$1:$A$16305,DE$9)</f>
        <v>0</v>
      </c>
      <c r="DF281" s="63">
        <f>SUMIFS('[1]NBA-Data-1980-2019'!$G$1:$G$16305,'[1]NBA-Data-1980-2019'!$B$1:$B$16305,$A281,'[1]NBA-Data-1980-2019'!$A$1:$A$16305,DF$9)</f>
        <v>0</v>
      </c>
      <c r="DG281" s="63">
        <f>SUMIFS('[1]NBA-Data-1980-2019'!$G$1:$G$16305,'[1]NBA-Data-1980-2019'!$B$1:$B$16305,$A281,'[1]NBA-Data-1980-2019'!$A$1:$A$16305,DG$9)</f>
        <v>0</v>
      </c>
      <c r="DH281" s="63">
        <f>SUMIFS('[1]NBA-Data-1980-2019'!$G$1:$G$16305,'[1]NBA-Data-1980-2019'!$B$1:$B$16305,$A281,'[1]NBA-Data-1980-2019'!$A$1:$A$16305,DH$9)</f>
        <v>0</v>
      </c>
      <c r="DI281" s="63">
        <f>SUMIFS('[1]NBA-Data-1980-2019'!$G$1:$G$16305,'[1]NBA-Data-1980-2019'!$B$1:$B$16305,$A281,'[1]NBA-Data-1980-2019'!$A$1:$A$16305,DI$9)</f>
        <v>0</v>
      </c>
      <c r="DJ281" s="63">
        <f>SUMIFS('[1]NBA-Data-1980-2019'!$G$1:$G$16305,'[1]NBA-Data-1980-2019'!$B$1:$B$16305,$A281,'[1]NBA-Data-1980-2019'!$A$1:$A$16305,DJ$9)</f>
        <v>0</v>
      </c>
      <c r="DK281" s="63">
        <f>SUMIFS('[1]NBA-Data-1980-2019'!$G$1:$G$16305,'[1]NBA-Data-1980-2019'!$B$1:$B$16305,$A281,'[1]NBA-Data-1980-2019'!$A$1:$A$16305,DK$9)</f>
        <v>0</v>
      </c>
      <c r="DL281" s="63">
        <f>SUMIFS('[1]NBA-Data-1980-2019'!$G$1:$G$16305,'[1]NBA-Data-1980-2019'!$B$1:$B$16305,$A281,'[1]NBA-Data-1980-2019'!$A$1:$A$16305,DL$9)</f>
        <v>0</v>
      </c>
      <c r="DM281" s="63">
        <f>SUMIFS('[1]NBA-Data-1980-2019'!$G$1:$G$16305,'[1]NBA-Data-1980-2019'!$B$1:$B$16305,$A281,'[1]NBA-Data-1980-2019'!$A$1:$A$16305,DM$9)</f>
        <v>0</v>
      </c>
      <c r="DN281" s="63">
        <f>SUMIFS('[1]NBA-Data-1980-2019'!$G$1:$G$16305,'[1]NBA-Data-1980-2019'!$B$1:$B$16305,$A281,'[1]NBA-Data-1980-2019'!$A$1:$A$16305,DN$9)</f>
        <v>0</v>
      </c>
      <c r="DO281" s="63">
        <f>SUMIFS('[1]NBA-Data-1980-2019'!$G$1:$G$16305,'[1]NBA-Data-1980-2019'!$B$1:$B$16305,$A281,'[1]NBA-Data-1980-2019'!$A$1:$A$16305,DO$9)</f>
        <v>0</v>
      </c>
      <c r="DP281" s="63">
        <f>SUMIFS('[1]NBA-Data-1980-2019'!$G$1:$G$16305,'[1]NBA-Data-1980-2019'!$B$1:$B$16305,$A281,'[1]NBA-Data-1980-2019'!$A$1:$A$16305,DP$9)</f>
        <v>0</v>
      </c>
      <c r="DQ281" s="63">
        <f>SUMIFS('[1]NBA-Data-1980-2019'!$G$1:$G$16305,'[1]NBA-Data-1980-2019'!$B$1:$B$16305,$A281,'[1]NBA-Data-1980-2019'!$A$1:$A$16305,DQ$9)</f>
        <v>0</v>
      </c>
      <c r="DR281" s="63">
        <f>SUMIFS('[1]NBA-Data-1980-2019'!$G$1:$G$16305,'[1]NBA-Data-1980-2019'!$B$1:$B$16305,$A281,'[1]NBA-Data-1980-2019'!$A$1:$A$16305,DR$9)</f>
        <v>0</v>
      </c>
      <c r="DS281" s="63">
        <f>SUMIFS('[1]NBA-Data-1980-2019'!$G$1:$G$16305,'[1]NBA-Data-1980-2019'!$B$1:$B$16305,$A281,'[1]NBA-Data-1980-2019'!$A$1:$A$16305,DS$9)</f>
        <v>0</v>
      </c>
      <c r="DT281" s="63">
        <f>SUMIFS('[1]NBA-Data-1980-2019'!$G$1:$G$16305,'[1]NBA-Data-1980-2019'!$B$1:$B$16305,$A281,'[1]NBA-Data-1980-2019'!$A$1:$A$16305,DT$9)</f>
        <v>0</v>
      </c>
      <c r="DU281" s="63">
        <f>SUMIFS('[1]NBA-Data-1980-2019'!$G$1:$G$16305,'[1]NBA-Data-1980-2019'!$B$1:$B$16305,$A281,'[1]NBA-Data-1980-2019'!$A$1:$A$16305,DU$9)</f>
        <v>0</v>
      </c>
      <c r="DV281" s="63">
        <f>SUMIFS('[1]NBA-Data-1980-2019'!$G$1:$G$16305,'[1]NBA-Data-1980-2019'!$B$1:$B$16305,$A281,'[1]NBA-Data-1980-2019'!$A$1:$A$16305,DV$9)</f>
        <v>0</v>
      </c>
      <c r="DW281" s="63">
        <f>SUMIFS('[1]NBA-Data-1980-2019'!$G$1:$G$16305,'[1]NBA-Data-1980-2019'!$B$1:$B$16305,$A281,'[1]NBA-Data-1980-2019'!$A$1:$A$16305,DW$9)</f>
        <v>0</v>
      </c>
      <c r="DX281" s="63">
        <f>SUMIFS('[1]NBA-Data-1980-2019'!$G$1:$G$16305,'[1]NBA-Data-1980-2019'!$B$1:$B$16305,$A281,'[1]NBA-Data-1980-2019'!$A$1:$A$16305,DX$9)</f>
        <v>0</v>
      </c>
      <c r="DY281" s="63">
        <f>SUMIFS('[1]NBA-Data-1980-2019'!$G$1:$G$16305,'[1]NBA-Data-1980-2019'!$B$1:$B$16305,$A281,'[1]NBA-Data-1980-2019'!$A$1:$A$16305,DY$9)</f>
        <v>3578948</v>
      </c>
      <c r="DZ281" s="63">
        <f>SUMIFS('[1]NBA-Data-1980-2019'!$G$1:$G$16305,'[1]NBA-Data-1980-2019'!$B$1:$B$16305,$A281,'[1]NBA-Data-1980-2019'!$A$1:$A$16305,DZ$9)</f>
        <v>10714286</v>
      </c>
      <c r="EA281" s="63">
        <f>SUMIFS('[1]NBA-Data-1980-2019'!$G$1:$G$16305,'[1]NBA-Data-1980-2019'!$B$1:$B$16305,$A281,'[1]NBA-Data-1980-2019'!$A$1:$A$16305,EA$9)</f>
        <v>11571429</v>
      </c>
      <c r="EB281" s="63">
        <f>SUMIFS('[1]NBA-Data-1980-2019'!$G$1:$G$16305,'[1]NBA-Data-1980-2019'!$B$1:$B$16305,$A281,'[1]NBA-Data-1980-2019'!$A$1:$A$16305,EB$9)</f>
        <v>0</v>
      </c>
      <c r="EC281" s="63">
        <f>SUMIFS('[1]NBA-Data-1980-2019'!$G$1:$G$16305,'[1]NBA-Data-1980-2019'!$B$1:$B$16305,$A281,'[1]NBA-Data-1980-2019'!$A$1:$A$16305,EC$9)</f>
        <v>0</v>
      </c>
      <c r="ED281" s="63">
        <f>SUMIFS('[1]NBA-Data-1980-2019'!$G$1:$G$16305,'[1]NBA-Data-1980-2019'!$B$1:$B$16305,$A281,'[1]NBA-Data-1980-2019'!$A$1:$A$16305,ED$9)</f>
        <v>0</v>
      </c>
      <c r="EH281" s="2" t="s">
        <v>1482</v>
      </c>
    </row>
    <row r="282" spans="1:165" x14ac:dyDescent="0.2">
      <c r="A282" s="2" t="s">
        <v>879</v>
      </c>
      <c r="B282" s="2" t="str" cm="1">
        <f t="array" ref="B282">_xlfn.XLOOKUP($A282&amp;B$5,'[1]NBA-Data-1980-2019'!$B$1:$B$16305&amp;'[1]NBA-Data-1980-2019'!$A$1:$A$16305,'[1]NBA-Data-1980-2019'!$D$1:$D$16305,"",0)</f>
        <v/>
      </c>
      <c r="C282" s="2" t="str" cm="1">
        <f t="array" ref="C282">_xlfn.XLOOKUP($A282&amp;C$5,'[1]NBA-Data-1980-2019'!$B$1:$B$16305&amp;'[1]NBA-Data-1980-2019'!$A$1:$A$16305,'[1]NBA-Data-1980-2019'!$D$1:$D$16305,"",0)</f>
        <v/>
      </c>
      <c r="D282" s="2" t="str" cm="1">
        <f t="array" ref="D282">_xlfn.XLOOKUP($A282&amp;D$5,'[1]NBA-Data-1980-2019'!$B$1:$B$16305&amp;'[1]NBA-Data-1980-2019'!$A$1:$A$16305,'[1]NBA-Data-1980-2019'!$D$1:$D$16305,"",0)</f>
        <v/>
      </c>
      <c r="E282" s="2" t="str" cm="1">
        <f t="array" ref="E282">_xlfn.XLOOKUP($A282&amp;E$5,'[1]NBA-Data-1980-2019'!$B$1:$B$16305&amp;'[1]NBA-Data-1980-2019'!$A$1:$A$16305,'[1]NBA-Data-1980-2019'!$D$1:$D$16305,"",0)</f>
        <v/>
      </c>
      <c r="F282" s="2" t="str" cm="1">
        <f t="array" ref="F282">_xlfn.XLOOKUP($A282&amp;F$5,'[1]NBA-Data-1980-2019'!$B$1:$B$16305&amp;'[1]NBA-Data-1980-2019'!$A$1:$A$16305,'[1]NBA-Data-1980-2019'!$D$1:$D$16305,"",0)</f>
        <v/>
      </c>
      <c r="G282" s="2" t="str" cm="1">
        <f t="array" ref="G282">_xlfn.XLOOKUP($A282&amp;G$5,'[1]NBA-Data-1980-2019'!$B$1:$B$16305&amp;'[1]NBA-Data-1980-2019'!$A$1:$A$16305,'[1]NBA-Data-1980-2019'!$D$1:$D$16305,"",0)</f>
        <v/>
      </c>
      <c r="H282" s="2" t="str" cm="1">
        <f t="array" ref="H282">_xlfn.XLOOKUP($A282&amp;H$5,'[1]NBA-Data-1980-2019'!$B$1:$B$16305&amp;'[1]NBA-Data-1980-2019'!$A$1:$A$16305,'[1]NBA-Data-1980-2019'!$D$1:$D$16305,"",0)</f>
        <v/>
      </c>
      <c r="I282" s="2" t="str" cm="1">
        <f t="array" ref="I282">_xlfn.XLOOKUP($A282&amp;I$5,'[1]NBA-Data-1980-2019'!$B$1:$B$16305&amp;'[1]NBA-Data-1980-2019'!$A$1:$A$16305,'[1]NBA-Data-1980-2019'!$D$1:$D$16305,"",0)</f>
        <v/>
      </c>
      <c r="J282" s="2" t="str" cm="1">
        <f t="array" ref="J282">_xlfn.XLOOKUP($A282&amp;J$5,'[1]NBA-Data-1980-2019'!$B$1:$B$16305&amp;'[1]NBA-Data-1980-2019'!$A$1:$A$16305,'[1]NBA-Data-1980-2019'!$D$1:$D$16305,"",0)</f>
        <v/>
      </c>
      <c r="K282" s="2" t="str" cm="1">
        <f t="array" ref="K282">_xlfn.XLOOKUP($A282&amp;K$5,'[1]NBA-Data-1980-2019'!$B$1:$B$16305&amp;'[1]NBA-Data-1980-2019'!$A$1:$A$16305,'[1]NBA-Data-1980-2019'!$D$1:$D$16305,"",0)</f>
        <v/>
      </c>
      <c r="L282" s="2" t="str" cm="1">
        <f t="array" ref="L282">_xlfn.XLOOKUP($A282&amp;L$5,'[1]NBA-Data-1980-2019'!$B$1:$B$16305&amp;'[1]NBA-Data-1980-2019'!$A$1:$A$16305,'[1]NBA-Data-1980-2019'!$D$1:$D$16305,"",0)</f>
        <v/>
      </c>
      <c r="M282" s="2" t="str" cm="1">
        <f t="array" ref="M282">_xlfn.XLOOKUP($A282&amp;M$5,'[1]NBA-Data-1980-2019'!$B$1:$B$16305&amp;'[1]NBA-Data-1980-2019'!$A$1:$A$16305,'[1]NBA-Data-1980-2019'!$D$1:$D$16305,"",0)</f>
        <v>MEM</v>
      </c>
      <c r="N282" s="2" t="str" cm="1">
        <f t="array" ref="N282">_xlfn.XLOOKUP($A282&amp;N$5,'[1]NBA-Data-1980-2019'!$B$1:$B$16305&amp;'[1]NBA-Data-1980-2019'!$A$1:$A$16305,'[1]NBA-Data-1980-2019'!$D$1:$D$16305,"",0)</f>
        <v>MEM</v>
      </c>
      <c r="O282" s="2" t="str" cm="1">
        <f t="array" ref="O282">_xlfn.XLOOKUP($A282&amp;O$5,'[1]NBA-Data-1980-2019'!$B$1:$B$16305&amp;'[1]NBA-Data-1980-2019'!$A$1:$A$16305,'[1]NBA-Data-1980-2019'!$D$1:$D$16305,"",0)</f>
        <v>MEM</v>
      </c>
      <c r="P282" s="2" t="str" cm="1">
        <f t="array" ref="P282">_xlfn.XLOOKUP($A282&amp;P$5,'[1]NBA-Data-1980-2019'!$B$1:$B$16305&amp;'[1]NBA-Data-1980-2019'!$A$1:$A$16305,'[1]NBA-Data-1980-2019'!$D$1:$D$16305,"",0)</f>
        <v>MEM</v>
      </c>
      <c r="Q282" s="2" t="str" cm="1">
        <f t="array" ref="Q282">_xlfn.XLOOKUP($A282&amp;Q$5,'[1]NBA-Data-1980-2019'!$B$1:$B$16305&amp;'[1]NBA-Data-1980-2019'!$A$1:$A$16305,'[1]NBA-Data-1980-2019'!$D$1:$D$16305,"",0)</f>
        <v>MEM</v>
      </c>
      <c r="R282" s="2" t="str" cm="1">
        <f t="array" ref="R282">_xlfn.XLOOKUP($A282&amp;R$5,'[1]NBA-Data-1980-2019'!$B$1:$B$16305&amp;'[1]NBA-Data-1980-2019'!$A$1:$A$16305,'[1]NBA-Data-1980-2019'!$D$1:$D$16305,"",0)</f>
        <v>MEM</v>
      </c>
      <c r="S282" s="2" t="str" cm="1">
        <f t="array" ref="S282">_xlfn.XLOOKUP($A282&amp;S$5,'[1]NBA-Data-1980-2019'!$B$1:$B$16305&amp;'[1]NBA-Data-1980-2019'!$A$1:$A$16305,'[1]NBA-Data-1980-2019'!$D$1:$D$16305,"",0)</f>
        <v>TOT</v>
      </c>
      <c r="T282" s="2" t="str" cm="1">
        <f t="array" ref="T282">_xlfn.XLOOKUP($A282&amp;T$5,'[1]NBA-Data-1980-2019'!$B$1:$B$16305&amp;'[1]NBA-Data-1980-2019'!$A$1:$A$16305,'[1]NBA-Data-1980-2019'!$D$1:$D$16305,"",0)</f>
        <v>LAL</v>
      </c>
      <c r="U282" s="2" t="str" cm="1">
        <f t="array" ref="U282">_xlfn.XLOOKUP($A282&amp;U$5,'[1]NBA-Data-1980-2019'!$B$1:$B$16305&amp;'[1]NBA-Data-1980-2019'!$A$1:$A$16305,'[1]NBA-Data-1980-2019'!$D$1:$D$16305,"",0)</f>
        <v>LAL</v>
      </c>
      <c r="V282" s="2" t="str" cm="1">
        <f t="array" ref="V282">_xlfn.XLOOKUP($A282&amp;V$5,'[1]NBA-Data-1980-2019'!$B$1:$B$16305&amp;'[1]NBA-Data-1980-2019'!$A$1:$A$16305,'[1]NBA-Data-1980-2019'!$D$1:$D$16305,"",0)</f>
        <v>LAL</v>
      </c>
      <c r="W282" s="2" t="str" cm="1">
        <f t="array" ref="W282">_xlfn.XLOOKUP($A282&amp;W$5,'[1]NBA-Data-1980-2019'!$B$1:$B$16305&amp;'[1]NBA-Data-1980-2019'!$A$1:$A$16305,'[1]NBA-Data-1980-2019'!$D$1:$D$16305,"",0)</f>
        <v>LAL</v>
      </c>
      <c r="X282" s="2" t="str" cm="1">
        <f t="array" ref="X282">_xlfn.XLOOKUP($A282&amp;X$5,'[1]NBA-Data-1980-2019'!$B$1:$B$16305&amp;'[1]NBA-Data-1980-2019'!$A$1:$A$16305,'[1]NBA-Data-1980-2019'!$D$1:$D$16305,"",0)</f>
        <v>LAL</v>
      </c>
      <c r="Y282" s="2" t="str" cm="1">
        <f t="array" ref="Y282">_xlfn.XLOOKUP($A282&amp;Y$5,'[1]NBA-Data-1980-2019'!$B$1:$B$16305&amp;'[1]NBA-Data-1980-2019'!$A$1:$A$16305,'[1]NBA-Data-1980-2019'!$D$1:$D$16305,"",0)</f>
        <v>LAL</v>
      </c>
      <c r="Z282" s="2" t="str" cm="1">
        <f t="array" ref="Z282">_xlfn.XLOOKUP($A282&amp;Z$5,'[1]NBA-Data-1980-2019'!$B$1:$B$16305&amp;'[1]NBA-Data-1980-2019'!$A$1:$A$16305,'[1]NBA-Data-1980-2019'!$D$1:$D$16305,"",0)</f>
        <v>CHI</v>
      </c>
      <c r="AA282" s="2" t="str" cm="1">
        <f t="array" ref="AA282">_xlfn.XLOOKUP($A282&amp;AA$5,'[1]NBA-Data-1980-2019'!$B$1:$B$16305&amp;'[1]NBA-Data-1980-2019'!$A$1:$A$16305,'[1]NBA-Data-1980-2019'!$D$1:$D$16305,"",0)</f>
        <v>CHI</v>
      </c>
      <c r="AB282" s="2" t="str" cm="1">
        <f t="array" ref="AB282">_xlfn.XLOOKUP($A282&amp;AB$5,'[1]NBA-Data-1980-2019'!$B$1:$B$16305&amp;'[1]NBA-Data-1980-2019'!$A$1:$A$16305,'[1]NBA-Data-1980-2019'!$D$1:$D$16305,"",0)</f>
        <v>SAS</v>
      </c>
      <c r="AC282" s="2" t="str" cm="1">
        <f t="array" ref="AC282">_xlfn.XLOOKUP($A282&amp;AC$5,'[1]NBA-Data-1980-2019'!$B$1:$B$16305&amp;'[1]NBA-Data-1980-2019'!$A$1:$A$16305,'[1]NBA-Data-1980-2019'!$D$1:$D$16305,"",0)</f>
        <v>SAS</v>
      </c>
      <c r="AD282" s="2" t="str" cm="1">
        <f t="array" ref="AD282">_xlfn.XLOOKUP($A282&amp;AD$5,'[1]NBA-Data-1980-2019'!$B$1:$B$16305&amp;'[1]NBA-Data-1980-2019'!$A$1:$A$16305,'[1]NBA-Data-1980-2019'!$D$1:$D$16305,"",0)</f>
        <v>TOT</v>
      </c>
      <c r="AE282" s="2" t="str" cm="1">
        <f t="array" ref="AE282">_xlfn.XLOOKUP($A282&amp;AE$5,'[1]NBA-Data-1980-2019'!$B$1:$B$16305&amp;'[1]NBA-Data-1980-2019'!$A$1:$A$16305,'[1]NBA-Data-1980-2019'!$D$1:$D$16305,"",0)</f>
        <v/>
      </c>
      <c r="AF282" s="2" t="str" cm="1">
        <f t="array" ref="AF282">_xlfn.XLOOKUP($A282&amp;AF$5,'[1]NBA-Data-1980-2019'!$B$1:$B$16305&amp;'[1]NBA-Data-1980-2019'!$A$1:$A$16305,'[1]NBA-Data-1980-2019'!$D$1:$D$16305,"",0)</f>
        <v/>
      </c>
      <c r="AG282" s="2" t="str" cm="1">
        <f t="array" ref="AG282">_xlfn.XLOOKUP($A282&amp;AG$5,'[1]NBA-Data-1980-2019'!$B$1:$B$16305&amp;'[1]NBA-Data-1980-2019'!$A$1:$A$16305,'[1]NBA-Data-1980-2019'!$D$1:$D$16305,"",0)</f>
        <v/>
      </c>
      <c r="AH282" s="2" t="str" cm="1">
        <f t="array" ref="AH282">_xlfn.XLOOKUP($A282&amp;AH$5,'[1]NBA-Data-1980-2019'!$B$1:$B$16305&amp;'[1]NBA-Data-1980-2019'!$A$1:$A$16305,'[1]NBA-Data-1980-2019'!$H$1:$H$16305,"",0)</f>
        <v/>
      </c>
      <c r="AI282" s="2" t="str" cm="1">
        <f t="array" ref="AI282">_xlfn.XLOOKUP($A282&amp;AI$5,'[1]NBA-Data-1980-2019'!$B$1:$B$16305&amp;'[1]NBA-Data-1980-2019'!$A$1:$A$16305,'[1]NBA-Data-1980-2019'!$H$1:$H$16305,"",0)</f>
        <v/>
      </c>
      <c r="AJ282" s="2" t="str" cm="1">
        <f t="array" ref="AJ282">_xlfn.XLOOKUP($A282&amp;AJ$5,'[1]NBA-Data-1980-2019'!$B$1:$B$16305&amp;'[1]NBA-Data-1980-2019'!$A$1:$A$16305,'[1]NBA-Data-1980-2019'!$H$1:$H$16305,"",0)</f>
        <v/>
      </c>
      <c r="AK282" s="2" t="str" cm="1">
        <f t="array" ref="AK282">_xlfn.XLOOKUP($A282&amp;AK$5,'[1]NBA-Data-1980-2019'!$B$1:$B$16305&amp;'[1]NBA-Data-1980-2019'!$A$1:$A$16305,'[1]NBA-Data-1980-2019'!$H$1:$H$16305,"",0)</f>
        <v/>
      </c>
      <c r="AL282" s="2" t="str" cm="1">
        <f t="array" ref="AL282">_xlfn.XLOOKUP($A282&amp;AL$5,'[1]NBA-Data-1980-2019'!$B$1:$B$16305&amp;'[1]NBA-Data-1980-2019'!$A$1:$A$16305,'[1]NBA-Data-1980-2019'!$H$1:$H$16305,"",0)</f>
        <v/>
      </c>
      <c r="AM282" s="2" t="str" cm="1">
        <f t="array" ref="AM282">_xlfn.XLOOKUP($A282&amp;AM$5,'[1]NBA-Data-1980-2019'!$B$1:$B$16305&amp;'[1]NBA-Data-1980-2019'!$A$1:$A$16305,'[1]NBA-Data-1980-2019'!$H$1:$H$16305,"",0)</f>
        <v/>
      </c>
      <c r="AN282" s="2" t="str" cm="1">
        <f t="array" ref="AN282">_xlfn.XLOOKUP($A282&amp;AN$5,'[1]NBA-Data-1980-2019'!$B$1:$B$16305&amp;'[1]NBA-Data-1980-2019'!$A$1:$A$16305,'[1]NBA-Data-1980-2019'!$H$1:$H$16305,"",0)</f>
        <v/>
      </c>
      <c r="AO282" s="2" t="str" cm="1">
        <f t="array" ref="AO282">_xlfn.XLOOKUP($A282&amp;AO$5,'[1]NBA-Data-1980-2019'!$B$1:$B$16305&amp;'[1]NBA-Data-1980-2019'!$A$1:$A$16305,'[1]NBA-Data-1980-2019'!$H$1:$H$16305,"",0)</f>
        <v/>
      </c>
      <c r="AP282" s="2" t="str" cm="1">
        <f t="array" ref="AP282">_xlfn.XLOOKUP($A282&amp;AP$5,'[1]NBA-Data-1980-2019'!$B$1:$B$16305&amp;'[1]NBA-Data-1980-2019'!$A$1:$A$16305,'[1]NBA-Data-1980-2019'!$H$1:$H$16305,"",0)</f>
        <v/>
      </c>
      <c r="AQ282" s="2" t="str" cm="1">
        <f t="array" ref="AQ282">_xlfn.XLOOKUP($A282&amp;AQ$5,'[1]NBA-Data-1980-2019'!$B$1:$B$16305&amp;'[1]NBA-Data-1980-2019'!$A$1:$A$16305,'[1]NBA-Data-1980-2019'!$H$1:$H$16305,"",0)</f>
        <v/>
      </c>
      <c r="AR282" s="2" t="str" cm="1">
        <f t="array" ref="AR282">_xlfn.XLOOKUP($A282&amp;AR$5,'[1]NBA-Data-1980-2019'!$B$1:$B$16305&amp;'[1]NBA-Data-1980-2019'!$A$1:$A$16305,'[1]NBA-Data-1980-2019'!$H$1:$H$16305,"",0)</f>
        <v/>
      </c>
      <c r="AS282" s="2" cm="1">
        <f t="array" ref="AS282">_xlfn.XLOOKUP($A282&amp;AS$5,'[1]NBA-Data-1980-2019'!$B$1:$B$16305&amp;'[1]NBA-Data-1980-2019'!$A$1:$A$16305,'[1]NBA-Data-1980-2019'!$H$1:$H$16305,"",0)</f>
        <v>3009.4</v>
      </c>
      <c r="AT282" s="2" cm="1">
        <f t="array" ref="AT282">_xlfn.XLOOKUP($A282&amp;AT$5,'[1]NBA-Data-1980-2019'!$B$1:$B$16305&amp;'[1]NBA-Data-1980-2019'!$A$1:$A$16305,'[1]NBA-Data-1980-2019'!$H$1:$H$16305,"",0)</f>
        <v>2952</v>
      </c>
      <c r="AU282" s="2" cm="1">
        <f t="array" ref="AU282">_xlfn.XLOOKUP($A282&amp;AU$5,'[1]NBA-Data-1980-2019'!$B$1:$B$16305&amp;'[1]NBA-Data-1980-2019'!$A$1:$A$16305,'[1]NBA-Data-1980-2019'!$H$1:$H$16305,"",0)</f>
        <v>2457</v>
      </c>
      <c r="AV282" s="2" cm="1">
        <f t="array" ref="AV282">_xlfn.XLOOKUP($A282&amp;AV$5,'[1]NBA-Data-1980-2019'!$B$1:$B$16305&amp;'[1]NBA-Data-1980-2019'!$A$1:$A$16305,'[1]NBA-Data-1980-2019'!$H$1:$H$16305,"",0)</f>
        <v>1792</v>
      </c>
      <c r="AW282" s="2" cm="1">
        <f t="array" ref="AW282">_xlfn.XLOOKUP($A282&amp;AW$5,'[1]NBA-Data-1980-2019'!$B$1:$B$16305&amp;'[1]NBA-Data-1980-2019'!$A$1:$A$16305,'[1]NBA-Data-1980-2019'!$H$1:$H$16305,"",0)</f>
        <v>3136</v>
      </c>
      <c r="AX282" s="2" cm="1">
        <f t="array" ref="AX282">_xlfn.XLOOKUP($A282&amp;AX$5,'[1]NBA-Data-1980-2019'!$B$1:$B$16305&amp;'[1]NBA-Data-1980-2019'!$A$1:$A$16305,'[1]NBA-Data-1980-2019'!$H$1:$H$16305,"",0)</f>
        <v>2135.8000000000002</v>
      </c>
      <c r="AY282" s="2" cm="1">
        <f t="array" ref="AY282">_xlfn.XLOOKUP($A282&amp;AY$5,'[1]NBA-Data-1980-2019'!$B$1:$B$16305&amp;'[1]NBA-Data-1980-2019'!$A$1:$A$16305,'[1]NBA-Data-1980-2019'!$H$1:$H$16305,"",0)</f>
        <v>2349.6</v>
      </c>
      <c r="AZ282" s="2" cm="1">
        <f t="array" ref="AZ282">_xlfn.XLOOKUP($A282&amp;AZ$5,'[1]NBA-Data-1980-2019'!$B$1:$B$16305&amp;'[1]NBA-Data-1980-2019'!$A$1:$A$16305,'[1]NBA-Data-1980-2019'!$H$1:$H$16305,"",0)</f>
        <v>2997</v>
      </c>
      <c r="BA282" s="2" cm="1">
        <f t="array" ref="BA282">_xlfn.XLOOKUP($A282&amp;BA$5,'[1]NBA-Data-1980-2019'!$B$1:$B$16305&amp;'[1]NBA-Data-1980-2019'!$A$1:$A$16305,'[1]NBA-Data-1980-2019'!$H$1:$H$16305,"",0)</f>
        <v>2405</v>
      </c>
      <c r="BB282" s="2" cm="1">
        <f t="array" ref="BB282">_xlfn.XLOOKUP($A282&amp;BB$5,'[1]NBA-Data-1980-2019'!$B$1:$B$16305&amp;'[1]NBA-Data-1980-2019'!$A$1:$A$16305,'[1]NBA-Data-1980-2019'!$H$1:$H$16305,"",0)</f>
        <v>3034</v>
      </c>
      <c r="BC282" s="2" cm="1">
        <f t="array" ref="BC282">_xlfn.XLOOKUP($A282&amp;BC$5,'[1]NBA-Data-1980-2019'!$B$1:$B$16305&amp;'[1]NBA-Data-1980-2019'!$A$1:$A$16305,'[1]NBA-Data-1980-2019'!$H$1:$H$16305,"",0)</f>
        <v>2431</v>
      </c>
      <c r="BD282" s="2" cm="1">
        <f t="array" ref="BD282">_xlfn.XLOOKUP($A282&amp;BD$5,'[1]NBA-Data-1980-2019'!$B$1:$B$16305&amp;'[1]NBA-Data-1980-2019'!$A$1:$A$16305,'[1]NBA-Data-1980-2019'!$H$1:$H$16305,"",0)</f>
        <v>1656.1999999999998</v>
      </c>
      <c r="BE282" s="2" cm="1">
        <f t="array" ref="BE282">_xlfn.XLOOKUP($A282&amp;BE$5,'[1]NBA-Data-1980-2019'!$B$1:$B$16305&amp;'[1]NBA-Data-1980-2019'!$A$1:$A$16305,'[1]NBA-Data-1980-2019'!$H$1:$H$16305,"",0)</f>
        <v>1884</v>
      </c>
      <c r="BF282" s="2" cm="1">
        <f t="array" ref="BF282">_xlfn.XLOOKUP($A282&amp;BF$5,'[1]NBA-Data-1980-2019'!$B$1:$B$16305&amp;'[1]NBA-Data-1980-2019'!$A$1:$A$16305,'[1]NBA-Data-1980-2019'!$H$1:$H$16305,"",0)</f>
        <v>2683.2</v>
      </c>
      <c r="BG282" s="2" cm="1">
        <f t="array" ref="BG282">_xlfn.XLOOKUP($A282&amp;BG$5,'[1]NBA-Data-1980-2019'!$B$1:$B$16305&amp;'[1]NBA-Data-1980-2019'!$A$1:$A$16305,'[1]NBA-Data-1980-2019'!$H$1:$H$16305,"",0)</f>
        <v>2289.6</v>
      </c>
      <c r="BH282" s="2" cm="1">
        <f t="array" ref="BH282">_xlfn.XLOOKUP($A282&amp;BH$5,'[1]NBA-Data-1980-2019'!$B$1:$B$16305&amp;'[1]NBA-Data-1980-2019'!$A$1:$A$16305,'[1]NBA-Data-1980-2019'!$H$1:$H$16305,"",0)</f>
        <v>1625.6</v>
      </c>
      <c r="BI282" s="2" cm="1">
        <f t="array" ref="BI282">_xlfn.XLOOKUP($A282&amp;BI$5,'[1]NBA-Data-1980-2019'!$B$1:$B$16305&amp;'[1]NBA-Data-1980-2019'!$A$1:$A$16305,'[1]NBA-Data-1980-2019'!$H$1:$H$16305,"",0)</f>
        <v>1809.5</v>
      </c>
      <c r="BJ282" s="2" cm="1">
        <f t="array" ref="BJ282">_xlfn.XLOOKUP($A282&amp;BJ$5,'[1]NBA-Data-1980-2019'!$B$1:$B$16305&amp;'[1]NBA-Data-1980-2019'!$A$1:$A$16305,'[1]NBA-Data-1980-2019'!$H$1:$H$16305,"",0)</f>
        <v>360</v>
      </c>
      <c r="BK282" s="2" t="str" cm="1">
        <f t="array" ref="BK282">_xlfn.XLOOKUP($A282&amp;BK$5,'[1]NBA-Data-1980-2019'!$B$1:$B$16305&amp;'[1]NBA-Data-1980-2019'!$A$1:$A$16305,'[1]NBA-Data-1980-2019'!$H$1:$H$16305,"",0)</f>
        <v/>
      </c>
      <c r="BL282" s="2" t="str" cm="1">
        <f t="array" ref="BL282">_xlfn.XLOOKUP($A282&amp;BL$5,'[1]NBA-Data-1980-2019'!$B$1:$B$16305&amp;'[1]NBA-Data-1980-2019'!$A$1:$A$16305,'[1]NBA-Data-1980-2019'!$H$1:$H$16305,"",0)</f>
        <v/>
      </c>
      <c r="BM282" s="2" t="str" cm="1">
        <f t="array" ref="BM282">_xlfn.XLOOKUP($A282&amp;BM$5,'[1]NBA-Data-1980-2019'!$B$1:$B$16305&amp;'[1]NBA-Data-1980-2019'!$A$1:$A$16305,'[1]NBA-Data-1980-2019'!$H$1:$H$16305,"",0)</f>
        <v/>
      </c>
      <c r="BN282" s="2" t="str" cm="1">
        <f t="array" ref="BN282">_xlfn.XLOOKUP($A282&amp;BN$5,'[1]NBA-Data-1980-2019'!$B$1:$B$16305&amp;'[1]NBA-Data-1980-2019'!$A$1:$A$16305,'[1]NBA-Data-1980-2019'!$F$1:$F$16305,"",0)</f>
        <v/>
      </c>
      <c r="BO282" s="2" t="str" cm="1">
        <f t="array" ref="BO282">_xlfn.XLOOKUP($A282&amp;BO$5,'[1]NBA-Data-1980-2019'!$B$1:$B$16305&amp;'[1]NBA-Data-1980-2019'!$A$1:$A$16305,'[1]NBA-Data-1980-2019'!$F$1:$F$16305,"",0)</f>
        <v/>
      </c>
      <c r="BP282" s="2" t="str" cm="1">
        <f t="array" ref="BP282">_xlfn.XLOOKUP($A282&amp;BP$5,'[1]NBA-Data-1980-2019'!$B$1:$B$16305&amp;'[1]NBA-Data-1980-2019'!$A$1:$A$16305,'[1]NBA-Data-1980-2019'!$F$1:$F$16305,"",0)</f>
        <v/>
      </c>
      <c r="BQ282" s="2" t="str" cm="1">
        <f t="array" ref="BQ282">_xlfn.XLOOKUP($A282&amp;BQ$5,'[1]NBA-Data-1980-2019'!$B$1:$B$16305&amp;'[1]NBA-Data-1980-2019'!$A$1:$A$16305,'[1]NBA-Data-1980-2019'!$F$1:$F$16305,"",0)</f>
        <v/>
      </c>
      <c r="BR282" s="2" t="str" cm="1">
        <f t="array" ref="BR282">_xlfn.XLOOKUP($A282&amp;BR$5,'[1]NBA-Data-1980-2019'!$B$1:$B$16305&amp;'[1]NBA-Data-1980-2019'!$A$1:$A$16305,'[1]NBA-Data-1980-2019'!$F$1:$F$16305,"",0)</f>
        <v/>
      </c>
      <c r="BS282" s="2" t="str" cm="1">
        <f t="array" ref="BS282">_xlfn.XLOOKUP($A282&amp;BS$5,'[1]NBA-Data-1980-2019'!$B$1:$B$16305&amp;'[1]NBA-Data-1980-2019'!$A$1:$A$16305,'[1]NBA-Data-1980-2019'!$F$1:$F$16305,"",0)</f>
        <v/>
      </c>
      <c r="BT282" s="2" t="str" cm="1">
        <f t="array" ref="BT282">_xlfn.XLOOKUP($A282&amp;BT$5,'[1]NBA-Data-1980-2019'!$B$1:$B$16305&amp;'[1]NBA-Data-1980-2019'!$A$1:$A$16305,'[1]NBA-Data-1980-2019'!$F$1:$F$16305,"",0)</f>
        <v/>
      </c>
      <c r="BU282" s="2" t="str" cm="1">
        <f t="array" ref="BU282">_xlfn.XLOOKUP($A282&amp;BU$5,'[1]NBA-Data-1980-2019'!$B$1:$B$16305&amp;'[1]NBA-Data-1980-2019'!$A$1:$A$16305,'[1]NBA-Data-1980-2019'!$F$1:$F$16305,"",0)</f>
        <v/>
      </c>
      <c r="BV282" s="2" t="str" cm="1">
        <f t="array" ref="BV282">_xlfn.XLOOKUP($A282&amp;BV$5,'[1]NBA-Data-1980-2019'!$B$1:$B$16305&amp;'[1]NBA-Data-1980-2019'!$A$1:$A$16305,'[1]NBA-Data-1980-2019'!$F$1:$F$16305,"",0)</f>
        <v/>
      </c>
      <c r="BW282" s="2" t="str" cm="1">
        <f t="array" ref="BW282">_xlfn.XLOOKUP($A282&amp;BW$5,'[1]NBA-Data-1980-2019'!$B$1:$B$16305&amp;'[1]NBA-Data-1980-2019'!$A$1:$A$16305,'[1]NBA-Data-1980-2019'!$F$1:$F$16305,"",0)</f>
        <v/>
      </c>
      <c r="BX282" s="2" t="str" cm="1">
        <f t="array" ref="BX282">_xlfn.XLOOKUP($A282&amp;BX$5,'[1]NBA-Data-1980-2019'!$B$1:$B$16305&amp;'[1]NBA-Data-1980-2019'!$A$1:$A$16305,'[1]NBA-Data-1980-2019'!$F$1:$F$16305,"",0)</f>
        <v/>
      </c>
      <c r="BY282" s="2" cm="1">
        <f t="array" ref="BY282">_xlfn.XLOOKUP($A282&amp;BY$5,'[1]NBA-Data-1980-2019'!$B$1:$B$16305&amp;'[1]NBA-Data-1980-2019'!$A$1:$A$16305,'[1]NBA-Data-1980-2019'!$F$1:$F$16305,"",0)</f>
        <v>19.5</v>
      </c>
      <c r="BZ282" s="2" cm="1">
        <f t="array" ref="BZ282">_xlfn.XLOOKUP($A282&amp;BZ$5,'[1]NBA-Data-1980-2019'!$B$1:$B$16305&amp;'[1]NBA-Data-1980-2019'!$A$1:$A$16305,'[1]NBA-Data-1980-2019'!$F$1:$F$16305,"",0)</f>
        <v>20.7</v>
      </c>
      <c r="CA282" s="2" cm="1">
        <f t="array" ref="CA282">_xlfn.XLOOKUP($A282&amp;CA$5,'[1]NBA-Data-1980-2019'!$B$1:$B$16305&amp;'[1]NBA-Data-1980-2019'!$A$1:$A$16305,'[1]NBA-Data-1980-2019'!$F$1:$F$16305,"",0)</f>
        <v>21.7</v>
      </c>
      <c r="CB282" s="2" cm="1">
        <f t="array" ref="CB282">_xlfn.XLOOKUP($A282&amp;CB$5,'[1]NBA-Data-1980-2019'!$B$1:$B$16305&amp;'[1]NBA-Data-1980-2019'!$A$1:$A$16305,'[1]NBA-Data-1980-2019'!$F$1:$F$16305,"",0)</f>
        <v>22.5</v>
      </c>
      <c r="CC282" s="2" cm="1">
        <f t="array" ref="CC282">_xlfn.XLOOKUP($A282&amp;CC$5,'[1]NBA-Data-1980-2019'!$B$1:$B$16305&amp;'[1]NBA-Data-1980-2019'!$A$1:$A$16305,'[1]NBA-Data-1980-2019'!$F$1:$F$16305,"",0)</f>
        <v>22.7</v>
      </c>
      <c r="CD282" s="2" cm="1">
        <f t="array" ref="CD282">_xlfn.XLOOKUP($A282&amp;CD$5,'[1]NBA-Data-1980-2019'!$B$1:$B$16305&amp;'[1]NBA-Data-1980-2019'!$A$1:$A$16305,'[1]NBA-Data-1980-2019'!$F$1:$F$16305,"",0)</f>
        <v>24.1</v>
      </c>
      <c r="CE282" s="2" cm="1">
        <f t="array" ref="CE282">_xlfn.XLOOKUP($A282&amp;CE$5,'[1]NBA-Data-1980-2019'!$B$1:$B$16305&amp;'[1]NBA-Data-1980-2019'!$A$1:$A$16305,'[1]NBA-Data-1980-2019'!$F$1:$F$16305,"",0)</f>
        <v>21.6</v>
      </c>
      <c r="CF282" s="2" cm="1">
        <f t="array" ref="CF282">_xlfn.XLOOKUP($A282&amp;CF$5,'[1]NBA-Data-1980-2019'!$B$1:$B$16305&amp;'[1]NBA-Data-1980-2019'!$A$1:$A$16305,'[1]NBA-Data-1980-2019'!$F$1:$F$16305,"",0)</f>
        <v>22.2</v>
      </c>
      <c r="CG282" s="2" cm="1">
        <f t="array" ref="CG282">_xlfn.XLOOKUP($A282&amp;CG$5,'[1]NBA-Data-1980-2019'!$B$1:$B$16305&amp;'[1]NBA-Data-1980-2019'!$A$1:$A$16305,'[1]NBA-Data-1980-2019'!$F$1:$F$16305,"",0)</f>
        <v>22.9</v>
      </c>
      <c r="CH282" s="2" cm="1">
        <f t="array" ref="CH282">_xlfn.XLOOKUP($A282&amp;CH$5,'[1]NBA-Data-1980-2019'!$B$1:$B$16305&amp;'[1]NBA-Data-1980-2019'!$A$1:$A$16305,'[1]NBA-Data-1980-2019'!$F$1:$F$16305,"",0)</f>
        <v>23.3</v>
      </c>
      <c r="CI282" s="2" cm="1">
        <f t="array" ref="CI282">_xlfn.XLOOKUP($A282&amp;CI$5,'[1]NBA-Data-1980-2019'!$B$1:$B$16305&amp;'[1]NBA-Data-1980-2019'!$A$1:$A$16305,'[1]NBA-Data-1980-2019'!$F$1:$F$16305,"",0)</f>
        <v>20.399999999999999</v>
      </c>
      <c r="CJ282" s="2" cm="1">
        <f t="array" ref="CJ282">_xlfn.XLOOKUP($A282&amp;CJ$5,'[1]NBA-Data-1980-2019'!$B$1:$B$16305&amp;'[1]NBA-Data-1980-2019'!$A$1:$A$16305,'[1]NBA-Data-1980-2019'!$F$1:$F$16305,"",0)</f>
        <v>16.7</v>
      </c>
      <c r="CK282" s="2" cm="1">
        <f t="array" ref="CK282">_xlfn.XLOOKUP($A282&amp;CK$5,'[1]NBA-Data-1980-2019'!$B$1:$B$16305&amp;'[1]NBA-Data-1980-2019'!$A$1:$A$16305,'[1]NBA-Data-1980-2019'!$F$1:$F$16305,"",0)</f>
        <v>19.3</v>
      </c>
      <c r="CL282" s="2" cm="1">
        <f t="array" ref="CL282">_xlfn.XLOOKUP($A282&amp;CL$5,'[1]NBA-Data-1980-2019'!$B$1:$B$16305&amp;'[1]NBA-Data-1980-2019'!$A$1:$A$16305,'[1]NBA-Data-1980-2019'!$F$1:$F$16305,"",0)</f>
        <v>22.7</v>
      </c>
      <c r="CM282" s="2" cm="1">
        <f t="array" ref="CM282">_xlfn.XLOOKUP($A282&amp;CM$5,'[1]NBA-Data-1980-2019'!$B$1:$B$16305&amp;'[1]NBA-Data-1980-2019'!$A$1:$A$16305,'[1]NBA-Data-1980-2019'!$F$1:$F$16305,"",0)</f>
        <v>21.7</v>
      </c>
      <c r="CN282" s="2" cm="1">
        <f t="array" ref="CN282">_xlfn.XLOOKUP($A282&amp;CN$5,'[1]NBA-Data-1980-2019'!$B$1:$B$16305&amp;'[1]NBA-Data-1980-2019'!$A$1:$A$16305,'[1]NBA-Data-1980-2019'!$F$1:$F$16305,"",0)</f>
        <v>20.2</v>
      </c>
      <c r="CO282" s="2" cm="1">
        <f t="array" ref="CO282">_xlfn.XLOOKUP($A282&amp;CO$5,'[1]NBA-Data-1980-2019'!$B$1:$B$16305&amp;'[1]NBA-Data-1980-2019'!$A$1:$A$16305,'[1]NBA-Data-1980-2019'!$F$1:$F$16305,"",0)</f>
        <v>18.899999999999999</v>
      </c>
      <c r="CP282" s="2" cm="1">
        <f t="array" ref="CP282">_xlfn.XLOOKUP($A282&amp;CP$5,'[1]NBA-Data-1980-2019'!$B$1:$B$16305&amp;'[1]NBA-Data-1980-2019'!$A$1:$A$16305,'[1]NBA-Data-1980-2019'!$F$1:$F$16305,"",0)</f>
        <v>16.7</v>
      </c>
      <c r="CQ282" s="2" t="str" cm="1">
        <f t="array" ref="CQ282">_xlfn.XLOOKUP($A282&amp;CQ$5,'[1]NBA-Data-1980-2019'!$B$1:$B$16305&amp;'[1]NBA-Data-1980-2019'!$A$1:$A$16305,'[1]NBA-Data-1980-2019'!$F$1:$F$16305,"",0)</f>
        <v/>
      </c>
      <c r="CR282" s="2" t="str" cm="1">
        <f t="array" ref="CR282">_xlfn.XLOOKUP($A282&amp;CR$5,'[1]NBA-Data-1980-2019'!$B$1:$B$16305&amp;'[1]NBA-Data-1980-2019'!$A$1:$A$16305,'[1]NBA-Data-1980-2019'!$F$1:$F$16305,"",0)</f>
        <v/>
      </c>
      <c r="CS282" s="2" t="str" cm="1">
        <f t="array" ref="CS282">_xlfn.XLOOKUP($A282&amp;CS$5,'[1]NBA-Data-1980-2019'!$B$1:$B$16305&amp;'[1]NBA-Data-1980-2019'!$A$1:$A$16305,'[1]NBA-Data-1980-2019'!$F$1:$F$16305,"",0)</f>
        <v/>
      </c>
      <c r="CU282" s="2" t="str">
        <f>_xlfn.XLOOKUP($A282,TEAMS!$G$1:$G$839,TEAMS!$H$1:$H$839,"",0)</f>
        <v>C</v>
      </c>
      <c r="CV282" s="2" t="str">
        <f>_xlfn.XLOOKUP($CU282,DASHBOARD!$B$22:$B$27,DASHBOARD!$C$22:$C$27,"",0)</f>
        <v>CENTER</v>
      </c>
      <c r="CY282" s="63">
        <f>SUMIFS('[1]NBA-Data-1980-2019'!$G$1:$G$16305,'[1]NBA-Data-1980-2019'!$B$1:$B$16305,$A282,'[1]NBA-Data-1980-2019'!$A$1:$A$16305,CY$9)</f>
        <v>0</v>
      </c>
      <c r="CZ282" s="63">
        <f>SUMIFS('[1]NBA-Data-1980-2019'!$G$1:$G$16305,'[1]NBA-Data-1980-2019'!$B$1:$B$16305,$A282,'[1]NBA-Data-1980-2019'!$A$1:$A$16305,CZ$9)</f>
        <v>0</v>
      </c>
      <c r="DA282" s="63">
        <f>SUMIFS('[1]NBA-Data-1980-2019'!$G$1:$G$16305,'[1]NBA-Data-1980-2019'!$B$1:$B$16305,$A282,'[1]NBA-Data-1980-2019'!$A$1:$A$16305,DA$9)</f>
        <v>0</v>
      </c>
      <c r="DB282" s="63">
        <f>SUMIFS('[1]NBA-Data-1980-2019'!$G$1:$G$16305,'[1]NBA-Data-1980-2019'!$B$1:$B$16305,$A282,'[1]NBA-Data-1980-2019'!$A$1:$A$16305,DB$9)</f>
        <v>0</v>
      </c>
      <c r="DC282" s="63">
        <f>SUMIFS('[1]NBA-Data-1980-2019'!$G$1:$G$16305,'[1]NBA-Data-1980-2019'!$B$1:$B$16305,$A282,'[1]NBA-Data-1980-2019'!$A$1:$A$16305,DC$9)</f>
        <v>0</v>
      </c>
      <c r="DD282" s="63">
        <f>SUMIFS('[1]NBA-Data-1980-2019'!$G$1:$G$16305,'[1]NBA-Data-1980-2019'!$B$1:$B$16305,$A282,'[1]NBA-Data-1980-2019'!$A$1:$A$16305,DD$9)</f>
        <v>0</v>
      </c>
      <c r="DE282" s="63">
        <f>SUMIFS('[1]NBA-Data-1980-2019'!$G$1:$G$16305,'[1]NBA-Data-1980-2019'!$B$1:$B$16305,$A282,'[1]NBA-Data-1980-2019'!$A$1:$A$16305,DE$9)</f>
        <v>0</v>
      </c>
      <c r="DF282" s="63">
        <f>SUMIFS('[1]NBA-Data-1980-2019'!$G$1:$G$16305,'[1]NBA-Data-1980-2019'!$B$1:$B$16305,$A282,'[1]NBA-Data-1980-2019'!$A$1:$A$16305,DF$9)</f>
        <v>0</v>
      </c>
      <c r="DG282" s="63">
        <f>SUMIFS('[1]NBA-Data-1980-2019'!$G$1:$G$16305,'[1]NBA-Data-1980-2019'!$B$1:$B$16305,$A282,'[1]NBA-Data-1980-2019'!$A$1:$A$16305,DG$9)</f>
        <v>0</v>
      </c>
      <c r="DH282" s="63">
        <f>SUMIFS('[1]NBA-Data-1980-2019'!$G$1:$G$16305,'[1]NBA-Data-1980-2019'!$B$1:$B$16305,$A282,'[1]NBA-Data-1980-2019'!$A$1:$A$16305,DH$9)</f>
        <v>0</v>
      </c>
      <c r="DI282" s="63">
        <f>SUMIFS('[1]NBA-Data-1980-2019'!$G$1:$G$16305,'[1]NBA-Data-1980-2019'!$B$1:$B$16305,$A282,'[1]NBA-Data-1980-2019'!$A$1:$A$16305,DI$9)</f>
        <v>0</v>
      </c>
      <c r="DJ282" s="63">
        <f>SUMIFS('[1]NBA-Data-1980-2019'!$G$1:$G$16305,'[1]NBA-Data-1980-2019'!$B$1:$B$16305,$A282,'[1]NBA-Data-1980-2019'!$A$1:$A$16305,DJ$9)</f>
        <v>2970840</v>
      </c>
      <c r="DK282" s="63">
        <f>SUMIFS('[1]NBA-Data-1980-2019'!$G$1:$G$16305,'[1]NBA-Data-1980-2019'!$B$1:$B$16305,$A282,'[1]NBA-Data-1980-2019'!$A$1:$A$16305,DK$9)</f>
        <v>3193680</v>
      </c>
      <c r="DL282" s="63">
        <f>SUMIFS('[1]NBA-Data-1980-2019'!$G$1:$G$16305,'[1]NBA-Data-1980-2019'!$B$1:$B$16305,$A282,'[1]NBA-Data-1980-2019'!$A$1:$A$16305,DL$9)</f>
        <v>3417000</v>
      </c>
      <c r="DM282" s="63">
        <f>SUMIFS('[1]NBA-Data-1980-2019'!$G$1:$G$16305,'[1]NBA-Data-1980-2019'!$B$1:$B$16305,$A282,'[1]NBA-Data-1980-2019'!$A$1:$A$16305,DM$9)</f>
        <v>4318481</v>
      </c>
      <c r="DN282" s="63">
        <f>SUMIFS('[1]NBA-Data-1980-2019'!$G$1:$G$16305,'[1]NBA-Data-1980-2019'!$B$1:$B$16305,$A282,'[1]NBA-Data-1980-2019'!$A$1:$A$16305,DN$9)</f>
        <v>10993000</v>
      </c>
      <c r="DO282" s="63">
        <f>SUMIFS('[1]NBA-Data-1980-2019'!$G$1:$G$16305,'[1]NBA-Data-1980-2019'!$B$1:$B$16305,$A282,'[1]NBA-Data-1980-2019'!$A$1:$A$16305,DO$9)</f>
        <v>12364000</v>
      </c>
      <c r="DP282" s="63">
        <f>SUMIFS('[1]NBA-Data-1980-2019'!$G$1:$G$16305,'[1]NBA-Data-1980-2019'!$B$1:$B$16305,$A282,'[1]NBA-Data-1980-2019'!$A$1:$A$16305,DP$9)</f>
        <v>13735000</v>
      </c>
      <c r="DQ282" s="63">
        <f>SUMIFS('[1]NBA-Data-1980-2019'!$G$1:$G$16305,'[1]NBA-Data-1980-2019'!$B$1:$B$16305,$A282,'[1]NBA-Data-1980-2019'!$A$1:$A$16305,DQ$9)</f>
        <v>15106000</v>
      </c>
      <c r="DR282" s="63">
        <f>SUMIFS('[1]NBA-Data-1980-2019'!$G$1:$G$16305,'[1]NBA-Data-1980-2019'!$B$1:$B$16305,$A282,'[1]NBA-Data-1980-2019'!$A$1:$A$16305,DR$9)</f>
        <v>16452000</v>
      </c>
      <c r="DS282" s="63">
        <f>SUMIFS('[1]NBA-Data-1980-2019'!$G$1:$G$16305,'[1]NBA-Data-1980-2019'!$B$1:$B$16305,$A282,'[1]NBA-Data-1980-2019'!$A$1:$A$16305,DS$9)</f>
        <v>17823000</v>
      </c>
      <c r="DT282" s="63">
        <f>SUMIFS('[1]NBA-Data-1980-2019'!$G$1:$G$16305,'[1]NBA-Data-1980-2019'!$B$1:$B$16305,$A282,'[1]NBA-Data-1980-2019'!$A$1:$A$16305,DT$9)</f>
        <v>18714150</v>
      </c>
      <c r="DU282" s="63">
        <f>SUMIFS('[1]NBA-Data-1980-2019'!$G$1:$G$16305,'[1]NBA-Data-1980-2019'!$B$1:$B$16305,$A282,'[1]NBA-Data-1980-2019'!$A$1:$A$16305,DU$9)</f>
        <v>19000000</v>
      </c>
      <c r="DV282" s="63">
        <f>SUMIFS('[1]NBA-Data-1980-2019'!$G$1:$G$16305,'[1]NBA-Data-1980-2019'!$B$1:$B$16305,$A282,'[1]NBA-Data-1980-2019'!$A$1:$A$16305,DV$9)</f>
        <v>19285850</v>
      </c>
      <c r="DW282" s="63">
        <f>SUMIFS('[1]NBA-Data-1980-2019'!$G$1:$G$16305,'[1]NBA-Data-1980-2019'!$B$1:$B$16305,$A282,'[1]NBA-Data-1980-2019'!$A$1:$A$16305,DW$9)</f>
        <v>0</v>
      </c>
      <c r="DX282" s="63">
        <f>SUMIFS('[1]NBA-Data-1980-2019'!$G$1:$G$16305,'[1]NBA-Data-1980-2019'!$B$1:$B$16305,$A282,'[1]NBA-Data-1980-2019'!$A$1:$A$16305,DX$9)</f>
        <v>7448760</v>
      </c>
      <c r="DY282" s="63">
        <f>SUMIFS('[1]NBA-Data-1980-2019'!$G$1:$G$16305,'[1]NBA-Data-1980-2019'!$B$1:$B$16305,$A282,'[1]NBA-Data-1980-2019'!$A$1:$A$16305,DY$9)</f>
        <v>15500000</v>
      </c>
      <c r="DZ282" s="63">
        <f>SUMIFS('[1]NBA-Data-1980-2019'!$G$1:$G$16305,'[1]NBA-Data-1980-2019'!$B$1:$B$16305,$A282,'[1]NBA-Data-1980-2019'!$A$1:$A$16305,DZ$9)</f>
        <v>16000000</v>
      </c>
      <c r="EA282" s="63">
        <f>SUMIFS('[1]NBA-Data-1980-2019'!$G$1:$G$16305,'[1]NBA-Data-1980-2019'!$B$1:$B$16305,$A282,'[1]NBA-Data-1980-2019'!$A$1:$A$16305,EA$9)</f>
        <v>15100000</v>
      </c>
      <c r="EB282" s="63">
        <f>SUMIFS('[1]NBA-Data-1980-2019'!$G$1:$G$16305,'[1]NBA-Data-1980-2019'!$B$1:$B$16305,$A282,'[1]NBA-Data-1980-2019'!$A$1:$A$16305,EB$9)</f>
        <v>0</v>
      </c>
      <c r="EC282" s="63">
        <f>SUMIFS('[1]NBA-Data-1980-2019'!$G$1:$G$16305,'[1]NBA-Data-1980-2019'!$B$1:$B$16305,$A282,'[1]NBA-Data-1980-2019'!$A$1:$A$16305,EC$9)</f>
        <v>0</v>
      </c>
      <c r="ED282" s="63">
        <f>SUMIFS('[1]NBA-Data-1980-2019'!$G$1:$G$16305,'[1]NBA-Data-1980-2019'!$B$1:$B$16305,$A282,'[1]NBA-Data-1980-2019'!$A$1:$A$16305,ED$9)</f>
        <v>0</v>
      </c>
      <c r="EH282" s="2" t="s">
        <v>1484</v>
      </c>
    </row>
    <row r="283" spans="1:165" x14ac:dyDescent="0.2">
      <c r="A283" s="2" t="s">
        <v>906</v>
      </c>
      <c r="B283" s="2" t="str" cm="1">
        <f t="array" ref="B283">_xlfn.XLOOKUP($A283&amp;B$5,'[1]NBA-Data-1980-2019'!$B$1:$B$16305&amp;'[1]NBA-Data-1980-2019'!$A$1:$A$16305,'[1]NBA-Data-1980-2019'!$D$1:$D$16305,"",0)</f>
        <v/>
      </c>
      <c r="C283" s="2" t="str" cm="1">
        <f t="array" ref="C283">_xlfn.XLOOKUP($A283&amp;C$5,'[1]NBA-Data-1980-2019'!$B$1:$B$16305&amp;'[1]NBA-Data-1980-2019'!$A$1:$A$16305,'[1]NBA-Data-1980-2019'!$D$1:$D$16305,"",0)</f>
        <v/>
      </c>
      <c r="D283" s="2" t="str" cm="1">
        <f t="array" ref="D283">_xlfn.XLOOKUP($A283&amp;D$5,'[1]NBA-Data-1980-2019'!$B$1:$B$16305&amp;'[1]NBA-Data-1980-2019'!$A$1:$A$16305,'[1]NBA-Data-1980-2019'!$D$1:$D$16305,"",0)</f>
        <v/>
      </c>
      <c r="E283" s="2" t="str" cm="1">
        <f t="array" ref="E283">_xlfn.XLOOKUP($A283&amp;E$5,'[1]NBA-Data-1980-2019'!$B$1:$B$16305&amp;'[1]NBA-Data-1980-2019'!$A$1:$A$16305,'[1]NBA-Data-1980-2019'!$D$1:$D$16305,"",0)</f>
        <v/>
      </c>
      <c r="F283" s="2" t="str" cm="1">
        <f t="array" ref="F283">_xlfn.XLOOKUP($A283&amp;F$5,'[1]NBA-Data-1980-2019'!$B$1:$B$16305&amp;'[1]NBA-Data-1980-2019'!$A$1:$A$16305,'[1]NBA-Data-1980-2019'!$D$1:$D$16305,"",0)</f>
        <v/>
      </c>
      <c r="G283" s="2" t="str" cm="1">
        <f t="array" ref="G283">_xlfn.XLOOKUP($A283&amp;G$5,'[1]NBA-Data-1980-2019'!$B$1:$B$16305&amp;'[1]NBA-Data-1980-2019'!$A$1:$A$16305,'[1]NBA-Data-1980-2019'!$D$1:$D$16305,"",0)</f>
        <v/>
      </c>
      <c r="H283" s="2" t="str" cm="1">
        <f t="array" ref="H283">_xlfn.XLOOKUP($A283&amp;H$5,'[1]NBA-Data-1980-2019'!$B$1:$B$16305&amp;'[1]NBA-Data-1980-2019'!$A$1:$A$16305,'[1]NBA-Data-1980-2019'!$D$1:$D$16305,"",0)</f>
        <v/>
      </c>
      <c r="I283" s="2" t="str" cm="1">
        <f t="array" ref="I283">_xlfn.XLOOKUP($A283&amp;I$5,'[1]NBA-Data-1980-2019'!$B$1:$B$16305&amp;'[1]NBA-Data-1980-2019'!$A$1:$A$16305,'[1]NBA-Data-1980-2019'!$D$1:$D$16305,"",0)</f>
        <v/>
      </c>
      <c r="J283" s="2" t="str" cm="1">
        <f t="array" ref="J283">_xlfn.XLOOKUP($A283&amp;J$5,'[1]NBA-Data-1980-2019'!$B$1:$B$16305&amp;'[1]NBA-Data-1980-2019'!$A$1:$A$16305,'[1]NBA-Data-1980-2019'!$D$1:$D$16305,"",0)</f>
        <v>BOS</v>
      </c>
      <c r="K283" s="2" t="str" cm="1">
        <f t="array" ref="K283">_xlfn.XLOOKUP($A283&amp;K$5,'[1]NBA-Data-1980-2019'!$B$1:$B$16305&amp;'[1]NBA-Data-1980-2019'!$A$1:$A$16305,'[1]NBA-Data-1980-2019'!$D$1:$D$16305,"",0)</f>
        <v>BOS</v>
      </c>
      <c r="L283" s="2" t="str" cm="1">
        <f t="array" ref="L283">_xlfn.XLOOKUP($A283&amp;L$5,'[1]NBA-Data-1980-2019'!$B$1:$B$16305&amp;'[1]NBA-Data-1980-2019'!$A$1:$A$16305,'[1]NBA-Data-1980-2019'!$D$1:$D$16305,"",0)</f>
        <v>BOS</v>
      </c>
      <c r="M283" s="2" t="str" cm="1">
        <f t="array" ref="M283">_xlfn.XLOOKUP($A283&amp;M$5,'[1]NBA-Data-1980-2019'!$B$1:$B$16305&amp;'[1]NBA-Data-1980-2019'!$A$1:$A$16305,'[1]NBA-Data-1980-2019'!$D$1:$D$16305,"",0)</f>
        <v>BOS</v>
      </c>
      <c r="N283" s="2" t="str" cm="1">
        <f t="array" ref="N283">_xlfn.XLOOKUP($A283&amp;N$5,'[1]NBA-Data-1980-2019'!$B$1:$B$16305&amp;'[1]NBA-Data-1980-2019'!$A$1:$A$16305,'[1]NBA-Data-1980-2019'!$D$1:$D$16305,"",0)</f>
        <v>BOS</v>
      </c>
      <c r="O283" s="2" t="str" cm="1">
        <f t="array" ref="O283">_xlfn.XLOOKUP($A283&amp;O$5,'[1]NBA-Data-1980-2019'!$B$1:$B$16305&amp;'[1]NBA-Data-1980-2019'!$A$1:$A$16305,'[1]NBA-Data-1980-2019'!$D$1:$D$16305,"",0)</f>
        <v>BOS</v>
      </c>
      <c r="P283" s="2" t="str" cm="1">
        <f t="array" ref="P283">_xlfn.XLOOKUP($A283&amp;P$5,'[1]NBA-Data-1980-2019'!$B$1:$B$16305&amp;'[1]NBA-Data-1980-2019'!$A$1:$A$16305,'[1]NBA-Data-1980-2019'!$D$1:$D$16305,"",0)</f>
        <v>BOS</v>
      </c>
      <c r="Q283" s="2" t="str" cm="1">
        <f t="array" ref="Q283">_xlfn.XLOOKUP($A283&amp;Q$5,'[1]NBA-Data-1980-2019'!$B$1:$B$16305&amp;'[1]NBA-Data-1980-2019'!$A$1:$A$16305,'[1]NBA-Data-1980-2019'!$D$1:$D$16305,"",0)</f>
        <v>BOS</v>
      </c>
      <c r="R283" s="2" t="str" cm="1">
        <f t="array" ref="R283">_xlfn.XLOOKUP($A283&amp;R$5,'[1]NBA-Data-1980-2019'!$B$1:$B$16305&amp;'[1]NBA-Data-1980-2019'!$A$1:$A$16305,'[1]NBA-Data-1980-2019'!$D$1:$D$16305,"",0)</f>
        <v>BOS</v>
      </c>
      <c r="S283" s="2" t="str" cm="1">
        <f t="array" ref="S283">_xlfn.XLOOKUP($A283&amp;S$5,'[1]NBA-Data-1980-2019'!$B$1:$B$16305&amp;'[1]NBA-Data-1980-2019'!$A$1:$A$16305,'[1]NBA-Data-1980-2019'!$D$1:$D$16305,"",0)</f>
        <v>BOS</v>
      </c>
      <c r="T283" s="2" t="str" cm="1">
        <f t="array" ref="T283">_xlfn.XLOOKUP($A283&amp;T$5,'[1]NBA-Data-1980-2019'!$B$1:$B$16305&amp;'[1]NBA-Data-1980-2019'!$A$1:$A$16305,'[1]NBA-Data-1980-2019'!$D$1:$D$16305,"",0)</f>
        <v>BOS</v>
      </c>
      <c r="U283" s="2" t="str" cm="1">
        <f t="array" ref="U283">_xlfn.XLOOKUP($A283&amp;U$5,'[1]NBA-Data-1980-2019'!$B$1:$B$16305&amp;'[1]NBA-Data-1980-2019'!$A$1:$A$16305,'[1]NBA-Data-1980-2019'!$D$1:$D$16305,"",0)</f>
        <v>BOS</v>
      </c>
      <c r="V283" s="2" t="str" cm="1">
        <f t="array" ref="V283">_xlfn.XLOOKUP($A283&amp;V$5,'[1]NBA-Data-1980-2019'!$B$1:$B$16305&amp;'[1]NBA-Data-1980-2019'!$A$1:$A$16305,'[1]NBA-Data-1980-2019'!$D$1:$D$16305,"",0)</f>
        <v>BOS</v>
      </c>
      <c r="W283" s="2" t="str" cm="1">
        <f t="array" ref="W283">_xlfn.XLOOKUP($A283&amp;W$5,'[1]NBA-Data-1980-2019'!$B$1:$B$16305&amp;'[1]NBA-Data-1980-2019'!$A$1:$A$16305,'[1]NBA-Data-1980-2019'!$D$1:$D$16305,"",0)</f>
        <v>BOS</v>
      </c>
      <c r="X283" s="2" t="str" cm="1">
        <f t="array" ref="X283">_xlfn.XLOOKUP($A283&amp;X$5,'[1]NBA-Data-1980-2019'!$B$1:$B$16305&amp;'[1]NBA-Data-1980-2019'!$A$1:$A$16305,'[1]NBA-Data-1980-2019'!$D$1:$D$16305,"",0)</f>
        <v>BOS</v>
      </c>
      <c r="Y283" s="2" t="str" cm="1">
        <f t="array" ref="Y283">_xlfn.XLOOKUP($A283&amp;Y$5,'[1]NBA-Data-1980-2019'!$B$1:$B$16305&amp;'[1]NBA-Data-1980-2019'!$A$1:$A$16305,'[1]NBA-Data-1980-2019'!$D$1:$D$16305,"",0)</f>
        <v>BRK</v>
      </c>
      <c r="Z283" s="2" t="str" cm="1">
        <f t="array" ref="Z283">_xlfn.XLOOKUP($A283&amp;Z$5,'[1]NBA-Data-1980-2019'!$B$1:$B$16305&amp;'[1]NBA-Data-1980-2019'!$A$1:$A$16305,'[1]NBA-Data-1980-2019'!$D$1:$D$16305,"",0)</f>
        <v>WAS</v>
      </c>
      <c r="AA283" s="2" t="str" cm="1">
        <f t="array" ref="AA283">_xlfn.XLOOKUP($A283&amp;AA$5,'[1]NBA-Data-1980-2019'!$B$1:$B$16305&amp;'[1]NBA-Data-1980-2019'!$A$1:$A$16305,'[1]NBA-Data-1980-2019'!$D$1:$D$16305,"",0)</f>
        <v>LAC</v>
      </c>
      <c r="AB283" s="2" t="str" cm="1">
        <f t="array" ref="AB283">_xlfn.XLOOKUP($A283&amp;AB$5,'[1]NBA-Data-1980-2019'!$B$1:$B$16305&amp;'[1]NBA-Data-1980-2019'!$A$1:$A$16305,'[1]NBA-Data-1980-2019'!$D$1:$D$16305,"",0)</f>
        <v>LAC</v>
      </c>
      <c r="AC283" s="2" t="str" cm="1">
        <f t="array" ref="AC283">_xlfn.XLOOKUP($A283&amp;AC$5,'[1]NBA-Data-1980-2019'!$B$1:$B$16305&amp;'[1]NBA-Data-1980-2019'!$A$1:$A$16305,'[1]NBA-Data-1980-2019'!$D$1:$D$16305,"",0)</f>
        <v/>
      </c>
      <c r="AD283" s="2" t="str" cm="1">
        <f t="array" ref="AD283">_xlfn.XLOOKUP($A283&amp;AD$5,'[1]NBA-Data-1980-2019'!$B$1:$B$16305&amp;'[1]NBA-Data-1980-2019'!$A$1:$A$16305,'[1]NBA-Data-1980-2019'!$D$1:$D$16305,"",0)</f>
        <v/>
      </c>
      <c r="AE283" s="2" t="str" cm="1">
        <f t="array" ref="AE283">_xlfn.XLOOKUP($A283&amp;AE$5,'[1]NBA-Data-1980-2019'!$B$1:$B$16305&amp;'[1]NBA-Data-1980-2019'!$A$1:$A$16305,'[1]NBA-Data-1980-2019'!$D$1:$D$16305,"",0)</f>
        <v/>
      </c>
      <c r="AF283" s="2" t="str" cm="1">
        <f t="array" ref="AF283">_xlfn.XLOOKUP($A283&amp;AF$5,'[1]NBA-Data-1980-2019'!$B$1:$B$16305&amp;'[1]NBA-Data-1980-2019'!$A$1:$A$16305,'[1]NBA-Data-1980-2019'!$D$1:$D$16305,"",0)</f>
        <v/>
      </c>
      <c r="AG283" s="2" t="str" cm="1">
        <f t="array" ref="AG283">_xlfn.XLOOKUP($A283&amp;AG$5,'[1]NBA-Data-1980-2019'!$B$1:$B$16305&amp;'[1]NBA-Data-1980-2019'!$A$1:$A$16305,'[1]NBA-Data-1980-2019'!$D$1:$D$16305,"",0)</f>
        <v/>
      </c>
      <c r="AH283" s="2" t="str" cm="1">
        <f t="array" ref="AH283">_xlfn.XLOOKUP($A283&amp;AH$5,'[1]NBA-Data-1980-2019'!$B$1:$B$16305&amp;'[1]NBA-Data-1980-2019'!$A$1:$A$16305,'[1]NBA-Data-1980-2019'!$H$1:$H$16305,"",0)</f>
        <v/>
      </c>
      <c r="AI283" s="2" t="str" cm="1">
        <f t="array" ref="AI283">_xlfn.XLOOKUP($A283&amp;AI$5,'[1]NBA-Data-1980-2019'!$B$1:$B$16305&amp;'[1]NBA-Data-1980-2019'!$A$1:$A$16305,'[1]NBA-Data-1980-2019'!$H$1:$H$16305,"",0)</f>
        <v/>
      </c>
      <c r="AJ283" s="2" t="str" cm="1">
        <f t="array" ref="AJ283">_xlfn.XLOOKUP($A283&amp;AJ$5,'[1]NBA-Data-1980-2019'!$B$1:$B$16305&amp;'[1]NBA-Data-1980-2019'!$A$1:$A$16305,'[1]NBA-Data-1980-2019'!$H$1:$H$16305,"",0)</f>
        <v/>
      </c>
      <c r="AK283" s="2" t="str" cm="1">
        <f t="array" ref="AK283">_xlfn.XLOOKUP($A283&amp;AK$5,'[1]NBA-Data-1980-2019'!$B$1:$B$16305&amp;'[1]NBA-Data-1980-2019'!$A$1:$A$16305,'[1]NBA-Data-1980-2019'!$H$1:$H$16305,"",0)</f>
        <v/>
      </c>
      <c r="AL283" s="2" t="str" cm="1">
        <f t="array" ref="AL283">_xlfn.XLOOKUP($A283&amp;AL$5,'[1]NBA-Data-1980-2019'!$B$1:$B$16305&amp;'[1]NBA-Data-1980-2019'!$A$1:$A$16305,'[1]NBA-Data-1980-2019'!$H$1:$H$16305,"",0)</f>
        <v/>
      </c>
      <c r="AM283" s="2" t="str" cm="1">
        <f t="array" ref="AM283">_xlfn.XLOOKUP($A283&amp;AM$5,'[1]NBA-Data-1980-2019'!$B$1:$B$16305&amp;'[1]NBA-Data-1980-2019'!$A$1:$A$16305,'[1]NBA-Data-1980-2019'!$H$1:$H$16305,"",0)</f>
        <v/>
      </c>
      <c r="AN283" s="2" t="str" cm="1">
        <f t="array" ref="AN283">_xlfn.XLOOKUP($A283&amp;AN$5,'[1]NBA-Data-1980-2019'!$B$1:$B$16305&amp;'[1]NBA-Data-1980-2019'!$A$1:$A$16305,'[1]NBA-Data-1980-2019'!$H$1:$H$16305,"",0)</f>
        <v/>
      </c>
      <c r="AO283" s="2" t="str" cm="1">
        <f t="array" ref="AO283">_xlfn.XLOOKUP($A283&amp;AO$5,'[1]NBA-Data-1980-2019'!$B$1:$B$16305&amp;'[1]NBA-Data-1980-2019'!$A$1:$A$16305,'[1]NBA-Data-1980-2019'!$H$1:$H$16305,"",0)</f>
        <v/>
      </c>
      <c r="AP283" s="2" cm="1">
        <f t="array" ref="AP283">_xlfn.XLOOKUP($A283&amp;AP$5,'[1]NBA-Data-1980-2019'!$B$1:$B$16305&amp;'[1]NBA-Data-1980-2019'!$A$1:$A$16305,'[1]NBA-Data-1980-2019'!$H$1:$H$16305,"",0)</f>
        <v>1632</v>
      </c>
      <c r="AQ283" s="2" cm="1">
        <f t="array" ref="AQ283">_xlfn.XLOOKUP($A283&amp;AQ$5,'[1]NBA-Data-1980-2019'!$B$1:$B$16305&amp;'[1]NBA-Data-1980-2019'!$A$1:$A$16305,'[1]NBA-Data-1980-2019'!$H$1:$H$16305,"",0)</f>
        <v>2584.1999999999998</v>
      </c>
      <c r="AR283" s="2" cm="1">
        <f t="array" ref="AR283">_xlfn.XLOOKUP($A283&amp;AR$5,'[1]NBA-Data-1980-2019'!$B$1:$B$16305&amp;'[1]NBA-Data-1980-2019'!$A$1:$A$16305,'[1]NBA-Data-1980-2019'!$H$1:$H$16305,"",0)</f>
        <v>3116</v>
      </c>
      <c r="AS283" s="2" cm="1">
        <f t="array" ref="AS283">_xlfn.XLOOKUP($A283&amp;AS$5,'[1]NBA-Data-1980-2019'!$B$1:$B$16305&amp;'[1]NBA-Data-1980-2019'!$A$1:$A$16305,'[1]NBA-Data-1980-2019'!$H$1:$H$16305,"",0)</f>
        <v>3304.6</v>
      </c>
      <c r="AT283" s="2" cm="1">
        <f t="array" ref="AT283">_xlfn.XLOOKUP($A283&amp;AT$5,'[1]NBA-Data-1980-2019'!$B$1:$B$16305&amp;'[1]NBA-Data-1980-2019'!$A$1:$A$16305,'[1]NBA-Data-1980-2019'!$H$1:$H$16305,"",0)</f>
        <v>3096.8</v>
      </c>
      <c r="AU283" s="2" cm="1">
        <f t="array" ref="AU283">_xlfn.XLOOKUP($A283&amp;AU$5,'[1]NBA-Data-1980-2019'!$B$1:$B$16305&amp;'[1]NBA-Data-1980-2019'!$A$1:$A$16305,'[1]NBA-Data-1980-2019'!$H$1:$H$16305,"",0)</f>
        <v>3096</v>
      </c>
      <c r="AV283" s="2" cm="1">
        <f t="array" ref="AV283">_xlfn.XLOOKUP($A283&amp;AV$5,'[1]NBA-Data-1980-2019'!$B$1:$B$16305&amp;'[1]NBA-Data-1980-2019'!$A$1:$A$16305,'[1]NBA-Data-1980-2019'!$H$1:$H$16305,"",0)</f>
        <v>2960.2000000000003</v>
      </c>
      <c r="AW283" s="2" cm="1">
        <f t="array" ref="AW283">_xlfn.XLOOKUP($A283&amp;AW$5,'[1]NBA-Data-1980-2019'!$B$1:$B$16305&amp;'[1]NBA-Data-1980-2019'!$A$1:$A$16305,'[1]NBA-Data-1980-2019'!$H$1:$H$16305,"",0)</f>
        <v>3081</v>
      </c>
      <c r="AX283" s="2" cm="1">
        <f t="array" ref="AX283">_xlfn.XLOOKUP($A283&amp;AX$5,'[1]NBA-Data-1980-2019'!$B$1:$B$16305&amp;'[1]NBA-Data-1980-2019'!$A$1:$A$16305,'[1]NBA-Data-1980-2019'!$H$1:$H$16305,"",0)</f>
        <v>1739</v>
      </c>
      <c r="AY283" s="2" cm="1">
        <f t="array" ref="AY283">_xlfn.XLOOKUP($A283&amp;AY$5,'[1]NBA-Data-1980-2019'!$B$1:$B$16305&amp;'[1]NBA-Data-1980-2019'!$A$1:$A$16305,'[1]NBA-Data-1980-2019'!$H$1:$H$16305,"",0)</f>
        <v>2872</v>
      </c>
      <c r="AZ283" s="2" cm="1">
        <f t="array" ref="AZ283">_xlfn.XLOOKUP($A283&amp;AZ$5,'[1]NBA-Data-1980-2019'!$B$1:$B$16305&amp;'[1]NBA-Data-1980-2019'!$A$1:$A$16305,'[1]NBA-Data-1980-2019'!$H$1:$H$16305,"",0)</f>
        <v>3037.5</v>
      </c>
      <c r="BA283" s="2" cm="1">
        <f t="array" ref="BA283">_xlfn.XLOOKUP($A283&amp;BA$5,'[1]NBA-Data-1980-2019'!$B$1:$B$16305&amp;'[1]NBA-Data-1980-2019'!$A$1:$A$16305,'[1]NBA-Data-1980-2019'!$H$1:$H$16305,"",0)</f>
        <v>2414</v>
      </c>
      <c r="BB283" s="2" cm="1">
        <f t="array" ref="BB283">_xlfn.XLOOKUP($A283&amp;BB$5,'[1]NBA-Data-1980-2019'!$B$1:$B$16305&amp;'[1]NBA-Data-1980-2019'!$A$1:$A$16305,'[1]NBA-Data-1980-2019'!$H$1:$H$16305,"",0)</f>
        <v>2776</v>
      </c>
      <c r="BC283" s="2" cm="1">
        <f t="array" ref="BC283">_xlfn.XLOOKUP($A283&amp;BC$5,'[1]NBA-Data-1980-2019'!$B$1:$B$16305&amp;'[1]NBA-Data-1980-2019'!$A$1:$A$16305,'[1]NBA-Data-1980-2019'!$H$1:$H$16305,"",0)</f>
        <v>2074</v>
      </c>
      <c r="BD283" s="2" cm="1">
        <f t="array" ref="BD283">_xlfn.XLOOKUP($A283&amp;BD$5,'[1]NBA-Data-1980-2019'!$B$1:$B$16305&amp;'[1]NBA-Data-1980-2019'!$A$1:$A$16305,'[1]NBA-Data-1980-2019'!$H$1:$H$16305,"",0)</f>
        <v>2571.7999999999997</v>
      </c>
      <c r="BE283" s="2" cm="1">
        <f t="array" ref="BE283">_xlfn.XLOOKUP($A283&amp;BE$5,'[1]NBA-Data-1980-2019'!$B$1:$B$16305&amp;'[1]NBA-Data-1980-2019'!$A$1:$A$16305,'[1]NBA-Data-1980-2019'!$H$1:$H$16305,"",0)</f>
        <v>2100</v>
      </c>
      <c r="BF283" s="2" cm="1">
        <f t="array" ref="BF283">_xlfn.XLOOKUP($A283&amp;BF$5,'[1]NBA-Data-1980-2019'!$B$1:$B$16305&amp;'[1]NBA-Data-1980-2019'!$A$1:$A$16305,'[1]NBA-Data-1980-2019'!$H$1:$H$16305,"",0)</f>
        <v>1912.6</v>
      </c>
      <c r="BG283" s="2" cm="1">
        <f t="array" ref="BG283">_xlfn.XLOOKUP($A283&amp;BG$5,'[1]NBA-Data-1980-2019'!$B$1:$B$16305&amp;'[1]NBA-Data-1980-2019'!$A$1:$A$16305,'[1]NBA-Data-1980-2019'!$H$1:$H$16305,"",0)</f>
        <v>1230.8000000000002</v>
      </c>
      <c r="BH283" s="2" cm="1">
        <f t="array" ref="BH283">_xlfn.XLOOKUP($A283&amp;BH$5,'[1]NBA-Data-1980-2019'!$B$1:$B$16305&amp;'[1]NBA-Data-1980-2019'!$A$1:$A$16305,'[1]NBA-Data-1980-2019'!$H$1:$H$16305,"",0)</f>
        <v>277.5</v>
      </c>
      <c r="BI283" s="2" t="str" cm="1">
        <f t="array" ref="BI283">_xlfn.XLOOKUP($A283&amp;BI$5,'[1]NBA-Data-1980-2019'!$B$1:$B$16305&amp;'[1]NBA-Data-1980-2019'!$A$1:$A$16305,'[1]NBA-Data-1980-2019'!$H$1:$H$16305,"",0)</f>
        <v/>
      </c>
      <c r="BJ283" s="2" t="str" cm="1">
        <f t="array" ref="BJ283">_xlfn.XLOOKUP($A283&amp;BJ$5,'[1]NBA-Data-1980-2019'!$B$1:$B$16305&amp;'[1]NBA-Data-1980-2019'!$A$1:$A$16305,'[1]NBA-Data-1980-2019'!$H$1:$H$16305,"",0)</f>
        <v/>
      </c>
      <c r="BK283" s="2" t="str" cm="1">
        <f t="array" ref="BK283">_xlfn.XLOOKUP($A283&amp;BK$5,'[1]NBA-Data-1980-2019'!$B$1:$B$16305&amp;'[1]NBA-Data-1980-2019'!$A$1:$A$16305,'[1]NBA-Data-1980-2019'!$H$1:$H$16305,"",0)</f>
        <v/>
      </c>
      <c r="BL283" s="2" t="str" cm="1">
        <f t="array" ref="BL283">_xlfn.XLOOKUP($A283&amp;BL$5,'[1]NBA-Data-1980-2019'!$B$1:$B$16305&amp;'[1]NBA-Data-1980-2019'!$A$1:$A$16305,'[1]NBA-Data-1980-2019'!$H$1:$H$16305,"",0)</f>
        <v/>
      </c>
      <c r="BM283" s="2" t="str" cm="1">
        <f t="array" ref="BM283">_xlfn.XLOOKUP($A283&amp;BM$5,'[1]NBA-Data-1980-2019'!$B$1:$B$16305&amp;'[1]NBA-Data-1980-2019'!$A$1:$A$16305,'[1]NBA-Data-1980-2019'!$H$1:$H$16305,"",0)</f>
        <v/>
      </c>
      <c r="BN283" s="2" t="str" cm="1">
        <f t="array" ref="BN283">_xlfn.XLOOKUP($A283&amp;BN$5,'[1]NBA-Data-1980-2019'!$B$1:$B$16305&amp;'[1]NBA-Data-1980-2019'!$A$1:$A$16305,'[1]NBA-Data-1980-2019'!$F$1:$F$16305,"",0)</f>
        <v/>
      </c>
      <c r="BO283" s="2" t="str" cm="1">
        <f t="array" ref="BO283">_xlfn.XLOOKUP($A283&amp;BO$5,'[1]NBA-Data-1980-2019'!$B$1:$B$16305&amp;'[1]NBA-Data-1980-2019'!$A$1:$A$16305,'[1]NBA-Data-1980-2019'!$F$1:$F$16305,"",0)</f>
        <v/>
      </c>
      <c r="BP283" s="2" t="str" cm="1">
        <f t="array" ref="BP283">_xlfn.XLOOKUP($A283&amp;BP$5,'[1]NBA-Data-1980-2019'!$B$1:$B$16305&amp;'[1]NBA-Data-1980-2019'!$A$1:$A$16305,'[1]NBA-Data-1980-2019'!$F$1:$F$16305,"",0)</f>
        <v/>
      </c>
      <c r="BQ283" s="2" t="str" cm="1">
        <f t="array" ref="BQ283">_xlfn.XLOOKUP($A283&amp;BQ$5,'[1]NBA-Data-1980-2019'!$B$1:$B$16305&amp;'[1]NBA-Data-1980-2019'!$A$1:$A$16305,'[1]NBA-Data-1980-2019'!$F$1:$F$16305,"",0)</f>
        <v/>
      </c>
      <c r="BR283" s="2" t="str" cm="1">
        <f t="array" ref="BR283">_xlfn.XLOOKUP($A283&amp;BR$5,'[1]NBA-Data-1980-2019'!$B$1:$B$16305&amp;'[1]NBA-Data-1980-2019'!$A$1:$A$16305,'[1]NBA-Data-1980-2019'!$F$1:$F$16305,"",0)</f>
        <v/>
      </c>
      <c r="BS283" s="2" t="str" cm="1">
        <f t="array" ref="BS283">_xlfn.XLOOKUP($A283&amp;BS$5,'[1]NBA-Data-1980-2019'!$B$1:$B$16305&amp;'[1]NBA-Data-1980-2019'!$A$1:$A$16305,'[1]NBA-Data-1980-2019'!$F$1:$F$16305,"",0)</f>
        <v/>
      </c>
      <c r="BT283" s="2" t="str" cm="1">
        <f t="array" ref="BT283">_xlfn.XLOOKUP($A283&amp;BT$5,'[1]NBA-Data-1980-2019'!$B$1:$B$16305&amp;'[1]NBA-Data-1980-2019'!$A$1:$A$16305,'[1]NBA-Data-1980-2019'!$F$1:$F$16305,"",0)</f>
        <v/>
      </c>
      <c r="BU283" s="2" t="str" cm="1">
        <f t="array" ref="BU283">_xlfn.XLOOKUP($A283&amp;BU$5,'[1]NBA-Data-1980-2019'!$B$1:$B$16305&amp;'[1]NBA-Data-1980-2019'!$A$1:$A$16305,'[1]NBA-Data-1980-2019'!$F$1:$F$16305,"",0)</f>
        <v/>
      </c>
      <c r="BV283" s="2" cm="1">
        <f t="array" ref="BV283">_xlfn.XLOOKUP($A283&amp;BV$5,'[1]NBA-Data-1980-2019'!$B$1:$B$16305&amp;'[1]NBA-Data-1980-2019'!$A$1:$A$16305,'[1]NBA-Data-1980-2019'!$F$1:$F$16305,"",0)</f>
        <v>19.2</v>
      </c>
      <c r="BW283" s="2" cm="1">
        <f t="array" ref="BW283">_xlfn.XLOOKUP($A283&amp;BW$5,'[1]NBA-Data-1980-2019'!$B$1:$B$16305&amp;'[1]NBA-Data-1980-2019'!$A$1:$A$16305,'[1]NBA-Data-1980-2019'!$F$1:$F$16305,"",0)</f>
        <v>19.8</v>
      </c>
      <c r="BX283" s="2" cm="1">
        <f t="array" ref="BX283">_xlfn.XLOOKUP($A283&amp;BX$5,'[1]NBA-Data-1980-2019'!$B$1:$B$16305&amp;'[1]NBA-Data-1980-2019'!$A$1:$A$16305,'[1]NBA-Data-1980-2019'!$F$1:$F$16305,"",0)</f>
        <v>22.3</v>
      </c>
      <c r="BY283" s="2" cm="1">
        <f t="array" ref="BY283">_xlfn.XLOOKUP($A283&amp;BY$5,'[1]NBA-Data-1980-2019'!$B$1:$B$16305&amp;'[1]NBA-Data-1980-2019'!$A$1:$A$16305,'[1]NBA-Data-1980-2019'!$F$1:$F$16305,"",0)</f>
        <v>22.3</v>
      </c>
      <c r="BZ283" s="2" cm="1">
        <f t="array" ref="BZ283">_xlfn.XLOOKUP($A283&amp;BZ$5,'[1]NBA-Data-1980-2019'!$B$1:$B$16305&amp;'[1]NBA-Data-1980-2019'!$A$1:$A$16305,'[1]NBA-Data-1980-2019'!$F$1:$F$16305,"",0)</f>
        <v>22.7</v>
      </c>
      <c r="CA283" s="2" cm="1">
        <f t="array" ref="CA283">_xlfn.XLOOKUP($A283&amp;CA$5,'[1]NBA-Data-1980-2019'!$B$1:$B$16305&amp;'[1]NBA-Data-1980-2019'!$A$1:$A$16305,'[1]NBA-Data-1980-2019'!$F$1:$F$16305,"",0)</f>
        <v>19.399999999999999</v>
      </c>
      <c r="CB283" s="2" cm="1">
        <f t="array" ref="CB283">_xlfn.XLOOKUP($A283&amp;CB$5,'[1]NBA-Data-1980-2019'!$B$1:$B$16305&amp;'[1]NBA-Data-1980-2019'!$A$1:$A$16305,'[1]NBA-Data-1980-2019'!$F$1:$F$16305,"",0)</f>
        <v>21.8</v>
      </c>
      <c r="CC283" s="2" cm="1">
        <f t="array" ref="CC283">_xlfn.XLOOKUP($A283&amp;CC$5,'[1]NBA-Data-1980-2019'!$B$1:$B$16305&amp;'[1]NBA-Data-1980-2019'!$A$1:$A$16305,'[1]NBA-Data-1980-2019'!$F$1:$F$16305,"",0)</f>
        <v>23.6</v>
      </c>
      <c r="CD283" s="2" cm="1">
        <f t="array" ref="CD283">_xlfn.XLOOKUP($A283&amp;CD$5,'[1]NBA-Data-1980-2019'!$B$1:$B$16305&amp;'[1]NBA-Data-1980-2019'!$A$1:$A$16305,'[1]NBA-Data-1980-2019'!$F$1:$F$16305,"",0)</f>
        <v>21.7</v>
      </c>
      <c r="CE283" s="2" cm="1">
        <f t="array" ref="CE283">_xlfn.XLOOKUP($A283&amp;CE$5,'[1]NBA-Data-1980-2019'!$B$1:$B$16305&amp;'[1]NBA-Data-1980-2019'!$A$1:$A$16305,'[1]NBA-Data-1980-2019'!$F$1:$F$16305,"",0)</f>
        <v>19.600000000000001</v>
      </c>
      <c r="CF283" s="2" cm="1">
        <f t="array" ref="CF283">_xlfn.XLOOKUP($A283&amp;CF$5,'[1]NBA-Data-1980-2019'!$B$1:$B$16305&amp;'[1]NBA-Data-1980-2019'!$A$1:$A$16305,'[1]NBA-Data-1980-2019'!$F$1:$F$16305,"",0)</f>
        <v>17.7</v>
      </c>
      <c r="CG283" s="2" cm="1">
        <f t="array" ref="CG283">_xlfn.XLOOKUP($A283&amp;CG$5,'[1]NBA-Data-1980-2019'!$B$1:$B$16305&amp;'[1]NBA-Data-1980-2019'!$A$1:$A$16305,'[1]NBA-Data-1980-2019'!$F$1:$F$16305,"",0)</f>
        <v>18.2</v>
      </c>
      <c r="CH283" s="2" cm="1">
        <f t="array" ref="CH283">_xlfn.XLOOKUP($A283&amp;CH$5,'[1]NBA-Data-1980-2019'!$B$1:$B$16305&amp;'[1]NBA-Data-1980-2019'!$A$1:$A$16305,'[1]NBA-Data-1980-2019'!$F$1:$F$16305,"",0)</f>
        <v>19.7</v>
      </c>
      <c r="CI283" s="2" cm="1">
        <f t="array" ref="CI283">_xlfn.XLOOKUP($A283&amp;CI$5,'[1]NBA-Data-1980-2019'!$B$1:$B$16305&amp;'[1]NBA-Data-1980-2019'!$A$1:$A$16305,'[1]NBA-Data-1980-2019'!$F$1:$F$16305,"",0)</f>
        <v>19.600000000000001</v>
      </c>
      <c r="CJ283" s="2" cm="1">
        <f t="array" ref="CJ283">_xlfn.XLOOKUP($A283&amp;CJ$5,'[1]NBA-Data-1980-2019'!$B$1:$B$16305&amp;'[1]NBA-Data-1980-2019'!$A$1:$A$16305,'[1]NBA-Data-1980-2019'!$F$1:$F$16305,"",0)</f>
        <v>19.100000000000001</v>
      </c>
      <c r="CK283" s="2" cm="1">
        <f t="array" ref="CK283">_xlfn.XLOOKUP($A283&amp;CK$5,'[1]NBA-Data-1980-2019'!$B$1:$B$16305&amp;'[1]NBA-Data-1980-2019'!$A$1:$A$16305,'[1]NBA-Data-1980-2019'!$F$1:$F$16305,"",0)</f>
        <v>16.8</v>
      </c>
      <c r="CL283" s="2" cm="1">
        <f t="array" ref="CL283">_xlfn.XLOOKUP($A283&amp;CL$5,'[1]NBA-Data-1980-2019'!$B$1:$B$16305&amp;'[1]NBA-Data-1980-2019'!$A$1:$A$16305,'[1]NBA-Data-1980-2019'!$F$1:$F$16305,"",0)</f>
        <v>15.2</v>
      </c>
      <c r="CM283" s="2" cm="1">
        <f t="array" ref="CM283">_xlfn.XLOOKUP($A283&amp;CM$5,'[1]NBA-Data-1980-2019'!$B$1:$B$16305&amp;'[1]NBA-Data-1980-2019'!$A$1:$A$16305,'[1]NBA-Data-1980-2019'!$F$1:$F$16305,"",0)</f>
        <v>8.1999999999999993</v>
      </c>
      <c r="CN283" s="2" cm="1">
        <f t="array" ref="CN283">_xlfn.XLOOKUP($A283&amp;CN$5,'[1]NBA-Data-1980-2019'!$B$1:$B$16305&amp;'[1]NBA-Data-1980-2019'!$A$1:$A$16305,'[1]NBA-Data-1980-2019'!$F$1:$F$16305,"",0)</f>
        <v>5.7</v>
      </c>
      <c r="CO283" s="2" t="str" cm="1">
        <f t="array" ref="CO283">_xlfn.XLOOKUP($A283&amp;CO$5,'[1]NBA-Data-1980-2019'!$B$1:$B$16305&amp;'[1]NBA-Data-1980-2019'!$A$1:$A$16305,'[1]NBA-Data-1980-2019'!$F$1:$F$16305,"",0)</f>
        <v/>
      </c>
      <c r="CP283" s="2" t="str" cm="1">
        <f t="array" ref="CP283">_xlfn.XLOOKUP($A283&amp;CP$5,'[1]NBA-Data-1980-2019'!$B$1:$B$16305&amp;'[1]NBA-Data-1980-2019'!$A$1:$A$16305,'[1]NBA-Data-1980-2019'!$F$1:$F$16305,"",0)</f>
        <v/>
      </c>
      <c r="CQ283" s="2" t="str" cm="1">
        <f t="array" ref="CQ283">_xlfn.XLOOKUP($A283&amp;CQ$5,'[1]NBA-Data-1980-2019'!$B$1:$B$16305&amp;'[1]NBA-Data-1980-2019'!$A$1:$A$16305,'[1]NBA-Data-1980-2019'!$F$1:$F$16305,"",0)</f>
        <v/>
      </c>
      <c r="CR283" s="2" t="str" cm="1">
        <f t="array" ref="CR283">_xlfn.XLOOKUP($A283&amp;CR$5,'[1]NBA-Data-1980-2019'!$B$1:$B$16305&amp;'[1]NBA-Data-1980-2019'!$A$1:$A$16305,'[1]NBA-Data-1980-2019'!$F$1:$F$16305,"",0)</f>
        <v/>
      </c>
      <c r="CS283" s="2" t="str" cm="1">
        <f t="array" ref="CS283">_xlfn.XLOOKUP($A283&amp;CS$5,'[1]NBA-Data-1980-2019'!$B$1:$B$16305&amp;'[1]NBA-Data-1980-2019'!$A$1:$A$16305,'[1]NBA-Data-1980-2019'!$F$1:$F$16305,"",0)</f>
        <v/>
      </c>
      <c r="CU283" s="2" t="str">
        <f>_xlfn.XLOOKUP($A283,TEAMS!$G$1:$G$839,TEAMS!$H$1:$H$839,"",0)</f>
        <v>SF</v>
      </c>
      <c r="CV283" s="2" t="str">
        <f>_xlfn.XLOOKUP($CU283,DASHBOARD!$B$22:$B$27,DASHBOARD!$C$22:$C$27,"",0)</f>
        <v>FORWARD</v>
      </c>
      <c r="CY283" s="63">
        <f>SUMIFS('[1]NBA-Data-1980-2019'!$G$1:$G$16305,'[1]NBA-Data-1980-2019'!$B$1:$B$16305,$A283,'[1]NBA-Data-1980-2019'!$A$1:$A$16305,CY$9)</f>
        <v>0</v>
      </c>
      <c r="CZ283" s="63">
        <f>SUMIFS('[1]NBA-Data-1980-2019'!$G$1:$G$16305,'[1]NBA-Data-1980-2019'!$B$1:$B$16305,$A283,'[1]NBA-Data-1980-2019'!$A$1:$A$16305,CZ$9)</f>
        <v>0</v>
      </c>
      <c r="DA283" s="63">
        <f>SUMIFS('[1]NBA-Data-1980-2019'!$G$1:$G$16305,'[1]NBA-Data-1980-2019'!$B$1:$B$16305,$A283,'[1]NBA-Data-1980-2019'!$A$1:$A$16305,DA$9)</f>
        <v>0</v>
      </c>
      <c r="DB283" s="63">
        <f>SUMIFS('[1]NBA-Data-1980-2019'!$G$1:$G$16305,'[1]NBA-Data-1980-2019'!$B$1:$B$16305,$A283,'[1]NBA-Data-1980-2019'!$A$1:$A$16305,DB$9)</f>
        <v>0</v>
      </c>
      <c r="DC283" s="63">
        <f>SUMIFS('[1]NBA-Data-1980-2019'!$G$1:$G$16305,'[1]NBA-Data-1980-2019'!$B$1:$B$16305,$A283,'[1]NBA-Data-1980-2019'!$A$1:$A$16305,DC$9)</f>
        <v>0</v>
      </c>
      <c r="DD283" s="63">
        <f>SUMIFS('[1]NBA-Data-1980-2019'!$G$1:$G$16305,'[1]NBA-Data-1980-2019'!$B$1:$B$16305,$A283,'[1]NBA-Data-1980-2019'!$A$1:$A$16305,DD$9)</f>
        <v>0</v>
      </c>
      <c r="DE283" s="63">
        <f>SUMIFS('[1]NBA-Data-1980-2019'!$G$1:$G$16305,'[1]NBA-Data-1980-2019'!$B$1:$B$16305,$A283,'[1]NBA-Data-1980-2019'!$A$1:$A$16305,DE$9)</f>
        <v>0</v>
      </c>
      <c r="DF283" s="63">
        <f>SUMIFS('[1]NBA-Data-1980-2019'!$G$1:$G$16305,'[1]NBA-Data-1980-2019'!$B$1:$B$16305,$A283,'[1]NBA-Data-1980-2019'!$A$1:$A$16305,DF$9)</f>
        <v>0</v>
      </c>
      <c r="DG283" s="63">
        <f>SUMIFS('[1]NBA-Data-1980-2019'!$G$1:$G$16305,'[1]NBA-Data-1980-2019'!$B$1:$B$16305,$A283,'[1]NBA-Data-1980-2019'!$A$1:$A$16305,DG$9)</f>
        <v>1165000</v>
      </c>
      <c r="DH283" s="63">
        <f>SUMIFS('[1]NBA-Data-1980-2019'!$G$1:$G$16305,'[1]NBA-Data-1980-2019'!$B$1:$B$16305,$A283,'[1]NBA-Data-1980-2019'!$A$1:$A$16305,DH$9)</f>
        <v>1503960</v>
      </c>
      <c r="DI283" s="63">
        <f>SUMIFS('[1]NBA-Data-1980-2019'!$G$1:$G$16305,'[1]NBA-Data-1980-2019'!$B$1:$B$16305,$A283,'[1]NBA-Data-1980-2019'!$A$1:$A$16305,DI$9)</f>
        <v>1608840</v>
      </c>
      <c r="DJ283" s="63">
        <f>SUMIFS('[1]NBA-Data-1980-2019'!$G$1:$G$16305,'[1]NBA-Data-1980-2019'!$B$1:$B$16305,$A283,'[1]NBA-Data-1980-2019'!$A$1:$A$16305,DJ$9)</f>
        <v>2051271</v>
      </c>
      <c r="DK283" s="63">
        <f>SUMIFS('[1]NBA-Data-1980-2019'!$G$1:$G$16305,'[1]NBA-Data-1980-2019'!$B$1:$B$16305,$A283,'[1]NBA-Data-1980-2019'!$A$1:$A$16305,DK$9)</f>
        <v>10067750</v>
      </c>
      <c r="DL283" s="63">
        <f>SUMIFS('[1]NBA-Data-1980-2019'!$G$1:$G$16305,'[1]NBA-Data-1980-2019'!$B$1:$B$16305,$A283,'[1]NBA-Data-1980-2019'!$A$1:$A$16305,DL$9)</f>
        <v>11326219</v>
      </c>
      <c r="DM283" s="63">
        <f>SUMIFS('[1]NBA-Data-1980-2019'!$G$1:$G$16305,'[1]NBA-Data-1980-2019'!$B$1:$B$16305,$A283,'[1]NBA-Data-1980-2019'!$A$1:$A$16305,DM$9)</f>
        <v>12584688</v>
      </c>
      <c r="DN283" s="63">
        <f>SUMIFS('[1]NBA-Data-1980-2019'!$G$1:$G$16305,'[1]NBA-Data-1980-2019'!$B$1:$B$16305,$A283,'[1]NBA-Data-1980-2019'!$A$1:$A$16305,DN$9)</f>
        <v>13843156</v>
      </c>
      <c r="DO283" s="63">
        <f>SUMIFS('[1]NBA-Data-1980-2019'!$G$1:$G$16305,'[1]NBA-Data-1980-2019'!$B$1:$B$16305,$A283,'[1]NBA-Data-1980-2019'!$A$1:$A$16305,DO$9)</f>
        <v>0</v>
      </c>
      <c r="DP283" s="63">
        <f>SUMIFS('[1]NBA-Data-1980-2019'!$G$1:$G$16305,'[1]NBA-Data-1980-2019'!$B$1:$B$16305,$A283,'[1]NBA-Data-1980-2019'!$A$1:$A$16305,DP$9)</f>
        <v>16360094</v>
      </c>
      <c r="DQ283" s="63">
        <f>SUMIFS('[1]NBA-Data-1980-2019'!$G$1:$G$16305,'[1]NBA-Data-1980-2019'!$B$1:$B$16305,$A283,'[1]NBA-Data-1980-2019'!$A$1:$A$16305,DQ$9)</f>
        <v>18077903</v>
      </c>
      <c r="DR283" s="63">
        <f>SUMIFS('[1]NBA-Data-1980-2019'!$G$1:$G$16305,'[1]NBA-Data-1980-2019'!$B$1:$B$16305,$A283,'[1]NBA-Data-1980-2019'!$A$1:$A$16305,DR$9)</f>
        <v>19795712</v>
      </c>
      <c r="DS283" s="63">
        <f>SUMIFS('[1]NBA-Data-1980-2019'!$G$1:$G$16305,'[1]NBA-Data-1980-2019'!$B$1:$B$16305,$A283,'[1]NBA-Data-1980-2019'!$A$1:$A$16305,DS$9)</f>
        <v>13876321</v>
      </c>
      <c r="DT283" s="63">
        <f>SUMIFS('[1]NBA-Data-1980-2019'!$G$1:$G$16305,'[1]NBA-Data-1980-2019'!$B$1:$B$16305,$A283,'[1]NBA-Data-1980-2019'!$A$1:$A$16305,DT$9)</f>
        <v>15333334</v>
      </c>
      <c r="DU283" s="63">
        <f>SUMIFS('[1]NBA-Data-1980-2019'!$G$1:$G$16305,'[1]NBA-Data-1980-2019'!$B$1:$B$16305,$A283,'[1]NBA-Data-1980-2019'!$A$1:$A$16305,DU$9)</f>
        <v>0</v>
      </c>
      <c r="DV283" s="63">
        <f>SUMIFS('[1]NBA-Data-1980-2019'!$G$1:$G$16305,'[1]NBA-Data-1980-2019'!$B$1:$B$16305,$A283,'[1]NBA-Data-1980-2019'!$A$1:$A$16305,DV$9)</f>
        <v>15333334</v>
      </c>
      <c r="DW283" s="63">
        <f>SUMIFS('[1]NBA-Data-1980-2019'!$G$1:$G$16305,'[1]NBA-Data-1980-2019'!$B$1:$B$16305,$A283,'[1]NBA-Data-1980-2019'!$A$1:$A$16305,DW$9)</f>
        <v>5305000</v>
      </c>
      <c r="DX283" s="63">
        <f>SUMIFS('[1]NBA-Data-1980-2019'!$G$1:$G$16305,'[1]NBA-Data-1980-2019'!$B$1:$B$16305,$A283,'[1]NBA-Data-1980-2019'!$A$1:$A$16305,DX$9)</f>
        <v>3400000</v>
      </c>
      <c r="DY283" s="63">
        <f>SUMIFS('[1]NBA-Data-1980-2019'!$G$1:$G$16305,'[1]NBA-Data-1980-2019'!$B$1:$B$16305,$A283,'[1]NBA-Data-1980-2019'!$A$1:$A$16305,DY$9)</f>
        <v>3500000</v>
      </c>
      <c r="DZ283" s="63">
        <f>SUMIFS('[1]NBA-Data-1980-2019'!$G$1:$G$16305,'[1]NBA-Data-1980-2019'!$B$1:$B$16305,$A283,'[1]NBA-Data-1980-2019'!$A$1:$A$16305,DZ$9)</f>
        <v>0</v>
      </c>
      <c r="EA283" s="63">
        <f>SUMIFS('[1]NBA-Data-1980-2019'!$G$1:$G$16305,'[1]NBA-Data-1980-2019'!$B$1:$B$16305,$A283,'[1]NBA-Data-1980-2019'!$A$1:$A$16305,EA$9)</f>
        <v>0</v>
      </c>
      <c r="EB283" s="63">
        <f>SUMIFS('[1]NBA-Data-1980-2019'!$G$1:$G$16305,'[1]NBA-Data-1980-2019'!$B$1:$B$16305,$A283,'[1]NBA-Data-1980-2019'!$A$1:$A$16305,EB$9)</f>
        <v>0</v>
      </c>
      <c r="EC283" s="63">
        <f>SUMIFS('[1]NBA-Data-1980-2019'!$G$1:$G$16305,'[1]NBA-Data-1980-2019'!$B$1:$B$16305,$A283,'[1]NBA-Data-1980-2019'!$A$1:$A$16305,EC$9)</f>
        <v>0</v>
      </c>
      <c r="ED283" s="63">
        <f>SUMIFS('[1]NBA-Data-1980-2019'!$G$1:$G$16305,'[1]NBA-Data-1980-2019'!$B$1:$B$16305,$A283,'[1]NBA-Data-1980-2019'!$A$1:$A$16305,ED$9)</f>
        <v>0</v>
      </c>
      <c r="EH283" s="2" t="s">
        <v>1481</v>
      </c>
    </row>
    <row r="284" spans="1:165" x14ac:dyDescent="0.2">
      <c r="A284" s="2" t="s">
        <v>871</v>
      </c>
      <c r="B284" s="2" t="str" cm="1">
        <f t="array" ref="B284">_xlfn.XLOOKUP($A284&amp;B$5,'[1]NBA-Data-1980-2019'!$B$1:$B$16305&amp;'[1]NBA-Data-1980-2019'!$A$1:$A$16305,'[1]NBA-Data-1980-2019'!$D$1:$D$16305,"",0)</f>
        <v/>
      </c>
      <c r="C284" s="2" t="str" cm="1">
        <f t="array" ref="C284">_xlfn.XLOOKUP($A284&amp;C$5,'[1]NBA-Data-1980-2019'!$B$1:$B$16305&amp;'[1]NBA-Data-1980-2019'!$A$1:$A$16305,'[1]NBA-Data-1980-2019'!$D$1:$D$16305,"",0)</f>
        <v/>
      </c>
      <c r="D284" s="2" t="str" cm="1">
        <f t="array" ref="D284">_xlfn.XLOOKUP($A284&amp;D$5,'[1]NBA-Data-1980-2019'!$B$1:$B$16305&amp;'[1]NBA-Data-1980-2019'!$A$1:$A$16305,'[1]NBA-Data-1980-2019'!$D$1:$D$16305,"",0)</f>
        <v/>
      </c>
      <c r="E284" s="2" t="str" cm="1">
        <f t="array" ref="E284">_xlfn.XLOOKUP($A284&amp;E$5,'[1]NBA-Data-1980-2019'!$B$1:$B$16305&amp;'[1]NBA-Data-1980-2019'!$A$1:$A$16305,'[1]NBA-Data-1980-2019'!$D$1:$D$16305,"",0)</f>
        <v/>
      </c>
      <c r="F284" s="2" t="str" cm="1">
        <f t="array" ref="F284">_xlfn.XLOOKUP($A284&amp;F$5,'[1]NBA-Data-1980-2019'!$B$1:$B$16305&amp;'[1]NBA-Data-1980-2019'!$A$1:$A$16305,'[1]NBA-Data-1980-2019'!$D$1:$D$16305,"",0)</f>
        <v/>
      </c>
      <c r="G284" s="2" t="str" cm="1">
        <f t="array" ref="G284">_xlfn.XLOOKUP($A284&amp;G$5,'[1]NBA-Data-1980-2019'!$B$1:$B$16305&amp;'[1]NBA-Data-1980-2019'!$A$1:$A$16305,'[1]NBA-Data-1980-2019'!$D$1:$D$16305,"",0)</f>
        <v/>
      </c>
      <c r="H284" s="2" t="str" cm="1">
        <f t="array" ref="H284">_xlfn.XLOOKUP($A284&amp;H$5,'[1]NBA-Data-1980-2019'!$B$1:$B$16305&amp;'[1]NBA-Data-1980-2019'!$A$1:$A$16305,'[1]NBA-Data-1980-2019'!$D$1:$D$16305,"",0)</f>
        <v/>
      </c>
      <c r="I284" s="2" t="str" cm="1">
        <f t="array" ref="I284">_xlfn.XLOOKUP($A284&amp;I$5,'[1]NBA-Data-1980-2019'!$B$1:$B$16305&amp;'[1]NBA-Data-1980-2019'!$A$1:$A$16305,'[1]NBA-Data-1980-2019'!$D$1:$D$16305,"",0)</f>
        <v/>
      </c>
      <c r="J284" s="2" t="str" cm="1">
        <f t="array" ref="J284">_xlfn.XLOOKUP($A284&amp;J$5,'[1]NBA-Data-1980-2019'!$B$1:$B$16305&amp;'[1]NBA-Data-1980-2019'!$A$1:$A$16305,'[1]NBA-Data-1980-2019'!$D$1:$D$16305,"",0)</f>
        <v/>
      </c>
      <c r="K284" s="2" t="str" cm="1">
        <f t="array" ref="K284">_xlfn.XLOOKUP($A284&amp;K$5,'[1]NBA-Data-1980-2019'!$B$1:$B$16305&amp;'[1]NBA-Data-1980-2019'!$A$1:$A$16305,'[1]NBA-Data-1980-2019'!$D$1:$D$16305,"",0)</f>
        <v/>
      </c>
      <c r="L284" s="2" t="str" cm="1">
        <f t="array" ref="L284">_xlfn.XLOOKUP($A284&amp;L$5,'[1]NBA-Data-1980-2019'!$B$1:$B$16305&amp;'[1]NBA-Data-1980-2019'!$A$1:$A$16305,'[1]NBA-Data-1980-2019'!$D$1:$D$16305,"",0)</f>
        <v/>
      </c>
      <c r="M284" s="2" t="str" cm="1">
        <f t="array" ref="M284">_xlfn.XLOOKUP($A284&amp;M$5,'[1]NBA-Data-1980-2019'!$B$1:$B$16305&amp;'[1]NBA-Data-1980-2019'!$A$1:$A$16305,'[1]NBA-Data-1980-2019'!$D$1:$D$16305,"",0)</f>
        <v/>
      </c>
      <c r="N284" s="2" t="str" cm="1">
        <f t="array" ref="N284">_xlfn.XLOOKUP($A284&amp;N$5,'[1]NBA-Data-1980-2019'!$B$1:$B$16305&amp;'[1]NBA-Data-1980-2019'!$A$1:$A$16305,'[1]NBA-Data-1980-2019'!$D$1:$D$16305,"",0)</f>
        <v/>
      </c>
      <c r="O284" s="2" t="str" cm="1">
        <f t="array" ref="O284">_xlfn.XLOOKUP($A284&amp;O$5,'[1]NBA-Data-1980-2019'!$B$1:$B$16305&amp;'[1]NBA-Data-1980-2019'!$A$1:$A$16305,'[1]NBA-Data-1980-2019'!$D$1:$D$16305,"",0)</f>
        <v/>
      </c>
      <c r="P284" s="2" t="str" cm="1">
        <f t="array" ref="P284">_xlfn.XLOOKUP($A284&amp;P$5,'[1]NBA-Data-1980-2019'!$B$1:$B$16305&amp;'[1]NBA-Data-1980-2019'!$A$1:$A$16305,'[1]NBA-Data-1980-2019'!$D$1:$D$16305,"",0)</f>
        <v/>
      </c>
      <c r="Q284" s="2" t="str" cm="1">
        <f t="array" ref="Q284">_xlfn.XLOOKUP($A284&amp;Q$5,'[1]NBA-Data-1980-2019'!$B$1:$B$16305&amp;'[1]NBA-Data-1980-2019'!$A$1:$A$16305,'[1]NBA-Data-1980-2019'!$D$1:$D$16305,"",0)</f>
        <v/>
      </c>
      <c r="R284" s="2" t="str" cm="1">
        <f t="array" ref="R284">_xlfn.XLOOKUP($A284&amp;R$5,'[1]NBA-Data-1980-2019'!$B$1:$B$16305&amp;'[1]NBA-Data-1980-2019'!$A$1:$A$16305,'[1]NBA-Data-1980-2019'!$D$1:$D$16305,"",0)</f>
        <v/>
      </c>
      <c r="S284" s="2" t="str" cm="1">
        <f t="array" ref="S284">_xlfn.XLOOKUP($A284&amp;S$5,'[1]NBA-Data-1980-2019'!$B$1:$B$16305&amp;'[1]NBA-Data-1980-2019'!$A$1:$A$16305,'[1]NBA-Data-1980-2019'!$D$1:$D$16305,"",0)</f>
        <v/>
      </c>
      <c r="T284" s="2" t="str" cm="1">
        <f t="array" ref="T284">_xlfn.XLOOKUP($A284&amp;T$5,'[1]NBA-Data-1980-2019'!$B$1:$B$16305&amp;'[1]NBA-Data-1980-2019'!$A$1:$A$16305,'[1]NBA-Data-1980-2019'!$D$1:$D$16305,"",0)</f>
        <v/>
      </c>
      <c r="U284" s="2" t="str" cm="1">
        <f t="array" ref="U284">_xlfn.XLOOKUP($A284&amp;U$5,'[1]NBA-Data-1980-2019'!$B$1:$B$16305&amp;'[1]NBA-Data-1980-2019'!$A$1:$A$16305,'[1]NBA-Data-1980-2019'!$D$1:$D$16305,"",0)</f>
        <v/>
      </c>
      <c r="V284" s="2" t="str" cm="1">
        <f t="array" ref="V284">_xlfn.XLOOKUP($A284&amp;V$5,'[1]NBA-Data-1980-2019'!$B$1:$B$16305&amp;'[1]NBA-Data-1980-2019'!$A$1:$A$16305,'[1]NBA-Data-1980-2019'!$D$1:$D$16305,"",0)</f>
        <v/>
      </c>
      <c r="W284" s="2" t="str" cm="1">
        <f t="array" ref="W284">_xlfn.XLOOKUP($A284&amp;W$5,'[1]NBA-Data-1980-2019'!$B$1:$B$16305&amp;'[1]NBA-Data-1980-2019'!$A$1:$A$16305,'[1]NBA-Data-1980-2019'!$D$1:$D$16305,"",0)</f>
        <v/>
      </c>
      <c r="X284" s="2" t="str" cm="1">
        <f t="array" ref="X284">_xlfn.XLOOKUP($A284&amp;X$5,'[1]NBA-Data-1980-2019'!$B$1:$B$16305&amp;'[1]NBA-Data-1980-2019'!$A$1:$A$16305,'[1]NBA-Data-1980-2019'!$D$1:$D$16305,"",0)</f>
        <v/>
      </c>
      <c r="Y284" s="2" t="str" cm="1">
        <f t="array" ref="Y284">_xlfn.XLOOKUP($A284&amp;Y$5,'[1]NBA-Data-1980-2019'!$B$1:$B$16305&amp;'[1]NBA-Data-1980-2019'!$A$1:$A$16305,'[1]NBA-Data-1980-2019'!$D$1:$D$16305,"",0)</f>
        <v/>
      </c>
      <c r="Z284" s="2" t="str" cm="1">
        <f t="array" ref="Z284">_xlfn.XLOOKUP($A284&amp;Z$5,'[1]NBA-Data-1980-2019'!$B$1:$B$16305&amp;'[1]NBA-Data-1980-2019'!$A$1:$A$16305,'[1]NBA-Data-1980-2019'!$D$1:$D$16305,"",0)</f>
        <v/>
      </c>
      <c r="AA284" s="2" t="str" cm="1">
        <f t="array" ref="AA284">_xlfn.XLOOKUP($A284&amp;AA$5,'[1]NBA-Data-1980-2019'!$B$1:$B$16305&amp;'[1]NBA-Data-1980-2019'!$A$1:$A$16305,'[1]NBA-Data-1980-2019'!$D$1:$D$16305,"",0)</f>
        <v/>
      </c>
      <c r="AB284" s="2" t="str" cm="1">
        <f t="array" ref="AB284">_xlfn.XLOOKUP($A284&amp;AB$5,'[1]NBA-Data-1980-2019'!$B$1:$B$16305&amp;'[1]NBA-Data-1980-2019'!$A$1:$A$16305,'[1]NBA-Data-1980-2019'!$D$1:$D$16305,"",0)</f>
        <v/>
      </c>
      <c r="AC284" s="2" t="str" cm="1">
        <f t="array" ref="AC284">_xlfn.XLOOKUP($A284&amp;AC$5,'[1]NBA-Data-1980-2019'!$B$1:$B$16305&amp;'[1]NBA-Data-1980-2019'!$A$1:$A$16305,'[1]NBA-Data-1980-2019'!$D$1:$D$16305,"",0)</f>
        <v/>
      </c>
      <c r="AD284" s="2" t="str" cm="1">
        <f t="array" ref="AD284">_xlfn.XLOOKUP($A284&amp;AD$5,'[1]NBA-Data-1980-2019'!$B$1:$B$16305&amp;'[1]NBA-Data-1980-2019'!$A$1:$A$16305,'[1]NBA-Data-1980-2019'!$D$1:$D$16305,"",0)</f>
        <v/>
      </c>
      <c r="AE284" s="2" t="str" cm="1">
        <f t="array" ref="AE284">_xlfn.XLOOKUP($A284&amp;AE$5,'[1]NBA-Data-1980-2019'!$B$1:$B$16305&amp;'[1]NBA-Data-1980-2019'!$A$1:$A$16305,'[1]NBA-Data-1980-2019'!$D$1:$D$16305,"",0)</f>
        <v/>
      </c>
      <c r="AF284" s="2" t="str" cm="1">
        <f t="array" ref="AF284">_xlfn.XLOOKUP($A284&amp;AF$5,'[1]NBA-Data-1980-2019'!$B$1:$B$16305&amp;'[1]NBA-Data-1980-2019'!$A$1:$A$16305,'[1]NBA-Data-1980-2019'!$D$1:$D$16305,"",0)</f>
        <v/>
      </c>
      <c r="AG284" s="2" t="str" cm="1">
        <f t="array" ref="AG284">_xlfn.XLOOKUP($A284&amp;AG$5,'[1]NBA-Data-1980-2019'!$B$1:$B$16305&amp;'[1]NBA-Data-1980-2019'!$A$1:$A$16305,'[1]NBA-Data-1980-2019'!$D$1:$D$16305,"",0)</f>
        <v/>
      </c>
      <c r="AH284" s="2" t="str" cm="1">
        <f t="array" ref="AH284">_xlfn.XLOOKUP($A284&amp;AH$5,'[1]NBA-Data-1980-2019'!$B$1:$B$16305&amp;'[1]NBA-Data-1980-2019'!$A$1:$A$16305,'[1]NBA-Data-1980-2019'!$H$1:$H$16305,"",0)</f>
        <v/>
      </c>
      <c r="AI284" s="2" t="str" cm="1">
        <f t="array" ref="AI284">_xlfn.XLOOKUP($A284&amp;AI$5,'[1]NBA-Data-1980-2019'!$B$1:$B$16305&amp;'[1]NBA-Data-1980-2019'!$A$1:$A$16305,'[1]NBA-Data-1980-2019'!$H$1:$H$16305,"",0)</f>
        <v/>
      </c>
      <c r="AJ284" s="2" t="str" cm="1">
        <f t="array" ref="AJ284">_xlfn.XLOOKUP($A284&amp;AJ$5,'[1]NBA-Data-1980-2019'!$B$1:$B$16305&amp;'[1]NBA-Data-1980-2019'!$A$1:$A$16305,'[1]NBA-Data-1980-2019'!$H$1:$H$16305,"",0)</f>
        <v/>
      </c>
      <c r="AK284" s="2" t="str" cm="1">
        <f t="array" ref="AK284">_xlfn.XLOOKUP($A284&amp;AK$5,'[1]NBA-Data-1980-2019'!$B$1:$B$16305&amp;'[1]NBA-Data-1980-2019'!$A$1:$A$16305,'[1]NBA-Data-1980-2019'!$H$1:$H$16305,"",0)</f>
        <v/>
      </c>
      <c r="AL284" s="2" t="str" cm="1">
        <f t="array" ref="AL284">_xlfn.XLOOKUP($A284&amp;AL$5,'[1]NBA-Data-1980-2019'!$B$1:$B$16305&amp;'[1]NBA-Data-1980-2019'!$A$1:$A$16305,'[1]NBA-Data-1980-2019'!$H$1:$H$16305,"",0)</f>
        <v/>
      </c>
      <c r="AM284" s="2" t="str" cm="1">
        <f t="array" ref="AM284">_xlfn.XLOOKUP($A284&amp;AM$5,'[1]NBA-Data-1980-2019'!$B$1:$B$16305&amp;'[1]NBA-Data-1980-2019'!$A$1:$A$16305,'[1]NBA-Data-1980-2019'!$H$1:$H$16305,"",0)</f>
        <v/>
      </c>
      <c r="AN284" s="2" t="str" cm="1">
        <f t="array" ref="AN284">_xlfn.XLOOKUP($A284&amp;AN$5,'[1]NBA-Data-1980-2019'!$B$1:$B$16305&amp;'[1]NBA-Data-1980-2019'!$A$1:$A$16305,'[1]NBA-Data-1980-2019'!$H$1:$H$16305,"",0)</f>
        <v/>
      </c>
      <c r="AO284" s="2" t="str" cm="1">
        <f t="array" ref="AO284">_xlfn.XLOOKUP($A284&amp;AO$5,'[1]NBA-Data-1980-2019'!$B$1:$B$16305&amp;'[1]NBA-Data-1980-2019'!$A$1:$A$16305,'[1]NBA-Data-1980-2019'!$H$1:$H$16305,"",0)</f>
        <v/>
      </c>
      <c r="AP284" s="2" t="str" cm="1">
        <f t="array" ref="AP284">_xlfn.XLOOKUP($A284&amp;AP$5,'[1]NBA-Data-1980-2019'!$B$1:$B$16305&amp;'[1]NBA-Data-1980-2019'!$A$1:$A$16305,'[1]NBA-Data-1980-2019'!$H$1:$H$16305,"",0)</f>
        <v/>
      </c>
      <c r="AQ284" s="2" t="str" cm="1">
        <f t="array" ref="AQ284">_xlfn.XLOOKUP($A284&amp;AQ$5,'[1]NBA-Data-1980-2019'!$B$1:$B$16305&amp;'[1]NBA-Data-1980-2019'!$A$1:$A$16305,'[1]NBA-Data-1980-2019'!$H$1:$H$16305,"",0)</f>
        <v/>
      </c>
      <c r="AR284" s="2" t="str" cm="1">
        <f t="array" ref="AR284">_xlfn.XLOOKUP($A284&amp;AR$5,'[1]NBA-Data-1980-2019'!$B$1:$B$16305&amp;'[1]NBA-Data-1980-2019'!$A$1:$A$16305,'[1]NBA-Data-1980-2019'!$H$1:$H$16305,"",0)</f>
        <v/>
      </c>
      <c r="AS284" s="2" t="str" cm="1">
        <f t="array" ref="AS284">_xlfn.XLOOKUP($A284&amp;AS$5,'[1]NBA-Data-1980-2019'!$B$1:$B$16305&amp;'[1]NBA-Data-1980-2019'!$A$1:$A$16305,'[1]NBA-Data-1980-2019'!$H$1:$H$16305,"",0)</f>
        <v/>
      </c>
      <c r="AT284" s="2" t="str" cm="1">
        <f t="array" ref="AT284">_xlfn.XLOOKUP($A284&amp;AT$5,'[1]NBA-Data-1980-2019'!$B$1:$B$16305&amp;'[1]NBA-Data-1980-2019'!$A$1:$A$16305,'[1]NBA-Data-1980-2019'!$H$1:$H$16305,"",0)</f>
        <v/>
      </c>
      <c r="AU284" s="2" t="str" cm="1">
        <f t="array" ref="AU284">_xlfn.XLOOKUP($A284&amp;AU$5,'[1]NBA-Data-1980-2019'!$B$1:$B$16305&amp;'[1]NBA-Data-1980-2019'!$A$1:$A$16305,'[1]NBA-Data-1980-2019'!$H$1:$H$16305,"",0)</f>
        <v/>
      </c>
      <c r="AV284" s="2" t="str" cm="1">
        <f t="array" ref="AV284">_xlfn.XLOOKUP($A284&amp;AV$5,'[1]NBA-Data-1980-2019'!$B$1:$B$16305&amp;'[1]NBA-Data-1980-2019'!$A$1:$A$16305,'[1]NBA-Data-1980-2019'!$H$1:$H$16305,"",0)</f>
        <v/>
      </c>
      <c r="AW284" s="2" t="str" cm="1">
        <f t="array" ref="AW284">_xlfn.XLOOKUP($A284&amp;AW$5,'[1]NBA-Data-1980-2019'!$B$1:$B$16305&amp;'[1]NBA-Data-1980-2019'!$A$1:$A$16305,'[1]NBA-Data-1980-2019'!$H$1:$H$16305,"",0)</f>
        <v/>
      </c>
      <c r="AX284" s="2" t="str" cm="1">
        <f t="array" ref="AX284">_xlfn.XLOOKUP($A284&amp;AX$5,'[1]NBA-Data-1980-2019'!$B$1:$B$16305&amp;'[1]NBA-Data-1980-2019'!$A$1:$A$16305,'[1]NBA-Data-1980-2019'!$H$1:$H$16305,"",0)</f>
        <v/>
      </c>
      <c r="AY284" s="2" t="str" cm="1">
        <f t="array" ref="AY284">_xlfn.XLOOKUP($A284&amp;AY$5,'[1]NBA-Data-1980-2019'!$B$1:$B$16305&amp;'[1]NBA-Data-1980-2019'!$A$1:$A$16305,'[1]NBA-Data-1980-2019'!$H$1:$H$16305,"",0)</f>
        <v/>
      </c>
      <c r="AZ284" s="2" t="str" cm="1">
        <f t="array" ref="AZ284">_xlfn.XLOOKUP($A284&amp;AZ$5,'[1]NBA-Data-1980-2019'!$B$1:$B$16305&amp;'[1]NBA-Data-1980-2019'!$A$1:$A$16305,'[1]NBA-Data-1980-2019'!$H$1:$H$16305,"",0)</f>
        <v/>
      </c>
      <c r="BA284" s="2" t="str" cm="1">
        <f t="array" ref="BA284">_xlfn.XLOOKUP($A284&amp;BA$5,'[1]NBA-Data-1980-2019'!$B$1:$B$16305&amp;'[1]NBA-Data-1980-2019'!$A$1:$A$16305,'[1]NBA-Data-1980-2019'!$H$1:$H$16305,"",0)</f>
        <v/>
      </c>
      <c r="BB284" s="2" t="str" cm="1">
        <f t="array" ref="BB284">_xlfn.XLOOKUP($A284&amp;BB$5,'[1]NBA-Data-1980-2019'!$B$1:$B$16305&amp;'[1]NBA-Data-1980-2019'!$A$1:$A$16305,'[1]NBA-Data-1980-2019'!$H$1:$H$16305,"",0)</f>
        <v/>
      </c>
      <c r="BC284" s="2" t="str" cm="1">
        <f t="array" ref="BC284">_xlfn.XLOOKUP($A284&amp;BC$5,'[1]NBA-Data-1980-2019'!$B$1:$B$16305&amp;'[1]NBA-Data-1980-2019'!$A$1:$A$16305,'[1]NBA-Data-1980-2019'!$H$1:$H$16305,"",0)</f>
        <v/>
      </c>
      <c r="BD284" s="2" t="str" cm="1">
        <f t="array" ref="BD284">_xlfn.XLOOKUP($A284&amp;BD$5,'[1]NBA-Data-1980-2019'!$B$1:$B$16305&amp;'[1]NBA-Data-1980-2019'!$A$1:$A$16305,'[1]NBA-Data-1980-2019'!$H$1:$H$16305,"",0)</f>
        <v/>
      </c>
      <c r="BE284" s="2" t="str" cm="1">
        <f t="array" ref="BE284">_xlfn.XLOOKUP($A284&amp;BE$5,'[1]NBA-Data-1980-2019'!$B$1:$B$16305&amp;'[1]NBA-Data-1980-2019'!$A$1:$A$16305,'[1]NBA-Data-1980-2019'!$H$1:$H$16305,"",0)</f>
        <v/>
      </c>
      <c r="BF284" s="2" t="str" cm="1">
        <f t="array" ref="BF284">_xlfn.XLOOKUP($A284&amp;BF$5,'[1]NBA-Data-1980-2019'!$B$1:$B$16305&amp;'[1]NBA-Data-1980-2019'!$A$1:$A$16305,'[1]NBA-Data-1980-2019'!$H$1:$H$16305,"",0)</f>
        <v/>
      </c>
      <c r="BG284" s="2" t="str" cm="1">
        <f t="array" ref="BG284">_xlfn.XLOOKUP($A284&amp;BG$5,'[1]NBA-Data-1980-2019'!$B$1:$B$16305&amp;'[1]NBA-Data-1980-2019'!$A$1:$A$16305,'[1]NBA-Data-1980-2019'!$H$1:$H$16305,"",0)</f>
        <v/>
      </c>
      <c r="BH284" s="2" t="str" cm="1">
        <f t="array" ref="BH284">_xlfn.XLOOKUP($A284&amp;BH$5,'[1]NBA-Data-1980-2019'!$B$1:$B$16305&amp;'[1]NBA-Data-1980-2019'!$A$1:$A$16305,'[1]NBA-Data-1980-2019'!$H$1:$H$16305,"",0)</f>
        <v/>
      </c>
      <c r="BI284" s="2" t="str" cm="1">
        <f t="array" ref="BI284">_xlfn.XLOOKUP($A284&amp;BI$5,'[1]NBA-Data-1980-2019'!$B$1:$B$16305&amp;'[1]NBA-Data-1980-2019'!$A$1:$A$16305,'[1]NBA-Data-1980-2019'!$H$1:$H$16305,"",0)</f>
        <v/>
      </c>
      <c r="BJ284" s="2" t="str" cm="1">
        <f t="array" ref="BJ284">_xlfn.XLOOKUP($A284&amp;BJ$5,'[1]NBA-Data-1980-2019'!$B$1:$B$16305&amp;'[1]NBA-Data-1980-2019'!$A$1:$A$16305,'[1]NBA-Data-1980-2019'!$H$1:$H$16305,"",0)</f>
        <v/>
      </c>
      <c r="BK284" s="2" t="str" cm="1">
        <f t="array" ref="BK284">_xlfn.XLOOKUP($A284&amp;BK$5,'[1]NBA-Data-1980-2019'!$B$1:$B$16305&amp;'[1]NBA-Data-1980-2019'!$A$1:$A$16305,'[1]NBA-Data-1980-2019'!$H$1:$H$16305,"",0)</f>
        <v/>
      </c>
      <c r="BL284" s="2" t="str" cm="1">
        <f t="array" ref="BL284">_xlfn.XLOOKUP($A284&amp;BL$5,'[1]NBA-Data-1980-2019'!$B$1:$B$16305&amp;'[1]NBA-Data-1980-2019'!$A$1:$A$16305,'[1]NBA-Data-1980-2019'!$H$1:$H$16305,"",0)</f>
        <v/>
      </c>
      <c r="BM284" s="2" t="str" cm="1">
        <f t="array" ref="BM284">_xlfn.XLOOKUP($A284&amp;BM$5,'[1]NBA-Data-1980-2019'!$B$1:$B$16305&amp;'[1]NBA-Data-1980-2019'!$A$1:$A$16305,'[1]NBA-Data-1980-2019'!$H$1:$H$16305,"",0)</f>
        <v/>
      </c>
      <c r="BN284" s="2" t="str" cm="1">
        <f t="array" ref="BN284">_xlfn.XLOOKUP($A284&amp;BN$5,'[1]NBA-Data-1980-2019'!$B$1:$B$16305&amp;'[1]NBA-Data-1980-2019'!$A$1:$A$16305,'[1]NBA-Data-1980-2019'!$F$1:$F$16305,"",0)</f>
        <v/>
      </c>
      <c r="BO284" s="2" t="str" cm="1">
        <f t="array" ref="BO284">_xlfn.XLOOKUP($A284&amp;BO$5,'[1]NBA-Data-1980-2019'!$B$1:$B$16305&amp;'[1]NBA-Data-1980-2019'!$A$1:$A$16305,'[1]NBA-Data-1980-2019'!$F$1:$F$16305,"",0)</f>
        <v/>
      </c>
      <c r="BP284" s="2" t="str" cm="1">
        <f t="array" ref="BP284">_xlfn.XLOOKUP($A284&amp;BP$5,'[1]NBA-Data-1980-2019'!$B$1:$B$16305&amp;'[1]NBA-Data-1980-2019'!$A$1:$A$16305,'[1]NBA-Data-1980-2019'!$F$1:$F$16305,"",0)</f>
        <v/>
      </c>
      <c r="BQ284" s="2" t="str" cm="1">
        <f t="array" ref="BQ284">_xlfn.XLOOKUP($A284&amp;BQ$5,'[1]NBA-Data-1980-2019'!$B$1:$B$16305&amp;'[1]NBA-Data-1980-2019'!$A$1:$A$16305,'[1]NBA-Data-1980-2019'!$F$1:$F$16305,"",0)</f>
        <v/>
      </c>
      <c r="BR284" s="2" t="str" cm="1">
        <f t="array" ref="BR284">_xlfn.XLOOKUP($A284&amp;BR$5,'[1]NBA-Data-1980-2019'!$B$1:$B$16305&amp;'[1]NBA-Data-1980-2019'!$A$1:$A$16305,'[1]NBA-Data-1980-2019'!$F$1:$F$16305,"",0)</f>
        <v/>
      </c>
      <c r="BS284" s="2" t="str" cm="1">
        <f t="array" ref="BS284">_xlfn.XLOOKUP($A284&amp;BS$5,'[1]NBA-Data-1980-2019'!$B$1:$B$16305&amp;'[1]NBA-Data-1980-2019'!$A$1:$A$16305,'[1]NBA-Data-1980-2019'!$F$1:$F$16305,"",0)</f>
        <v/>
      </c>
      <c r="BT284" s="2" t="str" cm="1">
        <f t="array" ref="BT284">_xlfn.XLOOKUP($A284&amp;BT$5,'[1]NBA-Data-1980-2019'!$B$1:$B$16305&amp;'[1]NBA-Data-1980-2019'!$A$1:$A$16305,'[1]NBA-Data-1980-2019'!$F$1:$F$16305,"",0)</f>
        <v/>
      </c>
      <c r="BU284" s="2" t="str" cm="1">
        <f t="array" ref="BU284">_xlfn.XLOOKUP($A284&amp;BU$5,'[1]NBA-Data-1980-2019'!$B$1:$B$16305&amp;'[1]NBA-Data-1980-2019'!$A$1:$A$16305,'[1]NBA-Data-1980-2019'!$F$1:$F$16305,"",0)</f>
        <v/>
      </c>
      <c r="BV284" s="2" t="str" cm="1">
        <f t="array" ref="BV284">_xlfn.XLOOKUP($A284&amp;BV$5,'[1]NBA-Data-1980-2019'!$B$1:$B$16305&amp;'[1]NBA-Data-1980-2019'!$A$1:$A$16305,'[1]NBA-Data-1980-2019'!$F$1:$F$16305,"",0)</f>
        <v/>
      </c>
      <c r="BW284" s="2" t="str" cm="1">
        <f t="array" ref="BW284">_xlfn.XLOOKUP($A284&amp;BW$5,'[1]NBA-Data-1980-2019'!$B$1:$B$16305&amp;'[1]NBA-Data-1980-2019'!$A$1:$A$16305,'[1]NBA-Data-1980-2019'!$F$1:$F$16305,"",0)</f>
        <v/>
      </c>
      <c r="BX284" s="2" t="str" cm="1">
        <f t="array" ref="BX284">_xlfn.XLOOKUP($A284&amp;BX$5,'[1]NBA-Data-1980-2019'!$B$1:$B$16305&amp;'[1]NBA-Data-1980-2019'!$A$1:$A$16305,'[1]NBA-Data-1980-2019'!$F$1:$F$16305,"",0)</f>
        <v/>
      </c>
      <c r="BY284" s="2" t="str" cm="1">
        <f t="array" ref="BY284">_xlfn.XLOOKUP($A284&amp;BY$5,'[1]NBA-Data-1980-2019'!$B$1:$B$16305&amp;'[1]NBA-Data-1980-2019'!$A$1:$A$16305,'[1]NBA-Data-1980-2019'!$F$1:$F$16305,"",0)</f>
        <v/>
      </c>
      <c r="BZ284" s="2" t="str" cm="1">
        <f t="array" ref="BZ284">_xlfn.XLOOKUP($A284&amp;BZ$5,'[1]NBA-Data-1980-2019'!$B$1:$B$16305&amp;'[1]NBA-Data-1980-2019'!$A$1:$A$16305,'[1]NBA-Data-1980-2019'!$F$1:$F$16305,"",0)</f>
        <v/>
      </c>
      <c r="CA284" s="2" t="str" cm="1">
        <f t="array" ref="CA284">_xlfn.XLOOKUP($A284&amp;CA$5,'[1]NBA-Data-1980-2019'!$B$1:$B$16305&amp;'[1]NBA-Data-1980-2019'!$A$1:$A$16305,'[1]NBA-Data-1980-2019'!$F$1:$F$16305,"",0)</f>
        <v/>
      </c>
      <c r="CB284" s="2" t="str" cm="1">
        <f t="array" ref="CB284">_xlfn.XLOOKUP($A284&amp;CB$5,'[1]NBA-Data-1980-2019'!$B$1:$B$16305&amp;'[1]NBA-Data-1980-2019'!$A$1:$A$16305,'[1]NBA-Data-1980-2019'!$F$1:$F$16305,"",0)</f>
        <v/>
      </c>
      <c r="CC284" s="2" t="str" cm="1">
        <f t="array" ref="CC284">_xlfn.XLOOKUP($A284&amp;CC$5,'[1]NBA-Data-1980-2019'!$B$1:$B$16305&amp;'[1]NBA-Data-1980-2019'!$A$1:$A$16305,'[1]NBA-Data-1980-2019'!$F$1:$F$16305,"",0)</f>
        <v/>
      </c>
      <c r="CD284" s="2" t="str" cm="1">
        <f t="array" ref="CD284">_xlfn.XLOOKUP($A284&amp;CD$5,'[1]NBA-Data-1980-2019'!$B$1:$B$16305&amp;'[1]NBA-Data-1980-2019'!$A$1:$A$16305,'[1]NBA-Data-1980-2019'!$F$1:$F$16305,"",0)</f>
        <v/>
      </c>
      <c r="CE284" s="2" t="str" cm="1">
        <f t="array" ref="CE284">_xlfn.XLOOKUP($A284&amp;CE$5,'[1]NBA-Data-1980-2019'!$B$1:$B$16305&amp;'[1]NBA-Data-1980-2019'!$A$1:$A$16305,'[1]NBA-Data-1980-2019'!$F$1:$F$16305,"",0)</f>
        <v/>
      </c>
      <c r="CF284" s="2" t="str" cm="1">
        <f t="array" ref="CF284">_xlfn.XLOOKUP($A284&amp;CF$5,'[1]NBA-Data-1980-2019'!$B$1:$B$16305&amp;'[1]NBA-Data-1980-2019'!$A$1:$A$16305,'[1]NBA-Data-1980-2019'!$F$1:$F$16305,"",0)</f>
        <v/>
      </c>
      <c r="CG284" s="2" t="str" cm="1">
        <f t="array" ref="CG284">_xlfn.XLOOKUP($A284&amp;CG$5,'[1]NBA-Data-1980-2019'!$B$1:$B$16305&amp;'[1]NBA-Data-1980-2019'!$A$1:$A$16305,'[1]NBA-Data-1980-2019'!$F$1:$F$16305,"",0)</f>
        <v/>
      </c>
      <c r="CH284" s="2" t="str" cm="1">
        <f t="array" ref="CH284">_xlfn.XLOOKUP($A284&amp;CH$5,'[1]NBA-Data-1980-2019'!$B$1:$B$16305&amp;'[1]NBA-Data-1980-2019'!$A$1:$A$16305,'[1]NBA-Data-1980-2019'!$F$1:$F$16305,"",0)</f>
        <v/>
      </c>
      <c r="CI284" s="2" t="str" cm="1">
        <f t="array" ref="CI284">_xlfn.XLOOKUP($A284&amp;CI$5,'[1]NBA-Data-1980-2019'!$B$1:$B$16305&amp;'[1]NBA-Data-1980-2019'!$A$1:$A$16305,'[1]NBA-Data-1980-2019'!$F$1:$F$16305,"",0)</f>
        <v/>
      </c>
      <c r="CJ284" s="2" t="str" cm="1">
        <f t="array" ref="CJ284">_xlfn.XLOOKUP($A284&amp;CJ$5,'[1]NBA-Data-1980-2019'!$B$1:$B$16305&amp;'[1]NBA-Data-1980-2019'!$A$1:$A$16305,'[1]NBA-Data-1980-2019'!$F$1:$F$16305,"",0)</f>
        <v/>
      </c>
      <c r="CK284" s="2" t="str" cm="1">
        <f t="array" ref="CK284">_xlfn.XLOOKUP($A284&amp;CK$5,'[1]NBA-Data-1980-2019'!$B$1:$B$16305&amp;'[1]NBA-Data-1980-2019'!$A$1:$A$16305,'[1]NBA-Data-1980-2019'!$F$1:$F$16305,"",0)</f>
        <v/>
      </c>
      <c r="CL284" s="2" t="str" cm="1">
        <f t="array" ref="CL284">_xlfn.XLOOKUP($A284&amp;CL$5,'[1]NBA-Data-1980-2019'!$B$1:$B$16305&amp;'[1]NBA-Data-1980-2019'!$A$1:$A$16305,'[1]NBA-Data-1980-2019'!$F$1:$F$16305,"",0)</f>
        <v/>
      </c>
      <c r="CM284" s="2" t="str" cm="1">
        <f t="array" ref="CM284">_xlfn.XLOOKUP($A284&amp;CM$5,'[1]NBA-Data-1980-2019'!$B$1:$B$16305&amp;'[1]NBA-Data-1980-2019'!$A$1:$A$16305,'[1]NBA-Data-1980-2019'!$F$1:$F$16305,"",0)</f>
        <v/>
      </c>
      <c r="CN284" s="2" t="str" cm="1">
        <f t="array" ref="CN284">_xlfn.XLOOKUP($A284&amp;CN$5,'[1]NBA-Data-1980-2019'!$B$1:$B$16305&amp;'[1]NBA-Data-1980-2019'!$A$1:$A$16305,'[1]NBA-Data-1980-2019'!$F$1:$F$16305,"",0)</f>
        <v/>
      </c>
      <c r="CO284" s="2" t="str" cm="1">
        <f t="array" ref="CO284">_xlfn.XLOOKUP($A284&amp;CO$5,'[1]NBA-Data-1980-2019'!$B$1:$B$16305&amp;'[1]NBA-Data-1980-2019'!$A$1:$A$16305,'[1]NBA-Data-1980-2019'!$F$1:$F$16305,"",0)</f>
        <v/>
      </c>
      <c r="CP284" s="2" t="str" cm="1">
        <f t="array" ref="CP284">_xlfn.XLOOKUP($A284&amp;CP$5,'[1]NBA-Data-1980-2019'!$B$1:$B$16305&amp;'[1]NBA-Data-1980-2019'!$A$1:$A$16305,'[1]NBA-Data-1980-2019'!$F$1:$F$16305,"",0)</f>
        <v/>
      </c>
      <c r="CQ284" s="2" t="str" cm="1">
        <f t="array" ref="CQ284">_xlfn.XLOOKUP($A284&amp;CQ$5,'[1]NBA-Data-1980-2019'!$B$1:$B$16305&amp;'[1]NBA-Data-1980-2019'!$A$1:$A$16305,'[1]NBA-Data-1980-2019'!$F$1:$F$16305,"",0)</f>
        <v/>
      </c>
      <c r="CR284" s="2" t="str" cm="1">
        <f t="array" ref="CR284">_xlfn.XLOOKUP($A284&amp;CR$5,'[1]NBA-Data-1980-2019'!$B$1:$B$16305&amp;'[1]NBA-Data-1980-2019'!$A$1:$A$16305,'[1]NBA-Data-1980-2019'!$F$1:$F$16305,"",0)</f>
        <v/>
      </c>
      <c r="CS284" s="2" t="str" cm="1">
        <f t="array" ref="CS284">_xlfn.XLOOKUP($A284&amp;CS$5,'[1]NBA-Data-1980-2019'!$B$1:$B$16305&amp;'[1]NBA-Data-1980-2019'!$A$1:$A$16305,'[1]NBA-Data-1980-2019'!$F$1:$F$16305,"",0)</f>
        <v/>
      </c>
      <c r="CU284" s="2" t="str">
        <f>_xlfn.XLOOKUP($A284,TEAMS!$G$1:$G$839,TEAMS!$H$1:$H$839,"",0)</f>
        <v>SF</v>
      </c>
      <c r="CV284" s="2" t="str">
        <f>_xlfn.XLOOKUP($CU284,DASHBOARD!$B$22:$B$27,DASHBOARD!$C$22:$C$27,"",0)</f>
        <v>FORWARD</v>
      </c>
      <c r="CY284" s="63">
        <f>SUMIFS('[1]NBA-Data-1980-2019'!$G$1:$G$16305,'[1]NBA-Data-1980-2019'!$B$1:$B$16305,$A284,'[1]NBA-Data-1980-2019'!$A$1:$A$16305,CY$9)</f>
        <v>0</v>
      </c>
      <c r="CZ284" s="63">
        <f>SUMIFS('[1]NBA-Data-1980-2019'!$G$1:$G$16305,'[1]NBA-Data-1980-2019'!$B$1:$B$16305,$A284,'[1]NBA-Data-1980-2019'!$A$1:$A$16305,CZ$9)</f>
        <v>0</v>
      </c>
      <c r="DA284" s="63">
        <f>SUMIFS('[1]NBA-Data-1980-2019'!$G$1:$G$16305,'[1]NBA-Data-1980-2019'!$B$1:$B$16305,$A284,'[1]NBA-Data-1980-2019'!$A$1:$A$16305,DA$9)</f>
        <v>0</v>
      </c>
      <c r="DB284" s="63">
        <f>SUMIFS('[1]NBA-Data-1980-2019'!$G$1:$G$16305,'[1]NBA-Data-1980-2019'!$B$1:$B$16305,$A284,'[1]NBA-Data-1980-2019'!$A$1:$A$16305,DB$9)</f>
        <v>0</v>
      </c>
      <c r="DC284" s="63">
        <f>SUMIFS('[1]NBA-Data-1980-2019'!$G$1:$G$16305,'[1]NBA-Data-1980-2019'!$B$1:$B$16305,$A284,'[1]NBA-Data-1980-2019'!$A$1:$A$16305,DC$9)</f>
        <v>0</v>
      </c>
      <c r="DD284" s="63">
        <f>SUMIFS('[1]NBA-Data-1980-2019'!$G$1:$G$16305,'[1]NBA-Data-1980-2019'!$B$1:$B$16305,$A284,'[1]NBA-Data-1980-2019'!$A$1:$A$16305,DD$9)</f>
        <v>0</v>
      </c>
      <c r="DE284" s="63">
        <f>SUMIFS('[1]NBA-Data-1980-2019'!$G$1:$G$16305,'[1]NBA-Data-1980-2019'!$B$1:$B$16305,$A284,'[1]NBA-Data-1980-2019'!$A$1:$A$16305,DE$9)</f>
        <v>0</v>
      </c>
      <c r="DF284" s="63">
        <f>SUMIFS('[1]NBA-Data-1980-2019'!$G$1:$G$16305,'[1]NBA-Data-1980-2019'!$B$1:$B$16305,$A284,'[1]NBA-Data-1980-2019'!$A$1:$A$16305,DF$9)</f>
        <v>0</v>
      </c>
      <c r="DG284" s="63">
        <f>SUMIFS('[1]NBA-Data-1980-2019'!$G$1:$G$16305,'[1]NBA-Data-1980-2019'!$B$1:$B$16305,$A284,'[1]NBA-Data-1980-2019'!$A$1:$A$16305,DG$9)</f>
        <v>0</v>
      </c>
      <c r="DH284" s="63">
        <f>SUMIFS('[1]NBA-Data-1980-2019'!$G$1:$G$16305,'[1]NBA-Data-1980-2019'!$B$1:$B$16305,$A284,'[1]NBA-Data-1980-2019'!$A$1:$A$16305,DH$9)</f>
        <v>0</v>
      </c>
      <c r="DI284" s="63">
        <f>SUMIFS('[1]NBA-Data-1980-2019'!$G$1:$G$16305,'[1]NBA-Data-1980-2019'!$B$1:$B$16305,$A284,'[1]NBA-Data-1980-2019'!$A$1:$A$16305,DI$9)</f>
        <v>0</v>
      </c>
      <c r="DJ284" s="63">
        <f>SUMIFS('[1]NBA-Data-1980-2019'!$G$1:$G$16305,'[1]NBA-Data-1980-2019'!$B$1:$B$16305,$A284,'[1]NBA-Data-1980-2019'!$A$1:$A$16305,DJ$9)</f>
        <v>0</v>
      </c>
      <c r="DK284" s="63">
        <f>SUMIFS('[1]NBA-Data-1980-2019'!$G$1:$G$16305,'[1]NBA-Data-1980-2019'!$B$1:$B$16305,$A284,'[1]NBA-Data-1980-2019'!$A$1:$A$16305,DK$9)</f>
        <v>0</v>
      </c>
      <c r="DL284" s="63">
        <f>SUMIFS('[1]NBA-Data-1980-2019'!$G$1:$G$16305,'[1]NBA-Data-1980-2019'!$B$1:$B$16305,$A284,'[1]NBA-Data-1980-2019'!$A$1:$A$16305,DL$9)</f>
        <v>0</v>
      </c>
      <c r="DM284" s="63">
        <f>SUMIFS('[1]NBA-Data-1980-2019'!$G$1:$G$16305,'[1]NBA-Data-1980-2019'!$B$1:$B$16305,$A284,'[1]NBA-Data-1980-2019'!$A$1:$A$16305,DM$9)</f>
        <v>0</v>
      </c>
      <c r="DN284" s="63">
        <f>SUMIFS('[1]NBA-Data-1980-2019'!$G$1:$G$16305,'[1]NBA-Data-1980-2019'!$B$1:$B$16305,$A284,'[1]NBA-Data-1980-2019'!$A$1:$A$16305,DN$9)</f>
        <v>0</v>
      </c>
      <c r="DO284" s="63">
        <f>SUMIFS('[1]NBA-Data-1980-2019'!$G$1:$G$16305,'[1]NBA-Data-1980-2019'!$B$1:$B$16305,$A284,'[1]NBA-Data-1980-2019'!$A$1:$A$16305,DO$9)</f>
        <v>0</v>
      </c>
      <c r="DP284" s="63">
        <f>SUMIFS('[1]NBA-Data-1980-2019'!$G$1:$G$16305,'[1]NBA-Data-1980-2019'!$B$1:$B$16305,$A284,'[1]NBA-Data-1980-2019'!$A$1:$A$16305,DP$9)</f>
        <v>0</v>
      </c>
      <c r="DQ284" s="63">
        <f>SUMIFS('[1]NBA-Data-1980-2019'!$G$1:$G$16305,'[1]NBA-Data-1980-2019'!$B$1:$B$16305,$A284,'[1]NBA-Data-1980-2019'!$A$1:$A$16305,DQ$9)</f>
        <v>0</v>
      </c>
      <c r="DR284" s="63">
        <f>SUMIFS('[1]NBA-Data-1980-2019'!$G$1:$G$16305,'[1]NBA-Data-1980-2019'!$B$1:$B$16305,$A284,'[1]NBA-Data-1980-2019'!$A$1:$A$16305,DR$9)</f>
        <v>0</v>
      </c>
      <c r="DS284" s="63">
        <f>SUMIFS('[1]NBA-Data-1980-2019'!$G$1:$G$16305,'[1]NBA-Data-1980-2019'!$B$1:$B$16305,$A284,'[1]NBA-Data-1980-2019'!$A$1:$A$16305,DS$9)</f>
        <v>0</v>
      </c>
      <c r="DT284" s="63">
        <f>SUMIFS('[1]NBA-Data-1980-2019'!$G$1:$G$16305,'[1]NBA-Data-1980-2019'!$B$1:$B$16305,$A284,'[1]NBA-Data-1980-2019'!$A$1:$A$16305,DT$9)</f>
        <v>0</v>
      </c>
      <c r="DU284" s="63">
        <f>SUMIFS('[1]NBA-Data-1980-2019'!$G$1:$G$16305,'[1]NBA-Data-1980-2019'!$B$1:$B$16305,$A284,'[1]NBA-Data-1980-2019'!$A$1:$A$16305,DU$9)</f>
        <v>0</v>
      </c>
      <c r="DV284" s="63">
        <f>SUMIFS('[1]NBA-Data-1980-2019'!$G$1:$G$16305,'[1]NBA-Data-1980-2019'!$B$1:$B$16305,$A284,'[1]NBA-Data-1980-2019'!$A$1:$A$16305,DV$9)</f>
        <v>0</v>
      </c>
      <c r="DW284" s="63">
        <f>SUMIFS('[1]NBA-Data-1980-2019'!$G$1:$G$16305,'[1]NBA-Data-1980-2019'!$B$1:$B$16305,$A284,'[1]NBA-Data-1980-2019'!$A$1:$A$16305,DW$9)</f>
        <v>0</v>
      </c>
      <c r="DX284" s="63">
        <f>SUMIFS('[1]NBA-Data-1980-2019'!$G$1:$G$16305,'[1]NBA-Data-1980-2019'!$B$1:$B$16305,$A284,'[1]NBA-Data-1980-2019'!$A$1:$A$16305,DX$9)</f>
        <v>0</v>
      </c>
      <c r="DY284" s="63">
        <f>SUMIFS('[1]NBA-Data-1980-2019'!$G$1:$G$16305,'[1]NBA-Data-1980-2019'!$B$1:$B$16305,$A284,'[1]NBA-Data-1980-2019'!$A$1:$A$16305,DY$9)</f>
        <v>0</v>
      </c>
      <c r="DZ284" s="63">
        <f>SUMIFS('[1]NBA-Data-1980-2019'!$G$1:$G$16305,'[1]NBA-Data-1980-2019'!$B$1:$B$16305,$A284,'[1]NBA-Data-1980-2019'!$A$1:$A$16305,DZ$9)</f>
        <v>0</v>
      </c>
      <c r="EA284" s="63">
        <f>SUMIFS('[1]NBA-Data-1980-2019'!$G$1:$G$16305,'[1]NBA-Data-1980-2019'!$B$1:$B$16305,$A284,'[1]NBA-Data-1980-2019'!$A$1:$A$16305,EA$9)</f>
        <v>0</v>
      </c>
      <c r="EB284" s="63">
        <f>SUMIFS('[1]NBA-Data-1980-2019'!$G$1:$G$16305,'[1]NBA-Data-1980-2019'!$B$1:$B$16305,$A284,'[1]NBA-Data-1980-2019'!$A$1:$A$16305,EB$9)</f>
        <v>0</v>
      </c>
      <c r="EC284" s="63">
        <f>SUMIFS('[1]NBA-Data-1980-2019'!$G$1:$G$16305,'[1]NBA-Data-1980-2019'!$B$1:$B$16305,$A284,'[1]NBA-Data-1980-2019'!$A$1:$A$16305,EC$9)</f>
        <v>0</v>
      </c>
      <c r="ED284" s="63">
        <f>SUMIFS('[1]NBA-Data-1980-2019'!$G$1:$G$16305,'[1]NBA-Data-1980-2019'!$B$1:$B$16305,$A284,'[1]NBA-Data-1980-2019'!$A$1:$A$16305,ED$9)</f>
        <v>0</v>
      </c>
      <c r="EH284" s="2" t="s">
        <v>1486</v>
      </c>
    </row>
    <row r="285" spans="1:165" x14ac:dyDescent="0.2">
      <c r="A285" s="2" t="s">
        <v>1094</v>
      </c>
      <c r="B285" s="2" t="str" cm="1">
        <f t="array" ref="B285">_xlfn.XLOOKUP($A285&amp;B$5,'[1]NBA-Data-1980-2019'!$B$1:$B$16305&amp;'[1]NBA-Data-1980-2019'!$A$1:$A$16305,'[1]NBA-Data-1980-2019'!$D$1:$D$16305,"",0)</f>
        <v/>
      </c>
      <c r="C285" s="2" t="str" cm="1">
        <f t="array" ref="C285">_xlfn.XLOOKUP($A285&amp;C$5,'[1]NBA-Data-1980-2019'!$B$1:$B$16305&amp;'[1]NBA-Data-1980-2019'!$A$1:$A$16305,'[1]NBA-Data-1980-2019'!$D$1:$D$16305,"",0)</f>
        <v>SAC</v>
      </c>
      <c r="D285" s="2" t="str" cm="1">
        <f t="array" ref="D285">_xlfn.XLOOKUP($A285&amp;D$5,'[1]NBA-Data-1980-2019'!$B$1:$B$16305&amp;'[1]NBA-Data-1980-2019'!$A$1:$A$16305,'[1]NBA-Data-1980-2019'!$D$1:$D$16305,"",0)</f>
        <v>SAC</v>
      </c>
      <c r="E285" s="2" t="str" cm="1">
        <f t="array" ref="E285">_xlfn.XLOOKUP($A285&amp;E$5,'[1]NBA-Data-1980-2019'!$B$1:$B$16305&amp;'[1]NBA-Data-1980-2019'!$A$1:$A$16305,'[1]NBA-Data-1980-2019'!$D$1:$D$16305,"",0)</f>
        <v>TOT</v>
      </c>
      <c r="F285" s="2" t="str" cm="1">
        <f t="array" ref="F285">_xlfn.XLOOKUP($A285&amp;F$5,'[1]NBA-Data-1980-2019'!$B$1:$B$16305&amp;'[1]NBA-Data-1980-2019'!$A$1:$A$16305,'[1]NBA-Data-1980-2019'!$D$1:$D$16305,"",0)</f>
        <v>HOU</v>
      </c>
      <c r="G285" s="2" t="str" cm="1">
        <f t="array" ref="G285">_xlfn.XLOOKUP($A285&amp;G$5,'[1]NBA-Data-1980-2019'!$B$1:$B$16305&amp;'[1]NBA-Data-1980-2019'!$A$1:$A$16305,'[1]NBA-Data-1980-2019'!$D$1:$D$16305,"",0)</f>
        <v>HOU</v>
      </c>
      <c r="H285" s="2" t="str" cm="1">
        <f t="array" ref="H285">_xlfn.XLOOKUP($A285&amp;H$5,'[1]NBA-Data-1980-2019'!$B$1:$B$16305&amp;'[1]NBA-Data-1980-2019'!$A$1:$A$16305,'[1]NBA-Data-1980-2019'!$D$1:$D$16305,"",0)</f>
        <v>VAN</v>
      </c>
      <c r="I285" s="2" t="str" cm="1">
        <f t="array" ref="I285">_xlfn.XLOOKUP($A285&amp;I$5,'[1]NBA-Data-1980-2019'!$B$1:$B$16305&amp;'[1]NBA-Data-1980-2019'!$A$1:$A$16305,'[1]NBA-Data-1980-2019'!$D$1:$D$16305,"",0)</f>
        <v>VAN</v>
      </c>
      <c r="J285" s="2" t="str" cm="1">
        <f t="array" ref="J285">_xlfn.XLOOKUP($A285&amp;J$5,'[1]NBA-Data-1980-2019'!$B$1:$B$16305&amp;'[1]NBA-Data-1980-2019'!$A$1:$A$16305,'[1]NBA-Data-1980-2019'!$D$1:$D$16305,"",0)</f>
        <v>VAN</v>
      </c>
      <c r="K285" s="2" t="str" cm="1">
        <f t="array" ref="K285">_xlfn.XLOOKUP($A285&amp;K$5,'[1]NBA-Data-1980-2019'!$B$1:$B$16305&amp;'[1]NBA-Data-1980-2019'!$A$1:$A$16305,'[1]NBA-Data-1980-2019'!$D$1:$D$16305,"",0)</f>
        <v>TOT</v>
      </c>
      <c r="L285" s="2" t="str" cm="1">
        <f t="array" ref="L285">_xlfn.XLOOKUP($A285&amp;L$5,'[1]NBA-Data-1980-2019'!$B$1:$B$16305&amp;'[1]NBA-Data-1980-2019'!$A$1:$A$16305,'[1]NBA-Data-1980-2019'!$D$1:$D$16305,"",0)</f>
        <v/>
      </c>
      <c r="M285" s="2" t="str" cm="1">
        <f t="array" ref="M285">_xlfn.XLOOKUP($A285&amp;M$5,'[1]NBA-Data-1980-2019'!$B$1:$B$16305&amp;'[1]NBA-Data-1980-2019'!$A$1:$A$16305,'[1]NBA-Data-1980-2019'!$D$1:$D$16305,"",0)</f>
        <v/>
      </c>
      <c r="N285" s="2" t="str" cm="1">
        <f t="array" ref="N285">_xlfn.XLOOKUP($A285&amp;N$5,'[1]NBA-Data-1980-2019'!$B$1:$B$16305&amp;'[1]NBA-Data-1980-2019'!$A$1:$A$16305,'[1]NBA-Data-1980-2019'!$D$1:$D$16305,"",0)</f>
        <v/>
      </c>
      <c r="O285" s="2" t="str" cm="1">
        <f t="array" ref="O285">_xlfn.XLOOKUP($A285&amp;O$5,'[1]NBA-Data-1980-2019'!$B$1:$B$16305&amp;'[1]NBA-Data-1980-2019'!$A$1:$A$16305,'[1]NBA-Data-1980-2019'!$D$1:$D$16305,"",0)</f>
        <v/>
      </c>
      <c r="P285" s="2" t="str" cm="1">
        <f t="array" ref="P285">_xlfn.XLOOKUP($A285&amp;P$5,'[1]NBA-Data-1980-2019'!$B$1:$B$16305&amp;'[1]NBA-Data-1980-2019'!$A$1:$A$16305,'[1]NBA-Data-1980-2019'!$D$1:$D$16305,"",0)</f>
        <v/>
      </c>
      <c r="Q285" s="2" t="str" cm="1">
        <f t="array" ref="Q285">_xlfn.XLOOKUP($A285&amp;Q$5,'[1]NBA-Data-1980-2019'!$B$1:$B$16305&amp;'[1]NBA-Data-1980-2019'!$A$1:$A$16305,'[1]NBA-Data-1980-2019'!$D$1:$D$16305,"",0)</f>
        <v/>
      </c>
      <c r="R285" s="2" t="str" cm="1">
        <f t="array" ref="R285">_xlfn.XLOOKUP($A285&amp;R$5,'[1]NBA-Data-1980-2019'!$B$1:$B$16305&amp;'[1]NBA-Data-1980-2019'!$A$1:$A$16305,'[1]NBA-Data-1980-2019'!$D$1:$D$16305,"",0)</f>
        <v/>
      </c>
      <c r="S285" s="2" t="str" cm="1">
        <f t="array" ref="S285">_xlfn.XLOOKUP($A285&amp;S$5,'[1]NBA-Data-1980-2019'!$B$1:$B$16305&amp;'[1]NBA-Data-1980-2019'!$A$1:$A$16305,'[1]NBA-Data-1980-2019'!$D$1:$D$16305,"",0)</f>
        <v/>
      </c>
      <c r="T285" s="2" t="str" cm="1">
        <f t="array" ref="T285">_xlfn.XLOOKUP($A285&amp;T$5,'[1]NBA-Data-1980-2019'!$B$1:$B$16305&amp;'[1]NBA-Data-1980-2019'!$A$1:$A$16305,'[1]NBA-Data-1980-2019'!$D$1:$D$16305,"",0)</f>
        <v/>
      </c>
      <c r="U285" s="2" t="str" cm="1">
        <f t="array" ref="U285">_xlfn.XLOOKUP($A285&amp;U$5,'[1]NBA-Data-1980-2019'!$B$1:$B$16305&amp;'[1]NBA-Data-1980-2019'!$A$1:$A$16305,'[1]NBA-Data-1980-2019'!$D$1:$D$16305,"",0)</f>
        <v/>
      </c>
      <c r="V285" s="2" t="str" cm="1">
        <f t="array" ref="V285">_xlfn.XLOOKUP($A285&amp;V$5,'[1]NBA-Data-1980-2019'!$B$1:$B$16305&amp;'[1]NBA-Data-1980-2019'!$A$1:$A$16305,'[1]NBA-Data-1980-2019'!$D$1:$D$16305,"",0)</f>
        <v/>
      </c>
      <c r="W285" s="2" t="str" cm="1">
        <f t="array" ref="W285">_xlfn.XLOOKUP($A285&amp;W$5,'[1]NBA-Data-1980-2019'!$B$1:$B$16305&amp;'[1]NBA-Data-1980-2019'!$A$1:$A$16305,'[1]NBA-Data-1980-2019'!$D$1:$D$16305,"",0)</f>
        <v/>
      </c>
      <c r="X285" s="2" t="str" cm="1">
        <f t="array" ref="X285">_xlfn.XLOOKUP($A285&amp;X$5,'[1]NBA-Data-1980-2019'!$B$1:$B$16305&amp;'[1]NBA-Data-1980-2019'!$A$1:$A$16305,'[1]NBA-Data-1980-2019'!$D$1:$D$16305,"",0)</f>
        <v/>
      </c>
      <c r="Y285" s="2" t="str" cm="1">
        <f t="array" ref="Y285">_xlfn.XLOOKUP($A285&amp;Y$5,'[1]NBA-Data-1980-2019'!$B$1:$B$16305&amp;'[1]NBA-Data-1980-2019'!$A$1:$A$16305,'[1]NBA-Data-1980-2019'!$D$1:$D$16305,"",0)</f>
        <v/>
      </c>
      <c r="Z285" s="2" t="str" cm="1">
        <f t="array" ref="Z285">_xlfn.XLOOKUP($A285&amp;Z$5,'[1]NBA-Data-1980-2019'!$B$1:$B$16305&amp;'[1]NBA-Data-1980-2019'!$A$1:$A$16305,'[1]NBA-Data-1980-2019'!$D$1:$D$16305,"",0)</f>
        <v/>
      </c>
      <c r="AA285" s="2" t="str" cm="1">
        <f t="array" ref="AA285">_xlfn.XLOOKUP($A285&amp;AA$5,'[1]NBA-Data-1980-2019'!$B$1:$B$16305&amp;'[1]NBA-Data-1980-2019'!$A$1:$A$16305,'[1]NBA-Data-1980-2019'!$D$1:$D$16305,"",0)</f>
        <v/>
      </c>
      <c r="AB285" s="2" t="str" cm="1">
        <f t="array" ref="AB285">_xlfn.XLOOKUP($A285&amp;AB$5,'[1]NBA-Data-1980-2019'!$B$1:$B$16305&amp;'[1]NBA-Data-1980-2019'!$A$1:$A$16305,'[1]NBA-Data-1980-2019'!$D$1:$D$16305,"",0)</f>
        <v/>
      </c>
      <c r="AC285" s="2" t="str" cm="1">
        <f t="array" ref="AC285">_xlfn.XLOOKUP($A285&amp;AC$5,'[1]NBA-Data-1980-2019'!$B$1:$B$16305&amp;'[1]NBA-Data-1980-2019'!$A$1:$A$16305,'[1]NBA-Data-1980-2019'!$D$1:$D$16305,"",0)</f>
        <v/>
      </c>
      <c r="AD285" s="2" t="str" cm="1">
        <f t="array" ref="AD285">_xlfn.XLOOKUP($A285&amp;AD$5,'[1]NBA-Data-1980-2019'!$B$1:$B$16305&amp;'[1]NBA-Data-1980-2019'!$A$1:$A$16305,'[1]NBA-Data-1980-2019'!$D$1:$D$16305,"",0)</f>
        <v/>
      </c>
      <c r="AE285" s="2" t="str" cm="1">
        <f t="array" ref="AE285">_xlfn.XLOOKUP($A285&amp;AE$5,'[1]NBA-Data-1980-2019'!$B$1:$B$16305&amp;'[1]NBA-Data-1980-2019'!$A$1:$A$16305,'[1]NBA-Data-1980-2019'!$D$1:$D$16305,"",0)</f>
        <v/>
      </c>
      <c r="AF285" s="2" t="str" cm="1">
        <f t="array" ref="AF285">_xlfn.XLOOKUP($A285&amp;AF$5,'[1]NBA-Data-1980-2019'!$B$1:$B$16305&amp;'[1]NBA-Data-1980-2019'!$A$1:$A$16305,'[1]NBA-Data-1980-2019'!$D$1:$D$16305,"",0)</f>
        <v/>
      </c>
      <c r="AG285" s="2" t="str" cm="1">
        <f t="array" ref="AG285">_xlfn.XLOOKUP($A285&amp;AG$5,'[1]NBA-Data-1980-2019'!$B$1:$B$16305&amp;'[1]NBA-Data-1980-2019'!$A$1:$A$16305,'[1]NBA-Data-1980-2019'!$D$1:$D$16305,"",0)</f>
        <v/>
      </c>
      <c r="AH285" s="2" t="str" cm="1">
        <f t="array" ref="AH285">_xlfn.XLOOKUP($A285&amp;AH$5,'[1]NBA-Data-1980-2019'!$B$1:$B$16305&amp;'[1]NBA-Data-1980-2019'!$A$1:$A$16305,'[1]NBA-Data-1980-2019'!$H$1:$H$16305,"",0)</f>
        <v/>
      </c>
      <c r="AI285" s="2" cm="1">
        <f t="array" ref="AI285">_xlfn.XLOOKUP($A285&amp;AI$5,'[1]NBA-Data-1980-2019'!$B$1:$B$16305&amp;'[1]NBA-Data-1980-2019'!$A$1:$A$16305,'[1]NBA-Data-1980-2019'!$H$1:$H$16305,"",0)</f>
        <v>814.2</v>
      </c>
      <c r="AJ285" s="2" cm="1">
        <f t="array" ref="AJ285">_xlfn.XLOOKUP($A285&amp;AJ$5,'[1]NBA-Data-1980-2019'!$B$1:$B$16305&amp;'[1]NBA-Data-1980-2019'!$A$1:$A$16305,'[1]NBA-Data-1980-2019'!$H$1:$H$16305,"",0)</f>
        <v>831.9</v>
      </c>
      <c r="AK285" s="2" cm="1">
        <f t="array" ref="AK285">_xlfn.XLOOKUP($A285&amp;AK$5,'[1]NBA-Data-1980-2019'!$B$1:$B$16305&amp;'[1]NBA-Data-1980-2019'!$A$1:$A$16305,'[1]NBA-Data-1980-2019'!$H$1:$H$16305,"",0)</f>
        <v>1368</v>
      </c>
      <c r="AL285" s="2" cm="1">
        <f t="array" ref="AL285">_xlfn.XLOOKUP($A285&amp;AL$5,'[1]NBA-Data-1980-2019'!$B$1:$B$16305&amp;'[1]NBA-Data-1980-2019'!$A$1:$A$16305,'[1]NBA-Data-1980-2019'!$H$1:$H$16305,"",0)</f>
        <v>1346.4</v>
      </c>
      <c r="AM285" s="2" cm="1">
        <f t="array" ref="AM285">_xlfn.XLOOKUP($A285&amp;AM$5,'[1]NBA-Data-1980-2019'!$B$1:$B$16305&amp;'[1]NBA-Data-1980-2019'!$A$1:$A$16305,'[1]NBA-Data-1980-2019'!$H$1:$H$16305,"",0)</f>
        <v>651.20000000000005</v>
      </c>
      <c r="AN285" s="2" cm="1">
        <f t="array" ref="AN285">_xlfn.XLOOKUP($A285&amp;AN$5,'[1]NBA-Data-1980-2019'!$B$1:$B$16305&amp;'[1]NBA-Data-1980-2019'!$A$1:$A$16305,'[1]NBA-Data-1980-2019'!$H$1:$H$16305,"",0)</f>
        <v>664.2</v>
      </c>
      <c r="AO285" s="2" cm="1">
        <f t="array" ref="AO285">_xlfn.XLOOKUP($A285&amp;AO$5,'[1]NBA-Data-1980-2019'!$B$1:$B$16305&amp;'[1]NBA-Data-1980-2019'!$A$1:$A$16305,'[1]NBA-Data-1980-2019'!$H$1:$H$16305,"",0)</f>
        <v>1418.6000000000001</v>
      </c>
      <c r="AP285" s="2" cm="1">
        <f t="array" ref="AP285">_xlfn.XLOOKUP($A285&amp;AP$5,'[1]NBA-Data-1980-2019'!$B$1:$B$16305&amp;'[1]NBA-Data-1980-2019'!$A$1:$A$16305,'[1]NBA-Data-1980-2019'!$H$1:$H$16305,"",0)</f>
        <v>699.19999999999993</v>
      </c>
      <c r="AQ285" s="2" cm="1">
        <f t="array" ref="AQ285">_xlfn.XLOOKUP($A285&amp;AQ$5,'[1]NBA-Data-1980-2019'!$B$1:$B$16305&amp;'[1]NBA-Data-1980-2019'!$A$1:$A$16305,'[1]NBA-Data-1980-2019'!$H$1:$H$16305,"",0)</f>
        <v>599.19999999999993</v>
      </c>
      <c r="AR285" s="2" t="str" cm="1">
        <f t="array" ref="AR285">_xlfn.XLOOKUP($A285&amp;AR$5,'[1]NBA-Data-1980-2019'!$B$1:$B$16305&amp;'[1]NBA-Data-1980-2019'!$A$1:$A$16305,'[1]NBA-Data-1980-2019'!$H$1:$H$16305,"",0)</f>
        <v/>
      </c>
      <c r="AS285" s="2" t="str" cm="1">
        <f t="array" ref="AS285">_xlfn.XLOOKUP($A285&amp;AS$5,'[1]NBA-Data-1980-2019'!$B$1:$B$16305&amp;'[1]NBA-Data-1980-2019'!$A$1:$A$16305,'[1]NBA-Data-1980-2019'!$H$1:$H$16305,"",0)</f>
        <v/>
      </c>
      <c r="AT285" s="2" t="str" cm="1">
        <f t="array" ref="AT285">_xlfn.XLOOKUP($A285&amp;AT$5,'[1]NBA-Data-1980-2019'!$B$1:$B$16305&amp;'[1]NBA-Data-1980-2019'!$A$1:$A$16305,'[1]NBA-Data-1980-2019'!$H$1:$H$16305,"",0)</f>
        <v/>
      </c>
      <c r="AU285" s="2" t="str" cm="1">
        <f t="array" ref="AU285">_xlfn.XLOOKUP($A285&amp;AU$5,'[1]NBA-Data-1980-2019'!$B$1:$B$16305&amp;'[1]NBA-Data-1980-2019'!$A$1:$A$16305,'[1]NBA-Data-1980-2019'!$H$1:$H$16305,"",0)</f>
        <v/>
      </c>
      <c r="AV285" s="2" t="str" cm="1">
        <f t="array" ref="AV285">_xlfn.XLOOKUP($A285&amp;AV$5,'[1]NBA-Data-1980-2019'!$B$1:$B$16305&amp;'[1]NBA-Data-1980-2019'!$A$1:$A$16305,'[1]NBA-Data-1980-2019'!$H$1:$H$16305,"",0)</f>
        <v/>
      </c>
      <c r="AW285" s="2" t="str" cm="1">
        <f t="array" ref="AW285">_xlfn.XLOOKUP($A285&amp;AW$5,'[1]NBA-Data-1980-2019'!$B$1:$B$16305&amp;'[1]NBA-Data-1980-2019'!$A$1:$A$16305,'[1]NBA-Data-1980-2019'!$H$1:$H$16305,"",0)</f>
        <v/>
      </c>
      <c r="AX285" s="2" t="str" cm="1">
        <f t="array" ref="AX285">_xlfn.XLOOKUP($A285&amp;AX$5,'[1]NBA-Data-1980-2019'!$B$1:$B$16305&amp;'[1]NBA-Data-1980-2019'!$A$1:$A$16305,'[1]NBA-Data-1980-2019'!$H$1:$H$16305,"",0)</f>
        <v/>
      </c>
      <c r="AY285" s="2" t="str" cm="1">
        <f t="array" ref="AY285">_xlfn.XLOOKUP($A285&amp;AY$5,'[1]NBA-Data-1980-2019'!$B$1:$B$16305&amp;'[1]NBA-Data-1980-2019'!$A$1:$A$16305,'[1]NBA-Data-1980-2019'!$H$1:$H$16305,"",0)</f>
        <v/>
      </c>
      <c r="AZ285" s="2" t="str" cm="1">
        <f t="array" ref="AZ285">_xlfn.XLOOKUP($A285&amp;AZ$5,'[1]NBA-Data-1980-2019'!$B$1:$B$16305&amp;'[1]NBA-Data-1980-2019'!$A$1:$A$16305,'[1]NBA-Data-1980-2019'!$H$1:$H$16305,"",0)</f>
        <v/>
      </c>
      <c r="BA285" s="2" t="str" cm="1">
        <f t="array" ref="BA285">_xlfn.XLOOKUP($A285&amp;BA$5,'[1]NBA-Data-1980-2019'!$B$1:$B$16305&amp;'[1]NBA-Data-1980-2019'!$A$1:$A$16305,'[1]NBA-Data-1980-2019'!$H$1:$H$16305,"",0)</f>
        <v/>
      </c>
      <c r="BB285" s="2" t="str" cm="1">
        <f t="array" ref="BB285">_xlfn.XLOOKUP($A285&amp;BB$5,'[1]NBA-Data-1980-2019'!$B$1:$B$16305&amp;'[1]NBA-Data-1980-2019'!$A$1:$A$16305,'[1]NBA-Data-1980-2019'!$H$1:$H$16305,"",0)</f>
        <v/>
      </c>
      <c r="BC285" s="2" t="str" cm="1">
        <f t="array" ref="BC285">_xlfn.XLOOKUP($A285&amp;BC$5,'[1]NBA-Data-1980-2019'!$B$1:$B$16305&amp;'[1]NBA-Data-1980-2019'!$A$1:$A$16305,'[1]NBA-Data-1980-2019'!$H$1:$H$16305,"",0)</f>
        <v/>
      </c>
      <c r="BD285" s="2" t="str" cm="1">
        <f t="array" ref="BD285">_xlfn.XLOOKUP($A285&amp;BD$5,'[1]NBA-Data-1980-2019'!$B$1:$B$16305&amp;'[1]NBA-Data-1980-2019'!$A$1:$A$16305,'[1]NBA-Data-1980-2019'!$H$1:$H$16305,"",0)</f>
        <v/>
      </c>
      <c r="BE285" s="2" t="str" cm="1">
        <f t="array" ref="BE285">_xlfn.XLOOKUP($A285&amp;BE$5,'[1]NBA-Data-1980-2019'!$B$1:$B$16305&amp;'[1]NBA-Data-1980-2019'!$A$1:$A$16305,'[1]NBA-Data-1980-2019'!$H$1:$H$16305,"",0)</f>
        <v/>
      </c>
      <c r="BF285" s="2" t="str" cm="1">
        <f t="array" ref="BF285">_xlfn.XLOOKUP($A285&amp;BF$5,'[1]NBA-Data-1980-2019'!$B$1:$B$16305&amp;'[1]NBA-Data-1980-2019'!$A$1:$A$16305,'[1]NBA-Data-1980-2019'!$H$1:$H$16305,"",0)</f>
        <v/>
      </c>
      <c r="BG285" s="2" t="str" cm="1">
        <f t="array" ref="BG285">_xlfn.XLOOKUP($A285&amp;BG$5,'[1]NBA-Data-1980-2019'!$B$1:$B$16305&amp;'[1]NBA-Data-1980-2019'!$A$1:$A$16305,'[1]NBA-Data-1980-2019'!$H$1:$H$16305,"",0)</f>
        <v/>
      </c>
      <c r="BH285" s="2" t="str" cm="1">
        <f t="array" ref="BH285">_xlfn.XLOOKUP($A285&amp;BH$5,'[1]NBA-Data-1980-2019'!$B$1:$B$16305&amp;'[1]NBA-Data-1980-2019'!$A$1:$A$16305,'[1]NBA-Data-1980-2019'!$H$1:$H$16305,"",0)</f>
        <v/>
      </c>
      <c r="BI285" s="2" t="str" cm="1">
        <f t="array" ref="BI285">_xlfn.XLOOKUP($A285&amp;BI$5,'[1]NBA-Data-1980-2019'!$B$1:$B$16305&amp;'[1]NBA-Data-1980-2019'!$A$1:$A$16305,'[1]NBA-Data-1980-2019'!$H$1:$H$16305,"",0)</f>
        <v/>
      </c>
      <c r="BJ285" s="2" t="str" cm="1">
        <f t="array" ref="BJ285">_xlfn.XLOOKUP($A285&amp;BJ$5,'[1]NBA-Data-1980-2019'!$B$1:$B$16305&amp;'[1]NBA-Data-1980-2019'!$A$1:$A$16305,'[1]NBA-Data-1980-2019'!$H$1:$H$16305,"",0)</f>
        <v/>
      </c>
      <c r="BK285" s="2" t="str" cm="1">
        <f t="array" ref="BK285">_xlfn.XLOOKUP($A285&amp;BK$5,'[1]NBA-Data-1980-2019'!$B$1:$B$16305&amp;'[1]NBA-Data-1980-2019'!$A$1:$A$16305,'[1]NBA-Data-1980-2019'!$H$1:$H$16305,"",0)</f>
        <v/>
      </c>
      <c r="BL285" s="2" t="str" cm="1">
        <f t="array" ref="BL285">_xlfn.XLOOKUP($A285&amp;BL$5,'[1]NBA-Data-1980-2019'!$B$1:$B$16305&amp;'[1]NBA-Data-1980-2019'!$A$1:$A$16305,'[1]NBA-Data-1980-2019'!$H$1:$H$16305,"",0)</f>
        <v/>
      </c>
      <c r="BM285" s="2" t="str" cm="1">
        <f t="array" ref="BM285">_xlfn.XLOOKUP($A285&amp;BM$5,'[1]NBA-Data-1980-2019'!$B$1:$B$16305&amp;'[1]NBA-Data-1980-2019'!$A$1:$A$16305,'[1]NBA-Data-1980-2019'!$H$1:$H$16305,"",0)</f>
        <v/>
      </c>
      <c r="BN285" s="2" t="str" cm="1">
        <f t="array" ref="BN285">_xlfn.XLOOKUP($A285&amp;BN$5,'[1]NBA-Data-1980-2019'!$B$1:$B$16305&amp;'[1]NBA-Data-1980-2019'!$A$1:$A$16305,'[1]NBA-Data-1980-2019'!$F$1:$F$16305,"",0)</f>
        <v/>
      </c>
      <c r="BO285" s="2" cm="1">
        <f t="array" ref="BO285">_xlfn.XLOOKUP($A285&amp;BO$5,'[1]NBA-Data-1980-2019'!$B$1:$B$16305&amp;'[1]NBA-Data-1980-2019'!$A$1:$A$16305,'[1]NBA-Data-1980-2019'!$F$1:$F$16305,"",0)</f>
        <v>11.2</v>
      </c>
      <c r="BP285" s="2" cm="1">
        <f t="array" ref="BP285">_xlfn.XLOOKUP($A285&amp;BP$5,'[1]NBA-Data-1980-2019'!$B$1:$B$16305&amp;'[1]NBA-Data-1980-2019'!$A$1:$A$16305,'[1]NBA-Data-1980-2019'!$F$1:$F$16305,"",0)</f>
        <v>13.4</v>
      </c>
      <c r="BQ285" s="2" cm="1">
        <f t="array" ref="BQ285">_xlfn.XLOOKUP($A285&amp;BQ$5,'[1]NBA-Data-1980-2019'!$B$1:$B$16305&amp;'[1]NBA-Data-1980-2019'!$A$1:$A$16305,'[1]NBA-Data-1980-2019'!$F$1:$F$16305,"",0)</f>
        <v>12.7</v>
      </c>
      <c r="BR285" s="2" cm="1">
        <f t="array" ref="BR285">_xlfn.XLOOKUP($A285&amp;BR$5,'[1]NBA-Data-1980-2019'!$B$1:$B$16305&amp;'[1]NBA-Data-1980-2019'!$A$1:$A$16305,'[1]NBA-Data-1980-2019'!$F$1:$F$16305,"",0)</f>
        <v>11</v>
      </c>
      <c r="BS285" s="2" cm="1">
        <f t="array" ref="BS285">_xlfn.XLOOKUP($A285&amp;BS$5,'[1]NBA-Data-1980-2019'!$B$1:$B$16305&amp;'[1]NBA-Data-1980-2019'!$A$1:$A$16305,'[1]NBA-Data-1980-2019'!$F$1:$F$16305,"",0)</f>
        <v>12.5</v>
      </c>
      <c r="BT285" s="2" cm="1">
        <f t="array" ref="BT285">_xlfn.XLOOKUP($A285&amp;BT$5,'[1]NBA-Data-1980-2019'!$B$1:$B$16305&amp;'[1]NBA-Data-1980-2019'!$A$1:$A$16305,'[1]NBA-Data-1980-2019'!$F$1:$F$16305,"",0)</f>
        <v>14.5</v>
      </c>
      <c r="BU285" s="2" cm="1">
        <f t="array" ref="BU285">_xlfn.XLOOKUP($A285&amp;BU$5,'[1]NBA-Data-1980-2019'!$B$1:$B$16305&amp;'[1]NBA-Data-1980-2019'!$A$1:$A$16305,'[1]NBA-Data-1980-2019'!$F$1:$F$16305,"",0)</f>
        <v>12.6</v>
      </c>
      <c r="BV285" s="2" cm="1">
        <f t="array" ref="BV285">_xlfn.XLOOKUP($A285&amp;BV$5,'[1]NBA-Data-1980-2019'!$B$1:$B$16305&amp;'[1]NBA-Data-1980-2019'!$A$1:$A$16305,'[1]NBA-Data-1980-2019'!$F$1:$F$16305,"",0)</f>
        <v>9.4</v>
      </c>
      <c r="BW285" s="2" cm="1">
        <f t="array" ref="BW285">_xlfn.XLOOKUP($A285&amp;BW$5,'[1]NBA-Data-1980-2019'!$B$1:$B$16305&amp;'[1]NBA-Data-1980-2019'!$A$1:$A$16305,'[1]NBA-Data-1980-2019'!$F$1:$F$16305,"",0)</f>
        <v>8.9</v>
      </c>
      <c r="BX285" s="2" t="str" cm="1">
        <f t="array" ref="BX285">_xlfn.XLOOKUP($A285&amp;BX$5,'[1]NBA-Data-1980-2019'!$B$1:$B$16305&amp;'[1]NBA-Data-1980-2019'!$A$1:$A$16305,'[1]NBA-Data-1980-2019'!$F$1:$F$16305,"",0)</f>
        <v/>
      </c>
      <c r="BY285" s="2" t="str" cm="1">
        <f t="array" ref="BY285">_xlfn.XLOOKUP($A285&amp;BY$5,'[1]NBA-Data-1980-2019'!$B$1:$B$16305&amp;'[1]NBA-Data-1980-2019'!$A$1:$A$16305,'[1]NBA-Data-1980-2019'!$F$1:$F$16305,"",0)</f>
        <v/>
      </c>
      <c r="BZ285" s="2" t="str" cm="1">
        <f t="array" ref="BZ285">_xlfn.XLOOKUP($A285&amp;BZ$5,'[1]NBA-Data-1980-2019'!$B$1:$B$16305&amp;'[1]NBA-Data-1980-2019'!$A$1:$A$16305,'[1]NBA-Data-1980-2019'!$F$1:$F$16305,"",0)</f>
        <v/>
      </c>
      <c r="CA285" s="2" t="str" cm="1">
        <f t="array" ref="CA285">_xlfn.XLOOKUP($A285&amp;CA$5,'[1]NBA-Data-1980-2019'!$B$1:$B$16305&amp;'[1]NBA-Data-1980-2019'!$A$1:$A$16305,'[1]NBA-Data-1980-2019'!$F$1:$F$16305,"",0)</f>
        <v/>
      </c>
      <c r="CB285" s="2" t="str" cm="1">
        <f t="array" ref="CB285">_xlfn.XLOOKUP($A285&amp;CB$5,'[1]NBA-Data-1980-2019'!$B$1:$B$16305&amp;'[1]NBA-Data-1980-2019'!$A$1:$A$16305,'[1]NBA-Data-1980-2019'!$F$1:$F$16305,"",0)</f>
        <v/>
      </c>
      <c r="CC285" s="2" t="str" cm="1">
        <f t="array" ref="CC285">_xlfn.XLOOKUP($A285&amp;CC$5,'[1]NBA-Data-1980-2019'!$B$1:$B$16305&amp;'[1]NBA-Data-1980-2019'!$A$1:$A$16305,'[1]NBA-Data-1980-2019'!$F$1:$F$16305,"",0)</f>
        <v/>
      </c>
      <c r="CD285" s="2" t="str" cm="1">
        <f t="array" ref="CD285">_xlfn.XLOOKUP($A285&amp;CD$5,'[1]NBA-Data-1980-2019'!$B$1:$B$16305&amp;'[1]NBA-Data-1980-2019'!$A$1:$A$16305,'[1]NBA-Data-1980-2019'!$F$1:$F$16305,"",0)</f>
        <v/>
      </c>
      <c r="CE285" s="2" t="str" cm="1">
        <f t="array" ref="CE285">_xlfn.XLOOKUP($A285&amp;CE$5,'[1]NBA-Data-1980-2019'!$B$1:$B$16305&amp;'[1]NBA-Data-1980-2019'!$A$1:$A$16305,'[1]NBA-Data-1980-2019'!$F$1:$F$16305,"",0)</f>
        <v/>
      </c>
      <c r="CF285" s="2" t="str" cm="1">
        <f t="array" ref="CF285">_xlfn.XLOOKUP($A285&amp;CF$5,'[1]NBA-Data-1980-2019'!$B$1:$B$16305&amp;'[1]NBA-Data-1980-2019'!$A$1:$A$16305,'[1]NBA-Data-1980-2019'!$F$1:$F$16305,"",0)</f>
        <v/>
      </c>
      <c r="CG285" s="2" t="str" cm="1">
        <f t="array" ref="CG285">_xlfn.XLOOKUP($A285&amp;CG$5,'[1]NBA-Data-1980-2019'!$B$1:$B$16305&amp;'[1]NBA-Data-1980-2019'!$A$1:$A$16305,'[1]NBA-Data-1980-2019'!$F$1:$F$16305,"",0)</f>
        <v/>
      </c>
      <c r="CH285" s="2" t="str" cm="1">
        <f t="array" ref="CH285">_xlfn.XLOOKUP($A285&amp;CH$5,'[1]NBA-Data-1980-2019'!$B$1:$B$16305&amp;'[1]NBA-Data-1980-2019'!$A$1:$A$16305,'[1]NBA-Data-1980-2019'!$F$1:$F$16305,"",0)</f>
        <v/>
      </c>
      <c r="CI285" s="2" t="str" cm="1">
        <f t="array" ref="CI285">_xlfn.XLOOKUP($A285&amp;CI$5,'[1]NBA-Data-1980-2019'!$B$1:$B$16305&amp;'[1]NBA-Data-1980-2019'!$A$1:$A$16305,'[1]NBA-Data-1980-2019'!$F$1:$F$16305,"",0)</f>
        <v/>
      </c>
      <c r="CJ285" s="2" t="str" cm="1">
        <f t="array" ref="CJ285">_xlfn.XLOOKUP($A285&amp;CJ$5,'[1]NBA-Data-1980-2019'!$B$1:$B$16305&amp;'[1]NBA-Data-1980-2019'!$A$1:$A$16305,'[1]NBA-Data-1980-2019'!$F$1:$F$16305,"",0)</f>
        <v/>
      </c>
      <c r="CK285" s="2" t="str" cm="1">
        <f t="array" ref="CK285">_xlfn.XLOOKUP($A285&amp;CK$5,'[1]NBA-Data-1980-2019'!$B$1:$B$16305&amp;'[1]NBA-Data-1980-2019'!$A$1:$A$16305,'[1]NBA-Data-1980-2019'!$F$1:$F$16305,"",0)</f>
        <v/>
      </c>
      <c r="CL285" s="2" t="str" cm="1">
        <f t="array" ref="CL285">_xlfn.XLOOKUP($A285&amp;CL$5,'[1]NBA-Data-1980-2019'!$B$1:$B$16305&amp;'[1]NBA-Data-1980-2019'!$A$1:$A$16305,'[1]NBA-Data-1980-2019'!$F$1:$F$16305,"",0)</f>
        <v/>
      </c>
      <c r="CM285" s="2" t="str" cm="1">
        <f t="array" ref="CM285">_xlfn.XLOOKUP($A285&amp;CM$5,'[1]NBA-Data-1980-2019'!$B$1:$B$16305&amp;'[1]NBA-Data-1980-2019'!$A$1:$A$16305,'[1]NBA-Data-1980-2019'!$F$1:$F$16305,"",0)</f>
        <v/>
      </c>
      <c r="CN285" s="2" t="str" cm="1">
        <f t="array" ref="CN285">_xlfn.XLOOKUP($A285&amp;CN$5,'[1]NBA-Data-1980-2019'!$B$1:$B$16305&amp;'[1]NBA-Data-1980-2019'!$A$1:$A$16305,'[1]NBA-Data-1980-2019'!$F$1:$F$16305,"",0)</f>
        <v/>
      </c>
      <c r="CO285" s="2" t="str" cm="1">
        <f t="array" ref="CO285">_xlfn.XLOOKUP($A285&amp;CO$5,'[1]NBA-Data-1980-2019'!$B$1:$B$16305&amp;'[1]NBA-Data-1980-2019'!$A$1:$A$16305,'[1]NBA-Data-1980-2019'!$F$1:$F$16305,"",0)</f>
        <v/>
      </c>
      <c r="CP285" s="2" t="str" cm="1">
        <f t="array" ref="CP285">_xlfn.XLOOKUP($A285&amp;CP$5,'[1]NBA-Data-1980-2019'!$B$1:$B$16305&amp;'[1]NBA-Data-1980-2019'!$A$1:$A$16305,'[1]NBA-Data-1980-2019'!$F$1:$F$16305,"",0)</f>
        <v/>
      </c>
      <c r="CQ285" s="2" t="str" cm="1">
        <f t="array" ref="CQ285">_xlfn.XLOOKUP($A285&amp;CQ$5,'[1]NBA-Data-1980-2019'!$B$1:$B$16305&amp;'[1]NBA-Data-1980-2019'!$A$1:$A$16305,'[1]NBA-Data-1980-2019'!$F$1:$F$16305,"",0)</f>
        <v/>
      </c>
      <c r="CR285" s="2" t="str" cm="1">
        <f t="array" ref="CR285">_xlfn.XLOOKUP($A285&amp;CR$5,'[1]NBA-Data-1980-2019'!$B$1:$B$16305&amp;'[1]NBA-Data-1980-2019'!$A$1:$A$16305,'[1]NBA-Data-1980-2019'!$F$1:$F$16305,"",0)</f>
        <v/>
      </c>
      <c r="CS285" s="2" t="str" cm="1">
        <f t="array" ref="CS285">_xlfn.XLOOKUP($A285&amp;CS$5,'[1]NBA-Data-1980-2019'!$B$1:$B$16305&amp;'[1]NBA-Data-1980-2019'!$A$1:$A$16305,'[1]NBA-Data-1980-2019'!$F$1:$F$16305,"",0)</f>
        <v/>
      </c>
      <c r="CU285" s="2" t="str">
        <f>_xlfn.XLOOKUP($A285,TEAMS!$G$1:$G$839,TEAMS!$H$1:$H$839,"",0)</f>
        <v>PF</v>
      </c>
      <c r="CV285" s="2" t="str">
        <f>_xlfn.XLOOKUP($CU285,DASHBOARD!$B$22:$B$27,DASHBOARD!$C$22:$C$27,"",0)</f>
        <v>FORWARD</v>
      </c>
      <c r="CY285" s="63">
        <f>SUMIFS('[1]NBA-Data-1980-2019'!$G$1:$G$16305,'[1]NBA-Data-1980-2019'!$B$1:$B$16305,$A285,'[1]NBA-Data-1980-2019'!$A$1:$A$16305,CY$9)</f>
        <v>0</v>
      </c>
      <c r="CZ285" s="63">
        <f>SUMIFS('[1]NBA-Data-1980-2019'!$G$1:$G$16305,'[1]NBA-Data-1980-2019'!$B$1:$B$16305,$A285,'[1]NBA-Data-1980-2019'!$A$1:$A$16305,CZ$9)</f>
        <v>475000</v>
      </c>
      <c r="DA285" s="63">
        <f>SUMIFS('[1]NBA-Data-1980-2019'!$G$1:$G$16305,'[1]NBA-Data-1980-2019'!$B$1:$B$16305,$A285,'[1]NBA-Data-1980-2019'!$A$1:$A$16305,DA$9)</f>
        <v>630000</v>
      </c>
      <c r="DB285" s="63">
        <f>SUMIFS('[1]NBA-Data-1980-2019'!$G$1:$G$16305,'[1]NBA-Data-1980-2019'!$B$1:$B$16305,$A285,'[1]NBA-Data-1980-2019'!$A$1:$A$16305,DB$9)</f>
        <v>760000</v>
      </c>
      <c r="DC285" s="63">
        <f>SUMIFS('[1]NBA-Data-1980-2019'!$G$1:$G$16305,'[1]NBA-Data-1980-2019'!$B$1:$B$16305,$A285,'[1]NBA-Data-1980-2019'!$A$1:$A$16305,DC$9)</f>
        <v>126300</v>
      </c>
      <c r="DD285" s="63">
        <f>SUMIFS('[1]NBA-Data-1980-2019'!$G$1:$G$16305,'[1]NBA-Data-1980-2019'!$B$1:$B$16305,$A285,'[1]NBA-Data-1980-2019'!$A$1:$A$16305,DD$9)</f>
        <v>700000</v>
      </c>
      <c r="DE285" s="63">
        <f>SUMIFS('[1]NBA-Data-1980-2019'!$G$1:$G$16305,'[1]NBA-Data-1980-2019'!$B$1:$B$16305,$A285,'[1]NBA-Data-1980-2019'!$A$1:$A$16305,DE$9)</f>
        <v>700000</v>
      </c>
      <c r="DF285" s="63">
        <f>SUMIFS('[1]NBA-Data-1980-2019'!$G$1:$G$16305,'[1]NBA-Data-1980-2019'!$B$1:$B$16305,$A285,'[1]NBA-Data-1980-2019'!$A$1:$A$16305,DF$9)</f>
        <v>700000</v>
      </c>
      <c r="DG285" s="63">
        <f>SUMIFS('[1]NBA-Data-1980-2019'!$G$1:$G$16305,'[1]NBA-Data-1980-2019'!$B$1:$B$16305,$A285,'[1]NBA-Data-1980-2019'!$A$1:$A$16305,DG$9)</f>
        <v>700000</v>
      </c>
      <c r="DH285" s="63">
        <f>SUMIFS('[1]NBA-Data-1980-2019'!$G$1:$G$16305,'[1]NBA-Data-1980-2019'!$B$1:$B$16305,$A285,'[1]NBA-Data-1980-2019'!$A$1:$A$16305,DH$9)</f>
        <v>0</v>
      </c>
      <c r="DI285" s="63">
        <f>SUMIFS('[1]NBA-Data-1980-2019'!$G$1:$G$16305,'[1]NBA-Data-1980-2019'!$B$1:$B$16305,$A285,'[1]NBA-Data-1980-2019'!$A$1:$A$16305,DI$9)</f>
        <v>0</v>
      </c>
      <c r="DJ285" s="63">
        <f>SUMIFS('[1]NBA-Data-1980-2019'!$G$1:$G$16305,'[1]NBA-Data-1980-2019'!$B$1:$B$16305,$A285,'[1]NBA-Data-1980-2019'!$A$1:$A$16305,DJ$9)</f>
        <v>0</v>
      </c>
      <c r="DK285" s="63">
        <f>SUMIFS('[1]NBA-Data-1980-2019'!$G$1:$G$16305,'[1]NBA-Data-1980-2019'!$B$1:$B$16305,$A285,'[1]NBA-Data-1980-2019'!$A$1:$A$16305,DK$9)</f>
        <v>0</v>
      </c>
      <c r="DL285" s="63">
        <f>SUMIFS('[1]NBA-Data-1980-2019'!$G$1:$G$16305,'[1]NBA-Data-1980-2019'!$B$1:$B$16305,$A285,'[1]NBA-Data-1980-2019'!$A$1:$A$16305,DL$9)</f>
        <v>0</v>
      </c>
      <c r="DM285" s="63">
        <f>SUMIFS('[1]NBA-Data-1980-2019'!$G$1:$G$16305,'[1]NBA-Data-1980-2019'!$B$1:$B$16305,$A285,'[1]NBA-Data-1980-2019'!$A$1:$A$16305,DM$9)</f>
        <v>0</v>
      </c>
      <c r="DN285" s="63">
        <f>SUMIFS('[1]NBA-Data-1980-2019'!$G$1:$G$16305,'[1]NBA-Data-1980-2019'!$B$1:$B$16305,$A285,'[1]NBA-Data-1980-2019'!$A$1:$A$16305,DN$9)</f>
        <v>0</v>
      </c>
      <c r="DO285" s="63">
        <f>SUMIFS('[1]NBA-Data-1980-2019'!$G$1:$G$16305,'[1]NBA-Data-1980-2019'!$B$1:$B$16305,$A285,'[1]NBA-Data-1980-2019'!$A$1:$A$16305,DO$9)</f>
        <v>0</v>
      </c>
      <c r="DP285" s="63">
        <f>SUMIFS('[1]NBA-Data-1980-2019'!$G$1:$G$16305,'[1]NBA-Data-1980-2019'!$B$1:$B$16305,$A285,'[1]NBA-Data-1980-2019'!$A$1:$A$16305,DP$9)</f>
        <v>0</v>
      </c>
      <c r="DQ285" s="63">
        <f>SUMIFS('[1]NBA-Data-1980-2019'!$G$1:$G$16305,'[1]NBA-Data-1980-2019'!$B$1:$B$16305,$A285,'[1]NBA-Data-1980-2019'!$A$1:$A$16305,DQ$9)</f>
        <v>0</v>
      </c>
      <c r="DR285" s="63">
        <f>SUMIFS('[1]NBA-Data-1980-2019'!$G$1:$G$16305,'[1]NBA-Data-1980-2019'!$B$1:$B$16305,$A285,'[1]NBA-Data-1980-2019'!$A$1:$A$16305,DR$9)</f>
        <v>0</v>
      </c>
      <c r="DS285" s="63">
        <f>SUMIFS('[1]NBA-Data-1980-2019'!$G$1:$G$16305,'[1]NBA-Data-1980-2019'!$B$1:$B$16305,$A285,'[1]NBA-Data-1980-2019'!$A$1:$A$16305,DS$9)</f>
        <v>0</v>
      </c>
      <c r="DT285" s="63">
        <f>SUMIFS('[1]NBA-Data-1980-2019'!$G$1:$G$16305,'[1]NBA-Data-1980-2019'!$B$1:$B$16305,$A285,'[1]NBA-Data-1980-2019'!$A$1:$A$16305,DT$9)</f>
        <v>0</v>
      </c>
      <c r="DU285" s="63">
        <f>SUMIFS('[1]NBA-Data-1980-2019'!$G$1:$G$16305,'[1]NBA-Data-1980-2019'!$B$1:$B$16305,$A285,'[1]NBA-Data-1980-2019'!$A$1:$A$16305,DU$9)</f>
        <v>0</v>
      </c>
      <c r="DV285" s="63">
        <f>SUMIFS('[1]NBA-Data-1980-2019'!$G$1:$G$16305,'[1]NBA-Data-1980-2019'!$B$1:$B$16305,$A285,'[1]NBA-Data-1980-2019'!$A$1:$A$16305,DV$9)</f>
        <v>0</v>
      </c>
      <c r="DW285" s="63">
        <f>SUMIFS('[1]NBA-Data-1980-2019'!$G$1:$G$16305,'[1]NBA-Data-1980-2019'!$B$1:$B$16305,$A285,'[1]NBA-Data-1980-2019'!$A$1:$A$16305,DW$9)</f>
        <v>0</v>
      </c>
      <c r="DX285" s="63">
        <f>SUMIFS('[1]NBA-Data-1980-2019'!$G$1:$G$16305,'[1]NBA-Data-1980-2019'!$B$1:$B$16305,$A285,'[1]NBA-Data-1980-2019'!$A$1:$A$16305,DX$9)</f>
        <v>0</v>
      </c>
      <c r="DY285" s="63">
        <f>SUMIFS('[1]NBA-Data-1980-2019'!$G$1:$G$16305,'[1]NBA-Data-1980-2019'!$B$1:$B$16305,$A285,'[1]NBA-Data-1980-2019'!$A$1:$A$16305,DY$9)</f>
        <v>0</v>
      </c>
      <c r="DZ285" s="63">
        <f>SUMIFS('[1]NBA-Data-1980-2019'!$G$1:$G$16305,'[1]NBA-Data-1980-2019'!$B$1:$B$16305,$A285,'[1]NBA-Data-1980-2019'!$A$1:$A$16305,DZ$9)</f>
        <v>0</v>
      </c>
      <c r="EA285" s="63">
        <f>SUMIFS('[1]NBA-Data-1980-2019'!$G$1:$G$16305,'[1]NBA-Data-1980-2019'!$B$1:$B$16305,$A285,'[1]NBA-Data-1980-2019'!$A$1:$A$16305,EA$9)</f>
        <v>0</v>
      </c>
      <c r="EB285" s="63">
        <f>SUMIFS('[1]NBA-Data-1980-2019'!$G$1:$G$16305,'[1]NBA-Data-1980-2019'!$B$1:$B$16305,$A285,'[1]NBA-Data-1980-2019'!$A$1:$A$16305,EB$9)</f>
        <v>0</v>
      </c>
      <c r="EC285" s="63">
        <f>SUMIFS('[1]NBA-Data-1980-2019'!$G$1:$G$16305,'[1]NBA-Data-1980-2019'!$B$1:$B$16305,$A285,'[1]NBA-Data-1980-2019'!$A$1:$A$16305,EC$9)</f>
        <v>0</v>
      </c>
      <c r="ED285" s="63">
        <f>SUMIFS('[1]NBA-Data-1980-2019'!$G$1:$G$16305,'[1]NBA-Data-1980-2019'!$B$1:$B$16305,$A285,'[1]NBA-Data-1980-2019'!$A$1:$A$16305,ED$9)</f>
        <v>0</v>
      </c>
      <c r="EF285" s="1"/>
      <c r="EG285" s="1"/>
      <c r="EH285" s="2" t="s">
        <v>1482</v>
      </c>
      <c r="EI285" s="1"/>
      <c r="EJ285" s="1"/>
      <c r="EK285" s="1"/>
      <c r="EL285" s="1"/>
      <c r="EM285" s="1"/>
      <c r="EN285" s="1"/>
      <c r="EO285" s="58"/>
      <c r="EP285" s="1"/>
      <c r="EQ285" s="1"/>
      <c r="ER285" s="1"/>
      <c r="ES285" s="1"/>
      <c r="ET285" s="1"/>
      <c r="EU285" s="1"/>
      <c r="EV285" s="1"/>
      <c r="EW285" s="58"/>
      <c r="EX285" s="58"/>
      <c r="EY285" s="58"/>
      <c r="EZ285" s="1"/>
      <c r="FA285" s="1"/>
      <c r="FB285" s="58"/>
      <c r="FC285" s="58"/>
      <c r="FD285" s="58"/>
      <c r="FE285" s="58"/>
      <c r="FF285" s="58"/>
      <c r="FG285" s="58"/>
      <c r="FH285" s="58"/>
      <c r="FI285" s="1"/>
    </row>
    <row r="286" spans="1:165" x14ac:dyDescent="0.2">
      <c r="A286" s="2" t="s">
        <v>655</v>
      </c>
      <c r="B286" s="2" t="str" cm="1">
        <f t="array" ref="B286">_xlfn.XLOOKUP($A286&amp;B$5,'[1]NBA-Data-1980-2019'!$B$1:$B$16305&amp;'[1]NBA-Data-1980-2019'!$A$1:$A$16305,'[1]NBA-Data-1980-2019'!$D$1:$D$16305,"",0)</f>
        <v/>
      </c>
      <c r="C286" s="2" t="str" cm="1">
        <f t="array" ref="C286">_xlfn.XLOOKUP($A286&amp;C$5,'[1]NBA-Data-1980-2019'!$B$1:$B$16305&amp;'[1]NBA-Data-1980-2019'!$A$1:$A$16305,'[1]NBA-Data-1980-2019'!$D$1:$D$16305,"",0)</f>
        <v/>
      </c>
      <c r="D286" s="2" t="str" cm="1">
        <f t="array" ref="D286">_xlfn.XLOOKUP($A286&amp;D$5,'[1]NBA-Data-1980-2019'!$B$1:$B$16305&amp;'[1]NBA-Data-1980-2019'!$A$1:$A$16305,'[1]NBA-Data-1980-2019'!$D$1:$D$16305,"",0)</f>
        <v/>
      </c>
      <c r="E286" s="2" t="str" cm="1">
        <f t="array" ref="E286">_xlfn.XLOOKUP($A286&amp;E$5,'[1]NBA-Data-1980-2019'!$B$1:$B$16305&amp;'[1]NBA-Data-1980-2019'!$A$1:$A$16305,'[1]NBA-Data-1980-2019'!$D$1:$D$16305,"",0)</f>
        <v/>
      </c>
      <c r="F286" s="2" t="str" cm="1">
        <f t="array" ref="F286">_xlfn.XLOOKUP($A286&amp;F$5,'[1]NBA-Data-1980-2019'!$B$1:$B$16305&amp;'[1]NBA-Data-1980-2019'!$A$1:$A$16305,'[1]NBA-Data-1980-2019'!$D$1:$D$16305,"",0)</f>
        <v/>
      </c>
      <c r="G286" s="2" t="str" cm="1">
        <f t="array" ref="G286">_xlfn.XLOOKUP($A286&amp;G$5,'[1]NBA-Data-1980-2019'!$B$1:$B$16305&amp;'[1]NBA-Data-1980-2019'!$A$1:$A$16305,'[1]NBA-Data-1980-2019'!$D$1:$D$16305,"",0)</f>
        <v/>
      </c>
      <c r="H286" s="2" t="str" cm="1">
        <f t="array" ref="H286">_xlfn.XLOOKUP($A286&amp;H$5,'[1]NBA-Data-1980-2019'!$B$1:$B$16305&amp;'[1]NBA-Data-1980-2019'!$A$1:$A$16305,'[1]NBA-Data-1980-2019'!$D$1:$D$16305,"",0)</f>
        <v/>
      </c>
      <c r="I286" s="2" t="str" cm="1">
        <f t="array" ref="I286">_xlfn.XLOOKUP($A286&amp;I$5,'[1]NBA-Data-1980-2019'!$B$1:$B$16305&amp;'[1]NBA-Data-1980-2019'!$A$1:$A$16305,'[1]NBA-Data-1980-2019'!$D$1:$D$16305,"",0)</f>
        <v/>
      </c>
      <c r="J286" s="2" t="str" cm="1">
        <f t="array" ref="J286">_xlfn.XLOOKUP($A286&amp;J$5,'[1]NBA-Data-1980-2019'!$B$1:$B$16305&amp;'[1]NBA-Data-1980-2019'!$A$1:$A$16305,'[1]NBA-Data-1980-2019'!$D$1:$D$16305,"",0)</f>
        <v/>
      </c>
      <c r="K286" s="2" t="str" cm="1">
        <f t="array" ref="K286">_xlfn.XLOOKUP($A286&amp;K$5,'[1]NBA-Data-1980-2019'!$B$1:$B$16305&amp;'[1]NBA-Data-1980-2019'!$A$1:$A$16305,'[1]NBA-Data-1980-2019'!$D$1:$D$16305,"",0)</f>
        <v/>
      </c>
      <c r="L286" s="2" t="str" cm="1">
        <f t="array" ref="L286">_xlfn.XLOOKUP($A286&amp;L$5,'[1]NBA-Data-1980-2019'!$B$1:$B$16305&amp;'[1]NBA-Data-1980-2019'!$A$1:$A$16305,'[1]NBA-Data-1980-2019'!$D$1:$D$16305,"",0)</f>
        <v/>
      </c>
      <c r="M286" s="2" t="str" cm="1">
        <f t="array" ref="M286">_xlfn.XLOOKUP($A286&amp;M$5,'[1]NBA-Data-1980-2019'!$B$1:$B$16305&amp;'[1]NBA-Data-1980-2019'!$A$1:$A$16305,'[1]NBA-Data-1980-2019'!$D$1:$D$16305,"",0)</f>
        <v/>
      </c>
      <c r="N286" s="2" t="str" cm="1">
        <f t="array" ref="N286">_xlfn.XLOOKUP($A286&amp;N$5,'[1]NBA-Data-1980-2019'!$B$1:$B$16305&amp;'[1]NBA-Data-1980-2019'!$A$1:$A$16305,'[1]NBA-Data-1980-2019'!$D$1:$D$16305,"",0)</f>
        <v/>
      </c>
      <c r="O286" s="2" t="str" cm="1">
        <f t="array" ref="O286">_xlfn.XLOOKUP($A286&amp;O$5,'[1]NBA-Data-1980-2019'!$B$1:$B$16305&amp;'[1]NBA-Data-1980-2019'!$A$1:$A$16305,'[1]NBA-Data-1980-2019'!$D$1:$D$16305,"",0)</f>
        <v/>
      </c>
      <c r="P286" s="2" t="str" cm="1">
        <f t="array" ref="P286">_xlfn.XLOOKUP($A286&amp;P$5,'[1]NBA-Data-1980-2019'!$B$1:$B$16305&amp;'[1]NBA-Data-1980-2019'!$A$1:$A$16305,'[1]NBA-Data-1980-2019'!$D$1:$D$16305,"",0)</f>
        <v/>
      </c>
      <c r="Q286" s="2" t="str" cm="1">
        <f t="array" ref="Q286">_xlfn.XLOOKUP($A286&amp;Q$5,'[1]NBA-Data-1980-2019'!$B$1:$B$16305&amp;'[1]NBA-Data-1980-2019'!$A$1:$A$16305,'[1]NBA-Data-1980-2019'!$D$1:$D$16305,"",0)</f>
        <v/>
      </c>
      <c r="R286" s="2" t="str" cm="1">
        <f t="array" ref="R286">_xlfn.XLOOKUP($A286&amp;R$5,'[1]NBA-Data-1980-2019'!$B$1:$B$16305&amp;'[1]NBA-Data-1980-2019'!$A$1:$A$16305,'[1]NBA-Data-1980-2019'!$D$1:$D$16305,"",0)</f>
        <v/>
      </c>
      <c r="S286" s="2" t="str" cm="1">
        <f t="array" ref="S286">_xlfn.XLOOKUP($A286&amp;S$5,'[1]NBA-Data-1980-2019'!$B$1:$B$16305&amp;'[1]NBA-Data-1980-2019'!$A$1:$A$16305,'[1]NBA-Data-1980-2019'!$D$1:$D$16305,"",0)</f>
        <v/>
      </c>
      <c r="T286" s="2" t="str" cm="1">
        <f t="array" ref="T286">_xlfn.XLOOKUP($A286&amp;T$5,'[1]NBA-Data-1980-2019'!$B$1:$B$16305&amp;'[1]NBA-Data-1980-2019'!$A$1:$A$16305,'[1]NBA-Data-1980-2019'!$D$1:$D$16305,"",0)</f>
        <v/>
      </c>
      <c r="U286" s="2" t="str" cm="1">
        <f t="array" ref="U286">_xlfn.XLOOKUP($A286&amp;U$5,'[1]NBA-Data-1980-2019'!$B$1:$B$16305&amp;'[1]NBA-Data-1980-2019'!$A$1:$A$16305,'[1]NBA-Data-1980-2019'!$D$1:$D$16305,"",0)</f>
        <v/>
      </c>
      <c r="V286" s="2" t="str" cm="1">
        <f t="array" ref="V286">_xlfn.XLOOKUP($A286&amp;V$5,'[1]NBA-Data-1980-2019'!$B$1:$B$16305&amp;'[1]NBA-Data-1980-2019'!$A$1:$A$16305,'[1]NBA-Data-1980-2019'!$D$1:$D$16305,"",0)</f>
        <v/>
      </c>
      <c r="W286" s="2" t="str" cm="1">
        <f t="array" ref="W286">_xlfn.XLOOKUP($A286&amp;W$5,'[1]NBA-Data-1980-2019'!$B$1:$B$16305&amp;'[1]NBA-Data-1980-2019'!$A$1:$A$16305,'[1]NBA-Data-1980-2019'!$D$1:$D$16305,"",0)</f>
        <v/>
      </c>
      <c r="X286" s="2" t="str" cm="1">
        <f t="array" ref="X286">_xlfn.XLOOKUP($A286&amp;X$5,'[1]NBA-Data-1980-2019'!$B$1:$B$16305&amp;'[1]NBA-Data-1980-2019'!$A$1:$A$16305,'[1]NBA-Data-1980-2019'!$D$1:$D$16305,"",0)</f>
        <v/>
      </c>
      <c r="Y286" s="2" t="str" cm="1">
        <f t="array" ref="Y286">_xlfn.XLOOKUP($A286&amp;Y$5,'[1]NBA-Data-1980-2019'!$B$1:$B$16305&amp;'[1]NBA-Data-1980-2019'!$A$1:$A$16305,'[1]NBA-Data-1980-2019'!$D$1:$D$16305,"",0)</f>
        <v/>
      </c>
      <c r="Z286" s="2" t="str" cm="1">
        <f t="array" ref="Z286">_xlfn.XLOOKUP($A286&amp;Z$5,'[1]NBA-Data-1980-2019'!$B$1:$B$16305&amp;'[1]NBA-Data-1980-2019'!$A$1:$A$16305,'[1]NBA-Data-1980-2019'!$D$1:$D$16305,"",0)</f>
        <v/>
      </c>
      <c r="AA286" s="2" t="str" cm="1">
        <f t="array" ref="AA286">_xlfn.XLOOKUP($A286&amp;AA$5,'[1]NBA-Data-1980-2019'!$B$1:$B$16305&amp;'[1]NBA-Data-1980-2019'!$A$1:$A$16305,'[1]NBA-Data-1980-2019'!$D$1:$D$16305,"",0)</f>
        <v/>
      </c>
      <c r="AB286" s="2" t="str" cm="1">
        <f t="array" ref="AB286">_xlfn.XLOOKUP($A286&amp;AB$5,'[1]NBA-Data-1980-2019'!$B$1:$B$16305&amp;'[1]NBA-Data-1980-2019'!$A$1:$A$16305,'[1]NBA-Data-1980-2019'!$D$1:$D$16305,"",0)</f>
        <v>TOT</v>
      </c>
      <c r="AC286" s="2" t="str" cm="1">
        <f t="array" ref="AC286">_xlfn.XLOOKUP($A286&amp;AC$5,'[1]NBA-Data-1980-2019'!$B$1:$B$16305&amp;'[1]NBA-Data-1980-2019'!$A$1:$A$16305,'[1]NBA-Data-1980-2019'!$D$1:$D$16305,"",0)</f>
        <v>GSW</v>
      </c>
      <c r="AD286" s="2" t="str" cm="1">
        <f t="array" ref="AD286">_xlfn.XLOOKUP($A286&amp;AD$5,'[1]NBA-Data-1980-2019'!$B$1:$B$16305&amp;'[1]NBA-Data-1980-2019'!$A$1:$A$16305,'[1]NBA-Data-1980-2019'!$D$1:$D$16305,"",0)</f>
        <v>GSW</v>
      </c>
      <c r="AE286" s="2" t="str" cm="1">
        <f t="array" ref="AE286">_xlfn.XLOOKUP($A286&amp;AE$5,'[1]NBA-Data-1980-2019'!$B$1:$B$16305&amp;'[1]NBA-Data-1980-2019'!$A$1:$A$16305,'[1]NBA-Data-1980-2019'!$D$1:$D$16305,"",0)</f>
        <v/>
      </c>
      <c r="AF286" s="2" t="str" cm="1">
        <f t="array" ref="AF286">_xlfn.XLOOKUP($A286&amp;AF$5,'[1]NBA-Data-1980-2019'!$B$1:$B$16305&amp;'[1]NBA-Data-1980-2019'!$A$1:$A$16305,'[1]NBA-Data-1980-2019'!$D$1:$D$16305,"",0)</f>
        <v/>
      </c>
      <c r="AG286" s="2" t="str" cm="1">
        <f t="array" ref="AG286">_xlfn.XLOOKUP($A286&amp;AG$5,'[1]NBA-Data-1980-2019'!$B$1:$B$16305&amp;'[1]NBA-Data-1980-2019'!$A$1:$A$16305,'[1]NBA-Data-1980-2019'!$D$1:$D$16305,"",0)</f>
        <v/>
      </c>
      <c r="AH286" s="2" t="str" cm="1">
        <f t="array" ref="AH286">_xlfn.XLOOKUP($A286&amp;AH$5,'[1]NBA-Data-1980-2019'!$B$1:$B$16305&amp;'[1]NBA-Data-1980-2019'!$A$1:$A$16305,'[1]NBA-Data-1980-2019'!$H$1:$H$16305,"",0)</f>
        <v/>
      </c>
      <c r="AI286" s="2" t="str" cm="1">
        <f t="array" ref="AI286">_xlfn.XLOOKUP($A286&amp;AI$5,'[1]NBA-Data-1980-2019'!$B$1:$B$16305&amp;'[1]NBA-Data-1980-2019'!$A$1:$A$16305,'[1]NBA-Data-1980-2019'!$H$1:$H$16305,"",0)</f>
        <v/>
      </c>
      <c r="AJ286" s="2" t="str" cm="1">
        <f t="array" ref="AJ286">_xlfn.XLOOKUP($A286&amp;AJ$5,'[1]NBA-Data-1980-2019'!$B$1:$B$16305&amp;'[1]NBA-Data-1980-2019'!$A$1:$A$16305,'[1]NBA-Data-1980-2019'!$H$1:$H$16305,"",0)</f>
        <v/>
      </c>
      <c r="AK286" s="2" t="str" cm="1">
        <f t="array" ref="AK286">_xlfn.XLOOKUP($A286&amp;AK$5,'[1]NBA-Data-1980-2019'!$B$1:$B$16305&amp;'[1]NBA-Data-1980-2019'!$A$1:$A$16305,'[1]NBA-Data-1980-2019'!$H$1:$H$16305,"",0)</f>
        <v/>
      </c>
      <c r="AL286" s="2" t="str" cm="1">
        <f t="array" ref="AL286">_xlfn.XLOOKUP($A286&amp;AL$5,'[1]NBA-Data-1980-2019'!$B$1:$B$16305&amp;'[1]NBA-Data-1980-2019'!$A$1:$A$16305,'[1]NBA-Data-1980-2019'!$H$1:$H$16305,"",0)</f>
        <v/>
      </c>
      <c r="AM286" s="2" t="str" cm="1">
        <f t="array" ref="AM286">_xlfn.XLOOKUP($A286&amp;AM$5,'[1]NBA-Data-1980-2019'!$B$1:$B$16305&amp;'[1]NBA-Data-1980-2019'!$A$1:$A$16305,'[1]NBA-Data-1980-2019'!$H$1:$H$16305,"",0)</f>
        <v/>
      </c>
      <c r="AN286" s="2" t="str" cm="1">
        <f t="array" ref="AN286">_xlfn.XLOOKUP($A286&amp;AN$5,'[1]NBA-Data-1980-2019'!$B$1:$B$16305&amp;'[1]NBA-Data-1980-2019'!$A$1:$A$16305,'[1]NBA-Data-1980-2019'!$H$1:$H$16305,"",0)</f>
        <v/>
      </c>
      <c r="AO286" s="2" t="str" cm="1">
        <f t="array" ref="AO286">_xlfn.XLOOKUP($A286&amp;AO$5,'[1]NBA-Data-1980-2019'!$B$1:$B$16305&amp;'[1]NBA-Data-1980-2019'!$A$1:$A$16305,'[1]NBA-Data-1980-2019'!$H$1:$H$16305,"",0)</f>
        <v/>
      </c>
      <c r="AP286" s="2" t="str" cm="1">
        <f t="array" ref="AP286">_xlfn.XLOOKUP($A286&amp;AP$5,'[1]NBA-Data-1980-2019'!$B$1:$B$16305&amp;'[1]NBA-Data-1980-2019'!$A$1:$A$16305,'[1]NBA-Data-1980-2019'!$H$1:$H$16305,"",0)</f>
        <v/>
      </c>
      <c r="AQ286" s="2" t="str" cm="1">
        <f t="array" ref="AQ286">_xlfn.XLOOKUP($A286&amp;AQ$5,'[1]NBA-Data-1980-2019'!$B$1:$B$16305&amp;'[1]NBA-Data-1980-2019'!$A$1:$A$16305,'[1]NBA-Data-1980-2019'!$H$1:$H$16305,"",0)</f>
        <v/>
      </c>
      <c r="AR286" s="2" t="str" cm="1">
        <f t="array" ref="AR286">_xlfn.XLOOKUP($A286&amp;AR$5,'[1]NBA-Data-1980-2019'!$B$1:$B$16305&amp;'[1]NBA-Data-1980-2019'!$A$1:$A$16305,'[1]NBA-Data-1980-2019'!$H$1:$H$16305,"",0)</f>
        <v/>
      </c>
      <c r="AS286" s="2" t="str" cm="1">
        <f t="array" ref="AS286">_xlfn.XLOOKUP($A286&amp;AS$5,'[1]NBA-Data-1980-2019'!$B$1:$B$16305&amp;'[1]NBA-Data-1980-2019'!$A$1:$A$16305,'[1]NBA-Data-1980-2019'!$H$1:$H$16305,"",0)</f>
        <v/>
      </c>
      <c r="AT286" s="2" t="str" cm="1">
        <f t="array" ref="AT286">_xlfn.XLOOKUP($A286&amp;AT$5,'[1]NBA-Data-1980-2019'!$B$1:$B$16305&amp;'[1]NBA-Data-1980-2019'!$A$1:$A$16305,'[1]NBA-Data-1980-2019'!$H$1:$H$16305,"",0)</f>
        <v/>
      </c>
      <c r="AU286" s="2" t="str" cm="1">
        <f t="array" ref="AU286">_xlfn.XLOOKUP($A286&amp;AU$5,'[1]NBA-Data-1980-2019'!$B$1:$B$16305&amp;'[1]NBA-Data-1980-2019'!$A$1:$A$16305,'[1]NBA-Data-1980-2019'!$H$1:$H$16305,"",0)</f>
        <v/>
      </c>
      <c r="AV286" s="2" t="str" cm="1">
        <f t="array" ref="AV286">_xlfn.XLOOKUP($A286&amp;AV$5,'[1]NBA-Data-1980-2019'!$B$1:$B$16305&amp;'[1]NBA-Data-1980-2019'!$A$1:$A$16305,'[1]NBA-Data-1980-2019'!$H$1:$H$16305,"",0)</f>
        <v/>
      </c>
      <c r="AW286" s="2" t="str" cm="1">
        <f t="array" ref="AW286">_xlfn.XLOOKUP($A286&amp;AW$5,'[1]NBA-Data-1980-2019'!$B$1:$B$16305&amp;'[1]NBA-Data-1980-2019'!$A$1:$A$16305,'[1]NBA-Data-1980-2019'!$H$1:$H$16305,"",0)</f>
        <v/>
      </c>
      <c r="AX286" s="2" t="str" cm="1">
        <f t="array" ref="AX286">_xlfn.XLOOKUP($A286&amp;AX$5,'[1]NBA-Data-1980-2019'!$B$1:$B$16305&amp;'[1]NBA-Data-1980-2019'!$A$1:$A$16305,'[1]NBA-Data-1980-2019'!$H$1:$H$16305,"",0)</f>
        <v/>
      </c>
      <c r="AY286" s="2" t="str" cm="1">
        <f t="array" ref="AY286">_xlfn.XLOOKUP($A286&amp;AY$5,'[1]NBA-Data-1980-2019'!$B$1:$B$16305&amp;'[1]NBA-Data-1980-2019'!$A$1:$A$16305,'[1]NBA-Data-1980-2019'!$H$1:$H$16305,"",0)</f>
        <v/>
      </c>
      <c r="AZ286" s="2" t="str" cm="1">
        <f t="array" ref="AZ286">_xlfn.XLOOKUP($A286&amp;AZ$5,'[1]NBA-Data-1980-2019'!$B$1:$B$16305&amp;'[1]NBA-Data-1980-2019'!$A$1:$A$16305,'[1]NBA-Data-1980-2019'!$H$1:$H$16305,"",0)</f>
        <v/>
      </c>
      <c r="BA286" s="2" t="str" cm="1">
        <f t="array" ref="BA286">_xlfn.XLOOKUP($A286&amp;BA$5,'[1]NBA-Data-1980-2019'!$B$1:$B$16305&amp;'[1]NBA-Data-1980-2019'!$A$1:$A$16305,'[1]NBA-Data-1980-2019'!$H$1:$H$16305,"",0)</f>
        <v/>
      </c>
      <c r="BB286" s="2" t="str" cm="1">
        <f t="array" ref="BB286">_xlfn.XLOOKUP($A286&amp;BB$5,'[1]NBA-Data-1980-2019'!$B$1:$B$16305&amp;'[1]NBA-Data-1980-2019'!$A$1:$A$16305,'[1]NBA-Data-1980-2019'!$H$1:$H$16305,"",0)</f>
        <v/>
      </c>
      <c r="BC286" s="2" t="str" cm="1">
        <f t="array" ref="BC286">_xlfn.XLOOKUP($A286&amp;BC$5,'[1]NBA-Data-1980-2019'!$B$1:$B$16305&amp;'[1]NBA-Data-1980-2019'!$A$1:$A$16305,'[1]NBA-Data-1980-2019'!$H$1:$H$16305,"",0)</f>
        <v/>
      </c>
      <c r="BD286" s="2" t="str" cm="1">
        <f t="array" ref="BD286">_xlfn.XLOOKUP($A286&amp;BD$5,'[1]NBA-Data-1980-2019'!$B$1:$B$16305&amp;'[1]NBA-Data-1980-2019'!$A$1:$A$16305,'[1]NBA-Data-1980-2019'!$H$1:$H$16305,"",0)</f>
        <v/>
      </c>
      <c r="BE286" s="2" t="str" cm="1">
        <f t="array" ref="BE286">_xlfn.XLOOKUP($A286&amp;BE$5,'[1]NBA-Data-1980-2019'!$B$1:$B$16305&amp;'[1]NBA-Data-1980-2019'!$A$1:$A$16305,'[1]NBA-Data-1980-2019'!$H$1:$H$16305,"",0)</f>
        <v/>
      </c>
      <c r="BF286" s="2" t="str" cm="1">
        <f t="array" ref="BF286">_xlfn.XLOOKUP($A286&amp;BF$5,'[1]NBA-Data-1980-2019'!$B$1:$B$16305&amp;'[1]NBA-Data-1980-2019'!$A$1:$A$16305,'[1]NBA-Data-1980-2019'!$H$1:$H$16305,"",0)</f>
        <v/>
      </c>
      <c r="BG286" s="2" t="str" cm="1">
        <f t="array" ref="BG286">_xlfn.XLOOKUP($A286&amp;BG$5,'[1]NBA-Data-1980-2019'!$B$1:$B$16305&amp;'[1]NBA-Data-1980-2019'!$A$1:$A$16305,'[1]NBA-Data-1980-2019'!$H$1:$H$16305,"",0)</f>
        <v/>
      </c>
      <c r="BH286" s="2" cm="1">
        <f t="array" ref="BH286">_xlfn.XLOOKUP($A286&amp;BH$5,'[1]NBA-Data-1980-2019'!$B$1:$B$16305&amp;'[1]NBA-Data-1980-2019'!$A$1:$A$16305,'[1]NBA-Data-1980-2019'!$H$1:$H$16305,"",0)</f>
        <v>187.6</v>
      </c>
      <c r="BI286" s="2" cm="1">
        <f t="array" ref="BI286">_xlfn.XLOOKUP($A286&amp;BI$5,'[1]NBA-Data-1980-2019'!$B$1:$B$16305&amp;'[1]NBA-Data-1980-2019'!$A$1:$A$16305,'[1]NBA-Data-1980-2019'!$H$1:$H$16305,"",0)</f>
        <v>739.19999999999993</v>
      </c>
      <c r="BJ286" s="2" cm="1">
        <f t="array" ref="BJ286">_xlfn.XLOOKUP($A286&amp;BJ$5,'[1]NBA-Data-1980-2019'!$B$1:$B$16305&amp;'[1]NBA-Data-1980-2019'!$A$1:$A$16305,'[1]NBA-Data-1980-2019'!$H$1:$H$16305,"",0)</f>
        <v>1058.2</v>
      </c>
      <c r="BK286" s="2" t="str" cm="1">
        <f t="array" ref="BK286">_xlfn.XLOOKUP($A286&amp;BK$5,'[1]NBA-Data-1980-2019'!$B$1:$B$16305&amp;'[1]NBA-Data-1980-2019'!$A$1:$A$16305,'[1]NBA-Data-1980-2019'!$H$1:$H$16305,"",0)</f>
        <v/>
      </c>
      <c r="BL286" s="2" t="str" cm="1">
        <f t="array" ref="BL286">_xlfn.XLOOKUP($A286&amp;BL$5,'[1]NBA-Data-1980-2019'!$B$1:$B$16305&amp;'[1]NBA-Data-1980-2019'!$A$1:$A$16305,'[1]NBA-Data-1980-2019'!$H$1:$H$16305,"",0)</f>
        <v/>
      </c>
      <c r="BM286" s="2" t="str" cm="1">
        <f t="array" ref="BM286">_xlfn.XLOOKUP($A286&amp;BM$5,'[1]NBA-Data-1980-2019'!$B$1:$B$16305&amp;'[1]NBA-Data-1980-2019'!$A$1:$A$16305,'[1]NBA-Data-1980-2019'!$H$1:$H$16305,"",0)</f>
        <v/>
      </c>
      <c r="BN286" s="2" t="str" cm="1">
        <f t="array" ref="BN286">_xlfn.XLOOKUP($A286&amp;BN$5,'[1]NBA-Data-1980-2019'!$B$1:$B$16305&amp;'[1]NBA-Data-1980-2019'!$A$1:$A$16305,'[1]NBA-Data-1980-2019'!$F$1:$F$16305,"",0)</f>
        <v/>
      </c>
      <c r="BO286" s="2" t="str" cm="1">
        <f t="array" ref="BO286">_xlfn.XLOOKUP($A286&amp;BO$5,'[1]NBA-Data-1980-2019'!$B$1:$B$16305&amp;'[1]NBA-Data-1980-2019'!$A$1:$A$16305,'[1]NBA-Data-1980-2019'!$F$1:$F$16305,"",0)</f>
        <v/>
      </c>
      <c r="BP286" s="2" t="str" cm="1">
        <f t="array" ref="BP286">_xlfn.XLOOKUP($A286&amp;BP$5,'[1]NBA-Data-1980-2019'!$B$1:$B$16305&amp;'[1]NBA-Data-1980-2019'!$A$1:$A$16305,'[1]NBA-Data-1980-2019'!$F$1:$F$16305,"",0)</f>
        <v/>
      </c>
      <c r="BQ286" s="2" t="str" cm="1">
        <f t="array" ref="BQ286">_xlfn.XLOOKUP($A286&amp;BQ$5,'[1]NBA-Data-1980-2019'!$B$1:$B$16305&amp;'[1]NBA-Data-1980-2019'!$A$1:$A$16305,'[1]NBA-Data-1980-2019'!$F$1:$F$16305,"",0)</f>
        <v/>
      </c>
      <c r="BR286" s="2" t="str" cm="1">
        <f t="array" ref="BR286">_xlfn.XLOOKUP($A286&amp;BR$5,'[1]NBA-Data-1980-2019'!$B$1:$B$16305&amp;'[1]NBA-Data-1980-2019'!$A$1:$A$16305,'[1]NBA-Data-1980-2019'!$F$1:$F$16305,"",0)</f>
        <v/>
      </c>
      <c r="BS286" s="2" t="str" cm="1">
        <f t="array" ref="BS286">_xlfn.XLOOKUP($A286&amp;BS$5,'[1]NBA-Data-1980-2019'!$B$1:$B$16305&amp;'[1]NBA-Data-1980-2019'!$A$1:$A$16305,'[1]NBA-Data-1980-2019'!$F$1:$F$16305,"",0)</f>
        <v/>
      </c>
      <c r="BT286" s="2" t="str" cm="1">
        <f t="array" ref="BT286">_xlfn.XLOOKUP($A286&amp;BT$5,'[1]NBA-Data-1980-2019'!$B$1:$B$16305&amp;'[1]NBA-Data-1980-2019'!$A$1:$A$16305,'[1]NBA-Data-1980-2019'!$F$1:$F$16305,"",0)</f>
        <v/>
      </c>
      <c r="BU286" s="2" t="str" cm="1">
        <f t="array" ref="BU286">_xlfn.XLOOKUP($A286&amp;BU$5,'[1]NBA-Data-1980-2019'!$B$1:$B$16305&amp;'[1]NBA-Data-1980-2019'!$A$1:$A$16305,'[1]NBA-Data-1980-2019'!$F$1:$F$16305,"",0)</f>
        <v/>
      </c>
      <c r="BV286" s="2" t="str" cm="1">
        <f t="array" ref="BV286">_xlfn.XLOOKUP($A286&amp;BV$5,'[1]NBA-Data-1980-2019'!$B$1:$B$16305&amp;'[1]NBA-Data-1980-2019'!$A$1:$A$16305,'[1]NBA-Data-1980-2019'!$F$1:$F$16305,"",0)</f>
        <v/>
      </c>
      <c r="BW286" s="2" t="str" cm="1">
        <f t="array" ref="BW286">_xlfn.XLOOKUP($A286&amp;BW$5,'[1]NBA-Data-1980-2019'!$B$1:$B$16305&amp;'[1]NBA-Data-1980-2019'!$A$1:$A$16305,'[1]NBA-Data-1980-2019'!$F$1:$F$16305,"",0)</f>
        <v/>
      </c>
      <c r="BX286" s="2" t="str" cm="1">
        <f t="array" ref="BX286">_xlfn.XLOOKUP($A286&amp;BX$5,'[1]NBA-Data-1980-2019'!$B$1:$B$16305&amp;'[1]NBA-Data-1980-2019'!$A$1:$A$16305,'[1]NBA-Data-1980-2019'!$F$1:$F$16305,"",0)</f>
        <v/>
      </c>
      <c r="BY286" s="2" t="str" cm="1">
        <f t="array" ref="BY286">_xlfn.XLOOKUP($A286&amp;BY$5,'[1]NBA-Data-1980-2019'!$B$1:$B$16305&amp;'[1]NBA-Data-1980-2019'!$A$1:$A$16305,'[1]NBA-Data-1980-2019'!$F$1:$F$16305,"",0)</f>
        <v/>
      </c>
      <c r="BZ286" s="2" t="str" cm="1">
        <f t="array" ref="BZ286">_xlfn.XLOOKUP($A286&amp;BZ$5,'[1]NBA-Data-1980-2019'!$B$1:$B$16305&amp;'[1]NBA-Data-1980-2019'!$A$1:$A$16305,'[1]NBA-Data-1980-2019'!$F$1:$F$16305,"",0)</f>
        <v/>
      </c>
      <c r="CA286" s="2" t="str" cm="1">
        <f t="array" ref="CA286">_xlfn.XLOOKUP($A286&amp;CA$5,'[1]NBA-Data-1980-2019'!$B$1:$B$16305&amp;'[1]NBA-Data-1980-2019'!$A$1:$A$16305,'[1]NBA-Data-1980-2019'!$F$1:$F$16305,"",0)</f>
        <v/>
      </c>
      <c r="CB286" s="2" t="str" cm="1">
        <f t="array" ref="CB286">_xlfn.XLOOKUP($A286&amp;CB$5,'[1]NBA-Data-1980-2019'!$B$1:$B$16305&amp;'[1]NBA-Data-1980-2019'!$A$1:$A$16305,'[1]NBA-Data-1980-2019'!$F$1:$F$16305,"",0)</f>
        <v/>
      </c>
      <c r="CC286" s="2" t="str" cm="1">
        <f t="array" ref="CC286">_xlfn.XLOOKUP($A286&amp;CC$5,'[1]NBA-Data-1980-2019'!$B$1:$B$16305&amp;'[1]NBA-Data-1980-2019'!$A$1:$A$16305,'[1]NBA-Data-1980-2019'!$F$1:$F$16305,"",0)</f>
        <v/>
      </c>
      <c r="CD286" s="2" t="str" cm="1">
        <f t="array" ref="CD286">_xlfn.XLOOKUP($A286&amp;CD$5,'[1]NBA-Data-1980-2019'!$B$1:$B$16305&amp;'[1]NBA-Data-1980-2019'!$A$1:$A$16305,'[1]NBA-Data-1980-2019'!$F$1:$F$16305,"",0)</f>
        <v/>
      </c>
      <c r="CE286" s="2" t="str" cm="1">
        <f t="array" ref="CE286">_xlfn.XLOOKUP($A286&amp;CE$5,'[1]NBA-Data-1980-2019'!$B$1:$B$16305&amp;'[1]NBA-Data-1980-2019'!$A$1:$A$16305,'[1]NBA-Data-1980-2019'!$F$1:$F$16305,"",0)</f>
        <v/>
      </c>
      <c r="CF286" s="2" t="str" cm="1">
        <f t="array" ref="CF286">_xlfn.XLOOKUP($A286&amp;CF$5,'[1]NBA-Data-1980-2019'!$B$1:$B$16305&amp;'[1]NBA-Data-1980-2019'!$A$1:$A$16305,'[1]NBA-Data-1980-2019'!$F$1:$F$16305,"",0)</f>
        <v/>
      </c>
      <c r="CG286" s="2" t="str" cm="1">
        <f t="array" ref="CG286">_xlfn.XLOOKUP($A286&amp;CG$5,'[1]NBA-Data-1980-2019'!$B$1:$B$16305&amp;'[1]NBA-Data-1980-2019'!$A$1:$A$16305,'[1]NBA-Data-1980-2019'!$F$1:$F$16305,"",0)</f>
        <v/>
      </c>
      <c r="CH286" s="2" t="str" cm="1">
        <f t="array" ref="CH286">_xlfn.XLOOKUP($A286&amp;CH$5,'[1]NBA-Data-1980-2019'!$B$1:$B$16305&amp;'[1]NBA-Data-1980-2019'!$A$1:$A$16305,'[1]NBA-Data-1980-2019'!$F$1:$F$16305,"",0)</f>
        <v/>
      </c>
      <c r="CI286" s="2" t="str" cm="1">
        <f t="array" ref="CI286">_xlfn.XLOOKUP($A286&amp;CI$5,'[1]NBA-Data-1980-2019'!$B$1:$B$16305&amp;'[1]NBA-Data-1980-2019'!$A$1:$A$16305,'[1]NBA-Data-1980-2019'!$F$1:$F$16305,"",0)</f>
        <v/>
      </c>
      <c r="CJ286" s="2" t="str" cm="1">
        <f t="array" ref="CJ286">_xlfn.XLOOKUP($A286&amp;CJ$5,'[1]NBA-Data-1980-2019'!$B$1:$B$16305&amp;'[1]NBA-Data-1980-2019'!$A$1:$A$16305,'[1]NBA-Data-1980-2019'!$F$1:$F$16305,"",0)</f>
        <v/>
      </c>
      <c r="CK286" s="2" t="str" cm="1">
        <f t="array" ref="CK286">_xlfn.XLOOKUP($A286&amp;CK$5,'[1]NBA-Data-1980-2019'!$B$1:$B$16305&amp;'[1]NBA-Data-1980-2019'!$A$1:$A$16305,'[1]NBA-Data-1980-2019'!$F$1:$F$16305,"",0)</f>
        <v/>
      </c>
      <c r="CL286" s="2" t="str" cm="1">
        <f t="array" ref="CL286">_xlfn.XLOOKUP($A286&amp;CL$5,'[1]NBA-Data-1980-2019'!$B$1:$B$16305&amp;'[1]NBA-Data-1980-2019'!$A$1:$A$16305,'[1]NBA-Data-1980-2019'!$F$1:$F$16305,"",0)</f>
        <v/>
      </c>
      <c r="CM286" s="2" t="str" cm="1">
        <f t="array" ref="CM286">_xlfn.XLOOKUP($A286&amp;CM$5,'[1]NBA-Data-1980-2019'!$B$1:$B$16305&amp;'[1]NBA-Data-1980-2019'!$A$1:$A$16305,'[1]NBA-Data-1980-2019'!$F$1:$F$16305,"",0)</f>
        <v/>
      </c>
      <c r="CN286" s="2" cm="1">
        <f t="array" ref="CN286">_xlfn.XLOOKUP($A286&amp;CN$5,'[1]NBA-Data-1980-2019'!$B$1:$B$16305&amp;'[1]NBA-Data-1980-2019'!$A$1:$A$16305,'[1]NBA-Data-1980-2019'!$F$1:$F$16305,"",0)</f>
        <v>11.8</v>
      </c>
      <c r="CO286" s="2" cm="1">
        <f t="array" ref="CO286">_xlfn.XLOOKUP($A286&amp;CO$5,'[1]NBA-Data-1980-2019'!$B$1:$B$16305&amp;'[1]NBA-Data-1980-2019'!$A$1:$A$16305,'[1]NBA-Data-1980-2019'!$F$1:$F$16305,"",0)</f>
        <v>12.8</v>
      </c>
      <c r="CP286" s="2" cm="1">
        <f t="array" ref="CP286">_xlfn.XLOOKUP($A286&amp;CP$5,'[1]NBA-Data-1980-2019'!$B$1:$B$16305&amp;'[1]NBA-Data-1980-2019'!$A$1:$A$16305,'[1]NBA-Data-1980-2019'!$F$1:$F$16305,"",0)</f>
        <v>13.1</v>
      </c>
      <c r="CQ286" s="2" t="str" cm="1">
        <f t="array" ref="CQ286">_xlfn.XLOOKUP($A286&amp;CQ$5,'[1]NBA-Data-1980-2019'!$B$1:$B$16305&amp;'[1]NBA-Data-1980-2019'!$A$1:$A$16305,'[1]NBA-Data-1980-2019'!$F$1:$F$16305,"",0)</f>
        <v/>
      </c>
      <c r="CR286" s="2" t="str" cm="1">
        <f t="array" ref="CR286">_xlfn.XLOOKUP($A286&amp;CR$5,'[1]NBA-Data-1980-2019'!$B$1:$B$16305&amp;'[1]NBA-Data-1980-2019'!$A$1:$A$16305,'[1]NBA-Data-1980-2019'!$F$1:$F$16305,"",0)</f>
        <v/>
      </c>
      <c r="CS286" s="2" t="str" cm="1">
        <f t="array" ref="CS286">_xlfn.XLOOKUP($A286&amp;CS$5,'[1]NBA-Data-1980-2019'!$B$1:$B$16305&amp;'[1]NBA-Data-1980-2019'!$A$1:$A$16305,'[1]NBA-Data-1980-2019'!$F$1:$F$16305,"",0)</f>
        <v/>
      </c>
      <c r="CU286" s="2" t="str">
        <f>_xlfn.XLOOKUP($A286,TEAMS!$G$1:$G$839,TEAMS!$H$1:$H$839,"",0)</f>
        <v>PG</v>
      </c>
      <c r="CV286" s="2" t="str">
        <f>_xlfn.XLOOKUP($CU286,DASHBOARD!$B$22:$B$27,DASHBOARD!$C$22:$C$27,"",0)</f>
        <v>GUARD</v>
      </c>
      <c r="CY286" s="63">
        <f>SUMIFS('[1]NBA-Data-1980-2019'!$G$1:$G$16305,'[1]NBA-Data-1980-2019'!$B$1:$B$16305,$A286,'[1]NBA-Data-1980-2019'!$A$1:$A$16305,CY$9)</f>
        <v>0</v>
      </c>
      <c r="CZ286" s="63">
        <f>SUMIFS('[1]NBA-Data-1980-2019'!$G$1:$G$16305,'[1]NBA-Data-1980-2019'!$B$1:$B$16305,$A286,'[1]NBA-Data-1980-2019'!$A$1:$A$16305,CZ$9)</f>
        <v>0</v>
      </c>
      <c r="DA286" s="63">
        <f>SUMIFS('[1]NBA-Data-1980-2019'!$G$1:$G$16305,'[1]NBA-Data-1980-2019'!$B$1:$B$16305,$A286,'[1]NBA-Data-1980-2019'!$A$1:$A$16305,DA$9)</f>
        <v>0</v>
      </c>
      <c r="DB286" s="63">
        <f>SUMIFS('[1]NBA-Data-1980-2019'!$G$1:$G$16305,'[1]NBA-Data-1980-2019'!$B$1:$B$16305,$A286,'[1]NBA-Data-1980-2019'!$A$1:$A$16305,DB$9)</f>
        <v>0</v>
      </c>
      <c r="DC286" s="63">
        <f>SUMIFS('[1]NBA-Data-1980-2019'!$G$1:$G$16305,'[1]NBA-Data-1980-2019'!$B$1:$B$16305,$A286,'[1]NBA-Data-1980-2019'!$A$1:$A$16305,DC$9)</f>
        <v>0</v>
      </c>
      <c r="DD286" s="63">
        <f>SUMIFS('[1]NBA-Data-1980-2019'!$G$1:$G$16305,'[1]NBA-Data-1980-2019'!$B$1:$B$16305,$A286,'[1]NBA-Data-1980-2019'!$A$1:$A$16305,DD$9)</f>
        <v>0</v>
      </c>
      <c r="DE286" s="63">
        <f>SUMIFS('[1]NBA-Data-1980-2019'!$G$1:$G$16305,'[1]NBA-Data-1980-2019'!$B$1:$B$16305,$A286,'[1]NBA-Data-1980-2019'!$A$1:$A$16305,DE$9)</f>
        <v>0</v>
      </c>
      <c r="DF286" s="63">
        <f>SUMIFS('[1]NBA-Data-1980-2019'!$G$1:$G$16305,'[1]NBA-Data-1980-2019'!$B$1:$B$16305,$A286,'[1]NBA-Data-1980-2019'!$A$1:$A$16305,DF$9)</f>
        <v>0</v>
      </c>
      <c r="DG286" s="63">
        <f>SUMIFS('[1]NBA-Data-1980-2019'!$G$1:$G$16305,'[1]NBA-Data-1980-2019'!$B$1:$B$16305,$A286,'[1]NBA-Data-1980-2019'!$A$1:$A$16305,DG$9)</f>
        <v>0</v>
      </c>
      <c r="DH286" s="63">
        <f>SUMIFS('[1]NBA-Data-1980-2019'!$G$1:$G$16305,'[1]NBA-Data-1980-2019'!$B$1:$B$16305,$A286,'[1]NBA-Data-1980-2019'!$A$1:$A$16305,DH$9)</f>
        <v>0</v>
      </c>
      <c r="DI286" s="63">
        <f>SUMIFS('[1]NBA-Data-1980-2019'!$G$1:$G$16305,'[1]NBA-Data-1980-2019'!$B$1:$B$16305,$A286,'[1]NBA-Data-1980-2019'!$A$1:$A$16305,DI$9)</f>
        <v>0</v>
      </c>
      <c r="DJ286" s="63">
        <f>SUMIFS('[1]NBA-Data-1980-2019'!$G$1:$G$16305,'[1]NBA-Data-1980-2019'!$B$1:$B$16305,$A286,'[1]NBA-Data-1980-2019'!$A$1:$A$16305,DJ$9)</f>
        <v>0</v>
      </c>
      <c r="DK286" s="63">
        <f>SUMIFS('[1]NBA-Data-1980-2019'!$G$1:$G$16305,'[1]NBA-Data-1980-2019'!$B$1:$B$16305,$A286,'[1]NBA-Data-1980-2019'!$A$1:$A$16305,DK$9)</f>
        <v>0</v>
      </c>
      <c r="DL286" s="63">
        <f>SUMIFS('[1]NBA-Data-1980-2019'!$G$1:$G$16305,'[1]NBA-Data-1980-2019'!$B$1:$B$16305,$A286,'[1]NBA-Data-1980-2019'!$A$1:$A$16305,DL$9)</f>
        <v>0</v>
      </c>
      <c r="DM286" s="63">
        <f>SUMIFS('[1]NBA-Data-1980-2019'!$G$1:$G$16305,'[1]NBA-Data-1980-2019'!$B$1:$B$16305,$A286,'[1]NBA-Data-1980-2019'!$A$1:$A$16305,DM$9)</f>
        <v>0</v>
      </c>
      <c r="DN286" s="63">
        <f>SUMIFS('[1]NBA-Data-1980-2019'!$G$1:$G$16305,'[1]NBA-Data-1980-2019'!$B$1:$B$16305,$A286,'[1]NBA-Data-1980-2019'!$A$1:$A$16305,DN$9)</f>
        <v>0</v>
      </c>
      <c r="DO286" s="63">
        <f>SUMIFS('[1]NBA-Data-1980-2019'!$G$1:$G$16305,'[1]NBA-Data-1980-2019'!$B$1:$B$16305,$A286,'[1]NBA-Data-1980-2019'!$A$1:$A$16305,DO$9)</f>
        <v>0</v>
      </c>
      <c r="DP286" s="63">
        <f>SUMIFS('[1]NBA-Data-1980-2019'!$G$1:$G$16305,'[1]NBA-Data-1980-2019'!$B$1:$B$16305,$A286,'[1]NBA-Data-1980-2019'!$A$1:$A$16305,DP$9)</f>
        <v>0</v>
      </c>
      <c r="DQ286" s="63">
        <f>SUMIFS('[1]NBA-Data-1980-2019'!$G$1:$G$16305,'[1]NBA-Data-1980-2019'!$B$1:$B$16305,$A286,'[1]NBA-Data-1980-2019'!$A$1:$A$16305,DQ$9)</f>
        <v>0</v>
      </c>
      <c r="DR286" s="63">
        <f>SUMIFS('[1]NBA-Data-1980-2019'!$G$1:$G$16305,'[1]NBA-Data-1980-2019'!$B$1:$B$16305,$A286,'[1]NBA-Data-1980-2019'!$A$1:$A$16305,DR$9)</f>
        <v>0</v>
      </c>
      <c r="DS286" s="63">
        <f>SUMIFS('[1]NBA-Data-1980-2019'!$G$1:$G$16305,'[1]NBA-Data-1980-2019'!$B$1:$B$16305,$A286,'[1]NBA-Data-1980-2019'!$A$1:$A$16305,DS$9)</f>
        <v>0</v>
      </c>
      <c r="DT286" s="63">
        <f>SUMIFS('[1]NBA-Data-1980-2019'!$G$1:$G$16305,'[1]NBA-Data-1980-2019'!$B$1:$B$16305,$A286,'[1]NBA-Data-1980-2019'!$A$1:$A$16305,DT$9)</f>
        <v>0</v>
      </c>
      <c r="DU286" s="63">
        <f>SUMIFS('[1]NBA-Data-1980-2019'!$G$1:$G$16305,'[1]NBA-Data-1980-2019'!$B$1:$B$16305,$A286,'[1]NBA-Data-1980-2019'!$A$1:$A$16305,DU$9)</f>
        <v>0</v>
      </c>
      <c r="DV286" s="63">
        <f>SUMIFS('[1]NBA-Data-1980-2019'!$G$1:$G$16305,'[1]NBA-Data-1980-2019'!$B$1:$B$16305,$A286,'[1]NBA-Data-1980-2019'!$A$1:$A$16305,DV$9)</f>
        <v>0</v>
      </c>
      <c r="DW286" s="63">
        <f>SUMIFS('[1]NBA-Data-1980-2019'!$G$1:$G$16305,'[1]NBA-Data-1980-2019'!$B$1:$B$16305,$A286,'[1]NBA-Data-1980-2019'!$A$1:$A$16305,DW$9)</f>
        <v>0</v>
      </c>
      <c r="DX286" s="63">
        <f>SUMIFS('[1]NBA-Data-1980-2019'!$G$1:$G$16305,'[1]NBA-Data-1980-2019'!$B$1:$B$16305,$A286,'[1]NBA-Data-1980-2019'!$A$1:$A$16305,DX$9)</f>
        <v>0</v>
      </c>
      <c r="DY286" s="63">
        <f>SUMIFS('[1]NBA-Data-1980-2019'!$G$1:$G$16305,'[1]NBA-Data-1980-2019'!$B$1:$B$16305,$A286,'[1]NBA-Data-1980-2019'!$A$1:$A$16305,DY$9)</f>
        <v>79922</v>
      </c>
      <c r="DZ286" s="63">
        <f>SUMIFS('[1]NBA-Data-1980-2019'!$G$1:$G$16305,'[1]NBA-Data-1980-2019'!$B$1:$B$16305,$A286,'[1]NBA-Data-1980-2019'!$A$1:$A$16305,DZ$9)</f>
        <v>100000</v>
      </c>
      <c r="EA286" s="63">
        <f>SUMIFS('[1]NBA-Data-1980-2019'!$G$1:$G$16305,'[1]NBA-Data-1980-2019'!$B$1:$B$16305,$A286,'[1]NBA-Data-1980-2019'!$A$1:$A$16305,EA$9)</f>
        <v>1544951</v>
      </c>
      <c r="EB286" s="63">
        <f>SUMIFS('[1]NBA-Data-1980-2019'!$G$1:$G$16305,'[1]NBA-Data-1980-2019'!$B$1:$B$16305,$A286,'[1]NBA-Data-1980-2019'!$A$1:$A$16305,EB$9)</f>
        <v>0</v>
      </c>
      <c r="EC286" s="63">
        <f>SUMIFS('[1]NBA-Data-1980-2019'!$G$1:$G$16305,'[1]NBA-Data-1980-2019'!$B$1:$B$16305,$A286,'[1]NBA-Data-1980-2019'!$A$1:$A$16305,EC$9)</f>
        <v>0</v>
      </c>
      <c r="ED286" s="63">
        <f>SUMIFS('[1]NBA-Data-1980-2019'!$G$1:$G$16305,'[1]NBA-Data-1980-2019'!$B$1:$B$16305,$A286,'[1]NBA-Data-1980-2019'!$A$1:$A$16305,ED$9)</f>
        <v>0</v>
      </c>
      <c r="EH286" s="2" t="s">
        <v>1483</v>
      </c>
    </row>
    <row r="287" spans="1:165" x14ac:dyDescent="0.2">
      <c r="A287" s="2" t="s">
        <v>590</v>
      </c>
      <c r="B287" s="2" t="str" cm="1">
        <f t="array" ref="B287">_xlfn.XLOOKUP($A287&amp;B$5,'[1]NBA-Data-1980-2019'!$B$1:$B$16305&amp;'[1]NBA-Data-1980-2019'!$A$1:$A$16305,'[1]NBA-Data-1980-2019'!$D$1:$D$16305,"",0)</f>
        <v/>
      </c>
      <c r="C287" s="2" t="str" cm="1">
        <f t="array" ref="C287">_xlfn.XLOOKUP($A287&amp;C$5,'[1]NBA-Data-1980-2019'!$B$1:$B$16305&amp;'[1]NBA-Data-1980-2019'!$A$1:$A$16305,'[1]NBA-Data-1980-2019'!$D$1:$D$16305,"",0)</f>
        <v/>
      </c>
      <c r="D287" s="2" t="str" cm="1">
        <f t="array" ref="D287">_xlfn.XLOOKUP($A287&amp;D$5,'[1]NBA-Data-1980-2019'!$B$1:$B$16305&amp;'[1]NBA-Data-1980-2019'!$A$1:$A$16305,'[1]NBA-Data-1980-2019'!$D$1:$D$16305,"",0)</f>
        <v/>
      </c>
      <c r="E287" s="2" t="str" cm="1">
        <f t="array" ref="E287">_xlfn.XLOOKUP($A287&amp;E$5,'[1]NBA-Data-1980-2019'!$B$1:$B$16305&amp;'[1]NBA-Data-1980-2019'!$A$1:$A$16305,'[1]NBA-Data-1980-2019'!$D$1:$D$16305,"",0)</f>
        <v/>
      </c>
      <c r="F287" s="2" t="str" cm="1">
        <f t="array" ref="F287">_xlfn.XLOOKUP($A287&amp;F$5,'[1]NBA-Data-1980-2019'!$B$1:$B$16305&amp;'[1]NBA-Data-1980-2019'!$A$1:$A$16305,'[1]NBA-Data-1980-2019'!$D$1:$D$16305,"",0)</f>
        <v/>
      </c>
      <c r="G287" s="2" t="str" cm="1">
        <f t="array" ref="G287">_xlfn.XLOOKUP($A287&amp;G$5,'[1]NBA-Data-1980-2019'!$B$1:$B$16305&amp;'[1]NBA-Data-1980-2019'!$A$1:$A$16305,'[1]NBA-Data-1980-2019'!$D$1:$D$16305,"",0)</f>
        <v/>
      </c>
      <c r="H287" s="2" t="str" cm="1">
        <f t="array" ref="H287">_xlfn.XLOOKUP($A287&amp;H$5,'[1]NBA-Data-1980-2019'!$B$1:$B$16305&amp;'[1]NBA-Data-1980-2019'!$A$1:$A$16305,'[1]NBA-Data-1980-2019'!$D$1:$D$16305,"",0)</f>
        <v/>
      </c>
      <c r="I287" s="2" t="str" cm="1">
        <f t="array" ref="I287">_xlfn.XLOOKUP($A287&amp;I$5,'[1]NBA-Data-1980-2019'!$B$1:$B$16305&amp;'[1]NBA-Data-1980-2019'!$A$1:$A$16305,'[1]NBA-Data-1980-2019'!$D$1:$D$16305,"",0)</f>
        <v/>
      </c>
      <c r="J287" s="2" t="str" cm="1">
        <f t="array" ref="J287">_xlfn.XLOOKUP($A287&amp;J$5,'[1]NBA-Data-1980-2019'!$B$1:$B$16305&amp;'[1]NBA-Data-1980-2019'!$A$1:$A$16305,'[1]NBA-Data-1980-2019'!$D$1:$D$16305,"",0)</f>
        <v/>
      </c>
      <c r="K287" s="2" t="str" cm="1">
        <f t="array" ref="K287">_xlfn.XLOOKUP($A287&amp;K$5,'[1]NBA-Data-1980-2019'!$B$1:$B$16305&amp;'[1]NBA-Data-1980-2019'!$A$1:$A$16305,'[1]NBA-Data-1980-2019'!$D$1:$D$16305,"",0)</f>
        <v/>
      </c>
      <c r="L287" s="2" t="str" cm="1">
        <f t="array" ref="L287">_xlfn.XLOOKUP($A287&amp;L$5,'[1]NBA-Data-1980-2019'!$B$1:$B$16305&amp;'[1]NBA-Data-1980-2019'!$A$1:$A$16305,'[1]NBA-Data-1980-2019'!$D$1:$D$16305,"",0)</f>
        <v/>
      </c>
      <c r="M287" s="2" t="str" cm="1">
        <f t="array" ref="M287">_xlfn.XLOOKUP($A287&amp;M$5,'[1]NBA-Data-1980-2019'!$B$1:$B$16305&amp;'[1]NBA-Data-1980-2019'!$A$1:$A$16305,'[1]NBA-Data-1980-2019'!$D$1:$D$16305,"",0)</f>
        <v/>
      </c>
      <c r="N287" s="2" t="str" cm="1">
        <f t="array" ref="N287">_xlfn.XLOOKUP($A287&amp;N$5,'[1]NBA-Data-1980-2019'!$B$1:$B$16305&amp;'[1]NBA-Data-1980-2019'!$A$1:$A$16305,'[1]NBA-Data-1980-2019'!$D$1:$D$16305,"",0)</f>
        <v/>
      </c>
      <c r="O287" s="2" t="str" cm="1">
        <f t="array" ref="O287">_xlfn.XLOOKUP($A287&amp;O$5,'[1]NBA-Data-1980-2019'!$B$1:$B$16305&amp;'[1]NBA-Data-1980-2019'!$A$1:$A$16305,'[1]NBA-Data-1980-2019'!$D$1:$D$16305,"",0)</f>
        <v/>
      </c>
      <c r="P287" s="2" t="str" cm="1">
        <f t="array" ref="P287">_xlfn.XLOOKUP($A287&amp;P$5,'[1]NBA-Data-1980-2019'!$B$1:$B$16305&amp;'[1]NBA-Data-1980-2019'!$A$1:$A$16305,'[1]NBA-Data-1980-2019'!$D$1:$D$16305,"",0)</f>
        <v/>
      </c>
      <c r="Q287" s="2" t="str" cm="1">
        <f t="array" ref="Q287">_xlfn.XLOOKUP($A287&amp;Q$5,'[1]NBA-Data-1980-2019'!$B$1:$B$16305&amp;'[1]NBA-Data-1980-2019'!$A$1:$A$16305,'[1]NBA-Data-1980-2019'!$D$1:$D$16305,"",0)</f>
        <v/>
      </c>
      <c r="R287" s="2" t="str" cm="1">
        <f t="array" ref="R287">_xlfn.XLOOKUP($A287&amp;R$5,'[1]NBA-Data-1980-2019'!$B$1:$B$16305&amp;'[1]NBA-Data-1980-2019'!$A$1:$A$16305,'[1]NBA-Data-1980-2019'!$D$1:$D$16305,"",0)</f>
        <v/>
      </c>
      <c r="S287" s="2" t="str" cm="1">
        <f t="array" ref="S287">_xlfn.XLOOKUP($A287&amp;S$5,'[1]NBA-Data-1980-2019'!$B$1:$B$16305&amp;'[1]NBA-Data-1980-2019'!$A$1:$A$16305,'[1]NBA-Data-1980-2019'!$D$1:$D$16305,"",0)</f>
        <v/>
      </c>
      <c r="T287" s="2" t="str" cm="1">
        <f t="array" ref="T287">_xlfn.XLOOKUP($A287&amp;T$5,'[1]NBA-Data-1980-2019'!$B$1:$B$16305&amp;'[1]NBA-Data-1980-2019'!$A$1:$A$16305,'[1]NBA-Data-1980-2019'!$D$1:$D$16305,"",0)</f>
        <v/>
      </c>
      <c r="U287" s="2" t="str" cm="1">
        <f t="array" ref="U287">_xlfn.XLOOKUP($A287&amp;U$5,'[1]NBA-Data-1980-2019'!$B$1:$B$16305&amp;'[1]NBA-Data-1980-2019'!$A$1:$A$16305,'[1]NBA-Data-1980-2019'!$D$1:$D$16305,"",0)</f>
        <v/>
      </c>
      <c r="V287" s="2" t="str" cm="1">
        <f t="array" ref="V287">_xlfn.XLOOKUP($A287&amp;V$5,'[1]NBA-Data-1980-2019'!$B$1:$B$16305&amp;'[1]NBA-Data-1980-2019'!$A$1:$A$16305,'[1]NBA-Data-1980-2019'!$D$1:$D$16305,"",0)</f>
        <v/>
      </c>
      <c r="W287" s="2" t="str" cm="1">
        <f t="array" ref="W287">_xlfn.XLOOKUP($A287&amp;W$5,'[1]NBA-Data-1980-2019'!$B$1:$B$16305&amp;'[1]NBA-Data-1980-2019'!$A$1:$A$16305,'[1]NBA-Data-1980-2019'!$D$1:$D$16305,"",0)</f>
        <v/>
      </c>
      <c r="X287" s="2" t="str" cm="1">
        <f t="array" ref="X287">_xlfn.XLOOKUP($A287&amp;X$5,'[1]NBA-Data-1980-2019'!$B$1:$B$16305&amp;'[1]NBA-Data-1980-2019'!$A$1:$A$16305,'[1]NBA-Data-1980-2019'!$D$1:$D$16305,"",0)</f>
        <v/>
      </c>
      <c r="Y287" s="2" t="str" cm="1">
        <f t="array" ref="Y287">_xlfn.XLOOKUP($A287&amp;Y$5,'[1]NBA-Data-1980-2019'!$B$1:$B$16305&amp;'[1]NBA-Data-1980-2019'!$A$1:$A$16305,'[1]NBA-Data-1980-2019'!$D$1:$D$16305,"",0)</f>
        <v/>
      </c>
      <c r="Z287" s="2" t="str" cm="1">
        <f t="array" ref="Z287">_xlfn.XLOOKUP($A287&amp;Z$5,'[1]NBA-Data-1980-2019'!$B$1:$B$16305&amp;'[1]NBA-Data-1980-2019'!$A$1:$A$16305,'[1]NBA-Data-1980-2019'!$D$1:$D$16305,"",0)</f>
        <v/>
      </c>
      <c r="AA287" s="2" t="str" cm="1">
        <f t="array" ref="AA287">_xlfn.XLOOKUP($A287&amp;AA$5,'[1]NBA-Data-1980-2019'!$B$1:$B$16305&amp;'[1]NBA-Data-1980-2019'!$A$1:$A$16305,'[1]NBA-Data-1980-2019'!$D$1:$D$16305,"",0)</f>
        <v/>
      </c>
      <c r="AB287" s="2" t="str" cm="1">
        <f t="array" ref="AB287">_xlfn.XLOOKUP($A287&amp;AB$5,'[1]NBA-Data-1980-2019'!$B$1:$B$16305&amp;'[1]NBA-Data-1980-2019'!$A$1:$A$16305,'[1]NBA-Data-1980-2019'!$D$1:$D$16305,"",0)</f>
        <v/>
      </c>
      <c r="AC287" s="2" t="str" cm="1">
        <f t="array" ref="AC287">_xlfn.XLOOKUP($A287&amp;AC$5,'[1]NBA-Data-1980-2019'!$B$1:$B$16305&amp;'[1]NBA-Data-1980-2019'!$A$1:$A$16305,'[1]NBA-Data-1980-2019'!$D$1:$D$16305,"",0)</f>
        <v/>
      </c>
      <c r="AD287" s="2" t="str" cm="1">
        <f t="array" ref="AD287">_xlfn.XLOOKUP($A287&amp;AD$5,'[1]NBA-Data-1980-2019'!$B$1:$B$16305&amp;'[1]NBA-Data-1980-2019'!$A$1:$A$16305,'[1]NBA-Data-1980-2019'!$D$1:$D$16305,"",0)</f>
        <v/>
      </c>
      <c r="AE287" s="2" t="str" cm="1">
        <f t="array" ref="AE287">_xlfn.XLOOKUP($A287&amp;AE$5,'[1]NBA-Data-1980-2019'!$B$1:$B$16305&amp;'[1]NBA-Data-1980-2019'!$A$1:$A$16305,'[1]NBA-Data-1980-2019'!$D$1:$D$16305,"",0)</f>
        <v/>
      </c>
      <c r="AF287" s="2" t="str" cm="1">
        <f t="array" ref="AF287">_xlfn.XLOOKUP($A287&amp;AF$5,'[1]NBA-Data-1980-2019'!$B$1:$B$16305&amp;'[1]NBA-Data-1980-2019'!$A$1:$A$16305,'[1]NBA-Data-1980-2019'!$D$1:$D$16305,"",0)</f>
        <v/>
      </c>
      <c r="AG287" s="2" t="str" cm="1">
        <f t="array" ref="AG287">_xlfn.XLOOKUP($A287&amp;AG$5,'[1]NBA-Data-1980-2019'!$B$1:$B$16305&amp;'[1]NBA-Data-1980-2019'!$A$1:$A$16305,'[1]NBA-Data-1980-2019'!$D$1:$D$16305,"",0)</f>
        <v/>
      </c>
      <c r="AH287" s="2" t="str" cm="1">
        <f t="array" ref="AH287">_xlfn.XLOOKUP($A287&amp;AH$5,'[1]NBA-Data-1980-2019'!$B$1:$B$16305&amp;'[1]NBA-Data-1980-2019'!$A$1:$A$16305,'[1]NBA-Data-1980-2019'!$H$1:$H$16305,"",0)</f>
        <v/>
      </c>
      <c r="AI287" s="2" t="str" cm="1">
        <f t="array" ref="AI287">_xlfn.XLOOKUP($A287&amp;AI$5,'[1]NBA-Data-1980-2019'!$B$1:$B$16305&amp;'[1]NBA-Data-1980-2019'!$A$1:$A$16305,'[1]NBA-Data-1980-2019'!$H$1:$H$16305,"",0)</f>
        <v/>
      </c>
      <c r="AJ287" s="2" t="str" cm="1">
        <f t="array" ref="AJ287">_xlfn.XLOOKUP($A287&amp;AJ$5,'[1]NBA-Data-1980-2019'!$B$1:$B$16305&amp;'[1]NBA-Data-1980-2019'!$A$1:$A$16305,'[1]NBA-Data-1980-2019'!$H$1:$H$16305,"",0)</f>
        <v/>
      </c>
      <c r="AK287" s="2" t="str" cm="1">
        <f t="array" ref="AK287">_xlfn.XLOOKUP($A287&amp;AK$5,'[1]NBA-Data-1980-2019'!$B$1:$B$16305&amp;'[1]NBA-Data-1980-2019'!$A$1:$A$16305,'[1]NBA-Data-1980-2019'!$H$1:$H$16305,"",0)</f>
        <v/>
      </c>
      <c r="AL287" s="2" t="str" cm="1">
        <f t="array" ref="AL287">_xlfn.XLOOKUP($A287&amp;AL$5,'[1]NBA-Data-1980-2019'!$B$1:$B$16305&amp;'[1]NBA-Data-1980-2019'!$A$1:$A$16305,'[1]NBA-Data-1980-2019'!$H$1:$H$16305,"",0)</f>
        <v/>
      </c>
      <c r="AM287" s="2" t="str" cm="1">
        <f t="array" ref="AM287">_xlfn.XLOOKUP($A287&amp;AM$5,'[1]NBA-Data-1980-2019'!$B$1:$B$16305&amp;'[1]NBA-Data-1980-2019'!$A$1:$A$16305,'[1]NBA-Data-1980-2019'!$H$1:$H$16305,"",0)</f>
        <v/>
      </c>
      <c r="AN287" s="2" t="str" cm="1">
        <f t="array" ref="AN287">_xlfn.XLOOKUP($A287&amp;AN$5,'[1]NBA-Data-1980-2019'!$B$1:$B$16305&amp;'[1]NBA-Data-1980-2019'!$A$1:$A$16305,'[1]NBA-Data-1980-2019'!$H$1:$H$16305,"",0)</f>
        <v/>
      </c>
      <c r="AO287" s="2" t="str" cm="1">
        <f t="array" ref="AO287">_xlfn.XLOOKUP($A287&amp;AO$5,'[1]NBA-Data-1980-2019'!$B$1:$B$16305&amp;'[1]NBA-Data-1980-2019'!$A$1:$A$16305,'[1]NBA-Data-1980-2019'!$H$1:$H$16305,"",0)</f>
        <v/>
      </c>
      <c r="AP287" s="2" t="str" cm="1">
        <f t="array" ref="AP287">_xlfn.XLOOKUP($A287&amp;AP$5,'[1]NBA-Data-1980-2019'!$B$1:$B$16305&amp;'[1]NBA-Data-1980-2019'!$A$1:$A$16305,'[1]NBA-Data-1980-2019'!$H$1:$H$16305,"",0)</f>
        <v/>
      </c>
      <c r="AQ287" s="2" t="str" cm="1">
        <f t="array" ref="AQ287">_xlfn.XLOOKUP($A287&amp;AQ$5,'[1]NBA-Data-1980-2019'!$B$1:$B$16305&amp;'[1]NBA-Data-1980-2019'!$A$1:$A$16305,'[1]NBA-Data-1980-2019'!$H$1:$H$16305,"",0)</f>
        <v/>
      </c>
      <c r="AR287" s="2" t="str" cm="1">
        <f t="array" ref="AR287">_xlfn.XLOOKUP($A287&amp;AR$5,'[1]NBA-Data-1980-2019'!$B$1:$B$16305&amp;'[1]NBA-Data-1980-2019'!$A$1:$A$16305,'[1]NBA-Data-1980-2019'!$H$1:$H$16305,"",0)</f>
        <v/>
      </c>
      <c r="AS287" s="2" t="str" cm="1">
        <f t="array" ref="AS287">_xlfn.XLOOKUP($A287&amp;AS$5,'[1]NBA-Data-1980-2019'!$B$1:$B$16305&amp;'[1]NBA-Data-1980-2019'!$A$1:$A$16305,'[1]NBA-Data-1980-2019'!$H$1:$H$16305,"",0)</f>
        <v/>
      </c>
      <c r="AT287" s="2" t="str" cm="1">
        <f t="array" ref="AT287">_xlfn.XLOOKUP($A287&amp;AT$5,'[1]NBA-Data-1980-2019'!$B$1:$B$16305&amp;'[1]NBA-Data-1980-2019'!$A$1:$A$16305,'[1]NBA-Data-1980-2019'!$H$1:$H$16305,"",0)</f>
        <v/>
      </c>
      <c r="AU287" s="2" t="str" cm="1">
        <f t="array" ref="AU287">_xlfn.XLOOKUP($A287&amp;AU$5,'[1]NBA-Data-1980-2019'!$B$1:$B$16305&amp;'[1]NBA-Data-1980-2019'!$A$1:$A$16305,'[1]NBA-Data-1980-2019'!$H$1:$H$16305,"",0)</f>
        <v/>
      </c>
      <c r="AV287" s="2" t="str" cm="1">
        <f t="array" ref="AV287">_xlfn.XLOOKUP($A287&amp;AV$5,'[1]NBA-Data-1980-2019'!$B$1:$B$16305&amp;'[1]NBA-Data-1980-2019'!$A$1:$A$16305,'[1]NBA-Data-1980-2019'!$H$1:$H$16305,"",0)</f>
        <v/>
      </c>
      <c r="AW287" s="2" t="str" cm="1">
        <f t="array" ref="AW287">_xlfn.XLOOKUP($A287&amp;AW$5,'[1]NBA-Data-1980-2019'!$B$1:$B$16305&amp;'[1]NBA-Data-1980-2019'!$A$1:$A$16305,'[1]NBA-Data-1980-2019'!$H$1:$H$16305,"",0)</f>
        <v/>
      </c>
      <c r="AX287" s="2" t="str" cm="1">
        <f t="array" ref="AX287">_xlfn.XLOOKUP($A287&amp;AX$5,'[1]NBA-Data-1980-2019'!$B$1:$B$16305&amp;'[1]NBA-Data-1980-2019'!$A$1:$A$16305,'[1]NBA-Data-1980-2019'!$H$1:$H$16305,"",0)</f>
        <v/>
      </c>
      <c r="AY287" s="2" t="str" cm="1">
        <f t="array" ref="AY287">_xlfn.XLOOKUP($A287&amp;AY$5,'[1]NBA-Data-1980-2019'!$B$1:$B$16305&amp;'[1]NBA-Data-1980-2019'!$A$1:$A$16305,'[1]NBA-Data-1980-2019'!$H$1:$H$16305,"",0)</f>
        <v/>
      </c>
      <c r="AZ287" s="2" t="str" cm="1">
        <f t="array" ref="AZ287">_xlfn.XLOOKUP($A287&amp;AZ$5,'[1]NBA-Data-1980-2019'!$B$1:$B$16305&amp;'[1]NBA-Data-1980-2019'!$A$1:$A$16305,'[1]NBA-Data-1980-2019'!$H$1:$H$16305,"",0)</f>
        <v/>
      </c>
      <c r="BA287" s="2" t="str" cm="1">
        <f t="array" ref="BA287">_xlfn.XLOOKUP($A287&amp;BA$5,'[1]NBA-Data-1980-2019'!$B$1:$B$16305&amp;'[1]NBA-Data-1980-2019'!$A$1:$A$16305,'[1]NBA-Data-1980-2019'!$H$1:$H$16305,"",0)</f>
        <v/>
      </c>
      <c r="BB287" s="2" t="str" cm="1">
        <f t="array" ref="BB287">_xlfn.XLOOKUP($A287&amp;BB$5,'[1]NBA-Data-1980-2019'!$B$1:$B$16305&amp;'[1]NBA-Data-1980-2019'!$A$1:$A$16305,'[1]NBA-Data-1980-2019'!$H$1:$H$16305,"",0)</f>
        <v/>
      </c>
      <c r="BC287" s="2" t="str" cm="1">
        <f t="array" ref="BC287">_xlfn.XLOOKUP($A287&amp;BC$5,'[1]NBA-Data-1980-2019'!$B$1:$B$16305&amp;'[1]NBA-Data-1980-2019'!$A$1:$A$16305,'[1]NBA-Data-1980-2019'!$H$1:$H$16305,"",0)</f>
        <v/>
      </c>
      <c r="BD287" s="2" t="str" cm="1">
        <f t="array" ref="BD287">_xlfn.XLOOKUP($A287&amp;BD$5,'[1]NBA-Data-1980-2019'!$B$1:$B$16305&amp;'[1]NBA-Data-1980-2019'!$A$1:$A$16305,'[1]NBA-Data-1980-2019'!$H$1:$H$16305,"",0)</f>
        <v/>
      </c>
      <c r="BE287" s="2" t="str" cm="1">
        <f t="array" ref="BE287">_xlfn.XLOOKUP($A287&amp;BE$5,'[1]NBA-Data-1980-2019'!$B$1:$B$16305&amp;'[1]NBA-Data-1980-2019'!$A$1:$A$16305,'[1]NBA-Data-1980-2019'!$H$1:$H$16305,"",0)</f>
        <v/>
      </c>
      <c r="BF287" s="2" t="str" cm="1">
        <f t="array" ref="BF287">_xlfn.XLOOKUP($A287&amp;BF$5,'[1]NBA-Data-1980-2019'!$B$1:$B$16305&amp;'[1]NBA-Data-1980-2019'!$A$1:$A$16305,'[1]NBA-Data-1980-2019'!$H$1:$H$16305,"",0)</f>
        <v/>
      </c>
      <c r="BG287" s="2" t="str" cm="1">
        <f t="array" ref="BG287">_xlfn.XLOOKUP($A287&amp;BG$5,'[1]NBA-Data-1980-2019'!$B$1:$B$16305&amp;'[1]NBA-Data-1980-2019'!$A$1:$A$16305,'[1]NBA-Data-1980-2019'!$H$1:$H$16305,"",0)</f>
        <v/>
      </c>
      <c r="BH287" s="2" t="str" cm="1">
        <f t="array" ref="BH287">_xlfn.XLOOKUP($A287&amp;BH$5,'[1]NBA-Data-1980-2019'!$B$1:$B$16305&amp;'[1]NBA-Data-1980-2019'!$A$1:$A$16305,'[1]NBA-Data-1980-2019'!$H$1:$H$16305,"",0)</f>
        <v/>
      </c>
      <c r="BI287" s="2" t="str" cm="1">
        <f t="array" ref="BI287">_xlfn.XLOOKUP($A287&amp;BI$5,'[1]NBA-Data-1980-2019'!$B$1:$B$16305&amp;'[1]NBA-Data-1980-2019'!$A$1:$A$16305,'[1]NBA-Data-1980-2019'!$H$1:$H$16305,"",0)</f>
        <v/>
      </c>
      <c r="BJ287" s="2" t="str" cm="1">
        <f t="array" ref="BJ287">_xlfn.XLOOKUP($A287&amp;BJ$5,'[1]NBA-Data-1980-2019'!$B$1:$B$16305&amp;'[1]NBA-Data-1980-2019'!$A$1:$A$16305,'[1]NBA-Data-1980-2019'!$H$1:$H$16305,"",0)</f>
        <v/>
      </c>
      <c r="BK287" s="2" t="str" cm="1">
        <f t="array" ref="BK287">_xlfn.XLOOKUP($A287&amp;BK$5,'[1]NBA-Data-1980-2019'!$B$1:$B$16305&amp;'[1]NBA-Data-1980-2019'!$A$1:$A$16305,'[1]NBA-Data-1980-2019'!$H$1:$H$16305,"",0)</f>
        <v/>
      </c>
      <c r="BL287" s="2" t="str" cm="1">
        <f t="array" ref="BL287">_xlfn.XLOOKUP($A287&amp;BL$5,'[1]NBA-Data-1980-2019'!$B$1:$B$16305&amp;'[1]NBA-Data-1980-2019'!$A$1:$A$16305,'[1]NBA-Data-1980-2019'!$H$1:$H$16305,"",0)</f>
        <v/>
      </c>
      <c r="BM287" s="2" t="str" cm="1">
        <f t="array" ref="BM287">_xlfn.XLOOKUP($A287&amp;BM$5,'[1]NBA-Data-1980-2019'!$B$1:$B$16305&amp;'[1]NBA-Data-1980-2019'!$A$1:$A$16305,'[1]NBA-Data-1980-2019'!$H$1:$H$16305,"",0)</f>
        <v/>
      </c>
      <c r="BN287" s="2" t="str" cm="1">
        <f t="array" ref="BN287">_xlfn.XLOOKUP($A287&amp;BN$5,'[1]NBA-Data-1980-2019'!$B$1:$B$16305&amp;'[1]NBA-Data-1980-2019'!$A$1:$A$16305,'[1]NBA-Data-1980-2019'!$F$1:$F$16305,"",0)</f>
        <v/>
      </c>
      <c r="BO287" s="2" t="str" cm="1">
        <f t="array" ref="BO287">_xlfn.XLOOKUP($A287&amp;BO$5,'[1]NBA-Data-1980-2019'!$B$1:$B$16305&amp;'[1]NBA-Data-1980-2019'!$A$1:$A$16305,'[1]NBA-Data-1980-2019'!$F$1:$F$16305,"",0)</f>
        <v/>
      </c>
      <c r="BP287" s="2" t="str" cm="1">
        <f t="array" ref="BP287">_xlfn.XLOOKUP($A287&amp;BP$5,'[1]NBA-Data-1980-2019'!$B$1:$B$16305&amp;'[1]NBA-Data-1980-2019'!$A$1:$A$16305,'[1]NBA-Data-1980-2019'!$F$1:$F$16305,"",0)</f>
        <v/>
      </c>
      <c r="BQ287" s="2" t="str" cm="1">
        <f t="array" ref="BQ287">_xlfn.XLOOKUP($A287&amp;BQ$5,'[1]NBA-Data-1980-2019'!$B$1:$B$16305&amp;'[1]NBA-Data-1980-2019'!$A$1:$A$16305,'[1]NBA-Data-1980-2019'!$F$1:$F$16305,"",0)</f>
        <v/>
      </c>
      <c r="BR287" s="2" t="str" cm="1">
        <f t="array" ref="BR287">_xlfn.XLOOKUP($A287&amp;BR$5,'[1]NBA-Data-1980-2019'!$B$1:$B$16305&amp;'[1]NBA-Data-1980-2019'!$A$1:$A$16305,'[1]NBA-Data-1980-2019'!$F$1:$F$16305,"",0)</f>
        <v/>
      </c>
      <c r="BS287" s="2" t="str" cm="1">
        <f t="array" ref="BS287">_xlfn.XLOOKUP($A287&amp;BS$5,'[1]NBA-Data-1980-2019'!$B$1:$B$16305&amp;'[1]NBA-Data-1980-2019'!$A$1:$A$16305,'[1]NBA-Data-1980-2019'!$F$1:$F$16305,"",0)</f>
        <v/>
      </c>
      <c r="BT287" s="2" t="str" cm="1">
        <f t="array" ref="BT287">_xlfn.XLOOKUP($A287&amp;BT$5,'[1]NBA-Data-1980-2019'!$B$1:$B$16305&amp;'[1]NBA-Data-1980-2019'!$A$1:$A$16305,'[1]NBA-Data-1980-2019'!$F$1:$F$16305,"",0)</f>
        <v/>
      </c>
      <c r="BU287" s="2" t="str" cm="1">
        <f t="array" ref="BU287">_xlfn.XLOOKUP($A287&amp;BU$5,'[1]NBA-Data-1980-2019'!$B$1:$B$16305&amp;'[1]NBA-Data-1980-2019'!$A$1:$A$16305,'[1]NBA-Data-1980-2019'!$F$1:$F$16305,"",0)</f>
        <v/>
      </c>
      <c r="BV287" s="2" t="str" cm="1">
        <f t="array" ref="BV287">_xlfn.XLOOKUP($A287&amp;BV$5,'[1]NBA-Data-1980-2019'!$B$1:$B$16305&amp;'[1]NBA-Data-1980-2019'!$A$1:$A$16305,'[1]NBA-Data-1980-2019'!$F$1:$F$16305,"",0)</f>
        <v/>
      </c>
      <c r="BW287" s="2" t="str" cm="1">
        <f t="array" ref="BW287">_xlfn.XLOOKUP($A287&amp;BW$5,'[1]NBA-Data-1980-2019'!$B$1:$B$16305&amp;'[1]NBA-Data-1980-2019'!$A$1:$A$16305,'[1]NBA-Data-1980-2019'!$F$1:$F$16305,"",0)</f>
        <v/>
      </c>
      <c r="BX287" s="2" t="str" cm="1">
        <f t="array" ref="BX287">_xlfn.XLOOKUP($A287&amp;BX$5,'[1]NBA-Data-1980-2019'!$B$1:$B$16305&amp;'[1]NBA-Data-1980-2019'!$A$1:$A$16305,'[1]NBA-Data-1980-2019'!$F$1:$F$16305,"",0)</f>
        <v/>
      </c>
      <c r="BY287" s="2" t="str" cm="1">
        <f t="array" ref="BY287">_xlfn.XLOOKUP($A287&amp;BY$5,'[1]NBA-Data-1980-2019'!$B$1:$B$16305&amp;'[1]NBA-Data-1980-2019'!$A$1:$A$16305,'[1]NBA-Data-1980-2019'!$F$1:$F$16305,"",0)</f>
        <v/>
      </c>
      <c r="BZ287" s="2" t="str" cm="1">
        <f t="array" ref="BZ287">_xlfn.XLOOKUP($A287&amp;BZ$5,'[1]NBA-Data-1980-2019'!$B$1:$B$16305&amp;'[1]NBA-Data-1980-2019'!$A$1:$A$16305,'[1]NBA-Data-1980-2019'!$F$1:$F$16305,"",0)</f>
        <v/>
      </c>
      <c r="CA287" s="2" t="str" cm="1">
        <f t="array" ref="CA287">_xlfn.XLOOKUP($A287&amp;CA$5,'[1]NBA-Data-1980-2019'!$B$1:$B$16305&amp;'[1]NBA-Data-1980-2019'!$A$1:$A$16305,'[1]NBA-Data-1980-2019'!$F$1:$F$16305,"",0)</f>
        <v/>
      </c>
      <c r="CB287" s="2" t="str" cm="1">
        <f t="array" ref="CB287">_xlfn.XLOOKUP($A287&amp;CB$5,'[1]NBA-Data-1980-2019'!$B$1:$B$16305&amp;'[1]NBA-Data-1980-2019'!$A$1:$A$16305,'[1]NBA-Data-1980-2019'!$F$1:$F$16305,"",0)</f>
        <v/>
      </c>
      <c r="CC287" s="2" t="str" cm="1">
        <f t="array" ref="CC287">_xlfn.XLOOKUP($A287&amp;CC$5,'[1]NBA-Data-1980-2019'!$B$1:$B$16305&amp;'[1]NBA-Data-1980-2019'!$A$1:$A$16305,'[1]NBA-Data-1980-2019'!$F$1:$F$16305,"",0)</f>
        <v/>
      </c>
      <c r="CD287" s="2" t="str" cm="1">
        <f t="array" ref="CD287">_xlfn.XLOOKUP($A287&amp;CD$5,'[1]NBA-Data-1980-2019'!$B$1:$B$16305&amp;'[1]NBA-Data-1980-2019'!$A$1:$A$16305,'[1]NBA-Data-1980-2019'!$F$1:$F$16305,"",0)</f>
        <v/>
      </c>
      <c r="CE287" s="2" t="str" cm="1">
        <f t="array" ref="CE287">_xlfn.XLOOKUP($A287&amp;CE$5,'[1]NBA-Data-1980-2019'!$B$1:$B$16305&amp;'[1]NBA-Data-1980-2019'!$A$1:$A$16305,'[1]NBA-Data-1980-2019'!$F$1:$F$16305,"",0)</f>
        <v/>
      </c>
      <c r="CF287" s="2" t="str" cm="1">
        <f t="array" ref="CF287">_xlfn.XLOOKUP($A287&amp;CF$5,'[1]NBA-Data-1980-2019'!$B$1:$B$16305&amp;'[1]NBA-Data-1980-2019'!$A$1:$A$16305,'[1]NBA-Data-1980-2019'!$F$1:$F$16305,"",0)</f>
        <v/>
      </c>
      <c r="CG287" s="2" t="str" cm="1">
        <f t="array" ref="CG287">_xlfn.XLOOKUP($A287&amp;CG$5,'[1]NBA-Data-1980-2019'!$B$1:$B$16305&amp;'[1]NBA-Data-1980-2019'!$A$1:$A$16305,'[1]NBA-Data-1980-2019'!$F$1:$F$16305,"",0)</f>
        <v/>
      </c>
      <c r="CH287" s="2" t="str" cm="1">
        <f t="array" ref="CH287">_xlfn.XLOOKUP($A287&amp;CH$5,'[1]NBA-Data-1980-2019'!$B$1:$B$16305&amp;'[1]NBA-Data-1980-2019'!$A$1:$A$16305,'[1]NBA-Data-1980-2019'!$F$1:$F$16305,"",0)</f>
        <v/>
      </c>
      <c r="CI287" s="2" t="str" cm="1">
        <f t="array" ref="CI287">_xlfn.XLOOKUP($A287&amp;CI$5,'[1]NBA-Data-1980-2019'!$B$1:$B$16305&amp;'[1]NBA-Data-1980-2019'!$A$1:$A$16305,'[1]NBA-Data-1980-2019'!$F$1:$F$16305,"",0)</f>
        <v/>
      </c>
      <c r="CJ287" s="2" t="str" cm="1">
        <f t="array" ref="CJ287">_xlfn.XLOOKUP($A287&amp;CJ$5,'[1]NBA-Data-1980-2019'!$B$1:$B$16305&amp;'[1]NBA-Data-1980-2019'!$A$1:$A$16305,'[1]NBA-Data-1980-2019'!$F$1:$F$16305,"",0)</f>
        <v/>
      </c>
      <c r="CK287" s="2" t="str" cm="1">
        <f t="array" ref="CK287">_xlfn.XLOOKUP($A287&amp;CK$5,'[1]NBA-Data-1980-2019'!$B$1:$B$16305&amp;'[1]NBA-Data-1980-2019'!$A$1:$A$16305,'[1]NBA-Data-1980-2019'!$F$1:$F$16305,"",0)</f>
        <v/>
      </c>
      <c r="CL287" s="2" t="str" cm="1">
        <f t="array" ref="CL287">_xlfn.XLOOKUP($A287&amp;CL$5,'[1]NBA-Data-1980-2019'!$B$1:$B$16305&amp;'[1]NBA-Data-1980-2019'!$A$1:$A$16305,'[1]NBA-Data-1980-2019'!$F$1:$F$16305,"",0)</f>
        <v/>
      </c>
      <c r="CM287" s="2" t="str" cm="1">
        <f t="array" ref="CM287">_xlfn.XLOOKUP($A287&amp;CM$5,'[1]NBA-Data-1980-2019'!$B$1:$B$16305&amp;'[1]NBA-Data-1980-2019'!$A$1:$A$16305,'[1]NBA-Data-1980-2019'!$F$1:$F$16305,"",0)</f>
        <v/>
      </c>
      <c r="CN287" s="2" t="str" cm="1">
        <f t="array" ref="CN287">_xlfn.XLOOKUP($A287&amp;CN$5,'[1]NBA-Data-1980-2019'!$B$1:$B$16305&amp;'[1]NBA-Data-1980-2019'!$A$1:$A$16305,'[1]NBA-Data-1980-2019'!$F$1:$F$16305,"",0)</f>
        <v/>
      </c>
      <c r="CO287" s="2" t="str" cm="1">
        <f t="array" ref="CO287">_xlfn.XLOOKUP($A287&amp;CO$5,'[1]NBA-Data-1980-2019'!$B$1:$B$16305&amp;'[1]NBA-Data-1980-2019'!$A$1:$A$16305,'[1]NBA-Data-1980-2019'!$F$1:$F$16305,"",0)</f>
        <v/>
      </c>
      <c r="CP287" s="2" t="str" cm="1">
        <f t="array" ref="CP287">_xlfn.XLOOKUP($A287&amp;CP$5,'[1]NBA-Data-1980-2019'!$B$1:$B$16305&amp;'[1]NBA-Data-1980-2019'!$A$1:$A$16305,'[1]NBA-Data-1980-2019'!$F$1:$F$16305,"",0)</f>
        <v/>
      </c>
      <c r="CQ287" s="2" t="str" cm="1">
        <f t="array" ref="CQ287">_xlfn.XLOOKUP($A287&amp;CQ$5,'[1]NBA-Data-1980-2019'!$B$1:$B$16305&amp;'[1]NBA-Data-1980-2019'!$A$1:$A$16305,'[1]NBA-Data-1980-2019'!$F$1:$F$16305,"",0)</f>
        <v/>
      </c>
      <c r="CR287" s="2" t="str" cm="1">
        <f t="array" ref="CR287">_xlfn.XLOOKUP($A287&amp;CR$5,'[1]NBA-Data-1980-2019'!$B$1:$B$16305&amp;'[1]NBA-Data-1980-2019'!$A$1:$A$16305,'[1]NBA-Data-1980-2019'!$F$1:$F$16305,"",0)</f>
        <v/>
      </c>
      <c r="CS287" s="2" t="str" cm="1">
        <f t="array" ref="CS287">_xlfn.XLOOKUP($A287&amp;CS$5,'[1]NBA-Data-1980-2019'!$B$1:$B$16305&amp;'[1]NBA-Data-1980-2019'!$A$1:$A$16305,'[1]NBA-Data-1980-2019'!$F$1:$F$16305,"",0)</f>
        <v/>
      </c>
      <c r="CU287" s="2" t="str">
        <f>_xlfn.XLOOKUP($A287,TEAMS!$G$1:$G$839,TEAMS!$H$1:$H$839,"",0)</f>
        <v>SG</v>
      </c>
      <c r="CV287" s="2" t="str">
        <f>_xlfn.XLOOKUP($CU287,DASHBOARD!$B$22:$B$27,DASHBOARD!$C$22:$C$27,"",0)</f>
        <v>GUARD</v>
      </c>
      <c r="CY287" s="63">
        <f>SUMIFS('[1]NBA-Data-1980-2019'!$G$1:$G$16305,'[1]NBA-Data-1980-2019'!$B$1:$B$16305,$A287,'[1]NBA-Data-1980-2019'!$A$1:$A$16305,CY$9)</f>
        <v>0</v>
      </c>
      <c r="CZ287" s="63">
        <f>SUMIFS('[1]NBA-Data-1980-2019'!$G$1:$G$16305,'[1]NBA-Data-1980-2019'!$B$1:$B$16305,$A287,'[1]NBA-Data-1980-2019'!$A$1:$A$16305,CZ$9)</f>
        <v>0</v>
      </c>
      <c r="DA287" s="63">
        <f>SUMIFS('[1]NBA-Data-1980-2019'!$G$1:$G$16305,'[1]NBA-Data-1980-2019'!$B$1:$B$16305,$A287,'[1]NBA-Data-1980-2019'!$A$1:$A$16305,DA$9)</f>
        <v>0</v>
      </c>
      <c r="DB287" s="63">
        <f>SUMIFS('[1]NBA-Data-1980-2019'!$G$1:$G$16305,'[1]NBA-Data-1980-2019'!$B$1:$B$16305,$A287,'[1]NBA-Data-1980-2019'!$A$1:$A$16305,DB$9)</f>
        <v>0</v>
      </c>
      <c r="DC287" s="63">
        <f>SUMIFS('[1]NBA-Data-1980-2019'!$G$1:$G$16305,'[1]NBA-Data-1980-2019'!$B$1:$B$16305,$A287,'[1]NBA-Data-1980-2019'!$A$1:$A$16305,DC$9)</f>
        <v>0</v>
      </c>
      <c r="DD287" s="63">
        <f>SUMIFS('[1]NBA-Data-1980-2019'!$G$1:$G$16305,'[1]NBA-Data-1980-2019'!$B$1:$B$16305,$A287,'[1]NBA-Data-1980-2019'!$A$1:$A$16305,DD$9)</f>
        <v>0</v>
      </c>
      <c r="DE287" s="63">
        <f>SUMIFS('[1]NBA-Data-1980-2019'!$G$1:$G$16305,'[1]NBA-Data-1980-2019'!$B$1:$B$16305,$A287,'[1]NBA-Data-1980-2019'!$A$1:$A$16305,DE$9)</f>
        <v>0</v>
      </c>
      <c r="DF287" s="63">
        <f>SUMIFS('[1]NBA-Data-1980-2019'!$G$1:$G$16305,'[1]NBA-Data-1980-2019'!$B$1:$B$16305,$A287,'[1]NBA-Data-1980-2019'!$A$1:$A$16305,DF$9)</f>
        <v>0</v>
      </c>
      <c r="DG287" s="63">
        <f>SUMIFS('[1]NBA-Data-1980-2019'!$G$1:$G$16305,'[1]NBA-Data-1980-2019'!$B$1:$B$16305,$A287,'[1]NBA-Data-1980-2019'!$A$1:$A$16305,DG$9)</f>
        <v>0</v>
      </c>
      <c r="DH287" s="63">
        <f>SUMIFS('[1]NBA-Data-1980-2019'!$G$1:$G$16305,'[1]NBA-Data-1980-2019'!$B$1:$B$16305,$A287,'[1]NBA-Data-1980-2019'!$A$1:$A$16305,DH$9)</f>
        <v>0</v>
      </c>
      <c r="DI287" s="63">
        <f>SUMIFS('[1]NBA-Data-1980-2019'!$G$1:$G$16305,'[1]NBA-Data-1980-2019'!$B$1:$B$16305,$A287,'[1]NBA-Data-1980-2019'!$A$1:$A$16305,DI$9)</f>
        <v>0</v>
      </c>
      <c r="DJ287" s="63">
        <f>SUMIFS('[1]NBA-Data-1980-2019'!$G$1:$G$16305,'[1]NBA-Data-1980-2019'!$B$1:$B$16305,$A287,'[1]NBA-Data-1980-2019'!$A$1:$A$16305,DJ$9)</f>
        <v>0</v>
      </c>
      <c r="DK287" s="63">
        <f>SUMIFS('[1]NBA-Data-1980-2019'!$G$1:$G$16305,'[1]NBA-Data-1980-2019'!$B$1:$B$16305,$A287,'[1]NBA-Data-1980-2019'!$A$1:$A$16305,DK$9)</f>
        <v>0</v>
      </c>
      <c r="DL287" s="63">
        <f>SUMIFS('[1]NBA-Data-1980-2019'!$G$1:$G$16305,'[1]NBA-Data-1980-2019'!$B$1:$B$16305,$A287,'[1]NBA-Data-1980-2019'!$A$1:$A$16305,DL$9)</f>
        <v>0</v>
      </c>
      <c r="DM287" s="63">
        <f>SUMIFS('[1]NBA-Data-1980-2019'!$G$1:$G$16305,'[1]NBA-Data-1980-2019'!$B$1:$B$16305,$A287,'[1]NBA-Data-1980-2019'!$A$1:$A$16305,DM$9)</f>
        <v>0</v>
      </c>
      <c r="DN287" s="63">
        <f>SUMIFS('[1]NBA-Data-1980-2019'!$G$1:$G$16305,'[1]NBA-Data-1980-2019'!$B$1:$B$16305,$A287,'[1]NBA-Data-1980-2019'!$A$1:$A$16305,DN$9)</f>
        <v>0</v>
      </c>
      <c r="DO287" s="63">
        <f>SUMIFS('[1]NBA-Data-1980-2019'!$G$1:$G$16305,'[1]NBA-Data-1980-2019'!$B$1:$B$16305,$A287,'[1]NBA-Data-1980-2019'!$A$1:$A$16305,DO$9)</f>
        <v>0</v>
      </c>
      <c r="DP287" s="63">
        <f>SUMIFS('[1]NBA-Data-1980-2019'!$G$1:$G$16305,'[1]NBA-Data-1980-2019'!$B$1:$B$16305,$A287,'[1]NBA-Data-1980-2019'!$A$1:$A$16305,DP$9)</f>
        <v>0</v>
      </c>
      <c r="DQ287" s="63">
        <f>SUMIFS('[1]NBA-Data-1980-2019'!$G$1:$G$16305,'[1]NBA-Data-1980-2019'!$B$1:$B$16305,$A287,'[1]NBA-Data-1980-2019'!$A$1:$A$16305,DQ$9)</f>
        <v>0</v>
      </c>
      <c r="DR287" s="63">
        <f>SUMIFS('[1]NBA-Data-1980-2019'!$G$1:$G$16305,'[1]NBA-Data-1980-2019'!$B$1:$B$16305,$A287,'[1]NBA-Data-1980-2019'!$A$1:$A$16305,DR$9)</f>
        <v>0</v>
      </c>
      <c r="DS287" s="63">
        <f>SUMIFS('[1]NBA-Data-1980-2019'!$G$1:$G$16305,'[1]NBA-Data-1980-2019'!$B$1:$B$16305,$A287,'[1]NBA-Data-1980-2019'!$A$1:$A$16305,DS$9)</f>
        <v>0</v>
      </c>
      <c r="DT287" s="63">
        <f>SUMIFS('[1]NBA-Data-1980-2019'!$G$1:$G$16305,'[1]NBA-Data-1980-2019'!$B$1:$B$16305,$A287,'[1]NBA-Data-1980-2019'!$A$1:$A$16305,DT$9)</f>
        <v>0</v>
      </c>
      <c r="DU287" s="63">
        <f>SUMIFS('[1]NBA-Data-1980-2019'!$G$1:$G$16305,'[1]NBA-Data-1980-2019'!$B$1:$B$16305,$A287,'[1]NBA-Data-1980-2019'!$A$1:$A$16305,DU$9)</f>
        <v>0</v>
      </c>
      <c r="DV287" s="63">
        <f>SUMIFS('[1]NBA-Data-1980-2019'!$G$1:$G$16305,'[1]NBA-Data-1980-2019'!$B$1:$B$16305,$A287,'[1]NBA-Data-1980-2019'!$A$1:$A$16305,DV$9)</f>
        <v>0</v>
      </c>
      <c r="DW287" s="63">
        <f>SUMIFS('[1]NBA-Data-1980-2019'!$G$1:$G$16305,'[1]NBA-Data-1980-2019'!$B$1:$B$16305,$A287,'[1]NBA-Data-1980-2019'!$A$1:$A$16305,DW$9)</f>
        <v>0</v>
      </c>
      <c r="DX287" s="63">
        <f>SUMIFS('[1]NBA-Data-1980-2019'!$G$1:$G$16305,'[1]NBA-Data-1980-2019'!$B$1:$B$16305,$A287,'[1]NBA-Data-1980-2019'!$A$1:$A$16305,DX$9)</f>
        <v>0</v>
      </c>
      <c r="DY287" s="63">
        <f>SUMIFS('[1]NBA-Data-1980-2019'!$G$1:$G$16305,'[1]NBA-Data-1980-2019'!$B$1:$B$16305,$A287,'[1]NBA-Data-1980-2019'!$A$1:$A$16305,DY$9)</f>
        <v>0</v>
      </c>
      <c r="DZ287" s="63">
        <f>SUMIFS('[1]NBA-Data-1980-2019'!$G$1:$G$16305,'[1]NBA-Data-1980-2019'!$B$1:$B$16305,$A287,'[1]NBA-Data-1980-2019'!$A$1:$A$16305,DZ$9)</f>
        <v>0</v>
      </c>
      <c r="EA287" s="63">
        <f>SUMIFS('[1]NBA-Data-1980-2019'!$G$1:$G$16305,'[1]NBA-Data-1980-2019'!$B$1:$B$16305,$A287,'[1]NBA-Data-1980-2019'!$A$1:$A$16305,EA$9)</f>
        <v>0</v>
      </c>
      <c r="EB287" s="63">
        <f>SUMIFS('[1]NBA-Data-1980-2019'!$G$1:$G$16305,'[1]NBA-Data-1980-2019'!$B$1:$B$16305,$A287,'[1]NBA-Data-1980-2019'!$A$1:$A$16305,EB$9)</f>
        <v>0</v>
      </c>
      <c r="EC287" s="63">
        <f>SUMIFS('[1]NBA-Data-1980-2019'!$G$1:$G$16305,'[1]NBA-Data-1980-2019'!$B$1:$B$16305,$A287,'[1]NBA-Data-1980-2019'!$A$1:$A$16305,EC$9)</f>
        <v>0</v>
      </c>
      <c r="ED287" s="63">
        <f>SUMIFS('[1]NBA-Data-1980-2019'!$G$1:$G$16305,'[1]NBA-Data-1980-2019'!$B$1:$B$16305,$A287,'[1]NBA-Data-1980-2019'!$A$1:$A$16305,ED$9)</f>
        <v>0</v>
      </c>
      <c r="EH287" s="2" t="s">
        <v>1486</v>
      </c>
    </row>
    <row r="288" spans="1:165" x14ac:dyDescent="0.2">
      <c r="A288" s="2" t="s">
        <v>658</v>
      </c>
      <c r="B288" s="2" t="str" cm="1">
        <f t="array" ref="B288">_xlfn.XLOOKUP($A288&amp;B$5,'[1]NBA-Data-1980-2019'!$B$1:$B$16305&amp;'[1]NBA-Data-1980-2019'!$A$1:$A$16305,'[1]NBA-Data-1980-2019'!$D$1:$D$16305,"",0)</f>
        <v/>
      </c>
      <c r="C288" s="2" t="str" cm="1">
        <f t="array" ref="C288">_xlfn.XLOOKUP($A288&amp;C$5,'[1]NBA-Data-1980-2019'!$B$1:$B$16305&amp;'[1]NBA-Data-1980-2019'!$A$1:$A$16305,'[1]NBA-Data-1980-2019'!$D$1:$D$16305,"",0)</f>
        <v/>
      </c>
      <c r="D288" s="2" t="str" cm="1">
        <f t="array" ref="D288">_xlfn.XLOOKUP($A288&amp;D$5,'[1]NBA-Data-1980-2019'!$B$1:$B$16305&amp;'[1]NBA-Data-1980-2019'!$A$1:$A$16305,'[1]NBA-Data-1980-2019'!$D$1:$D$16305,"",0)</f>
        <v/>
      </c>
      <c r="E288" s="2" t="str" cm="1">
        <f t="array" ref="E288">_xlfn.XLOOKUP($A288&amp;E$5,'[1]NBA-Data-1980-2019'!$B$1:$B$16305&amp;'[1]NBA-Data-1980-2019'!$A$1:$A$16305,'[1]NBA-Data-1980-2019'!$D$1:$D$16305,"",0)</f>
        <v/>
      </c>
      <c r="F288" s="2" t="str" cm="1">
        <f t="array" ref="F288">_xlfn.XLOOKUP($A288&amp;F$5,'[1]NBA-Data-1980-2019'!$B$1:$B$16305&amp;'[1]NBA-Data-1980-2019'!$A$1:$A$16305,'[1]NBA-Data-1980-2019'!$D$1:$D$16305,"",0)</f>
        <v/>
      </c>
      <c r="G288" s="2" t="str" cm="1">
        <f t="array" ref="G288">_xlfn.XLOOKUP($A288&amp;G$5,'[1]NBA-Data-1980-2019'!$B$1:$B$16305&amp;'[1]NBA-Data-1980-2019'!$A$1:$A$16305,'[1]NBA-Data-1980-2019'!$D$1:$D$16305,"",0)</f>
        <v/>
      </c>
      <c r="H288" s="2" t="str" cm="1">
        <f t="array" ref="H288">_xlfn.XLOOKUP($A288&amp;H$5,'[1]NBA-Data-1980-2019'!$B$1:$B$16305&amp;'[1]NBA-Data-1980-2019'!$A$1:$A$16305,'[1]NBA-Data-1980-2019'!$D$1:$D$16305,"",0)</f>
        <v/>
      </c>
      <c r="I288" s="2" t="str" cm="1">
        <f t="array" ref="I288">_xlfn.XLOOKUP($A288&amp;I$5,'[1]NBA-Data-1980-2019'!$B$1:$B$16305&amp;'[1]NBA-Data-1980-2019'!$A$1:$A$16305,'[1]NBA-Data-1980-2019'!$D$1:$D$16305,"",0)</f>
        <v/>
      </c>
      <c r="J288" s="2" t="str" cm="1">
        <f t="array" ref="J288">_xlfn.XLOOKUP($A288&amp;J$5,'[1]NBA-Data-1980-2019'!$B$1:$B$16305&amp;'[1]NBA-Data-1980-2019'!$A$1:$A$16305,'[1]NBA-Data-1980-2019'!$D$1:$D$16305,"",0)</f>
        <v/>
      </c>
      <c r="K288" s="2" t="str" cm="1">
        <f t="array" ref="K288">_xlfn.XLOOKUP($A288&amp;K$5,'[1]NBA-Data-1980-2019'!$B$1:$B$16305&amp;'[1]NBA-Data-1980-2019'!$A$1:$A$16305,'[1]NBA-Data-1980-2019'!$D$1:$D$16305,"",0)</f>
        <v/>
      </c>
      <c r="L288" s="2" t="str" cm="1">
        <f t="array" ref="L288">_xlfn.XLOOKUP($A288&amp;L$5,'[1]NBA-Data-1980-2019'!$B$1:$B$16305&amp;'[1]NBA-Data-1980-2019'!$A$1:$A$16305,'[1]NBA-Data-1980-2019'!$D$1:$D$16305,"",0)</f>
        <v/>
      </c>
      <c r="M288" s="2" t="str" cm="1">
        <f t="array" ref="M288">_xlfn.XLOOKUP($A288&amp;M$5,'[1]NBA-Data-1980-2019'!$B$1:$B$16305&amp;'[1]NBA-Data-1980-2019'!$A$1:$A$16305,'[1]NBA-Data-1980-2019'!$D$1:$D$16305,"",0)</f>
        <v/>
      </c>
      <c r="N288" s="2" t="str" cm="1">
        <f t="array" ref="N288">_xlfn.XLOOKUP($A288&amp;N$5,'[1]NBA-Data-1980-2019'!$B$1:$B$16305&amp;'[1]NBA-Data-1980-2019'!$A$1:$A$16305,'[1]NBA-Data-1980-2019'!$D$1:$D$16305,"",0)</f>
        <v/>
      </c>
      <c r="O288" s="2" t="str" cm="1">
        <f t="array" ref="O288">_xlfn.XLOOKUP($A288&amp;O$5,'[1]NBA-Data-1980-2019'!$B$1:$B$16305&amp;'[1]NBA-Data-1980-2019'!$A$1:$A$16305,'[1]NBA-Data-1980-2019'!$D$1:$D$16305,"",0)</f>
        <v/>
      </c>
      <c r="P288" s="2" t="str" cm="1">
        <f t="array" ref="P288">_xlfn.XLOOKUP($A288&amp;P$5,'[1]NBA-Data-1980-2019'!$B$1:$B$16305&amp;'[1]NBA-Data-1980-2019'!$A$1:$A$16305,'[1]NBA-Data-1980-2019'!$D$1:$D$16305,"",0)</f>
        <v/>
      </c>
      <c r="Q288" s="2" t="str" cm="1">
        <f t="array" ref="Q288">_xlfn.XLOOKUP($A288&amp;Q$5,'[1]NBA-Data-1980-2019'!$B$1:$B$16305&amp;'[1]NBA-Data-1980-2019'!$A$1:$A$16305,'[1]NBA-Data-1980-2019'!$D$1:$D$16305,"",0)</f>
        <v/>
      </c>
      <c r="R288" s="2" t="str" cm="1">
        <f t="array" ref="R288">_xlfn.XLOOKUP($A288&amp;R$5,'[1]NBA-Data-1980-2019'!$B$1:$B$16305&amp;'[1]NBA-Data-1980-2019'!$A$1:$A$16305,'[1]NBA-Data-1980-2019'!$D$1:$D$16305,"",0)</f>
        <v>BOS</v>
      </c>
      <c r="S288" s="2" t="str" cm="1">
        <f t="array" ref="S288">_xlfn.XLOOKUP($A288&amp;S$5,'[1]NBA-Data-1980-2019'!$B$1:$B$16305&amp;'[1]NBA-Data-1980-2019'!$A$1:$A$16305,'[1]NBA-Data-1980-2019'!$D$1:$D$16305,"",0)</f>
        <v>BOS</v>
      </c>
      <c r="T288" s="2" t="str" cm="1">
        <f t="array" ref="T288">_xlfn.XLOOKUP($A288&amp;T$5,'[1]NBA-Data-1980-2019'!$B$1:$B$16305&amp;'[1]NBA-Data-1980-2019'!$A$1:$A$16305,'[1]NBA-Data-1980-2019'!$D$1:$D$16305,"",0)</f>
        <v>BOS</v>
      </c>
      <c r="U288" s="2" t="str" cm="1">
        <f t="array" ref="U288">_xlfn.XLOOKUP($A288&amp;U$5,'[1]NBA-Data-1980-2019'!$B$1:$B$16305&amp;'[1]NBA-Data-1980-2019'!$A$1:$A$16305,'[1]NBA-Data-1980-2019'!$D$1:$D$16305,"",0)</f>
        <v>BOS</v>
      </c>
      <c r="V288" s="2" t="str" cm="1">
        <f t="array" ref="V288">_xlfn.XLOOKUP($A288&amp;V$5,'[1]NBA-Data-1980-2019'!$B$1:$B$16305&amp;'[1]NBA-Data-1980-2019'!$A$1:$A$16305,'[1]NBA-Data-1980-2019'!$D$1:$D$16305,"",0)</f>
        <v>BOS</v>
      </c>
      <c r="W288" s="2" t="str" cm="1">
        <f t="array" ref="W288">_xlfn.XLOOKUP($A288&amp;W$5,'[1]NBA-Data-1980-2019'!$B$1:$B$16305&amp;'[1]NBA-Data-1980-2019'!$A$1:$A$16305,'[1]NBA-Data-1980-2019'!$D$1:$D$16305,"",0)</f>
        <v>BOS</v>
      </c>
      <c r="X288" s="2" t="str" cm="1">
        <f t="array" ref="X288">_xlfn.XLOOKUP($A288&amp;X$5,'[1]NBA-Data-1980-2019'!$B$1:$B$16305&amp;'[1]NBA-Data-1980-2019'!$A$1:$A$16305,'[1]NBA-Data-1980-2019'!$D$1:$D$16305,"",0)</f>
        <v>BOS</v>
      </c>
      <c r="Y288" s="2" t="str" cm="1">
        <f t="array" ref="Y288">_xlfn.XLOOKUP($A288&amp;Y$5,'[1]NBA-Data-1980-2019'!$B$1:$B$16305&amp;'[1]NBA-Data-1980-2019'!$A$1:$A$16305,'[1]NBA-Data-1980-2019'!$D$1:$D$16305,"",0)</f>
        <v>BOS</v>
      </c>
      <c r="Z288" s="2" t="str" cm="1">
        <f t="array" ref="Z288">_xlfn.XLOOKUP($A288&amp;Z$5,'[1]NBA-Data-1980-2019'!$B$1:$B$16305&amp;'[1]NBA-Data-1980-2019'!$A$1:$A$16305,'[1]NBA-Data-1980-2019'!$D$1:$D$16305,"",0)</f>
        <v>TOT</v>
      </c>
      <c r="AA288" s="2" t="str" cm="1">
        <f t="array" ref="AA288">_xlfn.XLOOKUP($A288&amp;AA$5,'[1]NBA-Data-1980-2019'!$B$1:$B$16305&amp;'[1]NBA-Data-1980-2019'!$A$1:$A$16305,'[1]NBA-Data-1980-2019'!$D$1:$D$16305,"",0)</f>
        <v>SAC</v>
      </c>
      <c r="AB288" s="2" t="str" cm="1">
        <f t="array" ref="AB288">_xlfn.XLOOKUP($A288&amp;AB$5,'[1]NBA-Data-1980-2019'!$B$1:$B$16305&amp;'[1]NBA-Data-1980-2019'!$A$1:$A$16305,'[1]NBA-Data-1980-2019'!$D$1:$D$16305,"",0)</f>
        <v>CHI</v>
      </c>
      <c r="AC288" s="2" t="str" cm="1">
        <f t="array" ref="AC288">_xlfn.XLOOKUP($A288&amp;AC$5,'[1]NBA-Data-1980-2019'!$B$1:$B$16305&amp;'[1]NBA-Data-1980-2019'!$A$1:$A$16305,'[1]NBA-Data-1980-2019'!$D$1:$D$16305,"",0)</f>
        <v>NOP</v>
      </c>
      <c r="AD288" s="2" t="str" cm="1">
        <f t="array" ref="AD288">_xlfn.XLOOKUP($A288&amp;AD$5,'[1]NBA-Data-1980-2019'!$B$1:$B$16305&amp;'[1]NBA-Data-1980-2019'!$A$1:$A$16305,'[1]NBA-Data-1980-2019'!$D$1:$D$16305,"",0)</f>
        <v>LAL</v>
      </c>
      <c r="AE288" s="2" t="str" cm="1">
        <f t="array" ref="AE288">_xlfn.XLOOKUP($A288&amp;AE$5,'[1]NBA-Data-1980-2019'!$B$1:$B$16305&amp;'[1]NBA-Data-1980-2019'!$A$1:$A$16305,'[1]NBA-Data-1980-2019'!$D$1:$D$16305,"",0)</f>
        <v/>
      </c>
      <c r="AF288" s="2" t="str" cm="1">
        <f t="array" ref="AF288">_xlfn.XLOOKUP($A288&amp;AF$5,'[1]NBA-Data-1980-2019'!$B$1:$B$16305&amp;'[1]NBA-Data-1980-2019'!$A$1:$A$16305,'[1]NBA-Data-1980-2019'!$D$1:$D$16305,"",0)</f>
        <v/>
      </c>
      <c r="AG288" s="2" t="str" cm="1">
        <f t="array" ref="AG288">_xlfn.XLOOKUP($A288&amp;AG$5,'[1]NBA-Data-1980-2019'!$B$1:$B$16305&amp;'[1]NBA-Data-1980-2019'!$A$1:$A$16305,'[1]NBA-Data-1980-2019'!$D$1:$D$16305,"",0)</f>
        <v/>
      </c>
      <c r="AH288" s="2" t="str" cm="1">
        <f t="array" ref="AH288">_xlfn.XLOOKUP($A288&amp;AH$5,'[1]NBA-Data-1980-2019'!$B$1:$B$16305&amp;'[1]NBA-Data-1980-2019'!$A$1:$A$16305,'[1]NBA-Data-1980-2019'!$H$1:$H$16305,"",0)</f>
        <v/>
      </c>
      <c r="AI288" s="2" t="str" cm="1">
        <f t="array" ref="AI288">_xlfn.XLOOKUP($A288&amp;AI$5,'[1]NBA-Data-1980-2019'!$B$1:$B$16305&amp;'[1]NBA-Data-1980-2019'!$A$1:$A$16305,'[1]NBA-Data-1980-2019'!$H$1:$H$16305,"",0)</f>
        <v/>
      </c>
      <c r="AJ288" s="2" t="str" cm="1">
        <f t="array" ref="AJ288">_xlfn.XLOOKUP($A288&amp;AJ$5,'[1]NBA-Data-1980-2019'!$B$1:$B$16305&amp;'[1]NBA-Data-1980-2019'!$A$1:$A$16305,'[1]NBA-Data-1980-2019'!$H$1:$H$16305,"",0)</f>
        <v/>
      </c>
      <c r="AK288" s="2" t="str" cm="1">
        <f t="array" ref="AK288">_xlfn.XLOOKUP($A288&amp;AK$5,'[1]NBA-Data-1980-2019'!$B$1:$B$16305&amp;'[1]NBA-Data-1980-2019'!$A$1:$A$16305,'[1]NBA-Data-1980-2019'!$H$1:$H$16305,"",0)</f>
        <v/>
      </c>
      <c r="AL288" s="2" t="str" cm="1">
        <f t="array" ref="AL288">_xlfn.XLOOKUP($A288&amp;AL$5,'[1]NBA-Data-1980-2019'!$B$1:$B$16305&amp;'[1]NBA-Data-1980-2019'!$A$1:$A$16305,'[1]NBA-Data-1980-2019'!$H$1:$H$16305,"",0)</f>
        <v/>
      </c>
      <c r="AM288" s="2" t="str" cm="1">
        <f t="array" ref="AM288">_xlfn.XLOOKUP($A288&amp;AM$5,'[1]NBA-Data-1980-2019'!$B$1:$B$16305&amp;'[1]NBA-Data-1980-2019'!$A$1:$A$16305,'[1]NBA-Data-1980-2019'!$H$1:$H$16305,"",0)</f>
        <v/>
      </c>
      <c r="AN288" s="2" t="str" cm="1">
        <f t="array" ref="AN288">_xlfn.XLOOKUP($A288&amp;AN$5,'[1]NBA-Data-1980-2019'!$B$1:$B$16305&amp;'[1]NBA-Data-1980-2019'!$A$1:$A$16305,'[1]NBA-Data-1980-2019'!$H$1:$H$16305,"",0)</f>
        <v/>
      </c>
      <c r="AO288" s="2" t="str" cm="1">
        <f t="array" ref="AO288">_xlfn.XLOOKUP($A288&amp;AO$5,'[1]NBA-Data-1980-2019'!$B$1:$B$16305&amp;'[1]NBA-Data-1980-2019'!$A$1:$A$16305,'[1]NBA-Data-1980-2019'!$H$1:$H$16305,"",0)</f>
        <v/>
      </c>
      <c r="AP288" s="2" t="str" cm="1">
        <f t="array" ref="AP288">_xlfn.XLOOKUP($A288&amp;AP$5,'[1]NBA-Data-1980-2019'!$B$1:$B$16305&amp;'[1]NBA-Data-1980-2019'!$A$1:$A$16305,'[1]NBA-Data-1980-2019'!$H$1:$H$16305,"",0)</f>
        <v/>
      </c>
      <c r="AQ288" s="2" t="str" cm="1">
        <f t="array" ref="AQ288">_xlfn.XLOOKUP($A288&amp;AQ$5,'[1]NBA-Data-1980-2019'!$B$1:$B$16305&amp;'[1]NBA-Data-1980-2019'!$A$1:$A$16305,'[1]NBA-Data-1980-2019'!$H$1:$H$16305,"",0)</f>
        <v/>
      </c>
      <c r="AR288" s="2" t="str" cm="1">
        <f t="array" ref="AR288">_xlfn.XLOOKUP($A288&amp;AR$5,'[1]NBA-Data-1980-2019'!$B$1:$B$16305&amp;'[1]NBA-Data-1980-2019'!$A$1:$A$16305,'[1]NBA-Data-1980-2019'!$H$1:$H$16305,"",0)</f>
        <v/>
      </c>
      <c r="AS288" s="2" t="str" cm="1">
        <f t="array" ref="AS288">_xlfn.XLOOKUP($A288&amp;AS$5,'[1]NBA-Data-1980-2019'!$B$1:$B$16305&amp;'[1]NBA-Data-1980-2019'!$A$1:$A$16305,'[1]NBA-Data-1980-2019'!$H$1:$H$16305,"",0)</f>
        <v/>
      </c>
      <c r="AT288" s="2" t="str" cm="1">
        <f t="array" ref="AT288">_xlfn.XLOOKUP($A288&amp;AT$5,'[1]NBA-Data-1980-2019'!$B$1:$B$16305&amp;'[1]NBA-Data-1980-2019'!$A$1:$A$16305,'[1]NBA-Data-1980-2019'!$H$1:$H$16305,"",0)</f>
        <v/>
      </c>
      <c r="AU288" s="2" t="str" cm="1">
        <f t="array" ref="AU288">_xlfn.XLOOKUP($A288&amp;AU$5,'[1]NBA-Data-1980-2019'!$B$1:$B$16305&amp;'[1]NBA-Data-1980-2019'!$A$1:$A$16305,'[1]NBA-Data-1980-2019'!$H$1:$H$16305,"",0)</f>
        <v/>
      </c>
      <c r="AV288" s="2" t="str" cm="1">
        <f t="array" ref="AV288">_xlfn.XLOOKUP($A288&amp;AV$5,'[1]NBA-Data-1980-2019'!$B$1:$B$16305&amp;'[1]NBA-Data-1980-2019'!$A$1:$A$16305,'[1]NBA-Data-1980-2019'!$H$1:$H$16305,"",0)</f>
        <v/>
      </c>
      <c r="AW288" s="2" t="str" cm="1">
        <f t="array" ref="AW288">_xlfn.XLOOKUP($A288&amp;AW$5,'[1]NBA-Data-1980-2019'!$B$1:$B$16305&amp;'[1]NBA-Data-1980-2019'!$A$1:$A$16305,'[1]NBA-Data-1980-2019'!$H$1:$H$16305,"",0)</f>
        <v/>
      </c>
      <c r="AX288" s="2" cm="1">
        <f t="array" ref="AX288">_xlfn.XLOOKUP($A288&amp;AX$5,'[1]NBA-Data-1980-2019'!$B$1:$B$16305&amp;'[1]NBA-Data-1980-2019'!$A$1:$A$16305,'[1]NBA-Data-1980-2019'!$H$1:$H$16305,"",0)</f>
        <v>1833</v>
      </c>
      <c r="AY288" s="2" cm="1">
        <f t="array" ref="AY288">_xlfn.XLOOKUP($A288&amp;AY$5,'[1]NBA-Data-1980-2019'!$B$1:$B$16305&amp;'[1]NBA-Data-1980-2019'!$A$1:$A$16305,'[1]NBA-Data-1980-2019'!$H$1:$H$16305,"",0)</f>
        <v>2302.2999999999997</v>
      </c>
      <c r="AZ288" s="2" cm="1">
        <f t="array" ref="AZ288">_xlfn.XLOOKUP($A288&amp;AZ$5,'[1]NBA-Data-1980-2019'!$B$1:$B$16305&amp;'[1]NBA-Data-1980-2019'!$A$1:$A$16305,'[1]NBA-Data-1980-2019'!$H$1:$H$16305,"",0)</f>
        <v>2640</v>
      </c>
      <c r="BA288" s="2" cm="1">
        <f t="array" ref="BA288">_xlfn.XLOOKUP($A288&amp;BA$5,'[1]NBA-Data-1980-2019'!$B$1:$B$16305&amp;'[1]NBA-Data-1980-2019'!$A$1:$A$16305,'[1]NBA-Data-1980-2019'!$H$1:$H$16305,"",0)</f>
        <v>2964.6</v>
      </c>
      <c r="BB288" s="2" cm="1">
        <f t="array" ref="BB288">_xlfn.XLOOKUP($A288&amp;BB$5,'[1]NBA-Data-1980-2019'!$B$1:$B$16305&amp;'[1]NBA-Data-1980-2019'!$A$1:$A$16305,'[1]NBA-Data-1980-2019'!$H$1:$H$16305,"",0)</f>
        <v>2529.6000000000004</v>
      </c>
      <c r="BC288" s="2" cm="1">
        <f t="array" ref="BC288">_xlfn.XLOOKUP($A288&amp;BC$5,'[1]NBA-Data-1980-2019'!$B$1:$B$16305&amp;'[1]NBA-Data-1980-2019'!$A$1:$A$16305,'[1]NBA-Data-1980-2019'!$H$1:$H$16305,"",0)</f>
        <v>1955.6999999999998</v>
      </c>
      <c r="BD288" s="2" cm="1">
        <f t="array" ref="BD288">_xlfn.XLOOKUP($A288&amp;BD$5,'[1]NBA-Data-1980-2019'!$B$1:$B$16305&amp;'[1]NBA-Data-1980-2019'!$A$1:$A$16305,'[1]NBA-Data-1980-2019'!$H$1:$H$16305,"",0)</f>
        <v>1421.2</v>
      </c>
      <c r="BE288" s="2" cm="1">
        <f t="array" ref="BE288">_xlfn.XLOOKUP($A288&amp;BE$5,'[1]NBA-Data-1980-2019'!$B$1:$B$16305&amp;'[1]NBA-Data-1980-2019'!$A$1:$A$16305,'[1]NBA-Data-1980-2019'!$H$1:$H$16305,"",0)</f>
        <v>998.99999999999989</v>
      </c>
      <c r="BF288" s="2" cm="1">
        <f t="array" ref="BF288">_xlfn.XLOOKUP($A288&amp;BF$5,'[1]NBA-Data-1980-2019'!$B$1:$B$16305&amp;'[1]NBA-Data-1980-2019'!$A$1:$A$16305,'[1]NBA-Data-1980-2019'!$H$1:$H$16305,"",0)</f>
        <v>2019.6</v>
      </c>
      <c r="BG288" s="2" cm="1">
        <f t="array" ref="BG288">_xlfn.XLOOKUP($A288&amp;BG$5,'[1]NBA-Data-1980-2019'!$B$1:$B$16305&amp;'[1]NBA-Data-1980-2019'!$A$1:$A$16305,'[1]NBA-Data-1980-2019'!$H$1:$H$16305,"",0)</f>
        <v>2534.4</v>
      </c>
      <c r="BH288" s="2" cm="1">
        <f t="array" ref="BH288">_xlfn.XLOOKUP($A288&amp;BH$5,'[1]NBA-Data-1980-2019'!$B$1:$B$16305&amp;'[1]NBA-Data-1980-2019'!$A$1:$A$16305,'[1]NBA-Data-1980-2019'!$H$1:$H$16305,"",0)</f>
        <v>1842.3</v>
      </c>
      <c r="BI288" s="2" cm="1">
        <f t="array" ref="BI288">_xlfn.XLOOKUP($A288&amp;BI$5,'[1]NBA-Data-1980-2019'!$B$1:$B$16305&amp;'[1]NBA-Data-1980-2019'!$A$1:$A$16305,'[1]NBA-Data-1980-2019'!$H$1:$H$16305,"",0)</f>
        <v>1703</v>
      </c>
      <c r="BJ288" s="2" cm="1">
        <f t="array" ref="BJ288">_xlfn.XLOOKUP($A288&amp;BJ$5,'[1]NBA-Data-1980-2019'!$B$1:$B$16305&amp;'[1]NBA-Data-1980-2019'!$A$1:$A$16305,'[1]NBA-Data-1980-2019'!$H$1:$H$16305,"",0)</f>
        <v>1370.8</v>
      </c>
      <c r="BK288" s="2" t="str" cm="1">
        <f t="array" ref="BK288">_xlfn.XLOOKUP($A288&amp;BK$5,'[1]NBA-Data-1980-2019'!$B$1:$B$16305&amp;'[1]NBA-Data-1980-2019'!$A$1:$A$16305,'[1]NBA-Data-1980-2019'!$H$1:$H$16305,"",0)</f>
        <v/>
      </c>
      <c r="BL288" s="2" t="str" cm="1">
        <f t="array" ref="BL288">_xlfn.XLOOKUP($A288&amp;BL$5,'[1]NBA-Data-1980-2019'!$B$1:$B$16305&amp;'[1]NBA-Data-1980-2019'!$A$1:$A$16305,'[1]NBA-Data-1980-2019'!$H$1:$H$16305,"",0)</f>
        <v/>
      </c>
      <c r="BM288" s="2" t="str" cm="1">
        <f t="array" ref="BM288">_xlfn.XLOOKUP($A288&amp;BM$5,'[1]NBA-Data-1980-2019'!$B$1:$B$16305&amp;'[1]NBA-Data-1980-2019'!$A$1:$A$16305,'[1]NBA-Data-1980-2019'!$H$1:$H$16305,"",0)</f>
        <v/>
      </c>
      <c r="BN288" s="2" t="str" cm="1">
        <f t="array" ref="BN288">_xlfn.XLOOKUP($A288&amp;BN$5,'[1]NBA-Data-1980-2019'!$B$1:$B$16305&amp;'[1]NBA-Data-1980-2019'!$A$1:$A$16305,'[1]NBA-Data-1980-2019'!$F$1:$F$16305,"",0)</f>
        <v/>
      </c>
      <c r="BO288" s="2" t="str" cm="1">
        <f t="array" ref="BO288">_xlfn.XLOOKUP($A288&amp;BO$5,'[1]NBA-Data-1980-2019'!$B$1:$B$16305&amp;'[1]NBA-Data-1980-2019'!$A$1:$A$16305,'[1]NBA-Data-1980-2019'!$F$1:$F$16305,"",0)</f>
        <v/>
      </c>
      <c r="BP288" s="2" t="str" cm="1">
        <f t="array" ref="BP288">_xlfn.XLOOKUP($A288&amp;BP$5,'[1]NBA-Data-1980-2019'!$B$1:$B$16305&amp;'[1]NBA-Data-1980-2019'!$A$1:$A$16305,'[1]NBA-Data-1980-2019'!$F$1:$F$16305,"",0)</f>
        <v/>
      </c>
      <c r="BQ288" s="2" t="str" cm="1">
        <f t="array" ref="BQ288">_xlfn.XLOOKUP($A288&amp;BQ$5,'[1]NBA-Data-1980-2019'!$B$1:$B$16305&amp;'[1]NBA-Data-1980-2019'!$A$1:$A$16305,'[1]NBA-Data-1980-2019'!$F$1:$F$16305,"",0)</f>
        <v/>
      </c>
      <c r="BR288" s="2" t="str" cm="1">
        <f t="array" ref="BR288">_xlfn.XLOOKUP($A288&amp;BR$5,'[1]NBA-Data-1980-2019'!$B$1:$B$16305&amp;'[1]NBA-Data-1980-2019'!$A$1:$A$16305,'[1]NBA-Data-1980-2019'!$F$1:$F$16305,"",0)</f>
        <v/>
      </c>
      <c r="BS288" s="2" t="str" cm="1">
        <f t="array" ref="BS288">_xlfn.XLOOKUP($A288&amp;BS$5,'[1]NBA-Data-1980-2019'!$B$1:$B$16305&amp;'[1]NBA-Data-1980-2019'!$A$1:$A$16305,'[1]NBA-Data-1980-2019'!$F$1:$F$16305,"",0)</f>
        <v/>
      </c>
      <c r="BT288" s="2" t="str" cm="1">
        <f t="array" ref="BT288">_xlfn.XLOOKUP($A288&amp;BT$5,'[1]NBA-Data-1980-2019'!$B$1:$B$16305&amp;'[1]NBA-Data-1980-2019'!$A$1:$A$16305,'[1]NBA-Data-1980-2019'!$F$1:$F$16305,"",0)</f>
        <v/>
      </c>
      <c r="BU288" s="2" t="str" cm="1">
        <f t="array" ref="BU288">_xlfn.XLOOKUP($A288&amp;BU$5,'[1]NBA-Data-1980-2019'!$B$1:$B$16305&amp;'[1]NBA-Data-1980-2019'!$A$1:$A$16305,'[1]NBA-Data-1980-2019'!$F$1:$F$16305,"",0)</f>
        <v/>
      </c>
      <c r="BV288" s="2" t="str" cm="1">
        <f t="array" ref="BV288">_xlfn.XLOOKUP($A288&amp;BV$5,'[1]NBA-Data-1980-2019'!$B$1:$B$16305&amp;'[1]NBA-Data-1980-2019'!$A$1:$A$16305,'[1]NBA-Data-1980-2019'!$F$1:$F$16305,"",0)</f>
        <v/>
      </c>
      <c r="BW288" s="2" t="str" cm="1">
        <f t="array" ref="BW288">_xlfn.XLOOKUP($A288&amp;BW$5,'[1]NBA-Data-1980-2019'!$B$1:$B$16305&amp;'[1]NBA-Data-1980-2019'!$A$1:$A$16305,'[1]NBA-Data-1980-2019'!$F$1:$F$16305,"",0)</f>
        <v/>
      </c>
      <c r="BX288" s="2" t="str" cm="1">
        <f t="array" ref="BX288">_xlfn.XLOOKUP($A288&amp;BX$5,'[1]NBA-Data-1980-2019'!$B$1:$B$16305&amp;'[1]NBA-Data-1980-2019'!$A$1:$A$16305,'[1]NBA-Data-1980-2019'!$F$1:$F$16305,"",0)</f>
        <v/>
      </c>
      <c r="BY288" s="2" t="str" cm="1">
        <f t="array" ref="BY288">_xlfn.XLOOKUP($A288&amp;BY$5,'[1]NBA-Data-1980-2019'!$B$1:$B$16305&amp;'[1]NBA-Data-1980-2019'!$A$1:$A$16305,'[1]NBA-Data-1980-2019'!$F$1:$F$16305,"",0)</f>
        <v/>
      </c>
      <c r="BZ288" s="2" t="str" cm="1">
        <f t="array" ref="BZ288">_xlfn.XLOOKUP($A288&amp;BZ$5,'[1]NBA-Data-1980-2019'!$B$1:$B$16305&amp;'[1]NBA-Data-1980-2019'!$A$1:$A$16305,'[1]NBA-Data-1980-2019'!$F$1:$F$16305,"",0)</f>
        <v/>
      </c>
      <c r="CA288" s="2" t="str" cm="1">
        <f t="array" ref="CA288">_xlfn.XLOOKUP($A288&amp;CA$5,'[1]NBA-Data-1980-2019'!$B$1:$B$16305&amp;'[1]NBA-Data-1980-2019'!$A$1:$A$16305,'[1]NBA-Data-1980-2019'!$F$1:$F$16305,"",0)</f>
        <v/>
      </c>
      <c r="CB288" s="2" t="str" cm="1">
        <f t="array" ref="CB288">_xlfn.XLOOKUP($A288&amp;CB$5,'[1]NBA-Data-1980-2019'!$B$1:$B$16305&amp;'[1]NBA-Data-1980-2019'!$A$1:$A$16305,'[1]NBA-Data-1980-2019'!$F$1:$F$16305,"",0)</f>
        <v/>
      </c>
      <c r="CC288" s="2" t="str" cm="1">
        <f t="array" ref="CC288">_xlfn.XLOOKUP($A288&amp;CC$5,'[1]NBA-Data-1980-2019'!$B$1:$B$16305&amp;'[1]NBA-Data-1980-2019'!$A$1:$A$16305,'[1]NBA-Data-1980-2019'!$F$1:$F$16305,"",0)</f>
        <v/>
      </c>
      <c r="CD288" s="2" cm="1">
        <f t="array" ref="CD288">_xlfn.XLOOKUP($A288&amp;CD$5,'[1]NBA-Data-1980-2019'!$B$1:$B$16305&amp;'[1]NBA-Data-1980-2019'!$A$1:$A$16305,'[1]NBA-Data-1980-2019'!$F$1:$F$16305,"",0)</f>
        <v>13.1</v>
      </c>
      <c r="CE288" s="2" cm="1">
        <f t="array" ref="CE288">_xlfn.XLOOKUP($A288&amp;CE$5,'[1]NBA-Data-1980-2019'!$B$1:$B$16305&amp;'[1]NBA-Data-1980-2019'!$A$1:$A$16305,'[1]NBA-Data-1980-2019'!$F$1:$F$16305,"",0)</f>
        <v>15.6</v>
      </c>
      <c r="CF288" s="2" cm="1">
        <f t="array" ref="CF288">_xlfn.XLOOKUP($A288&amp;CF$5,'[1]NBA-Data-1980-2019'!$B$1:$B$16305&amp;'[1]NBA-Data-1980-2019'!$A$1:$A$16305,'[1]NBA-Data-1980-2019'!$F$1:$F$16305,"",0)</f>
        <v>18.8</v>
      </c>
      <c r="CG288" s="2" cm="1">
        <f t="array" ref="CG288">_xlfn.XLOOKUP($A288&amp;CG$5,'[1]NBA-Data-1980-2019'!$B$1:$B$16305&amp;'[1]NBA-Data-1980-2019'!$A$1:$A$16305,'[1]NBA-Data-1980-2019'!$F$1:$F$16305,"",0)</f>
        <v>19.100000000000001</v>
      </c>
      <c r="CH288" s="2" cm="1">
        <f t="array" ref="CH288">_xlfn.XLOOKUP($A288&amp;CH$5,'[1]NBA-Data-1980-2019'!$B$1:$B$16305&amp;'[1]NBA-Data-1980-2019'!$A$1:$A$16305,'[1]NBA-Data-1980-2019'!$F$1:$F$16305,"",0)</f>
        <v>17.100000000000001</v>
      </c>
      <c r="CI288" s="2" cm="1">
        <f t="array" ref="CI288">_xlfn.XLOOKUP($A288&amp;CI$5,'[1]NBA-Data-1980-2019'!$B$1:$B$16305&amp;'[1]NBA-Data-1980-2019'!$A$1:$A$16305,'[1]NBA-Data-1980-2019'!$F$1:$F$16305,"",0)</f>
        <v>17.5</v>
      </c>
      <c r="CJ288" s="2" cm="1">
        <f t="array" ref="CJ288">_xlfn.XLOOKUP($A288&amp;CJ$5,'[1]NBA-Data-1980-2019'!$B$1:$B$16305&amp;'[1]NBA-Data-1980-2019'!$A$1:$A$16305,'[1]NBA-Data-1980-2019'!$F$1:$F$16305,"",0)</f>
        <v>18.100000000000001</v>
      </c>
      <c r="CK288" s="2" cm="1">
        <f t="array" ref="CK288">_xlfn.XLOOKUP($A288&amp;CK$5,'[1]NBA-Data-1980-2019'!$B$1:$B$16305&amp;'[1]NBA-Data-1980-2019'!$A$1:$A$16305,'[1]NBA-Data-1980-2019'!$F$1:$F$16305,"",0)</f>
        <v>15.3</v>
      </c>
      <c r="CL288" s="2" cm="1">
        <f t="array" ref="CL288">_xlfn.XLOOKUP($A288&amp;CL$5,'[1]NBA-Data-1980-2019'!$B$1:$B$16305&amp;'[1]NBA-Data-1980-2019'!$A$1:$A$16305,'[1]NBA-Data-1980-2019'!$F$1:$F$16305,"",0)</f>
        <v>13.5</v>
      </c>
      <c r="CM288" s="2" cm="1">
        <f t="array" ref="CM288">_xlfn.XLOOKUP($A288&amp;CM$5,'[1]NBA-Data-1980-2019'!$B$1:$B$16305&amp;'[1]NBA-Data-1980-2019'!$A$1:$A$16305,'[1]NBA-Data-1980-2019'!$F$1:$F$16305,"",0)</f>
        <v>16.899999999999999</v>
      </c>
      <c r="CN288" s="2" cm="1">
        <f t="array" ref="CN288">_xlfn.XLOOKUP($A288&amp;CN$5,'[1]NBA-Data-1980-2019'!$B$1:$B$16305&amp;'[1]NBA-Data-1980-2019'!$A$1:$A$16305,'[1]NBA-Data-1980-2019'!$F$1:$F$16305,"",0)</f>
        <v>13.6</v>
      </c>
      <c r="CO288" s="2" cm="1">
        <f t="array" ref="CO288">_xlfn.XLOOKUP($A288&amp;CO$5,'[1]NBA-Data-1980-2019'!$B$1:$B$16305&amp;'[1]NBA-Data-1980-2019'!$A$1:$A$16305,'[1]NBA-Data-1980-2019'!$F$1:$F$16305,"",0)</f>
        <v>15.3</v>
      </c>
      <c r="CP288" s="2" cm="1">
        <f t="array" ref="CP288">_xlfn.XLOOKUP($A288&amp;CP$5,'[1]NBA-Data-1980-2019'!$B$1:$B$16305&amp;'[1]NBA-Data-1980-2019'!$A$1:$A$16305,'[1]NBA-Data-1980-2019'!$F$1:$F$16305,"",0)</f>
        <v>12.1</v>
      </c>
      <c r="CQ288" s="2" t="str" cm="1">
        <f t="array" ref="CQ288">_xlfn.XLOOKUP($A288&amp;CQ$5,'[1]NBA-Data-1980-2019'!$B$1:$B$16305&amp;'[1]NBA-Data-1980-2019'!$A$1:$A$16305,'[1]NBA-Data-1980-2019'!$F$1:$F$16305,"",0)</f>
        <v/>
      </c>
      <c r="CR288" s="2" t="str" cm="1">
        <f t="array" ref="CR288">_xlfn.XLOOKUP($A288&amp;CR$5,'[1]NBA-Data-1980-2019'!$B$1:$B$16305&amp;'[1]NBA-Data-1980-2019'!$A$1:$A$16305,'[1]NBA-Data-1980-2019'!$F$1:$F$16305,"",0)</f>
        <v/>
      </c>
      <c r="CS288" s="2" t="str" cm="1">
        <f t="array" ref="CS288">_xlfn.XLOOKUP($A288&amp;CS$5,'[1]NBA-Data-1980-2019'!$B$1:$B$16305&amp;'[1]NBA-Data-1980-2019'!$A$1:$A$16305,'[1]NBA-Data-1980-2019'!$F$1:$F$16305,"",0)</f>
        <v/>
      </c>
      <c r="CU288" s="2" t="str">
        <f>_xlfn.XLOOKUP($A288,TEAMS!$G$1:$G$839,TEAMS!$H$1:$H$839,"",0)</f>
        <v>PG</v>
      </c>
      <c r="CV288" s="2" t="str">
        <f>_xlfn.XLOOKUP($CU288,DASHBOARD!$B$22:$B$27,DASHBOARD!$C$22:$C$27,"",0)</f>
        <v>GUARD</v>
      </c>
      <c r="CY288" s="63">
        <f>SUMIFS('[1]NBA-Data-1980-2019'!$G$1:$G$16305,'[1]NBA-Data-1980-2019'!$B$1:$B$16305,$A288,'[1]NBA-Data-1980-2019'!$A$1:$A$16305,CY$9)</f>
        <v>0</v>
      </c>
      <c r="CZ288" s="63">
        <f>SUMIFS('[1]NBA-Data-1980-2019'!$G$1:$G$16305,'[1]NBA-Data-1980-2019'!$B$1:$B$16305,$A288,'[1]NBA-Data-1980-2019'!$A$1:$A$16305,CZ$9)</f>
        <v>0</v>
      </c>
      <c r="DA288" s="63">
        <f>SUMIFS('[1]NBA-Data-1980-2019'!$G$1:$G$16305,'[1]NBA-Data-1980-2019'!$B$1:$B$16305,$A288,'[1]NBA-Data-1980-2019'!$A$1:$A$16305,DA$9)</f>
        <v>0</v>
      </c>
      <c r="DB288" s="63">
        <f>SUMIFS('[1]NBA-Data-1980-2019'!$G$1:$G$16305,'[1]NBA-Data-1980-2019'!$B$1:$B$16305,$A288,'[1]NBA-Data-1980-2019'!$A$1:$A$16305,DB$9)</f>
        <v>0</v>
      </c>
      <c r="DC288" s="63">
        <f>SUMIFS('[1]NBA-Data-1980-2019'!$G$1:$G$16305,'[1]NBA-Data-1980-2019'!$B$1:$B$16305,$A288,'[1]NBA-Data-1980-2019'!$A$1:$A$16305,DC$9)</f>
        <v>0</v>
      </c>
      <c r="DD288" s="63">
        <f>SUMIFS('[1]NBA-Data-1980-2019'!$G$1:$G$16305,'[1]NBA-Data-1980-2019'!$B$1:$B$16305,$A288,'[1]NBA-Data-1980-2019'!$A$1:$A$16305,DD$9)</f>
        <v>0</v>
      </c>
      <c r="DE288" s="63">
        <f>SUMIFS('[1]NBA-Data-1980-2019'!$G$1:$G$16305,'[1]NBA-Data-1980-2019'!$B$1:$B$16305,$A288,'[1]NBA-Data-1980-2019'!$A$1:$A$16305,DE$9)</f>
        <v>0</v>
      </c>
      <c r="DF288" s="63">
        <f>SUMIFS('[1]NBA-Data-1980-2019'!$G$1:$G$16305,'[1]NBA-Data-1980-2019'!$B$1:$B$16305,$A288,'[1]NBA-Data-1980-2019'!$A$1:$A$16305,DF$9)</f>
        <v>0</v>
      </c>
      <c r="DG288" s="63">
        <f>SUMIFS('[1]NBA-Data-1980-2019'!$G$1:$G$16305,'[1]NBA-Data-1980-2019'!$B$1:$B$16305,$A288,'[1]NBA-Data-1980-2019'!$A$1:$A$16305,DG$9)</f>
        <v>0</v>
      </c>
      <c r="DH288" s="63">
        <f>SUMIFS('[1]NBA-Data-1980-2019'!$G$1:$G$16305,'[1]NBA-Data-1980-2019'!$B$1:$B$16305,$A288,'[1]NBA-Data-1980-2019'!$A$1:$A$16305,DH$9)</f>
        <v>0</v>
      </c>
      <c r="DI288" s="63">
        <f>SUMIFS('[1]NBA-Data-1980-2019'!$G$1:$G$16305,'[1]NBA-Data-1980-2019'!$B$1:$B$16305,$A288,'[1]NBA-Data-1980-2019'!$A$1:$A$16305,DI$9)</f>
        <v>0</v>
      </c>
      <c r="DJ288" s="63">
        <f>SUMIFS('[1]NBA-Data-1980-2019'!$G$1:$G$16305,'[1]NBA-Data-1980-2019'!$B$1:$B$16305,$A288,'[1]NBA-Data-1980-2019'!$A$1:$A$16305,DJ$9)</f>
        <v>0</v>
      </c>
      <c r="DK288" s="63">
        <f>SUMIFS('[1]NBA-Data-1980-2019'!$G$1:$G$16305,'[1]NBA-Data-1980-2019'!$B$1:$B$16305,$A288,'[1]NBA-Data-1980-2019'!$A$1:$A$16305,DK$9)</f>
        <v>0</v>
      </c>
      <c r="DL288" s="63">
        <f>SUMIFS('[1]NBA-Data-1980-2019'!$G$1:$G$16305,'[1]NBA-Data-1980-2019'!$B$1:$B$16305,$A288,'[1]NBA-Data-1980-2019'!$A$1:$A$16305,DL$9)</f>
        <v>0</v>
      </c>
      <c r="DM288" s="63">
        <f>SUMIFS('[1]NBA-Data-1980-2019'!$G$1:$G$16305,'[1]NBA-Data-1980-2019'!$B$1:$B$16305,$A288,'[1]NBA-Data-1980-2019'!$A$1:$A$16305,DM$9)</f>
        <v>0</v>
      </c>
      <c r="DN288" s="63">
        <f>SUMIFS('[1]NBA-Data-1980-2019'!$G$1:$G$16305,'[1]NBA-Data-1980-2019'!$B$1:$B$16305,$A288,'[1]NBA-Data-1980-2019'!$A$1:$A$16305,DN$9)</f>
        <v>0</v>
      </c>
      <c r="DO288" s="63">
        <f>SUMIFS('[1]NBA-Data-1980-2019'!$G$1:$G$16305,'[1]NBA-Data-1980-2019'!$B$1:$B$16305,$A288,'[1]NBA-Data-1980-2019'!$A$1:$A$16305,DO$9)</f>
        <v>0</v>
      </c>
      <c r="DP288" s="63">
        <f>SUMIFS('[1]NBA-Data-1980-2019'!$G$1:$G$16305,'[1]NBA-Data-1980-2019'!$B$1:$B$16305,$A288,'[1]NBA-Data-1980-2019'!$A$1:$A$16305,DP$9)</f>
        <v>1229280</v>
      </c>
      <c r="DQ288" s="63">
        <f>SUMIFS('[1]NBA-Data-1980-2019'!$G$1:$G$16305,'[1]NBA-Data-1980-2019'!$B$1:$B$16305,$A288,'[1]NBA-Data-1980-2019'!$A$1:$A$16305,DQ$9)</f>
        <v>1315080</v>
      </c>
      <c r="DR288" s="63">
        <f>SUMIFS('[1]NBA-Data-1980-2019'!$G$1:$G$16305,'[1]NBA-Data-1980-2019'!$B$1:$B$16305,$A288,'[1]NBA-Data-1980-2019'!$A$1:$A$16305,DR$9)</f>
        <v>2094922</v>
      </c>
      <c r="DS288" s="63">
        <f>SUMIFS('[1]NBA-Data-1980-2019'!$G$1:$G$16305,'[1]NBA-Data-1980-2019'!$B$1:$B$16305,$A288,'[1]NBA-Data-1980-2019'!$A$1:$A$16305,DS$9)</f>
        <v>9090911</v>
      </c>
      <c r="DT288" s="63">
        <f>SUMIFS('[1]NBA-Data-1980-2019'!$G$1:$G$16305,'[1]NBA-Data-1980-2019'!$B$1:$B$16305,$A288,'[1]NBA-Data-1980-2019'!$A$1:$A$16305,DT$9)</f>
        <v>10045455</v>
      </c>
      <c r="DU288" s="63">
        <f>SUMIFS('[1]NBA-Data-1980-2019'!$G$1:$G$16305,'[1]NBA-Data-1980-2019'!$B$1:$B$16305,$A288,'[1]NBA-Data-1980-2019'!$A$1:$A$16305,DU$9)</f>
        <v>0</v>
      </c>
      <c r="DV288" s="63">
        <f>SUMIFS('[1]NBA-Data-1980-2019'!$G$1:$G$16305,'[1]NBA-Data-1980-2019'!$B$1:$B$16305,$A288,'[1]NBA-Data-1980-2019'!$A$1:$A$16305,DV$9)</f>
        <v>11954545</v>
      </c>
      <c r="DW288" s="63">
        <f>SUMIFS('[1]NBA-Data-1980-2019'!$G$1:$G$16305,'[1]NBA-Data-1980-2019'!$B$1:$B$16305,$A288,'[1]NBA-Data-1980-2019'!$A$1:$A$16305,DW$9)</f>
        <v>12909091</v>
      </c>
      <c r="DX288" s="63">
        <f>SUMIFS('[1]NBA-Data-1980-2019'!$G$1:$G$16305,'[1]NBA-Data-1980-2019'!$B$1:$B$16305,$A288,'[1]NBA-Data-1980-2019'!$A$1:$A$16305,DX$9)</f>
        <v>9500000</v>
      </c>
      <c r="DY288" s="63">
        <f>SUMIFS('[1]NBA-Data-1980-2019'!$G$1:$G$16305,'[1]NBA-Data-1980-2019'!$B$1:$B$16305,$A288,'[1]NBA-Data-1980-2019'!$A$1:$A$16305,DY$9)</f>
        <v>14000000</v>
      </c>
      <c r="DZ288" s="63">
        <f>SUMIFS('[1]NBA-Data-1980-2019'!$G$1:$G$16305,'[1]NBA-Data-1980-2019'!$B$1:$B$16305,$A288,'[1]NBA-Data-1980-2019'!$A$1:$A$16305,DZ$9)</f>
        <v>3300000</v>
      </c>
      <c r="EA288" s="63">
        <f>SUMIFS('[1]NBA-Data-1980-2019'!$G$1:$G$16305,'[1]NBA-Data-1980-2019'!$B$1:$B$16305,$A288,'[1]NBA-Data-1980-2019'!$A$1:$A$16305,EA$9)</f>
        <v>9000000</v>
      </c>
      <c r="EB288" s="63">
        <f>SUMIFS('[1]NBA-Data-1980-2019'!$G$1:$G$16305,'[1]NBA-Data-1980-2019'!$B$1:$B$16305,$A288,'[1]NBA-Data-1980-2019'!$A$1:$A$16305,EB$9)</f>
        <v>0</v>
      </c>
      <c r="EC288" s="63">
        <f>SUMIFS('[1]NBA-Data-1980-2019'!$G$1:$G$16305,'[1]NBA-Data-1980-2019'!$B$1:$B$16305,$A288,'[1]NBA-Data-1980-2019'!$A$1:$A$16305,EC$9)</f>
        <v>0</v>
      </c>
      <c r="ED288" s="63">
        <f>SUMIFS('[1]NBA-Data-1980-2019'!$G$1:$G$16305,'[1]NBA-Data-1980-2019'!$B$1:$B$16305,$A288,'[1]NBA-Data-1980-2019'!$A$1:$A$16305,ED$9)</f>
        <v>0</v>
      </c>
      <c r="EH288" s="2" t="s">
        <v>1478</v>
      </c>
    </row>
    <row r="289" spans="1:165" x14ac:dyDescent="0.2">
      <c r="A289" s="2" t="s">
        <v>1058</v>
      </c>
      <c r="B289" s="2" t="str" cm="1">
        <f t="array" ref="B289">_xlfn.XLOOKUP($A289&amp;B$5,'[1]NBA-Data-1980-2019'!$B$1:$B$16305&amp;'[1]NBA-Data-1980-2019'!$A$1:$A$16305,'[1]NBA-Data-1980-2019'!$D$1:$D$16305,"",0)</f>
        <v/>
      </c>
      <c r="C289" s="2" t="str" cm="1">
        <f t="array" ref="C289">_xlfn.XLOOKUP($A289&amp;C$5,'[1]NBA-Data-1980-2019'!$B$1:$B$16305&amp;'[1]NBA-Data-1980-2019'!$A$1:$A$16305,'[1]NBA-Data-1980-2019'!$D$1:$D$16305,"",0)</f>
        <v>SAC</v>
      </c>
      <c r="D289" s="2" t="str" cm="1">
        <f t="array" ref="D289">_xlfn.XLOOKUP($A289&amp;D$5,'[1]NBA-Data-1980-2019'!$B$1:$B$16305&amp;'[1]NBA-Data-1980-2019'!$A$1:$A$16305,'[1]NBA-Data-1980-2019'!$D$1:$D$16305,"",0)</f>
        <v>SAC</v>
      </c>
      <c r="E289" s="2" t="str" cm="1">
        <f t="array" ref="E289">_xlfn.XLOOKUP($A289&amp;E$5,'[1]NBA-Data-1980-2019'!$B$1:$B$16305&amp;'[1]NBA-Data-1980-2019'!$A$1:$A$16305,'[1]NBA-Data-1980-2019'!$D$1:$D$16305,"",0)</f>
        <v>SAC</v>
      </c>
      <c r="F289" s="2" t="str" cm="1">
        <f t="array" ref="F289">_xlfn.XLOOKUP($A289&amp;F$5,'[1]NBA-Data-1980-2019'!$B$1:$B$16305&amp;'[1]NBA-Data-1980-2019'!$A$1:$A$16305,'[1]NBA-Data-1980-2019'!$D$1:$D$16305,"",0)</f>
        <v>SAC</v>
      </c>
      <c r="G289" s="2" t="str" cm="1">
        <f t="array" ref="G289">_xlfn.XLOOKUP($A289&amp;G$5,'[1]NBA-Data-1980-2019'!$B$1:$B$16305&amp;'[1]NBA-Data-1980-2019'!$A$1:$A$16305,'[1]NBA-Data-1980-2019'!$D$1:$D$16305,"",0)</f>
        <v>CHI</v>
      </c>
      <c r="H289" s="2" t="str" cm="1">
        <f t="array" ref="H289">_xlfn.XLOOKUP($A289&amp;H$5,'[1]NBA-Data-1980-2019'!$B$1:$B$16305&amp;'[1]NBA-Data-1980-2019'!$A$1:$A$16305,'[1]NBA-Data-1980-2019'!$D$1:$D$16305,"",0)</f>
        <v>CHI</v>
      </c>
      <c r="I289" s="2" t="str" cm="1">
        <f t="array" ref="I289">_xlfn.XLOOKUP($A289&amp;I$5,'[1]NBA-Data-1980-2019'!$B$1:$B$16305&amp;'[1]NBA-Data-1980-2019'!$A$1:$A$16305,'[1]NBA-Data-1980-2019'!$D$1:$D$16305,"",0)</f>
        <v>CHI</v>
      </c>
      <c r="J289" s="2" t="str" cm="1">
        <f t="array" ref="J289">_xlfn.XLOOKUP($A289&amp;J$5,'[1]NBA-Data-1980-2019'!$B$1:$B$16305&amp;'[1]NBA-Data-1980-2019'!$A$1:$A$16305,'[1]NBA-Data-1980-2019'!$D$1:$D$16305,"",0)</f>
        <v>CHI</v>
      </c>
      <c r="K289" s="2" t="str" cm="1">
        <f t="array" ref="K289">_xlfn.XLOOKUP($A289&amp;K$5,'[1]NBA-Data-1980-2019'!$B$1:$B$16305&amp;'[1]NBA-Data-1980-2019'!$A$1:$A$16305,'[1]NBA-Data-1980-2019'!$D$1:$D$16305,"",0)</f>
        <v>CHI</v>
      </c>
      <c r="L289" s="2" t="str" cm="1">
        <f t="array" ref="L289">_xlfn.XLOOKUP($A289&amp;L$5,'[1]NBA-Data-1980-2019'!$B$1:$B$16305&amp;'[1]NBA-Data-1980-2019'!$A$1:$A$16305,'[1]NBA-Data-1980-2019'!$D$1:$D$16305,"",0)</f>
        <v>BOS</v>
      </c>
      <c r="M289" s="2" t="str" cm="1">
        <f t="array" ref="M289">_xlfn.XLOOKUP($A289&amp;M$5,'[1]NBA-Data-1980-2019'!$B$1:$B$16305&amp;'[1]NBA-Data-1980-2019'!$A$1:$A$16305,'[1]NBA-Data-1980-2019'!$D$1:$D$16305,"",0)</f>
        <v>BOS</v>
      </c>
      <c r="N289" s="2" t="str" cm="1">
        <f t="array" ref="N289">_xlfn.XLOOKUP($A289&amp;N$5,'[1]NBA-Data-1980-2019'!$B$1:$B$16305&amp;'[1]NBA-Data-1980-2019'!$A$1:$A$16305,'[1]NBA-Data-1980-2019'!$D$1:$D$16305,"",0)</f>
        <v>PHO</v>
      </c>
      <c r="O289" s="2" t="str" cm="1">
        <f t="array" ref="O289">_xlfn.XLOOKUP($A289&amp;O$5,'[1]NBA-Data-1980-2019'!$B$1:$B$16305&amp;'[1]NBA-Data-1980-2019'!$A$1:$A$16305,'[1]NBA-Data-1980-2019'!$D$1:$D$16305,"",0)</f>
        <v/>
      </c>
      <c r="P289" s="2" t="str" cm="1">
        <f t="array" ref="P289">_xlfn.XLOOKUP($A289&amp;P$5,'[1]NBA-Data-1980-2019'!$B$1:$B$16305&amp;'[1]NBA-Data-1980-2019'!$A$1:$A$16305,'[1]NBA-Data-1980-2019'!$D$1:$D$16305,"",0)</f>
        <v/>
      </c>
      <c r="Q289" s="2" t="str" cm="1">
        <f t="array" ref="Q289">_xlfn.XLOOKUP($A289&amp;Q$5,'[1]NBA-Data-1980-2019'!$B$1:$B$16305&amp;'[1]NBA-Data-1980-2019'!$A$1:$A$16305,'[1]NBA-Data-1980-2019'!$D$1:$D$16305,"",0)</f>
        <v/>
      </c>
      <c r="R289" s="2" t="str" cm="1">
        <f t="array" ref="R289">_xlfn.XLOOKUP($A289&amp;R$5,'[1]NBA-Data-1980-2019'!$B$1:$B$16305&amp;'[1]NBA-Data-1980-2019'!$A$1:$A$16305,'[1]NBA-Data-1980-2019'!$D$1:$D$16305,"",0)</f>
        <v/>
      </c>
      <c r="S289" s="2" t="str" cm="1">
        <f t="array" ref="S289">_xlfn.XLOOKUP($A289&amp;S$5,'[1]NBA-Data-1980-2019'!$B$1:$B$16305&amp;'[1]NBA-Data-1980-2019'!$A$1:$A$16305,'[1]NBA-Data-1980-2019'!$D$1:$D$16305,"",0)</f>
        <v/>
      </c>
      <c r="T289" s="2" t="str" cm="1">
        <f t="array" ref="T289">_xlfn.XLOOKUP($A289&amp;T$5,'[1]NBA-Data-1980-2019'!$B$1:$B$16305&amp;'[1]NBA-Data-1980-2019'!$A$1:$A$16305,'[1]NBA-Data-1980-2019'!$D$1:$D$16305,"",0)</f>
        <v/>
      </c>
      <c r="U289" s="2" t="str" cm="1">
        <f t="array" ref="U289">_xlfn.XLOOKUP($A289&amp;U$5,'[1]NBA-Data-1980-2019'!$B$1:$B$16305&amp;'[1]NBA-Data-1980-2019'!$A$1:$A$16305,'[1]NBA-Data-1980-2019'!$D$1:$D$16305,"",0)</f>
        <v/>
      </c>
      <c r="V289" s="2" t="str" cm="1">
        <f t="array" ref="V289">_xlfn.XLOOKUP($A289&amp;V$5,'[1]NBA-Data-1980-2019'!$B$1:$B$16305&amp;'[1]NBA-Data-1980-2019'!$A$1:$A$16305,'[1]NBA-Data-1980-2019'!$D$1:$D$16305,"",0)</f>
        <v/>
      </c>
      <c r="W289" s="2" t="str" cm="1">
        <f t="array" ref="W289">_xlfn.XLOOKUP($A289&amp;W$5,'[1]NBA-Data-1980-2019'!$B$1:$B$16305&amp;'[1]NBA-Data-1980-2019'!$A$1:$A$16305,'[1]NBA-Data-1980-2019'!$D$1:$D$16305,"",0)</f>
        <v/>
      </c>
      <c r="X289" s="2" t="str" cm="1">
        <f t="array" ref="X289">_xlfn.XLOOKUP($A289&amp;X$5,'[1]NBA-Data-1980-2019'!$B$1:$B$16305&amp;'[1]NBA-Data-1980-2019'!$A$1:$A$16305,'[1]NBA-Data-1980-2019'!$D$1:$D$16305,"",0)</f>
        <v/>
      </c>
      <c r="Y289" s="2" t="str" cm="1">
        <f t="array" ref="Y289">_xlfn.XLOOKUP($A289&amp;Y$5,'[1]NBA-Data-1980-2019'!$B$1:$B$16305&amp;'[1]NBA-Data-1980-2019'!$A$1:$A$16305,'[1]NBA-Data-1980-2019'!$D$1:$D$16305,"",0)</f>
        <v/>
      </c>
      <c r="Z289" s="2" t="str" cm="1">
        <f t="array" ref="Z289">_xlfn.XLOOKUP($A289&amp;Z$5,'[1]NBA-Data-1980-2019'!$B$1:$B$16305&amp;'[1]NBA-Data-1980-2019'!$A$1:$A$16305,'[1]NBA-Data-1980-2019'!$D$1:$D$16305,"",0)</f>
        <v/>
      </c>
      <c r="AA289" s="2" t="str" cm="1">
        <f t="array" ref="AA289">_xlfn.XLOOKUP($A289&amp;AA$5,'[1]NBA-Data-1980-2019'!$B$1:$B$16305&amp;'[1]NBA-Data-1980-2019'!$A$1:$A$16305,'[1]NBA-Data-1980-2019'!$D$1:$D$16305,"",0)</f>
        <v/>
      </c>
      <c r="AB289" s="2" t="str" cm="1">
        <f t="array" ref="AB289">_xlfn.XLOOKUP($A289&amp;AB$5,'[1]NBA-Data-1980-2019'!$B$1:$B$16305&amp;'[1]NBA-Data-1980-2019'!$A$1:$A$16305,'[1]NBA-Data-1980-2019'!$D$1:$D$16305,"",0)</f>
        <v/>
      </c>
      <c r="AC289" s="2" t="str" cm="1">
        <f t="array" ref="AC289">_xlfn.XLOOKUP($A289&amp;AC$5,'[1]NBA-Data-1980-2019'!$B$1:$B$16305&amp;'[1]NBA-Data-1980-2019'!$A$1:$A$16305,'[1]NBA-Data-1980-2019'!$D$1:$D$16305,"",0)</f>
        <v/>
      </c>
      <c r="AD289" s="2" t="str" cm="1">
        <f t="array" ref="AD289">_xlfn.XLOOKUP($A289&amp;AD$5,'[1]NBA-Data-1980-2019'!$B$1:$B$16305&amp;'[1]NBA-Data-1980-2019'!$A$1:$A$16305,'[1]NBA-Data-1980-2019'!$D$1:$D$16305,"",0)</f>
        <v/>
      </c>
      <c r="AE289" s="2" t="str" cm="1">
        <f t="array" ref="AE289">_xlfn.XLOOKUP($A289&amp;AE$5,'[1]NBA-Data-1980-2019'!$B$1:$B$16305&amp;'[1]NBA-Data-1980-2019'!$A$1:$A$16305,'[1]NBA-Data-1980-2019'!$D$1:$D$16305,"",0)</f>
        <v/>
      </c>
      <c r="AF289" s="2" t="str" cm="1">
        <f t="array" ref="AF289">_xlfn.XLOOKUP($A289&amp;AF$5,'[1]NBA-Data-1980-2019'!$B$1:$B$16305&amp;'[1]NBA-Data-1980-2019'!$A$1:$A$16305,'[1]NBA-Data-1980-2019'!$D$1:$D$16305,"",0)</f>
        <v/>
      </c>
      <c r="AG289" s="2" t="str" cm="1">
        <f t="array" ref="AG289">_xlfn.XLOOKUP($A289&amp;AG$5,'[1]NBA-Data-1980-2019'!$B$1:$B$16305&amp;'[1]NBA-Data-1980-2019'!$A$1:$A$16305,'[1]NBA-Data-1980-2019'!$D$1:$D$16305,"",0)</f>
        <v/>
      </c>
      <c r="AH289" s="2" t="str" cm="1">
        <f t="array" ref="AH289">_xlfn.XLOOKUP($A289&amp;AH$5,'[1]NBA-Data-1980-2019'!$B$1:$B$16305&amp;'[1]NBA-Data-1980-2019'!$A$1:$A$16305,'[1]NBA-Data-1980-2019'!$H$1:$H$16305,"",0)</f>
        <v/>
      </c>
      <c r="AI289" s="2" cm="1">
        <f t="array" ref="AI289">_xlfn.XLOOKUP($A289&amp;AI$5,'[1]NBA-Data-1980-2019'!$B$1:$B$16305&amp;'[1]NBA-Data-1980-2019'!$A$1:$A$16305,'[1]NBA-Data-1980-2019'!$H$1:$H$16305,"",0)</f>
        <v>537.6</v>
      </c>
      <c r="AJ289" s="2" cm="1">
        <f t="array" ref="AJ289">_xlfn.XLOOKUP($A289&amp;AJ$5,'[1]NBA-Data-1980-2019'!$B$1:$B$16305&amp;'[1]NBA-Data-1980-2019'!$A$1:$A$16305,'[1]NBA-Data-1980-2019'!$H$1:$H$16305,"",0)</f>
        <v>1725</v>
      </c>
      <c r="AK289" s="2" cm="1">
        <f t="array" ref="AK289">_xlfn.XLOOKUP($A289&amp;AK$5,'[1]NBA-Data-1980-2019'!$B$1:$B$16305&amp;'[1]NBA-Data-1980-2019'!$A$1:$A$16305,'[1]NBA-Data-1980-2019'!$H$1:$H$16305,"",0)</f>
        <v>1043.1000000000001</v>
      </c>
      <c r="AL289" s="2" cm="1">
        <f t="array" ref="AL289">_xlfn.XLOOKUP($A289&amp;AL$5,'[1]NBA-Data-1980-2019'!$B$1:$B$16305&amp;'[1]NBA-Data-1980-2019'!$A$1:$A$16305,'[1]NBA-Data-1980-2019'!$H$1:$H$16305,"",0)</f>
        <v>1085.3999999999999</v>
      </c>
      <c r="AM289" s="2" cm="1">
        <f t="array" ref="AM289">_xlfn.XLOOKUP($A289&amp;AM$5,'[1]NBA-Data-1980-2019'!$B$1:$B$16305&amp;'[1]NBA-Data-1980-2019'!$A$1:$A$16305,'[1]NBA-Data-1980-2019'!$H$1:$H$16305,"",0)</f>
        <v>673.2</v>
      </c>
      <c r="AN289" s="2" cm="1">
        <f t="array" ref="AN289">_xlfn.XLOOKUP($A289&amp;AN$5,'[1]NBA-Data-1980-2019'!$B$1:$B$16305&amp;'[1]NBA-Data-1980-2019'!$A$1:$A$16305,'[1]NBA-Data-1980-2019'!$H$1:$H$16305,"",0)</f>
        <v>1058.3999999999999</v>
      </c>
      <c r="AO289" s="2" cm="1">
        <f t="array" ref="AO289">_xlfn.XLOOKUP($A289&amp;AO$5,'[1]NBA-Data-1980-2019'!$B$1:$B$16305&amp;'[1]NBA-Data-1980-2019'!$A$1:$A$16305,'[1]NBA-Data-1980-2019'!$H$1:$H$16305,"",0)</f>
        <v>1150.2</v>
      </c>
      <c r="AP289" s="2" cm="1">
        <f t="array" ref="AP289">_xlfn.XLOOKUP($A289&amp;AP$5,'[1]NBA-Data-1980-2019'!$B$1:$B$16305&amp;'[1]NBA-Data-1980-2019'!$A$1:$A$16305,'[1]NBA-Data-1980-2019'!$H$1:$H$16305,"",0)</f>
        <v>1138.8</v>
      </c>
      <c r="AQ289" s="2" cm="1">
        <f t="array" ref="AQ289">_xlfn.XLOOKUP($A289&amp;AQ$5,'[1]NBA-Data-1980-2019'!$B$1:$B$16305&amp;'[1]NBA-Data-1980-2019'!$A$1:$A$16305,'[1]NBA-Data-1980-2019'!$H$1:$H$16305,"",0)</f>
        <v>1622.5</v>
      </c>
      <c r="AR289" s="2" cm="1">
        <f t="array" ref="AR289">_xlfn.XLOOKUP($A289&amp;AR$5,'[1]NBA-Data-1980-2019'!$B$1:$B$16305&amp;'[1]NBA-Data-1980-2019'!$A$1:$A$16305,'[1]NBA-Data-1980-2019'!$H$1:$H$16305,"",0)</f>
        <v>1236.5999999999999</v>
      </c>
      <c r="AS289" s="2" cm="1">
        <f t="array" ref="AS289">_xlfn.XLOOKUP($A289&amp;AS$5,'[1]NBA-Data-1980-2019'!$B$1:$B$16305&amp;'[1]NBA-Data-1980-2019'!$A$1:$A$16305,'[1]NBA-Data-1980-2019'!$H$1:$H$16305,"",0)</f>
        <v>6</v>
      </c>
      <c r="AT289" s="2" cm="1">
        <f t="array" ref="AT289">_xlfn.XLOOKUP($A289&amp;AT$5,'[1]NBA-Data-1980-2019'!$B$1:$B$16305&amp;'[1]NBA-Data-1980-2019'!$A$1:$A$16305,'[1]NBA-Data-1980-2019'!$H$1:$H$16305,"",0)</f>
        <v>262.39999999999998</v>
      </c>
      <c r="AU289" s="2" t="str" cm="1">
        <f t="array" ref="AU289">_xlfn.XLOOKUP($A289&amp;AU$5,'[1]NBA-Data-1980-2019'!$B$1:$B$16305&amp;'[1]NBA-Data-1980-2019'!$A$1:$A$16305,'[1]NBA-Data-1980-2019'!$H$1:$H$16305,"",0)</f>
        <v/>
      </c>
      <c r="AV289" s="2" t="str" cm="1">
        <f t="array" ref="AV289">_xlfn.XLOOKUP($A289&amp;AV$5,'[1]NBA-Data-1980-2019'!$B$1:$B$16305&amp;'[1]NBA-Data-1980-2019'!$A$1:$A$16305,'[1]NBA-Data-1980-2019'!$H$1:$H$16305,"",0)</f>
        <v/>
      </c>
      <c r="AW289" s="2" t="str" cm="1">
        <f t="array" ref="AW289">_xlfn.XLOOKUP($A289&amp;AW$5,'[1]NBA-Data-1980-2019'!$B$1:$B$16305&amp;'[1]NBA-Data-1980-2019'!$A$1:$A$16305,'[1]NBA-Data-1980-2019'!$H$1:$H$16305,"",0)</f>
        <v/>
      </c>
      <c r="AX289" s="2" t="str" cm="1">
        <f t="array" ref="AX289">_xlfn.XLOOKUP($A289&amp;AX$5,'[1]NBA-Data-1980-2019'!$B$1:$B$16305&amp;'[1]NBA-Data-1980-2019'!$A$1:$A$16305,'[1]NBA-Data-1980-2019'!$H$1:$H$16305,"",0)</f>
        <v/>
      </c>
      <c r="AY289" s="2" t="str" cm="1">
        <f t="array" ref="AY289">_xlfn.XLOOKUP($A289&amp;AY$5,'[1]NBA-Data-1980-2019'!$B$1:$B$16305&amp;'[1]NBA-Data-1980-2019'!$A$1:$A$16305,'[1]NBA-Data-1980-2019'!$H$1:$H$16305,"",0)</f>
        <v/>
      </c>
      <c r="AZ289" s="2" t="str" cm="1">
        <f t="array" ref="AZ289">_xlfn.XLOOKUP($A289&amp;AZ$5,'[1]NBA-Data-1980-2019'!$B$1:$B$16305&amp;'[1]NBA-Data-1980-2019'!$A$1:$A$16305,'[1]NBA-Data-1980-2019'!$H$1:$H$16305,"",0)</f>
        <v/>
      </c>
      <c r="BA289" s="2" t="str" cm="1">
        <f t="array" ref="BA289">_xlfn.XLOOKUP($A289&amp;BA$5,'[1]NBA-Data-1980-2019'!$B$1:$B$16305&amp;'[1]NBA-Data-1980-2019'!$A$1:$A$16305,'[1]NBA-Data-1980-2019'!$H$1:$H$16305,"",0)</f>
        <v/>
      </c>
      <c r="BB289" s="2" t="str" cm="1">
        <f t="array" ref="BB289">_xlfn.XLOOKUP($A289&amp;BB$5,'[1]NBA-Data-1980-2019'!$B$1:$B$16305&amp;'[1]NBA-Data-1980-2019'!$A$1:$A$16305,'[1]NBA-Data-1980-2019'!$H$1:$H$16305,"",0)</f>
        <v/>
      </c>
      <c r="BC289" s="2" t="str" cm="1">
        <f t="array" ref="BC289">_xlfn.XLOOKUP($A289&amp;BC$5,'[1]NBA-Data-1980-2019'!$B$1:$B$16305&amp;'[1]NBA-Data-1980-2019'!$A$1:$A$16305,'[1]NBA-Data-1980-2019'!$H$1:$H$16305,"",0)</f>
        <v/>
      </c>
      <c r="BD289" s="2" t="str" cm="1">
        <f t="array" ref="BD289">_xlfn.XLOOKUP($A289&amp;BD$5,'[1]NBA-Data-1980-2019'!$B$1:$B$16305&amp;'[1]NBA-Data-1980-2019'!$A$1:$A$16305,'[1]NBA-Data-1980-2019'!$H$1:$H$16305,"",0)</f>
        <v/>
      </c>
      <c r="BE289" s="2" t="str" cm="1">
        <f t="array" ref="BE289">_xlfn.XLOOKUP($A289&amp;BE$5,'[1]NBA-Data-1980-2019'!$B$1:$B$16305&amp;'[1]NBA-Data-1980-2019'!$A$1:$A$16305,'[1]NBA-Data-1980-2019'!$H$1:$H$16305,"",0)</f>
        <v/>
      </c>
      <c r="BF289" s="2" t="str" cm="1">
        <f t="array" ref="BF289">_xlfn.XLOOKUP($A289&amp;BF$5,'[1]NBA-Data-1980-2019'!$B$1:$B$16305&amp;'[1]NBA-Data-1980-2019'!$A$1:$A$16305,'[1]NBA-Data-1980-2019'!$H$1:$H$16305,"",0)</f>
        <v/>
      </c>
      <c r="BG289" s="2" t="str" cm="1">
        <f t="array" ref="BG289">_xlfn.XLOOKUP($A289&amp;BG$5,'[1]NBA-Data-1980-2019'!$B$1:$B$16305&amp;'[1]NBA-Data-1980-2019'!$A$1:$A$16305,'[1]NBA-Data-1980-2019'!$H$1:$H$16305,"",0)</f>
        <v/>
      </c>
      <c r="BH289" s="2" t="str" cm="1">
        <f t="array" ref="BH289">_xlfn.XLOOKUP($A289&amp;BH$5,'[1]NBA-Data-1980-2019'!$B$1:$B$16305&amp;'[1]NBA-Data-1980-2019'!$A$1:$A$16305,'[1]NBA-Data-1980-2019'!$H$1:$H$16305,"",0)</f>
        <v/>
      </c>
      <c r="BI289" s="2" t="str" cm="1">
        <f t="array" ref="BI289">_xlfn.XLOOKUP($A289&amp;BI$5,'[1]NBA-Data-1980-2019'!$B$1:$B$16305&amp;'[1]NBA-Data-1980-2019'!$A$1:$A$16305,'[1]NBA-Data-1980-2019'!$H$1:$H$16305,"",0)</f>
        <v/>
      </c>
      <c r="BJ289" s="2" t="str" cm="1">
        <f t="array" ref="BJ289">_xlfn.XLOOKUP($A289&amp;BJ$5,'[1]NBA-Data-1980-2019'!$B$1:$B$16305&amp;'[1]NBA-Data-1980-2019'!$A$1:$A$16305,'[1]NBA-Data-1980-2019'!$H$1:$H$16305,"",0)</f>
        <v/>
      </c>
      <c r="BK289" s="2" t="str" cm="1">
        <f t="array" ref="BK289">_xlfn.XLOOKUP($A289&amp;BK$5,'[1]NBA-Data-1980-2019'!$B$1:$B$16305&amp;'[1]NBA-Data-1980-2019'!$A$1:$A$16305,'[1]NBA-Data-1980-2019'!$H$1:$H$16305,"",0)</f>
        <v/>
      </c>
      <c r="BL289" s="2" t="str" cm="1">
        <f t="array" ref="BL289">_xlfn.XLOOKUP($A289&amp;BL$5,'[1]NBA-Data-1980-2019'!$B$1:$B$16305&amp;'[1]NBA-Data-1980-2019'!$A$1:$A$16305,'[1]NBA-Data-1980-2019'!$H$1:$H$16305,"",0)</f>
        <v/>
      </c>
      <c r="BM289" s="2" t="str" cm="1">
        <f t="array" ref="BM289">_xlfn.XLOOKUP($A289&amp;BM$5,'[1]NBA-Data-1980-2019'!$B$1:$B$16305&amp;'[1]NBA-Data-1980-2019'!$A$1:$A$16305,'[1]NBA-Data-1980-2019'!$H$1:$H$16305,"",0)</f>
        <v/>
      </c>
      <c r="BN289" s="2" t="str" cm="1">
        <f t="array" ref="BN289">_xlfn.XLOOKUP($A289&amp;BN$5,'[1]NBA-Data-1980-2019'!$B$1:$B$16305&amp;'[1]NBA-Data-1980-2019'!$A$1:$A$16305,'[1]NBA-Data-1980-2019'!$F$1:$F$16305,"",0)</f>
        <v/>
      </c>
      <c r="BO289" s="2" cm="1">
        <f t="array" ref="BO289">_xlfn.XLOOKUP($A289&amp;BO$5,'[1]NBA-Data-1980-2019'!$B$1:$B$16305&amp;'[1]NBA-Data-1980-2019'!$A$1:$A$16305,'[1]NBA-Data-1980-2019'!$F$1:$F$16305,"",0)</f>
        <v>11.5</v>
      </c>
      <c r="BP289" s="2" cm="1">
        <f t="array" ref="BP289">_xlfn.XLOOKUP($A289&amp;BP$5,'[1]NBA-Data-1980-2019'!$B$1:$B$16305&amp;'[1]NBA-Data-1980-2019'!$A$1:$A$16305,'[1]NBA-Data-1980-2019'!$F$1:$F$16305,"",0)</f>
        <v>11.3</v>
      </c>
      <c r="BQ289" s="2" cm="1">
        <f t="array" ref="BQ289">_xlfn.XLOOKUP($A289&amp;BQ$5,'[1]NBA-Data-1980-2019'!$B$1:$B$16305&amp;'[1]NBA-Data-1980-2019'!$A$1:$A$16305,'[1]NBA-Data-1980-2019'!$F$1:$F$16305,"",0)</f>
        <v>9.3000000000000007</v>
      </c>
      <c r="BR289" s="2" cm="1">
        <f t="array" ref="BR289">_xlfn.XLOOKUP($A289&amp;BR$5,'[1]NBA-Data-1980-2019'!$B$1:$B$16305&amp;'[1]NBA-Data-1980-2019'!$A$1:$A$16305,'[1]NBA-Data-1980-2019'!$F$1:$F$16305,"",0)</f>
        <v>11.8</v>
      </c>
      <c r="BS289" s="2" cm="1">
        <f t="array" ref="BS289">_xlfn.XLOOKUP($A289&amp;BS$5,'[1]NBA-Data-1980-2019'!$B$1:$B$16305&amp;'[1]NBA-Data-1980-2019'!$A$1:$A$16305,'[1]NBA-Data-1980-2019'!$F$1:$F$16305,"",0)</f>
        <v>11.2</v>
      </c>
      <c r="BT289" s="2" cm="1">
        <f t="array" ref="BT289">_xlfn.XLOOKUP($A289&amp;BT$5,'[1]NBA-Data-1980-2019'!$B$1:$B$16305&amp;'[1]NBA-Data-1980-2019'!$A$1:$A$16305,'[1]NBA-Data-1980-2019'!$F$1:$F$16305,"",0)</f>
        <v>13</v>
      </c>
      <c r="BU289" s="2" cm="1">
        <f t="array" ref="BU289">_xlfn.XLOOKUP($A289&amp;BU$5,'[1]NBA-Data-1980-2019'!$B$1:$B$16305&amp;'[1]NBA-Data-1980-2019'!$A$1:$A$16305,'[1]NBA-Data-1980-2019'!$F$1:$F$16305,"",0)</f>
        <v>10.1</v>
      </c>
      <c r="BV289" s="2" cm="1">
        <f t="array" ref="BV289">_xlfn.XLOOKUP($A289&amp;BV$5,'[1]NBA-Data-1980-2019'!$B$1:$B$16305&amp;'[1]NBA-Data-1980-2019'!$A$1:$A$16305,'[1]NBA-Data-1980-2019'!$F$1:$F$16305,"",0)</f>
        <v>12.6</v>
      </c>
      <c r="BW289" s="2" cm="1">
        <f t="array" ref="BW289">_xlfn.XLOOKUP($A289&amp;BW$5,'[1]NBA-Data-1980-2019'!$B$1:$B$16305&amp;'[1]NBA-Data-1980-2019'!$A$1:$A$16305,'[1]NBA-Data-1980-2019'!$F$1:$F$16305,"",0)</f>
        <v>7.3</v>
      </c>
      <c r="BX289" s="2" cm="1">
        <f t="array" ref="BX289">_xlfn.XLOOKUP($A289&amp;BX$5,'[1]NBA-Data-1980-2019'!$B$1:$B$16305&amp;'[1]NBA-Data-1980-2019'!$A$1:$A$16305,'[1]NBA-Data-1980-2019'!$F$1:$F$16305,"",0)</f>
        <v>8.1999999999999993</v>
      </c>
      <c r="BY289" s="2" cm="1">
        <f t="array" ref="BY289">_xlfn.XLOOKUP($A289&amp;BY$5,'[1]NBA-Data-1980-2019'!$B$1:$B$16305&amp;'[1]NBA-Data-1980-2019'!$A$1:$A$16305,'[1]NBA-Data-1980-2019'!$F$1:$F$16305,"",0)</f>
        <v>8.6</v>
      </c>
      <c r="BZ289" s="2" cm="1">
        <f t="array" ref="BZ289">_xlfn.XLOOKUP($A289&amp;BZ$5,'[1]NBA-Data-1980-2019'!$B$1:$B$16305&amp;'[1]NBA-Data-1980-2019'!$A$1:$A$16305,'[1]NBA-Data-1980-2019'!$F$1:$F$16305,"",0)</f>
        <v>7.2</v>
      </c>
      <c r="CA289" s="2" t="str" cm="1">
        <f t="array" ref="CA289">_xlfn.XLOOKUP($A289&amp;CA$5,'[1]NBA-Data-1980-2019'!$B$1:$B$16305&amp;'[1]NBA-Data-1980-2019'!$A$1:$A$16305,'[1]NBA-Data-1980-2019'!$F$1:$F$16305,"",0)</f>
        <v/>
      </c>
      <c r="CB289" s="2" t="str" cm="1">
        <f t="array" ref="CB289">_xlfn.XLOOKUP($A289&amp;CB$5,'[1]NBA-Data-1980-2019'!$B$1:$B$16305&amp;'[1]NBA-Data-1980-2019'!$A$1:$A$16305,'[1]NBA-Data-1980-2019'!$F$1:$F$16305,"",0)</f>
        <v/>
      </c>
      <c r="CC289" s="2" t="str" cm="1">
        <f t="array" ref="CC289">_xlfn.XLOOKUP($A289&amp;CC$5,'[1]NBA-Data-1980-2019'!$B$1:$B$16305&amp;'[1]NBA-Data-1980-2019'!$A$1:$A$16305,'[1]NBA-Data-1980-2019'!$F$1:$F$16305,"",0)</f>
        <v/>
      </c>
      <c r="CD289" s="2" t="str" cm="1">
        <f t="array" ref="CD289">_xlfn.XLOOKUP($A289&amp;CD$5,'[1]NBA-Data-1980-2019'!$B$1:$B$16305&amp;'[1]NBA-Data-1980-2019'!$A$1:$A$16305,'[1]NBA-Data-1980-2019'!$F$1:$F$16305,"",0)</f>
        <v/>
      </c>
      <c r="CE289" s="2" t="str" cm="1">
        <f t="array" ref="CE289">_xlfn.XLOOKUP($A289&amp;CE$5,'[1]NBA-Data-1980-2019'!$B$1:$B$16305&amp;'[1]NBA-Data-1980-2019'!$A$1:$A$16305,'[1]NBA-Data-1980-2019'!$F$1:$F$16305,"",0)</f>
        <v/>
      </c>
      <c r="CF289" s="2" t="str" cm="1">
        <f t="array" ref="CF289">_xlfn.XLOOKUP($A289&amp;CF$5,'[1]NBA-Data-1980-2019'!$B$1:$B$16305&amp;'[1]NBA-Data-1980-2019'!$A$1:$A$16305,'[1]NBA-Data-1980-2019'!$F$1:$F$16305,"",0)</f>
        <v/>
      </c>
      <c r="CG289" s="2" t="str" cm="1">
        <f t="array" ref="CG289">_xlfn.XLOOKUP($A289&amp;CG$5,'[1]NBA-Data-1980-2019'!$B$1:$B$16305&amp;'[1]NBA-Data-1980-2019'!$A$1:$A$16305,'[1]NBA-Data-1980-2019'!$F$1:$F$16305,"",0)</f>
        <v/>
      </c>
      <c r="CH289" s="2" t="str" cm="1">
        <f t="array" ref="CH289">_xlfn.XLOOKUP($A289&amp;CH$5,'[1]NBA-Data-1980-2019'!$B$1:$B$16305&amp;'[1]NBA-Data-1980-2019'!$A$1:$A$16305,'[1]NBA-Data-1980-2019'!$F$1:$F$16305,"",0)</f>
        <v/>
      </c>
      <c r="CI289" s="2" t="str" cm="1">
        <f t="array" ref="CI289">_xlfn.XLOOKUP($A289&amp;CI$5,'[1]NBA-Data-1980-2019'!$B$1:$B$16305&amp;'[1]NBA-Data-1980-2019'!$A$1:$A$16305,'[1]NBA-Data-1980-2019'!$F$1:$F$16305,"",0)</f>
        <v/>
      </c>
      <c r="CJ289" s="2" t="str" cm="1">
        <f t="array" ref="CJ289">_xlfn.XLOOKUP($A289&amp;CJ$5,'[1]NBA-Data-1980-2019'!$B$1:$B$16305&amp;'[1]NBA-Data-1980-2019'!$A$1:$A$16305,'[1]NBA-Data-1980-2019'!$F$1:$F$16305,"",0)</f>
        <v/>
      </c>
      <c r="CK289" s="2" t="str" cm="1">
        <f t="array" ref="CK289">_xlfn.XLOOKUP($A289&amp;CK$5,'[1]NBA-Data-1980-2019'!$B$1:$B$16305&amp;'[1]NBA-Data-1980-2019'!$A$1:$A$16305,'[1]NBA-Data-1980-2019'!$F$1:$F$16305,"",0)</f>
        <v/>
      </c>
      <c r="CL289" s="2" t="str" cm="1">
        <f t="array" ref="CL289">_xlfn.XLOOKUP($A289&amp;CL$5,'[1]NBA-Data-1980-2019'!$B$1:$B$16305&amp;'[1]NBA-Data-1980-2019'!$A$1:$A$16305,'[1]NBA-Data-1980-2019'!$F$1:$F$16305,"",0)</f>
        <v/>
      </c>
      <c r="CM289" s="2" t="str" cm="1">
        <f t="array" ref="CM289">_xlfn.XLOOKUP($A289&amp;CM$5,'[1]NBA-Data-1980-2019'!$B$1:$B$16305&amp;'[1]NBA-Data-1980-2019'!$A$1:$A$16305,'[1]NBA-Data-1980-2019'!$F$1:$F$16305,"",0)</f>
        <v/>
      </c>
      <c r="CN289" s="2" t="str" cm="1">
        <f t="array" ref="CN289">_xlfn.XLOOKUP($A289&amp;CN$5,'[1]NBA-Data-1980-2019'!$B$1:$B$16305&amp;'[1]NBA-Data-1980-2019'!$A$1:$A$16305,'[1]NBA-Data-1980-2019'!$F$1:$F$16305,"",0)</f>
        <v/>
      </c>
      <c r="CO289" s="2" t="str" cm="1">
        <f t="array" ref="CO289">_xlfn.XLOOKUP($A289&amp;CO$5,'[1]NBA-Data-1980-2019'!$B$1:$B$16305&amp;'[1]NBA-Data-1980-2019'!$A$1:$A$16305,'[1]NBA-Data-1980-2019'!$F$1:$F$16305,"",0)</f>
        <v/>
      </c>
      <c r="CP289" s="2" t="str" cm="1">
        <f t="array" ref="CP289">_xlfn.XLOOKUP($A289&amp;CP$5,'[1]NBA-Data-1980-2019'!$B$1:$B$16305&amp;'[1]NBA-Data-1980-2019'!$A$1:$A$16305,'[1]NBA-Data-1980-2019'!$F$1:$F$16305,"",0)</f>
        <v/>
      </c>
      <c r="CQ289" s="2" t="str" cm="1">
        <f t="array" ref="CQ289">_xlfn.XLOOKUP($A289&amp;CQ$5,'[1]NBA-Data-1980-2019'!$B$1:$B$16305&amp;'[1]NBA-Data-1980-2019'!$A$1:$A$16305,'[1]NBA-Data-1980-2019'!$F$1:$F$16305,"",0)</f>
        <v/>
      </c>
      <c r="CR289" s="2" t="str" cm="1">
        <f t="array" ref="CR289">_xlfn.XLOOKUP($A289&amp;CR$5,'[1]NBA-Data-1980-2019'!$B$1:$B$16305&amp;'[1]NBA-Data-1980-2019'!$A$1:$A$16305,'[1]NBA-Data-1980-2019'!$F$1:$F$16305,"",0)</f>
        <v/>
      </c>
      <c r="CS289" s="2" t="str" cm="1">
        <f t="array" ref="CS289">_xlfn.XLOOKUP($A289&amp;CS$5,'[1]NBA-Data-1980-2019'!$B$1:$B$16305&amp;'[1]NBA-Data-1980-2019'!$A$1:$A$16305,'[1]NBA-Data-1980-2019'!$F$1:$F$16305,"",0)</f>
        <v/>
      </c>
      <c r="CU289" s="2" t="str">
        <f>_xlfn.XLOOKUP($A289,TEAMS!$G$1:$G$839,TEAMS!$H$1:$H$839,"",0)</f>
        <v>PG</v>
      </c>
      <c r="CV289" s="2" t="str">
        <f>_xlfn.XLOOKUP($CU289,DASHBOARD!$B$22:$B$27,DASHBOARD!$C$22:$C$27,"",0)</f>
        <v>GUARD</v>
      </c>
      <c r="CY289" s="63">
        <f>SUMIFS('[1]NBA-Data-1980-2019'!$G$1:$G$16305,'[1]NBA-Data-1980-2019'!$B$1:$B$16305,$A289,'[1]NBA-Data-1980-2019'!$A$1:$A$16305,CY$9)</f>
        <v>0</v>
      </c>
      <c r="CZ289" s="63">
        <f>SUMIFS('[1]NBA-Data-1980-2019'!$G$1:$G$16305,'[1]NBA-Data-1980-2019'!$B$1:$B$16305,$A289,'[1]NBA-Data-1980-2019'!$A$1:$A$16305,CZ$9)</f>
        <v>210000</v>
      </c>
      <c r="DA289" s="63">
        <f>SUMIFS('[1]NBA-Data-1980-2019'!$G$1:$G$16305,'[1]NBA-Data-1980-2019'!$B$1:$B$16305,$A289,'[1]NBA-Data-1980-2019'!$A$1:$A$16305,DA$9)</f>
        <v>250000</v>
      </c>
      <c r="DB289" s="63">
        <f>SUMIFS('[1]NBA-Data-1980-2019'!$G$1:$G$16305,'[1]NBA-Data-1980-2019'!$B$1:$B$16305,$A289,'[1]NBA-Data-1980-2019'!$A$1:$A$16305,DB$9)</f>
        <v>597000</v>
      </c>
      <c r="DC289" s="63">
        <f>SUMIFS('[1]NBA-Data-1980-2019'!$G$1:$G$16305,'[1]NBA-Data-1980-2019'!$B$1:$B$16305,$A289,'[1]NBA-Data-1980-2019'!$A$1:$A$16305,DC$9)</f>
        <v>700000</v>
      </c>
      <c r="DD289" s="63">
        <f>SUMIFS('[1]NBA-Data-1980-2019'!$G$1:$G$16305,'[1]NBA-Data-1980-2019'!$B$1:$B$16305,$A289,'[1]NBA-Data-1980-2019'!$A$1:$A$16305,DD$9)</f>
        <v>900000</v>
      </c>
      <c r="DE289" s="63">
        <f>SUMIFS('[1]NBA-Data-1980-2019'!$G$1:$G$16305,'[1]NBA-Data-1980-2019'!$B$1:$B$16305,$A289,'[1]NBA-Data-1980-2019'!$A$1:$A$16305,DE$9)</f>
        <v>1300000</v>
      </c>
      <c r="DF289" s="63">
        <f>SUMIFS('[1]NBA-Data-1980-2019'!$G$1:$G$16305,'[1]NBA-Data-1980-2019'!$B$1:$B$16305,$A289,'[1]NBA-Data-1980-2019'!$A$1:$A$16305,DF$9)</f>
        <v>1260000</v>
      </c>
      <c r="DG289" s="63">
        <f>SUMIFS('[1]NBA-Data-1980-2019'!$G$1:$G$16305,'[1]NBA-Data-1980-2019'!$B$1:$B$16305,$A289,'[1]NBA-Data-1980-2019'!$A$1:$A$16305,DG$9)</f>
        <v>1320000</v>
      </c>
      <c r="DH289" s="63">
        <f>SUMIFS('[1]NBA-Data-1980-2019'!$G$1:$G$16305,'[1]NBA-Data-1980-2019'!$B$1:$B$16305,$A289,'[1]NBA-Data-1980-2019'!$A$1:$A$16305,DH$9)</f>
        <v>0</v>
      </c>
      <c r="DI289" s="63">
        <f>SUMIFS('[1]NBA-Data-1980-2019'!$G$1:$G$16305,'[1]NBA-Data-1980-2019'!$B$1:$B$16305,$A289,'[1]NBA-Data-1980-2019'!$A$1:$A$16305,DI$9)</f>
        <v>2250000</v>
      </c>
      <c r="DJ289" s="63">
        <f>SUMIFS('[1]NBA-Data-1980-2019'!$G$1:$G$16305,'[1]NBA-Data-1980-2019'!$B$1:$B$16305,$A289,'[1]NBA-Data-1980-2019'!$A$1:$A$16305,DJ$9)</f>
        <v>2475000</v>
      </c>
      <c r="DK289" s="63">
        <f>SUMIFS('[1]NBA-Data-1980-2019'!$G$1:$G$16305,'[1]NBA-Data-1980-2019'!$B$1:$B$16305,$A289,'[1]NBA-Data-1980-2019'!$A$1:$A$16305,DK$9)</f>
        <v>2700000</v>
      </c>
      <c r="DL289" s="63">
        <f>SUMIFS('[1]NBA-Data-1980-2019'!$G$1:$G$16305,'[1]NBA-Data-1980-2019'!$B$1:$B$16305,$A289,'[1]NBA-Data-1980-2019'!$A$1:$A$16305,DL$9)</f>
        <v>0</v>
      </c>
      <c r="DM289" s="63">
        <f>SUMIFS('[1]NBA-Data-1980-2019'!$G$1:$G$16305,'[1]NBA-Data-1980-2019'!$B$1:$B$16305,$A289,'[1]NBA-Data-1980-2019'!$A$1:$A$16305,DM$9)</f>
        <v>0</v>
      </c>
      <c r="DN289" s="63">
        <f>SUMIFS('[1]NBA-Data-1980-2019'!$G$1:$G$16305,'[1]NBA-Data-1980-2019'!$B$1:$B$16305,$A289,'[1]NBA-Data-1980-2019'!$A$1:$A$16305,DN$9)</f>
        <v>0</v>
      </c>
      <c r="DO289" s="63">
        <f>SUMIFS('[1]NBA-Data-1980-2019'!$G$1:$G$16305,'[1]NBA-Data-1980-2019'!$B$1:$B$16305,$A289,'[1]NBA-Data-1980-2019'!$A$1:$A$16305,DO$9)</f>
        <v>0</v>
      </c>
      <c r="DP289" s="63">
        <f>SUMIFS('[1]NBA-Data-1980-2019'!$G$1:$G$16305,'[1]NBA-Data-1980-2019'!$B$1:$B$16305,$A289,'[1]NBA-Data-1980-2019'!$A$1:$A$16305,DP$9)</f>
        <v>0</v>
      </c>
      <c r="DQ289" s="63">
        <f>SUMIFS('[1]NBA-Data-1980-2019'!$G$1:$G$16305,'[1]NBA-Data-1980-2019'!$B$1:$B$16305,$A289,'[1]NBA-Data-1980-2019'!$A$1:$A$16305,DQ$9)</f>
        <v>0</v>
      </c>
      <c r="DR289" s="63">
        <f>SUMIFS('[1]NBA-Data-1980-2019'!$G$1:$G$16305,'[1]NBA-Data-1980-2019'!$B$1:$B$16305,$A289,'[1]NBA-Data-1980-2019'!$A$1:$A$16305,DR$9)</f>
        <v>0</v>
      </c>
      <c r="DS289" s="63">
        <f>SUMIFS('[1]NBA-Data-1980-2019'!$G$1:$G$16305,'[1]NBA-Data-1980-2019'!$B$1:$B$16305,$A289,'[1]NBA-Data-1980-2019'!$A$1:$A$16305,DS$9)</f>
        <v>0</v>
      </c>
      <c r="DT289" s="63">
        <f>SUMIFS('[1]NBA-Data-1980-2019'!$G$1:$G$16305,'[1]NBA-Data-1980-2019'!$B$1:$B$16305,$A289,'[1]NBA-Data-1980-2019'!$A$1:$A$16305,DT$9)</f>
        <v>0</v>
      </c>
      <c r="DU289" s="63">
        <f>SUMIFS('[1]NBA-Data-1980-2019'!$G$1:$G$16305,'[1]NBA-Data-1980-2019'!$B$1:$B$16305,$A289,'[1]NBA-Data-1980-2019'!$A$1:$A$16305,DU$9)</f>
        <v>0</v>
      </c>
      <c r="DV289" s="63">
        <f>SUMIFS('[1]NBA-Data-1980-2019'!$G$1:$G$16305,'[1]NBA-Data-1980-2019'!$B$1:$B$16305,$A289,'[1]NBA-Data-1980-2019'!$A$1:$A$16305,DV$9)</f>
        <v>0</v>
      </c>
      <c r="DW289" s="63">
        <f>SUMIFS('[1]NBA-Data-1980-2019'!$G$1:$G$16305,'[1]NBA-Data-1980-2019'!$B$1:$B$16305,$A289,'[1]NBA-Data-1980-2019'!$A$1:$A$16305,DW$9)</f>
        <v>0</v>
      </c>
      <c r="DX289" s="63">
        <f>SUMIFS('[1]NBA-Data-1980-2019'!$G$1:$G$16305,'[1]NBA-Data-1980-2019'!$B$1:$B$16305,$A289,'[1]NBA-Data-1980-2019'!$A$1:$A$16305,DX$9)</f>
        <v>0</v>
      </c>
      <c r="DY289" s="63">
        <f>SUMIFS('[1]NBA-Data-1980-2019'!$G$1:$G$16305,'[1]NBA-Data-1980-2019'!$B$1:$B$16305,$A289,'[1]NBA-Data-1980-2019'!$A$1:$A$16305,DY$9)</f>
        <v>0</v>
      </c>
      <c r="DZ289" s="63">
        <f>SUMIFS('[1]NBA-Data-1980-2019'!$G$1:$G$16305,'[1]NBA-Data-1980-2019'!$B$1:$B$16305,$A289,'[1]NBA-Data-1980-2019'!$A$1:$A$16305,DZ$9)</f>
        <v>0</v>
      </c>
      <c r="EA289" s="63">
        <f>SUMIFS('[1]NBA-Data-1980-2019'!$G$1:$G$16305,'[1]NBA-Data-1980-2019'!$B$1:$B$16305,$A289,'[1]NBA-Data-1980-2019'!$A$1:$A$16305,EA$9)</f>
        <v>0</v>
      </c>
      <c r="EB289" s="63">
        <f>SUMIFS('[1]NBA-Data-1980-2019'!$G$1:$G$16305,'[1]NBA-Data-1980-2019'!$B$1:$B$16305,$A289,'[1]NBA-Data-1980-2019'!$A$1:$A$16305,EB$9)</f>
        <v>0</v>
      </c>
      <c r="EC289" s="63">
        <f>SUMIFS('[1]NBA-Data-1980-2019'!$G$1:$G$16305,'[1]NBA-Data-1980-2019'!$B$1:$B$16305,$A289,'[1]NBA-Data-1980-2019'!$A$1:$A$16305,EC$9)</f>
        <v>0</v>
      </c>
      <c r="ED289" s="63">
        <f>SUMIFS('[1]NBA-Data-1980-2019'!$G$1:$G$16305,'[1]NBA-Data-1980-2019'!$B$1:$B$16305,$A289,'[1]NBA-Data-1980-2019'!$A$1:$A$16305,ED$9)</f>
        <v>0</v>
      </c>
      <c r="EF289" s="1"/>
      <c r="EG289" s="1"/>
      <c r="EH289" s="2" t="s">
        <v>1482</v>
      </c>
      <c r="EI289" s="1"/>
      <c r="EJ289" s="1"/>
      <c r="EK289" s="1"/>
      <c r="EL289" s="1"/>
      <c r="EM289" s="1"/>
      <c r="EN289" s="1"/>
      <c r="EO289" s="58"/>
      <c r="EP289" s="1"/>
      <c r="EQ289" s="1"/>
      <c r="ER289" s="1"/>
      <c r="ES289" s="1"/>
      <c r="ET289" s="1"/>
      <c r="EU289" s="1"/>
      <c r="EV289" s="1"/>
      <c r="EW289" s="58"/>
      <c r="EX289" s="58"/>
      <c r="EY289" s="58"/>
      <c r="EZ289" s="1"/>
      <c r="FA289" s="1"/>
      <c r="FB289" s="58"/>
      <c r="FC289" s="58"/>
      <c r="FD289" s="58"/>
      <c r="FE289" s="58"/>
      <c r="FF289" s="58"/>
      <c r="FG289" s="58"/>
      <c r="FH289" s="58"/>
      <c r="FI289" s="1"/>
    </row>
    <row r="290" spans="1:165" x14ac:dyDescent="0.2">
      <c r="A290" s="2" t="s">
        <v>831</v>
      </c>
      <c r="B290" s="2" t="str" cm="1">
        <f t="array" ref="B290">_xlfn.XLOOKUP($A290&amp;B$5,'[1]NBA-Data-1980-2019'!$B$1:$B$16305&amp;'[1]NBA-Data-1980-2019'!$A$1:$A$16305,'[1]NBA-Data-1980-2019'!$D$1:$D$16305,"",0)</f>
        <v/>
      </c>
      <c r="C290" s="2" t="str" cm="1">
        <f t="array" ref="C290">_xlfn.XLOOKUP($A290&amp;C$5,'[1]NBA-Data-1980-2019'!$B$1:$B$16305&amp;'[1]NBA-Data-1980-2019'!$A$1:$A$16305,'[1]NBA-Data-1980-2019'!$D$1:$D$16305,"",0)</f>
        <v/>
      </c>
      <c r="D290" s="2" t="str" cm="1">
        <f t="array" ref="D290">_xlfn.XLOOKUP($A290&amp;D$5,'[1]NBA-Data-1980-2019'!$B$1:$B$16305&amp;'[1]NBA-Data-1980-2019'!$A$1:$A$16305,'[1]NBA-Data-1980-2019'!$D$1:$D$16305,"",0)</f>
        <v/>
      </c>
      <c r="E290" s="2" t="str" cm="1">
        <f t="array" ref="E290">_xlfn.XLOOKUP($A290&amp;E$5,'[1]NBA-Data-1980-2019'!$B$1:$B$16305&amp;'[1]NBA-Data-1980-2019'!$A$1:$A$16305,'[1]NBA-Data-1980-2019'!$D$1:$D$16305,"",0)</f>
        <v/>
      </c>
      <c r="F290" s="2" t="str" cm="1">
        <f t="array" ref="F290">_xlfn.XLOOKUP($A290&amp;F$5,'[1]NBA-Data-1980-2019'!$B$1:$B$16305&amp;'[1]NBA-Data-1980-2019'!$A$1:$A$16305,'[1]NBA-Data-1980-2019'!$D$1:$D$16305,"",0)</f>
        <v/>
      </c>
      <c r="G290" s="2" t="str" cm="1">
        <f t="array" ref="G290">_xlfn.XLOOKUP($A290&amp;G$5,'[1]NBA-Data-1980-2019'!$B$1:$B$16305&amp;'[1]NBA-Data-1980-2019'!$A$1:$A$16305,'[1]NBA-Data-1980-2019'!$D$1:$D$16305,"",0)</f>
        <v/>
      </c>
      <c r="H290" s="2" t="str" cm="1">
        <f t="array" ref="H290">_xlfn.XLOOKUP($A290&amp;H$5,'[1]NBA-Data-1980-2019'!$B$1:$B$16305&amp;'[1]NBA-Data-1980-2019'!$A$1:$A$16305,'[1]NBA-Data-1980-2019'!$D$1:$D$16305,"",0)</f>
        <v/>
      </c>
      <c r="I290" s="2" t="str" cm="1">
        <f t="array" ref="I290">_xlfn.XLOOKUP($A290&amp;I$5,'[1]NBA-Data-1980-2019'!$B$1:$B$16305&amp;'[1]NBA-Data-1980-2019'!$A$1:$A$16305,'[1]NBA-Data-1980-2019'!$D$1:$D$16305,"",0)</f>
        <v/>
      </c>
      <c r="J290" s="2" t="str" cm="1">
        <f t="array" ref="J290">_xlfn.XLOOKUP($A290&amp;J$5,'[1]NBA-Data-1980-2019'!$B$1:$B$16305&amp;'[1]NBA-Data-1980-2019'!$A$1:$A$16305,'[1]NBA-Data-1980-2019'!$D$1:$D$16305,"",0)</f>
        <v>SEA</v>
      </c>
      <c r="K290" s="2" t="str" cm="1">
        <f t="array" ref="K290">_xlfn.XLOOKUP($A290&amp;K$5,'[1]NBA-Data-1980-2019'!$B$1:$B$16305&amp;'[1]NBA-Data-1980-2019'!$A$1:$A$16305,'[1]NBA-Data-1980-2019'!$D$1:$D$16305,"",0)</f>
        <v>SEA</v>
      </c>
      <c r="L290" s="2" t="str" cm="1">
        <f t="array" ref="L290">_xlfn.XLOOKUP($A290&amp;L$5,'[1]NBA-Data-1980-2019'!$B$1:$B$16305&amp;'[1]NBA-Data-1980-2019'!$A$1:$A$16305,'[1]NBA-Data-1980-2019'!$D$1:$D$16305,"",0)</f>
        <v>SEA</v>
      </c>
      <c r="M290" s="2" t="str" cm="1">
        <f t="array" ref="M290">_xlfn.XLOOKUP($A290&amp;M$5,'[1]NBA-Data-1980-2019'!$B$1:$B$16305&amp;'[1]NBA-Data-1980-2019'!$A$1:$A$16305,'[1]NBA-Data-1980-2019'!$D$1:$D$16305,"",0)</f>
        <v>SEA</v>
      </c>
      <c r="N290" s="2" t="str" cm="1">
        <f t="array" ref="N290">_xlfn.XLOOKUP($A290&amp;N$5,'[1]NBA-Data-1980-2019'!$B$1:$B$16305&amp;'[1]NBA-Data-1980-2019'!$A$1:$A$16305,'[1]NBA-Data-1980-2019'!$D$1:$D$16305,"",0)</f>
        <v>SEA</v>
      </c>
      <c r="O290" s="2" t="str" cm="1">
        <f t="array" ref="O290">_xlfn.XLOOKUP($A290&amp;O$5,'[1]NBA-Data-1980-2019'!$B$1:$B$16305&amp;'[1]NBA-Data-1980-2019'!$A$1:$A$16305,'[1]NBA-Data-1980-2019'!$D$1:$D$16305,"",0)</f>
        <v>SEA</v>
      </c>
      <c r="P290" s="2" t="str" cm="1">
        <f t="array" ref="P290">_xlfn.XLOOKUP($A290&amp;P$5,'[1]NBA-Data-1980-2019'!$B$1:$B$16305&amp;'[1]NBA-Data-1980-2019'!$A$1:$A$16305,'[1]NBA-Data-1980-2019'!$D$1:$D$16305,"",0)</f>
        <v>SEA</v>
      </c>
      <c r="Q290" s="2" t="str" cm="1">
        <f t="array" ref="Q290">_xlfn.XLOOKUP($A290&amp;Q$5,'[1]NBA-Data-1980-2019'!$B$1:$B$16305&amp;'[1]NBA-Data-1980-2019'!$A$1:$A$16305,'[1]NBA-Data-1980-2019'!$D$1:$D$16305,"",0)</f>
        <v>SEA</v>
      </c>
      <c r="R290" s="2" t="str" cm="1">
        <f t="array" ref="R290">_xlfn.XLOOKUP($A290&amp;R$5,'[1]NBA-Data-1980-2019'!$B$1:$B$16305&amp;'[1]NBA-Data-1980-2019'!$A$1:$A$16305,'[1]NBA-Data-1980-2019'!$D$1:$D$16305,"",0)</f>
        <v>SEA</v>
      </c>
      <c r="S290" s="2" t="str" cm="1">
        <f t="array" ref="S290">_xlfn.XLOOKUP($A290&amp;S$5,'[1]NBA-Data-1980-2019'!$B$1:$B$16305&amp;'[1]NBA-Data-1980-2019'!$A$1:$A$16305,'[1]NBA-Data-1980-2019'!$D$1:$D$16305,"",0)</f>
        <v>ORL</v>
      </c>
      <c r="T290" s="2" t="str" cm="1">
        <f t="array" ref="T290">_xlfn.XLOOKUP($A290&amp;T$5,'[1]NBA-Data-1980-2019'!$B$1:$B$16305&amp;'[1]NBA-Data-1980-2019'!$A$1:$A$16305,'[1]NBA-Data-1980-2019'!$D$1:$D$16305,"",0)</f>
        <v>ORL</v>
      </c>
      <c r="U290" s="2" t="str" cm="1">
        <f t="array" ref="U290">_xlfn.XLOOKUP($A290&amp;U$5,'[1]NBA-Data-1980-2019'!$B$1:$B$16305&amp;'[1]NBA-Data-1980-2019'!$A$1:$A$16305,'[1]NBA-Data-1980-2019'!$D$1:$D$16305,"",0)</f>
        <v>ORL</v>
      </c>
      <c r="V290" s="2" t="str" cm="1">
        <f t="array" ref="V290">_xlfn.XLOOKUP($A290&amp;V$5,'[1]NBA-Data-1980-2019'!$B$1:$B$16305&amp;'[1]NBA-Data-1980-2019'!$A$1:$A$16305,'[1]NBA-Data-1980-2019'!$D$1:$D$16305,"",0)</f>
        <v>TOT</v>
      </c>
      <c r="W290" s="2" t="str" cm="1">
        <f t="array" ref="W290">_xlfn.XLOOKUP($A290&amp;W$5,'[1]NBA-Data-1980-2019'!$B$1:$B$16305&amp;'[1]NBA-Data-1980-2019'!$A$1:$A$16305,'[1]NBA-Data-1980-2019'!$D$1:$D$16305,"",0)</f>
        <v>WAS</v>
      </c>
      <c r="X290" s="2" t="str" cm="1">
        <f t="array" ref="X290">_xlfn.XLOOKUP($A290&amp;X$5,'[1]NBA-Data-1980-2019'!$B$1:$B$16305&amp;'[1]NBA-Data-1980-2019'!$A$1:$A$16305,'[1]NBA-Data-1980-2019'!$D$1:$D$16305,"",0)</f>
        <v>MIA</v>
      </c>
      <c r="Y290" s="2" t="str" cm="1">
        <f t="array" ref="Y290">_xlfn.XLOOKUP($A290&amp;Y$5,'[1]NBA-Data-1980-2019'!$B$1:$B$16305&amp;'[1]NBA-Data-1980-2019'!$A$1:$A$16305,'[1]NBA-Data-1980-2019'!$D$1:$D$16305,"",0)</f>
        <v>MIA</v>
      </c>
      <c r="Z290" s="2" t="str" cm="1">
        <f t="array" ref="Z290">_xlfn.XLOOKUP($A290&amp;Z$5,'[1]NBA-Data-1980-2019'!$B$1:$B$16305&amp;'[1]NBA-Data-1980-2019'!$A$1:$A$16305,'[1]NBA-Data-1980-2019'!$D$1:$D$16305,"",0)</f>
        <v/>
      </c>
      <c r="AA290" s="2" t="str" cm="1">
        <f t="array" ref="AA290">_xlfn.XLOOKUP($A290&amp;AA$5,'[1]NBA-Data-1980-2019'!$B$1:$B$16305&amp;'[1]NBA-Data-1980-2019'!$A$1:$A$16305,'[1]NBA-Data-1980-2019'!$D$1:$D$16305,"",0)</f>
        <v/>
      </c>
      <c r="AB290" s="2" t="str" cm="1">
        <f t="array" ref="AB290">_xlfn.XLOOKUP($A290&amp;AB$5,'[1]NBA-Data-1980-2019'!$B$1:$B$16305&amp;'[1]NBA-Data-1980-2019'!$A$1:$A$16305,'[1]NBA-Data-1980-2019'!$D$1:$D$16305,"",0)</f>
        <v/>
      </c>
      <c r="AC290" s="2" t="str" cm="1">
        <f t="array" ref="AC290">_xlfn.XLOOKUP($A290&amp;AC$5,'[1]NBA-Data-1980-2019'!$B$1:$B$16305&amp;'[1]NBA-Data-1980-2019'!$A$1:$A$16305,'[1]NBA-Data-1980-2019'!$D$1:$D$16305,"",0)</f>
        <v/>
      </c>
      <c r="AD290" s="2" t="str" cm="1">
        <f t="array" ref="AD290">_xlfn.XLOOKUP($A290&amp;AD$5,'[1]NBA-Data-1980-2019'!$B$1:$B$16305&amp;'[1]NBA-Data-1980-2019'!$A$1:$A$16305,'[1]NBA-Data-1980-2019'!$D$1:$D$16305,"",0)</f>
        <v/>
      </c>
      <c r="AE290" s="2" t="str" cm="1">
        <f t="array" ref="AE290">_xlfn.XLOOKUP($A290&amp;AE$5,'[1]NBA-Data-1980-2019'!$B$1:$B$16305&amp;'[1]NBA-Data-1980-2019'!$A$1:$A$16305,'[1]NBA-Data-1980-2019'!$D$1:$D$16305,"",0)</f>
        <v/>
      </c>
      <c r="AF290" s="2" t="str" cm="1">
        <f t="array" ref="AF290">_xlfn.XLOOKUP($A290&amp;AF$5,'[1]NBA-Data-1980-2019'!$B$1:$B$16305&amp;'[1]NBA-Data-1980-2019'!$A$1:$A$16305,'[1]NBA-Data-1980-2019'!$D$1:$D$16305,"",0)</f>
        <v/>
      </c>
      <c r="AG290" s="2" t="str" cm="1">
        <f t="array" ref="AG290">_xlfn.XLOOKUP($A290&amp;AG$5,'[1]NBA-Data-1980-2019'!$B$1:$B$16305&amp;'[1]NBA-Data-1980-2019'!$A$1:$A$16305,'[1]NBA-Data-1980-2019'!$D$1:$D$16305,"",0)</f>
        <v/>
      </c>
      <c r="AH290" s="2" t="str" cm="1">
        <f t="array" ref="AH290">_xlfn.XLOOKUP($A290&amp;AH$5,'[1]NBA-Data-1980-2019'!$B$1:$B$16305&amp;'[1]NBA-Data-1980-2019'!$A$1:$A$16305,'[1]NBA-Data-1980-2019'!$H$1:$H$16305,"",0)</f>
        <v/>
      </c>
      <c r="AI290" s="2" t="str" cm="1">
        <f t="array" ref="AI290">_xlfn.XLOOKUP($A290&amp;AI$5,'[1]NBA-Data-1980-2019'!$B$1:$B$16305&amp;'[1]NBA-Data-1980-2019'!$A$1:$A$16305,'[1]NBA-Data-1980-2019'!$H$1:$H$16305,"",0)</f>
        <v/>
      </c>
      <c r="AJ290" s="2" t="str" cm="1">
        <f t="array" ref="AJ290">_xlfn.XLOOKUP($A290&amp;AJ$5,'[1]NBA-Data-1980-2019'!$B$1:$B$16305&amp;'[1]NBA-Data-1980-2019'!$A$1:$A$16305,'[1]NBA-Data-1980-2019'!$H$1:$H$16305,"",0)</f>
        <v/>
      </c>
      <c r="AK290" s="2" t="str" cm="1">
        <f t="array" ref="AK290">_xlfn.XLOOKUP($A290&amp;AK$5,'[1]NBA-Data-1980-2019'!$B$1:$B$16305&amp;'[1]NBA-Data-1980-2019'!$A$1:$A$16305,'[1]NBA-Data-1980-2019'!$H$1:$H$16305,"",0)</f>
        <v/>
      </c>
      <c r="AL290" s="2" t="str" cm="1">
        <f t="array" ref="AL290">_xlfn.XLOOKUP($A290&amp;AL$5,'[1]NBA-Data-1980-2019'!$B$1:$B$16305&amp;'[1]NBA-Data-1980-2019'!$A$1:$A$16305,'[1]NBA-Data-1980-2019'!$H$1:$H$16305,"",0)</f>
        <v/>
      </c>
      <c r="AM290" s="2" t="str" cm="1">
        <f t="array" ref="AM290">_xlfn.XLOOKUP($A290&amp;AM$5,'[1]NBA-Data-1980-2019'!$B$1:$B$16305&amp;'[1]NBA-Data-1980-2019'!$A$1:$A$16305,'[1]NBA-Data-1980-2019'!$H$1:$H$16305,"",0)</f>
        <v/>
      </c>
      <c r="AN290" s="2" t="str" cm="1">
        <f t="array" ref="AN290">_xlfn.XLOOKUP($A290&amp;AN$5,'[1]NBA-Data-1980-2019'!$B$1:$B$16305&amp;'[1]NBA-Data-1980-2019'!$A$1:$A$16305,'[1]NBA-Data-1980-2019'!$H$1:$H$16305,"",0)</f>
        <v/>
      </c>
      <c r="AO290" s="2" t="str" cm="1">
        <f t="array" ref="AO290">_xlfn.XLOOKUP($A290&amp;AO$5,'[1]NBA-Data-1980-2019'!$B$1:$B$16305&amp;'[1]NBA-Data-1980-2019'!$A$1:$A$16305,'[1]NBA-Data-1980-2019'!$H$1:$H$16305,"",0)</f>
        <v/>
      </c>
      <c r="AP290" s="2" cm="1">
        <f t="array" ref="AP290">_xlfn.XLOOKUP($A290&amp;AP$5,'[1]NBA-Data-1980-2019'!$B$1:$B$16305&amp;'[1]NBA-Data-1980-2019'!$A$1:$A$16305,'[1]NBA-Data-1980-2019'!$H$1:$H$16305,"",0)</f>
        <v>146</v>
      </c>
      <c r="AQ290" s="2" cm="1">
        <f t="array" ref="AQ290">_xlfn.XLOOKUP($A290&amp;AQ$5,'[1]NBA-Data-1980-2019'!$B$1:$B$16305&amp;'[1]NBA-Data-1980-2019'!$A$1:$A$16305,'[1]NBA-Data-1980-2019'!$H$1:$H$16305,"",0)</f>
        <v>1574.3999999999999</v>
      </c>
      <c r="AR290" s="2" cm="1">
        <f t="array" ref="AR290">_xlfn.XLOOKUP($A290&amp;AR$5,'[1]NBA-Data-1980-2019'!$B$1:$B$16305&amp;'[1]NBA-Data-1980-2019'!$A$1:$A$16305,'[1]NBA-Data-1980-2019'!$H$1:$H$16305,"",0)</f>
        <v>2722.2</v>
      </c>
      <c r="AS290" s="2" cm="1">
        <f t="array" ref="AS290">_xlfn.XLOOKUP($A290&amp;AS$5,'[1]NBA-Data-1980-2019'!$B$1:$B$16305&amp;'[1]NBA-Data-1980-2019'!$A$1:$A$16305,'[1]NBA-Data-1980-2019'!$H$1:$H$16305,"",0)</f>
        <v>2584.4</v>
      </c>
      <c r="AT290" s="2" cm="1">
        <f t="array" ref="AT290">_xlfn.XLOOKUP($A290&amp;AT$5,'[1]NBA-Data-1980-2019'!$B$1:$B$16305&amp;'[1]NBA-Data-1980-2019'!$A$1:$A$16305,'[1]NBA-Data-1980-2019'!$H$1:$H$16305,"",0)</f>
        <v>3041.5</v>
      </c>
      <c r="AU290" s="2" cm="1">
        <f t="array" ref="AU290">_xlfn.XLOOKUP($A290&amp;AU$5,'[1]NBA-Data-1980-2019'!$B$1:$B$16305&amp;'[1]NBA-Data-1980-2019'!$A$1:$A$16305,'[1]NBA-Data-1980-2019'!$H$1:$H$16305,"",0)</f>
        <v>2928</v>
      </c>
      <c r="AV290" s="2" cm="1">
        <f t="array" ref="AV290">_xlfn.XLOOKUP($A290&amp;AV$5,'[1]NBA-Data-1980-2019'!$B$1:$B$16305&amp;'[1]NBA-Data-1980-2019'!$A$1:$A$16305,'[1]NBA-Data-1980-2019'!$H$1:$H$16305,"",0)</f>
        <v>2698</v>
      </c>
      <c r="AW290" s="2" cm="1">
        <f t="array" ref="AW290">_xlfn.XLOOKUP($A290&amp;AW$5,'[1]NBA-Data-1980-2019'!$B$1:$B$16305&amp;'[1]NBA-Data-1980-2019'!$A$1:$A$16305,'[1]NBA-Data-1980-2019'!$H$1:$H$16305,"",0)</f>
        <v>2878.2</v>
      </c>
      <c r="AX290" s="2" cm="1">
        <f t="array" ref="AX290">_xlfn.XLOOKUP($A290&amp;AX$5,'[1]NBA-Data-1980-2019'!$B$1:$B$16305&amp;'[1]NBA-Data-1980-2019'!$A$1:$A$16305,'[1]NBA-Data-1980-2019'!$H$1:$H$16305,"",0)</f>
        <v>2346</v>
      </c>
      <c r="AY290" s="2" cm="1">
        <f t="array" ref="AY290">_xlfn.XLOOKUP($A290&amp;AY$5,'[1]NBA-Data-1980-2019'!$B$1:$B$16305&amp;'[1]NBA-Data-1980-2019'!$A$1:$A$16305,'[1]NBA-Data-1980-2019'!$H$1:$H$16305,"",0)</f>
        <v>3078</v>
      </c>
      <c r="AZ290" s="2" cm="1">
        <f t="array" ref="AZ290">_xlfn.XLOOKUP($A290&amp;AZ$5,'[1]NBA-Data-1980-2019'!$B$1:$B$16305&amp;'[1]NBA-Data-1980-2019'!$A$1:$A$16305,'[1]NBA-Data-1980-2019'!$H$1:$H$16305,"",0)</f>
        <v>2859.8</v>
      </c>
      <c r="BA290" s="2" cm="1">
        <f t="array" ref="BA290">_xlfn.XLOOKUP($A290&amp;BA$5,'[1]NBA-Data-1980-2019'!$B$1:$B$16305&amp;'[1]NBA-Data-1980-2019'!$A$1:$A$16305,'[1]NBA-Data-1980-2019'!$H$1:$H$16305,"",0)</f>
        <v>2368.7999999999997</v>
      </c>
      <c r="BB290" s="2" cm="1">
        <f t="array" ref="BB290">_xlfn.XLOOKUP($A290&amp;BB$5,'[1]NBA-Data-1980-2019'!$B$1:$B$16305&amp;'[1]NBA-Data-1980-2019'!$A$1:$A$16305,'[1]NBA-Data-1980-2019'!$H$1:$H$16305,"",0)</f>
        <v>1824</v>
      </c>
      <c r="BC290" s="2" cm="1">
        <f t="array" ref="BC290">_xlfn.XLOOKUP($A290&amp;BC$5,'[1]NBA-Data-1980-2019'!$B$1:$B$16305&amp;'[1]NBA-Data-1980-2019'!$A$1:$A$16305,'[1]NBA-Data-1980-2019'!$H$1:$H$16305,"",0)</f>
        <v>728</v>
      </c>
      <c r="BD290" s="2" cm="1">
        <f t="array" ref="BD290">_xlfn.XLOOKUP($A290&amp;BD$5,'[1]NBA-Data-1980-2019'!$B$1:$B$16305&amp;'[1]NBA-Data-1980-2019'!$A$1:$A$16305,'[1]NBA-Data-1980-2019'!$H$1:$H$16305,"",0)</f>
        <v>792</v>
      </c>
      <c r="BE290" s="2" cm="1">
        <f t="array" ref="BE290">_xlfn.XLOOKUP($A290&amp;BE$5,'[1]NBA-Data-1980-2019'!$B$1:$B$16305&amp;'[1]NBA-Data-1980-2019'!$A$1:$A$16305,'[1]NBA-Data-1980-2019'!$H$1:$H$16305,"",0)</f>
        <v>972</v>
      </c>
      <c r="BF290" s="2" t="str" cm="1">
        <f t="array" ref="BF290">_xlfn.XLOOKUP($A290&amp;BF$5,'[1]NBA-Data-1980-2019'!$B$1:$B$16305&amp;'[1]NBA-Data-1980-2019'!$A$1:$A$16305,'[1]NBA-Data-1980-2019'!$H$1:$H$16305,"",0)</f>
        <v/>
      </c>
      <c r="BG290" s="2" t="str" cm="1">
        <f t="array" ref="BG290">_xlfn.XLOOKUP($A290&amp;BG$5,'[1]NBA-Data-1980-2019'!$B$1:$B$16305&amp;'[1]NBA-Data-1980-2019'!$A$1:$A$16305,'[1]NBA-Data-1980-2019'!$H$1:$H$16305,"",0)</f>
        <v/>
      </c>
      <c r="BH290" s="2" t="str" cm="1">
        <f t="array" ref="BH290">_xlfn.XLOOKUP($A290&amp;BH$5,'[1]NBA-Data-1980-2019'!$B$1:$B$16305&amp;'[1]NBA-Data-1980-2019'!$A$1:$A$16305,'[1]NBA-Data-1980-2019'!$H$1:$H$16305,"",0)</f>
        <v/>
      </c>
      <c r="BI290" s="2" t="str" cm="1">
        <f t="array" ref="BI290">_xlfn.XLOOKUP($A290&amp;BI$5,'[1]NBA-Data-1980-2019'!$B$1:$B$16305&amp;'[1]NBA-Data-1980-2019'!$A$1:$A$16305,'[1]NBA-Data-1980-2019'!$H$1:$H$16305,"",0)</f>
        <v/>
      </c>
      <c r="BJ290" s="2" t="str" cm="1">
        <f t="array" ref="BJ290">_xlfn.XLOOKUP($A290&amp;BJ$5,'[1]NBA-Data-1980-2019'!$B$1:$B$16305&amp;'[1]NBA-Data-1980-2019'!$A$1:$A$16305,'[1]NBA-Data-1980-2019'!$H$1:$H$16305,"",0)</f>
        <v/>
      </c>
      <c r="BK290" s="2" t="str" cm="1">
        <f t="array" ref="BK290">_xlfn.XLOOKUP($A290&amp;BK$5,'[1]NBA-Data-1980-2019'!$B$1:$B$16305&amp;'[1]NBA-Data-1980-2019'!$A$1:$A$16305,'[1]NBA-Data-1980-2019'!$H$1:$H$16305,"",0)</f>
        <v/>
      </c>
      <c r="BL290" s="2" t="str" cm="1">
        <f t="array" ref="BL290">_xlfn.XLOOKUP($A290&amp;BL$5,'[1]NBA-Data-1980-2019'!$B$1:$B$16305&amp;'[1]NBA-Data-1980-2019'!$A$1:$A$16305,'[1]NBA-Data-1980-2019'!$H$1:$H$16305,"",0)</f>
        <v/>
      </c>
      <c r="BM290" s="2" t="str" cm="1">
        <f t="array" ref="BM290">_xlfn.XLOOKUP($A290&amp;BM$5,'[1]NBA-Data-1980-2019'!$B$1:$B$16305&amp;'[1]NBA-Data-1980-2019'!$A$1:$A$16305,'[1]NBA-Data-1980-2019'!$H$1:$H$16305,"",0)</f>
        <v/>
      </c>
      <c r="BN290" s="2" t="str" cm="1">
        <f t="array" ref="BN290">_xlfn.XLOOKUP($A290&amp;BN$5,'[1]NBA-Data-1980-2019'!$B$1:$B$16305&amp;'[1]NBA-Data-1980-2019'!$A$1:$A$16305,'[1]NBA-Data-1980-2019'!$F$1:$F$16305,"",0)</f>
        <v/>
      </c>
      <c r="BO290" s="2" t="str" cm="1">
        <f t="array" ref="BO290">_xlfn.XLOOKUP($A290&amp;BO$5,'[1]NBA-Data-1980-2019'!$B$1:$B$16305&amp;'[1]NBA-Data-1980-2019'!$A$1:$A$16305,'[1]NBA-Data-1980-2019'!$F$1:$F$16305,"",0)</f>
        <v/>
      </c>
      <c r="BP290" s="2" t="str" cm="1">
        <f t="array" ref="BP290">_xlfn.XLOOKUP($A290&amp;BP$5,'[1]NBA-Data-1980-2019'!$B$1:$B$16305&amp;'[1]NBA-Data-1980-2019'!$A$1:$A$16305,'[1]NBA-Data-1980-2019'!$F$1:$F$16305,"",0)</f>
        <v/>
      </c>
      <c r="BQ290" s="2" t="str" cm="1">
        <f t="array" ref="BQ290">_xlfn.XLOOKUP($A290&amp;BQ$5,'[1]NBA-Data-1980-2019'!$B$1:$B$16305&amp;'[1]NBA-Data-1980-2019'!$A$1:$A$16305,'[1]NBA-Data-1980-2019'!$F$1:$F$16305,"",0)</f>
        <v/>
      </c>
      <c r="BR290" s="2" t="str" cm="1">
        <f t="array" ref="BR290">_xlfn.XLOOKUP($A290&amp;BR$5,'[1]NBA-Data-1980-2019'!$B$1:$B$16305&amp;'[1]NBA-Data-1980-2019'!$A$1:$A$16305,'[1]NBA-Data-1980-2019'!$F$1:$F$16305,"",0)</f>
        <v/>
      </c>
      <c r="BS290" s="2" t="str" cm="1">
        <f t="array" ref="BS290">_xlfn.XLOOKUP($A290&amp;BS$5,'[1]NBA-Data-1980-2019'!$B$1:$B$16305&amp;'[1]NBA-Data-1980-2019'!$A$1:$A$16305,'[1]NBA-Data-1980-2019'!$F$1:$F$16305,"",0)</f>
        <v/>
      </c>
      <c r="BT290" s="2" t="str" cm="1">
        <f t="array" ref="BT290">_xlfn.XLOOKUP($A290&amp;BT$5,'[1]NBA-Data-1980-2019'!$B$1:$B$16305&amp;'[1]NBA-Data-1980-2019'!$A$1:$A$16305,'[1]NBA-Data-1980-2019'!$F$1:$F$16305,"",0)</f>
        <v/>
      </c>
      <c r="BU290" s="2" t="str" cm="1">
        <f t="array" ref="BU290">_xlfn.XLOOKUP($A290&amp;BU$5,'[1]NBA-Data-1980-2019'!$B$1:$B$16305&amp;'[1]NBA-Data-1980-2019'!$A$1:$A$16305,'[1]NBA-Data-1980-2019'!$F$1:$F$16305,"",0)</f>
        <v/>
      </c>
      <c r="BV290" s="2" cm="1">
        <f t="array" ref="BV290">_xlfn.XLOOKUP($A290&amp;BV$5,'[1]NBA-Data-1980-2019'!$B$1:$B$16305&amp;'[1]NBA-Data-1980-2019'!$A$1:$A$16305,'[1]NBA-Data-1980-2019'!$F$1:$F$16305,"",0)</f>
        <v>4.5</v>
      </c>
      <c r="BW290" s="2" cm="1">
        <f t="array" ref="BW290">_xlfn.XLOOKUP($A290&amp;BW$5,'[1]NBA-Data-1980-2019'!$B$1:$B$16305&amp;'[1]NBA-Data-1980-2019'!$A$1:$A$16305,'[1]NBA-Data-1980-2019'!$F$1:$F$16305,"",0)</f>
        <v>16.5</v>
      </c>
      <c r="BX290" s="2" cm="1">
        <f t="array" ref="BX290">_xlfn.XLOOKUP($A290&amp;BX$5,'[1]NBA-Data-1980-2019'!$B$1:$B$16305&amp;'[1]NBA-Data-1980-2019'!$A$1:$A$16305,'[1]NBA-Data-1980-2019'!$F$1:$F$16305,"",0)</f>
        <v>17.3</v>
      </c>
      <c r="BY290" s="2" cm="1">
        <f t="array" ref="BY290">_xlfn.XLOOKUP($A290&amp;BY$5,'[1]NBA-Data-1980-2019'!$B$1:$B$16305&amp;'[1]NBA-Data-1980-2019'!$A$1:$A$16305,'[1]NBA-Data-1980-2019'!$F$1:$F$16305,"",0)</f>
        <v>18.5</v>
      </c>
      <c r="BZ290" s="2" cm="1">
        <f t="array" ref="BZ290">_xlfn.XLOOKUP($A290&amp;BZ$5,'[1]NBA-Data-1980-2019'!$B$1:$B$16305&amp;'[1]NBA-Data-1980-2019'!$A$1:$A$16305,'[1]NBA-Data-1980-2019'!$F$1:$F$16305,"",0)</f>
        <v>16.7</v>
      </c>
      <c r="CA290" s="2" cm="1">
        <f t="array" ref="CA290">_xlfn.XLOOKUP($A290&amp;CA$5,'[1]NBA-Data-1980-2019'!$B$1:$B$16305&amp;'[1]NBA-Data-1980-2019'!$A$1:$A$16305,'[1]NBA-Data-1980-2019'!$F$1:$F$16305,"",0)</f>
        <v>17.5</v>
      </c>
      <c r="CB290" s="2" cm="1">
        <f t="array" ref="CB290">_xlfn.XLOOKUP($A290&amp;CB$5,'[1]NBA-Data-1980-2019'!$B$1:$B$16305&amp;'[1]NBA-Data-1980-2019'!$A$1:$A$16305,'[1]NBA-Data-1980-2019'!$F$1:$F$16305,"",0)</f>
        <v>19.399999999999999</v>
      </c>
      <c r="CC290" s="2" cm="1">
        <f t="array" ref="CC290">_xlfn.XLOOKUP($A290&amp;CC$5,'[1]NBA-Data-1980-2019'!$B$1:$B$16305&amp;'[1]NBA-Data-1980-2019'!$A$1:$A$16305,'[1]NBA-Data-1980-2019'!$F$1:$F$16305,"",0)</f>
        <v>20</v>
      </c>
      <c r="CD290" s="2" cm="1">
        <f t="array" ref="CD290">_xlfn.XLOOKUP($A290&amp;CD$5,'[1]NBA-Data-1980-2019'!$B$1:$B$16305&amp;'[1]NBA-Data-1980-2019'!$A$1:$A$16305,'[1]NBA-Data-1980-2019'!$F$1:$F$16305,"",0)</f>
        <v>20.7</v>
      </c>
      <c r="CE290" s="2" cm="1">
        <f t="array" ref="CE290">_xlfn.XLOOKUP($A290&amp;CE$5,'[1]NBA-Data-1980-2019'!$B$1:$B$16305&amp;'[1]NBA-Data-1980-2019'!$A$1:$A$16305,'[1]NBA-Data-1980-2019'!$F$1:$F$16305,"",0)</f>
        <v>16.7</v>
      </c>
      <c r="CF290" s="2" cm="1">
        <f t="array" ref="CF290">_xlfn.XLOOKUP($A290&amp;CF$5,'[1]NBA-Data-1980-2019'!$B$1:$B$16305&amp;'[1]NBA-Data-1980-2019'!$A$1:$A$16305,'[1]NBA-Data-1980-2019'!$F$1:$F$16305,"",0)</f>
        <v>16.8</v>
      </c>
      <c r="CG290" s="2" cm="1">
        <f t="array" ref="CG290">_xlfn.XLOOKUP($A290&amp;CG$5,'[1]NBA-Data-1980-2019'!$B$1:$B$16305&amp;'[1]NBA-Data-1980-2019'!$A$1:$A$16305,'[1]NBA-Data-1980-2019'!$F$1:$F$16305,"",0)</f>
        <v>14</v>
      </c>
      <c r="CH290" s="2" cm="1">
        <f t="array" ref="CH290">_xlfn.XLOOKUP($A290&amp;CH$5,'[1]NBA-Data-1980-2019'!$B$1:$B$16305&amp;'[1]NBA-Data-1980-2019'!$A$1:$A$16305,'[1]NBA-Data-1980-2019'!$F$1:$F$16305,"",0)</f>
        <v>12</v>
      </c>
      <c r="CI290" s="2" cm="1">
        <f t="array" ref="CI290">_xlfn.XLOOKUP($A290&amp;CI$5,'[1]NBA-Data-1980-2019'!$B$1:$B$16305&amp;'[1]NBA-Data-1980-2019'!$A$1:$A$16305,'[1]NBA-Data-1980-2019'!$F$1:$F$16305,"",0)</f>
        <v>9.3000000000000007</v>
      </c>
      <c r="CJ290" s="2" cm="1">
        <f t="array" ref="CJ290">_xlfn.XLOOKUP($A290&amp;CJ$5,'[1]NBA-Data-1980-2019'!$B$1:$B$16305&amp;'[1]NBA-Data-1980-2019'!$A$1:$A$16305,'[1]NBA-Data-1980-2019'!$F$1:$F$16305,"",0)</f>
        <v>11.1</v>
      </c>
      <c r="CK290" s="2" cm="1">
        <f t="array" ref="CK290">_xlfn.XLOOKUP($A290&amp;CK$5,'[1]NBA-Data-1980-2019'!$B$1:$B$16305&amp;'[1]NBA-Data-1980-2019'!$A$1:$A$16305,'[1]NBA-Data-1980-2019'!$F$1:$F$16305,"",0)</f>
        <v>10.7</v>
      </c>
      <c r="CL290" s="2" t="str" cm="1">
        <f t="array" ref="CL290">_xlfn.XLOOKUP($A290&amp;CL$5,'[1]NBA-Data-1980-2019'!$B$1:$B$16305&amp;'[1]NBA-Data-1980-2019'!$A$1:$A$16305,'[1]NBA-Data-1980-2019'!$F$1:$F$16305,"",0)</f>
        <v/>
      </c>
      <c r="CM290" s="2" t="str" cm="1">
        <f t="array" ref="CM290">_xlfn.XLOOKUP($A290&amp;CM$5,'[1]NBA-Data-1980-2019'!$B$1:$B$16305&amp;'[1]NBA-Data-1980-2019'!$A$1:$A$16305,'[1]NBA-Data-1980-2019'!$F$1:$F$16305,"",0)</f>
        <v/>
      </c>
      <c r="CN290" s="2" t="str" cm="1">
        <f t="array" ref="CN290">_xlfn.XLOOKUP($A290&amp;CN$5,'[1]NBA-Data-1980-2019'!$B$1:$B$16305&amp;'[1]NBA-Data-1980-2019'!$A$1:$A$16305,'[1]NBA-Data-1980-2019'!$F$1:$F$16305,"",0)</f>
        <v/>
      </c>
      <c r="CO290" s="2" t="str" cm="1">
        <f t="array" ref="CO290">_xlfn.XLOOKUP($A290&amp;CO$5,'[1]NBA-Data-1980-2019'!$B$1:$B$16305&amp;'[1]NBA-Data-1980-2019'!$A$1:$A$16305,'[1]NBA-Data-1980-2019'!$F$1:$F$16305,"",0)</f>
        <v/>
      </c>
      <c r="CP290" s="2" t="str" cm="1">
        <f t="array" ref="CP290">_xlfn.XLOOKUP($A290&amp;CP$5,'[1]NBA-Data-1980-2019'!$B$1:$B$16305&amp;'[1]NBA-Data-1980-2019'!$A$1:$A$16305,'[1]NBA-Data-1980-2019'!$F$1:$F$16305,"",0)</f>
        <v/>
      </c>
      <c r="CQ290" s="2" t="str" cm="1">
        <f t="array" ref="CQ290">_xlfn.XLOOKUP($A290&amp;CQ$5,'[1]NBA-Data-1980-2019'!$B$1:$B$16305&amp;'[1]NBA-Data-1980-2019'!$A$1:$A$16305,'[1]NBA-Data-1980-2019'!$F$1:$F$16305,"",0)</f>
        <v/>
      </c>
      <c r="CR290" s="2" t="str" cm="1">
        <f t="array" ref="CR290">_xlfn.XLOOKUP($A290&amp;CR$5,'[1]NBA-Data-1980-2019'!$B$1:$B$16305&amp;'[1]NBA-Data-1980-2019'!$A$1:$A$16305,'[1]NBA-Data-1980-2019'!$F$1:$F$16305,"",0)</f>
        <v/>
      </c>
      <c r="CS290" s="2" t="str" cm="1">
        <f t="array" ref="CS290">_xlfn.XLOOKUP($A290&amp;CS$5,'[1]NBA-Data-1980-2019'!$B$1:$B$16305&amp;'[1]NBA-Data-1980-2019'!$A$1:$A$16305,'[1]NBA-Data-1980-2019'!$F$1:$F$16305,"",0)</f>
        <v/>
      </c>
      <c r="CU290" s="2" t="str">
        <f>_xlfn.XLOOKUP($A290,TEAMS!$G$1:$G$839,TEAMS!$H$1:$H$839,"",0)</f>
        <v>PF</v>
      </c>
      <c r="CV290" s="2" t="str">
        <f>_xlfn.XLOOKUP($CU290,DASHBOARD!$B$22:$B$27,DASHBOARD!$C$22:$C$27,"",0)</f>
        <v>FORWARD</v>
      </c>
      <c r="CY290" s="63">
        <f>SUMIFS('[1]NBA-Data-1980-2019'!$G$1:$G$16305,'[1]NBA-Data-1980-2019'!$B$1:$B$16305,$A290,'[1]NBA-Data-1980-2019'!$A$1:$A$16305,CY$9)</f>
        <v>0</v>
      </c>
      <c r="CZ290" s="63">
        <f>SUMIFS('[1]NBA-Data-1980-2019'!$G$1:$G$16305,'[1]NBA-Data-1980-2019'!$B$1:$B$16305,$A290,'[1]NBA-Data-1980-2019'!$A$1:$A$16305,CZ$9)</f>
        <v>0</v>
      </c>
      <c r="DA290" s="63">
        <f>SUMIFS('[1]NBA-Data-1980-2019'!$G$1:$G$16305,'[1]NBA-Data-1980-2019'!$B$1:$B$16305,$A290,'[1]NBA-Data-1980-2019'!$A$1:$A$16305,DA$9)</f>
        <v>0</v>
      </c>
      <c r="DB290" s="63">
        <f>SUMIFS('[1]NBA-Data-1980-2019'!$G$1:$G$16305,'[1]NBA-Data-1980-2019'!$B$1:$B$16305,$A290,'[1]NBA-Data-1980-2019'!$A$1:$A$16305,DB$9)</f>
        <v>0</v>
      </c>
      <c r="DC290" s="63">
        <f>SUMIFS('[1]NBA-Data-1980-2019'!$G$1:$G$16305,'[1]NBA-Data-1980-2019'!$B$1:$B$16305,$A290,'[1]NBA-Data-1980-2019'!$A$1:$A$16305,DC$9)</f>
        <v>0</v>
      </c>
      <c r="DD290" s="63">
        <f>SUMIFS('[1]NBA-Data-1980-2019'!$G$1:$G$16305,'[1]NBA-Data-1980-2019'!$B$1:$B$16305,$A290,'[1]NBA-Data-1980-2019'!$A$1:$A$16305,DD$9)</f>
        <v>0</v>
      </c>
      <c r="DE290" s="63">
        <f>SUMIFS('[1]NBA-Data-1980-2019'!$G$1:$G$16305,'[1]NBA-Data-1980-2019'!$B$1:$B$16305,$A290,'[1]NBA-Data-1980-2019'!$A$1:$A$16305,DE$9)</f>
        <v>0</v>
      </c>
      <c r="DF290" s="63">
        <f>SUMIFS('[1]NBA-Data-1980-2019'!$G$1:$G$16305,'[1]NBA-Data-1980-2019'!$B$1:$B$16305,$A290,'[1]NBA-Data-1980-2019'!$A$1:$A$16305,DF$9)</f>
        <v>0</v>
      </c>
      <c r="DG290" s="63">
        <f>SUMIFS('[1]NBA-Data-1980-2019'!$G$1:$G$16305,'[1]NBA-Data-1980-2019'!$B$1:$B$16305,$A290,'[1]NBA-Data-1980-2019'!$A$1:$A$16305,DG$9)</f>
        <v>287500</v>
      </c>
      <c r="DH290" s="63">
        <f>SUMIFS('[1]NBA-Data-1980-2019'!$G$1:$G$16305,'[1]NBA-Data-1980-2019'!$B$1:$B$16305,$A290,'[1]NBA-Data-1980-2019'!$A$1:$A$16305,DH$9)</f>
        <v>385000</v>
      </c>
      <c r="DI290" s="63">
        <f>SUMIFS('[1]NBA-Data-1980-2019'!$G$1:$G$16305,'[1]NBA-Data-1980-2019'!$B$1:$B$16305,$A290,'[1]NBA-Data-1980-2019'!$A$1:$A$16305,DI$9)</f>
        <v>3920000</v>
      </c>
      <c r="DJ290" s="63">
        <f>SUMIFS('[1]NBA-Data-1980-2019'!$G$1:$G$16305,'[1]NBA-Data-1980-2019'!$B$1:$B$16305,$A290,'[1]NBA-Data-1980-2019'!$A$1:$A$16305,DJ$9)</f>
        <v>4413375</v>
      </c>
      <c r="DK290" s="63">
        <f>SUMIFS('[1]NBA-Data-1980-2019'!$G$1:$G$16305,'[1]NBA-Data-1980-2019'!$B$1:$B$16305,$A290,'[1]NBA-Data-1980-2019'!$A$1:$A$16305,DK$9)</f>
        <v>6233766</v>
      </c>
      <c r="DL290" s="63">
        <f>SUMIFS('[1]NBA-Data-1980-2019'!$G$1:$G$16305,'[1]NBA-Data-1980-2019'!$B$1:$B$16305,$A290,'[1]NBA-Data-1980-2019'!$A$1:$A$16305,DL$9)</f>
        <v>7012987</v>
      </c>
      <c r="DM290" s="63">
        <f>SUMIFS('[1]NBA-Data-1980-2019'!$G$1:$G$16305,'[1]NBA-Data-1980-2019'!$B$1:$B$16305,$A290,'[1]NBA-Data-1980-2019'!$A$1:$A$16305,DM$9)</f>
        <v>7792208</v>
      </c>
      <c r="DN290" s="63">
        <f>SUMIFS('[1]NBA-Data-1980-2019'!$G$1:$G$16305,'[1]NBA-Data-1980-2019'!$B$1:$B$16305,$A290,'[1]NBA-Data-1980-2019'!$A$1:$A$16305,DN$9)</f>
        <v>8571429</v>
      </c>
      <c r="DO290" s="63">
        <f>SUMIFS('[1]NBA-Data-1980-2019'!$G$1:$G$16305,'[1]NBA-Data-1980-2019'!$B$1:$B$16305,$A290,'[1]NBA-Data-1980-2019'!$A$1:$A$16305,DO$9)</f>
        <v>9350649</v>
      </c>
      <c r="DP290" s="63">
        <f>SUMIFS('[1]NBA-Data-1980-2019'!$G$1:$G$16305,'[1]NBA-Data-1980-2019'!$B$1:$B$16305,$A290,'[1]NBA-Data-1980-2019'!$A$1:$A$16305,DP$9)</f>
        <v>14880000</v>
      </c>
      <c r="DQ290" s="63">
        <f>SUMIFS('[1]NBA-Data-1980-2019'!$G$1:$G$16305,'[1]NBA-Data-1980-2019'!$B$1:$B$16305,$A290,'[1]NBA-Data-1980-2019'!$A$1:$A$16305,DQ$9)</f>
        <v>16447871</v>
      </c>
      <c r="DR290" s="63">
        <f>SUMIFS('[1]NBA-Data-1980-2019'!$G$1:$G$16305,'[1]NBA-Data-1980-2019'!$B$1:$B$16305,$A290,'[1]NBA-Data-1980-2019'!$A$1:$A$16305,DR$9)</f>
        <v>18876000</v>
      </c>
      <c r="DS290" s="63">
        <f>SUMIFS('[1]NBA-Data-1980-2019'!$G$1:$G$16305,'[1]NBA-Data-1980-2019'!$B$1:$B$16305,$A290,'[1]NBA-Data-1980-2019'!$A$1:$A$16305,DS$9)</f>
        <v>19573711</v>
      </c>
      <c r="DT290" s="63">
        <f>SUMIFS('[1]NBA-Data-1980-2019'!$G$1:$G$16305,'[1]NBA-Data-1980-2019'!$B$1:$B$16305,$A290,'[1]NBA-Data-1980-2019'!$A$1:$A$16305,DT$9)</f>
        <v>21136631</v>
      </c>
      <c r="DU290" s="63">
        <f>SUMIFS('[1]NBA-Data-1980-2019'!$G$1:$G$16305,'[1]NBA-Data-1980-2019'!$B$1:$B$16305,$A290,'[1]NBA-Data-1980-2019'!$A$1:$A$16305,DU$9)</f>
        <v>13700000</v>
      </c>
      <c r="DV290" s="63">
        <f>SUMIFS('[1]NBA-Data-1980-2019'!$G$1:$G$16305,'[1]NBA-Data-1980-2019'!$B$1:$B$16305,$A290,'[1]NBA-Data-1980-2019'!$A$1:$A$16305,DV$9)</f>
        <v>1399507</v>
      </c>
      <c r="DW290" s="63">
        <f>SUMIFS('[1]NBA-Data-1980-2019'!$G$1:$G$16305,'[1]NBA-Data-1980-2019'!$B$1:$B$16305,$A290,'[1]NBA-Data-1980-2019'!$A$1:$A$16305,DW$9)</f>
        <v>0</v>
      </c>
      <c r="DX290" s="63">
        <f>SUMIFS('[1]NBA-Data-1980-2019'!$G$1:$G$16305,'[1]NBA-Data-1980-2019'!$B$1:$B$16305,$A290,'[1]NBA-Data-1980-2019'!$A$1:$A$16305,DX$9)</f>
        <v>0</v>
      </c>
      <c r="DY290" s="63">
        <f>SUMIFS('[1]NBA-Data-1980-2019'!$G$1:$G$16305,'[1]NBA-Data-1980-2019'!$B$1:$B$16305,$A290,'[1]NBA-Data-1980-2019'!$A$1:$A$16305,DY$9)</f>
        <v>0</v>
      </c>
      <c r="DZ290" s="63">
        <f>SUMIFS('[1]NBA-Data-1980-2019'!$G$1:$G$16305,'[1]NBA-Data-1980-2019'!$B$1:$B$16305,$A290,'[1]NBA-Data-1980-2019'!$A$1:$A$16305,DZ$9)</f>
        <v>0</v>
      </c>
      <c r="EA290" s="63">
        <f>SUMIFS('[1]NBA-Data-1980-2019'!$G$1:$G$16305,'[1]NBA-Data-1980-2019'!$B$1:$B$16305,$A290,'[1]NBA-Data-1980-2019'!$A$1:$A$16305,EA$9)</f>
        <v>0</v>
      </c>
      <c r="EB290" s="63">
        <f>SUMIFS('[1]NBA-Data-1980-2019'!$G$1:$G$16305,'[1]NBA-Data-1980-2019'!$B$1:$B$16305,$A290,'[1]NBA-Data-1980-2019'!$A$1:$A$16305,EB$9)</f>
        <v>0</v>
      </c>
      <c r="EC290" s="63">
        <f>SUMIFS('[1]NBA-Data-1980-2019'!$G$1:$G$16305,'[1]NBA-Data-1980-2019'!$B$1:$B$16305,$A290,'[1]NBA-Data-1980-2019'!$A$1:$A$16305,EC$9)</f>
        <v>0</v>
      </c>
      <c r="ED290" s="63">
        <f>SUMIFS('[1]NBA-Data-1980-2019'!$G$1:$G$16305,'[1]NBA-Data-1980-2019'!$B$1:$B$16305,$A290,'[1]NBA-Data-1980-2019'!$A$1:$A$16305,ED$9)</f>
        <v>0</v>
      </c>
      <c r="EH290" s="2" t="s">
        <v>1482</v>
      </c>
    </row>
    <row r="291" spans="1:165" x14ac:dyDescent="0.2">
      <c r="A291" s="2" t="s">
        <v>990</v>
      </c>
      <c r="B291" s="2" t="str" cm="1">
        <f t="array" ref="B291">_xlfn.XLOOKUP($A291&amp;B$5,'[1]NBA-Data-1980-2019'!$B$1:$B$16305&amp;'[1]NBA-Data-1980-2019'!$A$1:$A$16305,'[1]NBA-Data-1980-2019'!$D$1:$D$16305,"",0)</f>
        <v/>
      </c>
      <c r="C291" s="2" t="str" cm="1">
        <f t="array" ref="C291">_xlfn.XLOOKUP($A291&amp;C$5,'[1]NBA-Data-1980-2019'!$B$1:$B$16305&amp;'[1]NBA-Data-1980-2019'!$A$1:$A$16305,'[1]NBA-Data-1980-2019'!$D$1:$D$16305,"",0)</f>
        <v/>
      </c>
      <c r="D291" s="2" t="str" cm="1">
        <f t="array" ref="D291">_xlfn.XLOOKUP($A291&amp;D$5,'[1]NBA-Data-1980-2019'!$B$1:$B$16305&amp;'[1]NBA-Data-1980-2019'!$A$1:$A$16305,'[1]NBA-Data-1980-2019'!$D$1:$D$16305,"",0)</f>
        <v/>
      </c>
      <c r="E291" s="2" t="str" cm="1">
        <f t="array" ref="E291">_xlfn.XLOOKUP($A291&amp;E$5,'[1]NBA-Data-1980-2019'!$B$1:$B$16305&amp;'[1]NBA-Data-1980-2019'!$A$1:$A$16305,'[1]NBA-Data-1980-2019'!$D$1:$D$16305,"",0)</f>
        <v/>
      </c>
      <c r="F291" s="2" t="str" cm="1">
        <f t="array" ref="F291">_xlfn.XLOOKUP($A291&amp;F$5,'[1]NBA-Data-1980-2019'!$B$1:$B$16305&amp;'[1]NBA-Data-1980-2019'!$A$1:$A$16305,'[1]NBA-Data-1980-2019'!$D$1:$D$16305,"",0)</f>
        <v/>
      </c>
      <c r="G291" s="2" t="str" cm="1">
        <f t="array" ref="G291">_xlfn.XLOOKUP($A291&amp;G$5,'[1]NBA-Data-1980-2019'!$B$1:$B$16305&amp;'[1]NBA-Data-1980-2019'!$A$1:$A$16305,'[1]NBA-Data-1980-2019'!$D$1:$D$16305,"",0)</f>
        <v>WSB</v>
      </c>
      <c r="H291" s="2" t="str" cm="1">
        <f t="array" ref="H291">_xlfn.XLOOKUP($A291&amp;H$5,'[1]NBA-Data-1980-2019'!$B$1:$B$16305&amp;'[1]NBA-Data-1980-2019'!$A$1:$A$16305,'[1]NBA-Data-1980-2019'!$D$1:$D$16305,"",0)</f>
        <v>POR</v>
      </c>
      <c r="I291" s="2" t="str" cm="1">
        <f t="array" ref="I291">_xlfn.XLOOKUP($A291&amp;I$5,'[1]NBA-Data-1980-2019'!$B$1:$B$16305&amp;'[1]NBA-Data-1980-2019'!$A$1:$A$16305,'[1]NBA-Data-1980-2019'!$D$1:$D$16305,"",0)</f>
        <v>POR</v>
      </c>
      <c r="J291" s="2" t="str" cm="1">
        <f t="array" ref="J291">_xlfn.XLOOKUP($A291&amp;J$5,'[1]NBA-Data-1980-2019'!$B$1:$B$16305&amp;'[1]NBA-Data-1980-2019'!$A$1:$A$16305,'[1]NBA-Data-1980-2019'!$D$1:$D$16305,"",0)</f>
        <v>POR</v>
      </c>
      <c r="K291" s="2" t="str" cm="1">
        <f t="array" ref="K291">_xlfn.XLOOKUP($A291&amp;K$5,'[1]NBA-Data-1980-2019'!$B$1:$B$16305&amp;'[1]NBA-Data-1980-2019'!$A$1:$A$16305,'[1]NBA-Data-1980-2019'!$D$1:$D$16305,"",0)</f>
        <v>POR</v>
      </c>
      <c r="L291" s="2" t="str" cm="1">
        <f t="array" ref="L291">_xlfn.XLOOKUP($A291&amp;L$5,'[1]NBA-Data-1980-2019'!$B$1:$B$16305&amp;'[1]NBA-Data-1980-2019'!$A$1:$A$16305,'[1]NBA-Data-1980-2019'!$D$1:$D$16305,"",0)</f>
        <v>POR</v>
      </c>
      <c r="M291" s="2" t="str" cm="1">
        <f t="array" ref="M291">_xlfn.XLOOKUP($A291&amp;M$5,'[1]NBA-Data-1980-2019'!$B$1:$B$16305&amp;'[1]NBA-Data-1980-2019'!$A$1:$A$16305,'[1]NBA-Data-1980-2019'!$D$1:$D$16305,"",0)</f>
        <v>POR</v>
      </c>
      <c r="N291" s="2" t="str" cm="1">
        <f t="array" ref="N291">_xlfn.XLOOKUP($A291&amp;N$5,'[1]NBA-Data-1980-2019'!$B$1:$B$16305&amp;'[1]NBA-Data-1980-2019'!$A$1:$A$16305,'[1]NBA-Data-1980-2019'!$D$1:$D$16305,"",0)</f>
        <v>POR</v>
      </c>
      <c r="O291" s="2" t="str" cm="1">
        <f t="array" ref="O291">_xlfn.XLOOKUP($A291&amp;O$5,'[1]NBA-Data-1980-2019'!$B$1:$B$16305&amp;'[1]NBA-Data-1980-2019'!$A$1:$A$16305,'[1]NBA-Data-1980-2019'!$D$1:$D$16305,"",0)</f>
        <v>DET</v>
      </c>
      <c r="P291" s="2" t="str" cm="1">
        <f t="array" ref="P291">_xlfn.XLOOKUP($A291&amp;P$5,'[1]NBA-Data-1980-2019'!$B$1:$B$16305&amp;'[1]NBA-Data-1980-2019'!$A$1:$A$16305,'[1]NBA-Data-1980-2019'!$D$1:$D$16305,"",0)</f>
        <v>DET</v>
      </c>
      <c r="Q291" s="2" t="str" cm="1">
        <f t="array" ref="Q291">_xlfn.XLOOKUP($A291&amp;Q$5,'[1]NBA-Data-1980-2019'!$B$1:$B$16305&amp;'[1]NBA-Data-1980-2019'!$A$1:$A$16305,'[1]NBA-Data-1980-2019'!$D$1:$D$16305,"",0)</f>
        <v>DET</v>
      </c>
      <c r="R291" s="2" t="str" cm="1">
        <f t="array" ref="R291">_xlfn.XLOOKUP($A291&amp;R$5,'[1]NBA-Data-1980-2019'!$B$1:$B$16305&amp;'[1]NBA-Data-1980-2019'!$A$1:$A$16305,'[1]NBA-Data-1980-2019'!$D$1:$D$16305,"",0)</f>
        <v>DET</v>
      </c>
      <c r="S291" s="2" t="str" cm="1">
        <f t="array" ref="S291">_xlfn.XLOOKUP($A291&amp;S$5,'[1]NBA-Data-1980-2019'!$B$1:$B$16305&amp;'[1]NBA-Data-1980-2019'!$A$1:$A$16305,'[1]NBA-Data-1980-2019'!$D$1:$D$16305,"",0)</f>
        <v>DET</v>
      </c>
      <c r="T291" s="2" t="str" cm="1">
        <f t="array" ref="T291">_xlfn.XLOOKUP($A291&amp;T$5,'[1]NBA-Data-1980-2019'!$B$1:$B$16305&amp;'[1]NBA-Data-1980-2019'!$A$1:$A$16305,'[1]NBA-Data-1980-2019'!$D$1:$D$16305,"",0)</f>
        <v>DET</v>
      </c>
      <c r="U291" s="2" t="str" cm="1">
        <f t="array" ref="U291">_xlfn.XLOOKUP($A291&amp;U$5,'[1]NBA-Data-1980-2019'!$B$1:$B$16305&amp;'[1]NBA-Data-1980-2019'!$A$1:$A$16305,'[1]NBA-Data-1980-2019'!$D$1:$D$16305,"",0)</f>
        <v>BOS</v>
      </c>
      <c r="V291" s="2" t="str" cm="1">
        <f t="array" ref="V291">_xlfn.XLOOKUP($A291&amp;V$5,'[1]NBA-Data-1980-2019'!$B$1:$B$16305&amp;'[1]NBA-Data-1980-2019'!$A$1:$A$16305,'[1]NBA-Data-1980-2019'!$D$1:$D$16305,"",0)</f>
        <v/>
      </c>
      <c r="W291" s="2" t="str" cm="1">
        <f t="array" ref="W291">_xlfn.XLOOKUP($A291&amp;W$5,'[1]NBA-Data-1980-2019'!$B$1:$B$16305&amp;'[1]NBA-Data-1980-2019'!$A$1:$A$16305,'[1]NBA-Data-1980-2019'!$D$1:$D$16305,"",0)</f>
        <v/>
      </c>
      <c r="X291" s="2" t="str" cm="1">
        <f t="array" ref="X291">_xlfn.XLOOKUP($A291&amp;X$5,'[1]NBA-Data-1980-2019'!$B$1:$B$16305&amp;'[1]NBA-Data-1980-2019'!$A$1:$A$16305,'[1]NBA-Data-1980-2019'!$D$1:$D$16305,"",0)</f>
        <v>NYK</v>
      </c>
      <c r="Y291" s="2" t="str" cm="1">
        <f t="array" ref="Y291">_xlfn.XLOOKUP($A291&amp;Y$5,'[1]NBA-Data-1980-2019'!$B$1:$B$16305&amp;'[1]NBA-Data-1980-2019'!$A$1:$A$16305,'[1]NBA-Data-1980-2019'!$D$1:$D$16305,"",0)</f>
        <v/>
      </c>
      <c r="Z291" s="2" t="str" cm="1">
        <f t="array" ref="Z291">_xlfn.XLOOKUP($A291&amp;Z$5,'[1]NBA-Data-1980-2019'!$B$1:$B$16305&amp;'[1]NBA-Data-1980-2019'!$A$1:$A$16305,'[1]NBA-Data-1980-2019'!$D$1:$D$16305,"",0)</f>
        <v/>
      </c>
      <c r="AA291" s="2" t="str" cm="1">
        <f t="array" ref="AA291">_xlfn.XLOOKUP($A291&amp;AA$5,'[1]NBA-Data-1980-2019'!$B$1:$B$16305&amp;'[1]NBA-Data-1980-2019'!$A$1:$A$16305,'[1]NBA-Data-1980-2019'!$D$1:$D$16305,"",0)</f>
        <v/>
      </c>
      <c r="AB291" s="2" t="str" cm="1">
        <f t="array" ref="AB291">_xlfn.XLOOKUP($A291&amp;AB$5,'[1]NBA-Data-1980-2019'!$B$1:$B$16305&amp;'[1]NBA-Data-1980-2019'!$A$1:$A$16305,'[1]NBA-Data-1980-2019'!$D$1:$D$16305,"",0)</f>
        <v/>
      </c>
      <c r="AC291" s="2" t="str" cm="1">
        <f t="array" ref="AC291">_xlfn.XLOOKUP($A291&amp;AC$5,'[1]NBA-Data-1980-2019'!$B$1:$B$16305&amp;'[1]NBA-Data-1980-2019'!$A$1:$A$16305,'[1]NBA-Data-1980-2019'!$D$1:$D$16305,"",0)</f>
        <v/>
      </c>
      <c r="AD291" s="2" t="str" cm="1">
        <f t="array" ref="AD291">_xlfn.XLOOKUP($A291&amp;AD$5,'[1]NBA-Data-1980-2019'!$B$1:$B$16305&amp;'[1]NBA-Data-1980-2019'!$A$1:$A$16305,'[1]NBA-Data-1980-2019'!$D$1:$D$16305,"",0)</f>
        <v/>
      </c>
      <c r="AE291" s="2" t="str" cm="1">
        <f t="array" ref="AE291">_xlfn.XLOOKUP($A291&amp;AE$5,'[1]NBA-Data-1980-2019'!$B$1:$B$16305&amp;'[1]NBA-Data-1980-2019'!$A$1:$A$16305,'[1]NBA-Data-1980-2019'!$D$1:$D$16305,"",0)</f>
        <v/>
      </c>
      <c r="AF291" s="2" t="str" cm="1">
        <f t="array" ref="AF291">_xlfn.XLOOKUP($A291&amp;AF$5,'[1]NBA-Data-1980-2019'!$B$1:$B$16305&amp;'[1]NBA-Data-1980-2019'!$A$1:$A$16305,'[1]NBA-Data-1980-2019'!$D$1:$D$16305,"",0)</f>
        <v/>
      </c>
      <c r="AG291" s="2" t="str" cm="1">
        <f t="array" ref="AG291">_xlfn.XLOOKUP($A291&amp;AG$5,'[1]NBA-Data-1980-2019'!$B$1:$B$16305&amp;'[1]NBA-Data-1980-2019'!$A$1:$A$16305,'[1]NBA-Data-1980-2019'!$D$1:$D$16305,"",0)</f>
        <v/>
      </c>
      <c r="AH291" s="2" t="str" cm="1">
        <f t="array" ref="AH291">_xlfn.XLOOKUP($A291&amp;AH$5,'[1]NBA-Data-1980-2019'!$B$1:$B$16305&amp;'[1]NBA-Data-1980-2019'!$A$1:$A$16305,'[1]NBA-Data-1980-2019'!$H$1:$H$16305,"",0)</f>
        <v/>
      </c>
      <c r="AI291" s="2" t="str" cm="1">
        <f t="array" ref="AI291">_xlfn.XLOOKUP($A291&amp;AI$5,'[1]NBA-Data-1980-2019'!$B$1:$B$16305&amp;'[1]NBA-Data-1980-2019'!$A$1:$A$16305,'[1]NBA-Data-1980-2019'!$H$1:$H$16305,"",0)</f>
        <v/>
      </c>
      <c r="AJ291" s="2" t="str" cm="1">
        <f t="array" ref="AJ291">_xlfn.XLOOKUP($A291&amp;AJ$5,'[1]NBA-Data-1980-2019'!$B$1:$B$16305&amp;'[1]NBA-Data-1980-2019'!$A$1:$A$16305,'[1]NBA-Data-1980-2019'!$H$1:$H$16305,"",0)</f>
        <v/>
      </c>
      <c r="AK291" s="2" t="str" cm="1">
        <f t="array" ref="AK291">_xlfn.XLOOKUP($A291&amp;AK$5,'[1]NBA-Data-1980-2019'!$B$1:$B$16305&amp;'[1]NBA-Data-1980-2019'!$A$1:$A$16305,'[1]NBA-Data-1980-2019'!$H$1:$H$16305,"",0)</f>
        <v/>
      </c>
      <c r="AL291" s="2" t="str" cm="1">
        <f t="array" ref="AL291">_xlfn.XLOOKUP($A291&amp;AL$5,'[1]NBA-Data-1980-2019'!$B$1:$B$16305&amp;'[1]NBA-Data-1980-2019'!$A$1:$A$16305,'[1]NBA-Data-1980-2019'!$H$1:$H$16305,"",0)</f>
        <v/>
      </c>
      <c r="AM291" s="2" cm="1">
        <f t="array" ref="AM291">_xlfn.XLOOKUP($A291&amp;AM$5,'[1]NBA-Data-1980-2019'!$B$1:$B$16305&amp;'[1]NBA-Data-1980-2019'!$A$1:$A$16305,'[1]NBA-Data-1980-2019'!$H$1:$H$16305,"",0)</f>
        <v>1787.5</v>
      </c>
      <c r="AN291" s="2" cm="1">
        <f t="array" ref="AN291">_xlfn.XLOOKUP($A291&amp;AN$5,'[1]NBA-Data-1980-2019'!$B$1:$B$16305&amp;'[1]NBA-Data-1980-2019'!$A$1:$A$16305,'[1]NBA-Data-1980-2019'!$H$1:$H$16305,"",0)</f>
        <v>1891</v>
      </c>
      <c r="AO291" s="2" cm="1">
        <f t="array" ref="AO291">_xlfn.XLOOKUP($A291&amp;AO$5,'[1]NBA-Data-1980-2019'!$B$1:$B$16305&amp;'[1]NBA-Data-1980-2019'!$A$1:$A$16305,'[1]NBA-Data-1980-2019'!$H$1:$H$16305,"",0)</f>
        <v>2895.2000000000003</v>
      </c>
      <c r="AP291" s="2" cm="1">
        <f t="array" ref="AP291">_xlfn.XLOOKUP($A291&amp;AP$5,'[1]NBA-Data-1980-2019'!$B$1:$B$16305&amp;'[1]NBA-Data-1980-2019'!$A$1:$A$16305,'[1]NBA-Data-1980-2019'!$H$1:$H$16305,"",0)</f>
        <v>1416.1</v>
      </c>
      <c r="AQ291" s="2" cm="1">
        <f t="array" ref="AQ291">_xlfn.XLOOKUP($A291&amp;AQ$5,'[1]NBA-Data-1980-2019'!$B$1:$B$16305&amp;'[1]NBA-Data-1980-2019'!$A$1:$A$16305,'[1]NBA-Data-1980-2019'!$H$1:$H$16305,"",0)</f>
        <v>2843.1</v>
      </c>
      <c r="AR291" s="2" cm="1">
        <f t="array" ref="AR291">_xlfn.XLOOKUP($A291&amp;AR$5,'[1]NBA-Data-1980-2019'!$B$1:$B$16305&amp;'[1]NBA-Data-1980-2019'!$A$1:$A$16305,'[1]NBA-Data-1980-2019'!$H$1:$H$16305,"",0)</f>
        <v>2941.4</v>
      </c>
      <c r="AS291" s="2" cm="1">
        <f t="array" ref="AS291">_xlfn.XLOOKUP($A291&amp;AS$5,'[1]NBA-Data-1980-2019'!$B$1:$B$16305&amp;'[1]NBA-Data-1980-2019'!$A$1:$A$16305,'[1]NBA-Data-1980-2019'!$H$1:$H$16305,"",0)</f>
        <v>2962.5</v>
      </c>
      <c r="AT291" s="2" cm="1">
        <f t="array" ref="AT291">_xlfn.XLOOKUP($A291&amp;AT$5,'[1]NBA-Data-1980-2019'!$B$1:$B$16305&amp;'[1]NBA-Data-1980-2019'!$A$1:$A$16305,'[1]NBA-Data-1980-2019'!$H$1:$H$16305,"",0)</f>
        <v>2686.2</v>
      </c>
      <c r="AU291" s="2" cm="1">
        <f t="array" ref="AU291">_xlfn.XLOOKUP($A291&amp;AU$5,'[1]NBA-Data-1980-2019'!$B$1:$B$16305&amp;'[1]NBA-Data-1980-2019'!$A$1:$A$16305,'[1]NBA-Data-1980-2019'!$H$1:$H$16305,"",0)</f>
        <v>2386.8000000000002</v>
      </c>
      <c r="AV291" s="2" cm="1">
        <f t="array" ref="AV291">_xlfn.XLOOKUP($A291&amp;AV$5,'[1]NBA-Data-1980-2019'!$B$1:$B$16305&amp;'[1]NBA-Data-1980-2019'!$A$1:$A$16305,'[1]NBA-Data-1980-2019'!$H$1:$H$16305,"",0)</f>
        <v>2686</v>
      </c>
      <c r="AW291" s="2" cm="1">
        <f t="array" ref="AW291">_xlfn.XLOOKUP($A291&amp;AW$5,'[1]NBA-Data-1980-2019'!$B$1:$B$16305&amp;'[1]NBA-Data-1980-2019'!$A$1:$A$16305,'[1]NBA-Data-1980-2019'!$H$1:$H$16305,"",0)</f>
        <v>2784</v>
      </c>
      <c r="AX291" s="2" cm="1">
        <f t="array" ref="AX291">_xlfn.XLOOKUP($A291&amp;AX$5,'[1]NBA-Data-1980-2019'!$B$1:$B$16305&amp;'[1]NBA-Data-1980-2019'!$A$1:$A$16305,'[1]NBA-Data-1980-2019'!$H$1:$H$16305,"",0)</f>
        <v>2422.5</v>
      </c>
      <c r="AY291" s="2" cm="1">
        <f t="array" ref="AY291">_xlfn.XLOOKUP($A291&amp;AY$5,'[1]NBA-Data-1980-2019'!$B$1:$B$16305&amp;'[1]NBA-Data-1980-2019'!$A$1:$A$16305,'[1]NBA-Data-1980-2019'!$H$1:$H$16305,"",0)</f>
        <v>2348.5</v>
      </c>
      <c r="AZ291" s="2" cm="1">
        <f t="array" ref="AZ291">_xlfn.XLOOKUP($A291&amp;AZ$5,'[1]NBA-Data-1980-2019'!$B$1:$B$16305&amp;'[1]NBA-Data-1980-2019'!$A$1:$A$16305,'[1]NBA-Data-1980-2019'!$H$1:$H$16305,"",0)</f>
        <v>2125.2000000000003</v>
      </c>
      <c r="BA291" s="2" cm="1">
        <f t="array" ref="BA291">_xlfn.XLOOKUP($A291&amp;BA$5,'[1]NBA-Data-1980-2019'!$B$1:$B$16305&amp;'[1]NBA-Data-1980-2019'!$A$1:$A$16305,'[1]NBA-Data-1980-2019'!$H$1:$H$16305,"",0)</f>
        <v>1777.5</v>
      </c>
      <c r="BB291" s="2" t="str" cm="1">
        <f t="array" ref="BB291">_xlfn.XLOOKUP($A291&amp;BB$5,'[1]NBA-Data-1980-2019'!$B$1:$B$16305&amp;'[1]NBA-Data-1980-2019'!$A$1:$A$16305,'[1]NBA-Data-1980-2019'!$H$1:$H$16305,"",0)</f>
        <v/>
      </c>
      <c r="BC291" s="2" t="str" cm="1">
        <f t="array" ref="BC291">_xlfn.XLOOKUP($A291&amp;BC$5,'[1]NBA-Data-1980-2019'!$B$1:$B$16305&amp;'[1]NBA-Data-1980-2019'!$A$1:$A$16305,'[1]NBA-Data-1980-2019'!$H$1:$H$16305,"",0)</f>
        <v/>
      </c>
      <c r="BD291" s="2" cm="1">
        <f t="array" ref="BD291">_xlfn.XLOOKUP($A291&amp;BD$5,'[1]NBA-Data-1980-2019'!$B$1:$B$16305&amp;'[1]NBA-Data-1980-2019'!$A$1:$A$16305,'[1]NBA-Data-1980-2019'!$H$1:$H$16305,"",0)</f>
        <v>296.09999999999997</v>
      </c>
      <c r="BE291" s="2" t="str" cm="1">
        <f t="array" ref="BE291">_xlfn.XLOOKUP($A291&amp;BE$5,'[1]NBA-Data-1980-2019'!$B$1:$B$16305&amp;'[1]NBA-Data-1980-2019'!$A$1:$A$16305,'[1]NBA-Data-1980-2019'!$H$1:$H$16305,"",0)</f>
        <v/>
      </c>
      <c r="BF291" s="2" t="str" cm="1">
        <f t="array" ref="BF291">_xlfn.XLOOKUP($A291&amp;BF$5,'[1]NBA-Data-1980-2019'!$B$1:$B$16305&amp;'[1]NBA-Data-1980-2019'!$A$1:$A$16305,'[1]NBA-Data-1980-2019'!$H$1:$H$16305,"",0)</f>
        <v/>
      </c>
      <c r="BG291" s="2" t="str" cm="1">
        <f t="array" ref="BG291">_xlfn.XLOOKUP($A291&amp;BG$5,'[1]NBA-Data-1980-2019'!$B$1:$B$16305&amp;'[1]NBA-Data-1980-2019'!$A$1:$A$16305,'[1]NBA-Data-1980-2019'!$H$1:$H$16305,"",0)</f>
        <v/>
      </c>
      <c r="BH291" s="2" t="str" cm="1">
        <f t="array" ref="BH291">_xlfn.XLOOKUP($A291&amp;BH$5,'[1]NBA-Data-1980-2019'!$B$1:$B$16305&amp;'[1]NBA-Data-1980-2019'!$A$1:$A$16305,'[1]NBA-Data-1980-2019'!$H$1:$H$16305,"",0)</f>
        <v/>
      </c>
      <c r="BI291" s="2" t="str" cm="1">
        <f t="array" ref="BI291">_xlfn.XLOOKUP($A291&amp;BI$5,'[1]NBA-Data-1980-2019'!$B$1:$B$16305&amp;'[1]NBA-Data-1980-2019'!$A$1:$A$16305,'[1]NBA-Data-1980-2019'!$H$1:$H$16305,"",0)</f>
        <v/>
      </c>
      <c r="BJ291" s="2" t="str" cm="1">
        <f t="array" ref="BJ291">_xlfn.XLOOKUP($A291&amp;BJ$5,'[1]NBA-Data-1980-2019'!$B$1:$B$16305&amp;'[1]NBA-Data-1980-2019'!$A$1:$A$16305,'[1]NBA-Data-1980-2019'!$H$1:$H$16305,"",0)</f>
        <v/>
      </c>
      <c r="BK291" s="2" t="str" cm="1">
        <f t="array" ref="BK291">_xlfn.XLOOKUP($A291&amp;BK$5,'[1]NBA-Data-1980-2019'!$B$1:$B$16305&amp;'[1]NBA-Data-1980-2019'!$A$1:$A$16305,'[1]NBA-Data-1980-2019'!$H$1:$H$16305,"",0)</f>
        <v/>
      </c>
      <c r="BL291" s="2" t="str" cm="1">
        <f t="array" ref="BL291">_xlfn.XLOOKUP($A291&amp;BL$5,'[1]NBA-Data-1980-2019'!$B$1:$B$16305&amp;'[1]NBA-Data-1980-2019'!$A$1:$A$16305,'[1]NBA-Data-1980-2019'!$H$1:$H$16305,"",0)</f>
        <v/>
      </c>
      <c r="BM291" s="2" t="str" cm="1">
        <f t="array" ref="BM291">_xlfn.XLOOKUP($A291&amp;BM$5,'[1]NBA-Data-1980-2019'!$B$1:$B$16305&amp;'[1]NBA-Data-1980-2019'!$A$1:$A$16305,'[1]NBA-Data-1980-2019'!$H$1:$H$16305,"",0)</f>
        <v/>
      </c>
      <c r="BN291" s="2" t="str" cm="1">
        <f t="array" ref="BN291">_xlfn.XLOOKUP($A291&amp;BN$5,'[1]NBA-Data-1980-2019'!$B$1:$B$16305&amp;'[1]NBA-Data-1980-2019'!$A$1:$A$16305,'[1]NBA-Data-1980-2019'!$F$1:$F$16305,"",0)</f>
        <v/>
      </c>
      <c r="BO291" s="2" t="str" cm="1">
        <f t="array" ref="BO291">_xlfn.XLOOKUP($A291&amp;BO$5,'[1]NBA-Data-1980-2019'!$B$1:$B$16305&amp;'[1]NBA-Data-1980-2019'!$A$1:$A$16305,'[1]NBA-Data-1980-2019'!$F$1:$F$16305,"",0)</f>
        <v/>
      </c>
      <c r="BP291" s="2" t="str" cm="1">
        <f t="array" ref="BP291">_xlfn.XLOOKUP($A291&amp;BP$5,'[1]NBA-Data-1980-2019'!$B$1:$B$16305&amp;'[1]NBA-Data-1980-2019'!$A$1:$A$16305,'[1]NBA-Data-1980-2019'!$F$1:$F$16305,"",0)</f>
        <v/>
      </c>
      <c r="BQ291" s="2" t="str" cm="1">
        <f t="array" ref="BQ291">_xlfn.XLOOKUP($A291&amp;BQ$5,'[1]NBA-Data-1980-2019'!$B$1:$B$16305&amp;'[1]NBA-Data-1980-2019'!$A$1:$A$16305,'[1]NBA-Data-1980-2019'!$F$1:$F$16305,"",0)</f>
        <v/>
      </c>
      <c r="BR291" s="2" t="str" cm="1">
        <f t="array" ref="BR291">_xlfn.XLOOKUP($A291&amp;BR$5,'[1]NBA-Data-1980-2019'!$B$1:$B$16305&amp;'[1]NBA-Data-1980-2019'!$A$1:$A$16305,'[1]NBA-Data-1980-2019'!$F$1:$F$16305,"",0)</f>
        <v/>
      </c>
      <c r="BS291" s="2" cm="1">
        <f t="array" ref="BS291">_xlfn.XLOOKUP($A291&amp;BS$5,'[1]NBA-Data-1980-2019'!$B$1:$B$16305&amp;'[1]NBA-Data-1980-2019'!$A$1:$A$16305,'[1]NBA-Data-1980-2019'!$F$1:$F$16305,"",0)</f>
        <v>11.8</v>
      </c>
      <c r="BT291" s="2" cm="1">
        <f t="array" ref="BT291">_xlfn.XLOOKUP($A291&amp;BT$5,'[1]NBA-Data-1980-2019'!$B$1:$B$16305&amp;'[1]NBA-Data-1980-2019'!$A$1:$A$16305,'[1]NBA-Data-1980-2019'!$F$1:$F$16305,"",0)</f>
        <v>18.399999999999999</v>
      </c>
      <c r="BU291" s="2" cm="1">
        <f t="array" ref="BU291">_xlfn.XLOOKUP($A291&amp;BU$5,'[1]NBA-Data-1980-2019'!$B$1:$B$16305&amp;'[1]NBA-Data-1980-2019'!$A$1:$A$16305,'[1]NBA-Data-1980-2019'!$F$1:$F$16305,"",0)</f>
        <v>14.9</v>
      </c>
      <c r="BV291" s="2" cm="1">
        <f t="array" ref="BV291">_xlfn.XLOOKUP($A291&amp;BV$5,'[1]NBA-Data-1980-2019'!$B$1:$B$16305&amp;'[1]NBA-Data-1980-2019'!$A$1:$A$16305,'[1]NBA-Data-1980-2019'!$F$1:$F$16305,"",0)</f>
        <v>16.7</v>
      </c>
      <c r="BW291" s="2" cm="1">
        <f t="array" ref="BW291">_xlfn.XLOOKUP($A291&amp;BW$5,'[1]NBA-Data-1980-2019'!$B$1:$B$16305&amp;'[1]NBA-Data-1980-2019'!$A$1:$A$16305,'[1]NBA-Data-1980-2019'!$F$1:$F$16305,"",0)</f>
        <v>18.100000000000001</v>
      </c>
      <c r="BX291" s="2" cm="1">
        <f t="array" ref="BX291">_xlfn.XLOOKUP($A291&amp;BX$5,'[1]NBA-Data-1980-2019'!$B$1:$B$16305&amp;'[1]NBA-Data-1980-2019'!$A$1:$A$16305,'[1]NBA-Data-1980-2019'!$F$1:$F$16305,"",0)</f>
        <v>20.9</v>
      </c>
      <c r="BY291" s="2" cm="1">
        <f t="array" ref="BY291">_xlfn.XLOOKUP($A291&amp;BY$5,'[1]NBA-Data-1980-2019'!$B$1:$B$16305&amp;'[1]NBA-Data-1980-2019'!$A$1:$A$16305,'[1]NBA-Data-1980-2019'!$F$1:$F$16305,"",0)</f>
        <v>19.3</v>
      </c>
      <c r="BZ291" s="2" cm="1">
        <f t="array" ref="BZ291">_xlfn.XLOOKUP($A291&amp;BZ$5,'[1]NBA-Data-1980-2019'!$B$1:$B$16305&amp;'[1]NBA-Data-1980-2019'!$A$1:$A$16305,'[1]NBA-Data-1980-2019'!$F$1:$F$16305,"",0)</f>
        <v>18.5</v>
      </c>
      <c r="CA291" s="2" cm="1">
        <f t="array" ref="CA291">_xlfn.XLOOKUP($A291&amp;CA$5,'[1]NBA-Data-1980-2019'!$B$1:$B$16305&amp;'[1]NBA-Data-1980-2019'!$A$1:$A$16305,'[1]NBA-Data-1980-2019'!$F$1:$F$16305,"",0)</f>
        <v>17.8</v>
      </c>
      <c r="CB291" s="2" cm="1">
        <f t="array" ref="CB291">_xlfn.XLOOKUP($A291&amp;CB$5,'[1]NBA-Data-1980-2019'!$B$1:$B$16305&amp;'[1]NBA-Data-1980-2019'!$A$1:$A$16305,'[1]NBA-Data-1980-2019'!$F$1:$F$16305,"",0)</f>
        <v>16.399999999999999</v>
      </c>
      <c r="CC291" s="2" cm="1">
        <f t="array" ref="CC291">_xlfn.XLOOKUP($A291&amp;CC$5,'[1]NBA-Data-1980-2019'!$B$1:$B$16305&amp;'[1]NBA-Data-1980-2019'!$A$1:$A$16305,'[1]NBA-Data-1980-2019'!$F$1:$F$16305,"",0)</f>
        <v>17.600000000000001</v>
      </c>
      <c r="CD291" s="2" cm="1">
        <f t="array" ref="CD291">_xlfn.XLOOKUP($A291&amp;CD$5,'[1]NBA-Data-1980-2019'!$B$1:$B$16305&amp;'[1]NBA-Data-1980-2019'!$A$1:$A$16305,'[1]NBA-Data-1980-2019'!$F$1:$F$16305,"",0)</f>
        <v>15.7</v>
      </c>
      <c r="CE291" s="2" cm="1">
        <f t="array" ref="CE291">_xlfn.XLOOKUP($A291&amp;CE$5,'[1]NBA-Data-1980-2019'!$B$1:$B$16305&amp;'[1]NBA-Data-1980-2019'!$A$1:$A$16305,'[1]NBA-Data-1980-2019'!$F$1:$F$16305,"",0)</f>
        <v>17.2</v>
      </c>
      <c r="CF291" s="2" cm="1">
        <f t="array" ref="CF291">_xlfn.XLOOKUP($A291&amp;CF$5,'[1]NBA-Data-1980-2019'!$B$1:$B$16305&amp;'[1]NBA-Data-1980-2019'!$A$1:$A$16305,'[1]NBA-Data-1980-2019'!$F$1:$F$16305,"",0)</f>
        <v>14.9</v>
      </c>
      <c r="CG291" s="2" cm="1">
        <f t="array" ref="CG291">_xlfn.XLOOKUP($A291&amp;CG$5,'[1]NBA-Data-1980-2019'!$B$1:$B$16305&amp;'[1]NBA-Data-1980-2019'!$A$1:$A$16305,'[1]NBA-Data-1980-2019'!$F$1:$F$16305,"",0)</f>
        <v>13.1</v>
      </c>
      <c r="CH291" s="2" t="str" cm="1">
        <f t="array" ref="CH291">_xlfn.XLOOKUP($A291&amp;CH$5,'[1]NBA-Data-1980-2019'!$B$1:$B$16305&amp;'[1]NBA-Data-1980-2019'!$A$1:$A$16305,'[1]NBA-Data-1980-2019'!$F$1:$F$16305,"",0)</f>
        <v/>
      </c>
      <c r="CI291" s="2" t="str" cm="1">
        <f t="array" ref="CI291">_xlfn.XLOOKUP($A291&amp;CI$5,'[1]NBA-Data-1980-2019'!$B$1:$B$16305&amp;'[1]NBA-Data-1980-2019'!$A$1:$A$16305,'[1]NBA-Data-1980-2019'!$F$1:$F$16305,"",0)</f>
        <v/>
      </c>
      <c r="CJ291" s="2" cm="1">
        <f t="array" ref="CJ291">_xlfn.XLOOKUP($A291&amp;CJ$5,'[1]NBA-Data-1980-2019'!$B$1:$B$16305&amp;'[1]NBA-Data-1980-2019'!$A$1:$A$16305,'[1]NBA-Data-1980-2019'!$F$1:$F$16305,"",0)</f>
        <v>16.7</v>
      </c>
      <c r="CK291" s="2" t="str" cm="1">
        <f t="array" ref="CK291">_xlfn.XLOOKUP($A291&amp;CK$5,'[1]NBA-Data-1980-2019'!$B$1:$B$16305&amp;'[1]NBA-Data-1980-2019'!$A$1:$A$16305,'[1]NBA-Data-1980-2019'!$F$1:$F$16305,"",0)</f>
        <v/>
      </c>
      <c r="CL291" s="2" t="str" cm="1">
        <f t="array" ref="CL291">_xlfn.XLOOKUP($A291&amp;CL$5,'[1]NBA-Data-1980-2019'!$B$1:$B$16305&amp;'[1]NBA-Data-1980-2019'!$A$1:$A$16305,'[1]NBA-Data-1980-2019'!$F$1:$F$16305,"",0)</f>
        <v/>
      </c>
      <c r="CM291" s="2" t="str" cm="1">
        <f t="array" ref="CM291">_xlfn.XLOOKUP($A291&amp;CM$5,'[1]NBA-Data-1980-2019'!$B$1:$B$16305&amp;'[1]NBA-Data-1980-2019'!$A$1:$A$16305,'[1]NBA-Data-1980-2019'!$F$1:$F$16305,"",0)</f>
        <v/>
      </c>
      <c r="CN291" s="2" t="str" cm="1">
        <f t="array" ref="CN291">_xlfn.XLOOKUP($A291&amp;CN$5,'[1]NBA-Data-1980-2019'!$B$1:$B$16305&amp;'[1]NBA-Data-1980-2019'!$A$1:$A$16305,'[1]NBA-Data-1980-2019'!$F$1:$F$16305,"",0)</f>
        <v/>
      </c>
      <c r="CO291" s="2" t="str" cm="1">
        <f t="array" ref="CO291">_xlfn.XLOOKUP($A291&amp;CO$5,'[1]NBA-Data-1980-2019'!$B$1:$B$16305&amp;'[1]NBA-Data-1980-2019'!$A$1:$A$16305,'[1]NBA-Data-1980-2019'!$F$1:$F$16305,"",0)</f>
        <v/>
      </c>
      <c r="CP291" s="2" t="str" cm="1">
        <f t="array" ref="CP291">_xlfn.XLOOKUP($A291&amp;CP$5,'[1]NBA-Data-1980-2019'!$B$1:$B$16305&amp;'[1]NBA-Data-1980-2019'!$A$1:$A$16305,'[1]NBA-Data-1980-2019'!$F$1:$F$16305,"",0)</f>
        <v/>
      </c>
      <c r="CQ291" s="2" t="str" cm="1">
        <f t="array" ref="CQ291">_xlfn.XLOOKUP($A291&amp;CQ$5,'[1]NBA-Data-1980-2019'!$B$1:$B$16305&amp;'[1]NBA-Data-1980-2019'!$A$1:$A$16305,'[1]NBA-Data-1980-2019'!$F$1:$F$16305,"",0)</f>
        <v/>
      </c>
      <c r="CR291" s="2" t="str" cm="1">
        <f t="array" ref="CR291">_xlfn.XLOOKUP($A291&amp;CR$5,'[1]NBA-Data-1980-2019'!$B$1:$B$16305&amp;'[1]NBA-Data-1980-2019'!$A$1:$A$16305,'[1]NBA-Data-1980-2019'!$F$1:$F$16305,"",0)</f>
        <v/>
      </c>
      <c r="CS291" s="2" t="str" cm="1">
        <f t="array" ref="CS291">_xlfn.XLOOKUP($A291&amp;CS$5,'[1]NBA-Data-1980-2019'!$B$1:$B$16305&amp;'[1]NBA-Data-1980-2019'!$A$1:$A$16305,'[1]NBA-Data-1980-2019'!$F$1:$F$16305,"",0)</f>
        <v/>
      </c>
      <c r="CU291" s="2" t="str">
        <f>_xlfn.XLOOKUP($A291,TEAMS!$G$1:$G$839,TEAMS!$H$1:$H$839,"",0)</f>
        <v>PF</v>
      </c>
      <c r="CV291" s="2" t="str">
        <f>_xlfn.XLOOKUP($CU291,DASHBOARD!$B$22:$B$27,DASHBOARD!$C$22:$C$27,"",0)</f>
        <v>FORWARD</v>
      </c>
      <c r="CY291" s="63">
        <f>SUMIFS('[1]NBA-Data-1980-2019'!$G$1:$G$16305,'[1]NBA-Data-1980-2019'!$B$1:$B$16305,$A291,'[1]NBA-Data-1980-2019'!$A$1:$A$16305,CY$9)</f>
        <v>0</v>
      </c>
      <c r="CZ291" s="63">
        <f>SUMIFS('[1]NBA-Data-1980-2019'!$G$1:$G$16305,'[1]NBA-Data-1980-2019'!$B$1:$B$16305,$A291,'[1]NBA-Data-1980-2019'!$A$1:$A$16305,CZ$9)</f>
        <v>0</v>
      </c>
      <c r="DA291" s="63">
        <f>SUMIFS('[1]NBA-Data-1980-2019'!$G$1:$G$16305,'[1]NBA-Data-1980-2019'!$B$1:$B$16305,$A291,'[1]NBA-Data-1980-2019'!$A$1:$A$16305,DA$9)</f>
        <v>0</v>
      </c>
      <c r="DB291" s="63">
        <f>SUMIFS('[1]NBA-Data-1980-2019'!$G$1:$G$16305,'[1]NBA-Data-1980-2019'!$B$1:$B$16305,$A291,'[1]NBA-Data-1980-2019'!$A$1:$A$16305,DB$9)</f>
        <v>0</v>
      </c>
      <c r="DC291" s="63">
        <f>SUMIFS('[1]NBA-Data-1980-2019'!$G$1:$G$16305,'[1]NBA-Data-1980-2019'!$B$1:$B$16305,$A291,'[1]NBA-Data-1980-2019'!$A$1:$A$16305,DC$9)</f>
        <v>0</v>
      </c>
      <c r="DD291" s="63">
        <f>SUMIFS('[1]NBA-Data-1980-2019'!$G$1:$G$16305,'[1]NBA-Data-1980-2019'!$B$1:$B$16305,$A291,'[1]NBA-Data-1980-2019'!$A$1:$A$16305,DD$9)</f>
        <v>1493000</v>
      </c>
      <c r="DE291" s="63">
        <f>SUMIFS('[1]NBA-Data-1980-2019'!$G$1:$G$16305,'[1]NBA-Data-1980-2019'!$B$1:$B$16305,$A291,'[1]NBA-Data-1980-2019'!$A$1:$A$16305,DE$9)</f>
        <v>2060000</v>
      </c>
      <c r="DF291" s="63">
        <f>SUMIFS('[1]NBA-Data-1980-2019'!$G$1:$G$16305,'[1]NBA-Data-1980-2019'!$B$1:$B$16305,$A291,'[1]NBA-Data-1980-2019'!$A$1:$A$16305,DF$9)</f>
        <v>2329080</v>
      </c>
      <c r="DG291" s="63">
        <f>SUMIFS('[1]NBA-Data-1980-2019'!$G$1:$G$16305,'[1]NBA-Data-1980-2019'!$B$1:$B$16305,$A291,'[1]NBA-Data-1980-2019'!$A$1:$A$16305,DG$9)</f>
        <v>0</v>
      </c>
      <c r="DH291" s="63">
        <f>SUMIFS('[1]NBA-Data-1980-2019'!$G$1:$G$16305,'[1]NBA-Data-1980-2019'!$B$1:$B$16305,$A291,'[1]NBA-Data-1980-2019'!$A$1:$A$16305,DH$9)</f>
        <v>0</v>
      </c>
      <c r="DI291" s="63">
        <f>SUMIFS('[1]NBA-Data-1980-2019'!$G$1:$G$16305,'[1]NBA-Data-1980-2019'!$B$1:$B$16305,$A291,'[1]NBA-Data-1980-2019'!$A$1:$A$16305,DI$9)</f>
        <v>12600000</v>
      </c>
      <c r="DJ291" s="63">
        <f>SUMIFS('[1]NBA-Data-1980-2019'!$G$1:$G$16305,'[1]NBA-Data-1980-2019'!$B$1:$B$16305,$A291,'[1]NBA-Data-1980-2019'!$A$1:$A$16305,DJ$9)</f>
        <v>14400000</v>
      </c>
      <c r="DK291" s="63">
        <f>SUMIFS('[1]NBA-Data-1980-2019'!$G$1:$G$16305,'[1]NBA-Data-1980-2019'!$B$1:$B$16305,$A291,'[1]NBA-Data-1980-2019'!$A$1:$A$16305,DK$9)</f>
        <v>16200000</v>
      </c>
      <c r="DL291" s="63">
        <f>SUMIFS('[1]NBA-Data-1980-2019'!$G$1:$G$16305,'[1]NBA-Data-1980-2019'!$B$1:$B$16305,$A291,'[1]NBA-Data-1980-2019'!$A$1:$A$16305,DL$9)</f>
        <v>17000000</v>
      </c>
      <c r="DM291" s="63">
        <f>SUMIFS('[1]NBA-Data-1980-2019'!$G$1:$G$16305,'[1]NBA-Data-1980-2019'!$B$1:$B$16305,$A291,'[1]NBA-Data-1980-2019'!$A$1:$A$16305,DM$9)</f>
        <v>9720000</v>
      </c>
      <c r="DN291" s="63">
        <f>SUMIFS('[1]NBA-Data-1980-2019'!$G$1:$G$16305,'[1]NBA-Data-1980-2019'!$B$1:$B$16305,$A291,'[1]NBA-Data-1980-2019'!$A$1:$A$16305,DN$9)</f>
        <v>10860000</v>
      </c>
      <c r="DO291" s="63">
        <f>SUMIFS('[1]NBA-Data-1980-2019'!$G$1:$G$16305,'[1]NBA-Data-1980-2019'!$B$1:$B$16305,$A291,'[1]NBA-Data-1980-2019'!$A$1:$A$16305,DO$9)</f>
        <v>11650000</v>
      </c>
      <c r="DP291" s="63">
        <f>SUMIFS('[1]NBA-Data-1980-2019'!$G$1:$G$16305,'[1]NBA-Data-1980-2019'!$B$1:$B$16305,$A291,'[1]NBA-Data-1980-2019'!$A$1:$A$16305,DP$9)</f>
        <v>12540000</v>
      </c>
      <c r="DQ291" s="63">
        <f>SUMIFS('[1]NBA-Data-1980-2019'!$G$1:$G$16305,'[1]NBA-Data-1980-2019'!$B$1:$B$16305,$A291,'[1]NBA-Data-1980-2019'!$A$1:$A$16305,DQ$9)</f>
        <v>13930000</v>
      </c>
      <c r="DR291" s="63">
        <f>SUMIFS('[1]NBA-Data-1980-2019'!$G$1:$G$16305,'[1]NBA-Data-1980-2019'!$B$1:$B$16305,$A291,'[1]NBA-Data-1980-2019'!$A$1:$A$16305,DR$9)</f>
        <v>5854000</v>
      </c>
      <c r="DS291" s="63">
        <f>SUMIFS('[1]NBA-Data-1980-2019'!$G$1:$G$16305,'[1]NBA-Data-1980-2019'!$B$1:$B$16305,$A291,'[1]NBA-Data-1980-2019'!$A$1:$A$16305,DS$9)</f>
        <v>0</v>
      </c>
      <c r="DT291" s="63">
        <f>SUMIFS('[1]NBA-Data-1980-2019'!$G$1:$G$16305,'[1]NBA-Data-1980-2019'!$B$1:$B$16305,$A291,'[1]NBA-Data-1980-2019'!$A$1:$A$16305,DT$9)</f>
        <v>0</v>
      </c>
      <c r="DU291" s="63">
        <f>SUMIFS('[1]NBA-Data-1980-2019'!$G$1:$G$16305,'[1]NBA-Data-1980-2019'!$B$1:$B$16305,$A291,'[1]NBA-Data-1980-2019'!$A$1:$A$16305,DU$9)</f>
        <v>1352181</v>
      </c>
      <c r="DV291" s="63">
        <f>SUMIFS('[1]NBA-Data-1980-2019'!$G$1:$G$16305,'[1]NBA-Data-1980-2019'!$B$1:$B$16305,$A291,'[1]NBA-Data-1980-2019'!$A$1:$A$16305,DV$9)</f>
        <v>0</v>
      </c>
      <c r="DW291" s="63">
        <f>SUMIFS('[1]NBA-Data-1980-2019'!$G$1:$G$16305,'[1]NBA-Data-1980-2019'!$B$1:$B$16305,$A291,'[1]NBA-Data-1980-2019'!$A$1:$A$16305,DW$9)</f>
        <v>0</v>
      </c>
      <c r="DX291" s="63">
        <f>SUMIFS('[1]NBA-Data-1980-2019'!$G$1:$G$16305,'[1]NBA-Data-1980-2019'!$B$1:$B$16305,$A291,'[1]NBA-Data-1980-2019'!$A$1:$A$16305,DX$9)</f>
        <v>0</v>
      </c>
      <c r="DY291" s="63">
        <f>SUMIFS('[1]NBA-Data-1980-2019'!$G$1:$G$16305,'[1]NBA-Data-1980-2019'!$B$1:$B$16305,$A291,'[1]NBA-Data-1980-2019'!$A$1:$A$16305,DY$9)</f>
        <v>0</v>
      </c>
      <c r="DZ291" s="63">
        <f>SUMIFS('[1]NBA-Data-1980-2019'!$G$1:$G$16305,'[1]NBA-Data-1980-2019'!$B$1:$B$16305,$A291,'[1]NBA-Data-1980-2019'!$A$1:$A$16305,DZ$9)</f>
        <v>0</v>
      </c>
      <c r="EA291" s="63">
        <f>SUMIFS('[1]NBA-Data-1980-2019'!$G$1:$G$16305,'[1]NBA-Data-1980-2019'!$B$1:$B$16305,$A291,'[1]NBA-Data-1980-2019'!$A$1:$A$16305,EA$9)</f>
        <v>0</v>
      </c>
      <c r="EB291" s="63">
        <f>SUMIFS('[1]NBA-Data-1980-2019'!$G$1:$G$16305,'[1]NBA-Data-1980-2019'!$B$1:$B$16305,$A291,'[1]NBA-Data-1980-2019'!$A$1:$A$16305,EB$9)</f>
        <v>0</v>
      </c>
      <c r="EC291" s="63">
        <f>SUMIFS('[1]NBA-Data-1980-2019'!$G$1:$G$16305,'[1]NBA-Data-1980-2019'!$B$1:$B$16305,$A291,'[1]NBA-Data-1980-2019'!$A$1:$A$16305,EC$9)</f>
        <v>0</v>
      </c>
      <c r="ED291" s="63">
        <f>SUMIFS('[1]NBA-Data-1980-2019'!$G$1:$G$16305,'[1]NBA-Data-1980-2019'!$B$1:$B$16305,$A291,'[1]NBA-Data-1980-2019'!$A$1:$A$16305,ED$9)</f>
        <v>0</v>
      </c>
      <c r="EH291" s="2" t="s">
        <v>1480</v>
      </c>
    </row>
    <row r="292" spans="1:165" x14ac:dyDescent="0.2">
      <c r="A292" s="2" t="s">
        <v>960</v>
      </c>
      <c r="B292" s="2" t="str" cm="1">
        <f t="array" ref="B292">_xlfn.XLOOKUP($A292&amp;B$5,'[1]NBA-Data-1980-2019'!$B$1:$B$16305&amp;'[1]NBA-Data-1980-2019'!$A$1:$A$16305,'[1]NBA-Data-1980-2019'!$D$1:$D$16305,"",0)</f>
        <v/>
      </c>
      <c r="C292" s="2" t="str" cm="1">
        <f t="array" ref="C292">_xlfn.XLOOKUP($A292&amp;C$5,'[1]NBA-Data-1980-2019'!$B$1:$B$16305&amp;'[1]NBA-Data-1980-2019'!$A$1:$A$16305,'[1]NBA-Data-1980-2019'!$D$1:$D$16305,"",0)</f>
        <v/>
      </c>
      <c r="D292" s="2" t="str" cm="1">
        <f t="array" ref="D292">_xlfn.XLOOKUP($A292&amp;D$5,'[1]NBA-Data-1980-2019'!$B$1:$B$16305&amp;'[1]NBA-Data-1980-2019'!$A$1:$A$16305,'[1]NBA-Data-1980-2019'!$D$1:$D$16305,"",0)</f>
        <v/>
      </c>
      <c r="E292" s="2" t="str" cm="1">
        <f t="array" ref="E292">_xlfn.XLOOKUP($A292&amp;E$5,'[1]NBA-Data-1980-2019'!$B$1:$B$16305&amp;'[1]NBA-Data-1980-2019'!$A$1:$A$16305,'[1]NBA-Data-1980-2019'!$D$1:$D$16305,"",0)</f>
        <v/>
      </c>
      <c r="F292" s="2" t="str" cm="1">
        <f t="array" ref="F292">_xlfn.XLOOKUP($A292&amp;F$5,'[1]NBA-Data-1980-2019'!$B$1:$B$16305&amp;'[1]NBA-Data-1980-2019'!$A$1:$A$16305,'[1]NBA-Data-1980-2019'!$D$1:$D$16305,"",0)</f>
        <v/>
      </c>
      <c r="G292" s="2" t="str" cm="1">
        <f t="array" ref="G292">_xlfn.XLOOKUP($A292&amp;G$5,'[1]NBA-Data-1980-2019'!$B$1:$B$16305&amp;'[1]NBA-Data-1980-2019'!$A$1:$A$16305,'[1]NBA-Data-1980-2019'!$D$1:$D$16305,"",0)</f>
        <v/>
      </c>
      <c r="H292" s="2" t="str" cm="1">
        <f t="array" ref="H292">_xlfn.XLOOKUP($A292&amp;H$5,'[1]NBA-Data-1980-2019'!$B$1:$B$16305&amp;'[1]NBA-Data-1980-2019'!$A$1:$A$16305,'[1]NBA-Data-1980-2019'!$D$1:$D$16305,"",0)</f>
        <v/>
      </c>
      <c r="I292" s="2" t="str" cm="1">
        <f t="array" ref="I292">_xlfn.XLOOKUP($A292&amp;I$5,'[1]NBA-Data-1980-2019'!$B$1:$B$16305&amp;'[1]NBA-Data-1980-2019'!$A$1:$A$16305,'[1]NBA-Data-1980-2019'!$D$1:$D$16305,"",0)</f>
        <v/>
      </c>
      <c r="J292" s="2" t="str" cm="1">
        <f t="array" ref="J292">_xlfn.XLOOKUP($A292&amp;J$5,'[1]NBA-Data-1980-2019'!$B$1:$B$16305&amp;'[1]NBA-Data-1980-2019'!$A$1:$A$16305,'[1]NBA-Data-1980-2019'!$D$1:$D$16305,"",0)</f>
        <v>MIN</v>
      </c>
      <c r="K292" s="2" t="str" cm="1">
        <f t="array" ref="K292">_xlfn.XLOOKUP($A292&amp;K$5,'[1]NBA-Data-1980-2019'!$B$1:$B$16305&amp;'[1]NBA-Data-1980-2019'!$A$1:$A$16305,'[1]NBA-Data-1980-2019'!$D$1:$D$16305,"",0)</f>
        <v>MIN</v>
      </c>
      <c r="L292" s="2" t="str" cm="1">
        <f t="array" ref="L292">_xlfn.XLOOKUP($A292&amp;L$5,'[1]NBA-Data-1980-2019'!$B$1:$B$16305&amp;'[1]NBA-Data-1980-2019'!$A$1:$A$16305,'[1]NBA-Data-1980-2019'!$D$1:$D$16305,"",0)</f>
        <v>MIN</v>
      </c>
      <c r="M292" s="2" t="str" cm="1">
        <f t="array" ref="M292">_xlfn.XLOOKUP($A292&amp;M$5,'[1]NBA-Data-1980-2019'!$B$1:$B$16305&amp;'[1]NBA-Data-1980-2019'!$A$1:$A$16305,'[1]NBA-Data-1980-2019'!$D$1:$D$16305,"",0)</f>
        <v>MIN</v>
      </c>
      <c r="N292" s="2" t="str" cm="1">
        <f t="array" ref="N292">_xlfn.XLOOKUP($A292&amp;N$5,'[1]NBA-Data-1980-2019'!$B$1:$B$16305&amp;'[1]NBA-Data-1980-2019'!$A$1:$A$16305,'[1]NBA-Data-1980-2019'!$D$1:$D$16305,"",0)</f>
        <v>MIN</v>
      </c>
      <c r="O292" s="2" t="str" cm="1">
        <f t="array" ref="O292">_xlfn.XLOOKUP($A292&amp;O$5,'[1]NBA-Data-1980-2019'!$B$1:$B$16305&amp;'[1]NBA-Data-1980-2019'!$A$1:$A$16305,'[1]NBA-Data-1980-2019'!$D$1:$D$16305,"",0)</f>
        <v>SAS</v>
      </c>
      <c r="P292" s="2" t="str" cm="1">
        <f t="array" ref="P292">_xlfn.XLOOKUP($A292&amp;P$5,'[1]NBA-Data-1980-2019'!$B$1:$B$16305&amp;'[1]NBA-Data-1980-2019'!$A$1:$A$16305,'[1]NBA-Data-1980-2019'!$D$1:$D$16305,"",0)</f>
        <v>SAS</v>
      </c>
      <c r="Q292" s="2" t="str" cm="1">
        <f t="array" ref="Q292">_xlfn.XLOOKUP($A292&amp;Q$5,'[1]NBA-Data-1980-2019'!$B$1:$B$16305&amp;'[1]NBA-Data-1980-2019'!$A$1:$A$16305,'[1]NBA-Data-1980-2019'!$D$1:$D$16305,"",0)</f>
        <v>SAS</v>
      </c>
      <c r="R292" s="2" t="str" cm="1">
        <f t="array" ref="R292">_xlfn.XLOOKUP($A292&amp;R$5,'[1]NBA-Data-1980-2019'!$B$1:$B$16305&amp;'[1]NBA-Data-1980-2019'!$A$1:$A$16305,'[1]NBA-Data-1980-2019'!$D$1:$D$16305,"",0)</f>
        <v>TOR</v>
      </c>
      <c r="S292" s="2" t="str" cm="1">
        <f t="array" ref="S292">_xlfn.XLOOKUP($A292&amp;S$5,'[1]NBA-Data-1980-2019'!$B$1:$B$16305&amp;'[1]NBA-Data-1980-2019'!$A$1:$A$16305,'[1]NBA-Data-1980-2019'!$D$1:$D$16305,"",0)</f>
        <v>TOR</v>
      </c>
      <c r="T292" s="2" t="str" cm="1">
        <f t="array" ref="T292">_xlfn.XLOOKUP($A292&amp;T$5,'[1]NBA-Data-1980-2019'!$B$1:$B$16305&amp;'[1]NBA-Data-1980-2019'!$A$1:$A$16305,'[1]NBA-Data-1980-2019'!$D$1:$D$16305,"",0)</f>
        <v>IND</v>
      </c>
      <c r="U292" s="2" t="str" cm="1">
        <f t="array" ref="U292">_xlfn.XLOOKUP($A292&amp;U$5,'[1]NBA-Data-1980-2019'!$B$1:$B$16305&amp;'[1]NBA-Data-1980-2019'!$A$1:$A$16305,'[1]NBA-Data-1980-2019'!$D$1:$D$16305,"",0)</f>
        <v>TOR</v>
      </c>
      <c r="V292" s="2" t="str" cm="1">
        <f t="array" ref="V292">_xlfn.XLOOKUP($A292&amp;V$5,'[1]NBA-Data-1980-2019'!$B$1:$B$16305&amp;'[1]NBA-Data-1980-2019'!$A$1:$A$16305,'[1]NBA-Data-1980-2019'!$D$1:$D$16305,"",0)</f>
        <v/>
      </c>
      <c r="W292" s="2" t="str" cm="1">
        <f t="array" ref="W292">_xlfn.XLOOKUP($A292&amp;W$5,'[1]NBA-Data-1980-2019'!$B$1:$B$16305&amp;'[1]NBA-Data-1980-2019'!$A$1:$A$16305,'[1]NBA-Data-1980-2019'!$D$1:$D$16305,"",0)</f>
        <v/>
      </c>
      <c r="X292" s="2" t="str" cm="1">
        <f t="array" ref="X292">_xlfn.XLOOKUP($A292&amp;X$5,'[1]NBA-Data-1980-2019'!$B$1:$B$16305&amp;'[1]NBA-Data-1980-2019'!$A$1:$A$16305,'[1]NBA-Data-1980-2019'!$D$1:$D$16305,"",0)</f>
        <v/>
      </c>
      <c r="Y292" s="2" t="str" cm="1">
        <f t="array" ref="Y292">_xlfn.XLOOKUP($A292&amp;Y$5,'[1]NBA-Data-1980-2019'!$B$1:$B$16305&amp;'[1]NBA-Data-1980-2019'!$A$1:$A$16305,'[1]NBA-Data-1980-2019'!$D$1:$D$16305,"",0)</f>
        <v/>
      </c>
      <c r="Z292" s="2" t="str" cm="1">
        <f t="array" ref="Z292">_xlfn.XLOOKUP($A292&amp;Z$5,'[1]NBA-Data-1980-2019'!$B$1:$B$16305&amp;'[1]NBA-Data-1980-2019'!$A$1:$A$16305,'[1]NBA-Data-1980-2019'!$D$1:$D$16305,"",0)</f>
        <v/>
      </c>
      <c r="AA292" s="2" t="str" cm="1">
        <f t="array" ref="AA292">_xlfn.XLOOKUP($A292&amp;AA$5,'[1]NBA-Data-1980-2019'!$B$1:$B$16305&amp;'[1]NBA-Data-1980-2019'!$A$1:$A$16305,'[1]NBA-Data-1980-2019'!$D$1:$D$16305,"",0)</f>
        <v/>
      </c>
      <c r="AB292" s="2" t="str" cm="1">
        <f t="array" ref="AB292">_xlfn.XLOOKUP($A292&amp;AB$5,'[1]NBA-Data-1980-2019'!$B$1:$B$16305&amp;'[1]NBA-Data-1980-2019'!$A$1:$A$16305,'[1]NBA-Data-1980-2019'!$D$1:$D$16305,"",0)</f>
        <v/>
      </c>
      <c r="AC292" s="2" t="str" cm="1">
        <f t="array" ref="AC292">_xlfn.XLOOKUP($A292&amp;AC$5,'[1]NBA-Data-1980-2019'!$B$1:$B$16305&amp;'[1]NBA-Data-1980-2019'!$A$1:$A$16305,'[1]NBA-Data-1980-2019'!$D$1:$D$16305,"",0)</f>
        <v/>
      </c>
      <c r="AD292" s="2" t="str" cm="1">
        <f t="array" ref="AD292">_xlfn.XLOOKUP($A292&amp;AD$5,'[1]NBA-Data-1980-2019'!$B$1:$B$16305&amp;'[1]NBA-Data-1980-2019'!$A$1:$A$16305,'[1]NBA-Data-1980-2019'!$D$1:$D$16305,"",0)</f>
        <v/>
      </c>
      <c r="AE292" s="2" t="str" cm="1">
        <f t="array" ref="AE292">_xlfn.XLOOKUP($A292&amp;AE$5,'[1]NBA-Data-1980-2019'!$B$1:$B$16305&amp;'[1]NBA-Data-1980-2019'!$A$1:$A$16305,'[1]NBA-Data-1980-2019'!$D$1:$D$16305,"",0)</f>
        <v/>
      </c>
      <c r="AF292" s="2" t="str" cm="1">
        <f t="array" ref="AF292">_xlfn.XLOOKUP($A292&amp;AF$5,'[1]NBA-Data-1980-2019'!$B$1:$B$16305&amp;'[1]NBA-Data-1980-2019'!$A$1:$A$16305,'[1]NBA-Data-1980-2019'!$D$1:$D$16305,"",0)</f>
        <v/>
      </c>
      <c r="AG292" s="2" t="str" cm="1">
        <f t="array" ref="AG292">_xlfn.XLOOKUP($A292&amp;AG$5,'[1]NBA-Data-1980-2019'!$B$1:$B$16305&amp;'[1]NBA-Data-1980-2019'!$A$1:$A$16305,'[1]NBA-Data-1980-2019'!$D$1:$D$16305,"",0)</f>
        <v/>
      </c>
      <c r="AH292" s="2" t="str" cm="1">
        <f t="array" ref="AH292">_xlfn.XLOOKUP($A292&amp;AH$5,'[1]NBA-Data-1980-2019'!$B$1:$B$16305&amp;'[1]NBA-Data-1980-2019'!$A$1:$A$16305,'[1]NBA-Data-1980-2019'!$H$1:$H$16305,"",0)</f>
        <v/>
      </c>
      <c r="AI292" s="2" t="str" cm="1">
        <f t="array" ref="AI292">_xlfn.XLOOKUP($A292&amp;AI$5,'[1]NBA-Data-1980-2019'!$B$1:$B$16305&amp;'[1]NBA-Data-1980-2019'!$A$1:$A$16305,'[1]NBA-Data-1980-2019'!$H$1:$H$16305,"",0)</f>
        <v/>
      </c>
      <c r="AJ292" s="2" t="str" cm="1">
        <f t="array" ref="AJ292">_xlfn.XLOOKUP($A292&amp;AJ$5,'[1]NBA-Data-1980-2019'!$B$1:$B$16305&amp;'[1]NBA-Data-1980-2019'!$A$1:$A$16305,'[1]NBA-Data-1980-2019'!$H$1:$H$16305,"",0)</f>
        <v/>
      </c>
      <c r="AK292" s="2" t="str" cm="1">
        <f t="array" ref="AK292">_xlfn.XLOOKUP($A292&amp;AK$5,'[1]NBA-Data-1980-2019'!$B$1:$B$16305&amp;'[1]NBA-Data-1980-2019'!$A$1:$A$16305,'[1]NBA-Data-1980-2019'!$H$1:$H$16305,"",0)</f>
        <v/>
      </c>
      <c r="AL292" s="2" t="str" cm="1">
        <f t="array" ref="AL292">_xlfn.XLOOKUP($A292&amp;AL$5,'[1]NBA-Data-1980-2019'!$B$1:$B$16305&amp;'[1]NBA-Data-1980-2019'!$A$1:$A$16305,'[1]NBA-Data-1980-2019'!$H$1:$H$16305,"",0)</f>
        <v/>
      </c>
      <c r="AM292" s="2" t="str" cm="1">
        <f t="array" ref="AM292">_xlfn.XLOOKUP($A292&amp;AM$5,'[1]NBA-Data-1980-2019'!$B$1:$B$16305&amp;'[1]NBA-Data-1980-2019'!$A$1:$A$16305,'[1]NBA-Data-1980-2019'!$H$1:$H$16305,"",0)</f>
        <v/>
      </c>
      <c r="AN292" s="2" t="str" cm="1">
        <f t="array" ref="AN292">_xlfn.XLOOKUP($A292&amp;AN$5,'[1]NBA-Data-1980-2019'!$B$1:$B$16305&amp;'[1]NBA-Data-1980-2019'!$A$1:$A$16305,'[1]NBA-Data-1980-2019'!$H$1:$H$16305,"",0)</f>
        <v/>
      </c>
      <c r="AO292" s="2" t="str" cm="1">
        <f t="array" ref="AO292">_xlfn.XLOOKUP($A292&amp;AO$5,'[1]NBA-Data-1980-2019'!$B$1:$B$16305&amp;'[1]NBA-Data-1980-2019'!$A$1:$A$16305,'[1]NBA-Data-1980-2019'!$H$1:$H$16305,"",0)</f>
        <v/>
      </c>
      <c r="AP292" s="2" cm="1">
        <f t="array" ref="AP292">_xlfn.XLOOKUP($A292&amp;AP$5,'[1]NBA-Data-1980-2019'!$B$1:$B$16305&amp;'[1]NBA-Data-1980-2019'!$A$1:$A$16305,'[1]NBA-Data-1980-2019'!$H$1:$H$16305,"",0)</f>
        <v>30</v>
      </c>
      <c r="AQ292" s="2" cm="1">
        <f t="array" ref="AQ292">_xlfn.XLOOKUP($A292&amp;AQ$5,'[1]NBA-Data-1980-2019'!$B$1:$B$16305&amp;'[1]NBA-Data-1980-2019'!$A$1:$A$16305,'[1]NBA-Data-1980-2019'!$H$1:$H$16305,"",0)</f>
        <v>1722</v>
      </c>
      <c r="AR292" s="2" cm="1">
        <f t="array" ref="AR292">_xlfn.XLOOKUP($A292&amp;AR$5,'[1]NBA-Data-1980-2019'!$B$1:$B$16305&amp;'[1]NBA-Data-1980-2019'!$A$1:$A$16305,'[1]NBA-Data-1980-2019'!$H$1:$H$16305,"",0)</f>
        <v>1233.6999999999998</v>
      </c>
      <c r="AS292" s="2" cm="1">
        <f t="array" ref="AS292">_xlfn.XLOOKUP($A292&amp;AS$5,'[1]NBA-Data-1980-2019'!$B$1:$B$16305&amp;'[1]NBA-Data-1980-2019'!$A$1:$A$16305,'[1]NBA-Data-1980-2019'!$H$1:$H$16305,"",0)</f>
        <v>2214</v>
      </c>
      <c r="AT292" s="2" cm="1">
        <f t="array" ref="AT292">_xlfn.XLOOKUP($A292&amp;AT$5,'[1]NBA-Data-1980-2019'!$B$1:$B$16305&amp;'[1]NBA-Data-1980-2019'!$A$1:$A$16305,'[1]NBA-Data-1980-2019'!$H$1:$H$16305,"",0)</f>
        <v>2340.7999999999997</v>
      </c>
      <c r="AU292" s="2" cm="1">
        <f t="array" ref="AU292">_xlfn.XLOOKUP($A292&amp;AU$5,'[1]NBA-Data-1980-2019'!$B$1:$B$16305&amp;'[1]NBA-Data-1980-2019'!$A$1:$A$16305,'[1]NBA-Data-1980-2019'!$H$1:$H$16305,"",0)</f>
        <v>2353.4</v>
      </c>
      <c r="AV292" s="2" cm="1">
        <f t="array" ref="AV292">_xlfn.XLOOKUP($A292&amp;AV$5,'[1]NBA-Data-1980-2019'!$B$1:$B$16305&amp;'[1]NBA-Data-1980-2019'!$A$1:$A$16305,'[1]NBA-Data-1980-2019'!$H$1:$H$16305,"",0)</f>
        <v>1785</v>
      </c>
      <c r="AW292" s="2" cm="1">
        <f t="array" ref="AW292">_xlfn.XLOOKUP($A292&amp;AW$5,'[1]NBA-Data-1980-2019'!$B$1:$B$16305&amp;'[1]NBA-Data-1980-2019'!$A$1:$A$16305,'[1]NBA-Data-1980-2019'!$H$1:$H$16305,"",0)</f>
        <v>1512</v>
      </c>
      <c r="AX292" s="2" cm="1">
        <f t="array" ref="AX292">_xlfn.XLOOKUP($A292&amp;AX$5,'[1]NBA-Data-1980-2019'!$B$1:$B$16305&amp;'[1]NBA-Data-1980-2019'!$A$1:$A$16305,'[1]NBA-Data-1980-2019'!$H$1:$H$16305,"",0)</f>
        <v>1680</v>
      </c>
      <c r="AY292" s="2" cm="1">
        <f t="array" ref="AY292">_xlfn.XLOOKUP($A292&amp;AY$5,'[1]NBA-Data-1980-2019'!$B$1:$B$16305&amp;'[1]NBA-Data-1980-2019'!$A$1:$A$16305,'[1]NBA-Data-1980-2019'!$H$1:$H$16305,"",0)</f>
        <v>1483.8999999999999</v>
      </c>
      <c r="AZ292" s="2" cm="1">
        <f t="array" ref="AZ292">_xlfn.XLOOKUP($A292&amp;AZ$5,'[1]NBA-Data-1980-2019'!$B$1:$B$16305&amp;'[1]NBA-Data-1980-2019'!$A$1:$A$16305,'[1]NBA-Data-1980-2019'!$H$1:$H$16305,"",0)</f>
        <v>1211</v>
      </c>
      <c r="BA292" s="2" cm="1">
        <f t="array" ref="BA292">_xlfn.XLOOKUP($A292&amp;BA$5,'[1]NBA-Data-1980-2019'!$B$1:$B$16305&amp;'[1]NBA-Data-1980-2019'!$A$1:$A$16305,'[1]NBA-Data-1980-2019'!$H$1:$H$16305,"",0)</f>
        <v>411.6</v>
      </c>
      <c r="BB292" s="2" t="str" cm="1">
        <f t="array" ref="BB292">_xlfn.XLOOKUP($A292&amp;BB$5,'[1]NBA-Data-1980-2019'!$B$1:$B$16305&amp;'[1]NBA-Data-1980-2019'!$A$1:$A$16305,'[1]NBA-Data-1980-2019'!$H$1:$H$16305,"",0)</f>
        <v/>
      </c>
      <c r="BC292" s="2" t="str" cm="1">
        <f t="array" ref="BC292">_xlfn.XLOOKUP($A292&amp;BC$5,'[1]NBA-Data-1980-2019'!$B$1:$B$16305&amp;'[1]NBA-Data-1980-2019'!$A$1:$A$16305,'[1]NBA-Data-1980-2019'!$H$1:$H$16305,"",0)</f>
        <v/>
      </c>
      <c r="BD292" s="2" t="str" cm="1">
        <f t="array" ref="BD292">_xlfn.XLOOKUP($A292&amp;BD$5,'[1]NBA-Data-1980-2019'!$B$1:$B$16305&amp;'[1]NBA-Data-1980-2019'!$A$1:$A$16305,'[1]NBA-Data-1980-2019'!$H$1:$H$16305,"",0)</f>
        <v/>
      </c>
      <c r="BE292" s="2" t="str" cm="1">
        <f t="array" ref="BE292">_xlfn.XLOOKUP($A292&amp;BE$5,'[1]NBA-Data-1980-2019'!$B$1:$B$16305&amp;'[1]NBA-Data-1980-2019'!$A$1:$A$16305,'[1]NBA-Data-1980-2019'!$H$1:$H$16305,"",0)</f>
        <v/>
      </c>
      <c r="BF292" s="2" t="str" cm="1">
        <f t="array" ref="BF292">_xlfn.XLOOKUP($A292&amp;BF$5,'[1]NBA-Data-1980-2019'!$B$1:$B$16305&amp;'[1]NBA-Data-1980-2019'!$A$1:$A$16305,'[1]NBA-Data-1980-2019'!$H$1:$H$16305,"",0)</f>
        <v/>
      </c>
      <c r="BG292" s="2" t="str" cm="1">
        <f t="array" ref="BG292">_xlfn.XLOOKUP($A292&amp;BG$5,'[1]NBA-Data-1980-2019'!$B$1:$B$16305&amp;'[1]NBA-Data-1980-2019'!$A$1:$A$16305,'[1]NBA-Data-1980-2019'!$H$1:$H$16305,"",0)</f>
        <v/>
      </c>
      <c r="BH292" s="2" t="str" cm="1">
        <f t="array" ref="BH292">_xlfn.XLOOKUP($A292&amp;BH$5,'[1]NBA-Data-1980-2019'!$B$1:$B$16305&amp;'[1]NBA-Data-1980-2019'!$A$1:$A$16305,'[1]NBA-Data-1980-2019'!$H$1:$H$16305,"",0)</f>
        <v/>
      </c>
      <c r="BI292" s="2" t="str" cm="1">
        <f t="array" ref="BI292">_xlfn.XLOOKUP($A292&amp;BI$5,'[1]NBA-Data-1980-2019'!$B$1:$B$16305&amp;'[1]NBA-Data-1980-2019'!$A$1:$A$16305,'[1]NBA-Data-1980-2019'!$H$1:$H$16305,"",0)</f>
        <v/>
      </c>
      <c r="BJ292" s="2" t="str" cm="1">
        <f t="array" ref="BJ292">_xlfn.XLOOKUP($A292&amp;BJ$5,'[1]NBA-Data-1980-2019'!$B$1:$B$16305&amp;'[1]NBA-Data-1980-2019'!$A$1:$A$16305,'[1]NBA-Data-1980-2019'!$H$1:$H$16305,"",0)</f>
        <v/>
      </c>
      <c r="BK292" s="2" t="str" cm="1">
        <f t="array" ref="BK292">_xlfn.XLOOKUP($A292&amp;BK$5,'[1]NBA-Data-1980-2019'!$B$1:$B$16305&amp;'[1]NBA-Data-1980-2019'!$A$1:$A$16305,'[1]NBA-Data-1980-2019'!$H$1:$H$16305,"",0)</f>
        <v/>
      </c>
      <c r="BL292" s="2" t="str" cm="1">
        <f t="array" ref="BL292">_xlfn.XLOOKUP($A292&amp;BL$5,'[1]NBA-Data-1980-2019'!$B$1:$B$16305&amp;'[1]NBA-Data-1980-2019'!$A$1:$A$16305,'[1]NBA-Data-1980-2019'!$H$1:$H$16305,"",0)</f>
        <v/>
      </c>
      <c r="BM292" s="2" t="str" cm="1">
        <f t="array" ref="BM292">_xlfn.XLOOKUP($A292&amp;BM$5,'[1]NBA-Data-1980-2019'!$B$1:$B$16305&amp;'[1]NBA-Data-1980-2019'!$A$1:$A$16305,'[1]NBA-Data-1980-2019'!$H$1:$H$16305,"",0)</f>
        <v/>
      </c>
      <c r="BN292" s="2" t="str" cm="1">
        <f t="array" ref="BN292">_xlfn.XLOOKUP($A292&amp;BN$5,'[1]NBA-Data-1980-2019'!$B$1:$B$16305&amp;'[1]NBA-Data-1980-2019'!$A$1:$A$16305,'[1]NBA-Data-1980-2019'!$F$1:$F$16305,"",0)</f>
        <v/>
      </c>
      <c r="BO292" s="2" t="str" cm="1">
        <f t="array" ref="BO292">_xlfn.XLOOKUP($A292&amp;BO$5,'[1]NBA-Data-1980-2019'!$B$1:$B$16305&amp;'[1]NBA-Data-1980-2019'!$A$1:$A$16305,'[1]NBA-Data-1980-2019'!$F$1:$F$16305,"",0)</f>
        <v/>
      </c>
      <c r="BP292" s="2" t="str" cm="1">
        <f t="array" ref="BP292">_xlfn.XLOOKUP($A292&amp;BP$5,'[1]NBA-Data-1980-2019'!$B$1:$B$16305&amp;'[1]NBA-Data-1980-2019'!$A$1:$A$16305,'[1]NBA-Data-1980-2019'!$F$1:$F$16305,"",0)</f>
        <v/>
      </c>
      <c r="BQ292" s="2" t="str" cm="1">
        <f t="array" ref="BQ292">_xlfn.XLOOKUP($A292&amp;BQ$5,'[1]NBA-Data-1980-2019'!$B$1:$B$16305&amp;'[1]NBA-Data-1980-2019'!$A$1:$A$16305,'[1]NBA-Data-1980-2019'!$F$1:$F$16305,"",0)</f>
        <v/>
      </c>
      <c r="BR292" s="2" t="str" cm="1">
        <f t="array" ref="BR292">_xlfn.XLOOKUP($A292&amp;BR$5,'[1]NBA-Data-1980-2019'!$B$1:$B$16305&amp;'[1]NBA-Data-1980-2019'!$A$1:$A$16305,'[1]NBA-Data-1980-2019'!$F$1:$F$16305,"",0)</f>
        <v/>
      </c>
      <c r="BS292" s="2" t="str" cm="1">
        <f t="array" ref="BS292">_xlfn.XLOOKUP($A292&amp;BS$5,'[1]NBA-Data-1980-2019'!$B$1:$B$16305&amp;'[1]NBA-Data-1980-2019'!$A$1:$A$16305,'[1]NBA-Data-1980-2019'!$F$1:$F$16305,"",0)</f>
        <v/>
      </c>
      <c r="BT292" s="2" t="str" cm="1">
        <f t="array" ref="BT292">_xlfn.XLOOKUP($A292&amp;BT$5,'[1]NBA-Data-1980-2019'!$B$1:$B$16305&amp;'[1]NBA-Data-1980-2019'!$A$1:$A$16305,'[1]NBA-Data-1980-2019'!$F$1:$F$16305,"",0)</f>
        <v/>
      </c>
      <c r="BU292" s="2" t="str" cm="1">
        <f t="array" ref="BU292">_xlfn.XLOOKUP($A292&amp;BU$5,'[1]NBA-Data-1980-2019'!$B$1:$B$16305&amp;'[1]NBA-Data-1980-2019'!$A$1:$A$16305,'[1]NBA-Data-1980-2019'!$F$1:$F$16305,"",0)</f>
        <v/>
      </c>
      <c r="BV292" s="2" cm="1">
        <f t="array" ref="BV292">_xlfn.XLOOKUP($A292&amp;BV$5,'[1]NBA-Data-1980-2019'!$B$1:$B$16305&amp;'[1]NBA-Data-1980-2019'!$A$1:$A$16305,'[1]NBA-Data-1980-2019'!$F$1:$F$16305,"",0)</f>
        <v>3.5</v>
      </c>
      <c r="BW292" s="2" cm="1">
        <f t="array" ref="BW292">_xlfn.XLOOKUP($A292&amp;BW$5,'[1]NBA-Data-1980-2019'!$B$1:$B$16305&amp;'[1]NBA-Data-1980-2019'!$A$1:$A$16305,'[1]NBA-Data-1980-2019'!$F$1:$F$16305,"",0)</f>
        <v>11</v>
      </c>
      <c r="BX292" s="2" cm="1">
        <f t="array" ref="BX292">_xlfn.XLOOKUP($A292&amp;BX$5,'[1]NBA-Data-1980-2019'!$B$1:$B$16305&amp;'[1]NBA-Data-1980-2019'!$A$1:$A$16305,'[1]NBA-Data-1980-2019'!$F$1:$F$16305,"",0)</f>
        <v>10.4</v>
      </c>
      <c r="BY292" s="2" cm="1">
        <f t="array" ref="BY292">_xlfn.XLOOKUP($A292&amp;BY$5,'[1]NBA-Data-1980-2019'!$B$1:$B$16305&amp;'[1]NBA-Data-1980-2019'!$A$1:$A$16305,'[1]NBA-Data-1980-2019'!$F$1:$F$16305,"",0)</f>
        <v>12.9</v>
      </c>
      <c r="BZ292" s="2" cm="1">
        <f t="array" ref="BZ292">_xlfn.XLOOKUP($A292&amp;BZ$5,'[1]NBA-Data-1980-2019'!$B$1:$B$16305&amp;'[1]NBA-Data-1980-2019'!$A$1:$A$16305,'[1]NBA-Data-1980-2019'!$F$1:$F$16305,"",0)</f>
        <v>14.7</v>
      </c>
      <c r="CA292" s="2" cm="1">
        <f t="array" ref="CA292">_xlfn.XLOOKUP($A292&amp;CA$5,'[1]NBA-Data-1980-2019'!$B$1:$B$16305&amp;'[1]NBA-Data-1980-2019'!$A$1:$A$16305,'[1]NBA-Data-1980-2019'!$F$1:$F$16305,"",0)</f>
        <v>15.3</v>
      </c>
      <c r="CB292" s="2" cm="1">
        <f t="array" ref="CB292">_xlfn.XLOOKUP($A292&amp;CB$5,'[1]NBA-Data-1980-2019'!$B$1:$B$16305&amp;'[1]NBA-Data-1980-2019'!$A$1:$A$16305,'[1]NBA-Data-1980-2019'!$F$1:$F$16305,"",0)</f>
        <v>12</v>
      </c>
      <c r="CC292" s="2" cm="1">
        <f t="array" ref="CC292">_xlfn.XLOOKUP($A292&amp;CC$5,'[1]NBA-Data-1980-2019'!$B$1:$B$16305&amp;'[1]NBA-Data-1980-2019'!$A$1:$A$16305,'[1]NBA-Data-1980-2019'!$F$1:$F$16305,"",0)</f>
        <v>11</v>
      </c>
      <c r="CD292" s="2" cm="1">
        <f t="array" ref="CD292">_xlfn.XLOOKUP($A292&amp;CD$5,'[1]NBA-Data-1980-2019'!$B$1:$B$16305&amp;'[1]NBA-Data-1980-2019'!$A$1:$A$16305,'[1]NBA-Data-1980-2019'!$F$1:$F$16305,"",0)</f>
        <v>13.9</v>
      </c>
      <c r="CE292" s="2" cm="1">
        <f t="array" ref="CE292">_xlfn.XLOOKUP($A292&amp;CE$5,'[1]NBA-Data-1980-2019'!$B$1:$B$16305&amp;'[1]NBA-Data-1980-2019'!$A$1:$A$16305,'[1]NBA-Data-1980-2019'!$F$1:$F$16305,"",0)</f>
        <v>16.100000000000001</v>
      </c>
      <c r="CF292" s="2" cm="1">
        <f t="array" ref="CF292">_xlfn.XLOOKUP($A292&amp;CF$5,'[1]NBA-Data-1980-2019'!$B$1:$B$16305&amp;'[1]NBA-Data-1980-2019'!$A$1:$A$16305,'[1]NBA-Data-1980-2019'!$F$1:$F$16305,"",0)</f>
        <v>14.1</v>
      </c>
      <c r="CG292" s="2" cm="1">
        <f t="array" ref="CG292">_xlfn.XLOOKUP($A292&amp;CG$5,'[1]NBA-Data-1980-2019'!$B$1:$B$16305&amp;'[1]NBA-Data-1980-2019'!$A$1:$A$16305,'[1]NBA-Data-1980-2019'!$F$1:$F$16305,"",0)</f>
        <v>16</v>
      </c>
      <c r="CH292" s="2" t="str" cm="1">
        <f t="array" ref="CH292">_xlfn.XLOOKUP($A292&amp;CH$5,'[1]NBA-Data-1980-2019'!$B$1:$B$16305&amp;'[1]NBA-Data-1980-2019'!$A$1:$A$16305,'[1]NBA-Data-1980-2019'!$F$1:$F$16305,"",0)</f>
        <v/>
      </c>
      <c r="CI292" s="2" t="str" cm="1">
        <f t="array" ref="CI292">_xlfn.XLOOKUP($A292&amp;CI$5,'[1]NBA-Data-1980-2019'!$B$1:$B$16305&amp;'[1]NBA-Data-1980-2019'!$A$1:$A$16305,'[1]NBA-Data-1980-2019'!$F$1:$F$16305,"",0)</f>
        <v/>
      </c>
      <c r="CJ292" s="2" t="str" cm="1">
        <f t="array" ref="CJ292">_xlfn.XLOOKUP($A292&amp;CJ$5,'[1]NBA-Data-1980-2019'!$B$1:$B$16305&amp;'[1]NBA-Data-1980-2019'!$A$1:$A$16305,'[1]NBA-Data-1980-2019'!$F$1:$F$16305,"",0)</f>
        <v/>
      </c>
      <c r="CK292" s="2" t="str" cm="1">
        <f t="array" ref="CK292">_xlfn.XLOOKUP($A292&amp;CK$5,'[1]NBA-Data-1980-2019'!$B$1:$B$16305&amp;'[1]NBA-Data-1980-2019'!$A$1:$A$16305,'[1]NBA-Data-1980-2019'!$F$1:$F$16305,"",0)</f>
        <v/>
      </c>
      <c r="CL292" s="2" t="str" cm="1">
        <f t="array" ref="CL292">_xlfn.XLOOKUP($A292&amp;CL$5,'[1]NBA-Data-1980-2019'!$B$1:$B$16305&amp;'[1]NBA-Data-1980-2019'!$A$1:$A$16305,'[1]NBA-Data-1980-2019'!$F$1:$F$16305,"",0)</f>
        <v/>
      </c>
      <c r="CM292" s="2" t="str" cm="1">
        <f t="array" ref="CM292">_xlfn.XLOOKUP($A292&amp;CM$5,'[1]NBA-Data-1980-2019'!$B$1:$B$16305&amp;'[1]NBA-Data-1980-2019'!$A$1:$A$16305,'[1]NBA-Data-1980-2019'!$F$1:$F$16305,"",0)</f>
        <v/>
      </c>
      <c r="CN292" s="2" t="str" cm="1">
        <f t="array" ref="CN292">_xlfn.XLOOKUP($A292&amp;CN$5,'[1]NBA-Data-1980-2019'!$B$1:$B$16305&amp;'[1]NBA-Data-1980-2019'!$A$1:$A$16305,'[1]NBA-Data-1980-2019'!$F$1:$F$16305,"",0)</f>
        <v/>
      </c>
      <c r="CO292" s="2" t="str" cm="1">
        <f t="array" ref="CO292">_xlfn.XLOOKUP($A292&amp;CO$5,'[1]NBA-Data-1980-2019'!$B$1:$B$16305&amp;'[1]NBA-Data-1980-2019'!$A$1:$A$16305,'[1]NBA-Data-1980-2019'!$F$1:$F$16305,"",0)</f>
        <v/>
      </c>
      <c r="CP292" s="2" t="str" cm="1">
        <f t="array" ref="CP292">_xlfn.XLOOKUP($A292&amp;CP$5,'[1]NBA-Data-1980-2019'!$B$1:$B$16305&amp;'[1]NBA-Data-1980-2019'!$A$1:$A$16305,'[1]NBA-Data-1980-2019'!$F$1:$F$16305,"",0)</f>
        <v/>
      </c>
      <c r="CQ292" s="2" t="str" cm="1">
        <f t="array" ref="CQ292">_xlfn.XLOOKUP($A292&amp;CQ$5,'[1]NBA-Data-1980-2019'!$B$1:$B$16305&amp;'[1]NBA-Data-1980-2019'!$A$1:$A$16305,'[1]NBA-Data-1980-2019'!$F$1:$F$16305,"",0)</f>
        <v/>
      </c>
      <c r="CR292" s="2" t="str" cm="1">
        <f t="array" ref="CR292">_xlfn.XLOOKUP($A292&amp;CR$5,'[1]NBA-Data-1980-2019'!$B$1:$B$16305&amp;'[1]NBA-Data-1980-2019'!$A$1:$A$16305,'[1]NBA-Data-1980-2019'!$F$1:$F$16305,"",0)</f>
        <v/>
      </c>
      <c r="CS292" s="2" t="str" cm="1">
        <f t="array" ref="CS292">_xlfn.XLOOKUP($A292&amp;CS$5,'[1]NBA-Data-1980-2019'!$B$1:$B$16305&amp;'[1]NBA-Data-1980-2019'!$A$1:$A$16305,'[1]NBA-Data-1980-2019'!$F$1:$F$16305,"",0)</f>
        <v/>
      </c>
      <c r="CU292" s="2" t="str">
        <f>_xlfn.XLOOKUP($A292,TEAMS!$G$1:$G$839,TEAMS!$H$1:$H$839,"",0)</f>
        <v>C</v>
      </c>
      <c r="CV292" s="2" t="str">
        <f>_xlfn.XLOOKUP($CU292,DASHBOARD!$B$22:$B$27,DASHBOARD!$C$22:$C$27,"",0)</f>
        <v>CENTER</v>
      </c>
      <c r="CY292" s="63">
        <f>SUMIFS('[1]NBA-Data-1980-2019'!$G$1:$G$16305,'[1]NBA-Data-1980-2019'!$B$1:$B$16305,$A292,'[1]NBA-Data-1980-2019'!$A$1:$A$16305,CY$9)</f>
        <v>0</v>
      </c>
      <c r="CZ292" s="63">
        <f>SUMIFS('[1]NBA-Data-1980-2019'!$G$1:$G$16305,'[1]NBA-Data-1980-2019'!$B$1:$B$16305,$A292,'[1]NBA-Data-1980-2019'!$A$1:$A$16305,CZ$9)</f>
        <v>0</v>
      </c>
      <c r="DA292" s="63">
        <f>SUMIFS('[1]NBA-Data-1980-2019'!$G$1:$G$16305,'[1]NBA-Data-1980-2019'!$B$1:$B$16305,$A292,'[1]NBA-Data-1980-2019'!$A$1:$A$16305,DA$9)</f>
        <v>0</v>
      </c>
      <c r="DB292" s="63">
        <f>SUMIFS('[1]NBA-Data-1980-2019'!$G$1:$G$16305,'[1]NBA-Data-1980-2019'!$B$1:$B$16305,$A292,'[1]NBA-Data-1980-2019'!$A$1:$A$16305,DB$9)</f>
        <v>0</v>
      </c>
      <c r="DC292" s="63">
        <f>SUMIFS('[1]NBA-Data-1980-2019'!$G$1:$G$16305,'[1]NBA-Data-1980-2019'!$B$1:$B$16305,$A292,'[1]NBA-Data-1980-2019'!$A$1:$A$16305,DC$9)</f>
        <v>0</v>
      </c>
      <c r="DD292" s="63">
        <f>SUMIFS('[1]NBA-Data-1980-2019'!$G$1:$G$16305,'[1]NBA-Data-1980-2019'!$B$1:$B$16305,$A292,'[1]NBA-Data-1980-2019'!$A$1:$A$16305,DD$9)</f>
        <v>0</v>
      </c>
      <c r="DE292" s="63">
        <f>SUMIFS('[1]NBA-Data-1980-2019'!$G$1:$G$16305,'[1]NBA-Data-1980-2019'!$B$1:$B$16305,$A292,'[1]NBA-Data-1980-2019'!$A$1:$A$16305,DE$9)</f>
        <v>0</v>
      </c>
      <c r="DF292" s="63">
        <f>SUMIFS('[1]NBA-Data-1980-2019'!$G$1:$G$16305,'[1]NBA-Data-1980-2019'!$B$1:$B$16305,$A292,'[1]NBA-Data-1980-2019'!$A$1:$A$16305,DF$9)</f>
        <v>0</v>
      </c>
      <c r="DG292" s="63">
        <f>SUMIFS('[1]NBA-Data-1980-2019'!$G$1:$G$16305,'[1]NBA-Data-1980-2019'!$B$1:$B$16305,$A292,'[1]NBA-Data-1980-2019'!$A$1:$A$16305,DG$9)</f>
        <v>0</v>
      </c>
      <c r="DH292" s="63">
        <f>SUMIFS('[1]NBA-Data-1980-2019'!$G$1:$G$16305,'[1]NBA-Data-1980-2019'!$B$1:$B$16305,$A292,'[1]NBA-Data-1980-2019'!$A$1:$A$16305,DH$9)</f>
        <v>1050240</v>
      </c>
      <c r="DI292" s="63">
        <f>SUMIFS('[1]NBA-Data-1980-2019'!$G$1:$G$16305,'[1]NBA-Data-1980-2019'!$B$1:$B$16305,$A292,'[1]NBA-Data-1980-2019'!$A$1:$A$16305,DI$9)</f>
        <v>1123560</v>
      </c>
      <c r="DJ292" s="63">
        <f>SUMIFS('[1]NBA-Data-1980-2019'!$G$1:$G$16305,'[1]NBA-Data-1980-2019'!$B$1:$B$16305,$A292,'[1]NBA-Data-1980-2019'!$A$1:$A$16305,DJ$9)</f>
        <v>1725788</v>
      </c>
      <c r="DK292" s="63">
        <f>SUMIFS('[1]NBA-Data-1980-2019'!$G$1:$G$16305,'[1]NBA-Data-1980-2019'!$B$1:$B$16305,$A292,'[1]NBA-Data-1980-2019'!$A$1:$A$16305,DK$9)</f>
        <v>2436813</v>
      </c>
      <c r="DL292" s="63">
        <f>SUMIFS('[1]NBA-Data-1980-2019'!$G$1:$G$16305,'[1]NBA-Data-1980-2019'!$B$1:$B$16305,$A292,'[1]NBA-Data-1980-2019'!$A$1:$A$16305,DL$9)</f>
        <v>5600000</v>
      </c>
      <c r="DM292" s="63">
        <f>SUMIFS('[1]NBA-Data-1980-2019'!$G$1:$G$16305,'[1]NBA-Data-1980-2019'!$B$1:$B$16305,$A292,'[1]NBA-Data-1980-2019'!$A$1:$A$16305,DM$9)</f>
        <v>6160000</v>
      </c>
      <c r="DN292" s="63">
        <f>SUMIFS('[1]NBA-Data-1980-2019'!$G$1:$G$16305,'[1]NBA-Data-1980-2019'!$B$1:$B$16305,$A292,'[1]NBA-Data-1980-2019'!$A$1:$A$16305,DN$9)</f>
        <v>0</v>
      </c>
      <c r="DO292" s="63">
        <f>SUMIFS('[1]NBA-Data-1980-2019'!$G$1:$G$16305,'[1]NBA-Data-1980-2019'!$B$1:$B$16305,$A292,'[1]NBA-Data-1980-2019'!$A$1:$A$16305,DO$9)</f>
        <v>7280000</v>
      </c>
      <c r="DP292" s="63">
        <f>SUMIFS('[1]NBA-Data-1980-2019'!$G$1:$G$16305,'[1]NBA-Data-1980-2019'!$B$1:$B$16305,$A292,'[1]NBA-Data-1980-2019'!$A$1:$A$16305,DP$9)</f>
        <v>7840000</v>
      </c>
      <c r="DQ292" s="63">
        <f>SUMIFS('[1]NBA-Data-1980-2019'!$G$1:$G$16305,'[1]NBA-Data-1980-2019'!$B$1:$B$16305,$A292,'[1]NBA-Data-1980-2019'!$A$1:$A$16305,DQ$9)</f>
        <v>8400000</v>
      </c>
      <c r="DR292" s="63">
        <f>SUMIFS('[1]NBA-Data-1980-2019'!$G$1:$G$16305,'[1]NBA-Data-1980-2019'!$B$1:$B$16305,$A292,'[1]NBA-Data-1980-2019'!$A$1:$A$16305,DR$9)</f>
        <v>1990000</v>
      </c>
      <c r="DS292" s="63">
        <f>SUMIFS('[1]NBA-Data-1980-2019'!$G$1:$G$16305,'[1]NBA-Data-1980-2019'!$B$1:$B$16305,$A292,'[1]NBA-Data-1980-2019'!$A$1:$A$16305,DS$9)</f>
        <v>0</v>
      </c>
      <c r="DT292" s="63">
        <f>SUMIFS('[1]NBA-Data-1980-2019'!$G$1:$G$16305,'[1]NBA-Data-1980-2019'!$B$1:$B$16305,$A292,'[1]NBA-Data-1980-2019'!$A$1:$A$16305,DT$9)</f>
        <v>0</v>
      </c>
      <c r="DU292" s="63">
        <f>SUMIFS('[1]NBA-Data-1980-2019'!$G$1:$G$16305,'[1]NBA-Data-1980-2019'!$B$1:$B$16305,$A292,'[1]NBA-Data-1980-2019'!$A$1:$A$16305,DU$9)</f>
        <v>0</v>
      </c>
      <c r="DV292" s="63">
        <f>SUMIFS('[1]NBA-Data-1980-2019'!$G$1:$G$16305,'[1]NBA-Data-1980-2019'!$B$1:$B$16305,$A292,'[1]NBA-Data-1980-2019'!$A$1:$A$16305,DV$9)</f>
        <v>0</v>
      </c>
      <c r="DW292" s="63">
        <f>SUMIFS('[1]NBA-Data-1980-2019'!$G$1:$G$16305,'[1]NBA-Data-1980-2019'!$B$1:$B$16305,$A292,'[1]NBA-Data-1980-2019'!$A$1:$A$16305,DW$9)</f>
        <v>0</v>
      </c>
      <c r="DX292" s="63">
        <f>SUMIFS('[1]NBA-Data-1980-2019'!$G$1:$G$16305,'[1]NBA-Data-1980-2019'!$B$1:$B$16305,$A292,'[1]NBA-Data-1980-2019'!$A$1:$A$16305,DX$9)</f>
        <v>0</v>
      </c>
      <c r="DY292" s="63">
        <f>SUMIFS('[1]NBA-Data-1980-2019'!$G$1:$G$16305,'[1]NBA-Data-1980-2019'!$B$1:$B$16305,$A292,'[1]NBA-Data-1980-2019'!$A$1:$A$16305,DY$9)</f>
        <v>0</v>
      </c>
      <c r="DZ292" s="63">
        <f>SUMIFS('[1]NBA-Data-1980-2019'!$G$1:$G$16305,'[1]NBA-Data-1980-2019'!$B$1:$B$16305,$A292,'[1]NBA-Data-1980-2019'!$A$1:$A$16305,DZ$9)</f>
        <v>0</v>
      </c>
      <c r="EA292" s="63">
        <f>SUMIFS('[1]NBA-Data-1980-2019'!$G$1:$G$16305,'[1]NBA-Data-1980-2019'!$B$1:$B$16305,$A292,'[1]NBA-Data-1980-2019'!$A$1:$A$16305,EA$9)</f>
        <v>0</v>
      </c>
      <c r="EB292" s="63">
        <f>SUMIFS('[1]NBA-Data-1980-2019'!$G$1:$G$16305,'[1]NBA-Data-1980-2019'!$B$1:$B$16305,$A292,'[1]NBA-Data-1980-2019'!$A$1:$A$16305,EB$9)</f>
        <v>0</v>
      </c>
      <c r="EC292" s="63">
        <f>SUMIFS('[1]NBA-Data-1980-2019'!$G$1:$G$16305,'[1]NBA-Data-1980-2019'!$B$1:$B$16305,$A292,'[1]NBA-Data-1980-2019'!$A$1:$A$16305,EC$9)</f>
        <v>0</v>
      </c>
      <c r="ED292" s="63">
        <f>SUMIFS('[1]NBA-Data-1980-2019'!$G$1:$G$16305,'[1]NBA-Data-1980-2019'!$B$1:$B$16305,$A292,'[1]NBA-Data-1980-2019'!$A$1:$A$16305,ED$9)</f>
        <v>0</v>
      </c>
      <c r="EH292" s="2" t="s">
        <v>1273</v>
      </c>
    </row>
    <row r="293" spans="1:165" x14ac:dyDescent="0.2">
      <c r="A293" s="2" t="s">
        <v>816</v>
      </c>
      <c r="B293" s="2" t="str" cm="1">
        <f t="array" ref="B293">_xlfn.XLOOKUP($A293&amp;B$5,'[1]NBA-Data-1980-2019'!$B$1:$B$16305&amp;'[1]NBA-Data-1980-2019'!$A$1:$A$16305,'[1]NBA-Data-1980-2019'!$D$1:$D$16305,"",0)</f>
        <v/>
      </c>
      <c r="C293" s="2" t="str" cm="1">
        <f t="array" ref="C293">_xlfn.XLOOKUP($A293&amp;C$5,'[1]NBA-Data-1980-2019'!$B$1:$B$16305&amp;'[1]NBA-Data-1980-2019'!$A$1:$A$16305,'[1]NBA-Data-1980-2019'!$D$1:$D$16305,"",0)</f>
        <v/>
      </c>
      <c r="D293" s="2" t="str" cm="1">
        <f t="array" ref="D293">_xlfn.XLOOKUP($A293&amp;D$5,'[1]NBA-Data-1980-2019'!$B$1:$B$16305&amp;'[1]NBA-Data-1980-2019'!$A$1:$A$16305,'[1]NBA-Data-1980-2019'!$D$1:$D$16305,"",0)</f>
        <v/>
      </c>
      <c r="E293" s="2" t="str" cm="1">
        <f t="array" ref="E293">_xlfn.XLOOKUP($A293&amp;E$5,'[1]NBA-Data-1980-2019'!$B$1:$B$16305&amp;'[1]NBA-Data-1980-2019'!$A$1:$A$16305,'[1]NBA-Data-1980-2019'!$D$1:$D$16305,"",0)</f>
        <v/>
      </c>
      <c r="F293" s="2" t="str" cm="1">
        <f t="array" ref="F293">_xlfn.XLOOKUP($A293&amp;F$5,'[1]NBA-Data-1980-2019'!$B$1:$B$16305&amp;'[1]NBA-Data-1980-2019'!$A$1:$A$16305,'[1]NBA-Data-1980-2019'!$D$1:$D$16305,"",0)</f>
        <v/>
      </c>
      <c r="G293" s="2" t="str" cm="1">
        <f t="array" ref="G293">_xlfn.XLOOKUP($A293&amp;G$5,'[1]NBA-Data-1980-2019'!$B$1:$B$16305&amp;'[1]NBA-Data-1980-2019'!$A$1:$A$16305,'[1]NBA-Data-1980-2019'!$D$1:$D$16305,"",0)</f>
        <v/>
      </c>
      <c r="H293" s="2" t="str" cm="1">
        <f t="array" ref="H293">_xlfn.XLOOKUP($A293&amp;H$5,'[1]NBA-Data-1980-2019'!$B$1:$B$16305&amp;'[1]NBA-Data-1980-2019'!$A$1:$A$16305,'[1]NBA-Data-1980-2019'!$D$1:$D$16305,"",0)</f>
        <v>MIL</v>
      </c>
      <c r="I293" s="2" t="str" cm="1">
        <f t="array" ref="I293">_xlfn.XLOOKUP($A293&amp;I$5,'[1]NBA-Data-1980-2019'!$B$1:$B$16305&amp;'[1]NBA-Data-1980-2019'!$A$1:$A$16305,'[1]NBA-Data-1980-2019'!$D$1:$D$16305,"",0)</f>
        <v>MIL</v>
      </c>
      <c r="J293" s="2" t="str" cm="1">
        <f t="array" ref="J293">_xlfn.XLOOKUP($A293&amp;J$5,'[1]NBA-Data-1980-2019'!$B$1:$B$16305&amp;'[1]NBA-Data-1980-2019'!$A$1:$A$16305,'[1]NBA-Data-1980-2019'!$D$1:$D$16305,"",0)</f>
        <v>MIL</v>
      </c>
      <c r="K293" s="2" t="str" cm="1">
        <f t="array" ref="K293">_xlfn.XLOOKUP($A293&amp;K$5,'[1]NBA-Data-1980-2019'!$B$1:$B$16305&amp;'[1]NBA-Data-1980-2019'!$A$1:$A$16305,'[1]NBA-Data-1980-2019'!$D$1:$D$16305,"",0)</f>
        <v>MIL</v>
      </c>
      <c r="L293" s="2" t="str" cm="1">
        <f t="array" ref="L293">_xlfn.XLOOKUP($A293&amp;L$5,'[1]NBA-Data-1980-2019'!$B$1:$B$16305&amp;'[1]NBA-Data-1980-2019'!$A$1:$A$16305,'[1]NBA-Data-1980-2019'!$D$1:$D$16305,"",0)</f>
        <v>MIL</v>
      </c>
      <c r="M293" s="2" t="str" cm="1">
        <f t="array" ref="M293">_xlfn.XLOOKUP($A293&amp;M$5,'[1]NBA-Data-1980-2019'!$B$1:$B$16305&amp;'[1]NBA-Data-1980-2019'!$A$1:$A$16305,'[1]NBA-Data-1980-2019'!$D$1:$D$16305,"",0)</f>
        <v>MIL</v>
      </c>
      <c r="N293" s="2" t="str" cm="1">
        <f t="array" ref="N293">_xlfn.XLOOKUP($A293&amp;N$5,'[1]NBA-Data-1980-2019'!$B$1:$B$16305&amp;'[1]NBA-Data-1980-2019'!$A$1:$A$16305,'[1]NBA-Data-1980-2019'!$D$1:$D$16305,"",0)</f>
        <v>TOT</v>
      </c>
      <c r="O293" s="2" t="str" cm="1">
        <f t="array" ref="O293">_xlfn.XLOOKUP($A293&amp;O$5,'[1]NBA-Data-1980-2019'!$B$1:$B$16305&amp;'[1]NBA-Data-1980-2019'!$A$1:$A$16305,'[1]NBA-Data-1980-2019'!$D$1:$D$16305,"",0)</f>
        <v>SEA</v>
      </c>
      <c r="P293" s="2" t="str" cm="1">
        <f t="array" ref="P293">_xlfn.XLOOKUP($A293&amp;P$5,'[1]NBA-Data-1980-2019'!$B$1:$B$16305&amp;'[1]NBA-Data-1980-2019'!$A$1:$A$16305,'[1]NBA-Data-1980-2019'!$D$1:$D$16305,"",0)</f>
        <v>SEA</v>
      </c>
      <c r="Q293" s="2" t="str" cm="1">
        <f t="array" ref="Q293">_xlfn.XLOOKUP($A293&amp;Q$5,'[1]NBA-Data-1980-2019'!$B$1:$B$16305&amp;'[1]NBA-Data-1980-2019'!$A$1:$A$16305,'[1]NBA-Data-1980-2019'!$D$1:$D$16305,"",0)</f>
        <v>SEA</v>
      </c>
      <c r="R293" s="2" t="str" cm="1">
        <f t="array" ref="R293">_xlfn.XLOOKUP($A293&amp;R$5,'[1]NBA-Data-1980-2019'!$B$1:$B$16305&amp;'[1]NBA-Data-1980-2019'!$A$1:$A$16305,'[1]NBA-Data-1980-2019'!$D$1:$D$16305,"",0)</f>
        <v>SEA</v>
      </c>
      <c r="S293" s="2" t="str" cm="1">
        <f t="array" ref="S293">_xlfn.XLOOKUP($A293&amp;S$5,'[1]NBA-Data-1980-2019'!$B$1:$B$16305&amp;'[1]NBA-Data-1980-2019'!$A$1:$A$16305,'[1]NBA-Data-1980-2019'!$D$1:$D$16305,"",0)</f>
        <v>BOS</v>
      </c>
      <c r="T293" s="2" t="str" cm="1">
        <f t="array" ref="T293">_xlfn.XLOOKUP($A293&amp;T$5,'[1]NBA-Data-1980-2019'!$B$1:$B$16305&amp;'[1]NBA-Data-1980-2019'!$A$1:$A$16305,'[1]NBA-Data-1980-2019'!$D$1:$D$16305,"",0)</f>
        <v>BOS</v>
      </c>
      <c r="U293" s="2" t="str" cm="1">
        <f t="array" ref="U293">_xlfn.XLOOKUP($A293&amp;U$5,'[1]NBA-Data-1980-2019'!$B$1:$B$16305&amp;'[1]NBA-Data-1980-2019'!$A$1:$A$16305,'[1]NBA-Data-1980-2019'!$D$1:$D$16305,"",0)</f>
        <v>BOS</v>
      </c>
      <c r="V293" s="2" t="str" cm="1">
        <f t="array" ref="V293">_xlfn.XLOOKUP($A293&amp;V$5,'[1]NBA-Data-1980-2019'!$B$1:$B$16305&amp;'[1]NBA-Data-1980-2019'!$A$1:$A$16305,'[1]NBA-Data-1980-2019'!$D$1:$D$16305,"",0)</f>
        <v>BOS</v>
      </c>
      <c r="W293" s="2" t="str" cm="1">
        <f t="array" ref="W293">_xlfn.XLOOKUP($A293&amp;W$5,'[1]NBA-Data-1980-2019'!$B$1:$B$16305&amp;'[1]NBA-Data-1980-2019'!$A$1:$A$16305,'[1]NBA-Data-1980-2019'!$D$1:$D$16305,"",0)</f>
        <v>BOS</v>
      </c>
      <c r="X293" s="2" t="str" cm="1">
        <f t="array" ref="X293">_xlfn.XLOOKUP($A293&amp;X$5,'[1]NBA-Data-1980-2019'!$B$1:$B$16305&amp;'[1]NBA-Data-1980-2019'!$A$1:$A$16305,'[1]NBA-Data-1980-2019'!$D$1:$D$16305,"",0)</f>
        <v>MIA</v>
      </c>
      <c r="Y293" s="2" t="str" cm="1">
        <f t="array" ref="Y293">_xlfn.XLOOKUP($A293&amp;Y$5,'[1]NBA-Data-1980-2019'!$B$1:$B$16305&amp;'[1]NBA-Data-1980-2019'!$A$1:$A$16305,'[1]NBA-Data-1980-2019'!$D$1:$D$16305,"",0)</f>
        <v>MIA</v>
      </c>
      <c r="Z293" s="2" t="str" cm="1">
        <f t="array" ref="Z293">_xlfn.XLOOKUP($A293&amp;Z$5,'[1]NBA-Data-1980-2019'!$B$1:$B$16305&amp;'[1]NBA-Data-1980-2019'!$A$1:$A$16305,'[1]NBA-Data-1980-2019'!$D$1:$D$16305,"",0)</f>
        <v/>
      </c>
      <c r="AA293" s="2" t="str" cm="1">
        <f t="array" ref="AA293">_xlfn.XLOOKUP($A293&amp;AA$5,'[1]NBA-Data-1980-2019'!$B$1:$B$16305&amp;'[1]NBA-Data-1980-2019'!$A$1:$A$16305,'[1]NBA-Data-1980-2019'!$D$1:$D$16305,"",0)</f>
        <v/>
      </c>
      <c r="AB293" s="2" t="str" cm="1">
        <f t="array" ref="AB293">_xlfn.XLOOKUP($A293&amp;AB$5,'[1]NBA-Data-1980-2019'!$B$1:$B$16305&amp;'[1]NBA-Data-1980-2019'!$A$1:$A$16305,'[1]NBA-Data-1980-2019'!$D$1:$D$16305,"",0)</f>
        <v/>
      </c>
      <c r="AC293" s="2" t="str" cm="1">
        <f t="array" ref="AC293">_xlfn.XLOOKUP($A293&amp;AC$5,'[1]NBA-Data-1980-2019'!$B$1:$B$16305&amp;'[1]NBA-Data-1980-2019'!$A$1:$A$16305,'[1]NBA-Data-1980-2019'!$D$1:$D$16305,"",0)</f>
        <v/>
      </c>
      <c r="AD293" s="2" t="str" cm="1">
        <f t="array" ref="AD293">_xlfn.XLOOKUP($A293&amp;AD$5,'[1]NBA-Data-1980-2019'!$B$1:$B$16305&amp;'[1]NBA-Data-1980-2019'!$A$1:$A$16305,'[1]NBA-Data-1980-2019'!$D$1:$D$16305,"",0)</f>
        <v/>
      </c>
      <c r="AE293" s="2" t="str" cm="1">
        <f t="array" ref="AE293">_xlfn.XLOOKUP($A293&amp;AE$5,'[1]NBA-Data-1980-2019'!$B$1:$B$16305&amp;'[1]NBA-Data-1980-2019'!$A$1:$A$16305,'[1]NBA-Data-1980-2019'!$D$1:$D$16305,"",0)</f>
        <v/>
      </c>
      <c r="AF293" s="2" t="str" cm="1">
        <f t="array" ref="AF293">_xlfn.XLOOKUP($A293&amp;AF$5,'[1]NBA-Data-1980-2019'!$B$1:$B$16305&amp;'[1]NBA-Data-1980-2019'!$A$1:$A$16305,'[1]NBA-Data-1980-2019'!$D$1:$D$16305,"",0)</f>
        <v/>
      </c>
      <c r="AG293" s="2" t="str" cm="1">
        <f t="array" ref="AG293">_xlfn.XLOOKUP($A293&amp;AG$5,'[1]NBA-Data-1980-2019'!$B$1:$B$16305&amp;'[1]NBA-Data-1980-2019'!$A$1:$A$16305,'[1]NBA-Data-1980-2019'!$D$1:$D$16305,"",0)</f>
        <v/>
      </c>
      <c r="AH293" s="2" t="str" cm="1">
        <f t="array" ref="AH293">_xlfn.XLOOKUP($A293&amp;AH$5,'[1]NBA-Data-1980-2019'!$B$1:$B$16305&amp;'[1]NBA-Data-1980-2019'!$A$1:$A$16305,'[1]NBA-Data-1980-2019'!$H$1:$H$16305,"",0)</f>
        <v/>
      </c>
      <c r="AI293" s="2" t="str" cm="1">
        <f t="array" ref="AI293">_xlfn.XLOOKUP($A293&amp;AI$5,'[1]NBA-Data-1980-2019'!$B$1:$B$16305&amp;'[1]NBA-Data-1980-2019'!$A$1:$A$16305,'[1]NBA-Data-1980-2019'!$H$1:$H$16305,"",0)</f>
        <v/>
      </c>
      <c r="AJ293" s="2" t="str" cm="1">
        <f t="array" ref="AJ293">_xlfn.XLOOKUP($A293&amp;AJ$5,'[1]NBA-Data-1980-2019'!$B$1:$B$16305&amp;'[1]NBA-Data-1980-2019'!$A$1:$A$16305,'[1]NBA-Data-1980-2019'!$H$1:$H$16305,"",0)</f>
        <v/>
      </c>
      <c r="AK293" s="2" t="str" cm="1">
        <f t="array" ref="AK293">_xlfn.XLOOKUP($A293&amp;AK$5,'[1]NBA-Data-1980-2019'!$B$1:$B$16305&amp;'[1]NBA-Data-1980-2019'!$A$1:$A$16305,'[1]NBA-Data-1980-2019'!$H$1:$H$16305,"",0)</f>
        <v/>
      </c>
      <c r="AL293" s="2" t="str" cm="1">
        <f t="array" ref="AL293">_xlfn.XLOOKUP($A293&amp;AL$5,'[1]NBA-Data-1980-2019'!$B$1:$B$16305&amp;'[1]NBA-Data-1980-2019'!$A$1:$A$16305,'[1]NBA-Data-1980-2019'!$H$1:$H$16305,"",0)</f>
        <v/>
      </c>
      <c r="AM293" s="2" t="str" cm="1">
        <f t="array" ref="AM293">_xlfn.XLOOKUP($A293&amp;AM$5,'[1]NBA-Data-1980-2019'!$B$1:$B$16305&amp;'[1]NBA-Data-1980-2019'!$A$1:$A$16305,'[1]NBA-Data-1980-2019'!$H$1:$H$16305,"",0)</f>
        <v/>
      </c>
      <c r="AN293" s="2" cm="1">
        <f t="array" ref="AN293">_xlfn.XLOOKUP($A293&amp;AN$5,'[1]NBA-Data-1980-2019'!$B$1:$B$16305&amp;'[1]NBA-Data-1980-2019'!$A$1:$A$16305,'[1]NBA-Data-1980-2019'!$H$1:$H$16305,"",0)</f>
        <v>2533.7999999999997</v>
      </c>
      <c r="AO293" s="2" cm="1">
        <f t="array" ref="AO293">_xlfn.XLOOKUP($A293&amp;AO$5,'[1]NBA-Data-1980-2019'!$B$1:$B$16305&amp;'[1]NBA-Data-1980-2019'!$A$1:$A$16305,'[1]NBA-Data-1980-2019'!$H$1:$H$16305,"",0)</f>
        <v>3288.2000000000003</v>
      </c>
      <c r="AP293" s="2" cm="1">
        <f t="array" ref="AP293">_xlfn.XLOOKUP($A293&amp;AP$5,'[1]NBA-Data-1980-2019'!$B$1:$B$16305&amp;'[1]NBA-Data-1980-2019'!$A$1:$A$16305,'[1]NBA-Data-1980-2019'!$H$1:$H$16305,"",0)</f>
        <v>1720</v>
      </c>
      <c r="AQ293" s="2" cm="1">
        <f t="array" ref="AQ293">_xlfn.XLOOKUP($A293&amp;AQ$5,'[1]NBA-Data-1980-2019'!$B$1:$B$16305&amp;'[1]NBA-Data-1980-2019'!$A$1:$A$16305,'[1]NBA-Data-1980-2019'!$H$1:$H$16305,"",0)</f>
        <v>3066.7999999999997</v>
      </c>
      <c r="AR293" s="2" cm="1">
        <f t="array" ref="AR293">_xlfn.XLOOKUP($A293&amp;AR$5,'[1]NBA-Data-1980-2019'!$B$1:$B$16305&amp;'[1]NBA-Data-1980-2019'!$A$1:$A$16305,'[1]NBA-Data-1980-2019'!$H$1:$H$16305,"",0)</f>
        <v>3132.4</v>
      </c>
      <c r="AS293" s="2" cm="1">
        <f t="array" ref="AS293">_xlfn.XLOOKUP($A293&amp;AS$5,'[1]NBA-Data-1980-2019'!$B$1:$B$16305&amp;'[1]NBA-Data-1980-2019'!$A$1:$A$16305,'[1]NBA-Data-1980-2019'!$H$1:$H$16305,"",0)</f>
        <v>2525.4</v>
      </c>
      <c r="AT293" s="2" cm="1">
        <f t="array" ref="AT293">_xlfn.XLOOKUP($A293&amp;AT$5,'[1]NBA-Data-1980-2019'!$B$1:$B$16305&amp;'[1]NBA-Data-1980-2019'!$A$1:$A$16305,'[1]NBA-Data-1980-2019'!$H$1:$H$16305,"",0)</f>
        <v>2880.4</v>
      </c>
      <c r="AU293" s="2" cm="1">
        <f t="array" ref="AU293">_xlfn.XLOOKUP($A293&amp;AU$5,'[1]NBA-Data-1980-2019'!$B$1:$B$16305&amp;'[1]NBA-Data-1980-2019'!$A$1:$A$16305,'[1]NBA-Data-1980-2019'!$H$1:$H$16305,"",0)</f>
        <v>2150.4</v>
      </c>
      <c r="AV293" s="2" cm="1">
        <f t="array" ref="AV293">_xlfn.XLOOKUP($A293&amp;AV$5,'[1]NBA-Data-1980-2019'!$B$1:$B$16305&amp;'[1]NBA-Data-1980-2019'!$A$1:$A$16305,'[1]NBA-Data-1980-2019'!$H$1:$H$16305,"",0)</f>
        <v>3065.3999999999996</v>
      </c>
      <c r="AW293" s="2" cm="1">
        <f t="array" ref="AW293">_xlfn.XLOOKUP($A293&amp;AW$5,'[1]NBA-Data-1980-2019'!$B$1:$B$16305&amp;'[1]NBA-Data-1980-2019'!$A$1:$A$16305,'[1]NBA-Data-1980-2019'!$H$1:$H$16305,"",0)</f>
        <v>3018.6000000000004</v>
      </c>
      <c r="AX293" s="2" cm="1">
        <f t="array" ref="AX293">_xlfn.XLOOKUP($A293&amp;AX$5,'[1]NBA-Data-1980-2019'!$B$1:$B$16305&amp;'[1]NBA-Data-1980-2019'!$A$1:$A$16305,'[1]NBA-Data-1980-2019'!$H$1:$H$16305,"",0)</f>
        <v>2216.5</v>
      </c>
      <c r="AY293" s="2" cm="1">
        <f t="array" ref="AY293">_xlfn.XLOOKUP($A293&amp;AY$5,'[1]NBA-Data-1980-2019'!$B$1:$B$16305&amp;'[1]NBA-Data-1980-2019'!$A$1:$A$16305,'[1]NBA-Data-1980-2019'!$H$1:$H$16305,"",0)</f>
        <v>2620.6999999999998</v>
      </c>
      <c r="AZ293" s="2" cm="1">
        <f t="array" ref="AZ293">_xlfn.XLOOKUP($A293&amp;AZ$5,'[1]NBA-Data-1980-2019'!$B$1:$B$16305&amp;'[1]NBA-Data-1980-2019'!$A$1:$A$16305,'[1]NBA-Data-1980-2019'!$H$1:$H$16305,"",0)</f>
        <v>2875.6</v>
      </c>
      <c r="BA293" s="2" cm="1">
        <f t="array" ref="BA293">_xlfn.XLOOKUP($A293&amp;BA$5,'[1]NBA-Data-1980-2019'!$B$1:$B$16305&amp;'[1]NBA-Data-1980-2019'!$A$1:$A$16305,'[1]NBA-Data-1980-2019'!$H$1:$H$16305,"",0)</f>
        <v>2816</v>
      </c>
      <c r="BB293" s="2" cm="1">
        <f t="array" ref="BB293">_xlfn.XLOOKUP($A293&amp;BB$5,'[1]NBA-Data-1980-2019'!$B$1:$B$16305&amp;'[1]NBA-Data-1980-2019'!$A$1:$A$16305,'[1]NBA-Data-1980-2019'!$H$1:$H$16305,"",0)</f>
        <v>2888</v>
      </c>
      <c r="BC293" s="2" cm="1">
        <f t="array" ref="BC293">_xlfn.XLOOKUP($A293&amp;BC$5,'[1]NBA-Data-1980-2019'!$B$1:$B$16305&amp;'[1]NBA-Data-1980-2019'!$A$1:$A$16305,'[1]NBA-Data-1980-2019'!$H$1:$H$16305,"",0)</f>
        <v>1564</v>
      </c>
      <c r="BD293" s="2" cm="1">
        <f t="array" ref="BD293">_xlfn.XLOOKUP($A293&amp;BD$5,'[1]NBA-Data-1980-2019'!$B$1:$B$16305&amp;'[1]NBA-Data-1980-2019'!$A$1:$A$16305,'[1]NBA-Data-1980-2019'!$H$1:$H$16305,"",0)</f>
        <v>2038.2</v>
      </c>
      <c r="BE293" s="2" cm="1">
        <f t="array" ref="BE293">_xlfn.XLOOKUP($A293&amp;BE$5,'[1]NBA-Data-1980-2019'!$B$1:$B$16305&amp;'[1]NBA-Data-1980-2019'!$A$1:$A$16305,'[1]NBA-Data-1980-2019'!$H$1:$H$16305,"",0)</f>
        <v>1934.5</v>
      </c>
      <c r="BF293" s="2" t="str" cm="1">
        <f t="array" ref="BF293">_xlfn.XLOOKUP($A293&amp;BF$5,'[1]NBA-Data-1980-2019'!$B$1:$B$16305&amp;'[1]NBA-Data-1980-2019'!$A$1:$A$16305,'[1]NBA-Data-1980-2019'!$H$1:$H$16305,"",0)</f>
        <v/>
      </c>
      <c r="BG293" s="2" t="str" cm="1">
        <f t="array" ref="BG293">_xlfn.XLOOKUP($A293&amp;BG$5,'[1]NBA-Data-1980-2019'!$B$1:$B$16305&amp;'[1]NBA-Data-1980-2019'!$A$1:$A$16305,'[1]NBA-Data-1980-2019'!$H$1:$H$16305,"",0)</f>
        <v/>
      </c>
      <c r="BH293" s="2" t="str" cm="1">
        <f t="array" ref="BH293">_xlfn.XLOOKUP($A293&amp;BH$5,'[1]NBA-Data-1980-2019'!$B$1:$B$16305&amp;'[1]NBA-Data-1980-2019'!$A$1:$A$16305,'[1]NBA-Data-1980-2019'!$H$1:$H$16305,"",0)</f>
        <v/>
      </c>
      <c r="BI293" s="2" t="str" cm="1">
        <f t="array" ref="BI293">_xlfn.XLOOKUP($A293&amp;BI$5,'[1]NBA-Data-1980-2019'!$B$1:$B$16305&amp;'[1]NBA-Data-1980-2019'!$A$1:$A$16305,'[1]NBA-Data-1980-2019'!$H$1:$H$16305,"",0)</f>
        <v/>
      </c>
      <c r="BJ293" s="2" t="str" cm="1">
        <f t="array" ref="BJ293">_xlfn.XLOOKUP($A293&amp;BJ$5,'[1]NBA-Data-1980-2019'!$B$1:$B$16305&amp;'[1]NBA-Data-1980-2019'!$A$1:$A$16305,'[1]NBA-Data-1980-2019'!$H$1:$H$16305,"",0)</f>
        <v/>
      </c>
      <c r="BK293" s="2" t="str" cm="1">
        <f t="array" ref="BK293">_xlfn.XLOOKUP($A293&amp;BK$5,'[1]NBA-Data-1980-2019'!$B$1:$B$16305&amp;'[1]NBA-Data-1980-2019'!$A$1:$A$16305,'[1]NBA-Data-1980-2019'!$H$1:$H$16305,"",0)</f>
        <v/>
      </c>
      <c r="BL293" s="2" t="str" cm="1">
        <f t="array" ref="BL293">_xlfn.XLOOKUP($A293&amp;BL$5,'[1]NBA-Data-1980-2019'!$B$1:$B$16305&amp;'[1]NBA-Data-1980-2019'!$A$1:$A$16305,'[1]NBA-Data-1980-2019'!$H$1:$H$16305,"",0)</f>
        <v/>
      </c>
      <c r="BM293" s="2" t="str" cm="1">
        <f t="array" ref="BM293">_xlfn.XLOOKUP($A293&amp;BM$5,'[1]NBA-Data-1980-2019'!$B$1:$B$16305&amp;'[1]NBA-Data-1980-2019'!$A$1:$A$16305,'[1]NBA-Data-1980-2019'!$H$1:$H$16305,"",0)</f>
        <v/>
      </c>
      <c r="BN293" s="2" t="str" cm="1">
        <f t="array" ref="BN293">_xlfn.XLOOKUP($A293&amp;BN$5,'[1]NBA-Data-1980-2019'!$B$1:$B$16305&amp;'[1]NBA-Data-1980-2019'!$A$1:$A$16305,'[1]NBA-Data-1980-2019'!$F$1:$F$16305,"",0)</f>
        <v/>
      </c>
      <c r="BO293" s="2" t="str" cm="1">
        <f t="array" ref="BO293">_xlfn.XLOOKUP($A293&amp;BO$5,'[1]NBA-Data-1980-2019'!$B$1:$B$16305&amp;'[1]NBA-Data-1980-2019'!$A$1:$A$16305,'[1]NBA-Data-1980-2019'!$F$1:$F$16305,"",0)</f>
        <v/>
      </c>
      <c r="BP293" s="2" t="str" cm="1">
        <f t="array" ref="BP293">_xlfn.XLOOKUP($A293&amp;BP$5,'[1]NBA-Data-1980-2019'!$B$1:$B$16305&amp;'[1]NBA-Data-1980-2019'!$A$1:$A$16305,'[1]NBA-Data-1980-2019'!$F$1:$F$16305,"",0)</f>
        <v/>
      </c>
      <c r="BQ293" s="2" t="str" cm="1">
        <f t="array" ref="BQ293">_xlfn.XLOOKUP($A293&amp;BQ$5,'[1]NBA-Data-1980-2019'!$B$1:$B$16305&amp;'[1]NBA-Data-1980-2019'!$A$1:$A$16305,'[1]NBA-Data-1980-2019'!$F$1:$F$16305,"",0)</f>
        <v/>
      </c>
      <c r="BR293" s="2" t="str" cm="1">
        <f t="array" ref="BR293">_xlfn.XLOOKUP($A293&amp;BR$5,'[1]NBA-Data-1980-2019'!$B$1:$B$16305&amp;'[1]NBA-Data-1980-2019'!$A$1:$A$16305,'[1]NBA-Data-1980-2019'!$F$1:$F$16305,"",0)</f>
        <v/>
      </c>
      <c r="BS293" s="2" t="str" cm="1">
        <f t="array" ref="BS293">_xlfn.XLOOKUP($A293&amp;BS$5,'[1]NBA-Data-1980-2019'!$B$1:$B$16305&amp;'[1]NBA-Data-1980-2019'!$A$1:$A$16305,'[1]NBA-Data-1980-2019'!$F$1:$F$16305,"",0)</f>
        <v/>
      </c>
      <c r="BT293" s="2" cm="1">
        <f t="array" ref="BT293">_xlfn.XLOOKUP($A293&amp;BT$5,'[1]NBA-Data-1980-2019'!$B$1:$B$16305&amp;'[1]NBA-Data-1980-2019'!$A$1:$A$16305,'[1]NBA-Data-1980-2019'!$F$1:$F$16305,"",0)</f>
        <v>14.6</v>
      </c>
      <c r="BU293" s="2" cm="1">
        <f t="array" ref="BU293">_xlfn.XLOOKUP($A293&amp;BU$5,'[1]NBA-Data-1980-2019'!$B$1:$B$16305&amp;'[1]NBA-Data-1980-2019'!$A$1:$A$16305,'[1]NBA-Data-1980-2019'!$F$1:$F$16305,"",0)</f>
        <v>16.2</v>
      </c>
      <c r="BV293" s="2" cm="1">
        <f t="array" ref="BV293">_xlfn.XLOOKUP($A293&amp;BV$5,'[1]NBA-Data-1980-2019'!$B$1:$B$16305&amp;'[1]NBA-Data-1980-2019'!$A$1:$A$16305,'[1]NBA-Data-1980-2019'!$F$1:$F$16305,"",0)</f>
        <v>18.899999999999999</v>
      </c>
      <c r="BW293" s="2" cm="1">
        <f t="array" ref="BW293">_xlfn.XLOOKUP($A293&amp;BW$5,'[1]NBA-Data-1980-2019'!$B$1:$B$16305&amp;'[1]NBA-Data-1980-2019'!$A$1:$A$16305,'[1]NBA-Data-1980-2019'!$F$1:$F$16305,"",0)</f>
        <v>20.6</v>
      </c>
      <c r="BX293" s="2" cm="1">
        <f t="array" ref="BX293">_xlfn.XLOOKUP($A293&amp;BX$5,'[1]NBA-Data-1980-2019'!$B$1:$B$16305&amp;'[1]NBA-Data-1980-2019'!$A$1:$A$16305,'[1]NBA-Data-1980-2019'!$F$1:$F$16305,"",0)</f>
        <v>22.9</v>
      </c>
      <c r="BY293" s="2" cm="1">
        <f t="array" ref="BY293">_xlfn.XLOOKUP($A293&amp;BY$5,'[1]NBA-Data-1980-2019'!$B$1:$B$16305&amp;'[1]NBA-Data-1980-2019'!$A$1:$A$16305,'[1]NBA-Data-1980-2019'!$F$1:$F$16305,"",0)</f>
        <v>21.6</v>
      </c>
      <c r="BZ293" s="2" cm="1">
        <f t="array" ref="BZ293">_xlfn.XLOOKUP($A293&amp;BZ$5,'[1]NBA-Data-1980-2019'!$B$1:$B$16305&amp;'[1]NBA-Data-1980-2019'!$A$1:$A$16305,'[1]NBA-Data-1980-2019'!$F$1:$F$16305,"",0)</f>
        <v>21.3</v>
      </c>
      <c r="CA293" s="2" cm="1">
        <f t="array" ref="CA293">_xlfn.XLOOKUP($A293&amp;CA$5,'[1]NBA-Data-1980-2019'!$B$1:$B$16305&amp;'[1]NBA-Data-1980-2019'!$A$1:$A$16305,'[1]NBA-Data-1980-2019'!$F$1:$F$16305,"",0)</f>
        <v>21.7</v>
      </c>
      <c r="CB293" s="2" cm="1">
        <f t="array" ref="CB293">_xlfn.XLOOKUP($A293&amp;CB$5,'[1]NBA-Data-1980-2019'!$B$1:$B$16305&amp;'[1]NBA-Data-1980-2019'!$A$1:$A$16305,'[1]NBA-Data-1980-2019'!$F$1:$F$16305,"",0)</f>
        <v>20.9</v>
      </c>
      <c r="CC293" s="2" cm="1">
        <f t="array" ref="CC293">_xlfn.XLOOKUP($A293&amp;CC$5,'[1]NBA-Data-1980-2019'!$B$1:$B$16305&amp;'[1]NBA-Data-1980-2019'!$A$1:$A$16305,'[1]NBA-Data-1980-2019'!$F$1:$F$16305,"",0)</f>
        <v>22.2</v>
      </c>
      <c r="CD293" s="2" cm="1">
        <f t="array" ref="CD293">_xlfn.XLOOKUP($A293&amp;CD$5,'[1]NBA-Data-1980-2019'!$B$1:$B$16305&amp;'[1]NBA-Data-1980-2019'!$A$1:$A$16305,'[1]NBA-Data-1980-2019'!$F$1:$F$16305,"",0)</f>
        <v>21.6</v>
      </c>
      <c r="CE293" s="2" cm="1">
        <f t="array" ref="CE293">_xlfn.XLOOKUP($A293&amp;CE$5,'[1]NBA-Data-1980-2019'!$B$1:$B$16305&amp;'[1]NBA-Data-1980-2019'!$A$1:$A$16305,'[1]NBA-Data-1980-2019'!$F$1:$F$16305,"",0)</f>
        <v>16.399999999999999</v>
      </c>
      <c r="CF293" s="2" cm="1">
        <f t="array" ref="CF293">_xlfn.XLOOKUP($A293&amp;CF$5,'[1]NBA-Data-1980-2019'!$B$1:$B$16305&amp;'[1]NBA-Data-1980-2019'!$A$1:$A$16305,'[1]NBA-Data-1980-2019'!$F$1:$F$16305,"",0)</f>
        <v>17.3</v>
      </c>
      <c r="CG293" s="2" cm="1">
        <f t="array" ref="CG293">_xlfn.XLOOKUP($A293&amp;CG$5,'[1]NBA-Data-1980-2019'!$B$1:$B$16305&amp;'[1]NBA-Data-1980-2019'!$A$1:$A$16305,'[1]NBA-Data-1980-2019'!$F$1:$F$16305,"",0)</f>
        <v>15.2</v>
      </c>
      <c r="CH293" s="2" cm="1">
        <f t="array" ref="CH293">_xlfn.XLOOKUP($A293&amp;CH$5,'[1]NBA-Data-1980-2019'!$B$1:$B$16305&amp;'[1]NBA-Data-1980-2019'!$A$1:$A$16305,'[1]NBA-Data-1980-2019'!$F$1:$F$16305,"",0)</f>
        <v>16.399999999999999</v>
      </c>
      <c r="CI293" s="2" cm="1">
        <f t="array" ref="CI293">_xlfn.XLOOKUP($A293&amp;CI$5,'[1]NBA-Data-1980-2019'!$B$1:$B$16305&amp;'[1]NBA-Data-1980-2019'!$A$1:$A$16305,'[1]NBA-Data-1980-2019'!$F$1:$F$16305,"",0)</f>
        <v>14.8</v>
      </c>
      <c r="CJ293" s="2" cm="1">
        <f t="array" ref="CJ293">_xlfn.XLOOKUP($A293&amp;CJ$5,'[1]NBA-Data-1980-2019'!$B$1:$B$16305&amp;'[1]NBA-Data-1980-2019'!$A$1:$A$16305,'[1]NBA-Data-1980-2019'!$F$1:$F$16305,"",0)</f>
        <v>14.7</v>
      </c>
      <c r="CK293" s="2" cm="1">
        <f t="array" ref="CK293">_xlfn.XLOOKUP($A293&amp;CK$5,'[1]NBA-Data-1980-2019'!$B$1:$B$16305&amp;'[1]NBA-Data-1980-2019'!$A$1:$A$16305,'[1]NBA-Data-1980-2019'!$F$1:$F$16305,"",0)</f>
        <v>12.8</v>
      </c>
      <c r="CL293" s="2" t="str" cm="1">
        <f t="array" ref="CL293">_xlfn.XLOOKUP($A293&amp;CL$5,'[1]NBA-Data-1980-2019'!$B$1:$B$16305&amp;'[1]NBA-Data-1980-2019'!$A$1:$A$16305,'[1]NBA-Data-1980-2019'!$F$1:$F$16305,"",0)</f>
        <v/>
      </c>
      <c r="CM293" s="2" t="str" cm="1">
        <f t="array" ref="CM293">_xlfn.XLOOKUP($A293&amp;CM$5,'[1]NBA-Data-1980-2019'!$B$1:$B$16305&amp;'[1]NBA-Data-1980-2019'!$A$1:$A$16305,'[1]NBA-Data-1980-2019'!$F$1:$F$16305,"",0)</f>
        <v/>
      </c>
      <c r="CN293" s="2" t="str" cm="1">
        <f t="array" ref="CN293">_xlfn.XLOOKUP($A293&amp;CN$5,'[1]NBA-Data-1980-2019'!$B$1:$B$16305&amp;'[1]NBA-Data-1980-2019'!$A$1:$A$16305,'[1]NBA-Data-1980-2019'!$F$1:$F$16305,"",0)</f>
        <v/>
      </c>
      <c r="CO293" s="2" t="str" cm="1">
        <f t="array" ref="CO293">_xlfn.XLOOKUP($A293&amp;CO$5,'[1]NBA-Data-1980-2019'!$B$1:$B$16305&amp;'[1]NBA-Data-1980-2019'!$A$1:$A$16305,'[1]NBA-Data-1980-2019'!$F$1:$F$16305,"",0)</f>
        <v/>
      </c>
      <c r="CP293" s="2" t="str" cm="1">
        <f t="array" ref="CP293">_xlfn.XLOOKUP($A293&amp;CP$5,'[1]NBA-Data-1980-2019'!$B$1:$B$16305&amp;'[1]NBA-Data-1980-2019'!$A$1:$A$16305,'[1]NBA-Data-1980-2019'!$F$1:$F$16305,"",0)</f>
        <v/>
      </c>
      <c r="CQ293" s="2" t="str" cm="1">
        <f t="array" ref="CQ293">_xlfn.XLOOKUP($A293&amp;CQ$5,'[1]NBA-Data-1980-2019'!$B$1:$B$16305&amp;'[1]NBA-Data-1980-2019'!$A$1:$A$16305,'[1]NBA-Data-1980-2019'!$F$1:$F$16305,"",0)</f>
        <v/>
      </c>
      <c r="CR293" s="2" t="str" cm="1">
        <f t="array" ref="CR293">_xlfn.XLOOKUP($A293&amp;CR$5,'[1]NBA-Data-1980-2019'!$B$1:$B$16305&amp;'[1]NBA-Data-1980-2019'!$A$1:$A$16305,'[1]NBA-Data-1980-2019'!$F$1:$F$16305,"",0)</f>
        <v/>
      </c>
      <c r="CS293" s="2" t="str" cm="1">
        <f t="array" ref="CS293">_xlfn.XLOOKUP($A293&amp;CS$5,'[1]NBA-Data-1980-2019'!$B$1:$B$16305&amp;'[1]NBA-Data-1980-2019'!$A$1:$A$16305,'[1]NBA-Data-1980-2019'!$F$1:$F$16305,"",0)</f>
        <v/>
      </c>
      <c r="CU293" s="2" t="str">
        <f>_xlfn.XLOOKUP($A293,TEAMS!$G$1:$G$839,TEAMS!$H$1:$H$839,"",0)</f>
        <v>SG</v>
      </c>
      <c r="CV293" s="2" t="str">
        <f>_xlfn.XLOOKUP($CU293,DASHBOARD!$B$22:$B$27,DASHBOARD!$C$22:$C$27,"",0)</f>
        <v>GUARD</v>
      </c>
      <c r="CY293" s="63">
        <f>SUMIFS('[1]NBA-Data-1980-2019'!$G$1:$G$16305,'[1]NBA-Data-1980-2019'!$B$1:$B$16305,$A293,'[1]NBA-Data-1980-2019'!$A$1:$A$16305,CY$9)</f>
        <v>0</v>
      </c>
      <c r="CZ293" s="63">
        <f>SUMIFS('[1]NBA-Data-1980-2019'!$G$1:$G$16305,'[1]NBA-Data-1980-2019'!$B$1:$B$16305,$A293,'[1]NBA-Data-1980-2019'!$A$1:$A$16305,CZ$9)</f>
        <v>0</v>
      </c>
      <c r="DA293" s="63">
        <f>SUMIFS('[1]NBA-Data-1980-2019'!$G$1:$G$16305,'[1]NBA-Data-1980-2019'!$B$1:$B$16305,$A293,'[1]NBA-Data-1980-2019'!$A$1:$A$16305,DA$9)</f>
        <v>0</v>
      </c>
      <c r="DB293" s="63">
        <f>SUMIFS('[1]NBA-Data-1980-2019'!$G$1:$G$16305,'[1]NBA-Data-1980-2019'!$B$1:$B$16305,$A293,'[1]NBA-Data-1980-2019'!$A$1:$A$16305,DB$9)</f>
        <v>0</v>
      </c>
      <c r="DC293" s="63">
        <f>SUMIFS('[1]NBA-Data-1980-2019'!$G$1:$G$16305,'[1]NBA-Data-1980-2019'!$B$1:$B$16305,$A293,'[1]NBA-Data-1980-2019'!$A$1:$A$16305,DC$9)</f>
        <v>0</v>
      </c>
      <c r="DD293" s="63">
        <f>SUMIFS('[1]NBA-Data-1980-2019'!$G$1:$G$16305,'[1]NBA-Data-1980-2019'!$B$1:$B$16305,$A293,'[1]NBA-Data-1980-2019'!$A$1:$A$16305,DD$9)</f>
        <v>0</v>
      </c>
      <c r="DE293" s="63">
        <f>SUMIFS('[1]NBA-Data-1980-2019'!$G$1:$G$16305,'[1]NBA-Data-1980-2019'!$B$1:$B$16305,$A293,'[1]NBA-Data-1980-2019'!$A$1:$A$16305,DE$9)</f>
        <v>1785000</v>
      </c>
      <c r="DF293" s="63">
        <f>SUMIFS('[1]NBA-Data-1980-2019'!$G$1:$G$16305,'[1]NBA-Data-1980-2019'!$B$1:$B$16305,$A293,'[1]NBA-Data-1980-2019'!$A$1:$A$16305,DF$9)</f>
        <v>2052360</v>
      </c>
      <c r="DG293" s="63">
        <f>SUMIFS('[1]NBA-Data-1980-2019'!$G$1:$G$16305,'[1]NBA-Data-1980-2019'!$B$1:$B$16305,$A293,'[1]NBA-Data-1980-2019'!$A$1:$A$16305,DG$9)</f>
        <v>2320000</v>
      </c>
      <c r="DH293" s="63">
        <f>SUMIFS('[1]NBA-Data-1980-2019'!$G$1:$G$16305,'[1]NBA-Data-1980-2019'!$B$1:$B$16305,$A293,'[1]NBA-Data-1980-2019'!$A$1:$A$16305,DH$9)</f>
        <v>9000000</v>
      </c>
      <c r="DI293" s="63">
        <f>SUMIFS('[1]NBA-Data-1980-2019'!$G$1:$G$16305,'[1]NBA-Data-1980-2019'!$B$1:$B$16305,$A293,'[1]NBA-Data-1980-2019'!$A$1:$A$16305,DI$9)</f>
        <v>10130000</v>
      </c>
      <c r="DJ293" s="63">
        <f>SUMIFS('[1]NBA-Data-1980-2019'!$G$1:$G$16305,'[1]NBA-Data-1980-2019'!$B$1:$B$16305,$A293,'[1]NBA-Data-1980-2019'!$A$1:$A$16305,DJ$9)</f>
        <v>11250000</v>
      </c>
      <c r="DK293" s="63">
        <f>SUMIFS('[1]NBA-Data-1980-2019'!$G$1:$G$16305,'[1]NBA-Data-1980-2019'!$B$1:$B$16305,$A293,'[1]NBA-Data-1980-2019'!$A$1:$A$16305,DK$9)</f>
        <v>12375000</v>
      </c>
      <c r="DL293" s="63">
        <f>SUMIFS('[1]NBA-Data-1980-2019'!$G$1:$G$16305,'[1]NBA-Data-1980-2019'!$B$1:$B$16305,$A293,'[1]NBA-Data-1980-2019'!$A$1:$A$16305,DL$9)</f>
        <v>13500000</v>
      </c>
      <c r="DM293" s="63">
        <f>SUMIFS('[1]NBA-Data-1980-2019'!$G$1:$G$16305,'[1]NBA-Data-1980-2019'!$B$1:$B$16305,$A293,'[1]NBA-Data-1980-2019'!$A$1:$A$16305,DM$9)</f>
        <v>14625000</v>
      </c>
      <c r="DN293" s="63">
        <f>SUMIFS('[1]NBA-Data-1980-2019'!$G$1:$G$16305,'[1]NBA-Data-1980-2019'!$B$1:$B$16305,$A293,'[1]NBA-Data-1980-2019'!$A$1:$A$16305,DN$9)</f>
        <v>13223140</v>
      </c>
      <c r="DO293" s="63">
        <f>SUMIFS('[1]NBA-Data-1980-2019'!$G$1:$G$16305,'[1]NBA-Data-1980-2019'!$B$1:$B$16305,$A293,'[1]NBA-Data-1980-2019'!$A$1:$A$16305,DO$9)</f>
        <v>14611570</v>
      </c>
      <c r="DP293" s="63">
        <f>SUMIFS('[1]NBA-Data-1980-2019'!$G$1:$G$16305,'[1]NBA-Data-1980-2019'!$B$1:$B$16305,$A293,'[1]NBA-Data-1980-2019'!$A$1:$A$16305,DP$9)</f>
        <v>16000000</v>
      </c>
      <c r="DQ293" s="63">
        <f>SUMIFS('[1]NBA-Data-1980-2019'!$G$1:$G$16305,'[1]NBA-Data-1980-2019'!$B$1:$B$16305,$A293,'[1]NBA-Data-1980-2019'!$A$1:$A$16305,DQ$9)</f>
        <v>18388430</v>
      </c>
      <c r="DR293" s="63">
        <f>SUMIFS('[1]NBA-Data-1980-2019'!$G$1:$G$16305,'[1]NBA-Data-1980-2019'!$B$1:$B$16305,$A293,'[1]NBA-Data-1980-2019'!$A$1:$A$16305,DR$9)</f>
        <v>18776860</v>
      </c>
      <c r="DS293" s="63">
        <f>SUMIFS('[1]NBA-Data-1980-2019'!$G$1:$G$16305,'[1]NBA-Data-1980-2019'!$B$1:$B$16305,$A293,'[1]NBA-Data-1980-2019'!$A$1:$A$16305,DS$9)</f>
        <v>10000000</v>
      </c>
      <c r="DT293" s="63">
        <f>SUMIFS('[1]NBA-Data-1980-2019'!$G$1:$G$16305,'[1]NBA-Data-1980-2019'!$B$1:$B$16305,$A293,'[1]NBA-Data-1980-2019'!$A$1:$A$16305,DT$9)</f>
        <v>10000000</v>
      </c>
      <c r="DU293" s="63">
        <f>SUMIFS('[1]NBA-Data-1980-2019'!$G$1:$G$16305,'[1]NBA-Data-1980-2019'!$B$1:$B$16305,$A293,'[1]NBA-Data-1980-2019'!$A$1:$A$16305,DU$9)</f>
        <v>3090000</v>
      </c>
      <c r="DV293" s="63">
        <f>SUMIFS('[1]NBA-Data-1980-2019'!$G$1:$G$16305,'[1]NBA-Data-1980-2019'!$B$1:$B$16305,$A293,'[1]NBA-Data-1980-2019'!$A$1:$A$16305,DV$9)</f>
        <v>3229050</v>
      </c>
      <c r="DW293" s="63">
        <f>SUMIFS('[1]NBA-Data-1980-2019'!$G$1:$G$16305,'[1]NBA-Data-1980-2019'!$B$1:$B$16305,$A293,'[1]NBA-Data-1980-2019'!$A$1:$A$16305,DW$9)</f>
        <v>0</v>
      </c>
      <c r="DX293" s="63">
        <f>SUMIFS('[1]NBA-Data-1980-2019'!$G$1:$G$16305,'[1]NBA-Data-1980-2019'!$B$1:$B$16305,$A293,'[1]NBA-Data-1980-2019'!$A$1:$A$16305,DX$9)</f>
        <v>0</v>
      </c>
      <c r="DY293" s="63">
        <f>SUMIFS('[1]NBA-Data-1980-2019'!$G$1:$G$16305,'[1]NBA-Data-1980-2019'!$B$1:$B$16305,$A293,'[1]NBA-Data-1980-2019'!$A$1:$A$16305,DY$9)</f>
        <v>0</v>
      </c>
      <c r="DZ293" s="63">
        <f>SUMIFS('[1]NBA-Data-1980-2019'!$G$1:$G$16305,'[1]NBA-Data-1980-2019'!$B$1:$B$16305,$A293,'[1]NBA-Data-1980-2019'!$A$1:$A$16305,DZ$9)</f>
        <v>0</v>
      </c>
      <c r="EA293" s="63">
        <f>SUMIFS('[1]NBA-Data-1980-2019'!$G$1:$G$16305,'[1]NBA-Data-1980-2019'!$B$1:$B$16305,$A293,'[1]NBA-Data-1980-2019'!$A$1:$A$16305,EA$9)</f>
        <v>0</v>
      </c>
      <c r="EB293" s="63">
        <f>SUMIFS('[1]NBA-Data-1980-2019'!$G$1:$G$16305,'[1]NBA-Data-1980-2019'!$B$1:$B$16305,$A293,'[1]NBA-Data-1980-2019'!$A$1:$A$16305,EB$9)</f>
        <v>0</v>
      </c>
      <c r="EC293" s="63">
        <f>SUMIFS('[1]NBA-Data-1980-2019'!$G$1:$G$16305,'[1]NBA-Data-1980-2019'!$B$1:$B$16305,$A293,'[1]NBA-Data-1980-2019'!$A$1:$A$16305,EC$9)</f>
        <v>0</v>
      </c>
      <c r="ED293" s="63">
        <f>SUMIFS('[1]NBA-Data-1980-2019'!$G$1:$G$16305,'[1]NBA-Data-1980-2019'!$B$1:$B$16305,$A293,'[1]NBA-Data-1980-2019'!$A$1:$A$16305,ED$9)</f>
        <v>0</v>
      </c>
      <c r="EH293" s="2" t="s">
        <v>1481</v>
      </c>
    </row>
    <row r="294" spans="1:165" x14ac:dyDescent="0.2">
      <c r="A294" s="2" t="s">
        <v>977</v>
      </c>
      <c r="B294" s="2" t="str" cm="1">
        <f t="array" ref="B294">_xlfn.XLOOKUP($A294&amp;B$5,'[1]NBA-Data-1980-2019'!$B$1:$B$16305&amp;'[1]NBA-Data-1980-2019'!$A$1:$A$16305,'[1]NBA-Data-1980-2019'!$D$1:$D$16305,"",0)</f>
        <v/>
      </c>
      <c r="C294" s="2" t="str" cm="1">
        <f t="array" ref="C294">_xlfn.XLOOKUP($A294&amp;C$5,'[1]NBA-Data-1980-2019'!$B$1:$B$16305&amp;'[1]NBA-Data-1980-2019'!$A$1:$A$16305,'[1]NBA-Data-1980-2019'!$D$1:$D$16305,"",0)</f>
        <v/>
      </c>
      <c r="D294" s="2" t="str" cm="1">
        <f t="array" ref="D294">_xlfn.XLOOKUP($A294&amp;D$5,'[1]NBA-Data-1980-2019'!$B$1:$B$16305&amp;'[1]NBA-Data-1980-2019'!$A$1:$A$16305,'[1]NBA-Data-1980-2019'!$D$1:$D$16305,"",0)</f>
        <v/>
      </c>
      <c r="E294" s="2" t="str" cm="1">
        <f t="array" ref="E294">_xlfn.XLOOKUP($A294&amp;E$5,'[1]NBA-Data-1980-2019'!$B$1:$B$16305&amp;'[1]NBA-Data-1980-2019'!$A$1:$A$16305,'[1]NBA-Data-1980-2019'!$D$1:$D$16305,"",0)</f>
        <v/>
      </c>
      <c r="F294" s="2" t="str" cm="1">
        <f t="array" ref="F294">_xlfn.XLOOKUP($A294&amp;F$5,'[1]NBA-Data-1980-2019'!$B$1:$B$16305&amp;'[1]NBA-Data-1980-2019'!$A$1:$A$16305,'[1]NBA-Data-1980-2019'!$D$1:$D$16305,"",0)</f>
        <v/>
      </c>
      <c r="G294" s="2" t="str" cm="1">
        <f t="array" ref="G294">_xlfn.XLOOKUP($A294&amp;G$5,'[1]NBA-Data-1980-2019'!$B$1:$B$16305&amp;'[1]NBA-Data-1980-2019'!$A$1:$A$16305,'[1]NBA-Data-1980-2019'!$D$1:$D$16305,"",0)</f>
        <v/>
      </c>
      <c r="H294" s="2" t="str" cm="1">
        <f t="array" ref="H294">_xlfn.XLOOKUP($A294&amp;H$5,'[1]NBA-Data-1980-2019'!$B$1:$B$16305&amp;'[1]NBA-Data-1980-2019'!$A$1:$A$16305,'[1]NBA-Data-1980-2019'!$D$1:$D$16305,"",0)</f>
        <v/>
      </c>
      <c r="I294" s="2" t="str" cm="1">
        <f t="array" ref="I294">_xlfn.XLOOKUP($A294&amp;I$5,'[1]NBA-Data-1980-2019'!$B$1:$B$16305&amp;'[1]NBA-Data-1980-2019'!$A$1:$A$16305,'[1]NBA-Data-1980-2019'!$D$1:$D$16305,"",0)</f>
        <v/>
      </c>
      <c r="J294" s="2" t="str" cm="1">
        <f t="array" ref="J294">_xlfn.XLOOKUP($A294&amp;J$5,'[1]NBA-Data-1980-2019'!$B$1:$B$16305&amp;'[1]NBA-Data-1980-2019'!$A$1:$A$16305,'[1]NBA-Data-1980-2019'!$D$1:$D$16305,"",0)</f>
        <v/>
      </c>
      <c r="K294" s="2" t="str" cm="1">
        <f t="array" ref="K294">_xlfn.XLOOKUP($A294&amp;K$5,'[1]NBA-Data-1980-2019'!$B$1:$B$16305&amp;'[1]NBA-Data-1980-2019'!$A$1:$A$16305,'[1]NBA-Data-1980-2019'!$D$1:$D$16305,"",0)</f>
        <v>WAS</v>
      </c>
      <c r="L294" s="2" t="str" cm="1">
        <f t="array" ref="L294">_xlfn.XLOOKUP($A294&amp;L$5,'[1]NBA-Data-1980-2019'!$B$1:$B$16305&amp;'[1]NBA-Data-1980-2019'!$A$1:$A$16305,'[1]NBA-Data-1980-2019'!$D$1:$D$16305,"",0)</f>
        <v>WAS</v>
      </c>
      <c r="M294" s="2" t="str" cm="1">
        <f t="array" ref="M294">_xlfn.XLOOKUP($A294&amp;M$5,'[1]NBA-Data-1980-2019'!$B$1:$B$16305&amp;'[1]NBA-Data-1980-2019'!$A$1:$A$16305,'[1]NBA-Data-1980-2019'!$D$1:$D$16305,"",0)</f>
        <v>WAS</v>
      </c>
      <c r="N294" s="2" t="str" cm="1">
        <f t="array" ref="N294">_xlfn.XLOOKUP($A294&amp;N$5,'[1]NBA-Data-1980-2019'!$B$1:$B$16305&amp;'[1]NBA-Data-1980-2019'!$A$1:$A$16305,'[1]NBA-Data-1980-2019'!$D$1:$D$16305,"",0)</f>
        <v>DET</v>
      </c>
      <c r="O294" s="2" t="str" cm="1">
        <f t="array" ref="O294">_xlfn.XLOOKUP($A294&amp;O$5,'[1]NBA-Data-1980-2019'!$B$1:$B$16305&amp;'[1]NBA-Data-1980-2019'!$A$1:$A$16305,'[1]NBA-Data-1980-2019'!$D$1:$D$16305,"",0)</f>
        <v>DET</v>
      </c>
      <c r="P294" s="2" t="str" cm="1">
        <f t="array" ref="P294">_xlfn.XLOOKUP($A294&amp;P$5,'[1]NBA-Data-1980-2019'!$B$1:$B$16305&amp;'[1]NBA-Data-1980-2019'!$A$1:$A$16305,'[1]NBA-Data-1980-2019'!$D$1:$D$16305,"",0)</f>
        <v>DET</v>
      </c>
      <c r="Q294" s="2" t="str" cm="1">
        <f t="array" ref="Q294">_xlfn.XLOOKUP($A294&amp;Q$5,'[1]NBA-Data-1980-2019'!$B$1:$B$16305&amp;'[1]NBA-Data-1980-2019'!$A$1:$A$16305,'[1]NBA-Data-1980-2019'!$D$1:$D$16305,"",0)</f>
        <v>DET</v>
      </c>
      <c r="R294" s="2" t="str" cm="1">
        <f t="array" ref="R294">_xlfn.XLOOKUP($A294&amp;R$5,'[1]NBA-Data-1980-2019'!$B$1:$B$16305&amp;'[1]NBA-Data-1980-2019'!$A$1:$A$16305,'[1]NBA-Data-1980-2019'!$D$1:$D$16305,"",0)</f>
        <v>DET</v>
      </c>
      <c r="S294" s="2" t="str" cm="1">
        <f t="array" ref="S294">_xlfn.XLOOKUP($A294&amp;S$5,'[1]NBA-Data-1980-2019'!$B$1:$B$16305&amp;'[1]NBA-Data-1980-2019'!$A$1:$A$16305,'[1]NBA-Data-1980-2019'!$D$1:$D$16305,"",0)</f>
        <v>DET</v>
      </c>
      <c r="T294" s="2" t="str" cm="1">
        <f t="array" ref="T294">_xlfn.XLOOKUP($A294&amp;T$5,'[1]NBA-Data-1980-2019'!$B$1:$B$16305&amp;'[1]NBA-Data-1980-2019'!$A$1:$A$16305,'[1]NBA-Data-1980-2019'!$D$1:$D$16305,"",0)</f>
        <v>DET</v>
      </c>
      <c r="U294" s="2" t="str" cm="1">
        <f t="array" ref="U294">_xlfn.XLOOKUP($A294&amp;U$5,'[1]NBA-Data-1980-2019'!$B$1:$B$16305&amp;'[1]NBA-Data-1980-2019'!$A$1:$A$16305,'[1]NBA-Data-1980-2019'!$D$1:$D$16305,"",0)</f>
        <v>DET</v>
      </c>
      <c r="V294" s="2" t="str" cm="1">
        <f t="array" ref="V294">_xlfn.XLOOKUP($A294&amp;V$5,'[1]NBA-Data-1980-2019'!$B$1:$B$16305&amp;'[1]NBA-Data-1980-2019'!$A$1:$A$16305,'[1]NBA-Data-1980-2019'!$D$1:$D$16305,"",0)</f>
        <v>DET</v>
      </c>
      <c r="W294" s="2" t="str" cm="1">
        <f t="array" ref="W294">_xlfn.XLOOKUP($A294&amp;W$5,'[1]NBA-Data-1980-2019'!$B$1:$B$16305&amp;'[1]NBA-Data-1980-2019'!$A$1:$A$16305,'[1]NBA-Data-1980-2019'!$D$1:$D$16305,"",0)</f>
        <v>CHI</v>
      </c>
      <c r="X294" s="2" t="str" cm="1">
        <f t="array" ref="X294">_xlfn.XLOOKUP($A294&amp;X$5,'[1]NBA-Data-1980-2019'!$B$1:$B$16305&amp;'[1]NBA-Data-1980-2019'!$A$1:$A$16305,'[1]NBA-Data-1980-2019'!$D$1:$D$16305,"",0)</f>
        <v>CHI</v>
      </c>
      <c r="Y294" s="2" t="str" cm="1">
        <f t="array" ref="Y294">_xlfn.XLOOKUP($A294&amp;Y$5,'[1]NBA-Data-1980-2019'!$B$1:$B$16305&amp;'[1]NBA-Data-1980-2019'!$A$1:$A$16305,'[1]NBA-Data-1980-2019'!$D$1:$D$16305,"",0)</f>
        <v/>
      </c>
      <c r="Z294" s="2" t="str" cm="1">
        <f t="array" ref="Z294">_xlfn.XLOOKUP($A294&amp;Z$5,'[1]NBA-Data-1980-2019'!$B$1:$B$16305&amp;'[1]NBA-Data-1980-2019'!$A$1:$A$16305,'[1]NBA-Data-1980-2019'!$D$1:$D$16305,"",0)</f>
        <v/>
      </c>
      <c r="AA294" s="2" t="str" cm="1">
        <f t="array" ref="AA294">_xlfn.XLOOKUP($A294&amp;AA$5,'[1]NBA-Data-1980-2019'!$B$1:$B$16305&amp;'[1]NBA-Data-1980-2019'!$A$1:$A$16305,'[1]NBA-Data-1980-2019'!$D$1:$D$16305,"",0)</f>
        <v/>
      </c>
      <c r="AB294" s="2" t="str" cm="1">
        <f t="array" ref="AB294">_xlfn.XLOOKUP($A294&amp;AB$5,'[1]NBA-Data-1980-2019'!$B$1:$B$16305&amp;'[1]NBA-Data-1980-2019'!$A$1:$A$16305,'[1]NBA-Data-1980-2019'!$D$1:$D$16305,"",0)</f>
        <v/>
      </c>
      <c r="AC294" s="2" t="str" cm="1">
        <f t="array" ref="AC294">_xlfn.XLOOKUP($A294&amp;AC$5,'[1]NBA-Data-1980-2019'!$B$1:$B$16305&amp;'[1]NBA-Data-1980-2019'!$A$1:$A$16305,'[1]NBA-Data-1980-2019'!$D$1:$D$16305,"",0)</f>
        <v/>
      </c>
      <c r="AD294" s="2" t="str" cm="1">
        <f t="array" ref="AD294">_xlfn.XLOOKUP($A294&amp;AD$5,'[1]NBA-Data-1980-2019'!$B$1:$B$16305&amp;'[1]NBA-Data-1980-2019'!$A$1:$A$16305,'[1]NBA-Data-1980-2019'!$D$1:$D$16305,"",0)</f>
        <v/>
      </c>
      <c r="AE294" s="2" t="str" cm="1">
        <f t="array" ref="AE294">_xlfn.XLOOKUP($A294&amp;AE$5,'[1]NBA-Data-1980-2019'!$B$1:$B$16305&amp;'[1]NBA-Data-1980-2019'!$A$1:$A$16305,'[1]NBA-Data-1980-2019'!$D$1:$D$16305,"",0)</f>
        <v/>
      </c>
      <c r="AF294" s="2" t="str" cm="1">
        <f t="array" ref="AF294">_xlfn.XLOOKUP($A294&amp;AF$5,'[1]NBA-Data-1980-2019'!$B$1:$B$16305&amp;'[1]NBA-Data-1980-2019'!$A$1:$A$16305,'[1]NBA-Data-1980-2019'!$D$1:$D$16305,"",0)</f>
        <v/>
      </c>
      <c r="AG294" s="2" t="str" cm="1">
        <f t="array" ref="AG294">_xlfn.XLOOKUP($A294&amp;AG$5,'[1]NBA-Data-1980-2019'!$B$1:$B$16305&amp;'[1]NBA-Data-1980-2019'!$A$1:$A$16305,'[1]NBA-Data-1980-2019'!$D$1:$D$16305,"",0)</f>
        <v/>
      </c>
      <c r="AH294" s="2" t="str" cm="1">
        <f t="array" ref="AH294">_xlfn.XLOOKUP($A294&amp;AH$5,'[1]NBA-Data-1980-2019'!$B$1:$B$16305&amp;'[1]NBA-Data-1980-2019'!$A$1:$A$16305,'[1]NBA-Data-1980-2019'!$H$1:$H$16305,"",0)</f>
        <v/>
      </c>
      <c r="AI294" s="2" t="str" cm="1">
        <f t="array" ref="AI294">_xlfn.XLOOKUP($A294&amp;AI$5,'[1]NBA-Data-1980-2019'!$B$1:$B$16305&amp;'[1]NBA-Data-1980-2019'!$A$1:$A$16305,'[1]NBA-Data-1980-2019'!$H$1:$H$16305,"",0)</f>
        <v/>
      </c>
      <c r="AJ294" s="2" t="str" cm="1">
        <f t="array" ref="AJ294">_xlfn.XLOOKUP($A294&amp;AJ$5,'[1]NBA-Data-1980-2019'!$B$1:$B$16305&amp;'[1]NBA-Data-1980-2019'!$A$1:$A$16305,'[1]NBA-Data-1980-2019'!$H$1:$H$16305,"",0)</f>
        <v/>
      </c>
      <c r="AK294" s="2" t="str" cm="1">
        <f t="array" ref="AK294">_xlfn.XLOOKUP($A294&amp;AK$5,'[1]NBA-Data-1980-2019'!$B$1:$B$16305&amp;'[1]NBA-Data-1980-2019'!$A$1:$A$16305,'[1]NBA-Data-1980-2019'!$H$1:$H$16305,"",0)</f>
        <v/>
      </c>
      <c r="AL294" s="2" t="str" cm="1">
        <f t="array" ref="AL294">_xlfn.XLOOKUP($A294&amp;AL$5,'[1]NBA-Data-1980-2019'!$B$1:$B$16305&amp;'[1]NBA-Data-1980-2019'!$A$1:$A$16305,'[1]NBA-Data-1980-2019'!$H$1:$H$16305,"",0)</f>
        <v/>
      </c>
      <c r="AM294" s="2" t="str" cm="1">
        <f t="array" ref="AM294">_xlfn.XLOOKUP($A294&amp;AM$5,'[1]NBA-Data-1980-2019'!$B$1:$B$16305&amp;'[1]NBA-Data-1980-2019'!$A$1:$A$16305,'[1]NBA-Data-1980-2019'!$H$1:$H$16305,"",0)</f>
        <v/>
      </c>
      <c r="AN294" s="2" t="str" cm="1">
        <f t="array" ref="AN294">_xlfn.XLOOKUP($A294&amp;AN$5,'[1]NBA-Data-1980-2019'!$B$1:$B$16305&amp;'[1]NBA-Data-1980-2019'!$A$1:$A$16305,'[1]NBA-Data-1980-2019'!$H$1:$H$16305,"",0)</f>
        <v/>
      </c>
      <c r="AO294" s="2" t="str" cm="1">
        <f t="array" ref="AO294">_xlfn.XLOOKUP($A294&amp;AO$5,'[1]NBA-Data-1980-2019'!$B$1:$B$16305&amp;'[1]NBA-Data-1980-2019'!$A$1:$A$16305,'[1]NBA-Data-1980-2019'!$H$1:$H$16305,"",0)</f>
        <v/>
      </c>
      <c r="AP294" s="2" t="str" cm="1">
        <f t="array" ref="AP294">_xlfn.XLOOKUP($A294&amp;AP$5,'[1]NBA-Data-1980-2019'!$B$1:$B$16305&amp;'[1]NBA-Data-1980-2019'!$A$1:$A$16305,'[1]NBA-Data-1980-2019'!$H$1:$H$16305,"",0)</f>
        <v/>
      </c>
      <c r="AQ294" s="2" cm="1">
        <f t="array" ref="AQ294">_xlfn.XLOOKUP($A294&amp;AQ$5,'[1]NBA-Data-1980-2019'!$B$1:$B$16305&amp;'[1]NBA-Data-1980-2019'!$A$1:$A$16305,'[1]NBA-Data-1980-2019'!$H$1:$H$16305,"",0)</f>
        <v>1370.3</v>
      </c>
      <c r="AR294" s="2" cm="1">
        <f t="array" ref="AR294">_xlfn.XLOOKUP($A294&amp;AR$5,'[1]NBA-Data-1980-2019'!$B$1:$B$16305&amp;'[1]NBA-Data-1980-2019'!$A$1:$A$16305,'[1]NBA-Data-1980-2019'!$H$1:$H$16305,"",0)</f>
        <v>2519.3999999999996</v>
      </c>
      <c r="AS294" s="2" cm="1">
        <f t="array" ref="AS294">_xlfn.XLOOKUP($A294&amp;AS$5,'[1]NBA-Data-1980-2019'!$B$1:$B$16305&amp;'[1]NBA-Data-1980-2019'!$A$1:$A$16305,'[1]NBA-Data-1980-2019'!$H$1:$H$16305,"",0)</f>
        <v>2205</v>
      </c>
      <c r="AT294" s="2" cm="1">
        <f t="array" ref="AT294">_xlfn.XLOOKUP($A294&amp;AT$5,'[1]NBA-Data-1980-2019'!$B$1:$B$16305&amp;'[1]NBA-Data-1980-2019'!$A$1:$A$16305,'[1]NBA-Data-1980-2019'!$H$1:$H$16305,"",0)</f>
        <v>2640.4</v>
      </c>
      <c r="AU294" s="2" cm="1">
        <f t="array" ref="AU294">_xlfn.XLOOKUP($A294&amp;AU$5,'[1]NBA-Data-1980-2019'!$B$1:$B$16305&amp;'[1]NBA-Data-1980-2019'!$A$1:$A$16305,'[1]NBA-Data-1980-2019'!$H$1:$H$16305,"",0)</f>
        <v>2769</v>
      </c>
      <c r="AV294" s="2" cm="1">
        <f t="array" ref="AV294">_xlfn.XLOOKUP($A294&amp;AV$5,'[1]NBA-Data-1980-2019'!$B$1:$B$16305&amp;'[1]NBA-Data-1980-2019'!$A$1:$A$16305,'[1]NBA-Data-1980-2019'!$H$1:$H$16305,"",0)</f>
        <v>2926</v>
      </c>
      <c r="AW294" s="2" cm="1">
        <f t="array" ref="AW294">_xlfn.XLOOKUP($A294&amp;AW$5,'[1]NBA-Data-1980-2019'!$B$1:$B$16305&amp;'[1]NBA-Data-1980-2019'!$A$1:$A$16305,'[1]NBA-Data-1980-2019'!$H$1:$H$16305,"",0)</f>
        <v>2824</v>
      </c>
      <c r="AX294" s="2" cm="1">
        <f t="array" ref="AX294">_xlfn.XLOOKUP($A294&amp;AX$5,'[1]NBA-Data-1980-2019'!$B$1:$B$16305&amp;'[1]NBA-Data-1980-2019'!$A$1:$A$16305,'[1]NBA-Data-1980-2019'!$H$1:$H$16305,"",0)</f>
        <v>2760</v>
      </c>
      <c r="AY294" s="2" cm="1">
        <f t="array" ref="AY294">_xlfn.XLOOKUP($A294&amp;AY$5,'[1]NBA-Data-1980-2019'!$B$1:$B$16305&amp;'[1]NBA-Data-1980-2019'!$A$1:$A$16305,'[1]NBA-Data-1980-2019'!$H$1:$H$16305,"",0)</f>
        <v>2426.4</v>
      </c>
      <c r="AZ294" s="2" cm="1">
        <f t="array" ref="AZ294">_xlfn.XLOOKUP($A294&amp;AZ$5,'[1]NBA-Data-1980-2019'!$B$1:$B$16305&amp;'[1]NBA-Data-1980-2019'!$A$1:$A$16305,'[1]NBA-Data-1980-2019'!$H$1:$H$16305,"",0)</f>
        <v>2278</v>
      </c>
      <c r="BA294" s="2" cm="1">
        <f t="array" ref="BA294">_xlfn.XLOOKUP($A294&amp;BA$5,'[1]NBA-Data-1980-2019'!$B$1:$B$16305&amp;'[1]NBA-Data-1980-2019'!$A$1:$A$16305,'[1]NBA-Data-1980-2019'!$H$1:$H$16305,"",0)</f>
        <v>1550.2</v>
      </c>
      <c r="BB294" s="2" cm="1">
        <f t="array" ref="BB294">_xlfn.XLOOKUP($A294&amp;BB$5,'[1]NBA-Data-1980-2019'!$B$1:$B$16305&amp;'[1]NBA-Data-1980-2019'!$A$1:$A$16305,'[1]NBA-Data-1980-2019'!$H$1:$H$16305,"",0)</f>
        <v>1496</v>
      </c>
      <c r="BC294" s="2" cm="1">
        <f t="array" ref="BC294">_xlfn.XLOOKUP($A294&amp;BC$5,'[1]NBA-Data-1980-2019'!$B$1:$B$16305&amp;'[1]NBA-Data-1980-2019'!$A$1:$A$16305,'[1]NBA-Data-1980-2019'!$H$1:$H$16305,"",0)</f>
        <v>697.19999999999993</v>
      </c>
      <c r="BD294" s="2" cm="1">
        <f t="array" ref="BD294">_xlfn.XLOOKUP($A294&amp;BD$5,'[1]NBA-Data-1980-2019'!$B$1:$B$16305&amp;'[1]NBA-Data-1980-2019'!$A$1:$A$16305,'[1]NBA-Data-1980-2019'!$H$1:$H$16305,"",0)</f>
        <v>1090</v>
      </c>
      <c r="BE294" s="2" t="str" cm="1">
        <f t="array" ref="BE294">_xlfn.XLOOKUP($A294&amp;BE$5,'[1]NBA-Data-1980-2019'!$B$1:$B$16305&amp;'[1]NBA-Data-1980-2019'!$A$1:$A$16305,'[1]NBA-Data-1980-2019'!$H$1:$H$16305,"",0)</f>
        <v/>
      </c>
      <c r="BF294" s="2" t="str" cm="1">
        <f t="array" ref="BF294">_xlfn.XLOOKUP($A294&amp;BF$5,'[1]NBA-Data-1980-2019'!$B$1:$B$16305&amp;'[1]NBA-Data-1980-2019'!$A$1:$A$16305,'[1]NBA-Data-1980-2019'!$H$1:$H$16305,"",0)</f>
        <v/>
      </c>
      <c r="BG294" s="2" t="str" cm="1">
        <f t="array" ref="BG294">_xlfn.XLOOKUP($A294&amp;BG$5,'[1]NBA-Data-1980-2019'!$B$1:$B$16305&amp;'[1]NBA-Data-1980-2019'!$A$1:$A$16305,'[1]NBA-Data-1980-2019'!$H$1:$H$16305,"",0)</f>
        <v/>
      </c>
      <c r="BH294" s="2" t="str" cm="1">
        <f t="array" ref="BH294">_xlfn.XLOOKUP($A294&amp;BH$5,'[1]NBA-Data-1980-2019'!$B$1:$B$16305&amp;'[1]NBA-Data-1980-2019'!$A$1:$A$16305,'[1]NBA-Data-1980-2019'!$H$1:$H$16305,"",0)</f>
        <v/>
      </c>
      <c r="BI294" s="2" t="str" cm="1">
        <f t="array" ref="BI294">_xlfn.XLOOKUP($A294&amp;BI$5,'[1]NBA-Data-1980-2019'!$B$1:$B$16305&amp;'[1]NBA-Data-1980-2019'!$A$1:$A$16305,'[1]NBA-Data-1980-2019'!$H$1:$H$16305,"",0)</f>
        <v/>
      </c>
      <c r="BJ294" s="2" t="str" cm="1">
        <f t="array" ref="BJ294">_xlfn.XLOOKUP($A294&amp;BJ$5,'[1]NBA-Data-1980-2019'!$B$1:$B$16305&amp;'[1]NBA-Data-1980-2019'!$A$1:$A$16305,'[1]NBA-Data-1980-2019'!$H$1:$H$16305,"",0)</f>
        <v/>
      </c>
      <c r="BK294" s="2" t="str" cm="1">
        <f t="array" ref="BK294">_xlfn.XLOOKUP($A294&amp;BK$5,'[1]NBA-Data-1980-2019'!$B$1:$B$16305&amp;'[1]NBA-Data-1980-2019'!$A$1:$A$16305,'[1]NBA-Data-1980-2019'!$H$1:$H$16305,"",0)</f>
        <v/>
      </c>
      <c r="BL294" s="2" t="str" cm="1">
        <f t="array" ref="BL294">_xlfn.XLOOKUP($A294&amp;BL$5,'[1]NBA-Data-1980-2019'!$B$1:$B$16305&amp;'[1]NBA-Data-1980-2019'!$A$1:$A$16305,'[1]NBA-Data-1980-2019'!$H$1:$H$16305,"",0)</f>
        <v/>
      </c>
      <c r="BM294" s="2" t="str" cm="1">
        <f t="array" ref="BM294">_xlfn.XLOOKUP($A294&amp;BM$5,'[1]NBA-Data-1980-2019'!$B$1:$B$16305&amp;'[1]NBA-Data-1980-2019'!$A$1:$A$16305,'[1]NBA-Data-1980-2019'!$H$1:$H$16305,"",0)</f>
        <v/>
      </c>
      <c r="BN294" s="2" t="str" cm="1">
        <f t="array" ref="BN294">_xlfn.XLOOKUP($A294&amp;BN$5,'[1]NBA-Data-1980-2019'!$B$1:$B$16305&amp;'[1]NBA-Data-1980-2019'!$A$1:$A$16305,'[1]NBA-Data-1980-2019'!$F$1:$F$16305,"",0)</f>
        <v/>
      </c>
      <c r="BO294" s="2" t="str" cm="1">
        <f t="array" ref="BO294">_xlfn.XLOOKUP($A294&amp;BO$5,'[1]NBA-Data-1980-2019'!$B$1:$B$16305&amp;'[1]NBA-Data-1980-2019'!$A$1:$A$16305,'[1]NBA-Data-1980-2019'!$F$1:$F$16305,"",0)</f>
        <v/>
      </c>
      <c r="BP294" s="2" t="str" cm="1">
        <f t="array" ref="BP294">_xlfn.XLOOKUP($A294&amp;BP$5,'[1]NBA-Data-1980-2019'!$B$1:$B$16305&amp;'[1]NBA-Data-1980-2019'!$A$1:$A$16305,'[1]NBA-Data-1980-2019'!$F$1:$F$16305,"",0)</f>
        <v/>
      </c>
      <c r="BQ294" s="2" t="str" cm="1">
        <f t="array" ref="BQ294">_xlfn.XLOOKUP($A294&amp;BQ$5,'[1]NBA-Data-1980-2019'!$B$1:$B$16305&amp;'[1]NBA-Data-1980-2019'!$A$1:$A$16305,'[1]NBA-Data-1980-2019'!$F$1:$F$16305,"",0)</f>
        <v/>
      </c>
      <c r="BR294" s="2" t="str" cm="1">
        <f t="array" ref="BR294">_xlfn.XLOOKUP($A294&amp;BR$5,'[1]NBA-Data-1980-2019'!$B$1:$B$16305&amp;'[1]NBA-Data-1980-2019'!$A$1:$A$16305,'[1]NBA-Data-1980-2019'!$F$1:$F$16305,"",0)</f>
        <v/>
      </c>
      <c r="BS294" s="2" t="str" cm="1">
        <f t="array" ref="BS294">_xlfn.XLOOKUP($A294&amp;BS$5,'[1]NBA-Data-1980-2019'!$B$1:$B$16305&amp;'[1]NBA-Data-1980-2019'!$A$1:$A$16305,'[1]NBA-Data-1980-2019'!$F$1:$F$16305,"",0)</f>
        <v/>
      </c>
      <c r="BT294" s="2" t="str" cm="1">
        <f t="array" ref="BT294">_xlfn.XLOOKUP($A294&amp;BT$5,'[1]NBA-Data-1980-2019'!$B$1:$B$16305&amp;'[1]NBA-Data-1980-2019'!$A$1:$A$16305,'[1]NBA-Data-1980-2019'!$F$1:$F$16305,"",0)</f>
        <v/>
      </c>
      <c r="BU294" s="2" t="str" cm="1">
        <f t="array" ref="BU294">_xlfn.XLOOKUP($A294&amp;BU$5,'[1]NBA-Data-1980-2019'!$B$1:$B$16305&amp;'[1]NBA-Data-1980-2019'!$A$1:$A$16305,'[1]NBA-Data-1980-2019'!$F$1:$F$16305,"",0)</f>
        <v/>
      </c>
      <c r="BV294" s="2" t="str" cm="1">
        <f t="array" ref="BV294">_xlfn.XLOOKUP($A294&amp;BV$5,'[1]NBA-Data-1980-2019'!$B$1:$B$16305&amp;'[1]NBA-Data-1980-2019'!$A$1:$A$16305,'[1]NBA-Data-1980-2019'!$F$1:$F$16305,"",0)</f>
        <v/>
      </c>
      <c r="BW294" s="2" cm="1">
        <f t="array" ref="BW294">_xlfn.XLOOKUP($A294&amp;BW$5,'[1]NBA-Data-1980-2019'!$B$1:$B$16305&amp;'[1]NBA-Data-1980-2019'!$A$1:$A$16305,'[1]NBA-Data-1980-2019'!$F$1:$F$16305,"",0)</f>
        <v>11.6</v>
      </c>
      <c r="BX294" s="2" cm="1">
        <f t="array" ref="BX294">_xlfn.XLOOKUP($A294&amp;BX$5,'[1]NBA-Data-1980-2019'!$B$1:$B$16305&amp;'[1]NBA-Data-1980-2019'!$A$1:$A$16305,'[1]NBA-Data-1980-2019'!$F$1:$F$16305,"",0)</f>
        <v>15.7</v>
      </c>
      <c r="BY294" s="2" cm="1">
        <f t="array" ref="BY294">_xlfn.XLOOKUP($A294&amp;BY$5,'[1]NBA-Data-1980-2019'!$B$1:$B$16305&amp;'[1]NBA-Data-1980-2019'!$A$1:$A$16305,'[1]NBA-Data-1980-2019'!$F$1:$F$16305,"",0)</f>
        <v>16.899999999999999</v>
      </c>
      <c r="BZ294" s="2" cm="1">
        <f t="array" ref="BZ294">_xlfn.XLOOKUP($A294&amp;BZ$5,'[1]NBA-Data-1980-2019'!$B$1:$B$16305&amp;'[1]NBA-Data-1980-2019'!$A$1:$A$16305,'[1]NBA-Data-1980-2019'!$F$1:$F$16305,"",0)</f>
        <v>18.7</v>
      </c>
      <c r="CA294" s="2" cm="1">
        <f t="array" ref="CA294">_xlfn.XLOOKUP($A294&amp;CA$5,'[1]NBA-Data-1980-2019'!$B$1:$B$16305&amp;'[1]NBA-Data-1980-2019'!$A$1:$A$16305,'[1]NBA-Data-1980-2019'!$F$1:$F$16305,"",0)</f>
        <v>16.8</v>
      </c>
      <c r="CB294" s="2" cm="1">
        <f t="array" ref="CB294">_xlfn.XLOOKUP($A294&amp;CB$5,'[1]NBA-Data-1980-2019'!$B$1:$B$16305&amp;'[1]NBA-Data-1980-2019'!$A$1:$A$16305,'[1]NBA-Data-1980-2019'!$F$1:$F$16305,"",0)</f>
        <v>16</v>
      </c>
      <c r="CC294" s="2" cm="1">
        <f t="array" ref="CC294">_xlfn.XLOOKUP($A294&amp;CC$5,'[1]NBA-Data-1980-2019'!$B$1:$B$16305&amp;'[1]NBA-Data-1980-2019'!$A$1:$A$16305,'[1]NBA-Data-1980-2019'!$F$1:$F$16305,"",0)</f>
        <v>18.2</v>
      </c>
      <c r="CD294" s="2" cm="1">
        <f t="array" ref="CD294">_xlfn.XLOOKUP($A294&amp;CD$5,'[1]NBA-Data-1980-2019'!$B$1:$B$16305&amp;'[1]NBA-Data-1980-2019'!$A$1:$A$16305,'[1]NBA-Data-1980-2019'!$F$1:$F$16305,"",0)</f>
        <v>18.100000000000001</v>
      </c>
      <c r="CE294" s="2" cm="1">
        <f t="array" ref="CE294">_xlfn.XLOOKUP($A294&amp;CE$5,'[1]NBA-Data-1980-2019'!$B$1:$B$16305&amp;'[1]NBA-Data-1980-2019'!$A$1:$A$16305,'[1]NBA-Data-1980-2019'!$F$1:$F$16305,"",0)</f>
        <v>18.2</v>
      </c>
      <c r="CF294" s="2" cm="1">
        <f t="array" ref="CF294">_xlfn.XLOOKUP($A294&amp;CF$5,'[1]NBA-Data-1980-2019'!$B$1:$B$16305&amp;'[1]NBA-Data-1980-2019'!$A$1:$A$16305,'[1]NBA-Data-1980-2019'!$F$1:$F$16305,"",0)</f>
        <v>16.899999999999999</v>
      </c>
      <c r="CG294" s="2" cm="1">
        <f t="array" ref="CG294">_xlfn.XLOOKUP($A294&amp;CG$5,'[1]NBA-Data-1980-2019'!$B$1:$B$16305&amp;'[1]NBA-Data-1980-2019'!$A$1:$A$16305,'[1]NBA-Data-1980-2019'!$F$1:$F$16305,"",0)</f>
        <v>14.9</v>
      </c>
      <c r="CH294" s="2" cm="1">
        <f t="array" ref="CH294">_xlfn.XLOOKUP($A294&amp;CH$5,'[1]NBA-Data-1980-2019'!$B$1:$B$16305&amp;'[1]NBA-Data-1980-2019'!$A$1:$A$16305,'[1]NBA-Data-1980-2019'!$F$1:$F$16305,"",0)</f>
        <v>15.8</v>
      </c>
      <c r="CI294" s="2" cm="1">
        <f t="array" ref="CI294">_xlfn.XLOOKUP($A294&amp;CI$5,'[1]NBA-Data-1980-2019'!$B$1:$B$16305&amp;'[1]NBA-Data-1980-2019'!$A$1:$A$16305,'[1]NBA-Data-1980-2019'!$F$1:$F$16305,"",0)</f>
        <v>13.2</v>
      </c>
      <c r="CJ294" s="2" cm="1">
        <f t="array" ref="CJ294">_xlfn.XLOOKUP($A294&amp;CJ$5,'[1]NBA-Data-1980-2019'!$B$1:$B$16305&amp;'[1]NBA-Data-1980-2019'!$A$1:$A$16305,'[1]NBA-Data-1980-2019'!$F$1:$F$16305,"",0)</f>
        <v>10.6</v>
      </c>
      <c r="CK294" s="2" t="str" cm="1">
        <f t="array" ref="CK294">_xlfn.XLOOKUP($A294&amp;CK$5,'[1]NBA-Data-1980-2019'!$B$1:$B$16305&amp;'[1]NBA-Data-1980-2019'!$A$1:$A$16305,'[1]NBA-Data-1980-2019'!$F$1:$F$16305,"",0)</f>
        <v/>
      </c>
      <c r="CL294" s="2" t="str" cm="1">
        <f t="array" ref="CL294">_xlfn.XLOOKUP($A294&amp;CL$5,'[1]NBA-Data-1980-2019'!$B$1:$B$16305&amp;'[1]NBA-Data-1980-2019'!$A$1:$A$16305,'[1]NBA-Data-1980-2019'!$F$1:$F$16305,"",0)</f>
        <v/>
      </c>
      <c r="CM294" s="2" t="str" cm="1">
        <f t="array" ref="CM294">_xlfn.XLOOKUP($A294&amp;CM$5,'[1]NBA-Data-1980-2019'!$B$1:$B$16305&amp;'[1]NBA-Data-1980-2019'!$A$1:$A$16305,'[1]NBA-Data-1980-2019'!$F$1:$F$16305,"",0)</f>
        <v/>
      </c>
      <c r="CN294" s="2" t="str" cm="1">
        <f t="array" ref="CN294">_xlfn.XLOOKUP($A294&amp;CN$5,'[1]NBA-Data-1980-2019'!$B$1:$B$16305&amp;'[1]NBA-Data-1980-2019'!$A$1:$A$16305,'[1]NBA-Data-1980-2019'!$F$1:$F$16305,"",0)</f>
        <v/>
      </c>
      <c r="CO294" s="2" t="str" cm="1">
        <f t="array" ref="CO294">_xlfn.XLOOKUP($A294&amp;CO$5,'[1]NBA-Data-1980-2019'!$B$1:$B$16305&amp;'[1]NBA-Data-1980-2019'!$A$1:$A$16305,'[1]NBA-Data-1980-2019'!$F$1:$F$16305,"",0)</f>
        <v/>
      </c>
      <c r="CP294" s="2" t="str" cm="1">
        <f t="array" ref="CP294">_xlfn.XLOOKUP($A294&amp;CP$5,'[1]NBA-Data-1980-2019'!$B$1:$B$16305&amp;'[1]NBA-Data-1980-2019'!$A$1:$A$16305,'[1]NBA-Data-1980-2019'!$F$1:$F$16305,"",0)</f>
        <v/>
      </c>
      <c r="CQ294" s="2" t="str" cm="1">
        <f t="array" ref="CQ294">_xlfn.XLOOKUP($A294&amp;CQ$5,'[1]NBA-Data-1980-2019'!$B$1:$B$16305&amp;'[1]NBA-Data-1980-2019'!$A$1:$A$16305,'[1]NBA-Data-1980-2019'!$F$1:$F$16305,"",0)</f>
        <v/>
      </c>
      <c r="CR294" s="2" t="str" cm="1">
        <f t="array" ref="CR294">_xlfn.XLOOKUP($A294&amp;CR$5,'[1]NBA-Data-1980-2019'!$B$1:$B$16305&amp;'[1]NBA-Data-1980-2019'!$A$1:$A$16305,'[1]NBA-Data-1980-2019'!$F$1:$F$16305,"",0)</f>
        <v/>
      </c>
      <c r="CS294" s="2" t="str" cm="1">
        <f t="array" ref="CS294">_xlfn.XLOOKUP($A294&amp;CS$5,'[1]NBA-Data-1980-2019'!$B$1:$B$16305&amp;'[1]NBA-Data-1980-2019'!$A$1:$A$16305,'[1]NBA-Data-1980-2019'!$F$1:$F$16305,"",0)</f>
        <v/>
      </c>
      <c r="CU294" s="2" t="str">
        <f>_xlfn.XLOOKUP($A294,TEAMS!$G$1:$G$839,TEAMS!$H$1:$H$839,"",0)</f>
        <v>SG</v>
      </c>
      <c r="CV294" s="2" t="str">
        <f>_xlfn.XLOOKUP($CU294,DASHBOARD!$B$22:$B$27,DASHBOARD!$C$22:$C$27,"",0)</f>
        <v>GUARD</v>
      </c>
      <c r="CY294" s="63">
        <f>SUMIFS('[1]NBA-Data-1980-2019'!$G$1:$G$16305,'[1]NBA-Data-1980-2019'!$B$1:$B$16305,$A294,'[1]NBA-Data-1980-2019'!$A$1:$A$16305,CY$9)</f>
        <v>0</v>
      </c>
      <c r="CZ294" s="63">
        <f>SUMIFS('[1]NBA-Data-1980-2019'!$G$1:$G$16305,'[1]NBA-Data-1980-2019'!$B$1:$B$16305,$A294,'[1]NBA-Data-1980-2019'!$A$1:$A$16305,CZ$9)</f>
        <v>0</v>
      </c>
      <c r="DA294" s="63">
        <f>SUMIFS('[1]NBA-Data-1980-2019'!$G$1:$G$16305,'[1]NBA-Data-1980-2019'!$B$1:$B$16305,$A294,'[1]NBA-Data-1980-2019'!$A$1:$A$16305,DA$9)</f>
        <v>0</v>
      </c>
      <c r="DB294" s="63">
        <f>SUMIFS('[1]NBA-Data-1980-2019'!$G$1:$G$16305,'[1]NBA-Data-1980-2019'!$B$1:$B$16305,$A294,'[1]NBA-Data-1980-2019'!$A$1:$A$16305,DB$9)</f>
        <v>0</v>
      </c>
      <c r="DC294" s="63">
        <f>SUMIFS('[1]NBA-Data-1980-2019'!$G$1:$G$16305,'[1]NBA-Data-1980-2019'!$B$1:$B$16305,$A294,'[1]NBA-Data-1980-2019'!$A$1:$A$16305,DC$9)</f>
        <v>0</v>
      </c>
      <c r="DD294" s="63">
        <f>SUMIFS('[1]NBA-Data-1980-2019'!$G$1:$G$16305,'[1]NBA-Data-1980-2019'!$B$1:$B$16305,$A294,'[1]NBA-Data-1980-2019'!$A$1:$A$16305,DD$9)</f>
        <v>0</v>
      </c>
      <c r="DE294" s="63">
        <f>SUMIFS('[1]NBA-Data-1980-2019'!$G$1:$G$16305,'[1]NBA-Data-1980-2019'!$B$1:$B$16305,$A294,'[1]NBA-Data-1980-2019'!$A$1:$A$16305,DE$9)</f>
        <v>0</v>
      </c>
      <c r="DF294" s="63">
        <f>SUMIFS('[1]NBA-Data-1980-2019'!$G$1:$G$16305,'[1]NBA-Data-1980-2019'!$B$1:$B$16305,$A294,'[1]NBA-Data-1980-2019'!$A$1:$A$16305,DF$9)</f>
        <v>0</v>
      </c>
      <c r="DG294" s="63">
        <f>SUMIFS('[1]NBA-Data-1980-2019'!$G$1:$G$16305,'[1]NBA-Data-1980-2019'!$B$1:$B$16305,$A294,'[1]NBA-Data-1980-2019'!$A$1:$A$16305,DG$9)</f>
        <v>0</v>
      </c>
      <c r="DH294" s="63">
        <f>SUMIFS('[1]NBA-Data-1980-2019'!$G$1:$G$16305,'[1]NBA-Data-1980-2019'!$B$1:$B$16305,$A294,'[1]NBA-Data-1980-2019'!$A$1:$A$16305,DH$9)</f>
        <v>1836240</v>
      </c>
      <c r="DI294" s="63">
        <f>SUMIFS('[1]NBA-Data-1980-2019'!$G$1:$G$16305,'[1]NBA-Data-1980-2019'!$B$1:$B$16305,$A294,'[1]NBA-Data-1980-2019'!$A$1:$A$16305,DI$9)</f>
        <v>1973880</v>
      </c>
      <c r="DJ294" s="63">
        <f>SUMIFS('[1]NBA-Data-1980-2019'!$G$1:$G$16305,'[1]NBA-Data-1980-2019'!$B$1:$B$16305,$A294,'[1]NBA-Data-1980-2019'!$A$1:$A$16305,DJ$9)</f>
        <v>2111640</v>
      </c>
      <c r="DK294" s="63">
        <f>SUMIFS('[1]NBA-Data-1980-2019'!$G$1:$G$16305,'[1]NBA-Data-1980-2019'!$B$1:$B$16305,$A294,'[1]NBA-Data-1980-2019'!$A$1:$A$16305,DK$9)</f>
        <v>2681783</v>
      </c>
      <c r="DL294" s="63">
        <f>SUMIFS('[1]NBA-Data-1980-2019'!$G$1:$G$16305,'[1]NBA-Data-1980-2019'!$B$1:$B$16305,$A294,'[1]NBA-Data-1980-2019'!$A$1:$A$16305,DL$9)</f>
        <v>6500000</v>
      </c>
      <c r="DM294" s="63">
        <f>SUMIFS('[1]NBA-Data-1980-2019'!$G$1:$G$16305,'[1]NBA-Data-1980-2019'!$B$1:$B$16305,$A294,'[1]NBA-Data-1980-2019'!$A$1:$A$16305,DM$9)</f>
        <v>7812500</v>
      </c>
      <c r="DN294" s="63">
        <f>SUMIFS('[1]NBA-Data-1980-2019'!$G$1:$G$16305,'[1]NBA-Data-1980-2019'!$B$1:$B$16305,$A294,'[1]NBA-Data-1980-2019'!$A$1:$A$16305,DN$9)</f>
        <v>8625000</v>
      </c>
      <c r="DO294" s="63">
        <f>SUMIFS('[1]NBA-Data-1980-2019'!$G$1:$G$16305,'[1]NBA-Data-1980-2019'!$B$1:$B$16305,$A294,'[1]NBA-Data-1980-2019'!$A$1:$A$16305,DO$9)</f>
        <v>9187500</v>
      </c>
      <c r="DP294" s="63">
        <f>SUMIFS('[1]NBA-Data-1980-2019'!$G$1:$G$16305,'[1]NBA-Data-1980-2019'!$B$1:$B$16305,$A294,'[1]NBA-Data-1980-2019'!$A$1:$A$16305,DP$9)</f>
        <v>10000000</v>
      </c>
      <c r="DQ294" s="63">
        <f>SUMIFS('[1]NBA-Data-1980-2019'!$G$1:$G$16305,'[1]NBA-Data-1980-2019'!$B$1:$B$16305,$A294,'[1]NBA-Data-1980-2019'!$A$1:$A$16305,DQ$9)</f>
        <v>10812500</v>
      </c>
      <c r="DR294" s="63">
        <f>SUMIFS('[1]NBA-Data-1980-2019'!$G$1:$G$16305,'[1]NBA-Data-1980-2019'!$B$1:$B$16305,$A294,'[1]NBA-Data-1980-2019'!$A$1:$A$16305,DR$9)</f>
        <v>11625000</v>
      </c>
      <c r="DS294" s="63">
        <f>SUMIFS('[1]NBA-Data-1980-2019'!$G$1:$G$16305,'[1]NBA-Data-1980-2019'!$B$1:$B$16305,$A294,'[1]NBA-Data-1980-2019'!$A$1:$A$16305,DS$9)</f>
        <v>0</v>
      </c>
      <c r="DT294" s="63">
        <f>SUMIFS('[1]NBA-Data-1980-2019'!$G$1:$G$16305,'[1]NBA-Data-1980-2019'!$B$1:$B$16305,$A294,'[1]NBA-Data-1980-2019'!$A$1:$A$16305,DT$9)</f>
        <v>12500000</v>
      </c>
      <c r="DU294" s="63">
        <f>SUMIFS('[1]NBA-Data-1980-2019'!$G$1:$G$16305,'[1]NBA-Data-1980-2019'!$B$1:$B$16305,$A294,'[1]NBA-Data-1980-2019'!$A$1:$A$16305,DU$9)</f>
        <v>5000000</v>
      </c>
      <c r="DV294" s="63">
        <f>SUMIFS('[1]NBA-Data-1980-2019'!$G$1:$G$16305,'[1]NBA-Data-1980-2019'!$B$1:$B$16305,$A294,'[1]NBA-Data-1980-2019'!$A$1:$A$16305,DV$9)</f>
        <v>0</v>
      </c>
      <c r="DW294" s="63">
        <f>SUMIFS('[1]NBA-Data-1980-2019'!$G$1:$G$16305,'[1]NBA-Data-1980-2019'!$B$1:$B$16305,$A294,'[1]NBA-Data-1980-2019'!$A$1:$A$16305,DW$9)</f>
        <v>0</v>
      </c>
      <c r="DX294" s="63">
        <f>SUMIFS('[1]NBA-Data-1980-2019'!$G$1:$G$16305,'[1]NBA-Data-1980-2019'!$B$1:$B$16305,$A294,'[1]NBA-Data-1980-2019'!$A$1:$A$16305,DX$9)</f>
        <v>0</v>
      </c>
      <c r="DY294" s="63">
        <f>SUMIFS('[1]NBA-Data-1980-2019'!$G$1:$G$16305,'[1]NBA-Data-1980-2019'!$B$1:$B$16305,$A294,'[1]NBA-Data-1980-2019'!$A$1:$A$16305,DY$9)</f>
        <v>0</v>
      </c>
      <c r="DZ294" s="63">
        <f>SUMIFS('[1]NBA-Data-1980-2019'!$G$1:$G$16305,'[1]NBA-Data-1980-2019'!$B$1:$B$16305,$A294,'[1]NBA-Data-1980-2019'!$A$1:$A$16305,DZ$9)</f>
        <v>0</v>
      </c>
      <c r="EA294" s="63">
        <f>SUMIFS('[1]NBA-Data-1980-2019'!$G$1:$G$16305,'[1]NBA-Data-1980-2019'!$B$1:$B$16305,$A294,'[1]NBA-Data-1980-2019'!$A$1:$A$16305,EA$9)</f>
        <v>0</v>
      </c>
      <c r="EB294" s="63">
        <f>SUMIFS('[1]NBA-Data-1980-2019'!$G$1:$G$16305,'[1]NBA-Data-1980-2019'!$B$1:$B$16305,$A294,'[1]NBA-Data-1980-2019'!$A$1:$A$16305,EB$9)</f>
        <v>0</v>
      </c>
      <c r="EC294" s="63">
        <f>SUMIFS('[1]NBA-Data-1980-2019'!$G$1:$G$16305,'[1]NBA-Data-1980-2019'!$B$1:$B$16305,$A294,'[1]NBA-Data-1980-2019'!$A$1:$A$16305,EC$9)</f>
        <v>0</v>
      </c>
      <c r="ED294" s="63">
        <f>SUMIFS('[1]NBA-Data-1980-2019'!$G$1:$G$16305,'[1]NBA-Data-1980-2019'!$B$1:$B$16305,$A294,'[1]NBA-Data-1980-2019'!$A$1:$A$16305,ED$9)</f>
        <v>0</v>
      </c>
      <c r="EH294" s="2" t="s">
        <v>1483</v>
      </c>
    </row>
    <row r="295" spans="1:165" x14ac:dyDescent="0.2">
      <c r="A295" s="2" t="s">
        <v>755</v>
      </c>
      <c r="B295" s="2" t="str" cm="1">
        <f t="array" ref="B295">_xlfn.XLOOKUP($A295&amp;B$5,'[1]NBA-Data-1980-2019'!$B$1:$B$16305&amp;'[1]NBA-Data-1980-2019'!$A$1:$A$16305,'[1]NBA-Data-1980-2019'!$D$1:$D$16305,"",0)</f>
        <v/>
      </c>
      <c r="C295" s="2" t="str" cm="1">
        <f t="array" ref="C295">_xlfn.XLOOKUP($A295&amp;C$5,'[1]NBA-Data-1980-2019'!$B$1:$B$16305&amp;'[1]NBA-Data-1980-2019'!$A$1:$A$16305,'[1]NBA-Data-1980-2019'!$D$1:$D$16305,"",0)</f>
        <v/>
      </c>
      <c r="D295" s="2" t="str" cm="1">
        <f t="array" ref="D295">_xlfn.XLOOKUP($A295&amp;D$5,'[1]NBA-Data-1980-2019'!$B$1:$B$16305&amp;'[1]NBA-Data-1980-2019'!$A$1:$A$16305,'[1]NBA-Data-1980-2019'!$D$1:$D$16305,"",0)</f>
        <v/>
      </c>
      <c r="E295" s="2" t="str" cm="1">
        <f t="array" ref="E295">_xlfn.XLOOKUP($A295&amp;E$5,'[1]NBA-Data-1980-2019'!$B$1:$B$16305&amp;'[1]NBA-Data-1980-2019'!$A$1:$A$16305,'[1]NBA-Data-1980-2019'!$D$1:$D$16305,"",0)</f>
        <v/>
      </c>
      <c r="F295" s="2" t="str" cm="1">
        <f t="array" ref="F295">_xlfn.XLOOKUP($A295&amp;F$5,'[1]NBA-Data-1980-2019'!$B$1:$B$16305&amp;'[1]NBA-Data-1980-2019'!$A$1:$A$16305,'[1]NBA-Data-1980-2019'!$D$1:$D$16305,"",0)</f>
        <v/>
      </c>
      <c r="G295" s="2" t="str" cm="1">
        <f t="array" ref="G295">_xlfn.XLOOKUP($A295&amp;G$5,'[1]NBA-Data-1980-2019'!$B$1:$B$16305&amp;'[1]NBA-Data-1980-2019'!$A$1:$A$16305,'[1]NBA-Data-1980-2019'!$D$1:$D$16305,"",0)</f>
        <v/>
      </c>
      <c r="H295" s="2" t="str" cm="1">
        <f t="array" ref="H295">_xlfn.XLOOKUP($A295&amp;H$5,'[1]NBA-Data-1980-2019'!$B$1:$B$16305&amp;'[1]NBA-Data-1980-2019'!$A$1:$A$16305,'[1]NBA-Data-1980-2019'!$D$1:$D$16305,"",0)</f>
        <v/>
      </c>
      <c r="I295" s="2" t="str" cm="1">
        <f t="array" ref="I295">_xlfn.XLOOKUP($A295&amp;I$5,'[1]NBA-Data-1980-2019'!$B$1:$B$16305&amp;'[1]NBA-Data-1980-2019'!$A$1:$A$16305,'[1]NBA-Data-1980-2019'!$D$1:$D$16305,"",0)</f>
        <v/>
      </c>
      <c r="J295" s="2" t="str" cm="1">
        <f t="array" ref="J295">_xlfn.XLOOKUP($A295&amp;J$5,'[1]NBA-Data-1980-2019'!$B$1:$B$16305&amp;'[1]NBA-Data-1980-2019'!$A$1:$A$16305,'[1]NBA-Data-1980-2019'!$D$1:$D$16305,"",0)</f>
        <v/>
      </c>
      <c r="K295" s="2" t="str" cm="1">
        <f t="array" ref="K295">_xlfn.XLOOKUP($A295&amp;K$5,'[1]NBA-Data-1980-2019'!$B$1:$B$16305&amp;'[1]NBA-Data-1980-2019'!$A$1:$A$16305,'[1]NBA-Data-1980-2019'!$D$1:$D$16305,"",0)</f>
        <v/>
      </c>
      <c r="L295" s="2" t="str" cm="1">
        <f t="array" ref="L295">_xlfn.XLOOKUP($A295&amp;L$5,'[1]NBA-Data-1980-2019'!$B$1:$B$16305&amp;'[1]NBA-Data-1980-2019'!$A$1:$A$16305,'[1]NBA-Data-1980-2019'!$D$1:$D$16305,"",0)</f>
        <v/>
      </c>
      <c r="M295" s="2" t="str" cm="1">
        <f t="array" ref="M295">_xlfn.XLOOKUP($A295&amp;M$5,'[1]NBA-Data-1980-2019'!$B$1:$B$16305&amp;'[1]NBA-Data-1980-2019'!$A$1:$A$16305,'[1]NBA-Data-1980-2019'!$D$1:$D$16305,"",0)</f>
        <v>NJN</v>
      </c>
      <c r="N295" s="2" t="str" cm="1">
        <f t="array" ref="N295">_xlfn.XLOOKUP($A295&amp;N$5,'[1]NBA-Data-1980-2019'!$B$1:$B$16305&amp;'[1]NBA-Data-1980-2019'!$A$1:$A$16305,'[1]NBA-Data-1980-2019'!$D$1:$D$16305,"",0)</f>
        <v>NJN</v>
      </c>
      <c r="O295" s="2" t="str" cm="1">
        <f t="array" ref="O295">_xlfn.XLOOKUP($A295&amp;O$5,'[1]NBA-Data-1980-2019'!$B$1:$B$16305&amp;'[1]NBA-Data-1980-2019'!$A$1:$A$16305,'[1]NBA-Data-1980-2019'!$D$1:$D$16305,"",0)</f>
        <v>NJN</v>
      </c>
      <c r="P295" s="2" t="str" cm="1">
        <f t="array" ref="P295">_xlfn.XLOOKUP($A295&amp;P$5,'[1]NBA-Data-1980-2019'!$B$1:$B$16305&amp;'[1]NBA-Data-1980-2019'!$A$1:$A$16305,'[1]NBA-Data-1980-2019'!$D$1:$D$16305,"",0)</f>
        <v>NJN</v>
      </c>
      <c r="Q295" s="2" t="str" cm="1">
        <f t="array" ref="Q295">_xlfn.XLOOKUP($A295&amp;Q$5,'[1]NBA-Data-1980-2019'!$B$1:$B$16305&amp;'[1]NBA-Data-1980-2019'!$A$1:$A$16305,'[1]NBA-Data-1980-2019'!$D$1:$D$16305,"",0)</f>
        <v>NJN</v>
      </c>
      <c r="R295" s="2" t="str" cm="1">
        <f t="array" ref="R295">_xlfn.XLOOKUP($A295&amp;R$5,'[1]NBA-Data-1980-2019'!$B$1:$B$16305&amp;'[1]NBA-Data-1980-2019'!$A$1:$A$16305,'[1]NBA-Data-1980-2019'!$D$1:$D$16305,"",0)</f>
        <v>NJN</v>
      </c>
      <c r="S295" s="2" t="str" cm="1">
        <f t="array" ref="S295">_xlfn.XLOOKUP($A295&amp;S$5,'[1]NBA-Data-1980-2019'!$B$1:$B$16305&amp;'[1]NBA-Data-1980-2019'!$A$1:$A$16305,'[1]NBA-Data-1980-2019'!$D$1:$D$16305,"",0)</f>
        <v>NJN</v>
      </c>
      <c r="T295" s="2" t="str" cm="1">
        <f t="array" ref="T295">_xlfn.XLOOKUP($A295&amp;T$5,'[1]NBA-Data-1980-2019'!$B$1:$B$16305&amp;'[1]NBA-Data-1980-2019'!$A$1:$A$16305,'[1]NBA-Data-1980-2019'!$D$1:$D$16305,"",0)</f>
        <v>MIL</v>
      </c>
      <c r="U295" s="2" t="str" cm="1">
        <f t="array" ref="U295">_xlfn.XLOOKUP($A295&amp;U$5,'[1]NBA-Data-1980-2019'!$B$1:$B$16305&amp;'[1]NBA-Data-1980-2019'!$A$1:$A$16305,'[1]NBA-Data-1980-2019'!$D$1:$D$16305,"",0)</f>
        <v>SAS</v>
      </c>
      <c r="V295" s="2" t="str" cm="1">
        <f t="array" ref="V295">_xlfn.XLOOKUP($A295&amp;V$5,'[1]NBA-Data-1980-2019'!$B$1:$B$16305&amp;'[1]NBA-Data-1980-2019'!$A$1:$A$16305,'[1]NBA-Data-1980-2019'!$D$1:$D$16305,"",0)</f>
        <v>SAS</v>
      </c>
      <c r="W295" s="2" t="str" cm="1">
        <f t="array" ref="W295">_xlfn.XLOOKUP($A295&amp;W$5,'[1]NBA-Data-1980-2019'!$B$1:$B$16305&amp;'[1]NBA-Data-1980-2019'!$A$1:$A$16305,'[1]NBA-Data-1980-2019'!$D$1:$D$16305,"",0)</f>
        <v>TOT</v>
      </c>
      <c r="X295" s="2" t="str" cm="1">
        <f t="array" ref="X295">_xlfn.XLOOKUP($A295&amp;X$5,'[1]NBA-Data-1980-2019'!$B$1:$B$16305&amp;'[1]NBA-Data-1980-2019'!$A$1:$A$16305,'[1]NBA-Data-1980-2019'!$D$1:$D$16305,"",0)</f>
        <v>GSW</v>
      </c>
      <c r="Y295" s="2" t="str" cm="1">
        <f t="array" ref="Y295">_xlfn.XLOOKUP($A295&amp;Y$5,'[1]NBA-Data-1980-2019'!$B$1:$B$16305&amp;'[1]NBA-Data-1980-2019'!$A$1:$A$16305,'[1]NBA-Data-1980-2019'!$D$1:$D$16305,"",0)</f>
        <v>UTA</v>
      </c>
      <c r="Z295" s="2" t="str" cm="1">
        <f t="array" ref="Z295">_xlfn.XLOOKUP($A295&amp;Z$5,'[1]NBA-Data-1980-2019'!$B$1:$B$16305&amp;'[1]NBA-Data-1980-2019'!$A$1:$A$16305,'[1]NBA-Data-1980-2019'!$D$1:$D$16305,"",0)</f>
        <v>DAL</v>
      </c>
      <c r="AA295" s="2" t="str" cm="1">
        <f t="array" ref="AA295">_xlfn.XLOOKUP($A295&amp;AA$5,'[1]NBA-Data-1980-2019'!$B$1:$B$16305&amp;'[1]NBA-Data-1980-2019'!$A$1:$A$16305,'[1]NBA-Data-1980-2019'!$D$1:$D$16305,"",0)</f>
        <v>CLE</v>
      </c>
      <c r="AB295" s="2" t="str" cm="1">
        <f t="array" ref="AB295">_xlfn.XLOOKUP($A295&amp;AB$5,'[1]NBA-Data-1980-2019'!$B$1:$B$16305&amp;'[1]NBA-Data-1980-2019'!$A$1:$A$16305,'[1]NBA-Data-1980-2019'!$D$1:$D$16305,"",0)</f>
        <v>CLE</v>
      </c>
      <c r="AC295" s="2" t="str" cm="1">
        <f t="array" ref="AC295">_xlfn.XLOOKUP($A295&amp;AC$5,'[1]NBA-Data-1980-2019'!$B$1:$B$16305&amp;'[1]NBA-Data-1980-2019'!$A$1:$A$16305,'[1]NBA-Data-1980-2019'!$D$1:$D$16305,"",0)</f>
        <v>DEN</v>
      </c>
      <c r="AD295" s="2" t="str" cm="1">
        <f t="array" ref="AD295">_xlfn.XLOOKUP($A295&amp;AD$5,'[1]NBA-Data-1980-2019'!$B$1:$B$16305&amp;'[1]NBA-Data-1980-2019'!$A$1:$A$16305,'[1]NBA-Data-1980-2019'!$D$1:$D$16305,"",0)</f>
        <v/>
      </c>
      <c r="AE295" s="2" t="str" cm="1">
        <f t="array" ref="AE295">_xlfn.XLOOKUP($A295&amp;AE$5,'[1]NBA-Data-1980-2019'!$B$1:$B$16305&amp;'[1]NBA-Data-1980-2019'!$A$1:$A$16305,'[1]NBA-Data-1980-2019'!$D$1:$D$16305,"",0)</f>
        <v/>
      </c>
      <c r="AF295" s="2" t="str" cm="1">
        <f t="array" ref="AF295">_xlfn.XLOOKUP($A295&amp;AF$5,'[1]NBA-Data-1980-2019'!$B$1:$B$16305&amp;'[1]NBA-Data-1980-2019'!$A$1:$A$16305,'[1]NBA-Data-1980-2019'!$D$1:$D$16305,"",0)</f>
        <v/>
      </c>
      <c r="AG295" s="2" t="str" cm="1">
        <f t="array" ref="AG295">_xlfn.XLOOKUP($A295&amp;AG$5,'[1]NBA-Data-1980-2019'!$B$1:$B$16305&amp;'[1]NBA-Data-1980-2019'!$A$1:$A$16305,'[1]NBA-Data-1980-2019'!$D$1:$D$16305,"",0)</f>
        <v/>
      </c>
      <c r="AH295" s="2" t="str" cm="1">
        <f t="array" ref="AH295">_xlfn.XLOOKUP($A295&amp;AH$5,'[1]NBA-Data-1980-2019'!$B$1:$B$16305&amp;'[1]NBA-Data-1980-2019'!$A$1:$A$16305,'[1]NBA-Data-1980-2019'!$H$1:$H$16305,"",0)</f>
        <v/>
      </c>
      <c r="AI295" s="2" t="str" cm="1">
        <f t="array" ref="AI295">_xlfn.XLOOKUP($A295&amp;AI$5,'[1]NBA-Data-1980-2019'!$B$1:$B$16305&amp;'[1]NBA-Data-1980-2019'!$A$1:$A$16305,'[1]NBA-Data-1980-2019'!$H$1:$H$16305,"",0)</f>
        <v/>
      </c>
      <c r="AJ295" s="2" t="str" cm="1">
        <f t="array" ref="AJ295">_xlfn.XLOOKUP($A295&amp;AJ$5,'[1]NBA-Data-1980-2019'!$B$1:$B$16305&amp;'[1]NBA-Data-1980-2019'!$A$1:$A$16305,'[1]NBA-Data-1980-2019'!$H$1:$H$16305,"",0)</f>
        <v/>
      </c>
      <c r="AK295" s="2" t="str" cm="1">
        <f t="array" ref="AK295">_xlfn.XLOOKUP($A295&amp;AK$5,'[1]NBA-Data-1980-2019'!$B$1:$B$16305&amp;'[1]NBA-Data-1980-2019'!$A$1:$A$16305,'[1]NBA-Data-1980-2019'!$H$1:$H$16305,"",0)</f>
        <v/>
      </c>
      <c r="AL295" s="2" t="str" cm="1">
        <f t="array" ref="AL295">_xlfn.XLOOKUP($A295&amp;AL$5,'[1]NBA-Data-1980-2019'!$B$1:$B$16305&amp;'[1]NBA-Data-1980-2019'!$A$1:$A$16305,'[1]NBA-Data-1980-2019'!$H$1:$H$16305,"",0)</f>
        <v/>
      </c>
      <c r="AM295" s="2" t="str" cm="1">
        <f t="array" ref="AM295">_xlfn.XLOOKUP($A295&amp;AM$5,'[1]NBA-Data-1980-2019'!$B$1:$B$16305&amp;'[1]NBA-Data-1980-2019'!$A$1:$A$16305,'[1]NBA-Data-1980-2019'!$H$1:$H$16305,"",0)</f>
        <v/>
      </c>
      <c r="AN295" s="2" t="str" cm="1">
        <f t="array" ref="AN295">_xlfn.XLOOKUP($A295&amp;AN$5,'[1]NBA-Data-1980-2019'!$B$1:$B$16305&amp;'[1]NBA-Data-1980-2019'!$A$1:$A$16305,'[1]NBA-Data-1980-2019'!$H$1:$H$16305,"",0)</f>
        <v/>
      </c>
      <c r="AO295" s="2" t="str" cm="1">
        <f t="array" ref="AO295">_xlfn.XLOOKUP($A295&amp;AO$5,'[1]NBA-Data-1980-2019'!$B$1:$B$16305&amp;'[1]NBA-Data-1980-2019'!$A$1:$A$16305,'[1]NBA-Data-1980-2019'!$H$1:$H$16305,"",0)</f>
        <v/>
      </c>
      <c r="AP295" s="2" t="str" cm="1">
        <f t="array" ref="AP295">_xlfn.XLOOKUP($A295&amp;AP$5,'[1]NBA-Data-1980-2019'!$B$1:$B$16305&amp;'[1]NBA-Data-1980-2019'!$A$1:$A$16305,'[1]NBA-Data-1980-2019'!$H$1:$H$16305,"",0)</f>
        <v/>
      </c>
      <c r="AQ295" s="2" t="str" cm="1">
        <f t="array" ref="AQ295">_xlfn.XLOOKUP($A295&amp;AQ$5,'[1]NBA-Data-1980-2019'!$B$1:$B$16305&amp;'[1]NBA-Data-1980-2019'!$A$1:$A$16305,'[1]NBA-Data-1980-2019'!$H$1:$H$16305,"",0)</f>
        <v/>
      </c>
      <c r="AR295" s="2" t="str" cm="1">
        <f t="array" ref="AR295">_xlfn.XLOOKUP($A295&amp;AR$5,'[1]NBA-Data-1980-2019'!$B$1:$B$16305&amp;'[1]NBA-Data-1980-2019'!$A$1:$A$16305,'[1]NBA-Data-1980-2019'!$H$1:$H$16305,"",0)</f>
        <v/>
      </c>
      <c r="AS295" s="2" cm="1">
        <f t="array" ref="AS295">_xlfn.XLOOKUP($A295&amp;AS$5,'[1]NBA-Data-1980-2019'!$B$1:$B$16305&amp;'[1]NBA-Data-1980-2019'!$A$1:$A$16305,'[1]NBA-Data-1980-2019'!$H$1:$H$16305,"",0)</f>
        <v>1919.7</v>
      </c>
      <c r="AT295" s="2" cm="1">
        <f t="array" ref="AT295">_xlfn.XLOOKUP($A295&amp;AT$5,'[1]NBA-Data-1980-2019'!$B$1:$B$16305&amp;'[1]NBA-Data-1980-2019'!$A$1:$A$16305,'[1]NBA-Data-1980-2019'!$H$1:$H$16305,"",0)</f>
        <v>2880</v>
      </c>
      <c r="AU295" s="2" cm="1">
        <f t="array" ref="AU295">_xlfn.XLOOKUP($A295&amp;AU$5,'[1]NBA-Data-1980-2019'!$B$1:$B$16305&amp;'[1]NBA-Data-1980-2019'!$A$1:$A$16305,'[1]NBA-Data-1980-2019'!$H$1:$H$16305,"",0)</f>
        <v>3132.4</v>
      </c>
      <c r="AV295" s="2" cm="1">
        <f t="array" ref="AV295">_xlfn.XLOOKUP($A295&amp;AV$5,'[1]NBA-Data-1980-2019'!$B$1:$B$16305&amp;'[1]NBA-Data-1980-2019'!$A$1:$A$16305,'[1]NBA-Data-1980-2019'!$H$1:$H$16305,"",0)</f>
        <v>1356.3</v>
      </c>
      <c r="AW295" s="2" cm="1">
        <f t="array" ref="AW295">_xlfn.XLOOKUP($A295&amp;AW$5,'[1]NBA-Data-1980-2019'!$B$1:$B$16305&amp;'[1]NBA-Data-1980-2019'!$A$1:$A$16305,'[1]NBA-Data-1980-2019'!$H$1:$H$16305,"",0)</f>
        <v>3057.6000000000004</v>
      </c>
      <c r="AX295" s="2" cm="1">
        <f t="array" ref="AX295">_xlfn.XLOOKUP($A295&amp;AX$5,'[1]NBA-Data-1980-2019'!$B$1:$B$16305&amp;'[1]NBA-Data-1980-2019'!$A$1:$A$16305,'[1]NBA-Data-1980-2019'!$H$1:$H$16305,"",0)</f>
        <v>1958</v>
      </c>
      <c r="AY295" s="2" cm="1">
        <f t="array" ref="AY295">_xlfn.XLOOKUP($A295&amp;AY$5,'[1]NBA-Data-1980-2019'!$B$1:$B$16305&amp;'[1]NBA-Data-1980-2019'!$A$1:$A$16305,'[1]NBA-Data-1980-2019'!$H$1:$H$16305,"",0)</f>
        <v>3198</v>
      </c>
      <c r="AZ295" s="2" cm="1">
        <f t="array" ref="AZ295">_xlfn.XLOOKUP($A295&amp;AZ$5,'[1]NBA-Data-1980-2019'!$B$1:$B$16305&amp;'[1]NBA-Data-1980-2019'!$A$1:$A$16305,'[1]NBA-Data-1980-2019'!$H$1:$H$16305,"",0)</f>
        <v>2935.6</v>
      </c>
      <c r="BA295" s="2" cm="1">
        <f t="array" ref="BA295">_xlfn.XLOOKUP($A295&amp;BA$5,'[1]NBA-Data-1980-2019'!$B$1:$B$16305&amp;'[1]NBA-Data-1980-2019'!$A$1:$A$16305,'[1]NBA-Data-1980-2019'!$H$1:$H$16305,"",0)</f>
        <v>2519.1</v>
      </c>
      <c r="BB295" s="2" cm="1">
        <f t="array" ref="BB295">_xlfn.XLOOKUP($A295&amp;BB$5,'[1]NBA-Data-1980-2019'!$B$1:$B$16305&amp;'[1]NBA-Data-1980-2019'!$A$1:$A$16305,'[1]NBA-Data-1980-2019'!$H$1:$H$16305,"",0)</f>
        <v>2462.4</v>
      </c>
      <c r="BC295" s="2" cm="1">
        <f t="array" ref="BC295">_xlfn.XLOOKUP($A295&amp;BC$5,'[1]NBA-Data-1980-2019'!$B$1:$B$16305&amp;'[1]NBA-Data-1980-2019'!$A$1:$A$16305,'[1]NBA-Data-1980-2019'!$H$1:$H$16305,"",0)</f>
        <v>1745.1</v>
      </c>
      <c r="BD295" s="2" cm="1">
        <f t="array" ref="BD295">_xlfn.XLOOKUP($A295&amp;BD$5,'[1]NBA-Data-1980-2019'!$B$1:$B$16305&amp;'[1]NBA-Data-1980-2019'!$A$1:$A$16305,'[1]NBA-Data-1980-2019'!$H$1:$H$16305,"",0)</f>
        <v>565.6</v>
      </c>
      <c r="BE295" s="2" cm="1">
        <f t="array" ref="BE295">_xlfn.XLOOKUP($A295&amp;BE$5,'[1]NBA-Data-1980-2019'!$B$1:$B$16305&amp;'[1]NBA-Data-1980-2019'!$A$1:$A$16305,'[1]NBA-Data-1980-2019'!$H$1:$H$16305,"",0)</f>
        <v>2214</v>
      </c>
      <c r="BF295" s="2" cm="1">
        <f t="array" ref="BF295">_xlfn.XLOOKUP($A295&amp;BF$5,'[1]NBA-Data-1980-2019'!$B$1:$B$16305&amp;'[1]NBA-Data-1980-2019'!$A$1:$A$16305,'[1]NBA-Data-1980-2019'!$H$1:$H$16305,"",0)</f>
        <v>1243.2</v>
      </c>
      <c r="BG295" s="2" cm="1">
        <f t="array" ref="BG295">_xlfn.XLOOKUP($A295&amp;BG$5,'[1]NBA-Data-1980-2019'!$B$1:$B$16305&amp;'[1]NBA-Data-1980-2019'!$A$1:$A$16305,'[1]NBA-Data-1980-2019'!$H$1:$H$16305,"",0)</f>
        <v>1324.6</v>
      </c>
      <c r="BH295" s="2" cm="1">
        <f t="array" ref="BH295">_xlfn.XLOOKUP($A295&amp;BH$5,'[1]NBA-Data-1980-2019'!$B$1:$B$16305&amp;'[1]NBA-Data-1980-2019'!$A$1:$A$16305,'[1]NBA-Data-1980-2019'!$H$1:$H$16305,"",0)</f>
        <v>1611.6</v>
      </c>
      <c r="BI295" s="2" cm="1">
        <f t="array" ref="BI295">_xlfn.XLOOKUP($A295&amp;BI$5,'[1]NBA-Data-1980-2019'!$B$1:$B$16305&amp;'[1]NBA-Data-1980-2019'!$A$1:$A$16305,'[1]NBA-Data-1980-2019'!$H$1:$H$16305,"",0)</f>
        <v>164</v>
      </c>
      <c r="BJ295" s="2" t="str" cm="1">
        <f t="array" ref="BJ295">_xlfn.XLOOKUP($A295&amp;BJ$5,'[1]NBA-Data-1980-2019'!$B$1:$B$16305&amp;'[1]NBA-Data-1980-2019'!$A$1:$A$16305,'[1]NBA-Data-1980-2019'!$H$1:$H$16305,"",0)</f>
        <v/>
      </c>
      <c r="BK295" s="2" t="str" cm="1">
        <f t="array" ref="BK295">_xlfn.XLOOKUP($A295&amp;BK$5,'[1]NBA-Data-1980-2019'!$B$1:$B$16305&amp;'[1]NBA-Data-1980-2019'!$A$1:$A$16305,'[1]NBA-Data-1980-2019'!$H$1:$H$16305,"",0)</f>
        <v/>
      </c>
      <c r="BL295" s="2" t="str" cm="1">
        <f t="array" ref="BL295">_xlfn.XLOOKUP($A295&amp;BL$5,'[1]NBA-Data-1980-2019'!$B$1:$B$16305&amp;'[1]NBA-Data-1980-2019'!$A$1:$A$16305,'[1]NBA-Data-1980-2019'!$H$1:$H$16305,"",0)</f>
        <v/>
      </c>
      <c r="BM295" s="2" t="str" cm="1">
        <f t="array" ref="BM295">_xlfn.XLOOKUP($A295&amp;BM$5,'[1]NBA-Data-1980-2019'!$B$1:$B$16305&amp;'[1]NBA-Data-1980-2019'!$A$1:$A$16305,'[1]NBA-Data-1980-2019'!$H$1:$H$16305,"",0)</f>
        <v/>
      </c>
      <c r="BN295" s="2" t="str" cm="1">
        <f t="array" ref="BN295">_xlfn.XLOOKUP($A295&amp;BN$5,'[1]NBA-Data-1980-2019'!$B$1:$B$16305&amp;'[1]NBA-Data-1980-2019'!$A$1:$A$16305,'[1]NBA-Data-1980-2019'!$F$1:$F$16305,"",0)</f>
        <v/>
      </c>
      <c r="BO295" s="2" t="str" cm="1">
        <f t="array" ref="BO295">_xlfn.XLOOKUP($A295&amp;BO$5,'[1]NBA-Data-1980-2019'!$B$1:$B$16305&amp;'[1]NBA-Data-1980-2019'!$A$1:$A$16305,'[1]NBA-Data-1980-2019'!$F$1:$F$16305,"",0)</f>
        <v/>
      </c>
      <c r="BP295" s="2" t="str" cm="1">
        <f t="array" ref="BP295">_xlfn.XLOOKUP($A295&amp;BP$5,'[1]NBA-Data-1980-2019'!$B$1:$B$16305&amp;'[1]NBA-Data-1980-2019'!$A$1:$A$16305,'[1]NBA-Data-1980-2019'!$F$1:$F$16305,"",0)</f>
        <v/>
      </c>
      <c r="BQ295" s="2" t="str" cm="1">
        <f t="array" ref="BQ295">_xlfn.XLOOKUP($A295&amp;BQ$5,'[1]NBA-Data-1980-2019'!$B$1:$B$16305&amp;'[1]NBA-Data-1980-2019'!$A$1:$A$16305,'[1]NBA-Data-1980-2019'!$F$1:$F$16305,"",0)</f>
        <v/>
      </c>
      <c r="BR295" s="2" t="str" cm="1">
        <f t="array" ref="BR295">_xlfn.XLOOKUP($A295&amp;BR$5,'[1]NBA-Data-1980-2019'!$B$1:$B$16305&amp;'[1]NBA-Data-1980-2019'!$A$1:$A$16305,'[1]NBA-Data-1980-2019'!$F$1:$F$16305,"",0)</f>
        <v/>
      </c>
      <c r="BS295" s="2" t="str" cm="1">
        <f t="array" ref="BS295">_xlfn.XLOOKUP($A295&amp;BS$5,'[1]NBA-Data-1980-2019'!$B$1:$B$16305&amp;'[1]NBA-Data-1980-2019'!$A$1:$A$16305,'[1]NBA-Data-1980-2019'!$F$1:$F$16305,"",0)</f>
        <v/>
      </c>
      <c r="BT295" s="2" t="str" cm="1">
        <f t="array" ref="BT295">_xlfn.XLOOKUP($A295&amp;BT$5,'[1]NBA-Data-1980-2019'!$B$1:$B$16305&amp;'[1]NBA-Data-1980-2019'!$A$1:$A$16305,'[1]NBA-Data-1980-2019'!$F$1:$F$16305,"",0)</f>
        <v/>
      </c>
      <c r="BU295" s="2" t="str" cm="1">
        <f t="array" ref="BU295">_xlfn.XLOOKUP($A295&amp;BU$5,'[1]NBA-Data-1980-2019'!$B$1:$B$16305&amp;'[1]NBA-Data-1980-2019'!$A$1:$A$16305,'[1]NBA-Data-1980-2019'!$F$1:$F$16305,"",0)</f>
        <v/>
      </c>
      <c r="BV295" s="2" t="str" cm="1">
        <f t="array" ref="BV295">_xlfn.XLOOKUP($A295&amp;BV$5,'[1]NBA-Data-1980-2019'!$B$1:$B$16305&amp;'[1]NBA-Data-1980-2019'!$A$1:$A$16305,'[1]NBA-Data-1980-2019'!$F$1:$F$16305,"",0)</f>
        <v/>
      </c>
      <c r="BW295" s="2" t="str" cm="1">
        <f t="array" ref="BW295">_xlfn.XLOOKUP($A295&amp;BW$5,'[1]NBA-Data-1980-2019'!$B$1:$B$16305&amp;'[1]NBA-Data-1980-2019'!$A$1:$A$16305,'[1]NBA-Data-1980-2019'!$F$1:$F$16305,"",0)</f>
        <v/>
      </c>
      <c r="BX295" s="2" t="str" cm="1">
        <f t="array" ref="BX295">_xlfn.XLOOKUP($A295&amp;BX$5,'[1]NBA-Data-1980-2019'!$B$1:$B$16305&amp;'[1]NBA-Data-1980-2019'!$A$1:$A$16305,'[1]NBA-Data-1980-2019'!$F$1:$F$16305,"",0)</f>
        <v/>
      </c>
      <c r="BY295" s="2" cm="1">
        <f t="array" ref="BY295">_xlfn.XLOOKUP($A295&amp;BY$5,'[1]NBA-Data-1980-2019'!$B$1:$B$16305&amp;'[1]NBA-Data-1980-2019'!$A$1:$A$16305,'[1]NBA-Data-1980-2019'!$F$1:$F$16305,"",0)</f>
        <v>13.4</v>
      </c>
      <c r="BZ295" s="2" cm="1">
        <f t="array" ref="BZ295">_xlfn.XLOOKUP($A295&amp;BZ$5,'[1]NBA-Data-1980-2019'!$B$1:$B$16305&amp;'[1]NBA-Data-1980-2019'!$A$1:$A$16305,'[1]NBA-Data-1980-2019'!$F$1:$F$16305,"",0)</f>
        <v>16.600000000000001</v>
      </c>
      <c r="CA295" s="2" cm="1">
        <f t="array" ref="CA295">_xlfn.XLOOKUP($A295&amp;CA$5,'[1]NBA-Data-1980-2019'!$B$1:$B$16305&amp;'[1]NBA-Data-1980-2019'!$A$1:$A$16305,'[1]NBA-Data-1980-2019'!$F$1:$F$16305,"",0)</f>
        <v>18.100000000000001</v>
      </c>
      <c r="CB295" s="2" cm="1">
        <f t="array" ref="CB295">_xlfn.XLOOKUP($A295&amp;CB$5,'[1]NBA-Data-1980-2019'!$B$1:$B$16305&amp;'[1]NBA-Data-1980-2019'!$A$1:$A$16305,'[1]NBA-Data-1980-2019'!$F$1:$F$16305,"",0)</f>
        <v>16.600000000000001</v>
      </c>
      <c r="CC295" s="2" cm="1">
        <f t="array" ref="CC295">_xlfn.XLOOKUP($A295&amp;CC$5,'[1]NBA-Data-1980-2019'!$B$1:$B$16305&amp;'[1]NBA-Data-1980-2019'!$A$1:$A$16305,'[1]NBA-Data-1980-2019'!$F$1:$F$16305,"",0)</f>
        <v>18.899999999999999</v>
      </c>
      <c r="CD295" s="2" cm="1">
        <f t="array" ref="CD295">_xlfn.XLOOKUP($A295&amp;CD$5,'[1]NBA-Data-1980-2019'!$B$1:$B$16305&amp;'[1]NBA-Data-1980-2019'!$A$1:$A$16305,'[1]NBA-Data-1980-2019'!$F$1:$F$16305,"",0)</f>
        <v>13.8</v>
      </c>
      <c r="CE295" s="2" cm="1">
        <f t="array" ref="CE295">_xlfn.XLOOKUP($A295&amp;CE$5,'[1]NBA-Data-1980-2019'!$B$1:$B$16305&amp;'[1]NBA-Data-1980-2019'!$A$1:$A$16305,'[1]NBA-Data-1980-2019'!$F$1:$F$16305,"",0)</f>
        <v>17.399999999999999</v>
      </c>
      <c r="CF295" s="2" cm="1">
        <f t="array" ref="CF295">_xlfn.XLOOKUP($A295&amp;CF$5,'[1]NBA-Data-1980-2019'!$B$1:$B$16305&amp;'[1]NBA-Data-1980-2019'!$A$1:$A$16305,'[1]NBA-Data-1980-2019'!$F$1:$F$16305,"",0)</f>
        <v>15.4</v>
      </c>
      <c r="CG295" s="2" cm="1">
        <f t="array" ref="CG295">_xlfn.XLOOKUP($A295&amp;CG$5,'[1]NBA-Data-1980-2019'!$B$1:$B$16305&amp;'[1]NBA-Data-1980-2019'!$A$1:$A$16305,'[1]NBA-Data-1980-2019'!$F$1:$F$16305,"",0)</f>
        <v>13.1</v>
      </c>
      <c r="CH295" s="2" cm="1">
        <f t="array" ref="CH295">_xlfn.XLOOKUP($A295&amp;CH$5,'[1]NBA-Data-1980-2019'!$B$1:$B$16305&amp;'[1]NBA-Data-1980-2019'!$A$1:$A$16305,'[1]NBA-Data-1980-2019'!$F$1:$F$16305,"",0)</f>
        <v>12.4</v>
      </c>
      <c r="CI295" s="2" cm="1">
        <f t="array" ref="CI295">_xlfn.XLOOKUP($A295&amp;CI$5,'[1]NBA-Data-1980-2019'!$B$1:$B$16305&amp;'[1]NBA-Data-1980-2019'!$A$1:$A$16305,'[1]NBA-Data-1980-2019'!$F$1:$F$16305,"",0)</f>
        <v>11.1</v>
      </c>
      <c r="CJ295" s="2" cm="1">
        <f t="array" ref="CJ295">_xlfn.XLOOKUP($A295&amp;CJ$5,'[1]NBA-Data-1980-2019'!$B$1:$B$16305&amp;'[1]NBA-Data-1980-2019'!$A$1:$A$16305,'[1]NBA-Data-1980-2019'!$F$1:$F$16305,"",0)</f>
        <v>10.3</v>
      </c>
      <c r="CK295" s="2" cm="1">
        <f t="array" ref="CK295">_xlfn.XLOOKUP($A295&amp;CK$5,'[1]NBA-Data-1980-2019'!$B$1:$B$16305&amp;'[1]NBA-Data-1980-2019'!$A$1:$A$16305,'[1]NBA-Data-1980-2019'!$F$1:$F$16305,"",0)</f>
        <v>11.8</v>
      </c>
      <c r="CL295" s="2" cm="1">
        <f t="array" ref="CL295">_xlfn.XLOOKUP($A295&amp;CL$5,'[1]NBA-Data-1980-2019'!$B$1:$B$16305&amp;'[1]NBA-Data-1980-2019'!$A$1:$A$16305,'[1]NBA-Data-1980-2019'!$F$1:$F$16305,"",0)</f>
        <v>11.3</v>
      </c>
      <c r="CM295" s="2" cm="1">
        <f t="array" ref="CM295">_xlfn.XLOOKUP($A295&amp;CM$5,'[1]NBA-Data-1980-2019'!$B$1:$B$16305&amp;'[1]NBA-Data-1980-2019'!$A$1:$A$16305,'[1]NBA-Data-1980-2019'!$F$1:$F$16305,"",0)</f>
        <v>9.6999999999999993</v>
      </c>
      <c r="CN295" s="2" cm="1">
        <f t="array" ref="CN295">_xlfn.XLOOKUP($A295&amp;CN$5,'[1]NBA-Data-1980-2019'!$B$1:$B$16305&amp;'[1]NBA-Data-1980-2019'!$A$1:$A$16305,'[1]NBA-Data-1980-2019'!$F$1:$F$16305,"",0)</f>
        <v>8.1999999999999993</v>
      </c>
      <c r="CO295" s="2" cm="1">
        <f t="array" ref="CO295">_xlfn.XLOOKUP($A295&amp;CO$5,'[1]NBA-Data-1980-2019'!$B$1:$B$16305&amp;'[1]NBA-Data-1980-2019'!$A$1:$A$16305,'[1]NBA-Data-1980-2019'!$F$1:$F$16305,"",0)</f>
        <v>6.4</v>
      </c>
      <c r="CP295" s="2" t="str" cm="1">
        <f t="array" ref="CP295">_xlfn.XLOOKUP($A295&amp;CP$5,'[1]NBA-Data-1980-2019'!$B$1:$B$16305&amp;'[1]NBA-Data-1980-2019'!$A$1:$A$16305,'[1]NBA-Data-1980-2019'!$F$1:$F$16305,"",0)</f>
        <v/>
      </c>
      <c r="CQ295" s="2" t="str" cm="1">
        <f t="array" ref="CQ295">_xlfn.XLOOKUP($A295&amp;CQ$5,'[1]NBA-Data-1980-2019'!$B$1:$B$16305&amp;'[1]NBA-Data-1980-2019'!$A$1:$A$16305,'[1]NBA-Data-1980-2019'!$F$1:$F$16305,"",0)</f>
        <v/>
      </c>
      <c r="CR295" s="2" t="str" cm="1">
        <f t="array" ref="CR295">_xlfn.XLOOKUP($A295&amp;CR$5,'[1]NBA-Data-1980-2019'!$B$1:$B$16305&amp;'[1]NBA-Data-1980-2019'!$A$1:$A$16305,'[1]NBA-Data-1980-2019'!$F$1:$F$16305,"",0)</f>
        <v/>
      </c>
      <c r="CS295" s="2" t="str" cm="1">
        <f t="array" ref="CS295">_xlfn.XLOOKUP($A295&amp;CS$5,'[1]NBA-Data-1980-2019'!$B$1:$B$16305&amp;'[1]NBA-Data-1980-2019'!$A$1:$A$16305,'[1]NBA-Data-1980-2019'!$F$1:$F$16305,"",0)</f>
        <v/>
      </c>
      <c r="CU295" s="2" t="str">
        <f>_xlfn.XLOOKUP($A295,TEAMS!$G$1:$G$839,TEAMS!$H$1:$H$839,"",0)</f>
        <v>SF</v>
      </c>
      <c r="CV295" s="2" t="str">
        <f>_xlfn.XLOOKUP($CU295,DASHBOARD!$B$22:$B$27,DASHBOARD!$C$22:$C$27,"",0)</f>
        <v>FORWARD</v>
      </c>
      <c r="CY295" s="63">
        <f>SUMIFS('[1]NBA-Data-1980-2019'!$G$1:$G$16305,'[1]NBA-Data-1980-2019'!$B$1:$B$16305,$A295,'[1]NBA-Data-1980-2019'!$A$1:$A$16305,CY$9)</f>
        <v>0</v>
      </c>
      <c r="CZ295" s="63">
        <f>SUMIFS('[1]NBA-Data-1980-2019'!$G$1:$G$16305,'[1]NBA-Data-1980-2019'!$B$1:$B$16305,$A295,'[1]NBA-Data-1980-2019'!$A$1:$A$16305,CZ$9)</f>
        <v>0</v>
      </c>
      <c r="DA295" s="63">
        <f>SUMIFS('[1]NBA-Data-1980-2019'!$G$1:$G$16305,'[1]NBA-Data-1980-2019'!$B$1:$B$16305,$A295,'[1]NBA-Data-1980-2019'!$A$1:$A$16305,DA$9)</f>
        <v>0</v>
      </c>
      <c r="DB295" s="63">
        <f>SUMIFS('[1]NBA-Data-1980-2019'!$G$1:$G$16305,'[1]NBA-Data-1980-2019'!$B$1:$B$16305,$A295,'[1]NBA-Data-1980-2019'!$A$1:$A$16305,DB$9)</f>
        <v>0</v>
      </c>
      <c r="DC295" s="63">
        <f>SUMIFS('[1]NBA-Data-1980-2019'!$G$1:$G$16305,'[1]NBA-Data-1980-2019'!$B$1:$B$16305,$A295,'[1]NBA-Data-1980-2019'!$A$1:$A$16305,DC$9)</f>
        <v>0</v>
      </c>
      <c r="DD295" s="63">
        <f>SUMIFS('[1]NBA-Data-1980-2019'!$G$1:$G$16305,'[1]NBA-Data-1980-2019'!$B$1:$B$16305,$A295,'[1]NBA-Data-1980-2019'!$A$1:$A$16305,DD$9)</f>
        <v>0</v>
      </c>
      <c r="DE295" s="63">
        <f>SUMIFS('[1]NBA-Data-1980-2019'!$G$1:$G$16305,'[1]NBA-Data-1980-2019'!$B$1:$B$16305,$A295,'[1]NBA-Data-1980-2019'!$A$1:$A$16305,DE$9)</f>
        <v>0</v>
      </c>
      <c r="DF295" s="63">
        <f>SUMIFS('[1]NBA-Data-1980-2019'!$G$1:$G$16305,'[1]NBA-Data-1980-2019'!$B$1:$B$16305,$A295,'[1]NBA-Data-1980-2019'!$A$1:$A$16305,DF$9)</f>
        <v>0</v>
      </c>
      <c r="DG295" s="63">
        <f>SUMIFS('[1]NBA-Data-1980-2019'!$G$1:$G$16305,'[1]NBA-Data-1980-2019'!$B$1:$B$16305,$A295,'[1]NBA-Data-1980-2019'!$A$1:$A$16305,DG$9)</f>
        <v>0</v>
      </c>
      <c r="DH295" s="63">
        <f>SUMIFS('[1]NBA-Data-1980-2019'!$G$1:$G$16305,'[1]NBA-Data-1980-2019'!$B$1:$B$16305,$A295,'[1]NBA-Data-1980-2019'!$A$1:$A$16305,DH$9)</f>
        <v>0</v>
      </c>
      <c r="DI295" s="63">
        <f>SUMIFS('[1]NBA-Data-1980-2019'!$G$1:$G$16305,'[1]NBA-Data-1980-2019'!$B$1:$B$16305,$A295,'[1]NBA-Data-1980-2019'!$A$1:$A$16305,DI$9)</f>
        <v>0</v>
      </c>
      <c r="DJ295" s="63">
        <f>SUMIFS('[1]NBA-Data-1980-2019'!$G$1:$G$16305,'[1]NBA-Data-1980-2019'!$B$1:$B$16305,$A295,'[1]NBA-Data-1980-2019'!$A$1:$A$16305,DJ$9)</f>
        <v>1379400</v>
      </c>
      <c r="DK295" s="63">
        <f>SUMIFS('[1]NBA-Data-1980-2019'!$G$1:$G$16305,'[1]NBA-Data-1980-2019'!$B$1:$B$16305,$A295,'[1]NBA-Data-1980-2019'!$A$1:$A$16305,DK$9)</f>
        <v>1482840</v>
      </c>
      <c r="DL295" s="63">
        <f>SUMIFS('[1]NBA-Data-1980-2019'!$G$1:$G$16305,'[1]NBA-Data-1980-2019'!$B$1:$B$16305,$A295,'[1]NBA-Data-1980-2019'!$A$1:$A$16305,DL$9)</f>
        <v>1586280</v>
      </c>
      <c r="DM295" s="63">
        <f>SUMIFS('[1]NBA-Data-1980-2019'!$G$1:$G$16305,'[1]NBA-Data-1980-2019'!$B$1:$B$16305,$A295,'[1]NBA-Data-1980-2019'!$A$1:$A$16305,DM$9)</f>
        <v>2266794</v>
      </c>
      <c r="DN295" s="63">
        <f>SUMIFS('[1]NBA-Data-1980-2019'!$G$1:$G$16305,'[1]NBA-Data-1980-2019'!$B$1:$B$16305,$A295,'[1]NBA-Data-1980-2019'!$A$1:$A$16305,DN$9)</f>
        <v>10200000</v>
      </c>
      <c r="DO295" s="63">
        <f>SUMIFS('[1]NBA-Data-1980-2019'!$G$1:$G$16305,'[1]NBA-Data-1980-2019'!$B$1:$B$16305,$A295,'[1]NBA-Data-1980-2019'!$A$1:$A$16305,DO$9)</f>
        <v>11200000</v>
      </c>
      <c r="DP295" s="63">
        <f>SUMIFS('[1]NBA-Data-1980-2019'!$G$1:$G$16305,'[1]NBA-Data-1980-2019'!$B$1:$B$16305,$A295,'[1]NBA-Data-1980-2019'!$A$1:$A$16305,DP$9)</f>
        <v>12200000</v>
      </c>
      <c r="DQ295" s="63">
        <f>SUMIFS('[1]NBA-Data-1980-2019'!$G$1:$G$16305,'[1]NBA-Data-1980-2019'!$B$1:$B$16305,$A295,'[1]NBA-Data-1980-2019'!$A$1:$A$16305,DQ$9)</f>
        <v>13200000</v>
      </c>
      <c r="DR295" s="63">
        <f>SUMIFS('[1]NBA-Data-1980-2019'!$G$1:$G$16305,'[1]NBA-Data-1980-2019'!$B$1:$B$16305,$A295,'[1]NBA-Data-1980-2019'!$A$1:$A$16305,DR$9)</f>
        <v>14200000</v>
      </c>
      <c r="DS295" s="63">
        <f>SUMIFS('[1]NBA-Data-1980-2019'!$G$1:$G$16305,'[1]NBA-Data-1980-2019'!$B$1:$B$16305,$A295,'[1]NBA-Data-1980-2019'!$A$1:$A$16305,DS$9)</f>
        <v>8400000</v>
      </c>
      <c r="DT295" s="63">
        <f>SUMIFS('[1]NBA-Data-1980-2019'!$G$1:$G$16305,'[1]NBA-Data-1980-2019'!$B$1:$B$16305,$A295,'[1]NBA-Data-1980-2019'!$A$1:$A$16305,DT$9)</f>
        <v>9282000</v>
      </c>
      <c r="DU295" s="63">
        <f>SUMIFS('[1]NBA-Data-1980-2019'!$G$1:$G$16305,'[1]NBA-Data-1980-2019'!$B$1:$B$16305,$A295,'[1]NBA-Data-1980-2019'!$A$1:$A$16305,DU$9)</f>
        <v>10164000</v>
      </c>
      <c r="DV295" s="63">
        <f>SUMIFS('[1]NBA-Data-1980-2019'!$G$1:$G$16305,'[1]NBA-Data-1980-2019'!$B$1:$B$16305,$A295,'[1]NBA-Data-1980-2019'!$A$1:$A$16305,DV$9)</f>
        <v>11046000</v>
      </c>
      <c r="DW295" s="63">
        <f>SUMIFS('[1]NBA-Data-1980-2019'!$G$1:$G$16305,'[1]NBA-Data-1980-2019'!$B$1:$B$16305,$A295,'[1]NBA-Data-1980-2019'!$A$1:$A$16305,DW$9)</f>
        <v>1448490</v>
      </c>
      <c r="DX295" s="63">
        <f>SUMIFS('[1]NBA-Data-1980-2019'!$G$1:$G$16305,'[1]NBA-Data-1980-2019'!$B$1:$B$16305,$A295,'[1]NBA-Data-1980-2019'!$A$1:$A$16305,DX$9)</f>
        <v>1499000</v>
      </c>
      <c r="DY295" s="63">
        <f>SUMIFS('[1]NBA-Data-1980-2019'!$G$1:$G$16305,'[1]NBA-Data-1980-2019'!$B$1:$B$16305,$A295,'[1]NBA-Data-1980-2019'!$A$1:$A$16305,DY$9)</f>
        <v>2500000</v>
      </c>
      <c r="DZ295" s="63">
        <f>SUMIFS('[1]NBA-Data-1980-2019'!$G$1:$G$16305,'[1]NBA-Data-1980-2019'!$B$1:$B$16305,$A295,'[1]NBA-Data-1980-2019'!$A$1:$A$16305,DZ$9)</f>
        <v>2500000</v>
      </c>
      <c r="EA295" s="63">
        <f>SUMIFS('[1]NBA-Data-1980-2019'!$G$1:$G$16305,'[1]NBA-Data-1980-2019'!$B$1:$B$16305,$A295,'[1]NBA-Data-1980-2019'!$A$1:$A$16305,EA$9)</f>
        <v>0</v>
      </c>
      <c r="EB295" s="63">
        <f>SUMIFS('[1]NBA-Data-1980-2019'!$G$1:$G$16305,'[1]NBA-Data-1980-2019'!$B$1:$B$16305,$A295,'[1]NBA-Data-1980-2019'!$A$1:$A$16305,EB$9)</f>
        <v>0</v>
      </c>
      <c r="EC295" s="63">
        <f>SUMIFS('[1]NBA-Data-1980-2019'!$G$1:$G$16305,'[1]NBA-Data-1980-2019'!$B$1:$B$16305,$A295,'[1]NBA-Data-1980-2019'!$A$1:$A$16305,EC$9)</f>
        <v>0</v>
      </c>
      <c r="ED295" s="63">
        <f>SUMIFS('[1]NBA-Data-1980-2019'!$G$1:$G$16305,'[1]NBA-Data-1980-2019'!$B$1:$B$16305,$A295,'[1]NBA-Data-1980-2019'!$A$1:$A$16305,ED$9)</f>
        <v>0</v>
      </c>
      <c r="EH295" s="2" t="s">
        <v>1478</v>
      </c>
    </row>
    <row r="296" spans="1:165" x14ac:dyDescent="0.2">
      <c r="A296" s="2" t="s">
        <v>1117</v>
      </c>
      <c r="B296" s="2" t="str" cm="1">
        <f t="array" ref="B296">_xlfn.XLOOKUP($A296&amp;B$5,'[1]NBA-Data-1980-2019'!$B$1:$B$16305&amp;'[1]NBA-Data-1980-2019'!$A$1:$A$16305,'[1]NBA-Data-1980-2019'!$D$1:$D$16305,"",0)</f>
        <v/>
      </c>
      <c r="C296" s="2" t="str" cm="1">
        <f t="array" ref="C296">_xlfn.XLOOKUP($A296&amp;C$5,'[1]NBA-Data-1980-2019'!$B$1:$B$16305&amp;'[1]NBA-Data-1980-2019'!$A$1:$A$16305,'[1]NBA-Data-1980-2019'!$D$1:$D$16305,"",0)</f>
        <v/>
      </c>
      <c r="D296" s="2" t="str" cm="1">
        <f t="array" ref="D296">_xlfn.XLOOKUP($A296&amp;D$5,'[1]NBA-Data-1980-2019'!$B$1:$B$16305&amp;'[1]NBA-Data-1980-2019'!$A$1:$A$16305,'[1]NBA-Data-1980-2019'!$D$1:$D$16305,"",0)</f>
        <v/>
      </c>
      <c r="E296" s="2" t="str" cm="1">
        <f t="array" ref="E296">_xlfn.XLOOKUP($A296&amp;E$5,'[1]NBA-Data-1980-2019'!$B$1:$B$16305&amp;'[1]NBA-Data-1980-2019'!$A$1:$A$16305,'[1]NBA-Data-1980-2019'!$D$1:$D$16305,"",0)</f>
        <v>HOU</v>
      </c>
      <c r="F296" s="2" t="str" cm="1">
        <f t="array" ref="F296">_xlfn.XLOOKUP($A296&amp;F$5,'[1]NBA-Data-1980-2019'!$B$1:$B$16305&amp;'[1]NBA-Data-1980-2019'!$A$1:$A$16305,'[1]NBA-Data-1980-2019'!$D$1:$D$16305,"",0)</f>
        <v/>
      </c>
      <c r="G296" s="2" t="str" cm="1">
        <f t="array" ref="G296">_xlfn.XLOOKUP($A296&amp;G$5,'[1]NBA-Data-1980-2019'!$B$1:$B$16305&amp;'[1]NBA-Data-1980-2019'!$A$1:$A$16305,'[1]NBA-Data-1980-2019'!$D$1:$D$16305,"",0)</f>
        <v/>
      </c>
      <c r="H296" s="2" t="str" cm="1">
        <f t="array" ref="H296">_xlfn.XLOOKUP($A296&amp;H$5,'[1]NBA-Data-1980-2019'!$B$1:$B$16305&amp;'[1]NBA-Data-1980-2019'!$A$1:$A$16305,'[1]NBA-Data-1980-2019'!$D$1:$D$16305,"",0)</f>
        <v/>
      </c>
      <c r="I296" s="2" t="str" cm="1">
        <f t="array" ref="I296">_xlfn.XLOOKUP($A296&amp;I$5,'[1]NBA-Data-1980-2019'!$B$1:$B$16305&amp;'[1]NBA-Data-1980-2019'!$A$1:$A$16305,'[1]NBA-Data-1980-2019'!$D$1:$D$16305,"",0)</f>
        <v/>
      </c>
      <c r="J296" s="2" t="str" cm="1">
        <f t="array" ref="J296">_xlfn.XLOOKUP($A296&amp;J$5,'[1]NBA-Data-1980-2019'!$B$1:$B$16305&amp;'[1]NBA-Data-1980-2019'!$A$1:$A$16305,'[1]NBA-Data-1980-2019'!$D$1:$D$16305,"",0)</f>
        <v/>
      </c>
      <c r="K296" s="2" t="str" cm="1">
        <f t="array" ref="K296">_xlfn.XLOOKUP($A296&amp;K$5,'[1]NBA-Data-1980-2019'!$B$1:$B$16305&amp;'[1]NBA-Data-1980-2019'!$A$1:$A$16305,'[1]NBA-Data-1980-2019'!$D$1:$D$16305,"",0)</f>
        <v/>
      </c>
      <c r="L296" s="2" t="str" cm="1">
        <f t="array" ref="L296">_xlfn.XLOOKUP($A296&amp;L$5,'[1]NBA-Data-1980-2019'!$B$1:$B$16305&amp;'[1]NBA-Data-1980-2019'!$A$1:$A$16305,'[1]NBA-Data-1980-2019'!$D$1:$D$16305,"",0)</f>
        <v/>
      </c>
      <c r="M296" s="2" t="str" cm="1">
        <f t="array" ref="M296">_xlfn.XLOOKUP($A296&amp;M$5,'[1]NBA-Data-1980-2019'!$B$1:$B$16305&amp;'[1]NBA-Data-1980-2019'!$A$1:$A$16305,'[1]NBA-Data-1980-2019'!$D$1:$D$16305,"",0)</f>
        <v/>
      </c>
      <c r="N296" s="2" t="str" cm="1">
        <f t="array" ref="N296">_xlfn.XLOOKUP($A296&amp;N$5,'[1]NBA-Data-1980-2019'!$B$1:$B$16305&amp;'[1]NBA-Data-1980-2019'!$A$1:$A$16305,'[1]NBA-Data-1980-2019'!$D$1:$D$16305,"",0)</f>
        <v/>
      </c>
      <c r="O296" s="2" t="str" cm="1">
        <f t="array" ref="O296">_xlfn.XLOOKUP($A296&amp;O$5,'[1]NBA-Data-1980-2019'!$B$1:$B$16305&amp;'[1]NBA-Data-1980-2019'!$A$1:$A$16305,'[1]NBA-Data-1980-2019'!$D$1:$D$16305,"",0)</f>
        <v/>
      </c>
      <c r="P296" s="2" t="str" cm="1">
        <f t="array" ref="P296">_xlfn.XLOOKUP($A296&amp;P$5,'[1]NBA-Data-1980-2019'!$B$1:$B$16305&amp;'[1]NBA-Data-1980-2019'!$A$1:$A$16305,'[1]NBA-Data-1980-2019'!$D$1:$D$16305,"",0)</f>
        <v/>
      </c>
      <c r="Q296" s="2" t="str" cm="1">
        <f t="array" ref="Q296">_xlfn.XLOOKUP($A296&amp;Q$5,'[1]NBA-Data-1980-2019'!$B$1:$B$16305&amp;'[1]NBA-Data-1980-2019'!$A$1:$A$16305,'[1]NBA-Data-1980-2019'!$D$1:$D$16305,"",0)</f>
        <v/>
      </c>
      <c r="R296" s="2" t="str" cm="1">
        <f t="array" ref="R296">_xlfn.XLOOKUP($A296&amp;R$5,'[1]NBA-Data-1980-2019'!$B$1:$B$16305&amp;'[1]NBA-Data-1980-2019'!$A$1:$A$16305,'[1]NBA-Data-1980-2019'!$D$1:$D$16305,"",0)</f>
        <v/>
      </c>
      <c r="S296" s="2" t="str" cm="1">
        <f t="array" ref="S296">_xlfn.XLOOKUP($A296&amp;S$5,'[1]NBA-Data-1980-2019'!$B$1:$B$16305&amp;'[1]NBA-Data-1980-2019'!$A$1:$A$16305,'[1]NBA-Data-1980-2019'!$D$1:$D$16305,"",0)</f>
        <v/>
      </c>
      <c r="T296" s="2" t="str" cm="1">
        <f t="array" ref="T296">_xlfn.XLOOKUP($A296&amp;T$5,'[1]NBA-Data-1980-2019'!$B$1:$B$16305&amp;'[1]NBA-Data-1980-2019'!$A$1:$A$16305,'[1]NBA-Data-1980-2019'!$D$1:$D$16305,"",0)</f>
        <v/>
      </c>
      <c r="U296" s="2" t="str" cm="1">
        <f t="array" ref="U296">_xlfn.XLOOKUP($A296&amp;U$5,'[1]NBA-Data-1980-2019'!$B$1:$B$16305&amp;'[1]NBA-Data-1980-2019'!$A$1:$A$16305,'[1]NBA-Data-1980-2019'!$D$1:$D$16305,"",0)</f>
        <v/>
      </c>
      <c r="V296" s="2" t="str" cm="1">
        <f t="array" ref="V296">_xlfn.XLOOKUP($A296&amp;V$5,'[1]NBA-Data-1980-2019'!$B$1:$B$16305&amp;'[1]NBA-Data-1980-2019'!$A$1:$A$16305,'[1]NBA-Data-1980-2019'!$D$1:$D$16305,"",0)</f>
        <v/>
      </c>
      <c r="W296" s="2" t="str" cm="1">
        <f t="array" ref="W296">_xlfn.XLOOKUP($A296&amp;W$5,'[1]NBA-Data-1980-2019'!$B$1:$B$16305&amp;'[1]NBA-Data-1980-2019'!$A$1:$A$16305,'[1]NBA-Data-1980-2019'!$D$1:$D$16305,"",0)</f>
        <v/>
      </c>
      <c r="X296" s="2" t="str" cm="1">
        <f t="array" ref="X296">_xlfn.XLOOKUP($A296&amp;X$5,'[1]NBA-Data-1980-2019'!$B$1:$B$16305&amp;'[1]NBA-Data-1980-2019'!$A$1:$A$16305,'[1]NBA-Data-1980-2019'!$D$1:$D$16305,"",0)</f>
        <v/>
      </c>
      <c r="Y296" s="2" t="str" cm="1">
        <f t="array" ref="Y296">_xlfn.XLOOKUP($A296&amp;Y$5,'[1]NBA-Data-1980-2019'!$B$1:$B$16305&amp;'[1]NBA-Data-1980-2019'!$A$1:$A$16305,'[1]NBA-Data-1980-2019'!$D$1:$D$16305,"",0)</f>
        <v/>
      </c>
      <c r="Z296" s="2" t="str" cm="1">
        <f t="array" ref="Z296">_xlfn.XLOOKUP($A296&amp;Z$5,'[1]NBA-Data-1980-2019'!$B$1:$B$16305&amp;'[1]NBA-Data-1980-2019'!$A$1:$A$16305,'[1]NBA-Data-1980-2019'!$D$1:$D$16305,"",0)</f>
        <v/>
      </c>
      <c r="AA296" s="2" t="str" cm="1">
        <f t="array" ref="AA296">_xlfn.XLOOKUP($A296&amp;AA$5,'[1]NBA-Data-1980-2019'!$B$1:$B$16305&amp;'[1]NBA-Data-1980-2019'!$A$1:$A$16305,'[1]NBA-Data-1980-2019'!$D$1:$D$16305,"",0)</f>
        <v/>
      </c>
      <c r="AB296" s="2" t="str" cm="1">
        <f t="array" ref="AB296">_xlfn.XLOOKUP($A296&amp;AB$5,'[1]NBA-Data-1980-2019'!$B$1:$B$16305&amp;'[1]NBA-Data-1980-2019'!$A$1:$A$16305,'[1]NBA-Data-1980-2019'!$D$1:$D$16305,"",0)</f>
        <v/>
      </c>
      <c r="AC296" s="2" t="str" cm="1">
        <f t="array" ref="AC296">_xlfn.XLOOKUP($A296&amp;AC$5,'[1]NBA-Data-1980-2019'!$B$1:$B$16305&amp;'[1]NBA-Data-1980-2019'!$A$1:$A$16305,'[1]NBA-Data-1980-2019'!$D$1:$D$16305,"",0)</f>
        <v/>
      </c>
      <c r="AD296" s="2" t="str" cm="1">
        <f t="array" ref="AD296">_xlfn.XLOOKUP($A296&amp;AD$5,'[1]NBA-Data-1980-2019'!$B$1:$B$16305&amp;'[1]NBA-Data-1980-2019'!$A$1:$A$16305,'[1]NBA-Data-1980-2019'!$D$1:$D$16305,"",0)</f>
        <v/>
      </c>
      <c r="AE296" s="2" t="str" cm="1">
        <f t="array" ref="AE296">_xlfn.XLOOKUP($A296&amp;AE$5,'[1]NBA-Data-1980-2019'!$B$1:$B$16305&amp;'[1]NBA-Data-1980-2019'!$A$1:$A$16305,'[1]NBA-Data-1980-2019'!$D$1:$D$16305,"",0)</f>
        <v/>
      </c>
      <c r="AF296" s="2" t="str" cm="1">
        <f t="array" ref="AF296">_xlfn.XLOOKUP($A296&amp;AF$5,'[1]NBA-Data-1980-2019'!$B$1:$B$16305&amp;'[1]NBA-Data-1980-2019'!$A$1:$A$16305,'[1]NBA-Data-1980-2019'!$D$1:$D$16305,"",0)</f>
        <v/>
      </c>
      <c r="AG296" s="2" t="str" cm="1">
        <f t="array" ref="AG296">_xlfn.XLOOKUP($A296&amp;AG$5,'[1]NBA-Data-1980-2019'!$B$1:$B$16305&amp;'[1]NBA-Data-1980-2019'!$A$1:$A$16305,'[1]NBA-Data-1980-2019'!$D$1:$D$16305,"",0)</f>
        <v/>
      </c>
      <c r="AH296" s="2" t="str" cm="1">
        <f t="array" ref="AH296">_xlfn.XLOOKUP($A296&amp;AH$5,'[1]NBA-Data-1980-2019'!$B$1:$B$16305&amp;'[1]NBA-Data-1980-2019'!$A$1:$A$16305,'[1]NBA-Data-1980-2019'!$H$1:$H$16305,"",0)</f>
        <v/>
      </c>
      <c r="AI296" s="2" t="str" cm="1">
        <f t="array" ref="AI296">_xlfn.XLOOKUP($A296&amp;AI$5,'[1]NBA-Data-1980-2019'!$B$1:$B$16305&amp;'[1]NBA-Data-1980-2019'!$A$1:$A$16305,'[1]NBA-Data-1980-2019'!$H$1:$H$16305,"",0)</f>
        <v/>
      </c>
      <c r="AJ296" s="2" t="str" cm="1">
        <f t="array" ref="AJ296">_xlfn.XLOOKUP($A296&amp;AJ$5,'[1]NBA-Data-1980-2019'!$B$1:$B$16305&amp;'[1]NBA-Data-1980-2019'!$A$1:$A$16305,'[1]NBA-Data-1980-2019'!$H$1:$H$16305,"",0)</f>
        <v/>
      </c>
      <c r="AK296" s="2" cm="1">
        <f t="array" ref="AK296">_xlfn.XLOOKUP($A296&amp;AK$5,'[1]NBA-Data-1980-2019'!$B$1:$B$16305&amp;'[1]NBA-Data-1980-2019'!$A$1:$A$16305,'[1]NBA-Data-1980-2019'!$H$1:$H$16305,"",0)</f>
        <v>92.4</v>
      </c>
      <c r="AL296" s="2" t="str" cm="1">
        <f t="array" ref="AL296">_xlfn.XLOOKUP($A296&amp;AL$5,'[1]NBA-Data-1980-2019'!$B$1:$B$16305&amp;'[1]NBA-Data-1980-2019'!$A$1:$A$16305,'[1]NBA-Data-1980-2019'!$H$1:$H$16305,"",0)</f>
        <v/>
      </c>
      <c r="AM296" s="2" t="str" cm="1">
        <f t="array" ref="AM296">_xlfn.XLOOKUP($A296&amp;AM$5,'[1]NBA-Data-1980-2019'!$B$1:$B$16305&amp;'[1]NBA-Data-1980-2019'!$A$1:$A$16305,'[1]NBA-Data-1980-2019'!$H$1:$H$16305,"",0)</f>
        <v/>
      </c>
      <c r="AN296" s="2" t="str" cm="1">
        <f t="array" ref="AN296">_xlfn.XLOOKUP($A296&amp;AN$5,'[1]NBA-Data-1980-2019'!$B$1:$B$16305&amp;'[1]NBA-Data-1980-2019'!$A$1:$A$16305,'[1]NBA-Data-1980-2019'!$H$1:$H$16305,"",0)</f>
        <v/>
      </c>
      <c r="AO296" s="2" t="str" cm="1">
        <f t="array" ref="AO296">_xlfn.XLOOKUP($A296&amp;AO$5,'[1]NBA-Data-1980-2019'!$B$1:$B$16305&amp;'[1]NBA-Data-1980-2019'!$A$1:$A$16305,'[1]NBA-Data-1980-2019'!$H$1:$H$16305,"",0)</f>
        <v/>
      </c>
      <c r="AP296" s="2" t="str" cm="1">
        <f t="array" ref="AP296">_xlfn.XLOOKUP($A296&amp;AP$5,'[1]NBA-Data-1980-2019'!$B$1:$B$16305&amp;'[1]NBA-Data-1980-2019'!$A$1:$A$16305,'[1]NBA-Data-1980-2019'!$H$1:$H$16305,"",0)</f>
        <v/>
      </c>
      <c r="AQ296" s="2" t="str" cm="1">
        <f t="array" ref="AQ296">_xlfn.XLOOKUP($A296&amp;AQ$5,'[1]NBA-Data-1980-2019'!$B$1:$B$16305&amp;'[1]NBA-Data-1980-2019'!$A$1:$A$16305,'[1]NBA-Data-1980-2019'!$H$1:$H$16305,"",0)</f>
        <v/>
      </c>
      <c r="AR296" s="2" t="str" cm="1">
        <f t="array" ref="AR296">_xlfn.XLOOKUP($A296&amp;AR$5,'[1]NBA-Data-1980-2019'!$B$1:$B$16305&amp;'[1]NBA-Data-1980-2019'!$A$1:$A$16305,'[1]NBA-Data-1980-2019'!$H$1:$H$16305,"",0)</f>
        <v/>
      </c>
      <c r="AS296" s="2" t="str" cm="1">
        <f t="array" ref="AS296">_xlfn.XLOOKUP($A296&amp;AS$5,'[1]NBA-Data-1980-2019'!$B$1:$B$16305&amp;'[1]NBA-Data-1980-2019'!$A$1:$A$16305,'[1]NBA-Data-1980-2019'!$H$1:$H$16305,"",0)</f>
        <v/>
      </c>
      <c r="AT296" s="2" t="str" cm="1">
        <f t="array" ref="AT296">_xlfn.XLOOKUP($A296&amp;AT$5,'[1]NBA-Data-1980-2019'!$B$1:$B$16305&amp;'[1]NBA-Data-1980-2019'!$A$1:$A$16305,'[1]NBA-Data-1980-2019'!$H$1:$H$16305,"",0)</f>
        <v/>
      </c>
      <c r="AU296" s="2" t="str" cm="1">
        <f t="array" ref="AU296">_xlfn.XLOOKUP($A296&amp;AU$5,'[1]NBA-Data-1980-2019'!$B$1:$B$16305&amp;'[1]NBA-Data-1980-2019'!$A$1:$A$16305,'[1]NBA-Data-1980-2019'!$H$1:$H$16305,"",0)</f>
        <v/>
      </c>
      <c r="AV296" s="2" t="str" cm="1">
        <f t="array" ref="AV296">_xlfn.XLOOKUP($A296&amp;AV$5,'[1]NBA-Data-1980-2019'!$B$1:$B$16305&amp;'[1]NBA-Data-1980-2019'!$A$1:$A$16305,'[1]NBA-Data-1980-2019'!$H$1:$H$16305,"",0)</f>
        <v/>
      </c>
      <c r="AW296" s="2" t="str" cm="1">
        <f t="array" ref="AW296">_xlfn.XLOOKUP($A296&amp;AW$5,'[1]NBA-Data-1980-2019'!$B$1:$B$16305&amp;'[1]NBA-Data-1980-2019'!$A$1:$A$16305,'[1]NBA-Data-1980-2019'!$H$1:$H$16305,"",0)</f>
        <v/>
      </c>
      <c r="AX296" s="2" t="str" cm="1">
        <f t="array" ref="AX296">_xlfn.XLOOKUP($A296&amp;AX$5,'[1]NBA-Data-1980-2019'!$B$1:$B$16305&amp;'[1]NBA-Data-1980-2019'!$A$1:$A$16305,'[1]NBA-Data-1980-2019'!$H$1:$H$16305,"",0)</f>
        <v/>
      </c>
      <c r="AY296" s="2" t="str" cm="1">
        <f t="array" ref="AY296">_xlfn.XLOOKUP($A296&amp;AY$5,'[1]NBA-Data-1980-2019'!$B$1:$B$16305&amp;'[1]NBA-Data-1980-2019'!$A$1:$A$16305,'[1]NBA-Data-1980-2019'!$H$1:$H$16305,"",0)</f>
        <v/>
      </c>
      <c r="AZ296" s="2" t="str" cm="1">
        <f t="array" ref="AZ296">_xlfn.XLOOKUP($A296&amp;AZ$5,'[1]NBA-Data-1980-2019'!$B$1:$B$16305&amp;'[1]NBA-Data-1980-2019'!$A$1:$A$16305,'[1]NBA-Data-1980-2019'!$H$1:$H$16305,"",0)</f>
        <v/>
      </c>
      <c r="BA296" s="2" t="str" cm="1">
        <f t="array" ref="BA296">_xlfn.XLOOKUP($A296&amp;BA$5,'[1]NBA-Data-1980-2019'!$B$1:$B$16305&amp;'[1]NBA-Data-1980-2019'!$A$1:$A$16305,'[1]NBA-Data-1980-2019'!$H$1:$H$16305,"",0)</f>
        <v/>
      </c>
      <c r="BB296" s="2" t="str" cm="1">
        <f t="array" ref="BB296">_xlfn.XLOOKUP($A296&amp;BB$5,'[1]NBA-Data-1980-2019'!$B$1:$B$16305&amp;'[1]NBA-Data-1980-2019'!$A$1:$A$16305,'[1]NBA-Data-1980-2019'!$H$1:$H$16305,"",0)</f>
        <v/>
      </c>
      <c r="BC296" s="2" t="str" cm="1">
        <f t="array" ref="BC296">_xlfn.XLOOKUP($A296&amp;BC$5,'[1]NBA-Data-1980-2019'!$B$1:$B$16305&amp;'[1]NBA-Data-1980-2019'!$A$1:$A$16305,'[1]NBA-Data-1980-2019'!$H$1:$H$16305,"",0)</f>
        <v/>
      </c>
      <c r="BD296" s="2" t="str" cm="1">
        <f t="array" ref="BD296">_xlfn.XLOOKUP($A296&amp;BD$5,'[1]NBA-Data-1980-2019'!$B$1:$B$16305&amp;'[1]NBA-Data-1980-2019'!$A$1:$A$16305,'[1]NBA-Data-1980-2019'!$H$1:$H$16305,"",0)</f>
        <v/>
      </c>
      <c r="BE296" s="2" t="str" cm="1">
        <f t="array" ref="BE296">_xlfn.XLOOKUP($A296&amp;BE$5,'[1]NBA-Data-1980-2019'!$B$1:$B$16305&amp;'[1]NBA-Data-1980-2019'!$A$1:$A$16305,'[1]NBA-Data-1980-2019'!$H$1:$H$16305,"",0)</f>
        <v/>
      </c>
      <c r="BF296" s="2" t="str" cm="1">
        <f t="array" ref="BF296">_xlfn.XLOOKUP($A296&amp;BF$5,'[1]NBA-Data-1980-2019'!$B$1:$B$16305&amp;'[1]NBA-Data-1980-2019'!$A$1:$A$16305,'[1]NBA-Data-1980-2019'!$H$1:$H$16305,"",0)</f>
        <v/>
      </c>
      <c r="BG296" s="2" t="str" cm="1">
        <f t="array" ref="BG296">_xlfn.XLOOKUP($A296&amp;BG$5,'[1]NBA-Data-1980-2019'!$B$1:$B$16305&amp;'[1]NBA-Data-1980-2019'!$A$1:$A$16305,'[1]NBA-Data-1980-2019'!$H$1:$H$16305,"",0)</f>
        <v/>
      </c>
      <c r="BH296" s="2" t="str" cm="1">
        <f t="array" ref="BH296">_xlfn.XLOOKUP($A296&amp;BH$5,'[1]NBA-Data-1980-2019'!$B$1:$B$16305&amp;'[1]NBA-Data-1980-2019'!$A$1:$A$16305,'[1]NBA-Data-1980-2019'!$H$1:$H$16305,"",0)</f>
        <v/>
      </c>
      <c r="BI296" s="2" t="str" cm="1">
        <f t="array" ref="BI296">_xlfn.XLOOKUP($A296&amp;BI$5,'[1]NBA-Data-1980-2019'!$B$1:$B$16305&amp;'[1]NBA-Data-1980-2019'!$A$1:$A$16305,'[1]NBA-Data-1980-2019'!$H$1:$H$16305,"",0)</f>
        <v/>
      </c>
      <c r="BJ296" s="2" t="str" cm="1">
        <f t="array" ref="BJ296">_xlfn.XLOOKUP($A296&amp;BJ$5,'[1]NBA-Data-1980-2019'!$B$1:$B$16305&amp;'[1]NBA-Data-1980-2019'!$A$1:$A$16305,'[1]NBA-Data-1980-2019'!$H$1:$H$16305,"",0)</f>
        <v/>
      </c>
      <c r="BK296" s="2" t="str" cm="1">
        <f t="array" ref="BK296">_xlfn.XLOOKUP($A296&amp;BK$5,'[1]NBA-Data-1980-2019'!$B$1:$B$16305&amp;'[1]NBA-Data-1980-2019'!$A$1:$A$16305,'[1]NBA-Data-1980-2019'!$H$1:$H$16305,"",0)</f>
        <v/>
      </c>
      <c r="BL296" s="2" t="str" cm="1">
        <f t="array" ref="BL296">_xlfn.XLOOKUP($A296&amp;BL$5,'[1]NBA-Data-1980-2019'!$B$1:$B$16305&amp;'[1]NBA-Data-1980-2019'!$A$1:$A$16305,'[1]NBA-Data-1980-2019'!$H$1:$H$16305,"",0)</f>
        <v/>
      </c>
      <c r="BM296" s="2" t="str" cm="1">
        <f t="array" ref="BM296">_xlfn.XLOOKUP($A296&amp;BM$5,'[1]NBA-Data-1980-2019'!$B$1:$B$16305&amp;'[1]NBA-Data-1980-2019'!$A$1:$A$16305,'[1]NBA-Data-1980-2019'!$H$1:$H$16305,"",0)</f>
        <v/>
      </c>
      <c r="BN296" s="2" t="str" cm="1">
        <f t="array" ref="BN296">_xlfn.XLOOKUP($A296&amp;BN$5,'[1]NBA-Data-1980-2019'!$B$1:$B$16305&amp;'[1]NBA-Data-1980-2019'!$A$1:$A$16305,'[1]NBA-Data-1980-2019'!$F$1:$F$16305,"",0)</f>
        <v/>
      </c>
      <c r="BO296" s="2" t="str" cm="1">
        <f t="array" ref="BO296">_xlfn.XLOOKUP($A296&amp;BO$5,'[1]NBA-Data-1980-2019'!$B$1:$B$16305&amp;'[1]NBA-Data-1980-2019'!$A$1:$A$16305,'[1]NBA-Data-1980-2019'!$F$1:$F$16305,"",0)</f>
        <v/>
      </c>
      <c r="BP296" s="2" t="str" cm="1">
        <f t="array" ref="BP296">_xlfn.XLOOKUP($A296&amp;BP$5,'[1]NBA-Data-1980-2019'!$B$1:$B$16305&amp;'[1]NBA-Data-1980-2019'!$A$1:$A$16305,'[1]NBA-Data-1980-2019'!$F$1:$F$16305,"",0)</f>
        <v/>
      </c>
      <c r="BQ296" s="2" cm="1">
        <f t="array" ref="BQ296">_xlfn.XLOOKUP($A296&amp;BQ$5,'[1]NBA-Data-1980-2019'!$B$1:$B$16305&amp;'[1]NBA-Data-1980-2019'!$A$1:$A$16305,'[1]NBA-Data-1980-2019'!$F$1:$F$16305,"",0)</f>
        <v>12.3</v>
      </c>
      <c r="BR296" s="2" t="str" cm="1">
        <f t="array" ref="BR296">_xlfn.XLOOKUP($A296&amp;BR$5,'[1]NBA-Data-1980-2019'!$B$1:$B$16305&amp;'[1]NBA-Data-1980-2019'!$A$1:$A$16305,'[1]NBA-Data-1980-2019'!$F$1:$F$16305,"",0)</f>
        <v/>
      </c>
      <c r="BS296" s="2" t="str" cm="1">
        <f t="array" ref="BS296">_xlfn.XLOOKUP($A296&amp;BS$5,'[1]NBA-Data-1980-2019'!$B$1:$B$16305&amp;'[1]NBA-Data-1980-2019'!$A$1:$A$16305,'[1]NBA-Data-1980-2019'!$F$1:$F$16305,"",0)</f>
        <v/>
      </c>
      <c r="BT296" s="2" t="str" cm="1">
        <f t="array" ref="BT296">_xlfn.XLOOKUP($A296&amp;BT$5,'[1]NBA-Data-1980-2019'!$B$1:$B$16305&amp;'[1]NBA-Data-1980-2019'!$A$1:$A$16305,'[1]NBA-Data-1980-2019'!$F$1:$F$16305,"",0)</f>
        <v/>
      </c>
      <c r="BU296" s="2" t="str" cm="1">
        <f t="array" ref="BU296">_xlfn.XLOOKUP($A296&amp;BU$5,'[1]NBA-Data-1980-2019'!$B$1:$B$16305&amp;'[1]NBA-Data-1980-2019'!$A$1:$A$16305,'[1]NBA-Data-1980-2019'!$F$1:$F$16305,"",0)</f>
        <v/>
      </c>
      <c r="BV296" s="2" t="str" cm="1">
        <f t="array" ref="BV296">_xlfn.XLOOKUP($A296&amp;BV$5,'[1]NBA-Data-1980-2019'!$B$1:$B$16305&amp;'[1]NBA-Data-1980-2019'!$A$1:$A$16305,'[1]NBA-Data-1980-2019'!$F$1:$F$16305,"",0)</f>
        <v/>
      </c>
      <c r="BW296" s="2" t="str" cm="1">
        <f t="array" ref="BW296">_xlfn.XLOOKUP($A296&amp;BW$5,'[1]NBA-Data-1980-2019'!$B$1:$B$16305&amp;'[1]NBA-Data-1980-2019'!$A$1:$A$16305,'[1]NBA-Data-1980-2019'!$F$1:$F$16305,"",0)</f>
        <v/>
      </c>
      <c r="BX296" s="2" t="str" cm="1">
        <f t="array" ref="BX296">_xlfn.XLOOKUP($A296&amp;BX$5,'[1]NBA-Data-1980-2019'!$B$1:$B$16305&amp;'[1]NBA-Data-1980-2019'!$A$1:$A$16305,'[1]NBA-Data-1980-2019'!$F$1:$F$16305,"",0)</f>
        <v/>
      </c>
      <c r="BY296" s="2" t="str" cm="1">
        <f t="array" ref="BY296">_xlfn.XLOOKUP($A296&amp;BY$5,'[1]NBA-Data-1980-2019'!$B$1:$B$16305&amp;'[1]NBA-Data-1980-2019'!$A$1:$A$16305,'[1]NBA-Data-1980-2019'!$F$1:$F$16305,"",0)</f>
        <v/>
      </c>
      <c r="BZ296" s="2" t="str" cm="1">
        <f t="array" ref="BZ296">_xlfn.XLOOKUP($A296&amp;BZ$5,'[1]NBA-Data-1980-2019'!$B$1:$B$16305&amp;'[1]NBA-Data-1980-2019'!$A$1:$A$16305,'[1]NBA-Data-1980-2019'!$F$1:$F$16305,"",0)</f>
        <v/>
      </c>
      <c r="CA296" s="2" t="str" cm="1">
        <f t="array" ref="CA296">_xlfn.XLOOKUP($A296&amp;CA$5,'[1]NBA-Data-1980-2019'!$B$1:$B$16305&amp;'[1]NBA-Data-1980-2019'!$A$1:$A$16305,'[1]NBA-Data-1980-2019'!$F$1:$F$16305,"",0)</f>
        <v/>
      </c>
      <c r="CB296" s="2" t="str" cm="1">
        <f t="array" ref="CB296">_xlfn.XLOOKUP($A296&amp;CB$5,'[1]NBA-Data-1980-2019'!$B$1:$B$16305&amp;'[1]NBA-Data-1980-2019'!$A$1:$A$16305,'[1]NBA-Data-1980-2019'!$F$1:$F$16305,"",0)</f>
        <v/>
      </c>
      <c r="CC296" s="2" t="str" cm="1">
        <f t="array" ref="CC296">_xlfn.XLOOKUP($A296&amp;CC$5,'[1]NBA-Data-1980-2019'!$B$1:$B$16305&amp;'[1]NBA-Data-1980-2019'!$A$1:$A$16305,'[1]NBA-Data-1980-2019'!$F$1:$F$16305,"",0)</f>
        <v/>
      </c>
      <c r="CD296" s="2" t="str" cm="1">
        <f t="array" ref="CD296">_xlfn.XLOOKUP($A296&amp;CD$5,'[1]NBA-Data-1980-2019'!$B$1:$B$16305&amp;'[1]NBA-Data-1980-2019'!$A$1:$A$16305,'[1]NBA-Data-1980-2019'!$F$1:$F$16305,"",0)</f>
        <v/>
      </c>
      <c r="CE296" s="2" t="str" cm="1">
        <f t="array" ref="CE296">_xlfn.XLOOKUP($A296&amp;CE$5,'[1]NBA-Data-1980-2019'!$B$1:$B$16305&amp;'[1]NBA-Data-1980-2019'!$A$1:$A$16305,'[1]NBA-Data-1980-2019'!$F$1:$F$16305,"",0)</f>
        <v/>
      </c>
      <c r="CF296" s="2" t="str" cm="1">
        <f t="array" ref="CF296">_xlfn.XLOOKUP($A296&amp;CF$5,'[1]NBA-Data-1980-2019'!$B$1:$B$16305&amp;'[1]NBA-Data-1980-2019'!$A$1:$A$16305,'[1]NBA-Data-1980-2019'!$F$1:$F$16305,"",0)</f>
        <v/>
      </c>
      <c r="CG296" s="2" t="str" cm="1">
        <f t="array" ref="CG296">_xlfn.XLOOKUP($A296&amp;CG$5,'[1]NBA-Data-1980-2019'!$B$1:$B$16305&amp;'[1]NBA-Data-1980-2019'!$A$1:$A$16305,'[1]NBA-Data-1980-2019'!$F$1:$F$16305,"",0)</f>
        <v/>
      </c>
      <c r="CH296" s="2" t="str" cm="1">
        <f t="array" ref="CH296">_xlfn.XLOOKUP($A296&amp;CH$5,'[1]NBA-Data-1980-2019'!$B$1:$B$16305&amp;'[1]NBA-Data-1980-2019'!$A$1:$A$16305,'[1]NBA-Data-1980-2019'!$F$1:$F$16305,"",0)</f>
        <v/>
      </c>
      <c r="CI296" s="2" t="str" cm="1">
        <f t="array" ref="CI296">_xlfn.XLOOKUP($A296&amp;CI$5,'[1]NBA-Data-1980-2019'!$B$1:$B$16305&amp;'[1]NBA-Data-1980-2019'!$A$1:$A$16305,'[1]NBA-Data-1980-2019'!$F$1:$F$16305,"",0)</f>
        <v/>
      </c>
      <c r="CJ296" s="2" t="str" cm="1">
        <f t="array" ref="CJ296">_xlfn.XLOOKUP($A296&amp;CJ$5,'[1]NBA-Data-1980-2019'!$B$1:$B$16305&amp;'[1]NBA-Data-1980-2019'!$A$1:$A$16305,'[1]NBA-Data-1980-2019'!$F$1:$F$16305,"",0)</f>
        <v/>
      </c>
      <c r="CK296" s="2" t="str" cm="1">
        <f t="array" ref="CK296">_xlfn.XLOOKUP($A296&amp;CK$5,'[1]NBA-Data-1980-2019'!$B$1:$B$16305&amp;'[1]NBA-Data-1980-2019'!$A$1:$A$16305,'[1]NBA-Data-1980-2019'!$F$1:$F$16305,"",0)</f>
        <v/>
      </c>
      <c r="CL296" s="2" t="str" cm="1">
        <f t="array" ref="CL296">_xlfn.XLOOKUP($A296&amp;CL$5,'[1]NBA-Data-1980-2019'!$B$1:$B$16305&amp;'[1]NBA-Data-1980-2019'!$A$1:$A$16305,'[1]NBA-Data-1980-2019'!$F$1:$F$16305,"",0)</f>
        <v/>
      </c>
      <c r="CM296" s="2" t="str" cm="1">
        <f t="array" ref="CM296">_xlfn.XLOOKUP($A296&amp;CM$5,'[1]NBA-Data-1980-2019'!$B$1:$B$16305&amp;'[1]NBA-Data-1980-2019'!$A$1:$A$16305,'[1]NBA-Data-1980-2019'!$F$1:$F$16305,"",0)</f>
        <v/>
      </c>
      <c r="CN296" s="2" t="str" cm="1">
        <f t="array" ref="CN296">_xlfn.XLOOKUP($A296&amp;CN$5,'[1]NBA-Data-1980-2019'!$B$1:$B$16305&amp;'[1]NBA-Data-1980-2019'!$A$1:$A$16305,'[1]NBA-Data-1980-2019'!$F$1:$F$16305,"",0)</f>
        <v/>
      </c>
      <c r="CO296" s="2" t="str" cm="1">
        <f t="array" ref="CO296">_xlfn.XLOOKUP($A296&amp;CO$5,'[1]NBA-Data-1980-2019'!$B$1:$B$16305&amp;'[1]NBA-Data-1980-2019'!$A$1:$A$16305,'[1]NBA-Data-1980-2019'!$F$1:$F$16305,"",0)</f>
        <v/>
      </c>
      <c r="CP296" s="2" t="str" cm="1">
        <f t="array" ref="CP296">_xlfn.XLOOKUP($A296&amp;CP$5,'[1]NBA-Data-1980-2019'!$B$1:$B$16305&amp;'[1]NBA-Data-1980-2019'!$A$1:$A$16305,'[1]NBA-Data-1980-2019'!$F$1:$F$16305,"",0)</f>
        <v/>
      </c>
      <c r="CQ296" s="2" t="str" cm="1">
        <f t="array" ref="CQ296">_xlfn.XLOOKUP($A296&amp;CQ$5,'[1]NBA-Data-1980-2019'!$B$1:$B$16305&amp;'[1]NBA-Data-1980-2019'!$A$1:$A$16305,'[1]NBA-Data-1980-2019'!$F$1:$F$16305,"",0)</f>
        <v/>
      </c>
      <c r="CR296" s="2" t="str" cm="1">
        <f t="array" ref="CR296">_xlfn.XLOOKUP($A296&amp;CR$5,'[1]NBA-Data-1980-2019'!$B$1:$B$16305&amp;'[1]NBA-Data-1980-2019'!$A$1:$A$16305,'[1]NBA-Data-1980-2019'!$F$1:$F$16305,"",0)</f>
        <v/>
      </c>
      <c r="CS296" s="2" t="str" cm="1">
        <f t="array" ref="CS296">_xlfn.XLOOKUP($A296&amp;CS$5,'[1]NBA-Data-1980-2019'!$B$1:$B$16305&amp;'[1]NBA-Data-1980-2019'!$A$1:$A$16305,'[1]NBA-Data-1980-2019'!$F$1:$F$16305,"",0)</f>
        <v/>
      </c>
      <c r="CU296" s="2" t="str">
        <f>_xlfn.XLOOKUP($A296,TEAMS!$G$1:$G$839,TEAMS!$H$1:$H$839,"",0)</f>
        <v>C</v>
      </c>
      <c r="CV296" s="2" t="str">
        <f>_xlfn.XLOOKUP($CU296,DASHBOARD!$B$22:$B$27,DASHBOARD!$C$22:$C$27,"",0)</f>
        <v>CENTER</v>
      </c>
      <c r="CY296" s="63">
        <f>SUMIFS('[1]NBA-Data-1980-2019'!$G$1:$G$16305,'[1]NBA-Data-1980-2019'!$B$1:$B$16305,$A296,'[1]NBA-Data-1980-2019'!$A$1:$A$16305,CY$9)</f>
        <v>0</v>
      </c>
      <c r="CZ296" s="63">
        <f>SUMIFS('[1]NBA-Data-1980-2019'!$G$1:$G$16305,'[1]NBA-Data-1980-2019'!$B$1:$B$16305,$A296,'[1]NBA-Data-1980-2019'!$A$1:$A$16305,CZ$9)</f>
        <v>0</v>
      </c>
      <c r="DA296" s="63">
        <f>SUMIFS('[1]NBA-Data-1980-2019'!$G$1:$G$16305,'[1]NBA-Data-1980-2019'!$B$1:$B$16305,$A296,'[1]NBA-Data-1980-2019'!$A$1:$A$16305,DA$9)</f>
        <v>0</v>
      </c>
      <c r="DB296" s="63">
        <f>SUMIFS('[1]NBA-Data-1980-2019'!$G$1:$G$16305,'[1]NBA-Data-1980-2019'!$B$1:$B$16305,$A296,'[1]NBA-Data-1980-2019'!$A$1:$A$16305,DB$9)</f>
        <v>150000</v>
      </c>
      <c r="DC296" s="63">
        <f>SUMIFS('[1]NBA-Data-1980-2019'!$G$1:$G$16305,'[1]NBA-Data-1980-2019'!$B$1:$B$16305,$A296,'[1]NBA-Data-1980-2019'!$A$1:$A$16305,DC$9)</f>
        <v>0</v>
      </c>
      <c r="DD296" s="63">
        <f>SUMIFS('[1]NBA-Data-1980-2019'!$G$1:$G$16305,'[1]NBA-Data-1980-2019'!$B$1:$B$16305,$A296,'[1]NBA-Data-1980-2019'!$A$1:$A$16305,DD$9)</f>
        <v>0</v>
      </c>
      <c r="DE296" s="63">
        <f>SUMIFS('[1]NBA-Data-1980-2019'!$G$1:$G$16305,'[1]NBA-Data-1980-2019'!$B$1:$B$16305,$A296,'[1]NBA-Data-1980-2019'!$A$1:$A$16305,DE$9)</f>
        <v>0</v>
      </c>
      <c r="DF296" s="63">
        <f>SUMIFS('[1]NBA-Data-1980-2019'!$G$1:$G$16305,'[1]NBA-Data-1980-2019'!$B$1:$B$16305,$A296,'[1]NBA-Data-1980-2019'!$A$1:$A$16305,DF$9)</f>
        <v>0</v>
      </c>
      <c r="DG296" s="63">
        <f>SUMIFS('[1]NBA-Data-1980-2019'!$G$1:$G$16305,'[1]NBA-Data-1980-2019'!$B$1:$B$16305,$A296,'[1]NBA-Data-1980-2019'!$A$1:$A$16305,DG$9)</f>
        <v>0</v>
      </c>
      <c r="DH296" s="63">
        <f>SUMIFS('[1]NBA-Data-1980-2019'!$G$1:$G$16305,'[1]NBA-Data-1980-2019'!$B$1:$B$16305,$A296,'[1]NBA-Data-1980-2019'!$A$1:$A$16305,DH$9)</f>
        <v>0</v>
      </c>
      <c r="DI296" s="63">
        <f>SUMIFS('[1]NBA-Data-1980-2019'!$G$1:$G$16305,'[1]NBA-Data-1980-2019'!$B$1:$B$16305,$A296,'[1]NBA-Data-1980-2019'!$A$1:$A$16305,DI$9)</f>
        <v>0</v>
      </c>
      <c r="DJ296" s="63">
        <f>SUMIFS('[1]NBA-Data-1980-2019'!$G$1:$G$16305,'[1]NBA-Data-1980-2019'!$B$1:$B$16305,$A296,'[1]NBA-Data-1980-2019'!$A$1:$A$16305,DJ$9)</f>
        <v>0</v>
      </c>
      <c r="DK296" s="63">
        <f>SUMIFS('[1]NBA-Data-1980-2019'!$G$1:$G$16305,'[1]NBA-Data-1980-2019'!$B$1:$B$16305,$A296,'[1]NBA-Data-1980-2019'!$A$1:$A$16305,DK$9)</f>
        <v>0</v>
      </c>
      <c r="DL296" s="63">
        <f>SUMIFS('[1]NBA-Data-1980-2019'!$G$1:$G$16305,'[1]NBA-Data-1980-2019'!$B$1:$B$16305,$A296,'[1]NBA-Data-1980-2019'!$A$1:$A$16305,DL$9)</f>
        <v>0</v>
      </c>
      <c r="DM296" s="63">
        <f>SUMIFS('[1]NBA-Data-1980-2019'!$G$1:$G$16305,'[1]NBA-Data-1980-2019'!$B$1:$B$16305,$A296,'[1]NBA-Data-1980-2019'!$A$1:$A$16305,DM$9)</f>
        <v>0</v>
      </c>
      <c r="DN296" s="63">
        <f>SUMIFS('[1]NBA-Data-1980-2019'!$G$1:$G$16305,'[1]NBA-Data-1980-2019'!$B$1:$B$16305,$A296,'[1]NBA-Data-1980-2019'!$A$1:$A$16305,DN$9)</f>
        <v>0</v>
      </c>
      <c r="DO296" s="63">
        <f>SUMIFS('[1]NBA-Data-1980-2019'!$G$1:$G$16305,'[1]NBA-Data-1980-2019'!$B$1:$B$16305,$A296,'[1]NBA-Data-1980-2019'!$A$1:$A$16305,DO$9)</f>
        <v>0</v>
      </c>
      <c r="DP296" s="63">
        <f>SUMIFS('[1]NBA-Data-1980-2019'!$G$1:$G$16305,'[1]NBA-Data-1980-2019'!$B$1:$B$16305,$A296,'[1]NBA-Data-1980-2019'!$A$1:$A$16305,DP$9)</f>
        <v>0</v>
      </c>
      <c r="DQ296" s="63">
        <f>SUMIFS('[1]NBA-Data-1980-2019'!$G$1:$G$16305,'[1]NBA-Data-1980-2019'!$B$1:$B$16305,$A296,'[1]NBA-Data-1980-2019'!$A$1:$A$16305,DQ$9)</f>
        <v>0</v>
      </c>
      <c r="DR296" s="63">
        <f>SUMIFS('[1]NBA-Data-1980-2019'!$G$1:$G$16305,'[1]NBA-Data-1980-2019'!$B$1:$B$16305,$A296,'[1]NBA-Data-1980-2019'!$A$1:$A$16305,DR$9)</f>
        <v>0</v>
      </c>
      <c r="DS296" s="63">
        <f>SUMIFS('[1]NBA-Data-1980-2019'!$G$1:$G$16305,'[1]NBA-Data-1980-2019'!$B$1:$B$16305,$A296,'[1]NBA-Data-1980-2019'!$A$1:$A$16305,DS$9)</f>
        <v>0</v>
      </c>
      <c r="DT296" s="63">
        <f>SUMIFS('[1]NBA-Data-1980-2019'!$G$1:$G$16305,'[1]NBA-Data-1980-2019'!$B$1:$B$16305,$A296,'[1]NBA-Data-1980-2019'!$A$1:$A$16305,DT$9)</f>
        <v>0</v>
      </c>
      <c r="DU296" s="63">
        <f>SUMIFS('[1]NBA-Data-1980-2019'!$G$1:$G$16305,'[1]NBA-Data-1980-2019'!$B$1:$B$16305,$A296,'[1]NBA-Data-1980-2019'!$A$1:$A$16305,DU$9)</f>
        <v>0</v>
      </c>
      <c r="DV296" s="63">
        <f>SUMIFS('[1]NBA-Data-1980-2019'!$G$1:$G$16305,'[1]NBA-Data-1980-2019'!$B$1:$B$16305,$A296,'[1]NBA-Data-1980-2019'!$A$1:$A$16305,DV$9)</f>
        <v>0</v>
      </c>
      <c r="DW296" s="63">
        <f>SUMIFS('[1]NBA-Data-1980-2019'!$G$1:$G$16305,'[1]NBA-Data-1980-2019'!$B$1:$B$16305,$A296,'[1]NBA-Data-1980-2019'!$A$1:$A$16305,DW$9)</f>
        <v>0</v>
      </c>
      <c r="DX296" s="63">
        <f>SUMIFS('[1]NBA-Data-1980-2019'!$G$1:$G$16305,'[1]NBA-Data-1980-2019'!$B$1:$B$16305,$A296,'[1]NBA-Data-1980-2019'!$A$1:$A$16305,DX$9)</f>
        <v>0</v>
      </c>
      <c r="DY296" s="63">
        <f>SUMIFS('[1]NBA-Data-1980-2019'!$G$1:$G$16305,'[1]NBA-Data-1980-2019'!$B$1:$B$16305,$A296,'[1]NBA-Data-1980-2019'!$A$1:$A$16305,DY$9)</f>
        <v>0</v>
      </c>
      <c r="DZ296" s="63">
        <f>SUMIFS('[1]NBA-Data-1980-2019'!$G$1:$G$16305,'[1]NBA-Data-1980-2019'!$B$1:$B$16305,$A296,'[1]NBA-Data-1980-2019'!$A$1:$A$16305,DZ$9)</f>
        <v>0</v>
      </c>
      <c r="EA296" s="63">
        <f>SUMIFS('[1]NBA-Data-1980-2019'!$G$1:$G$16305,'[1]NBA-Data-1980-2019'!$B$1:$B$16305,$A296,'[1]NBA-Data-1980-2019'!$A$1:$A$16305,EA$9)</f>
        <v>0</v>
      </c>
      <c r="EB296" s="63">
        <f>SUMIFS('[1]NBA-Data-1980-2019'!$G$1:$G$16305,'[1]NBA-Data-1980-2019'!$B$1:$B$16305,$A296,'[1]NBA-Data-1980-2019'!$A$1:$A$16305,EB$9)</f>
        <v>0</v>
      </c>
      <c r="EC296" s="63">
        <f>SUMIFS('[1]NBA-Data-1980-2019'!$G$1:$G$16305,'[1]NBA-Data-1980-2019'!$B$1:$B$16305,$A296,'[1]NBA-Data-1980-2019'!$A$1:$A$16305,EC$9)</f>
        <v>0</v>
      </c>
      <c r="ED296" s="63">
        <f>SUMIFS('[1]NBA-Data-1980-2019'!$G$1:$G$16305,'[1]NBA-Data-1980-2019'!$B$1:$B$16305,$A296,'[1]NBA-Data-1980-2019'!$A$1:$A$16305,ED$9)</f>
        <v>0</v>
      </c>
      <c r="EH296" s="2" t="s">
        <v>1482</v>
      </c>
    </row>
    <row r="297" spans="1:165" x14ac:dyDescent="0.2">
      <c r="A297" s="2" t="s">
        <v>1008</v>
      </c>
      <c r="B297" s="2" t="str" cm="1">
        <f t="array" ref="B297">_xlfn.XLOOKUP($A297&amp;B$5,'[1]NBA-Data-1980-2019'!$B$1:$B$16305&amp;'[1]NBA-Data-1980-2019'!$A$1:$A$16305,'[1]NBA-Data-1980-2019'!$D$1:$D$16305,"",0)</f>
        <v/>
      </c>
      <c r="C297" s="2" t="str" cm="1">
        <f t="array" ref="C297">_xlfn.XLOOKUP($A297&amp;C$5,'[1]NBA-Data-1980-2019'!$B$1:$B$16305&amp;'[1]NBA-Data-1980-2019'!$A$1:$A$16305,'[1]NBA-Data-1980-2019'!$D$1:$D$16305,"",0)</f>
        <v>BOS</v>
      </c>
      <c r="D297" s="2" t="str" cm="1">
        <f t="array" ref="D297">_xlfn.XLOOKUP($A297&amp;D$5,'[1]NBA-Data-1980-2019'!$B$1:$B$16305&amp;'[1]NBA-Data-1980-2019'!$A$1:$A$16305,'[1]NBA-Data-1980-2019'!$D$1:$D$16305,"",0)</f>
        <v>BOS</v>
      </c>
      <c r="E297" s="2" t="str" cm="1">
        <f t="array" ref="E297">_xlfn.XLOOKUP($A297&amp;E$5,'[1]NBA-Data-1980-2019'!$B$1:$B$16305&amp;'[1]NBA-Data-1980-2019'!$A$1:$A$16305,'[1]NBA-Data-1980-2019'!$D$1:$D$16305,"",0)</f>
        <v>BOS</v>
      </c>
      <c r="F297" s="2" t="str" cm="1">
        <f t="array" ref="F297">_xlfn.XLOOKUP($A297&amp;F$5,'[1]NBA-Data-1980-2019'!$B$1:$B$16305&amp;'[1]NBA-Data-1980-2019'!$A$1:$A$16305,'[1]NBA-Data-1980-2019'!$D$1:$D$16305,"",0)</f>
        <v>BOS</v>
      </c>
      <c r="G297" s="2" t="str" cm="1">
        <f t="array" ref="G297">_xlfn.XLOOKUP($A297&amp;G$5,'[1]NBA-Data-1980-2019'!$B$1:$B$16305&amp;'[1]NBA-Data-1980-2019'!$A$1:$A$16305,'[1]NBA-Data-1980-2019'!$D$1:$D$16305,"",0)</f>
        <v>BOS</v>
      </c>
      <c r="H297" s="2" t="str" cm="1">
        <f t="array" ref="H297">_xlfn.XLOOKUP($A297&amp;H$5,'[1]NBA-Data-1980-2019'!$B$1:$B$16305&amp;'[1]NBA-Data-1980-2019'!$A$1:$A$16305,'[1]NBA-Data-1980-2019'!$D$1:$D$16305,"",0)</f>
        <v>BOS</v>
      </c>
      <c r="I297" s="2" t="str" cm="1">
        <f t="array" ref="I297">_xlfn.XLOOKUP($A297&amp;I$5,'[1]NBA-Data-1980-2019'!$B$1:$B$16305&amp;'[1]NBA-Data-1980-2019'!$A$1:$A$16305,'[1]NBA-Data-1980-2019'!$D$1:$D$16305,"",0)</f>
        <v>LAL</v>
      </c>
      <c r="J297" s="2" t="str" cm="1">
        <f t="array" ref="J297">_xlfn.XLOOKUP($A297&amp;J$5,'[1]NBA-Data-1980-2019'!$B$1:$B$16305&amp;'[1]NBA-Data-1980-2019'!$A$1:$A$16305,'[1]NBA-Data-1980-2019'!$D$1:$D$16305,"",0)</f>
        <v>LAL</v>
      </c>
      <c r="K297" s="2" t="str" cm="1">
        <f t="array" ref="K297">_xlfn.XLOOKUP($A297&amp;K$5,'[1]NBA-Data-1980-2019'!$B$1:$B$16305&amp;'[1]NBA-Data-1980-2019'!$A$1:$A$16305,'[1]NBA-Data-1980-2019'!$D$1:$D$16305,"",0)</f>
        <v>LAL</v>
      </c>
      <c r="L297" s="2" t="str" cm="1">
        <f t="array" ref="L297">_xlfn.XLOOKUP($A297&amp;L$5,'[1]NBA-Data-1980-2019'!$B$1:$B$16305&amp;'[1]NBA-Data-1980-2019'!$A$1:$A$16305,'[1]NBA-Data-1980-2019'!$D$1:$D$16305,"",0)</f>
        <v>LAL</v>
      </c>
      <c r="M297" s="2" t="str" cm="1">
        <f t="array" ref="M297">_xlfn.XLOOKUP($A297&amp;M$5,'[1]NBA-Data-1980-2019'!$B$1:$B$16305&amp;'[1]NBA-Data-1980-2019'!$A$1:$A$16305,'[1]NBA-Data-1980-2019'!$D$1:$D$16305,"",0)</f>
        <v>LAL</v>
      </c>
      <c r="N297" s="2" t="str" cm="1">
        <f t="array" ref="N297">_xlfn.XLOOKUP($A297&amp;N$5,'[1]NBA-Data-1980-2019'!$B$1:$B$16305&amp;'[1]NBA-Data-1980-2019'!$A$1:$A$16305,'[1]NBA-Data-1980-2019'!$D$1:$D$16305,"",0)</f>
        <v>LAL</v>
      </c>
      <c r="O297" s="2" t="str" cm="1">
        <f t="array" ref="O297">_xlfn.XLOOKUP($A297&amp;O$5,'[1]NBA-Data-1980-2019'!$B$1:$B$16305&amp;'[1]NBA-Data-1980-2019'!$A$1:$A$16305,'[1]NBA-Data-1980-2019'!$D$1:$D$16305,"",0)</f>
        <v>LAL</v>
      </c>
      <c r="P297" s="2" t="str" cm="1">
        <f t="array" ref="P297">_xlfn.XLOOKUP($A297&amp;P$5,'[1]NBA-Data-1980-2019'!$B$1:$B$16305&amp;'[1]NBA-Data-1980-2019'!$A$1:$A$16305,'[1]NBA-Data-1980-2019'!$D$1:$D$16305,"",0)</f>
        <v/>
      </c>
      <c r="Q297" s="2" t="str" cm="1">
        <f t="array" ref="Q297">_xlfn.XLOOKUP($A297&amp;Q$5,'[1]NBA-Data-1980-2019'!$B$1:$B$16305&amp;'[1]NBA-Data-1980-2019'!$A$1:$A$16305,'[1]NBA-Data-1980-2019'!$D$1:$D$16305,"",0)</f>
        <v/>
      </c>
      <c r="R297" s="2" t="str" cm="1">
        <f t="array" ref="R297">_xlfn.XLOOKUP($A297&amp;R$5,'[1]NBA-Data-1980-2019'!$B$1:$B$16305&amp;'[1]NBA-Data-1980-2019'!$A$1:$A$16305,'[1]NBA-Data-1980-2019'!$D$1:$D$16305,"",0)</f>
        <v/>
      </c>
      <c r="S297" s="2" t="str" cm="1">
        <f t="array" ref="S297">_xlfn.XLOOKUP($A297&amp;S$5,'[1]NBA-Data-1980-2019'!$B$1:$B$16305&amp;'[1]NBA-Data-1980-2019'!$A$1:$A$16305,'[1]NBA-Data-1980-2019'!$D$1:$D$16305,"",0)</f>
        <v/>
      </c>
      <c r="T297" s="2" t="str" cm="1">
        <f t="array" ref="T297">_xlfn.XLOOKUP($A297&amp;T$5,'[1]NBA-Data-1980-2019'!$B$1:$B$16305&amp;'[1]NBA-Data-1980-2019'!$A$1:$A$16305,'[1]NBA-Data-1980-2019'!$D$1:$D$16305,"",0)</f>
        <v/>
      </c>
      <c r="U297" s="2" t="str" cm="1">
        <f t="array" ref="U297">_xlfn.XLOOKUP($A297&amp;U$5,'[1]NBA-Data-1980-2019'!$B$1:$B$16305&amp;'[1]NBA-Data-1980-2019'!$A$1:$A$16305,'[1]NBA-Data-1980-2019'!$D$1:$D$16305,"",0)</f>
        <v/>
      </c>
      <c r="V297" s="2" t="str" cm="1">
        <f t="array" ref="V297">_xlfn.XLOOKUP($A297&amp;V$5,'[1]NBA-Data-1980-2019'!$B$1:$B$16305&amp;'[1]NBA-Data-1980-2019'!$A$1:$A$16305,'[1]NBA-Data-1980-2019'!$D$1:$D$16305,"",0)</f>
        <v/>
      </c>
      <c r="W297" s="2" t="str" cm="1">
        <f t="array" ref="W297">_xlfn.XLOOKUP($A297&amp;W$5,'[1]NBA-Data-1980-2019'!$B$1:$B$16305&amp;'[1]NBA-Data-1980-2019'!$A$1:$A$16305,'[1]NBA-Data-1980-2019'!$D$1:$D$16305,"",0)</f>
        <v/>
      </c>
      <c r="X297" s="2" t="str" cm="1">
        <f t="array" ref="X297">_xlfn.XLOOKUP($A297&amp;X$5,'[1]NBA-Data-1980-2019'!$B$1:$B$16305&amp;'[1]NBA-Data-1980-2019'!$A$1:$A$16305,'[1]NBA-Data-1980-2019'!$D$1:$D$16305,"",0)</f>
        <v/>
      </c>
      <c r="Y297" s="2" t="str" cm="1">
        <f t="array" ref="Y297">_xlfn.XLOOKUP($A297&amp;Y$5,'[1]NBA-Data-1980-2019'!$B$1:$B$16305&amp;'[1]NBA-Data-1980-2019'!$A$1:$A$16305,'[1]NBA-Data-1980-2019'!$D$1:$D$16305,"",0)</f>
        <v/>
      </c>
      <c r="Z297" s="2" t="str" cm="1">
        <f t="array" ref="Z297">_xlfn.XLOOKUP($A297&amp;Z$5,'[1]NBA-Data-1980-2019'!$B$1:$B$16305&amp;'[1]NBA-Data-1980-2019'!$A$1:$A$16305,'[1]NBA-Data-1980-2019'!$D$1:$D$16305,"",0)</f>
        <v/>
      </c>
      <c r="AA297" s="2" t="str" cm="1">
        <f t="array" ref="AA297">_xlfn.XLOOKUP($A297&amp;AA$5,'[1]NBA-Data-1980-2019'!$B$1:$B$16305&amp;'[1]NBA-Data-1980-2019'!$A$1:$A$16305,'[1]NBA-Data-1980-2019'!$D$1:$D$16305,"",0)</f>
        <v/>
      </c>
      <c r="AB297" s="2" t="str" cm="1">
        <f t="array" ref="AB297">_xlfn.XLOOKUP($A297&amp;AB$5,'[1]NBA-Data-1980-2019'!$B$1:$B$16305&amp;'[1]NBA-Data-1980-2019'!$A$1:$A$16305,'[1]NBA-Data-1980-2019'!$D$1:$D$16305,"",0)</f>
        <v/>
      </c>
      <c r="AC297" s="2" t="str" cm="1">
        <f t="array" ref="AC297">_xlfn.XLOOKUP($A297&amp;AC$5,'[1]NBA-Data-1980-2019'!$B$1:$B$16305&amp;'[1]NBA-Data-1980-2019'!$A$1:$A$16305,'[1]NBA-Data-1980-2019'!$D$1:$D$16305,"",0)</f>
        <v/>
      </c>
      <c r="AD297" s="2" t="str" cm="1">
        <f t="array" ref="AD297">_xlfn.XLOOKUP($A297&amp;AD$5,'[1]NBA-Data-1980-2019'!$B$1:$B$16305&amp;'[1]NBA-Data-1980-2019'!$A$1:$A$16305,'[1]NBA-Data-1980-2019'!$D$1:$D$16305,"",0)</f>
        <v/>
      </c>
      <c r="AE297" s="2" t="str" cm="1">
        <f t="array" ref="AE297">_xlfn.XLOOKUP($A297&amp;AE$5,'[1]NBA-Data-1980-2019'!$B$1:$B$16305&amp;'[1]NBA-Data-1980-2019'!$A$1:$A$16305,'[1]NBA-Data-1980-2019'!$D$1:$D$16305,"",0)</f>
        <v/>
      </c>
      <c r="AF297" s="2" t="str" cm="1">
        <f t="array" ref="AF297">_xlfn.XLOOKUP($A297&amp;AF$5,'[1]NBA-Data-1980-2019'!$B$1:$B$16305&amp;'[1]NBA-Data-1980-2019'!$A$1:$A$16305,'[1]NBA-Data-1980-2019'!$D$1:$D$16305,"",0)</f>
        <v/>
      </c>
      <c r="AG297" s="2" t="str" cm="1">
        <f t="array" ref="AG297">_xlfn.XLOOKUP($A297&amp;AG$5,'[1]NBA-Data-1980-2019'!$B$1:$B$16305&amp;'[1]NBA-Data-1980-2019'!$A$1:$A$16305,'[1]NBA-Data-1980-2019'!$D$1:$D$16305,"",0)</f>
        <v/>
      </c>
      <c r="AH297" s="2" t="str" cm="1">
        <f t="array" ref="AH297">_xlfn.XLOOKUP($A297&amp;AH$5,'[1]NBA-Data-1980-2019'!$B$1:$B$16305&amp;'[1]NBA-Data-1980-2019'!$A$1:$A$16305,'[1]NBA-Data-1980-2019'!$H$1:$H$16305,"",0)</f>
        <v/>
      </c>
      <c r="AI297" s="2" cm="1">
        <f t="array" ref="AI297">_xlfn.XLOOKUP($A297&amp;AI$5,'[1]NBA-Data-1980-2019'!$B$1:$B$16305&amp;'[1]NBA-Data-1980-2019'!$A$1:$A$16305,'[1]NBA-Data-1980-2019'!$H$1:$H$16305,"",0)</f>
        <v>1539</v>
      </c>
      <c r="AJ297" s="2" cm="1">
        <f t="array" ref="AJ297">_xlfn.XLOOKUP($A297&amp;AJ$5,'[1]NBA-Data-1980-2019'!$B$1:$B$16305&amp;'[1]NBA-Data-1980-2019'!$A$1:$A$16305,'[1]NBA-Data-1980-2019'!$H$1:$H$16305,"",0)</f>
        <v>1079.2</v>
      </c>
      <c r="AK297" s="2" cm="1">
        <f t="array" ref="AK297">_xlfn.XLOOKUP($A297&amp;AK$5,'[1]NBA-Data-1980-2019'!$B$1:$B$16305&amp;'[1]NBA-Data-1980-2019'!$A$1:$A$16305,'[1]NBA-Data-1980-2019'!$H$1:$H$16305,"",0)</f>
        <v>2099.2000000000003</v>
      </c>
      <c r="AL297" s="2" cm="1">
        <f t="array" ref="AL297">_xlfn.XLOOKUP($A297&amp;AL$5,'[1]NBA-Data-1980-2019'!$B$1:$B$16305&amp;'[1]NBA-Data-1980-2019'!$A$1:$A$16305,'[1]NBA-Data-1980-2019'!$H$1:$H$16305,"",0)</f>
        <v>1038.8000000000002</v>
      </c>
      <c r="AM297" s="2" cm="1">
        <f t="array" ref="AM297">_xlfn.XLOOKUP($A297&amp;AM$5,'[1]NBA-Data-1980-2019'!$B$1:$B$16305&amp;'[1]NBA-Data-1980-2019'!$A$1:$A$16305,'[1]NBA-Data-1980-2019'!$H$1:$H$16305,"",0)</f>
        <v>2592</v>
      </c>
      <c r="AN297" s="2" cm="1">
        <f t="array" ref="AN297">_xlfn.XLOOKUP($A297&amp;AN$5,'[1]NBA-Data-1980-2019'!$B$1:$B$16305&amp;'[1]NBA-Data-1980-2019'!$A$1:$A$16305,'[1]NBA-Data-1980-2019'!$H$1:$H$16305,"",0)</f>
        <v>2652.4</v>
      </c>
      <c r="AO297" s="2" cm="1">
        <f t="array" ref="AO297">_xlfn.XLOOKUP($A297&amp;AO$5,'[1]NBA-Data-1980-2019'!$B$1:$B$16305&amp;'[1]NBA-Data-1980-2019'!$A$1:$A$16305,'[1]NBA-Data-1980-2019'!$H$1:$H$16305,"",0)</f>
        <v>2706</v>
      </c>
      <c r="AP297" s="2" cm="1">
        <f t="array" ref="AP297">_xlfn.XLOOKUP($A297&amp;AP$5,'[1]NBA-Data-1980-2019'!$B$1:$B$16305&amp;'[1]NBA-Data-1980-2019'!$A$1:$A$16305,'[1]NBA-Data-1980-2019'!$H$1:$H$16305,"",0)</f>
        <v>946</v>
      </c>
      <c r="AQ297" s="2" cm="1">
        <f t="array" ref="AQ297">_xlfn.XLOOKUP($A297&amp;AQ$5,'[1]NBA-Data-1980-2019'!$B$1:$B$16305&amp;'[1]NBA-Data-1980-2019'!$A$1:$A$16305,'[1]NBA-Data-1980-2019'!$H$1:$H$16305,"",0)</f>
        <v>1476</v>
      </c>
      <c r="AR297" s="2" cm="1">
        <f t="array" ref="AR297">_xlfn.XLOOKUP($A297&amp;AR$5,'[1]NBA-Data-1980-2019'!$B$1:$B$16305&amp;'[1]NBA-Data-1980-2019'!$A$1:$A$16305,'[1]NBA-Data-1980-2019'!$H$1:$H$16305,"",0)</f>
        <v>2287.7999999999997</v>
      </c>
      <c r="AS297" s="2" cm="1">
        <f t="array" ref="AS297">_xlfn.XLOOKUP($A297&amp;AS$5,'[1]NBA-Data-1980-2019'!$B$1:$B$16305&amp;'[1]NBA-Data-1980-2019'!$A$1:$A$16305,'[1]NBA-Data-1980-2019'!$H$1:$H$16305,"",0)</f>
        <v>2287.7999999999997</v>
      </c>
      <c r="AT297" s="2" cm="1">
        <f t="array" ref="AT297">_xlfn.XLOOKUP($A297&amp;AT$5,'[1]NBA-Data-1980-2019'!$B$1:$B$16305&amp;'[1]NBA-Data-1980-2019'!$A$1:$A$16305,'[1]NBA-Data-1980-2019'!$H$1:$H$16305,"",0)</f>
        <v>2181.1999999999998</v>
      </c>
      <c r="AU297" s="2" cm="1">
        <f t="array" ref="AU297">_xlfn.XLOOKUP($A297&amp;AU$5,'[1]NBA-Data-1980-2019'!$B$1:$B$16305&amp;'[1]NBA-Data-1980-2019'!$A$1:$A$16305,'[1]NBA-Data-1980-2019'!$H$1:$H$16305,"",0)</f>
        <v>847.4</v>
      </c>
      <c r="AV297" s="2" t="str" cm="1">
        <f t="array" ref="AV297">_xlfn.XLOOKUP($A297&amp;AV$5,'[1]NBA-Data-1980-2019'!$B$1:$B$16305&amp;'[1]NBA-Data-1980-2019'!$A$1:$A$16305,'[1]NBA-Data-1980-2019'!$H$1:$H$16305,"",0)</f>
        <v/>
      </c>
      <c r="AW297" s="2" t="str" cm="1">
        <f t="array" ref="AW297">_xlfn.XLOOKUP($A297&amp;AW$5,'[1]NBA-Data-1980-2019'!$B$1:$B$16305&amp;'[1]NBA-Data-1980-2019'!$A$1:$A$16305,'[1]NBA-Data-1980-2019'!$H$1:$H$16305,"",0)</f>
        <v/>
      </c>
      <c r="AX297" s="2" t="str" cm="1">
        <f t="array" ref="AX297">_xlfn.XLOOKUP($A297&amp;AX$5,'[1]NBA-Data-1980-2019'!$B$1:$B$16305&amp;'[1]NBA-Data-1980-2019'!$A$1:$A$16305,'[1]NBA-Data-1980-2019'!$H$1:$H$16305,"",0)</f>
        <v/>
      </c>
      <c r="AY297" s="2" t="str" cm="1">
        <f t="array" ref="AY297">_xlfn.XLOOKUP($A297&amp;AY$5,'[1]NBA-Data-1980-2019'!$B$1:$B$16305&amp;'[1]NBA-Data-1980-2019'!$A$1:$A$16305,'[1]NBA-Data-1980-2019'!$H$1:$H$16305,"",0)</f>
        <v/>
      </c>
      <c r="AZ297" s="2" t="str" cm="1">
        <f t="array" ref="AZ297">_xlfn.XLOOKUP($A297&amp;AZ$5,'[1]NBA-Data-1980-2019'!$B$1:$B$16305&amp;'[1]NBA-Data-1980-2019'!$A$1:$A$16305,'[1]NBA-Data-1980-2019'!$H$1:$H$16305,"",0)</f>
        <v/>
      </c>
      <c r="BA297" s="2" t="str" cm="1">
        <f t="array" ref="BA297">_xlfn.XLOOKUP($A297&amp;BA$5,'[1]NBA-Data-1980-2019'!$B$1:$B$16305&amp;'[1]NBA-Data-1980-2019'!$A$1:$A$16305,'[1]NBA-Data-1980-2019'!$H$1:$H$16305,"",0)</f>
        <v/>
      </c>
      <c r="BB297" s="2" t="str" cm="1">
        <f t="array" ref="BB297">_xlfn.XLOOKUP($A297&amp;BB$5,'[1]NBA-Data-1980-2019'!$B$1:$B$16305&amp;'[1]NBA-Data-1980-2019'!$A$1:$A$16305,'[1]NBA-Data-1980-2019'!$H$1:$H$16305,"",0)</f>
        <v/>
      </c>
      <c r="BC297" s="2" t="str" cm="1">
        <f t="array" ref="BC297">_xlfn.XLOOKUP($A297&amp;BC$5,'[1]NBA-Data-1980-2019'!$B$1:$B$16305&amp;'[1]NBA-Data-1980-2019'!$A$1:$A$16305,'[1]NBA-Data-1980-2019'!$H$1:$H$16305,"",0)</f>
        <v/>
      </c>
      <c r="BD297" s="2" t="str" cm="1">
        <f t="array" ref="BD297">_xlfn.XLOOKUP($A297&amp;BD$5,'[1]NBA-Data-1980-2019'!$B$1:$B$16305&amp;'[1]NBA-Data-1980-2019'!$A$1:$A$16305,'[1]NBA-Data-1980-2019'!$H$1:$H$16305,"",0)</f>
        <v/>
      </c>
      <c r="BE297" s="2" t="str" cm="1">
        <f t="array" ref="BE297">_xlfn.XLOOKUP($A297&amp;BE$5,'[1]NBA-Data-1980-2019'!$B$1:$B$16305&amp;'[1]NBA-Data-1980-2019'!$A$1:$A$16305,'[1]NBA-Data-1980-2019'!$H$1:$H$16305,"",0)</f>
        <v/>
      </c>
      <c r="BF297" s="2" t="str" cm="1">
        <f t="array" ref="BF297">_xlfn.XLOOKUP($A297&amp;BF$5,'[1]NBA-Data-1980-2019'!$B$1:$B$16305&amp;'[1]NBA-Data-1980-2019'!$A$1:$A$16305,'[1]NBA-Data-1980-2019'!$H$1:$H$16305,"",0)</f>
        <v/>
      </c>
      <c r="BG297" s="2" t="str" cm="1">
        <f t="array" ref="BG297">_xlfn.XLOOKUP($A297&amp;BG$5,'[1]NBA-Data-1980-2019'!$B$1:$B$16305&amp;'[1]NBA-Data-1980-2019'!$A$1:$A$16305,'[1]NBA-Data-1980-2019'!$H$1:$H$16305,"",0)</f>
        <v/>
      </c>
      <c r="BH297" s="2" t="str" cm="1">
        <f t="array" ref="BH297">_xlfn.XLOOKUP($A297&amp;BH$5,'[1]NBA-Data-1980-2019'!$B$1:$B$16305&amp;'[1]NBA-Data-1980-2019'!$A$1:$A$16305,'[1]NBA-Data-1980-2019'!$H$1:$H$16305,"",0)</f>
        <v/>
      </c>
      <c r="BI297" s="2" t="str" cm="1">
        <f t="array" ref="BI297">_xlfn.XLOOKUP($A297&amp;BI$5,'[1]NBA-Data-1980-2019'!$B$1:$B$16305&amp;'[1]NBA-Data-1980-2019'!$A$1:$A$16305,'[1]NBA-Data-1980-2019'!$H$1:$H$16305,"",0)</f>
        <v/>
      </c>
      <c r="BJ297" s="2" t="str" cm="1">
        <f t="array" ref="BJ297">_xlfn.XLOOKUP($A297&amp;BJ$5,'[1]NBA-Data-1980-2019'!$B$1:$B$16305&amp;'[1]NBA-Data-1980-2019'!$A$1:$A$16305,'[1]NBA-Data-1980-2019'!$H$1:$H$16305,"",0)</f>
        <v/>
      </c>
      <c r="BK297" s="2" t="str" cm="1">
        <f t="array" ref="BK297">_xlfn.XLOOKUP($A297&amp;BK$5,'[1]NBA-Data-1980-2019'!$B$1:$B$16305&amp;'[1]NBA-Data-1980-2019'!$A$1:$A$16305,'[1]NBA-Data-1980-2019'!$H$1:$H$16305,"",0)</f>
        <v/>
      </c>
      <c r="BL297" s="2" t="str" cm="1">
        <f t="array" ref="BL297">_xlfn.XLOOKUP($A297&amp;BL$5,'[1]NBA-Data-1980-2019'!$B$1:$B$16305&amp;'[1]NBA-Data-1980-2019'!$A$1:$A$16305,'[1]NBA-Data-1980-2019'!$H$1:$H$16305,"",0)</f>
        <v/>
      </c>
      <c r="BM297" s="2" t="str" cm="1">
        <f t="array" ref="BM297">_xlfn.XLOOKUP($A297&amp;BM$5,'[1]NBA-Data-1980-2019'!$B$1:$B$16305&amp;'[1]NBA-Data-1980-2019'!$A$1:$A$16305,'[1]NBA-Data-1980-2019'!$H$1:$H$16305,"",0)</f>
        <v/>
      </c>
      <c r="BN297" s="2" t="str" cm="1">
        <f t="array" ref="BN297">_xlfn.XLOOKUP($A297&amp;BN$5,'[1]NBA-Data-1980-2019'!$B$1:$B$16305&amp;'[1]NBA-Data-1980-2019'!$A$1:$A$16305,'[1]NBA-Data-1980-2019'!$F$1:$F$16305,"",0)</f>
        <v/>
      </c>
      <c r="BO297" s="2" cm="1">
        <f t="array" ref="BO297">_xlfn.XLOOKUP($A297&amp;BO$5,'[1]NBA-Data-1980-2019'!$B$1:$B$16305&amp;'[1]NBA-Data-1980-2019'!$A$1:$A$16305,'[1]NBA-Data-1980-2019'!$F$1:$F$16305,"",0)</f>
        <v>12.2</v>
      </c>
      <c r="BP297" s="2" cm="1">
        <f t="array" ref="BP297">_xlfn.XLOOKUP($A297&amp;BP$5,'[1]NBA-Data-1980-2019'!$B$1:$B$16305&amp;'[1]NBA-Data-1980-2019'!$A$1:$A$16305,'[1]NBA-Data-1980-2019'!$F$1:$F$16305,"",0)</f>
        <v>14.7</v>
      </c>
      <c r="BQ297" s="2" cm="1">
        <f t="array" ref="BQ297">_xlfn.XLOOKUP($A297&amp;BQ$5,'[1]NBA-Data-1980-2019'!$B$1:$B$16305&amp;'[1]NBA-Data-1980-2019'!$A$1:$A$16305,'[1]NBA-Data-1980-2019'!$F$1:$F$16305,"",0)</f>
        <v>14.4</v>
      </c>
      <c r="BR297" s="2" cm="1">
        <f t="array" ref="BR297">_xlfn.XLOOKUP($A297&amp;BR$5,'[1]NBA-Data-1980-2019'!$B$1:$B$16305&amp;'[1]NBA-Data-1980-2019'!$A$1:$A$16305,'[1]NBA-Data-1980-2019'!$F$1:$F$16305,"",0)</f>
        <v>16.8</v>
      </c>
      <c r="BS297" s="2" cm="1">
        <f t="array" ref="BS297">_xlfn.XLOOKUP($A297&amp;BS$5,'[1]NBA-Data-1980-2019'!$B$1:$B$16305&amp;'[1]NBA-Data-1980-2019'!$A$1:$A$16305,'[1]NBA-Data-1980-2019'!$F$1:$F$16305,"",0)</f>
        <v>16.100000000000001</v>
      </c>
      <c r="BT297" s="2" cm="1">
        <f t="array" ref="BT297">_xlfn.XLOOKUP($A297&amp;BT$5,'[1]NBA-Data-1980-2019'!$B$1:$B$16305&amp;'[1]NBA-Data-1980-2019'!$A$1:$A$16305,'[1]NBA-Data-1980-2019'!$F$1:$F$16305,"",0)</f>
        <v>16.5</v>
      </c>
      <c r="BU297" s="2" cm="1">
        <f t="array" ref="BU297">_xlfn.XLOOKUP($A297&amp;BU$5,'[1]NBA-Data-1980-2019'!$B$1:$B$16305&amp;'[1]NBA-Data-1980-2019'!$A$1:$A$16305,'[1]NBA-Data-1980-2019'!$F$1:$F$16305,"",0)</f>
        <v>12.5</v>
      </c>
      <c r="BV297" s="2" cm="1">
        <f t="array" ref="BV297">_xlfn.XLOOKUP($A297&amp;BV$5,'[1]NBA-Data-1980-2019'!$B$1:$B$16305&amp;'[1]NBA-Data-1980-2019'!$A$1:$A$16305,'[1]NBA-Data-1980-2019'!$F$1:$F$16305,"",0)</f>
        <v>13.6</v>
      </c>
      <c r="BW297" s="2" cm="1">
        <f t="array" ref="BW297">_xlfn.XLOOKUP($A297&amp;BW$5,'[1]NBA-Data-1980-2019'!$B$1:$B$16305&amp;'[1]NBA-Data-1980-2019'!$A$1:$A$16305,'[1]NBA-Data-1980-2019'!$F$1:$F$16305,"",0)</f>
        <v>11.7</v>
      </c>
      <c r="BX297" s="2" cm="1">
        <f t="array" ref="BX297">_xlfn.XLOOKUP($A297&amp;BX$5,'[1]NBA-Data-1980-2019'!$B$1:$B$16305&amp;'[1]NBA-Data-1980-2019'!$A$1:$A$16305,'[1]NBA-Data-1980-2019'!$F$1:$F$16305,"",0)</f>
        <v>13.8</v>
      </c>
      <c r="BY297" s="2" cm="1">
        <f t="array" ref="BY297">_xlfn.XLOOKUP($A297&amp;BY$5,'[1]NBA-Data-1980-2019'!$B$1:$B$16305&amp;'[1]NBA-Data-1980-2019'!$A$1:$A$16305,'[1]NBA-Data-1980-2019'!$F$1:$F$16305,"",0)</f>
        <v>11.3</v>
      </c>
      <c r="BZ297" s="2" cm="1">
        <f t="array" ref="BZ297">_xlfn.XLOOKUP($A297&amp;BZ$5,'[1]NBA-Data-1980-2019'!$B$1:$B$16305&amp;'[1]NBA-Data-1980-2019'!$A$1:$A$16305,'[1]NBA-Data-1980-2019'!$F$1:$F$16305,"",0)</f>
        <v>11.9</v>
      </c>
      <c r="CA297" s="2" cm="1">
        <f t="array" ref="CA297">_xlfn.XLOOKUP($A297&amp;CA$5,'[1]NBA-Data-1980-2019'!$B$1:$B$16305&amp;'[1]NBA-Data-1980-2019'!$A$1:$A$16305,'[1]NBA-Data-1980-2019'!$F$1:$F$16305,"",0)</f>
        <v>8</v>
      </c>
      <c r="CB297" s="2" t="str" cm="1">
        <f t="array" ref="CB297">_xlfn.XLOOKUP($A297&amp;CB$5,'[1]NBA-Data-1980-2019'!$B$1:$B$16305&amp;'[1]NBA-Data-1980-2019'!$A$1:$A$16305,'[1]NBA-Data-1980-2019'!$F$1:$F$16305,"",0)</f>
        <v/>
      </c>
      <c r="CC297" s="2" t="str" cm="1">
        <f t="array" ref="CC297">_xlfn.XLOOKUP($A297&amp;CC$5,'[1]NBA-Data-1980-2019'!$B$1:$B$16305&amp;'[1]NBA-Data-1980-2019'!$A$1:$A$16305,'[1]NBA-Data-1980-2019'!$F$1:$F$16305,"",0)</f>
        <v/>
      </c>
      <c r="CD297" s="2" t="str" cm="1">
        <f t="array" ref="CD297">_xlfn.XLOOKUP($A297&amp;CD$5,'[1]NBA-Data-1980-2019'!$B$1:$B$16305&amp;'[1]NBA-Data-1980-2019'!$A$1:$A$16305,'[1]NBA-Data-1980-2019'!$F$1:$F$16305,"",0)</f>
        <v/>
      </c>
      <c r="CE297" s="2" t="str" cm="1">
        <f t="array" ref="CE297">_xlfn.XLOOKUP($A297&amp;CE$5,'[1]NBA-Data-1980-2019'!$B$1:$B$16305&amp;'[1]NBA-Data-1980-2019'!$A$1:$A$16305,'[1]NBA-Data-1980-2019'!$F$1:$F$16305,"",0)</f>
        <v/>
      </c>
      <c r="CF297" s="2" t="str" cm="1">
        <f t="array" ref="CF297">_xlfn.XLOOKUP($A297&amp;CF$5,'[1]NBA-Data-1980-2019'!$B$1:$B$16305&amp;'[1]NBA-Data-1980-2019'!$A$1:$A$16305,'[1]NBA-Data-1980-2019'!$F$1:$F$16305,"",0)</f>
        <v/>
      </c>
      <c r="CG297" s="2" t="str" cm="1">
        <f t="array" ref="CG297">_xlfn.XLOOKUP($A297&amp;CG$5,'[1]NBA-Data-1980-2019'!$B$1:$B$16305&amp;'[1]NBA-Data-1980-2019'!$A$1:$A$16305,'[1]NBA-Data-1980-2019'!$F$1:$F$16305,"",0)</f>
        <v/>
      </c>
      <c r="CH297" s="2" t="str" cm="1">
        <f t="array" ref="CH297">_xlfn.XLOOKUP($A297&amp;CH$5,'[1]NBA-Data-1980-2019'!$B$1:$B$16305&amp;'[1]NBA-Data-1980-2019'!$A$1:$A$16305,'[1]NBA-Data-1980-2019'!$F$1:$F$16305,"",0)</f>
        <v/>
      </c>
      <c r="CI297" s="2" t="str" cm="1">
        <f t="array" ref="CI297">_xlfn.XLOOKUP($A297&amp;CI$5,'[1]NBA-Data-1980-2019'!$B$1:$B$16305&amp;'[1]NBA-Data-1980-2019'!$A$1:$A$16305,'[1]NBA-Data-1980-2019'!$F$1:$F$16305,"",0)</f>
        <v/>
      </c>
      <c r="CJ297" s="2" t="str" cm="1">
        <f t="array" ref="CJ297">_xlfn.XLOOKUP($A297&amp;CJ$5,'[1]NBA-Data-1980-2019'!$B$1:$B$16305&amp;'[1]NBA-Data-1980-2019'!$A$1:$A$16305,'[1]NBA-Data-1980-2019'!$F$1:$F$16305,"",0)</f>
        <v/>
      </c>
      <c r="CK297" s="2" t="str" cm="1">
        <f t="array" ref="CK297">_xlfn.XLOOKUP($A297&amp;CK$5,'[1]NBA-Data-1980-2019'!$B$1:$B$16305&amp;'[1]NBA-Data-1980-2019'!$A$1:$A$16305,'[1]NBA-Data-1980-2019'!$F$1:$F$16305,"",0)</f>
        <v/>
      </c>
      <c r="CL297" s="2" t="str" cm="1">
        <f t="array" ref="CL297">_xlfn.XLOOKUP($A297&amp;CL$5,'[1]NBA-Data-1980-2019'!$B$1:$B$16305&amp;'[1]NBA-Data-1980-2019'!$A$1:$A$16305,'[1]NBA-Data-1980-2019'!$F$1:$F$16305,"",0)</f>
        <v/>
      </c>
      <c r="CM297" s="2" t="str" cm="1">
        <f t="array" ref="CM297">_xlfn.XLOOKUP($A297&amp;CM$5,'[1]NBA-Data-1980-2019'!$B$1:$B$16305&amp;'[1]NBA-Data-1980-2019'!$A$1:$A$16305,'[1]NBA-Data-1980-2019'!$F$1:$F$16305,"",0)</f>
        <v/>
      </c>
      <c r="CN297" s="2" t="str" cm="1">
        <f t="array" ref="CN297">_xlfn.XLOOKUP($A297&amp;CN$5,'[1]NBA-Data-1980-2019'!$B$1:$B$16305&amp;'[1]NBA-Data-1980-2019'!$A$1:$A$16305,'[1]NBA-Data-1980-2019'!$F$1:$F$16305,"",0)</f>
        <v/>
      </c>
      <c r="CO297" s="2" t="str" cm="1">
        <f t="array" ref="CO297">_xlfn.XLOOKUP($A297&amp;CO$5,'[1]NBA-Data-1980-2019'!$B$1:$B$16305&amp;'[1]NBA-Data-1980-2019'!$A$1:$A$16305,'[1]NBA-Data-1980-2019'!$F$1:$F$16305,"",0)</f>
        <v/>
      </c>
      <c r="CP297" s="2" t="str" cm="1">
        <f t="array" ref="CP297">_xlfn.XLOOKUP($A297&amp;CP$5,'[1]NBA-Data-1980-2019'!$B$1:$B$16305&amp;'[1]NBA-Data-1980-2019'!$A$1:$A$16305,'[1]NBA-Data-1980-2019'!$F$1:$F$16305,"",0)</f>
        <v/>
      </c>
      <c r="CQ297" s="2" t="str" cm="1">
        <f t="array" ref="CQ297">_xlfn.XLOOKUP($A297&amp;CQ$5,'[1]NBA-Data-1980-2019'!$B$1:$B$16305&amp;'[1]NBA-Data-1980-2019'!$A$1:$A$16305,'[1]NBA-Data-1980-2019'!$F$1:$F$16305,"",0)</f>
        <v/>
      </c>
      <c r="CR297" s="2" t="str" cm="1">
        <f t="array" ref="CR297">_xlfn.XLOOKUP($A297&amp;CR$5,'[1]NBA-Data-1980-2019'!$B$1:$B$16305&amp;'[1]NBA-Data-1980-2019'!$A$1:$A$16305,'[1]NBA-Data-1980-2019'!$F$1:$F$16305,"",0)</f>
        <v/>
      </c>
      <c r="CS297" s="2" t="str" cm="1">
        <f t="array" ref="CS297">_xlfn.XLOOKUP($A297&amp;CS$5,'[1]NBA-Data-1980-2019'!$B$1:$B$16305&amp;'[1]NBA-Data-1980-2019'!$A$1:$A$16305,'[1]NBA-Data-1980-2019'!$F$1:$F$16305,"",0)</f>
        <v/>
      </c>
      <c r="CU297" s="2" t="str">
        <f>_xlfn.XLOOKUP($A297,TEAMS!$G$1:$G$839,TEAMS!$H$1:$H$839,"",0)</f>
        <v>SF</v>
      </c>
      <c r="CV297" s="2" t="str">
        <f>_xlfn.XLOOKUP($CU297,DASHBOARD!$B$22:$B$27,DASHBOARD!$C$22:$C$27,"",0)</f>
        <v>FORWARD</v>
      </c>
      <c r="CY297" s="63">
        <f>SUMIFS('[1]NBA-Data-1980-2019'!$G$1:$G$16305,'[1]NBA-Data-1980-2019'!$B$1:$B$16305,$A297,'[1]NBA-Data-1980-2019'!$A$1:$A$16305,CY$9)</f>
        <v>0</v>
      </c>
      <c r="CZ297" s="63">
        <f>SUMIFS('[1]NBA-Data-1980-2019'!$G$1:$G$16305,'[1]NBA-Data-1980-2019'!$B$1:$B$16305,$A297,'[1]NBA-Data-1980-2019'!$A$1:$A$16305,CZ$9)</f>
        <v>525000</v>
      </c>
      <c r="DA297" s="63">
        <f>SUMIFS('[1]NBA-Data-1980-2019'!$G$1:$G$16305,'[1]NBA-Data-1980-2019'!$B$1:$B$16305,$A297,'[1]NBA-Data-1980-2019'!$A$1:$A$16305,DA$9)</f>
        <v>650000</v>
      </c>
      <c r="DB297" s="63">
        <f>SUMIFS('[1]NBA-Data-1980-2019'!$G$1:$G$16305,'[1]NBA-Data-1980-2019'!$B$1:$B$16305,$A297,'[1]NBA-Data-1980-2019'!$A$1:$A$16305,DB$9)</f>
        <v>755000</v>
      </c>
      <c r="DC297" s="63">
        <f>SUMIFS('[1]NBA-Data-1980-2019'!$G$1:$G$16305,'[1]NBA-Data-1980-2019'!$B$1:$B$16305,$A297,'[1]NBA-Data-1980-2019'!$A$1:$A$16305,DC$9)</f>
        <v>1750000</v>
      </c>
      <c r="DD297" s="63">
        <f>SUMIFS('[1]NBA-Data-1980-2019'!$G$1:$G$16305,'[1]NBA-Data-1980-2019'!$B$1:$B$16305,$A297,'[1]NBA-Data-1980-2019'!$A$1:$A$16305,DD$9)</f>
        <v>1750000</v>
      </c>
      <c r="DE297" s="63">
        <f>SUMIFS('[1]NBA-Data-1980-2019'!$G$1:$G$16305,'[1]NBA-Data-1980-2019'!$B$1:$B$16305,$A297,'[1]NBA-Data-1980-2019'!$A$1:$A$16305,DE$9)</f>
        <v>1750000</v>
      </c>
      <c r="DF297" s="63">
        <f>SUMIFS('[1]NBA-Data-1980-2019'!$G$1:$G$16305,'[1]NBA-Data-1980-2019'!$B$1:$B$16305,$A297,'[1]NBA-Data-1980-2019'!$A$1:$A$16305,DF$9)</f>
        <v>1000000</v>
      </c>
      <c r="DG297" s="63">
        <f>SUMIFS('[1]NBA-Data-1980-2019'!$G$1:$G$16305,'[1]NBA-Data-1980-2019'!$B$1:$B$16305,$A297,'[1]NBA-Data-1980-2019'!$A$1:$A$16305,DG$9)</f>
        <v>1750000</v>
      </c>
      <c r="DH297" s="63">
        <f>SUMIFS('[1]NBA-Data-1980-2019'!$G$1:$G$16305,'[1]NBA-Data-1980-2019'!$B$1:$B$16305,$A297,'[1]NBA-Data-1980-2019'!$A$1:$A$16305,DH$9)</f>
        <v>3033000</v>
      </c>
      <c r="DI297" s="63">
        <f>SUMIFS('[1]NBA-Data-1980-2019'!$G$1:$G$16305,'[1]NBA-Data-1980-2019'!$B$1:$B$16305,$A297,'[1]NBA-Data-1980-2019'!$A$1:$A$16305,DI$9)</f>
        <v>3400000</v>
      </c>
      <c r="DJ297" s="63">
        <f>SUMIFS('[1]NBA-Data-1980-2019'!$G$1:$G$16305,'[1]NBA-Data-1980-2019'!$B$1:$B$16305,$A297,'[1]NBA-Data-1980-2019'!$A$1:$A$16305,DJ$9)</f>
        <v>3791250</v>
      </c>
      <c r="DK297" s="63">
        <f>SUMIFS('[1]NBA-Data-1980-2019'!$G$1:$G$16305,'[1]NBA-Data-1980-2019'!$B$1:$B$16305,$A297,'[1]NBA-Data-1980-2019'!$A$1:$A$16305,DK$9)</f>
        <v>4340231</v>
      </c>
      <c r="DL297" s="63">
        <f>SUMIFS('[1]NBA-Data-1980-2019'!$G$1:$G$16305,'[1]NBA-Data-1980-2019'!$B$1:$B$16305,$A297,'[1]NBA-Data-1980-2019'!$A$1:$A$16305,DL$9)</f>
        <v>4734797</v>
      </c>
      <c r="DM297" s="63">
        <f>SUMIFS('[1]NBA-Data-1980-2019'!$G$1:$G$16305,'[1]NBA-Data-1980-2019'!$B$1:$B$16305,$A297,'[1]NBA-Data-1980-2019'!$A$1:$A$16305,DM$9)</f>
        <v>0</v>
      </c>
      <c r="DN297" s="63">
        <f>SUMIFS('[1]NBA-Data-1980-2019'!$G$1:$G$16305,'[1]NBA-Data-1980-2019'!$B$1:$B$16305,$A297,'[1]NBA-Data-1980-2019'!$A$1:$A$16305,DN$9)</f>
        <v>0</v>
      </c>
      <c r="DO297" s="63">
        <f>SUMIFS('[1]NBA-Data-1980-2019'!$G$1:$G$16305,'[1]NBA-Data-1980-2019'!$B$1:$B$16305,$A297,'[1]NBA-Data-1980-2019'!$A$1:$A$16305,DO$9)</f>
        <v>0</v>
      </c>
      <c r="DP297" s="63">
        <f>SUMIFS('[1]NBA-Data-1980-2019'!$G$1:$G$16305,'[1]NBA-Data-1980-2019'!$B$1:$B$16305,$A297,'[1]NBA-Data-1980-2019'!$A$1:$A$16305,DP$9)</f>
        <v>0</v>
      </c>
      <c r="DQ297" s="63">
        <f>SUMIFS('[1]NBA-Data-1980-2019'!$G$1:$G$16305,'[1]NBA-Data-1980-2019'!$B$1:$B$16305,$A297,'[1]NBA-Data-1980-2019'!$A$1:$A$16305,DQ$9)</f>
        <v>0</v>
      </c>
      <c r="DR297" s="63">
        <f>SUMIFS('[1]NBA-Data-1980-2019'!$G$1:$G$16305,'[1]NBA-Data-1980-2019'!$B$1:$B$16305,$A297,'[1]NBA-Data-1980-2019'!$A$1:$A$16305,DR$9)</f>
        <v>0</v>
      </c>
      <c r="DS297" s="63">
        <f>SUMIFS('[1]NBA-Data-1980-2019'!$G$1:$G$16305,'[1]NBA-Data-1980-2019'!$B$1:$B$16305,$A297,'[1]NBA-Data-1980-2019'!$A$1:$A$16305,DS$9)</f>
        <v>0</v>
      </c>
      <c r="DT297" s="63">
        <f>SUMIFS('[1]NBA-Data-1980-2019'!$G$1:$G$16305,'[1]NBA-Data-1980-2019'!$B$1:$B$16305,$A297,'[1]NBA-Data-1980-2019'!$A$1:$A$16305,DT$9)</f>
        <v>0</v>
      </c>
      <c r="DU297" s="63">
        <f>SUMIFS('[1]NBA-Data-1980-2019'!$G$1:$G$16305,'[1]NBA-Data-1980-2019'!$B$1:$B$16305,$A297,'[1]NBA-Data-1980-2019'!$A$1:$A$16305,DU$9)</f>
        <v>0</v>
      </c>
      <c r="DV297" s="63">
        <f>SUMIFS('[1]NBA-Data-1980-2019'!$G$1:$G$16305,'[1]NBA-Data-1980-2019'!$B$1:$B$16305,$A297,'[1]NBA-Data-1980-2019'!$A$1:$A$16305,DV$9)</f>
        <v>0</v>
      </c>
      <c r="DW297" s="63">
        <f>SUMIFS('[1]NBA-Data-1980-2019'!$G$1:$G$16305,'[1]NBA-Data-1980-2019'!$B$1:$B$16305,$A297,'[1]NBA-Data-1980-2019'!$A$1:$A$16305,DW$9)</f>
        <v>0</v>
      </c>
      <c r="DX297" s="63">
        <f>SUMIFS('[1]NBA-Data-1980-2019'!$G$1:$G$16305,'[1]NBA-Data-1980-2019'!$B$1:$B$16305,$A297,'[1]NBA-Data-1980-2019'!$A$1:$A$16305,DX$9)</f>
        <v>0</v>
      </c>
      <c r="DY297" s="63">
        <f>SUMIFS('[1]NBA-Data-1980-2019'!$G$1:$G$16305,'[1]NBA-Data-1980-2019'!$B$1:$B$16305,$A297,'[1]NBA-Data-1980-2019'!$A$1:$A$16305,DY$9)</f>
        <v>0</v>
      </c>
      <c r="DZ297" s="63">
        <f>SUMIFS('[1]NBA-Data-1980-2019'!$G$1:$G$16305,'[1]NBA-Data-1980-2019'!$B$1:$B$16305,$A297,'[1]NBA-Data-1980-2019'!$A$1:$A$16305,DZ$9)</f>
        <v>0</v>
      </c>
      <c r="EA297" s="63">
        <f>SUMIFS('[1]NBA-Data-1980-2019'!$G$1:$G$16305,'[1]NBA-Data-1980-2019'!$B$1:$B$16305,$A297,'[1]NBA-Data-1980-2019'!$A$1:$A$16305,EA$9)</f>
        <v>0</v>
      </c>
      <c r="EB297" s="63">
        <f>SUMIFS('[1]NBA-Data-1980-2019'!$G$1:$G$16305,'[1]NBA-Data-1980-2019'!$B$1:$B$16305,$A297,'[1]NBA-Data-1980-2019'!$A$1:$A$16305,EB$9)</f>
        <v>0</v>
      </c>
      <c r="EC297" s="63">
        <f>SUMIFS('[1]NBA-Data-1980-2019'!$G$1:$G$16305,'[1]NBA-Data-1980-2019'!$B$1:$B$16305,$A297,'[1]NBA-Data-1980-2019'!$A$1:$A$16305,EC$9)</f>
        <v>0</v>
      </c>
      <c r="ED297" s="63">
        <f>SUMIFS('[1]NBA-Data-1980-2019'!$G$1:$G$16305,'[1]NBA-Data-1980-2019'!$B$1:$B$16305,$A297,'[1]NBA-Data-1980-2019'!$A$1:$A$16305,ED$9)</f>
        <v>0</v>
      </c>
      <c r="EH297" s="2" t="s">
        <v>1478</v>
      </c>
    </row>
    <row r="298" spans="1:165" x14ac:dyDescent="0.2">
      <c r="A298" s="2" t="s">
        <v>1123</v>
      </c>
      <c r="B298" s="2" t="str" cm="1">
        <f t="array" ref="B298">_xlfn.XLOOKUP($A298&amp;B$5,'[1]NBA-Data-1980-2019'!$B$1:$B$16305&amp;'[1]NBA-Data-1980-2019'!$A$1:$A$16305,'[1]NBA-Data-1980-2019'!$D$1:$D$16305,"",0)</f>
        <v/>
      </c>
      <c r="C298" s="2" t="str" cm="1">
        <f t="array" ref="C298">_xlfn.XLOOKUP($A298&amp;C$5,'[1]NBA-Data-1980-2019'!$B$1:$B$16305&amp;'[1]NBA-Data-1980-2019'!$A$1:$A$16305,'[1]NBA-Data-1980-2019'!$D$1:$D$16305,"",0)</f>
        <v/>
      </c>
      <c r="D298" s="2" t="str" cm="1">
        <f t="array" ref="D298">_xlfn.XLOOKUP($A298&amp;D$5,'[1]NBA-Data-1980-2019'!$B$1:$B$16305&amp;'[1]NBA-Data-1980-2019'!$A$1:$A$16305,'[1]NBA-Data-1980-2019'!$D$1:$D$16305,"",0)</f>
        <v>CHI</v>
      </c>
      <c r="E298" s="2" t="str" cm="1">
        <f t="array" ref="E298">_xlfn.XLOOKUP($A298&amp;E$5,'[1]NBA-Data-1980-2019'!$B$1:$B$16305&amp;'[1]NBA-Data-1980-2019'!$A$1:$A$16305,'[1]NBA-Data-1980-2019'!$D$1:$D$16305,"",0)</f>
        <v/>
      </c>
      <c r="F298" s="2" t="str" cm="1">
        <f t="array" ref="F298">_xlfn.XLOOKUP($A298&amp;F$5,'[1]NBA-Data-1980-2019'!$B$1:$B$16305&amp;'[1]NBA-Data-1980-2019'!$A$1:$A$16305,'[1]NBA-Data-1980-2019'!$D$1:$D$16305,"",0)</f>
        <v/>
      </c>
      <c r="G298" s="2" t="str" cm="1">
        <f t="array" ref="G298">_xlfn.XLOOKUP($A298&amp;G$5,'[1]NBA-Data-1980-2019'!$B$1:$B$16305&amp;'[1]NBA-Data-1980-2019'!$A$1:$A$16305,'[1]NBA-Data-1980-2019'!$D$1:$D$16305,"",0)</f>
        <v/>
      </c>
      <c r="H298" s="2" t="str" cm="1">
        <f t="array" ref="H298">_xlfn.XLOOKUP($A298&amp;H$5,'[1]NBA-Data-1980-2019'!$B$1:$B$16305&amp;'[1]NBA-Data-1980-2019'!$A$1:$A$16305,'[1]NBA-Data-1980-2019'!$D$1:$D$16305,"",0)</f>
        <v/>
      </c>
      <c r="I298" s="2" t="str" cm="1">
        <f t="array" ref="I298">_xlfn.XLOOKUP($A298&amp;I$5,'[1]NBA-Data-1980-2019'!$B$1:$B$16305&amp;'[1]NBA-Data-1980-2019'!$A$1:$A$16305,'[1]NBA-Data-1980-2019'!$D$1:$D$16305,"",0)</f>
        <v/>
      </c>
      <c r="J298" s="2" t="str" cm="1">
        <f t="array" ref="J298">_xlfn.XLOOKUP($A298&amp;J$5,'[1]NBA-Data-1980-2019'!$B$1:$B$16305&amp;'[1]NBA-Data-1980-2019'!$A$1:$A$16305,'[1]NBA-Data-1980-2019'!$D$1:$D$16305,"",0)</f>
        <v/>
      </c>
      <c r="K298" s="2" t="str" cm="1">
        <f t="array" ref="K298">_xlfn.XLOOKUP($A298&amp;K$5,'[1]NBA-Data-1980-2019'!$B$1:$B$16305&amp;'[1]NBA-Data-1980-2019'!$A$1:$A$16305,'[1]NBA-Data-1980-2019'!$D$1:$D$16305,"",0)</f>
        <v/>
      </c>
      <c r="L298" s="2" t="str" cm="1">
        <f t="array" ref="L298">_xlfn.XLOOKUP($A298&amp;L$5,'[1]NBA-Data-1980-2019'!$B$1:$B$16305&amp;'[1]NBA-Data-1980-2019'!$A$1:$A$16305,'[1]NBA-Data-1980-2019'!$D$1:$D$16305,"",0)</f>
        <v/>
      </c>
      <c r="M298" s="2" t="str" cm="1">
        <f t="array" ref="M298">_xlfn.XLOOKUP($A298&amp;M$5,'[1]NBA-Data-1980-2019'!$B$1:$B$16305&amp;'[1]NBA-Data-1980-2019'!$A$1:$A$16305,'[1]NBA-Data-1980-2019'!$D$1:$D$16305,"",0)</f>
        <v/>
      </c>
      <c r="N298" s="2" t="str" cm="1">
        <f t="array" ref="N298">_xlfn.XLOOKUP($A298&amp;N$5,'[1]NBA-Data-1980-2019'!$B$1:$B$16305&amp;'[1]NBA-Data-1980-2019'!$A$1:$A$16305,'[1]NBA-Data-1980-2019'!$D$1:$D$16305,"",0)</f>
        <v/>
      </c>
      <c r="O298" s="2" t="str" cm="1">
        <f t="array" ref="O298">_xlfn.XLOOKUP($A298&amp;O$5,'[1]NBA-Data-1980-2019'!$B$1:$B$16305&amp;'[1]NBA-Data-1980-2019'!$A$1:$A$16305,'[1]NBA-Data-1980-2019'!$D$1:$D$16305,"",0)</f>
        <v/>
      </c>
      <c r="P298" s="2" t="str" cm="1">
        <f t="array" ref="P298">_xlfn.XLOOKUP($A298&amp;P$5,'[1]NBA-Data-1980-2019'!$B$1:$B$16305&amp;'[1]NBA-Data-1980-2019'!$A$1:$A$16305,'[1]NBA-Data-1980-2019'!$D$1:$D$16305,"",0)</f>
        <v/>
      </c>
      <c r="Q298" s="2" t="str" cm="1">
        <f t="array" ref="Q298">_xlfn.XLOOKUP($A298&amp;Q$5,'[1]NBA-Data-1980-2019'!$B$1:$B$16305&amp;'[1]NBA-Data-1980-2019'!$A$1:$A$16305,'[1]NBA-Data-1980-2019'!$D$1:$D$16305,"",0)</f>
        <v/>
      </c>
      <c r="R298" s="2" t="str" cm="1">
        <f t="array" ref="R298">_xlfn.XLOOKUP($A298&amp;R$5,'[1]NBA-Data-1980-2019'!$B$1:$B$16305&amp;'[1]NBA-Data-1980-2019'!$A$1:$A$16305,'[1]NBA-Data-1980-2019'!$D$1:$D$16305,"",0)</f>
        <v/>
      </c>
      <c r="S298" s="2" t="str" cm="1">
        <f t="array" ref="S298">_xlfn.XLOOKUP($A298&amp;S$5,'[1]NBA-Data-1980-2019'!$B$1:$B$16305&amp;'[1]NBA-Data-1980-2019'!$A$1:$A$16305,'[1]NBA-Data-1980-2019'!$D$1:$D$16305,"",0)</f>
        <v/>
      </c>
      <c r="T298" s="2" t="str" cm="1">
        <f t="array" ref="T298">_xlfn.XLOOKUP($A298&amp;T$5,'[1]NBA-Data-1980-2019'!$B$1:$B$16305&amp;'[1]NBA-Data-1980-2019'!$A$1:$A$16305,'[1]NBA-Data-1980-2019'!$D$1:$D$16305,"",0)</f>
        <v/>
      </c>
      <c r="U298" s="2" t="str" cm="1">
        <f t="array" ref="U298">_xlfn.XLOOKUP($A298&amp;U$5,'[1]NBA-Data-1980-2019'!$B$1:$B$16305&amp;'[1]NBA-Data-1980-2019'!$A$1:$A$16305,'[1]NBA-Data-1980-2019'!$D$1:$D$16305,"",0)</f>
        <v/>
      </c>
      <c r="V298" s="2" t="str" cm="1">
        <f t="array" ref="V298">_xlfn.XLOOKUP($A298&amp;V$5,'[1]NBA-Data-1980-2019'!$B$1:$B$16305&amp;'[1]NBA-Data-1980-2019'!$A$1:$A$16305,'[1]NBA-Data-1980-2019'!$D$1:$D$16305,"",0)</f>
        <v/>
      </c>
      <c r="W298" s="2" t="str" cm="1">
        <f t="array" ref="W298">_xlfn.XLOOKUP($A298&amp;W$5,'[1]NBA-Data-1980-2019'!$B$1:$B$16305&amp;'[1]NBA-Data-1980-2019'!$A$1:$A$16305,'[1]NBA-Data-1980-2019'!$D$1:$D$16305,"",0)</f>
        <v/>
      </c>
      <c r="X298" s="2" t="str" cm="1">
        <f t="array" ref="X298">_xlfn.XLOOKUP($A298&amp;X$5,'[1]NBA-Data-1980-2019'!$B$1:$B$16305&amp;'[1]NBA-Data-1980-2019'!$A$1:$A$16305,'[1]NBA-Data-1980-2019'!$D$1:$D$16305,"",0)</f>
        <v/>
      </c>
      <c r="Y298" s="2" t="str" cm="1">
        <f t="array" ref="Y298">_xlfn.XLOOKUP($A298&amp;Y$5,'[1]NBA-Data-1980-2019'!$B$1:$B$16305&amp;'[1]NBA-Data-1980-2019'!$A$1:$A$16305,'[1]NBA-Data-1980-2019'!$D$1:$D$16305,"",0)</f>
        <v/>
      </c>
      <c r="Z298" s="2" t="str" cm="1">
        <f t="array" ref="Z298">_xlfn.XLOOKUP($A298&amp;Z$5,'[1]NBA-Data-1980-2019'!$B$1:$B$16305&amp;'[1]NBA-Data-1980-2019'!$A$1:$A$16305,'[1]NBA-Data-1980-2019'!$D$1:$D$16305,"",0)</f>
        <v/>
      </c>
      <c r="AA298" s="2" t="str" cm="1">
        <f t="array" ref="AA298">_xlfn.XLOOKUP($A298&amp;AA$5,'[1]NBA-Data-1980-2019'!$B$1:$B$16305&amp;'[1]NBA-Data-1980-2019'!$A$1:$A$16305,'[1]NBA-Data-1980-2019'!$D$1:$D$16305,"",0)</f>
        <v/>
      </c>
      <c r="AB298" s="2" t="str" cm="1">
        <f t="array" ref="AB298">_xlfn.XLOOKUP($A298&amp;AB$5,'[1]NBA-Data-1980-2019'!$B$1:$B$16305&amp;'[1]NBA-Data-1980-2019'!$A$1:$A$16305,'[1]NBA-Data-1980-2019'!$D$1:$D$16305,"",0)</f>
        <v/>
      </c>
      <c r="AC298" s="2" t="str" cm="1">
        <f t="array" ref="AC298">_xlfn.XLOOKUP($A298&amp;AC$5,'[1]NBA-Data-1980-2019'!$B$1:$B$16305&amp;'[1]NBA-Data-1980-2019'!$A$1:$A$16305,'[1]NBA-Data-1980-2019'!$D$1:$D$16305,"",0)</f>
        <v/>
      </c>
      <c r="AD298" s="2" t="str" cm="1">
        <f t="array" ref="AD298">_xlfn.XLOOKUP($A298&amp;AD$5,'[1]NBA-Data-1980-2019'!$B$1:$B$16305&amp;'[1]NBA-Data-1980-2019'!$A$1:$A$16305,'[1]NBA-Data-1980-2019'!$D$1:$D$16305,"",0)</f>
        <v/>
      </c>
      <c r="AE298" s="2" t="str" cm="1">
        <f t="array" ref="AE298">_xlfn.XLOOKUP($A298&amp;AE$5,'[1]NBA-Data-1980-2019'!$B$1:$B$16305&amp;'[1]NBA-Data-1980-2019'!$A$1:$A$16305,'[1]NBA-Data-1980-2019'!$D$1:$D$16305,"",0)</f>
        <v/>
      </c>
      <c r="AF298" s="2" t="str" cm="1">
        <f t="array" ref="AF298">_xlfn.XLOOKUP($A298&amp;AF$5,'[1]NBA-Data-1980-2019'!$B$1:$B$16305&amp;'[1]NBA-Data-1980-2019'!$A$1:$A$16305,'[1]NBA-Data-1980-2019'!$D$1:$D$16305,"",0)</f>
        <v/>
      </c>
      <c r="AG298" s="2" t="str" cm="1">
        <f t="array" ref="AG298">_xlfn.XLOOKUP($A298&amp;AG$5,'[1]NBA-Data-1980-2019'!$B$1:$B$16305&amp;'[1]NBA-Data-1980-2019'!$A$1:$A$16305,'[1]NBA-Data-1980-2019'!$D$1:$D$16305,"",0)</f>
        <v/>
      </c>
      <c r="AH298" s="2" t="str" cm="1">
        <f t="array" ref="AH298">_xlfn.XLOOKUP($A298&amp;AH$5,'[1]NBA-Data-1980-2019'!$B$1:$B$16305&amp;'[1]NBA-Data-1980-2019'!$A$1:$A$16305,'[1]NBA-Data-1980-2019'!$H$1:$H$16305,"",0)</f>
        <v/>
      </c>
      <c r="AI298" s="2" t="str" cm="1">
        <f t="array" ref="AI298">_xlfn.XLOOKUP($A298&amp;AI$5,'[1]NBA-Data-1980-2019'!$B$1:$B$16305&amp;'[1]NBA-Data-1980-2019'!$A$1:$A$16305,'[1]NBA-Data-1980-2019'!$H$1:$H$16305,"",0)</f>
        <v/>
      </c>
      <c r="AJ298" s="2" cm="1">
        <f t="array" ref="AJ298">_xlfn.XLOOKUP($A298&amp;AJ$5,'[1]NBA-Data-1980-2019'!$B$1:$B$16305&amp;'[1]NBA-Data-1980-2019'!$A$1:$A$16305,'[1]NBA-Data-1980-2019'!$H$1:$H$16305,"",0)</f>
        <v>13</v>
      </c>
      <c r="AK298" s="2" t="str" cm="1">
        <f t="array" ref="AK298">_xlfn.XLOOKUP($A298&amp;AK$5,'[1]NBA-Data-1980-2019'!$B$1:$B$16305&amp;'[1]NBA-Data-1980-2019'!$A$1:$A$16305,'[1]NBA-Data-1980-2019'!$H$1:$H$16305,"",0)</f>
        <v/>
      </c>
      <c r="AL298" s="2" t="str" cm="1">
        <f t="array" ref="AL298">_xlfn.XLOOKUP($A298&amp;AL$5,'[1]NBA-Data-1980-2019'!$B$1:$B$16305&amp;'[1]NBA-Data-1980-2019'!$A$1:$A$16305,'[1]NBA-Data-1980-2019'!$H$1:$H$16305,"",0)</f>
        <v/>
      </c>
      <c r="AM298" s="2" t="str" cm="1">
        <f t="array" ref="AM298">_xlfn.XLOOKUP($A298&amp;AM$5,'[1]NBA-Data-1980-2019'!$B$1:$B$16305&amp;'[1]NBA-Data-1980-2019'!$A$1:$A$16305,'[1]NBA-Data-1980-2019'!$H$1:$H$16305,"",0)</f>
        <v/>
      </c>
      <c r="AN298" s="2" t="str" cm="1">
        <f t="array" ref="AN298">_xlfn.XLOOKUP($A298&amp;AN$5,'[1]NBA-Data-1980-2019'!$B$1:$B$16305&amp;'[1]NBA-Data-1980-2019'!$A$1:$A$16305,'[1]NBA-Data-1980-2019'!$H$1:$H$16305,"",0)</f>
        <v/>
      </c>
      <c r="AO298" s="2" t="str" cm="1">
        <f t="array" ref="AO298">_xlfn.XLOOKUP($A298&amp;AO$5,'[1]NBA-Data-1980-2019'!$B$1:$B$16305&amp;'[1]NBA-Data-1980-2019'!$A$1:$A$16305,'[1]NBA-Data-1980-2019'!$H$1:$H$16305,"",0)</f>
        <v/>
      </c>
      <c r="AP298" s="2" t="str" cm="1">
        <f t="array" ref="AP298">_xlfn.XLOOKUP($A298&amp;AP$5,'[1]NBA-Data-1980-2019'!$B$1:$B$16305&amp;'[1]NBA-Data-1980-2019'!$A$1:$A$16305,'[1]NBA-Data-1980-2019'!$H$1:$H$16305,"",0)</f>
        <v/>
      </c>
      <c r="AQ298" s="2" t="str" cm="1">
        <f t="array" ref="AQ298">_xlfn.XLOOKUP($A298&amp;AQ$5,'[1]NBA-Data-1980-2019'!$B$1:$B$16305&amp;'[1]NBA-Data-1980-2019'!$A$1:$A$16305,'[1]NBA-Data-1980-2019'!$H$1:$H$16305,"",0)</f>
        <v/>
      </c>
      <c r="AR298" s="2" t="str" cm="1">
        <f t="array" ref="AR298">_xlfn.XLOOKUP($A298&amp;AR$5,'[1]NBA-Data-1980-2019'!$B$1:$B$16305&amp;'[1]NBA-Data-1980-2019'!$A$1:$A$16305,'[1]NBA-Data-1980-2019'!$H$1:$H$16305,"",0)</f>
        <v/>
      </c>
      <c r="AS298" s="2" t="str" cm="1">
        <f t="array" ref="AS298">_xlfn.XLOOKUP($A298&amp;AS$5,'[1]NBA-Data-1980-2019'!$B$1:$B$16305&amp;'[1]NBA-Data-1980-2019'!$A$1:$A$16305,'[1]NBA-Data-1980-2019'!$H$1:$H$16305,"",0)</f>
        <v/>
      </c>
      <c r="AT298" s="2" t="str" cm="1">
        <f t="array" ref="AT298">_xlfn.XLOOKUP($A298&amp;AT$5,'[1]NBA-Data-1980-2019'!$B$1:$B$16305&amp;'[1]NBA-Data-1980-2019'!$A$1:$A$16305,'[1]NBA-Data-1980-2019'!$H$1:$H$16305,"",0)</f>
        <v/>
      </c>
      <c r="AU298" s="2" t="str" cm="1">
        <f t="array" ref="AU298">_xlfn.XLOOKUP($A298&amp;AU$5,'[1]NBA-Data-1980-2019'!$B$1:$B$16305&amp;'[1]NBA-Data-1980-2019'!$A$1:$A$16305,'[1]NBA-Data-1980-2019'!$H$1:$H$16305,"",0)</f>
        <v/>
      </c>
      <c r="AV298" s="2" t="str" cm="1">
        <f t="array" ref="AV298">_xlfn.XLOOKUP($A298&amp;AV$5,'[1]NBA-Data-1980-2019'!$B$1:$B$16305&amp;'[1]NBA-Data-1980-2019'!$A$1:$A$16305,'[1]NBA-Data-1980-2019'!$H$1:$H$16305,"",0)</f>
        <v/>
      </c>
      <c r="AW298" s="2" t="str" cm="1">
        <f t="array" ref="AW298">_xlfn.XLOOKUP($A298&amp;AW$5,'[1]NBA-Data-1980-2019'!$B$1:$B$16305&amp;'[1]NBA-Data-1980-2019'!$A$1:$A$16305,'[1]NBA-Data-1980-2019'!$H$1:$H$16305,"",0)</f>
        <v/>
      </c>
      <c r="AX298" s="2" t="str" cm="1">
        <f t="array" ref="AX298">_xlfn.XLOOKUP($A298&amp;AX$5,'[1]NBA-Data-1980-2019'!$B$1:$B$16305&amp;'[1]NBA-Data-1980-2019'!$A$1:$A$16305,'[1]NBA-Data-1980-2019'!$H$1:$H$16305,"",0)</f>
        <v/>
      </c>
      <c r="AY298" s="2" t="str" cm="1">
        <f t="array" ref="AY298">_xlfn.XLOOKUP($A298&amp;AY$5,'[1]NBA-Data-1980-2019'!$B$1:$B$16305&amp;'[1]NBA-Data-1980-2019'!$A$1:$A$16305,'[1]NBA-Data-1980-2019'!$H$1:$H$16305,"",0)</f>
        <v/>
      </c>
      <c r="AZ298" s="2" t="str" cm="1">
        <f t="array" ref="AZ298">_xlfn.XLOOKUP($A298&amp;AZ$5,'[1]NBA-Data-1980-2019'!$B$1:$B$16305&amp;'[1]NBA-Data-1980-2019'!$A$1:$A$16305,'[1]NBA-Data-1980-2019'!$H$1:$H$16305,"",0)</f>
        <v/>
      </c>
      <c r="BA298" s="2" t="str" cm="1">
        <f t="array" ref="BA298">_xlfn.XLOOKUP($A298&amp;BA$5,'[1]NBA-Data-1980-2019'!$B$1:$B$16305&amp;'[1]NBA-Data-1980-2019'!$A$1:$A$16305,'[1]NBA-Data-1980-2019'!$H$1:$H$16305,"",0)</f>
        <v/>
      </c>
      <c r="BB298" s="2" t="str" cm="1">
        <f t="array" ref="BB298">_xlfn.XLOOKUP($A298&amp;BB$5,'[1]NBA-Data-1980-2019'!$B$1:$B$16305&amp;'[1]NBA-Data-1980-2019'!$A$1:$A$16305,'[1]NBA-Data-1980-2019'!$H$1:$H$16305,"",0)</f>
        <v/>
      </c>
      <c r="BC298" s="2" t="str" cm="1">
        <f t="array" ref="BC298">_xlfn.XLOOKUP($A298&amp;BC$5,'[1]NBA-Data-1980-2019'!$B$1:$B$16305&amp;'[1]NBA-Data-1980-2019'!$A$1:$A$16305,'[1]NBA-Data-1980-2019'!$H$1:$H$16305,"",0)</f>
        <v/>
      </c>
      <c r="BD298" s="2" t="str" cm="1">
        <f t="array" ref="BD298">_xlfn.XLOOKUP($A298&amp;BD$5,'[1]NBA-Data-1980-2019'!$B$1:$B$16305&amp;'[1]NBA-Data-1980-2019'!$A$1:$A$16305,'[1]NBA-Data-1980-2019'!$H$1:$H$16305,"",0)</f>
        <v/>
      </c>
      <c r="BE298" s="2" t="str" cm="1">
        <f t="array" ref="BE298">_xlfn.XLOOKUP($A298&amp;BE$5,'[1]NBA-Data-1980-2019'!$B$1:$B$16305&amp;'[1]NBA-Data-1980-2019'!$A$1:$A$16305,'[1]NBA-Data-1980-2019'!$H$1:$H$16305,"",0)</f>
        <v/>
      </c>
      <c r="BF298" s="2" t="str" cm="1">
        <f t="array" ref="BF298">_xlfn.XLOOKUP($A298&amp;BF$5,'[1]NBA-Data-1980-2019'!$B$1:$B$16305&amp;'[1]NBA-Data-1980-2019'!$A$1:$A$16305,'[1]NBA-Data-1980-2019'!$H$1:$H$16305,"",0)</f>
        <v/>
      </c>
      <c r="BG298" s="2" t="str" cm="1">
        <f t="array" ref="BG298">_xlfn.XLOOKUP($A298&amp;BG$5,'[1]NBA-Data-1980-2019'!$B$1:$B$16305&amp;'[1]NBA-Data-1980-2019'!$A$1:$A$16305,'[1]NBA-Data-1980-2019'!$H$1:$H$16305,"",0)</f>
        <v/>
      </c>
      <c r="BH298" s="2" t="str" cm="1">
        <f t="array" ref="BH298">_xlfn.XLOOKUP($A298&amp;BH$5,'[1]NBA-Data-1980-2019'!$B$1:$B$16305&amp;'[1]NBA-Data-1980-2019'!$A$1:$A$16305,'[1]NBA-Data-1980-2019'!$H$1:$H$16305,"",0)</f>
        <v/>
      </c>
      <c r="BI298" s="2" t="str" cm="1">
        <f t="array" ref="BI298">_xlfn.XLOOKUP($A298&amp;BI$5,'[1]NBA-Data-1980-2019'!$B$1:$B$16305&amp;'[1]NBA-Data-1980-2019'!$A$1:$A$16305,'[1]NBA-Data-1980-2019'!$H$1:$H$16305,"",0)</f>
        <v/>
      </c>
      <c r="BJ298" s="2" t="str" cm="1">
        <f t="array" ref="BJ298">_xlfn.XLOOKUP($A298&amp;BJ$5,'[1]NBA-Data-1980-2019'!$B$1:$B$16305&amp;'[1]NBA-Data-1980-2019'!$A$1:$A$16305,'[1]NBA-Data-1980-2019'!$H$1:$H$16305,"",0)</f>
        <v/>
      </c>
      <c r="BK298" s="2" t="str" cm="1">
        <f t="array" ref="BK298">_xlfn.XLOOKUP($A298&amp;BK$5,'[1]NBA-Data-1980-2019'!$B$1:$B$16305&amp;'[1]NBA-Data-1980-2019'!$A$1:$A$16305,'[1]NBA-Data-1980-2019'!$H$1:$H$16305,"",0)</f>
        <v/>
      </c>
      <c r="BL298" s="2" t="str" cm="1">
        <f t="array" ref="BL298">_xlfn.XLOOKUP($A298&amp;BL$5,'[1]NBA-Data-1980-2019'!$B$1:$B$16305&amp;'[1]NBA-Data-1980-2019'!$A$1:$A$16305,'[1]NBA-Data-1980-2019'!$H$1:$H$16305,"",0)</f>
        <v/>
      </c>
      <c r="BM298" s="2" t="str" cm="1">
        <f t="array" ref="BM298">_xlfn.XLOOKUP($A298&amp;BM$5,'[1]NBA-Data-1980-2019'!$B$1:$B$16305&amp;'[1]NBA-Data-1980-2019'!$A$1:$A$16305,'[1]NBA-Data-1980-2019'!$H$1:$H$16305,"",0)</f>
        <v/>
      </c>
      <c r="BN298" s="2" t="str" cm="1">
        <f t="array" ref="BN298">_xlfn.XLOOKUP($A298&amp;BN$5,'[1]NBA-Data-1980-2019'!$B$1:$B$16305&amp;'[1]NBA-Data-1980-2019'!$A$1:$A$16305,'[1]NBA-Data-1980-2019'!$F$1:$F$16305,"",0)</f>
        <v/>
      </c>
      <c r="BO298" s="2" t="str" cm="1">
        <f t="array" ref="BO298">_xlfn.XLOOKUP($A298&amp;BO$5,'[1]NBA-Data-1980-2019'!$B$1:$B$16305&amp;'[1]NBA-Data-1980-2019'!$A$1:$A$16305,'[1]NBA-Data-1980-2019'!$F$1:$F$16305,"",0)</f>
        <v/>
      </c>
      <c r="BP298" s="2" cm="1">
        <f t="array" ref="BP298">_xlfn.XLOOKUP($A298&amp;BP$5,'[1]NBA-Data-1980-2019'!$B$1:$B$16305&amp;'[1]NBA-Data-1980-2019'!$A$1:$A$16305,'[1]NBA-Data-1980-2019'!$F$1:$F$16305,"",0)</f>
        <v>19.3</v>
      </c>
      <c r="BQ298" s="2" t="str" cm="1">
        <f t="array" ref="BQ298">_xlfn.XLOOKUP($A298&amp;BQ$5,'[1]NBA-Data-1980-2019'!$B$1:$B$16305&amp;'[1]NBA-Data-1980-2019'!$A$1:$A$16305,'[1]NBA-Data-1980-2019'!$F$1:$F$16305,"",0)</f>
        <v/>
      </c>
      <c r="BR298" s="2" t="str" cm="1">
        <f t="array" ref="BR298">_xlfn.XLOOKUP($A298&amp;BR$5,'[1]NBA-Data-1980-2019'!$B$1:$B$16305&amp;'[1]NBA-Data-1980-2019'!$A$1:$A$16305,'[1]NBA-Data-1980-2019'!$F$1:$F$16305,"",0)</f>
        <v/>
      </c>
      <c r="BS298" s="2" t="str" cm="1">
        <f t="array" ref="BS298">_xlfn.XLOOKUP($A298&amp;BS$5,'[1]NBA-Data-1980-2019'!$B$1:$B$16305&amp;'[1]NBA-Data-1980-2019'!$A$1:$A$16305,'[1]NBA-Data-1980-2019'!$F$1:$F$16305,"",0)</f>
        <v/>
      </c>
      <c r="BT298" s="2" t="str" cm="1">
        <f t="array" ref="BT298">_xlfn.XLOOKUP($A298&amp;BT$5,'[1]NBA-Data-1980-2019'!$B$1:$B$16305&amp;'[1]NBA-Data-1980-2019'!$A$1:$A$16305,'[1]NBA-Data-1980-2019'!$F$1:$F$16305,"",0)</f>
        <v/>
      </c>
      <c r="BU298" s="2" t="str" cm="1">
        <f t="array" ref="BU298">_xlfn.XLOOKUP($A298&amp;BU$5,'[1]NBA-Data-1980-2019'!$B$1:$B$16305&amp;'[1]NBA-Data-1980-2019'!$A$1:$A$16305,'[1]NBA-Data-1980-2019'!$F$1:$F$16305,"",0)</f>
        <v/>
      </c>
      <c r="BV298" s="2" t="str" cm="1">
        <f t="array" ref="BV298">_xlfn.XLOOKUP($A298&amp;BV$5,'[1]NBA-Data-1980-2019'!$B$1:$B$16305&amp;'[1]NBA-Data-1980-2019'!$A$1:$A$16305,'[1]NBA-Data-1980-2019'!$F$1:$F$16305,"",0)</f>
        <v/>
      </c>
      <c r="BW298" s="2" t="str" cm="1">
        <f t="array" ref="BW298">_xlfn.XLOOKUP($A298&amp;BW$5,'[1]NBA-Data-1980-2019'!$B$1:$B$16305&amp;'[1]NBA-Data-1980-2019'!$A$1:$A$16305,'[1]NBA-Data-1980-2019'!$F$1:$F$16305,"",0)</f>
        <v/>
      </c>
      <c r="BX298" s="2" t="str" cm="1">
        <f t="array" ref="BX298">_xlfn.XLOOKUP($A298&amp;BX$5,'[1]NBA-Data-1980-2019'!$B$1:$B$16305&amp;'[1]NBA-Data-1980-2019'!$A$1:$A$16305,'[1]NBA-Data-1980-2019'!$F$1:$F$16305,"",0)</f>
        <v/>
      </c>
      <c r="BY298" s="2" t="str" cm="1">
        <f t="array" ref="BY298">_xlfn.XLOOKUP($A298&amp;BY$5,'[1]NBA-Data-1980-2019'!$B$1:$B$16305&amp;'[1]NBA-Data-1980-2019'!$A$1:$A$16305,'[1]NBA-Data-1980-2019'!$F$1:$F$16305,"",0)</f>
        <v/>
      </c>
      <c r="BZ298" s="2" t="str" cm="1">
        <f t="array" ref="BZ298">_xlfn.XLOOKUP($A298&amp;BZ$5,'[1]NBA-Data-1980-2019'!$B$1:$B$16305&amp;'[1]NBA-Data-1980-2019'!$A$1:$A$16305,'[1]NBA-Data-1980-2019'!$F$1:$F$16305,"",0)</f>
        <v/>
      </c>
      <c r="CA298" s="2" t="str" cm="1">
        <f t="array" ref="CA298">_xlfn.XLOOKUP($A298&amp;CA$5,'[1]NBA-Data-1980-2019'!$B$1:$B$16305&amp;'[1]NBA-Data-1980-2019'!$A$1:$A$16305,'[1]NBA-Data-1980-2019'!$F$1:$F$16305,"",0)</f>
        <v/>
      </c>
      <c r="CB298" s="2" t="str" cm="1">
        <f t="array" ref="CB298">_xlfn.XLOOKUP($A298&amp;CB$5,'[1]NBA-Data-1980-2019'!$B$1:$B$16305&amp;'[1]NBA-Data-1980-2019'!$A$1:$A$16305,'[1]NBA-Data-1980-2019'!$F$1:$F$16305,"",0)</f>
        <v/>
      </c>
      <c r="CC298" s="2" t="str" cm="1">
        <f t="array" ref="CC298">_xlfn.XLOOKUP($A298&amp;CC$5,'[1]NBA-Data-1980-2019'!$B$1:$B$16305&amp;'[1]NBA-Data-1980-2019'!$A$1:$A$16305,'[1]NBA-Data-1980-2019'!$F$1:$F$16305,"",0)</f>
        <v/>
      </c>
      <c r="CD298" s="2" t="str" cm="1">
        <f t="array" ref="CD298">_xlfn.XLOOKUP($A298&amp;CD$5,'[1]NBA-Data-1980-2019'!$B$1:$B$16305&amp;'[1]NBA-Data-1980-2019'!$A$1:$A$16305,'[1]NBA-Data-1980-2019'!$F$1:$F$16305,"",0)</f>
        <v/>
      </c>
      <c r="CE298" s="2" t="str" cm="1">
        <f t="array" ref="CE298">_xlfn.XLOOKUP($A298&amp;CE$5,'[1]NBA-Data-1980-2019'!$B$1:$B$16305&amp;'[1]NBA-Data-1980-2019'!$A$1:$A$16305,'[1]NBA-Data-1980-2019'!$F$1:$F$16305,"",0)</f>
        <v/>
      </c>
      <c r="CF298" s="2" t="str" cm="1">
        <f t="array" ref="CF298">_xlfn.XLOOKUP($A298&amp;CF$5,'[1]NBA-Data-1980-2019'!$B$1:$B$16305&amp;'[1]NBA-Data-1980-2019'!$A$1:$A$16305,'[1]NBA-Data-1980-2019'!$F$1:$F$16305,"",0)</f>
        <v/>
      </c>
      <c r="CG298" s="2" t="str" cm="1">
        <f t="array" ref="CG298">_xlfn.XLOOKUP($A298&amp;CG$5,'[1]NBA-Data-1980-2019'!$B$1:$B$16305&amp;'[1]NBA-Data-1980-2019'!$A$1:$A$16305,'[1]NBA-Data-1980-2019'!$F$1:$F$16305,"",0)</f>
        <v/>
      </c>
      <c r="CH298" s="2" t="str" cm="1">
        <f t="array" ref="CH298">_xlfn.XLOOKUP($A298&amp;CH$5,'[1]NBA-Data-1980-2019'!$B$1:$B$16305&amp;'[1]NBA-Data-1980-2019'!$A$1:$A$16305,'[1]NBA-Data-1980-2019'!$F$1:$F$16305,"",0)</f>
        <v/>
      </c>
      <c r="CI298" s="2" t="str" cm="1">
        <f t="array" ref="CI298">_xlfn.XLOOKUP($A298&amp;CI$5,'[1]NBA-Data-1980-2019'!$B$1:$B$16305&amp;'[1]NBA-Data-1980-2019'!$A$1:$A$16305,'[1]NBA-Data-1980-2019'!$F$1:$F$16305,"",0)</f>
        <v/>
      </c>
      <c r="CJ298" s="2" t="str" cm="1">
        <f t="array" ref="CJ298">_xlfn.XLOOKUP($A298&amp;CJ$5,'[1]NBA-Data-1980-2019'!$B$1:$B$16305&amp;'[1]NBA-Data-1980-2019'!$A$1:$A$16305,'[1]NBA-Data-1980-2019'!$F$1:$F$16305,"",0)</f>
        <v/>
      </c>
      <c r="CK298" s="2" t="str" cm="1">
        <f t="array" ref="CK298">_xlfn.XLOOKUP($A298&amp;CK$5,'[1]NBA-Data-1980-2019'!$B$1:$B$16305&amp;'[1]NBA-Data-1980-2019'!$A$1:$A$16305,'[1]NBA-Data-1980-2019'!$F$1:$F$16305,"",0)</f>
        <v/>
      </c>
      <c r="CL298" s="2" t="str" cm="1">
        <f t="array" ref="CL298">_xlfn.XLOOKUP($A298&amp;CL$5,'[1]NBA-Data-1980-2019'!$B$1:$B$16305&amp;'[1]NBA-Data-1980-2019'!$A$1:$A$16305,'[1]NBA-Data-1980-2019'!$F$1:$F$16305,"",0)</f>
        <v/>
      </c>
      <c r="CM298" s="2" t="str" cm="1">
        <f t="array" ref="CM298">_xlfn.XLOOKUP($A298&amp;CM$5,'[1]NBA-Data-1980-2019'!$B$1:$B$16305&amp;'[1]NBA-Data-1980-2019'!$A$1:$A$16305,'[1]NBA-Data-1980-2019'!$F$1:$F$16305,"",0)</f>
        <v/>
      </c>
      <c r="CN298" s="2" t="str" cm="1">
        <f t="array" ref="CN298">_xlfn.XLOOKUP($A298&amp;CN$5,'[1]NBA-Data-1980-2019'!$B$1:$B$16305&amp;'[1]NBA-Data-1980-2019'!$A$1:$A$16305,'[1]NBA-Data-1980-2019'!$F$1:$F$16305,"",0)</f>
        <v/>
      </c>
      <c r="CO298" s="2" t="str" cm="1">
        <f t="array" ref="CO298">_xlfn.XLOOKUP($A298&amp;CO$5,'[1]NBA-Data-1980-2019'!$B$1:$B$16305&amp;'[1]NBA-Data-1980-2019'!$A$1:$A$16305,'[1]NBA-Data-1980-2019'!$F$1:$F$16305,"",0)</f>
        <v/>
      </c>
      <c r="CP298" s="2" t="str" cm="1">
        <f t="array" ref="CP298">_xlfn.XLOOKUP($A298&amp;CP$5,'[1]NBA-Data-1980-2019'!$B$1:$B$16305&amp;'[1]NBA-Data-1980-2019'!$A$1:$A$16305,'[1]NBA-Data-1980-2019'!$F$1:$F$16305,"",0)</f>
        <v/>
      </c>
      <c r="CQ298" s="2" t="str" cm="1">
        <f t="array" ref="CQ298">_xlfn.XLOOKUP($A298&amp;CQ$5,'[1]NBA-Data-1980-2019'!$B$1:$B$16305&amp;'[1]NBA-Data-1980-2019'!$A$1:$A$16305,'[1]NBA-Data-1980-2019'!$F$1:$F$16305,"",0)</f>
        <v/>
      </c>
      <c r="CR298" s="2" t="str" cm="1">
        <f t="array" ref="CR298">_xlfn.XLOOKUP($A298&amp;CR$5,'[1]NBA-Data-1980-2019'!$B$1:$B$16305&amp;'[1]NBA-Data-1980-2019'!$A$1:$A$16305,'[1]NBA-Data-1980-2019'!$F$1:$F$16305,"",0)</f>
        <v/>
      </c>
      <c r="CS298" s="2" t="str" cm="1">
        <f t="array" ref="CS298">_xlfn.XLOOKUP($A298&amp;CS$5,'[1]NBA-Data-1980-2019'!$B$1:$B$16305&amp;'[1]NBA-Data-1980-2019'!$A$1:$A$16305,'[1]NBA-Data-1980-2019'!$F$1:$F$16305,"",0)</f>
        <v/>
      </c>
      <c r="CU298" s="2" t="str">
        <f>_xlfn.XLOOKUP($A298,TEAMS!$G$1:$G$839,TEAMS!$H$1:$H$839,"",0)</f>
        <v>SF</v>
      </c>
      <c r="CV298" s="2" t="str">
        <f>_xlfn.XLOOKUP($CU298,DASHBOARD!$B$22:$B$27,DASHBOARD!$C$22:$C$27,"",0)</f>
        <v>FORWARD</v>
      </c>
      <c r="CY298" s="63">
        <f>SUMIFS('[1]NBA-Data-1980-2019'!$G$1:$G$16305,'[1]NBA-Data-1980-2019'!$B$1:$B$16305,$A298,'[1]NBA-Data-1980-2019'!$A$1:$A$16305,CY$9)</f>
        <v>0</v>
      </c>
      <c r="CZ298" s="63">
        <f>SUMIFS('[1]NBA-Data-1980-2019'!$G$1:$G$16305,'[1]NBA-Data-1980-2019'!$B$1:$B$16305,$A298,'[1]NBA-Data-1980-2019'!$A$1:$A$16305,CZ$9)</f>
        <v>0</v>
      </c>
      <c r="DA298" s="63">
        <f>SUMIFS('[1]NBA-Data-1980-2019'!$G$1:$G$16305,'[1]NBA-Data-1980-2019'!$B$1:$B$16305,$A298,'[1]NBA-Data-1980-2019'!$A$1:$A$16305,DA$9)</f>
        <v>8000</v>
      </c>
      <c r="DB298" s="63">
        <f>SUMIFS('[1]NBA-Data-1980-2019'!$G$1:$G$16305,'[1]NBA-Data-1980-2019'!$B$1:$B$16305,$A298,'[1]NBA-Data-1980-2019'!$A$1:$A$16305,DB$9)</f>
        <v>0</v>
      </c>
      <c r="DC298" s="63">
        <f>SUMIFS('[1]NBA-Data-1980-2019'!$G$1:$G$16305,'[1]NBA-Data-1980-2019'!$B$1:$B$16305,$A298,'[1]NBA-Data-1980-2019'!$A$1:$A$16305,DC$9)</f>
        <v>0</v>
      </c>
      <c r="DD298" s="63">
        <f>SUMIFS('[1]NBA-Data-1980-2019'!$G$1:$G$16305,'[1]NBA-Data-1980-2019'!$B$1:$B$16305,$A298,'[1]NBA-Data-1980-2019'!$A$1:$A$16305,DD$9)</f>
        <v>0</v>
      </c>
      <c r="DE298" s="63">
        <f>SUMIFS('[1]NBA-Data-1980-2019'!$G$1:$G$16305,'[1]NBA-Data-1980-2019'!$B$1:$B$16305,$A298,'[1]NBA-Data-1980-2019'!$A$1:$A$16305,DE$9)</f>
        <v>0</v>
      </c>
      <c r="DF298" s="63">
        <f>SUMIFS('[1]NBA-Data-1980-2019'!$G$1:$G$16305,'[1]NBA-Data-1980-2019'!$B$1:$B$16305,$A298,'[1]NBA-Data-1980-2019'!$A$1:$A$16305,DF$9)</f>
        <v>0</v>
      </c>
      <c r="DG298" s="63">
        <f>SUMIFS('[1]NBA-Data-1980-2019'!$G$1:$G$16305,'[1]NBA-Data-1980-2019'!$B$1:$B$16305,$A298,'[1]NBA-Data-1980-2019'!$A$1:$A$16305,DG$9)</f>
        <v>0</v>
      </c>
      <c r="DH298" s="63">
        <f>SUMIFS('[1]NBA-Data-1980-2019'!$G$1:$G$16305,'[1]NBA-Data-1980-2019'!$B$1:$B$16305,$A298,'[1]NBA-Data-1980-2019'!$A$1:$A$16305,DH$9)</f>
        <v>0</v>
      </c>
      <c r="DI298" s="63">
        <f>SUMIFS('[1]NBA-Data-1980-2019'!$G$1:$G$16305,'[1]NBA-Data-1980-2019'!$B$1:$B$16305,$A298,'[1]NBA-Data-1980-2019'!$A$1:$A$16305,DI$9)</f>
        <v>0</v>
      </c>
      <c r="DJ298" s="63">
        <f>SUMIFS('[1]NBA-Data-1980-2019'!$G$1:$G$16305,'[1]NBA-Data-1980-2019'!$B$1:$B$16305,$A298,'[1]NBA-Data-1980-2019'!$A$1:$A$16305,DJ$9)</f>
        <v>0</v>
      </c>
      <c r="DK298" s="63">
        <f>SUMIFS('[1]NBA-Data-1980-2019'!$G$1:$G$16305,'[1]NBA-Data-1980-2019'!$B$1:$B$16305,$A298,'[1]NBA-Data-1980-2019'!$A$1:$A$16305,DK$9)</f>
        <v>0</v>
      </c>
      <c r="DL298" s="63">
        <f>SUMIFS('[1]NBA-Data-1980-2019'!$G$1:$G$16305,'[1]NBA-Data-1980-2019'!$B$1:$B$16305,$A298,'[1]NBA-Data-1980-2019'!$A$1:$A$16305,DL$9)</f>
        <v>0</v>
      </c>
      <c r="DM298" s="63">
        <f>SUMIFS('[1]NBA-Data-1980-2019'!$G$1:$G$16305,'[1]NBA-Data-1980-2019'!$B$1:$B$16305,$A298,'[1]NBA-Data-1980-2019'!$A$1:$A$16305,DM$9)</f>
        <v>0</v>
      </c>
      <c r="DN298" s="63">
        <f>SUMIFS('[1]NBA-Data-1980-2019'!$G$1:$G$16305,'[1]NBA-Data-1980-2019'!$B$1:$B$16305,$A298,'[1]NBA-Data-1980-2019'!$A$1:$A$16305,DN$9)</f>
        <v>0</v>
      </c>
      <c r="DO298" s="63">
        <f>SUMIFS('[1]NBA-Data-1980-2019'!$G$1:$G$16305,'[1]NBA-Data-1980-2019'!$B$1:$B$16305,$A298,'[1]NBA-Data-1980-2019'!$A$1:$A$16305,DO$9)</f>
        <v>0</v>
      </c>
      <c r="DP298" s="63">
        <f>SUMIFS('[1]NBA-Data-1980-2019'!$G$1:$G$16305,'[1]NBA-Data-1980-2019'!$B$1:$B$16305,$A298,'[1]NBA-Data-1980-2019'!$A$1:$A$16305,DP$9)</f>
        <v>0</v>
      </c>
      <c r="DQ298" s="63">
        <f>SUMIFS('[1]NBA-Data-1980-2019'!$G$1:$G$16305,'[1]NBA-Data-1980-2019'!$B$1:$B$16305,$A298,'[1]NBA-Data-1980-2019'!$A$1:$A$16305,DQ$9)</f>
        <v>0</v>
      </c>
      <c r="DR298" s="63">
        <f>SUMIFS('[1]NBA-Data-1980-2019'!$G$1:$G$16305,'[1]NBA-Data-1980-2019'!$B$1:$B$16305,$A298,'[1]NBA-Data-1980-2019'!$A$1:$A$16305,DR$9)</f>
        <v>0</v>
      </c>
      <c r="DS298" s="63">
        <f>SUMIFS('[1]NBA-Data-1980-2019'!$G$1:$G$16305,'[1]NBA-Data-1980-2019'!$B$1:$B$16305,$A298,'[1]NBA-Data-1980-2019'!$A$1:$A$16305,DS$9)</f>
        <v>0</v>
      </c>
      <c r="DT298" s="63">
        <f>SUMIFS('[1]NBA-Data-1980-2019'!$G$1:$G$16305,'[1]NBA-Data-1980-2019'!$B$1:$B$16305,$A298,'[1]NBA-Data-1980-2019'!$A$1:$A$16305,DT$9)</f>
        <v>0</v>
      </c>
      <c r="DU298" s="63">
        <f>SUMIFS('[1]NBA-Data-1980-2019'!$G$1:$G$16305,'[1]NBA-Data-1980-2019'!$B$1:$B$16305,$A298,'[1]NBA-Data-1980-2019'!$A$1:$A$16305,DU$9)</f>
        <v>0</v>
      </c>
      <c r="DV298" s="63">
        <f>SUMIFS('[1]NBA-Data-1980-2019'!$G$1:$G$16305,'[1]NBA-Data-1980-2019'!$B$1:$B$16305,$A298,'[1]NBA-Data-1980-2019'!$A$1:$A$16305,DV$9)</f>
        <v>0</v>
      </c>
      <c r="DW298" s="63">
        <f>SUMIFS('[1]NBA-Data-1980-2019'!$G$1:$G$16305,'[1]NBA-Data-1980-2019'!$B$1:$B$16305,$A298,'[1]NBA-Data-1980-2019'!$A$1:$A$16305,DW$9)</f>
        <v>0</v>
      </c>
      <c r="DX298" s="63">
        <f>SUMIFS('[1]NBA-Data-1980-2019'!$G$1:$G$16305,'[1]NBA-Data-1980-2019'!$B$1:$B$16305,$A298,'[1]NBA-Data-1980-2019'!$A$1:$A$16305,DX$9)</f>
        <v>0</v>
      </c>
      <c r="DY298" s="63">
        <f>SUMIFS('[1]NBA-Data-1980-2019'!$G$1:$G$16305,'[1]NBA-Data-1980-2019'!$B$1:$B$16305,$A298,'[1]NBA-Data-1980-2019'!$A$1:$A$16305,DY$9)</f>
        <v>0</v>
      </c>
      <c r="DZ298" s="63">
        <f>SUMIFS('[1]NBA-Data-1980-2019'!$G$1:$G$16305,'[1]NBA-Data-1980-2019'!$B$1:$B$16305,$A298,'[1]NBA-Data-1980-2019'!$A$1:$A$16305,DZ$9)</f>
        <v>0</v>
      </c>
      <c r="EA298" s="63">
        <f>SUMIFS('[1]NBA-Data-1980-2019'!$G$1:$G$16305,'[1]NBA-Data-1980-2019'!$B$1:$B$16305,$A298,'[1]NBA-Data-1980-2019'!$A$1:$A$16305,EA$9)</f>
        <v>0</v>
      </c>
      <c r="EB298" s="63">
        <f>SUMIFS('[1]NBA-Data-1980-2019'!$G$1:$G$16305,'[1]NBA-Data-1980-2019'!$B$1:$B$16305,$A298,'[1]NBA-Data-1980-2019'!$A$1:$A$16305,EB$9)</f>
        <v>0</v>
      </c>
      <c r="EC298" s="63">
        <f>SUMIFS('[1]NBA-Data-1980-2019'!$G$1:$G$16305,'[1]NBA-Data-1980-2019'!$B$1:$B$16305,$A298,'[1]NBA-Data-1980-2019'!$A$1:$A$16305,EC$9)</f>
        <v>0</v>
      </c>
      <c r="ED298" s="63">
        <f>SUMIFS('[1]NBA-Data-1980-2019'!$G$1:$G$16305,'[1]NBA-Data-1980-2019'!$B$1:$B$16305,$A298,'[1]NBA-Data-1980-2019'!$A$1:$A$16305,ED$9)</f>
        <v>0</v>
      </c>
      <c r="EH298" s="2" t="s">
        <v>1482</v>
      </c>
    </row>
    <row r="299" spans="1:165" x14ac:dyDescent="0.2">
      <c r="A299" s="2" t="s">
        <v>923</v>
      </c>
      <c r="B299" s="2" t="str" cm="1">
        <f t="array" ref="B299">_xlfn.XLOOKUP($A299&amp;B$5,'[1]NBA-Data-1980-2019'!$B$1:$B$16305&amp;'[1]NBA-Data-1980-2019'!$A$1:$A$16305,'[1]NBA-Data-1980-2019'!$D$1:$D$16305,"",0)</f>
        <v/>
      </c>
      <c r="C299" s="2" t="str" cm="1">
        <f t="array" ref="C299">_xlfn.XLOOKUP($A299&amp;C$5,'[1]NBA-Data-1980-2019'!$B$1:$B$16305&amp;'[1]NBA-Data-1980-2019'!$A$1:$A$16305,'[1]NBA-Data-1980-2019'!$D$1:$D$16305,"",0)</f>
        <v/>
      </c>
      <c r="D299" s="2" t="str" cm="1">
        <f t="array" ref="D299">_xlfn.XLOOKUP($A299&amp;D$5,'[1]NBA-Data-1980-2019'!$B$1:$B$16305&amp;'[1]NBA-Data-1980-2019'!$A$1:$A$16305,'[1]NBA-Data-1980-2019'!$D$1:$D$16305,"",0)</f>
        <v>HOU</v>
      </c>
      <c r="E299" s="2" t="str" cm="1">
        <f t="array" ref="E299">_xlfn.XLOOKUP($A299&amp;E$5,'[1]NBA-Data-1980-2019'!$B$1:$B$16305&amp;'[1]NBA-Data-1980-2019'!$A$1:$A$16305,'[1]NBA-Data-1980-2019'!$D$1:$D$16305,"",0)</f>
        <v>HOU</v>
      </c>
      <c r="F299" s="2" t="str" cm="1">
        <f t="array" ref="F299">_xlfn.XLOOKUP($A299&amp;F$5,'[1]NBA-Data-1980-2019'!$B$1:$B$16305&amp;'[1]NBA-Data-1980-2019'!$A$1:$A$16305,'[1]NBA-Data-1980-2019'!$D$1:$D$16305,"",0)</f>
        <v>HOU</v>
      </c>
      <c r="G299" s="2" t="str" cm="1">
        <f t="array" ref="G299">_xlfn.XLOOKUP($A299&amp;G$5,'[1]NBA-Data-1980-2019'!$B$1:$B$16305&amp;'[1]NBA-Data-1980-2019'!$A$1:$A$16305,'[1]NBA-Data-1980-2019'!$D$1:$D$16305,"",0)</f>
        <v>HOU</v>
      </c>
      <c r="H299" s="2" t="str" cm="1">
        <f t="array" ref="H299">_xlfn.XLOOKUP($A299&amp;H$5,'[1]NBA-Data-1980-2019'!$B$1:$B$16305&amp;'[1]NBA-Data-1980-2019'!$A$1:$A$16305,'[1]NBA-Data-1980-2019'!$D$1:$D$16305,"",0)</f>
        <v>TOT</v>
      </c>
      <c r="I299" s="2" t="str" cm="1">
        <f t="array" ref="I299">_xlfn.XLOOKUP($A299&amp;I$5,'[1]NBA-Data-1980-2019'!$B$1:$B$16305&amp;'[1]NBA-Data-1980-2019'!$A$1:$A$16305,'[1]NBA-Data-1980-2019'!$D$1:$D$16305,"",0)</f>
        <v>LAL</v>
      </c>
      <c r="J299" s="2" t="str" cm="1">
        <f t="array" ref="J299">_xlfn.XLOOKUP($A299&amp;J$5,'[1]NBA-Data-1980-2019'!$B$1:$B$16305&amp;'[1]NBA-Data-1980-2019'!$A$1:$A$16305,'[1]NBA-Data-1980-2019'!$D$1:$D$16305,"",0)</f>
        <v>LAL</v>
      </c>
      <c r="K299" s="2" t="str" cm="1">
        <f t="array" ref="K299">_xlfn.XLOOKUP($A299&amp;K$5,'[1]NBA-Data-1980-2019'!$B$1:$B$16305&amp;'[1]NBA-Data-1980-2019'!$A$1:$A$16305,'[1]NBA-Data-1980-2019'!$D$1:$D$16305,"",0)</f>
        <v>LAL</v>
      </c>
      <c r="L299" s="2" t="str" cm="1">
        <f t="array" ref="L299">_xlfn.XLOOKUP($A299&amp;L$5,'[1]NBA-Data-1980-2019'!$B$1:$B$16305&amp;'[1]NBA-Data-1980-2019'!$A$1:$A$16305,'[1]NBA-Data-1980-2019'!$D$1:$D$16305,"",0)</f>
        <v>LAL</v>
      </c>
      <c r="M299" s="2" t="str" cm="1">
        <f t="array" ref="M299">_xlfn.XLOOKUP($A299&amp;M$5,'[1]NBA-Data-1980-2019'!$B$1:$B$16305&amp;'[1]NBA-Data-1980-2019'!$A$1:$A$16305,'[1]NBA-Data-1980-2019'!$D$1:$D$16305,"",0)</f>
        <v>LAL</v>
      </c>
      <c r="N299" s="2" t="str" cm="1">
        <f t="array" ref="N299">_xlfn.XLOOKUP($A299&amp;N$5,'[1]NBA-Data-1980-2019'!$B$1:$B$16305&amp;'[1]NBA-Data-1980-2019'!$A$1:$A$16305,'[1]NBA-Data-1980-2019'!$D$1:$D$16305,"",0)</f>
        <v>LAL</v>
      </c>
      <c r="O299" s="2" t="str" cm="1">
        <f t="array" ref="O299">_xlfn.XLOOKUP($A299&amp;O$5,'[1]NBA-Data-1980-2019'!$B$1:$B$16305&amp;'[1]NBA-Data-1980-2019'!$A$1:$A$16305,'[1]NBA-Data-1980-2019'!$D$1:$D$16305,"",0)</f>
        <v>SAS</v>
      </c>
      <c r="P299" s="2" t="str" cm="1">
        <f t="array" ref="P299">_xlfn.XLOOKUP($A299&amp;P$5,'[1]NBA-Data-1980-2019'!$B$1:$B$16305&amp;'[1]NBA-Data-1980-2019'!$A$1:$A$16305,'[1]NBA-Data-1980-2019'!$D$1:$D$16305,"",0)</f>
        <v>SAS</v>
      </c>
      <c r="Q299" s="2" t="str" cm="1">
        <f t="array" ref="Q299">_xlfn.XLOOKUP($A299&amp;Q$5,'[1]NBA-Data-1980-2019'!$B$1:$B$16305&amp;'[1]NBA-Data-1980-2019'!$A$1:$A$16305,'[1]NBA-Data-1980-2019'!$D$1:$D$16305,"",0)</f>
        <v>SAS</v>
      </c>
      <c r="R299" s="2" t="str" cm="1">
        <f t="array" ref="R299">_xlfn.XLOOKUP($A299&amp;R$5,'[1]NBA-Data-1980-2019'!$B$1:$B$16305&amp;'[1]NBA-Data-1980-2019'!$A$1:$A$16305,'[1]NBA-Data-1980-2019'!$D$1:$D$16305,"",0)</f>
        <v>SAS</v>
      </c>
      <c r="S299" s="2" t="str" cm="1">
        <f t="array" ref="S299">_xlfn.XLOOKUP($A299&amp;S$5,'[1]NBA-Data-1980-2019'!$B$1:$B$16305&amp;'[1]NBA-Data-1980-2019'!$A$1:$A$16305,'[1]NBA-Data-1980-2019'!$D$1:$D$16305,"",0)</f>
        <v>SAS</v>
      </c>
      <c r="T299" s="2" t="str" cm="1">
        <f t="array" ref="T299">_xlfn.XLOOKUP($A299&amp;T$5,'[1]NBA-Data-1980-2019'!$B$1:$B$16305&amp;'[1]NBA-Data-1980-2019'!$A$1:$A$16305,'[1]NBA-Data-1980-2019'!$D$1:$D$16305,"",0)</f>
        <v/>
      </c>
      <c r="U299" s="2" t="str" cm="1">
        <f t="array" ref="U299">_xlfn.XLOOKUP($A299&amp;U$5,'[1]NBA-Data-1980-2019'!$B$1:$B$16305&amp;'[1]NBA-Data-1980-2019'!$A$1:$A$16305,'[1]NBA-Data-1980-2019'!$D$1:$D$16305,"",0)</f>
        <v/>
      </c>
      <c r="V299" s="2" t="str" cm="1">
        <f t="array" ref="V299">_xlfn.XLOOKUP($A299&amp;V$5,'[1]NBA-Data-1980-2019'!$B$1:$B$16305&amp;'[1]NBA-Data-1980-2019'!$A$1:$A$16305,'[1]NBA-Data-1980-2019'!$D$1:$D$16305,"",0)</f>
        <v/>
      </c>
      <c r="W299" s="2" t="str" cm="1">
        <f t="array" ref="W299">_xlfn.XLOOKUP($A299&amp;W$5,'[1]NBA-Data-1980-2019'!$B$1:$B$16305&amp;'[1]NBA-Data-1980-2019'!$A$1:$A$16305,'[1]NBA-Data-1980-2019'!$D$1:$D$16305,"",0)</f>
        <v/>
      </c>
      <c r="X299" s="2" t="str" cm="1">
        <f t="array" ref="X299">_xlfn.XLOOKUP($A299&amp;X$5,'[1]NBA-Data-1980-2019'!$B$1:$B$16305&amp;'[1]NBA-Data-1980-2019'!$A$1:$A$16305,'[1]NBA-Data-1980-2019'!$D$1:$D$16305,"",0)</f>
        <v/>
      </c>
      <c r="Y299" s="2" t="str" cm="1">
        <f t="array" ref="Y299">_xlfn.XLOOKUP($A299&amp;Y$5,'[1]NBA-Data-1980-2019'!$B$1:$B$16305&amp;'[1]NBA-Data-1980-2019'!$A$1:$A$16305,'[1]NBA-Data-1980-2019'!$D$1:$D$16305,"",0)</f>
        <v/>
      </c>
      <c r="Z299" s="2" t="str" cm="1">
        <f t="array" ref="Z299">_xlfn.XLOOKUP($A299&amp;Z$5,'[1]NBA-Data-1980-2019'!$B$1:$B$16305&amp;'[1]NBA-Data-1980-2019'!$A$1:$A$16305,'[1]NBA-Data-1980-2019'!$D$1:$D$16305,"",0)</f>
        <v/>
      </c>
      <c r="AA299" s="2" t="str" cm="1">
        <f t="array" ref="AA299">_xlfn.XLOOKUP($A299&amp;AA$5,'[1]NBA-Data-1980-2019'!$B$1:$B$16305&amp;'[1]NBA-Data-1980-2019'!$A$1:$A$16305,'[1]NBA-Data-1980-2019'!$D$1:$D$16305,"",0)</f>
        <v/>
      </c>
      <c r="AB299" s="2" t="str" cm="1">
        <f t="array" ref="AB299">_xlfn.XLOOKUP($A299&amp;AB$5,'[1]NBA-Data-1980-2019'!$B$1:$B$16305&amp;'[1]NBA-Data-1980-2019'!$A$1:$A$16305,'[1]NBA-Data-1980-2019'!$D$1:$D$16305,"",0)</f>
        <v/>
      </c>
      <c r="AC299" s="2" t="str" cm="1">
        <f t="array" ref="AC299">_xlfn.XLOOKUP($A299&amp;AC$5,'[1]NBA-Data-1980-2019'!$B$1:$B$16305&amp;'[1]NBA-Data-1980-2019'!$A$1:$A$16305,'[1]NBA-Data-1980-2019'!$D$1:$D$16305,"",0)</f>
        <v/>
      </c>
      <c r="AD299" s="2" t="str" cm="1">
        <f t="array" ref="AD299">_xlfn.XLOOKUP($A299&amp;AD$5,'[1]NBA-Data-1980-2019'!$B$1:$B$16305&amp;'[1]NBA-Data-1980-2019'!$A$1:$A$16305,'[1]NBA-Data-1980-2019'!$D$1:$D$16305,"",0)</f>
        <v/>
      </c>
      <c r="AE299" s="2" t="str" cm="1">
        <f t="array" ref="AE299">_xlfn.XLOOKUP($A299&amp;AE$5,'[1]NBA-Data-1980-2019'!$B$1:$B$16305&amp;'[1]NBA-Data-1980-2019'!$A$1:$A$16305,'[1]NBA-Data-1980-2019'!$D$1:$D$16305,"",0)</f>
        <v/>
      </c>
      <c r="AF299" s="2" t="str" cm="1">
        <f t="array" ref="AF299">_xlfn.XLOOKUP($A299&amp;AF$5,'[1]NBA-Data-1980-2019'!$B$1:$B$16305&amp;'[1]NBA-Data-1980-2019'!$A$1:$A$16305,'[1]NBA-Data-1980-2019'!$D$1:$D$16305,"",0)</f>
        <v/>
      </c>
      <c r="AG299" s="2" t="str" cm="1">
        <f t="array" ref="AG299">_xlfn.XLOOKUP($A299&amp;AG$5,'[1]NBA-Data-1980-2019'!$B$1:$B$16305&amp;'[1]NBA-Data-1980-2019'!$A$1:$A$16305,'[1]NBA-Data-1980-2019'!$D$1:$D$16305,"",0)</f>
        <v/>
      </c>
      <c r="AH299" s="2" t="str" cm="1">
        <f t="array" ref="AH299">_xlfn.XLOOKUP($A299&amp;AH$5,'[1]NBA-Data-1980-2019'!$B$1:$B$16305&amp;'[1]NBA-Data-1980-2019'!$A$1:$A$16305,'[1]NBA-Data-1980-2019'!$H$1:$H$16305,"",0)</f>
        <v/>
      </c>
      <c r="AI299" s="2" t="str" cm="1">
        <f t="array" ref="AI299">_xlfn.XLOOKUP($A299&amp;AI$5,'[1]NBA-Data-1980-2019'!$B$1:$B$16305&amp;'[1]NBA-Data-1980-2019'!$A$1:$A$16305,'[1]NBA-Data-1980-2019'!$H$1:$H$16305,"",0)</f>
        <v/>
      </c>
      <c r="AJ299" s="2" cm="1">
        <f t="array" ref="AJ299">_xlfn.XLOOKUP($A299&amp;AJ$5,'[1]NBA-Data-1980-2019'!$B$1:$B$16305&amp;'[1]NBA-Data-1980-2019'!$A$1:$A$16305,'[1]NBA-Data-1980-2019'!$H$1:$H$16305,"",0)</f>
        <v>2330.5</v>
      </c>
      <c r="AK299" s="2" cm="1">
        <f t="array" ref="AK299">_xlfn.XLOOKUP($A299&amp;AK$5,'[1]NBA-Data-1980-2019'!$B$1:$B$16305&amp;'[1]NBA-Data-1980-2019'!$A$1:$A$16305,'[1]NBA-Data-1980-2019'!$H$1:$H$16305,"",0)</f>
        <v>2373.3000000000002</v>
      </c>
      <c r="AL299" s="2" cm="1">
        <f t="array" ref="AL299">_xlfn.XLOOKUP($A299&amp;AL$5,'[1]NBA-Data-1980-2019'!$B$1:$B$16305&amp;'[1]NBA-Data-1980-2019'!$A$1:$A$16305,'[1]NBA-Data-1980-2019'!$H$1:$H$16305,"",0)</f>
        <v>2073.6</v>
      </c>
      <c r="AM299" s="2" cm="1">
        <f t="array" ref="AM299">_xlfn.XLOOKUP($A299&amp;AM$5,'[1]NBA-Data-1980-2019'!$B$1:$B$16305&amp;'[1]NBA-Data-1980-2019'!$A$1:$A$16305,'[1]NBA-Data-1980-2019'!$H$1:$H$16305,"",0)</f>
        <v>2634.1</v>
      </c>
      <c r="AN299" s="2" cm="1">
        <f t="array" ref="AN299">_xlfn.XLOOKUP($A299&amp;AN$5,'[1]NBA-Data-1980-2019'!$B$1:$B$16305&amp;'[1]NBA-Data-1980-2019'!$A$1:$A$16305,'[1]NBA-Data-1980-2019'!$H$1:$H$16305,"",0)</f>
        <v>1393.2</v>
      </c>
      <c r="AO299" s="2" cm="1">
        <f t="array" ref="AO299">_xlfn.XLOOKUP($A299&amp;AO$5,'[1]NBA-Data-1980-2019'!$B$1:$B$16305&amp;'[1]NBA-Data-1980-2019'!$A$1:$A$16305,'[1]NBA-Data-1980-2019'!$H$1:$H$16305,"",0)</f>
        <v>2188.7999999999997</v>
      </c>
      <c r="AP299" s="2" cm="1">
        <f t="array" ref="AP299">_xlfn.XLOOKUP($A299&amp;AP$5,'[1]NBA-Data-1980-2019'!$B$1:$B$16305&amp;'[1]NBA-Data-1980-2019'!$A$1:$A$16305,'[1]NBA-Data-1980-2019'!$H$1:$H$16305,"",0)</f>
        <v>744.80000000000007</v>
      </c>
      <c r="AQ299" s="2" cm="1">
        <f t="array" ref="AQ299">_xlfn.XLOOKUP($A299&amp;AQ$5,'[1]NBA-Data-1980-2019'!$B$1:$B$16305&amp;'[1]NBA-Data-1980-2019'!$A$1:$A$16305,'[1]NBA-Data-1980-2019'!$H$1:$H$16305,"",0)</f>
        <v>1687.2</v>
      </c>
      <c r="AR299" s="2" cm="1">
        <f t="array" ref="AR299">_xlfn.XLOOKUP($A299&amp;AR$5,'[1]NBA-Data-1980-2019'!$B$1:$B$16305&amp;'[1]NBA-Data-1980-2019'!$A$1:$A$16305,'[1]NBA-Data-1980-2019'!$H$1:$H$16305,"",0)</f>
        <v>1587.9</v>
      </c>
      <c r="AS299" s="2" cm="1">
        <f t="array" ref="AS299">_xlfn.XLOOKUP($A299&amp;AS$5,'[1]NBA-Data-1980-2019'!$B$1:$B$16305&amp;'[1]NBA-Data-1980-2019'!$A$1:$A$16305,'[1]NBA-Data-1980-2019'!$H$1:$H$16305,"",0)</f>
        <v>2138.4</v>
      </c>
      <c r="AT299" s="2" cm="1">
        <f t="array" ref="AT299">_xlfn.XLOOKUP($A299&amp;AT$5,'[1]NBA-Data-1980-2019'!$B$1:$B$16305&amp;'[1]NBA-Data-1980-2019'!$A$1:$A$16305,'[1]NBA-Data-1980-2019'!$H$1:$H$16305,"",0)</f>
        <v>2344</v>
      </c>
      <c r="AU299" s="2" cm="1">
        <f t="array" ref="AU299">_xlfn.XLOOKUP($A299&amp;AU$5,'[1]NBA-Data-1980-2019'!$B$1:$B$16305&amp;'[1]NBA-Data-1980-2019'!$A$1:$A$16305,'[1]NBA-Data-1980-2019'!$H$1:$H$16305,"",0)</f>
        <v>1287.9000000000001</v>
      </c>
      <c r="AV299" s="2" cm="1">
        <f t="array" ref="AV299">_xlfn.XLOOKUP($A299&amp;AV$5,'[1]NBA-Data-1980-2019'!$B$1:$B$16305&amp;'[1]NBA-Data-1980-2019'!$A$1:$A$16305,'[1]NBA-Data-1980-2019'!$H$1:$H$16305,"",0)</f>
        <v>1395</v>
      </c>
      <c r="AW299" s="2" cm="1">
        <f t="array" ref="AW299">_xlfn.XLOOKUP($A299&amp;AW$5,'[1]NBA-Data-1980-2019'!$B$1:$B$16305&amp;'[1]NBA-Data-1980-2019'!$A$1:$A$16305,'[1]NBA-Data-1980-2019'!$H$1:$H$16305,"",0)</f>
        <v>1184.4000000000001</v>
      </c>
      <c r="AX299" s="2" cm="1">
        <f t="array" ref="AX299">_xlfn.XLOOKUP($A299&amp;AX$5,'[1]NBA-Data-1980-2019'!$B$1:$B$16305&amp;'[1]NBA-Data-1980-2019'!$A$1:$A$16305,'[1]NBA-Data-1980-2019'!$H$1:$H$16305,"",0)</f>
        <v>1122</v>
      </c>
      <c r="AY299" s="2" cm="1">
        <f t="array" ref="AY299">_xlfn.XLOOKUP($A299&amp;AY$5,'[1]NBA-Data-1980-2019'!$B$1:$B$16305&amp;'[1]NBA-Data-1980-2019'!$A$1:$A$16305,'[1]NBA-Data-1980-2019'!$H$1:$H$16305,"",0)</f>
        <v>585</v>
      </c>
      <c r="AZ299" s="2" t="str" cm="1">
        <f t="array" ref="AZ299">_xlfn.XLOOKUP($A299&amp;AZ$5,'[1]NBA-Data-1980-2019'!$B$1:$B$16305&amp;'[1]NBA-Data-1980-2019'!$A$1:$A$16305,'[1]NBA-Data-1980-2019'!$H$1:$H$16305,"",0)</f>
        <v/>
      </c>
      <c r="BA299" s="2" t="str" cm="1">
        <f t="array" ref="BA299">_xlfn.XLOOKUP($A299&amp;BA$5,'[1]NBA-Data-1980-2019'!$B$1:$B$16305&amp;'[1]NBA-Data-1980-2019'!$A$1:$A$16305,'[1]NBA-Data-1980-2019'!$H$1:$H$16305,"",0)</f>
        <v/>
      </c>
      <c r="BB299" s="2" t="str" cm="1">
        <f t="array" ref="BB299">_xlfn.XLOOKUP($A299&amp;BB$5,'[1]NBA-Data-1980-2019'!$B$1:$B$16305&amp;'[1]NBA-Data-1980-2019'!$A$1:$A$16305,'[1]NBA-Data-1980-2019'!$H$1:$H$16305,"",0)</f>
        <v/>
      </c>
      <c r="BC299" s="2" t="str" cm="1">
        <f t="array" ref="BC299">_xlfn.XLOOKUP($A299&amp;BC$5,'[1]NBA-Data-1980-2019'!$B$1:$B$16305&amp;'[1]NBA-Data-1980-2019'!$A$1:$A$16305,'[1]NBA-Data-1980-2019'!$H$1:$H$16305,"",0)</f>
        <v/>
      </c>
      <c r="BD299" s="2" t="str" cm="1">
        <f t="array" ref="BD299">_xlfn.XLOOKUP($A299&amp;BD$5,'[1]NBA-Data-1980-2019'!$B$1:$B$16305&amp;'[1]NBA-Data-1980-2019'!$A$1:$A$16305,'[1]NBA-Data-1980-2019'!$H$1:$H$16305,"",0)</f>
        <v/>
      </c>
      <c r="BE299" s="2" t="str" cm="1">
        <f t="array" ref="BE299">_xlfn.XLOOKUP($A299&amp;BE$5,'[1]NBA-Data-1980-2019'!$B$1:$B$16305&amp;'[1]NBA-Data-1980-2019'!$A$1:$A$16305,'[1]NBA-Data-1980-2019'!$H$1:$H$16305,"",0)</f>
        <v/>
      </c>
      <c r="BF299" s="2" t="str" cm="1">
        <f t="array" ref="BF299">_xlfn.XLOOKUP($A299&amp;BF$5,'[1]NBA-Data-1980-2019'!$B$1:$B$16305&amp;'[1]NBA-Data-1980-2019'!$A$1:$A$16305,'[1]NBA-Data-1980-2019'!$H$1:$H$16305,"",0)</f>
        <v/>
      </c>
      <c r="BG299" s="2" t="str" cm="1">
        <f t="array" ref="BG299">_xlfn.XLOOKUP($A299&amp;BG$5,'[1]NBA-Data-1980-2019'!$B$1:$B$16305&amp;'[1]NBA-Data-1980-2019'!$A$1:$A$16305,'[1]NBA-Data-1980-2019'!$H$1:$H$16305,"",0)</f>
        <v/>
      </c>
      <c r="BH299" s="2" t="str" cm="1">
        <f t="array" ref="BH299">_xlfn.XLOOKUP($A299&amp;BH$5,'[1]NBA-Data-1980-2019'!$B$1:$B$16305&amp;'[1]NBA-Data-1980-2019'!$A$1:$A$16305,'[1]NBA-Data-1980-2019'!$H$1:$H$16305,"",0)</f>
        <v/>
      </c>
      <c r="BI299" s="2" t="str" cm="1">
        <f t="array" ref="BI299">_xlfn.XLOOKUP($A299&amp;BI$5,'[1]NBA-Data-1980-2019'!$B$1:$B$16305&amp;'[1]NBA-Data-1980-2019'!$A$1:$A$16305,'[1]NBA-Data-1980-2019'!$H$1:$H$16305,"",0)</f>
        <v/>
      </c>
      <c r="BJ299" s="2" t="str" cm="1">
        <f t="array" ref="BJ299">_xlfn.XLOOKUP($A299&amp;BJ$5,'[1]NBA-Data-1980-2019'!$B$1:$B$16305&amp;'[1]NBA-Data-1980-2019'!$A$1:$A$16305,'[1]NBA-Data-1980-2019'!$H$1:$H$16305,"",0)</f>
        <v/>
      </c>
      <c r="BK299" s="2" t="str" cm="1">
        <f t="array" ref="BK299">_xlfn.XLOOKUP($A299&amp;BK$5,'[1]NBA-Data-1980-2019'!$B$1:$B$16305&amp;'[1]NBA-Data-1980-2019'!$A$1:$A$16305,'[1]NBA-Data-1980-2019'!$H$1:$H$16305,"",0)</f>
        <v/>
      </c>
      <c r="BL299" s="2" t="str" cm="1">
        <f t="array" ref="BL299">_xlfn.XLOOKUP($A299&amp;BL$5,'[1]NBA-Data-1980-2019'!$B$1:$B$16305&amp;'[1]NBA-Data-1980-2019'!$A$1:$A$16305,'[1]NBA-Data-1980-2019'!$H$1:$H$16305,"",0)</f>
        <v/>
      </c>
      <c r="BM299" s="2" t="str" cm="1">
        <f t="array" ref="BM299">_xlfn.XLOOKUP($A299&amp;BM$5,'[1]NBA-Data-1980-2019'!$B$1:$B$16305&amp;'[1]NBA-Data-1980-2019'!$A$1:$A$16305,'[1]NBA-Data-1980-2019'!$H$1:$H$16305,"",0)</f>
        <v/>
      </c>
      <c r="BN299" s="2" t="str" cm="1">
        <f t="array" ref="BN299">_xlfn.XLOOKUP($A299&amp;BN$5,'[1]NBA-Data-1980-2019'!$B$1:$B$16305&amp;'[1]NBA-Data-1980-2019'!$A$1:$A$16305,'[1]NBA-Data-1980-2019'!$F$1:$F$16305,"",0)</f>
        <v/>
      </c>
      <c r="BO299" s="2" t="str" cm="1">
        <f t="array" ref="BO299">_xlfn.XLOOKUP($A299&amp;BO$5,'[1]NBA-Data-1980-2019'!$B$1:$B$16305&amp;'[1]NBA-Data-1980-2019'!$A$1:$A$16305,'[1]NBA-Data-1980-2019'!$F$1:$F$16305,"",0)</f>
        <v/>
      </c>
      <c r="BP299" s="2" cm="1">
        <f t="array" ref="BP299">_xlfn.XLOOKUP($A299&amp;BP$5,'[1]NBA-Data-1980-2019'!$B$1:$B$16305&amp;'[1]NBA-Data-1980-2019'!$A$1:$A$16305,'[1]NBA-Data-1980-2019'!$F$1:$F$16305,"",0)</f>
        <v>12.1</v>
      </c>
      <c r="BQ299" s="2" cm="1">
        <f t="array" ref="BQ299">_xlfn.XLOOKUP($A299&amp;BQ$5,'[1]NBA-Data-1980-2019'!$B$1:$B$16305&amp;'[1]NBA-Data-1980-2019'!$A$1:$A$16305,'[1]NBA-Data-1980-2019'!$F$1:$F$16305,"",0)</f>
        <v>14.2</v>
      </c>
      <c r="BR299" s="2" cm="1">
        <f t="array" ref="BR299">_xlfn.XLOOKUP($A299&amp;BR$5,'[1]NBA-Data-1980-2019'!$B$1:$B$16305&amp;'[1]NBA-Data-1980-2019'!$A$1:$A$16305,'[1]NBA-Data-1980-2019'!$F$1:$F$16305,"",0)</f>
        <v>13.5</v>
      </c>
      <c r="BS299" s="2" cm="1">
        <f t="array" ref="BS299">_xlfn.XLOOKUP($A299&amp;BS$5,'[1]NBA-Data-1980-2019'!$B$1:$B$16305&amp;'[1]NBA-Data-1980-2019'!$A$1:$A$16305,'[1]NBA-Data-1980-2019'!$F$1:$F$16305,"",0)</f>
        <v>13.7</v>
      </c>
      <c r="BT299" s="2" cm="1">
        <f t="array" ref="BT299">_xlfn.XLOOKUP($A299&amp;BT$5,'[1]NBA-Data-1980-2019'!$B$1:$B$16305&amp;'[1]NBA-Data-1980-2019'!$A$1:$A$16305,'[1]NBA-Data-1980-2019'!$F$1:$F$16305,"",0)</f>
        <v>13</v>
      </c>
      <c r="BU299" s="2" cm="1">
        <f t="array" ref="BU299">_xlfn.XLOOKUP($A299&amp;BU$5,'[1]NBA-Data-1980-2019'!$B$1:$B$16305&amp;'[1]NBA-Data-1980-2019'!$A$1:$A$16305,'[1]NBA-Data-1980-2019'!$F$1:$F$16305,"",0)</f>
        <v>14.4</v>
      </c>
      <c r="BV299" s="2" cm="1">
        <f t="array" ref="BV299">_xlfn.XLOOKUP($A299&amp;BV$5,'[1]NBA-Data-1980-2019'!$B$1:$B$16305&amp;'[1]NBA-Data-1980-2019'!$A$1:$A$16305,'[1]NBA-Data-1980-2019'!$F$1:$F$16305,"",0)</f>
        <v>13.5</v>
      </c>
      <c r="BW299" s="2" cm="1">
        <f t="array" ref="BW299">_xlfn.XLOOKUP($A299&amp;BW$5,'[1]NBA-Data-1980-2019'!$B$1:$B$16305&amp;'[1]NBA-Data-1980-2019'!$A$1:$A$16305,'[1]NBA-Data-1980-2019'!$F$1:$F$16305,"",0)</f>
        <v>14.3</v>
      </c>
      <c r="BX299" s="2" cm="1">
        <f t="array" ref="BX299">_xlfn.XLOOKUP($A299&amp;BX$5,'[1]NBA-Data-1980-2019'!$B$1:$B$16305&amp;'[1]NBA-Data-1980-2019'!$A$1:$A$16305,'[1]NBA-Data-1980-2019'!$F$1:$F$16305,"",0)</f>
        <v>11</v>
      </c>
      <c r="BY299" s="2" cm="1">
        <f t="array" ref="BY299">_xlfn.XLOOKUP($A299&amp;BY$5,'[1]NBA-Data-1980-2019'!$B$1:$B$16305&amp;'[1]NBA-Data-1980-2019'!$A$1:$A$16305,'[1]NBA-Data-1980-2019'!$F$1:$F$16305,"",0)</f>
        <v>14.5</v>
      </c>
      <c r="BZ299" s="2" cm="1">
        <f t="array" ref="BZ299">_xlfn.XLOOKUP($A299&amp;BZ$5,'[1]NBA-Data-1980-2019'!$B$1:$B$16305&amp;'[1]NBA-Data-1980-2019'!$A$1:$A$16305,'[1]NBA-Data-1980-2019'!$F$1:$F$16305,"",0)</f>
        <v>12.4</v>
      </c>
      <c r="CA299" s="2" cm="1">
        <f t="array" ref="CA299">_xlfn.XLOOKUP($A299&amp;CA$5,'[1]NBA-Data-1980-2019'!$B$1:$B$16305&amp;'[1]NBA-Data-1980-2019'!$A$1:$A$16305,'[1]NBA-Data-1980-2019'!$F$1:$F$16305,"",0)</f>
        <v>14.5</v>
      </c>
      <c r="CB299" s="2" cm="1">
        <f t="array" ref="CB299">_xlfn.XLOOKUP($A299&amp;CB$5,'[1]NBA-Data-1980-2019'!$B$1:$B$16305&amp;'[1]NBA-Data-1980-2019'!$A$1:$A$16305,'[1]NBA-Data-1980-2019'!$F$1:$F$16305,"",0)</f>
        <v>14.9</v>
      </c>
      <c r="CC299" s="2" cm="1">
        <f t="array" ref="CC299">_xlfn.XLOOKUP($A299&amp;CC$5,'[1]NBA-Data-1980-2019'!$B$1:$B$16305&amp;'[1]NBA-Data-1980-2019'!$A$1:$A$16305,'[1]NBA-Data-1980-2019'!$F$1:$F$16305,"",0)</f>
        <v>13.5</v>
      </c>
      <c r="CD299" s="2" cm="1">
        <f t="array" ref="CD299">_xlfn.XLOOKUP($A299&amp;CD$5,'[1]NBA-Data-1980-2019'!$B$1:$B$16305&amp;'[1]NBA-Data-1980-2019'!$A$1:$A$16305,'[1]NBA-Data-1980-2019'!$F$1:$F$16305,"",0)</f>
        <v>11.9</v>
      </c>
      <c r="CE299" s="2" cm="1">
        <f t="array" ref="CE299">_xlfn.XLOOKUP($A299&amp;CE$5,'[1]NBA-Data-1980-2019'!$B$1:$B$16305&amp;'[1]NBA-Data-1980-2019'!$A$1:$A$16305,'[1]NBA-Data-1980-2019'!$F$1:$F$16305,"",0)</f>
        <v>9.6</v>
      </c>
      <c r="CF299" s="2" t="str" cm="1">
        <f t="array" ref="CF299">_xlfn.XLOOKUP($A299&amp;CF$5,'[1]NBA-Data-1980-2019'!$B$1:$B$16305&amp;'[1]NBA-Data-1980-2019'!$A$1:$A$16305,'[1]NBA-Data-1980-2019'!$F$1:$F$16305,"",0)</f>
        <v/>
      </c>
      <c r="CG299" s="2" t="str" cm="1">
        <f t="array" ref="CG299">_xlfn.XLOOKUP($A299&amp;CG$5,'[1]NBA-Data-1980-2019'!$B$1:$B$16305&amp;'[1]NBA-Data-1980-2019'!$A$1:$A$16305,'[1]NBA-Data-1980-2019'!$F$1:$F$16305,"",0)</f>
        <v/>
      </c>
      <c r="CH299" s="2" t="str" cm="1">
        <f t="array" ref="CH299">_xlfn.XLOOKUP($A299&amp;CH$5,'[1]NBA-Data-1980-2019'!$B$1:$B$16305&amp;'[1]NBA-Data-1980-2019'!$A$1:$A$16305,'[1]NBA-Data-1980-2019'!$F$1:$F$16305,"",0)</f>
        <v/>
      </c>
      <c r="CI299" s="2" t="str" cm="1">
        <f t="array" ref="CI299">_xlfn.XLOOKUP($A299&amp;CI$5,'[1]NBA-Data-1980-2019'!$B$1:$B$16305&amp;'[1]NBA-Data-1980-2019'!$A$1:$A$16305,'[1]NBA-Data-1980-2019'!$F$1:$F$16305,"",0)</f>
        <v/>
      </c>
      <c r="CJ299" s="2" t="str" cm="1">
        <f t="array" ref="CJ299">_xlfn.XLOOKUP($A299&amp;CJ$5,'[1]NBA-Data-1980-2019'!$B$1:$B$16305&amp;'[1]NBA-Data-1980-2019'!$A$1:$A$16305,'[1]NBA-Data-1980-2019'!$F$1:$F$16305,"",0)</f>
        <v/>
      </c>
      <c r="CK299" s="2" t="str" cm="1">
        <f t="array" ref="CK299">_xlfn.XLOOKUP($A299&amp;CK$5,'[1]NBA-Data-1980-2019'!$B$1:$B$16305&amp;'[1]NBA-Data-1980-2019'!$A$1:$A$16305,'[1]NBA-Data-1980-2019'!$F$1:$F$16305,"",0)</f>
        <v/>
      </c>
      <c r="CL299" s="2" t="str" cm="1">
        <f t="array" ref="CL299">_xlfn.XLOOKUP($A299&amp;CL$5,'[1]NBA-Data-1980-2019'!$B$1:$B$16305&amp;'[1]NBA-Data-1980-2019'!$A$1:$A$16305,'[1]NBA-Data-1980-2019'!$F$1:$F$16305,"",0)</f>
        <v/>
      </c>
      <c r="CM299" s="2" t="str" cm="1">
        <f t="array" ref="CM299">_xlfn.XLOOKUP($A299&amp;CM$5,'[1]NBA-Data-1980-2019'!$B$1:$B$16305&amp;'[1]NBA-Data-1980-2019'!$A$1:$A$16305,'[1]NBA-Data-1980-2019'!$F$1:$F$16305,"",0)</f>
        <v/>
      </c>
      <c r="CN299" s="2" t="str" cm="1">
        <f t="array" ref="CN299">_xlfn.XLOOKUP($A299&amp;CN$5,'[1]NBA-Data-1980-2019'!$B$1:$B$16305&amp;'[1]NBA-Data-1980-2019'!$A$1:$A$16305,'[1]NBA-Data-1980-2019'!$F$1:$F$16305,"",0)</f>
        <v/>
      </c>
      <c r="CO299" s="2" t="str" cm="1">
        <f t="array" ref="CO299">_xlfn.XLOOKUP($A299&amp;CO$5,'[1]NBA-Data-1980-2019'!$B$1:$B$16305&amp;'[1]NBA-Data-1980-2019'!$A$1:$A$16305,'[1]NBA-Data-1980-2019'!$F$1:$F$16305,"",0)</f>
        <v/>
      </c>
      <c r="CP299" s="2" t="str" cm="1">
        <f t="array" ref="CP299">_xlfn.XLOOKUP($A299&amp;CP$5,'[1]NBA-Data-1980-2019'!$B$1:$B$16305&amp;'[1]NBA-Data-1980-2019'!$A$1:$A$16305,'[1]NBA-Data-1980-2019'!$F$1:$F$16305,"",0)</f>
        <v/>
      </c>
      <c r="CQ299" s="2" t="str" cm="1">
        <f t="array" ref="CQ299">_xlfn.XLOOKUP($A299&amp;CQ$5,'[1]NBA-Data-1980-2019'!$B$1:$B$16305&amp;'[1]NBA-Data-1980-2019'!$A$1:$A$16305,'[1]NBA-Data-1980-2019'!$F$1:$F$16305,"",0)</f>
        <v/>
      </c>
      <c r="CR299" s="2" t="str" cm="1">
        <f t="array" ref="CR299">_xlfn.XLOOKUP($A299&amp;CR$5,'[1]NBA-Data-1980-2019'!$B$1:$B$16305&amp;'[1]NBA-Data-1980-2019'!$A$1:$A$16305,'[1]NBA-Data-1980-2019'!$F$1:$F$16305,"",0)</f>
        <v/>
      </c>
      <c r="CS299" s="2" t="str" cm="1">
        <f t="array" ref="CS299">_xlfn.XLOOKUP($A299&amp;CS$5,'[1]NBA-Data-1980-2019'!$B$1:$B$16305&amp;'[1]NBA-Data-1980-2019'!$A$1:$A$16305,'[1]NBA-Data-1980-2019'!$F$1:$F$16305,"",0)</f>
        <v/>
      </c>
      <c r="CU299" s="2" t="str">
        <f>_xlfn.XLOOKUP($A299,TEAMS!$G$1:$G$839,TEAMS!$H$1:$H$839,"",0)</f>
        <v>PF</v>
      </c>
      <c r="CV299" s="2" t="str">
        <f>_xlfn.XLOOKUP($CU299,DASHBOARD!$B$22:$B$27,DASHBOARD!$C$22:$C$27,"",0)</f>
        <v>FORWARD</v>
      </c>
      <c r="CY299" s="63">
        <f>SUMIFS('[1]NBA-Data-1980-2019'!$G$1:$G$16305,'[1]NBA-Data-1980-2019'!$B$1:$B$16305,$A299,'[1]NBA-Data-1980-2019'!$A$1:$A$16305,CY$9)</f>
        <v>0</v>
      </c>
      <c r="CZ299" s="63">
        <f>SUMIFS('[1]NBA-Data-1980-2019'!$G$1:$G$16305,'[1]NBA-Data-1980-2019'!$B$1:$B$16305,$A299,'[1]NBA-Data-1980-2019'!$A$1:$A$16305,CZ$9)</f>
        <v>0</v>
      </c>
      <c r="DA299" s="63">
        <f>SUMIFS('[1]NBA-Data-1980-2019'!$G$1:$G$16305,'[1]NBA-Data-1980-2019'!$B$1:$B$16305,$A299,'[1]NBA-Data-1980-2019'!$A$1:$A$16305,DA$9)</f>
        <v>0</v>
      </c>
      <c r="DB299" s="63">
        <f>SUMIFS('[1]NBA-Data-1980-2019'!$G$1:$G$16305,'[1]NBA-Data-1980-2019'!$B$1:$B$16305,$A299,'[1]NBA-Data-1980-2019'!$A$1:$A$16305,DB$9)</f>
        <v>1200000</v>
      </c>
      <c r="DC299" s="63">
        <f>SUMIFS('[1]NBA-Data-1980-2019'!$G$1:$G$16305,'[1]NBA-Data-1980-2019'!$B$1:$B$16305,$A299,'[1]NBA-Data-1980-2019'!$A$1:$A$16305,DC$9)</f>
        <v>1499000</v>
      </c>
      <c r="DD299" s="63">
        <f>SUMIFS('[1]NBA-Data-1980-2019'!$G$1:$G$16305,'[1]NBA-Data-1980-2019'!$B$1:$B$16305,$A299,'[1]NBA-Data-1980-2019'!$A$1:$A$16305,DD$9)</f>
        <v>1601000</v>
      </c>
      <c r="DE299" s="63">
        <f>SUMIFS('[1]NBA-Data-1980-2019'!$G$1:$G$16305,'[1]NBA-Data-1980-2019'!$B$1:$B$16305,$A299,'[1]NBA-Data-1980-2019'!$A$1:$A$16305,DE$9)</f>
        <v>1703000</v>
      </c>
      <c r="DF299" s="63">
        <f>SUMIFS('[1]NBA-Data-1980-2019'!$G$1:$G$16305,'[1]NBA-Data-1980-2019'!$B$1:$B$16305,$A299,'[1]NBA-Data-1980-2019'!$A$1:$A$16305,DF$9)</f>
        <v>6000000</v>
      </c>
      <c r="DG299" s="63">
        <f>SUMIFS('[1]NBA-Data-1980-2019'!$G$1:$G$16305,'[1]NBA-Data-1980-2019'!$B$1:$B$16305,$A299,'[1]NBA-Data-1980-2019'!$A$1:$A$16305,DG$9)</f>
        <v>5000000</v>
      </c>
      <c r="DH299" s="63">
        <f>SUMIFS('[1]NBA-Data-1980-2019'!$G$1:$G$16305,'[1]NBA-Data-1980-2019'!$B$1:$B$16305,$A299,'[1]NBA-Data-1980-2019'!$A$1:$A$16305,DH$9)</f>
        <v>4800000</v>
      </c>
      <c r="DI299" s="63">
        <f>SUMIFS('[1]NBA-Data-1980-2019'!$G$1:$G$16305,'[1]NBA-Data-1980-2019'!$B$1:$B$16305,$A299,'[1]NBA-Data-1980-2019'!$A$1:$A$16305,DI$9)</f>
        <v>4800000</v>
      </c>
      <c r="DJ299" s="63">
        <f>SUMIFS('[1]NBA-Data-1980-2019'!$G$1:$G$16305,'[1]NBA-Data-1980-2019'!$B$1:$B$16305,$A299,'[1]NBA-Data-1980-2019'!$A$1:$A$16305,DJ$9)</f>
        <v>5300000</v>
      </c>
      <c r="DK299" s="63">
        <f>SUMIFS('[1]NBA-Data-1980-2019'!$G$1:$G$16305,'[1]NBA-Data-1980-2019'!$B$1:$B$16305,$A299,'[1]NBA-Data-1980-2019'!$A$1:$A$16305,DK$9)</f>
        <v>5300000</v>
      </c>
      <c r="DL299" s="63">
        <f>SUMIFS('[1]NBA-Data-1980-2019'!$G$1:$G$16305,'[1]NBA-Data-1980-2019'!$B$1:$B$16305,$A299,'[1]NBA-Data-1980-2019'!$A$1:$A$16305,DL$9)</f>
        <v>4500000</v>
      </c>
      <c r="DM299" s="63">
        <f>SUMIFS('[1]NBA-Data-1980-2019'!$G$1:$G$16305,'[1]NBA-Data-1980-2019'!$B$1:$B$16305,$A299,'[1]NBA-Data-1980-2019'!$A$1:$A$16305,DM$9)</f>
        <v>1100000</v>
      </c>
      <c r="DN299" s="63">
        <f>SUMIFS('[1]NBA-Data-1980-2019'!$G$1:$G$16305,'[1]NBA-Data-1980-2019'!$B$1:$B$16305,$A299,'[1]NBA-Data-1980-2019'!$A$1:$A$16305,DN$9)</f>
        <v>0</v>
      </c>
      <c r="DO299" s="63">
        <f>SUMIFS('[1]NBA-Data-1980-2019'!$G$1:$G$16305,'[1]NBA-Data-1980-2019'!$B$1:$B$16305,$A299,'[1]NBA-Data-1980-2019'!$A$1:$A$16305,DO$9)</f>
        <v>3315000</v>
      </c>
      <c r="DP299" s="63">
        <f>SUMIFS('[1]NBA-Data-1980-2019'!$G$1:$G$16305,'[1]NBA-Data-1980-2019'!$B$1:$B$16305,$A299,'[1]NBA-Data-1980-2019'!$A$1:$A$16305,DP$9)</f>
        <v>3630000</v>
      </c>
      <c r="DQ299" s="63">
        <f>SUMIFS('[1]NBA-Data-1980-2019'!$G$1:$G$16305,'[1]NBA-Data-1980-2019'!$B$1:$B$16305,$A299,'[1]NBA-Data-1980-2019'!$A$1:$A$16305,DQ$9)</f>
        <v>0</v>
      </c>
      <c r="DR299" s="63">
        <f>SUMIFS('[1]NBA-Data-1980-2019'!$G$1:$G$16305,'[1]NBA-Data-1980-2019'!$B$1:$B$16305,$A299,'[1]NBA-Data-1980-2019'!$A$1:$A$16305,DR$9)</f>
        <v>0</v>
      </c>
      <c r="DS299" s="63">
        <f>SUMIFS('[1]NBA-Data-1980-2019'!$G$1:$G$16305,'[1]NBA-Data-1980-2019'!$B$1:$B$16305,$A299,'[1]NBA-Data-1980-2019'!$A$1:$A$16305,DS$9)</f>
        <v>0</v>
      </c>
      <c r="DT299" s="63">
        <f>SUMIFS('[1]NBA-Data-1980-2019'!$G$1:$G$16305,'[1]NBA-Data-1980-2019'!$B$1:$B$16305,$A299,'[1]NBA-Data-1980-2019'!$A$1:$A$16305,DT$9)</f>
        <v>0</v>
      </c>
      <c r="DU299" s="63">
        <f>SUMIFS('[1]NBA-Data-1980-2019'!$G$1:$G$16305,'[1]NBA-Data-1980-2019'!$B$1:$B$16305,$A299,'[1]NBA-Data-1980-2019'!$A$1:$A$16305,DU$9)</f>
        <v>0</v>
      </c>
      <c r="DV299" s="63">
        <f>SUMIFS('[1]NBA-Data-1980-2019'!$G$1:$G$16305,'[1]NBA-Data-1980-2019'!$B$1:$B$16305,$A299,'[1]NBA-Data-1980-2019'!$A$1:$A$16305,DV$9)</f>
        <v>0</v>
      </c>
      <c r="DW299" s="63">
        <f>SUMIFS('[1]NBA-Data-1980-2019'!$G$1:$G$16305,'[1]NBA-Data-1980-2019'!$B$1:$B$16305,$A299,'[1]NBA-Data-1980-2019'!$A$1:$A$16305,DW$9)</f>
        <v>0</v>
      </c>
      <c r="DX299" s="63">
        <f>SUMIFS('[1]NBA-Data-1980-2019'!$G$1:$G$16305,'[1]NBA-Data-1980-2019'!$B$1:$B$16305,$A299,'[1]NBA-Data-1980-2019'!$A$1:$A$16305,DX$9)</f>
        <v>0</v>
      </c>
      <c r="DY299" s="63">
        <f>SUMIFS('[1]NBA-Data-1980-2019'!$G$1:$G$16305,'[1]NBA-Data-1980-2019'!$B$1:$B$16305,$A299,'[1]NBA-Data-1980-2019'!$A$1:$A$16305,DY$9)</f>
        <v>0</v>
      </c>
      <c r="DZ299" s="63">
        <f>SUMIFS('[1]NBA-Data-1980-2019'!$G$1:$G$16305,'[1]NBA-Data-1980-2019'!$B$1:$B$16305,$A299,'[1]NBA-Data-1980-2019'!$A$1:$A$16305,DZ$9)</f>
        <v>0</v>
      </c>
      <c r="EA299" s="63">
        <f>SUMIFS('[1]NBA-Data-1980-2019'!$G$1:$G$16305,'[1]NBA-Data-1980-2019'!$B$1:$B$16305,$A299,'[1]NBA-Data-1980-2019'!$A$1:$A$16305,EA$9)</f>
        <v>0</v>
      </c>
      <c r="EB299" s="63">
        <f>SUMIFS('[1]NBA-Data-1980-2019'!$G$1:$G$16305,'[1]NBA-Data-1980-2019'!$B$1:$B$16305,$A299,'[1]NBA-Data-1980-2019'!$A$1:$A$16305,EB$9)</f>
        <v>0</v>
      </c>
      <c r="EC299" s="63">
        <f>SUMIFS('[1]NBA-Data-1980-2019'!$G$1:$G$16305,'[1]NBA-Data-1980-2019'!$B$1:$B$16305,$A299,'[1]NBA-Data-1980-2019'!$A$1:$A$16305,EC$9)</f>
        <v>0</v>
      </c>
      <c r="ED299" s="63">
        <f>SUMIFS('[1]NBA-Data-1980-2019'!$G$1:$G$16305,'[1]NBA-Data-1980-2019'!$B$1:$B$16305,$A299,'[1]NBA-Data-1980-2019'!$A$1:$A$16305,ED$9)</f>
        <v>0</v>
      </c>
      <c r="EH299" s="2" t="s">
        <v>1480</v>
      </c>
    </row>
    <row r="300" spans="1:165" x14ac:dyDescent="0.2">
      <c r="A300" s="2" t="s">
        <v>1079</v>
      </c>
      <c r="B300" s="2" t="str" cm="1">
        <f t="array" ref="B300">_xlfn.XLOOKUP($A300&amp;B$5,'[1]NBA-Data-1980-2019'!$B$1:$B$16305&amp;'[1]NBA-Data-1980-2019'!$A$1:$A$16305,'[1]NBA-Data-1980-2019'!$D$1:$D$16305,"",0)</f>
        <v>BOS</v>
      </c>
      <c r="C300" s="2" t="str" cm="1">
        <f t="array" ref="C300">_xlfn.XLOOKUP($A300&amp;C$5,'[1]NBA-Data-1980-2019'!$B$1:$B$16305&amp;'[1]NBA-Data-1980-2019'!$A$1:$A$16305,'[1]NBA-Data-1980-2019'!$D$1:$D$16305,"",0)</f>
        <v>BOS</v>
      </c>
      <c r="D300" s="2" t="str" cm="1">
        <f t="array" ref="D300">_xlfn.XLOOKUP($A300&amp;D$5,'[1]NBA-Data-1980-2019'!$B$1:$B$16305&amp;'[1]NBA-Data-1980-2019'!$A$1:$A$16305,'[1]NBA-Data-1980-2019'!$D$1:$D$16305,"",0)</f>
        <v>BOS</v>
      </c>
      <c r="E300" s="2" t="str" cm="1">
        <f t="array" ref="E300">_xlfn.XLOOKUP($A300&amp;E$5,'[1]NBA-Data-1980-2019'!$B$1:$B$16305&amp;'[1]NBA-Data-1980-2019'!$A$1:$A$16305,'[1]NBA-Data-1980-2019'!$D$1:$D$16305,"",0)</f>
        <v>BOS</v>
      </c>
      <c r="F300" s="2" t="str" cm="1">
        <f t="array" ref="F300">_xlfn.XLOOKUP($A300&amp;F$5,'[1]NBA-Data-1980-2019'!$B$1:$B$16305&amp;'[1]NBA-Data-1980-2019'!$A$1:$A$16305,'[1]NBA-Data-1980-2019'!$D$1:$D$16305,"",0)</f>
        <v>CHH</v>
      </c>
      <c r="G300" s="2" t="str" cm="1">
        <f t="array" ref="G300">_xlfn.XLOOKUP($A300&amp;G$5,'[1]NBA-Data-1980-2019'!$B$1:$B$16305&amp;'[1]NBA-Data-1980-2019'!$A$1:$A$16305,'[1]NBA-Data-1980-2019'!$D$1:$D$16305,"",0)</f>
        <v>CHH</v>
      </c>
      <c r="H300" s="2" t="str" cm="1">
        <f t="array" ref="H300">_xlfn.XLOOKUP($A300&amp;H$5,'[1]NBA-Data-1980-2019'!$B$1:$B$16305&amp;'[1]NBA-Data-1980-2019'!$A$1:$A$16305,'[1]NBA-Data-1980-2019'!$D$1:$D$16305,"",0)</f>
        <v>CHI</v>
      </c>
      <c r="I300" s="2" t="str" cm="1">
        <f t="array" ref="I300">_xlfn.XLOOKUP($A300&amp;I$5,'[1]NBA-Data-1980-2019'!$B$1:$B$16305&amp;'[1]NBA-Data-1980-2019'!$A$1:$A$16305,'[1]NBA-Data-1980-2019'!$D$1:$D$16305,"",0)</f>
        <v/>
      </c>
      <c r="J300" s="2" t="str" cm="1">
        <f t="array" ref="J300">_xlfn.XLOOKUP($A300&amp;J$5,'[1]NBA-Data-1980-2019'!$B$1:$B$16305&amp;'[1]NBA-Data-1980-2019'!$A$1:$A$16305,'[1]NBA-Data-1980-2019'!$D$1:$D$16305,"",0)</f>
        <v/>
      </c>
      <c r="K300" s="2" t="str" cm="1">
        <f t="array" ref="K300">_xlfn.XLOOKUP($A300&amp;K$5,'[1]NBA-Data-1980-2019'!$B$1:$B$16305&amp;'[1]NBA-Data-1980-2019'!$A$1:$A$16305,'[1]NBA-Data-1980-2019'!$D$1:$D$16305,"",0)</f>
        <v/>
      </c>
      <c r="L300" s="2" t="str" cm="1">
        <f t="array" ref="L300">_xlfn.XLOOKUP($A300&amp;L$5,'[1]NBA-Data-1980-2019'!$B$1:$B$16305&amp;'[1]NBA-Data-1980-2019'!$A$1:$A$16305,'[1]NBA-Data-1980-2019'!$D$1:$D$16305,"",0)</f>
        <v/>
      </c>
      <c r="M300" s="2" t="str" cm="1">
        <f t="array" ref="M300">_xlfn.XLOOKUP($A300&amp;M$5,'[1]NBA-Data-1980-2019'!$B$1:$B$16305&amp;'[1]NBA-Data-1980-2019'!$A$1:$A$16305,'[1]NBA-Data-1980-2019'!$D$1:$D$16305,"",0)</f>
        <v/>
      </c>
      <c r="N300" s="2" t="str" cm="1">
        <f t="array" ref="N300">_xlfn.XLOOKUP($A300&amp;N$5,'[1]NBA-Data-1980-2019'!$B$1:$B$16305&amp;'[1]NBA-Data-1980-2019'!$A$1:$A$16305,'[1]NBA-Data-1980-2019'!$D$1:$D$16305,"",0)</f>
        <v/>
      </c>
      <c r="O300" s="2" t="str" cm="1">
        <f t="array" ref="O300">_xlfn.XLOOKUP($A300&amp;O$5,'[1]NBA-Data-1980-2019'!$B$1:$B$16305&amp;'[1]NBA-Data-1980-2019'!$A$1:$A$16305,'[1]NBA-Data-1980-2019'!$D$1:$D$16305,"",0)</f>
        <v/>
      </c>
      <c r="P300" s="2" t="str" cm="1">
        <f t="array" ref="P300">_xlfn.XLOOKUP($A300&amp;P$5,'[1]NBA-Data-1980-2019'!$B$1:$B$16305&amp;'[1]NBA-Data-1980-2019'!$A$1:$A$16305,'[1]NBA-Data-1980-2019'!$D$1:$D$16305,"",0)</f>
        <v/>
      </c>
      <c r="Q300" s="2" t="str" cm="1">
        <f t="array" ref="Q300">_xlfn.XLOOKUP($A300&amp;Q$5,'[1]NBA-Data-1980-2019'!$B$1:$B$16305&amp;'[1]NBA-Data-1980-2019'!$A$1:$A$16305,'[1]NBA-Data-1980-2019'!$D$1:$D$16305,"",0)</f>
        <v/>
      </c>
      <c r="R300" s="2" t="str" cm="1">
        <f t="array" ref="R300">_xlfn.XLOOKUP($A300&amp;R$5,'[1]NBA-Data-1980-2019'!$B$1:$B$16305&amp;'[1]NBA-Data-1980-2019'!$A$1:$A$16305,'[1]NBA-Data-1980-2019'!$D$1:$D$16305,"",0)</f>
        <v/>
      </c>
      <c r="S300" s="2" t="str" cm="1">
        <f t="array" ref="S300">_xlfn.XLOOKUP($A300&amp;S$5,'[1]NBA-Data-1980-2019'!$B$1:$B$16305&amp;'[1]NBA-Data-1980-2019'!$A$1:$A$16305,'[1]NBA-Data-1980-2019'!$D$1:$D$16305,"",0)</f>
        <v/>
      </c>
      <c r="T300" s="2" t="str" cm="1">
        <f t="array" ref="T300">_xlfn.XLOOKUP($A300&amp;T$5,'[1]NBA-Data-1980-2019'!$B$1:$B$16305&amp;'[1]NBA-Data-1980-2019'!$A$1:$A$16305,'[1]NBA-Data-1980-2019'!$D$1:$D$16305,"",0)</f>
        <v/>
      </c>
      <c r="U300" s="2" t="str" cm="1">
        <f t="array" ref="U300">_xlfn.XLOOKUP($A300&amp;U$5,'[1]NBA-Data-1980-2019'!$B$1:$B$16305&amp;'[1]NBA-Data-1980-2019'!$A$1:$A$16305,'[1]NBA-Data-1980-2019'!$D$1:$D$16305,"",0)</f>
        <v/>
      </c>
      <c r="V300" s="2" t="str" cm="1">
        <f t="array" ref="V300">_xlfn.XLOOKUP($A300&amp;V$5,'[1]NBA-Data-1980-2019'!$B$1:$B$16305&amp;'[1]NBA-Data-1980-2019'!$A$1:$A$16305,'[1]NBA-Data-1980-2019'!$D$1:$D$16305,"",0)</f>
        <v/>
      </c>
      <c r="W300" s="2" t="str" cm="1">
        <f t="array" ref="W300">_xlfn.XLOOKUP($A300&amp;W$5,'[1]NBA-Data-1980-2019'!$B$1:$B$16305&amp;'[1]NBA-Data-1980-2019'!$A$1:$A$16305,'[1]NBA-Data-1980-2019'!$D$1:$D$16305,"",0)</f>
        <v/>
      </c>
      <c r="X300" s="2" t="str" cm="1">
        <f t="array" ref="X300">_xlfn.XLOOKUP($A300&amp;X$5,'[1]NBA-Data-1980-2019'!$B$1:$B$16305&amp;'[1]NBA-Data-1980-2019'!$A$1:$A$16305,'[1]NBA-Data-1980-2019'!$D$1:$D$16305,"",0)</f>
        <v/>
      </c>
      <c r="Y300" s="2" t="str" cm="1">
        <f t="array" ref="Y300">_xlfn.XLOOKUP($A300&amp;Y$5,'[1]NBA-Data-1980-2019'!$B$1:$B$16305&amp;'[1]NBA-Data-1980-2019'!$A$1:$A$16305,'[1]NBA-Data-1980-2019'!$D$1:$D$16305,"",0)</f>
        <v/>
      </c>
      <c r="Z300" s="2" t="str" cm="1">
        <f t="array" ref="Z300">_xlfn.XLOOKUP($A300&amp;Z$5,'[1]NBA-Data-1980-2019'!$B$1:$B$16305&amp;'[1]NBA-Data-1980-2019'!$A$1:$A$16305,'[1]NBA-Data-1980-2019'!$D$1:$D$16305,"",0)</f>
        <v/>
      </c>
      <c r="AA300" s="2" t="str" cm="1">
        <f t="array" ref="AA300">_xlfn.XLOOKUP($A300&amp;AA$5,'[1]NBA-Data-1980-2019'!$B$1:$B$16305&amp;'[1]NBA-Data-1980-2019'!$A$1:$A$16305,'[1]NBA-Data-1980-2019'!$D$1:$D$16305,"",0)</f>
        <v/>
      </c>
      <c r="AB300" s="2" t="str" cm="1">
        <f t="array" ref="AB300">_xlfn.XLOOKUP($A300&amp;AB$5,'[1]NBA-Data-1980-2019'!$B$1:$B$16305&amp;'[1]NBA-Data-1980-2019'!$A$1:$A$16305,'[1]NBA-Data-1980-2019'!$D$1:$D$16305,"",0)</f>
        <v/>
      </c>
      <c r="AC300" s="2" t="str" cm="1">
        <f t="array" ref="AC300">_xlfn.XLOOKUP($A300&amp;AC$5,'[1]NBA-Data-1980-2019'!$B$1:$B$16305&amp;'[1]NBA-Data-1980-2019'!$A$1:$A$16305,'[1]NBA-Data-1980-2019'!$D$1:$D$16305,"",0)</f>
        <v/>
      </c>
      <c r="AD300" s="2" t="str" cm="1">
        <f t="array" ref="AD300">_xlfn.XLOOKUP($A300&amp;AD$5,'[1]NBA-Data-1980-2019'!$B$1:$B$16305&amp;'[1]NBA-Data-1980-2019'!$A$1:$A$16305,'[1]NBA-Data-1980-2019'!$D$1:$D$16305,"",0)</f>
        <v/>
      </c>
      <c r="AE300" s="2" t="str" cm="1">
        <f t="array" ref="AE300">_xlfn.XLOOKUP($A300&amp;AE$5,'[1]NBA-Data-1980-2019'!$B$1:$B$16305&amp;'[1]NBA-Data-1980-2019'!$A$1:$A$16305,'[1]NBA-Data-1980-2019'!$D$1:$D$16305,"",0)</f>
        <v/>
      </c>
      <c r="AF300" s="2" t="str" cm="1">
        <f t="array" ref="AF300">_xlfn.XLOOKUP($A300&amp;AF$5,'[1]NBA-Data-1980-2019'!$B$1:$B$16305&amp;'[1]NBA-Data-1980-2019'!$A$1:$A$16305,'[1]NBA-Data-1980-2019'!$D$1:$D$16305,"",0)</f>
        <v/>
      </c>
      <c r="AG300" s="2" t="str" cm="1">
        <f t="array" ref="AG300">_xlfn.XLOOKUP($A300&amp;AG$5,'[1]NBA-Data-1980-2019'!$B$1:$B$16305&amp;'[1]NBA-Data-1980-2019'!$A$1:$A$16305,'[1]NBA-Data-1980-2019'!$D$1:$D$16305,"",0)</f>
        <v/>
      </c>
      <c r="AH300" s="2" cm="1">
        <f t="array" ref="AH300">_xlfn.XLOOKUP($A300&amp;AH$5,'[1]NBA-Data-1980-2019'!$B$1:$B$16305&amp;'[1]NBA-Data-1980-2019'!$A$1:$A$16305,'[1]NBA-Data-1980-2019'!$H$1:$H$16305,"",0)</f>
        <v>2438.1</v>
      </c>
      <c r="AI300" s="2" cm="1">
        <f t="array" ref="AI300">_xlfn.XLOOKUP($A300&amp;AI$5,'[1]NBA-Data-1980-2019'!$B$1:$B$16305&amp;'[1]NBA-Data-1980-2019'!$A$1:$A$16305,'[1]NBA-Data-1980-2019'!$H$1:$H$16305,"",0)</f>
        <v>2283.1</v>
      </c>
      <c r="AJ300" s="2" cm="1">
        <f t="array" ref="AJ300">_xlfn.XLOOKUP($A300&amp;AJ$5,'[1]NBA-Data-1980-2019'!$B$1:$B$16305&amp;'[1]NBA-Data-1980-2019'!$A$1:$A$16305,'[1]NBA-Data-1980-2019'!$H$1:$H$16305,"",0)</f>
        <v>2148.7999999999997</v>
      </c>
      <c r="AK300" s="2" cm="1">
        <f t="array" ref="AK300">_xlfn.XLOOKUP($A300&amp;AK$5,'[1]NBA-Data-1980-2019'!$B$1:$B$16305&amp;'[1]NBA-Data-1980-2019'!$A$1:$A$16305,'[1]NBA-Data-1980-2019'!$H$1:$H$16305,"",0)</f>
        <v>1990.6</v>
      </c>
      <c r="AL300" s="2" cm="1">
        <f t="array" ref="AL300">_xlfn.XLOOKUP($A300&amp;AL$5,'[1]NBA-Data-1980-2019'!$B$1:$B$16305&amp;'[1]NBA-Data-1980-2019'!$A$1:$A$16305,'[1]NBA-Data-1980-2019'!$H$1:$H$16305,"",0)</f>
        <v>1352.7</v>
      </c>
      <c r="AM300" s="2" cm="1">
        <f t="array" ref="AM300">_xlfn.XLOOKUP($A300&amp;AM$5,'[1]NBA-Data-1980-2019'!$B$1:$B$16305&amp;'[1]NBA-Data-1980-2019'!$A$1:$A$16305,'[1]NBA-Data-1980-2019'!$H$1:$H$16305,"",0)</f>
        <v>1087.8</v>
      </c>
      <c r="AN300" s="2" cm="1">
        <f t="array" ref="AN300">_xlfn.XLOOKUP($A300&amp;AN$5,'[1]NBA-Data-1980-2019'!$B$1:$B$16305&amp;'[1]NBA-Data-1980-2019'!$A$1:$A$16305,'[1]NBA-Data-1980-2019'!$H$1:$H$16305,"",0)</f>
        <v>404.2</v>
      </c>
      <c r="AO300" s="2" t="str" cm="1">
        <f t="array" ref="AO300">_xlfn.XLOOKUP($A300&amp;AO$5,'[1]NBA-Data-1980-2019'!$B$1:$B$16305&amp;'[1]NBA-Data-1980-2019'!$A$1:$A$16305,'[1]NBA-Data-1980-2019'!$H$1:$H$16305,"",0)</f>
        <v/>
      </c>
      <c r="AP300" s="2" t="str" cm="1">
        <f t="array" ref="AP300">_xlfn.XLOOKUP($A300&amp;AP$5,'[1]NBA-Data-1980-2019'!$B$1:$B$16305&amp;'[1]NBA-Data-1980-2019'!$A$1:$A$16305,'[1]NBA-Data-1980-2019'!$H$1:$H$16305,"",0)</f>
        <v/>
      </c>
      <c r="AQ300" s="2" t="str" cm="1">
        <f t="array" ref="AQ300">_xlfn.XLOOKUP($A300&amp;AQ$5,'[1]NBA-Data-1980-2019'!$B$1:$B$16305&amp;'[1]NBA-Data-1980-2019'!$A$1:$A$16305,'[1]NBA-Data-1980-2019'!$H$1:$H$16305,"",0)</f>
        <v/>
      </c>
      <c r="AR300" s="2" t="str" cm="1">
        <f t="array" ref="AR300">_xlfn.XLOOKUP($A300&amp;AR$5,'[1]NBA-Data-1980-2019'!$B$1:$B$16305&amp;'[1]NBA-Data-1980-2019'!$A$1:$A$16305,'[1]NBA-Data-1980-2019'!$H$1:$H$16305,"",0)</f>
        <v/>
      </c>
      <c r="AS300" s="2" t="str" cm="1">
        <f t="array" ref="AS300">_xlfn.XLOOKUP($A300&amp;AS$5,'[1]NBA-Data-1980-2019'!$B$1:$B$16305&amp;'[1]NBA-Data-1980-2019'!$A$1:$A$16305,'[1]NBA-Data-1980-2019'!$H$1:$H$16305,"",0)</f>
        <v/>
      </c>
      <c r="AT300" s="2" t="str" cm="1">
        <f t="array" ref="AT300">_xlfn.XLOOKUP($A300&amp;AT$5,'[1]NBA-Data-1980-2019'!$B$1:$B$16305&amp;'[1]NBA-Data-1980-2019'!$A$1:$A$16305,'[1]NBA-Data-1980-2019'!$H$1:$H$16305,"",0)</f>
        <v/>
      </c>
      <c r="AU300" s="2" t="str" cm="1">
        <f t="array" ref="AU300">_xlfn.XLOOKUP($A300&amp;AU$5,'[1]NBA-Data-1980-2019'!$B$1:$B$16305&amp;'[1]NBA-Data-1980-2019'!$A$1:$A$16305,'[1]NBA-Data-1980-2019'!$H$1:$H$16305,"",0)</f>
        <v/>
      </c>
      <c r="AV300" s="2" t="str" cm="1">
        <f t="array" ref="AV300">_xlfn.XLOOKUP($A300&amp;AV$5,'[1]NBA-Data-1980-2019'!$B$1:$B$16305&amp;'[1]NBA-Data-1980-2019'!$A$1:$A$16305,'[1]NBA-Data-1980-2019'!$H$1:$H$16305,"",0)</f>
        <v/>
      </c>
      <c r="AW300" s="2" t="str" cm="1">
        <f t="array" ref="AW300">_xlfn.XLOOKUP($A300&amp;AW$5,'[1]NBA-Data-1980-2019'!$B$1:$B$16305&amp;'[1]NBA-Data-1980-2019'!$A$1:$A$16305,'[1]NBA-Data-1980-2019'!$H$1:$H$16305,"",0)</f>
        <v/>
      </c>
      <c r="AX300" s="2" t="str" cm="1">
        <f t="array" ref="AX300">_xlfn.XLOOKUP($A300&amp;AX$5,'[1]NBA-Data-1980-2019'!$B$1:$B$16305&amp;'[1]NBA-Data-1980-2019'!$A$1:$A$16305,'[1]NBA-Data-1980-2019'!$H$1:$H$16305,"",0)</f>
        <v/>
      </c>
      <c r="AY300" s="2" t="str" cm="1">
        <f t="array" ref="AY300">_xlfn.XLOOKUP($A300&amp;AY$5,'[1]NBA-Data-1980-2019'!$B$1:$B$16305&amp;'[1]NBA-Data-1980-2019'!$A$1:$A$16305,'[1]NBA-Data-1980-2019'!$H$1:$H$16305,"",0)</f>
        <v/>
      </c>
      <c r="AZ300" s="2" t="str" cm="1">
        <f t="array" ref="AZ300">_xlfn.XLOOKUP($A300&amp;AZ$5,'[1]NBA-Data-1980-2019'!$B$1:$B$16305&amp;'[1]NBA-Data-1980-2019'!$A$1:$A$16305,'[1]NBA-Data-1980-2019'!$H$1:$H$16305,"",0)</f>
        <v/>
      </c>
      <c r="BA300" s="2" t="str" cm="1">
        <f t="array" ref="BA300">_xlfn.XLOOKUP($A300&amp;BA$5,'[1]NBA-Data-1980-2019'!$B$1:$B$16305&amp;'[1]NBA-Data-1980-2019'!$A$1:$A$16305,'[1]NBA-Data-1980-2019'!$H$1:$H$16305,"",0)</f>
        <v/>
      </c>
      <c r="BB300" s="2" t="str" cm="1">
        <f t="array" ref="BB300">_xlfn.XLOOKUP($A300&amp;BB$5,'[1]NBA-Data-1980-2019'!$B$1:$B$16305&amp;'[1]NBA-Data-1980-2019'!$A$1:$A$16305,'[1]NBA-Data-1980-2019'!$H$1:$H$16305,"",0)</f>
        <v/>
      </c>
      <c r="BC300" s="2" t="str" cm="1">
        <f t="array" ref="BC300">_xlfn.XLOOKUP($A300&amp;BC$5,'[1]NBA-Data-1980-2019'!$B$1:$B$16305&amp;'[1]NBA-Data-1980-2019'!$A$1:$A$16305,'[1]NBA-Data-1980-2019'!$H$1:$H$16305,"",0)</f>
        <v/>
      </c>
      <c r="BD300" s="2" t="str" cm="1">
        <f t="array" ref="BD300">_xlfn.XLOOKUP($A300&amp;BD$5,'[1]NBA-Data-1980-2019'!$B$1:$B$16305&amp;'[1]NBA-Data-1980-2019'!$A$1:$A$16305,'[1]NBA-Data-1980-2019'!$H$1:$H$16305,"",0)</f>
        <v/>
      </c>
      <c r="BE300" s="2" t="str" cm="1">
        <f t="array" ref="BE300">_xlfn.XLOOKUP($A300&amp;BE$5,'[1]NBA-Data-1980-2019'!$B$1:$B$16305&amp;'[1]NBA-Data-1980-2019'!$A$1:$A$16305,'[1]NBA-Data-1980-2019'!$H$1:$H$16305,"",0)</f>
        <v/>
      </c>
      <c r="BF300" s="2" t="str" cm="1">
        <f t="array" ref="BF300">_xlfn.XLOOKUP($A300&amp;BF$5,'[1]NBA-Data-1980-2019'!$B$1:$B$16305&amp;'[1]NBA-Data-1980-2019'!$A$1:$A$16305,'[1]NBA-Data-1980-2019'!$H$1:$H$16305,"",0)</f>
        <v/>
      </c>
      <c r="BG300" s="2" t="str" cm="1">
        <f t="array" ref="BG300">_xlfn.XLOOKUP($A300&amp;BG$5,'[1]NBA-Data-1980-2019'!$B$1:$B$16305&amp;'[1]NBA-Data-1980-2019'!$A$1:$A$16305,'[1]NBA-Data-1980-2019'!$H$1:$H$16305,"",0)</f>
        <v/>
      </c>
      <c r="BH300" s="2" t="str" cm="1">
        <f t="array" ref="BH300">_xlfn.XLOOKUP($A300&amp;BH$5,'[1]NBA-Data-1980-2019'!$B$1:$B$16305&amp;'[1]NBA-Data-1980-2019'!$A$1:$A$16305,'[1]NBA-Data-1980-2019'!$H$1:$H$16305,"",0)</f>
        <v/>
      </c>
      <c r="BI300" s="2" t="str" cm="1">
        <f t="array" ref="BI300">_xlfn.XLOOKUP($A300&amp;BI$5,'[1]NBA-Data-1980-2019'!$B$1:$B$16305&amp;'[1]NBA-Data-1980-2019'!$A$1:$A$16305,'[1]NBA-Data-1980-2019'!$H$1:$H$16305,"",0)</f>
        <v/>
      </c>
      <c r="BJ300" s="2" t="str" cm="1">
        <f t="array" ref="BJ300">_xlfn.XLOOKUP($A300&amp;BJ$5,'[1]NBA-Data-1980-2019'!$B$1:$B$16305&amp;'[1]NBA-Data-1980-2019'!$A$1:$A$16305,'[1]NBA-Data-1980-2019'!$H$1:$H$16305,"",0)</f>
        <v/>
      </c>
      <c r="BK300" s="2" t="str" cm="1">
        <f t="array" ref="BK300">_xlfn.XLOOKUP($A300&amp;BK$5,'[1]NBA-Data-1980-2019'!$B$1:$B$16305&amp;'[1]NBA-Data-1980-2019'!$A$1:$A$16305,'[1]NBA-Data-1980-2019'!$H$1:$H$16305,"",0)</f>
        <v/>
      </c>
      <c r="BL300" s="2" t="str" cm="1">
        <f t="array" ref="BL300">_xlfn.XLOOKUP($A300&amp;BL$5,'[1]NBA-Data-1980-2019'!$B$1:$B$16305&amp;'[1]NBA-Data-1980-2019'!$A$1:$A$16305,'[1]NBA-Data-1980-2019'!$H$1:$H$16305,"",0)</f>
        <v/>
      </c>
      <c r="BM300" s="2" t="str" cm="1">
        <f t="array" ref="BM300">_xlfn.XLOOKUP($A300&amp;BM$5,'[1]NBA-Data-1980-2019'!$B$1:$B$16305&amp;'[1]NBA-Data-1980-2019'!$A$1:$A$16305,'[1]NBA-Data-1980-2019'!$H$1:$H$16305,"",0)</f>
        <v/>
      </c>
      <c r="BN300" s="2" cm="1">
        <f t="array" ref="BN300">_xlfn.XLOOKUP($A300&amp;BN$5,'[1]NBA-Data-1980-2019'!$B$1:$B$16305&amp;'[1]NBA-Data-1980-2019'!$A$1:$A$16305,'[1]NBA-Data-1980-2019'!$F$1:$F$16305,"",0)</f>
        <v>20.6</v>
      </c>
      <c r="BO300" s="2" cm="1">
        <f t="array" ref="BO300">_xlfn.XLOOKUP($A300&amp;BO$5,'[1]NBA-Data-1980-2019'!$B$1:$B$16305&amp;'[1]NBA-Data-1980-2019'!$A$1:$A$16305,'[1]NBA-Data-1980-2019'!$F$1:$F$16305,"",0)</f>
        <v>18.899999999999999</v>
      </c>
      <c r="BP300" s="2" cm="1">
        <f t="array" ref="BP300">_xlfn.XLOOKUP($A300&amp;BP$5,'[1]NBA-Data-1980-2019'!$B$1:$B$16305&amp;'[1]NBA-Data-1980-2019'!$A$1:$A$16305,'[1]NBA-Data-1980-2019'!$F$1:$F$16305,"",0)</f>
        <v>19.2</v>
      </c>
      <c r="BQ300" s="2" cm="1">
        <f t="array" ref="BQ300">_xlfn.XLOOKUP($A300&amp;BQ$5,'[1]NBA-Data-1980-2019'!$B$1:$B$16305&amp;'[1]NBA-Data-1980-2019'!$A$1:$A$16305,'[1]NBA-Data-1980-2019'!$F$1:$F$16305,"",0)</f>
        <v>16.100000000000001</v>
      </c>
      <c r="BR300" s="2" cm="1">
        <f t="array" ref="BR300">_xlfn.XLOOKUP($A300&amp;BR$5,'[1]NBA-Data-1980-2019'!$B$1:$B$16305&amp;'[1]NBA-Data-1980-2019'!$A$1:$A$16305,'[1]NBA-Data-1980-2019'!$F$1:$F$16305,"",0)</f>
        <v>10.1</v>
      </c>
      <c r="BS300" s="2" cm="1">
        <f t="array" ref="BS300">_xlfn.XLOOKUP($A300&amp;BS$5,'[1]NBA-Data-1980-2019'!$B$1:$B$16305&amp;'[1]NBA-Data-1980-2019'!$A$1:$A$16305,'[1]NBA-Data-1980-2019'!$F$1:$F$16305,"",0)</f>
        <v>13</v>
      </c>
      <c r="BT300" s="2" cm="1">
        <f t="array" ref="BT300">_xlfn.XLOOKUP($A300&amp;BT$5,'[1]NBA-Data-1980-2019'!$B$1:$B$16305&amp;'[1]NBA-Data-1980-2019'!$A$1:$A$16305,'[1]NBA-Data-1980-2019'!$F$1:$F$16305,"",0)</f>
        <v>14.3</v>
      </c>
      <c r="BU300" s="2" t="str" cm="1">
        <f t="array" ref="BU300">_xlfn.XLOOKUP($A300&amp;BU$5,'[1]NBA-Data-1980-2019'!$B$1:$B$16305&amp;'[1]NBA-Data-1980-2019'!$A$1:$A$16305,'[1]NBA-Data-1980-2019'!$F$1:$F$16305,"",0)</f>
        <v/>
      </c>
      <c r="BV300" s="2" t="str" cm="1">
        <f t="array" ref="BV300">_xlfn.XLOOKUP($A300&amp;BV$5,'[1]NBA-Data-1980-2019'!$B$1:$B$16305&amp;'[1]NBA-Data-1980-2019'!$A$1:$A$16305,'[1]NBA-Data-1980-2019'!$F$1:$F$16305,"",0)</f>
        <v/>
      </c>
      <c r="BW300" s="2" t="str" cm="1">
        <f t="array" ref="BW300">_xlfn.XLOOKUP($A300&amp;BW$5,'[1]NBA-Data-1980-2019'!$B$1:$B$16305&amp;'[1]NBA-Data-1980-2019'!$A$1:$A$16305,'[1]NBA-Data-1980-2019'!$F$1:$F$16305,"",0)</f>
        <v/>
      </c>
      <c r="BX300" s="2" t="str" cm="1">
        <f t="array" ref="BX300">_xlfn.XLOOKUP($A300&amp;BX$5,'[1]NBA-Data-1980-2019'!$B$1:$B$16305&amp;'[1]NBA-Data-1980-2019'!$A$1:$A$16305,'[1]NBA-Data-1980-2019'!$F$1:$F$16305,"",0)</f>
        <v/>
      </c>
      <c r="BY300" s="2" t="str" cm="1">
        <f t="array" ref="BY300">_xlfn.XLOOKUP($A300&amp;BY$5,'[1]NBA-Data-1980-2019'!$B$1:$B$16305&amp;'[1]NBA-Data-1980-2019'!$A$1:$A$16305,'[1]NBA-Data-1980-2019'!$F$1:$F$16305,"",0)</f>
        <v/>
      </c>
      <c r="BZ300" s="2" t="str" cm="1">
        <f t="array" ref="BZ300">_xlfn.XLOOKUP($A300&amp;BZ$5,'[1]NBA-Data-1980-2019'!$B$1:$B$16305&amp;'[1]NBA-Data-1980-2019'!$A$1:$A$16305,'[1]NBA-Data-1980-2019'!$F$1:$F$16305,"",0)</f>
        <v/>
      </c>
      <c r="CA300" s="2" t="str" cm="1">
        <f t="array" ref="CA300">_xlfn.XLOOKUP($A300&amp;CA$5,'[1]NBA-Data-1980-2019'!$B$1:$B$16305&amp;'[1]NBA-Data-1980-2019'!$A$1:$A$16305,'[1]NBA-Data-1980-2019'!$F$1:$F$16305,"",0)</f>
        <v/>
      </c>
      <c r="CB300" s="2" t="str" cm="1">
        <f t="array" ref="CB300">_xlfn.XLOOKUP($A300&amp;CB$5,'[1]NBA-Data-1980-2019'!$B$1:$B$16305&amp;'[1]NBA-Data-1980-2019'!$A$1:$A$16305,'[1]NBA-Data-1980-2019'!$F$1:$F$16305,"",0)</f>
        <v/>
      </c>
      <c r="CC300" s="2" t="str" cm="1">
        <f t="array" ref="CC300">_xlfn.XLOOKUP($A300&amp;CC$5,'[1]NBA-Data-1980-2019'!$B$1:$B$16305&amp;'[1]NBA-Data-1980-2019'!$A$1:$A$16305,'[1]NBA-Data-1980-2019'!$F$1:$F$16305,"",0)</f>
        <v/>
      </c>
      <c r="CD300" s="2" t="str" cm="1">
        <f t="array" ref="CD300">_xlfn.XLOOKUP($A300&amp;CD$5,'[1]NBA-Data-1980-2019'!$B$1:$B$16305&amp;'[1]NBA-Data-1980-2019'!$A$1:$A$16305,'[1]NBA-Data-1980-2019'!$F$1:$F$16305,"",0)</f>
        <v/>
      </c>
      <c r="CE300" s="2" t="str" cm="1">
        <f t="array" ref="CE300">_xlfn.XLOOKUP($A300&amp;CE$5,'[1]NBA-Data-1980-2019'!$B$1:$B$16305&amp;'[1]NBA-Data-1980-2019'!$A$1:$A$16305,'[1]NBA-Data-1980-2019'!$F$1:$F$16305,"",0)</f>
        <v/>
      </c>
      <c r="CF300" s="2" t="str" cm="1">
        <f t="array" ref="CF300">_xlfn.XLOOKUP($A300&amp;CF$5,'[1]NBA-Data-1980-2019'!$B$1:$B$16305&amp;'[1]NBA-Data-1980-2019'!$A$1:$A$16305,'[1]NBA-Data-1980-2019'!$F$1:$F$16305,"",0)</f>
        <v/>
      </c>
      <c r="CG300" s="2" t="str" cm="1">
        <f t="array" ref="CG300">_xlfn.XLOOKUP($A300&amp;CG$5,'[1]NBA-Data-1980-2019'!$B$1:$B$16305&amp;'[1]NBA-Data-1980-2019'!$A$1:$A$16305,'[1]NBA-Data-1980-2019'!$F$1:$F$16305,"",0)</f>
        <v/>
      </c>
      <c r="CH300" s="2" t="str" cm="1">
        <f t="array" ref="CH300">_xlfn.XLOOKUP($A300&amp;CH$5,'[1]NBA-Data-1980-2019'!$B$1:$B$16305&amp;'[1]NBA-Data-1980-2019'!$A$1:$A$16305,'[1]NBA-Data-1980-2019'!$F$1:$F$16305,"",0)</f>
        <v/>
      </c>
      <c r="CI300" s="2" t="str" cm="1">
        <f t="array" ref="CI300">_xlfn.XLOOKUP($A300&amp;CI$5,'[1]NBA-Data-1980-2019'!$B$1:$B$16305&amp;'[1]NBA-Data-1980-2019'!$A$1:$A$16305,'[1]NBA-Data-1980-2019'!$F$1:$F$16305,"",0)</f>
        <v/>
      </c>
      <c r="CJ300" s="2" t="str" cm="1">
        <f t="array" ref="CJ300">_xlfn.XLOOKUP($A300&amp;CJ$5,'[1]NBA-Data-1980-2019'!$B$1:$B$16305&amp;'[1]NBA-Data-1980-2019'!$A$1:$A$16305,'[1]NBA-Data-1980-2019'!$F$1:$F$16305,"",0)</f>
        <v/>
      </c>
      <c r="CK300" s="2" t="str" cm="1">
        <f t="array" ref="CK300">_xlfn.XLOOKUP($A300&amp;CK$5,'[1]NBA-Data-1980-2019'!$B$1:$B$16305&amp;'[1]NBA-Data-1980-2019'!$A$1:$A$16305,'[1]NBA-Data-1980-2019'!$F$1:$F$16305,"",0)</f>
        <v/>
      </c>
      <c r="CL300" s="2" t="str" cm="1">
        <f t="array" ref="CL300">_xlfn.XLOOKUP($A300&amp;CL$5,'[1]NBA-Data-1980-2019'!$B$1:$B$16305&amp;'[1]NBA-Data-1980-2019'!$A$1:$A$16305,'[1]NBA-Data-1980-2019'!$F$1:$F$16305,"",0)</f>
        <v/>
      </c>
      <c r="CM300" s="2" t="str" cm="1">
        <f t="array" ref="CM300">_xlfn.XLOOKUP($A300&amp;CM$5,'[1]NBA-Data-1980-2019'!$B$1:$B$16305&amp;'[1]NBA-Data-1980-2019'!$A$1:$A$16305,'[1]NBA-Data-1980-2019'!$F$1:$F$16305,"",0)</f>
        <v/>
      </c>
      <c r="CN300" s="2" t="str" cm="1">
        <f t="array" ref="CN300">_xlfn.XLOOKUP($A300&amp;CN$5,'[1]NBA-Data-1980-2019'!$B$1:$B$16305&amp;'[1]NBA-Data-1980-2019'!$A$1:$A$16305,'[1]NBA-Data-1980-2019'!$F$1:$F$16305,"",0)</f>
        <v/>
      </c>
      <c r="CO300" s="2" t="str" cm="1">
        <f t="array" ref="CO300">_xlfn.XLOOKUP($A300&amp;CO$5,'[1]NBA-Data-1980-2019'!$B$1:$B$16305&amp;'[1]NBA-Data-1980-2019'!$A$1:$A$16305,'[1]NBA-Data-1980-2019'!$F$1:$F$16305,"",0)</f>
        <v/>
      </c>
      <c r="CP300" s="2" t="str" cm="1">
        <f t="array" ref="CP300">_xlfn.XLOOKUP($A300&amp;CP$5,'[1]NBA-Data-1980-2019'!$B$1:$B$16305&amp;'[1]NBA-Data-1980-2019'!$A$1:$A$16305,'[1]NBA-Data-1980-2019'!$F$1:$F$16305,"",0)</f>
        <v/>
      </c>
      <c r="CQ300" s="2" t="str" cm="1">
        <f t="array" ref="CQ300">_xlfn.XLOOKUP($A300&amp;CQ$5,'[1]NBA-Data-1980-2019'!$B$1:$B$16305&amp;'[1]NBA-Data-1980-2019'!$A$1:$A$16305,'[1]NBA-Data-1980-2019'!$F$1:$F$16305,"",0)</f>
        <v/>
      </c>
      <c r="CR300" s="2" t="str" cm="1">
        <f t="array" ref="CR300">_xlfn.XLOOKUP($A300&amp;CR$5,'[1]NBA-Data-1980-2019'!$B$1:$B$16305&amp;'[1]NBA-Data-1980-2019'!$A$1:$A$16305,'[1]NBA-Data-1980-2019'!$F$1:$F$16305,"",0)</f>
        <v/>
      </c>
      <c r="CS300" s="2" t="str" cm="1">
        <f t="array" ref="CS300">_xlfn.XLOOKUP($A300&amp;CS$5,'[1]NBA-Data-1980-2019'!$B$1:$B$16305&amp;'[1]NBA-Data-1980-2019'!$A$1:$A$16305,'[1]NBA-Data-1980-2019'!$F$1:$F$16305,"",0)</f>
        <v/>
      </c>
      <c r="CU300" s="2" t="str">
        <f>_xlfn.XLOOKUP($A300,TEAMS!$G$1:$G$839,TEAMS!$H$1:$H$839,"",0)</f>
        <v>C</v>
      </c>
      <c r="CV300" s="2" t="str">
        <f>_xlfn.XLOOKUP($CU300,DASHBOARD!$B$22:$B$27,DASHBOARD!$C$22:$C$27,"",0)</f>
        <v>CENTER</v>
      </c>
      <c r="CY300" s="63">
        <f>SUMIFS('[1]NBA-Data-1980-2019'!$G$1:$G$16305,'[1]NBA-Data-1980-2019'!$B$1:$B$16305,$A300,'[1]NBA-Data-1980-2019'!$A$1:$A$16305,CY$9)</f>
        <v>2500000</v>
      </c>
      <c r="CZ300" s="63">
        <f>SUMIFS('[1]NBA-Data-1980-2019'!$G$1:$G$16305,'[1]NBA-Data-1980-2019'!$B$1:$B$16305,$A300,'[1]NBA-Data-1980-2019'!$A$1:$A$16305,CZ$9)</f>
        <v>3000000</v>
      </c>
      <c r="DA300" s="63">
        <f>SUMIFS('[1]NBA-Data-1980-2019'!$G$1:$G$16305,'[1]NBA-Data-1980-2019'!$B$1:$B$16305,$A300,'[1]NBA-Data-1980-2019'!$A$1:$A$16305,DA$9)</f>
        <v>3513000</v>
      </c>
      <c r="DB300" s="63">
        <f>SUMIFS('[1]NBA-Data-1980-2019'!$G$1:$G$16305,'[1]NBA-Data-1980-2019'!$B$1:$B$16305,$A300,'[1]NBA-Data-1980-2019'!$A$1:$A$16305,DB$9)</f>
        <v>4000000</v>
      </c>
      <c r="DC300" s="63">
        <f>SUMIFS('[1]NBA-Data-1980-2019'!$G$1:$G$16305,'[1]NBA-Data-1980-2019'!$B$1:$B$16305,$A300,'[1]NBA-Data-1980-2019'!$A$1:$A$16305,DC$9)</f>
        <v>1925000</v>
      </c>
      <c r="DD300" s="63">
        <f>SUMIFS('[1]NBA-Data-1980-2019'!$G$1:$G$16305,'[1]NBA-Data-1980-2019'!$B$1:$B$16305,$A300,'[1]NBA-Data-1980-2019'!$A$1:$A$16305,DD$9)</f>
        <v>2500000</v>
      </c>
      <c r="DE300" s="63">
        <f>SUMIFS('[1]NBA-Data-1980-2019'!$G$1:$G$16305,'[1]NBA-Data-1980-2019'!$B$1:$B$16305,$A300,'[1]NBA-Data-1980-2019'!$A$1:$A$16305,DE$9)</f>
        <v>1000000</v>
      </c>
      <c r="DF300" s="63">
        <f>SUMIFS('[1]NBA-Data-1980-2019'!$G$1:$G$16305,'[1]NBA-Data-1980-2019'!$B$1:$B$16305,$A300,'[1]NBA-Data-1980-2019'!$A$1:$A$16305,DF$9)</f>
        <v>0</v>
      </c>
      <c r="DG300" s="63">
        <f>SUMIFS('[1]NBA-Data-1980-2019'!$G$1:$G$16305,'[1]NBA-Data-1980-2019'!$B$1:$B$16305,$A300,'[1]NBA-Data-1980-2019'!$A$1:$A$16305,DG$9)</f>
        <v>0</v>
      </c>
      <c r="DH300" s="63">
        <f>SUMIFS('[1]NBA-Data-1980-2019'!$G$1:$G$16305,'[1]NBA-Data-1980-2019'!$B$1:$B$16305,$A300,'[1]NBA-Data-1980-2019'!$A$1:$A$16305,DH$9)</f>
        <v>0</v>
      </c>
      <c r="DI300" s="63">
        <f>SUMIFS('[1]NBA-Data-1980-2019'!$G$1:$G$16305,'[1]NBA-Data-1980-2019'!$B$1:$B$16305,$A300,'[1]NBA-Data-1980-2019'!$A$1:$A$16305,DI$9)</f>
        <v>0</v>
      </c>
      <c r="DJ300" s="63">
        <f>SUMIFS('[1]NBA-Data-1980-2019'!$G$1:$G$16305,'[1]NBA-Data-1980-2019'!$B$1:$B$16305,$A300,'[1]NBA-Data-1980-2019'!$A$1:$A$16305,DJ$9)</f>
        <v>0</v>
      </c>
      <c r="DK300" s="63">
        <f>SUMIFS('[1]NBA-Data-1980-2019'!$G$1:$G$16305,'[1]NBA-Data-1980-2019'!$B$1:$B$16305,$A300,'[1]NBA-Data-1980-2019'!$A$1:$A$16305,DK$9)</f>
        <v>0</v>
      </c>
      <c r="DL300" s="63">
        <f>SUMIFS('[1]NBA-Data-1980-2019'!$G$1:$G$16305,'[1]NBA-Data-1980-2019'!$B$1:$B$16305,$A300,'[1]NBA-Data-1980-2019'!$A$1:$A$16305,DL$9)</f>
        <v>0</v>
      </c>
      <c r="DM300" s="63">
        <f>SUMIFS('[1]NBA-Data-1980-2019'!$G$1:$G$16305,'[1]NBA-Data-1980-2019'!$B$1:$B$16305,$A300,'[1]NBA-Data-1980-2019'!$A$1:$A$16305,DM$9)</f>
        <v>0</v>
      </c>
      <c r="DN300" s="63">
        <f>SUMIFS('[1]NBA-Data-1980-2019'!$G$1:$G$16305,'[1]NBA-Data-1980-2019'!$B$1:$B$16305,$A300,'[1]NBA-Data-1980-2019'!$A$1:$A$16305,DN$9)</f>
        <v>0</v>
      </c>
      <c r="DO300" s="63">
        <f>SUMIFS('[1]NBA-Data-1980-2019'!$G$1:$G$16305,'[1]NBA-Data-1980-2019'!$B$1:$B$16305,$A300,'[1]NBA-Data-1980-2019'!$A$1:$A$16305,DO$9)</f>
        <v>0</v>
      </c>
      <c r="DP300" s="63">
        <f>SUMIFS('[1]NBA-Data-1980-2019'!$G$1:$G$16305,'[1]NBA-Data-1980-2019'!$B$1:$B$16305,$A300,'[1]NBA-Data-1980-2019'!$A$1:$A$16305,DP$9)</f>
        <v>0</v>
      </c>
      <c r="DQ300" s="63">
        <f>SUMIFS('[1]NBA-Data-1980-2019'!$G$1:$G$16305,'[1]NBA-Data-1980-2019'!$B$1:$B$16305,$A300,'[1]NBA-Data-1980-2019'!$A$1:$A$16305,DQ$9)</f>
        <v>0</v>
      </c>
      <c r="DR300" s="63">
        <f>SUMIFS('[1]NBA-Data-1980-2019'!$G$1:$G$16305,'[1]NBA-Data-1980-2019'!$B$1:$B$16305,$A300,'[1]NBA-Data-1980-2019'!$A$1:$A$16305,DR$9)</f>
        <v>0</v>
      </c>
      <c r="DS300" s="63">
        <f>SUMIFS('[1]NBA-Data-1980-2019'!$G$1:$G$16305,'[1]NBA-Data-1980-2019'!$B$1:$B$16305,$A300,'[1]NBA-Data-1980-2019'!$A$1:$A$16305,DS$9)</f>
        <v>0</v>
      </c>
      <c r="DT300" s="63">
        <f>SUMIFS('[1]NBA-Data-1980-2019'!$G$1:$G$16305,'[1]NBA-Data-1980-2019'!$B$1:$B$16305,$A300,'[1]NBA-Data-1980-2019'!$A$1:$A$16305,DT$9)</f>
        <v>0</v>
      </c>
      <c r="DU300" s="63">
        <f>SUMIFS('[1]NBA-Data-1980-2019'!$G$1:$G$16305,'[1]NBA-Data-1980-2019'!$B$1:$B$16305,$A300,'[1]NBA-Data-1980-2019'!$A$1:$A$16305,DU$9)</f>
        <v>0</v>
      </c>
      <c r="DV300" s="63">
        <f>SUMIFS('[1]NBA-Data-1980-2019'!$G$1:$G$16305,'[1]NBA-Data-1980-2019'!$B$1:$B$16305,$A300,'[1]NBA-Data-1980-2019'!$A$1:$A$16305,DV$9)</f>
        <v>0</v>
      </c>
      <c r="DW300" s="63">
        <f>SUMIFS('[1]NBA-Data-1980-2019'!$G$1:$G$16305,'[1]NBA-Data-1980-2019'!$B$1:$B$16305,$A300,'[1]NBA-Data-1980-2019'!$A$1:$A$16305,DW$9)</f>
        <v>0</v>
      </c>
      <c r="DX300" s="63">
        <f>SUMIFS('[1]NBA-Data-1980-2019'!$G$1:$G$16305,'[1]NBA-Data-1980-2019'!$B$1:$B$16305,$A300,'[1]NBA-Data-1980-2019'!$A$1:$A$16305,DX$9)</f>
        <v>0</v>
      </c>
      <c r="DY300" s="63">
        <f>SUMIFS('[1]NBA-Data-1980-2019'!$G$1:$G$16305,'[1]NBA-Data-1980-2019'!$B$1:$B$16305,$A300,'[1]NBA-Data-1980-2019'!$A$1:$A$16305,DY$9)</f>
        <v>0</v>
      </c>
      <c r="DZ300" s="63">
        <f>SUMIFS('[1]NBA-Data-1980-2019'!$G$1:$G$16305,'[1]NBA-Data-1980-2019'!$B$1:$B$16305,$A300,'[1]NBA-Data-1980-2019'!$A$1:$A$16305,DZ$9)</f>
        <v>0</v>
      </c>
      <c r="EA300" s="63">
        <f>SUMIFS('[1]NBA-Data-1980-2019'!$G$1:$G$16305,'[1]NBA-Data-1980-2019'!$B$1:$B$16305,$A300,'[1]NBA-Data-1980-2019'!$A$1:$A$16305,EA$9)</f>
        <v>0</v>
      </c>
      <c r="EB300" s="63">
        <f>SUMIFS('[1]NBA-Data-1980-2019'!$G$1:$G$16305,'[1]NBA-Data-1980-2019'!$B$1:$B$16305,$A300,'[1]NBA-Data-1980-2019'!$A$1:$A$16305,EB$9)</f>
        <v>0</v>
      </c>
      <c r="EC300" s="63">
        <f>SUMIFS('[1]NBA-Data-1980-2019'!$G$1:$G$16305,'[1]NBA-Data-1980-2019'!$B$1:$B$16305,$A300,'[1]NBA-Data-1980-2019'!$A$1:$A$16305,EC$9)</f>
        <v>0</v>
      </c>
      <c r="ED300" s="63">
        <f>SUMIFS('[1]NBA-Data-1980-2019'!$G$1:$G$16305,'[1]NBA-Data-1980-2019'!$B$1:$B$16305,$A300,'[1]NBA-Data-1980-2019'!$A$1:$A$16305,ED$9)</f>
        <v>0</v>
      </c>
      <c r="EH300" s="2" t="s">
        <v>1484</v>
      </c>
    </row>
    <row r="301" spans="1:165" x14ac:dyDescent="0.2">
      <c r="A301" s="2" t="s">
        <v>625</v>
      </c>
      <c r="B301" s="2" t="str" cm="1">
        <f t="array" ref="B301">_xlfn.XLOOKUP($A301&amp;B$5,'[1]NBA-Data-1980-2019'!$B$1:$B$16305&amp;'[1]NBA-Data-1980-2019'!$A$1:$A$16305,'[1]NBA-Data-1980-2019'!$D$1:$D$16305,"",0)</f>
        <v/>
      </c>
      <c r="C301" s="2" t="str" cm="1">
        <f t="array" ref="C301">_xlfn.XLOOKUP($A301&amp;C$5,'[1]NBA-Data-1980-2019'!$B$1:$B$16305&amp;'[1]NBA-Data-1980-2019'!$A$1:$A$16305,'[1]NBA-Data-1980-2019'!$D$1:$D$16305,"",0)</f>
        <v/>
      </c>
      <c r="D301" s="2" t="str" cm="1">
        <f t="array" ref="D301">_xlfn.XLOOKUP($A301&amp;D$5,'[1]NBA-Data-1980-2019'!$B$1:$B$16305&amp;'[1]NBA-Data-1980-2019'!$A$1:$A$16305,'[1]NBA-Data-1980-2019'!$D$1:$D$16305,"",0)</f>
        <v/>
      </c>
      <c r="E301" s="2" t="str" cm="1">
        <f t="array" ref="E301">_xlfn.XLOOKUP($A301&amp;E$5,'[1]NBA-Data-1980-2019'!$B$1:$B$16305&amp;'[1]NBA-Data-1980-2019'!$A$1:$A$16305,'[1]NBA-Data-1980-2019'!$D$1:$D$16305,"",0)</f>
        <v/>
      </c>
      <c r="F301" s="2" t="str" cm="1">
        <f t="array" ref="F301">_xlfn.XLOOKUP($A301&amp;F$5,'[1]NBA-Data-1980-2019'!$B$1:$B$16305&amp;'[1]NBA-Data-1980-2019'!$A$1:$A$16305,'[1]NBA-Data-1980-2019'!$D$1:$D$16305,"",0)</f>
        <v/>
      </c>
      <c r="G301" s="2" t="str" cm="1">
        <f t="array" ref="G301">_xlfn.XLOOKUP($A301&amp;G$5,'[1]NBA-Data-1980-2019'!$B$1:$B$16305&amp;'[1]NBA-Data-1980-2019'!$A$1:$A$16305,'[1]NBA-Data-1980-2019'!$D$1:$D$16305,"",0)</f>
        <v/>
      </c>
      <c r="H301" s="2" t="str" cm="1">
        <f t="array" ref="H301">_xlfn.XLOOKUP($A301&amp;H$5,'[1]NBA-Data-1980-2019'!$B$1:$B$16305&amp;'[1]NBA-Data-1980-2019'!$A$1:$A$16305,'[1]NBA-Data-1980-2019'!$D$1:$D$16305,"",0)</f>
        <v/>
      </c>
      <c r="I301" s="2" t="str" cm="1">
        <f t="array" ref="I301">_xlfn.XLOOKUP($A301&amp;I$5,'[1]NBA-Data-1980-2019'!$B$1:$B$16305&amp;'[1]NBA-Data-1980-2019'!$A$1:$A$16305,'[1]NBA-Data-1980-2019'!$D$1:$D$16305,"",0)</f>
        <v/>
      </c>
      <c r="J301" s="2" t="str" cm="1">
        <f t="array" ref="J301">_xlfn.XLOOKUP($A301&amp;J$5,'[1]NBA-Data-1980-2019'!$B$1:$B$16305&amp;'[1]NBA-Data-1980-2019'!$A$1:$A$16305,'[1]NBA-Data-1980-2019'!$D$1:$D$16305,"",0)</f>
        <v/>
      </c>
      <c r="K301" s="2" t="str" cm="1">
        <f t="array" ref="K301">_xlfn.XLOOKUP($A301&amp;K$5,'[1]NBA-Data-1980-2019'!$B$1:$B$16305&amp;'[1]NBA-Data-1980-2019'!$A$1:$A$16305,'[1]NBA-Data-1980-2019'!$D$1:$D$16305,"",0)</f>
        <v/>
      </c>
      <c r="L301" s="2" t="str" cm="1">
        <f t="array" ref="L301">_xlfn.XLOOKUP($A301&amp;L$5,'[1]NBA-Data-1980-2019'!$B$1:$B$16305&amp;'[1]NBA-Data-1980-2019'!$A$1:$A$16305,'[1]NBA-Data-1980-2019'!$D$1:$D$16305,"",0)</f>
        <v/>
      </c>
      <c r="M301" s="2" t="str" cm="1">
        <f t="array" ref="M301">_xlfn.XLOOKUP($A301&amp;M$5,'[1]NBA-Data-1980-2019'!$B$1:$B$16305&amp;'[1]NBA-Data-1980-2019'!$A$1:$A$16305,'[1]NBA-Data-1980-2019'!$D$1:$D$16305,"",0)</f>
        <v/>
      </c>
      <c r="N301" s="2" t="str" cm="1">
        <f t="array" ref="N301">_xlfn.XLOOKUP($A301&amp;N$5,'[1]NBA-Data-1980-2019'!$B$1:$B$16305&amp;'[1]NBA-Data-1980-2019'!$A$1:$A$16305,'[1]NBA-Data-1980-2019'!$D$1:$D$16305,"",0)</f>
        <v/>
      </c>
      <c r="O301" s="2" t="str" cm="1">
        <f t="array" ref="O301">_xlfn.XLOOKUP($A301&amp;O$5,'[1]NBA-Data-1980-2019'!$B$1:$B$16305&amp;'[1]NBA-Data-1980-2019'!$A$1:$A$16305,'[1]NBA-Data-1980-2019'!$D$1:$D$16305,"",0)</f>
        <v/>
      </c>
      <c r="P301" s="2" t="str" cm="1">
        <f t="array" ref="P301">_xlfn.XLOOKUP($A301&amp;P$5,'[1]NBA-Data-1980-2019'!$B$1:$B$16305&amp;'[1]NBA-Data-1980-2019'!$A$1:$A$16305,'[1]NBA-Data-1980-2019'!$D$1:$D$16305,"",0)</f>
        <v/>
      </c>
      <c r="Q301" s="2" t="str" cm="1">
        <f t="array" ref="Q301">_xlfn.XLOOKUP($A301&amp;Q$5,'[1]NBA-Data-1980-2019'!$B$1:$B$16305&amp;'[1]NBA-Data-1980-2019'!$A$1:$A$16305,'[1]NBA-Data-1980-2019'!$D$1:$D$16305,"",0)</f>
        <v/>
      </c>
      <c r="R301" s="2" t="str" cm="1">
        <f t="array" ref="R301">_xlfn.XLOOKUP($A301&amp;R$5,'[1]NBA-Data-1980-2019'!$B$1:$B$16305&amp;'[1]NBA-Data-1980-2019'!$A$1:$A$16305,'[1]NBA-Data-1980-2019'!$D$1:$D$16305,"",0)</f>
        <v/>
      </c>
      <c r="S301" s="2" t="str" cm="1">
        <f t="array" ref="S301">_xlfn.XLOOKUP($A301&amp;S$5,'[1]NBA-Data-1980-2019'!$B$1:$B$16305&amp;'[1]NBA-Data-1980-2019'!$A$1:$A$16305,'[1]NBA-Data-1980-2019'!$D$1:$D$16305,"",0)</f>
        <v/>
      </c>
      <c r="T301" s="2" t="str" cm="1">
        <f t="array" ref="T301">_xlfn.XLOOKUP($A301&amp;T$5,'[1]NBA-Data-1980-2019'!$B$1:$B$16305&amp;'[1]NBA-Data-1980-2019'!$A$1:$A$16305,'[1]NBA-Data-1980-2019'!$D$1:$D$16305,"",0)</f>
        <v/>
      </c>
      <c r="U301" s="2" t="str" cm="1">
        <f t="array" ref="U301">_xlfn.XLOOKUP($A301&amp;U$5,'[1]NBA-Data-1980-2019'!$B$1:$B$16305&amp;'[1]NBA-Data-1980-2019'!$A$1:$A$16305,'[1]NBA-Data-1980-2019'!$D$1:$D$16305,"",0)</f>
        <v/>
      </c>
      <c r="V301" s="2" t="str" cm="1">
        <f t="array" ref="V301">_xlfn.XLOOKUP($A301&amp;V$5,'[1]NBA-Data-1980-2019'!$B$1:$B$16305&amp;'[1]NBA-Data-1980-2019'!$A$1:$A$16305,'[1]NBA-Data-1980-2019'!$D$1:$D$16305,"",0)</f>
        <v/>
      </c>
      <c r="W301" s="2" t="str" cm="1">
        <f t="array" ref="W301">_xlfn.XLOOKUP($A301&amp;W$5,'[1]NBA-Data-1980-2019'!$B$1:$B$16305&amp;'[1]NBA-Data-1980-2019'!$A$1:$A$16305,'[1]NBA-Data-1980-2019'!$D$1:$D$16305,"",0)</f>
        <v/>
      </c>
      <c r="X301" s="2" t="str" cm="1">
        <f t="array" ref="X301">_xlfn.XLOOKUP($A301&amp;X$5,'[1]NBA-Data-1980-2019'!$B$1:$B$16305&amp;'[1]NBA-Data-1980-2019'!$A$1:$A$16305,'[1]NBA-Data-1980-2019'!$D$1:$D$16305,"",0)</f>
        <v/>
      </c>
      <c r="Y301" s="2" t="str" cm="1">
        <f t="array" ref="Y301">_xlfn.XLOOKUP($A301&amp;Y$5,'[1]NBA-Data-1980-2019'!$B$1:$B$16305&amp;'[1]NBA-Data-1980-2019'!$A$1:$A$16305,'[1]NBA-Data-1980-2019'!$D$1:$D$16305,"",0)</f>
        <v/>
      </c>
      <c r="Z301" s="2" t="str" cm="1">
        <f t="array" ref="Z301">_xlfn.XLOOKUP($A301&amp;Z$5,'[1]NBA-Data-1980-2019'!$B$1:$B$16305&amp;'[1]NBA-Data-1980-2019'!$A$1:$A$16305,'[1]NBA-Data-1980-2019'!$D$1:$D$16305,"",0)</f>
        <v/>
      </c>
      <c r="AA301" s="2" t="str" cm="1">
        <f t="array" ref="AA301">_xlfn.XLOOKUP($A301&amp;AA$5,'[1]NBA-Data-1980-2019'!$B$1:$B$16305&amp;'[1]NBA-Data-1980-2019'!$A$1:$A$16305,'[1]NBA-Data-1980-2019'!$D$1:$D$16305,"",0)</f>
        <v/>
      </c>
      <c r="AB301" s="2" t="str" cm="1">
        <f t="array" ref="AB301">_xlfn.XLOOKUP($A301&amp;AB$5,'[1]NBA-Data-1980-2019'!$B$1:$B$16305&amp;'[1]NBA-Data-1980-2019'!$A$1:$A$16305,'[1]NBA-Data-1980-2019'!$D$1:$D$16305,"",0)</f>
        <v/>
      </c>
      <c r="AC301" s="2" t="str" cm="1">
        <f t="array" ref="AC301">_xlfn.XLOOKUP($A301&amp;AC$5,'[1]NBA-Data-1980-2019'!$B$1:$B$16305&amp;'[1]NBA-Data-1980-2019'!$A$1:$A$16305,'[1]NBA-Data-1980-2019'!$D$1:$D$16305,"",0)</f>
        <v/>
      </c>
      <c r="AD301" s="2" t="str" cm="1">
        <f t="array" ref="AD301">_xlfn.XLOOKUP($A301&amp;AD$5,'[1]NBA-Data-1980-2019'!$B$1:$B$16305&amp;'[1]NBA-Data-1980-2019'!$A$1:$A$16305,'[1]NBA-Data-1980-2019'!$D$1:$D$16305,"",0)</f>
        <v>BRK</v>
      </c>
      <c r="AE301" s="2" t="str" cm="1">
        <f t="array" ref="AE301">_xlfn.XLOOKUP($A301&amp;AE$5,'[1]NBA-Data-1980-2019'!$B$1:$B$16305&amp;'[1]NBA-Data-1980-2019'!$A$1:$A$16305,'[1]NBA-Data-1980-2019'!$D$1:$D$16305,"",0)</f>
        <v/>
      </c>
      <c r="AF301" s="2" t="str" cm="1">
        <f t="array" ref="AF301">_xlfn.XLOOKUP($A301&amp;AF$5,'[1]NBA-Data-1980-2019'!$B$1:$B$16305&amp;'[1]NBA-Data-1980-2019'!$A$1:$A$16305,'[1]NBA-Data-1980-2019'!$D$1:$D$16305,"",0)</f>
        <v/>
      </c>
      <c r="AG301" s="2" t="str" cm="1">
        <f t="array" ref="AG301">_xlfn.XLOOKUP($A301&amp;AG$5,'[1]NBA-Data-1980-2019'!$B$1:$B$16305&amp;'[1]NBA-Data-1980-2019'!$A$1:$A$16305,'[1]NBA-Data-1980-2019'!$D$1:$D$16305,"",0)</f>
        <v/>
      </c>
      <c r="AH301" s="2" t="str" cm="1">
        <f t="array" ref="AH301">_xlfn.XLOOKUP($A301&amp;AH$5,'[1]NBA-Data-1980-2019'!$B$1:$B$16305&amp;'[1]NBA-Data-1980-2019'!$A$1:$A$16305,'[1]NBA-Data-1980-2019'!$H$1:$H$16305,"",0)</f>
        <v/>
      </c>
      <c r="AI301" s="2" t="str" cm="1">
        <f t="array" ref="AI301">_xlfn.XLOOKUP($A301&amp;AI$5,'[1]NBA-Data-1980-2019'!$B$1:$B$16305&amp;'[1]NBA-Data-1980-2019'!$A$1:$A$16305,'[1]NBA-Data-1980-2019'!$H$1:$H$16305,"",0)</f>
        <v/>
      </c>
      <c r="AJ301" s="2" t="str" cm="1">
        <f t="array" ref="AJ301">_xlfn.XLOOKUP($A301&amp;AJ$5,'[1]NBA-Data-1980-2019'!$B$1:$B$16305&amp;'[1]NBA-Data-1980-2019'!$A$1:$A$16305,'[1]NBA-Data-1980-2019'!$H$1:$H$16305,"",0)</f>
        <v/>
      </c>
      <c r="AK301" s="2" t="str" cm="1">
        <f t="array" ref="AK301">_xlfn.XLOOKUP($A301&amp;AK$5,'[1]NBA-Data-1980-2019'!$B$1:$B$16305&amp;'[1]NBA-Data-1980-2019'!$A$1:$A$16305,'[1]NBA-Data-1980-2019'!$H$1:$H$16305,"",0)</f>
        <v/>
      </c>
      <c r="AL301" s="2" t="str" cm="1">
        <f t="array" ref="AL301">_xlfn.XLOOKUP($A301&amp;AL$5,'[1]NBA-Data-1980-2019'!$B$1:$B$16305&amp;'[1]NBA-Data-1980-2019'!$A$1:$A$16305,'[1]NBA-Data-1980-2019'!$H$1:$H$16305,"",0)</f>
        <v/>
      </c>
      <c r="AM301" s="2" t="str" cm="1">
        <f t="array" ref="AM301">_xlfn.XLOOKUP($A301&amp;AM$5,'[1]NBA-Data-1980-2019'!$B$1:$B$16305&amp;'[1]NBA-Data-1980-2019'!$A$1:$A$16305,'[1]NBA-Data-1980-2019'!$H$1:$H$16305,"",0)</f>
        <v/>
      </c>
      <c r="AN301" s="2" t="str" cm="1">
        <f t="array" ref="AN301">_xlfn.XLOOKUP($A301&amp;AN$5,'[1]NBA-Data-1980-2019'!$B$1:$B$16305&amp;'[1]NBA-Data-1980-2019'!$A$1:$A$16305,'[1]NBA-Data-1980-2019'!$H$1:$H$16305,"",0)</f>
        <v/>
      </c>
      <c r="AO301" s="2" t="str" cm="1">
        <f t="array" ref="AO301">_xlfn.XLOOKUP($A301&amp;AO$5,'[1]NBA-Data-1980-2019'!$B$1:$B$16305&amp;'[1]NBA-Data-1980-2019'!$A$1:$A$16305,'[1]NBA-Data-1980-2019'!$H$1:$H$16305,"",0)</f>
        <v/>
      </c>
      <c r="AP301" s="2" t="str" cm="1">
        <f t="array" ref="AP301">_xlfn.XLOOKUP($A301&amp;AP$5,'[1]NBA-Data-1980-2019'!$B$1:$B$16305&amp;'[1]NBA-Data-1980-2019'!$A$1:$A$16305,'[1]NBA-Data-1980-2019'!$H$1:$H$16305,"",0)</f>
        <v/>
      </c>
      <c r="AQ301" s="2" t="str" cm="1">
        <f t="array" ref="AQ301">_xlfn.XLOOKUP($A301&amp;AQ$5,'[1]NBA-Data-1980-2019'!$B$1:$B$16305&amp;'[1]NBA-Data-1980-2019'!$A$1:$A$16305,'[1]NBA-Data-1980-2019'!$H$1:$H$16305,"",0)</f>
        <v/>
      </c>
      <c r="AR301" s="2" t="str" cm="1">
        <f t="array" ref="AR301">_xlfn.XLOOKUP($A301&amp;AR$5,'[1]NBA-Data-1980-2019'!$B$1:$B$16305&amp;'[1]NBA-Data-1980-2019'!$A$1:$A$16305,'[1]NBA-Data-1980-2019'!$H$1:$H$16305,"",0)</f>
        <v/>
      </c>
      <c r="AS301" s="2" t="str" cm="1">
        <f t="array" ref="AS301">_xlfn.XLOOKUP($A301&amp;AS$5,'[1]NBA-Data-1980-2019'!$B$1:$B$16305&amp;'[1]NBA-Data-1980-2019'!$A$1:$A$16305,'[1]NBA-Data-1980-2019'!$H$1:$H$16305,"",0)</f>
        <v/>
      </c>
      <c r="AT301" s="2" t="str" cm="1">
        <f t="array" ref="AT301">_xlfn.XLOOKUP($A301&amp;AT$5,'[1]NBA-Data-1980-2019'!$B$1:$B$16305&amp;'[1]NBA-Data-1980-2019'!$A$1:$A$16305,'[1]NBA-Data-1980-2019'!$H$1:$H$16305,"",0)</f>
        <v/>
      </c>
      <c r="AU301" s="2" t="str" cm="1">
        <f t="array" ref="AU301">_xlfn.XLOOKUP($A301&amp;AU$5,'[1]NBA-Data-1980-2019'!$B$1:$B$16305&amp;'[1]NBA-Data-1980-2019'!$A$1:$A$16305,'[1]NBA-Data-1980-2019'!$H$1:$H$16305,"",0)</f>
        <v/>
      </c>
      <c r="AV301" s="2" t="str" cm="1">
        <f t="array" ref="AV301">_xlfn.XLOOKUP($A301&amp;AV$5,'[1]NBA-Data-1980-2019'!$B$1:$B$16305&amp;'[1]NBA-Data-1980-2019'!$A$1:$A$16305,'[1]NBA-Data-1980-2019'!$H$1:$H$16305,"",0)</f>
        <v/>
      </c>
      <c r="AW301" s="2" t="str" cm="1">
        <f t="array" ref="AW301">_xlfn.XLOOKUP($A301&amp;AW$5,'[1]NBA-Data-1980-2019'!$B$1:$B$16305&amp;'[1]NBA-Data-1980-2019'!$A$1:$A$16305,'[1]NBA-Data-1980-2019'!$H$1:$H$16305,"",0)</f>
        <v/>
      </c>
      <c r="AX301" s="2" t="str" cm="1">
        <f t="array" ref="AX301">_xlfn.XLOOKUP($A301&amp;AX$5,'[1]NBA-Data-1980-2019'!$B$1:$B$16305&amp;'[1]NBA-Data-1980-2019'!$A$1:$A$16305,'[1]NBA-Data-1980-2019'!$H$1:$H$16305,"",0)</f>
        <v/>
      </c>
      <c r="AY301" s="2" t="str" cm="1">
        <f t="array" ref="AY301">_xlfn.XLOOKUP($A301&amp;AY$5,'[1]NBA-Data-1980-2019'!$B$1:$B$16305&amp;'[1]NBA-Data-1980-2019'!$A$1:$A$16305,'[1]NBA-Data-1980-2019'!$H$1:$H$16305,"",0)</f>
        <v/>
      </c>
      <c r="AZ301" s="2" t="str" cm="1">
        <f t="array" ref="AZ301">_xlfn.XLOOKUP($A301&amp;AZ$5,'[1]NBA-Data-1980-2019'!$B$1:$B$16305&amp;'[1]NBA-Data-1980-2019'!$A$1:$A$16305,'[1]NBA-Data-1980-2019'!$H$1:$H$16305,"",0)</f>
        <v/>
      </c>
      <c r="BA301" s="2" t="str" cm="1">
        <f t="array" ref="BA301">_xlfn.XLOOKUP($A301&amp;BA$5,'[1]NBA-Data-1980-2019'!$B$1:$B$16305&amp;'[1]NBA-Data-1980-2019'!$A$1:$A$16305,'[1]NBA-Data-1980-2019'!$H$1:$H$16305,"",0)</f>
        <v/>
      </c>
      <c r="BB301" s="2" t="str" cm="1">
        <f t="array" ref="BB301">_xlfn.XLOOKUP($A301&amp;BB$5,'[1]NBA-Data-1980-2019'!$B$1:$B$16305&amp;'[1]NBA-Data-1980-2019'!$A$1:$A$16305,'[1]NBA-Data-1980-2019'!$H$1:$H$16305,"",0)</f>
        <v/>
      </c>
      <c r="BC301" s="2" t="str" cm="1">
        <f t="array" ref="BC301">_xlfn.XLOOKUP($A301&amp;BC$5,'[1]NBA-Data-1980-2019'!$B$1:$B$16305&amp;'[1]NBA-Data-1980-2019'!$A$1:$A$16305,'[1]NBA-Data-1980-2019'!$H$1:$H$16305,"",0)</f>
        <v/>
      </c>
      <c r="BD301" s="2" t="str" cm="1">
        <f t="array" ref="BD301">_xlfn.XLOOKUP($A301&amp;BD$5,'[1]NBA-Data-1980-2019'!$B$1:$B$16305&amp;'[1]NBA-Data-1980-2019'!$A$1:$A$16305,'[1]NBA-Data-1980-2019'!$H$1:$H$16305,"",0)</f>
        <v/>
      </c>
      <c r="BE301" s="2" t="str" cm="1">
        <f t="array" ref="BE301">_xlfn.XLOOKUP($A301&amp;BE$5,'[1]NBA-Data-1980-2019'!$B$1:$B$16305&amp;'[1]NBA-Data-1980-2019'!$A$1:$A$16305,'[1]NBA-Data-1980-2019'!$H$1:$H$16305,"",0)</f>
        <v/>
      </c>
      <c r="BF301" s="2" t="str" cm="1">
        <f t="array" ref="BF301">_xlfn.XLOOKUP($A301&amp;BF$5,'[1]NBA-Data-1980-2019'!$B$1:$B$16305&amp;'[1]NBA-Data-1980-2019'!$A$1:$A$16305,'[1]NBA-Data-1980-2019'!$H$1:$H$16305,"",0)</f>
        <v/>
      </c>
      <c r="BG301" s="2" t="str" cm="1">
        <f t="array" ref="BG301">_xlfn.XLOOKUP($A301&amp;BG$5,'[1]NBA-Data-1980-2019'!$B$1:$B$16305&amp;'[1]NBA-Data-1980-2019'!$A$1:$A$16305,'[1]NBA-Data-1980-2019'!$H$1:$H$16305,"",0)</f>
        <v/>
      </c>
      <c r="BH301" s="2" t="str" cm="1">
        <f t="array" ref="BH301">_xlfn.XLOOKUP($A301&amp;BH$5,'[1]NBA-Data-1980-2019'!$B$1:$B$16305&amp;'[1]NBA-Data-1980-2019'!$A$1:$A$16305,'[1]NBA-Data-1980-2019'!$H$1:$H$16305,"",0)</f>
        <v/>
      </c>
      <c r="BI301" s="2" t="str" cm="1">
        <f t="array" ref="BI301">_xlfn.XLOOKUP($A301&amp;BI$5,'[1]NBA-Data-1980-2019'!$B$1:$B$16305&amp;'[1]NBA-Data-1980-2019'!$A$1:$A$16305,'[1]NBA-Data-1980-2019'!$H$1:$H$16305,"",0)</f>
        <v/>
      </c>
      <c r="BJ301" s="2" cm="1">
        <f t="array" ref="BJ301">_xlfn.XLOOKUP($A301&amp;BJ$5,'[1]NBA-Data-1980-2019'!$B$1:$B$16305&amp;'[1]NBA-Data-1980-2019'!$A$1:$A$16305,'[1]NBA-Data-1980-2019'!$H$1:$H$16305,"",0)</f>
        <v>1291.5</v>
      </c>
      <c r="BK301" s="2" t="str" cm="1">
        <f t="array" ref="BK301">_xlfn.XLOOKUP($A301&amp;BK$5,'[1]NBA-Data-1980-2019'!$B$1:$B$16305&amp;'[1]NBA-Data-1980-2019'!$A$1:$A$16305,'[1]NBA-Data-1980-2019'!$H$1:$H$16305,"",0)</f>
        <v/>
      </c>
      <c r="BL301" s="2" t="str" cm="1">
        <f t="array" ref="BL301">_xlfn.XLOOKUP($A301&amp;BL$5,'[1]NBA-Data-1980-2019'!$B$1:$B$16305&amp;'[1]NBA-Data-1980-2019'!$A$1:$A$16305,'[1]NBA-Data-1980-2019'!$H$1:$H$16305,"",0)</f>
        <v/>
      </c>
      <c r="BM301" s="2" t="str" cm="1">
        <f t="array" ref="BM301">_xlfn.XLOOKUP($A301&amp;BM$5,'[1]NBA-Data-1980-2019'!$B$1:$B$16305&amp;'[1]NBA-Data-1980-2019'!$A$1:$A$16305,'[1]NBA-Data-1980-2019'!$H$1:$H$16305,"",0)</f>
        <v/>
      </c>
      <c r="BN301" s="2" t="str" cm="1">
        <f t="array" ref="BN301">_xlfn.XLOOKUP($A301&amp;BN$5,'[1]NBA-Data-1980-2019'!$B$1:$B$16305&amp;'[1]NBA-Data-1980-2019'!$A$1:$A$16305,'[1]NBA-Data-1980-2019'!$F$1:$F$16305,"",0)</f>
        <v/>
      </c>
      <c r="BO301" s="2" t="str" cm="1">
        <f t="array" ref="BO301">_xlfn.XLOOKUP($A301&amp;BO$5,'[1]NBA-Data-1980-2019'!$B$1:$B$16305&amp;'[1]NBA-Data-1980-2019'!$A$1:$A$16305,'[1]NBA-Data-1980-2019'!$F$1:$F$16305,"",0)</f>
        <v/>
      </c>
      <c r="BP301" s="2" t="str" cm="1">
        <f t="array" ref="BP301">_xlfn.XLOOKUP($A301&amp;BP$5,'[1]NBA-Data-1980-2019'!$B$1:$B$16305&amp;'[1]NBA-Data-1980-2019'!$A$1:$A$16305,'[1]NBA-Data-1980-2019'!$F$1:$F$16305,"",0)</f>
        <v/>
      </c>
      <c r="BQ301" s="2" t="str" cm="1">
        <f t="array" ref="BQ301">_xlfn.XLOOKUP($A301&amp;BQ$5,'[1]NBA-Data-1980-2019'!$B$1:$B$16305&amp;'[1]NBA-Data-1980-2019'!$A$1:$A$16305,'[1]NBA-Data-1980-2019'!$F$1:$F$16305,"",0)</f>
        <v/>
      </c>
      <c r="BR301" s="2" t="str" cm="1">
        <f t="array" ref="BR301">_xlfn.XLOOKUP($A301&amp;BR$5,'[1]NBA-Data-1980-2019'!$B$1:$B$16305&amp;'[1]NBA-Data-1980-2019'!$A$1:$A$16305,'[1]NBA-Data-1980-2019'!$F$1:$F$16305,"",0)</f>
        <v/>
      </c>
      <c r="BS301" s="2" t="str" cm="1">
        <f t="array" ref="BS301">_xlfn.XLOOKUP($A301&amp;BS$5,'[1]NBA-Data-1980-2019'!$B$1:$B$16305&amp;'[1]NBA-Data-1980-2019'!$A$1:$A$16305,'[1]NBA-Data-1980-2019'!$F$1:$F$16305,"",0)</f>
        <v/>
      </c>
      <c r="BT301" s="2" t="str" cm="1">
        <f t="array" ref="BT301">_xlfn.XLOOKUP($A301&amp;BT$5,'[1]NBA-Data-1980-2019'!$B$1:$B$16305&amp;'[1]NBA-Data-1980-2019'!$A$1:$A$16305,'[1]NBA-Data-1980-2019'!$F$1:$F$16305,"",0)</f>
        <v/>
      </c>
      <c r="BU301" s="2" t="str" cm="1">
        <f t="array" ref="BU301">_xlfn.XLOOKUP($A301&amp;BU$5,'[1]NBA-Data-1980-2019'!$B$1:$B$16305&amp;'[1]NBA-Data-1980-2019'!$A$1:$A$16305,'[1]NBA-Data-1980-2019'!$F$1:$F$16305,"",0)</f>
        <v/>
      </c>
      <c r="BV301" s="2" t="str" cm="1">
        <f t="array" ref="BV301">_xlfn.XLOOKUP($A301&amp;BV$5,'[1]NBA-Data-1980-2019'!$B$1:$B$16305&amp;'[1]NBA-Data-1980-2019'!$A$1:$A$16305,'[1]NBA-Data-1980-2019'!$F$1:$F$16305,"",0)</f>
        <v/>
      </c>
      <c r="BW301" s="2" t="str" cm="1">
        <f t="array" ref="BW301">_xlfn.XLOOKUP($A301&amp;BW$5,'[1]NBA-Data-1980-2019'!$B$1:$B$16305&amp;'[1]NBA-Data-1980-2019'!$A$1:$A$16305,'[1]NBA-Data-1980-2019'!$F$1:$F$16305,"",0)</f>
        <v/>
      </c>
      <c r="BX301" s="2" t="str" cm="1">
        <f t="array" ref="BX301">_xlfn.XLOOKUP($A301&amp;BX$5,'[1]NBA-Data-1980-2019'!$B$1:$B$16305&amp;'[1]NBA-Data-1980-2019'!$A$1:$A$16305,'[1]NBA-Data-1980-2019'!$F$1:$F$16305,"",0)</f>
        <v/>
      </c>
      <c r="BY301" s="2" t="str" cm="1">
        <f t="array" ref="BY301">_xlfn.XLOOKUP($A301&amp;BY$5,'[1]NBA-Data-1980-2019'!$B$1:$B$16305&amp;'[1]NBA-Data-1980-2019'!$A$1:$A$16305,'[1]NBA-Data-1980-2019'!$F$1:$F$16305,"",0)</f>
        <v/>
      </c>
      <c r="BZ301" s="2" t="str" cm="1">
        <f t="array" ref="BZ301">_xlfn.XLOOKUP($A301&amp;BZ$5,'[1]NBA-Data-1980-2019'!$B$1:$B$16305&amp;'[1]NBA-Data-1980-2019'!$A$1:$A$16305,'[1]NBA-Data-1980-2019'!$F$1:$F$16305,"",0)</f>
        <v/>
      </c>
      <c r="CA301" s="2" t="str" cm="1">
        <f t="array" ref="CA301">_xlfn.XLOOKUP($A301&amp;CA$5,'[1]NBA-Data-1980-2019'!$B$1:$B$16305&amp;'[1]NBA-Data-1980-2019'!$A$1:$A$16305,'[1]NBA-Data-1980-2019'!$F$1:$F$16305,"",0)</f>
        <v/>
      </c>
      <c r="CB301" s="2" t="str" cm="1">
        <f t="array" ref="CB301">_xlfn.XLOOKUP($A301&amp;CB$5,'[1]NBA-Data-1980-2019'!$B$1:$B$16305&amp;'[1]NBA-Data-1980-2019'!$A$1:$A$16305,'[1]NBA-Data-1980-2019'!$F$1:$F$16305,"",0)</f>
        <v/>
      </c>
      <c r="CC301" s="2" t="str" cm="1">
        <f t="array" ref="CC301">_xlfn.XLOOKUP($A301&amp;CC$5,'[1]NBA-Data-1980-2019'!$B$1:$B$16305&amp;'[1]NBA-Data-1980-2019'!$A$1:$A$16305,'[1]NBA-Data-1980-2019'!$F$1:$F$16305,"",0)</f>
        <v/>
      </c>
      <c r="CD301" s="2" t="str" cm="1">
        <f t="array" ref="CD301">_xlfn.XLOOKUP($A301&amp;CD$5,'[1]NBA-Data-1980-2019'!$B$1:$B$16305&amp;'[1]NBA-Data-1980-2019'!$A$1:$A$16305,'[1]NBA-Data-1980-2019'!$F$1:$F$16305,"",0)</f>
        <v/>
      </c>
      <c r="CE301" s="2" t="str" cm="1">
        <f t="array" ref="CE301">_xlfn.XLOOKUP($A301&amp;CE$5,'[1]NBA-Data-1980-2019'!$B$1:$B$16305&amp;'[1]NBA-Data-1980-2019'!$A$1:$A$16305,'[1]NBA-Data-1980-2019'!$F$1:$F$16305,"",0)</f>
        <v/>
      </c>
      <c r="CF301" s="2" t="str" cm="1">
        <f t="array" ref="CF301">_xlfn.XLOOKUP($A301&amp;CF$5,'[1]NBA-Data-1980-2019'!$B$1:$B$16305&amp;'[1]NBA-Data-1980-2019'!$A$1:$A$16305,'[1]NBA-Data-1980-2019'!$F$1:$F$16305,"",0)</f>
        <v/>
      </c>
      <c r="CG301" s="2" t="str" cm="1">
        <f t="array" ref="CG301">_xlfn.XLOOKUP($A301&amp;CG$5,'[1]NBA-Data-1980-2019'!$B$1:$B$16305&amp;'[1]NBA-Data-1980-2019'!$A$1:$A$16305,'[1]NBA-Data-1980-2019'!$F$1:$F$16305,"",0)</f>
        <v/>
      </c>
      <c r="CH301" s="2" t="str" cm="1">
        <f t="array" ref="CH301">_xlfn.XLOOKUP($A301&amp;CH$5,'[1]NBA-Data-1980-2019'!$B$1:$B$16305&amp;'[1]NBA-Data-1980-2019'!$A$1:$A$16305,'[1]NBA-Data-1980-2019'!$F$1:$F$16305,"",0)</f>
        <v/>
      </c>
      <c r="CI301" s="2" t="str" cm="1">
        <f t="array" ref="CI301">_xlfn.XLOOKUP($A301&amp;CI$5,'[1]NBA-Data-1980-2019'!$B$1:$B$16305&amp;'[1]NBA-Data-1980-2019'!$A$1:$A$16305,'[1]NBA-Data-1980-2019'!$F$1:$F$16305,"",0)</f>
        <v/>
      </c>
      <c r="CJ301" s="2" t="str" cm="1">
        <f t="array" ref="CJ301">_xlfn.XLOOKUP($A301&amp;CJ$5,'[1]NBA-Data-1980-2019'!$B$1:$B$16305&amp;'[1]NBA-Data-1980-2019'!$A$1:$A$16305,'[1]NBA-Data-1980-2019'!$F$1:$F$16305,"",0)</f>
        <v/>
      </c>
      <c r="CK301" s="2" t="str" cm="1">
        <f t="array" ref="CK301">_xlfn.XLOOKUP($A301&amp;CK$5,'[1]NBA-Data-1980-2019'!$B$1:$B$16305&amp;'[1]NBA-Data-1980-2019'!$A$1:$A$16305,'[1]NBA-Data-1980-2019'!$F$1:$F$16305,"",0)</f>
        <v/>
      </c>
      <c r="CL301" s="2" t="str" cm="1">
        <f t="array" ref="CL301">_xlfn.XLOOKUP($A301&amp;CL$5,'[1]NBA-Data-1980-2019'!$B$1:$B$16305&amp;'[1]NBA-Data-1980-2019'!$A$1:$A$16305,'[1]NBA-Data-1980-2019'!$F$1:$F$16305,"",0)</f>
        <v/>
      </c>
      <c r="CM301" s="2" t="str" cm="1">
        <f t="array" ref="CM301">_xlfn.XLOOKUP($A301&amp;CM$5,'[1]NBA-Data-1980-2019'!$B$1:$B$16305&amp;'[1]NBA-Data-1980-2019'!$A$1:$A$16305,'[1]NBA-Data-1980-2019'!$F$1:$F$16305,"",0)</f>
        <v/>
      </c>
      <c r="CN301" s="2" t="str" cm="1">
        <f t="array" ref="CN301">_xlfn.XLOOKUP($A301&amp;CN$5,'[1]NBA-Data-1980-2019'!$B$1:$B$16305&amp;'[1]NBA-Data-1980-2019'!$A$1:$A$16305,'[1]NBA-Data-1980-2019'!$F$1:$F$16305,"",0)</f>
        <v/>
      </c>
      <c r="CO301" s="2" t="str" cm="1">
        <f t="array" ref="CO301">_xlfn.XLOOKUP($A301&amp;CO$5,'[1]NBA-Data-1980-2019'!$B$1:$B$16305&amp;'[1]NBA-Data-1980-2019'!$A$1:$A$16305,'[1]NBA-Data-1980-2019'!$F$1:$F$16305,"",0)</f>
        <v/>
      </c>
      <c r="CP301" s="2" cm="1">
        <f t="array" ref="CP301">_xlfn.XLOOKUP($A301&amp;CP$5,'[1]NBA-Data-1980-2019'!$B$1:$B$16305&amp;'[1]NBA-Data-1980-2019'!$A$1:$A$16305,'[1]NBA-Data-1980-2019'!$F$1:$F$16305,"",0)</f>
        <v>11</v>
      </c>
      <c r="CQ301" s="2" t="str" cm="1">
        <f t="array" ref="CQ301">_xlfn.XLOOKUP($A301&amp;CQ$5,'[1]NBA-Data-1980-2019'!$B$1:$B$16305&amp;'[1]NBA-Data-1980-2019'!$A$1:$A$16305,'[1]NBA-Data-1980-2019'!$F$1:$F$16305,"",0)</f>
        <v/>
      </c>
      <c r="CR301" s="2" t="str" cm="1">
        <f t="array" ref="CR301">_xlfn.XLOOKUP($A301&amp;CR$5,'[1]NBA-Data-1980-2019'!$B$1:$B$16305&amp;'[1]NBA-Data-1980-2019'!$A$1:$A$16305,'[1]NBA-Data-1980-2019'!$F$1:$F$16305,"",0)</f>
        <v/>
      </c>
      <c r="CS301" s="2" t="str" cm="1">
        <f t="array" ref="CS301">_xlfn.XLOOKUP($A301&amp;CS$5,'[1]NBA-Data-1980-2019'!$B$1:$B$16305&amp;'[1]NBA-Data-1980-2019'!$A$1:$A$16305,'[1]NBA-Data-1980-2019'!$F$1:$F$16305,"",0)</f>
        <v/>
      </c>
      <c r="CU301" s="2" t="str">
        <f>_xlfn.XLOOKUP($A301,TEAMS!$G$1:$G$839,TEAMS!$H$1:$H$839,"",0)</f>
        <v>SF</v>
      </c>
      <c r="CV301" s="2" t="str">
        <f>_xlfn.XLOOKUP($CU301,DASHBOARD!$B$22:$B$27,DASHBOARD!$C$22:$C$27,"",0)</f>
        <v>FORWARD</v>
      </c>
      <c r="CY301" s="63">
        <f>SUMIFS('[1]NBA-Data-1980-2019'!$G$1:$G$16305,'[1]NBA-Data-1980-2019'!$B$1:$B$16305,$A301,'[1]NBA-Data-1980-2019'!$A$1:$A$16305,CY$9)</f>
        <v>0</v>
      </c>
      <c r="CZ301" s="63">
        <f>SUMIFS('[1]NBA-Data-1980-2019'!$G$1:$G$16305,'[1]NBA-Data-1980-2019'!$B$1:$B$16305,$A301,'[1]NBA-Data-1980-2019'!$A$1:$A$16305,CZ$9)</f>
        <v>0</v>
      </c>
      <c r="DA301" s="63">
        <f>SUMIFS('[1]NBA-Data-1980-2019'!$G$1:$G$16305,'[1]NBA-Data-1980-2019'!$B$1:$B$16305,$A301,'[1]NBA-Data-1980-2019'!$A$1:$A$16305,DA$9)</f>
        <v>0</v>
      </c>
      <c r="DB301" s="63">
        <f>SUMIFS('[1]NBA-Data-1980-2019'!$G$1:$G$16305,'[1]NBA-Data-1980-2019'!$B$1:$B$16305,$A301,'[1]NBA-Data-1980-2019'!$A$1:$A$16305,DB$9)</f>
        <v>0</v>
      </c>
      <c r="DC301" s="63">
        <f>SUMIFS('[1]NBA-Data-1980-2019'!$G$1:$G$16305,'[1]NBA-Data-1980-2019'!$B$1:$B$16305,$A301,'[1]NBA-Data-1980-2019'!$A$1:$A$16305,DC$9)</f>
        <v>0</v>
      </c>
      <c r="DD301" s="63">
        <f>SUMIFS('[1]NBA-Data-1980-2019'!$G$1:$G$16305,'[1]NBA-Data-1980-2019'!$B$1:$B$16305,$A301,'[1]NBA-Data-1980-2019'!$A$1:$A$16305,DD$9)</f>
        <v>0</v>
      </c>
      <c r="DE301" s="63">
        <f>SUMIFS('[1]NBA-Data-1980-2019'!$G$1:$G$16305,'[1]NBA-Data-1980-2019'!$B$1:$B$16305,$A301,'[1]NBA-Data-1980-2019'!$A$1:$A$16305,DE$9)</f>
        <v>0</v>
      </c>
      <c r="DF301" s="63">
        <f>SUMIFS('[1]NBA-Data-1980-2019'!$G$1:$G$16305,'[1]NBA-Data-1980-2019'!$B$1:$B$16305,$A301,'[1]NBA-Data-1980-2019'!$A$1:$A$16305,DF$9)</f>
        <v>0</v>
      </c>
      <c r="DG301" s="63">
        <f>SUMIFS('[1]NBA-Data-1980-2019'!$G$1:$G$16305,'[1]NBA-Data-1980-2019'!$B$1:$B$16305,$A301,'[1]NBA-Data-1980-2019'!$A$1:$A$16305,DG$9)</f>
        <v>0</v>
      </c>
      <c r="DH301" s="63">
        <f>SUMIFS('[1]NBA-Data-1980-2019'!$G$1:$G$16305,'[1]NBA-Data-1980-2019'!$B$1:$B$16305,$A301,'[1]NBA-Data-1980-2019'!$A$1:$A$16305,DH$9)</f>
        <v>0</v>
      </c>
      <c r="DI301" s="63">
        <f>SUMIFS('[1]NBA-Data-1980-2019'!$G$1:$G$16305,'[1]NBA-Data-1980-2019'!$B$1:$B$16305,$A301,'[1]NBA-Data-1980-2019'!$A$1:$A$16305,DI$9)</f>
        <v>0</v>
      </c>
      <c r="DJ301" s="63">
        <f>SUMIFS('[1]NBA-Data-1980-2019'!$G$1:$G$16305,'[1]NBA-Data-1980-2019'!$B$1:$B$16305,$A301,'[1]NBA-Data-1980-2019'!$A$1:$A$16305,DJ$9)</f>
        <v>0</v>
      </c>
      <c r="DK301" s="63">
        <f>SUMIFS('[1]NBA-Data-1980-2019'!$G$1:$G$16305,'[1]NBA-Data-1980-2019'!$B$1:$B$16305,$A301,'[1]NBA-Data-1980-2019'!$A$1:$A$16305,DK$9)</f>
        <v>0</v>
      </c>
      <c r="DL301" s="63">
        <f>SUMIFS('[1]NBA-Data-1980-2019'!$G$1:$G$16305,'[1]NBA-Data-1980-2019'!$B$1:$B$16305,$A301,'[1]NBA-Data-1980-2019'!$A$1:$A$16305,DL$9)</f>
        <v>0</v>
      </c>
      <c r="DM301" s="63">
        <f>SUMIFS('[1]NBA-Data-1980-2019'!$G$1:$G$16305,'[1]NBA-Data-1980-2019'!$B$1:$B$16305,$A301,'[1]NBA-Data-1980-2019'!$A$1:$A$16305,DM$9)</f>
        <v>0</v>
      </c>
      <c r="DN301" s="63">
        <f>SUMIFS('[1]NBA-Data-1980-2019'!$G$1:$G$16305,'[1]NBA-Data-1980-2019'!$B$1:$B$16305,$A301,'[1]NBA-Data-1980-2019'!$A$1:$A$16305,DN$9)</f>
        <v>0</v>
      </c>
      <c r="DO301" s="63">
        <f>SUMIFS('[1]NBA-Data-1980-2019'!$G$1:$G$16305,'[1]NBA-Data-1980-2019'!$B$1:$B$16305,$A301,'[1]NBA-Data-1980-2019'!$A$1:$A$16305,DO$9)</f>
        <v>0</v>
      </c>
      <c r="DP301" s="63">
        <f>SUMIFS('[1]NBA-Data-1980-2019'!$G$1:$G$16305,'[1]NBA-Data-1980-2019'!$B$1:$B$16305,$A301,'[1]NBA-Data-1980-2019'!$A$1:$A$16305,DP$9)</f>
        <v>0</v>
      </c>
      <c r="DQ301" s="63">
        <f>SUMIFS('[1]NBA-Data-1980-2019'!$G$1:$G$16305,'[1]NBA-Data-1980-2019'!$B$1:$B$16305,$A301,'[1]NBA-Data-1980-2019'!$A$1:$A$16305,DQ$9)</f>
        <v>0</v>
      </c>
      <c r="DR301" s="63">
        <f>SUMIFS('[1]NBA-Data-1980-2019'!$G$1:$G$16305,'[1]NBA-Data-1980-2019'!$B$1:$B$16305,$A301,'[1]NBA-Data-1980-2019'!$A$1:$A$16305,DR$9)</f>
        <v>0</v>
      </c>
      <c r="DS301" s="63">
        <f>SUMIFS('[1]NBA-Data-1980-2019'!$G$1:$G$16305,'[1]NBA-Data-1980-2019'!$B$1:$B$16305,$A301,'[1]NBA-Data-1980-2019'!$A$1:$A$16305,DS$9)</f>
        <v>0</v>
      </c>
      <c r="DT301" s="63">
        <f>SUMIFS('[1]NBA-Data-1980-2019'!$G$1:$G$16305,'[1]NBA-Data-1980-2019'!$B$1:$B$16305,$A301,'[1]NBA-Data-1980-2019'!$A$1:$A$16305,DT$9)</f>
        <v>0</v>
      </c>
      <c r="DU301" s="63">
        <f>SUMIFS('[1]NBA-Data-1980-2019'!$G$1:$G$16305,'[1]NBA-Data-1980-2019'!$B$1:$B$16305,$A301,'[1]NBA-Data-1980-2019'!$A$1:$A$16305,DU$9)</f>
        <v>0</v>
      </c>
      <c r="DV301" s="63">
        <f>SUMIFS('[1]NBA-Data-1980-2019'!$G$1:$G$16305,'[1]NBA-Data-1980-2019'!$B$1:$B$16305,$A301,'[1]NBA-Data-1980-2019'!$A$1:$A$16305,DV$9)</f>
        <v>0</v>
      </c>
      <c r="DW301" s="63">
        <f>SUMIFS('[1]NBA-Data-1980-2019'!$G$1:$G$16305,'[1]NBA-Data-1980-2019'!$B$1:$B$16305,$A301,'[1]NBA-Data-1980-2019'!$A$1:$A$16305,DW$9)</f>
        <v>0</v>
      </c>
      <c r="DX301" s="63">
        <f>SUMIFS('[1]NBA-Data-1980-2019'!$G$1:$G$16305,'[1]NBA-Data-1980-2019'!$B$1:$B$16305,$A301,'[1]NBA-Data-1980-2019'!$A$1:$A$16305,DX$9)</f>
        <v>0</v>
      </c>
      <c r="DY301" s="63">
        <f>SUMIFS('[1]NBA-Data-1980-2019'!$G$1:$G$16305,'[1]NBA-Data-1980-2019'!$B$1:$B$16305,$A301,'[1]NBA-Data-1980-2019'!$A$1:$A$16305,DY$9)</f>
        <v>0</v>
      </c>
      <c r="DZ301" s="63">
        <f>SUMIFS('[1]NBA-Data-1980-2019'!$G$1:$G$16305,'[1]NBA-Data-1980-2019'!$B$1:$B$16305,$A301,'[1]NBA-Data-1980-2019'!$A$1:$A$16305,DZ$9)</f>
        <v>0</v>
      </c>
      <c r="EA301" s="63">
        <f>SUMIFS('[1]NBA-Data-1980-2019'!$G$1:$G$16305,'[1]NBA-Data-1980-2019'!$B$1:$B$16305,$A301,'[1]NBA-Data-1980-2019'!$A$1:$A$16305,EA$9)</f>
        <v>1618320</v>
      </c>
      <c r="EB301" s="63">
        <f>SUMIFS('[1]NBA-Data-1980-2019'!$G$1:$G$16305,'[1]NBA-Data-1980-2019'!$B$1:$B$16305,$A301,'[1]NBA-Data-1980-2019'!$A$1:$A$16305,EB$9)</f>
        <v>0</v>
      </c>
      <c r="EC301" s="63">
        <f>SUMIFS('[1]NBA-Data-1980-2019'!$G$1:$G$16305,'[1]NBA-Data-1980-2019'!$B$1:$B$16305,$A301,'[1]NBA-Data-1980-2019'!$A$1:$A$16305,EC$9)</f>
        <v>0</v>
      </c>
      <c r="ED301" s="63">
        <f>SUMIFS('[1]NBA-Data-1980-2019'!$G$1:$G$16305,'[1]NBA-Data-1980-2019'!$B$1:$B$16305,$A301,'[1]NBA-Data-1980-2019'!$A$1:$A$16305,ED$9)</f>
        <v>0</v>
      </c>
      <c r="EH301" s="2" t="s">
        <v>1483</v>
      </c>
    </row>
    <row r="302" spans="1:165" x14ac:dyDescent="0.2">
      <c r="A302" s="2" t="s">
        <v>1132</v>
      </c>
      <c r="B302" s="2" t="str" cm="1">
        <f t="array" ref="B302">_xlfn.XLOOKUP($A302&amp;B$5,'[1]NBA-Data-1980-2019'!$B$1:$B$16305&amp;'[1]NBA-Data-1980-2019'!$A$1:$A$16305,'[1]NBA-Data-1980-2019'!$D$1:$D$16305,"",0)</f>
        <v>DAL</v>
      </c>
      <c r="C302" s="2" t="str" cm="1">
        <f t="array" ref="C302">_xlfn.XLOOKUP($A302&amp;C$5,'[1]NBA-Data-1980-2019'!$B$1:$B$16305&amp;'[1]NBA-Data-1980-2019'!$A$1:$A$16305,'[1]NBA-Data-1980-2019'!$D$1:$D$16305,"",0)</f>
        <v>DAL</v>
      </c>
      <c r="D302" s="2" t="str" cm="1">
        <f t="array" ref="D302">_xlfn.XLOOKUP($A302&amp;D$5,'[1]NBA-Data-1980-2019'!$B$1:$B$16305&amp;'[1]NBA-Data-1980-2019'!$A$1:$A$16305,'[1]NBA-Data-1980-2019'!$D$1:$D$16305,"",0)</f>
        <v>CHI</v>
      </c>
      <c r="E302" s="2" t="str" cm="1">
        <f t="array" ref="E302">_xlfn.XLOOKUP($A302&amp;E$5,'[1]NBA-Data-1980-2019'!$B$1:$B$16305&amp;'[1]NBA-Data-1980-2019'!$A$1:$A$16305,'[1]NBA-Data-1980-2019'!$D$1:$D$16305,"",0)</f>
        <v/>
      </c>
      <c r="F302" s="2" t="str" cm="1">
        <f t="array" ref="F302">_xlfn.XLOOKUP($A302&amp;F$5,'[1]NBA-Data-1980-2019'!$B$1:$B$16305&amp;'[1]NBA-Data-1980-2019'!$A$1:$A$16305,'[1]NBA-Data-1980-2019'!$D$1:$D$16305,"",0)</f>
        <v/>
      </c>
      <c r="G302" s="2" t="str" cm="1">
        <f t="array" ref="G302">_xlfn.XLOOKUP($A302&amp;G$5,'[1]NBA-Data-1980-2019'!$B$1:$B$16305&amp;'[1]NBA-Data-1980-2019'!$A$1:$A$16305,'[1]NBA-Data-1980-2019'!$D$1:$D$16305,"",0)</f>
        <v/>
      </c>
      <c r="H302" s="2" t="str" cm="1">
        <f t="array" ref="H302">_xlfn.XLOOKUP($A302&amp;H$5,'[1]NBA-Data-1980-2019'!$B$1:$B$16305&amp;'[1]NBA-Data-1980-2019'!$A$1:$A$16305,'[1]NBA-Data-1980-2019'!$D$1:$D$16305,"",0)</f>
        <v/>
      </c>
      <c r="I302" s="2" t="str" cm="1">
        <f t="array" ref="I302">_xlfn.XLOOKUP($A302&amp;I$5,'[1]NBA-Data-1980-2019'!$B$1:$B$16305&amp;'[1]NBA-Data-1980-2019'!$A$1:$A$16305,'[1]NBA-Data-1980-2019'!$D$1:$D$16305,"",0)</f>
        <v/>
      </c>
      <c r="J302" s="2" t="str" cm="1">
        <f t="array" ref="J302">_xlfn.XLOOKUP($A302&amp;J$5,'[1]NBA-Data-1980-2019'!$B$1:$B$16305&amp;'[1]NBA-Data-1980-2019'!$A$1:$A$16305,'[1]NBA-Data-1980-2019'!$D$1:$D$16305,"",0)</f>
        <v/>
      </c>
      <c r="K302" s="2" t="str" cm="1">
        <f t="array" ref="K302">_xlfn.XLOOKUP($A302&amp;K$5,'[1]NBA-Data-1980-2019'!$B$1:$B$16305&amp;'[1]NBA-Data-1980-2019'!$A$1:$A$16305,'[1]NBA-Data-1980-2019'!$D$1:$D$16305,"",0)</f>
        <v/>
      </c>
      <c r="L302" s="2" t="str" cm="1">
        <f t="array" ref="L302">_xlfn.XLOOKUP($A302&amp;L$5,'[1]NBA-Data-1980-2019'!$B$1:$B$16305&amp;'[1]NBA-Data-1980-2019'!$A$1:$A$16305,'[1]NBA-Data-1980-2019'!$D$1:$D$16305,"",0)</f>
        <v/>
      </c>
      <c r="M302" s="2" t="str" cm="1">
        <f t="array" ref="M302">_xlfn.XLOOKUP($A302&amp;M$5,'[1]NBA-Data-1980-2019'!$B$1:$B$16305&amp;'[1]NBA-Data-1980-2019'!$A$1:$A$16305,'[1]NBA-Data-1980-2019'!$D$1:$D$16305,"",0)</f>
        <v/>
      </c>
      <c r="N302" s="2" t="str" cm="1">
        <f t="array" ref="N302">_xlfn.XLOOKUP($A302&amp;N$5,'[1]NBA-Data-1980-2019'!$B$1:$B$16305&amp;'[1]NBA-Data-1980-2019'!$A$1:$A$16305,'[1]NBA-Data-1980-2019'!$D$1:$D$16305,"",0)</f>
        <v/>
      </c>
      <c r="O302" s="2" t="str" cm="1">
        <f t="array" ref="O302">_xlfn.XLOOKUP($A302&amp;O$5,'[1]NBA-Data-1980-2019'!$B$1:$B$16305&amp;'[1]NBA-Data-1980-2019'!$A$1:$A$16305,'[1]NBA-Data-1980-2019'!$D$1:$D$16305,"",0)</f>
        <v/>
      </c>
      <c r="P302" s="2" t="str" cm="1">
        <f t="array" ref="P302">_xlfn.XLOOKUP($A302&amp;P$5,'[1]NBA-Data-1980-2019'!$B$1:$B$16305&amp;'[1]NBA-Data-1980-2019'!$A$1:$A$16305,'[1]NBA-Data-1980-2019'!$D$1:$D$16305,"",0)</f>
        <v/>
      </c>
      <c r="Q302" s="2" t="str" cm="1">
        <f t="array" ref="Q302">_xlfn.XLOOKUP($A302&amp;Q$5,'[1]NBA-Data-1980-2019'!$B$1:$B$16305&amp;'[1]NBA-Data-1980-2019'!$A$1:$A$16305,'[1]NBA-Data-1980-2019'!$D$1:$D$16305,"",0)</f>
        <v/>
      </c>
      <c r="R302" s="2" t="str" cm="1">
        <f t="array" ref="R302">_xlfn.XLOOKUP($A302&amp;R$5,'[1]NBA-Data-1980-2019'!$B$1:$B$16305&amp;'[1]NBA-Data-1980-2019'!$A$1:$A$16305,'[1]NBA-Data-1980-2019'!$D$1:$D$16305,"",0)</f>
        <v/>
      </c>
      <c r="S302" s="2" t="str" cm="1">
        <f t="array" ref="S302">_xlfn.XLOOKUP($A302&amp;S$5,'[1]NBA-Data-1980-2019'!$B$1:$B$16305&amp;'[1]NBA-Data-1980-2019'!$A$1:$A$16305,'[1]NBA-Data-1980-2019'!$D$1:$D$16305,"",0)</f>
        <v/>
      </c>
      <c r="T302" s="2" t="str" cm="1">
        <f t="array" ref="T302">_xlfn.XLOOKUP($A302&amp;T$5,'[1]NBA-Data-1980-2019'!$B$1:$B$16305&amp;'[1]NBA-Data-1980-2019'!$A$1:$A$16305,'[1]NBA-Data-1980-2019'!$D$1:$D$16305,"",0)</f>
        <v/>
      </c>
      <c r="U302" s="2" t="str" cm="1">
        <f t="array" ref="U302">_xlfn.XLOOKUP($A302&amp;U$5,'[1]NBA-Data-1980-2019'!$B$1:$B$16305&amp;'[1]NBA-Data-1980-2019'!$A$1:$A$16305,'[1]NBA-Data-1980-2019'!$D$1:$D$16305,"",0)</f>
        <v/>
      </c>
      <c r="V302" s="2" t="str" cm="1">
        <f t="array" ref="V302">_xlfn.XLOOKUP($A302&amp;V$5,'[1]NBA-Data-1980-2019'!$B$1:$B$16305&amp;'[1]NBA-Data-1980-2019'!$A$1:$A$16305,'[1]NBA-Data-1980-2019'!$D$1:$D$16305,"",0)</f>
        <v/>
      </c>
      <c r="W302" s="2" t="str" cm="1">
        <f t="array" ref="W302">_xlfn.XLOOKUP($A302&amp;W$5,'[1]NBA-Data-1980-2019'!$B$1:$B$16305&amp;'[1]NBA-Data-1980-2019'!$A$1:$A$16305,'[1]NBA-Data-1980-2019'!$D$1:$D$16305,"",0)</f>
        <v/>
      </c>
      <c r="X302" s="2" t="str" cm="1">
        <f t="array" ref="X302">_xlfn.XLOOKUP($A302&amp;X$5,'[1]NBA-Data-1980-2019'!$B$1:$B$16305&amp;'[1]NBA-Data-1980-2019'!$A$1:$A$16305,'[1]NBA-Data-1980-2019'!$D$1:$D$16305,"",0)</f>
        <v/>
      </c>
      <c r="Y302" s="2" t="str" cm="1">
        <f t="array" ref="Y302">_xlfn.XLOOKUP($A302&amp;Y$5,'[1]NBA-Data-1980-2019'!$B$1:$B$16305&amp;'[1]NBA-Data-1980-2019'!$A$1:$A$16305,'[1]NBA-Data-1980-2019'!$D$1:$D$16305,"",0)</f>
        <v/>
      </c>
      <c r="Z302" s="2" t="str" cm="1">
        <f t="array" ref="Z302">_xlfn.XLOOKUP($A302&amp;Z$5,'[1]NBA-Data-1980-2019'!$B$1:$B$16305&amp;'[1]NBA-Data-1980-2019'!$A$1:$A$16305,'[1]NBA-Data-1980-2019'!$D$1:$D$16305,"",0)</f>
        <v/>
      </c>
      <c r="AA302" s="2" t="str" cm="1">
        <f t="array" ref="AA302">_xlfn.XLOOKUP($A302&amp;AA$5,'[1]NBA-Data-1980-2019'!$B$1:$B$16305&amp;'[1]NBA-Data-1980-2019'!$A$1:$A$16305,'[1]NBA-Data-1980-2019'!$D$1:$D$16305,"",0)</f>
        <v/>
      </c>
      <c r="AB302" s="2" t="str" cm="1">
        <f t="array" ref="AB302">_xlfn.XLOOKUP($A302&amp;AB$5,'[1]NBA-Data-1980-2019'!$B$1:$B$16305&amp;'[1]NBA-Data-1980-2019'!$A$1:$A$16305,'[1]NBA-Data-1980-2019'!$D$1:$D$16305,"",0)</f>
        <v/>
      </c>
      <c r="AC302" s="2" t="str" cm="1">
        <f t="array" ref="AC302">_xlfn.XLOOKUP($A302&amp;AC$5,'[1]NBA-Data-1980-2019'!$B$1:$B$16305&amp;'[1]NBA-Data-1980-2019'!$A$1:$A$16305,'[1]NBA-Data-1980-2019'!$D$1:$D$16305,"",0)</f>
        <v/>
      </c>
      <c r="AD302" s="2" t="str" cm="1">
        <f t="array" ref="AD302">_xlfn.XLOOKUP($A302&amp;AD$5,'[1]NBA-Data-1980-2019'!$B$1:$B$16305&amp;'[1]NBA-Data-1980-2019'!$A$1:$A$16305,'[1]NBA-Data-1980-2019'!$D$1:$D$16305,"",0)</f>
        <v/>
      </c>
      <c r="AE302" s="2" t="str" cm="1">
        <f t="array" ref="AE302">_xlfn.XLOOKUP($A302&amp;AE$5,'[1]NBA-Data-1980-2019'!$B$1:$B$16305&amp;'[1]NBA-Data-1980-2019'!$A$1:$A$16305,'[1]NBA-Data-1980-2019'!$D$1:$D$16305,"",0)</f>
        <v/>
      </c>
      <c r="AF302" s="2" t="str" cm="1">
        <f t="array" ref="AF302">_xlfn.XLOOKUP($A302&amp;AF$5,'[1]NBA-Data-1980-2019'!$B$1:$B$16305&amp;'[1]NBA-Data-1980-2019'!$A$1:$A$16305,'[1]NBA-Data-1980-2019'!$D$1:$D$16305,"",0)</f>
        <v/>
      </c>
      <c r="AG302" s="2" t="str" cm="1">
        <f t="array" ref="AG302">_xlfn.XLOOKUP($A302&amp;AG$5,'[1]NBA-Data-1980-2019'!$B$1:$B$16305&amp;'[1]NBA-Data-1980-2019'!$A$1:$A$16305,'[1]NBA-Data-1980-2019'!$D$1:$D$16305,"",0)</f>
        <v/>
      </c>
      <c r="AH302" s="2" cm="1">
        <f t="array" ref="AH302">_xlfn.XLOOKUP($A302&amp;AH$5,'[1]NBA-Data-1980-2019'!$B$1:$B$16305&amp;'[1]NBA-Data-1980-2019'!$A$1:$A$16305,'[1]NBA-Data-1980-2019'!$H$1:$H$16305,"",0)</f>
        <v>2560.4</v>
      </c>
      <c r="AI302" s="2" cm="1">
        <f t="array" ref="AI302">_xlfn.XLOOKUP($A302&amp;AI$5,'[1]NBA-Data-1980-2019'!$B$1:$B$16305&amp;'[1]NBA-Data-1980-2019'!$A$1:$A$16305,'[1]NBA-Data-1980-2019'!$H$1:$H$16305,"",0)</f>
        <v>2107.5</v>
      </c>
      <c r="AJ302" s="2" cm="1">
        <f t="array" ref="AJ302">_xlfn.XLOOKUP($A302&amp;AJ$5,'[1]NBA-Data-1980-2019'!$B$1:$B$16305&amp;'[1]NBA-Data-1980-2019'!$A$1:$A$16305,'[1]NBA-Data-1980-2019'!$H$1:$H$16305,"",0)</f>
        <v>1017.6</v>
      </c>
      <c r="AK302" s="2" t="str" cm="1">
        <f t="array" ref="AK302">_xlfn.XLOOKUP($A302&amp;AK$5,'[1]NBA-Data-1980-2019'!$B$1:$B$16305&amp;'[1]NBA-Data-1980-2019'!$A$1:$A$16305,'[1]NBA-Data-1980-2019'!$H$1:$H$16305,"",0)</f>
        <v/>
      </c>
      <c r="AL302" s="2" t="str" cm="1">
        <f t="array" ref="AL302">_xlfn.XLOOKUP($A302&amp;AL$5,'[1]NBA-Data-1980-2019'!$B$1:$B$16305&amp;'[1]NBA-Data-1980-2019'!$A$1:$A$16305,'[1]NBA-Data-1980-2019'!$H$1:$H$16305,"",0)</f>
        <v/>
      </c>
      <c r="AM302" s="2" t="str" cm="1">
        <f t="array" ref="AM302">_xlfn.XLOOKUP($A302&amp;AM$5,'[1]NBA-Data-1980-2019'!$B$1:$B$16305&amp;'[1]NBA-Data-1980-2019'!$A$1:$A$16305,'[1]NBA-Data-1980-2019'!$H$1:$H$16305,"",0)</f>
        <v/>
      </c>
      <c r="AN302" s="2" t="str" cm="1">
        <f t="array" ref="AN302">_xlfn.XLOOKUP($A302&amp;AN$5,'[1]NBA-Data-1980-2019'!$B$1:$B$16305&amp;'[1]NBA-Data-1980-2019'!$A$1:$A$16305,'[1]NBA-Data-1980-2019'!$H$1:$H$16305,"",0)</f>
        <v/>
      </c>
      <c r="AO302" s="2" t="str" cm="1">
        <f t="array" ref="AO302">_xlfn.XLOOKUP($A302&amp;AO$5,'[1]NBA-Data-1980-2019'!$B$1:$B$16305&amp;'[1]NBA-Data-1980-2019'!$A$1:$A$16305,'[1]NBA-Data-1980-2019'!$H$1:$H$16305,"",0)</f>
        <v/>
      </c>
      <c r="AP302" s="2" t="str" cm="1">
        <f t="array" ref="AP302">_xlfn.XLOOKUP($A302&amp;AP$5,'[1]NBA-Data-1980-2019'!$B$1:$B$16305&amp;'[1]NBA-Data-1980-2019'!$A$1:$A$16305,'[1]NBA-Data-1980-2019'!$H$1:$H$16305,"",0)</f>
        <v/>
      </c>
      <c r="AQ302" s="2" t="str" cm="1">
        <f t="array" ref="AQ302">_xlfn.XLOOKUP($A302&amp;AQ$5,'[1]NBA-Data-1980-2019'!$B$1:$B$16305&amp;'[1]NBA-Data-1980-2019'!$A$1:$A$16305,'[1]NBA-Data-1980-2019'!$H$1:$H$16305,"",0)</f>
        <v/>
      </c>
      <c r="AR302" s="2" t="str" cm="1">
        <f t="array" ref="AR302">_xlfn.XLOOKUP($A302&amp;AR$5,'[1]NBA-Data-1980-2019'!$B$1:$B$16305&amp;'[1]NBA-Data-1980-2019'!$A$1:$A$16305,'[1]NBA-Data-1980-2019'!$H$1:$H$16305,"",0)</f>
        <v/>
      </c>
      <c r="AS302" s="2" t="str" cm="1">
        <f t="array" ref="AS302">_xlfn.XLOOKUP($A302&amp;AS$5,'[1]NBA-Data-1980-2019'!$B$1:$B$16305&amp;'[1]NBA-Data-1980-2019'!$A$1:$A$16305,'[1]NBA-Data-1980-2019'!$H$1:$H$16305,"",0)</f>
        <v/>
      </c>
      <c r="AT302" s="2" t="str" cm="1">
        <f t="array" ref="AT302">_xlfn.XLOOKUP($A302&amp;AT$5,'[1]NBA-Data-1980-2019'!$B$1:$B$16305&amp;'[1]NBA-Data-1980-2019'!$A$1:$A$16305,'[1]NBA-Data-1980-2019'!$H$1:$H$16305,"",0)</f>
        <v/>
      </c>
      <c r="AU302" s="2" t="str" cm="1">
        <f t="array" ref="AU302">_xlfn.XLOOKUP($A302&amp;AU$5,'[1]NBA-Data-1980-2019'!$B$1:$B$16305&amp;'[1]NBA-Data-1980-2019'!$A$1:$A$16305,'[1]NBA-Data-1980-2019'!$H$1:$H$16305,"",0)</f>
        <v/>
      </c>
      <c r="AV302" s="2" t="str" cm="1">
        <f t="array" ref="AV302">_xlfn.XLOOKUP($A302&amp;AV$5,'[1]NBA-Data-1980-2019'!$B$1:$B$16305&amp;'[1]NBA-Data-1980-2019'!$A$1:$A$16305,'[1]NBA-Data-1980-2019'!$H$1:$H$16305,"",0)</f>
        <v/>
      </c>
      <c r="AW302" s="2" t="str" cm="1">
        <f t="array" ref="AW302">_xlfn.XLOOKUP($A302&amp;AW$5,'[1]NBA-Data-1980-2019'!$B$1:$B$16305&amp;'[1]NBA-Data-1980-2019'!$A$1:$A$16305,'[1]NBA-Data-1980-2019'!$H$1:$H$16305,"",0)</f>
        <v/>
      </c>
      <c r="AX302" s="2" t="str" cm="1">
        <f t="array" ref="AX302">_xlfn.XLOOKUP($A302&amp;AX$5,'[1]NBA-Data-1980-2019'!$B$1:$B$16305&amp;'[1]NBA-Data-1980-2019'!$A$1:$A$16305,'[1]NBA-Data-1980-2019'!$H$1:$H$16305,"",0)</f>
        <v/>
      </c>
      <c r="AY302" s="2" t="str" cm="1">
        <f t="array" ref="AY302">_xlfn.XLOOKUP($A302&amp;AY$5,'[1]NBA-Data-1980-2019'!$B$1:$B$16305&amp;'[1]NBA-Data-1980-2019'!$A$1:$A$16305,'[1]NBA-Data-1980-2019'!$H$1:$H$16305,"",0)</f>
        <v/>
      </c>
      <c r="AZ302" s="2" t="str" cm="1">
        <f t="array" ref="AZ302">_xlfn.XLOOKUP($A302&amp;AZ$5,'[1]NBA-Data-1980-2019'!$B$1:$B$16305&amp;'[1]NBA-Data-1980-2019'!$A$1:$A$16305,'[1]NBA-Data-1980-2019'!$H$1:$H$16305,"",0)</f>
        <v/>
      </c>
      <c r="BA302" s="2" t="str" cm="1">
        <f t="array" ref="BA302">_xlfn.XLOOKUP($A302&amp;BA$5,'[1]NBA-Data-1980-2019'!$B$1:$B$16305&amp;'[1]NBA-Data-1980-2019'!$A$1:$A$16305,'[1]NBA-Data-1980-2019'!$H$1:$H$16305,"",0)</f>
        <v/>
      </c>
      <c r="BB302" s="2" t="str" cm="1">
        <f t="array" ref="BB302">_xlfn.XLOOKUP($A302&amp;BB$5,'[1]NBA-Data-1980-2019'!$B$1:$B$16305&amp;'[1]NBA-Data-1980-2019'!$A$1:$A$16305,'[1]NBA-Data-1980-2019'!$H$1:$H$16305,"",0)</f>
        <v/>
      </c>
      <c r="BC302" s="2" t="str" cm="1">
        <f t="array" ref="BC302">_xlfn.XLOOKUP($A302&amp;BC$5,'[1]NBA-Data-1980-2019'!$B$1:$B$16305&amp;'[1]NBA-Data-1980-2019'!$A$1:$A$16305,'[1]NBA-Data-1980-2019'!$H$1:$H$16305,"",0)</f>
        <v/>
      </c>
      <c r="BD302" s="2" t="str" cm="1">
        <f t="array" ref="BD302">_xlfn.XLOOKUP($A302&amp;BD$5,'[1]NBA-Data-1980-2019'!$B$1:$B$16305&amp;'[1]NBA-Data-1980-2019'!$A$1:$A$16305,'[1]NBA-Data-1980-2019'!$H$1:$H$16305,"",0)</f>
        <v/>
      </c>
      <c r="BE302" s="2" t="str" cm="1">
        <f t="array" ref="BE302">_xlfn.XLOOKUP($A302&amp;BE$5,'[1]NBA-Data-1980-2019'!$B$1:$B$16305&amp;'[1]NBA-Data-1980-2019'!$A$1:$A$16305,'[1]NBA-Data-1980-2019'!$H$1:$H$16305,"",0)</f>
        <v/>
      </c>
      <c r="BF302" s="2" t="str" cm="1">
        <f t="array" ref="BF302">_xlfn.XLOOKUP($A302&amp;BF$5,'[1]NBA-Data-1980-2019'!$B$1:$B$16305&amp;'[1]NBA-Data-1980-2019'!$A$1:$A$16305,'[1]NBA-Data-1980-2019'!$H$1:$H$16305,"",0)</f>
        <v/>
      </c>
      <c r="BG302" s="2" t="str" cm="1">
        <f t="array" ref="BG302">_xlfn.XLOOKUP($A302&amp;BG$5,'[1]NBA-Data-1980-2019'!$B$1:$B$16305&amp;'[1]NBA-Data-1980-2019'!$A$1:$A$16305,'[1]NBA-Data-1980-2019'!$H$1:$H$16305,"",0)</f>
        <v/>
      </c>
      <c r="BH302" s="2" t="str" cm="1">
        <f t="array" ref="BH302">_xlfn.XLOOKUP($A302&amp;BH$5,'[1]NBA-Data-1980-2019'!$B$1:$B$16305&amp;'[1]NBA-Data-1980-2019'!$A$1:$A$16305,'[1]NBA-Data-1980-2019'!$H$1:$H$16305,"",0)</f>
        <v/>
      </c>
      <c r="BI302" s="2" t="str" cm="1">
        <f t="array" ref="BI302">_xlfn.XLOOKUP($A302&amp;BI$5,'[1]NBA-Data-1980-2019'!$B$1:$B$16305&amp;'[1]NBA-Data-1980-2019'!$A$1:$A$16305,'[1]NBA-Data-1980-2019'!$H$1:$H$16305,"",0)</f>
        <v/>
      </c>
      <c r="BJ302" s="2" t="str" cm="1">
        <f t="array" ref="BJ302">_xlfn.XLOOKUP($A302&amp;BJ$5,'[1]NBA-Data-1980-2019'!$B$1:$B$16305&amp;'[1]NBA-Data-1980-2019'!$A$1:$A$16305,'[1]NBA-Data-1980-2019'!$H$1:$H$16305,"",0)</f>
        <v/>
      </c>
      <c r="BK302" s="2" t="str" cm="1">
        <f t="array" ref="BK302">_xlfn.XLOOKUP($A302&amp;BK$5,'[1]NBA-Data-1980-2019'!$B$1:$B$16305&amp;'[1]NBA-Data-1980-2019'!$A$1:$A$16305,'[1]NBA-Data-1980-2019'!$H$1:$H$16305,"",0)</f>
        <v/>
      </c>
      <c r="BL302" s="2" t="str" cm="1">
        <f t="array" ref="BL302">_xlfn.XLOOKUP($A302&amp;BL$5,'[1]NBA-Data-1980-2019'!$B$1:$B$16305&amp;'[1]NBA-Data-1980-2019'!$A$1:$A$16305,'[1]NBA-Data-1980-2019'!$H$1:$H$16305,"",0)</f>
        <v/>
      </c>
      <c r="BM302" s="2" t="str" cm="1">
        <f t="array" ref="BM302">_xlfn.XLOOKUP($A302&amp;BM$5,'[1]NBA-Data-1980-2019'!$B$1:$B$16305&amp;'[1]NBA-Data-1980-2019'!$A$1:$A$16305,'[1]NBA-Data-1980-2019'!$H$1:$H$16305,"",0)</f>
        <v/>
      </c>
      <c r="BN302" s="2" cm="1">
        <f t="array" ref="BN302">_xlfn.XLOOKUP($A302&amp;BN$5,'[1]NBA-Data-1980-2019'!$B$1:$B$16305&amp;'[1]NBA-Data-1980-2019'!$A$1:$A$16305,'[1]NBA-Data-1980-2019'!$F$1:$F$16305,"",0)</f>
        <v>14.6</v>
      </c>
      <c r="BO302" s="2" cm="1">
        <f t="array" ref="BO302">_xlfn.XLOOKUP($A302&amp;BO$5,'[1]NBA-Data-1980-2019'!$B$1:$B$16305&amp;'[1]NBA-Data-1980-2019'!$A$1:$A$16305,'[1]NBA-Data-1980-2019'!$F$1:$F$16305,"",0)</f>
        <v>12.6</v>
      </c>
      <c r="BP302" s="2" cm="1">
        <f t="array" ref="BP302">_xlfn.XLOOKUP($A302&amp;BP$5,'[1]NBA-Data-1980-2019'!$B$1:$B$16305&amp;'[1]NBA-Data-1980-2019'!$A$1:$A$16305,'[1]NBA-Data-1980-2019'!$F$1:$F$16305,"",0)</f>
        <v>7.6</v>
      </c>
      <c r="BQ302" s="2" t="str" cm="1">
        <f t="array" ref="BQ302">_xlfn.XLOOKUP($A302&amp;BQ$5,'[1]NBA-Data-1980-2019'!$B$1:$B$16305&amp;'[1]NBA-Data-1980-2019'!$A$1:$A$16305,'[1]NBA-Data-1980-2019'!$F$1:$F$16305,"",0)</f>
        <v/>
      </c>
      <c r="BR302" s="2" t="str" cm="1">
        <f t="array" ref="BR302">_xlfn.XLOOKUP($A302&amp;BR$5,'[1]NBA-Data-1980-2019'!$B$1:$B$16305&amp;'[1]NBA-Data-1980-2019'!$A$1:$A$16305,'[1]NBA-Data-1980-2019'!$F$1:$F$16305,"",0)</f>
        <v/>
      </c>
      <c r="BS302" s="2" t="str" cm="1">
        <f t="array" ref="BS302">_xlfn.XLOOKUP($A302&amp;BS$5,'[1]NBA-Data-1980-2019'!$B$1:$B$16305&amp;'[1]NBA-Data-1980-2019'!$A$1:$A$16305,'[1]NBA-Data-1980-2019'!$F$1:$F$16305,"",0)</f>
        <v/>
      </c>
      <c r="BT302" s="2" t="str" cm="1">
        <f t="array" ref="BT302">_xlfn.XLOOKUP($A302&amp;BT$5,'[1]NBA-Data-1980-2019'!$B$1:$B$16305&amp;'[1]NBA-Data-1980-2019'!$A$1:$A$16305,'[1]NBA-Data-1980-2019'!$F$1:$F$16305,"",0)</f>
        <v/>
      </c>
      <c r="BU302" s="2" t="str" cm="1">
        <f t="array" ref="BU302">_xlfn.XLOOKUP($A302&amp;BU$5,'[1]NBA-Data-1980-2019'!$B$1:$B$16305&amp;'[1]NBA-Data-1980-2019'!$A$1:$A$16305,'[1]NBA-Data-1980-2019'!$F$1:$F$16305,"",0)</f>
        <v/>
      </c>
      <c r="BV302" s="2" t="str" cm="1">
        <f t="array" ref="BV302">_xlfn.XLOOKUP($A302&amp;BV$5,'[1]NBA-Data-1980-2019'!$B$1:$B$16305&amp;'[1]NBA-Data-1980-2019'!$A$1:$A$16305,'[1]NBA-Data-1980-2019'!$F$1:$F$16305,"",0)</f>
        <v/>
      </c>
      <c r="BW302" s="2" t="str" cm="1">
        <f t="array" ref="BW302">_xlfn.XLOOKUP($A302&amp;BW$5,'[1]NBA-Data-1980-2019'!$B$1:$B$16305&amp;'[1]NBA-Data-1980-2019'!$A$1:$A$16305,'[1]NBA-Data-1980-2019'!$F$1:$F$16305,"",0)</f>
        <v/>
      </c>
      <c r="BX302" s="2" t="str" cm="1">
        <f t="array" ref="BX302">_xlfn.XLOOKUP($A302&amp;BX$5,'[1]NBA-Data-1980-2019'!$B$1:$B$16305&amp;'[1]NBA-Data-1980-2019'!$A$1:$A$16305,'[1]NBA-Data-1980-2019'!$F$1:$F$16305,"",0)</f>
        <v/>
      </c>
      <c r="BY302" s="2" t="str" cm="1">
        <f t="array" ref="BY302">_xlfn.XLOOKUP($A302&amp;BY$5,'[1]NBA-Data-1980-2019'!$B$1:$B$16305&amp;'[1]NBA-Data-1980-2019'!$A$1:$A$16305,'[1]NBA-Data-1980-2019'!$F$1:$F$16305,"",0)</f>
        <v/>
      </c>
      <c r="BZ302" s="2" t="str" cm="1">
        <f t="array" ref="BZ302">_xlfn.XLOOKUP($A302&amp;BZ$5,'[1]NBA-Data-1980-2019'!$B$1:$B$16305&amp;'[1]NBA-Data-1980-2019'!$A$1:$A$16305,'[1]NBA-Data-1980-2019'!$F$1:$F$16305,"",0)</f>
        <v/>
      </c>
      <c r="CA302" s="2" t="str" cm="1">
        <f t="array" ref="CA302">_xlfn.XLOOKUP($A302&amp;CA$5,'[1]NBA-Data-1980-2019'!$B$1:$B$16305&amp;'[1]NBA-Data-1980-2019'!$A$1:$A$16305,'[1]NBA-Data-1980-2019'!$F$1:$F$16305,"",0)</f>
        <v/>
      </c>
      <c r="CB302" s="2" t="str" cm="1">
        <f t="array" ref="CB302">_xlfn.XLOOKUP($A302&amp;CB$5,'[1]NBA-Data-1980-2019'!$B$1:$B$16305&amp;'[1]NBA-Data-1980-2019'!$A$1:$A$16305,'[1]NBA-Data-1980-2019'!$F$1:$F$16305,"",0)</f>
        <v/>
      </c>
      <c r="CC302" s="2" t="str" cm="1">
        <f t="array" ref="CC302">_xlfn.XLOOKUP($A302&amp;CC$5,'[1]NBA-Data-1980-2019'!$B$1:$B$16305&amp;'[1]NBA-Data-1980-2019'!$A$1:$A$16305,'[1]NBA-Data-1980-2019'!$F$1:$F$16305,"",0)</f>
        <v/>
      </c>
      <c r="CD302" s="2" t="str" cm="1">
        <f t="array" ref="CD302">_xlfn.XLOOKUP($A302&amp;CD$5,'[1]NBA-Data-1980-2019'!$B$1:$B$16305&amp;'[1]NBA-Data-1980-2019'!$A$1:$A$16305,'[1]NBA-Data-1980-2019'!$F$1:$F$16305,"",0)</f>
        <v/>
      </c>
      <c r="CE302" s="2" t="str" cm="1">
        <f t="array" ref="CE302">_xlfn.XLOOKUP($A302&amp;CE$5,'[1]NBA-Data-1980-2019'!$B$1:$B$16305&amp;'[1]NBA-Data-1980-2019'!$A$1:$A$16305,'[1]NBA-Data-1980-2019'!$F$1:$F$16305,"",0)</f>
        <v/>
      </c>
      <c r="CF302" s="2" t="str" cm="1">
        <f t="array" ref="CF302">_xlfn.XLOOKUP($A302&amp;CF$5,'[1]NBA-Data-1980-2019'!$B$1:$B$16305&amp;'[1]NBA-Data-1980-2019'!$A$1:$A$16305,'[1]NBA-Data-1980-2019'!$F$1:$F$16305,"",0)</f>
        <v/>
      </c>
      <c r="CG302" s="2" t="str" cm="1">
        <f t="array" ref="CG302">_xlfn.XLOOKUP($A302&amp;CG$5,'[1]NBA-Data-1980-2019'!$B$1:$B$16305&amp;'[1]NBA-Data-1980-2019'!$A$1:$A$16305,'[1]NBA-Data-1980-2019'!$F$1:$F$16305,"",0)</f>
        <v/>
      </c>
      <c r="CH302" s="2" t="str" cm="1">
        <f t="array" ref="CH302">_xlfn.XLOOKUP($A302&amp;CH$5,'[1]NBA-Data-1980-2019'!$B$1:$B$16305&amp;'[1]NBA-Data-1980-2019'!$A$1:$A$16305,'[1]NBA-Data-1980-2019'!$F$1:$F$16305,"",0)</f>
        <v/>
      </c>
      <c r="CI302" s="2" t="str" cm="1">
        <f t="array" ref="CI302">_xlfn.XLOOKUP($A302&amp;CI$5,'[1]NBA-Data-1980-2019'!$B$1:$B$16305&amp;'[1]NBA-Data-1980-2019'!$A$1:$A$16305,'[1]NBA-Data-1980-2019'!$F$1:$F$16305,"",0)</f>
        <v/>
      </c>
      <c r="CJ302" s="2" t="str" cm="1">
        <f t="array" ref="CJ302">_xlfn.XLOOKUP($A302&amp;CJ$5,'[1]NBA-Data-1980-2019'!$B$1:$B$16305&amp;'[1]NBA-Data-1980-2019'!$A$1:$A$16305,'[1]NBA-Data-1980-2019'!$F$1:$F$16305,"",0)</f>
        <v/>
      </c>
      <c r="CK302" s="2" t="str" cm="1">
        <f t="array" ref="CK302">_xlfn.XLOOKUP($A302&amp;CK$5,'[1]NBA-Data-1980-2019'!$B$1:$B$16305&amp;'[1]NBA-Data-1980-2019'!$A$1:$A$16305,'[1]NBA-Data-1980-2019'!$F$1:$F$16305,"",0)</f>
        <v/>
      </c>
      <c r="CL302" s="2" t="str" cm="1">
        <f t="array" ref="CL302">_xlfn.XLOOKUP($A302&amp;CL$5,'[1]NBA-Data-1980-2019'!$B$1:$B$16305&amp;'[1]NBA-Data-1980-2019'!$A$1:$A$16305,'[1]NBA-Data-1980-2019'!$F$1:$F$16305,"",0)</f>
        <v/>
      </c>
      <c r="CM302" s="2" t="str" cm="1">
        <f t="array" ref="CM302">_xlfn.XLOOKUP($A302&amp;CM$5,'[1]NBA-Data-1980-2019'!$B$1:$B$16305&amp;'[1]NBA-Data-1980-2019'!$A$1:$A$16305,'[1]NBA-Data-1980-2019'!$F$1:$F$16305,"",0)</f>
        <v/>
      </c>
      <c r="CN302" s="2" t="str" cm="1">
        <f t="array" ref="CN302">_xlfn.XLOOKUP($A302&amp;CN$5,'[1]NBA-Data-1980-2019'!$B$1:$B$16305&amp;'[1]NBA-Data-1980-2019'!$A$1:$A$16305,'[1]NBA-Data-1980-2019'!$F$1:$F$16305,"",0)</f>
        <v/>
      </c>
      <c r="CO302" s="2" t="str" cm="1">
        <f t="array" ref="CO302">_xlfn.XLOOKUP($A302&amp;CO$5,'[1]NBA-Data-1980-2019'!$B$1:$B$16305&amp;'[1]NBA-Data-1980-2019'!$A$1:$A$16305,'[1]NBA-Data-1980-2019'!$F$1:$F$16305,"",0)</f>
        <v/>
      </c>
      <c r="CP302" s="2" t="str" cm="1">
        <f t="array" ref="CP302">_xlfn.XLOOKUP($A302&amp;CP$5,'[1]NBA-Data-1980-2019'!$B$1:$B$16305&amp;'[1]NBA-Data-1980-2019'!$A$1:$A$16305,'[1]NBA-Data-1980-2019'!$F$1:$F$16305,"",0)</f>
        <v/>
      </c>
      <c r="CQ302" s="2" t="str" cm="1">
        <f t="array" ref="CQ302">_xlfn.XLOOKUP($A302&amp;CQ$5,'[1]NBA-Data-1980-2019'!$B$1:$B$16305&amp;'[1]NBA-Data-1980-2019'!$A$1:$A$16305,'[1]NBA-Data-1980-2019'!$F$1:$F$16305,"",0)</f>
        <v/>
      </c>
      <c r="CR302" s="2" t="str" cm="1">
        <f t="array" ref="CR302">_xlfn.XLOOKUP($A302&amp;CR$5,'[1]NBA-Data-1980-2019'!$B$1:$B$16305&amp;'[1]NBA-Data-1980-2019'!$A$1:$A$16305,'[1]NBA-Data-1980-2019'!$F$1:$F$16305,"",0)</f>
        <v/>
      </c>
      <c r="CS302" s="2" t="str" cm="1">
        <f t="array" ref="CS302">_xlfn.XLOOKUP($A302&amp;CS$5,'[1]NBA-Data-1980-2019'!$B$1:$B$16305&amp;'[1]NBA-Data-1980-2019'!$A$1:$A$16305,'[1]NBA-Data-1980-2019'!$F$1:$F$16305,"",0)</f>
        <v/>
      </c>
      <c r="CU302" s="2" t="str">
        <f>_xlfn.XLOOKUP($A302,TEAMS!$G$1:$G$839,TEAMS!$H$1:$H$839,"",0)</f>
        <v>SF</v>
      </c>
      <c r="CV302" s="2" t="str">
        <f>_xlfn.XLOOKUP($CU302,DASHBOARD!$B$22:$B$27,DASHBOARD!$C$22:$C$27,"",0)</f>
        <v>FORWARD</v>
      </c>
      <c r="CY302" s="63">
        <f>SUMIFS('[1]NBA-Data-1980-2019'!$G$1:$G$16305,'[1]NBA-Data-1980-2019'!$B$1:$B$16305,$A302,'[1]NBA-Data-1980-2019'!$A$1:$A$16305,CY$9)</f>
        <v>985000</v>
      </c>
      <c r="CZ302" s="63">
        <f>SUMIFS('[1]NBA-Data-1980-2019'!$G$1:$G$16305,'[1]NBA-Data-1980-2019'!$B$1:$B$16305,$A302,'[1]NBA-Data-1980-2019'!$A$1:$A$16305,CZ$9)</f>
        <v>1025000</v>
      </c>
      <c r="DA302" s="63">
        <f>SUMIFS('[1]NBA-Data-1980-2019'!$G$1:$G$16305,'[1]NBA-Data-1980-2019'!$B$1:$B$16305,$A302,'[1]NBA-Data-1980-2019'!$A$1:$A$16305,DA$9)</f>
        <v>1075000</v>
      </c>
      <c r="DB302" s="63">
        <f>SUMIFS('[1]NBA-Data-1980-2019'!$G$1:$G$16305,'[1]NBA-Data-1980-2019'!$B$1:$B$16305,$A302,'[1]NBA-Data-1980-2019'!$A$1:$A$16305,DB$9)</f>
        <v>0</v>
      </c>
      <c r="DC302" s="63">
        <f>SUMIFS('[1]NBA-Data-1980-2019'!$G$1:$G$16305,'[1]NBA-Data-1980-2019'!$B$1:$B$16305,$A302,'[1]NBA-Data-1980-2019'!$A$1:$A$16305,DC$9)</f>
        <v>0</v>
      </c>
      <c r="DD302" s="63">
        <f>SUMIFS('[1]NBA-Data-1980-2019'!$G$1:$G$16305,'[1]NBA-Data-1980-2019'!$B$1:$B$16305,$A302,'[1]NBA-Data-1980-2019'!$A$1:$A$16305,DD$9)</f>
        <v>0</v>
      </c>
      <c r="DE302" s="63">
        <f>SUMIFS('[1]NBA-Data-1980-2019'!$G$1:$G$16305,'[1]NBA-Data-1980-2019'!$B$1:$B$16305,$A302,'[1]NBA-Data-1980-2019'!$A$1:$A$16305,DE$9)</f>
        <v>0</v>
      </c>
      <c r="DF302" s="63">
        <f>SUMIFS('[1]NBA-Data-1980-2019'!$G$1:$G$16305,'[1]NBA-Data-1980-2019'!$B$1:$B$16305,$A302,'[1]NBA-Data-1980-2019'!$A$1:$A$16305,DF$9)</f>
        <v>0</v>
      </c>
      <c r="DG302" s="63">
        <f>SUMIFS('[1]NBA-Data-1980-2019'!$G$1:$G$16305,'[1]NBA-Data-1980-2019'!$B$1:$B$16305,$A302,'[1]NBA-Data-1980-2019'!$A$1:$A$16305,DG$9)</f>
        <v>0</v>
      </c>
      <c r="DH302" s="63">
        <f>SUMIFS('[1]NBA-Data-1980-2019'!$G$1:$G$16305,'[1]NBA-Data-1980-2019'!$B$1:$B$16305,$A302,'[1]NBA-Data-1980-2019'!$A$1:$A$16305,DH$9)</f>
        <v>0</v>
      </c>
      <c r="DI302" s="63">
        <f>SUMIFS('[1]NBA-Data-1980-2019'!$G$1:$G$16305,'[1]NBA-Data-1980-2019'!$B$1:$B$16305,$A302,'[1]NBA-Data-1980-2019'!$A$1:$A$16305,DI$9)</f>
        <v>0</v>
      </c>
      <c r="DJ302" s="63">
        <f>SUMIFS('[1]NBA-Data-1980-2019'!$G$1:$G$16305,'[1]NBA-Data-1980-2019'!$B$1:$B$16305,$A302,'[1]NBA-Data-1980-2019'!$A$1:$A$16305,DJ$9)</f>
        <v>0</v>
      </c>
      <c r="DK302" s="63">
        <f>SUMIFS('[1]NBA-Data-1980-2019'!$G$1:$G$16305,'[1]NBA-Data-1980-2019'!$B$1:$B$16305,$A302,'[1]NBA-Data-1980-2019'!$A$1:$A$16305,DK$9)</f>
        <v>0</v>
      </c>
      <c r="DL302" s="63">
        <f>SUMIFS('[1]NBA-Data-1980-2019'!$G$1:$G$16305,'[1]NBA-Data-1980-2019'!$B$1:$B$16305,$A302,'[1]NBA-Data-1980-2019'!$A$1:$A$16305,DL$9)</f>
        <v>0</v>
      </c>
      <c r="DM302" s="63">
        <f>SUMIFS('[1]NBA-Data-1980-2019'!$G$1:$G$16305,'[1]NBA-Data-1980-2019'!$B$1:$B$16305,$A302,'[1]NBA-Data-1980-2019'!$A$1:$A$16305,DM$9)</f>
        <v>0</v>
      </c>
      <c r="DN302" s="63">
        <f>SUMIFS('[1]NBA-Data-1980-2019'!$G$1:$G$16305,'[1]NBA-Data-1980-2019'!$B$1:$B$16305,$A302,'[1]NBA-Data-1980-2019'!$A$1:$A$16305,DN$9)</f>
        <v>0</v>
      </c>
      <c r="DO302" s="63">
        <f>SUMIFS('[1]NBA-Data-1980-2019'!$G$1:$G$16305,'[1]NBA-Data-1980-2019'!$B$1:$B$16305,$A302,'[1]NBA-Data-1980-2019'!$A$1:$A$16305,DO$9)</f>
        <v>0</v>
      </c>
      <c r="DP302" s="63">
        <f>SUMIFS('[1]NBA-Data-1980-2019'!$G$1:$G$16305,'[1]NBA-Data-1980-2019'!$B$1:$B$16305,$A302,'[1]NBA-Data-1980-2019'!$A$1:$A$16305,DP$9)</f>
        <v>0</v>
      </c>
      <c r="DQ302" s="63">
        <f>SUMIFS('[1]NBA-Data-1980-2019'!$G$1:$G$16305,'[1]NBA-Data-1980-2019'!$B$1:$B$16305,$A302,'[1]NBA-Data-1980-2019'!$A$1:$A$16305,DQ$9)</f>
        <v>0</v>
      </c>
      <c r="DR302" s="63">
        <f>SUMIFS('[1]NBA-Data-1980-2019'!$G$1:$G$16305,'[1]NBA-Data-1980-2019'!$B$1:$B$16305,$A302,'[1]NBA-Data-1980-2019'!$A$1:$A$16305,DR$9)</f>
        <v>0</v>
      </c>
      <c r="DS302" s="63">
        <f>SUMIFS('[1]NBA-Data-1980-2019'!$G$1:$G$16305,'[1]NBA-Data-1980-2019'!$B$1:$B$16305,$A302,'[1]NBA-Data-1980-2019'!$A$1:$A$16305,DS$9)</f>
        <v>0</v>
      </c>
      <c r="DT302" s="63">
        <f>SUMIFS('[1]NBA-Data-1980-2019'!$G$1:$G$16305,'[1]NBA-Data-1980-2019'!$B$1:$B$16305,$A302,'[1]NBA-Data-1980-2019'!$A$1:$A$16305,DT$9)</f>
        <v>0</v>
      </c>
      <c r="DU302" s="63">
        <f>SUMIFS('[1]NBA-Data-1980-2019'!$G$1:$G$16305,'[1]NBA-Data-1980-2019'!$B$1:$B$16305,$A302,'[1]NBA-Data-1980-2019'!$A$1:$A$16305,DU$9)</f>
        <v>0</v>
      </c>
      <c r="DV302" s="63">
        <f>SUMIFS('[1]NBA-Data-1980-2019'!$G$1:$G$16305,'[1]NBA-Data-1980-2019'!$B$1:$B$16305,$A302,'[1]NBA-Data-1980-2019'!$A$1:$A$16305,DV$9)</f>
        <v>0</v>
      </c>
      <c r="DW302" s="63">
        <f>SUMIFS('[1]NBA-Data-1980-2019'!$G$1:$G$16305,'[1]NBA-Data-1980-2019'!$B$1:$B$16305,$A302,'[1]NBA-Data-1980-2019'!$A$1:$A$16305,DW$9)</f>
        <v>0</v>
      </c>
      <c r="DX302" s="63">
        <f>SUMIFS('[1]NBA-Data-1980-2019'!$G$1:$G$16305,'[1]NBA-Data-1980-2019'!$B$1:$B$16305,$A302,'[1]NBA-Data-1980-2019'!$A$1:$A$16305,DX$9)</f>
        <v>0</v>
      </c>
      <c r="DY302" s="63">
        <f>SUMIFS('[1]NBA-Data-1980-2019'!$G$1:$G$16305,'[1]NBA-Data-1980-2019'!$B$1:$B$16305,$A302,'[1]NBA-Data-1980-2019'!$A$1:$A$16305,DY$9)</f>
        <v>0</v>
      </c>
      <c r="DZ302" s="63">
        <f>SUMIFS('[1]NBA-Data-1980-2019'!$G$1:$G$16305,'[1]NBA-Data-1980-2019'!$B$1:$B$16305,$A302,'[1]NBA-Data-1980-2019'!$A$1:$A$16305,DZ$9)</f>
        <v>0</v>
      </c>
      <c r="EA302" s="63">
        <f>SUMIFS('[1]NBA-Data-1980-2019'!$G$1:$G$16305,'[1]NBA-Data-1980-2019'!$B$1:$B$16305,$A302,'[1]NBA-Data-1980-2019'!$A$1:$A$16305,EA$9)</f>
        <v>0</v>
      </c>
      <c r="EB302" s="63">
        <f>SUMIFS('[1]NBA-Data-1980-2019'!$G$1:$G$16305,'[1]NBA-Data-1980-2019'!$B$1:$B$16305,$A302,'[1]NBA-Data-1980-2019'!$A$1:$A$16305,EB$9)</f>
        <v>0</v>
      </c>
      <c r="EC302" s="63">
        <f>SUMIFS('[1]NBA-Data-1980-2019'!$G$1:$G$16305,'[1]NBA-Data-1980-2019'!$B$1:$B$16305,$A302,'[1]NBA-Data-1980-2019'!$A$1:$A$16305,EC$9)</f>
        <v>0</v>
      </c>
      <c r="ED302" s="63">
        <f>SUMIFS('[1]NBA-Data-1980-2019'!$G$1:$G$16305,'[1]NBA-Data-1980-2019'!$B$1:$B$16305,$A302,'[1]NBA-Data-1980-2019'!$A$1:$A$16305,ED$9)</f>
        <v>0</v>
      </c>
      <c r="EH302" s="2" t="s">
        <v>1480</v>
      </c>
      <c r="EI302" s="2" t="s">
        <v>1477</v>
      </c>
    </row>
    <row r="303" spans="1:165" x14ac:dyDescent="0.2">
      <c r="A303" s="2" t="s">
        <v>850</v>
      </c>
      <c r="B303" s="2" t="str" cm="1">
        <f t="array" ref="B303">_xlfn.XLOOKUP($A303&amp;B$5,'[1]NBA-Data-1980-2019'!$B$1:$B$16305&amp;'[1]NBA-Data-1980-2019'!$A$1:$A$16305,'[1]NBA-Data-1980-2019'!$D$1:$D$16305,"",0)</f>
        <v/>
      </c>
      <c r="C303" s="2" t="str" cm="1">
        <f t="array" ref="C303">_xlfn.XLOOKUP($A303&amp;C$5,'[1]NBA-Data-1980-2019'!$B$1:$B$16305&amp;'[1]NBA-Data-1980-2019'!$A$1:$A$16305,'[1]NBA-Data-1980-2019'!$D$1:$D$16305,"",0)</f>
        <v/>
      </c>
      <c r="D303" s="2" t="str" cm="1">
        <f t="array" ref="D303">_xlfn.XLOOKUP($A303&amp;D$5,'[1]NBA-Data-1980-2019'!$B$1:$B$16305&amp;'[1]NBA-Data-1980-2019'!$A$1:$A$16305,'[1]NBA-Data-1980-2019'!$D$1:$D$16305,"",0)</f>
        <v/>
      </c>
      <c r="E303" s="2" t="str" cm="1">
        <f t="array" ref="E303">_xlfn.XLOOKUP($A303&amp;E$5,'[1]NBA-Data-1980-2019'!$B$1:$B$16305&amp;'[1]NBA-Data-1980-2019'!$A$1:$A$16305,'[1]NBA-Data-1980-2019'!$D$1:$D$16305,"",0)</f>
        <v/>
      </c>
      <c r="F303" s="2" t="str" cm="1">
        <f t="array" ref="F303">_xlfn.XLOOKUP($A303&amp;F$5,'[1]NBA-Data-1980-2019'!$B$1:$B$16305&amp;'[1]NBA-Data-1980-2019'!$A$1:$A$16305,'[1]NBA-Data-1980-2019'!$D$1:$D$16305,"",0)</f>
        <v/>
      </c>
      <c r="G303" s="2" t="str" cm="1">
        <f t="array" ref="G303">_xlfn.XLOOKUP($A303&amp;G$5,'[1]NBA-Data-1980-2019'!$B$1:$B$16305&amp;'[1]NBA-Data-1980-2019'!$A$1:$A$16305,'[1]NBA-Data-1980-2019'!$D$1:$D$16305,"",0)</f>
        <v/>
      </c>
      <c r="H303" s="2" t="str" cm="1">
        <f t="array" ref="H303">_xlfn.XLOOKUP($A303&amp;H$5,'[1]NBA-Data-1980-2019'!$B$1:$B$16305&amp;'[1]NBA-Data-1980-2019'!$A$1:$A$16305,'[1]NBA-Data-1980-2019'!$D$1:$D$16305,"",0)</f>
        <v/>
      </c>
      <c r="I303" s="2" t="str" cm="1">
        <f t="array" ref="I303">_xlfn.XLOOKUP($A303&amp;I$5,'[1]NBA-Data-1980-2019'!$B$1:$B$16305&amp;'[1]NBA-Data-1980-2019'!$A$1:$A$16305,'[1]NBA-Data-1980-2019'!$D$1:$D$16305,"",0)</f>
        <v/>
      </c>
      <c r="J303" s="2" t="str" cm="1">
        <f t="array" ref="J303">_xlfn.XLOOKUP($A303&amp;J$5,'[1]NBA-Data-1980-2019'!$B$1:$B$16305&amp;'[1]NBA-Data-1980-2019'!$A$1:$A$16305,'[1]NBA-Data-1980-2019'!$D$1:$D$16305,"",0)</f>
        <v/>
      </c>
      <c r="K303" s="2" t="str" cm="1">
        <f t="array" ref="K303">_xlfn.XLOOKUP($A303&amp;K$5,'[1]NBA-Data-1980-2019'!$B$1:$B$16305&amp;'[1]NBA-Data-1980-2019'!$A$1:$A$16305,'[1]NBA-Data-1980-2019'!$D$1:$D$16305,"",0)</f>
        <v/>
      </c>
      <c r="L303" s="2" t="str" cm="1">
        <f t="array" ref="L303">_xlfn.XLOOKUP($A303&amp;L$5,'[1]NBA-Data-1980-2019'!$B$1:$B$16305&amp;'[1]NBA-Data-1980-2019'!$A$1:$A$16305,'[1]NBA-Data-1980-2019'!$D$1:$D$16305,"",0)</f>
        <v/>
      </c>
      <c r="M303" s="2" t="str" cm="1">
        <f t="array" ref="M303">_xlfn.XLOOKUP($A303&amp;M$5,'[1]NBA-Data-1980-2019'!$B$1:$B$16305&amp;'[1]NBA-Data-1980-2019'!$A$1:$A$16305,'[1]NBA-Data-1980-2019'!$D$1:$D$16305,"",0)</f>
        <v/>
      </c>
      <c r="N303" s="2" t="str" cm="1">
        <f t="array" ref="N303">_xlfn.XLOOKUP($A303&amp;N$5,'[1]NBA-Data-1980-2019'!$B$1:$B$16305&amp;'[1]NBA-Data-1980-2019'!$A$1:$A$16305,'[1]NBA-Data-1980-2019'!$D$1:$D$16305,"",0)</f>
        <v/>
      </c>
      <c r="O303" s="2" t="str" cm="1">
        <f t="array" ref="O303">_xlfn.XLOOKUP($A303&amp;O$5,'[1]NBA-Data-1980-2019'!$B$1:$B$16305&amp;'[1]NBA-Data-1980-2019'!$A$1:$A$16305,'[1]NBA-Data-1980-2019'!$D$1:$D$16305,"",0)</f>
        <v/>
      </c>
      <c r="P303" s="2" t="str" cm="1">
        <f t="array" ref="P303">_xlfn.XLOOKUP($A303&amp;P$5,'[1]NBA-Data-1980-2019'!$B$1:$B$16305&amp;'[1]NBA-Data-1980-2019'!$A$1:$A$16305,'[1]NBA-Data-1980-2019'!$D$1:$D$16305,"",0)</f>
        <v/>
      </c>
      <c r="Q303" s="2" t="str" cm="1">
        <f t="array" ref="Q303">_xlfn.XLOOKUP($A303&amp;Q$5,'[1]NBA-Data-1980-2019'!$B$1:$B$16305&amp;'[1]NBA-Data-1980-2019'!$A$1:$A$16305,'[1]NBA-Data-1980-2019'!$D$1:$D$16305,"",0)</f>
        <v/>
      </c>
      <c r="R303" s="2" t="str" cm="1">
        <f t="array" ref="R303">_xlfn.XLOOKUP($A303&amp;R$5,'[1]NBA-Data-1980-2019'!$B$1:$B$16305&amp;'[1]NBA-Data-1980-2019'!$A$1:$A$16305,'[1]NBA-Data-1980-2019'!$D$1:$D$16305,"",0)</f>
        <v/>
      </c>
      <c r="S303" s="2" t="str" cm="1">
        <f t="array" ref="S303">_xlfn.XLOOKUP($A303&amp;S$5,'[1]NBA-Data-1980-2019'!$B$1:$B$16305&amp;'[1]NBA-Data-1980-2019'!$A$1:$A$16305,'[1]NBA-Data-1980-2019'!$D$1:$D$16305,"",0)</f>
        <v/>
      </c>
      <c r="T303" s="2" t="str" cm="1">
        <f t="array" ref="T303">_xlfn.XLOOKUP($A303&amp;T$5,'[1]NBA-Data-1980-2019'!$B$1:$B$16305&amp;'[1]NBA-Data-1980-2019'!$A$1:$A$16305,'[1]NBA-Data-1980-2019'!$D$1:$D$16305,"",0)</f>
        <v/>
      </c>
      <c r="U303" s="2" t="str" cm="1">
        <f t="array" ref="U303">_xlfn.XLOOKUP($A303&amp;U$5,'[1]NBA-Data-1980-2019'!$B$1:$B$16305&amp;'[1]NBA-Data-1980-2019'!$A$1:$A$16305,'[1]NBA-Data-1980-2019'!$D$1:$D$16305,"",0)</f>
        <v>DAL</v>
      </c>
      <c r="V303" s="2" t="str" cm="1">
        <f t="array" ref="V303">_xlfn.XLOOKUP($A303&amp;V$5,'[1]NBA-Data-1980-2019'!$B$1:$B$16305&amp;'[1]NBA-Data-1980-2019'!$A$1:$A$16305,'[1]NBA-Data-1980-2019'!$D$1:$D$16305,"",0)</f>
        <v>DAL</v>
      </c>
      <c r="W303" s="2" t="str" cm="1">
        <f t="array" ref="W303">_xlfn.XLOOKUP($A303&amp;W$5,'[1]NBA-Data-1980-2019'!$B$1:$B$16305&amp;'[1]NBA-Data-1980-2019'!$A$1:$A$16305,'[1]NBA-Data-1980-2019'!$D$1:$D$16305,"",0)</f>
        <v>DAL</v>
      </c>
      <c r="X303" s="2" t="str" cm="1">
        <f t="array" ref="X303">_xlfn.XLOOKUP($A303&amp;X$5,'[1]NBA-Data-1980-2019'!$B$1:$B$16305&amp;'[1]NBA-Data-1980-2019'!$A$1:$A$16305,'[1]NBA-Data-1980-2019'!$D$1:$D$16305,"",0)</f>
        <v>DAL</v>
      </c>
      <c r="Y303" s="2" t="str" cm="1">
        <f t="array" ref="Y303">_xlfn.XLOOKUP($A303&amp;Y$5,'[1]NBA-Data-1980-2019'!$B$1:$B$16305&amp;'[1]NBA-Data-1980-2019'!$A$1:$A$16305,'[1]NBA-Data-1980-2019'!$D$1:$D$16305,"",0)</f>
        <v/>
      </c>
      <c r="Z303" s="2" t="str" cm="1">
        <f t="array" ref="Z303">_xlfn.XLOOKUP($A303&amp;Z$5,'[1]NBA-Data-1980-2019'!$B$1:$B$16305&amp;'[1]NBA-Data-1980-2019'!$A$1:$A$16305,'[1]NBA-Data-1980-2019'!$D$1:$D$16305,"",0)</f>
        <v/>
      </c>
      <c r="AA303" s="2" t="str" cm="1">
        <f t="array" ref="AA303">_xlfn.XLOOKUP($A303&amp;AA$5,'[1]NBA-Data-1980-2019'!$B$1:$B$16305&amp;'[1]NBA-Data-1980-2019'!$A$1:$A$16305,'[1]NBA-Data-1980-2019'!$D$1:$D$16305,"",0)</f>
        <v/>
      </c>
      <c r="AB303" s="2" t="str" cm="1">
        <f t="array" ref="AB303">_xlfn.XLOOKUP($A303&amp;AB$5,'[1]NBA-Data-1980-2019'!$B$1:$B$16305&amp;'[1]NBA-Data-1980-2019'!$A$1:$A$16305,'[1]NBA-Data-1980-2019'!$D$1:$D$16305,"",0)</f>
        <v/>
      </c>
      <c r="AC303" s="2" t="str" cm="1">
        <f t="array" ref="AC303">_xlfn.XLOOKUP($A303&amp;AC$5,'[1]NBA-Data-1980-2019'!$B$1:$B$16305&amp;'[1]NBA-Data-1980-2019'!$A$1:$A$16305,'[1]NBA-Data-1980-2019'!$D$1:$D$16305,"",0)</f>
        <v/>
      </c>
      <c r="AD303" s="2" t="str" cm="1">
        <f t="array" ref="AD303">_xlfn.XLOOKUP($A303&amp;AD$5,'[1]NBA-Data-1980-2019'!$B$1:$B$16305&amp;'[1]NBA-Data-1980-2019'!$A$1:$A$16305,'[1]NBA-Data-1980-2019'!$D$1:$D$16305,"",0)</f>
        <v/>
      </c>
      <c r="AE303" s="2" t="str" cm="1">
        <f t="array" ref="AE303">_xlfn.XLOOKUP($A303&amp;AE$5,'[1]NBA-Data-1980-2019'!$B$1:$B$16305&amp;'[1]NBA-Data-1980-2019'!$A$1:$A$16305,'[1]NBA-Data-1980-2019'!$D$1:$D$16305,"",0)</f>
        <v/>
      </c>
      <c r="AF303" s="2" t="str" cm="1">
        <f t="array" ref="AF303">_xlfn.XLOOKUP($A303&amp;AF$5,'[1]NBA-Data-1980-2019'!$B$1:$B$16305&amp;'[1]NBA-Data-1980-2019'!$A$1:$A$16305,'[1]NBA-Data-1980-2019'!$D$1:$D$16305,"",0)</f>
        <v/>
      </c>
      <c r="AG303" s="2" t="str" cm="1">
        <f t="array" ref="AG303">_xlfn.XLOOKUP($A303&amp;AG$5,'[1]NBA-Data-1980-2019'!$B$1:$B$16305&amp;'[1]NBA-Data-1980-2019'!$A$1:$A$16305,'[1]NBA-Data-1980-2019'!$D$1:$D$16305,"",0)</f>
        <v/>
      </c>
      <c r="AH303" s="2" t="str" cm="1">
        <f t="array" ref="AH303">_xlfn.XLOOKUP($A303&amp;AH$5,'[1]NBA-Data-1980-2019'!$B$1:$B$16305&amp;'[1]NBA-Data-1980-2019'!$A$1:$A$16305,'[1]NBA-Data-1980-2019'!$H$1:$H$16305,"",0)</f>
        <v/>
      </c>
      <c r="AI303" s="2" t="str" cm="1">
        <f t="array" ref="AI303">_xlfn.XLOOKUP($A303&amp;AI$5,'[1]NBA-Data-1980-2019'!$B$1:$B$16305&amp;'[1]NBA-Data-1980-2019'!$A$1:$A$16305,'[1]NBA-Data-1980-2019'!$H$1:$H$16305,"",0)</f>
        <v/>
      </c>
      <c r="AJ303" s="2" t="str" cm="1">
        <f t="array" ref="AJ303">_xlfn.XLOOKUP($A303&amp;AJ$5,'[1]NBA-Data-1980-2019'!$B$1:$B$16305&amp;'[1]NBA-Data-1980-2019'!$A$1:$A$16305,'[1]NBA-Data-1980-2019'!$H$1:$H$16305,"",0)</f>
        <v/>
      </c>
      <c r="AK303" s="2" t="str" cm="1">
        <f t="array" ref="AK303">_xlfn.XLOOKUP($A303&amp;AK$5,'[1]NBA-Data-1980-2019'!$B$1:$B$16305&amp;'[1]NBA-Data-1980-2019'!$A$1:$A$16305,'[1]NBA-Data-1980-2019'!$H$1:$H$16305,"",0)</f>
        <v/>
      </c>
      <c r="AL303" s="2" t="str" cm="1">
        <f t="array" ref="AL303">_xlfn.XLOOKUP($A303&amp;AL$5,'[1]NBA-Data-1980-2019'!$B$1:$B$16305&amp;'[1]NBA-Data-1980-2019'!$A$1:$A$16305,'[1]NBA-Data-1980-2019'!$H$1:$H$16305,"",0)</f>
        <v/>
      </c>
      <c r="AM303" s="2" t="str" cm="1">
        <f t="array" ref="AM303">_xlfn.XLOOKUP($A303&amp;AM$5,'[1]NBA-Data-1980-2019'!$B$1:$B$16305&amp;'[1]NBA-Data-1980-2019'!$A$1:$A$16305,'[1]NBA-Data-1980-2019'!$H$1:$H$16305,"",0)</f>
        <v/>
      </c>
      <c r="AN303" s="2" t="str" cm="1">
        <f t="array" ref="AN303">_xlfn.XLOOKUP($A303&amp;AN$5,'[1]NBA-Data-1980-2019'!$B$1:$B$16305&amp;'[1]NBA-Data-1980-2019'!$A$1:$A$16305,'[1]NBA-Data-1980-2019'!$H$1:$H$16305,"",0)</f>
        <v/>
      </c>
      <c r="AO303" s="2" t="str" cm="1">
        <f t="array" ref="AO303">_xlfn.XLOOKUP($A303&amp;AO$5,'[1]NBA-Data-1980-2019'!$B$1:$B$16305&amp;'[1]NBA-Data-1980-2019'!$A$1:$A$16305,'[1]NBA-Data-1980-2019'!$H$1:$H$16305,"",0)</f>
        <v/>
      </c>
      <c r="AP303" s="2" t="str" cm="1">
        <f t="array" ref="AP303">_xlfn.XLOOKUP($A303&amp;AP$5,'[1]NBA-Data-1980-2019'!$B$1:$B$16305&amp;'[1]NBA-Data-1980-2019'!$A$1:$A$16305,'[1]NBA-Data-1980-2019'!$H$1:$H$16305,"",0)</f>
        <v/>
      </c>
      <c r="AQ303" s="2" t="str" cm="1">
        <f t="array" ref="AQ303">_xlfn.XLOOKUP($A303&amp;AQ$5,'[1]NBA-Data-1980-2019'!$B$1:$B$16305&amp;'[1]NBA-Data-1980-2019'!$A$1:$A$16305,'[1]NBA-Data-1980-2019'!$H$1:$H$16305,"",0)</f>
        <v/>
      </c>
      <c r="AR303" s="2" t="str" cm="1">
        <f t="array" ref="AR303">_xlfn.XLOOKUP($A303&amp;AR$5,'[1]NBA-Data-1980-2019'!$B$1:$B$16305&amp;'[1]NBA-Data-1980-2019'!$A$1:$A$16305,'[1]NBA-Data-1980-2019'!$H$1:$H$16305,"",0)</f>
        <v/>
      </c>
      <c r="AS303" s="2" t="str" cm="1">
        <f t="array" ref="AS303">_xlfn.XLOOKUP($A303&amp;AS$5,'[1]NBA-Data-1980-2019'!$B$1:$B$16305&amp;'[1]NBA-Data-1980-2019'!$A$1:$A$16305,'[1]NBA-Data-1980-2019'!$H$1:$H$16305,"",0)</f>
        <v/>
      </c>
      <c r="AT303" s="2" t="str" cm="1">
        <f t="array" ref="AT303">_xlfn.XLOOKUP($A303&amp;AT$5,'[1]NBA-Data-1980-2019'!$B$1:$B$16305&amp;'[1]NBA-Data-1980-2019'!$A$1:$A$16305,'[1]NBA-Data-1980-2019'!$H$1:$H$16305,"",0)</f>
        <v/>
      </c>
      <c r="AU303" s="2" t="str" cm="1">
        <f t="array" ref="AU303">_xlfn.XLOOKUP($A303&amp;AU$5,'[1]NBA-Data-1980-2019'!$B$1:$B$16305&amp;'[1]NBA-Data-1980-2019'!$A$1:$A$16305,'[1]NBA-Data-1980-2019'!$H$1:$H$16305,"",0)</f>
        <v/>
      </c>
      <c r="AV303" s="2" t="str" cm="1">
        <f t="array" ref="AV303">_xlfn.XLOOKUP($A303&amp;AV$5,'[1]NBA-Data-1980-2019'!$B$1:$B$16305&amp;'[1]NBA-Data-1980-2019'!$A$1:$A$16305,'[1]NBA-Data-1980-2019'!$H$1:$H$16305,"",0)</f>
        <v/>
      </c>
      <c r="AW303" s="2" t="str" cm="1">
        <f t="array" ref="AW303">_xlfn.XLOOKUP($A303&amp;AW$5,'[1]NBA-Data-1980-2019'!$B$1:$B$16305&amp;'[1]NBA-Data-1980-2019'!$A$1:$A$16305,'[1]NBA-Data-1980-2019'!$H$1:$H$16305,"",0)</f>
        <v/>
      </c>
      <c r="AX303" s="2" t="str" cm="1">
        <f t="array" ref="AX303">_xlfn.XLOOKUP($A303&amp;AX$5,'[1]NBA-Data-1980-2019'!$B$1:$B$16305&amp;'[1]NBA-Data-1980-2019'!$A$1:$A$16305,'[1]NBA-Data-1980-2019'!$H$1:$H$16305,"",0)</f>
        <v/>
      </c>
      <c r="AY303" s="2" t="str" cm="1">
        <f t="array" ref="AY303">_xlfn.XLOOKUP($A303&amp;AY$5,'[1]NBA-Data-1980-2019'!$B$1:$B$16305&amp;'[1]NBA-Data-1980-2019'!$A$1:$A$16305,'[1]NBA-Data-1980-2019'!$H$1:$H$16305,"",0)</f>
        <v/>
      </c>
      <c r="AZ303" s="2" t="str" cm="1">
        <f t="array" ref="AZ303">_xlfn.XLOOKUP($A303&amp;AZ$5,'[1]NBA-Data-1980-2019'!$B$1:$B$16305&amp;'[1]NBA-Data-1980-2019'!$A$1:$A$16305,'[1]NBA-Data-1980-2019'!$H$1:$H$16305,"",0)</f>
        <v/>
      </c>
      <c r="BA303" s="2" cm="1">
        <f t="array" ref="BA303">_xlfn.XLOOKUP($A303&amp;BA$5,'[1]NBA-Data-1980-2019'!$B$1:$B$16305&amp;'[1]NBA-Data-1980-2019'!$A$1:$A$16305,'[1]NBA-Data-1980-2019'!$H$1:$H$16305,"",0)</f>
        <v>700</v>
      </c>
      <c r="BB303" s="2" cm="1">
        <f t="array" ref="BB303">_xlfn.XLOOKUP($A303&amp;BB$5,'[1]NBA-Data-1980-2019'!$B$1:$B$16305&amp;'[1]NBA-Data-1980-2019'!$A$1:$A$16305,'[1]NBA-Data-1980-2019'!$H$1:$H$16305,"",0)</f>
        <v>495.59999999999997</v>
      </c>
      <c r="BC303" s="2" cm="1">
        <f t="array" ref="BC303">_xlfn.XLOOKUP($A303&amp;BC$5,'[1]NBA-Data-1980-2019'!$B$1:$B$16305&amp;'[1]NBA-Data-1980-2019'!$A$1:$A$16305,'[1]NBA-Data-1980-2019'!$H$1:$H$16305,"",0)</f>
        <v>1150.0999999999999</v>
      </c>
      <c r="BD303" s="2" cm="1">
        <f t="array" ref="BD303">_xlfn.XLOOKUP($A303&amp;BD$5,'[1]NBA-Data-1980-2019'!$B$1:$B$16305&amp;'[1]NBA-Data-1980-2019'!$A$1:$A$16305,'[1]NBA-Data-1980-2019'!$H$1:$H$16305,"",0)</f>
        <v>549</v>
      </c>
      <c r="BE303" s="2" t="str" cm="1">
        <f t="array" ref="BE303">_xlfn.XLOOKUP($A303&amp;BE$5,'[1]NBA-Data-1980-2019'!$B$1:$B$16305&amp;'[1]NBA-Data-1980-2019'!$A$1:$A$16305,'[1]NBA-Data-1980-2019'!$H$1:$H$16305,"",0)</f>
        <v/>
      </c>
      <c r="BF303" s="2" t="str" cm="1">
        <f t="array" ref="BF303">_xlfn.XLOOKUP($A303&amp;BF$5,'[1]NBA-Data-1980-2019'!$B$1:$B$16305&amp;'[1]NBA-Data-1980-2019'!$A$1:$A$16305,'[1]NBA-Data-1980-2019'!$H$1:$H$16305,"",0)</f>
        <v/>
      </c>
      <c r="BG303" s="2" t="str" cm="1">
        <f t="array" ref="BG303">_xlfn.XLOOKUP($A303&amp;BG$5,'[1]NBA-Data-1980-2019'!$B$1:$B$16305&amp;'[1]NBA-Data-1980-2019'!$A$1:$A$16305,'[1]NBA-Data-1980-2019'!$H$1:$H$16305,"",0)</f>
        <v/>
      </c>
      <c r="BH303" s="2" t="str" cm="1">
        <f t="array" ref="BH303">_xlfn.XLOOKUP($A303&amp;BH$5,'[1]NBA-Data-1980-2019'!$B$1:$B$16305&amp;'[1]NBA-Data-1980-2019'!$A$1:$A$16305,'[1]NBA-Data-1980-2019'!$H$1:$H$16305,"",0)</f>
        <v/>
      </c>
      <c r="BI303" s="2" t="str" cm="1">
        <f t="array" ref="BI303">_xlfn.XLOOKUP($A303&amp;BI$5,'[1]NBA-Data-1980-2019'!$B$1:$B$16305&amp;'[1]NBA-Data-1980-2019'!$A$1:$A$16305,'[1]NBA-Data-1980-2019'!$H$1:$H$16305,"",0)</f>
        <v/>
      </c>
      <c r="BJ303" s="2" t="str" cm="1">
        <f t="array" ref="BJ303">_xlfn.XLOOKUP($A303&amp;BJ$5,'[1]NBA-Data-1980-2019'!$B$1:$B$16305&amp;'[1]NBA-Data-1980-2019'!$A$1:$A$16305,'[1]NBA-Data-1980-2019'!$H$1:$H$16305,"",0)</f>
        <v/>
      </c>
      <c r="BK303" s="2" t="str" cm="1">
        <f t="array" ref="BK303">_xlfn.XLOOKUP($A303&amp;BK$5,'[1]NBA-Data-1980-2019'!$B$1:$B$16305&amp;'[1]NBA-Data-1980-2019'!$A$1:$A$16305,'[1]NBA-Data-1980-2019'!$H$1:$H$16305,"",0)</f>
        <v/>
      </c>
      <c r="BL303" s="2" t="str" cm="1">
        <f t="array" ref="BL303">_xlfn.XLOOKUP($A303&amp;BL$5,'[1]NBA-Data-1980-2019'!$B$1:$B$16305&amp;'[1]NBA-Data-1980-2019'!$A$1:$A$16305,'[1]NBA-Data-1980-2019'!$H$1:$H$16305,"",0)</f>
        <v/>
      </c>
      <c r="BM303" s="2" t="str" cm="1">
        <f t="array" ref="BM303">_xlfn.XLOOKUP($A303&amp;BM$5,'[1]NBA-Data-1980-2019'!$B$1:$B$16305&amp;'[1]NBA-Data-1980-2019'!$A$1:$A$16305,'[1]NBA-Data-1980-2019'!$H$1:$H$16305,"",0)</f>
        <v/>
      </c>
      <c r="BN303" s="2" t="str" cm="1">
        <f t="array" ref="BN303">_xlfn.XLOOKUP($A303&amp;BN$5,'[1]NBA-Data-1980-2019'!$B$1:$B$16305&amp;'[1]NBA-Data-1980-2019'!$A$1:$A$16305,'[1]NBA-Data-1980-2019'!$F$1:$F$16305,"",0)</f>
        <v/>
      </c>
      <c r="BO303" s="2" t="str" cm="1">
        <f t="array" ref="BO303">_xlfn.XLOOKUP($A303&amp;BO$5,'[1]NBA-Data-1980-2019'!$B$1:$B$16305&amp;'[1]NBA-Data-1980-2019'!$A$1:$A$16305,'[1]NBA-Data-1980-2019'!$F$1:$F$16305,"",0)</f>
        <v/>
      </c>
      <c r="BP303" s="2" t="str" cm="1">
        <f t="array" ref="BP303">_xlfn.XLOOKUP($A303&amp;BP$5,'[1]NBA-Data-1980-2019'!$B$1:$B$16305&amp;'[1]NBA-Data-1980-2019'!$A$1:$A$16305,'[1]NBA-Data-1980-2019'!$F$1:$F$16305,"",0)</f>
        <v/>
      </c>
      <c r="BQ303" s="2" t="str" cm="1">
        <f t="array" ref="BQ303">_xlfn.XLOOKUP($A303&amp;BQ$5,'[1]NBA-Data-1980-2019'!$B$1:$B$16305&amp;'[1]NBA-Data-1980-2019'!$A$1:$A$16305,'[1]NBA-Data-1980-2019'!$F$1:$F$16305,"",0)</f>
        <v/>
      </c>
      <c r="BR303" s="2" t="str" cm="1">
        <f t="array" ref="BR303">_xlfn.XLOOKUP($A303&amp;BR$5,'[1]NBA-Data-1980-2019'!$B$1:$B$16305&amp;'[1]NBA-Data-1980-2019'!$A$1:$A$16305,'[1]NBA-Data-1980-2019'!$F$1:$F$16305,"",0)</f>
        <v/>
      </c>
      <c r="BS303" s="2" t="str" cm="1">
        <f t="array" ref="BS303">_xlfn.XLOOKUP($A303&amp;BS$5,'[1]NBA-Data-1980-2019'!$B$1:$B$16305&amp;'[1]NBA-Data-1980-2019'!$A$1:$A$16305,'[1]NBA-Data-1980-2019'!$F$1:$F$16305,"",0)</f>
        <v/>
      </c>
      <c r="BT303" s="2" t="str" cm="1">
        <f t="array" ref="BT303">_xlfn.XLOOKUP($A303&amp;BT$5,'[1]NBA-Data-1980-2019'!$B$1:$B$16305&amp;'[1]NBA-Data-1980-2019'!$A$1:$A$16305,'[1]NBA-Data-1980-2019'!$F$1:$F$16305,"",0)</f>
        <v/>
      </c>
      <c r="BU303" s="2" t="str" cm="1">
        <f t="array" ref="BU303">_xlfn.XLOOKUP($A303&amp;BU$5,'[1]NBA-Data-1980-2019'!$B$1:$B$16305&amp;'[1]NBA-Data-1980-2019'!$A$1:$A$16305,'[1]NBA-Data-1980-2019'!$F$1:$F$16305,"",0)</f>
        <v/>
      </c>
      <c r="BV303" s="2" t="str" cm="1">
        <f t="array" ref="BV303">_xlfn.XLOOKUP($A303&amp;BV$5,'[1]NBA-Data-1980-2019'!$B$1:$B$16305&amp;'[1]NBA-Data-1980-2019'!$A$1:$A$16305,'[1]NBA-Data-1980-2019'!$F$1:$F$16305,"",0)</f>
        <v/>
      </c>
      <c r="BW303" s="2" t="str" cm="1">
        <f t="array" ref="BW303">_xlfn.XLOOKUP($A303&amp;BW$5,'[1]NBA-Data-1980-2019'!$B$1:$B$16305&amp;'[1]NBA-Data-1980-2019'!$A$1:$A$16305,'[1]NBA-Data-1980-2019'!$F$1:$F$16305,"",0)</f>
        <v/>
      </c>
      <c r="BX303" s="2" t="str" cm="1">
        <f t="array" ref="BX303">_xlfn.XLOOKUP($A303&amp;BX$5,'[1]NBA-Data-1980-2019'!$B$1:$B$16305&amp;'[1]NBA-Data-1980-2019'!$A$1:$A$16305,'[1]NBA-Data-1980-2019'!$F$1:$F$16305,"",0)</f>
        <v/>
      </c>
      <c r="BY303" s="2" t="str" cm="1">
        <f t="array" ref="BY303">_xlfn.XLOOKUP($A303&amp;BY$5,'[1]NBA-Data-1980-2019'!$B$1:$B$16305&amp;'[1]NBA-Data-1980-2019'!$A$1:$A$16305,'[1]NBA-Data-1980-2019'!$F$1:$F$16305,"",0)</f>
        <v/>
      </c>
      <c r="BZ303" s="2" t="str" cm="1">
        <f t="array" ref="BZ303">_xlfn.XLOOKUP($A303&amp;BZ$5,'[1]NBA-Data-1980-2019'!$B$1:$B$16305&amp;'[1]NBA-Data-1980-2019'!$A$1:$A$16305,'[1]NBA-Data-1980-2019'!$F$1:$F$16305,"",0)</f>
        <v/>
      </c>
      <c r="CA303" s="2" t="str" cm="1">
        <f t="array" ref="CA303">_xlfn.XLOOKUP($A303&amp;CA$5,'[1]NBA-Data-1980-2019'!$B$1:$B$16305&amp;'[1]NBA-Data-1980-2019'!$A$1:$A$16305,'[1]NBA-Data-1980-2019'!$F$1:$F$16305,"",0)</f>
        <v/>
      </c>
      <c r="CB303" s="2" t="str" cm="1">
        <f t="array" ref="CB303">_xlfn.XLOOKUP($A303&amp;CB$5,'[1]NBA-Data-1980-2019'!$B$1:$B$16305&amp;'[1]NBA-Data-1980-2019'!$A$1:$A$16305,'[1]NBA-Data-1980-2019'!$F$1:$F$16305,"",0)</f>
        <v/>
      </c>
      <c r="CC303" s="2" t="str" cm="1">
        <f t="array" ref="CC303">_xlfn.XLOOKUP($A303&amp;CC$5,'[1]NBA-Data-1980-2019'!$B$1:$B$16305&amp;'[1]NBA-Data-1980-2019'!$A$1:$A$16305,'[1]NBA-Data-1980-2019'!$F$1:$F$16305,"",0)</f>
        <v/>
      </c>
      <c r="CD303" s="2" t="str" cm="1">
        <f t="array" ref="CD303">_xlfn.XLOOKUP($A303&amp;CD$5,'[1]NBA-Data-1980-2019'!$B$1:$B$16305&amp;'[1]NBA-Data-1980-2019'!$A$1:$A$16305,'[1]NBA-Data-1980-2019'!$F$1:$F$16305,"",0)</f>
        <v/>
      </c>
      <c r="CE303" s="2" t="str" cm="1">
        <f t="array" ref="CE303">_xlfn.XLOOKUP($A303&amp;CE$5,'[1]NBA-Data-1980-2019'!$B$1:$B$16305&amp;'[1]NBA-Data-1980-2019'!$A$1:$A$16305,'[1]NBA-Data-1980-2019'!$F$1:$F$16305,"",0)</f>
        <v/>
      </c>
      <c r="CF303" s="2" t="str" cm="1">
        <f t="array" ref="CF303">_xlfn.XLOOKUP($A303&amp;CF$5,'[1]NBA-Data-1980-2019'!$B$1:$B$16305&amp;'[1]NBA-Data-1980-2019'!$A$1:$A$16305,'[1]NBA-Data-1980-2019'!$F$1:$F$16305,"",0)</f>
        <v/>
      </c>
      <c r="CG303" s="2" cm="1">
        <f t="array" ref="CG303">_xlfn.XLOOKUP($A303&amp;CG$5,'[1]NBA-Data-1980-2019'!$B$1:$B$16305&amp;'[1]NBA-Data-1980-2019'!$A$1:$A$16305,'[1]NBA-Data-1980-2019'!$F$1:$F$16305,"",0)</f>
        <v>18.5</v>
      </c>
      <c r="CH303" s="2" cm="1">
        <f t="array" ref="CH303">_xlfn.XLOOKUP($A303&amp;CH$5,'[1]NBA-Data-1980-2019'!$B$1:$B$16305&amp;'[1]NBA-Data-1980-2019'!$A$1:$A$16305,'[1]NBA-Data-1980-2019'!$F$1:$F$16305,"",0)</f>
        <v>11.4</v>
      </c>
      <c r="CI303" s="2" cm="1">
        <f t="array" ref="CI303">_xlfn.XLOOKUP($A303&amp;CI$5,'[1]NBA-Data-1980-2019'!$B$1:$B$16305&amp;'[1]NBA-Data-1980-2019'!$A$1:$A$16305,'[1]NBA-Data-1980-2019'!$F$1:$F$16305,"",0)</f>
        <v>15.3</v>
      </c>
      <c r="CJ303" s="2" cm="1">
        <f t="array" ref="CJ303">_xlfn.XLOOKUP($A303&amp;CJ$5,'[1]NBA-Data-1980-2019'!$B$1:$B$16305&amp;'[1]NBA-Data-1980-2019'!$A$1:$A$16305,'[1]NBA-Data-1980-2019'!$F$1:$F$16305,"",0)</f>
        <v>10.6</v>
      </c>
      <c r="CK303" s="2" t="str" cm="1">
        <f t="array" ref="CK303">_xlfn.XLOOKUP($A303&amp;CK$5,'[1]NBA-Data-1980-2019'!$B$1:$B$16305&amp;'[1]NBA-Data-1980-2019'!$A$1:$A$16305,'[1]NBA-Data-1980-2019'!$F$1:$F$16305,"",0)</f>
        <v/>
      </c>
      <c r="CL303" s="2" t="str" cm="1">
        <f t="array" ref="CL303">_xlfn.XLOOKUP($A303&amp;CL$5,'[1]NBA-Data-1980-2019'!$B$1:$B$16305&amp;'[1]NBA-Data-1980-2019'!$A$1:$A$16305,'[1]NBA-Data-1980-2019'!$F$1:$F$16305,"",0)</f>
        <v/>
      </c>
      <c r="CM303" s="2" t="str" cm="1">
        <f t="array" ref="CM303">_xlfn.XLOOKUP($A303&amp;CM$5,'[1]NBA-Data-1980-2019'!$B$1:$B$16305&amp;'[1]NBA-Data-1980-2019'!$A$1:$A$16305,'[1]NBA-Data-1980-2019'!$F$1:$F$16305,"",0)</f>
        <v/>
      </c>
      <c r="CN303" s="2" t="str" cm="1">
        <f t="array" ref="CN303">_xlfn.XLOOKUP($A303&amp;CN$5,'[1]NBA-Data-1980-2019'!$B$1:$B$16305&amp;'[1]NBA-Data-1980-2019'!$A$1:$A$16305,'[1]NBA-Data-1980-2019'!$F$1:$F$16305,"",0)</f>
        <v/>
      </c>
      <c r="CO303" s="2" t="str" cm="1">
        <f t="array" ref="CO303">_xlfn.XLOOKUP($A303&amp;CO$5,'[1]NBA-Data-1980-2019'!$B$1:$B$16305&amp;'[1]NBA-Data-1980-2019'!$A$1:$A$16305,'[1]NBA-Data-1980-2019'!$F$1:$F$16305,"",0)</f>
        <v/>
      </c>
      <c r="CP303" s="2" t="str" cm="1">
        <f t="array" ref="CP303">_xlfn.XLOOKUP($A303&amp;CP$5,'[1]NBA-Data-1980-2019'!$B$1:$B$16305&amp;'[1]NBA-Data-1980-2019'!$A$1:$A$16305,'[1]NBA-Data-1980-2019'!$F$1:$F$16305,"",0)</f>
        <v/>
      </c>
      <c r="CQ303" s="2" t="str" cm="1">
        <f t="array" ref="CQ303">_xlfn.XLOOKUP($A303&amp;CQ$5,'[1]NBA-Data-1980-2019'!$B$1:$B$16305&amp;'[1]NBA-Data-1980-2019'!$A$1:$A$16305,'[1]NBA-Data-1980-2019'!$F$1:$F$16305,"",0)</f>
        <v/>
      </c>
      <c r="CR303" s="2" t="str" cm="1">
        <f t="array" ref="CR303">_xlfn.XLOOKUP($A303&amp;CR$5,'[1]NBA-Data-1980-2019'!$B$1:$B$16305&amp;'[1]NBA-Data-1980-2019'!$A$1:$A$16305,'[1]NBA-Data-1980-2019'!$F$1:$F$16305,"",0)</f>
        <v/>
      </c>
      <c r="CS303" s="2" t="str" cm="1">
        <f t="array" ref="CS303">_xlfn.XLOOKUP($A303&amp;CS$5,'[1]NBA-Data-1980-2019'!$B$1:$B$16305&amp;'[1]NBA-Data-1980-2019'!$A$1:$A$16305,'[1]NBA-Data-1980-2019'!$F$1:$F$16305,"",0)</f>
        <v/>
      </c>
      <c r="CU303" s="2" t="str">
        <f>_xlfn.XLOOKUP($A303,TEAMS!$G$1:$G$839,TEAMS!$H$1:$H$839,"",0)</f>
        <v>PG</v>
      </c>
      <c r="CV303" s="2" t="str">
        <f>_xlfn.XLOOKUP($CU303,DASHBOARD!$B$22:$B$27,DASHBOARD!$C$22:$C$27,"",0)</f>
        <v>GUARD</v>
      </c>
      <c r="CY303" s="63">
        <f>SUMIFS('[1]NBA-Data-1980-2019'!$G$1:$G$16305,'[1]NBA-Data-1980-2019'!$B$1:$B$16305,$A303,'[1]NBA-Data-1980-2019'!$A$1:$A$16305,CY$9)</f>
        <v>0</v>
      </c>
      <c r="CZ303" s="63">
        <f>SUMIFS('[1]NBA-Data-1980-2019'!$G$1:$G$16305,'[1]NBA-Data-1980-2019'!$B$1:$B$16305,$A303,'[1]NBA-Data-1980-2019'!$A$1:$A$16305,CZ$9)</f>
        <v>0</v>
      </c>
      <c r="DA303" s="63">
        <f>SUMIFS('[1]NBA-Data-1980-2019'!$G$1:$G$16305,'[1]NBA-Data-1980-2019'!$B$1:$B$16305,$A303,'[1]NBA-Data-1980-2019'!$A$1:$A$16305,DA$9)</f>
        <v>0</v>
      </c>
      <c r="DB303" s="63">
        <f>SUMIFS('[1]NBA-Data-1980-2019'!$G$1:$G$16305,'[1]NBA-Data-1980-2019'!$B$1:$B$16305,$A303,'[1]NBA-Data-1980-2019'!$A$1:$A$16305,DB$9)</f>
        <v>0</v>
      </c>
      <c r="DC303" s="63">
        <f>SUMIFS('[1]NBA-Data-1980-2019'!$G$1:$G$16305,'[1]NBA-Data-1980-2019'!$B$1:$B$16305,$A303,'[1]NBA-Data-1980-2019'!$A$1:$A$16305,DC$9)</f>
        <v>0</v>
      </c>
      <c r="DD303" s="63">
        <f>SUMIFS('[1]NBA-Data-1980-2019'!$G$1:$G$16305,'[1]NBA-Data-1980-2019'!$B$1:$B$16305,$A303,'[1]NBA-Data-1980-2019'!$A$1:$A$16305,DD$9)</f>
        <v>0</v>
      </c>
      <c r="DE303" s="63">
        <f>SUMIFS('[1]NBA-Data-1980-2019'!$G$1:$G$16305,'[1]NBA-Data-1980-2019'!$B$1:$B$16305,$A303,'[1]NBA-Data-1980-2019'!$A$1:$A$16305,DE$9)</f>
        <v>0</v>
      </c>
      <c r="DF303" s="63">
        <f>SUMIFS('[1]NBA-Data-1980-2019'!$G$1:$G$16305,'[1]NBA-Data-1980-2019'!$B$1:$B$16305,$A303,'[1]NBA-Data-1980-2019'!$A$1:$A$16305,DF$9)</f>
        <v>0</v>
      </c>
      <c r="DG303" s="63">
        <f>SUMIFS('[1]NBA-Data-1980-2019'!$G$1:$G$16305,'[1]NBA-Data-1980-2019'!$B$1:$B$16305,$A303,'[1]NBA-Data-1980-2019'!$A$1:$A$16305,DG$9)</f>
        <v>0</v>
      </c>
      <c r="DH303" s="63">
        <f>SUMIFS('[1]NBA-Data-1980-2019'!$G$1:$G$16305,'[1]NBA-Data-1980-2019'!$B$1:$B$16305,$A303,'[1]NBA-Data-1980-2019'!$A$1:$A$16305,DH$9)</f>
        <v>0</v>
      </c>
      <c r="DI303" s="63">
        <f>SUMIFS('[1]NBA-Data-1980-2019'!$G$1:$G$16305,'[1]NBA-Data-1980-2019'!$B$1:$B$16305,$A303,'[1]NBA-Data-1980-2019'!$A$1:$A$16305,DI$9)</f>
        <v>0</v>
      </c>
      <c r="DJ303" s="63">
        <f>SUMIFS('[1]NBA-Data-1980-2019'!$G$1:$G$16305,'[1]NBA-Data-1980-2019'!$B$1:$B$16305,$A303,'[1]NBA-Data-1980-2019'!$A$1:$A$16305,DJ$9)</f>
        <v>0</v>
      </c>
      <c r="DK303" s="63">
        <f>SUMIFS('[1]NBA-Data-1980-2019'!$G$1:$G$16305,'[1]NBA-Data-1980-2019'!$B$1:$B$16305,$A303,'[1]NBA-Data-1980-2019'!$A$1:$A$16305,DK$9)</f>
        <v>0</v>
      </c>
      <c r="DL303" s="63">
        <f>SUMIFS('[1]NBA-Data-1980-2019'!$G$1:$G$16305,'[1]NBA-Data-1980-2019'!$B$1:$B$16305,$A303,'[1]NBA-Data-1980-2019'!$A$1:$A$16305,DL$9)</f>
        <v>0</v>
      </c>
      <c r="DM303" s="63">
        <f>SUMIFS('[1]NBA-Data-1980-2019'!$G$1:$G$16305,'[1]NBA-Data-1980-2019'!$B$1:$B$16305,$A303,'[1]NBA-Data-1980-2019'!$A$1:$A$16305,DM$9)</f>
        <v>0</v>
      </c>
      <c r="DN303" s="63">
        <f>SUMIFS('[1]NBA-Data-1980-2019'!$G$1:$G$16305,'[1]NBA-Data-1980-2019'!$B$1:$B$16305,$A303,'[1]NBA-Data-1980-2019'!$A$1:$A$16305,DN$9)</f>
        <v>0</v>
      </c>
      <c r="DO303" s="63">
        <f>SUMIFS('[1]NBA-Data-1980-2019'!$G$1:$G$16305,'[1]NBA-Data-1980-2019'!$B$1:$B$16305,$A303,'[1]NBA-Data-1980-2019'!$A$1:$A$16305,DO$9)</f>
        <v>0</v>
      </c>
      <c r="DP303" s="63">
        <f>SUMIFS('[1]NBA-Data-1980-2019'!$G$1:$G$16305,'[1]NBA-Data-1980-2019'!$B$1:$B$16305,$A303,'[1]NBA-Data-1980-2019'!$A$1:$A$16305,DP$9)</f>
        <v>0</v>
      </c>
      <c r="DQ303" s="63">
        <f>SUMIFS('[1]NBA-Data-1980-2019'!$G$1:$G$16305,'[1]NBA-Data-1980-2019'!$B$1:$B$16305,$A303,'[1]NBA-Data-1980-2019'!$A$1:$A$16305,DQ$9)</f>
        <v>0</v>
      </c>
      <c r="DR303" s="63">
        <f>SUMIFS('[1]NBA-Data-1980-2019'!$G$1:$G$16305,'[1]NBA-Data-1980-2019'!$B$1:$B$16305,$A303,'[1]NBA-Data-1980-2019'!$A$1:$A$16305,DR$9)</f>
        <v>1075440</v>
      </c>
      <c r="DS303" s="63">
        <f>SUMIFS('[1]NBA-Data-1980-2019'!$G$1:$G$16305,'[1]NBA-Data-1980-2019'!$B$1:$B$16305,$A303,'[1]NBA-Data-1980-2019'!$A$1:$A$16305,DS$9)</f>
        <v>1156080</v>
      </c>
      <c r="DT303" s="63">
        <f>SUMIFS('[1]NBA-Data-1980-2019'!$G$1:$G$16305,'[1]NBA-Data-1980-2019'!$B$1:$B$16305,$A303,'[1]NBA-Data-1980-2019'!$A$1:$A$16305,DT$9)</f>
        <v>1236720</v>
      </c>
      <c r="DU303" s="63">
        <f>SUMIFS('[1]NBA-Data-1980-2019'!$G$1:$G$16305,'[1]NBA-Data-1980-2019'!$B$1:$B$16305,$A303,'[1]NBA-Data-1980-2019'!$A$1:$A$16305,DU$9)</f>
        <v>2227333</v>
      </c>
      <c r="DV303" s="63">
        <f>SUMIFS('[1]NBA-Data-1980-2019'!$G$1:$G$16305,'[1]NBA-Data-1980-2019'!$B$1:$B$16305,$A303,'[1]NBA-Data-1980-2019'!$A$1:$A$16305,DV$9)</f>
        <v>0</v>
      </c>
      <c r="DW303" s="63">
        <f>SUMIFS('[1]NBA-Data-1980-2019'!$G$1:$G$16305,'[1]NBA-Data-1980-2019'!$B$1:$B$16305,$A303,'[1]NBA-Data-1980-2019'!$A$1:$A$16305,DW$9)</f>
        <v>0</v>
      </c>
      <c r="DX303" s="63">
        <f>SUMIFS('[1]NBA-Data-1980-2019'!$G$1:$G$16305,'[1]NBA-Data-1980-2019'!$B$1:$B$16305,$A303,'[1]NBA-Data-1980-2019'!$A$1:$A$16305,DX$9)</f>
        <v>0</v>
      </c>
      <c r="DY303" s="63">
        <f>SUMIFS('[1]NBA-Data-1980-2019'!$G$1:$G$16305,'[1]NBA-Data-1980-2019'!$B$1:$B$16305,$A303,'[1]NBA-Data-1980-2019'!$A$1:$A$16305,DY$9)</f>
        <v>0</v>
      </c>
      <c r="DZ303" s="63">
        <f>SUMIFS('[1]NBA-Data-1980-2019'!$G$1:$G$16305,'[1]NBA-Data-1980-2019'!$B$1:$B$16305,$A303,'[1]NBA-Data-1980-2019'!$A$1:$A$16305,DZ$9)</f>
        <v>0</v>
      </c>
      <c r="EA303" s="63">
        <f>SUMIFS('[1]NBA-Data-1980-2019'!$G$1:$G$16305,'[1]NBA-Data-1980-2019'!$B$1:$B$16305,$A303,'[1]NBA-Data-1980-2019'!$A$1:$A$16305,EA$9)</f>
        <v>0</v>
      </c>
      <c r="EB303" s="63">
        <f>SUMIFS('[1]NBA-Data-1980-2019'!$G$1:$G$16305,'[1]NBA-Data-1980-2019'!$B$1:$B$16305,$A303,'[1]NBA-Data-1980-2019'!$A$1:$A$16305,EB$9)</f>
        <v>0</v>
      </c>
      <c r="EC303" s="63">
        <f>SUMIFS('[1]NBA-Data-1980-2019'!$G$1:$G$16305,'[1]NBA-Data-1980-2019'!$B$1:$B$16305,$A303,'[1]NBA-Data-1980-2019'!$A$1:$A$16305,EC$9)</f>
        <v>0</v>
      </c>
      <c r="ED303" s="63">
        <f>SUMIFS('[1]NBA-Data-1980-2019'!$G$1:$G$16305,'[1]NBA-Data-1980-2019'!$B$1:$B$16305,$A303,'[1]NBA-Data-1980-2019'!$A$1:$A$16305,ED$9)</f>
        <v>0</v>
      </c>
      <c r="EH303" s="2" t="s">
        <v>1483</v>
      </c>
    </row>
    <row r="304" spans="1:165" x14ac:dyDescent="0.2">
      <c r="A304" s="2" t="s">
        <v>1025</v>
      </c>
      <c r="B304" s="2" t="str" cm="1">
        <f t="array" ref="B304">_xlfn.XLOOKUP($A304&amp;B$5,'[1]NBA-Data-1980-2019'!$B$1:$B$16305&amp;'[1]NBA-Data-1980-2019'!$A$1:$A$16305,'[1]NBA-Data-1980-2019'!$D$1:$D$16305,"",0)</f>
        <v>LAC</v>
      </c>
      <c r="C304" s="2" t="str" cm="1">
        <f t="array" ref="C304">_xlfn.XLOOKUP($A304&amp;C$5,'[1]NBA-Data-1980-2019'!$B$1:$B$16305&amp;'[1]NBA-Data-1980-2019'!$A$1:$A$16305,'[1]NBA-Data-1980-2019'!$D$1:$D$16305,"",0)</f>
        <v>LAC</v>
      </c>
      <c r="D304" s="2" t="str" cm="1">
        <f t="array" ref="D304">_xlfn.XLOOKUP($A304&amp;D$5,'[1]NBA-Data-1980-2019'!$B$1:$B$16305&amp;'[1]NBA-Data-1980-2019'!$A$1:$A$16305,'[1]NBA-Data-1980-2019'!$D$1:$D$16305,"",0)</f>
        <v>LAC</v>
      </c>
      <c r="E304" s="2" t="str" cm="1">
        <f t="array" ref="E304">_xlfn.XLOOKUP($A304&amp;E$5,'[1]NBA-Data-1980-2019'!$B$1:$B$16305&amp;'[1]NBA-Data-1980-2019'!$A$1:$A$16305,'[1]NBA-Data-1980-2019'!$D$1:$D$16305,"",0)</f>
        <v>LAC</v>
      </c>
      <c r="F304" s="2" t="str" cm="1">
        <f t="array" ref="F304">_xlfn.XLOOKUP($A304&amp;F$5,'[1]NBA-Data-1980-2019'!$B$1:$B$16305&amp;'[1]NBA-Data-1980-2019'!$A$1:$A$16305,'[1]NBA-Data-1980-2019'!$D$1:$D$16305,"",0)</f>
        <v>CHI</v>
      </c>
      <c r="G304" s="2" t="str" cm="1">
        <f t="array" ref="G304">_xlfn.XLOOKUP($A304&amp;G$5,'[1]NBA-Data-1980-2019'!$B$1:$B$16305&amp;'[1]NBA-Data-1980-2019'!$A$1:$A$16305,'[1]NBA-Data-1980-2019'!$D$1:$D$16305,"",0)</f>
        <v>CHI</v>
      </c>
      <c r="H304" s="2" t="str" cm="1">
        <f t="array" ref="H304">_xlfn.XLOOKUP($A304&amp;H$5,'[1]NBA-Data-1980-2019'!$B$1:$B$16305&amp;'[1]NBA-Data-1980-2019'!$A$1:$A$16305,'[1]NBA-Data-1980-2019'!$D$1:$D$16305,"",0)</f>
        <v>CHI</v>
      </c>
      <c r="I304" s="2" t="str" cm="1">
        <f t="array" ref="I304">_xlfn.XLOOKUP($A304&amp;I$5,'[1]NBA-Data-1980-2019'!$B$1:$B$16305&amp;'[1]NBA-Data-1980-2019'!$A$1:$A$16305,'[1]NBA-Data-1980-2019'!$D$1:$D$16305,"",0)</f>
        <v>CHI</v>
      </c>
      <c r="J304" s="2" t="str" cm="1">
        <f t="array" ref="J304">_xlfn.XLOOKUP($A304&amp;J$5,'[1]NBA-Data-1980-2019'!$B$1:$B$16305&amp;'[1]NBA-Data-1980-2019'!$A$1:$A$16305,'[1]NBA-Data-1980-2019'!$D$1:$D$16305,"",0)</f>
        <v>CHI</v>
      </c>
      <c r="K304" s="2" t="str" cm="1">
        <f t="array" ref="K304">_xlfn.XLOOKUP($A304&amp;K$5,'[1]NBA-Data-1980-2019'!$B$1:$B$16305&amp;'[1]NBA-Data-1980-2019'!$A$1:$A$16305,'[1]NBA-Data-1980-2019'!$D$1:$D$16305,"",0)</f>
        <v>LAL</v>
      </c>
      <c r="L304" s="2" t="str" cm="1">
        <f t="array" ref="L304">_xlfn.XLOOKUP($A304&amp;L$5,'[1]NBA-Data-1980-2019'!$B$1:$B$16305&amp;'[1]NBA-Data-1980-2019'!$A$1:$A$16305,'[1]NBA-Data-1980-2019'!$D$1:$D$16305,"",0)</f>
        <v>LAL</v>
      </c>
      <c r="M304" s="2" t="str" cm="1">
        <f t="array" ref="M304">_xlfn.XLOOKUP($A304&amp;M$5,'[1]NBA-Data-1980-2019'!$B$1:$B$16305&amp;'[1]NBA-Data-1980-2019'!$A$1:$A$16305,'[1]NBA-Data-1980-2019'!$D$1:$D$16305,"",0)</f>
        <v/>
      </c>
      <c r="N304" s="2" t="str" cm="1">
        <f t="array" ref="N304">_xlfn.XLOOKUP($A304&amp;N$5,'[1]NBA-Data-1980-2019'!$B$1:$B$16305&amp;'[1]NBA-Data-1980-2019'!$A$1:$A$16305,'[1]NBA-Data-1980-2019'!$D$1:$D$16305,"",0)</f>
        <v/>
      </c>
      <c r="O304" s="2" t="str" cm="1">
        <f t="array" ref="O304">_xlfn.XLOOKUP($A304&amp;O$5,'[1]NBA-Data-1980-2019'!$B$1:$B$16305&amp;'[1]NBA-Data-1980-2019'!$A$1:$A$16305,'[1]NBA-Data-1980-2019'!$D$1:$D$16305,"",0)</f>
        <v/>
      </c>
      <c r="P304" s="2" t="str" cm="1">
        <f t="array" ref="P304">_xlfn.XLOOKUP($A304&amp;P$5,'[1]NBA-Data-1980-2019'!$B$1:$B$16305&amp;'[1]NBA-Data-1980-2019'!$A$1:$A$16305,'[1]NBA-Data-1980-2019'!$D$1:$D$16305,"",0)</f>
        <v/>
      </c>
      <c r="Q304" s="2" t="str" cm="1">
        <f t="array" ref="Q304">_xlfn.XLOOKUP($A304&amp;Q$5,'[1]NBA-Data-1980-2019'!$B$1:$B$16305&amp;'[1]NBA-Data-1980-2019'!$A$1:$A$16305,'[1]NBA-Data-1980-2019'!$D$1:$D$16305,"",0)</f>
        <v/>
      </c>
      <c r="R304" s="2" t="str" cm="1">
        <f t="array" ref="R304">_xlfn.XLOOKUP($A304&amp;R$5,'[1]NBA-Data-1980-2019'!$B$1:$B$16305&amp;'[1]NBA-Data-1980-2019'!$A$1:$A$16305,'[1]NBA-Data-1980-2019'!$D$1:$D$16305,"",0)</f>
        <v/>
      </c>
      <c r="S304" s="2" t="str" cm="1">
        <f t="array" ref="S304">_xlfn.XLOOKUP($A304&amp;S$5,'[1]NBA-Data-1980-2019'!$B$1:$B$16305&amp;'[1]NBA-Data-1980-2019'!$A$1:$A$16305,'[1]NBA-Data-1980-2019'!$D$1:$D$16305,"",0)</f>
        <v/>
      </c>
      <c r="T304" s="2" t="str" cm="1">
        <f t="array" ref="T304">_xlfn.XLOOKUP($A304&amp;T$5,'[1]NBA-Data-1980-2019'!$B$1:$B$16305&amp;'[1]NBA-Data-1980-2019'!$A$1:$A$16305,'[1]NBA-Data-1980-2019'!$D$1:$D$16305,"",0)</f>
        <v/>
      </c>
      <c r="U304" s="2" t="str" cm="1">
        <f t="array" ref="U304">_xlfn.XLOOKUP($A304&amp;U$5,'[1]NBA-Data-1980-2019'!$B$1:$B$16305&amp;'[1]NBA-Data-1980-2019'!$A$1:$A$16305,'[1]NBA-Data-1980-2019'!$D$1:$D$16305,"",0)</f>
        <v/>
      </c>
      <c r="V304" s="2" t="str" cm="1">
        <f t="array" ref="V304">_xlfn.XLOOKUP($A304&amp;V$5,'[1]NBA-Data-1980-2019'!$B$1:$B$16305&amp;'[1]NBA-Data-1980-2019'!$A$1:$A$16305,'[1]NBA-Data-1980-2019'!$D$1:$D$16305,"",0)</f>
        <v/>
      </c>
      <c r="W304" s="2" t="str" cm="1">
        <f t="array" ref="W304">_xlfn.XLOOKUP($A304&amp;W$5,'[1]NBA-Data-1980-2019'!$B$1:$B$16305&amp;'[1]NBA-Data-1980-2019'!$A$1:$A$16305,'[1]NBA-Data-1980-2019'!$D$1:$D$16305,"",0)</f>
        <v/>
      </c>
      <c r="X304" s="2" t="str" cm="1">
        <f t="array" ref="X304">_xlfn.XLOOKUP($A304&amp;X$5,'[1]NBA-Data-1980-2019'!$B$1:$B$16305&amp;'[1]NBA-Data-1980-2019'!$A$1:$A$16305,'[1]NBA-Data-1980-2019'!$D$1:$D$16305,"",0)</f>
        <v/>
      </c>
      <c r="Y304" s="2" t="str" cm="1">
        <f t="array" ref="Y304">_xlfn.XLOOKUP($A304&amp;Y$5,'[1]NBA-Data-1980-2019'!$B$1:$B$16305&amp;'[1]NBA-Data-1980-2019'!$A$1:$A$16305,'[1]NBA-Data-1980-2019'!$D$1:$D$16305,"",0)</f>
        <v/>
      </c>
      <c r="Z304" s="2" t="str" cm="1">
        <f t="array" ref="Z304">_xlfn.XLOOKUP($A304&amp;Z$5,'[1]NBA-Data-1980-2019'!$B$1:$B$16305&amp;'[1]NBA-Data-1980-2019'!$A$1:$A$16305,'[1]NBA-Data-1980-2019'!$D$1:$D$16305,"",0)</f>
        <v/>
      </c>
      <c r="AA304" s="2" t="str" cm="1">
        <f t="array" ref="AA304">_xlfn.XLOOKUP($A304&amp;AA$5,'[1]NBA-Data-1980-2019'!$B$1:$B$16305&amp;'[1]NBA-Data-1980-2019'!$A$1:$A$16305,'[1]NBA-Data-1980-2019'!$D$1:$D$16305,"",0)</f>
        <v/>
      </c>
      <c r="AB304" s="2" t="str" cm="1">
        <f t="array" ref="AB304">_xlfn.XLOOKUP($A304&amp;AB$5,'[1]NBA-Data-1980-2019'!$B$1:$B$16305&amp;'[1]NBA-Data-1980-2019'!$A$1:$A$16305,'[1]NBA-Data-1980-2019'!$D$1:$D$16305,"",0)</f>
        <v/>
      </c>
      <c r="AC304" s="2" t="str" cm="1">
        <f t="array" ref="AC304">_xlfn.XLOOKUP($A304&amp;AC$5,'[1]NBA-Data-1980-2019'!$B$1:$B$16305&amp;'[1]NBA-Data-1980-2019'!$A$1:$A$16305,'[1]NBA-Data-1980-2019'!$D$1:$D$16305,"",0)</f>
        <v/>
      </c>
      <c r="AD304" s="2" t="str" cm="1">
        <f t="array" ref="AD304">_xlfn.XLOOKUP($A304&amp;AD$5,'[1]NBA-Data-1980-2019'!$B$1:$B$16305&amp;'[1]NBA-Data-1980-2019'!$A$1:$A$16305,'[1]NBA-Data-1980-2019'!$D$1:$D$16305,"",0)</f>
        <v/>
      </c>
      <c r="AE304" s="2" t="str" cm="1">
        <f t="array" ref="AE304">_xlfn.XLOOKUP($A304&amp;AE$5,'[1]NBA-Data-1980-2019'!$B$1:$B$16305&amp;'[1]NBA-Data-1980-2019'!$A$1:$A$16305,'[1]NBA-Data-1980-2019'!$D$1:$D$16305,"",0)</f>
        <v/>
      </c>
      <c r="AF304" s="2" t="str" cm="1">
        <f t="array" ref="AF304">_xlfn.XLOOKUP($A304&amp;AF$5,'[1]NBA-Data-1980-2019'!$B$1:$B$16305&amp;'[1]NBA-Data-1980-2019'!$A$1:$A$16305,'[1]NBA-Data-1980-2019'!$D$1:$D$16305,"",0)</f>
        <v/>
      </c>
      <c r="AG304" s="2" t="str" cm="1">
        <f t="array" ref="AG304">_xlfn.XLOOKUP($A304&amp;AG$5,'[1]NBA-Data-1980-2019'!$B$1:$B$16305&amp;'[1]NBA-Data-1980-2019'!$A$1:$A$16305,'[1]NBA-Data-1980-2019'!$D$1:$D$16305,"",0)</f>
        <v/>
      </c>
      <c r="AH304" s="2" cm="1">
        <f t="array" ref="AH304">_xlfn.XLOOKUP($A304&amp;AH$5,'[1]NBA-Data-1980-2019'!$B$1:$B$16305&amp;'[1]NBA-Data-1980-2019'!$A$1:$A$16305,'[1]NBA-Data-1980-2019'!$H$1:$H$16305,"",0)</f>
        <v>1384.5</v>
      </c>
      <c r="AI304" s="2" cm="1">
        <f t="array" ref="AI304">_xlfn.XLOOKUP($A304&amp;AI$5,'[1]NBA-Data-1980-2019'!$B$1:$B$16305&amp;'[1]NBA-Data-1980-2019'!$A$1:$A$16305,'[1]NBA-Data-1980-2019'!$H$1:$H$16305,"",0)</f>
        <v>3140.6</v>
      </c>
      <c r="AJ304" s="2" cm="1">
        <f t="array" ref="AJ304">_xlfn.XLOOKUP($A304&amp;AJ$5,'[1]NBA-Data-1980-2019'!$B$1:$B$16305&amp;'[1]NBA-Data-1980-2019'!$A$1:$A$16305,'[1]NBA-Data-1980-2019'!$H$1:$H$16305,"",0)</f>
        <v>2968</v>
      </c>
      <c r="AK304" s="2" cm="1">
        <f t="array" ref="AK304">_xlfn.XLOOKUP($A304&amp;AK$5,'[1]NBA-Data-1980-2019'!$B$1:$B$16305&amp;'[1]NBA-Data-1980-2019'!$A$1:$A$16305,'[1]NBA-Data-1980-2019'!$H$1:$H$16305,"",0)</f>
        <v>2857.5</v>
      </c>
      <c r="AL304" s="2" cm="1">
        <f t="array" ref="AL304">_xlfn.XLOOKUP($A304&amp;AL$5,'[1]NBA-Data-1980-2019'!$B$1:$B$16305&amp;'[1]NBA-Data-1980-2019'!$A$1:$A$16305,'[1]NBA-Data-1980-2019'!$H$1:$H$16305,"",0)</f>
        <v>1532.3</v>
      </c>
      <c r="AM304" s="2" cm="1">
        <f t="array" ref="AM304">_xlfn.XLOOKUP($A304&amp;AM$5,'[1]NBA-Data-1980-2019'!$B$1:$B$16305&amp;'[1]NBA-Data-1980-2019'!$A$1:$A$16305,'[1]NBA-Data-1980-2019'!$H$1:$H$16305,"",0)</f>
        <v>1888</v>
      </c>
      <c r="AN304" s="2" cm="1">
        <f t="array" ref="AN304">_xlfn.XLOOKUP($A304&amp;AN$5,'[1]NBA-Data-1980-2019'!$B$1:$B$16305&amp;'[1]NBA-Data-1980-2019'!$A$1:$A$16305,'[1]NBA-Data-1980-2019'!$H$1:$H$16305,"",0)</f>
        <v>1740.3999999999999</v>
      </c>
      <c r="AO304" s="2" cm="1">
        <f t="array" ref="AO304">_xlfn.XLOOKUP($A304&amp;AO$5,'[1]NBA-Data-1980-2019'!$B$1:$B$16305&amp;'[1]NBA-Data-1980-2019'!$A$1:$A$16305,'[1]NBA-Data-1980-2019'!$H$1:$H$16305,"",0)</f>
        <v>2287.7999999999997</v>
      </c>
      <c r="AP304" s="2" cm="1">
        <f t="array" ref="AP304">_xlfn.XLOOKUP($A304&amp;AP$5,'[1]NBA-Data-1980-2019'!$B$1:$B$16305&amp;'[1]NBA-Data-1980-2019'!$A$1:$A$16305,'[1]NBA-Data-1980-2019'!$H$1:$H$16305,"",0)</f>
        <v>1106</v>
      </c>
      <c r="AQ304" s="2" cm="1">
        <f t="array" ref="AQ304">_xlfn.XLOOKUP($A304&amp;AQ$5,'[1]NBA-Data-1980-2019'!$B$1:$B$16305&amp;'[1]NBA-Data-1980-2019'!$A$1:$A$16305,'[1]NBA-Data-1980-2019'!$H$1:$H$16305,"",0)</f>
        <v>2040</v>
      </c>
      <c r="AR304" s="2" cm="1">
        <f t="array" ref="AR304">_xlfn.XLOOKUP($A304&amp;AR$5,'[1]NBA-Data-1980-2019'!$B$1:$B$16305&amp;'[1]NBA-Data-1980-2019'!$A$1:$A$16305,'[1]NBA-Data-1980-2019'!$H$1:$H$16305,"",0)</f>
        <v>1137.3999999999999</v>
      </c>
      <c r="AS304" s="2" t="str" cm="1">
        <f t="array" ref="AS304">_xlfn.XLOOKUP($A304&amp;AS$5,'[1]NBA-Data-1980-2019'!$B$1:$B$16305&amp;'[1]NBA-Data-1980-2019'!$A$1:$A$16305,'[1]NBA-Data-1980-2019'!$H$1:$H$16305,"",0)</f>
        <v/>
      </c>
      <c r="AT304" s="2" t="str" cm="1">
        <f t="array" ref="AT304">_xlfn.XLOOKUP($A304&amp;AT$5,'[1]NBA-Data-1980-2019'!$B$1:$B$16305&amp;'[1]NBA-Data-1980-2019'!$A$1:$A$16305,'[1]NBA-Data-1980-2019'!$H$1:$H$16305,"",0)</f>
        <v/>
      </c>
      <c r="AU304" s="2" t="str" cm="1">
        <f t="array" ref="AU304">_xlfn.XLOOKUP($A304&amp;AU$5,'[1]NBA-Data-1980-2019'!$B$1:$B$16305&amp;'[1]NBA-Data-1980-2019'!$A$1:$A$16305,'[1]NBA-Data-1980-2019'!$H$1:$H$16305,"",0)</f>
        <v/>
      </c>
      <c r="AV304" s="2" t="str" cm="1">
        <f t="array" ref="AV304">_xlfn.XLOOKUP($A304&amp;AV$5,'[1]NBA-Data-1980-2019'!$B$1:$B$16305&amp;'[1]NBA-Data-1980-2019'!$A$1:$A$16305,'[1]NBA-Data-1980-2019'!$H$1:$H$16305,"",0)</f>
        <v/>
      </c>
      <c r="AW304" s="2" t="str" cm="1">
        <f t="array" ref="AW304">_xlfn.XLOOKUP($A304&amp;AW$5,'[1]NBA-Data-1980-2019'!$B$1:$B$16305&amp;'[1]NBA-Data-1980-2019'!$A$1:$A$16305,'[1]NBA-Data-1980-2019'!$H$1:$H$16305,"",0)</f>
        <v/>
      </c>
      <c r="AX304" s="2" t="str" cm="1">
        <f t="array" ref="AX304">_xlfn.XLOOKUP($A304&amp;AX$5,'[1]NBA-Data-1980-2019'!$B$1:$B$16305&amp;'[1]NBA-Data-1980-2019'!$A$1:$A$16305,'[1]NBA-Data-1980-2019'!$H$1:$H$16305,"",0)</f>
        <v/>
      </c>
      <c r="AY304" s="2" t="str" cm="1">
        <f t="array" ref="AY304">_xlfn.XLOOKUP($A304&amp;AY$5,'[1]NBA-Data-1980-2019'!$B$1:$B$16305&amp;'[1]NBA-Data-1980-2019'!$A$1:$A$16305,'[1]NBA-Data-1980-2019'!$H$1:$H$16305,"",0)</f>
        <v/>
      </c>
      <c r="AZ304" s="2" t="str" cm="1">
        <f t="array" ref="AZ304">_xlfn.XLOOKUP($A304&amp;AZ$5,'[1]NBA-Data-1980-2019'!$B$1:$B$16305&amp;'[1]NBA-Data-1980-2019'!$A$1:$A$16305,'[1]NBA-Data-1980-2019'!$H$1:$H$16305,"",0)</f>
        <v/>
      </c>
      <c r="BA304" s="2" t="str" cm="1">
        <f t="array" ref="BA304">_xlfn.XLOOKUP($A304&amp;BA$5,'[1]NBA-Data-1980-2019'!$B$1:$B$16305&amp;'[1]NBA-Data-1980-2019'!$A$1:$A$16305,'[1]NBA-Data-1980-2019'!$H$1:$H$16305,"",0)</f>
        <v/>
      </c>
      <c r="BB304" s="2" t="str" cm="1">
        <f t="array" ref="BB304">_xlfn.XLOOKUP($A304&amp;BB$5,'[1]NBA-Data-1980-2019'!$B$1:$B$16305&amp;'[1]NBA-Data-1980-2019'!$A$1:$A$16305,'[1]NBA-Data-1980-2019'!$H$1:$H$16305,"",0)</f>
        <v/>
      </c>
      <c r="BC304" s="2" t="str" cm="1">
        <f t="array" ref="BC304">_xlfn.XLOOKUP($A304&amp;BC$5,'[1]NBA-Data-1980-2019'!$B$1:$B$16305&amp;'[1]NBA-Data-1980-2019'!$A$1:$A$16305,'[1]NBA-Data-1980-2019'!$H$1:$H$16305,"",0)</f>
        <v/>
      </c>
      <c r="BD304" s="2" t="str" cm="1">
        <f t="array" ref="BD304">_xlfn.XLOOKUP($A304&amp;BD$5,'[1]NBA-Data-1980-2019'!$B$1:$B$16305&amp;'[1]NBA-Data-1980-2019'!$A$1:$A$16305,'[1]NBA-Data-1980-2019'!$H$1:$H$16305,"",0)</f>
        <v/>
      </c>
      <c r="BE304" s="2" t="str" cm="1">
        <f t="array" ref="BE304">_xlfn.XLOOKUP($A304&amp;BE$5,'[1]NBA-Data-1980-2019'!$B$1:$B$16305&amp;'[1]NBA-Data-1980-2019'!$A$1:$A$16305,'[1]NBA-Data-1980-2019'!$H$1:$H$16305,"",0)</f>
        <v/>
      </c>
      <c r="BF304" s="2" t="str" cm="1">
        <f t="array" ref="BF304">_xlfn.XLOOKUP($A304&amp;BF$5,'[1]NBA-Data-1980-2019'!$B$1:$B$16305&amp;'[1]NBA-Data-1980-2019'!$A$1:$A$16305,'[1]NBA-Data-1980-2019'!$H$1:$H$16305,"",0)</f>
        <v/>
      </c>
      <c r="BG304" s="2" t="str" cm="1">
        <f t="array" ref="BG304">_xlfn.XLOOKUP($A304&amp;BG$5,'[1]NBA-Data-1980-2019'!$B$1:$B$16305&amp;'[1]NBA-Data-1980-2019'!$A$1:$A$16305,'[1]NBA-Data-1980-2019'!$H$1:$H$16305,"",0)</f>
        <v/>
      </c>
      <c r="BH304" s="2" t="str" cm="1">
        <f t="array" ref="BH304">_xlfn.XLOOKUP($A304&amp;BH$5,'[1]NBA-Data-1980-2019'!$B$1:$B$16305&amp;'[1]NBA-Data-1980-2019'!$A$1:$A$16305,'[1]NBA-Data-1980-2019'!$H$1:$H$16305,"",0)</f>
        <v/>
      </c>
      <c r="BI304" s="2" t="str" cm="1">
        <f t="array" ref="BI304">_xlfn.XLOOKUP($A304&amp;BI$5,'[1]NBA-Data-1980-2019'!$B$1:$B$16305&amp;'[1]NBA-Data-1980-2019'!$A$1:$A$16305,'[1]NBA-Data-1980-2019'!$H$1:$H$16305,"",0)</f>
        <v/>
      </c>
      <c r="BJ304" s="2" t="str" cm="1">
        <f t="array" ref="BJ304">_xlfn.XLOOKUP($A304&amp;BJ$5,'[1]NBA-Data-1980-2019'!$B$1:$B$16305&amp;'[1]NBA-Data-1980-2019'!$A$1:$A$16305,'[1]NBA-Data-1980-2019'!$H$1:$H$16305,"",0)</f>
        <v/>
      </c>
      <c r="BK304" s="2" t="str" cm="1">
        <f t="array" ref="BK304">_xlfn.XLOOKUP($A304&amp;BK$5,'[1]NBA-Data-1980-2019'!$B$1:$B$16305&amp;'[1]NBA-Data-1980-2019'!$A$1:$A$16305,'[1]NBA-Data-1980-2019'!$H$1:$H$16305,"",0)</f>
        <v/>
      </c>
      <c r="BL304" s="2" t="str" cm="1">
        <f t="array" ref="BL304">_xlfn.XLOOKUP($A304&amp;BL$5,'[1]NBA-Data-1980-2019'!$B$1:$B$16305&amp;'[1]NBA-Data-1980-2019'!$A$1:$A$16305,'[1]NBA-Data-1980-2019'!$H$1:$H$16305,"",0)</f>
        <v/>
      </c>
      <c r="BM304" s="2" t="str" cm="1">
        <f t="array" ref="BM304">_xlfn.XLOOKUP($A304&amp;BM$5,'[1]NBA-Data-1980-2019'!$B$1:$B$16305&amp;'[1]NBA-Data-1980-2019'!$A$1:$A$16305,'[1]NBA-Data-1980-2019'!$H$1:$H$16305,"",0)</f>
        <v/>
      </c>
      <c r="BN304" s="2" cm="1">
        <f t="array" ref="BN304">_xlfn.XLOOKUP($A304&amp;BN$5,'[1]NBA-Data-1980-2019'!$B$1:$B$16305&amp;'[1]NBA-Data-1980-2019'!$A$1:$A$16305,'[1]NBA-Data-1980-2019'!$F$1:$F$16305,"",0)</f>
        <v>14.5</v>
      </c>
      <c r="BO304" s="2" cm="1">
        <f t="array" ref="BO304">_xlfn.XLOOKUP($A304&amp;BO$5,'[1]NBA-Data-1980-2019'!$B$1:$B$16305&amp;'[1]NBA-Data-1980-2019'!$A$1:$A$16305,'[1]NBA-Data-1980-2019'!$F$1:$F$16305,"",0)</f>
        <v>15.4</v>
      </c>
      <c r="BP304" s="2" cm="1">
        <f t="array" ref="BP304">_xlfn.XLOOKUP($A304&amp;BP$5,'[1]NBA-Data-1980-2019'!$B$1:$B$16305&amp;'[1]NBA-Data-1980-2019'!$A$1:$A$16305,'[1]NBA-Data-1980-2019'!$F$1:$F$16305,"",0)</f>
        <v>16.100000000000001</v>
      </c>
      <c r="BQ304" s="2" cm="1">
        <f t="array" ref="BQ304">_xlfn.XLOOKUP($A304&amp;BQ$5,'[1]NBA-Data-1980-2019'!$B$1:$B$16305&amp;'[1]NBA-Data-1980-2019'!$A$1:$A$16305,'[1]NBA-Data-1980-2019'!$F$1:$F$16305,"",0)</f>
        <v>15.7</v>
      </c>
      <c r="BR304" s="2" cm="1">
        <f t="array" ref="BR304">_xlfn.XLOOKUP($A304&amp;BR$5,'[1]NBA-Data-1980-2019'!$B$1:$B$16305&amp;'[1]NBA-Data-1980-2019'!$A$1:$A$16305,'[1]NBA-Data-1980-2019'!$F$1:$F$16305,"",0)</f>
        <v>12.2</v>
      </c>
      <c r="BS304" s="2" cm="1">
        <f t="array" ref="BS304">_xlfn.XLOOKUP($A304&amp;BS$5,'[1]NBA-Data-1980-2019'!$B$1:$B$16305&amp;'[1]NBA-Data-1980-2019'!$A$1:$A$16305,'[1]NBA-Data-1980-2019'!$F$1:$F$16305,"",0)</f>
        <v>14.4</v>
      </c>
      <c r="BT304" s="2" cm="1">
        <f t="array" ref="BT304">_xlfn.XLOOKUP($A304&amp;BT$5,'[1]NBA-Data-1980-2019'!$B$1:$B$16305&amp;'[1]NBA-Data-1980-2019'!$A$1:$A$16305,'[1]NBA-Data-1980-2019'!$F$1:$F$16305,"",0)</f>
        <v>13.6</v>
      </c>
      <c r="BU304" s="2" cm="1">
        <f t="array" ref="BU304">_xlfn.XLOOKUP($A304&amp;BU$5,'[1]NBA-Data-1980-2019'!$B$1:$B$16305&amp;'[1]NBA-Data-1980-2019'!$A$1:$A$16305,'[1]NBA-Data-1980-2019'!$F$1:$F$16305,"",0)</f>
        <v>14.7</v>
      </c>
      <c r="BV304" s="2" cm="1">
        <f t="array" ref="BV304">_xlfn.XLOOKUP($A304&amp;BV$5,'[1]NBA-Data-1980-2019'!$B$1:$B$16305&amp;'[1]NBA-Data-1980-2019'!$A$1:$A$16305,'[1]NBA-Data-1980-2019'!$F$1:$F$16305,"",0)</f>
        <v>14.7</v>
      </c>
      <c r="BW304" s="2" cm="1">
        <f t="array" ref="BW304">_xlfn.XLOOKUP($A304&amp;BW$5,'[1]NBA-Data-1980-2019'!$B$1:$B$16305&amp;'[1]NBA-Data-1980-2019'!$A$1:$A$16305,'[1]NBA-Data-1980-2019'!$F$1:$F$16305,"",0)</f>
        <v>12</v>
      </c>
      <c r="BX304" s="2" cm="1">
        <f t="array" ref="BX304">_xlfn.XLOOKUP($A304&amp;BX$5,'[1]NBA-Data-1980-2019'!$B$1:$B$16305&amp;'[1]NBA-Data-1980-2019'!$A$1:$A$16305,'[1]NBA-Data-1980-2019'!$F$1:$F$16305,"",0)</f>
        <v>12.5</v>
      </c>
      <c r="BY304" s="2" t="str" cm="1">
        <f t="array" ref="BY304">_xlfn.XLOOKUP($A304&amp;BY$5,'[1]NBA-Data-1980-2019'!$B$1:$B$16305&amp;'[1]NBA-Data-1980-2019'!$A$1:$A$16305,'[1]NBA-Data-1980-2019'!$F$1:$F$16305,"",0)</f>
        <v/>
      </c>
      <c r="BZ304" s="2" t="str" cm="1">
        <f t="array" ref="BZ304">_xlfn.XLOOKUP($A304&amp;BZ$5,'[1]NBA-Data-1980-2019'!$B$1:$B$16305&amp;'[1]NBA-Data-1980-2019'!$A$1:$A$16305,'[1]NBA-Data-1980-2019'!$F$1:$F$16305,"",0)</f>
        <v/>
      </c>
      <c r="CA304" s="2" t="str" cm="1">
        <f t="array" ref="CA304">_xlfn.XLOOKUP($A304&amp;CA$5,'[1]NBA-Data-1980-2019'!$B$1:$B$16305&amp;'[1]NBA-Data-1980-2019'!$A$1:$A$16305,'[1]NBA-Data-1980-2019'!$F$1:$F$16305,"",0)</f>
        <v/>
      </c>
      <c r="CB304" s="2" t="str" cm="1">
        <f t="array" ref="CB304">_xlfn.XLOOKUP($A304&amp;CB$5,'[1]NBA-Data-1980-2019'!$B$1:$B$16305&amp;'[1]NBA-Data-1980-2019'!$A$1:$A$16305,'[1]NBA-Data-1980-2019'!$F$1:$F$16305,"",0)</f>
        <v/>
      </c>
      <c r="CC304" s="2" t="str" cm="1">
        <f t="array" ref="CC304">_xlfn.XLOOKUP($A304&amp;CC$5,'[1]NBA-Data-1980-2019'!$B$1:$B$16305&amp;'[1]NBA-Data-1980-2019'!$A$1:$A$16305,'[1]NBA-Data-1980-2019'!$F$1:$F$16305,"",0)</f>
        <v/>
      </c>
      <c r="CD304" s="2" t="str" cm="1">
        <f t="array" ref="CD304">_xlfn.XLOOKUP($A304&amp;CD$5,'[1]NBA-Data-1980-2019'!$B$1:$B$16305&amp;'[1]NBA-Data-1980-2019'!$A$1:$A$16305,'[1]NBA-Data-1980-2019'!$F$1:$F$16305,"",0)</f>
        <v/>
      </c>
      <c r="CE304" s="2" t="str" cm="1">
        <f t="array" ref="CE304">_xlfn.XLOOKUP($A304&amp;CE$5,'[1]NBA-Data-1980-2019'!$B$1:$B$16305&amp;'[1]NBA-Data-1980-2019'!$A$1:$A$16305,'[1]NBA-Data-1980-2019'!$F$1:$F$16305,"",0)</f>
        <v/>
      </c>
      <c r="CF304" s="2" t="str" cm="1">
        <f t="array" ref="CF304">_xlfn.XLOOKUP($A304&amp;CF$5,'[1]NBA-Data-1980-2019'!$B$1:$B$16305&amp;'[1]NBA-Data-1980-2019'!$A$1:$A$16305,'[1]NBA-Data-1980-2019'!$F$1:$F$16305,"",0)</f>
        <v/>
      </c>
      <c r="CG304" s="2" t="str" cm="1">
        <f t="array" ref="CG304">_xlfn.XLOOKUP($A304&amp;CG$5,'[1]NBA-Data-1980-2019'!$B$1:$B$16305&amp;'[1]NBA-Data-1980-2019'!$A$1:$A$16305,'[1]NBA-Data-1980-2019'!$F$1:$F$16305,"",0)</f>
        <v/>
      </c>
      <c r="CH304" s="2" t="str" cm="1">
        <f t="array" ref="CH304">_xlfn.XLOOKUP($A304&amp;CH$5,'[1]NBA-Data-1980-2019'!$B$1:$B$16305&amp;'[1]NBA-Data-1980-2019'!$A$1:$A$16305,'[1]NBA-Data-1980-2019'!$F$1:$F$16305,"",0)</f>
        <v/>
      </c>
      <c r="CI304" s="2" t="str" cm="1">
        <f t="array" ref="CI304">_xlfn.XLOOKUP($A304&amp;CI$5,'[1]NBA-Data-1980-2019'!$B$1:$B$16305&amp;'[1]NBA-Data-1980-2019'!$A$1:$A$16305,'[1]NBA-Data-1980-2019'!$F$1:$F$16305,"",0)</f>
        <v/>
      </c>
      <c r="CJ304" s="2" t="str" cm="1">
        <f t="array" ref="CJ304">_xlfn.XLOOKUP($A304&amp;CJ$5,'[1]NBA-Data-1980-2019'!$B$1:$B$16305&amp;'[1]NBA-Data-1980-2019'!$A$1:$A$16305,'[1]NBA-Data-1980-2019'!$F$1:$F$16305,"",0)</f>
        <v/>
      </c>
      <c r="CK304" s="2" t="str" cm="1">
        <f t="array" ref="CK304">_xlfn.XLOOKUP($A304&amp;CK$5,'[1]NBA-Data-1980-2019'!$B$1:$B$16305&amp;'[1]NBA-Data-1980-2019'!$A$1:$A$16305,'[1]NBA-Data-1980-2019'!$F$1:$F$16305,"",0)</f>
        <v/>
      </c>
      <c r="CL304" s="2" t="str" cm="1">
        <f t="array" ref="CL304">_xlfn.XLOOKUP($A304&amp;CL$5,'[1]NBA-Data-1980-2019'!$B$1:$B$16305&amp;'[1]NBA-Data-1980-2019'!$A$1:$A$16305,'[1]NBA-Data-1980-2019'!$F$1:$F$16305,"",0)</f>
        <v/>
      </c>
      <c r="CM304" s="2" t="str" cm="1">
        <f t="array" ref="CM304">_xlfn.XLOOKUP($A304&amp;CM$5,'[1]NBA-Data-1980-2019'!$B$1:$B$16305&amp;'[1]NBA-Data-1980-2019'!$A$1:$A$16305,'[1]NBA-Data-1980-2019'!$F$1:$F$16305,"",0)</f>
        <v/>
      </c>
      <c r="CN304" s="2" t="str" cm="1">
        <f t="array" ref="CN304">_xlfn.XLOOKUP($A304&amp;CN$5,'[1]NBA-Data-1980-2019'!$B$1:$B$16305&amp;'[1]NBA-Data-1980-2019'!$A$1:$A$16305,'[1]NBA-Data-1980-2019'!$F$1:$F$16305,"",0)</f>
        <v/>
      </c>
      <c r="CO304" s="2" t="str" cm="1">
        <f t="array" ref="CO304">_xlfn.XLOOKUP($A304&amp;CO$5,'[1]NBA-Data-1980-2019'!$B$1:$B$16305&amp;'[1]NBA-Data-1980-2019'!$A$1:$A$16305,'[1]NBA-Data-1980-2019'!$F$1:$F$16305,"",0)</f>
        <v/>
      </c>
      <c r="CP304" s="2" t="str" cm="1">
        <f t="array" ref="CP304">_xlfn.XLOOKUP($A304&amp;CP$5,'[1]NBA-Data-1980-2019'!$B$1:$B$16305&amp;'[1]NBA-Data-1980-2019'!$A$1:$A$16305,'[1]NBA-Data-1980-2019'!$F$1:$F$16305,"",0)</f>
        <v/>
      </c>
      <c r="CQ304" s="2" t="str" cm="1">
        <f t="array" ref="CQ304">_xlfn.XLOOKUP($A304&amp;CQ$5,'[1]NBA-Data-1980-2019'!$B$1:$B$16305&amp;'[1]NBA-Data-1980-2019'!$A$1:$A$16305,'[1]NBA-Data-1980-2019'!$F$1:$F$16305,"",0)</f>
        <v/>
      </c>
      <c r="CR304" s="2" t="str" cm="1">
        <f t="array" ref="CR304">_xlfn.XLOOKUP($A304&amp;CR$5,'[1]NBA-Data-1980-2019'!$B$1:$B$16305&amp;'[1]NBA-Data-1980-2019'!$A$1:$A$16305,'[1]NBA-Data-1980-2019'!$F$1:$F$16305,"",0)</f>
        <v/>
      </c>
      <c r="CS304" s="2" t="str" cm="1">
        <f t="array" ref="CS304">_xlfn.XLOOKUP($A304&amp;CS$5,'[1]NBA-Data-1980-2019'!$B$1:$B$16305&amp;'[1]NBA-Data-1980-2019'!$A$1:$A$16305,'[1]NBA-Data-1980-2019'!$F$1:$F$16305,"",0)</f>
        <v/>
      </c>
      <c r="CU304" s="2" t="str">
        <f>_xlfn.XLOOKUP($A304,TEAMS!$G$1:$G$839,TEAMS!$H$1:$H$839,"",0)</f>
        <v>PG</v>
      </c>
      <c r="CV304" s="2" t="str">
        <f>_xlfn.XLOOKUP($CU304,DASHBOARD!$B$22:$B$27,DASHBOARD!$C$22:$C$27,"",0)</f>
        <v>GUARD</v>
      </c>
      <c r="CY304" s="63">
        <f>SUMIFS('[1]NBA-Data-1980-2019'!$G$1:$G$16305,'[1]NBA-Data-1980-2019'!$B$1:$B$16305,$A304,'[1]NBA-Data-1980-2019'!$A$1:$A$16305,CY$9)</f>
        <v>1365000</v>
      </c>
      <c r="CZ304" s="63">
        <f>SUMIFS('[1]NBA-Data-1980-2019'!$G$1:$G$16305,'[1]NBA-Data-1980-2019'!$B$1:$B$16305,$A304,'[1]NBA-Data-1980-2019'!$A$1:$A$16305,CZ$9)</f>
        <v>1650000</v>
      </c>
      <c r="DA304" s="63">
        <f>SUMIFS('[1]NBA-Data-1980-2019'!$G$1:$G$16305,'[1]NBA-Data-1980-2019'!$B$1:$B$16305,$A304,'[1]NBA-Data-1980-2019'!$A$1:$A$16305,DA$9)</f>
        <v>2220000</v>
      </c>
      <c r="DB304" s="63">
        <f>SUMIFS('[1]NBA-Data-1980-2019'!$G$1:$G$16305,'[1]NBA-Data-1980-2019'!$B$1:$B$16305,$A304,'[1]NBA-Data-1980-2019'!$A$1:$A$16305,DB$9)</f>
        <v>4000000</v>
      </c>
      <c r="DC304" s="63">
        <f>SUMIFS('[1]NBA-Data-1980-2019'!$G$1:$G$16305,'[1]NBA-Data-1980-2019'!$B$1:$B$16305,$A304,'[1]NBA-Data-1980-2019'!$A$1:$A$16305,DC$9)</f>
        <v>0</v>
      </c>
      <c r="DD304" s="63">
        <f>SUMIFS('[1]NBA-Data-1980-2019'!$G$1:$G$16305,'[1]NBA-Data-1980-2019'!$B$1:$B$16305,$A304,'[1]NBA-Data-1980-2019'!$A$1:$A$16305,DD$9)</f>
        <v>3120000</v>
      </c>
      <c r="DE304" s="63">
        <f>SUMIFS('[1]NBA-Data-1980-2019'!$G$1:$G$16305,'[1]NBA-Data-1980-2019'!$B$1:$B$16305,$A304,'[1]NBA-Data-1980-2019'!$A$1:$A$16305,DE$9)</f>
        <v>3840000</v>
      </c>
      <c r="DF304" s="63">
        <f>SUMIFS('[1]NBA-Data-1980-2019'!$G$1:$G$16305,'[1]NBA-Data-1980-2019'!$B$1:$B$16305,$A304,'[1]NBA-Data-1980-2019'!$A$1:$A$16305,DF$9)</f>
        <v>4560000</v>
      </c>
      <c r="DG304" s="63">
        <f>SUMIFS('[1]NBA-Data-1980-2019'!$G$1:$G$16305,'[1]NBA-Data-1980-2019'!$B$1:$B$16305,$A304,'[1]NBA-Data-1980-2019'!$A$1:$A$16305,DG$9)</f>
        <v>5280000</v>
      </c>
      <c r="DH304" s="63">
        <f>SUMIFS('[1]NBA-Data-1980-2019'!$G$1:$G$16305,'[1]NBA-Data-1980-2019'!$B$1:$B$16305,$A304,'[1]NBA-Data-1980-2019'!$A$1:$A$16305,DH$9)</f>
        <v>2000000</v>
      </c>
      <c r="DI304" s="63">
        <f>SUMIFS('[1]NBA-Data-1980-2019'!$G$1:$G$16305,'[1]NBA-Data-1980-2019'!$B$1:$B$16305,$A304,'[1]NBA-Data-1980-2019'!$A$1:$A$16305,DI$9)</f>
        <v>2200000</v>
      </c>
      <c r="DJ304" s="63">
        <f>SUMIFS('[1]NBA-Data-1980-2019'!$G$1:$G$16305,'[1]NBA-Data-1980-2019'!$B$1:$B$16305,$A304,'[1]NBA-Data-1980-2019'!$A$1:$A$16305,DJ$9)</f>
        <v>0</v>
      </c>
      <c r="DK304" s="63">
        <f>SUMIFS('[1]NBA-Data-1980-2019'!$G$1:$G$16305,'[1]NBA-Data-1980-2019'!$B$1:$B$16305,$A304,'[1]NBA-Data-1980-2019'!$A$1:$A$16305,DK$9)</f>
        <v>0</v>
      </c>
      <c r="DL304" s="63">
        <f>SUMIFS('[1]NBA-Data-1980-2019'!$G$1:$G$16305,'[1]NBA-Data-1980-2019'!$B$1:$B$16305,$A304,'[1]NBA-Data-1980-2019'!$A$1:$A$16305,DL$9)</f>
        <v>0</v>
      </c>
      <c r="DM304" s="63">
        <f>SUMIFS('[1]NBA-Data-1980-2019'!$G$1:$G$16305,'[1]NBA-Data-1980-2019'!$B$1:$B$16305,$A304,'[1]NBA-Data-1980-2019'!$A$1:$A$16305,DM$9)</f>
        <v>0</v>
      </c>
      <c r="DN304" s="63">
        <f>SUMIFS('[1]NBA-Data-1980-2019'!$G$1:$G$16305,'[1]NBA-Data-1980-2019'!$B$1:$B$16305,$A304,'[1]NBA-Data-1980-2019'!$A$1:$A$16305,DN$9)</f>
        <v>0</v>
      </c>
      <c r="DO304" s="63">
        <f>SUMIFS('[1]NBA-Data-1980-2019'!$G$1:$G$16305,'[1]NBA-Data-1980-2019'!$B$1:$B$16305,$A304,'[1]NBA-Data-1980-2019'!$A$1:$A$16305,DO$9)</f>
        <v>0</v>
      </c>
      <c r="DP304" s="63">
        <f>SUMIFS('[1]NBA-Data-1980-2019'!$G$1:$G$16305,'[1]NBA-Data-1980-2019'!$B$1:$B$16305,$A304,'[1]NBA-Data-1980-2019'!$A$1:$A$16305,DP$9)</f>
        <v>0</v>
      </c>
      <c r="DQ304" s="63">
        <f>SUMIFS('[1]NBA-Data-1980-2019'!$G$1:$G$16305,'[1]NBA-Data-1980-2019'!$B$1:$B$16305,$A304,'[1]NBA-Data-1980-2019'!$A$1:$A$16305,DQ$9)</f>
        <v>0</v>
      </c>
      <c r="DR304" s="63">
        <f>SUMIFS('[1]NBA-Data-1980-2019'!$G$1:$G$16305,'[1]NBA-Data-1980-2019'!$B$1:$B$16305,$A304,'[1]NBA-Data-1980-2019'!$A$1:$A$16305,DR$9)</f>
        <v>0</v>
      </c>
      <c r="DS304" s="63">
        <f>SUMIFS('[1]NBA-Data-1980-2019'!$G$1:$G$16305,'[1]NBA-Data-1980-2019'!$B$1:$B$16305,$A304,'[1]NBA-Data-1980-2019'!$A$1:$A$16305,DS$9)</f>
        <v>0</v>
      </c>
      <c r="DT304" s="63">
        <f>SUMIFS('[1]NBA-Data-1980-2019'!$G$1:$G$16305,'[1]NBA-Data-1980-2019'!$B$1:$B$16305,$A304,'[1]NBA-Data-1980-2019'!$A$1:$A$16305,DT$9)</f>
        <v>0</v>
      </c>
      <c r="DU304" s="63">
        <f>SUMIFS('[1]NBA-Data-1980-2019'!$G$1:$G$16305,'[1]NBA-Data-1980-2019'!$B$1:$B$16305,$A304,'[1]NBA-Data-1980-2019'!$A$1:$A$16305,DU$9)</f>
        <v>0</v>
      </c>
      <c r="DV304" s="63">
        <f>SUMIFS('[1]NBA-Data-1980-2019'!$G$1:$G$16305,'[1]NBA-Data-1980-2019'!$B$1:$B$16305,$A304,'[1]NBA-Data-1980-2019'!$A$1:$A$16305,DV$9)</f>
        <v>0</v>
      </c>
      <c r="DW304" s="63">
        <f>SUMIFS('[1]NBA-Data-1980-2019'!$G$1:$G$16305,'[1]NBA-Data-1980-2019'!$B$1:$B$16305,$A304,'[1]NBA-Data-1980-2019'!$A$1:$A$16305,DW$9)</f>
        <v>0</v>
      </c>
      <c r="DX304" s="63">
        <f>SUMIFS('[1]NBA-Data-1980-2019'!$G$1:$G$16305,'[1]NBA-Data-1980-2019'!$B$1:$B$16305,$A304,'[1]NBA-Data-1980-2019'!$A$1:$A$16305,DX$9)</f>
        <v>0</v>
      </c>
      <c r="DY304" s="63">
        <f>SUMIFS('[1]NBA-Data-1980-2019'!$G$1:$G$16305,'[1]NBA-Data-1980-2019'!$B$1:$B$16305,$A304,'[1]NBA-Data-1980-2019'!$A$1:$A$16305,DY$9)</f>
        <v>0</v>
      </c>
      <c r="DZ304" s="63">
        <f>SUMIFS('[1]NBA-Data-1980-2019'!$G$1:$G$16305,'[1]NBA-Data-1980-2019'!$B$1:$B$16305,$A304,'[1]NBA-Data-1980-2019'!$A$1:$A$16305,DZ$9)</f>
        <v>0</v>
      </c>
      <c r="EA304" s="63">
        <f>SUMIFS('[1]NBA-Data-1980-2019'!$G$1:$G$16305,'[1]NBA-Data-1980-2019'!$B$1:$B$16305,$A304,'[1]NBA-Data-1980-2019'!$A$1:$A$16305,EA$9)</f>
        <v>0</v>
      </c>
      <c r="EB304" s="63">
        <f>SUMIFS('[1]NBA-Data-1980-2019'!$G$1:$G$16305,'[1]NBA-Data-1980-2019'!$B$1:$B$16305,$A304,'[1]NBA-Data-1980-2019'!$A$1:$A$16305,EB$9)</f>
        <v>0</v>
      </c>
      <c r="EC304" s="63">
        <f>SUMIFS('[1]NBA-Data-1980-2019'!$G$1:$G$16305,'[1]NBA-Data-1980-2019'!$B$1:$B$16305,$A304,'[1]NBA-Data-1980-2019'!$A$1:$A$16305,EC$9)</f>
        <v>0</v>
      </c>
      <c r="ED304" s="63">
        <f>SUMIFS('[1]NBA-Data-1980-2019'!$G$1:$G$16305,'[1]NBA-Data-1980-2019'!$B$1:$B$16305,$A304,'[1]NBA-Data-1980-2019'!$A$1:$A$16305,ED$9)</f>
        <v>0</v>
      </c>
      <c r="EH304" s="2" t="s">
        <v>1488</v>
      </c>
    </row>
    <row r="305" spans="1:165" x14ac:dyDescent="0.2">
      <c r="A305" s="2" t="s">
        <v>842</v>
      </c>
      <c r="B305" s="2" t="str" cm="1">
        <f t="array" ref="B305">_xlfn.XLOOKUP($A305&amp;B$5,'[1]NBA-Data-1980-2019'!$B$1:$B$16305&amp;'[1]NBA-Data-1980-2019'!$A$1:$A$16305,'[1]NBA-Data-1980-2019'!$D$1:$D$16305,"",0)</f>
        <v/>
      </c>
      <c r="C305" s="2" t="str" cm="1">
        <f t="array" ref="C305">_xlfn.XLOOKUP($A305&amp;C$5,'[1]NBA-Data-1980-2019'!$B$1:$B$16305&amp;'[1]NBA-Data-1980-2019'!$A$1:$A$16305,'[1]NBA-Data-1980-2019'!$D$1:$D$16305,"",0)</f>
        <v/>
      </c>
      <c r="D305" s="2" t="str" cm="1">
        <f t="array" ref="D305">_xlfn.XLOOKUP($A305&amp;D$5,'[1]NBA-Data-1980-2019'!$B$1:$B$16305&amp;'[1]NBA-Data-1980-2019'!$A$1:$A$16305,'[1]NBA-Data-1980-2019'!$D$1:$D$16305,"",0)</f>
        <v/>
      </c>
      <c r="E305" s="2" t="str" cm="1">
        <f t="array" ref="E305">_xlfn.XLOOKUP($A305&amp;E$5,'[1]NBA-Data-1980-2019'!$B$1:$B$16305&amp;'[1]NBA-Data-1980-2019'!$A$1:$A$16305,'[1]NBA-Data-1980-2019'!$D$1:$D$16305,"",0)</f>
        <v/>
      </c>
      <c r="F305" s="2" t="str" cm="1">
        <f t="array" ref="F305">_xlfn.XLOOKUP($A305&amp;F$5,'[1]NBA-Data-1980-2019'!$B$1:$B$16305&amp;'[1]NBA-Data-1980-2019'!$A$1:$A$16305,'[1]NBA-Data-1980-2019'!$D$1:$D$16305,"",0)</f>
        <v/>
      </c>
      <c r="G305" s="2" t="str" cm="1">
        <f t="array" ref="G305">_xlfn.XLOOKUP($A305&amp;G$5,'[1]NBA-Data-1980-2019'!$B$1:$B$16305&amp;'[1]NBA-Data-1980-2019'!$A$1:$A$16305,'[1]NBA-Data-1980-2019'!$D$1:$D$16305,"",0)</f>
        <v/>
      </c>
      <c r="H305" s="2" t="str" cm="1">
        <f t="array" ref="H305">_xlfn.XLOOKUP($A305&amp;H$5,'[1]NBA-Data-1980-2019'!$B$1:$B$16305&amp;'[1]NBA-Data-1980-2019'!$A$1:$A$16305,'[1]NBA-Data-1980-2019'!$D$1:$D$16305,"",0)</f>
        <v/>
      </c>
      <c r="I305" s="2" t="str" cm="1">
        <f t="array" ref="I305">_xlfn.XLOOKUP($A305&amp;I$5,'[1]NBA-Data-1980-2019'!$B$1:$B$16305&amp;'[1]NBA-Data-1980-2019'!$A$1:$A$16305,'[1]NBA-Data-1980-2019'!$D$1:$D$16305,"",0)</f>
        <v/>
      </c>
      <c r="J305" s="2" t="str" cm="1">
        <f t="array" ref="J305">_xlfn.XLOOKUP($A305&amp;J$5,'[1]NBA-Data-1980-2019'!$B$1:$B$16305&amp;'[1]NBA-Data-1980-2019'!$A$1:$A$16305,'[1]NBA-Data-1980-2019'!$D$1:$D$16305,"",0)</f>
        <v/>
      </c>
      <c r="K305" s="2" t="str" cm="1">
        <f t="array" ref="K305">_xlfn.XLOOKUP($A305&amp;K$5,'[1]NBA-Data-1980-2019'!$B$1:$B$16305&amp;'[1]NBA-Data-1980-2019'!$A$1:$A$16305,'[1]NBA-Data-1980-2019'!$D$1:$D$16305,"",0)</f>
        <v/>
      </c>
      <c r="L305" s="2" t="str" cm="1">
        <f t="array" ref="L305">_xlfn.XLOOKUP($A305&amp;L$5,'[1]NBA-Data-1980-2019'!$B$1:$B$16305&amp;'[1]NBA-Data-1980-2019'!$A$1:$A$16305,'[1]NBA-Data-1980-2019'!$D$1:$D$16305,"",0)</f>
        <v/>
      </c>
      <c r="M305" s="2" t="str" cm="1">
        <f t="array" ref="M305">_xlfn.XLOOKUP($A305&amp;M$5,'[1]NBA-Data-1980-2019'!$B$1:$B$16305&amp;'[1]NBA-Data-1980-2019'!$A$1:$A$16305,'[1]NBA-Data-1980-2019'!$D$1:$D$16305,"",0)</f>
        <v/>
      </c>
      <c r="N305" s="2" t="str" cm="1">
        <f t="array" ref="N305">_xlfn.XLOOKUP($A305&amp;N$5,'[1]NBA-Data-1980-2019'!$B$1:$B$16305&amp;'[1]NBA-Data-1980-2019'!$A$1:$A$16305,'[1]NBA-Data-1980-2019'!$D$1:$D$16305,"",0)</f>
        <v/>
      </c>
      <c r="O305" s="2" t="str" cm="1">
        <f t="array" ref="O305">_xlfn.XLOOKUP($A305&amp;O$5,'[1]NBA-Data-1980-2019'!$B$1:$B$16305&amp;'[1]NBA-Data-1980-2019'!$A$1:$A$16305,'[1]NBA-Data-1980-2019'!$D$1:$D$16305,"",0)</f>
        <v/>
      </c>
      <c r="P305" s="2" t="str" cm="1">
        <f t="array" ref="P305">_xlfn.XLOOKUP($A305&amp;P$5,'[1]NBA-Data-1980-2019'!$B$1:$B$16305&amp;'[1]NBA-Data-1980-2019'!$A$1:$A$16305,'[1]NBA-Data-1980-2019'!$D$1:$D$16305,"",0)</f>
        <v/>
      </c>
      <c r="Q305" s="2" t="str" cm="1">
        <f t="array" ref="Q305">_xlfn.XLOOKUP($A305&amp;Q$5,'[1]NBA-Data-1980-2019'!$B$1:$B$16305&amp;'[1]NBA-Data-1980-2019'!$A$1:$A$16305,'[1]NBA-Data-1980-2019'!$D$1:$D$16305,"",0)</f>
        <v>LAL</v>
      </c>
      <c r="R305" s="2" t="str" cm="1">
        <f t="array" ref="R305">_xlfn.XLOOKUP($A305&amp;R$5,'[1]NBA-Data-1980-2019'!$B$1:$B$16305&amp;'[1]NBA-Data-1980-2019'!$A$1:$A$16305,'[1]NBA-Data-1980-2019'!$D$1:$D$16305,"",0)</f>
        <v>LAL</v>
      </c>
      <c r="S305" s="2" t="str" cm="1">
        <f t="array" ref="S305">_xlfn.XLOOKUP($A305&amp;S$5,'[1]NBA-Data-1980-2019'!$B$1:$B$16305&amp;'[1]NBA-Data-1980-2019'!$A$1:$A$16305,'[1]NBA-Data-1980-2019'!$D$1:$D$16305,"",0)</f>
        <v>LAL</v>
      </c>
      <c r="T305" s="2" t="str" cm="1">
        <f t="array" ref="T305">_xlfn.XLOOKUP($A305&amp;T$5,'[1]NBA-Data-1980-2019'!$B$1:$B$16305&amp;'[1]NBA-Data-1980-2019'!$A$1:$A$16305,'[1]NBA-Data-1980-2019'!$D$1:$D$16305,"",0)</f>
        <v>GSW</v>
      </c>
      <c r="U305" s="2" t="str" cm="1">
        <f t="array" ref="U305">_xlfn.XLOOKUP($A305&amp;U$5,'[1]NBA-Data-1980-2019'!$B$1:$B$16305&amp;'[1]NBA-Data-1980-2019'!$A$1:$A$16305,'[1]NBA-Data-1980-2019'!$D$1:$D$16305,"",0)</f>
        <v>GSW</v>
      </c>
      <c r="V305" s="2" t="str" cm="1">
        <f t="array" ref="V305">_xlfn.XLOOKUP($A305&amp;V$5,'[1]NBA-Data-1980-2019'!$B$1:$B$16305&amp;'[1]NBA-Data-1980-2019'!$A$1:$A$16305,'[1]NBA-Data-1980-2019'!$D$1:$D$16305,"",0)</f>
        <v>NYK</v>
      </c>
      <c r="W305" s="2" t="str" cm="1">
        <f t="array" ref="W305">_xlfn.XLOOKUP($A305&amp;W$5,'[1]NBA-Data-1980-2019'!$B$1:$B$16305&amp;'[1]NBA-Data-1980-2019'!$A$1:$A$16305,'[1]NBA-Data-1980-2019'!$D$1:$D$16305,"",0)</f>
        <v>TOT</v>
      </c>
      <c r="X305" s="2" t="str" cm="1">
        <f t="array" ref="X305">_xlfn.XLOOKUP($A305&amp;X$5,'[1]NBA-Data-1980-2019'!$B$1:$B$16305&amp;'[1]NBA-Data-1980-2019'!$A$1:$A$16305,'[1]NBA-Data-1980-2019'!$D$1:$D$16305,"",0)</f>
        <v>LAC</v>
      </c>
      <c r="Y305" s="2" t="str" cm="1">
        <f t="array" ref="Y305">_xlfn.XLOOKUP($A305&amp;Y$5,'[1]NBA-Data-1980-2019'!$B$1:$B$16305&amp;'[1]NBA-Data-1980-2019'!$A$1:$A$16305,'[1]NBA-Data-1980-2019'!$D$1:$D$16305,"",0)</f>
        <v>MIN</v>
      </c>
      <c r="Z305" s="2" t="str" cm="1">
        <f t="array" ref="Z305">_xlfn.XLOOKUP($A305&amp;Z$5,'[1]NBA-Data-1980-2019'!$B$1:$B$16305&amp;'[1]NBA-Data-1980-2019'!$A$1:$A$16305,'[1]NBA-Data-1980-2019'!$D$1:$D$16305,"",0)</f>
        <v>MIN</v>
      </c>
      <c r="AA305" s="2" t="str" cm="1">
        <f t="array" ref="AA305">_xlfn.XLOOKUP($A305&amp;AA$5,'[1]NBA-Data-1980-2019'!$B$1:$B$16305&amp;'[1]NBA-Data-1980-2019'!$A$1:$A$16305,'[1]NBA-Data-1980-2019'!$D$1:$D$16305,"",0)</f>
        <v/>
      </c>
      <c r="AB305" s="2" t="str" cm="1">
        <f t="array" ref="AB305">_xlfn.XLOOKUP($A305&amp;AB$5,'[1]NBA-Data-1980-2019'!$B$1:$B$16305&amp;'[1]NBA-Data-1980-2019'!$A$1:$A$16305,'[1]NBA-Data-1980-2019'!$D$1:$D$16305,"",0)</f>
        <v/>
      </c>
      <c r="AC305" s="2" t="str" cm="1">
        <f t="array" ref="AC305">_xlfn.XLOOKUP($A305&amp;AC$5,'[1]NBA-Data-1980-2019'!$B$1:$B$16305&amp;'[1]NBA-Data-1980-2019'!$A$1:$A$16305,'[1]NBA-Data-1980-2019'!$D$1:$D$16305,"",0)</f>
        <v/>
      </c>
      <c r="AD305" s="2" t="str" cm="1">
        <f t="array" ref="AD305">_xlfn.XLOOKUP($A305&amp;AD$5,'[1]NBA-Data-1980-2019'!$B$1:$B$16305&amp;'[1]NBA-Data-1980-2019'!$A$1:$A$16305,'[1]NBA-Data-1980-2019'!$D$1:$D$16305,"",0)</f>
        <v/>
      </c>
      <c r="AE305" s="2" t="str" cm="1">
        <f t="array" ref="AE305">_xlfn.XLOOKUP($A305&amp;AE$5,'[1]NBA-Data-1980-2019'!$B$1:$B$16305&amp;'[1]NBA-Data-1980-2019'!$A$1:$A$16305,'[1]NBA-Data-1980-2019'!$D$1:$D$16305,"",0)</f>
        <v/>
      </c>
      <c r="AF305" s="2" t="str" cm="1">
        <f t="array" ref="AF305">_xlfn.XLOOKUP($A305&amp;AF$5,'[1]NBA-Data-1980-2019'!$B$1:$B$16305&amp;'[1]NBA-Data-1980-2019'!$A$1:$A$16305,'[1]NBA-Data-1980-2019'!$D$1:$D$16305,"",0)</f>
        <v/>
      </c>
      <c r="AG305" s="2" t="str" cm="1">
        <f t="array" ref="AG305">_xlfn.XLOOKUP($A305&amp;AG$5,'[1]NBA-Data-1980-2019'!$B$1:$B$16305&amp;'[1]NBA-Data-1980-2019'!$A$1:$A$16305,'[1]NBA-Data-1980-2019'!$D$1:$D$16305,"",0)</f>
        <v/>
      </c>
      <c r="AH305" s="2" t="str" cm="1">
        <f t="array" ref="AH305">_xlfn.XLOOKUP($A305&amp;AH$5,'[1]NBA-Data-1980-2019'!$B$1:$B$16305&amp;'[1]NBA-Data-1980-2019'!$A$1:$A$16305,'[1]NBA-Data-1980-2019'!$H$1:$H$16305,"",0)</f>
        <v/>
      </c>
      <c r="AI305" s="2" t="str" cm="1">
        <f t="array" ref="AI305">_xlfn.XLOOKUP($A305&amp;AI$5,'[1]NBA-Data-1980-2019'!$B$1:$B$16305&amp;'[1]NBA-Data-1980-2019'!$A$1:$A$16305,'[1]NBA-Data-1980-2019'!$H$1:$H$16305,"",0)</f>
        <v/>
      </c>
      <c r="AJ305" s="2" t="str" cm="1">
        <f t="array" ref="AJ305">_xlfn.XLOOKUP($A305&amp;AJ$5,'[1]NBA-Data-1980-2019'!$B$1:$B$16305&amp;'[1]NBA-Data-1980-2019'!$A$1:$A$16305,'[1]NBA-Data-1980-2019'!$H$1:$H$16305,"",0)</f>
        <v/>
      </c>
      <c r="AK305" s="2" t="str" cm="1">
        <f t="array" ref="AK305">_xlfn.XLOOKUP($A305&amp;AK$5,'[1]NBA-Data-1980-2019'!$B$1:$B$16305&amp;'[1]NBA-Data-1980-2019'!$A$1:$A$16305,'[1]NBA-Data-1980-2019'!$H$1:$H$16305,"",0)</f>
        <v/>
      </c>
      <c r="AL305" s="2" t="str" cm="1">
        <f t="array" ref="AL305">_xlfn.XLOOKUP($A305&amp;AL$5,'[1]NBA-Data-1980-2019'!$B$1:$B$16305&amp;'[1]NBA-Data-1980-2019'!$A$1:$A$16305,'[1]NBA-Data-1980-2019'!$H$1:$H$16305,"",0)</f>
        <v/>
      </c>
      <c r="AM305" s="2" t="str" cm="1">
        <f t="array" ref="AM305">_xlfn.XLOOKUP($A305&amp;AM$5,'[1]NBA-Data-1980-2019'!$B$1:$B$16305&amp;'[1]NBA-Data-1980-2019'!$A$1:$A$16305,'[1]NBA-Data-1980-2019'!$H$1:$H$16305,"",0)</f>
        <v/>
      </c>
      <c r="AN305" s="2" t="str" cm="1">
        <f t="array" ref="AN305">_xlfn.XLOOKUP($A305&amp;AN$5,'[1]NBA-Data-1980-2019'!$B$1:$B$16305&amp;'[1]NBA-Data-1980-2019'!$A$1:$A$16305,'[1]NBA-Data-1980-2019'!$H$1:$H$16305,"",0)</f>
        <v/>
      </c>
      <c r="AO305" s="2" t="str" cm="1">
        <f t="array" ref="AO305">_xlfn.XLOOKUP($A305&amp;AO$5,'[1]NBA-Data-1980-2019'!$B$1:$B$16305&amp;'[1]NBA-Data-1980-2019'!$A$1:$A$16305,'[1]NBA-Data-1980-2019'!$H$1:$H$16305,"",0)</f>
        <v/>
      </c>
      <c r="AP305" s="2" t="str" cm="1">
        <f t="array" ref="AP305">_xlfn.XLOOKUP($A305&amp;AP$5,'[1]NBA-Data-1980-2019'!$B$1:$B$16305&amp;'[1]NBA-Data-1980-2019'!$A$1:$A$16305,'[1]NBA-Data-1980-2019'!$H$1:$H$16305,"",0)</f>
        <v/>
      </c>
      <c r="AQ305" s="2" t="str" cm="1">
        <f t="array" ref="AQ305">_xlfn.XLOOKUP($A305&amp;AQ$5,'[1]NBA-Data-1980-2019'!$B$1:$B$16305&amp;'[1]NBA-Data-1980-2019'!$A$1:$A$16305,'[1]NBA-Data-1980-2019'!$H$1:$H$16305,"",0)</f>
        <v/>
      </c>
      <c r="AR305" s="2" t="str" cm="1">
        <f t="array" ref="AR305">_xlfn.XLOOKUP($A305&amp;AR$5,'[1]NBA-Data-1980-2019'!$B$1:$B$16305&amp;'[1]NBA-Data-1980-2019'!$A$1:$A$16305,'[1]NBA-Data-1980-2019'!$H$1:$H$16305,"",0)</f>
        <v/>
      </c>
      <c r="AS305" s="2" t="str" cm="1">
        <f t="array" ref="AS305">_xlfn.XLOOKUP($A305&amp;AS$5,'[1]NBA-Data-1980-2019'!$B$1:$B$16305&amp;'[1]NBA-Data-1980-2019'!$A$1:$A$16305,'[1]NBA-Data-1980-2019'!$H$1:$H$16305,"",0)</f>
        <v/>
      </c>
      <c r="AT305" s="2" t="str" cm="1">
        <f t="array" ref="AT305">_xlfn.XLOOKUP($A305&amp;AT$5,'[1]NBA-Data-1980-2019'!$B$1:$B$16305&amp;'[1]NBA-Data-1980-2019'!$A$1:$A$16305,'[1]NBA-Data-1980-2019'!$H$1:$H$16305,"",0)</f>
        <v/>
      </c>
      <c r="AU305" s="2" t="str" cm="1">
        <f t="array" ref="AU305">_xlfn.XLOOKUP($A305&amp;AU$5,'[1]NBA-Data-1980-2019'!$B$1:$B$16305&amp;'[1]NBA-Data-1980-2019'!$A$1:$A$16305,'[1]NBA-Data-1980-2019'!$H$1:$H$16305,"",0)</f>
        <v/>
      </c>
      <c r="AV305" s="2" t="str" cm="1">
        <f t="array" ref="AV305">_xlfn.XLOOKUP($A305&amp;AV$5,'[1]NBA-Data-1980-2019'!$B$1:$B$16305&amp;'[1]NBA-Data-1980-2019'!$A$1:$A$16305,'[1]NBA-Data-1980-2019'!$H$1:$H$16305,"",0)</f>
        <v/>
      </c>
      <c r="AW305" s="2" cm="1">
        <f t="array" ref="AW305">_xlfn.XLOOKUP($A305&amp;AW$5,'[1]NBA-Data-1980-2019'!$B$1:$B$16305&amp;'[1]NBA-Data-1980-2019'!$A$1:$A$16305,'[1]NBA-Data-1980-2019'!$H$1:$H$16305,"",0)</f>
        <v>161</v>
      </c>
      <c r="AX305" s="2" cm="1">
        <f t="array" ref="AX305">_xlfn.XLOOKUP($A305&amp;AX$5,'[1]NBA-Data-1980-2019'!$B$1:$B$16305&amp;'[1]NBA-Data-1980-2019'!$A$1:$A$16305,'[1]NBA-Data-1980-2019'!$H$1:$H$16305,"",0)</f>
        <v>1087.2</v>
      </c>
      <c r="AY305" s="2" cm="1">
        <f t="array" ref="AY305">_xlfn.XLOOKUP($A305&amp;AY$5,'[1]NBA-Data-1980-2019'!$B$1:$B$16305&amp;'[1]NBA-Data-1980-2019'!$A$1:$A$16305,'[1]NBA-Data-1980-2019'!$H$1:$H$16305,"",0)</f>
        <v>1458.6</v>
      </c>
      <c r="AZ305" s="2" cm="1">
        <f t="array" ref="AZ305">_xlfn.XLOOKUP($A305&amp;AZ$5,'[1]NBA-Data-1980-2019'!$B$1:$B$16305&amp;'[1]NBA-Data-1980-2019'!$A$1:$A$16305,'[1]NBA-Data-1980-2019'!$H$1:$H$16305,"",0)</f>
        <v>1698.5</v>
      </c>
      <c r="BA305" s="2" cm="1">
        <f t="array" ref="BA305">_xlfn.XLOOKUP($A305&amp;BA$5,'[1]NBA-Data-1980-2019'!$B$1:$B$16305&amp;'[1]NBA-Data-1980-2019'!$A$1:$A$16305,'[1]NBA-Data-1980-2019'!$H$1:$H$16305,"",0)</f>
        <v>873.6</v>
      </c>
      <c r="BB305" s="2" cm="1">
        <f t="array" ref="BB305">_xlfn.XLOOKUP($A305&amp;BB$5,'[1]NBA-Data-1980-2019'!$B$1:$B$16305&amp;'[1]NBA-Data-1980-2019'!$A$1:$A$16305,'[1]NBA-Data-1980-2019'!$H$1:$H$16305,"",0)</f>
        <v>1139.2</v>
      </c>
      <c r="BC305" s="2" cm="1">
        <f t="array" ref="BC305">_xlfn.XLOOKUP($A305&amp;BC$5,'[1]NBA-Data-1980-2019'!$B$1:$B$16305&amp;'[1]NBA-Data-1980-2019'!$A$1:$A$16305,'[1]NBA-Data-1980-2019'!$H$1:$H$16305,"",0)</f>
        <v>278.79999999999995</v>
      </c>
      <c r="BD305" s="2" cm="1">
        <f t="array" ref="BD305">_xlfn.XLOOKUP($A305&amp;BD$5,'[1]NBA-Data-1980-2019'!$B$1:$B$16305&amp;'[1]NBA-Data-1980-2019'!$A$1:$A$16305,'[1]NBA-Data-1980-2019'!$H$1:$H$16305,"",0)</f>
        <v>702</v>
      </c>
      <c r="BE305" s="2" cm="1">
        <f t="array" ref="BE305">_xlfn.XLOOKUP($A305&amp;BE$5,'[1]NBA-Data-1980-2019'!$B$1:$B$16305&amp;'[1]NBA-Data-1980-2019'!$A$1:$A$16305,'[1]NBA-Data-1980-2019'!$H$1:$H$16305,"",0)</f>
        <v>604.5</v>
      </c>
      <c r="BF305" s="2" cm="1">
        <f t="array" ref="BF305">_xlfn.XLOOKUP($A305&amp;BF$5,'[1]NBA-Data-1980-2019'!$B$1:$B$16305&amp;'[1]NBA-Data-1980-2019'!$A$1:$A$16305,'[1]NBA-Data-1980-2019'!$H$1:$H$16305,"",0)</f>
        <v>19</v>
      </c>
      <c r="BG305" s="2" t="str" cm="1">
        <f t="array" ref="BG305">_xlfn.XLOOKUP($A305&amp;BG$5,'[1]NBA-Data-1980-2019'!$B$1:$B$16305&amp;'[1]NBA-Data-1980-2019'!$A$1:$A$16305,'[1]NBA-Data-1980-2019'!$H$1:$H$16305,"",0)</f>
        <v/>
      </c>
      <c r="BH305" s="2" t="str" cm="1">
        <f t="array" ref="BH305">_xlfn.XLOOKUP($A305&amp;BH$5,'[1]NBA-Data-1980-2019'!$B$1:$B$16305&amp;'[1]NBA-Data-1980-2019'!$A$1:$A$16305,'[1]NBA-Data-1980-2019'!$H$1:$H$16305,"",0)</f>
        <v/>
      </c>
      <c r="BI305" s="2" t="str" cm="1">
        <f t="array" ref="BI305">_xlfn.XLOOKUP($A305&amp;BI$5,'[1]NBA-Data-1980-2019'!$B$1:$B$16305&amp;'[1]NBA-Data-1980-2019'!$A$1:$A$16305,'[1]NBA-Data-1980-2019'!$H$1:$H$16305,"",0)</f>
        <v/>
      </c>
      <c r="BJ305" s="2" t="str" cm="1">
        <f t="array" ref="BJ305">_xlfn.XLOOKUP($A305&amp;BJ$5,'[1]NBA-Data-1980-2019'!$B$1:$B$16305&amp;'[1]NBA-Data-1980-2019'!$A$1:$A$16305,'[1]NBA-Data-1980-2019'!$H$1:$H$16305,"",0)</f>
        <v/>
      </c>
      <c r="BK305" s="2" t="str" cm="1">
        <f t="array" ref="BK305">_xlfn.XLOOKUP($A305&amp;BK$5,'[1]NBA-Data-1980-2019'!$B$1:$B$16305&amp;'[1]NBA-Data-1980-2019'!$A$1:$A$16305,'[1]NBA-Data-1980-2019'!$H$1:$H$16305,"",0)</f>
        <v/>
      </c>
      <c r="BL305" s="2" t="str" cm="1">
        <f t="array" ref="BL305">_xlfn.XLOOKUP($A305&amp;BL$5,'[1]NBA-Data-1980-2019'!$B$1:$B$16305&amp;'[1]NBA-Data-1980-2019'!$A$1:$A$16305,'[1]NBA-Data-1980-2019'!$H$1:$H$16305,"",0)</f>
        <v/>
      </c>
      <c r="BM305" s="2" t="str" cm="1">
        <f t="array" ref="BM305">_xlfn.XLOOKUP($A305&amp;BM$5,'[1]NBA-Data-1980-2019'!$B$1:$B$16305&amp;'[1]NBA-Data-1980-2019'!$A$1:$A$16305,'[1]NBA-Data-1980-2019'!$H$1:$H$16305,"",0)</f>
        <v/>
      </c>
      <c r="BN305" s="2" t="str" cm="1">
        <f t="array" ref="BN305">_xlfn.XLOOKUP($A305&amp;BN$5,'[1]NBA-Data-1980-2019'!$B$1:$B$16305&amp;'[1]NBA-Data-1980-2019'!$A$1:$A$16305,'[1]NBA-Data-1980-2019'!$F$1:$F$16305,"",0)</f>
        <v/>
      </c>
      <c r="BO305" s="2" t="str" cm="1">
        <f t="array" ref="BO305">_xlfn.XLOOKUP($A305&amp;BO$5,'[1]NBA-Data-1980-2019'!$B$1:$B$16305&amp;'[1]NBA-Data-1980-2019'!$A$1:$A$16305,'[1]NBA-Data-1980-2019'!$F$1:$F$16305,"",0)</f>
        <v/>
      </c>
      <c r="BP305" s="2" t="str" cm="1">
        <f t="array" ref="BP305">_xlfn.XLOOKUP($A305&amp;BP$5,'[1]NBA-Data-1980-2019'!$B$1:$B$16305&amp;'[1]NBA-Data-1980-2019'!$A$1:$A$16305,'[1]NBA-Data-1980-2019'!$F$1:$F$16305,"",0)</f>
        <v/>
      </c>
      <c r="BQ305" s="2" t="str" cm="1">
        <f t="array" ref="BQ305">_xlfn.XLOOKUP($A305&amp;BQ$5,'[1]NBA-Data-1980-2019'!$B$1:$B$16305&amp;'[1]NBA-Data-1980-2019'!$A$1:$A$16305,'[1]NBA-Data-1980-2019'!$F$1:$F$16305,"",0)</f>
        <v/>
      </c>
      <c r="BR305" s="2" t="str" cm="1">
        <f t="array" ref="BR305">_xlfn.XLOOKUP($A305&amp;BR$5,'[1]NBA-Data-1980-2019'!$B$1:$B$16305&amp;'[1]NBA-Data-1980-2019'!$A$1:$A$16305,'[1]NBA-Data-1980-2019'!$F$1:$F$16305,"",0)</f>
        <v/>
      </c>
      <c r="BS305" s="2" t="str" cm="1">
        <f t="array" ref="BS305">_xlfn.XLOOKUP($A305&amp;BS$5,'[1]NBA-Data-1980-2019'!$B$1:$B$16305&amp;'[1]NBA-Data-1980-2019'!$A$1:$A$16305,'[1]NBA-Data-1980-2019'!$F$1:$F$16305,"",0)</f>
        <v/>
      </c>
      <c r="BT305" s="2" t="str" cm="1">
        <f t="array" ref="BT305">_xlfn.XLOOKUP($A305&amp;BT$5,'[1]NBA-Data-1980-2019'!$B$1:$B$16305&amp;'[1]NBA-Data-1980-2019'!$A$1:$A$16305,'[1]NBA-Data-1980-2019'!$F$1:$F$16305,"",0)</f>
        <v/>
      </c>
      <c r="BU305" s="2" t="str" cm="1">
        <f t="array" ref="BU305">_xlfn.XLOOKUP($A305&amp;BU$5,'[1]NBA-Data-1980-2019'!$B$1:$B$16305&amp;'[1]NBA-Data-1980-2019'!$A$1:$A$16305,'[1]NBA-Data-1980-2019'!$F$1:$F$16305,"",0)</f>
        <v/>
      </c>
      <c r="BV305" s="2" t="str" cm="1">
        <f t="array" ref="BV305">_xlfn.XLOOKUP($A305&amp;BV$5,'[1]NBA-Data-1980-2019'!$B$1:$B$16305&amp;'[1]NBA-Data-1980-2019'!$A$1:$A$16305,'[1]NBA-Data-1980-2019'!$F$1:$F$16305,"",0)</f>
        <v/>
      </c>
      <c r="BW305" s="2" t="str" cm="1">
        <f t="array" ref="BW305">_xlfn.XLOOKUP($A305&amp;BW$5,'[1]NBA-Data-1980-2019'!$B$1:$B$16305&amp;'[1]NBA-Data-1980-2019'!$A$1:$A$16305,'[1]NBA-Data-1980-2019'!$F$1:$F$16305,"",0)</f>
        <v/>
      </c>
      <c r="BX305" s="2" t="str" cm="1">
        <f t="array" ref="BX305">_xlfn.XLOOKUP($A305&amp;BX$5,'[1]NBA-Data-1980-2019'!$B$1:$B$16305&amp;'[1]NBA-Data-1980-2019'!$A$1:$A$16305,'[1]NBA-Data-1980-2019'!$F$1:$F$16305,"",0)</f>
        <v/>
      </c>
      <c r="BY305" s="2" t="str" cm="1">
        <f t="array" ref="BY305">_xlfn.XLOOKUP($A305&amp;BY$5,'[1]NBA-Data-1980-2019'!$B$1:$B$16305&amp;'[1]NBA-Data-1980-2019'!$A$1:$A$16305,'[1]NBA-Data-1980-2019'!$F$1:$F$16305,"",0)</f>
        <v/>
      </c>
      <c r="BZ305" s="2" t="str" cm="1">
        <f t="array" ref="BZ305">_xlfn.XLOOKUP($A305&amp;BZ$5,'[1]NBA-Data-1980-2019'!$B$1:$B$16305&amp;'[1]NBA-Data-1980-2019'!$A$1:$A$16305,'[1]NBA-Data-1980-2019'!$F$1:$F$16305,"",0)</f>
        <v/>
      </c>
      <c r="CA305" s="2" t="str" cm="1">
        <f t="array" ref="CA305">_xlfn.XLOOKUP($A305&amp;CA$5,'[1]NBA-Data-1980-2019'!$B$1:$B$16305&amp;'[1]NBA-Data-1980-2019'!$A$1:$A$16305,'[1]NBA-Data-1980-2019'!$F$1:$F$16305,"",0)</f>
        <v/>
      </c>
      <c r="CB305" s="2" t="str" cm="1">
        <f t="array" ref="CB305">_xlfn.XLOOKUP($A305&amp;CB$5,'[1]NBA-Data-1980-2019'!$B$1:$B$16305&amp;'[1]NBA-Data-1980-2019'!$A$1:$A$16305,'[1]NBA-Data-1980-2019'!$F$1:$F$16305,"",0)</f>
        <v/>
      </c>
      <c r="CC305" s="2" cm="1">
        <f t="array" ref="CC305">_xlfn.XLOOKUP($A305&amp;CC$5,'[1]NBA-Data-1980-2019'!$B$1:$B$16305&amp;'[1]NBA-Data-1980-2019'!$A$1:$A$16305,'[1]NBA-Data-1980-2019'!$F$1:$F$16305,"",0)</f>
        <v>12.2</v>
      </c>
      <c r="CD305" s="2" cm="1">
        <f t="array" ref="CD305">_xlfn.XLOOKUP($A305&amp;CD$5,'[1]NBA-Data-1980-2019'!$B$1:$B$16305&amp;'[1]NBA-Data-1980-2019'!$A$1:$A$16305,'[1]NBA-Data-1980-2019'!$F$1:$F$16305,"",0)</f>
        <v>15.5</v>
      </c>
      <c r="CE305" s="2" cm="1">
        <f t="array" ref="CE305">_xlfn.XLOOKUP($A305&amp;CE$5,'[1]NBA-Data-1980-2019'!$B$1:$B$16305&amp;'[1]NBA-Data-1980-2019'!$A$1:$A$16305,'[1]NBA-Data-1980-2019'!$F$1:$F$16305,"",0)</f>
        <v>15</v>
      </c>
      <c r="CF305" s="2" cm="1">
        <f t="array" ref="CF305">_xlfn.XLOOKUP($A305&amp;CF$5,'[1]NBA-Data-1980-2019'!$B$1:$B$16305&amp;'[1]NBA-Data-1980-2019'!$A$1:$A$16305,'[1]NBA-Data-1980-2019'!$F$1:$F$16305,"",0)</f>
        <v>14.5</v>
      </c>
      <c r="CG305" s="2" cm="1">
        <f t="array" ref="CG305">_xlfn.XLOOKUP($A305&amp;CG$5,'[1]NBA-Data-1980-2019'!$B$1:$B$16305&amp;'[1]NBA-Data-1980-2019'!$A$1:$A$16305,'[1]NBA-Data-1980-2019'!$F$1:$F$16305,"",0)</f>
        <v>12.6</v>
      </c>
      <c r="CH305" s="2" cm="1">
        <f t="array" ref="CH305">_xlfn.XLOOKUP($A305&amp;CH$5,'[1]NBA-Data-1980-2019'!$B$1:$B$16305&amp;'[1]NBA-Data-1980-2019'!$A$1:$A$16305,'[1]NBA-Data-1980-2019'!$F$1:$F$16305,"",0)</f>
        <v>13.6</v>
      </c>
      <c r="CI305" s="2" cm="1">
        <f t="array" ref="CI305">_xlfn.XLOOKUP($A305&amp;CI$5,'[1]NBA-Data-1980-2019'!$B$1:$B$16305&amp;'[1]NBA-Data-1980-2019'!$A$1:$A$16305,'[1]NBA-Data-1980-2019'!$F$1:$F$16305,"",0)</f>
        <v>12.3</v>
      </c>
      <c r="CJ305" s="2" cm="1">
        <f t="array" ref="CJ305">_xlfn.XLOOKUP($A305&amp;CJ$5,'[1]NBA-Data-1980-2019'!$B$1:$B$16305&amp;'[1]NBA-Data-1980-2019'!$A$1:$A$16305,'[1]NBA-Data-1980-2019'!$F$1:$F$16305,"",0)</f>
        <v>9.4</v>
      </c>
      <c r="CK305" s="2" cm="1">
        <f t="array" ref="CK305">_xlfn.XLOOKUP($A305&amp;CK$5,'[1]NBA-Data-1980-2019'!$B$1:$B$16305&amp;'[1]NBA-Data-1980-2019'!$A$1:$A$16305,'[1]NBA-Data-1980-2019'!$F$1:$F$16305,"",0)</f>
        <v>13.9</v>
      </c>
      <c r="CL305" s="2" cm="1">
        <f t="array" ref="CL305">_xlfn.XLOOKUP($A305&amp;CL$5,'[1]NBA-Data-1980-2019'!$B$1:$B$16305&amp;'[1]NBA-Data-1980-2019'!$A$1:$A$16305,'[1]NBA-Data-1980-2019'!$F$1:$F$16305,"",0)</f>
        <v>4.3</v>
      </c>
      <c r="CM305" s="2" t="str" cm="1">
        <f t="array" ref="CM305">_xlfn.XLOOKUP($A305&amp;CM$5,'[1]NBA-Data-1980-2019'!$B$1:$B$16305&amp;'[1]NBA-Data-1980-2019'!$A$1:$A$16305,'[1]NBA-Data-1980-2019'!$F$1:$F$16305,"",0)</f>
        <v/>
      </c>
      <c r="CN305" s="2" t="str" cm="1">
        <f t="array" ref="CN305">_xlfn.XLOOKUP($A305&amp;CN$5,'[1]NBA-Data-1980-2019'!$B$1:$B$16305&amp;'[1]NBA-Data-1980-2019'!$A$1:$A$16305,'[1]NBA-Data-1980-2019'!$F$1:$F$16305,"",0)</f>
        <v/>
      </c>
      <c r="CO305" s="2" t="str" cm="1">
        <f t="array" ref="CO305">_xlfn.XLOOKUP($A305&amp;CO$5,'[1]NBA-Data-1980-2019'!$B$1:$B$16305&amp;'[1]NBA-Data-1980-2019'!$A$1:$A$16305,'[1]NBA-Data-1980-2019'!$F$1:$F$16305,"",0)</f>
        <v/>
      </c>
      <c r="CP305" s="2" t="str" cm="1">
        <f t="array" ref="CP305">_xlfn.XLOOKUP($A305&amp;CP$5,'[1]NBA-Data-1980-2019'!$B$1:$B$16305&amp;'[1]NBA-Data-1980-2019'!$A$1:$A$16305,'[1]NBA-Data-1980-2019'!$F$1:$F$16305,"",0)</f>
        <v/>
      </c>
      <c r="CQ305" s="2" t="str" cm="1">
        <f t="array" ref="CQ305">_xlfn.XLOOKUP($A305&amp;CQ$5,'[1]NBA-Data-1980-2019'!$B$1:$B$16305&amp;'[1]NBA-Data-1980-2019'!$A$1:$A$16305,'[1]NBA-Data-1980-2019'!$F$1:$F$16305,"",0)</f>
        <v/>
      </c>
      <c r="CR305" s="2" t="str" cm="1">
        <f t="array" ref="CR305">_xlfn.XLOOKUP($A305&amp;CR$5,'[1]NBA-Data-1980-2019'!$B$1:$B$16305&amp;'[1]NBA-Data-1980-2019'!$A$1:$A$16305,'[1]NBA-Data-1980-2019'!$F$1:$F$16305,"",0)</f>
        <v/>
      </c>
      <c r="CS305" s="2" t="str" cm="1">
        <f t="array" ref="CS305">_xlfn.XLOOKUP($A305&amp;CS$5,'[1]NBA-Data-1980-2019'!$B$1:$B$16305&amp;'[1]NBA-Data-1980-2019'!$A$1:$A$16305,'[1]NBA-Data-1980-2019'!$F$1:$F$16305,"",0)</f>
        <v/>
      </c>
      <c r="CU305" s="2" t="str">
        <f>_xlfn.XLOOKUP($A305,TEAMS!$G$1:$G$839,TEAMS!$H$1:$H$839,"",0)</f>
        <v>C</v>
      </c>
      <c r="CV305" s="2" t="str">
        <f>_xlfn.XLOOKUP($CU305,DASHBOARD!$B$22:$B$27,DASHBOARD!$C$22:$C$27,"",0)</f>
        <v>CENTER</v>
      </c>
      <c r="CY305" s="63">
        <f>SUMIFS('[1]NBA-Data-1980-2019'!$G$1:$G$16305,'[1]NBA-Data-1980-2019'!$B$1:$B$16305,$A305,'[1]NBA-Data-1980-2019'!$A$1:$A$16305,CY$9)</f>
        <v>0</v>
      </c>
      <c r="CZ305" s="63">
        <f>SUMIFS('[1]NBA-Data-1980-2019'!$G$1:$G$16305,'[1]NBA-Data-1980-2019'!$B$1:$B$16305,$A305,'[1]NBA-Data-1980-2019'!$A$1:$A$16305,CZ$9)</f>
        <v>0</v>
      </c>
      <c r="DA305" s="63">
        <f>SUMIFS('[1]NBA-Data-1980-2019'!$G$1:$G$16305,'[1]NBA-Data-1980-2019'!$B$1:$B$16305,$A305,'[1]NBA-Data-1980-2019'!$A$1:$A$16305,DA$9)</f>
        <v>0</v>
      </c>
      <c r="DB305" s="63">
        <f>SUMIFS('[1]NBA-Data-1980-2019'!$G$1:$G$16305,'[1]NBA-Data-1980-2019'!$B$1:$B$16305,$A305,'[1]NBA-Data-1980-2019'!$A$1:$A$16305,DB$9)</f>
        <v>0</v>
      </c>
      <c r="DC305" s="63">
        <f>SUMIFS('[1]NBA-Data-1980-2019'!$G$1:$G$16305,'[1]NBA-Data-1980-2019'!$B$1:$B$16305,$A305,'[1]NBA-Data-1980-2019'!$A$1:$A$16305,DC$9)</f>
        <v>0</v>
      </c>
      <c r="DD305" s="63">
        <f>SUMIFS('[1]NBA-Data-1980-2019'!$G$1:$G$16305,'[1]NBA-Data-1980-2019'!$B$1:$B$16305,$A305,'[1]NBA-Data-1980-2019'!$A$1:$A$16305,DD$9)</f>
        <v>0</v>
      </c>
      <c r="DE305" s="63">
        <f>SUMIFS('[1]NBA-Data-1980-2019'!$G$1:$G$16305,'[1]NBA-Data-1980-2019'!$B$1:$B$16305,$A305,'[1]NBA-Data-1980-2019'!$A$1:$A$16305,DE$9)</f>
        <v>0</v>
      </c>
      <c r="DF305" s="63">
        <f>SUMIFS('[1]NBA-Data-1980-2019'!$G$1:$G$16305,'[1]NBA-Data-1980-2019'!$B$1:$B$16305,$A305,'[1]NBA-Data-1980-2019'!$A$1:$A$16305,DF$9)</f>
        <v>0</v>
      </c>
      <c r="DG305" s="63">
        <f>SUMIFS('[1]NBA-Data-1980-2019'!$G$1:$G$16305,'[1]NBA-Data-1980-2019'!$B$1:$B$16305,$A305,'[1]NBA-Data-1980-2019'!$A$1:$A$16305,DG$9)</f>
        <v>0</v>
      </c>
      <c r="DH305" s="63">
        <f>SUMIFS('[1]NBA-Data-1980-2019'!$G$1:$G$16305,'[1]NBA-Data-1980-2019'!$B$1:$B$16305,$A305,'[1]NBA-Data-1980-2019'!$A$1:$A$16305,DH$9)</f>
        <v>0</v>
      </c>
      <c r="DI305" s="63">
        <f>SUMIFS('[1]NBA-Data-1980-2019'!$G$1:$G$16305,'[1]NBA-Data-1980-2019'!$B$1:$B$16305,$A305,'[1]NBA-Data-1980-2019'!$A$1:$A$16305,DI$9)</f>
        <v>0</v>
      </c>
      <c r="DJ305" s="63">
        <f>SUMIFS('[1]NBA-Data-1980-2019'!$G$1:$G$16305,'[1]NBA-Data-1980-2019'!$B$1:$B$16305,$A305,'[1]NBA-Data-1980-2019'!$A$1:$A$16305,DJ$9)</f>
        <v>0</v>
      </c>
      <c r="DK305" s="63">
        <f>SUMIFS('[1]NBA-Data-1980-2019'!$G$1:$G$16305,'[1]NBA-Data-1980-2019'!$B$1:$B$16305,$A305,'[1]NBA-Data-1980-2019'!$A$1:$A$16305,DK$9)</f>
        <v>0</v>
      </c>
      <c r="DL305" s="63">
        <f>SUMIFS('[1]NBA-Data-1980-2019'!$G$1:$G$16305,'[1]NBA-Data-1980-2019'!$B$1:$B$16305,$A305,'[1]NBA-Data-1980-2019'!$A$1:$A$16305,DL$9)</f>
        <v>0</v>
      </c>
      <c r="DM305" s="63">
        <f>SUMIFS('[1]NBA-Data-1980-2019'!$G$1:$G$16305,'[1]NBA-Data-1980-2019'!$B$1:$B$16305,$A305,'[1]NBA-Data-1980-2019'!$A$1:$A$16305,DM$9)</f>
        <v>0</v>
      </c>
      <c r="DN305" s="63">
        <f>SUMIFS('[1]NBA-Data-1980-2019'!$G$1:$G$16305,'[1]NBA-Data-1980-2019'!$B$1:$B$16305,$A305,'[1]NBA-Data-1980-2019'!$A$1:$A$16305,DN$9)</f>
        <v>0</v>
      </c>
      <c r="DO305" s="63">
        <f>SUMIFS('[1]NBA-Data-1980-2019'!$G$1:$G$16305,'[1]NBA-Data-1980-2019'!$B$1:$B$16305,$A305,'[1]NBA-Data-1980-2019'!$A$1:$A$16305,DO$9)</f>
        <v>664209</v>
      </c>
      <c r="DP305" s="63">
        <f>SUMIFS('[1]NBA-Data-1980-2019'!$G$1:$G$16305,'[1]NBA-Data-1980-2019'!$B$1:$B$16305,$A305,'[1]NBA-Data-1980-2019'!$A$1:$A$16305,DP$9)</f>
        <v>770610</v>
      </c>
      <c r="DQ305" s="63">
        <f>SUMIFS('[1]NBA-Data-1980-2019'!$G$1:$G$16305,'[1]NBA-Data-1980-2019'!$B$1:$B$16305,$A305,'[1]NBA-Data-1980-2019'!$A$1:$A$16305,DQ$9)</f>
        <v>0</v>
      </c>
      <c r="DR305" s="63">
        <f>SUMIFS('[1]NBA-Data-1980-2019'!$G$1:$G$16305,'[1]NBA-Data-1980-2019'!$B$1:$B$16305,$A305,'[1]NBA-Data-1980-2019'!$A$1:$A$16305,DR$9)</f>
        <v>4140000</v>
      </c>
      <c r="DS305" s="63">
        <f>SUMIFS('[1]NBA-Data-1980-2019'!$G$1:$G$16305,'[1]NBA-Data-1980-2019'!$B$1:$B$16305,$A305,'[1]NBA-Data-1980-2019'!$A$1:$A$16305,DS$9)</f>
        <v>4000000</v>
      </c>
      <c r="DT305" s="63">
        <f>SUMIFS('[1]NBA-Data-1980-2019'!$G$1:$G$16305,'[1]NBA-Data-1980-2019'!$B$1:$B$16305,$A305,'[1]NBA-Data-1980-2019'!$A$1:$A$16305,DT$9)</f>
        <v>4360000</v>
      </c>
      <c r="DU305" s="63">
        <f>SUMIFS('[1]NBA-Data-1980-2019'!$G$1:$G$16305,'[1]NBA-Data-1980-2019'!$B$1:$B$16305,$A305,'[1]NBA-Data-1980-2019'!$A$1:$A$16305,DU$9)</f>
        <v>1146337</v>
      </c>
      <c r="DV305" s="63">
        <f>SUMIFS('[1]NBA-Data-1980-2019'!$G$1:$G$16305,'[1]NBA-Data-1980-2019'!$B$1:$B$16305,$A305,'[1]NBA-Data-1980-2019'!$A$1:$A$16305,DV$9)</f>
        <v>1500000</v>
      </c>
      <c r="DW305" s="63">
        <f>SUMIFS('[1]NBA-Data-1980-2019'!$G$1:$G$16305,'[1]NBA-Data-1980-2019'!$B$1:$B$16305,$A305,'[1]NBA-Data-1980-2019'!$A$1:$A$16305,DW$9)</f>
        <v>1500000</v>
      </c>
      <c r="DX305" s="63">
        <f>SUMIFS('[1]NBA-Data-1980-2019'!$G$1:$G$16305,'[1]NBA-Data-1980-2019'!$B$1:$B$16305,$A305,'[1]NBA-Data-1980-2019'!$A$1:$A$16305,DX$9)</f>
        <v>0</v>
      </c>
      <c r="DY305" s="63">
        <f>SUMIFS('[1]NBA-Data-1980-2019'!$G$1:$G$16305,'[1]NBA-Data-1980-2019'!$B$1:$B$16305,$A305,'[1]NBA-Data-1980-2019'!$A$1:$A$16305,DY$9)</f>
        <v>0</v>
      </c>
      <c r="DZ305" s="63">
        <f>SUMIFS('[1]NBA-Data-1980-2019'!$G$1:$G$16305,'[1]NBA-Data-1980-2019'!$B$1:$B$16305,$A305,'[1]NBA-Data-1980-2019'!$A$1:$A$16305,DZ$9)</f>
        <v>0</v>
      </c>
      <c r="EA305" s="63">
        <f>SUMIFS('[1]NBA-Data-1980-2019'!$G$1:$G$16305,'[1]NBA-Data-1980-2019'!$B$1:$B$16305,$A305,'[1]NBA-Data-1980-2019'!$A$1:$A$16305,EA$9)</f>
        <v>0</v>
      </c>
      <c r="EB305" s="63">
        <f>SUMIFS('[1]NBA-Data-1980-2019'!$G$1:$G$16305,'[1]NBA-Data-1980-2019'!$B$1:$B$16305,$A305,'[1]NBA-Data-1980-2019'!$A$1:$A$16305,EB$9)</f>
        <v>0</v>
      </c>
      <c r="EC305" s="63">
        <f>SUMIFS('[1]NBA-Data-1980-2019'!$G$1:$G$16305,'[1]NBA-Data-1980-2019'!$B$1:$B$16305,$A305,'[1]NBA-Data-1980-2019'!$A$1:$A$16305,EC$9)</f>
        <v>0</v>
      </c>
      <c r="ED305" s="63">
        <f>SUMIFS('[1]NBA-Data-1980-2019'!$G$1:$G$16305,'[1]NBA-Data-1980-2019'!$B$1:$B$16305,$A305,'[1]NBA-Data-1980-2019'!$A$1:$A$16305,ED$9)</f>
        <v>0</v>
      </c>
      <c r="EH305" s="2" t="s">
        <v>1482</v>
      </c>
    </row>
    <row r="306" spans="1:165" x14ac:dyDescent="0.2">
      <c r="A306" s="2" t="s">
        <v>1146</v>
      </c>
      <c r="B306" s="2" t="str" cm="1">
        <f t="array" ref="B306">_xlfn.XLOOKUP($A306&amp;B$5,'[1]NBA-Data-1980-2019'!$B$1:$B$16305&amp;'[1]NBA-Data-1980-2019'!$A$1:$A$16305,'[1]NBA-Data-1980-2019'!$D$1:$D$16305,"",0)</f>
        <v>SAC</v>
      </c>
      <c r="C306" s="2" t="str" cm="1">
        <f t="array" ref="C306">_xlfn.XLOOKUP($A306&amp;C$5,'[1]NBA-Data-1980-2019'!$B$1:$B$16305&amp;'[1]NBA-Data-1980-2019'!$A$1:$A$16305,'[1]NBA-Data-1980-2019'!$D$1:$D$16305,"",0)</f>
        <v>TOT</v>
      </c>
      <c r="D306" s="2" t="str" cm="1">
        <f t="array" ref="D306">_xlfn.XLOOKUP($A306&amp;D$5,'[1]NBA-Data-1980-2019'!$B$1:$B$16305&amp;'[1]NBA-Data-1980-2019'!$A$1:$A$16305,'[1]NBA-Data-1980-2019'!$D$1:$D$16305,"",0)</f>
        <v/>
      </c>
      <c r="E306" s="2" t="str" cm="1">
        <f t="array" ref="E306">_xlfn.XLOOKUP($A306&amp;E$5,'[1]NBA-Data-1980-2019'!$B$1:$B$16305&amp;'[1]NBA-Data-1980-2019'!$A$1:$A$16305,'[1]NBA-Data-1980-2019'!$D$1:$D$16305,"",0)</f>
        <v/>
      </c>
      <c r="F306" s="2" t="str" cm="1">
        <f t="array" ref="F306">_xlfn.XLOOKUP($A306&amp;F$5,'[1]NBA-Data-1980-2019'!$B$1:$B$16305&amp;'[1]NBA-Data-1980-2019'!$A$1:$A$16305,'[1]NBA-Data-1980-2019'!$D$1:$D$16305,"",0)</f>
        <v/>
      </c>
      <c r="G306" s="2" t="str" cm="1">
        <f t="array" ref="G306">_xlfn.XLOOKUP($A306&amp;G$5,'[1]NBA-Data-1980-2019'!$B$1:$B$16305&amp;'[1]NBA-Data-1980-2019'!$A$1:$A$16305,'[1]NBA-Data-1980-2019'!$D$1:$D$16305,"",0)</f>
        <v/>
      </c>
      <c r="H306" s="2" t="str" cm="1">
        <f t="array" ref="H306">_xlfn.XLOOKUP($A306&amp;H$5,'[1]NBA-Data-1980-2019'!$B$1:$B$16305&amp;'[1]NBA-Data-1980-2019'!$A$1:$A$16305,'[1]NBA-Data-1980-2019'!$D$1:$D$16305,"",0)</f>
        <v/>
      </c>
      <c r="I306" s="2" t="str" cm="1">
        <f t="array" ref="I306">_xlfn.XLOOKUP($A306&amp;I$5,'[1]NBA-Data-1980-2019'!$B$1:$B$16305&amp;'[1]NBA-Data-1980-2019'!$A$1:$A$16305,'[1]NBA-Data-1980-2019'!$D$1:$D$16305,"",0)</f>
        <v/>
      </c>
      <c r="J306" s="2" t="str" cm="1">
        <f t="array" ref="J306">_xlfn.XLOOKUP($A306&amp;J$5,'[1]NBA-Data-1980-2019'!$B$1:$B$16305&amp;'[1]NBA-Data-1980-2019'!$A$1:$A$16305,'[1]NBA-Data-1980-2019'!$D$1:$D$16305,"",0)</f>
        <v/>
      </c>
      <c r="K306" s="2" t="str" cm="1">
        <f t="array" ref="K306">_xlfn.XLOOKUP($A306&amp;K$5,'[1]NBA-Data-1980-2019'!$B$1:$B$16305&amp;'[1]NBA-Data-1980-2019'!$A$1:$A$16305,'[1]NBA-Data-1980-2019'!$D$1:$D$16305,"",0)</f>
        <v/>
      </c>
      <c r="L306" s="2" t="str" cm="1">
        <f t="array" ref="L306">_xlfn.XLOOKUP($A306&amp;L$5,'[1]NBA-Data-1980-2019'!$B$1:$B$16305&amp;'[1]NBA-Data-1980-2019'!$A$1:$A$16305,'[1]NBA-Data-1980-2019'!$D$1:$D$16305,"",0)</f>
        <v/>
      </c>
      <c r="M306" s="2" t="str" cm="1">
        <f t="array" ref="M306">_xlfn.XLOOKUP($A306&amp;M$5,'[1]NBA-Data-1980-2019'!$B$1:$B$16305&amp;'[1]NBA-Data-1980-2019'!$A$1:$A$16305,'[1]NBA-Data-1980-2019'!$D$1:$D$16305,"",0)</f>
        <v/>
      </c>
      <c r="N306" s="2" t="str" cm="1">
        <f t="array" ref="N306">_xlfn.XLOOKUP($A306&amp;N$5,'[1]NBA-Data-1980-2019'!$B$1:$B$16305&amp;'[1]NBA-Data-1980-2019'!$A$1:$A$16305,'[1]NBA-Data-1980-2019'!$D$1:$D$16305,"",0)</f>
        <v/>
      </c>
      <c r="O306" s="2" t="str" cm="1">
        <f t="array" ref="O306">_xlfn.XLOOKUP($A306&amp;O$5,'[1]NBA-Data-1980-2019'!$B$1:$B$16305&amp;'[1]NBA-Data-1980-2019'!$A$1:$A$16305,'[1]NBA-Data-1980-2019'!$D$1:$D$16305,"",0)</f>
        <v/>
      </c>
      <c r="P306" s="2" t="str" cm="1">
        <f t="array" ref="P306">_xlfn.XLOOKUP($A306&amp;P$5,'[1]NBA-Data-1980-2019'!$B$1:$B$16305&amp;'[1]NBA-Data-1980-2019'!$A$1:$A$16305,'[1]NBA-Data-1980-2019'!$D$1:$D$16305,"",0)</f>
        <v/>
      </c>
      <c r="Q306" s="2" t="str" cm="1">
        <f t="array" ref="Q306">_xlfn.XLOOKUP($A306&amp;Q$5,'[1]NBA-Data-1980-2019'!$B$1:$B$16305&amp;'[1]NBA-Data-1980-2019'!$A$1:$A$16305,'[1]NBA-Data-1980-2019'!$D$1:$D$16305,"",0)</f>
        <v/>
      </c>
      <c r="R306" s="2" t="str" cm="1">
        <f t="array" ref="R306">_xlfn.XLOOKUP($A306&amp;R$5,'[1]NBA-Data-1980-2019'!$B$1:$B$16305&amp;'[1]NBA-Data-1980-2019'!$A$1:$A$16305,'[1]NBA-Data-1980-2019'!$D$1:$D$16305,"",0)</f>
        <v/>
      </c>
      <c r="S306" s="2" t="str" cm="1">
        <f t="array" ref="S306">_xlfn.XLOOKUP($A306&amp;S$5,'[1]NBA-Data-1980-2019'!$B$1:$B$16305&amp;'[1]NBA-Data-1980-2019'!$A$1:$A$16305,'[1]NBA-Data-1980-2019'!$D$1:$D$16305,"",0)</f>
        <v/>
      </c>
      <c r="T306" s="2" t="str" cm="1">
        <f t="array" ref="T306">_xlfn.XLOOKUP($A306&amp;T$5,'[1]NBA-Data-1980-2019'!$B$1:$B$16305&amp;'[1]NBA-Data-1980-2019'!$A$1:$A$16305,'[1]NBA-Data-1980-2019'!$D$1:$D$16305,"",0)</f>
        <v/>
      </c>
      <c r="U306" s="2" t="str" cm="1">
        <f t="array" ref="U306">_xlfn.XLOOKUP($A306&amp;U$5,'[1]NBA-Data-1980-2019'!$B$1:$B$16305&amp;'[1]NBA-Data-1980-2019'!$A$1:$A$16305,'[1]NBA-Data-1980-2019'!$D$1:$D$16305,"",0)</f>
        <v/>
      </c>
      <c r="V306" s="2" t="str" cm="1">
        <f t="array" ref="V306">_xlfn.XLOOKUP($A306&amp;V$5,'[1]NBA-Data-1980-2019'!$B$1:$B$16305&amp;'[1]NBA-Data-1980-2019'!$A$1:$A$16305,'[1]NBA-Data-1980-2019'!$D$1:$D$16305,"",0)</f>
        <v/>
      </c>
      <c r="W306" s="2" t="str" cm="1">
        <f t="array" ref="W306">_xlfn.XLOOKUP($A306&amp;W$5,'[1]NBA-Data-1980-2019'!$B$1:$B$16305&amp;'[1]NBA-Data-1980-2019'!$A$1:$A$16305,'[1]NBA-Data-1980-2019'!$D$1:$D$16305,"",0)</f>
        <v/>
      </c>
      <c r="X306" s="2" t="str" cm="1">
        <f t="array" ref="X306">_xlfn.XLOOKUP($A306&amp;X$5,'[1]NBA-Data-1980-2019'!$B$1:$B$16305&amp;'[1]NBA-Data-1980-2019'!$A$1:$A$16305,'[1]NBA-Data-1980-2019'!$D$1:$D$16305,"",0)</f>
        <v/>
      </c>
      <c r="Y306" s="2" t="str" cm="1">
        <f t="array" ref="Y306">_xlfn.XLOOKUP($A306&amp;Y$5,'[1]NBA-Data-1980-2019'!$B$1:$B$16305&amp;'[1]NBA-Data-1980-2019'!$A$1:$A$16305,'[1]NBA-Data-1980-2019'!$D$1:$D$16305,"",0)</f>
        <v/>
      </c>
      <c r="Z306" s="2" t="str" cm="1">
        <f t="array" ref="Z306">_xlfn.XLOOKUP($A306&amp;Z$5,'[1]NBA-Data-1980-2019'!$B$1:$B$16305&amp;'[1]NBA-Data-1980-2019'!$A$1:$A$16305,'[1]NBA-Data-1980-2019'!$D$1:$D$16305,"",0)</f>
        <v/>
      </c>
      <c r="AA306" s="2" t="str" cm="1">
        <f t="array" ref="AA306">_xlfn.XLOOKUP($A306&amp;AA$5,'[1]NBA-Data-1980-2019'!$B$1:$B$16305&amp;'[1]NBA-Data-1980-2019'!$A$1:$A$16305,'[1]NBA-Data-1980-2019'!$D$1:$D$16305,"",0)</f>
        <v/>
      </c>
      <c r="AB306" s="2" t="str" cm="1">
        <f t="array" ref="AB306">_xlfn.XLOOKUP($A306&amp;AB$5,'[1]NBA-Data-1980-2019'!$B$1:$B$16305&amp;'[1]NBA-Data-1980-2019'!$A$1:$A$16305,'[1]NBA-Data-1980-2019'!$D$1:$D$16305,"",0)</f>
        <v/>
      </c>
      <c r="AC306" s="2" t="str" cm="1">
        <f t="array" ref="AC306">_xlfn.XLOOKUP($A306&amp;AC$5,'[1]NBA-Data-1980-2019'!$B$1:$B$16305&amp;'[1]NBA-Data-1980-2019'!$A$1:$A$16305,'[1]NBA-Data-1980-2019'!$D$1:$D$16305,"",0)</f>
        <v/>
      </c>
      <c r="AD306" s="2" t="str" cm="1">
        <f t="array" ref="AD306">_xlfn.XLOOKUP($A306&amp;AD$5,'[1]NBA-Data-1980-2019'!$B$1:$B$16305&amp;'[1]NBA-Data-1980-2019'!$A$1:$A$16305,'[1]NBA-Data-1980-2019'!$D$1:$D$16305,"",0)</f>
        <v/>
      </c>
      <c r="AE306" s="2" t="str" cm="1">
        <f t="array" ref="AE306">_xlfn.XLOOKUP($A306&amp;AE$5,'[1]NBA-Data-1980-2019'!$B$1:$B$16305&amp;'[1]NBA-Data-1980-2019'!$A$1:$A$16305,'[1]NBA-Data-1980-2019'!$D$1:$D$16305,"",0)</f>
        <v/>
      </c>
      <c r="AF306" s="2" t="str" cm="1">
        <f t="array" ref="AF306">_xlfn.XLOOKUP($A306&amp;AF$5,'[1]NBA-Data-1980-2019'!$B$1:$B$16305&amp;'[1]NBA-Data-1980-2019'!$A$1:$A$16305,'[1]NBA-Data-1980-2019'!$D$1:$D$16305,"",0)</f>
        <v/>
      </c>
      <c r="AG306" s="2" t="str" cm="1">
        <f t="array" ref="AG306">_xlfn.XLOOKUP($A306&amp;AG$5,'[1]NBA-Data-1980-2019'!$B$1:$B$16305&amp;'[1]NBA-Data-1980-2019'!$A$1:$A$16305,'[1]NBA-Data-1980-2019'!$D$1:$D$16305,"",0)</f>
        <v/>
      </c>
      <c r="AH306" s="2" cm="1">
        <f t="array" ref="AH306">_xlfn.XLOOKUP($A306&amp;AH$5,'[1]NBA-Data-1980-2019'!$B$1:$B$16305&amp;'[1]NBA-Data-1980-2019'!$A$1:$A$16305,'[1]NBA-Data-1980-2019'!$H$1:$H$16305,"",0)</f>
        <v>2376</v>
      </c>
      <c r="AI306" s="2" cm="1">
        <f t="array" ref="AI306">_xlfn.XLOOKUP($A306&amp;AI$5,'[1]NBA-Data-1980-2019'!$B$1:$B$16305&amp;'[1]NBA-Data-1980-2019'!$A$1:$A$16305,'[1]NBA-Data-1980-2019'!$H$1:$H$16305,"",0)</f>
        <v>487.59999999999997</v>
      </c>
      <c r="AJ306" s="2" t="str" cm="1">
        <f t="array" ref="AJ306">_xlfn.XLOOKUP($A306&amp;AJ$5,'[1]NBA-Data-1980-2019'!$B$1:$B$16305&amp;'[1]NBA-Data-1980-2019'!$A$1:$A$16305,'[1]NBA-Data-1980-2019'!$H$1:$H$16305,"",0)</f>
        <v/>
      </c>
      <c r="AK306" s="2" t="str" cm="1">
        <f t="array" ref="AK306">_xlfn.XLOOKUP($A306&amp;AK$5,'[1]NBA-Data-1980-2019'!$B$1:$B$16305&amp;'[1]NBA-Data-1980-2019'!$A$1:$A$16305,'[1]NBA-Data-1980-2019'!$H$1:$H$16305,"",0)</f>
        <v/>
      </c>
      <c r="AL306" s="2" t="str" cm="1">
        <f t="array" ref="AL306">_xlfn.XLOOKUP($A306&amp;AL$5,'[1]NBA-Data-1980-2019'!$B$1:$B$16305&amp;'[1]NBA-Data-1980-2019'!$A$1:$A$16305,'[1]NBA-Data-1980-2019'!$H$1:$H$16305,"",0)</f>
        <v/>
      </c>
      <c r="AM306" s="2" t="str" cm="1">
        <f t="array" ref="AM306">_xlfn.XLOOKUP($A306&amp;AM$5,'[1]NBA-Data-1980-2019'!$B$1:$B$16305&amp;'[1]NBA-Data-1980-2019'!$A$1:$A$16305,'[1]NBA-Data-1980-2019'!$H$1:$H$16305,"",0)</f>
        <v/>
      </c>
      <c r="AN306" s="2" t="str" cm="1">
        <f t="array" ref="AN306">_xlfn.XLOOKUP($A306&amp;AN$5,'[1]NBA-Data-1980-2019'!$B$1:$B$16305&amp;'[1]NBA-Data-1980-2019'!$A$1:$A$16305,'[1]NBA-Data-1980-2019'!$H$1:$H$16305,"",0)</f>
        <v/>
      </c>
      <c r="AO306" s="2" t="str" cm="1">
        <f t="array" ref="AO306">_xlfn.XLOOKUP($A306&amp;AO$5,'[1]NBA-Data-1980-2019'!$B$1:$B$16305&amp;'[1]NBA-Data-1980-2019'!$A$1:$A$16305,'[1]NBA-Data-1980-2019'!$H$1:$H$16305,"",0)</f>
        <v/>
      </c>
      <c r="AP306" s="2" t="str" cm="1">
        <f t="array" ref="AP306">_xlfn.XLOOKUP($A306&amp;AP$5,'[1]NBA-Data-1980-2019'!$B$1:$B$16305&amp;'[1]NBA-Data-1980-2019'!$A$1:$A$16305,'[1]NBA-Data-1980-2019'!$H$1:$H$16305,"",0)</f>
        <v/>
      </c>
      <c r="AQ306" s="2" t="str" cm="1">
        <f t="array" ref="AQ306">_xlfn.XLOOKUP($A306&amp;AQ$5,'[1]NBA-Data-1980-2019'!$B$1:$B$16305&amp;'[1]NBA-Data-1980-2019'!$A$1:$A$16305,'[1]NBA-Data-1980-2019'!$H$1:$H$16305,"",0)</f>
        <v/>
      </c>
      <c r="AR306" s="2" t="str" cm="1">
        <f t="array" ref="AR306">_xlfn.XLOOKUP($A306&amp;AR$5,'[1]NBA-Data-1980-2019'!$B$1:$B$16305&amp;'[1]NBA-Data-1980-2019'!$A$1:$A$16305,'[1]NBA-Data-1980-2019'!$H$1:$H$16305,"",0)</f>
        <v/>
      </c>
      <c r="AS306" s="2" t="str" cm="1">
        <f t="array" ref="AS306">_xlfn.XLOOKUP($A306&amp;AS$5,'[1]NBA-Data-1980-2019'!$B$1:$B$16305&amp;'[1]NBA-Data-1980-2019'!$A$1:$A$16305,'[1]NBA-Data-1980-2019'!$H$1:$H$16305,"",0)</f>
        <v/>
      </c>
      <c r="AT306" s="2" t="str" cm="1">
        <f t="array" ref="AT306">_xlfn.XLOOKUP($A306&amp;AT$5,'[1]NBA-Data-1980-2019'!$B$1:$B$16305&amp;'[1]NBA-Data-1980-2019'!$A$1:$A$16305,'[1]NBA-Data-1980-2019'!$H$1:$H$16305,"",0)</f>
        <v/>
      </c>
      <c r="AU306" s="2" t="str" cm="1">
        <f t="array" ref="AU306">_xlfn.XLOOKUP($A306&amp;AU$5,'[1]NBA-Data-1980-2019'!$B$1:$B$16305&amp;'[1]NBA-Data-1980-2019'!$A$1:$A$16305,'[1]NBA-Data-1980-2019'!$H$1:$H$16305,"",0)</f>
        <v/>
      </c>
      <c r="AV306" s="2" t="str" cm="1">
        <f t="array" ref="AV306">_xlfn.XLOOKUP($A306&amp;AV$5,'[1]NBA-Data-1980-2019'!$B$1:$B$16305&amp;'[1]NBA-Data-1980-2019'!$A$1:$A$16305,'[1]NBA-Data-1980-2019'!$H$1:$H$16305,"",0)</f>
        <v/>
      </c>
      <c r="AW306" s="2" t="str" cm="1">
        <f t="array" ref="AW306">_xlfn.XLOOKUP($A306&amp;AW$5,'[1]NBA-Data-1980-2019'!$B$1:$B$16305&amp;'[1]NBA-Data-1980-2019'!$A$1:$A$16305,'[1]NBA-Data-1980-2019'!$H$1:$H$16305,"",0)</f>
        <v/>
      </c>
      <c r="AX306" s="2" t="str" cm="1">
        <f t="array" ref="AX306">_xlfn.XLOOKUP($A306&amp;AX$5,'[1]NBA-Data-1980-2019'!$B$1:$B$16305&amp;'[1]NBA-Data-1980-2019'!$A$1:$A$16305,'[1]NBA-Data-1980-2019'!$H$1:$H$16305,"",0)</f>
        <v/>
      </c>
      <c r="AY306" s="2" t="str" cm="1">
        <f t="array" ref="AY306">_xlfn.XLOOKUP($A306&amp;AY$5,'[1]NBA-Data-1980-2019'!$B$1:$B$16305&amp;'[1]NBA-Data-1980-2019'!$A$1:$A$16305,'[1]NBA-Data-1980-2019'!$H$1:$H$16305,"",0)</f>
        <v/>
      </c>
      <c r="AZ306" s="2" t="str" cm="1">
        <f t="array" ref="AZ306">_xlfn.XLOOKUP($A306&amp;AZ$5,'[1]NBA-Data-1980-2019'!$B$1:$B$16305&amp;'[1]NBA-Data-1980-2019'!$A$1:$A$16305,'[1]NBA-Data-1980-2019'!$H$1:$H$16305,"",0)</f>
        <v/>
      </c>
      <c r="BA306" s="2" t="str" cm="1">
        <f t="array" ref="BA306">_xlfn.XLOOKUP($A306&amp;BA$5,'[1]NBA-Data-1980-2019'!$B$1:$B$16305&amp;'[1]NBA-Data-1980-2019'!$A$1:$A$16305,'[1]NBA-Data-1980-2019'!$H$1:$H$16305,"",0)</f>
        <v/>
      </c>
      <c r="BB306" s="2" t="str" cm="1">
        <f t="array" ref="BB306">_xlfn.XLOOKUP($A306&amp;BB$5,'[1]NBA-Data-1980-2019'!$B$1:$B$16305&amp;'[1]NBA-Data-1980-2019'!$A$1:$A$16305,'[1]NBA-Data-1980-2019'!$H$1:$H$16305,"",0)</f>
        <v/>
      </c>
      <c r="BC306" s="2" t="str" cm="1">
        <f t="array" ref="BC306">_xlfn.XLOOKUP($A306&amp;BC$5,'[1]NBA-Data-1980-2019'!$B$1:$B$16305&amp;'[1]NBA-Data-1980-2019'!$A$1:$A$16305,'[1]NBA-Data-1980-2019'!$H$1:$H$16305,"",0)</f>
        <v/>
      </c>
      <c r="BD306" s="2" t="str" cm="1">
        <f t="array" ref="BD306">_xlfn.XLOOKUP($A306&amp;BD$5,'[1]NBA-Data-1980-2019'!$B$1:$B$16305&amp;'[1]NBA-Data-1980-2019'!$A$1:$A$16305,'[1]NBA-Data-1980-2019'!$H$1:$H$16305,"",0)</f>
        <v/>
      </c>
      <c r="BE306" s="2" t="str" cm="1">
        <f t="array" ref="BE306">_xlfn.XLOOKUP($A306&amp;BE$5,'[1]NBA-Data-1980-2019'!$B$1:$B$16305&amp;'[1]NBA-Data-1980-2019'!$A$1:$A$16305,'[1]NBA-Data-1980-2019'!$H$1:$H$16305,"",0)</f>
        <v/>
      </c>
      <c r="BF306" s="2" t="str" cm="1">
        <f t="array" ref="BF306">_xlfn.XLOOKUP($A306&amp;BF$5,'[1]NBA-Data-1980-2019'!$B$1:$B$16305&amp;'[1]NBA-Data-1980-2019'!$A$1:$A$16305,'[1]NBA-Data-1980-2019'!$H$1:$H$16305,"",0)</f>
        <v/>
      </c>
      <c r="BG306" s="2" t="str" cm="1">
        <f t="array" ref="BG306">_xlfn.XLOOKUP($A306&amp;BG$5,'[1]NBA-Data-1980-2019'!$B$1:$B$16305&amp;'[1]NBA-Data-1980-2019'!$A$1:$A$16305,'[1]NBA-Data-1980-2019'!$H$1:$H$16305,"",0)</f>
        <v/>
      </c>
      <c r="BH306" s="2" t="str" cm="1">
        <f t="array" ref="BH306">_xlfn.XLOOKUP($A306&amp;BH$5,'[1]NBA-Data-1980-2019'!$B$1:$B$16305&amp;'[1]NBA-Data-1980-2019'!$A$1:$A$16305,'[1]NBA-Data-1980-2019'!$H$1:$H$16305,"",0)</f>
        <v/>
      </c>
      <c r="BI306" s="2" t="str" cm="1">
        <f t="array" ref="BI306">_xlfn.XLOOKUP($A306&amp;BI$5,'[1]NBA-Data-1980-2019'!$B$1:$B$16305&amp;'[1]NBA-Data-1980-2019'!$A$1:$A$16305,'[1]NBA-Data-1980-2019'!$H$1:$H$16305,"",0)</f>
        <v/>
      </c>
      <c r="BJ306" s="2" t="str" cm="1">
        <f t="array" ref="BJ306">_xlfn.XLOOKUP($A306&amp;BJ$5,'[1]NBA-Data-1980-2019'!$B$1:$B$16305&amp;'[1]NBA-Data-1980-2019'!$A$1:$A$16305,'[1]NBA-Data-1980-2019'!$H$1:$H$16305,"",0)</f>
        <v/>
      </c>
      <c r="BK306" s="2" t="str" cm="1">
        <f t="array" ref="BK306">_xlfn.XLOOKUP($A306&amp;BK$5,'[1]NBA-Data-1980-2019'!$B$1:$B$16305&amp;'[1]NBA-Data-1980-2019'!$A$1:$A$16305,'[1]NBA-Data-1980-2019'!$H$1:$H$16305,"",0)</f>
        <v/>
      </c>
      <c r="BL306" s="2" t="str" cm="1">
        <f t="array" ref="BL306">_xlfn.XLOOKUP($A306&amp;BL$5,'[1]NBA-Data-1980-2019'!$B$1:$B$16305&amp;'[1]NBA-Data-1980-2019'!$A$1:$A$16305,'[1]NBA-Data-1980-2019'!$H$1:$H$16305,"",0)</f>
        <v/>
      </c>
      <c r="BM306" s="2" t="str" cm="1">
        <f t="array" ref="BM306">_xlfn.XLOOKUP($A306&amp;BM$5,'[1]NBA-Data-1980-2019'!$B$1:$B$16305&amp;'[1]NBA-Data-1980-2019'!$A$1:$A$16305,'[1]NBA-Data-1980-2019'!$H$1:$H$16305,"",0)</f>
        <v/>
      </c>
      <c r="BN306" s="2" cm="1">
        <f t="array" ref="BN306">_xlfn.XLOOKUP($A306&amp;BN$5,'[1]NBA-Data-1980-2019'!$B$1:$B$16305&amp;'[1]NBA-Data-1980-2019'!$A$1:$A$16305,'[1]NBA-Data-1980-2019'!$F$1:$F$16305,"",0)</f>
        <v>12.4</v>
      </c>
      <c r="BO306" s="2" cm="1">
        <f t="array" ref="BO306">_xlfn.XLOOKUP($A306&amp;BO$5,'[1]NBA-Data-1980-2019'!$B$1:$B$16305&amp;'[1]NBA-Data-1980-2019'!$A$1:$A$16305,'[1]NBA-Data-1980-2019'!$F$1:$F$16305,"",0)</f>
        <v>6.5</v>
      </c>
      <c r="BP306" s="2" t="str" cm="1">
        <f t="array" ref="BP306">_xlfn.XLOOKUP($A306&amp;BP$5,'[1]NBA-Data-1980-2019'!$B$1:$B$16305&amp;'[1]NBA-Data-1980-2019'!$A$1:$A$16305,'[1]NBA-Data-1980-2019'!$F$1:$F$16305,"",0)</f>
        <v/>
      </c>
      <c r="BQ306" s="2" t="str" cm="1">
        <f t="array" ref="BQ306">_xlfn.XLOOKUP($A306&amp;BQ$5,'[1]NBA-Data-1980-2019'!$B$1:$B$16305&amp;'[1]NBA-Data-1980-2019'!$A$1:$A$16305,'[1]NBA-Data-1980-2019'!$F$1:$F$16305,"",0)</f>
        <v/>
      </c>
      <c r="BR306" s="2" t="str" cm="1">
        <f t="array" ref="BR306">_xlfn.XLOOKUP($A306&amp;BR$5,'[1]NBA-Data-1980-2019'!$B$1:$B$16305&amp;'[1]NBA-Data-1980-2019'!$A$1:$A$16305,'[1]NBA-Data-1980-2019'!$F$1:$F$16305,"",0)</f>
        <v/>
      </c>
      <c r="BS306" s="2" t="str" cm="1">
        <f t="array" ref="BS306">_xlfn.XLOOKUP($A306&amp;BS$5,'[1]NBA-Data-1980-2019'!$B$1:$B$16305&amp;'[1]NBA-Data-1980-2019'!$A$1:$A$16305,'[1]NBA-Data-1980-2019'!$F$1:$F$16305,"",0)</f>
        <v/>
      </c>
      <c r="BT306" s="2" t="str" cm="1">
        <f t="array" ref="BT306">_xlfn.XLOOKUP($A306&amp;BT$5,'[1]NBA-Data-1980-2019'!$B$1:$B$16305&amp;'[1]NBA-Data-1980-2019'!$A$1:$A$16305,'[1]NBA-Data-1980-2019'!$F$1:$F$16305,"",0)</f>
        <v/>
      </c>
      <c r="BU306" s="2" t="str" cm="1">
        <f t="array" ref="BU306">_xlfn.XLOOKUP($A306&amp;BU$5,'[1]NBA-Data-1980-2019'!$B$1:$B$16305&amp;'[1]NBA-Data-1980-2019'!$A$1:$A$16305,'[1]NBA-Data-1980-2019'!$F$1:$F$16305,"",0)</f>
        <v/>
      </c>
      <c r="BV306" s="2" t="str" cm="1">
        <f t="array" ref="BV306">_xlfn.XLOOKUP($A306&amp;BV$5,'[1]NBA-Data-1980-2019'!$B$1:$B$16305&amp;'[1]NBA-Data-1980-2019'!$A$1:$A$16305,'[1]NBA-Data-1980-2019'!$F$1:$F$16305,"",0)</f>
        <v/>
      </c>
      <c r="BW306" s="2" t="str" cm="1">
        <f t="array" ref="BW306">_xlfn.XLOOKUP($A306&amp;BW$5,'[1]NBA-Data-1980-2019'!$B$1:$B$16305&amp;'[1]NBA-Data-1980-2019'!$A$1:$A$16305,'[1]NBA-Data-1980-2019'!$F$1:$F$16305,"",0)</f>
        <v/>
      </c>
      <c r="BX306" s="2" t="str" cm="1">
        <f t="array" ref="BX306">_xlfn.XLOOKUP($A306&amp;BX$5,'[1]NBA-Data-1980-2019'!$B$1:$B$16305&amp;'[1]NBA-Data-1980-2019'!$A$1:$A$16305,'[1]NBA-Data-1980-2019'!$F$1:$F$16305,"",0)</f>
        <v/>
      </c>
      <c r="BY306" s="2" t="str" cm="1">
        <f t="array" ref="BY306">_xlfn.XLOOKUP($A306&amp;BY$5,'[1]NBA-Data-1980-2019'!$B$1:$B$16305&amp;'[1]NBA-Data-1980-2019'!$A$1:$A$16305,'[1]NBA-Data-1980-2019'!$F$1:$F$16305,"",0)</f>
        <v/>
      </c>
      <c r="BZ306" s="2" t="str" cm="1">
        <f t="array" ref="BZ306">_xlfn.XLOOKUP($A306&amp;BZ$5,'[1]NBA-Data-1980-2019'!$B$1:$B$16305&amp;'[1]NBA-Data-1980-2019'!$A$1:$A$16305,'[1]NBA-Data-1980-2019'!$F$1:$F$16305,"",0)</f>
        <v/>
      </c>
      <c r="CA306" s="2" t="str" cm="1">
        <f t="array" ref="CA306">_xlfn.XLOOKUP($A306&amp;CA$5,'[1]NBA-Data-1980-2019'!$B$1:$B$16305&amp;'[1]NBA-Data-1980-2019'!$A$1:$A$16305,'[1]NBA-Data-1980-2019'!$F$1:$F$16305,"",0)</f>
        <v/>
      </c>
      <c r="CB306" s="2" t="str" cm="1">
        <f t="array" ref="CB306">_xlfn.XLOOKUP($A306&amp;CB$5,'[1]NBA-Data-1980-2019'!$B$1:$B$16305&amp;'[1]NBA-Data-1980-2019'!$A$1:$A$16305,'[1]NBA-Data-1980-2019'!$F$1:$F$16305,"",0)</f>
        <v/>
      </c>
      <c r="CC306" s="2" t="str" cm="1">
        <f t="array" ref="CC306">_xlfn.XLOOKUP($A306&amp;CC$5,'[1]NBA-Data-1980-2019'!$B$1:$B$16305&amp;'[1]NBA-Data-1980-2019'!$A$1:$A$16305,'[1]NBA-Data-1980-2019'!$F$1:$F$16305,"",0)</f>
        <v/>
      </c>
      <c r="CD306" s="2" t="str" cm="1">
        <f t="array" ref="CD306">_xlfn.XLOOKUP($A306&amp;CD$5,'[1]NBA-Data-1980-2019'!$B$1:$B$16305&amp;'[1]NBA-Data-1980-2019'!$A$1:$A$16305,'[1]NBA-Data-1980-2019'!$F$1:$F$16305,"",0)</f>
        <v/>
      </c>
      <c r="CE306" s="2" t="str" cm="1">
        <f t="array" ref="CE306">_xlfn.XLOOKUP($A306&amp;CE$5,'[1]NBA-Data-1980-2019'!$B$1:$B$16305&amp;'[1]NBA-Data-1980-2019'!$A$1:$A$16305,'[1]NBA-Data-1980-2019'!$F$1:$F$16305,"",0)</f>
        <v/>
      </c>
      <c r="CF306" s="2" t="str" cm="1">
        <f t="array" ref="CF306">_xlfn.XLOOKUP($A306&amp;CF$5,'[1]NBA-Data-1980-2019'!$B$1:$B$16305&amp;'[1]NBA-Data-1980-2019'!$A$1:$A$16305,'[1]NBA-Data-1980-2019'!$F$1:$F$16305,"",0)</f>
        <v/>
      </c>
      <c r="CG306" s="2" t="str" cm="1">
        <f t="array" ref="CG306">_xlfn.XLOOKUP($A306&amp;CG$5,'[1]NBA-Data-1980-2019'!$B$1:$B$16305&amp;'[1]NBA-Data-1980-2019'!$A$1:$A$16305,'[1]NBA-Data-1980-2019'!$F$1:$F$16305,"",0)</f>
        <v/>
      </c>
      <c r="CH306" s="2" t="str" cm="1">
        <f t="array" ref="CH306">_xlfn.XLOOKUP($A306&amp;CH$5,'[1]NBA-Data-1980-2019'!$B$1:$B$16305&amp;'[1]NBA-Data-1980-2019'!$A$1:$A$16305,'[1]NBA-Data-1980-2019'!$F$1:$F$16305,"",0)</f>
        <v/>
      </c>
      <c r="CI306" s="2" t="str" cm="1">
        <f t="array" ref="CI306">_xlfn.XLOOKUP($A306&amp;CI$5,'[1]NBA-Data-1980-2019'!$B$1:$B$16305&amp;'[1]NBA-Data-1980-2019'!$A$1:$A$16305,'[1]NBA-Data-1980-2019'!$F$1:$F$16305,"",0)</f>
        <v/>
      </c>
      <c r="CJ306" s="2" t="str" cm="1">
        <f t="array" ref="CJ306">_xlfn.XLOOKUP($A306&amp;CJ$5,'[1]NBA-Data-1980-2019'!$B$1:$B$16305&amp;'[1]NBA-Data-1980-2019'!$A$1:$A$16305,'[1]NBA-Data-1980-2019'!$F$1:$F$16305,"",0)</f>
        <v/>
      </c>
      <c r="CK306" s="2" t="str" cm="1">
        <f t="array" ref="CK306">_xlfn.XLOOKUP($A306&amp;CK$5,'[1]NBA-Data-1980-2019'!$B$1:$B$16305&amp;'[1]NBA-Data-1980-2019'!$A$1:$A$16305,'[1]NBA-Data-1980-2019'!$F$1:$F$16305,"",0)</f>
        <v/>
      </c>
      <c r="CL306" s="2" t="str" cm="1">
        <f t="array" ref="CL306">_xlfn.XLOOKUP($A306&amp;CL$5,'[1]NBA-Data-1980-2019'!$B$1:$B$16305&amp;'[1]NBA-Data-1980-2019'!$A$1:$A$16305,'[1]NBA-Data-1980-2019'!$F$1:$F$16305,"",0)</f>
        <v/>
      </c>
      <c r="CM306" s="2" t="str" cm="1">
        <f t="array" ref="CM306">_xlfn.XLOOKUP($A306&amp;CM$5,'[1]NBA-Data-1980-2019'!$B$1:$B$16305&amp;'[1]NBA-Data-1980-2019'!$A$1:$A$16305,'[1]NBA-Data-1980-2019'!$F$1:$F$16305,"",0)</f>
        <v/>
      </c>
      <c r="CN306" s="2" t="str" cm="1">
        <f t="array" ref="CN306">_xlfn.XLOOKUP($A306&amp;CN$5,'[1]NBA-Data-1980-2019'!$B$1:$B$16305&amp;'[1]NBA-Data-1980-2019'!$A$1:$A$16305,'[1]NBA-Data-1980-2019'!$F$1:$F$16305,"",0)</f>
        <v/>
      </c>
      <c r="CO306" s="2" t="str" cm="1">
        <f t="array" ref="CO306">_xlfn.XLOOKUP($A306&amp;CO$5,'[1]NBA-Data-1980-2019'!$B$1:$B$16305&amp;'[1]NBA-Data-1980-2019'!$A$1:$A$16305,'[1]NBA-Data-1980-2019'!$F$1:$F$16305,"",0)</f>
        <v/>
      </c>
      <c r="CP306" s="2" t="str" cm="1">
        <f t="array" ref="CP306">_xlfn.XLOOKUP($A306&amp;CP$5,'[1]NBA-Data-1980-2019'!$B$1:$B$16305&amp;'[1]NBA-Data-1980-2019'!$A$1:$A$16305,'[1]NBA-Data-1980-2019'!$F$1:$F$16305,"",0)</f>
        <v/>
      </c>
      <c r="CQ306" s="2" t="str" cm="1">
        <f t="array" ref="CQ306">_xlfn.XLOOKUP($A306&amp;CQ$5,'[1]NBA-Data-1980-2019'!$B$1:$B$16305&amp;'[1]NBA-Data-1980-2019'!$A$1:$A$16305,'[1]NBA-Data-1980-2019'!$F$1:$F$16305,"",0)</f>
        <v/>
      </c>
      <c r="CR306" s="2" t="str" cm="1">
        <f t="array" ref="CR306">_xlfn.XLOOKUP($A306&amp;CR$5,'[1]NBA-Data-1980-2019'!$B$1:$B$16305&amp;'[1]NBA-Data-1980-2019'!$A$1:$A$16305,'[1]NBA-Data-1980-2019'!$F$1:$F$16305,"",0)</f>
        <v/>
      </c>
      <c r="CS306" s="2" t="str" cm="1">
        <f t="array" ref="CS306">_xlfn.XLOOKUP($A306&amp;CS$5,'[1]NBA-Data-1980-2019'!$B$1:$B$16305&amp;'[1]NBA-Data-1980-2019'!$A$1:$A$16305,'[1]NBA-Data-1980-2019'!$F$1:$F$16305,"",0)</f>
        <v/>
      </c>
      <c r="CU306" s="2" t="str">
        <f>_xlfn.XLOOKUP($A306,TEAMS!$G$1:$G$839,TEAMS!$H$1:$H$839,"",0)</f>
        <v>PG</v>
      </c>
      <c r="CV306" s="2" t="str">
        <f>_xlfn.XLOOKUP($CU306,DASHBOARD!$B$22:$B$27,DASHBOARD!$C$22:$C$27,"",0)</f>
        <v>GUARD</v>
      </c>
      <c r="CY306" s="63">
        <f>SUMIFS('[1]NBA-Data-1980-2019'!$G$1:$G$16305,'[1]NBA-Data-1980-2019'!$B$1:$B$16305,$A306,'[1]NBA-Data-1980-2019'!$A$1:$A$16305,CY$9)</f>
        <v>300000</v>
      </c>
      <c r="CZ306" s="63">
        <f>SUMIFS('[1]NBA-Data-1980-2019'!$G$1:$G$16305,'[1]NBA-Data-1980-2019'!$B$1:$B$16305,$A306,'[1]NBA-Data-1980-2019'!$A$1:$A$16305,CZ$9)</f>
        <v>126000</v>
      </c>
      <c r="DA306" s="63">
        <f>SUMIFS('[1]NBA-Data-1980-2019'!$G$1:$G$16305,'[1]NBA-Data-1980-2019'!$B$1:$B$16305,$A306,'[1]NBA-Data-1980-2019'!$A$1:$A$16305,DA$9)</f>
        <v>0</v>
      </c>
      <c r="DB306" s="63">
        <f>SUMIFS('[1]NBA-Data-1980-2019'!$G$1:$G$16305,'[1]NBA-Data-1980-2019'!$B$1:$B$16305,$A306,'[1]NBA-Data-1980-2019'!$A$1:$A$16305,DB$9)</f>
        <v>0</v>
      </c>
      <c r="DC306" s="63">
        <f>SUMIFS('[1]NBA-Data-1980-2019'!$G$1:$G$16305,'[1]NBA-Data-1980-2019'!$B$1:$B$16305,$A306,'[1]NBA-Data-1980-2019'!$A$1:$A$16305,DC$9)</f>
        <v>0</v>
      </c>
      <c r="DD306" s="63">
        <f>SUMIFS('[1]NBA-Data-1980-2019'!$G$1:$G$16305,'[1]NBA-Data-1980-2019'!$B$1:$B$16305,$A306,'[1]NBA-Data-1980-2019'!$A$1:$A$16305,DD$9)</f>
        <v>0</v>
      </c>
      <c r="DE306" s="63">
        <f>SUMIFS('[1]NBA-Data-1980-2019'!$G$1:$G$16305,'[1]NBA-Data-1980-2019'!$B$1:$B$16305,$A306,'[1]NBA-Data-1980-2019'!$A$1:$A$16305,DE$9)</f>
        <v>0</v>
      </c>
      <c r="DF306" s="63">
        <f>SUMIFS('[1]NBA-Data-1980-2019'!$G$1:$G$16305,'[1]NBA-Data-1980-2019'!$B$1:$B$16305,$A306,'[1]NBA-Data-1980-2019'!$A$1:$A$16305,DF$9)</f>
        <v>0</v>
      </c>
      <c r="DG306" s="63">
        <f>SUMIFS('[1]NBA-Data-1980-2019'!$G$1:$G$16305,'[1]NBA-Data-1980-2019'!$B$1:$B$16305,$A306,'[1]NBA-Data-1980-2019'!$A$1:$A$16305,DG$9)</f>
        <v>0</v>
      </c>
      <c r="DH306" s="63">
        <f>SUMIFS('[1]NBA-Data-1980-2019'!$G$1:$G$16305,'[1]NBA-Data-1980-2019'!$B$1:$B$16305,$A306,'[1]NBA-Data-1980-2019'!$A$1:$A$16305,DH$9)</f>
        <v>0</v>
      </c>
      <c r="DI306" s="63">
        <f>SUMIFS('[1]NBA-Data-1980-2019'!$G$1:$G$16305,'[1]NBA-Data-1980-2019'!$B$1:$B$16305,$A306,'[1]NBA-Data-1980-2019'!$A$1:$A$16305,DI$9)</f>
        <v>0</v>
      </c>
      <c r="DJ306" s="63">
        <f>SUMIFS('[1]NBA-Data-1980-2019'!$G$1:$G$16305,'[1]NBA-Data-1980-2019'!$B$1:$B$16305,$A306,'[1]NBA-Data-1980-2019'!$A$1:$A$16305,DJ$9)</f>
        <v>0</v>
      </c>
      <c r="DK306" s="63">
        <f>SUMIFS('[1]NBA-Data-1980-2019'!$G$1:$G$16305,'[1]NBA-Data-1980-2019'!$B$1:$B$16305,$A306,'[1]NBA-Data-1980-2019'!$A$1:$A$16305,DK$9)</f>
        <v>0</v>
      </c>
      <c r="DL306" s="63">
        <f>SUMIFS('[1]NBA-Data-1980-2019'!$G$1:$G$16305,'[1]NBA-Data-1980-2019'!$B$1:$B$16305,$A306,'[1]NBA-Data-1980-2019'!$A$1:$A$16305,DL$9)</f>
        <v>0</v>
      </c>
      <c r="DM306" s="63">
        <f>SUMIFS('[1]NBA-Data-1980-2019'!$G$1:$G$16305,'[1]NBA-Data-1980-2019'!$B$1:$B$16305,$A306,'[1]NBA-Data-1980-2019'!$A$1:$A$16305,DM$9)</f>
        <v>0</v>
      </c>
      <c r="DN306" s="63">
        <f>SUMIFS('[1]NBA-Data-1980-2019'!$G$1:$G$16305,'[1]NBA-Data-1980-2019'!$B$1:$B$16305,$A306,'[1]NBA-Data-1980-2019'!$A$1:$A$16305,DN$9)</f>
        <v>0</v>
      </c>
      <c r="DO306" s="63">
        <f>SUMIFS('[1]NBA-Data-1980-2019'!$G$1:$G$16305,'[1]NBA-Data-1980-2019'!$B$1:$B$16305,$A306,'[1]NBA-Data-1980-2019'!$A$1:$A$16305,DO$9)</f>
        <v>0</v>
      </c>
      <c r="DP306" s="63">
        <f>SUMIFS('[1]NBA-Data-1980-2019'!$G$1:$G$16305,'[1]NBA-Data-1980-2019'!$B$1:$B$16305,$A306,'[1]NBA-Data-1980-2019'!$A$1:$A$16305,DP$9)</f>
        <v>0</v>
      </c>
      <c r="DQ306" s="63">
        <f>SUMIFS('[1]NBA-Data-1980-2019'!$G$1:$G$16305,'[1]NBA-Data-1980-2019'!$B$1:$B$16305,$A306,'[1]NBA-Data-1980-2019'!$A$1:$A$16305,DQ$9)</f>
        <v>0</v>
      </c>
      <c r="DR306" s="63">
        <f>SUMIFS('[1]NBA-Data-1980-2019'!$G$1:$G$16305,'[1]NBA-Data-1980-2019'!$B$1:$B$16305,$A306,'[1]NBA-Data-1980-2019'!$A$1:$A$16305,DR$9)</f>
        <v>0</v>
      </c>
      <c r="DS306" s="63">
        <f>SUMIFS('[1]NBA-Data-1980-2019'!$G$1:$G$16305,'[1]NBA-Data-1980-2019'!$B$1:$B$16305,$A306,'[1]NBA-Data-1980-2019'!$A$1:$A$16305,DS$9)</f>
        <v>0</v>
      </c>
      <c r="DT306" s="63">
        <f>SUMIFS('[1]NBA-Data-1980-2019'!$G$1:$G$16305,'[1]NBA-Data-1980-2019'!$B$1:$B$16305,$A306,'[1]NBA-Data-1980-2019'!$A$1:$A$16305,DT$9)</f>
        <v>0</v>
      </c>
      <c r="DU306" s="63">
        <f>SUMIFS('[1]NBA-Data-1980-2019'!$G$1:$G$16305,'[1]NBA-Data-1980-2019'!$B$1:$B$16305,$A306,'[1]NBA-Data-1980-2019'!$A$1:$A$16305,DU$9)</f>
        <v>0</v>
      </c>
      <c r="DV306" s="63">
        <f>SUMIFS('[1]NBA-Data-1980-2019'!$G$1:$G$16305,'[1]NBA-Data-1980-2019'!$B$1:$B$16305,$A306,'[1]NBA-Data-1980-2019'!$A$1:$A$16305,DV$9)</f>
        <v>0</v>
      </c>
      <c r="DW306" s="63">
        <f>SUMIFS('[1]NBA-Data-1980-2019'!$G$1:$G$16305,'[1]NBA-Data-1980-2019'!$B$1:$B$16305,$A306,'[1]NBA-Data-1980-2019'!$A$1:$A$16305,DW$9)</f>
        <v>0</v>
      </c>
      <c r="DX306" s="63">
        <f>SUMIFS('[1]NBA-Data-1980-2019'!$G$1:$G$16305,'[1]NBA-Data-1980-2019'!$B$1:$B$16305,$A306,'[1]NBA-Data-1980-2019'!$A$1:$A$16305,DX$9)</f>
        <v>0</v>
      </c>
      <c r="DY306" s="63">
        <f>SUMIFS('[1]NBA-Data-1980-2019'!$G$1:$G$16305,'[1]NBA-Data-1980-2019'!$B$1:$B$16305,$A306,'[1]NBA-Data-1980-2019'!$A$1:$A$16305,DY$9)</f>
        <v>0</v>
      </c>
      <c r="DZ306" s="63">
        <f>SUMIFS('[1]NBA-Data-1980-2019'!$G$1:$G$16305,'[1]NBA-Data-1980-2019'!$B$1:$B$16305,$A306,'[1]NBA-Data-1980-2019'!$A$1:$A$16305,DZ$9)</f>
        <v>0</v>
      </c>
      <c r="EA306" s="63">
        <f>SUMIFS('[1]NBA-Data-1980-2019'!$G$1:$G$16305,'[1]NBA-Data-1980-2019'!$B$1:$B$16305,$A306,'[1]NBA-Data-1980-2019'!$A$1:$A$16305,EA$9)</f>
        <v>0</v>
      </c>
      <c r="EB306" s="63">
        <f>SUMIFS('[1]NBA-Data-1980-2019'!$G$1:$G$16305,'[1]NBA-Data-1980-2019'!$B$1:$B$16305,$A306,'[1]NBA-Data-1980-2019'!$A$1:$A$16305,EB$9)</f>
        <v>0</v>
      </c>
      <c r="EC306" s="63">
        <f>SUMIFS('[1]NBA-Data-1980-2019'!$G$1:$G$16305,'[1]NBA-Data-1980-2019'!$B$1:$B$16305,$A306,'[1]NBA-Data-1980-2019'!$A$1:$A$16305,EC$9)</f>
        <v>0</v>
      </c>
      <c r="ED306" s="63">
        <f>SUMIFS('[1]NBA-Data-1980-2019'!$G$1:$G$16305,'[1]NBA-Data-1980-2019'!$B$1:$B$16305,$A306,'[1]NBA-Data-1980-2019'!$A$1:$A$16305,ED$9)</f>
        <v>0</v>
      </c>
      <c r="EH306" s="2" t="s">
        <v>1483</v>
      </c>
    </row>
    <row r="307" spans="1:165" x14ac:dyDescent="0.2">
      <c r="A307" s="2" t="s">
        <v>1067</v>
      </c>
      <c r="B307" s="2" t="str" cm="1">
        <f t="array" ref="B307">_xlfn.XLOOKUP($A307&amp;B$5,'[1]NBA-Data-1980-2019'!$B$1:$B$16305&amp;'[1]NBA-Data-1980-2019'!$A$1:$A$16305,'[1]NBA-Data-1980-2019'!$D$1:$D$16305,"",0)</f>
        <v/>
      </c>
      <c r="C307" s="2" t="str" cm="1">
        <f t="array" ref="C307">_xlfn.XLOOKUP($A307&amp;C$5,'[1]NBA-Data-1980-2019'!$B$1:$B$16305&amp;'[1]NBA-Data-1980-2019'!$A$1:$A$16305,'[1]NBA-Data-1980-2019'!$D$1:$D$16305,"",0)</f>
        <v/>
      </c>
      <c r="D307" s="2" t="str" cm="1">
        <f t="array" ref="D307">_xlfn.XLOOKUP($A307&amp;D$5,'[1]NBA-Data-1980-2019'!$B$1:$B$16305&amp;'[1]NBA-Data-1980-2019'!$A$1:$A$16305,'[1]NBA-Data-1980-2019'!$D$1:$D$16305,"",0)</f>
        <v/>
      </c>
      <c r="E307" s="2" t="str" cm="1">
        <f t="array" ref="E307">_xlfn.XLOOKUP($A307&amp;E$5,'[1]NBA-Data-1980-2019'!$B$1:$B$16305&amp;'[1]NBA-Data-1980-2019'!$A$1:$A$16305,'[1]NBA-Data-1980-2019'!$D$1:$D$16305,"",0)</f>
        <v/>
      </c>
      <c r="F307" s="2" t="str" cm="1">
        <f t="array" ref="F307">_xlfn.XLOOKUP($A307&amp;F$5,'[1]NBA-Data-1980-2019'!$B$1:$B$16305&amp;'[1]NBA-Data-1980-2019'!$A$1:$A$16305,'[1]NBA-Data-1980-2019'!$D$1:$D$16305,"",0)</f>
        <v/>
      </c>
      <c r="G307" s="2" t="str" cm="1">
        <f t="array" ref="G307">_xlfn.XLOOKUP($A307&amp;G$5,'[1]NBA-Data-1980-2019'!$B$1:$B$16305&amp;'[1]NBA-Data-1980-2019'!$A$1:$A$16305,'[1]NBA-Data-1980-2019'!$D$1:$D$16305,"",0)</f>
        <v/>
      </c>
      <c r="H307" s="2" t="str" cm="1">
        <f t="array" ref="H307">_xlfn.XLOOKUP($A307&amp;H$5,'[1]NBA-Data-1980-2019'!$B$1:$B$16305&amp;'[1]NBA-Data-1980-2019'!$A$1:$A$16305,'[1]NBA-Data-1980-2019'!$D$1:$D$16305,"",0)</f>
        <v/>
      </c>
      <c r="I307" s="2" t="str" cm="1">
        <f t="array" ref="I307">_xlfn.XLOOKUP($A307&amp;I$5,'[1]NBA-Data-1980-2019'!$B$1:$B$16305&amp;'[1]NBA-Data-1980-2019'!$A$1:$A$16305,'[1]NBA-Data-1980-2019'!$D$1:$D$16305,"",0)</f>
        <v>CHI</v>
      </c>
      <c r="J307" s="2" t="str" cm="1">
        <f t="array" ref="J307">_xlfn.XLOOKUP($A307&amp;J$5,'[1]NBA-Data-1980-2019'!$B$1:$B$16305&amp;'[1]NBA-Data-1980-2019'!$A$1:$A$16305,'[1]NBA-Data-1980-2019'!$D$1:$D$16305,"",0)</f>
        <v>CHI</v>
      </c>
      <c r="K307" s="2" t="str" cm="1">
        <f t="array" ref="K307">_xlfn.XLOOKUP($A307&amp;K$5,'[1]NBA-Data-1980-2019'!$B$1:$B$16305&amp;'[1]NBA-Data-1980-2019'!$A$1:$A$16305,'[1]NBA-Data-1980-2019'!$D$1:$D$16305,"",0)</f>
        <v>CHI</v>
      </c>
      <c r="L307" s="2" t="str" cm="1">
        <f t="array" ref="L307">_xlfn.XLOOKUP($A307&amp;L$5,'[1]NBA-Data-1980-2019'!$B$1:$B$16305&amp;'[1]NBA-Data-1980-2019'!$A$1:$A$16305,'[1]NBA-Data-1980-2019'!$D$1:$D$16305,"",0)</f>
        <v/>
      </c>
      <c r="M307" s="2" t="str" cm="1">
        <f t="array" ref="M307">_xlfn.XLOOKUP($A307&amp;M$5,'[1]NBA-Data-1980-2019'!$B$1:$B$16305&amp;'[1]NBA-Data-1980-2019'!$A$1:$A$16305,'[1]NBA-Data-1980-2019'!$D$1:$D$16305,"",0)</f>
        <v>UTA</v>
      </c>
      <c r="N307" s="2" t="str" cm="1">
        <f t="array" ref="N307">_xlfn.XLOOKUP($A307&amp;N$5,'[1]NBA-Data-1980-2019'!$B$1:$B$16305&amp;'[1]NBA-Data-1980-2019'!$A$1:$A$16305,'[1]NBA-Data-1980-2019'!$D$1:$D$16305,"",0)</f>
        <v/>
      </c>
      <c r="O307" s="2" t="str" cm="1">
        <f t="array" ref="O307">_xlfn.XLOOKUP($A307&amp;O$5,'[1]NBA-Data-1980-2019'!$B$1:$B$16305&amp;'[1]NBA-Data-1980-2019'!$A$1:$A$16305,'[1]NBA-Data-1980-2019'!$D$1:$D$16305,"",0)</f>
        <v>GSW</v>
      </c>
      <c r="P307" s="2" t="str" cm="1">
        <f t="array" ref="P307">_xlfn.XLOOKUP($A307&amp;P$5,'[1]NBA-Data-1980-2019'!$B$1:$B$16305&amp;'[1]NBA-Data-1980-2019'!$A$1:$A$16305,'[1]NBA-Data-1980-2019'!$D$1:$D$16305,"",0)</f>
        <v/>
      </c>
      <c r="Q307" s="2" t="str" cm="1">
        <f t="array" ref="Q307">_xlfn.XLOOKUP($A307&amp;Q$5,'[1]NBA-Data-1980-2019'!$B$1:$B$16305&amp;'[1]NBA-Data-1980-2019'!$A$1:$A$16305,'[1]NBA-Data-1980-2019'!$D$1:$D$16305,"",0)</f>
        <v/>
      </c>
      <c r="R307" s="2" t="str" cm="1">
        <f t="array" ref="R307">_xlfn.XLOOKUP($A307&amp;R$5,'[1]NBA-Data-1980-2019'!$B$1:$B$16305&amp;'[1]NBA-Data-1980-2019'!$A$1:$A$16305,'[1]NBA-Data-1980-2019'!$D$1:$D$16305,"",0)</f>
        <v/>
      </c>
      <c r="S307" s="2" t="str" cm="1">
        <f t="array" ref="S307">_xlfn.XLOOKUP($A307&amp;S$5,'[1]NBA-Data-1980-2019'!$B$1:$B$16305&amp;'[1]NBA-Data-1980-2019'!$A$1:$A$16305,'[1]NBA-Data-1980-2019'!$D$1:$D$16305,"",0)</f>
        <v/>
      </c>
      <c r="T307" s="2" t="str" cm="1">
        <f t="array" ref="T307">_xlfn.XLOOKUP($A307&amp;T$5,'[1]NBA-Data-1980-2019'!$B$1:$B$16305&amp;'[1]NBA-Data-1980-2019'!$A$1:$A$16305,'[1]NBA-Data-1980-2019'!$D$1:$D$16305,"",0)</f>
        <v/>
      </c>
      <c r="U307" s="2" t="str" cm="1">
        <f t="array" ref="U307">_xlfn.XLOOKUP($A307&amp;U$5,'[1]NBA-Data-1980-2019'!$B$1:$B$16305&amp;'[1]NBA-Data-1980-2019'!$A$1:$A$16305,'[1]NBA-Data-1980-2019'!$D$1:$D$16305,"",0)</f>
        <v/>
      </c>
      <c r="V307" s="2" t="str" cm="1">
        <f t="array" ref="V307">_xlfn.XLOOKUP($A307&amp;V$5,'[1]NBA-Data-1980-2019'!$B$1:$B$16305&amp;'[1]NBA-Data-1980-2019'!$A$1:$A$16305,'[1]NBA-Data-1980-2019'!$D$1:$D$16305,"",0)</f>
        <v/>
      </c>
      <c r="W307" s="2" t="str" cm="1">
        <f t="array" ref="W307">_xlfn.XLOOKUP($A307&amp;W$5,'[1]NBA-Data-1980-2019'!$B$1:$B$16305&amp;'[1]NBA-Data-1980-2019'!$A$1:$A$16305,'[1]NBA-Data-1980-2019'!$D$1:$D$16305,"",0)</f>
        <v/>
      </c>
      <c r="X307" s="2" t="str" cm="1">
        <f t="array" ref="X307">_xlfn.XLOOKUP($A307&amp;X$5,'[1]NBA-Data-1980-2019'!$B$1:$B$16305&amp;'[1]NBA-Data-1980-2019'!$A$1:$A$16305,'[1]NBA-Data-1980-2019'!$D$1:$D$16305,"",0)</f>
        <v/>
      </c>
      <c r="Y307" s="2" t="str" cm="1">
        <f t="array" ref="Y307">_xlfn.XLOOKUP($A307&amp;Y$5,'[1]NBA-Data-1980-2019'!$B$1:$B$16305&amp;'[1]NBA-Data-1980-2019'!$A$1:$A$16305,'[1]NBA-Data-1980-2019'!$D$1:$D$16305,"",0)</f>
        <v/>
      </c>
      <c r="Z307" s="2" t="str" cm="1">
        <f t="array" ref="Z307">_xlfn.XLOOKUP($A307&amp;Z$5,'[1]NBA-Data-1980-2019'!$B$1:$B$16305&amp;'[1]NBA-Data-1980-2019'!$A$1:$A$16305,'[1]NBA-Data-1980-2019'!$D$1:$D$16305,"",0)</f>
        <v/>
      </c>
      <c r="AA307" s="2" t="str" cm="1">
        <f t="array" ref="AA307">_xlfn.XLOOKUP($A307&amp;AA$5,'[1]NBA-Data-1980-2019'!$B$1:$B$16305&amp;'[1]NBA-Data-1980-2019'!$A$1:$A$16305,'[1]NBA-Data-1980-2019'!$D$1:$D$16305,"",0)</f>
        <v/>
      </c>
      <c r="AB307" s="2" t="str" cm="1">
        <f t="array" ref="AB307">_xlfn.XLOOKUP($A307&amp;AB$5,'[1]NBA-Data-1980-2019'!$B$1:$B$16305&amp;'[1]NBA-Data-1980-2019'!$A$1:$A$16305,'[1]NBA-Data-1980-2019'!$D$1:$D$16305,"",0)</f>
        <v/>
      </c>
      <c r="AC307" s="2" t="str" cm="1">
        <f t="array" ref="AC307">_xlfn.XLOOKUP($A307&amp;AC$5,'[1]NBA-Data-1980-2019'!$B$1:$B$16305&amp;'[1]NBA-Data-1980-2019'!$A$1:$A$16305,'[1]NBA-Data-1980-2019'!$D$1:$D$16305,"",0)</f>
        <v/>
      </c>
      <c r="AD307" s="2" t="str" cm="1">
        <f t="array" ref="AD307">_xlfn.XLOOKUP($A307&amp;AD$5,'[1]NBA-Data-1980-2019'!$B$1:$B$16305&amp;'[1]NBA-Data-1980-2019'!$A$1:$A$16305,'[1]NBA-Data-1980-2019'!$D$1:$D$16305,"",0)</f>
        <v/>
      </c>
      <c r="AE307" s="2" t="str" cm="1">
        <f t="array" ref="AE307">_xlfn.XLOOKUP($A307&amp;AE$5,'[1]NBA-Data-1980-2019'!$B$1:$B$16305&amp;'[1]NBA-Data-1980-2019'!$A$1:$A$16305,'[1]NBA-Data-1980-2019'!$D$1:$D$16305,"",0)</f>
        <v/>
      </c>
      <c r="AF307" s="2" t="str" cm="1">
        <f t="array" ref="AF307">_xlfn.XLOOKUP($A307&amp;AF$5,'[1]NBA-Data-1980-2019'!$B$1:$B$16305&amp;'[1]NBA-Data-1980-2019'!$A$1:$A$16305,'[1]NBA-Data-1980-2019'!$D$1:$D$16305,"",0)</f>
        <v/>
      </c>
      <c r="AG307" s="2" t="str" cm="1">
        <f t="array" ref="AG307">_xlfn.XLOOKUP($A307&amp;AG$5,'[1]NBA-Data-1980-2019'!$B$1:$B$16305&amp;'[1]NBA-Data-1980-2019'!$A$1:$A$16305,'[1]NBA-Data-1980-2019'!$D$1:$D$16305,"",0)</f>
        <v/>
      </c>
      <c r="AH307" s="2" t="str" cm="1">
        <f t="array" ref="AH307">_xlfn.XLOOKUP($A307&amp;AH$5,'[1]NBA-Data-1980-2019'!$B$1:$B$16305&amp;'[1]NBA-Data-1980-2019'!$A$1:$A$16305,'[1]NBA-Data-1980-2019'!$H$1:$H$16305,"",0)</f>
        <v/>
      </c>
      <c r="AI307" s="2" t="str" cm="1">
        <f t="array" ref="AI307">_xlfn.XLOOKUP($A307&amp;AI$5,'[1]NBA-Data-1980-2019'!$B$1:$B$16305&amp;'[1]NBA-Data-1980-2019'!$A$1:$A$16305,'[1]NBA-Data-1980-2019'!$H$1:$H$16305,"",0)</f>
        <v/>
      </c>
      <c r="AJ307" s="2" t="str" cm="1">
        <f t="array" ref="AJ307">_xlfn.XLOOKUP($A307&amp;AJ$5,'[1]NBA-Data-1980-2019'!$B$1:$B$16305&amp;'[1]NBA-Data-1980-2019'!$A$1:$A$16305,'[1]NBA-Data-1980-2019'!$H$1:$H$16305,"",0)</f>
        <v/>
      </c>
      <c r="AK307" s="2" t="str" cm="1">
        <f t="array" ref="AK307">_xlfn.XLOOKUP($A307&amp;AK$5,'[1]NBA-Data-1980-2019'!$B$1:$B$16305&amp;'[1]NBA-Data-1980-2019'!$A$1:$A$16305,'[1]NBA-Data-1980-2019'!$H$1:$H$16305,"",0)</f>
        <v/>
      </c>
      <c r="AL307" s="2" t="str" cm="1">
        <f t="array" ref="AL307">_xlfn.XLOOKUP($A307&amp;AL$5,'[1]NBA-Data-1980-2019'!$B$1:$B$16305&amp;'[1]NBA-Data-1980-2019'!$A$1:$A$16305,'[1]NBA-Data-1980-2019'!$H$1:$H$16305,"",0)</f>
        <v/>
      </c>
      <c r="AM307" s="2" t="str" cm="1">
        <f t="array" ref="AM307">_xlfn.XLOOKUP($A307&amp;AM$5,'[1]NBA-Data-1980-2019'!$B$1:$B$16305&amp;'[1]NBA-Data-1980-2019'!$A$1:$A$16305,'[1]NBA-Data-1980-2019'!$H$1:$H$16305,"",0)</f>
        <v/>
      </c>
      <c r="AN307" s="2" t="str" cm="1">
        <f t="array" ref="AN307">_xlfn.XLOOKUP($A307&amp;AN$5,'[1]NBA-Data-1980-2019'!$B$1:$B$16305&amp;'[1]NBA-Data-1980-2019'!$A$1:$A$16305,'[1]NBA-Data-1980-2019'!$H$1:$H$16305,"",0)</f>
        <v/>
      </c>
      <c r="AO307" s="2" cm="1">
        <f t="array" ref="AO307">_xlfn.XLOOKUP($A307&amp;AO$5,'[1]NBA-Data-1980-2019'!$B$1:$B$16305&amp;'[1]NBA-Data-1980-2019'!$A$1:$A$16305,'[1]NBA-Data-1980-2019'!$H$1:$H$16305,"",0)</f>
        <v>140</v>
      </c>
      <c r="AP307" s="2" cm="1">
        <f t="array" ref="AP307">_xlfn.XLOOKUP($A307&amp;AP$5,'[1]NBA-Data-1980-2019'!$B$1:$B$16305&amp;'[1]NBA-Data-1980-2019'!$A$1:$A$16305,'[1]NBA-Data-1980-2019'!$H$1:$H$16305,"",0)</f>
        <v>731</v>
      </c>
      <c r="AQ307" s="2" cm="1">
        <f t="array" ref="AQ307">_xlfn.XLOOKUP($A307&amp;AQ$5,'[1]NBA-Data-1980-2019'!$B$1:$B$16305&amp;'[1]NBA-Data-1980-2019'!$A$1:$A$16305,'[1]NBA-Data-1980-2019'!$H$1:$H$16305,"",0)</f>
        <v>129.19999999999999</v>
      </c>
      <c r="AR307" s="2" t="str" cm="1">
        <f t="array" ref="AR307">_xlfn.XLOOKUP($A307&amp;AR$5,'[1]NBA-Data-1980-2019'!$B$1:$B$16305&amp;'[1]NBA-Data-1980-2019'!$A$1:$A$16305,'[1]NBA-Data-1980-2019'!$H$1:$H$16305,"",0)</f>
        <v/>
      </c>
      <c r="AS307" s="2" cm="1">
        <f t="array" ref="AS307">_xlfn.XLOOKUP($A307&amp;AS$5,'[1]NBA-Data-1980-2019'!$B$1:$B$16305&amp;'[1]NBA-Data-1980-2019'!$A$1:$A$16305,'[1]NBA-Data-1980-2019'!$H$1:$H$16305,"",0)</f>
        <v>541.19999999999993</v>
      </c>
      <c r="AT307" s="2" t="str" cm="1">
        <f t="array" ref="AT307">_xlfn.XLOOKUP($A307&amp;AT$5,'[1]NBA-Data-1980-2019'!$B$1:$B$16305&amp;'[1]NBA-Data-1980-2019'!$A$1:$A$16305,'[1]NBA-Data-1980-2019'!$H$1:$H$16305,"",0)</f>
        <v/>
      </c>
      <c r="AU307" s="2" cm="1">
        <f t="array" ref="AU307">_xlfn.XLOOKUP($A307&amp;AU$5,'[1]NBA-Data-1980-2019'!$B$1:$B$16305&amp;'[1]NBA-Data-1980-2019'!$A$1:$A$16305,'[1]NBA-Data-1980-2019'!$H$1:$H$16305,"",0)</f>
        <v>22</v>
      </c>
      <c r="AV307" s="2" t="str" cm="1">
        <f t="array" ref="AV307">_xlfn.XLOOKUP($A307&amp;AV$5,'[1]NBA-Data-1980-2019'!$B$1:$B$16305&amp;'[1]NBA-Data-1980-2019'!$A$1:$A$16305,'[1]NBA-Data-1980-2019'!$H$1:$H$16305,"",0)</f>
        <v/>
      </c>
      <c r="AW307" s="2" t="str" cm="1">
        <f t="array" ref="AW307">_xlfn.XLOOKUP($A307&amp;AW$5,'[1]NBA-Data-1980-2019'!$B$1:$B$16305&amp;'[1]NBA-Data-1980-2019'!$A$1:$A$16305,'[1]NBA-Data-1980-2019'!$H$1:$H$16305,"",0)</f>
        <v/>
      </c>
      <c r="AX307" s="2" t="str" cm="1">
        <f t="array" ref="AX307">_xlfn.XLOOKUP($A307&amp;AX$5,'[1]NBA-Data-1980-2019'!$B$1:$B$16305&amp;'[1]NBA-Data-1980-2019'!$A$1:$A$16305,'[1]NBA-Data-1980-2019'!$H$1:$H$16305,"",0)</f>
        <v/>
      </c>
      <c r="AY307" s="2" t="str" cm="1">
        <f t="array" ref="AY307">_xlfn.XLOOKUP($A307&amp;AY$5,'[1]NBA-Data-1980-2019'!$B$1:$B$16305&amp;'[1]NBA-Data-1980-2019'!$A$1:$A$16305,'[1]NBA-Data-1980-2019'!$H$1:$H$16305,"",0)</f>
        <v/>
      </c>
      <c r="AZ307" s="2" t="str" cm="1">
        <f t="array" ref="AZ307">_xlfn.XLOOKUP($A307&amp;AZ$5,'[1]NBA-Data-1980-2019'!$B$1:$B$16305&amp;'[1]NBA-Data-1980-2019'!$A$1:$A$16305,'[1]NBA-Data-1980-2019'!$H$1:$H$16305,"",0)</f>
        <v/>
      </c>
      <c r="BA307" s="2" t="str" cm="1">
        <f t="array" ref="BA307">_xlfn.XLOOKUP($A307&amp;BA$5,'[1]NBA-Data-1980-2019'!$B$1:$B$16305&amp;'[1]NBA-Data-1980-2019'!$A$1:$A$16305,'[1]NBA-Data-1980-2019'!$H$1:$H$16305,"",0)</f>
        <v/>
      </c>
      <c r="BB307" s="2" t="str" cm="1">
        <f t="array" ref="BB307">_xlfn.XLOOKUP($A307&amp;BB$5,'[1]NBA-Data-1980-2019'!$B$1:$B$16305&amp;'[1]NBA-Data-1980-2019'!$A$1:$A$16305,'[1]NBA-Data-1980-2019'!$H$1:$H$16305,"",0)</f>
        <v/>
      </c>
      <c r="BC307" s="2" t="str" cm="1">
        <f t="array" ref="BC307">_xlfn.XLOOKUP($A307&amp;BC$5,'[1]NBA-Data-1980-2019'!$B$1:$B$16305&amp;'[1]NBA-Data-1980-2019'!$A$1:$A$16305,'[1]NBA-Data-1980-2019'!$H$1:$H$16305,"",0)</f>
        <v/>
      </c>
      <c r="BD307" s="2" t="str" cm="1">
        <f t="array" ref="BD307">_xlfn.XLOOKUP($A307&amp;BD$5,'[1]NBA-Data-1980-2019'!$B$1:$B$16305&amp;'[1]NBA-Data-1980-2019'!$A$1:$A$16305,'[1]NBA-Data-1980-2019'!$H$1:$H$16305,"",0)</f>
        <v/>
      </c>
      <c r="BE307" s="2" t="str" cm="1">
        <f t="array" ref="BE307">_xlfn.XLOOKUP($A307&amp;BE$5,'[1]NBA-Data-1980-2019'!$B$1:$B$16305&amp;'[1]NBA-Data-1980-2019'!$A$1:$A$16305,'[1]NBA-Data-1980-2019'!$H$1:$H$16305,"",0)</f>
        <v/>
      </c>
      <c r="BF307" s="2" t="str" cm="1">
        <f t="array" ref="BF307">_xlfn.XLOOKUP($A307&amp;BF$5,'[1]NBA-Data-1980-2019'!$B$1:$B$16305&amp;'[1]NBA-Data-1980-2019'!$A$1:$A$16305,'[1]NBA-Data-1980-2019'!$H$1:$H$16305,"",0)</f>
        <v/>
      </c>
      <c r="BG307" s="2" t="str" cm="1">
        <f t="array" ref="BG307">_xlfn.XLOOKUP($A307&amp;BG$5,'[1]NBA-Data-1980-2019'!$B$1:$B$16305&amp;'[1]NBA-Data-1980-2019'!$A$1:$A$16305,'[1]NBA-Data-1980-2019'!$H$1:$H$16305,"",0)</f>
        <v/>
      </c>
      <c r="BH307" s="2" t="str" cm="1">
        <f t="array" ref="BH307">_xlfn.XLOOKUP($A307&amp;BH$5,'[1]NBA-Data-1980-2019'!$B$1:$B$16305&amp;'[1]NBA-Data-1980-2019'!$A$1:$A$16305,'[1]NBA-Data-1980-2019'!$H$1:$H$16305,"",0)</f>
        <v/>
      </c>
      <c r="BI307" s="2" t="str" cm="1">
        <f t="array" ref="BI307">_xlfn.XLOOKUP($A307&amp;BI$5,'[1]NBA-Data-1980-2019'!$B$1:$B$16305&amp;'[1]NBA-Data-1980-2019'!$A$1:$A$16305,'[1]NBA-Data-1980-2019'!$H$1:$H$16305,"",0)</f>
        <v/>
      </c>
      <c r="BJ307" s="2" t="str" cm="1">
        <f t="array" ref="BJ307">_xlfn.XLOOKUP($A307&amp;BJ$5,'[1]NBA-Data-1980-2019'!$B$1:$B$16305&amp;'[1]NBA-Data-1980-2019'!$A$1:$A$16305,'[1]NBA-Data-1980-2019'!$H$1:$H$16305,"",0)</f>
        <v/>
      </c>
      <c r="BK307" s="2" t="str" cm="1">
        <f t="array" ref="BK307">_xlfn.XLOOKUP($A307&amp;BK$5,'[1]NBA-Data-1980-2019'!$B$1:$B$16305&amp;'[1]NBA-Data-1980-2019'!$A$1:$A$16305,'[1]NBA-Data-1980-2019'!$H$1:$H$16305,"",0)</f>
        <v/>
      </c>
      <c r="BL307" s="2" t="str" cm="1">
        <f t="array" ref="BL307">_xlfn.XLOOKUP($A307&amp;BL$5,'[1]NBA-Data-1980-2019'!$B$1:$B$16305&amp;'[1]NBA-Data-1980-2019'!$A$1:$A$16305,'[1]NBA-Data-1980-2019'!$H$1:$H$16305,"",0)</f>
        <v/>
      </c>
      <c r="BM307" s="2" t="str" cm="1">
        <f t="array" ref="BM307">_xlfn.XLOOKUP($A307&amp;BM$5,'[1]NBA-Data-1980-2019'!$B$1:$B$16305&amp;'[1]NBA-Data-1980-2019'!$A$1:$A$16305,'[1]NBA-Data-1980-2019'!$H$1:$H$16305,"",0)</f>
        <v/>
      </c>
      <c r="BN307" s="2" t="str" cm="1">
        <f t="array" ref="BN307">_xlfn.XLOOKUP($A307&amp;BN$5,'[1]NBA-Data-1980-2019'!$B$1:$B$16305&amp;'[1]NBA-Data-1980-2019'!$A$1:$A$16305,'[1]NBA-Data-1980-2019'!$F$1:$F$16305,"",0)</f>
        <v/>
      </c>
      <c r="BO307" s="2" t="str" cm="1">
        <f t="array" ref="BO307">_xlfn.XLOOKUP($A307&amp;BO$5,'[1]NBA-Data-1980-2019'!$B$1:$B$16305&amp;'[1]NBA-Data-1980-2019'!$A$1:$A$16305,'[1]NBA-Data-1980-2019'!$F$1:$F$16305,"",0)</f>
        <v/>
      </c>
      <c r="BP307" s="2" t="str" cm="1">
        <f t="array" ref="BP307">_xlfn.XLOOKUP($A307&amp;BP$5,'[1]NBA-Data-1980-2019'!$B$1:$B$16305&amp;'[1]NBA-Data-1980-2019'!$A$1:$A$16305,'[1]NBA-Data-1980-2019'!$F$1:$F$16305,"",0)</f>
        <v/>
      </c>
      <c r="BQ307" s="2" t="str" cm="1">
        <f t="array" ref="BQ307">_xlfn.XLOOKUP($A307&amp;BQ$5,'[1]NBA-Data-1980-2019'!$B$1:$B$16305&amp;'[1]NBA-Data-1980-2019'!$A$1:$A$16305,'[1]NBA-Data-1980-2019'!$F$1:$F$16305,"",0)</f>
        <v/>
      </c>
      <c r="BR307" s="2" t="str" cm="1">
        <f t="array" ref="BR307">_xlfn.XLOOKUP($A307&amp;BR$5,'[1]NBA-Data-1980-2019'!$B$1:$B$16305&amp;'[1]NBA-Data-1980-2019'!$A$1:$A$16305,'[1]NBA-Data-1980-2019'!$F$1:$F$16305,"",0)</f>
        <v/>
      </c>
      <c r="BS307" s="2" t="str" cm="1">
        <f t="array" ref="BS307">_xlfn.XLOOKUP($A307&amp;BS$5,'[1]NBA-Data-1980-2019'!$B$1:$B$16305&amp;'[1]NBA-Data-1980-2019'!$A$1:$A$16305,'[1]NBA-Data-1980-2019'!$F$1:$F$16305,"",0)</f>
        <v/>
      </c>
      <c r="BT307" s="2" t="str" cm="1">
        <f t="array" ref="BT307">_xlfn.XLOOKUP($A307&amp;BT$5,'[1]NBA-Data-1980-2019'!$B$1:$B$16305&amp;'[1]NBA-Data-1980-2019'!$A$1:$A$16305,'[1]NBA-Data-1980-2019'!$F$1:$F$16305,"",0)</f>
        <v/>
      </c>
      <c r="BU307" s="2" cm="1">
        <f t="array" ref="BU307">_xlfn.XLOOKUP($A307&amp;BU$5,'[1]NBA-Data-1980-2019'!$B$1:$B$16305&amp;'[1]NBA-Data-1980-2019'!$A$1:$A$16305,'[1]NBA-Data-1980-2019'!$F$1:$F$16305,"",0)</f>
        <v>7.3</v>
      </c>
      <c r="BV307" s="2" cm="1">
        <f t="array" ref="BV307">_xlfn.XLOOKUP($A307&amp;BV$5,'[1]NBA-Data-1980-2019'!$B$1:$B$16305&amp;'[1]NBA-Data-1980-2019'!$A$1:$A$16305,'[1]NBA-Data-1980-2019'!$F$1:$F$16305,"",0)</f>
        <v>8.9</v>
      </c>
      <c r="BW307" s="2" cm="1">
        <f t="array" ref="BW307">_xlfn.XLOOKUP($A307&amp;BW$5,'[1]NBA-Data-1980-2019'!$B$1:$B$16305&amp;'[1]NBA-Data-1980-2019'!$A$1:$A$16305,'[1]NBA-Data-1980-2019'!$F$1:$F$16305,"",0)</f>
        <v>7.4</v>
      </c>
      <c r="BX307" s="2" t="str" cm="1">
        <f t="array" ref="BX307">_xlfn.XLOOKUP($A307&amp;BX$5,'[1]NBA-Data-1980-2019'!$B$1:$B$16305&amp;'[1]NBA-Data-1980-2019'!$A$1:$A$16305,'[1]NBA-Data-1980-2019'!$F$1:$F$16305,"",0)</f>
        <v/>
      </c>
      <c r="BY307" s="2" cm="1">
        <f t="array" ref="BY307">_xlfn.XLOOKUP($A307&amp;BY$5,'[1]NBA-Data-1980-2019'!$B$1:$B$16305&amp;'[1]NBA-Data-1980-2019'!$A$1:$A$16305,'[1]NBA-Data-1980-2019'!$F$1:$F$16305,"",0)</f>
        <v>10</v>
      </c>
      <c r="BZ307" s="2" t="str" cm="1">
        <f t="array" ref="BZ307">_xlfn.XLOOKUP($A307&amp;BZ$5,'[1]NBA-Data-1980-2019'!$B$1:$B$16305&amp;'[1]NBA-Data-1980-2019'!$A$1:$A$16305,'[1]NBA-Data-1980-2019'!$F$1:$F$16305,"",0)</f>
        <v/>
      </c>
      <c r="CA307" s="2" cm="1">
        <f t="array" ref="CA307">_xlfn.XLOOKUP($A307&amp;CA$5,'[1]NBA-Data-1980-2019'!$B$1:$B$16305&amp;'[1]NBA-Data-1980-2019'!$A$1:$A$16305,'[1]NBA-Data-1980-2019'!$F$1:$F$16305,"",0)</f>
        <v>3.1</v>
      </c>
      <c r="CB307" s="2" t="str" cm="1">
        <f t="array" ref="CB307">_xlfn.XLOOKUP($A307&amp;CB$5,'[1]NBA-Data-1980-2019'!$B$1:$B$16305&amp;'[1]NBA-Data-1980-2019'!$A$1:$A$16305,'[1]NBA-Data-1980-2019'!$F$1:$F$16305,"",0)</f>
        <v/>
      </c>
      <c r="CC307" s="2" t="str" cm="1">
        <f t="array" ref="CC307">_xlfn.XLOOKUP($A307&amp;CC$5,'[1]NBA-Data-1980-2019'!$B$1:$B$16305&amp;'[1]NBA-Data-1980-2019'!$A$1:$A$16305,'[1]NBA-Data-1980-2019'!$F$1:$F$16305,"",0)</f>
        <v/>
      </c>
      <c r="CD307" s="2" t="str" cm="1">
        <f t="array" ref="CD307">_xlfn.XLOOKUP($A307&amp;CD$5,'[1]NBA-Data-1980-2019'!$B$1:$B$16305&amp;'[1]NBA-Data-1980-2019'!$A$1:$A$16305,'[1]NBA-Data-1980-2019'!$F$1:$F$16305,"",0)</f>
        <v/>
      </c>
      <c r="CE307" s="2" t="str" cm="1">
        <f t="array" ref="CE307">_xlfn.XLOOKUP($A307&amp;CE$5,'[1]NBA-Data-1980-2019'!$B$1:$B$16305&amp;'[1]NBA-Data-1980-2019'!$A$1:$A$16305,'[1]NBA-Data-1980-2019'!$F$1:$F$16305,"",0)</f>
        <v/>
      </c>
      <c r="CF307" s="2" t="str" cm="1">
        <f t="array" ref="CF307">_xlfn.XLOOKUP($A307&amp;CF$5,'[1]NBA-Data-1980-2019'!$B$1:$B$16305&amp;'[1]NBA-Data-1980-2019'!$A$1:$A$16305,'[1]NBA-Data-1980-2019'!$F$1:$F$16305,"",0)</f>
        <v/>
      </c>
      <c r="CG307" s="2" t="str" cm="1">
        <f t="array" ref="CG307">_xlfn.XLOOKUP($A307&amp;CG$5,'[1]NBA-Data-1980-2019'!$B$1:$B$16305&amp;'[1]NBA-Data-1980-2019'!$A$1:$A$16305,'[1]NBA-Data-1980-2019'!$F$1:$F$16305,"",0)</f>
        <v/>
      </c>
      <c r="CH307" s="2" t="str" cm="1">
        <f t="array" ref="CH307">_xlfn.XLOOKUP($A307&amp;CH$5,'[1]NBA-Data-1980-2019'!$B$1:$B$16305&amp;'[1]NBA-Data-1980-2019'!$A$1:$A$16305,'[1]NBA-Data-1980-2019'!$F$1:$F$16305,"",0)</f>
        <v/>
      </c>
      <c r="CI307" s="2" t="str" cm="1">
        <f t="array" ref="CI307">_xlfn.XLOOKUP($A307&amp;CI$5,'[1]NBA-Data-1980-2019'!$B$1:$B$16305&amp;'[1]NBA-Data-1980-2019'!$A$1:$A$16305,'[1]NBA-Data-1980-2019'!$F$1:$F$16305,"",0)</f>
        <v/>
      </c>
      <c r="CJ307" s="2" t="str" cm="1">
        <f t="array" ref="CJ307">_xlfn.XLOOKUP($A307&amp;CJ$5,'[1]NBA-Data-1980-2019'!$B$1:$B$16305&amp;'[1]NBA-Data-1980-2019'!$A$1:$A$16305,'[1]NBA-Data-1980-2019'!$F$1:$F$16305,"",0)</f>
        <v/>
      </c>
      <c r="CK307" s="2" t="str" cm="1">
        <f t="array" ref="CK307">_xlfn.XLOOKUP($A307&amp;CK$5,'[1]NBA-Data-1980-2019'!$B$1:$B$16305&amp;'[1]NBA-Data-1980-2019'!$A$1:$A$16305,'[1]NBA-Data-1980-2019'!$F$1:$F$16305,"",0)</f>
        <v/>
      </c>
      <c r="CL307" s="2" t="str" cm="1">
        <f t="array" ref="CL307">_xlfn.XLOOKUP($A307&amp;CL$5,'[1]NBA-Data-1980-2019'!$B$1:$B$16305&amp;'[1]NBA-Data-1980-2019'!$A$1:$A$16305,'[1]NBA-Data-1980-2019'!$F$1:$F$16305,"",0)</f>
        <v/>
      </c>
      <c r="CM307" s="2" t="str" cm="1">
        <f t="array" ref="CM307">_xlfn.XLOOKUP($A307&amp;CM$5,'[1]NBA-Data-1980-2019'!$B$1:$B$16305&amp;'[1]NBA-Data-1980-2019'!$A$1:$A$16305,'[1]NBA-Data-1980-2019'!$F$1:$F$16305,"",0)</f>
        <v/>
      </c>
      <c r="CN307" s="2" t="str" cm="1">
        <f t="array" ref="CN307">_xlfn.XLOOKUP($A307&amp;CN$5,'[1]NBA-Data-1980-2019'!$B$1:$B$16305&amp;'[1]NBA-Data-1980-2019'!$A$1:$A$16305,'[1]NBA-Data-1980-2019'!$F$1:$F$16305,"",0)</f>
        <v/>
      </c>
      <c r="CO307" s="2" t="str" cm="1">
        <f t="array" ref="CO307">_xlfn.XLOOKUP($A307&amp;CO$5,'[1]NBA-Data-1980-2019'!$B$1:$B$16305&amp;'[1]NBA-Data-1980-2019'!$A$1:$A$16305,'[1]NBA-Data-1980-2019'!$F$1:$F$16305,"",0)</f>
        <v/>
      </c>
      <c r="CP307" s="2" t="str" cm="1">
        <f t="array" ref="CP307">_xlfn.XLOOKUP($A307&amp;CP$5,'[1]NBA-Data-1980-2019'!$B$1:$B$16305&amp;'[1]NBA-Data-1980-2019'!$A$1:$A$16305,'[1]NBA-Data-1980-2019'!$F$1:$F$16305,"",0)</f>
        <v/>
      </c>
      <c r="CQ307" s="2" t="str" cm="1">
        <f t="array" ref="CQ307">_xlfn.XLOOKUP($A307&amp;CQ$5,'[1]NBA-Data-1980-2019'!$B$1:$B$16305&amp;'[1]NBA-Data-1980-2019'!$A$1:$A$16305,'[1]NBA-Data-1980-2019'!$F$1:$F$16305,"",0)</f>
        <v/>
      </c>
      <c r="CR307" s="2" t="str" cm="1">
        <f t="array" ref="CR307">_xlfn.XLOOKUP($A307&amp;CR$5,'[1]NBA-Data-1980-2019'!$B$1:$B$16305&amp;'[1]NBA-Data-1980-2019'!$A$1:$A$16305,'[1]NBA-Data-1980-2019'!$F$1:$F$16305,"",0)</f>
        <v/>
      </c>
      <c r="CS307" s="2" t="str" cm="1">
        <f t="array" ref="CS307">_xlfn.XLOOKUP($A307&amp;CS$5,'[1]NBA-Data-1980-2019'!$B$1:$B$16305&amp;'[1]NBA-Data-1980-2019'!$A$1:$A$16305,'[1]NBA-Data-1980-2019'!$F$1:$F$16305,"",0)</f>
        <v/>
      </c>
      <c r="CU307" s="2" t="str">
        <f>_xlfn.XLOOKUP($A307,TEAMS!$G$1:$G$839,TEAMS!$H$1:$H$839,"",0)</f>
        <v>PG</v>
      </c>
      <c r="CV307" s="2" t="str">
        <f>_xlfn.XLOOKUP($CU307,DASHBOARD!$B$22:$B$27,DASHBOARD!$C$22:$C$27,"",0)</f>
        <v>GUARD</v>
      </c>
      <c r="CY307" s="63">
        <f>SUMIFS('[1]NBA-Data-1980-2019'!$G$1:$G$16305,'[1]NBA-Data-1980-2019'!$B$1:$B$16305,$A307,'[1]NBA-Data-1980-2019'!$A$1:$A$16305,CY$9)</f>
        <v>0</v>
      </c>
      <c r="CZ307" s="63">
        <f>SUMIFS('[1]NBA-Data-1980-2019'!$G$1:$G$16305,'[1]NBA-Data-1980-2019'!$B$1:$B$16305,$A307,'[1]NBA-Data-1980-2019'!$A$1:$A$16305,CZ$9)</f>
        <v>0</v>
      </c>
      <c r="DA307" s="63">
        <f>SUMIFS('[1]NBA-Data-1980-2019'!$G$1:$G$16305,'[1]NBA-Data-1980-2019'!$B$1:$B$16305,$A307,'[1]NBA-Data-1980-2019'!$A$1:$A$16305,DA$9)</f>
        <v>0</v>
      </c>
      <c r="DB307" s="63">
        <f>SUMIFS('[1]NBA-Data-1980-2019'!$G$1:$G$16305,'[1]NBA-Data-1980-2019'!$B$1:$B$16305,$A307,'[1]NBA-Data-1980-2019'!$A$1:$A$16305,DB$9)</f>
        <v>0</v>
      </c>
      <c r="DC307" s="63">
        <f>SUMIFS('[1]NBA-Data-1980-2019'!$G$1:$G$16305,'[1]NBA-Data-1980-2019'!$B$1:$B$16305,$A307,'[1]NBA-Data-1980-2019'!$A$1:$A$16305,DC$9)</f>
        <v>0</v>
      </c>
      <c r="DD307" s="63">
        <f>SUMIFS('[1]NBA-Data-1980-2019'!$G$1:$G$16305,'[1]NBA-Data-1980-2019'!$B$1:$B$16305,$A307,'[1]NBA-Data-1980-2019'!$A$1:$A$16305,DD$9)</f>
        <v>0</v>
      </c>
      <c r="DE307" s="63">
        <f>SUMIFS('[1]NBA-Data-1980-2019'!$G$1:$G$16305,'[1]NBA-Data-1980-2019'!$B$1:$B$16305,$A307,'[1]NBA-Data-1980-2019'!$A$1:$A$16305,DE$9)</f>
        <v>0</v>
      </c>
      <c r="DF307" s="63">
        <f>SUMIFS('[1]NBA-Data-1980-2019'!$G$1:$G$16305,'[1]NBA-Data-1980-2019'!$B$1:$B$16305,$A307,'[1]NBA-Data-1980-2019'!$A$1:$A$16305,DF$9)</f>
        <v>0</v>
      </c>
      <c r="DG307" s="63">
        <f>SUMIFS('[1]NBA-Data-1980-2019'!$G$1:$G$16305,'[1]NBA-Data-1980-2019'!$B$1:$B$16305,$A307,'[1]NBA-Data-1980-2019'!$A$1:$A$16305,DG$9)</f>
        <v>350000</v>
      </c>
      <c r="DH307" s="63">
        <f>SUMIFS('[1]NBA-Data-1980-2019'!$G$1:$G$16305,'[1]NBA-Data-1980-2019'!$B$1:$B$16305,$A307,'[1]NBA-Data-1980-2019'!$A$1:$A$16305,DH$9)</f>
        <v>0</v>
      </c>
      <c r="DI307" s="63">
        <f>SUMIFS('[1]NBA-Data-1980-2019'!$G$1:$G$16305,'[1]NBA-Data-1980-2019'!$B$1:$B$16305,$A307,'[1]NBA-Data-1980-2019'!$A$1:$A$16305,DI$9)</f>
        <v>0</v>
      </c>
      <c r="DJ307" s="63">
        <f>SUMIFS('[1]NBA-Data-1980-2019'!$G$1:$G$16305,'[1]NBA-Data-1980-2019'!$B$1:$B$16305,$A307,'[1]NBA-Data-1980-2019'!$A$1:$A$16305,DJ$9)</f>
        <v>0</v>
      </c>
      <c r="DK307" s="63">
        <f>SUMIFS('[1]NBA-Data-1980-2019'!$G$1:$G$16305,'[1]NBA-Data-1980-2019'!$B$1:$B$16305,$A307,'[1]NBA-Data-1980-2019'!$A$1:$A$16305,DK$9)</f>
        <v>0</v>
      </c>
      <c r="DL307" s="63">
        <f>SUMIFS('[1]NBA-Data-1980-2019'!$G$1:$G$16305,'[1]NBA-Data-1980-2019'!$B$1:$B$16305,$A307,'[1]NBA-Data-1980-2019'!$A$1:$A$16305,DL$9)</f>
        <v>0</v>
      </c>
      <c r="DM307" s="63">
        <f>SUMIFS('[1]NBA-Data-1980-2019'!$G$1:$G$16305,'[1]NBA-Data-1980-2019'!$B$1:$B$16305,$A307,'[1]NBA-Data-1980-2019'!$A$1:$A$16305,DM$9)</f>
        <v>0</v>
      </c>
      <c r="DN307" s="63">
        <f>SUMIFS('[1]NBA-Data-1980-2019'!$G$1:$G$16305,'[1]NBA-Data-1980-2019'!$B$1:$B$16305,$A307,'[1]NBA-Data-1980-2019'!$A$1:$A$16305,DN$9)</f>
        <v>0</v>
      </c>
      <c r="DO307" s="63">
        <f>SUMIFS('[1]NBA-Data-1980-2019'!$G$1:$G$16305,'[1]NBA-Data-1980-2019'!$B$1:$B$16305,$A307,'[1]NBA-Data-1980-2019'!$A$1:$A$16305,DO$9)</f>
        <v>0</v>
      </c>
      <c r="DP307" s="63">
        <f>SUMIFS('[1]NBA-Data-1980-2019'!$G$1:$G$16305,'[1]NBA-Data-1980-2019'!$B$1:$B$16305,$A307,'[1]NBA-Data-1980-2019'!$A$1:$A$16305,DP$9)</f>
        <v>0</v>
      </c>
      <c r="DQ307" s="63">
        <f>SUMIFS('[1]NBA-Data-1980-2019'!$G$1:$G$16305,'[1]NBA-Data-1980-2019'!$B$1:$B$16305,$A307,'[1]NBA-Data-1980-2019'!$A$1:$A$16305,DQ$9)</f>
        <v>0</v>
      </c>
      <c r="DR307" s="63">
        <f>SUMIFS('[1]NBA-Data-1980-2019'!$G$1:$G$16305,'[1]NBA-Data-1980-2019'!$B$1:$B$16305,$A307,'[1]NBA-Data-1980-2019'!$A$1:$A$16305,DR$9)</f>
        <v>0</v>
      </c>
      <c r="DS307" s="63">
        <f>SUMIFS('[1]NBA-Data-1980-2019'!$G$1:$G$16305,'[1]NBA-Data-1980-2019'!$B$1:$B$16305,$A307,'[1]NBA-Data-1980-2019'!$A$1:$A$16305,DS$9)</f>
        <v>0</v>
      </c>
      <c r="DT307" s="63">
        <f>SUMIFS('[1]NBA-Data-1980-2019'!$G$1:$G$16305,'[1]NBA-Data-1980-2019'!$B$1:$B$16305,$A307,'[1]NBA-Data-1980-2019'!$A$1:$A$16305,DT$9)</f>
        <v>0</v>
      </c>
      <c r="DU307" s="63">
        <f>SUMIFS('[1]NBA-Data-1980-2019'!$G$1:$G$16305,'[1]NBA-Data-1980-2019'!$B$1:$B$16305,$A307,'[1]NBA-Data-1980-2019'!$A$1:$A$16305,DU$9)</f>
        <v>0</v>
      </c>
      <c r="DV307" s="63">
        <f>SUMIFS('[1]NBA-Data-1980-2019'!$G$1:$G$16305,'[1]NBA-Data-1980-2019'!$B$1:$B$16305,$A307,'[1]NBA-Data-1980-2019'!$A$1:$A$16305,DV$9)</f>
        <v>0</v>
      </c>
      <c r="DW307" s="63">
        <f>SUMIFS('[1]NBA-Data-1980-2019'!$G$1:$G$16305,'[1]NBA-Data-1980-2019'!$B$1:$B$16305,$A307,'[1]NBA-Data-1980-2019'!$A$1:$A$16305,DW$9)</f>
        <v>0</v>
      </c>
      <c r="DX307" s="63">
        <f>SUMIFS('[1]NBA-Data-1980-2019'!$G$1:$G$16305,'[1]NBA-Data-1980-2019'!$B$1:$B$16305,$A307,'[1]NBA-Data-1980-2019'!$A$1:$A$16305,DX$9)</f>
        <v>0</v>
      </c>
      <c r="DY307" s="63">
        <f>SUMIFS('[1]NBA-Data-1980-2019'!$G$1:$G$16305,'[1]NBA-Data-1980-2019'!$B$1:$B$16305,$A307,'[1]NBA-Data-1980-2019'!$A$1:$A$16305,DY$9)</f>
        <v>0</v>
      </c>
      <c r="DZ307" s="63">
        <f>SUMIFS('[1]NBA-Data-1980-2019'!$G$1:$G$16305,'[1]NBA-Data-1980-2019'!$B$1:$B$16305,$A307,'[1]NBA-Data-1980-2019'!$A$1:$A$16305,DZ$9)</f>
        <v>0</v>
      </c>
      <c r="EA307" s="63">
        <f>SUMIFS('[1]NBA-Data-1980-2019'!$G$1:$G$16305,'[1]NBA-Data-1980-2019'!$B$1:$B$16305,$A307,'[1]NBA-Data-1980-2019'!$A$1:$A$16305,EA$9)</f>
        <v>0</v>
      </c>
      <c r="EB307" s="63">
        <f>SUMIFS('[1]NBA-Data-1980-2019'!$G$1:$G$16305,'[1]NBA-Data-1980-2019'!$B$1:$B$16305,$A307,'[1]NBA-Data-1980-2019'!$A$1:$A$16305,EB$9)</f>
        <v>0</v>
      </c>
      <c r="EC307" s="63">
        <f>SUMIFS('[1]NBA-Data-1980-2019'!$G$1:$G$16305,'[1]NBA-Data-1980-2019'!$B$1:$B$16305,$A307,'[1]NBA-Data-1980-2019'!$A$1:$A$16305,EC$9)</f>
        <v>0</v>
      </c>
      <c r="ED307" s="63">
        <f>SUMIFS('[1]NBA-Data-1980-2019'!$G$1:$G$16305,'[1]NBA-Data-1980-2019'!$B$1:$B$16305,$A307,'[1]NBA-Data-1980-2019'!$A$1:$A$16305,ED$9)</f>
        <v>0</v>
      </c>
      <c r="EH307" s="2" t="s">
        <v>1482</v>
      </c>
    </row>
    <row r="308" spans="1:165" x14ac:dyDescent="0.2">
      <c r="A308" s="2" t="s">
        <v>899</v>
      </c>
      <c r="B308" s="2" t="str" cm="1">
        <f t="array" ref="B308">_xlfn.XLOOKUP($A308&amp;B$5,'[1]NBA-Data-1980-2019'!$B$1:$B$16305&amp;'[1]NBA-Data-1980-2019'!$A$1:$A$16305,'[1]NBA-Data-1980-2019'!$D$1:$D$16305,"",0)</f>
        <v/>
      </c>
      <c r="C308" s="2" t="str" cm="1">
        <f t="array" ref="C308">_xlfn.XLOOKUP($A308&amp;C$5,'[1]NBA-Data-1980-2019'!$B$1:$B$16305&amp;'[1]NBA-Data-1980-2019'!$A$1:$A$16305,'[1]NBA-Data-1980-2019'!$D$1:$D$16305,"",0)</f>
        <v/>
      </c>
      <c r="D308" s="2" t="str" cm="1">
        <f t="array" ref="D308">_xlfn.XLOOKUP($A308&amp;D$5,'[1]NBA-Data-1980-2019'!$B$1:$B$16305&amp;'[1]NBA-Data-1980-2019'!$A$1:$A$16305,'[1]NBA-Data-1980-2019'!$D$1:$D$16305,"",0)</f>
        <v/>
      </c>
      <c r="E308" s="2" t="str" cm="1">
        <f t="array" ref="E308">_xlfn.XLOOKUP($A308&amp;E$5,'[1]NBA-Data-1980-2019'!$B$1:$B$16305&amp;'[1]NBA-Data-1980-2019'!$A$1:$A$16305,'[1]NBA-Data-1980-2019'!$D$1:$D$16305,"",0)</f>
        <v>HOU</v>
      </c>
      <c r="F308" s="2" t="str" cm="1">
        <f t="array" ref="F308">_xlfn.XLOOKUP($A308&amp;F$5,'[1]NBA-Data-1980-2019'!$B$1:$B$16305&amp;'[1]NBA-Data-1980-2019'!$A$1:$A$16305,'[1]NBA-Data-1980-2019'!$D$1:$D$16305,"",0)</f>
        <v>HOU</v>
      </c>
      <c r="G308" s="2" t="str" cm="1">
        <f t="array" ref="G308">_xlfn.XLOOKUP($A308&amp;G$5,'[1]NBA-Data-1980-2019'!$B$1:$B$16305&amp;'[1]NBA-Data-1980-2019'!$A$1:$A$16305,'[1]NBA-Data-1980-2019'!$D$1:$D$16305,"",0)</f>
        <v>HOU</v>
      </c>
      <c r="H308" s="2" t="str" cm="1">
        <f t="array" ref="H308">_xlfn.XLOOKUP($A308&amp;H$5,'[1]NBA-Data-1980-2019'!$B$1:$B$16305&amp;'[1]NBA-Data-1980-2019'!$A$1:$A$16305,'[1]NBA-Data-1980-2019'!$D$1:$D$16305,"",0)</f>
        <v>TOT</v>
      </c>
      <c r="I308" s="2" t="str" cm="1">
        <f t="array" ref="I308">_xlfn.XLOOKUP($A308&amp;I$5,'[1]NBA-Data-1980-2019'!$B$1:$B$16305&amp;'[1]NBA-Data-1980-2019'!$A$1:$A$16305,'[1]NBA-Data-1980-2019'!$D$1:$D$16305,"",0)</f>
        <v>NJN</v>
      </c>
      <c r="J308" s="2" t="str" cm="1">
        <f t="array" ref="J308">_xlfn.XLOOKUP($A308&amp;J$5,'[1]NBA-Data-1980-2019'!$B$1:$B$16305&amp;'[1]NBA-Data-1980-2019'!$A$1:$A$16305,'[1]NBA-Data-1980-2019'!$D$1:$D$16305,"",0)</f>
        <v>TOT</v>
      </c>
      <c r="K308" s="2" t="str" cm="1">
        <f t="array" ref="K308">_xlfn.XLOOKUP($A308&amp;K$5,'[1]NBA-Data-1980-2019'!$B$1:$B$16305&amp;'[1]NBA-Data-1980-2019'!$A$1:$A$16305,'[1]NBA-Data-1980-2019'!$D$1:$D$16305,"",0)</f>
        <v>MIL</v>
      </c>
      <c r="L308" s="2" t="str" cm="1">
        <f t="array" ref="L308">_xlfn.XLOOKUP($A308&amp;L$5,'[1]NBA-Data-1980-2019'!$B$1:$B$16305&amp;'[1]NBA-Data-1980-2019'!$A$1:$A$16305,'[1]NBA-Data-1980-2019'!$D$1:$D$16305,"",0)</f>
        <v>MIL</v>
      </c>
      <c r="M308" s="2" t="str" cm="1">
        <f t="array" ref="M308">_xlfn.XLOOKUP($A308&amp;M$5,'[1]NBA-Data-1980-2019'!$B$1:$B$16305&amp;'[1]NBA-Data-1980-2019'!$A$1:$A$16305,'[1]NBA-Data-1980-2019'!$D$1:$D$16305,"",0)</f>
        <v>MIL</v>
      </c>
      <c r="N308" s="2" t="str" cm="1">
        <f t="array" ref="N308">_xlfn.XLOOKUP($A308&amp;N$5,'[1]NBA-Data-1980-2019'!$B$1:$B$16305&amp;'[1]NBA-Data-1980-2019'!$A$1:$A$16305,'[1]NBA-Data-1980-2019'!$D$1:$D$16305,"",0)</f>
        <v>MIL</v>
      </c>
      <c r="O308" s="2" t="str" cm="1">
        <f t="array" ref="O308">_xlfn.XLOOKUP($A308&amp;O$5,'[1]NBA-Data-1980-2019'!$B$1:$B$16305&amp;'[1]NBA-Data-1980-2019'!$A$1:$A$16305,'[1]NBA-Data-1980-2019'!$D$1:$D$16305,"",0)</f>
        <v>MIN</v>
      </c>
      <c r="P308" s="2" t="str" cm="1">
        <f t="array" ref="P308">_xlfn.XLOOKUP($A308&amp;P$5,'[1]NBA-Data-1980-2019'!$B$1:$B$16305&amp;'[1]NBA-Data-1980-2019'!$A$1:$A$16305,'[1]NBA-Data-1980-2019'!$D$1:$D$16305,"",0)</f>
        <v>MIN</v>
      </c>
      <c r="Q308" s="2" t="str" cm="1">
        <f t="array" ref="Q308">_xlfn.XLOOKUP($A308&amp;Q$5,'[1]NBA-Data-1980-2019'!$B$1:$B$16305&amp;'[1]NBA-Data-1980-2019'!$A$1:$A$16305,'[1]NBA-Data-1980-2019'!$D$1:$D$16305,"",0)</f>
        <v>LAC</v>
      </c>
      <c r="R308" s="2" t="str" cm="1">
        <f t="array" ref="R308">_xlfn.XLOOKUP($A308&amp;R$5,'[1]NBA-Data-1980-2019'!$B$1:$B$16305&amp;'[1]NBA-Data-1980-2019'!$A$1:$A$16305,'[1]NBA-Data-1980-2019'!$D$1:$D$16305,"",0)</f>
        <v>LAC</v>
      </c>
      <c r="S308" s="2" t="str" cm="1">
        <f t="array" ref="S308">_xlfn.XLOOKUP($A308&amp;S$5,'[1]NBA-Data-1980-2019'!$B$1:$B$16305&amp;'[1]NBA-Data-1980-2019'!$A$1:$A$16305,'[1]NBA-Data-1980-2019'!$D$1:$D$16305,"",0)</f>
        <v>TOT</v>
      </c>
      <c r="T308" s="2" t="str" cm="1">
        <f t="array" ref="T308">_xlfn.XLOOKUP($A308&amp;T$5,'[1]NBA-Data-1980-2019'!$B$1:$B$16305&amp;'[1]NBA-Data-1980-2019'!$A$1:$A$16305,'[1]NBA-Data-1980-2019'!$D$1:$D$16305,"",0)</f>
        <v/>
      </c>
      <c r="U308" s="2" t="str" cm="1">
        <f t="array" ref="U308">_xlfn.XLOOKUP($A308&amp;U$5,'[1]NBA-Data-1980-2019'!$B$1:$B$16305&amp;'[1]NBA-Data-1980-2019'!$A$1:$A$16305,'[1]NBA-Data-1980-2019'!$D$1:$D$16305,"",0)</f>
        <v/>
      </c>
      <c r="V308" s="2" t="str" cm="1">
        <f t="array" ref="V308">_xlfn.XLOOKUP($A308&amp;V$5,'[1]NBA-Data-1980-2019'!$B$1:$B$16305&amp;'[1]NBA-Data-1980-2019'!$A$1:$A$16305,'[1]NBA-Data-1980-2019'!$D$1:$D$16305,"",0)</f>
        <v/>
      </c>
      <c r="W308" s="2" t="str" cm="1">
        <f t="array" ref="W308">_xlfn.XLOOKUP($A308&amp;W$5,'[1]NBA-Data-1980-2019'!$B$1:$B$16305&amp;'[1]NBA-Data-1980-2019'!$A$1:$A$16305,'[1]NBA-Data-1980-2019'!$D$1:$D$16305,"",0)</f>
        <v/>
      </c>
      <c r="X308" s="2" t="str" cm="1">
        <f t="array" ref="X308">_xlfn.XLOOKUP($A308&amp;X$5,'[1]NBA-Data-1980-2019'!$B$1:$B$16305&amp;'[1]NBA-Data-1980-2019'!$A$1:$A$16305,'[1]NBA-Data-1980-2019'!$D$1:$D$16305,"",0)</f>
        <v/>
      </c>
      <c r="Y308" s="2" t="str" cm="1">
        <f t="array" ref="Y308">_xlfn.XLOOKUP($A308&amp;Y$5,'[1]NBA-Data-1980-2019'!$B$1:$B$16305&amp;'[1]NBA-Data-1980-2019'!$A$1:$A$16305,'[1]NBA-Data-1980-2019'!$D$1:$D$16305,"",0)</f>
        <v/>
      </c>
      <c r="Z308" s="2" t="str" cm="1">
        <f t="array" ref="Z308">_xlfn.XLOOKUP($A308&amp;Z$5,'[1]NBA-Data-1980-2019'!$B$1:$B$16305&amp;'[1]NBA-Data-1980-2019'!$A$1:$A$16305,'[1]NBA-Data-1980-2019'!$D$1:$D$16305,"",0)</f>
        <v/>
      </c>
      <c r="AA308" s="2" t="str" cm="1">
        <f t="array" ref="AA308">_xlfn.XLOOKUP($A308&amp;AA$5,'[1]NBA-Data-1980-2019'!$B$1:$B$16305&amp;'[1]NBA-Data-1980-2019'!$A$1:$A$16305,'[1]NBA-Data-1980-2019'!$D$1:$D$16305,"",0)</f>
        <v/>
      </c>
      <c r="AB308" s="2" t="str" cm="1">
        <f t="array" ref="AB308">_xlfn.XLOOKUP($A308&amp;AB$5,'[1]NBA-Data-1980-2019'!$B$1:$B$16305&amp;'[1]NBA-Data-1980-2019'!$A$1:$A$16305,'[1]NBA-Data-1980-2019'!$D$1:$D$16305,"",0)</f>
        <v/>
      </c>
      <c r="AC308" s="2" t="str" cm="1">
        <f t="array" ref="AC308">_xlfn.XLOOKUP($A308&amp;AC$5,'[1]NBA-Data-1980-2019'!$B$1:$B$16305&amp;'[1]NBA-Data-1980-2019'!$A$1:$A$16305,'[1]NBA-Data-1980-2019'!$D$1:$D$16305,"",0)</f>
        <v/>
      </c>
      <c r="AD308" s="2" t="str" cm="1">
        <f t="array" ref="AD308">_xlfn.XLOOKUP($A308&amp;AD$5,'[1]NBA-Data-1980-2019'!$B$1:$B$16305&amp;'[1]NBA-Data-1980-2019'!$A$1:$A$16305,'[1]NBA-Data-1980-2019'!$D$1:$D$16305,"",0)</f>
        <v/>
      </c>
      <c r="AE308" s="2" t="str" cm="1">
        <f t="array" ref="AE308">_xlfn.XLOOKUP($A308&amp;AE$5,'[1]NBA-Data-1980-2019'!$B$1:$B$16305&amp;'[1]NBA-Data-1980-2019'!$A$1:$A$16305,'[1]NBA-Data-1980-2019'!$D$1:$D$16305,"",0)</f>
        <v/>
      </c>
      <c r="AF308" s="2" t="str" cm="1">
        <f t="array" ref="AF308">_xlfn.XLOOKUP($A308&amp;AF$5,'[1]NBA-Data-1980-2019'!$B$1:$B$16305&amp;'[1]NBA-Data-1980-2019'!$A$1:$A$16305,'[1]NBA-Data-1980-2019'!$D$1:$D$16305,"",0)</f>
        <v/>
      </c>
      <c r="AG308" s="2" t="str" cm="1">
        <f t="array" ref="AG308">_xlfn.XLOOKUP($A308&amp;AG$5,'[1]NBA-Data-1980-2019'!$B$1:$B$16305&amp;'[1]NBA-Data-1980-2019'!$A$1:$A$16305,'[1]NBA-Data-1980-2019'!$D$1:$D$16305,"",0)</f>
        <v/>
      </c>
      <c r="AH308" s="2" t="str" cm="1">
        <f t="array" ref="AH308">_xlfn.XLOOKUP($A308&amp;AH$5,'[1]NBA-Data-1980-2019'!$B$1:$B$16305&amp;'[1]NBA-Data-1980-2019'!$A$1:$A$16305,'[1]NBA-Data-1980-2019'!$H$1:$H$16305,"",0)</f>
        <v/>
      </c>
      <c r="AI308" s="2" t="str" cm="1">
        <f t="array" ref="AI308">_xlfn.XLOOKUP($A308&amp;AI$5,'[1]NBA-Data-1980-2019'!$B$1:$B$16305&amp;'[1]NBA-Data-1980-2019'!$A$1:$A$16305,'[1]NBA-Data-1980-2019'!$H$1:$H$16305,"",0)</f>
        <v/>
      </c>
      <c r="AJ308" s="2" t="str" cm="1">
        <f t="array" ref="AJ308">_xlfn.XLOOKUP($A308&amp;AJ$5,'[1]NBA-Data-1980-2019'!$B$1:$B$16305&amp;'[1]NBA-Data-1980-2019'!$A$1:$A$16305,'[1]NBA-Data-1980-2019'!$H$1:$H$16305,"",0)</f>
        <v/>
      </c>
      <c r="AK308" s="2" cm="1">
        <f t="array" ref="AK308">_xlfn.XLOOKUP($A308&amp;AK$5,'[1]NBA-Data-1980-2019'!$B$1:$B$16305&amp;'[1]NBA-Data-1980-2019'!$A$1:$A$16305,'[1]NBA-Data-1980-2019'!$H$1:$H$16305,"",0)</f>
        <v>1122</v>
      </c>
      <c r="AL308" s="2" cm="1">
        <f t="array" ref="AL308">_xlfn.XLOOKUP($A308&amp;AL$5,'[1]NBA-Data-1980-2019'!$B$1:$B$16305&amp;'[1]NBA-Data-1980-2019'!$A$1:$A$16305,'[1]NBA-Data-1980-2019'!$H$1:$H$16305,"",0)</f>
        <v>1886</v>
      </c>
      <c r="AM308" s="2" cm="1">
        <f t="array" ref="AM308">_xlfn.XLOOKUP($A308&amp;AM$5,'[1]NBA-Data-1980-2019'!$B$1:$B$16305&amp;'[1]NBA-Data-1980-2019'!$A$1:$A$16305,'[1]NBA-Data-1980-2019'!$H$1:$H$16305,"",0)</f>
        <v>1683.6000000000001</v>
      </c>
      <c r="AN308" s="2" cm="1">
        <f t="array" ref="AN308">_xlfn.XLOOKUP($A308&amp;AN$5,'[1]NBA-Data-1980-2019'!$B$1:$B$16305&amp;'[1]NBA-Data-1980-2019'!$A$1:$A$16305,'[1]NBA-Data-1980-2019'!$H$1:$H$16305,"",0)</f>
        <v>1714.1000000000001</v>
      </c>
      <c r="AO308" s="2" cm="1">
        <f t="array" ref="AO308">_xlfn.XLOOKUP($A308&amp;AO$5,'[1]NBA-Data-1980-2019'!$B$1:$B$16305&amp;'[1]NBA-Data-1980-2019'!$A$1:$A$16305,'[1]NBA-Data-1980-2019'!$H$1:$H$16305,"",0)</f>
        <v>2602.5</v>
      </c>
      <c r="AP308" s="2" cm="1">
        <f t="array" ref="AP308">_xlfn.XLOOKUP($A308&amp;AP$5,'[1]NBA-Data-1980-2019'!$B$1:$B$16305&amp;'[1]NBA-Data-1980-2019'!$A$1:$A$16305,'[1]NBA-Data-1980-2019'!$H$1:$H$16305,"",0)</f>
        <v>199.2</v>
      </c>
      <c r="AQ308" s="2" cm="1">
        <f t="array" ref="AQ308">_xlfn.XLOOKUP($A308&amp;AQ$5,'[1]NBA-Data-1980-2019'!$B$1:$B$16305&amp;'[1]NBA-Data-1980-2019'!$A$1:$A$16305,'[1]NBA-Data-1980-2019'!$H$1:$H$16305,"",0)</f>
        <v>2899.7999999999997</v>
      </c>
      <c r="AR308" s="2" cm="1">
        <f t="array" ref="AR308">_xlfn.XLOOKUP($A308&amp;AR$5,'[1]NBA-Data-1980-2019'!$B$1:$B$16305&amp;'[1]NBA-Data-1980-2019'!$A$1:$A$16305,'[1]NBA-Data-1980-2019'!$H$1:$H$16305,"",0)</f>
        <v>2705.6</v>
      </c>
      <c r="AS308" s="2" cm="1">
        <f t="array" ref="AS308">_xlfn.XLOOKUP($A308&amp;AS$5,'[1]NBA-Data-1980-2019'!$B$1:$B$16305&amp;'[1]NBA-Data-1980-2019'!$A$1:$A$16305,'[1]NBA-Data-1980-2019'!$H$1:$H$16305,"",0)</f>
        <v>2604.8000000000002</v>
      </c>
      <c r="AT308" s="2" cm="1">
        <f t="array" ref="AT308">_xlfn.XLOOKUP($A308&amp;AT$5,'[1]NBA-Data-1980-2019'!$B$1:$B$16305&amp;'[1]NBA-Data-1980-2019'!$A$1:$A$16305,'[1]NBA-Data-1980-2019'!$H$1:$H$16305,"",0)</f>
        <v>2698.8</v>
      </c>
      <c r="AU308" s="2" cm="1">
        <f t="array" ref="AU308">_xlfn.XLOOKUP($A308&amp;AU$5,'[1]NBA-Data-1980-2019'!$B$1:$B$16305&amp;'[1]NBA-Data-1980-2019'!$A$1:$A$16305,'[1]NBA-Data-1980-2019'!$H$1:$H$16305,"",0)</f>
        <v>2835</v>
      </c>
      <c r="AV308" s="2" cm="1">
        <f t="array" ref="AV308">_xlfn.XLOOKUP($A308&amp;AV$5,'[1]NBA-Data-1980-2019'!$B$1:$B$16305&amp;'[1]NBA-Data-1980-2019'!$A$1:$A$16305,'[1]NBA-Data-1980-2019'!$H$1:$H$16305,"",0)</f>
        <v>1522.2</v>
      </c>
      <c r="AW308" s="2" cm="1">
        <f t="array" ref="AW308">_xlfn.XLOOKUP($A308&amp;AW$5,'[1]NBA-Data-1980-2019'!$B$1:$B$16305&amp;'[1]NBA-Data-1980-2019'!$A$1:$A$16305,'[1]NBA-Data-1980-2019'!$H$1:$H$16305,"",0)</f>
        <v>2652</v>
      </c>
      <c r="AX308" s="2" cm="1">
        <f t="array" ref="AX308">_xlfn.XLOOKUP($A308&amp;AX$5,'[1]NBA-Data-1980-2019'!$B$1:$B$16305&amp;'[1]NBA-Data-1980-2019'!$A$1:$A$16305,'[1]NBA-Data-1980-2019'!$H$1:$H$16305,"",0)</f>
        <v>1409.4</v>
      </c>
      <c r="AY308" s="2" cm="1">
        <f t="array" ref="AY308">_xlfn.XLOOKUP($A308&amp;AY$5,'[1]NBA-Data-1980-2019'!$B$1:$B$16305&amp;'[1]NBA-Data-1980-2019'!$A$1:$A$16305,'[1]NBA-Data-1980-2019'!$H$1:$H$16305,"",0)</f>
        <v>1276</v>
      </c>
      <c r="AZ308" s="2" t="str" cm="1">
        <f t="array" ref="AZ308">_xlfn.XLOOKUP($A308&amp;AZ$5,'[1]NBA-Data-1980-2019'!$B$1:$B$16305&amp;'[1]NBA-Data-1980-2019'!$A$1:$A$16305,'[1]NBA-Data-1980-2019'!$H$1:$H$16305,"",0)</f>
        <v/>
      </c>
      <c r="BA308" s="2" t="str" cm="1">
        <f t="array" ref="BA308">_xlfn.XLOOKUP($A308&amp;BA$5,'[1]NBA-Data-1980-2019'!$B$1:$B$16305&amp;'[1]NBA-Data-1980-2019'!$A$1:$A$16305,'[1]NBA-Data-1980-2019'!$H$1:$H$16305,"",0)</f>
        <v/>
      </c>
      <c r="BB308" s="2" t="str" cm="1">
        <f t="array" ref="BB308">_xlfn.XLOOKUP($A308&amp;BB$5,'[1]NBA-Data-1980-2019'!$B$1:$B$16305&amp;'[1]NBA-Data-1980-2019'!$A$1:$A$16305,'[1]NBA-Data-1980-2019'!$H$1:$H$16305,"",0)</f>
        <v/>
      </c>
      <c r="BC308" s="2" t="str" cm="1">
        <f t="array" ref="BC308">_xlfn.XLOOKUP($A308&amp;BC$5,'[1]NBA-Data-1980-2019'!$B$1:$B$16305&amp;'[1]NBA-Data-1980-2019'!$A$1:$A$16305,'[1]NBA-Data-1980-2019'!$H$1:$H$16305,"",0)</f>
        <v/>
      </c>
      <c r="BD308" s="2" t="str" cm="1">
        <f t="array" ref="BD308">_xlfn.XLOOKUP($A308&amp;BD$5,'[1]NBA-Data-1980-2019'!$B$1:$B$16305&amp;'[1]NBA-Data-1980-2019'!$A$1:$A$16305,'[1]NBA-Data-1980-2019'!$H$1:$H$16305,"",0)</f>
        <v/>
      </c>
      <c r="BE308" s="2" t="str" cm="1">
        <f t="array" ref="BE308">_xlfn.XLOOKUP($A308&amp;BE$5,'[1]NBA-Data-1980-2019'!$B$1:$B$16305&amp;'[1]NBA-Data-1980-2019'!$A$1:$A$16305,'[1]NBA-Data-1980-2019'!$H$1:$H$16305,"",0)</f>
        <v/>
      </c>
      <c r="BF308" s="2" t="str" cm="1">
        <f t="array" ref="BF308">_xlfn.XLOOKUP($A308&amp;BF$5,'[1]NBA-Data-1980-2019'!$B$1:$B$16305&amp;'[1]NBA-Data-1980-2019'!$A$1:$A$16305,'[1]NBA-Data-1980-2019'!$H$1:$H$16305,"",0)</f>
        <v/>
      </c>
      <c r="BG308" s="2" t="str" cm="1">
        <f t="array" ref="BG308">_xlfn.XLOOKUP($A308&amp;BG$5,'[1]NBA-Data-1980-2019'!$B$1:$B$16305&amp;'[1]NBA-Data-1980-2019'!$A$1:$A$16305,'[1]NBA-Data-1980-2019'!$H$1:$H$16305,"",0)</f>
        <v/>
      </c>
      <c r="BH308" s="2" t="str" cm="1">
        <f t="array" ref="BH308">_xlfn.XLOOKUP($A308&amp;BH$5,'[1]NBA-Data-1980-2019'!$B$1:$B$16305&amp;'[1]NBA-Data-1980-2019'!$A$1:$A$16305,'[1]NBA-Data-1980-2019'!$H$1:$H$16305,"",0)</f>
        <v/>
      </c>
      <c r="BI308" s="2" t="str" cm="1">
        <f t="array" ref="BI308">_xlfn.XLOOKUP($A308&amp;BI$5,'[1]NBA-Data-1980-2019'!$B$1:$B$16305&amp;'[1]NBA-Data-1980-2019'!$A$1:$A$16305,'[1]NBA-Data-1980-2019'!$H$1:$H$16305,"",0)</f>
        <v/>
      </c>
      <c r="BJ308" s="2" t="str" cm="1">
        <f t="array" ref="BJ308">_xlfn.XLOOKUP($A308&amp;BJ$5,'[1]NBA-Data-1980-2019'!$B$1:$B$16305&amp;'[1]NBA-Data-1980-2019'!$A$1:$A$16305,'[1]NBA-Data-1980-2019'!$H$1:$H$16305,"",0)</f>
        <v/>
      </c>
      <c r="BK308" s="2" t="str" cm="1">
        <f t="array" ref="BK308">_xlfn.XLOOKUP($A308&amp;BK$5,'[1]NBA-Data-1980-2019'!$B$1:$B$16305&amp;'[1]NBA-Data-1980-2019'!$A$1:$A$16305,'[1]NBA-Data-1980-2019'!$H$1:$H$16305,"",0)</f>
        <v/>
      </c>
      <c r="BL308" s="2" t="str" cm="1">
        <f t="array" ref="BL308">_xlfn.XLOOKUP($A308&amp;BL$5,'[1]NBA-Data-1980-2019'!$B$1:$B$16305&amp;'[1]NBA-Data-1980-2019'!$A$1:$A$16305,'[1]NBA-Data-1980-2019'!$H$1:$H$16305,"",0)</f>
        <v/>
      </c>
      <c r="BM308" s="2" t="str" cm="1">
        <f t="array" ref="BM308">_xlfn.XLOOKUP($A308&amp;BM$5,'[1]NBA-Data-1980-2019'!$B$1:$B$16305&amp;'[1]NBA-Data-1980-2019'!$A$1:$A$16305,'[1]NBA-Data-1980-2019'!$H$1:$H$16305,"",0)</f>
        <v/>
      </c>
      <c r="BN308" s="2" t="str" cm="1">
        <f t="array" ref="BN308">_xlfn.XLOOKUP($A308&amp;BN$5,'[1]NBA-Data-1980-2019'!$B$1:$B$16305&amp;'[1]NBA-Data-1980-2019'!$A$1:$A$16305,'[1]NBA-Data-1980-2019'!$F$1:$F$16305,"",0)</f>
        <v/>
      </c>
      <c r="BO308" s="2" t="str" cm="1">
        <f t="array" ref="BO308">_xlfn.XLOOKUP($A308&amp;BO$5,'[1]NBA-Data-1980-2019'!$B$1:$B$16305&amp;'[1]NBA-Data-1980-2019'!$A$1:$A$16305,'[1]NBA-Data-1980-2019'!$F$1:$F$16305,"",0)</f>
        <v/>
      </c>
      <c r="BP308" s="2" t="str" cm="1">
        <f t="array" ref="BP308">_xlfn.XLOOKUP($A308&amp;BP$5,'[1]NBA-Data-1980-2019'!$B$1:$B$16305&amp;'[1]NBA-Data-1980-2019'!$A$1:$A$16305,'[1]NBA-Data-1980-2019'!$F$1:$F$16305,"",0)</f>
        <v/>
      </c>
      <c r="BQ308" s="2" cm="1">
        <f t="array" ref="BQ308">_xlfn.XLOOKUP($A308&amp;BQ$5,'[1]NBA-Data-1980-2019'!$B$1:$B$16305&amp;'[1]NBA-Data-1980-2019'!$A$1:$A$16305,'[1]NBA-Data-1980-2019'!$F$1:$F$16305,"",0)</f>
        <v>13.1</v>
      </c>
      <c r="BR308" s="2" cm="1">
        <f t="array" ref="BR308">_xlfn.XLOOKUP($A308&amp;BR$5,'[1]NBA-Data-1980-2019'!$B$1:$B$16305&amp;'[1]NBA-Data-1980-2019'!$A$1:$A$16305,'[1]NBA-Data-1980-2019'!$F$1:$F$16305,"",0)</f>
        <v>15.9</v>
      </c>
      <c r="BS308" s="2" cm="1">
        <f t="array" ref="BS308">_xlfn.XLOOKUP($A308&amp;BS$5,'[1]NBA-Data-1980-2019'!$B$1:$B$16305&amp;'[1]NBA-Data-1980-2019'!$A$1:$A$16305,'[1]NBA-Data-1980-2019'!$F$1:$F$16305,"",0)</f>
        <v>16.8</v>
      </c>
      <c r="BT308" s="2" cm="1">
        <f t="array" ref="BT308">_xlfn.XLOOKUP($A308&amp;BT$5,'[1]NBA-Data-1980-2019'!$B$1:$B$16305&amp;'[1]NBA-Data-1980-2019'!$A$1:$A$16305,'[1]NBA-Data-1980-2019'!$F$1:$F$16305,"",0)</f>
        <v>18.399999999999999</v>
      </c>
      <c r="BU308" s="2" cm="1">
        <f t="array" ref="BU308">_xlfn.XLOOKUP($A308&amp;BU$5,'[1]NBA-Data-1980-2019'!$B$1:$B$16305&amp;'[1]NBA-Data-1980-2019'!$A$1:$A$16305,'[1]NBA-Data-1980-2019'!$F$1:$F$16305,"",0)</f>
        <v>21</v>
      </c>
      <c r="BV308" s="2" cm="1">
        <f t="array" ref="BV308">_xlfn.XLOOKUP($A308&amp;BV$5,'[1]NBA-Data-1980-2019'!$B$1:$B$16305&amp;'[1]NBA-Data-1980-2019'!$A$1:$A$16305,'[1]NBA-Data-1980-2019'!$F$1:$F$16305,"",0)</f>
        <v>23.1</v>
      </c>
      <c r="BW308" s="2" cm="1">
        <f t="array" ref="BW308">_xlfn.XLOOKUP($A308&amp;BW$5,'[1]NBA-Data-1980-2019'!$B$1:$B$16305&amp;'[1]NBA-Data-1980-2019'!$A$1:$A$16305,'[1]NBA-Data-1980-2019'!$F$1:$F$16305,"",0)</f>
        <v>21.1</v>
      </c>
      <c r="BX308" s="2" cm="1">
        <f t="array" ref="BX308">_xlfn.XLOOKUP($A308&amp;BX$5,'[1]NBA-Data-1980-2019'!$B$1:$B$16305&amp;'[1]NBA-Data-1980-2019'!$A$1:$A$16305,'[1]NBA-Data-1980-2019'!$F$1:$F$16305,"",0)</f>
        <v>20.100000000000001</v>
      </c>
      <c r="BY308" s="2" cm="1">
        <f t="array" ref="BY308">_xlfn.XLOOKUP($A308&amp;BY$5,'[1]NBA-Data-1980-2019'!$B$1:$B$16305&amp;'[1]NBA-Data-1980-2019'!$A$1:$A$16305,'[1]NBA-Data-1980-2019'!$F$1:$F$16305,"",0)</f>
        <v>21.3</v>
      </c>
      <c r="BZ308" s="2" cm="1">
        <f t="array" ref="BZ308">_xlfn.XLOOKUP($A308&amp;BZ$5,'[1]NBA-Data-1980-2019'!$B$1:$B$16305&amp;'[1]NBA-Data-1980-2019'!$A$1:$A$16305,'[1]NBA-Data-1980-2019'!$F$1:$F$16305,"",0)</f>
        <v>22.3</v>
      </c>
      <c r="CA308" s="2" cm="1">
        <f t="array" ref="CA308">_xlfn.XLOOKUP($A308&amp;CA$5,'[1]NBA-Data-1980-2019'!$B$1:$B$16305&amp;'[1]NBA-Data-1980-2019'!$A$1:$A$16305,'[1]NBA-Data-1980-2019'!$F$1:$F$16305,"",0)</f>
        <v>22.8</v>
      </c>
      <c r="CB308" s="2" cm="1">
        <f t="array" ref="CB308">_xlfn.XLOOKUP($A308&amp;CB$5,'[1]NBA-Data-1980-2019'!$B$1:$B$16305&amp;'[1]NBA-Data-1980-2019'!$A$1:$A$16305,'[1]NBA-Data-1980-2019'!$F$1:$F$16305,"",0)</f>
        <v>18.600000000000001</v>
      </c>
      <c r="CC308" s="2" cm="1">
        <f t="array" ref="CC308">_xlfn.XLOOKUP($A308&amp;CC$5,'[1]NBA-Data-1980-2019'!$B$1:$B$16305&amp;'[1]NBA-Data-1980-2019'!$A$1:$A$16305,'[1]NBA-Data-1980-2019'!$F$1:$F$16305,"",0)</f>
        <v>18.5</v>
      </c>
      <c r="CD308" s="2" cm="1">
        <f t="array" ref="CD308">_xlfn.XLOOKUP($A308&amp;CD$5,'[1]NBA-Data-1980-2019'!$B$1:$B$16305&amp;'[1]NBA-Data-1980-2019'!$A$1:$A$16305,'[1]NBA-Data-1980-2019'!$F$1:$F$16305,"",0)</f>
        <v>17.100000000000001</v>
      </c>
      <c r="CE308" s="2" cm="1">
        <f t="array" ref="CE308">_xlfn.XLOOKUP($A308&amp;CE$5,'[1]NBA-Data-1980-2019'!$B$1:$B$16305&amp;'[1]NBA-Data-1980-2019'!$A$1:$A$16305,'[1]NBA-Data-1980-2019'!$F$1:$F$16305,"",0)</f>
        <v>15.4</v>
      </c>
      <c r="CF308" s="2" t="str" cm="1">
        <f t="array" ref="CF308">_xlfn.XLOOKUP($A308&amp;CF$5,'[1]NBA-Data-1980-2019'!$B$1:$B$16305&amp;'[1]NBA-Data-1980-2019'!$A$1:$A$16305,'[1]NBA-Data-1980-2019'!$F$1:$F$16305,"",0)</f>
        <v/>
      </c>
      <c r="CG308" s="2" t="str" cm="1">
        <f t="array" ref="CG308">_xlfn.XLOOKUP($A308&amp;CG$5,'[1]NBA-Data-1980-2019'!$B$1:$B$16305&amp;'[1]NBA-Data-1980-2019'!$A$1:$A$16305,'[1]NBA-Data-1980-2019'!$F$1:$F$16305,"",0)</f>
        <v/>
      </c>
      <c r="CH308" s="2" t="str" cm="1">
        <f t="array" ref="CH308">_xlfn.XLOOKUP($A308&amp;CH$5,'[1]NBA-Data-1980-2019'!$B$1:$B$16305&amp;'[1]NBA-Data-1980-2019'!$A$1:$A$16305,'[1]NBA-Data-1980-2019'!$F$1:$F$16305,"",0)</f>
        <v/>
      </c>
      <c r="CI308" s="2" t="str" cm="1">
        <f t="array" ref="CI308">_xlfn.XLOOKUP($A308&amp;CI$5,'[1]NBA-Data-1980-2019'!$B$1:$B$16305&amp;'[1]NBA-Data-1980-2019'!$A$1:$A$16305,'[1]NBA-Data-1980-2019'!$F$1:$F$16305,"",0)</f>
        <v/>
      </c>
      <c r="CJ308" s="2" t="str" cm="1">
        <f t="array" ref="CJ308">_xlfn.XLOOKUP($A308&amp;CJ$5,'[1]NBA-Data-1980-2019'!$B$1:$B$16305&amp;'[1]NBA-Data-1980-2019'!$A$1:$A$16305,'[1]NBA-Data-1980-2019'!$F$1:$F$16305,"",0)</f>
        <v/>
      </c>
      <c r="CK308" s="2" t="str" cm="1">
        <f t="array" ref="CK308">_xlfn.XLOOKUP($A308&amp;CK$5,'[1]NBA-Data-1980-2019'!$B$1:$B$16305&amp;'[1]NBA-Data-1980-2019'!$A$1:$A$16305,'[1]NBA-Data-1980-2019'!$F$1:$F$16305,"",0)</f>
        <v/>
      </c>
      <c r="CL308" s="2" t="str" cm="1">
        <f t="array" ref="CL308">_xlfn.XLOOKUP($A308&amp;CL$5,'[1]NBA-Data-1980-2019'!$B$1:$B$16305&amp;'[1]NBA-Data-1980-2019'!$A$1:$A$16305,'[1]NBA-Data-1980-2019'!$F$1:$F$16305,"",0)</f>
        <v/>
      </c>
      <c r="CM308" s="2" t="str" cm="1">
        <f t="array" ref="CM308">_xlfn.XLOOKUP($A308&amp;CM$5,'[1]NBA-Data-1980-2019'!$B$1:$B$16305&amp;'[1]NBA-Data-1980-2019'!$A$1:$A$16305,'[1]NBA-Data-1980-2019'!$F$1:$F$16305,"",0)</f>
        <v/>
      </c>
      <c r="CN308" s="2" t="str" cm="1">
        <f t="array" ref="CN308">_xlfn.XLOOKUP($A308&amp;CN$5,'[1]NBA-Data-1980-2019'!$B$1:$B$16305&amp;'[1]NBA-Data-1980-2019'!$A$1:$A$16305,'[1]NBA-Data-1980-2019'!$F$1:$F$16305,"",0)</f>
        <v/>
      </c>
      <c r="CO308" s="2" t="str" cm="1">
        <f t="array" ref="CO308">_xlfn.XLOOKUP($A308&amp;CO$5,'[1]NBA-Data-1980-2019'!$B$1:$B$16305&amp;'[1]NBA-Data-1980-2019'!$A$1:$A$16305,'[1]NBA-Data-1980-2019'!$F$1:$F$16305,"",0)</f>
        <v/>
      </c>
      <c r="CP308" s="2" t="str" cm="1">
        <f t="array" ref="CP308">_xlfn.XLOOKUP($A308&amp;CP$5,'[1]NBA-Data-1980-2019'!$B$1:$B$16305&amp;'[1]NBA-Data-1980-2019'!$A$1:$A$16305,'[1]NBA-Data-1980-2019'!$F$1:$F$16305,"",0)</f>
        <v/>
      </c>
      <c r="CQ308" s="2" t="str" cm="1">
        <f t="array" ref="CQ308">_xlfn.XLOOKUP($A308&amp;CQ$5,'[1]NBA-Data-1980-2019'!$B$1:$B$16305&amp;'[1]NBA-Data-1980-2019'!$A$1:$A$16305,'[1]NBA-Data-1980-2019'!$F$1:$F$16305,"",0)</f>
        <v/>
      </c>
      <c r="CR308" s="2" t="str" cm="1">
        <f t="array" ref="CR308">_xlfn.XLOOKUP($A308&amp;CR$5,'[1]NBA-Data-1980-2019'!$B$1:$B$16305&amp;'[1]NBA-Data-1980-2019'!$A$1:$A$16305,'[1]NBA-Data-1980-2019'!$F$1:$F$16305,"",0)</f>
        <v/>
      </c>
      <c r="CS308" s="2" t="str" cm="1">
        <f t="array" ref="CS308">_xlfn.XLOOKUP($A308&amp;CS$5,'[1]NBA-Data-1980-2019'!$B$1:$B$16305&amp;'[1]NBA-Data-1980-2019'!$A$1:$A$16305,'[1]NBA-Data-1980-2019'!$F$1:$F$16305,"",0)</f>
        <v/>
      </c>
      <c r="CU308" s="2" t="str">
        <f>_xlfn.XLOOKUP($A308,TEAMS!$G$1:$G$839,TEAMS!$H$1:$H$839,"",0)</f>
        <v>PG</v>
      </c>
      <c r="CV308" s="2" t="str">
        <f>_xlfn.XLOOKUP($CU308,DASHBOARD!$B$22:$B$27,DASHBOARD!$C$22:$C$27,"",0)</f>
        <v>GUARD</v>
      </c>
      <c r="CY308" s="63">
        <f>SUMIFS('[1]NBA-Data-1980-2019'!$G$1:$G$16305,'[1]NBA-Data-1980-2019'!$B$1:$B$16305,$A308,'[1]NBA-Data-1980-2019'!$A$1:$A$16305,CY$9)</f>
        <v>0</v>
      </c>
      <c r="CZ308" s="63">
        <f>SUMIFS('[1]NBA-Data-1980-2019'!$G$1:$G$16305,'[1]NBA-Data-1980-2019'!$B$1:$B$16305,$A308,'[1]NBA-Data-1980-2019'!$A$1:$A$16305,CZ$9)</f>
        <v>0</v>
      </c>
      <c r="DA308" s="63">
        <f>SUMIFS('[1]NBA-Data-1980-2019'!$G$1:$G$16305,'[1]NBA-Data-1980-2019'!$B$1:$B$16305,$A308,'[1]NBA-Data-1980-2019'!$A$1:$A$16305,DA$9)</f>
        <v>0</v>
      </c>
      <c r="DB308" s="63">
        <f>SUMIFS('[1]NBA-Data-1980-2019'!$G$1:$G$16305,'[1]NBA-Data-1980-2019'!$B$1:$B$16305,$A308,'[1]NBA-Data-1980-2019'!$A$1:$A$16305,DB$9)</f>
        <v>650000</v>
      </c>
      <c r="DC308" s="63">
        <f>SUMIFS('[1]NBA-Data-1980-2019'!$G$1:$G$16305,'[1]NBA-Data-1980-2019'!$B$1:$B$16305,$A308,'[1]NBA-Data-1980-2019'!$A$1:$A$16305,DC$9)</f>
        <v>845000</v>
      </c>
      <c r="DD308" s="63">
        <f>SUMIFS('[1]NBA-Data-1980-2019'!$G$1:$G$16305,'[1]NBA-Data-1980-2019'!$B$1:$B$16305,$A308,'[1]NBA-Data-1980-2019'!$A$1:$A$16305,DD$9)</f>
        <v>1040000</v>
      </c>
      <c r="DE308" s="63">
        <f>SUMIFS('[1]NBA-Data-1980-2019'!$G$1:$G$16305,'[1]NBA-Data-1980-2019'!$B$1:$B$16305,$A308,'[1]NBA-Data-1980-2019'!$A$1:$A$16305,DE$9)</f>
        <v>1235000</v>
      </c>
      <c r="DF308" s="63">
        <f>SUMIFS('[1]NBA-Data-1980-2019'!$G$1:$G$16305,'[1]NBA-Data-1980-2019'!$B$1:$B$16305,$A308,'[1]NBA-Data-1980-2019'!$A$1:$A$16305,DF$9)</f>
        <v>2500000</v>
      </c>
      <c r="DG308" s="63">
        <f>SUMIFS('[1]NBA-Data-1980-2019'!$G$1:$G$16305,'[1]NBA-Data-1980-2019'!$B$1:$B$16305,$A308,'[1]NBA-Data-1980-2019'!$A$1:$A$16305,DG$9)</f>
        <v>3000000</v>
      </c>
      <c r="DH308" s="63">
        <f>SUMIFS('[1]NBA-Data-1980-2019'!$G$1:$G$16305,'[1]NBA-Data-1980-2019'!$B$1:$B$16305,$A308,'[1]NBA-Data-1980-2019'!$A$1:$A$16305,DH$9)</f>
        <v>3500000</v>
      </c>
      <c r="DI308" s="63">
        <f>SUMIFS('[1]NBA-Data-1980-2019'!$G$1:$G$16305,'[1]NBA-Data-1980-2019'!$B$1:$B$16305,$A308,'[1]NBA-Data-1980-2019'!$A$1:$A$16305,DI$9)</f>
        <v>4000000</v>
      </c>
      <c r="DJ308" s="63">
        <f>SUMIFS('[1]NBA-Data-1980-2019'!$G$1:$G$16305,'[1]NBA-Data-1980-2019'!$B$1:$B$16305,$A308,'[1]NBA-Data-1980-2019'!$A$1:$A$16305,DJ$9)</f>
        <v>4350000</v>
      </c>
      <c r="DK308" s="63">
        <f>SUMIFS('[1]NBA-Data-1980-2019'!$G$1:$G$16305,'[1]NBA-Data-1980-2019'!$B$1:$B$16305,$A308,'[1]NBA-Data-1980-2019'!$A$1:$A$16305,DK$9)</f>
        <v>4850000</v>
      </c>
      <c r="DL308" s="63">
        <f>SUMIFS('[1]NBA-Data-1980-2019'!$G$1:$G$16305,'[1]NBA-Data-1980-2019'!$B$1:$B$16305,$A308,'[1]NBA-Data-1980-2019'!$A$1:$A$16305,DL$9)</f>
        <v>5062500</v>
      </c>
      <c r="DM308" s="63">
        <f>SUMIFS('[1]NBA-Data-1980-2019'!$G$1:$G$16305,'[1]NBA-Data-1980-2019'!$B$1:$B$16305,$A308,'[1]NBA-Data-1980-2019'!$A$1:$A$16305,DM$9)</f>
        <v>6250000</v>
      </c>
      <c r="DN308" s="63">
        <f>SUMIFS('[1]NBA-Data-1980-2019'!$G$1:$G$16305,'[1]NBA-Data-1980-2019'!$B$1:$B$16305,$A308,'[1]NBA-Data-1980-2019'!$A$1:$A$16305,DN$9)</f>
        <v>6875000</v>
      </c>
      <c r="DO308" s="63">
        <f>SUMIFS('[1]NBA-Data-1980-2019'!$G$1:$G$16305,'[1]NBA-Data-1980-2019'!$B$1:$B$16305,$A308,'[1]NBA-Data-1980-2019'!$A$1:$A$16305,DO$9)</f>
        <v>6850000</v>
      </c>
      <c r="DP308" s="63">
        <f>SUMIFS('[1]NBA-Data-1980-2019'!$G$1:$G$16305,'[1]NBA-Data-1980-2019'!$B$1:$B$16305,$A308,'[1]NBA-Data-1980-2019'!$A$1:$A$16305,DP$9)</f>
        <v>6150000</v>
      </c>
      <c r="DQ308" s="63">
        <f>SUMIFS('[1]NBA-Data-1980-2019'!$G$1:$G$16305,'[1]NBA-Data-1980-2019'!$B$1:$B$16305,$A308,'[1]NBA-Data-1980-2019'!$A$1:$A$16305,DQ$9)</f>
        <v>0</v>
      </c>
      <c r="DR308" s="63">
        <f>SUMIFS('[1]NBA-Data-1980-2019'!$G$1:$G$16305,'[1]NBA-Data-1980-2019'!$B$1:$B$16305,$A308,'[1]NBA-Data-1980-2019'!$A$1:$A$16305,DR$9)</f>
        <v>0</v>
      </c>
      <c r="DS308" s="63">
        <f>SUMIFS('[1]NBA-Data-1980-2019'!$G$1:$G$16305,'[1]NBA-Data-1980-2019'!$B$1:$B$16305,$A308,'[1]NBA-Data-1980-2019'!$A$1:$A$16305,DS$9)</f>
        <v>0</v>
      </c>
      <c r="DT308" s="63">
        <f>SUMIFS('[1]NBA-Data-1980-2019'!$G$1:$G$16305,'[1]NBA-Data-1980-2019'!$B$1:$B$16305,$A308,'[1]NBA-Data-1980-2019'!$A$1:$A$16305,DT$9)</f>
        <v>0</v>
      </c>
      <c r="DU308" s="63">
        <f>SUMIFS('[1]NBA-Data-1980-2019'!$G$1:$G$16305,'[1]NBA-Data-1980-2019'!$B$1:$B$16305,$A308,'[1]NBA-Data-1980-2019'!$A$1:$A$16305,DU$9)</f>
        <v>0</v>
      </c>
      <c r="DV308" s="63">
        <f>SUMIFS('[1]NBA-Data-1980-2019'!$G$1:$G$16305,'[1]NBA-Data-1980-2019'!$B$1:$B$16305,$A308,'[1]NBA-Data-1980-2019'!$A$1:$A$16305,DV$9)</f>
        <v>0</v>
      </c>
      <c r="DW308" s="63">
        <f>SUMIFS('[1]NBA-Data-1980-2019'!$G$1:$G$16305,'[1]NBA-Data-1980-2019'!$B$1:$B$16305,$A308,'[1]NBA-Data-1980-2019'!$A$1:$A$16305,DW$9)</f>
        <v>0</v>
      </c>
      <c r="DX308" s="63">
        <f>SUMIFS('[1]NBA-Data-1980-2019'!$G$1:$G$16305,'[1]NBA-Data-1980-2019'!$B$1:$B$16305,$A308,'[1]NBA-Data-1980-2019'!$A$1:$A$16305,DX$9)</f>
        <v>0</v>
      </c>
      <c r="DY308" s="63">
        <f>SUMIFS('[1]NBA-Data-1980-2019'!$G$1:$G$16305,'[1]NBA-Data-1980-2019'!$B$1:$B$16305,$A308,'[1]NBA-Data-1980-2019'!$A$1:$A$16305,DY$9)</f>
        <v>0</v>
      </c>
      <c r="DZ308" s="63">
        <f>SUMIFS('[1]NBA-Data-1980-2019'!$G$1:$G$16305,'[1]NBA-Data-1980-2019'!$B$1:$B$16305,$A308,'[1]NBA-Data-1980-2019'!$A$1:$A$16305,DZ$9)</f>
        <v>0</v>
      </c>
      <c r="EA308" s="63">
        <f>SUMIFS('[1]NBA-Data-1980-2019'!$G$1:$G$16305,'[1]NBA-Data-1980-2019'!$B$1:$B$16305,$A308,'[1]NBA-Data-1980-2019'!$A$1:$A$16305,EA$9)</f>
        <v>0</v>
      </c>
      <c r="EB308" s="63">
        <f>SUMIFS('[1]NBA-Data-1980-2019'!$G$1:$G$16305,'[1]NBA-Data-1980-2019'!$B$1:$B$16305,$A308,'[1]NBA-Data-1980-2019'!$A$1:$A$16305,EB$9)</f>
        <v>0</v>
      </c>
      <c r="EC308" s="63">
        <f>SUMIFS('[1]NBA-Data-1980-2019'!$G$1:$G$16305,'[1]NBA-Data-1980-2019'!$B$1:$B$16305,$A308,'[1]NBA-Data-1980-2019'!$A$1:$A$16305,EC$9)</f>
        <v>0</v>
      </c>
      <c r="ED308" s="63">
        <f>SUMIFS('[1]NBA-Data-1980-2019'!$G$1:$G$16305,'[1]NBA-Data-1980-2019'!$B$1:$B$16305,$A308,'[1]NBA-Data-1980-2019'!$A$1:$A$16305,ED$9)</f>
        <v>0</v>
      </c>
      <c r="EH308" s="2" t="s">
        <v>1478</v>
      </c>
    </row>
    <row r="309" spans="1:165" x14ac:dyDescent="0.2">
      <c r="A309" s="2" t="s">
        <v>1031</v>
      </c>
      <c r="B309" s="2" t="str" cm="1">
        <f t="array" ref="B309">_xlfn.XLOOKUP($A309&amp;B$5,'[1]NBA-Data-1980-2019'!$B$1:$B$16305&amp;'[1]NBA-Data-1980-2019'!$A$1:$A$16305,'[1]NBA-Data-1980-2019'!$D$1:$D$16305,"",0)</f>
        <v/>
      </c>
      <c r="C309" s="2" t="str" cm="1">
        <f t="array" ref="C309">_xlfn.XLOOKUP($A309&amp;C$5,'[1]NBA-Data-1980-2019'!$B$1:$B$16305&amp;'[1]NBA-Data-1980-2019'!$A$1:$A$16305,'[1]NBA-Data-1980-2019'!$D$1:$D$16305,"",0)</f>
        <v/>
      </c>
      <c r="D309" s="2" t="str" cm="1">
        <f t="array" ref="D309">_xlfn.XLOOKUP($A309&amp;D$5,'[1]NBA-Data-1980-2019'!$B$1:$B$16305&amp;'[1]NBA-Data-1980-2019'!$A$1:$A$16305,'[1]NBA-Data-1980-2019'!$D$1:$D$16305,"",0)</f>
        <v/>
      </c>
      <c r="E309" s="2" t="str" cm="1">
        <f t="array" ref="E309">_xlfn.XLOOKUP($A309&amp;E$5,'[1]NBA-Data-1980-2019'!$B$1:$B$16305&amp;'[1]NBA-Data-1980-2019'!$A$1:$A$16305,'[1]NBA-Data-1980-2019'!$D$1:$D$16305,"",0)</f>
        <v/>
      </c>
      <c r="F309" s="2" t="str" cm="1">
        <f t="array" ref="F309">_xlfn.XLOOKUP($A309&amp;F$5,'[1]NBA-Data-1980-2019'!$B$1:$B$16305&amp;'[1]NBA-Data-1980-2019'!$A$1:$A$16305,'[1]NBA-Data-1980-2019'!$D$1:$D$16305,"",0)</f>
        <v/>
      </c>
      <c r="G309" s="2" t="str" cm="1">
        <f t="array" ref="G309">_xlfn.XLOOKUP($A309&amp;G$5,'[1]NBA-Data-1980-2019'!$B$1:$B$16305&amp;'[1]NBA-Data-1980-2019'!$A$1:$A$16305,'[1]NBA-Data-1980-2019'!$D$1:$D$16305,"",0)</f>
        <v/>
      </c>
      <c r="H309" s="2" t="str" cm="1">
        <f t="array" ref="H309">_xlfn.XLOOKUP($A309&amp;H$5,'[1]NBA-Data-1980-2019'!$B$1:$B$16305&amp;'[1]NBA-Data-1980-2019'!$A$1:$A$16305,'[1]NBA-Data-1980-2019'!$D$1:$D$16305,"",0)</f>
        <v/>
      </c>
      <c r="I309" s="2" t="str" cm="1">
        <f t="array" ref="I309">_xlfn.XLOOKUP($A309&amp;I$5,'[1]NBA-Data-1980-2019'!$B$1:$B$16305&amp;'[1]NBA-Data-1980-2019'!$A$1:$A$16305,'[1]NBA-Data-1980-2019'!$D$1:$D$16305,"",0)</f>
        <v/>
      </c>
      <c r="J309" s="2" t="str" cm="1">
        <f t="array" ref="J309">_xlfn.XLOOKUP($A309&amp;J$5,'[1]NBA-Data-1980-2019'!$B$1:$B$16305&amp;'[1]NBA-Data-1980-2019'!$A$1:$A$16305,'[1]NBA-Data-1980-2019'!$D$1:$D$16305,"",0)</f>
        <v>LAL</v>
      </c>
      <c r="K309" s="2" t="str" cm="1">
        <f t="array" ref="K309">_xlfn.XLOOKUP($A309&amp;K$5,'[1]NBA-Data-1980-2019'!$B$1:$B$16305&amp;'[1]NBA-Data-1980-2019'!$A$1:$A$16305,'[1]NBA-Data-1980-2019'!$D$1:$D$16305,"",0)</f>
        <v>TOT</v>
      </c>
      <c r="L309" s="2" t="str" cm="1">
        <f t="array" ref="L309">_xlfn.XLOOKUP($A309&amp;L$5,'[1]NBA-Data-1980-2019'!$B$1:$B$16305&amp;'[1]NBA-Data-1980-2019'!$A$1:$A$16305,'[1]NBA-Data-1980-2019'!$D$1:$D$16305,"",0)</f>
        <v>MIN</v>
      </c>
      <c r="M309" s="2" t="str" cm="1">
        <f t="array" ref="M309">_xlfn.XLOOKUP($A309&amp;M$5,'[1]NBA-Data-1980-2019'!$B$1:$B$16305&amp;'[1]NBA-Data-1980-2019'!$A$1:$A$16305,'[1]NBA-Data-1980-2019'!$D$1:$D$16305,"",0)</f>
        <v/>
      </c>
      <c r="N309" s="2" t="str" cm="1">
        <f t="array" ref="N309">_xlfn.XLOOKUP($A309&amp;N$5,'[1]NBA-Data-1980-2019'!$B$1:$B$16305&amp;'[1]NBA-Data-1980-2019'!$A$1:$A$16305,'[1]NBA-Data-1980-2019'!$D$1:$D$16305,"",0)</f>
        <v/>
      </c>
      <c r="O309" s="2" t="str" cm="1">
        <f t="array" ref="O309">_xlfn.XLOOKUP($A309&amp;O$5,'[1]NBA-Data-1980-2019'!$B$1:$B$16305&amp;'[1]NBA-Data-1980-2019'!$A$1:$A$16305,'[1]NBA-Data-1980-2019'!$D$1:$D$16305,"",0)</f>
        <v/>
      </c>
      <c r="P309" s="2" t="str" cm="1">
        <f t="array" ref="P309">_xlfn.XLOOKUP($A309&amp;P$5,'[1]NBA-Data-1980-2019'!$B$1:$B$16305&amp;'[1]NBA-Data-1980-2019'!$A$1:$A$16305,'[1]NBA-Data-1980-2019'!$D$1:$D$16305,"",0)</f>
        <v/>
      </c>
      <c r="Q309" s="2" t="str" cm="1">
        <f t="array" ref="Q309">_xlfn.XLOOKUP($A309&amp;Q$5,'[1]NBA-Data-1980-2019'!$B$1:$B$16305&amp;'[1]NBA-Data-1980-2019'!$A$1:$A$16305,'[1]NBA-Data-1980-2019'!$D$1:$D$16305,"",0)</f>
        <v/>
      </c>
      <c r="R309" s="2" t="str" cm="1">
        <f t="array" ref="R309">_xlfn.XLOOKUP($A309&amp;R$5,'[1]NBA-Data-1980-2019'!$B$1:$B$16305&amp;'[1]NBA-Data-1980-2019'!$A$1:$A$16305,'[1]NBA-Data-1980-2019'!$D$1:$D$16305,"",0)</f>
        <v/>
      </c>
      <c r="S309" s="2" t="str" cm="1">
        <f t="array" ref="S309">_xlfn.XLOOKUP($A309&amp;S$5,'[1]NBA-Data-1980-2019'!$B$1:$B$16305&amp;'[1]NBA-Data-1980-2019'!$A$1:$A$16305,'[1]NBA-Data-1980-2019'!$D$1:$D$16305,"",0)</f>
        <v/>
      </c>
      <c r="T309" s="2" t="str" cm="1">
        <f t="array" ref="T309">_xlfn.XLOOKUP($A309&amp;T$5,'[1]NBA-Data-1980-2019'!$B$1:$B$16305&amp;'[1]NBA-Data-1980-2019'!$A$1:$A$16305,'[1]NBA-Data-1980-2019'!$D$1:$D$16305,"",0)</f>
        <v/>
      </c>
      <c r="U309" s="2" t="str" cm="1">
        <f t="array" ref="U309">_xlfn.XLOOKUP($A309&amp;U$5,'[1]NBA-Data-1980-2019'!$B$1:$B$16305&amp;'[1]NBA-Data-1980-2019'!$A$1:$A$16305,'[1]NBA-Data-1980-2019'!$D$1:$D$16305,"",0)</f>
        <v/>
      </c>
      <c r="V309" s="2" t="str" cm="1">
        <f t="array" ref="V309">_xlfn.XLOOKUP($A309&amp;V$5,'[1]NBA-Data-1980-2019'!$B$1:$B$16305&amp;'[1]NBA-Data-1980-2019'!$A$1:$A$16305,'[1]NBA-Data-1980-2019'!$D$1:$D$16305,"",0)</f>
        <v/>
      </c>
      <c r="W309" s="2" t="str" cm="1">
        <f t="array" ref="W309">_xlfn.XLOOKUP($A309&amp;W$5,'[1]NBA-Data-1980-2019'!$B$1:$B$16305&amp;'[1]NBA-Data-1980-2019'!$A$1:$A$16305,'[1]NBA-Data-1980-2019'!$D$1:$D$16305,"",0)</f>
        <v/>
      </c>
      <c r="X309" s="2" t="str" cm="1">
        <f t="array" ref="X309">_xlfn.XLOOKUP($A309&amp;X$5,'[1]NBA-Data-1980-2019'!$B$1:$B$16305&amp;'[1]NBA-Data-1980-2019'!$A$1:$A$16305,'[1]NBA-Data-1980-2019'!$D$1:$D$16305,"",0)</f>
        <v/>
      </c>
      <c r="Y309" s="2" t="str" cm="1">
        <f t="array" ref="Y309">_xlfn.XLOOKUP($A309&amp;Y$5,'[1]NBA-Data-1980-2019'!$B$1:$B$16305&amp;'[1]NBA-Data-1980-2019'!$A$1:$A$16305,'[1]NBA-Data-1980-2019'!$D$1:$D$16305,"",0)</f>
        <v/>
      </c>
      <c r="Z309" s="2" t="str" cm="1">
        <f t="array" ref="Z309">_xlfn.XLOOKUP($A309&amp;Z$5,'[1]NBA-Data-1980-2019'!$B$1:$B$16305&amp;'[1]NBA-Data-1980-2019'!$A$1:$A$16305,'[1]NBA-Data-1980-2019'!$D$1:$D$16305,"",0)</f>
        <v/>
      </c>
      <c r="AA309" s="2" t="str" cm="1">
        <f t="array" ref="AA309">_xlfn.XLOOKUP($A309&amp;AA$5,'[1]NBA-Data-1980-2019'!$B$1:$B$16305&amp;'[1]NBA-Data-1980-2019'!$A$1:$A$16305,'[1]NBA-Data-1980-2019'!$D$1:$D$16305,"",0)</f>
        <v/>
      </c>
      <c r="AB309" s="2" t="str" cm="1">
        <f t="array" ref="AB309">_xlfn.XLOOKUP($A309&amp;AB$5,'[1]NBA-Data-1980-2019'!$B$1:$B$16305&amp;'[1]NBA-Data-1980-2019'!$A$1:$A$16305,'[1]NBA-Data-1980-2019'!$D$1:$D$16305,"",0)</f>
        <v/>
      </c>
      <c r="AC309" s="2" t="str" cm="1">
        <f t="array" ref="AC309">_xlfn.XLOOKUP($A309&amp;AC$5,'[1]NBA-Data-1980-2019'!$B$1:$B$16305&amp;'[1]NBA-Data-1980-2019'!$A$1:$A$16305,'[1]NBA-Data-1980-2019'!$D$1:$D$16305,"",0)</f>
        <v/>
      </c>
      <c r="AD309" s="2" t="str" cm="1">
        <f t="array" ref="AD309">_xlfn.XLOOKUP($A309&amp;AD$5,'[1]NBA-Data-1980-2019'!$B$1:$B$16305&amp;'[1]NBA-Data-1980-2019'!$A$1:$A$16305,'[1]NBA-Data-1980-2019'!$D$1:$D$16305,"",0)</f>
        <v/>
      </c>
      <c r="AE309" s="2" t="str" cm="1">
        <f t="array" ref="AE309">_xlfn.XLOOKUP($A309&amp;AE$5,'[1]NBA-Data-1980-2019'!$B$1:$B$16305&amp;'[1]NBA-Data-1980-2019'!$A$1:$A$16305,'[1]NBA-Data-1980-2019'!$D$1:$D$16305,"",0)</f>
        <v/>
      </c>
      <c r="AF309" s="2" t="str" cm="1">
        <f t="array" ref="AF309">_xlfn.XLOOKUP($A309&amp;AF$5,'[1]NBA-Data-1980-2019'!$B$1:$B$16305&amp;'[1]NBA-Data-1980-2019'!$A$1:$A$16305,'[1]NBA-Data-1980-2019'!$D$1:$D$16305,"",0)</f>
        <v/>
      </c>
      <c r="AG309" s="2" t="str" cm="1">
        <f t="array" ref="AG309">_xlfn.XLOOKUP($A309&amp;AG$5,'[1]NBA-Data-1980-2019'!$B$1:$B$16305&amp;'[1]NBA-Data-1980-2019'!$A$1:$A$16305,'[1]NBA-Data-1980-2019'!$D$1:$D$16305,"",0)</f>
        <v/>
      </c>
      <c r="AH309" s="2" t="str" cm="1">
        <f t="array" ref="AH309">_xlfn.XLOOKUP($A309&amp;AH$5,'[1]NBA-Data-1980-2019'!$B$1:$B$16305&amp;'[1]NBA-Data-1980-2019'!$A$1:$A$16305,'[1]NBA-Data-1980-2019'!$H$1:$H$16305,"",0)</f>
        <v/>
      </c>
      <c r="AI309" s="2" t="str" cm="1">
        <f t="array" ref="AI309">_xlfn.XLOOKUP($A309&amp;AI$5,'[1]NBA-Data-1980-2019'!$B$1:$B$16305&amp;'[1]NBA-Data-1980-2019'!$A$1:$A$16305,'[1]NBA-Data-1980-2019'!$H$1:$H$16305,"",0)</f>
        <v/>
      </c>
      <c r="AJ309" s="2" t="str" cm="1">
        <f t="array" ref="AJ309">_xlfn.XLOOKUP($A309&amp;AJ$5,'[1]NBA-Data-1980-2019'!$B$1:$B$16305&amp;'[1]NBA-Data-1980-2019'!$A$1:$A$16305,'[1]NBA-Data-1980-2019'!$H$1:$H$16305,"",0)</f>
        <v/>
      </c>
      <c r="AK309" s="2" t="str" cm="1">
        <f t="array" ref="AK309">_xlfn.XLOOKUP($A309&amp;AK$5,'[1]NBA-Data-1980-2019'!$B$1:$B$16305&amp;'[1]NBA-Data-1980-2019'!$A$1:$A$16305,'[1]NBA-Data-1980-2019'!$H$1:$H$16305,"",0)</f>
        <v/>
      </c>
      <c r="AL309" s="2" t="str" cm="1">
        <f t="array" ref="AL309">_xlfn.XLOOKUP($A309&amp;AL$5,'[1]NBA-Data-1980-2019'!$B$1:$B$16305&amp;'[1]NBA-Data-1980-2019'!$A$1:$A$16305,'[1]NBA-Data-1980-2019'!$H$1:$H$16305,"",0)</f>
        <v/>
      </c>
      <c r="AM309" s="2" t="str" cm="1">
        <f t="array" ref="AM309">_xlfn.XLOOKUP($A309&amp;AM$5,'[1]NBA-Data-1980-2019'!$B$1:$B$16305&amp;'[1]NBA-Data-1980-2019'!$A$1:$A$16305,'[1]NBA-Data-1980-2019'!$H$1:$H$16305,"",0)</f>
        <v/>
      </c>
      <c r="AN309" s="2" t="str" cm="1">
        <f t="array" ref="AN309">_xlfn.XLOOKUP($A309&amp;AN$5,'[1]NBA-Data-1980-2019'!$B$1:$B$16305&amp;'[1]NBA-Data-1980-2019'!$A$1:$A$16305,'[1]NBA-Data-1980-2019'!$H$1:$H$16305,"",0)</f>
        <v/>
      </c>
      <c r="AO309" s="2" t="str" cm="1">
        <f t="array" ref="AO309">_xlfn.XLOOKUP($A309&amp;AO$5,'[1]NBA-Data-1980-2019'!$B$1:$B$16305&amp;'[1]NBA-Data-1980-2019'!$A$1:$A$16305,'[1]NBA-Data-1980-2019'!$H$1:$H$16305,"",0)</f>
        <v/>
      </c>
      <c r="AP309" s="2" cm="1">
        <f t="array" ref="AP309">_xlfn.XLOOKUP($A309&amp;AP$5,'[1]NBA-Data-1980-2019'!$B$1:$B$16305&amp;'[1]NBA-Data-1980-2019'!$A$1:$A$16305,'[1]NBA-Data-1980-2019'!$H$1:$H$16305,"",0)</f>
        <v>12</v>
      </c>
      <c r="AQ309" s="2" cm="1">
        <f t="array" ref="AQ309">_xlfn.XLOOKUP($A309&amp;AQ$5,'[1]NBA-Data-1980-2019'!$B$1:$B$16305&amp;'[1]NBA-Data-1980-2019'!$A$1:$A$16305,'[1]NBA-Data-1980-2019'!$H$1:$H$16305,"",0)</f>
        <v>681.19999999999993</v>
      </c>
      <c r="AR309" s="2" cm="1">
        <f t="array" ref="AR309">_xlfn.XLOOKUP($A309&amp;AR$5,'[1]NBA-Data-1980-2019'!$B$1:$B$16305&amp;'[1]NBA-Data-1980-2019'!$A$1:$A$16305,'[1]NBA-Data-1980-2019'!$H$1:$H$16305,"",0)</f>
        <v>58.800000000000004</v>
      </c>
      <c r="AS309" s="2" t="str" cm="1">
        <f t="array" ref="AS309">_xlfn.XLOOKUP($A309&amp;AS$5,'[1]NBA-Data-1980-2019'!$B$1:$B$16305&amp;'[1]NBA-Data-1980-2019'!$A$1:$A$16305,'[1]NBA-Data-1980-2019'!$H$1:$H$16305,"",0)</f>
        <v/>
      </c>
      <c r="AT309" s="2" t="str" cm="1">
        <f t="array" ref="AT309">_xlfn.XLOOKUP($A309&amp;AT$5,'[1]NBA-Data-1980-2019'!$B$1:$B$16305&amp;'[1]NBA-Data-1980-2019'!$A$1:$A$16305,'[1]NBA-Data-1980-2019'!$H$1:$H$16305,"",0)</f>
        <v/>
      </c>
      <c r="AU309" s="2" t="str" cm="1">
        <f t="array" ref="AU309">_xlfn.XLOOKUP($A309&amp;AU$5,'[1]NBA-Data-1980-2019'!$B$1:$B$16305&amp;'[1]NBA-Data-1980-2019'!$A$1:$A$16305,'[1]NBA-Data-1980-2019'!$H$1:$H$16305,"",0)</f>
        <v/>
      </c>
      <c r="AV309" s="2" t="str" cm="1">
        <f t="array" ref="AV309">_xlfn.XLOOKUP($A309&amp;AV$5,'[1]NBA-Data-1980-2019'!$B$1:$B$16305&amp;'[1]NBA-Data-1980-2019'!$A$1:$A$16305,'[1]NBA-Data-1980-2019'!$H$1:$H$16305,"",0)</f>
        <v/>
      </c>
      <c r="AW309" s="2" t="str" cm="1">
        <f t="array" ref="AW309">_xlfn.XLOOKUP($A309&amp;AW$5,'[1]NBA-Data-1980-2019'!$B$1:$B$16305&amp;'[1]NBA-Data-1980-2019'!$A$1:$A$16305,'[1]NBA-Data-1980-2019'!$H$1:$H$16305,"",0)</f>
        <v/>
      </c>
      <c r="AX309" s="2" t="str" cm="1">
        <f t="array" ref="AX309">_xlfn.XLOOKUP($A309&amp;AX$5,'[1]NBA-Data-1980-2019'!$B$1:$B$16305&amp;'[1]NBA-Data-1980-2019'!$A$1:$A$16305,'[1]NBA-Data-1980-2019'!$H$1:$H$16305,"",0)</f>
        <v/>
      </c>
      <c r="AY309" s="2" t="str" cm="1">
        <f t="array" ref="AY309">_xlfn.XLOOKUP($A309&amp;AY$5,'[1]NBA-Data-1980-2019'!$B$1:$B$16305&amp;'[1]NBA-Data-1980-2019'!$A$1:$A$16305,'[1]NBA-Data-1980-2019'!$H$1:$H$16305,"",0)</f>
        <v/>
      </c>
      <c r="AZ309" s="2" t="str" cm="1">
        <f t="array" ref="AZ309">_xlfn.XLOOKUP($A309&amp;AZ$5,'[1]NBA-Data-1980-2019'!$B$1:$B$16305&amp;'[1]NBA-Data-1980-2019'!$A$1:$A$16305,'[1]NBA-Data-1980-2019'!$H$1:$H$16305,"",0)</f>
        <v/>
      </c>
      <c r="BA309" s="2" t="str" cm="1">
        <f t="array" ref="BA309">_xlfn.XLOOKUP($A309&amp;BA$5,'[1]NBA-Data-1980-2019'!$B$1:$B$16305&amp;'[1]NBA-Data-1980-2019'!$A$1:$A$16305,'[1]NBA-Data-1980-2019'!$H$1:$H$16305,"",0)</f>
        <v/>
      </c>
      <c r="BB309" s="2" t="str" cm="1">
        <f t="array" ref="BB309">_xlfn.XLOOKUP($A309&amp;BB$5,'[1]NBA-Data-1980-2019'!$B$1:$B$16305&amp;'[1]NBA-Data-1980-2019'!$A$1:$A$16305,'[1]NBA-Data-1980-2019'!$H$1:$H$16305,"",0)</f>
        <v/>
      </c>
      <c r="BC309" s="2" t="str" cm="1">
        <f t="array" ref="BC309">_xlfn.XLOOKUP($A309&amp;BC$5,'[1]NBA-Data-1980-2019'!$B$1:$B$16305&amp;'[1]NBA-Data-1980-2019'!$A$1:$A$16305,'[1]NBA-Data-1980-2019'!$H$1:$H$16305,"",0)</f>
        <v/>
      </c>
      <c r="BD309" s="2" t="str" cm="1">
        <f t="array" ref="BD309">_xlfn.XLOOKUP($A309&amp;BD$5,'[1]NBA-Data-1980-2019'!$B$1:$B$16305&amp;'[1]NBA-Data-1980-2019'!$A$1:$A$16305,'[1]NBA-Data-1980-2019'!$H$1:$H$16305,"",0)</f>
        <v/>
      </c>
      <c r="BE309" s="2" t="str" cm="1">
        <f t="array" ref="BE309">_xlfn.XLOOKUP($A309&amp;BE$5,'[1]NBA-Data-1980-2019'!$B$1:$B$16305&amp;'[1]NBA-Data-1980-2019'!$A$1:$A$16305,'[1]NBA-Data-1980-2019'!$H$1:$H$16305,"",0)</f>
        <v/>
      </c>
      <c r="BF309" s="2" t="str" cm="1">
        <f t="array" ref="BF309">_xlfn.XLOOKUP($A309&amp;BF$5,'[1]NBA-Data-1980-2019'!$B$1:$B$16305&amp;'[1]NBA-Data-1980-2019'!$A$1:$A$16305,'[1]NBA-Data-1980-2019'!$H$1:$H$16305,"",0)</f>
        <v/>
      </c>
      <c r="BG309" s="2" t="str" cm="1">
        <f t="array" ref="BG309">_xlfn.XLOOKUP($A309&amp;BG$5,'[1]NBA-Data-1980-2019'!$B$1:$B$16305&amp;'[1]NBA-Data-1980-2019'!$A$1:$A$16305,'[1]NBA-Data-1980-2019'!$H$1:$H$16305,"",0)</f>
        <v/>
      </c>
      <c r="BH309" s="2" t="str" cm="1">
        <f t="array" ref="BH309">_xlfn.XLOOKUP($A309&amp;BH$5,'[1]NBA-Data-1980-2019'!$B$1:$B$16305&amp;'[1]NBA-Data-1980-2019'!$A$1:$A$16305,'[1]NBA-Data-1980-2019'!$H$1:$H$16305,"",0)</f>
        <v/>
      </c>
      <c r="BI309" s="2" t="str" cm="1">
        <f t="array" ref="BI309">_xlfn.XLOOKUP($A309&amp;BI$5,'[1]NBA-Data-1980-2019'!$B$1:$B$16305&amp;'[1]NBA-Data-1980-2019'!$A$1:$A$16305,'[1]NBA-Data-1980-2019'!$H$1:$H$16305,"",0)</f>
        <v/>
      </c>
      <c r="BJ309" s="2" t="str" cm="1">
        <f t="array" ref="BJ309">_xlfn.XLOOKUP($A309&amp;BJ$5,'[1]NBA-Data-1980-2019'!$B$1:$B$16305&amp;'[1]NBA-Data-1980-2019'!$A$1:$A$16305,'[1]NBA-Data-1980-2019'!$H$1:$H$16305,"",0)</f>
        <v/>
      </c>
      <c r="BK309" s="2" t="str" cm="1">
        <f t="array" ref="BK309">_xlfn.XLOOKUP($A309&amp;BK$5,'[1]NBA-Data-1980-2019'!$B$1:$B$16305&amp;'[1]NBA-Data-1980-2019'!$A$1:$A$16305,'[1]NBA-Data-1980-2019'!$H$1:$H$16305,"",0)</f>
        <v/>
      </c>
      <c r="BL309" s="2" t="str" cm="1">
        <f t="array" ref="BL309">_xlfn.XLOOKUP($A309&amp;BL$5,'[1]NBA-Data-1980-2019'!$B$1:$B$16305&amp;'[1]NBA-Data-1980-2019'!$A$1:$A$16305,'[1]NBA-Data-1980-2019'!$H$1:$H$16305,"",0)</f>
        <v/>
      </c>
      <c r="BM309" s="2" t="str" cm="1">
        <f t="array" ref="BM309">_xlfn.XLOOKUP($A309&amp;BM$5,'[1]NBA-Data-1980-2019'!$B$1:$B$16305&amp;'[1]NBA-Data-1980-2019'!$A$1:$A$16305,'[1]NBA-Data-1980-2019'!$H$1:$H$16305,"",0)</f>
        <v/>
      </c>
      <c r="BN309" s="2" t="str" cm="1">
        <f t="array" ref="BN309">_xlfn.XLOOKUP($A309&amp;BN$5,'[1]NBA-Data-1980-2019'!$B$1:$B$16305&amp;'[1]NBA-Data-1980-2019'!$A$1:$A$16305,'[1]NBA-Data-1980-2019'!$F$1:$F$16305,"",0)</f>
        <v/>
      </c>
      <c r="BO309" s="2" t="str" cm="1">
        <f t="array" ref="BO309">_xlfn.XLOOKUP($A309&amp;BO$5,'[1]NBA-Data-1980-2019'!$B$1:$B$16305&amp;'[1]NBA-Data-1980-2019'!$A$1:$A$16305,'[1]NBA-Data-1980-2019'!$F$1:$F$16305,"",0)</f>
        <v/>
      </c>
      <c r="BP309" s="2" t="str" cm="1">
        <f t="array" ref="BP309">_xlfn.XLOOKUP($A309&amp;BP$5,'[1]NBA-Data-1980-2019'!$B$1:$B$16305&amp;'[1]NBA-Data-1980-2019'!$A$1:$A$16305,'[1]NBA-Data-1980-2019'!$F$1:$F$16305,"",0)</f>
        <v/>
      </c>
      <c r="BQ309" s="2" t="str" cm="1">
        <f t="array" ref="BQ309">_xlfn.XLOOKUP($A309&amp;BQ$5,'[1]NBA-Data-1980-2019'!$B$1:$B$16305&amp;'[1]NBA-Data-1980-2019'!$A$1:$A$16305,'[1]NBA-Data-1980-2019'!$F$1:$F$16305,"",0)</f>
        <v/>
      </c>
      <c r="BR309" s="2" t="str" cm="1">
        <f t="array" ref="BR309">_xlfn.XLOOKUP($A309&amp;BR$5,'[1]NBA-Data-1980-2019'!$B$1:$B$16305&amp;'[1]NBA-Data-1980-2019'!$A$1:$A$16305,'[1]NBA-Data-1980-2019'!$F$1:$F$16305,"",0)</f>
        <v/>
      </c>
      <c r="BS309" s="2" t="str" cm="1">
        <f t="array" ref="BS309">_xlfn.XLOOKUP($A309&amp;BS$5,'[1]NBA-Data-1980-2019'!$B$1:$B$16305&amp;'[1]NBA-Data-1980-2019'!$A$1:$A$16305,'[1]NBA-Data-1980-2019'!$F$1:$F$16305,"",0)</f>
        <v/>
      </c>
      <c r="BT309" s="2" t="str" cm="1">
        <f t="array" ref="BT309">_xlfn.XLOOKUP($A309&amp;BT$5,'[1]NBA-Data-1980-2019'!$B$1:$B$16305&amp;'[1]NBA-Data-1980-2019'!$A$1:$A$16305,'[1]NBA-Data-1980-2019'!$F$1:$F$16305,"",0)</f>
        <v/>
      </c>
      <c r="BU309" s="2" t="str" cm="1">
        <f t="array" ref="BU309">_xlfn.XLOOKUP($A309&amp;BU$5,'[1]NBA-Data-1980-2019'!$B$1:$B$16305&amp;'[1]NBA-Data-1980-2019'!$A$1:$A$16305,'[1]NBA-Data-1980-2019'!$F$1:$F$16305,"",0)</f>
        <v/>
      </c>
      <c r="BV309" s="2" cm="1">
        <f t="array" ref="BV309">_xlfn.XLOOKUP($A309&amp;BV$5,'[1]NBA-Data-1980-2019'!$B$1:$B$16305&amp;'[1]NBA-Data-1980-2019'!$A$1:$A$16305,'[1]NBA-Data-1980-2019'!$F$1:$F$16305,"",0)</f>
        <v>20.6</v>
      </c>
      <c r="BW309" s="2" cm="1">
        <f t="array" ref="BW309">_xlfn.XLOOKUP($A309&amp;BW$5,'[1]NBA-Data-1980-2019'!$B$1:$B$16305&amp;'[1]NBA-Data-1980-2019'!$A$1:$A$16305,'[1]NBA-Data-1980-2019'!$F$1:$F$16305,"",0)</f>
        <v>11.1</v>
      </c>
      <c r="BX309" s="2" cm="1">
        <f t="array" ref="BX309">_xlfn.XLOOKUP($A309&amp;BX$5,'[1]NBA-Data-1980-2019'!$B$1:$B$16305&amp;'[1]NBA-Data-1980-2019'!$A$1:$A$16305,'[1]NBA-Data-1980-2019'!$F$1:$F$16305,"",0)</f>
        <v>10.7</v>
      </c>
      <c r="BY309" s="2" t="str" cm="1">
        <f t="array" ref="BY309">_xlfn.XLOOKUP($A309&amp;BY$5,'[1]NBA-Data-1980-2019'!$B$1:$B$16305&amp;'[1]NBA-Data-1980-2019'!$A$1:$A$16305,'[1]NBA-Data-1980-2019'!$F$1:$F$16305,"",0)</f>
        <v/>
      </c>
      <c r="BZ309" s="2" t="str" cm="1">
        <f t="array" ref="BZ309">_xlfn.XLOOKUP($A309&amp;BZ$5,'[1]NBA-Data-1980-2019'!$B$1:$B$16305&amp;'[1]NBA-Data-1980-2019'!$A$1:$A$16305,'[1]NBA-Data-1980-2019'!$F$1:$F$16305,"",0)</f>
        <v/>
      </c>
      <c r="CA309" s="2" t="str" cm="1">
        <f t="array" ref="CA309">_xlfn.XLOOKUP($A309&amp;CA$5,'[1]NBA-Data-1980-2019'!$B$1:$B$16305&amp;'[1]NBA-Data-1980-2019'!$A$1:$A$16305,'[1]NBA-Data-1980-2019'!$F$1:$F$16305,"",0)</f>
        <v/>
      </c>
      <c r="CB309" s="2" t="str" cm="1">
        <f t="array" ref="CB309">_xlfn.XLOOKUP($A309&amp;CB$5,'[1]NBA-Data-1980-2019'!$B$1:$B$16305&amp;'[1]NBA-Data-1980-2019'!$A$1:$A$16305,'[1]NBA-Data-1980-2019'!$F$1:$F$16305,"",0)</f>
        <v/>
      </c>
      <c r="CC309" s="2" t="str" cm="1">
        <f t="array" ref="CC309">_xlfn.XLOOKUP($A309&amp;CC$5,'[1]NBA-Data-1980-2019'!$B$1:$B$16305&amp;'[1]NBA-Data-1980-2019'!$A$1:$A$16305,'[1]NBA-Data-1980-2019'!$F$1:$F$16305,"",0)</f>
        <v/>
      </c>
      <c r="CD309" s="2" t="str" cm="1">
        <f t="array" ref="CD309">_xlfn.XLOOKUP($A309&amp;CD$5,'[1]NBA-Data-1980-2019'!$B$1:$B$16305&amp;'[1]NBA-Data-1980-2019'!$A$1:$A$16305,'[1]NBA-Data-1980-2019'!$F$1:$F$16305,"",0)</f>
        <v/>
      </c>
      <c r="CE309" s="2" t="str" cm="1">
        <f t="array" ref="CE309">_xlfn.XLOOKUP($A309&amp;CE$5,'[1]NBA-Data-1980-2019'!$B$1:$B$16305&amp;'[1]NBA-Data-1980-2019'!$A$1:$A$16305,'[1]NBA-Data-1980-2019'!$F$1:$F$16305,"",0)</f>
        <v/>
      </c>
      <c r="CF309" s="2" t="str" cm="1">
        <f t="array" ref="CF309">_xlfn.XLOOKUP($A309&amp;CF$5,'[1]NBA-Data-1980-2019'!$B$1:$B$16305&amp;'[1]NBA-Data-1980-2019'!$A$1:$A$16305,'[1]NBA-Data-1980-2019'!$F$1:$F$16305,"",0)</f>
        <v/>
      </c>
      <c r="CG309" s="2" t="str" cm="1">
        <f t="array" ref="CG309">_xlfn.XLOOKUP($A309&amp;CG$5,'[1]NBA-Data-1980-2019'!$B$1:$B$16305&amp;'[1]NBA-Data-1980-2019'!$A$1:$A$16305,'[1]NBA-Data-1980-2019'!$F$1:$F$16305,"",0)</f>
        <v/>
      </c>
      <c r="CH309" s="2" t="str" cm="1">
        <f t="array" ref="CH309">_xlfn.XLOOKUP($A309&amp;CH$5,'[1]NBA-Data-1980-2019'!$B$1:$B$16305&amp;'[1]NBA-Data-1980-2019'!$A$1:$A$16305,'[1]NBA-Data-1980-2019'!$F$1:$F$16305,"",0)</f>
        <v/>
      </c>
      <c r="CI309" s="2" t="str" cm="1">
        <f t="array" ref="CI309">_xlfn.XLOOKUP($A309&amp;CI$5,'[1]NBA-Data-1980-2019'!$B$1:$B$16305&amp;'[1]NBA-Data-1980-2019'!$A$1:$A$16305,'[1]NBA-Data-1980-2019'!$F$1:$F$16305,"",0)</f>
        <v/>
      </c>
      <c r="CJ309" s="2" t="str" cm="1">
        <f t="array" ref="CJ309">_xlfn.XLOOKUP($A309&amp;CJ$5,'[1]NBA-Data-1980-2019'!$B$1:$B$16305&amp;'[1]NBA-Data-1980-2019'!$A$1:$A$16305,'[1]NBA-Data-1980-2019'!$F$1:$F$16305,"",0)</f>
        <v/>
      </c>
      <c r="CK309" s="2" t="str" cm="1">
        <f t="array" ref="CK309">_xlfn.XLOOKUP($A309&amp;CK$5,'[1]NBA-Data-1980-2019'!$B$1:$B$16305&amp;'[1]NBA-Data-1980-2019'!$A$1:$A$16305,'[1]NBA-Data-1980-2019'!$F$1:$F$16305,"",0)</f>
        <v/>
      </c>
      <c r="CL309" s="2" t="str" cm="1">
        <f t="array" ref="CL309">_xlfn.XLOOKUP($A309&amp;CL$5,'[1]NBA-Data-1980-2019'!$B$1:$B$16305&amp;'[1]NBA-Data-1980-2019'!$A$1:$A$16305,'[1]NBA-Data-1980-2019'!$F$1:$F$16305,"",0)</f>
        <v/>
      </c>
      <c r="CM309" s="2" t="str" cm="1">
        <f t="array" ref="CM309">_xlfn.XLOOKUP($A309&amp;CM$5,'[1]NBA-Data-1980-2019'!$B$1:$B$16305&amp;'[1]NBA-Data-1980-2019'!$A$1:$A$16305,'[1]NBA-Data-1980-2019'!$F$1:$F$16305,"",0)</f>
        <v/>
      </c>
      <c r="CN309" s="2" t="str" cm="1">
        <f t="array" ref="CN309">_xlfn.XLOOKUP($A309&amp;CN$5,'[1]NBA-Data-1980-2019'!$B$1:$B$16305&amp;'[1]NBA-Data-1980-2019'!$A$1:$A$16305,'[1]NBA-Data-1980-2019'!$F$1:$F$16305,"",0)</f>
        <v/>
      </c>
      <c r="CO309" s="2" t="str" cm="1">
        <f t="array" ref="CO309">_xlfn.XLOOKUP($A309&amp;CO$5,'[1]NBA-Data-1980-2019'!$B$1:$B$16305&amp;'[1]NBA-Data-1980-2019'!$A$1:$A$16305,'[1]NBA-Data-1980-2019'!$F$1:$F$16305,"",0)</f>
        <v/>
      </c>
      <c r="CP309" s="2" t="str" cm="1">
        <f t="array" ref="CP309">_xlfn.XLOOKUP($A309&amp;CP$5,'[1]NBA-Data-1980-2019'!$B$1:$B$16305&amp;'[1]NBA-Data-1980-2019'!$A$1:$A$16305,'[1]NBA-Data-1980-2019'!$F$1:$F$16305,"",0)</f>
        <v/>
      </c>
      <c r="CQ309" s="2" t="str" cm="1">
        <f t="array" ref="CQ309">_xlfn.XLOOKUP($A309&amp;CQ$5,'[1]NBA-Data-1980-2019'!$B$1:$B$16305&amp;'[1]NBA-Data-1980-2019'!$A$1:$A$16305,'[1]NBA-Data-1980-2019'!$F$1:$F$16305,"",0)</f>
        <v/>
      </c>
      <c r="CR309" s="2" t="str" cm="1">
        <f t="array" ref="CR309">_xlfn.XLOOKUP($A309&amp;CR$5,'[1]NBA-Data-1980-2019'!$B$1:$B$16305&amp;'[1]NBA-Data-1980-2019'!$A$1:$A$16305,'[1]NBA-Data-1980-2019'!$F$1:$F$16305,"",0)</f>
        <v/>
      </c>
      <c r="CS309" s="2" t="str" cm="1">
        <f t="array" ref="CS309">_xlfn.XLOOKUP($A309&amp;CS$5,'[1]NBA-Data-1980-2019'!$B$1:$B$16305&amp;'[1]NBA-Data-1980-2019'!$A$1:$A$16305,'[1]NBA-Data-1980-2019'!$F$1:$F$16305,"",0)</f>
        <v/>
      </c>
      <c r="CU309" s="2" t="str">
        <f>_xlfn.XLOOKUP($A309,TEAMS!$G$1:$G$839,TEAMS!$H$1:$H$839,"",0)</f>
        <v>PG</v>
      </c>
      <c r="CV309" s="2" t="str">
        <f>_xlfn.XLOOKUP($CU309,DASHBOARD!$B$22:$B$27,DASHBOARD!$C$22:$C$27,"",0)</f>
        <v>GUARD</v>
      </c>
      <c r="CY309" s="63">
        <f>SUMIFS('[1]NBA-Data-1980-2019'!$G$1:$G$16305,'[1]NBA-Data-1980-2019'!$B$1:$B$16305,$A309,'[1]NBA-Data-1980-2019'!$A$1:$A$16305,CY$9)</f>
        <v>0</v>
      </c>
      <c r="CZ309" s="63">
        <f>SUMIFS('[1]NBA-Data-1980-2019'!$G$1:$G$16305,'[1]NBA-Data-1980-2019'!$B$1:$B$16305,$A309,'[1]NBA-Data-1980-2019'!$A$1:$A$16305,CZ$9)</f>
        <v>0</v>
      </c>
      <c r="DA309" s="63">
        <f>SUMIFS('[1]NBA-Data-1980-2019'!$G$1:$G$16305,'[1]NBA-Data-1980-2019'!$B$1:$B$16305,$A309,'[1]NBA-Data-1980-2019'!$A$1:$A$16305,DA$9)</f>
        <v>0</v>
      </c>
      <c r="DB309" s="63">
        <f>SUMIFS('[1]NBA-Data-1980-2019'!$G$1:$G$16305,'[1]NBA-Data-1980-2019'!$B$1:$B$16305,$A309,'[1]NBA-Data-1980-2019'!$A$1:$A$16305,DB$9)</f>
        <v>0</v>
      </c>
      <c r="DC309" s="63">
        <f>SUMIFS('[1]NBA-Data-1980-2019'!$G$1:$G$16305,'[1]NBA-Data-1980-2019'!$B$1:$B$16305,$A309,'[1]NBA-Data-1980-2019'!$A$1:$A$16305,DC$9)</f>
        <v>0</v>
      </c>
      <c r="DD309" s="63">
        <f>SUMIFS('[1]NBA-Data-1980-2019'!$G$1:$G$16305,'[1]NBA-Data-1980-2019'!$B$1:$B$16305,$A309,'[1]NBA-Data-1980-2019'!$A$1:$A$16305,DD$9)</f>
        <v>0</v>
      </c>
      <c r="DE309" s="63">
        <f>SUMIFS('[1]NBA-Data-1980-2019'!$G$1:$G$16305,'[1]NBA-Data-1980-2019'!$B$1:$B$16305,$A309,'[1]NBA-Data-1980-2019'!$A$1:$A$16305,DE$9)</f>
        <v>0</v>
      </c>
      <c r="DF309" s="63">
        <f>SUMIFS('[1]NBA-Data-1980-2019'!$G$1:$G$16305,'[1]NBA-Data-1980-2019'!$B$1:$B$16305,$A309,'[1]NBA-Data-1980-2019'!$A$1:$A$16305,DF$9)</f>
        <v>0</v>
      </c>
      <c r="DG309" s="63">
        <f>SUMIFS('[1]NBA-Data-1980-2019'!$G$1:$G$16305,'[1]NBA-Data-1980-2019'!$B$1:$B$16305,$A309,'[1]NBA-Data-1980-2019'!$A$1:$A$16305,DG$9)</f>
        <v>559000</v>
      </c>
      <c r="DH309" s="63">
        <f>SUMIFS('[1]NBA-Data-1980-2019'!$G$1:$G$16305,'[1]NBA-Data-1980-2019'!$B$1:$B$16305,$A309,'[1]NBA-Data-1980-2019'!$A$1:$A$16305,DH$9)</f>
        <v>721080</v>
      </c>
      <c r="DI309" s="63">
        <f>SUMIFS('[1]NBA-Data-1980-2019'!$G$1:$G$16305,'[1]NBA-Data-1980-2019'!$B$1:$B$16305,$A309,'[1]NBA-Data-1980-2019'!$A$1:$A$16305,DI$9)</f>
        <v>498500</v>
      </c>
      <c r="DJ309" s="63">
        <f>SUMIFS('[1]NBA-Data-1980-2019'!$G$1:$G$16305,'[1]NBA-Data-1980-2019'!$B$1:$B$16305,$A309,'[1]NBA-Data-1980-2019'!$A$1:$A$16305,DJ$9)</f>
        <v>0</v>
      </c>
      <c r="DK309" s="63">
        <f>SUMIFS('[1]NBA-Data-1980-2019'!$G$1:$G$16305,'[1]NBA-Data-1980-2019'!$B$1:$B$16305,$A309,'[1]NBA-Data-1980-2019'!$A$1:$A$16305,DK$9)</f>
        <v>0</v>
      </c>
      <c r="DL309" s="63">
        <f>SUMIFS('[1]NBA-Data-1980-2019'!$G$1:$G$16305,'[1]NBA-Data-1980-2019'!$B$1:$B$16305,$A309,'[1]NBA-Data-1980-2019'!$A$1:$A$16305,DL$9)</f>
        <v>0</v>
      </c>
      <c r="DM309" s="63">
        <f>SUMIFS('[1]NBA-Data-1980-2019'!$G$1:$G$16305,'[1]NBA-Data-1980-2019'!$B$1:$B$16305,$A309,'[1]NBA-Data-1980-2019'!$A$1:$A$16305,DM$9)</f>
        <v>0</v>
      </c>
      <c r="DN309" s="63">
        <f>SUMIFS('[1]NBA-Data-1980-2019'!$G$1:$G$16305,'[1]NBA-Data-1980-2019'!$B$1:$B$16305,$A309,'[1]NBA-Data-1980-2019'!$A$1:$A$16305,DN$9)</f>
        <v>0</v>
      </c>
      <c r="DO309" s="63">
        <f>SUMIFS('[1]NBA-Data-1980-2019'!$G$1:$G$16305,'[1]NBA-Data-1980-2019'!$B$1:$B$16305,$A309,'[1]NBA-Data-1980-2019'!$A$1:$A$16305,DO$9)</f>
        <v>0</v>
      </c>
      <c r="DP309" s="63">
        <f>SUMIFS('[1]NBA-Data-1980-2019'!$G$1:$G$16305,'[1]NBA-Data-1980-2019'!$B$1:$B$16305,$A309,'[1]NBA-Data-1980-2019'!$A$1:$A$16305,DP$9)</f>
        <v>0</v>
      </c>
      <c r="DQ309" s="63">
        <f>SUMIFS('[1]NBA-Data-1980-2019'!$G$1:$G$16305,'[1]NBA-Data-1980-2019'!$B$1:$B$16305,$A309,'[1]NBA-Data-1980-2019'!$A$1:$A$16305,DQ$9)</f>
        <v>0</v>
      </c>
      <c r="DR309" s="63">
        <f>SUMIFS('[1]NBA-Data-1980-2019'!$G$1:$G$16305,'[1]NBA-Data-1980-2019'!$B$1:$B$16305,$A309,'[1]NBA-Data-1980-2019'!$A$1:$A$16305,DR$9)</f>
        <v>0</v>
      </c>
      <c r="DS309" s="63">
        <f>SUMIFS('[1]NBA-Data-1980-2019'!$G$1:$G$16305,'[1]NBA-Data-1980-2019'!$B$1:$B$16305,$A309,'[1]NBA-Data-1980-2019'!$A$1:$A$16305,DS$9)</f>
        <v>0</v>
      </c>
      <c r="DT309" s="63">
        <f>SUMIFS('[1]NBA-Data-1980-2019'!$G$1:$G$16305,'[1]NBA-Data-1980-2019'!$B$1:$B$16305,$A309,'[1]NBA-Data-1980-2019'!$A$1:$A$16305,DT$9)</f>
        <v>0</v>
      </c>
      <c r="DU309" s="63">
        <f>SUMIFS('[1]NBA-Data-1980-2019'!$G$1:$G$16305,'[1]NBA-Data-1980-2019'!$B$1:$B$16305,$A309,'[1]NBA-Data-1980-2019'!$A$1:$A$16305,DU$9)</f>
        <v>0</v>
      </c>
      <c r="DV309" s="63">
        <f>SUMIFS('[1]NBA-Data-1980-2019'!$G$1:$G$16305,'[1]NBA-Data-1980-2019'!$B$1:$B$16305,$A309,'[1]NBA-Data-1980-2019'!$A$1:$A$16305,DV$9)</f>
        <v>0</v>
      </c>
      <c r="DW309" s="63">
        <f>SUMIFS('[1]NBA-Data-1980-2019'!$G$1:$G$16305,'[1]NBA-Data-1980-2019'!$B$1:$B$16305,$A309,'[1]NBA-Data-1980-2019'!$A$1:$A$16305,DW$9)</f>
        <v>0</v>
      </c>
      <c r="DX309" s="63">
        <f>SUMIFS('[1]NBA-Data-1980-2019'!$G$1:$G$16305,'[1]NBA-Data-1980-2019'!$B$1:$B$16305,$A309,'[1]NBA-Data-1980-2019'!$A$1:$A$16305,DX$9)</f>
        <v>0</v>
      </c>
      <c r="DY309" s="63">
        <f>SUMIFS('[1]NBA-Data-1980-2019'!$G$1:$G$16305,'[1]NBA-Data-1980-2019'!$B$1:$B$16305,$A309,'[1]NBA-Data-1980-2019'!$A$1:$A$16305,DY$9)</f>
        <v>0</v>
      </c>
      <c r="DZ309" s="63">
        <f>SUMIFS('[1]NBA-Data-1980-2019'!$G$1:$G$16305,'[1]NBA-Data-1980-2019'!$B$1:$B$16305,$A309,'[1]NBA-Data-1980-2019'!$A$1:$A$16305,DZ$9)</f>
        <v>0</v>
      </c>
      <c r="EA309" s="63">
        <f>SUMIFS('[1]NBA-Data-1980-2019'!$G$1:$G$16305,'[1]NBA-Data-1980-2019'!$B$1:$B$16305,$A309,'[1]NBA-Data-1980-2019'!$A$1:$A$16305,EA$9)</f>
        <v>0</v>
      </c>
      <c r="EB309" s="63">
        <f>SUMIFS('[1]NBA-Data-1980-2019'!$G$1:$G$16305,'[1]NBA-Data-1980-2019'!$B$1:$B$16305,$A309,'[1]NBA-Data-1980-2019'!$A$1:$A$16305,EB$9)</f>
        <v>0</v>
      </c>
      <c r="EC309" s="63">
        <f>SUMIFS('[1]NBA-Data-1980-2019'!$G$1:$G$16305,'[1]NBA-Data-1980-2019'!$B$1:$B$16305,$A309,'[1]NBA-Data-1980-2019'!$A$1:$A$16305,EC$9)</f>
        <v>0</v>
      </c>
      <c r="ED309" s="63">
        <f>SUMIFS('[1]NBA-Data-1980-2019'!$G$1:$G$16305,'[1]NBA-Data-1980-2019'!$B$1:$B$16305,$A309,'[1]NBA-Data-1980-2019'!$A$1:$A$16305,ED$9)</f>
        <v>0</v>
      </c>
      <c r="EH309" s="2" t="s">
        <v>1482</v>
      </c>
    </row>
    <row r="310" spans="1:165" x14ac:dyDescent="0.2">
      <c r="A310" s="2" t="s">
        <v>623</v>
      </c>
      <c r="B310" s="2" t="str" cm="1">
        <f t="array" ref="B310">_xlfn.XLOOKUP($A310&amp;B$5,'[1]NBA-Data-1980-2019'!$B$1:$B$16305&amp;'[1]NBA-Data-1980-2019'!$A$1:$A$16305,'[1]NBA-Data-1980-2019'!$D$1:$D$16305,"",0)</f>
        <v/>
      </c>
      <c r="C310" s="2" t="str" cm="1">
        <f t="array" ref="C310">_xlfn.XLOOKUP($A310&amp;C$5,'[1]NBA-Data-1980-2019'!$B$1:$B$16305&amp;'[1]NBA-Data-1980-2019'!$A$1:$A$16305,'[1]NBA-Data-1980-2019'!$D$1:$D$16305,"",0)</f>
        <v/>
      </c>
      <c r="D310" s="2" t="str" cm="1">
        <f t="array" ref="D310">_xlfn.XLOOKUP($A310&amp;D$5,'[1]NBA-Data-1980-2019'!$B$1:$B$16305&amp;'[1]NBA-Data-1980-2019'!$A$1:$A$16305,'[1]NBA-Data-1980-2019'!$D$1:$D$16305,"",0)</f>
        <v/>
      </c>
      <c r="E310" s="2" t="str" cm="1">
        <f t="array" ref="E310">_xlfn.XLOOKUP($A310&amp;E$5,'[1]NBA-Data-1980-2019'!$B$1:$B$16305&amp;'[1]NBA-Data-1980-2019'!$A$1:$A$16305,'[1]NBA-Data-1980-2019'!$D$1:$D$16305,"",0)</f>
        <v/>
      </c>
      <c r="F310" s="2" t="str" cm="1">
        <f t="array" ref="F310">_xlfn.XLOOKUP($A310&amp;F$5,'[1]NBA-Data-1980-2019'!$B$1:$B$16305&amp;'[1]NBA-Data-1980-2019'!$A$1:$A$16305,'[1]NBA-Data-1980-2019'!$D$1:$D$16305,"",0)</f>
        <v/>
      </c>
      <c r="G310" s="2" t="str" cm="1">
        <f t="array" ref="G310">_xlfn.XLOOKUP($A310&amp;G$5,'[1]NBA-Data-1980-2019'!$B$1:$B$16305&amp;'[1]NBA-Data-1980-2019'!$A$1:$A$16305,'[1]NBA-Data-1980-2019'!$D$1:$D$16305,"",0)</f>
        <v/>
      </c>
      <c r="H310" s="2" t="str" cm="1">
        <f t="array" ref="H310">_xlfn.XLOOKUP($A310&amp;H$5,'[1]NBA-Data-1980-2019'!$B$1:$B$16305&amp;'[1]NBA-Data-1980-2019'!$A$1:$A$16305,'[1]NBA-Data-1980-2019'!$D$1:$D$16305,"",0)</f>
        <v/>
      </c>
      <c r="I310" s="2" t="str" cm="1">
        <f t="array" ref="I310">_xlfn.XLOOKUP($A310&amp;I$5,'[1]NBA-Data-1980-2019'!$B$1:$B$16305&amp;'[1]NBA-Data-1980-2019'!$A$1:$A$16305,'[1]NBA-Data-1980-2019'!$D$1:$D$16305,"",0)</f>
        <v/>
      </c>
      <c r="J310" s="2" t="str" cm="1">
        <f t="array" ref="J310">_xlfn.XLOOKUP($A310&amp;J$5,'[1]NBA-Data-1980-2019'!$B$1:$B$16305&amp;'[1]NBA-Data-1980-2019'!$A$1:$A$16305,'[1]NBA-Data-1980-2019'!$D$1:$D$16305,"",0)</f>
        <v/>
      </c>
      <c r="K310" s="2" t="str" cm="1">
        <f t="array" ref="K310">_xlfn.XLOOKUP($A310&amp;K$5,'[1]NBA-Data-1980-2019'!$B$1:$B$16305&amp;'[1]NBA-Data-1980-2019'!$A$1:$A$16305,'[1]NBA-Data-1980-2019'!$D$1:$D$16305,"",0)</f>
        <v/>
      </c>
      <c r="L310" s="2" t="str" cm="1">
        <f t="array" ref="L310">_xlfn.XLOOKUP($A310&amp;L$5,'[1]NBA-Data-1980-2019'!$B$1:$B$16305&amp;'[1]NBA-Data-1980-2019'!$A$1:$A$16305,'[1]NBA-Data-1980-2019'!$D$1:$D$16305,"",0)</f>
        <v/>
      </c>
      <c r="M310" s="2" t="str" cm="1">
        <f t="array" ref="M310">_xlfn.XLOOKUP($A310&amp;M$5,'[1]NBA-Data-1980-2019'!$B$1:$B$16305&amp;'[1]NBA-Data-1980-2019'!$A$1:$A$16305,'[1]NBA-Data-1980-2019'!$D$1:$D$16305,"",0)</f>
        <v/>
      </c>
      <c r="N310" s="2" t="str" cm="1">
        <f t="array" ref="N310">_xlfn.XLOOKUP($A310&amp;N$5,'[1]NBA-Data-1980-2019'!$B$1:$B$16305&amp;'[1]NBA-Data-1980-2019'!$A$1:$A$16305,'[1]NBA-Data-1980-2019'!$D$1:$D$16305,"",0)</f>
        <v/>
      </c>
      <c r="O310" s="2" t="str" cm="1">
        <f t="array" ref="O310">_xlfn.XLOOKUP($A310&amp;O$5,'[1]NBA-Data-1980-2019'!$B$1:$B$16305&amp;'[1]NBA-Data-1980-2019'!$A$1:$A$16305,'[1]NBA-Data-1980-2019'!$D$1:$D$16305,"",0)</f>
        <v/>
      </c>
      <c r="P310" s="2" t="str" cm="1">
        <f t="array" ref="P310">_xlfn.XLOOKUP($A310&amp;P$5,'[1]NBA-Data-1980-2019'!$B$1:$B$16305&amp;'[1]NBA-Data-1980-2019'!$A$1:$A$16305,'[1]NBA-Data-1980-2019'!$D$1:$D$16305,"",0)</f>
        <v/>
      </c>
      <c r="Q310" s="2" t="str" cm="1">
        <f t="array" ref="Q310">_xlfn.XLOOKUP($A310&amp;Q$5,'[1]NBA-Data-1980-2019'!$B$1:$B$16305&amp;'[1]NBA-Data-1980-2019'!$A$1:$A$16305,'[1]NBA-Data-1980-2019'!$D$1:$D$16305,"",0)</f>
        <v/>
      </c>
      <c r="R310" s="2" t="str" cm="1">
        <f t="array" ref="R310">_xlfn.XLOOKUP($A310&amp;R$5,'[1]NBA-Data-1980-2019'!$B$1:$B$16305&amp;'[1]NBA-Data-1980-2019'!$A$1:$A$16305,'[1]NBA-Data-1980-2019'!$D$1:$D$16305,"",0)</f>
        <v/>
      </c>
      <c r="S310" s="2" t="str" cm="1">
        <f t="array" ref="S310">_xlfn.XLOOKUP($A310&amp;S$5,'[1]NBA-Data-1980-2019'!$B$1:$B$16305&amp;'[1]NBA-Data-1980-2019'!$A$1:$A$16305,'[1]NBA-Data-1980-2019'!$D$1:$D$16305,"",0)</f>
        <v/>
      </c>
      <c r="T310" s="2" t="str" cm="1">
        <f t="array" ref="T310">_xlfn.XLOOKUP($A310&amp;T$5,'[1]NBA-Data-1980-2019'!$B$1:$B$16305&amp;'[1]NBA-Data-1980-2019'!$A$1:$A$16305,'[1]NBA-Data-1980-2019'!$D$1:$D$16305,"",0)</f>
        <v/>
      </c>
      <c r="U310" s="2" t="str" cm="1">
        <f t="array" ref="U310">_xlfn.XLOOKUP($A310&amp;U$5,'[1]NBA-Data-1980-2019'!$B$1:$B$16305&amp;'[1]NBA-Data-1980-2019'!$A$1:$A$16305,'[1]NBA-Data-1980-2019'!$D$1:$D$16305,"",0)</f>
        <v/>
      </c>
      <c r="V310" s="2" t="str" cm="1">
        <f t="array" ref="V310">_xlfn.XLOOKUP($A310&amp;V$5,'[1]NBA-Data-1980-2019'!$B$1:$B$16305&amp;'[1]NBA-Data-1980-2019'!$A$1:$A$16305,'[1]NBA-Data-1980-2019'!$D$1:$D$16305,"",0)</f>
        <v/>
      </c>
      <c r="W310" s="2" t="str" cm="1">
        <f t="array" ref="W310">_xlfn.XLOOKUP($A310&amp;W$5,'[1]NBA-Data-1980-2019'!$B$1:$B$16305&amp;'[1]NBA-Data-1980-2019'!$A$1:$A$16305,'[1]NBA-Data-1980-2019'!$D$1:$D$16305,"",0)</f>
        <v/>
      </c>
      <c r="X310" s="2" t="str" cm="1">
        <f t="array" ref="X310">_xlfn.XLOOKUP($A310&amp;X$5,'[1]NBA-Data-1980-2019'!$B$1:$B$16305&amp;'[1]NBA-Data-1980-2019'!$A$1:$A$16305,'[1]NBA-Data-1980-2019'!$D$1:$D$16305,"",0)</f>
        <v/>
      </c>
      <c r="Y310" s="2" t="str" cm="1">
        <f t="array" ref="Y310">_xlfn.XLOOKUP($A310&amp;Y$5,'[1]NBA-Data-1980-2019'!$B$1:$B$16305&amp;'[1]NBA-Data-1980-2019'!$A$1:$A$16305,'[1]NBA-Data-1980-2019'!$D$1:$D$16305,"",0)</f>
        <v/>
      </c>
      <c r="Z310" s="2" t="str" cm="1">
        <f t="array" ref="Z310">_xlfn.XLOOKUP($A310&amp;Z$5,'[1]NBA-Data-1980-2019'!$B$1:$B$16305&amp;'[1]NBA-Data-1980-2019'!$A$1:$A$16305,'[1]NBA-Data-1980-2019'!$D$1:$D$16305,"",0)</f>
        <v/>
      </c>
      <c r="AA310" s="2" t="str" cm="1">
        <f t="array" ref="AA310">_xlfn.XLOOKUP($A310&amp;AA$5,'[1]NBA-Data-1980-2019'!$B$1:$B$16305&amp;'[1]NBA-Data-1980-2019'!$A$1:$A$16305,'[1]NBA-Data-1980-2019'!$D$1:$D$16305,"",0)</f>
        <v/>
      </c>
      <c r="AB310" s="2" t="str" cm="1">
        <f t="array" ref="AB310">_xlfn.XLOOKUP($A310&amp;AB$5,'[1]NBA-Data-1980-2019'!$B$1:$B$16305&amp;'[1]NBA-Data-1980-2019'!$A$1:$A$16305,'[1]NBA-Data-1980-2019'!$D$1:$D$16305,"",0)</f>
        <v/>
      </c>
      <c r="AC310" s="2" t="str" cm="1">
        <f t="array" ref="AC310">_xlfn.XLOOKUP($A310&amp;AC$5,'[1]NBA-Data-1980-2019'!$B$1:$B$16305&amp;'[1]NBA-Data-1980-2019'!$A$1:$A$16305,'[1]NBA-Data-1980-2019'!$D$1:$D$16305,"",0)</f>
        <v/>
      </c>
      <c r="AD310" s="2" t="str" cm="1">
        <f t="array" ref="AD310">_xlfn.XLOOKUP($A310&amp;AD$5,'[1]NBA-Data-1980-2019'!$B$1:$B$16305&amp;'[1]NBA-Data-1980-2019'!$A$1:$A$16305,'[1]NBA-Data-1980-2019'!$D$1:$D$16305,"",0)</f>
        <v/>
      </c>
      <c r="AE310" s="2" t="str" cm="1">
        <f t="array" ref="AE310">_xlfn.XLOOKUP($A310&amp;AE$5,'[1]NBA-Data-1980-2019'!$B$1:$B$16305&amp;'[1]NBA-Data-1980-2019'!$A$1:$A$16305,'[1]NBA-Data-1980-2019'!$D$1:$D$16305,"",0)</f>
        <v/>
      </c>
      <c r="AF310" s="2" t="str" cm="1">
        <f t="array" ref="AF310">_xlfn.XLOOKUP($A310&amp;AF$5,'[1]NBA-Data-1980-2019'!$B$1:$B$16305&amp;'[1]NBA-Data-1980-2019'!$A$1:$A$16305,'[1]NBA-Data-1980-2019'!$D$1:$D$16305,"",0)</f>
        <v/>
      </c>
      <c r="AG310" s="2" t="str" cm="1">
        <f t="array" ref="AG310">_xlfn.XLOOKUP($A310&amp;AG$5,'[1]NBA-Data-1980-2019'!$B$1:$B$16305&amp;'[1]NBA-Data-1980-2019'!$A$1:$A$16305,'[1]NBA-Data-1980-2019'!$D$1:$D$16305,"",0)</f>
        <v/>
      </c>
      <c r="AH310" s="2" t="str" cm="1">
        <f t="array" ref="AH310">_xlfn.XLOOKUP($A310&amp;AH$5,'[1]NBA-Data-1980-2019'!$B$1:$B$16305&amp;'[1]NBA-Data-1980-2019'!$A$1:$A$16305,'[1]NBA-Data-1980-2019'!$H$1:$H$16305,"",0)</f>
        <v/>
      </c>
      <c r="AI310" s="2" t="str" cm="1">
        <f t="array" ref="AI310">_xlfn.XLOOKUP($A310&amp;AI$5,'[1]NBA-Data-1980-2019'!$B$1:$B$16305&amp;'[1]NBA-Data-1980-2019'!$A$1:$A$16305,'[1]NBA-Data-1980-2019'!$H$1:$H$16305,"",0)</f>
        <v/>
      </c>
      <c r="AJ310" s="2" t="str" cm="1">
        <f t="array" ref="AJ310">_xlfn.XLOOKUP($A310&amp;AJ$5,'[1]NBA-Data-1980-2019'!$B$1:$B$16305&amp;'[1]NBA-Data-1980-2019'!$A$1:$A$16305,'[1]NBA-Data-1980-2019'!$H$1:$H$16305,"",0)</f>
        <v/>
      </c>
      <c r="AK310" s="2" t="str" cm="1">
        <f t="array" ref="AK310">_xlfn.XLOOKUP($A310&amp;AK$5,'[1]NBA-Data-1980-2019'!$B$1:$B$16305&amp;'[1]NBA-Data-1980-2019'!$A$1:$A$16305,'[1]NBA-Data-1980-2019'!$H$1:$H$16305,"",0)</f>
        <v/>
      </c>
      <c r="AL310" s="2" t="str" cm="1">
        <f t="array" ref="AL310">_xlfn.XLOOKUP($A310&amp;AL$5,'[1]NBA-Data-1980-2019'!$B$1:$B$16305&amp;'[1]NBA-Data-1980-2019'!$A$1:$A$16305,'[1]NBA-Data-1980-2019'!$H$1:$H$16305,"",0)</f>
        <v/>
      </c>
      <c r="AM310" s="2" t="str" cm="1">
        <f t="array" ref="AM310">_xlfn.XLOOKUP($A310&amp;AM$5,'[1]NBA-Data-1980-2019'!$B$1:$B$16305&amp;'[1]NBA-Data-1980-2019'!$A$1:$A$16305,'[1]NBA-Data-1980-2019'!$H$1:$H$16305,"",0)</f>
        <v/>
      </c>
      <c r="AN310" s="2" t="str" cm="1">
        <f t="array" ref="AN310">_xlfn.XLOOKUP($A310&amp;AN$5,'[1]NBA-Data-1980-2019'!$B$1:$B$16305&amp;'[1]NBA-Data-1980-2019'!$A$1:$A$16305,'[1]NBA-Data-1980-2019'!$H$1:$H$16305,"",0)</f>
        <v/>
      </c>
      <c r="AO310" s="2" t="str" cm="1">
        <f t="array" ref="AO310">_xlfn.XLOOKUP($A310&amp;AO$5,'[1]NBA-Data-1980-2019'!$B$1:$B$16305&amp;'[1]NBA-Data-1980-2019'!$A$1:$A$16305,'[1]NBA-Data-1980-2019'!$H$1:$H$16305,"",0)</f>
        <v/>
      </c>
      <c r="AP310" s="2" t="str" cm="1">
        <f t="array" ref="AP310">_xlfn.XLOOKUP($A310&amp;AP$5,'[1]NBA-Data-1980-2019'!$B$1:$B$16305&amp;'[1]NBA-Data-1980-2019'!$A$1:$A$16305,'[1]NBA-Data-1980-2019'!$H$1:$H$16305,"",0)</f>
        <v/>
      </c>
      <c r="AQ310" s="2" t="str" cm="1">
        <f t="array" ref="AQ310">_xlfn.XLOOKUP($A310&amp;AQ$5,'[1]NBA-Data-1980-2019'!$B$1:$B$16305&amp;'[1]NBA-Data-1980-2019'!$A$1:$A$16305,'[1]NBA-Data-1980-2019'!$H$1:$H$16305,"",0)</f>
        <v/>
      </c>
      <c r="AR310" s="2" t="str" cm="1">
        <f t="array" ref="AR310">_xlfn.XLOOKUP($A310&amp;AR$5,'[1]NBA-Data-1980-2019'!$B$1:$B$16305&amp;'[1]NBA-Data-1980-2019'!$A$1:$A$16305,'[1]NBA-Data-1980-2019'!$H$1:$H$16305,"",0)</f>
        <v/>
      </c>
      <c r="AS310" s="2" t="str" cm="1">
        <f t="array" ref="AS310">_xlfn.XLOOKUP($A310&amp;AS$5,'[1]NBA-Data-1980-2019'!$B$1:$B$16305&amp;'[1]NBA-Data-1980-2019'!$A$1:$A$16305,'[1]NBA-Data-1980-2019'!$H$1:$H$16305,"",0)</f>
        <v/>
      </c>
      <c r="AT310" s="2" t="str" cm="1">
        <f t="array" ref="AT310">_xlfn.XLOOKUP($A310&amp;AT$5,'[1]NBA-Data-1980-2019'!$B$1:$B$16305&amp;'[1]NBA-Data-1980-2019'!$A$1:$A$16305,'[1]NBA-Data-1980-2019'!$H$1:$H$16305,"",0)</f>
        <v/>
      </c>
      <c r="AU310" s="2" t="str" cm="1">
        <f t="array" ref="AU310">_xlfn.XLOOKUP($A310&amp;AU$5,'[1]NBA-Data-1980-2019'!$B$1:$B$16305&amp;'[1]NBA-Data-1980-2019'!$A$1:$A$16305,'[1]NBA-Data-1980-2019'!$H$1:$H$16305,"",0)</f>
        <v/>
      </c>
      <c r="AV310" s="2" t="str" cm="1">
        <f t="array" ref="AV310">_xlfn.XLOOKUP($A310&amp;AV$5,'[1]NBA-Data-1980-2019'!$B$1:$B$16305&amp;'[1]NBA-Data-1980-2019'!$A$1:$A$16305,'[1]NBA-Data-1980-2019'!$H$1:$H$16305,"",0)</f>
        <v/>
      </c>
      <c r="AW310" s="2" t="str" cm="1">
        <f t="array" ref="AW310">_xlfn.XLOOKUP($A310&amp;AW$5,'[1]NBA-Data-1980-2019'!$B$1:$B$16305&amp;'[1]NBA-Data-1980-2019'!$A$1:$A$16305,'[1]NBA-Data-1980-2019'!$H$1:$H$16305,"",0)</f>
        <v/>
      </c>
      <c r="AX310" s="2" t="str" cm="1">
        <f t="array" ref="AX310">_xlfn.XLOOKUP($A310&amp;AX$5,'[1]NBA-Data-1980-2019'!$B$1:$B$16305&amp;'[1]NBA-Data-1980-2019'!$A$1:$A$16305,'[1]NBA-Data-1980-2019'!$H$1:$H$16305,"",0)</f>
        <v/>
      </c>
      <c r="AY310" s="2" t="str" cm="1">
        <f t="array" ref="AY310">_xlfn.XLOOKUP($A310&amp;AY$5,'[1]NBA-Data-1980-2019'!$B$1:$B$16305&amp;'[1]NBA-Data-1980-2019'!$A$1:$A$16305,'[1]NBA-Data-1980-2019'!$H$1:$H$16305,"",0)</f>
        <v/>
      </c>
      <c r="AZ310" s="2" t="str" cm="1">
        <f t="array" ref="AZ310">_xlfn.XLOOKUP($A310&amp;AZ$5,'[1]NBA-Data-1980-2019'!$B$1:$B$16305&amp;'[1]NBA-Data-1980-2019'!$A$1:$A$16305,'[1]NBA-Data-1980-2019'!$H$1:$H$16305,"",0)</f>
        <v/>
      </c>
      <c r="BA310" s="2" t="str" cm="1">
        <f t="array" ref="BA310">_xlfn.XLOOKUP($A310&amp;BA$5,'[1]NBA-Data-1980-2019'!$B$1:$B$16305&amp;'[1]NBA-Data-1980-2019'!$A$1:$A$16305,'[1]NBA-Data-1980-2019'!$H$1:$H$16305,"",0)</f>
        <v/>
      </c>
      <c r="BB310" s="2" t="str" cm="1">
        <f t="array" ref="BB310">_xlfn.XLOOKUP($A310&amp;BB$5,'[1]NBA-Data-1980-2019'!$B$1:$B$16305&amp;'[1]NBA-Data-1980-2019'!$A$1:$A$16305,'[1]NBA-Data-1980-2019'!$H$1:$H$16305,"",0)</f>
        <v/>
      </c>
      <c r="BC310" s="2" t="str" cm="1">
        <f t="array" ref="BC310">_xlfn.XLOOKUP($A310&amp;BC$5,'[1]NBA-Data-1980-2019'!$B$1:$B$16305&amp;'[1]NBA-Data-1980-2019'!$A$1:$A$16305,'[1]NBA-Data-1980-2019'!$H$1:$H$16305,"",0)</f>
        <v/>
      </c>
      <c r="BD310" s="2" t="str" cm="1">
        <f t="array" ref="BD310">_xlfn.XLOOKUP($A310&amp;BD$5,'[1]NBA-Data-1980-2019'!$B$1:$B$16305&amp;'[1]NBA-Data-1980-2019'!$A$1:$A$16305,'[1]NBA-Data-1980-2019'!$H$1:$H$16305,"",0)</f>
        <v/>
      </c>
      <c r="BE310" s="2" t="str" cm="1">
        <f t="array" ref="BE310">_xlfn.XLOOKUP($A310&amp;BE$5,'[1]NBA-Data-1980-2019'!$B$1:$B$16305&amp;'[1]NBA-Data-1980-2019'!$A$1:$A$16305,'[1]NBA-Data-1980-2019'!$H$1:$H$16305,"",0)</f>
        <v/>
      </c>
      <c r="BF310" s="2" t="str" cm="1">
        <f t="array" ref="BF310">_xlfn.XLOOKUP($A310&amp;BF$5,'[1]NBA-Data-1980-2019'!$B$1:$B$16305&amp;'[1]NBA-Data-1980-2019'!$A$1:$A$16305,'[1]NBA-Data-1980-2019'!$H$1:$H$16305,"",0)</f>
        <v/>
      </c>
      <c r="BG310" s="2" t="str" cm="1">
        <f t="array" ref="BG310">_xlfn.XLOOKUP($A310&amp;BG$5,'[1]NBA-Data-1980-2019'!$B$1:$B$16305&amp;'[1]NBA-Data-1980-2019'!$A$1:$A$16305,'[1]NBA-Data-1980-2019'!$H$1:$H$16305,"",0)</f>
        <v/>
      </c>
      <c r="BH310" s="2" t="str" cm="1">
        <f t="array" ref="BH310">_xlfn.XLOOKUP($A310&amp;BH$5,'[1]NBA-Data-1980-2019'!$B$1:$B$16305&amp;'[1]NBA-Data-1980-2019'!$A$1:$A$16305,'[1]NBA-Data-1980-2019'!$H$1:$H$16305,"",0)</f>
        <v/>
      </c>
      <c r="BI310" s="2" t="str" cm="1">
        <f t="array" ref="BI310">_xlfn.XLOOKUP($A310&amp;BI$5,'[1]NBA-Data-1980-2019'!$B$1:$B$16305&amp;'[1]NBA-Data-1980-2019'!$A$1:$A$16305,'[1]NBA-Data-1980-2019'!$H$1:$H$16305,"",0)</f>
        <v/>
      </c>
      <c r="BJ310" s="2" t="str" cm="1">
        <f t="array" ref="BJ310">_xlfn.XLOOKUP($A310&amp;BJ$5,'[1]NBA-Data-1980-2019'!$B$1:$B$16305&amp;'[1]NBA-Data-1980-2019'!$A$1:$A$16305,'[1]NBA-Data-1980-2019'!$H$1:$H$16305,"",0)</f>
        <v/>
      </c>
      <c r="BK310" s="2" t="str" cm="1">
        <f t="array" ref="BK310">_xlfn.XLOOKUP($A310&amp;BK$5,'[1]NBA-Data-1980-2019'!$B$1:$B$16305&amp;'[1]NBA-Data-1980-2019'!$A$1:$A$16305,'[1]NBA-Data-1980-2019'!$H$1:$H$16305,"",0)</f>
        <v/>
      </c>
      <c r="BL310" s="2" t="str" cm="1">
        <f t="array" ref="BL310">_xlfn.XLOOKUP($A310&amp;BL$5,'[1]NBA-Data-1980-2019'!$B$1:$B$16305&amp;'[1]NBA-Data-1980-2019'!$A$1:$A$16305,'[1]NBA-Data-1980-2019'!$H$1:$H$16305,"",0)</f>
        <v/>
      </c>
      <c r="BM310" s="2" t="str" cm="1">
        <f t="array" ref="BM310">_xlfn.XLOOKUP($A310&amp;BM$5,'[1]NBA-Data-1980-2019'!$B$1:$B$16305&amp;'[1]NBA-Data-1980-2019'!$A$1:$A$16305,'[1]NBA-Data-1980-2019'!$H$1:$H$16305,"",0)</f>
        <v/>
      </c>
      <c r="BN310" s="2" t="str" cm="1">
        <f t="array" ref="BN310">_xlfn.XLOOKUP($A310&amp;BN$5,'[1]NBA-Data-1980-2019'!$B$1:$B$16305&amp;'[1]NBA-Data-1980-2019'!$A$1:$A$16305,'[1]NBA-Data-1980-2019'!$F$1:$F$16305,"",0)</f>
        <v/>
      </c>
      <c r="BO310" s="2" t="str" cm="1">
        <f t="array" ref="BO310">_xlfn.XLOOKUP($A310&amp;BO$5,'[1]NBA-Data-1980-2019'!$B$1:$B$16305&amp;'[1]NBA-Data-1980-2019'!$A$1:$A$16305,'[1]NBA-Data-1980-2019'!$F$1:$F$16305,"",0)</f>
        <v/>
      </c>
      <c r="BP310" s="2" t="str" cm="1">
        <f t="array" ref="BP310">_xlfn.XLOOKUP($A310&amp;BP$5,'[1]NBA-Data-1980-2019'!$B$1:$B$16305&amp;'[1]NBA-Data-1980-2019'!$A$1:$A$16305,'[1]NBA-Data-1980-2019'!$F$1:$F$16305,"",0)</f>
        <v/>
      </c>
      <c r="BQ310" s="2" t="str" cm="1">
        <f t="array" ref="BQ310">_xlfn.XLOOKUP($A310&amp;BQ$5,'[1]NBA-Data-1980-2019'!$B$1:$B$16305&amp;'[1]NBA-Data-1980-2019'!$A$1:$A$16305,'[1]NBA-Data-1980-2019'!$F$1:$F$16305,"",0)</f>
        <v/>
      </c>
      <c r="BR310" s="2" t="str" cm="1">
        <f t="array" ref="BR310">_xlfn.XLOOKUP($A310&amp;BR$5,'[1]NBA-Data-1980-2019'!$B$1:$B$16305&amp;'[1]NBA-Data-1980-2019'!$A$1:$A$16305,'[1]NBA-Data-1980-2019'!$F$1:$F$16305,"",0)</f>
        <v/>
      </c>
      <c r="BS310" s="2" t="str" cm="1">
        <f t="array" ref="BS310">_xlfn.XLOOKUP($A310&amp;BS$5,'[1]NBA-Data-1980-2019'!$B$1:$B$16305&amp;'[1]NBA-Data-1980-2019'!$A$1:$A$16305,'[1]NBA-Data-1980-2019'!$F$1:$F$16305,"",0)</f>
        <v/>
      </c>
      <c r="BT310" s="2" t="str" cm="1">
        <f t="array" ref="BT310">_xlfn.XLOOKUP($A310&amp;BT$5,'[1]NBA-Data-1980-2019'!$B$1:$B$16305&amp;'[1]NBA-Data-1980-2019'!$A$1:$A$16305,'[1]NBA-Data-1980-2019'!$F$1:$F$16305,"",0)</f>
        <v/>
      </c>
      <c r="BU310" s="2" t="str" cm="1">
        <f t="array" ref="BU310">_xlfn.XLOOKUP($A310&amp;BU$5,'[1]NBA-Data-1980-2019'!$B$1:$B$16305&amp;'[1]NBA-Data-1980-2019'!$A$1:$A$16305,'[1]NBA-Data-1980-2019'!$F$1:$F$16305,"",0)</f>
        <v/>
      </c>
      <c r="BV310" s="2" t="str" cm="1">
        <f t="array" ref="BV310">_xlfn.XLOOKUP($A310&amp;BV$5,'[1]NBA-Data-1980-2019'!$B$1:$B$16305&amp;'[1]NBA-Data-1980-2019'!$A$1:$A$16305,'[1]NBA-Data-1980-2019'!$F$1:$F$16305,"",0)</f>
        <v/>
      </c>
      <c r="BW310" s="2" t="str" cm="1">
        <f t="array" ref="BW310">_xlfn.XLOOKUP($A310&amp;BW$5,'[1]NBA-Data-1980-2019'!$B$1:$B$16305&amp;'[1]NBA-Data-1980-2019'!$A$1:$A$16305,'[1]NBA-Data-1980-2019'!$F$1:$F$16305,"",0)</f>
        <v/>
      </c>
      <c r="BX310" s="2" t="str" cm="1">
        <f t="array" ref="BX310">_xlfn.XLOOKUP($A310&amp;BX$5,'[1]NBA-Data-1980-2019'!$B$1:$B$16305&amp;'[1]NBA-Data-1980-2019'!$A$1:$A$16305,'[1]NBA-Data-1980-2019'!$F$1:$F$16305,"",0)</f>
        <v/>
      </c>
      <c r="BY310" s="2" t="str" cm="1">
        <f t="array" ref="BY310">_xlfn.XLOOKUP($A310&amp;BY$5,'[1]NBA-Data-1980-2019'!$B$1:$B$16305&amp;'[1]NBA-Data-1980-2019'!$A$1:$A$16305,'[1]NBA-Data-1980-2019'!$F$1:$F$16305,"",0)</f>
        <v/>
      </c>
      <c r="BZ310" s="2" t="str" cm="1">
        <f t="array" ref="BZ310">_xlfn.XLOOKUP($A310&amp;BZ$5,'[1]NBA-Data-1980-2019'!$B$1:$B$16305&amp;'[1]NBA-Data-1980-2019'!$A$1:$A$16305,'[1]NBA-Data-1980-2019'!$F$1:$F$16305,"",0)</f>
        <v/>
      </c>
      <c r="CA310" s="2" t="str" cm="1">
        <f t="array" ref="CA310">_xlfn.XLOOKUP($A310&amp;CA$5,'[1]NBA-Data-1980-2019'!$B$1:$B$16305&amp;'[1]NBA-Data-1980-2019'!$A$1:$A$16305,'[1]NBA-Data-1980-2019'!$F$1:$F$16305,"",0)</f>
        <v/>
      </c>
      <c r="CB310" s="2" t="str" cm="1">
        <f t="array" ref="CB310">_xlfn.XLOOKUP($A310&amp;CB$5,'[1]NBA-Data-1980-2019'!$B$1:$B$16305&amp;'[1]NBA-Data-1980-2019'!$A$1:$A$16305,'[1]NBA-Data-1980-2019'!$F$1:$F$16305,"",0)</f>
        <v/>
      </c>
      <c r="CC310" s="2" t="str" cm="1">
        <f t="array" ref="CC310">_xlfn.XLOOKUP($A310&amp;CC$5,'[1]NBA-Data-1980-2019'!$B$1:$B$16305&amp;'[1]NBA-Data-1980-2019'!$A$1:$A$16305,'[1]NBA-Data-1980-2019'!$F$1:$F$16305,"",0)</f>
        <v/>
      </c>
      <c r="CD310" s="2" t="str" cm="1">
        <f t="array" ref="CD310">_xlfn.XLOOKUP($A310&amp;CD$5,'[1]NBA-Data-1980-2019'!$B$1:$B$16305&amp;'[1]NBA-Data-1980-2019'!$A$1:$A$16305,'[1]NBA-Data-1980-2019'!$F$1:$F$16305,"",0)</f>
        <v/>
      </c>
      <c r="CE310" s="2" t="str" cm="1">
        <f t="array" ref="CE310">_xlfn.XLOOKUP($A310&amp;CE$5,'[1]NBA-Data-1980-2019'!$B$1:$B$16305&amp;'[1]NBA-Data-1980-2019'!$A$1:$A$16305,'[1]NBA-Data-1980-2019'!$F$1:$F$16305,"",0)</f>
        <v/>
      </c>
      <c r="CF310" s="2" t="str" cm="1">
        <f t="array" ref="CF310">_xlfn.XLOOKUP($A310&amp;CF$5,'[1]NBA-Data-1980-2019'!$B$1:$B$16305&amp;'[1]NBA-Data-1980-2019'!$A$1:$A$16305,'[1]NBA-Data-1980-2019'!$F$1:$F$16305,"",0)</f>
        <v/>
      </c>
      <c r="CG310" s="2" t="str" cm="1">
        <f t="array" ref="CG310">_xlfn.XLOOKUP($A310&amp;CG$5,'[1]NBA-Data-1980-2019'!$B$1:$B$16305&amp;'[1]NBA-Data-1980-2019'!$A$1:$A$16305,'[1]NBA-Data-1980-2019'!$F$1:$F$16305,"",0)</f>
        <v/>
      </c>
      <c r="CH310" s="2" t="str" cm="1">
        <f t="array" ref="CH310">_xlfn.XLOOKUP($A310&amp;CH$5,'[1]NBA-Data-1980-2019'!$B$1:$B$16305&amp;'[1]NBA-Data-1980-2019'!$A$1:$A$16305,'[1]NBA-Data-1980-2019'!$F$1:$F$16305,"",0)</f>
        <v/>
      </c>
      <c r="CI310" s="2" t="str" cm="1">
        <f t="array" ref="CI310">_xlfn.XLOOKUP($A310&amp;CI$5,'[1]NBA-Data-1980-2019'!$B$1:$B$16305&amp;'[1]NBA-Data-1980-2019'!$A$1:$A$16305,'[1]NBA-Data-1980-2019'!$F$1:$F$16305,"",0)</f>
        <v/>
      </c>
      <c r="CJ310" s="2" t="str" cm="1">
        <f t="array" ref="CJ310">_xlfn.XLOOKUP($A310&amp;CJ$5,'[1]NBA-Data-1980-2019'!$B$1:$B$16305&amp;'[1]NBA-Data-1980-2019'!$A$1:$A$16305,'[1]NBA-Data-1980-2019'!$F$1:$F$16305,"",0)</f>
        <v/>
      </c>
      <c r="CK310" s="2" t="str" cm="1">
        <f t="array" ref="CK310">_xlfn.XLOOKUP($A310&amp;CK$5,'[1]NBA-Data-1980-2019'!$B$1:$B$16305&amp;'[1]NBA-Data-1980-2019'!$A$1:$A$16305,'[1]NBA-Data-1980-2019'!$F$1:$F$16305,"",0)</f>
        <v/>
      </c>
      <c r="CL310" s="2" t="str" cm="1">
        <f t="array" ref="CL310">_xlfn.XLOOKUP($A310&amp;CL$5,'[1]NBA-Data-1980-2019'!$B$1:$B$16305&amp;'[1]NBA-Data-1980-2019'!$A$1:$A$16305,'[1]NBA-Data-1980-2019'!$F$1:$F$16305,"",0)</f>
        <v/>
      </c>
      <c r="CM310" s="2" t="str" cm="1">
        <f t="array" ref="CM310">_xlfn.XLOOKUP($A310&amp;CM$5,'[1]NBA-Data-1980-2019'!$B$1:$B$16305&amp;'[1]NBA-Data-1980-2019'!$A$1:$A$16305,'[1]NBA-Data-1980-2019'!$F$1:$F$16305,"",0)</f>
        <v/>
      </c>
      <c r="CN310" s="2" t="str" cm="1">
        <f t="array" ref="CN310">_xlfn.XLOOKUP($A310&amp;CN$5,'[1]NBA-Data-1980-2019'!$B$1:$B$16305&amp;'[1]NBA-Data-1980-2019'!$A$1:$A$16305,'[1]NBA-Data-1980-2019'!$F$1:$F$16305,"",0)</f>
        <v/>
      </c>
      <c r="CO310" s="2" t="str" cm="1">
        <f t="array" ref="CO310">_xlfn.XLOOKUP($A310&amp;CO$5,'[1]NBA-Data-1980-2019'!$B$1:$B$16305&amp;'[1]NBA-Data-1980-2019'!$A$1:$A$16305,'[1]NBA-Data-1980-2019'!$F$1:$F$16305,"",0)</f>
        <v/>
      </c>
      <c r="CP310" s="2" t="str" cm="1">
        <f t="array" ref="CP310">_xlfn.XLOOKUP($A310&amp;CP$5,'[1]NBA-Data-1980-2019'!$B$1:$B$16305&amp;'[1]NBA-Data-1980-2019'!$A$1:$A$16305,'[1]NBA-Data-1980-2019'!$F$1:$F$16305,"",0)</f>
        <v/>
      </c>
      <c r="CQ310" s="2" t="str" cm="1">
        <f t="array" ref="CQ310">_xlfn.XLOOKUP($A310&amp;CQ$5,'[1]NBA-Data-1980-2019'!$B$1:$B$16305&amp;'[1]NBA-Data-1980-2019'!$A$1:$A$16305,'[1]NBA-Data-1980-2019'!$F$1:$F$16305,"",0)</f>
        <v/>
      </c>
      <c r="CR310" s="2" t="str" cm="1">
        <f t="array" ref="CR310">_xlfn.XLOOKUP($A310&amp;CR$5,'[1]NBA-Data-1980-2019'!$B$1:$B$16305&amp;'[1]NBA-Data-1980-2019'!$A$1:$A$16305,'[1]NBA-Data-1980-2019'!$F$1:$F$16305,"",0)</f>
        <v/>
      </c>
      <c r="CS310" s="2" t="str" cm="1">
        <f t="array" ref="CS310">_xlfn.XLOOKUP($A310&amp;CS$5,'[1]NBA-Data-1980-2019'!$B$1:$B$16305&amp;'[1]NBA-Data-1980-2019'!$A$1:$A$16305,'[1]NBA-Data-1980-2019'!$F$1:$F$16305,"",0)</f>
        <v/>
      </c>
      <c r="CU310" s="2" t="str">
        <f>_xlfn.XLOOKUP($A310,TEAMS!$G$1:$G$839,TEAMS!$H$1:$H$839,"",0)</f>
        <v>SG</v>
      </c>
      <c r="CV310" s="2" t="str">
        <f>_xlfn.XLOOKUP($CU310,DASHBOARD!$B$22:$B$27,DASHBOARD!$C$22:$C$27,"",0)</f>
        <v>GUARD</v>
      </c>
      <c r="CY310" s="63">
        <f>SUMIFS('[1]NBA-Data-1980-2019'!$G$1:$G$16305,'[1]NBA-Data-1980-2019'!$B$1:$B$16305,$A310,'[1]NBA-Data-1980-2019'!$A$1:$A$16305,CY$9)</f>
        <v>0</v>
      </c>
      <c r="CZ310" s="63">
        <f>SUMIFS('[1]NBA-Data-1980-2019'!$G$1:$G$16305,'[1]NBA-Data-1980-2019'!$B$1:$B$16305,$A310,'[1]NBA-Data-1980-2019'!$A$1:$A$16305,CZ$9)</f>
        <v>0</v>
      </c>
      <c r="DA310" s="63">
        <f>SUMIFS('[1]NBA-Data-1980-2019'!$G$1:$G$16305,'[1]NBA-Data-1980-2019'!$B$1:$B$16305,$A310,'[1]NBA-Data-1980-2019'!$A$1:$A$16305,DA$9)</f>
        <v>0</v>
      </c>
      <c r="DB310" s="63">
        <f>SUMIFS('[1]NBA-Data-1980-2019'!$G$1:$G$16305,'[1]NBA-Data-1980-2019'!$B$1:$B$16305,$A310,'[1]NBA-Data-1980-2019'!$A$1:$A$16305,DB$9)</f>
        <v>0</v>
      </c>
      <c r="DC310" s="63">
        <f>SUMIFS('[1]NBA-Data-1980-2019'!$G$1:$G$16305,'[1]NBA-Data-1980-2019'!$B$1:$B$16305,$A310,'[1]NBA-Data-1980-2019'!$A$1:$A$16305,DC$9)</f>
        <v>0</v>
      </c>
      <c r="DD310" s="63">
        <f>SUMIFS('[1]NBA-Data-1980-2019'!$G$1:$G$16305,'[1]NBA-Data-1980-2019'!$B$1:$B$16305,$A310,'[1]NBA-Data-1980-2019'!$A$1:$A$16305,DD$9)</f>
        <v>0</v>
      </c>
      <c r="DE310" s="63">
        <f>SUMIFS('[1]NBA-Data-1980-2019'!$G$1:$G$16305,'[1]NBA-Data-1980-2019'!$B$1:$B$16305,$A310,'[1]NBA-Data-1980-2019'!$A$1:$A$16305,DE$9)</f>
        <v>0</v>
      </c>
      <c r="DF310" s="63">
        <f>SUMIFS('[1]NBA-Data-1980-2019'!$G$1:$G$16305,'[1]NBA-Data-1980-2019'!$B$1:$B$16305,$A310,'[1]NBA-Data-1980-2019'!$A$1:$A$16305,DF$9)</f>
        <v>0</v>
      </c>
      <c r="DG310" s="63">
        <f>SUMIFS('[1]NBA-Data-1980-2019'!$G$1:$G$16305,'[1]NBA-Data-1980-2019'!$B$1:$B$16305,$A310,'[1]NBA-Data-1980-2019'!$A$1:$A$16305,DG$9)</f>
        <v>0</v>
      </c>
      <c r="DH310" s="63">
        <f>SUMIFS('[1]NBA-Data-1980-2019'!$G$1:$G$16305,'[1]NBA-Data-1980-2019'!$B$1:$B$16305,$A310,'[1]NBA-Data-1980-2019'!$A$1:$A$16305,DH$9)</f>
        <v>0</v>
      </c>
      <c r="DI310" s="63">
        <f>SUMIFS('[1]NBA-Data-1980-2019'!$G$1:$G$16305,'[1]NBA-Data-1980-2019'!$B$1:$B$16305,$A310,'[1]NBA-Data-1980-2019'!$A$1:$A$16305,DI$9)</f>
        <v>0</v>
      </c>
      <c r="DJ310" s="63">
        <f>SUMIFS('[1]NBA-Data-1980-2019'!$G$1:$G$16305,'[1]NBA-Data-1980-2019'!$B$1:$B$16305,$A310,'[1]NBA-Data-1980-2019'!$A$1:$A$16305,DJ$9)</f>
        <v>0</v>
      </c>
      <c r="DK310" s="63">
        <f>SUMIFS('[1]NBA-Data-1980-2019'!$G$1:$G$16305,'[1]NBA-Data-1980-2019'!$B$1:$B$16305,$A310,'[1]NBA-Data-1980-2019'!$A$1:$A$16305,DK$9)</f>
        <v>0</v>
      </c>
      <c r="DL310" s="63">
        <f>SUMIFS('[1]NBA-Data-1980-2019'!$G$1:$G$16305,'[1]NBA-Data-1980-2019'!$B$1:$B$16305,$A310,'[1]NBA-Data-1980-2019'!$A$1:$A$16305,DL$9)</f>
        <v>0</v>
      </c>
      <c r="DM310" s="63">
        <f>SUMIFS('[1]NBA-Data-1980-2019'!$G$1:$G$16305,'[1]NBA-Data-1980-2019'!$B$1:$B$16305,$A310,'[1]NBA-Data-1980-2019'!$A$1:$A$16305,DM$9)</f>
        <v>0</v>
      </c>
      <c r="DN310" s="63">
        <f>SUMIFS('[1]NBA-Data-1980-2019'!$G$1:$G$16305,'[1]NBA-Data-1980-2019'!$B$1:$B$16305,$A310,'[1]NBA-Data-1980-2019'!$A$1:$A$16305,DN$9)</f>
        <v>0</v>
      </c>
      <c r="DO310" s="63">
        <f>SUMIFS('[1]NBA-Data-1980-2019'!$G$1:$G$16305,'[1]NBA-Data-1980-2019'!$B$1:$B$16305,$A310,'[1]NBA-Data-1980-2019'!$A$1:$A$16305,DO$9)</f>
        <v>0</v>
      </c>
      <c r="DP310" s="63">
        <f>SUMIFS('[1]NBA-Data-1980-2019'!$G$1:$G$16305,'[1]NBA-Data-1980-2019'!$B$1:$B$16305,$A310,'[1]NBA-Data-1980-2019'!$A$1:$A$16305,DP$9)</f>
        <v>0</v>
      </c>
      <c r="DQ310" s="63">
        <f>SUMIFS('[1]NBA-Data-1980-2019'!$G$1:$G$16305,'[1]NBA-Data-1980-2019'!$B$1:$B$16305,$A310,'[1]NBA-Data-1980-2019'!$A$1:$A$16305,DQ$9)</f>
        <v>0</v>
      </c>
      <c r="DR310" s="63">
        <f>SUMIFS('[1]NBA-Data-1980-2019'!$G$1:$G$16305,'[1]NBA-Data-1980-2019'!$B$1:$B$16305,$A310,'[1]NBA-Data-1980-2019'!$A$1:$A$16305,DR$9)</f>
        <v>0</v>
      </c>
      <c r="DS310" s="63">
        <f>SUMIFS('[1]NBA-Data-1980-2019'!$G$1:$G$16305,'[1]NBA-Data-1980-2019'!$B$1:$B$16305,$A310,'[1]NBA-Data-1980-2019'!$A$1:$A$16305,DS$9)</f>
        <v>0</v>
      </c>
      <c r="DT310" s="63">
        <f>SUMIFS('[1]NBA-Data-1980-2019'!$G$1:$G$16305,'[1]NBA-Data-1980-2019'!$B$1:$B$16305,$A310,'[1]NBA-Data-1980-2019'!$A$1:$A$16305,DT$9)</f>
        <v>0</v>
      </c>
      <c r="DU310" s="63">
        <f>SUMIFS('[1]NBA-Data-1980-2019'!$G$1:$G$16305,'[1]NBA-Data-1980-2019'!$B$1:$B$16305,$A310,'[1]NBA-Data-1980-2019'!$A$1:$A$16305,DU$9)</f>
        <v>0</v>
      </c>
      <c r="DV310" s="63">
        <f>SUMIFS('[1]NBA-Data-1980-2019'!$G$1:$G$16305,'[1]NBA-Data-1980-2019'!$B$1:$B$16305,$A310,'[1]NBA-Data-1980-2019'!$A$1:$A$16305,DV$9)</f>
        <v>0</v>
      </c>
      <c r="DW310" s="63">
        <f>SUMIFS('[1]NBA-Data-1980-2019'!$G$1:$G$16305,'[1]NBA-Data-1980-2019'!$B$1:$B$16305,$A310,'[1]NBA-Data-1980-2019'!$A$1:$A$16305,DW$9)</f>
        <v>0</v>
      </c>
      <c r="DX310" s="63">
        <f>SUMIFS('[1]NBA-Data-1980-2019'!$G$1:$G$16305,'[1]NBA-Data-1980-2019'!$B$1:$B$16305,$A310,'[1]NBA-Data-1980-2019'!$A$1:$A$16305,DX$9)</f>
        <v>0</v>
      </c>
      <c r="DY310" s="63">
        <f>SUMIFS('[1]NBA-Data-1980-2019'!$G$1:$G$16305,'[1]NBA-Data-1980-2019'!$B$1:$B$16305,$A310,'[1]NBA-Data-1980-2019'!$A$1:$A$16305,DY$9)</f>
        <v>0</v>
      </c>
      <c r="DZ310" s="63">
        <f>SUMIFS('[1]NBA-Data-1980-2019'!$G$1:$G$16305,'[1]NBA-Data-1980-2019'!$B$1:$B$16305,$A310,'[1]NBA-Data-1980-2019'!$A$1:$A$16305,DZ$9)</f>
        <v>0</v>
      </c>
      <c r="EA310" s="63">
        <f>SUMIFS('[1]NBA-Data-1980-2019'!$G$1:$G$16305,'[1]NBA-Data-1980-2019'!$B$1:$B$16305,$A310,'[1]NBA-Data-1980-2019'!$A$1:$A$16305,EA$9)</f>
        <v>0</v>
      </c>
      <c r="EB310" s="63">
        <f>SUMIFS('[1]NBA-Data-1980-2019'!$G$1:$G$16305,'[1]NBA-Data-1980-2019'!$B$1:$B$16305,$A310,'[1]NBA-Data-1980-2019'!$A$1:$A$16305,EB$9)</f>
        <v>0</v>
      </c>
      <c r="EC310" s="63">
        <f>SUMIFS('[1]NBA-Data-1980-2019'!$G$1:$G$16305,'[1]NBA-Data-1980-2019'!$B$1:$B$16305,$A310,'[1]NBA-Data-1980-2019'!$A$1:$A$16305,EC$9)</f>
        <v>0</v>
      </c>
      <c r="ED310" s="63">
        <f>SUMIFS('[1]NBA-Data-1980-2019'!$G$1:$G$16305,'[1]NBA-Data-1980-2019'!$B$1:$B$16305,$A310,'[1]NBA-Data-1980-2019'!$A$1:$A$16305,ED$9)</f>
        <v>0</v>
      </c>
      <c r="EH310" s="2" t="s">
        <v>1486</v>
      </c>
    </row>
    <row r="311" spans="1:165" x14ac:dyDescent="0.2">
      <c r="A311" s="2" t="s">
        <v>1021</v>
      </c>
      <c r="B311" s="2" t="str" cm="1">
        <f t="array" ref="B311">_xlfn.XLOOKUP($A311&amp;B$5,'[1]NBA-Data-1980-2019'!$B$1:$B$16305&amp;'[1]NBA-Data-1980-2019'!$A$1:$A$16305,'[1]NBA-Data-1980-2019'!$D$1:$D$16305,"",0)</f>
        <v/>
      </c>
      <c r="C311" s="2" t="str" cm="1">
        <f t="array" ref="C311">_xlfn.XLOOKUP($A311&amp;C$5,'[1]NBA-Data-1980-2019'!$B$1:$B$16305&amp;'[1]NBA-Data-1980-2019'!$A$1:$A$16305,'[1]NBA-Data-1980-2019'!$D$1:$D$16305,"",0)</f>
        <v/>
      </c>
      <c r="D311" s="2" t="str" cm="1">
        <f t="array" ref="D311">_xlfn.XLOOKUP($A311&amp;D$5,'[1]NBA-Data-1980-2019'!$B$1:$B$16305&amp;'[1]NBA-Data-1980-2019'!$A$1:$A$16305,'[1]NBA-Data-1980-2019'!$D$1:$D$16305,"",0)</f>
        <v/>
      </c>
      <c r="E311" s="2" t="str" cm="1">
        <f t="array" ref="E311">_xlfn.XLOOKUP($A311&amp;E$5,'[1]NBA-Data-1980-2019'!$B$1:$B$16305&amp;'[1]NBA-Data-1980-2019'!$A$1:$A$16305,'[1]NBA-Data-1980-2019'!$D$1:$D$16305,"",0)</f>
        <v/>
      </c>
      <c r="F311" s="2" t="str" cm="1">
        <f t="array" ref="F311">_xlfn.XLOOKUP($A311&amp;F$5,'[1]NBA-Data-1980-2019'!$B$1:$B$16305&amp;'[1]NBA-Data-1980-2019'!$A$1:$A$16305,'[1]NBA-Data-1980-2019'!$D$1:$D$16305,"",0)</f>
        <v/>
      </c>
      <c r="G311" s="2" t="str" cm="1">
        <f t="array" ref="G311">_xlfn.XLOOKUP($A311&amp;G$5,'[1]NBA-Data-1980-2019'!$B$1:$B$16305&amp;'[1]NBA-Data-1980-2019'!$A$1:$A$16305,'[1]NBA-Data-1980-2019'!$D$1:$D$16305,"",0)</f>
        <v/>
      </c>
      <c r="H311" s="2" t="str" cm="1">
        <f t="array" ref="H311">_xlfn.XLOOKUP($A311&amp;H$5,'[1]NBA-Data-1980-2019'!$B$1:$B$16305&amp;'[1]NBA-Data-1980-2019'!$A$1:$A$16305,'[1]NBA-Data-1980-2019'!$D$1:$D$16305,"",0)</f>
        <v>DAL</v>
      </c>
      <c r="I311" s="2" t="str" cm="1">
        <f t="array" ref="I311">_xlfn.XLOOKUP($A311&amp;I$5,'[1]NBA-Data-1980-2019'!$B$1:$B$16305&amp;'[1]NBA-Data-1980-2019'!$A$1:$A$16305,'[1]NBA-Data-1980-2019'!$D$1:$D$16305,"",0)</f>
        <v>DAL</v>
      </c>
      <c r="J311" s="2" t="str" cm="1">
        <f t="array" ref="J311">_xlfn.XLOOKUP($A311&amp;J$5,'[1]NBA-Data-1980-2019'!$B$1:$B$16305&amp;'[1]NBA-Data-1980-2019'!$A$1:$A$16305,'[1]NBA-Data-1980-2019'!$D$1:$D$16305,"",0)</f>
        <v>DAL</v>
      </c>
      <c r="K311" s="2" t="str" cm="1">
        <f t="array" ref="K311">_xlfn.XLOOKUP($A311&amp;K$5,'[1]NBA-Data-1980-2019'!$B$1:$B$16305&amp;'[1]NBA-Data-1980-2019'!$A$1:$A$16305,'[1]NBA-Data-1980-2019'!$D$1:$D$16305,"",0)</f>
        <v>SAS</v>
      </c>
      <c r="L311" s="2" t="str" cm="1">
        <f t="array" ref="L311">_xlfn.XLOOKUP($A311&amp;L$5,'[1]NBA-Data-1980-2019'!$B$1:$B$16305&amp;'[1]NBA-Data-1980-2019'!$A$1:$A$16305,'[1]NBA-Data-1980-2019'!$D$1:$D$16305,"",0)</f>
        <v>SAS</v>
      </c>
      <c r="M311" s="2" t="str" cm="1">
        <f t="array" ref="M311">_xlfn.XLOOKUP($A311&amp;M$5,'[1]NBA-Data-1980-2019'!$B$1:$B$16305&amp;'[1]NBA-Data-1980-2019'!$A$1:$A$16305,'[1]NBA-Data-1980-2019'!$D$1:$D$16305,"",0)</f>
        <v>LAL</v>
      </c>
      <c r="N311" s="2" t="str" cm="1">
        <f t="array" ref="N311">_xlfn.XLOOKUP($A311&amp;N$5,'[1]NBA-Data-1980-2019'!$B$1:$B$16305&amp;'[1]NBA-Data-1980-2019'!$A$1:$A$16305,'[1]NBA-Data-1980-2019'!$D$1:$D$16305,"",0)</f>
        <v>LAL</v>
      </c>
      <c r="O311" s="2" t="str" cm="1">
        <f t="array" ref="O311">_xlfn.XLOOKUP($A311&amp;O$5,'[1]NBA-Data-1980-2019'!$B$1:$B$16305&amp;'[1]NBA-Data-1980-2019'!$A$1:$A$16305,'[1]NBA-Data-1980-2019'!$D$1:$D$16305,"",0)</f>
        <v>MIA</v>
      </c>
      <c r="P311" s="2" t="str" cm="1">
        <f t="array" ref="P311">_xlfn.XLOOKUP($A311&amp;P$5,'[1]NBA-Data-1980-2019'!$B$1:$B$16305&amp;'[1]NBA-Data-1980-2019'!$A$1:$A$16305,'[1]NBA-Data-1980-2019'!$D$1:$D$16305,"",0)</f>
        <v>WAS</v>
      </c>
      <c r="Q311" s="2" t="str" cm="1">
        <f t="array" ref="Q311">_xlfn.XLOOKUP($A311&amp;Q$5,'[1]NBA-Data-1980-2019'!$B$1:$B$16305&amp;'[1]NBA-Data-1980-2019'!$A$1:$A$16305,'[1]NBA-Data-1980-2019'!$D$1:$D$16305,"",0)</f>
        <v/>
      </c>
      <c r="R311" s="2" t="str" cm="1">
        <f t="array" ref="R311">_xlfn.XLOOKUP($A311&amp;R$5,'[1]NBA-Data-1980-2019'!$B$1:$B$16305&amp;'[1]NBA-Data-1980-2019'!$A$1:$A$16305,'[1]NBA-Data-1980-2019'!$D$1:$D$16305,"",0)</f>
        <v/>
      </c>
      <c r="S311" s="2" t="str" cm="1">
        <f t="array" ref="S311">_xlfn.XLOOKUP($A311&amp;S$5,'[1]NBA-Data-1980-2019'!$B$1:$B$16305&amp;'[1]NBA-Data-1980-2019'!$A$1:$A$16305,'[1]NBA-Data-1980-2019'!$D$1:$D$16305,"",0)</f>
        <v/>
      </c>
      <c r="T311" s="2" t="str" cm="1">
        <f t="array" ref="T311">_xlfn.XLOOKUP($A311&amp;T$5,'[1]NBA-Data-1980-2019'!$B$1:$B$16305&amp;'[1]NBA-Data-1980-2019'!$A$1:$A$16305,'[1]NBA-Data-1980-2019'!$D$1:$D$16305,"",0)</f>
        <v/>
      </c>
      <c r="U311" s="2" t="str" cm="1">
        <f t="array" ref="U311">_xlfn.XLOOKUP($A311&amp;U$5,'[1]NBA-Data-1980-2019'!$B$1:$B$16305&amp;'[1]NBA-Data-1980-2019'!$A$1:$A$16305,'[1]NBA-Data-1980-2019'!$D$1:$D$16305,"",0)</f>
        <v/>
      </c>
      <c r="V311" s="2" t="str" cm="1">
        <f t="array" ref="V311">_xlfn.XLOOKUP($A311&amp;V$5,'[1]NBA-Data-1980-2019'!$B$1:$B$16305&amp;'[1]NBA-Data-1980-2019'!$A$1:$A$16305,'[1]NBA-Data-1980-2019'!$D$1:$D$16305,"",0)</f>
        <v/>
      </c>
      <c r="W311" s="2" t="str" cm="1">
        <f t="array" ref="W311">_xlfn.XLOOKUP($A311&amp;W$5,'[1]NBA-Data-1980-2019'!$B$1:$B$16305&amp;'[1]NBA-Data-1980-2019'!$A$1:$A$16305,'[1]NBA-Data-1980-2019'!$D$1:$D$16305,"",0)</f>
        <v/>
      </c>
      <c r="X311" s="2" t="str" cm="1">
        <f t="array" ref="X311">_xlfn.XLOOKUP($A311&amp;X$5,'[1]NBA-Data-1980-2019'!$B$1:$B$16305&amp;'[1]NBA-Data-1980-2019'!$A$1:$A$16305,'[1]NBA-Data-1980-2019'!$D$1:$D$16305,"",0)</f>
        <v/>
      </c>
      <c r="Y311" s="2" t="str" cm="1">
        <f t="array" ref="Y311">_xlfn.XLOOKUP($A311&amp;Y$5,'[1]NBA-Data-1980-2019'!$B$1:$B$16305&amp;'[1]NBA-Data-1980-2019'!$A$1:$A$16305,'[1]NBA-Data-1980-2019'!$D$1:$D$16305,"",0)</f>
        <v/>
      </c>
      <c r="Z311" s="2" t="str" cm="1">
        <f t="array" ref="Z311">_xlfn.XLOOKUP($A311&amp;Z$5,'[1]NBA-Data-1980-2019'!$B$1:$B$16305&amp;'[1]NBA-Data-1980-2019'!$A$1:$A$16305,'[1]NBA-Data-1980-2019'!$D$1:$D$16305,"",0)</f>
        <v/>
      </c>
      <c r="AA311" s="2" t="str" cm="1">
        <f t="array" ref="AA311">_xlfn.XLOOKUP($A311&amp;AA$5,'[1]NBA-Data-1980-2019'!$B$1:$B$16305&amp;'[1]NBA-Data-1980-2019'!$A$1:$A$16305,'[1]NBA-Data-1980-2019'!$D$1:$D$16305,"",0)</f>
        <v/>
      </c>
      <c r="AB311" s="2" t="str" cm="1">
        <f t="array" ref="AB311">_xlfn.XLOOKUP($A311&amp;AB$5,'[1]NBA-Data-1980-2019'!$B$1:$B$16305&amp;'[1]NBA-Data-1980-2019'!$A$1:$A$16305,'[1]NBA-Data-1980-2019'!$D$1:$D$16305,"",0)</f>
        <v/>
      </c>
      <c r="AC311" s="2" t="str" cm="1">
        <f t="array" ref="AC311">_xlfn.XLOOKUP($A311&amp;AC$5,'[1]NBA-Data-1980-2019'!$B$1:$B$16305&amp;'[1]NBA-Data-1980-2019'!$A$1:$A$16305,'[1]NBA-Data-1980-2019'!$D$1:$D$16305,"",0)</f>
        <v/>
      </c>
      <c r="AD311" s="2" t="str" cm="1">
        <f t="array" ref="AD311">_xlfn.XLOOKUP($A311&amp;AD$5,'[1]NBA-Data-1980-2019'!$B$1:$B$16305&amp;'[1]NBA-Data-1980-2019'!$A$1:$A$16305,'[1]NBA-Data-1980-2019'!$D$1:$D$16305,"",0)</f>
        <v/>
      </c>
      <c r="AE311" s="2" t="str" cm="1">
        <f t="array" ref="AE311">_xlfn.XLOOKUP($A311&amp;AE$5,'[1]NBA-Data-1980-2019'!$B$1:$B$16305&amp;'[1]NBA-Data-1980-2019'!$A$1:$A$16305,'[1]NBA-Data-1980-2019'!$D$1:$D$16305,"",0)</f>
        <v/>
      </c>
      <c r="AF311" s="2" t="str" cm="1">
        <f t="array" ref="AF311">_xlfn.XLOOKUP($A311&amp;AF$5,'[1]NBA-Data-1980-2019'!$B$1:$B$16305&amp;'[1]NBA-Data-1980-2019'!$A$1:$A$16305,'[1]NBA-Data-1980-2019'!$D$1:$D$16305,"",0)</f>
        <v/>
      </c>
      <c r="AG311" s="2" t="str" cm="1">
        <f t="array" ref="AG311">_xlfn.XLOOKUP($A311&amp;AG$5,'[1]NBA-Data-1980-2019'!$B$1:$B$16305&amp;'[1]NBA-Data-1980-2019'!$A$1:$A$16305,'[1]NBA-Data-1980-2019'!$D$1:$D$16305,"",0)</f>
        <v/>
      </c>
      <c r="AH311" s="2" t="str" cm="1">
        <f t="array" ref="AH311">_xlfn.XLOOKUP($A311&amp;AH$5,'[1]NBA-Data-1980-2019'!$B$1:$B$16305&amp;'[1]NBA-Data-1980-2019'!$A$1:$A$16305,'[1]NBA-Data-1980-2019'!$H$1:$H$16305,"",0)</f>
        <v/>
      </c>
      <c r="AI311" s="2" t="str" cm="1">
        <f t="array" ref="AI311">_xlfn.XLOOKUP($A311&amp;AI$5,'[1]NBA-Data-1980-2019'!$B$1:$B$16305&amp;'[1]NBA-Data-1980-2019'!$A$1:$A$16305,'[1]NBA-Data-1980-2019'!$H$1:$H$16305,"",0)</f>
        <v/>
      </c>
      <c r="AJ311" s="2" t="str" cm="1">
        <f t="array" ref="AJ311">_xlfn.XLOOKUP($A311&amp;AJ$5,'[1]NBA-Data-1980-2019'!$B$1:$B$16305&amp;'[1]NBA-Data-1980-2019'!$A$1:$A$16305,'[1]NBA-Data-1980-2019'!$H$1:$H$16305,"",0)</f>
        <v/>
      </c>
      <c r="AK311" s="2" t="str" cm="1">
        <f t="array" ref="AK311">_xlfn.XLOOKUP($A311&amp;AK$5,'[1]NBA-Data-1980-2019'!$B$1:$B$16305&amp;'[1]NBA-Data-1980-2019'!$A$1:$A$16305,'[1]NBA-Data-1980-2019'!$H$1:$H$16305,"",0)</f>
        <v/>
      </c>
      <c r="AL311" s="2" t="str" cm="1">
        <f t="array" ref="AL311">_xlfn.XLOOKUP($A311&amp;AL$5,'[1]NBA-Data-1980-2019'!$B$1:$B$16305&amp;'[1]NBA-Data-1980-2019'!$A$1:$A$16305,'[1]NBA-Data-1980-2019'!$H$1:$H$16305,"",0)</f>
        <v/>
      </c>
      <c r="AM311" s="2" t="str" cm="1">
        <f t="array" ref="AM311">_xlfn.XLOOKUP($A311&amp;AM$5,'[1]NBA-Data-1980-2019'!$B$1:$B$16305&amp;'[1]NBA-Data-1980-2019'!$A$1:$A$16305,'[1]NBA-Data-1980-2019'!$H$1:$H$16305,"",0)</f>
        <v/>
      </c>
      <c r="AN311" s="2" cm="1">
        <f t="array" ref="AN311">_xlfn.XLOOKUP($A311&amp;AN$5,'[1]NBA-Data-1980-2019'!$B$1:$B$16305&amp;'[1]NBA-Data-1980-2019'!$A$1:$A$16305,'[1]NBA-Data-1980-2019'!$H$1:$H$16305,"",0)</f>
        <v>602</v>
      </c>
      <c r="AO311" s="2" cm="1">
        <f t="array" ref="AO311">_xlfn.XLOOKUP($A311&amp;AO$5,'[1]NBA-Data-1980-2019'!$B$1:$B$16305&amp;'[1]NBA-Data-1980-2019'!$A$1:$A$16305,'[1]NBA-Data-1980-2019'!$H$1:$H$16305,"",0)</f>
        <v>1025</v>
      </c>
      <c r="AP311" s="2" cm="1">
        <f t="array" ref="AP311">_xlfn.XLOOKUP($A311&amp;AP$5,'[1]NBA-Data-1980-2019'!$B$1:$B$16305&amp;'[1]NBA-Data-1980-2019'!$A$1:$A$16305,'[1]NBA-Data-1980-2019'!$H$1:$H$16305,"",0)</f>
        <v>569.4</v>
      </c>
      <c r="AQ311" s="2" cm="1">
        <f t="array" ref="AQ311">_xlfn.XLOOKUP($A311&amp;AQ$5,'[1]NBA-Data-1980-2019'!$B$1:$B$16305&amp;'[1]NBA-Data-1980-2019'!$A$1:$A$16305,'[1]NBA-Data-1980-2019'!$H$1:$H$16305,"",0)</f>
        <v>979.80000000000007</v>
      </c>
      <c r="AR311" s="2" cm="1">
        <f t="array" ref="AR311">_xlfn.XLOOKUP($A311&amp;AR$5,'[1]NBA-Data-1980-2019'!$B$1:$B$16305&amp;'[1]NBA-Data-1980-2019'!$A$1:$A$16305,'[1]NBA-Data-1980-2019'!$H$1:$H$16305,"",0)</f>
        <v>963.80000000000007</v>
      </c>
      <c r="AS311" s="2" cm="1">
        <f t="array" ref="AS311">_xlfn.XLOOKUP($A311&amp;AS$5,'[1]NBA-Data-1980-2019'!$B$1:$B$16305&amp;'[1]NBA-Data-1980-2019'!$A$1:$A$16305,'[1]NBA-Data-1980-2019'!$H$1:$H$16305,"",0)</f>
        <v>1656</v>
      </c>
      <c r="AT311" s="2" cm="1">
        <f t="array" ref="AT311">_xlfn.XLOOKUP($A311&amp;AT$5,'[1]NBA-Data-1980-2019'!$B$1:$B$16305&amp;'[1]NBA-Data-1980-2019'!$A$1:$A$16305,'[1]NBA-Data-1980-2019'!$H$1:$H$16305,"",0)</f>
        <v>1246.2</v>
      </c>
      <c r="AU311" s="2" cm="1">
        <f t="array" ref="AU311">_xlfn.XLOOKUP($A311&amp;AU$5,'[1]NBA-Data-1980-2019'!$B$1:$B$16305&amp;'[1]NBA-Data-1980-2019'!$A$1:$A$16305,'[1]NBA-Data-1980-2019'!$H$1:$H$16305,"",0)</f>
        <v>419.09999999999997</v>
      </c>
      <c r="AV311" s="2" cm="1">
        <f t="array" ref="AV311">_xlfn.XLOOKUP($A311&amp;AV$5,'[1]NBA-Data-1980-2019'!$B$1:$B$16305&amp;'[1]NBA-Data-1980-2019'!$A$1:$A$16305,'[1]NBA-Data-1980-2019'!$H$1:$H$16305,"",0)</f>
        <v>134.4</v>
      </c>
      <c r="AW311" s="2" t="str" cm="1">
        <f t="array" ref="AW311">_xlfn.XLOOKUP($A311&amp;AW$5,'[1]NBA-Data-1980-2019'!$B$1:$B$16305&amp;'[1]NBA-Data-1980-2019'!$A$1:$A$16305,'[1]NBA-Data-1980-2019'!$H$1:$H$16305,"",0)</f>
        <v/>
      </c>
      <c r="AX311" s="2" t="str" cm="1">
        <f t="array" ref="AX311">_xlfn.XLOOKUP($A311&amp;AX$5,'[1]NBA-Data-1980-2019'!$B$1:$B$16305&amp;'[1]NBA-Data-1980-2019'!$A$1:$A$16305,'[1]NBA-Data-1980-2019'!$H$1:$H$16305,"",0)</f>
        <v/>
      </c>
      <c r="AY311" s="2" t="str" cm="1">
        <f t="array" ref="AY311">_xlfn.XLOOKUP($A311&amp;AY$5,'[1]NBA-Data-1980-2019'!$B$1:$B$16305&amp;'[1]NBA-Data-1980-2019'!$A$1:$A$16305,'[1]NBA-Data-1980-2019'!$H$1:$H$16305,"",0)</f>
        <v/>
      </c>
      <c r="AZ311" s="2" t="str" cm="1">
        <f t="array" ref="AZ311">_xlfn.XLOOKUP($A311&amp;AZ$5,'[1]NBA-Data-1980-2019'!$B$1:$B$16305&amp;'[1]NBA-Data-1980-2019'!$A$1:$A$16305,'[1]NBA-Data-1980-2019'!$H$1:$H$16305,"",0)</f>
        <v/>
      </c>
      <c r="BA311" s="2" t="str" cm="1">
        <f t="array" ref="BA311">_xlfn.XLOOKUP($A311&amp;BA$5,'[1]NBA-Data-1980-2019'!$B$1:$B$16305&amp;'[1]NBA-Data-1980-2019'!$A$1:$A$16305,'[1]NBA-Data-1980-2019'!$H$1:$H$16305,"",0)</f>
        <v/>
      </c>
      <c r="BB311" s="2" t="str" cm="1">
        <f t="array" ref="BB311">_xlfn.XLOOKUP($A311&amp;BB$5,'[1]NBA-Data-1980-2019'!$B$1:$B$16305&amp;'[1]NBA-Data-1980-2019'!$A$1:$A$16305,'[1]NBA-Data-1980-2019'!$H$1:$H$16305,"",0)</f>
        <v/>
      </c>
      <c r="BC311" s="2" t="str" cm="1">
        <f t="array" ref="BC311">_xlfn.XLOOKUP($A311&amp;BC$5,'[1]NBA-Data-1980-2019'!$B$1:$B$16305&amp;'[1]NBA-Data-1980-2019'!$A$1:$A$16305,'[1]NBA-Data-1980-2019'!$H$1:$H$16305,"",0)</f>
        <v/>
      </c>
      <c r="BD311" s="2" t="str" cm="1">
        <f t="array" ref="BD311">_xlfn.XLOOKUP($A311&amp;BD$5,'[1]NBA-Data-1980-2019'!$B$1:$B$16305&amp;'[1]NBA-Data-1980-2019'!$A$1:$A$16305,'[1]NBA-Data-1980-2019'!$H$1:$H$16305,"",0)</f>
        <v/>
      </c>
      <c r="BE311" s="2" t="str" cm="1">
        <f t="array" ref="BE311">_xlfn.XLOOKUP($A311&amp;BE$5,'[1]NBA-Data-1980-2019'!$B$1:$B$16305&amp;'[1]NBA-Data-1980-2019'!$A$1:$A$16305,'[1]NBA-Data-1980-2019'!$H$1:$H$16305,"",0)</f>
        <v/>
      </c>
      <c r="BF311" s="2" t="str" cm="1">
        <f t="array" ref="BF311">_xlfn.XLOOKUP($A311&amp;BF$5,'[1]NBA-Data-1980-2019'!$B$1:$B$16305&amp;'[1]NBA-Data-1980-2019'!$A$1:$A$16305,'[1]NBA-Data-1980-2019'!$H$1:$H$16305,"",0)</f>
        <v/>
      </c>
      <c r="BG311" s="2" t="str" cm="1">
        <f t="array" ref="BG311">_xlfn.XLOOKUP($A311&amp;BG$5,'[1]NBA-Data-1980-2019'!$B$1:$B$16305&amp;'[1]NBA-Data-1980-2019'!$A$1:$A$16305,'[1]NBA-Data-1980-2019'!$H$1:$H$16305,"",0)</f>
        <v/>
      </c>
      <c r="BH311" s="2" t="str" cm="1">
        <f t="array" ref="BH311">_xlfn.XLOOKUP($A311&amp;BH$5,'[1]NBA-Data-1980-2019'!$B$1:$B$16305&amp;'[1]NBA-Data-1980-2019'!$A$1:$A$16305,'[1]NBA-Data-1980-2019'!$H$1:$H$16305,"",0)</f>
        <v/>
      </c>
      <c r="BI311" s="2" t="str" cm="1">
        <f t="array" ref="BI311">_xlfn.XLOOKUP($A311&amp;BI$5,'[1]NBA-Data-1980-2019'!$B$1:$B$16305&amp;'[1]NBA-Data-1980-2019'!$A$1:$A$16305,'[1]NBA-Data-1980-2019'!$H$1:$H$16305,"",0)</f>
        <v/>
      </c>
      <c r="BJ311" s="2" t="str" cm="1">
        <f t="array" ref="BJ311">_xlfn.XLOOKUP($A311&amp;BJ$5,'[1]NBA-Data-1980-2019'!$B$1:$B$16305&amp;'[1]NBA-Data-1980-2019'!$A$1:$A$16305,'[1]NBA-Data-1980-2019'!$H$1:$H$16305,"",0)</f>
        <v/>
      </c>
      <c r="BK311" s="2" t="str" cm="1">
        <f t="array" ref="BK311">_xlfn.XLOOKUP($A311&amp;BK$5,'[1]NBA-Data-1980-2019'!$B$1:$B$16305&amp;'[1]NBA-Data-1980-2019'!$A$1:$A$16305,'[1]NBA-Data-1980-2019'!$H$1:$H$16305,"",0)</f>
        <v/>
      </c>
      <c r="BL311" s="2" t="str" cm="1">
        <f t="array" ref="BL311">_xlfn.XLOOKUP($A311&amp;BL$5,'[1]NBA-Data-1980-2019'!$B$1:$B$16305&amp;'[1]NBA-Data-1980-2019'!$A$1:$A$16305,'[1]NBA-Data-1980-2019'!$H$1:$H$16305,"",0)</f>
        <v/>
      </c>
      <c r="BM311" s="2" t="str" cm="1">
        <f t="array" ref="BM311">_xlfn.XLOOKUP($A311&amp;BM$5,'[1]NBA-Data-1980-2019'!$B$1:$B$16305&amp;'[1]NBA-Data-1980-2019'!$A$1:$A$16305,'[1]NBA-Data-1980-2019'!$H$1:$H$16305,"",0)</f>
        <v/>
      </c>
      <c r="BN311" s="2" t="str" cm="1">
        <f t="array" ref="BN311">_xlfn.XLOOKUP($A311&amp;BN$5,'[1]NBA-Data-1980-2019'!$B$1:$B$16305&amp;'[1]NBA-Data-1980-2019'!$A$1:$A$16305,'[1]NBA-Data-1980-2019'!$F$1:$F$16305,"",0)</f>
        <v/>
      </c>
      <c r="BO311" s="2" t="str" cm="1">
        <f t="array" ref="BO311">_xlfn.XLOOKUP($A311&amp;BO$5,'[1]NBA-Data-1980-2019'!$B$1:$B$16305&amp;'[1]NBA-Data-1980-2019'!$A$1:$A$16305,'[1]NBA-Data-1980-2019'!$F$1:$F$16305,"",0)</f>
        <v/>
      </c>
      <c r="BP311" s="2" t="str" cm="1">
        <f t="array" ref="BP311">_xlfn.XLOOKUP($A311&amp;BP$5,'[1]NBA-Data-1980-2019'!$B$1:$B$16305&amp;'[1]NBA-Data-1980-2019'!$A$1:$A$16305,'[1]NBA-Data-1980-2019'!$F$1:$F$16305,"",0)</f>
        <v/>
      </c>
      <c r="BQ311" s="2" t="str" cm="1">
        <f t="array" ref="BQ311">_xlfn.XLOOKUP($A311&amp;BQ$5,'[1]NBA-Data-1980-2019'!$B$1:$B$16305&amp;'[1]NBA-Data-1980-2019'!$A$1:$A$16305,'[1]NBA-Data-1980-2019'!$F$1:$F$16305,"",0)</f>
        <v/>
      </c>
      <c r="BR311" s="2" t="str" cm="1">
        <f t="array" ref="BR311">_xlfn.XLOOKUP($A311&amp;BR$5,'[1]NBA-Data-1980-2019'!$B$1:$B$16305&amp;'[1]NBA-Data-1980-2019'!$A$1:$A$16305,'[1]NBA-Data-1980-2019'!$F$1:$F$16305,"",0)</f>
        <v/>
      </c>
      <c r="BS311" s="2" t="str" cm="1">
        <f t="array" ref="BS311">_xlfn.XLOOKUP($A311&amp;BS$5,'[1]NBA-Data-1980-2019'!$B$1:$B$16305&amp;'[1]NBA-Data-1980-2019'!$A$1:$A$16305,'[1]NBA-Data-1980-2019'!$F$1:$F$16305,"",0)</f>
        <v/>
      </c>
      <c r="BT311" s="2" cm="1">
        <f t="array" ref="BT311">_xlfn.XLOOKUP($A311&amp;BT$5,'[1]NBA-Data-1980-2019'!$B$1:$B$16305&amp;'[1]NBA-Data-1980-2019'!$A$1:$A$16305,'[1]NBA-Data-1980-2019'!$F$1:$F$16305,"",0)</f>
        <v>12.2</v>
      </c>
      <c r="BU311" s="2" cm="1">
        <f t="array" ref="BU311">_xlfn.XLOOKUP($A311&amp;BU$5,'[1]NBA-Data-1980-2019'!$B$1:$B$16305&amp;'[1]NBA-Data-1980-2019'!$A$1:$A$16305,'[1]NBA-Data-1980-2019'!$F$1:$F$16305,"",0)</f>
        <v>14.4</v>
      </c>
      <c r="BV311" s="2" cm="1">
        <f t="array" ref="BV311">_xlfn.XLOOKUP($A311&amp;BV$5,'[1]NBA-Data-1980-2019'!$B$1:$B$16305&amp;'[1]NBA-Data-1980-2019'!$A$1:$A$16305,'[1]NBA-Data-1980-2019'!$F$1:$F$16305,"",0)</f>
        <v>12.6</v>
      </c>
      <c r="BW311" s="2" cm="1">
        <f t="array" ref="BW311">_xlfn.XLOOKUP($A311&amp;BW$5,'[1]NBA-Data-1980-2019'!$B$1:$B$16305&amp;'[1]NBA-Data-1980-2019'!$A$1:$A$16305,'[1]NBA-Data-1980-2019'!$F$1:$F$16305,"",0)</f>
        <v>13.1</v>
      </c>
      <c r="BX311" s="2" cm="1">
        <f t="array" ref="BX311">_xlfn.XLOOKUP($A311&amp;BX$5,'[1]NBA-Data-1980-2019'!$B$1:$B$16305&amp;'[1]NBA-Data-1980-2019'!$A$1:$A$16305,'[1]NBA-Data-1980-2019'!$F$1:$F$16305,"",0)</f>
        <v>12.2</v>
      </c>
      <c r="BY311" s="2" cm="1">
        <f t="array" ref="BY311">_xlfn.XLOOKUP($A311&amp;BY$5,'[1]NBA-Data-1980-2019'!$B$1:$B$16305&amp;'[1]NBA-Data-1980-2019'!$A$1:$A$16305,'[1]NBA-Data-1980-2019'!$F$1:$F$16305,"",0)</f>
        <v>14.5</v>
      </c>
      <c r="BZ311" s="2" cm="1">
        <f t="array" ref="BZ311">_xlfn.XLOOKUP($A311&amp;BZ$5,'[1]NBA-Data-1980-2019'!$B$1:$B$16305&amp;'[1]NBA-Data-1980-2019'!$A$1:$A$16305,'[1]NBA-Data-1980-2019'!$F$1:$F$16305,"",0)</f>
        <v>11.6</v>
      </c>
      <c r="CA311" s="2" cm="1">
        <f t="array" ref="CA311">_xlfn.XLOOKUP($A311&amp;CA$5,'[1]NBA-Data-1980-2019'!$B$1:$B$16305&amp;'[1]NBA-Data-1980-2019'!$A$1:$A$16305,'[1]NBA-Data-1980-2019'!$F$1:$F$16305,"",0)</f>
        <v>10.4</v>
      </c>
      <c r="CB311" s="2" cm="1">
        <f t="array" ref="CB311">_xlfn.XLOOKUP($A311&amp;CB$5,'[1]NBA-Data-1980-2019'!$B$1:$B$16305&amp;'[1]NBA-Data-1980-2019'!$A$1:$A$16305,'[1]NBA-Data-1980-2019'!$F$1:$F$16305,"",0)</f>
        <v>3.1</v>
      </c>
      <c r="CC311" s="2" t="str" cm="1">
        <f t="array" ref="CC311">_xlfn.XLOOKUP($A311&amp;CC$5,'[1]NBA-Data-1980-2019'!$B$1:$B$16305&amp;'[1]NBA-Data-1980-2019'!$A$1:$A$16305,'[1]NBA-Data-1980-2019'!$F$1:$F$16305,"",0)</f>
        <v/>
      </c>
      <c r="CD311" s="2" t="str" cm="1">
        <f t="array" ref="CD311">_xlfn.XLOOKUP($A311&amp;CD$5,'[1]NBA-Data-1980-2019'!$B$1:$B$16305&amp;'[1]NBA-Data-1980-2019'!$A$1:$A$16305,'[1]NBA-Data-1980-2019'!$F$1:$F$16305,"",0)</f>
        <v/>
      </c>
      <c r="CE311" s="2" t="str" cm="1">
        <f t="array" ref="CE311">_xlfn.XLOOKUP($A311&amp;CE$5,'[1]NBA-Data-1980-2019'!$B$1:$B$16305&amp;'[1]NBA-Data-1980-2019'!$A$1:$A$16305,'[1]NBA-Data-1980-2019'!$F$1:$F$16305,"",0)</f>
        <v/>
      </c>
      <c r="CF311" s="2" t="str" cm="1">
        <f t="array" ref="CF311">_xlfn.XLOOKUP($A311&amp;CF$5,'[1]NBA-Data-1980-2019'!$B$1:$B$16305&amp;'[1]NBA-Data-1980-2019'!$A$1:$A$16305,'[1]NBA-Data-1980-2019'!$F$1:$F$16305,"",0)</f>
        <v/>
      </c>
      <c r="CG311" s="2" t="str" cm="1">
        <f t="array" ref="CG311">_xlfn.XLOOKUP($A311&amp;CG$5,'[1]NBA-Data-1980-2019'!$B$1:$B$16305&amp;'[1]NBA-Data-1980-2019'!$A$1:$A$16305,'[1]NBA-Data-1980-2019'!$F$1:$F$16305,"",0)</f>
        <v/>
      </c>
      <c r="CH311" s="2" t="str" cm="1">
        <f t="array" ref="CH311">_xlfn.XLOOKUP($A311&amp;CH$5,'[1]NBA-Data-1980-2019'!$B$1:$B$16305&amp;'[1]NBA-Data-1980-2019'!$A$1:$A$16305,'[1]NBA-Data-1980-2019'!$F$1:$F$16305,"",0)</f>
        <v/>
      </c>
      <c r="CI311" s="2" t="str" cm="1">
        <f t="array" ref="CI311">_xlfn.XLOOKUP($A311&amp;CI$5,'[1]NBA-Data-1980-2019'!$B$1:$B$16305&amp;'[1]NBA-Data-1980-2019'!$A$1:$A$16305,'[1]NBA-Data-1980-2019'!$F$1:$F$16305,"",0)</f>
        <v/>
      </c>
      <c r="CJ311" s="2" t="str" cm="1">
        <f t="array" ref="CJ311">_xlfn.XLOOKUP($A311&amp;CJ$5,'[1]NBA-Data-1980-2019'!$B$1:$B$16305&amp;'[1]NBA-Data-1980-2019'!$A$1:$A$16305,'[1]NBA-Data-1980-2019'!$F$1:$F$16305,"",0)</f>
        <v/>
      </c>
      <c r="CK311" s="2" t="str" cm="1">
        <f t="array" ref="CK311">_xlfn.XLOOKUP($A311&amp;CK$5,'[1]NBA-Data-1980-2019'!$B$1:$B$16305&amp;'[1]NBA-Data-1980-2019'!$A$1:$A$16305,'[1]NBA-Data-1980-2019'!$F$1:$F$16305,"",0)</f>
        <v/>
      </c>
      <c r="CL311" s="2" t="str" cm="1">
        <f t="array" ref="CL311">_xlfn.XLOOKUP($A311&amp;CL$5,'[1]NBA-Data-1980-2019'!$B$1:$B$16305&amp;'[1]NBA-Data-1980-2019'!$A$1:$A$16305,'[1]NBA-Data-1980-2019'!$F$1:$F$16305,"",0)</f>
        <v/>
      </c>
      <c r="CM311" s="2" t="str" cm="1">
        <f t="array" ref="CM311">_xlfn.XLOOKUP($A311&amp;CM$5,'[1]NBA-Data-1980-2019'!$B$1:$B$16305&amp;'[1]NBA-Data-1980-2019'!$A$1:$A$16305,'[1]NBA-Data-1980-2019'!$F$1:$F$16305,"",0)</f>
        <v/>
      </c>
      <c r="CN311" s="2" t="str" cm="1">
        <f t="array" ref="CN311">_xlfn.XLOOKUP($A311&amp;CN$5,'[1]NBA-Data-1980-2019'!$B$1:$B$16305&amp;'[1]NBA-Data-1980-2019'!$A$1:$A$16305,'[1]NBA-Data-1980-2019'!$F$1:$F$16305,"",0)</f>
        <v/>
      </c>
      <c r="CO311" s="2" t="str" cm="1">
        <f t="array" ref="CO311">_xlfn.XLOOKUP($A311&amp;CO$5,'[1]NBA-Data-1980-2019'!$B$1:$B$16305&amp;'[1]NBA-Data-1980-2019'!$A$1:$A$16305,'[1]NBA-Data-1980-2019'!$F$1:$F$16305,"",0)</f>
        <v/>
      </c>
      <c r="CP311" s="2" t="str" cm="1">
        <f t="array" ref="CP311">_xlfn.XLOOKUP($A311&amp;CP$5,'[1]NBA-Data-1980-2019'!$B$1:$B$16305&amp;'[1]NBA-Data-1980-2019'!$A$1:$A$16305,'[1]NBA-Data-1980-2019'!$F$1:$F$16305,"",0)</f>
        <v/>
      </c>
      <c r="CQ311" s="2" t="str" cm="1">
        <f t="array" ref="CQ311">_xlfn.XLOOKUP($A311&amp;CQ$5,'[1]NBA-Data-1980-2019'!$B$1:$B$16305&amp;'[1]NBA-Data-1980-2019'!$A$1:$A$16305,'[1]NBA-Data-1980-2019'!$F$1:$F$16305,"",0)</f>
        <v/>
      </c>
      <c r="CR311" s="2" t="str" cm="1">
        <f t="array" ref="CR311">_xlfn.XLOOKUP($A311&amp;CR$5,'[1]NBA-Data-1980-2019'!$B$1:$B$16305&amp;'[1]NBA-Data-1980-2019'!$A$1:$A$16305,'[1]NBA-Data-1980-2019'!$F$1:$F$16305,"",0)</f>
        <v/>
      </c>
      <c r="CS311" s="2" t="str" cm="1">
        <f t="array" ref="CS311">_xlfn.XLOOKUP($A311&amp;CS$5,'[1]NBA-Data-1980-2019'!$B$1:$B$16305&amp;'[1]NBA-Data-1980-2019'!$A$1:$A$16305,'[1]NBA-Data-1980-2019'!$F$1:$F$16305,"",0)</f>
        <v/>
      </c>
      <c r="CU311" s="2" t="str">
        <f>_xlfn.XLOOKUP($A311,TEAMS!$G$1:$G$839,TEAMS!$H$1:$H$839,"",0)</f>
        <v>PF</v>
      </c>
      <c r="CV311" s="2" t="str">
        <f>_xlfn.XLOOKUP($CU311,DASHBOARD!$B$22:$B$27,DASHBOARD!$C$22:$C$27,"",0)</f>
        <v>FORWARD</v>
      </c>
      <c r="CY311" s="63">
        <f>SUMIFS('[1]NBA-Data-1980-2019'!$G$1:$G$16305,'[1]NBA-Data-1980-2019'!$B$1:$B$16305,$A311,'[1]NBA-Data-1980-2019'!$A$1:$A$16305,CY$9)</f>
        <v>0</v>
      </c>
      <c r="CZ311" s="63">
        <f>SUMIFS('[1]NBA-Data-1980-2019'!$G$1:$G$16305,'[1]NBA-Data-1980-2019'!$B$1:$B$16305,$A311,'[1]NBA-Data-1980-2019'!$A$1:$A$16305,CZ$9)</f>
        <v>0</v>
      </c>
      <c r="DA311" s="63">
        <f>SUMIFS('[1]NBA-Data-1980-2019'!$G$1:$G$16305,'[1]NBA-Data-1980-2019'!$B$1:$B$16305,$A311,'[1]NBA-Data-1980-2019'!$A$1:$A$16305,DA$9)</f>
        <v>0</v>
      </c>
      <c r="DB311" s="63">
        <f>SUMIFS('[1]NBA-Data-1980-2019'!$G$1:$G$16305,'[1]NBA-Data-1980-2019'!$B$1:$B$16305,$A311,'[1]NBA-Data-1980-2019'!$A$1:$A$16305,DB$9)</f>
        <v>0</v>
      </c>
      <c r="DC311" s="63">
        <f>SUMIFS('[1]NBA-Data-1980-2019'!$G$1:$G$16305,'[1]NBA-Data-1980-2019'!$B$1:$B$16305,$A311,'[1]NBA-Data-1980-2019'!$A$1:$A$16305,DC$9)</f>
        <v>0</v>
      </c>
      <c r="DD311" s="63">
        <f>SUMIFS('[1]NBA-Data-1980-2019'!$G$1:$G$16305,'[1]NBA-Data-1980-2019'!$B$1:$B$16305,$A311,'[1]NBA-Data-1980-2019'!$A$1:$A$16305,DD$9)</f>
        <v>0</v>
      </c>
      <c r="DE311" s="63">
        <f>SUMIFS('[1]NBA-Data-1980-2019'!$G$1:$G$16305,'[1]NBA-Data-1980-2019'!$B$1:$B$16305,$A311,'[1]NBA-Data-1980-2019'!$A$1:$A$16305,DE$9)</f>
        <v>1246000</v>
      </c>
      <c r="DF311" s="63">
        <f>SUMIFS('[1]NBA-Data-1980-2019'!$G$1:$G$16305,'[1]NBA-Data-1980-2019'!$B$1:$B$16305,$A311,'[1]NBA-Data-1980-2019'!$A$1:$A$16305,DF$9)</f>
        <v>0</v>
      </c>
      <c r="DG311" s="63">
        <f>SUMIFS('[1]NBA-Data-1980-2019'!$G$1:$G$16305,'[1]NBA-Data-1980-2019'!$B$1:$B$16305,$A311,'[1]NBA-Data-1980-2019'!$A$1:$A$16305,DG$9)</f>
        <v>1619880</v>
      </c>
      <c r="DH311" s="63">
        <f>SUMIFS('[1]NBA-Data-1980-2019'!$G$1:$G$16305,'[1]NBA-Data-1980-2019'!$B$1:$B$16305,$A311,'[1]NBA-Data-1980-2019'!$A$1:$A$16305,DH$9)</f>
        <v>2716667</v>
      </c>
      <c r="DI311" s="63">
        <f>SUMIFS('[1]NBA-Data-1980-2019'!$G$1:$G$16305,'[1]NBA-Data-1980-2019'!$B$1:$B$16305,$A311,'[1]NBA-Data-1980-2019'!$A$1:$A$16305,DI$9)</f>
        <v>0</v>
      </c>
      <c r="DJ311" s="63">
        <f>SUMIFS('[1]NBA-Data-1980-2019'!$G$1:$G$16305,'[1]NBA-Data-1980-2019'!$B$1:$B$16305,$A311,'[1]NBA-Data-1980-2019'!$A$1:$A$16305,DJ$9)</f>
        <v>1400000</v>
      </c>
      <c r="DK311" s="63">
        <f>SUMIFS('[1]NBA-Data-1980-2019'!$G$1:$G$16305,'[1]NBA-Data-1980-2019'!$B$1:$B$16305,$A311,'[1]NBA-Data-1980-2019'!$A$1:$A$16305,DK$9)</f>
        <v>1540000</v>
      </c>
      <c r="DL311" s="63">
        <f>SUMIFS('[1]NBA-Data-1980-2019'!$G$1:$G$16305,'[1]NBA-Data-1980-2019'!$B$1:$B$16305,$A311,'[1]NBA-Data-1980-2019'!$A$1:$A$16305,DL$9)</f>
        <v>1700000</v>
      </c>
      <c r="DM311" s="63">
        <f>SUMIFS('[1]NBA-Data-1980-2019'!$G$1:$G$16305,'[1]NBA-Data-1980-2019'!$B$1:$B$16305,$A311,'[1]NBA-Data-1980-2019'!$A$1:$A$16305,DM$9)</f>
        <v>995046</v>
      </c>
      <c r="DN311" s="63">
        <f>SUMIFS('[1]NBA-Data-1980-2019'!$G$1:$G$16305,'[1]NBA-Data-1980-2019'!$B$1:$B$16305,$A311,'[1]NBA-Data-1980-2019'!$A$1:$A$16305,DN$9)</f>
        <v>0</v>
      </c>
      <c r="DO311" s="63">
        <f>SUMIFS('[1]NBA-Data-1980-2019'!$G$1:$G$16305,'[1]NBA-Data-1980-2019'!$B$1:$B$16305,$A311,'[1]NBA-Data-1980-2019'!$A$1:$A$16305,DO$9)</f>
        <v>0</v>
      </c>
      <c r="DP311" s="63">
        <f>SUMIFS('[1]NBA-Data-1980-2019'!$G$1:$G$16305,'[1]NBA-Data-1980-2019'!$B$1:$B$16305,$A311,'[1]NBA-Data-1980-2019'!$A$1:$A$16305,DP$9)</f>
        <v>0</v>
      </c>
      <c r="DQ311" s="63">
        <f>SUMIFS('[1]NBA-Data-1980-2019'!$G$1:$G$16305,'[1]NBA-Data-1980-2019'!$B$1:$B$16305,$A311,'[1]NBA-Data-1980-2019'!$A$1:$A$16305,DQ$9)</f>
        <v>0</v>
      </c>
      <c r="DR311" s="63">
        <f>SUMIFS('[1]NBA-Data-1980-2019'!$G$1:$G$16305,'[1]NBA-Data-1980-2019'!$B$1:$B$16305,$A311,'[1]NBA-Data-1980-2019'!$A$1:$A$16305,DR$9)</f>
        <v>0</v>
      </c>
      <c r="DS311" s="63">
        <f>SUMIFS('[1]NBA-Data-1980-2019'!$G$1:$G$16305,'[1]NBA-Data-1980-2019'!$B$1:$B$16305,$A311,'[1]NBA-Data-1980-2019'!$A$1:$A$16305,DS$9)</f>
        <v>0</v>
      </c>
      <c r="DT311" s="63">
        <f>SUMIFS('[1]NBA-Data-1980-2019'!$G$1:$G$16305,'[1]NBA-Data-1980-2019'!$B$1:$B$16305,$A311,'[1]NBA-Data-1980-2019'!$A$1:$A$16305,DT$9)</f>
        <v>0</v>
      </c>
      <c r="DU311" s="63">
        <f>SUMIFS('[1]NBA-Data-1980-2019'!$G$1:$G$16305,'[1]NBA-Data-1980-2019'!$B$1:$B$16305,$A311,'[1]NBA-Data-1980-2019'!$A$1:$A$16305,DU$9)</f>
        <v>0</v>
      </c>
      <c r="DV311" s="63">
        <f>SUMIFS('[1]NBA-Data-1980-2019'!$G$1:$G$16305,'[1]NBA-Data-1980-2019'!$B$1:$B$16305,$A311,'[1]NBA-Data-1980-2019'!$A$1:$A$16305,DV$9)</f>
        <v>0</v>
      </c>
      <c r="DW311" s="63">
        <f>SUMIFS('[1]NBA-Data-1980-2019'!$G$1:$G$16305,'[1]NBA-Data-1980-2019'!$B$1:$B$16305,$A311,'[1]NBA-Data-1980-2019'!$A$1:$A$16305,DW$9)</f>
        <v>0</v>
      </c>
      <c r="DX311" s="63">
        <f>SUMIFS('[1]NBA-Data-1980-2019'!$G$1:$G$16305,'[1]NBA-Data-1980-2019'!$B$1:$B$16305,$A311,'[1]NBA-Data-1980-2019'!$A$1:$A$16305,DX$9)</f>
        <v>0</v>
      </c>
      <c r="DY311" s="63">
        <f>SUMIFS('[1]NBA-Data-1980-2019'!$G$1:$G$16305,'[1]NBA-Data-1980-2019'!$B$1:$B$16305,$A311,'[1]NBA-Data-1980-2019'!$A$1:$A$16305,DY$9)</f>
        <v>0</v>
      </c>
      <c r="DZ311" s="63">
        <f>SUMIFS('[1]NBA-Data-1980-2019'!$G$1:$G$16305,'[1]NBA-Data-1980-2019'!$B$1:$B$16305,$A311,'[1]NBA-Data-1980-2019'!$A$1:$A$16305,DZ$9)</f>
        <v>0</v>
      </c>
      <c r="EA311" s="63">
        <f>SUMIFS('[1]NBA-Data-1980-2019'!$G$1:$G$16305,'[1]NBA-Data-1980-2019'!$B$1:$B$16305,$A311,'[1]NBA-Data-1980-2019'!$A$1:$A$16305,EA$9)</f>
        <v>0</v>
      </c>
      <c r="EB311" s="63">
        <f>SUMIFS('[1]NBA-Data-1980-2019'!$G$1:$G$16305,'[1]NBA-Data-1980-2019'!$B$1:$B$16305,$A311,'[1]NBA-Data-1980-2019'!$A$1:$A$16305,EB$9)</f>
        <v>0</v>
      </c>
      <c r="EC311" s="63">
        <f>SUMIFS('[1]NBA-Data-1980-2019'!$G$1:$G$16305,'[1]NBA-Data-1980-2019'!$B$1:$B$16305,$A311,'[1]NBA-Data-1980-2019'!$A$1:$A$16305,EC$9)</f>
        <v>0</v>
      </c>
      <c r="ED311" s="63">
        <f>SUMIFS('[1]NBA-Data-1980-2019'!$G$1:$G$16305,'[1]NBA-Data-1980-2019'!$B$1:$B$16305,$A311,'[1]NBA-Data-1980-2019'!$A$1:$A$16305,ED$9)</f>
        <v>0</v>
      </c>
      <c r="EH311" s="2" t="s">
        <v>1273</v>
      </c>
    </row>
    <row r="312" spans="1:165" x14ac:dyDescent="0.2">
      <c r="A312" s="2" t="s">
        <v>760</v>
      </c>
      <c r="B312" s="2" t="str" cm="1">
        <f t="array" ref="B312">_xlfn.XLOOKUP($A312&amp;B$5,'[1]NBA-Data-1980-2019'!$B$1:$B$16305&amp;'[1]NBA-Data-1980-2019'!$A$1:$A$16305,'[1]NBA-Data-1980-2019'!$D$1:$D$16305,"",0)</f>
        <v/>
      </c>
      <c r="C312" s="2" t="str" cm="1">
        <f t="array" ref="C312">_xlfn.XLOOKUP($A312&amp;C$5,'[1]NBA-Data-1980-2019'!$B$1:$B$16305&amp;'[1]NBA-Data-1980-2019'!$A$1:$A$16305,'[1]NBA-Data-1980-2019'!$D$1:$D$16305,"",0)</f>
        <v/>
      </c>
      <c r="D312" s="2" t="str" cm="1">
        <f t="array" ref="D312">_xlfn.XLOOKUP($A312&amp;D$5,'[1]NBA-Data-1980-2019'!$B$1:$B$16305&amp;'[1]NBA-Data-1980-2019'!$A$1:$A$16305,'[1]NBA-Data-1980-2019'!$D$1:$D$16305,"",0)</f>
        <v/>
      </c>
      <c r="E312" s="2" t="str" cm="1">
        <f t="array" ref="E312">_xlfn.XLOOKUP($A312&amp;E$5,'[1]NBA-Data-1980-2019'!$B$1:$B$16305&amp;'[1]NBA-Data-1980-2019'!$A$1:$A$16305,'[1]NBA-Data-1980-2019'!$D$1:$D$16305,"",0)</f>
        <v/>
      </c>
      <c r="F312" s="2" t="str" cm="1">
        <f t="array" ref="F312">_xlfn.XLOOKUP($A312&amp;F$5,'[1]NBA-Data-1980-2019'!$B$1:$B$16305&amp;'[1]NBA-Data-1980-2019'!$A$1:$A$16305,'[1]NBA-Data-1980-2019'!$D$1:$D$16305,"",0)</f>
        <v/>
      </c>
      <c r="G312" s="2" t="str" cm="1">
        <f t="array" ref="G312">_xlfn.XLOOKUP($A312&amp;G$5,'[1]NBA-Data-1980-2019'!$B$1:$B$16305&amp;'[1]NBA-Data-1980-2019'!$A$1:$A$16305,'[1]NBA-Data-1980-2019'!$D$1:$D$16305,"",0)</f>
        <v/>
      </c>
      <c r="H312" s="2" t="str" cm="1">
        <f t="array" ref="H312">_xlfn.XLOOKUP($A312&amp;H$5,'[1]NBA-Data-1980-2019'!$B$1:$B$16305&amp;'[1]NBA-Data-1980-2019'!$A$1:$A$16305,'[1]NBA-Data-1980-2019'!$D$1:$D$16305,"",0)</f>
        <v/>
      </c>
      <c r="I312" s="2" t="str" cm="1">
        <f t="array" ref="I312">_xlfn.XLOOKUP($A312&amp;I$5,'[1]NBA-Data-1980-2019'!$B$1:$B$16305&amp;'[1]NBA-Data-1980-2019'!$A$1:$A$16305,'[1]NBA-Data-1980-2019'!$D$1:$D$16305,"",0)</f>
        <v/>
      </c>
      <c r="J312" s="2" t="str" cm="1">
        <f t="array" ref="J312">_xlfn.XLOOKUP($A312&amp;J$5,'[1]NBA-Data-1980-2019'!$B$1:$B$16305&amp;'[1]NBA-Data-1980-2019'!$A$1:$A$16305,'[1]NBA-Data-1980-2019'!$D$1:$D$16305,"",0)</f>
        <v/>
      </c>
      <c r="K312" s="2" t="str" cm="1">
        <f t="array" ref="K312">_xlfn.XLOOKUP($A312&amp;K$5,'[1]NBA-Data-1980-2019'!$B$1:$B$16305&amp;'[1]NBA-Data-1980-2019'!$A$1:$A$16305,'[1]NBA-Data-1980-2019'!$D$1:$D$16305,"",0)</f>
        <v/>
      </c>
      <c r="L312" s="2" t="str" cm="1">
        <f t="array" ref="L312">_xlfn.XLOOKUP($A312&amp;L$5,'[1]NBA-Data-1980-2019'!$B$1:$B$16305&amp;'[1]NBA-Data-1980-2019'!$A$1:$A$16305,'[1]NBA-Data-1980-2019'!$D$1:$D$16305,"",0)</f>
        <v/>
      </c>
      <c r="M312" s="2" t="str" cm="1">
        <f t="array" ref="M312">_xlfn.XLOOKUP($A312&amp;M$5,'[1]NBA-Data-1980-2019'!$B$1:$B$16305&amp;'[1]NBA-Data-1980-2019'!$A$1:$A$16305,'[1]NBA-Data-1980-2019'!$D$1:$D$16305,"",0)</f>
        <v/>
      </c>
      <c r="N312" s="2" t="str" cm="1">
        <f t="array" ref="N312">_xlfn.XLOOKUP($A312&amp;N$5,'[1]NBA-Data-1980-2019'!$B$1:$B$16305&amp;'[1]NBA-Data-1980-2019'!$A$1:$A$16305,'[1]NBA-Data-1980-2019'!$D$1:$D$16305,"",0)</f>
        <v/>
      </c>
      <c r="O312" s="2" t="str" cm="1">
        <f t="array" ref="O312">_xlfn.XLOOKUP($A312&amp;O$5,'[1]NBA-Data-1980-2019'!$B$1:$B$16305&amp;'[1]NBA-Data-1980-2019'!$A$1:$A$16305,'[1]NBA-Data-1980-2019'!$D$1:$D$16305,"",0)</f>
        <v/>
      </c>
      <c r="P312" s="2" t="str" cm="1">
        <f t="array" ref="P312">_xlfn.XLOOKUP($A312&amp;P$5,'[1]NBA-Data-1980-2019'!$B$1:$B$16305&amp;'[1]NBA-Data-1980-2019'!$A$1:$A$16305,'[1]NBA-Data-1980-2019'!$D$1:$D$16305,"",0)</f>
        <v/>
      </c>
      <c r="Q312" s="2" t="str" cm="1">
        <f t="array" ref="Q312">_xlfn.XLOOKUP($A312&amp;Q$5,'[1]NBA-Data-1980-2019'!$B$1:$B$16305&amp;'[1]NBA-Data-1980-2019'!$A$1:$A$16305,'[1]NBA-Data-1980-2019'!$D$1:$D$16305,"",0)</f>
        <v/>
      </c>
      <c r="R312" s="2" t="str" cm="1">
        <f t="array" ref="R312">_xlfn.XLOOKUP($A312&amp;R$5,'[1]NBA-Data-1980-2019'!$B$1:$B$16305&amp;'[1]NBA-Data-1980-2019'!$A$1:$A$16305,'[1]NBA-Data-1980-2019'!$D$1:$D$16305,"",0)</f>
        <v/>
      </c>
      <c r="S312" s="2" t="str" cm="1">
        <f t="array" ref="S312">_xlfn.XLOOKUP($A312&amp;S$5,'[1]NBA-Data-1980-2019'!$B$1:$B$16305&amp;'[1]NBA-Data-1980-2019'!$A$1:$A$16305,'[1]NBA-Data-1980-2019'!$D$1:$D$16305,"",0)</f>
        <v/>
      </c>
      <c r="T312" s="2" t="str" cm="1">
        <f t="array" ref="T312">_xlfn.XLOOKUP($A312&amp;T$5,'[1]NBA-Data-1980-2019'!$B$1:$B$16305&amp;'[1]NBA-Data-1980-2019'!$A$1:$A$16305,'[1]NBA-Data-1980-2019'!$D$1:$D$16305,"",0)</f>
        <v/>
      </c>
      <c r="U312" s="2" t="str" cm="1">
        <f t="array" ref="U312">_xlfn.XLOOKUP($A312&amp;U$5,'[1]NBA-Data-1980-2019'!$B$1:$B$16305&amp;'[1]NBA-Data-1980-2019'!$A$1:$A$16305,'[1]NBA-Data-1980-2019'!$D$1:$D$16305,"",0)</f>
        <v/>
      </c>
      <c r="V312" s="2" t="str" cm="1">
        <f t="array" ref="V312">_xlfn.XLOOKUP($A312&amp;V$5,'[1]NBA-Data-1980-2019'!$B$1:$B$16305&amp;'[1]NBA-Data-1980-2019'!$A$1:$A$16305,'[1]NBA-Data-1980-2019'!$D$1:$D$16305,"",0)</f>
        <v/>
      </c>
      <c r="W312" s="2" t="str" cm="1">
        <f t="array" ref="W312">_xlfn.XLOOKUP($A312&amp;W$5,'[1]NBA-Data-1980-2019'!$B$1:$B$16305&amp;'[1]NBA-Data-1980-2019'!$A$1:$A$16305,'[1]NBA-Data-1980-2019'!$D$1:$D$16305,"",0)</f>
        <v/>
      </c>
      <c r="X312" s="2" t="str" cm="1">
        <f t="array" ref="X312">_xlfn.XLOOKUP($A312&amp;X$5,'[1]NBA-Data-1980-2019'!$B$1:$B$16305&amp;'[1]NBA-Data-1980-2019'!$A$1:$A$16305,'[1]NBA-Data-1980-2019'!$D$1:$D$16305,"",0)</f>
        <v/>
      </c>
      <c r="Y312" s="2" t="str" cm="1">
        <f t="array" ref="Y312">_xlfn.XLOOKUP($A312&amp;Y$5,'[1]NBA-Data-1980-2019'!$B$1:$B$16305&amp;'[1]NBA-Data-1980-2019'!$A$1:$A$16305,'[1]NBA-Data-1980-2019'!$D$1:$D$16305,"",0)</f>
        <v/>
      </c>
      <c r="Z312" s="2" t="str" cm="1">
        <f t="array" ref="Z312">_xlfn.XLOOKUP($A312&amp;Z$5,'[1]NBA-Data-1980-2019'!$B$1:$B$16305&amp;'[1]NBA-Data-1980-2019'!$A$1:$A$16305,'[1]NBA-Data-1980-2019'!$D$1:$D$16305,"",0)</f>
        <v/>
      </c>
      <c r="AA312" s="2" t="str" cm="1">
        <f t="array" ref="AA312">_xlfn.XLOOKUP($A312&amp;AA$5,'[1]NBA-Data-1980-2019'!$B$1:$B$16305&amp;'[1]NBA-Data-1980-2019'!$A$1:$A$16305,'[1]NBA-Data-1980-2019'!$D$1:$D$16305,"",0)</f>
        <v>CLE</v>
      </c>
      <c r="AB312" s="2" t="str" cm="1">
        <f t="array" ref="AB312">_xlfn.XLOOKUP($A312&amp;AB$5,'[1]NBA-Data-1980-2019'!$B$1:$B$16305&amp;'[1]NBA-Data-1980-2019'!$A$1:$A$16305,'[1]NBA-Data-1980-2019'!$D$1:$D$16305,"",0)</f>
        <v/>
      </c>
      <c r="AC312" s="2" t="str" cm="1">
        <f t="array" ref="AC312">_xlfn.XLOOKUP($A312&amp;AC$5,'[1]NBA-Data-1980-2019'!$B$1:$B$16305&amp;'[1]NBA-Data-1980-2019'!$A$1:$A$16305,'[1]NBA-Data-1980-2019'!$D$1:$D$16305,"",0)</f>
        <v/>
      </c>
      <c r="AD312" s="2" t="str" cm="1">
        <f t="array" ref="AD312">_xlfn.XLOOKUP($A312&amp;AD$5,'[1]NBA-Data-1980-2019'!$B$1:$B$16305&amp;'[1]NBA-Data-1980-2019'!$A$1:$A$16305,'[1]NBA-Data-1980-2019'!$D$1:$D$16305,"",0)</f>
        <v/>
      </c>
      <c r="AE312" s="2" t="str" cm="1">
        <f t="array" ref="AE312">_xlfn.XLOOKUP($A312&amp;AE$5,'[1]NBA-Data-1980-2019'!$B$1:$B$16305&amp;'[1]NBA-Data-1980-2019'!$A$1:$A$16305,'[1]NBA-Data-1980-2019'!$D$1:$D$16305,"",0)</f>
        <v/>
      </c>
      <c r="AF312" s="2" t="str" cm="1">
        <f t="array" ref="AF312">_xlfn.XLOOKUP($A312&amp;AF$5,'[1]NBA-Data-1980-2019'!$B$1:$B$16305&amp;'[1]NBA-Data-1980-2019'!$A$1:$A$16305,'[1]NBA-Data-1980-2019'!$D$1:$D$16305,"",0)</f>
        <v/>
      </c>
      <c r="AG312" s="2" t="str" cm="1">
        <f t="array" ref="AG312">_xlfn.XLOOKUP($A312&amp;AG$5,'[1]NBA-Data-1980-2019'!$B$1:$B$16305&amp;'[1]NBA-Data-1980-2019'!$A$1:$A$16305,'[1]NBA-Data-1980-2019'!$D$1:$D$16305,"",0)</f>
        <v/>
      </c>
      <c r="AH312" s="2" t="str" cm="1">
        <f t="array" ref="AH312">_xlfn.XLOOKUP($A312&amp;AH$5,'[1]NBA-Data-1980-2019'!$B$1:$B$16305&amp;'[1]NBA-Data-1980-2019'!$A$1:$A$16305,'[1]NBA-Data-1980-2019'!$H$1:$H$16305,"",0)</f>
        <v/>
      </c>
      <c r="AI312" s="2" t="str" cm="1">
        <f t="array" ref="AI312">_xlfn.XLOOKUP($A312&amp;AI$5,'[1]NBA-Data-1980-2019'!$B$1:$B$16305&amp;'[1]NBA-Data-1980-2019'!$A$1:$A$16305,'[1]NBA-Data-1980-2019'!$H$1:$H$16305,"",0)</f>
        <v/>
      </c>
      <c r="AJ312" s="2" t="str" cm="1">
        <f t="array" ref="AJ312">_xlfn.XLOOKUP($A312&amp;AJ$5,'[1]NBA-Data-1980-2019'!$B$1:$B$16305&amp;'[1]NBA-Data-1980-2019'!$A$1:$A$16305,'[1]NBA-Data-1980-2019'!$H$1:$H$16305,"",0)</f>
        <v/>
      </c>
      <c r="AK312" s="2" t="str" cm="1">
        <f t="array" ref="AK312">_xlfn.XLOOKUP($A312&amp;AK$5,'[1]NBA-Data-1980-2019'!$B$1:$B$16305&amp;'[1]NBA-Data-1980-2019'!$A$1:$A$16305,'[1]NBA-Data-1980-2019'!$H$1:$H$16305,"",0)</f>
        <v/>
      </c>
      <c r="AL312" s="2" t="str" cm="1">
        <f t="array" ref="AL312">_xlfn.XLOOKUP($A312&amp;AL$5,'[1]NBA-Data-1980-2019'!$B$1:$B$16305&amp;'[1]NBA-Data-1980-2019'!$A$1:$A$16305,'[1]NBA-Data-1980-2019'!$H$1:$H$16305,"",0)</f>
        <v/>
      </c>
      <c r="AM312" s="2" t="str" cm="1">
        <f t="array" ref="AM312">_xlfn.XLOOKUP($A312&amp;AM$5,'[1]NBA-Data-1980-2019'!$B$1:$B$16305&amp;'[1]NBA-Data-1980-2019'!$A$1:$A$16305,'[1]NBA-Data-1980-2019'!$H$1:$H$16305,"",0)</f>
        <v/>
      </c>
      <c r="AN312" s="2" t="str" cm="1">
        <f t="array" ref="AN312">_xlfn.XLOOKUP($A312&amp;AN$5,'[1]NBA-Data-1980-2019'!$B$1:$B$16305&amp;'[1]NBA-Data-1980-2019'!$A$1:$A$16305,'[1]NBA-Data-1980-2019'!$H$1:$H$16305,"",0)</f>
        <v/>
      </c>
      <c r="AO312" s="2" t="str" cm="1">
        <f t="array" ref="AO312">_xlfn.XLOOKUP($A312&amp;AO$5,'[1]NBA-Data-1980-2019'!$B$1:$B$16305&amp;'[1]NBA-Data-1980-2019'!$A$1:$A$16305,'[1]NBA-Data-1980-2019'!$H$1:$H$16305,"",0)</f>
        <v/>
      </c>
      <c r="AP312" s="2" t="str" cm="1">
        <f t="array" ref="AP312">_xlfn.XLOOKUP($A312&amp;AP$5,'[1]NBA-Data-1980-2019'!$B$1:$B$16305&amp;'[1]NBA-Data-1980-2019'!$A$1:$A$16305,'[1]NBA-Data-1980-2019'!$H$1:$H$16305,"",0)</f>
        <v/>
      </c>
      <c r="AQ312" s="2" t="str" cm="1">
        <f t="array" ref="AQ312">_xlfn.XLOOKUP($A312&amp;AQ$5,'[1]NBA-Data-1980-2019'!$B$1:$B$16305&amp;'[1]NBA-Data-1980-2019'!$A$1:$A$16305,'[1]NBA-Data-1980-2019'!$H$1:$H$16305,"",0)</f>
        <v/>
      </c>
      <c r="AR312" s="2" t="str" cm="1">
        <f t="array" ref="AR312">_xlfn.XLOOKUP($A312&amp;AR$5,'[1]NBA-Data-1980-2019'!$B$1:$B$16305&amp;'[1]NBA-Data-1980-2019'!$A$1:$A$16305,'[1]NBA-Data-1980-2019'!$H$1:$H$16305,"",0)</f>
        <v/>
      </c>
      <c r="AS312" s="2" t="str" cm="1">
        <f t="array" ref="AS312">_xlfn.XLOOKUP($A312&amp;AS$5,'[1]NBA-Data-1980-2019'!$B$1:$B$16305&amp;'[1]NBA-Data-1980-2019'!$A$1:$A$16305,'[1]NBA-Data-1980-2019'!$H$1:$H$16305,"",0)</f>
        <v/>
      </c>
      <c r="AT312" s="2" t="str" cm="1">
        <f t="array" ref="AT312">_xlfn.XLOOKUP($A312&amp;AT$5,'[1]NBA-Data-1980-2019'!$B$1:$B$16305&amp;'[1]NBA-Data-1980-2019'!$A$1:$A$16305,'[1]NBA-Data-1980-2019'!$H$1:$H$16305,"",0)</f>
        <v/>
      </c>
      <c r="AU312" s="2" t="str" cm="1">
        <f t="array" ref="AU312">_xlfn.XLOOKUP($A312&amp;AU$5,'[1]NBA-Data-1980-2019'!$B$1:$B$16305&amp;'[1]NBA-Data-1980-2019'!$A$1:$A$16305,'[1]NBA-Data-1980-2019'!$H$1:$H$16305,"",0)</f>
        <v/>
      </c>
      <c r="AV312" s="2" t="str" cm="1">
        <f t="array" ref="AV312">_xlfn.XLOOKUP($A312&amp;AV$5,'[1]NBA-Data-1980-2019'!$B$1:$B$16305&amp;'[1]NBA-Data-1980-2019'!$A$1:$A$16305,'[1]NBA-Data-1980-2019'!$H$1:$H$16305,"",0)</f>
        <v/>
      </c>
      <c r="AW312" s="2" t="str" cm="1">
        <f t="array" ref="AW312">_xlfn.XLOOKUP($A312&amp;AW$5,'[1]NBA-Data-1980-2019'!$B$1:$B$16305&amp;'[1]NBA-Data-1980-2019'!$A$1:$A$16305,'[1]NBA-Data-1980-2019'!$H$1:$H$16305,"",0)</f>
        <v/>
      </c>
      <c r="AX312" s="2" t="str" cm="1">
        <f t="array" ref="AX312">_xlfn.XLOOKUP($A312&amp;AX$5,'[1]NBA-Data-1980-2019'!$B$1:$B$16305&amp;'[1]NBA-Data-1980-2019'!$A$1:$A$16305,'[1]NBA-Data-1980-2019'!$H$1:$H$16305,"",0)</f>
        <v/>
      </c>
      <c r="AY312" s="2" t="str" cm="1">
        <f t="array" ref="AY312">_xlfn.XLOOKUP($A312&amp;AY$5,'[1]NBA-Data-1980-2019'!$B$1:$B$16305&amp;'[1]NBA-Data-1980-2019'!$A$1:$A$16305,'[1]NBA-Data-1980-2019'!$H$1:$H$16305,"",0)</f>
        <v/>
      </c>
      <c r="AZ312" s="2" t="str" cm="1">
        <f t="array" ref="AZ312">_xlfn.XLOOKUP($A312&amp;AZ$5,'[1]NBA-Data-1980-2019'!$B$1:$B$16305&amp;'[1]NBA-Data-1980-2019'!$A$1:$A$16305,'[1]NBA-Data-1980-2019'!$H$1:$H$16305,"",0)</f>
        <v/>
      </c>
      <c r="BA312" s="2" t="str" cm="1">
        <f t="array" ref="BA312">_xlfn.XLOOKUP($A312&amp;BA$5,'[1]NBA-Data-1980-2019'!$B$1:$B$16305&amp;'[1]NBA-Data-1980-2019'!$A$1:$A$16305,'[1]NBA-Data-1980-2019'!$H$1:$H$16305,"",0)</f>
        <v/>
      </c>
      <c r="BB312" s="2" t="str" cm="1">
        <f t="array" ref="BB312">_xlfn.XLOOKUP($A312&amp;BB$5,'[1]NBA-Data-1980-2019'!$B$1:$B$16305&amp;'[1]NBA-Data-1980-2019'!$A$1:$A$16305,'[1]NBA-Data-1980-2019'!$H$1:$H$16305,"",0)</f>
        <v/>
      </c>
      <c r="BC312" s="2" t="str" cm="1">
        <f t="array" ref="BC312">_xlfn.XLOOKUP($A312&amp;BC$5,'[1]NBA-Data-1980-2019'!$B$1:$B$16305&amp;'[1]NBA-Data-1980-2019'!$A$1:$A$16305,'[1]NBA-Data-1980-2019'!$H$1:$H$16305,"",0)</f>
        <v/>
      </c>
      <c r="BD312" s="2" t="str" cm="1">
        <f t="array" ref="BD312">_xlfn.XLOOKUP($A312&amp;BD$5,'[1]NBA-Data-1980-2019'!$B$1:$B$16305&amp;'[1]NBA-Data-1980-2019'!$A$1:$A$16305,'[1]NBA-Data-1980-2019'!$H$1:$H$16305,"",0)</f>
        <v/>
      </c>
      <c r="BE312" s="2" t="str" cm="1">
        <f t="array" ref="BE312">_xlfn.XLOOKUP($A312&amp;BE$5,'[1]NBA-Data-1980-2019'!$B$1:$B$16305&amp;'[1]NBA-Data-1980-2019'!$A$1:$A$16305,'[1]NBA-Data-1980-2019'!$H$1:$H$16305,"",0)</f>
        <v/>
      </c>
      <c r="BF312" s="2" t="str" cm="1">
        <f t="array" ref="BF312">_xlfn.XLOOKUP($A312&amp;BF$5,'[1]NBA-Data-1980-2019'!$B$1:$B$16305&amp;'[1]NBA-Data-1980-2019'!$A$1:$A$16305,'[1]NBA-Data-1980-2019'!$H$1:$H$16305,"",0)</f>
        <v/>
      </c>
      <c r="BG312" s="2" cm="1">
        <f t="array" ref="BG312">_xlfn.XLOOKUP($A312&amp;BG$5,'[1]NBA-Data-1980-2019'!$B$1:$B$16305&amp;'[1]NBA-Data-1980-2019'!$A$1:$A$16305,'[1]NBA-Data-1980-2019'!$H$1:$H$16305,"",0)</f>
        <v>95</v>
      </c>
      <c r="BH312" s="2" t="str" cm="1">
        <f t="array" ref="BH312">_xlfn.XLOOKUP($A312&amp;BH$5,'[1]NBA-Data-1980-2019'!$B$1:$B$16305&amp;'[1]NBA-Data-1980-2019'!$A$1:$A$16305,'[1]NBA-Data-1980-2019'!$H$1:$H$16305,"",0)</f>
        <v/>
      </c>
      <c r="BI312" s="2" t="str" cm="1">
        <f t="array" ref="BI312">_xlfn.XLOOKUP($A312&amp;BI$5,'[1]NBA-Data-1980-2019'!$B$1:$B$16305&amp;'[1]NBA-Data-1980-2019'!$A$1:$A$16305,'[1]NBA-Data-1980-2019'!$H$1:$H$16305,"",0)</f>
        <v/>
      </c>
      <c r="BJ312" s="2" t="str" cm="1">
        <f t="array" ref="BJ312">_xlfn.XLOOKUP($A312&amp;BJ$5,'[1]NBA-Data-1980-2019'!$B$1:$B$16305&amp;'[1]NBA-Data-1980-2019'!$A$1:$A$16305,'[1]NBA-Data-1980-2019'!$H$1:$H$16305,"",0)</f>
        <v/>
      </c>
      <c r="BK312" s="2" t="str" cm="1">
        <f t="array" ref="BK312">_xlfn.XLOOKUP($A312&amp;BK$5,'[1]NBA-Data-1980-2019'!$B$1:$B$16305&amp;'[1]NBA-Data-1980-2019'!$A$1:$A$16305,'[1]NBA-Data-1980-2019'!$H$1:$H$16305,"",0)</f>
        <v/>
      </c>
      <c r="BL312" s="2" t="str" cm="1">
        <f t="array" ref="BL312">_xlfn.XLOOKUP($A312&amp;BL$5,'[1]NBA-Data-1980-2019'!$B$1:$B$16305&amp;'[1]NBA-Data-1980-2019'!$A$1:$A$16305,'[1]NBA-Data-1980-2019'!$H$1:$H$16305,"",0)</f>
        <v/>
      </c>
      <c r="BM312" s="2" t="str" cm="1">
        <f t="array" ref="BM312">_xlfn.XLOOKUP($A312&amp;BM$5,'[1]NBA-Data-1980-2019'!$B$1:$B$16305&amp;'[1]NBA-Data-1980-2019'!$A$1:$A$16305,'[1]NBA-Data-1980-2019'!$H$1:$H$16305,"",0)</f>
        <v/>
      </c>
      <c r="BN312" s="2" t="str" cm="1">
        <f t="array" ref="BN312">_xlfn.XLOOKUP($A312&amp;BN$5,'[1]NBA-Data-1980-2019'!$B$1:$B$16305&amp;'[1]NBA-Data-1980-2019'!$A$1:$A$16305,'[1]NBA-Data-1980-2019'!$F$1:$F$16305,"",0)</f>
        <v/>
      </c>
      <c r="BO312" s="2" t="str" cm="1">
        <f t="array" ref="BO312">_xlfn.XLOOKUP($A312&amp;BO$5,'[1]NBA-Data-1980-2019'!$B$1:$B$16305&amp;'[1]NBA-Data-1980-2019'!$A$1:$A$16305,'[1]NBA-Data-1980-2019'!$F$1:$F$16305,"",0)</f>
        <v/>
      </c>
      <c r="BP312" s="2" t="str" cm="1">
        <f t="array" ref="BP312">_xlfn.XLOOKUP($A312&amp;BP$5,'[1]NBA-Data-1980-2019'!$B$1:$B$16305&amp;'[1]NBA-Data-1980-2019'!$A$1:$A$16305,'[1]NBA-Data-1980-2019'!$F$1:$F$16305,"",0)</f>
        <v/>
      </c>
      <c r="BQ312" s="2" t="str" cm="1">
        <f t="array" ref="BQ312">_xlfn.XLOOKUP($A312&amp;BQ$5,'[1]NBA-Data-1980-2019'!$B$1:$B$16305&amp;'[1]NBA-Data-1980-2019'!$A$1:$A$16305,'[1]NBA-Data-1980-2019'!$F$1:$F$16305,"",0)</f>
        <v/>
      </c>
      <c r="BR312" s="2" t="str" cm="1">
        <f t="array" ref="BR312">_xlfn.XLOOKUP($A312&amp;BR$5,'[1]NBA-Data-1980-2019'!$B$1:$B$16305&amp;'[1]NBA-Data-1980-2019'!$A$1:$A$16305,'[1]NBA-Data-1980-2019'!$F$1:$F$16305,"",0)</f>
        <v/>
      </c>
      <c r="BS312" s="2" t="str" cm="1">
        <f t="array" ref="BS312">_xlfn.XLOOKUP($A312&amp;BS$5,'[1]NBA-Data-1980-2019'!$B$1:$B$16305&amp;'[1]NBA-Data-1980-2019'!$A$1:$A$16305,'[1]NBA-Data-1980-2019'!$F$1:$F$16305,"",0)</f>
        <v/>
      </c>
      <c r="BT312" s="2" t="str" cm="1">
        <f t="array" ref="BT312">_xlfn.XLOOKUP($A312&amp;BT$5,'[1]NBA-Data-1980-2019'!$B$1:$B$16305&amp;'[1]NBA-Data-1980-2019'!$A$1:$A$16305,'[1]NBA-Data-1980-2019'!$F$1:$F$16305,"",0)</f>
        <v/>
      </c>
      <c r="BU312" s="2" t="str" cm="1">
        <f t="array" ref="BU312">_xlfn.XLOOKUP($A312&amp;BU$5,'[1]NBA-Data-1980-2019'!$B$1:$B$16305&amp;'[1]NBA-Data-1980-2019'!$A$1:$A$16305,'[1]NBA-Data-1980-2019'!$F$1:$F$16305,"",0)</f>
        <v/>
      </c>
      <c r="BV312" s="2" t="str" cm="1">
        <f t="array" ref="BV312">_xlfn.XLOOKUP($A312&amp;BV$5,'[1]NBA-Data-1980-2019'!$B$1:$B$16305&amp;'[1]NBA-Data-1980-2019'!$A$1:$A$16305,'[1]NBA-Data-1980-2019'!$F$1:$F$16305,"",0)</f>
        <v/>
      </c>
      <c r="BW312" s="2" t="str" cm="1">
        <f t="array" ref="BW312">_xlfn.XLOOKUP($A312&amp;BW$5,'[1]NBA-Data-1980-2019'!$B$1:$B$16305&amp;'[1]NBA-Data-1980-2019'!$A$1:$A$16305,'[1]NBA-Data-1980-2019'!$F$1:$F$16305,"",0)</f>
        <v/>
      </c>
      <c r="BX312" s="2" t="str" cm="1">
        <f t="array" ref="BX312">_xlfn.XLOOKUP($A312&amp;BX$5,'[1]NBA-Data-1980-2019'!$B$1:$B$16305&amp;'[1]NBA-Data-1980-2019'!$A$1:$A$16305,'[1]NBA-Data-1980-2019'!$F$1:$F$16305,"",0)</f>
        <v/>
      </c>
      <c r="BY312" s="2" t="str" cm="1">
        <f t="array" ref="BY312">_xlfn.XLOOKUP($A312&amp;BY$5,'[1]NBA-Data-1980-2019'!$B$1:$B$16305&amp;'[1]NBA-Data-1980-2019'!$A$1:$A$16305,'[1]NBA-Data-1980-2019'!$F$1:$F$16305,"",0)</f>
        <v/>
      </c>
      <c r="BZ312" s="2" t="str" cm="1">
        <f t="array" ref="BZ312">_xlfn.XLOOKUP($A312&amp;BZ$5,'[1]NBA-Data-1980-2019'!$B$1:$B$16305&amp;'[1]NBA-Data-1980-2019'!$A$1:$A$16305,'[1]NBA-Data-1980-2019'!$F$1:$F$16305,"",0)</f>
        <v/>
      </c>
      <c r="CA312" s="2" t="str" cm="1">
        <f t="array" ref="CA312">_xlfn.XLOOKUP($A312&amp;CA$5,'[1]NBA-Data-1980-2019'!$B$1:$B$16305&amp;'[1]NBA-Data-1980-2019'!$A$1:$A$16305,'[1]NBA-Data-1980-2019'!$F$1:$F$16305,"",0)</f>
        <v/>
      </c>
      <c r="CB312" s="2" t="str" cm="1">
        <f t="array" ref="CB312">_xlfn.XLOOKUP($A312&amp;CB$5,'[1]NBA-Data-1980-2019'!$B$1:$B$16305&amp;'[1]NBA-Data-1980-2019'!$A$1:$A$16305,'[1]NBA-Data-1980-2019'!$F$1:$F$16305,"",0)</f>
        <v/>
      </c>
      <c r="CC312" s="2" t="str" cm="1">
        <f t="array" ref="CC312">_xlfn.XLOOKUP($A312&amp;CC$5,'[1]NBA-Data-1980-2019'!$B$1:$B$16305&amp;'[1]NBA-Data-1980-2019'!$A$1:$A$16305,'[1]NBA-Data-1980-2019'!$F$1:$F$16305,"",0)</f>
        <v/>
      </c>
      <c r="CD312" s="2" t="str" cm="1">
        <f t="array" ref="CD312">_xlfn.XLOOKUP($A312&amp;CD$5,'[1]NBA-Data-1980-2019'!$B$1:$B$16305&amp;'[1]NBA-Data-1980-2019'!$A$1:$A$16305,'[1]NBA-Data-1980-2019'!$F$1:$F$16305,"",0)</f>
        <v/>
      </c>
      <c r="CE312" s="2" t="str" cm="1">
        <f t="array" ref="CE312">_xlfn.XLOOKUP($A312&amp;CE$5,'[1]NBA-Data-1980-2019'!$B$1:$B$16305&amp;'[1]NBA-Data-1980-2019'!$A$1:$A$16305,'[1]NBA-Data-1980-2019'!$F$1:$F$16305,"",0)</f>
        <v/>
      </c>
      <c r="CF312" s="2" t="str" cm="1">
        <f t="array" ref="CF312">_xlfn.XLOOKUP($A312&amp;CF$5,'[1]NBA-Data-1980-2019'!$B$1:$B$16305&amp;'[1]NBA-Data-1980-2019'!$A$1:$A$16305,'[1]NBA-Data-1980-2019'!$F$1:$F$16305,"",0)</f>
        <v/>
      </c>
      <c r="CG312" s="2" t="str" cm="1">
        <f t="array" ref="CG312">_xlfn.XLOOKUP($A312&amp;CG$5,'[1]NBA-Data-1980-2019'!$B$1:$B$16305&amp;'[1]NBA-Data-1980-2019'!$A$1:$A$16305,'[1]NBA-Data-1980-2019'!$F$1:$F$16305,"",0)</f>
        <v/>
      </c>
      <c r="CH312" s="2" t="str" cm="1">
        <f t="array" ref="CH312">_xlfn.XLOOKUP($A312&amp;CH$5,'[1]NBA-Data-1980-2019'!$B$1:$B$16305&amp;'[1]NBA-Data-1980-2019'!$A$1:$A$16305,'[1]NBA-Data-1980-2019'!$F$1:$F$16305,"",0)</f>
        <v/>
      </c>
      <c r="CI312" s="2" t="str" cm="1">
        <f t="array" ref="CI312">_xlfn.XLOOKUP($A312&amp;CI$5,'[1]NBA-Data-1980-2019'!$B$1:$B$16305&amp;'[1]NBA-Data-1980-2019'!$A$1:$A$16305,'[1]NBA-Data-1980-2019'!$F$1:$F$16305,"",0)</f>
        <v/>
      </c>
      <c r="CJ312" s="2" t="str" cm="1">
        <f t="array" ref="CJ312">_xlfn.XLOOKUP($A312&amp;CJ$5,'[1]NBA-Data-1980-2019'!$B$1:$B$16305&amp;'[1]NBA-Data-1980-2019'!$A$1:$A$16305,'[1]NBA-Data-1980-2019'!$F$1:$F$16305,"",0)</f>
        <v/>
      </c>
      <c r="CK312" s="2" t="str" cm="1">
        <f t="array" ref="CK312">_xlfn.XLOOKUP($A312&amp;CK$5,'[1]NBA-Data-1980-2019'!$B$1:$B$16305&amp;'[1]NBA-Data-1980-2019'!$A$1:$A$16305,'[1]NBA-Data-1980-2019'!$F$1:$F$16305,"",0)</f>
        <v/>
      </c>
      <c r="CL312" s="2" t="str" cm="1">
        <f t="array" ref="CL312">_xlfn.XLOOKUP($A312&amp;CL$5,'[1]NBA-Data-1980-2019'!$B$1:$B$16305&amp;'[1]NBA-Data-1980-2019'!$A$1:$A$16305,'[1]NBA-Data-1980-2019'!$F$1:$F$16305,"",0)</f>
        <v/>
      </c>
      <c r="CM312" s="2" cm="1">
        <f t="array" ref="CM312">_xlfn.XLOOKUP($A312&amp;CM$5,'[1]NBA-Data-1980-2019'!$B$1:$B$16305&amp;'[1]NBA-Data-1980-2019'!$A$1:$A$16305,'[1]NBA-Data-1980-2019'!$F$1:$F$16305,"",0)</f>
        <v>12.5</v>
      </c>
      <c r="CN312" s="2" t="str" cm="1">
        <f t="array" ref="CN312">_xlfn.XLOOKUP($A312&amp;CN$5,'[1]NBA-Data-1980-2019'!$B$1:$B$16305&amp;'[1]NBA-Data-1980-2019'!$A$1:$A$16305,'[1]NBA-Data-1980-2019'!$F$1:$F$16305,"",0)</f>
        <v/>
      </c>
      <c r="CO312" s="2" t="str" cm="1">
        <f t="array" ref="CO312">_xlfn.XLOOKUP($A312&amp;CO$5,'[1]NBA-Data-1980-2019'!$B$1:$B$16305&amp;'[1]NBA-Data-1980-2019'!$A$1:$A$16305,'[1]NBA-Data-1980-2019'!$F$1:$F$16305,"",0)</f>
        <v/>
      </c>
      <c r="CP312" s="2" t="str" cm="1">
        <f t="array" ref="CP312">_xlfn.XLOOKUP($A312&amp;CP$5,'[1]NBA-Data-1980-2019'!$B$1:$B$16305&amp;'[1]NBA-Data-1980-2019'!$A$1:$A$16305,'[1]NBA-Data-1980-2019'!$F$1:$F$16305,"",0)</f>
        <v/>
      </c>
      <c r="CQ312" s="2" t="str" cm="1">
        <f t="array" ref="CQ312">_xlfn.XLOOKUP($A312&amp;CQ$5,'[1]NBA-Data-1980-2019'!$B$1:$B$16305&amp;'[1]NBA-Data-1980-2019'!$A$1:$A$16305,'[1]NBA-Data-1980-2019'!$F$1:$F$16305,"",0)</f>
        <v/>
      </c>
      <c r="CR312" s="2" t="str" cm="1">
        <f t="array" ref="CR312">_xlfn.XLOOKUP($A312&amp;CR$5,'[1]NBA-Data-1980-2019'!$B$1:$B$16305&amp;'[1]NBA-Data-1980-2019'!$A$1:$A$16305,'[1]NBA-Data-1980-2019'!$F$1:$F$16305,"",0)</f>
        <v/>
      </c>
      <c r="CS312" s="2" t="str" cm="1">
        <f t="array" ref="CS312">_xlfn.XLOOKUP($A312&amp;CS$5,'[1]NBA-Data-1980-2019'!$B$1:$B$16305&amp;'[1]NBA-Data-1980-2019'!$A$1:$A$16305,'[1]NBA-Data-1980-2019'!$F$1:$F$16305,"",0)</f>
        <v/>
      </c>
      <c r="CU312" s="2" t="str">
        <f>_xlfn.XLOOKUP($A312,TEAMS!$G$1:$G$839,TEAMS!$H$1:$H$839,"",0)</f>
        <v>C</v>
      </c>
      <c r="CV312" s="2" t="str">
        <f>_xlfn.XLOOKUP($CU312,DASHBOARD!$B$22:$B$27,DASHBOARD!$C$22:$C$27,"",0)</f>
        <v>CENTER</v>
      </c>
      <c r="CY312" s="63">
        <f>SUMIFS('[1]NBA-Data-1980-2019'!$G$1:$G$16305,'[1]NBA-Data-1980-2019'!$B$1:$B$16305,$A312,'[1]NBA-Data-1980-2019'!$A$1:$A$16305,CY$9)</f>
        <v>0</v>
      </c>
      <c r="CZ312" s="63">
        <f>SUMIFS('[1]NBA-Data-1980-2019'!$G$1:$G$16305,'[1]NBA-Data-1980-2019'!$B$1:$B$16305,$A312,'[1]NBA-Data-1980-2019'!$A$1:$A$16305,CZ$9)</f>
        <v>0</v>
      </c>
      <c r="DA312" s="63">
        <f>SUMIFS('[1]NBA-Data-1980-2019'!$G$1:$G$16305,'[1]NBA-Data-1980-2019'!$B$1:$B$16305,$A312,'[1]NBA-Data-1980-2019'!$A$1:$A$16305,DA$9)</f>
        <v>0</v>
      </c>
      <c r="DB312" s="63">
        <f>SUMIFS('[1]NBA-Data-1980-2019'!$G$1:$G$16305,'[1]NBA-Data-1980-2019'!$B$1:$B$16305,$A312,'[1]NBA-Data-1980-2019'!$A$1:$A$16305,DB$9)</f>
        <v>0</v>
      </c>
      <c r="DC312" s="63">
        <f>SUMIFS('[1]NBA-Data-1980-2019'!$G$1:$G$16305,'[1]NBA-Data-1980-2019'!$B$1:$B$16305,$A312,'[1]NBA-Data-1980-2019'!$A$1:$A$16305,DC$9)</f>
        <v>0</v>
      </c>
      <c r="DD312" s="63">
        <f>SUMIFS('[1]NBA-Data-1980-2019'!$G$1:$G$16305,'[1]NBA-Data-1980-2019'!$B$1:$B$16305,$A312,'[1]NBA-Data-1980-2019'!$A$1:$A$16305,DD$9)</f>
        <v>0</v>
      </c>
      <c r="DE312" s="63">
        <f>SUMIFS('[1]NBA-Data-1980-2019'!$G$1:$G$16305,'[1]NBA-Data-1980-2019'!$B$1:$B$16305,$A312,'[1]NBA-Data-1980-2019'!$A$1:$A$16305,DE$9)</f>
        <v>0</v>
      </c>
      <c r="DF312" s="63">
        <f>SUMIFS('[1]NBA-Data-1980-2019'!$G$1:$G$16305,'[1]NBA-Data-1980-2019'!$B$1:$B$16305,$A312,'[1]NBA-Data-1980-2019'!$A$1:$A$16305,DF$9)</f>
        <v>0</v>
      </c>
      <c r="DG312" s="63">
        <f>SUMIFS('[1]NBA-Data-1980-2019'!$G$1:$G$16305,'[1]NBA-Data-1980-2019'!$B$1:$B$16305,$A312,'[1]NBA-Data-1980-2019'!$A$1:$A$16305,DG$9)</f>
        <v>0</v>
      </c>
      <c r="DH312" s="63">
        <f>SUMIFS('[1]NBA-Data-1980-2019'!$G$1:$G$16305,'[1]NBA-Data-1980-2019'!$B$1:$B$16305,$A312,'[1]NBA-Data-1980-2019'!$A$1:$A$16305,DH$9)</f>
        <v>0</v>
      </c>
      <c r="DI312" s="63">
        <f>SUMIFS('[1]NBA-Data-1980-2019'!$G$1:$G$16305,'[1]NBA-Data-1980-2019'!$B$1:$B$16305,$A312,'[1]NBA-Data-1980-2019'!$A$1:$A$16305,DI$9)</f>
        <v>0</v>
      </c>
      <c r="DJ312" s="63">
        <f>SUMIFS('[1]NBA-Data-1980-2019'!$G$1:$G$16305,'[1]NBA-Data-1980-2019'!$B$1:$B$16305,$A312,'[1]NBA-Data-1980-2019'!$A$1:$A$16305,DJ$9)</f>
        <v>0</v>
      </c>
      <c r="DK312" s="63">
        <f>SUMIFS('[1]NBA-Data-1980-2019'!$G$1:$G$16305,'[1]NBA-Data-1980-2019'!$B$1:$B$16305,$A312,'[1]NBA-Data-1980-2019'!$A$1:$A$16305,DK$9)</f>
        <v>0</v>
      </c>
      <c r="DL312" s="63">
        <f>SUMIFS('[1]NBA-Data-1980-2019'!$G$1:$G$16305,'[1]NBA-Data-1980-2019'!$B$1:$B$16305,$A312,'[1]NBA-Data-1980-2019'!$A$1:$A$16305,DL$9)</f>
        <v>0</v>
      </c>
      <c r="DM312" s="63">
        <f>SUMIFS('[1]NBA-Data-1980-2019'!$G$1:$G$16305,'[1]NBA-Data-1980-2019'!$B$1:$B$16305,$A312,'[1]NBA-Data-1980-2019'!$A$1:$A$16305,DM$9)</f>
        <v>0</v>
      </c>
      <c r="DN312" s="63">
        <f>SUMIFS('[1]NBA-Data-1980-2019'!$G$1:$G$16305,'[1]NBA-Data-1980-2019'!$B$1:$B$16305,$A312,'[1]NBA-Data-1980-2019'!$A$1:$A$16305,DN$9)</f>
        <v>0</v>
      </c>
      <c r="DO312" s="63">
        <f>SUMIFS('[1]NBA-Data-1980-2019'!$G$1:$G$16305,'[1]NBA-Data-1980-2019'!$B$1:$B$16305,$A312,'[1]NBA-Data-1980-2019'!$A$1:$A$16305,DO$9)</f>
        <v>0</v>
      </c>
      <c r="DP312" s="63">
        <f>SUMIFS('[1]NBA-Data-1980-2019'!$G$1:$G$16305,'[1]NBA-Data-1980-2019'!$B$1:$B$16305,$A312,'[1]NBA-Data-1980-2019'!$A$1:$A$16305,DP$9)</f>
        <v>0</v>
      </c>
      <c r="DQ312" s="63">
        <f>SUMIFS('[1]NBA-Data-1980-2019'!$G$1:$G$16305,'[1]NBA-Data-1980-2019'!$B$1:$B$16305,$A312,'[1]NBA-Data-1980-2019'!$A$1:$A$16305,DQ$9)</f>
        <v>0</v>
      </c>
      <c r="DR312" s="63">
        <f>SUMIFS('[1]NBA-Data-1980-2019'!$G$1:$G$16305,'[1]NBA-Data-1980-2019'!$B$1:$B$16305,$A312,'[1]NBA-Data-1980-2019'!$A$1:$A$16305,DR$9)</f>
        <v>0</v>
      </c>
      <c r="DS312" s="63">
        <f>SUMIFS('[1]NBA-Data-1980-2019'!$G$1:$G$16305,'[1]NBA-Data-1980-2019'!$B$1:$B$16305,$A312,'[1]NBA-Data-1980-2019'!$A$1:$A$16305,DS$9)</f>
        <v>0</v>
      </c>
      <c r="DT312" s="63">
        <f>SUMIFS('[1]NBA-Data-1980-2019'!$G$1:$G$16305,'[1]NBA-Data-1980-2019'!$B$1:$B$16305,$A312,'[1]NBA-Data-1980-2019'!$A$1:$A$16305,DT$9)</f>
        <v>0</v>
      </c>
      <c r="DU312" s="63">
        <f>SUMIFS('[1]NBA-Data-1980-2019'!$G$1:$G$16305,'[1]NBA-Data-1980-2019'!$B$1:$B$16305,$A312,'[1]NBA-Data-1980-2019'!$A$1:$A$16305,DU$9)</f>
        <v>0</v>
      </c>
      <c r="DV312" s="63">
        <f>SUMIFS('[1]NBA-Data-1980-2019'!$G$1:$G$16305,'[1]NBA-Data-1980-2019'!$B$1:$B$16305,$A312,'[1]NBA-Data-1980-2019'!$A$1:$A$16305,DV$9)</f>
        <v>0</v>
      </c>
      <c r="DW312" s="63">
        <f>SUMIFS('[1]NBA-Data-1980-2019'!$G$1:$G$16305,'[1]NBA-Data-1980-2019'!$B$1:$B$16305,$A312,'[1]NBA-Data-1980-2019'!$A$1:$A$16305,DW$9)</f>
        <v>0</v>
      </c>
      <c r="DX312" s="63">
        <f>SUMIFS('[1]NBA-Data-1980-2019'!$G$1:$G$16305,'[1]NBA-Data-1980-2019'!$B$1:$B$16305,$A312,'[1]NBA-Data-1980-2019'!$A$1:$A$16305,DX$9)</f>
        <v>1300000</v>
      </c>
      <c r="DY312" s="63">
        <f>SUMIFS('[1]NBA-Data-1980-2019'!$G$1:$G$16305,'[1]NBA-Data-1980-2019'!$B$1:$B$16305,$A312,'[1]NBA-Data-1980-2019'!$A$1:$A$16305,DY$9)</f>
        <v>0</v>
      </c>
      <c r="DZ312" s="63">
        <f>SUMIFS('[1]NBA-Data-1980-2019'!$G$1:$G$16305,'[1]NBA-Data-1980-2019'!$B$1:$B$16305,$A312,'[1]NBA-Data-1980-2019'!$A$1:$A$16305,DZ$9)</f>
        <v>0</v>
      </c>
      <c r="EA312" s="63">
        <f>SUMIFS('[1]NBA-Data-1980-2019'!$G$1:$G$16305,'[1]NBA-Data-1980-2019'!$B$1:$B$16305,$A312,'[1]NBA-Data-1980-2019'!$A$1:$A$16305,EA$9)</f>
        <v>0</v>
      </c>
      <c r="EB312" s="63">
        <f>SUMIFS('[1]NBA-Data-1980-2019'!$G$1:$G$16305,'[1]NBA-Data-1980-2019'!$B$1:$B$16305,$A312,'[1]NBA-Data-1980-2019'!$A$1:$A$16305,EB$9)</f>
        <v>0</v>
      </c>
      <c r="EC312" s="63">
        <f>SUMIFS('[1]NBA-Data-1980-2019'!$G$1:$G$16305,'[1]NBA-Data-1980-2019'!$B$1:$B$16305,$A312,'[1]NBA-Data-1980-2019'!$A$1:$A$16305,EC$9)</f>
        <v>0</v>
      </c>
      <c r="ED312" s="63">
        <f>SUMIFS('[1]NBA-Data-1980-2019'!$G$1:$G$16305,'[1]NBA-Data-1980-2019'!$B$1:$B$16305,$A312,'[1]NBA-Data-1980-2019'!$A$1:$A$16305,ED$9)</f>
        <v>0</v>
      </c>
      <c r="EF312" s="1"/>
      <c r="EG312" s="1"/>
      <c r="EH312" s="2" t="s">
        <v>1482</v>
      </c>
      <c r="EI312" s="1"/>
      <c r="EJ312" s="1"/>
      <c r="EK312" s="1"/>
      <c r="EL312" s="1"/>
      <c r="EM312" s="1"/>
      <c r="EN312" s="1"/>
      <c r="EO312" s="58"/>
      <c r="EP312" s="1"/>
      <c r="EQ312" s="1"/>
      <c r="ER312" s="1"/>
      <c r="ES312" s="1"/>
      <c r="ET312" s="1"/>
      <c r="EU312" s="1"/>
      <c r="EV312" s="1"/>
      <c r="EW312" s="58"/>
      <c r="EX312" s="58"/>
      <c r="EY312" s="58"/>
      <c r="EZ312" s="1"/>
      <c r="FA312" s="1"/>
      <c r="FB312" s="58"/>
      <c r="FC312" s="58"/>
      <c r="FD312" s="58"/>
      <c r="FE312" s="58"/>
      <c r="FF312" s="58"/>
      <c r="FG312" s="58"/>
      <c r="FH312" s="58"/>
      <c r="FI312" s="1"/>
    </row>
    <row r="313" spans="1:165" x14ac:dyDescent="0.2">
      <c r="A313" s="2" t="s">
        <v>868</v>
      </c>
      <c r="B313" s="2" t="str" cm="1">
        <f t="array" ref="B313">_xlfn.XLOOKUP($A313&amp;B$5,'[1]NBA-Data-1980-2019'!$B$1:$B$16305&amp;'[1]NBA-Data-1980-2019'!$A$1:$A$16305,'[1]NBA-Data-1980-2019'!$D$1:$D$16305,"",0)</f>
        <v/>
      </c>
      <c r="C313" s="2" t="str" cm="1">
        <f t="array" ref="C313">_xlfn.XLOOKUP($A313&amp;C$5,'[1]NBA-Data-1980-2019'!$B$1:$B$16305&amp;'[1]NBA-Data-1980-2019'!$A$1:$A$16305,'[1]NBA-Data-1980-2019'!$D$1:$D$16305,"",0)</f>
        <v/>
      </c>
      <c r="D313" s="2" t="str" cm="1">
        <f t="array" ref="D313">_xlfn.XLOOKUP($A313&amp;D$5,'[1]NBA-Data-1980-2019'!$B$1:$B$16305&amp;'[1]NBA-Data-1980-2019'!$A$1:$A$16305,'[1]NBA-Data-1980-2019'!$D$1:$D$16305,"",0)</f>
        <v/>
      </c>
      <c r="E313" s="2" t="str" cm="1">
        <f t="array" ref="E313">_xlfn.XLOOKUP($A313&amp;E$5,'[1]NBA-Data-1980-2019'!$B$1:$B$16305&amp;'[1]NBA-Data-1980-2019'!$A$1:$A$16305,'[1]NBA-Data-1980-2019'!$D$1:$D$16305,"",0)</f>
        <v/>
      </c>
      <c r="F313" s="2" t="str" cm="1">
        <f t="array" ref="F313">_xlfn.XLOOKUP($A313&amp;F$5,'[1]NBA-Data-1980-2019'!$B$1:$B$16305&amp;'[1]NBA-Data-1980-2019'!$A$1:$A$16305,'[1]NBA-Data-1980-2019'!$D$1:$D$16305,"",0)</f>
        <v/>
      </c>
      <c r="G313" s="2" t="str" cm="1">
        <f t="array" ref="G313">_xlfn.XLOOKUP($A313&amp;G$5,'[1]NBA-Data-1980-2019'!$B$1:$B$16305&amp;'[1]NBA-Data-1980-2019'!$A$1:$A$16305,'[1]NBA-Data-1980-2019'!$D$1:$D$16305,"",0)</f>
        <v/>
      </c>
      <c r="H313" s="2" t="str" cm="1">
        <f t="array" ref="H313">_xlfn.XLOOKUP($A313&amp;H$5,'[1]NBA-Data-1980-2019'!$B$1:$B$16305&amp;'[1]NBA-Data-1980-2019'!$A$1:$A$16305,'[1]NBA-Data-1980-2019'!$D$1:$D$16305,"",0)</f>
        <v/>
      </c>
      <c r="I313" s="2" t="str" cm="1">
        <f t="array" ref="I313">_xlfn.XLOOKUP($A313&amp;I$5,'[1]NBA-Data-1980-2019'!$B$1:$B$16305&amp;'[1]NBA-Data-1980-2019'!$A$1:$A$16305,'[1]NBA-Data-1980-2019'!$D$1:$D$16305,"",0)</f>
        <v/>
      </c>
      <c r="J313" s="2" t="str" cm="1">
        <f t="array" ref="J313">_xlfn.XLOOKUP($A313&amp;J$5,'[1]NBA-Data-1980-2019'!$B$1:$B$16305&amp;'[1]NBA-Data-1980-2019'!$A$1:$A$16305,'[1]NBA-Data-1980-2019'!$D$1:$D$16305,"",0)</f>
        <v/>
      </c>
      <c r="K313" s="2" t="str" cm="1">
        <f t="array" ref="K313">_xlfn.XLOOKUP($A313&amp;K$5,'[1]NBA-Data-1980-2019'!$B$1:$B$16305&amp;'[1]NBA-Data-1980-2019'!$A$1:$A$16305,'[1]NBA-Data-1980-2019'!$D$1:$D$16305,"",0)</f>
        <v/>
      </c>
      <c r="L313" s="2" t="str" cm="1">
        <f t="array" ref="L313">_xlfn.XLOOKUP($A313&amp;L$5,'[1]NBA-Data-1980-2019'!$B$1:$B$16305&amp;'[1]NBA-Data-1980-2019'!$A$1:$A$16305,'[1]NBA-Data-1980-2019'!$D$1:$D$16305,"",0)</f>
        <v/>
      </c>
      <c r="M313" s="2" t="str" cm="1">
        <f t="array" ref="M313">_xlfn.XLOOKUP($A313&amp;M$5,'[1]NBA-Data-1980-2019'!$B$1:$B$16305&amp;'[1]NBA-Data-1980-2019'!$A$1:$A$16305,'[1]NBA-Data-1980-2019'!$D$1:$D$16305,"",0)</f>
        <v/>
      </c>
      <c r="N313" s="2" t="str" cm="1">
        <f t="array" ref="N313">_xlfn.XLOOKUP($A313&amp;N$5,'[1]NBA-Data-1980-2019'!$B$1:$B$16305&amp;'[1]NBA-Data-1980-2019'!$A$1:$A$16305,'[1]NBA-Data-1980-2019'!$D$1:$D$16305,"",0)</f>
        <v/>
      </c>
      <c r="O313" s="2" t="str" cm="1">
        <f t="array" ref="O313">_xlfn.XLOOKUP($A313&amp;O$5,'[1]NBA-Data-1980-2019'!$B$1:$B$16305&amp;'[1]NBA-Data-1980-2019'!$A$1:$A$16305,'[1]NBA-Data-1980-2019'!$D$1:$D$16305,"",0)</f>
        <v>UTA</v>
      </c>
      <c r="P313" s="2" t="str" cm="1">
        <f t="array" ref="P313">_xlfn.XLOOKUP($A313&amp;P$5,'[1]NBA-Data-1980-2019'!$B$1:$B$16305&amp;'[1]NBA-Data-1980-2019'!$A$1:$A$16305,'[1]NBA-Data-1980-2019'!$D$1:$D$16305,"",0)</f>
        <v>CLE</v>
      </c>
      <c r="Q313" s="2" t="str" cm="1">
        <f t="array" ref="Q313">_xlfn.XLOOKUP($A313&amp;Q$5,'[1]NBA-Data-1980-2019'!$B$1:$B$16305&amp;'[1]NBA-Data-1980-2019'!$A$1:$A$16305,'[1]NBA-Data-1980-2019'!$D$1:$D$16305,"",0)</f>
        <v>CLE</v>
      </c>
      <c r="R313" s="2" t="str" cm="1">
        <f t="array" ref="R313">_xlfn.XLOOKUP($A313&amp;R$5,'[1]NBA-Data-1980-2019'!$B$1:$B$16305&amp;'[1]NBA-Data-1980-2019'!$A$1:$A$16305,'[1]NBA-Data-1980-2019'!$D$1:$D$16305,"",0)</f>
        <v>CLE</v>
      </c>
      <c r="S313" s="2" t="str" cm="1">
        <f t="array" ref="S313">_xlfn.XLOOKUP($A313&amp;S$5,'[1]NBA-Data-1980-2019'!$B$1:$B$16305&amp;'[1]NBA-Data-1980-2019'!$A$1:$A$16305,'[1]NBA-Data-1980-2019'!$D$1:$D$16305,"",0)</f>
        <v>CLE</v>
      </c>
      <c r="T313" s="2" t="str" cm="1">
        <f t="array" ref="T313">_xlfn.XLOOKUP($A313&amp;T$5,'[1]NBA-Data-1980-2019'!$B$1:$B$16305&amp;'[1]NBA-Data-1980-2019'!$A$1:$A$16305,'[1]NBA-Data-1980-2019'!$D$1:$D$16305,"",0)</f>
        <v>CLE</v>
      </c>
      <c r="U313" s="2" t="str" cm="1">
        <f t="array" ref="U313">_xlfn.XLOOKUP($A313&amp;U$5,'[1]NBA-Data-1980-2019'!$B$1:$B$16305&amp;'[1]NBA-Data-1980-2019'!$A$1:$A$16305,'[1]NBA-Data-1980-2019'!$D$1:$D$16305,"",0)</f>
        <v>MIN</v>
      </c>
      <c r="V313" s="2" t="str" cm="1">
        <f t="array" ref="V313">_xlfn.XLOOKUP($A313&amp;V$5,'[1]NBA-Data-1980-2019'!$B$1:$B$16305&amp;'[1]NBA-Data-1980-2019'!$A$1:$A$16305,'[1]NBA-Data-1980-2019'!$D$1:$D$16305,"",0)</f>
        <v>TOT</v>
      </c>
      <c r="W313" s="2" t="str" cm="1">
        <f t="array" ref="W313">_xlfn.XLOOKUP($A313&amp;W$5,'[1]NBA-Data-1980-2019'!$B$1:$B$16305&amp;'[1]NBA-Data-1980-2019'!$A$1:$A$16305,'[1]NBA-Data-1980-2019'!$D$1:$D$16305,"",0)</f>
        <v>BOS</v>
      </c>
      <c r="X313" s="2" t="str" cm="1">
        <f t="array" ref="X313">_xlfn.XLOOKUP($A313&amp;X$5,'[1]NBA-Data-1980-2019'!$B$1:$B$16305&amp;'[1]NBA-Data-1980-2019'!$A$1:$A$16305,'[1]NBA-Data-1980-2019'!$D$1:$D$16305,"",0)</f>
        <v>POR</v>
      </c>
      <c r="Y313" s="2" t="str" cm="1">
        <f t="array" ref="Y313">_xlfn.XLOOKUP($A313&amp;Y$5,'[1]NBA-Data-1980-2019'!$B$1:$B$16305&amp;'[1]NBA-Data-1980-2019'!$A$1:$A$16305,'[1]NBA-Data-1980-2019'!$D$1:$D$16305,"",0)</f>
        <v/>
      </c>
      <c r="Z313" s="2" t="str" cm="1">
        <f t="array" ref="Z313">_xlfn.XLOOKUP($A313&amp;Z$5,'[1]NBA-Data-1980-2019'!$B$1:$B$16305&amp;'[1]NBA-Data-1980-2019'!$A$1:$A$16305,'[1]NBA-Data-1980-2019'!$D$1:$D$16305,"",0)</f>
        <v/>
      </c>
      <c r="AA313" s="2" t="str" cm="1">
        <f t="array" ref="AA313">_xlfn.XLOOKUP($A313&amp;AA$5,'[1]NBA-Data-1980-2019'!$B$1:$B$16305&amp;'[1]NBA-Data-1980-2019'!$A$1:$A$16305,'[1]NBA-Data-1980-2019'!$D$1:$D$16305,"",0)</f>
        <v/>
      </c>
      <c r="AB313" s="2" t="str" cm="1">
        <f t="array" ref="AB313">_xlfn.XLOOKUP($A313&amp;AB$5,'[1]NBA-Data-1980-2019'!$B$1:$B$16305&amp;'[1]NBA-Data-1980-2019'!$A$1:$A$16305,'[1]NBA-Data-1980-2019'!$D$1:$D$16305,"",0)</f>
        <v/>
      </c>
      <c r="AC313" s="2" t="str" cm="1">
        <f t="array" ref="AC313">_xlfn.XLOOKUP($A313&amp;AC$5,'[1]NBA-Data-1980-2019'!$B$1:$B$16305&amp;'[1]NBA-Data-1980-2019'!$A$1:$A$16305,'[1]NBA-Data-1980-2019'!$D$1:$D$16305,"",0)</f>
        <v/>
      </c>
      <c r="AD313" s="2" t="str" cm="1">
        <f t="array" ref="AD313">_xlfn.XLOOKUP($A313&amp;AD$5,'[1]NBA-Data-1980-2019'!$B$1:$B$16305&amp;'[1]NBA-Data-1980-2019'!$A$1:$A$16305,'[1]NBA-Data-1980-2019'!$D$1:$D$16305,"",0)</f>
        <v/>
      </c>
      <c r="AE313" s="2" t="str" cm="1">
        <f t="array" ref="AE313">_xlfn.XLOOKUP($A313&amp;AE$5,'[1]NBA-Data-1980-2019'!$B$1:$B$16305&amp;'[1]NBA-Data-1980-2019'!$A$1:$A$16305,'[1]NBA-Data-1980-2019'!$D$1:$D$16305,"",0)</f>
        <v/>
      </c>
      <c r="AF313" s="2" t="str" cm="1">
        <f t="array" ref="AF313">_xlfn.XLOOKUP($A313&amp;AF$5,'[1]NBA-Data-1980-2019'!$B$1:$B$16305&amp;'[1]NBA-Data-1980-2019'!$A$1:$A$16305,'[1]NBA-Data-1980-2019'!$D$1:$D$16305,"",0)</f>
        <v/>
      </c>
      <c r="AG313" s="2" t="str" cm="1">
        <f t="array" ref="AG313">_xlfn.XLOOKUP($A313&amp;AG$5,'[1]NBA-Data-1980-2019'!$B$1:$B$16305&amp;'[1]NBA-Data-1980-2019'!$A$1:$A$16305,'[1]NBA-Data-1980-2019'!$D$1:$D$16305,"",0)</f>
        <v/>
      </c>
      <c r="AH313" s="2" t="str" cm="1">
        <f t="array" ref="AH313">_xlfn.XLOOKUP($A313&amp;AH$5,'[1]NBA-Data-1980-2019'!$B$1:$B$16305&amp;'[1]NBA-Data-1980-2019'!$A$1:$A$16305,'[1]NBA-Data-1980-2019'!$H$1:$H$16305,"",0)</f>
        <v/>
      </c>
      <c r="AI313" s="2" t="str" cm="1">
        <f t="array" ref="AI313">_xlfn.XLOOKUP($A313&amp;AI$5,'[1]NBA-Data-1980-2019'!$B$1:$B$16305&amp;'[1]NBA-Data-1980-2019'!$A$1:$A$16305,'[1]NBA-Data-1980-2019'!$H$1:$H$16305,"",0)</f>
        <v/>
      </c>
      <c r="AJ313" s="2" t="str" cm="1">
        <f t="array" ref="AJ313">_xlfn.XLOOKUP($A313&amp;AJ$5,'[1]NBA-Data-1980-2019'!$B$1:$B$16305&amp;'[1]NBA-Data-1980-2019'!$A$1:$A$16305,'[1]NBA-Data-1980-2019'!$H$1:$H$16305,"",0)</f>
        <v/>
      </c>
      <c r="AK313" s="2" t="str" cm="1">
        <f t="array" ref="AK313">_xlfn.XLOOKUP($A313&amp;AK$5,'[1]NBA-Data-1980-2019'!$B$1:$B$16305&amp;'[1]NBA-Data-1980-2019'!$A$1:$A$16305,'[1]NBA-Data-1980-2019'!$H$1:$H$16305,"",0)</f>
        <v/>
      </c>
      <c r="AL313" s="2" t="str" cm="1">
        <f t="array" ref="AL313">_xlfn.XLOOKUP($A313&amp;AL$5,'[1]NBA-Data-1980-2019'!$B$1:$B$16305&amp;'[1]NBA-Data-1980-2019'!$A$1:$A$16305,'[1]NBA-Data-1980-2019'!$H$1:$H$16305,"",0)</f>
        <v/>
      </c>
      <c r="AM313" s="2" t="str" cm="1">
        <f t="array" ref="AM313">_xlfn.XLOOKUP($A313&amp;AM$5,'[1]NBA-Data-1980-2019'!$B$1:$B$16305&amp;'[1]NBA-Data-1980-2019'!$A$1:$A$16305,'[1]NBA-Data-1980-2019'!$H$1:$H$16305,"",0)</f>
        <v/>
      </c>
      <c r="AN313" s="2" t="str" cm="1">
        <f t="array" ref="AN313">_xlfn.XLOOKUP($A313&amp;AN$5,'[1]NBA-Data-1980-2019'!$B$1:$B$16305&amp;'[1]NBA-Data-1980-2019'!$A$1:$A$16305,'[1]NBA-Data-1980-2019'!$H$1:$H$16305,"",0)</f>
        <v/>
      </c>
      <c r="AO313" s="2" t="str" cm="1">
        <f t="array" ref="AO313">_xlfn.XLOOKUP($A313&amp;AO$5,'[1]NBA-Data-1980-2019'!$B$1:$B$16305&amp;'[1]NBA-Data-1980-2019'!$A$1:$A$16305,'[1]NBA-Data-1980-2019'!$H$1:$H$16305,"",0)</f>
        <v/>
      </c>
      <c r="AP313" s="2" t="str" cm="1">
        <f t="array" ref="AP313">_xlfn.XLOOKUP($A313&amp;AP$5,'[1]NBA-Data-1980-2019'!$B$1:$B$16305&amp;'[1]NBA-Data-1980-2019'!$A$1:$A$16305,'[1]NBA-Data-1980-2019'!$H$1:$H$16305,"",0)</f>
        <v/>
      </c>
      <c r="AQ313" s="2" t="str" cm="1">
        <f t="array" ref="AQ313">_xlfn.XLOOKUP($A313&amp;AQ$5,'[1]NBA-Data-1980-2019'!$B$1:$B$16305&amp;'[1]NBA-Data-1980-2019'!$A$1:$A$16305,'[1]NBA-Data-1980-2019'!$H$1:$H$16305,"",0)</f>
        <v/>
      </c>
      <c r="AR313" s="2" t="str" cm="1">
        <f t="array" ref="AR313">_xlfn.XLOOKUP($A313&amp;AR$5,'[1]NBA-Data-1980-2019'!$B$1:$B$16305&amp;'[1]NBA-Data-1980-2019'!$A$1:$A$16305,'[1]NBA-Data-1980-2019'!$H$1:$H$16305,"",0)</f>
        <v/>
      </c>
      <c r="AS313" s="2" t="str" cm="1">
        <f t="array" ref="AS313">_xlfn.XLOOKUP($A313&amp;AS$5,'[1]NBA-Data-1980-2019'!$B$1:$B$16305&amp;'[1]NBA-Data-1980-2019'!$A$1:$A$16305,'[1]NBA-Data-1980-2019'!$H$1:$H$16305,"",0)</f>
        <v/>
      </c>
      <c r="AT313" s="2" t="str" cm="1">
        <f t="array" ref="AT313">_xlfn.XLOOKUP($A313&amp;AT$5,'[1]NBA-Data-1980-2019'!$B$1:$B$16305&amp;'[1]NBA-Data-1980-2019'!$A$1:$A$16305,'[1]NBA-Data-1980-2019'!$H$1:$H$16305,"",0)</f>
        <v/>
      </c>
      <c r="AU313" s="2" cm="1">
        <f t="array" ref="AU313">_xlfn.XLOOKUP($A313&amp;AU$5,'[1]NBA-Data-1980-2019'!$B$1:$B$16305&amp;'[1]NBA-Data-1980-2019'!$A$1:$A$16305,'[1]NBA-Data-1980-2019'!$H$1:$H$16305,"",0)</f>
        <v>1145.5</v>
      </c>
      <c r="AV313" s="2" cm="1">
        <f t="array" ref="AV313">_xlfn.XLOOKUP($A313&amp;AV$5,'[1]NBA-Data-1980-2019'!$B$1:$B$16305&amp;'[1]NBA-Data-1980-2019'!$A$1:$A$16305,'[1]NBA-Data-1980-2019'!$H$1:$H$16305,"",0)</f>
        <v>864.5</v>
      </c>
      <c r="AW313" s="2" cm="1">
        <f t="array" ref="AW313">_xlfn.XLOOKUP($A313&amp;AW$5,'[1]NBA-Data-1980-2019'!$B$1:$B$16305&amp;'[1]NBA-Data-1980-2019'!$A$1:$A$16305,'[1]NBA-Data-1980-2019'!$H$1:$H$16305,"",0)</f>
        <v>810.90000000000009</v>
      </c>
      <c r="AX313" s="2" cm="1">
        <f t="array" ref="AX313">_xlfn.XLOOKUP($A313&amp;AX$5,'[1]NBA-Data-1980-2019'!$B$1:$B$16305&amp;'[1]NBA-Data-1980-2019'!$A$1:$A$16305,'[1]NBA-Data-1980-2019'!$H$1:$H$16305,"",0)</f>
        <v>1534.3</v>
      </c>
      <c r="AY313" s="2" cm="1">
        <f t="array" ref="AY313">_xlfn.XLOOKUP($A313&amp;AY$5,'[1]NBA-Data-1980-2019'!$B$1:$B$16305&amp;'[1]NBA-Data-1980-2019'!$A$1:$A$16305,'[1]NBA-Data-1980-2019'!$H$1:$H$16305,"",0)</f>
        <v>1188.3</v>
      </c>
      <c r="AZ313" s="2" cm="1">
        <f t="array" ref="AZ313">_xlfn.XLOOKUP($A313&amp;AZ$5,'[1]NBA-Data-1980-2019'!$B$1:$B$16305&amp;'[1]NBA-Data-1980-2019'!$A$1:$A$16305,'[1]NBA-Data-1980-2019'!$H$1:$H$16305,"",0)</f>
        <v>1056</v>
      </c>
      <c r="BA313" s="2" cm="1">
        <f t="array" ref="BA313">_xlfn.XLOOKUP($A313&amp;BA$5,'[1]NBA-Data-1980-2019'!$B$1:$B$16305&amp;'[1]NBA-Data-1980-2019'!$A$1:$A$16305,'[1]NBA-Data-1980-2019'!$H$1:$H$16305,"",0)</f>
        <v>880.4</v>
      </c>
      <c r="BB313" s="2" cm="1">
        <f t="array" ref="BB313">_xlfn.XLOOKUP($A313&amp;BB$5,'[1]NBA-Data-1980-2019'!$B$1:$B$16305&amp;'[1]NBA-Data-1980-2019'!$A$1:$A$16305,'[1]NBA-Data-1980-2019'!$H$1:$H$16305,"",0)</f>
        <v>362.7</v>
      </c>
      <c r="BC313" s="2" cm="1">
        <f t="array" ref="BC313">_xlfn.XLOOKUP($A313&amp;BC$5,'[1]NBA-Data-1980-2019'!$B$1:$B$16305&amp;'[1]NBA-Data-1980-2019'!$A$1:$A$16305,'[1]NBA-Data-1980-2019'!$H$1:$H$16305,"",0)</f>
        <v>526.5</v>
      </c>
      <c r="BD313" s="2" cm="1">
        <f t="array" ref="BD313">_xlfn.XLOOKUP($A313&amp;BD$5,'[1]NBA-Data-1980-2019'!$B$1:$B$16305&amp;'[1]NBA-Data-1980-2019'!$A$1:$A$16305,'[1]NBA-Data-1980-2019'!$H$1:$H$16305,"",0)</f>
        <v>526.5</v>
      </c>
      <c r="BE313" s="2" t="str" cm="1">
        <f t="array" ref="BE313">_xlfn.XLOOKUP($A313&amp;BE$5,'[1]NBA-Data-1980-2019'!$B$1:$B$16305&amp;'[1]NBA-Data-1980-2019'!$A$1:$A$16305,'[1]NBA-Data-1980-2019'!$H$1:$H$16305,"",0)</f>
        <v/>
      </c>
      <c r="BF313" s="2" t="str" cm="1">
        <f t="array" ref="BF313">_xlfn.XLOOKUP($A313&amp;BF$5,'[1]NBA-Data-1980-2019'!$B$1:$B$16305&amp;'[1]NBA-Data-1980-2019'!$A$1:$A$16305,'[1]NBA-Data-1980-2019'!$H$1:$H$16305,"",0)</f>
        <v/>
      </c>
      <c r="BG313" s="2" t="str" cm="1">
        <f t="array" ref="BG313">_xlfn.XLOOKUP($A313&amp;BG$5,'[1]NBA-Data-1980-2019'!$B$1:$B$16305&amp;'[1]NBA-Data-1980-2019'!$A$1:$A$16305,'[1]NBA-Data-1980-2019'!$H$1:$H$16305,"",0)</f>
        <v/>
      </c>
      <c r="BH313" s="2" t="str" cm="1">
        <f t="array" ref="BH313">_xlfn.XLOOKUP($A313&amp;BH$5,'[1]NBA-Data-1980-2019'!$B$1:$B$16305&amp;'[1]NBA-Data-1980-2019'!$A$1:$A$16305,'[1]NBA-Data-1980-2019'!$H$1:$H$16305,"",0)</f>
        <v/>
      </c>
      <c r="BI313" s="2" t="str" cm="1">
        <f t="array" ref="BI313">_xlfn.XLOOKUP($A313&amp;BI$5,'[1]NBA-Data-1980-2019'!$B$1:$B$16305&amp;'[1]NBA-Data-1980-2019'!$A$1:$A$16305,'[1]NBA-Data-1980-2019'!$H$1:$H$16305,"",0)</f>
        <v/>
      </c>
      <c r="BJ313" s="2" t="str" cm="1">
        <f t="array" ref="BJ313">_xlfn.XLOOKUP($A313&amp;BJ$5,'[1]NBA-Data-1980-2019'!$B$1:$B$16305&amp;'[1]NBA-Data-1980-2019'!$A$1:$A$16305,'[1]NBA-Data-1980-2019'!$H$1:$H$16305,"",0)</f>
        <v/>
      </c>
      <c r="BK313" s="2" t="str" cm="1">
        <f t="array" ref="BK313">_xlfn.XLOOKUP($A313&amp;BK$5,'[1]NBA-Data-1980-2019'!$B$1:$B$16305&amp;'[1]NBA-Data-1980-2019'!$A$1:$A$16305,'[1]NBA-Data-1980-2019'!$H$1:$H$16305,"",0)</f>
        <v/>
      </c>
      <c r="BL313" s="2" t="str" cm="1">
        <f t="array" ref="BL313">_xlfn.XLOOKUP($A313&amp;BL$5,'[1]NBA-Data-1980-2019'!$B$1:$B$16305&amp;'[1]NBA-Data-1980-2019'!$A$1:$A$16305,'[1]NBA-Data-1980-2019'!$H$1:$H$16305,"",0)</f>
        <v/>
      </c>
      <c r="BM313" s="2" t="str" cm="1">
        <f t="array" ref="BM313">_xlfn.XLOOKUP($A313&amp;BM$5,'[1]NBA-Data-1980-2019'!$B$1:$B$16305&amp;'[1]NBA-Data-1980-2019'!$A$1:$A$16305,'[1]NBA-Data-1980-2019'!$H$1:$H$16305,"",0)</f>
        <v/>
      </c>
      <c r="BN313" s="2" t="str" cm="1">
        <f t="array" ref="BN313">_xlfn.XLOOKUP($A313&amp;BN$5,'[1]NBA-Data-1980-2019'!$B$1:$B$16305&amp;'[1]NBA-Data-1980-2019'!$A$1:$A$16305,'[1]NBA-Data-1980-2019'!$F$1:$F$16305,"",0)</f>
        <v/>
      </c>
      <c r="BO313" s="2" t="str" cm="1">
        <f t="array" ref="BO313">_xlfn.XLOOKUP($A313&amp;BO$5,'[1]NBA-Data-1980-2019'!$B$1:$B$16305&amp;'[1]NBA-Data-1980-2019'!$A$1:$A$16305,'[1]NBA-Data-1980-2019'!$F$1:$F$16305,"",0)</f>
        <v/>
      </c>
      <c r="BP313" s="2" t="str" cm="1">
        <f t="array" ref="BP313">_xlfn.XLOOKUP($A313&amp;BP$5,'[1]NBA-Data-1980-2019'!$B$1:$B$16305&amp;'[1]NBA-Data-1980-2019'!$A$1:$A$16305,'[1]NBA-Data-1980-2019'!$F$1:$F$16305,"",0)</f>
        <v/>
      </c>
      <c r="BQ313" s="2" t="str" cm="1">
        <f t="array" ref="BQ313">_xlfn.XLOOKUP($A313&amp;BQ$5,'[1]NBA-Data-1980-2019'!$B$1:$B$16305&amp;'[1]NBA-Data-1980-2019'!$A$1:$A$16305,'[1]NBA-Data-1980-2019'!$F$1:$F$16305,"",0)</f>
        <v/>
      </c>
      <c r="BR313" s="2" t="str" cm="1">
        <f t="array" ref="BR313">_xlfn.XLOOKUP($A313&amp;BR$5,'[1]NBA-Data-1980-2019'!$B$1:$B$16305&amp;'[1]NBA-Data-1980-2019'!$A$1:$A$16305,'[1]NBA-Data-1980-2019'!$F$1:$F$16305,"",0)</f>
        <v/>
      </c>
      <c r="BS313" s="2" t="str" cm="1">
        <f t="array" ref="BS313">_xlfn.XLOOKUP($A313&amp;BS$5,'[1]NBA-Data-1980-2019'!$B$1:$B$16305&amp;'[1]NBA-Data-1980-2019'!$A$1:$A$16305,'[1]NBA-Data-1980-2019'!$F$1:$F$16305,"",0)</f>
        <v/>
      </c>
      <c r="BT313" s="2" t="str" cm="1">
        <f t="array" ref="BT313">_xlfn.XLOOKUP($A313&amp;BT$5,'[1]NBA-Data-1980-2019'!$B$1:$B$16305&amp;'[1]NBA-Data-1980-2019'!$A$1:$A$16305,'[1]NBA-Data-1980-2019'!$F$1:$F$16305,"",0)</f>
        <v/>
      </c>
      <c r="BU313" s="2" t="str" cm="1">
        <f t="array" ref="BU313">_xlfn.XLOOKUP($A313&amp;BU$5,'[1]NBA-Data-1980-2019'!$B$1:$B$16305&amp;'[1]NBA-Data-1980-2019'!$A$1:$A$16305,'[1]NBA-Data-1980-2019'!$F$1:$F$16305,"",0)</f>
        <v/>
      </c>
      <c r="BV313" s="2" t="str" cm="1">
        <f t="array" ref="BV313">_xlfn.XLOOKUP($A313&amp;BV$5,'[1]NBA-Data-1980-2019'!$B$1:$B$16305&amp;'[1]NBA-Data-1980-2019'!$A$1:$A$16305,'[1]NBA-Data-1980-2019'!$F$1:$F$16305,"",0)</f>
        <v/>
      </c>
      <c r="BW313" s="2" t="str" cm="1">
        <f t="array" ref="BW313">_xlfn.XLOOKUP($A313&amp;BW$5,'[1]NBA-Data-1980-2019'!$B$1:$B$16305&amp;'[1]NBA-Data-1980-2019'!$A$1:$A$16305,'[1]NBA-Data-1980-2019'!$F$1:$F$16305,"",0)</f>
        <v/>
      </c>
      <c r="BX313" s="2" t="str" cm="1">
        <f t="array" ref="BX313">_xlfn.XLOOKUP($A313&amp;BX$5,'[1]NBA-Data-1980-2019'!$B$1:$B$16305&amp;'[1]NBA-Data-1980-2019'!$A$1:$A$16305,'[1]NBA-Data-1980-2019'!$F$1:$F$16305,"",0)</f>
        <v/>
      </c>
      <c r="BY313" s="2" t="str" cm="1">
        <f t="array" ref="BY313">_xlfn.XLOOKUP($A313&amp;BY$5,'[1]NBA-Data-1980-2019'!$B$1:$B$16305&amp;'[1]NBA-Data-1980-2019'!$A$1:$A$16305,'[1]NBA-Data-1980-2019'!$F$1:$F$16305,"",0)</f>
        <v/>
      </c>
      <c r="BZ313" s="2" t="str" cm="1">
        <f t="array" ref="BZ313">_xlfn.XLOOKUP($A313&amp;BZ$5,'[1]NBA-Data-1980-2019'!$B$1:$B$16305&amp;'[1]NBA-Data-1980-2019'!$A$1:$A$16305,'[1]NBA-Data-1980-2019'!$F$1:$F$16305,"",0)</f>
        <v/>
      </c>
      <c r="CA313" s="2" cm="1">
        <f t="array" ref="CA313">_xlfn.XLOOKUP($A313&amp;CA$5,'[1]NBA-Data-1980-2019'!$B$1:$B$16305&amp;'[1]NBA-Data-1980-2019'!$A$1:$A$16305,'[1]NBA-Data-1980-2019'!$F$1:$F$16305,"",0)</f>
        <v>8.6999999999999993</v>
      </c>
      <c r="CB313" s="2" cm="1">
        <f t="array" ref="CB313">_xlfn.XLOOKUP($A313&amp;CB$5,'[1]NBA-Data-1980-2019'!$B$1:$B$16305&amp;'[1]NBA-Data-1980-2019'!$A$1:$A$16305,'[1]NBA-Data-1980-2019'!$F$1:$F$16305,"",0)</f>
        <v>9</v>
      </c>
      <c r="CC313" s="2" cm="1">
        <f t="array" ref="CC313">_xlfn.XLOOKUP($A313&amp;CC$5,'[1]NBA-Data-1980-2019'!$B$1:$B$16305&amp;'[1]NBA-Data-1980-2019'!$A$1:$A$16305,'[1]NBA-Data-1980-2019'!$F$1:$F$16305,"",0)</f>
        <v>6.9</v>
      </c>
      <c r="CD313" s="2" cm="1">
        <f t="array" ref="CD313">_xlfn.XLOOKUP($A313&amp;CD$5,'[1]NBA-Data-1980-2019'!$B$1:$B$16305&amp;'[1]NBA-Data-1980-2019'!$A$1:$A$16305,'[1]NBA-Data-1980-2019'!$F$1:$F$16305,"",0)</f>
        <v>12.1</v>
      </c>
      <c r="CE313" s="2" cm="1">
        <f t="array" ref="CE313">_xlfn.XLOOKUP($A313&amp;CE$5,'[1]NBA-Data-1980-2019'!$B$1:$B$16305&amp;'[1]NBA-Data-1980-2019'!$A$1:$A$16305,'[1]NBA-Data-1980-2019'!$F$1:$F$16305,"",0)</f>
        <v>7.2</v>
      </c>
      <c r="CF313" s="2" cm="1">
        <f t="array" ref="CF313">_xlfn.XLOOKUP($A313&amp;CF$5,'[1]NBA-Data-1980-2019'!$B$1:$B$16305&amp;'[1]NBA-Data-1980-2019'!$A$1:$A$16305,'[1]NBA-Data-1980-2019'!$F$1:$F$16305,"",0)</f>
        <v>8.6</v>
      </c>
      <c r="CG313" s="2" cm="1">
        <f t="array" ref="CG313">_xlfn.XLOOKUP($A313&amp;CG$5,'[1]NBA-Data-1980-2019'!$B$1:$B$16305&amp;'[1]NBA-Data-1980-2019'!$A$1:$A$16305,'[1]NBA-Data-1980-2019'!$F$1:$F$16305,"",0)</f>
        <v>5.4</v>
      </c>
      <c r="CH313" s="2" cm="1">
        <f t="array" ref="CH313">_xlfn.XLOOKUP($A313&amp;CH$5,'[1]NBA-Data-1980-2019'!$B$1:$B$16305&amp;'[1]NBA-Data-1980-2019'!$A$1:$A$16305,'[1]NBA-Data-1980-2019'!$F$1:$F$16305,"",0)</f>
        <v>6</v>
      </c>
      <c r="CI313" s="2" cm="1">
        <f t="array" ref="CI313">_xlfn.XLOOKUP($A313&amp;CI$5,'[1]NBA-Data-1980-2019'!$B$1:$B$16305&amp;'[1]NBA-Data-1980-2019'!$A$1:$A$16305,'[1]NBA-Data-1980-2019'!$F$1:$F$16305,"",0)</f>
        <v>6.7</v>
      </c>
      <c r="CJ313" s="2" cm="1">
        <f t="array" ref="CJ313">_xlfn.XLOOKUP($A313&amp;CJ$5,'[1]NBA-Data-1980-2019'!$B$1:$B$16305&amp;'[1]NBA-Data-1980-2019'!$A$1:$A$16305,'[1]NBA-Data-1980-2019'!$F$1:$F$16305,"",0)</f>
        <v>6.2</v>
      </c>
      <c r="CK313" s="2" t="str" cm="1">
        <f t="array" ref="CK313">_xlfn.XLOOKUP($A313&amp;CK$5,'[1]NBA-Data-1980-2019'!$B$1:$B$16305&amp;'[1]NBA-Data-1980-2019'!$A$1:$A$16305,'[1]NBA-Data-1980-2019'!$F$1:$F$16305,"",0)</f>
        <v/>
      </c>
      <c r="CL313" s="2" t="str" cm="1">
        <f t="array" ref="CL313">_xlfn.XLOOKUP($A313&amp;CL$5,'[1]NBA-Data-1980-2019'!$B$1:$B$16305&amp;'[1]NBA-Data-1980-2019'!$A$1:$A$16305,'[1]NBA-Data-1980-2019'!$F$1:$F$16305,"",0)</f>
        <v/>
      </c>
      <c r="CM313" s="2" t="str" cm="1">
        <f t="array" ref="CM313">_xlfn.XLOOKUP($A313&amp;CM$5,'[1]NBA-Data-1980-2019'!$B$1:$B$16305&amp;'[1]NBA-Data-1980-2019'!$A$1:$A$16305,'[1]NBA-Data-1980-2019'!$F$1:$F$16305,"",0)</f>
        <v/>
      </c>
      <c r="CN313" s="2" t="str" cm="1">
        <f t="array" ref="CN313">_xlfn.XLOOKUP($A313&amp;CN$5,'[1]NBA-Data-1980-2019'!$B$1:$B$16305&amp;'[1]NBA-Data-1980-2019'!$A$1:$A$16305,'[1]NBA-Data-1980-2019'!$F$1:$F$16305,"",0)</f>
        <v/>
      </c>
      <c r="CO313" s="2" t="str" cm="1">
        <f t="array" ref="CO313">_xlfn.XLOOKUP($A313&amp;CO$5,'[1]NBA-Data-1980-2019'!$B$1:$B$16305&amp;'[1]NBA-Data-1980-2019'!$A$1:$A$16305,'[1]NBA-Data-1980-2019'!$F$1:$F$16305,"",0)</f>
        <v/>
      </c>
      <c r="CP313" s="2" t="str" cm="1">
        <f t="array" ref="CP313">_xlfn.XLOOKUP($A313&amp;CP$5,'[1]NBA-Data-1980-2019'!$B$1:$B$16305&amp;'[1]NBA-Data-1980-2019'!$A$1:$A$16305,'[1]NBA-Data-1980-2019'!$F$1:$F$16305,"",0)</f>
        <v/>
      </c>
      <c r="CQ313" s="2" t="str" cm="1">
        <f t="array" ref="CQ313">_xlfn.XLOOKUP($A313&amp;CQ$5,'[1]NBA-Data-1980-2019'!$B$1:$B$16305&amp;'[1]NBA-Data-1980-2019'!$A$1:$A$16305,'[1]NBA-Data-1980-2019'!$F$1:$F$16305,"",0)</f>
        <v/>
      </c>
      <c r="CR313" s="2" t="str" cm="1">
        <f t="array" ref="CR313">_xlfn.XLOOKUP($A313&amp;CR$5,'[1]NBA-Data-1980-2019'!$B$1:$B$16305&amp;'[1]NBA-Data-1980-2019'!$A$1:$A$16305,'[1]NBA-Data-1980-2019'!$F$1:$F$16305,"",0)</f>
        <v/>
      </c>
      <c r="CS313" s="2" t="str" cm="1">
        <f t="array" ref="CS313">_xlfn.XLOOKUP($A313&amp;CS$5,'[1]NBA-Data-1980-2019'!$B$1:$B$16305&amp;'[1]NBA-Data-1980-2019'!$A$1:$A$16305,'[1]NBA-Data-1980-2019'!$F$1:$F$16305,"",0)</f>
        <v/>
      </c>
      <c r="CU313" s="2" t="str">
        <f>_xlfn.XLOOKUP($A313,TEAMS!$G$1:$G$839,TEAMS!$H$1:$H$839,"",0)</f>
        <v>SF</v>
      </c>
      <c r="CV313" s="2" t="str">
        <f>_xlfn.XLOOKUP($CU313,DASHBOARD!$B$22:$B$27,DASHBOARD!$C$22:$C$27,"",0)</f>
        <v>FORWARD</v>
      </c>
      <c r="CY313" s="63">
        <f>SUMIFS('[1]NBA-Data-1980-2019'!$G$1:$G$16305,'[1]NBA-Data-1980-2019'!$B$1:$B$16305,$A313,'[1]NBA-Data-1980-2019'!$A$1:$A$16305,CY$9)</f>
        <v>0</v>
      </c>
      <c r="CZ313" s="63">
        <f>SUMIFS('[1]NBA-Data-1980-2019'!$G$1:$G$16305,'[1]NBA-Data-1980-2019'!$B$1:$B$16305,$A313,'[1]NBA-Data-1980-2019'!$A$1:$A$16305,CZ$9)</f>
        <v>0</v>
      </c>
      <c r="DA313" s="63">
        <f>SUMIFS('[1]NBA-Data-1980-2019'!$G$1:$G$16305,'[1]NBA-Data-1980-2019'!$B$1:$B$16305,$A313,'[1]NBA-Data-1980-2019'!$A$1:$A$16305,DA$9)</f>
        <v>0</v>
      </c>
      <c r="DB313" s="63">
        <f>SUMIFS('[1]NBA-Data-1980-2019'!$G$1:$G$16305,'[1]NBA-Data-1980-2019'!$B$1:$B$16305,$A313,'[1]NBA-Data-1980-2019'!$A$1:$A$16305,DB$9)</f>
        <v>0</v>
      </c>
      <c r="DC313" s="63">
        <f>SUMIFS('[1]NBA-Data-1980-2019'!$G$1:$G$16305,'[1]NBA-Data-1980-2019'!$B$1:$B$16305,$A313,'[1]NBA-Data-1980-2019'!$A$1:$A$16305,DC$9)</f>
        <v>0</v>
      </c>
      <c r="DD313" s="63">
        <f>SUMIFS('[1]NBA-Data-1980-2019'!$G$1:$G$16305,'[1]NBA-Data-1980-2019'!$B$1:$B$16305,$A313,'[1]NBA-Data-1980-2019'!$A$1:$A$16305,DD$9)</f>
        <v>0</v>
      </c>
      <c r="DE313" s="63">
        <f>SUMIFS('[1]NBA-Data-1980-2019'!$G$1:$G$16305,'[1]NBA-Data-1980-2019'!$B$1:$B$16305,$A313,'[1]NBA-Data-1980-2019'!$A$1:$A$16305,DE$9)</f>
        <v>0</v>
      </c>
      <c r="DF313" s="63">
        <f>SUMIFS('[1]NBA-Data-1980-2019'!$G$1:$G$16305,'[1]NBA-Data-1980-2019'!$B$1:$B$16305,$A313,'[1]NBA-Data-1980-2019'!$A$1:$A$16305,DF$9)</f>
        <v>0</v>
      </c>
      <c r="DG313" s="63">
        <f>SUMIFS('[1]NBA-Data-1980-2019'!$G$1:$G$16305,'[1]NBA-Data-1980-2019'!$B$1:$B$16305,$A313,'[1]NBA-Data-1980-2019'!$A$1:$A$16305,DG$9)</f>
        <v>0</v>
      </c>
      <c r="DH313" s="63">
        <f>SUMIFS('[1]NBA-Data-1980-2019'!$G$1:$G$16305,'[1]NBA-Data-1980-2019'!$B$1:$B$16305,$A313,'[1]NBA-Data-1980-2019'!$A$1:$A$16305,DH$9)</f>
        <v>0</v>
      </c>
      <c r="DI313" s="63">
        <f>SUMIFS('[1]NBA-Data-1980-2019'!$G$1:$G$16305,'[1]NBA-Data-1980-2019'!$B$1:$B$16305,$A313,'[1]NBA-Data-1980-2019'!$A$1:$A$16305,DI$9)</f>
        <v>0</v>
      </c>
      <c r="DJ313" s="63">
        <f>SUMIFS('[1]NBA-Data-1980-2019'!$G$1:$G$16305,'[1]NBA-Data-1980-2019'!$B$1:$B$16305,$A313,'[1]NBA-Data-1980-2019'!$A$1:$A$16305,DJ$9)</f>
        <v>0</v>
      </c>
      <c r="DK313" s="63">
        <f>SUMIFS('[1]NBA-Data-1980-2019'!$G$1:$G$16305,'[1]NBA-Data-1980-2019'!$B$1:$B$16305,$A313,'[1]NBA-Data-1980-2019'!$A$1:$A$16305,DK$9)</f>
        <v>0</v>
      </c>
      <c r="DL313" s="63">
        <f>SUMIFS('[1]NBA-Data-1980-2019'!$G$1:$G$16305,'[1]NBA-Data-1980-2019'!$B$1:$B$16305,$A313,'[1]NBA-Data-1980-2019'!$A$1:$A$16305,DL$9)</f>
        <v>1107960</v>
      </c>
      <c r="DM313" s="63">
        <f>SUMIFS('[1]NBA-Data-1980-2019'!$G$1:$G$16305,'[1]NBA-Data-1980-2019'!$B$1:$B$16305,$A313,'[1]NBA-Data-1980-2019'!$A$1:$A$16305,DM$9)</f>
        <v>1191000</v>
      </c>
      <c r="DN313" s="63">
        <f>SUMIFS('[1]NBA-Data-1980-2019'!$G$1:$G$16305,'[1]NBA-Data-1980-2019'!$B$1:$B$16305,$A313,'[1]NBA-Data-1980-2019'!$A$1:$A$16305,DN$9)</f>
        <v>1274160</v>
      </c>
      <c r="DO313" s="63">
        <f>SUMIFS('[1]NBA-Data-1980-2019'!$G$1:$G$16305,'[1]NBA-Data-1980-2019'!$B$1:$B$16305,$A313,'[1]NBA-Data-1980-2019'!$A$1:$A$16305,DO$9)</f>
        <v>1962206</v>
      </c>
      <c r="DP313" s="63">
        <f>SUMIFS('[1]NBA-Data-1980-2019'!$G$1:$G$16305,'[1]NBA-Data-1980-2019'!$B$1:$B$16305,$A313,'[1]NBA-Data-1980-2019'!$A$1:$A$16305,DP$9)</f>
        <v>4250000</v>
      </c>
      <c r="DQ313" s="63">
        <f>SUMIFS('[1]NBA-Data-1980-2019'!$G$1:$G$16305,'[1]NBA-Data-1980-2019'!$B$1:$B$16305,$A313,'[1]NBA-Data-1980-2019'!$A$1:$A$16305,DQ$9)</f>
        <v>4500000</v>
      </c>
      <c r="DR313" s="63">
        <f>SUMIFS('[1]NBA-Data-1980-2019'!$G$1:$G$16305,'[1]NBA-Data-1980-2019'!$B$1:$B$16305,$A313,'[1]NBA-Data-1980-2019'!$A$1:$A$16305,DR$9)</f>
        <v>1500000</v>
      </c>
      <c r="DS313" s="63">
        <f>SUMIFS('[1]NBA-Data-1980-2019'!$G$1:$G$16305,'[1]NBA-Data-1980-2019'!$B$1:$B$16305,$A313,'[1]NBA-Data-1980-2019'!$A$1:$A$16305,DS$9)</f>
        <v>134863</v>
      </c>
      <c r="DT313" s="63">
        <f>SUMIFS('[1]NBA-Data-1980-2019'!$G$1:$G$16305,'[1]NBA-Data-1980-2019'!$B$1:$B$16305,$A313,'[1]NBA-Data-1980-2019'!$A$1:$A$16305,DT$9)</f>
        <v>1223166</v>
      </c>
      <c r="DU313" s="63">
        <f>SUMIFS('[1]NBA-Data-1980-2019'!$G$1:$G$16305,'[1]NBA-Data-1980-2019'!$B$1:$B$16305,$A313,'[1]NBA-Data-1980-2019'!$A$1:$A$16305,DU$9)</f>
        <v>1232713</v>
      </c>
      <c r="DV313" s="63">
        <f>SUMIFS('[1]NBA-Data-1980-2019'!$G$1:$G$16305,'[1]NBA-Data-1980-2019'!$B$1:$B$16305,$A313,'[1]NBA-Data-1980-2019'!$A$1:$A$16305,DV$9)</f>
        <v>0</v>
      </c>
      <c r="DW313" s="63">
        <f>SUMIFS('[1]NBA-Data-1980-2019'!$G$1:$G$16305,'[1]NBA-Data-1980-2019'!$B$1:$B$16305,$A313,'[1]NBA-Data-1980-2019'!$A$1:$A$16305,DW$9)</f>
        <v>0</v>
      </c>
      <c r="DX313" s="63">
        <f>SUMIFS('[1]NBA-Data-1980-2019'!$G$1:$G$16305,'[1]NBA-Data-1980-2019'!$B$1:$B$16305,$A313,'[1]NBA-Data-1980-2019'!$A$1:$A$16305,DX$9)</f>
        <v>0</v>
      </c>
      <c r="DY313" s="63">
        <f>SUMIFS('[1]NBA-Data-1980-2019'!$G$1:$G$16305,'[1]NBA-Data-1980-2019'!$B$1:$B$16305,$A313,'[1]NBA-Data-1980-2019'!$A$1:$A$16305,DY$9)</f>
        <v>0</v>
      </c>
      <c r="DZ313" s="63">
        <f>SUMIFS('[1]NBA-Data-1980-2019'!$G$1:$G$16305,'[1]NBA-Data-1980-2019'!$B$1:$B$16305,$A313,'[1]NBA-Data-1980-2019'!$A$1:$A$16305,DZ$9)</f>
        <v>0</v>
      </c>
      <c r="EA313" s="63">
        <f>SUMIFS('[1]NBA-Data-1980-2019'!$G$1:$G$16305,'[1]NBA-Data-1980-2019'!$B$1:$B$16305,$A313,'[1]NBA-Data-1980-2019'!$A$1:$A$16305,EA$9)</f>
        <v>0</v>
      </c>
      <c r="EB313" s="63">
        <f>SUMIFS('[1]NBA-Data-1980-2019'!$G$1:$G$16305,'[1]NBA-Data-1980-2019'!$B$1:$B$16305,$A313,'[1]NBA-Data-1980-2019'!$A$1:$A$16305,EB$9)</f>
        <v>0</v>
      </c>
      <c r="EC313" s="63">
        <f>SUMIFS('[1]NBA-Data-1980-2019'!$G$1:$G$16305,'[1]NBA-Data-1980-2019'!$B$1:$B$16305,$A313,'[1]NBA-Data-1980-2019'!$A$1:$A$16305,EC$9)</f>
        <v>0</v>
      </c>
      <c r="ED313" s="63">
        <f>SUMIFS('[1]NBA-Data-1980-2019'!$G$1:$G$16305,'[1]NBA-Data-1980-2019'!$B$1:$B$16305,$A313,'[1]NBA-Data-1980-2019'!$A$1:$A$16305,ED$9)</f>
        <v>0</v>
      </c>
      <c r="EH313" s="2" t="s">
        <v>1273</v>
      </c>
    </row>
    <row r="314" spans="1:165" x14ac:dyDescent="0.2">
      <c r="A314" s="2" t="s">
        <v>884</v>
      </c>
      <c r="B314" s="2" t="str" cm="1">
        <f t="array" ref="B314">_xlfn.XLOOKUP($A314&amp;B$5,'[1]NBA-Data-1980-2019'!$B$1:$B$16305&amp;'[1]NBA-Data-1980-2019'!$A$1:$A$16305,'[1]NBA-Data-1980-2019'!$D$1:$D$16305,"",0)</f>
        <v/>
      </c>
      <c r="C314" s="2" t="str" cm="1">
        <f t="array" ref="C314">_xlfn.XLOOKUP($A314&amp;C$5,'[1]NBA-Data-1980-2019'!$B$1:$B$16305&amp;'[1]NBA-Data-1980-2019'!$A$1:$A$16305,'[1]NBA-Data-1980-2019'!$D$1:$D$16305,"",0)</f>
        <v/>
      </c>
      <c r="D314" s="2" t="str" cm="1">
        <f t="array" ref="D314">_xlfn.XLOOKUP($A314&amp;D$5,'[1]NBA-Data-1980-2019'!$B$1:$B$16305&amp;'[1]NBA-Data-1980-2019'!$A$1:$A$16305,'[1]NBA-Data-1980-2019'!$D$1:$D$16305,"",0)</f>
        <v/>
      </c>
      <c r="E314" s="2" t="str" cm="1">
        <f t="array" ref="E314">_xlfn.XLOOKUP($A314&amp;E$5,'[1]NBA-Data-1980-2019'!$B$1:$B$16305&amp;'[1]NBA-Data-1980-2019'!$A$1:$A$16305,'[1]NBA-Data-1980-2019'!$D$1:$D$16305,"",0)</f>
        <v/>
      </c>
      <c r="F314" s="2" t="str" cm="1">
        <f t="array" ref="F314">_xlfn.XLOOKUP($A314&amp;F$5,'[1]NBA-Data-1980-2019'!$B$1:$B$16305&amp;'[1]NBA-Data-1980-2019'!$A$1:$A$16305,'[1]NBA-Data-1980-2019'!$D$1:$D$16305,"",0)</f>
        <v/>
      </c>
      <c r="G314" s="2" t="str" cm="1">
        <f t="array" ref="G314">_xlfn.XLOOKUP($A314&amp;G$5,'[1]NBA-Data-1980-2019'!$B$1:$B$16305&amp;'[1]NBA-Data-1980-2019'!$A$1:$A$16305,'[1]NBA-Data-1980-2019'!$D$1:$D$16305,"",0)</f>
        <v/>
      </c>
      <c r="H314" s="2" t="str" cm="1">
        <f t="array" ref="H314">_xlfn.XLOOKUP($A314&amp;H$5,'[1]NBA-Data-1980-2019'!$B$1:$B$16305&amp;'[1]NBA-Data-1980-2019'!$A$1:$A$16305,'[1]NBA-Data-1980-2019'!$D$1:$D$16305,"",0)</f>
        <v/>
      </c>
      <c r="I314" s="2" t="str" cm="1">
        <f t="array" ref="I314">_xlfn.XLOOKUP($A314&amp;I$5,'[1]NBA-Data-1980-2019'!$B$1:$B$16305&amp;'[1]NBA-Data-1980-2019'!$A$1:$A$16305,'[1]NBA-Data-1980-2019'!$D$1:$D$16305,"",0)</f>
        <v/>
      </c>
      <c r="J314" s="2" t="str" cm="1">
        <f t="array" ref="J314">_xlfn.XLOOKUP($A314&amp;J$5,'[1]NBA-Data-1980-2019'!$B$1:$B$16305&amp;'[1]NBA-Data-1980-2019'!$A$1:$A$16305,'[1]NBA-Data-1980-2019'!$D$1:$D$16305,"",0)</f>
        <v/>
      </c>
      <c r="K314" s="2" t="str" cm="1">
        <f t="array" ref="K314">_xlfn.XLOOKUP($A314&amp;K$5,'[1]NBA-Data-1980-2019'!$B$1:$B$16305&amp;'[1]NBA-Data-1980-2019'!$A$1:$A$16305,'[1]NBA-Data-1980-2019'!$D$1:$D$16305,"",0)</f>
        <v/>
      </c>
      <c r="L314" s="2" t="str" cm="1">
        <f t="array" ref="L314">_xlfn.XLOOKUP($A314&amp;L$5,'[1]NBA-Data-1980-2019'!$B$1:$B$16305&amp;'[1]NBA-Data-1980-2019'!$A$1:$A$16305,'[1]NBA-Data-1980-2019'!$D$1:$D$16305,"",0)</f>
        <v/>
      </c>
      <c r="M314" s="2" t="str" cm="1">
        <f t="array" ref="M314">_xlfn.XLOOKUP($A314&amp;M$5,'[1]NBA-Data-1980-2019'!$B$1:$B$16305&amp;'[1]NBA-Data-1980-2019'!$A$1:$A$16305,'[1]NBA-Data-1980-2019'!$D$1:$D$16305,"",0)</f>
        <v/>
      </c>
      <c r="N314" s="2" t="str" cm="1">
        <f t="array" ref="N314">_xlfn.XLOOKUP($A314&amp;N$5,'[1]NBA-Data-1980-2019'!$B$1:$B$16305&amp;'[1]NBA-Data-1980-2019'!$A$1:$A$16305,'[1]NBA-Data-1980-2019'!$D$1:$D$16305,"",0)</f>
        <v/>
      </c>
      <c r="O314" s="2" t="str" cm="1">
        <f t="array" ref="O314">_xlfn.XLOOKUP($A314&amp;O$5,'[1]NBA-Data-1980-2019'!$B$1:$B$16305&amp;'[1]NBA-Data-1980-2019'!$A$1:$A$16305,'[1]NBA-Data-1980-2019'!$D$1:$D$16305,"",0)</f>
        <v/>
      </c>
      <c r="P314" s="2" t="str" cm="1">
        <f t="array" ref="P314">_xlfn.XLOOKUP($A314&amp;P$5,'[1]NBA-Data-1980-2019'!$B$1:$B$16305&amp;'[1]NBA-Data-1980-2019'!$A$1:$A$16305,'[1]NBA-Data-1980-2019'!$D$1:$D$16305,"",0)</f>
        <v>LAL</v>
      </c>
      <c r="Q314" s="2" t="str" cm="1">
        <f t="array" ref="Q314">_xlfn.XLOOKUP($A314&amp;Q$5,'[1]NBA-Data-1980-2019'!$B$1:$B$16305&amp;'[1]NBA-Data-1980-2019'!$A$1:$A$16305,'[1]NBA-Data-1980-2019'!$D$1:$D$16305,"",0)</f>
        <v>LAL</v>
      </c>
      <c r="R314" s="2" t="str" cm="1">
        <f t="array" ref="R314">_xlfn.XLOOKUP($A314&amp;R$5,'[1]NBA-Data-1980-2019'!$B$1:$B$16305&amp;'[1]NBA-Data-1980-2019'!$A$1:$A$16305,'[1]NBA-Data-1980-2019'!$D$1:$D$16305,"",0)</f>
        <v>LAL</v>
      </c>
      <c r="S314" s="2" t="str" cm="1">
        <f t="array" ref="S314">_xlfn.XLOOKUP($A314&amp;S$5,'[1]NBA-Data-1980-2019'!$B$1:$B$16305&amp;'[1]NBA-Data-1980-2019'!$A$1:$A$16305,'[1]NBA-Data-1980-2019'!$D$1:$D$16305,"",0)</f>
        <v>LAL</v>
      </c>
      <c r="T314" s="2" t="str" cm="1">
        <f t="array" ref="T314">_xlfn.XLOOKUP($A314&amp;T$5,'[1]NBA-Data-1980-2019'!$B$1:$B$16305&amp;'[1]NBA-Data-1980-2019'!$A$1:$A$16305,'[1]NBA-Data-1980-2019'!$D$1:$D$16305,"",0)</f>
        <v>LAL</v>
      </c>
      <c r="U314" s="2" t="str" cm="1">
        <f t="array" ref="U314">_xlfn.XLOOKUP($A314&amp;U$5,'[1]NBA-Data-1980-2019'!$B$1:$B$16305&amp;'[1]NBA-Data-1980-2019'!$A$1:$A$16305,'[1]NBA-Data-1980-2019'!$D$1:$D$16305,"",0)</f>
        <v>LAL</v>
      </c>
      <c r="V314" s="2" t="str" cm="1">
        <f t="array" ref="V314">_xlfn.XLOOKUP($A314&amp;V$5,'[1]NBA-Data-1980-2019'!$B$1:$B$16305&amp;'[1]NBA-Data-1980-2019'!$A$1:$A$16305,'[1]NBA-Data-1980-2019'!$D$1:$D$16305,"",0)</f>
        <v>TOT</v>
      </c>
      <c r="W314" s="2" t="str" cm="1">
        <f t="array" ref="W314">_xlfn.XLOOKUP($A314&amp;W$5,'[1]NBA-Data-1980-2019'!$B$1:$B$16305&amp;'[1]NBA-Data-1980-2019'!$A$1:$A$16305,'[1]NBA-Data-1980-2019'!$D$1:$D$16305,"",0)</f>
        <v/>
      </c>
      <c r="X314" s="2" t="str" cm="1">
        <f t="array" ref="X314">_xlfn.XLOOKUP($A314&amp;X$5,'[1]NBA-Data-1980-2019'!$B$1:$B$16305&amp;'[1]NBA-Data-1980-2019'!$A$1:$A$16305,'[1]NBA-Data-1980-2019'!$D$1:$D$16305,"",0)</f>
        <v/>
      </c>
      <c r="Y314" s="2" t="str" cm="1">
        <f t="array" ref="Y314">_xlfn.XLOOKUP($A314&amp;Y$5,'[1]NBA-Data-1980-2019'!$B$1:$B$16305&amp;'[1]NBA-Data-1980-2019'!$A$1:$A$16305,'[1]NBA-Data-1980-2019'!$D$1:$D$16305,"",0)</f>
        <v>LAC</v>
      </c>
      <c r="Z314" s="2" t="str" cm="1">
        <f t="array" ref="Z314">_xlfn.XLOOKUP($A314&amp;Z$5,'[1]NBA-Data-1980-2019'!$B$1:$B$16305&amp;'[1]NBA-Data-1980-2019'!$A$1:$A$16305,'[1]NBA-Data-1980-2019'!$D$1:$D$16305,"",0)</f>
        <v/>
      </c>
      <c r="AA314" s="2" t="str" cm="1">
        <f t="array" ref="AA314">_xlfn.XLOOKUP($A314&amp;AA$5,'[1]NBA-Data-1980-2019'!$B$1:$B$16305&amp;'[1]NBA-Data-1980-2019'!$A$1:$A$16305,'[1]NBA-Data-1980-2019'!$D$1:$D$16305,"",0)</f>
        <v>NYK</v>
      </c>
      <c r="AB314" s="2" t="str" cm="1">
        <f t="array" ref="AB314">_xlfn.XLOOKUP($A314&amp;AB$5,'[1]NBA-Data-1980-2019'!$B$1:$B$16305&amp;'[1]NBA-Data-1980-2019'!$A$1:$A$16305,'[1]NBA-Data-1980-2019'!$D$1:$D$16305,"",0)</f>
        <v>NYK</v>
      </c>
      <c r="AC314" s="2" t="str" cm="1">
        <f t="array" ref="AC314">_xlfn.XLOOKUP($A314&amp;AC$5,'[1]NBA-Data-1980-2019'!$B$1:$B$16305&amp;'[1]NBA-Data-1980-2019'!$A$1:$A$16305,'[1]NBA-Data-1980-2019'!$D$1:$D$16305,"",0)</f>
        <v/>
      </c>
      <c r="AD314" s="2" t="str" cm="1">
        <f t="array" ref="AD314">_xlfn.XLOOKUP($A314&amp;AD$5,'[1]NBA-Data-1980-2019'!$B$1:$B$16305&amp;'[1]NBA-Data-1980-2019'!$A$1:$A$16305,'[1]NBA-Data-1980-2019'!$D$1:$D$16305,"",0)</f>
        <v/>
      </c>
      <c r="AE314" s="2" t="str" cm="1">
        <f t="array" ref="AE314">_xlfn.XLOOKUP($A314&amp;AE$5,'[1]NBA-Data-1980-2019'!$B$1:$B$16305&amp;'[1]NBA-Data-1980-2019'!$A$1:$A$16305,'[1]NBA-Data-1980-2019'!$D$1:$D$16305,"",0)</f>
        <v/>
      </c>
      <c r="AF314" s="2" t="str" cm="1">
        <f t="array" ref="AF314">_xlfn.XLOOKUP($A314&amp;AF$5,'[1]NBA-Data-1980-2019'!$B$1:$B$16305&amp;'[1]NBA-Data-1980-2019'!$A$1:$A$16305,'[1]NBA-Data-1980-2019'!$D$1:$D$16305,"",0)</f>
        <v/>
      </c>
      <c r="AG314" s="2" t="str" cm="1">
        <f t="array" ref="AG314">_xlfn.XLOOKUP($A314&amp;AG$5,'[1]NBA-Data-1980-2019'!$B$1:$B$16305&amp;'[1]NBA-Data-1980-2019'!$A$1:$A$16305,'[1]NBA-Data-1980-2019'!$D$1:$D$16305,"",0)</f>
        <v/>
      </c>
      <c r="AH314" s="2" t="str" cm="1">
        <f t="array" ref="AH314">_xlfn.XLOOKUP($A314&amp;AH$5,'[1]NBA-Data-1980-2019'!$B$1:$B$16305&amp;'[1]NBA-Data-1980-2019'!$A$1:$A$16305,'[1]NBA-Data-1980-2019'!$H$1:$H$16305,"",0)</f>
        <v/>
      </c>
      <c r="AI314" s="2" t="str" cm="1">
        <f t="array" ref="AI314">_xlfn.XLOOKUP($A314&amp;AI$5,'[1]NBA-Data-1980-2019'!$B$1:$B$16305&amp;'[1]NBA-Data-1980-2019'!$A$1:$A$16305,'[1]NBA-Data-1980-2019'!$H$1:$H$16305,"",0)</f>
        <v/>
      </c>
      <c r="AJ314" s="2" t="str" cm="1">
        <f t="array" ref="AJ314">_xlfn.XLOOKUP($A314&amp;AJ$5,'[1]NBA-Data-1980-2019'!$B$1:$B$16305&amp;'[1]NBA-Data-1980-2019'!$A$1:$A$16305,'[1]NBA-Data-1980-2019'!$H$1:$H$16305,"",0)</f>
        <v/>
      </c>
      <c r="AK314" s="2" t="str" cm="1">
        <f t="array" ref="AK314">_xlfn.XLOOKUP($A314&amp;AK$5,'[1]NBA-Data-1980-2019'!$B$1:$B$16305&amp;'[1]NBA-Data-1980-2019'!$A$1:$A$16305,'[1]NBA-Data-1980-2019'!$H$1:$H$16305,"",0)</f>
        <v/>
      </c>
      <c r="AL314" s="2" t="str" cm="1">
        <f t="array" ref="AL314">_xlfn.XLOOKUP($A314&amp;AL$5,'[1]NBA-Data-1980-2019'!$B$1:$B$16305&amp;'[1]NBA-Data-1980-2019'!$A$1:$A$16305,'[1]NBA-Data-1980-2019'!$H$1:$H$16305,"",0)</f>
        <v/>
      </c>
      <c r="AM314" s="2" t="str" cm="1">
        <f t="array" ref="AM314">_xlfn.XLOOKUP($A314&amp;AM$5,'[1]NBA-Data-1980-2019'!$B$1:$B$16305&amp;'[1]NBA-Data-1980-2019'!$A$1:$A$16305,'[1]NBA-Data-1980-2019'!$H$1:$H$16305,"",0)</f>
        <v/>
      </c>
      <c r="AN314" s="2" t="str" cm="1">
        <f t="array" ref="AN314">_xlfn.XLOOKUP($A314&amp;AN$5,'[1]NBA-Data-1980-2019'!$B$1:$B$16305&amp;'[1]NBA-Data-1980-2019'!$A$1:$A$16305,'[1]NBA-Data-1980-2019'!$H$1:$H$16305,"",0)</f>
        <v/>
      </c>
      <c r="AO314" s="2" t="str" cm="1">
        <f t="array" ref="AO314">_xlfn.XLOOKUP($A314&amp;AO$5,'[1]NBA-Data-1980-2019'!$B$1:$B$16305&amp;'[1]NBA-Data-1980-2019'!$A$1:$A$16305,'[1]NBA-Data-1980-2019'!$H$1:$H$16305,"",0)</f>
        <v/>
      </c>
      <c r="AP314" s="2" t="str" cm="1">
        <f t="array" ref="AP314">_xlfn.XLOOKUP($A314&amp;AP$5,'[1]NBA-Data-1980-2019'!$B$1:$B$16305&amp;'[1]NBA-Data-1980-2019'!$A$1:$A$16305,'[1]NBA-Data-1980-2019'!$H$1:$H$16305,"",0)</f>
        <v/>
      </c>
      <c r="AQ314" s="2" t="str" cm="1">
        <f t="array" ref="AQ314">_xlfn.XLOOKUP($A314&amp;AQ$5,'[1]NBA-Data-1980-2019'!$B$1:$B$16305&amp;'[1]NBA-Data-1980-2019'!$A$1:$A$16305,'[1]NBA-Data-1980-2019'!$H$1:$H$16305,"",0)</f>
        <v/>
      </c>
      <c r="AR314" s="2" t="str" cm="1">
        <f t="array" ref="AR314">_xlfn.XLOOKUP($A314&amp;AR$5,'[1]NBA-Data-1980-2019'!$B$1:$B$16305&amp;'[1]NBA-Data-1980-2019'!$A$1:$A$16305,'[1]NBA-Data-1980-2019'!$H$1:$H$16305,"",0)</f>
        <v/>
      </c>
      <c r="AS314" s="2" t="str" cm="1">
        <f t="array" ref="AS314">_xlfn.XLOOKUP($A314&amp;AS$5,'[1]NBA-Data-1980-2019'!$B$1:$B$16305&amp;'[1]NBA-Data-1980-2019'!$A$1:$A$16305,'[1]NBA-Data-1980-2019'!$H$1:$H$16305,"",0)</f>
        <v/>
      </c>
      <c r="AT314" s="2" t="str" cm="1">
        <f t="array" ref="AT314">_xlfn.XLOOKUP($A314&amp;AT$5,'[1]NBA-Data-1980-2019'!$B$1:$B$16305&amp;'[1]NBA-Data-1980-2019'!$A$1:$A$16305,'[1]NBA-Data-1980-2019'!$H$1:$H$16305,"",0)</f>
        <v/>
      </c>
      <c r="AU314" s="2" t="str" cm="1">
        <f t="array" ref="AU314">_xlfn.XLOOKUP($A314&amp;AU$5,'[1]NBA-Data-1980-2019'!$B$1:$B$16305&amp;'[1]NBA-Data-1980-2019'!$A$1:$A$16305,'[1]NBA-Data-1980-2019'!$H$1:$H$16305,"",0)</f>
        <v/>
      </c>
      <c r="AV314" s="2" cm="1">
        <f t="array" ref="AV314">_xlfn.XLOOKUP($A314&amp;AV$5,'[1]NBA-Data-1980-2019'!$B$1:$B$16305&amp;'[1]NBA-Data-1980-2019'!$A$1:$A$16305,'[1]NBA-Data-1980-2019'!$H$1:$H$16305,"",0)</f>
        <v>402.5</v>
      </c>
      <c r="AW314" s="2" cm="1">
        <f t="array" ref="AW314">_xlfn.XLOOKUP($A314&amp;AW$5,'[1]NBA-Data-1980-2019'!$B$1:$B$16305&amp;'[1]NBA-Data-1980-2019'!$A$1:$A$16305,'[1]NBA-Data-1980-2019'!$H$1:$H$16305,"",0)</f>
        <v>1451.3999999999999</v>
      </c>
      <c r="AX314" s="2" cm="1">
        <f t="array" ref="AX314">_xlfn.XLOOKUP($A314&amp;AX$5,'[1]NBA-Data-1980-2019'!$B$1:$B$16305&amp;'[1]NBA-Data-1980-2019'!$A$1:$A$16305,'[1]NBA-Data-1980-2019'!$H$1:$H$16305,"",0)</f>
        <v>934.40000000000009</v>
      </c>
      <c r="AY314" s="2" cm="1">
        <f t="array" ref="AY314">_xlfn.XLOOKUP($A314&amp;AY$5,'[1]NBA-Data-1980-2019'!$B$1:$B$16305&amp;'[1]NBA-Data-1980-2019'!$A$1:$A$16305,'[1]NBA-Data-1980-2019'!$H$1:$H$16305,"",0)</f>
        <v>1281.6000000000001</v>
      </c>
      <c r="AZ314" s="2" cm="1">
        <f t="array" ref="AZ314">_xlfn.XLOOKUP($A314&amp;AZ$5,'[1]NBA-Data-1980-2019'!$B$1:$B$16305&amp;'[1]NBA-Data-1980-2019'!$A$1:$A$16305,'[1]NBA-Data-1980-2019'!$H$1:$H$16305,"",0)</f>
        <v>1296</v>
      </c>
      <c r="BA314" s="2" cm="1">
        <f t="array" ref="BA314">_xlfn.XLOOKUP($A314&amp;BA$5,'[1]NBA-Data-1980-2019'!$B$1:$B$16305&amp;'[1]NBA-Data-1980-2019'!$A$1:$A$16305,'[1]NBA-Data-1980-2019'!$H$1:$H$16305,"",0)</f>
        <v>576.19999999999993</v>
      </c>
      <c r="BB314" s="2" cm="1">
        <f t="array" ref="BB314">_xlfn.XLOOKUP($A314&amp;BB$5,'[1]NBA-Data-1980-2019'!$B$1:$B$16305&amp;'[1]NBA-Data-1980-2019'!$A$1:$A$16305,'[1]NBA-Data-1980-2019'!$H$1:$H$16305,"",0)</f>
        <v>1648.2</v>
      </c>
      <c r="BC314" s="2" t="str" cm="1">
        <f t="array" ref="BC314">_xlfn.XLOOKUP($A314&amp;BC$5,'[1]NBA-Data-1980-2019'!$B$1:$B$16305&amp;'[1]NBA-Data-1980-2019'!$A$1:$A$16305,'[1]NBA-Data-1980-2019'!$H$1:$H$16305,"",0)</f>
        <v/>
      </c>
      <c r="BD314" s="2" t="str" cm="1">
        <f t="array" ref="BD314">_xlfn.XLOOKUP($A314&amp;BD$5,'[1]NBA-Data-1980-2019'!$B$1:$B$16305&amp;'[1]NBA-Data-1980-2019'!$A$1:$A$16305,'[1]NBA-Data-1980-2019'!$H$1:$H$16305,"",0)</f>
        <v/>
      </c>
      <c r="BE314" s="2" cm="1">
        <f t="array" ref="BE314">_xlfn.XLOOKUP($A314&amp;BE$5,'[1]NBA-Data-1980-2019'!$B$1:$B$16305&amp;'[1]NBA-Data-1980-2019'!$A$1:$A$16305,'[1]NBA-Data-1980-2019'!$H$1:$H$16305,"",0)</f>
        <v>10</v>
      </c>
      <c r="BF314" s="2" t="str" cm="1">
        <f t="array" ref="BF314">_xlfn.XLOOKUP($A314&amp;BF$5,'[1]NBA-Data-1980-2019'!$B$1:$B$16305&amp;'[1]NBA-Data-1980-2019'!$A$1:$A$16305,'[1]NBA-Data-1980-2019'!$H$1:$H$16305,"",0)</f>
        <v/>
      </c>
      <c r="BG314" s="2" cm="1">
        <f t="array" ref="BG314">_xlfn.XLOOKUP($A314&amp;BG$5,'[1]NBA-Data-1980-2019'!$B$1:$B$16305&amp;'[1]NBA-Data-1980-2019'!$A$1:$A$16305,'[1]NBA-Data-1980-2019'!$H$1:$H$16305,"",0)</f>
        <v>908.9</v>
      </c>
      <c r="BH314" s="2" cm="1">
        <f t="array" ref="BH314">_xlfn.XLOOKUP($A314&amp;BH$5,'[1]NBA-Data-1980-2019'!$B$1:$B$16305&amp;'[1]NBA-Data-1980-2019'!$A$1:$A$16305,'[1]NBA-Data-1980-2019'!$H$1:$H$16305,"",0)</f>
        <v>407.4</v>
      </c>
      <c r="BI314" s="2" t="str" cm="1">
        <f t="array" ref="BI314">_xlfn.XLOOKUP($A314&amp;BI$5,'[1]NBA-Data-1980-2019'!$B$1:$B$16305&amp;'[1]NBA-Data-1980-2019'!$A$1:$A$16305,'[1]NBA-Data-1980-2019'!$H$1:$H$16305,"",0)</f>
        <v/>
      </c>
      <c r="BJ314" s="2" t="str" cm="1">
        <f t="array" ref="BJ314">_xlfn.XLOOKUP($A314&amp;BJ$5,'[1]NBA-Data-1980-2019'!$B$1:$B$16305&amp;'[1]NBA-Data-1980-2019'!$A$1:$A$16305,'[1]NBA-Data-1980-2019'!$H$1:$H$16305,"",0)</f>
        <v/>
      </c>
      <c r="BK314" s="2" t="str" cm="1">
        <f t="array" ref="BK314">_xlfn.XLOOKUP($A314&amp;BK$5,'[1]NBA-Data-1980-2019'!$B$1:$B$16305&amp;'[1]NBA-Data-1980-2019'!$A$1:$A$16305,'[1]NBA-Data-1980-2019'!$H$1:$H$16305,"",0)</f>
        <v/>
      </c>
      <c r="BL314" s="2" t="str" cm="1">
        <f t="array" ref="BL314">_xlfn.XLOOKUP($A314&amp;BL$5,'[1]NBA-Data-1980-2019'!$B$1:$B$16305&amp;'[1]NBA-Data-1980-2019'!$A$1:$A$16305,'[1]NBA-Data-1980-2019'!$H$1:$H$16305,"",0)</f>
        <v/>
      </c>
      <c r="BM314" s="2" t="str" cm="1">
        <f t="array" ref="BM314">_xlfn.XLOOKUP($A314&amp;BM$5,'[1]NBA-Data-1980-2019'!$B$1:$B$16305&amp;'[1]NBA-Data-1980-2019'!$A$1:$A$16305,'[1]NBA-Data-1980-2019'!$H$1:$H$16305,"",0)</f>
        <v/>
      </c>
      <c r="BN314" s="2" t="str" cm="1">
        <f t="array" ref="BN314">_xlfn.XLOOKUP($A314&amp;BN$5,'[1]NBA-Data-1980-2019'!$B$1:$B$16305&amp;'[1]NBA-Data-1980-2019'!$A$1:$A$16305,'[1]NBA-Data-1980-2019'!$F$1:$F$16305,"",0)</f>
        <v/>
      </c>
      <c r="BO314" s="2" t="str" cm="1">
        <f t="array" ref="BO314">_xlfn.XLOOKUP($A314&amp;BO$5,'[1]NBA-Data-1980-2019'!$B$1:$B$16305&amp;'[1]NBA-Data-1980-2019'!$A$1:$A$16305,'[1]NBA-Data-1980-2019'!$F$1:$F$16305,"",0)</f>
        <v/>
      </c>
      <c r="BP314" s="2" t="str" cm="1">
        <f t="array" ref="BP314">_xlfn.XLOOKUP($A314&amp;BP$5,'[1]NBA-Data-1980-2019'!$B$1:$B$16305&amp;'[1]NBA-Data-1980-2019'!$A$1:$A$16305,'[1]NBA-Data-1980-2019'!$F$1:$F$16305,"",0)</f>
        <v/>
      </c>
      <c r="BQ314" s="2" t="str" cm="1">
        <f t="array" ref="BQ314">_xlfn.XLOOKUP($A314&amp;BQ$5,'[1]NBA-Data-1980-2019'!$B$1:$B$16305&amp;'[1]NBA-Data-1980-2019'!$A$1:$A$16305,'[1]NBA-Data-1980-2019'!$F$1:$F$16305,"",0)</f>
        <v/>
      </c>
      <c r="BR314" s="2" t="str" cm="1">
        <f t="array" ref="BR314">_xlfn.XLOOKUP($A314&amp;BR$5,'[1]NBA-Data-1980-2019'!$B$1:$B$16305&amp;'[1]NBA-Data-1980-2019'!$A$1:$A$16305,'[1]NBA-Data-1980-2019'!$F$1:$F$16305,"",0)</f>
        <v/>
      </c>
      <c r="BS314" s="2" t="str" cm="1">
        <f t="array" ref="BS314">_xlfn.XLOOKUP($A314&amp;BS$5,'[1]NBA-Data-1980-2019'!$B$1:$B$16305&amp;'[1]NBA-Data-1980-2019'!$A$1:$A$16305,'[1]NBA-Data-1980-2019'!$F$1:$F$16305,"",0)</f>
        <v/>
      </c>
      <c r="BT314" s="2" t="str" cm="1">
        <f t="array" ref="BT314">_xlfn.XLOOKUP($A314&amp;BT$5,'[1]NBA-Data-1980-2019'!$B$1:$B$16305&amp;'[1]NBA-Data-1980-2019'!$A$1:$A$16305,'[1]NBA-Data-1980-2019'!$F$1:$F$16305,"",0)</f>
        <v/>
      </c>
      <c r="BU314" s="2" t="str" cm="1">
        <f t="array" ref="BU314">_xlfn.XLOOKUP($A314&amp;BU$5,'[1]NBA-Data-1980-2019'!$B$1:$B$16305&amp;'[1]NBA-Data-1980-2019'!$A$1:$A$16305,'[1]NBA-Data-1980-2019'!$F$1:$F$16305,"",0)</f>
        <v/>
      </c>
      <c r="BV314" s="2" t="str" cm="1">
        <f t="array" ref="BV314">_xlfn.XLOOKUP($A314&amp;BV$5,'[1]NBA-Data-1980-2019'!$B$1:$B$16305&amp;'[1]NBA-Data-1980-2019'!$A$1:$A$16305,'[1]NBA-Data-1980-2019'!$F$1:$F$16305,"",0)</f>
        <v/>
      </c>
      <c r="BW314" s="2" t="str" cm="1">
        <f t="array" ref="BW314">_xlfn.XLOOKUP($A314&amp;BW$5,'[1]NBA-Data-1980-2019'!$B$1:$B$16305&amp;'[1]NBA-Data-1980-2019'!$A$1:$A$16305,'[1]NBA-Data-1980-2019'!$F$1:$F$16305,"",0)</f>
        <v/>
      </c>
      <c r="BX314" s="2" t="str" cm="1">
        <f t="array" ref="BX314">_xlfn.XLOOKUP($A314&amp;BX$5,'[1]NBA-Data-1980-2019'!$B$1:$B$16305&amp;'[1]NBA-Data-1980-2019'!$A$1:$A$16305,'[1]NBA-Data-1980-2019'!$F$1:$F$16305,"",0)</f>
        <v/>
      </c>
      <c r="BY314" s="2" t="str" cm="1">
        <f t="array" ref="BY314">_xlfn.XLOOKUP($A314&amp;BY$5,'[1]NBA-Data-1980-2019'!$B$1:$B$16305&amp;'[1]NBA-Data-1980-2019'!$A$1:$A$16305,'[1]NBA-Data-1980-2019'!$F$1:$F$16305,"",0)</f>
        <v/>
      </c>
      <c r="BZ314" s="2" t="str" cm="1">
        <f t="array" ref="BZ314">_xlfn.XLOOKUP($A314&amp;BZ$5,'[1]NBA-Data-1980-2019'!$B$1:$B$16305&amp;'[1]NBA-Data-1980-2019'!$A$1:$A$16305,'[1]NBA-Data-1980-2019'!$F$1:$F$16305,"",0)</f>
        <v/>
      </c>
      <c r="CA314" s="2" t="str" cm="1">
        <f t="array" ref="CA314">_xlfn.XLOOKUP($A314&amp;CA$5,'[1]NBA-Data-1980-2019'!$B$1:$B$16305&amp;'[1]NBA-Data-1980-2019'!$A$1:$A$16305,'[1]NBA-Data-1980-2019'!$F$1:$F$16305,"",0)</f>
        <v/>
      </c>
      <c r="CB314" s="2" cm="1">
        <f t="array" ref="CB314">_xlfn.XLOOKUP($A314&amp;CB$5,'[1]NBA-Data-1980-2019'!$B$1:$B$16305&amp;'[1]NBA-Data-1980-2019'!$A$1:$A$16305,'[1]NBA-Data-1980-2019'!$F$1:$F$16305,"",0)</f>
        <v>8.9</v>
      </c>
      <c r="CC314" s="2" cm="1">
        <f t="array" ref="CC314">_xlfn.XLOOKUP($A314&amp;CC$5,'[1]NBA-Data-1980-2019'!$B$1:$B$16305&amp;'[1]NBA-Data-1980-2019'!$A$1:$A$16305,'[1]NBA-Data-1980-2019'!$F$1:$F$16305,"",0)</f>
        <v>8.4</v>
      </c>
      <c r="CD314" s="2" cm="1">
        <f t="array" ref="CD314">_xlfn.XLOOKUP($A314&amp;CD$5,'[1]NBA-Data-1980-2019'!$B$1:$B$16305&amp;'[1]NBA-Data-1980-2019'!$A$1:$A$16305,'[1]NBA-Data-1980-2019'!$F$1:$F$16305,"",0)</f>
        <v>11.7</v>
      </c>
      <c r="CE314" s="2" cm="1">
        <f t="array" ref="CE314">_xlfn.XLOOKUP($A314&amp;CE$5,'[1]NBA-Data-1980-2019'!$B$1:$B$16305&amp;'[1]NBA-Data-1980-2019'!$A$1:$A$16305,'[1]NBA-Data-1980-2019'!$F$1:$F$16305,"",0)</f>
        <v>15.1</v>
      </c>
      <c r="CF314" s="2" cm="1">
        <f t="array" ref="CF314">_xlfn.XLOOKUP($A314&amp;CF$5,'[1]NBA-Data-1980-2019'!$B$1:$B$16305&amp;'[1]NBA-Data-1980-2019'!$A$1:$A$16305,'[1]NBA-Data-1980-2019'!$F$1:$F$16305,"",0)</f>
        <v>12.6</v>
      </c>
      <c r="CG314" s="2" cm="1">
        <f t="array" ref="CG314">_xlfn.XLOOKUP($A314&amp;CG$5,'[1]NBA-Data-1980-2019'!$B$1:$B$16305&amp;'[1]NBA-Data-1980-2019'!$A$1:$A$16305,'[1]NBA-Data-1980-2019'!$F$1:$F$16305,"",0)</f>
        <v>11.4</v>
      </c>
      <c r="CH314" s="2" cm="1">
        <f t="array" ref="CH314">_xlfn.XLOOKUP($A314&amp;CH$5,'[1]NBA-Data-1980-2019'!$B$1:$B$16305&amp;'[1]NBA-Data-1980-2019'!$A$1:$A$16305,'[1]NBA-Data-1980-2019'!$F$1:$F$16305,"",0)</f>
        <v>12.3</v>
      </c>
      <c r="CI314" s="2" t="str" cm="1">
        <f t="array" ref="CI314">_xlfn.XLOOKUP($A314&amp;CI$5,'[1]NBA-Data-1980-2019'!$B$1:$B$16305&amp;'[1]NBA-Data-1980-2019'!$A$1:$A$16305,'[1]NBA-Data-1980-2019'!$F$1:$F$16305,"",0)</f>
        <v/>
      </c>
      <c r="CJ314" s="2" t="str" cm="1">
        <f t="array" ref="CJ314">_xlfn.XLOOKUP($A314&amp;CJ$5,'[1]NBA-Data-1980-2019'!$B$1:$B$16305&amp;'[1]NBA-Data-1980-2019'!$A$1:$A$16305,'[1]NBA-Data-1980-2019'!$F$1:$F$16305,"",0)</f>
        <v/>
      </c>
      <c r="CK314" s="2" cm="1">
        <f t="array" ref="CK314">_xlfn.XLOOKUP($A314&amp;CK$5,'[1]NBA-Data-1980-2019'!$B$1:$B$16305&amp;'[1]NBA-Data-1980-2019'!$A$1:$A$16305,'[1]NBA-Data-1980-2019'!$F$1:$F$16305,"",0)</f>
        <v>1.5</v>
      </c>
      <c r="CL314" s="2" t="str" cm="1">
        <f t="array" ref="CL314">_xlfn.XLOOKUP($A314&amp;CL$5,'[1]NBA-Data-1980-2019'!$B$1:$B$16305&amp;'[1]NBA-Data-1980-2019'!$A$1:$A$16305,'[1]NBA-Data-1980-2019'!$F$1:$F$16305,"",0)</f>
        <v/>
      </c>
      <c r="CM314" s="2" cm="1">
        <f t="array" ref="CM314">_xlfn.XLOOKUP($A314&amp;CM$5,'[1]NBA-Data-1980-2019'!$B$1:$B$16305&amp;'[1]NBA-Data-1980-2019'!$A$1:$A$16305,'[1]NBA-Data-1980-2019'!$F$1:$F$16305,"",0)</f>
        <v>11.1</v>
      </c>
      <c r="CN314" s="2" cm="1">
        <f t="array" ref="CN314">_xlfn.XLOOKUP($A314&amp;CN$5,'[1]NBA-Data-1980-2019'!$B$1:$B$16305&amp;'[1]NBA-Data-1980-2019'!$A$1:$A$16305,'[1]NBA-Data-1980-2019'!$F$1:$F$16305,"",0)</f>
        <v>8.6</v>
      </c>
      <c r="CO314" s="2" t="str" cm="1">
        <f t="array" ref="CO314">_xlfn.XLOOKUP($A314&amp;CO$5,'[1]NBA-Data-1980-2019'!$B$1:$B$16305&amp;'[1]NBA-Data-1980-2019'!$A$1:$A$16305,'[1]NBA-Data-1980-2019'!$F$1:$F$16305,"",0)</f>
        <v/>
      </c>
      <c r="CP314" s="2" t="str" cm="1">
        <f t="array" ref="CP314">_xlfn.XLOOKUP($A314&amp;CP$5,'[1]NBA-Data-1980-2019'!$B$1:$B$16305&amp;'[1]NBA-Data-1980-2019'!$A$1:$A$16305,'[1]NBA-Data-1980-2019'!$F$1:$F$16305,"",0)</f>
        <v/>
      </c>
      <c r="CQ314" s="2" t="str" cm="1">
        <f t="array" ref="CQ314">_xlfn.XLOOKUP($A314&amp;CQ$5,'[1]NBA-Data-1980-2019'!$B$1:$B$16305&amp;'[1]NBA-Data-1980-2019'!$A$1:$A$16305,'[1]NBA-Data-1980-2019'!$F$1:$F$16305,"",0)</f>
        <v/>
      </c>
      <c r="CR314" s="2" t="str" cm="1">
        <f t="array" ref="CR314">_xlfn.XLOOKUP($A314&amp;CR$5,'[1]NBA-Data-1980-2019'!$B$1:$B$16305&amp;'[1]NBA-Data-1980-2019'!$A$1:$A$16305,'[1]NBA-Data-1980-2019'!$F$1:$F$16305,"",0)</f>
        <v/>
      </c>
      <c r="CS314" s="2" t="str" cm="1">
        <f t="array" ref="CS314">_xlfn.XLOOKUP($A314&amp;CS$5,'[1]NBA-Data-1980-2019'!$B$1:$B$16305&amp;'[1]NBA-Data-1980-2019'!$A$1:$A$16305,'[1]NBA-Data-1980-2019'!$F$1:$F$16305,"",0)</f>
        <v/>
      </c>
      <c r="CU314" s="2" t="str">
        <f>_xlfn.XLOOKUP($A314,TEAMS!$G$1:$G$839,TEAMS!$H$1:$H$839,"",0)</f>
        <v>SG</v>
      </c>
      <c r="CV314" s="2" t="str">
        <f>_xlfn.XLOOKUP($CU314,DASHBOARD!$B$22:$B$27,DASHBOARD!$C$22:$C$27,"",0)</f>
        <v>GUARD</v>
      </c>
      <c r="CY314" s="63">
        <f>SUMIFS('[1]NBA-Data-1980-2019'!$G$1:$G$16305,'[1]NBA-Data-1980-2019'!$B$1:$B$16305,$A314,'[1]NBA-Data-1980-2019'!$A$1:$A$16305,CY$9)</f>
        <v>0</v>
      </c>
      <c r="CZ314" s="63">
        <f>SUMIFS('[1]NBA-Data-1980-2019'!$G$1:$G$16305,'[1]NBA-Data-1980-2019'!$B$1:$B$16305,$A314,'[1]NBA-Data-1980-2019'!$A$1:$A$16305,CZ$9)</f>
        <v>0</v>
      </c>
      <c r="DA314" s="63">
        <f>SUMIFS('[1]NBA-Data-1980-2019'!$G$1:$G$16305,'[1]NBA-Data-1980-2019'!$B$1:$B$16305,$A314,'[1]NBA-Data-1980-2019'!$A$1:$A$16305,DA$9)</f>
        <v>0</v>
      </c>
      <c r="DB314" s="63">
        <f>SUMIFS('[1]NBA-Data-1980-2019'!$G$1:$G$16305,'[1]NBA-Data-1980-2019'!$B$1:$B$16305,$A314,'[1]NBA-Data-1980-2019'!$A$1:$A$16305,DB$9)</f>
        <v>0</v>
      </c>
      <c r="DC314" s="63">
        <f>SUMIFS('[1]NBA-Data-1980-2019'!$G$1:$G$16305,'[1]NBA-Data-1980-2019'!$B$1:$B$16305,$A314,'[1]NBA-Data-1980-2019'!$A$1:$A$16305,DC$9)</f>
        <v>0</v>
      </c>
      <c r="DD314" s="63">
        <f>SUMIFS('[1]NBA-Data-1980-2019'!$G$1:$G$16305,'[1]NBA-Data-1980-2019'!$B$1:$B$16305,$A314,'[1]NBA-Data-1980-2019'!$A$1:$A$16305,DD$9)</f>
        <v>0</v>
      </c>
      <c r="DE314" s="63">
        <f>SUMIFS('[1]NBA-Data-1980-2019'!$G$1:$G$16305,'[1]NBA-Data-1980-2019'!$B$1:$B$16305,$A314,'[1]NBA-Data-1980-2019'!$A$1:$A$16305,DE$9)</f>
        <v>0</v>
      </c>
      <c r="DF314" s="63">
        <f>SUMIFS('[1]NBA-Data-1980-2019'!$G$1:$G$16305,'[1]NBA-Data-1980-2019'!$B$1:$B$16305,$A314,'[1]NBA-Data-1980-2019'!$A$1:$A$16305,DF$9)</f>
        <v>0</v>
      </c>
      <c r="DG314" s="63">
        <f>SUMIFS('[1]NBA-Data-1980-2019'!$G$1:$G$16305,'[1]NBA-Data-1980-2019'!$B$1:$B$16305,$A314,'[1]NBA-Data-1980-2019'!$A$1:$A$16305,DG$9)</f>
        <v>0</v>
      </c>
      <c r="DH314" s="63">
        <f>SUMIFS('[1]NBA-Data-1980-2019'!$G$1:$G$16305,'[1]NBA-Data-1980-2019'!$B$1:$B$16305,$A314,'[1]NBA-Data-1980-2019'!$A$1:$A$16305,DH$9)</f>
        <v>0</v>
      </c>
      <c r="DI314" s="63">
        <f>SUMIFS('[1]NBA-Data-1980-2019'!$G$1:$G$16305,'[1]NBA-Data-1980-2019'!$B$1:$B$16305,$A314,'[1]NBA-Data-1980-2019'!$A$1:$A$16305,DI$9)</f>
        <v>0</v>
      </c>
      <c r="DJ314" s="63">
        <f>SUMIFS('[1]NBA-Data-1980-2019'!$G$1:$G$16305,'[1]NBA-Data-1980-2019'!$B$1:$B$16305,$A314,'[1]NBA-Data-1980-2019'!$A$1:$A$16305,DJ$9)</f>
        <v>0</v>
      </c>
      <c r="DK314" s="63">
        <f>SUMIFS('[1]NBA-Data-1980-2019'!$G$1:$G$16305,'[1]NBA-Data-1980-2019'!$B$1:$B$16305,$A314,'[1]NBA-Data-1980-2019'!$A$1:$A$16305,DK$9)</f>
        <v>0</v>
      </c>
      <c r="DL314" s="63">
        <f>SUMIFS('[1]NBA-Data-1980-2019'!$G$1:$G$16305,'[1]NBA-Data-1980-2019'!$B$1:$B$16305,$A314,'[1]NBA-Data-1980-2019'!$A$1:$A$16305,DL$9)</f>
        <v>0</v>
      </c>
      <c r="DM314" s="63">
        <f>SUMIFS('[1]NBA-Data-1980-2019'!$G$1:$G$16305,'[1]NBA-Data-1980-2019'!$B$1:$B$16305,$A314,'[1]NBA-Data-1980-2019'!$A$1:$A$16305,DM$9)</f>
        <v>846840</v>
      </c>
      <c r="DN314" s="63">
        <f>SUMIFS('[1]NBA-Data-1980-2019'!$G$1:$G$16305,'[1]NBA-Data-1980-2019'!$B$1:$B$16305,$A314,'[1]NBA-Data-1980-2019'!$A$1:$A$16305,DN$9)</f>
        <v>910440</v>
      </c>
      <c r="DO314" s="63">
        <f>SUMIFS('[1]NBA-Data-1980-2019'!$G$1:$G$16305,'[1]NBA-Data-1980-2019'!$B$1:$B$16305,$A314,'[1]NBA-Data-1980-2019'!$A$1:$A$16305,DO$9)</f>
        <v>973920</v>
      </c>
      <c r="DP314" s="63">
        <f>SUMIFS('[1]NBA-Data-1980-2019'!$G$1:$G$16305,'[1]NBA-Data-1980-2019'!$B$1:$B$16305,$A314,'[1]NBA-Data-1980-2019'!$A$1:$A$16305,DP$9)</f>
        <v>1756951</v>
      </c>
      <c r="DQ314" s="63">
        <f>SUMIFS('[1]NBA-Data-1980-2019'!$G$1:$G$16305,'[1]NBA-Data-1980-2019'!$B$1:$B$16305,$A314,'[1]NBA-Data-1980-2019'!$A$1:$A$16305,DQ$9)</f>
        <v>4524887</v>
      </c>
      <c r="DR314" s="63">
        <f>SUMIFS('[1]NBA-Data-1980-2019'!$G$1:$G$16305,'[1]NBA-Data-1980-2019'!$B$1:$B$16305,$A314,'[1]NBA-Data-1980-2019'!$A$1:$A$16305,DR$9)</f>
        <v>5000000</v>
      </c>
      <c r="DS314" s="63">
        <f>SUMIFS('[1]NBA-Data-1980-2019'!$G$1:$G$16305,'[1]NBA-Data-1980-2019'!$B$1:$B$16305,$A314,'[1]NBA-Data-1980-2019'!$A$1:$A$16305,DS$9)</f>
        <v>5475113</v>
      </c>
      <c r="DT314" s="63">
        <f>SUMIFS('[1]NBA-Data-1980-2019'!$G$1:$G$16305,'[1]NBA-Data-1980-2019'!$B$1:$B$16305,$A314,'[1]NBA-Data-1980-2019'!$A$1:$A$16305,DT$9)</f>
        <v>0</v>
      </c>
      <c r="DU314" s="63">
        <f>SUMIFS('[1]NBA-Data-1980-2019'!$G$1:$G$16305,'[1]NBA-Data-1980-2019'!$B$1:$B$16305,$A314,'[1]NBA-Data-1980-2019'!$A$1:$A$16305,DU$9)</f>
        <v>0</v>
      </c>
      <c r="DV314" s="63">
        <f>SUMIFS('[1]NBA-Data-1980-2019'!$G$1:$G$16305,'[1]NBA-Data-1980-2019'!$B$1:$B$16305,$A314,'[1]NBA-Data-1980-2019'!$A$1:$A$16305,DV$9)</f>
        <v>0</v>
      </c>
      <c r="DW314" s="63">
        <f>SUMIFS('[1]NBA-Data-1980-2019'!$G$1:$G$16305,'[1]NBA-Data-1980-2019'!$B$1:$B$16305,$A314,'[1]NBA-Data-1980-2019'!$A$1:$A$16305,DW$9)</f>
        <v>0</v>
      </c>
      <c r="DX314" s="63">
        <f>SUMIFS('[1]NBA-Data-1980-2019'!$G$1:$G$16305,'[1]NBA-Data-1980-2019'!$B$1:$B$16305,$A314,'[1]NBA-Data-1980-2019'!$A$1:$A$16305,DX$9)</f>
        <v>1356146</v>
      </c>
      <c r="DY314" s="63">
        <f>SUMIFS('[1]NBA-Data-1980-2019'!$G$1:$G$16305,'[1]NBA-Data-1980-2019'!$B$1:$B$16305,$A314,'[1]NBA-Data-1980-2019'!$A$1:$A$16305,DY$9)</f>
        <v>1410598</v>
      </c>
      <c r="DZ314" s="63">
        <f>SUMIFS('[1]NBA-Data-1980-2019'!$G$1:$G$16305,'[1]NBA-Data-1980-2019'!$B$1:$B$16305,$A314,'[1]NBA-Data-1980-2019'!$A$1:$A$16305,DZ$9)</f>
        <v>0</v>
      </c>
      <c r="EA314" s="63">
        <f>SUMIFS('[1]NBA-Data-1980-2019'!$G$1:$G$16305,'[1]NBA-Data-1980-2019'!$B$1:$B$16305,$A314,'[1]NBA-Data-1980-2019'!$A$1:$A$16305,EA$9)</f>
        <v>0</v>
      </c>
      <c r="EB314" s="63">
        <f>SUMIFS('[1]NBA-Data-1980-2019'!$G$1:$G$16305,'[1]NBA-Data-1980-2019'!$B$1:$B$16305,$A314,'[1]NBA-Data-1980-2019'!$A$1:$A$16305,EB$9)</f>
        <v>0</v>
      </c>
      <c r="EC314" s="63">
        <f>SUMIFS('[1]NBA-Data-1980-2019'!$G$1:$G$16305,'[1]NBA-Data-1980-2019'!$B$1:$B$16305,$A314,'[1]NBA-Data-1980-2019'!$A$1:$A$16305,EC$9)</f>
        <v>0</v>
      </c>
      <c r="ED314" s="63">
        <f>SUMIFS('[1]NBA-Data-1980-2019'!$G$1:$G$16305,'[1]NBA-Data-1980-2019'!$B$1:$B$16305,$A314,'[1]NBA-Data-1980-2019'!$A$1:$A$16305,ED$9)</f>
        <v>0</v>
      </c>
      <c r="EH314" s="2" t="s">
        <v>1482</v>
      </c>
    </row>
    <row r="315" spans="1:165" x14ac:dyDescent="0.2">
      <c r="A315" s="2" t="s">
        <v>907</v>
      </c>
      <c r="B315" s="2" t="str" cm="1">
        <f t="array" ref="B315">_xlfn.XLOOKUP($A315&amp;B$5,'[1]NBA-Data-1980-2019'!$B$1:$B$16305&amp;'[1]NBA-Data-1980-2019'!$A$1:$A$16305,'[1]NBA-Data-1980-2019'!$D$1:$D$16305,"",0)</f>
        <v/>
      </c>
      <c r="C315" s="2" t="str" cm="1">
        <f t="array" ref="C315">_xlfn.XLOOKUP($A315&amp;C$5,'[1]NBA-Data-1980-2019'!$B$1:$B$16305&amp;'[1]NBA-Data-1980-2019'!$A$1:$A$16305,'[1]NBA-Data-1980-2019'!$D$1:$D$16305,"",0)</f>
        <v/>
      </c>
      <c r="D315" s="2" t="str" cm="1">
        <f t="array" ref="D315">_xlfn.XLOOKUP($A315&amp;D$5,'[1]NBA-Data-1980-2019'!$B$1:$B$16305&amp;'[1]NBA-Data-1980-2019'!$A$1:$A$16305,'[1]NBA-Data-1980-2019'!$D$1:$D$16305,"",0)</f>
        <v/>
      </c>
      <c r="E315" s="2" t="str" cm="1">
        <f t="array" ref="E315">_xlfn.XLOOKUP($A315&amp;E$5,'[1]NBA-Data-1980-2019'!$B$1:$B$16305&amp;'[1]NBA-Data-1980-2019'!$A$1:$A$16305,'[1]NBA-Data-1980-2019'!$D$1:$D$16305,"",0)</f>
        <v/>
      </c>
      <c r="F315" s="2" t="str" cm="1">
        <f t="array" ref="F315">_xlfn.XLOOKUP($A315&amp;F$5,'[1]NBA-Data-1980-2019'!$B$1:$B$16305&amp;'[1]NBA-Data-1980-2019'!$A$1:$A$16305,'[1]NBA-Data-1980-2019'!$D$1:$D$16305,"",0)</f>
        <v/>
      </c>
      <c r="G315" s="2" t="str" cm="1">
        <f t="array" ref="G315">_xlfn.XLOOKUP($A315&amp;G$5,'[1]NBA-Data-1980-2019'!$B$1:$B$16305&amp;'[1]NBA-Data-1980-2019'!$A$1:$A$16305,'[1]NBA-Data-1980-2019'!$D$1:$D$16305,"",0)</f>
        <v/>
      </c>
      <c r="H315" s="2" t="str" cm="1">
        <f t="array" ref="H315">_xlfn.XLOOKUP($A315&amp;H$5,'[1]NBA-Data-1980-2019'!$B$1:$B$16305&amp;'[1]NBA-Data-1980-2019'!$A$1:$A$16305,'[1]NBA-Data-1980-2019'!$D$1:$D$16305,"",0)</f>
        <v/>
      </c>
      <c r="I315" s="2" t="str" cm="1">
        <f t="array" ref="I315">_xlfn.XLOOKUP($A315&amp;I$5,'[1]NBA-Data-1980-2019'!$B$1:$B$16305&amp;'[1]NBA-Data-1980-2019'!$A$1:$A$16305,'[1]NBA-Data-1980-2019'!$D$1:$D$16305,"",0)</f>
        <v>DET</v>
      </c>
      <c r="J315" s="2" t="str" cm="1">
        <f t="array" ref="J315">_xlfn.XLOOKUP($A315&amp;J$5,'[1]NBA-Data-1980-2019'!$B$1:$B$16305&amp;'[1]NBA-Data-1980-2019'!$A$1:$A$16305,'[1]NBA-Data-1980-2019'!$D$1:$D$16305,"",0)</f>
        <v>SAC</v>
      </c>
      <c r="K315" s="2" t="str" cm="1">
        <f t="array" ref="K315">_xlfn.XLOOKUP($A315&amp;K$5,'[1]NBA-Data-1980-2019'!$B$1:$B$16305&amp;'[1]NBA-Data-1980-2019'!$A$1:$A$16305,'[1]NBA-Data-1980-2019'!$D$1:$D$16305,"",0)</f>
        <v>SAC</v>
      </c>
      <c r="L315" s="2" t="str" cm="1">
        <f t="array" ref="L315">_xlfn.XLOOKUP($A315&amp;L$5,'[1]NBA-Data-1980-2019'!$B$1:$B$16305&amp;'[1]NBA-Data-1980-2019'!$A$1:$A$16305,'[1]NBA-Data-1980-2019'!$D$1:$D$16305,"",0)</f>
        <v>SAC</v>
      </c>
      <c r="M315" s="2" t="str" cm="1">
        <f t="array" ref="M315">_xlfn.XLOOKUP($A315&amp;M$5,'[1]NBA-Data-1980-2019'!$B$1:$B$16305&amp;'[1]NBA-Data-1980-2019'!$A$1:$A$16305,'[1]NBA-Data-1980-2019'!$D$1:$D$16305,"",0)</f>
        <v>SAC</v>
      </c>
      <c r="N315" s="2" t="str" cm="1">
        <f t="array" ref="N315">_xlfn.XLOOKUP($A315&amp;N$5,'[1]NBA-Data-1980-2019'!$B$1:$B$16305&amp;'[1]NBA-Data-1980-2019'!$A$1:$A$16305,'[1]NBA-Data-1980-2019'!$D$1:$D$16305,"",0)</f>
        <v>SAC</v>
      </c>
      <c r="O315" s="2" t="str" cm="1">
        <f t="array" ref="O315">_xlfn.XLOOKUP($A315&amp;O$5,'[1]NBA-Data-1980-2019'!$B$1:$B$16305&amp;'[1]NBA-Data-1980-2019'!$A$1:$A$16305,'[1]NBA-Data-1980-2019'!$D$1:$D$16305,"",0)</f>
        <v>IND</v>
      </c>
      <c r="P315" s="2" t="str" cm="1">
        <f t="array" ref="P315">_xlfn.XLOOKUP($A315&amp;P$5,'[1]NBA-Data-1980-2019'!$B$1:$B$16305&amp;'[1]NBA-Data-1980-2019'!$A$1:$A$16305,'[1]NBA-Data-1980-2019'!$D$1:$D$16305,"",0)</f>
        <v>IND</v>
      </c>
      <c r="Q315" s="2" t="str" cm="1">
        <f t="array" ref="Q315">_xlfn.XLOOKUP($A315&amp;Q$5,'[1]NBA-Data-1980-2019'!$B$1:$B$16305&amp;'[1]NBA-Data-1980-2019'!$A$1:$A$16305,'[1]NBA-Data-1980-2019'!$D$1:$D$16305,"",0)</f>
        <v>IND</v>
      </c>
      <c r="R315" s="2" t="str" cm="1">
        <f t="array" ref="R315">_xlfn.XLOOKUP($A315&amp;R$5,'[1]NBA-Data-1980-2019'!$B$1:$B$16305&amp;'[1]NBA-Data-1980-2019'!$A$1:$A$16305,'[1]NBA-Data-1980-2019'!$D$1:$D$16305,"",0)</f>
        <v>CLE</v>
      </c>
      <c r="S315" s="2" t="str" cm="1">
        <f t="array" ref="S315">_xlfn.XLOOKUP($A315&amp;S$5,'[1]NBA-Data-1980-2019'!$B$1:$B$16305&amp;'[1]NBA-Data-1980-2019'!$A$1:$A$16305,'[1]NBA-Data-1980-2019'!$D$1:$D$16305,"",0)</f>
        <v>BOS</v>
      </c>
      <c r="T315" s="2" t="str" cm="1">
        <f t="array" ref="T315">_xlfn.XLOOKUP($A315&amp;T$5,'[1]NBA-Data-1980-2019'!$B$1:$B$16305&amp;'[1]NBA-Data-1980-2019'!$A$1:$A$16305,'[1]NBA-Data-1980-2019'!$D$1:$D$16305,"",0)</f>
        <v/>
      </c>
      <c r="U315" s="2" t="str" cm="1">
        <f t="array" ref="U315">_xlfn.XLOOKUP($A315&amp;U$5,'[1]NBA-Data-1980-2019'!$B$1:$B$16305&amp;'[1]NBA-Data-1980-2019'!$A$1:$A$16305,'[1]NBA-Data-1980-2019'!$D$1:$D$16305,"",0)</f>
        <v/>
      </c>
      <c r="V315" s="2" t="str" cm="1">
        <f t="array" ref="V315">_xlfn.XLOOKUP($A315&amp;V$5,'[1]NBA-Data-1980-2019'!$B$1:$B$16305&amp;'[1]NBA-Data-1980-2019'!$A$1:$A$16305,'[1]NBA-Data-1980-2019'!$D$1:$D$16305,"",0)</f>
        <v/>
      </c>
      <c r="W315" s="2" t="str" cm="1">
        <f t="array" ref="W315">_xlfn.XLOOKUP($A315&amp;W$5,'[1]NBA-Data-1980-2019'!$B$1:$B$16305&amp;'[1]NBA-Data-1980-2019'!$A$1:$A$16305,'[1]NBA-Data-1980-2019'!$D$1:$D$16305,"",0)</f>
        <v/>
      </c>
      <c r="X315" s="2" t="str" cm="1">
        <f t="array" ref="X315">_xlfn.XLOOKUP($A315&amp;X$5,'[1]NBA-Data-1980-2019'!$B$1:$B$16305&amp;'[1]NBA-Data-1980-2019'!$A$1:$A$16305,'[1]NBA-Data-1980-2019'!$D$1:$D$16305,"",0)</f>
        <v/>
      </c>
      <c r="Y315" s="2" t="str" cm="1">
        <f t="array" ref="Y315">_xlfn.XLOOKUP($A315&amp;Y$5,'[1]NBA-Data-1980-2019'!$B$1:$B$16305&amp;'[1]NBA-Data-1980-2019'!$A$1:$A$16305,'[1]NBA-Data-1980-2019'!$D$1:$D$16305,"",0)</f>
        <v/>
      </c>
      <c r="Z315" s="2" t="str" cm="1">
        <f t="array" ref="Z315">_xlfn.XLOOKUP($A315&amp;Z$5,'[1]NBA-Data-1980-2019'!$B$1:$B$16305&amp;'[1]NBA-Data-1980-2019'!$A$1:$A$16305,'[1]NBA-Data-1980-2019'!$D$1:$D$16305,"",0)</f>
        <v/>
      </c>
      <c r="AA315" s="2" t="str" cm="1">
        <f t="array" ref="AA315">_xlfn.XLOOKUP($A315&amp;AA$5,'[1]NBA-Data-1980-2019'!$B$1:$B$16305&amp;'[1]NBA-Data-1980-2019'!$A$1:$A$16305,'[1]NBA-Data-1980-2019'!$D$1:$D$16305,"",0)</f>
        <v/>
      </c>
      <c r="AB315" s="2" t="str" cm="1">
        <f t="array" ref="AB315">_xlfn.XLOOKUP($A315&amp;AB$5,'[1]NBA-Data-1980-2019'!$B$1:$B$16305&amp;'[1]NBA-Data-1980-2019'!$A$1:$A$16305,'[1]NBA-Data-1980-2019'!$D$1:$D$16305,"",0)</f>
        <v/>
      </c>
      <c r="AC315" s="2" t="str" cm="1">
        <f t="array" ref="AC315">_xlfn.XLOOKUP($A315&amp;AC$5,'[1]NBA-Data-1980-2019'!$B$1:$B$16305&amp;'[1]NBA-Data-1980-2019'!$A$1:$A$16305,'[1]NBA-Data-1980-2019'!$D$1:$D$16305,"",0)</f>
        <v/>
      </c>
      <c r="AD315" s="2" t="str" cm="1">
        <f t="array" ref="AD315">_xlfn.XLOOKUP($A315&amp;AD$5,'[1]NBA-Data-1980-2019'!$B$1:$B$16305&amp;'[1]NBA-Data-1980-2019'!$A$1:$A$16305,'[1]NBA-Data-1980-2019'!$D$1:$D$16305,"",0)</f>
        <v/>
      </c>
      <c r="AE315" s="2" t="str" cm="1">
        <f t="array" ref="AE315">_xlfn.XLOOKUP($A315&amp;AE$5,'[1]NBA-Data-1980-2019'!$B$1:$B$16305&amp;'[1]NBA-Data-1980-2019'!$A$1:$A$16305,'[1]NBA-Data-1980-2019'!$D$1:$D$16305,"",0)</f>
        <v/>
      </c>
      <c r="AF315" s="2" t="str" cm="1">
        <f t="array" ref="AF315">_xlfn.XLOOKUP($A315&amp;AF$5,'[1]NBA-Data-1980-2019'!$B$1:$B$16305&amp;'[1]NBA-Data-1980-2019'!$A$1:$A$16305,'[1]NBA-Data-1980-2019'!$D$1:$D$16305,"",0)</f>
        <v/>
      </c>
      <c r="AG315" s="2" t="str" cm="1">
        <f t="array" ref="AG315">_xlfn.XLOOKUP($A315&amp;AG$5,'[1]NBA-Data-1980-2019'!$B$1:$B$16305&amp;'[1]NBA-Data-1980-2019'!$A$1:$A$16305,'[1]NBA-Data-1980-2019'!$D$1:$D$16305,"",0)</f>
        <v/>
      </c>
      <c r="AH315" s="2" t="str" cm="1">
        <f t="array" ref="AH315">_xlfn.XLOOKUP($A315&amp;AH$5,'[1]NBA-Data-1980-2019'!$B$1:$B$16305&amp;'[1]NBA-Data-1980-2019'!$A$1:$A$16305,'[1]NBA-Data-1980-2019'!$H$1:$H$16305,"",0)</f>
        <v/>
      </c>
      <c r="AI315" s="2" t="str" cm="1">
        <f t="array" ref="AI315">_xlfn.XLOOKUP($A315&amp;AI$5,'[1]NBA-Data-1980-2019'!$B$1:$B$16305&amp;'[1]NBA-Data-1980-2019'!$A$1:$A$16305,'[1]NBA-Data-1980-2019'!$H$1:$H$16305,"",0)</f>
        <v/>
      </c>
      <c r="AJ315" s="2" t="str" cm="1">
        <f t="array" ref="AJ315">_xlfn.XLOOKUP($A315&amp;AJ$5,'[1]NBA-Data-1980-2019'!$B$1:$B$16305&amp;'[1]NBA-Data-1980-2019'!$A$1:$A$16305,'[1]NBA-Data-1980-2019'!$H$1:$H$16305,"",0)</f>
        <v/>
      </c>
      <c r="AK315" s="2" t="str" cm="1">
        <f t="array" ref="AK315">_xlfn.XLOOKUP($A315&amp;AK$5,'[1]NBA-Data-1980-2019'!$B$1:$B$16305&amp;'[1]NBA-Data-1980-2019'!$A$1:$A$16305,'[1]NBA-Data-1980-2019'!$H$1:$H$16305,"",0)</f>
        <v/>
      </c>
      <c r="AL315" s="2" t="str" cm="1">
        <f t="array" ref="AL315">_xlfn.XLOOKUP($A315&amp;AL$5,'[1]NBA-Data-1980-2019'!$B$1:$B$16305&amp;'[1]NBA-Data-1980-2019'!$A$1:$A$16305,'[1]NBA-Data-1980-2019'!$H$1:$H$16305,"",0)</f>
        <v/>
      </c>
      <c r="AM315" s="2" t="str" cm="1">
        <f t="array" ref="AM315">_xlfn.XLOOKUP($A315&amp;AM$5,'[1]NBA-Data-1980-2019'!$B$1:$B$16305&amp;'[1]NBA-Data-1980-2019'!$A$1:$A$16305,'[1]NBA-Data-1980-2019'!$H$1:$H$16305,"",0)</f>
        <v/>
      </c>
      <c r="AN315" s="2" t="str" cm="1">
        <f t="array" ref="AN315">_xlfn.XLOOKUP($A315&amp;AN$5,'[1]NBA-Data-1980-2019'!$B$1:$B$16305&amp;'[1]NBA-Data-1980-2019'!$A$1:$A$16305,'[1]NBA-Data-1980-2019'!$H$1:$H$16305,"",0)</f>
        <v/>
      </c>
      <c r="AO315" s="2" cm="1">
        <f t="array" ref="AO315">_xlfn.XLOOKUP($A315&amp;AO$5,'[1]NBA-Data-1980-2019'!$B$1:$B$16305&amp;'[1]NBA-Data-1980-2019'!$A$1:$A$16305,'[1]NBA-Data-1980-2019'!$H$1:$H$16305,"",0)</f>
        <v>316.8</v>
      </c>
      <c r="AP315" s="2" cm="1">
        <f t="array" ref="AP315">_xlfn.XLOOKUP($A315&amp;AP$5,'[1]NBA-Data-1980-2019'!$B$1:$B$16305&amp;'[1]NBA-Data-1980-2019'!$A$1:$A$16305,'[1]NBA-Data-1980-2019'!$H$1:$H$16305,"",0)</f>
        <v>259.2</v>
      </c>
      <c r="AQ315" s="2" cm="1">
        <f t="array" ref="AQ315">_xlfn.XLOOKUP($A315&amp;AQ$5,'[1]NBA-Data-1980-2019'!$B$1:$B$16305&amp;'[1]NBA-Data-1980-2019'!$A$1:$A$16305,'[1]NBA-Data-1980-2019'!$H$1:$H$16305,"",0)</f>
        <v>1337.6000000000001</v>
      </c>
      <c r="AR315" s="2" cm="1">
        <f t="array" ref="AR315">_xlfn.XLOOKUP($A315&amp;AR$5,'[1]NBA-Data-1980-2019'!$B$1:$B$16305&amp;'[1]NBA-Data-1980-2019'!$A$1:$A$16305,'[1]NBA-Data-1980-2019'!$H$1:$H$16305,"",0)</f>
        <v>1655.5</v>
      </c>
      <c r="AS315" s="2" cm="1">
        <f t="array" ref="AS315">_xlfn.XLOOKUP($A315&amp;AS$5,'[1]NBA-Data-1980-2019'!$B$1:$B$16305&amp;'[1]NBA-Data-1980-2019'!$A$1:$A$16305,'[1]NBA-Data-1980-2019'!$H$1:$H$16305,"",0)</f>
        <v>1880</v>
      </c>
      <c r="AT315" s="2" cm="1">
        <f t="array" ref="AT315">_xlfn.XLOOKUP($A315&amp;AT$5,'[1]NBA-Data-1980-2019'!$B$1:$B$16305&amp;'[1]NBA-Data-1980-2019'!$A$1:$A$16305,'[1]NBA-Data-1980-2019'!$H$1:$H$16305,"",0)</f>
        <v>324.3</v>
      </c>
      <c r="AU315" s="2" cm="1">
        <f t="array" ref="AU315">_xlfn.XLOOKUP($A315&amp;AU$5,'[1]NBA-Data-1980-2019'!$B$1:$B$16305&amp;'[1]NBA-Data-1980-2019'!$A$1:$A$16305,'[1]NBA-Data-1980-2019'!$H$1:$H$16305,"",0)</f>
        <v>677.1</v>
      </c>
      <c r="AV315" s="2" cm="1">
        <f t="array" ref="AV315">_xlfn.XLOOKUP($A315&amp;AV$5,'[1]NBA-Data-1980-2019'!$B$1:$B$16305&amp;'[1]NBA-Data-1980-2019'!$A$1:$A$16305,'[1]NBA-Data-1980-2019'!$H$1:$H$16305,"",0)</f>
        <v>867.3</v>
      </c>
      <c r="AW315" s="2" cm="1">
        <f t="array" ref="AW315">_xlfn.XLOOKUP($A315&amp;AW$5,'[1]NBA-Data-1980-2019'!$B$1:$B$16305&amp;'[1]NBA-Data-1980-2019'!$A$1:$A$16305,'[1]NBA-Data-1980-2019'!$H$1:$H$16305,"",0)</f>
        <v>769.50000000000011</v>
      </c>
      <c r="AX315" s="2" cm="1">
        <f t="array" ref="AX315">_xlfn.XLOOKUP($A315&amp;AX$5,'[1]NBA-Data-1980-2019'!$B$1:$B$16305&amp;'[1]NBA-Data-1980-2019'!$A$1:$A$16305,'[1]NBA-Data-1980-2019'!$H$1:$H$16305,"",0)</f>
        <v>108</v>
      </c>
      <c r="AY315" s="2" cm="1">
        <f t="array" ref="AY315">_xlfn.XLOOKUP($A315&amp;AY$5,'[1]NBA-Data-1980-2019'!$B$1:$B$16305&amp;'[1]NBA-Data-1980-2019'!$A$1:$A$16305,'[1]NBA-Data-1980-2019'!$H$1:$H$16305,"",0)</f>
        <v>173.8</v>
      </c>
      <c r="AZ315" s="2" t="str" cm="1">
        <f t="array" ref="AZ315">_xlfn.XLOOKUP($A315&amp;AZ$5,'[1]NBA-Data-1980-2019'!$B$1:$B$16305&amp;'[1]NBA-Data-1980-2019'!$A$1:$A$16305,'[1]NBA-Data-1980-2019'!$H$1:$H$16305,"",0)</f>
        <v/>
      </c>
      <c r="BA315" s="2" t="str" cm="1">
        <f t="array" ref="BA315">_xlfn.XLOOKUP($A315&amp;BA$5,'[1]NBA-Data-1980-2019'!$B$1:$B$16305&amp;'[1]NBA-Data-1980-2019'!$A$1:$A$16305,'[1]NBA-Data-1980-2019'!$H$1:$H$16305,"",0)</f>
        <v/>
      </c>
      <c r="BB315" s="2" t="str" cm="1">
        <f t="array" ref="BB315">_xlfn.XLOOKUP($A315&amp;BB$5,'[1]NBA-Data-1980-2019'!$B$1:$B$16305&amp;'[1]NBA-Data-1980-2019'!$A$1:$A$16305,'[1]NBA-Data-1980-2019'!$H$1:$H$16305,"",0)</f>
        <v/>
      </c>
      <c r="BC315" s="2" t="str" cm="1">
        <f t="array" ref="BC315">_xlfn.XLOOKUP($A315&amp;BC$5,'[1]NBA-Data-1980-2019'!$B$1:$B$16305&amp;'[1]NBA-Data-1980-2019'!$A$1:$A$16305,'[1]NBA-Data-1980-2019'!$H$1:$H$16305,"",0)</f>
        <v/>
      </c>
      <c r="BD315" s="2" t="str" cm="1">
        <f t="array" ref="BD315">_xlfn.XLOOKUP($A315&amp;BD$5,'[1]NBA-Data-1980-2019'!$B$1:$B$16305&amp;'[1]NBA-Data-1980-2019'!$A$1:$A$16305,'[1]NBA-Data-1980-2019'!$H$1:$H$16305,"",0)</f>
        <v/>
      </c>
      <c r="BE315" s="2" t="str" cm="1">
        <f t="array" ref="BE315">_xlfn.XLOOKUP($A315&amp;BE$5,'[1]NBA-Data-1980-2019'!$B$1:$B$16305&amp;'[1]NBA-Data-1980-2019'!$A$1:$A$16305,'[1]NBA-Data-1980-2019'!$H$1:$H$16305,"",0)</f>
        <v/>
      </c>
      <c r="BF315" s="2" t="str" cm="1">
        <f t="array" ref="BF315">_xlfn.XLOOKUP($A315&amp;BF$5,'[1]NBA-Data-1980-2019'!$B$1:$B$16305&amp;'[1]NBA-Data-1980-2019'!$A$1:$A$16305,'[1]NBA-Data-1980-2019'!$H$1:$H$16305,"",0)</f>
        <v/>
      </c>
      <c r="BG315" s="2" t="str" cm="1">
        <f t="array" ref="BG315">_xlfn.XLOOKUP($A315&amp;BG$5,'[1]NBA-Data-1980-2019'!$B$1:$B$16305&amp;'[1]NBA-Data-1980-2019'!$A$1:$A$16305,'[1]NBA-Data-1980-2019'!$H$1:$H$16305,"",0)</f>
        <v/>
      </c>
      <c r="BH315" s="2" t="str" cm="1">
        <f t="array" ref="BH315">_xlfn.XLOOKUP($A315&amp;BH$5,'[1]NBA-Data-1980-2019'!$B$1:$B$16305&amp;'[1]NBA-Data-1980-2019'!$A$1:$A$16305,'[1]NBA-Data-1980-2019'!$H$1:$H$16305,"",0)</f>
        <v/>
      </c>
      <c r="BI315" s="2" t="str" cm="1">
        <f t="array" ref="BI315">_xlfn.XLOOKUP($A315&amp;BI$5,'[1]NBA-Data-1980-2019'!$B$1:$B$16305&amp;'[1]NBA-Data-1980-2019'!$A$1:$A$16305,'[1]NBA-Data-1980-2019'!$H$1:$H$16305,"",0)</f>
        <v/>
      </c>
      <c r="BJ315" s="2" t="str" cm="1">
        <f t="array" ref="BJ315">_xlfn.XLOOKUP($A315&amp;BJ$5,'[1]NBA-Data-1980-2019'!$B$1:$B$16305&amp;'[1]NBA-Data-1980-2019'!$A$1:$A$16305,'[1]NBA-Data-1980-2019'!$H$1:$H$16305,"",0)</f>
        <v/>
      </c>
      <c r="BK315" s="2" t="str" cm="1">
        <f t="array" ref="BK315">_xlfn.XLOOKUP($A315&amp;BK$5,'[1]NBA-Data-1980-2019'!$B$1:$B$16305&amp;'[1]NBA-Data-1980-2019'!$A$1:$A$16305,'[1]NBA-Data-1980-2019'!$H$1:$H$16305,"",0)</f>
        <v/>
      </c>
      <c r="BL315" s="2" t="str" cm="1">
        <f t="array" ref="BL315">_xlfn.XLOOKUP($A315&amp;BL$5,'[1]NBA-Data-1980-2019'!$B$1:$B$16305&amp;'[1]NBA-Data-1980-2019'!$A$1:$A$16305,'[1]NBA-Data-1980-2019'!$H$1:$H$16305,"",0)</f>
        <v/>
      </c>
      <c r="BM315" s="2" t="str" cm="1">
        <f t="array" ref="BM315">_xlfn.XLOOKUP($A315&amp;BM$5,'[1]NBA-Data-1980-2019'!$B$1:$B$16305&amp;'[1]NBA-Data-1980-2019'!$A$1:$A$16305,'[1]NBA-Data-1980-2019'!$H$1:$H$16305,"",0)</f>
        <v/>
      </c>
      <c r="BN315" s="2" t="str" cm="1">
        <f t="array" ref="BN315">_xlfn.XLOOKUP($A315&amp;BN$5,'[1]NBA-Data-1980-2019'!$B$1:$B$16305&amp;'[1]NBA-Data-1980-2019'!$A$1:$A$16305,'[1]NBA-Data-1980-2019'!$F$1:$F$16305,"",0)</f>
        <v/>
      </c>
      <c r="BO315" s="2" t="str" cm="1">
        <f t="array" ref="BO315">_xlfn.XLOOKUP($A315&amp;BO$5,'[1]NBA-Data-1980-2019'!$B$1:$B$16305&amp;'[1]NBA-Data-1980-2019'!$A$1:$A$16305,'[1]NBA-Data-1980-2019'!$F$1:$F$16305,"",0)</f>
        <v/>
      </c>
      <c r="BP315" s="2" t="str" cm="1">
        <f t="array" ref="BP315">_xlfn.XLOOKUP($A315&amp;BP$5,'[1]NBA-Data-1980-2019'!$B$1:$B$16305&amp;'[1]NBA-Data-1980-2019'!$A$1:$A$16305,'[1]NBA-Data-1980-2019'!$F$1:$F$16305,"",0)</f>
        <v/>
      </c>
      <c r="BQ315" s="2" t="str" cm="1">
        <f t="array" ref="BQ315">_xlfn.XLOOKUP($A315&amp;BQ$5,'[1]NBA-Data-1980-2019'!$B$1:$B$16305&amp;'[1]NBA-Data-1980-2019'!$A$1:$A$16305,'[1]NBA-Data-1980-2019'!$F$1:$F$16305,"",0)</f>
        <v/>
      </c>
      <c r="BR315" s="2" t="str" cm="1">
        <f t="array" ref="BR315">_xlfn.XLOOKUP($A315&amp;BR$5,'[1]NBA-Data-1980-2019'!$B$1:$B$16305&amp;'[1]NBA-Data-1980-2019'!$A$1:$A$16305,'[1]NBA-Data-1980-2019'!$F$1:$F$16305,"",0)</f>
        <v/>
      </c>
      <c r="BS315" s="2" t="str" cm="1">
        <f t="array" ref="BS315">_xlfn.XLOOKUP($A315&amp;BS$5,'[1]NBA-Data-1980-2019'!$B$1:$B$16305&amp;'[1]NBA-Data-1980-2019'!$A$1:$A$16305,'[1]NBA-Data-1980-2019'!$F$1:$F$16305,"",0)</f>
        <v/>
      </c>
      <c r="BT315" s="2" t="str" cm="1">
        <f t="array" ref="BT315">_xlfn.XLOOKUP($A315&amp;BT$5,'[1]NBA-Data-1980-2019'!$B$1:$B$16305&amp;'[1]NBA-Data-1980-2019'!$A$1:$A$16305,'[1]NBA-Data-1980-2019'!$F$1:$F$16305,"",0)</f>
        <v/>
      </c>
      <c r="BU315" s="2" cm="1">
        <f t="array" ref="BU315">_xlfn.XLOOKUP($A315&amp;BU$5,'[1]NBA-Data-1980-2019'!$B$1:$B$16305&amp;'[1]NBA-Data-1980-2019'!$A$1:$A$16305,'[1]NBA-Data-1980-2019'!$F$1:$F$16305,"",0)</f>
        <v>13.3</v>
      </c>
      <c r="BV315" s="2" cm="1">
        <f t="array" ref="BV315">_xlfn.XLOOKUP($A315&amp;BV$5,'[1]NBA-Data-1980-2019'!$B$1:$B$16305&amp;'[1]NBA-Data-1980-2019'!$A$1:$A$16305,'[1]NBA-Data-1980-2019'!$F$1:$F$16305,"",0)</f>
        <v>18</v>
      </c>
      <c r="BW315" s="2" cm="1">
        <f t="array" ref="BW315">_xlfn.XLOOKUP($A315&amp;BW$5,'[1]NBA-Data-1980-2019'!$B$1:$B$16305&amp;'[1]NBA-Data-1980-2019'!$A$1:$A$16305,'[1]NBA-Data-1980-2019'!$F$1:$F$16305,"",0)</f>
        <v>15.8</v>
      </c>
      <c r="BX315" s="2" cm="1">
        <f t="array" ref="BX315">_xlfn.XLOOKUP($A315&amp;BX$5,'[1]NBA-Data-1980-2019'!$B$1:$B$16305&amp;'[1]NBA-Data-1980-2019'!$A$1:$A$16305,'[1]NBA-Data-1980-2019'!$F$1:$F$16305,"",0)</f>
        <v>15</v>
      </c>
      <c r="BY315" s="2" cm="1">
        <f t="array" ref="BY315">_xlfn.XLOOKUP($A315&amp;BY$5,'[1]NBA-Data-1980-2019'!$B$1:$B$16305&amp;'[1]NBA-Data-1980-2019'!$A$1:$A$16305,'[1]NBA-Data-1980-2019'!$F$1:$F$16305,"",0)</f>
        <v>15</v>
      </c>
      <c r="BZ315" s="2" cm="1">
        <f t="array" ref="BZ315">_xlfn.XLOOKUP($A315&amp;BZ$5,'[1]NBA-Data-1980-2019'!$B$1:$B$16305&amp;'[1]NBA-Data-1980-2019'!$A$1:$A$16305,'[1]NBA-Data-1980-2019'!$F$1:$F$16305,"",0)</f>
        <v>14.6</v>
      </c>
      <c r="CA315" s="2" cm="1">
        <f t="array" ref="CA315">_xlfn.XLOOKUP($A315&amp;CA$5,'[1]NBA-Data-1980-2019'!$B$1:$B$16305&amp;'[1]NBA-Data-1980-2019'!$A$1:$A$16305,'[1]NBA-Data-1980-2019'!$F$1:$F$16305,"",0)</f>
        <v>8.3000000000000007</v>
      </c>
      <c r="CB315" s="2" cm="1">
        <f t="array" ref="CB315">_xlfn.XLOOKUP($A315&amp;CB$5,'[1]NBA-Data-1980-2019'!$B$1:$B$16305&amp;'[1]NBA-Data-1980-2019'!$A$1:$A$16305,'[1]NBA-Data-1980-2019'!$F$1:$F$16305,"",0)</f>
        <v>11.2</v>
      </c>
      <c r="CC315" s="2" cm="1">
        <f t="array" ref="CC315">_xlfn.XLOOKUP($A315&amp;CC$5,'[1]NBA-Data-1980-2019'!$B$1:$B$16305&amp;'[1]NBA-Data-1980-2019'!$A$1:$A$16305,'[1]NBA-Data-1980-2019'!$F$1:$F$16305,"",0)</f>
        <v>12.3</v>
      </c>
      <c r="CD315" s="2" cm="1">
        <f t="array" ref="CD315">_xlfn.XLOOKUP($A315&amp;CD$5,'[1]NBA-Data-1980-2019'!$B$1:$B$16305&amp;'[1]NBA-Data-1980-2019'!$A$1:$A$16305,'[1]NBA-Data-1980-2019'!$F$1:$F$16305,"",0)</f>
        <v>8.5</v>
      </c>
      <c r="CE315" s="2" cm="1">
        <f t="array" ref="CE315">_xlfn.XLOOKUP($A315&amp;CE$5,'[1]NBA-Data-1980-2019'!$B$1:$B$16305&amp;'[1]NBA-Data-1980-2019'!$A$1:$A$16305,'[1]NBA-Data-1980-2019'!$F$1:$F$16305,"",0)</f>
        <v>8.6999999999999993</v>
      </c>
      <c r="CF315" s="2" t="str" cm="1">
        <f t="array" ref="CF315">_xlfn.XLOOKUP($A315&amp;CF$5,'[1]NBA-Data-1980-2019'!$B$1:$B$16305&amp;'[1]NBA-Data-1980-2019'!$A$1:$A$16305,'[1]NBA-Data-1980-2019'!$F$1:$F$16305,"",0)</f>
        <v/>
      </c>
      <c r="CG315" s="2" t="str" cm="1">
        <f t="array" ref="CG315">_xlfn.XLOOKUP($A315&amp;CG$5,'[1]NBA-Data-1980-2019'!$B$1:$B$16305&amp;'[1]NBA-Data-1980-2019'!$A$1:$A$16305,'[1]NBA-Data-1980-2019'!$F$1:$F$16305,"",0)</f>
        <v/>
      </c>
      <c r="CH315" s="2" t="str" cm="1">
        <f t="array" ref="CH315">_xlfn.XLOOKUP($A315&amp;CH$5,'[1]NBA-Data-1980-2019'!$B$1:$B$16305&amp;'[1]NBA-Data-1980-2019'!$A$1:$A$16305,'[1]NBA-Data-1980-2019'!$F$1:$F$16305,"",0)</f>
        <v/>
      </c>
      <c r="CI315" s="2" t="str" cm="1">
        <f t="array" ref="CI315">_xlfn.XLOOKUP($A315&amp;CI$5,'[1]NBA-Data-1980-2019'!$B$1:$B$16305&amp;'[1]NBA-Data-1980-2019'!$A$1:$A$16305,'[1]NBA-Data-1980-2019'!$F$1:$F$16305,"",0)</f>
        <v/>
      </c>
      <c r="CJ315" s="2" t="str" cm="1">
        <f t="array" ref="CJ315">_xlfn.XLOOKUP($A315&amp;CJ$5,'[1]NBA-Data-1980-2019'!$B$1:$B$16305&amp;'[1]NBA-Data-1980-2019'!$A$1:$A$16305,'[1]NBA-Data-1980-2019'!$F$1:$F$16305,"",0)</f>
        <v/>
      </c>
      <c r="CK315" s="2" t="str" cm="1">
        <f t="array" ref="CK315">_xlfn.XLOOKUP($A315&amp;CK$5,'[1]NBA-Data-1980-2019'!$B$1:$B$16305&amp;'[1]NBA-Data-1980-2019'!$A$1:$A$16305,'[1]NBA-Data-1980-2019'!$F$1:$F$16305,"",0)</f>
        <v/>
      </c>
      <c r="CL315" s="2" t="str" cm="1">
        <f t="array" ref="CL315">_xlfn.XLOOKUP($A315&amp;CL$5,'[1]NBA-Data-1980-2019'!$B$1:$B$16305&amp;'[1]NBA-Data-1980-2019'!$A$1:$A$16305,'[1]NBA-Data-1980-2019'!$F$1:$F$16305,"",0)</f>
        <v/>
      </c>
      <c r="CM315" s="2" t="str" cm="1">
        <f t="array" ref="CM315">_xlfn.XLOOKUP($A315&amp;CM$5,'[1]NBA-Data-1980-2019'!$B$1:$B$16305&amp;'[1]NBA-Data-1980-2019'!$A$1:$A$16305,'[1]NBA-Data-1980-2019'!$F$1:$F$16305,"",0)</f>
        <v/>
      </c>
      <c r="CN315" s="2" t="str" cm="1">
        <f t="array" ref="CN315">_xlfn.XLOOKUP($A315&amp;CN$5,'[1]NBA-Data-1980-2019'!$B$1:$B$16305&amp;'[1]NBA-Data-1980-2019'!$A$1:$A$16305,'[1]NBA-Data-1980-2019'!$F$1:$F$16305,"",0)</f>
        <v/>
      </c>
      <c r="CO315" s="2" t="str" cm="1">
        <f t="array" ref="CO315">_xlfn.XLOOKUP($A315&amp;CO$5,'[1]NBA-Data-1980-2019'!$B$1:$B$16305&amp;'[1]NBA-Data-1980-2019'!$A$1:$A$16305,'[1]NBA-Data-1980-2019'!$F$1:$F$16305,"",0)</f>
        <v/>
      </c>
      <c r="CP315" s="2" t="str" cm="1">
        <f t="array" ref="CP315">_xlfn.XLOOKUP($A315&amp;CP$5,'[1]NBA-Data-1980-2019'!$B$1:$B$16305&amp;'[1]NBA-Data-1980-2019'!$A$1:$A$16305,'[1]NBA-Data-1980-2019'!$F$1:$F$16305,"",0)</f>
        <v/>
      </c>
      <c r="CQ315" s="2" t="str" cm="1">
        <f t="array" ref="CQ315">_xlfn.XLOOKUP($A315&amp;CQ$5,'[1]NBA-Data-1980-2019'!$B$1:$B$16305&amp;'[1]NBA-Data-1980-2019'!$A$1:$A$16305,'[1]NBA-Data-1980-2019'!$F$1:$F$16305,"",0)</f>
        <v/>
      </c>
      <c r="CR315" s="2" t="str" cm="1">
        <f t="array" ref="CR315">_xlfn.XLOOKUP($A315&amp;CR$5,'[1]NBA-Data-1980-2019'!$B$1:$B$16305&amp;'[1]NBA-Data-1980-2019'!$A$1:$A$16305,'[1]NBA-Data-1980-2019'!$F$1:$F$16305,"",0)</f>
        <v/>
      </c>
      <c r="CS315" s="2" t="str" cm="1">
        <f t="array" ref="CS315">_xlfn.XLOOKUP($A315&amp;CS$5,'[1]NBA-Data-1980-2019'!$B$1:$B$16305&amp;'[1]NBA-Data-1980-2019'!$A$1:$A$16305,'[1]NBA-Data-1980-2019'!$F$1:$F$16305,"",0)</f>
        <v/>
      </c>
      <c r="CU315" s="2" t="str">
        <f>_xlfn.XLOOKUP($A315,TEAMS!$G$1:$G$839,TEAMS!$H$1:$H$839,"",0)</f>
        <v>C</v>
      </c>
      <c r="CV315" s="2" t="str">
        <f>_xlfn.XLOOKUP($CU315,DASHBOARD!$B$22:$B$27,DASHBOARD!$C$22:$C$27,"",0)</f>
        <v>CENTER</v>
      </c>
      <c r="CY315" s="63">
        <f>SUMIFS('[1]NBA-Data-1980-2019'!$G$1:$G$16305,'[1]NBA-Data-1980-2019'!$B$1:$B$16305,$A315,'[1]NBA-Data-1980-2019'!$A$1:$A$16305,CY$9)</f>
        <v>0</v>
      </c>
      <c r="CZ315" s="63">
        <f>SUMIFS('[1]NBA-Data-1980-2019'!$G$1:$G$16305,'[1]NBA-Data-1980-2019'!$B$1:$B$16305,$A315,'[1]NBA-Data-1980-2019'!$A$1:$A$16305,CZ$9)</f>
        <v>0</v>
      </c>
      <c r="DA315" s="63">
        <f>SUMIFS('[1]NBA-Data-1980-2019'!$G$1:$G$16305,'[1]NBA-Data-1980-2019'!$B$1:$B$16305,$A315,'[1]NBA-Data-1980-2019'!$A$1:$A$16305,DA$9)</f>
        <v>0</v>
      </c>
      <c r="DB315" s="63">
        <f>SUMIFS('[1]NBA-Data-1980-2019'!$G$1:$G$16305,'[1]NBA-Data-1980-2019'!$B$1:$B$16305,$A315,'[1]NBA-Data-1980-2019'!$A$1:$A$16305,DB$9)</f>
        <v>0</v>
      </c>
      <c r="DC315" s="63">
        <f>SUMIFS('[1]NBA-Data-1980-2019'!$G$1:$G$16305,'[1]NBA-Data-1980-2019'!$B$1:$B$16305,$A315,'[1]NBA-Data-1980-2019'!$A$1:$A$16305,DC$9)</f>
        <v>0</v>
      </c>
      <c r="DD315" s="63">
        <f>SUMIFS('[1]NBA-Data-1980-2019'!$G$1:$G$16305,'[1]NBA-Data-1980-2019'!$B$1:$B$16305,$A315,'[1]NBA-Data-1980-2019'!$A$1:$A$16305,DD$9)</f>
        <v>0</v>
      </c>
      <c r="DE315" s="63">
        <f>SUMIFS('[1]NBA-Data-1980-2019'!$G$1:$G$16305,'[1]NBA-Data-1980-2019'!$B$1:$B$16305,$A315,'[1]NBA-Data-1980-2019'!$A$1:$A$16305,DE$9)</f>
        <v>0</v>
      </c>
      <c r="DF315" s="63">
        <f>SUMIFS('[1]NBA-Data-1980-2019'!$G$1:$G$16305,'[1]NBA-Data-1980-2019'!$B$1:$B$16305,$A315,'[1]NBA-Data-1980-2019'!$A$1:$A$16305,DF$9)</f>
        <v>818160</v>
      </c>
      <c r="DG315" s="63">
        <f>SUMIFS('[1]NBA-Data-1980-2019'!$G$1:$G$16305,'[1]NBA-Data-1980-2019'!$B$1:$B$16305,$A315,'[1]NBA-Data-1980-2019'!$A$1:$A$16305,DG$9)</f>
        <v>940920</v>
      </c>
      <c r="DH315" s="63">
        <f>SUMIFS('[1]NBA-Data-1980-2019'!$G$1:$G$16305,'[1]NBA-Data-1980-2019'!$B$1:$B$16305,$A315,'[1]NBA-Data-1980-2019'!$A$1:$A$16305,DH$9)</f>
        <v>1063680</v>
      </c>
      <c r="DI315" s="63">
        <f>SUMIFS('[1]NBA-Data-1980-2019'!$G$1:$G$16305,'[1]NBA-Data-1980-2019'!$B$1:$B$16305,$A315,'[1]NBA-Data-1980-2019'!$A$1:$A$16305,DI$9)</f>
        <v>3920000</v>
      </c>
      <c r="DJ315" s="63">
        <f>SUMIFS('[1]NBA-Data-1980-2019'!$G$1:$G$16305,'[1]NBA-Data-1980-2019'!$B$1:$B$16305,$A315,'[1]NBA-Data-1980-2019'!$A$1:$A$16305,DJ$9)</f>
        <v>4344187</v>
      </c>
      <c r="DK315" s="63">
        <f>SUMIFS('[1]NBA-Data-1980-2019'!$G$1:$G$16305,'[1]NBA-Data-1980-2019'!$B$1:$B$16305,$A315,'[1]NBA-Data-1980-2019'!$A$1:$A$16305,DK$9)</f>
        <v>4826874</v>
      </c>
      <c r="DL315" s="63">
        <f>SUMIFS('[1]NBA-Data-1980-2019'!$G$1:$G$16305,'[1]NBA-Data-1980-2019'!$B$1:$B$16305,$A315,'[1]NBA-Data-1980-2019'!$A$1:$A$16305,DL$9)</f>
        <v>5309563</v>
      </c>
      <c r="DM315" s="63">
        <f>SUMIFS('[1]NBA-Data-1980-2019'!$G$1:$G$16305,'[1]NBA-Data-1980-2019'!$B$1:$B$16305,$A315,'[1]NBA-Data-1980-2019'!$A$1:$A$16305,DM$9)</f>
        <v>5792250</v>
      </c>
      <c r="DN315" s="63">
        <f>SUMIFS('[1]NBA-Data-1980-2019'!$G$1:$G$16305,'[1]NBA-Data-1980-2019'!$B$1:$B$16305,$A315,'[1]NBA-Data-1980-2019'!$A$1:$A$16305,DN$9)</f>
        <v>6274937</v>
      </c>
      <c r="DO315" s="63">
        <f>SUMIFS('[1]NBA-Data-1980-2019'!$G$1:$G$16305,'[1]NBA-Data-1980-2019'!$B$1:$B$16305,$A315,'[1]NBA-Data-1980-2019'!$A$1:$A$16305,DO$9)</f>
        <v>2200000</v>
      </c>
      <c r="DP315" s="63">
        <f>SUMIFS('[1]NBA-Data-1980-2019'!$G$1:$G$16305,'[1]NBA-Data-1980-2019'!$B$1:$B$16305,$A315,'[1]NBA-Data-1980-2019'!$A$1:$A$16305,DP$9)</f>
        <v>1219590</v>
      </c>
      <c r="DQ315" s="63">
        <f>SUMIFS('[1]NBA-Data-1980-2019'!$G$1:$G$16305,'[1]NBA-Data-1980-2019'!$B$1:$B$16305,$A315,'[1]NBA-Data-1980-2019'!$A$1:$A$16305,DQ$9)</f>
        <v>0</v>
      </c>
      <c r="DR315" s="63">
        <f>SUMIFS('[1]NBA-Data-1980-2019'!$G$1:$G$16305,'[1]NBA-Data-1980-2019'!$B$1:$B$16305,$A315,'[1]NBA-Data-1980-2019'!$A$1:$A$16305,DR$9)</f>
        <v>0</v>
      </c>
      <c r="DS315" s="63">
        <f>SUMIFS('[1]NBA-Data-1980-2019'!$G$1:$G$16305,'[1]NBA-Data-1980-2019'!$B$1:$B$16305,$A315,'[1]NBA-Data-1980-2019'!$A$1:$A$16305,DS$9)</f>
        <v>0</v>
      </c>
      <c r="DT315" s="63">
        <f>SUMIFS('[1]NBA-Data-1980-2019'!$G$1:$G$16305,'[1]NBA-Data-1980-2019'!$B$1:$B$16305,$A315,'[1]NBA-Data-1980-2019'!$A$1:$A$16305,DT$9)</f>
        <v>0</v>
      </c>
      <c r="DU315" s="63">
        <f>SUMIFS('[1]NBA-Data-1980-2019'!$G$1:$G$16305,'[1]NBA-Data-1980-2019'!$B$1:$B$16305,$A315,'[1]NBA-Data-1980-2019'!$A$1:$A$16305,DU$9)</f>
        <v>0</v>
      </c>
      <c r="DV315" s="63">
        <f>SUMIFS('[1]NBA-Data-1980-2019'!$G$1:$G$16305,'[1]NBA-Data-1980-2019'!$B$1:$B$16305,$A315,'[1]NBA-Data-1980-2019'!$A$1:$A$16305,DV$9)</f>
        <v>0</v>
      </c>
      <c r="DW315" s="63">
        <f>SUMIFS('[1]NBA-Data-1980-2019'!$G$1:$G$16305,'[1]NBA-Data-1980-2019'!$B$1:$B$16305,$A315,'[1]NBA-Data-1980-2019'!$A$1:$A$16305,DW$9)</f>
        <v>0</v>
      </c>
      <c r="DX315" s="63">
        <f>SUMIFS('[1]NBA-Data-1980-2019'!$G$1:$G$16305,'[1]NBA-Data-1980-2019'!$B$1:$B$16305,$A315,'[1]NBA-Data-1980-2019'!$A$1:$A$16305,DX$9)</f>
        <v>0</v>
      </c>
      <c r="DY315" s="63">
        <f>SUMIFS('[1]NBA-Data-1980-2019'!$G$1:$G$16305,'[1]NBA-Data-1980-2019'!$B$1:$B$16305,$A315,'[1]NBA-Data-1980-2019'!$A$1:$A$16305,DY$9)</f>
        <v>0</v>
      </c>
      <c r="DZ315" s="63">
        <f>SUMIFS('[1]NBA-Data-1980-2019'!$G$1:$G$16305,'[1]NBA-Data-1980-2019'!$B$1:$B$16305,$A315,'[1]NBA-Data-1980-2019'!$A$1:$A$16305,DZ$9)</f>
        <v>0</v>
      </c>
      <c r="EA315" s="63">
        <f>SUMIFS('[1]NBA-Data-1980-2019'!$G$1:$G$16305,'[1]NBA-Data-1980-2019'!$B$1:$B$16305,$A315,'[1]NBA-Data-1980-2019'!$A$1:$A$16305,EA$9)</f>
        <v>0</v>
      </c>
      <c r="EB315" s="63">
        <f>SUMIFS('[1]NBA-Data-1980-2019'!$G$1:$G$16305,'[1]NBA-Data-1980-2019'!$B$1:$B$16305,$A315,'[1]NBA-Data-1980-2019'!$A$1:$A$16305,EB$9)</f>
        <v>0</v>
      </c>
      <c r="EC315" s="63">
        <f>SUMIFS('[1]NBA-Data-1980-2019'!$G$1:$G$16305,'[1]NBA-Data-1980-2019'!$B$1:$B$16305,$A315,'[1]NBA-Data-1980-2019'!$A$1:$A$16305,EC$9)</f>
        <v>0</v>
      </c>
      <c r="ED315" s="63">
        <f>SUMIFS('[1]NBA-Data-1980-2019'!$G$1:$G$16305,'[1]NBA-Data-1980-2019'!$B$1:$B$16305,$A315,'[1]NBA-Data-1980-2019'!$A$1:$A$16305,ED$9)</f>
        <v>0</v>
      </c>
      <c r="EH315" s="2" t="s">
        <v>1482</v>
      </c>
    </row>
    <row r="316" spans="1:165" x14ac:dyDescent="0.2">
      <c r="A316" s="2" t="s">
        <v>1089</v>
      </c>
      <c r="B316" s="2" t="str" cm="1">
        <f t="array" ref="B316">_xlfn.XLOOKUP($A316&amp;B$5,'[1]NBA-Data-1980-2019'!$B$1:$B$16305&amp;'[1]NBA-Data-1980-2019'!$A$1:$A$16305,'[1]NBA-Data-1980-2019'!$D$1:$D$16305,"",0)</f>
        <v>MIN</v>
      </c>
      <c r="C316" s="2" t="str" cm="1">
        <f t="array" ref="C316">_xlfn.XLOOKUP($A316&amp;C$5,'[1]NBA-Data-1980-2019'!$B$1:$B$16305&amp;'[1]NBA-Data-1980-2019'!$A$1:$A$16305,'[1]NBA-Data-1980-2019'!$D$1:$D$16305,"",0)</f>
        <v>MIN</v>
      </c>
      <c r="D316" s="2" t="str" cm="1">
        <f t="array" ref="D316">_xlfn.XLOOKUP($A316&amp;D$5,'[1]NBA-Data-1980-2019'!$B$1:$B$16305&amp;'[1]NBA-Data-1980-2019'!$A$1:$A$16305,'[1]NBA-Data-1980-2019'!$D$1:$D$16305,"",0)</f>
        <v>HOU</v>
      </c>
      <c r="E316" s="2" t="str" cm="1">
        <f t="array" ref="E316">_xlfn.XLOOKUP($A316&amp;E$5,'[1]NBA-Data-1980-2019'!$B$1:$B$16305&amp;'[1]NBA-Data-1980-2019'!$A$1:$A$16305,'[1]NBA-Data-1980-2019'!$D$1:$D$16305,"",0)</f>
        <v>HOU</v>
      </c>
      <c r="F316" s="2" t="str" cm="1">
        <f t="array" ref="F316">_xlfn.XLOOKUP($A316&amp;F$5,'[1]NBA-Data-1980-2019'!$B$1:$B$16305&amp;'[1]NBA-Data-1980-2019'!$A$1:$A$16305,'[1]NBA-Data-1980-2019'!$D$1:$D$16305,"",0)</f>
        <v>TOT</v>
      </c>
      <c r="G316" s="2" t="str" cm="1">
        <f t="array" ref="G316">_xlfn.XLOOKUP($A316&amp;G$5,'[1]NBA-Data-1980-2019'!$B$1:$B$16305&amp;'[1]NBA-Data-1980-2019'!$A$1:$A$16305,'[1]NBA-Data-1980-2019'!$D$1:$D$16305,"",0)</f>
        <v>DAL</v>
      </c>
      <c r="H316" s="2" t="str" cm="1">
        <f t="array" ref="H316">_xlfn.XLOOKUP($A316&amp;H$5,'[1]NBA-Data-1980-2019'!$B$1:$B$16305&amp;'[1]NBA-Data-1980-2019'!$A$1:$A$16305,'[1]NBA-Data-1980-2019'!$D$1:$D$16305,"",0)</f>
        <v>NYK</v>
      </c>
      <c r="I316" s="2" t="str" cm="1">
        <f t="array" ref="I316">_xlfn.XLOOKUP($A316&amp;I$5,'[1]NBA-Data-1980-2019'!$B$1:$B$16305&amp;'[1]NBA-Data-1980-2019'!$A$1:$A$16305,'[1]NBA-Data-1980-2019'!$D$1:$D$16305,"",0)</f>
        <v>CLE</v>
      </c>
      <c r="J316" s="2" t="str" cm="1">
        <f t="array" ref="J316">_xlfn.XLOOKUP($A316&amp;J$5,'[1]NBA-Data-1980-2019'!$B$1:$B$16305&amp;'[1]NBA-Data-1980-2019'!$A$1:$A$16305,'[1]NBA-Data-1980-2019'!$D$1:$D$16305,"",0)</f>
        <v/>
      </c>
      <c r="K316" s="2" t="str" cm="1">
        <f t="array" ref="K316">_xlfn.XLOOKUP($A316&amp;K$5,'[1]NBA-Data-1980-2019'!$B$1:$B$16305&amp;'[1]NBA-Data-1980-2019'!$A$1:$A$16305,'[1]NBA-Data-1980-2019'!$D$1:$D$16305,"",0)</f>
        <v/>
      </c>
      <c r="L316" s="2" t="str" cm="1">
        <f t="array" ref="L316">_xlfn.XLOOKUP($A316&amp;L$5,'[1]NBA-Data-1980-2019'!$B$1:$B$16305&amp;'[1]NBA-Data-1980-2019'!$A$1:$A$16305,'[1]NBA-Data-1980-2019'!$D$1:$D$16305,"",0)</f>
        <v/>
      </c>
      <c r="M316" s="2" t="str" cm="1">
        <f t="array" ref="M316">_xlfn.XLOOKUP($A316&amp;M$5,'[1]NBA-Data-1980-2019'!$B$1:$B$16305&amp;'[1]NBA-Data-1980-2019'!$A$1:$A$16305,'[1]NBA-Data-1980-2019'!$D$1:$D$16305,"",0)</f>
        <v/>
      </c>
      <c r="N316" s="2" t="str" cm="1">
        <f t="array" ref="N316">_xlfn.XLOOKUP($A316&amp;N$5,'[1]NBA-Data-1980-2019'!$B$1:$B$16305&amp;'[1]NBA-Data-1980-2019'!$A$1:$A$16305,'[1]NBA-Data-1980-2019'!$D$1:$D$16305,"",0)</f>
        <v/>
      </c>
      <c r="O316" s="2" t="str" cm="1">
        <f t="array" ref="O316">_xlfn.XLOOKUP($A316&amp;O$5,'[1]NBA-Data-1980-2019'!$B$1:$B$16305&amp;'[1]NBA-Data-1980-2019'!$A$1:$A$16305,'[1]NBA-Data-1980-2019'!$D$1:$D$16305,"",0)</f>
        <v/>
      </c>
      <c r="P316" s="2" t="str" cm="1">
        <f t="array" ref="P316">_xlfn.XLOOKUP($A316&amp;P$5,'[1]NBA-Data-1980-2019'!$B$1:$B$16305&amp;'[1]NBA-Data-1980-2019'!$A$1:$A$16305,'[1]NBA-Data-1980-2019'!$D$1:$D$16305,"",0)</f>
        <v/>
      </c>
      <c r="Q316" s="2" t="str" cm="1">
        <f t="array" ref="Q316">_xlfn.XLOOKUP($A316&amp;Q$5,'[1]NBA-Data-1980-2019'!$B$1:$B$16305&amp;'[1]NBA-Data-1980-2019'!$A$1:$A$16305,'[1]NBA-Data-1980-2019'!$D$1:$D$16305,"",0)</f>
        <v/>
      </c>
      <c r="R316" s="2" t="str" cm="1">
        <f t="array" ref="R316">_xlfn.XLOOKUP($A316&amp;R$5,'[1]NBA-Data-1980-2019'!$B$1:$B$16305&amp;'[1]NBA-Data-1980-2019'!$A$1:$A$16305,'[1]NBA-Data-1980-2019'!$D$1:$D$16305,"",0)</f>
        <v/>
      </c>
      <c r="S316" s="2" t="str" cm="1">
        <f t="array" ref="S316">_xlfn.XLOOKUP($A316&amp;S$5,'[1]NBA-Data-1980-2019'!$B$1:$B$16305&amp;'[1]NBA-Data-1980-2019'!$A$1:$A$16305,'[1]NBA-Data-1980-2019'!$D$1:$D$16305,"",0)</f>
        <v/>
      </c>
      <c r="T316" s="2" t="str" cm="1">
        <f t="array" ref="T316">_xlfn.XLOOKUP($A316&amp;T$5,'[1]NBA-Data-1980-2019'!$B$1:$B$16305&amp;'[1]NBA-Data-1980-2019'!$A$1:$A$16305,'[1]NBA-Data-1980-2019'!$D$1:$D$16305,"",0)</f>
        <v/>
      </c>
      <c r="U316" s="2" t="str" cm="1">
        <f t="array" ref="U316">_xlfn.XLOOKUP($A316&amp;U$5,'[1]NBA-Data-1980-2019'!$B$1:$B$16305&amp;'[1]NBA-Data-1980-2019'!$A$1:$A$16305,'[1]NBA-Data-1980-2019'!$D$1:$D$16305,"",0)</f>
        <v/>
      </c>
      <c r="V316" s="2" t="str" cm="1">
        <f t="array" ref="V316">_xlfn.XLOOKUP($A316&amp;V$5,'[1]NBA-Data-1980-2019'!$B$1:$B$16305&amp;'[1]NBA-Data-1980-2019'!$A$1:$A$16305,'[1]NBA-Data-1980-2019'!$D$1:$D$16305,"",0)</f>
        <v/>
      </c>
      <c r="W316" s="2" t="str" cm="1">
        <f t="array" ref="W316">_xlfn.XLOOKUP($A316&amp;W$5,'[1]NBA-Data-1980-2019'!$B$1:$B$16305&amp;'[1]NBA-Data-1980-2019'!$A$1:$A$16305,'[1]NBA-Data-1980-2019'!$D$1:$D$16305,"",0)</f>
        <v/>
      </c>
      <c r="X316" s="2" t="str" cm="1">
        <f t="array" ref="X316">_xlfn.XLOOKUP($A316&amp;X$5,'[1]NBA-Data-1980-2019'!$B$1:$B$16305&amp;'[1]NBA-Data-1980-2019'!$A$1:$A$16305,'[1]NBA-Data-1980-2019'!$D$1:$D$16305,"",0)</f>
        <v/>
      </c>
      <c r="Y316" s="2" t="str" cm="1">
        <f t="array" ref="Y316">_xlfn.XLOOKUP($A316&amp;Y$5,'[1]NBA-Data-1980-2019'!$B$1:$B$16305&amp;'[1]NBA-Data-1980-2019'!$A$1:$A$16305,'[1]NBA-Data-1980-2019'!$D$1:$D$16305,"",0)</f>
        <v/>
      </c>
      <c r="Z316" s="2" t="str" cm="1">
        <f t="array" ref="Z316">_xlfn.XLOOKUP($A316&amp;Z$5,'[1]NBA-Data-1980-2019'!$B$1:$B$16305&amp;'[1]NBA-Data-1980-2019'!$A$1:$A$16305,'[1]NBA-Data-1980-2019'!$D$1:$D$16305,"",0)</f>
        <v/>
      </c>
      <c r="AA316" s="2" t="str" cm="1">
        <f t="array" ref="AA316">_xlfn.XLOOKUP($A316&amp;AA$5,'[1]NBA-Data-1980-2019'!$B$1:$B$16305&amp;'[1]NBA-Data-1980-2019'!$A$1:$A$16305,'[1]NBA-Data-1980-2019'!$D$1:$D$16305,"",0)</f>
        <v/>
      </c>
      <c r="AB316" s="2" t="str" cm="1">
        <f t="array" ref="AB316">_xlfn.XLOOKUP($A316&amp;AB$5,'[1]NBA-Data-1980-2019'!$B$1:$B$16305&amp;'[1]NBA-Data-1980-2019'!$A$1:$A$16305,'[1]NBA-Data-1980-2019'!$D$1:$D$16305,"",0)</f>
        <v/>
      </c>
      <c r="AC316" s="2" t="str" cm="1">
        <f t="array" ref="AC316">_xlfn.XLOOKUP($A316&amp;AC$5,'[1]NBA-Data-1980-2019'!$B$1:$B$16305&amp;'[1]NBA-Data-1980-2019'!$A$1:$A$16305,'[1]NBA-Data-1980-2019'!$D$1:$D$16305,"",0)</f>
        <v/>
      </c>
      <c r="AD316" s="2" t="str" cm="1">
        <f t="array" ref="AD316">_xlfn.XLOOKUP($A316&amp;AD$5,'[1]NBA-Data-1980-2019'!$B$1:$B$16305&amp;'[1]NBA-Data-1980-2019'!$A$1:$A$16305,'[1]NBA-Data-1980-2019'!$D$1:$D$16305,"",0)</f>
        <v/>
      </c>
      <c r="AE316" s="2" t="str" cm="1">
        <f t="array" ref="AE316">_xlfn.XLOOKUP($A316&amp;AE$5,'[1]NBA-Data-1980-2019'!$B$1:$B$16305&amp;'[1]NBA-Data-1980-2019'!$A$1:$A$16305,'[1]NBA-Data-1980-2019'!$D$1:$D$16305,"",0)</f>
        <v/>
      </c>
      <c r="AF316" s="2" t="str" cm="1">
        <f t="array" ref="AF316">_xlfn.XLOOKUP($A316&amp;AF$5,'[1]NBA-Data-1980-2019'!$B$1:$B$16305&amp;'[1]NBA-Data-1980-2019'!$A$1:$A$16305,'[1]NBA-Data-1980-2019'!$D$1:$D$16305,"",0)</f>
        <v/>
      </c>
      <c r="AG316" s="2" t="str" cm="1">
        <f t="array" ref="AG316">_xlfn.XLOOKUP($A316&amp;AG$5,'[1]NBA-Data-1980-2019'!$B$1:$B$16305&amp;'[1]NBA-Data-1980-2019'!$A$1:$A$16305,'[1]NBA-Data-1980-2019'!$D$1:$D$16305,"",0)</f>
        <v/>
      </c>
      <c r="AH316" s="2" cm="1">
        <f t="array" ref="AH316">_xlfn.XLOOKUP($A316&amp;AH$5,'[1]NBA-Data-1980-2019'!$B$1:$B$16305&amp;'[1]NBA-Data-1980-2019'!$A$1:$A$16305,'[1]NBA-Data-1980-2019'!$H$1:$H$16305,"",0)</f>
        <v>984</v>
      </c>
      <c r="AI316" s="2" cm="1">
        <f t="array" ref="AI316">_xlfn.XLOOKUP($A316&amp;AI$5,'[1]NBA-Data-1980-2019'!$B$1:$B$16305&amp;'[1]NBA-Data-1980-2019'!$A$1:$A$16305,'[1]NBA-Data-1980-2019'!$H$1:$H$16305,"",0)</f>
        <v>1082.3999999999999</v>
      </c>
      <c r="AJ316" s="2" cm="1">
        <f t="array" ref="AJ316">_xlfn.XLOOKUP($A316&amp;AJ$5,'[1]NBA-Data-1980-2019'!$B$1:$B$16305&amp;'[1]NBA-Data-1980-2019'!$A$1:$A$16305,'[1]NBA-Data-1980-2019'!$H$1:$H$16305,"",0)</f>
        <v>1517</v>
      </c>
      <c r="AK316" s="2" cm="1">
        <f t="array" ref="AK316">_xlfn.XLOOKUP($A316&amp;AK$5,'[1]NBA-Data-1980-2019'!$B$1:$B$16305&amp;'[1]NBA-Data-1980-2019'!$A$1:$A$16305,'[1]NBA-Data-1980-2019'!$H$1:$H$16305,"",0)</f>
        <v>1226.4000000000001</v>
      </c>
      <c r="AL316" s="2" cm="1">
        <f t="array" ref="AL316">_xlfn.XLOOKUP($A316&amp;AL$5,'[1]NBA-Data-1980-2019'!$B$1:$B$16305&amp;'[1]NBA-Data-1980-2019'!$A$1:$A$16305,'[1]NBA-Data-1980-2019'!$H$1:$H$16305,"",0)</f>
        <v>808.3</v>
      </c>
      <c r="AM316" s="2" cm="1">
        <f t="array" ref="AM316">_xlfn.XLOOKUP($A316&amp;AM$5,'[1]NBA-Data-1980-2019'!$B$1:$B$16305&amp;'[1]NBA-Data-1980-2019'!$A$1:$A$16305,'[1]NBA-Data-1980-2019'!$H$1:$H$16305,"",0)</f>
        <v>717.6</v>
      </c>
      <c r="AN316" s="2" cm="1">
        <f t="array" ref="AN316">_xlfn.XLOOKUP($A316&amp;AN$5,'[1]NBA-Data-1980-2019'!$B$1:$B$16305&amp;'[1]NBA-Data-1980-2019'!$A$1:$A$16305,'[1]NBA-Data-1980-2019'!$H$1:$H$16305,"",0)</f>
        <v>250.79999999999998</v>
      </c>
      <c r="AO316" s="2" cm="1">
        <f t="array" ref="AO316">_xlfn.XLOOKUP($A316&amp;AO$5,'[1]NBA-Data-1980-2019'!$B$1:$B$16305&amp;'[1]NBA-Data-1980-2019'!$A$1:$A$16305,'[1]NBA-Data-1980-2019'!$H$1:$H$16305,"",0)</f>
        <v>313.89999999999998</v>
      </c>
      <c r="AP316" s="2" t="str" cm="1">
        <f t="array" ref="AP316">_xlfn.XLOOKUP($A316&amp;AP$5,'[1]NBA-Data-1980-2019'!$B$1:$B$16305&amp;'[1]NBA-Data-1980-2019'!$A$1:$A$16305,'[1]NBA-Data-1980-2019'!$H$1:$H$16305,"",0)</f>
        <v/>
      </c>
      <c r="AQ316" s="2" t="str" cm="1">
        <f t="array" ref="AQ316">_xlfn.XLOOKUP($A316&amp;AQ$5,'[1]NBA-Data-1980-2019'!$B$1:$B$16305&amp;'[1]NBA-Data-1980-2019'!$A$1:$A$16305,'[1]NBA-Data-1980-2019'!$H$1:$H$16305,"",0)</f>
        <v/>
      </c>
      <c r="AR316" s="2" t="str" cm="1">
        <f t="array" ref="AR316">_xlfn.XLOOKUP($A316&amp;AR$5,'[1]NBA-Data-1980-2019'!$B$1:$B$16305&amp;'[1]NBA-Data-1980-2019'!$A$1:$A$16305,'[1]NBA-Data-1980-2019'!$H$1:$H$16305,"",0)</f>
        <v/>
      </c>
      <c r="AS316" s="2" t="str" cm="1">
        <f t="array" ref="AS316">_xlfn.XLOOKUP($A316&amp;AS$5,'[1]NBA-Data-1980-2019'!$B$1:$B$16305&amp;'[1]NBA-Data-1980-2019'!$A$1:$A$16305,'[1]NBA-Data-1980-2019'!$H$1:$H$16305,"",0)</f>
        <v/>
      </c>
      <c r="AT316" s="2" t="str" cm="1">
        <f t="array" ref="AT316">_xlfn.XLOOKUP($A316&amp;AT$5,'[1]NBA-Data-1980-2019'!$B$1:$B$16305&amp;'[1]NBA-Data-1980-2019'!$A$1:$A$16305,'[1]NBA-Data-1980-2019'!$H$1:$H$16305,"",0)</f>
        <v/>
      </c>
      <c r="AU316" s="2" t="str" cm="1">
        <f t="array" ref="AU316">_xlfn.XLOOKUP($A316&amp;AU$5,'[1]NBA-Data-1980-2019'!$B$1:$B$16305&amp;'[1]NBA-Data-1980-2019'!$A$1:$A$16305,'[1]NBA-Data-1980-2019'!$H$1:$H$16305,"",0)</f>
        <v/>
      </c>
      <c r="AV316" s="2" t="str" cm="1">
        <f t="array" ref="AV316">_xlfn.XLOOKUP($A316&amp;AV$5,'[1]NBA-Data-1980-2019'!$B$1:$B$16305&amp;'[1]NBA-Data-1980-2019'!$A$1:$A$16305,'[1]NBA-Data-1980-2019'!$H$1:$H$16305,"",0)</f>
        <v/>
      </c>
      <c r="AW316" s="2" t="str" cm="1">
        <f t="array" ref="AW316">_xlfn.XLOOKUP($A316&amp;AW$5,'[1]NBA-Data-1980-2019'!$B$1:$B$16305&amp;'[1]NBA-Data-1980-2019'!$A$1:$A$16305,'[1]NBA-Data-1980-2019'!$H$1:$H$16305,"",0)</f>
        <v/>
      </c>
      <c r="AX316" s="2" t="str" cm="1">
        <f t="array" ref="AX316">_xlfn.XLOOKUP($A316&amp;AX$5,'[1]NBA-Data-1980-2019'!$B$1:$B$16305&amp;'[1]NBA-Data-1980-2019'!$A$1:$A$16305,'[1]NBA-Data-1980-2019'!$H$1:$H$16305,"",0)</f>
        <v/>
      </c>
      <c r="AY316" s="2" t="str" cm="1">
        <f t="array" ref="AY316">_xlfn.XLOOKUP($A316&amp;AY$5,'[1]NBA-Data-1980-2019'!$B$1:$B$16305&amp;'[1]NBA-Data-1980-2019'!$A$1:$A$16305,'[1]NBA-Data-1980-2019'!$H$1:$H$16305,"",0)</f>
        <v/>
      </c>
      <c r="AZ316" s="2" t="str" cm="1">
        <f t="array" ref="AZ316">_xlfn.XLOOKUP($A316&amp;AZ$5,'[1]NBA-Data-1980-2019'!$B$1:$B$16305&amp;'[1]NBA-Data-1980-2019'!$A$1:$A$16305,'[1]NBA-Data-1980-2019'!$H$1:$H$16305,"",0)</f>
        <v/>
      </c>
      <c r="BA316" s="2" t="str" cm="1">
        <f t="array" ref="BA316">_xlfn.XLOOKUP($A316&amp;BA$5,'[1]NBA-Data-1980-2019'!$B$1:$B$16305&amp;'[1]NBA-Data-1980-2019'!$A$1:$A$16305,'[1]NBA-Data-1980-2019'!$H$1:$H$16305,"",0)</f>
        <v/>
      </c>
      <c r="BB316" s="2" t="str" cm="1">
        <f t="array" ref="BB316">_xlfn.XLOOKUP($A316&amp;BB$5,'[1]NBA-Data-1980-2019'!$B$1:$B$16305&amp;'[1]NBA-Data-1980-2019'!$A$1:$A$16305,'[1]NBA-Data-1980-2019'!$H$1:$H$16305,"",0)</f>
        <v/>
      </c>
      <c r="BC316" s="2" t="str" cm="1">
        <f t="array" ref="BC316">_xlfn.XLOOKUP($A316&amp;BC$5,'[1]NBA-Data-1980-2019'!$B$1:$B$16305&amp;'[1]NBA-Data-1980-2019'!$A$1:$A$16305,'[1]NBA-Data-1980-2019'!$H$1:$H$16305,"",0)</f>
        <v/>
      </c>
      <c r="BD316" s="2" t="str" cm="1">
        <f t="array" ref="BD316">_xlfn.XLOOKUP($A316&amp;BD$5,'[1]NBA-Data-1980-2019'!$B$1:$B$16305&amp;'[1]NBA-Data-1980-2019'!$A$1:$A$16305,'[1]NBA-Data-1980-2019'!$H$1:$H$16305,"",0)</f>
        <v/>
      </c>
      <c r="BE316" s="2" t="str" cm="1">
        <f t="array" ref="BE316">_xlfn.XLOOKUP($A316&amp;BE$5,'[1]NBA-Data-1980-2019'!$B$1:$B$16305&amp;'[1]NBA-Data-1980-2019'!$A$1:$A$16305,'[1]NBA-Data-1980-2019'!$H$1:$H$16305,"",0)</f>
        <v/>
      </c>
      <c r="BF316" s="2" t="str" cm="1">
        <f t="array" ref="BF316">_xlfn.XLOOKUP($A316&amp;BF$5,'[1]NBA-Data-1980-2019'!$B$1:$B$16305&amp;'[1]NBA-Data-1980-2019'!$A$1:$A$16305,'[1]NBA-Data-1980-2019'!$H$1:$H$16305,"",0)</f>
        <v/>
      </c>
      <c r="BG316" s="2" t="str" cm="1">
        <f t="array" ref="BG316">_xlfn.XLOOKUP($A316&amp;BG$5,'[1]NBA-Data-1980-2019'!$B$1:$B$16305&amp;'[1]NBA-Data-1980-2019'!$A$1:$A$16305,'[1]NBA-Data-1980-2019'!$H$1:$H$16305,"",0)</f>
        <v/>
      </c>
      <c r="BH316" s="2" t="str" cm="1">
        <f t="array" ref="BH316">_xlfn.XLOOKUP($A316&amp;BH$5,'[1]NBA-Data-1980-2019'!$B$1:$B$16305&amp;'[1]NBA-Data-1980-2019'!$A$1:$A$16305,'[1]NBA-Data-1980-2019'!$H$1:$H$16305,"",0)</f>
        <v/>
      </c>
      <c r="BI316" s="2" t="str" cm="1">
        <f t="array" ref="BI316">_xlfn.XLOOKUP($A316&amp;BI$5,'[1]NBA-Data-1980-2019'!$B$1:$B$16305&amp;'[1]NBA-Data-1980-2019'!$A$1:$A$16305,'[1]NBA-Data-1980-2019'!$H$1:$H$16305,"",0)</f>
        <v/>
      </c>
      <c r="BJ316" s="2" t="str" cm="1">
        <f t="array" ref="BJ316">_xlfn.XLOOKUP($A316&amp;BJ$5,'[1]NBA-Data-1980-2019'!$B$1:$B$16305&amp;'[1]NBA-Data-1980-2019'!$A$1:$A$16305,'[1]NBA-Data-1980-2019'!$H$1:$H$16305,"",0)</f>
        <v/>
      </c>
      <c r="BK316" s="2" t="str" cm="1">
        <f t="array" ref="BK316">_xlfn.XLOOKUP($A316&amp;BK$5,'[1]NBA-Data-1980-2019'!$B$1:$B$16305&amp;'[1]NBA-Data-1980-2019'!$A$1:$A$16305,'[1]NBA-Data-1980-2019'!$H$1:$H$16305,"",0)</f>
        <v/>
      </c>
      <c r="BL316" s="2" t="str" cm="1">
        <f t="array" ref="BL316">_xlfn.XLOOKUP($A316&amp;BL$5,'[1]NBA-Data-1980-2019'!$B$1:$B$16305&amp;'[1]NBA-Data-1980-2019'!$A$1:$A$16305,'[1]NBA-Data-1980-2019'!$H$1:$H$16305,"",0)</f>
        <v/>
      </c>
      <c r="BM316" s="2" t="str" cm="1">
        <f t="array" ref="BM316">_xlfn.XLOOKUP($A316&amp;BM$5,'[1]NBA-Data-1980-2019'!$B$1:$B$16305&amp;'[1]NBA-Data-1980-2019'!$A$1:$A$16305,'[1]NBA-Data-1980-2019'!$H$1:$H$16305,"",0)</f>
        <v/>
      </c>
      <c r="BN316" s="2" cm="1">
        <f t="array" ref="BN316">_xlfn.XLOOKUP($A316&amp;BN$5,'[1]NBA-Data-1980-2019'!$B$1:$B$16305&amp;'[1]NBA-Data-1980-2019'!$A$1:$A$16305,'[1]NBA-Data-1980-2019'!$F$1:$F$16305,"",0)</f>
        <v>16.899999999999999</v>
      </c>
      <c r="BO316" s="2" cm="1">
        <f t="array" ref="BO316">_xlfn.XLOOKUP($A316&amp;BO$5,'[1]NBA-Data-1980-2019'!$B$1:$B$16305&amp;'[1]NBA-Data-1980-2019'!$A$1:$A$16305,'[1]NBA-Data-1980-2019'!$F$1:$F$16305,"",0)</f>
        <v>16</v>
      </c>
      <c r="BP316" s="2" cm="1">
        <f t="array" ref="BP316">_xlfn.XLOOKUP($A316&amp;BP$5,'[1]NBA-Data-1980-2019'!$B$1:$B$16305&amp;'[1]NBA-Data-1980-2019'!$A$1:$A$16305,'[1]NBA-Data-1980-2019'!$F$1:$F$16305,"",0)</f>
        <v>14.1</v>
      </c>
      <c r="BQ316" s="2" cm="1">
        <f t="array" ref="BQ316">_xlfn.XLOOKUP($A316&amp;BQ$5,'[1]NBA-Data-1980-2019'!$B$1:$B$16305&amp;'[1]NBA-Data-1980-2019'!$A$1:$A$16305,'[1]NBA-Data-1980-2019'!$F$1:$F$16305,"",0)</f>
        <v>12.2</v>
      </c>
      <c r="BR316" s="2" cm="1">
        <f t="array" ref="BR316">_xlfn.XLOOKUP($A316&amp;BR$5,'[1]NBA-Data-1980-2019'!$B$1:$B$16305&amp;'[1]NBA-Data-1980-2019'!$A$1:$A$16305,'[1]NBA-Data-1980-2019'!$F$1:$F$16305,"",0)</f>
        <v>14.9</v>
      </c>
      <c r="BS316" s="2" cm="1">
        <f t="array" ref="BS316">_xlfn.XLOOKUP($A316&amp;BS$5,'[1]NBA-Data-1980-2019'!$B$1:$B$16305&amp;'[1]NBA-Data-1980-2019'!$A$1:$A$16305,'[1]NBA-Data-1980-2019'!$F$1:$F$16305,"",0)</f>
        <v>16.600000000000001</v>
      </c>
      <c r="BT316" s="2" cm="1">
        <f t="array" ref="BT316">_xlfn.XLOOKUP($A316&amp;BT$5,'[1]NBA-Data-1980-2019'!$B$1:$B$16305&amp;'[1]NBA-Data-1980-2019'!$A$1:$A$16305,'[1]NBA-Data-1980-2019'!$F$1:$F$16305,"",0)</f>
        <v>11</v>
      </c>
      <c r="BU316" s="2" cm="1">
        <f t="array" ref="BU316">_xlfn.XLOOKUP($A316&amp;BU$5,'[1]NBA-Data-1980-2019'!$B$1:$B$16305&amp;'[1]NBA-Data-1980-2019'!$A$1:$A$16305,'[1]NBA-Data-1980-2019'!$F$1:$F$16305,"",0)</f>
        <v>13.9</v>
      </c>
      <c r="BV316" s="2" t="str" cm="1">
        <f t="array" ref="BV316">_xlfn.XLOOKUP($A316&amp;BV$5,'[1]NBA-Data-1980-2019'!$B$1:$B$16305&amp;'[1]NBA-Data-1980-2019'!$A$1:$A$16305,'[1]NBA-Data-1980-2019'!$F$1:$F$16305,"",0)</f>
        <v/>
      </c>
      <c r="BW316" s="2" t="str" cm="1">
        <f t="array" ref="BW316">_xlfn.XLOOKUP($A316&amp;BW$5,'[1]NBA-Data-1980-2019'!$B$1:$B$16305&amp;'[1]NBA-Data-1980-2019'!$A$1:$A$16305,'[1]NBA-Data-1980-2019'!$F$1:$F$16305,"",0)</f>
        <v/>
      </c>
      <c r="BX316" s="2" t="str" cm="1">
        <f t="array" ref="BX316">_xlfn.XLOOKUP($A316&amp;BX$5,'[1]NBA-Data-1980-2019'!$B$1:$B$16305&amp;'[1]NBA-Data-1980-2019'!$A$1:$A$16305,'[1]NBA-Data-1980-2019'!$F$1:$F$16305,"",0)</f>
        <v/>
      </c>
      <c r="BY316" s="2" t="str" cm="1">
        <f t="array" ref="BY316">_xlfn.XLOOKUP($A316&amp;BY$5,'[1]NBA-Data-1980-2019'!$B$1:$B$16305&amp;'[1]NBA-Data-1980-2019'!$A$1:$A$16305,'[1]NBA-Data-1980-2019'!$F$1:$F$16305,"",0)</f>
        <v/>
      </c>
      <c r="BZ316" s="2" t="str" cm="1">
        <f t="array" ref="BZ316">_xlfn.XLOOKUP($A316&amp;BZ$5,'[1]NBA-Data-1980-2019'!$B$1:$B$16305&amp;'[1]NBA-Data-1980-2019'!$A$1:$A$16305,'[1]NBA-Data-1980-2019'!$F$1:$F$16305,"",0)</f>
        <v/>
      </c>
      <c r="CA316" s="2" t="str" cm="1">
        <f t="array" ref="CA316">_xlfn.XLOOKUP($A316&amp;CA$5,'[1]NBA-Data-1980-2019'!$B$1:$B$16305&amp;'[1]NBA-Data-1980-2019'!$A$1:$A$16305,'[1]NBA-Data-1980-2019'!$F$1:$F$16305,"",0)</f>
        <v/>
      </c>
      <c r="CB316" s="2" t="str" cm="1">
        <f t="array" ref="CB316">_xlfn.XLOOKUP($A316&amp;CB$5,'[1]NBA-Data-1980-2019'!$B$1:$B$16305&amp;'[1]NBA-Data-1980-2019'!$A$1:$A$16305,'[1]NBA-Data-1980-2019'!$F$1:$F$16305,"",0)</f>
        <v/>
      </c>
      <c r="CC316" s="2" t="str" cm="1">
        <f t="array" ref="CC316">_xlfn.XLOOKUP($A316&amp;CC$5,'[1]NBA-Data-1980-2019'!$B$1:$B$16305&amp;'[1]NBA-Data-1980-2019'!$A$1:$A$16305,'[1]NBA-Data-1980-2019'!$F$1:$F$16305,"",0)</f>
        <v/>
      </c>
      <c r="CD316" s="2" t="str" cm="1">
        <f t="array" ref="CD316">_xlfn.XLOOKUP($A316&amp;CD$5,'[1]NBA-Data-1980-2019'!$B$1:$B$16305&amp;'[1]NBA-Data-1980-2019'!$A$1:$A$16305,'[1]NBA-Data-1980-2019'!$F$1:$F$16305,"",0)</f>
        <v/>
      </c>
      <c r="CE316" s="2" t="str" cm="1">
        <f t="array" ref="CE316">_xlfn.XLOOKUP($A316&amp;CE$5,'[1]NBA-Data-1980-2019'!$B$1:$B$16305&amp;'[1]NBA-Data-1980-2019'!$A$1:$A$16305,'[1]NBA-Data-1980-2019'!$F$1:$F$16305,"",0)</f>
        <v/>
      </c>
      <c r="CF316" s="2" t="str" cm="1">
        <f t="array" ref="CF316">_xlfn.XLOOKUP($A316&amp;CF$5,'[1]NBA-Data-1980-2019'!$B$1:$B$16305&amp;'[1]NBA-Data-1980-2019'!$A$1:$A$16305,'[1]NBA-Data-1980-2019'!$F$1:$F$16305,"",0)</f>
        <v/>
      </c>
      <c r="CG316" s="2" t="str" cm="1">
        <f t="array" ref="CG316">_xlfn.XLOOKUP($A316&amp;CG$5,'[1]NBA-Data-1980-2019'!$B$1:$B$16305&amp;'[1]NBA-Data-1980-2019'!$A$1:$A$16305,'[1]NBA-Data-1980-2019'!$F$1:$F$16305,"",0)</f>
        <v/>
      </c>
      <c r="CH316" s="2" t="str" cm="1">
        <f t="array" ref="CH316">_xlfn.XLOOKUP($A316&amp;CH$5,'[1]NBA-Data-1980-2019'!$B$1:$B$16305&amp;'[1]NBA-Data-1980-2019'!$A$1:$A$16305,'[1]NBA-Data-1980-2019'!$F$1:$F$16305,"",0)</f>
        <v/>
      </c>
      <c r="CI316" s="2" t="str" cm="1">
        <f t="array" ref="CI316">_xlfn.XLOOKUP($A316&amp;CI$5,'[1]NBA-Data-1980-2019'!$B$1:$B$16305&amp;'[1]NBA-Data-1980-2019'!$A$1:$A$16305,'[1]NBA-Data-1980-2019'!$F$1:$F$16305,"",0)</f>
        <v/>
      </c>
      <c r="CJ316" s="2" t="str" cm="1">
        <f t="array" ref="CJ316">_xlfn.XLOOKUP($A316&amp;CJ$5,'[1]NBA-Data-1980-2019'!$B$1:$B$16305&amp;'[1]NBA-Data-1980-2019'!$A$1:$A$16305,'[1]NBA-Data-1980-2019'!$F$1:$F$16305,"",0)</f>
        <v/>
      </c>
      <c r="CK316" s="2" t="str" cm="1">
        <f t="array" ref="CK316">_xlfn.XLOOKUP($A316&amp;CK$5,'[1]NBA-Data-1980-2019'!$B$1:$B$16305&amp;'[1]NBA-Data-1980-2019'!$A$1:$A$16305,'[1]NBA-Data-1980-2019'!$F$1:$F$16305,"",0)</f>
        <v/>
      </c>
      <c r="CL316" s="2" t="str" cm="1">
        <f t="array" ref="CL316">_xlfn.XLOOKUP($A316&amp;CL$5,'[1]NBA-Data-1980-2019'!$B$1:$B$16305&amp;'[1]NBA-Data-1980-2019'!$A$1:$A$16305,'[1]NBA-Data-1980-2019'!$F$1:$F$16305,"",0)</f>
        <v/>
      </c>
      <c r="CM316" s="2" t="str" cm="1">
        <f t="array" ref="CM316">_xlfn.XLOOKUP($A316&amp;CM$5,'[1]NBA-Data-1980-2019'!$B$1:$B$16305&amp;'[1]NBA-Data-1980-2019'!$A$1:$A$16305,'[1]NBA-Data-1980-2019'!$F$1:$F$16305,"",0)</f>
        <v/>
      </c>
      <c r="CN316" s="2" t="str" cm="1">
        <f t="array" ref="CN316">_xlfn.XLOOKUP($A316&amp;CN$5,'[1]NBA-Data-1980-2019'!$B$1:$B$16305&amp;'[1]NBA-Data-1980-2019'!$A$1:$A$16305,'[1]NBA-Data-1980-2019'!$F$1:$F$16305,"",0)</f>
        <v/>
      </c>
      <c r="CO316" s="2" t="str" cm="1">
        <f t="array" ref="CO316">_xlfn.XLOOKUP($A316&amp;CO$5,'[1]NBA-Data-1980-2019'!$B$1:$B$16305&amp;'[1]NBA-Data-1980-2019'!$A$1:$A$16305,'[1]NBA-Data-1980-2019'!$F$1:$F$16305,"",0)</f>
        <v/>
      </c>
      <c r="CP316" s="2" t="str" cm="1">
        <f t="array" ref="CP316">_xlfn.XLOOKUP($A316&amp;CP$5,'[1]NBA-Data-1980-2019'!$B$1:$B$16305&amp;'[1]NBA-Data-1980-2019'!$A$1:$A$16305,'[1]NBA-Data-1980-2019'!$F$1:$F$16305,"",0)</f>
        <v/>
      </c>
      <c r="CQ316" s="2" t="str" cm="1">
        <f t="array" ref="CQ316">_xlfn.XLOOKUP($A316&amp;CQ$5,'[1]NBA-Data-1980-2019'!$B$1:$B$16305&amp;'[1]NBA-Data-1980-2019'!$A$1:$A$16305,'[1]NBA-Data-1980-2019'!$F$1:$F$16305,"",0)</f>
        <v/>
      </c>
      <c r="CR316" s="2" t="str" cm="1">
        <f t="array" ref="CR316">_xlfn.XLOOKUP($A316&amp;CR$5,'[1]NBA-Data-1980-2019'!$B$1:$B$16305&amp;'[1]NBA-Data-1980-2019'!$A$1:$A$16305,'[1]NBA-Data-1980-2019'!$F$1:$F$16305,"",0)</f>
        <v/>
      </c>
      <c r="CS316" s="2" t="str" cm="1">
        <f t="array" ref="CS316">_xlfn.XLOOKUP($A316&amp;CS$5,'[1]NBA-Data-1980-2019'!$B$1:$B$16305&amp;'[1]NBA-Data-1980-2019'!$A$1:$A$16305,'[1]NBA-Data-1980-2019'!$F$1:$F$16305,"",0)</f>
        <v/>
      </c>
      <c r="CU316" s="2" t="str">
        <f>_xlfn.XLOOKUP($A316,TEAMS!$G$1:$G$839,TEAMS!$H$1:$H$839,"",0)</f>
        <v>PG</v>
      </c>
      <c r="CV316" s="2" t="str">
        <f>_xlfn.XLOOKUP($CU316,DASHBOARD!$B$22:$B$27,DASHBOARD!$C$22:$C$27,"",0)</f>
        <v>GUARD</v>
      </c>
      <c r="CY316" s="63">
        <f>SUMIFS('[1]NBA-Data-1980-2019'!$G$1:$G$16305,'[1]NBA-Data-1980-2019'!$B$1:$B$16305,$A316,'[1]NBA-Data-1980-2019'!$A$1:$A$16305,CY$9)</f>
        <v>295000</v>
      </c>
      <c r="CZ316" s="63">
        <f>SUMIFS('[1]NBA-Data-1980-2019'!$G$1:$G$16305,'[1]NBA-Data-1980-2019'!$B$1:$B$16305,$A316,'[1]NBA-Data-1980-2019'!$A$1:$A$16305,CZ$9)</f>
        <v>400000</v>
      </c>
      <c r="DA316" s="63">
        <f>SUMIFS('[1]NBA-Data-1980-2019'!$G$1:$G$16305,'[1]NBA-Data-1980-2019'!$B$1:$B$16305,$A316,'[1]NBA-Data-1980-2019'!$A$1:$A$16305,DA$9)</f>
        <v>0</v>
      </c>
      <c r="DB316" s="63">
        <f>SUMIFS('[1]NBA-Data-1980-2019'!$G$1:$G$16305,'[1]NBA-Data-1980-2019'!$B$1:$B$16305,$A316,'[1]NBA-Data-1980-2019'!$A$1:$A$16305,DB$9)</f>
        <v>525000</v>
      </c>
      <c r="DC316" s="63">
        <f>SUMIFS('[1]NBA-Data-1980-2019'!$G$1:$G$16305,'[1]NBA-Data-1980-2019'!$B$1:$B$16305,$A316,'[1]NBA-Data-1980-2019'!$A$1:$A$16305,DC$9)</f>
        <v>550000</v>
      </c>
      <c r="DD316" s="63">
        <f>SUMIFS('[1]NBA-Data-1980-2019'!$G$1:$G$16305,'[1]NBA-Data-1980-2019'!$B$1:$B$16305,$A316,'[1]NBA-Data-1980-2019'!$A$1:$A$16305,DD$9)</f>
        <v>750000</v>
      </c>
      <c r="DE316" s="63">
        <f>SUMIFS('[1]NBA-Data-1980-2019'!$G$1:$G$16305,'[1]NBA-Data-1980-2019'!$B$1:$B$16305,$A316,'[1]NBA-Data-1980-2019'!$A$1:$A$16305,DE$9)</f>
        <v>247500</v>
      </c>
      <c r="DF316" s="63">
        <f>SUMIFS('[1]NBA-Data-1980-2019'!$G$1:$G$16305,'[1]NBA-Data-1980-2019'!$B$1:$B$16305,$A316,'[1]NBA-Data-1980-2019'!$A$1:$A$16305,DF$9)</f>
        <v>50000</v>
      </c>
      <c r="DG316" s="63">
        <f>SUMIFS('[1]NBA-Data-1980-2019'!$G$1:$G$16305,'[1]NBA-Data-1980-2019'!$B$1:$B$16305,$A316,'[1]NBA-Data-1980-2019'!$A$1:$A$16305,DG$9)</f>
        <v>0</v>
      </c>
      <c r="DH316" s="63">
        <f>SUMIFS('[1]NBA-Data-1980-2019'!$G$1:$G$16305,'[1]NBA-Data-1980-2019'!$B$1:$B$16305,$A316,'[1]NBA-Data-1980-2019'!$A$1:$A$16305,DH$9)</f>
        <v>0</v>
      </c>
      <c r="DI316" s="63">
        <f>SUMIFS('[1]NBA-Data-1980-2019'!$G$1:$G$16305,'[1]NBA-Data-1980-2019'!$B$1:$B$16305,$A316,'[1]NBA-Data-1980-2019'!$A$1:$A$16305,DI$9)</f>
        <v>0</v>
      </c>
      <c r="DJ316" s="63">
        <f>SUMIFS('[1]NBA-Data-1980-2019'!$G$1:$G$16305,'[1]NBA-Data-1980-2019'!$B$1:$B$16305,$A316,'[1]NBA-Data-1980-2019'!$A$1:$A$16305,DJ$9)</f>
        <v>0</v>
      </c>
      <c r="DK316" s="63">
        <f>SUMIFS('[1]NBA-Data-1980-2019'!$G$1:$G$16305,'[1]NBA-Data-1980-2019'!$B$1:$B$16305,$A316,'[1]NBA-Data-1980-2019'!$A$1:$A$16305,DK$9)</f>
        <v>0</v>
      </c>
      <c r="DL316" s="63">
        <f>SUMIFS('[1]NBA-Data-1980-2019'!$G$1:$G$16305,'[1]NBA-Data-1980-2019'!$B$1:$B$16305,$A316,'[1]NBA-Data-1980-2019'!$A$1:$A$16305,DL$9)</f>
        <v>0</v>
      </c>
      <c r="DM316" s="63">
        <f>SUMIFS('[1]NBA-Data-1980-2019'!$G$1:$G$16305,'[1]NBA-Data-1980-2019'!$B$1:$B$16305,$A316,'[1]NBA-Data-1980-2019'!$A$1:$A$16305,DM$9)</f>
        <v>0</v>
      </c>
      <c r="DN316" s="63">
        <f>SUMIFS('[1]NBA-Data-1980-2019'!$G$1:$G$16305,'[1]NBA-Data-1980-2019'!$B$1:$B$16305,$A316,'[1]NBA-Data-1980-2019'!$A$1:$A$16305,DN$9)</f>
        <v>0</v>
      </c>
      <c r="DO316" s="63">
        <f>SUMIFS('[1]NBA-Data-1980-2019'!$G$1:$G$16305,'[1]NBA-Data-1980-2019'!$B$1:$B$16305,$A316,'[1]NBA-Data-1980-2019'!$A$1:$A$16305,DO$9)</f>
        <v>0</v>
      </c>
      <c r="DP316" s="63">
        <f>SUMIFS('[1]NBA-Data-1980-2019'!$G$1:$G$16305,'[1]NBA-Data-1980-2019'!$B$1:$B$16305,$A316,'[1]NBA-Data-1980-2019'!$A$1:$A$16305,DP$9)</f>
        <v>0</v>
      </c>
      <c r="DQ316" s="63">
        <f>SUMIFS('[1]NBA-Data-1980-2019'!$G$1:$G$16305,'[1]NBA-Data-1980-2019'!$B$1:$B$16305,$A316,'[1]NBA-Data-1980-2019'!$A$1:$A$16305,DQ$9)</f>
        <v>0</v>
      </c>
      <c r="DR316" s="63">
        <f>SUMIFS('[1]NBA-Data-1980-2019'!$G$1:$G$16305,'[1]NBA-Data-1980-2019'!$B$1:$B$16305,$A316,'[1]NBA-Data-1980-2019'!$A$1:$A$16305,DR$9)</f>
        <v>0</v>
      </c>
      <c r="DS316" s="63">
        <f>SUMIFS('[1]NBA-Data-1980-2019'!$G$1:$G$16305,'[1]NBA-Data-1980-2019'!$B$1:$B$16305,$A316,'[1]NBA-Data-1980-2019'!$A$1:$A$16305,DS$9)</f>
        <v>0</v>
      </c>
      <c r="DT316" s="63">
        <f>SUMIFS('[1]NBA-Data-1980-2019'!$G$1:$G$16305,'[1]NBA-Data-1980-2019'!$B$1:$B$16305,$A316,'[1]NBA-Data-1980-2019'!$A$1:$A$16305,DT$9)</f>
        <v>0</v>
      </c>
      <c r="DU316" s="63">
        <f>SUMIFS('[1]NBA-Data-1980-2019'!$G$1:$G$16305,'[1]NBA-Data-1980-2019'!$B$1:$B$16305,$A316,'[1]NBA-Data-1980-2019'!$A$1:$A$16305,DU$9)</f>
        <v>0</v>
      </c>
      <c r="DV316" s="63">
        <f>SUMIFS('[1]NBA-Data-1980-2019'!$G$1:$G$16305,'[1]NBA-Data-1980-2019'!$B$1:$B$16305,$A316,'[1]NBA-Data-1980-2019'!$A$1:$A$16305,DV$9)</f>
        <v>0</v>
      </c>
      <c r="DW316" s="63">
        <f>SUMIFS('[1]NBA-Data-1980-2019'!$G$1:$G$16305,'[1]NBA-Data-1980-2019'!$B$1:$B$16305,$A316,'[1]NBA-Data-1980-2019'!$A$1:$A$16305,DW$9)</f>
        <v>0</v>
      </c>
      <c r="DX316" s="63">
        <f>SUMIFS('[1]NBA-Data-1980-2019'!$G$1:$G$16305,'[1]NBA-Data-1980-2019'!$B$1:$B$16305,$A316,'[1]NBA-Data-1980-2019'!$A$1:$A$16305,DX$9)</f>
        <v>0</v>
      </c>
      <c r="DY316" s="63">
        <f>SUMIFS('[1]NBA-Data-1980-2019'!$G$1:$G$16305,'[1]NBA-Data-1980-2019'!$B$1:$B$16305,$A316,'[1]NBA-Data-1980-2019'!$A$1:$A$16305,DY$9)</f>
        <v>0</v>
      </c>
      <c r="DZ316" s="63">
        <f>SUMIFS('[1]NBA-Data-1980-2019'!$G$1:$G$16305,'[1]NBA-Data-1980-2019'!$B$1:$B$16305,$A316,'[1]NBA-Data-1980-2019'!$A$1:$A$16305,DZ$9)</f>
        <v>0</v>
      </c>
      <c r="EA316" s="63">
        <f>SUMIFS('[1]NBA-Data-1980-2019'!$G$1:$G$16305,'[1]NBA-Data-1980-2019'!$B$1:$B$16305,$A316,'[1]NBA-Data-1980-2019'!$A$1:$A$16305,EA$9)</f>
        <v>0</v>
      </c>
      <c r="EB316" s="63">
        <f>SUMIFS('[1]NBA-Data-1980-2019'!$G$1:$G$16305,'[1]NBA-Data-1980-2019'!$B$1:$B$16305,$A316,'[1]NBA-Data-1980-2019'!$A$1:$A$16305,EB$9)</f>
        <v>0</v>
      </c>
      <c r="EC316" s="63">
        <f>SUMIFS('[1]NBA-Data-1980-2019'!$G$1:$G$16305,'[1]NBA-Data-1980-2019'!$B$1:$B$16305,$A316,'[1]NBA-Data-1980-2019'!$A$1:$A$16305,EC$9)</f>
        <v>0</v>
      </c>
      <c r="ED316" s="63">
        <f>SUMIFS('[1]NBA-Data-1980-2019'!$G$1:$G$16305,'[1]NBA-Data-1980-2019'!$B$1:$B$16305,$A316,'[1]NBA-Data-1980-2019'!$A$1:$A$16305,ED$9)</f>
        <v>0</v>
      </c>
      <c r="EH316" s="2" t="s">
        <v>1483</v>
      </c>
    </row>
    <row r="317" spans="1:165" x14ac:dyDescent="0.2">
      <c r="A317" s="2" t="s">
        <v>1061</v>
      </c>
      <c r="B317" s="2" t="str" cm="1">
        <f t="array" ref="B317">_xlfn.XLOOKUP($A317&amp;B$5,'[1]NBA-Data-1980-2019'!$B$1:$B$16305&amp;'[1]NBA-Data-1980-2019'!$A$1:$A$16305,'[1]NBA-Data-1980-2019'!$D$1:$D$16305,"",0)</f>
        <v/>
      </c>
      <c r="C317" s="2" t="str" cm="1">
        <f t="array" ref="C317">_xlfn.XLOOKUP($A317&amp;C$5,'[1]NBA-Data-1980-2019'!$B$1:$B$16305&amp;'[1]NBA-Data-1980-2019'!$A$1:$A$16305,'[1]NBA-Data-1980-2019'!$D$1:$D$16305,"",0)</f>
        <v/>
      </c>
      <c r="D317" s="2" t="str" cm="1">
        <f t="array" ref="D317">_xlfn.XLOOKUP($A317&amp;D$5,'[1]NBA-Data-1980-2019'!$B$1:$B$16305&amp;'[1]NBA-Data-1980-2019'!$A$1:$A$16305,'[1]NBA-Data-1980-2019'!$D$1:$D$16305,"",0)</f>
        <v/>
      </c>
      <c r="E317" s="2" t="str" cm="1">
        <f t="array" ref="E317">_xlfn.XLOOKUP($A317&amp;E$5,'[1]NBA-Data-1980-2019'!$B$1:$B$16305&amp;'[1]NBA-Data-1980-2019'!$A$1:$A$16305,'[1]NBA-Data-1980-2019'!$D$1:$D$16305,"",0)</f>
        <v>CHH</v>
      </c>
      <c r="F317" s="2" t="str" cm="1">
        <f t="array" ref="F317">_xlfn.XLOOKUP($A317&amp;F$5,'[1]NBA-Data-1980-2019'!$B$1:$B$16305&amp;'[1]NBA-Data-1980-2019'!$A$1:$A$16305,'[1]NBA-Data-1980-2019'!$D$1:$D$16305,"",0)</f>
        <v>CHH</v>
      </c>
      <c r="G317" s="2" t="str" cm="1">
        <f t="array" ref="G317">_xlfn.XLOOKUP($A317&amp;G$5,'[1]NBA-Data-1980-2019'!$B$1:$B$16305&amp;'[1]NBA-Data-1980-2019'!$A$1:$A$16305,'[1]NBA-Data-1980-2019'!$D$1:$D$16305,"",0)</f>
        <v>CHH</v>
      </c>
      <c r="H317" s="2" t="str" cm="1">
        <f t="array" ref="H317">_xlfn.XLOOKUP($A317&amp;H$5,'[1]NBA-Data-1980-2019'!$B$1:$B$16305&amp;'[1]NBA-Data-1980-2019'!$A$1:$A$16305,'[1]NBA-Data-1980-2019'!$D$1:$D$16305,"",0)</f>
        <v>TOT</v>
      </c>
      <c r="I317" s="2" t="str" cm="1">
        <f t="array" ref="I317">_xlfn.XLOOKUP($A317&amp;I$5,'[1]NBA-Data-1980-2019'!$B$1:$B$16305&amp;'[1]NBA-Data-1980-2019'!$A$1:$A$16305,'[1]NBA-Data-1980-2019'!$D$1:$D$16305,"",0)</f>
        <v>CHI</v>
      </c>
      <c r="J317" s="2" t="str" cm="1">
        <f t="array" ref="J317">_xlfn.XLOOKUP($A317&amp;J$5,'[1]NBA-Data-1980-2019'!$B$1:$B$16305&amp;'[1]NBA-Data-1980-2019'!$A$1:$A$16305,'[1]NBA-Data-1980-2019'!$D$1:$D$16305,"",0)</f>
        <v>NJN</v>
      </c>
      <c r="K317" s="2" t="str" cm="1">
        <f t="array" ref="K317">_xlfn.XLOOKUP($A317&amp;K$5,'[1]NBA-Data-1980-2019'!$B$1:$B$16305&amp;'[1]NBA-Data-1980-2019'!$A$1:$A$16305,'[1]NBA-Data-1980-2019'!$D$1:$D$16305,"",0)</f>
        <v>NJN</v>
      </c>
      <c r="L317" s="2" t="str" cm="1">
        <f t="array" ref="L317">_xlfn.XLOOKUP($A317&amp;L$5,'[1]NBA-Data-1980-2019'!$B$1:$B$16305&amp;'[1]NBA-Data-1980-2019'!$A$1:$A$16305,'[1]NBA-Data-1980-2019'!$D$1:$D$16305,"",0)</f>
        <v>CHH</v>
      </c>
      <c r="M317" s="2" t="str" cm="1">
        <f t="array" ref="M317">_xlfn.XLOOKUP($A317&amp;M$5,'[1]NBA-Data-1980-2019'!$B$1:$B$16305&amp;'[1]NBA-Data-1980-2019'!$A$1:$A$16305,'[1]NBA-Data-1980-2019'!$D$1:$D$16305,"",0)</f>
        <v/>
      </c>
      <c r="N317" s="2" t="str" cm="1">
        <f t="array" ref="N317">_xlfn.XLOOKUP($A317&amp;N$5,'[1]NBA-Data-1980-2019'!$B$1:$B$16305&amp;'[1]NBA-Data-1980-2019'!$A$1:$A$16305,'[1]NBA-Data-1980-2019'!$D$1:$D$16305,"",0)</f>
        <v/>
      </c>
      <c r="O317" s="2" t="str" cm="1">
        <f t="array" ref="O317">_xlfn.XLOOKUP($A317&amp;O$5,'[1]NBA-Data-1980-2019'!$B$1:$B$16305&amp;'[1]NBA-Data-1980-2019'!$A$1:$A$16305,'[1]NBA-Data-1980-2019'!$D$1:$D$16305,"",0)</f>
        <v/>
      </c>
      <c r="P317" s="2" t="str" cm="1">
        <f t="array" ref="P317">_xlfn.XLOOKUP($A317&amp;P$5,'[1]NBA-Data-1980-2019'!$B$1:$B$16305&amp;'[1]NBA-Data-1980-2019'!$A$1:$A$16305,'[1]NBA-Data-1980-2019'!$D$1:$D$16305,"",0)</f>
        <v/>
      </c>
      <c r="Q317" s="2" t="str" cm="1">
        <f t="array" ref="Q317">_xlfn.XLOOKUP($A317&amp;Q$5,'[1]NBA-Data-1980-2019'!$B$1:$B$16305&amp;'[1]NBA-Data-1980-2019'!$A$1:$A$16305,'[1]NBA-Data-1980-2019'!$D$1:$D$16305,"",0)</f>
        <v/>
      </c>
      <c r="R317" s="2" t="str" cm="1">
        <f t="array" ref="R317">_xlfn.XLOOKUP($A317&amp;R$5,'[1]NBA-Data-1980-2019'!$B$1:$B$16305&amp;'[1]NBA-Data-1980-2019'!$A$1:$A$16305,'[1]NBA-Data-1980-2019'!$D$1:$D$16305,"",0)</f>
        <v/>
      </c>
      <c r="S317" s="2" t="str" cm="1">
        <f t="array" ref="S317">_xlfn.XLOOKUP($A317&amp;S$5,'[1]NBA-Data-1980-2019'!$B$1:$B$16305&amp;'[1]NBA-Data-1980-2019'!$A$1:$A$16305,'[1]NBA-Data-1980-2019'!$D$1:$D$16305,"",0)</f>
        <v/>
      </c>
      <c r="T317" s="2" t="str" cm="1">
        <f t="array" ref="T317">_xlfn.XLOOKUP($A317&amp;T$5,'[1]NBA-Data-1980-2019'!$B$1:$B$16305&amp;'[1]NBA-Data-1980-2019'!$A$1:$A$16305,'[1]NBA-Data-1980-2019'!$D$1:$D$16305,"",0)</f>
        <v/>
      </c>
      <c r="U317" s="2" t="str" cm="1">
        <f t="array" ref="U317">_xlfn.XLOOKUP($A317&amp;U$5,'[1]NBA-Data-1980-2019'!$B$1:$B$16305&amp;'[1]NBA-Data-1980-2019'!$A$1:$A$16305,'[1]NBA-Data-1980-2019'!$D$1:$D$16305,"",0)</f>
        <v/>
      </c>
      <c r="V317" s="2" t="str" cm="1">
        <f t="array" ref="V317">_xlfn.XLOOKUP($A317&amp;V$5,'[1]NBA-Data-1980-2019'!$B$1:$B$16305&amp;'[1]NBA-Data-1980-2019'!$A$1:$A$16305,'[1]NBA-Data-1980-2019'!$D$1:$D$16305,"",0)</f>
        <v/>
      </c>
      <c r="W317" s="2" t="str" cm="1">
        <f t="array" ref="W317">_xlfn.XLOOKUP($A317&amp;W$5,'[1]NBA-Data-1980-2019'!$B$1:$B$16305&amp;'[1]NBA-Data-1980-2019'!$A$1:$A$16305,'[1]NBA-Data-1980-2019'!$D$1:$D$16305,"",0)</f>
        <v/>
      </c>
      <c r="X317" s="2" t="str" cm="1">
        <f t="array" ref="X317">_xlfn.XLOOKUP($A317&amp;X$5,'[1]NBA-Data-1980-2019'!$B$1:$B$16305&amp;'[1]NBA-Data-1980-2019'!$A$1:$A$16305,'[1]NBA-Data-1980-2019'!$D$1:$D$16305,"",0)</f>
        <v/>
      </c>
      <c r="Y317" s="2" t="str" cm="1">
        <f t="array" ref="Y317">_xlfn.XLOOKUP($A317&amp;Y$5,'[1]NBA-Data-1980-2019'!$B$1:$B$16305&amp;'[1]NBA-Data-1980-2019'!$A$1:$A$16305,'[1]NBA-Data-1980-2019'!$D$1:$D$16305,"",0)</f>
        <v/>
      </c>
      <c r="Z317" s="2" t="str" cm="1">
        <f t="array" ref="Z317">_xlfn.XLOOKUP($A317&amp;Z$5,'[1]NBA-Data-1980-2019'!$B$1:$B$16305&amp;'[1]NBA-Data-1980-2019'!$A$1:$A$16305,'[1]NBA-Data-1980-2019'!$D$1:$D$16305,"",0)</f>
        <v/>
      </c>
      <c r="AA317" s="2" t="str" cm="1">
        <f t="array" ref="AA317">_xlfn.XLOOKUP($A317&amp;AA$5,'[1]NBA-Data-1980-2019'!$B$1:$B$16305&amp;'[1]NBA-Data-1980-2019'!$A$1:$A$16305,'[1]NBA-Data-1980-2019'!$D$1:$D$16305,"",0)</f>
        <v/>
      </c>
      <c r="AB317" s="2" t="str" cm="1">
        <f t="array" ref="AB317">_xlfn.XLOOKUP($A317&amp;AB$5,'[1]NBA-Data-1980-2019'!$B$1:$B$16305&amp;'[1]NBA-Data-1980-2019'!$A$1:$A$16305,'[1]NBA-Data-1980-2019'!$D$1:$D$16305,"",0)</f>
        <v/>
      </c>
      <c r="AC317" s="2" t="str" cm="1">
        <f t="array" ref="AC317">_xlfn.XLOOKUP($A317&amp;AC$5,'[1]NBA-Data-1980-2019'!$B$1:$B$16305&amp;'[1]NBA-Data-1980-2019'!$A$1:$A$16305,'[1]NBA-Data-1980-2019'!$D$1:$D$16305,"",0)</f>
        <v/>
      </c>
      <c r="AD317" s="2" t="str" cm="1">
        <f t="array" ref="AD317">_xlfn.XLOOKUP($A317&amp;AD$5,'[1]NBA-Data-1980-2019'!$B$1:$B$16305&amp;'[1]NBA-Data-1980-2019'!$A$1:$A$16305,'[1]NBA-Data-1980-2019'!$D$1:$D$16305,"",0)</f>
        <v/>
      </c>
      <c r="AE317" s="2" t="str" cm="1">
        <f t="array" ref="AE317">_xlfn.XLOOKUP($A317&amp;AE$5,'[1]NBA-Data-1980-2019'!$B$1:$B$16305&amp;'[1]NBA-Data-1980-2019'!$A$1:$A$16305,'[1]NBA-Data-1980-2019'!$D$1:$D$16305,"",0)</f>
        <v/>
      </c>
      <c r="AF317" s="2" t="str" cm="1">
        <f t="array" ref="AF317">_xlfn.XLOOKUP($A317&amp;AF$5,'[1]NBA-Data-1980-2019'!$B$1:$B$16305&amp;'[1]NBA-Data-1980-2019'!$A$1:$A$16305,'[1]NBA-Data-1980-2019'!$D$1:$D$16305,"",0)</f>
        <v/>
      </c>
      <c r="AG317" s="2" t="str" cm="1">
        <f t="array" ref="AG317">_xlfn.XLOOKUP($A317&amp;AG$5,'[1]NBA-Data-1980-2019'!$B$1:$B$16305&amp;'[1]NBA-Data-1980-2019'!$A$1:$A$16305,'[1]NBA-Data-1980-2019'!$D$1:$D$16305,"",0)</f>
        <v/>
      </c>
      <c r="AH317" s="2" t="str" cm="1">
        <f t="array" ref="AH317">_xlfn.XLOOKUP($A317&amp;AH$5,'[1]NBA-Data-1980-2019'!$B$1:$B$16305&amp;'[1]NBA-Data-1980-2019'!$A$1:$A$16305,'[1]NBA-Data-1980-2019'!$H$1:$H$16305,"",0)</f>
        <v/>
      </c>
      <c r="AI317" s="2" t="str" cm="1">
        <f t="array" ref="AI317">_xlfn.XLOOKUP($A317&amp;AI$5,'[1]NBA-Data-1980-2019'!$B$1:$B$16305&amp;'[1]NBA-Data-1980-2019'!$A$1:$A$16305,'[1]NBA-Data-1980-2019'!$H$1:$H$16305,"",0)</f>
        <v/>
      </c>
      <c r="AJ317" s="2" t="str" cm="1">
        <f t="array" ref="AJ317">_xlfn.XLOOKUP($A317&amp;AJ$5,'[1]NBA-Data-1980-2019'!$B$1:$B$16305&amp;'[1]NBA-Data-1980-2019'!$A$1:$A$16305,'[1]NBA-Data-1980-2019'!$H$1:$H$16305,"",0)</f>
        <v/>
      </c>
      <c r="AK317" s="2" cm="1">
        <f t="array" ref="AK317">_xlfn.XLOOKUP($A317&amp;AK$5,'[1]NBA-Data-1980-2019'!$B$1:$B$16305&amp;'[1]NBA-Data-1980-2019'!$A$1:$A$16305,'[1]NBA-Data-1980-2019'!$H$1:$H$16305,"",0)</f>
        <v>765</v>
      </c>
      <c r="AL317" s="2" cm="1">
        <f t="array" ref="AL317">_xlfn.XLOOKUP($A317&amp;AL$5,'[1]NBA-Data-1980-2019'!$B$1:$B$16305&amp;'[1]NBA-Data-1980-2019'!$A$1:$A$16305,'[1]NBA-Data-1980-2019'!$H$1:$H$16305,"",0)</f>
        <v>2015</v>
      </c>
      <c r="AM317" s="2" cm="1">
        <f t="array" ref="AM317">_xlfn.XLOOKUP($A317&amp;AM$5,'[1]NBA-Data-1980-2019'!$B$1:$B$16305&amp;'[1]NBA-Data-1980-2019'!$A$1:$A$16305,'[1]NBA-Data-1980-2019'!$H$1:$H$16305,"",0)</f>
        <v>694</v>
      </c>
      <c r="AN317" s="2" cm="1">
        <f t="array" ref="AN317">_xlfn.XLOOKUP($A317&amp;AN$5,'[1]NBA-Data-1980-2019'!$B$1:$B$16305&amp;'[1]NBA-Data-1980-2019'!$A$1:$A$16305,'[1]NBA-Data-1980-2019'!$H$1:$H$16305,"",0)</f>
        <v>940.5</v>
      </c>
      <c r="AO317" s="2" cm="1">
        <f t="array" ref="AO317">_xlfn.XLOOKUP($A317&amp;AO$5,'[1]NBA-Data-1980-2019'!$B$1:$B$16305&amp;'[1]NBA-Data-1980-2019'!$A$1:$A$16305,'[1]NBA-Data-1980-2019'!$H$1:$H$16305,"",0)</f>
        <v>1096</v>
      </c>
      <c r="AP317" s="2" cm="1">
        <f t="array" ref="AP317">_xlfn.XLOOKUP($A317&amp;AP$5,'[1]NBA-Data-1980-2019'!$B$1:$B$16305&amp;'[1]NBA-Data-1980-2019'!$A$1:$A$16305,'[1]NBA-Data-1980-2019'!$H$1:$H$16305,"",0)</f>
        <v>707.2</v>
      </c>
      <c r="AQ317" s="2" cm="1">
        <f t="array" ref="AQ317">_xlfn.XLOOKUP($A317&amp;AQ$5,'[1]NBA-Data-1980-2019'!$B$1:$B$16305&amp;'[1]NBA-Data-1980-2019'!$A$1:$A$16305,'[1]NBA-Data-1980-2019'!$H$1:$H$16305,"",0)</f>
        <v>1339.4</v>
      </c>
      <c r="AR317" s="2" cm="1">
        <f t="array" ref="AR317">_xlfn.XLOOKUP($A317&amp;AR$5,'[1]NBA-Data-1980-2019'!$B$1:$B$16305&amp;'[1]NBA-Data-1980-2019'!$A$1:$A$16305,'[1]NBA-Data-1980-2019'!$H$1:$H$16305,"",0)</f>
        <v>41.2</v>
      </c>
      <c r="AS317" s="2" t="str" cm="1">
        <f t="array" ref="AS317">_xlfn.XLOOKUP($A317&amp;AS$5,'[1]NBA-Data-1980-2019'!$B$1:$B$16305&amp;'[1]NBA-Data-1980-2019'!$A$1:$A$16305,'[1]NBA-Data-1980-2019'!$H$1:$H$16305,"",0)</f>
        <v/>
      </c>
      <c r="AT317" s="2" t="str" cm="1">
        <f t="array" ref="AT317">_xlfn.XLOOKUP($A317&amp;AT$5,'[1]NBA-Data-1980-2019'!$B$1:$B$16305&amp;'[1]NBA-Data-1980-2019'!$A$1:$A$16305,'[1]NBA-Data-1980-2019'!$H$1:$H$16305,"",0)</f>
        <v/>
      </c>
      <c r="AU317" s="2" t="str" cm="1">
        <f t="array" ref="AU317">_xlfn.XLOOKUP($A317&amp;AU$5,'[1]NBA-Data-1980-2019'!$B$1:$B$16305&amp;'[1]NBA-Data-1980-2019'!$A$1:$A$16305,'[1]NBA-Data-1980-2019'!$H$1:$H$16305,"",0)</f>
        <v/>
      </c>
      <c r="AV317" s="2" t="str" cm="1">
        <f t="array" ref="AV317">_xlfn.XLOOKUP($A317&amp;AV$5,'[1]NBA-Data-1980-2019'!$B$1:$B$16305&amp;'[1]NBA-Data-1980-2019'!$A$1:$A$16305,'[1]NBA-Data-1980-2019'!$H$1:$H$16305,"",0)</f>
        <v/>
      </c>
      <c r="AW317" s="2" t="str" cm="1">
        <f t="array" ref="AW317">_xlfn.XLOOKUP($A317&amp;AW$5,'[1]NBA-Data-1980-2019'!$B$1:$B$16305&amp;'[1]NBA-Data-1980-2019'!$A$1:$A$16305,'[1]NBA-Data-1980-2019'!$H$1:$H$16305,"",0)</f>
        <v/>
      </c>
      <c r="AX317" s="2" t="str" cm="1">
        <f t="array" ref="AX317">_xlfn.XLOOKUP($A317&amp;AX$5,'[1]NBA-Data-1980-2019'!$B$1:$B$16305&amp;'[1]NBA-Data-1980-2019'!$A$1:$A$16305,'[1]NBA-Data-1980-2019'!$H$1:$H$16305,"",0)</f>
        <v/>
      </c>
      <c r="AY317" s="2" t="str" cm="1">
        <f t="array" ref="AY317">_xlfn.XLOOKUP($A317&amp;AY$5,'[1]NBA-Data-1980-2019'!$B$1:$B$16305&amp;'[1]NBA-Data-1980-2019'!$A$1:$A$16305,'[1]NBA-Data-1980-2019'!$H$1:$H$16305,"",0)</f>
        <v/>
      </c>
      <c r="AZ317" s="2" t="str" cm="1">
        <f t="array" ref="AZ317">_xlfn.XLOOKUP($A317&amp;AZ$5,'[1]NBA-Data-1980-2019'!$B$1:$B$16305&amp;'[1]NBA-Data-1980-2019'!$A$1:$A$16305,'[1]NBA-Data-1980-2019'!$H$1:$H$16305,"",0)</f>
        <v/>
      </c>
      <c r="BA317" s="2" t="str" cm="1">
        <f t="array" ref="BA317">_xlfn.XLOOKUP($A317&amp;BA$5,'[1]NBA-Data-1980-2019'!$B$1:$B$16305&amp;'[1]NBA-Data-1980-2019'!$A$1:$A$16305,'[1]NBA-Data-1980-2019'!$H$1:$H$16305,"",0)</f>
        <v/>
      </c>
      <c r="BB317" s="2" t="str" cm="1">
        <f t="array" ref="BB317">_xlfn.XLOOKUP($A317&amp;BB$5,'[1]NBA-Data-1980-2019'!$B$1:$B$16305&amp;'[1]NBA-Data-1980-2019'!$A$1:$A$16305,'[1]NBA-Data-1980-2019'!$H$1:$H$16305,"",0)</f>
        <v/>
      </c>
      <c r="BC317" s="2" t="str" cm="1">
        <f t="array" ref="BC317">_xlfn.XLOOKUP($A317&amp;BC$5,'[1]NBA-Data-1980-2019'!$B$1:$B$16305&amp;'[1]NBA-Data-1980-2019'!$A$1:$A$16305,'[1]NBA-Data-1980-2019'!$H$1:$H$16305,"",0)</f>
        <v/>
      </c>
      <c r="BD317" s="2" t="str" cm="1">
        <f t="array" ref="BD317">_xlfn.XLOOKUP($A317&amp;BD$5,'[1]NBA-Data-1980-2019'!$B$1:$B$16305&amp;'[1]NBA-Data-1980-2019'!$A$1:$A$16305,'[1]NBA-Data-1980-2019'!$H$1:$H$16305,"",0)</f>
        <v/>
      </c>
      <c r="BE317" s="2" t="str" cm="1">
        <f t="array" ref="BE317">_xlfn.XLOOKUP($A317&amp;BE$5,'[1]NBA-Data-1980-2019'!$B$1:$B$16305&amp;'[1]NBA-Data-1980-2019'!$A$1:$A$16305,'[1]NBA-Data-1980-2019'!$H$1:$H$16305,"",0)</f>
        <v/>
      </c>
      <c r="BF317" s="2" t="str" cm="1">
        <f t="array" ref="BF317">_xlfn.XLOOKUP($A317&amp;BF$5,'[1]NBA-Data-1980-2019'!$B$1:$B$16305&amp;'[1]NBA-Data-1980-2019'!$A$1:$A$16305,'[1]NBA-Data-1980-2019'!$H$1:$H$16305,"",0)</f>
        <v/>
      </c>
      <c r="BG317" s="2" t="str" cm="1">
        <f t="array" ref="BG317">_xlfn.XLOOKUP($A317&amp;BG$5,'[1]NBA-Data-1980-2019'!$B$1:$B$16305&amp;'[1]NBA-Data-1980-2019'!$A$1:$A$16305,'[1]NBA-Data-1980-2019'!$H$1:$H$16305,"",0)</f>
        <v/>
      </c>
      <c r="BH317" s="2" t="str" cm="1">
        <f t="array" ref="BH317">_xlfn.XLOOKUP($A317&amp;BH$5,'[1]NBA-Data-1980-2019'!$B$1:$B$16305&amp;'[1]NBA-Data-1980-2019'!$A$1:$A$16305,'[1]NBA-Data-1980-2019'!$H$1:$H$16305,"",0)</f>
        <v/>
      </c>
      <c r="BI317" s="2" t="str" cm="1">
        <f t="array" ref="BI317">_xlfn.XLOOKUP($A317&amp;BI$5,'[1]NBA-Data-1980-2019'!$B$1:$B$16305&amp;'[1]NBA-Data-1980-2019'!$A$1:$A$16305,'[1]NBA-Data-1980-2019'!$H$1:$H$16305,"",0)</f>
        <v/>
      </c>
      <c r="BJ317" s="2" t="str" cm="1">
        <f t="array" ref="BJ317">_xlfn.XLOOKUP($A317&amp;BJ$5,'[1]NBA-Data-1980-2019'!$B$1:$B$16305&amp;'[1]NBA-Data-1980-2019'!$A$1:$A$16305,'[1]NBA-Data-1980-2019'!$H$1:$H$16305,"",0)</f>
        <v/>
      </c>
      <c r="BK317" s="2" t="str" cm="1">
        <f t="array" ref="BK317">_xlfn.XLOOKUP($A317&amp;BK$5,'[1]NBA-Data-1980-2019'!$B$1:$B$16305&amp;'[1]NBA-Data-1980-2019'!$A$1:$A$16305,'[1]NBA-Data-1980-2019'!$H$1:$H$16305,"",0)</f>
        <v/>
      </c>
      <c r="BL317" s="2" t="str" cm="1">
        <f t="array" ref="BL317">_xlfn.XLOOKUP($A317&amp;BL$5,'[1]NBA-Data-1980-2019'!$B$1:$B$16305&amp;'[1]NBA-Data-1980-2019'!$A$1:$A$16305,'[1]NBA-Data-1980-2019'!$H$1:$H$16305,"",0)</f>
        <v/>
      </c>
      <c r="BM317" s="2" t="str" cm="1">
        <f t="array" ref="BM317">_xlfn.XLOOKUP($A317&amp;BM$5,'[1]NBA-Data-1980-2019'!$B$1:$B$16305&amp;'[1]NBA-Data-1980-2019'!$A$1:$A$16305,'[1]NBA-Data-1980-2019'!$H$1:$H$16305,"",0)</f>
        <v/>
      </c>
      <c r="BN317" s="2" t="str" cm="1">
        <f t="array" ref="BN317">_xlfn.XLOOKUP($A317&amp;BN$5,'[1]NBA-Data-1980-2019'!$B$1:$B$16305&amp;'[1]NBA-Data-1980-2019'!$A$1:$A$16305,'[1]NBA-Data-1980-2019'!$F$1:$F$16305,"",0)</f>
        <v/>
      </c>
      <c r="BO317" s="2" t="str" cm="1">
        <f t="array" ref="BO317">_xlfn.XLOOKUP($A317&amp;BO$5,'[1]NBA-Data-1980-2019'!$B$1:$B$16305&amp;'[1]NBA-Data-1980-2019'!$A$1:$A$16305,'[1]NBA-Data-1980-2019'!$F$1:$F$16305,"",0)</f>
        <v/>
      </c>
      <c r="BP317" s="2" t="str" cm="1">
        <f t="array" ref="BP317">_xlfn.XLOOKUP($A317&amp;BP$5,'[1]NBA-Data-1980-2019'!$B$1:$B$16305&amp;'[1]NBA-Data-1980-2019'!$A$1:$A$16305,'[1]NBA-Data-1980-2019'!$F$1:$F$16305,"",0)</f>
        <v/>
      </c>
      <c r="BQ317" s="2" cm="1">
        <f t="array" ref="BQ317">_xlfn.XLOOKUP($A317&amp;BQ$5,'[1]NBA-Data-1980-2019'!$B$1:$B$16305&amp;'[1]NBA-Data-1980-2019'!$A$1:$A$16305,'[1]NBA-Data-1980-2019'!$F$1:$F$16305,"",0)</f>
        <v>10.4</v>
      </c>
      <c r="BR317" s="2" cm="1">
        <f t="array" ref="BR317">_xlfn.XLOOKUP($A317&amp;BR$5,'[1]NBA-Data-1980-2019'!$B$1:$B$16305&amp;'[1]NBA-Data-1980-2019'!$A$1:$A$16305,'[1]NBA-Data-1980-2019'!$F$1:$F$16305,"",0)</f>
        <v>15</v>
      </c>
      <c r="BS317" s="2" cm="1">
        <f t="array" ref="BS317">_xlfn.XLOOKUP($A317&amp;BS$5,'[1]NBA-Data-1980-2019'!$B$1:$B$16305&amp;'[1]NBA-Data-1980-2019'!$A$1:$A$16305,'[1]NBA-Data-1980-2019'!$F$1:$F$16305,"",0)</f>
        <v>13</v>
      </c>
      <c r="BT317" s="2" cm="1">
        <f t="array" ref="BT317">_xlfn.XLOOKUP($A317&amp;BT$5,'[1]NBA-Data-1980-2019'!$B$1:$B$16305&amp;'[1]NBA-Data-1980-2019'!$A$1:$A$16305,'[1]NBA-Data-1980-2019'!$F$1:$F$16305,"",0)</f>
        <v>10.3</v>
      </c>
      <c r="BU317" s="2" cm="1">
        <f t="array" ref="BU317">_xlfn.XLOOKUP($A317&amp;BU$5,'[1]NBA-Data-1980-2019'!$B$1:$B$16305&amp;'[1]NBA-Data-1980-2019'!$A$1:$A$16305,'[1]NBA-Data-1980-2019'!$F$1:$F$16305,"",0)</f>
        <v>15.7</v>
      </c>
      <c r="BV317" s="2" cm="1">
        <f t="array" ref="BV317">_xlfn.XLOOKUP($A317&amp;BV$5,'[1]NBA-Data-1980-2019'!$B$1:$B$16305&amp;'[1]NBA-Data-1980-2019'!$A$1:$A$16305,'[1]NBA-Data-1980-2019'!$F$1:$F$16305,"",0)</f>
        <v>12.6</v>
      </c>
      <c r="BW317" s="2" cm="1">
        <f t="array" ref="BW317">_xlfn.XLOOKUP($A317&amp;BW$5,'[1]NBA-Data-1980-2019'!$B$1:$B$16305&amp;'[1]NBA-Data-1980-2019'!$A$1:$A$16305,'[1]NBA-Data-1980-2019'!$F$1:$F$16305,"",0)</f>
        <v>14.2</v>
      </c>
      <c r="BX317" s="2" cm="1">
        <f t="array" ref="BX317">_xlfn.XLOOKUP($A317&amp;BX$5,'[1]NBA-Data-1980-2019'!$B$1:$B$16305&amp;'[1]NBA-Data-1980-2019'!$A$1:$A$16305,'[1]NBA-Data-1980-2019'!$F$1:$F$16305,"",0)</f>
        <v>12.8</v>
      </c>
      <c r="BY317" s="2" t="str" cm="1">
        <f t="array" ref="BY317">_xlfn.XLOOKUP($A317&amp;BY$5,'[1]NBA-Data-1980-2019'!$B$1:$B$16305&amp;'[1]NBA-Data-1980-2019'!$A$1:$A$16305,'[1]NBA-Data-1980-2019'!$F$1:$F$16305,"",0)</f>
        <v/>
      </c>
      <c r="BZ317" s="2" t="str" cm="1">
        <f t="array" ref="BZ317">_xlfn.XLOOKUP($A317&amp;BZ$5,'[1]NBA-Data-1980-2019'!$B$1:$B$16305&amp;'[1]NBA-Data-1980-2019'!$A$1:$A$16305,'[1]NBA-Data-1980-2019'!$F$1:$F$16305,"",0)</f>
        <v/>
      </c>
      <c r="CA317" s="2" t="str" cm="1">
        <f t="array" ref="CA317">_xlfn.XLOOKUP($A317&amp;CA$5,'[1]NBA-Data-1980-2019'!$B$1:$B$16305&amp;'[1]NBA-Data-1980-2019'!$A$1:$A$16305,'[1]NBA-Data-1980-2019'!$F$1:$F$16305,"",0)</f>
        <v/>
      </c>
      <c r="CB317" s="2" t="str" cm="1">
        <f t="array" ref="CB317">_xlfn.XLOOKUP($A317&amp;CB$5,'[1]NBA-Data-1980-2019'!$B$1:$B$16305&amp;'[1]NBA-Data-1980-2019'!$A$1:$A$16305,'[1]NBA-Data-1980-2019'!$F$1:$F$16305,"",0)</f>
        <v/>
      </c>
      <c r="CC317" s="2" t="str" cm="1">
        <f t="array" ref="CC317">_xlfn.XLOOKUP($A317&amp;CC$5,'[1]NBA-Data-1980-2019'!$B$1:$B$16305&amp;'[1]NBA-Data-1980-2019'!$A$1:$A$16305,'[1]NBA-Data-1980-2019'!$F$1:$F$16305,"",0)</f>
        <v/>
      </c>
      <c r="CD317" s="2" t="str" cm="1">
        <f t="array" ref="CD317">_xlfn.XLOOKUP($A317&amp;CD$5,'[1]NBA-Data-1980-2019'!$B$1:$B$16305&amp;'[1]NBA-Data-1980-2019'!$A$1:$A$16305,'[1]NBA-Data-1980-2019'!$F$1:$F$16305,"",0)</f>
        <v/>
      </c>
      <c r="CE317" s="2" t="str" cm="1">
        <f t="array" ref="CE317">_xlfn.XLOOKUP($A317&amp;CE$5,'[1]NBA-Data-1980-2019'!$B$1:$B$16305&amp;'[1]NBA-Data-1980-2019'!$A$1:$A$16305,'[1]NBA-Data-1980-2019'!$F$1:$F$16305,"",0)</f>
        <v/>
      </c>
      <c r="CF317" s="2" t="str" cm="1">
        <f t="array" ref="CF317">_xlfn.XLOOKUP($A317&amp;CF$5,'[1]NBA-Data-1980-2019'!$B$1:$B$16305&amp;'[1]NBA-Data-1980-2019'!$A$1:$A$16305,'[1]NBA-Data-1980-2019'!$F$1:$F$16305,"",0)</f>
        <v/>
      </c>
      <c r="CG317" s="2" t="str" cm="1">
        <f t="array" ref="CG317">_xlfn.XLOOKUP($A317&amp;CG$5,'[1]NBA-Data-1980-2019'!$B$1:$B$16305&amp;'[1]NBA-Data-1980-2019'!$A$1:$A$16305,'[1]NBA-Data-1980-2019'!$F$1:$F$16305,"",0)</f>
        <v/>
      </c>
      <c r="CH317" s="2" t="str" cm="1">
        <f t="array" ref="CH317">_xlfn.XLOOKUP($A317&amp;CH$5,'[1]NBA-Data-1980-2019'!$B$1:$B$16305&amp;'[1]NBA-Data-1980-2019'!$A$1:$A$16305,'[1]NBA-Data-1980-2019'!$F$1:$F$16305,"",0)</f>
        <v/>
      </c>
      <c r="CI317" s="2" t="str" cm="1">
        <f t="array" ref="CI317">_xlfn.XLOOKUP($A317&amp;CI$5,'[1]NBA-Data-1980-2019'!$B$1:$B$16305&amp;'[1]NBA-Data-1980-2019'!$A$1:$A$16305,'[1]NBA-Data-1980-2019'!$F$1:$F$16305,"",0)</f>
        <v/>
      </c>
      <c r="CJ317" s="2" t="str" cm="1">
        <f t="array" ref="CJ317">_xlfn.XLOOKUP($A317&amp;CJ$5,'[1]NBA-Data-1980-2019'!$B$1:$B$16305&amp;'[1]NBA-Data-1980-2019'!$A$1:$A$16305,'[1]NBA-Data-1980-2019'!$F$1:$F$16305,"",0)</f>
        <v/>
      </c>
      <c r="CK317" s="2" t="str" cm="1">
        <f t="array" ref="CK317">_xlfn.XLOOKUP($A317&amp;CK$5,'[1]NBA-Data-1980-2019'!$B$1:$B$16305&amp;'[1]NBA-Data-1980-2019'!$A$1:$A$16305,'[1]NBA-Data-1980-2019'!$F$1:$F$16305,"",0)</f>
        <v/>
      </c>
      <c r="CL317" s="2" t="str" cm="1">
        <f t="array" ref="CL317">_xlfn.XLOOKUP($A317&amp;CL$5,'[1]NBA-Data-1980-2019'!$B$1:$B$16305&amp;'[1]NBA-Data-1980-2019'!$A$1:$A$16305,'[1]NBA-Data-1980-2019'!$F$1:$F$16305,"",0)</f>
        <v/>
      </c>
      <c r="CM317" s="2" t="str" cm="1">
        <f t="array" ref="CM317">_xlfn.XLOOKUP($A317&amp;CM$5,'[1]NBA-Data-1980-2019'!$B$1:$B$16305&amp;'[1]NBA-Data-1980-2019'!$A$1:$A$16305,'[1]NBA-Data-1980-2019'!$F$1:$F$16305,"",0)</f>
        <v/>
      </c>
      <c r="CN317" s="2" t="str" cm="1">
        <f t="array" ref="CN317">_xlfn.XLOOKUP($A317&amp;CN$5,'[1]NBA-Data-1980-2019'!$B$1:$B$16305&amp;'[1]NBA-Data-1980-2019'!$A$1:$A$16305,'[1]NBA-Data-1980-2019'!$F$1:$F$16305,"",0)</f>
        <v/>
      </c>
      <c r="CO317" s="2" t="str" cm="1">
        <f t="array" ref="CO317">_xlfn.XLOOKUP($A317&amp;CO$5,'[1]NBA-Data-1980-2019'!$B$1:$B$16305&amp;'[1]NBA-Data-1980-2019'!$A$1:$A$16305,'[1]NBA-Data-1980-2019'!$F$1:$F$16305,"",0)</f>
        <v/>
      </c>
      <c r="CP317" s="2" t="str" cm="1">
        <f t="array" ref="CP317">_xlfn.XLOOKUP($A317&amp;CP$5,'[1]NBA-Data-1980-2019'!$B$1:$B$16305&amp;'[1]NBA-Data-1980-2019'!$A$1:$A$16305,'[1]NBA-Data-1980-2019'!$F$1:$F$16305,"",0)</f>
        <v/>
      </c>
      <c r="CQ317" s="2" t="str" cm="1">
        <f t="array" ref="CQ317">_xlfn.XLOOKUP($A317&amp;CQ$5,'[1]NBA-Data-1980-2019'!$B$1:$B$16305&amp;'[1]NBA-Data-1980-2019'!$A$1:$A$16305,'[1]NBA-Data-1980-2019'!$F$1:$F$16305,"",0)</f>
        <v/>
      </c>
      <c r="CR317" s="2" t="str" cm="1">
        <f t="array" ref="CR317">_xlfn.XLOOKUP($A317&amp;CR$5,'[1]NBA-Data-1980-2019'!$B$1:$B$16305&amp;'[1]NBA-Data-1980-2019'!$A$1:$A$16305,'[1]NBA-Data-1980-2019'!$F$1:$F$16305,"",0)</f>
        <v/>
      </c>
      <c r="CS317" s="2" t="str" cm="1">
        <f t="array" ref="CS317">_xlfn.XLOOKUP($A317&amp;CS$5,'[1]NBA-Data-1980-2019'!$B$1:$B$16305&amp;'[1]NBA-Data-1980-2019'!$A$1:$A$16305,'[1]NBA-Data-1980-2019'!$F$1:$F$16305,"",0)</f>
        <v/>
      </c>
      <c r="CU317" s="2" t="str">
        <f>_xlfn.XLOOKUP($A317,TEAMS!$G$1:$G$839,TEAMS!$H$1:$H$839,"",0)</f>
        <v>SF</v>
      </c>
      <c r="CV317" s="2" t="str">
        <f>_xlfn.XLOOKUP($CU317,DASHBOARD!$B$22:$B$27,DASHBOARD!$C$22:$C$27,"",0)</f>
        <v>FORWARD</v>
      </c>
      <c r="CY317" s="63">
        <f>SUMIFS('[1]NBA-Data-1980-2019'!$G$1:$G$16305,'[1]NBA-Data-1980-2019'!$B$1:$B$16305,$A317,'[1]NBA-Data-1980-2019'!$A$1:$A$16305,CY$9)</f>
        <v>0</v>
      </c>
      <c r="CZ317" s="63">
        <f>SUMIFS('[1]NBA-Data-1980-2019'!$G$1:$G$16305,'[1]NBA-Data-1980-2019'!$B$1:$B$16305,$A317,'[1]NBA-Data-1980-2019'!$A$1:$A$16305,CZ$9)</f>
        <v>0</v>
      </c>
      <c r="DA317" s="63">
        <f>SUMIFS('[1]NBA-Data-1980-2019'!$G$1:$G$16305,'[1]NBA-Data-1980-2019'!$B$1:$B$16305,$A317,'[1]NBA-Data-1980-2019'!$A$1:$A$16305,DA$9)</f>
        <v>0</v>
      </c>
      <c r="DB317" s="63">
        <f>SUMIFS('[1]NBA-Data-1980-2019'!$G$1:$G$16305,'[1]NBA-Data-1980-2019'!$B$1:$B$16305,$A317,'[1]NBA-Data-1980-2019'!$A$1:$A$16305,DB$9)</f>
        <v>650000</v>
      </c>
      <c r="DC317" s="63">
        <f>SUMIFS('[1]NBA-Data-1980-2019'!$G$1:$G$16305,'[1]NBA-Data-1980-2019'!$B$1:$B$16305,$A317,'[1]NBA-Data-1980-2019'!$A$1:$A$16305,DC$9)</f>
        <v>845000</v>
      </c>
      <c r="DD317" s="63">
        <f>SUMIFS('[1]NBA-Data-1980-2019'!$G$1:$G$16305,'[1]NBA-Data-1980-2019'!$B$1:$B$16305,$A317,'[1]NBA-Data-1980-2019'!$A$1:$A$16305,DD$9)</f>
        <v>1040000</v>
      </c>
      <c r="DE317" s="63">
        <f>SUMIFS('[1]NBA-Data-1980-2019'!$G$1:$G$16305,'[1]NBA-Data-1980-2019'!$B$1:$B$16305,$A317,'[1]NBA-Data-1980-2019'!$A$1:$A$16305,DE$9)</f>
        <v>0</v>
      </c>
      <c r="DF317" s="63">
        <f>SUMIFS('[1]NBA-Data-1980-2019'!$G$1:$G$16305,'[1]NBA-Data-1980-2019'!$B$1:$B$16305,$A317,'[1]NBA-Data-1980-2019'!$A$1:$A$16305,DF$9)</f>
        <v>1430000</v>
      </c>
      <c r="DG317" s="63">
        <f>SUMIFS('[1]NBA-Data-1980-2019'!$G$1:$G$16305,'[1]NBA-Data-1980-2019'!$B$1:$B$16305,$A317,'[1]NBA-Data-1980-2019'!$A$1:$A$16305,DG$9)</f>
        <v>1000000</v>
      </c>
      <c r="DH317" s="63">
        <f>SUMIFS('[1]NBA-Data-1980-2019'!$G$1:$G$16305,'[1]NBA-Data-1980-2019'!$B$1:$B$16305,$A317,'[1]NBA-Data-1980-2019'!$A$1:$A$16305,DH$9)</f>
        <v>1000000</v>
      </c>
      <c r="DI317" s="63">
        <f>SUMIFS('[1]NBA-Data-1980-2019'!$G$1:$G$16305,'[1]NBA-Data-1980-2019'!$B$1:$B$16305,$A317,'[1]NBA-Data-1980-2019'!$A$1:$A$16305,DI$9)</f>
        <v>0</v>
      </c>
      <c r="DJ317" s="63">
        <f>SUMIFS('[1]NBA-Data-1980-2019'!$G$1:$G$16305,'[1]NBA-Data-1980-2019'!$B$1:$B$16305,$A317,'[1]NBA-Data-1980-2019'!$A$1:$A$16305,DJ$9)</f>
        <v>0</v>
      </c>
      <c r="DK317" s="63">
        <f>SUMIFS('[1]NBA-Data-1980-2019'!$G$1:$G$16305,'[1]NBA-Data-1980-2019'!$B$1:$B$16305,$A317,'[1]NBA-Data-1980-2019'!$A$1:$A$16305,DK$9)</f>
        <v>0</v>
      </c>
      <c r="DL317" s="63">
        <f>SUMIFS('[1]NBA-Data-1980-2019'!$G$1:$G$16305,'[1]NBA-Data-1980-2019'!$B$1:$B$16305,$A317,'[1]NBA-Data-1980-2019'!$A$1:$A$16305,DL$9)</f>
        <v>0</v>
      </c>
      <c r="DM317" s="63">
        <f>SUMIFS('[1]NBA-Data-1980-2019'!$G$1:$G$16305,'[1]NBA-Data-1980-2019'!$B$1:$B$16305,$A317,'[1]NBA-Data-1980-2019'!$A$1:$A$16305,DM$9)</f>
        <v>0</v>
      </c>
      <c r="DN317" s="63">
        <f>SUMIFS('[1]NBA-Data-1980-2019'!$G$1:$G$16305,'[1]NBA-Data-1980-2019'!$B$1:$B$16305,$A317,'[1]NBA-Data-1980-2019'!$A$1:$A$16305,DN$9)</f>
        <v>0</v>
      </c>
      <c r="DO317" s="63">
        <f>SUMIFS('[1]NBA-Data-1980-2019'!$G$1:$G$16305,'[1]NBA-Data-1980-2019'!$B$1:$B$16305,$A317,'[1]NBA-Data-1980-2019'!$A$1:$A$16305,DO$9)</f>
        <v>0</v>
      </c>
      <c r="DP317" s="63">
        <f>SUMIFS('[1]NBA-Data-1980-2019'!$G$1:$G$16305,'[1]NBA-Data-1980-2019'!$B$1:$B$16305,$A317,'[1]NBA-Data-1980-2019'!$A$1:$A$16305,DP$9)</f>
        <v>0</v>
      </c>
      <c r="DQ317" s="63">
        <f>SUMIFS('[1]NBA-Data-1980-2019'!$G$1:$G$16305,'[1]NBA-Data-1980-2019'!$B$1:$B$16305,$A317,'[1]NBA-Data-1980-2019'!$A$1:$A$16305,DQ$9)</f>
        <v>0</v>
      </c>
      <c r="DR317" s="63">
        <f>SUMIFS('[1]NBA-Data-1980-2019'!$G$1:$G$16305,'[1]NBA-Data-1980-2019'!$B$1:$B$16305,$A317,'[1]NBA-Data-1980-2019'!$A$1:$A$16305,DR$9)</f>
        <v>0</v>
      </c>
      <c r="DS317" s="63">
        <f>SUMIFS('[1]NBA-Data-1980-2019'!$G$1:$G$16305,'[1]NBA-Data-1980-2019'!$B$1:$B$16305,$A317,'[1]NBA-Data-1980-2019'!$A$1:$A$16305,DS$9)</f>
        <v>0</v>
      </c>
      <c r="DT317" s="63">
        <f>SUMIFS('[1]NBA-Data-1980-2019'!$G$1:$G$16305,'[1]NBA-Data-1980-2019'!$B$1:$B$16305,$A317,'[1]NBA-Data-1980-2019'!$A$1:$A$16305,DT$9)</f>
        <v>0</v>
      </c>
      <c r="DU317" s="63">
        <f>SUMIFS('[1]NBA-Data-1980-2019'!$G$1:$G$16305,'[1]NBA-Data-1980-2019'!$B$1:$B$16305,$A317,'[1]NBA-Data-1980-2019'!$A$1:$A$16305,DU$9)</f>
        <v>0</v>
      </c>
      <c r="DV317" s="63">
        <f>SUMIFS('[1]NBA-Data-1980-2019'!$G$1:$G$16305,'[1]NBA-Data-1980-2019'!$B$1:$B$16305,$A317,'[1]NBA-Data-1980-2019'!$A$1:$A$16305,DV$9)</f>
        <v>0</v>
      </c>
      <c r="DW317" s="63">
        <f>SUMIFS('[1]NBA-Data-1980-2019'!$G$1:$G$16305,'[1]NBA-Data-1980-2019'!$B$1:$B$16305,$A317,'[1]NBA-Data-1980-2019'!$A$1:$A$16305,DW$9)</f>
        <v>0</v>
      </c>
      <c r="DX317" s="63">
        <f>SUMIFS('[1]NBA-Data-1980-2019'!$G$1:$G$16305,'[1]NBA-Data-1980-2019'!$B$1:$B$16305,$A317,'[1]NBA-Data-1980-2019'!$A$1:$A$16305,DX$9)</f>
        <v>0</v>
      </c>
      <c r="DY317" s="63">
        <f>SUMIFS('[1]NBA-Data-1980-2019'!$G$1:$G$16305,'[1]NBA-Data-1980-2019'!$B$1:$B$16305,$A317,'[1]NBA-Data-1980-2019'!$A$1:$A$16305,DY$9)</f>
        <v>0</v>
      </c>
      <c r="DZ317" s="63">
        <f>SUMIFS('[1]NBA-Data-1980-2019'!$G$1:$G$16305,'[1]NBA-Data-1980-2019'!$B$1:$B$16305,$A317,'[1]NBA-Data-1980-2019'!$A$1:$A$16305,DZ$9)</f>
        <v>0</v>
      </c>
      <c r="EA317" s="63">
        <f>SUMIFS('[1]NBA-Data-1980-2019'!$G$1:$G$16305,'[1]NBA-Data-1980-2019'!$B$1:$B$16305,$A317,'[1]NBA-Data-1980-2019'!$A$1:$A$16305,EA$9)</f>
        <v>0</v>
      </c>
      <c r="EB317" s="63">
        <f>SUMIFS('[1]NBA-Data-1980-2019'!$G$1:$G$16305,'[1]NBA-Data-1980-2019'!$B$1:$B$16305,$A317,'[1]NBA-Data-1980-2019'!$A$1:$A$16305,EB$9)</f>
        <v>0</v>
      </c>
      <c r="EC317" s="63">
        <f>SUMIFS('[1]NBA-Data-1980-2019'!$G$1:$G$16305,'[1]NBA-Data-1980-2019'!$B$1:$B$16305,$A317,'[1]NBA-Data-1980-2019'!$A$1:$A$16305,EC$9)</f>
        <v>0</v>
      </c>
      <c r="ED317" s="63">
        <f>SUMIFS('[1]NBA-Data-1980-2019'!$G$1:$G$16305,'[1]NBA-Data-1980-2019'!$B$1:$B$16305,$A317,'[1]NBA-Data-1980-2019'!$A$1:$A$16305,ED$9)</f>
        <v>0</v>
      </c>
      <c r="EF317" s="1"/>
      <c r="EG317" s="1"/>
      <c r="EH317" s="2" t="s">
        <v>1273</v>
      </c>
      <c r="EI317" s="1"/>
      <c r="EJ317" s="1"/>
      <c r="EK317" s="1"/>
      <c r="EL317" s="1"/>
      <c r="EM317" s="1"/>
      <c r="EN317" s="1"/>
      <c r="EO317" s="58"/>
      <c r="EP317" s="1"/>
      <c r="EQ317" s="1"/>
      <c r="ER317" s="1"/>
      <c r="ES317" s="1"/>
      <c r="ET317" s="1"/>
      <c r="EU317" s="1"/>
      <c r="EV317" s="1"/>
      <c r="EW317" s="58"/>
      <c r="EX317" s="58"/>
      <c r="EY317" s="58"/>
      <c r="EZ317" s="1"/>
      <c r="FA317" s="1"/>
      <c r="FB317" s="58"/>
      <c r="FC317" s="58"/>
      <c r="FD317" s="58"/>
      <c r="FE317" s="58"/>
      <c r="FF317" s="58"/>
      <c r="FG317" s="58"/>
      <c r="FH317" s="58"/>
      <c r="FI317" s="1"/>
    </row>
    <row r="318" spans="1:165" x14ac:dyDescent="0.2">
      <c r="A318" s="2" t="s">
        <v>1138</v>
      </c>
      <c r="B318" s="2" t="str" cm="1">
        <f t="array" ref="B318">_xlfn.XLOOKUP($A318&amp;B$5,'[1]NBA-Data-1980-2019'!$B$1:$B$16305&amp;'[1]NBA-Data-1980-2019'!$A$1:$A$16305,'[1]NBA-Data-1980-2019'!$D$1:$D$16305,"",0)</f>
        <v>CHI</v>
      </c>
      <c r="C318" s="2" t="str" cm="1">
        <f t="array" ref="C318">_xlfn.XLOOKUP($A318&amp;C$5,'[1]NBA-Data-1980-2019'!$B$1:$B$16305&amp;'[1]NBA-Data-1980-2019'!$A$1:$A$16305,'[1]NBA-Data-1980-2019'!$D$1:$D$16305,"",0)</f>
        <v>CHI</v>
      </c>
      <c r="D318" s="2" t="str" cm="1">
        <f t="array" ref="D318">_xlfn.XLOOKUP($A318&amp;D$5,'[1]NBA-Data-1980-2019'!$B$1:$B$16305&amp;'[1]NBA-Data-1980-2019'!$A$1:$A$16305,'[1]NBA-Data-1980-2019'!$D$1:$D$16305,"",0)</f>
        <v>CHI</v>
      </c>
      <c r="E318" s="2" t="str" cm="1">
        <f t="array" ref="E318">_xlfn.XLOOKUP($A318&amp;E$5,'[1]NBA-Data-1980-2019'!$B$1:$B$16305&amp;'[1]NBA-Data-1980-2019'!$A$1:$A$16305,'[1]NBA-Data-1980-2019'!$D$1:$D$16305,"",0)</f>
        <v>CHI</v>
      </c>
      <c r="F318" s="2" t="str" cm="1">
        <f t="array" ref="F318">_xlfn.XLOOKUP($A318&amp;F$5,'[1]NBA-Data-1980-2019'!$B$1:$B$16305&amp;'[1]NBA-Data-1980-2019'!$A$1:$A$16305,'[1]NBA-Data-1980-2019'!$D$1:$D$16305,"",0)</f>
        <v>PHI</v>
      </c>
      <c r="G318" s="2" t="str" cm="1">
        <f t="array" ref="G318">_xlfn.XLOOKUP($A318&amp;G$5,'[1]NBA-Data-1980-2019'!$B$1:$B$16305&amp;'[1]NBA-Data-1980-2019'!$A$1:$A$16305,'[1]NBA-Data-1980-2019'!$D$1:$D$16305,"",0)</f>
        <v>PHI</v>
      </c>
      <c r="H318" s="2" t="str" cm="1">
        <f t="array" ref="H318">_xlfn.XLOOKUP($A318&amp;H$5,'[1]NBA-Data-1980-2019'!$B$1:$B$16305&amp;'[1]NBA-Data-1980-2019'!$A$1:$A$16305,'[1]NBA-Data-1980-2019'!$D$1:$D$16305,"",0)</f>
        <v>PHI</v>
      </c>
      <c r="I318" s="2" t="str" cm="1">
        <f t="array" ref="I318">_xlfn.XLOOKUP($A318&amp;I$5,'[1]NBA-Data-1980-2019'!$B$1:$B$16305&amp;'[1]NBA-Data-1980-2019'!$A$1:$A$16305,'[1]NBA-Data-1980-2019'!$D$1:$D$16305,"",0)</f>
        <v>PHI</v>
      </c>
      <c r="J318" s="2" t="str" cm="1">
        <f t="array" ref="J318">_xlfn.XLOOKUP($A318&amp;J$5,'[1]NBA-Data-1980-2019'!$B$1:$B$16305&amp;'[1]NBA-Data-1980-2019'!$A$1:$A$16305,'[1]NBA-Data-1980-2019'!$D$1:$D$16305,"",0)</f>
        <v>TOT</v>
      </c>
      <c r="K318" s="2" t="str" cm="1">
        <f t="array" ref="K318">_xlfn.XLOOKUP($A318&amp;K$5,'[1]NBA-Data-1980-2019'!$B$1:$B$16305&amp;'[1]NBA-Data-1980-2019'!$A$1:$A$16305,'[1]NBA-Data-1980-2019'!$D$1:$D$16305,"",0)</f>
        <v>MIL</v>
      </c>
      <c r="L318" s="2" t="str" cm="1">
        <f t="array" ref="L318">_xlfn.XLOOKUP($A318&amp;L$5,'[1]NBA-Data-1980-2019'!$B$1:$B$16305&amp;'[1]NBA-Data-1980-2019'!$A$1:$A$16305,'[1]NBA-Data-1980-2019'!$D$1:$D$16305,"",0)</f>
        <v>MIL</v>
      </c>
      <c r="M318" s="2" t="str" cm="1">
        <f t="array" ref="M318">_xlfn.XLOOKUP($A318&amp;M$5,'[1]NBA-Data-1980-2019'!$B$1:$B$16305&amp;'[1]NBA-Data-1980-2019'!$A$1:$A$16305,'[1]NBA-Data-1980-2019'!$D$1:$D$16305,"",0)</f>
        <v>DEN</v>
      </c>
      <c r="N318" s="2" t="str" cm="1">
        <f t="array" ref="N318">_xlfn.XLOOKUP($A318&amp;N$5,'[1]NBA-Data-1980-2019'!$B$1:$B$16305&amp;'[1]NBA-Data-1980-2019'!$A$1:$A$16305,'[1]NBA-Data-1980-2019'!$D$1:$D$16305,"",0)</f>
        <v>PHO</v>
      </c>
      <c r="O318" s="2" t="str" cm="1">
        <f t="array" ref="O318">_xlfn.XLOOKUP($A318&amp;O$5,'[1]NBA-Data-1980-2019'!$B$1:$B$16305&amp;'[1]NBA-Data-1980-2019'!$A$1:$A$16305,'[1]NBA-Data-1980-2019'!$D$1:$D$16305,"",0)</f>
        <v>TOT</v>
      </c>
      <c r="P318" s="2" t="str" cm="1">
        <f t="array" ref="P318">_xlfn.XLOOKUP($A318&amp;P$5,'[1]NBA-Data-1980-2019'!$B$1:$B$16305&amp;'[1]NBA-Data-1980-2019'!$A$1:$A$16305,'[1]NBA-Data-1980-2019'!$D$1:$D$16305,"",0)</f>
        <v>CLE</v>
      </c>
      <c r="Q318" s="2" t="str" cm="1">
        <f t="array" ref="Q318">_xlfn.XLOOKUP($A318&amp;Q$5,'[1]NBA-Data-1980-2019'!$B$1:$B$16305&amp;'[1]NBA-Data-1980-2019'!$A$1:$A$16305,'[1]NBA-Data-1980-2019'!$D$1:$D$16305,"",0)</f>
        <v/>
      </c>
      <c r="R318" s="2" t="str" cm="1">
        <f t="array" ref="R318">_xlfn.XLOOKUP($A318&amp;R$5,'[1]NBA-Data-1980-2019'!$B$1:$B$16305&amp;'[1]NBA-Data-1980-2019'!$A$1:$A$16305,'[1]NBA-Data-1980-2019'!$D$1:$D$16305,"",0)</f>
        <v/>
      </c>
      <c r="S318" s="2" t="str" cm="1">
        <f t="array" ref="S318">_xlfn.XLOOKUP($A318&amp;S$5,'[1]NBA-Data-1980-2019'!$B$1:$B$16305&amp;'[1]NBA-Data-1980-2019'!$A$1:$A$16305,'[1]NBA-Data-1980-2019'!$D$1:$D$16305,"",0)</f>
        <v/>
      </c>
      <c r="T318" s="2" t="str" cm="1">
        <f t="array" ref="T318">_xlfn.XLOOKUP($A318&amp;T$5,'[1]NBA-Data-1980-2019'!$B$1:$B$16305&amp;'[1]NBA-Data-1980-2019'!$A$1:$A$16305,'[1]NBA-Data-1980-2019'!$D$1:$D$16305,"",0)</f>
        <v/>
      </c>
      <c r="U318" s="2" t="str" cm="1">
        <f t="array" ref="U318">_xlfn.XLOOKUP($A318&amp;U$5,'[1]NBA-Data-1980-2019'!$B$1:$B$16305&amp;'[1]NBA-Data-1980-2019'!$A$1:$A$16305,'[1]NBA-Data-1980-2019'!$D$1:$D$16305,"",0)</f>
        <v/>
      </c>
      <c r="V318" s="2" t="str" cm="1">
        <f t="array" ref="V318">_xlfn.XLOOKUP($A318&amp;V$5,'[1]NBA-Data-1980-2019'!$B$1:$B$16305&amp;'[1]NBA-Data-1980-2019'!$A$1:$A$16305,'[1]NBA-Data-1980-2019'!$D$1:$D$16305,"",0)</f>
        <v/>
      </c>
      <c r="W318" s="2" t="str" cm="1">
        <f t="array" ref="W318">_xlfn.XLOOKUP($A318&amp;W$5,'[1]NBA-Data-1980-2019'!$B$1:$B$16305&amp;'[1]NBA-Data-1980-2019'!$A$1:$A$16305,'[1]NBA-Data-1980-2019'!$D$1:$D$16305,"",0)</f>
        <v/>
      </c>
      <c r="X318" s="2" t="str" cm="1">
        <f t="array" ref="X318">_xlfn.XLOOKUP($A318&amp;X$5,'[1]NBA-Data-1980-2019'!$B$1:$B$16305&amp;'[1]NBA-Data-1980-2019'!$A$1:$A$16305,'[1]NBA-Data-1980-2019'!$D$1:$D$16305,"",0)</f>
        <v/>
      </c>
      <c r="Y318" s="2" t="str" cm="1">
        <f t="array" ref="Y318">_xlfn.XLOOKUP($A318&amp;Y$5,'[1]NBA-Data-1980-2019'!$B$1:$B$16305&amp;'[1]NBA-Data-1980-2019'!$A$1:$A$16305,'[1]NBA-Data-1980-2019'!$D$1:$D$16305,"",0)</f>
        <v/>
      </c>
      <c r="Z318" s="2" t="str" cm="1">
        <f t="array" ref="Z318">_xlfn.XLOOKUP($A318&amp;Z$5,'[1]NBA-Data-1980-2019'!$B$1:$B$16305&amp;'[1]NBA-Data-1980-2019'!$A$1:$A$16305,'[1]NBA-Data-1980-2019'!$D$1:$D$16305,"",0)</f>
        <v/>
      </c>
      <c r="AA318" s="2" t="str" cm="1">
        <f t="array" ref="AA318">_xlfn.XLOOKUP($A318&amp;AA$5,'[1]NBA-Data-1980-2019'!$B$1:$B$16305&amp;'[1]NBA-Data-1980-2019'!$A$1:$A$16305,'[1]NBA-Data-1980-2019'!$D$1:$D$16305,"",0)</f>
        <v/>
      </c>
      <c r="AB318" s="2" t="str" cm="1">
        <f t="array" ref="AB318">_xlfn.XLOOKUP($A318&amp;AB$5,'[1]NBA-Data-1980-2019'!$B$1:$B$16305&amp;'[1]NBA-Data-1980-2019'!$A$1:$A$16305,'[1]NBA-Data-1980-2019'!$D$1:$D$16305,"",0)</f>
        <v/>
      </c>
      <c r="AC318" s="2" t="str" cm="1">
        <f t="array" ref="AC318">_xlfn.XLOOKUP($A318&amp;AC$5,'[1]NBA-Data-1980-2019'!$B$1:$B$16305&amp;'[1]NBA-Data-1980-2019'!$A$1:$A$16305,'[1]NBA-Data-1980-2019'!$D$1:$D$16305,"",0)</f>
        <v/>
      </c>
      <c r="AD318" s="2" t="str" cm="1">
        <f t="array" ref="AD318">_xlfn.XLOOKUP($A318&amp;AD$5,'[1]NBA-Data-1980-2019'!$B$1:$B$16305&amp;'[1]NBA-Data-1980-2019'!$A$1:$A$16305,'[1]NBA-Data-1980-2019'!$D$1:$D$16305,"",0)</f>
        <v/>
      </c>
      <c r="AE318" s="2" t="str" cm="1">
        <f t="array" ref="AE318">_xlfn.XLOOKUP($A318&amp;AE$5,'[1]NBA-Data-1980-2019'!$B$1:$B$16305&amp;'[1]NBA-Data-1980-2019'!$A$1:$A$16305,'[1]NBA-Data-1980-2019'!$D$1:$D$16305,"",0)</f>
        <v/>
      </c>
      <c r="AF318" s="2" t="str" cm="1">
        <f t="array" ref="AF318">_xlfn.XLOOKUP($A318&amp;AF$5,'[1]NBA-Data-1980-2019'!$B$1:$B$16305&amp;'[1]NBA-Data-1980-2019'!$A$1:$A$16305,'[1]NBA-Data-1980-2019'!$D$1:$D$16305,"",0)</f>
        <v/>
      </c>
      <c r="AG318" s="2" t="str" cm="1">
        <f t="array" ref="AG318">_xlfn.XLOOKUP($A318&amp;AG$5,'[1]NBA-Data-1980-2019'!$B$1:$B$16305&amp;'[1]NBA-Data-1980-2019'!$A$1:$A$16305,'[1]NBA-Data-1980-2019'!$D$1:$D$16305,"",0)</f>
        <v/>
      </c>
      <c r="AH318" s="2" cm="1">
        <f t="array" ref="AH318">_xlfn.XLOOKUP($A318&amp;AH$5,'[1]NBA-Data-1980-2019'!$B$1:$B$16305&amp;'[1]NBA-Data-1980-2019'!$A$1:$A$16305,'[1]NBA-Data-1980-2019'!$H$1:$H$16305,"",0)</f>
        <v>336.59999999999997</v>
      </c>
      <c r="AI318" s="2" cm="1">
        <f t="array" ref="AI318">_xlfn.XLOOKUP($A318&amp;AI$5,'[1]NBA-Data-1980-2019'!$B$1:$B$16305&amp;'[1]NBA-Data-1980-2019'!$A$1:$A$16305,'[1]NBA-Data-1980-2019'!$H$1:$H$16305,"",0)</f>
        <v>693</v>
      </c>
      <c r="AJ318" s="2" cm="1">
        <f t="array" ref="AJ318">_xlfn.XLOOKUP($A318&amp;AJ$5,'[1]NBA-Data-1980-2019'!$B$1:$B$16305&amp;'[1]NBA-Data-1980-2019'!$A$1:$A$16305,'[1]NBA-Data-1980-2019'!$H$1:$H$16305,"",0)</f>
        <v>1370.3</v>
      </c>
      <c r="AK318" s="2" cm="1">
        <f t="array" ref="AK318">_xlfn.XLOOKUP($A318&amp;AK$5,'[1]NBA-Data-1980-2019'!$B$1:$B$16305&amp;'[1]NBA-Data-1980-2019'!$A$1:$A$16305,'[1]NBA-Data-1980-2019'!$H$1:$H$16305,"",0)</f>
        <v>638.4</v>
      </c>
      <c r="AL318" s="2" cm="1">
        <f t="array" ref="AL318">_xlfn.XLOOKUP($A318&amp;AL$5,'[1]NBA-Data-1980-2019'!$B$1:$B$16305&amp;'[1]NBA-Data-1980-2019'!$A$1:$A$16305,'[1]NBA-Data-1980-2019'!$H$1:$H$16305,"",0)</f>
        <v>1778.7</v>
      </c>
      <c r="AM318" s="2" cm="1">
        <f t="array" ref="AM318">_xlfn.XLOOKUP($A318&amp;AM$5,'[1]NBA-Data-1980-2019'!$B$1:$B$16305&amp;'[1]NBA-Data-1980-2019'!$A$1:$A$16305,'[1]NBA-Data-1980-2019'!$H$1:$H$16305,"",0)</f>
        <v>192.4</v>
      </c>
      <c r="AN318" s="2" cm="1">
        <f t="array" ref="AN318">_xlfn.XLOOKUP($A318&amp;AN$5,'[1]NBA-Data-1980-2019'!$B$1:$B$16305&amp;'[1]NBA-Data-1980-2019'!$A$1:$A$16305,'[1]NBA-Data-1980-2019'!$H$1:$H$16305,"",0)</f>
        <v>1314.3999999999999</v>
      </c>
      <c r="AO318" s="2" cm="1">
        <f t="array" ref="AO318">_xlfn.XLOOKUP($A318&amp;AO$5,'[1]NBA-Data-1980-2019'!$B$1:$B$16305&amp;'[1]NBA-Data-1980-2019'!$A$1:$A$16305,'[1]NBA-Data-1980-2019'!$H$1:$H$16305,"",0)</f>
        <v>800.40000000000009</v>
      </c>
      <c r="AP318" s="2" cm="1">
        <f t="array" ref="AP318">_xlfn.XLOOKUP($A318&amp;AP$5,'[1]NBA-Data-1980-2019'!$B$1:$B$16305&amp;'[1]NBA-Data-1980-2019'!$A$1:$A$16305,'[1]NBA-Data-1980-2019'!$H$1:$H$16305,"",0)</f>
        <v>46.199999999999996</v>
      </c>
      <c r="AQ318" s="2" cm="1">
        <f t="array" ref="AQ318">_xlfn.XLOOKUP($A318&amp;AQ$5,'[1]NBA-Data-1980-2019'!$B$1:$B$16305&amp;'[1]NBA-Data-1980-2019'!$A$1:$A$16305,'[1]NBA-Data-1980-2019'!$H$1:$H$16305,"",0)</f>
        <v>1489.1999999999998</v>
      </c>
      <c r="AR318" s="2" cm="1">
        <f t="array" ref="AR318">_xlfn.XLOOKUP($A318&amp;AR$5,'[1]NBA-Data-1980-2019'!$B$1:$B$16305&amp;'[1]NBA-Data-1980-2019'!$A$1:$A$16305,'[1]NBA-Data-1980-2019'!$H$1:$H$16305,"",0)</f>
        <v>1273.8</v>
      </c>
      <c r="AS318" s="2" cm="1">
        <f t="array" ref="AS318">_xlfn.XLOOKUP($A318&amp;AS$5,'[1]NBA-Data-1980-2019'!$B$1:$B$16305&amp;'[1]NBA-Data-1980-2019'!$A$1:$A$16305,'[1]NBA-Data-1980-2019'!$H$1:$H$16305,"",0)</f>
        <v>738</v>
      </c>
      <c r="AT318" s="2" cm="1">
        <f t="array" ref="AT318">_xlfn.XLOOKUP($A318&amp;AT$5,'[1]NBA-Data-1980-2019'!$B$1:$B$16305&amp;'[1]NBA-Data-1980-2019'!$A$1:$A$16305,'[1]NBA-Data-1980-2019'!$H$1:$H$16305,"",0)</f>
        <v>869.4</v>
      </c>
      <c r="AU318" s="2" cm="1">
        <f t="array" ref="AU318">_xlfn.XLOOKUP($A318&amp;AU$5,'[1]NBA-Data-1980-2019'!$B$1:$B$16305&amp;'[1]NBA-Data-1980-2019'!$A$1:$A$16305,'[1]NBA-Data-1980-2019'!$H$1:$H$16305,"",0)</f>
        <v>528.9</v>
      </c>
      <c r="AV318" s="2" cm="1">
        <f t="array" ref="AV318">_xlfn.XLOOKUP($A318&amp;AV$5,'[1]NBA-Data-1980-2019'!$B$1:$B$16305&amp;'[1]NBA-Data-1980-2019'!$A$1:$A$16305,'[1]NBA-Data-1980-2019'!$H$1:$H$16305,"",0)</f>
        <v>152</v>
      </c>
      <c r="AW318" s="2" t="str" cm="1">
        <f t="array" ref="AW318">_xlfn.XLOOKUP($A318&amp;AW$5,'[1]NBA-Data-1980-2019'!$B$1:$B$16305&amp;'[1]NBA-Data-1980-2019'!$A$1:$A$16305,'[1]NBA-Data-1980-2019'!$H$1:$H$16305,"",0)</f>
        <v/>
      </c>
      <c r="AX318" s="2" t="str" cm="1">
        <f t="array" ref="AX318">_xlfn.XLOOKUP($A318&amp;AX$5,'[1]NBA-Data-1980-2019'!$B$1:$B$16305&amp;'[1]NBA-Data-1980-2019'!$A$1:$A$16305,'[1]NBA-Data-1980-2019'!$H$1:$H$16305,"",0)</f>
        <v/>
      </c>
      <c r="AY318" s="2" t="str" cm="1">
        <f t="array" ref="AY318">_xlfn.XLOOKUP($A318&amp;AY$5,'[1]NBA-Data-1980-2019'!$B$1:$B$16305&amp;'[1]NBA-Data-1980-2019'!$A$1:$A$16305,'[1]NBA-Data-1980-2019'!$H$1:$H$16305,"",0)</f>
        <v/>
      </c>
      <c r="AZ318" s="2" t="str" cm="1">
        <f t="array" ref="AZ318">_xlfn.XLOOKUP($A318&amp;AZ$5,'[1]NBA-Data-1980-2019'!$B$1:$B$16305&amp;'[1]NBA-Data-1980-2019'!$A$1:$A$16305,'[1]NBA-Data-1980-2019'!$H$1:$H$16305,"",0)</f>
        <v/>
      </c>
      <c r="BA318" s="2" t="str" cm="1">
        <f t="array" ref="BA318">_xlfn.XLOOKUP($A318&amp;BA$5,'[1]NBA-Data-1980-2019'!$B$1:$B$16305&amp;'[1]NBA-Data-1980-2019'!$A$1:$A$16305,'[1]NBA-Data-1980-2019'!$H$1:$H$16305,"",0)</f>
        <v/>
      </c>
      <c r="BB318" s="2" t="str" cm="1">
        <f t="array" ref="BB318">_xlfn.XLOOKUP($A318&amp;BB$5,'[1]NBA-Data-1980-2019'!$B$1:$B$16305&amp;'[1]NBA-Data-1980-2019'!$A$1:$A$16305,'[1]NBA-Data-1980-2019'!$H$1:$H$16305,"",0)</f>
        <v/>
      </c>
      <c r="BC318" s="2" t="str" cm="1">
        <f t="array" ref="BC318">_xlfn.XLOOKUP($A318&amp;BC$5,'[1]NBA-Data-1980-2019'!$B$1:$B$16305&amp;'[1]NBA-Data-1980-2019'!$A$1:$A$16305,'[1]NBA-Data-1980-2019'!$H$1:$H$16305,"",0)</f>
        <v/>
      </c>
      <c r="BD318" s="2" t="str" cm="1">
        <f t="array" ref="BD318">_xlfn.XLOOKUP($A318&amp;BD$5,'[1]NBA-Data-1980-2019'!$B$1:$B$16305&amp;'[1]NBA-Data-1980-2019'!$A$1:$A$16305,'[1]NBA-Data-1980-2019'!$H$1:$H$16305,"",0)</f>
        <v/>
      </c>
      <c r="BE318" s="2" t="str" cm="1">
        <f t="array" ref="BE318">_xlfn.XLOOKUP($A318&amp;BE$5,'[1]NBA-Data-1980-2019'!$B$1:$B$16305&amp;'[1]NBA-Data-1980-2019'!$A$1:$A$16305,'[1]NBA-Data-1980-2019'!$H$1:$H$16305,"",0)</f>
        <v/>
      </c>
      <c r="BF318" s="2" t="str" cm="1">
        <f t="array" ref="BF318">_xlfn.XLOOKUP($A318&amp;BF$5,'[1]NBA-Data-1980-2019'!$B$1:$B$16305&amp;'[1]NBA-Data-1980-2019'!$A$1:$A$16305,'[1]NBA-Data-1980-2019'!$H$1:$H$16305,"",0)</f>
        <v/>
      </c>
      <c r="BG318" s="2" t="str" cm="1">
        <f t="array" ref="BG318">_xlfn.XLOOKUP($A318&amp;BG$5,'[1]NBA-Data-1980-2019'!$B$1:$B$16305&amp;'[1]NBA-Data-1980-2019'!$A$1:$A$16305,'[1]NBA-Data-1980-2019'!$H$1:$H$16305,"",0)</f>
        <v/>
      </c>
      <c r="BH318" s="2" t="str" cm="1">
        <f t="array" ref="BH318">_xlfn.XLOOKUP($A318&amp;BH$5,'[1]NBA-Data-1980-2019'!$B$1:$B$16305&amp;'[1]NBA-Data-1980-2019'!$A$1:$A$16305,'[1]NBA-Data-1980-2019'!$H$1:$H$16305,"",0)</f>
        <v/>
      </c>
      <c r="BI318" s="2" t="str" cm="1">
        <f t="array" ref="BI318">_xlfn.XLOOKUP($A318&amp;BI$5,'[1]NBA-Data-1980-2019'!$B$1:$B$16305&amp;'[1]NBA-Data-1980-2019'!$A$1:$A$16305,'[1]NBA-Data-1980-2019'!$H$1:$H$16305,"",0)</f>
        <v/>
      </c>
      <c r="BJ318" s="2" t="str" cm="1">
        <f t="array" ref="BJ318">_xlfn.XLOOKUP($A318&amp;BJ$5,'[1]NBA-Data-1980-2019'!$B$1:$B$16305&amp;'[1]NBA-Data-1980-2019'!$A$1:$A$16305,'[1]NBA-Data-1980-2019'!$H$1:$H$16305,"",0)</f>
        <v/>
      </c>
      <c r="BK318" s="2" t="str" cm="1">
        <f t="array" ref="BK318">_xlfn.XLOOKUP($A318&amp;BK$5,'[1]NBA-Data-1980-2019'!$B$1:$B$16305&amp;'[1]NBA-Data-1980-2019'!$A$1:$A$16305,'[1]NBA-Data-1980-2019'!$H$1:$H$16305,"",0)</f>
        <v/>
      </c>
      <c r="BL318" s="2" t="str" cm="1">
        <f t="array" ref="BL318">_xlfn.XLOOKUP($A318&amp;BL$5,'[1]NBA-Data-1980-2019'!$B$1:$B$16305&amp;'[1]NBA-Data-1980-2019'!$A$1:$A$16305,'[1]NBA-Data-1980-2019'!$H$1:$H$16305,"",0)</f>
        <v/>
      </c>
      <c r="BM318" s="2" t="str" cm="1">
        <f t="array" ref="BM318">_xlfn.XLOOKUP($A318&amp;BM$5,'[1]NBA-Data-1980-2019'!$B$1:$B$16305&amp;'[1]NBA-Data-1980-2019'!$A$1:$A$16305,'[1]NBA-Data-1980-2019'!$H$1:$H$16305,"",0)</f>
        <v/>
      </c>
      <c r="BN318" s="2" cm="1">
        <f t="array" ref="BN318">_xlfn.XLOOKUP($A318&amp;BN$5,'[1]NBA-Data-1980-2019'!$B$1:$B$16305&amp;'[1]NBA-Data-1980-2019'!$A$1:$A$16305,'[1]NBA-Data-1980-2019'!$F$1:$F$16305,"",0)</f>
        <v>14.7</v>
      </c>
      <c r="BO318" s="2" cm="1">
        <f t="array" ref="BO318">_xlfn.XLOOKUP($A318&amp;BO$5,'[1]NBA-Data-1980-2019'!$B$1:$B$16305&amp;'[1]NBA-Data-1980-2019'!$A$1:$A$16305,'[1]NBA-Data-1980-2019'!$F$1:$F$16305,"",0)</f>
        <v>14.6</v>
      </c>
      <c r="BP318" s="2" cm="1">
        <f t="array" ref="BP318">_xlfn.XLOOKUP($A318&amp;BP$5,'[1]NBA-Data-1980-2019'!$B$1:$B$16305&amp;'[1]NBA-Data-1980-2019'!$A$1:$A$16305,'[1]NBA-Data-1980-2019'!$F$1:$F$16305,"",0)</f>
        <v>14.6</v>
      </c>
      <c r="BQ318" s="2" cm="1">
        <f t="array" ref="BQ318">_xlfn.XLOOKUP($A318&amp;BQ$5,'[1]NBA-Data-1980-2019'!$B$1:$B$16305&amp;'[1]NBA-Data-1980-2019'!$A$1:$A$16305,'[1]NBA-Data-1980-2019'!$F$1:$F$16305,"",0)</f>
        <v>15.4</v>
      </c>
      <c r="BR318" s="2" cm="1">
        <f t="array" ref="BR318">_xlfn.XLOOKUP($A318&amp;BR$5,'[1]NBA-Data-1980-2019'!$B$1:$B$16305&amp;'[1]NBA-Data-1980-2019'!$A$1:$A$16305,'[1]NBA-Data-1980-2019'!$F$1:$F$16305,"",0)</f>
        <v>12.6</v>
      </c>
      <c r="BS318" s="2" cm="1">
        <f t="array" ref="BS318">_xlfn.XLOOKUP($A318&amp;BS$5,'[1]NBA-Data-1980-2019'!$B$1:$B$16305&amp;'[1]NBA-Data-1980-2019'!$A$1:$A$16305,'[1]NBA-Data-1980-2019'!$F$1:$F$16305,"",0)</f>
        <v>10.5</v>
      </c>
      <c r="BT318" s="2" cm="1">
        <f t="array" ref="BT318">_xlfn.XLOOKUP($A318&amp;BT$5,'[1]NBA-Data-1980-2019'!$B$1:$B$16305&amp;'[1]NBA-Data-1980-2019'!$A$1:$A$16305,'[1]NBA-Data-1980-2019'!$F$1:$F$16305,"",0)</f>
        <v>13.2</v>
      </c>
      <c r="BU318" s="2" cm="1">
        <f t="array" ref="BU318">_xlfn.XLOOKUP($A318&amp;BU$5,'[1]NBA-Data-1980-2019'!$B$1:$B$16305&amp;'[1]NBA-Data-1980-2019'!$A$1:$A$16305,'[1]NBA-Data-1980-2019'!$F$1:$F$16305,"",0)</f>
        <v>12.1</v>
      </c>
      <c r="BV318" s="2" cm="1">
        <f t="array" ref="BV318">_xlfn.XLOOKUP($A318&amp;BV$5,'[1]NBA-Data-1980-2019'!$B$1:$B$16305&amp;'[1]NBA-Data-1980-2019'!$A$1:$A$16305,'[1]NBA-Data-1980-2019'!$F$1:$F$16305,"",0)</f>
        <v>7.3</v>
      </c>
      <c r="BW318" s="2" cm="1">
        <f t="array" ref="BW318">_xlfn.XLOOKUP($A318&amp;BW$5,'[1]NBA-Data-1980-2019'!$B$1:$B$16305&amp;'[1]NBA-Data-1980-2019'!$A$1:$A$16305,'[1]NBA-Data-1980-2019'!$F$1:$F$16305,"",0)</f>
        <v>15.6</v>
      </c>
      <c r="BX318" s="2" cm="1">
        <f t="array" ref="BX318">_xlfn.XLOOKUP($A318&amp;BX$5,'[1]NBA-Data-1980-2019'!$B$1:$B$16305&amp;'[1]NBA-Data-1980-2019'!$A$1:$A$16305,'[1]NBA-Data-1980-2019'!$F$1:$F$16305,"",0)</f>
        <v>14.2</v>
      </c>
      <c r="BY318" s="2" cm="1">
        <f t="array" ref="BY318">_xlfn.XLOOKUP($A318&amp;BY$5,'[1]NBA-Data-1980-2019'!$B$1:$B$16305&amp;'[1]NBA-Data-1980-2019'!$A$1:$A$16305,'[1]NBA-Data-1980-2019'!$F$1:$F$16305,"",0)</f>
        <v>10.5</v>
      </c>
      <c r="BZ318" s="2" cm="1">
        <f t="array" ref="BZ318">_xlfn.XLOOKUP($A318&amp;BZ$5,'[1]NBA-Data-1980-2019'!$B$1:$B$16305&amp;'[1]NBA-Data-1980-2019'!$A$1:$A$16305,'[1]NBA-Data-1980-2019'!$F$1:$F$16305,"",0)</f>
        <v>9.6999999999999993</v>
      </c>
      <c r="CA318" s="2" cm="1">
        <f t="array" ref="CA318">_xlfn.XLOOKUP($A318&amp;CA$5,'[1]NBA-Data-1980-2019'!$B$1:$B$16305&amp;'[1]NBA-Data-1980-2019'!$A$1:$A$16305,'[1]NBA-Data-1980-2019'!$F$1:$F$16305,"",0)</f>
        <v>14.4</v>
      </c>
      <c r="CB318" s="2" cm="1">
        <f t="array" ref="CB318">_xlfn.XLOOKUP($A318&amp;CB$5,'[1]NBA-Data-1980-2019'!$B$1:$B$16305&amp;'[1]NBA-Data-1980-2019'!$A$1:$A$16305,'[1]NBA-Data-1980-2019'!$F$1:$F$16305,"",0)</f>
        <v>6.8</v>
      </c>
      <c r="CC318" s="2" t="str" cm="1">
        <f t="array" ref="CC318">_xlfn.XLOOKUP($A318&amp;CC$5,'[1]NBA-Data-1980-2019'!$B$1:$B$16305&amp;'[1]NBA-Data-1980-2019'!$A$1:$A$16305,'[1]NBA-Data-1980-2019'!$F$1:$F$16305,"",0)</f>
        <v/>
      </c>
      <c r="CD318" s="2" t="str" cm="1">
        <f t="array" ref="CD318">_xlfn.XLOOKUP($A318&amp;CD$5,'[1]NBA-Data-1980-2019'!$B$1:$B$16305&amp;'[1]NBA-Data-1980-2019'!$A$1:$A$16305,'[1]NBA-Data-1980-2019'!$F$1:$F$16305,"",0)</f>
        <v/>
      </c>
      <c r="CE318" s="2" t="str" cm="1">
        <f t="array" ref="CE318">_xlfn.XLOOKUP($A318&amp;CE$5,'[1]NBA-Data-1980-2019'!$B$1:$B$16305&amp;'[1]NBA-Data-1980-2019'!$A$1:$A$16305,'[1]NBA-Data-1980-2019'!$F$1:$F$16305,"",0)</f>
        <v/>
      </c>
      <c r="CF318" s="2" t="str" cm="1">
        <f t="array" ref="CF318">_xlfn.XLOOKUP($A318&amp;CF$5,'[1]NBA-Data-1980-2019'!$B$1:$B$16305&amp;'[1]NBA-Data-1980-2019'!$A$1:$A$16305,'[1]NBA-Data-1980-2019'!$F$1:$F$16305,"",0)</f>
        <v/>
      </c>
      <c r="CG318" s="2" t="str" cm="1">
        <f t="array" ref="CG318">_xlfn.XLOOKUP($A318&amp;CG$5,'[1]NBA-Data-1980-2019'!$B$1:$B$16305&amp;'[1]NBA-Data-1980-2019'!$A$1:$A$16305,'[1]NBA-Data-1980-2019'!$F$1:$F$16305,"",0)</f>
        <v/>
      </c>
      <c r="CH318" s="2" t="str" cm="1">
        <f t="array" ref="CH318">_xlfn.XLOOKUP($A318&amp;CH$5,'[1]NBA-Data-1980-2019'!$B$1:$B$16305&amp;'[1]NBA-Data-1980-2019'!$A$1:$A$16305,'[1]NBA-Data-1980-2019'!$F$1:$F$16305,"",0)</f>
        <v/>
      </c>
      <c r="CI318" s="2" t="str" cm="1">
        <f t="array" ref="CI318">_xlfn.XLOOKUP($A318&amp;CI$5,'[1]NBA-Data-1980-2019'!$B$1:$B$16305&amp;'[1]NBA-Data-1980-2019'!$A$1:$A$16305,'[1]NBA-Data-1980-2019'!$F$1:$F$16305,"",0)</f>
        <v/>
      </c>
      <c r="CJ318" s="2" t="str" cm="1">
        <f t="array" ref="CJ318">_xlfn.XLOOKUP($A318&amp;CJ$5,'[1]NBA-Data-1980-2019'!$B$1:$B$16305&amp;'[1]NBA-Data-1980-2019'!$A$1:$A$16305,'[1]NBA-Data-1980-2019'!$F$1:$F$16305,"",0)</f>
        <v/>
      </c>
      <c r="CK318" s="2" t="str" cm="1">
        <f t="array" ref="CK318">_xlfn.XLOOKUP($A318&amp;CK$5,'[1]NBA-Data-1980-2019'!$B$1:$B$16305&amp;'[1]NBA-Data-1980-2019'!$A$1:$A$16305,'[1]NBA-Data-1980-2019'!$F$1:$F$16305,"",0)</f>
        <v/>
      </c>
      <c r="CL318" s="2" t="str" cm="1">
        <f t="array" ref="CL318">_xlfn.XLOOKUP($A318&amp;CL$5,'[1]NBA-Data-1980-2019'!$B$1:$B$16305&amp;'[1]NBA-Data-1980-2019'!$A$1:$A$16305,'[1]NBA-Data-1980-2019'!$F$1:$F$16305,"",0)</f>
        <v/>
      </c>
      <c r="CM318" s="2" t="str" cm="1">
        <f t="array" ref="CM318">_xlfn.XLOOKUP($A318&amp;CM$5,'[1]NBA-Data-1980-2019'!$B$1:$B$16305&amp;'[1]NBA-Data-1980-2019'!$A$1:$A$16305,'[1]NBA-Data-1980-2019'!$F$1:$F$16305,"",0)</f>
        <v/>
      </c>
      <c r="CN318" s="2" t="str" cm="1">
        <f t="array" ref="CN318">_xlfn.XLOOKUP($A318&amp;CN$5,'[1]NBA-Data-1980-2019'!$B$1:$B$16305&amp;'[1]NBA-Data-1980-2019'!$A$1:$A$16305,'[1]NBA-Data-1980-2019'!$F$1:$F$16305,"",0)</f>
        <v/>
      </c>
      <c r="CO318" s="2" t="str" cm="1">
        <f t="array" ref="CO318">_xlfn.XLOOKUP($A318&amp;CO$5,'[1]NBA-Data-1980-2019'!$B$1:$B$16305&amp;'[1]NBA-Data-1980-2019'!$A$1:$A$16305,'[1]NBA-Data-1980-2019'!$F$1:$F$16305,"",0)</f>
        <v/>
      </c>
      <c r="CP318" s="2" t="str" cm="1">
        <f t="array" ref="CP318">_xlfn.XLOOKUP($A318&amp;CP$5,'[1]NBA-Data-1980-2019'!$B$1:$B$16305&amp;'[1]NBA-Data-1980-2019'!$A$1:$A$16305,'[1]NBA-Data-1980-2019'!$F$1:$F$16305,"",0)</f>
        <v/>
      </c>
      <c r="CQ318" s="2" t="str" cm="1">
        <f t="array" ref="CQ318">_xlfn.XLOOKUP($A318&amp;CQ$5,'[1]NBA-Data-1980-2019'!$B$1:$B$16305&amp;'[1]NBA-Data-1980-2019'!$A$1:$A$16305,'[1]NBA-Data-1980-2019'!$F$1:$F$16305,"",0)</f>
        <v/>
      </c>
      <c r="CR318" s="2" t="str" cm="1">
        <f t="array" ref="CR318">_xlfn.XLOOKUP($A318&amp;CR$5,'[1]NBA-Data-1980-2019'!$B$1:$B$16305&amp;'[1]NBA-Data-1980-2019'!$A$1:$A$16305,'[1]NBA-Data-1980-2019'!$F$1:$F$16305,"",0)</f>
        <v/>
      </c>
      <c r="CS318" s="2" t="str" cm="1">
        <f t="array" ref="CS318">_xlfn.XLOOKUP($A318&amp;CS$5,'[1]NBA-Data-1980-2019'!$B$1:$B$16305&amp;'[1]NBA-Data-1980-2019'!$A$1:$A$16305,'[1]NBA-Data-1980-2019'!$F$1:$F$16305,"",0)</f>
        <v/>
      </c>
      <c r="CU318" s="2" t="str">
        <f>_xlfn.XLOOKUP($A318,TEAMS!$G$1:$G$839,TEAMS!$H$1:$H$839,"",0)</f>
        <v>PF</v>
      </c>
      <c r="CV318" s="2" t="str">
        <f>_xlfn.XLOOKUP($CU318,DASHBOARD!$B$22:$B$27,DASHBOARD!$C$22:$C$27,"",0)</f>
        <v>FORWARD</v>
      </c>
      <c r="CY318" s="63">
        <f>SUMIFS('[1]NBA-Data-1980-2019'!$G$1:$G$16305,'[1]NBA-Data-1980-2019'!$B$1:$B$16305,$A318,'[1]NBA-Data-1980-2019'!$A$1:$A$16305,CY$9)</f>
        <v>150000</v>
      </c>
      <c r="CZ318" s="63">
        <f>SUMIFS('[1]NBA-Data-1980-2019'!$G$1:$G$16305,'[1]NBA-Data-1980-2019'!$B$1:$B$16305,$A318,'[1]NBA-Data-1980-2019'!$A$1:$A$16305,CZ$9)</f>
        <v>350000</v>
      </c>
      <c r="DA318" s="63">
        <f>SUMIFS('[1]NBA-Data-1980-2019'!$G$1:$G$16305,'[1]NBA-Data-1980-2019'!$B$1:$B$16305,$A318,'[1]NBA-Data-1980-2019'!$A$1:$A$16305,DA$9)</f>
        <v>613000</v>
      </c>
      <c r="DB318" s="63">
        <f>SUMIFS('[1]NBA-Data-1980-2019'!$G$1:$G$16305,'[1]NBA-Data-1980-2019'!$B$1:$B$16305,$A318,'[1]NBA-Data-1980-2019'!$A$1:$A$16305,DB$9)</f>
        <v>641000</v>
      </c>
      <c r="DC318" s="63">
        <f>SUMIFS('[1]NBA-Data-1980-2019'!$G$1:$G$16305,'[1]NBA-Data-1980-2019'!$B$1:$B$16305,$A318,'[1]NBA-Data-1980-2019'!$A$1:$A$16305,DC$9)</f>
        <v>1500000</v>
      </c>
      <c r="DD318" s="63">
        <f>SUMIFS('[1]NBA-Data-1980-2019'!$G$1:$G$16305,'[1]NBA-Data-1980-2019'!$B$1:$B$16305,$A318,'[1]NBA-Data-1980-2019'!$A$1:$A$16305,DD$9)</f>
        <v>1950000</v>
      </c>
      <c r="DE318" s="63">
        <f>SUMIFS('[1]NBA-Data-1980-2019'!$G$1:$G$16305,'[1]NBA-Data-1980-2019'!$B$1:$B$16305,$A318,'[1]NBA-Data-1980-2019'!$A$1:$A$16305,DE$9)</f>
        <v>2400000</v>
      </c>
      <c r="DF318" s="63">
        <f>SUMIFS('[1]NBA-Data-1980-2019'!$G$1:$G$16305,'[1]NBA-Data-1980-2019'!$B$1:$B$16305,$A318,'[1]NBA-Data-1980-2019'!$A$1:$A$16305,DF$9)</f>
        <v>2850000</v>
      </c>
      <c r="DG318" s="63">
        <f>SUMIFS('[1]NBA-Data-1980-2019'!$G$1:$G$16305,'[1]NBA-Data-1980-2019'!$B$1:$B$16305,$A318,'[1]NBA-Data-1980-2019'!$A$1:$A$16305,DG$9)</f>
        <v>3300000</v>
      </c>
      <c r="DH318" s="63">
        <f>SUMIFS('[1]NBA-Data-1980-2019'!$G$1:$G$16305,'[1]NBA-Data-1980-2019'!$B$1:$B$16305,$A318,'[1]NBA-Data-1980-2019'!$A$1:$A$16305,DH$9)</f>
        <v>3750000</v>
      </c>
      <c r="DI318" s="63">
        <f>SUMIFS('[1]NBA-Data-1980-2019'!$G$1:$G$16305,'[1]NBA-Data-1980-2019'!$B$1:$B$16305,$A318,'[1]NBA-Data-1980-2019'!$A$1:$A$16305,DI$9)</f>
        <v>4200000</v>
      </c>
      <c r="DJ318" s="63">
        <f>SUMIFS('[1]NBA-Data-1980-2019'!$G$1:$G$16305,'[1]NBA-Data-1980-2019'!$B$1:$B$16305,$A318,'[1]NBA-Data-1980-2019'!$A$1:$A$16305,DJ$9)</f>
        <v>4650000</v>
      </c>
      <c r="DK318" s="63">
        <f>SUMIFS('[1]NBA-Data-1980-2019'!$G$1:$G$16305,'[1]NBA-Data-1980-2019'!$B$1:$B$16305,$A318,'[1]NBA-Data-1980-2019'!$A$1:$A$16305,DK$9)</f>
        <v>1030000</v>
      </c>
      <c r="DL318" s="63">
        <f>SUMIFS('[1]NBA-Data-1980-2019'!$G$1:$G$16305,'[1]NBA-Data-1980-2019'!$B$1:$B$16305,$A318,'[1]NBA-Data-1980-2019'!$A$1:$A$16305,DL$9)</f>
        <v>1070000</v>
      </c>
      <c r="DM318" s="63">
        <f>SUMIFS('[1]NBA-Data-1980-2019'!$G$1:$G$16305,'[1]NBA-Data-1980-2019'!$B$1:$B$16305,$A318,'[1]NBA-Data-1980-2019'!$A$1:$A$16305,DM$9)</f>
        <v>1600000</v>
      </c>
      <c r="DN318" s="63">
        <f>SUMIFS('[1]NBA-Data-1980-2019'!$G$1:$G$16305,'[1]NBA-Data-1980-2019'!$B$1:$B$16305,$A318,'[1]NBA-Data-1980-2019'!$A$1:$A$16305,DN$9)</f>
        <v>0</v>
      </c>
      <c r="DO318" s="63">
        <f>SUMIFS('[1]NBA-Data-1980-2019'!$G$1:$G$16305,'[1]NBA-Data-1980-2019'!$B$1:$B$16305,$A318,'[1]NBA-Data-1980-2019'!$A$1:$A$16305,DO$9)</f>
        <v>0</v>
      </c>
      <c r="DP318" s="63">
        <f>SUMIFS('[1]NBA-Data-1980-2019'!$G$1:$G$16305,'[1]NBA-Data-1980-2019'!$B$1:$B$16305,$A318,'[1]NBA-Data-1980-2019'!$A$1:$A$16305,DP$9)</f>
        <v>0</v>
      </c>
      <c r="DQ318" s="63">
        <f>SUMIFS('[1]NBA-Data-1980-2019'!$G$1:$G$16305,'[1]NBA-Data-1980-2019'!$B$1:$B$16305,$A318,'[1]NBA-Data-1980-2019'!$A$1:$A$16305,DQ$9)</f>
        <v>0</v>
      </c>
      <c r="DR318" s="63">
        <f>SUMIFS('[1]NBA-Data-1980-2019'!$G$1:$G$16305,'[1]NBA-Data-1980-2019'!$B$1:$B$16305,$A318,'[1]NBA-Data-1980-2019'!$A$1:$A$16305,DR$9)</f>
        <v>0</v>
      </c>
      <c r="DS318" s="63">
        <f>SUMIFS('[1]NBA-Data-1980-2019'!$G$1:$G$16305,'[1]NBA-Data-1980-2019'!$B$1:$B$16305,$A318,'[1]NBA-Data-1980-2019'!$A$1:$A$16305,DS$9)</f>
        <v>0</v>
      </c>
      <c r="DT318" s="63">
        <f>SUMIFS('[1]NBA-Data-1980-2019'!$G$1:$G$16305,'[1]NBA-Data-1980-2019'!$B$1:$B$16305,$A318,'[1]NBA-Data-1980-2019'!$A$1:$A$16305,DT$9)</f>
        <v>0</v>
      </c>
      <c r="DU318" s="63">
        <f>SUMIFS('[1]NBA-Data-1980-2019'!$G$1:$G$16305,'[1]NBA-Data-1980-2019'!$B$1:$B$16305,$A318,'[1]NBA-Data-1980-2019'!$A$1:$A$16305,DU$9)</f>
        <v>0</v>
      </c>
      <c r="DV318" s="63">
        <f>SUMIFS('[1]NBA-Data-1980-2019'!$G$1:$G$16305,'[1]NBA-Data-1980-2019'!$B$1:$B$16305,$A318,'[1]NBA-Data-1980-2019'!$A$1:$A$16305,DV$9)</f>
        <v>0</v>
      </c>
      <c r="DW318" s="63">
        <f>SUMIFS('[1]NBA-Data-1980-2019'!$G$1:$G$16305,'[1]NBA-Data-1980-2019'!$B$1:$B$16305,$A318,'[1]NBA-Data-1980-2019'!$A$1:$A$16305,DW$9)</f>
        <v>0</v>
      </c>
      <c r="DX318" s="63">
        <f>SUMIFS('[1]NBA-Data-1980-2019'!$G$1:$G$16305,'[1]NBA-Data-1980-2019'!$B$1:$B$16305,$A318,'[1]NBA-Data-1980-2019'!$A$1:$A$16305,DX$9)</f>
        <v>0</v>
      </c>
      <c r="DY318" s="63">
        <f>SUMIFS('[1]NBA-Data-1980-2019'!$G$1:$G$16305,'[1]NBA-Data-1980-2019'!$B$1:$B$16305,$A318,'[1]NBA-Data-1980-2019'!$A$1:$A$16305,DY$9)</f>
        <v>0</v>
      </c>
      <c r="DZ318" s="63">
        <f>SUMIFS('[1]NBA-Data-1980-2019'!$G$1:$G$16305,'[1]NBA-Data-1980-2019'!$B$1:$B$16305,$A318,'[1]NBA-Data-1980-2019'!$A$1:$A$16305,DZ$9)</f>
        <v>0</v>
      </c>
      <c r="EA318" s="63">
        <f>SUMIFS('[1]NBA-Data-1980-2019'!$G$1:$G$16305,'[1]NBA-Data-1980-2019'!$B$1:$B$16305,$A318,'[1]NBA-Data-1980-2019'!$A$1:$A$16305,EA$9)</f>
        <v>0</v>
      </c>
      <c r="EB318" s="63">
        <f>SUMIFS('[1]NBA-Data-1980-2019'!$G$1:$G$16305,'[1]NBA-Data-1980-2019'!$B$1:$B$16305,$A318,'[1]NBA-Data-1980-2019'!$A$1:$A$16305,EB$9)</f>
        <v>0</v>
      </c>
      <c r="EC318" s="63">
        <f>SUMIFS('[1]NBA-Data-1980-2019'!$G$1:$G$16305,'[1]NBA-Data-1980-2019'!$B$1:$B$16305,$A318,'[1]NBA-Data-1980-2019'!$A$1:$A$16305,EC$9)</f>
        <v>0</v>
      </c>
      <c r="ED318" s="63">
        <f>SUMIFS('[1]NBA-Data-1980-2019'!$G$1:$G$16305,'[1]NBA-Data-1980-2019'!$B$1:$B$16305,$A318,'[1]NBA-Data-1980-2019'!$A$1:$A$16305,ED$9)</f>
        <v>0</v>
      </c>
      <c r="EH318" s="2" t="s">
        <v>1482</v>
      </c>
    </row>
    <row r="319" spans="1:165" x14ac:dyDescent="0.2">
      <c r="A319" s="2" t="s">
        <v>1070</v>
      </c>
      <c r="B319" s="2" t="str" cm="1">
        <f t="array" ref="B319">_xlfn.XLOOKUP($A319&amp;B$5,'[1]NBA-Data-1980-2019'!$B$1:$B$16305&amp;'[1]NBA-Data-1980-2019'!$A$1:$A$16305,'[1]NBA-Data-1980-2019'!$D$1:$D$16305,"",0)</f>
        <v>CHI</v>
      </c>
      <c r="C319" s="2" t="str" cm="1">
        <f t="array" ref="C319">_xlfn.XLOOKUP($A319&amp;C$5,'[1]NBA-Data-1980-2019'!$B$1:$B$16305&amp;'[1]NBA-Data-1980-2019'!$A$1:$A$16305,'[1]NBA-Data-1980-2019'!$D$1:$D$16305,"",0)</f>
        <v>CHI</v>
      </c>
      <c r="D319" s="2" t="str" cm="1">
        <f t="array" ref="D319">_xlfn.XLOOKUP($A319&amp;D$5,'[1]NBA-Data-1980-2019'!$B$1:$B$16305&amp;'[1]NBA-Data-1980-2019'!$A$1:$A$16305,'[1]NBA-Data-1980-2019'!$D$1:$D$16305,"",0)</f>
        <v>CHI</v>
      </c>
      <c r="E319" s="2" t="str" cm="1">
        <f t="array" ref="E319">_xlfn.XLOOKUP($A319&amp;E$5,'[1]NBA-Data-1980-2019'!$B$1:$B$16305&amp;'[1]NBA-Data-1980-2019'!$A$1:$A$16305,'[1]NBA-Data-1980-2019'!$D$1:$D$16305,"",0)</f>
        <v>CHI</v>
      </c>
      <c r="F319" s="2" t="str" cm="1">
        <f t="array" ref="F319">_xlfn.XLOOKUP($A319&amp;F$5,'[1]NBA-Data-1980-2019'!$B$1:$B$16305&amp;'[1]NBA-Data-1980-2019'!$A$1:$A$16305,'[1]NBA-Data-1980-2019'!$D$1:$D$16305,"",0)</f>
        <v>CHI</v>
      </c>
      <c r="G319" s="2" t="str" cm="1">
        <f t="array" ref="G319">_xlfn.XLOOKUP($A319&amp;G$5,'[1]NBA-Data-1980-2019'!$B$1:$B$16305&amp;'[1]NBA-Data-1980-2019'!$A$1:$A$16305,'[1]NBA-Data-1980-2019'!$D$1:$D$16305,"",0)</f>
        <v>CHI</v>
      </c>
      <c r="H319" s="2" t="str" cm="1">
        <f t="array" ref="H319">_xlfn.XLOOKUP($A319&amp;H$5,'[1]NBA-Data-1980-2019'!$B$1:$B$16305&amp;'[1]NBA-Data-1980-2019'!$A$1:$A$16305,'[1]NBA-Data-1980-2019'!$D$1:$D$16305,"",0)</f>
        <v>CHI</v>
      </c>
      <c r="I319" s="2" t="str" cm="1">
        <f t="array" ref="I319">_xlfn.XLOOKUP($A319&amp;I$5,'[1]NBA-Data-1980-2019'!$B$1:$B$16305&amp;'[1]NBA-Data-1980-2019'!$A$1:$A$16305,'[1]NBA-Data-1980-2019'!$D$1:$D$16305,"",0)</f>
        <v>CHI</v>
      </c>
      <c r="J319" s="2" t="str" cm="1">
        <f t="array" ref="J319">_xlfn.XLOOKUP($A319&amp;J$5,'[1]NBA-Data-1980-2019'!$B$1:$B$16305&amp;'[1]NBA-Data-1980-2019'!$A$1:$A$16305,'[1]NBA-Data-1980-2019'!$D$1:$D$16305,"",0)</f>
        <v>HOU</v>
      </c>
      <c r="K319" s="2" t="str" cm="1">
        <f t="array" ref="K319">_xlfn.XLOOKUP($A319&amp;K$5,'[1]NBA-Data-1980-2019'!$B$1:$B$16305&amp;'[1]NBA-Data-1980-2019'!$A$1:$A$16305,'[1]NBA-Data-1980-2019'!$D$1:$D$16305,"",0)</f>
        <v>POR</v>
      </c>
      <c r="L319" s="2" t="str" cm="1">
        <f t="array" ref="L319">_xlfn.XLOOKUP($A319&amp;L$5,'[1]NBA-Data-1980-2019'!$B$1:$B$16305&amp;'[1]NBA-Data-1980-2019'!$A$1:$A$16305,'[1]NBA-Data-1980-2019'!$D$1:$D$16305,"",0)</f>
        <v>POR</v>
      </c>
      <c r="M319" s="2" t="str" cm="1">
        <f t="array" ref="M319">_xlfn.XLOOKUP($A319&amp;M$5,'[1]NBA-Data-1980-2019'!$B$1:$B$16305&amp;'[1]NBA-Data-1980-2019'!$A$1:$A$16305,'[1]NBA-Data-1980-2019'!$D$1:$D$16305,"",0)</f>
        <v>POR</v>
      </c>
      <c r="N319" s="2" t="str" cm="1">
        <f t="array" ref="N319">_xlfn.XLOOKUP($A319&amp;N$5,'[1]NBA-Data-1980-2019'!$B$1:$B$16305&amp;'[1]NBA-Data-1980-2019'!$A$1:$A$16305,'[1]NBA-Data-1980-2019'!$D$1:$D$16305,"",0)</f>
        <v>POR</v>
      </c>
      <c r="O319" s="2" t="str" cm="1">
        <f t="array" ref="O319">_xlfn.XLOOKUP($A319&amp;O$5,'[1]NBA-Data-1980-2019'!$B$1:$B$16305&amp;'[1]NBA-Data-1980-2019'!$A$1:$A$16305,'[1]NBA-Data-1980-2019'!$D$1:$D$16305,"",0)</f>
        <v>CHI</v>
      </c>
      <c r="P319" s="2" t="str" cm="1">
        <f t="array" ref="P319">_xlfn.XLOOKUP($A319&amp;P$5,'[1]NBA-Data-1980-2019'!$B$1:$B$16305&amp;'[1]NBA-Data-1980-2019'!$A$1:$A$16305,'[1]NBA-Data-1980-2019'!$D$1:$D$16305,"",0)</f>
        <v/>
      </c>
      <c r="Q319" s="2" t="str" cm="1">
        <f t="array" ref="Q319">_xlfn.XLOOKUP($A319&amp;Q$5,'[1]NBA-Data-1980-2019'!$B$1:$B$16305&amp;'[1]NBA-Data-1980-2019'!$A$1:$A$16305,'[1]NBA-Data-1980-2019'!$D$1:$D$16305,"",0)</f>
        <v/>
      </c>
      <c r="R319" s="2" t="str" cm="1">
        <f t="array" ref="R319">_xlfn.XLOOKUP($A319&amp;R$5,'[1]NBA-Data-1980-2019'!$B$1:$B$16305&amp;'[1]NBA-Data-1980-2019'!$A$1:$A$16305,'[1]NBA-Data-1980-2019'!$D$1:$D$16305,"",0)</f>
        <v/>
      </c>
      <c r="S319" s="2" t="str" cm="1">
        <f t="array" ref="S319">_xlfn.XLOOKUP($A319&amp;S$5,'[1]NBA-Data-1980-2019'!$B$1:$B$16305&amp;'[1]NBA-Data-1980-2019'!$A$1:$A$16305,'[1]NBA-Data-1980-2019'!$D$1:$D$16305,"",0)</f>
        <v/>
      </c>
      <c r="T319" s="2" t="str" cm="1">
        <f t="array" ref="T319">_xlfn.XLOOKUP($A319&amp;T$5,'[1]NBA-Data-1980-2019'!$B$1:$B$16305&amp;'[1]NBA-Data-1980-2019'!$A$1:$A$16305,'[1]NBA-Data-1980-2019'!$D$1:$D$16305,"",0)</f>
        <v/>
      </c>
      <c r="U319" s="2" t="str" cm="1">
        <f t="array" ref="U319">_xlfn.XLOOKUP($A319&amp;U$5,'[1]NBA-Data-1980-2019'!$B$1:$B$16305&amp;'[1]NBA-Data-1980-2019'!$A$1:$A$16305,'[1]NBA-Data-1980-2019'!$D$1:$D$16305,"",0)</f>
        <v/>
      </c>
      <c r="V319" s="2" t="str" cm="1">
        <f t="array" ref="V319">_xlfn.XLOOKUP($A319&amp;V$5,'[1]NBA-Data-1980-2019'!$B$1:$B$16305&amp;'[1]NBA-Data-1980-2019'!$A$1:$A$16305,'[1]NBA-Data-1980-2019'!$D$1:$D$16305,"",0)</f>
        <v/>
      </c>
      <c r="W319" s="2" t="str" cm="1">
        <f t="array" ref="W319">_xlfn.XLOOKUP($A319&amp;W$5,'[1]NBA-Data-1980-2019'!$B$1:$B$16305&amp;'[1]NBA-Data-1980-2019'!$A$1:$A$16305,'[1]NBA-Data-1980-2019'!$D$1:$D$16305,"",0)</f>
        <v/>
      </c>
      <c r="X319" s="2" t="str" cm="1">
        <f t="array" ref="X319">_xlfn.XLOOKUP($A319&amp;X$5,'[1]NBA-Data-1980-2019'!$B$1:$B$16305&amp;'[1]NBA-Data-1980-2019'!$A$1:$A$16305,'[1]NBA-Data-1980-2019'!$D$1:$D$16305,"",0)</f>
        <v/>
      </c>
      <c r="Y319" s="2" t="str" cm="1">
        <f t="array" ref="Y319">_xlfn.XLOOKUP($A319&amp;Y$5,'[1]NBA-Data-1980-2019'!$B$1:$B$16305&amp;'[1]NBA-Data-1980-2019'!$A$1:$A$16305,'[1]NBA-Data-1980-2019'!$D$1:$D$16305,"",0)</f>
        <v/>
      </c>
      <c r="Z319" s="2" t="str" cm="1">
        <f t="array" ref="Z319">_xlfn.XLOOKUP($A319&amp;Z$5,'[1]NBA-Data-1980-2019'!$B$1:$B$16305&amp;'[1]NBA-Data-1980-2019'!$A$1:$A$16305,'[1]NBA-Data-1980-2019'!$D$1:$D$16305,"",0)</f>
        <v/>
      </c>
      <c r="AA319" s="2" t="str" cm="1">
        <f t="array" ref="AA319">_xlfn.XLOOKUP($A319&amp;AA$5,'[1]NBA-Data-1980-2019'!$B$1:$B$16305&amp;'[1]NBA-Data-1980-2019'!$A$1:$A$16305,'[1]NBA-Data-1980-2019'!$D$1:$D$16305,"",0)</f>
        <v/>
      </c>
      <c r="AB319" s="2" t="str" cm="1">
        <f t="array" ref="AB319">_xlfn.XLOOKUP($A319&amp;AB$5,'[1]NBA-Data-1980-2019'!$B$1:$B$16305&amp;'[1]NBA-Data-1980-2019'!$A$1:$A$16305,'[1]NBA-Data-1980-2019'!$D$1:$D$16305,"",0)</f>
        <v/>
      </c>
      <c r="AC319" s="2" t="str" cm="1">
        <f t="array" ref="AC319">_xlfn.XLOOKUP($A319&amp;AC$5,'[1]NBA-Data-1980-2019'!$B$1:$B$16305&amp;'[1]NBA-Data-1980-2019'!$A$1:$A$16305,'[1]NBA-Data-1980-2019'!$D$1:$D$16305,"",0)</f>
        <v/>
      </c>
      <c r="AD319" s="2" t="str" cm="1">
        <f t="array" ref="AD319">_xlfn.XLOOKUP($A319&amp;AD$5,'[1]NBA-Data-1980-2019'!$B$1:$B$16305&amp;'[1]NBA-Data-1980-2019'!$A$1:$A$16305,'[1]NBA-Data-1980-2019'!$D$1:$D$16305,"",0)</f>
        <v/>
      </c>
      <c r="AE319" s="2" t="str" cm="1">
        <f t="array" ref="AE319">_xlfn.XLOOKUP($A319&amp;AE$5,'[1]NBA-Data-1980-2019'!$B$1:$B$16305&amp;'[1]NBA-Data-1980-2019'!$A$1:$A$16305,'[1]NBA-Data-1980-2019'!$D$1:$D$16305,"",0)</f>
        <v/>
      </c>
      <c r="AF319" s="2" t="str" cm="1">
        <f t="array" ref="AF319">_xlfn.XLOOKUP($A319&amp;AF$5,'[1]NBA-Data-1980-2019'!$B$1:$B$16305&amp;'[1]NBA-Data-1980-2019'!$A$1:$A$16305,'[1]NBA-Data-1980-2019'!$D$1:$D$16305,"",0)</f>
        <v/>
      </c>
      <c r="AG319" s="2" t="str" cm="1">
        <f t="array" ref="AG319">_xlfn.XLOOKUP($A319&amp;AG$5,'[1]NBA-Data-1980-2019'!$B$1:$B$16305&amp;'[1]NBA-Data-1980-2019'!$A$1:$A$16305,'[1]NBA-Data-1980-2019'!$D$1:$D$16305,"",0)</f>
        <v/>
      </c>
      <c r="AH319" s="2" cm="1">
        <f t="array" ref="AH319">_xlfn.XLOOKUP($A319&amp;AH$5,'[1]NBA-Data-1980-2019'!$B$1:$B$16305&amp;'[1]NBA-Data-1980-2019'!$A$1:$A$16305,'[1]NBA-Data-1980-2019'!$H$1:$H$16305,"",0)</f>
        <v>3017.6</v>
      </c>
      <c r="AI319" s="2" cm="1">
        <f t="array" ref="AI319">_xlfn.XLOOKUP($A319&amp;AI$5,'[1]NBA-Data-1980-2019'!$B$1:$B$16305&amp;'[1]NBA-Data-1980-2019'!$A$1:$A$16305,'[1]NBA-Data-1980-2019'!$H$1:$H$16305,"",0)</f>
        <v>3165.2000000000003</v>
      </c>
      <c r="AJ319" s="2" cm="1">
        <f t="array" ref="AJ319">_xlfn.XLOOKUP($A319&amp;AJ$5,'[1]NBA-Data-1980-2019'!$B$1:$B$16305&amp;'[1]NBA-Data-1980-2019'!$A$1:$A$16305,'[1]NBA-Data-1980-2019'!$H$1:$H$16305,"",0)</f>
        <v>3126.6</v>
      </c>
      <c r="AK319" s="2" cm="1">
        <f t="array" ref="AK319">_xlfn.XLOOKUP($A319&amp;AK$5,'[1]NBA-Data-1980-2019'!$B$1:$B$16305&amp;'[1]NBA-Data-1980-2019'!$A$1:$A$16305,'[1]NBA-Data-1980-2019'!$H$1:$H$16305,"",0)</f>
        <v>2757.6</v>
      </c>
      <c r="AL319" s="2" cm="1">
        <f t="array" ref="AL319">_xlfn.XLOOKUP($A319&amp;AL$5,'[1]NBA-Data-1980-2019'!$B$1:$B$16305&amp;'[1]NBA-Data-1980-2019'!$A$1:$A$16305,'[1]NBA-Data-1980-2019'!$H$1:$H$16305,"",0)</f>
        <v>3017.8</v>
      </c>
      <c r="AM319" s="2" cm="1">
        <f t="array" ref="AM319">_xlfn.XLOOKUP($A319&amp;AM$5,'[1]NBA-Data-1980-2019'!$B$1:$B$16305&amp;'[1]NBA-Data-1980-2019'!$A$1:$A$16305,'[1]NBA-Data-1980-2019'!$H$1:$H$16305,"",0)</f>
        <v>2825.9</v>
      </c>
      <c r="AN319" s="2" cm="1">
        <f t="array" ref="AN319">_xlfn.XLOOKUP($A319&amp;AN$5,'[1]NBA-Data-1980-2019'!$B$1:$B$16305&amp;'[1]NBA-Data-1980-2019'!$A$1:$A$16305,'[1]NBA-Data-1980-2019'!$H$1:$H$16305,"",0)</f>
        <v>3091.4</v>
      </c>
      <c r="AO319" s="2" cm="1">
        <f t="array" ref="AO319">_xlfn.XLOOKUP($A319&amp;AO$5,'[1]NBA-Data-1980-2019'!$B$1:$B$16305&amp;'[1]NBA-Data-1980-2019'!$A$1:$A$16305,'[1]NBA-Data-1980-2019'!$H$1:$H$16305,"",0)</f>
        <v>1650</v>
      </c>
      <c r="AP319" s="2" cm="1">
        <f t="array" ref="AP319">_xlfn.XLOOKUP($A319&amp;AP$5,'[1]NBA-Data-1980-2019'!$B$1:$B$16305&amp;'[1]NBA-Data-1980-2019'!$A$1:$A$16305,'[1]NBA-Data-1980-2019'!$H$1:$H$16305,"",0)</f>
        <v>2010.0000000000002</v>
      </c>
      <c r="AQ319" s="2" cm="1">
        <f t="array" ref="AQ319">_xlfn.XLOOKUP($A319&amp;AQ$5,'[1]NBA-Data-1980-2019'!$B$1:$B$16305&amp;'[1]NBA-Data-1980-2019'!$A$1:$A$16305,'[1]NBA-Data-1980-2019'!$H$1:$H$16305,"",0)</f>
        <v>2747</v>
      </c>
      <c r="AR319" s="2" cm="1">
        <f t="array" ref="AR319">_xlfn.XLOOKUP($A319&amp;AR$5,'[1]NBA-Data-1980-2019'!$B$1:$B$16305&amp;'[1]NBA-Data-1980-2019'!$A$1:$A$16305,'[1]NBA-Data-1980-2019'!$H$1:$H$16305,"",0)</f>
        <v>2131.1999999999998</v>
      </c>
      <c r="AS319" s="2" cm="1">
        <f t="array" ref="AS319">_xlfn.XLOOKUP($A319&amp;AS$5,'[1]NBA-Data-1980-2019'!$B$1:$B$16305&amp;'[1]NBA-Data-1980-2019'!$A$1:$A$16305,'[1]NBA-Data-1980-2019'!$H$1:$H$16305,"",0)</f>
        <v>1996.4</v>
      </c>
      <c r="AT319" s="2" cm="1">
        <f t="array" ref="AT319">_xlfn.XLOOKUP($A319&amp;AT$5,'[1]NBA-Data-1980-2019'!$B$1:$B$16305&amp;'[1]NBA-Data-1980-2019'!$A$1:$A$16305,'[1]NBA-Data-1980-2019'!$H$1:$H$16305,"",0)</f>
        <v>1913.6</v>
      </c>
      <c r="AU319" s="2" cm="1">
        <f t="array" ref="AU319">_xlfn.XLOOKUP($A319&amp;AU$5,'[1]NBA-Data-1980-2019'!$B$1:$B$16305&amp;'[1]NBA-Data-1980-2019'!$A$1:$A$16305,'[1]NBA-Data-1980-2019'!$H$1:$H$16305,"",0)</f>
        <v>411.7</v>
      </c>
      <c r="AV319" s="2" t="str" cm="1">
        <f t="array" ref="AV319">_xlfn.XLOOKUP($A319&amp;AV$5,'[1]NBA-Data-1980-2019'!$B$1:$B$16305&amp;'[1]NBA-Data-1980-2019'!$A$1:$A$16305,'[1]NBA-Data-1980-2019'!$H$1:$H$16305,"",0)</f>
        <v/>
      </c>
      <c r="AW319" s="2" t="str" cm="1">
        <f t="array" ref="AW319">_xlfn.XLOOKUP($A319&amp;AW$5,'[1]NBA-Data-1980-2019'!$B$1:$B$16305&amp;'[1]NBA-Data-1980-2019'!$A$1:$A$16305,'[1]NBA-Data-1980-2019'!$H$1:$H$16305,"",0)</f>
        <v/>
      </c>
      <c r="AX319" s="2" t="str" cm="1">
        <f t="array" ref="AX319">_xlfn.XLOOKUP($A319&amp;AX$5,'[1]NBA-Data-1980-2019'!$B$1:$B$16305&amp;'[1]NBA-Data-1980-2019'!$A$1:$A$16305,'[1]NBA-Data-1980-2019'!$H$1:$H$16305,"",0)</f>
        <v/>
      </c>
      <c r="AY319" s="2" t="str" cm="1">
        <f t="array" ref="AY319">_xlfn.XLOOKUP($A319&amp;AY$5,'[1]NBA-Data-1980-2019'!$B$1:$B$16305&amp;'[1]NBA-Data-1980-2019'!$A$1:$A$16305,'[1]NBA-Data-1980-2019'!$H$1:$H$16305,"",0)</f>
        <v/>
      </c>
      <c r="AZ319" s="2" t="str" cm="1">
        <f t="array" ref="AZ319">_xlfn.XLOOKUP($A319&amp;AZ$5,'[1]NBA-Data-1980-2019'!$B$1:$B$16305&amp;'[1]NBA-Data-1980-2019'!$A$1:$A$16305,'[1]NBA-Data-1980-2019'!$H$1:$H$16305,"",0)</f>
        <v/>
      </c>
      <c r="BA319" s="2" t="str" cm="1">
        <f t="array" ref="BA319">_xlfn.XLOOKUP($A319&amp;BA$5,'[1]NBA-Data-1980-2019'!$B$1:$B$16305&amp;'[1]NBA-Data-1980-2019'!$A$1:$A$16305,'[1]NBA-Data-1980-2019'!$H$1:$H$16305,"",0)</f>
        <v/>
      </c>
      <c r="BB319" s="2" t="str" cm="1">
        <f t="array" ref="BB319">_xlfn.XLOOKUP($A319&amp;BB$5,'[1]NBA-Data-1980-2019'!$B$1:$B$16305&amp;'[1]NBA-Data-1980-2019'!$A$1:$A$16305,'[1]NBA-Data-1980-2019'!$H$1:$H$16305,"",0)</f>
        <v/>
      </c>
      <c r="BC319" s="2" t="str" cm="1">
        <f t="array" ref="BC319">_xlfn.XLOOKUP($A319&amp;BC$5,'[1]NBA-Data-1980-2019'!$B$1:$B$16305&amp;'[1]NBA-Data-1980-2019'!$A$1:$A$16305,'[1]NBA-Data-1980-2019'!$H$1:$H$16305,"",0)</f>
        <v/>
      </c>
      <c r="BD319" s="2" t="str" cm="1">
        <f t="array" ref="BD319">_xlfn.XLOOKUP($A319&amp;BD$5,'[1]NBA-Data-1980-2019'!$B$1:$B$16305&amp;'[1]NBA-Data-1980-2019'!$A$1:$A$16305,'[1]NBA-Data-1980-2019'!$H$1:$H$16305,"",0)</f>
        <v/>
      </c>
      <c r="BE319" s="2" t="str" cm="1">
        <f t="array" ref="BE319">_xlfn.XLOOKUP($A319&amp;BE$5,'[1]NBA-Data-1980-2019'!$B$1:$B$16305&amp;'[1]NBA-Data-1980-2019'!$A$1:$A$16305,'[1]NBA-Data-1980-2019'!$H$1:$H$16305,"",0)</f>
        <v/>
      </c>
      <c r="BF319" s="2" t="str" cm="1">
        <f t="array" ref="BF319">_xlfn.XLOOKUP($A319&amp;BF$5,'[1]NBA-Data-1980-2019'!$B$1:$B$16305&amp;'[1]NBA-Data-1980-2019'!$A$1:$A$16305,'[1]NBA-Data-1980-2019'!$H$1:$H$16305,"",0)</f>
        <v/>
      </c>
      <c r="BG319" s="2" t="str" cm="1">
        <f t="array" ref="BG319">_xlfn.XLOOKUP($A319&amp;BG$5,'[1]NBA-Data-1980-2019'!$B$1:$B$16305&amp;'[1]NBA-Data-1980-2019'!$A$1:$A$16305,'[1]NBA-Data-1980-2019'!$H$1:$H$16305,"",0)</f>
        <v/>
      </c>
      <c r="BH319" s="2" t="str" cm="1">
        <f t="array" ref="BH319">_xlfn.XLOOKUP($A319&amp;BH$5,'[1]NBA-Data-1980-2019'!$B$1:$B$16305&amp;'[1]NBA-Data-1980-2019'!$A$1:$A$16305,'[1]NBA-Data-1980-2019'!$H$1:$H$16305,"",0)</f>
        <v/>
      </c>
      <c r="BI319" s="2" t="str" cm="1">
        <f t="array" ref="BI319">_xlfn.XLOOKUP($A319&amp;BI$5,'[1]NBA-Data-1980-2019'!$B$1:$B$16305&amp;'[1]NBA-Data-1980-2019'!$A$1:$A$16305,'[1]NBA-Data-1980-2019'!$H$1:$H$16305,"",0)</f>
        <v/>
      </c>
      <c r="BJ319" s="2" t="str" cm="1">
        <f t="array" ref="BJ319">_xlfn.XLOOKUP($A319&amp;BJ$5,'[1]NBA-Data-1980-2019'!$B$1:$B$16305&amp;'[1]NBA-Data-1980-2019'!$A$1:$A$16305,'[1]NBA-Data-1980-2019'!$H$1:$H$16305,"",0)</f>
        <v/>
      </c>
      <c r="BK319" s="2" t="str" cm="1">
        <f t="array" ref="BK319">_xlfn.XLOOKUP($A319&amp;BK$5,'[1]NBA-Data-1980-2019'!$B$1:$B$16305&amp;'[1]NBA-Data-1980-2019'!$A$1:$A$16305,'[1]NBA-Data-1980-2019'!$H$1:$H$16305,"",0)</f>
        <v/>
      </c>
      <c r="BL319" s="2" t="str" cm="1">
        <f t="array" ref="BL319">_xlfn.XLOOKUP($A319&amp;BL$5,'[1]NBA-Data-1980-2019'!$B$1:$B$16305&amp;'[1]NBA-Data-1980-2019'!$A$1:$A$16305,'[1]NBA-Data-1980-2019'!$H$1:$H$16305,"",0)</f>
        <v/>
      </c>
      <c r="BM319" s="2" t="str" cm="1">
        <f t="array" ref="BM319">_xlfn.XLOOKUP($A319&amp;BM$5,'[1]NBA-Data-1980-2019'!$B$1:$B$16305&amp;'[1]NBA-Data-1980-2019'!$A$1:$A$16305,'[1]NBA-Data-1980-2019'!$H$1:$H$16305,"",0)</f>
        <v/>
      </c>
      <c r="BN319" s="2" cm="1">
        <f t="array" ref="BN319">_xlfn.XLOOKUP($A319&amp;BN$5,'[1]NBA-Data-1980-2019'!$B$1:$B$16305&amp;'[1]NBA-Data-1980-2019'!$A$1:$A$16305,'[1]NBA-Data-1980-2019'!$F$1:$F$16305,"",0)</f>
        <v>20.6</v>
      </c>
      <c r="BO319" s="2" cm="1">
        <f t="array" ref="BO319">_xlfn.XLOOKUP($A319&amp;BO$5,'[1]NBA-Data-1980-2019'!$B$1:$B$16305&amp;'[1]NBA-Data-1980-2019'!$A$1:$A$16305,'[1]NBA-Data-1980-2019'!$F$1:$F$16305,"",0)</f>
        <v>21.5</v>
      </c>
      <c r="BP319" s="2" cm="1">
        <f t="array" ref="BP319">_xlfn.XLOOKUP($A319&amp;BP$5,'[1]NBA-Data-1980-2019'!$B$1:$B$16305&amp;'[1]NBA-Data-1980-2019'!$A$1:$A$16305,'[1]NBA-Data-1980-2019'!$F$1:$F$16305,"",0)</f>
        <v>19.2</v>
      </c>
      <c r="BQ319" s="2" cm="1">
        <f t="array" ref="BQ319">_xlfn.XLOOKUP($A319&amp;BQ$5,'[1]NBA-Data-1980-2019'!$B$1:$B$16305&amp;'[1]NBA-Data-1980-2019'!$A$1:$A$16305,'[1]NBA-Data-1980-2019'!$F$1:$F$16305,"",0)</f>
        <v>23.2</v>
      </c>
      <c r="BR319" s="2" cm="1">
        <f t="array" ref="BR319">_xlfn.XLOOKUP($A319&amp;BR$5,'[1]NBA-Data-1980-2019'!$B$1:$B$16305&amp;'[1]NBA-Data-1980-2019'!$A$1:$A$16305,'[1]NBA-Data-1980-2019'!$F$1:$F$16305,"",0)</f>
        <v>22.6</v>
      </c>
      <c r="BS319" s="2" cm="1">
        <f t="array" ref="BS319">_xlfn.XLOOKUP($A319&amp;BS$5,'[1]NBA-Data-1980-2019'!$B$1:$B$16305&amp;'[1]NBA-Data-1980-2019'!$A$1:$A$16305,'[1]NBA-Data-1980-2019'!$F$1:$F$16305,"",0)</f>
        <v>21</v>
      </c>
      <c r="BT319" s="2" cm="1">
        <f t="array" ref="BT319">_xlfn.XLOOKUP($A319&amp;BT$5,'[1]NBA-Data-1980-2019'!$B$1:$B$16305&amp;'[1]NBA-Data-1980-2019'!$A$1:$A$16305,'[1]NBA-Data-1980-2019'!$F$1:$F$16305,"",0)</f>
        <v>21.3</v>
      </c>
      <c r="BU319" s="2" cm="1">
        <f t="array" ref="BU319">_xlfn.XLOOKUP($A319&amp;BU$5,'[1]NBA-Data-1980-2019'!$B$1:$B$16305&amp;'[1]NBA-Data-1980-2019'!$A$1:$A$16305,'[1]NBA-Data-1980-2019'!$F$1:$F$16305,"",0)</f>
        <v>20.399999999999999</v>
      </c>
      <c r="BV319" s="2" cm="1">
        <f t="array" ref="BV319">_xlfn.XLOOKUP($A319&amp;BV$5,'[1]NBA-Data-1980-2019'!$B$1:$B$16305&amp;'[1]NBA-Data-1980-2019'!$A$1:$A$16305,'[1]NBA-Data-1980-2019'!$F$1:$F$16305,"",0)</f>
        <v>16.8</v>
      </c>
      <c r="BW319" s="2" cm="1">
        <f t="array" ref="BW319">_xlfn.XLOOKUP($A319&amp;BW$5,'[1]NBA-Data-1980-2019'!$B$1:$B$16305&amp;'[1]NBA-Data-1980-2019'!$A$1:$A$16305,'[1]NBA-Data-1980-2019'!$F$1:$F$16305,"",0)</f>
        <v>16.399999999999999</v>
      </c>
      <c r="BX319" s="2" cm="1">
        <f t="array" ref="BX319">_xlfn.XLOOKUP($A319&amp;BX$5,'[1]NBA-Data-1980-2019'!$B$1:$B$16305&amp;'[1]NBA-Data-1980-2019'!$A$1:$A$16305,'[1]NBA-Data-1980-2019'!$F$1:$F$16305,"",0)</f>
        <v>15.3</v>
      </c>
      <c r="BY319" s="2" cm="1">
        <f t="array" ref="BY319">_xlfn.XLOOKUP($A319&amp;BY$5,'[1]NBA-Data-1980-2019'!$B$1:$B$16305&amp;'[1]NBA-Data-1980-2019'!$A$1:$A$16305,'[1]NBA-Data-1980-2019'!$F$1:$F$16305,"",0)</f>
        <v>14.9</v>
      </c>
      <c r="BZ319" s="2" cm="1">
        <f t="array" ref="BZ319">_xlfn.XLOOKUP($A319&amp;BZ$5,'[1]NBA-Data-1980-2019'!$B$1:$B$16305&amp;'[1]NBA-Data-1980-2019'!$A$1:$A$16305,'[1]NBA-Data-1980-2019'!$F$1:$F$16305,"",0)</f>
        <v>15.3</v>
      </c>
      <c r="CA319" s="2" cm="1">
        <f t="array" ref="CA319">_xlfn.XLOOKUP($A319&amp;CA$5,'[1]NBA-Data-1980-2019'!$B$1:$B$16305&amp;'[1]NBA-Data-1980-2019'!$A$1:$A$16305,'[1]NBA-Data-1980-2019'!$F$1:$F$16305,"",0)</f>
        <v>12.4</v>
      </c>
      <c r="CB319" s="2" t="str" cm="1">
        <f t="array" ref="CB319">_xlfn.XLOOKUP($A319&amp;CB$5,'[1]NBA-Data-1980-2019'!$B$1:$B$16305&amp;'[1]NBA-Data-1980-2019'!$A$1:$A$16305,'[1]NBA-Data-1980-2019'!$F$1:$F$16305,"",0)</f>
        <v/>
      </c>
      <c r="CC319" s="2" t="str" cm="1">
        <f t="array" ref="CC319">_xlfn.XLOOKUP($A319&amp;CC$5,'[1]NBA-Data-1980-2019'!$B$1:$B$16305&amp;'[1]NBA-Data-1980-2019'!$A$1:$A$16305,'[1]NBA-Data-1980-2019'!$F$1:$F$16305,"",0)</f>
        <v/>
      </c>
      <c r="CD319" s="2" t="str" cm="1">
        <f t="array" ref="CD319">_xlfn.XLOOKUP($A319&amp;CD$5,'[1]NBA-Data-1980-2019'!$B$1:$B$16305&amp;'[1]NBA-Data-1980-2019'!$A$1:$A$16305,'[1]NBA-Data-1980-2019'!$F$1:$F$16305,"",0)</f>
        <v/>
      </c>
      <c r="CE319" s="2" t="str" cm="1">
        <f t="array" ref="CE319">_xlfn.XLOOKUP($A319&amp;CE$5,'[1]NBA-Data-1980-2019'!$B$1:$B$16305&amp;'[1]NBA-Data-1980-2019'!$A$1:$A$16305,'[1]NBA-Data-1980-2019'!$F$1:$F$16305,"",0)</f>
        <v/>
      </c>
      <c r="CF319" s="2" t="str" cm="1">
        <f t="array" ref="CF319">_xlfn.XLOOKUP($A319&amp;CF$5,'[1]NBA-Data-1980-2019'!$B$1:$B$16305&amp;'[1]NBA-Data-1980-2019'!$A$1:$A$16305,'[1]NBA-Data-1980-2019'!$F$1:$F$16305,"",0)</f>
        <v/>
      </c>
      <c r="CG319" s="2" t="str" cm="1">
        <f t="array" ref="CG319">_xlfn.XLOOKUP($A319&amp;CG$5,'[1]NBA-Data-1980-2019'!$B$1:$B$16305&amp;'[1]NBA-Data-1980-2019'!$A$1:$A$16305,'[1]NBA-Data-1980-2019'!$F$1:$F$16305,"",0)</f>
        <v/>
      </c>
      <c r="CH319" s="2" t="str" cm="1">
        <f t="array" ref="CH319">_xlfn.XLOOKUP($A319&amp;CH$5,'[1]NBA-Data-1980-2019'!$B$1:$B$16305&amp;'[1]NBA-Data-1980-2019'!$A$1:$A$16305,'[1]NBA-Data-1980-2019'!$F$1:$F$16305,"",0)</f>
        <v/>
      </c>
      <c r="CI319" s="2" t="str" cm="1">
        <f t="array" ref="CI319">_xlfn.XLOOKUP($A319&amp;CI$5,'[1]NBA-Data-1980-2019'!$B$1:$B$16305&amp;'[1]NBA-Data-1980-2019'!$A$1:$A$16305,'[1]NBA-Data-1980-2019'!$F$1:$F$16305,"",0)</f>
        <v/>
      </c>
      <c r="CJ319" s="2" t="str" cm="1">
        <f t="array" ref="CJ319">_xlfn.XLOOKUP($A319&amp;CJ$5,'[1]NBA-Data-1980-2019'!$B$1:$B$16305&amp;'[1]NBA-Data-1980-2019'!$A$1:$A$16305,'[1]NBA-Data-1980-2019'!$F$1:$F$16305,"",0)</f>
        <v/>
      </c>
      <c r="CK319" s="2" t="str" cm="1">
        <f t="array" ref="CK319">_xlfn.XLOOKUP($A319&amp;CK$5,'[1]NBA-Data-1980-2019'!$B$1:$B$16305&amp;'[1]NBA-Data-1980-2019'!$A$1:$A$16305,'[1]NBA-Data-1980-2019'!$F$1:$F$16305,"",0)</f>
        <v/>
      </c>
      <c r="CL319" s="2" t="str" cm="1">
        <f t="array" ref="CL319">_xlfn.XLOOKUP($A319&amp;CL$5,'[1]NBA-Data-1980-2019'!$B$1:$B$16305&amp;'[1]NBA-Data-1980-2019'!$A$1:$A$16305,'[1]NBA-Data-1980-2019'!$F$1:$F$16305,"",0)</f>
        <v/>
      </c>
      <c r="CM319" s="2" t="str" cm="1">
        <f t="array" ref="CM319">_xlfn.XLOOKUP($A319&amp;CM$5,'[1]NBA-Data-1980-2019'!$B$1:$B$16305&amp;'[1]NBA-Data-1980-2019'!$A$1:$A$16305,'[1]NBA-Data-1980-2019'!$F$1:$F$16305,"",0)</f>
        <v/>
      </c>
      <c r="CN319" s="2" t="str" cm="1">
        <f t="array" ref="CN319">_xlfn.XLOOKUP($A319&amp;CN$5,'[1]NBA-Data-1980-2019'!$B$1:$B$16305&amp;'[1]NBA-Data-1980-2019'!$A$1:$A$16305,'[1]NBA-Data-1980-2019'!$F$1:$F$16305,"",0)</f>
        <v/>
      </c>
      <c r="CO319" s="2" t="str" cm="1">
        <f t="array" ref="CO319">_xlfn.XLOOKUP($A319&amp;CO$5,'[1]NBA-Data-1980-2019'!$B$1:$B$16305&amp;'[1]NBA-Data-1980-2019'!$A$1:$A$16305,'[1]NBA-Data-1980-2019'!$F$1:$F$16305,"",0)</f>
        <v/>
      </c>
      <c r="CP319" s="2" t="str" cm="1">
        <f t="array" ref="CP319">_xlfn.XLOOKUP($A319&amp;CP$5,'[1]NBA-Data-1980-2019'!$B$1:$B$16305&amp;'[1]NBA-Data-1980-2019'!$A$1:$A$16305,'[1]NBA-Data-1980-2019'!$F$1:$F$16305,"",0)</f>
        <v/>
      </c>
      <c r="CQ319" s="2" t="str" cm="1">
        <f t="array" ref="CQ319">_xlfn.XLOOKUP($A319&amp;CQ$5,'[1]NBA-Data-1980-2019'!$B$1:$B$16305&amp;'[1]NBA-Data-1980-2019'!$A$1:$A$16305,'[1]NBA-Data-1980-2019'!$F$1:$F$16305,"",0)</f>
        <v/>
      </c>
      <c r="CR319" s="2" t="str" cm="1">
        <f t="array" ref="CR319">_xlfn.XLOOKUP($A319&amp;CR$5,'[1]NBA-Data-1980-2019'!$B$1:$B$16305&amp;'[1]NBA-Data-1980-2019'!$A$1:$A$16305,'[1]NBA-Data-1980-2019'!$F$1:$F$16305,"",0)</f>
        <v/>
      </c>
      <c r="CS319" s="2" t="str" cm="1">
        <f t="array" ref="CS319">_xlfn.XLOOKUP($A319&amp;CS$5,'[1]NBA-Data-1980-2019'!$B$1:$B$16305&amp;'[1]NBA-Data-1980-2019'!$A$1:$A$16305,'[1]NBA-Data-1980-2019'!$F$1:$F$16305,"",0)</f>
        <v/>
      </c>
      <c r="CU319" s="2" t="str">
        <f>_xlfn.XLOOKUP($A319,TEAMS!$G$1:$G$839,TEAMS!$H$1:$H$839,"",0)</f>
        <v>SF</v>
      </c>
      <c r="CV319" s="2" t="str">
        <f>_xlfn.XLOOKUP($CU319,DASHBOARD!$B$22:$B$27,DASHBOARD!$C$22:$C$27,"",0)</f>
        <v>FORWARD</v>
      </c>
      <c r="CY319" s="63">
        <f>SUMIFS('[1]NBA-Data-1980-2019'!$G$1:$G$16305,'[1]NBA-Data-1980-2019'!$B$1:$B$16305,$A319,'[1]NBA-Data-1980-2019'!$A$1:$A$16305,CY$9)</f>
        <v>765000</v>
      </c>
      <c r="CZ319" s="63">
        <f>SUMIFS('[1]NBA-Data-1980-2019'!$G$1:$G$16305,'[1]NBA-Data-1980-2019'!$B$1:$B$16305,$A319,'[1]NBA-Data-1980-2019'!$A$1:$A$16305,CZ$9)</f>
        <v>2770000</v>
      </c>
      <c r="DA319" s="63">
        <f>SUMIFS('[1]NBA-Data-1980-2019'!$G$1:$G$16305,'[1]NBA-Data-1980-2019'!$B$1:$B$16305,$A319,'[1]NBA-Data-1980-2019'!$A$1:$A$16305,DA$9)</f>
        <v>3425000</v>
      </c>
      <c r="DB319" s="63">
        <f>SUMIFS('[1]NBA-Data-1980-2019'!$G$1:$G$16305,'[1]NBA-Data-1980-2019'!$B$1:$B$16305,$A319,'[1]NBA-Data-1980-2019'!$A$1:$A$16305,DB$9)</f>
        <v>3075000</v>
      </c>
      <c r="DC319" s="63">
        <f>SUMIFS('[1]NBA-Data-1980-2019'!$G$1:$G$16305,'[1]NBA-Data-1980-2019'!$B$1:$B$16305,$A319,'[1]NBA-Data-1980-2019'!$A$1:$A$16305,DC$9)</f>
        <v>0</v>
      </c>
      <c r="DD319" s="63">
        <f>SUMIFS('[1]NBA-Data-1980-2019'!$G$1:$G$16305,'[1]NBA-Data-1980-2019'!$B$1:$B$16305,$A319,'[1]NBA-Data-1980-2019'!$A$1:$A$16305,DD$9)</f>
        <v>2925000</v>
      </c>
      <c r="DE319" s="63">
        <f>SUMIFS('[1]NBA-Data-1980-2019'!$G$1:$G$16305,'[1]NBA-Data-1980-2019'!$B$1:$B$16305,$A319,'[1]NBA-Data-1980-2019'!$A$1:$A$16305,DE$9)</f>
        <v>2250000</v>
      </c>
      <c r="DF319" s="63">
        <f>SUMIFS('[1]NBA-Data-1980-2019'!$G$1:$G$16305,'[1]NBA-Data-1980-2019'!$B$1:$B$16305,$A319,'[1]NBA-Data-1980-2019'!$A$1:$A$16305,DF$9)</f>
        <v>2775000</v>
      </c>
      <c r="DG319" s="63">
        <f>SUMIFS('[1]NBA-Data-1980-2019'!$G$1:$G$16305,'[1]NBA-Data-1980-2019'!$B$1:$B$16305,$A319,'[1]NBA-Data-1980-2019'!$A$1:$A$16305,DG$9)</f>
        <v>11000000</v>
      </c>
      <c r="DH319" s="63">
        <f>SUMIFS('[1]NBA-Data-1980-2019'!$G$1:$G$16305,'[1]NBA-Data-1980-2019'!$B$1:$B$16305,$A319,'[1]NBA-Data-1980-2019'!$A$1:$A$16305,DH$9)</f>
        <v>0</v>
      </c>
      <c r="DI319" s="63">
        <f>SUMIFS('[1]NBA-Data-1980-2019'!$G$1:$G$16305,'[1]NBA-Data-1980-2019'!$B$1:$B$16305,$A319,'[1]NBA-Data-1980-2019'!$A$1:$A$16305,DI$9)</f>
        <v>13750000</v>
      </c>
      <c r="DJ319" s="63">
        <f>SUMIFS('[1]NBA-Data-1980-2019'!$G$1:$G$16305,'[1]NBA-Data-1980-2019'!$B$1:$B$16305,$A319,'[1]NBA-Data-1980-2019'!$A$1:$A$16305,DJ$9)</f>
        <v>18083564</v>
      </c>
      <c r="DK319" s="63">
        <f>SUMIFS('[1]NBA-Data-1980-2019'!$G$1:$G$16305,'[1]NBA-Data-1980-2019'!$B$1:$B$16305,$A319,'[1]NBA-Data-1980-2019'!$A$1:$A$16305,DK$9)</f>
        <v>19727524</v>
      </c>
      <c r="DL319" s="63">
        <f>SUMIFS('[1]NBA-Data-1980-2019'!$G$1:$G$16305,'[1]NBA-Data-1980-2019'!$B$1:$B$16305,$A319,'[1]NBA-Data-1980-2019'!$A$1:$A$16305,DL$9)</f>
        <v>4917000</v>
      </c>
      <c r="DM319" s="63">
        <f>SUMIFS('[1]NBA-Data-1980-2019'!$G$1:$G$16305,'[1]NBA-Data-1980-2019'!$B$1:$B$16305,$A319,'[1]NBA-Data-1980-2019'!$A$1:$A$16305,DM$9)</f>
        <v>0</v>
      </c>
      <c r="DN319" s="63">
        <f>SUMIFS('[1]NBA-Data-1980-2019'!$G$1:$G$16305,'[1]NBA-Data-1980-2019'!$B$1:$B$16305,$A319,'[1]NBA-Data-1980-2019'!$A$1:$A$16305,DN$9)</f>
        <v>0</v>
      </c>
      <c r="DO319" s="63">
        <f>SUMIFS('[1]NBA-Data-1980-2019'!$G$1:$G$16305,'[1]NBA-Data-1980-2019'!$B$1:$B$16305,$A319,'[1]NBA-Data-1980-2019'!$A$1:$A$16305,DO$9)</f>
        <v>0</v>
      </c>
      <c r="DP319" s="63">
        <f>SUMIFS('[1]NBA-Data-1980-2019'!$G$1:$G$16305,'[1]NBA-Data-1980-2019'!$B$1:$B$16305,$A319,'[1]NBA-Data-1980-2019'!$A$1:$A$16305,DP$9)</f>
        <v>0</v>
      </c>
      <c r="DQ319" s="63">
        <f>SUMIFS('[1]NBA-Data-1980-2019'!$G$1:$G$16305,'[1]NBA-Data-1980-2019'!$B$1:$B$16305,$A319,'[1]NBA-Data-1980-2019'!$A$1:$A$16305,DQ$9)</f>
        <v>0</v>
      </c>
      <c r="DR319" s="63">
        <f>SUMIFS('[1]NBA-Data-1980-2019'!$G$1:$G$16305,'[1]NBA-Data-1980-2019'!$B$1:$B$16305,$A319,'[1]NBA-Data-1980-2019'!$A$1:$A$16305,DR$9)</f>
        <v>0</v>
      </c>
      <c r="DS319" s="63">
        <f>SUMIFS('[1]NBA-Data-1980-2019'!$G$1:$G$16305,'[1]NBA-Data-1980-2019'!$B$1:$B$16305,$A319,'[1]NBA-Data-1980-2019'!$A$1:$A$16305,DS$9)</f>
        <v>0</v>
      </c>
      <c r="DT319" s="63">
        <f>SUMIFS('[1]NBA-Data-1980-2019'!$G$1:$G$16305,'[1]NBA-Data-1980-2019'!$B$1:$B$16305,$A319,'[1]NBA-Data-1980-2019'!$A$1:$A$16305,DT$9)</f>
        <v>0</v>
      </c>
      <c r="DU319" s="63">
        <f>SUMIFS('[1]NBA-Data-1980-2019'!$G$1:$G$16305,'[1]NBA-Data-1980-2019'!$B$1:$B$16305,$A319,'[1]NBA-Data-1980-2019'!$A$1:$A$16305,DU$9)</f>
        <v>0</v>
      </c>
      <c r="DV319" s="63">
        <f>SUMIFS('[1]NBA-Data-1980-2019'!$G$1:$G$16305,'[1]NBA-Data-1980-2019'!$B$1:$B$16305,$A319,'[1]NBA-Data-1980-2019'!$A$1:$A$16305,DV$9)</f>
        <v>0</v>
      </c>
      <c r="DW319" s="63">
        <f>SUMIFS('[1]NBA-Data-1980-2019'!$G$1:$G$16305,'[1]NBA-Data-1980-2019'!$B$1:$B$16305,$A319,'[1]NBA-Data-1980-2019'!$A$1:$A$16305,DW$9)</f>
        <v>0</v>
      </c>
      <c r="DX319" s="63">
        <f>SUMIFS('[1]NBA-Data-1980-2019'!$G$1:$G$16305,'[1]NBA-Data-1980-2019'!$B$1:$B$16305,$A319,'[1]NBA-Data-1980-2019'!$A$1:$A$16305,DX$9)</f>
        <v>0</v>
      </c>
      <c r="DY319" s="63">
        <f>SUMIFS('[1]NBA-Data-1980-2019'!$G$1:$G$16305,'[1]NBA-Data-1980-2019'!$B$1:$B$16305,$A319,'[1]NBA-Data-1980-2019'!$A$1:$A$16305,DY$9)</f>
        <v>0</v>
      </c>
      <c r="DZ319" s="63">
        <f>SUMIFS('[1]NBA-Data-1980-2019'!$G$1:$G$16305,'[1]NBA-Data-1980-2019'!$B$1:$B$16305,$A319,'[1]NBA-Data-1980-2019'!$A$1:$A$16305,DZ$9)</f>
        <v>0</v>
      </c>
      <c r="EA319" s="63">
        <f>SUMIFS('[1]NBA-Data-1980-2019'!$G$1:$G$16305,'[1]NBA-Data-1980-2019'!$B$1:$B$16305,$A319,'[1]NBA-Data-1980-2019'!$A$1:$A$16305,EA$9)</f>
        <v>0</v>
      </c>
      <c r="EB319" s="63">
        <f>SUMIFS('[1]NBA-Data-1980-2019'!$G$1:$G$16305,'[1]NBA-Data-1980-2019'!$B$1:$B$16305,$A319,'[1]NBA-Data-1980-2019'!$A$1:$A$16305,EB$9)</f>
        <v>0</v>
      </c>
      <c r="EC319" s="63">
        <f>SUMIFS('[1]NBA-Data-1980-2019'!$G$1:$G$16305,'[1]NBA-Data-1980-2019'!$B$1:$B$16305,$A319,'[1]NBA-Data-1980-2019'!$A$1:$A$16305,EC$9)</f>
        <v>0</v>
      </c>
      <c r="ED319" s="63">
        <f>SUMIFS('[1]NBA-Data-1980-2019'!$G$1:$G$16305,'[1]NBA-Data-1980-2019'!$B$1:$B$16305,$A319,'[1]NBA-Data-1980-2019'!$A$1:$A$16305,ED$9)</f>
        <v>0</v>
      </c>
      <c r="EH319" s="2" t="s">
        <v>1478</v>
      </c>
      <c r="EI319" s="2" t="s">
        <v>1473</v>
      </c>
    </row>
    <row r="320" spans="1:165" x14ac:dyDescent="0.2">
      <c r="A320" s="2" t="s">
        <v>1044</v>
      </c>
      <c r="B320" s="2" t="str" cm="1">
        <f t="array" ref="B320">_xlfn.XLOOKUP($A320&amp;B$5,'[1]NBA-Data-1980-2019'!$B$1:$B$16305&amp;'[1]NBA-Data-1980-2019'!$A$1:$A$16305,'[1]NBA-Data-1980-2019'!$D$1:$D$16305,"",0)</f>
        <v>SAS</v>
      </c>
      <c r="C320" s="2" t="str" cm="1">
        <f t="array" ref="C320">_xlfn.XLOOKUP($A320&amp;C$5,'[1]NBA-Data-1980-2019'!$B$1:$B$16305&amp;'[1]NBA-Data-1980-2019'!$A$1:$A$16305,'[1]NBA-Data-1980-2019'!$D$1:$D$16305,"",0)</f>
        <v>SAS</v>
      </c>
      <c r="D320" s="2" t="str" cm="1">
        <f t="array" ref="D320">_xlfn.XLOOKUP($A320&amp;D$5,'[1]NBA-Data-1980-2019'!$B$1:$B$16305&amp;'[1]NBA-Data-1980-2019'!$A$1:$A$16305,'[1]NBA-Data-1980-2019'!$D$1:$D$16305,"",0)</f>
        <v>SAS</v>
      </c>
      <c r="E320" s="2" t="str" cm="1">
        <f t="array" ref="E320">_xlfn.XLOOKUP($A320&amp;E$5,'[1]NBA-Data-1980-2019'!$B$1:$B$16305&amp;'[1]NBA-Data-1980-2019'!$A$1:$A$16305,'[1]NBA-Data-1980-2019'!$D$1:$D$16305,"",0)</f>
        <v>DET</v>
      </c>
      <c r="F320" s="2" t="str" cm="1">
        <f t="array" ref="F320">_xlfn.XLOOKUP($A320&amp;F$5,'[1]NBA-Data-1980-2019'!$B$1:$B$16305&amp;'[1]NBA-Data-1980-2019'!$A$1:$A$16305,'[1]NBA-Data-1980-2019'!$D$1:$D$16305,"",0)</f>
        <v>SAS</v>
      </c>
      <c r="G320" s="2" t="str" cm="1">
        <f t="array" ref="G320">_xlfn.XLOOKUP($A320&amp;G$5,'[1]NBA-Data-1980-2019'!$B$1:$B$16305&amp;'[1]NBA-Data-1980-2019'!$A$1:$A$16305,'[1]NBA-Data-1980-2019'!$D$1:$D$16305,"",0)</f>
        <v>SAS</v>
      </c>
      <c r="H320" s="2" t="str" cm="1">
        <f t="array" ref="H320">_xlfn.XLOOKUP($A320&amp;H$5,'[1]NBA-Data-1980-2019'!$B$1:$B$16305&amp;'[1]NBA-Data-1980-2019'!$A$1:$A$16305,'[1]NBA-Data-1980-2019'!$D$1:$D$16305,"",0)</f>
        <v>SAS</v>
      </c>
      <c r="I320" s="2" t="str" cm="1">
        <f t="array" ref="I320">_xlfn.XLOOKUP($A320&amp;I$5,'[1]NBA-Data-1980-2019'!$B$1:$B$16305&amp;'[1]NBA-Data-1980-2019'!$A$1:$A$16305,'[1]NBA-Data-1980-2019'!$D$1:$D$16305,"",0)</f>
        <v>SAS</v>
      </c>
      <c r="J320" s="2" t="str" cm="1">
        <f t="array" ref="J320">_xlfn.XLOOKUP($A320&amp;J$5,'[1]NBA-Data-1980-2019'!$B$1:$B$16305&amp;'[1]NBA-Data-1980-2019'!$A$1:$A$16305,'[1]NBA-Data-1980-2019'!$D$1:$D$16305,"",0)</f>
        <v>SAS</v>
      </c>
      <c r="K320" s="2" t="str" cm="1">
        <f t="array" ref="K320">_xlfn.XLOOKUP($A320&amp;K$5,'[1]NBA-Data-1980-2019'!$B$1:$B$16305&amp;'[1]NBA-Data-1980-2019'!$A$1:$A$16305,'[1]NBA-Data-1980-2019'!$D$1:$D$16305,"",0)</f>
        <v>SAS</v>
      </c>
      <c r="L320" s="2" t="str" cm="1">
        <f t="array" ref="L320">_xlfn.XLOOKUP($A320&amp;L$5,'[1]NBA-Data-1980-2019'!$B$1:$B$16305&amp;'[1]NBA-Data-1980-2019'!$A$1:$A$16305,'[1]NBA-Data-1980-2019'!$D$1:$D$16305,"",0)</f>
        <v>SAS</v>
      </c>
      <c r="M320" s="2" t="str" cm="1">
        <f t="array" ref="M320">_xlfn.XLOOKUP($A320&amp;M$5,'[1]NBA-Data-1980-2019'!$B$1:$B$16305&amp;'[1]NBA-Data-1980-2019'!$A$1:$A$16305,'[1]NBA-Data-1980-2019'!$D$1:$D$16305,"",0)</f>
        <v/>
      </c>
      <c r="N320" s="2" t="str" cm="1">
        <f t="array" ref="N320">_xlfn.XLOOKUP($A320&amp;N$5,'[1]NBA-Data-1980-2019'!$B$1:$B$16305&amp;'[1]NBA-Data-1980-2019'!$A$1:$A$16305,'[1]NBA-Data-1980-2019'!$D$1:$D$16305,"",0)</f>
        <v/>
      </c>
      <c r="O320" s="2" t="str" cm="1">
        <f t="array" ref="O320">_xlfn.XLOOKUP($A320&amp;O$5,'[1]NBA-Data-1980-2019'!$B$1:$B$16305&amp;'[1]NBA-Data-1980-2019'!$A$1:$A$16305,'[1]NBA-Data-1980-2019'!$D$1:$D$16305,"",0)</f>
        <v/>
      </c>
      <c r="P320" s="2" t="str" cm="1">
        <f t="array" ref="P320">_xlfn.XLOOKUP($A320&amp;P$5,'[1]NBA-Data-1980-2019'!$B$1:$B$16305&amp;'[1]NBA-Data-1980-2019'!$A$1:$A$16305,'[1]NBA-Data-1980-2019'!$D$1:$D$16305,"",0)</f>
        <v/>
      </c>
      <c r="Q320" s="2" t="str" cm="1">
        <f t="array" ref="Q320">_xlfn.XLOOKUP($A320&amp;Q$5,'[1]NBA-Data-1980-2019'!$B$1:$B$16305&amp;'[1]NBA-Data-1980-2019'!$A$1:$A$16305,'[1]NBA-Data-1980-2019'!$D$1:$D$16305,"",0)</f>
        <v/>
      </c>
      <c r="R320" s="2" t="str" cm="1">
        <f t="array" ref="R320">_xlfn.XLOOKUP($A320&amp;R$5,'[1]NBA-Data-1980-2019'!$B$1:$B$16305&amp;'[1]NBA-Data-1980-2019'!$A$1:$A$16305,'[1]NBA-Data-1980-2019'!$D$1:$D$16305,"",0)</f>
        <v/>
      </c>
      <c r="S320" s="2" t="str" cm="1">
        <f t="array" ref="S320">_xlfn.XLOOKUP($A320&amp;S$5,'[1]NBA-Data-1980-2019'!$B$1:$B$16305&amp;'[1]NBA-Data-1980-2019'!$A$1:$A$16305,'[1]NBA-Data-1980-2019'!$D$1:$D$16305,"",0)</f>
        <v/>
      </c>
      <c r="T320" s="2" t="str" cm="1">
        <f t="array" ref="T320">_xlfn.XLOOKUP($A320&amp;T$5,'[1]NBA-Data-1980-2019'!$B$1:$B$16305&amp;'[1]NBA-Data-1980-2019'!$A$1:$A$16305,'[1]NBA-Data-1980-2019'!$D$1:$D$16305,"",0)</f>
        <v/>
      </c>
      <c r="U320" s="2" t="str" cm="1">
        <f t="array" ref="U320">_xlfn.XLOOKUP($A320&amp;U$5,'[1]NBA-Data-1980-2019'!$B$1:$B$16305&amp;'[1]NBA-Data-1980-2019'!$A$1:$A$16305,'[1]NBA-Data-1980-2019'!$D$1:$D$16305,"",0)</f>
        <v/>
      </c>
      <c r="V320" s="2" t="str" cm="1">
        <f t="array" ref="V320">_xlfn.XLOOKUP($A320&amp;V$5,'[1]NBA-Data-1980-2019'!$B$1:$B$16305&amp;'[1]NBA-Data-1980-2019'!$A$1:$A$16305,'[1]NBA-Data-1980-2019'!$D$1:$D$16305,"",0)</f>
        <v/>
      </c>
      <c r="W320" s="2" t="str" cm="1">
        <f t="array" ref="W320">_xlfn.XLOOKUP($A320&amp;W$5,'[1]NBA-Data-1980-2019'!$B$1:$B$16305&amp;'[1]NBA-Data-1980-2019'!$A$1:$A$16305,'[1]NBA-Data-1980-2019'!$D$1:$D$16305,"",0)</f>
        <v/>
      </c>
      <c r="X320" s="2" t="str" cm="1">
        <f t="array" ref="X320">_xlfn.XLOOKUP($A320&amp;X$5,'[1]NBA-Data-1980-2019'!$B$1:$B$16305&amp;'[1]NBA-Data-1980-2019'!$A$1:$A$16305,'[1]NBA-Data-1980-2019'!$D$1:$D$16305,"",0)</f>
        <v/>
      </c>
      <c r="Y320" s="2" t="str" cm="1">
        <f t="array" ref="Y320">_xlfn.XLOOKUP($A320&amp;Y$5,'[1]NBA-Data-1980-2019'!$B$1:$B$16305&amp;'[1]NBA-Data-1980-2019'!$A$1:$A$16305,'[1]NBA-Data-1980-2019'!$D$1:$D$16305,"",0)</f>
        <v/>
      </c>
      <c r="Z320" s="2" t="str" cm="1">
        <f t="array" ref="Z320">_xlfn.XLOOKUP($A320&amp;Z$5,'[1]NBA-Data-1980-2019'!$B$1:$B$16305&amp;'[1]NBA-Data-1980-2019'!$A$1:$A$16305,'[1]NBA-Data-1980-2019'!$D$1:$D$16305,"",0)</f>
        <v/>
      </c>
      <c r="AA320" s="2" t="str" cm="1">
        <f t="array" ref="AA320">_xlfn.XLOOKUP($A320&amp;AA$5,'[1]NBA-Data-1980-2019'!$B$1:$B$16305&amp;'[1]NBA-Data-1980-2019'!$A$1:$A$16305,'[1]NBA-Data-1980-2019'!$D$1:$D$16305,"",0)</f>
        <v/>
      </c>
      <c r="AB320" s="2" t="str" cm="1">
        <f t="array" ref="AB320">_xlfn.XLOOKUP($A320&amp;AB$5,'[1]NBA-Data-1980-2019'!$B$1:$B$16305&amp;'[1]NBA-Data-1980-2019'!$A$1:$A$16305,'[1]NBA-Data-1980-2019'!$D$1:$D$16305,"",0)</f>
        <v/>
      </c>
      <c r="AC320" s="2" t="str" cm="1">
        <f t="array" ref="AC320">_xlfn.XLOOKUP($A320&amp;AC$5,'[1]NBA-Data-1980-2019'!$B$1:$B$16305&amp;'[1]NBA-Data-1980-2019'!$A$1:$A$16305,'[1]NBA-Data-1980-2019'!$D$1:$D$16305,"",0)</f>
        <v/>
      </c>
      <c r="AD320" s="2" t="str" cm="1">
        <f t="array" ref="AD320">_xlfn.XLOOKUP($A320&amp;AD$5,'[1]NBA-Data-1980-2019'!$B$1:$B$16305&amp;'[1]NBA-Data-1980-2019'!$A$1:$A$16305,'[1]NBA-Data-1980-2019'!$D$1:$D$16305,"",0)</f>
        <v/>
      </c>
      <c r="AE320" s="2" t="str" cm="1">
        <f t="array" ref="AE320">_xlfn.XLOOKUP($A320&amp;AE$5,'[1]NBA-Data-1980-2019'!$B$1:$B$16305&amp;'[1]NBA-Data-1980-2019'!$A$1:$A$16305,'[1]NBA-Data-1980-2019'!$D$1:$D$16305,"",0)</f>
        <v/>
      </c>
      <c r="AF320" s="2" t="str" cm="1">
        <f t="array" ref="AF320">_xlfn.XLOOKUP($A320&amp;AF$5,'[1]NBA-Data-1980-2019'!$B$1:$B$16305&amp;'[1]NBA-Data-1980-2019'!$A$1:$A$16305,'[1]NBA-Data-1980-2019'!$D$1:$D$16305,"",0)</f>
        <v/>
      </c>
      <c r="AG320" s="2" t="str" cm="1">
        <f t="array" ref="AG320">_xlfn.XLOOKUP($A320&amp;AG$5,'[1]NBA-Data-1980-2019'!$B$1:$B$16305&amp;'[1]NBA-Data-1980-2019'!$A$1:$A$16305,'[1]NBA-Data-1980-2019'!$D$1:$D$16305,"",0)</f>
        <v/>
      </c>
      <c r="AH320" s="2" cm="1">
        <f t="array" ref="AH320">_xlfn.XLOOKUP($A320&amp;AH$5,'[1]NBA-Data-1980-2019'!$B$1:$B$16305&amp;'[1]NBA-Data-1980-2019'!$A$1:$A$16305,'[1]NBA-Data-1980-2019'!$H$1:$H$16305,"",0)</f>
        <v>3042.2000000000003</v>
      </c>
      <c r="AI320" s="2" cm="1">
        <f t="array" ref="AI320">_xlfn.XLOOKUP($A320&amp;AI$5,'[1]NBA-Data-1980-2019'!$B$1:$B$16305&amp;'[1]NBA-Data-1980-2019'!$A$1:$A$16305,'[1]NBA-Data-1980-2019'!$H$1:$H$16305,"",0)</f>
        <v>3116</v>
      </c>
      <c r="AJ320" s="2" cm="1">
        <f t="array" ref="AJ320">_xlfn.XLOOKUP($A320&amp;AJ$5,'[1]NBA-Data-1980-2019'!$B$1:$B$16305&amp;'[1]NBA-Data-1980-2019'!$A$1:$A$16305,'[1]NBA-Data-1980-2019'!$H$1:$H$16305,"",0)</f>
        <v>2604</v>
      </c>
      <c r="AK320" s="2" cm="1">
        <f t="array" ref="AK320">_xlfn.XLOOKUP($A320&amp;AK$5,'[1]NBA-Data-1980-2019'!$B$1:$B$16305&amp;'[1]NBA-Data-1980-2019'!$A$1:$A$16305,'[1]NBA-Data-1980-2019'!$H$1:$H$16305,"",0)</f>
        <v>2409</v>
      </c>
      <c r="AL320" s="2" cm="1">
        <f t="array" ref="AL320">_xlfn.XLOOKUP($A320&amp;AL$5,'[1]NBA-Data-1980-2019'!$B$1:$B$16305&amp;'[1]NBA-Data-1980-2019'!$A$1:$A$16305,'[1]NBA-Data-1980-2019'!$H$1:$H$16305,"",0)</f>
        <v>2859.2999999999997</v>
      </c>
      <c r="AM320" s="2" cm="1">
        <f t="array" ref="AM320">_xlfn.XLOOKUP($A320&amp;AM$5,'[1]NBA-Data-1980-2019'!$B$1:$B$16305&amp;'[1]NBA-Data-1980-2019'!$A$1:$A$16305,'[1]NBA-Data-1980-2019'!$H$1:$H$16305,"",0)</f>
        <v>2902.9</v>
      </c>
      <c r="AN320" s="2" cm="1">
        <f t="array" ref="AN320">_xlfn.XLOOKUP($A320&amp;AN$5,'[1]NBA-Data-1980-2019'!$B$1:$B$16305&amp;'[1]NBA-Data-1980-2019'!$A$1:$A$16305,'[1]NBA-Data-1980-2019'!$H$1:$H$16305,"",0)</f>
        <v>1392.3000000000002</v>
      </c>
      <c r="AO320" s="2" cm="1">
        <f t="array" ref="AO320">_xlfn.XLOOKUP($A320&amp;AO$5,'[1]NBA-Data-1980-2019'!$B$1:$B$16305&amp;'[1]NBA-Data-1980-2019'!$A$1:$A$16305,'[1]NBA-Data-1980-2019'!$H$1:$H$16305,"",0)</f>
        <v>1011.6</v>
      </c>
      <c r="AP320" s="2" cm="1">
        <f t="array" ref="AP320">_xlfn.XLOOKUP($A320&amp;AP$5,'[1]NBA-Data-1980-2019'!$B$1:$B$16305&amp;'[1]NBA-Data-1980-2019'!$A$1:$A$16305,'[1]NBA-Data-1980-2019'!$H$1:$H$16305,"",0)</f>
        <v>1510</v>
      </c>
      <c r="AQ320" s="2" cm="1">
        <f t="array" ref="AQ320">_xlfn.XLOOKUP($A320&amp;AQ$5,'[1]NBA-Data-1980-2019'!$B$1:$B$16305&amp;'[1]NBA-Data-1980-2019'!$A$1:$A$16305,'[1]NBA-Data-1980-2019'!$H$1:$H$16305,"",0)</f>
        <v>391.40000000000003</v>
      </c>
      <c r="AR320" s="2" cm="1">
        <f t="array" ref="AR320">_xlfn.XLOOKUP($A320&amp;AR$5,'[1]NBA-Data-1980-2019'!$B$1:$B$16305&amp;'[1]NBA-Data-1980-2019'!$A$1:$A$16305,'[1]NBA-Data-1980-2019'!$H$1:$H$16305,"",0)</f>
        <v>1227.2</v>
      </c>
      <c r="AS320" s="2" t="str" cm="1">
        <f t="array" ref="AS320">_xlfn.XLOOKUP($A320&amp;AS$5,'[1]NBA-Data-1980-2019'!$B$1:$B$16305&amp;'[1]NBA-Data-1980-2019'!$A$1:$A$16305,'[1]NBA-Data-1980-2019'!$H$1:$H$16305,"",0)</f>
        <v/>
      </c>
      <c r="AT320" s="2" t="str" cm="1">
        <f t="array" ref="AT320">_xlfn.XLOOKUP($A320&amp;AT$5,'[1]NBA-Data-1980-2019'!$B$1:$B$16305&amp;'[1]NBA-Data-1980-2019'!$A$1:$A$16305,'[1]NBA-Data-1980-2019'!$H$1:$H$16305,"",0)</f>
        <v/>
      </c>
      <c r="AU320" s="2" t="str" cm="1">
        <f t="array" ref="AU320">_xlfn.XLOOKUP($A320&amp;AU$5,'[1]NBA-Data-1980-2019'!$B$1:$B$16305&amp;'[1]NBA-Data-1980-2019'!$A$1:$A$16305,'[1]NBA-Data-1980-2019'!$H$1:$H$16305,"",0)</f>
        <v/>
      </c>
      <c r="AV320" s="2" t="str" cm="1">
        <f t="array" ref="AV320">_xlfn.XLOOKUP($A320&amp;AV$5,'[1]NBA-Data-1980-2019'!$B$1:$B$16305&amp;'[1]NBA-Data-1980-2019'!$A$1:$A$16305,'[1]NBA-Data-1980-2019'!$H$1:$H$16305,"",0)</f>
        <v/>
      </c>
      <c r="AW320" s="2" t="str" cm="1">
        <f t="array" ref="AW320">_xlfn.XLOOKUP($A320&amp;AW$5,'[1]NBA-Data-1980-2019'!$B$1:$B$16305&amp;'[1]NBA-Data-1980-2019'!$A$1:$A$16305,'[1]NBA-Data-1980-2019'!$H$1:$H$16305,"",0)</f>
        <v/>
      </c>
      <c r="AX320" s="2" t="str" cm="1">
        <f t="array" ref="AX320">_xlfn.XLOOKUP($A320&amp;AX$5,'[1]NBA-Data-1980-2019'!$B$1:$B$16305&amp;'[1]NBA-Data-1980-2019'!$A$1:$A$16305,'[1]NBA-Data-1980-2019'!$H$1:$H$16305,"",0)</f>
        <v/>
      </c>
      <c r="AY320" s="2" t="str" cm="1">
        <f t="array" ref="AY320">_xlfn.XLOOKUP($A320&amp;AY$5,'[1]NBA-Data-1980-2019'!$B$1:$B$16305&amp;'[1]NBA-Data-1980-2019'!$A$1:$A$16305,'[1]NBA-Data-1980-2019'!$H$1:$H$16305,"",0)</f>
        <v/>
      </c>
      <c r="AZ320" s="2" t="str" cm="1">
        <f t="array" ref="AZ320">_xlfn.XLOOKUP($A320&amp;AZ$5,'[1]NBA-Data-1980-2019'!$B$1:$B$16305&amp;'[1]NBA-Data-1980-2019'!$A$1:$A$16305,'[1]NBA-Data-1980-2019'!$H$1:$H$16305,"",0)</f>
        <v/>
      </c>
      <c r="BA320" s="2" t="str" cm="1">
        <f t="array" ref="BA320">_xlfn.XLOOKUP($A320&amp;BA$5,'[1]NBA-Data-1980-2019'!$B$1:$B$16305&amp;'[1]NBA-Data-1980-2019'!$A$1:$A$16305,'[1]NBA-Data-1980-2019'!$H$1:$H$16305,"",0)</f>
        <v/>
      </c>
      <c r="BB320" s="2" t="str" cm="1">
        <f t="array" ref="BB320">_xlfn.XLOOKUP($A320&amp;BB$5,'[1]NBA-Data-1980-2019'!$B$1:$B$16305&amp;'[1]NBA-Data-1980-2019'!$A$1:$A$16305,'[1]NBA-Data-1980-2019'!$H$1:$H$16305,"",0)</f>
        <v/>
      </c>
      <c r="BC320" s="2" t="str" cm="1">
        <f t="array" ref="BC320">_xlfn.XLOOKUP($A320&amp;BC$5,'[1]NBA-Data-1980-2019'!$B$1:$B$16305&amp;'[1]NBA-Data-1980-2019'!$A$1:$A$16305,'[1]NBA-Data-1980-2019'!$H$1:$H$16305,"",0)</f>
        <v/>
      </c>
      <c r="BD320" s="2" t="str" cm="1">
        <f t="array" ref="BD320">_xlfn.XLOOKUP($A320&amp;BD$5,'[1]NBA-Data-1980-2019'!$B$1:$B$16305&amp;'[1]NBA-Data-1980-2019'!$A$1:$A$16305,'[1]NBA-Data-1980-2019'!$H$1:$H$16305,"",0)</f>
        <v/>
      </c>
      <c r="BE320" s="2" t="str" cm="1">
        <f t="array" ref="BE320">_xlfn.XLOOKUP($A320&amp;BE$5,'[1]NBA-Data-1980-2019'!$B$1:$B$16305&amp;'[1]NBA-Data-1980-2019'!$A$1:$A$16305,'[1]NBA-Data-1980-2019'!$H$1:$H$16305,"",0)</f>
        <v/>
      </c>
      <c r="BF320" s="2" t="str" cm="1">
        <f t="array" ref="BF320">_xlfn.XLOOKUP($A320&amp;BF$5,'[1]NBA-Data-1980-2019'!$B$1:$B$16305&amp;'[1]NBA-Data-1980-2019'!$A$1:$A$16305,'[1]NBA-Data-1980-2019'!$H$1:$H$16305,"",0)</f>
        <v/>
      </c>
      <c r="BG320" s="2" t="str" cm="1">
        <f t="array" ref="BG320">_xlfn.XLOOKUP($A320&amp;BG$5,'[1]NBA-Data-1980-2019'!$B$1:$B$16305&amp;'[1]NBA-Data-1980-2019'!$A$1:$A$16305,'[1]NBA-Data-1980-2019'!$H$1:$H$16305,"",0)</f>
        <v/>
      </c>
      <c r="BH320" s="2" t="str" cm="1">
        <f t="array" ref="BH320">_xlfn.XLOOKUP($A320&amp;BH$5,'[1]NBA-Data-1980-2019'!$B$1:$B$16305&amp;'[1]NBA-Data-1980-2019'!$A$1:$A$16305,'[1]NBA-Data-1980-2019'!$H$1:$H$16305,"",0)</f>
        <v/>
      </c>
      <c r="BI320" s="2" t="str" cm="1">
        <f t="array" ref="BI320">_xlfn.XLOOKUP($A320&amp;BI$5,'[1]NBA-Data-1980-2019'!$B$1:$B$16305&amp;'[1]NBA-Data-1980-2019'!$A$1:$A$16305,'[1]NBA-Data-1980-2019'!$H$1:$H$16305,"",0)</f>
        <v/>
      </c>
      <c r="BJ320" s="2" t="str" cm="1">
        <f t="array" ref="BJ320">_xlfn.XLOOKUP($A320&amp;BJ$5,'[1]NBA-Data-1980-2019'!$B$1:$B$16305&amp;'[1]NBA-Data-1980-2019'!$A$1:$A$16305,'[1]NBA-Data-1980-2019'!$H$1:$H$16305,"",0)</f>
        <v/>
      </c>
      <c r="BK320" s="2" t="str" cm="1">
        <f t="array" ref="BK320">_xlfn.XLOOKUP($A320&amp;BK$5,'[1]NBA-Data-1980-2019'!$B$1:$B$16305&amp;'[1]NBA-Data-1980-2019'!$A$1:$A$16305,'[1]NBA-Data-1980-2019'!$H$1:$H$16305,"",0)</f>
        <v/>
      </c>
      <c r="BL320" s="2" t="str" cm="1">
        <f t="array" ref="BL320">_xlfn.XLOOKUP($A320&amp;BL$5,'[1]NBA-Data-1980-2019'!$B$1:$B$16305&amp;'[1]NBA-Data-1980-2019'!$A$1:$A$16305,'[1]NBA-Data-1980-2019'!$H$1:$H$16305,"",0)</f>
        <v/>
      </c>
      <c r="BM320" s="2" t="str" cm="1">
        <f t="array" ref="BM320">_xlfn.XLOOKUP($A320&amp;BM$5,'[1]NBA-Data-1980-2019'!$B$1:$B$16305&amp;'[1]NBA-Data-1980-2019'!$A$1:$A$16305,'[1]NBA-Data-1980-2019'!$H$1:$H$16305,"",0)</f>
        <v/>
      </c>
      <c r="BN320" s="2" cm="1">
        <f t="array" ref="BN320">_xlfn.XLOOKUP($A320&amp;BN$5,'[1]NBA-Data-1980-2019'!$B$1:$B$16305&amp;'[1]NBA-Data-1980-2019'!$A$1:$A$16305,'[1]NBA-Data-1980-2019'!$F$1:$F$16305,"",0)</f>
        <v>14.2</v>
      </c>
      <c r="BO320" s="2" cm="1">
        <f t="array" ref="BO320">_xlfn.XLOOKUP($A320&amp;BO$5,'[1]NBA-Data-1980-2019'!$B$1:$B$16305&amp;'[1]NBA-Data-1980-2019'!$A$1:$A$16305,'[1]NBA-Data-1980-2019'!$F$1:$F$16305,"",0)</f>
        <v>14.4</v>
      </c>
      <c r="BP320" s="2" cm="1">
        <f t="array" ref="BP320">_xlfn.XLOOKUP($A320&amp;BP$5,'[1]NBA-Data-1980-2019'!$B$1:$B$16305&amp;'[1]NBA-Data-1980-2019'!$A$1:$A$16305,'[1]NBA-Data-1980-2019'!$F$1:$F$16305,"",0)</f>
        <v>15.5</v>
      </c>
      <c r="BQ320" s="2" cm="1">
        <f t="array" ref="BQ320">_xlfn.XLOOKUP($A320&amp;BQ$5,'[1]NBA-Data-1980-2019'!$B$1:$B$16305&amp;'[1]NBA-Data-1980-2019'!$A$1:$A$16305,'[1]NBA-Data-1980-2019'!$F$1:$F$16305,"",0)</f>
        <v>11.3</v>
      </c>
      <c r="BR320" s="2" cm="1">
        <f t="array" ref="BR320">_xlfn.XLOOKUP($A320&amp;BR$5,'[1]NBA-Data-1980-2019'!$B$1:$B$16305&amp;'[1]NBA-Data-1980-2019'!$A$1:$A$16305,'[1]NBA-Data-1980-2019'!$F$1:$F$16305,"",0)</f>
        <v>16</v>
      </c>
      <c r="BS320" s="2" cm="1">
        <f t="array" ref="BS320">_xlfn.XLOOKUP($A320&amp;BS$5,'[1]NBA-Data-1980-2019'!$B$1:$B$16305&amp;'[1]NBA-Data-1980-2019'!$A$1:$A$16305,'[1]NBA-Data-1980-2019'!$F$1:$F$16305,"",0)</f>
        <v>16.3</v>
      </c>
      <c r="BT320" s="2" cm="1">
        <f t="array" ref="BT320">_xlfn.XLOOKUP($A320&amp;BT$5,'[1]NBA-Data-1980-2019'!$B$1:$B$16305&amp;'[1]NBA-Data-1980-2019'!$A$1:$A$16305,'[1]NBA-Data-1980-2019'!$F$1:$F$16305,"",0)</f>
        <v>14</v>
      </c>
      <c r="BU320" s="2" cm="1">
        <f t="array" ref="BU320">_xlfn.XLOOKUP($A320&amp;BU$5,'[1]NBA-Data-1980-2019'!$B$1:$B$16305&amp;'[1]NBA-Data-1980-2019'!$A$1:$A$16305,'[1]NBA-Data-1980-2019'!$F$1:$F$16305,"",0)</f>
        <v>9.5</v>
      </c>
      <c r="BV320" s="2" cm="1">
        <f t="array" ref="BV320">_xlfn.XLOOKUP($A320&amp;BV$5,'[1]NBA-Data-1980-2019'!$B$1:$B$16305&amp;'[1]NBA-Data-1980-2019'!$A$1:$A$16305,'[1]NBA-Data-1980-2019'!$F$1:$F$16305,"",0)</f>
        <v>12.6</v>
      </c>
      <c r="BW320" s="2" cm="1">
        <f t="array" ref="BW320">_xlfn.XLOOKUP($A320&amp;BW$5,'[1]NBA-Data-1980-2019'!$B$1:$B$16305&amp;'[1]NBA-Data-1980-2019'!$A$1:$A$16305,'[1]NBA-Data-1980-2019'!$F$1:$F$16305,"",0)</f>
        <v>8.8000000000000007</v>
      </c>
      <c r="BX320" s="2" cm="1">
        <f t="array" ref="BX320">_xlfn.XLOOKUP($A320&amp;BX$5,'[1]NBA-Data-1980-2019'!$B$1:$B$16305&amp;'[1]NBA-Data-1980-2019'!$A$1:$A$16305,'[1]NBA-Data-1980-2019'!$F$1:$F$16305,"",0)</f>
        <v>12.4</v>
      </c>
      <c r="BY320" s="2" t="str" cm="1">
        <f t="array" ref="BY320">_xlfn.XLOOKUP($A320&amp;BY$5,'[1]NBA-Data-1980-2019'!$B$1:$B$16305&amp;'[1]NBA-Data-1980-2019'!$A$1:$A$16305,'[1]NBA-Data-1980-2019'!$F$1:$F$16305,"",0)</f>
        <v/>
      </c>
      <c r="BZ320" s="2" t="str" cm="1">
        <f t="array" ref="BZ320">_xlfn.XLOOKUP($A320&amp;BZ$5,'[1]NBA-Data-1980-2019'!$B$1:$B$16305&amp;'[1]NBA-Data-1980-2019'!$A$1:$A$16305,'[1]NBA-Data-1980-2019'!$F$1:$F$16305,"",0)</f>
        <v/>
      </c>
      <c r="CA320" s="2" t="str" cm="1">
        <f t="array" ref="CA320">_xlfn.XLOOKUP($A320&amp;CA$5,'[1]NBA-Data-1980-2019'!$B$1:$B$16305&amp;'[1]NBA-Data-1980-2019'!$A$1:$A$16305,'[1]NBA-Data-1980-2019'!$F$1:$F$16305,"",0)</f>
        <v/>
      </c>
      <c r="CB320" s="2" t="str" cm="1">
        <f t="array" ref="CB320">_xlfn.XLOOKUP($A320&amp;CB$5,'[1]NBA-Data-1980-2019'!$B$1:$B$16305&amp;'[1]NBA-Data-1980-2019'!$A$1:$A$16305,'[1]NBA-Data-1980-2019'!$F$1:$F$16305,"",0)</f>
        <v/>
      </c>
      <c r="CC320" s="2" t="str" cm="1">
        <f t="array" ref="CC320">_xlfn.XLOOKUP($A320&amp;CC$5,'[1]NBA-Data-1980-2019'!$B$1:$B$16305&amp;'[1]NBA-Data-1980-2019'!$A$1:$A$16305,'[1]NBA-Data-1980-2019'!$F$1:$F$16305,"",0)</f>
        <v/>
      </c>
      <c r="CD320" s="2" t="str" cm="1">
        <f t="array" ref="CD320">_xlfn.XLOOKUP($A320&amp;CD$5,'[1]NBA-Data-1980-2019'!$B$1:$B$16305&amp;'[1]NBA-Data-1980-2019'!$A$1:$A$16305,'[1]NBA-Data-1980-2019'!$F$1:$F$16305,"",0)</f>
        <v/>
      </c>
      <c r="CE320" s="2" t="str" cm="1">
        <f t="array" ref="CE320">_xlfn.XLOOKUP($A320&amp;CE$5,'[1]NBA-Data-1980-2019'!$B$1:$B$16305&amp;'[1]NBA-Data-1980-2019'!$A$1:$A$16305,'[1]NBA-Data-1980-2019'!$F$1:$F$16305,"",0)</f>
        <v/>
      </c>
      <c r="CF320" s="2" t="str" cm="1">
        <f t="array" ref="CF320">_xlfn.XLOOKUP($A320&amp;CF$5,'[1]NBA-Data-1980-2019'!$B$1:$B$16305&amp;'[1]NBA-Data-1980-2019'!$A$1:$A$16305,'[1]NBA-Data-1980-2019'!$F$1:$F$16305,"",0)</f>
        <v/>
      </c>
      <c r="CG320" s="2" t="str" cm="1">
        <f t="array" ref="CG320">_xlfn.XLOOKUP($A320&amp;CG$5,'[1]NBA-Data-1980-2019'!$B$1:$B$16305&amp;'[1]NBA-Data-1980-2019'!$A$1:$A$16305,'[1]NBA-Data-1980-2019'!$F$1:$F$16305,"",0)</f>
        <v/>
      </c>
      <c r="CH320" s="2" t="str" cm="1">
        <f t="array" ref="CH320">_xlfn.XLOOKUP($A320&amp;CH$5,'[1]NBA-Data-1980-2019'!$B$1:$B$16305&amp;'[1]NBA-Data-1980-2019'!$A$1:$A$16305,'[1]NBA-Data-1980-2019'!$F$1:$F$16305,"",0)</f>
        <v/>
      </c>
      <c r="CI320" s="2" t="str" cm="1">
        <f t="array" ref="CI320">_xlfn.XLOOKUP($A320&amp;CI$5,'[1]NBA-Data-1980-2019'!$B$1:$B$16305&amp;'[1]NBA-Data-1980-2019'!$A$1:$A$16305,'[1]NBA-Data-1980-2019'!$F$1:$F$16305,"",0)</f>
        <v/>
      </c>
      <c r="CJ320" s="2" t="str" cm="1">
        <f t="array" ref="CJ320">_xlfn.XLOOKUP($A320&amp;CJ$5,'[1]NBA-Data-1980-2019'!$B$1:$B$16305&amp;'[1]NBA-Data-1980-2019'!$A$1:$A$16305,'[1]NBA-Data-1980-2019'!$F$1:$F$16305,"",0)</f>
        <v/>
      </c>
      <c r="CK320" s="2" t="str" cm="1">
        <f t="array" ref="CK320">_xlfn.XLOOKUP($A320&amp;CK$5,'[1]NBA-Data-1980-2019'!$B$1:$B$16305&amp;'[1]NBA-Data-1980-2019'!$A$1:$A$16305,'[1]NBA-Data-1980-2019'!$F$1:$F$16305,"",0)</f>
        <v/>
      </c>
      <c r="CL320" s="2" t="str" cm="1">
        <f t="array" ref="CL320">_xlfn.XLOOKUP($A320&amp;CL$5,'[1]NBA-Data-1980-2019'!$B$1:$B$16305&amp;'[1]NBA-Data-1980-2019'!$A$1:$A$16305,'[1]NBA-Data-1980-2019'!$F$1:$F$16305,"",0)</f>
        <v/>
      </c>
      <c r="CM320" s="2" t="str" cm="1">
        <f t="array" ref="CM320">_xlfn.XLOOKUP($A320&amp;CM$5,'[1]NBA-Data-1980-2019'!$B$1:$B$16305&amp;'[1]NBA-Data-1980-2019'!$A$1:$A$16305,'[1]NBA-Data-1980-2019'!$F$1:$F$16305,"",0)</f>
        <v/>
      </c>
      <c r="CN320" s="2" t="str" cm="1">
        <f t="array" ref="CN320">_xlfn.XLOOKUP($A320&amp;CN$5,'[1]NBA-Data-1980-2019'!$B$1:$B$16305&amp;'[1]NBA-Data-1980-2019'!$A$1:$A$16305,'[1]NBA-Data-1980-2019'!$F$1:$F$16305,"",0)</f>
        <v/>
      </c>
      <c r="CO320" s="2" t="str" cm="1">
        <f t="array" ref="CO320">_xlfn.XLOOKUP($A320&amp;CO$5,'[1]NBA-Data-1980-2019'!$B$1:$B$16305&amp;'[1]NBA-Data-1980-2019'!$A$1:$A$16305,'[1]NBA-Data-1980-2019'!$F$1:$F$16305,"",0)</f>
        <v/>
      </c>
      <c r="CP320" s="2" t="str" cm="1">
        <f t="array" ref="CP320">_xlfn.XLOOKUP($A320&amp;CP$5,'[1]NBA-Data-1980-2019'!$B$1:$B$16305&amp;'[1]NBA-Data-1980-2019'!$A$1:$A$16305,'[1]NBA-Data-1980-2019'!$F$1:$F$16305,"",0)</f>
        <v/>
      </c>
      <c r="CQ320" s="2" t="str" cm="1">
        <f t="array" ref="CQ320">_xlfn.XLOOKUP($A320&amp;CQ$5,'[1]NBA-Data-1980-2019'!$B$1:$B$16305&amp;'[1]NBA-Data-1980-2019'!$A$1:$A$16305,'[1]NBA-Data-1980-2019'!$F$1:$F$16305,"",0)</f>
        <v/>
      </c>
      <c r="CR320" s="2" t="str" cm="1">
        <f t="array" ref="CR320">_xlfn.XLOOKUP($A320&amp;CR$5,'[1]NBA-Data-1980-2019'!$B$1:$B$16305&amp;'[1]NBA-Data-1980-2019'!$A$1:$A$16305,'[1]NBA-Data-1980-2019'!$F$1:$F$16305,"",0)</f>
        <v/>
      </c>
      <c r="CS320" s="2" t="str" cm="1">
        <f t="array" ref="CS320">_xlfn.XLOOKUP($A320&amp;CS$5,'[1]NBA-Data-1980-2019'!$B$1:$B$16305&amp;'[1]NBA-Data-1980-2019'!$A$1:$A$16305,'[1]NBA-Data-1980-2019'!$F$1:$F$16305,"",0)</f>
        <v/>
      </c>
      <c r="CU320" s="2" t="str">
        <f>_xlfn.XLOOKUP($A320,TEAMS!$G$1:$G$839,TEAMS!$H$1:$H$839,"",0)</f>
        <v>SF</v>
      </c>
      <c r="CV320" s="2" t="str">
        <f>_xlfn.XLOOKUP($CU320,DASHBOARD!$B$22:$B$27,DASHBOARD!$C$22:$C$27,"",0)</f>
        <v>FORWARD</v>
      </c>
      <c r="CY320" s="63">
        <f>SUMIFS('[1]NBA-Data-1980-2019'!$G$1:$G$16305,'[1]NBA-Data-1980-2019'!$B$1:$B$16305,$A320,'[1]NBA-Data-1980-2019'!$A$1:$A$16305,CY$9)</f>
        <v>1800000</v>
      </c>
      <c r="CZ320" s="63">
        <f>SUMIFS('[1]NBA-Data-1980-2019'!$G$1:$G$16305,'[1]NBA-Data-1980-2019'!$B$1:$B$16305,$A320,'[1]NBA-Data-1980-2019'!$A$1:$A$16305,CZ$9)</f>
        <v>1802000</v>
      </c>
      <c r="DA320" s="63">
        <f>SUMIFS('[1]NBA-Data-1980-2019'!$G$1:$G$16305,'[1]NBA-Data-1980-2019'!$B$1:$B$16305,$A320,'[1]NBA-Data-1980-2019'!$A$1:$A$16305,DA$9)</f>
        <v>1802000</v>
      </c>
      <c r="DB320" s="63">
        <f>SUMIFS('[1]NBA-Data-1980-2019'!$G$1:$G$16305,'[1]NBA-Data-1980-2019'!$B$1:$B$16305,$A320,'[1]NBA-Data-1980-2019'!$A$1:$A$16305,DB$9)</f>
        <v>1807000</v>
      </c>
      <c r="DC320" s="63">
        <f>SUMIFS('[1]NBA-Data-1980-2019'!$G$1:$G$16305,'[1]NBA-Data-1980-2019'!$B$1:$B$16305,$A320,'[1]NBA-Data-1980-2019'!$A$1:$A$16305,DC$9)</f>
        <v>1350000</v>
      </c>
      <c r="DD320" s="63">
        <f>SUMIFS('[1]NBA-Data-1980-2019'!$G$1:$G$16305,'[1]NBA-Data-1980-2019'!$B$1:$B$16305,$A320,'[1]NBA-Data-1980-2019'!$A$1:$A$16305,DD$9)</f>
        <v>5333000</v>
      </c>
      <c r="DE320" s="63">
        <f>SUMIFS('[1]NBA-Data-1980-2019'!$G$1:$G$16305,'[1]NBA-Data-1980-2019'!$B$1:$B$16305,$A320,'[1]NBA-Data-1980-2019'!$A$1:$A$16305,DE$9)</f>
        <v>5333000</v>
      </c>
      <c r="DF320" s="63">
        <f>SUMIFS('[1]NBA-Data-1980-2019'!$G$1:$G$16305,'[1]NBA-Data-1980-2019'!$B$1:$B$16305,$A320,'[1]NBA-Data-1980-2019'!$A$1:$A$16305,DF$9)</f>
        <v>5333333</v>
      </c>
      <c r="DG320" s="63">
        <f>SUMIFS('[1]NBA-Data-1980-2019'!$G$1:$G$16305,'[1]NBA-Data-1980-2019'!$B$1:$B$16305,$A320,'[1]NBA-Data-1980-2019'!$A$1:$A$16305,DG$9)</f>
        <v>5333000</v>
      </c>
      <c r="DH320" s="63">
        <f>SUMIFS('[1]NBA-Data-1980-2019'!$G$1:$G$16305,'[1]NBA-Data-1980-2019'!$B$1:$B$16305,$A320,'[1]NBA-Data-1980-2019'!$A$1:$A$16305,DH$9)</f>
        <v>5433333</v>
      </c>
      <c r="DI320" s="63">
        <f>SUMIFS('[1]NBA-Data-1980-2019'!$G$1:$G$16305,'[1]NBA-Data-1980-2019'!$B$1:$B$16305,$A320,'[1]NBA-Data-1980-2019'!$A$1:$A$16305,DI$9)</f>
        <v>0</v>
      </c>
      <c r="DJ320" s="63">
        <f>SUMIFS('[1]NBA-Data-1980-2019'!$G$1:$G$16305,'[1]NBA-Data-1980-2019'!$B$1:$B$16305,$A320,'[1]NBA-Data-1980-2019'!$A$1:$A$16305,DJ$9)</f>
        <v>0</v>
      </c>
      <c r="DK320" s="63">
        <f>SUMIFS('[1]NBA-Data-1980-2019'!$G$1:$G$16305,'[1]NBA-Data-1980-2019'!$B$1:$B$16305,$A320,'[1]NBA-Data-1980-2019'!$A$1:$A$16305,DK$9)</f>
        <v>0</v>
      </c>
      <c r="DL320" s="63">
        <f>SUMIFS('[1]NBA-Data-1980-2019'!$G$1:$G$16305,'[1]NBA-Data-1980-2019'!$B$1:$B$16305,$A320,'[1]NBA-Data-1980-2019'!$A$1:$A$16305,DL$9)</f>
        <v>0</v>
      </c>
      <c r="DM320" s="63">
        <f>SUMIFS('[1]NBA-Data-1980-2019'!$G$1:$G$16305,'[1]NBA-Data-1980-2019'!$B$1:$B$16305,$A320,'[1]NBA-Data-1980-2019'!$A$1:$A$16305,DM$9)</f>
        <v>0</v>
      </c>
      <c r="DN320" s="63">
        <f>SUMIFS('[1]NBA-Data-1980-2019'!$G$1:$G$16305,'[1]NBA-Data-1980-2019'!$B$1:$B$16305,$A320,'[1]NBA-Data-1980-2019'!$A$1:$A$16305,DN$9)</f>
        <v>0</v>
      </c>
      <c r="DO320" s="63">
        <f>SUMIFS('[1]NBA-Data-1980-2019'!$G$1:$G$16305,'[1]NBA-Data-1980-2019'!$B$1:$B$16305,$A320,'[1]NBA-Data-1980-2019'!$A$1:$A$16305,DO$9)</f>
        <v>0</v>
      </c>
      <c r="DP320" s="63">
        <f>SUMIFS('[1]NBA-Data-1980-2019'!$G$1:$G$16305,'[1]NBA-Data-1980-2019'!$B$1:$B$16305,$A320,'[1]NBA-Data-1980-2019'!$A$1:$A$16305,DP$9)</f>
        <v>0</v>
      </c>
      <c r="DQ320" s="63">
        <f>SUMIFS('[1]NBA-Data-1980-2019'!$G$1:$G$16305,'[1]NBA-Data-1980-2019'!$B$1:$B$16305,$A320,'[1]NBA-Data-1980-2019'!$A$1:$A$16305,DQ$9)</f>
        <v>0</v>
      </c>
      <c r="DR320" s="63">
        <f>SUMIFS('[1]NBA-Data-1980-2019'!$G$1:$G$16305,'[1]NBA-Data-1980-2019'!$B$1:$B$16305,$A320,'[1]NBA-Data-1980-2019'!$A$1:$A$16305,DR$9)</f>
        <v>0</v>
      </c>
      <c r="DS320" s="63">
        <f>SUMIFS('[1]NBA-Data-1980-2019'!$G$1:$G$16305,'[1]NBA-Data-1980-2019'!$B$1:$B$16305,$A320,'[1]NBA-Data-1980-2019'!$A$1:$A$16305,DS$9)</f>
        <v>0</v>
      </c>
      <c r="DT320" s="63">
        <f>SUMIFS('[1]NBA-Data-1980-2019'!$G$1:$G$16305,'[1]NBA-Data-1980-2019'!$B$1:$B$16305,$A320,'[1]NBA-Data-1980-2019'!$A$1:$A$16305,DT$9)</f>
        <v>0</v>
      </c>
      <c r="DU320" s="63">
        <f>SUMIFS('[1]NBA-Data-1980-2019'!$G$1:$G$16305,'[1]NBA-Data-1980-2019'!$B$1:$B$16305,$A320,'[1]NBA-Data-1980-2019'!$A$1:$A$16305,DU$9)</f>
        <v>0</v>
      </c>
      <c r="DV320" s="63">
        <f>SUMIFS('[1]NBA-Data-1980-2019'!$G$1:$G$16305,'[1]NBA-Data-1980-2019'!$B$1:$B$16305,$A320,'[1]NBA-Data-1980-2019'!$A$1:$A$16305,DV$9)</f>
        <v>0</v>
      </c>
      <c r="DW320" s="63">
        <f>SUMIFS('[1]NBA-Data-1980-2019'!$G$1:$G$16305,'[1]NBA-Data-1980-2019'!$B$1:$B$16305,$A320,'[1]NBA-Data-1980-2019'!$A$1:$A$16305,DW$9)</f>
        <v>0</v>
      </c>
      <c r="DX320" s="63">
        <f>SUMIFS('[1]NBA-Data-1980-2019'!$G$1:$G$16305,'[1]NBA-Data-1980-2019'!$B$1:$B$16305,$A320,'[1]NBA-Data-1980-2019'!$A$1:$A$16305,DX$9)</f>
        <v>0</v>
      </c>
      <c r="DY320" s="63">
        <f>SUMIFS('[1]NBA-Data-1980-2019'!$G$1:$G$16305,'[1]NBA-Data-1980-2019'!$B$1:$B$16305,$A320,'[1]NBA-Data-1980-2019'!$A$1:$A$16305,DY$9)</f>
        <v>0</v>
      </c>
      <c r="DZ320" s="63">
        <f>SUMIFS('[1]NBA-Data-1980-2019'!$G$1:$G$16305,'[1]NBA-Data-1980-2019'!$B$1:$B$16305,$A320,'[1]NBA-Data-1980-2019'!$A$1:$A$16305,DZ$9)</f>
        <v>0</v>
      </c>
      <c r="EA320" s="63">
        <f>SUMIFS('[1]NBA-Data-1980-2019'!$G$1:$G$16305,'[1]NBA-Data-1980-2019'!$B$1:$B$16305,$A320,'[1]NBA-Data-1980-2019'!$A$1:$A$16305,EA$9)</f>
        <v>0</v>
      </c>
      <c r="EB320" s="63">
        <f>SUMIFS('[1]NBA-Data-1980-2019'!$G$1:$G$16305,'[1]NBA-Data-1980-2019'!$B$1:$B$16305,$A320,'[1]NBA-Data-1980-2019'!$A$1:$A$16305,EB$9)</f>
        <v>0</v>
      </c>
      <c r="EC320" s="63">
        <f>SUMIFS('[1]NBA-Data-1980-2019'!$G$1:$G$16305,'[1]NBA-Data-1980-2019'!$B$1:$B$16305,$A320,'[1]NBA-Data-1980-2019'!$A$1:$A$16305,EC$9)</f>
        <v>0</v>
      </c>
      <c r="ED320" s="63">
        <f>SUMIFS('[1]NBA-Data-1980-2019'!$G$1:$G$16305,'[1]NBA-Data-1980-2019'!$B$1:$B$16305,$A320,'[1]NBA-Data-1980-2019'!$A$1:$A$16305,ED$9)</f>
        <v>0</v>
      </c>
      <c r="EH320" s="2" t="s">
        <v>1478</v>
      </c>
    </row>
    <row r="321" spans="1:139" x14ac:dyDescent="0.2">
      <c r="A321" s="2" t="s">
        <v>956</v>
      </c>
      <c r="B321" s="2" t="str" cm="1">
        <f t="array" ref="B321">_xlfn.XLOOKUP($A321&amp;B$5,'[1]NBA-Data-1980-2019'!$B$1:$B$16305&amp;'[1]NBA-Data-1980-2019'!$A$1:$A$16305,'[1]NBA-Data-1980-2019'!$D$1:$D$16305,"",0)</f>
        <v/>
      </c>
      <c r="C321" s="2" t="str" cm="1">
        <f t="array" ref="C321">_xlfn.XLOOKUP($A321&amp;C$5,'[1]NBA-Data-1980-2019'!$B$1:$B$16305&amp;'[1]NBA-Data-1980-2019'!$A$1:$A$16305,'[1]NBA-Data-1980-2019'!$D$1:$D$16305,"",0)</f>
        <v/>
      </c>
      <c r="D321" s="2" t="str" cm="1">
        <f t="array" ref="D321">_xlfn.XLOOKUP($A321&amp;D$5,'[1]NBA-Data-1980-2019'!$B$1:$B$16305&amp;'[1]NBA-Data-1980-2019'!$A$1:$A$16305,'[1]NBA-Data-1980-2019'!$D$1:$D$16305,"",0)</f>
        <v/>
      </c>
      <c r="E321" s="2" t="str" cm="1">
        <f t="array" ref="E321">_xlfn.XLOOKUP($A321&amp;E$5,'[1]NBA-Data-1980-2019'!$B$1:$B$16305&amp;'[1]NBA-Data-1980-2019'!$A$1:$A$16305,'[1]NBA-Data-1980-2019'!$D$1:$D$16305,"",0)</f>
        <v/>
      </c>
      <c r="F321" s="2" t="str" cm="1">
        <f t="array" ref="F321">_xlfn.XLOOKUP($A321&amp;F$5,'[1]NBA-Data-1980-2019'!$B$1:$B$16305&amp;'[1]NBA-Data-1980-2019'!$A$1:$A$16305,'[1]NBA-Data-1980-2019'!$D$1:$D$16305,"",0)</f>
        <v/>
      </c>
      <c r="G321" s="2" t="str" cm="1">
        <f t="array" ref="G321">_xlfn.XLOOKUP($A321&amp;G$5,'[1]NBA-Data-1980-2019'!$B$1:$B$16305&amp;'[1]NBA-Data-1980-2019'!$A$1:$A$16305,'[1]NBA-Data-1980-2019'!$D$1:$D$16305,"",0)</f>
        <v/>
      </c>
      <c r="H321" s="2" t="str" cm="1">
        <f t="array" ref="H321">_xlfn.XLOOKUP($A321&amp;H$5,'[1]NBA-Data-1980-2019'!$B$1:$B$16305&amp;'[1]NBA-Data-1980-2019'!$A$1:$A$16305,'[1]NBA-Data-1980-2019'!$D$1:$D$16305,"",0)</f>
        <v/>
      </c>
      <c r="I321" s="2" t="str" cm="1">
        <f t="array" ref="I321">_xlfn.XLOOKUP($A321&amp;I$5,'[1]NBA-Data-1980-2019'!$B$1:$B$16305&amp;'[1]NBA-Data-1980-2019'!$A$1:$A$16305,'[1]NBA-Data-1980-2019'!$D$1:$D$16305,"",0)</f>
        <v/>
      </c>
      <c r="J321" s="2" t="str" cm="1">
        <f t="array" ref="J321">_xlfn.XLOOKUP($A321&amp;J$5,'[1]NBA-Data-1980-2019'!$B$1:$B$16305&amp;'[1]NBA-Data-1980-2019'!$A$1:$A$16305,'[1]NBA-Data-1980-2019'!$D$1:$D$16305,"",0)</f>
        <v>TOR</v>
      </c>
      <c r="K321" s="2" t="str" cm="1">
        <f t="array" ref="K321">_xlfn.XLOOKUP($A321&amp;K$5,'[1]NBA-Data-1980-2019'!$B$1:$B$16305&amp;'[1]NBA-Data-1980-2019'!$A$1:$A$16305,'[1]NBA-Data-1980-2019'!$D$1:$D$16305,"",0)</f>
        <v>TOR</v>
      </c>
      <c r="L321" s="2" t="str" cm="1">
        <f t="array" ref="L321">_xlfn.XLOOKUP($A321&amp;L$5,'[1]NBA-Data-1980-2019'!$B$1:$B$16305&amp;'[1]NBA-Data-1980-2019'!$A$1:$A$16305,'[1]NBA-Data-1980-2019'!$D$1:$D$16305,"",0)</f>
        <v/>
      </c>
      <c r="M321" s="2" t="str" cm="1">
        <f t="array" ref="M321">_xlfn.XLOOKUP($A321&amp;M$5,'[1]NBA-Data-1980-2019'!$B$1:$B$16305&amp;'[1]NBA-Data-1980-2019'!$A$1:$A$16305,'[1]NBA-Data-1980-2019'!$D$1:$D$16305,"",0)</f>
        <v>MIA</v>
      </c>
      <c r="N321" s="2" t="str" cm="1">
        <f t="array" ref="N321">_xlfn.XLOOKUP($A321&amp;N$5,'[1]NBA-Data-1980-2019'!$B$1:$B$16305&amp;'[1]NBA-Data-1980-2019'!$A$1:$A$16305,'[1]NBA-Data-1980-2019'!$D$1:$D$16305,"",0)</f>
        <v>MIA</v>
      </c>
      <c r="O321" s="2" t="str" cm="1">
        <f t="array" ref="O321">_xlfn.XLOOKUP($A321&amp;O$5,'[1]NBA-Data-1980-2019'!$B$1:$B$16305&amp;'[1]NBA-Data-1980-2019'!$A$1:$A$16305,'[1]NBA-Data-1980-2019'!$D$1:$D$16305,"",0)</f>
        <v/>
      </c>
      <c r="P321" s="2" t="str" cm="1">
        <f t="array" ref="P321">_xlfn.XLOOKUP($A321&amp;P$5,'[1]NBA-Data-1980-2019'!$B$1:$B$16305&amp;'[1]NBA-Data-1980-2019'!$A$1:$A$16305,'[1]NBA-Data-1980-2019'!$D$1:$D$16305,"",0)</f>
        <v>SAS</v>
      </c>
      <c r="Q321" s="2" t="str" cm="1">
        <f t="array" ref="Q321">_xlfn.XLOOKUP($A321&amp;Q$5,'[1]NBA-Data-1980-2019'!$B$1:$B$16305&amp;'[1]NBA-Data-1980-2019'!$A$1:$A$16305,'[1]NBA-Data-1980-2019'!$D$1:$D$16305,"",0)</f>
        <v>SAS</v>
      </c>
      <c r="R321" s="2" t="str" cm="1">
        <f t="array" ref="R321">_xlfn.XLOOKUP($A321&amp;R$5,'[1]NBA-Data-1980-2019'!$B$1:$B$16305&amp;'[1]NBA-Data-1980-2019'!$A$1:$A$16305,'[1]NBA-Data-1980-2019'!$D$1:$D$16305,"",0)</f>
        <v>PHO</v>
      </c>
      <c r="S321" s="2" t="str" cm="1">
        <f t="array" ref="S321">_xlfn.XLOOKUP($A321&amp;S$5,'[1]NBA-Data-1980-2019'!$B$1:$B$16305&amp;'[1]NBA-Data-1980-2019'!$A$1:$A$16305,'[1]NBA-Data-1980-2019'!$D$1:$D$16305,"",0)</f>
        <v>PHO</v>
      </c>
      <c r="T321" s="2" t="str" cm="1">
        <f t="array" ref="T321">_xlfn.XLOOKUP($A321&amp;T$5,'[1]NBA-Data-1980-2019'!$B$1:$B$16305&amp;'[1]NBA-Data-1980-2019'!$A$1:$A$16305,'[1]NBA-Data-1980-2019'!$D$1:$D$16305,"",0)</f>
        <v>NOH</v>
      </c>
      <c r="U321" s="2" t="str" cm="1">
        <f t="array" ref="U321">_xlfn.XLOOKUP($A321&amp;U$5,'[1]NBA-Data-1980-2019'!$B$1:$B$16305&amp;'[1]NBA-Data-1980-2019'!$A$1:$A$16305,'[1]NBA-Data-1980-2019'!$D$1:$D$16305,"",0)</f>
        <v>NOH</v>
      </c>
      <c r="V321" s="2" t="str" cm="1">
        <f t="array" ref="V321">_xlfn.XLOOKUP($A321&amp;V$5,'[1]NBA-Data-1980-2019'!$B$1:$B$16305&amp;'[1]NBA-Data-1980-2019'!$A$1:$A$16305,'[1]NBA-Data-1980-2019'!$D$1:$D$16305,"",0)</f>
        <v>POR</v>
      </c>
      <c r="W321" s="2" t="str" cm="1">
        <f t="array" ref="W321">_xlfn.XLOOKUP($A321&amp;W$5,'[1]NBA-Data-1980-2019'!$B$1:$B$16305&amp;'[1]NBA-Data-1980-2019'!$A$1:$A$16305,'[1]NBA-Data-1980-2019'!$D$1:$D$16305,"",0)</f>
        <v/>
      </c>
      <c r="X321" s="2" t="str" cm="1">
        <f t="array" ref="X321">_xlfn.XLOOKUP($A321&amp;X$5,'[1]NBA-Data-1980-2019'!$B$1:$B$16305&amp;'[1]NBA-Data-1980-2019'!$A$1:$A$16305,'[1]NBA-Data-1980-2019'!$D$1:$D$16305,"",0)</f>
        <v/>
      </c>
      <c r="Y321" s="2" t="str" cm="1">
        <f t="array" ref="Y321">_xlfn.XLOOKUP($A321&amp;Y$5,'[1]NBA-Data-1980-2019'!$B$1:$B$16305&amp;'[1]NBA-Data-1980-2019'!$A$1:$A$16305,'[1]NBA-Data-1980-2019'!$D$1:$D$16305,"",0)</f>
        <v/>
      </c>
      <c r="Z321" s="2" t="str" cm="1">
        <f t="array" ref="Z321">_xlfn.XLOOKUP($A321&amp;Z$5,'[1]NBA-Data-1980-2019'!$B$1:$B$16305&amp;'[1]NBA-Data-1980-2019'!$A$1:$A$16305,'[1]NBA-Data-1980-2019'!$D$1:$D$16305,"",0)</f>
        <v/>
      </c>
      <c r="AA321" s="2" t="str" cm="1">
        <f t="array" ref="AA321">_xlfn.XLOOKUP($A321&amp;AA$5,'[1]NBA-Data-1980-2019'!$B$1:$B$16305&amp;'[1]NBA-Data-1980-2019'!$A$1:$A$16305,'[1]NBA-Data-1980-2019'!$D$1:$D$16305,"",0)</f>
        <v/>
      </c>
      <c r="AB321" s="2" t="str" cm="1">
        <f t="array" ref="AB321">_xlfn.XLOOKUP($A321&amp;AB$5,'[1]NBA-Data-1980-2019'!$B$1:$B$16305&amp;'[1]NBA-Data-1980-2019'!$A$1:$A$16305,'[1]NBA-Data-1980-2019'!$D$1:$D$16305,"",0)</f>
        <v/>
      </c>
      <c r="AC321" s="2" t="str" cm="1">
        <f t="array" ref="AC321">_xlfn.XLOOKUP($A321&amp;AC$5,'[1]NBA-Data-1980-2019'!$B$1:$B$16305&amp;'[1]NBA-Data-1980-2019'!$A$1:$A$16305,'[1]NBA-Data-1980-2019'!$D$1:$D$16305,"",0)</f>
        <v/>
      </c>
      <c r="AD321" s="2" t="str" cm="1">
        <f t="array" ref="AD321">_xlfn.XLOOKUP($A321&amp;AD$5,'[1]NBA-Data-1980-2019'!$B$1:$B$16305&amp;'[1]NBA-Data-1980-2019'!$A$1:$A$16305,'[1]NBA-Data-1980-2019'!$D$1:$D$16305,"",0)</f>
        <v/>
      </c>
      <c r="AE321" s="2" t="str" cm="1">
        <f t="array" ref="AE321">_xlfn.XLOOKUP($A321&amp;AE$5,'[1]NBA-Data-1980-2019'!$B$1:$B$16305&amp;'[1]NBA-Data-1980-2019'!$A$1:$A$16305,'[1]NBA-Data-1980-2019'!$D$1:$D$16305,"",0)</f>
        <v/>
      </c>
      <c r="AF321" s="2" t="str" cm="1">
        <f t="array" ref="AF321">_xlfn.XLOOKUP($A321&amp;AF$5,'[1]NBA-Data-1980-2019'!$B$1:$B$16305&amp;'[1]NBA-Data-1980-2019'!$A$1:$A$16305,'[1]NBA-Data-1980-2019'!$D$1:$D$16305,"",0)</f>
        <v/>
      </c>
      <c r="AG321" s="2" t="str" cm="1">
        <f t="array" ref="AG321">_xlfn.XLOOKUP($A321&amp;AG$5,'[1]NBA-Data-1980-2019'!$B$1:$B$16305&amp;'[1]NBA-Data-1980-2019'!$A$1:$A$16305,'[1]NBA-Data-1980-2019'!$D$1:$D$16305,"",0)</f>
        <v/>
      </c>
      <c r="AH321" s="2" t="str" cm="1">
        <f t="array" ref="AH321">_xlfn.XLOOKUP($A321&amp;AH$5,'[1]NBA-Data-1980-2019'!$B$1:$B$16305&amp;'[1]NBA-Data-1980-2019'!$A$1:$A$16305,'[1]NBA-Data-1980-2019'!$H$1:$H$16305,"",0)</f>
        <v/>
      </c>
      <c r="AI321" s="2" t="str" cm="1">
        <f t="array" ref="AI321">_xlfn.XLOOKUP($A321&amp;AI$5,'[1]NBA-Data-1980-2019'!$B$1:$B$16305&amp;'[1]NBA-Data-1980-2019'!$A$1:$A$16305,'[1]NBA-Data-1980-2019'!$H$1:$H$16305,"",0)</f>
        <v/>
      </c>
      <c r="AJ321" s="2" t="str" cm="1">
        <f t="array" ref="AJ321">_xlfn.XLOOKUP($A321&amp;AJ$5,'[1]NBA-Data-1980-2019'!$B$1:$B$16305&amp;'[1]NBA-Data-1980-2019'!$A$1:$A$16305,'[1]NBA-Data-1980-2019'!$H$1:$H$16305,"",0)</f>
        <v/>
      </c>
      <c r="AK321" s="2" t="str" cm="1">
        <f t="array" ref="AK321">_xlfn.XLOOKUP($A321&amp;AK$5,'[1]NBA-Data-1980-2019'!$B$1:$B$16305&amp;'[1]NBA-Data-1980-2019'!$A$1:$A$16305,'[1]NBA-Data-1980-2019'!$H$1:$H$16305,"",0)</f>
        <v/>
      </c>
      <c r="AL321" s="2" t="str" cm="1">
        <f t="array" ref="AL321">_xlfn.XLOOKUP($A321&amp;AL$5,'[1]NBA-Data-1980-2019'!$B$1:$B$16305&amp;'[1]NBA-Data-1980-2019'!$A$1:$A$16305,'[1]NBA-Data-1980-2019'!$H$1:$H$16305,"",0)</f>
        <v/>
      </c>
      <c r="AM321" s="2" t="str" cm="1">
        <f t="array" ref="AM321">_xlfn.XLOOKUP($A321&amp;AM$5,'[1]NBA-Data-1980-2019'!$B$1:$B$16305&amp;'[1]NBA-Data-1980-2019'!$A$1:$A$16305,'[1]NBA-Data-1980-2019'!$H$1:$H$16305,"",0)</f>
        <v/>
      </c>
      <c r="AN321" s="2" t="str" cm="1">
        <f t="array" ref="AN321">_xlfn.XLOOKUP($A321&amp;AN$5,'[1]NBA-Data-1980-2019'!$B$1:$B$16305&amp;'[1]NBA-Data-1980-2019'!$A$1:$A$16305,'[1]NBA-Data-1980-2019'!$H$1:$H$16305,"",0)</f>
        <v/>
      </c>
      <c r="AO321" s="2" t="str" cm="1">
        <f t="array" ref="AO321">_xlfn.XLOOKUP($A321&amp;AO$5,'[1]NBA-Data-1980-2019'!$B$1:$B$16305&amp;'[1]NBA-Data-1980-2019'!$A$1:$A$16305,'[1]NBA-Data-1980-2019'!$H$1:$H$16305,"",0)</f>
        <v/>
      </c>
      <c r="AP321" s="2" cm="1">
        <f t="array" ref="AP321">_xlfn.XLOOKUP($A321&amp;AP$5,'[1]NBA-Data-1980-2019'!$B$1:$B$16305&amp;'[1]NBA-Data-1980-2019'!$A$1:$A$16305,'[1]NBA-Data-1980-2019'!$H$1:$H$16305,"",0)</f>
        <v>28</v>
      </c>
      <c r="AQ321" s="2" cm="1">
        <f t="array" ref="AQ321">_xlfn.XLOOKUP($A321&amp;AQ$5,'[1]NBA-Data-1980-2019'!$B$1:$B$16305&amp;'[1]NBA-Data-1980-2019'!$A$1:$A$16305,'[1]NBA-Data-1980-2019'!$H$1:$H$16305,"",0)</f>
        <v>12</v>
      </c>
      <c r="AR321" s="2" t="str" cm="1">
        <f t="array" ref="AR321">_xlfn.XLOOKUP($A321&amp;AR$5,'[1]NBA-Data-1980-2019'!$B$1:$B$16305&amp;'[1]NBA-Data-1980-2019'!$A$1:$A$16305,'[1]NBA-Data-1980-2019'!$H$1:$H$16305,"",0)</f>
        <v/>
      </c>
      <c r="AS321" s="2" cm="1">
        <f t="array" ref="AS321">_xlfn.XLOOKUP($A321&amp;AS$5,'[1]NBA-Data-1980-2019'!$B$1:$B$16305&amp;'[1]NBA-Data-1980-2019'!$A$1:$A$16305,'[1]NBA-Data-1980-2019'!$H$1:$H$16305,"",0)</f>
        <v>319.2</v>
      </c>
      <c r="AT321" s="2" cm="1">
        <f t="array" ref="AT321">_xlfn.XLOOKUP($A321&amp;AT$5,'[1]NBA-Data-1980-2019'!$B$1:$B$16305&amp;'[1]NBA-Data-1980-2019'!$A$1:$A$16305,'[1]NBA-Data-1980-2019'!$H$1:$H$16305,"",0)</f>
        <v>223.1</v>
      </c>
      <c r="AU321" s="2" t="str" cm="1">
        <f t="array" ref="AU321">_xlfn.XLOOKUP($A321&amp;AU$5,'[1]NBA-Data-1980-2019'!$B$1:$B$16305&amp;'[1]NBA-Data-1980-2019'!$A$1:$A$16305,'[1]NBA-Data-1980-2019'!$H$1:$H$16305,"",0)</f>
        <v/>
      </c>
      <c r="AV321" s="2" cm="1">
        <f t="array" ref="AV321">_xlfn.XLOOKUP($A321&amp;AV$5,'[1]NBA-Data-1980-2019'!$B$1:$B$16305&amp;'[1]NBA-Data-1980-2019'!$A$1:$A$16305,'[1]NBA-Data-1980-2019'!$H$1:$H$16305,"",0)</f>
        <v>243.79999999999998</v>
      </c>
      <c r="AW321" s="2" cm="1">
        <f t="array" ref="AW321">_xlfn.XLOOKUP($A321&amp;AW$5,'[1]NBA-Data-1980-2019'!$B$1:$B$16305&amp;'[1]NBA-Data-1980-2019'!$A$1:$A$16305,'[1]NBA-Data-1980-2019'!$H$1:$H$16305,"",0)</f>
        <v>180</v>
      </c>
      <c r="AX321" s="2" cm="1">
        <f t="array" ref="AX321">_xlfn.XLOOKUP($A321&amp;AX$5,'[1]NBA-Data-1980-2019'!$B$1:$B$16305&amp;'[1]NBA-Data-1980-2019'!$A$1:$A$16305,'[1]NBA-Data-1980-2019'!$H$1:$H$16305,"",0)</f>
        <v>17.100000000000001</v>
      </c>
      <c r="AY321" s="2" cm="1">
        <f t="array" ref="AY321">_xlfn.XLOOKUP($A321&amp;AY$5,'[1]NBA-Data-1980-2019'!$B$1:$B$16305&amp;'[1]NBA-Data-1980-2019'!$A$1:$A$16305,'[1]NBA-Data-1980-2019'!$H$1:$H$16305,"",0)</f>
        <v>129.19999999999999</v>
      </c>
      <c r="AZ321" s="2" cm="1">
        <f t="array" ref="AZ321">_xlfn.XLOOKUP($A321&amp;AZ$5,'[1]NBA-Data-1980-2019'!$B$1:$B$16305&amp;'[1]NBA-Data-1980-2019'!$A$1:$A$16305,'[1]NBA-Data-1980-2019'!$H$1:$H$16305,"",0)</f>
        <v>840</v>
      </c>
      <c r="BA321" s="2" cm="1">
        <f t="array" ref="BA321">_xlfn.XLOOKUP($A321&amp;BA$5,'[1]NBA-Data-1980-2019'!$B$1:$B$16305&amp;'[1]NBA-Data-1980-2019'!$A$1:$A$16305,'[1]NBA-Data-1980-2019'!$H$1:$H$16305,"",0)</f>
        <v>75.600000000000009</v>
      </c>
      <c r="BB321" s="2" cm="1">
        <f t="array" ref="BB321">_xlfn.XLOOKUP($A321&amp;BB$5,'[1]NBA-Data-1980-2019'!$B$1:$B$16305&amp;'[1]NBA-Data-1980-2019'!$A$1:$A$16305,'[1]NBA-Data-1980-2019'!$H$1:$H$16305,"",0)</f>
        <v>208.8</v>
      </c>
      <c r="BC321" s="2" t="str" cm="1">
        <f t="array" ref="BC321">_xlfn.XLOOKUP($A321&amp;BC$5,'[1]NBA-Data-1980-2019'!$B$1:$B$16305&amp;'[1]NBA-Data-1980-2019'!$A$1:$A$16305,'[1]NBA-Data-1980-2019'!$H$1:$H$16305,"",0)</f>
        <v/>
      </c>
      <c r="BD321" s="2" t="str" cm="1">
        <f t="array" ref="BD321">_xlfn.XLOOKUP($A321&amp;BD$5,'[1]NBA-Data-1980-2019'!$B$1:$B$16305&amp;'[1]NBA-Data-1980-2019'!$A$1:$A$16305,'[1]NBA-Data-1980-2019'!$H$1:$H$16305,"",0)</f>
        <v/>
      </c>
      <c r="BE321" s="2" t="str" cm="1">
        <f t="array" ref="BE321">_xlfn.XLOOKUP($A321&amp;BE$5,'[1]NBA-Data-1980-2019'!$B$1:$B$16305&amp;'[1]NBA-Data-1980-2019'!$A$1:$A$16305,'[1]NBA-Data-1980-2019'!$H$1:$H$16305,"",0)</f>
        <v/>
      </c>
      <c r="BF321" s="2" t="str" cm="1">
        <f t="array" ref="BF321">_xlfn.XLOOKUP($A321&amp;BF$5,'[1]NBA-Data-1980-2019'!$B$1:$B$16305&amp;'[1]NBA-Data-1980-2019'!$A$1:$A$16305,'[1]NBA-Data-1980-2019'!$H$1:$H$16305,"",0)</f>
        <v/>
      </c>
      <c r="BG321" s="2" t="str" cm="1">
        <f t="array" ref="BG321">_xlfn.XLOOKUP($A321&amp;BG$5,'[1]NBA-Data-1980-2019'!$B$1:$B$16305&amp;'[1]NBA-Data-1980-2019'!$A$1:$A$16305,'[1]NBA-Data-1980-2019'!$H$1:$H$16305,"",0)</f>
        <v/>
      </c>
      <c r="BH321" s="2" t="str" cm="1">
        <f t="array" ref="BH321">_xlfn.XLOOKUP($A321&amp;BH$5,'[1]NBA-Data-1980-2019'!$B$1:$B$16305&amp;'[1]NBA-Data-1980-2019'!$A$1:$A$16305,'[1]NBA-Data-1980-2019'!$H$1:$H$16305,"",0)</f>
        <v/>
      </c>
      <c r="BI321" s="2" t="str" cm="1">
        <f t="array" ref="BI321">_xlfn.XLOOKUP($A321&amp;BI$5,'[1]NBA-Data-1980-2019'!$B$1:$B$16305&amp;'[1]NBA-Data-1980-2019'!$A$1:$A$16305,'[1]NBA-Data-1980-2019'!$H$1:$H$16305,"",0)</f>
        <v/>
      </c>
      <c r="BJ321" s="2" t="str" cm="1">
        <f t="array" ref="BJ321">_xlfn.XLOOKUP($A321&amp;BJ$5,'[1]NBA-Data-1980-2019'!$B$1:$B$16305&amp;'[1]NBA-Data-1980-2019'!$A$1:$A$16305,'[1]NBA-Data-1980-2019'!$H$1:$H$16305,"",0)</f>
        <v/>
      </c>
      <c r="BK321" s="2" t="str" cm="1">
        <f t="array" ref="BK321">_xlfn.XLOOKUP($A321&amp;BK$5,'[1]NBA-Data-1980-2019'!$B$1:$B$16305&amp;'[1]NBA-Data-1980-2019'!$A$1:$A$16305,'[1]NBA-Data-1980-2019'!$H$1:$H$16305,"",0)</f>
        <v/>
      </c>
      <c r="BL321" s="2" t="str" cm="1">
        <f t="array" ref="BL321">_xlfn.XLOOKUP($A321&amp;BL$5,'[1]NBA-Data-1980-2019'!$B$1:$B$16305&amp;'[1]NBA-Data-1980-2019'!$A$1:$A$16305,'[1]NBA-Data-1980-2019'!$H$1:$H$16305,"",0)</f>
        <v/>
      </c>
      <c r="BM321" s="2" t="str" cm="1">
        <f t="array" ref="BM321">_xlfn.XLOOKUP($A321&amp;BM$5,'[1]NBA-Data-1980-2019'!$B$1:$B$16305&amp;'[1]NBA-Data-1980-2019'!$A$1:$A$16305,'[1]NBA-Data-1980-2019'!$H$1:$H$16305,"",0)</f>
        <v/>
      </c>
      <c r="BN321" s="2" t="str" cm="1">
        <f t="array" ref="BN321">_xlfn.XLOOKUP($A321&amp;BN$5,'[1]NBA-Data-1980-2019'!$B$1:$B$16305&amp;'[1]NBA-Data-1980-2019'!$A$1:$A$16305,'[1]NBA-Data-1980-2019'!$F$1:$F$16305,"",0)</f>
        <v/>
      </c>
      <c r="BO321" s="2" t="str" cm="1">
        <f t="array" ref="BO321">_xlfn.XLOOKUP($A321&amp;BO$5,'[1]NBA-Data-1980-2019'!$B$1:$B$16305&amp;'[1]NBA-Data-1980-2019'!$A$1:$A$16305,'[1]NBA-Data-1980-2019'!$F$1:$F$16305,"",0)</f>
        <v/>
      </c>
      <c r="BP321" s="2" t="str" cm="1">
        <f t="array" ref="BP321">_xlfn.XLOOKUP($A321&amp;BP$5,'[1]NBA-Data-1980-2019'!$B$1:$B$16305&amp;'[1]NBA-Data-1980-2019'!$A$1:$A$16305,'[1]NBA-Data-1980-2019'!$F$1:$F$16305,"",0)</f>
        <v/>
      </c>
      <c r="BQ321" s="2" t="str" cm="1">
        <f t="array" ref="BQ321">_xlfn.XLOOKUP($A321&amp;BQ$5,'[1]NBA-Data-1980-2019'!$B$1:$B$16305&amp;'[1]NBA-Data-1980-2019'!$A$1:$A$16305,'[1]NBA-Data-1980-2019'!$F$1:$F$16305,"",0)</f>
        <v/>
      </c>
      <c r="BR321" s="2" t="str" cm="1">
        <f t="array" ref="BR321">_xlfn.XLOOKUP($A321&amp;BR$5,'[1]NBA-Data-1980-2019'!$B$1:$B$16305&amp;'[1]NBA-Data-1980-2019'!$A$1:$A$16305,'[1]NBA-Data-1980-2019'!$F$1:$F$16305,"",0)</f>
        <v/>
      </c>
      <c r="BS321" s="2" t="str" cm="1">
        <f t="array" ref="BS321">_xlfn.XLOOKUP($A321&amp;BS$5,'[1]NBA-Data-1980-2019'!$B$1:$B$16305&amp;'[1]NBA-Data-1980-2019'!$A$1:$A$16305,'[1]NBA-Data-1980-2019'!$F$1:$F$16305,"",0)</f>
        <v/>
      </c>
      <c r="BT321" s="2" t="str" cm="1">
        <f t="array" ref="BT321">_xlfn.XLOOKUP($A321&amp;BT$5,'[1]NBA-Data-1980-2019'!$B$1:$B$16305&amp;'[1]NBA-Data-1980-2019'!$A$1:$A$16305,'[1]NBA-Data-1980-2019'!$F$1:$F$16305,"",0)</f>
        <v/>
      </c>
      <c r="BU321" s="2" t="str" cm="1">
        <f t="array" ref="BU321">_xlfn.XLOOKUP($A321&amp;BU$5,'[1]NBA-Data-1980-2019'!$B$1:$B$16305&amp;'[1]NBA-Data-1980-2019'!$A$1:$A$16305,'[1]NBA-Data-1980-2019'!$F$1:$F$16305,"",0)</f>
        <v/>
      </c>
      <c r="BV321" s="2" cm="1">
        <f t="array" ref="BV321">_xlfn.XLOOKUP($A321&amp;BV$5,'[1]NBA-Data-1980-2019'!$B$1:$B$16305&amp;'[1]NBA-Data-1980-2019'!$A$1:$A$16305,'[1]NBA-Data-1980-2019'!$F$1:$F$16305,"",0)</f>
        <v>7.8</v>
      </c>
      <c r="BW321" s="2" cm="1">
        <f t="array" ref="BW321">_xlfn.XLOOKUP($A321&amp;BW$5,'[1]NBA-Data-1980-2019'!$B$1:$B$16305&amp;'[1]NBA-Data-1980-2019'!$A$1:$A$16305,'[1]NBA-Data-1980-2019'!$F$1:$F$16305,"",0)</f>
        <v>9.6999999999999993</v>
      </c>
      <c r="BX321" s="2" t="str" cm="1">
        <f t="array" ref="BX321">_xlfn.XLOOKUP($A321&amp;BX$5,'[1]NBA-Data-1980-2019'!$B$1:$B$16305&amp;'[1]NBA-Data-1980-2019'!$A$1:$A$16305,'[1]NBA-Data-1980-2019'!$F$1:$F$16305,"",0)</f>
        <v/>
      </c>
      <c r="BY321" s="2" cm="1">
        <f t="array" ref="BY321">_xlfn.XLOOKUP($A321&amp;BY$5,'[1]NBA-Data-1980-2019'!$B$1:$B$16305&amp;'[1]NBA-Data-1980-2019'!$A$1:$A$16305,'[1]NBA-Data-1980-2019'!$F$1:$F$16305,"",0)</f>
        <v>9.3000000000000007</v>
      </c>
      <c r="BZ321" s="2" cm="1">
        <f t="array" ref="BZ321">_xlfn.XLOOKUP($A321&amp;BZ$5,'[1]NBA-Data-1980-2019'!$B$1:$B$16305&amp;'[1]NBA-Data-1980-2019'!$A$1:$A$16305,'[1]NBA-Data-1980-2019'!$F$1:$F$16305,"",0)</f>
        <v>3.8</v>
      </c>
      <c r="CA321" s="2" t="str" cm="1">
        <f t="array" ref="CA321">_xlfn.XLOOKUP($A321&amp;CA$5,'[1]NBA-Data-1980-2019'!$B$1:$B$16305&amp;'[1]NBA-Data-1980-2019'!$A$1:$A$16305,'[1]NBA-Data-1980-2019'!$F$1:$F$16305,"",0)</f>
        <v/>
      </c>
      <c r="CB321" s="2" cm="1">
        <f t="array" ref="CB321">_xlfn.XLOOKUP($A321&amp;CB$5,'[1]NBA-Data-1980-2019'!$B$1:$B$16305&amp;'[1]NBA-Data-1980-2019'!$A$1:$A$16305,'[1]NBA-Data-1980-2019'!$F$1:$F$16305,"",0)</f>
        <v>8.6999999999999993</v>
      </c>
      <c r="CC321" s="2" cm="1">
        <f t="array" ref="CC321">_xlfn.XLOOKUP($A321&amp;CC$5,'[1]NBA-Data-1980-2019'!$B$1:$B$16305&amp;'[1]NBA-Data-1980-2019'!$A$1:$A$16305,'[1]NBA-Data-1980-2019'!$F$1:$F$16305,"",0)</f>
        <v>17.899999999999999</v>
      </c>
      <c r="CD321" s="2" cm="1">
        <f t="array" ref="CD321">_xlfn.XLOOKUP($A321&amp;CD$5,'[1]NBA-Data-1980-2019'!$B$1:$B$16305&amp;'[1]NBA-Data-1980-2019'!$A$1:$A$16305,'[1]NBA-Data-1980-2019'!$F$1:$F$16305,"",0)</f>
        <v>6.7</v>
      </c>
      <c r="CE321" s="2" cm="1">
        <f t="array" ref="CE321">_xlfn.XLOOKUP($A321&amp;CE$5,'[1]NBA-Data-1980-2019'!$B$1:$B$16305&amp;'[1]NBA-Data-1980-2019'!$A$1:$A$16305,'[1]NBA-Data-1980-2019'!$F$1:$F$16305,"",0)</f>
        <v>16.100000000000001</v>
      </c>
      <c r="CF321" s="2" cm="1">
        <f t="array" ref="CF321">_xlfn.XLOOKUP($A321&amp;CF$5,'[1]NBA-Data-1980-2019'!$B$1:$B$16305&amp;'[1]NBA-Data-1980-2019'!$A$1:$A$16305,'[1]NBA-Data-1980-2019'!$F$1:$F$16305,"",0)</f>
        <v>8.8000000000000007</v>
      </c>
      <c r="CG321" s="2" cm="1">
        <f t="array" ref="CG321">_xlfn.XLOOKUP($A321&amp;CG$5,'[1]NBA-Data-1980-2019'!$B$1:$B$16305&amp;'[1]NBA-Data-1980-2019'!$A$1:$A$16305,'[1]NBA-Data-1980-2019'!$F$1:$F$16305,"",0)</f>
        <v>9</v>
      </c>
      <c r="CH321" s="2" cm="1">
        <f t="array" ref="CH321">_xlfn.XLOOKUP($A321&amp;CH$5,'[1]NBA-Data-1980-2019'!$B$1:$B$16305&amp;'[1]NBA-Data-1980-2019'!$A$1:$A$16305,'[1]NBA-Data-1980-2019'!$F$1:$F$16305,"",0)</f>
        <v>4.9000000000000004</v>
      </c>
      <c r="CI321" s="2" t="str" cm="1">
        <f t="array" ref="CI321">_xlfn.XLOOKUP($A321&amp;CI$5,'[1]NBA-Data-1980-2019'!$B$1:$B$16305&amp;'[1]NBA-Data-1980-2019'!$A$1:$A$16305,'[1]NBA-Data-1980-2019'!$F$1:$F$16305,"",0)</f>
        <v/>
      </c>
      <c r="CJ321" s="2" t="str" cm="1">
        <f t="array" ref="CJ321">_xlfn.XLOOKUP($A321&amp;CJ$5,'[1]NBA-Data-1980-2019'!$B$1:$B$16305&amp;'[1]NBA-Data-1980-2019'!$A$1:$A$16305,'[1]NBA-Data-1980-2019'!$F$1:$F$16305,"",0)</f>
        <v/>
      </c>
      <c r="CK321" s="2" t="str" cm="1">
        <f t="array" ref="CK321">_xlfn.XLOOKUP($A321&amp;CK$5,'[1]NBA-Data-1980-2019'!$B$1:$B$16305&amp;'[1]NBA-Data-1980-2019'!$A$1:$A$16305,'[1]NBA-Data-1980-2019'!$F$1:$F$16305,"",0)</f>
        <v/>
      </c>
      <c r="CL321" s="2" t="str" cm="1">
        <f t="array" ref="CL321">_xlfn.XLOOKUP($A321&amp;CL$5,'[1]NBA-Data-1980-2019'!$B$1:$B$16305&amp;'[1]NBA-Data-1980-2019'!$A$1:$A$16305,'[1]NBA-Data-1980-2019'!$F$1:$F$16305,"",0)</f>
        <v/>
      </c>
      <c r="CM321" s="2" t="str" cm="1">
        <f t="array" ref="CM321">_xlfn.XLOOKUP($A321&amp;CM$5,'[1]NBA-Data-1980-2019'!$B$1:$B$16305&amp;'[1]NBA-Data-1980-2019'!$A$1:$A$16305,'[1]NBA-Data-1980-2019'!$F$1:$F$16305,"",0)</f>
        <v/>
      </c>
      <c r="CN321" s="2" t="str" cm="1">
        <f t="array" ref="CN321">_xlfn.XLOOKUP($A321&amp;CN$5,'[1]NBA-Data-1980-2019'!$B$1:$B$16305&amp;'[1]NBA-Data-1980-2019'!$A$1:$A$16305,'[1]NBA-Data-1980-2019'!$F$1:$F$16305,"",0)</f>
        <v/>
      </c>
      <c r="CO321" s="2" t="str" cm="1">
        <f t="array" ref="CO321">_xlfn.XLOOKUP($A321&amp;CO$5,'[1]NBA-Data-1980-2019'!$B$1:$B$16305&amp;'[1]NBA-Data-1980-2019'!$A$1:$A$16305,'[1]NBA-Data-1980-2019'!$F$1:$F$16305,"",0)</f>
        <v/>
      </c>
      <c r="CP321" s="2" t="str" cm="1">
        <f t="array" ref="CP321">_xlfn.XLOOKUP($A321&amp;CP$5,'[1]NBA-Data-1980-2019'!$B$1:$B$16305&amp;'[1]NBA-Data-1980-2019'!$A$1:$A$16305,'[1]NBA-Data-1980-2019'!$F$1:$F$16305,"",0)</f>
        <v/>
      </c>
      <c r="CQ321" s="2" t="str" cm="1">
        <f t="array" ref="CQ321">_xlfn.XLOOKUP($A321&amp;CQ$5,'[1]NBA-Data-1980-2019'!$B$1:$B$16305&amp;'[1]NBA-Data-1980-2019'!$A$1:$A$16305,'[1]NBA-Data-1980-2019'!$F$1:$F$16305,"",0)</f>
        <v/>
      </c>
      <c r="CR321" s="2" t="str" cm="1">
        <f t="array" ref="CR321">_xlfn.XLOOKUP($A321&amp;CR$5,'[1]NBA-Data-1980-2019'!$B$1:$B$16305&amp;'[1]NBA-Data-1980-2019'!$A$1:$A$16305,'[1]NBA-Data-1980-2019'!$F$1:$F$16305,"",0)</f>
        <v/>
      </c>
      <c r="CS321" s="2" t="str" cm="1">
        <f t="array" ref="CS321">_xlfn.XLOOKUP($A321&amp;CS$5,'[1]NBA-Data-1980-2019'!$B$1:$B$16305&amp;'[1]NBA-Data-1980-2019'!$A$1:$A$16305,'[1]NBA-Data-1980-2019'!$F$1:$F$16305,"",0)</f>
        <v/>
      </c>
      <c r="CU321" s="2" t="str">
        <f>_xlfn.XLOOKUP($A321,TEAMS!$G$1:$G$839,TEAMS!$H$1:$H$839,"",0)</f>
        <v>PF</v>
      </c>
      <c r="CV321" s="2" t="str">
        <f>_xlfn.XLOOKUP($CU321,DASHBOARD!$B$22:$B$27,DASHBOARD!$C$22:$C$27,"",0)</f>
        <v>FORWARD</v>
      </c>
      <c r="CY321" s="63">
        <f>SUMIFS('[1]NBA-Data-1980-2019'!$G$1:$G$16305,'[1]NBA-Data-1980-2019'!$B$1:$B$16305,$A321,'[1]NBA-Data-1980-2019'!$A$1:$A$16305,CY$9)</f>
        <v>0</v>
      </c>
      <c r="CZ321" s="63">
        <f>SUMIFS('[1]NBA-Data-1980-2019'!$G$1:$G$16305,'[1]NBA-Data-1980-2019'!$B$1:$B$16305,$A321,'[1]NBA-Data-1980-2019'!$A$1:$A$16305,CZ$9)</f>
        <v>0</v>
      </c>
      <c r="DA321" s="63">
        <f>SUMIFS('[1]NBA-Data-1980-2019'!$G$1:$G$16305,'[1]NBA-Data-1980-2019'!$B$1:$B$16305,$A321,'[1]NBA-Data-1980-2019'!$A$1:$A$16305,DA$9)</f>
        <v>0</v>
      </c>
      <c r="DB321" s="63">
        <f>SUMIFS('[1]NBA-Data-1980-2019'!$G$1:$G$16305,'[1]NBA-Data-1980-2019'!$B$1:$B$16305,$A321,'[1]NBA-Data-1980-2019'!$A$1:$A$16305,DB$9)</f>
        <v>0</v>
      </c>
      <c r="DC321" s="63">
        <f>SUMIFS('[1]NBA-Data-1980-2019'!$G$1:$G$16305,'[1]NBA-Data-1980-2019'!$B$1:$B$16305,$A321,'[1]NBA-Data-1980-2019'!$A$1:$A$16305,DC$9)</f>
        <v>0</v>
      </c>
      <c r="DD321" s="63">
        <f>SUMIFS('[1]NBA-Data-1980-2019'!$G$1:$G$16305,'[1]NBA-Data-1980-2019'!$B$1:$B$16305,$A321,'[1]NBA-Data-1980-2019'!$A$1:$A$16305,DD$9)</f>
        <v>0</v>
      </c>
      <c r="DE321" s="63">
        <f>SUMIFS('[1]NBA-Data-1980-2019'!$G$1:$G$16305,'[1]NBA-Data-1980-2019'!$B$1:$B$16305,$A321,'[1]NBA-Data-1980-2019'!$A$1:$A$16305,DE$9)</f>
        <v>0</v>
      </c>
      <c r="DF321" s="63">
        <f>SUMIFS('[1]NBA-Data-1980-2019'!$G$1:$G$16305,'[1]NBA-Data-1980-2019'!$B$1:$B$16305,$A321,'[1]NBA-Data-1980-2019'!$A$1:$A$16305,DF$9)</f>
        <v>0</v>
      </c>
      <c r="DG321" s="63">
        <f>SUMIFS('[1]NBA-Data-1980-2019'!$G$1:$G$16305,'[1]NBA-Data-1980-2019'!$B$1:$B$16305,$A321,'[1]NBA-Data-1980-2019'!$A$1:$A$16305,DG$9)</f>
        <v>0</v>
      </c>
      <c r="DH321" s="63">
        <f>SUMIFS('[1]NBA-Data-1980-2019'!$G$1:$G$16305,'[1]NBA-Data-1980-2019'!$B$1:$B$16305,$A321,'[1]NBA-Data-1980-2019'!$A$1:$A$16305,DH$9)</f>
        <v>385000</v>
      </c>
      <c r="DI321" s="63">
        <f>SUMIFS('[1]NBA-Data-1980-2019'!$G$1:$G$16305,'[1]NBA-Data-1980-2019'!$B$1:$B$16305,$A321,'[1]NBA-Data-1980-2019'!$A$1:$A$16305,DI$9)</f>
        <v>0</v>
      </c>
      <c r="DJ321" s="63">
        <f>SUMIFS('[1]NBA-Data-1980-2019'!$G$1:$G$16305,'[1]NBA-Data-1980-2019'!$B$1:$B$16305,$A321,'[1]NBA-Data-1980-2019'!$A$1:$A$16305,DJ$9)</f>
        <v>565850</v>
      </c>
      <c r="DK321" s="63">
        <f>SUMIFS('[1]NBA-Data-1980-2019'!$G$1:$G$16305,'[1]NBA-Data-1980-2019'!$B$1:$B$16305,$A321,'[1]NBA-Data-1980-2019'!$A$1:$A$16305,DK$9)</f>
        <v>612435</v>
      </c>
      <c r="DL321" s="63">
        <f>SUMIFS('[1]NBA-Data-1980-2019'!$G$1:$G$16305,'[1]NBA-Data-1980-2019'!$B$1:$B$16305,$A321,'[1]NBA-Data-1980-2019'!$A$1:$A$16305,DL$9)</f>
        <v>0</v>
      </c>
      <c r="DM321" s="63">
        <f>SUMIFS('[1]NBA-Data-1980-2019'!$G$1:$G$16305,'[1]NBA-Data-1980-2019'!$B$1:$B$16305,$A321,'[1]NBA-Data-1980-2019'!$A$1:$A$16305,DM$9)</f>
        <v>745046</v>
      </c>
      <c r="DN321" s="63">
        <f>SUMIFS('[1]NBA-Data-1980-2019'!$G$1:$G$16305,'[1]NBA-Data-1980-2019'!$B$1:$B$16305,$A321,'[1]NBA-Data-1980-2019'!$A$1:$A$16305,DN$9)</f>
        <v>0</v>
      </c>
      <c r="DO321" s="63">
        <f>SUMIFS('[1]NBA-Data-1980-2019'!$G$1:$G$16305,'[1]NBA-Data-1980-2019'!$B$1:$B$16305,$A321,'[1]NBA-Data-1980-2019'!$A$1:$A$16305,DO$9)</f>
        <v>932015</v>
      </c>
      <c r="DP321" s="63">
        <f>SUMIFS('[1]NBA-Data-1980-2019'!$G$1:$G$16305,'[1]NBA-Data-1980-2019'!$B$1:$B$16305,$A321,'[1]NBA-Data-1980-2019'!$A$1:$A$16305,DP$9)</f>
        <v>1033930</v>
      </c>
      <c r="DQ321" s="63">
        <f>SUMIFS('[1]NBA-Data-1980-2019'!$G$1:$G$16305,'[1]NBA-Data-1980-2019'!$B$1:$B$16305,$A321,'[1]NBA-Data-1980-2019'!$A$1:$A$16305,DQ$9)</f>
        <v>1141838</v>
      </c>
      <c r="DR321" s="63">
        <f>SUMIFS('[1]NBA-Data-1980-2019'!$G$1:$G$16305,'[1]NBA-Data-1980-2019'!$B$1:$B$16305,$A321,'[1]NBA-Data-1980-2019'!$A$1:$A$16305,DR$9)</f>
        <v>1187686</v>
      </c>
      <c r="DS321" s="63">
        <f>SUMIFS('[1]NBA-Data-1980-2019'!$G$1:$G$16305,'[1]NBA-Data-1980-2019'!$B$1:$B$16305,$A321,'[1]NBA-Data-1980-2019'!$A$1:$A$16305,DS$9)</f>
        <v>0</v>
      </c>
      <c r="DT321" s="63">
        <f>SUMIFS('[1]NBA-Data-1980-2019'!$G$1:$G$16305,'[1]NBA-Data-1980-2019'!$B$1:$B$16305,$A321,'[1]NBA-Data-1980-2019'!$A$1:$A$16305,DT$9)</f>
        <v>0</v>
      </c>
      <c r="DU321" s="63">
        <f>SUMIFS('[1]NBA-Data-1980-2019'!$G$1:$G$16305,'[1]NBA-Data-1980-2019'!$B$1:$B$16305,$A321,'[1]NBA-Data-1980-2019'!$A$1:$A$16305,DU$9)</f>
        <v>0</v>
      </c>
      <c r="DV321" s="63">
        <f>SUMIFS('[1]NBA-Data-1980-2019'!$G$1:$G$16305,'[1]NBA-Data-1980-2019'!$B$1:$B$16305,$A321,'[1]NBA-Data-1980-2019'!$A$1:$A$16305,DV$9)</f>
        <v>0</v>
      </c>
      <c r="DW321" s="63">
        <f>SUMIFS('[1]NBA-Data-1980-2019'!$G$1:$G$16305,'[1]NBA-Data-1980-2019'!$B$1:$B$16305,$A321,'[1]NBA-Data-1980-2019'!$A$1:$A$16305,DW$9)</f>
        <v>0</v>
      </c>
      <c r="DX321" s="63">
        <f>SUMIFS('[1]NBA-Data-1980-2019'!$G$1:$G$16305,'[1]NBA-Data-1980-2019'!$B$1:$B$16305,$A321,'[1]NBA-Data-1980-2019'!$A$1:$A$16305,DX$9)</f>
        <v>0</v>
      </c>
      <c r="DY321" s="63">
        <f>SUMIFS('[1]NBA-Data-1980-2019'!$G$1:$G$16305,'[1]NBA-Data-1980-2019'!$B$1:$B$16305,$A321,'[1]NBA-Data-1980-2019'!$A$1:$A$16305,DY$9)</f>
        <v>0</v>
      </c>
      <c r="DZ321" s="63">
        <f>SUMIFS('[1]NBA-Data-1980-2019'!$G$1:$G$16305,'[1]NBA-Data-1980-2019'!$B$1:$B$16305,$A321,'[1]NBA-Data-1980-2019'!$A$1:$A$16305,DZ$9)</f>
        <v>0</v>
      </c>
      <c r="EA321" s="63">
        <f>SUMIFS('[1]NBA-Data-1980-2019'!$G$1:$G$16305,'[1]NBA-Data-1980-2019'!$B$1:$B$16305,$A321,'[1]NBA-Data-1980-2019'!$A$1:$A$16305,EA$9)</f>
        <v>0</v>
      </c>
      <c r="EB321" s="63">
        <f>SUMIFS('[1]NBA-Data-1980-2019'!$G$1:$G$16305,'[1]NBA-Data-1980-2019'!$B$1:$B$16305,$A321,'[1]NBA-Data-1980-2019'!$A$1:$A$16305,EB$9)</f>
        <v>0</v>
      </c>
      <c r="EC321" s="63">
        <f>SUMIFS('[1]NBA-Data-1980-2019'!$G$1:$G$16305,'[1]NBA-Data-1980-2019'!$B$1:$B$16305,$A321,'[1]NBA-Data-1980-2019'!$A$1:$A$16305,EC$9)</f>
        <v>0</v>
      </c>
      <c r="ED321" s="63">
        <f>SUMIFS('[1]NBA-Data-1980-2019'!$G$1:$G$16305,'[1]NBA-Data-1980-2019'!$B$1:$B$16305,$A321,'[1]NBA-Data-1980-2019'!$A$1:$A$16305,ED$9)</f>
        <v>0</v>
      </c>
      <c r="EH321" s="2" t="s">
        <v>1482</v>
      </c>
    </row>
    <row r="322" spans="1:139" x14ac:dyDescent="0.2">
      <c r="A322" s="2" t="s">
        <v>694</v>
      </c>
      <c r="B322" s="2" t="str" cm="1">
        <f t="array" ref="B322">_xlfn.XLOOKUP($A322&amp;B$5,'[1]NBA-Data-1980-2019'!$B$1:$B$16305&amp;'[1]NBA-Data-1980-2019'!$A$1:$A$16305,'[1]NBA-Data-1980-2019'!$D$1:$D$16305,"",0)</f>
        <v/>
      </c>
      <c r="C322" s="2" t="str" cm="1">
        <f t="array" ref="C322">_xlfn.XLOOKUP($A322&amp;C$5,'[1]NBA-Data-1980-2019'!$B$1:$B$16305&amp;'[1]NBA-Data-1980-2019'!$A$1:$A$16305,'[1]NBA-Data-1980-2019'!$D$1:$D$16305,"",0)</f>
        <v/>
      </c>
      <c r="D322" s="2" t="str" cm="1">
        <f t="array" ref="D322">_xlfn.XLOOKUP($A322&amp;D$5,'[1]NBA-Data-1980-2019'!$B$1:$B$16305&amp;'[1]NBA-Data-1980-2019'!$A$1:$A$16305,'[1]NBA-Data-1980-2019'!$D$1:$D$16305,"",0)</f>
        <v/>
      </c>
      <c r="E322" s="2" t="str" cm="1">
        <f t="array" ref="E322">_xlfn.XLOOKUP($A322&amp;E$5,'[1]NBA-Data-1980-2019'!$B$1:$B$16305&amp;'[1]NBA-Data-1980-2019'!$A$1:$A$16305,'[1]NBA-Data-1980-2019'!$D$1:$D$16305,"",0)</f>
        <v/>
      </c>
      <c r="F322" s="2" t="str" cm="1">
        <f t="array" ref="F322">_xlfn.XLOOKUP($A322&amp;F$5,'[1]NBA-Data-1980-2019'!$B$1:$B$16305&amp;'[1]NBA-Data-1980-2019'!$A$1:$A$16305,'[1]NBA-Data-1980-2019'!$D$1:$D$16305,"",0)</f>
        <v/>
      </c>
      <c r="G322" s="2" t="str" cm="1">
        <f t="array" ref="G322">_xlfn.XLOOKUP($A322&amp;G$5,'[1]NBA-Data-1980-2019'!$B$1:$B$16305&amp;'[1]NBA-Data-1980-2019'!$A$1:$A$16305,'[1]NBA-Data-1980-2019'!$D$1:$D$16305,"",0)</f>
        <v/>
      </c>
      <c r="H322" s="2" t="str" cm="1">
        <f t="array" ref="H322">_xlfn.XLOOKUP($A322&amp;H$5,'[1]NBA-Data-1980-2019'!$B$1:$B$16305&amp;'[1]NBA-Data-1980-2019'!$A$1:$A$16305,'[1]NBA-Data-1980-2019'!$D$1:$D$16305,"",0)</f>
        <v/>
      </c>
      <c r="I322" s="2" t="str" cm="1">
        <f t="array" ref="I322">_xlfn.XLOOKUP($A322&amp;I$5,'[1]NBA-Data-1980-2019'!$B$1:$B$16305&amp;'[1]NBA-Data-1980-2019'!$A$1:$A$16305,'[1]NBA-Data-1980-2019'!$D$1:$D$16305,"",0)</f>
        <v/>
      </c>
      <c r="J322" s="2" t="str" cm="1">
        <f t="array" ref="J322">_xlfn.XLOOKUP($A322&amp;J$5,'[1]NBA-Data-1980-2019'!$B$1:$B$16305&amp;'[1]NBA-Data-1980-2019'!$A$1:$A$16305,'[1]NBA-Data-1980-2019'!$D$1:$D$16305,"",0)</f>
        <v/>
      </c>
      <c r="K322" s="2" t="str" cm="1">
        <f t="array" ref="K322">_xlfn.XLOOKUP($A322&amp;K$5,'[1]NBA-Data-1980-2019'!$B$1:$B$16305&amp;'[1]NBA-Data-1980-2019'!$A$1:$A$16305,'[1]NBA-Data-1980-2019'!$D$1:$D$16305,"",0)</f>
        <v/>
      </c>
      <c r="L322" s="2" t="str" cm="1">
        <f t="array" ref="L322">_xlfn.XLOOKUP($A322&amp;L$5,'[1]NBA-Data-1980-2019'!$B$1:$B$16305&amp;'[1]NBA-Data-1980-2019'!$A$1:$A$16305,'[1]NBA-Data-1980-2019'!$D$1:$D$16305,"",0)</f>
        <v/>
      </c>
      <c r="M322" s="2" t="str" cm="1">
        <f t="array" ref="M322">_xlfn.XLOOKUP($A322&amp;M$5,'[1]NBA-Data-1980-2019'!$B$1:$B$16305&amp;'[1]NBA-Data-1980-2019'!$A$1:$A$16305,'[1]NBA-Data-1980-2019'!$D$1:$D$16305,"",0)</f>
        <v/>
      </c>
      <c r="N322" s="2" t="str" cm="1">
        <f t="array" ref="N322">_xlfn.XLOOKUP($A322&amp;N$5,'[1]NBA-Data-1980-2019'!$B$1:$B$16305&amp;'[1]NBA-Data-1980-2019'!$A$1:$A$16305,'[1]NBA-Data-1980-2019'!$D$1:$D$16305,"",0)</f>
        <v/>
      </c>
      <c r="O322" s="2" t="str" cm="1">
        <f t="array" ref="O322">_xlfn.XLOOKUP($A322&amp;O$5,'[1]NBA-Data-1980-2019'!$B$1:$B$16305&amp;'[1]NBA-Data-1980-2019'!$A$1:$A$16305,'[1]NBA-Data-1980-2019'!$D$1:$D$16305,"",0)</f>
        <v/>
      </c>
      <c r="P322" s="2" t="str" cm="1">
        <f t="array" ref="P322">_xlfn.XLOOKUP($A322&amp;P$5,'[1]NBA-Data-1980-2019'!$B$1:$B$16305&amp;'[1]NBA-Data-1980-2019'!$A$1:$A$16305,'[1]NBA-Data-1980-2019'!$D$1:$D$16305,"",0)</f>
        <v/>
      </c>
      <c r="Q322" s="2" t="str" cm="1">
        <f t="array" ref="Q322">_xlfn.XLOOKUP($A322&amp;Q$5,'[1]NBA-Data-1980-2019'!$B$1:$B$16305&amp;'[1]NBA-Data-1980-2019'!$A$1:$A$16305,'[1]NBA-Data-1980-2019'!$D$1:$D$16305,"",0)</f>
        <v/>
      </c>
      <c r="R322" s="2" t="str" cm="1">
        <f t="array" ref="R322">_xlfn.XLOOKUP($A322&amp;R$5,'[1]NBA-Data-1980-2019'!$B$1:$B$16305&amp;'[1]NBA-Data-1980-2019'!$A$1:$A$16305,'[1]NBA-Data-1980-2019'!$D$1:$D$16305,"",0)</f>
        <v/>
      </c>
      <c r="S322" s="2" t="str" cm="1">
        <f t="array" ref="S322">_xlfn.XLOOKUP($A322&amp;S$5,'[1]NBA-Data-1980-2019'!$B$1:$B$16305&amp;'[1]NBA-Data-1980-2019'!$A$1:$A$16305,'[1]NBA-Data-1980-2019'!$D$1:$D$16305,"",0)</f>
        <v/>
      </c>
      <c r="T322" s="2" t="str" cm="1">
        <f t="array" ref="T322">_xlfn.XLOOKUP($A322&amp;T$5,'[1]NBA-Data-1980-2019'!$B$1:$B$16305&amp;'[1]NBA-Data-1980-2019'!$A$1:$A$16305,'[1]NBA-Data-1980-2019'!$D$1:$D$16305,"",0)</f>
        <v/>
      </c>
      <c r="U322" s="2" t="str" cm="1">
        <f t="array" ref="U322">_xlfn.XLOOKUP($A322&amp;U$5,'[1]NBA-Data-1980-2019'!$B$1:$B$16305&amp;'[1]NBA-Data-1980-2019'!$A$1:$A$16305,'[1]NBA-Data-1980-2019'!$D$1:$D$16305,"",0)</f>
        <v>OKC</v>
      </c>
      <c r="V322" s="2" t="str" cm="1">
        <f t="array" ref="V322">_xlfn.XLOOKUP($A322&amp;V$5,'[1]NBA-Data-1980-2019'!$B$1:$B$16305&amp;'[1]NBA-Data-1980-2019'!$A$1:$A$16305,'[1]NBA-Data-1980-2019'!$D$1:$D$16305,"",0)</f>
        <v>OKC</v>
      </c>
      <c r="W322" s="2" t="str" cm="1">
        <f t="array" ref="W322">_xlfn.XLOOKUP($A322&amp;W$5,'[1]NBA-Data-1980-2019'!$B$1:$B$16305&amp;'[1]NBA-Data-1980-2019'!$A$1:$A$16305,'[1]NBA-Data-1980-2019'!$D$1:$D$16305,"",0)</f>
        <v>OKC</v>
      </c>
      <c r="X322" s="2" t="str" cm="1">
        <f t="array" ref="X322">_xlfn.XLOOKUP($A322&amp;X$5,'[1]NBA-Data-1980-2019'!$B$1:$B$16305&amp;'[1]NBA-Data-1980-2019'!$A$1:$A$16305,'[1]NBA-Data-1980-2019'!$D$1:$D$16305,"",0)</f>
        <v>OKC</v>
      </c>
      <c r="Y322" s="2" t="str" cm="1">
        <f t="array" ref="Y322">_xlfn.XLOOKUP($A322&amp;Y$5,'[1]NBA-Data-1980-2019'!$B$1:$B$16305&amp;'[1]NBA-Data-1980-2019'!$A$1:$A$16305,'[1]NBA-Data-1980-2019'!$D$1:$D$16305,"",0)</f>
        <v>OKC</v>
      </c>
      <c r="Z322" s="2" t="str" cm="1">
        <f t="array" ref="Z322">_xlfn.XLOOKUP($A322&amp;Z$5,'[1]NBA-Data-1980-2019'!$B$1:$B$16305&amp;'[1]NBA-Data-1980-2019'!$A$1:$A$16305,'[1]NBA-Data-1980-2019'!$D$1:$D$16305,"",0)</f>
        <v>OKC</v>
      </c>
      <c r="AA322" s="2" t="str" cm="1">
        <f t="array" ref="AA322">_xlfn.XLOOKUP($A322&amp;AA$5,'[1]NBA-Data-1980-2019'!$B$1:$B$16305&amp;'[1]NBA-Data-1980-2019'!$A$1:$A$16305,'[1]NBA-Data-1980-2019'!$D$1:$D$16305,"",0)</f>
        <v>OKC</v>
      </c>
      <c r="AB322" s="2" t="str" cm="1">
        <f t="array" ref="AB322">_xlfn.XLOOKUP($A322&amp;AB$5,'[1]NBA-Data-1980-2019'!$B$1:$B$16305&amp;'[1]NBA-Data-1980-2019'!$A$1:$A$16305,'[1]NBA-Data-1980-2019'!$D$1:$D$16305,"",0)</f>
        <v>TOT</v>
      </c>
      <c r="AC322" s="2" t="str" cm="1">
        <f t="array" ref="AC322">_xlfn.XLOOKUP($A322&amp;AC$5,'[1]NBA-Data-1980-2019'!$B$1:$B$16305&amp;'[1]NBA-Data-1980-2019'!$A$1:$A$16305,'[1]NBA-Data-1980-2019'!$D$1:$D$16305,"",0)</f>
        <v>TOR</v>
      </c>
      <c r="AD322" s="2" t="str" cm="1">
        <f t="array" ref="AD322">_xlfn.XLOOKUP($A322&amp;AD$5,'[1]NBA-Data-1980-2019'!$B$1:$B$16305&amp;'[1]NBA-Data-1980-2019'!$A$1:$A$16305,'[1]NBA-Data-1980-2019'!$D$1:$D$16305,"",0)</f>
        <v>TOR</v>
      </c>
      <c r="AE322" s="2" t="str" cm="1">
        <f t="array" ref="AE322">_xlfn.XLOOKUP($A322&amp;AE$5,'[1]NBA-Data-1980-2019'!$B$1:$B$16305&amp;'[1]NBA-Data-1980-2019'!$A$1:$A$16305,'[1]NBA-Data-1980-2019'!$D$1:$D$16305,"",0)</f>
        <v/>
      </c>
      <c r="AF322" s="2" t="str" cm="1">
        <f t="array" ref="AF322">_xlfn.XLOOKUP($A322&amp;AF$5,'[1]NBA-Data-1980-2019'!$B$1:$B$16305&amp;'[1]NBA-Data-1980-2019'!$A$1:$A$16305,'[1]NBA-Data-1980-2019'!$D$1:$D$16305,"",0)</f>
        <v/>
      </c>
      <c r="AG322" s="2" t="str" cm="1">
        <f t="array" ref="AG322">_xlfn.XLOOKUP($A322&amp;AG$5,'[1]NBA-Data-1980-2019'!$B$1:$B$16305&amp;'[1]NBA-Data-1980-2019'!$A$1:$A$16305,'[1]NBA-Data-1980-2019'!$D$1:$D$16305,"",0)</f>
        <v/>
      </c>
      <c r="AH322" s="2" t="str" cm="1">
        <f t="array" ref="AH322">_xlfn.XLOOKUP($A322&amp;AH$5,'[1]NBA-Data-1980-2019'!$B$1:$B$16305&amp;'[1]NBA-Data-1980-2019'!$A$1:$A$16305,'[1]NBA-Data-1980-2019'!$H$1:$H$16305,"",0)</f>
        <v/>
      </c>
      <c r="AI322" s="2" t="str" cm="1">
        <f t="array" ref="AI322">_xlfn.XLOOKUP($A322&amp;AI$5,'[1]NBA-Data-1980-2019'!$B$1:$B$16305&amp;'[1]NBA-Data-1980-2019'!$A$1:$A$16305,'[1]NBA-Data-1980-2019'!$H$1:$H$16305,"",0)</f>
        <v/>
      </c>
      <c r="AJ322" s="2" t="str" cm="1">
        <f t="array" ref="AJ322">_xlfn.XLOOKUP($A322&amp;AJ$5,'[1]NBA-Data-1980-2019'!$B$1:$B$16305&amp;'[1]NBA-Data-1980-2019'!$A$1:$A$16305,'[1]NBA-Data-1980-2019'!$H$1:$H$16305,"",0)</f>
        <v/>
      </c>
      <c r="AK322" s="2" t="str" cm="1">
        <f t="array" ref="AK322">_xlfn.XLOOKUP($A322&amp;AK$5,'[1]NBA-Data-1980-2019'!$B$1:$B$16305&amp;'[1]NBA-Data-1980-2019'!$A$1:$A$16305,'[1]NBA-Data-1980-2019'!$H$1:$H$16305,"",0)</f>
        <v/>
      </c>
      <c r="AL322" s="2" t="str" cm="1">
        <f t="array" ref="AL322">_xlfn.XLOOKUP($A322&amp;AL$5,'[1]NBA-Data-1980-2019'!$B$1:$B$16305&amp;'[1]NBA-Data-1980-2019'!$A$1:$A$16305,'[1]NBA-Data-1980-2019'!$H$1:$H$16305,"",0)</f>
        <v/>
      </c>
      <c r="AM322" s="2" t="str" cm="1">
        <f t="array" ref="AM322">_xlfn.XLOOKUP($A322&amp;AM$5,'[1]NBA-Data-1980-2019'!$B$1:$B$16305&amp;'[1]NBA-Data-1980-2019'!$A$1:$A$16305,'[1]NBA-Data-1980-2019'!$H$1:$H$16305,"",0)</f>
        <v/>
      </c>
      <c r="AN322" s="2" t="str" cm="1">
        <f t="array" ref="AN322">_xlfn.XLOOKUP($A322&amp;AN$5,'[1]NBA-Data-1980-2019'!$B$1:$B$16305&amp;'[1]NBA-Data-1980-2019'!$A$1:$A$16305,'[1]NBA-Data-1980-2019'!$H$1:$H$16305,"",0)</f>
        <v/>
      </c>
      <c r="AO322" s="2" t="str" cm="1">
        <f t="array" ref="AO322">_xlfn.XLOOKUP($A322&amp;AO$5,'[1]NBA-Data-1980-2019'!$B$1:$B$16305&amp;'[1]NBA-Data-1980-2019'!$A$1:$A$16305,'[1]NBA-Data-1980-2019'!$H$1:$H$16305,"",0)</f>
        <v/>
      </c>
      <c r="AP322" s="2" t="str" cm="1">
        <f t="array" ref="AP322">_xlfn.XLOOKUP($A322&amp;AP$5,'[1]NBA-Data-1980-2019'!$B$1:$B$16305&amp;'[1]NBA-Data-1980-2019'!$A$1:$A$16305,'[1]NBA-Data-1980-2019'!$H$1:$H$16305,"",0)</f>
        <v/>
      </c>
      <c r="AQ322" s="2" t="str" cm="1">
        <f t="array" ref="AQ322">_xlfn.XLOOKUP($A322&amp;AQ$5,'[1]NBA-Data-1980-2019'!$B$1:$B$16305&amp;'[1]NBA-Data-1980-2019'!$A$1:$A$16305,'[1]NBA-Data-1980-2019'!$H$1:$H$16305,"",0)</f>
        <v/>
      </c>
      <c r="AR322" s="2" t="str" cm="1">
        <f t="array" ref="AR322">_xlfn.XLOOKUP($A322&amp;AR$5,'[1]NBA-Data-1980-2019'!$B$1:$B$16305&amp;'[1]NBA-Data-1980-2019'!$A$1:$A$16305,'[1]NBA-Data-1980-2019'!$H$1:$H$16305,"",0)</f>
        <v/>
      </c>
      <c r="AS322" s="2" t="str" cm="1">
        <f t="array" ref="AS322">_xlfn.XLOOKUP($A322&amp;AS$5,'[1]NBA-Data-1980-2019'!$B$1:$B$16305&amp;'[1]NBA-Data-1980-2019'!$A$1:$A$16305,'[1]NBA-Data-1980-2019'!$H$1:$H$16305,"",0)</f>
        <v/>
      </c>
      <c r="AT322" s="2" t="str" cm="1">
        <f t="array" ref="AT322">_xlfn.XLOOKUP($A322&amp;AT$5,'[1]NBA-Data-1980-2019'!$B$1:$B$16305&amp;'[1]NBA-Data-1980-2019'!$A$1:$A$16305,'[1]NBA-Data-1980-2019'!$H$1:$H$16305,"",0)</f>
        <v/>
      </c>
      <c r="AU322" s="2" t="str" cm="1">
        <f t="array" ref="AU322">_xlfn.XLOOKUP($A322&amp;AU$5,'[1]NBA-Data-1980-2019'!$B$1:$B$16305&amp;'[1]NBA-Data-1980-2019'!$A$1:$A$16305,'[1]NBA-Data-1980-2019'!$H$1:$H$16305,"",0)</f>
        <v/>
      </c>
      <c r="AV322" s="2" t="str" cm="1">
        <f t="array" ref="AV322">_xlfn.XLOOKUP($A322&amp;AV$5,'[1]NBA-Data-1980-2019'!$B$1:$B$16305&amp;'[1]NBA-Data-1980-2019'!$A$1:$A$16305,'[1]NBA-Data-1980-2019'!$H$1:$H$16305,"",0)</f>
        <v/>
      </c>
      <c r="AW322" s="2" t="str" cm="1">
        <f t="array" ref="AW322">_xlfn.XLOOKUP($A322&amp;AW$5,'[1]NBA-Data-1980-2019'!$B$1:$B$16305&amp;'[1]NBA-Data-1980-2019'!$A$1:$A$16305,'[1]NBA-Data-1980-2019'!$H$1:$H$16305,"",0)</f>
        <v/>
      </c>
      <c r="AX322" s="2" t="str" cm="1">
        <f t="array" ref="AX322">_xlfn.XLOOKUP($A322&amp;AX$5,'[1]NBA-Data-1980-2019'!$B$1:$B$16305&amp;'[1]NBA-Data-1980-2019'!$A$1:$A$16305,'[1]NBA-Data-1980-2019'!$H$1:$H$16305,"",0)</f>
        <v/>
      </c>
      <c r="AY322" s="2" t="str" cm="1">
        <f t="array" ref="AY322">_xlfn.XLOOKUP($A322&amp;AY$5,'[1]NBA-Data-1980-2019'!$B$1:$B$16305&amp;'[1]NBA-Data-1980-2019'!$A$1:$A$16305,'[1]NBA-Data-1980-2019'!$H$1:$H$16305,"",0)</f>
        <v/>
      </c>
      <c r="AZ322" s="2" t="str" cm="1">
        <f t="array" ref="AZ322">_xlfn.XLOOKUP($A322&amp;AZ$5,'[1]NBA-Data-1980-2019'!$B$1:$B$16305&amp;'[1]NBA-Data-1980-2019'!$A$1:$A$16305,'[1]NBA-Data-1980-2019'!$H$1:$H$16305,"",0)</f>
        <v/>
      </c>
      <c r="BA322" s="2" cm="1">
        <f t="array" ref="BA322">_xlfn.XLOOKUP($A322&amp;BA$5,'[1]NBA-Data-1980-2019'!$B$1:$B$16305&amp;'[1]NBA-Data-1980-2019'!$A$1:$A$16305,'[1]NBA-Data-1980-2019'!$H$1:$H$16305,"",0)</f>
        <v>1321.3000000000002</v>
      </c>
      <c r="BB322" s="2" cm="1">
        <f t="array" ref="BB322">_xlfn.XLOOKUP($A322&amp;BB$5,'[1]NBA-Data-1980-2019'!$B$1:$B$16305&amp;'[1]NBA-Data-1980-2019'!$A$1:$A$16305,'[1]NBA-Data-1980-2019'!$H$1:$H$16305,"",0)</f>
        <v>2214</v>
      </c>
      <c r="BC322" s="2" cm="1">
        <f t="array" ref="BC322">_xlfn.XLOOKUP($A322&amp;BC$5,'[1]NBA-Data-1980-2019'!$B$1:$B$16305&amp;'[1]NBA-Data-1980-2019'!$A$1:$A$16305,'[1]NBA-Data-1980-2019'!$H$1:$H$16305,"",0)</f>
        <v>1795.2</v>
      </c>
      <c r="BD322" s="2" cm="1">
        <f t="array" ref="BD322">_xlfn.XLOOKUP($A322&amp;BD$5,'[1]NBA-Data-1980-2019'!$B$1:$B$16305&amp;'[1]NBA-Data-1980-2019'!$A$1:$A$16305,'[1]NBA-Data-1980-2019'!$H$1:$H$16305,"",0)</f>
        <v>2488</v>
      </c>
      <c r="BE322" s="2" cm="1">
        <f t="array" ref="BE322">_xlfn.XLOOKUP($A322&amp;BE$5,'[1]NBA-Data-1980-2019'!$B$1:$B$16305&amp;'[1]NBA-Data-1980-2019'!$A$1:$A$16305,'[1]NBA-Data-1980-2019'!$H$1:$H$16305,"",0)</f>
        <v>2664.9</v>
      </c>
      <c r="BF322" s="2" cm="1">
        <f t="array" ref="BF322">_xlfn.XLOOKUP($A322&amp;BF$5,'[1]NBA-Data-1980-2019'!$B$1:$B$16305&amp;'[1]NBA-Data-1980-2019'!$A$1:$A$16305,'[1]NBA-Data-1980-2019'!$H$1:$H$16305,"",0)</f>
        <v>2118.4</v>
      </c>
      <c r="BG322" s="2" cm="1">
        <f t="array" ref="BG322">_xlfn.XLOOKUP($A322&amp;BG$5,'[1]NBA-Data-1980-2019'!$B$1:$B$16305&amp;'[1]NBA-Data-1980-2019'!$A$1:$A$16305,'[1]NBA-Data-1980-2019'!$H$1:$H$16305,"",0)</f>
        <v>2503.8000000000002</v>
      </c>
      <c r="BH322" s="2" cm="1">
        <f t="array" ref="BH322">_xlfn.XLOOKUP($A322&amp;BH$5,'[1]NBA-Data-1980-2019'!$B$1:$B$16305&amp;'[1]NBA-Data-1980-2019'!$A$1:$A$16305,'[1]NBA-Data-1980-2019'!$H$1:$H$16305,"",0)</f>
        <v>2425.2999999999997</v>
      </c>
      <c r="BI322" s="2" cm="1">
        <f t="array" ref="BI322">_xlfn.XLOOKUP($A322&amp;BI$5,'[1]NBA-Data-1980-2019'!$B$1:$B$16305&amp;'[1]NBA-Data-1980-2019'!$A$1:$A$16305,'[1]NBA-Data-1980-2019'!$H$1:$H$16305,"",0)</f>
        <v>2090</v>
      </c>
      <c r="BJ322" s="2" cm="1">
        <f t="array" ref="BJ322">_xlfn.XLOOKUP($A322&amp;BJ$5,'[1]NBA-Data-1980-2019'!$B$1:$B$16305&amp;'[1]NBA-Data-1980-2019'!$A$1:$A$16305,'[1]NBA-Data-1980-2019'!$H$1:$H$16305,"",0)</f>
        <v>2012.8</v>
      </c>
      <c r="BK322" s="2" t="str" cm="1">
        <f t="array" ref="BK322">_xlfn.XLOOKUP($A322&amp;BK$5,'[1]NBA-Data-1980-2019'!$B$1:$B$16305&amp;'[1]NBA-Data-1980-2019'!$A$1:$A$16305,'[1]NBA-Data-1980-2019'!$H$1:$H$16305,"",0)</f>
        <v/>
      </c>
      <c r="BL322" s="2" t="str" cm="1">
        <f t="array" ref="BL322">_xlfn.XLOOKUP($A322&amp;BL$5,'[1]NBA-Data-1980-2019'!$B$1:$B$16305&amp;'[1]NBA-Data-1980-2019'!$A$1:$A$16305,'[1]NBA-Data-1980-2019'!$H$1:$H$16305,"",0)</f>
        <v/>
      </c>
      <c r="BM322" s="2" t="str" cm="1">
        <f t="array" ref="BM322">_xlfn.XLOOKUP($A322&amp;BM$5,'[1]NBA-Data-1980-2019'!$B$1:$B$16305&amp;'[1]NBA-Data-1980-2019'!$A$1:$A$16305,'[1]NBA-Data-1980-2019'!$H$1:$H$16305,"",0)</f>
        <v/>
      </c>
      <c r="BN322" s="2" t="str" cm="1">
        <f t="array" ref="BN322">_xlfn.XLOOKUP($A322&amp;BN$5,'[1]NBA-Data-1980-2019'!$B$1:$B$16305&amp;'[1]NBA-Data-1980-2019'!$A$1:$A$16305,'[1]NBA-Data-1980-2019'!$F$1:$F$16305,"",0)</f>
        <v/>
      </c>
      <c r="BO322" s="2" t="str" cm="1">
        <f t="array" ref="BO322">_xlfn.XLOOKUP($A322&amp;BO$5,'[1]NBA-Data-1980-2019'!$B$1:$B$16305&amp;'[1]NBA-Data-1980-2019'!$A$1:$A$16305,'[1]NBA-Data-1980-2019'!$F$1:$F$16305,"",0)</f>
        <v/>
      </c>
      <c r="BP322" s="2" t="str" cm="1">
        <f t="array" ref="BP322">_xlfn.XLOOKUP($A322&amp;BP$5,'[1]NBA-Data-1980-2019'!$B$1:$B$16305&amp;'[1]NBA-Data-1980-2019'!$A$1:$A$16305,'[1]NBA-Data-1980-2019'!$F$1:$F$16305,"",0)</f>
        <v/>
      </c>
      <c r="BQ322" s="2" t="str" cm="1">
        <f t="array" ref="BQ322">_xlfn.XLOOKUP($A322&amp;BQ$5,'[1]NBA-Data-1980-2019'!$B$1:$B$16305&amp;'[1]NBA-Data-1980-2019'!$A$1:$A$16305,'[1]NBA-Data-1980-2019'!$F$1:$F$16305,"",0)</f>
        <v/>
      </c>
      <c r="BR322" s="2" t="str" cm="1">
        <f t="array" ref="BR322">_xlfn.XLOOKUP($A322&amp;BR$5,'[1]NBA-Data-1980-2019'!$B$1:$B$16305&amp;'[1]NBA-Data-1980-2019'!$A$1:$A$16305,'[1]NBA-Data-1980-2019'!$F$1:$F$16305,"",0)</f>
        <v/>
      </c>
      <c r="BS322" s="2" t="str" cm="1">
        <f t="array" ref="BS322">_xlfn.XLOOKUP($A322&amp;BS$5,'[1]NBA-Data-1980-2019'!$B$1:$B$16305&amp;'[1]NBA-Data-1980-2019'!$A$1:$A$16305,'[1]NBA-Data-1980-2019'!$F$1:$F$16305,"",0)</f>
        <v/>
      </c>
      <c r="BT322" s="2" t="str" cm="1">
        <f t="array" ref="BT322">_xlfn.XLOOKUP($A322&amp;BT$5,'[1]NBA-Data-1980-2019'!$B$1:$B$16305&amp;'[1]NBA-Data-1980-2019'!$A$1:$A$16305,'[1]NBA-Data-1980-2019'!$F$1:$F$16305,"",0)</f>
        <v/>
      </c>
      <c r="BU322" s="2" t="str" cm="1">
        <f t="array" ref="BU322">_xlfn.XLOOKUP($A322&amp;BU$5,'[1]NBA-Data-1980-2019'!$B$1:$B$16305&amp;'[1]NBA-Data-1980-2019'!$A$1:$A$16305,'[1]NBA-Data-1980-2019'!$F$1:$F$16305,"",0)</f>
        <v/>
      </c>
      <c r="BV322" s="2" t="str" cm="1">
        <f t="array" ref="BV322">_xlfn.XLOOKUP($A322&amp;BV$5,'[1]NBA-Data-1980-2019'!$B$1:$B$16305&amp;'[1]NBA-Data-1980-2019'!$A$1:$A$16305,'[1]NBA-Data-1980-2019'!$F$1:$F$16305,"",0)</f>
        <v/>
      </c>
      <c r="BW322" s="2" t="str" cm="1">
        <f t="array" ref="BW322">_xlfn.XLOOKUP($A322&amp;BW$5,'[1]NBA-Data-1980-2019'!$B$1:$B$16305&amp;'[1]NBA-Data-1980-2019'!$A$1:$A$16305,'[1]NBA-Data-1980-2019'!$F$1:$F$16305,"",0)</f>
        <v/>
      </c>
      <c r="BX322" s="2" t="str" cm="1">
        <f t="array" ref="BX322">_xlfn.XLOOKUP($A322&amp;BX$5,'[1]NBA-Data-1980-2019'!$B$1:$B$16305&amp;'[1]NBA-Data-1980-2019'!$A$1:$A$16305,'[1]NBA-Data-1980-2019'!$F$1:$F$16305,"",0)</f>
        <v/>
      </c>
      <c r="BY322" s="2" t="str" cm="1">
        <f t="array" ref="BY322">_xlfn.XLOOKUP($A322&amp;BY$5,'[1]NBA-Data-1980-2019'!$B$1:$B$16305&amp;'[1]NBA-Data-1980-2019'!$A$1:$A$16305,'[1]NBA-Data-1980-2019'!$F$1:$F$16305,"",0)</f>
        <v/>
      </c>
      <c r="BZ322" s="2" t="str" cm="1">
        <f t="array" ref="BZ322">_xlfn.XLOOKUP($A322&amp;BZ$5,'[1]NBA-Data-1980-2019'!$B$1:$B$16305&amp;'[1]NBA-Data-1980-2019'!$A$1:$A$16305,'[1]NBA-Data-1980-2019'!$F$1:$F$16305,"",0)</f>
        <v/>
      </c>
      <c r="CA322" s="2" t="str" cm="1">
        <f t="array" ref="CA322">_xlfn.XLOOKUP($A322&amp;CA$5,'[1]NBA-Data-1980-2019'!$B$1:$B$16305&amp;'[1]NBA-Data-1980-2019'!$A$1:$A$16305,'[1]NBA-Data-1980-2019'!$F$1:$F$16305,"",0)</f>
        <v/>
      </c>
      <c r="CB322" s="2" t="str" cm="1">
        <f t="array" ref="CB322">_xlfn.XLOOKUP($A322&amp;CB$5,'[1]NBA-Data-1980-2019'!$B$1:$B$16305&amp;'[1]NBA-Data-1980-2019'!$A$1:$A$16305,'[1]NBA-Data-1980-2019'!$F$1:$F$16305,"",0)</f>
        <v/>
      </c>
      <c r="CC322" s="2" t="str" cm="1">
        <f t="array" ref="CC322">_xlfn.XLOOKUP($A322&amp;CC$5,'[1]NBA-Data-1980-2019'!$B$1:$B$16305&amp;'[1]NBA-Data-1980-2019'!$A$1:$A$16305,'[1]NBA-Data-1980-2019'!$F$1:$F$16305,"",0)</f>
        <v/>
      </c>
      <c r="CD322" s="2" t="str" cm="1">
        <f t="array" ref="CD322">_xlfn.XLOOKUP($A322&amp;CD$5,'[1]NBA-Data-1980-2019'!$B$1:$B$16305&amp;'[1]NBA-Data-1980-2019'!$A$1:$A$16305,'[1]NBA-Data-1980-2019'!$F$1:$F$16305,"",0)</f>
        <v/>
      </c>
      <c r="CE322" s="2" t="str" cm="1">
        <f t="array" ref="CE322">_xlfn.XLOOKUP($A322&amp;CE$5,'[1]NBA-Data-1980-2019'!$B$1:$B$16305&amp;'[1]NBA-Data-1980-2019'!$A$1:$A$16305,'[1]NBA-Data-1980-2019'!$F$1:$F$16305,"",0)</f>
        <v/>
      </c>
      <c r="CF322" s="2" t="str" cm="1">
        <f t="array" ref="CF322">_xlfn.XLOOKUP($A322&amp;CF$5,'[1]NBA-Data-1980-2019'!$B$1:$B$16305&amp;'[1]NBA-Data-1980-2019'!$A$1:$A$16305,'[1]NBA-Data-1980-2019'!$F$1:$F$16305,"",0)</f>
        <v/>
      </c>
      <c r="CG322" s="2" cm="1">
        <f t="array" ref="CG322">_xlfn.XLOOKUP($A322&amp;CG$5,'[1]NBA-Data-1980-2019'!$B$1:$B$16305&amp;'[1]NBA-Data-1980-2019'!$A$1:$A$16305,'[1]NBA-Data-1980-2019'!$F$1:$F$16305,"",0)</f>
        <v>15.2</v>
      </c>
      <c r="CH322" s="2" cm="1">
        <f t="array" ref="CH322">_xlfn.XLOOKUP($A322&amp;CH$5,'[1]NBA-Data-1980-2019'!$B$1:$B$16305&amp;'[1]NBA-Data-1980-2019'!$A$1:$A$16305,'[1]NBA-Data-1980-2019'!$F$1:$F$16305,"",0)</f>
        <v>17.7</v>
      </c>
      <c r="CI322" s="2" cm="1">
        <f t="array" ref="CI322">_xlfn.XLOOKUP($A322&amp;CI$5,'[1]NBA-Data-1980-2019'!$B$1:$B$16305&amp;'[1]NBA-Data-1980-2019'!$A$1:$A$16305,'[1]NBA-Data-1980-2019'!$F$1:$F$16305,"",0)</f>
        <v>19</v>
      </c>
      <c r="CJ322" s="2" cm="1">
        <f t="array" ref="CJ322">_xlfn.XLOOKUP($A322&amp;CJ$5,'[1]NBA-Data-1980-2019'!$B$1:$B$16305&amp;'[1]NBA-Data-1980-2019'!$A$1:$A$16305,'[1]NBA-Data-1980-2019'!$F$1:$F$16305,"",0)</f>
        <v>19.399999999999999</v>
      </c>
      <c r="CK322" s="2" cm="1">
        <f t="array" ref="CK322">_xlfn.XLOOKUP($A322&amp;CK$5,'[1]NBA-Data-1980-2019'!$B$1:$B$16305&amp;'[1]NBA-Data-1980-2019'!$A$1:$A$16305,'[1]NBA-Data-1980-2019'!$F$1:$F$16305,"",0)</f>
        <v>19.600000000000001</v>
      </c>
      <c r="CL322" s="2" cm="1">
        <f t="array" ref="CL322">_xlfn.XLOOKUP($A322&amp;CL$5,'[1]NBA-Data-1980-2019'!$B$1:$B$16305&amp;'[1]NBA-Data-1980-2019'!$A$1:$A$16305,'[1]NBA-Data-1980-2019'!$F$1:$F$16305,"",0)</f>
        <v>16.600000000000001</v>
      </c>
      <c r="CM322" s="2" cm="1">
        <f t="array" ref="CM322">_xlfn.XLOOKUP($A322&amp;CM$5,'[1]NBA-Data-1980-2019'!$B$1:$B$16305&amp;'[1]NBA-Data-1980-2019'!$A$1:$A$16305,'[1]NBA-Data-1980-2019'!$F$1:$F$16305,"",0)</f>
        <v>13.9</v>
      </c>
      <c r="CN322" s="2" cm="1">
        <f t="array" ref="CN322">_xlfn.XLOOKUP($A322&amp;CN$5,'[1]NBA-Data-1980-2019'!$B$1:$B$16305&amp;'[1]NBA-Data-1980-2019'!$A$1:$A$16305,'[1]NBA-Data-1980-2019'!$F$1:$F$16305,"",0)</f>
        <v>16.399999999999999</v>
      </c>
      <c r="CO322" s="2" cm="1">
        <f t="array" ref="CO322">_xlfn.XLOOKUP($A322&amp;CO$5,'[1]NBA-Data-1980-2019'!$B$1:$B$16305&amp;'[1]NBA-Data-1980-2019'!$A$1:$A$16305,'[1]NBA-Data-1980-2019'!$F$1:$F$16305,"",0)</f>
        <v>14.7</v>
      </c>
      <c r="CP322" s="2" cm="1">
        <f t="array" ref="CP322">_xlfn.XLOOKUP($A322&amp;CP$5,'[1]NBA-Data-1980-2019'!$B$1:$B$16305&amp;'[1]NBA-Data-1980-2019'!$A$1:$A$16305,'[1]NBA-Data-1980-2019'!$F$1:$F$16305,"",0)</f>
        <v>18.7</v>
      </c>
      <c r="CQ322" s="2" t="str" cm="1">
        <f t="array" ref="CQ322">_xlfn.XLOOKUP($A322&amp;CQ$5,'[1]NBA-Data-1980-2019'!$B$1:$B$16305&amp;'[1]NBA-Data-1980-2019'!$A$1:$A$16305,'[1]NBA-Data-1980-2019'!$F$1:$F$16305,"",0)</f>
        <v/>
      </c>
      <c r="CR322" s="2" t="str" cm="1">
        <f t="array" ref="CR322">_xlfn.XLOOKUP($A322&amp;CR$5,'[1]NBA-Data-1980-2019'!$B$1:$B$16305&amp;'[1]NBA-Data-1980-2019'!$A$1:$A$16305,'[1]NBA-Data-1980-2019'!$F$1:$F$16305,"",0)</f>
        <v/>
      </c>
      <c r="CS322" s="2" t="str" cm="1">
        <f t="array" ref="CS322">_xlfn.XLOOKUP($A322&amp;CS$5,'[1]NBA-Data-1980-2019'!$B$1:$B$16305&amp;'[1]NBA-Data-1980-2019'!$A$1:$A$16305,'[1]NBA-Data-1980-2019'!$F$1:$F$16305,"",0)</f>
        <v/>
      </c>
      <c r="CU322" s="2" t="str">
        <f>_xlfn.XLOOKUP($A322,TEAMS!$G$1:$G$839,TEAMS!$H$1:$H$839,"",0)</f>
        <v>C</v>
      </c>
      <c r="CV322" s="2" t="str">
        <f>_xlfn.XLOOKUP($CU322,DASHBOARD!$B$22:$B$27,DASHBOARD!$C$22:$C$27,"",0)</f>
        <v>CENTER</v>
      </c>
      <c r="CY322" s="63">
        <f>SUMIFS('[1]NBA-Data-1980-2019'!$G$1:$G$16305,'[1]NBA-Data-1980-2019'!$B$1:$B$16305,$A322,'[1]NBA-Data-1980-2019'!$A$1:$A$16305,CY$9)</f>
        <v>0</v>
      </c>
      <c r="CZ322" s="63">
        <f>SUMIFS('[1]NBA-Data-1980-2019'!$G$1:$G$16305,'[1]NBA-Data-1980-2019'!$B$1:$B$16305,$A322,'[1]NBA-Data-1980-2019'!$A$1:$A$16305,CZ$9)</f>
        <v>0</v>
      </c>
      <c r="DA322" s="63">
        <f>SUMIFS('[1]NBA-Data-1980-2019'!$G$1:$G$16305,'[1]NBA-Data-1980-2019'!$B$1:$B$16305,$A322,'[1]NBA-Data-1980-2019'!$A$1:$A$16305,DA$9)</f>
        <v>0</v>
      </c>
      <c r="DB322" s="63">
        <f>SUMIFS('[1]NBA-Data-1980-2019'!$G$1:$G$16305,'[1]NBA-Data-1980-2019'!$B$1:$B$16305,$A322,'[1]NBA-Data-1980-2019'!$A$1:$A$16305,DB$9)</f>
        <v>0</v>
      </c>
      <c r="DC322" s="63">
        <f>SUMIFS('[1]NBA-Data-1980-2019'!$G$1:$G$16305,'[1]NBA-Data-1980-2019'!$B$1:$B$16305,$A322,'[1]NBA-Data-1980-2019'!$A$1:$A$16305,DC$9)</f>
        <v>0</v>
      </c>
      <c r="DD322" s="63">
        <f>SUMIFS('[1]NBA-Data-1980-2019'!$G$1:$G$16305,'[1]NBA-Data-1980-2019'!$B$1:$B$16305,$A322,'[1]NBA-Data-1980-2019'!$A$1:$A$16305,DD$9)</f>
        <v>0</v>
      </c>
      <c r="DE322" s="63">
        <f>SUMIFS('[1]NBA-Data-1980-2019'!$G$1:$G$16305,'[1]NBA-Data-1980-2019'!$B$1:$B$16305,$A322,'[1]NBA-Data-1980-2019'!$A$1:$A$16305,DE$9)</f>
        <v>0</v>
      </c>
      <c r="DF322" s="63">
        <f>SUMIFS('[1]NBA-Data-1980-2019'!$G$1:$G$16305,'[1]NBA-Data-1980-2019'!$B$1:$B$16305,$A322,'[1]NBA-Data-1980-2019'!$A$1:$A$16305,DF$9)</f>
        <v>0</v>
      </c>
      <c r="DG322" s="63">
        <f>SUMIFS('[1]NBA-Data-1980-2019'!$G$1:$G$16305,'[1]NBA-Data-1980-2019'!$B$1:$B$16305,$A322,'[1]NBA-Data-1980-2019'!$A$1:$A$16305,DG$9)</f>
        <v>0</v>
      </c>
      <c r="DH322" s="63">
        <f>SUMIFS('[1]NBA-Data-1980-2019'!$G$1:$G$16305,'[1]NBA-Data-1980-2019'!$B$1:$B$16305,$A322,'[1]NBA-Data-1980-2019'!$A$1:$A$16305,DH$9)</f>
        <v>0</v>
      </c>
      <c r="DI322" s="63">
        <f>SUMIFS('[1]NBA-Data-1980-2019'!$G$1:$G$16305,'[1]NBA-Data-1980-2019'!$B$1:$B$16305,$A322,'[1]NBA-Data-1980-2019'!$A$1:$A$16305,DI$9)</f>
        <v>0</v>
      </c>
      <c r="DJ322" s="63">
        <f>SUMIFS('[1]NBA-Data-1980-2019'!$G$1:$G$16305,'[1]NBA-Data-1980-2019'!$B$1:$B$16305,$A322,'[1]NBA-Data-1980-2019'!$A$1:$A$16305,DJ$9)</f>
        <v>0</v>
      </c>
      <c r="DK322" s="63">
        <f>SUMIFS('[1]NBA-Data-1980-2019'!$G$1:$G$16305,'[1]NBA-Data-1980-2019'!$B$1:$B$16305,$A322,'[1]NBA-Data-1980-2019'!$A$1:$A$16305,DK$9)</f>
        <v>0</v>
      </c>
      <c r="DL322" s="63">
        <f>SUMIFS('[1]NBA-Data-1980-2019'!$G$1:$G$16305,'[1]NBA-Data-1980-2019'!$B$1:$B$16305,$A322,'[1]NBA-Data-1980-2019'!$A$1:$A$16305,DL$9)</f>
        <v>0</v>
      </c>
      <c r="DM322" s="63">
        <f>SUMIFS('[1]NBA-Data-1980-2019'!$G$1:$G$16305,'[1]NBA-Data-1980-2019'!$B$1:$B$16305,$A322,'[1]NBA-Data-1980-2019'!$A$1:$A$16305,DM$9)</f>
        <v>0</v>
      </c>
      <c r="DN322" s="63">
        <f>SUMIFS('[1]NBA-Data-1980-2019'!$G$1:$G$16305,'[1]NBA-Data-1980-2019'!$B$1:$B$16305,$A322,'[1]NBA-Data-1980-2019'!$A$1:$A$16305,DN$9)</f>
        <v>0</v>
      </c>
      <c r="DO322" s="63">
        <f>SUMIFS('[1]NBA-Data-1980-2019'!$G$1:$G$16305,'[1]NBA-Data-1980-2019'!$B$1:$B$16305,$A322,'[1]NBA-Data-1980-2019'!$A$1:$A$16305,DO$9)</f>
        <v>0</v>
      </c>
      <c r="DP322" s="63">
        <f>SUMIFS('[1]NBA-Data-1980-2019'!$G$1:$G$16305,'[1]NBA-Data-1980-2019'!$B$1:$B$16305,$A322,'[1]NBA-Data-1980-2019'!$A$1:$A$16305,DP$9)</f>
        <v>0</v>
      </c>
      <c r="DQ322" s="63">
        <f>SUMIFS('[1]NBA-Data-1980-2019'!$G$1:$G$16305,'[1]NBA-Data-1980-2019'!$B$1:$B$16305,$A322,'[1]NBA-Data-1980-2019'!$A$1:$A$16305,DQ$9)</f>
        <v>0</v>
      </c>
      <c r="DR322" s="63">
        <f>SUMIFS('[1]NBA-Data-1980-2019'!$G$1:$G$16305,'[1]NBA-Data-1980-2019'!$B$1:$B$16305,$A322,'[1]NBA-Data-1980-2019'!$A$1:$A$16305,DR$9)</f>
        <v>1120200</v>
      </c>
      <c r="DS322" s="63">
        <f>SUMIFS('[1]NBA-Data-1980-2019'!$G$1:$G$16305,'[1]NBA-Data-1980-2019'!$B$1:$B$16305,$A322,'[1]NBA-Data-1980-2019'!$A$1:$A$16305,DS$9)</f>
        <v>1204200</v>
      </c>
      <c r="DT322" s="63">
        <f>SUMIFS('[1]NBA-Data-1980-2019'!$G$1:$G$16305,'[1]NBA-Data-1980-2019'!$B$1:$B$16305,$A322,'[1]NBA-Data-1980-2019'!$A$1:$A$16305,DT$9)</f>
        <v>1288200</v>
      </c>
      <c r="DU322" s="63">
        <f>SUMIFS('[1]NBA-Data-1980-2019'!$G$1:$G$16305,'[1]NBA-Data-1980-2019'!$B$1:$B$16305,$A322,'[1]NBA-Data-1980-2019'!$A$1:$A$16305,DU$9)</f>
        <v>2253062</v>
      </c>
      <c r="DV322" s="63">
        <f>SUMIFS('[1]NBA-Data-1980-2019'!$G$1:$G$16305,'[1]NBA-Data-1980-2019'!$B$1:$B$16305,$A322,'[1]NBA-Data-1980-2019'!$A$1:$A$16305,DV$9)</f>
        <v>12250000</v>
      </c>
      <c r="DW322" s="63">
        <f>SUMIFS('[1]NBA-Data-1980-2019'!$G$1:$G$16305,'[1]NBA-Data-1980-2019'!$B$1:$B$16305,$A322,'[1]NBA-Data-1980-2019'!$A$1:$A$16305,DW$9)</f>
        <v>12350000</v>
      </c>
      <c r="DX322" s="63">
        <f>SUMIFS('[1]NBA-Data-1980-2019'!$G$1:$G$16305,'[1]NBA-Data-1980-2019'!$B$1:$B$16305,$A322,'[1]NBA-Data-1980-2019'!$A$1:$A$16305,DX$9)</f>
        <v>12350000</v>
      </c>
      <c r="DY322" s="63">
        <f>SUMIFS('[1]NBA-Data-1980-2019'!$G$1:$G$16305,'[1]NBA-Data-1980-2019'!$B$1:$B$16305,$A322,'[1]NBA-Data-1980-2019'!$A$1:$A$16305,DY$9)</f>
        <v>12250000</v>
      </c>
      <c r="DZ322" s="63">
        <f>SUMIFS('[1]NBA-Data-1980-2019'!$G$1:$G$16305,'[1]NBA-Data-1980-2019'!$B$1:$B$16305,$A322,'[1]NBA-Data-1980-2019'!$A$1:$A$16305,DZ$9)</f>
        <v>20061729</v>
      </c>
      <c r="EA322" s="63">
        <f>SUMIFS('[1]NBA-Data-1980-2019'!$G$1:$G$16305,'[1]NBA-Data-1980-2019'!$B$1:$B$16305,$A322,'[1]NBA-Data-1980-2019'!$A$1:$A$16305,EA$9)</f>
        <v>21666667</v>
      </c>
      <c r="EB322" s="63">
        <f>SUMIFS('[1]NBA-Data-1980-2019'!$G$1:$G$16305,'[1]NBA-Data-1980-2019'!$B$1:$B$16305,$A322,'[1]NBA-Data-1980-2019'!$A$1:$A$16305,EB$9)</f>
        <v>0</v>
      </c>
      <c r="EC322" s="63">
        <f>SUMIFS('[1]NBA-Data-1980-2019'!$G$1:$G$16305,'[1]NBA-Data-1980-2019'!$B$1:$B$16305,$A322,'[1]NBA-Data-1980-2019'!$A$1:$A$16305,EC$9)</f>
        <v>0</v>
      </c>
      <c r="ED322" s="63">
        <f>SUMIFS('[1]NBA-Data-1980-2019'!$G$1:$G$16305,'[1]NBA-Data-1980-2019'!$B$1:$B$16305,$A322,'[1]NBA-Data-1980-2019'!$A$1:$A$16305,ED$9)</f>
        <v>0</v>
      </c>
      <c r="EH322" s="2" t="s">
        <v>1480</v>
      </c>
    </row>
    <row r="323" spans="1:139" x14ac:dyDescent="0.2">
      <c r="A323" s="2" t="s">
        <v>934</v>
      </c>
      <c r="B323" s="2" t="str" cm="1">
        <f t="array" ref="B323">_xlfn.XLOOKUP($A323&amp;B$5,'[1]NBA-Data-1980-2019'!$B$1:$B$16305&amp;'[1]NBA-Data-1980-2019'!$A$1:$A$16305,'[1]NBA-Data-1980-2019'!$D$1:$D$16305,"",0)</f>
        <v/>
      </c>
      <c r="C323" s="2" t="str" cm="1">
        <f t="array" ref="C323">_xlfn.XLOOKUP($A323&amp;C$5,'[1]NBA-Data-1980-2019'!$B$1:$B$16305&amp;'[1]NBA-Data-1980-2019'!$A$1:$A$16305,'[1]NBA-Data-1980-2019'!$D$1:$D$16305,"",0)</f>
        <v/>
      </c>
      <c r="D323" s="2" t="str" cm="1">
        <f t="array" ref="D323">_xlfn.XLOOKUP($A323&amp;D$5,'[1]NBA-Data-1980-2019'!$B$1:$B$16305&amp;'[1]NBA-Data-1980-2019'!$A$1:$A$16305,'[1]NBA-Data-1980-2019'!$D$1:$D$16305,"",0)</f>
        <v/>
      </c>
      <c r="E323" s="2" t="str" cm="1">
        <f t="array" ref="E323">_xlfn.XLOOKUP($A323&amp;E$5,'[1]NBA-Data-1980-2019'!$B$1:$B$16305&amp;'[1]NBA-Data-1980-2019'!$A$1:$A$16305,'[1]NBA-Data-1980-2019'!$D$1:$D$16305,"",0)</f>
        <v/>
      </c>
      <c r="F323" s="2" t="str" cm="1">
        <f t="array" ref="F323">_xlfn.XLOOKUP($A323&amp;F$5,'[1]NBA-Data-1980-2019'!$B$1:$B$16305&amp;'[1]NBA-Data-1980-2019'!$A$1:$A$16305,'[1]NBA-Data-1980-2019'!$D$1:$D$16305,"",0)</f>
        <v/>
      </c>
      <c r="G323" s="2" t="str" cm="1">
        <f t="array" ref="G323">_xlfn.XLOOKUP($A323&amp;G$5,'[1]NBA-Data-1980-2019'!$B$1:$B$16305&amp;'[1]NBA-Data-1980-2019'!$A$1:$A$16305,'[1]NBA-Data-1980-2019'!$D$1:$D$16305,"",0)</f>
        <v/>
      </c>
      <c r="H323" s="2" t="str" cm="1">
        <f t="array" ref="H323">_xlfn.XLOOKUP($A323&amp;H$5,'[1]NBA-Data-1980-2019'!$B$1:$B$16305&amp;'[1]NBA-Data-1980-2019'!$A$1:$A$16305,'[1]NBA-Data-1980-2019'!$D$1:$D$16305,"",0)</f>
        <v>UTA</v>
      </c>
      <c r="I323" s="2" t="str" cm="1">
        <f t="array" ref="I323">_xlfn.XLOOKUP($A323&amp;I$5,'[1]NBA-Data-1980-2019'!$B$1:$B$16305&amp;'[1]NBA-Data-1980-2019'!$A$1:$A$16305,'[1]NBA-Data-1980-2019'!$D$1:$D$16305,"",0)</f>
        <v>UTA</v>
      </c>
      <c r="J323" s="2" t="str" cm="1">
        <f t="array" ref="J323">_xlfn.XLOOKUP($A323&amp;J$5,'[1]NBA-Data-1980-2019'!$B$1:$B$16305&amp;'[1]NBA-Data-1980-2019'!$A$1:$A$16305,'[1]NBA-Data-1980-2019'!$D$1:$D$16305,"",0)</f>
        <v>UTA</v>
      </c>
      <c r="K323" s="2" t="str" cm="1">
        <f t="array" ref="K323">_xlfn.XLOOKUP($A323&amp;K$5,'[1]NBA-Data-1980-2019'!$B$1:$B$16305&amp;'[1]NBA-Data-1980-2019'!$A$1:$A$16305,'[1]NBA-Data-1980-2019'!$D$1:$D$16305,"",0)</f>
        <v>HOU</v>
      </c>
      <c r="L323" s="2" t="str" cm="1">
        <f t="array" ref="L323">_xlfn.XLOOKUP($A323&amp;L$5,'[1]NBA-Data-1980-2019'!$B$1:$B$16305&amp;'[1]NBA-Data-1980-2019'!$A$1:$A$16305,'[1]NBA-Data-1980-2019'!$D$1:$D$16305,"",0)</f>
        <v>HOU</v>
      </c>
      <c r="M323" s="2" t="str" cm="1">
        <f t="array" ref="M323">_xlfn.XLOOKUP($A323&amp;M$5,'[1]NBA-Data-1980-2019'!$B$1:$B$16305&amp;'[1]NBA-Data-1980-2019'!$A$1:$A$16305,'[1]NBA-Data-1980-2019'!$D$1:$D$16305,"",0)</f>
        <v>NYK</v>
      </c>
      <c r="N323" s="2" t="str" cm="1">
        <f t="array" ref="N323">_xlfn.XLOOKUP($A323&amp;N$5,'[1]NBA-Data-1980-2019'!$B$1:$B$16305&amp;'[1]NBA-Data-1980-2019'!$A$1:$A$16305,'[1]NBA-Data-1980-2019'!$D$1:$D$16305,"",0)</f>
        <v>NYK</v>
      </c>
      <c r="O323" s="2" t="str" cm="1">
        <f t="array" ref="O323">_xlfn.XLOOKUP($A323&amp;O$5,'[1]NBA-Data-1980-2019'!$B$1:$B$16305&amp;'[1]NBA-Data-1980-2019'!$A$1:$A$16305,'[1]NBA-Data-1980-2019'!$D$1:$D$16305,"",0)</f>
        <v>NYK</v>
      </c>
      <c r="P323" s="2" t="str" cm="1">
        <f t="array" ref="P323">_xlfn.XLOOKUP($A323&amp;P$5,'[1]NBA-Data-1980-2019'!$B$1:$B$16305&amp;'[1]NBA-Data-1980-2019'!$A$1:$A$16305,'[1]NBA-Data-1980-2019'!$D$1:$D$16305,"",0)</f>
        <v>TOT</v>
      </c>
      <c r="Q323" s="2" t="str" cm="1">
        <f t="array" ref="Q323">_xlfn.XLOOKUP($A323&amp;Q$5,'[1]NBA-Data-1980-2019'!$B$1:$B$16305&amp;'[1]NBA-Data-1980-2019'!$A$1:$A$16305,'[1]NBA-Data-1980-2019'!$D$1:$D$16305,"",0)</f>
        <v>MIA</v>
      </c>
      <c r="R323" s="2" t="str" cm="1">
        <f t="array" ref="R323">_xlfn.XLOOKUP($A323&amp;R$5,'[1]NBA-Data-1980-2019'!$B$1:$B$16305&amp;'[1]NBA-Data-1980-2019'!$A$1:$A$16305,'[1]NBA-Data-1980-2019'!$D$1:$D$16305,"",0)</f>
        <v/>
      </c>
      <c r="S323" s="2" t="str" cm="1">
        <f t="array" ref="S323">_xlfn.XLOOKUP($A323&amp;S$5,'[1]NBA-Data-1980-2019'!$B$1:$B$16305&amp;'[1]NBA-Data-1980-2019'!$A$1:$A$16305,'[1]NBA-Data-1980-2019'!$D$1:$D$16305,"",0)</f>
        <v/>
      </c>
      <c r="T323" s="2" t="str" cm="1">
        <f t="array" ref="T323">_xlfn.XLOOKUP($A323&amp;T$5,'[1]NBA-Data-1980-2019'!$B$1:$B$16305&amp;'[1]NBA-Data-1980-2019'!$A$1:$A$16305,'[1]NBA-Data-1980-2019'!$D$1:$D$16305,"",0)</f>
        <v/>
      </c>
      <c r="U323" s="2" t="str" cm="1">
        <f t="array" ref="U323">_xlfn.XLOOKUP($A323&amp;U$5,'[1]NBA-Data-1980-2019'!$B$1:$B$16305&amp;'[1]NBA-Data-1980-2019'!$A$1:$A$16305,'[1]NBA-Data-1980-2019'!$D$1:$D$16305,"",0)</f>
        <v/>
      </c>
      <c r="V323" s="2" t="str" cm="1">
        <f t="array" ref="V323">_xlfn.XLOOKUP($A323&amp;V$5,'[1]NBA-Data-1980-2019'!$B$1:$B$16305&amp;'[1]NBA-Data-1980-2019'!$A$1:$A$16305,'[1]NBA-Data-1980-2019'!$D$1:$D$16305,"",0)</f>
        <v/>
      </c>
      <c r="W323" s="2" t="str" cm="1">
        <f t="array" ref="W323">_xlfn.XLOOKUP($A323&amp;W$5,'[1]NBA-Data-1980-2019'!$B$1:$B$16305&amp;'[1]NBA-Data-1980-2019'!$A$1:$A$16305,'[1]NBA-Data-1980-2019'!$D$1:$D$16305,"",0)</f>
        <v/>
      </c>
      <c r="X323" s="2" t="str" cm="1">
        <f t="array" ref="X323">_xlfn.XLOOKUP($A323&amp;X$5,'[1]NBA-Data-1980-2019'!$B$1:$B$16305&amp;'[1]NBA-Data-1980-2019'!$A$1:$A$16305,'[1]NBA-Data-1980-2019'!$D$1:$D$16305,"",0)</f>
        <v/>
      </c>
      <c r="Y323" s="2" t="str" cm="1">
        <f t="array" ref="Y323">_xlfn.XLOOKUP($A323&amp;Y$5,'[1]NBA-Data-1980-2019'!$B$1:$B$16305&amp;'[1]NBA-Data-1980-2019'!$A$1:$A$16305,'[1]NBA-Data-1980-2019'!$D$1:$D$16305,"",0)</f>
        <v/>
      </c>
      <c r="Z323" s="2" t="str" cm="1">
        <f t="array" ref="Z323">_xlfn.XLOOKUP($A323&amp;Z$5,'[1]NBA-Data-1980-2019'!$B$1:$B$16305&amp;'[1]NBA-Data-1980-2019'!$A$1:$A$16305,'[1]NBA-Data-1980-2019'!$D$1:$D$16305,"",0)</f>
        <v/>
      </c>
      <c r="AA323" s="2" t="str" cm="1">
        <f t="array" ref="AA323">_xlfn.XLOOKUP($A323&amp;AA$5,'[1]NBA-Data-1980-2019'!$B$1:$B$16305&amp;'[1]NBA-Data-1980-2019'!$A$1:$A$16305,'[1]NBA-Data-1980-2019'!$D$1:$D$16305,"",0)</f>
        <v/>
      </c>
      <c r="AB323" s="2" t="str" cm="1">
        <f t="array" ref="AB323">_xlfn.XLOOKUP($A323&amp;AB$5,'[1]NBA-Data-1980-2019'!$B$1:$B$16305&amp;'[1]NBA-Data-1980-2019'!$A$1:$A$16305,'[1]NBA-Data-1980-2019'!$D$1:$D$16305,"",0)</f>
        <v/>
      </c>
      <c r="AC323" s="2" t="str" cm="1">
        <f t="array" ref="AC323">_xlfn.XLOOKUP($A323&amp;AC$5,'[1]NBA-Data-1980-2019'!$B$1:$B$16305&amp;'[1]NBA-Data-1980-2019'!$A$1:$A$16305,'[1]NBA-Data-1980-2019'!$D$1:$D$16305,"",0)</f>
        <v/>
      </c>
      <c r="AD323" s="2" t="str" cm="1">
        <f t="array" ref="AD323">_xlfn.XLOOKUP($A323&amp;AD$5,'[1]NBA-Data-1980-2019'!$B$1:$B$16305&amp;'[1]NBA-Data-1980-2019'!$A$1:$A$16305,'[1]NBA-Data-1980-2019'!$D$1:$D$16305,"",0)</f>
        <v/>
      </c>
      <c r="AE323" s="2" t="str" cm="1">
        <f t="array" ref="AE323">_xlfn.XLOOKUP($A323&amp;AE$5,'[1]NBA-Data-1980-2019'!$B$1:$B$16305&amp;'[1]NBA-Data-1980-2019'!$A$1:$A$16305,'[1]NBA-Data-1980-2019'!$D$1:$D$16305,"",0)</f>
        <v/>
      </c>
      <c r="AF323" s="2" t="str" cm="1">
        <f t="array" ref="AF323">_xlfn.XLOOKUP($A323&amp;AF$5,'[1]NBA-Data-1980-2019'!$B$1:$B$16305&amp;'[1]NBA-Data-1980-2019'!$A$1:$A$16305,'[1]NBA-Data-1980-2019'!$D$1:$D$16305,"",0)</f>
        <v/>
      </c>
      <c r="AG323" s="2" t="str" cm="1">
        <f t="array" ref="AG323">_xlfn.XLOOKUP($A323&amp;AG$5,'[1]NBA-Data-1980-2019'!$B$1:$B$16305&amp;'[1]NBA-Data-1980-2019'!$A$1:$A$16305,'[1]NBA-Data-1980-2019'!$D$1:$D$16305,"",0)</f>
        <v/>
      </c>
      <c r="AH323" s="2" t="str" cm="1">
        <f t="array" ref="AH323">_xlfn.XLOOKUP($A323&amp;AH$5,'[1]NBA-Data-1980-2019'!$B$1:$B$16305&amp;'[1]NBA-Data-1980-2019'!$A$1:$A$16305,'[1]NBA-Data-1980-2019'!$H$1:$H$16305,"",0)</f>
        <v/>
      </c>
      <c r="AI323" s="2" t="str" cm="1">
        <f t="array" ref="AI323">_xlfn.XLOOKUP($A323&amp;AI$5,'[1]NBA-Data-1980-2019'!$B$1:$B$16305&amp;'[1]NBA-Data-1980-2019'!$A$1:$A$16305,'[1]NBA-Data-1980-2019'!$H$1:$H$16305,"",0)</f>
        <v/>
      </c>
      <c r="AJ323" s="2" t="str" cm="1">
        <f t="array" ref="AJ323">_xlfn.XLOOKUP($A323&amp;AJ$5,'[1]NBA-Data-1980-2019'!$B$1:$B$16305&amp;'[1]NBA-Data-1980-2019'!$A$1:$A$16305,'[1]NBA-Data-1980-2019'!$H$1:$H$16305,"",0)</f>
        <v/>
      </c>
      <c r="AK323" s="2" t="str" cm="1">
        <f t="array" ref="AK323">_xlfn.XLOOKUP($A323&amp;AK$5,'[1]NBA-Data-1980-2019'!$B$1:$B$16305&amp;'[1]NBA-Data-1980-2019'!$A$1:$A$16305,'[1]NBA-Data-1980-2019'!$H$1:$H$16305,"",0)</f>
        <v/>
      </c>
      <c r="AL323" s="2" t="str" cm="1">
        <f t="array" ref="AL323">_xlfn.XLOOKUP($A323&amp;AL$5,'[1]NBA-Data-1980-2019'!$B$1:$B$16305&amp;'[1]NBA-Data-1980-2019'!$A$1:$A$16305,'[1]NBA-Data-1980-2019'!$H$1:$H$16305,"",0)</f>
        <v/>
      </c>
      <c r="AM323" s="2" t="str" cm="1">
        <f t="array" ref="AM323">_xlfn.XLOOKUP($A323&amp;AM$5,'[1]NBA-Data-1980-2019'!$B$1:$B$16305&amp;'[1]NBA-Data-1980-2019'!$A$1:$A$16305,'[1]NBA-Data-1980-2019'!$H$1:$H$16305,"",0)</f>
        <v/>
      </c>
      <c r="AN323" s="2" cm="1">
        <f t="array" ref="AN323">_xlfn.XLOOKUP($A323&amp;AN$5,'[1]NBA-Data-1980-2019'!$B$1:$B$16305&amp;'[1]NBA-Data-1980-2019'!$A$1:$A$16305,'[1]NBA-Data-1980-2019'!$H$1:$H$16305,"",0)</f>
        <v>1066</v>
      </c>
      <c r="AO323" s="2" cm="1">
        <f t="array" ref="AO323">_xlfn.XLOOKUP($A323&amp;AO$5,'[1]NBA-Data-1980-2019'!$B$1:$B$16305&amp;'[1]NBA-Data-1980-2019'!$A$1:$A$16305,'[1]NBA-Data-1980-2019'!$H$1:$H$16305,"",0)</f>
        <v>1599</v>
      </c>
      <c r="AP323" s="2" cm="1">
        <f t="array" ref="AP323">_xlfn.XLOOKUP($A323&amp;AP$5,'[1]NBA-Data-1980-2019'!$B$1:$B$16305&amp;'[1]NBA-Data-1980-2019'!$A$1:$A$16305,'[1]NBA-Data-1980-2019'!$H$1:$H$16305,"",0)</f>
        <v>1070</v>
      </c>
      <c r="AQ323" s="2" cm="1">
        <f t="array" ref="AQ323">_xlfn.XLOOKUP($A323&amp;AQ$5,'[1]NBA-Data-1980-2019'!$B$1:$B$16305&amp;'[1]NBA-Data-1980-2019'!$A$1:$A$16305,'[1]NBA-Data-1980-2019'!$H$1:$H$16305,"",0)</f>
        <v>2697.7999999999997</v>
      </c>
      <c r="AR323" s="2" cm="1">
        <f t="array" ref="AR323">_xlfn.XLOOKUP($A323&amp;AR$5,'[1]NBA-Data-1980-2019'!$B$1:$B$16305&amp;'[1]NBA-Data-1980-2019'!$A$1:$A$16305,'[1]NBA-Data-1980-2019'!$H$1:$H$16305,"",0)</f>
        <v>2394.4</v>
      </c>
      <c r="AS323" s="2" cm="1">
        <f t="array" ref="AS323">_xlfn.XLOOKUP($A323&amp;AS$5,'[1]NBA-Data-1980-2019'!$B$1:$B$16305&amp;'[1]NBA-Data-1980-2019'!$A$1:$A$16305,'[1]NBA-Data-1980-2019'!$H$1:$H$16305,"",0)</f>
        <v>1599</v>
      </c>
      <c r="AT323" s="2" cm="1">
        <f t="array" ref="AT323">_xlfn.XLOOKUP($A323&amp;AT$5,'[1]NBA-Data-1980-2019'!$B$1:$B$16305&amp;'[1]NBA-Data-1980-2019'!$A$1:$A$16305,'[1]NBA-Data-1980-2019'!$H$1:$H$16305,"",0)</f>
        <v>1730.2</v>
      </c>
      <c r="AU323" s="2" cm="1">
        <f t="array" ref="AU323">_xlfn.XLOOKUP($A323&amp;AU$5,'[1]NBA-Data-1980-2019'!$B$1:$B$16305&amp;'[1]NBA-Data-1980-2019'!$A$1:$A$16305,'[1]NBA-Data-1980-2019'!$H$1:$H$16305,"",0)</f>
        <v>1976</v>
      </c>
      <c r="AV323" s="2" cm="1">
        <f t="array" ref="AV323">_xlfn.XLOOKUP($A323&amp;AV$5,'[1]NBA-Data-1980-2019'!$B$1:$B$16305&amp;'[1]NBA-Data-1980-2019'!$A$1:$A$16305,'[1]NBA-Data-1980-2019'!$H$1:$H$16305,"",0)</f>
        <v>1168.2</v>
      </c>
      <c r="AW323" s="2" cm="1">
        <f t="array" ref="AW323">_xlfn.XLOOKUP($A323&amp;AW$5,'[1]NBA-Data-1980-2019'!$B$1:$B$16305&amp;'[1]NBA-Data-1980-2019'!$A$1:$A$16305,'[1]NBA-Data-1980-2019'!$H$1:$H$16305,"",0)</f>
        <v>638.40000000000009</v>
      </c>
      <c r="AX323" s="2" t="str" cm="1">
        <f t="array" ref="AX323">_xlfn.XLOOKUP($A323&amp;AX$5,'[1]NBA-Data-1980-2019'!$B$1:$B$16305&amp;'[1]NBA-Data-1980-2019'!$A$1:$A$16305,'[1]NBA-Data-1980-2019'!$H$1:$H$16305,"",0)</f>
        <v/>
      </c>
      <c r="AY323" s="2" t="str" cm="1">
        <f t="array" ref="AY323">_xlfn.XLOOKUP($A323&amp;AY$5,'[1]NBA-Data-1980-2019'!$B$1:$B$16305&amp;'[1]NBA-Data-1980-2019'!$A$1:$A$16305,'[1]NBA-Data-1980-2019'!$H$1:$H$16305,"",0)</f>
        <v/>
      </c>
      <c r="AZ323" s="2" t="str" cm="1">
        <f t="array" ref="AZ323">_xlfn.XLOOKUP($A323&amp;AZ$5,'[1]NBA-Data-1980-2019'!$B$1:$B$16305&amp;'[1]NBA-Data-1980-2019'!$A$1:$A$16305,'[1]NBA-Data-1980-2019'!$H$1:$H$16305,"",0)</f>
        <v/>
      </c>
      <c r="BA323" s="2" t="str" cm="1">
        <f t="array" ref="BA323">_xlfn.XLOOKUP($A323&amp;BA$5,'[1]NBA-Data-1980-2019'!$B$1:$B$16305&amp;'[1]NBA-Data-1980-2019'!$A$1:$A$16305,'[1]NBA-Data-1980-2019'!$H$1:$H$16305,"",0)</f>
        <v/>
      </c>
      <c r="BB323" s="2" t="str" cm="1">
        <f t="array" ref="BB323">_xlfn.XLOOKUP($A323&amp;BB$5,'[1]NBA-Data-1980-2019'!$B$1:$B$16305&amp;'[1]NBA-Data-1980-2019'!$A$1:$A$16305,'[1]NBA-Data-1980-2019'!$H$1:$H$16305,"",0)</f>
        <v/>
      </c>
      <c r="BC323" s="2" t="str" cm="1">
        <f t="array" ref="BC323">_xlfn.XLOOKUP($A323&amp;BC$5,'[1]NBA-Data-1980-2019'!$B$1:$B$16305&amp;'[1]NBA-Data-1980-2019'!$A$1:$A$16305,'[1]NBA-Data-1980-2019'!$H$1:$H$16305,"",0)</f>
        <v/>
      </c>
      <c r="BD323" s="2" t="str" cm="1">
        <f t="array" ref="BD323">_xlfn.XLOOKUP($A323&amp;BD$5,'[1]NBA-Data-1980-2019'!$B$1:$B$16305&amp;'[1]NBA-Data-1980-2019'!$A$1:$A$16305,'[1]NBA-Data-1980-2019'!$H$1:$H$16305,"",0)</f>
        <v/>
      </c>
      <c r="BE323" s="2" t="str" cm="1">
        <f t="array" ref="BE323">_xlfn.XLOOKUP($A323&amp;BE$5,'[1]NBA-Data-1980-2019'!$B$1:$B$16305&amp;'[1]NBA-Data-1980-2019'!$A$1:$A$16305,'[1]NBA-Data-1980-2019'!$H$1:$H$16305,"",0)</f>
        <v/>
      </c>
      <c r="BF323" s="2" t="str" cm="1">
        <f t="array" ref="BF323">_xlfn.XLOOKUP($A323&amp;BF$5,'[1]NBA-Data-1980-2019'!$B$1:$B$16305&amp;'[1]NBA-Data-1980-2019'!$A$1:$A$16305,'[1]NBA-Data-1980-2019'!$H$1:$H$16305,"",0)</f>
        <v/>
      </c>
      <c r="BG323" s="2" t="str" cm="1">
        <f t="array" ref="BG323">_xlfn.XLOOKUP($A323&amp;BG$5,'[1]NBA-Data-1980-2019'!$B$1:$B$16305&amp;'[1]NBA-Data-1980-2019'!$A$1:$A$16305,'[1]NBA-Data-1980-2019'!$H$1:$H$16305,"",0)</f>
        <v/>
      </c>
      <c r="BH323" s="2" t="str" cm="1">
        <f t="array" ref="BH323">_xlfn.XLOOKUP($A323&amp;BH$5,'[1]NBA-Data-1980-2019'!$B$1:$B$16305&amp;'[1]NBA-Data-1980-2019'!$A$1:$A$16305,'[1]NBA-Data-1980-2019'!$H$1:$H$16305,"",0)</f>
        <v/>
      </c>
      <c r="BI323" s="2" t="str" cm="1">
        <f t="array" ref="BI323">_xlfn.XLOOKUP($A323&amp;BI$5,'[1]NBA-Data-1980-2019'!$B$1:$B$16305&amp;'[1]NBA-Data-1980-2019'!$A$1:$A$16305,'[1]NBA-Data-1980-2019'!$H$1:$H$16305,"",0)</f>
        <v/>
      </c>
      <c r="BJ323" s="2" t="str" cm="1">
        <f t="array" ref="BJ323">_xlfn.XLOOKUP($A323&amp;BJ$5,'[1]NBA-Data-1980-2019'!$B$1:$B$16305&amp;'[1]NBA-Data-1980-2019'!$A$1:$A$16305,'[1]NBA-Data-1980-2019'!$H$1:$H$16305,"",0)</f>
        <v/>
      </c>
      <c r="BK323" s="2" t="str" cm="1">
        <f t="array" ref="BK323">_xlfn.XLOOKUP($A323&amp;BK$5,'[1]NBA-Data-1980-2019'!$B$1:$B$16305&amp;'[1]NBA-Data-1980-2019'!$A$1:$A$16305,'[1]NBA-Data-1980-2019'!$H$1:$H$16305,"",0)</f>
        <v/>
      </c>
      <c r="BL323" s="2" t="str" cm="1">
        <f t="array" ref="BL323">_xlfn.XLOOKUP($A323&amp;BL$5,'[1]NBA-Data-1980-2019'!$B$1:$B$16305&amp;'[1]NBA-Data-1980-2019'!$A$1:$A$16305,'[1]NBA-Data-1980-2019'!$H$1:$H$16305,"",0)</f>
        <v/>
      </c>
      <c r="BM323" s="2" t="str" cm="1">
        <f t="array" ref="BM323">_xlfn.XLOOKUP($A323&amp;BM$5,'[1]NBA-Data-1980-2019'!$B$1:$B$16305&amp;'[1]NBA-Data-1980-2019'!$A$1:$A$16305,'[1]NBA-Data-1980-2019'!$H$1:$H$16305,"",0)</f>
        <v/>
      </c>
      <c r="BN323" s="2" t="str" cm="1">
        <f t="array" ref="BN323">_xlfn.XLOOKUP($A323&amp;BN$5,'[1]NBA-Data-1980-2019'!$B$1:$B$16305&amp;'[1]NBA-Data-1980-2019'!$A$1:$A$16305,'[1]NBA-Data-1980-2019'!$F$1:$F$16305,"",0)</f>
        <v/>
      </c>
      <c r="BO323" s="2" t="str" cm="1">
        <f t="array" ref="BO323">_xlfn.XLOOKUP($A323&amp;BO$5,'[1]NBA-Data-1980-2019'!$B$1:$B$16305&amp;'[1]NBA-Data-1980-2019'!$A$1:$A$16305,'[1]NBA-Data-1980-2019'!$F$1:$F$16305,"",0)</f>
        <v/>
      </c>
      <c r="BP323" s="2" t="str" cm="1">
        <f t="array" ref="BP323">_xlfn.XLOOKUP($A323&amp;BP$5,'[1]NBA-Data-1980-2019'!$B$1:$B$16305&amp;'[1]NBA-Data-1980-2019'!$A$1:$A$16305,'[1]NBA-Data-1980-2019'!$F$1:$F$16305,"",0)</f>
        <v/>
      </c>
      <c r="BQ323" s="2" t="str" cm="1">
        <f t="array" ref="BQ323">_xlfn.XLOOKUP($A323&amp;BQ$5,'[1]NBA-Data-1980-2019'!$B$1:$B$16305&amp;'[1]NBA-Data-1980-2019'!$A$1:$A$16305,'[1]NBA-Data-1980-2019'!$F$1:$F$16305,"",0)</f>
        <v/>
      </c>
      <c r="BR323" s="2" t="str" cm="1">
        <f t="array" ref="BR323">_xlfn.XLOOKUP($A323&amp;BR$5,'[1]NBA-Data-1980-2019'!$B$1:$B$16305&amp;'[1]NBA-Data-1980-2019'!$A$1:$A$16305,'[1]NBA-Data-1980-2019'!$F$1:$F$16305,"",0)</f>
        <v/>
      </c>
      <c r="BS323" s="2" t="str" cm="1">
        <f t="array" ref="BS323">_xlfn.XLOOKUP($A323&amp;BS$5,'[1]NBA-Data-1980-2019'!$B$1:$B$16305&amp;'[1]NBA-Data-1980-2019'!$A$1:$A$16305,'[1]NBA-Data-1980-2019'!$F$1:$F$16305,"",0)</f>
        <v/>
      </c>
      <c r="BT323" s="2" cm="1">
        <f t="array" ref="BT323">_xlfn.XLOOKUP($A323&amp;BT$5,'[1]NBA-Data-1980-2019'!$B$1:$B$16305&amp;'[1]NBA-Data-1980-2019'!$A$1:$A$16305,'[1]NBA-Data-1980-2019'!$F$1:$F$16305,"",0)</f>
        <v>10.4</v>
      </c>
      <c r="BU323" s="2" cm="1">
        <f t="array" ref="BU323">_xlfn.XLOOKUP($A323&amp;BU$5,'[1]NBA-Data-1980-2019'!$B$1:$B$16305&amp;'[1]NBA-Data-1980-2019'!$A$1:$A$16305,'[1]NBA-Data-1980-2019'!$F$1:$F$16305,"",0)</f>
        <v>15.7</v>
      </c>
      <c r="BV323" s="2" cm="1">
        <f t="array" ref="BV323">_xlfn.XLOOKUP($A323&amp;BV$5,'[1]NBA-Data-1980-2019'!$B$1:$B$16305&amp;'[1]NBA-Data-1980-2019'!$A$1:$A$16305,'[1]NBA-Data-1980-2019'!$F$1:$F$16305,"",0)</f>
        <v>12.8</v>
      </c>
      <c r="BW323" s="2" cm="1">
        <f t="array" ref="BW323">_xlfn.XLOOKUP($A323&amp;BW$5,'[1]NBA-Data-1980-2019'!$B$1:$B$16305&amp;'[1]NBA-Data-1980-2019'!$A$1:$A$16305,'[1]NBA-Data-1980-2019'!$F$1:$F$16305,"",0)</f>
        <v>13.8</v>
      </c>
      <c r="BX323" s="2" cm="1">
        <f t="array" ref="BX323">_xlfn.XLOOKUP($A323&amp;BX$5,'[1]NBA-Data-1980-2019'!$B$1:$B$16305&amp;'[1]NBA-Data-1980-2019'!$A$1:$A$16305,'[1]NBA-Data-1980-2019'!$F$1:$F$16305,"",0)</f>
        <v>11.9</v>
      </c>
      <c r="BY323" s="2" cm="1">
        <f t="array" ref="BY323">_xlfn.XLOOKUP($A323&amp;BY$5,'[1]NBA-Data-1980-2019'!$B$1:$B$16305&amp;'[1]NBA-Data-1980-2019'!$A$1:$A$16305,'[1]NBA-Data-1980-2019'!$F$1:$F$16305,"",0)</f>
        <v>8</v>
      </c>
      <c r="BZ323" s="2" cm="1">
        <f t="array" ref="BZ323">_xlfn.XLOOKUP($A323&amp;BZ$5,'[1]NBA-Data-1980-2019'!$B$1:$B$16305&amp;'[1]NBA-Data-1980-2019'!$A$1:$A$16305,'[1]NBA-Data-1980-2019'!$F$1:$F$16305,"",0)</f>
        <v>13.4</v>
      </c>
      <c r="CA323" s="2" cm="1">
        <f t="array" ref="CA323">_xlfn.XLOOKUP($A323&amp;CA$5,'[1]NBA-Data-1980-2019'!$B$1:$B$16305&amp;'[1]NBA-Data-1980-2019'!$A$1:$A$16305,'[1]NBA-Data-1980-2019'!$F$1:$F$16305,"",0)</f>
        <v>10.1</v>
      </c>
      <c r="CB323" s="2" cm="1">
        <f t="array" ref="CB323">_xlfn.XLOOKUP($A323&amp;CB$5,'[1]NBA-Data-1980-2019'!$B$1:$B$16305&amp;'[1]NBA-Data-1980-2019'!$A$1:$A$16305,'[1]NBA-Data-1980-2019'!$F$1:$F$16305,"",0)</f>
        <v>9</v>
      </c>
      <c r="CC323" s="2" cm="1">
        <f t="array" ref="CC323">_xlfn.XLOOKUP($A323&amp;CC$5,'[1]NBA-Data-1980-2019'!$B$1:$B$16305&amp;'[1]NBA-Data-1980-2019'!$A$1:$A$16305,'[1]NBA-Data-1980-2019'!$F$1:$F$16305,"",0)</f>
        <v>6.2</v>
      </c>
      <c r="CD323" s="2" t="str" cm="1">
        <f t="array" ref="CD323">_xlfn.XLOOKUP($A323&amp;CD$5,'[1]NBA-Data-1980-2019'!$B$1:$B$16305&amp;'[1]NBA-Data-1980-2019'!$A$1:$A$16305,'[1]NBA-Data-1980-2019'!$F$1:$F$16305,"",0)</f>
        <v/>
      </c>
      <c r="CE323" s="2" t="str" cm="1">
        <f t="array" ref="CE323">_xlfn.XLOOKUP($A323&amp;CE$5,'[1]NBA-Data-1980-2019'!$B$1:$B$16305&amp;'[1]NBA-Data-1980-2019'!$A$1:$A$16305,'[1]NBA-Data-1980-2019'!$F$1:$F$16305,"",0)</f>
        <v/>
      </c>
      <c r="CF323" s="2" t="str" cm="1">
        <f t="array" ref="CF323">_xlfn.XLOOKUP($A323&amp;CF$5,'[1]NBA-Data-1980-2019'!$B$1:$B$16305&amp;'[1]NBA-Data-1980-2019'!$A$1:$A$16305,'[1]NBA-Data-1980-2019'!$F$1:$F$16305,"",0)</f>
        <v/>
      </c>
      <c r="CG323" s="2" t="str" cm="1">
        <f t="array" ref="CG323">_xlfn.XLOOKUP($A323&amp;CG$5,'[1]NBA-Data-1980-2019'!$B$1:$B$16305&amp;'[1]NBA-Data-1980-2019'!$A$1:$A$16305,'[1]NBA-Data-1980-2019'!$F$1:$F$16305,"",0)</f>
        <v/>
      </c>
      <c r="CH323" s="2" t="str" cm="1">
        <f t="array" ref="CH323">_xlfn.XLOOKUP($A323&amp;CH$5,'[1]NBA-Data-1980-2019'!$B$1:$B$16305&amp;'[1]NBA-Data-1980-2019'!$A$1:$A$16305,'[1]NBA-Data-1980-2019'!$F$1:$F$16305,"",0)</f>
        <v/>
      </c>
      <c r="CI323" s="2" t="str" cm="1">
        <f t="array" ref="CI323">_xlfn.XLOOKUP($A323&amp;CI$5,'[1]NBA-Data-1980-2019'!$B$1:$B$16305&amp;'[1]NBA-Data-1980-2019'!$A$1:$A$16305,'[1]NBA-Data-1980-2019'!$F$1:$F$16305,"",0)</f>
        <v/>
      </c>
      <c r="CJ323" s="2" t="str" cm="1">
        <f t="array" ref="CJ323">_xlfn.XLOOKUP($A323&amp;CJ$5,'[1]NBA-Data-1980-2019'!$B$1:$B$16305&amp;'[1]NBA-Data-1980-2019'!$A$1:$A$16305,'[1]NBA-Data-1980-2019'!$F$1:$F$16305,"",0)</f>
        <v/>
      </c>
      <c r="CK323" s="2" t="str" cm="1">
        <f t="array" ref="CK323">_xlfn.XLOOKUP($A323&amp;CK$5,'[1]NBA-Data-1980-2019'!$B$1:$B$16305&amp;'[1]NBA-Data-1980-2019'!$A$1:$A$16305,'[1]NBA-Data-1980-2019'!$F$1:$F$16305,"",0)</f>
        <v/>
      </c>
      <c r="CL323" s="2" t="str" cm="1">
        <f t="array" ref="CL323">_xlfn.XLOOKUP($A323&amp;CL$5,'[1]NBA-Data-1980-2019'!$B$1:$B$16305&amp;'[1]NBA-Data-1980-2019'!$A$1:$A$16305,'[1]NBA-Data-1980-2019'!$F$1:$F$16305,"",0)</f>
        <v/>
      </c>
      <c r="CM323" s="2" t="str" cm="1">
        <f t="array" ref="CM323">_xlfn.XLOOKUP($A323&amp;CM$5,'[1]NBA-Data-1980-2019'!$B$1:$B$16305&amp;'[1]NBA-Data-1980-2019'!$A$1:$A$16305,'[1]NBA-Data-1980-2019'!$F$1:$F$16305,"",0)</f>
        <v/>
      </c>
      <c r="CN323" s="2" t="str" cm="1">
        <f t="array" ref="CN323">_xlfn.XLOOKUP($A323&amp;CN$5,'[1]NBA-Data-1980-2019'!$B$1:$B$16305&amp;'[1]NBA-Data-1980-2019'!$A$1:$A$16305,'[1]NBA-Data-1980-2019'!$F$1:$F$16305,"",0)</f>
        <v/>
      </c>
      <c r="CO323" s="2" t="str" cm="1">
        <f t="array" ref="CO323">_xlfn.XLOOKUP($A323&amp;CO$5,'[1]NBA-Data-1980-2019'!$B$1:$B$16305&amp;'[1]NBA-Data-1980-2019'!$A$1:$A$16305,'[1]NBA-Data-1980-2019'!$F$1:$F$16305,"",0)</f>
        <v/>
      </c>
      <c r="CP323" s="2" t="str" cm="1">
        <f t="array" ref="CP323">_xlfn.XLOOKUP($A323&amp;CP$5,'[1]NBA-Data-1980-2019'!$B$1:$B$16305&amp;'[1]NBA-Data-1980-2019'!$A$1:$A$16305,'[1]NBA-Data-1980-2019'!$F$1:$F$16305,"",0)</f>
        <v/>
      </c>
      <c r="CQ323" s="2" t="str" cm="1">
        <f t="array" ref="CQ323">_xlfn.XLOOKUP($A323&amp;CQ$5,'[1]NBA-Data-1980-2019'!$B$1:$B$16305&amp;'[1]NBA-Data-1980-2019'!$A$1:$A$16305,'[1]NBA-Data-1980-2019'!$F$1:$F$16305,"",0)</f>
        <v/>
      </c>
      <c r="CR323" s="2" t="str" cm="1">
        <f t="array" ref="CR323">_xlfn.XLOOKUP($A323&amp;CR$5,'[1]NBA-Data-1980-2019'!$B$1:$B$16305&amp;'[1]NBA-Data-1980-2019'!$A$1:$A$16305,'[1]NBA-Data-1980-2019'!$F$1:$F$16305,"",0)</f>
        <v/>
      </c>
      <c r="CS323" s="2" t="str" cm="1">
        <f t="array" ref="CS323">_xlfn.XLOOKUP($A323&amp;CS$5,'[1]NBA-Data-1980-2019'!$B$1:$B$16305&amp;'[1]NBA-Data-1980-2019'!$A$1:$A$16305,'[1]NBA-Data-1980-2019'!$F$1:$F$16305,"",0)</f>
        <v/>
      </c>
      <c r="CU323" s="2" t="str">
        <f>_xlfn.XLOOKUP($A323,TEAMS!$G$1:$G$839,TEAMS!$H$1:$H$839,"",0)</f>
        <v>SF</v>
      </c>
      <c r="CV323" s="2" t="str">
        <f>_xlfn.XLOOKUP($CU323,DASHBOARD!$B$22:$B$27,DASHBOARD!$C$22:$C$27,"",0)</f>
        <v>FORWARD</v>
      </c>
      <c r="CY323" s="63">
        <f>SUMIFS('[1]NBA-Data-1980-2019'!$G$1:$G$16305,'[1]NBA-Data-1980-2019'!$B$1:$B$16305,$A323,'[1]NBA-Data-1980-2019'!$A$1:$A$16305,CY$9)</f>
        <v>0</v>
      </c>
      <c r="CZ323" s="63">
        <f>SUMIFS('[1]NBA-Data-1980-2019'!$G$1:$G$16305,'[1]NBA-Data-1980-2019'!$B$1:$B$16305,$A323,'[1]NBA-Data-1980-2019'!$A$1:$A$16305,CZ$9)</f>
        <v>0</v>
      </c>
      <c r="DA323" s="63">
        <f>SUMIFS('[1]NBA-Data-1980-2019'!$G$1:$G$16305,'[1]NBA-Data-1980-2019'!$B$1:$B$16305,$A323,'[1]NBA-Data-1980-2019'!$A$1:$A$16305,DA$9)</f>
        <v>0</v>
      </c>
      <c r="DB323" s="63">
        <f>SUMIFS('[1]NBA-Data-1980-2019'!$G$1:$G$16305,'[1]NBA-Data-1980-2019'!$B$1:$B$16305,$A323,'[1]NBA-Data-1980-2019'!$A$1:$A$16305,DB$9)</f>
        <v>0</v>
      </c>
      <c r="DC323" s="63">
        <f>SUMIFS('[1]NBA-Data-1980-2019'!$G$1:$G$16305,'[1]NBA-Data-1980-2019'!$B$1:$B$16305,$A323,'[1]NBA-Data-1980-2019'!$A$1:$A$16305,DC$9)</f>
        <v>0</v>
      </c>
      <c r="DD323" s="63">
        <f>SUMIFS('[1]NBA-Data-1980-2019'!$G$1:$G$16305,'[1]NBA-Data-1980-2019'!$B$1:$B$16305,$A323,'[1]NBA-Data-1980-2019'!$A$1:$A$16305,DD$9)</f>
        <v>0</v>
      </c>
      <c r="DE323" s="63">
        <f>SUMIFS('[1]NBA-Data-1980-2019'!$G$1:$G$16305,'[1]NBA-Data-1980-2019'!$B$1:$B$16305,$A323,'[1]NBA-Data-1980-2019'!$A$1:$A$16305,DE$9)</f>
        <v>220000</v>
      </c>
      <c r="DF323" s="63">
        <f>SUMIFS('[1]NBA-Data-1980-2019'!$G$1:$G$16305,'[1]NBA-Data-1980-2019'!$B$1:$B$16305,$A323,'[1]NBA-Data-1980-2019'!$A$1:$A$16305,DF$9)</f>
        <v>1200000</v>
      </c>
      <c r="DG323" s="63">
        <f>SUMIFS('[1]NBA-Data-1980-2019'!$G$1:$G$16305,'[1]NBA-Data-1980-2019'!$B$1:$B$16305,$A323,'[1]NBA-Data-1980-2019'!$A$1:$A$16305,DG$9)</f>
        <v>1300000</v>
      </c>
      <c r="DH323" s="63">
        <f>SUMIFS('[1]NBA-Data-1980-2019'!$G$1:$G$16305,'[1]NBA-Data-1980-2019'!$B$1:$B$16305,$A323,'[1]NBA-Data-1980-2019'!$A$1:$A$16305,DH$9)</f>
        <v>2000000</v>
      </c>
      <c r="DI323" s="63">
        <f>SUMIFS('[1]NBA-Data-1980-2019'!$G$1:$G$16305,'[1]NBA-Data-1980-2019'!$B$1:$B$16305,$A323,'[1]NBA-Data-1980-2019'!$A$1:$A$16305,DI$9)</f>
        <v>2200000</v>
      </c>
      <c r="DJ323" s="63">
        <f>SUMIFS('[1]NBA-Data-1980-2019'!$G$1:$G$16305,'[1]NBA-Data-1980-2019'!$B$1:$B$16305,$A323,'[1]NBA-Data-1980-2019'!$A$1:$A$16305,DJ$9)</f>
        <v>5500000</v>
      </c>
      <c r="DK323" s="63">
        <f>SUMIFS('[1]NBA-Data-1980-2019'!$G$1:$G$16305,'[1]NBA-Data-1980-2019'!$B$1:$B$16305,$A323,'[1]NBA-Data-1980-2019'!$A$1:$A$16305,DK$9)</f>
        <v>6100000</v>
      </c>
      <c r="DL323" s="63">
        <f>SUMIFS('[1]NBA-Data-1980-2019'!$G$1:$G$16305,'[1]NBA-Data-1980-2019'!$B$1:$B$16305,$A323,'[1]NBA-Data-1980-2019'!$A$1:$A$16305,DL$9)</f>
        <v>6700000</v>
      </c>
      <c r="DM323" s="63">
        <f>SUMIFS('[1]NBA-Data-1980-2019'!$G$1:$G$16305,'[1]NBA-Data-1980-2019'!$B$1:$B$16305,$A323,'[1]NBA-Data-1980-2019'!$A$1:$A$16305,DM$9)</f>
        <v>7300000</v>
      </c>
      <c r="DN323" s="63">
        <f>SUMIFS('[1]NBA-Data-1980-2019'!$G$1:$G$16305,'[1]NBA-Data-1980-2019'!$B$1:$B$16305,$A323,'[1]NBA-Data-1980-2019'!$A$1:$A$16305,DN$9)</f>
        <v>7900000</v>
      </c>
      <c r="DO323" s="63">
        <f>SUMIFS('[1]NBA-Data-1980-2019'!$G$1:$G$16305,'[1]NBA-Data-1980-2019'!$B$1:$B$16305,$A323,'[1]NBA-Data-1980-2019'!$A$1:$A$16305,DO$9)</f>
        <v>0</v>
      </c>
      <c r="DP323" s="63">
        <f>SUMIFS('[1]NBA-Data-1980-2019'!$G$1:$G$16305,'[1]NBA-Data-1980-2019'!$B$1:$B$16305,$A323,'[1]NBA-Data-1980-2019'!$A$1:$A$16305,DP$9)</f>
        <v>0</v>
      </c>
      <c r="DQ323" s="63">
        <f>SUMIFS('[1]NBA-Data-1980-2019'!$G$1:$G$16305,'[1]NBA-Data-1980-2019'!$B$1:$B$16305,$A323,'[1]NBA-Data-1980-2019'!$A$1:$A$16305,DQ$9)</f>
        <v>0</v>
      </c>
      <c r="DR323" s="63">
        <f>SUMIFS('[1]NBA-Data-1980-2019'!$G$1:$G$16305,'[1]NBA-Data-1980-2019'!$B$1:$B$16305,$A323,'[1]NBA-Data-1980-2019'!$A$1:$A$16305,DR$9)</f>
        <v>0</v>
      </c>
      <c r="DS323" s="63">
        <f>SUMIFS('[1]NBA-Data-1980-2019'!$G$1:$G$16305,'[1]NBA-Data-1980-2019'!$B$1:$B$16305,$A323,'[1]NBA-Data-1980-2019'!$A$1:$A$16305,DS$9)</f>
        <v>0</v>
      </c>
      <c r="DT323" s="63">
        <f>SUMIFS('[1]NBA-Data-1980-2019'!$G$1:$G$16305,'[1]NBA-Data-1980-2019'!$B$1:$B$16305,$A323,'[1]NBA-Data-1980-2019'!$A$1:$A$16305,DT$9)</f>
        <v>0</v>
      </c>
      <c r="DU323" s="63">
        <f>SUMIFS('[1]NBA-Data-1980-2019'!$G$1:$G$16305,'[1]NBA-Data-1980-2019'!$B$1:$B$16305,$A323,'[1]NBA-Data-1980-2019'!$A$1:$A$16305,DU$9)</f>
        <v>0</v>
      </c>
      <c r="DV323" s="63">
        <f>SUMIFS('[1]NBA-Data-1980-2019'!$G$1:$G$16305,'[1]NBA-Data-1980-2019'!$B$1:$B$16305,$A323,'[1]NBA-Data-1980-2019'!$A$1:$A$16305,DV$9)</f>
        <v>0</v>
      </c>
      <c r="DW323" s="63">
        <f>SUMIFS('[1]NBA-Data-1980-2019'!$G$1:$G$16305,'[1]NBA-Data-1980-2019'!$B$1:$B$16305,$A323,'[1]NBA-Data-1980-2019'!$A$1:$A$16305,DW$9)</f>
        <v>0</v>
      </c>
      <c r="DX323" s="63">
        <f>SUMIFS('[1]NBA-Data-1980-2019'!$G$1:$G$16305,'[1]NBA-Data-1980-2019'!$B$1:$B$16305,$A323,'[1]NBA-Data-1980-2019'!$A$1:$A$16305,DX$9)</f>
        <v>0</v>
      </c>
      <c r="DY323" s="63">
        <f>SUMIFS('[1]NBA-Data-1980-2019'!$G$1:$G$16305,'[1]NBA-Data-1980-2019'!$B$1:$B$16305,$A323,'[1]NBA-Data-1980-2019'!$A$1:$A$16305,DY$9)</f>
        <v>0</v>
      </c>
      <c r="DZ323" s="63">
        <f>SUMIFS('[1]NBA-Data-1980-2019'!$G$1:$G$16305,'[1]NBA-Data-1980-2019'!$B$1:$B$16305,$A323,'[1]NBA-Data-1980-2019'!$A$1:$A$16305,DZ$9)</f>
        <v>0</v>
      </c>
      <c r="EA323" s="63">
        <f>SUMIFS('[1]NBA-Data-1980-2019'!$G$1:$G$16305,'[1]NBA-Data-1980-2019'!$B$1:$B$16305,$A323,'[1]NBA-Data-1980-2019'!$A$1:$A$16305,EA$9)</f>
        <v>0</v>
      </c>
      <c r="EB323" s="63">
        <f>SUMIFS('[1]NBA-Data-1980-2019'!$G$1:$G$16305,'[1]NBA-Data-1980-2019'!$B$1:$B$16305,$A323,'[1]NBA-Data-1980-2019'!$A$1:$A$16305,EB$9)</f>
        <v>0</v>
      </c>
      <c r="EC323" s="63">
        <f>SUMIFS('[1]NBA-Data-1980-2019'!$G$1:$G$16305,'[1]NBA-Data-1980-2019'!$B$1:$B$16305,$A323,'[1]NBA-Data-1980-2019'!$A$1:$A$16305,EC$9)</f>
        <v>0</v>
      </c>
      <c r="ED323" s="63">
        <f>SUMIFS('[1]NBA-Data-1980-2019'!$G$1:$G$16305,'[1]NBA-Data-1980-2019'!$B$1:$B$16305,$A323,'[1]NBA-Data-1980-2019'!$A$1:$A$16305,ED$9)</f>
        <v>0</v>
      </c>
      <c r="EH323" s="2" t="s">
        <v>1273</v>
      </c>
    </row>
    <row r="324" spans="1:139" x14ac:dyDescent="0.2">
      <c r="A324" s="2" t="s">
        <v>821</v>
      </c>
      <c r="B324" s="2" t="str" cm="1">
        <f t="array" ref="B324">_xlfn.XLOOKUP($A324&amp;B$5,'[1]NBA-Data-1980-2019'!$B$1:$B$16305&amp;'[1]NBA-Data-1980-2019'!$A$1:$A$16305,'[1]NBA-Data-1980-2019'!$D$1:$D$16305,"",0)</f>
        <v/>
      </c>
      <c r="C324" s="2" t="str" cm="1">
        <f t="array" ref="C324">_xlfn.XLOOKUP($A324&amp;C$5,'[1]NBA-Data-1980-2019'!$B$1:$B$16305&amp;'[1]NBA-Data-1980-2019'!$A$1:$A$16305,'[1]NBA-Data-1980-2019'!$D$1:$D$16305,"",0)</f>
        <v/>
      </c>
      <c r="D324" s="2" t="str" cm="1">
        <f t="array" ref="D324">_xlfn.XLOOKUP($A324&amp;D$5,'[1]NBA-Data-1980-2019'!$B$1:$B$16305&amp;'[1]NBA-Data-1980-2019'!$A$1:$A$16305,'[1]NBA-Data-1980-2019'!$D$1:$D$16305,"",0)</f>
        <v/>
      </c>
      <c r="E324" s="2" t="str" cm="1">
        <f t="array" ref="E324">_xlfn.XLOOKUP($A324&amp;E$5,'[1]NBA-Data-1980-2019'!$B$1:$B$16305&amp;'[1]NBA-Data-1980-2019'!$A$1:$A$16305,'[1]NBA-Data-1980-2019'!$D$1:$D$16305,"",0)</f>
        <v/>
      </c>
      <c r="F324" s="2" t="str" cm="1">
        <f t="array" ref="F324">_xlfn.XLOOKUP($A324&amp;F$5,'[1]NBA-Data-1980-2019'!$B$1:$B$16305&amp;'[1]NBA-Data-1980-2019'!$A$1:$A$16305,'[1]NBA-Data-1980-2019'!$D$1:$D$16305,"",0)</f>
        <v/>
      </c>
      <c r="G324" s="2" t="str" cm="1">
        <f t="array" ref="G324">_xlfn.XLOOKUP($A324&amp;G$5,'[1]NBA-Data-1980-2019'!$B$1:$B$16305&amp;'[1]NBA-Data-1980-2019'!$A$1:$A$16305,'[1]NBA-Data-1980-2019'!$D$1:$D$16305,"",0)</f>
        <v/>
      </c>
      <c r="H324" s="2" t="str" cm="1">
        <f t="array" ref="H324">_xlfn.XLOOKUP($A324&amp;H$5,'[1]NBA-Data-1980-2019'!$B$1:$B$16305&amp;'[1]NBA-Data-1980-2019'!$A$1:$A$16305,'[1]NBA-Data-1980-2019'!$D$1:$D$16305,"",0)</f>
        <v/>
      </c>
      <c r="I324" s="2" t="str" cm="1">
        <f t="array" ref="I324">_xlfn.XLOOKUP($A324&amp;I$5,'[1]NBA-Data-1980-2019'!$B$1:$B$16305&amp;'[1]NBA-Data-1980-2019'!$A$1:$A$16305,'[1]NBA-Data-1980-2019'!$D$1:$D$16305,"",0)</f>
        <v/>
      </c>
      <c r="J324" s="2" t="str" cm="1">
        <f t="array" ref="J324">_xlfn.XLOOKUP($A324&amp;J$5,'[1]NBA-Data-1980-2019'!$B$1:$B$16305&amp;'[1]NBA-Data-1980-2019'!$A$1:$A$16305,'[1]NBA-Data-1980-2019'!$D$1:$D$16305,"",0)</f>
        <v/>
      </c>
      <c r="K324" s="2" t="str" cm="1">
        <f t="array" ref="K324">_xlfn.XLOOKUP($A324&amp;K$5,'[1]NBA-Data-1980-2019'!$B$1:$B$16305&amp;'[1]NBA-Data-1980-2019'!$A$1:$A$16305,'[1]NBA-Data-1980-2019'!$D$1:$D$16305,"",0)</f>
        <v/>
      </c>
      <c r="L324" s="2" t="str" cm="1">
        <f t="array" ref="L324">_xlfn.XLOOKUP($A324&amp;L$5,'[1]NBA-Data-1980-2019'!$B$1:$B$16305&amp;'[1]NBA-Data-1980-2019'!$A$1:$A$16305,'[1]NBA-Data-1980-2019'!$D$1:$D$16305,"",0)</f>
        <v/>
      </c>
      <c r="M324" s="2" t="str" cm="1">
        <f t="array" ref="M324">_xlfn.XLOOKUP($A324&amp;M$5,'[1]NBA-Data-1980-2019'!$B$1:$B$16305&amp;'[1]NBA-Data-1980-2019'!$A$1:$A$16305,'[1]NBA-Data-1980-2019'!$D$1:$D$16305,"",0)</f>
        <v>MEM</v>
      </c>
      <c r="N324" s="2" t="str" cm="1">
        <f t="array" ref="N324">_xlfn.XLOOKUP($A324&amp;N$5,'[1]NBA-Data-1980-2019'!$B$1:$B$16305&amp;'[1]NBA-Data-1980-2019'!$A$1:$A$16305,'[1]NBA-Data-1980-2019'!$D$1:$D$16305,"",0)</f>
        <v>MEM</v>
      </c>
      <c r="O324" s="2" t="str" cm="1">
        <f t="array" ref="O324">_xlfn.XLOOKUP($A324&amp;O$5,'[1]NBA-Data-1980-2019'!$B$1:$B$16305&amp;'[1]NBA-Data-1980-2019'!$A$1:$A$16305,'[1]NBA-Data-1980-2019'!$D$1:$D$16305,"",0)</f>
        <v>MEM</v>
      </c>
      <c r="P324" s="2" t="str" cm="1">
        <f t="array" ref="P324">_xlfn.XLOOKUP($A324&amp;P$5,'[1]NBA-Data-1980-2019'!$B$1:$B$16305&amp;'[1]NBA-Data-1980-2019'!$A$1:$A$16305,'[1]NBA-Data-1980-2019'!$D$1:$D$16305,"",0)</f>
        <v>MEM</v>
      </c>
      <c r="Q324" s="2" t="str" cm="1">
        <f t="array" ref="Q324">_xlfn.XLOOKUP($A324&amp;Q$5,'[1]NBA-Data-1980-2019'!$B$1:$B$16305&amp;'[1]NBA-Data-1980-2019'!$A$1:$A$16305,'[1]NBA-Data-1980-2019'!$D$1:$D$16305,"",0)</f>
        <v>MEM</v>
      </c>
      <c r="R324" s="2" t="str" cm="1">
        <f t="array" ref="R324">_xlfn.XLOOKUP($A324&amp;R$5,'[1]NBA-Data-1980-2019'!$B$1:$B$16305&amp;'[1]NBA-Data-1980-2019'!$A$1:$A$16305,'[1]NBA-Data-1980-2019'!$D$1:$D$16305,"",0)</f>
        <v>HOU</v>
      </c>
      <c r="S324" s="2" t="str" cm="1">
        <f t="array" ref="S324">_xlfn.XLOOKUP($A324&amp;S$5,'[1]NBA-Data-1980-2019'!$B$1:$B$16305&amp;'[1]NBA-Data-1980-2019'!$A$1:$A$16305,'[1]NBA-Data-1980-2019'!$D$1:$D$16305,"",0)</f>
        <v>HOU</v>
      </c>
      <c r="T324" s="2" t="str" cm="1">
        <f t="array" ref="T324">_xlfn.XLOOKUP($A324&amp;T$5,'[1]NBA-Data-1980-2019'!$B$1:$B$16305&amp;'[1]NBA-Data-1980-2019'!$A$1:$A$16305,'[1]NBA-Data-1980-2019'!$D$1:$D$16305,"",0)</f>
        <v>HOU</v>
      </c>
      <c r="U324" s="2" t="str" cm="1">
        <f t="array" ref="U324">_xlfn.XLOOKUP($A324&amp;U$5,'[1]NBA-Data-1980-2019'!$B$1:$B$16305&amp;'[1]NBA-Data-1980-2019'!$A$1:$A$16305,'[1]NBA-Data-1980-2019'!$D$1:$D$16305,"",0)</f>
        <v>HOU</v>
      </c>
      <c r="V324" s="2" t="str" cm="1">
        <f t="array" ref="V324">_xlfn.XLOOKUP($A324&amp;V$5,'[1]NBA-Data-1980-2019'!$B$1:$B$16305&amp;'[1]NBA-Data-1980-2019'!$A$1:$A$16305,'[1]NBA-Data-1980-2019'!$D$1:$D$16305,"",0)</f>
        <v>TOT</v>
      </c>
      <c r="W324" s="2" t="str" cm="1">
        <f t="array" ref="W324">_xlfn.XLOOKUP($A324&amp;W$5,'[1]NBA-Data-1980-2019'!$B$1:$B$16305&amp;'[1]NBA-Data-1980-2019'!$A$1:$A$16305,'[1]NBA-Data-1980-2019'!$D$1:$D$16305,"",0)</f>
        <v>MIA</v>
      </c>
      <c r="X324" s="2" t="str" cm="1">
        <f t="array" ref="X324">_xlfn.XLOOKUP($A324&amp;X$5,'[1]NBA-Data-1980-2019'!$B$1:$B$16305&amp;'[1]NBA-Data-1980-2019'!$A$1:$A$16305,'[1]NBA-Data-1980-2019'!$D$1:$D$16305,"",0)</f>
        <v>MIA</v>
      </c>
      <c r="Y324" s="2" t="str" cm="1">
        <f t="array" ref="Y324">_xlfn.XLOOKUP($A324&amp;Y$5,'[1]NBA-Data-1980-2019'!$B$1:$B$16305&amp;'[1]NBA-Data-1980-2019'!$A$1:$A$16305,'[1]NBA-Data-1980-2019'!$D$1:$D$16305,"",0)</f>
        <v>MIA</v>
      </c>
      <c r="Z324" s="2" t="str" cm="1">
        <f t="array" ref="Z324">_xlfn.XLOOKUP($A324&amp;Z$5,'[1]NBA-Data-1980-2019'!$B$1:$B$16305&amp;'[1]NBA-Data-1980-2019'!$A$1:$A$16305,'[1]NBA-Data-1980-2019'!$D$1:$D$16305,"",0)</f>
        <v/>
      </c>
      <c r="AA324" s="2" t="str" cm="1">
        <f t="array" ref="AA324">_xlfn.XLOOKUP($A324&amp;AA$5,'[1]NBA-Data-1980-2019'!$B$1:$B$16305&amp;'[1]NBA-Data-1980-2019'!$A$1:$A$16305,'[1]NBA-Data-1980-2019'!$D$1:$D$16305,"",0)</f>
        <v/>
      </c>
      <c r="AB324" s="2" t="str" cm="1">
        <f t="array" ref="AB324">_xlfn.XLOOKUP($A324&amp;AB$5,'[1]NBA-Data-1980-2019'!$B$1:$B$16305&amp;'[1]NBA-Data-1980-2019'!$A$1:$A$16305,'[1]NBA-Data-1980-2019'!$D$1:$D$16305,"",0)</f>
        <v/>
      </c>
      <c r="AC324" s="2" t="str" cm="1">
        <f t="array" ref="AC324">_xlfn.XLOOKUP($A324&amp;AC$5,'[1]NBA-Data-1980-2019'!$B$1:$B$16305&amp;'[1]NBA-Data-1980-2019'!$A$1:$A$16305,'[1]NBA-Data-1980-2019'!$D$1:$D$16305,"",0)</f>
        <v/>
      </c>
      <c r="AD324" s="2" t="str" cm="1">
        <f t="array" ref="AD324">_xlfn.XLOOKUP($A324&amp;AD$5,'[1]NBA-Data-1980-2019'!$B$1:$B$16305&amp;'[1]NBA-Data-1980-2019'!$A$1:$A$16305,'[1]NBA-Data-1980-2019'!$D$1:$D$16305,"",0)</f>
        <v/>
      </c>
      <c r="AE324" s="2" t="str" cm="1">
        <f t="array" ref="AE324">_xlfn.XLOOKUP($A324&amp;AE$5,'[1]NBA-Data-1980-2019'!$B$1:$B$16305&amp;'[1]NBA-Data-1980-2019'!$A$1:$A$16305,'[1]NBA-Data-1980-2019'!$D$1:$D$16305,"",0)</f>
        <v/>
      </c>
      <c r="AF324" s="2" t="str" cm="1">
        <f t="array" ref="AF324">_xlfn.XLOOKUP($A324&amp;AF$5,'[1]NBA-Data-1980-2019'!$B$1:$B$16305&amp;'[1]NBA-Data-1980-2019'!$A$1:$A$16305,'[1]NBA-Data-1980-2019'!$D$1:$D$16305,"",0)</f>
        <v/>
      </c>
      <c r="AG324" s="2" t="str" cm="1">
        <f t="array" ref="AG324">_xlfn.XLOOKUP($A324&amp;AG$5,'[1]NBA-Data-1980-2019'!$B$1:$B$16305&amp;'[1]NBA-Data-1980-2019'!$A$1:$A$16305,'[1]NBA-Data-1980-2019'!$D$1:$D$16305,"",0)</f>
        <v/>
      </c>
      <c r="AH324" s="2" t="str" cm="1">
        <f t="array" ref="AH324">_xlfn.XLOOKUP($A324&amp;AH$5,'[1]NBA-Data-1980-2019'!$B$1:$B$16305&amp;'[1]NBA-Data-1980-2019'!$A$1:$A$16305,'[1]NBA-Data-1980-2019'!$H$1:$H$16305,"",0)</f>
        <v/>
      </c>
      <c r="AI324" s="2" t="str" cm="1">
        <f t="array" ref="AI324">_xlfn.XLOOKUP($A324&amp;AI$5,'[1]NBA-Data-1980-2019'!$B$1:$B$16305&amp;'[1]NBA-Data-1980-2019'!$A$1:$A$16305,'[1]NBA-Data-1980-2019'!$H$1:$H$16305,"",0)</f>
        <v/>
      </c>
      <c r="AJ324" s="2" t="str" cm="1">
        <f t="array" ref="AJ324">_xlfn.XLOOKUP($A324&amp;AJ$5,'[1]NBA-Data-1980-2019'!$B$1:$B$16305&amp;'[1]NBA-Data-1980-2019'!$A$1:$A$16305,'[1]NBA-Data-1980-2019'!$H$1:$H$16305,"",0)</f>
        <v/>
      </c>
      <c r="AK324" s="2" t="str" cm="1">
        <f t="array" ref="AK324">_xlfn.XLOOKUP($A324&amp;AK$5,'[1]NBA-Data-1980-2019'!$B$1:$B$16305&amp;'[1]NBA-Data-1980-2019'!$A$1:$A$16305,'[1]NBA-Data-1980-2019'!$H$1:$H$16305,"",0)</f>
        <v/>
      </c>
      <c r="AL324" s="2" t="str" cm="1">
        <f t="array" ref="AL324">_xlfn.XLOOKUP($A324&amp;AL$5,'[1]NBA-Data-1980-2019'!$B$1:$B$16305&amp;'[1]NBA-Data-1980-2019'!$A$1:$A$16305,'[1]NBA-Data-1980-2019'!$H$1:$H$16305,"",0)</f>
        <v/>
      </c>
      <c r="AM324" s="2" t="str" cm="1">
        <f t="array" ref="AM324">_xlfn.XLOOKUP($A324&amp;AM$5,'[1]NBA-Data-1980-2019'!$B$1:$B$16305&amp;'[1]NBA-Data-1980-2019'!$A$1:$A$16305,'[1]NBA-Data-1980-2019'!$H$1:$H$16305,"",0)</f>
        <v/>
      </c>
      <c r="AN324" s="2" t="str" cm="1">
        <f t="array" ref="AN324">_xlfn.XLOOKUP($A324&amp;AN$5,'[1]NBA-Data-1980-2019'!$B$1:$B$16305&amp;'[1]NBA-Data-1980-2019'!$A$1:$A$16305,'[1]NBA-Data-1980-2019'!$H$1:$H$16305,"",0)</f>
        <v/>
      </c>
      <c r="AO324" s="2" t="str" cm="1">
        <f t="array" ref="AO324">_xlfn.XLOOKUP($A324&amp;AO$5,'[1]NBA-Data-1980-2019'!$B$1:$B$16305&amp;'[1]NBA-Data-1980-2019'!$A$1:$A$16305,'[1]NBA-Data-1980-2019'!$H$1:$H$16305,"",0)</f>
        <v/>
      </c>
      <c r="AP324" s="2" t="str" cm="1">
        <f t="array" ref="AP324">_xlfn.XLOOKUP($A324&amp;AP$5,'[1]NBA-Data-1980-2019'!$B$1:$B$16305&amp;'[1]NBA-Data-1980-2019'!$A$1:$A$16305,'[1]NBA-Data-1980-2019'!$H$1:$H$16305,"",0)</f>
        <v/>
      </c>
      <c r="AQ324" s="2" t="str" cm="1">
        <f t="array" ref="AQ324">_xlfn.XLOOKUP($A324&amp;AQ$5,'[1]NBA-Data-1980-2019'!$B$1:$B$16305&amp;'[1]NBA-Data-1980-2019'!$A$1:$A$16305,'[1]NBA-Data-1980-2019'!$H$1:$H$16305,"",0)</f>
        <v/>
      </c>
      <c r="AR324" s="2" t="str" cm="1">
        <f t="array" ref="AR324">_xlfn.XLOOKUP($A324&amp;AR$5,'[1]NBA-Data-1980-2019'!$B$1:$B$16305&amp;'[1]NBA-Data-1980-2019'!$A$1:$A$16305,'[1]NBA-Data-1980-2019'!$H$1:$H$16305,"",0)</f>
        <v/>
      </c>
      <c r="AS324" s="2" cm="1">
        <f t="array" ref="AS324">_xlfn.XLOOKUP($A324&amp;AS$5,'[1]NBA-Data-1980-2019'!$B$1:$B$16305&amp;'[1]NBA-Data-1980-2019'!$A$1:$A$16305,'[1]NBA-Data-1980-2019'!$H$1:$H$16305,"",0)</f>
        <v>3096.6000000000004</v>
      </c>
      <c r="AT324" s="2" cm="1">
        <f t="array" ref="AT324">_xlfn.XLOOKUP($A324&amp;AT$5,'[1]NBA-Data-1980-2019'!$B$1:$B$16305&amp;'[1]NBA-Data-1980-2019'!$A$1:$A$16305,'[1]NBA-Data-1980-2019'!$H$1:$H$16305,"",0)</f>
        <v>2386.8000000000002</v>
      </c>
      <c r="AU324" s="2" cm="1">
        <f t="array" ref="AU324">_xlfn.XLOOKUP($A324&amp;AU$5,'[1]NBA-Data-1980-2019'!$B$1:$B$16305&amp;'[1]NBA-Data-1980-2019'!$A$1:$A$16305,'[1]NBA-Data-1980-2019'!$H$1:$H$16305,"",0)</f>
        <v>1943.4</v>
      </c>
      <c r="AV324" s="2" cm="1">
        <f t="array" ref="AV324">_xlfn.XLOOKUP($A324&amp;AV$5,'[1]NBA-Data-1980-2019'!$B$1:$B$16305&amp;'[1]NBA-Data-1980-2019'!$A$1:$A$16305,'[1]NBA-Data-1980-2019'!$H$1:$H$16305,"",0)</f>
        <v>2520</v>
      </c>
      <c r="AW324" s="2" cm="1">
        <f t="array" ref="AW324">_xlfn.XLOOKUP($A324&amp;AW$5,'[1]NBA-Data-1980-2019'!$B$1:$B$16305&amp;'[1]NBA-Data-1980-2019'!$A$1:$A$16305,'[1]NBA-Data-1980-2019'!$H$1:$H$16305,"",0)</f>
        <v>2835</v>
      </c>
      <c r="AX324" s="2" cm="1">
        <f t="array" ref="AX324">_xlfn.XLOOKUP($A324&amp;AX$5,'[1]NBA-Data-1980-2019'!$B$1:$B$16305&amp;'[1]NBA-Data-1980-2019'!$A$1:$A$16305,'[1]NBA-Data-1980-2019'!$H$1:$H$16305,"",0)</f>
        <v>2984.7999999999997</v>
      </c>
      <c r="AY324" s="2" cm="1">
        <f t="array" ref="AY324">_xlfn.XLOOKUP($A324&amp;AY$5,'[1]NBA-Data-1980-2019'!$B$1:$B$16305&amp;'[1]NBA-Data-1980-2019'!$A$1:$A$16305,'[1]NBA-Data-1980-2019'!$H$1:$H$16305,"",0)</f>
        <v>2904</v>
      </c>
      <c r="AZ324" s="2" cm="1">
        <f t="array" ref="AZ324">_xlfn.XLOOKUP($A324&amp;AZ$5,'[1]NBA-Data-1980-2019'!$B$1:$B$16305&amp;'[1]NBA-Data-1980-2019'!$A$1:$A$16305,'[1]NBA-Data-1980-2019'!$H$1:$H$16305,"",0)</f>
        <v>2034</v>
      </c>
      <c r="BA324" s="2" cm="1">
        <f t="array" ref="BA324">_xlfn.XLOOKUP($A324&amp;BA$5,'[1]NBA-Data-1980-2019'!$B$1:$B$16305&amp;'[1]NBA-Data-1980-2019'!$A$1:$A$16305,'[1]NBA-Data-1980-2019'!$H$1:$H$16305,"",0)</f>
        <v>2170.7999999999997</v>
      </c>
      <c r="BB324" s="2" cm="1">
        <f t="array" ref="BB324">_xlfn.XLOOKUP($A324&amp;BB$5,'[1]NBA-Data-1980-2019'!$B$1:$B$16305&amp;'[1]NBA-Data-1980-2019'!$A$1:$A$16305,'[1]NBA-Data-1980-2019'!$H$1:$H$16305,"",0)</f>
        <v>2378</v>
      </c>
      <c r="BC324" s="2" cm="1">
        <f t="array" ref="BC324">_xlfn.XLOOKUP($A324&amp;BC$5,'[1]NBA-Data-1980-2019'!$B$1:$B$16305&amp;'[1]NBA-Data-1980-2019'!$A$1:$A$16305,'[1]NBA-Data-1980-2019'!$H$1:$H$16305,"",0)</f>
        <v>1501.5</v>
      </c>
      <c r="BD324" s="2" cm="1">
        <f t="array" ref="BD324">_xlfn.XLOOKUP($A324&amp;BD$5,'[1]NBA-Data-1980-2019'!$B$1:$B$16305&amp;'[1]NBA-Data-1980-2019'!$A$1:$A$16305,'[1]NBA-Data-1980-2019'!$H$1:$H$16305,"",0)</f>
        <v>1785.6000000000001</v>
      </c>
      <c r="BE324" s="2" cm="1">
        <f t="array" ref="BE324">_xlfn.XLOOKUP($A324&amp;BE$5,'[1]NBA-Data-1980-2019'!$B$1:$B$16305&amp;'[1]NBA-Data-1980-2019'!$A$1:$A$16305,'[1]NBA-Data-1980-2019'!$H$1:$H$16305,"",0)</f>
        <v>1467.3000000000002</v>
      </c>
      <c r="BF324" s="2" t="str" cm="1">
        <f t="array" ref="BF324">_xlfn.XLOOKUP($A324&amp;BF$5,'[1]NBA-Data-1980-2019'!$B$1:$B$16305&amp;'[1]NBA-Data-1980-2019'!$A$1:$A$16305,'[1]NBA-Data-1980-2019'!$H$1:$H$16305,"",0)</f>
        <v/>
      </c>
      <c r="BG324" s="2" t="str" cm="1">
        <f t="array" ref="BG324">_xlfn.XLOOKUP($A324&amp;BG$5,'[1]NBA-Data-1980-2019'!$B$1:$B$16305&amp;'[1]NBA-Data-1980-2019'!$A$1:$A$16305,'[1]NBA-Data-1980-2019'!$H$1:$H$16305,"",0)</f>
        <v/>
      </c>
      <c r="BH324" s="2" t="str" cm="1">
        <f t="array" ref="BH324">_xlfn.XLOOKUP($A324&amp;BH$5,'[1]NBA-Data-1980-2019'!$B$1:$B$16305&amp;'[1]NBA-Data-1980-2019'!$A$1:$A$16305,'[1]NBA-Data-1980-2019'!$H$1:$H$16305,"",0)</f>
        <v/>
      </c>
      <c r="BI324" s="2" t="str" cm="1">
        <f t="array" ref="BI324">_xlfn.XLOOKUP($A324&amp;BI$5,'[1]NBA-Data-1980-2019'!$B$1:$B$16305&amp;'[1]NBA-Data-1980-2019'!$A$1:$A$16305,'[1]NBA-Data-1980-2019'!$H$1:$H$16305,"",0)</f>
        <v/>
      </c>
      <c r="BJ324" s="2" t="str" cm="1">
        <f t="array" ref="BJ324">_xlfn.XLOOKUP($A324&amp;BJ$5,'[1]NBA-Data-1980-2019'!$B$1:$B$16305&amp;'[1]NBA-Data-1980-2019'!$A$1:$A$16305,'[1]NBA-Data-1980-2019'!$H$1:$H$16305,"",0)</f>
        <v/>
      </c>
      <c r="BK324" s="2" t="str" cm="1">
        <f t="array" ref="BK324">_xlfn.XLOOKUP($A324&amp;BK$5,'[1]NBA-Data-1980-2019'!$B$1:$B$16305&amp;'[1]NBA-Data-1980-2019'!$A$1:$A$16305,'[1]NBA-Data-1980-2019'!$H$1:$H$16305,"",0)</f>
        <v/>
      </c>
      <c r="BL324" s="2" t="str" cm="1">
        <f t="array" ref="BL324">_xlfn.XLOOKUP($A324&amp;BL$5,'[1]NBA-Data-1980-2019'!$B$1:$B$16305&amp;'[1]NBA-Data-1980-2019'!$A$1:$A$16305,'[1]NBA-Data-1980-2019'!$H$1:$H$16305,"",0)</f>
        <v/>
      </c>
      <c r="BM324" s="2" t="str" cm="1">
        <f t="array" ref="BM324">_xlfn.XLOOKUP($A324&amp;BM$5,'[1]NBA-Data-1980-2019'!$B$1:$B$16305&amp;'[1]NBA-Data-1980-2019'!$A$1:$A$16305,'[1]NBA-Data-1980-2019'!$H$1:$H$16305,"",0)</f>
        <v/>
      </c>
      <c r="BN324" s="2" t="str" cm="1">
        <f t="array" ref="BN324">_xlfn.XLOOKUP($A324&amp;BN$5,'[1]NBA-Data-1980-2019'!$B$1:$B$16305&amp;'[1]NBA-Data-1980-2019'!$A$1:$A$16305,'[1]NBA-Data-1980-2019'!$F$1:$F$16305,"",0)</f>
        <v/>
      </c>
      <c r="BO324" s="2" t="str" cm="1">
        <f t="array" ref="BO324">_xlfn.XLOOKUP($A324&amp;BO$5,'[1]NBA-Data-1980-2019'!$B$1:$B$16305&amp;'[1]NBA-Data-1980-2019'!$A$1:$A$16305,'[1]NBA-Data-1980-2019'!$F$1:$F$16305,"",0)</f>
        <v/>
      </c>
      <c r="BP324" s="2" t="str" cm="1">
        <f t="array" ref="BP324">_xlfn.XLOOKUP($A324&amp;BP$5,'[1]NBA-Data-1980-2019'!$B$1:$B$16305&amp;'[1]NBA-Data-1980-2019'!$A$1:$A$16305,'[1]NBA-Data-1980-2019'!$F$1:$F$16305,"",0)</f>
        <v/>
      </c>
      <c r="BQ324" s="2" t="str" cm="1">
        <f t="array" ref="BQ324">_xlfn.XLOOKUP($A324&amp;BQ$5,'[1]NBA-Data-1980-2019'!$B$1:$B$16305&amp;'[1]NBA-Data-1980-2019'!$A$1:$A$16305,'[1]NBA-Data-1980-2019'!$F$1:$F$16305,"",0)</f>
        <v/>
      </c>
      <c r="BR324" s="2" t="str" cm="1">
        <f t="array" ref="BR324">_xlfn.XLOOKUP($A324&amp;BR$5,'[1]NBA-Data-1980-2019'!$B$1:$B$16305&amp;'[1]NBA-Data-1980-2019'!$A$1:$A$16305,'[1]NBA-Data-1980-2019'!$F$1:$F$16305,"",0)</f>
        <v/>
      </c>
      <c r="BS324" s="2" t="str" cm="1">
        <f t="array" ref="BS324">_xlfn.XLOOKUP($A324&amp;BS$5,'[1]NBA-Data-1980-2019'!$B$1:$B$16305&amp;'[1]NBA-Data-1980-2019'!$A$1:$A$16305,'[1]NBA-Data-1980-2019'!$F$1:$F$16305,"",0)</f>
        <v/>
      </c>
      <c r="BT324" s="2" t="str" cm="1">
        <f t="array" ref="BT324">_xlfn.XLOOKUP($A324&amp;BT$5,'[1]NBA-Data-1980-2019'!$B$1:$B$16305&amp;'[1]NBA-Data-1980-2019'!$A$1:$A$16305,'[1]NBA-Data-1980-2019'!$F$1:$F$16305,"",0)</f>
        <v/>
      </c>
      <c r="BU324" s="2" t="str" cm="1">
        <f t="array" ref="BU324">_xlfn.XLOOKUP($A324&amp;BU$5,'[1]NBA-Data-1980-2019'!$B$1:$B$16305&amp;'[1]NBA-Data-1980-2019'!$A$1:$A$16305,'[1]NBA-Data-1980-2019'!$F$1:$F$16305,"",0)</f>
        <v/>
      </c>
      <c r="BV324" s="2" t="str" cm="1">
        <f t="array" ref="BV324">_xlfn.XLOOKUP($A324&amp;BV$5,'[1]NBA-Data-1980-2019'!$B$1:$B$16305&amp;'[1]NBA-Data-1980-2019'!$A$1:$A$16305,'[1]NBA-Data-1980-2019'!$F$1:$F$16305,"",0)</f>
        <v/>
      </c>
      <c r="BW324" s="2" t="str" cm="1">
        <f t="array" ref="BW324">_xlfn.XLOOKUP($A324&amp;BW$5,'[1]NBA-Data-1980-2019'!$B$1:$B$16305&amp;'[1]NBA-Data-1980-2019'!$A$1:$A$16305,'[1]NBA-Data-1980-2019'!$F$1:$F$16305,"",0)</f>
        <v/>
      </c>
      <c r="BX324" s="2" t="str" cm="1">
        <f t="array" ref="BX324">_xlfn.XLOOKUP($A324&amp;BX$5,'[1]NBA-Data-1980-2019'!$B$1:$B$16305&amp;'[1]NBA-Data-1980-2019'!$A$1:$A$16305,'[1]NBA-Data-1980-2019'!$F$1:$F$16305,"",0)</f>
        <v/>
      </c>
      <c r="BY324" s="2" cm="1">
        <f t="array" ref="BY324">_xlfn.XLOOKUP($A324&amp;BY$5,'[1]NBA-Data-1980-2019'!$B$1:$B$16305&amp;'[1]NBA-Data-1980-2019'!$A$1:$A$16305,'[1]NBA-Data-1980-2019'!$F$1:$F$16305,"",0)</f>
        <v>13.9</v>
      </c>
      <c r="BZ324" s="2" cm="1">
        <f t="array" ref="BZ324">_xlfn.XLOOKUP($A324&amp;BZ$5,'[1]NBA-Data-1980-2019'!$B$1:$B$16305&amp;'[1]NBA-Data-1980-2019'!$A$1:$A$16305,'[1]NBA-Data-1980-2019'!$F$1:$F$16305,"",0)</f>
        <v>15</v>
      </c>
      <c r="CA324" s="2" cm="1">
        <f t="array" ref="CA324">_xlfn.XLOOKUP($A324&amp;CA$5,'[1]NBA-Data-1980-2019'!$B$1:$B$16305&amp;'[1]NBA-Data-1980-2019'!$A$1:$A$16305,'[1]NBA-Data-1980-2019'!$F$1:$F$16305,"",0)</f>
        <v>15.3</v>
      </c>
      <c r="CB324" s="2" cm="1">
        <f t="array" ref="CB324">_xlfn.XLOOKUP($A324&amp;CB$5,'[1]NBA-Data-1980-2019'!$B$1:$B$16305&amp;'[1]NBA-Data-1980-2019'!$A$1:$A$16305,'[1]NBA-Data-1980-2019'!$F$1:$F$16305,"",0)</f>
        <v>14.8</v>
      </c>
      <c r="CC324" s="2" cm="1">
        <f t="array" ref="CC324">_xlfn.XLOOKUP($A324&amp;CC$5,'[1]NBA-Data-1980-2019'!$B$1:$B$16305&amp;'[1]NBA-Data-1980-2019'!$A$1:$A$16305,'[1]NBA-Data-1980-2019'!$F$1:$F$16305,"",0)</f>
        <v>14.7</v>
      </c>
      <c r="CD324" s="2" cm="1">
        <f t="array" ref="CD324">_xlfn.XLOOKUP($A324&amp;CD$5,'[1]NBA-Data-1980-2019'!$B$1:$B$16305&amp;'[1]NBA-Data-1980-2019'!$A$1:$A$16305,'[1]NBA-Data-1980-2019'!$F$1:$F$16305,"",0)</f>
        <v>12</v>
      </c>
      <c r="CE324" s="2" cm="1">
        <f t="array" ref="CE324">_xlfn.XLOOKUP($A324&amp;CE$5,'[1]NBA-Data-1980-2019'!$B$1:$B$16305&amp;'[1]NBA-Data-1980-2019'!$A$1:$A$16305,'[1]NBA-Data-1980-2019'!$F$1:$F$16305,"",0)</f>
        <v>11.7</v>
      </c>
      <c r="CF324" s="2" cm="1">
        <f t="array" ref="CF324">_xlfn.XLOOKUP($A324&amp;CF$5,'[1]NBA-Data-1980-2019'!$B$1:$B$16305&amp;'[1]NBA-Data-1980-2019'!$A$1:$A$16305,'[1]NBA-Data-1980-2019'!$F$1:$F$16305,"",0)</f>
        <v>10.7</v>
      </c>
      <c r="CG324" s="2" cm="1">
        <f t="array" ref="CG324">_xlfn.XLOOKUP($A324&amp;CG$5,'[1]NBA-Data-1980-2019'!$B$1:$B$16305&amp;'[1]NBA-Data-1980-2019'!$A$1:$A$16305,'[1]NBA-Data-1980-2019'!$F$1:$F$16305,"",0)</f>
        <v>11.1</v>
      </c>
      <c r="CH324" s="2" cm="1">
        <f t="array" ref="CH324">_xlfn.XLOOKUP($A324&amp;CH$5,'[1]NBA-Data-1980-2019'!$B$1:$B$16305&amp;'[1]NBA-Data-1980-2019'!$A$1:$A$16305,'[1]NBA-Data-1980-2019'!$F$1:$F$16305,"",0)</f>
        <v>12.3</v>
      </c>
      <c r="CI324" s="2" cm="1">
        <f t="array" ref="CI324">_xlfn.XLOOKUP($A324&amp;CI$5,'[1]NBA-Data-1980-2019'!$B$1:$B$16305&amp;'[1]NBA-Data-1980-2019'!$A$1:$A$16305,'[1]NBA-Data-1980-2019'!$F$1:$F$16305,"",0)</f>
        <v>9.6999999999999993</v>
      </c>
      <c r="CJ324" s="2" cm="1">
        <f t="array" ref="CJ324">_xlfn.XLOOKUP($A324&amp;CJ$5,'[1]NBA-Data-1980-2019'!$B$1:$B$16305&amp;'[1]NBA-Data-1980-2019'!$A$1:$A$16305,'[1]NBA-Data-1980-2019'!$F$1:$F$16305,"",0)</f>
        <v>10.7</v>
      </c>
      <c r="CK324" s="2" cm="1">
        <f t="array" ref="CK324">_xlfn.XLOOKUP($A324&amp;CK$5,'[1]NBA-Data-1980-2019'!$B$1:$B$16305&amp;'[1]NBA-Data-1980-2019'!$A$1:$A$16305,'[1]NBA-Data-1980-2019'!$F$1:$F$16305,"",0)</f>
        <v>8.6999999999999993</v>
      </c>
      <c r="CL324" s="2" t="str" cm="1">
        <f t="array" ref="CL324">_xlfn.XLOOKUP($A324&amp;CL$5,'[1]NBA-Data-1980-2019'!$B$1:$B$16305&amp;'[1]NBA-Data-1980-2019'!$A$1:$A$16305,'[1]NBA-Data-1980-2019'!$F$1:$F$16305,"",0)</f>
        <v/>
      </c>
      <c r="CM324" s="2" t="str" cm="1">
        <f t="array" ref="CM324">_xlfn.XLOOKUP($A324&amp;CM$5,'[1]NBA-Data-1980-2019'!$B$1:$B$16305&amp;'[1]NBA-Data-1980-2019'!$A$1:$A$16305,'[1]NBA-Data-1980-2019'!$F$1:$F$16305,"",0)</f>
        <v/>
      </c>
      <c r="CN324" s="2" t="str" cm="1">
        <f t="array" ref="CN324">_xlfn.XLOOKUP($A324&amp;CN$5,'[1]NBA-Data-1980-2019'!$B$1:$B$16305&amp;'[1]NBA-Data-1980-2019'!$A$1:$A$16305,'[1]NBA-Data-1980-2019'!$F$1:$F$16305,"",0)</f>
        <v/>
      </c>
      <c r="CO324" s="2" t="str" cm="1">
        <f t="array" ref="CO324">_xlfn.XLOOKUP($A324&amp;CO$5,'[1]NBA-Data-1980-2019'!$B$1:$B$16305&amp;'[1]NBA-Data-1980-2019'!$A$1:$A$16305,'[1]NBA-Data-1980-2019'!$F$1:$F$16305,"",0)</f>
        <v/>
      </c>
      <c r="CP324" s="2" t="str" cm="1">
        <f t="array" ref="CP324">_xlfn.XLOOKUP($A324&amp;CP$5,'[1]NBA-Data-1980-2019'!$B$1:$B$16305&amp;'[1]NBA-Data-1980-2019'!$A$1:$A$16305,'[1]NBA-Data-1980-2019'!$F$1:$F$16305,"",0)</f>
        <v/>
      </c>
      <c r="CQ324" s="2" t="str" cm="1">
        <f t="array" ref="CQ324">_xlfn.XLOOKUP($A324&amp;CQ$5,'[1]NBA-Data-1980-2019'!$B$1:$B$16305&amp;'[1]NBA-Data-1980-2019'!$A$1:$A$16305,'[1]NBA-Data-1980-2019'!$F$1:$F$16305,"",0)</f>
        <v/>
      </c>
      <c r="CR324" s="2" t="str" cm="1">
        <f t="array" ref="CR324">_xlfn.XLOOKUP($A324&amp;CR$5,'[1]NBA-Data-1980-2019'!$B$1:$B$16305&amp;'[1]NBA-Data-1980-2019'!$A$1:$A$16305,'[1]NBA-Data-1980-2019'!$F$1:$F$16305,"",0)</f>
        <v/>
      </c>
      <c r="CS324" s="2" t="str" cm="1">
        <f t="array" ref="CS324">_xlfn.XLOOKUP($A324&amp;CS$5,'[1]NBA-Data-1980-2019'!$B$1:$B$16305&amp;'[1]NBA-Data-1980-2019'!$A$1:$A$16305,'[1]NBA-Data-1980-2019'!$F$1:$F$16305,"",0)</f>
        <v/>
      </c>
      <c r="CU324" s="2" t="str">
        <f>_xlfn.XLOOKUP($A324,TEAMS!$G$1:$G$839,TEAMS!$H$1:$H$839,"",0)</f>
        <v>SF</v>
      </c>
      <c r="CV324" s="2" t="str">
        <f>_xlfn.XLOOKUP($CU324,DASHBOARD!$B$22:$B$27,DASHBOARD!$C$22:$C$27,"",0)</f>
        <v>FORWARD</v>
      </c>
      <c r="CY324" s="63">
        <f>SUMIFS('[1]NBA-Data-1980-2019'!$G$1:$G$16305,'[1]NBA-Data-1980-2019'!$B$1:$B$16305,$A324,'[1]NBA-Data-1980-2019'!$A$1:$A$16305,CY$9)</f>
        <v>0</v>
      </c>
      <c r="CZ324" s="63">
        <f>SUMIFS('[1]NBA-Data-1980-2019'!$G$1:$G$16305,'[1]NBA-Data-1980-2019'!$B$1:$B$16305,$A324,'[1]NBA-Data-1980-2019'!$A$1:$A$16305,CZ$9)</f>
        <v>0</v>
      </c>
      <c r="DA324" s="63">
        <f>SUMIFS('[1]NBA-Data-1980-2019'!$G$1:$G$16305,'[1]NBA-Data-1980-2019'!$B$1:$B$16305,$A324,'[1]NBA-Data-1980-2019'!$A$1:$A$16305,DA$9)</f>
        <v>0</v>
      </c>
      <c r="DB324" s="63">
        <f>SUMIFS('[1]NBA-Data-1980-2019'!$G$1:$G$16305,'[1]NBA-Data-1980-2019'!$B$1:$B$16305,$A324,'[1]NBA-Data-1980-2019'!$A$1:$A$16305,DB$9)</f>
        <v>0</v>
      </c>
      <c r="DC324" s="63">
        <f>SUMIFS('[1]NBA-Data-1980-2019'!$G$1:$G$16305,'[1]NBA-Data-1980-2019'!$B$1:$B$16305,$A324,'[1]NBA-Data-1980-2019'!$A$1:$A$16305,DC$9)</f>
        <v>0</v>
      </c>
      <c r="DD324" s="63">
        <f>SUMIFS('[1]NBA-Data-1980-2019'!$G$1:$G$16305,'[1]NBA-Data-1980-2019'!$B$1:$B$16305,$A324,'[1]NBA-Data-1980-2019'!$A$1:$A$16305,DD$9)</f>
        <v>0</v>
      </c>
      <c r="DE324" s="63">
        <f>SUMIFS('[1]NBA-Data-1980-2019'!$G$1:$G$16305,'[1]NBA-Data-1980-2019'!$B$1:$B$16305,$A324,'[1]NBA-Data-1980-2019'!$A$1:$A$16305,DE$9)</f>
        <v>0</v>
      </c>
      <c r="DF324" s="63">
        <f>SUMIFS('[1]NBA-Data-1980-2019'!$G$1:$G$16305,'[1]NBA-Data-1980-2019'!$B$1:$B$16305,$A324,'[1]NBA-Data-1980-2019'!$A$1:$A$16305,DF$9)</f>
        <v>0</v>
      </c>
      <c r="DG324" s="63">
        <f>SUMIFS('[1]NBA-Data-1980-2019'!$G$1:$G$16305,'[1]NBA-Data-1980-2019'!$B$1:$B$16305,$A324,'[1]NBA-Data-1980-2019'!$A$1:$A$16305,DG$9)</f>
        <v>0</v>
      </c>
      <c r="DH324" s="63">
        <f>SUMIFS('[1]NBA-Data-1980-2019'!$G$1:$G$16305,'[1]NBA-Data-1980-2019'!$B$1:$B$16305,$A324,'[1]NBA-Data-1980-2019'!$A$1:$A$16305,DH$9)</f>
        <v>0</v>
      </c>
      <c r="DI324" s="63">
        <f>SUMIFS('[1]NBA-Data-1980-2019'!$G$1:$G$16305,'[1]NBA-Data-1980-2019'!$B$1:$B$16305,$A324,'[1]NBA-Data-1980-2019'!$A$1:$A$16305,DI$9)</f>
        <v>0</v>
      </c>
      <c r="DJ324" s="63">
        <f>SUMIFS('[1]NBA-Data-1980-2019'!$G$1:$G$16305,'[1]NBA-Data-1980-2019'!$B$1:$B$16305,$A324,'[1]NBA-Data-1980-2019'!$A$1:$A$16305,DJ$9)</f>
        <v>2203080</v>
      </c>
      <c r="DK324" s="63">
        <f>SUMIFS('[1]NBA-Data-1980-2019'!$G$1:$G$16305,'[1]NBA-Data-1980-2019'!$B$1:$B$16305,$A324,'[1]NBA-Data-1980-2019'!$A$1:$A$16305,DK$9)</f>
        <v>2368200</v>
      </c>
      <c r="DL324" s="63">
        <f>SUMIFS('[1]NBA-Data-1980-2019'!$G$1:$G$16305,'[1]NBA-Data-1980-2019'!$B$1:$B$16305,$A324,'[1]NBA-Data-1980-2019'!$A$1:$A$16305,DL$9)</f>
        <v>2533440</v>
      </c>
      <c r="DM324" s="63">
        <f>SUMIFS('[1]NBA-Data-1980-2019'!$G$1:$G$16305,'[1]NBA-Data-1980-2019'!$B$1:$B$16305,$A324,'[1]NBA-Data-1980-2019'!$A$1:$A$16305,DM$9)</f>
        <v>3212402</v>
      </c>
      <c r="DN324" s="63">
        <f>SUMIFS('[1]NBA-Data-1980-2019'!$G$1:$G$16305,'[1]NBA-Data-1980-2019'!$B$1:$B$16305,$A324,'[1]NBA-Data-1980-2019'!$A$1:$A$16305,DN$9)</f>
        <v>4903000</v>
      </c>
      <c r="DO324" s="63">
        <f>SUMIFS('[1]NBA-Data-1980-2019'!$G$1:$G$16305,'[1]NBA-Data-1980-2019'!$B$1:$B$16305,$A324,'[1]NBA-Data-1980-2019'!$A$1:$A$16305,DO$9)</f>
        <v>5393300</v>
      </c>
      <c r="DP324" s="63">
        <f>SUMIFS('[1]NBA-Data-1980-2019'!$G$1:$G$16305,'[1]NBA-Data-1980-2019'!$B$1:$B$16305,$A324,'[1]NBA-Data-1980-2019'!$A$1:$A$16305,DP$9)</f>
        <v>0</v>
      </c>
      <c r="DQ324" s="63">
        <f>SUMIFS('[1]NBA-Data-1980-2019'!$G$1:$G$16305,'[1]NBA-Data-1980-2019'!$B$1:$B$16305,$A324,'[1]NBA-Data-1980-2019'!$A$1:$A$16305,DQ$9)</f>
        <v>6448900</v>
      </c>
      <c r="DR324" s="63">
        <f>SUMIFS('[1]NBA-Data-1980-2019'!$G$1:$G$16305,'[1]NBA-Data-1980-2019'!$B$1:$B$16305,$A324,'[1]NBA-Data-1980-2019'!$A$1:$A$16305,DR$9)</f>
        <v>6864200</v>
      </c>
      <c r="DS324" s="63">
        <f>SUMIFS('[1]NBA-Data-1980-2019'!$G$1:$G$16305,'[1]NBA-Data-1980-2019'!$B$1:$B$16305,$A324,'[1]NBA-Data-1980-2019'!$A$1:$A$16305,DS$9)</f>
        <v>7354500</v>
      </c>
      <c r="DT324" s="63">
        <f>SUMIFS('[1]NBA-Data-1980-2019'!$G$1:$G$16305,'[1]NBA-Data-1980-2019'!$B$1:$B$16305,$A324,'[1]NBA-Data-1980-2019'!$A$1:$A$16305,DT$9)</f>
        <v>3000000</v>
      </c>
      <c r="DU324" s="63">
        <f>SUMIFS('[1]NBA-Data-1980-2019'!$G$1:$G$16305,'[1]NBA-Data-1980-2019'!$B$1:$B$16305,$A324,'[1]NBA-Data-1980-2019'!$A$1:$A$16305,DU$9)</f>
        <v>3135000</v>
      </c>
      <c r="DV324" s="63">
        <f>SUMIFS('[1]NBA-Data-1980-2019'!$G$1:$G$16305,'[1]NBA-Data-1980-2019'!$B$1:$B$16305,$A324,'[1]NBA-Data-1980-2019'!$A$1:$A$16305,DV$9)</f>
        <v>3270000</v>
      </c>
      <c r="DW324" s="63">
        <f>SUMIFS('[1]NBA-Data-1980-2019'!$G$1:$G$16305,'[1]NBA-Data-1980-2019'!$B$1:$B$16305,$A324,'[1]NBA-Data-1980-2019'!$A$1:$A$16305,DW$9)</f>
        <v>0</v>
      </c>
      <c r="DX324" s="63">
        <f>SUMIFS('[1]NBA-Data-1980-2019'!$G$1:$G$16305,'[1]NBA-Data-1980-2019'!$B$1:$B$16305,$A324,'[1]NBA-Data-1980-2019'!$A$1:$A$16305,DX$9)</f>
        <v>0</v>
      </c>
      <c r="DY324" s="63">
        <f>SUMIFS('[1]NBA-Data-1980-2019'!$G$1:$G$16305,'[1]NBA-Data-1980-2019'!$B$1:$B$16305,$A324,'[1]NBA-Data-1980-2019'!$A$1:$A$16305,DY$9)</f>
        <v>0</v>
      </c>
      <c r="DZ324" s="63">
        <f>SUMIFS('[1]NBA-Data-1980-2019'!$G$1:$G$16305,'[1]NBA-Data-1980-2019'!$B$1:$B$16305,$A324,'[1]NBA-Data-1980-2019'!$A$1:$A$16305,DZ$9)</f>
        <v>0</v>
      </c>
      <c r="EA324" s="63">
        <f>SUMIFS('[1]NBA-Data-1980-2019'!$G$1:$G$16305,'[1]NBA-Data-1980-2019'!$B$1:$B$16305,$A324,'[1]NBA-Data-1980-2019'!$A$1:$A$16305,EA$9)</f>
        <v>0</v>
      </c>
      <c r="EB324" s="63">
        <f>SUMIFS('[1]NBA-Data-1980-2019'!$G$1:$G$16305,'[1]NBA-Data-1980-2019'!$B$1:$B$16305,$A324,'[1]NBA-Data-1980-2019'!$A$1:$A$16305,EB$9)</f>
        <v>0</v>
      </c>
      <c r="EC324" s="63">
        <f>SUMIFS('[1]NBA-Data-1980-2019'!$G$1:$G$16305,'[1]NBA-Data-1980-2019'!$B$1:$B$16305,$A324,'[1]NBA-Data-1980-2019'!$A$1:$A$16305,EC$9)</f>
        <v>0</v>
      </c>
      <c r="ED324" s="63">
        <f>SUMIFS('[1]NBA-Data-1980-2019'!$G$1:$G$16305,'[1]NBA-Data-1980-2019'!$B$1:$B$16305,$A324,'[1]NBA-Data-1980-2019'!$A$1:$A$16305,ED$9)</f>
        <v>0</v>
      </c>
      <c r="EH324" s="2" t="s">
        <v>1481</v>
      </c>
    </row>
    <row r="325" spans="1:139" x14ac:dyDescent="0.2">
      <c r="A325" s="2" t="s">
        <v>797</v>
      </c>
      <c r="B325" s="2" t="str" cm="1">
        <f t="array" ref="B325">_xlfn.XLOOKUP($A325&amp;B$5,'[1]NBA-Data-1980-2019'!$B$1:$B$16305&amp;'[1]NBA-Data-1980-2019'!$A$1:$A$16305,'[1]NBA-Data-1980-2019'!$D$1:$D$16305,"",0)</f>
        <v/>
      </c>
      <c r="C325" s="2" t="str" cm="1">
        <f t="array" ref="C325">_xlfn.XLOOKUP($A325&amp;C$5,'[1]NBA-Data-1980-2019'!$B$1:$B$16305&amp;'[1]NBA-Data-1980-2019'!$A$1:$A$16305,'[1]NBA-Data-1980-2019'!$D$1:$D$16305,"",0)</f>
        <v/>
      </c>
      <c r="D325" s="2" t="str" cm="1">
        <f t="array" ref="D325">_xlfn.XLOOKUP($A325&amp;D$5,'[1]NBA-Data-1980-2019'!$B$1:$B$16305&amp;'[1]NBA-Data-1980-2019'!$A$1:$A$16305,'[1]NBA-Data-1980-2019'!$D$1:$D$16305,"",0)</f>
        <v/>
      </c>
      <c r="E325" s="2" t="str" cm="1">
        <f t="array" ref="E325">_xlfn.XLOOKUP($A325&amp;E$5,'[1]NBA-Data-1980-2019'!$B$1:$B$16305&amp;'[1]NBA-Data-1980-2019'!$A$1:$A$16305,'[1]NBA-Data-1980-2019'!$D$1:$D$16305,"",0)</f>
        <v/>
      </c>
      <c r="F325" s="2" t="str" cm="1">
        <f t="array" ref="F325">_xlfn.XLOOKUP($A325&amp;F$5,'[1]NBA-Data-1980-2019'!$B$1:$B$16305&amp;'[1]NBA-Data-1980-2019'!$A$1:$A$16305,'[1]NBA-Data-1980-2019'!$D$1:$D$16305,"",0)</f>
        <v/>
      </c>
      <c r="G325" s="2" t="str" cm="1">
        <f t="array" ref="G325">_xlfn.XLOOKUP($A325&amp;G$5,'[1]NBA-Data-1980-2019'!$B$1:$B$16305&amp;'[1]NBA-Data-1980-2019'!$A$1:$A$16305,'[1]NBA-Data-1980-2019'!$D$1:$D$16305,"",0)</f>
        <v/>
      </c>
      <c r="H325" s="2" t="str" cm="1">
        <f t="array" ref="H325">_xlfn.XLOOKUP($A325&amp;H$5,'[1]NBA-Data-1980-2019'!$B$1:$B$16305&amp;'[1]NBA-Data-1980-2019'!$A$1:$A$16305,'[1]NBA-Data-1980-2019'!$D$1:$D$16305,"",0)</f>
        <v/>
      </c>
      <c r="I325" s="2" t="str" cm="1">
        <f t="array" ref="I325">_xlfn.XLOOKUP($A325&amp;I$5,'[1]NBA-Data-1980-2019'!$B$1:$B$16305&amp;'[1]NBA-Data-1980-2019'!$A$1:$A$16305,'[1]NBA-Data-1980-2019'!$D$1:$D$16305,"",0)</f>
        <v/>
      </c>
      <c r="J325" s="2" t="str" cm="1">
        <f t="array" ref="J325">_xlfn.XLOOKUP($A325&amp;J$5,'[1]NBA-Data-1980-2019'!$B$1:$B$16305&amp;'[1]NBA-Data-1980-2019'!$A$1:$A$16305,'[1]NBA-Data-1980-2019'!$D$1:$D$16305,"",0)</f>
        <v/>
      </c>
      <c r="K325" s="2" t="str" cm="1">
        <f t="array" ref="K325">_xlfn.XLOOKUP($A325&amp;K$5,'[1]NBA-Data-1980-2019'!$B$1:$B$16305&amp;'[1]NBA-Data-1980-2019'!$A$1:$A$16305,'[1]NBA-Data-1980-2019'!$D$1:$D$16305,"",0)</f>
        <v/>
      </c>
      <c r="L325" s="2" t="str" cm="1">
        <f t="array" ref="L325">_xlfn.XLOOKUP($A325&amp;L$5,'[1]NBA-Data-1980-2019'!$B$1:$B$16305&amp;'[1]NBA-Data-1980-2019'!$A$1:$A$16305,'[1]NBA-Data-1980-2019'!$D$1:$D$16305,"",0)</f>
        <v/>
      </c>
      <c r="M325" s="2" t="str" cm="1">
        <f t="array" ref="M325">_xlfn.XLOOKUP($A325&amp;M$5,'[1]NBA-Data-1980-2019'!$B$1:$B$16305&amp;'[1]NBA-Data-1980-2019'!$A$1:$A$16305,'[1]NBA-Data-1980-2019'!$D$1:$D$16305,"",0)</f>
        <v/>
      </c>
      <c r="N325" s="2" t="str" cm="1">
        <f t="array" ref="N325">_xlfn.XLOOKUP($A325&amp;N$5,'[1]NBA-Data-1980-2019'!$B$1:$B$16305&amp;'[1]NBA-Data-1980-2019'!$A$1:$A$16305,'[1]NBA-Data-1980-2019'!$D$1:$D$16305,"",0)</f>
        <v/>
      </c>
      <c r="O325" s="2" t="str" cm="1">
        <f t="array" ref="O325">_xlfn.XLOOKUP($A325&amp;O$5,'[1]NBA-Data-1980-2019'!$B$1:$B$16305&amp;'[1]NBA-Data-1980-2019'!$A$1:$A$16305,'[1]NBA-Data-1980-2019'!$D$1:$D$16305,"",0)</f>
        <v/>
      </c>
      <c r="P325" s="2" t="str" cm="1">
        <f t="array" ref="P325">_xlfn.XLOOKUP($A325&amp;P$5,'[1]NBA-Data-1980-2019'!$B$1:$B$16305&amp;'[1]NBA-Data-1980-2019'!$A$1:$A$16305,'[1]NBA-Data-1980-2019'!$D$1:$D$16305,"",0)</f>
        <v/>
      </c>
      <c r="Q325" s="2" t="str" cm="1">
        <f t="array" ref="Q325">_xlfn.XLOOKUP($A325&amp;Q$5,'[1]NBA-Data-1980-2019'!$B$1:$B$16305&amp;'[1]NBA-Data-1980-2019'!$A$1:$A$16305,'[1]NBA-Data-1980-2019'!$D$1:$D$16305,"",0)</f>
        <v/>
      </c>
      <c r="R325" s="2" t="str" cm="1">
        <f t="array" ref="R325">_xlfn.XLOOKUP($A325&amp;R$5,'[1]NBA-Data-1980-2019'!$B$1:$B$16305&amp;'[1]NBA-Data-1980-2019'!$A$1:$A$16305,'[1]NBA-Data-1980-2019'!$D$1:$D$16305,"",0)</f>
        <v>CLE</v>
      </c>
      <c r="S325" s="2" t="str" cm="1">
        <f t="array" ref="S325">_xlfn.XLOOKUP($A325&amp;S$5,'[1]NBA-Data-1980-2019'!$B$1:$B$16305&amp;'[1]NBA-Data-1980-2019'!$A$1:$A$16305,'[1]NBA-Data-1980-2019'!$D$1:$D$16305,"",0)</f>
        <v>TOT</v>
      </c>
      <c r="T325" s="2" t="str" cm="1">
        <f t="array" ref="T325">_xlfn.XLOOKUP($A325&amp;T$5,'[1]NBA-Data-1980-2019'!$B$1:$B$16305&amp;'[1]NBA-Data-1980-2019'!$A$1:$A$16305,'[1]NBA-Data-1980-2019'!$D$1:$D$16305,"",0)</f>
        <v>TOT</v>
      </c>
      <c r="U325" s="2" t="str" cm="1">
        <f t="array" ref="U325">_xlfn.XLOOKUP($A325&amp;U$5,'[1]NBA-Data-1980-2019'!$B$1:$B$16305&amp;'[1]NBA-Data-1980-2019'!$A$1:$A$16305,'[1]NBA-Data-1980-2019'!$D$1:$D$16305,"",0)</f>
        <v>LAL</v>
      </c>
      <c r="V325" s="2" t="str" cm="1">
        <f t="array" ref="V325">_xlfn.XLOOKUP($A325&amp;V$5,'[1]NBA-Data-1980-2019'!$B$1:$B$16305&amp;'[1]NBA-Data-1980-2019'!$A$1:$A$16305,'[1]NBA-Data-1980-2019'!$D$1:$D$16305,"",0)</f>
        <v>LAL</v>
      </c>
      <c r="W325" s="2" t="str" cm="1">
        <f t="array" ref="W325">_xlfn.XLOOKUP($A325&amp;W$5,'[1]NBA-Data-1980-2019'!$B$1:$B$16305&amp;'[1]NBA-Data-1980-2019'!$A$1:$A$16305,'[1]NBA-Data-1980-2019'!$D$1:$D$16305,"",0)</f>
        <v>PHO</v>
      </c>
      <c r="X325" s="2" t="str" cm="1">
        <f t="array" ref="X325">_xlfn.XLOOKUP($A325&amp;X$5,'[1]NBA-Data-1980-2019'!$B$1:$B$16305&amp;'[1]NBA-Data-1980-2019'!$A$1:$A$16305,'[1]NBA-Data-1980-2019'!$D$1:$D$16305,"",0)</f>
        <v>PHO</v>
      </c>
      <c r="Y325" s="2" t="str" cm="1">
        <f t="array" ref="Y325">_xlfn.XLOOKUP($A325&amp;Y$5,'[1]NBA-Data-1980-2019'!$B$1:$B$16305&amp;'[1]NBA-Data-1980-2019'!$A$1:$A$16305,'[1]NBA-Data-1980-2019'!$D$1:$D$16305,"",0)</f>
        <v>TOT</v>
      </c>
      <c r="Z325" s="2" t="str" cm="1">
        <f t="array" ref="Z325">_xlfn.XLOOKUP($A325&amp;Z$5,'[1]NBA-Data-1980-2019'!$B$1:$B$16305&amp;'[1]NBA-Data-1980-2019'!$A$1:$A$16305,'[1]NBA-Data-1980-2019'!$D$1:$D$16305,"",0)</f>
        <v>MIA</v>
      </c>
      <c r="AA325" s="2" t="str" cm="1">
        <f t="array" ref="AA325">_xlfn.XLOOKUP($A325&amp;AA$5,'[1]NBA-Data-1980-2019'!$B$1:$B$16305&amp;'[1]NBA-Data-1980-2019'!$A$1:$A$16305,'[1]NBA-Data-1980-2019'!$D$1:$D$16305,"",0)</f>
        <v/>
      </c>
      <c r="AB325" s="2" t="str" cm="1">
        <f t="array" ref="AB325">_xlfn.XLOOKUP($A325&amp;AB$5,'[1]NBA-Data-1980-2019'!$B$1:$B$16305&amp;'[1]NBA-Data-1980-2019'!$A$1:$A$16305,'[1]NBA-Data-1980-2019'!$D$1:$D$16305,"",0)</f>
        <v/>
      </c>
      <c r="AC325" s="2" t="str" cm="1">
        <f t="array" ref="AC325">_xlfn.XLOOKUP($A325&amp;AC$5,'[1]NBA-Data-1980-2019'!$B$1:$B$16305&amp;'[1]NBA-Data-1980-2019'!$A$1:$A$16305,'[1]NBA-Data-1980-2019'!$D$1:$D$16305,"",0)</f>
        <v/>
      </c>
      <c r="AD325" s="2" t="str" cm="1">
        <f t="array" ref="AD325">_xlfn.XLOOKUP($A325&amp;AD$5,'[1]NBA-Data-1980-2019'!$B$1:$B$16305&amp;'[1]NBA-Data-1980-2019'!$A$1:$A$16305,'[1]NBA-Data-1980-2019'!$D$1:$D$16305,"",0)</f>
        <v/>
      </c>
      <c r="AE325" s="2" t="str" cm="1">
        <f t="array" ref="AE325">_xlfn.XLOOKUP($A325&amp;AE$5,'[1]NBA-Data-1980-2019'!$B$1:$B$16305&amp;'[1]NBA-Data-1980-2019'!$A$1:$A$16305,'[1]NBA-Data-1980-2019'!$D$1:$D$16305,"",0)</f>
        <v/>
      </c>
      <c r="AF325" s="2" t="str" cm="1">
        <f t="array" ref="AF325">_xlfn.XLOOKUP($A325&amp;AF$5,'[1]NBA-Data-1980-2019'!$B$1:$B$16305&amp;'[1]NBA-Data-1980-2019'!$A$1:$A$16305,'[1]NBA-Data-1980-2019'!$D$1:$D$16305,"",0)</f>
        <v/>
      </c>
      <c r="AG325" s="2" t="str" cm="1">
        <f t="array" ref="AG325">_xlfn.XLOOKUP($A325&amp;AG$5,'[1]NBA-Data-1980-2019'!$B$1:$B$16305&amp;'[1]NBA-Data-1980-2019'!$A$1:$A$16305,'[1]NBA-Data-1980-2019'!$D$1:$D$16305,"",0)</f>
        <v/>
      </c>
      <c r="AH325" s="2" t="str" cm="1">
        <f t="array" ref="AH325">_xlfn.XLOOKUP($A325&amp;AH$5,'[1]NBA-Data-1980-2019'!$B$1:$B$16305&amp;'[1]NBA-Data-1980-2019'!$A$1:$A$16305,'[1]NBA-Data-1980-2019'!$H$1:$H$16305,"",0)</f>
        <v/>
      </c>
      <c r="AI325" s="2" t="str" cm="1">
        <f t="array" ref="AI325">_xlfn.XLOOKUP($A325&amp;AI$5,'[1]NBA-Data-1980-2019'!$B$1:$B$16305&amp;'[1]NBA-Data-1980-2019'!$A$1:$A$16305,'[1]NBA-Data-1980-2019'!$H$1:$H$16305,"",0)</f>
        <v/>
      </c>
      <c r="AJ325" s="2" t="str" cm="1">
        <f t="array" ref="AJ325">_xlfn.XLOOKUP($A325&amp;AJ$5,'[1]NBA-Data-1980-2019'!$B$1:$B$16305&amp;'[1]NBA-Data-1980-2019'!$A$1:$A$16305,'[1]NBA-Data-1980-2019'!$H$1:$H$16305,"",0)</f>
        <v/>
      </c>
      <c r="AK325" s="2" t="str" cm="1">
        <f t="array" ref="AK325">_xlfn.XLOOKUP($A325&amp;AK$5,'[1]NBA-Data-1980-2019'!$B$1:$B$16305&amp;'[1]NBA-Data-1980-2019'!$A$1:$A$16305,'[1]NBA-Data-1980-2019'!$H$1:$H$16305,"",0)</f>
        <v/>
      </c>
      <c r="AL325" s="2" t="str" cm="1">
        <f t="array" ref="AL325">_xlfn.XLOOKUP($A325&amp;AL$5,'[1]NBA-Data-1980-2019'!$B$1:$B$16305&amp;'[1]NBA-Data-1980-2019'!$A$1:$A$16305,'[1]NBA-Data-1980-2019'!$H$1:$H$16305,"",0)</f>
        <v/>
      </c>
      <c r="AM325" s="2" t="str" cm="1">
        <f t="array" ref="AM325">_xlfn.XLOOKUP($A325&amp;AM$5,'[1]NBA-Data-1980-2019'!$B$1:$B$16305&amp;'[1]NBA-Data-1980-2019'!$A$1:$A$16305,'[1]NBA-Data-1980-2019'!$H$1:$H$16305,"",0)</f>
        <v/>
      </c>
      <c r="AN325" s="2" t="str" cm="1">
        <f t="array" ref="AN325">_xlfn.XLOOKUP($A325&amp;AN$5,'[1]NBA-Data-1980-2019'!$B$1:$B$16305&amp;'[1]NBA-Data-1980-2019'!$A$1:$A$16305,'[1]NBA-Data-1980-2019'!$H$1:$H$16305,"",0)</f>
        <v/>
      </c>
      <c r="AO325" s="2" t="str" cm="1">
        <f t="array" ref="AO325">_xlfn.XLOOKUP($A325&amp;AO$5,'[1]NBA-Data-1980-2019'!$B$1:$B$16305&amp;'[1]NBA-Data-1980-2019'!$A$1:$A$16305,'[1]NBA-Data-1980-2019'!$H$1:$H$16305,"",0)</f>
        <v/>
      </c>
      <c r="AP325" s="2" t="str" cm="1">
        <f t="array" ref="AP325">_xlfn.XLOOKUP($A325&amp;AP$5,'[1]NBA-Data-1980-2019'!$B$1:$B$16305&amp;'[1]NBA-Data-1980-2019'!$A$1:$A$16305,'[1]NBA-Data-1980-2019'!$H$1:$H$16305,"",0)</f>
        <v/>
      </c>
      <c r="AQ325" s="2" t="str" cm="1">
        <f t="array" ref="AQ325">_xlfn.XLOOKUP($A325&amp;AQ$5,'[1]NBA-Data-1980-2019'!$B$1:$B$16305&amp;'[1]NBA-Data-1980-2019'!$A$1:$A$16305,'[1]NBA-Data-1980-2019'!$H$1:$H$16305,"",0)</f>
        <v/>
      </c>
      <c r="AR325" s="2" t="str" cm="1">
        <f t="array" ref="AR325">_xlfn.XLOOKUP($A325&amp;AR$5,'[1]NBA-Data-1980-2019'!$B$1:$B$16305&amp;'[1]NBA-Data-1980-2019'!$A$1:$A$16305,'[1]NBA-Data-1980-2019'!$H$1:$H$16305,"",0)</f>
        <v/>
      </c>
      <c r="AS325" s="2" t="str" cm="1">
        <f t="array" ref="AS325">_xlfn.XLOOKUP($A325&amp;AS$5,'[1]NBA-Data-1980-2019'!$B$1:$B$16305&amp;'[1]NBA-Data-1980-2019'!$A$1:$A$16305,'[1]NBA-Data-1980-2019'!$H$1:$H$16305,"",0)</f>
        <v/>
      </c>
      <c r="AT325" s="2" t="str" cm="1">
        <f t="array" ref="AT325">_xlfn.XLOOKUP($A325&amp;AT$5,'[1]NBA-Data-1980-2019'!$B$1:$B$16305&amp;'[1]NBA-Data-1980-2019'!$A$1:$A$16305,'[1]NBA-Data-1980-2019'!$H$1:$H$16305,"",0)</f>
        <v/>
      </c>
      <c r="AU325" s="2" t="str" cm="1">
        <f t="array" ref="AU325">_xlfn.XLOOKUP($A325&amp;AU$5,'[1]NBA-Data-1980-2019'!$B$1:$B$16305&amp;'[1]NBA-Data-1980-2019'!$A$1:$A$16305,'[1]NBA-Data-1980-2019'!$H$1:$H$16305,"",0)</f>
        <v/>
      </c>
      <c r="AV325" s="2" t="str" cm="1">
        <f t="array" ref="AV325">_xlfn.XLOOKUP($A325&amp;AV$5,'[1]NBA-Data-1980-2019'!$B$1:$B$16305&amp;'[1]NBA-Data-1980-2019'!$A$1:$A$16305,'[1]NBA-Data-1980-2019'!$H$1:$H$16305,"",0)</f>
        <v/>
      </c>
      <c r="AW325" s="2" t="str" cm="1">
        <f t="array" ref="AW325">_xlfn.XLOOKUP($A325&amp;AW$5,'[1]NBA-Data-1980-2019'!$B$1:$B$16305&amp;'[1]NBA-Data-1980-2019'!$A$1:$A$16305,'[1]NBA-Data-1980-2019'!$H$1:$H$16305,"",0)</f>
        <v/>
      </c>
      <c r="AX325" s="2" cm="1">
        <f t="array" ref="AX325">_xlfn.XLOOKUP($A325&amp;AX$5,'[1]NBA-Data-1980-2019'!$B$1:$B$16305&amp;'[1]NBA-Data-1980-2019'!$A$1:$A$16305,'[1]NBA-Data-1980-2019'!$H$1:$H$16305,"",0)</f>
        <v>202.4</v>
      </c>
      <c r="AY325" s="2" cm="1">
        <f t="array" ref="AY325">_xlfn.XLOOKUP($A325&amp;AY$5,'[1]NBA-Data-1980-2019'!$B$1:$B$16305&amp;'[1]NBA-Data-1980-2019'!$A$1:$A$16305,'[1]NBA-Data-1980-2019'!$H$1:$H$16305,"",0)</f>
        <v>239.4</v>
      </c>
      <c r="AZ325" s="2" cm="1">
        <f t="array" ref="AZ325">_xlfn.XLOOKUP($A325&amp;AZ$5,'[1]NBA-Data-1980-2019'!$B$1:$B$16305&amp;'[1]NBA-Data-1980-2019'!$A$1:$A$16305,'[1]NBA-Data-1980-2019'!$H$1:$H$16305,"",0)</f>
        <v>475.20000000000005</v>
      </c>
      <c r="BA325" s="2" cm="1">
        <f t="array" ref="BA325">_xlfn.XLOOKUP($A325&amp;BA$5,'[1]NBA-Data-1980-2019'!$B$1:$B$16305&amp;'[1]NBA-Data-1980-2019'!$A$1:$A$16305,'[1]NBA-Data-1980-2019'!$H$1:$H$16305,"",0)</f>
        <v>1697.3999999999999</v>
      </c>
      <c r="BB325" s="2" cm="1">
        <f t="array" ref="BB325">_xlfn.XLOOKUP($A325&amp;BB$5,'[1]NBA-Data-1980-2019'!$B$1:$B$16305&amp;'[1]NBA-Data-1980-2019'!$A$1:$A$16305,'[1]NBA-Data-1980-2019'!$H$1:$H$16305,"",0)</f>
        <v>1566.2</v>
      </c>
      <c r="BC325" s="2" cm="1">
        <f t="array" ref="BC325">_xlfn.XLOOKUP($A325&amp;BC$5,'[1]NBA-Data-1980-2019'!$B$1:$B$16305&amp;'[1]NBA-Data-1980-2019'!$A$1:$A$16305,'[1]NBA-Data-1980-2019'!$H$1:$H$16305,"",0)</f>
        <v>1398.3</v>
      </c>
      <c r="BD325" s="2" cm="1">
        <f t="array" ref="BD325">_xlfn.XLOOKUP($A325&amp;BD$5,'[1]NBA-Data-1980-2019'!$B$1:$B$16305&amp;'[1]NBA-Data-1980-2019'!$A$1:$A$16305,'[1]NBA-Data-1980-2019'!$H$1:$H$16305,"",0)</f>
        <v>1404.2</v>
      </c>
      <c r="BE325" s="2" cm="1">
        <f t="array" ref="BE325">_xlfn.XLOOKUP($A325&amp;BE$5,'[1]NBA-Data-1980-2019'!$B$1:$B$16305&amp;'[1]NBA-Data-1980-2019'!$A$1:$A$16305,'[1]NBA-Data-1980-2019'!$H$1:$H$16305,"",0)</f>
        <v>252.29999999999998</v>
      </c>
      <c r="BF325" s="2" cm="1">
        <f t="array" ref="BF325">_xlfn.XLOOKUP($A325&amp;BF$5,'[1]NBA-Data-1980-2019'!$B$1:$B$16305&amp;'[1]NBA-Data-1980-2019'!$A$1:$A$16305,'[1]NBA-Data-1980-2019'!$H$1:$H$16305,"",0)</f>
        <v>89</v>
      </c>
      <c r="BG325" s="2" t="str" cm="1">
        <f t="array" ref="BG325">_xlfn.XLOOKUP($A325&amp;BG$5,'[1]NBA-Data-1980-2019'!$B$1:$B$16305&amp;'[1]NBA-Data-1980-2019'!$A$1:$A$16305,'[1]NBA-Data-1980-2019'!$H$1:$H$16305,"",0)</f>
        <v/>
      </c>
      <c r="BH325" s="2" t="str" cm="1">
        <f t="array" ref="BH325">_xlfn.XLOOKUP($A325&amp;BH$5,'[1]NBA-Data-1980-2019'!$B$1:$B$16305&amp;'[1]NBA-Data-1980-2019'!$A$1:$A$16305,'[1]NBA-Data-1980-2019'!$H$1:$H$16305,"",0)</f>
        <v/>
      </c>
      <c r="BI325" s="2" t="str" cm="1">
        <f t="array" ref="BI325">_xlfn.XLOOKUP($A325&amp;BI$5,'[1]NBA-Data-1980-2019'!$B$1:$B$16305&amp;'[1]NBA-Data-1980-2019'!$A$1:$A$16305,'[1]NBA-Data-1980-2019'!$H$1:$H$16305,"",0)</f>
        <v/>
      </c>
      <c r="BJ325" s="2" t="str" cm="1">
        <f t="array" ref="BJ325">_xlfn.XLOOKUP($A325&amp;BJ$5,'[1]NBA-Data-1980-2019'!$B$1:$B$16305&amp;'[1]NBA-Data-1980-2019'!$A$1:$A$16305,'[1]NBA-Data-1980-2019'!$H$1:$H$16305,"",0)</f>
        <v/>
      </c>
      <c r="BK325" s="2" t="str" cm="1">
        <f t="array" ref="BK325">_xlfn.XLOOKUP($A325&amp;BK$5,'[1]NBA-Data-1980-2019'!$B$1:$B$16305&amp;'[1]NBA-Data-1980-2019'!$A$1:$A$16305,'[1]NBA-Data-1980-2019'!$H$1:$H$16305,"",0)</f>
        <v/>
      </c>
      <c r="BL325" s="2" t="str" cm="1">
        <f t="array" ref="BL325">_xlfn.XLOOKUP($A325&amp;BL$5,'[1]NBA-Data-1980-2019'!$B$1:$B$16305&amp;'[1]NBA-Data-1980-2019'!$A$1:$A$16305,'[1]NBA-Data-1980-2019'!$H$1:$H$16305,"",0)</f>
        <v/>
      </c>
      <c r="BM325" s="2" t="str" cm="1">
        <f t="array" ref="BM325">_xlfn.XLOOKUP($A325&amp;BM$5,'[1]NBA-Data-1980-2019'!$B$1:$B$16305&amp;'[1]NBA-Data-1980-2019'!$A$1:$A$16305,'[1]NBA-Data-1980-2019'!$H$1:$H$16305,"",0)</f>
        <v/>
      </c>
      <c r="BN325" s="2" t="str" cm="1">
        <f t="array" ref="BN325">_xlfn.XLOOKUP($A325&amp;BN$5,'[1]NBA-Data-1980-2019'!$B$1:$B$16305&amp;'[1]NBA-Data-1980-2019'!$A$1:$A$16305,'[1]NBA-Data-1980-2019'!$F$1:$F$16305,"",0)</f>
        <v/>
      </c>
      <c r="BO325" s="2" t="str" cm="1">
        <f t="array" ref="BO325">_xlfn.XLOOKUP($A325&amp;BO$5,'[1]NBA-Data-1980-2019'!$B$1:$B$16305&amp;'[1]NBA-Data-1980-2019'!$A$1:$A$16305,'[1]NBA-Data-1980-2019'!$F$1:$F$16305,"",0)</f>
        <v/>
      </c>
      <c r="BP325" s="2" t="str" cm="1">
        <f t="array" ref="BP325">_xlfn.XLOOKUP($A325&amp;BP$5,'[1]NBA-Data-1980-2019'!$B$1:$B$16305&amp;'[1]NBA-Data-1980-2019'!$A$1:$A$16305,'[1]NBA-Data-1980-2019'!$F$1:$F$16305,"",0)</f>
        <v/>
      </c>
      <c r="BQ325" s="2" t="str" cm="1">
        <f t="array" ref="BQ325">_xlfn.XLOOKUP($A325&amp;BQ$5,'[1]NBA-Data-1980-2019'!$B$1:$B$16305&amp;'[1]NBA-Data-1980-2019'!$A$1:$A$16305,'[1]NBA-Data-1980-2019'!$F$1:$F$16305,"",0)</f>
        <v/>
      </c>
      <c r="BR325" s="2" t="str" cm="1">
        <f t="array" ref="BR325">_xlfn.XLOOKUP($A325&amp;BR$5,'[1]NBA-Data-1980-2019'!$B$1:$B$16305&amp;'[1]NBA-Data-1980-2019'!$A$1:$A$16305,'[1]NBA-Data-1980-2019'!$F$1:$F$16305,"",0)</f>
        <v/>
      </c>
      <c r="BS325" s="2" t="str" cm="1">
        <f t="array" ref="BS325">_xlfn.XLOOKUP($A325&amp;BS$5,'[1]NBA-Data-1980-2019'!$B$1:$B$16305&amp;'[1]NBA-Data-1980-2019'!$A$1:$A$16305,'[1]NBA-Data-1980-2019'!$F$1:$F$16305,"",0)</f>
        <v/>
      </c>
      <c r="BT325" s="2" t="str" cm="1">
        <f t="array" ref="BT325">_xlfn.XLOOKUP($A325&amp;BT$5,'[1]NBA-Data-1980-2019'!$B$1:$B$16305&amp;'[1]NBA-Data-1980-2019'!$A$1:$A$16305,'[1]NBA-Data-1980-2019'!$F$1:$F$16305,"",0)</f>
        <v/>
      </c>
      <c r="BU325" s="2" t="str" cm="1">
        <f t="array" ref="BU325">_xlfn.XLOOKUP($A325&amp;BU$5,'[1]NBA-Data-1980-2019'!$B$1:$B$16305&amp;'[1]NBA-Data-1980-2019'!$A$1:$A$16305,'[1]NBA-Data-1980-2019'!$F$1:$F$16305,"",0)</f>
        <v/>
      </c>
      <c r="BV325" s="2" t="str" cm="1">
        <f t="array" ref="BV325">_xlfn.XLOOKUP($A325&amp;BV$5,'[1]NBA-Data-1980-2019'!$B$1:$B$16305&amp;'[1]NBA-Data-1980-2019'!$A$1:$A$16305,'[1]NBA-Data-1980-2019'!$F$1:$F$16305,"",0)</f>
        <v/>
      </c>
      <c r="BW325" s="2" t="str" cm="1">
        <f t="array" ref="BW325">_xlfn.XLOOKUP($A325&amp;BW$5,'[1]NBA-Data-1980-2019'!$B$1:$B$16305&amp;'[1]NBA-Data-1980-2019'!$A$1:$A$16305,'[1]NBA-Data-1980-2019'!$F$1:$F$16305,"",0)</f>
        <v/>
      </c>
      <c r="BX325" s="2" t="str" cm="1">
        <f t="array" ref="BX325">_xlfn.XLOOKUP($A325&amp;BX$5,'[1]NBA-Data-1980-2019'!$B$1:$B$16305&amp;'[1]NBA-Data-1980-2019'!$A$1:$A$16305,'[1]NBA-Data-1980-2019'!$F$1:$F$16305,"",0)</f>
        <v/>
      </c>
      <c r="BY325" s="2" t="str" cm="1">
        <f t="array" ref="BY325">_xlfn.XLOOKUP($A325&amp;BY$5,'[1]NBA-Data-1980-2019'!$B$1:$B$16305&amp;'[1]NBA-Data-1980-2019'!$A$1:$A$16305,'[1]NBA-Data-1980-2019'!$F$1:$F$16305,"",0)</f>
        <v/>
      </c>
      <c r="BZ325" s="2" t="str" cm="1">
        <f t="array" ref="BZ325">_xlfn.XLOOKUP($A325&amp;BZ$5,'[1]NBA-Data-1980-2019'!$B$1:$B$16305&amp;'[1]NBA-Data-1980-2019'!$A$1:$A$16305,'[1]NBA-Data-1980-2019'!$F$1:$F$16305,"",0)</f>
        <v/>
      </c>
      <c r="CA325" s="2" t="str" cm="1">
        <f t="array" ref="CA325">_xlfn.XLOOKUP($A325&amp;CA$5,'[1]NBA-Data-1980-2019'!$B$1:$B$16305&amp;'[1]NBA-Data-1980-2019'!$A$1:$A$16305,'[1]NBA-Data-1980-2019'!$F$1:$F$16305,"",0)</f>
        <v/>
      </c>
      <c r="CB325" s="2" t="str" cm="1">
        <f t="array" ref="CB325">_xlfn.XLOOKUP($A325&amp;CB$5,'[1]NBA-Data-1980-2019'!$B$1:$B$16305&amp;'[1]NBA-Data-1980-2019'!$A$1:$A$16305,'[1]NBA-Data-1980-2019'!$F$1:$F$16305,"",0)</f>
        <v/>
      </c>
      <c r="CC325" s="2" t="str" cm="1">
        <f t="array" ref="CC325">_xlfn.XLOOKUP($A325&amp;CC$5,'[1]NBA-Data-1980-2019'!$B$1:$B$16305&amp;'[1]NBA-Data-1980-2019'!$A$1:$A$16305,'[1]NBA-Data-1980-2019'!$F$1:$F$16305,"",0)</f>
        <v/>
      </c>
      <c r="CD325" s="2" cm="1">
        <f t="array" ref="CD325">_xlfn.XLOOKUP($A325&amp;CD$5,'[1]NBA-Data-1980-2019'!$B$1:$B$16305&amp;'[1]NBA-Data-1980-2019'!$A$1:$A$16305,'[1]NBA-Data-1980-2019'!$F$1:$F$16305,"",0)</f>
        <v>7.5</v>
      </c>
      <c r="CE325" s="2" cm="1">
        <f t="array" ref="CE325">_xlfn.XLOOKUP($A325&amp;CE$5,'[1]NBA-Data-1980-2019'!$B$1:$B$16305&amp;'[1]NBA-Data-1980-2019'!$A$1:$A$16305,'[1]NBA-Data-1980-2019'!$F$1:$F$16305,"",0)</f>
        <v>6.3</v>
      </c>
      <c r="CF325" s="2" cm="1">
        <f t="array" ref="CF325">_xlfn.XLOOKUP($A325&amp;CF$5,'[1]NBA-Data-1980-2019'!$B$1:$B$16305&amp;'[1]NBA-Data-1980-2019'!$A$1:$A$16305,'[1]NBA-Data-1980-2019'!$F$1:$F$16305,"",0)</f>
        <v>12.9</v>
      </c>
      <c r="CG325" s="2" cm="1">
        <f t="array" ref="CG325">_xlfn.XLOOKUP($A325&amp;CG$5,'[1]NBA-Data-1980-2019'!$B$1:$B$16305&amp;'[1]NBA-Data-1980-2019'!$A$1:$A$16305,'[1]NBA-Data-1980-2019'!$F$1:$F$16305,"",0)</f>
        <v>12.4</v>
      </c>
      <c r="CH325" s="2" cm="1">
        <f t="array" ref="CH325">_xlfn.XLOOKUP($A325&amp;CH$5,'[1]NBA-Data-1980-2019'!$B$1:$B$16305&amp;'[1]NBA-Data-1980-2019'!$A$1:$A$16305,'[1]NBA-Data-1980-2019'!$F$1:$F$16305,"",0)</f>
        <v>13.6</v>
      </c>
      <c r="CI325" s="2" cm="1">
        <f t="array" ref="CI325">_xlfn.XLOOKUP($A325&amp;CI$5,'[1]NBA-Data-1980-2019'!$B$1:$B$16305&amp;'[1]NBA-Data-1980-2019'!$A$1:$A$16305,'[1]NBA-Data-1980-2019'!$F$1:$F$16305,"",0)</f>
        <v>13.6</v>
      </c>
      <c r="CJ325" s="2" cm="1">
        <f t="array" ref="CJ325">_xlfn.XLOOKUP($A325&amp;CJ$5,'[1]NBA-Data-1980-2019'!$B$1:$B$16305&amp;'[1]NBA-Data-1980-2019'!$A$1:$A$16305,'[1]NBA-Data-1980-2019'!$F$1:$F$16305,"",0)</f>
        <v>13.1</v>
      </c>
      <c r="CK325" s="2" cm="1">
        <f t="array" ref="CK325">_xlfn.XLOOKUP($A325&amp;CK$5,'[1]NBA-Data-1980-2019'!$B$1:$B$16305&amp;'[1]NBA-Data-1980-2019'!$A$1:$A$16305,'[1]NBA-Data-1980-2019'!$F$1:$F$16305,"",0)</f>
        <v>4.7</v>
      </c>
      <c r="CL325" s="2" cm="1">
        <f t="array" ref="CL325">_xlfn.XLOOKUP($A325&amp;CL$5,'[1]NBA-Data-1980-2019'!$B$1:$B$16305&amp;'[1]NBA-Data-1980-2019'!$A$1:$A$16305,'[1]NBA-Data-1980-2019'!$F$1:$F$16305,"",0)</f>
        <v>4.4000000000000004</v>
      </c>
      <c r="CM325" s="2" t="str" cm="1">
        <f t="array" ref="CM325">_xlfn.XLOOKUP($A325&amp;CM$5,'[1]NBA-Data-1980-2019'!$B$1:$B$16305&amp;'[1]NBA-Data-1980-2019'!$A$1:$A$16305,'[1]NBA-Data-1980-2019'!$F$1:$F$16305,"",0)</f>
        <v/>
      </c>
      <c r="CN325" s="2" t="str" cm="1">
        <f t="array" ref="CN325">_xlfn.XLOOKUP($A325&amp;CN$5,'[1]NBA-Data-1980-2019'!$B$1:$B$16305&amp;'[1]NBA-Data-1980-2019'!$A$1:$A$16305,'[1]NBA-Data-1980-2019'!$F$1:$F$16305,"",0)</f>
        <v/>
      </c>
      <c r="CO325" s="2" t="str" cm="1">
        <f t="array" ref="CO325">_xlfn.XLOOKUP($A325&amp;CO$5,'[1]NBA-Data-1980-2019'!$B$1:$B$16305&amp;'[1]NBA-Data-1980-2019'!$A$1:$A$16305,'[1]NBA-Data-1980-2019'!$F$1:$F$16305,"",0)</f>
        <v/>
      </c>
      <c r="CP325" s="2" t="str" cm="1">
        <f t="array" ref="CP325">_xlfn.XLOOKUP($A325&amp;CP$5,'[1]NBA-Data-1980-2019'!$B$1:$B$16305&amp;'[1]NBA-Data-1980-2019'!$A$1:$A$16305,'[1]NBA-Data-1980-2019'!$F$1:$F$16305,"",0)</f>
        <v/>
      </c>
      <c r="CQ325" s="2" t="str" cm="1">
        <f t="array" ref="CQ325">_xlfn.XLOOKUP($A325&amp;CQ$5,'[1]NBA-Data-1980-2019'!$B$1:$B$16305&amp;'[1]NBA-Data-1980-2019'!$A$1:$A$16305,'[1]NBA-Data-1980-2019'!$F$1:$F$16305,"",0)</f>
        <v/>
      </c>
      <c r="CR325" s="2" t="str" cm="1">
        <f t="array" ref="CR325">_xlfn.XLOOKUP($A325&amp;CR$5,'[1]NBA-Data-1980-2019'!$B$1:$B$16305&amp;'[1]NBA-Data-1980-2019'!$A$1:$A$16305,'[1]NBA-Data-1980-2019'!$F$1:$F$16305,"",0)</f>
        <v/>
      </c>
      <c r="CS325" s="2" t="str" cm="1">
        <f t="array" ref="CS325">_xlfn.XLOOKUP($A325&amp;CS$5,'[1]NBA-Data-1980-2019'!$B$1:$B$16305&amp;'[1]NBA-Data-1980-2019'!$A$1:$A$16305,'[1]NBA-Data-1980-2019'!$F$1:$F$16305,"",0)</f>
        <v/>
      </c>
      <c r="CU325" s="2" t="str">
        <f>_xlfn.XLOOKUP($A325,TEAMS!$G$1:$G$839,TEAMS!$H$1:$H$839,"",0)</f>
        <v>SG</v>
      </c>
      <c r="CV325" s="2" t="str">
        <f>_xlfn.XLOOKUP($CU325,DASHBOARD!$B$22:$B$27,DASHBOARD!$C$22:$C$27,"",0)</f>
        <v>GUARD</v>
      </c>
      <c r="CY325" s="63">
        <f>SUMIFS('[1]NBA-Data-1980-2019'!$G$1:$G$16305,'[1]NBA-Data-1980-2019'!$B$1:$B$16305,$A325,'[1]NBA-Data-1980-2019'!$A$1:$A$16305,CY$9)</f>
        <v>0</v>
      </c>
      <c r="CZ325" s="63">
        <f>SUMIFS('[1]NBA-Data-1980-2019'!$G$1:$G$16305,'[1]NBA-Data-1980-2019'!$B$1:$B$16305,$A325,'[1]NBA-Data-1980-2019'!$A$1:$A$16305,CZ$9)</f>
        <v>0</v>
      </c>
      <c r="DA325" s="63">
        <f>SUMIFS('[1]NBA-Data-1980-2019'!$G$1:$G$16305,'[1]NBA-Data-1980-2019'!$B$1:$B$16305,$A325,'[1]NBA-Data-1980-2019'!$A$1:$A$16305,DA$9)</f>
        <v>0</v>
      </c>
      <c r="DB325" s="63">
        <f>SUMIFS('[1]NBA-Data-1980-2019'!$G$1:$G$16305,'[1]NBA-Data-1980-2019'!$B$1:$B$16305,$A325,'[1]NBA-Data-1980-2019'!$A$1:$A$16305,DB$9)</f>
        <v>0</v>
      </c>
      <c r="DC325" s="63">
        <f>SUMIFS('[1]NBA-Data-1980-2019'!$G$1:$G$16305,'[1]NBA-Data-1980-2019'!$B$1:$B$16305,$A325,'[1]NBA-Data-1980-2019'!$A$1:$A$16305,DC$9)</f>
        <v>0</v>
      </c>
      <c r="DD325" s="63">
        <f>SUMIFS('[1]NBA-Data-1980-2019'!$G$1:$G$16305,'[1]NBA-Data-1980-2019'!$B$1:$B$16305,$A325,'[1]NBA-Data-1980-2019'!$A$1:$A$16305,DD$9)</f>
        <v>0</v>
      </c>
      <c r="DE325" s="63">
        <f>SUMIFS('[1]NBA-Data-1980-2019'!$G$1:$G$16305,'[1]NBA-Data-1980-2019'!$B$1:$B$16305,$A325,'[1]NBA-Data-1980-2019'!$A$1:$A$16305,DE$9)</f>
        <v>0</v>
      </c>
      <c r="DF325" s="63">
        <f>SUMIFS('[1]NBA-Data-1980-2019'!$G$1:$G$16305,'[1]NBA-Data-1980-2019'!$B$1:$B$16305,$A325,'[1]NBA-Data-1980-2019'!$A$1:$A$16305,DF$9)</f>
        <v>0</v>
      </c>
      <c r="DG325" s="63">
        <f>SUMIFS('[1]NBA-Data-1980-2019'!$G$1:$G$16305,'[1]NBA-Data-1980-2019'!$B$1:$B$16305,$A325,'[1]NBA-Data-1980-2019'!$A$1:$A$16305,DG$9)</f>
        <v>0</v>
      </c>
      <c r="DH325" s="63">
        <f>SUMIFS('[1]NBA-Data-1980-2019'!$G$1:$G$16305,'[1]NBA-Data-1980-2019'!$B$1:$B$16305,$A325,'[1]NBA-Data-1980-2019'!$A$1:$A$16305,DH$9)</f>
        <v>0</v>
      </c>
      <c r="DI325" s="63">
        <f>SUMIFS('[1]NBA-Data-1980-2019'!$G$1:$G$16305,'[1]NBA-Data-1980-2019'!$B$1:$B$16305,$A325,'[1]NBA-Data-1980-2019'!$A$1:$A$16305,DI$9)</f>
        <v>0</v>
      </c>
      <c r="DJ325" s="63">
        <f>SUMIFS('[1]NBA-Data-1980-2019'!$G$1:$G$16305,'[1]NBA-Data-1980-2019'!$B$1:$B$16305,$A325,'[1]NBA-Data-1980-2019'!$A$1:$A$16305,DJ$9)</f>
        <v>0</v>
      </c>
      <c r="DK325" s="63">
        <f>SUMIFS('[1]NBA-Data-1980-2019'!$G$1:$G$16305,'[1]NBA-Data-1980-2019'!$B$1:$B$16305,$A325,'[1]NBA-Data-1980-2019'!$A$1:$A$16305,DK$9)</f>
        <v>0</v>
      </c>
      <c r="DL325" s="63">
        <f>SUMIFS('[1]NBA-Data-1980-2019'!$G$1:$G$16305,'[1]NBA-Data-1980-2019'!$B$1:$B$16305,$A325,'[1]NBA-Data-1980-2019'!$A$1:$A$16305,DL$9)</f>
        <v>0</v>
      </c>
      <c r="DM325" s="63">
        <f>SUMIFS('[1]NBA-Data-1980-2019'!$G$1:$G$16305,'[1]NBA-Data-1980-2019'!$B$1:$B$16305,$A325,'[1]NBA-Data-1980-2019'!$A$1:$A$16305,DM$9)</f>
        <v>0</v>
      </c>
      <c r="DN325" s="63">
        <f>SUMIFS('[1]NBA-Data-1980-2019'!$G$1:$G$16305,'[1]NBA-Data-1980-2019'!$B$1:$B$16305,$A325,'[1]NBA-Data-1980-2019'!$A$1:$A$16305,DN$9)</f>
        <v>0</v>
      </c>
      <c r="DO325" s="63">
        <f>SUMIFS('[1]NBA-Data-1980-2019'!$G$1:$G$16305,'[1]NBA-Data-1980-2019'!$B$1:$B$16305,$A325,'[1]NBA-Data-1980-2019'!$A$1:$A$16305,DO$9)</f>
        <v>971280</v>
      </c>
      <c r="DP325" s="63">
        <f>SUMIFS('[1]NBA-Data-1980-2019'!$G$1:$G$16305,'[1]NBA-Data-1980-2019'!$B$1:$B$16305,$A325,'[1]NBA-Data-1980-2019'!$A$1:$A$16305,DP$9)</f>
        <v>1044120</v>
      </c>
      <c r="DQ325" s="63">
        <f>SUMIFS('[1]NBA-Data-1980-2019'!$G$1:$G$16305,'[1]NBA-Data-1980-2019'!$B$1:$B$16305,$A325,'[1]NBA-Data-1980-2019'!$A$1:$A$16305,DQ$9)</f>
        <v>797581</v>
      </c>
      <c r="DR325" s="63">
        <f>SUMIFS('[1]NBA-Data-1980-2019'!$G$1:$G$16305,'[1]NBA-Data-1980-2019'!$B$1:$B$16305,$A325,'[1]NBA-Data-1980-2019'!$A$1:$A$16305,DR$9)</f>
        <v>2000000</v>
      </c>
      <c r="DS325" s="63">
        <f>SUMIFS('[1]NBA-Data-1980-2019'!$G$1:$G$16305,'[1]NBA-Data-1980-2019'!$B$1:$B$16305,$A325,'[1]NBA-Data-1980-2019'!$A$1:$A$16305,DS$9)</f>
        <v>2200000</v>
      </c>
      <c r="DT325" s="63">
        <f>SUMIFS('[1]NBA-Data-1980-2019'!$G$1:$G$16305,'[1]NBA-Data-1980-2019'!$B$1:$B$16305,$A325,'[1]NBA-Data-1980-2019'!$A$1:$A$16305,DT$9)</f>
        <v>3500000</v>
      </c>
      <c r="DU325" s="63">
        <f>SUMIFS('[1]NBA-Data-1980-2019'!$G$1:$G$16305,'[1]NBA-Data-1980-2019'!$B$1:$B$16305,$A325,'[1]NBA-Data-1980-2019'!$A$1:$A$16305,DU$9)</f>
        <v>3500000</v>
      </c>
      <c r="DV325" s="63">
        <f>SUMIFS('[1]NBA-Data-1980-2019'!$G$1:$G$16305,'[1]NBA-Data-1980-2019'!$B$1:$B$16305,$A325,'[1]NBA-Data-1980-2019'!$A$1:$A$16305,DV$9)</f>
        <v>3500000</v>
      </c>
      <c r="DW325" s="63">
        <f>SUMIFS('[1]NBA-Data-1980-2019'!$G$1:$G$16305,'[1]NBA-Data-1980-2019'!$B$1:$B$16305,$A325,'[1]NBA-Data-1980-2019'!$A$1:$A$16305,DW$9)</f>
        <v>0</v>
      </c>
      <c r="DX325" s="63">
        <f>SUMIFS('[1]NBA-Data-1980-2019'!$G$1:$G$16305,'[1]NBA-Data-1980-2019'!$B$1:$B$16305,$A325,'[1]NBA-Data-1980-2019'!$A$1:$A$16305,DX$9)</f>
        <v>0</v>
      </c>
      <c r="DY325" s="63">
        <f>SUMIFS('[1]NBA-Data-1980-2019'!$G$1:$G$16305,'[1]NBA-Data-1980-2019'!$B$1:$B$16305,$A325,'[1]NBA-Data-1980-2019'!$A$1:$A$16305,DY$9)</f>
        <v>0</v>
      </c>
      <c r="DZ325" s="63">
        <f>SUMIFS('[1]NBA-Data-1980-2019'!$G$1:$G$16305,'[1]NBA-Data-1980-2019'!$B$1:$B$16305,$A325,'[1]NBA-Data-1980-2019'!$A$1:$A$16305,DZ$9)</f>
        <v>0</v>
      </c>
      <c r="EA325" s="63">
        <f>SUMIFS('[1]NBA-Data-1980-2019'!$G$1:$G$16305,'[1]NBA-Data-1980-2019'!$B$1:$B$16305,$A325,'[1]NBA-Data-1980-2019'!$A$1:$A$16305,EA$9)</f>
        <v>0</v>
      </c>
      <c r="EB325" s="63">
        <f>SUMIFS('[1]NBA-Data-1980-2019'!$G$1:$G$16305,'[1]NBA-Data-1980-2019'!$B$1:$B$16305,$A325,'[1]NBA-Data-1980-2019'!$A$1:$A$16305,EB$9)</f>
        <v>0</v>
      </c>
      <c r="EC325" s="63">
        <f>SUMIFS('[1]NBA-Data-1980-2019'!$G$1:$G$16305,'[1]NBA-Data-1980-2019'!$B$1:$B$16305,$A325,'[1]NBA-Data-1980-2019'!$A$1:$A$16305,EC$9)</f>
        <v>0</v>
      </c>
      <c r="ED325" s="63">
        <f>SUMIFS('[1]NBA-Data-1980-2019'!$G$1:$G$16305,'[1]NBA-Data-1980-2019'!$B$1:$B$16305,$A325,'[1]NBA-Data-1980-2019'!$A$1:$A$16305,ED$9)</f>
        <v>0</v>
      </c>
      <c r="EH325" s="2" t="s">
        <v>1482</v>
      </c>
    </row>
    <row r="326" spans="1:139" x14ac:dyDescent="0.2">
      <c r="A326" s="2" t="s">
        <v>941</v>
      </c>
      <c r="B326" s="2" t="str" cm="1">
        <f t="array" ref="B326">_xlfn.XLOOKUP($A326&amp;B$5,'[1]NBA-Data-1980-2019'!$B$1:$B$16305&amp;'[1]NBA-Data-1980-2019'!$A$1:$A$16305,'[1]NBA-Data-1980-2019'!$D$1:$D$16305,"",0)</f>
        <v/>
      </c>
      <c r="C326" s="2" t="str" cm="1">
        <f t="array" ref="C326">_xlfn.XLOOKUP($A326&amp;C$5,'[1]NBA-Data-1980-2019'!$B$1:$B$16305&amp;'[1]NBA-Data-1980-2019'!$A$1:$A$16305,'[1]NBA-Data-1980-2019'!$D$1:$D$16305,"",0)</f>
        <v/>
      </c>
      <c r="D326" s="2" t="str" cm="1">
        <f t="array" ref="D326">_xlfn.XLOOKUP($A326&amp;D$5,'[1]NBA-Data-1980-2019'!$B$1:$B$16305&amp;'[1]NBA-Data-1980-2019'!$A$1:$A$16305,'[1]NBA-Data-1980-2019'!$D$1:$D$16305,"",0)</f>
        <v>ORL</v>
      </c>
      <c r="E326" s="2" t="str" cm="1">
        <f t="array" ref="E326">_xlfn.XLOOKUP($A326&amp;E$5,'[1]NBA-Data-1980-2019'!$B$1:$B$16305&amp;'[1]NBA-Data-1980-2019'!$A$1:$A$16305,'[1]NBA-Data-1980-2019'!$D$1:$D$16305,"",0)</f>
        <v>ORL</v>
      </c>
      <c r="F326" s="2" t="str" cm="1">
        <f t="array" ref="F326">_xlfn.XLOOKUP($A326&amp;F$5,'[1]NBA-Data-1980-2019'!$B$1:$B$16305&amp;'[1]NBA-Data-1980-2019'!$A$1:$A$16305,'[1]NBA-Data-1980-2019'!$D$1:$D$16305,"",0)</f>
        <v>ORL</v>
      </c>
      <c r="G326" s="2" t="str" cm="1">
        <f t="array" ref="G326">_xlfn.XLOOKUP($A326&amp;G$5,'[1]NBA-Data-1980-2019'!$B$1:$B$16305&amp;'[1]NBA-Data-1980-2019'!$A$1:$A$16305,'[1]NBA-Data-1980-2019'!$D$1:$D$16305,"",0)</f>
        <v>ORL</v>
      </c>
      <c r="H326" s="2" t="str" cm="1">
        <f t="array" ref="H326">_xlfn.XLOOKUP($A326&amp;H$5,'[1]NBA-Data-1980-2019'!$B$1:$B$16305&amp;'[1]NBA-Data-1980-2019'!$A$1:$A$16305,'[1]NBA-Data-1980-2019'!$D$1:$D$16305,"",0)</f>
        <v>LAL</v>
      </c>
      <c r="I326" s="2" t="str" cm="1">
        <f t="array" ref="I326">_xlfn.XLOOKUP($A326&amp;I$5,'[1]NBA-Data-1980-2019'!$B$1:$B$16305&amp;'[1]NBA-Data-1980-2019'!$A$1:$A$16305,'[1]NBA-Data-1980-2019'!$D$1:$D$16305,"",0)</f>
        <v>LAL</v>
      </c>
      <c r="J326" s="2" t="str" cm="1">
        <f t="array" ref="J326">_xlfn.XLOOKUP($A326&amp;J$5,'[1]NBA-Data-1980-2019'!$B$1:$B$16305&amp;'[1]NBA-Data-1980-2019'!$A$1:$A$16305,'[1]NBA-Data-1980-2019'!$D$1:$D$16305,"",0)</f>
        <v>LAL</v>
      </c>
      <c r="K326" s="2" t="str" cm="1">
        <f t="array" ref="K326">_xlfn.XLOOKUP($A326&amp;K$5,'[1]NBA-Data-1980-2019'!$B$1:$B$16305&amp;'[1]NBA-Data-1980-2019'!$A$1:$A$16305,'[1]NBA-Data-1980-2019'!$D$1:$D$16305,"",0)</f>
        <v>LAL</v>
      </c>
      <c r="L326" s="2" t="str" cm="1">
        <f t="array" ref="L326">_xlfn.XLOOKUP($A326&amp;L$5,'[1]NBA-Data-1980-2019'!$B$1:$B$16305&amp;'[1]NBA-Data-1980-2019'!$A$1:$A$16305,'[1]NBA-Data-1980-2019'!$D$1:$D$16305,"",0)</f>
        <v>LAL</v>
      </c>
      <c r="M326" s="2" t="str" cm="1">
        <f t="array" ref="M326">_xlfn.XLOOKUP($A326&amp;M$5,'[1]NBA-Data-1980-2019'!$B$1:$B$16305&amp;'[1]NBA-Data-1980-2019'!$A$1:$A$16305,'[1]NBA-Data-1980-2019'!$D$1:$D$16305,"",0)</f>
        <v>LAL</v>
      </c>
      <c r="N326" s="2" t="str" cm="1">
        <f t="array" ref="N326">_xlfn.XLOOKUP($A326&amp;N$5,'[1]NBA-Data-1980-2019'!$B$1:$B$16305&amp;'[1]NBA-Data-1980-2019'!$A$1:$A$16305,'[1]NBA-Data-1980-2019'!$D$1:$D$16305,"",0)</f>
        <v>LAL</v>
      </c>
      <c r="O326" s="2" t="str" cm="1">
        <f t="array" ref="O326">_xlfn.XLOOKUP($A326&amp;O$5,'[1]NBA-Data-1980-2019'!$B$1:$B$16305&amp;'[1]NBA-Data-1980-2019'!$A$1:$A$16305,'[1]NBA-Data-1980-2019'!$D$1:$D$16305,"",0)</f>
        <v>LAL</v>
      </c>
      <c r="P326" s="2" t="str" cm="1">
        <f t="array" ref="P326">_xlfn.XLOOKUP($A326&amp;P$5,'[1]NBA-Data-1980-2019'!$B$1:$B$16305&amp;'[1]NBA-Data-1980-2019'!$A$1:$A$16305,'[1]NBA-Data-1980-2019'!$D$1:$D$16305,"",0)</f>
        <v>MIA</v>
      </c>
      <c r="Q326" s="2" t="str" cm="1">
        <f t="array" ref="Q326">_xlfn.XLOOKUP($A326&amp;Q$5,'[1]NBA-Data-1980-2019'!$B$1:$B$16305&amp;'[1]NBA-Data-1980-2019'!$A$1:$A$16305,'[1]NBA-Data-1980-2019'!$D$1:$D$16305,"",0)</f>
        <v>MIA</v>
      </c>
      <c r="R326" s="2" t="str" cm="1">
        <f t="array" ref="R326">_xlfn.XLOOKUP($A326&amp;R$5,'[1]NBA-Data-1980-2019'!$B$1:$B$16305&amp;'[1]NBA-Data-1980-2019'!$A$1:$A$16305,'[1]NBA-Data-1980-2019'!$D$1:$D$16305,"",0)</f>
        <v>MIA</v>
      </c>
      <c r="S326" s="2" t="str" cm="1">
        <f t="array" ref="S326">_xlfn.XLOOKUP($A326&amp;S$5,'[1]NBA-Data-1980-2019'!$B$1:$B$16305&amp;'[1]NBA-Data-1980-2019'!$A$1:$A$16305,'[1]NBA-Data-1980-2019'!$D$1:$D$16305,"",0)</f>
        <v>TOT</v>
      </c>
      <c r="T326" s="2" t="str" cm="1">
        <f t="array" ref="T326">_xlfn.XLOOKUP($A326&amp;T$5,'[1]NBA-Data-1980-2019'!$B$1:$B$16305&amp;'[1]NBA-Data-1980-2019'!$A$1:$A$16305,'[1]NBA-Data-1980-2019'!$D$1:$D$16305,"",0)</f>
        <v>PHO</v>
      </c>
      <c r="U326" s="2" t="str" cm="1">
        <f t="array" ref="U326">_xlfn.XLOOKUP($A326&amp;U$5,'[1]NBA-Data-1980-2019'!$B$1:$B$16305&amp;'[1]NBA-Data-1980-2019'!$A$1:$A$16305,'[1]NBA-Data-1980-2019'!$D$1:$D$16305,"",0)</f>
        <v>CLE</v>
      </c>
      <c r="V326" s="2" t="str" cm="1">
        <f t="array" ref="V326">_xlfn.XLOOKUP($A326&amp;V$5,'[1]NBA-Data-1980-2019'!$B$1:$B$16305&amp;'[1]NBA-Data-1980-2019'!$A$1:$A$16305,'[1]NBA-Data-1980-2019'!$D$1:$D$16305,"",0)</f>
        <v>BOS</v>
      </c>
      <c r="W326" s="2" t="str" cm="1">
        <f t="array" ref="W326">_xlfn.XLOOKUP($A326&amp;W$5,'[1]NBA-Data-1980-2019'!$B$1:$B$16305&amp;'[1]NBA-Data-1980-2019'!$A$1:$A$16305,'[1]NBA-Data-1980-2019'!$D$1:$D$16305,"",0)</f>
        <v/>
      </c>
      <c r="X326" s="2" t="str" cm="1">
        <f t="array" ref="X326">_xlfn.XLOOKUP($A326&amp;X$5,'[1]NBA-Data-1980-2019'!$B$1:$B$16305&amp;'[1]NBA-Data-1980-2019'!$A$1:$A$16305,'[1]NBA-Data-1980-2019'!$D$1:$D$16305,"",0)</f>
        <v/>
      </c>
      <c r="Y326" s="2" t="str" cm="1">
        <f t="array" ref="Y326">_xlfn.XLOOKUP($A326&amp;Y$5,'[1]NBA-Data-1980-2019'!$B$1:$B$16305&amp;'[1]NBA-Data-1980-2019'!$A$1:$A$16305,'[1]NBA-Data-1980-2019'!$D$1:$D$16305,"",0)</f>
        <v/>
      </c>
      <c r="Z326" s="2" t="str" cm="1">
        <f t="array" ref="Z326">_xlfn.XLOOKUP($A326&amp;Z$5,'[1]NBA-Data-1980-2019'!$B$1:$B$16305&amp;'[1]NBA-Data-1980-2019'!$A$1:$A$16305,'[1]NBA-Data-1980-2019'!$D$1:$D$16305,"",0)</f>
        <v/>
      </c>
      <c r="AA326" s="2" t="str" cm="1">
        <f t="array" ref="AA326">_xlfn.XLOOKUP($A326&amp;AA$5,'[1]NBA-Data-1980-2019'!$B$1:$B$16305&amp;'[1]NBA-Data-1980-2019'!$A$1:$A$16305,'[1]NBA-Data-1980-2019'!$D$1:$D$16305,"",0)</f>
        <v/>
      </c>
      <c r="AB326" s="2" t="str" cm="1">
        <f t="array" ref="AB326">_xlfn.XLOOKUP($A326&amp;AB$5,'[1]NBA-Data-1980-2019'!$B$1:$B$16305&amp;'[1]NBA-Data-1980-2019'!$A$1:$A$16305,'[1]NBA-Data-1980-2019'!$D$1:$D$16305,"",0)</f>
        <v/>
      </c>
      <c r="AC326" s="2" t="str" cm="1">
        <f t="array" ref="AC326">_xlfn.XLOOKUP($A326&amp;AC$5,'[1]NBA-Data-1980-2019'!$B$1:$B$16305&amp;'[1]NBA-Data-1980-2019'!$A$1:$A$16305,'[1]NBA-Data-1980-2019'!$D$1:$D$16305,"",0)</f>
        <v/>
      </c>
      <c r="AD326" s="2" t="str" cm="1">
        <f t="array" ref="AD326">_xlfn.XLOOKUP($A326&amp;AD$5,'[1]NBA-Data-1980-2019'!$B$1:$B$16305&amp;'[1]NBA-Data-1980-2019'!$A$1:$A$16305,'[1]NBA-Data-1980-2019'!$D$1:$D$16305,"",0)</f>
        <v/>
      </c>
      <c r="AE326" s="2" t="str" cm="1">
        <f t="array" ref="AE326">_xlfn.XLOOKUP($A326&amp;AE$5,'[1]NBA-Data-1980-2019'!$B$1:$B$16305&amp;'[1]NBA-Data-1980-2019'!$A$1:$A$16305,'[1]NBA-Data-1980-2019'!$D$1:$D$16305,"",0)</f>
        <v/>
      </c>
      <c r="AF326" s="2" t="str" cm="1">
        <f t="array" ref="AF326">_xlfn.XLOOKUP($A326&amp;AF$5,'[1]NBA-Data-1980-2019'!$B$1:$B$16305&amp;'[1]NBA-Data-1980-2019'!$A$1:$A$16305,'[1]NBA-Data-1980-2019'!$D$1:$D$16305,"",0)</f>
        <v/>
      </c>
      <c r="AG326" s="2" t="str" cm="1">
        <f t="array" ref="AG326">_xlfn.XLOOKUP($A326&amp;AG$5,'[1]NBA-Data-1980-2019'!$B$1:$B$16305&amp;'[1]NBA-Data-1980-2019'!$A$1:$A$16305,'[1]NBA-Data-1980-2019'!$D$1:$D$16305,"",0)</f>
        <v/>
      </c>
      <c r="AH326" s="2" t="str" cm="1">
        <f t="array" ref="AH326">_xlfn.XLOOKUP($A326&amp;AH$5,'[1]NBA-Data-1980-2019'!$B$1:$B$16305&amp;'[1]NBA-Data-1980-2019'!$A$1:$A$16305,'[1]NBA-Data-1980-2019'!$H$1:$H$16305,"",0)</f>
        <v/>
      </c>
      <c r="AI326" s="2" t="str" cm="1">
        <f t="array" ref="AI326">_xlfn.XLOOKUP($A326&amp;AI$5,'[1]NBA-Data-1980-2019'!$B$1:$B$16305&amp;'[1]NBA-Data-1980-2019'!$A$1:$A$16305,'[1]NBA-Data-1980-2019'!$H$1:$H$16305,"",0)</f>
        <v/>
      </c>
      <c r="AJ326" s="2" cm="1">
        <f t="array" ref="AJ326">_xlfn.XLOOKUP($A326&amp;AJ$5,'[1]NBA-Data-1980-2019'!$B$1:$B$16305&amp;'[1]NBA-Data-1980-2019'!$A$1:$A$16305,'[1]NBA-Data-1980-2019'!$H$1:$H$16305,"",0)</f>
        <v>3069.9</v>
      </c>
      <c r="AK326" s="2" cm="1">
        <f t="array" ref="AK326">_xlfn.XLOOKUP($A326&amp;AK$5,'[1]NBA-Data-1980-2019'!$B$1:$B$16305&amp;'[1]NBA-Data-1980-2019'!$A$1:$A$16305,'[1]NBA-Data-1980-2019'!$H$1:$H$16305,"",0)</f>
        <v>3223.7999999999997</v>
      </c>
      <c r="AL326" s="2" cm="1">
        <f t="array" ref="AL326">_xlfn.XLOOKUP($A326&amp;AL$5,'[1]NBA-Data-1980-2019'!$B$1:$B$16305&amp;'[1]NBA-Data-1980-2019'!$A$1:$A$16305,'[1]NBA-Data-1980-2019'!$H$1:$H$16305,"",0)</f>
        <v>2923</v>
      </c>
      <c r="AM326" s="2" cm="1">
        <f t="array" ref="AM326">_xlfn.XLOOKUP($A326&amp;AM$5,'[1]NBA-Data-1980-2019'!$B$1:$B$16305&amp;'[1]NBA-Data-1980-2019'!$A$1:$A$16305,'[1]NBA-Data-1980-2019'!$H$1:$H$16305,"",0)</f>
        <v>1944</v>
      </c>
      <c r="AN326" s="2" cm="1">
        <f t="array" ref="AN326">_xlfn.XLOOKUP($A326&amp;AN$5,'[1]NBA-Data-1980-2019'!$B$1:$B$16305&amp;'[1]NBA-Data-1980-2019'!$A$1:$A$16305,'[1]NBA-Data-1980-2019'!$H$1:$H$16305,"",0)</f>
        <v>1943.1000000000001</v>
      </c>
      <c r="AO326" s="2" cm="1">
        <f t="array" ref="AO326">_xlfn.XLOOKUP($A326&amp;AO$5,'[1]NBA-Data-1980-2019'!$B$1:$B$16305&amp;'[1]NBA-Data-1980-2019'!$A$1:$A$16305,'[1]NBA-Data-1980-2019'!$H$1:$H$16305,"",0)</f>
        <v>2178</v>
      </c>
      <c r="AP326" s="2" cm="1">
        <f t="array" ref="AP326">_xlfn.XLOOKUP($A326&amp;AP$5,'[1]NBA-Data-1980-2019'!$B$1:$B$16305&amp;'[1]NBA-Data-1980-2019'!$A$1:$A$16305,'[1]NBA-Data-1980-2019'!$H$1:$H$16305,"",0)</f>
        <v>1705.1999999999998</v>
      </c>
      <c r="AQ326" s="2" cm="1">
        <f t="array" ref="AQ326">_xlfn.XLOOKUP($A326&amp;AQ$5,'[1]NBA-Data-1980-2019'!$B$1:$B$16305&amp;'[1]NBA-Data-1980-2019'!$A$1:$A$16305,'[1]NBA-Data-1980-2019'!$H$1:$H$16305,"",0)</f>
        <v>3160</v>
      </c>
      <c r="AR326" s="2" cm="1">
        <f t="array" ref="AR326">_xlfn.XLOOKUP($A326&amp;AR$5,'[1]NBA-Data-1980-2019'!$B$1:$B$16305&amp;'[1]NBA-Data-1980-2019'!$A$1:$A$16305,'[1]NBA-Data-1980-2019'!$H$1:$H$16305,"",0)</f>
        <v>2923</v>
      </c>
      <c r="AS326" s="2" cm="1">
        <f t="array" ref="AS326">_xlfn.XLOOKUP($A326&amp;AS$5,'[1]NBA-Data-1980-2019'!$B$1:$B$16305&amp;'[1]NBA-Data-1980-2019'!$A$1:$A$16305,'[1]NBA-Data-1980-2019'!$H$1:$H$16305,"",0)</f>
        <v>2418.7000000000003</v>
      </c>
      <c r="AT326" s="2" cm="1">
        <f t="array" ref="AT326">_xlfn.XLOOKUP($A326&amp;AT$5,'[1]NBA-Data-1980-2019'!$B$1:$B$16305&amp;'[1]NBA-Data-1980-2019'!$A$1:$A$16305,'[1]NBA-Data-1980-2019'!$H$1:$H$16305,"",0)</f>
        <v>2532.6</v>
      </c>
      <c r="AU326" s="2" cm="1">
        <f t="array" ref="AU326">_xlfn.XLOOKUP($A326&amp;AU$5,'[1]NBA-Data-1980-2019'!$B$1:$B$16305&amp;'[1]NBA-Data-1980-2019'!$A$1:$A$16305,'[1]NBA-Data-1980-2019'!$H$1:$H$16305,"",0)</f>
        <v>2465.6</v>
      </c>
      <c r="AV326" s="2" cm="1">
        <f t="array" ref="AV326">_xlfn.XLOOKUP($A326&amp;AV$5,'[1]NBA-Data-1980-2019'!$B$1:$B$16305&amp;'[1]NBA-Data-1980-2019'!$A$1:$A$16305,'[1]NBA-Data-1980-2019'!$H$1:$H$16305,"",0)</f>
        <v>2489.3000000000002</v>
      </c>
      <c r="AW326" s="2" cm="1">
        <f t="array" ref="AW326">_xlfn.XLOOKUP($A326&amp;AW$5,'[1]NBA-Data-1980-2019'!$B$1:$B$16305&amp;'[1]NBA-Data-1980-2019'!$A$1:$A$16305,'[1]NBA-Data-1980-2019'!$H$1:$H$16305,"",0)</f>
        <v>1805.4</v>
      </c>
      <c r="AX326" s="2" cm="1">
        <f t="array" ref="AX326">_xlfn.XLOOKUP($A326&amp;AX$5,'[1]NBA-Data-1980-2019'!$B$1:$B$16305&amp;'[1]NBA-Data-1980-2019'!$A$1:$A$16305,'[1]NBA-Data-1980-2019'!$H$1:$H$16305,"",0)</f>
        <v>1136</v>
      </c>
      <c r="AY326" s="2" cm="1">
        <f t="array" ref="AY326">_xlfn.XLOOKUP($A326&amp;AY$5,'[1]NBA-Data-1980-2019'!$B$1:$B$16305&amp;'[1]NBA-Data-1980-2019'!$A$1:$A$16305,'[1]NBA-Data-1980-2019'!$H$1:$H$16305,"",0)</f>
        <v>1750.7</v>
      </c>
      <c r="AZ326" s="2" cm="1">
        <f t="array" ref="AZ326">_xlfn.XLOOKUP($A326&amp;AZ$5,'[1]NBA-Data-1980-2019'!$B$1:$B$16305&amp;'[1]NBA-Data-1980-2019'!$A$1:$A$16305,'[1]NBA-Data-1980-2019'!$H$1:$H$16305,"",0)</f>
        <v>2250</v>
      </c>
      <c r="BA326" s="2" cm="1">
        <f t="array" ref="BA326">_xlfn.XLOOKUP($A326&amp;BA$5,'[1]NBA-Data-1980-2019'!$B$1:$B$16305&amp;'[1]NBA-Data-1980-2019'!$A$1:$A$16305,'[1]NBA-Data-1980-2019'!$H$1:$H$16305,"",0)</f>
        <v>1240.1999999999998</v>
      </c>
      <c r="BB326" s="2" cm="1">
        <f t="array" ref="BB326">_xlfn.XLOOKUP($A326&amp;BB$5,'[1]NBA-Data-1980-2019'!$B$1:$B$16305&amp;'[1]NBA-Data-1980-2019'!$A$1:$A$16305,'[1]NBA-Data-1980-2019'!$H$1:$H$16305,"",0)</f>
        <v>751.1</v>
      </c>
      <c r="BC326" s="2" t="str" cm="1">
        <f t="array" ref="BC326">_xlfn.XLOOKUP($A326&amp;BC$5,'[1]NBA-Data-1980-2019'!$B$1:$B$16305&amp;'[1]NBA-Data-1980-2019'!$A$1:$A$16305,'[1]NBA-Data-1980-2019'!$H$1:$H$16305,"",0)</f>
        <v/>
      </c>
      <c r="BD326" s="2" t="str" cm="1">
        <f t="array" ref="BD326">_xlfn.XLOOKUP($A326&amp;BD$5,'[1]NBA-Data-1980-2019'!$B$1:$B$16305&amp;'[1]NBA-Data-1980-2019'!$A$1:$A$16305,'[1]NBA-Data-1980-2019'!$H$1:$H$16305,"",0)</f>
        <v/>
      </c>
      <c r="BE326" s="2" t="str" cm="1">
        <f t="array" ref="BE326">_xlfn.XLOOKUP($A326&amp;BE$5,'[1]NBA-Data-1980-2019'!$B$1:$B$16305&amp;'[1]NBA-Data-1980-2019'!$A$1:$A$16305,'[1]NBA-Data-1980-2019'!$H$1:$H$16305,"",0)</f>
        <v/>
      </c>
      <c r="BF326" s="2" t="str" cm="1">
        <f t="array" ref="BF326">_xlfn.XLOOKUP($A326&amp;BF$5,'[1]NBA-Data-1980-2019'!$B$1:$B$16305&amp;'[1]NBA-Data-1980-2019'!$A$1:$A$16305,'[1]NBA-Data-1980-2019'!$H$1:$H$16305,"",0)</f>
        <v/>
      </c>
      <c r="BG326" s="2" t="str" cm="1">
        <f t="array" ref="BG326">_xlfn.XLOOKUP($A326&amp;BG$5,'[1]NBA-Data-1980-2019'!$B$1:$B$16305&amp;'[1]NBA-Data-1980-2019'!$A$1:$A$16305,'[1]NBA-Data-1980-2019'!$H$1:$H$16305,"",0)</f>
        <v/>
      </c>
      <c r="BH326" s="2" t="str" cm="1">
        <f t="array" ref="BH326">_xlfn.XLOOKUP($A326&amp;BH$5,'[1]NBA-Data-1980-2019'!$B$1:$B$16305&amp;'[1]NBA-Data-1980-2019'!$A$1:$A$16305,'[1]NBA-Data-1980-2019'!$H$1:$H$16305,"",0)</f>
        <v/>
      </c>
      <c r="BI326" s="2" t="str" cm="1">
        <f t="array" ref="BI326">_xlfn.XLOOKUP($A326&amp;BI$5,'[1]NBA-Data-1980-2019'!$B$1:$B$16305&amp;'[1]NBA-Data-1980-2019'!$A$1:$A$16305,'[1]NBA-Data-1980-2019'!$H$1:$H$16305,"",0)</f>
        <v/>
      </c>
      <c r="BJ326" s="2" t="str" cm="1">
        <f t="array" ref="BJ326">_xlfn.XLOOKUP($A326&amp;BJ$5,'[1]NBA-Data-1980-2019'!$B$1:$B$16305&amp;'[1]NBA-Data-1980-2019'!$A$1:$A$16305,'[1]NBA-Data-1980-2019'!$H$1:$H$16305,"",0)</f>
        <v/>
      </c>
      <c r="BK326" s="2" t="str" cm="1">
        <f t="array" ref="BK326">_xlfn.XLOOKUP($A326&amp;BK$5,'[1]NBA-Data-1980-2019'!$B$1:$B$16305&amp;'[1]NBA-Data-1980-2019'!$A$1:$A$16305,'[1]NBA-Data-1980-2019'!$H$1:$H$16305,"",0)</f>
        <v/>
      </c>
      <c r="BL326" s="2" t="str" cm="1">
        <f t="array" ref="BL326">_xlfn.XLOOKUP($A326&amp;BL$5,'[1]NBA-Data-1980-2019'!$B$1:$B$16305&amp;'[1]NBA-Data-1980-2019'!$A$1:$A$16305,'[1]NBA-Data-1980-2019'!$H$1:$H$16305,"",0)</f>
        <v/>
      </c>
      <c r="BM326" s="2" t="str" cm="1">
        <f t="array" ref="BM326">_xlfn.XLOOKUP($A326&amp;BM$5,'[1]NBA-Data-1980-2019'!$B$1:$B$16305&amp;'[1]NBA-Data-1980-2019'!$A$1:$A$16305,'[1]NBA-Data-1980-2019'!$H$1:$H$16305,"",0)</f>
        <v/>
      </c>
      <c r="BN326" s="2" t="str" cm="1">
        <f t="array" ref="BN326">_xlfn.XLOOKUP($A326&amp;BN$5,'[1]NBA-Data-1980-2019'!$B$1:$B$16305&amp;'[1]NBA-Data-1980-2019'!$A$1:$A$16305,'[1]NBA-Data-1980-2019'!$F$1:$F$16305,"",0)</f>
        <v/>
      </c>
      <c r="BO326" s="2" t="str" cm="1">
        <f t="array" ref="BO326">_xlfn.XLOOKUP($A326&amp;BO$5,'[1]NBA-Data-1980-2019'!$B$1:$B$16305&amp;'[1]NBA-Data-1980-2019'!$A$1:$A$16305,'[1]NBA-Data-1980-2019'!$F$1:$F$16305,"",0)</f>
        <v/>
      </c>
      <c r="BP326" s="2" cm="1">
        <f t="array" ref="BP326">_xlfn.XLOOKUP($A326&amp;BP$5,'[1]NBA-Data-1980-2019'!$B$1:$B$16305&amp;'[1]NBA-Data-1980-2019'!$A$1:$A$16305,'[1]NBA-Data-1980-2019'!$F$1:$F$16305,"",0)</f>
        <v>22.9</v>
      </c>
      <c r="BQ326" s="2" cm="1">
        <f t="array" ref="BQ326">_xlfn.XLOOKUP($A326&amp;BQ$5,'[1]NBA-Data-1980-2019'!$B$1:$B$16305&amp;'[1]NBA-Data-1980-2019'!$A$1:$A$16305,'[1]NBA-Data-1980-2019'!$F$1:$F$16305,"",0)</f>
        <v>28.5</v>
      </c>
      <c r="BR326" s="2" cm="1">
        <f t="array" ref="BR326">_xlfn.XLOOKUP($A326&amp;BR$5,'[1]NBA-Data-1980-2019'!$B$1:$B$16305&amp;'[1]NBA-Data-1980-2019'!$A$1:$A$16305,'[1]NBA-Data-1980-2019'!$F$1:$F$16305,"",0)</f>
        <v>28.6</v>
      </c>
      <c r="BS326" s="2" cm="1">
        <f t="array" ref="BS326">_xlfn.XLOOKUP($A326&amp;BS$5,'[1]NBA-Data-1980-2019'!$B$1:$B$16305&amp;'[1]NBA-Data-1980-2019'!$A$1:$A$16305,'[1]NBA-Data-1980-2019'!$F$1:$F$16305,"",0)</f>
        <v>26.4</v>
      </c>
      <c r="BT326" s="2" cm="1">
        <f t="array" ref="BT326">_xlfn.XLOOKUP($A326&amp;BT$5,'[1]NBA-Data-1980-2019'!$B$1:$B$16305&amp;'[1]NBA-Data-1980-2019'!$A$1:$A$16305,'[1]NBA-Data-1980-2019'!$F$1:$F$16305,"",0)</f>
        <v>27.1</v>
      </c>
      <c r="BU326" s="2" cm="1">
        <f t="array" ref="BU326">_xlfn.XLOOKUP($A326&amp;BU$5,'[1]NBA-Data-1980-2019'!$B$1:$B$16305&amp;'[1]NBA-Data-1980-2019'!$A$1:$A$16305,'[1]NBA-Data-1980-2019'!$F$1:$F$16305,"",0)</f>
        <v>28.8</v>
      </c>
      <c r="BV326" s="2" cm="1">
        <f t="array" ref="BV326">_xlfn.XLOOKUP($A326&amp;BV$5,'[1]NBA-Data-1980-2019'!$B$1:$B$16305&amp;'[1]NBA-Data-1980-2019'!$A$1:$A$16305,'[1]NBA-Data-1980-2019'!$F$1:$F$16305,"",0)</f>
        <v>30.6</v>
      </c>
      <c r="BW326" s="2" cm="1">
        <f t="array" ref="BW326">_xlfn.XLOOKUP($A326&amp;BW$5,'[1]NBA-Data-1980-2019'!$B$1:$B$16305&amp;'[1]NBA-Data-1980-2019'!$A$1:$A$16305,'[1]NBA-Data-1980-2019'!$F$1:$F$16305,"",0)</f>
        <v>30.6</v>
      </c>
      <c r="BX326" s="2" cm="1">
        <f t="array" ref="BX326">_xlfn.XLOOKUP($A326&amp;BX$5,'[1]NBA-Data-1980-2019'!$B$1:$B$16305&amp;'[1]NBA-Data-1980-2019'!$A$1:$A$16305,'[1]NBA-Data-1980-2019'!$F$1:$F$16305,"",0)</f>
        <v>30.2</v>
      </c>
      <c r="BY326" s="2" cm="1">
        <f t="array" ref="BY326">_xlfn.XLOOKUP($A326&amp;BY$5,'[1]NBA-Data-1980-2019'!$B$1:$B$16305&amp;'[1]NBA-Data-1980-2019'!$A$1:$A$16305,'[1]NBA-Data-1980-2019'!$F$1:$F$16305,"",0)</f>
        <v>29.7</v>
      </c>
      <c r="BZ326" s="2" cm="1">
        <f t="array" ref="BZ326">_xlfn.XLOOKUP($A326&amp;BZ$5,'[1]NBA-Data-1980-2019'!$B$1:$B$16305&amp;'[1]NBA-Data-1980-2019'!$A$1:$A$16305,'[1]NBA-Data-1980-2019'!$F$1:$F$16305,"",0)</f>
        <v>29.5</v>
      </c>
      <c r="CA326" s="2" cm="1">
        <f t="array" ref="CA326">_xlfn.XLOOKUP($A326&amp;CA$5,'[1]NBA-Data-1980-2019'!$B$1:$B$16305&amp;'[1]NBA-Data-1980-2019'!$A$1:$A$16305,'[1]NBA-Data-1980-2019'!$F$1:$F$16305,"",0)</f>
        <v>24.4</v>
      </c>
      <c r="CB326" s="2" cm="1">
        <f t="array" ref="CB326">_xlfn.XLOOKUP($A326&amp;CB$5,'[1]NBA-Data-1980-2019'!$B$1:$B$16305&amp;'[1]NBA-Data-1980-2019'!$A$1:$A$16305,'[1]NBA-Data-1980-2019'!$F$1:$F$16305,"",0)</f>
        <v>27</v>
      </c>
      <c r="CC326" s="2" cm="1">
        <f t="array" ref="CC326">_xlfn.XLOOKUP($A326&amp;CC$5,'[1]NBA-Data-1980-2019'!$B$1:$B$16305&amp;'[1]NBA-Data-1980-2019'!$A$1:$A$16305,'[1]NBA-Data-1980-2019'!$F$1:$F$16305,"",0)</f>
        <v>24.4</v>
      </c>
      <c r="CD326" s="2" cm="1">
        <f t="array" ref="CD326">_xlfn.XLOOKUP($A326&amp;CD$5,'[1]NBA-Data-1980-2019'!$B$1:$B$16305&amp;'[1]NBA-Data-1980-2019'!$A$1:$A$16305,'[1]NBA-Data-1980-2019'!$F$1:$F$16305,"",0)</f>
        <v>21.7</v>
      </c>
      <c r="CE326" s="2" cm="1">
        <f t="array" ref="CE326">_xlfn.XLOOKUP($A326&amp;CE$5,'[1]NBA-Data-1980-2019'!$B$1:$B$16305&amp;'[1]NBA-Data-1980-2019'!$A$1:$A$16305,'[1]NBA-Data-1980-2019'!$F$1:$F$16305,"",0)</f>
        <v>17.100000000000001</v>
      </c>
      <c r="CF326" s="2" cm="1">
        <f t="array" ref="CF326">_xlfn.XLOOKUP($A326&amp;CF$5,'[1]NBA-Data-1980-2019'!$B$1:$B$16305&amp;'[1]NBA-Data-1980-2019'!$A$1:$A$16305,'[1]NBA-Data-1980-2019'!$F$1:$F$16305,"",0)</f>
        <v>22.3</v>
      </c>
      <c r="CG326" s="2" cm="1">
        <f t="array" ref="CG326">_xlfn.XLOOKUP($A326&amp;CG$5,'[1]NBA-Data-1980-2019'!$B$1:$B$16305&amp;'[1]NBA-Data-1980-2019'!$A$1:$A$16305,'[1]NBA-Data-1980-2019'!$F$1:$F$16305,"",0)</f>
        <v>17.899999999999999</v>
      </c>
      <c r="CH326" s="2" cm="1">
        <f t="array" ref="CH326">_xlfn.XLOOKUP($A326&amp;CH$5,'[1]NBA-Data-1980-2019'!$B$1:$B$16305&amp;'[1]NBA-Data-1980-2019'!$A$1:$A$16305,'[1]NBA-Data-1980-2019'!$F$1:$F$16305,"",0)</f>
        <v>17.399999999999999</v>
      </c>
      <c r="CI326" s="2" t="str" cm="1">
        <f t="array" ref="CI326">_xlfn.XLOOKUP($A326&amp;CI$5,'[1]NBA-Data-1980-2019'!$B$1:$B$16305&amp;'[1]NBA-Data-1980-2019'!$A$1:$A$16305,'[1]NBA-Data-1980-2019'!$F$1:$F$16305,"",0)</f>
        <v/>
      </c>
      <c r="CJ326" s="2" t="str" cm="1">
        <f t="array" ref="CJ326">_xlfn.XLOOKUP($A326&amp;CJ$5,'[1]NBA-Data-1980-2019'!$B$1:$B$16305&amp;'[1]NBA-Data-1980-2019'!$A$1:$A$16305,'[1]NBA-Data-1980-2019'!$F$1:$F$16305,"",0)</f>
        <v/>
      </c>
      <c r="CK326" s="2" t="str" cm="1">
        <f t="array" ref="CK326">_xlfn.XLOOKUP($A326&amp;CK$5,'[1]NBA-Data-1980-2019'!$B$1:$B$16305&amp;'[1]NBA-Data-1980-2019'!$A$1:$A$16305,'[1]NBA-Data-1980-2019'!$F$1:$F$16305,"",0)</f>
        <v/>
      </c>
      <c r="CL326" s="2" t="str" cm="1">
        <f t="array" ref="CL326">_xlfn.XLOOKUP($A326&amp;CL$5,'[1]NBA-Data-1980-2019'!$B$1:$B$16305&amp;'[1]NBA-Data-1980-2019'!$A$1:$A$16305,'[1]NBA-Data-1980-2019'!$F$1:$F$16305,"",0)</f>
        <v/>
      </c>
      <c r="CM326" s="2" t="str" cm="1">
        <f t="array" ref="CM326">_xlfn.XLOOKUP($A326&amp;CM$5,'[1]NBA-Data-1980-2019'!$B$1:$B$16305&amp;'[1]NBA-Data-1980-2019'!$A$1:$A$16305,'[1]NBA-Data-1980-2019'!$F$1:$F$16305,"",0)</f>
        <v/>
      </c>
      <c r="CN326" s="2" t="str" cm="1">
        <f t="array" ref="CN326">_xlfn.XLOOKUP($A326&amp;CN$5,'[1]NBA-Data-1980-2019'!$B$1:$B$16305&amp;'[1]NBA-Data-1980-2019'!$A$1:$A$16305,'[1]NBA-Data-1980-2019'!$F$1:$F$16305,"",0)</f>
        <v/>
      </c>
      <c r="CO326" s="2" t="str" cm="1">
        <f t="array" ref="CO326">_xlfn.XLOOKUP($A326&amp;CO$5,'[1]NBA-Data-1980-2019'!$B$1:$B$16305&amp;'[1]NBA-Data-1980-2019'!$A$1:$A$16305,'[1]NBA-Data-1980-2019'!$F$1:$F$16305,"",0)</f>
        <v/>
      </c>
      <c r="CP326" s="2" t="str" cm="1">
        <f t="array" ref="CP326">_xlfn.XLOOKUP($A326&amp;CP$5,'[1]NBA-Data-1980-2019'!$B$1:$B$16305&amp;'[1]NBA-Data-1980-2019'!$A$1:$A$16305,'[1]NBA-Data-1980-2019'!$F$1:$F$16305,"",0)</f>
        <v/>
      </c>
      <c r="CQ326" s="2" t="str" cm="1">
        <f t="array" ref="CQ326">_xlfn.XLOOKUP($A326&amp;CQ$5,'[1]NBA-Data-1980-2019'!$B$1:$B$16305&amp;'[1]NBA-Data-1980-2019'!$A$1:$A$16305,'[1]NBA-Data-1980-2019'!$F$1:$F$16305,"",0)</f>
        <v/>
      </c>
      <c r="CR326" s="2" t="str" cm="1">
        <f t="array" ref="CR326">_xlfn.XLOOKUP($A326&amp;CR$5,'[1]NBA-Data-1980-2019'!$B$1:$B$16305&amp;'[1]NBA-Data-1980-2019'!$A$1:$A$16305,'[1]NBA-Data-1980-2019'!$F$1:$F$16305,"",0)</f>
        <v/>
      </c>
      <c r="CS326" s="2" t="str" cm="1">
        <f t="array" ref="CS326">_xlfn.XLOOKUP($A326&amp;CS$5,'[1]NBA-Data-1980-2019'!$B$1:$B$16305&amp;'[1]NBA-Data-1980-2019'!$A$1:$A$16305,'[1]NBA-Data-1980-2019'!$F$1:$F$16305,"",0)</f>
        <v/>
      </c>
      <c r="CU326" s="2" t="str">
        <f>_xlfn.XLOOKUP($A326,TEAMS!$G$1:$G$839,TEAMS!$H$1:$H$839,"",0)</f>
        <v>C</v>
      </c>
      <c r="CV326" s="2" t="str">
        <f>_xlfn.XLOOKUP($CU326,DASHBOARD!$B$22:$B$27,DASHBOARD!$C$22:$C$27,"",0)</f>
        <v>CENTER</v>
      </c>
      <c r="CY326" s="63">
        <f>SUMIFS('[1]NBA-Data-1980-2019'!$G$1:$G$16305,'[1]NBA-Data-1980-2019'!$B$1:$B$16305,$A326,'[1]NBA-Data-1980-2019'!$A$1:$A$16305,CY$9)</f>
        <v>0</v>
      </c>
      <c r="CZ326" s="63">
        <f>SUMIFS('[1]NBA-Data-1980-2019'!$G$1:$G$16305,'[1]NBA-Data-1980-2019'!$B$1:$B$16305,$A326,'[1]NBA-Data-1980-2019'!$A$1:$A$16305,CZ$9)</f>
        <v>0</v>
      </c>
      <c r="DA326" s="63">
        <f>SUMIFS('[1]NBA-Data-1980-2019'!$G$1:$G$16305,'[1]NBA-Data-1980-2019'!$B$1:$B$16305,$A326,'[1]NBA-Data-1980-2019'!$A$1:$A$16305,DA$9)</f>
        <v>0</v>
      </c>
      <c r="DB326" s="63">
        <f>SUMIFS('[1]NBA-Data-1980-2019'!$G$1:$G$16305,'[1]NBA-Data-1980-2019'!$B$1:$B$16305,$A326,'[1]NBA-Data-1980-2019'!$A$1:$A$16305,DB$9)</f>
        <v>0</v>
      </c>
      <c r="DC326" s="63">
        <f>SUMIFS('[1]NBA-Data-1980-2019'!$G$1:$G$16305,'[1]NBA-Data-1980-2019'!$B$1:$B$16305,$A326,'[1]NBA-Data-1980-2019'!$A$1:$A$16305,DC$9)</f>
        <v>0</v>
      </c>
      <c r="DD326" s="63">
        <f>SUMIFS('[1]NBA-Data-1980-2019'!$G$1:$G$16305,'[1]NBA-Data-1980-2019'!$B$1:$B$16305,$A326,'[1]NBA-Data-1980-2019'!$A$1:$A$16305,DD$9)</f>
        <v>0</v>
      </c>
      <c r="DE326" s="63">
        <f>SUMIFS('[1]NBA-Data-1980-2019'!$G$1:$G$16305,'[1]NBA-Data-1980-2019'!$B$1:$B$16305,$A326,'[1]NBA-Data-1980-2019'!$A$1:$A$16305,DE$9)</f>
        <v>0</v>
      </c>
      <c r="DF326" s="63">
        <f>SUMIFS('[1]NBA-Data-1980-2019'!$G$1:$G$16305,'[1]NBA-Data-1980-2019'!$B$1:$B$16305,$A326,'[1]NBA-Data-1980-2019'!$A$1:$A$16305,DF$9)</f>
        <v>0</v>
      </c>
      <c r="DG326" s="63">
        <f>SUMIFS('[1]NBA-Data-1980-2019'!$G$1:$G$16305,'[1]NBA-Data-1980-2019'!$B$1:$B$16305,$A326,'[1]NBA-Data-1980-2019'!$A$1:$A$16305,DG$9)</f>
        <v>0</v>
      </c>
      <c r="DH326" s="63">
        <f>SUMIFS('[1]NBA-Data-1980-2019'!$G$1:$G$16305,'[1]NBA-Data-1980-2019'!$B$1:$B$16305,$A326,'[1]NBA-Data-1980-2019'!$A$1:$A$16305,DH$9)</f>
        <v>0</v>
      </c>
      <c r="DI326" s="63">
        <f>SUMIFS('[1]NBA-Data-1980-2019'!$G$1:$G$16305,'[1]NBA-Data-1980-2019'!$B$1:$B$16305,$A326,'[1]NBA-Data-1980-2019'!$A$1:$A$16305,DI$9)</f>
        <v>0</v>
      </c>
      <c r="DJ326" s="63">
        <f>SUMIFS('[1]NBA-Data-1980-2019'!$G$1:$G$16305,'[1]NBA-Data-1980-2019'!$B$1:$B$16305,$A326,'[1]NBA-Data-1980-2019'!$A$1:$A$16305,DJ$9)</f>
        <v>0</v>
      </c>
      <c r="DK326" s="63">
        <f>SUMIFS('[1]NBA-Data-1980-2019'!$G$1:$G$16305,'[1]NBA-Data-1980-2019'!$B$1:$B$16305,$A326,'[1]NBA-Data-1980-2019'!$A$1:$A$16305,DK$9)</f>
        <v>0</v>
      </c>
      <c r="DL326" s="63">
        <f>SUMIFS('[1]NBA-Data-1980-2019'!$G$1:$G$16305,'[1]NBA-Data-1980-2019'!$B$1:$B$16305,$A326,'[1]NBA-Data-1980-2019'!$A$1:$A$16305,DL$9)</f>
        <v>0</v>
      </c>
      <c r="DM326" s="63">
        <f>SUMIFS('[1]NBA-Data-1980-2019'!$G$1:$G$16305,'[1]NBA-Data-1980-2019'!$B$1:$B$16305,$A326,'[1]NBA-Data-1980-2019'!$A$1:$A$16305,DM$9)</f>
        <v>0</v>
      </c>
      <c r="DN326" s="63">
        <f>SUMIFS('[1]NBA-Data-1980-2019'!$G$1:$G$16305,'[1]NBA-Data-1980-2019'!$B$1:$B$16305,$A326,'[1]NBA-Data-1980-2019'!$A$1:$A$16305,DN$9)</f>
        <v>20000000</v>
      </c>
      <c r="DO326" s="63">
        <f>SUMIFS('[1]NBA-Data-1980-2019'!$G$1:$G$16305,'[1]NBA-Data-1980-2019'!$B$1:$B$16305,$A326,'[1]NBA-Data-1980-2019'!$A$1:$A$16305,DO$9)</f>
        <v>0</v>
      </c>
      <c r="DP326" s="63">
        <f>SUMIFS('[1]NBA-Data-1980-2019'!$G$1:$G$16305,'[1]NBA-Data-1980-2019'!$B$1:$B$16305,$A326,'[1]NBA-Data-1980-2019'!$A$1:$A$16305,DP$9)</f>
        <v>0</v>
      </c>
      <c r="DQ326" s="63">
        <f>SUMIFS('[1]NBA-Data-1980-2019'!$G$1:$G$16305,'[1]NBA-Data-1980-2019'!$B$1:$B$16305,$A326,'[1]NBA-Data-1980-2019'!$A$1:$A$16305,DQ$9)</f>
        <v>0</v>
      </c>
      <c r="DR326" s="63">
        <f>SUMIFS('[1]NBA-Data-1980-2019'!$G$1:$G$16305,'[1]NBA-Data-1980-2019'!$B$1:$B$16305,$A326,'[1]NBA-Data-1980-2019'!$A$1:$A$16305,DR$9)</f>
        <v>0</v>
      </c>
      <c r="DS326" s="63">
        <f>SUMIFS('[1]NBA-Data-1980-2019'!$G$1:$G$16305,'[1]NBA-Data-1980-2019'!$B$1:$B$16305,$A326,'[1]NBA-Data-1980-2019'!$A$1:$A$16305,DS$9)</f>
        <v>0</v>
      </c>
      <c r="DT326" s="63">
        <f>SUMIFS('[1]NBA-Data-1980-2019'!$G$1:$G$16305,'[1]NBA-Data-1980-2019'!$B$1:$B$16305,$A326,'[1]NBA-Data-1980-2019'!$A$1:$A$16305,DT$9)</f>
        <v>0</v>
      </c>
      <c r="DU326" s="63">
        <f>SUMIFS('[1]NBA-Data-1980-2019'!$G$1:$G$16305,'[1]NBA-Data-1980-2019'!$B$1:$B$16305,$A326,'[1]NBA-Data-1980-2019'!$A$1:$A$16305,DU$9)</f>
        <v>0</v>
      </c>
      <c r="DV326" s="63">
        <f>SUMIFS('[1]NBA-Data-1980-2019'!$G$1:$G$16305,'[1]NBA-Data-1980-2019'!$B$1:$B$16305,$A326,'[1]NBA-Data-1980-2019'!$A$1:$A$16305,DV$9)</f>
        <v>0</v>
      </c>
      <c r="DW326" s="63">
        <f>SUMIFS('[1]NBA-Data-1980-2019'!$G$1:$G$16305,'[1]NBA-Data-1980-2019'!$B$1:$B$16305,$A326,'[1]NBA-Data-1980-2019'!$A$1:$A$16305,DW$9)</f>
        <v>0</v>
      </c>
      <c r="DX326" s="63">
        <f>SUMIFS('[1]NBA-Data-1980-2019'!$G$1:$G$16305,'[1]NBA-Data-1980-2019'!$B$1:$B$16305,$A326,'[1]NBA-Data-1980-2019'!$A$1:$A$16305,DX$9)</f>
        <v>0</v>
      </c>
      <c r="DY326" s="63">
        <f>SUMIFS('[1]NBA-Data-1980-2019'!$G$1:$G$16305,'[1]NBA-Data-1980-2019'!$B$1:$B$16305,$A326,'[1]NBA-Data-1980-2019'!$A$1:$A$16305,DY$9)</f>
        <v>0</v>
      </c>
      <c r="DZ326" s="63">
        <f>SUMIFS('[1]NBA-Data-1980-2019'!$G$1:$G$16305,'[1]NBA-Data-1980-2019'!$B$1:$B$16305,$A326,'[1]NBA-Data-1980-2019'!$A$1:$A$16305,DZ$9)</f>
        <v>0</v>
      </c>
      <c r="EA326" s="63">
        <f>SUMIFS('[1]NBA-Data-1980-2019'!$G$1:$G$16305,'[1]NBA-Data-1980-2019'!$B$1:$B$16305,$A326,'[1]NBA-Data-1980-2019'!$A$1:$A$16305,EA$9)</f>
        <v>0</v>
      </c>
      <c r="EB326" s="63">
        <f>SUMIFS('[1]NBA-Data-1980-2019'!$G$1:$G$16305,'[1]NBA-Data-1980-2019'!$B$1:$B$16305,$A326,'[1]NBA-Data-1980-2019'!$A$1:$A$16305,EB$9)</f>
        <v>0</v>
      </c>
      <c r="EC326" s="63">
        <f>SUMIFS('[1]NBA-Data-1980-2019'!$G$1:$G$16305,'[1]NBA-Data-1980-2019'!$B$1:$B$16305,$A326,'[1]NBA-Data-1980-2019'!$A$1:$A$16305,EC$9)</f>
        <v>0</v>
      </c>
      <c r="ED326" s="63">
        <f>SUMIFS('[1]NBA-Data-1980-2019'!$G$1:$G$16305,'[1]NBA-Data-1980-2019'!$B$1:$B$16305,$A326,'[1]NBA-Data-1980-2019'!$A$1:$A$16305,ED$9)</f>
        <v>0</v>
      </c>
      <c r="EH326" s="2" t="s">
        <v>1484</v>
      </c>
    </row>
    <row r="327" spans="1:139" x14ac:dyDescent="0.2">
      <c r="A327" s="2" t="s">
        <v>592</v>
      </c>
      <c r="B327" s="2" t="str" cm="1">
        <f t="array" ref="B327">_xlfn.XLOOKUP($A327&amp;B$5,'[1]NBA-Data-1980-2019'!$B$1:$B$16305&amp;'[1]NBA-Data-1980-2019'!$A$1:$A$16305,'[1]NBA-Data-1980-2019'!$D$1:$D$16305,"",0)</f>
        <v/>
      </c>
      <c r="C327" s="2" t="str" cm="1">
        <f t="array" ref="C327">_xlfn.XLOOKUP($A327&amp;C$5,'[1]NBA-Data-1980-2019'!$B$1:$B$16305&amp;'[1]NBA-Data-1980-2019'!$A$1:$A$16305,'[1]NBA-Data-1980-2019'!$D$1:$D$16305,"",0)</f>
        <v/>
      </c>
      <c r="D327" s="2" t="str" cm="1">
        <f t="array" ref="D327">_xlfn.XLOOKUP($A327&amp;D$5,'[1]NBA-Data-1980-2019'!$B$1:$B$16305&amp;'[1]NBA-Data-1980-2019'!$A$1:$A$16305,'[1]NBA-Data-1980-2019'!$D$1:$D$16305,"",0)</f>
        <v/>
      </c>
      <c r="E327" s="2" t="str" cm="1">
        <f t="array" ref="E327">_xlfn.XLOOKUP($A327&amp;E$5,'[1]NBA-Data-1980-2019'!$B$1:$B$16305&amp;'[1]NBA-Data-1980-2019'!$A$1:$A$16305,'[1]NBA-Data-1980-2019'!$D$1:$D$16305,"",0)</f>
        <v/>
      </c>
      <c r="F327" s="2" t="str" cm="1">
        <f t="array" ref="F327">_xlfn.XLOOKUP($A327&amp;F$5,'[1]NBA-Data-1980-2019'!$B$1:$B$16305&amp;'[1]NBA-Data-1980-2019'!$A$1:$A$16305,'[1]NBA-Data-1980-2019'!$D$1:$D$16305,"",0)</f>
        <v/>
      </c>
      <c r="G327" s="2" t="str" cm="1">
        <f t="array" ref="G327">_xlfn.XLOOKUP($A327&amp;G$5,'[1]NBA-Data-1980-2019'!$B$1:$B$16305&amp;'[1]NBA-Data-1980-2019'!$A$1:$A$16305,'[1]NBA-Data-1980-2019'!$D$1:$D$16305,"",0)</f>
        <v/>
      </c>
      <c r="H327" s="2" t="str" cm="1">
        <f t="array" ref="H327">_xlfn.XLOOKUP($A327&amp;H$5,'[1]NBA-Data-1980-2019'!$B$1:$B$16305&amp;'[1]NBA-Data-1980-2019'!$A$1:$A$16305,'[1]NBA-Data-1980-2019'!$D$1:$D$16305,"",0)</f>
        <v/>
      </c>
      <c r="I327" s="2" t="str" cm="1">
        <f t="array" ref="I327">_xlfn.XLOOKUP($A327&amp;I$5,'[1]NBA-Data-1980-2019'!$B$1:$B$16305&amp;'[1]NBA-Data-1980-2019'!$A$1:$A$16305,'[1]NBA-Data-1980-2019'!$D$1:$D$16305,"",0)</f>
        <v/>
      </c>
      <c r="J327" s="2" t="str" cm="1">
        <f t="array" ref="J327">_xlfn.XLOOKUP($A327&amp;J$5,'[1]NBA-Data-1980-2019'!$B$1:$B$16305&amp;'[1]NBA-Data-1980-2019'!$A$1:$A$16305,'[1]NBA-Data-1980-2019'!$D$1:$D$16305,"",0)</f>
        <v/>
      </c>
      <c r="K327" s="2" t="str" cm="1">
        <f t="array" ref="K327">_xlfn.XLOOKUP($A327&amp;K$5,'[1]NBA-Data-1980-2019'!$B$1:$B$16305&amp;'[1]NBA-Data-1980-2019'!$A$1:$A$16305,'[1]NBA-Data-1980-2019'!$D$1:$D$16305,"",0)</f>
        <v/>
      </c>
      <c r="L327" s="2" t="str" cm="1">
        <f t="array" ref="L327">_xlfn.XLOOKUP($A327&amp;L$5,'[1]NBA-Data-1980-2019'!$B$1:$B$16305&amp;'[1]NBA-Data-1980-2019'!$A$1:$A$16305,'[1]NBA-Data-1980-2019'!$D$1:$D$16305,"",0)</f>
        <v/>
      </c>
      <c r="M327" s="2" t="str" cm="1">
        <f t="array" ref="M327">_xlfn.XLOOKUP($A327&amp;M$5,'[1]NBA-Data-1980-2019'!$B$1:$B$16305&amp;'[1]NBA-Data-1980-2019'!$A$1:$A$16305,'[1]NBA-Data-1980-2019'!$D$1:$D$16305,"",0)</f>
        <v/>
      </c>
      <c r="N327" s="2" t="str" cm="1">
        <f t="array" ref="N327">_xlfn.XLOOKUP($A327&amp;N$5,'[1]NBA-Data-1980-2019'!$B$1:$B$16305&amp;'[1]NBA-Data-1980-2019'!$A$1:$A$16305,'[1]NBA-Data-1980-2019'!$D$1:$D$16305,"",0)</f>
        <v/>
      </c>
      <c r="O327" s="2" t="str" cm="1">
        <f t="array" ref="O327">_xlfn.XLOOKUP($A327&amp;O$5,'[1]NBA-Data-1980-2019'!$B$1:$B$16305&amp;'[1]NBA-Data-1980-2019'!$A$1:$A$16305,'[1]NBA-Data-1980-2019'!$D$1:$D$16305,"",0)</f>
        <v/>
      </c>
      <c r="P327" s="2" t="str" cm="1">
        <f t="array" ref="P327">_xlfn.XLOOKUP($A327&amp;P$5,'[1]NBA-Data-1980-2019'!$B$1:$B$16305&amp;'[1]NBA-Data-1980-2019'!$A$1:$A$16305,'[1]NBA-Data-1980-2019'!$D$1:$D$16305,"",0)</f>
        <v>LAC</v>
      </c>
      <c r="Q327" s="2" t="str" cm="1">
        <f t="array" ref="Q327">_xlfn.XLOOKUP($A327&amp;Q$5,'[1]NBA-Data-1980-2019'!$B$1:$B$16305&amp;'[1]NBA-Data-1980-2019'!$A$1:$A$16305,'[1]NBA-Data-1980-2019'!$D$1:$D$16305,"",0)</f>
        <v>LAC</v>
      </c>
      <c r="R327" s="2" t="str" cm="1">
        <f t="array" ref="R327">_xlfn.XLOOKUP($A327&amp;R$5,'[1]NBA-Data-1980-2019'!$B$1:$B$16305&amp;'[1]NBA-Data-1980-2019'!$A$1:$A$16305,'[1]NBA-Data-1980-2019'!$D$1:$D$16305,"",0)</f>
        <v>LAC</v>
      </c>
      <c r="S327" s="2" t="str" cm="1">
        <f t="array" ref="S327">_xlfn.XLOOKUP($A327&amp;S$5,'[1]NBA-Data-1980-2019'!$B$1:$B$16305&amp;'[1]NBA-Data-1980-2019'!$A$1:$A$16305,'[1]NBA-Data-1980-2019'!$D$1:$D$16305,"",0)</f>
        <v/>
      </c>
      <c r="T327" s="2" t="str" cm="1">
        <f t="array" ref="T327">_xlfn.XLOOKUP($A327&amp;T$5,'[1]NBA-Data-1980-2019'!$B$1:$B$16305&amp;'[1]NBA-Data-1980-2019'!$A$1:$A$16305,'[1]NBA-Data-1980-2019'!$D$1:$D$16305,"",0)</f>
        <v>TOT</v>
      </c>
      <c r="U327" s="2" t="str" cm="1">
        <f t="array" ref="U327">_xlfn.XLOOKUP($A327&amp;U$5,'[1]NBA-Data-1980-2019'!$B$1:$B$16305&amp;'[1]NBA-Data-1980-2019'!$A$1:$A$16305,'[1]NBA-Data-1980-2019'!$D$1:$D$16305,"",0)</f>
        <v>TOT</v>
      </c>
      <c r="V327" s="2" t="str" cm="1">
        <f t="array" ref="V327">_xlfn.XLOOKUP($A327&amp;V$5,'[1]NBA-Data-1980-2019'!$B$1:$B$16305&amp;'[1]NBA-Data-1980-2019'!$A$1:$A$16305,'[1]NBA-Data-1980-2019'!$D$1:$D$16305,"",0)</f>
        <v>CHA</v>
      </c>
      <c r="W327" s="2" t="str" cm="1">
        <f t="array" ref="W327">_xlfn.XLOOKUP($A327&amp;W$5,'[1]NBA-Data-1980-2019'!$B$1:$B$16305&amp;'[1]NBA-Data-1980-2019'!$A$1:$A$16305,'[1]NBA-Data-1980-2019'!$D$1:$D$16305,"",0)</f>
        <v>MIL</v>
      </c>
      <c r="X327" s="2" t="str" cm="1">
        <f t="array" ref="X327">_xlfn.XLOOKUP($A327&amp;X$5,'[1]NBA-Data-1980-2019'!$B$1:$B$16305&amp;'[1]NBA-Data-1980-2019'!$A$1:$A$16305,'[1]NBA-Data-1980-2019'!$D$1:$D$16305,"",0)</f>
        <v>TOT</v>
      </c>
      <c r="Y327" s="2" t="str" cm="1">
        <f t="array" ref="Y327">_xlfn.XLOOKUP($A327&amp;Y$5,'[1]NBA-Data-1980-2019'!$B$1:$B$16305&amp;'[1]NBA-Data-1980-2019'!$A$1:$A$16305,'[1]NBA-Data-1980-2019'!$D$1:$D$16305,"",0)</f>
        <v>BRK</v>
      </c>
      <c r="Z327" s="2" t="str" cm="1">
        <f t="array" ref="Z327">_xlfn.XLOOKUP($A327&amp;Z$5,'[1]NBA-Data-1980-2019'!$B$1:$B$16305&amp;'[1]NBA-Data-1980-2019'!$A$1:$A$16305,'[1]NBA-Data-1980-2019'!$D$1:$D$16305,"",0)</f>
        <v>GSW</v>
      </c>
      <c r="AA327" s="2" t="str" cm="1">
        <f t="array" ref="AA327">_xlfn.XLOOKUP($A327&amp;AA$5,'[1]NBA-Data-1980-2019'!$B$1:$B$16305&amp;'[1]NBA-Data-1980-2019'!$A$1:$A$16305,'[1]NBA-Data-1980-2019'!$D$1:$D$16305,"",0)</f>
        <v>GSW</v>
      </c>
      <c r="AB327" s="2" t="str" cm="1">
        <f t="array" ref="AB327">_xlfn.XLOOKUP($A327&amp;AB$5,'[1]NBA-Data-1980-2019'!$B$1:$B$16305&amp;'[1]NBA-Data-1980-2019'!$A$1:$A$16305,'[1]NBA-Data-1980-2019'!$D$1:$D$16305,"",0)</f>
        <v>GSW</v>
      </c>
      <c r="AC327" s="2" t="str" cm="1">
        <f t="array" ref="AC327">_xlfn.XLOOKUP($A327&amp;AC$5,'[1]NBA-Data-1980-2019'!$B$1:$B$16305&amp;'[1]NBA-Data-1980-2019'!$A$1:$A$16305,'[1]NBA-Data-1980-2019'!$D$1:$D$16305,"",0)</f>
        <v>GSW</v>
      </c>
      <c r="AD327" s="2" t="str" cm="1">
        <f t="array" ref="AD327">_xlfn.XLOOKUP($A327&amp;AD$5,'[1]NBA-Data-1980-2019'!$B$1:$B$16305&amp;'[1]NBA-Data-1980-2019'!$A$1:$A$16305,'[1]NBA-Data-1980-2019'!$D$1:$D$16305,"",0)</f>
        <v>GSW</v>
      </c>
      <c r="AE327" s="2" t="str" cm="1">
        <f t="array" ref="AE327">_xlfn.XLOOKUP($A327&amp;AE$5,'[1]NBA-Data-1980-2019'!$B$1:$B$16305&amp;'[1]NBA-Data-1980-2019'!$A$1:$A$16305,'[1]NBA-Data-1980-2019'!$D$1:$D$16305,"",0)</f>
        <v/>
      </c>
      <c r="AF327" s="2" t="str" cm="1">
        <f t="array" ref="AF327">_xlfn.XLOOKUP($A327&amp;AF$5,'[1]NBA-Data-1980-2019'!$B$1:$B$16305&amp;'[1]NBA-Data-1980-2019'!$A$1:$A$16305,'[1]NBA-Data-1980-2019'!$D$1:$D$16305,"",0)</f>
        <v/>
      </c>
      <c r="AG327" s="2" t="str" cm="1">
        <f t="array" ref="AG327">_xlfn.XLOOKUP($A327&amp;AG$5,'[1]NBA-Data-1980-2019'!$B$1:$B$16305&amp;'[1]NBA-Data-1980-2019'!$A$1:$A$16305,'[1]NBA-Data-1980-2019'!$D$1:$D$16305,"",0)</f>
        <v/>
      </c>
      <c r="AH327" s="2" t="str" cm="1">
        <f t="array" ref="AH327">_xlfn.XLOOKUP($A327&amp;AH$5,'[1]NBA-Data-1980-2019'!$B$1:$B$16305&amp;'[1]NBA-Data-1980-2019'!$A$1:$A$16305,'[1]NBA-Data-1980-2019'!$H$1:$H$16305,"",0)</f>
        <v/>
      </c>
      <c r="AI327" s="2" t="str" cm="1">
        <f t="array" ref="AI327">_xlfn.XLOOKUP($A327&amp;AI$5,'[1]NBA-Data-1980-2019'!$B$1:$B$16305&amp;'[1]NBA-Data-1980-2019'!$A$1:$A$16305,'[1]NBA-Data-1980-2019'!$H$1:$H$16305,"",0)</f>
        <v/>
      </c>
      <c r="AJ327" s="2" t="str" cm="1">
        <f t="array" ref="AJ327">_xlfn.XLOOKUP($A327&amp;AJ$5,'[1]NBA-Data-1980-2019'!$B$1:$B$16305&amp;'[1]NBA-Data-1980-2019'!$A$1:$A$16305,'[1]NBA-Data-1980-2019'!$H$1:$H$16305,"",0)</f>
        <v/>
      </c>
      <c r="AK327" s="2" t="str" cm="1">
        <f t="array" ref="AK327">_xlfn.XLOOKUP($A327&amp;AK$5,'[1]NBA-Data-1980-2019'!$B$1:$B$16305&amp;'[1]NBA-Data-1980-2019'!$A$1:$A$16305,'[1]NBA-Data-1980-2019'!$H$1:$H$16305,"",0)</f>
        <v/>
      </c>
      <c r="AL327" s="2" t="str" cm="1">
        <f t="array" ref="AL327">_xlfn.XLOOKUP($A327&amp;AL$5,'[1]NBA-Data-1980-2019'!$B$1:$B$16305&amp;'[1]NBA-Data-1980-2019'!$A$1:$A$16305,'[1]NBA-Data-1980-2019'!$H$1:$H$16305,"",0)</f>
        <v/>
      </c>
      <c r="AM327" s="2" t="str" cm="1">
        <f t="array" ref="AM327">_xlfn.XLOOKUP($A327&amp;AM$5,'[1]NBA-Data-1980-2019'!$B$1:$B$16305&amp;'[1]NBA-Data-1980-2019'!$A$1:$A$16305,'[1]NBA-Data-1980-2019'!$H$1:$H$16305,"",0)</f>
        <v/>
      </c>
      <c r="AN327" s="2" t="str" cm="1">
        <f t="array" ref="AN327">_xlfn.XLOOKUP($A327&amp;AN$5,'[1]NBA-Data-1980-2019'!$B$1:$B$16305&amp;'[1]NBA-Data-1980-2019'!$A$1:$A$16305,'[1]NBA-Data-1980-2019'!$H$1:$H$16305,"",0)</f>
        <v/>
      </c>
      <c r="AO327" s="2" t="str" cm="1">
        <f t="array" ref="AO327">_xlfn.XLOOKUP($A327&amp;AO$5,'[1]NBA-Data-1980-2019'!$B$1:$B$16305&amp;'[1]NBA-Data-1980-2019'!$A$1:$A$16305,'[1]NBA-Data-1980-2019'!$H$1:$H$16305,"",0)</f>
        <v/>
      </c>
      <c r="AP327" s="2" t="str" cm="1">
        <f t="array" ref="AP327">_xlfn.XLOOKUP($A327&amp;AP$5,'[1]NBA-Data-1980-2019'!$B$1:$B$16305&amp;'[1]NBA-Data-1980-2019'!$A$1:$A$16305,'[1]NBA-Data-1980-2019'!$H$1:$H$16305,"",0)</f>
        <v/>
      </c>
      <c r="AQ327" s="2" t="str" cm="1">
        <f t="array" ref="AQ327">_xlfn.XLOOKUP($A327&amp;AQ$5,'[1]NBA-Data-1980-2019'!$B$1:$B$16305&amp;'[1]NBA-Data-1980-2019'!$A$1:$A$16305,'[1]NBA-Data-1980-2019'!$H$1:$H$16305,"",0)</f>
        <v/>
      </c>
      <c r="AR327" s="2" t="str" cm="1">
        <f t="array" ref="AR327">_xlfn.XLOOKUP($A327&amp;AR$5,'[1]NBA-Data-1980-2019'!$B$1:$B$16305&amp;'[1]NBA-Data-1980-2019'!$A$1:$A$16305,'[1]NBA-Data-1980-2019'!$H$1:$H$16305,"",0)</f>
        <v/>
      </c>
      <c r="AS327" s="2" t="str" cm="1">
        <f t="array" ref="AS327">_xlfn.XLOOKUP($A327&amp;AS$5,'[1]NBA-Data-1980-2019'!$B$1:$B$16305&amp;'[1]NBA-Data-1980-2019'!$A$1:$A$16305,'[1]NBA-Data-1980-2019'!$H$1:$H$16305,"",0)</f>
        <v/>
      </c>
      <c r="AT327" s="2" t="str" cm="1">
        <f t="array" ref="AT327">_xlfn.XLOOKUP($A327&amp;AT$5,'[1]NBA-Data-1980-2019'!$B$1:$B$16305&amp;'[1]NBA-Data-1980-2019'!$A$1:$A$16305,'[1]NBA-Data-1980-2019'!$H$1:$H$16305,"",0)</f>
        <v/>
      </c>
      <c r="AU327" s="2" t="str" cm="1">
        <f t="array" ref="AU327">_xlfn.XLOOKUP($A327&amp;AU$5,'[1]NBA-Data-1980-2019'!$B$1:$B$16305&amp;'[1]NBA-Data-1980-2019'!$A$1:$A$16305,'[1]NBA-Data-1980-2019'!$H$1:$H$16305,"",0)</f>
        <v/>
      </c>
      <c r="AV327" s="2" cm="1">
        <f t="array" ref="AV327">_xlfn.XLOOKUP($A327&amp;AV$5,'[1]NBA-Data-1980-2019'!$B$1:$B$16305&amp;'[1]NBA-Data-1980-2019'!$A$1:$A$16305,'[1]NBA-Data-1980-2019'!$H$1:$H$16305,"",0)</f>
        <v>813</v>
      </c>
      <c r="AW327" s="2" cm="1">
        <f t="array" ref="AW327">_xlfn.XLOOKUP($A327&amp;AW$5,'[1]NBA-Data-1980-2019'!$B$1:$B$16305&amp;'[1]NBA-Data-1980-2019'!$A$1:$A$16305,'[1]NBA-Data-1980-2019'!$H$1:$H$16305,"",0)</f>
        <v>1525</v>
      </c>
      <c r="AX327" s="2" cm="1">
        <f t="array" ref="AX327">_xlfn.XLOOKUP($A327&amp;AX$5,'[1]NBA-Data-1980-2019'!$B$1:$B$16305&amp;'[1]NBA-Data-1980-2019'!$A$1:$A$16305,'[1]NBA-Data-1980-2019'!$H$1:$H$16305,"",0)</f>
        <v>1609.2</v>
      </c>
      <c r="AY327" s="2" t="str" cm="1">
        <f t="array" ref="AY327">_xlfn.XLOOKUP($A327&amp;AY$5,'[1]NBA-Data-1980-2019'!$B$1:$B$16305&amp;'[1]NBA-Data-1980-2019'!$A$1:$A$16305,'[1]NBA-Data-1980-2019'!$H$1:$H$16305,"",0)</f>
        <v/>
      </c>
      <c r="AZ327" s="2" cm="1">
        <f t="array" ref="AZ327">_xlfn.XLOOKUP($A327&amp;AZ$5,'[1]NBA-Data-1980-2019'!$B$1:$B$16305&amp;'[1]NBA-Data-1980-2019'!$A$1:$A$16305,'[1]NBA-Data-1980-2019'!$H$1:$H$16305,"",0)</f>
        <v>231.60000000000002</v>
      </c>
      <c r="BA327" s="2" cm="1">
        <f t="array" ref="BA327">_xlfn.XLOOKUP($A327&amp;BA$5,'[1]NBA-Data-1980-2019'!$B$1:$B$16305&amp;'[1]NBA-Data-1980-2019'!$A$1:$A$16305,'[1]NBA-Data-1980-2019'!$H$1:$H$16305,"",0)</f>
        <v>795.6</v>
      </c>
      <c r="BB327" s="2" cm="1">
        <f t="array" ref="BB327">_xlfn.XLOOKUP($A327&amp;BB$5,'[1]NBA-Data-1980-2019'!$B$1:$B$16305&amp;'[1]NBA-Data-1980-2019'!$A$1:$A$16305,'[1]NBA-Data-1980-2019'!$H$1:$H$16305,"",0)</f>
        <v>1262.9000000000001</v>
      </c>
      <c r="BC327" s="2" cm="1">
        <f t="array" ref="BC327">_xlfn.XLOOKUP($A327&amp;BC$5,'[1]NBA-Data-1980-2019'!$B$1:$B$16305&amp;'[1]NBA-Data-1980-2019'!$A$1:$A$16305,'[1]NBA-Data-1980-2019'!$H$1:$H$16305,"",0)</f>
        <v>1090.4000000000001</v>
      </c>
      <c r="BD327" s="2" cm="1">
        <f t="array" ref="BD327">_xlfn.XLOOKUP($A327&amp;BD$5,'[1]NBA-Data-1980-2019'!$B$1:$B$16305&amp;'[1]NBA-Data-1980-2019'!$A$1:$A$16305,'[1]NBA-Data-1980-2019'!$H$1:$H$16305,"",0)</f>
        <v>1452</v>
      </c>
      <c r="BE327" s="2" cm="1">
        <f t="array" ref="BE327">_xlfn.XLOOKUP($A327&amp;BE$5,'[1]NBA-Data-1980-2019'!$B$1:$B$16305&amp;'[1]NBA-Data-1980-2019'!$A$1:$A$16305,'[1]NBA-Data-1980-2019'!$H$1:$H$16305,"",0)</f>
        <v>1976</v>
      </c>
      <c r="BF327" s="2" cm="1">
        <f t="array" ref="BF327">_xlfn.XLOOKUP($A327&amp;BF$5,'[1]NBA-Data-1980-2019'!$B$1:$B$16305&amp;'[1]NBA-Data-1980-2019'!$A$1:$A$16305,'[1]NBA-Data-1980-2019'!$H$1:$H$16305,"",0)</f>
        <v>1466.4</v>
      </c>
      <c r="BG327" s="2" cm="1">
        <f t="array" ref="BG327">_xlfn.XLOOKUP($A327&amp;BG$5,'[1]NBA-Data-1980-2019'!$B$1:$B$16305&amp;'[1]NBA-Data-1980-2019'!$A$1:$A$16305,'[1]NBA-Data-1980-2019'!$H$1:$H$16305,"",0)</f>
        <v>1521</v>
      </c>
      <c r="BH327" s="2" cm="1">
        <f t="array" ref="BH327">_xlfn.XLOOKUP($A327&amp;BH$5,'[1]NBA-Data-1980-2019'!$B$1:$B$16305&amp;'[1]NBA-Data-1980-2019'!$A$1:$A$16305,'[1]NBA-Data-1980-2019'!$H$1:$H$16305,"",0)</f>
        <v>1345.2</v>
      </c>
      <c r="BI327" s="2" cm="1">
        <f t="array" ref="BI327">_xlfn.XLOOKUP($A327&amp;BI$5,'[1]NBA-Data-1980-2019'!$B$1:$B$16305&amp;'[1]NBA-Data-1980-2019'!$A$1:$A$16305,'[1]NBA-Data-1980-2019'!$H$1:$H$16305,"",0)</f>
        <v>1128.9000000000001</v>
      </c>
      <c r="BJ327" s="2" cm="1">
        <f t="array" ref="BJ327">_xlfn.XLOOKUP($A327&amp;BJ$5,'[1]NBA-Data-1980-2019'!$B$1:$B$16305&amp;'[1]NBA-Data-1980-2019'!$A$1:$A$16305,'[1]NBA-Data-1980-2019'!$H$1:$H$16305,"",0)</f>
        <v>966.4</v>
      </c>
      <c r="BK327" s="2" t="str" cm="1">
        <f t="array" ref="BK327">_xlfn.XLOOKUP($A327&amp;BK$5,'[1]NBA-Data-1980-2019'!$B$1:$B$16305&amp;'[1]NBA-Data-1980-2019'!$A$1:$A$16305,'[1]NBA-Data-1980-2019'!$H$1:$H$16305,"",0)</f>
        <v/>
      </c>
      <c r="BL327" s="2" t="str" cm="1">
        <f t="array" ref="BL327">_xlfn.XLOOKUP($A327&amp;BL$5,'[1]NBA-Data-1980-2019'!$B$1:$B$16305&amp;'[1]NBA-Data-1980-2019'!$A$1:$A$16305,'[1]NBA-Data-1980-2019'!$H$1:$H$16305,"",0)</f>
        <v/>
      </c>
      <c r="BM327" s="2" t="str" cm="1">
        <f t="array" ref="BM327">_xlfn.XLOOKUP($A327&amp;BM$5,'[1]NBA-Data-1980-2019'!$B$1:$B$16305&amp;'[1]NBA-Data-1980-2019'!$A$1:$A$16305,'[1]NBA-Data-1980-2019'!$H$1:$H$16305,"",0)</f>
        <v/>
      </c>
      <c r="BN327" s="2" t="str" cm="1">
        <f t="array" ref="BN327">_xlfn.XLOOKUP($A327&amp;BN$5,'[1]NBA-Data-1980-2019'!$B$1:$B$16305&amp;'[1]NBA-Data-1980-2019'!$A$1:$A$16305,'[1]NBA-Data-1980-2019'!$F$1:$F$16305,"",0)</f>
        <v/>
      </c>
      <c r="BO327" s="2" t="str" cm="1">
        <f t="array" ref="BO327">_xlfn.XLOOKUP($A327&amp;BO$5,'[1]NBA-Data-1980-2019'!$B$1:$B$16305&amp;'[1]NBA-Data-1980-2019'!$A$1:$A$16305,'[1]NBA-Data-1980-2019'!$F$1:$F$16305,"",0)</f>
        <v/>
      </c>
      <c r="BP327" s="2" t="str" cm="1">
        <f t="array" ref="BP327">_xlfn.XLOOKUP($A327&amp;BP$5,'[1]NBA-Data-1980-2019'!$B$1:$B$16305&amp;'[1]NBA-Data-1980-2019'!$A$1:$A$16305,'[1]NBA-Data-1980-2019'!$F$1:$F$16305,"",0)</f>
        <v/>
      </c>
      <c r="BQ327" s="2" t="str" cm="1">
        <f t="array" ref="BQ327">_xlfn.XLOOKUP($A327&amp;BQ$5,'[1]NBA-Data-1980-2019'!$B$1:$B$16305&amp;'[1]NBA-Data-1980-2019'!$A$1:$A$16305,'[1]NBA-Data-1980-2019'!$F$1:$F$16305,"",0)</f>
        <v/>
      </c>
      <c r="BR327" s="2" t="str" cm="1">
        <f t="array" ref="BR327">_xlfn.XLOOKUP($A327&amp;BR$5,'[1]NBA-Data-1980-2019'!$B$1:$B$16305&amp;'[1]NBA-Data-1980-2019'!$A$1:$A$16305,'[1]NBA-Data-1980-2019'!$F$1:$F$16305,"",0)</f>
        <v/>
      </c>
      <c r="BS327" s="2" t="str" cm="1">
        <f t="array" ref="BS327">_xlfn.XLOOKUP($A327&amp;BS$5,'[1]NBA-Data-1980-2019'!$B$1:$B$16305&amp;'[1]NBA-Data-1980-2019'!$A$1:$A$16305,'[1]NBA-Data-1980-2019'!$F$1:$F$16305,"",0)</f>
        <v/>
      </c>
      <c r="BT327" s="2" t="str" cm="1">
        <f t="array" ref="BT327">_xlfn.XLOOKUP($A327&amp;BT$5,'[1]NBA-Data-1980-2019'!$B$1:$B$16305&amp;'[1]NBA-Data-1980-2019'!$A$1:$A$16305,'[1]NBA-Data-1980-2019'!$F$1:$F$16305,"",0)</f>
        <v/>
      </c>
      <c r="BU327" s="2" t="str" cm="1">
        <f t="array" ref="BU327">_xlfn.XLOOKUP($A327&amp;BU$5,'[1]NBA-Data-1980-2019'!$B$1:$B$16305&amp;'[1]NBA-Data-1980-2019'!$A$1:$A$16305,'[1]NBA-Data-1980-2019'!$F$1:$F$16305,"",0)</f>
        <v/>
      </c>
      <c r="BV327" s="2" t="str" cm="1">
        <f t="array" ref="BV327">_xlfn.XLOOKUP($A327&amp;BV$5,'[1]NBA-Data-1980-2019'!$B$1:$B$16305&amp;'[1]NBA-Data-1980-2019'!$A$1:$A$16305,'[1]NBA-Data-1980-2019'!$F$1:$F$16305,"",0)</f>
        <v/>
      </c>
      <c r="BW327" s="2" t="str" cm="1">
        <f t="array" ref="BW327">_xlfn.XLOOKUP($A327&amp;BW$5,'[1]NBA-Data-1980-2019'!$B$1:$B$16305&amp;'[1]NBA-Data-1980-2019'!$A$1:$A$16305,'[1]NBA-Data-1980-2019'!$F$1:$F$16305,"",0)</f>
        <v/>
      </c>
      <c r="BX327" s="2" t="str" cm="1">
        <f t="array" ref="BX327">_xlfn.XLOOKUP($A327&amp;BX$5,'[1]NBA-Data-1980-2019'!$B$1:$B$16305&amp;'[1]NBA-Data-1980-2019'!$A$1:$A$16305,'[1]NBA-Data-1980-2019'!$F$1:$F$16305,"",0)</f>
        <v/>
      </c>
      <c r="BY327" s="2" t="str" cm="1">
        <f t="array" ref="BY327">_xlfn.XLOOKUP($A327&amp;BY$5,'[1]NBA-Data-1980-2019'!$B$1:$B$16305&amp;'[1]NBA-Data-1980-2019'!$A$1:$A$16305,'[1]NBA-Data-1980-2019'!$F$1:$F$16305,"",0)</f>
        <v/>
      </c>
      <c r="BZ327" s="2" t="str" cm="1">
        <f t="array" ref="BZ327">_xlfn.XLOOKUP($A327&amp;BZ$5,'[1]NBA-Data-1980-2019'!$B$1:$B$16305&amp;'[1]NBA-Data-1980-2019'!$A$1:$A$16305,'[1]NBA-Data-1980-2019'!$F$1:$F$16305,"",0)</f>
        <v/>
      </c>
      <c r="CA327" s="2" t="str" cm="1">
        <f t="array" ref="CA327">_xlfn.XLOOKUP($A327&amp;CA$5,'[1]NBA-Data-1980-2019'!$B$1:$B$16305&amp;'[1]NBA-Data-1980-2019'!$A$1:$A$16305,'[1]NBA-Data-1980-2019'!$F$1:$F$16305,"",0)</f>
        <v/>
      </c>
      <c r="CB327" s="2" cm="1">
        <f t="array" ref="CB327">_xlfn.XLOOKUP($A327&amp;CB$5,'[1]NBA-Data-1980-2019'!$B$1:$B$16305&amp;'[1]NBA-Data-1980-2019'!$A$1:$A$16305,'[1]NBA-Data-1980-2019'!$F$1:$F$16305,"",0)</f>
        <v>10.4</v>
      </c>
      <c r="CC327" s="2" cm="1">
        <f t="array" ref="CC327">_xlfn.XLOOKUP($A327&amp;CC$5,'[1]NBA-Data-1980-2019'!$B$1:$B$16305&amp;'[1]NBA-Data-1980-2019'!$A$1:$A$16305,'[1]NBA-Data-1980-2019'!$F$1:$F$16305,"",0)</f>
        <v>10.199999999999999</v>
      </c>
      <c r="CD327" s="2" cm="1">
        <f t="array" ref="CD327">_xlfn.XLOOKUP($A327&amp;CD$5,'[1]NBA-Data-1980-2019'!$B$1:$B$16305&amp;'[1]NBA-Data-1980-2019'!$A$1:$A$16305,'[1]NBA-Data-1980-2019'!$F$1:$F$16305,"",0)</f>
        <v>13.7</v>
      </c>
      <c r="CE327" s="2" t="str" cm="1">
        <f t="array" ref="CE327">_xlfn.XLOOKUP($A327&amp;CE$5,'[1]NBA-Data-1980-2019'!$B$1:$B$16305&amp;'[1]NBA-Data-1980-2019'!$A$1:$A$16305,'[1]NBA-Data-1980-2019'!$F$1:$F$16305,"",0)</f>
        <v/>
      </c>
      <c r="CF327" s="2" cm="1">
        <f t="array" ref="CF327">_xlfn.XLOOKUP($A327&amp;CF$5,'[1]NBA-Data-1980-2019'!$B$1:$B$16305&amp;'[1]NBA-Data-1980-2019'!$A$1:$A$16305,'[1]NBA-Data-1980-2019'!$F$1:$F$16305,"",0)</f>
        <v>12.1</v>
      </c>
      <c r="CG327" s="2" cm="1">
        <f t="array" ref="CG327">_xlfn.XLOOKUP($A327&amp;CG$5,'[1]NBA-Data-1980-2019'!$B$1:$B$16305&amp;'[1]NBA-Data-1980-2019'!$A$1:$A$16305,'[1]NBA-Data-1980-2019'!$F$1:$F$16305,"",0)</f>
        <v>12.8</v>
      </c>
      <c r="CH327" s="2" cm="1">
        <f t="array" ref="CH327">_xlfn.XLOOKUP($A327&amp;CH$5,'[1]NBA-Data-1980-2019'!$B$1:$B$16305&amp;'[1]NBA-Data-1980-2019'!$A$1:$A$16305,'[1]NBA-Data-1980-2019'!$F$1:$F$16305,"",0)</f>
        <v>14.3</v>
      </c>
      <c r="CI327" s="2" cm="1">
        <f t="array" ref="CI327">_xlfn.XLOOKUP($A327&amp;CI$5,'[1]NBA-Data-1980-2019'!$B$1:$B$16305&amp;'[1]NBA-Data-1980-2019'!$A$1:$A$16305,'[1]NBA-Data-1980-2019'!$F$1:$F$16305,"",0)</f>
        <v>11</v>
      </c>
      <c r="CJ327" s="2" cm="1">
        <f t="array" ref="CJ327">_xlfn.XLOOKUP($A327&amp;CJ$5,'[1]NBA-Data-1980-2019'!$B$1:$B$16305&amp;'[1]NBA-Data-1980-2019'!$A$1:$A$16305,'[1]NBA-Data-1980-2019'!$F$1:$F$16305,"",0)</f>
        <v>13</v>
      </c>
      <c r="CK327" s="2" cm="1">
        <f t="array" ref="CK327">_xlfn.XLOOKUP($A327&amp;CK$5,'[1]NBA-Data-1980-2019'!$B$1:$B$16305&amp;'[1]NBA-Data-1980-2019'!$A$1:$A$16305,'[1]NBA-Data-1980-2019'!$F$1:$F$16305,"",0)</f>
        <v>14.5</v>
      </c>
      <c r="CL327" s="2" cm="1">
        <f t="array" ref="CL327">_xlfn.XLOOKUP($A327&amp;CL$5,'[1]NBA-Data-1980-2019'!$B$1:$B$16305&amp;'[1]NBA-Data-1980-2019'!$A$1:$A$16305,'[1]NBA-Data-1980-2019'!$F$1:$F$16305,"",0)</f>
        <v>12.9</v>
      </c>
      <c r="CM327" s="2" cm="1">
        <f t="array" ref="CM327">_xlfn.XLOOKUP($A327&amp;CM$5,'[1]NBA-Data-1980-2019'!$B$1:$B$16305&amp;'[1]NBA-Data-1980-2019'!$A$1:$A$16305,'[1]NBA-Data-1980-2019'!$F$1:$F$16305,"",0)</f>
        <v>13.8</v>
      </c>
      <c r="CN327" s="2" cm="1">
        <f t="array" ref="CN327">_xlfn.XLOOKUP($A327&amp;CN$5,'[1]NBA-Data-1980-2019'!$B$1:$B$16305&amp;'[1]NBA-Data-1980-2019'!$A$1:$A$16305,'[1]NBA-Data-1980-2019'!$F$1:$F$16305,"",0)</f>
        <v>10.1</v>
      </c>
      <c r="CO327" s="2" cm="1">
        <f t="array" ref="CO327">_xlfn.XLOOKUP($A327&amp;CO$5,'[1]NBA-Data-1980-2019'!$B$1:$B$16305&amp;'[1]NBA-Data-1980-2019'!$A$1:$A$16305,'[1]NBA-Data-1980-2019'!$F$1:$F$16305,"",0)</f>
        <v>11.6</v>
      </c>
      <c r="CP327" s="2" cm="1">
        <f t="array" ref="CP327">_xlfn.XLOOKUP($A327&amp;CP$5,'[1]NBA-Data-1980-2019'!$B$1:$B$16305&amp;'[1]NBA-Data-1980-2019'!$A$1:$A$16305,'[1]NBA-Data-1980-2019'!$F$1:$F$16305,"",0)</f>
        <v>11.7</v>
      </c>
      <c r="CQ327" s="2" t="str" cm="1">
        <f t="array" ref="CQ327">_xlfn.XLOOKUP($A327&amp;CQ$5,'[1]NBA-Data-1980-2019'!$B$1:$B$16305&amp;'[1]NBA-Data-1980-2019'!$A$1:$A$16305,'[1]NBA-Data-1980-2019'!$F$1:$F$16305,"",0)</f>
        <v/>
      </c>
      <c r="CR327" s="2" t="str" cm="1">
        <f t="array" ref="CR327">_xlfn.XLOOKUP($A327&amp;CR$5,'[1]NBA-Data-1980-2019'!$B$1:$B$16305&amp;'[1]NBA-Data-1980-2019'!$A$1:$A$16305,'[1]NBA-Data-1980-2019'!$F$1:$F$16305,"",0)</f>
        <v/>
      </c>
      <c r="CS327" s="2" t="str" cm="1">
        <f t="array" ref="CS327">_xlfn.XLOOKUP($A327&amp;CS$5,'[1]NBA-Data-1980-2019'!$B$1:$B$16305&amp;'[1]NBA-Data-1980-2019'!$A$1:$A$16305,'[1]NBA-Data-1980-2019'!$F$1:$F$16305,"",0)</f>
        <v/>
      </c>
      <c r="CU327" s="2">
        <f>_xlfn.XLOOKUP($A327,TEAMS!$G$1:$G$839,TEAMS!$H$1:$H$839,"",0)</f>
        <v>0</v>
      </c>
      <c r="CV327" s="2" t="str">
        <f>_xlfn.XLOOKUP($CU327,DASHBOARD!$B$22:$B$27,DASHBOARD!$C$22:$C$27,"",0)</f>
        <v/>
      </c>
      <c r="CY327" s="63">
        <f>SUMIFS('[1]NBA-Data-1980-2019'!$G$1:$G$16305,'[1]NBA-Data-1980-2019'!$B$1:$B$16305,$A327,'[1]NBA-Data-1980-2019'!$A$1:$A$16305,CY$9)</f>
        <v>0</v>
      </c>
      <c r="CZ327" s="63">
        <f>SUMIFS('[1]NBA-Data-1980-2019'!$G$1:$G$16305,'[1]NBA-Data-1980-2019'!$B$1:$B$16305,$A327,'[1]NBA-Data-1980-2019'!$A$1:$A$16305,CZ$9)</f>
        <v>0</v>
      </c>
      <c r="DA327" s="63">
        <f>SUMIFS('[1]NBA-Data-1980-2019'!$G$1:$G$16305,'[1]NBA-Data-1980-2019'!$B$1:$B$16305,$A327,'[1]NBA-Data-1980-2019'!$A$1:$A$16305,DA$9)</f>
        <v>0</v>
      </c>
      <c r="DB327" s="63">
        <f>SUMIFS('[1]NBA-Data-1980-2019'!$G$1:$G$16305,'[1]NBA-Data-1980-2019'!$B$1:$B$16305,$A327,'[1]NBA-Data-1980-2019'!$A$1:$A$16305,DB$9)</f>
        <v>0</v>
      </c>
      <c r="DC327" s="63">
        <f>SUMIFS('[1]NBA-Data-1980-2019'!$G$1:$G$16305,'[1]NBA-Data-1980-2019'!$B$1:$B$16305,$A327,'[1]NBA-Data-1980-2019'!$A$1:$A$16305,DC$9)</f>
        <v>0</v>
      </c>
      <c r="DD327" s="63">
        <f>SUMIFS('[1]NBA-Data-1980-2019'!$G$1:$G$16305,'[1]NBA-Data-1980-2019'!$B$1:$B$16305,$A327,'[1]NBA-Data-1980-2019'!$A$1:$A$16305,DD$9)</f>
        <v>0</v>
      </c>
      <c r="DE327" s="63">
        <f>SUMIFS('[1]NBA-Data-1980-2019'!$G$1:$G$16305,'[1]NBA-Data-1980-2019'!$B$1:$B$16305,$A327,'[1]NBA-Data-1980-2019'!$A$1:$A$16305,DE$9)</f>
        <v>0</v>
      </c>
      <c r="DF327" s="63">
        <f>SUMIFS('[1]NBA-Data-1980-2019'!$G$1:$G$16305,'[1]NBA-Data-1980-2019'!$B$1:$B$16305,$A327,'[1]NBA-Data-1980-2019'!$A$1:$A$16305,DF$9)</f>
        <v>0</v>
      </c>
      <c r="DG327" s="63">
        <f>SUMIFS('[1]NBA-Data-1980-2019'!$G$1:$G$16305,'[1]NBA-Data-1980-2019'!$B$1:$B$16305,$A327,'[1]NBA-Data-1980-2019'!$A$1:$A$16305,DG$9)</f>
        <v>0</v>
      </c>
      <c r="DH327" s="63">
        <f>SUMIFS('[1]NBA-Data-1980-2019'!$G$1:$G$16305,'[1]NBA-Data-1980-2019'!$B$1:$B$16305,$A327,'[1]NBA-Data-1980-2019'!$A$1:$A$16305,DH$9)</f>
        <v>0</v>
      </c>
      <c r="DI327" s="63">
        <f>SUMIFS('[1]NBA-Data-1980-2019'!$G$1:$G$16305,'[1]NBA-Data-1980-2019'!$B$1:$B$16305,$A327,'[1]NBA-Data-1980-2019'!$A$1:$A$16305,DI$9)</f>
        <v>0</v>
      </c>
      <c r="DJ327" s="63">
        <f>SUMIFS('[1]NBA-Data-1980-2019'!$G$1:$G$16305,'[1]NBA-Data-1980-2019'!$B$1:$B$16305,$A327,'[1]NBA-Data-1980-2019'!$A$1:$A$16305,DJ$9)</f>
        <v>0</v>
      </c>
      <c r="DK327" s="63">
        <f>SUMIFS('[1]NBA-Data-1980-2019'!$G$1:$G$16305,'[1]NBA-Data-1980-2019'!$B$1:$B$16305,$A327,'[1]NBA-Data-1980-2019'!$A$1:$A$16305,DK$9)</f>
        <v>0</v>
      </c>
      <c r="DL327" s="63">
        <f>SUMIFS('[1]NBA-Data-1980-2019'!$G$1:$G$16305,'[1]NBA-Data-1980-2019'!$B$1:$B$16305,$A327,'[1]NBA-Data-1980-2019'!$A$1:$A$16305,DL$9)</f>
        <v>0</v>
      </c>
      <c r="DM327" s="63">
        <f>SUMIFS('[1]NBA-Data-1980-2019'!$G$1:$G$16305,'[1]NBA-Data-1980-2019'!$B$1:$B$16305,$A327,'[1]NBA-Data-1980-2019'!$A$1:$A$16305,DM$9)</f>
        <v>3027840</v>
      </c>
      <c r="DN327" s="63">
        <f>SUMIFS('[1]NBA-Data-1980-2019'!$G$1:$G$16305,'[1]NBA-Data-1980-2019'!$B$1:$B$16305,$A327,'[1]NBA-Data-1980-2019'!$A$1:$A$16305,DN$9)</f>
        <v>3254880</v>
      </c>
      <c r="DO327" s="63">
        <f>SUMIFS('[1]NBA-Data-1980-2019'!$G$1:$G$16305,'[1]NBA-Data-1980-2019'!$B$1:$B$16305,$A327,'[1]NBA-Data-1980-2019'!$A$1:$A$16305,DO$9)</f>
        <v>3481920</v>
      </c>
      <c r="DP327" s="63">
        <f>SUMIFS('[1]NBA-Data-1980-2019'!$G$1:$G$16305,'[1]NBA-Data-1980-2019'!$B$1:$B$16305,$A327,'[1]NBA-Data-1980-2019'!$A$1:$A$16305,DP$9)</f>
        <v>0</v>
      </c>
      <c r="DQ327" s="63">
        <f>SUMIFS('[1]NBA-Data-1980-2019'!$G$1:$G$16305,'[1]NBA-Data-1980-2019'!$B$1:$B$16305,$A327,'[1]NBA-Data-1980-2019'!$A$1:$A$16305,DQ$9)</f>
        <v>370000</v>
      </c>
      <c r="DR327" s="63">
        <f>SUMIFS('[1]NBA-Data-1980-2019'!$G$1:$G$16305,'[1]NBA-Data-1980-2019'!$B$1:$B$16305,$A327,'[1]NBA-Data-1980-2019'!$A$1:$A$16305,DR$9)</f>
        <v>296695</v>
      </c>
      <c r="DS327" s="63">
        <f>SUMIFS('[1]NBA-Data-1980-2019'!$G$1:$G$16305,'[1]NBA-Data-1980-2019'!$B$1:$B$16305,$A327,'[1]NBA-Data-1980-2019'!$A$1:$A$16305,DS$9)</f>
        <v>0</v>
      </c>
      <c r="DT327" s="63">
        <f>SUMIFS('[1]NBA-Data-1980-2019'!$G$1:$G$16305,'[1]NBA-Data-1980-2019'!$B$1:$B$16305,$A327,'[1]NBA-Data-1980-2019'!$A$1:$A$16305,DT$9)</f>
        <v>3500000</v>
      </c>
      <c r="DU327" s="63">
        <f>SUMIFS('[1]NBA-Data-1980-2019'!$G$1:$G$16305,'[1]NBA-Data-1980-2019'!$B$1:$B$16305,$A327,'[1]NBA-Data-1980-2019'!$A$1:$A$16305,DU$9)</f>
        <v>768720</v>
      </c>
      <c r="DV327" s="63">
        <f>SUMIFS('[1]NBA-Data-1980-2019'!$G$1:$G$16305,'[1]NBA-Data-1980-2019'!$B$1:$B$16305,$A327,'[1]NBA-Data-1980-2019'!$A$1:$A$16305,DV$9)</f>
        <v>1272279</v>
      </c>
      <c r="DW327" s="63">
        <f>SUMIFS('[1]NBA-Data-1980-2019'!$G$1:$G$16305,'[1]NBA-Data-1980-2019'!$B$1:$B$16305,$A327,'[1]NBA-Data-1980-2019'!$A$1:$A$16305,DW$9)</f>
        <v>5305000</v>
      </c>
      <c r="DX327" s="63">
        <f>SUMIFS('[1]NBA-Data-1980-2019'!$G$1:$G$16305,'[1]NBA-Data-1980-2019'!$B$1:$B$16305,$A327,'[1]NBA-Data-1980-2019'!$A$1:$A$16305,DX$9)</f>
        <v>5543725</v>
      </c>
      <c r="DY327" s="63">
        <f>SUMIFS('[1]NBA-Data-1980-2019'!$G$1:$G$16305,'[1]NBA-Data-1980-2019'!$B$1:$B$16305,$A327,'[1]NBA-Data-1980-2019'!$A$1:$A$16305,DY$9)</f>
        <v>5782450</v>
      </c>
      <c r="DZ327" s="63">
        <f>SUMIFS('[1]NBA-Data-1980-2019'!$G$1:$G$16305,'[1]NBA-Data-1980-2019'!$B$1:$B$16305,$A327,'[1]NBA-Data-1980-2019'!$A$1:$A$16305,DZ$9)</f>
        <v>7692308</v>
      </c>
      <c r="EA327" s="63">
        <f>SUMIFS('[1]NBA-Data-1980-2019'!$G$1:$G$16305,'[1]NBA-Data-1980-2019'!$B$1:$B$16305,$A327,'[1]NBA-Data-1980-2019'!$A$1:$A$16305,EA$9)</f>
        <v>8307692</v>
      </c>
      <c r="EB327" s="63">
        <f>SUMIFS('[1]NBA-Data-1980-2019'!$G$1:$G$16305,'[1]NBA-Data-1980-2019'!$B$1:$B$16305,$A327,'[1]NBA-Data-1980-2019'!$A$1:$A$16305,EB$9)</f>
        <v>0</v>
      </c>
      <c r="EC327" s="63">
        <f>SUMIFS('[1]NBA-Data-1980-2019'!$G$1:$G$16305,'[1]NBA-Data-1980-2019'!$B$1:$B$16305,$A327,'[1]NBA-Data-1980-2019'!$A$1:$A$16305,EC$9)</f>
        <v>0</v>
      </c>
      <c r="ED327" s="63">
        <f>SUMIFS('[1]NBA-Data-1980-2019'!$G$1:$G$16305,'[1]NBA-Data-1980-2019'!$B$1:$B$16305,$A327,'[1]NBA-Data-1980-2019'!$A$1:$A$16305,ED$9)</f>
        <v>0</v>
      </c>
      <c r="EH327" s="2" t="s">
        <v>1478</v>
      </c>
    </row>
    <row r="328" spans="1:139" x14ac:dyDescent="0.2">
      <c r="A328" s="2" t="s">
        <v>863</v>
      </c>
      <c r="B328" s="2" t="str" cm="1">
        <f t="array" ref="B328">_xlfn.XLOOKUP($A328&amp;B$5,'[1]NBA-Data-1980-2019'!$B$1:$B$16305&amp;'[1]NBA-Data-1980-2019'!$A$1:$A$16305,'[1]NBA-Data-1980-2019'!$D$1:$D$16305,"",0)</f>
        <v/>
      </c>
      <c r="C328" s="2" t="str" cm="1">
        <f t="array" ref="C328">_xlfn.XLOOKUP($A328&amp;C$5,'[1]NBA-Data-1980-2019'!$B$1:$B$16305&amp;'[1]NBA-Data-1980-2019'!$A$1:$A$16305,'[1]NBA-Data-1980-2019'!$D$1:$D$16305,"",0)</f>
        <v/>
      </c>
      <c r="D328" s="2" t="str" cm="1">
        <f t="array" ref="D328">_xlfn.XLOOKUP($A328&amp;D$5,'[1]NBA-Data-1980-2019'!$B$1:$B$16305&amp;'[1]NBA-Data-1980-2019'!$A$1:$A$16305,'[1]NBA-Data-1980-2019'!$D$1:$D$16305,"",0)</f>
        <v/>
      </c>
      <c r="E328" s="2" t="str" cm="1">
        <f t="array" ref="E328">_xlfn.XLOOKUP($A328&amp;E$5,'[1]NBA-Data-1980-2019'!$B$1:$B$16305&amp;'[1]NBA-Data-1980-2019'!$A$1:$A$16305,'[1]NBA-Data-1980-2019'!$D$1:$D$16305,"",0)</f>
        <v/>
      </c>
      <c r="F328" s="2" t="str" cm="1">
        <f t="array" ref="F328">_xlfn.XLOOKUP($A328&amp;F$5,'[1]NBA-Data-1980-2019'!$B$1:$B$16305&amp;'[1]NBA-Data-1980-2019'!$A$1:$A$16305,'[1]NBA-Data-1980-2019'!$D$1:$D$16305,"",0)</f>
        <v/>
      </c>
      <c r="G328" s="2" t="str" cm="1">
        <f t="array" ref="G328">_xlfn.XLOOKUP($A328&amp;G$5,'[1]NBA-Data-1980-2019'!$B$1:$B$16305&amp;'[1]NBA-Data-1980-2019'!$A$1:$A$16305,'[1]NBA-Data-1980-2019'!$D$1:$D$16305,"",0)</f>
        <v/>
      </c>
      <c r="H328" s="2" t="str" cm="1">
        <f t="array" ref="H328">_xlfn.XLOOKUP($A328&amp;H$5,'[1]NBA-Data-1980-2019'!$B$1:$B$16305&amp;'[1]NBA-Data-1980-2019'!$A$1:$A$16305,'[1]NBA-Data-1980-2019'!$D$1:$D$16305,"",0)</f>
        <v/>
      </c>
      <c r="I328" s="2" t="str" cm="1">
        <f t="array" ref="I328">_xlfn.XLOOKUP($A328&amp;I$5,'[1]NBA-Data-1980-2019'!$B$1:$B$16305&amp;'[1]NBA-Data-1980-2019'!$A$1:$A$16305,'[1]NBA-Data-1980-2019'!$D$1:$D$16305,"",0)</f>
        <v/>
      </c>
      <c r="J328" s="2" t="str" cm="1">
        <f t="array" ref="J328">_xlfn.XLOOKUP($A328&amp;J$5,'[1]NBA-Data-1980-2019'!$B$1:$B$16305&amp;'[1]NBA-Data-1980-2019'!$A$1:$A$16305,'[1]NBA-Data-1980-2019'!$D$1:$D$16305,"",0)</f>
        <v/>
      </c>
      <c r="K328" s="2" t="str" cm="1">
        <f t="array" ref="K328">_xlfn.XLOOKUP($A328&amp;K$5,'[1]NBA-Data-1980-2019'!$B$1:$B$16305&amp;'[1]NBA-Data-1980-2019'!$A$1:$A$16305,'[1]NBA-Data-1980-2019'!$D$1:$D$16305,"",0)</f>
        <v>PHO</v>
      </c>
      <c r="L328" s="2" t="str" cm="1">
        <f t="array" ref="L328">_xlfn.XLOOKUP($A328&amp;L$5,'[1]NBA-Data-1980-2019'!$B$1:$B$16305&amp;'[1]NBA-Data-1980-2019'!$A$1:$A$16305,'[1]NBA-Data-1980-2019'!$D$1:$D$16305,"",0)</f>
        <v>PHO</v>
      </c>
      <c r="M328" s="2" t="str" cm="1">
        <f t="array" ref="M328">_xlfn.XLOOKUP($A328&amp;M$5,'[1]NBA-Data-1980-2019'!$B$1:$B$16305&amp;'[1]NBA-Data-1980-2019'!$A$1:$A$16305,'[1]NBA-Data-1980-2019'!$D$1:$D$16305,"",0)</f>
        <v>PHO</v>
      </c>
      <c r="N328" s="2" t="str" cm="1">
        <f t="array" ref="N328">_xlfn.XLOOKUP($A328&amp;N$5,'[1]NBA-Data-1980-2019'!$B$1:$B$16305&amp;'[1]NBA-Data-1980-2019'!$A$1:$A$16305,'[1]NBA-Data-1980-2019'!$D$1:$D$16305,"",0)</f>
        <v>PHO</v>
      </c>
      <c r="O328" s="2" t="str" cm="1">
        <f t="array" ref="O328">_xlfn.XLOOKUP($A328&amp;O$5,'[1]NBA-Data-1980-2019'!$B$1:$B$16305&amp;'[1]NBA-Data-1980-2019'!$A$1:$A$16305,'[1]NBA-Data-1980-2019'!$D$1:$D$16305,"",0)</f>
        <v>PHO</v>
      </c>
      <c r="P328" s="2" t="str" cm="1">
        <f t="array" ref="P328">_xlfn.XLOOKUP($A328&amp;P$5,'[1]NBA-Data-1980-2019'!$B$1:$B$16305&amp;'[1]NBA-Data-1980-2019'!$A$1:$A$16305,'[1]NBA-Data-1980-2019'!$D$1:$D$16305,"",0)</f>
        <v>PHO</v>
      </c>
      <c r="Q328" s="2" t="str" cm="1">
        <f t="array" ref="Q328">_xlfn.XLOOKUP($A328&amp;Q$5,'[1]NBA-Data-1980-2019'!$B$1:$B$16305&amp;'[1]NBA-Data-1980-2019'!$A$1:$A$16305,'[1]NBA-Data-1980-2019'!$D$1:$D$16305,"",0)</f>
        <v>PHO</v>
      </c>
      <c r="R328" s="2" t="str" cm="1">
        <f t="array" ref="R328">_xlfn.XLOOKUP($A328&amp;R$5,'[1]NBA-Data-1980-2019'!$B$1:$B$16305&amp;'[1]NBA-Data-1980-2019'!$A$1:$A$16305,'[1]NBA-Data-1980-2019'!$D$1:$D$16305,"",0)</f>
        <v>PHO</v>
      </c>
      <c r="S328" s="2" t="str" cm="1">
        <f t="array" ref="S328">_xlfn.XLOOKUP($A328&amp;S$5,'[1]NBA-Data-1980-2019'!$B$1:$B$16305&amp;'[1]NBA-Data-1980-2019'!$A$1:$A$16305,'[1]NBA-Data-1980-2019'!$D$1:$D$16305,"",0)</f>
        <v>TOT</v>
      </c>
      <c r="T328" s="2" t="str" cm="1">
        <f t="array" ref="T328">_xlfn.XLOOKUP($A328&amp;T$5,'[1]NBA-Data-1980-2019'!$B$1:$B$16305&amp;'[1]NBA-Data-1980-2019'!$A$1:$A$16305,'[1]NBA-Data-1980-2019'!$D$1:$D$16305,"",0)</f>
        <v>TOT</v>
      </c>
      <c r="U328" s="2" t="str" cm="1">
        <f t="array" ref="U328">_xlfn.XLOOKUP($A328&amp;U$5,'[1]NBA-Data-1980-2019'!$B$1:$B$16305&amp;'[1]NBA-Data-1980-2019'!$A$1:$A$16305,'[1]NBA-Data-1980-2019'!$D$1:$D$16305,"",0)</f>
        <v>DAL</v>
      </c>
      <c r="V328" s="2" t="str" cm="1">
        <f t="array" ref="V328">_xlfn.XLOOKUP($A328&amp;V$5,'[1]NBA-Data-1980-2019'!$B$1:$B$16305&amp;'[1]NBA-Data-1980-2019'!$A$1:$A$16305,'[1]NBA-Data-1980-2019'!$D$1:$D$16305,"",0)</f>
        <v>DAL</v>
      </c>
      <c r="W328" s="2" t="str" cm="1">
        <f t="array" ref="W328">_xlfn.XLOOKUP($A328&amp;W$5,'[1]NBA-Data-1980-2019'!$B$1:$B$16305&amp;'[1]NBA-Data-1980-2019'!$A$1:$A$16305,'[1]NBA-Data-1980-2019'!$D$1:$D$16305,"",0)</f>
        <v>DAL</v>
      </c>
      <c r="X328" s="2" t="str" cm="1">
        <f t="array" ref="X328">_xlfn.XLOOKUP($A328&amp;X$5,'[1]NBA-Data-1980-2019'!$B$1:$B$16305&amp;'[1]NBA-Data-1980-2019'!$A$1:$A$16305,'[1]NBA-Data-1980-2019'!$D$1:$D$16305,"",0)</f>
        <v>DAL</v>
      </c>
      <c r="Y328" s="2" t="str" cm="1">
        <f t="array" ref="Y328">_xlfn.XLOOKUP($A328&amp;Y$5,'[1]NBA-Data-1980-2019'!$B$1:$B$16305&amp;'[1]NBA-Data-1980-2019'!$A$1:$A$16305,'[1]NBA-Data-1980-2019'!$D$1:$D$16305,"",0)</f>
        <v>DAL</v>
      </c>
      <c r="Z328" s="2" t="str" cm="1">
        <f t="array" ref="Z328">_xlfn.XLOOKUP($A328&amp;Z$5,'[1]NBA-Data-1980-2019'!$B$1:$B$16305&amp;'[1]NBA-Data-1980-2019'!$A$1:$A$16305,'[1]NBA-Data-1980-2019'!$D$1:$D$16305,"",0)</f>
        <v>CLE</v>
      </c>
      <c r="AA328" s="2" t="str" cm="1">
        <f t="array" ref="AA328">_xlfn.XLOOKUP($A328&amp;AA$5,'[1]NBA-Data-1980-2019'!$B$1:$B$16305&amp;'[1]NBA-Data-1980-2019'!$A$1:$A$16305,'[1]NBA-Data-1980-2019'!$D$1:$D$16305,"",0)</f>
        <v/>
      </c>
      <c r="AB328" s="2" t="str" cm="1">
        <f t="array" ref="AB328">_xlfn.XLOOKUP($A328&amp;AB$5,'[1]NBA-Data-1980-2019'!$B$1:$B$16305&amp;'[1]NBA-Data-1980-2019'!$A$1:$A$16305,'[1]NBA-Data-1980-2019'!$D$1:$D$16305,"",0)</f>
        <v/>
      </c>
      <c r="AC328" s="2" t="str" cm="1">
        <f t="array" ref="AC328">_xlfn.XLOOKUP($A328&amp;AC$5,'[1]NBA-Data-1980-2019'!$B$1:$B$16305&amp;'[1]NBA-Data-1980-2019'!$A$1:$A$16305,'[1]NBA-Data-1980-2019'!$D$1:$D$16305,"",0)</f>
        <v/>
      </c>
      <c r="AD328" s="2" t="str" cm="1">
        <f t="array" ref="AD328">_xlfn.XLOOKUP($A328&amp;AD$5,'[1]NBA-Data-1980-2019'!$B$1:$B$16305&amp;'[1]NBA-Data-1980-2019'!$A$1:$A$16305,'[1]NBA-Data-1980-2019'!$D$1:$D$16305,"",0)</f>
        <v/>
      </c>
      <c r="AE328" s="2" t="str" cm="1">
        <f t="array" ref="AE328">_xlfn.XLOOKUP($A328&amp;AE$5,'[1]NBA-Data-1980-2019'!$B$1:$B$16305&amp;'[1]NBA-Data-1980-2019'!$A$1:$A$16305,'[1]NBA-Data-1980-2019'!$D$1:$D$16305,"",0)</f>
        <v/>
      </c>
      <c r="AF328" s="2" t="str" cm="1">
        <f t="array" ref="AF328">_xlfn.XLOOKUP($A328&amp;AF$5,'[1]NBA-Data-1980-2019'!$B$1:$B$16305&amp;'[1]NBA-Data-1980-2019'!$A$1:$A$16305,'[1]NBA-Data-1980-2019'!$D$1:$D$16305,"",0)</f>
        <v/>
      </c>
      <c r="AG328" s="2" t="str" cm="1">
        <f t="array" ref="AG328">_xlfn.XLOOKUP($A328&amp;AG$5,'[1]NBA-Data-1980-2019'!$B$1:$B$16305&amp;'[1]NBA-Data-1980-2019'!$A$1:$A$16305,'[1]NBA-Data-1980-2019'!$D$1:$D$16305,"",0)</f>
        <v/>
      </c>
      <c r="AH328" s="2" t="str" cm="1">
        <f t="array" ref="AH328">_xlfn.XLOOKUP($A328&amp;AH$5,'[1]NBA-Data-1980-2019'!$B$1:$B$16305&amp;'[1]NBA-Data-1980-2019'!$A$1:$A$16305,'[1]NBA-Data-1980-2019'!$H$1:$H$16305,"",0)</f>
        <v/>
      </c>
      <c r="AI328" s="2" t="str" cm="1">
        <f t="array" ref="AI328">_xlfn.XLOOKUP($A328&amp;AI$5,'[1]NBA-Data-1980-2019'!$B$1:$B$16305&amp;'[1]NBA-Data-1980-2019'!$A$1:$A$16305,'[1]NBA-Data-1980-2019'!$H$1:$H$16305,"",0)</f>
        <v/>
      </c>
      <c r="AJ328" s="2" t="str" cm="1">
        <f t="array" ref="AJ328">_xlfn.XLOOKUP($A328&amp;AJ$5,'[1]NBA-Data-1980-2019'!$B$1:$B$16305&amp;'[1]NBA-Data-1980-2019'!$A$1:$A$16305,'[1]NBA-Data-1980-2019'!$H$1:$H$16305,"",0)</f>
        <v/>
      </c>
      <c r="AK328" s="2" t="str" cm="1">
        <f t="array" ref="AK328">_xlfn.XLOOKUP($A328&amp;AK$5,'[1]NBA-Data-1980-2019'!$B$1:$B$16305&amp;'[1]NBA-Data-1980-2019'!$A$1:$A$16305,'[1]NBA-Data-1980-2019'!$H$1:$H$16305,"",0)</f>
        <v/>
      </c>
      <c r="AL328" s="2" t="str" cm="1">
        <f t="array" ref="AL328">_xlfn.XLOOKUP($A328&amp;AL$5,'[1]NBA-Data-1980-2019'!$B$1:$B$16305&amp;'[1]NBA-Data-1980-2019'!$A$1:$A$16305,'[1]NBA-Data-1980-2019'!$H$1:$H$16305,"",0)</f>
        <v/>
      </c>
      <c r="AM328" s="2" t="str" cm="1">
        <f t="array" ref="AM328">_xlfn.XLOOKUP($A328&amp;AM$5,'[1]NBA-Data-1980-2019'!$B$1:$B$16305&amp;'[1]NBA-Data-1980-2019'!$A$1:$A$16305,'[1]NBA-Data-1980-2019'!$H$1:$H$16305,"",0)</f>
        <v/>
      </c>
      <c r="AN328" s="2" t="str" cm="1">
        <f t="array" ref="AN328">_xlfn.XLOOKUP($A328&amp;AN$5,'[1]NBA-Data-1980-2019'!$B$1:$B$16305&amp;'[1]NBA-Data-1980-2019'!$A$1:$A$16305,'[1]NBA-Data-1980-2019'!$H$1:$H$16305,"",0)</f>
        <v/>
      </c>
      <c r="AO328" s="2" t="str" cm="1">
        <f t="array" ref="AO328">_xlfn.XLOOKUP($A328&amp;AO$5,'[1]NBA-Data-1980-2019'!$B$1:$B$16305&amp;'[1]NBA-Data-1980-2019'!$A$1:$A$16305,'[1]NBA-Data-1980-2019'!$H$1:$H$16305,"",0)</f>
        <v/>
      </c>
      <c r="AP328" s="2" t="str" cm="1">
        <f t="array" ref="AP328">_xlfn.XLOOKUP($A328&amp;AP$5,'[1]NBA-Data-1980-2019'!$B$1:$B$16305&amp;'[1]NBA-Data-1980-2019'!$A$1:$A$16305,'[1]NBA-Data-1980-2019'!$H$1:$H$16305,"",0)</f>
        <v/>
      </c>
      <c r="AQ328" s="2" cm="1">
        <f t="array" ref="AQ328">_xlfn.XLOOKUP($A328&amp;AQ$5,'[1]NBA-Data-1980-2019'!$B$1:$B$16305&amp;'[1]NBA-Data-1980-2019'!$A$1:$A$16305,'[1]NBA-Data-1980-2019'!$H$1:$H$16305,"",0)</f>
        <v>1259.7</v>
      </c>
      <c r="AR328" s="2" cm="1">
        <f t="array" ref="AR328">_xlfn.XLOOKUP($A328&amp;AR$5,'[1]NBA-Data-1980-2019'!$B$1:$B$16305&amp;'[1]NBA-Data-1980-2019'!$A$1:$A$16305,'[1]NBA-Data-1980-2019'!$H$1:$H$16305,"",0)</f>
        <v>2859.8</v>
      </c>
      <c r="AS328" s="2" cm="1">
        <f t="array" ref="AS328">_xlfn.XLOOKUP($A328&amp;AS$5,'[1]NBA-Data-1980-2019'!$B$1:$B$16305&amp;'[1]NBA-Data-1980-2019'!$A$1:$A$16305,'[1]NBA-Data-1980-2019'!$H$1:$H$16305,"",0)</f>
        <v>3110.4</v>
      </c>
      <c r="AT328" s="2" cm="1">
        <f t="array" ref="AT328">_xlfn.XLOOKUP($A328&amp;AT$5,'[1]NBA-Data-1980-2019'!$B$1:$B$16305&amp;'[1]NBA-Data-1980-2019'!$A$1:$A$16305,'[1]NBA-Data-1980-2019'!$H$1:$H$16305,"",0)</f>
        <v>3369.6</v>
      </c>
      <c r="AU328" s="2" cm="1">
        <f t="array" ref="AU328">_xlfn.XLOOKUP($A328&amp;AU$5,'[1]NBA-Data-1980-2019'!$B$1:$B$16305&amp;'[1]NBA-Data-1980-2019'!$A$1:$A$16305,'[1]NBA-Data-1980-2019'!$H$1:$H$16305,"",0)</f>
        <v>3215.3</v>
      </c>
      <c r="AV328" s="2" cm="1">
        <f t="array" ref="AV328">_xlfn.XLOOKUP($A328&amp;AV$5,'[1]NBA-Data-1980-2019'!$B$1:$B$16305&amp;'[1]NBA-Data-1980-2019'!$A$1:$A$16305,'[1]NBA-Data-1980-2019'!$H$1:$H$16305,"",0)</f>
        <v>3142.7999999999997</v>
      </c>
      <c r="AW328" s="2" cm="1">
        <f t="array" ref="AW328">_xlfn.XLOOKUP($A328&amp;AW$5,'[1]NBA-Data-1980-2019'!$B$1:$B$16305&amp;'[1]NBA-Data-1980-2019'!$A$1:$A$16305,'[1]NBA-Data-1980-2019'!$H$1:$H$16305,"",0)</f>
        <v>3264.2999999999997</v>
      </c>
      <c r="AX328" s="2" cm="1">
        <f t="array" ref="AX328">_xlfn.XLOOKUP($A328&amp;AX$5,'[1]NBA-Data-1980-2019'!$B$1:$B$16305&amp;'[1]NBA-Data-1980-2019'!$A$1:$A$16305,'[1]NBA-Data-1980-2019'!$H$1:$H$16305,"",0)</f>
        <v>3008</v>
      </c>
      <c r="AY328" s="2" cm="1">
        <f t="array" ref="AY328">_xlfn.XLOOKUP($A328&amp;AY$5,'[1]NBA-Data-1980-2019'!$B$1:$B$16305&amp;'[1]NBA-Data-1980-2019'!$A$1:$A$16305,'[1]NBA-Data-1980-2019'!$H$1:$H$16305,"",0)</f>
        <v>2312.1000000000004</v>
      </c>
      <c r="AZ328" s="2" cm="1">
        <f t="array" ref="AZ328">_xlfn.XLOOKUP($A328&amp;AZ$5,'[1]NBA-Data-1980-2019'!$B$1:$B$16305&amp;'[1]NBA-Data-1980-2019'!$A$1:$A$16305,'[1]NBA-Data-1980-2019'!$H$1:$H$16305,"",0)</f>
        <v>2470.1999999999998</v>
      </c>
      <c r="BA328" s="2" cm="1">
        <f t="array" ref="BA328">_xlfn.XLOOKUP($A328&amp;BA$5,'[1]NBA-Data-1980-2019'!$B$1:$B$16305&amp;'[1]NBA-Data-1980-2019'!$A$1:$A$16305,'[1]NBA-Data-1980-2019'!$H$1:$H$16305,"",0)</f>
        <v>2385</v>
      </c>
      <c r="BB328" s="2" cm="1">
        <f t="array" ref="BB328">_xlfn.XLOOKUP($A328&amp;BB$5,'[1]NBA-Data-1980-2019'!$B$1:$B$16305&amp;'[1]NBA-Data-1980-2019'!$A$1:$A$16305,'[1]NBA-Data-1980-2019'!$H$1:$H$16305,"",0)</f>
        <v>2256</v>
      </c>
      <c r="BC328" s="2" cm="1">
        <f t="array" ref="BC328">_xlfn.XLOOKUP($A328&amp;BC$5,'[1]NBA-Data-1980-2019'!$B$1:$B$16305&amp;'[1]NBA-Data-1980-2019'!$A$1:$A$16305,'[1]NBA-Data-1980-2019'!$H$1:$H$16305,"",0)</f>
        <v>1921.5</v>
      </c>
      <c r="BD328" s="2" cm="1">
        <f t="array" ref="BD328">_xlfn.XLOOKUP($A328&amp;BD$5,'[1]NBA-Data-1980-2019'!$B$1:$B$16305&amp;'[1]NBA-Data-1980-2019'!$A$1:$A$16305,'[1]NBA-Data-1980-2019'!$H$1:$H$16305,"",0)</f>
        <v>2010</v>
      </c>
      <c r="BE328" s="2" cm="1">
        <f t="array" ref="BE328">_xlfn.XLOOKUP($A328&amp;BE$5,'[1]NBA-Data-1980-2019'!$B$1:$B$16305&amp;'[1]NBA-Data-1980-2019'!$A$1:$A$16305,'[1]NBA-Data-1980-2019'!$H$1:$H$16305,"",0)</f>
        <v>2409.1999999999998</v>
      </c>
      <c r="BF328" s="2" cm="1">
        <f t="array" ref="BF328">_xlfn.XLOOKUP($A328&amp;BF$5,'[1]NBA-Data-1980-2019'!$B$1:$B$16305&amp;'[1]NBA-Data-1980-2019'!$A$1:$A$16305,'[1]NBA-Data-1980-2019'!$H$1:$H$16305,"",0)</f>
        <v>1100.1000000000001</v>
      </c>
      <c r="BG328" s="2" t="str" cm="1">
        <f t="array" ref="BG328">_xlfn.XLOOKUP($A328&amp;BG$5,'[1]NBA-Data-1980-2019'!$B$1:$B$16305&amp;'[1]NBA-Data-1980-2019'!$A$1:$A$16305,'[1]NBA-Data-1980-2019'!$H$1:$H$16305,"",0)</f>
        <v/>
      </c>
      <c r="BH328" s="2" t="str" cm="1">
        <f t="array" ref="BH328">_xlfn.XLOOKUP($A328&amp;BH$5,'[1]NBA-Data-1980-2019'!$B$1:$B$16305&amp;'[1]NBA-Data-1980-2019'!$A$1:$A$16305,'[1]NBA-Data-1980-2019'!$H$1:$H$16305,"",0)</f>
        <v/>
      </c>
      <c r="BI328" s="2" t="str" cm="1">
        <f t="array" ref="BI328">_xlfn.XLOOKUP($A328&amp;BI$5,'[1]NBA-Data-1980-2019'!$B$1:$B$16305&amp;'[1]NBA-Data-1980-2019'!$A$1:$A$16305,'[1]NBA-Data-1980-2019'!$H$1:$H$16305,"",0)</f>
        <v/>
      </c>
      <c r="BJ328" s="2" t="str" cm="1">
        <f t="array" ref="BJ328">_xlfn.XLOOKUP($A328&amp;BJ$5,'[1]NBA-Data-1980-2019'!$B$1:$B$16305&amp;'[1]NBA-Data-1980-2019'!$A$1:$A$16305,'[1]NBA-Data-1980-2019'!$H$1:$H$16305,"",0)</f>
        <v/>
      </c>
      <c r="BK328" s="2" t="str" cm="1">
        <f t="array" ref="BK328">_xlfn.XLOOKUP($A328&amp;BK$5,'[1]NBA-Data-1980-2019'!$B$1:$B$16305&amp;'[1]NBA-Data-1980-2019'!$A$1:$A$16305,'[1]NBA-Data-1980-2019'!$H$1:$H$16305,"",0)</f>
        <v/>
      </c>
      <c r="BL328" s="2" t="str" cm="1">
        <f t="array" ref="BL328">_xlfn.XLOOKUP($A328&amp;BL$5,'[1]NBA-Data-1980-2019'!$B$1:$B$16305&amp;'[1]NBA-Data-1980-2019'!$A$1:$A$16305,'[1]NBA-Data-1980-2019'!$H$1:$H$16305,"",0)</f>
        <v/>
      </c>
      <c r="BM328" s="2" t="str" cm="1">
        <f t="array" ref="BM328">_xlfn.XLOOKUP($A328&amp;BM$5,'[1]NBA-Data-1980-2019'!$B$1:$B$16305&amp;'[1]NBA-Data-1980-2019'!$A$1:$A$16305,'[1]NBA-Data-1980-2019'!$H$1:$H$16305,"",0)</f>
        <v/>
      </c>
      <c r="BN328" s="2" t="str" cm="1">
        <f t="array" ref="BN328">_xlfn.XLOOKUP($A328&amp;BN$5,'[1]NBA-Data-1980-2019'!$B$1:$B$16305&amp;'[1]NBA-Data-1980-2019'!$A$1:$A$16305,'[1]NBA-Data-1980-2019'!$F$1:$F$16305,"",0)</f>
        <v/>
      </c>
      <c r="BO328" s="2" t="str" cm="1">
        <f t="array" ref="BO328">_xlfn.XLOOKUP($A328&amp;BO$5,'[1]NBA-Data-1980-2019'!$B$1:$B$16305&amp;'[1]NBA-Data-1980-2019'!$A$1:$A$16305,'[1]NBA-Data-1980-2019'!$F$1:$F$16305,"",0)</f>
        <v/>
      </c>
      <c r="BP328" s="2" t="str" cm="1">
        <f t="array" ref="BP328">_xlfn.XLOOKUP($A328&amp;BP$5,'[1]NBA-Data-1980-2019'!$B$1:$B$16305&amp;'[1]NBA-Data-1980-2019'!$A$1:$A$16305,'[1]NBA-Data-1980-2019'!$F$1:$F$16305,"",0)</f>
        <v/>
      </c>
      <c r="BQ328" s="2" t="str" cm="1">
        <f t="array" ref="BQ328">_xlfn.XLOOKUP($A328&amp;BQ$5,'[1]NBA-Data-1980-2019'!$B$1:$B$16305&amp;'[1]NBA-Data-1980-2019'!$A$1:$A$16305,'[1]NBA-Data-1980-2019'!$F$1:$F$16305,"",0)</f>
        <v/>
      </c>
      <c r="BR328" s="2" t="str" cm="1">
        <f t="array" ref="BR328">_xlfn.XLOOKUP($A328&amp;BR$5,'[1]NBA-Data-1980-2019'!$B$1:$B$16305&amp;'[1]NBA-Data-1980-2019'!$A$1:$A$16305,'[1]NBA-Data-1980-2019'!$F$1:$F$16305,"",0)</f>
        <v/>
      </c>
      <c r="BS328" s="2" t="str" cm="1">
        <f t="array" ref="BS328">_xlfn.XLOOKUP($A328&amp;BS$5,'[1]NBA-Data-1980-2019'!$B$1:$B$16305&amp;'[1]NBA-Data-1980-2019'!$A$1:$A$16305,'[1]NBA-Data-1980-2019'!$F$1:$F$16305,"",0)</f>
        <v/>
      </c>
      <c r="BT328" s="2" t="str" cm="1">
        <f t="array" ref="BT328">_xlfn.XLOOKUP($A328&amp;BT$5,'[1]NBA-Data-1980-2019'!$B$1:$B$16305&amp;'[1]NBA-Data-1980-2019'!$A$1:$A$16305,'[1]NBA-Data-1980-2019'!$F$1:$F$16305,"",0)</f>
        <v/>
      </c>
      <c r="BU328" s="2" t="str" cm="1">
        <f t="array" ref="BU328">_xlfn.XLOOKUP($A328&amp;BU$5,'[1]NBA-Data-1980-2019'!$B$1:$B$16305&amp;'[1]NBA-Data-1980-2019'!$A$1:$A$16305,'[1]NBA-Data-1980-2019'!$F$1:$F$16305,"",0)</f>
        <v/>
      </c>
      <c r="BV328" s="2" t="str" cm="1">
        <f t="array" ref="BV328">_xlfn.XLOOKUP($A328&amp;BV$5,'[1]NBA-Data-1980-2019'!$B$1:$B$16305&amp;'[1]NBA-Data-1980-2019'!$A$1:$A$16305,'[1]NBA-Data-1980-2019'!$F$1:$F$16305,"",0)</f>
        <v/>
      </c>
      <c r="BW328" s="2" cm="1">
        <f t="array" ref="BW328">_xlfn.XLOOKUP($A328&amp;BW$5,'[1]NBA-Data-1980-2019'!$B$1:$B$16305&amp;'[1]NBA-Data-1980-2019'!$A$1:$A$16305,'[1]NBA-Data-1980-2019'!$F$1:$F$16305,"",0)</f>
        <v>17.100000000000001</v>
      </c>
      <c r="BX328" s="2" cm="1">
        <f t="array" ref="BX328">_xlfn.XLOOKUP($A328&amp;BX$5,'[1]NBA-Data-1980-2019'!$B$1:$B$16305&amp;'[1]NBA-Data-1980-2019'!$A$1:$A$16305,'[1]NBA-Data-1980-2019'!$F$1:$F$16305,"",0)</f>
        <v>21</v>
      </c>
      <c r="BY328" s="2" cm="1">
        <f t="array" ref="BY328">_xlfn.XLOOKUP($A328&amp;BY$5,'[1]NBA-Data-1980-2019'!$B$1:$B$16305&amp;'[1]NBA-Data-1980-2019'!$A$1:$A$16305,'[1]NBA-Data-1980-2019'!$F$1:$F$16305,"",0)</f>
        <v>19.8</v>
      </c>
      <c r="BZ328" s="2" cm="1">
        <f t="array" ref="BZ328">_xlfn.XLOOKUP($A328&amp;BZ$5,'[1]NBA-Data-1980-2019'!$B$1:$B$16305&amp;'[1]NBA-Data-1980-2019'!$A$1:$A$16305,'[1]NBA-Data-1980-2019'!$F$1:$F$16305,"",0)</f>
        <v>21.3</v>
      </c>
      <c r="CA328" s="2" cm="1">
        <f t="array" ref="CA328">_xlfn.XLOOKUP($A328&amp;CA$5,'[1]NBA-Data-1980-2019'!$B$1:$B$16305&amp;'[1]NBA-Data-1980-2019'!$A$1:$A$16305,'[1]NBA-Data-1980-2019'!$F$1:$F$16305,"",0)</f>
        <v>19.899999999999999</v>
      </c>
      <c r="CB328" s="2" cm="1">
        <f t="array" ref="CB328">_xlfn.XLOOKUP($A328&amp;CB$5,'[1]NBA-Data-1980-2019'!$B$1:$B$16305&amp;'[1]NBA-Data-1980-2019'!$A$1:$A$16305,'[1]NBA-Data-1980-2019'!$F$1:$F$16305,"",0)</f>
        <v>21.7</v>
      </c>
      <c r="CC328" s="2" cm="1">
        <f t="array" ref="CC328">_xlfn.XLOOKUP($A328&amp;CC$5,'[1]NBA-Data-1980-2019'!$B$1:$B$16305&amp;'[1]NBA-Data-1980-2019'!$A$1:$A$16305,'[1]NBA-Data-1980-2019'!$F$1:$F$16305,"",0)</f>
        <v>23.6</v>
      </c>
      <c r="CD328" s="2" cm="1">
        <f t="array" ref="CD328">_xlfn.XLOOKUP($A328&amp;CD$5,'[1]NBA-Data-1980-2019'!$B$1:$B$16305&amp;'[1]NBA-Data-1980-2019'!$A$1:$A$16305,'[1]NBA-Data-1980-2019'!$F$1:$F$16305,"",0)</f>
        <v>20.8</v>
      </c>
      <c r="CE328" s="2" cm="1">
        <f t="array" ref="CE328">_xlfn.XLOOKUP($A328&amp;CE$5,'[1]NBA-Data-1980-2019'!$B$1:$B$16305&amp;'[1]NBA-Data-1980-2019'!$A$1:$A$16305,'[1]NBA-Data-1980-2019'!$F$1:$F$16305,"",0)</f>
        <v>19.2</v>
      </c>
      <c r="CF328" s="2" cm="1">
        <f t="array" ref="CF328">_xlfn.XLOOKUP($A328&amp;CF$5,'[1]NBA-Data-1980-2019'!$B$1:$B$16305&amp;'[1]NBA-Data-1980-2019'!$A$1:$A$16305,'[1]NBA-Data-1980-2019'!$F$1:$F$16305,"",0)</f>
        <v>16</v>
      </c>
      <c r="CG328" s="2" cm="1">
        <f t="array" ref="CG328">_xlfn.XLOOKUP($A328&amp;CG$5,'[1]NBA-Data-1980-2019'!$B$1:$B$16305&amp;'[1]NBA-Data-1980-2019'!$A$1:$A$16305,'[1]NBA-Data-1980-2019'!$F$1:$F$16305,"",0)</f>
        <v>14.7</v>
      </c>
      <c r="CH328" s="2" cm="1">
        <f t="array" ref="CH328">_xlfn.XLOOKUP($A328&amp;CH$5,'[1]NBA-Data-1980-2019'!$B$1:$B$16305&amp;'[1]NBA-Data-1980-2019'!$A$1:$A$16305,'[1]NBA-Data-1980-2019'!$F$1:$F$16305,"",0)</f>
        <v>17</v>
      </c>
      <c r="CI328" s="2" cm="1">
        <f t="array" ref="CI328">_xlfn.XLOOKUP($A328&amp;CI$5,'[1]NBA-Data-1980-2019'!$B$1:$B$16305&amp;'[1]NBA-Data-1980-2019'!$A$1:$A$16305,'[1]NBA-Data-1980-2019'!$F$1:$F$16305,"",0)</f>
        <v>15</v>
      </c>
      <c r="CJ328" s="2" cm="1">
        <f t="array" ref="CJ328">_xlfn.XLOOKUP($A328&amp;CJ$5,'[1]NBA-Data-1980-2019'!$B$1:$B$16305&amp;'[1]NBA-Data-1980-2019'!$A$1:$A$16305,'[1]NBA-Data-1980-2019'!$F$1:$F$16305,"",0)</f>
        <v>18</v>
      </c>
      <c r="CK328" s="2" cm="1">
        <f t="array" ref="CK328">_xlfn.XLOOKUP($A328&amp;CK$5,'[1]NBA-Data-1980-2019'!$B$1:$B$16305&amp;'[1]NBA-Data-1980-2019'!$A$1:$A$16305,'[1]NBA-Data-1980-2019'!$F$1:$F$16305,"",0)</f>
        <v>13.7</v>
      </c>
      <c r="CL328" s="2" cm="1">
        <f t="array" ref="CL328">_xlfn.XLOOKUP($A328&amp;CL$5,'[1]NBA-Data-1980-2019'!$B$1:$B$16305&amp;'[1]NBA-Data-1980-2019'!$A$1:$A$16305,'[1]NBA-Data-1980-2019'!$F$1:$F$16305,"",0)</f>
        <v>11</v>
      </c>
      <c r="CM328" s="2" t="str" cm="1">
        <f t="array" ref="CM328">_xlfn.XLOOKUP($A328&amp;CM$5,'[1]NBA-Data-1980-2019'!$B$1:$B$16305&amp;'[1]NBA-Data-1980-2019'!$A$1:$A$16305,'[1]NBA-Data-1980-2019'!$F$1:$F$16305,"",0)</f>
        <v/>
      </c>
      <c r="CN328" s="2" t="str" cm="1">
        <f t="array" ref="CN328">_xlfn.XLOOKUP($A328&amp;CN$5,'[1]NBA-Data-1980-2019'!$B$1:$B$16305&amp;'[1]NBA-Data-1980-2019'!$A$1:$A$16305,'[1]NBA-Data-1980-2019'!$F$1:$F$16305,"",0)</f>
        <v/>
      </c>
      <c r="CO328" s="2" t="str" cm="1">
        <f t="array" ref="CO328">_xlfn.XLOOKUP($A328&amp;CO$5,'[1]NBA-Data-1980-2019'!$B$1:$B$16305&amp;'[1]NBA-Data-1980-2019'!$A$1:$A$16305,'[1]NBA-Data-1980-2019'!$F$1:$F$16305,"",0)</f>
        <v/>
      </c>
      <c r="CP328" s="2" t="str" cm="1">
        <f t="array" ref="CP328">_xlfn.XLOOKUP($A328&amp;CP$5,'[1]NBA-Data-1980-2019'!$B$1:$B$16305&amp;'[1]NBA-Data-1980-2019'!$A$1:$A$16305,'[1]NBA-Data-1980-2019'!$F$1:$F$16305,"",0)</f>
        <v/>
      </c>
      <c r="CQ328" s="2" t="str" cm="1">
        <f t="array" ref="CQ328">_xlfn.XLOOKUP($A328&amp;CQ$5,'[1]NBA-Data-1980-2019'!$B$1:$B$16305&amp;'[1]NBA-Data-1980-2019'!$A$1:$A$16305,'[1]NBA-Data-1980-2019'!$F$1:$F$16305,"",0)</f>
        <v/>
      </c>
      <c r="CR328" s="2" t="str" cm="1">
        <f t="array" ref="CR328">_xlfn.XLOOKUP($A328&amp;CR$5,'[1]NBA-Data-1980-2019'!$B$1:$B$16305&amp;'[1]NBA-Data-1980-2019'!$A$1:$A$16305,'[1]NBA-Data-1980-2019'!$F$1:$F$16305,"",0)</f>
        <v/>
      </c>
      <c r="CS328" s="2" t="str" cm="1">
        <f t="array" ref="CS328">_xlfn.XLOOKUP($A328&amp;CS$5,'[1]NBA-Data-1980-2019'!$B$1:$B$16305&amp;'[1]NBA-Data-1980-2019'!$A$1:$A$16305,'[1]NBA-Data-1980-2019'!$F$1:$F$16305,"",0)</f>
        <v/>
      </c>
      <c r="CU328" s="2" t="str">
        <f>_xlfn.XLOOKUP($A328,TEAMS!$G$1:$G$839,TEAMS!$H$1:$H$839,"",0)</f>
        <v>SF</v>
      </c>
      <c r="CV328" s="2" t="str">
        <f>_xlfn.XLOOKUP($CU328,DASHBOARD!$B$22:$B$27,DASHBOARD!$C$22:$C$27,"",0)</f>
        <v>FORWARD</v>
      </c>
      <c r="CY328" s="63">
        <f>SUMIFS('[1]NBA-Data-1980-2019'!$G$1:$G$16305,'[1]NBA-Data-1980-2019'!$B$1:$B$16305,$A328,'[1]NBA-Data-1980-2019'!$A$1:$A$16305,CY$9)</f>
        <v>0</v>
      </c>
      <c r="CZ328" s="63">
        <f>SUMIFS('[1]NBA-Data-1980-2019'!$G$1:$G$16305,'[1]NBA-Data-1980-2019'!$B$1:$B$16305,$A328,'[1]NBA-Data-1980-2019'!$A$1:$A$16305,CZ$9)</f>
        <v>0</v>
      </c>
      <c r="DA328" s="63">
        <f>SUMIFS('[1]NBA-Data-1980-2019'!$G$1:$G$16305,'[1]NBA-Data-1980-2019'!$B$1:$B$16305,$A328,'[1]NBA-Data-1980-2019'!$A$1:$A$16305,DA$9)</f>
        <v>0</v>
      </c>
      <c r="DB328" s="63">
        <f>SUMIFS('[1]NBA-Data-1980-2019'!$G$1:$G$16305,'[1]NBA-Data-1980-2019'!$B$1:$B$16305,$A328,'[1]NBA-Data-1980-2019'!$A$1:$A$16305,DB$9)</f>
        <v>0</v>
      </c>
      <c r="DC328" s="63">
        <f>SUMIFS('[1]NBA-Data-1980-2019'!$G$1:$G$16305,'[1]NBA-Data-1980-2019'!$B$1:$B$16305,$A328,'[1]NBA-Data-1980-2019'!$A$1:$A$16305,DC$9)</f>
        <v>0</v>
      </c>
      <c r="DD328" s="63">
        <f>SUMIFS('[1]NBA-Data-1980-2019'!$G$1:$G$16305,'[1]NBA-Data-1980-2019'!$B$1:$B$16305,$A328,'[1]NBA-Data-1980-2019'!$A$1:$A$16305,DD$9)</f>
        <v>0</v>
      </c>
      <c r="DE328" s="63">
        <f>SUMIFS('[1]NBA-Data-1980-2019'!$G$1:$G$16305,'[1]NBA-Data-1980-2019'!$B$1:$B$16305,$A328,'[1]NBA-Data-1980-2019'!$A$1:$A$16305,DE$9)</f>
        <v>0</v>
      </c>
      <c r="DF328" s="63">
        <f>SUMIFS('[1]NBA-Data-1980-2019'!$G$1:$G$16305,'[1]NBA-Data-1980-2019'!$B$1:$B$16305,$A328,'[1]NBA-Data-1980-2019'!$A$1:$A$16305,DF$9)</f>
        <v>0</v>
      </c>
      <c r="DG328" s="63">
        <f>SUMIFS('[1]NBA-Data-1980-2019'!$G$1:$G$16305,'[1]NBA-Data-1980-2019'!$B$1:$B$16305,$A328,'[1]NBA-Data-1980-2019'!$A$1:$A$16305,DG$9)</f>
        <v>0</v>
      </c>
      <c r="DH328" s="63">
        <f>SUMIFS('[1]NBA-Data-1980-2019'!$G$1:$G$16305,'[1]NBA-Data-1980-2019'!$B$1:$B$16305,$A328,'[1]NBA-Data-1980-2019'!$A$1:$A$16305,DH$9)</f>
        <v>0</v>
      </c>
      <c r="DI328" s="63">
        <f>SUMIFS('[1]NBA-Data-1980-2019'!$G$1:$G$16305,'[1]NBA-Data-1980-2019'!$B$1:$B$16305,$A328,'[1]NBA-Data-1980-2019'!$A$1:$A$16305,DI$9)</f>
        <v>1662240</v>
      </c>
      <c r="DJ328" s="63">
        <f>SUMIFS('[1]NBA-Data-1980-2019'!$G$1:$G$16305,'[1]NBA-Data-1980-2019'!$B$1:$B$16305,$A328,'[1]NBA-Data-1980-2019'!$A$1:$A$16305,DJ$9)</f>
        <v>1778160</v>
      </c>
      <c r="DK328" s="63">
        <f>SUMIFS('[1]NBA-Data-1980-2019'!$G$1:$G$16305,'[1]NBA-Data-1980-2019'!$B$1:$B$16305,$A328,'[1]NBA-Data-1980-2019'!$A$1:$A$16305,DK$9)</f>
        <v>2265375</v>
      </c>
      <c r="DL328" s="63">
        <f>SUMIFS('[1]NBA-Data-1980-2019'!$G$1:$G$16305,'[1]NBA-Data-1980-2019'!$B$1:$B$16305,$A328,'[1]NBA-Data-1980-2019'!$A$1:$A$16305,DL$9)</f>
        <v>10960000</v>
      </c>
      <c r="DM328" s="63">
        <f>SUMIFS('[1]NBA-Data-1980-2019'!$G$1:$G$16305,'[1]NBA-Data-1980-2019'!$B$1:$B$16305,$A328,'[1]NBA-Data-1980-2019'!$A$1:$A$16305,DM$9)</f>
        <v>12330000</v>
      </c>
      <c r="DN328" s="63">
        <f>SUMIFS('[1]NBA-Data-1980-2019'!$G$1:$G$16305,'[1]NBA-Data-1980-2019'!$B$1:$B$16305,$A328,'[1]NBA-Data-1980-2019'!$A$1:$A$16305,DN$9)</f>
        <v>0</v>
      </c>
      <c r="DO328" s="63">
        <f>SUMIFS('[1]NBA-Data-1980-2019'!$G$1:$G$16305,'[1]NBA-Data-1980-2019'!$B$1:$B$16305,$A328,'[1]NBA-Data-1980-2019'!$A$1:$A$16305,DO$9)</f>
        <v>15070000</v>
      </c>
      <c r="DP328" s="63">
        <f>SUMIFS('[1]NBA-Data-1980-2019'!$G$1:$G$16305,'[1]NBA-Data-1980-2019'!$B$1:$B$16305,$A328,'[1]NBA-Data-1980-2019'!$A$1:$A$16305,DP$9)</f>
        <v>16440000</v>
      </c>
      <c r="DQ328" s="63">
        <f>SUMIFS('[1]NBA-Data-1980-2019'!$G$1:$G$16305,'[1]NBA-Data-1980-2019'!$B$1:$B$16305,$A328,'[1]NBA-Data-1980-2019'!$A$1:$A$16305,DQ$9)</f>
        <v>17810000</v>
      </c>
      <c r="DR328" s="63">
        <f>SUMIFS('[1]NBA-Data-1980-2019'!$G$1:$G$16305,'[1]NBA-Data-1980-2019'!$B$1:$B$16305,$A328,'[1]NBA-Data-1980-2019'!$A$1:$A$16305,DR$9)</f>
        <v>6635068</v>
      </c>
      <c r="DS328" s="63">
        <f>SUMIFS('[1]NBA-Data-1980-2019'!$G$1:$G$16305,'[1]NBA-Data-1980-2019'!$B$1:$B$16305,$A328,'[1]NBA-Data-1980-2019'!$A$1:$A$16305,DS$9)</f>
        <v>7305500</v>
      </c>
      <c r="DT328" s="63">
        <f>SUMIFS('[1]NBA-Data-1980-2019'!$G$1:$G$16305,'[1]NBA-Data-1980-2019'!$B$1:$B$16305,$A328,'[1]NBA-Data-1980-2019'!$A$1:$A$16305,DT$9)</f>
        <v>8022449</v>
      </c>
      <c r="DU328" s="63">
        <f>SUMIFS('[1]NBA-Data-1980-2019'!$G$1:$G$16305,'[1]NBA-Data-1980-2019'!$B$1:$B$16305,$A328,'[1]NBA-Data-1980-2019'!$A$1:$A$16305,DU$9)</f>
        <v>8646364</v>
      </c>
      <c r="DV328" s="63">
        <f>SUMIFS('[1]NBA-Data-1980-2019'!$G$1:$G$16305,'[1]NBA-Data-1980-2019'!$B$1:$B$16305,$A328,'[1]NBA-Data-1980-2019'!$A$1:$A$16305,DV$9)</f>
        <v>9316796</v>
      </c>
      <c r="DW328" s="63">
        <f>SUMIFS('[1]NBA-Data-1980-2019'!$G$1:$G$16305,'[1]NBA-Data-1980-2019'!$B$1:$B$16305,$A328,'[1]NBA-Data-1980-2019'!$A$1:$A$16305,DW$9)</f>
        <v>1448490</v>
      </c>
      <c r="DX328" s="63">
        <f>SUMIFS('[1]NBA-Data-1980-2019'!$G$1:$G$16305,'[1]NBA-Data-1980-2019'!$B$1:$B$16305,$A328,'[1]NBA-Data-1980-2019'!$A$1:$A$16305,DX$9)</f>
        <v>0</v>
      </c>
      <c r="DY328" s="63">
        <f>SUMIFS('[1]NBA-Data-1980-2019'!$G$1:$G$16305,'[1]NBA-Data-1980-2019'!$B$1:$B$16305,$A328,'[1]NBA-Data-1980-2019'!$A$1:$A$16305,DY$9)</f>
        <v>0</v>
      </c>
      <c r="DZ328" s="63">
        <f>SUMIFS('[1]NBA-Data-1980-2019'!$G$1:$G$16305,'[1]NBA-Data-1980-2019'!$B$1:$B$16305,$A328,'[1]NBA-Data-1980-2019'!$A$1:$A$16305,DZ$9)</f>
        <v>0</v>
      </c>
      <c r="EA328" s="63">
        <f>SUMIFS('[1]NBA-Data-1980-2019'!$G$1:$G$16305,'[1]NBA-Data-1980-2019'!$B$1:$B$16305,$A328,'[1]NBA-Data-1980-2019'!$A$1:$A$16305,EA$9)</f>
        <v>0</v>
      </c>
      <c r="EB328" s="63">
        <f>SUMIFS('[1]NBA-Data-1980-2019'!$G$1:$G$16305,'[1]NBA-Data-1980-2019'!$B$1:$B$16305,$A328,'[1]NBA-Data-1980-2019'!$A$1:$A$16305,EB$9)</f>
        <v>0</v>
      </c>
      <c r="EC328" s="63">
        <f>SUMIFS('[1]NBA-Data-1980-2019'!$G$1:$G$16305,'[1]NBA-Data-1980-2019'!$B$1:$B$16305,$A328,'[1]NBA-Data-1980-2019'!$A$1:$A$16305,EC$9)</f>
        <v>0</v>
      </c>
      <c r="ED328" s="63">
        <f>SUMIFS('[1]NBA-Data-1980-2019'!$G$1:$G$16305,'[1]NBA-Data-1980-2019'!$B$1:$B$16305,$A328,'[1]NBA-Data-1980-2019'!$A$1:$A$16305,ED$9)</f>
        <v>0</v>
      </c>
      <c r="EH328" s="2" t="s">
        <v>1480</v>
      </c>
    </row>
    <row r="329" spans="1:139" x14ac:dyDescent="0.2">
      <c r="A329" s="2" t="s">
        <v>1120</v>
      </c>
      <c r="B329" s="2" t="str" cm="1">
        <f t="array" ref="B329">_xlfn.XLOOKUP($A329&amp;B$5,'[1]NBA-Data-1980-2019'!$B$1:$B$16305&amp;'[1]NBA-Data-1980-2019'!$A$1:$A$16305,'[1]NBA-Data-1980-2019'!$D$1:$D$16305,"",0)</f>
        <v>HOU</v>
      </c>
      <c r="C329" s="2" t="str" cm="1">
        <f t="array" ref="C329">_xlfn.XLOOKUP($A329&amp;C$5,'[1]NBA-Data-1980-2019'!$B$1:$B$16305&amp;'[1]NBA-Data-1980-2019'!$A$1:$A$16305,'[1]NBA-Data-1980-2019'!$D$1:$D$16305,"",0)</f>
        <v>HOU</v>
      </c>
      <c r="D329" s="2" t="str" cm="1">
        <f t="array" ref="D329">_xlfn.XLOOKUP($A329&amp;D$5,'[1]NBA-Data-1980-2019'!$B$1:$B$16305&amp;'[1]NBA-Data-1980-2019'!$A$1:$A$16305,'[1]NBA-Data-1980-2019'!$D$1:$D$16305,"",0)</f>
        <v>HOU</v>
      </c>
      <c r="E329" s="2" t="str" cm="1">
        <f t="array" ref="E329">_xlfn.XLOOKUP($A329&amp;E$5,'[1]NBA-Data-1980-2019'!$B$1:$B$16305&amp;'[1]NBA-Data-1980-2019'!$A$1:$A$16305,'[1]NBA-Data-1980-2019'!$D$1:$D$16305,"",0)</f>
        <v>SAS</v>
      </c>
      <c r="F329" s="2" t="str" cm="1">
        <f t="array" ref="F329">_xlfn.XLOOKUP($A329&amp;F$5,'[1]NBA-Data-1980-2019'!$B$1:$B$16305&amp;'[1]NBA-Data-1980-2019'!$A$1:$A$16305,'[1]NBA-Data-1980-2019'!$D$1:$D$16305,"",0)</f>
        <v>NJN</v>
      </c>
      <c r="G329" s="2" t="str" cm="1">
        <f t="array" ref="G329">_xlfn.XLOOKUP($A329&amp;G$5,'[1]NBA-Data-1980-2019'!$B$1:$B$16305&amp;'[1]NBA-Data-1980-2019'!$A$1:$A$16305,'[1]NBA-Data-1980-2019'!$D$1:$D$16305,"",0)</f>
        <v/>
      </c>
      <c r="H329" s="2" t="str" cm="1">
        <f t="array" ref="H329">_xlfn.XLOOKUP($A329&amp;H$5,'[1]NBA-Data-1980-2019'!$B$1:$B$16305&amp;'[1]NBA-Data-1980-2019'!$A$1:$A$16305,'[1]NBA-Data-1980-2019'!$D$1:$D$16305,"",0)</f>
        <v/>
      </c>
      <c r="I329" s="2" t="str" cm="1">
        <f t="array" ref="I329">_xlfn.XLOOKUP($A329&amp;I$5,'[1]NBA-Data-1980-2019'!$B$1:$B$16305&amp;'[1]NBA-Data-1980-2019'!$A$1:$A$16305,'[1]NBA-Data-1980-2019'!$D$1:$D$16305,"",0)</f>
        <v/>
      </c>
      <c r="J329" s="2" t="str" cm="1">
        <f t="array" ref="J329">_xlfn.XLOOKUP($A329&amp;J$5,'[1]NBA-Data-1980-2019'!$B$1:$B$16305&amp;'[1]NBA-Data-1980-2019'!$A$1:$A$16305,'[1]NBA-Data-1980-2019'!$D$1:$D$16305,"",0)</f>
        <v/>
      </c>
      <c r="K329" s="2" t="str" cm="1">
        <f t="array" ref="K329">_xlfn.XLOOKUP($A329&amp;K$5,'[1]NBA-Data-1980-2019'!$B$1:$B$16305&amp;'[1]NBA-Data-1980-2019'!$A$1:$A$16305,'[1]NBA-Data-1980-2019'!$D$1:$D$16305,"",0)</f>
        <v/>
      </c>
      <c r="L329" s="2" t="str" cm="1">
        <f t="array" ref="L329">_xlfn.XLOOKUP($A329&amp;L$5,'[1]NBA-Data-1980-2019'!$B$1:$B$16305&amp;'[1]NBA-Data-1980-2019'!$A$1:$A$16305,'[1]NBA-Data-1980-2019'!$D$1:$D$16305,"",0)</f>
        <v/>
      </c>
      <c r="M329" s="2" t="str" cm="1">
        <f t="array" ref="M329">_xlfn.XLOOKUP($A329&amp;M$5,'[1]NBA-Data-1980-2019'!$B$1:$B$16305&amp;'[1]NBA-Data-1980-2019'!$A$1:$A$16305,'[1]NBA-Data-1980-2019'!$D$1:$D$16305,"",0)</f>
        <v/>
      </c>
      <c r="N329" s="2" t="str" cm="1">
        <f t="array" ref="N329">_xlfn.XLOOKUP($A329&amp;N$5,'[1]NBA-Data-1980-2019'!$B$1:$B$16305&amp;'[1]NBA-Data-1980-2019'!$A$1:$A$16305,'[1]NBA-Data-1980-2019'!$D$1:$D$16305,"",0)</f>
        <v/>
      </c>
      <c r="O329" s="2" t="str" cm="1">
        <f t="array" ref="O329">_xlfn.XLOOKUP($A329&amp;O$5,'[1]NBA-Data-1980-2019'!$B$1:$B$16305&amp;'[1]NBA-Data-1980-2019'!$A$1:$A$16305,'[1]NBA-Data-1980-2019'!$D$1:$D$16305,"",0)</f>
        <v/>
      </c>
      <c r="P329" s="2" t="str" cm="1">
        <f t="array" ref="P329">_xlfn.XLOOKUP($A329&amp;P$5,'[1]NBA-Data-1980-2019'!$B$1:$B$16305&amp;'[1]NBA-Data-1980-2019'!$A$1:$A$16305,'[1]NBA-Data-1980-2019'!$D$1:$D$16305,"",0)</f>
        <v/>
      </c>
      <c r="Q329" s="2" t="str" cm="1">
        <f t="array" ref="Q329">_xlfn.XLOOKUP($A329&amp;Q$5,'[1]NBA-Data-1980-2019'!$B$1:$B$16305&amp;'[1]NBA-Data-1980-2019'!$A$1:$A$16305,'[1]NBA-Data-1980-2019'!$D$1:$D$16305,"",0)</f>
        <v/>
      </c>
      <c r="R329" s="2" t="str" cm="1">
        <f t="array" ref="R329">_xlfn.XLOOKUP($A329&amp;R$5,'[1]NBA-Data-1980-2019'!$B$1:$B$16305&amp;'[1]NBA-Data-1980-2019'!$A$1:$A$16305,'[1]NBA-Data-1980-2019'!$D$1:$D$16305,"",0)</f>
        <v/>
      </c>
      <c r="S329" s="2" t="str" cm="1">
        <f t="array" ref="S329">_xlfn.XLOOKUP($A329&amp;S$5,'[1]NBA-Data-1980-2019'!$B$1:$B$16305&amp;'[1]NBA-Data-1980-2019'!$A$1:$A$16305,'[1]NBA-Data-1980-2019'!$D$1:$D$16305,"",0)</f>
        <v/>
      </c>
      <c r="T329" s="2" t="str" cm="1">
        <f t="array" ref="T329">_xlfn.XLOOKUP($A329&amp;T$5,'[1]NBA-Data-1980-2019'!$B$1:$B$16305&amp;'[1]NBA-Data-1980-2019'!$A$1:$A$16305,'[1]NBA-Data-1980-2019'!$D$1:$D$16305,"",0)</f>
        <v/>
      </c>
      <c r="U329" s="2" t="str" cm="1">
        <f t="array" ref="U329">_xlfn.XLOOKUP($A329&amp;U$5,'[1]NBA-Data-1980-2019'!$B$1:$B$16305&amp;'[1]NBA-Data-1980-2019'!$A$1:$A$16305,'[1]NBA-Data-1980-2019'!$D$1:$D$16305,"",0)</f>
        <v/>
      </c>
      <c r="V329" s="2" t="str" cm="1">
        <f t="array" ref="V329">_xlfn.XLOOKUP($A329&amp;V$5,'[1]NBA-Data-1980-2019'!$B$1:$B$16305&amp;'[1]NBA-Data-1980-2019'!$A$1:$A$16305,'[1]NBA-Data-1980-2019'!$D$1:$D$16305,"",0)</f>
        <v/>
      </c>
      <c r="W329" s="2" t="str" cm="1">
        <f t="array" ref="W329">_xlfn.XLOOKUP($A329&amp;W$5,'[1]NBA-Data-1980-2019'!$B$1:$B$16305&amp;'[1]NBA-Data-1980-2019'!$A$1:$A$16305,'[1]NBA-Data-1980-2019'!$D$1:$D$16305,"",0)</f>
        <v/>
      </c>
      <c r="X329" s="2" t="str" cm="1">
        <f t="array" ref="X329">_xlfn.XLOOKUP($A329&amp;X$5,'[1]NBA-Data-1980-2019'!$B$1:$B$16305&amp;'[1]NBA-Data-1980-2019'!$A$1:$A$16305,'[1]NBA-Data-1980-2019'!$D$1:$D$16305,"",0)</f>
        <v/>
      </c>
      <c r="Y329" s="2" t="str" cm="1">
        <f t="array" ref="Y329">_xlfn.XLOOKUP($A329&amp;Y$5,'[1]NBA-Data-1980-2019'!$B$1:$B$16305&amp;'[1]NBA-Data-1980-2019'!$A$1:$A$16305,'[1]NBA-Data-1980-2019'!$D$1:$D$16305,"",0)</f>
        <v/>
      </c>
      <c r="Z329" s="2" t="str" cm="1">
        <f t="array" ref="Z329">_xlfn.XLOOKUP($A329&amp;Z$5,'[1]NBA-Data-1980-2019'!$B$1:$B$16305&amp;'[1]NBA-Data-1980-2019'!$A$1:$A$16305,'[1]NBA-Data-1980-2019'!$D$1:$D$16305,"",0)</f>
        <v/>
      </c>
      <c r="AA329" s="2" t="str" cm="1">
        <f t="array" ref="AA329">_xlfn.XLOOKUP($A329&amp;AA$5,'[1]NBA-Data-1980-2019'!$B$1:$B$16305&amp;'[1]NBA-Data-1980-2019'!$A$1:$A$16305,'[1]NBA-Data-1980-2019'!$D$1:$D$16305,"",0)</f>
        <v/>
      </c>
      <c r="AB329" s="2" t="str" cm="1">
        <f t="array" ref="AB329">_xlfn.XLOOKUP($A329&amp;AB$5,'[1]NBA-Data-1980-2019'!$B$1:$B$16305&amp;'[1]NBA-Data-1980-2019'!$A$1:$A$16305,'[1]NBA-Data-1980-2019'!$D$1:$D$16305,"",0)</f>
        <v/>
      </c>
      <c r="AC329" s="2" t="str" cm="1">
        <f t="array" ref="AC329">_xlfn.XLOOKUP($A329&amp;AC$5,'[1]NBA-Data-1980-2019'!$B$1:$B$16305&amp;'[1]NBA-Data-1980-2019'!$A$1:$A$16305,'[1]NBA-Data-1980-2019'!$D$1:$D$16305,"",0)</f>
        <v/>
      </c>
      <c r="AD329" s="2" t="str" cm="1">
        <f t="array" ref="AD329">_xlfn.XLOOKUP($A329&amp;AD$5,'[1]NBA-Data-1980-2019'!$B$1:$B$16305&amp;'[1]NBA-Data-1980-2019'!$A$1:$A$16305,'[1]NBA-Data-1980-2019'!$D$1:$D$16305,"",0)</f>
        <v/>
      </c>
      <c r="AE329" s="2" t="str" cm="1">
        <f t="array" ref="AE329">_xlfn.XLOOKUP($A329&amp;AE$5,'[1]NBA-Data-1980-2019'!$B$1:$B$16305&amp;'[1]NBA-Data-1980-2019'!$A$1:$A$16305,'[1]NBA-Data-1980-2019'!$D$1:$D$16305,"",0)</f>
        <v/>
      </c>
      <c r="AF329" s="2" t="str" cm="1">
        <f t="array" ref="AF329">_xlfn.XLOOKUP($A329&amp;AF$5,'[1]NBA-Data-1980-2019'!$B$1:$B$16305&amp;'[1]NBA-Data-1980-2019'!$A$1:$A$16305,'[1]NBA-Data-1980-2019'!$D$1:$D$16305,"",0)</f>
        <v/>
      </c>
      <c r="AG329" s="2" t="str" cm="1">
        <f t="array" ref="AG329">_xlfn.XLOOKUP($A329&amp;AG$5,'[1]NBA-Data-1980-2019'!$B$1:$B$16305&amp;'[1]NBA-Data-1980-2019'!$A$1:$A$16305,'[1]NBA-Data-1980-2019'!$D$1:$D$16305,"",0)</f>
        <v/>
      </c>
      <c r="AH329" s="2" cm="1">
        <f t="array" ref="AH329">_xlfn.XLOOKUP($A329&amp;AH$5,'[1]NBA-Data-1980-2019'!$B$1:$B$16305&amp;'[1]NBA-Data-1980-2019'!$A$1:$A$16305,'[1]NBA-Data-1980-2019'!$H$1:$H$16305,"",0)</f>
        <v>1853.2</v>
      </c>
      <c r="AI329" s="2" cm="1">
        <f t="array" ref="AI329">_xlfn.XLOOKUP($A329&amp;AI$5,'[1]NBA-Data-1980-2019'!$B$1:$B$16305&amp;'[1]NBA-Data-1980-2019'!$A$1:$A$16305,'[1]NBA-Data-1980-2019'!$H$1:$H$16305,"",0)</f>
        <v>1664.6000000000001</v>
      </c>
      <c r="AJ329" s="2" cm="1">
        <f t="array" ref="AJ329">_xlfn.XLOOKUP($A329&amp;AJ$5,'[1]NBA-Data-1980-2019'!$B$1:$B$16305&amp;'[1]NBA-Data-1980-2019'!$A$1:$A$16305,'[1]NBA-Data-1980-2019'!$H$1:$H$16305,"",0)</f>
        <v>868.4</v>
      </c>
      <c r="AK329" s="2" cm="1">
        <f t="array" ref="AK329">_xlfn.XLOOKUP($A329&amp;AK$5,'[1]NBA-Data-1980-2019'!$B$1:$B$16305&amp;'[1]NBA-Data-1980-2019'!$A$1:$A$16305,'[1]NBA-Data-1980-2019'!$H$1:$H$16305,"",0)</f>
        <v>736.7</v>
      </c>
      <c r="AL329" s="2" cm="1">
        <f t="array" ref="AL329">_xlfn.XLOOKUP($A329&amp;AL$5,'[1]NBA-Data-1980-2019'!$B$1:$B$16305&amp;'[1]NBA-Data-1980-2019'!$A$1:$A$16305,'[1]NBA-Data-1980-2019'!$H$1:$H$16305,"",0)</f>
        <v>830.40000000000009</v>
      </c>
      <c r="AM329" s="2" t="str" cm="1">
        <f t="array" ref="AM329">_xlfn.XLOOKUP($A329&amp;AM$5,'[1]NBA-Data-1980-2019'!$B$1:$B$16305&amp;'[1]NBA-Data-1980-2019'!$A$1:$A$16305,'[1]NBA-Data-1980-2019'!$H$1:$H$16305,"",0)</f>
        <v/>
      </c>
      <c r="AN329" s="2" t="str" cm="1">
        <f t="array" ref="AN329">_xlfn.XLOOKUP($A329&amp;AN$5,'[1]NBA-Data-1980-2019'!$B$1:$B$16305&amp;'[1]NBA-Data-1980-2019'!$A$1:$A$16305,'[1]NBA-Data-1980-2019'!$H$1:$H$16305,"",0)</f>
        <v/>
      </c>
      <c r="AO329" s="2" t="str" cm="1">
        <f t="array" ref="AO329">_xlfn.XLOOKUP($A329&amp;AO$5,'[1]NBA-Data-1980-2019'!$B$1:$B$16305&amp;'[1]NBA-Data-1980-2019'!$A$1:$A$16305,'[1]NBA-Data-1980-2019'!$H$1:$H$16305,"",0)</f>
        <v/>
      </c>
      <c r="AP329" s="2" t="str" cm="1">
        <f t="array" ref="AP329">_xlfn.XLOOKUP($A329&amp;AP$5,'[1]NBA-Data-1980-2019'!$B$1:$B$16305&amp;'[1]NBA-Data-1980-2019'!$A$1:$A$16305,'[1]NBA-Data-1980-2019'!$H$1:$H$16305,"",0)</f>
        <v/>
      </c>
      <c r="AQ329" s="2" t="str" cm="1">
        <f t="array" ref="AQ329">_xlfn.XLOOKUP($A329&amp;AQ$5,'[1]NBA-Data-1980-2019'!$B$1:$B$16305&amp;'[1]NBA-Data-1980-2019'!$A$1:$A$16305,'[1]NBA-Data-1980-2019'!$H$1:$H$16305,"",0)</f>
        <v/>
      </c>
      <c r="AR329" s="2" t="str" cm="1">
        <f t="array" ref="AR329">_xlfn.XLOOKUP($A329&amp;AR$5,'[1]NBA-Data-1980-2019'!$B$1:$B$16305&amp;'[1]NBA-Data-1980-2019'!$A$1:$A$16305,'[1]NBA-Data-1980-2019'!$H$1:$H$16305,"",0)</f>
        <v/>
      </c>
      <c r="AS329" s="2" t="str" cm="1">
        <f t="array" ref="AS329">_xlfn.XLOOKUP($A329&amp;AS$5,'[1]NBA-Data-1980-2019'!$B$1:$B$16305&amp;'[1]NBA-Data-1980-2019'!$A$1:$A$16305,'[1]NBA-Data-1980-2019'!$H$1:$H$16305,"",0)</f>
        <v/>
      </c>
      <c r="AT329" s="2" t="str" cm="1">
        <f t="array" ref="AT329">_xlfn.XLOOKUP($A329&amp;AT$5,'[1]NBA-Data-1980-2019'!$B$1:$B$16305&amp;'[1]NBA-Data-1980-2019'!$A$1:$A$16305,'[1]NBA-Data-1980-2019'!$H$1:$H$16305,"",0)</f>
        <v/>
      </c>
      <c r="AU329" s="2" t="str" cm="1">
        <f t="array" ref="AU329">_xlfn.XLOOKUP($A329&amp;AU$5,'[1]NBA-Data-1980-2019'!$B$1:$B$16305&amp;'[1]NBA-Data-1980-2019'!$A$1:$A$16305,'[1]NBA-Data-1980-2019'!$H$1:$H$16305,"",0)</f>
        <v/>
      </c>
      <c r="AV329" s="2" t="str" cm="1">
        <f t="array" ref="AV329">_xlfn.XLOOKUP($A329&amp;AV$5,'[1]NBA-Data-1980-2019'!$B$1:$B$16305&amp;'[1]NBA-Data-1980-2019'!$A$1:$A$16305,'[1]NBA-Data-1980-2019'!$H$1:$H$16305,"",0)</f>
        <v/>
      </c>
      <c r="AW329" s="2" t="str" cm="1">
        <f t="array" ref="AW329">_xlfn.XLOOKUP($A329&amp;AW$5,'[1]NBA-Data-1980-2019'!$B$1:$B$16305&amp;'[1]NBA-Data-1980-2019'!$A$1:$A$16305,'[1]NBA-Data-1980-2019'!$H$1:$H$16305,"",0)</f>
        <v/>
      </c>
      <c r="AX329" s="2" t="str" cm="1">
        <f t="array" ref="AX329">_xlfn.XLOOKUP($A329&amp;AX$5,'[1]NBA-Data-1980-2019'!$B$1:$B$16305&amp;'[1]NBA-Data-1980-2019'!$A$1:$A$16305,'[1]NBA-Data-1980-2019'!$H$1:$H$16305,"",0)</f>
        <v/>
      </c>
      <c r="AY329" s="2" t="str" cm="1">
        <f t="array" ref="AY329">_xlfn.XLOOKUP($A329&amp;AY$5,'[1]NBA-Data-1980-2019'!$B$1:$B$16305&amp;'[1]NBA-Data-1980-2019'!$A$1:$A$16305,'[1]NBA-Data-1980-2019'!$H$1:$H$16305,"",0)</f>
        <v/>
      </c>
      <c r="AZ329" s="2" t="str" cm="1">
        <f t="array" ref="AZ329">_xlfn.XLOOKUP($A329&amp;AZ$5,'[1]NBA-Data-1980-2019'!$B$1:$B$16305&amp;'[1]NBA-Data-1980-2019'!$A$1:$A$16305,'[1]NBA-Data-1980-2019'!$H$1:$H$16305,"",0)</f>
        <v/>
      </c>
      <c r="BA329" s="2" t="str" cm="1">
        <f t="array" ref="BA329">_xlfn.XLOOKUP($A329&amp;BA$5,'[1]NBA-Data-1980-2019'!$B$1:$B$16305&amp;'[1]NBA-Data-1980-2019'!$A$1:$A$16305,'[1]NBA-Data-1980-2019'!$H$1:$H$16305,"",0)</f>
        <v/>
      </c>
      <c r="BB329" s="2" t="str" cm="1">
        <f t="array" ref="BB329">_xlfn.XLOOKUP($A329&amp;BB$5,'[1]NBA-Data-1980-2019'!$B$1:$B$16305&amp;'[1]NBA-Data-1980-2019'!$A$1:$A$16305,'[1]NBA-Data-1980-2019'!$H$1:$H$16305,"",0)</f>
        <v/>
      </c>
      <c r="BC329" s="2" t="str" cm="1">
        <f t="array" ref="BC329">_xlfn.XLOOKUP($A329&amp;BC$5,'[1]NBA-Data-1980-2019'!$B$1:$B$16305&amp;'[1]NBA-Data-1980-2019'!$A$1:$A$16305,'[1]NBA-Data-1980-2019'!$H$1:$H$16305,"",0)</f>
        <v/>
      </c>
      <c r="BD329" s="2" t="str" cm="1">
        <f t="array" ref="BD329">_xlfn.XLOOKUP($A329&amp;BD$5,'[1]NBA-Data-1980-2019'!$B$1:$B$16305&amp;'[1]NBA-Data-1980-2019'!$A$1:$A$16305,'[1]NBA-Data-1980-2019'!$H$1:$H$16305,"",0)</f>
        <v/>
      </c>
      <c r="BE329" s="2" t="str" cm="1">
        <f t="array" ref="BE329">_xlfn.XLOOKUP($A329&amp;BE$5,'[1]NBA-Data-1980-2019'!$B$1:$B$16305&amp;'[1]NBA-Data-1980-2019'!$A$1:$A$16305,'[1]NBA-Data-1980-2019'!$H$1:$H$16305,"",0)</f>
        <v/>
      </c>
      <c r="BF329" s="2" t="str" cm="1">
        <f t="array" ref="BF329">_xlfn.XLOOKUP($A329&amp;BF$5,'[1]NBA-Data-1980-2019'!$B$1:$B$16305&amp;'[1]NBA-Data-1980-2019'!$A$1:$A$16305,'[1]NBA-Data-1980-2019'!$H$1:$H$16305,"",0)</f>
        <v/>
      </c>
      <c r="BG329" s="2" t="str" cm="1">
        <f t="array" ref="BG329">_xlfn.XLOOKUP($A329&amp;BG$5,'[1]NBA-Data-1980-2019'!$B$1:$B$16305&amp;'[1]NBA-Data-1980-2019'!$A$1:$A$16305,'[1]NBA-Data-1980-2019'!$H$1:$H$16305,"",0)</f>
        <v/>
      </c>
      <c r="BH329" s="2" t="str" cm="1">
        <f t="array" ref="BH329">_xlfn.XLOOKUP($A329&amp;BH$5,'[1]NBA-Data-1980-2019'!$B$1:$B$16305&amp;'[1]NBA-Data-1980-2019'!$A$1:$A$16305,'[1]NBA-Data-1980-2019'!$H$1:$H$16305,"",0)</f>
        <v/>
      </c>
      <c r="BI329" s="2" t="str" cm="1">
        <f t="array" ref="BI329">_xlfn.XLOOKUP($A329&amp;BI$5,'[1]NBA-Data-1980-2019'!$B$1:$B$16305&amp;'[1]NBA-Data-1980-2019'!$A$1:$A$16305,'[1]NBA-Data-1980-2019'!$H$1:$H$16305,"",0)</f>
        <v/>
      </c>
      <c r="BJ329" s="2" t="str" cm="1">
        <f t="array" ref="BJ329">_xlfn.XLOOKUP($A329&amp;BJ$5,'[1]NBA-Data-1980-2019'!$B$1:$B$16305&amp;'[1]NBA-Data-1980-2019'!$A$1:$A$16305,'[1]NBA-Data-1980-2019'!$H$1:$H$16305,"",0)</f>
        <v/>
      </c>
      <c r="BK329" s="2" t="str" cm="1">
        <f t="array" ref="BK329">_xlfn.XLOOKUP($A329&amp;BK$5,'[1]NBA-Data-1980-2019'!$B$1:$B$16305&amp;'[1]NBA-Data-1980-2019'!$A$1:$A$16305,'[1]NBA-Data-1980-2019'!$H$1:$H$16305,"",0)</f>
        <v/>
      </c>
      <c r="BL329" s="2" t="str" cm="1">
        <f t="array" ref="BL329">_xlfn.XLOOKUP($A329&amp;BL$5,'[1]NBA-Data-1980-2019'!$B$1:$B$16305&amp;'[1]NBA-Data-1980-2019'!$A$1:$A$16305,'[1]NBA-Data-1980-2019'!$H$1:$H$16305,"",0)</f>
        <v/>
      </c>
      <c r="BM329" s="2" t="str" cm="1">
        <f t="array" ref="BM329">_xlfn.XLOOKUP($A329&amp;BM$5,'[1]NBA-Data-1980-2019'!$B$1:$B$16305&amp;'[1]NBA-Data-1980-2019'!$A$1:$A$16305,'[1]NBA-Data-1980-2019'!$H$1:$H$16305,"",0)</f>
        <v/>
      </c>
      <c r="BN329" s="2" cm="1">
        <f t="array" ref="BN329">_xlfn.XLOOKUP($A329&amp;BN$5,'[1]NBA-Data-1980-2019'!$B$1:$B$16305&amp;'[1]NBA-Data-1980-2019'!$A$1:$A$16305,'[1]NBA-Data-1980-2019'!$F$1:$F$16305,"",0)</f>
        <v>16.100000000000001</v>
      </c>
      <c r="BO329" s="2" cm="1">
        <f t="array" ref="BO329">_xlfn.XLOOKUP($A329&amp;BO$5,'[1]NBA-Data-1980-2019'!$B$1:$B$16305&amp;'[1]NBA-Data-1980-2019'!$A$1:$A$16305,'[1]NBA-Data-1980-2019'!$F$1:$F$16305,"",0)</f>
        <v>12.1</v>
      </c>
      <c r="BP329" s="2" cm="1">
        <f t="array" ref="BP329">_xlfn.XLOOKUP($A329&amp;BP$5,'[1]NBA-Data-1980-2019'!$B$1:$B$16305&amp;'[1]NBA-Data-1980-2019'!$A$1:$A$16305,'[1]NBA-Data-1980-2019'!$F$1:$F$16305,"",0)</f>
        <v>12.1</v>
      </c>
      <c r="BQ329" s="2" cm="1">
        <f t="array" ref="BQ329">_xlfn.XLOOKUP($A329&amp;BQ$5,'[1]NBA-Data-1980-2019'!$B$1:$B$16305&amp;'[1]NBA-Data-1980-2019'!$A$1:$A$16305,'[1]NBA-Data-1980-2019'!$F$1:$F$16305,"",0)</f>
        <v>6</v>
      </c>
      <c r="BR329" s="2" cm="1">
        <f t="array" ref="BR329">_xlfn.XLOOKUP($A329&amp;BR$5,'[1]NBA-Data-1980-2019'!$B$1:$B$16305&amp;'[1]NBA-Data-1980-2019'!$A$1:$A$16305,'[1]NBA-Data-1980-2019'!$F$1:$F$16305,"",0)</f>
        <v>6.3</v>
      </c>
      <c r="BS329" s="2" t="str" cm="1">
        <f t="array" ref="BS329">_xlfn.XLOOKUP($A329&amp;BS$5,'[1]NBA-Data-1980-2019'!$B$1:$B$16305&amp;'[1]NBA-Data-1980-2019'!$A$1:$A$16305,'[1]NBA-Data-1980-2019'!$F$1:$F$16305,"",0)</f>
        <v/>
      </c>
      <c r="BT329" s="2" t="str" cm="1">
        <f t="array" ref="BT329">_xlfn.XLOOKUP($A329&amp;BT$5,'[1]NBA-Data-1980-2019'!$B$1:$B$16305&amp;'[1]NBA-Data-1980-2019'!$A$1:$A$16305,'[1]NBA-Data-1980-2019'!$F$1:$F$16305,"",0)</f>
        <v/>
      </c>
      <c r="BU329" s="2" t="str" cm="1">
        <f t="array" ref="BU329">_xlfn.XLOOKUP($A329&amp;BU$5,'[1]NBA-Data-1980-2019'!$B$1:$B$16305&amp;'[1]NBA-Data-1980-2019'!$A$1:$A$16305,'[1]NBA-Data-1980-2019'!$F$1:$F$16305,"",0)</f>
        <v/>
      </c>
      <c r="BV329" s="2" t="str" cm="1">
        <f t="array" ref="BV329">_xlfn.XLOOKUP($A329&amp;BV$5,'[1]NBA-Data-1980-2019'!$B$1:$B$16305&amp;'[1]NBA-Data-1980-2019'!$A$1:$A$16305,'[1]NBA-Data-1980-2019'!$F$1:$F$16305,"",0)</f>
        <v/>
      </c>
      <c r="BW329" s="2" t="str" cm="1">
        <f t="array" ref="BW329">_xlfn.XLOOKUP($A329&amp;BW$5,'[1]NBA-Data-1980-2019'!$B$1:$B$16305&amp;'[1]NBA-Data-1980-2019'!$A$1:$A$16305,'[1]NBA-Data-1980-2019'!$F$1:$F$16305,"",0)</f>
        <v/>
      </c>
      <c r="BX329" s="2" t="str" cm="1">
        <f t="array" ref="BX329">_xlfn.XLOOKUP($A329&amp;BX$5,'[1]NBA-Data-1980-2019'!$B$1:$B$16305&amp;'[1]NBA-Data-1980-2019'!$A$1:$A$16305,'[1]NBA-Data-1980-2019'!$F$1:$F$16305,"",0)</f>
        <v/>
      </c>
      <c r="BY329" s="2" t="str" cm="1">
        <f t="array" ref="BY329">_xlfn.XLOOKUP($A329&amp;BY$5,'[1]NBA-Data-1980-2019'!$B$1:$B$16305&amp;'[1]NBA-Data-1980-2019'!$A$1:$A$16305,'[1]NBA-Data-1980-2019'!$F$1:$F$16305,"",0)</f>
        <v/>
      </c>
      <c r="BZ329" s="2" t="str" cm="1">
        <f t="array" ref="BZ329">_xlfn.XLOOKUP($A329&amp;BZ$5,'[1]NBA-Data-1980-2019'!$B$1:$B$16305&amp;'[1]NBA-Data-1980-2019'!$A$1:$A$16305,'[1]NBA-Data-1980-2019'!$F$1:$F$16305,"",0)</f>
        <v/>
      </c>
      <c r="CA329" s="2" t="str" cm="1">
        <f t="array" ref="CA329">_xlfn.XLOOKUP($A329&amp;CA$5,'[1]NBA-Data-1980-2019'!$B$1:$B$16305&amp;'[1]NBA-Data-1980-2019'!$A$1:$A$16305,'[1]NBA-Data-1980-2019'!$F$1:$F$16305,"",0)</f>
        <v/>
      </c>
      <c r="CB329" s="2" t="str" cm="1">
        <f t="array" ref="CB329">_xlfn.XLOOKUP($A329&amp;CB$5,'[1]NBA-Data-1980-2019'!$B$1:$B$16305&amp;'[1]NBA-Data-1980-2019'!$A$1:$A$16305,'[1]NBA-Data-1980-2019'!$F$1:$F$16305,"",0)</f>
        <v/>
      </c>
      <c r="CC329" s="2" t="str" cm="1">
        <f t="array" ref="CC329">_xlfn.XLOOKUP($A329&amp;CC$5,'[1]NBA-Data-1980-2019'!$B$1:$B$16305&amp;'[1]NBA-Data-1980-2019'!$A$1:$A$16305,'[1]NBA-Data-1980-2019'!$F$1:$F$16305,"",0)</f>
        <v/>
      </c>
      <c r="CD329" s="2" t="str" cm="1">
        <f t="array" ref="CD329">_xlfn.XLOOKUP($A329&amp;CD$5,'[1]NBA-Data-1980-2019'!$B$1:$B$16305&amp;'[1]NBA-Data-1980-2019'!$A$1:$A$16305,'[1]NBA-Data-1980-2019'!$F$1:$F$16305,"",0)</f>
        <v/>
      </c>
      <c r="CE329" s="2" t="str" cm="1">
        <f t="array" ref="CE329">_xlfn.XLOOKUP($A329&amp;CE$5,'[1]NBA-Data-1980-2019'!$B$1:$B$16305&amp;'[1]NBA-Data-1980-2019'!$A$1:$A$16305,'[1]NBA-Data-1980-2019'!$F$1:$F$16305,"",0)</f>
        <v/>
      </c>
      <c r="CF329" s="2" t="str" cm="1">
        <f t="array" ref="CF329">_xlfn.XLOOKUP($A329&amp;CF$5,'[1]NBA-Data-1980-2019'!$B$1:$B$16305&amp;'[1]NBA-Data-1980-2019'!$A$1:$A$16305,'[1]NBA-Data-1980-2019'!$F$1:$F$16305,"",0)</f>
        <v/>
      </c>
      <c r="CG329" s="2" t="str" cm="1">
        <f t="array" ref="CG329">_xlfn.XLOOKUP($A329&amp;CG$5,'[1]NBA-Data-1980-2019'!$B$1:$B$16305&amp;'[1]NBA-Data-1980-2019'!$A$1:$A$16305,'[1]NBA-Data-1980-2019'!$F$1:$F$16305,"",0)</f>
        <v/>
      </c>
      <c r="CH329" s="2" t="str" cm="1">
        <f t="array" ref="CH329">_xlfn.XLOOKUP($A329&amp;CH$5,'[1]NBA-Data-1980-2019'!$B$1:$B$16305&amp;'[1]NBA-Data-1980-2019'!$A$1:$A$16305,'[1]NBA-Data-1980-2019'!$F$1:$F$16305,"",0)</f>
        <v/>
      </c>
      <c r="CI329" s="2" t="str" cm="1">
        <f t="array" ref="CI329">_xlfn.XLOOKUP($A329&amp;CI$5,'[1]NBA-Data-1980-2019'!$B$1:$B$16305&amp;'[1]NBA-Data-1980-2019'!$A$1:$A$16305,'[1]NBA-Data-1980-2019'!$F$1:$F$16305,"",0)</f>
        <v/>
      </c>
      <c r="CJ329" s="2" t="str" cm="1">
        <f t="array" ref="CJ329">_xlfn.XLOOKUP($A329&amp;CJ$5,'[1]NBA-Data-1980-2019'!$B$1:$B$16305&amp;'[1]NBA-Data-1980-2019'!$A$1:$A$16305,'[1]NBA-Data-1980-2019'!$F$1:$F$16305,"",0)</f>
        <v/>
      </c>
      <c r="CK329" s="2" t="str" cm="1">
        <f t="array" ref="CK329">_xlfn.XLOOKUP($A329&amp;CK$5,'[1]NBA-Data-1980-2019'!$B$1:$B$16305&amp;'[1]NBA-Data-1980-2019'!$A$1:$A$16305,'[1]NBA-Data-1980-2019'!$F$1:$F$16305,"",0)</f>
        <v/>
      </c>
      <c r="CL329" s="2" t="str" cm="1">
        <f t="array" ref="CL329">_xlfn.XLOOKUP($A329&amp;CL$5,'[1]NBA-Data-1980-2019'!$B$1:$B$16305&amp;'[1]NBA-Data-1980-2019'!$A$1:$A$16305,'[1]NBA-Data-1980-2019'!$F$1:$F$16305,"",0)</f>
        <v/>
      </c>
      <c r="CM329" s="2" t="str" cm="1">
        <f t="array" ref="CM329">_xlfn.XLOOKUP($A329&amp;CM$5,'[1]NBA-Data-1980-2019'!$B$1:$B$16305&amp;'[1]NBA-Data-1980-2019'!$A$1:$A$16305,'[1]NBA-Data-1980-2019'!$F$1:$F$16305,"",0)</f>
        <v/>
      </c>
      <c r="CN329" s="2" t="str" cm="1">
        <f t="array" ref="CN329">_xlfn.XLOOKUP($A329&amp;CN$5,'[1]NBA-Data-1980-2019'!$B$1:$B$16305&amp;'[1]NBA-Data-1980-2019'!$A$1:$A$16305,'[1]NBA-Data-1980-2019'!$F$1:$F$16305,"",0)</f>
        <v/>
      </c>
      <c r="CO329" s="2" t="str" cm="1">
        <f t="array" ref="CO329">_xlfn.XLOOKUP($A329&amp;CO$5,'[1]NBA-Data-1980-2019'!$B$1:$B$16305&amp;'[1]NBA-Data-1980-2019'!$A$1:$A$16305,'[1]NBA-Data-1980-2019'!$F$1:$F$16305,"",0)</f>
        <v/>
      </c>
      <c r="CP329" s="2" t="str" cm="1">
        <f t="array" ref="CP329">_xlfn.XLOOKUP($A329&amp;CP$5,'[1]NBA-Data-1980-2019'!$B$1:$B$16305&amp;'[1]NBA-Data-1980-2019'!$A$1:$A$16305,'[1]NBA-Data-1980-2019'!$F$1:$F$16305,"",0)</f>
        <v/>
      </c>
      <c r="CQ329" s="2" t="str" cm="1">
        <f t="array" ref="CQ329">_xlfn.XLOOKUP($A329&amp;CQ$5,'[1]NBA-Data-1980-2019'!$B$1:$B$16305&amp;'[1]NBA-Data-1980-2019'!$A$1:$A$16305,'[1]NBA-Data-1980-2019'!$F$1:$F$16305,"",0)</f>
        <v/>
      </c>
      <c r="CR329" s="2" t="str" cm="1">
        <f t="array" ref="CR329">_xlfn.XLOOKUP($A329&amp;CR$5,'[1]NBA-Data-1980-2019'!$B$1:$B$16305&amp;'[1]NBA-Data-1980-2019'!$A$1:$A$16305,'[1]NBA-Data-1980-2019'!$F$1:$F$16305,"",0)</f>
        <v/>
      </c>
      <c r="CS329" s="2" t="str" cm="1">
        <f t="array" ref="CS329">_xlfn.XLOOKUP($A329&amp;CS$5,'[1]NBA-Data-1980-2019'!$B$1:$B$16305&amp;'[1]NBA-Data-1980-2019'!$A$1:$A$16305,'[1]NBA-Data-1980-2019'!$F$1:$F$16305,"",0)</f>
        <v/>
      </c>
      <c r="CU329" s="2">
        <f>_xlfn.XLOOKUP($A329,TEAMS!$G$1:$G$839,TEAMS!$H$1:$H$839,"",0)</f>
        <v>0</v>
      </c>
      <c r="CV329" s="2" t="str">
        <f>_xlfn.XLOOKUP($CU329,DASHBOARD!$B$22:$B$27,DASHBOARD!$C$22:$C$27,"",0)</f>
        <v/>
      </c>
      <c r="CY329" s="63">
        <f>SUMIFS('[1]NBA-Data-1980-2019'!$G$1:$G$16305,'[1]NBA-Data-1980-2019'!$B$1:$B$16305,$A329,'[1]NBA-Data-1980-2019'!$A$1:$A$16305,CY$9)</f>
        <v>1400000</v>
      </c>
      <c r="CZ329" s="63">
        <f>SUMIFS('[1]NBA-Data-1980-2019'!$G$1:$G$16305,'[1]NBA-Data-1980-2019'!$B$1:$B$16305,$A329,'[1]NBA-Data-1980-2019'!$A$1:$A$16305,CZ$9)</f>
        <v>1500000</v>
      </c>
      <c r="DA329" s="63">
        <f>SUMIFS('[1]NBA-Data-1980-2019'!$G$1:$G$16305,'[1]NBA-Data-1980-2019'!$B$1:$B$16305,$A329,'[1]NBA-Data-1980-2019'!$A$1:$A$16305,DA$9)</f>
        <v>0</v>
      </c>
      <c r="DB329" s="63">
        <f>SUMIFS('[1]NBA-Data-1980-2019'!$G$1:$G$16305,'[1]NBA-Data-1980-2019'!$B$1:$B$16305,$A329,'[1]NBA-Data-1980-2019'!$A$1:$A$16305,DB$9)</f>
        <v>1700000</v>
      </c>
      <c r="DC329" s="63">
        <f>SUMIFS('[1]NBA-Data-1980-2019'!$G$1:$G$16305,'[1]NBA-Data-1980-2019'!$B$1:$B$16305,$A329,'[1]NBA-Data-1980-2019'!$A$1:$A$16305,DC$9)</f>
        <v>0</v>
      </c>
      <c r="DD329" s="63">
        <f>SUMIFS('[1]NBA-Data-1980-2019'!$G$1:$G$16305,'[1]NBA-Data-1980-2019'!$B$1:$B$16305,$A329,'[1]NBA-Data-1980-2019'!$A$1:$A$16305,DD$9)</f>
        <v>0</v>
      </c>
      <c r="DE329" s="63">
        <f>SUMIFS('[1]NBA-Data-1980-2019'!$G$1:$G$16305,'[1]NBA-Data-1980-2019'!$B$1:$B$16305,$A329,'[1]NBA-Data-1980-2019'!$A$1:$A$16305,DE$9)</f>
        <v>0</v>
      </c>
      <c r="DF329" s="63">
        <f>SUMIFS('[1]NBA-Data-1980-2019'!$G$1:$G$16305,'[1]NBA-Data-1980-2019'!$B$1:$B$16305,$A329,'[1]NBA-Data-1980-2019'!$A$1:$A$16305,DF$9)</f>
        <v>0</v>
      </c>
      <c r="DG329" s="63">
        <f>SUMIFS('[1]NBA-Data-1980-2019'!$G$1:$G$16305,'[1]NBA-Data-1980-2019'!$B$1:$B$16305,$A329,'[1]NBA-Data-1980-2019'!$A$1:$A$16305,DG$9)</f>
        <v>0</v>
      </c>
      <c r="DH329" s="63">
        <f>SUMIFS('[1]NBA-Data-1980-2019'!$G$1:$G$16305,'[1]NBA-Data-1980-2019'!$B$1:$B$16305,$A329,'[1]NBA-Data-1980-2019'!$A$1:$A$16305,DH$9)</f>
        <v>0</v>
      </c>
      <c r="DI329" s="63">
        <f>SUMIFS('[1]NBA-Data-1980-2019'!$G$1:$G$16305,'[1]NBA-Data-1980-2019'!$B$1:$B$16305,$A329,'[1]NBA-Data-1980-2019'!$A$1:$A$16305,DI$9)</f>
        <v>0</v>
      </c>
      <c r="DJ329" s="63">
        <f>SUMIFS('[1]NBA-Data-1980-2019'!$G$1:$G$16305,'[1]NBA-Data-1980-2019'!$B$1:$B$16305,$A329,'[1]NBA-Data-1980-2019'!$A$1:$A$16305,DJ$9)</f>
        <v>0</v>
      </c>
      <c r="DK329" s="63">
        <f>SUMIFS('[1]NBA-Data-1980-2019'!$G$1:$G$16305,'[1]NBA-Data-1980-2019'!$B$1:$B$16305,$A329,'[1]NBA-Data-1980-2019'!$A$1:$A$16305,DK$9)</f>
        <v>0</v>
      </c>
      <c r="DL329" s="63">
        <f>SUMIFS('[1]NBA-Data-1980-2019'!$G$1:$G$16305,'[1]NBA-Data-1980-2019'!$B$1:$B$16305,$A329,'[1]NBA-Data-1980-2019'!$A$1:$A$16305,DL$9)</f>
        <v>0</v>
      </c>
      <c r="DM329" s="63">
        <f>SUMIFS('[1]NBA-Data-1980-2019'!$G$1:$G$16305,'[1]NBA-Data-1980-2019'!$B$1:$B$16305,$A329,'[1]NBA-Data-1980-2019'!$A$1:$A$16305,DM$9)</f>
        <v>0</v>
      </c>
      <c r="DN329" s="63">
        <f>SUMIFS('[1]NBA-Data-1980-2019'!$G$1:$G$16305,'[1]NBA-Data-1980-2019'!$B$1:$B$16305,$A329,'[1]NBA-Data-1980-2019'!$A$1:$A$16305,DN$9)</f>
        <v>0</v>
      </c>
      <c r="DO329" s="63">
        <f>SUMIFS('[1]NBA-Data-1980-2019'!$G$1:$G$16305,'[1]NBA-Data-1980-2019'!$B$1:$B$16305,$A329,'[1]NBA-Data-1980-2019'!$A$1:$A$16305,DO$9)</f>
        <v>0</v>
      </c>
      <c r="DP329" s="63">
        <f>SUMIFS('[1]NBA-Data-1980-2019'!$G$1:$G$16305,'[1]NBA-Data-1980-2019'!$B$1:$B$16305,$A329,'[1]NBA-Data-1980-2019'!$A$1:$A$16305,DP$9)</f>
        <v>0</v>
      </c>
      <c r="DQ329" s="63">
        <f>SUMIFS('[1]NBA-Data-1980-2019'!$G$1:$G$16305,'[1]NBA-Data-1980-2019'!$B$1:$B$16305,$A329,'[1]NBA-Data-1980-2019'!$A$1:$A$16305,DQ$9)</f>
        <v>0</v>
      </c>
      <c r="DR329" s="63">
        <f>SUMIFS('[1]NBA-Data-1980-2019'!$G$1:$G$16305,'[1]NBA-Data-1980-2019'!$B$1:$B$16305,$A329,'[1]NBA-Data-1980-2019'!$A$1:$A$16305,DR$9)</f>
        <v>0</v>
      </c>
      <c r="DS329" s="63">
        <f>SUMIFS('[1]NBA-Data-1980-2019'!$G$1:$G$16305,'[1]NBA-Data-1980-2019'!$B$1:$B$16305,$A329,'[1]NBA-Data-1980-2019'!$A$1:$A$16305,DS$9)</f>
        <v>0</v>
      </c>
      <c r="DT329" s="63">
        <f>SUMIFS('[1]NBA-Data-1980-2019'!$G$1:$G$16305,'[1]NBA-Data-1980-2019'!$B$1:$B$16305,$A329,'[1]NBA-Data-1980-2019'!$A$1:$A$16305,DT$9)</f>
        <v>0</v>
      </c>
      <c r="DU329" s="63">
        <f>SUMIFS('[1]NBA-Data-1980-2019'!$G$1:$G$16305,'[1]NBA-Data-1980-2019'!$B$1:$B$16305,$A329,'[1]NBA-Data-1980-2019'!$A$1:$A$16305,DU$9)</f>
        <v>0</v>
      </c>
      <c r="DV329" s="63">
        <f>SUMIFS('[1]NBA-Data-1980-2019'!$G$1:$G$16305,'[1]NBA-Data-1980-2019'!$B$1:$B$16305,$A329,'[1]NBA-Data-1980-2019'!$A$1:$A$16305,DV$9)</f>
        <v>0</v>
      </c>
      <c r="DW329" s="63">
        <f>SUMIFS('[1]NBA-Data-1980-2019'!$G$1:$G$16305,'[1]NBA-Data-1980-2019'!$B$1:$B$16305,$A329,'[1]NBA-Data-1980-2019'!$A$1:$A$16305,DW$9)</f>
        <v>0</v>
      </c>
      <c r="DX329" s="63">
        <f>SUMIFS('[1]NBA-Data-1980-2019'!$G$1:$G$16305,'[1]NBA-Data-1980-2019'!$B$1:$B$16305,$A329,'[1]NBA-Data-1980-2019'!$A$1:$A$16305,DX$9)</f>
        <v>0</v>
      </c>
      <c r="DY329" s="63">
        <f>SUMIFS('[1]NBA-Data-1980-2019'!$G$1:$G$16305,'[1]NBA-Data-1980-2019'!$B$1:$B$16305,$A329,'[1]NBA-Data-1980-2019'!$A$1:$A$16305,DY$9)</f>
        <v>0</v>
      </c>
      <c r="DZ329" s="63">
        <f>SUMIFS('[1]NBA-Data-1980-2019'!$G$1:$G$16305,'[1]NBA-Data-1980-2019'!$B$1:$B$16305,$A329,'[1]NBA-Data-1980-2019'!$A$1:$A$16305,DZ$9)</f>
        <v>0</v>
      </c>
      <c r="EA329" s="63">
        <f>SUMIFS('[1]NBA-Data-1980-2019'!$G$1:$G$16305,'[1]NBA-Data-1980-2019'!$B$1:$B$16305,$A329,'[1]NBA-Data-1980-2019'!$A$1:$A$16305,EA$9)</f>
        <v>0</v>
      </c>
      <c r="EB329" s="63">
        <f>SUMIFS('[1]NBA-Data-1980-2019'!$G$1:$G$16305,'[1]NBA-Data-1980-2019'!$B$1:$B$16305,$A329,'[1]NBA-Data-1980-2019'!$A$1:$A$16305,EB$9)</f>
        <v>0</v>
      </c>
      <c r="EC329" s="63">
        <f>SUMIFS('[1]NBA-Data-1980-2019'!$G$1:$G$16305,'[1]NBA-Data-1980-2019'!$B$1:$B$16305,$A329,'[1]NBA-Data-1980-2019'!$A$1:$A$16305,EC$9)</f>
        <v>0</v>
      </c>
      <c r="ED329" s="63">
        <f>SUMIFS('[1]NBA-Data-1980-2019'!$G$1:$G$16305,'[1]NBA-Data-1980-2019'!$B$1:$B$16305,$A329,'[1]NBA-Data-1980-2019'!$A$1:$A$16305,ED$9)</f>
        <v>0</v>
      </c>
      <c r="EH329" s="2" t="s">
        <v>1478</v>
      </c>
    </row>
    <row r="330" spans="1:139" x14ac:dyDescent="0.2">
      <c r="A330" s="2" t="s">
        <v>993</v>
      </c>
      <c r="B330" s="2" t="str" cm="1">
        <f t="array" ref="B330">_xlfn.XLOOKUP($A330&amp;B$5,'[1]NBA-Data-1980-2019'!$B$1:$B$16305&amp;'[1]NBA-Data-1980-2019'!$A$1:$A$16305,'[1]NBA-Data-1980-2019'!$D$1:$D$16305,"",0)</f>
        <v/>
      </c>
      <c r="C330" s="2" t="str" cm="1">
        <f t="array" ref="C330">_xlfn.XLOOKUP($A330&amp;C$5,'[1]NBA-Data-1980-2019'!$B$1:$B$16305&amp;'[1]NBA-Data-1980-2019'!$A$1:$A$16305,'[1]NBA-Data-1980-2019'!$D$1:$D$16305,"",0)</f>
        <v/>
      </c>
      <c r="D330" s="2" t="str" cm="1">
        <f t="array" ref="D330">_xlfn.XLOOKUP($A330&amp;D$5,'[1]NBA-Data-1980-2019'!$B$1:$B$16305&amp;'[1]NBA-Data-1980-2019'!$A$1:$A$16305,'[1]NBA-Data-1980-2019'!$D$1:$D$16305,"",0)</f>
        <v/>
      </c>
      <c r="E330" s="2" t="str" cm="1">
        <f t="array" ref="E330">_xlfn.XLOOKUP($A330&amp;E$5,'[1]NBA-Data-1980-2019'!$B$1:$B$16305&amp;'[1]NBA-Data-1980-2019'!$A$1:$A$16305,'[1]NBA-Data-1980-2019'!$D$1:$D$16305,"",0)</f>
        <v/>
      </c>
      <c r="F330" s="2" t="str" cm="1">
        <f t="array" ref="F330">_xlfn.XLOOKUP($A330&amp;F$5,'[1]NBA-Data-1980-2019'!$B$1:$B$16305&amp;'[1]NBA-Data-1980-2019'!$A$1:$A$16305,'[1]NBA-Data-1980-2019'!$D$1:$D$16305,"",0)</f>
        <v/>
      </c>
      <c r="G330" s="2" t="str" cm="1">
        <f t="array" ref="G330">_xlfn.XLOOKUP($A330&amp;G$5,'[1]NBA-Data-1980-2019'!$B$1:$B$16305&amp;'[1]NBA-Data-1980-2019'!$A$1:$A$16305,'[1]NBA-Data-1980-2019'!$D$1:$D$16305,"",0)</f>
        <v/>
      </c>
      <c r="H330" s="2" t="str" cm="1">
        <f t="array" ref="H330">_xlfn.XLOOKUP($A330&amp;H$5,'[1]NBA-Data-1980-2019'!$B$1:$B$16305&amp;'[1]NBA-Data-1980-2019'!$A$1:$A$16305,'[1]NBA-Data-1980-2019'!$D$1:$D$16305,"",0)</f>
        <v/>
      </c>
      <c r="I330" s="2" t="str" cm="1">
        <f t="array" ref="I330">_xlfn.XLOOKUP($A330&amp;I$5,'[1]NBA-Data-1980-2019'!$B$1:$B$16305&amp;'[1]NBA-Data-1980-2019'!$A$1:$A$16305,'[1]NBA-Data-1980-2019'!$D$1:$D$16305,"",0)</f>
        <v/>
      </c>
      <c r="J330" s="2" t="str" cm="1">
        <f t="array" ref="J330">_xlfn.XLOOKUP($A330&amp;J$5,'[1]NBA-Data-1980-2019'!$B$1:$B$16305&amp;'[1]NBA-Data-1980-2019'!$A$1:$A$16305,'[1]NBA-Data-1980-2019'!$D$1:$D$16305,"",0)</f>
        <v/>
      </c>
      <c r="K330" s="2" t="str" cm="1">
        <f t="array" ref="K330">_xlfn.XLOOKUP($A330&amp;K$5,'[1]NBA-Data-1980-2019'!$B$1:$B$16305&amp;'[1]NBA-Data-1980-2019'!$A$1:$A$16305,'[1]NBA-Data-1980-2019'!$D$1:$D$16305,"",0)</f>
        <v/>
      </c>
      <c r="L330" s="2" t="str" cm="1">
        <f t="array" ref="L330">_xlfn.XLOOKUP($A330&amp;L$5,'[1]NBA-Data-1980-2019'!$B$1:$B$16305&amp;'[1]NBA-Data-1980-2019'!$A$1:$A$16305,'[1]NBA-Data-1980-2019'!$D$1:$D$16305,"",0)</f>
        <v/>
      </c>
      <c r="M330" s="2" t="str" cm="1">
        <f t="array" ref="M330">_xlfn.XLOOKUP($A330&amp;M$5,'[1]NBA-Data-1980-2019'!$B$1:$B$16305&amp;'[1]NBA-Data-1980-2019'!$A$1:$A$16305,'[1]NBA-Data-1980-2019'!$D$1:$D$16305,"",0)</f>
        <v>PHI</v>
      </c>
      <c r="N330" s="2" t="str" cm="1">
        <f t="array" ref="N330">_xlfn.XLOOKUP($A330&amp;N$5,'[1]NBA-Data-1980-2019'!$B$1:$B$16305&amp;'[1]NBA-Data-1980-2019'!$A$1:$A$16305,'[1]NBA-Data-1980-2019'!$D$1:$D$16305,"",0)</f>
        <v>SAS</v>
      </c>
      <c r="O330" s="2" t="str" cm="1">
        <f t="array" ref="O330">_xlfn.XLOOKUP($A330&amp;O$5,'[1]NBA-Data-1980-2019'!$B$1:$B$16305&amp;'[1]NBA-Data-1980-2019'!$A$1:$A$16305,'[1]NBA-Data-1980-2019'!$D$1:$D$16305,"",0)</f>
        <v>GSW</v>
      </c>
      <c r="P330" s="2" t="str" cm="1">
        <f t="array" ref="P330">_xlfn.XLOOKUP($A330&amp;P$5,'[1]NBA-Data-1980-2019'!$B$1:$B$16305&amp;'[1]NBA-Data-1980-2019'!$A$1:$A$16305,'[1]NBA-Data-1980-2019'!$D$1:$D$16305,"",0)</f>
        <v>TOT</v>
      </c>
      <c r="Q330" s="2" t="str" cm="1">
        <f t="array" ref="Q330">_xlfn.XLOOKUP($A330&amp;Q$5,'[1]NBA-Data-1980-2019'!$B$1:$B$16305&amp;'[1]NBA-Data-1980-2019'!$A$1:$A$16305,'[1]NBA-Data-1980-2019'!$D$1:$D$16305,"",0)</f>
        <v>NOK</v>
      </c>
      <c r="R330" s="2" t="str" cm="1">
        <f t="array" ref="R330">_xlfn.XLOOKUP($A330&amp;R$5,'[1]NBA-Data-1980-2019'!$B$1:$B$16305&amp;'[1]NBA-Data-1980-2019'!$A$1:$A$16305,'[1]NBA-Data-1980-2019'!$D$1:$D$16305,"",0)</f>
        <v>ATL</v>
      </c>
      <c r="S330" s="2" t="str" cm="1">
        <f t="array" ref="S330">_xlfn.XLOOKUP($A330&amp;S$5,'[1]NBA-Data-1980-2019'!$B$1:$B$16305&amp;'[1]NBA-Data-1980-2019'!$A$1:$A$16305,'[1]NBA-Data-1980-2019'!$D$1:$D$16305,"",0)</f>
        <v/>
      </c>
      <c r="T330" s="2" t="str" cm="1">
        <f t="array" ref="T330">_xlfn.XLOOKUP($A330&amp;T$5,'[1]NBA-Data-1980-2019'!$B$1:$B$16305&amp;'[1]NBA-Data-1980-2019'!$A$1:$A$16305,'[1]NBA-Data-1980-2019'!$D$1:$D$16305,"",0)</f>
        <v>ATL</v>
      </c>
      <c r="U330" s="2" t="str" cm="1">
        <f t="array" ref="U330">_xlfn.XLOOKUP($A330&amp;U$5,'[1]NBA-Data-1980-2019'!$B$1:$B$16305&amp;'[1]NBA-Data-1980-2019'!$A$1:$A$16305,'[1]NBA-Data-1980-2019'!$D$1:$D$16305,"",0)</f>
        <v/>
      </c>
      <c r="V330" s="2" t="str" cm="1">
        <f t="array" ref="V330">_xlfn.XLOOKUP($A330&amp;V$5,'[1]NBA-Data-1980-2019'!$B$1:$B$16305&amp;'[1]NBA-Data-1980-2019'!$A$1:$A$16305,'[1]NBA-Data-1980-2019'!$D$1:$D$16305,"",0)</f>
        <v/>
      </c>
      <c r="W330" s="2" t="str" cm="1">
        <f t="array" ref="W330">_xlfn.XLOOKUP($A330&amp;W$5,'[1]NBA-Data-1980-2019'!$B$1:$B$16305&amp;'[1]NBA-Data-1980-2019'!$A$1:$A$16305,'[1]NBA-Data-1980-2019'!$D$1:$D$16305,"",0)</f>
        <v/>
      </c>
      <c r="X330" s="2" t="str" cm="1">
        <f t="array" ref="X330">_xlfn.XLOOKUP($A330&amp;X$5,'[1]NBA-Data-1980-2019'!$B$1:$B$16305&amp;'[1]NBA-Data-1980-2019'!$A$1:$A$16305,'[1]NBA-Data-1980-2019'!$D$1:$D$16305,"",0)</f>
        <v/>
      </c>
      <c r="Y330" s="2" t="str" cm="1">
        <f t="array" ref="Y330">_xlfn.XLOOKUP($A330&amp;Y$5,'[1]NBA-Data-1980-2019'!$B$1:$B$16305&amp;'[1]NBA-Data-1980-2019'!$A$1:$A$16305,'[1]NBA-Data-1980-2019'!$D$1:$D$16305,"",0)</f>
        <v/>
      </c>
      <c r="Z330" s="2" t="str" cm="1">
        <f t="array" ref="Z330">_xlfn.XLOOKUP($A330&amp;Z$5,'[1]NBA-Data-1980-2019'!$B$1:$B$16305&amp;'[1]NBA-Data-1980-2019'!$A$1:$A$16305,'[1]NBA-Data-1980-2019'!$D$1:$D$16305,"",0)</f>
        <v/>
      </c>
      <c r="AA330" s="2" t="str" cm="1">
        <f t="array" ref="AA330">_xlfn.XLOOKUP($A330&amp;AA$5,'[1]NBA-Data-1980-2019'!$B$1:$B$16305&amp;'[1]NBA-Data-1980-2019'!$A$1:$A$16305,'[1]NBA-Data-1980-2019'!$D$1:$D$16305,"",0)</f>
        <v/>
      </c>
      <c r="AB330" s="2" t="str" cm="1">
        <f t="array" ref="AB330">_xlfn.XLOOKUP($A330&amp;AB$5,'[1]NBA-Data-1980-2019'!$B$1:$B$16305&amp;'[1]NBA-Data-1980-2019'!$A$1:$A$16305,'[1]NBA-Data-1980-2019'!$D$1:$D$16305,"",0)</f>
        <v/>
      </c>
      <c r="AC330" s="2" t="str" cm="1">
        <f t="array" ref="AC330">_xlfn.XLOOKUP($A330&amp;AC$5,'[1]NBA-Data-1980-2019'!$B$1:$B$16305&amp;'[1]NBA-Data-1980-2019'!$A$1:$A$16305,'[1]NBA-Data-1980-2019'!$D$1:$D$16305,"",0)</f>
        <v/>
      </c>
      <c r="AD330" s="2" t="str" cm="1">
        <f t="array" ref="AD330">_xlfn.XLOOKUP($A330&amp;AD$5,'[1]NBA-Data-1980-2019'!$B$1:$B$16305&amp;'[1]NBA-Data-1980-2019'!$A$1:$A$16305,'[1]NBA-Data-1980-2019'!$D$1:$D$16305,"",0)</f>
        <v/>
      </c>
      <c r="AE330" s="2" t="str" cm="1">
        <f t="array" ref="AE330">_xlfn.XLOOKUP($A330&amp;AE$5,'[1]NBA-Data-1980-2019'!$B$1:$B$16305&amp;'[1]NBA-Data-1980-2019'!$A$1:$A$16305,'[1]NBA-Data-1980-2019'!$D$1:$D$16305,"",0)</f>
        <v/>
      </c>
      <c r="AF330" s="2" t="str" cm="1">
        <f t="array" ref="AF330">_xlfn.XLOOKUP($A330&amp;AF$5,'[1]NBA-Data-1980-2019'!$B$1:$B$16305&amp;'[1]NBA-Data-1980-2019'!$A$1:$A$16305,'[1]NBA-Data-1980-2019'!$D$1:$D$16305,"",0)</f>
        <v/>
      </c>
      <c r="AG330" s="2" t="str" cm="1">
        <f t="array" ref="AG330">_xlfn.XLOOKUP($A330&amp;AG$5,'[1]NBA-Data-1980-2019'!$B$1:$B$16305&amp;'[1]NBA-Data-1980-2019'!$A$1:$A$16305,'[1]NBA-Data-1980-2019'!$D$1:$D$16305,"",0)</f>
        <v/>
      </c>
      <c r="AH330" s="2" t="str" cm="1">
        <f t="array" ref="AH330">_xlfn.XLOOKUP($A330&amp;AH$5,'[1]NBA-Data-1980-2019'!$B$1:$B$16305&amp;'[1]NBA-Data-1980-2019'!$A$1:$A$16305,'[1]NBA-Data-1980-2019'!$H$1:$H$16305,"",0)</f>
        <v/>
      </c>
      <c r="AI330" s="2" t="str" cm="1">
        <f t="array" ref="AI330">_xlfn.XLOOKUP($A330&amp;AI$5,'[1]NBA-Data-1980-2019'!$B$1:$B$16305&amp;'[1]NBA-Data-1980-2019'!$A$1:$A$16305,'[1]NBA-Data-1980-2019'!$H$1:$H$16305,"",0)</f>
        <v/>
      </c>
      <c r="AJ330" s="2" t="str" cm="1">
        <f t="array" ref="AJ330">_xlfn.XLOOKUP($A330&amp;AJ$5,'[1]NBA-Data-1980-2019'!$B$1:$B$16305&amp;'[1]NBA-Data-1980-2019'!$A$1:$A$16305,'[1]NBA-Data-1980-2019'!$H$1:$H$16305,"",0)</f>
        <v/>
      </c>
      <c r="AK330" s="2" t="str" cm="1">
        <f t="array" ref="AK330">_xlfn.XLOOKUP($A330&amp;AK$5,'[1]NBA-Data-1980-2019'!$B$1:$B$16305&amp;'[1]NBA-Data-1980-2019'!$A$1:$A$16305,'[1]NBA-Data-1980-2019'!$H$1:$H$16305,"",0)</f>
        <v/>
      </c>
      <c r="AL330" s="2" t="str" cm="1">
        <f t="array" ref="AL330">_xlfn.XLOOKUP($A330&amp;AL$5,'[1]NBA-Data-1980-2019'!$B$1:$B$16305&amp;'[1]NBA-Data-1980-2019'!$A$1:$A$16305,'[1]NBA-Data-1980-2019'!$H$1:$H$16305,"",0)</f>
        <v/>
      </c>
      <c r="AM330" s="2" t="str" cm="1">
        <f t="array" ref="AM330">_xlfn.XLOOKUP($A330&amp;AM$5,'[1]NBA-Data-1980-2019'!$B$1:$B$16305&amp;'[1]NBA-Data-1980-2019'!$A$1:$A$16305,'[1]NBA-Data-1980-2019'!$H$1:$H$16305,"",0)</f>
        <v/>
      </c>
      <c r="AN330" s="2" t="str" cm="1">
        <f t="array" ref="AN330">_xlfn.XLOOKUP($A330&amp;AN$5,'[1]NBA-Data-1980-2019'!$B$1:$B$16305&amp;'[1]NBA-Data-1980-2019'!$A$1:$A$16305,'[1]NBA-Data-1980-2019'!$H$1:$H$16305,"",0)</f>
        <v/>
      </c>
      <c r="AO330" s="2" t="str" cm="1">
        <f t="array" ref="AO330">_xlfn.XLOOKUP($A330&amp;AO$5,'[1]NBA-Data-1980-2019'!$B$1:$B$16305&amp;'[1]NBA-Data-1980-2019'!$A$1:$A$16305,'[1]NBA-Data-1980-2019'!$H$1:$H$16305,"",0)</f>
        <v/>
      </c>
      <c r="AP330" s="2" t="str" cm="1">
        <f t="array" ref="AP330">_xlfn.XLOOKUP($A330&amp;AP$5,'[1]NBA-Data-1980-2019'!$B$1:$B$16305&amp;'[1]NBA-Data-1980-2019'!$A$1:$A$16305,'[1]NBA-Data-1980-2019'!$H$1:$H$16305,"",0)</f>
        <v/>
      </c>
      <c r="AQ330" s="2" t="str" cm="1">
        <f t="array" ref="AQ330">_xlfn.XLOOKUP($A330&amp;AQ$5,'[1]NBA-Data-1980-2019'!$B$1:$B$16305&amp;'[1]NBA-Data-1980-2019'!$A$1:$A$16305,'[1]NBA-Data-1980-2019'!$H$1:$H$16305,"",0)</f>
        <v/>
      </c>
      <c r="AR330" s="2" t="str" cm="1">
        <f t="array" ref="AR330">_xlfn.XLOOKUP($A330&amp;AR$5,'[1]NBA-Data-1980-2019'!$B$1:$B$16305&amp;'[1]NBA-Data-1980-2019'!$A$1:$A$16305,'[1]NBA-Data-1980-2019'!$H$1:$H$16305,"",0)</f>
        <v/>
      </c>
      <c r="AS330" s="2" cm="1">
        <f t="array" ref="AS330">_xlfn.XLOOKUP($A330&amp;AS$5,'[1]NBA-Data-1980-2019'!$B$1:$B$16305&amp;'[1]NBA-Data-1980-2019'!$A$1:$A$16305,'[1]NBA-Data-1980-2019'!$H$1:$H$16305,"",0)</f>
        <v>1527.6000000000001</v>
      </c>
      <c r="AT330" s="2" cm="1">
        <f t="array" ref="AT330">_xlfn.XLOOKUP($A330&amp;AT$5,'[1]NBA-Data-1980-2019'!$B$1:$B$16305&amp;'[1]NBA-Data-1980-2019'!$A$1:$A$16305,'[1]NBA-Data-1980-2019'!$H$1:$H$16305,"",0)</f>
        <v>471</v>
      </c>
      <c r="AU330" s="2" cm="1">
        <f t="array" ref="AU330">_xlfn.XLOOKUP($A330&amp;AU$5,'[1]NBA-Data-1980-2019'!$B$1:$B$16305&amp;'[1]NBA-Data-1980-2019'!$A$1:$A$16305,'[1]NBA-Data-1980-2019'!$H$1:$H$16305,"",0)</f>
        <v>1596</v>
      </c>
      <c r="AV330" s="2" cm="1">
        <f t="array" ref="AV330">_xlfn.XLOOKUP($A330&amp;AV$5,'[1]NBA-Data-1980-2019'!$B$1:$B$16305&amp;'[1]NBA-Data-1980-2019'!$A$1:$A$16305,'[1]NBA-Data-1980-2019'!$H$1:$H$16305,"",0)</f>
        <v>1866.2</v>
      </c>
      <c r="AW330" s="2" cm="1">
        <f t="array" ref="AW330">_xlfn.XLOOKUP($A330&amp;AW$5,'[1]NBA-Data-1980-2019'!$B$1:$B$16305&amp;'[1]NBA-Data-1980-2019'!$A$1:$A$16305,'[1]NBA-Data-1980-2019'!$H$1:$H$16305,"",0)</f>
        <v>2016.3999999999999</v>
      </c>
      <c r="AX330" s="2" cm="1">
        <f t="array" ref="AX330">_xlfn.XLOOKUP($A330&amp;AX$5,'[1]NBA-Data-1980-2019'!$B$1:$B$16305&amp;'[1]NBA-Data-1980-2019'!$A$1:$A$16305,'[1]NBA-Data-1980-2019'!$H$1:$H$16305,"",0)</f>
        <v>1054.2</v>
      </c>
      <c r="AY330" s="2" t="str" cm="1">
        <f t="array" ref="AY330">_xlfn.XLOOKUP($A330&amp;AY$5,'[1]NBA-Data-1980-2019'!$B$1:$B$16305&amp;'[1]NBA-Data-1980-2019'!$A$1:$A$16305,'[1]NBA-Data-1980-2019'!$H$1:$H$16305,"",0)</f>
        <v/>
      </c>
      <c r="AZ330" s="2" cm="1">
        <f t="array" ref="AZ330">_xlfn.XLOOKUP($A330&amp;AZ$5,'[1]NBA-Data-1980-2019'!$B$1:$B$16305&amp;'[1]NBA-Data-1980-2019'!$A$1:$A$16305,'[1]NBA-Data-1980-2019'!$H$1:$H$16305,"",0)</f>
        <v>15</v>
      </c>
      <c r="BA330" s="2" t="str" cm="1">
        <f t="array" ref="BA330">_xlfn.XLOOKUP($A330&amp;BA$5,'[1]NBA-Data-1980-2019'!$B$1:$B$16305&amp;'[1]NBA-Data-1980-2019'!$A$1:$A$16305,'[1]NBA-Data-1980-2019'!$H$1:$H$16305,"",0)</f>
        <v/>
      </c>
      <c r="BB330" s="2" t="str" cm="1">
        <f t="array" ref="BB330">_xlfn.XLOOKUP($A330&amp;BB$5,'[1]NBA-Data-1980-2019'!$B$1:$B$16305&amp;'[1]NBA-Data-1980-2019'!$A$1:$A$16305,'[1]NBA-Data-1980-2019'!$H$1:$H$16305,"",0)</f>
        <v/>
      </c>
      <c r="BC330" s="2" t="str" cm="1">
        <f t="array" ref="BC330">_xlfn.XLOOKUP($A330&amp;BC$5,'[1]NBA-Data-1980-2019'!$B$1:$B$16305&amp;'[1]NBA-Data-1980-2019'!$A$1:$A$16305,'[1]NBA-Data-1980-2019'!$H$1:$H$16305,"",0)</f>
        <v/>
      </c>
      <c r="BD330" s="2" t="str" cm="1">
        <f t="array" ref="BD330">_xlfn.XLOOKUP($A330&amp;BD$5,'[1]NBA-Data-1980-2019'!$B$1:$B$16305&amp;'[1]NBA-Data-1980-2019'!$A$1:$A$16305,'[1]NBA-Data-1980-2019'!$H$1:$H$16305,"",0)</f>
        <v/>
      </c>
      <c r="BE330" s="2" t="str" cm="1">
        <f t="array" ref="BE330">_xlfn.XLOOKUP($A330&amp;BE$5,'[1]NBA-Data-1980-2019'!$B$1:$B$16305&amp;'[1]NBA-Data-1980-2019'!$A$1:$A$16305,'[1]NBA-Data-1980-2019'!$H$1:$H$16305,"",0)</f>
        <v/>
      </c>
      <c r="BF330" s="2" t="str" cm="1">
        <f t="array" ref="BF330">_xlfn.XLOOKUP($A330&amp;BF$5,'[1]NBA-Data-1980-2019'!$B$1:$B$16305&amp;'[1]NBA-Data-1980-2019'!$A$1:$A$16305,'[1]NBA-Data-1980-2019'!$H$1:$H$16305,"",0)</f>
        <v/>
      </c>
      <c r="BG330" s="2" t="str" cm="1">
        <f t="array" ref="BG330">_xlfn.XLOOKUP($A330&amp;BG$5,'[1]NBA-Data-1980-2019'!$B$1:$B$16305&amp;'[1]NBA-Data-1980-2019'!$A$1:$A$16305,'[1]NBA-Data-1980-2019'!$H$1:$H$16305,"",0)</f>
        <v/>
      </c>
      <c r="BH330" s="2" t="str" cm="1">
        <f t="array" ref="BH330">_xlfn.XLOOKUP($A330&amp;BH$5,'[1]NBA-Data-1980-2019'!$B$1:$B$16305&amp;'[1]NBA-Data-1980-2019'!$A$1:$A$16305,'[1]NBA-Data-1980-2019'!$H$1:$H$16305,"",0)</f>
        <v/>
      </c>
      <c r="BI330" s="2" t="str" cm="1">
        <f t="array" ref="BI330">_xlfn.XLOOKUP($A330&amp;BI$5,'[1]NBA-Data-1980-2019'!$B$1:$B$16305&amp;'[1]NBA-Data-1980-2019'!$A$1:$A$16305,'[1]NBA-Data-1980-2019'!$H$1:$H$16305,"",0)</f>
        <v/>
      </c>
      <c r="BJ330" s="2" t="str" cm="1">
        <f t="array" ref="BJ330">_xlfn.XLOOKUP($A330&amp;BJ$5,'[1]NBA-Data-1980-2019'!$B$1:$B$16305&amp;'[1]NBA-Data-1980-2019'!$A$1:$A$16305,'[1]NBA-Data-1980-2019'!$H$1:$H$16305,"",0)</f>
        <v/>
      </c>
      <c r="BK330" s="2" t="str" cm="1">
        <f t="array" ref="BK330">_xlfn.XLOOKUP($A330&amp;BK$5,'[1]NBA-Data-1980-2019'!$B$1:$B$16305&amp;'[1]NBA-Data-1980-2019'!$A$1:$A$16305,'[1]NBA-Data-1980-2019'!$H$1:$H$16305,"",0)</f>
        <v/>
      </c>
      <c r="BL330" s="2" t="str" cm="1">
        <f t="array" ref="BL330">_xlfn.XLOOKUP($A330&amp;BL$5,'[1]NBA-Data-1980-2019'!$B$1:$B$16305&amp;'[1]NBA-Data-1980-2019'!$A$1:$A$16305,'[1]NBA-Data-1980-2019'!$H$1:$H$16305,"",0)</f>
        <v/>
      </c>
      <c r="BM330" s="2" t="str" cm="1">
        <f t="array" ref="BM330">_xlfn.XLOOKUP($A330&amp;BM$5,'[1]NBA-Data-1980-2019'!$B$1:$B$16305&amp;'[1]NBA-Data-1980-2019'!$A$1:$A$16305,'[1]NBA-Data-1980-2019'!$H$1:$H$16305,"",0)</f>
        <v/>
      </c>
      <c r="BN330" s="2" t="str" cm="1">
        <f t="array" ref="BN330">_xlfn.XLOOKUP($A330&amp;BN$5,'[1]NBA-Data-1980-2019'!$B$1:$B$16305&amp;'[1]NBA-Data-1980-2019'!$A$1:$A$16305,'[1]NBA-Data-1980-2019'!$F$1:$F$16305,"",0)</f>
        <v/>
      </c>
      <c r="BO330" s="2" t="str" cm="1">
        <f t="array" ref="BO330">_xlfn.XLOOKUP($A330&amp;BO$5,'[1]NBA-Data-1980-2019'!$B$1:$B$16305&amp;'[1]NBA-Data-1980-2019'!$A$1:$A$16305,'[1]NBA-Data-1980-2019'!$F$1:$F$16305,"",0)</f>
        <v/>
      </c>
      <c r="BP330" s="2" t="str" cm="1">
        <f t="array" ref="BP330">_xlfn.XLOOKUP($A330&amp;BP$5,'[1]NBA-Data-1980-2019'!$B$1:$B$16305&amp;'[1]NBA-Data-1980-2019'!$A$1:$A$16305,'[1]NBA-Data-1980-2019'!$F$1:$F$16305,"",0)</f>
        <v/>
      </c>
      <c r="BQ330" s="2" t="str" cm="1">
        <f t="array" ref="BQ330">_xlfn.XLOOKUP($A330&amp;BQ$5,'[1]NBA-Data-1980-2019'!$B$1:$B$16305&amp;'[1]NBA-Data-1980-2019'!$A$1:$A$16305,'[1]NBA-Data-1980-2019'!$F$1:$F$16305,"",0)</f>
        <v/>
      </c>
      <c r="BR330" s="2" t="str" cm="1">
        <f t="array" ref="BR330">_xlfn.XLOOKUP($A330&amp;BR$5,'[1]NBA-Data-1980-2019'!$B$1:$B$16305&amp;'[1]NBA-Data-1980-2019'!$A$1:$A$16305,'[1]NBA-Data-1980-2019'!$F$1:$F$16305,"",0)</f>
        <v/>
      </c>
      <c r="BS330" s="2" t="str" cm="1">
        <f t="array" ref="BS330">_xlfn.XLOOKUP($A330&amp;BS$5,'[1]NBA-Data-1980-2019'!$B$1:$B$16305&amp;'[1]NBA-Data-1980-2019'!$A$1:$A$16305,'[1]NBA-Data-1980-2019'!$F$1:$F$16305,"",0)</f>
        <v/>
      </c>
      <c r="BT330" s="2" t="str" cm="1">
        <f t="array" ref="BT330">_xlfn.XLOOKUP($A330&amp;BT$5,'[1]NBA-Data-1980-2019'!$B$1:$B$16305&amp;'[1]NBA-Data-1980-2019'!$A$1:$A$16305,'[1]NBA-Data-1980-2019'!$F$1:$F$16305,"",0)</f>
        <v/>
      </c>
      <c r="BU330" s="2" t="str" cm="1">
        <f t="array" ref="BU330">_xlfn.XLOOKUP($A330&amp;BU$5,'[1]NBA-Data-1980-2019'!$B$1:$B$16305&amp;'[1]NBA-Data-1980-2019'!$A$1:$A$16305,'[1]NBA-Data-1980-2019'!$F$1:$F$16305,"",0)</f>
        <v/>
      </c>
      <c r="BV330" s="2" t="str" cm="1">
        <f t="array" ref="BV330">_xlfn.XLOOKUP($A330&amp;BV$5,'[1]NBA-Data-1980-2019'!$B$1:$B$16305&amp;'[1]NBA-Data-1980-2019'!$A$1:$A$16305,'[1]NBA-Data-1980-2019'!$F$1:$F$16305,"",0)</f>
        <v/>
      </c>
      <c r="BW330" s="2" t="str" cm="1">
        <f t="array" ref="BW330">_xlfn.XLOOKUP($A330&amp;BW$5,'[1]NBA-Data-1980-2019'!$B$1:$B$16305&amp;'[1]NBA-Data-1980-2019'!$A$1:$A$16305,'[1]NBA-Data-1980-2019'!$F$1:$F$16305,"",0)</f>
        <v/>
      </c>
      <c r="BX330" s="2" t="str" cm="1">
        <f t="array" ref="BX330">_xlfn.XLOOKUP($A330&amp;BX$5,'[1]NBA-Data-1980-2019'!$B$1:$B$16305&amp;'[1]NBA-Data-1980-2019'!$A$1:$A$16305,'[1]NBA-Data-1980-2019'!$F$1:$F$16305,"",0)</f>
        <v/>
      </c>
      <c r="BY330" s="2" cm="1">
        <f t="array" ref="BY330">_xlfn.XLOOKUP($A330&amp;BY$5,'[1]NBA-Data-1980-2019'!$B$1:$B$16305&amp;'[1]NBA-Data-1980-2019'!$A$1:$A$16305,'[1]NBA-Data-1980-2019'!$F$1:$F$16305,"",0)</f>
        <v>12.6</v>
      </c>
      <c r="BZ330" s="2" cm="1">
        <f t="array" ref="BZ330">_xlfn.XLOOKUP($A330&amp;BZ$5,'[1]NBA-Data-1980-2019'!$B$1:$B$16305&amp;'[1]NBA-Data-1980-2019'!$A$1:$A$16305,'[1]NBA-Data-1980-2019'!$F$1:$F$16305,"",0)</f>
        <v>15.9</v>
      </c>
      <c r="CA330" s="2" cm="1">
        <f t="array" ref="CA330">_xlfn.XLOOKUP($A330&amp;CA$5,'[1]NBA-Data-1980-2019'!$B$1:$B$16305&amp;'[1]NBA-Data-1980-2019'!$A$1:$A$16305,'[1]NBA-Data-1980-2019'!$F$1:$F$16305,"",0)</f>
        <v>17.3</v>
      </c>
      <c r="CB330" s="2" cm="1">
        <f t="array" ref="CB330">_xlfn.XLOOKUP($A330&amp;CB$5,'[1]NBA-Data-1980-2019'!$B$1:$B$16305&amp;'[1]NBA-Data-1980-2019'!$A$1:$A$16305,'[1]NBA-Data-1980-2019'!$F$1:$F$16305,"",0)</f>
        <v>15.8</v>
      </c>
      <c r="CC330" s="2" cm="1">
        <f t="array" ref="CC330">_xlfn.XLOOKUP($A330&amp;CC$5,'[1]NBA-Data-1980-2019'!$B$1:$B$16305&amp;'[1]NBA-Data-1980-2019'!$A$1:$A$16305,'[1]NBA-Data-1980-2019'!$F$1:$F$16305,"",0)</f>
        <v>16.100000000000001</v>
      </c>
      <c r="CD330" s="2" cm="1">
        <f t="array" ref="CD330">_xlfn.XLOOKUP($A330&amp;CD$5,'[1]NBA-Data-1980-2019'!$B$1:$B$16305&amp;'[1]NBA-Data-1980-2019'!$A$1:$A$16305,'[1]NBA-Data-1980-2019'!$F$1:$F$16305,"",0)</f>
        <v>7.3</v>
      </c>
      <c r="CE330" s="2" t="str" cm="1">
        <f t="array" ref="CE330">_xlfn.XLOOKUP($A330&amp;CE$5,'[1]NBA-Data-1980-2019'!$B$1:$B$16305&amp;'[1]NBA-Data-1980-2019'!$A$1:$A$16305,'[1]NBA-Data-1980-2019'!$F$1:$F$16305,"",0)</f>
        <v/>
      </c>
      <c r="CF330" s="2" cm="1">
        <f t="array" ref="CF330">_xlfn.XLOOKUP($A330&amp;CF$5,'[1]NBA-Data-1980-2019'!$B$1:$B$16305&amp;'[1]NBA-Data-1980-2019'!$A$1:$A$16305,'[1]NBA-Data-1980-2019'!$F$1:$F$16305,"",0)</f>
        <v>5.7</v>
      </c>
      <c r="CG330" s="2" t="str" cm="1">
        <f t="array" ref="CG330">_xlfn.XLOOKUP($A330&amp;CG$5,'[1]NBA-Data-1980-2019'!$B$1:$B$16305&amp;'[1]NBA-Data-1980-2019'!$A$1:$A$16305,'[1]NBA-Data-1980-2019'!$F$1:$F$16305,"",0)</f>
        <v/>
      </c>
      <c r="CH330" s="2" t="str" cm="1">
        <f t="array" ref="CH330">_xlfn.XLOOKUP($A330&amp;CH$5,'[1]NBA-Data-1980-2019'!$B$1:$B$16305&amp;'[1]NBA-Data-1980-2019'!$A$1:$A$16305,'[1]NBA-Data-1980-2019'!$F$1:$F$16305,"",0)</f>
        <v/>
      </c>
      <c r="CI330" s="2" t="str" cm="1">
        <f t="array" ref="CI330">_xlfn.XLOOKUP($A330&amp;CI$5,'[1]NBA-Data-1980-2019'!$B$1:$B$16305&amp;'[1]NBA-Data-1980-2019'!$A$1:$A$16305,'[1]NBA-Data-1980-2019'!$F$1:$F$16305,"",0)</f>
        <v/>
      </c>
      <c r="CJ330" s="2" t="str" cm="1">
        <f t="array" ref="CJ330">_xlfn.XLOOKUP($A330&amp;CJ$5,'[1]NBA-Data-1980-2019'!$B$1:$B$16305&amp;'[1]NBA-Data-1980-2019'!$A$1:$A$16305,'[1]NBA-Data-1980-2019'!$F$1:$F$16305,"",0)</f>
        <v/>
      </c>
      <c r="CK330" s="2" t="str" cm="1">
        <f t="array" ref="CK330">_xlfn.XLOOKUP($A330&amp;CK$5,'[1]NBA-Data-1980-2019'!$B$1:$B$16305&amp;'[1]NBA-Data-1980-2019'!$A$1:$A$16305,'[1]NBA-Data-1980-2019'!$F$1:$F$16305,"",0)</f>
        <v/>
      </c>
      <c r="CL330" s="2" t="str" cm="1">
        <f t="array" ref="CL330">_xlfn.XLOOKUP($A330&amp;CL$5,'[1]NBA-Data-1980-2019'!$B$1:$B$16305&amp;'[1]NBA-Data-1980-2019'!$A$1:$A$16305,'[1]NBA-Data-1980-2019'!$F$1:$F$16305,"",0)</f>
        <v/>
      </c>
      <c r="CM330" s="2" t="str" cm="1">
        <f t="array" ref="CM330">_xlfn.XLOOKUP($A330&amp;CM$5,'[1]NBA-Data-1980-2019'!$B$1:$B$16305&amp;'[1]NBA-Data-1980-2019'!$A$1:$A$16305,'[1]NBA-Data-1980-2019'!$F$1:$F$16305,"",0)</f>
        <v/>
      </c>
      <c r="CN330" s="2" t="str" cm="1">
        <f t="array" ref="CN330">_xlfn.XLOOKUP($A330&amp;CN$5,'[1]NBA-Data-1980-2019'!$B$1:$B$16305&amp;'[1]NBA-Data-1980-2019'!$A$1:$A$16305,'[1]NBA-Data-1980-2019'!$F$1:$F$16305,"",0)</f>
        <v/>
      </c>
      <c r="CO330" s="2" t="str" cm="1">
        <f t="array" ref="CO330">_xlfn.XLOOKUP($A330&amp;CO$5,'[1]NBA-Data-1980-2019'!$B$1:$B$16305&amp;'[1]NBA-Data-1980-2019'!$A$1:$A$16305,'[1]NBA-Data-1980-2019'!$F$1:$F$16305,"",0)</f>
        <v/>
      </c>
      <c r="CP330" s="2" t="str" cm="1">
        <f t="array" ref="CP330">_xlfn.XLOOKUP($A330&amp;CP$5,'[1]NBA-Data-1980-2019'!$B$1:$B$16305&amp;'[1]NBA-Data-1980-2019'!$A$1:$A$16305,'[1]NBA-Data-1980-2019'!$F$1:$F$16305,"",0)</f>
        <v/>
      </c>
      <c r="CQ330" s="2" t="str" cm="1">
        <f t="array" ref="CQ330">_xlfn.XLOOKUP($A330&amp;CQ$5,'[1]NBA-Data-1980-2019'!$B$1:$B$16305&amp;'[1]NBA-Data-1980-2019'!$A$1:$A$16305,'[1]NBA-Data-1980-2019'!$F$1:$F$16305,"",0)</f>
        <v/>
      </c>
      <c r="CR330" s="2" t="str" cm="1">
        <f t="array" ref="CR330">_xlfn.XLOOKUP($A330&amp;CR$5,'[1]NBA-Data-1980-2019'!$B$1:$B$16305&amp;'[1]NBA-Data-1980-2019'!$A$1:$A$16305,'[1]NBA-Data-1980-2019'!$F$1:$F$16305,"",0)</f>
        <v/>
      </c>
      <c r="CS330" s="2" t="str" cm="1">
        <f t="array" ref="CS330">_xlfn.XLOOKUP($A330&amp;CS$5,'[1]NBA-Data-1980-2019'!$B$1:$B$16305&amp;'[1]NBA-Data-1980-2019'!$A$1:$A$16305,'[1]NBA-Data-1980-2019'!$F$1:$F$16305,"",0)</f>
        <v/>
      </c>
      <c r="CU330" s="2" t="str">
        <f>_xlfn.XLOOKUP($A330,TEAMS!$G$1:$G$839,TEAMS!$H$1:$H$839,"",0)</f>
        <v>PG</v>
      </c>
      <c r="CV330" s="2" t="str">
        <f>_xlfn.XLOOKUP($CU330,DASHBOARD!$B$22:$B$27,DASHBOARD!$C$22:$C$27,"",0)</f>
        <v>GUARD</v>
      </c>
      <c r="CY330" s="63">
        <f>SUMIFS('[1]NBA-Data-1980-2019'!$G$1:$G$16305,'[1]NBA-Data-1980-2019'!$B$1:$B$16305,$A330,'[1]NBA-Data-1980-2019'!$A$1:$A$16305,CY$9)</f>
        <v>0</v>
      </c>
      <c r="CZ330" s="63">
        <f>SUMIFS('[1]NBA-Data-1980-2019'!$G$1:$G$16305,'[1]NBA-Data-1980-2019'!$B$1:$B$16305,$A330,'[1]NBA-Data-1980-2019'!$A$1:$A$16305,CZ$9)</f>
        <v>0</v>
      </c>
      <c r="DA330" s="63">
        <f>SUMIFS('[1]NBA-Data-1980-2019'!$G$1:$G$16305,'[1]NBA-Data-1980-2019'!$B$1:$B$16305,$A330,'[1]NBA-Data-1980-2019'!$A$1:$A$16305,DA$9)</f>
        <v>0</v>
      </c>
      <c r="DB330" s="63">
        <f>SUMIFS('[1]NBA-Data-1980-2019'!$G$1:$G$16305,'[1]NBA-Data-1980-2019'!$B$1:$B$16305,$A330,'[1]NBA-Data-1980-2019'!$A$1:$A$16305,DB$9)</f>
        <v>0</v>
      </c>
      <c r="DC330" s="63">
        <f>SUMIFS('[1]NBA-Data-1980-2019'!$G$1:$G$16305,'[1]NBA-Data-1980-2019'!$B$1:$B$16305,$A330,'[1]NBA-Data-1980-2019'!$A$1:$A$16305,DC$9)</f>
        <v>0</v>
      </c>
      <c r="DD330" s="63">
        <f>SUMIFS('[1]NBA-Data-1980-2019'!$G$1:$G$16305,'[1]NBA-Data-1980-2019'!$B$1:$B$16305,$A330,'[1]NBA-Data-1980-2019'!$A$1:$A$16305,DD$9)</f>
        <v>0</v>
      </c>
      <c r="DE330" s="63">
        <f>SUMIFS('[1]NBA-Data-1980-2019'!$G$1:$G$16305,'[1]NBA-Data-1980-2019'!$B$1:$B$16305,$A330,'[1]NBA-Data-1980-2019'!$A$1:$A$16305,DE$9)</f>
        <v>0</v>
      </c>
      <c r="DF330" s="63">
        <f>SUMIFS('[1]NBA-Data-1980-2019'!$G$1:$G$16305,'[1]NBA-Data-1980-2019'!$B$1:$B$16305,$A330,'[1]NBA-Data-1980-2019'!$A$1:$A$16305,DF$9)</f>
        <v>0</v>
      </c>
      <c r="DG330" s="63">
        <f>SUMIFS('[1]NBA-Data-1980-2019'!$G$1:$G$16305,'[1]NBA-Data-1980-2019'!$B$1:$B$16305,$A330,'[1]NBA-Data-1980-2019'!$A$1:$A$16305,DG$9)</f>
        <v>0</v>
      </c>
      <c r="DH330" s="63">
        <f>SUMIFS('[1]NBA-Data-1980-2019'!$G$1:$G$16305,'[1]NBA-Data-1980-2019'!$B$1:$B$16305,$A330,'[1]NBA-Data-1980-2019'!$A$1:$A$16305,DH$9)</f>
        <v>0</v>
      </c>
      <c r="DI330" s="63">
        <f>SUMIFS('[1]NBA-Data-1980-2019'!$G$1:$G$16305,'[1]NBA-Data-1980-2019'!$B$1:$B$16305,$A330,'[1]NBA-Data-1980-2019'!$A$1:$A$16305,DI$9)</f>
        <v>0</v>
      </c>
      <c r="DJ330" s="63">
        <f>SUMIFS('[1]NBA-Data-1980-2019'!$G$1:$G$16305,'[1]NBA-Data-1980-2019'!$B$1:$B$16305,$A330,'[1]NBA-Data-1980-2019'!$A$1:$A$16305,DJ$9)</f>
        <v>1006200</v>
      </c>
      <c r="DK330" s="63">
        <f>SUMIFS('[1]NBA-Data-1980-2019'!$G$1:$G$16305,'[1]NBA-Data-1980-2019'!$B$1:$B$16305,$A330,'[1]NBA-Data-1980-2019'!$A$1:$A$16305,DK$9)</f>
        <v>1076400</v>
      </c>
      <c r="DL330" s="63">
        <f>SUMIFS('[1]NBA-Data-1980-2019'!$G$1:$G$16305,'[1]NBA-Data-1980-2019'!$B$1:$B$16305,$A330,'[1]NBA-Data-1980-2019'!$A$1:$A$16305,DL$9)</f>
        <v>3000000</v>
      </c>
      <c r="DM330" s="63">
        <f>SUMIFS('[1]NBA-Data-1980-2019'!$G$1:$G$16305,'[1]NBA-Data-1980-2019'!$B$1:$B$16305,$A330,'[1]NBA-Data-1980-2019'!$A$1:$A$16305,DM$9)</f>
        <v>3300000</v>
      </c>
      <c r="DN330" s="63">
        <f>SUMIFS('[1]NBA-Data-1980-2019'!$G$1:$G$16305,'[1]NBA-Data-1980-2019'!$B$1:$B$16305,$A330,'[1]NBA-Data-1980-2019'!$A$1:$A$16305,DN$9)</f>
        <v>3600000</v>
      </c>
      <c r="DO330" s="63">
        <f>SUMIFS('[1]NBA-Data-1980-2019'!$G$1:$G$16305,'[1]NBA-Data-1980-2019'!$B$1:$B$16305,$A330,'[1]NBA-Data-1980-2019'!$A$1:$A$16305,DO$9)</f>
        <v>6854546</v>
      </c>
      <c r="DP330" s="63">
        <f>SUMIFS('[1]NBA-Data-1980-2019'!$G$1:$G$16305,'[1]NBA-Data-1980-2019'!$B$1:$B$16305,$A330,'[1]NBA-Data-1980-2019'!$A$1:$A$16305,DP$9)</f>
        <v>0</v>
      </c>
      <c r="DQ330" s="63">
        <f>SUMIFS('[1]NBA-Data-1980-2019'!$G$1:$G$16305,'[1]NBA-Data-1980-2019'!$B$1:$B$16305,$A330,'[1]NBA-Data-1980-2019'!$A$1:$A$16305,DQ$9)</f>
        <v>5757818</v>
      </c>
      <c r="DR330" s="63">
        <f>SUMIFS('[1]NBA-Data-1980-2019'!$G$1:$G$16305,'[1]NBA-Data-1980-2019'!$B$1:$B$16305,$A330,'[1]NBA-Data-1980-2019'!$A$1:$A$16305,DR$9)</f>
        <v>0</v>
      </c>
      <c r="DS330" s="63">
        <f>SUMIFS('[1]NBA-Data-1980-2019'!$G$1:$G$16305,'[1]NBA-Data-1980-2019'!$B$1:$B$16305,$A330,'[1]NBA-Data-1980-2019'!$A$1:$A$16305,DS$9)</f>
        <v>0</v>
      </c>
      <c r="DT330" s="63">
        <f>SUMIFS('[1]NBA-Data-1980-2019'!$G$1:$G$16305,'[1]NBA-Data-1980-2019'!$B$1:$B$16305,$A330,'[1]NBA-Data-1980-2019'!$A$1:$A$16305,DT$9)</f>
        <v>0</v>
      </c>
      <c r="DU330" s="63">
        <f>SUMIFS('[1]NBA-Data-1980-2019'!$G$1:$G$16305,'[1]NBA-Data-1980-2019'!$B$1:$B$16305,$A330,'[1]NBA-Data-1980-2019'!$A$1:$A$16305,DU$9)</f>
        <v>0</v>
      </c>
      <c r="DV330" s="63">
        <f>SUMIFS('[1]NBA-Data-1980-2019'!$G$1:$G$16305,'[1]NBA-Data-1980-2019'!$B$1:$B$16305,$A330,'[1]NBA-Data-1980-2019'!$A$1:$A$16305,DV$9)</f>
        <v>0</v>
      </c>
      <c r="DW330" s="63">
        <f>SUMIFS('[1]NBA-Data-1980-2019'!$G$1:$G$16305,'[1]NBA-Data-1980-2019'!$B$1:$B$16305,$A330,'[1]NBA-Data-1980-2019'!$A$1:$A$16305,DW$9)</f>
        <v>0</v>
      </c>
      <c r="DX330" s="63">
        <f>SUMIFS('[1]NBA-Data-1980-2019'!$G$1:$G$16305,'[1]NBA-Data-1980-2019'!$B$1:$B$16305,$A330,'[1]NBA-Data-1980-2019'!$A$1:$A$16305,DX$9)</f>
        <v>0</v>
      </c>
      <c r="DY330" s="63">
        <f>SUMIFS('[1]NBA-Data-1980-2019'!$G$1:$G$16305,'[1]NBA-Data-1980-2019'!$B$1:$B$16305,$A330,'[1]NBA-Data-1980-2019'!$A$1:$A$16305,DY$9)</f>
        <v>0</v>
      </c>
      <c r="DZ330" s="63">
        <f>SUMIFS('[1]NBA-Data-1980-2019'!$G$1:$G$16305,'[1]NBA-Data-1980-2019'!$B$1:$B$16305,$A330,'[1]NBA-Data-1980-2019'!$A$1:$A$16305,DZ$9)</f>
        <v>0</v>
      </c>
      <c r="EA330" s="63">
        <f>SUMIFS('[1]NBA-Data-1980-2019'!$G$1:$G$16305,'[1]NBA-Data-1980-2019'!$B$1:$B$16305,$A330,'[1]NBA-Data-1980-2019'!$A$1:$A$16305,EA$9)</f>
        <v>0</v>
      </c>
      <c r="EB330" s="63">
        <f>SUMIFS('[1]NBA-Data-1980-2019'!$G$1:$G$16305,'[1]NBA-Data-1980-2019'!$B$1:$B$16305,$A330,'[1]NBA-Data-1980-2019'!$A$1:$A$16305,EB$9)</f>
        <v>0</v>
      </c>
      <c r="EC330" s="63">
        <f>SUMIFS('[1]NBA-Data-1980-2019'!$G$1:$G$16305,'[1]NBA-Data-1980-2019'!$B$1:$B$16305,$A330,'[1]NBA-Data-1980-2019'!$A$1:$A$16305,EC$9)</f>
        <v>0</v>
      </c>
      <c r="ED330" s="63">
        <f>SUMIFS('[1]NBA-Data-1980-2019'!$G$1:$G$16305,'[1]NBA-Data-1980-2019'!$B$1:$B$16305,$A330,'[1]NBA-Data-1980-2019'!$A$1:$A$16305,ED$9)</f>
        <v>0</v>
      </c>
      <c r="EH330" s="2" t="s">
        <v>1478</v>
      </c>
    </row>
    <row r="331" spans="1:139" x14ac:dyDescent="0.2">
      <c r="A331" s="2" t="s">
        <v>1130</v>
      </c>
      <c r="B331" s="2" t="str" cm="1">
        <f t="array" ref="B331">_xlfn.XLOOKUP($A331&amp;B$5,'[1]NBA-Data-1980-2019'!$B$1:$B$16305&amp;'[1]NBA-Data-1980-2019'!$A$1:$A$16305,'[1]NBA-Data-1980-2019'!$D$1:$D$16305,"",0)</f>
        <v>CHI</v>
      </c>
      <c r="C331" s="2" t="str" cm="1">
        <f t="array" ref="C331">_xlfn.XLOOKUP($A331&amp;C$5,'[1]NBA-Data-1980-2019'!$B$1:$B$16305&amp;'[1]NBA-Data-1980-2019'!$A$1:$A$16305,'[1]NBA-Data-1980-2019'!$D$1:$D$16305,"",0)</f>
        <v>CHI</v>
      </c>
      <c r="D331" s="2" t="str" cm="1">
        <f t="array" ref="D331">_xlfn.XLOOKUP($A331&amp;D$5,'[1]NBA-Data-1980-2019'!$B$1:$B$16305&amp;'[1]NBA-Data-1980-2019'!$A$1:$A$16305,'[1]NBA-Data-1980-2019'!$D$1:$D$16305,"",0)</f>
        <v>CHI</v>
      </c>
      <c r="E331" s="2" t="str" cm="1">
        <f t="array" ref="E331">_xlfn.XLOOKUP($A331&amp;E$5,'[1]NBA-Data-1980-2019'!$B$1:$B$16305&amp;'[1]NBA-Data-1980-2019'!$A$1:$A$16305,'[1]NBA-Data-1980-2019'!$D$1:$D$16305,"",0)</f>
        <v>TOT</v>
      </c>
      <c r="F331" s="2" t="str" cm="1">
        <f t="array" ref="F331">_xlfn.XLOOKUP($A331&amp;F$5,'[1]NBA-Data-1980-2019'!$B$1:$B$16305&amp;'[1]NBA-Data-1980-2019'!$A$1:$A$16305,'[1]NBA-Data-1980-2019'!$D$1:$D$16305,"",0)</f>
        <v>MIN</v>
      </c>
      <c r="G331" s="2" t="str" cm="1">
        <f t="array" ref="G331">_xlfn.XLOOKUP($A331&amp;G$5,'[1]NBA-Data-1980-2019'!$B$1:$B$16305&amp;'[1]NBA-Data-1980-2019'!$A$1:$A$16305,'[1]NBA-Data-1980-2019'!$D$1:$D$16305,"",0)</f>
        <v>MIA</v>
      </c>
      <c r="H331" s="2" t="str" cm="1">
        <f t="array" ref="H331">_xlfn.XLOOKUP($A331&amp;H$5,'[1]NBA-Data-1980-2019'!$B$1:$B$16305&amp;'[1]NBA-Data-1980-2019'!$A$1:$A$16305,'[1]NBA-Data-1980-2019'!$D$1:$D$16305,"",0)</f>
        <v>TOT</v>
      </c>
      <c r="I331" s="2" t="str" cm="1">
        <f t="array" ref="I331">_xlfn.XLOOKUP($A331&amp;I$5,'[1]NBA-Data-1980-2019'!$B$1:$B$16305&amp;'[1]NBA-Data-1980-2019'!$A$1:$A$16305,'[1]NBA-Data-1980-2019'!$D$1:$D$16305,"",0)</f>
        <v/>
      </c>
      <c r="J331" s="2" t="str" cm="1">
        <f t="array" ref="J331">_xlfn.XLOOKUP($A331&amp;J$5,'[1]NBA-Data-1980-2019'!$B$1:$B$16305&amp;'[1]NBA-Data-1980-2019'!$A$1:$A$16305,'[1]NBA-Data-1980-2019'!$D$1:$D$16305,"",0)</f>
        <v/>
      </c>
      <c r="K331" s="2" t="str" cm="1">
        <f t="array" ref="K331">_xlfn.XLOOKUP($A331&amp;K$5,'[1]NBA-Data-1980-2019'!$B$1:$B$16305&amp;'[1]NBA-Data-1980-2019'!$A$1:$A$16305,'[1]NBA-Data-1980-2019'!$D$1:$D$16305,"",0)</f>
        <v/>
      </c>
      <c r="L331" s="2" t="str" cm="1">
        <f t="array" ref="L331">_xlfn.XLOOKUP($A331&amp;L$5,'[1]NBA-Data-1980-2019'!$B$1:$B$16305&amp;'[1]NBA-Data-1980-2019'!$A$1:$A$16305,'[1]NBA-Data-1980-2019'!$D$1:$D$16305,"",0)</f>
        <v/>
      </c>
      <c r="M331" s="2" t="str" cm="1">
        <f t="array" ref="M331">_xlfn.XLOOKUP($A331&amp;M$5,'[1]NBA-Data-1980-2019'!$B$1:$B$16305&amp;'[1]NBA-Data-1980-2019'!$A$1:$A$16305,'[1]NBA-Data-1980-2019'!$D$1:$D$16305,"",0)</f>
        <v/>
      </c>
      <c r="N331" s="2" t="str" cm="1">
        <f t="array" ref="N331">_xlfn.XLOOKUP($A331&amp;N$5,'[1]NBA-Data-1980-2019'!$B$1:$B$16305&amp;'[1]NBA-Data-1980-2019'!$A$1:$A$16305,'[1]NBA-Data-1980-2019'!$D$1:$D$16305,"",0)</f>
        <v/>
      </c>
      <c r="O331" s="2" t="str" cm="1">
        <f t="array" ref="O331">_xlfn.XLOOKUP($A331&amp;O$5,'[1]NBA-Data-1980-2019'!$B$1:$B$16305&amp;'[1]NBA-Data-1980-2019'!$A$1:$A$16305,'[1]NBA-Data-1980-2019'!$D$1:$D$16305,"",0)</f>
        <v/>
      </c>
      <c r="P331" s="2" t="str" cm="1">
        <f t="array" ref="P331">_xlfn.XLOOKUP($A331&amp;P$5,'[1]NBA-Data-1980-2019'!$B$1:$B$16305&amp;'[1]NBA-Data-1980-2019'!$A$1:$A$16305,'[1]NBA-Data-1980-2019'!$D$1:$D$16305,"",0)</f>
        <v/>
      </c>
      <c r="Q331" s="2" t="str" cm="1">
        <f t="array" ref="Q331">_xlfn.XLOOKUP($A331&amp;Q$5,'[1]NBA-Data-1980-2019'!$B$1:$B$16305&amp;'[1]NBA-Data-1980-2019'!$A$1:$A$16305,'[1]NBA-Data-1980-2019'!$D$1:$D$16305,"",0)</f>
        <v/>
      </c>
      <c r="R331" s="2" t="str" cm="1">
        <f t="array" ref="R331">_xlfn.XLOOKUP($A331&amp;R$5,'[1]NBA-Data-1980-2019'!$B$1:$B$16305&amp;'[1]NBA-Data-1980-2019'!$A$1:$A$16305,'[1]NBA-Data-1980-2019'!$D$1:$D$16305,"",0)</f>
        <v/>
      </c>
      <c r="S331" s="2" t="str" cm="1">
        <f t="array" ref="S331">_xlfn.XLOOKUP($A331&amp;S$5,'[1]NBA-Data-1980-2019'!$B$1:$B$16305&amp;'[1]NBA-Data-1980-2019'!$A$1:$A$16305,'[1]NBA-Data-1980-2019'!$D$1:$D$16305,"",0)</f>
        <v/>
      </c>
      <c r="T331" s="2" t="str" cm="1">
        <f t="array" ref="T331">_xlfn.XLOOKUP($A331&amp;T$5,'[1]NBA-Data-1980-2019'!$B$1:$B$16305&amp;'[1]NBA-Data-1980-2019'!$A$1:$A$16305,'[1]NBA-Data-1980-2019'!$D$1:$D$16305,"",0)</f>
        <v/>
      </c>
      <c r="U331" s="2" t="str" cm="1">
        <f t="array" ref="U331">_xlfn.XLOOKUP($A331&amp;U$5,'[1]NBA-Data-1980-2019'!$B$1:$B$16305&amp;'[1]NBA-Data-1980-2019'!$A$1:$A$16305,'[1]NBA-Data-1980-2019'!$D$1:$D$16305,"",0)</f>
        <v/>
      </c>
      <c r="V331" s="2" t="str" cm="1">
        <f t="array" ref="V331">_xlfn.XLOOKUP($A331&amp;V$5,'[1]NBA-Data-1980-2019'!$B$1:$B$16305&amp;'[1]NBA-Data-1980-2019'!$A$1:$A$16305,'[1]NBA-Data-1980-2019'!$D$1:$D$16305,"",0)</f>
        <v/>
      </c>
      <c r="W331" s="2" t="str" cm="1">
        <f t="array" ref="W331">_xlfn.XLOOKUP($A331&amp;W$5,'[1]NBA-Data-1980-2019'!$B$1:$B$16305&amp;'[1]NBA-Data-1980-2019'!$A$1:$A$16305,'[1]NBA-Data-1980-2019'!$D$1:$D$16305,"",0)</f>
        <v/>
      </c>
      <c r="X331" s="2" t="str" cm="1">
        <f t="array" ref="X331">_xlfn.XLOOKUP($A331&amp;X$5,'[1]NBA-Data-1980-2019'!$B$1:$B$16305&amp;'[1]NBA-Data-1980-2019'!$A$1:$A$16305,'[1]NBA-Data-1980-2019'!$D$1:$D$16305,"",0)</f>
        <v/>
      </c>
      <c r="Y331" s="2" t="str" cm="1">
        <f t="array" ref="Y331">_xlfn.XLOOKUP($A331&amp;Y$5,'[1]NBA-Data-1980-2019'!$B$1:$B$16305&amp;'[1]NBA-Data-1980-2019'!$A$1:$A$16305,'[1]NBA-Data-1980-2019'!$D$1:$D$16305,"",0)</f>
        <v/>
      </c>
      <c r="Z331" s="2" t="str" cm="1">
        <f t="array" ref="Z331">_xlfn.XLOOKUP($A331&amp;Z$5,'[1]NBA-Data-1980-2019'!$B$1:$B$16305&amp;'[1]NBA-Data-1980-2019'!$A$1:$A$16305,'[1]NBA-Data-1980-2019'!$D$1:$D$16305,"",0)</f>
        <v/>
      </c>
      <c r="AA331" s="2" t="str" cm="1">
        <f t="array" ref="AA331">_xlfn.XLOOKUP($A331&amp;AA$5,'[1]NBA-Data-1980-2019'!$B$1:$B$16305&amp;'[1]NBA-Data-1980-2019'!$A$1:$A$16305,'[1]NBA-Data-1980-2019'!$D$1:$D$16305,"",0)</f>
        <v/>
      </c>
      <c r="AB331" s="2" t="str" cm="1">
        <f t="array" ref="AB331">_xlfn.XLOOKUP($A331&amp;AB$5,'[1]NBA-Data-1980-2019'!$B$1:$B$16305&amp;'[1]NBA-Data-1980-2019'!$A$1:$A$16305,'[1]NBA-Data-1980-2019'!$D$1:$D$16305,"",0)</f>
        <v/>
      </c>
      <c r="AC331" s="2" t="str" cm="1">
        <f t="array" ref="AC331">_xlfn.XLOOKUP($A331&amp;AC$5,'[1]NBA-Data-1980-2019'!$B$1:$B$16305&amp;'[1]NBA-Data-1980-2019'!$A$1:$A$16305,'[1]NBA-Data-1980-2019'!$D$1:$D$16305,"",0)</f>
        <v/>
      </c>
      <c r="AD331" s="2" t="str" cm="1">
        <f t="array" ref="AD331">_xlfn.XLOOKUP($A331&amp;AD$5,'[1]NBA-Data-1980-2019'!$B$1:$B$16305&amp;'[1]NBA-Data-1980-2019'!$A$1:$A$16305,'[1]NBA-Data-1980-2019'!$D$1:$D$16305,"",0)</f>
        <v/>
      </c>
      <c r="AE331" s="2" t="str" cm="1">
        <f t="array" ref="AE331">_xlfn.XLOOKUP($A331&amp;AE$5,'[1]NBA-Data-1980-2019'!$B$1:$B$16305&amp;'[1]NBA-Data-1980-2019'!$A$1:$A$16305,'[1]NBA-Data-1980-2019'!$D$1:$D$16305,"",0)</f>
        <v/>
      </c>
      <c r="AF331" s="2" t="str" cm="1">
        <f t="array" ref="AF331">_xlfn.XLOOKUP($A331&amp;AF$5,'[1]NBA-Data-1980-2019'!$B$1:$B$16305&amp;'[1]NBA-Data-1980-2019'!$A$1:$A$16305,'[1]NBA-Data-1980-2019'!$D$1:$D$16305,"",0)</f>
        <v/>
      </c>
      <c r="AG331" s="2" t="str" cm="1">
        <f t="array" ref="AG331">_xlfn.XLOOKUP($A331&amp;AG$5,'[1]NBA-Data-1980-2019'!$B$1:$B$16305&amp;'[1]NBA-Data-1980-2019'!$A$1:$A$16305,'[1]NBA-Data-1980-2019'!$D$1:$D$16305,"",0)</f>
        <v/>
      </c>
      <c r="AH331" s="2" cm="1">
        <f t="array" ref="AH331">_xlfn.XLOOKUP($A331&amp;AH$5,'[1]NBA-Data-1980-2019'!$B$1:$B$16305&amp;'[1]NBA-Data-1980-2019'!$A$1:$A$16305,'[1]NBA-Data-1980-2019'!$H$1:$H$16305,"",0)</f>
        <v>1200.8</v>
      </c>
      <c r="AI331" s="2" cm="1">
        <f t="array" ref="AI331">_xlfn.XLOOKUP($A331&amp;AI$5,'[1]NBA-Data-1980-2019'!$B$1:$B$16305&amp;'[1]NBA-Data-1980-2019'!$A$1:$A$16305,'[1]NBA-Data-1980-2019'!$H$1:$H$16305,"",0)</f>
        <v>1271.9000000000001</v>
      </c>
      <c r="AJ331" s="2" cm="1">
        <f t="array" ref="AJ331">_xlfn.XLOOKUP($A331&amp;AJ$5,'[1]NBA-Data-1980-2019'!$B$1:$B$16305&amp;'[1]NBA-Data-1980-2019'!$A$1:$A$16305,'[1]NBA-Data-1980-2019'!$H$1:$H$16305,"",0)</f>
        <v>1056.4000000000001</v>
      </c>
      <c r="AK331" s="2" cm="1">
        <f t="array" ref="AK331">_xlfn.XLOOKUP($A331&amp;AK$5,'[1]NBA-Data-1980-2019'!$B$1:$B$16305&amp;'[1]NBA-Data-1980-2019'!$A$1:$A$16305,'[1]NBA-Data-1980-2019'!$H$1:$H$16305,"",0)</f>
        <v>1053.5</v>
      </c>
      <c r="AL331" s="2" cm="1">
        <f t="array" ref="AL331">_xlfn.XLOOKUP($A331&amp;AL$5,'[1]NBA-Data-1980-2019'!$B$1:$B$16305&amp;'[1]NBA-Data-1980-2019'!$A$1:$A$16305,'[1]NBA-Data-1980-2019'!$H$1:$H$16305,"",0)</f>
        <v>790</v>
      </c>
      <c r="AM331" s="2" cm="1">
        <f t="array" ref="AM331">_xlfn.XLOOKUP($A331&amp;AM$5,'[1]NBA-Data-1980-2019'!$B$1:$B$16305&amp;'[1]NBA-Data-1980-2019'!$A$1:$A$16305,'[1]NBA-Data-1980-2019'!$H$1:$H$16305,"",0)</f>
        <v>156</v>
      </c>
      <c r="AN331" s="2" cm="1">
        <f t="array" ref="AN331">_xlfn.XLOOKUP($A331&amp;AN$5,'[1]NBA-Data-1980-2019'!$B$1:$B$16305&amp;'[1]NBA-Data-1980-2019'!$A$1:$A$16305,'[1]NBA-Data-1980-2019'!$H$1:$H$16305,"",0)</f>
        <v>103.4</v>
      </c>
      <c r="AO331" s="2" t="str" cm="1">
        <f t="array" ref="AO331">_xlfn.XLOOKUP($A331&amp;AO$5,'[1]NBA-Data-1980-2019'!$B$1:$B$16305&amp;'[1]NBA-Data-1980-2019'!$A$1:$A$16305,'[1]NBA-Data-1980-2019'!$H$1:$H$16305,"",0)</f>
        <v/>
      </c>
      <c r="AP331" s="2" t="str" cm="1">
        <f t="array" ref="AP331">_xlfn.XLOOKUP($A331&amp;AP$5,'[1]NBA-Data-1980-2019'!$B$1:$B$16305&amp;'[1]NBA-Data-1980-2019'!$A$1:$A$16305,'[1]NBA-Data-1980-2019'!$H$1:$H$16305,"",0)</f>
        <v/>
      </c>
      <c r="AQ331" s="2" t="str" cm="1">
        <f t="array" ref="AQ331">_xlfn.XLOOKUP($A331&amp;AQ$5,'[1]NBA-Data-1980-2019'!$B$1:$B$16305&amp;'[1]NBA-Data-1980-2019'!$A$1:$A$16305,'[1]NBA-Data-1980-2019'!$H$1:$H$16305,"",0)</f>
        <v/>
      </c>
      <c r="AR331" s="2" t="str" cm="1">
        <f t="array" ref="AR331">_xlfn.XLOOKUP($A331&amp;AR$5,'[1]NBA-Data-1980-2019'!$B$1:$B$16305&amp;'[1]NBA-Data-1980-2019'!$A$1:$A$16305,'[1]NBA-Data-1980-2019'!$H$1:$H$16305,"",0)</f>
        <v/>
      </c>
      <c r="AS331" s="2" t="str" cm="1">
        <f t="array" ref="AS331">_xlfn.XLOOKUP($A331&amp;AS$5,'[1]NBA-Data-1980-2019'!$B$1:$B$16305&amp;'[1]NBA-Data-1980-2019'!$A$1:$A$16305,'[1]NBA-Data-1980-2019'!$H$1:$H$16305,"",0)</f>
        <v/>
      </c>
      <c r="AT331" s="2" t="str" cm="1">
        <f t="array" ref="AT331">_xlfn.XLOOKUP($A331&amp;AT$5,'[1]NBA-Data-1980-2019'!$B$1:$B$16305&amp;'[1]NBA-Data-1980-2019'!$A$1:$A$16305,'[1]NBA-Data-1980-2019'!$H$1:$H$16305,"",0)</f>
        <v/>
      </c>
      <c r="AU331" s="2" t="str" cm="1">
        <f t="array" ref="AU331">_xlfn.XLOOKUP($A331&amp;AU$5,'[1]NBA-Data-1980-2019'!$B$1:$B$16305&amp;'[1]NBA-Data-1980-2019'!$A$1:$A$16305,'[1]NBA-Data-1980-2019'!$H$1:$H$16305,"",0)</f>
        <v/>
      </c>
      <c r="AV331" s="2" t="str" cm="1">
        <f t="array" ref="AV331">_xlfn.XLOOKUP($A331&amp;AV$5,'[1]NBA-Data-1980-2019'!$B$1:$B$16305&amp;'[1]NBA-Data-1980-2019'!$A$1:$A$16305,'[1]NBA-Data-1980-2019'!$H$1:$H$16305,"",0)</f>
        <v/>
      </c>
      <c r="AW331" s="2" t="str" cm="1">
        <f t="array" ref="AW331">_xlfn.XLOOKUP($A331&amp;AW$5,'[1]NBA-Data-1980-2019'!$B$1:$B$16305&amp;'[1]NBA-Data-1980-2019'!$A$1:$A$16305,'[1]NBA-Data-1980-2019'!$H$1:$H$16305,"",0)</f>
        <v/>
      </c>
      <c r="AX331" s="2" t="str" cm="1">
        <f t="array" ref="AX331">_xlfn.XLOOKUP($A331&amp;AX$5,'[1]NBA-Data-1980-2019'!$B$1:$B$16305&amp;'[1]NBA-Data-1980-2019'!$A$1:$A$16305,'[1]NBA-Data-1980-2019'!$H$1:$H$16305,"",0)</f>
        <v/>
      </c>
      <c r="AY331" s="2" t="str" cm="1">
        <f t="array" ref="AY331">_xlfn.XLOOKUP($A331&amp;AY$5,'[1]NBA-Data-1980-2019'!$B$1:$B$16305&amp;'[1]NBA-Data-1980-2019'!$A$1:$A$16305,'[1]NBA-Data-1980-2019'!$H$1:$H$16305,"",0)</f>
        <v/>
      </c>
      <c r="AZ331" s="2" t="str" cm="1">
        <f t="array" ref="AZ331">_xlfn.XLOOKUP($A331&amp;AZ$5,'[1]NBA-Data-1980-2019'!$B$1:$B$16305&amp;'[1]NBA-Data-1980-2019'!$A$1:$A$16305,'[1]NBA-Data-1980-2019'!$H$1:$H$16305,"",0)</f>
        <v/>
      </c>
      <c r="BA331" s="2" t="str" cm="1">
        <f t="array" ref="BA331">_xlfn.XLOOKUP($A331&amp;BA$5,'[1]NBA-Data-1980-2019'!$B$1:$B$16305&amp;'[1]NBA-Data-1980-2019'!$A$1:$A$16305,'[1]NBA-Data-1980-2019'!$H$1:$H$16305,"",0)</f>
        <v/>
      </c>
      <c r="BB331" s="2" t="str" cm="1">
        <f t="array" ref="BB331">_xlfn.XLOOKUP($A331&amp;BB$5,'[1]NBA-Data-1980-2019'!$B$1:$B$16305&amp;'[1]NBA-Data-1980-2019'!$A$1:$A$16305,'[1]NBA-Data-1980-2019'!$H$1:$H$16305,"",0)</f>
        <v/>
      </c>
      <c r="BC331" s="2" t="str" cm="1">
        <f t="array" ref="BC331">_xlfn.XLOOKUP($A331&amp;BC$5,'[1]NBA-Data-1980-2019'!$B$1:$B$16305&amp;'[1]NBA-Data-1980-2019'!$A$1:$A$16305,'[1]NBA-Data-1980-2019'!$H$1:$H$16305,"",0)</f>
        <v/>
      </c>
      <c r="BD331" s="2" t="str" cm="1">
        <f t="array" ref="BD331">_xlfn.XLOOKUP($A331&amp;BD$5,'[1]NBA-Data-1980-2019'!$B$1:$B$16305&amp;'[1]NBA-Data-1980-2019'!$A$1:$A$16305,'[1]NBA-Data-1980-2019'!$H$1:$H$16305,"",0)</f>
        <v/>
      </c>
      <c r="BE331" s="2" t="str" cm="1">
        <f t="array" ref="BE331">_xlfn.XLOOKUP($A331&amp;BE$5,'[1]NBA-Data-1980-2019'!$B$1:$B$16305&amp;'[1]NBA-Data-1980-2019'!$A$1:$A$16305,'[1]NBA-Data-1980-2019'!$H$1:$H$16305,"",0)</f>
        <v/>
      </c>
      <c r="BF331" s="2" t="str" cm="1">
        <f t="array" ref="BF331">_xlfn.XLOOKUP($A331&amp;BF$5,'[1]NBA-Data-1980-2019'!$B$1:$B$16305&amp;'[1]NBA-Data-1980-2019'!$A$1:$A$16305,'[1]NBA-Data-1980-2019'!$H$1:$H$16305,"",0)</f>
        <v/>
      </c>
      <c r="BG331" s="2" t="str" cm="1">
        <f t="array" ref="BG331">_xlfn.XLOOKUP($A331&amp;BG$5,'[1]NBA-Data-1980-2019'!$B$1:$B$16305&amp;'[1]NBA-Data-1980-2019'!$A$1:$A$16305,'[1]NBA-Data-1980-2019'!$H$1:$H$16305,"",0)</f>
        <v/>
      </c>
      <c r="BH331" s="2" t="str" cm="1">
        <f t="array" ref="BH331">_xlfn.XLOOKUP($A331&amp;BH$5,'[1]NBA-Data-1980-2019'!$B$1:$B$16305&amp;'[1]NBA-Data-1980-2019'!$A$1:$A$16305,'[1]NBA-Data-1980-2019'!$H$1:$H$16305,"",0)</f>
        <v/>
      </c>
      <c r="BI331" s="2" t="str" cm="1">
        <f t="array" ref="BI331">_xlfn.XLOOKUP($A331&amp;BI$5,'[1]NBA-Data-1980-2019'!$B$1:$B$16305&amp;'[1]NBA-Data-1980-2019'!$A$1:$A$16305,'[1]NBA-Data-1980-2019'!$H$1:$H$16305,"",0)</f>
        <v/>
      </c>
      <c r="BJ331" s="2" t="str" cm="1">
        <f t="array" ref="BJ331">_xlfn.XLOOKUP($A331&amp;BJ$5,'[1]NBA-Data-1980-2019'!$B$1:$B$16305&amp;'[1]NBA-Data-1980-2019'!$A$1:$A$16305,'[1]NBA-Data-1980-2019'!$H$1:$H$16305,"",0)</f>
        <v/>
      </c>
      <c r="BK331" s="2" t="str" cm="1">
        <f t="array" ref="BK331">_xlfn.XLOOKUP($A331&amp;BK$5,'[1]NBA-Data-1980-2019'!$B$1:$B$16305&amp;'[1]NBA-Data-1980-2019'!$A$1:$A$16305,'[1]NBA-Data-1980-2019'!$H$1:$H$16305,"",0)</f>
        <v/>
      </c>
      <c r="BL331" s="2" t="str" cm="1">
        <f t="array" ref="BL331">_xlfn.XLOOKUP($A331&amp;BL$5,'[1]NBA-Data-1980-2019'!$B$1:$B$16305&amp;'[1]NBA-Data-1980-2019'!$A$1:$A$16305,'[1]NBA-Data-1980-2019'!$H$1:$H$16305,"",0)</f>
        <v/>
      </c>
      <c r="BM331" s="2" t="str" cm="1">
        <f t="array" ref="BM331">_xlfn.XLOOKUP($A331&amp;BM$5,'[1]NBA-Data-1980-2019'!$B$1:$B$16305&amp;'[1]NBA-Data-1980-2019'!$A$1:$A$16305,'[1]NBA-Data-1980-2019'!$H$1:$H$16305,"",0)</f>
        <v/>
      </c>
      <c r="BN331" s="2" cm="1">
        <f t="array" ref="BN331">_xlfn.XLOOKUP($A331&amp;BN$5,'[1]NBA-Data-1980-2019'!$B$1:$B$16305&amp;'[1]NBA-Data-1980-2019'!$A$1:$A$16305,'[1]NBA-Data-1980-2019'!$F$1:$F$16305,"",0)</f>
        <v>10.199999999999999</v>
      </c>
      <c r="BO331" s="2" cm="1">
        <f t="array" ref="BO331">_xlfn.XLOOKUP($A331&amp;BO$5,'[1]NBA-Data-1980-2019'!$B$1:$B$16305&amp;'[1]NBA-Data-1980-2019'!$A$1:$A$16305,'[1]NBA-Data-1980-2019'!$F$1:$F$16305,"",0)</f>
        <v>13.4</v>
      </c>
      <c r="BP331" s="2" cm="1">
        <f t="array" ref="BP331">_xlfn.XLOOKUP($A331&amp;BP$5,'[1]NBA-Data-1980-2019'!$B$1:$B$16305&amp;'[1]NBA-Data-1980-2019'!$A$1:$A$16305,'[1]NBA-Data-1980-2019'!$F$1:$F$16305,"",0)</f>
        <v>12.8</v>
      </c>
      <c r="BQ331" s="2" cm="1">
        <f t="array" ref="BQ331">_xlfn.XLOOKUP($A331&amp;BQ$5,'[1]NBA-Data-1980-2019'!$B$1:$B$16305&amp;'[1]NBA-Data-1980-2019'!$A$1:$A$16305,'[1]NBA-Data-1980-2019'!$F$1:$F$16305,"",0)</f>
        <v>11.6</v>
      </c>
      <c r="BR331" s="2" cm="1">
        <f t="array" ref="BR331">_xlfn.XLOOKUP($A331&amp;BR$5,'[1]NBA-Data-1980-2019'!$B$1:$B$16305&amp;'[1]NBA-Data-1980-2019'!$A$1:$A$16305,'[1]NBA-Data-1980-2019'!$F$1:$F$16305,"",0)</f>
        <v>9.5</v>
      </c>
      <c r="BS331" s="2" cm="1">
        <f t="array" ref="BS331">_xlfn.XLOOKUP($A331&amp;BS$5,'[1]NBA-Data-1980-2019'!$B$1:$B$16305&amp;'[1]NBA-Data-1980-2019'!$A$1:$A$16305,'[1]NBA-Data-1980-2019'!$F$1:$F$16305,"",0)</f>
        <v>2</v>
      </c>
      <c r="BT331" s="2" cm="1">
        <f t="array" ref="BT331">_xlfn.XLOOKUP($A331&amp;BT$5,'[1]NBA-Data-1980-2019'!$B$1:$B$16305&amp;'[1]NBA-Data-1980-2019'!$A$1:$A$16305,'[1]NBA-Data-1980-2019'!$F$1:$F$16305,"",0)</f>
        <v>7.7</v>
      </c>
      <c r="BU331" s="2" t="str" cm="1">
        <f t="array" ref="BU331">_xlfn.XLOOKUP($A331&amp;BU$5,'[1]NBA-Data-1980-2019'!$B$1:$B$16305&amp;'[1]NBA-Data-1980-2019'!$A$1:$A$16305,'[1]NBA-Data-1980-2019'!$F$1:$F$16305,"",0)</f>
        <v/>
      </c>
      <c r="BV331" s="2" t="str" cm="1">
        <f t="array" ref="BV331">_xlfn.XLOOKUP($A331&amp;BV$5,'[1]NBA-Data-1980-2019'!$B$1:$B$16305&amp;'[1]NBA-Data-1980-2019'!$A$1:$A$16305,'[1]NBA-Data-1980-2019'!$F$1:$F$16305,"",0)</f>
        <v/>
      </c>
      <c r="BW331" s="2" t="str" cm="1">
        <f t="array" ref="BW331">_xlfn.XLOOKUP($A331&amp;BW$5,'[1]NBA-Data-1980-2019'!$B$1:$B$16305&amp;'[1]NBA-Data-1980-2019'!$A$1:$A$16305,'[1]NBA-Data-1980-2019'!$F$1:$F$16305,"",0)</f>
        <v/>
      </c>
      <c r="BX331" s="2" t="str" cm="1">
        <f t="array" ref="BX331">_xlfn.XLOOKUP($A331&amp;BX$5,'[1]NBA-Data-1980-2019'!$B$1:$B$16305&amp;'[1]NBA-Data-1980-2019'!$A$1:$A$16305,'[1]NBA-Data-1980-2019'!$F$1:$F$16305,"",0)</f>
        <v/>
      </c>
      <c r="BY331" s="2" t="str" cm="1">
        <f t="array" ref="BY331">_xlfn.XLOOKUP($A331&amp;BY$5,'[1]NBA-Data-1980-2019'!$B$1:$B$16305&amp;'[1]NBA-Data-1980-2019'!$A$1:$A$16305,'[1]NBA-Data-1980-2019'!$F$1:$F$16305,"",0)</f>
        <v/>
      </c>
      <c r="BZ331" s="2" t="str" cm="1">
        <f t="array" ref="BZ331">_xlfn.XLOOKUP($A331&amp;BZ$5,'[1]NBA-Data-1980-2019'!$B$1:$B$16305&amp;'[1]NBA-Data-1980-2019'!$A$1:$A$16305,'[1]NBA-Data-1980-2019'!$F$1:$F$16305,"",0)</f>
        <v/>
      </c>
      <c r="CA331" s="2" t="str" cm="1">
        <f t="array" ref="CA331">_xlfn.XLOOKUP($A331&amp;CA$5,'[1]NBA-Data-1980-2019'!$B$1:$B$16305&amp;'[1]NBA-Data-1980-2019'!$A$1:$A$16305,'[1]NBA-Data-1980-2019'!$F$1:$F$16305,"",0)</f>
        <v/>
      </c>
      <c r="CB331" s="2" t="str" cm="1">
        <f t="array" ref="CB331">_xlfn.XLOOKUP($A331&amp;CB$5,'[1]NBA-Data-1980-2019'!$B$1:$B$16305&amp;'[1]NBA-Data-1980-2019'!$A$1:$A$16305,'[1]NBA-Data-1980-2019'!$F$1:$F$16305,"",0)</f>
        <v/>
      </c>
      <c r="CC331" s="2" t="str" cm="1">
        <f t="array" ref="CC331">_xlfn.XLOOKUP($A331&amp;CC$5,'[1]NBA-Data-1980-2019'!$B$1:$B$16305&amp;'[1]NBA-Data-1980-2019'!$A$1:$A$16305,'[1]NBA-Data-1980-2019'!$F$1:$F$16305,"",0)</f>
        <v/>
      </c>
      <c r="CD331" s="2" t="str" cm="1">
        <f t="array" ref="CD331">_xlfn.XLOOKUP($A331&amp;CD$5,'[1]NBA-Data-1980-2019'!$B$1:$B$16305&amp;'[1]NBA-Data-1980-2019'!$A$1:$A$16305,'[1]NBA-Data-1980-2019'!$F$1:$F$16305,"",0)</f>
        <v/>
      </c>
      <c r="CE331" s="2" t="str" cm="1">
        <f t="array" ref="CE331">_xlfn.XLOOKUP($A331&amp;CE$5,'[1]NBA-Data-1980-2019'!$B$1:$B$16305&amp;'[1]NBA-Data-1980-2019'!$A$1:$A$16305,'[1]NBA-Data-1980-2019'!$F$1:$F$16305,"",0)</f>
        <v/>
      </c>
      <c r="CF331" s="2" t="str" cm="1">
        <f t="array" ref="CF331">_xlfn.XLOOKUP($A331&amp;CF$5,'[1]NBA-Data-1980-2019'!$B$1:$B$16305&amp;'[1]NBA-Data-1980-2019'!$A$1:$A$16305,'[1]NBA-Data-1980-2019'!$F$1:$F$16305,"",0)</f>
        <v/>
      </c>
      <c r="CG331" s="2" t="str" cm="1">
        <f t="array" ref="CG331">_xlfn.XLOOKUP($A331&amp;CG$5,'[1]NBA-Data-1980-2019'!$B$1:$B$16305&amp;'[1]NBA-Data-1980-2019'!$A$1:$A$16305,'[1]NBA-Data-1980-2019'!$F$1:$F$16305,"",0)</f>
        <v/>
      </c>
      <c r="CH331" s="2" t="str" cm="1">
        <f t="array" ref="CH331">_xlfn.XLOOKUP($A331&amp;CH$5,'[1]NBA-Data-1980-2019'!$B$1:$B$16305&amp;'[1]NBA-Data-1980-2019'!$A$1:$A$16305,'[1]NBA-Data-1980-2019'!$F$1:$F$16305,"",0)</f>
        <v/>
      </c>
      <c r="CI331" s="2" t="str" cm="1">
        <f t="array" ref="CI331">_xlfn.XLOOKUP($A331&amp;CI$5,'[1]NBA-Data-1980-2019'!$B$1:$B$16305&amp;'[1]NBA-Data-1980-2019'!$A$1:$A$16305,'[1]NBA-Data-1980-2019'!$F$1:$F$16305,"",0)</f>
        <v/>
      </c>
      <c r="CJ331" s="2" t="str" cm="1">
        <f t="array" ref="CJ331">_xlfn.XLOOKUP($A331&amp;CJ$5,'[1]NBA-Data-1980-2019'!$B$1:$B$16305&amp;'[1]NBA-Data-1980-2019'!$A$1:$A$16305,'[1]NBA-Data-1980-2019'!$F$1:$F$16305,"",0)</f>
        <v/>
      </c>
      <c r="CK331" s="2" t="str" cm="1">
        <f t="array" ref="CK331">_xlfn.XLOOKUP($A331&amp;CK$5,'[1]NBA-Data-1980-2019'!$B$1:$B$16305&amp;'[1]NBA-Data-1980-2019'!$A$1:$A$16305,'[1]NBA-Data-1980-2019'!$F$1:$F$16305,"",0)</f>
        <v/>
      </c>
      <c r="CL331" s="2" t="str" cm="1">
        <f t="array" ref="CL331">_xlfn.XLOOKUP($A331&amp;CL$5,'[1]NBA-Data-1980-2019'!$B$1:$B$16305&amp;'[1]NBA-Data-1980-2019'!$A$1:$A$16305,'[1]NBA-Data-1980-2019'!$F$1:$F$16305,"",0)</f>
        <v/>
      </c>
      <c r="CM331" s="2" t="str" cm="1">
        <f t="array" ref="CM331">_xlfn.XLOOKUP($A331&amp;CM$5,'[1]NBA-Data-1980-2019'!$B$1:$B$16305&amp;'[1]NBA-Data-1980-2019'!$A$1:$A$16305,'[1]NBA-Data-1980-2019'!$F$1:$F$16305,"",0)</f>
        <v/>
      </c>
      <c r="CN331" s="2" t="str" cm="1">
        <f t="array" ref="CN331">_xlfn.XLOOKUP($A331&amp;CN$5,'[1]NBA-Data-1980-2019'!$B$1:$B$16305&amp;'[1]NBA-Data-1980-2019'!$A$1:$A$16305,'[1]NBA-Data-1980-2019'!$F$1:$F$16305,"",0)</f>
        <v/>
      </c>
      <c r="CO331" s="2" t="str" cm="1">
        <f t="array" ref="CO331">_xlfn.XLOOKUP($A331&amp;CO$5,'[1]NBA-Data-1980-2019'!$B$1:$B$16305&amp;'[1]NBA-Data-1980-2019'!$A$1:$A$16305,'[1]NBA-Data-1980-2019'!$F$1:$F$16305,"",0)</f>
        <v/>
      </c>
      <c r="CP331" s="2" t="str" cm="1">
        <f t="array" ref="CP331">_xlfn.XLOOKUP($A331&amp;CP$5,'[1]NBA-Data-1980-2019'!$B$1:$B$16305&amp;'[1]NBA-Data-1980-2019'!$A$1:$A$16305,'[1]NBA-Data-1980-2019'!$F$1:$F$16305,"",0)</f>
        <v/>
      </c>
      <c r="CQ331" s="2" t="str" cm="1">
        <f t="array" ref="CQ331">_xlfn.XLOOKUP($A331&amp;CQ$5,'[1]NBA-Data-1980-2019'!$B$1:$B$16305&amp;'[1]NBA-Data-1980-2019'!$A$1:$A$16305,'[1]NBA-Data-1980-2019'!$F$1:$F$16305,"",0)</f>
        <v/>
      </c>
      <c r="CR331" s="2" t="str" cm="1">
        <f t="array" ref="CR331">_xlfn.XLOOKUP($A331&amp;CR$5,'[1]NBA-Data-1980-2019'!$B$1:$B$16305&amp;'[1]NBA-Data-1980-2019'!$A$1:$A$16305,'[1]NBA-Data-1980-2019'!$F$1:$F$16305,"",0)</f>
        <v/>
      </c>
      <c r="CS331" s="2" t="str" cm="1">
        <f t="array" ref="CS331">_xlfn.XLOOKUP($A331&amp;CS$5,'[1]NBA-Data-1980-2019'!$B$1:$B$16305&amp;'[1]NBA-Data-1980-2019'!$A$1:$A$16305,'[1]NBA-Data-1980-2019'!$F$1:$F$16305,"",0)</f>
        <v/>
      </c>
      <c r="CU331" s="2" t="str">
        <f>_xlfn.XLOOKUP($A331,TEAMS!$G$1:$G$839,TEAMS!$H$1:$H$839,"",0)</f>
        <v>C</v>
      </c>
      <c r="CV331" s="2" t="str">
        <f>_xlfn.XLOOKUP($CU331,DASHBOARD!$B$22:$B$27,DASHBOARD!$C$22:$C$27,"",0)</f>
        <v>CENTER</v>
      </c>
      <c r="CY331" s="63">
        <f>SUMIFS('[1]NBA-Data-1980-2019'!$G$1:$G$16305,'[1]NBA-Data-1980-2019'!$B$1:$B$16305,$A331,'[1]NBA-Data-1980-2019'!$A$1:$A$16305,CY$9)</f>
        <v>1000000</v>
      </c>
      <c r="CZ331" s="63">
        <f>SUMIFS('[1]NBA-Data-1980-2019'!$G$1:$G$16305,'[1]NBA-Data-1980-2019'!$B$1:$B$16305,$A331,'[1]NBA-Data-1980-2019'!$A$1:$A$16305,CZ$9)</f>
        <v>1100000</v>
      </c>
      <c r="DA331" s="63">
        <f>SUMIFS('[1]NBA-Data-1980-2019'!$G$1:$G$16305,'[1]NBA-Data-1980-2019'!$B$1:$B$16305,$A331,'[1]NBA-Data-1980-2019'!$A$1:$A$16305,DA$9)</f>
        <v>1400000</v>
      </c>
      <c r="DB331" s="63">
        <f>SUMIFS('[1]NBA-Data-1980-2019'!$G$1:$G$16305,'[1]NBA-Data-1980-2019'!$B$1:$B$16305,$A331,'[1]NBA-Data-1980-2019'!$A$1:$A$16305,DB$9)</f>
        <v>1600000</v>
      </c>
      <c r="DC331" s="63">
        <f>SUMIFS('[1]NBA-Data-1980-2019'!$G$1:$G$16305,'[1]NBA-Data-1980-2019'!$B$1:$B$16305,$A331,'[1]NBA-Data-1980-2019'!$A$1:$A$16305,DC$9)</f>
        <v>0</v>
      </c>
      <c r="DD331" s="63">
        <f>SUMIFS('[1]NBA-Data-1980-2019'!$G$1:$G$16305,'[1]NBA-Data-1980-2019'!$B$1:$B$16305,$A331,'[1]NBA-Data-1980-2019'!$A$1:$A$16305,DD$9)</f>
        <v>600000</v>
      </c>
      <c r="DE331" s="63">
        <f>SUMIFS('[1]NBA-Data-1980-2019'!$G$1:$G$16305,'[1]NBA-Data-1980-2019'!$B$1:$B$16305,$A331,'[1]NBA-Data-1980-2019'!$A$1:$A$16305,DE$9)</f>
        <v>0</v>
      </c>
      <c r="DF331" s="63">
        <f>SUMIFS('[1]NBA-Data-1980-2019'!$G$1:$G$16305,'[1]NBA-Data-1980-2019'!$B$1:$B$16305,$A331,'[1]NBA-Data-1980-2019'!$A$1:$A$16305,DF$9)</f>
        <v>0</v>
      </c>
      <c r="DG331" s="63">
        <f>SUMIFS('[1]NBA-Data-1980-2019'!$G$1:$G$16305,'[1]NBA-Data-1980-2019'!$B$1:$B$16305,$A331,'[1]NBA-Data-1980-2019'!$A$1:$A$16305,DG$9)</f>
        <v>0</v>
      </c>
      <c r="DH331" s="63">
        <f>SUMIFS('[1]NBA-Data-1980-2019'!$G$1:$G$16305,'[1]NBA-Data-1980-2019'!$B$1:$B$16305,$A331,'[1]NBA-Data-1980-2019'!$A$1:$A$16305,DH$9)</f>
        <v>0</v>
      </c>
      <c r="DI331" s="63">
        <f>SUMIFS('[1]NBA-Data-1980-2019'!$G$1:$G$16305,'[1]NBA-Data-1980-2019'!$B$1:$B$16305,$A331,'[1]NBA-Data-1980-2019'!$A$1:$A$16305,DI$9)</f>
        <v>0</v>
      </c>
      <c r="DJ331" s="63">
        <f>SUMIFS('[1]NBA-Data-1980-2019'!$G$1:$G$16305,'[1]NBA-Data-1980-2019'!$B$1:$B$16305,$A331,'[1]NBA-Data-1980-2019'!$A$1:$A$16305,DJ$9)</f>
        <v>0</v>
      </c>
      <c r="DK331" s="63">
        <f>SUMIFS('[1]NBA-Data-1980-2019'!$G$1:$G$16305,'[1]NBA-Data-1980-2019'!$B$1:$B$16305,$A331,'[1]NBA-Data-1980-2019'!$A$1:$A$16305,DK$9)</f>
        <v>0</v>
      </c>
      <c r="DL331" s="63">
        <f>SUMIFS('[1]NBA-Data-1980-2019'!$G$1:$G$16305,'[1]NBA-Data-1980-2019'!$B$1:$B$16305,$A331,'[1]NBA-Data-1980-2019'!$A$1:$A$16305,DL$9)</f>
        <v>0</v>
      </c>
      <c r="DM331" s="63">
        <f>SUMIFS('[1]NBA-Data-1980-2019'!$G$1:$G$16305,'[1]NBA-Data-1980-2019'!$B$1:$B$16305,$A331,'[1]NBA-Data-1980-2019'!$A$1:$A$16305,DM$9)</f>
        <v>0</v>
      </c>
      <c r="DN331" s="63">
        <f>SUMIFS('[1]NBA-Data-1980-2019'!$G$1:$G$16305,'[1]NBA-Data-1980-2019'!$B$1:$B$16305,$A331,'[1]NBA-Data-1980-2019'!$A$1:$A$16305,DN$9)</f>
        <v>0</v>
      </c>
      <c r="DO331" s="63">
        <f>SUMIFS('[1]NBA-Data-1980-2019'!$G$1:$G$16305,'[1]NBA-Data-1980-2019'!$B$1:$B$16305,$A331,'[1]NBA-Data-1980-2019'!$A$1:$A$16305,DO$9)</f>
        <v>0</v>
      </c>
      <c r="DP331" s="63">
        <f>SUMIFS('[1]NBA-Data-1980-2019'!$G$1:$G$16305,'[1]NBA-Data-1980-2019'!$B$1:$B$16305,$A331,'[1]NBA-Data-1980-2019'!$A$1:$A$16305,DP$9)</f>
        <v>0</v>
      </c>
      <c r="DQ331" s="63">
        <f>SUMIFS('[1]NBA-Data-1980-2019'!$G$1:$G$16305,'[1]NBA-Data-1980-2019'!$B$1:$B$16305,$A331,'[1]NBA-Data-1980-2019'!$A$1:$A$16305,DQ$9)</f>
        <v>0</v>
      </c>
      <c r="DR331" s="63">
        <f>SUMIFS('[1]NBA-Data-1980-2019'!$G$1:$G$16305,'[1]NBA-Data-1980-2019'!$B$1:$B$16305,$A331,'[1]NBA-Data-1980-2019'!$A$1:$A$16305,DR$9)</f>
        <v>0</v>
      </c>
      <c r="DS331" s="63">
        <f>SUMIFS('[1]NBA-Data-1980-2019'!$G$1:$G$16305,'[1]NBA-Data-1980-2019'!$B$1:$B$16305,$A331,'[1]NBA-Data-1980-2019'!$A$1:$A$16305,DS$9)</f>
        <v>0</v>
      </c>
      <c r="DT331" s="63">
        <f>SUMIFS('[1]NBA-Data-1980-2019'!$G$1:$G$16305,'[1]NBA-Data-1980-2019'!$B$1:$B$16305,$A331,'[1]NBA-Data-1980-2019'!$A$1:$A$16305,DT$9)</f>
        <v>0</v>
      </c>
      <c r="DU331" s="63">
        <f>SUMIFS('[1]NBA-Data-1980-2019'!$G$1:$G$16305,'[1]NBA-Data-1980-2019'!$B$1:$B$16305,$A331,'[1]NBA-Data-1980-2019'!$A$1:$A$16305,DU$9)</f>
        <v>0</v>
      </c>
      <c r="DV331" s="63">
        <f>SUMIFS('[1]NBA-Data-1980-2019'!$G$1:$G$16305,'[1]NBA-Data-1980-2019'!$B$1:$B$16305,$A331,'[1]NBA-Data-1980-2019'!$A$1:$A$16305,DV$9)</f>
        <v>0</v>
      </c>
      <c r="DW331" s="63">
        <f>SUMIFS('[1]NBA-Data-1980-2019'!$G$1:$G$16305,'[1]NBA-Data-1980-2019'!$B$1:$B$16305,$A331,'[1]NBA-Data-1980-2019'!$A$1:$A$16305,DW$9)</f>
        <v>0</v>
      </c>
      <c r="DX331" s="63">
        <f>SUMIFS('[1]NBA-Data-1980-2019'!$G$1:$G$16305,'[1]NBA-Data-1980-2019'!$B$1:$B$16305,$A331,'[1]NBA-Data-1980-2019'!$A$1:$A$16305,DX$9)</f>
        <v>0</v>
      </c>
      <c r="DY331" s="63">
        <f>SUMIFS('[1]NBA-Data-1980-2019'!$G$1:$G$16305,'[1]NBA-Data-1980-2019'!$B$1:$B$16305,$A331,'[1]NBA-Data-1980-2019'!$A$1:$A$16305,DY$9)</f>
        <v>0</v>
      </c>
      <c r="DZ331" s="63">
        <f>SUMIFS('[1]NBA-Data-1980-2019'!$G$1:$G$16305,'[1]NBA-Data-1980-2019'!$B$1:$B$16305,$A331,'[1]NBA-Data-1980-2019'!$A$1:$A$16305,DZ$9)</f>
        <v>0</v>
      </c>
      <c r="EA331" s="63">
        <f>SUMIFS('[1]NBA-Data-1980-2019'!$G$1:$G$16305,'[1]NBA-Data-1980-2019'!$B$1:$B$16305,$A331,'[1]NBA-Data-1980-2019'!$A$1:$A$16305,EA$9)</f>
        <v>0</v>
      </c>
      <c r="EB331" s="63">
        <f>SUMIFS('[1]NBA-Data-1980-2019'!$G$1:$G$16305,'[1]NBA-Data-1980-2019'!$B$1:$B$16305,$A331,'[1]NBA-Data-1980-2019'!$A$1:$A$16305,EB$9)</f>
        <v>0</v>
      </c>
      <c r="EC331" s="63">
        <f>SUMIFS('[1]NBA-Data-1980-2019'!$G$1:$G$16305,'[1]NBA-Data-1980-2019'!$B$1:$B$16305,$A331,'[1]NBA-Data-1980-2019'!$A$1:$A$16305,EC$9)</f>
        <v>0</v>
      </c>
      <c r="ED331" s="63">
        <f>SUMIFS('[1]NBA-Data-1980-2019'!$G$1:$G$16305,'[1]NBA-Data-1980-2019'!$B$1:$B$16305,$A331,'[1]NBA-Data-1980-2019'!$A$1:$A$16305,ED$9)</f>
        <v>0</v>
      </c>
      <c r="EH331" s="2" t="s">
        <v>1480</v>
      </c>
      <c r="EI331" s="2" t="s">
        <v>1319</v>
      </c>
    </row>
    <row r="332" spans="1:139" x14ac:dyDescent="0.2">
      <c r="A332" s="2" t="s">
        <v>1013</v>
      </c>
      <c r="B332" s="2" t="str" cm="1">
        <f t="array" ref="B332">_xlfn.XLOOKUP($A332&amp;B$5,'[1]NBA-Data-1980-2019'!$B$1:$B$16305&amp;'[1]NBA-Data-1980-2019'!$A$1:$A$16305,'[1]NBA-Data-1980-2019'!$D$1:$D$16305,"",0)</f>
        <v/>
      </c>
      <c r="C332" s="2" t="str" cm="1">
        <f t="array" ref="C332">_xlfn.XLOOKUP($A332&amp;C$5,'[1]NBA-Data-1980-2019'!$B$1:$B$16305&amp;'[1]NBA-Data-1980-2019'!$A$1:$A$16305,'[1]NBA-Data-1980-2019'!$D$1:$D$16305,"",0)</f>
        <v/>
      </c>
      <c r="D332" s="2" t="str" cm="1">
        <f t="array" ref="D332">_xlfn.XLOOKUP($A332&amp;D$5,'[1]NBA-Data-1980-2019'!$B$1:$B$16305&amp;'[1]NBA-Data-1980-2019'!$A$1:$A$16305,'[1]NBA-Data-1980-2019'!$D$1:$D$16305,"",0)</f>
        <v/>
      </c>
      <c r="E332" s="2" t="str" cm="1">
        <f t="array" ref="E332">_xlfn.XLOOKUP($A332&amp;E$5,'[1]NBA-Data-1980-2019'!$B$1:$B$16305&amp;'[1]NBA-Data-1980-2019'!$A$1:$A$16305,'[1]NBA-Data-1980-2019'!$D$1:$D$16305,"",0)</f>
        <v/>
      </c>
      <c r="F332" s="2" t="str" cm="1">
        <f t="array" ref="F332">_xlfn.XLOOKUP($A332&amp;F$5,'[1]NBA-Data-1980-2019'!$B$1:$B$16305&amp;'[1]NBA-Data-1980-2019'!$A$1:$A$16305,'[1]NBA-Data-1980-2019'!$D$1:$D$16305,"",0)</f>
        <v/>
      </c>
      <c r="G332" s="2" t="str" cm="1">
        <f t="array" ref="G332">_xlfn.XLOOKUP($A332&amp;G$5,'[1]NBA-Data-1980-2019'!$B$1:$B$16305&amp;'[1]NBA-Data-1980-2019'!$A$1:$A$16305,'[1]NBA-Data-1980-2019'!$D$1:$D$16305,"",0)</f>
        <v/>
      </c>
      <c r="H332" s="2" t="str" cm="1">
        <f t="array" ref="H332">_xlfn.XLOOKUP($A332&amp;H$5,'[1]NBA-Data-1980-2019'!$B$1:$B$16305&amp;'[1]NBA-Data-1980-2019'!$A$1:$A$16305,'[1]NBA-Data-1980-2019'!$D$1:$D$16305,"",0)</f>
        <v/>
      </c>
      <c r="I332" s="2" t="str" cm="1">
        <f t="array" ref="I332">_xlfn.XLOOKUP($A332&amp;I$5,'[1]NBA-Data-1980-2019'!$B$1:$B$16305&amp;'[1]NBA-Data-1980-2019'!$A$1:$A$16305,'[1]NBA-Data-1980-2019'!$D$1:$D$16305,"",0)</f>
        <v/>
      </c>
      <c r="J332" s="2" t="str" cm="1">
        <f t="array" ref="J332">_xlfn.XLOOKUP($A332&amp;J$5,'[1]NBA-Data-1980-2019'!$B$1:$B$16305&amp;'[1]NBA-Data-1980-2019'!$A$1:$A$16305,'[1]NBA-Data-1980-2019'!$D$1:$D$16305,"",0)</f>
        <v/>
      </c>
      <c r="K332" s="2" t="str" cm="1">
        <f t="array" ref="K332">_xlfn.XLOOKUP($A332&amp;K$5,'[1]NBA-Data-1980-2019'!$B$1:$B$16305&amp;'[1]NBA-Data-1980-2019'!$A$1:$A$16305,'[1]NBA-Data-1980-2019'!$D$1:$D$16305,"",0)</f>
        <v/>
      </c>
      <c r="L332" s="2" t="str" cm="1">
        <f t="array" ref="L332">_xlfn.XLOOKUP($A332&amp;L$5,'[1]NBA-Data-1980-2019'!$B$1:$B$16305&amp;'[1]NBA-Data-1980-2019'!$A$1:$A$16305,'[1]NBA-Data-1980-2019'!$D$1:$D$16305,"",0)</f>
        <v>LAL</v>
      </c>
      <c r="M332" s="2" t="str" cm="1">
        <f t="array" ref="M332">_xlfn.XLOOKUP($A332&amp;M$5,'[1]NBA-Data-1980-2019'!$B$1:$B$16305&amp;'[1]NBA-Data-1980-2019'!$A$1:$A$16305,'[1]NBA-Data-1980-2019'!$D$1:$D$16305,"",0)</f>
        <v>LAL</v>
      </c>
      <c r="N332" s="2" t="str" cm="1">
        <f t="array" ref="N332">_xlfn.XLOOKUP($A332&amp;N$5,'[1]NBA-Data-1980-2019'!$B$1:$B$16305&amp;'[1]NBA-Data-1980-2019'!$A$1:$A$16305,'[1]NBA-Data-1980-2019'!$D$1:$D$16305,"",0)</f>
        <v>LAL</v>
      </c>
      <c r="O332" s="2" t="str" cm="1">
        <f t="array" ref="O332">_xlfn.XLOOKUP($A332&amp;O$5,'[1]NBA-Data-1980-2019'!$B$1:$B$16305&amp;'[1]NBA-Data-1980-2019'!$A$1:$A$16305,'[1]NBA-Data-1980-2019'!$D$1:$D$16305,"",0)</f>
        <v>LAL</v>
      </c>
      <c r="P332" s="2" t="str" cm="1">
        <f t="array" ref="P332">_xlfn.XLOOKUP($A332&amp;P$5,'[1]NBA-Data-1980-2019'!$B$1:$B$16305&amp;'[1]NBA-Data-1980-2019'!$A$1:$A$16305,'[1]NBA-Data-1980-2019'!$D$1:$D$16305,"",0)</f>
        <v>LAL</v>
      </c>
      <c r="Q332" s="2" t="str" cm="1">
        <f t="array" ref="Q332">_xlfn.XLOOKUP($A332&amp;Q$5,'[1]NBA-Data-1980-2019'!$B$1:$B$16305&amp;'[1]NBA-Data-1980-2019'!$A$1:$A$16305,'[1]NBA-Data-1980-2019'!$D$1:$D$16305,"",0)</f>
        <v>LAL</v>
      </c>
      <c r="R332" s="2" t="str" cm="1">
        <f t="array" ref="R332">_xlfn.XLOOKUP($A332&amp;R$5,'[1]NBA-Data-1980-2019'!$B$1:$B$16305&amp;'[1]NBA-Data-1980-2019'!$A$1:$A$16305,'[1]NBA-Data-1980-2019'!$D$1:$D$16305,"",0)</f>
        <v>ATL</v>
      </c>
      <c r="S332" s="2" t="str" cm="1">
        <f t="array" ref="S332">_xlfn.XLOOKUP($A332&amp;S$5,'[1]NBA-Data-1980-2019'!$B$1:$B$16305&amp;'[1]NBA-Data-1980-2019'!$A$1:$A$16305,'[1]NBA-Data-1980-2019'!$D$1:$D$16305,"",0)</f>
        <v/>
      </c>
      <c r="T332" s="2" t="str" cm="1">
        <f t="array" ref="T332">_xlfn.XLOOKUP($A332&amp;T$5,'[1]NBA-Data-1980-2019'!$B$1:$B$16305&amp;'[1]NBA-Data-1980-2019'!$A$1:$A$16305,'[1]NBA-Data-1980-2019'!$D$1:$D$16305,"",0)</f>
        <v/>
      </c>
      <c r="U332" s="2" t="str" cm="1">
        <f t="array" ref="U332">_xlfn.XLOOKUP($A332&amp;U$5,'[1]NBA-Data-1980-2019'!$B$1:$B$16305&amp;'[1]NBA-Data-1980-2019'!$A$1:$A$16305,'[1]NBA-Data-1980-2019'!$D$1:$D$16305,"",0)</f>
        <v/>
      </c>
      <c r="V332" s="2" t="str" cm="1">
        <f t="array" ref="V332">_xlfn.XLOOKUP($A332&amp;V$5,'[1]NBA-Data-1980-2019'!$B$1:$B$16305&amp;'[1]NBA-Data-1980-2019'!$A$1:$A$16305,'[1]NBA-Data-1980-2019'!$D$1:$D$16305,"",0)</f>
        <v/>
      </c>
      <c r="W332" s="2" t="str" cm="1">
        <f t="array" ref="W332">_xlfn.XLOOKUP($A332&amp;W$5,'[1]NBA-Data-1980-2019'!$B$1:$B$16305&amp;'[1]NBA-Data-1980-2019'!$A$1:$A$16305,'[1]NBA-Data-1980-2019'!$D$1:$D$16305,"",0)</f>
        <v/>
      </c>
      <c r="X332" s="2" t="str" cm="1">
        <f t="array" ref="X332">_xlfn.XLOOKUP($A332&amp;X$5,'[1]NBA-Data-1980-2019'!$B$1:$B$16305&amp;'[1]NBA-Data-1980-2019'!$A$1:$A$16305,'[1]NBA-Data-1980-2019'!$D$1:$D$16305,"",0)</f>
        <v/>
      </c>
      <c r="Y332" s="2" t="str" cm="1">
        <f t="array" ref="Y332">_xlfn.XLOOKUP($A332&amp;Y$5,'[1]NBA-Data-1980-2019'!$B$1:$B$16305&amp;'[1]NBA-Data-1980-2019'!$A$1:$A$16305,'[1]NBA-Data-1980-2019'!$D$1:$D$16305,"",0)</f>
        <v/>
      </c>
      <c r="Z332" s="2" t="str" cm="1">
        <f t="array" ref="Z332">_xlfn.XLOOKUP($A332&amp;Z$5,'[1]NBA-Data-1980-2019'!$B$1:$B$16305&amp;'[1]NBA-Data-1980-2019'!$A$1:$A$16305,'[1]NBA-Data-1980-2019'!$D$1:$D$16305,"",0)</f>
        <v/>
      </c>
      <c r="AA332" s="2" t="str" cm="1">
        <f t="array" ref="AA332">_xlfn.XLOOKUP($A332&amp;AA$5,'[1]NBA-Data-1980-2019'!$B$1:$B$16305&amp;'[1]NBA-Data-1980-2019'!$A$1:$A$16305,'[1]NBA-Data-1980-2019'!$D$1:$D$16305,"",0)</f>
        <v/>
      </c>
      <c r="AB332" s="2" t="str" cm="1">
        <f t="array" ref="AB332">_xlfn.XLOOKUP($A332&amp;AB$5,'[1]NBA-Data-1980-2019'!$B$1:$B$16305&amp;'[1]NBA-Data-1980-2019'!$A$1:$A$16305,'[1]NBA-Data-1980-2019'!$D$1:$D$16305,"",0)</f>
        <v/>
      </c>
      <c r="AC332" s="2" t="str" cm="1">
        <f t="array" ref="AC332">_xlfn.XLOOKUP($A332&amp;AC$5,'[1]NBA-Data-1980-2019'!$B$1:$B$16305&amp;'[1]NBA-Data-1980-2019'!$A$1:$A$16305,'[1]NBA-Data-1980-2019'!$D$1:$D$16305,"",0)</f>
        <v/>
      </c>
      <c r="AD332" s="2" t="str" cm="1">
        <f t="array" ref="AD332">_xlfn.XLOOKUP($A332&amp;AD$5,'[1]NBA-Data-1980-2019'!$B$1:$B$16305&amp;'[1]NBA-Data-1980-2019'!$A$1:$A$16305,'[1]NBA-Data-1980-2019'!$D$1:$D$16305,"",0)</f>
        <v/>
      </c>
      <c r="AE332" s="2" t="str" cm="1">
        <f t="array" ref="AE332">_xlfn.XLOOKUP($A332&amp;AE$5,'[1]NBA-Data-1980-2019'!$B$1:$B$16305&amp;'[1]NBA-Data-1980-2019'!$A$1:$A$16305,'[1]NBA-Data-1980-2019'!$D$1:$D$16305,"",0)</f>
        <v/>
      </c>
      <c r="AF332" s="2" t="str" cm="1">
        <f t="array" ref="AF332">_xlfn.XLOOKUP($A332&amp;AF$5,'[1]NBA-Data-1980-2019'!$B$1:$B$16305&amp;'[1]NBA-Data-1980-2019'!$A$1:$A$16305,'[1]NBA-Data-1980-2019'!$D$1:$D$16305,"",0)</f>
        <v/>
      </c>
      <c r="AG332" s="2" t="str" cm="1">
        <f t="array" ref="AG332">_xlfn.XLOOKUP($A332&amp;AG$5,'[1]NBA-Data-1980-2019'!$B$1:$B$16305&amp;'[1]NBA-Data-1980-2019'!$A$1:$A$16305,'[1]NBA-Data-1980-2019'!$D$1:$D$16305,"",0)</f>
        <v/>
      </c>
      <c r="AH332" s="2" t="str" cm="1">
        <f t="array" ref="AH332">_xlfn.XLOOKUP($A332&amp;AH$5,'[1]NBA-Data-1980-2019'!$B$1:$B$16305&amp;'[1]NBA-Data-1980-2019'!$A$1:$A$16305,'[1]NBA-Data-1980-2019'!$H$1:$H$16305,"",0)</f>
        <v/>
      </c>
      <c r="AI332" s="2" t="str" cm="1">
        <f t="array" ref="AI332">_xlfn.XLOOKUP($A332&amp;AI$5,'[1]NBA-Data-1980-2019'!$B$1:$B$16305&amp;'[1]NBA-Data-1980-2019'!$A$1:$A$16305,'[1]NBA-Data-1980-2019'!$H$1:$H$16305,"",0)</f>
        <v/>
      </c>
      <c r="AJ332" s="2" t="str" cm="1">
        <f t="array" ref="AJ332">_xlfn.XLOOKUP($A332&amp;AJ$5,'[1]NBA-Data-1980-2019'!$B$1:$B$16305&amp;'[1]NBA-Data-1980-2019'!$A$1:$A$16305,'[1]NBA-Data-1980-2019'!$H$1:$H$16305,"",0)</f>
        <v/>
      </c>
      <c r="AK332" s="2" t="str" cm="1">
        <f t="array" ref="AK332">_xlfn.XLOOKUP($A332&amp;AK$5,'[1]NBA-Data-1980-2019'!$B$1:$B$16305&amp;'[1]NBA-Data-1980-2019'!$A$1:$A$16305,'[1]NBA-Data-1980-2019'!$H$1:$H$16305,"",0)</f>
        <v/>
      </c>
      <c r="AL332" s="2" t="str" cm="1">
        <f t="array" ref="AL332">_xlfn.XLOOKUP($A332&amp;AL$5,'[1]NBA-Data-1980-2019'!$B$1:$B$16305&amp;'[1]NBA-Data-1980-2019'!$A$1:$A$16305,'[1]NBA-Data-1980-2019'!$H$1:$H$16305,"",0)</f>
        <v/>
      </c>
      <c r="AM332" s="2" t="str" cm="1">
        <f t="array" ref="AM332">_xlfn.XLOOKUP($A332&amp;AM$5,'[1]NBA-Data-1980-2019'!$B$1:$B$16305&amp;'[1]NBA-Data-1980-2019'!$A$1:$A$16305,'[1]NBA-Data-1980-2019'!$H$1:$H$16305,"",0)</f>
        <v/>
      </c>
      <c r="AN332" s="2" t="str" cm="1">
        <f t="array" ref="AN332">_xlfn.XLOOKUP($A332&amp;AN$5,'[1]NBA-Data-1980-2019'!$B$1:$B$16305&amp;'[1]NBA-Data-1980-2019'!$A$1:$A$16305,'[1]NBA-Data-1980-2019'!$H$1:$H$16305,"",0)</f>
        <v/>
      </c>
      <c r="AO332" s="2" t="str" cm="1">
        <f t="array" ref="AO332">_xlfn.XLOOKUP($A332&amp;AO$5,'[1]NBA-Data-1980-2019'!$B$1:$B$16305&amp;'[1]NBA-Data-1980-2019'!$A$1:$A$16305,'[1]NBA-Data-1980-2019'!$H$1:$H$16305,"",0)</f>
        <v/>
      </c>
      <c r="AP332" s="2" t="str" cm="1">
        <f t="array" ref="AP332">_xlfn.XLOOKUP($A332&amp;AP$5,'[1]NBA-Data-1980-2019'!$B$1:$B$16305&amp;'[1]NBA-Data-1980-2019'!$A$1:$A$16305,'[1]NBA-Data-1980-2019'!$H$1:$H$16305,"",0)</f>
        <v/>
      </c>
      <c r="AQ332" s="2" t="str" cm="1">
        <f t="array" ref="AQ332">_xlfn.XLOOKUP($A332&amp;AQ$5,'[1]NBA-Data-1980-2019'!$B$1:$B$16305&amp;'[1]NBA-Data-1980-2019'!$A$1:$A$16305,'[1]NBA-Data-1980-2019'!$H$1:$H$16305,"",0)</f>
        <v/>
      </c>
      <c r="AR332" s="2" cm="1">
        <f t="array" ref="AR332">_xlfn.XLOOKUP($A332&amp;AR$5,'[1]NBA-Data-1980-2019'!$B$1:$B$16305&amp;'[1]NBA-Data-1980-2019'!$A$1:$A$16305,'[1]NBA-Data-1980-2019'!$H$1:$H$16305,"",0)</f>
        <v>39.199999999999996</v>
      </c>
      <c r="AS332" s="2" cm="1">
        <f t="array" ref="AS332">_xlfn.XLOOKUP($A332&amp;AS$5,'[1]NBA-Data-1980-2019'!$B$1:$B$16305&amp;'[1]NBA-Data-1980-2019'!$A$1:$A$16305,'[1]NBA-Data-1980-2019'!$H$1:$H$16305,"",0)</f>
        <v>731.30000000000007</v>
      </c>
      <c r="AT332" s="2" cm="1">
        <f t="array" ref="AT332">_xlfn.XLOOKUP($A332&amp;AT$5,'[1]NBA-Data-1980-2019'!$B$1:$B$16305&amp;'[1]NBA-Data-1980-2019'!$A$1:$A$16305,'[1]NBA-Data-1980-2019'!$H$1:$H$16305,"",0)</f>
        <v>620.59999999999991</v>
      </c>
      <c r="AU332" s="2" cm="1">
        <f t="array" ref="AU332">_xlfn.XLOOKUP($A332&amp;AU$5,'[1]NBA-Data-1980-2019'!$B$1:$B$16305&amp;'[1]NBA-Data-1980-2019'!$A$1:$A$16305,'[1]NBA-Data-1980-2019'!$H$1:$H$16305,"",0)</f>
        <v>1441.6</v>
      </c>
      <c r="AV332" s="2" cm="1">
        <f t="array" ref="AV332">_xlfn.XLOOKUP($A332&amp;AV$5,'[1]NBA-Data-1980-2019'!$B$1:$B$16305&amp;'[1]NBA-Data-1980-2019'!$A$1:$A$16305,'[1]NBA-Data-1980-2019'!$H$1:$H$16305,"",0)</f>
        <v>421.40000000000003</v>
      </c>
      <c r="AW332" s="2" cm="1">
        <f t="array" ref="AW332">_xlfn.XLOOKUP($A332&amp;AW$5,'[1]NBA-Data-1980-2019'!$B$1:$B$16305&amp;'[1]NBA-Data-1980-2019'!$A$1:$A$16305,'[1]NBA-Data-1980-2019'!$H$1:$H$16305,"",0)</f>
        <v>6</v>
      </c>
      <c r="AX332" s="2" cm="1">
        <f t="array" ref="AX332">_xlfn.XLOOKUP($A332&amp;AX$5,'[1]NBA-Data-1980-2019'!$B$1:$B$16305&amp;'[1]NBA-Data-1980-2019'!$A$1:$A$16305,'[1]NBA-Data-1980-2019'!$H$1:$H$16305,"",0)</f>
        <v>81.2</v>
      </c>
      <c r="AY332" s="2" t="str" cm="1">
        <f t="array" ref="AY332">_xlfn.XLOOKUP($A332&amp;AY$5,'[1]NBA-Data-1980-2019'!$B$1:$B$16305&amp;'[1]NBA-Data-1980-2019'!$A$1:$A$16305,'[1]NBA-Data-1980-2019'!$H$1:$H$16305,"",0)</f>
        <v/>
      </c>
      <c r="AZ332" s="2" t="str" cm="1">
        <f t="array" ref="AZ332">_xlfn.XLOOKUP($A332&amp;AZ$5,'[1]NBA-Data-1980-2019'!$B$1:$B$16305&amp;'[1]NBA-Data-1980-2019'!$A$1:$A$16305,'[1]NBA-Data-1980-2019'!$H$1:$H$16305,"",0)</f>
        <v/>
      </c>
      <c r="BA332" s="2" t="str" cm="1">
        <f t="array" ref="BA332">_xlfn.XLOOKUP($A332&amp;BA$5,'[1]NBA-Data-1980-2019'!$B$1:$B$16305&amp;'[1]NBA-Data-1980-2019'!$A$1:$A$16305,'[1]NBA-Data-1980-2019'!$H$1:$H$16305,"",0)</f>
        <v/>
      </c>
      <c r="BB332" s="2" t="str" cm="1">
        <f t="array" ref="BB332">_xlfn.XLOOKUP($A332&amp;BB$5,'[1]NBA-Data-1980-2019'!$B$1:$B$16305&amp;'[1]NBA-Data-1980-2019'!$A$1:$A$16305,'[1]NBA-Data-1980-2019'!$H$1:$H$16305,"",0)</f>
        <v/>
      </c>
      <c r="BC332" s="2" t="str" cm="1">
        <f t="array" ref="BC332">_xlfn.XLOOKUP($A332&amp;BC$5,'[1]NBA-Data-1980-2019'!$B$1:$B$16305&amp;'[1]NBA-Data-1980-2019'!$A$1:$A$16305,'[1]NBA-Data-1980-2019'!$H$1:$H$16305,"",0)</f>
        <v/>
      </c>
      <c r="BD332" s="2" t="str" cm="1">
        <f t="array" ref="BD332">_xlfn.XLOOKUP($A332&amp;BD$5,'[1]NBA-Data-1980-2019'!$B$1:$B$16305&amp;'[1]NBA-Data-1980-2019'!$A$1:$A$16305,'[1]NBA-Data-1980-2019'!$H$1:$H$16305,"",0)</f>
        <v/>
      </c>
      <c r="BE332" s="2" t="str" cm="1">
        <f t="array" ref="BE332">_xlfn.XLOOKUP($A332&amp;BE$5,'[1]NBA-Data-1980-2019'!$B$1:$B$16305&amp;'[1]NBA-Data-1980-2019'!$A$1:$A$16305,'[1]NBA-Data-1980-2019'!$H$1:$H$16305,"",0)</f>
        <v/>
      </c>
      <c r="BF332" s="2" t="str" cm="1">
        <f t="array" ref="BF332">_xlfn.XLOOKUP($A332&amp;BF$5,'[1]NBA-Data-1980-2019'!$B$1:$B$16305&amp;'[1]NBA-Data-1980-2019'!$A$1:$A$16305,'[1]NBA-Data-1980-2019'!$H$1:$H$16305,"",0)</f>
        <v/>
      </c>
      <c r="BG332" s="2" t="str" cm="1">
        <f t="array" ref="BG332">_xlfn.XLOOKUP($A332&amp;BG$5,'[1]NBA-Data-1980-2019'!$B$1:$B$16305&amp;'[1]NBA-Data-1980-2019'!$A$1:$A$16305,'[1]NBA-Data-1980-2019'!$H$1:$H$16305,"",0)</f>
        <v/>
      </c>
      <c r="BH332" s="2" t="str" cm="1">
        <f t="array" ref="BH332">_xlfn.XLOOKUP($A332&amp;BH$5,'[1]NBA-Data-1980-2019'!$B$1:$B$16305&amp;'[1]NBA-Data-1980-2019'!$A$1:$A$16305,'[1]NBA-Data-1980-2019'!$H$1:$H$16305,"",0)</f>
        <v/>
      </c>
      <c r="BI332" s="2" t="str" cm="1">
        <f t="array" ref="BI332">_xlfn.XLOOKUP($A332&amp;BI$5,'[1]NBA-Data-1980-2019'!$B$1:$B$16305&amp;'[1]NBA-Data-1980-2019'!$A$1:$A$16305,'[1]NBA-Data-1980-2019'!$H$1:$H$16305,"",0)</f>
        <v/>
      </c>
      <c r="BJ332" s="2" t="str" cm="1">
        <f t="array" ref="BJ332">_xlfn.XLOOKUP($A332&amp;BJ$5,'[1]NBA-Data-1980-2019'!$B$1:$B$16305&amp;'[1]NBA-Data-1980-2019'!$A$1:$A$16305,'[1]NBA-Data-1980-2019'!$H$1:$H$16305,"",0)</f>
        <v/>
      </c>
      <c r="BK332" s="2" t="str" cm="1">
        <f t="array" ref="BK332">_xlfn.XLOOKUP($A332&amp;BK$5,'[1]NBA-Data-1980-2019'!$B$1:$B$16305&amp;'[1]NBA-Data-1980-2019'!$A$1:$A$16305,'[1]NBA-Data-1980-2019'!$H$1:$H$16305,"",0)</f>
        <v/>
      </c>
      <c r="BL332" s="2" t="str" cm="1">
        <f t="array" ref="BL332">_xlfn.XLOOKUP($A332&amp;BL$5,'[1]NBA-Data-1980-2019'!$B$1:$B$16305&amp;'[1]NBA-Data-1980-2019'!$A$1:$A$16305,'[1]NBA-Data-1980-2019'!$H$1:$H$16305,"",0)</f>
        <v/>
      </c>
      <c r="BM332" s="2" t="str" cm="1">
        <f t="array" ref="BM332">_xlfn.XLOOKUP($A332&amp;BM$5,'[1]NBA-Data-1980-2019'!$B$1:$B$16305&amp;'[1]NBA-Data-1980-2019'!$A$1:$A$16305,'[1]NBA-Data-1980-2019'!$H$1:$H$16305,"",0)</f>
        <v/>
      </c>
      <c r="BN332" s="2" t="str" cm="1">
        <f t="array" ref="BN332">_xlfn.XLOOKUP($A332&amp;BN$5,'[1]NBA-Data-1980-2019'!$B$1:$B$16305&amp;'[1]NBA-Data-1980-2019'!$A$1:$A$16305,'[1]NBA-Data-1980-2019'!$F$1:$F$16305,"",0)</f>
        <v/>
      </c>
      <c r="BO332" s="2" t="str" cm="1">
        <f t="array" ref="BO332">_xlfn.XLOOKUP($A332&amp;BO$5,'[1]NBA-Data-1980-2019'!$B$1:$B$16305&amp;'[1]NBA-Data-1980-2019'!$A$1:$A$16305,'[1]NBA-Data-1980-2019'!$F$1:$F$16305,"",0)</f>
        <v/>
      </c>
      <c r="BP332" s="2" t="str" cm="1">
        <f t="array" ref="BP332">_xlfn.XLOOKUP($A332&amp;BP$5,'[1]NBA-Data-1980-2019'!$B$1:$B$16305&amp;'[1]NBA-Data-1980-2019'!$A$1:$A$16305,'[1]NBA-Data-1980-2019'!$F$1:$F$16305,"",0)</f>
        <v/>
      </c>
      <c r="BQ332" s="2" t="str" cm="1">
        <f t="array" ref="BQ332">_xlfn.XLOOKUP($A332&amp;BQ$5,'[1]NBA-Data-1980-2019'!$B$1:$B$16305&amp;'[1]NBA-Data-1980-2019'!$A$1:$A$16305,'[1]NBA-Data-1980-2019'!$F$1:$F$16305,"",0)</f>
        <v/>
      </c>
      <c r="BR332" s="2" t="str" cm="1">
        <f t="array" ref="BR332">_xlfn.XLOOKUP($A332&amp;BR$5,'[1]NBA-Data-1980-2019'!$B$1:$B$16305&amp;'[1]NBA-Data-1980-2019'!$A$1:$A$16305,'[1]NBA-Data-1980-2019'!$F$1:$F$16305,"",0)</f>
        <v/>
      </c>
      <c r="BS332" s="2" t="str" cm="1">
        <f t="array" ref="BS332">_xlfn.XLOOKUP($A332&amp;BS$5,'[1]NBA-Data-1980-2019'!$B$1:$B$16305&amp;'[1]NBA-Data-1980-2019'!$A$1:$A$16305,'[1]NBA-Data-1980-2019'!$F$1:$F$16305,"",0)</f>
        <v/>
      </c>
      <c r="BT332" s="2" t="str" cm="1">
        <f t="array" ref="BT332">_xlfn.XLOOKUP($A332&amp;BT$5,'[1]NBA-Data-1980-2019'!$B$1:$B$16305&amp;'[1]NBA-Data-1980-2019'!$A$1:$A$16305,'[1]NBA-Data-1980-2019'!$F$1:$F$16305,"",0)</f>
        <v/>
      </c>
      <c r="BU332" s="2" t="str" cm="1">
        <f t="array" ref="BU332">_xlfn.XLOOKUP($A332&amp;BU$5,'[1]NBA-Data-1980-2019'!$B$1:$B$16305&amp;'[1]NBA-Data-1980-2019'!$A$1:$A$16305,'[1]NBA-Data-1980-2019'!$F$1:$F$16305,"",0)</f>
        <v/>
      </c>
      <c r="BV332" s="2" t="str" cm="1">
        <f t="array" ref="BV332">_xlfn.XLOOKUP($A332&amp;BV$5,'[1]NBA-Data-1980-2019'!$B$1:$B$16305&amp;'[1]NBA-Data-1980-2019'!$A$1:$A$16305,'[1]NBA-Data-1980-2019'!$F$1:$F$16305,"",0)</f>
        <v/>
      </c>
      <c r="BW332" s="2" t="str" cm="1">
        <f t="array" ref="BW332">_xlfn.XLOOKUP($A332&amp;BW$5,'[1]NBA-Data-1980-2019'!$B$1:$B$16305&amp;'[1]NBA-Data-1980-2019'!$A$1:$A$16305,'[1]NBA-Data-1980-2019'!$F$1:$F$16305,"",0)</f>
        <v/>
      </c>
      <c r="BX332" s="2" cm="1">
        <f t="array" ref="BX332">_xlfn.XLOOKUP($A332&amp;BX$5,'[1]NBA-Data-1980-2019'!$B$1:$B$16305&amp;'[1]NBA-Data-1980-2019'!$A$1:$A$16305,'[1]NBA-Data-1980-2019'!$F$1:$F$16305,"",0)</f>
        <v>21.8</v>
      </c>
      <c r="BY332" s="2" cm="1">
        <f t="array" ref="BY332">_xlfn.XLOOKUP($A332&amp;BY$5,'[1]NBA-Data-1980-2019'!$B$1:$B$16305&amp;'[1]NBA-Data-1980-2019'!$A$1:$A$16305,'[1]NBA-Data-1980-2019'!$F$1:$F$16305,"",0)</f>
        <v>15.6</v>
      </c>
      <c r="BZ332" s="2" cm="1">
        <f t="array" ref="BZ332">_xlfn.XLOOKUP($A332&amp;BZ$5,'[1]NBA-Data-1980-2019'!$B$1:$B$16305&amp;'[1]NBA-Data-1980-2019'!$A$1:$A$16305,'[1]NBA-Data-1980-2019'!$F$1:$F$16305,"",0)</f>
        <v>10.3</v>
      </c>
      <c r="CA332" s="2" cm="1">
        <f t="array" ref="CA332">_xlfn.XLOOKUP($A332&amp;CA$5,'[1]NBA-Data-1980-2019'!$B$1:$B$16305&amp;'[1]NBA-Data-1980-2019'!$A$1:$A$16305,'[1]NBA-Data-1980-2019'!$F$1:$F$16305,"",0)</f>
        <v>13.6</v>
      </c>
      <c r="CB332" s="2" cm="1">
        <f t="array" ref="CB332">_xlfn.XLOOKUP($A332&amp;CB$5,'[1]NBA-Data-1980-2019'!$B$1:$B$16305&amp;'[1]NBA-Data-1980-2019'!$A$1:$A$16305,'[1]NBA-Data-1980-2019'!$F$1:$F$16305,"",0)</f>
        <v>11.9</v>
      </c>
      <c r="CC332" s="2" cm="1">
        <f t="array" ref="CC332">_xlfn.XLOOKUP($A332&amp;CC$5,'[1]NBA-Data-1980-2019'!$B$1:$B$16305&amp;'[1]NBA-Data-1980-2019'!$A$1:$A$16305,'[1]NBA-Data-1980-2019'!$F$1:$F$16305,"",0)</f>
        <v>11</v>
      </c>
      <c r="CD332" s="2" cm="1">
        <f t="array" ref="CD332">_xlfn.XLOOKUP($A332&amp;CD$5,'[1]NBA-Data-1980-2019'!$B$1:$B$16305&amp;'[1]NBA-Data-1980-2019'!$A$1:$A$16305,'[1]NBA-Data-1980-2019'!$F$1:$F$16305,"",0)</f>
        <v>13.7</v>
      </c>
      <c r="CE332" s="2" t="str" cm="1">
        <f t="array" ref="CE332">_xlfn.XLOOKUP($A332&amp;CE$5,'[1]NBA-Data-1980-2019'!$B$1:$B$16305&amp;'[1]NBA-Data-1980-2019'!$A$1:$A$16305,'[1]NBA-Data-1980-2019'!$F$1:$F$16305,"",0)</f>
        <v/>
      </c>
      <c r="CF332" s="2" t="str" cm="1">
        <f t="array" ref="CF332">_xlfn.XLOOKUP($A332&amp;CF$5,'[1]NBA-Data-1980-2019'!$B$1:$B$16305&amp;'[1]NBA-Data-1980-2019'!$A$1:$A$16305,'[1]NBA-Data-1980-2019'!$F$1:$F$16305,"",0)</f>
        <v/>
      </c>
      <c r="CG332" s="2" t="str" cm="1">
        <f t="array" ref="CG332">_xlfn.XLOOKUP($A332&amp;CG$5,'[1]NBA-Data-1980-2019'!$B$1:$B$16305&amp;'[1]NBA-Data-1980-2019'!$A$1:$A$16305,'[1]NBA-Data-1980-2019'!$F$1:$F$16305,"",0)</f>
        <v/>
      </c>
      <c r="CH332" s="2" t="str" cm="1">
        <f t="array" ref="CH332">_xlfn.XLOOKUP($A332&amp;CH$5,'[1]NBA-Data-1980-2019'!$B$1:$B$16305&amp;'[1]NBA-Data-1980-2019'!$A$1:$A$16305,'[1]NBA-Data-1980-2019'!$F$1:$F$16305,"",0)</f>
        <v/>
      </c>
      <c r="CI332" s="2" t="str" cm="1">
        <f t="array" ref="CI332">_xlfn.XLOOKUP($A332&amp;CI$5,'[1]NBA-Data-1980-2019'!$B$1:$B$16305&amp;'[1]NBA-Data-1980-2019'!$A$1:$A$16305,'[1]NBA-Data-1980-2019'!$F$1:$F$16305,"",0)</f>
        <v/>
      </c>
      <c r="CJ332" s="2" t="str" cm="1">
        <f t="array" ref="CJ332">_xlfn.XLOOKUP($A332&amp;CJ$5,'[1]NBA-Data-1980-2019'!$B$1:$B$16305&amp;'[1]NBA-Data-1980-2019'!$A$1:$A$16305,'[1]NBA-Data-1980-2019'!$F$1:$F$16305,"",0)</f>
        <v/>
      </c>
      <c r="CK332" s="2" t="str" cm="1">
        <f t="array" ref="CK332">_xlfn.XLOOKUP($A332&amp;CK$5,'[1]NBA-Data-1980-2019'!$B$1:$B$16305&amp;'[1]NBA-Data-1980-2019'!$A$1:$A$16305,'[1]NBA-Data-1980-2019'!$F$1:$F$16305,"",0)</f>
        <v/>
      </c>
      <c r="CL332" s="2" t="str" cm="1">
        <f t="array" ref="CL332">_xlfn.XLOOKUP($A332&amp;CL$5,'[1]NBA-Data-1980-2019'!$B$1:$B$16305&amp;'[1]NBA-Data-1980-2019'!$A$1:$A$16305,'[1]NBA-Data-1980-2019'!$F$1:$F$16305,"",0)</f>
        <v/>
      </c>
      <c r="CM332" s="2" t="str" cm="1">
        <f t="array" ref="CM332">_xlfn.XLOOKUP($A332&amp;CM$5,'[1]NBA-Data-1980-2019'!$B$1:$B$16305&amp;'[1]NBA-Data-1980-2019'!$A$1:$A$16305,'[1]NBA-Data-1980-2019'!$F$1:$F$16305,"",0)</f>
        <v/>
      </c>
      <c r="CN332" s="2" t="str" cm="1">
        <f t="array" ref="CN332">_xlfn.XLOOKUP($A332&amp;CN$5,'[1]NBA-Data-1980-2019'!$B$1:$B$16305&amp;'[1]NBA-Data-1980-2019'!$A$1:$A$16305,'[1]NBA-Data-1980-2019'!$F$1:$F$16305,"",0)</f>
        <v/>
      </c>
      <c r="CO332" s="2" t="str" cm="1">
        <f t="array" ref="CO332">_xlfn.XLOOKUP($A332&amp;CO$5,'[1]NBA-Data-1980-2019'!$B$1:$B$16305&amp;'[1]NBA-Data-1980-2019'!$A$1:$A$16305,'[1]NBA-Data-1980-2019'!$F$1:$F$16305,"",0)</f>
        <v/>
      </c>
      <c r="CP332" s="2" t="str" cm="1">
        <f t="array" ref="CP332">_xlfn.XLOOKUP($A332&amp;CP$5,'[1]NBA-Data-1980-2019'!$B$1:$B$16305&amp;'[1]NBA-Data-1980-2019'!$A$1:$A$16305,'[1]NBA-Data-1980-2019'!$F$1:$F$16305,"",0)</f>
        <v/>
      </c>
      <c r="CQ332" s="2" t="str" cm="1">
        <f t="array" ref="CQ332">_xlfn.XLOOKUP($A332&amp;CQ$5,'[1]NBA-Data-1980-2019'!$B$1:$B$16305&amp;'[1]NBA-Data-1980-2019'!$A$1:$A$16305,'[1]NBA-Data-1980-2019'!$F$1:$F$16305,"",0)</f>
        <v/>
      </c>
      <c r="CR332" s="2" t="str" cm="1">
        <f t="array" ref="CR332">_xlfn.XLOOKUP($A332&amp;CR$5,'[1]NBA-Data-1980-2019'!$B$1:$B$16305&amp;'[1]NBA-Data-1980-2019'!$A$1:$A$16305,'[1]NBA-Data-1980-2019'!$F$1:$F$16305,"",0)</f>
        <v/>
      </c>
      <c r="CS332" s="2" t="str" cm="1">
        <f t="array" ref="CS332">_xlfn.XLOOKUP($A332&amp;CS$5,'[1]NBA-Data-1980-2019'!$B$1:$B$16305&amp;'[1]NBA-Data-1980-2019'!$A$1:$A$16305,'[1]NBA-Data-1980-2019'!$F$1:$F$16305,"",0)</f>
        <v/>
      </c>
      <c r="CU332" s="2" t="str">
        <f>_xlfn.XLOOKUP($A332,TEAMS!$G$1:$G$839,TEAMS!$H$1:$H$839,"",0)</f>
        <v>C</v>
      </c>
      <c r="CV332" s="2" t="str">
        <f>_xlfn.XLOOKUP($CU332,DASHBOARD!$B$22:$B$27,DASHBOARD!$C$22:$C$27,"",0)</f>
        <v>CENTER</v>
      </c>
      <c r="CY332" s="63">
        <f>SUMIFS('[1]NBA-Data-1980-2019'!$G$1:$G$16305,'[1]NBA-Data-1980-2019'!$B$1:$B$16305,$A332,'[1]NBA-Data-1980-2019'!$A$1:$A$16305,CY$9)</f>
        <v>0</v>
      </c>
      <c r="CZ332" s="63">
        <f>SUMIFS('[1]NBA-Data-1980-2019'!$G$1:$G$16305,'[1]NBA-Data-1980-2019'!$B$1:$B$16305,$A332,'[1]NBA-Data-1980-2019'!$A$1:$A$16305,CZ$9)</f>
        <v>0</v>
      </c>
      <c r="DA332" s="63">
        <f>SUMIFS('[1]NBA-Data-1980-2019'!$G$1:$G$16305,'[1]NBA-Data-1980-2019'!$B$1:$B$16305,$A332,'[1]NBA-Data-1980-2019'!$A$1:$A$16305,DA$9)</f>
        <v>0</v>
      </c>
      <c r="DB332" s="63">
        <f>SUMIFS('[1]NBA-Data-1980-2019'!$G$1:$G$16305,'[1]NBA-Data-1980-2019'!$B$1:$B$16305,$A332,'[1]NBA-Data-1980-2019'!$A$1:$A$16305,DB$9)</f>
        <v>0</v>
      </c>
      <c r="DC332" s="63">
        <f>SUMIFS('[1]NBA-Data-1980-2019'!$G$1:$G$16305,'[1]NBA-Data-1980-2019'!$B$1:$B$16305,$A332,'[1]NBA-Data-1980-2019'!$A$1:$A$16305,DC$9)</f>
        <v>0</v>
      </c>
      <c r="DD332" s="63">
        <f>SUMIFS('[1]NBA-Data-1980-2019'!$G$1:$G$16305,'[1]NBA-Data-1980-2019'!$B$1:$B$16305,$A332,'[1]NBA-Data-1980-2019'!$A$1:$A$16305,DD$9)</f>
        <v>0</v>
      </c>
      <c r="DE332" s="63">
        <f>SUMIFS('[1]NBA-Data-1980-2019'!$G$1:$G$16305,'[1]NBA-Data-1980-2019'!$B$1:$B$16305,$A332,'[1]NBA-Data-1980-2019'!$A$1:$A$16305,DE$9)</f>
        <v>0</v>
      </c>
      <c r="DF332" s="63">
        <f>SUMIFS('[1]NBA-Data-1980-2019'!$G$1:$G$16305,'[1]NBA-Data-1980-2019'!$B$1:$B$16305,$A332,'[1]NBA-Data-1980-2019'!$A$1:$A$16305,DF$9)</f>
        <v>0</v>
      </c>
      <c r="DG332" s="63">
        <f>SUMIFS('[1]NBA-Data-1980-2019'!$G$1:$G$16305,'[1]NBA-Data-1980-2019'!$B$1:$B$16305,$A332,'[1]NBA-Data-1980-2019'!$A$1:$A$16305,DG$9)</f>
        <v>0</v>
      </c>
      <c r="DH332" s="63">
        <f>SUMIFS('[1]NBA-Data-1980-2019'!$G$1:$G$16305,'[1]NBA-Data-1980-2019'!$B$1:$B$16305,$A332,'[1]NBA-Data-1980-2019'!$A$1:$A$16305,DH$9)</f>
        <v>0</v>
      </c>
      <c r="DI332" s="63">
        <f>SUMIFS('[1]NBA-Data-1980-2019'!$G$1:$G$16305,'[1]NBA-Data-1980-2019'!$B$1:$B$16305,$A332,'[1]NBA-Data-1980-2019'!$A$1:$A$16305,DI$9)</f>
        <v>316969</v>
      </c>
      <c r="DJ332" s="63">
        <f>SUMIFS('[1]NBA-Data-1980-2019'!$G$1:$G$16305,'[1]NBA-Data-1980-2019'!$B$1:$B$16305,$A332,'[1]NBA-Data-1980-2019'!$A$1:$A$16305,DJ$9)</f>
        <v>465850</v>
      </c>
      <c r="DK332" s="63">
        <f>SUMIFS('[1]NBA-Data-1980-2019'!$G$1:$G$16305,'[1]NBA-Data-1980-2019'!$B$1:$B$16305,$A332,'[1]NBA-Data-1980-2019'!$A$1:$A$16305,DK$9)</f>
        <v>1400000</v>
      </c>
      <c r="DL332" s="63">
        <f>SUMIFS('[1]NBA-Data-1980-2019'!$G$1:$G$16305,'[1]NBA-Data-1980-2019'!$B$1:$B$16305,$A332,'[1]NBA-Data-1980-2019'!$A$1:$A$16305,DL$9)</f>
        <v>1540000</v>
      </c>
      <c r="DM332" s="63">
        <f>SUMIFS('[1]NBA-Data-1980-2019'!$G$1:$G$16305,'[1]NBA-Data-1980-2019'!$B$1:$B$16305,$A332,'[1]NBA-Data-1980-2019'!$A$1:$A$16305,DM$9)</f>
        <v>3000000</v>
      </c>
      <c r="DN332" s="63">
        <f>SUMIFS('[1]NBA-Data-1980-2019'!$G$1:$G$16305,'[1]NBA-Data-1980-2019'!$B$1:$B$16305,$A332,'[1]NBA-Data-1980-2019'!$A$1:$A$16305,DN$9)</f>
        <v>3000000</v>
      </c>
      <c r="DO332" s="63">
        <f>SUMIFS('[1]NBA-Data-1980-2019'!$G$1:$G$16305,'[1]NBA-Data-1980-2019'!$B$1:$B$16305,$A332,'[1]NBA-Data-1980-2019'!$A$1:$A$16305,DO$9)</f>
        <v>625132</v>
      </c>
      <c r="DP332" s="63">
        <f>SUMIFS('[1]NBA-Data-1980-2019'!$G$1:$G$16305,'[1]NBA-Data-1980-2019'!$B$1:$B$16305,$A332,'[1]NBA-Data-1980-2019'!$A$1:$A$16305,DP$9)</f>
        <v>0</v>
      </c>
      <c r="DQ332" s="63">
        <f>SUMIFS('[1]NBA-Data-1980-2019'!$G$1:$G$16305,'[1]NBA-Data-1980-2019'!$B$1:$B$16305,$A332,'[1]NBA-Data-1980-2019'!$A$1:$A$16305,DQ$9)</f>
        <v>0</v>
      </c>
      <c r="DR332" s="63">
        <f>SUMIFS('[1]NBA-Data-1980-2019'!$G$1:$G$16305,'[1]NBA-Data-1980-2019'!$B$1:$B$16305,$A332,'[1]NBA-Data-1980-2019'!$A$1:$A$16305,DR$9)</f>
        <v>0</v>
      </c>
      <c r="DS332" s="63">
        <f>SUMIFS('[1]NBA-Data-1980-2019'!$G$1:$G$16305,'[1]NBA-Data-1980-2019'!$B$1:$B$16305,$A332,'[1]NBA-Data-1980-2019'!$A$1:$A$16305,DS$9)</f>
        <v>0</v>
      </c>
      <c r="DT332" s="63">
        <f>SUMIFS('[1]NBA-Data-1980-2019'!$G$1:$G$16305,'[1]NBA-Data-1980-2019'!$B$1:$B$16305,$A332,'[1]NBA-Data-1980-2019'!$A$1:$A$16305,DT$9)</f>
        <v>0</v>
      </c>
      <c r="DU332" s="63">
        <f>SUMIFS('[1]NBA-Data-1980-2019'!$G$1:$G$16305,'[1]NBA-Data-1980-2019'!$B$1:$B$16305,$A332,'[1]NBA-Data-1980-2019'!$A$1:$A$16305,DU$9)</f>
        <v>0</v>
      </c>
      <c r="DV332" s="63">
        <f>SUMIFS('[1]NBA-Data-1980-2019'!$G$1:$G$16305,'[1]NBA-Data-1980-2019'!$B$1:$B$16305,$A332,'[1]NBA-Data-1980-2019'!$A$1:$A$16305,DV$9)</f>
        <v>0</v>
      </c>
      <c r="DW332" s="63">
        <f>SUMIFS('[1]NBA-Data-1980-2019'!$G$1:$G$16305,'[1]NBA-Data-1980-2019'!$B$1:$B$16305,$A332,'[1]NBA-Data-1980-2019'!$A$1:$A$16305,DW$9)</f>
        <v>0</v>
      </c>
      <c r="DX332" s="63">
        <f>SUMIFS('[1]NBA-Data-1980-2019'!$G$1:$G$16305,'[1]NBA-Data-1980-2019'!$B$1:$B$16305,$A332,'[1]NBA-Data-1980-2019'!$A$1:$A$16305,DX$9)</f>
        <v>0</v>
      </c>
      <c r="DY332" s="63">
        <f>SUMIFS('[1]NBA-Data-1980-2019'!$G$1:$G$16305,'[1]NBA-Data-1980-2019'!$B$1:$B$16305,$A332,'[1]NBA-Data-1980-2019'!$A$1:$A$16305,DY$9)</f>
        <v>0</v>
      </c>
      <c r="DZ332" s="63">
        <f>SUMIFS('[1]NBA-Data-1980-2019'!$G$1:$G$16305,'[1]NBA-Data-1980-2019'!$B$1:$B$16305,$A332,'[1]NBA-Data-1980-2019'!$A$1:$A$16305,DZ$9)</f>
        <v>0</v>
      </c>
      <c r="EA332" s="63">
        <f>SUMIFS('[1]NBA-Data-1980-2019'!$G$1:$G$16305,'[1]NBA-Data-1980-2019'!$B$1:$B$16305,$A332,'[1]NBA-Data-1980-2019'!$A$1:$A$16305,EA$9)</f>
        <v>0</v>
      </c>
      <c r="EB332" s="63">
        <f>SUMIFS('[1]NBA-Data-1980-2019'!$G$1:$G$16305,'[1]NBA-Data-1980-2019'!$B$1:$B$16305,$A332,'[1]NBA-Data-1980-2019'!$A$1:$A$16305,EB$9)</f>
        <v>0</v>
      </c>
      <c r="EC332" s="63">
        <f>SUMIFS('[1]NBA-Data-1980-2019'!$G$1:$G$16305,'[1]NBA-Data-1980-2019'!$B$1:$B$16305,$A332,'[1]NBA-Data-1980-2019'!$A$1:$A$16305,EC$9)</f>
        <v>0</v>
      </c>
      <c r="ED332" s="63">
        <f>SUMIFS('[1]NBA-Data-1980-2019'!$G$1:$G$16305,'[1]NBA-Data-1980-2019'!$B$1:$B$16305,$A332,'[1]NBA-Data-1980-2019'!$A$1:$A$16305,ED$9)</f>
        <v>0</v>
      </c>
      <c r="EH332" s="2" t="s">
        <v>1482</v>
      </c>
    </row>
    <row r="333" spans="1:139" x14ac:dyDescent="0.2">
      <c r="A333" s="2" t="s">
        <v>554</v>
      </c>
      <c r="B333" s="2" t="str" cm="1">
        <f t="array" ref="B333">_xlfn.XLOOKUP($A333&amp;B$5,'[1]NBA-Data-1980-2019'!$B$1:$B$16305&amp;'[1]NBA-Data-1980-2019'!$A$1:$A$16305,'[1]NBA-Data-1980-2019'!$D$1:$D$16305,"",0)</f>
        <v/>
      </c>
      <c r="C333" s="2" t="str" cm="1">
        <f t="array" ref="C333">_xlfn.XLOOKUP($A333&amp;C$5,'[1]NBA-Data-1980-2019'!$B$1:$B$16305&amp;'[1]NBA-Data-1980-2019'!$A$1:$A$16305,'[1]NBA-Data-1980-2019'!$D$1:$D$16305,"",0)</f>
        <v/>
      </c>
      <c r="D333" s="2" t="str" cm="1">
        <f t="array" ref="D333">_xlfn.XLOOKUP($A333&amp;D$5,'[1]NBA-Data-1980-2019'!$B$1:$B$16305&amp;'[1]NBA-Data-1980-2019'!$A$1:$A$16305,'[1]NBA-Data-1980-2019'!$D$1:$D$16305,"",0)</f>
        <v/>
      </c>
      <c r="E333" s="2" t="str" cm="1">
        <f t="array" ref="E333">_xlfn.XLOOKUP($A333&amp;E$5,'[1]NBA-Data-1980-2019'!$B$1:$B$16305&amp;'[1]NBA-Data-1980-2019'!$A$1:$A$16305,'[1]NBA-Data-1980-2019'!$D$1:$D$16305,"",0)</f>
        <v/>
      </c>
      <c r="F333" s="2" t="str" cm="1">
        <f t="array" ref="F333">_xlfn.XLOOKUP($A333&amp;F$5,'[1]NBA-Data-1980-2019'!$B$1:$B$16305&amp;'[1]NBA-Data-1980-2019'!$A$1:$A$16305,'[1]NBA-Data-1980-2019'!$D$1:$D$16305,"",0)</f>
        <v/>
      </c>
      <c r="G333" s="2" t="str" cm="1">
        <f t="array" ref="G333">_xlfn.XLOOKUP($A333&amp;G$5,'[1]NBA-Data-1980-2019'!$B$1:$B$16305&amp;'[1]NBA-Data-1980-2019'!$A$1:$A$16305,'[1]NBA-Data-1980-2019'!$D$1:$D$16305,"",0)</f>
        <v/>
      </c>
      <c r="H333" s="2" t="str" cm="1">
        <f t="array" ref="H333">_xlfn.XLOOKUP($A333&amp;H$5,'[1]NBA-Data-1980-2019'!$B$1:$B$16305&amp;'[1]NBA-Data-1980-2019'!$A$1:$A$16305,'[1]NBA-Data-1980-2019'!$D$1:$D$16305,"",0)</f>
        <v/>
      </c>
      <c r="I333" s="2" t="str" cm="1">
        <f t="array" ref="I333">_xlfn.XLOOKUP($A333&amp;I$5,'[1]NBA-Data-1980-2019'!$B$1:$B$16305&amp;'[1]NBA-Data-1980-2019'!$A$1:$A$16305,'[1]NBA-Data-1980-2019'!$D$1:$D$16305,"",0)</f>
        <v/>
      </c>
      <c r="J333" s="2" t="str" cm="1">
        <f t="array" ref="J333">_xlfn.XLOOKUP($A333&amp;J$5,'[1]NBA-Data-1980-2019'!$B$1:$B$16305&amp;'[1]NBA-Data-1980-2019'!$A$1:$A$16305,'[1]NBA-Data-1980-2019'!$D$1:$D$16305,"",0)</f>
        <v/>
      </c>
      <c r="K333" s="2" t="str" cm="1">
        <f t="array" ref="K333">_xlfn.XLOOKUP($A333&amp;K$5,'[1]NBA-Data-1980-2019'!$B$1:$B$16305&amp;'[1]NBA-Data-1980-2019'!$A$1:$A$16305,'[1]NBA-Data-1980-2019'!$D$1:$D$16305,"",0)</f>
        <v/>
      </c>
      <c r="L333" s="2" t="str" cm="1">
        <f t="array" ref="L333">_xlfn.XLOOKUP($A333&amp;L$5,'[1]NBA-Data-1980-2019'!$B$1:$B$16305&amp;'[1]NBA-Data-1980-2019'!$A$1:$A$16305,'[1]NBA-Data-1980-2019'!$D$1:$D$16305,"",0)</f>
        <v/>
      </c>
      <c r="M333" s="2" t="str" cm="1">
        <f t="array" ref="M333">_xlfn.XLOOKUP($A333&amp;M$5,'[1]NBA-Data-1980-2019'!$B$1:$B$16305&amp;'[1]NBA-Data-1980-2019'!$A$1:$A$16305,'[1]NBA-Data-1980-2019'!$D$1:$D$16305,"",0)</f>
        <v/>
      </c>
      <c r="N333" s="2" t="str" cm="1">
        <f t="array" ref="N333">_xlfn.XLOOKUP($A333&amp;N$5,'[1]NBA-Data-1980-2019'!$B$1:$B$16305&amp;'[1]NBA-Data-1980-2019'!$A$1:$A$16305,'[1]NBA-Data-1980-2019'!$D$1:$D$16305,"",0)</f>
        <v/>
      </c>
      <c r="O333" s="2" t="str" cm="1">
        <f t="array" ref="O333">_xlfn.XLOOKUP($A333&amp;O$5,'[1]NBA-Data-1980-2019'!$B$1:$B$16305&amp;'[1]NBA-Data-1980-2019'!$A$1:$A$16305,'[1]NBA-Data-1980-2019'!$D$1:$D$16305,"",0)</f>
        <v/>
      </c>
      <c r="P333" s="2" t="str" cm="1">
        <f t="array" ref="P333">_xlfn.XLOOKUP($A333&amp;P$5,'[1]NBA-Data-1980-2019'!$B$1:$B$16305&amp;'[1]NBA-Data-1980-2019'!$A$1:$A$16305,'[1]NBA-Data-1980-2019'!$D$1:$D$16305,"",0)</f>
        <v/>
      </c>
      <c r="Q333" s="2" t="str" cm="1">
        <f t="array" ref="Q333">_xlfn.XLOOKUP($A333&amp;Q$5,'[1]NBA-Data-1980-2019'!$B$1:$B$16305&amp;'[1]NBA-Data-1980-2019'!$A$1:$A$16305,'[1]NBA-Data-1980-2019'!$D$1:$D$16305,"",0)</f>
        <v/>
      </c>
      <c r="R333" s="2" t="str" cm="1">
        <f t="array" ref="R333">_xlfn.XLOOKUP($A333&amp;R$5,'[1]NBA-Data-1980-2019'!$B$1:$B$16305&amp;'[1]NBA-Data-1980-2019'!$A$1:$A$16305,'[1]NBA-Data-1980-2019'!$D$1:$D$16305,"",0)</f>
        <v/>
      </c>
      <c r="S333" s="2" t="str" cm="1">
        <f t="array" ref="S333">_xlfn.XLOOKUP($A333&amp;S$5,'[1]NBA-Data-1980-2019'!$B$1:$B$16305&amp;'[1]NBA-Data-1980-2019'!$A$1:$A$16305,'[1]NBA-Data-1980-2019'!$D$1:$D$16305,"",0)</f>
        <v/>
      </c>
      <c r="T333" s="2" t="str" cm="1">
        <f t="array" ref="T333">_xlfn.XLOOKUP($A333&amp;T$5,'[1]NBA-Data-1980-2019'!$B$1:$B$16305&amp;'[1]NBA-Data-1980-2019'!$A$1:$A$16305,'[1]NBA-Data-1980-2019'!$D$1:$D$16305,"",0)</f>
        <v/>
      </c>
      <c r="U333" s="2" t="str" cm="1">
        <f t="array" ref="U333">_xlfn.XLOOKUP($A333&amp;U$5,'[1]NBA-Data-1980-2019'!$B$1:$B$16305&amp;'[1]NBA-Data-1980-2019'!$A$1:$A$16305,'[1]NBA-Data-1980-2019'!$D$1:$D$16305,"",0)</f>
        <v>GSW</v>
      </c>
      <c r="V333" s="2" t="str" cm="1">
        <f t="array" ref="V333">_xlfn.XLOOKUP($A333&amp;V$5,'[1]NBA-Data-1980-2019'!$B$1:$B$16305&amp;'[1]NBA-Data-1980-2019'!$A$1:$A$16305,'[1]NBA-Data-1980-2019'!$D$1:$D$16305,"",0)</f>
        <v>GSW</v>
      </c>
      <c r="W333" s="2" t="str" cm="1">
        <f t="array" ref="W333">_xlfn.XLOOKUP($A333&amp;W$5,'[1]NBA-Data-1980-2019'!$B$1:$B$16305&amp;'[1]NBA-Data-1980-2019'!$A$1:$A$16305,'[1]NBA-Data-1980-2019'!$D$1:$D$16305,"",0)</f>
        <v>GSW</v>
      </c>
      <c r="X333" s="2" t="str" cm="1">
        <f t="array" ref="X333">_xlfn.XLOOKUP($A333&amp;X$5,'[1]NBA-Data-1980-2019'!$B$1:$B$16305&amp;'[1]NBA-Data-1980-2019'!$A$1:$A$16305,'[1]NBA-Data-1980-2019'!$D$1:$D$16305,"",0)</f>
        <v>GSW</v>
      </c>
      <c r="Y333" s="2" t="str" cm="1">
        <f t="array" ref="Y333">_xlfn.XLOOKUP($A333&amp;Y$5,'[1]NBA-Data-1980-2019'!$B$1:$B$16305&amp;'[1]NBA-Data-1980-2019'!$A$1:$A$16305,'[1]NBA-Data-1980-2019'!$D$1:$D$16305,"",0)</f>
        <v>GSW</v>
      </c>
      <c r="Z333" s="2" t="str" cm="1">
        <f t="array" ref="Z333">_xlfn.XLOOKUP($A333&amp;Z$5,'[1]NBA-Data-1980-2019'!$B$1:$B$16305&amp;'[1]NBA-Data-1980-2019'!$A$1:$A$16305,'[1]NBA-Data-1980-2019'!$D$1:$D$16305,"",0)</f>
        <v>GSW</v>
      </c>
      <c r="AA333" s="2" t="str" cm="1">
        <f t="array" ref="AA333">_xlfn.XLOOKUP($A333&amp;AA$5,'[1]NBA-Data-1980-2019'!$B$1:$B$16305&amp;'[1]NBA-Data-1980-2019'!$A$1:$A$16305,'[1]NBA-Data-1980-2019'!$D$1:$D$16305,"",0)</f>
        <v>GSW</v>
      </c>
      <c r="AB333" s="2" t="str" cm="1">
        <f t="array" ref="AB333">_xlfn.XLOOKUP($A333&amp;AB$5,'[1]NBA-Data-1980-2019'!$B$1:$B$16305&amp;'[1]NBA-Data-1980-2019'!$A$1:$A$16305,'[1]NBA-Data-1980-2019'!$D$1:$D$16305,"",0)</f>
        <v>GSW</v>
      </c>
      <c r="AC333" s="2" t="str" cm="1">
        <f t="array" ref="AC333">_xlfn.XLOOKUP($A333&amp;AC$5,'[1]NBA-Data-1980-2019'!$B$1:$B$16305&amp;'[1]NBA-Data-1980-2019'!$A$1:$A$16305,'[1]NBA-Data-1980-2019'!$D$1:$D$16305,"",0)</f>
        <v>GSW</v>
      </c>
      <c r="AD333" s="2" t="str" cm="1">
        <f t="array" ref="AD333">_xlfn.XLOOKUP($A333&amp;AD$5,'[1]NBA-Data-1980-2019'!$B$1:$B$16305&amp;'[1]NBA-Data-1980-2019'!$A$1:$A$16305,'[1]NBA-Data-1980-2019'!$D$1:$D$16305,"",0)</f>
        <v>GSW</v>
      </c>
      <c r="AE333" s="2" t="str" cm="1">
        <f t="array" ref="AE333">_xlfn.XLOOKUP($A333&amp;AE$5,'[1]NBA-Data-1980-2019'!$B$1:$B$16305&amp;'[1]NBA-Data-1980-2019'!$A$1:$A$16305,'[1]NBA-Data-1980-2019'!$D$1:$D$16305,"",0)</f>
        <v/>
      </c>
      <c r="AF333" s="2" t="str" cm="1">
        <f t="array" ref="AF333">_xlfn.XLOOKUP($A333&amp;AF$5,'[1]NBA-Data-1980-2019'!$B$1:$B$16305&amp;'[1]NBA-Data-1980-2019'!$A$1:$A$16305,'[1]NBA-Data-1980-2019'!$D$1:$D$16305,"",0)</f>
        <v/>
      </c>
      <c r="AG333" s="2" t="str" cm="1">
        <f t="array" ref="AG333">_xlfn.XLOOKUP($A333&amp;AG$5,'[1]NBA-Data-1980-2019'!$B$1:$B$16305&amp;'[1]NBA-Data-1980-2019'!$A$1:$A$16305,'[1]NBA-Data-1980-2019'!$D$1:$D$16305,"",0)</f>
        <v/>
      </c>
      <c r="AH333" s="2" t="str" cm="1">
        <f t="array" ref="AH333">_xlfn.XLOOKUP($A333&amp;AH$5,'[1]NBA-Data-1980-2019'!$B$1:$B$16305&amp;'[1]NBA-Data-1980-2019'!$A$1:$A$16305,'[1]NBA-Data-1980-2019'!$H$1:$H$16305,"",0)</f>
        <v/>
      </c>
      <c r="AI333" s="2" t="str" cm="1">
        <f t="array" ref="AI333">_xlfn.XLOOKUP($A333&amp;AI$5,'[1]NBA-Data-1980-2019'!$B$1:$B$16305&amp;'[1]NBA-Data-1980-2019'!$A$1:$A$16305,'[1]NBA-Data-1980-2019'!$H$1:$H$16305,"",0)</f>
        <v/>
      </c>
      <c r="AJ333" s="2" t="str" cm="1">
        <f t="array" ref="AJ333">_xlfn.XLOOKUP($A333&amp;AJ$5,'[1]NBA-Data-1980-2019'!$B$1:$B$16305&amp;'[1]NBA-Data-1980-2019'!$A$1:$A$16305,'[1]NBA-Data-1980-2019'!$H$1:$H$16305,"",0)</f>
        <v/>
      </c>
      <c r="AK333" s="2" t="str" cm="1">
        <f t="array" ref="AK333">_xlfn.XLOOKUP($A333&amp;AK$5,'[1]NBA-Data-1980-2019'!$B$1:$B$16305&amp;'[1]NBA-Data-1980-2019'!$A$1:$A$16305,'[1]NBA-Data-1980-2019'!$H$1:$H$16305,"",0)</f>
        <v/>
      </c>
      <c r="AL333" s="2" t="str" cm="1">
        <f t="array" ref="AL333">_xlfn.XLOOKUP($A333&amp;AL$5,'[1]NBA-Data-1980-2019'!$B$1:$B$16305&amp;'[1]NBA-Data-1980-2019'!$A$1:$A$16305,'[1]NBA-Data-1980-2019'!$H$1:$H$16305,"",0)</f>
        <v/>
      </c>
      <c r="AM333" s="2" t="str" cm="1">
        <f t="array" ref="AM333">_xlfn.XLOOKUP($A333&amp;AM$5,'[1]NBA-Data-1980-2019'!$B$1:$B$16305&amp;'[1]NBA-Data-1980-2019'!$A$1:$A$16305,'[1]NBA-Data-1980-2019'!$H$1:$H$16305,"",0)</f>
        <v/>
      </c>
      <c r="AN333" s="2" t="str" cm="1">
        <f t="array" ref="AN333">_xlfn.XLOOKUP($A333&amp;AN$5,'[1]NBA-Data-1980-2019'!$B$1:$B$16305&amp;'[1]NBA-Data-1980-2019'!$A$1:$A$16305,'[1]NBA-Data-1980-2019'!$H$1:$H$16305,"",0)</f>
        <v/>
      </c>
      <c r="AO333" s="2" t="str" cm="1">
        <f t="array" ref="AO333">_xlfn.XLOOKUP($A333&amp;AO$5,'[1]NBA-Data-1980-2019'!$B$1:$B$16305&amp;'[1]NBA-Data-1980-2019'!$A$1:$A$16305,'[1]NBA-Data-1980-2019'!$H$1:$H$16305,"",0)</f>
        <v/>
      </c>
      <c r="AP333" s="2" t="str" cm="1">
        <f t="array" ref="AP333">_xlfn.XLOOKUP($A333&amp;AP$5,'[1]NBA-Data-1980-2019'!$B$1:$B$16305&amp;'[1]NBA-Data-1980-2019'!$A$1:$A$16305,'[1]NBA-Data-1980-2019'!$H$1:$H$16305,"",0)</f>
        <v/>
      </c>
      <c r="AQ333" s="2" t="str" cm="1">
        <f t="array" ref="AQ333">_xlfn.XLOOKUP($A333&amp;AQ$5,'[1]NBA-Data-1980-2019'!$B$1:$B$16305&amp;'[1]NBA-Data-1980-2019'!$A$1:$A$16305,'[1]NBA-Data-1980-2019'!$H$1:$H$16305,"",0)</f>
        <v/>
      </c>
      <c r="AR333" s="2" t="str" cm="1">
        <f t="array" ref="AR333">_xlfn.XLOOKUP($A333&amp;AR$5,'[1]NBA-Data-1980-2019'!$B$1:$B$16305&amp;'[1]NBA-Data-1980-2019'!$A$1:$A$16305,'[1]NBA-Data-1980-2019'!$H$1:$H$16305,"",0)</f>
        <v/>
      </c>
      <c r="AS333" s="2" t="str" cm="1">
        <f t="array" ref="AS333">_xlfn.XLOOKUP($A333&amp;AS$5,'[1]NBA-Data-1980-2019'!$B$1:$B$16305&amp;'[1]NBA-Data-1980-2019'!$A$1:$A$16305,'[1]NBA-Data-1980-2019'!$H$1:$H$16305,"",0)</f>
        <v/>
      </c>
      <c r="AT333" s="2" t="str" cm="1">
        <f t="array" ref="AT333">_xlfn.XLOOKUP($A333&amp;AT$5,'[1]NBA-Data-1980-2019'!$B$1:$B$16305&amp;'[1]NBA-Data-1980-2019'!$A$1:$A$16305,'[1]NBA-Data-1980-2019'!$H$1:$H$16305,"",0)</f>
        <v/>
      </c>
      <c r="AU333" s="2" t="str" cm="1">
        <f t="array" ref="AU333">_xlfn.XLOOKUP($A333&amp;AU$5,'[1]NBA-Data-1980-2019'!$B$1:$B$16305&amp;'[1]NBA-Data-1980-2019'!$A$1:$A$16305,'[1]NBA-Data-1980-2019'!$H$1:$H$16305,"",0)</f>
        <v/>
      </c>
      <c r="AV333" s="2" t="str" cm="1">
        <f t="array" ref="AV333">_xlfn.XLOOKUP($A333&amp;AV$5,'[1]NBA-Data-1980-2019'!$B$1:$B$16305&amp;'[1]NBA-Data-1980-2019'!$A$1:$A$16305,'[1]NBA-Data-1980-2019'!$H$1:$H$16305,"",0)</f>
        <v/>
      </c>
      <c r="AW333" s="2" t="str" cm="1">
        <f t="array" ref="AW333">_xlfn.XLOOKUP($A333&amp;AW$5,'[1]NBA-Data-1980-2019'!$B$1:$B$16305&amp;'[1]NBA-Data-1980-2019'!$A$1:$A$16305,'[1]NBA-Data-1980-2019'!$H$1:$H$16305,"",0)</f>
        <v/>
      </c>
      <c r="AX333" s="2" t="str" cm="1">
        <f t="array" ref="AX333">_xlfn.XLOOKUP($A333&amp;AX$5,'[1]NBA-Data-1980-2019'!$B$1:$B$16305&amp;'[1]NBA-Data-1980-2019'!$A$1:$A$16305,'[1]NBA-Data-1980-2019'!$H$1:$H$16305,"",0)</f>
        <v/>
      </c>
      <c r="AY333" s="2" t="str" cm="1">
        <f t="array" ref="AY333">_xlfn.XLOOKUP($A333&amp;AY$5,'[1]NBA-Data-1980-2019'!$B$1:$B$16305&amp;'[1]NBA-Data-1980-2019'!$A$1:$A$16305,'[1]NBA-Data-1980-2019'!$H$1:$H$16305,"",0)</f>
        <v/>
      </c>
      <c r="AZ333" s="2" t="str" cm="1">
        <f t="array" ref="AZ333">_xlfn.XLOOKUP($A333&amp;AZ$5,'[1]NBA-Data-1980-2019'!$B$1:$B$16305&amp;'[1]NBA-Data-1980-2019'!$A$1:$A$16305,'[1]NBA-Data-1980-2019'!$H$1:$H$16305,"",0)</f>
        <v/>
      </c>
      <c r="BA333" s="2" cm="1">
        <f t="array" ref="BA333">_xlfn.XLOOKUP($A333&amp;BA$5,'[1]NBA-Data-1980-2019'!$B$1:$B$16305&amp;'[1]NBA-Data-1980-2019'!$A$1:$A$16305,'[1]NBA-Data-1980-2019'!$H$1:$H$16305,"",0)</f>
        <v>2896</v>
      </c>
      <c r="BB333" s="2" cm="1">
        <f t="array" ref="BB333">_xlfn.XLOOKUP($A333&amp;BB$5,'[1]NBA-Data-1980-2019'!$B$1:$B$16305&amp;'[1]NBA-Data-1980-2019'!$A$1:$A$16305,'[1]NBA-Data-1980-2019'!$H$1:$H$16305,"",0)</f>
        <v>2486.4</v>
      </c>
      <c r="BC333" s="2" cm="1">
        <f t="array" ref="BC333">_xlfn.XLOOKUP($A333&amp;BC$5,'[1]NBA-Data-1980-2019'!$B$1:$B$16305&amp;'[1]NBA-Data-1980-2019'!$A$1:$A$16305,'[1]NBA-Data-1980-2019'!$H$1:$H$16305,"",0)</f>
        <v>733.19999999999993</v>
      </c>
      <c r="BD333" s="2" cm="1">
        <f t="array" ref="BD333">_xlfn.XLOOKUP($A333&amp;BD$5,'[1]NBA-Data-1980-2019'!$B$1:$B$16305&amp;'[1]NBA-Data-1980-2019'!$A$1:$A$16305,'[1]NBA-Data-1980-2019'!$H$1:$H$16305,"",0)</f>
        <v>2979.6000000000004</v>
      </c>
      <c r="BE333" s="2" cm="1">
        <f t="array" ref="BE333">_xlfn.XLOOKUP($A333&amp;BE$5,'[1]NBA-Data-1980-2019'!$B$1:$B$16305&amp;'[1]NBA-Data-1980-2019'!$A$1:$A$16305,'[1]NBA-Data-1980-2019'!$H$1:$H$16305,"",0)</f>
        <v>2847</v>
      </c>
      <c r="BF333" s="2" cm="1">
        <f t="array" ref="BF333">_xlfn.XLOOKUP($A333&amp;BF$5,'[1]NBA-Data-1980-2019'!$B$1:$B$16305&amp;'[1]NBA-Data-1980-2019'!$A$1:$A$16305,'[1]NBA-Data-1980-2019'!$H$1:$H$16305,"",0)</f>
        <v>2616</v>
      </c>
      <c r="BG333" s="2" cm="1">
        <f t="array" ref="BG333">_xlfn.XLOOKUP($A333&amp;BG$5,'[1]NBA-Data-1980-2019'!$B$1:$B$16305&amp;'[1]NBA-Data-1980-2019'!$A$1:$A$16305,'[1]NBA-Data-1980-2019'!$H$1:$H$16305,"",0)</f>
        <v>2701.8</v>
      </c>
      <c r="BH333" s="2" cm="1">
        <f t="array" ref="BH333">_xlfn.XLOOKUP($A333&amp;BH$5,'[1]NBA-Data-1980-2019'!$B$1:$B$16305&amp;'[1]NBA-Data-1980-2019'!$A$1:$A$16305,'[1]NBA-Data-1980-2019'!$H$1:$H$16305,"",0)</f>
        <v>2638.6</v>
      </c>
      <c r="BI333" s="2" cm="1">
        <f t="array" ref="BI333">_xlfn.XLOOKUP($A333&amp;BI$5,'[1]NBA-Data-1980-2019'!$B$1:$B$16305&amp;'[1]NBA-Data-1980-2019'!$A$1:$A$16305,'[1]NBA-Data-1980-2019'!$H$1:$H$16305,"",0)</f>
        <v>1632</v>
      </c>
      <c r="BJ333" s="2" cm="1">
        <f t="array" ref="BJ333">_xlfn.XLOOKUP($A333&amp;BJ$5,'[1]NBA-Data-1980-2019'!$B$1:$B$16305&amp;'[1]NBA-Data-1980-2019'!$A$1:$A$16305,'[1]NBA-Data-1980-2019'!$H$1:$H$16305,"",0)</f>
        <v>2332.1999999999998</v>
      </c>
      <c r="BK333" s="2" t="str" cm="1">
        <f t="array" ref="BK333">_xlfn.XLOOKUP($A333&amp;BK$5,'[1]NBA-Data-1980-2019'!$B$1:$B$16305&amp;'[1]NBA-Data-1980-2019'!$A$1:$A$16305,'[1]NBA-Data-1980-2019'!$H$1:$H$16305,"",0)</f>
        <v/>
      </c>
      <c r="BL333" s="2" t="str" cm="1">
        <f t="array" ref="BL333">_xlfn.XLOOKUP($A333&amp;BL$5,'[1]NBA-Data-1980-2019'!$B$1:$B$16305&amp;'[1]NBA-Data-1980-2019'!$A$1:$A$16305,'[1]NBA-Data-1980-2019'!$H$1:$H$16305,"",0)</f>
        <v/>
      </c>
      <c r="BM333" s="2" t="str" cm="1">
        <f t="array" ref="BM333">_xlfn.XLOOKUP($A333&amp;BM$5,'[1]NBA-Data-1980-2019'!$B$1:$B$16305&amp;'[1]NBA-Data-1980-2019'!$A$1:$A$16305,'[1]NBA-Data-1980-2019'!$H$1:$H$16305,"",0)</f>
        <v/>
      </c>
      <c r="BN333" s="2" t="str" cm="1">
        <f t="array" ref="BN333">_xlfn.XLOOKUP($A333&amp;BN$5,'[1]NBA-Data-1980-2019'!$B$1:$B$16305&amp;'[1]NBA-Data-1980-2019'!$A$1:$A$16305,'[1]NBA-Data-1980-2019'!$F$1:$F$16305,"",0)</f>
        <v/>
      </c>
      <c r="BO333" s="2" t="str" cm="1">
        <f t="array" ref="BO333">_xlfn.XLOOKUP($A333&amp;BO$5,'[1]NBA-Data-1980-2019'!$B$1:$B$16305&amp;'[1]NBA-Data-1980-2019'!$A$1:$A$16305,'[1]NBA-Data-1980-2019'!$F$1:$F$16305,"",0)</f>
        <v/>
      </c>
      <c r="BP333" s="2" t="str" cm="1">
        <f t="array" ref="BP333">_xlfn.XLOOKUP($A333&amp;BP$5,'[1]NBA-Data-1980-2019'!$B$1:$B$16305&amp;'[1]NBA-Data-1980-2019'!$A$1:$A$16305,'[1]NBA-Data-1980-2019'!$F$1:$F$16305,"",0)</f>
        <v/>
      </c>
      <c r="BQ333" s="2" t="str" cm="1">
        <f t="array" ref="BQ333">_xlfn.XLOOKUP($A333&amp;BQ$5,'[1]NBA-Data-1980-2019'!$B$1:$B$16305&amp;'[1]NBA-Data-1980-2019'!$A$1:$A$16305,'[1]NBA-Data-1980-2019'!$F$1:$F$16305,"",0)</f>
        <v/>
      </c>
      <c r="BR333" s="2" t="str" cm="1">
        <f t="array" ref="BR333">_xlfn.XLOOKUP($A333&amp;BR$5,'[1]NBA-Data-1980-2019'!$B$1:$B$16305&amp;'[1]NBA-Data-1980-2019'!$A$1:$A$16305,'[1]NBA-Data-1980-2019'!$F$1:$F$16305,"",0)</f>
        <v/>
      </c>
      <c r="BS333" s="2" t="str" cm="1">
        <f t="array" ref="BS333">_xlfn.XLOOKUP($A333&amp;BS$5,'[1]NBA-Data-1980-2019'!$B$1:$B$16305&amp;'[1]NBA-Data-1980-2019'!$A$1:$A$16305,'[1]NBA-Data-1980-2019'!$F$1:$F$16305,"",0)</f>
        <v/>
      </c>
      <c r="BT333" s="2" t="str" cm="1">
        <f t="array" ref="BT333">_xlfn.XLOOKUP($A333&amp;BT$5,'[1]NBA-Data-1980-2019'!$B$1:$B$16305&amp;'[1]NBA-Data-1980-2019'!$A$1:$A$16305,'[1]NBA-Data-1980-2019'!$F$1:$F$16305,"",0)</f>
        <v/>
      </c>
      <c r="BU333" s="2" t="str" cm="1">
        <f t="array" ref="BU333">_xlfn.XLOOKUP($A333&amp;BU$5,'[1]NBA-Data-1980-2019'!$B$1:$B$16305&amp;'[1]NBA-Data-1980-2019'!$A$1:$A$16305,'[1]NBA-Data-1980-2019'!$F$1:$F$16305,"",0)</f>
        <v/>
      </c>
      <c r="BV333" s="2" t="str" cm="1">
        <f t="array" ref="BV333">_xlfn.XLOOKUP($A333&amp;BV$5,'[1]NBA-Data-1980-2019'!$B$1:$B$16305&amp;'[1]NBA-Data-1980-2019'!$A$1:$A$16305,'[1]NBA-Data-1980-2019'!$F$1:$F$16305,"",0)</f>
        <v/>
      </c>
      <c r="BW333" s="2" t="str" cm="1">
        <f t="array" ref="BW333">_xlfn.XLOOKUP($A333&amp;BW$5,'[1]NBA-Data-1980-2019'!$B$1:$B$16305&amp;'[1]NBA-Data-1980-2019'!$A$1:$A$16305,'[1]NBA-Data-1980-2019'!$F$1:$F$16305,"",0)</f>
        <v/>
      </c>
      <c r="BX333" s="2" t="str" cm="1">
        <f t="array" ref="BX333">_xlfn.XLOOKUP($A333&amp;BX$5,'[1]NBA-Data-1980-2019'!$B$1:$B$16305&amp;'[1]NBA-Data-1980-2019'!$A$1:$A$16305,'[1]NBA-Data-1980-2019'!$F$1:$F$16305,"",0)</f>
        <v/>
      </c>
      <c r="BY333" s="2" t="str" cm="1">
        <f t="array" ref="BY333">_xlfn.XLOOKUP($A333&amp;BY$5,'[1]NBA-Data-1980-2019'!$B$1:$B$16305&amp;'[1]NBA-Data-1980-2019'!$A$1:$A$16305,'[1]NBA-Data-1980-2019'!$F$1:$F$16305,"",0)</f>
        <v/>
      </c>
      <c r="BZ333" s="2" t="str" cm="1">
        <f t="array" ref="BZ333">_xlfn.XLOOKUP($A333&amp;BZ$5,'[1]NBA-Data-1980-2019'!$B$1:$B$16305&amp;'[1]NBA-Data-1980-2019'!$A$1:$A$16305,'[1]NBA-Data-1980-2019'!$F$1:$F$16305,"",0)</f>
        <v/>
      </c>
      <c r="CA333" s="2" t="str" cm="1">
        <f t="array" ref="CA333">_xlfn.XLOOKUP($A333&amp;CA$5,'[1]NBA-Data-1980-2019'!$B$1:$B$16305&amp;'[1]NBA-Data-1980-2019'!$A$1:$A$16305,'[1]NBA-Data-1980-2019'!$F$1:$F$16305,"",0)</f>
        <v/>
      </c>
      <c r="CB333" s="2" t="str" cm="1">
        <f t="array" ref="CB333">_xlfn.XLOOKUP($A333&amp;CB$5,'[1]NBA-Data-1980-2019'!$B$1:$B$16305&amp;'[1]NBA-Data-1980-2019'!$A$1:$A$16305,'[1]NBA-Data-1980-2019'!$F$1:$F$16305,"",0)</f>
        <v/>
      </c>
      <c r="CC333" s="2" t="str" cm="1">
        <f t="array" ref="CC333">_xlfn.XLOOKUP($A333&amp;CC$5,'[1]NBA-Data-1980-2019'!$B$1:$B$16305&amp;'[1]NBA-Data-1980-2019'!$A$1:$A$16305,'[1]NBA-Data-1980-2019'!$F$1:$F$16305,"",0)</f>
        <v/>
      </c>
      <c r="CD333" s="2" t="str" cm="1">
        <f t="array" ref="CD333">_xlfn.XLOOKUP($A333&amp;CD$5,'[1]NBA-Data-1980-2019'!$B$1:$B$16305&amp;'[1]NBA-Data-1980-2019'!$A$1:$A$16305,'[1]NBA-Data-1980-2019'!$F$1:$F$16305,"",0)</f>
        <v/>
      </c>
      <c r="CE333" s="2" t="str" cm="1">
        <f t="array" ref="CE333">_xlfn.XLOOKUP($A333&amp;CE$5,'[1]NBA-Data-1980-2019'!$B$1:$B$16305&amp;'[1]NBA-Data-1980-2019'!$A$1:$A$16305,'[1]NBA-Data-1980-2019'!$F$1:$F$16305,"",0)</f>
        <v/>
      </c>
      <c r="CF333" s="2" t="str" cm="1">
        <f t="array" ref="CF333">_xlfn.XLOOKUP($A333&amp;CF$5,'[1]NBA-Data-1980-2019'!$B$1:$B$16305&amp;'[1]NBA-Data-1980-2019'!$A$1:$A$16305,'[1]NBA-Data-1980-2019'!$F$1:$F$16305,"",0)</f>
        <v/>
      </c>
      <c r="CG333" s="2" cm="1">
        <f t="array" ref="CG333">_xlfn.XLOOKUP($A333&amp;CG$5,'[1]NBA-Data-1980-2019'!$B$1:$B$16305&amp;'[1]NBA-Data-1980-2019'!$A$1:$A$16305,'[1]NBA-Data-1980-2019'!$F$1:$F$16305,"",0)</f>
        <v>16.3</v>
      </c>
      <c r="CH333" s="2" cm="1">
        <f t="array" ref="CH333">_xlfn.XLOOKUP($A333&amp;CH$5,'[1]NBA-Data-1980-2019'!$B$1:$B$16305&amp;'[1]NBA-Data-1980-2019'!$A$1:$A$16305,'[1]NBA-Data-1980-2019'!$F$1:$F$16305,"",0)</f>
        <v>19.399999999999999</v>
      </c>
      <c r="CI333" s="2" cm="1">
        <f t="array" ref="CI333">_xlfn.XLOOKUP($A333&amp;CI$5,'[1]NBA-Data-1980-2019'!$B$1:$B$16305&amp;'[1]NBA-Data-1980-2019'!$A$1:$A$16305,'[1]NBA-Data-1980-2019'!$F$1:$F$16305,"",0)</f>
        <v>21.2</v>
      </c>
      <c r="CJ333" s="2" cm="1">
        <f t="array" ref="CJ333">_xlfn.XLOOKUP($A333&amp;CJ$5,'[1]NBA-Data-1980-2019'!$B$1:$B$16305&amp;'[1]NBA-Data-1980-2019'!$A$1:$A$16305,'[1]NBA-Data-1980-2019'!$F$1:$F$16305,"",0)</f>
        <v>21.3</v>
      </c>
      <c r="CK333" s="2" cm="1">
        <f t="array" ref="CK333">_xlfn.XLOOKUP($A333&amp;CK$5,'[1]NBA-Data-1980-2019'!$B$1:$B$16305&amp;'[1]NBA-Data-1980-2019'!$A$1:$A$16305,'[1]NBA-Data-1980-2019'!$F$1:$F$16305,"",0)</f>
        <v>24.1</v>
      </c>
      <c r="CL333" s="2" cm="1">
        <f t="array" ref="CL333">_xlfn.XLOOKUP($A333&amp;CL$5,'[1]NBA-Data-1980-2019'!$B$1:$B$16305&amp;'[1]NBA-Data-1980-2019'!$A$1:$A$16305,'[1]NBA-Data-1980-2019'!$F$1:$F$16305,"",0)</f>
        <v>28</v>
      </c>
      <c r="CM333" s="2" cm="1">
        <f t="array" ref="CM333">_xlfn.XLOOKUP($A333&amp;CM$5,'[1]NBA-Data-1980-2019'!$B$1:$B$16305&amp;'[1]NBA-Data-1980-2019'!$A$1:$A$16305,'[1]NBA-Data-1980-2019'!$F$1:$F$16305,"",0)</f>
        <v>31.5</v>
      </c>
      <c r="CN333" s="2" cm="1">
        <f t="array" ref="CN333">_xlfn.XLOOKUP($A333&amp;CN$5,'[1]NBA-Data-1980-2019'!$B$1:$B$16305&amp;'[1]NBA-Data-1980-2019'!$A$1:$A$16305,'[1]NBA-Data-1980-2019'!$F$1:$F$16305,"",0)</f>
        <v>24.6</v>
      </c>
      <c r="CO333" s="2" cm="1">
        <f t="array" ref="CO333">_xlfn.XLOOKUP($A333&amp;CO$5,'[1]NBA-Data-1980-2019'!$B$1:$B$16305&amp;'[1]NBA-Data-1980-2019'!$A$1:$A$16305,'[1]NBA-Data-1980-2019'!$F$1:$F$16305,"",0)</f>
        <v>28.2</v>
      </c>
      <c r="CP333" s="2" cm="1">
        <f t="array" ref="CP333">_xlfn.XLOOKUP($A333&amp;CP$5,'[1]NBA-Data-1980-2019'!$B$1:$B$16305&amp;'[1]NBA-Data-1980-2019'!$A$1:$A$16305,'[1]NBA-Data-1980-2019'!$F$1:$F$16305,"",0)</f>
        <v>24.4</v>
      </c>
      <c r="CQ333" s="2" t="str" cm="1">
        <f t="array" ref="CQ333">_xlfn.XLOOKUP($A333&amp;CQ$5,'[1]NBA-Data-1980-2019'!$B$1:$B$16305&amp;'[1]NBA-Data-1980-2019'!$A$1:$A$16305,'[1]NBA-Data-1980-2019'!$F$1:$F$16305,"",0)</f>
        <v/>
      </c>
      <c r="CR333" s="2" t="str" cm="1">
        <f t="array" ref="CR333">_xlfn.XLOOKUP($A333&amp;CR$5,'[1]NBA-Data-1980-2019'!$B$1:$B$16305&amp;'[1]NBA-Data-1980-2019'!$A$1:$A$16305,'[1]NBA-Data-1980-2019'!$F$1:$F$16305,"",0)</f>
        <v/>
      </c>
      <c r="CS333" s="2" t="str" cm="1">
        <f t="array" ref="CS333">_xlfn.XLOOKUP($A333&amp;CS$5,'[1]NBA-Data-1980-2019'!$B$1:$B$16305&amp;'[1]NBA-Data-1980-2019'!$A$1:$A$16305,'[1]NBA-Data-1980-2019'!$F$1:$F$16305,"",0)</f>
        <v/>
      </c>
      <c r="CU333" s="2" t="str">
        <f>_xlfn.XLOOKUP($A333,TEAMS!$G$1:$G$839,TEAMS!$H$1:$H$839,"",0)</f>
        <v>PG</v>
      </c>
      <c r="CV333" s="2" t="str">
        <f>_xlfn.XLOOKUP($CU333,DASHBOARD!$B$22:$B$27,DASHBOARD!$C$22:$C$27,"",0)</f>
        <v>GUARD</v>
      </c>
      <c r="CY333" s="63">
        <f>SUMIFS('[1]NBA-Data-1980-2019'!$G$1:$G$16305,'[1]NBA-Data-1980-2019'!$B$1:$B$16305,$A333,'[1]NBA-Data-1980-2019'!$A$1:$A$16305,CY$9)</f>
        <v>0</v>
      </c>
      <c r="CZ333" s="63">
        <f>SUMIFS('[1]NBA-Data-1980-2019'!$G$1:$G$16305,'[1]NBA-Data-1980-2019'!$B$1:$B$16305,$A333,'[1]NBA-Data-1980-2019'!$A$1:$A$16305,CZ$9)</f>
        <v>0</v>
      </c>
      <c r="DA333" s="63">
        <f>SUMIFS('[1]NBA-Data-1980-2019'!$G$1:$G$16305,'[1]NBA-Data-1980-2019'!$B$1:$B$16305,$A333,'[1]NBA-Data-1980-2019'!$A$1:$A$16305,DA$9)</f>
        <v>0</v>
      </c>
      <c r="DB333" s="63">
        <f>SUMIFS('[1]NBA-Data-1980-2019'!$G$1:$G$16305,'[1]NBA-Data-1980-2019'!$B$1:$B$16305,$A333,'[1]NBA-Data-1980-2019'!$A$1:$A$16305,DB$9)</f>
        <v>0</v>
      </c>
      <c r="DC333" s="63">
        <f>SUMIFS('[1]NBA-Data-1980-2019'!$G$1:$G$16305,'[1]NBA-Data-1980-2019'!$B$1:$B$16305,$A333,'[1]NBA-Data-1980-2019'!$A$1:$A$16305,DC$9)</f>
        <v>0</v>
      </c>
      <c r="DD333" s="63">
        <f>SUMIFS('[1]NBA-Data-1980-2019'!$G$1:$G$16305,'[1]NBA-Data-1980-2019'!$B$1:$B$16305,$A333,'[1]NBA-Data-1980-2019'!$A$1:$A$16305,DD$9)</f>
        <v>0</v>
      </c>
      <c r="DE333" s="63">
        <f>SUMIFS('[1]NBA-Data-1980-2019'!$G$1:$G$16305,'[1]NBA-Data-1980-2019'!$B$1:$B$16305,$A333,'[1]NBA-Data-1980-2019'!$A$1:$A$16305,DE$9)</f>
        <v>0</v>
      </c>
      <c r="DF333" s="63">
        <f>SUMIFS('[1]NBA-Data-1980-2019'!$G$1:$G$16305,'[1]NBA-Data-1980-2019'!$B$1:$B$16305,$A333,'[1]NBA-Data-1980-2019'!$A$1:$A$16305,DF$9)</f>
        <v>0</v>
      </c>
      <c r="DG333" s="63">
        <f>SUMIFS('[1]NBA-Data-1980-2019'!$G$1:$G$16305,'[1]NBA-Data-1980-2019'!$B$1:$B$16305,$A333,'[1]NBA-Data-1980-2019'!$A$1:$A$16305,DG$9)</f>
        <v>0</v>
      </c>
      <c r="DH333" s="63">
        <f>SUMIFS('[1]NBA-Data-1980-2019'!$G$1:$G$16305,'[1]NBA-Data-1980-2019'!$B$1:$B$16305,$A333,'[1]NBA-Data-1980-2019'!$A$1:$A$16305,DH$9)</f>
        <v>0</v>
      </c>
      <c r="DI333" s="63">
        <f>SUMIFS('[1]NBA-Data-1980-2019'!$G$1:$G$16305,'[1]NBA-Data-1980-2019'!$B$1:$B$16305,$A333,'[1]NBA-Data-1980-2019'!$A$1:$A$16305,DI$9)</f>
        <v>0</v>
      </c>
      <c r="DJ333" s="63">
        <f>SUMIFS('[1]NBA-Data-1980-2019'!$G$1:$G$16305,'[1]NBA-Data-1980-2019'!$B$1:$B$16305,$A333,'[1]NBA-Data-1980-2019'!$A$1:$A$16305,DJ$9)</f>
        <v>0</v>
      </c>
      <c r="DK333" s="63">
        <f>SUMIFS('[1]NBA-Data-1980-2019'!$G$1:$G$16305,'[1]NBA-Data-1980-2019'!$B$1:$B$16305,$A333,'[1]NBA-Data-1980-2019'!$A$1:$A$16305,DK$9)</f>
        <v>0</v>
      </c>
      <c r="DL333" s="63">
        <f>SUMIFS('[1]NBA-Data-1980-2019'!$G$1:$G$16305,'[1]NBA-Data-1980-2019'!$B$1:$B$16305,$A333,'[1]NBA-Data-1980-2019'!$A$1:$A$16305,DL$9)</f>
        <v>0</v>
      </c>
      <c r="DM333" s="63">
        <f>SUMIFS('[1]NBA-Data-1980-2019'!$G$1:$G$16305,'[1]NBA-Data-1980-2019'!$B$1:$B$16305,$A333,'[1]NBA-Data-1980-2019'!$A$1:$A$16305,DM$9)</f>
        <v>0</v>
      </c>
      <c r="DN333" s="63">
        <f>SUMIFS('[1]NBA-Data-1980-2019'!$G$1:$G$16305,'[1]NBA-Data-1980-2019'!$B$1:$B$16305,$A333,'[1]NBA-Data-1980-2019'!$A$1:$A$16305,DN$9)</f>
        <v>0</v>
      </c>
      <c r="DO333" s="63">
        <f>SUMIFS('[1]NBA-Data-1980-2019'!$G$1:$G$16305,'[1]NBA-Data-1980-2019'!$B$1:$B$16305,$A333,'[1]NBA-Data-1980-2019'!$A$1:$A$16305,DO$9)</f>
        <v>0</v>
      </c>
      <c r="DP333" s="63">
        <f>SUMIFS('[1]NBA-Data-1980-2019'!$G$1:$G$16305,'[1]NBA-Data-1980-2019'!$B$1:$B$16305,$A333,'[1]NBA-Data-1980-2019'!$A$1:$A$16305,DP$9)</f>
        <v>0</v>
      </c>
      <c r="DQ333" s="63">
        <f>SUMIFS('[1]NBA-Data-1980-2019'!$G$1:$G$16305,'[1]NBA-Data-1980-2019'!$B$1:$B$16305,$A333,'[1]NBA-Data-1980-2019'!$A$1:$A$16305,DQ$9)</f>
        <v>0</v>
      </c>
      <c r="DR333" s="63">
        <f>SUMIFS('[1]NBA-Data-1980-2019'!$G$1:$G$16305,'[1]NBA-Data-1980-2019'!$B$1:$B$16305,$A333,'[1]NBA-Data-1980-2019'!$A$1:$A$16305,DR$9)</f>
        <v>2710560</v>
      </c>
      <c r="DS333" s="63">
        <f>SUMIFS('[1]NBA-Data-1980-2019'!$G$1:$G$16305,'[1]NBA-Data-1980-2019'!$B$1:$B$16305,$A333,'[1]NBA-Data-1980-2019'!$A$1:$A$16305,DS$9)</f>
        <v>2913840</v>
      </c>
      <c r="DT333" s="63">
        <f>SUMIFS('[1]NBA-Data-1980-2019'!$G$1:$G$16305,'[1]NBA-Data-1980-2019'!$B$1:$B$16305,$A333,'[1]NBA-Data-1980-2019'!$A$1:$A$16305,DT$9)</f>
        <v>3117120</v>
      </c>
      <c r="DU333" s="63">
        <f>SUMIFS('[1]NBA-Data-1980-2019'!$G$1:$G$16305,'[1]NBA-Data-1980-2019'!$B$1:$B$16305,$A333,'[1]NBA-Data-1980-2019'!$A$1:$A$16305,DU$9)</f>
        <v>3958742</v>
      </c>
      <c r="DV333" s="63">
        <f>SUMIFS('[1]NBA-Data-1980-2019'!$G$1:$G$16305,'[1]NBA-Data-1980-2019'!$B$1:$B$16305,$A333,'[1]NBA-Data-1980-2019'!$A$1:$A$16305,DV$9)</f>
        <v>9887642</v>
      </c>
      <c r="DW333" s="63">
        <f>SUMIFS('[1]NBA-Data-1980-2019'!$G$1:$G$16305,'[1]NBA-Data-1980-2019'!$B$1:$B$16305,$A333,'[1]NBA-Data-1980-2019'!$A$1:$A$16305,DW$9)</f>
        <v>10629213</v>
      </c>
      <c r="DX333" s="63">
        <f>SUMIFS('[1]NBA-Data-1980-2019'!$G$1:$G$16305,'[1]NBA-Data-1980-2019'!$B$1:$B$16305,$A333,'[1]NBA-Data-1980-2019'!$A$1:$A$16305,DX$9)</f>
        <v>11370786</v>
      </c>
      <c r="DY333" s="63">
        <f>SUMIFS('[1]NBA-Data-1980-2019'!$G$1:$G$16305,'[1]NBA-Data-1980-2019'!$B$1:$B$16305,$A333,'[1]NBA-Data-1980-2019'!$A$1:$A$16305,DY$9)</f>
        <v>12112359</v>
      </c>
      <c r="DZ333" s="63">
        <f>SUMIFS('[1]NBA-Data-1980-2019'!$G$1:$G$16305,'[1]NBA-Data-1980-2019'!$B$1:$B$16305,$A333,'[1]NBA-Data-1980-2019'!$A$1:$A$16305,DZ$9)</f>
        <v>34682550</v>
      </c>
      <c r="EA333" s="63">
        <f>SUMIFS('[1]NBA-Data-1980-2019'!$G$1:$G$16305,'[1]NBA-Data-1980-2019'!$B$1:$B$16305,$A333,'[1]NBA-Data-1980-2019'!$A$1:$A$16305,EA$9)</f>
        <v>37457154</v>
      </c>
      <c r="EB333" s="63">
        <f>SUMIFS('[1]NBA-Data-1980-2019'!$G$1:$G$16305,'[1]NBA-Data-1980-2019'!$B$1:$B$16305,$A333,'[1]NBA-Data-1980-2019'!$A$1:$A$16305,EB$9)</f>
        <v>0</v>
      </c>
      <c r="EC333" s="63">
        <f>SUMIFS('[1]NBA-Data-1980-2019'!$G$1:$G$16305,'[1]NBA-Data-1980-2019'!$B$1:$B$16305,$A333,'[1]NBA-Data-1980-2019'!$A$1:$A$16305,EC$9)</f>
        <v>0</v>
      </c>
      <c r="ED333" s="63">
        <f>SUMIFS('[1]NBA-Data-1980-2019'!$G$1:$G$16305,'[1]NBA-Data-1980-2019'!$B$1:$B$16305,$A333,'[1]NBA-Data-1980-2019'!$A$1:$A$16305,ED$9)</f>
        <v>0</v>
      </c>
      <c r="EH333" s="2" t="s">
        <v>1487</v>
      </c>
    </row>
    <row r="334" spans="1:139" x14ac:dyDescent="0.2">
      <c r="A334" s="2" t="s">
        <v>998</v>
      </c>
      <c r="B334" s="2" t="str" cm="1">
        <f t="array" ref="B334">_xlfn.XLOOKUP($A334&amp;B$5,'[1]NBA-Data-1980-2019'!$B$1:$B$16305&amp;'[1]NBA-Data-1980-2019'!$A$1:$A$16305,'[1]NBA-Data-1980-2019'!$D$1:$D$16305,"",0)</f>
        <v/>
      </c>
      <c r="C334" s="2" t="str" cm="1">
        <f t="array" ref="C334">_xlfn.XLOOKUP($A334&amp;C$5,'[1]NBA-Data-1980-2019'!$B$1:$B$16305&amp;'[1]NBA-Data-1980-2019'!$A$1:$A$16305,'[1]NBA-Data-1980-2019'!$D$1:$D$16305,"",0)</f>
        <v/>
      </c>
      <c r="D334" s="2" t="str" cm="1">
        <f t="array" ref="D334">_xlfn.XLOOKUP($A334&amp;D$5,'[1]NBA-Data-1980-2019'!$B$1:$B$16305&amp;'[1]NBA-Data-1980-2019'!$A$1:$A$16305,'[1]NBA-Data-1980-2019'!$D$1:$D$16305,"",0)</f>
        <v/>
      </c>
      <c r="E334" s="2" t="str" cm="1">
        <f t="array" ref="E334">_xlfn.XLOOKUP($A334&amp;E$5,'[1]NBA-Data-1980-2019'!$B$1:$B$16305&amp;'[1]NBA-Data-1980-2019'!$A$1:$A$16305,'[1]NBA-Data-1980-2019'!$D$1:$D$16305,"",0)</f>
        <v/>
      </c>
      <c r="F334" s="2" t="str" cm="1">
        <f t="array" ref="F334">_xlfn.XLOOKUP($A334&amp;F$5,'[1]NBA-Data-1980-2019'!$B$1:$B$16305&amp;'[1]NBA-Data-1980-2019'!$A$1:$A$16305,'[1]NBA-Data-1980-2019'!$D$1:$D$16305,"",0)</f>
        <v/>
      </c>
      <c r="G334" s="2" t="str" cm="1">
        <f t="array" ref="G334">_xlfn.XLOOKUP($A334&amp;G$5,'[1]NBA-Data-1980-2019'!$B$1:$B$16305&amp;'[1]NBA-Data-1980-2019'!$A$1:$A$16305,'[1]NBA-Data-1980-2019'!$D$1:$D$16305,"",0)</f>
        <v/>
      </c>
      <c r="H334" s="2" t="str" cm="1">
        <f t="array" ref="H334">_xlfn.XLOOKUP($A334&amp;H$5,'[1]NBA-Data-1980-2019'!$B$1:$B$16305&amp;'[1]NBA-Data-1980-2019'!$A$1:$A$16305,'[1]NBA-Data-1980-2019'!$D$1:$D$16305,"",0)</f>
        <v/>
      </c>
      <c r="I334" s="2" t="str" cm="1">
        <f t="array" ref="I334">_xlfn.XLOOKUP($A334&amp;I$5,'[1]NBA-Data-1980-2019'!$B$1:$B$16305&amp;'[1]NBA-Data-1980-2019'!$A$1:$A$16305,'[1]NBA-Data-1980-2019'!$D$1:$D$16305,"",0)</f>
        <v/>
      </c>
      <c r="J334" s="2" t="str" cm="1">
        <f t="array" ref="J334">_xlfn.XLOOKUP($A334&amp;J$5,'[1]NBA-Data-1980-2019'!$B$1:$B$16305&amp;'[1]NBA-Data-1980-2019'!$A$1:$A$16305,'[1]NBA-Data-1980-2019'!$D$1:$D$16305,"",0)</f>
        <v/>
      </c>
      <c r="K334" s="2" t="str" cm="1">
        <f t="array" ref="K334">_xlfn.XLOOKUP($A334&amp;K$5,'[1]NBA-Data-1980-2019'!$B$1:$B$16305&amp;'[1]NBA-Data-1980-2019'!$A$1:$A$16305,'[1]NBA-Data-1980-2019'!$D$1:$D$16305,"",0)</f>
        <v/>
      </c>
      <c r="L334" s="2" t="str" cm="1">
        <f t="array" ref="L334">_xlfn.XLOOKUP($A334&amp;L$5,'[1]NBA-Data-1980-2019'!$B$1:$B$16305&amp;'[1]NBA-Data-1980-2019'!$A$1:$A$16305,'[1]NBA-Data-1980-2019'!$D$1:$D$16305,"",0)</f>
        <v>NJN</v>
      </c>
      <c r="M334" s="2" t="str" cm="1">
        <f t="array" ref="M334">_xlfn.XLOOKUP($A334&amp;M$5,'[1]NBA-Data-1980-2019'!$B$1:$B$16305&amp;'[1]NBA-Data-1980-2019'!$A$1:$A$16305,'[1]NBA-Data-1980-2019'!$D$1:$D$16305,"",0)</f>
        <v>SAS</v>
      </c>
      <c r="N334" s="2" t="str" cm="1">
        <f t="array" ref="N334">_xlfn.XLOOKUP($A334&amp;N$5,'[1]NBA-Data-1980-2019'!$B$1:$B$16305&amp;'[1]NBA-Data-1980-2019'!$A$1:$A$16305,'[1]NBA-Data-1980-2019'!$D$1:$D$16305,"",0)</f>
        <v>SAS</v>
      </c>
      <c r="O334" s="2" t="str" cm="1">
        <f t="array" ref="O334">_xlfn.XLOOKUP($A334&amp;O$5,'[1]NBA-Data-1980-2019'!$B$1:$B$16305&amp;'[1]NBA-Data-1980-2019'!$A$1:$A$16305,'[1]NBA-Data-1980-2019'!$D$1:$D$16305,"",0)</f>
        <v>ATL</v>
      </c>
      <c r="P334" s="2" t="str" cm="1">
        <f t="array" ref="P334">_xlfn.XLOOKUP($A334&amp;P$5,'[1]NBA-Data-1980-2019'!$B$1:$B$16305&amp;'[1]NBA-Data-1980-2019'!$A$1:$A$16305,'[1]NBA-Data-1980-2019'!$D$1:$D$16305,"",0)</f>
        <v>IND</v>
      </c>
      <c r="Q334" s="2" t="str" cm="1">
        <f t="array" ref="Q334">_xlfn.XLOOKUP($A334&amp;Q$5,'[1]NBA-Data-1980-2019'!$B$1:$B$16305&amp;'[1]NBA-Data-1980-2019'!$A$1:$A$16305,'[1]NBA-Data-1980-2019'!$D$1:$D$16305,"",0)</f>
        <v>IND</v>
      </c>
      <c r="R334" s="2" t="str" cm="1">
        <f t="array" ref="R334">_xlfn.XLOOKUP($A334&amp;R$5,'[1]NBA-Data-1980-2019'!$B$1:$B$16305&amp;'[1]NBA-Data-1980-2019'!$A$1:$A$16305,'[1]NBA-Data-1980-2019'!$D$1:$D$16305,"",0)</f>
        <v>TOT</v>
      </c>
      <c r="S334" s="2" t="str" cm="1">
        <f t="array" ref="S334">_xlfn.XLOOKUP($A334&amp;S$5,'[1]NBA-Data-1980-2019'!$B$1:$B$16305&amp;'[1]NBA-Data-1980-2019'!$A$1:$A$16305,'[1]NBA-Data-1980-2019'!$D$1:$D$16305,"",0)</f>
        <v>GSW</v>
      </c>
      <c r="T334" s="2" t="str" cm="1">
        <f t="array" ref="T334">_xlfn.XLOOKUP($A334&amp;T$5,'[1]NBA-Data-1980-2019'!$B$1:$B$16305&amp;'[1]NBA-Data-1980-2019'!$A$1:$A$16305,'[1]NBA-Data-1980-2019'!$D$1:$D$16305,"",0)</f>
        <v>GSW</v>
      </c>
      <c r="U334" s="2" t="str" cm="1">
        <f t="array" ref="U334">_xlfn.XLOOKUP($A334&amp;U$5,'[1]NBA-Data-1980-2019'!$B$1:$B$16305&amp;'[1]NBA-Data-1980-2019'!$A$1:$A$16305,'[1]NBA-Data-1980-2019'!$D$1:$D$16305,"",0)</f>
        <v>TOT</v>
      </c>
      <c r="V334" s="2" t="str" cm="1">
        <f t="array" ref="V334">_xlfn.XLOOKUP($A334&amp;V$5,'[1]NBA-Data-1980-2019'!$B$1:$B$16305&amp;'[1]NBA-Data-1980-2019'!$A$1:$A$16305,'[1]NBA-Data-1980-2019'!$D$1:$D$16305,"",0)</f>
        <v>CHA</v>
      </c>
      <c r="W334" s="2" t="str" cm="1">
        <f t="array" ref="W334">_xlfn.XLOOKUP($A334&amp;W$5,'[1]NBA-Data-1980-2019'!$B$1:$B$16305&amp;'[1]NBA-Data-1980-2019'!$A$1:$A$16305,'[1]NBA-Data-1980-2019'!$D$1:$D$16305,"",0)</f>
        <v>TOT</v>
      </c>
      <c r="X334" s="2" t="str" cm="1">
        <f t="array" ref="X334">_xlfn.XLOOKUP($A334&amp;X$5,'[1]NBA-Data-1980-2019'!$B$1:$B$16305&amp;'[1]NBA-Data-1980-2019'!$A$1:$A$16305,'[1]NBA-Data-1980-2019'!$D$1:$D$16305,"",0)</f>
        <v>SAS</v>
      </c>
      <c r="Y334" s="2" t="str" cm="1">
        <f t="array" ref="Y334">_xlfn.XLOOKUP($A334&amp;Y$5,'[1]NBA-Data-1980-2019'!$B$1:$B$16305&amp;'[1]NBA-Data-1980-2019'!$A$1:$A$16305,'[1]NBA-Data-1980-2019'!$D$1:$D$16305,"",0)</f>
        <v>LAC</v>
      </c>
      <c r="Z334" s="2" t="str" cm="1">
        <f t="array" ref="Z334">_xlfn.XLOOKUP($A334&amp;Z$5,'[1]NBA-Data-1980-2019'!$B$1:$B$16305&amp;'[1]NBA-Data-1980-2019'!$A$1:$A$16305,'[1]NBA-Data-1980-2019'!$D$1:$D$16305,"",0)</f>
        <v/>
      </c>
      <c r="AA334" s="2" t="str" cm="1">
        <f t="array" ref="AA334">_xlfn.XLOOKUP($A334&amp;AA$5,'[1]NBA-Data-1980-2019'!$B$1:$B$16305&amp;'[1]NBA-Data-1980-2019'!$A$1:$A$16305,'[1]NBA-Data-1980-2019'!$D$1:$D$16305,"",0)</f>
        <v/>
      </c>
      <c r="AB334" s="2" t="str" cm="1">
        <f t="array" ref="AB334">_xlfn.XLOOKUP($A334&amp;AB$5,'[1]NBA-Data-1980-2019'!$B$1:$B$16305&amp;'[1]NBA-Data-1980-2019'!$A$1:$A$16305,'[1]NBA-Data-1980-2019'!$D$1:$D$16305,"",0)</f>
        <v/>
      </c>
      <c r="AC334" s="2" t="str" cm="1">
        <f t="array" ref="AC334">_xlfn.XLOOKUP($A334&amp;AC$5,'[1]NBA-Data-1980-2019'!$B$1:$B$16305&amp;'[1]NBA-Data-1980-2019'!$A$1:$A$16305,'[1]NBA-Data-1980-2019'!$D$1:$D$16305,"",0)</f>
        <v/>
      </c>
      <c r="AD334" s="2" t="str" cm="1">
        <f t="array" ref="AD334">_xlfn.XLOOKUP($A334&amp;AD$5,'[1]NBA-Data-1980-2019'!$B$1:$B$16305&amp;'[1]NBA-Data-1980-2019'!$A$1:$A$16305,'[1]NBA-Data-1980-2019'!$D$1:$D$16305,"",0)</f>
        <v/>
      </c>
      <c r="AE334" s="2" t="str" cm="1">
        <f t="array" ref="AE334">_xlfn.XLOOKUP($A334&amp;AE$5,'[1]NBA-Data-1980-2019'!$B$1:$B$16305&amp;'[1]NBA-Data-1980-2019'!$A$1:$A$16305,'[1]NBA-Data-1980-2019'!$D$1:$D$16305,"",0)</f>
        <v/>
      </c>
      <c r="AF334" s="2" t="str" cm="1">
        <f t="array" ref="AF334">_xlfn.XLOOKUP($A334&amp;AF$5,'[1]NBA-Data-1980-2019'!$B$1:$B$16305&amp;'[1]NBA-Data-1980-2019'!$A$1:$A$16305,'[1]NBA-Data-1980-2019'!$D$1:$D$16305,"",0)</f>
        <v/>
      </c>
      <c r="AG334" s="2" t="str" cm="1">
        <f t="array" ref="AG334">_xlfn.XLOOKUP($A334&amp;AG$5,'[1]NBA-Data-1980-2019'!$B$1:$B$16305&amp;'[1]NBA-Data-1980-2019'!$A$1:$A$16305,'[1]NBA-Data-1980-2019'!$D$1:$D$16305,"",0)</f>
        <v/>
      </c>
      <c r="AH334" s="2" t="str" cm="1">
        <f t="array" ref="AH334">_xlfn.XLOOKUP($A334&amp;AH$5,'[1]NBA-Data-1980-2019'!$B$1:$B$16305&amp;'[1]NBA-Data-1980-2019'!$A$1:$A$16305,'[1]NBA-Data-1980-2019'!$H$1:$H$16305,"",0)</f>
        <v/>
      </c>
      <c r="AI334" s="2" t="str" cm="1">
        <f t="array" ref="AI334">_xlfn.XLOOKUP($A334&amp;AI$5,'[1]NBA-Data-1980-2019'!$B$1:$B$16305&amp;'[1]NBA-Data-1980-2019'!$A$1:$A$16305,'[1]NBA-Data-1980-2019'!$H$1:$H$16305,"",0)</f>
        <v/>
      </c>
      <c r="AJ334" s="2" t="str" cm="1">
        <f t="array" ref="AJ334">_xlfn.XLOOKUP($A334&amp;AJ$5,'[1]NBA-Data-1980-2019'!$B$1:$B$16305&amp;'[1]NBA-Data-1980-2019'!$A$1:$A$16305,'[1]NBA-Data-1980-2019'!$H$1:$H$16305,"",0)</f>
        <v/>
      </c>
      <c r="AK334" s="2" t="str" cm="1">
        <f t="array" ref="AK334">_xlfn.XLOOKUP($A334&amp;AK$5,'[1]NBA-Data-1980-2019'!$B$1:$B$16305&amp;'[1]NBA-Data-1980-2019'!$A$1:$A$16305,'[1]NBA-Data-1980-2019'!$H$1:$H$16305,"",0)</f>
        <v/>
      </c>
      <c r="AL334" s="2" t="str" cm="1">
        <f t="array" ref="AL334">_xlfn.XLOOKUP($A334&amp;AL$5,'[1]NBA-Data-1980-2019'!$B$1:$B$16305&amp;'[1]NBA-Data-1980-2019'!$A$1:$A$16305,'[1]NBA-Data-1980-2019'!$H$1:$H$16305,"",0)</f>
        <v/>
      </c>
      <c r="AM334" s="2" t="str" cm="1">
        <f t="array" ref="AM334">_xlfn.XLOOKUP($A334&amp;AM$5,'[1]NBA-Data-1980-2019'!$B$1:$B$16305&amp;'[1]NBA-Data-1980-2019'!$A$1:$A$16305,'[1]NBA-Data-1980-2019'!$H$1:$H$16305,"",0)</f>
        <v/>
      </c>
      <c r="AN334" s="2" t="str" cm="1">
        <f t="array" ref="AN334">_xlfn.XLOOKUP($A334&amp;AN$5,'[1]NBA-Data-1980-2019'!$B$1:$B$16305&amp;'[1]NBA-Data-1980-2019'!$A$1:$A$16305,'[1]NBA-Data-1980-2019'!$H$1:$H$16305,"",0)</f>
        <v/>
      </c>
      <c r="AO334" s="2" t="str" cm="1">
        <f t="array" ref="AO334">_xlfn.XLOOKUP($A334&amp;AO$5,'[1]NBA-Data-1980-2019'!$B$1:$B$16305&amp;'[1]NBA-Data-1980-2019'!$A$1:$A$16305,'[1]NBA-Data-1980-2019'!$H$1:$H$16305,"",0)</f>
        <v/>
      </c>
      <c r="AP334" s="2" t="str" cm="1">
        <f t="array" ref="AP334">_xlfn.XLOOKUP($A334&amp;AP$5,'[1]NBA-Data-1980-2019'!$B$1:$B$16305&amp;'[1]NBA-Data-1980-2019'!$A$1:$A$16305,'[1]NBA-Data-1980-2019'!$H$1:$H$16305,"",0)</f>
        <v/>
      </c>
      <c r="AQ334" s="2" t="str" cm="1">
        <f t="array" ref="AQ334">_xlfn.XLOOKUP($A334&amp;AQ$5,'[1]NBA-Data-1980-2019'!$B$1:$B$16305&amp;'[1]NBA-Data-1980-2019'!$A$1:$A$16305,'[1]NBA-Data-1980-2019'!$H$1:$H$16305,"",0)</f>
        <v/>
      </c>
      <c r="AR334" s="2" cm="1">
        <f t="array" ref="AR334">_xlfn.XLOOKUP($A334&amp;AR$5,'[1]NBA-Data-1980-2019'!$B$1:$B$16305&amp;'[1]NBA-Data-1980-2019'!$A$1:$A$16305,'[1]NBA-Data-1980-2019'!$H$1:$H$16305,"",0)</f>
        <v>1663.2</v>
      </c>
      <c r="AS334" s="2" cm="1">
        <f t="array" ref="AS334">_xlfn.XLOOKUP($A334&amp;AS$5,'[1]NBA-Data-1980-2019'!$B$1:$B$16305&amp;'[1]NBA-Data-1980-2019'!$A$1:$A$16305,'[1]NBA-Data-1980-2019'!$H$1:$H$16305,"",0)</f>
        <v>227.70000000000002</v>
      </c>
      <c r="AT334" s="2" cm="1">
        <f t="array" ref="AT334">_xlfn.XLOOKUP($A334&amp;AT$5,'[1]NBA-Data-1980-2019'!$B$1:$B$16305&amp;'[1]NBA-Data-1980-2019'!$A$1:$A$16305,'[1]NBA-Data-1980-2019'!$H$1:$H$16305,"",0)</f>
        <v>2256</v>
      </c>
      <c r="AU334" s="2" cm="1">
        <f t="array" ref="AU334">_xlfn.XLOOKUP($A334&amp;AU$5,'[1]NBA-Data-1980-2019'!$B$1:$B$16305&amp;'[1]NBA-Data-1980-2019'!$A$1:$A$16305,'[1]NBA-Data-1980-2019'!$H$1:$H$16305,"",0)</f>
        <v>2944</v>
      </c>
      <c r="AV334" s="2" cm="1">
        <f t="array" ref="AV334">_xlfn.XLOOKUP($A334&amp;AV$5,'[1]NBA-Data-1980-2019'!$B$1:$B$16305&amp;'[1]NBA-Data-1980-2019'!$A$1:$A$16305,'[1]NBA-Data-1980-2019'!$H$1:$H$16305,"",0)</f>
        <v>1805.3999999999999</v>
      </c>
      <c r="AW334" s="2" cm="1">
        <f t="array" ref="AW334">_xlfn.XLOOKUP($A334&amp;AW$5,'[1]NBA-Data-1980-2019'!$B$1:$B$16305&amp;'[1]NBA-Data-1980-2019'!$A$1:$A$16305,'[1]NBA-Data-1980-2019'!$H$1:$H$16305,"",0)</f>
        <v>2907.9</v>
      </c>
      <c r="AX334" s="2" cm="1">
        <f t="array" ref="AX334">_xlfn.XLOOKUP($A334&amp;AX$5,'[1]NBA-Data-1980-2019'!$B$1:$B$16305&amp;'[1]NBA-Data-1980-2019'!$A$1:$A$16305,'[1]NBA-Data-1980-2019'!$H$1:$H$16305,"",0)</f>
        <v>2482.5</v>
      </c>
      <c r="AY334" s="2" cm="1">
        <f t="array" ref="AY334">_xlfn.XLOOKUP($A334&amp;AY$5,'[1]NBA-Data-1980-2019'!$B$1:$B$16305&amp;'[1]NBA-Data-1980-2019'!$A$1:$A$16305,'[1]NBA-Data-1980-2019'!$H$1:$H$16305,"",0)</f>
        <v>2854.3</v>
      </c>
      <c r="AZ334" s="2" cm="1">
        <f t="array" ref="AZ334">_xlfn.XLOOKUP($A334&amp;AZ$5,'[1]NBA-Data-1980-2019'!$B$1:$B$16305&amp;'[1]NBA-Data-1980-2019'!$A$1:$A$16305,'[1]NBA-Data-1980-2019'!$H$1:$H$16305,"",0)</f>
        <v>2336.4</v>
      </c>
      <c r="BA334" s="2" cm="1">
        <f t="array" ref="BA334">_xlfn.XLOOKUP($A334&amp;BA$5,'[1]NBA-Data-1980-2019'!$B$1:$B$16305&amp;'[1]NBA-Data-1980-2019'!$A$1:$A$16305,'[1]NBA-Data-1980-2019'!$H$1:$H$16305,"",0)</f>
        <v>3126.6</v>
      </c>
      <c r="BB334" s="2" cm="1">
        <f t="array" ref="BB334">_xlfn.XLOOKUP($A334&amp;BB$5,'[1]NBA-Data-1980-2019'!$B$1:$B$16305&amp;'[1]NBA-Data-1980-2019'!$A$1:$A$16305,'[1]NBA-Data-1980-2019'!$H$1:$H$16305,"",0)</f>
        <v>2405.2999999999997</v>
      </c>
      <c r="BC334" s="2" cm="1">
        <f t="array" ref="BC334">_xlfn.XLOOKUP($A334&amp;BC$5,'[1]NBA-Data-1980-2019'!$B$1:$B$16305&amp;'[1]NBA-Data-1980-2019'!$A$1:$A$16305,'[1]NBA-Data-1980-2019'!$H$1:$H$16305,"",0)</f>
        <v>1212.6000000000001</v>
      </c>
      <c r="BD334" s="2" cm="1">
        <f t="array" ref="BD334">_xlfn.XLOOKUP($A334&amp;BD$5,'[1]NBA-Data-1980-2019'!$B$1:$B$16305&amp;'[1]NBA-Data-1980-2019'!$A$1:$A$16305,'[1]NBA-Data-1980-2019'!$H$1:$H$16305,"",0)</f>
        <v>1072.5</v>
      </c>
      <c r="BE334" s="2" cm="1">
        <f t="array" ref="BE334">_xlfn.XLOOKUP($A334&amp;BE$5,'[1]NBA-Data-1980-2019'!$B$1:$B$16305&amp;'[1]NBA-Data-1980-2019'!$A$1:$A$16305,'[1]NBA-Data-1980-2019'!$H$1:$H$16305,"",0)</f>
        <v>107.10000000000001</v>
      </c>
      <c r="BF334" s="2" t="str" cm="1">
        <f t="array" ref="BF334">_xlfn.XLOOKUP($A334&amp;BF$5,'[1]NBA-Data-1980-2019'!$B$1:$B$16305&amp;'[1]NBA-Data-1980-2019'!$A$1:$A$16305,'[1]NBA-Data-1980-2019'!$H$1:$H$16305,"",0)</f>
        <v/>
      </c>
      <c r="BG334" s="2" t="str" cm="1">
        <f t="array" ref="BG334">_xlfn.XLOOKUP($A334&amp;BG$5,'[1]NBA-Data-1980-2019'!$B$1:$B$16305&amp;'[1]NBA-Data-1980-2019'!$A$1:$A$16305,'[1]NBA-Data-1980-2019'!$H$1:$H$16305,"",0)</f>
        <v/>
      </c>
      <c r="BH334" s="2" t="str" cm="1">
        <f t="array" ref="BH334">_xlfn.XLOOKUP($A334&amp;BH$5,'[1]NBA-Data-1980-2019'!$B$1:$B$16305&amp;'[1]NBA-Data-1980-2019'!$A$1:$A$16305,'[1]NBA-Data-1980-2019'!$H$1:$H$16305,"",0)</f>
        <v/>
      </c>
      <c r="BI334" s="2" t="str" cm="1">
        <f t="array" ref="BI334">_xlfn.XLOOKUP($A334&amp;BI$5,'[1]NBA-Data-1980-2019'!$B$1:$B$16305&amp;'[1]NBA-Data-1980-2019'!$A$1:$A$16305,'[1]NBA-Data-1980-2019'!$H$1:$H$16305,"",0)</f>
        <v/>
      </c>
      <c r="BJ334" s="2" t="str" cm="1">
        <f t="array" ref="BJ334">_xlfn.XLOOKUP($A334&amp;BJ$5,'[1]NBA-Data-1980-2019'!$B$1:$B$16305&amp;'[1]NBA-Data-1980-2019'!$A$1:$A$16305,'[1]NBA-Data-1980-2019'!$H$1:$H$16305,"",0)</f>
        <v/>
      </c>
      <c r="BK334" s="2" t="str" cm="1">
        <f t="array" ref="BK334">_xlfn.XLOOKUP($A334&amp;BK$5,'[1]NBA-Data-1980-2019'!$B$1:$B$16305&amp;'[1]NBA-Data-1980-2019'!$A$1:$A$16305,'[1]NBA-Data-1980-2019'!$H$1:$H$16305,"",0)</f>
        <v/>
      </c>
      <c r="BL334" s="2" t="str" cm="1">
        <f t="array" ref="BL334">_xlfn.XLOOKUP($A334&amp;BL$5,'[1]NBA-Data-1980-2019'!$B$1:$B$16305&amp;'[1]NBA-Data-1980-2019'!$A$1:$A$16305,'[1]NBA-Data-1980-2019'!$H$1:$H$16305,"",0)</f>
        <v/>
      </c>
      <c r="BM334" s="2" t="str" cm="1">
        <f t="array" ref="BM334">_xlfn.XLOOKUP($A334&amp;BM$5,'[1]NBA-Data-1980-2019'!$B$1:$B$16305&amp;'[1]NBA-Data-1980-2019'!$A$1:$A$16305,'[1]NBA-Data-1980-2019'!$H$1:$H$16305,"",0)</f>
        <v/>
      </c>
      <c r="BN334" s="2" t="str" cm="1">
        <f t="array" ref="BN334">_xlfn.XLOOKUP($A334&amp;BN$5,'[1]NBA-Data-1980-2019'!$B$1:$B$16305&amp;'[1]NBA-Data-1980-2019'!$A$1:$A$16305,'[1]NBA-Data-1980-2019'!$F$1:$F$16305,"",0)</f>
        <v/>
      </c>
      <c r="BO334" s="2" t="str" cm="1">
        <f t="array" ref="BO334">_xlfn.XLOOKUP($A334&amp;BO$5,'[1]NBA-Data-1980-2019'!$B$1:$B$16305&amp;'[1]NBA-Data-1980-2019'!$A$1:$A$16305,'[1]NBA-Data-1980-2019'!$F$1:$F$16305,"",0)</f>
        <v/>
      </c>
      <c r="BP334" s="2" t="str" cm="1">
        <f t="array" ref="BP334">_xlfn.XLOOKUP($A334&amp;BP$5,'[1]NBA-Data-1980-2019'!$B$1:$B$16305&amp;'[1]NBA-Data-1980-2019'!$A$1:$A$16305,'[1]NBA-Data-1980-2019'!$F$1:$F$16305,"",0)</f>
        <v/>
      </c>
      <c r="BQ334" s="2" t="str" cm="1">
        <f t="array" ref="BQ334">_xlfn.XLOOKUP($A334&amp;BQ$5,'[1]NBA-Data-1980-2019'!$B$1:$B$16305&amp;'[1]NBA-Data-1980-2019'!$A$1:$A$16305,'[1]NBA-Data-1980-2019'!$F$1:$F$16305,"",0)</f>
        <v/>
      </c>
      <c r="BR334" s="2" t="str" cm="1">
        <f t="array" ref="BR334">_xlfn.XLOOKUP($A334&amp;BR$5,'[1]NBA-Data-1980-2019'!$B$1:$B$16305&amp;'[1]NBA-Data-1980-2019'!$A$1:$A$16305,'[1]NBA-Data-1980-2019'!$F$1:$F$16305,"",0)</f>
        <v/>
      </c>
      <c r="BS334" s="2" t="str" cm="1">
        <f t="array" ref="BS334">_xlfn.XLOOKUP($A334&amp;BS$5,'[1]NBA-Data-1980-2019'!$B$1:$B$16305&amp;'[1]NBA-Data-1980-2019'!$A$1:$A$16305,'[1]NBA-Data-1980-2019'!$F$1:$F$16305,"",0)</f>
        <v/>
      </c>
      <c r="BT334" s="2" t="str" cm="1">
        <f t="array" ref="BT334">_xlfn.XLOOKUP($A334&amp;BT$5,'[1]NBA-Data-1980-2019'!$B$1:$B$16305&amp;'[1]NBA-Data-1980-2019'!$A$1:$A$16305,'[1]NBA-Data-1980-2019'!$F$1:$F$16305,"",0)</f>
        <v/>
      </c>
      <c r="BU334" s="2" t="str" cm="1">
        <f t="array" ref="BU334">_xlfn.XLOOKUP($A334&amp;BU$5,'[1]NBA-Data-1980-2019'!$B$1:$B$16305&amp;'[1]NBA-Data-1980-2019'!$A$1:$A$16305,'[1]NBA-Data-1980-2019'!$F$1:$F$16305,"",0)</f>
        <v/>
      </c>
      <c r="BV334" s="2" t="str" cm="1">
        <f t="array" ref="BV334">_xlfn.XLOOKUP($A334&amp;BV$5,'[1]NBA-Data-1980-2019'!$B$1:$B$16305&amp;'[1]NBA-Data-1980-2019'!$A$1:$A$16305,'[1]NBA-Data-1980-2019'!$F$1:$F$16305,"",0)</f>
        <v/>
      </c>
      <c r="BW334" s="2" t="str" cm="1">
        <f t="array" ref="BW334">_xlfn.XLOOKUP($A334&amp;BW$5,'[1]NBA-Data-1980-2019'!$B$1:$B$16305&amp;'[1]NBA-Data-1980-2019'!$A$1:$A$16305,'[1]NBA-Data-1980-2019'!$F$1:$F$16305,"",0)</f>
        <v/>
      </c>
      <c r="BX334" s="2" cm="1">
        <f t="array" ref="BX334">_xlfn.XLOOKUP($A334&amp;BX$5,'[1]NBA-Data-1980-2019'!$B$1:$B$16305&amp;'[1]NBA-Data-1980-2019'!$A$1:$A$16305,'[1]NBA-Data-1980-2019'!$F$1:$F$16305,"",0)</f>
        <v>12.1</v>
      </c>
      <c r="BY334" s="2" cm="1">
        <f t="array" ref="BY334">_xlfn.XLOOKUP($A334&amp;BY$5,'[1]NBA-Data-1980-2019'!$B$1:$B$16305&amp;'[1]NBA-Data-1980-2019'!$A$1:$A$16305,'[1]NBA-Data-1980-2019'!$F$1:$F$16305,"",0)</f>
        <v>7.9</v>
      </c>
      <c r="BZ334" s="2" cm="1">
        <f t="array" ref="BZ334">_xlfn.XLOOKUP($A334&amp;BZ$5,'[1]NBA-Data-1980-2019'!$B$1:$B$16305&amp;'[1]NBA-Data-1980-2019'!$A$1:$A$16305,'[1]NBA-Data-1980-2019'!$F$1:$F$16305,"",0)</f>
        <v>14.5</v>
      </c>
      <c r="CA334" s="2" cm="1">
        <f t="array" ref="CA334">_xlfn.XLOOKUP($A334&amp;CA$5,'[1]NBA-Data-1980-2019'!$B$1:$B$16305&amp;'[1]NBA-Data-1980-2019'!$A$1:$A$16305,'[1]NBA-Data-1980-2019'!$F$1:$F$16305,"",0)</f>
        <v>16.100000000000001</v>
      </c>
      <c r="CB334" s="2" cm="1">
        <f t="array" ref="CB334">_xlfn.XLOOKUP($A334&amp;CB$5,'[1]NBA-Data-1980-2019'!$B$1:$B$16305&amp;'[1]NBA-Data-1980-2019'!$A$1:$A$16305,'[1]NBA-Data-1980-2019'!$F$1:$F$16305,"",0)</f>
        <v>15.9</v>
      </c>
      <c r="CC334" s="2" cm="1">
        <f t="array" ref="CC334">_xlfn.XLOOKUP($A334&amp;CC$5,'[1]NBA-Data-1980-2019'!$B$1:$B$16305&amp;'[1]NBA-Data-1980-2019'!$A$1:$A$16305,'[1]NBA-Data-1980-2019'!$F$1:$F$16305,"",0)</f>
        <v>13.6</v>
      </c>
      <c r="CD334" s="2" cm="1">
        <f t="array" ref="CD334">_xlfn.XLOOKUP($A334&amp;CD$5,'[1]NBA-Data-1980-2019'!$B$1:$B$16305&amp;'[1]NBA-Data-1980-2019'!$A$1:$A$16305,'[1]NBA-Data-1980-2019'!$F$1:$F$16305,"",0)</f>
        <v>14.4</v>
      </c>
      <c r="CE334" s="2" cm="1">
        <f t="array" ref="CE334">_xlfn.XLOOKUP($A334&amp;CE$5,'[1]NBA-Data-1980-2019'!$B$1:$B$16305&amp;'[1]NBA-Data-1980-2019'!$A$1:$A$16305,'[1]NBA-Data-1980-2019'!$F$1:$F$16305,"",0)</f>
        <v>14.9</v>
      </c>
      <c r="CF334" s="2" cm="1">
        <f t="array" ref="CF334">_xlfn.XLOOKUP($A334&amp;CF$5,'[1]NBA-Data-1980-2019'!$B$1:$B$16305&amp;'[1]NBA-Data-1980-2019'!$A$1:$A$16305,'[1]NBA-Data-1980-2019'!$F$1:$F$16305,"",0)</f>
        <v>16.100000000000001</v>
      </c>
      <c r="CG334" s="2" cm="1">
        <f t="array" ref="CG334">_xlfn.XLOOKUP($A334&amp;CG$5,'[1]NBA-Data-1980-2019'!$B$1:$B$16305&amp;'[1]NBA-Data-1980-2019'!$A$1:$A$16305,'[1]NBA-Data-1980-2019'!$F$1:$F$16305,"",0)</f>
        <v>15.6</v>
      </c>
      <c r="CH334" s="2" cm="1">
        <f t="array" ref="CH334">_xlfn.XLOOKUP($A334&amp;CH$5,'[1]NBA-Data-1980-2019'!$B$1:$B$16305&amp;'[1]NBA-Data-1980-2019'!$A$1:$A$16305,'[1]NBA-Data-1980-2019'!$F$1:$F$16305,"",0)</f>
        <v>14.6</v>
      </c>
      <c r="CI334" s="2" cm="1">
        <f t="array" ref="CI334">_xlfn.XLOOKUP($A334&amp;CI$5,'[1]NBA-Data-1980-2019'!$B$1:$B$16305&amp;'[1]NBA-Data-1980-2019'!$A$1:$A$16305,'[1]NBA-Data-1980-2019'!$F$1:$F$16305,"",0)</f>
        <v>10.7</v>
      </c>
      <c r="CJ334" s="2" cm="1">
        <f t="array" ref="CJ334">_xlfn.XLOOKUP($A334&amp;CJ$5,'[1]NBA-Data-1980-2019'!$B$1:$B$16305&amp;'[1]NBA-Data-1980-2019'!$A$1:$A$16305,'[1]NBA-Data-1980-2019'!$F$1:$F$16305,"",0)</f>
        <v>8</v>
      </c>
      <c r="CK334" s="2" cm="1">
        <f t="array" ref="CK334">_xlfn.XLOOKUP($A334&amp;CK$5,'[1]NBA-Data-1980-2019'!$B$1:$B$16305&amp;'[1]NBA-Data-1980-2019'!$A$1:$A$16305,'[1]NBA-Data-1980-2019'!$F$1:$F$16305,"",0)</f>
        <v>0.1</v>
      </c>
      <c r="CL334" s="2" t="str" cm="1">
        <f t="array" ref="CL334">_xlfn.XLOOKUP($A334&amp;CL$5,'[1]NBA-Data-1980-2019'!$B$1:$B$16305&amp;'[1]NBA-Data-1980-2019'!$A$1:$A$16305,'[1]NBA-Data-1980-2019'!$F$1:$F$16305,"",0)</f>
        <v/>
      </c>
      <c r="CM334" s="2" t="str" cm="1">
        <f t="array" ref="CM334">_xlfn.XLOOKUP($A334&amp;CM$5,'[1]NBA-Data-1980-2019'!$B$1:$B$16305&amp;'[1]NBA-Data-1980-2019'!$A$1:$A$16305,'[1]NBA-Data-1980-2019'!$F$1:$F$16305,"",0)</f>
        <v/>
      </c>
      <c r="CN334" s="2" t="str" cm="1">
        <f t="array" ref="CN334">_xlfn.XLOOKUP($A334&amp;CN$5,'[1]NBA-Data-1980-2019'!$B$1:$B$16305&amp;'[1]NBA-Data-1980-2019'!$A$1:$A$16305,'[1]NBA-Data-1980-2019'!$F$1:$F$16305,"",0)</f>
        <v/>
      </c>
      <c r="CO334" s="2" t="str" cm="1">
        <f t="array" ref="CO334">_xlfn.XLOOKUP($A334&amp;CO$5,'[1]NBA-Data-1980-2019'!$B$1:$B$16305&amp;'[1]NBA-Data-1980-2019'!$A$1:$A$16305,'[1]NBA-Data-1980-2019'!$F$1:$F$16305,"",0)</f>
        <v/>
      </c>
      <c r="CP334" s="2" t="str" cm="1">
        <f t="array" ref="CP334">_xlfn.XLOOKUP($A334&amp;CP$5,'[1]NBA-Data-1980-2019'!$B$1:$B$16305&amp;'[1]NBA-Data-1980-2019'!$A$1:$A$16305,'[1]NBA-Data-1980-2019'!$F$1:$F$16305,"",0)</f>
        <v/>
      </c>
      <c r="CQ334" s="2" t="str" cm="1">
        <f t="array" ref="CQ334">_xlfn.XLOOKUP($A334&amp;CQ$5,'[1]NBA-Data-1980-2019'!$B$1:$B$16305&amp;'[1]NBA-Data-1980-2019'!$A$1:$A$16305,'[1]NBA-Data-1980-2019'!$F$1:$F$16305,"",0)</f>
        <v/>
      </c>
      <c r="CR334" s="2" t="str" cm="1">
        <f t="array" ref="CR334">_xlfn.XLOOKUP($A334&amp;CR$5,'[1]NBA-Data-1980-2019'!$B$1:$B$16305&amp;'[1]NBA-Data-1980-2019'!$A$1:$A$16305,'[1]NBA-Data-1980-2019'!$F$1:$F$16305,"",0)</f>
        <v/>
      </c>
      <c r="CS334" s="2" t="str" cm="1">
        <f t="array" ref="CS334">_xlfn.XLOOKUP($A334&amp;CS$5,'[1]NBA-Data-1980-2019'!$B$1:$B$16305&amp;'[1]NBA-Data-1980-2019'!$A$1:$A$16305,'[1]NBA-Data-1980-2019'!$F$1:$F$16305,"",0)</f>
        <v/>
      </c>
      <c r="CU334" s="2" t="str">
        <f>_xlfn.XLOOKUP($A334,TEAMS!$G$1:$G$839,TEAMS!$H$1:$H$839,"",0)</f>
        <v>SG</v>
      </c>
      <c r="CV334" s="2" t="str">
        <f>_xlfn.XLOOKUP($CU334,DASHBOARD!$B$22:$B$27,DASHBOARD!$C$22:$C$27,"",0)</f>
        <v>GUARD</v>
      </c>
      <c r="CY334" s="63">
        <f>SUMIFS('[1]NBA-Data-1980-2019'!$G$1:$G$16305,'[1]NBA-Data-1980-2019'!$B$1:$B$16305,$A334,'[1]NBA-Data-1980-2019'!$A$1:$A$16305,CY$9)</f>
        <v>0</v>
      </c>
      <c r="CZ334" s="63">
        <f>SUMIFS('[1]NBA-Data-1980-2019'!$G$1:$G$16305,'[1]NBA-Data-1980-2019'!$B$1:$B$16305,$A334,'[1]NBA-Data-1980-2019'!$A$1:$A$16305,CZ$9)</f>
        <v>0</v>
      </c>
      <c r="DA334" s="63">
        <f>SUMIFS('[1]NBA-Data-1980-2019'!$G$1:$G$16305,'[1]NBA-Data-1980-2019'!$B$1:$B$16305,$A334,'[1]NBA-Data-1980-2019'!$A$1:$A$16305,DA$9)</f>
        <v>0</v>
      </c>
      <c r="DB334" s="63">
        <f>SUMIFS('[1]NBA-Data-1980-2019'!$G$1:$G$16305,'[1]NBA-Data-1980-2019'!$B$1:$B$16305,$A334,'[1]NBA-Data-1980-2019'!$A$1:$A$16305,DB$9)</f>
        <v>0</v>
      </c>
      <c r="DC334" s="63">
        <f>SUMIFS('[1]NBA-Data-1980-2019'!$G$1:$G$16305,'[1]NBA-Data-1980-2019'!$B$1:$B$16305,$A334,'[1]NBA-Data-1980-2019'!$A$1:$A$16305,DC$9)</f>
        <v>0</v>
      </c>
      <c r="DD334" s="63">
        <f>SUMIFS('[1]NBA-Data-1980-2019'!$G$1:$G$16305,'[1]NBA-Data-1980-2019'!$B$1:$B$16305,$A334,'[1]NBA-Data-1980-2019'!$A$1:$A$16305,DD$9)</f>
        <v>0</v>
      </c>
      <c r="DE334" s="63">
        <f>SUMIFS('[1]NBA-Data-1980-2019'!$G$1:$G$16305,'[1]NBA-Data-1980-2019'!$B$1:$B$16305,$A334,'[1]NBA-Data-1980-2019'!$A$1:$A$16305,DE$9)</f>
        <v>0</v>
      </c>
      <c r="DF334" s="63">
        <f>SUMIFS('[1]NBA-Data-1980-2019'!$G$1:$G$16305,'[1]NBA-Data-1980-2019'!$B$1:$B$16305,$A334,'[1]NBA-Data-1980-2019'!$A$1:$A$16305,DF$9)</f>
        <v>0</v>
      </c>
      <c r="DG334" s="63">
        <f>SUMIFS('[1]NBA-Data-1980-2019'!$G$1:$G$16305,'[1]NBA-Data-1980-2019'!$B$1:$B$16305,$A334,'[1]NBA-Data-1980-2019'!$A$1:$A$16305,DG$9)</f>
        <v>0</v>
      </c>
      <c r="DH334" s="63">
        <f>SUMIFS('[1]NBA-Data-1980-2019'!$G$1:$G$16305,'[1]NBA-Data-1980-2019'!$B$1:$B$16305,$A334,'[1]NBA-Data-1980-2019'!$A$1:$A$16305,DH$9)</f>
        <v>0</v>
      </c>
      <c r="DI334" s="63">
        <f>SUMIFS('[1]NBA-Data-1980-2019'!$G$1:$G$16305,'[1]NBA-Data-1980-2019'!$B$1:$B$16305,$A334,'[1]NBA-Data-1980-2019'!$A$1:$A$16305,DI$9)</f>
        <v>316969</v>
      </c>
      <c r="DJ334" s="63">
        <f>SUMIFS('[1]NBA-Data-1980-2019'!$G$1:$G$16305,'[1]NBA-Data-1980-2019'!$B$1:$B$16305,$A334,'[1]NBA-Data-1980-2019'!$A$1:$A$16305,DJ$9)</f>
        <v>590850</v>
      </c>
      <c r="DK334" s="63">
        <f>SUMIFS('[1]NBA-Data-1980-2019'!$G$1:$G$16305,'[1]NBA-Data-1980-2019'!$B$1:$B$16305,$A334,'[1]NBA-Data-1980-2019'!$A$1:$A$16305,DK$9)</f>
        <v>699935</v>
      </c>
      <c r="DL334" s="63">
        <f>SUMIFS('[1]NBA-Data-1980-2019'!$G$1:$G$16305,'[1]NBA-Data-1980-2019'!$B$1:$B$16305,$A334,'[1]NBA-Data-1980-2019'!$A$1:$A$16305,DL$9)</f>
        <v>1000000</v>
      </c>
      <c r="DM334" s="63">
        <f>SUMIFS('[1]NBA-Data-1980-2019'!$G$1:$G$16305,'[1]NBA-Data-1980-2019'!$B$1:$B$16305,$A334,'[1]NBA-Data-1980-2019'!$A$1:$A$16305,DM$9)</f>
        <v>5100000</v>
      </c>
      <c r="DN334" s="63">
        <f>SUMIFS('[1]NBA-Data-1980-2019'!$G$1:$G$16305,'[1]NBA-Data-1980-2019'!$B$1:$B$16305,$A334,'[1]NBA-Data-1980-2019'!$A$1:$A$16305,DN$9)</f>
        <v>5610000</v>
      </c>
      <c r="DO334" s="63">
        <f>SUMIFS('[1]NBA-Data-1980-2019'!$G$1:$G$16305,'[1]NBA-Data-1980-2019'!$B$1:$B$16305,$A334,'[1]NBA-Data-1980-2019'!$A$1:$A$16305,DO$9)</f>
        <v>6120000</v>
      </c>
      <c r="DP334" s="63">
        <f>SUMIFS('[1]NBA-Data-1980-2019'!$G$1:$G$16305,'[1]NBA-Data-1980-2019'!$B$1:$B$16305,$A334,'[1]NBA-Data-1980-2019'!$A$1:$A$16305,DP$9)</f>
        <v>6630000</v>
      </c>
      <c r="DQ334" s="63">
        <f>SUMIFS('[1]NBA-Data-1980-2019'!$G$1:$G$16305,'[1]NBA-Data-1980-2019'!$B$1:$B$16305,$A334,'[1]NBA-Data-1980-2019'!$A$1:$A$16305,DQ$9)</f>
        <v>0</v>
      </c>
      <c r="DR334" s="63">
        <f>SUMIFS('[1]NBA-Data-1980-2019'!$G$1:$G$16305,'[1]NBA-Data-1980-2019'!$B$1:$B$16305,$A334,'[1]NBA-Data-1980-2019'!$A$1:$A$16305,DR$9)</f>
        <v>0</v>
      </c>
      <c r="DS334" s="63">
        <f>SUMIFS('[1]NBA-Data-1980-2019'!$G$1:$G$16305,'[1]NBA-Data-1980-2019'!$B$1:$B$16305,$A334,'[1]NBA-Data-1980-2019'!$A$1:$A$16305,DS$9)</f>
        <v>0</v>
      </c>
      <c r="DT334" s="63">
        <f>SUMIFS('[1]NBA-Data-1980-2019'!$G$1:$G$16305,'[1]NBA-Data-1980-2019'!$B$1:$B$16305,$A334,'[1]NBA-Data-1980-2019'!$A$1:$A$16305,DT$9)</f>
        <v>9256500</v>
      </c>
      <c r="DU334" s="63">
        <f>SUMIFS('[1]NBA-Data-1980-2019'!$G$1:$G$16305,'[1]NBA-Data-1980-2019'!$B$1:$B$16305,$A334,'[1]NBA-Data-1980-2019'!$A$1:$A$16305,DU$9)</f>
        <v>10059750</v>
      </c>
      <c r="DV334" s="63">
        <f>SUMIFS('[1]NBA-Data-1980-2019'!$G$1:$G$16305,'[1]NBA-Data-1980-2019'!$B$1:$B$16305,$A334,'[1]NBA-Data-1980-2019'!$A$1:$A$16305,DV$9)</f>
        <v>0</v>
      </c>
      <c r="DW334" s="63">
        <f>SUMIFS('[1]NBA-Data-1980-2019'!$G$1:$G$16305,'[1]NBA-Data-1980-2019'!$B$1:$B$16305,$A334,'[1]NBA-Data-1980-2019'!$A$1:$A$16305,DW$9)</f>
        <v>0</v>
      </c>
      <c r="DX334" s="63">
        <f>SUMIFS('[1]NBA-Data-1980-2019'!$G$1:$G$16305,'[1]NBA-Data-1980-2019'!$B$1:$B$16305,$A334,'[1]NBA-Data-1980-2019'!$A$1:$A$16305,DX$9)</f>
        <v>0</v>
      </c>
      <c r="DY334" s="63">
        <f>SUMIFS('[1]NBA-Data-1980-2019'!$G$1:$G$16305,'[1]NBA-Data-1980-2019'!$B$1:$B$16305,$A334,'[1]NBA-Data-1980-2019'!$A$1:$A$16305,DY$9)</f>
        <v>0</v>
      </c>
      <c r="DZ334" s="63">
        <f>SUMIFS('[1]NBA-Data-1980-2019'!$G$1:$G$16305,'[1]NBA-Data-1980-2019'!$B$1:$B$16305,$A334,'[1]NBA-Data-1980-2019'!$A$1:$A$16305,DZ$9)</f>
        <v>0</v>
      </c>
      <c r="EA334" s="63">
        <f>SUMIFS('[1]NBA-Data-1980-2019'!$G$1:$G$16305,'[1]NBA-Data-1980-2019'!$B$1:$B$16305,$A334,'[1]NBA-Data-1980-2019'!$A$1:$A$16305,EA$9)</f>
        <v>0</v>
      </c>
      <c r="EB334" s="63">
        <f>SUMIFS('[1]NBA-Data-1980-2019'!$G$1:$G$16305,'[1]NBA-Data-1980-2019'!$B$1:$B$16305,$A334,'[1]NBA-Data-1980-2019'!$A$1:$A$16305,EB$9)</f>
        <v>0</v>
      </c>
      <c r="EC334" s="63">
        <f>SUMIFS('[1]NBA-Data-1980-2019'!$G$1:$G$16305,'[1]NBA-Data-1980-2019'!$B$1:$B$16305,$A334,'[1]NBA-Data-1980-2019'!$A$1:$A$16305,EC$9)</f>
        <v>0</v>
      </c>
      <c r="ED334" s="63">
        <f>SUMIFS('[1]NBA-Data-1980-2019'!$G$1:$G$16305,'[1]NBA-Data-1980-2019'!$B$1:$B$16305,$A334,'[1]NBA-Data-1980-2019'!$A$1:$A$16305,ED$9)</f>
        <v>0</v>
      </c>
      <c r="EH334" s="2" t="s">
        <v>1478</v>
      </c>
    </row>
    <row r="335" spans="1:139" x14ac:dyDescent="0.2">
      <c r="A335" s="2" t="s">
        <v>1000</v>
      </c>
      <c r="B335" s="2" t="str" cm="1">
        <f t="array" ref="B335">_xlfn.XLOOKUP($A335&amp;B$5,'[1]NBA-Data-1980-2019'!$B$1:$B$16305&amp;'[1]NBA-Data-1980-2019'!$A$1:$A$16305,'[1]NBA-Data-1980-2019'!$D$1:$D$16305,"",0)</f>
        <v>CLE</v>
      </c>
      <c r="C335" s="2" t="str" cm="1">
        <f t="array" ref="C335">_xlfn.XLOOKUP($A335&amp;C$5,'[1]NBA-Data-1980-2019'!$B$1:$B$16305&amp;'[1]NBA-Data-1980-2019'!$A$1:$A$16305,'[1]NBA-Data-1980-2019'!$D$1:$D$16305,"",0)</f>
        <v>CLE</v>
      </c>
      <c r="D335" s="2" t="str" cm="1">
        <f t="array" ref="D335">_xlfn.XLOOKUP($A335&amp;D$5,'[1]NBA-Data-1980-2019'!$B$1:$B$16305&amp;'[1]NBA-Data-1980-2019'!$A$1:$A$16305,'[1]NBA-Data-1980-2019'!$D$1:$D$16305,"",0)</f>
        <v>TOT</v>
      </c>
      <c r="E335" s="2" t="str" cm="1">
        <f t="array" ref="E335">_xlfn.XLOOKUP($A335&amp;E$5,'[1]NBA-Data-1980-2019'!$B$1:$B$16305&amp;'[1]NBA-Data-1980-2019'!$A$1:$A$16305,'[1]NBA-Data-1980-2019'!$D$1:$D$16305,"",0)</f>
        <v>CHI</v>
      </c>
      <c r="F335" s="2" t="str" cm="1">
        <f t="array" ref="F335">_xlfn.XLOOKUP($A335&amp;F$5,'[1]NBA-Data-1980-2019'!$B$1:$B$16305&amp;'[1]NBA-Data-1980-2019'!$A$1:$A$16305,'[1]NBA-Data-1980-2019'!$D$1:$D$16305,"",0)</f>
        <v>CHI</v>
      </c>
      <c r="G335" s="2" t="str" cm="1">
        <f t="array" ref="G335">_xlfn.XLOOKUP($A335&amp;G$5,'[1]NBA-Data-1980-2019'!$B$1:$B$16305&amp;'[1]NBA-Data-1980-2019'!$A$1:$A$16305,'[1]NBA-Data-1980-2019'!$D$1:$D$16305,"",0)</f>
        <v>CHI</v>
      </c>
      <c r="H335" s="2" t="str" cm="1">
        <f t="array" ref="H335">_xlfn.XLOOKUP($A335&amp;H$5,'[1]NBA-Data-1980-2019'!$B$1:$B$16305&amp;'[1]NBA-Data-1980-2019'!$A$1:$A$16305,'[1]NBA-Data-1980-2019'!$D$1:$D$16305,"",0)</f>
        <v>CHI</v>
      </c>
      <c r="I335" s="2" t="str" cm="1">
        <f t="array" ref="I335">_xlfn.XLOOKUP($A335&amp;I$5,'[1]NBA-Data-1980-2019'!$B$1:$B$16305&amp;'[1]NBA-Data-1980-2019'!$A$1:$A$16305,'[1]NBA-Data-1980-2019'!$D$1:$D$16305,"",0)</f>
        <v>CHI</v>
      </c>
      <c r="J335" s="2" t="str" cm="1">
        <f t="array" ref="J335">_xlfn.XLOOKUP($A335&amp;J$5,'[1]NBA-Data-1980-2019'!$B$1:$B$16305&amp;'[1]NBA-Data-1980-2019'!$A$1:$A$16305,'[1]NBA-Data-1980-2019'!$D$1:$D$16305,"",0)</f>
        <v>SAS</v>
      </c>
      <c r="K335" s="2" t="str" cm="1">
        <f t="array" ref="K335">_xlfn.XLOOKUP($A335&amp;K$5,'[1]NBA-Data-1980-2019'!$B$1:$B$16305&amp;'[1]NBA-Data-1980-2019'!$A$1:$A$16305,'[1]NBA-Data-1980-2019'!$D$1:$D$16305,"",0)</f>
        <v>SAS</v>
      </c>
      <c r="L335" s="2" t="str" cm="1">
        <f t="array" ref="L335">_xlfn.XLOOKUP($A335&amp;L$5,'[1]NBA-Data-1980-2019'!$B$1:$B$16305&amp;'[1]NBA-Data-1980-2019'!$A$1:$A$16305,'[1]NBA-Data-1980-2019'!$D$1:$D$16305,"",0)</f>
        <v>SAS</v>
      </c>
      <c r="M335" s="2" t="str" cm="1">
        <f t="array" ref="M335">_xlfn.XLOOKUP($A335&amp;M$5,'[1]NBA-Data-1980-2019'!$B$1:$B$16305&amp;'[1]NBA-Data-1980-2019'!$A$1:$A$16305,'[1]NBA-Data-1980-2019'!$D$1:$D$16305,"",0)</f>
        <v>POR</v>
      </c>
      <c r="N335" s="2" t="str" cm="1">
        <f t="array" ref="N335">_xlfn.XLOOKUP($A335&amp;N$5,'[1]NBA-Data-1980-2019'!$B$1:$B$16305&amp;'[1]NBA-Data-1980-2019'!$A$1:$A$16305,'[1]NBA-Data-1980-2019'!$D$1:$D$16305,"",0)</f>
        <v>SAS</v>
      </c>
      <c r="O335" s="2" t="str" cm="1">
        <f t="array" ref="O335">_xlfn.XLOOKUP($A335&amp;O$5,'[1]NBA-Data-1980-2019'!$B$1:$B$16305&amp;'[1]NBA-Data-1980-2019'!$A$1:$A$16305,'[1]NBA-Data-1980-2019'!$D$1:$D$16305,"",0)</f>
        <v/>
      </c>
      <c r="P335" s="2" t="str" cm="1">
        <f t="array" ref="P335">_xlfn.XLOOKUP($A335&amp;P$5,'[1]NBA-Data-1980-2019'!$B$1:$B$16305&amp;'[1]NBA-Data-1980-2019'!$A$1:$A$16305,'[1]NBA-Data-1980-2019'!$D$1:$D$16305,"",0)</f>
        <v/>
      </c>
      <c r="Q335" s="2" t="str" cm="1">
        <f t="array" ref="Q335">_xlfn.XLOOKUP($A335&amp;Q$5,'[1]NBA-Data-1980-2019'!$B$1:$B$16305&amp;'[1]NBA-Data-1980-2019'!$A$1:$A$16305,'[1]NBA-Data-1980-2019'!$D$1:$D$16305,"",0)</f>
        <v/>
      </c>
      <c r="R335" s="2" t="str" cm="1">
        <f t="array" ref="R335">_xlfn.XLOOKUP($A335&amp;R$5,'[1]NBA-Data-1980-2019'!$B$1:$B$16305&amp;'[1]NBA-Data-1980-2019'!$A$1:$A$16305,'[1]NBA-Data-1980-2019'!$D$1:$D$16305,"",0)</f>
        <v/>
      </c>
      <c r="S335" s="2" t="str" cm="1">
        <f t="array" ref="S335">_xlfn.XLOOKUP($A335&amp;S$5,'[1]NBA-Data-1980-2019'!$B$1:$B$16305&amp;'[1]NBA-Data-1980-2019'!$A$1:$A$16305,'[1]NBA-Data-1980-2019'!$D$1:$D$16305,"",0)</f>
        <v/>
      </c>
      <c r="T335" s="2" t="str" cm="1">
        <f t="array" ref="T335">_xlfn.XLOOKUP($A335&amp;T$5,'[1]NBA-Data-1980-2019'!$B$1:$B$16305&amp;'[1]NBA-Data-1980-2019'!$A$1:$A$16305,'[1]NBA-Data-1980-2019'!$D$1:$D$16305,"",0)</f>
        <v/>
      </c>
      <c r="U335" s="2" t="str" cm="1">
        <f t="array" ref="U335">_xlfn.XLOOKUP($A335&amp;U$5,'[1]NBA-Data-1980-2019'!$B$1:$B$16305&amp;'[1]NBA-Data-1980-2019'!$A$1:$A$16305,'[1]NBA-Data-1980-2019'!$D$1:$D$16305,"",0)</f>
        <v/>
      </c>
      <c r="V335" s="2" t="str" cm="1">
        <f t="array" ref="V335">_xlfn.XLOOKUP($A335&amp;V$5,'[1]NBA-Data-1980-2019'!$B$1:$B$16305&amp;'[1]NBA-Data-1980-2019'!$A$1:$A$16305,'[1]NBA-Data-1980-2019'!$D$1:$D$16305,"",0)</f>
        <v/>
      </c>
      <c r="W335" s="2" t="str" cm="1">
        <f t="array" ref="W335">_xlfn.XLOOKUP($A335&amp;W$5,'[1]NBA-Data-1980-2019'!$B$1:$B$16305&amp;'[1]NBA-Data-1980-2019'!$A$1:$A$16305,'[1]NBA-Data-1980-2019'!$D$1:$D$16305,"",0)</f>
        <v/>
      </c>
      <c r="X335" s="2" t="str" cm="1">
        <f t="array" ref="X335">_xlfn.XLOOKUP($A335&amp;X$5,'[1]NBA-Data-1980-2019'!$B$1:$B$16305&amp;'[1]NBA-Data-1980-2019'!$A$1:$A$16305,'[1]NBA-Data-1980-2019'!$D$1:$D$16305,"",0)</f>
        <v/>
      </c>
      <c r="Y335" s="2" t="str" cm="1">
        <f t="array" ref="Y335">_xlfn.XLOOKUP($A335&amp;Y$5,'[1]NBA-Data-1980-2019'!$B$1:$B$16305&amp;'[1]NBA-Data-1980-2019'!$A$1:$A$16305,'[1]NBA-Data-1980-2019'!$D$1:$D$16305,"",0)</f>
        <v/>
      </c>
      <c r="Z335" s="2" t="str" cm="1">
        <f t="array" ref="Z335">_xlfn.XLOOKUP($A335&amp;Z$5,'[1]NBA-Data-1980-2019'!$B$1:$B$16305&amp;'[1]NBA-Data-1980-2019'!$A$1:$A$16305,'[1]NBA-Data-1980-2019'!$D$1:$D$16305,"",0)</f>
        <v/>
      </c>
      <c r="AA335" s="2" t="str" cm="1">
        <f t="array" ref="AA335">_xlfn.XLOOKUP($A335&amp;AA$5,'[1]NBA-Data-1980-2019'!$B$1:$B$16305&amp;'[1]NBA-Data-1980-2019'!$A$1:$A$16305,'[1]NBA-Data-1980-2019'!$D$1:$D$16305,"",0)</f>
        <v/>
      </c>
      <c r="AB335" s="2" t="str" cm="1">
        <f t="array" ref="AB335">_xlfn.XLOOKUP($A335&amp;AB$5,'[1]NBA-Data-1980-2019'!$B$1:$B$16305&amp;'[1]NBA-Data-1980-2019'!$A$1:$A$16305,'[1]NBA-Data-1980-2019'!$D$1:$D$16305,"",0)</f>
        <v/>
      </c>
      <c r="AC335" s="2" t="str" cm="1">
        <f t="array" ref="AC335">_xlfn.XLOOKUP($A335&amp;AC$5,'[1]NBA-Data-1980-2019'!$B$1:$B$16305&amp;'[1]NBA-Data-1980-2019'!$A$1:$A$16305,'[1]NBA-Data-1980-2019'!$D$1:$D$16305,"",0)</f>
        <v/>
      </c>
      <c r="AD335" s="2" t="str" cm="1">
        <f t="array" ref="AD335">_xlfn.XLOOKUP($A335&amp;AD$5,'[1]NBA-Data-1980-2019'!$B$1:$B$16305&amp;'[1]NBA-Data-1980-2019'!$A$1:$A$16305,'[1]NBA-Data-1980-2019'!$D$1:$D$16305,"",0)</f>
        <v/>
      </c>
      <c r="AE335" s="2" t="str" cm="1">
        <f t="array" ref="AE335">_xlfn.XLOOKUP($A335&amp;AE$5,'[1]NBA-Data-1980-2019'!$B$1:$B$16305&amp;'[1]NBA-Data-1980-2019'!$A$1:$A$16305,'[1]NBA-Data-1980-2019'!$D$1:$D$16305,"",0)</f>
        <v/>
      </c>
      <c r="AF335" s="2" t="str" cm="1">
        <f t="array" ref="AF335">_xlfn.XLOOKUP($A335&amp;AF$5,'[1]NBA-Data-1980-2019'!$B$1:$B$16305&amp;'[1]NBA-Data-1980-2019'!$A$1:$A$16305,'[1]NBA-Data-1980-2019'!$D$1:$D$16305,"",0)</f>
        <v/>
      </c>
      <c r="AG335" s="2" t="str" cm="1">
        <f t="array" ref="AG335">_xlfn.XLOOKUP($A335&amp;AG$5,'[1]NBA-Data-1980-2019'!$B$1:$B$16305&amp;'[1]NBA-Data-1980-2019'!$A$1:$A$16305,'[1]NBA-Data-1980-2019'!$D$1:$D$16305,"",0)</f>
        <v/>
      </c>
      <c r="AH335" s="2" cm="1">
        <f t="array" ref="AH335">_xlfn.XLOOKUP($A335&amp;AH$5,'[1]NBA-Data-1980-2019'!$B$1:$B$16305&amp;'[1]NBA-Data-1980-2019'!$A$1:$A$16305,'[1]NBA-Data-1980-2019'!$H$1:$H$16305,"",0)</f>
        <v>906.30000000000007</v>
      </c>
      <c r="AI335" s="2" cm="1">
        <f t="array" ref="AI335">_xlfn.XLOOKUP($A335&amp;AI$5,'[1]NBA-Data-1980-2019'!$B$1:$B$16305&amp;'[1]NBA-Data-1980-2019'!$A$1:$A$16305,'[1]NBA-Data-1980-2019'!$H$1:$H$16305,"",0)</f>
        <v>844.80000000000007</v>
      </c>
      <c r="AJ335" s="2" cm="1">
        <f t="array" ref="AJ335">_xlfn.XLOOKUP($A335&amp;AJ$5,'[1]NBA-Data-1980-2019'!$B$1:$B$16305&amp;'[1]NBA-Data-1980-2019'!$A$1:$A$16305,'[1]NBA-Data-1980-2019'!$H$1:$H$16305,"",0)</f>
        <v>483.6</v>
      </c>
      <c r="AK335" s="2" cm="1">
        <f t="array" ref="AK335">_xlfn.XLOOKUP($A335&amp;AK$5,'[1]NBA-Data-1980-2019'!$B$1:$B$16305&amp;'[1]NBA-Data-1980-2019'!$A$1:$A$16305,'[1]NBA-Data-1980-2019'!$H$1:$H$16305,"",0)</f>
        <v>2033.6000000000001</v>
      </c>
      <c r="AL335" s="2" cm="1">
        <f t="array" ref="AL335">_xlfn.XLOOKUP($A335&amp;AL$5,'[1]NBA-Data-1980-2019'!$B$1:$B$16305&amp;'[1]NBA-Data-1980-2019'!$A$1:$A$16305,'[1]NBA-Data-1980-2019'!$H$1:$H$16305,"",0)</f>
        <v>1836.8</v>
      </c>
      <c r="AM335" s="2" cm="1">
        <f t="array" ref="AM335">_xlfn.XLOOKUP($A335&amp;AM$5,'[1]NBA-Data-1980-2019'!$B$1:$B$16305&amp;'[1]NBA-Data-1980-2019'!$A$1:$A$16305,'[1]NBA-Data-1980-2019'!$H$1:$H$16305,"",0)</f>
        <v>1918.8</v>
      </c>
      <c r="AN335" s="2" cm="1">
        <f t="array" ref="AN335">_xlfn.XLOOKUP($A335&amp;AN$5,'[1]NBA-Data-1980-2019'!$B$1:$B$16305&amp;'[1]NBA-Data-1980-2019'!$A$1:$A$16305,'[1]NBA-Data-1980-2019'!$H$1:$H$16305,"",0)</f>
        <v>1861.3999999999999</v>
      </c>
      <c r="AO335" s="2" cm="1">
        <f t="array" ref="AO335">_xlfn.XLOOKUP($A335&amp;AO$5,'[1]NBA-Data-1980-2019'!$B$1:$B$16305&amp;'[1]NBA-Data-1980-2019'!$A$1:$A$16305,'[1]NBA-Data-1980-2019'!$H$1:$H$16305,"",0)</f>
        <v>1120</v>
      </c>
      <c r="AP335" s="2" cm="1">
        <f t="array" ref="AP335">_xlfn.XLOOKUP($A335&amp;AP$5,'[1]NBA-Data-1980-2019'!$B$1:$B$16305&amp;'[1]NBA-Data-1980-2019'!$A$1:$A$16305,'[1]NBA-Data-1980-2019'!$H$1:$H$16305,"",0)</f>
        <v>734.8</v>
      </c>
      <c r="AQ335" s="2" cm="1">
        <f t="array" ref="AQ335">_xlfn.XLOOKUP($A335&amp;AQ$5,'[1]NBA-Data-1980-2019'!$B$1:$B$16305&amp;'[1]NBA-Data-1980-2019'!$A$1:$A$16305,'[1]NBA-Data-1980-2019'!$H$1:$H$16305,"",0)</f>
        <v>268.8</v>
      </c>
      <c r="AR335" s="2" cm="1">
        <f t="array" ref="AR335">_xlfn.XLOOKUP($A335&amp;AR$5,'[1]NBA-Data-1980-2019'!$B$1:$B$16305&amp;'[1]NBA-Data-1980-2019'!$A$1:$A$16305,'[1]NBA-Data-1980-2019'!$H$1:$H$16305,"",0)</f>
        <v>649</v>
      </c>
      <c r="AS335" s="2" cm="1">
        <f t="array" ref="AS335">_xlfn.XLOOKUP($A335&amp;AS$5,'[1]NBA-Data-1980-2019'!$B$1:$B$16305&amp;'[1]NBA-Data-1980-2019'!$A$1:$A$16305,'[1]NBA-Data-1980-2019'!$H$1:$H$16305,"",0)</f>
        <v>773.5</v>
      </c>
      <c r="AT335" s="2" cm="1">
        <f t="array" ref="AT335">_xlfn.XLOOKUP($A335&amp;AT$5,'[1]NBA-Data-1980-2019'!$B$1:$B$16305&amp;'[1]NBA-Data-1980-2019'!$A$1:$A$16305,'[1]NBA-Data-1980-2019'!$H$1:$H$16305,"",0)</f>
        <v>952.5</v>
      </c>
      <c r="AU335" s="2" t="str" cm="1">
        <f t="array" ref="AU335">_xlfn.XLOOKUP($A335&amp;AU$5,'[1]NBA-Data-1980-2019'!$B$1:$B$16305&amp;'[1]NBA-Data-1980-2019'!$A$1:$A$16305,'[1]NBA-Data-1980-2019'!$H$1:$H$16305,"",0)</f>
        <v/>
      </c>
      <c r="AV335" s="2" t="str" cm="1">
        <f t="array" ref="AV335">_xlfn.XLOOKUP($A335&amp;AV$5,'[1]NBA-Data-1980-2019'!$B$1:$B$16305&amp;'[1]NBA-Data-1980-2019'!$A$1:$A$16305,'[1]NBA-Data-1980-2019'!$H$1:$H$16305,"",0)</f>
        <v/>
      </c>
      <c r="AW335" s="2" t="str" cm="1">
        <f t="array" ref="AW335">_xlfn.XLOOKUP($A335&amp;AW$5,'[1]NBA-Data-1980-2019'!$B$1:$B$16305&amp;'[1]NBA-Data-1980-2019'!$A$1:$A$16305,'[1]NBA-Data-1980-2019'!$H$1:$H$16305,"",0)</f>
        <v/>
      </c>
      <c r="AX335" s="2" t="str" cm="1">
        <f t="array" ref="AX335">_xlfn.XLOOKUP($A335&amp;AX$5,'[1]NBA-Data-1980-2019'!$B$1:$B$16305&amp;'[1]NBA-Data-1980-2019'!$A$1:$A$16305,'[1]NBA-Data-1980-2019'!$H$1:$H$16305,"",0)</f>
        <v/>
      </c>
      <c r="AY335" s="2" t="str" cm="1">
        <f t="array" ref="AY335">_xlfn.XLOOKUP($A335&amp;AY$5,'[1]NBA-Data-1980-2019'!$B$1:$B$16305&amp;'[1]NBA-Data-1980-2019'!$A$1:$A$16305,'[1]NBA-Data-1980-2019'!$H$1:$H$16305,"",0)</f>
        <v/>
      </c>
      <c r="AZ335" s="2" t="str" cm="1">
        <f t="array" ref="AZ335">_xlfn.XLOOKUP($A335&amp;AZ$5,'[1]NBA-Data-1980-2019'!$B$1:$B$16305&amp;'[1]NBA-Data-1980-2019'!$A$1:$A$16305,'[1]NBA-Data-1980-2019'!$H$1:$H$16305,"",0)</f>
        <v/>
      </c>
      <c r="BA335" s="2" t="str" cm="1">
        <f t="array" ref="BA335">_xlfn.XLOOKUP($A335&amp;BA$5,'[1]NBA-Data-1980-2019'!$B$1:$B$16305&amp;'[1]NBA-Data-1980-2019'!$A$1:$A$16305,'[1]NBA-Data-1980-2019'!$H$1:$H$16305,"",0)</f>
        <v/>
      </c>
      <c r="BB335" s="2" t="str" cm="1">
        <f t="array" ref="BB335">_xlfn.XLOOKUP($A335&amp;BB$5,'[1]NBA-Data-1980-2019'!$B$1:$B$16305&amp;'[1]NBA-Data-1980-2019'!$A$1:$A$16305,'[1]NBA-Data-1980-2019'!$H$1:$H$16305,"",0)</f>
        <v/>
      </c>
      <c r="BC335" s="2" t="str" cm="1">
        <f t="array" ref="BC335">_xlfn.XLOOKUP($A335&amp;BC$5,'[1]NBA-Data-1980-2019'!$B$1:$B$16305&amp;'[1]NBA-Data-1980-2019'!$A$1:$A$16305,'[1]NBA-Data-1980-2019'!$H$1:$H$16305,"",0)</f>
        <v/>
      </c>
      <c r="BD335" s="2" t="str" cm="1">
        <f t="array" ref="BD335">_xlfn.XLOOKUP($A335&amp;BD$5,'[1]NBA-Data-1980-2019'!$B$1:$B$16305&amp;'[1]NBA-Data-1980-2019'!$A$1:$A$16305,'[1]NBA-Data-1980-2019'!$H$1:$H$16305,"",0)</f>
        <v/>
      </c>
      <c r="BE335" s="2" t="str" cm="1">
        <f t="array" ref="BE335">_xlfn.XLOOKUP($A335&amp;BE$5,'[1]NBA-Data-1980-2019'!$B$1:$B$16305&amp;'[1]NBA-Data-1980-2019'!$A$1:$A$16305,'[1]NBA-Data-1980-2019'!$H$1:$H$16305,"",0)</f>
        <v/>
      </c>
      <c r="BF335" s="2" t="str" cm="1">
        <f t="array" ref="BF335">_xlfn.XLOOKUP($A335&amp;BF$5,'[1]NBA-Data-1980-2019'!$B$1:$B$16305&amp;'[1]NBA-Data-1980-2019'!$A$1:$A$16305,'[1]NBA-Data-1980-2019'!$H$1:$H$16305,"",0)</f>
        <v/>
      </c>
      <c r="BG335" s="2" t="str" cm="1">
        <f t="array" ref="BG335">_xlfn.XLOOKUP($A335&amp;BG$5,'[1]NBA-Data-1980-2019'!$B$1:$B$16305&amp;'[1]NBA-Data-1980-2019'!$A$1:$A$16305,'[1]NBA-Data-1980-2019'!$H$1:$H$16305,"",0)</f>
        <v/>
      </c>
      <c r="BH335" s="2" t="str" cm="1">
        <f t="array" ref="BH335">_xlfn.XLOOKUP($A335&amp;BH$5,'[1]NBA-Data-1980-2019'!$B$1:$B$16305&amp;'[1]NBA-Data-1980-2019'!$A$1:$A$16305,'[1]NBA-Data-1980-2019'!$H$1:$H$16305,"",0)</f>
        <v/>
      </c>
      <c r="BI335" s="2" t="str" cm="1">
        <f t="array" ref="BI335">_xlfn.XLOOKUP($A335&amp;BI$5,'[1]NBA-Data-1980-2019'!$B$1:$B$16305&amp;'[1]NBA-Data-1980-2019'!$A$1:$A$16305,'[1]NBA-Data-1980-2019'!$H$1:$H$16305,"",0)</f>
        <v/>
      </c>
      <c r="BJ335" s="2" t="str" cm="1">
        <f t="array" ref="BJ335">_xlfn.XLOOKUP($A335&amp;BJ$5,'[1]NBA-Data-1980-2019'!$B$1:$B$16305&amp;'[1]NBA-Data-1980-2019'!$A$1:$A$16305,'[1]NBA-Data-1980-2019'!$H$1:$H$16305,"",0)</f>
        <v/>
      </c>
      <c r="BK335" s="2" t="str" cm="1">
        <f t="array" ref="BK335">_xlfn.XLOOKUP($A335&amp;BK$5,'[1]NBA-Data-1980-2019'!$B$1:$B$16305&amp;'[1]NBA-Data-1980-2019'!$A$1:$A$16305,'[1]NBA-Data-1980-2019'!$H$1:$H$16305,"",0)</f>
        <v/>
      </c>
      <c r="BL335" s="2" t="str" cm="1">
        <f t="array" ref="BL335">_xlfn.XLOOKUP($A335&amp;BL$5,'[1]NBA-Data-1980-2019'!$B$1:$B$16305&amp;'[1]NBA-Data-1980-2019'!$A$1:$A$16305,'[1]NBA-Data-1980-2019'!$H$1:$H$16305,"",0)</f>
        <v/>
      </c>
      <c r="BM335" s="2" t="str" cm="1">
        <f t="array" ref="BM335">_xlfn.XLOOKUP($A335&amp;BM$5,'[1]NBA-Data-1980-2019'!$B$1:$B$16305&amp;'[1]NBA-Data-1980-2019'!$A$1:$A$16305,'[1]NBA-Data-1980-2019'!$H$1:$H$16305,"",0)</f>
        <v/>
      </c>
      <c r="BN335" s="2" cm="1">
        <f t="array" ref="BN335">_xlfn.XLOOKUP($A335&amp;BN$5,'[1]NBA-Data-1980-2019'!$B$1:$B$16305&amp;'[1]NBA-Data-1980-2019'!$A$1:$A$16305,'[1]NBA-Data-1980-2019'!$F$1:$F$16305,"",0)</f>
        <v>10.9</v>
      </c>
      <c r="BO335" s="2" cm="1">
        <f t="array" ref="BO335">_xlfn.XLOOKUP($A335&amp;BO$5,'[1]NBA-Data-1980-2019'!$B$1:$B$16305&amp;'[1]NBA-Data-1980-2019'!$A$1:$A$16305,'[1]NBA-Data-1980-2019'!$F$1:$F$16305,"",0)</f>
        <v>15.3</v>
      </c>
      <c r="BP335" s="2" cm="1">
        <f t="array" ref="BP335">_xlfn.XLOOKUP($A335&amp;BP$5,'[1]NBA-Data-1980-2019'!$B$1:$B$16305&amp;'[1]NBA-Data-1980-2019'!$A$1:$A$16305,'[1]NBA-Data-1980-2019'!$F$1:$F$16305,"",0)</f>
        <v>9.4</v>
      </c>
      <c r="BQ335" s="2" cm="1">
        <f t="array" ref="BQ335">_xlfn.XLOOKUP($A335&amp;BQ$5,'[1]NBA-Data-1980-2019'!$B$1:$B$16305&amp;'[1]NBA-Data-1980-2019'!$A$1:$A$16305,'[1]NBA-Data-1980-2019'!$F$1:$F$16305,"",0)</f>
        <v>13.7</v>
      </c>
      <c r="BR335" s="2" cm="1">
        <f t="array" ref="BR335">_xlfn.XLOOKUP($A335&amp;BR$5,'[1]NBA-Data-1980-2019'!$B$1:$B$16305&amp;'[1]NBA-Data-1980-2019'!$A$1:$A$16305,'[1]NBA-Data-1980-2019'!$F$1:$F$16305,"",0)</f>
        <v>13.5</v>
      </c>
      <c r="BS335" s="2" cm="1">
        <f t="array" ref="BS335">_xlfn.XLOOKUP($A335&amp;BS$5,'[1]NBA-Data-1980-2019'!$B$1:$B$16305&amp;'[1]NBA-Data-1980-2019'!$A$1:$A$16305,'[1]NBA-Data-1980-2019'!$F$1:$F$16305,"",0)</f>
        <v>15.2</v>
      </c>
      <c r="BT335" s="2" cm="1">
        <f t="array" ref="BT335">_xlfn.XLOOKUP($A335&amp;BT$5,'[1]NBA-Data-1980-2019'!$B$1:$B$16305&amp;'[1]NBA-Data-1980-2019'!$A$1:$A$16305,'[1]NBA-Data-1980-2019'!$F$1:$F$16305,"",0)</f>
        <v>15.6</v>
      </c>
      <c r="BU335" s="2" cm="1">
        <f t="array" ref="BU335">_xlfn.XLOOKUP($A335&amp;BU$5,'[1]NBA-Data-1980-2019'!$B$1:$B$16305&amp;'[1]NBA-Data-1980-2019'!$A$1:$A$16305,'[1]NBA-Data-1980-2019'!$F$1:$F$16305,"",0)</f>
        <v>12.9</v>
      </c>
      <c r="BV335" s="2" cm="1">
        <f t="array" ref="BV335">_xlfn.XLOOKUP($A335&amp;BV$5,'[1]NBA-Data-1980-2019'!$B$1:$B$16305&amp;'[1]NBA-Data-1980-2019'!$A$1:$A$16305,'[1]NBA-Data-1980-2019'!$F$1:$F$16305,"",0)</f>
        <v>9.9</v>
      </c>
      <c r="BW335" s="2" cm="1">
        <f t="array" ref="BW335">_xlfn.XLOOKUP($A335&amp;BW$5,'[1]NBA-Data-1980-2019'!$B$1:$B$16305&amp;'[1]NBA-Data-1980-2019'!$A$1:$A$16305,'[1]NBA-Data-1980-2019'!$F$1:$F$16305,"",0)</f>
        <v>10.6</v>
      </c>
      <c r="BX335" s="2" cm="1">
        <f t="array" ref="BX335">_xlfn.XLOOKUP($A335&amp;BX$5,'[1]NBA-Data-1980-2019'!$B$1:$B$16305&amp;'[1]NBA-Data-1980-2019'!$A$1:$A$16305,'[1]NBA-Data-1980-2019'!$F$1:$F$16305,"",0)</f>
        <v>10.6</v>
      </c>
      <c r="BY335" s="2" cm="1">
        <f t="array" ref="BY335">_xlfn.XLOOKUP($A335&amp;BY$5,'[1]NBA-Data-1980-2019'!$B$1:$B$16305&amp;'[1]NBA-Data-1980-2019'!$A$1:$A$16305,'[1]NBA-Data-1980-2019'!$F$1:$F$16305,"",0)</f>
        <v>12.3</v>
      </c>
      <c r="BZ335" s="2" cm="1">
        <f t="array" ref="BZ335">_xlfn.XLOOKUP($A335&amp;BZ$5,'[1]NBA-Data-1980-2019'!$B$1:$B$16305&amp;'[1]NBA-Data-1980-2019'!$A$1:$A$16305,'[1]NBA-Data-1980-2019'!$F$1:$F$16305,"",0)</f>
        <v>11.4</v>
      </c>
      <c r="CA335" s="2" t="str" cm="1">
        <f t="array" ref="CA335">_xlfn.XLOOKUP($A335&amp;CA$5,'[1]NBA-Data-1980-2019'!$B$1:$B$16305&amp;'[1]NBA-Data-1980-2019'!$A$1:$A$16305,'[1]NBA-Data-1980-2019'!$F$1:$F$16305,"",0)</f>
        <v/>
      </c>
      <c r="CB335" s="2" t="str" cm="1">
        <f t="array" ref="CB335">_xlfn.XLOOKUP($A335&amp;CB$5,'[1]NBA-Data-1980-2019'!$B$1:$B$16305&amp;'[1]NBA-Data-1980-2019'!$A$1:$A$16305,'[1]NBA-Data-1980-2019'!$F$1:$F$16305,"",0)</f>
        <v/>
      </c>
      <c r="CC335" s="2" t="str" cm="1">
        <f t="array" ref="CC335">_xlfn.XLOOKUP($A335&amp;CC$5,'[1]NBA-Data-1980-2019'!$B$1:$B$16305&amp;'[1]NBA-Data-1980-2019'!$A$1:$A$16305,'[1]NBA-Data-1980-2019'!$F$1:$F$16305,"",0)</f>
        <v/>
      </c>
      <c r="CD335" s="2" t="str" cm="1">
        <f t="array" ref="CD335">_xlfn.XLOOKUP($A335&amp;CD$5,'[1]NBA-Data-1980-2019'!$B$1:$B$16305&amp;'[1]NBA-Data-1980-2019'!$A$1:$A$16305,'[1]NBA-Data-1980-2019'!$F$1:$F$16305,"",0)</f>
        <v/>
      </c>
      <c r="CE335" s="2" t="str" cm="1">
        <f t="array" ref="CE335">_xlfn.XLOOKUP($A335&amp;CE$5,'[1]NBA-Data-1980-2019'!$B$1:$B$16305&amp;'[1]NBA-Data-1980-2019'!$A$1:$A$16305,'[1]NBA-Data-1980-2019'!$F$1:$F$16305,"",0)</f>
        <v/>
      </c>
      <c r="CF335" s="2" t="str" cm="1">
        <f t="array" ref="CF335">_xlfn.XLOOKUP($A335&amp;CF$5,'[1]NBA-Data-1980-2019'!$B$1:$B$16305&amp;'[1]NBA-Data-1980-2019'!$A$1:$A$16305,'[1]NBA-Data-1980-2019'!$F$1:$F$16305,"",0)</f>
        <v/>
      </c>
      <c r="CG335" s="2" t="str" cm="1">
        <f t="array" ref="CG335">_xlfn.XLOOKUP($A335&amp;CG$5,'[1]NBA-Data-1980-2019'!$B$1:$B$16305&amp;'[1]NBA-Data-1980-2019'!$A$1:$A$16305,'[1]NBA-Data-1980-2019'!$F$1:$F$16305,"",0)</f>
        <v/>
      </c>
      <c r="CH335" s="2" t="str" cm="1">
        <f t="array" ref="CH335">_xlfn.XLOOKUP($A335&amp;CH$5,'[1]NBA-Data-1980-2019'!$B$1:$B$16305&amp;'[1]NBA-Data-1980-2019'!$A$1:$A$16305,'[1]NBA-Data-1980-2019'!$F$1:$F$16305,"",0)</f>
        <v/>
      </c>
      <c r="CI335" s="2" t="str" cm="1">
        <f t="array" ref="CI335">_xlfn.XLOOKUP($A335&amp;CI$5,'[1]NBA-Data-1980-2019'!$B$1:$B$16305&amp;'[1]NBA-Data-1980-2019'!$A$1:$A$16305,'[1]NBA-Data-1980-2019'!$F$1:$F$16305,"",0)</f>
        <v/>
      </c>
      <c r="CJ335" s="2" t="str" cm="1">
        <f t="array" ref="CJ335">_xlfn.XLOOKUP($A335&amp;CJ$5,'[1]NBA-Data-1980-2019'!$B$1:$B$16305&amp;'[1]NBA-Data-1980-2019'!$A$1:$A$16305,'[1]NBA-Data-1980-2019'!$F$1:$F$16305,"",0)</f>
        <v/>
      </c>
      <c r="CK335" s="2" t="str" cm="1">
        <f t="array" ref="CK335">_xlfn.XLOOKUP($A335&amp;CK$5,'[1]NBA-Data-1980-2019'!$B$1:$B$16305&amp;'[1]NBA-Data-1980-2019'!$A$1:$A$16305,'[1]NBA-Data-1980-2019'!$F$1:$F$16305,"",0)</f>
        <v/>
      </c>
      <c r="CL335" s="2" t="str" cm="1">
        <f t="array" ref="CL335">_xlfn.XLOOKUP($A335&amp;CL$5,'[1]NBA-Data-1980-2019'!$B$1:$B$16305&amp;'[1]NBA-Data-1980-2019'!$A$1:$A$16305,'[1]NBA-Data-1980-2019'!$F$1:$F$16305,"",0)</f>
        <v/>
      </c>
      <c r="CM335" s="2" t="str" cm="1">
        <f t="array" ref="CM335">_xlfn.XLOOKUP($A335&amp;CM$5,'[1]NBA-Data-1980-2019'!$B$1:$B$16305&amp;'[1]NBA-Data-1980-2019'!$A$1:$A$16305,'[1]NBA-Data-1980-2019'!$F$1:$F$16305,"",0)</f>
        <v/>
      </c>
      <c r="CN335" s="2" t="str" cm="1">
        <f t="array" ref="CN335">_xlfn.XLOOKUP($A335&amp;CN$5,'[1]NBA-Data-1980-2019'!$B$1:$B$16305&amp;'[1]NBA-Data-1980-2019'!$A$1:$A$16305,'[1]NBA-Data-1980-2019'!$F$1:$F$16305,"",0)</f>
        <v/>
      </c>
      <c r="CO335" s="2" t="str" cm="1">
        <f t="array" ref="CO335">_xlfn.XLOOKUP($A335&amp;CO$5,'[1]NBA-Data-1980-2019'!$B$1:$B$16305&amp;'[1]NBA-Data-1980-2019'!$A$1:$A$16305,'[1]NBA-Data-1980-2019'!$F$1:$F$16305,"",0)</f>
        <v/>
      </c>
      <c r="CP335" s="2" t="str" cm="1">
        <f t="array" ref="CP335">_xlfn.XLOOKUP($A335&amp;CP$5,'[1]NBA-Data-1980-2019'!$B$1:$B$16305&amp;'[1]NBA-Data-1980-2019'!$A$1:$A$16305,'[1]NBA-Data-1980-2019'!$F$1:$F$16305,"",0)</f>
        <v/>
      </c>
      <c r="CQ335" s="2" t="str" cm="1">
        <f t="array" ref="CQ335">_xlfn.XLOOKUP($A335&amp;CQ$5,'[1]NBA-Data-1980-2019'!$B$1:$B$16305&amp;'[1]NBA-Data-1980-2019'!$A$1:$A$16305,'[1]NBA-Data-1980-2019'!$F$1:$F$16305,"",0)</f>
        <v/>
      </c>
      <c r="CR335" s="2" t="str" cm="1">
        <f t="array" ref="CR335">_xlfn.XLOOKUP($A335&amp;CR$5,'[1]NBA-Data-1980-2019'!$B$1:$B$16305&amp;'[1]NBA-Data-1980-2019'!$A$1:$A$16305,'[1]NBA-Data-1980-2019'!$F$1:$F$16305,"",0)</f>
        <v/>
      </c>
      <c r="CS335" s="2" t="str" cm="1">
        <f t="array" ref="CS335">_xlfn.XLOOKUP($A335&amp;CS$5,'[1]NBA-Data-1980-2019'!$B$1:$B$16305&amp;'[1]NBA-Data-1980-2019'!$A$1:$A$16305,'[1]NBA-Data-1980-2019'!$F$1:$F$16305,"",0)</f>
        <v/>
      </c>
      <c r="CU335" s="2" t="str">
        <f>_xlfn.XLOOKUP($A335,TEAMS!$G$1:$G$839,TEAMS!$H$1:$H$839,"",0)</f>
        <v>PG</v>
      </c>
      <c r="CV335" s="2" t="str">
        <f>_xlfn.XLOOKUP($CU335,DASHBOARD!$B$22:$B$27,DASHBOARD!$C$22:$C$27,"",0)</f>
        <v>GUARD</v>
      </c>
      <c r="CY335" s="63">
        <f>SUMIFS('[1]NBA-Data-1980-2019'!$G$1:$G$16305,'[1]NBA-Data-1980-2019'!$B$1:$B$16305,$A335,'[1]NBA-Data-1980-2019'!$A$1:$A$16305,CY$9)</f>
        <v>548000</v>
      </c>
      <c r="CZ335" s="63">
        <f>SUMIFS('[1]NBA-Data-1980-2019'!$G$1:$G$16305,'[1]NBA-Data-1980-2019'!$B$1:$B$16305,$A335,'[1]NBA-Data-1980-2019'!$A$1:$A$16305,CZ$9)</f>
        <v>553000</v>
      </c>
      <c r="DA335" s="63">
        <f>SUMIFS('[1]NBA-Data-1980-2019'!$G$1:$G$16305,'[1]NBA-Data-1980-2019'!$B$1:$B$16305,$A335,'[1]NBA-Data-1980-2019'!$A$1:$A$16305,DA$9)</f>
        <v>550000</v>
      </c>
      <c r="DB335" s="63">
        <f>SUMIFS('[1]NBA-Data-1980-2019'!$G$1:$G$16305,'[1]NBA-Data-1980-2019'!$B$1:$B$16305,$A335,'[1]NBA-Data-1980-2019'!$A$1:$A$16305,DB$9)</f>
        <v>150000</v>
      </c>
      <c r="DC335" s="63">
        <f>SUMIFS('[1]NBA-Data-1980-2019'!$G$1:$G$16305,'[1]NBA-Data-1980-2019'!$B$1:$B$16305,$A335,'[1]NBA-Data-1980-2019'!$A$1:$A$16305,DC$9)</f>
        <v>0</v>
      </c>
      <c r="DD335" s="63">
        <f>SUMIFS('[1]NBA-Data-1980-2019'!$G$1:$G$16305,'[1]NBA-Data-1980-2019'!$B$1:$B$16305,$A335,'[1]NBA-Data-1980-2019'!$A$1:$A$16305,DD$9)</f>
        <v>800000</v>
      </c>
      <c r="DE335" s="63">
        <f>SUMIFS('[1]NBA-Data-1980-2019'!$G$1:$G$16305,'[1]NBA-Data-1980-2019'!$B$1:$B$16305,$A335,'[1]NBA-Data-1980-2019'!$A$1:$A$16305,DE$9)</f>
        <v>750000</v>
      </c>
      <c r="DF335" s="63">
        <f>SUMIFS('[1]NBA-Data-1980-2019'!$G$1:$G$16305,'[1]NBA-Data-1980-2019'!$B$1:$B$16305,$A335,'[1]NBA-Data-1980-2019'!$A$1:$A$16305,DF$9)</f>
        <v>750000</v>
      </c>
      <c r="DG335" s="63">
        <f>SUMIFS('[1]NBA-Data-1980-2019'!$G$1:$G$16305,'[1]NBA-Data-1980-2019'!$B$1:$B$16305,$A335,'[1]NBA-Data-1980-2019'!$A$1:$A$16305,DG$9)</f>
        <v>1774000</v>
      </c>
      <c r="DH335" s="63">
        <f>SUMIFS('[1]NBA-Data-1980-2019'!$G$1:$G$16305,'[1]NBA-Data-1980-2019'!$B$1:$B$16305,$A335,'[1]NBA-Data-1980-2019'!$A$1:$A$16305,DH$9)</f>
        <v>1968750</v>
      </c>
      <c r="DI335" s="63">
        <f>SUMIFS('[1]NBA-Data-1980-2019'!$G$1:$G$16305,'[1]NBA-Data-1980-2019'!$B$1:$B$16305,$A335,'[1]NBA-Data-1980-2019'!$A$1:$A$16305,DI$9)</f>
        <v>0</v>
      </c>
      <c r="DJ335" s="63">
        <f>SUMIFS('[1]NBA-Data-1980-2019'!$G$1:$G$16305,'[1]NBA-Data-1980-2019'!$B$1:$B$16305,$A335,'[1]NBA-Data-1980-2019'!$A$1:$A$16305,DJ$9)</f>
        <v>2406250</v>
      </c>
      <c r="DK335" s="63">
        <f>SUMIFS('[1]NBA-Data-1980-2019'!$G$1:$G$16305,'[1]NBA-Data-1980-2019'!$B$1:$B$16305,$A335,'[1]NBA-Data-1980-2019'!$A$1:$A$16305,DK$9)</f>
        <v>2625000</v>
      </c>
      <c r="DL335" s="63">
        <f>SUMIFS('[1]NBA-Data-1980-2019'!$G$1:$G$16305,'[1]NBA-Data-1980-2019'!$B$1:$B$16305,$A335,'[1]NBA-Data-1980-2019'!$A$1:$A$16305,DL$9)</f>
        <v>0</v>
      </c>
      <c r="DM335" s="63">
        <f>SUMIFS('[1]NBA-Data-1980-2019'!$G$1:$G$16305,'[1]NBA-Data-1980-2019'!$B$1:$B$16305,$A335,'[1]NBA-Data-1980-2019'!$A$1:$A$16305,DM$9)</f>
        <v>0</v>
      </c>
      <c r="DN335" s="63">
        <f>SUMIFS('[1]NBA-Data-1980-2019'!$G$1:$G$16305,'[1]NBA-Data-1980-2019'!$B$1:$B$16305,$A335,'[1]NBA-Data-1980-2019'!$A$1:$A$16305,DN$9)</f>
        <v>0</v>
      </c>
      <c r="DO335" s="63">
        <f>SUMIFS('[1]NBA-Data-1980-2019'!$G$1:$G$16305,'[1]NBA-Data-1980-2019'!$B$1:$B$16305,$A335,'[1]NBA-Data-1980-2019'!$A$1:$A$16305,DO$9)</f>
        <v>0</v>
      </c>
      <c r="DP335" s="63">
        <f>SUMIFS('[1]NBA-Data-1980-2019'!$G$1:$G$16305,'[1]NBA-Data-1980-2019'!$B$1:$B$16305,$A335,'[1]NBA-Data-1980-2019'!$A$1:$A$16305,DP$9)</f>
        <v>0</v>
      </c>
      <c r="DQ335" s="63">
        <f>SUMIFS('[1]NBA-Data-1980-2019'!$G$1:$G$16305,'[1]NBA-Data-1980-2019'!$B$1:$B$16305,$A335,'[1]NBA-Data-1980-2019'!$A$1:$A$16305,DQ$9)</f>
        <v>0</v>
      </c>
      <c r="DR335" s="63">
        <f>SUMIFS('[1]NBA-Data-1980-2019'!$G$1:$G$16305,'[1]NBA-Data-1980-2019'!$B$1:$B$16305,$A335,'[1]NBA-Data-1980-2019'!$A$1:$A$16305,DR$9)</f>
        <v>0</v>
      </c>
      <c r="DS335" s="63">
        <f>SUMIFS('[1]NBA-Data-1980-2019'!$G$1:$G$16305,'[1]NBA-Data-1980-2019'!$B$1:$B$16305,$A335,'[1]NBA-Data-1980-2019'!$A$1:$A$16305,DS$9)</f>
        <v>0</v>
      </c>
      <c r="DT335" s="63">
        <f>SUMIFS('[1]NBA-Data-1980-2019'!$G$1:$G$16305,'[1]NBA-Data-1980-2019'!$B$1:$B$16305,$A335,'[1]NBA-Data-1980-2019'!$A$1:$A$16305,DT$9)</f>
        <v>0</v>
      </c>
      <c r="DU335" s="63">
        <f>SUMIFS('[1]NBA-Data-1980-2019'!$G$1:$G$16305,'[1]NBA-Data-1980-2019'!$B$1:$B$16305,$A335,'[1]NBA-Data-1980-2019'!$A$1:$A$16305,DU$9)</f>
        <v>0</v>
      </c>
      <c r="DV335" s="63">
        <f>SUMIFS('[1]NBA-Data-1980-2019'!$G$1:$G$16305,'[1]NBA-Data-1980-2019'!$B$1:$B$16305,$A335,'[1]NBA-Data-1980-2019'!$A$1:$A$16305,DV$9)</f>
        <v>0</v>
      </c>
      <c r="DW335" s="63">
        <f>SUMIFS('[1]NBA-Data-1980-2019'!$G$1:$G$16305,'[1]NBA-Data-1980-2019'!$B$1:$B$16305,$A335,'[1]NBA-Data-1980-2019'!$A$1:$A$16305,DW$9)</f>
        <v>0</v>
      </c>
      <c r="DX335" s="63">
        <f>SUMIFS('[1]NBA-Data-1980-2019'!$G$1:$G$16305,'[1]NBA-Data-1980-2019'!$B$1:$B$16305,$A335,'[1]NBA-Data-1980-2019'!$A$1:$A$16305,DX$9)</f>
        <v>0</v>
      </c>
      <c r="DY335" s="63">
        <f>SUMIFS('[1]NBA-Data-1980-2019'!$G$1:$G$16305,'[1]NBA-Data-1980-2019'!$B$1:$B$16305,$A335,'[1]NBA-Data-1980-2019'!$A$1:$A$16305,DY$9)</f>
        <v>0</v>
      </c>
      <c r="DZ335" s="63">
        <f>SUMIFS('[1]NBA-Data-1980-2019'!$G$1:$G$16305,'[1]NBA-Data-1980-2019'!$B$1:$B$16305,$A335,'[1]NBA-Data-1980-2019'!$A$1:$A$16305,DZ$9)</f>
        <v>0</v>
      </c>
      <c r="EA335" s="63">
        <f>SUMIFS('[1]NBA-Data-1980-2019'!$G$1:$G$16305,'[1]NBA-Data-1980-2019'!$B$1:$B$16305,$A335,'[1]NBA-Data-1980-2019'!$A$1:$A$16305,EA$9)</f>
        <v>0</v>
      </c>
      <c r="EB335" s="63">
        <f>SUMIFS('[1]NBA-Data-1980-2019'!$G$1:$G$16305,'[1]NBA-Data-1980-2019'!$B$1:$B$16305,$A335,'[1]NBA-Data-1980-2019'!$A$1:$A$16305,EB$9)</f>
        <v>0</v>
      </c>
      <c r="EC335" s="63">
        <f>SUMIFS('[1]NBA-Data-1980-2019'!$G$1:$G$16305,'[1]NBA-Data-1980-2019'!$B$1:$B$16305,$A335,'[1]NBA-Data-1980-2019'!$A$1:$A$16305,EC$9)</f>
        <v>0</v>
      </c>
      <c r="ED335" s="63">
        <f>SUMIFS('[1]NBA-Data-1980-2019'!$G$1:$G$16305,'[1]NBA-Data-1980-2019'!$B$1:$B$16305,$A335,'[1]NBA-Data-1980-2019'!$A$1:$A$16305,ED$9)</f>
        <v>0</v>
      </c>
      <c r="EH335" s="2" t="s">
        <v>1482</v>
      </c>
    </row>
    <row r="336" spans="1:139" x14ac:dyDescent="0.2">
      <c r="A336" s="2" t="s">
        <v>865</v>
      </c>
      <c r="B336" s="2" t="str" cm="1">
        <f t="array" ref="B336">_xlfn.XLOOKUP($A336&amp;B$5,'[1]NBA-Data-1980-2019'!$B$1:$B$16305&amp;'[1]NBA-Data-1980-2019'!$A$1:$A$16305,'[1]NBA-Data-1980-2019'!$D$1:$D$16305,"",0)</f>
        <v/>
      </c>
      <c r="C336" s="2" t="str" cm="1">
        <f t="array" ref="C336">_xlfn.XLOOKUP($A336&amp;C$5,'[1]NBA-Data-1980-2019'!$B$1:$B$16305&amp;'[1]NBA-Data-1980-2019'!$A$1:$A$16305,'[1]NBA-Data-1980-2019'!$D$1:$D$16305,"",0)</f>
        <v/>
      </c>
      <c r="D336" s="2" t="str" cm="1">
        <f t="array" ref="D336">_xlfn.XLOOKUP($A336&amp;D$5,'[1]NBA-Data-1980-2019'!$B$1:$B$16305&amp;'[1]NBA-Data-1980-2019'!$A$1:$A$16305,'[1]NBA-Data-1980-2019'!$D$1:$D$16305,"",0)</f>
        <v/>
      </c>
      <c r="E336" s="2" t="str" cm="1">
        <f t="array" ref="E336">_xlfn.XLOOKUP($A336&amp;E$5,'[1]NBA-Data-1980-2019'!$B$1:$B$16305&amp;'[1]NBA-Data-1980-2019'!$A$1:$A$16305,'[1]NBA-Data-1980-2019'!$D$1:$D$16305,"",0)</f>
        <v/>
      </c>
      <c r="F336" s="2" t="str" cm="1">
        <f t="array" ref="F336">_xlfn.XLOOKUP($A336&amp;F$5,'[1]NBA-Data-1980-2019'!$B$1:$B$16305&amp;'[1]NBA-Data-1980-2019'!$A$1:$A$16305,'[1]NBA-Data-1980-2019'!$D$1:$D$16305,"",0)</f>
        <v/>
      </c>
      <c r="G336" s="2" t="str" cm="1">
        <f t="array" ref="G336">_xlfn.XLOOKUP($A336&amp;G$5,'[1]NBA-Data-1980-2019'!$B$1:$B$16305&amp;'[1]NBA-Data-1980-2019'!$A$1:$A$16305,'[1]NBA-Data-1980-2019'!$D$1:$D$16305,"",0)</f>
        <v/>
      </c>
      <c r="H336" s="2" t="str" cm="1">
        <f t="array" ref="H336">_xlfn.XLOOKUP($A336&amp;H$5,'[1]NBA-Data-1980-2019'!$B$1:$B$16305&amp;'[1]NBA-Data-1980-2019'!$A$1:$A$16305,'[1]NBA-Data-1980-2019'!$D$1:$D$16305,"",0)</f>
        <v/>
      </c>
      <c r="I336" s="2" t="str" cm="1">
        <f t="array" ref="I336">_xlfn.XLOOKUP($A336&amp;I$5,'[1]NBA-Data-1980-2019'!$B$1:$B$16305&amp;'[1]NBA-Data-1980-2019'!$A$1:$A$16305,'[1]NBA-Data-1980-2019'!$D$1:$D$16305,"",0)</f>
        <v/>
      </c>
      <c r="J336" s="2" t="str" cm="1">
        <f t="array" ref="J336">_xlfn.XLOOKUP($A336&amp;J$5,'[1]NBA-Data-1980-2019'!$B$1:$B$16305&amp;'[1]NBA-Data-1980-2019'!$A$1:$A$16305,'[1]NBA-Data-1980-2019'!$D$1:$D$16305,"",0)</f>
        <v/>
      </c>
      <c r="K336" s="2" t="str" cm="1">
        <f t="array" ref="K336">_xlfn.XLOOKUP($A336&amp;K$5,'[1]NBA-Data-1980-2019'!$B$1:$B$16305&amp;'[1]NBA-Data-1980-2019'!$A$1:$A$16305,'[1]NBA-Data-1980-2019'!$D$1:$D$16305,"",0)</f>
        <v/>
      </c>
      <c r="L336" s="2" t="str" cm="1">
        <f t="array" ref="L336">_xlfn.XLOOKUP($A336&amp;L$5,'[1]NBA-Data-1980-2019'!$B$1:$B$16305&amp;'[1]NBA-Data-1980-2019'!$A$1:$A$16305,'[1]NBA-Data-1980-2019'!$D$1:$D$16305,"",0)</f>
        <v/>
      </c>
      <c r="M336" s="2" t="str" cm="1">
        <f t="array" ref="M336">_xlfn.XLOOKUP($A336&amp;M$5,'[1]NBA-Data-1980-2019'!$B$1:$B$16305&amp;'[1]NBA-Data-1980-2019'!$A$1:$A$16305,'[1]NBA-Data-1980-2019'!$D$1:$D$16305,"",0)</f>
        <v/>
      </c>
      <c r="N336" s="2" t="str" cm="1">
        <f t="array" ref="N336">_xlfn.XLOOKUP($A336&amp;N$5,'[1]NBA-Data-1980-2019'!$B$1:$B$16305&amp;'[1]NBA-Data-1980-2019'!$A$1:$A$16305,'[1]NBA-Data-1980-2019'!$D$1:$D$16305,"",0)</f>
        <v/>
      </c>
      <c r="O336" s="2" t="str" cm="1">
        <f t="array" ref="O336">_xlfn.XLOOKUP($A336&amp;O$5,'[1]NBA-Data-1980-2019'!$B$1:$B$16305&amp;'[1]NBA-Data-1980-2019'!$A$1:$A$16305,'[1]NBA-Data-1980-2019'!$D$1:$D$16305,"",0)</f>
        <v/>
      </c>
      <c r="P336" s="2" t="str" cm="1">
        <f t="array" ref="P336">_xlfn.XLOOKUP($A336&amp;P$5,'[1]NBA-Data-1980-2019'!$B$1:$B$16305&amp;'[1]NBA-Data-1980-2019'!$A$1:$A$16305,'[1]NBA-Data-1980-2019'!$D$1:$D$16305,"",0)</f>
        <v/>
      </c>
      <c r="Q336" s="2" t="str" cm="1">
        <f t="array" ref="Q336">_xlfn.XLOOKUP($A336&amp;Q$5,'[1]NBA-Data-1980-2019'!$B$1:$B$16305&amp;'[1]NBA-Data-1980-2019'!$A$1:$A$16305,'[1]NBA-Data-1980-2019'!$D$1:$D$16305,"",0)</f>
        <v/>
      </c>
      <c r="R336" s="2" t="str" cm="1">
        <f t="array" ref="R336">_xlfn.XLOOKUP($A336&amp;R$5,'[1]NBA-Data-1980-2019'!$B$1:$B$16305&amp;'[1]NBA-Data-1980-2019'!$A$1:$A$16305,'[1]NBA-Data-1980-2019'!$D$1:$D$16305,"",0)</f>
        <v>HOU</v>
      </c>
      <c r="S336" s="2" t="str" cm="1">
        <f t="array" ref="S336">_xlfn.XLOOKUP($A336&amp;S$5,'[1]NBA-Data-1980-2019'!$B$1:$B$16305&amp;'[1]NBA-Data-1980-2019'!$A$1:$A$16305,'[1]NBA-Data-1980-2019'!$D$1:$D$16305,"",0)</f>
        <v>HOU</v>
      </c>
      <c r="T336" s="2" t="str" cm="1">
        <f t="array" ref="T336">_xlfn.XLOOKUP($A336&amp;T$5,'[1]NBA-Data-1980-2019'!$B$1:$B$16305&amp;'[1]NBA-Data-1980-2019'!$A$1:$A$16305,'[1]NBA-Data-1980-2019'!$D$1:$D$16305,"",0)</f>
        <v>LAC</v>
      </c>
      <c r="U336" s="2" t="str" cm="1">
        <f t="array" ref="U336">_xlfn.XLOOKUP($A336&amp;U$5,'[1]NBA-Data-1980-2019'!$B$1:$B$16305&amp;'[1]NBA-Data-1980-2019'!$A$1:$A$16305,'[1]NBA-Data-1980-2019'!$D$1:$D$16305,"",0)</f>
        <v>LAC</v>
      </c>
      <c r="V336" s="2" t="str" cm="1">
        <f t="array" ref="V336">_xlfn.XLOOKUP($A336&amp;V$5,'[1]NBA-Data-1980-2019'!$B$1:$B$16305&amp;'[1]NBA-Data-1980-2019'!$A$1:$A$16305,'[1]NBA-Data-1980-2019'!$D$1:$D$16305,"",0)</f>
        <v>TOT</v>
      </c>
      <c r="W336" s="2" t="str" cm="1">
        <f t="array" ref="W336">_xlfn.XLOOKUP($A336&amp;W$5,'[1]NBA-Data-1980-2019'!$B$1:$B$16305&amp;'[1]NBA-Data-1980-2019'!$A$1:$A$16305,'[1]NBA-Data-1980-2019'!$D$1:$D$16305,"",0)</f>
        <v>NYK</v>
      </c>
      <c r="X336" s="2" t="str" cm="1">
        <f t="array" ref="X336">_xlfn.XLOOKUP($A336&amp;X$5,'[1]NBA-Data-1980-2019'!$B$1:$B$16305&amp;'[1]NBA-Data-1980-2019'!$A$1:$A$16305,'[1]NBA-Data-1980-2019'!$D$1:$D$16305,"",0)</f>
        <v>NYK</v>
      </c>
      <c r="Y336" s="2" t="str" cm="1">
        <f t="array" ref="Y336">_xlfn.XLOOKUP($A336&amp;Y$5,'[1]NBA-Data-1980-2019'!$B$1:$B$16305&amp;'[1]NBA-Data-1980-2019'!$A$1:$A$16305,'[1]NBA-Data-1980-2019'!$D$1:$D$16305,"",0)</f>
        <v>TOR</v>
      </c>
      <c r="Z336" s="2" t="str" cm="1">
        <f t="array" ref="Z336">_xlfn.XLOOKUP($A336&amp;Z$5,'[1]NBA-Data-1980-2019'!$B$1:$B$16305&amp;'[1]NBA-Data-1980-2019'!$A$1:$A$16305,'[1]NBA-Data-1980-2019'!$D$1:$D$16305,"",0)</f>
        <v>TOT</v>
      </c>
      <c r="AA336" s="2" t="str" cm="1">
        <f t="array" ref="AA336">_xlfn.XLOOKUP($A336&amp;AA$5,'[1]NBA-Data-1980-2019'!$B$1:$B$16305&amp;'[1]NBA-Data-1980-2019'!$A$1:$A$16305,'[1]NBA-Data-1980-2019'!$D$1:$D$16305,"",0)</f>
        <v>TOT</v>
      </c>
      <c r="AB336" s="2" t="str" cm="1">
        <f t="array" ref="AB336">_xlfn.XLOOKUP($A336&amp;AB$5,'[1]NBA-Data-1980-2019'!$B$1:$B$16305&amp;'[1]NBA-Data-1980-2019'!$A$1:$A$16305,'[1]NBA-Data-1980-2019'!$D$1:$D$16305,"",0)</f>
        <v>MIL</v>
      </c>
      <c r="AC336" s="2" t="str" cm="1">
        <f t="array" ref="AC336">_xlfn.XLOOKUP($A336&amp;AC$5,'[1]NBA-Data-1980-2019'!$B$1:$B$16305&amp;'[1]NBA-Data-1980-2019'!$A$1:$A$16305,'[1]NBA-Data-1980-2019'!$D$1:$D$16305,"",0)</f>
        <v/>
      </c>
      <c r="AD336" s="2" t="str" cm="1">
        <f t="array" ref="AD336">_xlfn.XLOOKUP($A336&amp;AD$5,'[1]NBA-Data-1980-2019'!$B$1:$B$16305&amp;'[1]NBA-Data-1980-2019'!$A$1:$A$16305,'[1]NBA-Data-1980-2019'!$D$1:$D$16305,"",0)</f>
        <v/>
      </c>
      <c r="AE336" s="2" t="str" cm="1">
        <f t="array" ref="AE336">_xlfn.XLOOKUP($A336&amp;AE$5,'[1]NBA-Data-1980-2019'!$B$1:$B$16305&amp;'[1]NBA-Data-1980-2019'!$A$1:$A$16305,'[1]NBA-Data-1980-2019'!$D$1:$D$16305,"",0)</f>
        <v/>
      </c>
      <c r="AF336" s="2" t="str" cm="1">
        <f t="array" ref="AF336">_xlfn.XLOOKUP($A336&amp;AF$5,'[1]NBA-Data-1980-2019'!$B$1:$B$16305&amp;'[1]NBA-Data-1980-2019'!$A$1:$A$16305,'[1]NBA-Data-1980-2019'!$D$1:$D$16305,"",0)</f>
        <v/>
      </c>
      <c r="AG336" s="2" t="str" cm="1">
        <f t="array" ref="AG336">_xlfn.XLOOKUP($A336&amp;AG$5,'[1]NBA-Data-1980-2019'!$B$1:$B$16305&amp;'[1]NBA-Data-1980-2019'!$A$1:$A$16305,'[1]NBA-Data-1980-2019'!$D$1:$D$16305,"",0)</f>
        <v/>
      </c>
      <c r="AH336" s="2" t="str" cm="1">
        <f t="array" ref="AH336">_xlfn.XLOOKUP($A336&amp;AH$5,'[1]NBA-Data-1980-2019'!$B$1:$B$16305&amp;'[1]NBA-Data-1980-2019'!$A$1:$A$16305,'[1]NBA-Data-1980-2019'!$H$1:$H$16305,"",0)</f>
        <v/>
      </c>
      <c r="AI336" s="2" t="str" cm="1">
        <f t="array" ref="AI336">_xlfn.XLOOKUP($A336&amp;AI$5,'[1]NBA-Data-1980-2019'!$B$1:$B$16305&amp;'[1]NBA-Data-1980-2019'!$A$1:$A$16305,'[1]NBA-Data-1980-2019'!$H$1:$H$16305,"",0)</f>
        <v/>
      </c>
      <c r="AJ336" s="2" t="str" cm="1">
        <f t="array" ref="AJ336">_xlfn.XLOOKUP($A336&amp;AJ$5,'[1]NBA-Data-1980-2019'!$B$1:$B$16305&amp;'[1]NBA-Data-1980-2019'!$A$1:$A$16305,'[1]NBA-Data-1980-2019'!$H$1:$H$16305,"",0)</f>
        <v/>
      </c>
      <c r="AK336" s="2" t="str" cm="1">
        <f t="array" ref="AK336">_xlfn.XLOOKUP($A336&amp;AK$5,'[1]NBA-Data-1980-2019'!$B$1:$B$16305&amp;'[1]NBA-Data-1980-2019'!$A$1:$A$16305,'[1]NBA-Data-1980-2019'!$H$1:$H$16305,"",0)</f>
        <v/>
      </c>
      <c r="AL336" s="2" t="str" cm="1">
        <f t="array" ref="AL336">_xlfn.XLOOKUP($A336&amp;AL$5,'[1]NBA-Data-1980-2019'!$B$1:$B$16305&amp;'[1]NBA-Data-1980-2019'!$A$1:$A$16305,'[1]NBA-Data-1980-2019'!$H$1:$H$16305,"",0)</f>
        <v/>
      </c>
      <c r="AM336" s="2" t="str" cm="1">
        <f t="array" ref="AM336">_xlfn.XLOOKUP($A336&amp;AM$5,'[1]NBA-Data-1980-2019'!$B$1:$B$16305&amp;'[1]NBA-Data-1980-2019'!$A$1:$A$16305,'[1]NBA-Data-1980-2019'!$H$1:$H$16305,"",0)</f>
        <v/>
      </c>
      <c r="AN336" s="2" t="str" cm="1">
        <f t="array" ref="AN336">_xlfn.XLOOKUP($A336&amp;AN$5,'[1]NBA-Data-1980-2019'!$B$1:$B$16305&amp;'[1]NBA-Data-1980-2019'!$A$1:$A$16305,'[1]NBA-Data-1980-2019'!$H$1:$H$16305,"",0)</f>
        <v/>
      </c>
      <c r="AO336" s="2" t="str" cm="1">
        <f t="array" ref="AO336">_xlfn.XLOOKUP($A336&amp;AO$5,'[1]NBA-Data-1980-2019'!$B$1:$B$16305&amp;'[1]NBA-Data-1980-2019'!$A$1:$A$16305,'[1]NBA-Data-1980-2019'!$H$1:$H$16305,"",0)</f>
        <v/>
      </c>
      <c r="AP336" s="2" t="str" cm="1">
        <f t="array" ref="AP336">_xlfn.XLOOKUP($A336&amp;AP$5,'[1]NBA-Data-1980-2019'!$B$1:$B$16305&amp;'[1]NBA-Data-1980-2019'!$A$1:$A$16305,'[1]NBA-Data-1980-2019'!$H$1:$H$16305,"",0)</f>
        <v/>
      </c>
      <c r="AQ336" s="2" t="str" cm="1">
        <f t="array" ref="AQ336">_xlfn.XLOOKUP($A336&amp;AQ$5,'[1]NBA-Data-1980-2019'!$B$1:$B$16305&amp;'[1]NBA-Data-1980-2019'!$A$1:$A$16305,'[1]NBA-Data-1980-2019'!$H$1:$H$16305,"",0)</f>
        <v/>
      </c>
      <c r="AR336" s="2" t="str" cm="1">
        <f t="array" ref="AR336">_xlfn.XLOOKUP($A336&amp;AR$5,'[1]NBA-Data-1980-2019'!$B$1:$B$16305&amp;'[1]NBA-Data-1980-2019'!$A$1:$A$16305,'[1]NBA-Data-1980-2019'!$H$1:$H$16305,"",0)</f>
        <v/>
      </c>
      <c r="AS336" s="2" t="str" cm="1">
        <f t="array" ref="AS336">_xlfn.XLOOKUP($A336&amp;AS$5,'[1]NBA-Data-1980-2019'!$B$1:$B$16305&amp;'[1]NBA-Data-1980-2019'!$A$1:$A$16305,'[1]NBA-Data-1980-2019'!$H$1:$H$16305,"",0)</f>
        <v/>
      </c>
      <c r="AT336" s="2" t="str" cm="1">
        <f t="array" ref="AT336">_xlfn.XLOOKUP($A336&amp;AT$5,'[1]NBA-Data-1980-2019'!$B$1:$B$16305&amp;'[1]NBA-Data-1980-2019'!$A$1:$A$16305,'[1]NBA-Data-1980-2019'!$H$1:$H$16305,"",0)</f>
        <v/>
      </c>
      <c r="AU336" s="2" t="str" cm="1">
        <f t="array" ref="AU336">_xlfn.XLOOKUP($A336&amp;AU$5,'[1]NBA-Data-1980-2019'!$B$1:$B$16305&amp;'[1]NBA-Data-1980-2019'!$A$1:$A$16305,'[1]NBA-Data-1980-2019'!$H$1:$H$16305,"",0)</f>
        <v/>
      </c>
      <c r="AV336" s="2" t="str" cm="1">
        <f t="array" ref="AV336">_xlfn.XLOOKUP($A336&amp;AV$5,'[1]NBA-Data-1980-2019'!$B$1:$B$16305&amp;'[1]NBA-Data-1980-2019'!$A$1:$A$16305,'[1]NBA-Data-1980-2019'!$H$1:$H$16305,"",0)</f>
        <v/>
      </c>
      <c r="AW336" s="2" t="str" cm="1">
        <f t="array" ref="AW336">_xlfn.XLOOKUP($A336&amp;AW$5,'[1]NBA-Data-1980-2019'!$B$1:$B$16305&amp;'[1]NBA-Data-1980-2019'!$A$1:$A$16305,'[1]NBA-Data-1980-2019'!$H$1:$H$16305,"",0)</f>
        <v/>
      </c>
      <c r="AX336" s="2" cm="1">
        <f t="array" ref="AX336">_xlfn.XLOOKUP($A336&amp;AX$5,'[1]NBA-Data-1980-2019'!$B$1:$B$16305&amp;'[1]NBA-Data-1980-2019'!$A$1:$A$16305,'[1]NBA-Data-1980-2019'!$H$1:$H$16305,"",0)</f>
        <v>192.5</v>
      </c>
      <c r="AY336" s="2" cm="1">
        <f t="array" ref="AY336">_xlfn.XLOOKUP($A336&amp;AY$5,'[1]NBA-Data-1980-2019'!$B$1:$B$16305&amp;'[1]NBA-Data-1980-2019'!$A$1:$A$16305,'[1]NBA-Data-1980-2019'!$H$1:$H$16305,"",0)</f>
        <v>262.5</v>
      </c>
      <c r="AZ336" s="2" cm="1">
        <f t="array" ref="AZ336">_xlfn.XLOOKUP($A336&amp;AZ$5,'[1]NBA-Data-1980-2019'!$B$1:$B$16305&amp;'[1]NBA-Data-1980-2019'!$A$1:$A$16305,'[1]NBA-Data-1980-2019'!$H$1:$H$16305,"",0)</f>
        <v>1164.3999999999999</v>
      </c>
      <c r="BA336" s="2" cm="1">
        <f t="array" ref="BA336">_xlfn.XLOOKUP($A336&amp;BA$5,'[1]NBA-Data-1980-2019'!$B$1:$B$16305&amp;'[1]NBA-Data-1980-2019'!$A$1:$A$16305,'[1]NBA-Data-1980-2019'!$H$1:$H$16305,"",0)</f>
        <v>361.8</v>
      </c>
      <c r="BB336" s="2" cm="1">
        <f t="array" ref="BB336">_xlfn.XLOOKUP($A336&amp;BB$5,'[1]NBA-Data-1980-2019'!$B$1:$B$16305&amp;'[1]NBA-Data-1980-2019'!$A$1:$A$16305,'[1]NBA-Data-1980-2019'!$H$1:$H$16305,"",0)</f>
        <v>216</v>
      </c>
      <c r="BC336" s="2" cm="1">
        <f t="array" ref="BC336">_xlfn.XLOOKUP($A336&amp;BC$5,'[1]NBA-Data-1980-2019'!$B$1:$B$16305&amp;'[1]NBA-Data-1980-2019'!$A$1:$A$16305,'[1]NBA-Data-1980-2019'!$H$1:$H$16305,"",0)</f>
        <v>1020.5999999999999</v>
      </c>
      <c r="BD336" s="2" cm="1">
        <f t="array" ref="BD336">_xlfn.XLOOKUP($A336&amp;BD$5,'[1]NBA-Data-1980-2019'!$B$1:$B$16305&amp;'[1]NBA-Data-1980-2019'!$A$1:$A$16305,'[1]NBA-Data-1980-2019'!$H$1:$H$16305,"",0)</f>
        <v>1644.3</v>
      </c>
      <c r="BE336" s="2" cm="1">
        <f t="array" ref="BE336">_xlfn.XLOOKUP($A336&amp;BE$5,'[1]NBA-Data-1980-2019'!$B$1:$B$16305&amp;'[1]NBA-Data-1980-2019'!$A$1:$A$16305,'[1]NBA-Data-1980-2019'!$H$1:$H$16305,"",0)</f>
        <v>540</v>
      </c>
      <c r="BF336" s="2" cm="1">
        <f t="array" ref="BF336">_xlfn.XLOOKUP($A336&amp;BF$5,'[1]NBA-Data-1980-2019'!$B$1:$B$16305&amp;'[1]NBA-Data-1980-2019'!$A$1:$A$16305,'[1]NBA-Data-1980-2019'!$H$1:$H$16305,"",0)</f>
        <v>196</v>
      </c>
      <c r="BG336" s="2" cm="1">
        <f t="array" ref="BG336">_xlfn.XLOOKUP($A336&amp;BG$5,'[1]NBA-Data-1980-2019'!$B$1:$B$16305&amp;'[1]NBA-Data-1980-2019'!$A$1:$A$16305,'[1]NBA-Data-1980-2019'!$H$1:$H$16305,"",0)</f>
        <v>44</v>
      </c>
      <c r="BH336" s="2" cm="1">
        <f t="array" ref="BH336">_xlfn.XLOOKUP($A336&amp;BH$5,'[1]NBA-Data-1980-2019'!$B$1:$B$16305&amp;'[1]NBA-Data-1980-2019'!$A$1:$A$16305,'[1]NBA-Data-1980-2019'!$H$1:$H$16305,"",0)</f>
        <v>22.4</v>
      </c>
      <c r="BI336" s="2" t="str" cm="1">
        <f t="array" ref="BI336">_xlfn.XLOOKUP($A336&amp;BI$5,'[1]NBA-Data-1980-2019'!$B$1:$B$16305&amp;'[1]NBA-Data-1980-2019'!$A$1:$A$16305,'[1]NBA-Data-1980-2019'!$H$1:$H$16305,"",0)</f>
        <v/>
      </c>
      <c r="BJ336" s="2" t="str" cm="1">
        <f t="array" ref="BJ336">_xlfn.XLOOKUP($A336&amp;BJ$5,'[1]NBA-Data-1980-2019'!$B$1:$B$16305&amp;'[1]NBA-Data-1980-2019'!$A$1:$A$16305,'[1]NBA-Data-1980-2019'!$H$1:$H$16305,"",0)</f>
        <v/>
      </c>
      <c r="BK336" s="2" t="str" cm="1">
        <f t="array" ref="BK336">_xlfn.XLOOKUP($A336&amp;BK$5,'[1]NBA-Data-1980-2019'!$B$1:$B$16305&amp;'[1]NBA-Data-1980-2019'!$A$1:$A$16305,'[1]NBA-Data-1980-2019'!$H$1:$H$16305,"",0)</f>
        <v/>
      </c>
      <c r="BL336" s="2" t="str" cm="1">
        <f t="array" ref="BL336">_xlfn.XLOOKUP($A336&amp;BL$5,'[1]NBA-Data-1980-2019'!$B$1:$B$16305&amp;'[1]NBA-Data-1980-2019'!$A$1:$A$16305,'[1]NBA-Data-1980-2019'!$H$1:$H$16305,"",0)</f>
        <v/>
      </c>
      <c r="BM336" s="2" t="str" cm="1">
        <f t="array" ref="BM336">_xlfn.XLOOKUP($A336&amp;BM$5,'[1]NBA-Data-1980-2019'!$B$1:$B$16305&amp;'[1]NBA-Data-1980-2019'!$A$1:$A$16305,'[1]NBA-Data-1980-2019'!$H$1:$H$16305,"",0)</f>
        <v/>
      </c>
      <c r="BN336" s="2" t="str" cm="1">
        <f t="array" ref="BN336">_xlfn.XLOOKUP($A336&amp;BN$5,'[1]NBA-Data-1980-2019'!$B$1:$B$16305&amp;'[1]NBA-Data-1980-2019'!$A$1:$A$16305,'[1]NBA-Data-1980-2019'!$F$1:$F$16305,"",0)</f>
        <v/>
      </c>
      <c r="BO336" s="2" t="str" cm="1">
        <f t="array" ref="BO336">_xlfn.XLOOKUP($A336&amp;BO$5,'[1]NBA-Data-1980-2019'!$B$1:$B$16305&amp;'[1]NBA-Data-1980-2019'!$A$1:$A$16305,'[1]NBA-Data-1980-2019'!$F$1:$F$16305,"",0)</f>
        <v/>
      </c>
      <c r="BP336" s="2" t="str" cm="1">
        <f t="array" ref="BP336">_xlfn.XLOOKUP($A336&amp;BP$5,'[1]NBA-Data-1980-2019'!$B$1:$B$16305&amp;'[1]NBA-Data-1980-2019'!$A$1:$A$16305,'[1]NBA-Data-1980-2019'!$F$1:$F$16305,"",0)</f>
        <v/>
      </c>
      <c r="BQ336" s="2" t="str" cm="1">
        <f t="array" ref="BQ336">_xlfn.XLOOKUP($A336&amp;BQ$5,'[1]NBA-Data-1980-2019'!$B$1:$B$16305&amp;'[1]NBA-Data-1980-2019'!$A$1:$A$16305,'[1]NBA-Data-1980-2019'!$F$1:$F$16305,"",0)</f>
        <v/>
      </c>
      <c r="BR336" s="2" t="str" cm="1">
        <f t="array" ref="BR336">_xlfn.XLOOKUP($A336&amp;BR$5,'[1]NBA-Data-1980-2019'!$B$1:$B$16305&amp;'[1]NBA-Data-1980-2019'!$A$1:$A$16305,'[1]NBA-Data-1980-2019'!$F$1:$F$16305,"",0)</f>
        <v/>
      </c>
      <c r="BS336" s="2" t="str" cm="1">
        <f t="array" ref="BS336">_xlfn.XLOOKUP($A336&amp;BS$5,'[1]NBA-Data-1980-2019'!$B$1:$B$16305&amp;'[1]NBA-Data-1980-2019'!$A$1:$A$16305,'[1]NBA-Data-1980-2019'!$F$1:$F$16305,"",0)</f>
        <v/>
      </c>
      <c r="BT336" s="2" t="str" cm="1">
        <f t="array" ref="BT336">_xlfn.XLOOKUP($A336&amp;BT$5,'[1]NBA-Data-1980-2019'!$B$1:$B$16305&amp;'[1]NBA-Data-1980-2019'!$A$1:$A$16305,'[1]NBA-Data-1980-2019'!$F$1:$F$16305,"",0)</f>
        <v/>
      </c>
      <c r="BU336" s="2" t="str" cm="1">
        <f t="array" ref="BU336">_xlfn.XLOOKUP($A336&amp;BU$5,'[1]NBA-Data-1980-2019'!$B$1:$B$16305&amp;'[1]NBA-Data-1980-2019'!$A$1:$A$16305,'[1]NBA-Data-1980-2019'!$F$1:$F$16305,"",0)</f>
        <v/>
      </c>
      <c r="BV336" s="2" t="str" cm="1">
        <f t="array" ref="BV336">_xlfn.XLOOKUP($A336&amp;BV$5,'[1]NBA-Data-1980-2019'!$B$1:$B$16305&amp;'[1]NBA-Data-1980-2019'!$A$1:$A$16305,'[1]NBA-Data-1980-2019'!$F$1:$F$16305,"",0)</f>
        <v/>
      </c>
      <c r="BW336" s="2" t="str" cm="1">
        <f t="array" ref="BW336">_xlfn.XLOOKUP($A336&amp;BW$5,'[1]NBA-Data-1980-2019'!$B$1:$B$16305&amp;'[1]NBA-Data-1980-2019'!$A$1:$A$16305,'[1]NBA-Data-1980-2019'!$F$1:$F$16305,"",0)</f>
        <v/>
      </c>
      <c r="BX336" s="2" t="str" cm="1">
        <f t="array" ref="BX336">_xlfn.XLOOKUP($A336&amp;BX$5,'[1]NBA-Data-1980-2019'!$B$1:$B$16305&amp;'[1]NBA-Data-1980-2019'!$A$1:$A$16305,'[1]NBA-Data-1980-2019'!$F$1:$F$16305,"",0)</f>
        <v/>
      </c>
      <c r="BY336" s="2" t="str" cm="1">
        <f t="array" ref="BY336">_xlfn.XLOOKUP($A336&amp;BY$5,'[1]NBA-Data-1980-2019'!$B$1:$B$16305&amp;'[1]NBA-Data-1980-2019'!$A$1:$A$16305,'[1]NBA-Data-1980-2019'!$F$1:$F$16305,"",0)</f>
        <v/>
      </c>
      <c r="BZ336" s="2" t="str" cm="1">
        <f t="array" ref="BZ336">_xlfn.XLOOKUP($A336&amp;BZ$5,'[1]NBA-Data-1980-2019'!$B$1:$B$16305&amp;'[1]NBA-Data-1980-2019'!$A$1:$A$16305,'[1]NBA-Data-1980-2019'!$F$1:$F$16305,"",0)</f>
        <v/>
      </c>
      <c r="CA336" s="2" t="str" cm="1">
        <f t="array" ref="CA336">_xlfn.XLOOKUP($A336&amp;CA$5,'[1]NBA-Data-1980-2019'!$B$1:$B$16305&amp;'[1]NBA-Data-1980-2019'!$A$1:$A$16305,'[1]NBA-Data-1980-2019'!$F$1:$F$16305,"",0)</f>
        <v/>
      </c>
      <c r="CB336" s="2" t="str" cm="1">
        <f t="array" ref="CB336">_xlfn.XLOOKUP($A336&amp;CB$5,'[1]NBA-Data-1980-2019'!$B$1:$B$16305&amp;'[1]NBA-Data-1980-2019'!$A$1:$A$16305,'[1]NBA-Data-1980-2019'!$F$1:$F$16305,"",0)</f>
        <v/>
      </c>
      <c r="CC336" s="2" t="str" cm="1">
        <f t="array" ref="CC336">_xlfn.XLOOKUP($A336&amp;CC$5,'[1]NBA-Data-1980-2019'!$B$1:$B$16305&amp;'[1]NBA-Data-1980-2019'!$A$1:$A$16305,'[1]NBA-Data-1980-2019'!$F$1:$F$16305,"",0)</f>
        <v/>
      </c>
      <c r="CD336" s="2" cm="1">
        <f t="array" ref="CD336">_xlfn.XLOOKUP($A336&amp;CD$5,'[1]NBA-Data-1980-2019'!$B$1:$B$16305&amp;'[1]NBA-Data-1980-2019'!$A$1:$A$16305,'[1]NBA-Data-1980-2019'!$F$1:$F$16305,"",0)</f>
        <v>7.7</v>
      </c>
      <c r="CE336" s="2" cm="1">
        <f t="array" ref="CE336">_xlfn.XLOOKUP($A336&amp;CE$5,'[1]NBA-Data-1980-2019'!$B$1:$B$16305&amp;'[1]NBA-Data-1980-2019'!$A$1:$A$16305,'[1]NBA-Data-1980-2019'!$F$1:$F$16305,"",0)</f>
        <v>17.3</v>
      </c>
      <c r="CF336" s="2" cm="1">
        <f t="array" ref="CF336">_xlfn.XLOOKUP($A336&amp;CF$5,'[1]NBA-Data-1980-2019'!$B$1:$B$16305&amp;'[1]NBA-Data-1980-2019'!$A$1:$A$16305,'[1]NBA-Data-1980-2019'!$F$1:$F$16305,"",0)</f>
        <v>13.5</v>
      </c>
      <c r="CG336" s="2" cm="1">
        <f t="array" ref="CG336">_xlfn.XLOOKUP($A336&amp;CG$5,'[1]NBA-Data-1980-2019'!$B$1:$B$16305&amp;'[1]NBA-Data-1980-2019'!$A$1:$A$16305,'[1]NBA-Data-1980-2019'!$F$1:$F$16305,"",0)</f>
        <v>8.3000000000000007</v>
      </c>
      <c r="CH336" s="2" cm="1">
        <f t="array" ref="CH336">_xlfn.XLOOKUP($A336&amp;CH$5,'[1]NBA-Data-1980-2019'!$B$1:$B$16305&amp;'[1]NBA-Data-1980-2019'!$A$1:$A$16305,'[1]NBA-Data-1980-2019'!$F$1:$F$16305,"",0)</f>
        <v>17.8</v>
      </c>
      <c r="CI336" s="2" cm="1">
        <f t="array" ref="CI336">_xlfn.XLOOKUP($A336&amp;CI$5,'[1]NBA-Data-1980-2019'!$B$1:$B$16305&amp;'[1]NBA-Data-1980-2019'!$A$1:$A$16305,'[1]NBA-Data-1980-2019'!$F$1:$F$16305,"",0)</f>
        <v>15.9</v>
      </c>
      <c r="CJ336" s="2" cm="1">
        <f t="array" ref="CJ336">_xlfn.XLOOKUP($A336&amp;CJ$5,'[1]NBA-Data-1980-2019'!$B$1:$B$16305&amp;'[1]NBA-Data-1980-2019'!$A$1:$A$16305,'[1]NBA-Data-1980-2019'!$F$1:$F$16305,"",0)</f>
        <v>11.3</v>
      </c>
      <c r="CK336" s="2" cm="1">
        <f t="array" ref="CK336">_xlfn.XLOOKUP($A336&amp;CK$5,'[1]NBA-Data-1980-2019'!$B$1:$B$16305&amp;'[1]NBA-Data-1980-2019'!$A$1:$A$16305,'[1]NBA-Data-1980-2019'!$F$1:$F$16305,"",0)</f>
        <v>11.1</v>
      </c>
      <c r="CL336" s="2" cm="1">
        <f t="array" ref="CL336">_xlfn.XLOOKUP($A336&amp;CL$5,'[1]NBA-Data-1980-2019'!$B$1:$B$16305&amp;'[1]NBA-Data-1980-2019'!$A$1:$A$16305,'[1]NBA-Data-1980-2019'!$F$1:$F$16305,"",0)</f>
        <v>8.6</v>
      </c>
      <c r="CM336" s="2" cm="1">
        <f t="array" ref="CM336">_xlfn.XLOOKUP($A336&amp;CM$5,'[1]NBA-Data-1980-2019'!$B$1:$B$16305&amp;'[1]NBA-Data-1980-2019'!$A$1:$A$16305,'[1]NBA-Data-1980-2019'!$F$1:$F$16305,"",0)</f>
        <v>14.4</v>
      </c>
      <c r="CN336" s="2" cm="1">
        <f t="array" ref="CN336">_xlfn.XLOOKUP($A336&amp;CN$5,'[1]NBA-Data-1980-2019'!$B$1:$B$16305&amp;'[1]NBA-Data-1980-2019'!$A$1:$A$16305,'[1]NBA-Data-1980-2019'!$F$1:$F$16305,"",0)</f>
        <v>1.3</v>
      </c>
      <c r="CO336" s="2" t="str" cm="1">
        <f t="array" ref="CO336">_xlfn.XLOOKUP($A336&amp;CO$5,'[1]NBA-Data-1980-2019'!$B$1:$B$16305&amp;'[1]NBA-Data-1980-2019'!$A$1:$A$16305,'[1]NBA-Data-1980-2019'!$F$1:$F$16305,"",0)</f>
        <v/>
      </c>
      <c r="CP336" s="2" t="str" cm="1">
        <f t="array" ref="CP336">_xlfn.XLOOKUP($A336&amp;CP$5,'[1]NBA-Data-1980-2019'!$B$1:$B$16305&amp;'[1]NBA-Data-1980-2019'!$A$1:$A$16305,'[1]NBA-Data-1980-2019'!$F$1:$F$16305,"",0)</f>
        <v/>
      </c>
      <c r="CQ336" s="2" t="str" cm="1">
        <f t="array" ref="CQ336">_xlfn.XLOOKUP($A336&amp;CQ$5,'[1]NBA-Data-1980-2019'!$B$1:$B$16305&amp;'[1]NBA-Data-1980-2019'!$A$1:$A$16305,'[1]NBA-Data-1980-2019'!$F$1:$F$16305,"",0)</f>
        <v/>
      </c>
      <c r="CR336" s="2" t="str" cm="1">
        <f t="array" ref="CR336">_xlfn.XLOOKUP($A336&amp;CR$5,'[1]NBA-Data-1980-2019'!$B$1:$B$16305&amp;'[1]NBA-Data-1980-2019'!$A$1:$A$16305,'[1]NBA-Data-1980-2019'!$F$1:$F$16305,"",0)</f>
        <v/>
      </c>
      <c r="CS336" s="2" t="str" cm="1">
        <f t="array" ref="CS336">_xlfn.XLOOKUP($A336&amp;CS$5,'[1]NBA-Data-1980-2019'!$B$1:$B$16305&amp;'[1]NBA-Data-1980-2019'!$A$1:$A$16305,'[1]NBA-Data-1980-2019'!$F$1:$F$16305,"",0)</f>
        <v/>
      </c>
      <c r="CU336" s="2" t="str">
        <f>_xlfn.XLOOKUP($A336,TEAMS!$G$1:$G$839,TEAMS!$H$1:$H$839,"",0)</f>
        <v>SF</v>
      </c>
      <c r="CV336" s="2" t="str">
        <f>_xlfn.XLOOKUP($CU336,DASHBOARD!$B$22:$B$27,DASHBOARD!$C$22:$C$27,"",0)</f>
        <v>FORWARD</v>
      </c>
      <c r="CY336" s="63">
        <f>SUMIFS('[1]NBA-Data-1980-2019'!$G$1:$G$16305,'[1]NBA-Data-1980-2019'!$B$1:$B$16305,$A336,'[1]NBA-Data-1980-2019'!$A$1:$A$16305,CY$9)</f>
        <v>0</v>
      </c>
      <c r="CZ336" s="63">
        <f>SUMIFS('[1]NBA-Data-1980-2019'!$G$1:$G$16305,'[1]NBA-Data-1980-2019'!$B$1:$B$16305,$A336,'[1]NBA-Data-1980-2019'!$A$1:$A$16305,CZ$9)</f>
        <v>0</v>
      </c>
      <c r="DA336" s="63">
        <f>SUMIFS('[1]NBA-Data-1980-2019'!$G$1:$G$16305,'[1]NBA-Data-1980-2019'!$B$1:$B$16305,$A336,'[1]NBA-Data-1980-2019'!$A$1:$A$16305,DA$9)</f>
        <v>0</v>
      </c>
      <c r="DB336" s="63">
        <f>SUMIFS('[1]NBA-Data-1980-2019'!$G$1:$G$16305,'[1]NBA-Data-1980-2019'!$B$1:$B$16305,$A336,'[1]NBA-Data-1980-2019'!$A$1:$A$16305,DB$9)</f>
        <v>0</v>
      </c>
      <c r="DC336" s="63">
        <f>SUMIFS('[1]NBA-Data-1980-2019'!$G$1:$G$16305,'[1]NBA-Data-1980-2019'!$B$1:$B$16305,$A336,'[1]NBA-Data-1980-2019'!$A$1:$A$16305,DC$9)</f>
        <v>0</v>
      </c>
      <c r="DD336" s="63">
        <f>SUMIFS('[1]NBA-Data-1980-2019'!$G$1:$G$16305,'[1]NBA-Data-1980-2019'!$B$1:$B$16305,$A336,'[1]NBA-Data-1980-2019'!$A$1:$A$16305,DD$9)</f>
        <v>0</v>
      </c>
      <c r="DE336" s="63">
        <f>SUMIFS('[1]NBA-Data-1980-2019'!$G$1:$G$16305,'[1]NBA-Data-1980-2019'!$B$1:$B$16305,$A336,'[1]NBA-Data-1980-2019'!$A$1:$A$16305,DE$9)</f>
        <v>0</v>
      </c>
      <c r="DF336" s="63">
        <f>SUMIFS('[1]NBA-Data-1980-2019'!$G$1:$G$16305,'[1]NBA-Data-1980-2019'!$B$1:$B$16305,$A336,'[1]NBA-Data-1980-2019'!$A$1:$A$16305,DF$9)</f>
        <v>0</v>
      </c>
      <c r="DG336" s="63">
        <f>SUMIFS('[1]NBA-Data-1980-2019'!$G$1:$G$16305,'[1]NBA-Data-1980-2019'!$B$1:$B$16305,$A336,'[1]NBA-Data-1980-2019'!$A$1:$A$16305,DG$9)</f>
        <v>0</v>
      </c>
      <c r="DH336" s="63">
        <f>SUMIFS('[1]NBA-Data-1980-2019'!$G$1:$G$16305,'[1]NBA-Data-1980-2019'!$B$1:$B$16305,$A336,'[1]NBA-Data-1980-2019'!$A$1:$A$16305,DH$9)</f>
        <v>0</v>
      </c>
      <c r="DI336" s="63">
        <f>SUMIFS('[1]NBA-Data-1980-2019'!$G$1:$G$16305,'[1]NBA-Data-1980-2019'!$B$1:$B$16305,$A336,'[1]NBA-Data-1980-2019'!$A$1:$A$16305,DI$9)</f>
        <v>0</v>
      </c>
      <c r="DJ336" s="63">
        <f>SUMIFS('[1]NBA-Data-1980-2019'!$G$1:$G$16305,'[1]NBA-Data-1980-2019'!$B$1:$B$16305,$A336,'[1]NBA-Data-1980-2019'!$A$1:$A$16305,DJ$9)</f>
        <v>0</v>
      </c>
      <c r="DK336" s="63">
        <f>SUMIFS('[1]NBA-Data-1980-2019'!$G$1:$G$16305,'[1]NBA-Data-1980-2019'!$B$1:$B$16305,$A336,'[1]NBA-Data-1980-2019'!$A$1:$A$16305,DK$9)</f>
        <v>0</v>
      </c>
      <c r="DL336" s="63">
        <f>SUMIFS('[1]NBA-Data-1980-2019'!$G$1:$G$16305,'[1]NBA-Data-1980-2019'!$B$1:$B$16305,$A336,'[1]NBA-Data-1980-2019'!$A$1:$A$16305,DL$9)</f>
        <v>0</v>
      </c>
      <c r="DM336" s="63">
        <f>SUMIFS('[1]NBA-Data-1980-2019'!$G$1:$G$16305,'[1]NBA-Data-1980-2019'!$B$1:$B$16305,$A336,'[1]NBA-Data-1980-2019'!$A$1:$A$16305,DM$9)</f>
        <v>0</v>
      </c>
      <c r="DN336" s="63">
        <f>SUMIFS('[1]NBA-Data-1980-2019'!$G$1:$G$16305,'[1]NBA-Data-1980-2019'!$B$1:$B$16305,$A336,'[1]NBA-Data-1980-2019'!$A$1:$A$16305,DN$9)</f>
        <v>0</v>
      </c>
      <c r="DO336" s="63">
        <f>SUMIFS('[1]NBA-Data-1980-2019'!$G$1:$G$16305,'[1]NBA-Data-1980-2019'!$B$1:$B$16305,$A336,'[1]NBA-Data-1980-2019'!$A$1:$A$16305,DO$9)</f>
        <v>600000</v>
      </c>
      <c r="DP336" s="63">
        <f>SUMIFS('[1]NBA-Data-1980-2019'!$G$1:$G$16305,'[1]NBA-Data-1980-2019'!$B$1:$B$16305,$A336,'[1]NBA-Data-1980-2019'!$A$1:$A$16305,DP$9)</f>
        <v>0</v>
      </c>
      <c r="DQ336" s="63">
        <f>SUMIFS('[1]NBA-Data-1980-2019'!$G$1:$G$16305,'[1]NBA-Data-1980-2019'!$B$1:$B$16305,$A336,'[1]NBA-Data-1980-2019'!$A$1:$A$16305,DQ$9)</f>
        <v>797581</v>
      </c>
      <c r="DR336" s="63">
        <f>SUMIFS('[1]NBA-Data-1980-2019'!$G$1:$G$16305,'[1]NBA-Data-1980-2019'!$B$1:$B$16305,$A336,'[1]NBA-Data-1980-2019'!$A$1:$A$16305,DR$9)</f>
        <v>855189</v>
      </c>
      <c r="DS336" s="63">
        <f>SUMIFS('[1]NBA-Data-1980-2019'!$G$1:$G$16305,'[1]NBA-Data-1980-2019'!$B$1:$B$16305,$A336,'[1]NBA-Data-1980-2019'!$A$1:$A$16305,DS$9)</f>
        <v>384766</v>
      </c>
      <c r="DT336" s="63">
        <f>SUMIFS('[1]NBA-Data-1980-2019'!$G$1:$G$16305,'[1]NBA-Data-1980-2019'!$B$1:$B$16305,$A336,'[1]NBA-Data-1980-2019'!$A$1:$A$16305,DT$9)</f>
        <v>992680</v>
      </c>
      <c r="DU336" s="63">
        <f>SUMIFS('[1]NBA-Data-1980-2019'!$G$1:$G$16305,'[1]NBA-Data-1980-2019'!$B$1:$B$16305,$A336,'[1]NBA-Data-1980-2019'!$A$1:$A$16305,DU$9)</f>
        <v>4054055</v>
      </c>
      <c r="DV336" s="63">
        <f>SUMIFS('[1]NBA-Data-1980-2019'!$G$1:$G$16305,'[1]NBA-Data-1980-2019'!$B$1:$B$16305,$A336,'[1]NBA-Data-1980-2019'!$A$1:$A$16305,DV$9)</f>
        <v>3750000</v>
      </c>
      <c r="DW336" s="63">
        <f>SUMIFS('[1]NBA-Data-1980-2019'!$G$1:$G$16305,'[1]NBA-Data-1980-2019'!$B$1:$B$16305,$A336,'[1]NBA-Data-1980-2019'!$A$1:$A$16305,DW$9)</f>
        <v>3445946</v>
      </c>
      <c r="DX336" s="63">
        <f>SUMIFS('[1]NBA-Data-1980-2019'!$G$1:$G$16305,'[1]NBA-Data-1980-2019'!$B$1:$B$16305,$A336,'[1]NBA-Data-1980-2019'!$A$1:$A$16305,DX$9)</f>
        <v>3750000</v>
      </c>
      <c r="DY336" s="63">
        <f>SUMIFS('[1]NBA-Data-1980-2019'!$G$1:$G$16305,'[1]NBA-Data-1980-2019'!$B$1:$B$16305,$A336,'[1]NBA-Data-1980-2019'!$A$1:$A$16305,DY$9)</f>
        <v>1551659</v>
      </c>
      <c r="DZ336" s="63">
        <f>SUMIFS('[1]NBA-Data-1980-2019'!$G$1:$G$16305,'[1]NBA-Data-1980-2019'!$B$1:$B$16305,$A336,'[1]NBA-Data-1980-2019'!$A$1:$A$16305,DZ$9)</f>
        <v>0</v>
      </c>
      <c r="EA336" s="63">
        <f>SUMIFS('[1]NBA-Data-1980-2019'!$G$1:$G$16305,'[1]NBA-Data-1980-2019'!$B$1:$B$16305,$A336,'[1]NBA-Data-1980-2019'!$A$1:$A$16305,EA$9)</f>
        <v>0</v>
      </c>
      <c r="EB336" s="63">
        <f>SUMIFS('[1]NBA-Data-1980-2019'!$G$1:$G$16305,'[1]NBA-Data-1980-2019'!$B$1:$B$16305,$A336,'[1]NBA-Data-1980-2019'!$A$1:$A$16305,EB$9)</f>
        <v>0</v>
      </c>
      <c r="EC336" s="63">
        <f>SUMIFS('[1]NBA-Data-1980-2019'!$G$1:$G$16305,'[1]NBA-Data-1980-2019'!$B$1:$B$16305,$A336,'[1]NBA-Data-1980-2019'!$A$1:$A$16305,EC$9)</f>
        <v>0</v>
      </c>
      <c r="ED336" s="63">
        <f>SUMIFS('[1]NBA-Data-1980-2019'!$G$1:$G$16305,'[1]NBA-Data-1980-2019'!$B$1:$B$16305,$A336,'[1]NBA-Data-1980-2019'!$A$1:$A$16305,ED$9)</f>
        <v>0</v>
      </c>
      <c r="EH336" s="2" t="s">
        <v>1482</v>
      </c>
    </row>
    <row r="337" spans="1:165" x14ac:dyDescent="0.2">
      <c r="A337" s="2" t="s">
        <v>1004</v>
      </c>
      <c r="B337" s="2" t="str" cm="1">
        <f t="array" ref="B337">_xlfn.XLOOKUP($A337&amp;B$5,'[1]NBA-Data-1980-2019'!$B$1:$B$16305&amp;'[1]NBA-Data-1980-2019'!$A$1:$A$16305,'[1]NBA-Data-1980-2019'!$D$1:$D$16305,"",0)</f>
        <v/>
      </c>
      <c r="C337" s="2" t="str" cm="1">
        <f t="array" ref="C337">_xlfn.XLOOKUP($A337&amp;C$5,'[1]NBA-Data-1980-2019'!$B$1:$B$16305&amp;'[1]NBA-Data-1980-2019'!$A$1:$A$16305,'[1]NBA-Data-1980-2019'!$D$1:$D$16305,"",0)</f>
        <v>MIA</v>
      </c>
      <c r="D337" s="2" t="str" cm="1">
        <f t="array" ref="D337">_xlfn.XLOOKUP($A337&amp;D$5,'[1]NBA-Data-1980-2019'!$B$1:$B$16305&amp;'[1]NBA-Data-1980-2019'!$A$1:$A$16305,'[1]NBA-Data-1980-2019'!$D$1:$D$16305,"",0)</f>
        <v>MIA</v>
      </c>
      <c r="E337" s="2" t="str" cm="1">
        <f t="array" ref="E337">_xlfn.XLOOKUP($A337&amp;E$5,'[1]NBA-Data-1980-2019'!$B$1:$B$16305&amp;'[1]NBA-Data-1980-2019'!$A$1:$A$16305,'[1]NBA-Data-1980-2019'!$D$1:$D$16305,"",0)</f>
        <v>MIA</v>
      </c>
      <c r="F337" s="2" t="str" cm="1">
        <f t="array" ref="F337">_xlfn.XLOOKUP($A337&amp;F$5,'[1]NBA-Data-1980-2019'!$B$1:$B$16305&amp;'[1]NBA-Data-1980-2019'!$A$1:$A$16305,'[1]NBA-Data-1980-2019'!$D$1:$D$16305,"",0)</f>
        <v>TOT</v>
      </c>
      <c r="G337" s="2" t="str" cm="1">
        <f t="array" ref="G337">_xlfn.XLOOKUP($A337&amp;G$5,'[1]NBA-Data-1980-2019'!$B$1:$B$16305&amp;'[1]NBA-Data-1980-2019'!$A$1:$A$16305,'[1]NBA-Data-1980-2019'!$D$1:$D$16305,"",0)</f>
        <v>ATL</v>
      </c>
      <c r="H337" s="2" t="str" cm="1">
        <f t="array" ref="H337">_xlfn.XLOOKUP($A337&amp;H$5,'[1]NBA-Data-1980-2019'!$B$1:$B$16305&amp;'[1]NBA-Data-1980-2019'!$A$1:$A$16305,'[1]NBA-Data-1980-2019'!$D$1:$D$16305,"",0)</f>
        <v>ATL</v>
      </c>
      <c r="I337" s="2" t="str" cm="1">
        <f t="array" ref="I337">_xlfn.XLOOKUP($A337&amp;I$5,'[1]NBA-Data-1980-2019'!$B$1:$B$16305&amp;'[1]NBA-Data-1980-2019'!$A$1:$A$16305,'[1]NBA-Data-1980-2019'!$D$1:$D$16305,"",0)</f>
        <v>ATL</v>
      </c>
      <c r="J337" s="2" t="str" cm="1">
        <f t="array" ref="J337">_xlfn.XLOOKUP($A337&amp;J$5,'[1]NBA-Data-1980-2019'!$B$1:$B$16305&amp;'[1]NBA-Data-1980-2019'!$A$1:$A$16305,'[1]NBA-Data-1980-2019'!$D$1:$D$16305,"",0)</f>
        <v>ATL</v>
      </c>
      <c r="K337" s="2" t="str" cm="1">
        <f t="array" ref="K337">_xlfn.XLOOKUP($A337&amp;K$5,'[1]NBA-Data-1980-2019'!$B$1:$B$16305&amp;'[1]NBA-Data-1980-2019'!$A$1:$A$16305,'[1]NBA-Data-1980-2019'!$D$1:$D$16305,"",0)</f>
        <v>POR</v>
      </c>
      <c r="L337" s="2" t="str" cm="1">
        <f t="array" ref="L337">_xlfn.XLOOKUP($A337&amp;L$5,'[1]NBA-Data-1980-2019'!$B$1:$B$16305&amp;'[1]NBA-Data-1980-2019'!$A$1:$A$16305,'[1]NBA-Data-1980-2019'!$D$1:$D$16305,"",0)</f>
        <v>POR</v>
      </c>
      <c r="M337" s="2" t="str" cm="1">
        <f t="array" ref="M337">_xlfn.XLOOKUP($A337&amp;M$5,'[1]NBA-Data-1980-2019'!$B$1:$B$16305&amp;'[1]NBA-Data-1980-2019'!$A$1:$A$16305,'[1]NBA-Data-1980-2019'!$D$1:$D$16305,"",0)</f>
        <v>SAS</v>
      </c>
      <c r="N337" s="2" t="str" cm="1">
        <f t="array" ref="N337">_xlfn.XLOOKUP($A337&amp;N$5,'[1]NBA-Data-1980-2019'!$B$1:$B$16305&amp;'[1]NBA-Data-1980-2019'!$A$1:$A$16305,'[1]NBA-Data-1980-2019'!$D$1:$D$16305,"",0)</f>
        <v>SAS</v>
      </c>
      <c r="O337" s="2" t="str" cm="1">
        <f t="array" ref="O337">_xlfn.XLOOKUP($A337&amp;O$5,'[1]NBA-Data-1980-2019'!$B$1:$B$16305&amp;'[1]NBA-Data-1980-2019'!$A$1:$A$16305,'[1]NBA-Data-1980-2019'!$D$1:$D$16305,"",0)</f>
        <v>NOH</v>
      </c>
      <c r="P337" s="2" t="str" cm="1">
        <f t="array" ref="P337">_xlfn.XLOOKUP($A337&amp;P$5,'[1]NBA-Data-1980-2019'!$B$1:$B$16305&amp;'[1]NBA-Data-1980-2019'!$A$1:$A$16305,'[1]NBA-Data-1980-2019'!$D$1:$D$16305,"",0)</f>
        <v>TOT</v>
      </c>
      <c r="Q337" s="2" t="str" cm="1">
        <f t="array" ref="Q337">_xlfn.XLOOKUP($A337&amp;Q$5,'[1]NBA-Data-1980-2019'!$B$1:$B$16305&amp;'[1]NBA-Data-1980-2019'!$A$1:$A$16305,'[1]NBA-Data-1980-2019'!$D$1:$D$16305,"",0)</f>
        <v/>
      </c>
      <c r="R337" s="2" t="str" cm="1">
        <f t="array" ref="R337">_xlfn.XLOOKUP($A337&amp;R$5,'[1]NBA-Data-1980-2019'!$B$1:$B$16305&amp;'[1]NBA-Data-1980-2019'!$A$1:$A$16305,'[1]NBA-Data-1980-2019'!$D$1:$D$16305,"",0)</f>
        <v/>
      </c>
      <c r="S337" s="2" t="str" cm="1">
        <f t="array" ref="S337">_xlfn.XLOOKUP($A337&amp;S$5,'[1]NBA-Data-1980-2019'!$B$1:$B$16305&amp;'[1]NBA-Data-1980-2019'!$A$1:$A$16305,'[1]NBA-Data-1980-2019'!$D$1:$D$16305,"",0)</f>
        <v/>
      </c>
      <c r="T337" s="2" t="str" cm="1">
        <f t="array" ref="T337">_xlfn.XLOOKUP($A337&amp;T$5,'[1]NBA-Data-1980-2019'!$B$1:$B$16305&amp;'[1]NBA-Data-1980-2019'!$A$1:$A$16305,'[1]NBA-Data-1980-2019'!$D$1:$D$16305,"",0)</f>
        <v/>
      </c>
      <c r="U337" s="2" t="str" cm="1">
        <f t="array" ref="U337">_xlfn.XLOOKUP($A337&amp;U$5,'[1]NBA-Data-1980-2019'!$B$1:$B$16305&amp;'[1]NBA-Data-1980-2019'!$A$1:$A$16305,'[1]NBA-Data-1980-2019'!$D$1:$D$16305,"",0)</f>
        <v/>
      </c>
      <c r="V337" s="2" t="str" cm="1">
        <f t="array" ref="V337">_xlfn.XLOOKUP($A337&amp;V$5,'[1]NBA-Data-1980-2019'!$B$1:$B$16305&amp;'[1]NBA-Data-1980-2019'!$A$1:$A$16305,'[1]NBA-Data-1980-2019'!$D$1:$D$16305,"",0)</f>
        <v/>
      </c>
      <c r="W337" s="2" t="str" cm="1">
        <f t="array" ref="W337">_xlfn.XLOOKUP($A337&amp;W$5,'[1]NBA-Data-1980-2019'!$B$1:$B$16305&amp;'[1]NBA-Data-1980-2019'!$A$1:$A$16305,'[1]NBA-Data-1980-2019'!$D$1:$D$16305,"",0)</f>
        <v/>
      </c>
      <c r="X337" s="2" t="str" cm="1">
        <f t="array" ref="X337">_xlfn.XLOOKUP($A337&amp;X$5,'[1]NBA-Data-1980-2019'!$B$1:$B$16305&amp;'[1]NBA-Data-1980-2019'!$A$1:$A$16305,'[1]NBA-Data-1980-2019'!$D$1:$D$16305,"",0)</f>
        <v/>
      </c>
      <c r="Y337" s="2" t="str" cm="1">
        <f t="array" ref="Y337">_xlfn.XLOOKUP($A337&amp;Y$5,'[1]NBA-Data-1980-2019'!$B$1:$B$16305&amp;'[1]NBA-Data-1980-2019'!$A$1:$A$16305,'[1]NBA-Data-1980-2019'!$D$1:$D$16305,"",0)</f>
        <v/>
      </c>
      <c r="Z337" s="2" t="str" cm="1">
        <f t="array" ref="Z337">_xlfn.XLOOKUP($A337&amp;Z$5,'[1]NBA-Data-1980-2019'!$B$1:$B$16305&amp;'[1]NBA-Data-1980-2019'!$A$1:$A$16305,'[1]NBA-Data-1980-2019'!$D$1:$D$16305,"",0)</f>
        <v/>
      </c>
      <c r="AA337" s="2" t="str" cm="1">
        <f t="array" ref="AA337">_xlfn.XLOOKUP($A337&amp;AA$5,'[1]NBA-Data-1980-2019'!$B$1:$B$16305&amp;'[1]NBA-Data-1980-2019'!$A$1:$A$16305,'[1]NBA-Data-1980-2019'!$D$1:$D$16305,"",0)</f>
        <v/>
      </c>
      <c r="AB337" s="2" t="str" cm="1">
        <f t="array" ref="AB337">_xlfn.XLOOKUP($A337&amp;AB$5,'[1]NBA-Data-1980-2019'!$B$1:$B$16305&amp;'[1]NBA-Data-1980-2019'!$A$1:$A$16305,'[1]NBA-Data-1980-2019'!$D$1:$D$16305,"",0)</f>
        <v/>
      </c>
      <c r="AC337" s="2" t="str" cm="1">
        <f t="array" ref="AC337">_xlfn.XLOOKUP($A337&amp;AC$5,'[1]NBA-Data-1980-2019'!$B$1:$B$16305&amp;'[1]NBA-Data-1980-2019'!$A$1:$A$16305,'[1]NBA-Data-1980-2019'!$D$1:$D$16305,"",0)</f>
        <v/>
      </c>
      <c r="AD337" s="2" t="str" cm="1">
        <f t="array" ref="AD337">_xlfn.XLOOKUP($A337&amp;AD$5,'[1]NBA-Data-1980-2019'!$B$1:$B$16305&amp;'[1]NBA-Data-1980-2019'!$A$1:$A$16305,'[1]NBA-Data-1980-2019'!$D$1:$D$16305,"",0)</f>
        <v/>
      </c>
      <c r="AE337" s="2" t="str" cm="1">
        <f t="array" ref="AE337">_xlfn.XLOOKUP($A337&amp;AE$5,'[1]NBA-Data-1980-2019'!$B$1:$B$16305&amp;'[1]NBA-Data-1980-2019'!$A$1:$A$16305,'[1]NBA-Data-1980-2019'!$D$1:$D$16305,"",0)</f>
        <v/>
      </c>
      <c r="AF337" s="2" t="str" cm="1">
        <f t="array" ref="AF337">_xlfn.XLOOKUP($A337&amp;AF$5,'[1]NBA-Data-1980-2019'!$B$1:$B$16305&amp;'[1]NBA-Data-1980-2019'!$A$1:$A$16305,'[1]NBA-Data-1980-2019'!$D$1:$D$16305,"",0)</f>
        <v/>
      </c>
      <c r="AG337" s="2" t="str" cm="1">
        <f t="array" ref="AG337">_xlfn.XLOOKUP($A337&amp;AG$5,'[1]NBA-Data-1980-2019'!$B$1:$B$16305&amp;'[1]NBA-Data-1980-2019'!$A$1:$A$16305,'[1]NBA-Data-1980-2019'!$D$1:$D$16305,"",0)</f>
        <v/>
      </c>
      <c r="AH337" s="2" t="str" cm="1">
        <f t="array" ref="AH337">_xlfn.XLOOKUP($A337&amp;AH$5,'[1]NBA-Data-1980-2019'!$B$1:$B$16305&amp;'[1]NBA-Data-1980-2019'!$A$1:$A$16305,'[1]NBA-Data-1980-2019'!$H$1:$H$16305,"",0)</f>
        <v/>
      </c>
      <c r="AI337" s="2" cm="1">
        <f t="array" ref="AI337">_xlfn.XLOOKUP($A337&amp;AI$5,'[1]NBA-Data-1980-2019'!$B$1:$B$16305&amp;'[1]NBA-Data-1980-2019'!$A$1:$A$16305,'[1]NBA-Data-1980-2019'!$H$1:$H$16305,"",0)</f>
        <v>1805.6000000000001</v>
      </c>
      <c r="AJ337" s="2" cm="1">
        <f t="array" ref="AJ337">_xlfn.XLOOKUP($A337&amp;AJ$5,'[1]NBA-Data-1980-2019'!$B$1:$B$16305&amp;'[1]NBA-Data-1980-2019'!$A$1:$A$16305,'[1]NBA-Data-1980-2019'!$H$1:$H$16305,"",0)</f>
        <v>1608</v>
      </c>
      <c r="AK337" s="2" cm="1">
        <f t="array" ref="AK337">_xlfn.XLOOKUP($A337&amp;AK$5,'[1]NBA-Data-1980-2019'!$B$1:$B$16305&amp;'[1]NBA-Data-1980-2019'!$A$1:$A$16305,'[1]NBA-Data-1980-2019'!$H$1:$H$16305,"",0)</f>
        <v>2776.8</v>
      </c>
      <c r="AL337" s="2" cm="1">
        <f t="array" ref="AL337">_xlfn.XLOOKUP($A337&amp;AL$5,'[1]NBA-Data-1980-2019'!$B$1:$B$16305&amp;'[1]NBA-Data-1980-2019'!$A$1:$A$16305,'[1]NBA-Data-1980-2019'!$H$1:$H$16305,"",0)</f>
        <v>2664</v>
      </c>
      <c r="AM337" s="2" cm="1">
        <f t="array" ref="AM337">_xlfn.XLOOKUP($A337&amp;AM$5,'[1]NBA-Data-1980-2019'!$B$1:$B$16305&amp;'[1]NBA-Data-1980-2019'!$A$1:$A$16305,'[1]NBA-Data-1980-2019'!$H$1:$H$16305,"",0)</f>
        <v>2856</v>
      </c>
      <c r="AN337" s="2" cm="1">
        <f t="array" ref="AN337">_xlfn.XLOOKUP($A337&amp;AN$5,'[1]NBA-Data-1980-2019'!$B$1:$B$16305&amp;'[1]NBA-Data-1980-2019'!$A$1:$A$16305,'[1]NBA-Data-1980-2019'!$H$1:$H$16305,"",0)</f>
        <v>2815.2000000000003</v>
      </c>
      <c r="AO337" s="2" cm="1">
        <f t="array" ref="AO337">_xlfn.XLOOKUP($A337&amp;AO$5,'[1]NBA-Data-1980-2019'!$B$1:$B$16305&amp;'[1]NBA-Data-1980-2019'!$A$1:$A$16305,'[1]NBA-Data-1980-2019'!$H$1:$H$16305,"",0)</f>
        <v>2854.3</v>
      </c>
      <c r="AP337" s="2" cm="1">
        <f t="array" ref="AP337">_xlfn.XLOOKUP($A337&amp;AP$5,'[1]NBA-Data-1980-2019'!$B$1:$B$16305&amp;'[1]NBA-Data-1980-2019'!$A$1:$A$16305,'[1]NBA-Data-1980-2019'!$H$1:$H$16305,"",0)</f>
        <v>1314</v>
      </c>
      <c r="AQ337" s="2" cm="1">
        <f t="array" ref="AQ337">_xlfn.XLOOKUP($A337&amp;AQ$5,'[1]NBA-Data-1980-2019'!$B$1:$B$16305&amp;'[1]NBA-Data-1980-2019'!$A$1:$A$16305,'[1]NBA-Data-1980-2019'!$H$1:$H$16305,"",0)</f>
        <v>2689.6</v>
      </c>
      <c r="AR337" s="2" cm="1">
        <f t="array" ref="AR337">_xlfn.XLOOKUP($A337&amp;AR$5,'[1]NBA-Data-1980-2019'!$B$1:$B$16305&amp;'[1]NBA-Data-1980-2019'!$A$1:$A$16305,'[1]NBA-Data-1980-2019'!$H$1:$H$16305,"",0)</f>
        <v>2543.4</v>
      </c>
      <c r="AS337" s="2" cm="1">
        <f t="array" ref="AS337">_xlfn.XLOOKUP($A337&amp;AS$5,'[1]NBA-Data-1980-2019'!$B$1:$B$16305&amp;'[1]NBA-Data-1980-2019'!$A$1:$A$16305,'[1]NBA-Data-1980-2019'!$H$1:$H$16305,"",0)</f>
        <v>2209.9</v>
      </c>
      <c r="AT337" s="2" cm="1">
        <f t="array" ref="AT337">_xlfn.XLOOKUP($A337&amp;AT$5,'[1]NBA-Data-1980-2019'!$B$1:$B$16305&amp;'[1]NBA-Data-1980-2019'!$A$1:$A$16305,'[1]NBA-Data-1980-2019'!$H$1:$H$16305,"",0)</f>
        <v>1033.5</v>
      </c>
      <c r="AU337" s="2" cm="1">
        <f t="array" ref="AU337">_xlfn.XLOOKUP($A337&amp;AU$5,'[1]NBA-Data-1980-2019'!$B$1:$B$16305&amp;'[1]NBA-Data-1980-2019'!$A$1:$A$16305,'[1]NBA-Data-1980-2019'!$H$1:$H$16305,"",0)</f>
        <v>930.1</v>
      </c>
      <c r="AV337" s="2" cm="1">
        <f t="array" ref="AV337">_xlfn.XLOOKUP($A337&amp;AV$5,'[1]NBA-Data-1980-2019'!$B$1:$B$16305&amp;'[1]NBA-Data-1980-2019'!$A$1:$A$16305,'[1]NBA-Data-1980-2019'!$H$1:$H$16305,"",0)</f>
        <v>750</v>
      </c>
      <c r="AW337" s="2" t="str" cm="1">
        <f t="array" ref="AW337">_xlfn.XLOOKUP($A337&amp;AW$5,'[1]NBA-Data-1980-2019'!$B$1:$B$16305&amp;'[1]NBA-Data-1980-2019'!$A$1:$A$16305,'[1]NBA-Data-1980-2019'!$H$1:$H$16305,"",0)</f>
        <v/>
      </c>
      <c r="AX337" s="2" t="str" cm="1">
        <f t="array" ref="AX337">_xlfn.XLOOKUP($A337&amp;AX$5,'[1]NBA-Data-1980-2019'!$B$1:$B$16305&amp;'[1]NBA-Data-1980-2019'!$A$1:$A$16305,'[1]NBA-Data-1980-2019'!$H$1:$H$16305,"",0)</f>
        <v/>
      </c>
      <c r="AY337" s="2" t="str" cm="1">
        <f t="array" ref="AY337">_xlfn.XLOOKUP($A337&amp;AY$5,'[1]NBA-Data-1980-2019'!$B$1:$B$16305&amp;'[1]NBA-Data-1980-2019'!$A$1:$A$16305,'[1]NBA-Data-1980-2019'!$H$1:$H$16305,"",0)</f>
        <v/>
      </c>
      <c r="AZ337" s="2" t="str" cm="1">
        <f t="array" ref="AZ337">_xlfn.XLOOKUP($A337&amp;AZ$5,'[1]NBA-Data-1980-2019'!$B$1:$B$16305&amp;'[1]NBA-Data-1980-2019'!$A$1:$A$16305,'[1]NBA-Data-1980-2019'!$H$1:$H$16305,"",0)</f>
        <v/>
      </c>
      <c r="BA337" s="2" t="str" cm="1">
        <f t="array" ref="BA337">_xlfn.XLOOKUP($A337&amp;BA$5,'[1]NBA-Data-1980-2019'!$B$1:$B$16305&amp;'[1]NBA-Data-1980-2019'!$A$1:$A$16305,'[1]NBA-Data-1980-2019'!$H$1:$H$16305,"",0)</f>
        <v/>
      </c>
      <c r="BB337" s="2" t="str" cm="1">
        <f t="array" ref="BB337">_xlfn.XLOOKUP($A337&amp;BB$5,'[1]NBA-Data-1980-2019'!$B$1:$B$16305&amp;'[1]NBA-Data-1980-2019'!$A$1:$A$16305,'[1]NBA-Data-1980-2019'!$H$1:$H$16305,"",0)</f>
        <v/>
      </c>
      <c r="BC337" s="2" t="str" cm="1">
        <f t="array" ref="BC337">_xlfn.XLOOKUP($A337&amp;BC$5,'[1]NBA-Data-1980-2019'!$B$1:$B$16305&amp;'[1]NBA-Data-1980-2019'!$A$1:$A$16305,'[1]NBA-Data-1980-2019'!$H$1:$H$16305,"",0)</f>
        <v/>
      </c>
      <c r="BD337" s="2" t="str" cm="1">
        <f t="array" ref="BD337">_xlfn.XLOOKUP($A337&amp;BD$5,'[1]NBA-Data-1980-2019'!$B$1:$B$16305&amp;'[1]NBA-Data-1980-2019'!$A$1:$A$16305,'[1]NBA-Data-1980-2019'!$H$1:$H$16305,"",0)</f>
        <v/>
      </c>
      <c r="BE337" s="2" t="str" cm="1">
        <f t="array" ref="BE337">_xlfn.XLOOKUP($A337&amp;BE$5,'[1]NBA-Data-1980-2019'!$B$1:$B$16305&amp;'[1]NBA-Data-1980-2019'!$A$1:$A$16305,'[1]NBA-Data-1980-2019'!$H$1:$H$16305,"",0)</f>
        <v/>
      </c>
      <c r="BF337" s="2" t="str" cm="1">
        <f t="array" ref="BF337">_xlfn.XLOOKUP($A337&amp;BF$5,'[1]NBA-Data-1980-2019'!$B$1:$B$16305&amp;'[1]NBA-Data-1980-2019'!$A$1:$A$16305,'[1]NBA-Data-1980-2019'!$H$1:$H$16305,"",0)</f>
        <v/>
      </c>
      <c r="BG337" s="2" t="str" cm="1">
        <f t="array" ref="BG337">_xlfn.XLOOKUP($A337&amp;BG$5,'[1]NBA-Data-1980-2019'!$B$1:$B$16305&amp;'[1]NBA-Data-1980-2019'!$A$1:$A$16305,'[1]NBA-Data-1980-2019'!$H$1:$H$16305,"",0)</f>
        <v/>
      </c>
      <c r="BH337" s="2" t="str" cm="1">
        <f t="array" ref="BH337">_xlfn.XLOOKUP($A337&amp;BH$5,'[1]NBA-Data-1980-2019'!$B$1:$B$16305&amp;'[1]NBA-Data-1980-2019'!$A$1:$A$16305,'[1]NBA-Data-1980-2019'!$H$1:$H$16305,"",0)</f>
        <v/>
      </c>
      <c r="BI337" s="2" t="str" cm="1">
        <f t="array" ref="BI337">_xlfn.XLOOKUP($A337&amp;BI$5,'[1]NBA-Data-1980-2019'!$B$1:$B$16305&amp;'[1]NBA-Data-1980-2019'!$A$1:$A$16305,'[1]NBA-Data-1980-2019'!$H$1:$H$16305,"",0)</f>
        <v/>
      </c>
      <c r="BJ337" s="2" t="str" cm="1">
        <f t="array" ref="BJ337">_xlfn.XLOOKUP($A337&amp;BJ$5,'[1]NBA-Data-1980-2019'!$B$1:$B$16305&amp;'[1]NBA-Data-1980-2019'!$A$1:$A$16305,'[1]NBA-Data-1980-2019'!$H$1:$H$16305,"",0)</f>
        <v/>
      </c>
      <c r="BK337" s="2" t="str" cm="1">
        <f t="array" ref="BK337">_xlfn.XLOOKUP($A337&amp;BK$5,'[1]NBA-Data-1980-2019'!$B$1:$B$16305&amp;'[1]NBA-Data-1980-2019'!$A$1:$A$16305,'[1]NBA-Data-1980-2019'!$H$1:$H$16305,"",0)</f>
        <v/>
      </c>
      <c r="BL337" s="2" t="str" cm="1">
        <f t="array" ref="BL337">_xlfn.XLOOKUP($A337&amp;BL$5,'[1]NBA-Data-1980-2019'!$B$1:$B$16305&amp;'[1]NBA-Data-1980-2019'!$A$1:$A$16305,'[1]NBA-Data-1980-2019'!$H$1:$H$16305,"",0)</f>
        <v/>
      </c>
      <c r="BM337" s="2" t="str" cm="1">
        <f t="array" ref="BM337">_xlfn.XLOOKUP($A337&amp;BM$5,'[1]NBA-Data-1980-2019'!$B$1:$B$16305&amp;'[1]NBA-Data-1980-2019'!$A$1:$A$16305,'[1]NBA-Data-1980-2019'!$H$1:$H$16305,"",0)</f>
        <v/>
      </c>
      <c r="BN337" s="2" t="str" cm="1">
        <f t="array" ref="BN337">_xlfn.XLOOKUP($A337&amp;BN$5,'[1]NBA-Data-1980-2019'!$B$1:$B$16305&amp;'[1]NBA-Data-1980-2019'!$A$1:$A$16305,'[1]NBA-Data-1980-2019'!$F$1:$F$16305,"",0)</f>
        <v/>
      </c>
      <c r="BO337" s="2" cm="1">
        <f t="array" ref="BO337">_xlfn.XLOOKUP($A337&amp;BO$5,'[1]NBA-Data-1980-2019'!$B$1:$B$16305&amp;'[1]NBA-Data-1980-2019'!$A$1:$A$16305,'[1]NBA-Data-1980-2019'!$F$1:$F$16305,"",0)</f>
        <v>12.5</v>
      </c>
      <c r="BP337" s="2" cm="1">
        <f t="array" ref="BP337">_xlfn.XLOOKUP($A337&amp;BP$5,'[1]NBA-Data-1980-2019'!$B$1:$B$16305&amp;'[1]NBA-Data-1980-2019'!$A$1:$A$16305,'[1]NBA-Data-1980-2019'!$F$1:$F$16305,"",0)</f>
        <v>16.100000000000001</v>
      </c>
      <c r="BQ337" s="2" cm="1">
        <f t="array" ref="BQ337">_xlfn.XLOOKUP($A337&amp;BQ$5,'[1]NBA-Data-1980-2019'!$B$1:$B$16305&amp;'[1]NBA-Data-1980-2019'!$A$1:$A$16305,'[1]NBA-Data-1980-2019'!$F$1:$F$16305,"",0)</f>
        <v>17.2</v>
      </c>
      <c r="BR337" s="2" cm="1">
        <f t="array" ref="BR337">_xlfn.XLOOKUP($A337&amp;BR$5,'[1]NBA-Data-1980-2019'!$B$1:$B$16305&amp;'[1]NBA-Data-1980-2019'!$A$1:$A$16305,'[1]NBA-Data-1980-2019'!$F$1:$F$16305,"",0)</f>
        <v>16.100000000000001</v>
      </c>
      <c r="BS337" s="2" cm="1">
        <f t="array" ref="BS337">_xlfn.XLOOKUP($A337&amp;BS$5,'[1]NBA-Data-1980-2019'!$B$1:$B$16305&amp;'[1]NBA-Data-1980-2019'!$A$1:$A$16305,'[1]NBA-Data-1980-2019'!$F$1:$F$16305,"",0)</f>
        <v>16.600000000000001</v>
      </c>
      <c r="BT337" s="2" cm="1">
        <f t="array" ref="BT337">_xlfn.XLOOKUP($A337&amp;BT$5,'[1]NBA-Data-1980-2019'!$B$1:$B$16305&amp;'[1]NBA-Data-1980-2019'!$A$1:$A$16305,'[1]NBA-Data-1980-2019'!$F$1:$F$16305,"",0)</f>
        <v>17.399999999999999</v>
      </c>
      <c r="BU337" s="2" cm="1">
        <f t="array" ref="BU337">_xlfn.XLOOKUP($A337&amp;BU$5,'[1]NBA-Data-1980-2019'!$B$1:$B$16305&amp;'[1]NBA-Data-1980-2019'!$A$1:$A$16305,'[1]NBA-Data-1980-2019'!$F$1:$F$16305,"",0)</f>
        <v>18.8</v>
      </c>
      <c r="BV337" s="2" cm="1">
        <f t="array" ref="BV337">_xlfn.XLOOKUP($A337&amp;BV$5,'[1]NBA-Data-1980-2019'!$B$1:$B$16305&amp;'[1]NBA-Data-1980-2019'!$A$1:$A$16305,'[1]NBA-Data-1980-2019'!$F$1:$F$16305,"",0)</f>
        <v>17.899999999999999</v>
      </c>
      <c r="BW337" s="2" cm="1">
        <f t="array" ref="BW337">_xlfn.XLOOKUP($A337&amp;BW$5,'[1]NBA-Data-1980-2019'!$B$1:$B$16305&amp;'[1]NBA-Data-1980-2019'!$A$1:$A$16305,'[1]NBA-Data-1980-2019'!$F$1:$F$16305,"",0)</f>
        <v>17.3</v>
      </c>
      <c r="BX337" s="2" cm="1">
        <f t="array" ref="BX337">_xlfn.XLOOKUP($A337&amp;BX$5,'[1]NBA-Data-1980-2019'!$B$1:$B$16305&amp;'[1]NBA-Data-1980-2019'!$A$1:$A$16305,'[1]NBA-Data-1980-2019'!$F$1:$F$16305,"",0)</f>
        <v>15.9</v>
      </c>
      <c r="BY337" s="2" cm="1">
        <f t="array" ref="BY337">_xlfn.XLOOKUP($A337&amp;BY$5,'[1]NBA-Data-1980-2019'!$B$1:$B$16305&amp;'[1]NBA-Data-1980-2019'!$A$1:$A$16305,'[1]NBA-Data-1980-2019'!$F$1:$F$16305,"",0)</f>
        <v>13.9</v>
      </c>
      <c r="BZ337" s="2" cm="1">
        <f t="array" ref="BZ337">_xlfn.XLOOKUP($A337&amp;BZ$5,'[1]NBA-Data-1980-2019'!$B$1:$B$16305&amp;'[1]NBA-Data-1980-2019'!$A$1:$A$16305,'[1]NBA-Data-1980-2019'!$F$1:$F$16305,"",0)</f>
        <v>12</v>
      </c>
      <c r="CA337" s="2" cm="1">
        <f t="array" ref="CA337">_xlfn.XLOOKUP($A337&amp;CA$5,'[1]NBA-Data-1980-2019'!$B$1:$B$16305&amp;'[1]NBA-Data-1980-2019'!$A$1:$A$16305,'[1]NBA-Data-1980-2019'!$F$1:$F$16305,"",0)</f>
        <v>11.8</v>
      </c>
      <c r="CB337" s="2" cm="1">
        <f t="array" ref="CB337">_xlfn.XLOOKUP($A337&amp;CB$5,'[1]NBA-Data-1980-2019'!$B$1:$B$16305&amp;'[1]NBA-Data-1980-2019'!$A$1:$A$16305,'[1]NBA-Data-1980-2019'!$F$1:$F$16305,"",0)</f>
        <v>13.6</v>
      </c>
      <c r="CC337" s="2" t="str" cm="1">
        <f t="array" ref="CC337">_xlfn.XLOOKUP($A337&amp;CC$5,'[1]NBA-Data-1980-2019'!$B$1:$B$16305&amp;'[1]NBA-Data-1980-2019'!$A$1:$A$16305,'[1]NBA-Data-1980-2019'!$F$1:$F$16305,"",0)</f>
        <v/>
      </c>
      <c r="CD337" s="2" t="str" cm="1">
        <f t="array" ref="CD337">_xlfn.XLOOKUP($A337&amp;CD$5,'[1]NBA-Data-1980-2019'!$B$1:$B$16305&amp;'[1]NBA-Data-1980-2019'!$A$1:$A$16305,'[1]NBA-Data-1980-2019'!$F$1:$F$16305,"",0)</f>
        <v/>
      </c>
      <c r="CE337" s="2" t="str" cm="1">
        <f t="array" ref="CE337">_xlfn.XLOOKUP($A337&amp;CE$5,'[1]NBA-Data-1980-2019'!$B$1:$B$16305&amp;'[1]NBA-Data-1980-2019'!$A$1:$A$16305,'[1]NBA-Data-1980-2019'!$F$1:$F$16305,"",0)</f>
        <v/>
      </c>
      <c r="CF337" s="2" t="str" cm="1">
        <f t="array" ref="CF337">_xlfn.XLOOKUP($A337&amp;CF$5,'[1]NBA-Data-1980-2019'!$B$1:$B$16305&amp;'[1]NBA-Data-1980-2019'!$A$1:$A$16305,'[1]NBA-Data-1980-2019'!$F$1:$F$16305,"",0)</f>
        <v/>
      </c>
      <c r="CG337" s="2" t="str" cm="1">
        <f t="array" ref="CG337">_xlfn.XLOOKUP($A337&amp;CG$5,'[1]NBA-Data-1980-2019'!$B$1:$B$16305&amp;'[1]NBA-Data-1980-2019'!$A$1:$A$16305,'[1]NBA-Data-1980-2019'!$F$1:$F$16305,"",0)</f>
        <v/>
      </c>
      <c r="CH337" s="2" t="str" cm="1">
        <f t="array" ref="CH337">_xlfn.XLOOKUP($A337&amp;CH$5,'[1]NBA-Data-1980-2019'!$B$1:$B$16305&amp;'[1]NBA-Data-1980-2019'!$A$1:$A$16305,'[1]NBA-Data-1980-2019'!$F$1:$F$16305,"",0)</f>
        <v/>
      </c>
      <c r="CI337" s="2" t="str" cm="1">
        <f t="array" ref="CI337">_xlfn.XLOOKUP($A337&amp;CI$5,'[1]NBA-Data-1980-2019'!$B$1:$B$16305&amp;'[1]NBA-Data-1980-2019'!$A$1:$A$16305,'[1]NBA-Data-1980-2019'!$F$1:$F$16305,"",0)</f>
        <v/>
      </c>
      <c r="CJ337" s="2" t="str" cm="1">
        <f t="array" ref="CJ337">_xlfn.XLOOKUP($A337&amp;CJ$5,'[1]NBA-Data-1980-2019'!$B$1:$B$16305&amp;'[1]NBA-Data-1980-2019'!$A$1:$A$16305,'[1]NBA-Data-1980-2019'!$F$1:$F$16305,"",0)</f>
        <v/>
      </c>
      <c r="CK337" s="2" t="str" cm="1">
        <f t="array" ref="CK337">_xlfn.XLOOKUP($A337&amp;CK$5,'[1]NBA-Data-1980-2019'!$B$1:$B$16305&amp;'[1]NBA-Data-1980-2019'!$A$1:$A$16305,'[1]NBA-Data-1980-2019'!$F$1:$F$16305,"",0)</f>
        <v/>
      </c>
      <c r="CL337" s="2" t="str" cm="1">
        <f t="array" ref="CL337">_xlfn.XLOOKUP($A337&amp;CL$5,'[1]NBA-Data-1980-2019'!$B$1:$B$16305&amp;'[1]NBA-Data-1980-2019'!$A$1:$A$16305,'[1]NBA-Data-1980-2019'!$F$1:$F$16305,"",0)</f>
        <v/>
      </c>
      <c r="CM337" s="2" t="str" cm="1">
        <f t="array" ref="CM337">_xlfn.XLOOKUP($A337&amp;CM$5,'[1]NBA-Data-1980-2019'!$B$1:$B$16305&amp;'[1]NBA-Data-1980-2019'!$A$1:$A$16305,'[1]NBA-Data-1980-2019'!$F$1:$F$16305,"",0)</f>
        <v/>
      </c>
      <c r="CN337" s="2" t="str" cm="1">
        <f t="array" ref="CN337">_xlfn.XLOOKUP($A337&amp;CN$5,'[1]NBA-Data-1980-2019'!$B$1:$B$16305&amp;'[1]NBA-Data-1980-2019'!$A$1:$A$16305,'[1]NBA-Data-1980-2019'!$F$1:$F$16305,"",0)</f>
        <v/>
      </c>
      <c r="CO337" s="2" t="str" cm="1">
        <f t="array" ref="CO337">_xlfn.XLOOKUP($A337&amp;CO$5,'[1]NBA-Data-1980-2019'!$B$1:$B$16305&amp;'[1]NBA-Data-1980-2019'!$A$1:$A$16305,'[1]NBA-Data-1980-2019'!$F$1:$F$16305,"",0)</f>
        <v/>
      </c>
      <c r="CP337" s="2" t="str" cm="1">
        <f t="array" ref="CP337">_xlfn.XLOOKUP($A337&amp;CP$5,'[1]NBA-Data-1980-2019'!$B$1:$B$16305&amp;'[1]NBA-Data-1980-2019'!$A$1:$A$16305,'[1]NBA-Data-1980-2019'!$F$1:$F$16305,"",0)</f>
        <v/>
      </c>
      <c r="CQ337" s="2" t="str" cm="1">
        <f t="array" ref="CQ337">_xlfn.XLOOKUP($A337&amp;CQ$5,'[1]NBA-Data-1980-2019'!$B$1:$B$16305&amp;'[1]NBA-Data-1980-2019'!$A$1:$A$16305,'[1]NBA-Data-1980-2019'!$F$1:$F$16305,"",0)</f>
        <v/>
      </c>
      <c r="CR337" s="2" t="str" cm="1">
        <f t="array" ref="CR337">_xlfn.XLOOKUP($A337&amp;CR$5,'[1]NBA-Data-1980-2019'!$B$1:$B$16305&amp;'[1]NBA-Data-1980-2019'!$A$1:$A$16305,'[1]NBA-Data-1980-2019'!$F$1:$F$16305,"",0)</f>
        <v/>
      </c>
      <c r="CS337" s="2" t="str" cm="1">
        <f t="array" ref="CS337">_xlfn.XLOOKUP($A337&amp;CS$5,'[1]NBA-Data-1980-2019'!$B$1:$B$16305&amp;'[1]NBA-Data-1980-2019'!$A$1:$A$16305,'[1]NBA-Data-1980-2019'!$F$1:$F$16305,"",0)</f>
        <v/>
      </c>
      <c r="CU337" s="2" t="str">
        <f>_xlfn.XLOOKUP($A337,TEAMS!$G$1:$G$839,TEAMS!$H$1:$H$839,"",0)</f>
        <v>SG</v>
      </c>
      <c r="CV337" s="2" t="str">
        <f>_xlfn.XLOOKUP($CU337,DASHBOARD!$B$22:$B$27,DASHBOARD!$C$22:$C$27,"",0)</f>
        <v>GUARD</v>
      </c>
      <c r="CY337" s="63">
        <f>SUMIFS('[1]NBA-Data-1980-2019'!$G$1:$G$16305,'[1]NBA-Data-1980-2019'!$B$1:$B$16305,$A337,'[1]NBA-Data-1980-2019'!$A$1:$A$16305,CY$9)</f>
        <v>0</v>
      </c>
      <c r="CZ337" s="63">
        <f>SUMIFS('[1]NBA-Data-1980-2019'!$G$1:$G$16305,'[1]NBA-Data-1980-2019'!$B$1:$B$16305,$A337,'[1]NBA-Data-1980-2019'!$A$1:$A$16305,CZ$9)</f>
        <v>2250000</v>
      </c>
      <c r="DA337" s="63">
        <f>SUMIFS('[1]NBA-Data-1980-2019'!$G$1:$G$16305,'[1]NBA-Data-1980-2019'!$B$1:$B$16305,$A337,'[1]NBA-Data-1980-2019'!$A$1:$A$16305,DA$9)</f>
        <v>2252000</v>
      </c>
      <c r="DB337" s="63">
        <f>SUMIFS('[1]NBA-Data-1980-2019'!$G$1:$G$16305,'[1]NBA-Data-1980-2019'!$B$1:$B$16305,$A337,'[1]NBA-Data-1980-2019'!$A$1:$A$16305,DB$9)</f>
        <v>2252000</v>
      </c>
      <c r="DC337" s="63">
        <f>SUMIFS('[1]NBA-Data-1980-2019'!$G$1:$G$16305,'[1]NBA-Data-1980-2019'!$B$1:$B$16305,$A337,'[1]NBA-Data-1980-2019'!$A$1:$A$16305,DC$9)</f>
        <v>1935900</v>
      </c>
      <c r="DD337" s="63">
        <f>SUMIFS('[1]NBA-Data-1980-2019'!$G$1:$G$16305,'[1]NBA-Data-1980-2019'!$B$1:$B$16305,$A337,'[1]NBA-Data-1980-2019'!$A$1:$A$16305,DD$9)</f>
        <v>2568000</v>
      </c>
      <c r="DE337" s="63">
        <f>SUMIFS('[1]NBA-Data-1980-2019'!$G$1:$G$16305,'[1]NBA-Data-1980-2019'!$B$1:$B$16305,$A337,'[1]NBA-Data-1980-2019'!$A$1:$A$16305,DE$9)</f>
        <v>4500000</v>
      </c>
      <c r="DF337" s="63">
        <f>SUMIFS('[1]NBA-Data-1980-2019'!$G$1:$G$16305,'[1]NBA-Data-1980-2019'!$B$1:$B$16305,$A337,'[1]NBA-Data-1980-2019'!$A$1:$A$16305,DF$9)</f>
        <v>5400000</v>
      </c>
      <c r="DG337" s="63">
        <f>SUMIFS('[1]NBA-Data-1980-2019'!$G$1:$G$16305,'[1]NBA-Data-1980-2019'!$B$1:$B$16305,$A337,'[1]NBA-Data-1980-2019'!$A$1:$A$16305,DG$9)</f>
        <v>6300000</v>
      </c>
      <c r="DH337" s="63">
        <f>SUMIFS('[1]NBA-Data-1980-2019'!$G$1:$G$16305,'[1]NBA-Data-1980-2019'!$B$1:$B$16305,$A337,'[1]NBA-Data-1980-2019'!$A$1:$A$16305,DH$9)</f>
        <v>0</v>
      </c>
      <c r="DI337" s="63">
        <f>SUMIFS('[1]NBA-Data-1980-2019'!$G$1:$G$16305,'[1]NBA-Data-1980-2019'!$B$1:$B$16305,$A337,'[1]NBA-Data-1980-2019'!$A$1:$A$16305,DI$9)</f>
        <v>8100000</v>
      </c>
      <c r="DJ337" s="63">
        <f>SUMIFS('[1]NBA-Data-1980-2019'!$G$1:$G$16305,'[1]NBA-Data-1980-2019'!$B$1:$B$16305,$A337,'[1]NBA-Data-1980-2019'!$A$1:$A$16305,DJ$9)</f>
        <v>9000000</v>
      </c>
      <c r="DK337" s="63">
        <f>SUMIFS('[1]NBA-Data-1980-2019'!$G$1:$G$16305,'[1]NBA-Data-1980-2019'!$B$1:$B$16305,$A337,'[1]NBA-Data-1980-2019'!$A$1:$A$16305,DK$9)</f>
        <v>9900000</v>
      </c>
      <c r="DL337" s="63">
        <f>SUMIFS('[1]NBA-Data-1980-2019'!$G$1:$G$16305,'[1]NBA-Data-1980-2019'!$B$1:$B$16305,$A337,'[1]NBA-Data-1980-2019'!$A$1:$A$16305,DL$9)</f>
        <v>1070000</v>
      </c>
      <c r="DM337" s="63">
        <f>SUMIFS('[1]NBA-Data-1980-2019'!$G$1:$G$16305,'[1]NBA-Data-1980-2019'!$B$1:$B$16305,$A337,'[1]NBA-Data-1980-2019'!$A$1:$A$16305,DM$9)</f>
        <v>0</v>
      </c>
      <c r="DN337" s="63">
        <f>SUMIFS('[1]NBA-Data-1980-2019'!$G$1:$G$16305,'[1]NBA-Data-1980-2019'!$B$1:$B$16305,$A337,'[1]NBA-Data-1980-2019'!$A$1:$A$16305,DN$9)</f>
        <v>0</v>
      </c>
      <c r="DO337" s="63">
        <f>SUMIFS('[1]NBA-Data-1980-2019'!$G$1:$G$16305,'[1]NBA-Data-1980-2019'!$B$1:$B$16305,$A337,'[1]NBA-Data-1980-2019'!$A$1:$A$16305,DO$9)</f>
        <v>0</v>
      </c>
      <c r="DP337" s="63">
        <f>SUMIFS('[1]NBA-Data-1980-2019'!$G$1:$G$16305,'[1]NBA-Data-1980-2019'!$B$1:$B$16305,$A337,'[1]NBA-Data-1980-2019'!$A$1:$A$16305,DP$9)</f>
        <v>0</v>
      </c>
      <c r="DQ337" s="63">
        <f>SUMIFS('[1]NBA-Data-1980-2019'!$G$1:$G$16305,'[1]NBA-Data-1980-2019'!$B$1:$B$16305,$A337,'[1]NBA-Data-1980-2019'!$A$1:$A$16305,DQ$9)</f>
        <v>0</v>
      </c>
      <c r="DR337" s="63">
        <f>SUMIFS('[1]NBA-Data-1980-2019'!$G$1:$G$16305,'[1]NBA-Data-1980-2019'!$B$1:$B$16305,$A337,'[1]NBA-Data-1980-2019'!$A$1:$A$16305,DR$9)</f>
        <v>0</v>
      </c>
      <c r="DS337" s="63">
        <f>SUMIFS('[1]NBA-Data-1980-2019'!$G$1:$G$16305,'[1]NBA-Data-1980-2019'!$B$1:$B$16305,$A337,'[1]NBA-Data-1980-2019'!$A$1:$A$16305,DS$9)</f>
        <v>0</v>
      </c>
      <c r="DT337" s="63">
        <f>SUMIFS('[1]NBA-Data-1980-2019'!$G$1:$G$16305,'[1]NBA-Data-1980-2019'!$B$1:$B$16305,$A337,'[1]NBA-Data-1980-2019'!$A$1:$A$16305,DT$9)</f>
        <v>0</v>
      </c>
      <c r="DU337" s="63">
        <f>SUMIFS('[1]NBA-Data-1980-2019'!$G$1:$G$16305,'[1]NBA-Data-1980-2019'!$B$1:$B$16305,$A337,'[1]NBA-Data-1980-2019'!$A$1:$A$16305,DU$9)</f>
        <v>0</v>
      </c>
      <c r="DV337" s="63">
        <f>SUMIFS('[1]NBA-Data-1980-2019'!$G$1:$G$16305,'[1]NBA-Data-1980-2019'!$B$1:$B$16305,$A337,'[1]NBA-Data-1980-2019'!$A$1:$A$16305,DV$9)</f>
        <v>0</v>
      </c>
      <c r="DW337" s="63">
        <f>SUMIFS('[1]NBA-Data-1980-2019'!$G$1:$G$16305,'[1]NBA-Data-1980-2019'!$B$1:$B$16305,$A337,'[1]NBA-Data-1980-2019'!$A$1:$A$16305,DW$9)</f>
        <v>0</v>
      </c>
      <c r="DX337" s="63">
        <f>SUMIFS('[1]NBA-Data-1980-2019'!$G$1:$G$16305,'[1]NBA-Data-1980-2019'!$B$1:$B$16305,$A337,'[1]NBA-Data-1980-2019'!$A$1:$A$16305,DX$9)</f>
        <v>0</v>
      </c>
      <c r="DY337" s="63">
        <f>SUMIFS('[1]NBA-Data-1980-2019'!$G$1:$G$16305,'[1]NBA-Data-1980-2019'!$B$1:$B$16305,$A337,'[1]NBA-Data-1980-2019'!$A$1:$A$16305,DY$9)</f>
        <v>0</v>
      </c>
      <c r="DZ337" s="63">
        <f>SUMIFS('[1]NBA-Data-1980-2019'!$G$1:$G$16305,'[1]NBA-Data-1980-2019'!$B$1:$B$16305,$A337,'[1]NBA-Data-1980-2019'!$A$1:$A$16305,DZ$9)</f>
        <v>0</v>
      </c>
      <c r="EA337" s="63">
        <f>SUMIFS('[1]NBA-Data-1980-2019'!$G$1:$G$16305,'[1]NBA-Data-1980-2019'!$B$1:$B$16305,$A337,'[1]NBA-Data-1980-2019'!$A$1:$A$16305,EA$9)</f>
        <v>0</v>
      </c>
      <c r="EB337" s="63">
        <f>SUMIFS('[1]NBA-Data-1980-2019'!$G$1:$G$16305,'[1]NBA-Data-1980-2019'!$B$1:$B$16305,$A337,'[1]NBA-Data-1980-2019'!$A$1:$A$16305,EB$9)</f>
        <v>0</v>
      </c>
      <c r="EC337" s="63">
        <f>SUMIFS('[1]NBA-Data-1980-2019'!$G$1:$G$16305,'[1]NBA-Data-1980-2019'!$B$1:$B$16305,$A337,'[1]NBA-Data-1980-2019'!$A$1:$A$16305,EC$9)</f>
        <v>0</v>
      </c>
      <c r="ED337" s="63">
        <f>SUMIFS('[1]NBA-Data-1980-2019'!$G$1:$G$16305,'[1]NBA-Data-1980-2019'!$B$1:$B$16305,$A337,'[1]NBA-Data-1980-2019'!$A$1:$A$16305,ED$9)</f>
        <v>0</v>
      </c>
      <c r="EH337" s="2" t="s">
        <v>1478</v>
      </c>
    </row>
    <row r="338" spans="1:165" x14ac:dyDescent="0.2">
      <c r="A338" s="2" t="s">
        <v>893</v>
      </c>
      <c r="B338" s="2" t="str" cm="1">
        <f t="array" ref="B338">_xlfn.XLOOKUP($A338&amp;B$5,'[1]NBA-Data-1980-2019'!$B$1:$B$16305&amp;'[1]NBA-Data-1980-2019'!$A$1:$A$16305,'[1]NBA-Data-1980-2019'!$D$1:$D$16305,"",0)</f>
        <v/>
      </c>
      <c r="C338" s="2" t="str" cm="1">
        <f t="array" ref="C338">_xlfn.XLOOKUP($A338&amp;C$5,'[1]NBA-Data-1980-2019'!$B$1:$B$16305&amp;'[1]NBA-Data-1980-2019'!$A$1:$A$16305,'[1]NBA-Data-1980-2019'!$D$1:$D$16305,"",0)</f>
        <v/>
      </c>
      <c r="D338" s="2" t="str" cm="1">
        <f t="array" ref="D338">_xlfn.XLOOKUP($A338&amp;D$5,'[1]NBA-Data-1980-2019'!$B$1:$B$16305&amp;'[1]NBA-Data-1980-2019'!$A$1:$A$16305,'[1]NBA-Data-1980-2019'!$D$1:$D$16305,"",0)</f>
        <v/>
      </c>
      <c r="E338" s="2" t="str" cm="1">
        <f t="array" ref="E338">_xlfn.XLOOKUP($A338&amp;E$5,'[1]NBA-Data-1980-2019'!$B$1:$B$16305&amp;'[1]NBA-Data-1980-2019'!$A$1:$A$16305,'[1]NBA-Data-1980-2019'!$D$1:$D$16305,"",0)</f>
        <v/>
      </c>
      <c r="F338" s="2" t="str" cm="1">
        <f t="array" ref="F338">_xlfn.XLOOKUP($A338&amp;F$5,'[1]NBA-Data-1980-2019'!$B$1:$B$16305&amp;'[1]NBA-Data-1980-2019'!$A$1:$A$16305,'[1]NBA-Data-1980-2019'!$D$1:$D$16305,"",0)</f>
        <v/>
      </c>
      <c r="G338" s="2" t="str" cm="1">
        <f t="array" ref="G338">_xlfn.XLOOKUP($A338&amp;G$5,'[1]NBA-Data-1980-2019'!$B$1:$B$16305&amp;'[1]NBA-Data-1980-2019'!$A$1:$A$16305,'[1]NBA-Data-1980-2019'!$D$1:$D$16305,"",0)</f>
        <v/>
      </c>
      <c r="H338" s="2" t="str" cm="1">
        <f t="array" ref="H338">_xlfn.XLOOKUP($A338&amp;H$5,'[1]NBA-Data-1980-2019'!$B$1:$B$16305&amp;'[1]NBA-Data-1980-2019'!$A$1:$A$16305,'[1]NBA-Data-1980-2019'!$D$1:$D$16305,"",0)</f>
        <v/>
      </c>
      <c r="I338" s="2" t="str" cm="1">
        <f t="array" ref="I338">_xlfn.XLOOKUP($A338&amp;I$5,'[1]NBA-Data-1980-2019'!$B$1:$B$16305&amp;'[1]NBA-Data-1980-2019'!$A$1:$A$16305,'[1]NBA-Data-1980-2019'!$D$1:$D$16305,"",0)</f>
        <v/>
      </c>
      <c r="J338" s="2" t="str" cm="1">
        <f t="array" ref="J338">_xlfn.XLOOKUP($A338&amp;J$5,'[1]NBA-Data-1980-2019'!$B$1:$B$16305&amp;'[1]NBA-Data-1980-2019'!$A$1:$A$16305,'[1]NBA-Data-1980-2019'!$D$1:$D$16305,"",0)</f>
        <v/>
      </c>
      <c r="K338" s="2" t="str" cm="1">
        <f t="array" ref="K338">_xlfn.XLOOKUP($A338&amp;K$5,'[1]NBA-Data-1980-2019'!$B$1:$B$16305&amp;'[1]NBA-Data-1980-2019'!$A$1:$A$16305,'[1]NBA-Data-1980-2019'!$D$1:$D$16305,"",0)</f>
        <v/>
      </c>
      <c r="L338" s="2" t="str" cm="1">
        <f t="array" ref="L338">_xlfn.XLOOKUP($A338&amp;L$5,'[1]NBA-Data-1980-2019'!$B$1:$B$16305&amp;'[1]NBA-Data-1980-2019'!$A$1:$A$16305,'[1]NBA-Data-1980-2019'!$D$1:$D$16305,"",0)</f>
        <v/>
      </c>
      <c r="M338" s="2" t="str" cm="1">
        <f t="array" ref="M338">_xlfn.XLOOKUP($A338&amp;M$5,'[1]NBA-Data-1980-2019'!$B$1:$B$16305&amp;'[1]NBA-Data-1980-2019'!$A$1:$A$16305,'[1]NBA-Data-1980-2019'!$D$1:$D$16305,"",0)</f>
        <v/>
      </c>
      <c r="N338" s="2" t="str" cm="1">
        <f t="array" ref="N338">_xlfn.XLOOKUP($A338&amp;N$5,'[1]NBA-Data-1980-2019'!$B$1:$B$16305&amp;'[1]NBA-Data-1980-2019'!$A$1:$A$16305,'[1]NBA-Data-1980-2019'!$D$1:$D$16305,"",0)</f>
        <v/>
      </c>
      <c r="O338" s="2" t="str" cm="1">
        <f t="array" ref="O338">_xlfn.XLOOKUP($A338&amp;O$5,'[1]NBA-Data-1980-2019'!$B$1:$B$16305&amp;'[1]NBA-Data-1980-2019'!$A$1:$A$16305,'[1]NBA-Data-1980-2019'!$D$1:$D$16305,"",0)</f>
        <v/>
      </c>
      <c r="P338" s="2" t="str" cm="1">
        <f t="array" ref="P338">_xlfn.XLOOKUP($A338&amp;P$5,'[1]NBA-Data-1980-2019'!$B$1:$B$16305&amp;'[1]NBA-Data-1980-2019'!$A$1:$A$16305,'[1]NBA-Data-1980-2019'!$D$1:$D$16305,"",0)</f>
        <v/>
      </c>
      <c r="Q338" s="2" t="str" cm="1">
        <f t="array" ref="Q338">_xlfn.XLOOKUP($A338&amp;Q$5,'[1]NBA-Data-1980-2019'!$B$1:$B$16305&amp;'[1]NBA-Data-1980-2019'!$A$1:$A$16305,'[1]NBA-Data-1980-2019'!$D$1:$D$16305,"",0)</f>
        <v/>
      </c>
      <c r="R338" s="2" t="str" cm="1">
        <f t="array" ref="R338">_xlfn.XLOOKUP($A338&amp;R$5,'[1]NBA-Data-1980-2019'!$B$1:$B$16305&amp;'[1]NBA-Data-1980-2019'!$A$1:$A$16305,'[1]NBA-Data-1980-2019'!$D$1:$D$16305,"",0)</f>
        <v/>
      </c>
      <c r="S338" s="2" t="str" cm="1">
        <f t="array" ref="S338">_xlfn.XLOOKUP($A338&amp;S$5,'[1]NBA-Data-1980-2019'!$B$1:$B$16305&amp;'[1]NBA-Data-1980-2019'!$A$1:$A$16305,'[1]NBA-Data-1980-2019'!$D$1:$D$16305,"",0)</f>
        <v/>
      </c>
      <c r="T338" s="2" t="str" cm="1">
        <f t="array" ref="T338">_xlfn.XLOOKUP($A338&amp;T$5,'[1]NBA-Data-1980-2019'!$B$1:$B$16305&amp;'[1]NBA-Data-1980-2019'!$A$1:$A$16305,'[1]NBA-Data-1980-2019'!$D$1:$D$16305,"",0)</f>
        <v/>
      </c>
      <c r="U338" s="2" t="str" cm="1">
        <f t="array" ref="U338">_xlfn.XLOOKUP($A338&amp;U$5,'[1]NBA-Data-1980-2019'!$B$1:$B$16305&amp;'[1]NBA-Data-1980-2019'!$A$1:$A$16305,'[1]NBA-Data-1980-2019'!$D$1:$D$16305,"",0)</f>
        <v/>
      </c>
      <c r="V338" s="2" t="str" cm="1">
        <f t="array" ref="V338">_xlfn.XLOOKUP($A338&amp;V$5,'[1]NBA-Data-1980-2019'!$B$1:$B$16305&amp;'[1]NBA-Data-1980-2019'!$A$1:$A$16305,'[1]NBA-Data-1980-2019'!$D$1:$D$16305,"",0)</f>
        <v/>
      </c>
      <c r="W338" s="2" t="str" cm="1">
        <f t="array" ref="W338">_xlfn.XLOOKUP($A338&amp;W$5,'[1]NBA-Data-1980-2019'!$B$1:$B$16305&amp;'[1]NBA-Data-1980-2019'!$A$1:$A$16305,'[1]NBA-Data-1980-2019'!$D$1:$D$16305,"",0)</f>
        <v/>
      </c>
      <c r="X338" s="2" t="str" cm="1">
        <f t="array" ref="X338">_xlfn.XLOOKUP($A338&amp;X$5,'[1]NBA-Data-1980-2019'!$B$1:$B$16305&amp;'[1]NBA-Data-1980-2019'!$A$1:$A$16305,'[1]NBA-Data-1980-2019'!$D$1:$D$16305,"",0)</f>
        <v/>
      </c>
      <c r="Y338" s="2" t="str" cm="1">
        <f t="array" ref="Y338">_xlfn.XLOOKUP($A338&amp;Y$5,'[1]NBA-Data-1980-2019'!$B$1:$B$16305&amp;'[1]NBA-Data-1980-2019'!$A$1:$A$16305,'[1]NBA-Data-1980-2019'!$D$1:$D$16305,"",0)</f>
        <v/>
      </c>
      <c r="Z338" s="2" t="str" cm="1">
        <f t="array" ref="Z338">_xlfn.XLOOKUP($A338&amp;Z$5,'[1]NBA-Data-1980-2019'!$B$1:$B$16305&amp;'[1]NBA-Data-1980-2019'!$A$1:$A$16305,'[1]NBA-Data-1980-2019'!$D$1:$D$16305,"",0)</f>
        <v/>
      </c>
      <c r="AA338" s="2" t="str" cm="1">
        <f t="array" ref="AA338">_xlfn.XLOOKUP($A338&amp;AA$5,'[1]NBA-Data-1980-2019'!$B$1:$B$16305&amp;'[1]NBA-Data-1980-2019'!$A$1:$A$16305,'[1]NBA-Data-1980-2019'!$D$1:$D$16305,"",0)</f>
        <v/>
      </c>
      <c r="AB338" s="2" t="str" cm="1">
        <f t="array" ref="AB338">_xlfn.XLOOKUP($A338&amp;AB$5,'[1]NBA-Data-1980-2019'!$B$1:$B$16305&amp;'[1]NBA-Data-1980-2019'!$A$1:$A$16305,'[1]NBA-Data-1980-2019'!$D$1:$D$16305,"",0)</f>
        <v/>
      </c>
      <c r="AC338" s="2" t="str" cm="1">
        <f t="array" ref="AC338">_xlfn.XLOOKUP($A338&amp;AC$5,'[1]NBA-Data-1980-2019'!$B$1:$B$16305&amp;'[1]NBA-Data-1980-2019'!$A$1:$A$16305,'[1]NBA-Data-1980-2019'!$D$1:$D$16305,"",0)</f>
        <v/>
      </c>
      <c r="AD338" s="2" t="str" cm="1">
        <f t="array" ref="AD338">_xlfn.XLOOKUP($A338&amp;AD$5,'[1]NBA-Data-1980-2019'!$B$1:$B$16305&amp;'[1]NBA-Data-1980-2019'!$A$1:$A$16305,'[1]NBA-Data-1980-2019'!$D$1:$D$16305,"",0)</f>
        <v/>
      </c>
      <c r="AE338" s="2" t="str" cm="1">
        <f t="array" ref="AE338">_xlfn.XLOOKUP($A338&amp;AE$5,'[1]NBA-Data-1980-2019'!$B$1:$B$16305&amp;'[1]NBA-Data-1980-2019'!$A$1:$A$16305,'[1]NBA-Data-1980-2019'!$D$1:$D$16305,"",0)</f>
        <v/>
      </c>
      <c r="AF338" s="2" t="str" cm="1">
        <f t="array" ref="AF338">_xlfn.XLOOKUP($A338&amp;AF$5,'[1]NBA-Data-1980-2019'!$B$1:$B$16305&amp;'[1]NBA-Data-1980-2019'!$A$1:$A$16305,'[1]NBA-Data-1980-2019'!$D$1:$D$16305,"",0)</f>
        <v/>
      </c>
      <c r="AG338" s="2" t="str" cm="1">
        <f t="array" ref="AG338">_xlfn.XLOOKUP($A338&amp;AG$5,'[1]NBA-Data-1980-2019'!$B$1:$B$16305&amp;'[1]NBA-Data-1980-2019'!$A$1:$A$16305,'[1]NBA-Data-1980-2019'!$D$1:$D$16305,"",0)</f>
        <v/>
      </c>
      <c r="AH338" s="2" t="str" cm="1">
        <f t="array" ref="AH338">_xlfn.XLOOKUP($A338&amp;AH$5,'[1]NBA-Data-1980-2019'!$B$1:$B$16305&amp;'[1]NBA-Data-1980-2019'!$A$1:$A$16305,'[1]NBA-Data-1980-2019'!$H$1:$H$16305,"",0)</f>
        <v/>
      </c>
      <c r="AI338" s="2" t="str" cm="1">
        <f t="array" ref="AI338">_xlfn.XLOOKUP($A338&amp;AI$5,'[1]NBA-Data-1980-2019'!$B$1:$B$16305&amp;'[1]NBA-Data-1980-2019'!$A$1:$A$16305,'[1]NBA-Data-1980-2019'!$H$1:$H$16305,"",0)</f>
        <v/>
      </c>
      <c r="AJ338" s="2" t="str" cm="1">
        <f t="array" ref="AJ338">_xlfn.XLOOKUP($A338&amp;AJ$5,'[1]NBA-Data-1980-2019'!$B$1:$B$16305&amp;'[1]NBA-Data-1980-2019'!$A$1:$A$16305,'[1]NBA-Data-1980-2019'!$H$1:$H$16305,"",0)</f>
        <v/>
      </c>
      <c r="AK338" s="2" t="str" cm="1">
        <f t="array" ref="AK338">_xlfn.XLOOKUP($A338&amp;AK$5,'[1]NBA-Data-1980-2019'!$B$1:$B$16305&amp;'[1]NBA-Data-1980-2019'!$A$1:$A$16305,'[1]NBA-Data-1980-2019'!$H$1:$H$16305,"",0)</f>
        <v/>
      </c>
      <c r="AL338" s="2" t="str" cm="1">
        <f t="array" ref="AL338">_xlfn.XLOOKUP($A338&amp;AL$5,'[1]NBA-Data-1980-2019'!$B$1:$B$16305&amp;'[1]NBA-Data-1980-2019'!$A$1:$A$16305,'[1]NBA-Data-1980-2019'!$H$1:$H$16305,"",0)</f>
        <v/>
      </c>
      <c r="AM338" s="2" t="str" cm="1">
        <f t="array" ref="AM338">_xlfn.XLOOKUP($A338&amp;AM$5,'[1]NBA-Data-1980-2019'!$B$1:$B$16305&amp;'[1]NBA-Data-1980-2019'!$A$1:$A$16305,'[1]NBA-Data-1980-2019'!$H$1:$H$16305,"",0)</f>
        <v/>
      </c>
      <c r="AN338" s="2" t="str" cm="1">
        <f t="array" ref="AN338">_xlfn.XLOOKUP($A338&amp;AN$5,'[1]NBA-Data-1980-2019'!$B$1:$B$16305&amp;'[1]NBA-Data-1980-2019'!$A$1:$A$16305,'[1]NBA-Data-1980-2019'!$H$1:$H$16305,"",0)</f>
        <v/>
      </c>
      <c r="AO338" s="2" t="str" cm="1">
        <f t="array" ref="AO338">_xlfn.XLOOKUP($A338&amp;AO$5,'[1]NBA-Data-1980-2019'!$B$1:$B$16305&amp;'[1]NBA-Data-1980-2019'!$A$1:$A$16305,'[1]NBA-Data-1980-2019'!$H$1:$H$16305,"",0)</f>
        <v/>
      </c>
      <c r="AP338" s="2" t="str" cm="1">
        <f t="array" ref="AP338">_xlfn.XLOOKUP($A338&amp;AP$5,'[1]NBA-Data-1980-2019'!$B$1:$B$16305&amp;'[1]NBA-Data-1980-2019'!$A$1:$A$16305,'[1]NBA-Data-1980-2019'!$H$1:$H$16305,"",0)</f>
        <v/>
      </c>
      <c r="AQ338" s="2" t="str" cm="1">
        <f t="array" ref="AQ338">_xlfn.XLOOKUP($A338&amp;AQ$5,'[1]NBA-Data-1980-2019'!$B$1:$B$16305&amp;'[1]NBA-Data-1980-2019'!$A$1:$A$16305,'[1]NBA-Data-1980-2019'!$H$1:$H$16305,"",0)</f>
        <v/>
      </c>
      <c r="AR338" s="2" t="str" cm="1">
        <f t="array" ref="AR338">_xlfn.XLOOKUP($A338&amp;AR$5,'[1]NBA-Data-1980-2019'!$B$1:$B$16305&amp;'[1]NBA-Data-1980-2019'!$A$1:$A$16305,'[1]NBA-Data-1980-2019'!$H$1:$H$16305,"",0)</f>
        <v/>
      </c>
      <c r="AS338" s="2" t="str" cm="1">
        <f t="array" ref="AS338">_xlfn.XLOOKUP($A338&amp;AS$5,'[1]NBA-Data-1980-2019'!$B$1:$B$16305&amp;'[1]NBA-Data-1980-2019'!$A$1:$A$16305,'[1]NBA-Data-1980-2019'!$H$1:$H$16305,"",0)</f>
        <v/>
      </c>
      <c r="AT338" s="2" t="str" cm="1">
        <f t="array" ref="AT338">_xlfn.XLOOKUP($A338&amp;AT$5,'[1]NBA-Data-1980-2019'!$B$1:$B$16305&amp;'[1]NBA-Data-1980-2019'!$A$1:$A$16305,'[1]NBA-Data-1980-2019'!$H$1:$H$16305,"",0)</f>
        <v/>
      </c>
      <c r="AU338" s="2" t="str" cm="1">
        <f t="array" ref="AU338">_xlfn.XLOOKUP($A338&amp;AU$5,'[1]NBA-Data-1980-2019'!$B$1:$B$16305&amp;'[1]NBA-Data-1980-2019'!$A$1:$A$16305,'[1]NBA-Data-1980-2019'!$H$1:$H$16305,"",0)</f>
        <v/>
      </c>
      <c r="AV338" s="2" t="str" cm="1">
        <f t="array" ref="AV338">_xlfn.XLOOKUP($A338&amp;AV$5,'[1]NBA-Data-1980-2019'!$B$1:$B$16305&amp;'[1]NBA-Data-1980-2019'!$A$1:$A$16305,'[1]NBA-Data-1980-2019'!$H$1:$H$16305,"",0)</f>
        <v/>
      </c>
      <c r="AW338" s="2" t="str" cm="1">
        <f t="array" ref="AW338">_xlfn.XLOOKUP($A338&amp;AW$5,'[1]NBA-Data-1980-2019'!$B$1:$B$16305&amp;'[1]NBA-Data-1980-2019'!$A$1:$A$16305,'[1]NBA-Data-1980-2019'!$H$1:$H$16305,"",0)</f>
        <v/>
      </c>
      <c r="AX338" s="2" t="str" cm="1">
        <f t="array" ref="AX338">_xlfn.XLOOKUP($A338&amp;AX$5,'[1]NBA-Data-1980-2019'!$B$1:$B$16305&amp;'[1]NBA-Data-1980-2019'!$A$1:$A$16305,'[1]NBA-Data-1980-2019'!$H$1:$H$16305,"",0)</f>
        <v/>
      </c>
      <c r="AY338" s="2" t="str" cm="1">
        <f t="array" ref="AY338">_xlfn.XLOOKUP($A338&amp;AY$5,'[1]NBA-Data-1980-2019'!$B$1:$B$16305&amp;'[1]NBA-Data-1980-2019'!$A$1:$A$16305,'[1]NBA-Data-1980-2019'!$H$1:$H$16305,"",0)</f>
        <v/>
      </c>
      <c r="AZ338" s="2" t="str" cm="1">
        <f t="array" ref="AZ338">_xlfn.XLOOKUP($A338&amp;AZ$5,'[1]NBA-Data-1980-2019'!$B$1:$B$16305&amp;'[1]NBA-Data-1980-2019'!$A$1:$A$16305,'[1]NBA-Data-1980-2019'!$H$1:$H$16305,"",0)</f>
        <v/>
      </c>
      <c r="BA338" s="2" t="str" cm="1">
        <f t="array" ref="BA338">_xlfn.XLOOKUP($A338&amp;BA$5,'[1]NBA-Data-1980-2019'!$B$1:$B$16305&amp;'[1]NBA-Data-1980-2019'!$A$1:$A$16305,'[1]NBA-Data-1980-2019'!$H$1:$H$16305,"",0)</f>
        <v/>
      </c>
      <c r="BB338" s="2" t="str" cm="1">
        <f t="array" ref="BB338">_xlfn.XLOOKUP($A338&amp;BB$5,'[1]NBA-Data-1980-2019'!$B$1:$B$16305&amp;'[1]NBA-Data-1980-2019'!$A$1:$A$16305,'[1]NBA-Data-1980-2019'!$H$1:$H$16305,"",0)</f>
        <v/>
      </c>
      <c r="BC338" s="2" t="str" cm="1">
        <f t="array" ref="BC338">_xlfn.XLOOKUP($A338&amp;BC$5,'[1]NBA-Data-1980-2019'!$B$1:$B$16305&amp;'[1]NBA-Data-1980-2019'!$A$1:$A$16305,'[1]NBA-Data-1980-2019'!$H$1:$H$16305,"",0)</f>
        <v/>
      </c>
      <c r="BD338" s="2" t="str" cm="1">
        <f t="array" ref="BD338">_xlfn.XLOOKUP($A338&amp;BD$5,'[1]NBA-Data-1980-2019'!$B$1:$B$16305&amp;'[1]NBA-Data-1980-2019'!$A$1:$A$16305,'[1]NBA-Data-1980-2019'!$H$1:$H$16305,"",0)</f>
        <v/>
      </c>
      <c r="BE338" s="2" t="str" cm="1">
        <f t="array" ref="BE338">_xlfn.XLOOKUP($A338&amp;BE$5,'[1]NBA-Data-1980-2019'!$B$1:$B$16305&amp;'[1]NBA-Data-1980-2019'!$A$1:$A$16305,'[1]NBA-Data-1980-2019'!$H$1:$H$16305,"",0)</f>
        <v/>
      </c>
      <c r="BF338" s="2" t="str" cm="1">
        <f t="array" ref="BF338">_xlfn.XLOOKUP($A338&amp;BF$5,'[1]NBA-Data-1980-2019'!$B$1:$B$16305&amp;'[1]NBA-Data-1980-2019'!$A$1:$A$16305,'[1]NBA-Data-1980-2019'!$H$1:$H$16305,"",0)</f>
        <v/>
      </c>
      <c r="BG338" s="2" t="str" cm="1">
        <f t="array" ref="BG338">_xlfn.XLOOKUP($A338&amp;BG$5,'[1]NBA-Data-1980-2019'!$B$1:$B$16305&amp;'[1]NBA-Data-1980-2019'!$A$1:$A$16305,'[1]NBA-Data-1980-2019'!$H$1:$H$16305,"",0)</f>
        <v/>
      </c>
      <c r="BH338" s="2" t="str" cm="1">
        <f t="array" ref="BH338">_xlfn.XLOOKUP($A338&amp;BH$5,'[1]NBA-Data-1980-2019'!$B$1:$B$16305&amp;'[1]NBA-Data-1980-2019'!$A$1:$A$16305,'[1]NBA-Data-1980-2019'!$H$1:$H$16305,"",0)</f>
        <v/>
      </c>
      <c r="BI338" s="2" t="str" cm="1">
        <f t="array" ref="BI338">_xlfn.XLOOKUP($A338&amp;BI$5,'[1]NBA-Data-1980-2019'!$B$1:$B$16305&amp;'[1]NBA-Data-1980-2019'!$A$1:$A$16305,'[1]NBA-Data-1980-2019'!$H$1:$H$16305,"",0)</f>
        <v/>
      </c>
      <c r="BJ338" s="2" t="str" cm="1">
        <f t="array" ref="BJ338">_xlfn.XLOOKUP($A338&amp;BJ$5,'[1]NBA-Data-1980-2019'!$B$1:$B$16305&amp;'[1]NBA-Data-1980-2019'!$A$1:$A$16305,'[1]NBA-Data-1980-2019'!$H$1:$H$16305,"",0)</f>
        <v/>
      </c>
      <c r="BK338" s="2" t="str" cm="1">
        <f t="array" ref="BK338">_xlfn.XLOOKUP($A338&amp;BK$5,'[1]NBA-Data-1980-2019'!$B$1:$B$16305&amp;'[1]NBA-Data-1980-2019'!$A$1:$A$16305,'[1]NBA-Data-1980-2019'!$H$1:$H$16305,"",0)</f>
        <v/>
      </c>
      <c r="BL338" s="2" t="str" cm="1">
        <f t="array" ref="BL338">_xlfn.XLOOKUP($A338&amp;BL$5,'[1]NBA-Data-1980-2019'!$B$1:$B$16305&amp;'[1]NBA-Data-1980-2019'!$A$1:$A$16305,'[1]NBA-Data-1980-2019'!$H$1:$H$16305,"",0)</f>
        <v/>
      </c>
      <c r="BM338" s="2" t="str" cm="1">
        <f t="array" ref="BM338">_xlfn.XLOOKUP($A338&amp;BM$5,'[1]NBA-Data-1980-2019'!$B$1:$B$16305&amp;'[1]NBA-Data-1980-2019'!$A$1:$A$16305,'[1]NBA-Data-1980-2019'!$H$1:$H$16305,"",0)</f>
        <v/>
      </c>
      <c r="BN338" s="2" t="str" cm="1">
        <f t="array" ref="BN338">_xlfn.XLOOKUP($A338&amp;BN$5,'[1]NBA-Data-1980-2019'!$B$1:$B$16305&amp;'[1]NBA-Data-1980-2019'!$A$1:$A$16305,'[1]NBA-Data-1980-2019'!$F$1:$F$16305,"",0)</f>
        <v/>
      </c>
      <c r="BO338" s="2" t="str" cm="1">
        <f t="array" ref="BO338">_xlfn.XLOOKUP($A338&amp;BO$5,'[1]NBA-Data-1980-2019'!$B$1:$B$16305&amp;'[1]NBA-Data-1980-2019'!$A$1:$A$16305,'[1]NBA-Data-1980-2019'!$F$1:$F$16305,"",0)</f>
        <v/>
      </c>
      <c r="BP338" s="2" t="str" cm="1">
        <f t="array" ref="BP338">_xlfn.XLOOKUP($A338&amp;BP$5,'[1]NBA-Data-1980-2019'!$B$1:$B$16305&amp;'[1]NBA-Data-1980-2019'!$A$1:$A$16305,'[1]NBA-Data-1980-2019'!$F$1:$F$16305,"",0)</f>
        <v/>
      </c>
      <c r="BQ338" s="2" t="str" cm="1">
        <f t="array" ref="BQ338">_xlfn.XLOOKUP($A338&amp;BQ$5,'[1]NBA-Data-1980-2019'!$B$1:$B$16305&amp;'[1]NBA-Data-1980-2019'!$A$1:$A$16305,'[1]NBA-Data-1980-2019'!$F$1:$F$16305,"",0)</f>
        <v/>
      </c>
      <c r="BR338" s="2" t="str" cm="1">
        <f t="array" ref="BR338">_xlfn.XLOOKUP($A338&amp;BR$5,'[1]NBA-Data-1980-2019'!$B$1:$B$16305&amp;'[1]NBA-Data-1980-2019'!$A$1:$A$16305,'[1]NBA-Data-1980-2019'!$F$1:$F$16305,"",0)</f>
        <v/>
      </c>
      <c r="BS338" s="2" t="str" cm="1">
        <f t="array" ref="BS338">_xlfn.XLOOKUP($A338&amp;BS$5,'[1]NBA-Data-1980-2019'!$B$1:$B$16305&amp;'[1]NBA-Data-1980-2019'!$A$1:$A$16305,'[1]NBA-Data-1980-2019'!$F$1:$F$16305,"",0)</f>
        <v/>
      </c>
      <c r="BT338" s="2" t="str" cm="1">
        <f t="array" ref="BT338">_xlfn.XLOOKUP($A338&amp;BT$5,'[1]NBA-Data-1980-2019'!$B$1:$B$16305&amp;'[1]NBA-Data-1980-2019'!$A$1:$A$16305,'[1]NBA-Data-1980-2019'!$F$1:$F$16305,"",0)</f>
        <v/>
      </c>
      <c r="BU338" s="2" t="str" cm="1">
        <f t="array" ref="BU338">_xlfn.XLOOKUP($A338&amp;BU$5,'[1]NBA-Data-1980-2019'!$B$1:$B$16305&amp;'[1]NBA-Data-1980-2019'!$A$1:$A$16305,'[1]NBA-Data-1980-2019'!$F$1:$F$16305,"",0)</f>
        <v/>
      </c>
      <c r="BV338" s="2" t="str" cm="1">
        <f t="array" ref="BV338">_xlfn.XLOOKUP($A338&amp;BV$5,'[1]NBA-Data-1980-2019'!$B$1:$B$16305&amp;'[1]NBA-Data-1980-2019'!$A$1:$A$16305,'[1]NBA-Data-1980-2019'!$F$1:$F$16305,"",0)</f>
        <v/>
      </c>
      <c r="BW338" s="2" t="str" cm="1">
        <f t="array" ref="BW338">_xlfn.XLOOKUP($A338&amp;BW$5,'[1]NBA-Data-1980-2019'!$B$1:$B$16305&amp;'[1]NBA-Data-1980-2019'!$A$1:$A$16305,'[1]NBA-Data-1980-2019'!$F$1:$F$16305,"",0)</f>
        <v/>
      </c>
      <c r="BX338" s="2" t="str" cm="1">
        <f t="array" ref="BX338">_xlfn.XLOOKUP($A338&amp;BX$5,'[1]NBA-Data-1980-2019'!$B$1:$B$16305&amp;'[1]NBA-Data-1980-2019'!$A$1:$A$16305,'[1]NBA-Data-1980-2019'!$F$1:$F$16305,"",0)</f>
        <v/>
      </c>
      <c r="BY338" s="2" t="str" cm="1">
        <f t="array" ref="BY338">_xlfn.XLOOKUP($A338&amp;BY$5,'[1]NBA-Data-1980-2019'!$B$1:$B$16305&amp;'[1]NBA-Data-1980-2019'!$A$1:$A$16305,'[1]NBA-Data-1980-2019'!$F$1:$F$16305,"",0)</f>
        <v/>
      </c>
      <c r="BZ338" s="2" t="str" cm="1">
        <f t="array" ref="BZ338">_xlfn.XLOOKUP($A338&amp;BZ$5,'[1]NBA-Data-1980-2019'!$B$1:$B$16305&amp;'[1]NBA-Data-1980-2019'!$A$1:$A$16305,'[1]NBA-Data-1980-2019'!$F$1:$F$16305,"",0)</f>
        <v/>
      </c>
      <c r="CA338" s="2" t="str" cm="1">
        <f t="array" ref="CA338">_xlfn.XLOOKUP($A338&amp;CA$5,'[1]NBA-Data-1980-2019'!$B$1:$B$16305&amp;'[1]NBA-Data-1980-2019'!$A$1:$A$16305,'[1]NBA-Data-1980-2019'!$F$1:$F$16305,"",0)</f>
        <v/>
      </c>
      <c r="CB338" s="2" t="str" cm="1">
        <f t="array" ref="CB338">_xlfn.XLOOKUP($A338&amp;CB$5,'[1]NBA-Data-1980-2019'!$B$1:$B$16305&amp;'[1]NBA-Data-1980-2019'!$A$1:$A$16305,'[1]NBA-Data-1980-2019'!$F$1:$F$16305,"",0)</f>
        <v/>
      </c>
      <c r="CC338" s="2" t="str" cm="1">
        <f t="array" ref="CC338">_xlfn.XLOOKUP($A338&amp;CC$5,'[1]NBA-Data-1980-2019'!$B$1:$B$16305&amp;'[1]NBA-Data-1980-2019'!$A$1:$A$16305,'[1]NBA-Data-1980-2019'!$F$1:$F$16305,"",0)</f>
        <v/>
      </c>
      <c r="CD338" s="2" t="str" cm="1">
        <f t="array" ref="CD338">_xlfn.XLOOKUP($A338&amp;CD$5,'[1]NBA-Data-1980-2019'!$B$1:$B$16305&amp;'[1]NBA-Data-1980-2019'!$A$1:$A$16305,'[1]NBA-Data-1980-2019'!$F$1:$F$16305,"",0)</f>
        <v/>
      </c>
      <c r="CE338" s="2" t="str" cm="1">
        <f t="array" ref="CE338">_xlfn.XLOOKUP($A338&amp;CE$5,'[1]NBA-Data-1980-2019'!$B$1:$B$16305&amp;'[1]NBA-Data-1980-2019'!$A$1:$A$16305,'[1]NBA-Data-1980-2019'!$F$1:$F$16305,"",0)</f>
        <v/>
      </c>
      <c r="CF338" s="2" t="str" cm="1">
        <f t="array" ref="CF338">_xlfn.XLOOKUP($A338&amp;CF$5,'[1]NBA-Data-1980-2019'!$B$1:$B$16305&amp;'[1]NBA-Data-1980-2019'!$A$1:$A$16305,'[1]NBA-Data-1980-2019'!$F$1:$F$16305,"",0)</f>
        <v/>
      </c>
      <c r="CG338" s="2" t="str" cm="1">
        <f t="array" ref="CG338">_xlfn.XLOOKUP($A338&amp;CG$5,'[1]NBA-Data-1980-2019'!$B$1:$B$16305&amp;'[1]NBA-Data-1980-2019'!$A$1:$A$16305,'[1]NBA-Data-1980-2019'!$F$1:$F$16305,"",0)</f>
        <v/>
      </c>
      <c r="CH338" s="2" t="str" cm="1">
        <f t="array" ref="CH338">_xlfn.XLOOKUP($A338&amp;CH$5,'[1]NBA-Data-1980-2019'!$B$1:$B$16305&amp;'[1]NBA-Data-1980-2019'!$A$1:$A$16305,'[1]NBA-Data-1980-2019'!$F$1:$F$16305,"",0)</f>
        <v/>
      </c>
      <c r="CI338" s="2" t="str" cm="1">
        <f t="array" ref="CI338">_xlfn.XLOOKUP($A338&amp;CI$5,'[1]NBA-Data-1980-2019'!$B$1:$B$16305&amp;'[1]NBA-Data-1980-2019'!$A$1:$A$16305,'[1]NBA-Data-1980-2019'!$F$1:$F$16305,"",0)</f>
        <v/>
      </c>
      <c r="CJ338" s="2" t="str" cm="1">
        <f t="array" ref="CJ338">_xlfn.XLOOKUP($A338&amp;CJ$5,'[1]NBA-Data-1980-2019'!$B$1:$B$16305&amp;'[1]NBA-Data-1980-2019'!$A$1:$A$16305,'[1]NBA-Data-1980-2019'!$F$1:$F$16305,"",0)</f>
        <v/>
      </c>
      <c r="CK338" s="2" t="str" cm="1">
        <f t="array" ref="CK338">_xlfn.XLOOKUP($A338&amp;CK$5,'[1]NBA-Data-1980-2019'!$B$1:$B$16305&amp;'[1]NBA-Data-1980-2019'!$A$1:$A$16305,'[1]NBA-Data-1980-2019'!$F$1:$F$16305,"",0)</f>
        <v/>
      </c>
      <c r="CL338" s="2" t="str" cm="1">
        <f t="array" ref="CL338">_xlfn.XLOOKUP($A338&amp;CL$5,'[1]NBA-Data-1980-2019'!$B$1:$B$16305&amp;'[1]NBA-Data-1980-2019'!$A$1:$A$16305,'[1]NBA-Data-1980-2019'!$F$1:$F$16305,"",0)</f>
        <v/>
      </c>
      <c r="CM338" s="2" t="str" cm="1">
        <f t="array" ref="CM338">_xlfn.XLOOKUP($A338&amp;CM$5,'[1]NBA-Data-1980-2019'!$B$1:$B$16305&amp;'[1]NBA-Data-1980-2019'!$A$1:$A$16305,'[1]NBA-Data-1980-2019'!$F$1:$F$16305,"",0)</f>
        <v/>
      </c>
      <c r="CN338" s="2" t="str" cm="1">
        <f t="array" ref="CN338">_xlfn.XLOOKUP($A338&amp;CN$5,'[1]NBA-Data-1980-2019'!$B$1:$B$16305&amp;'[1]NBA-Data-1980-2019'!$A$1:$A$16305,'[1]NBA-Data-1980-2019'!$F$1:$F$16305,"",0)</f>
        <v/>
      </c>
      <c r="CO338" s="2" t="str" cm="1">
        <f t="array" ref="CO338">_xlfn.XLOOKUP($A338&amp;CO$5,'[1]NBA-Data-1980-2019'!$B$1:$B$16305&amp;'[1]NBA-Data-1980-2019'!$A$1:$A$16305,'[1]NBA-Data-1980-2019'!$F$1:$F$16305,"",0)</f>
        <v/>
      </c>
      <c r="CP338" s="2" t="str" cm="1">
        <f t="array" ref="CP338">_xlfn.XLOOKUP($A338&amp;CP$5,'[1]NBA-Data-1980-2019'!$B$1:$B$16305&amp;'[1]NBA-Data-1980-2019'!$A$1:$A$16305,'[1]NBA-Data-1980-2019'!$F$1:$F$16305,"",0)</f>
        <v/>
      </c>
      <c r="CQ338" s="2" t="str" cm="1">
        <f t="array" ref="CQ338">_xlfn.XLOOKUP($A338&amp;CQ$5,'[1]NBA-Data-1980-2019'!$B$1:$B$16305&amp;'[1]NBA-Data-1980-2019'!$A$1:$A$16305,'[1]NBA-Data-1980-2019'!$F$1:$F$16305,"",0)</f>
        <v/>
      </c>
      <c r="CR338" s="2" t="str" cm="1">
        <f t="array" ref="CR338">_xlfn.XLOOKUP($A338&amp;CR$5,'[1]NBA-Data-1980-2019'!$B$1:$B$16305&amp;'[1]NBA-Data-1980-2019'!$A$1:$A$16305,'[1]NBA-Data-1980-2019'!$F$1:$F$16305,"",0)</f>
        <v/>
      </c>
      <c r="CS338" s="2" t="str" cm="1">
        <f t="array" ref="CS338">_xlfn.XLOOKUP($A338&amp;CS$5,'[1]NBA-Data-1980-2019'!$B$1:$B$16305&amp;'[1]NBA-Data-1980-2019'!$A$1:$A$16305,'[1]NBA-Data-1980-2019'!$F$1:$F$16305,"",0)</f>
        <v/>
      </c>
      <c r="CU338" s="2" t="str">
        <f>_xlfn.XLOOKUP($A338,TEAMS!$G$1:$G$839,TEAMS!$H$1:$H$839,"",0)</f>
        <v>SG</v>
      </c>
      <c r="CV338" s="2" t="str">
        <f>_xlfn.XLOOKUP($CU338,DASHBOARD!$B$22:$B$27,DASHBOARD!$C$22:$C$27,"",0)</f>
        <v>GUARD</v>
      </c>
      <c r="CY338" s="63">
        <f>SUMIFS('[1]NBA-Data-1980-2019'!$G$1:$G$16305,'[1]NBA-Data-1980-2019'!$B$1:$B$16305,$A338,'[1]NBA-Data-1980-2019'!$A$1:$A$16305,CY$9)</f>
        <v>0</v>
      </c>
      <c r="CZ338" s="63">
        <f>SUMIFS('[1]NBA-Data-1980-2019'!$G$1:$G$16305,'[1]NBA-Data-1980-2019'!$B$1:$B$16305,$A338,'[1]NBA-Data-1980-2019'!$A$1:$A$16305,CZ$9)</f>
        <v>0</v>
      </c>
      <c r="DA338" s="63">
        <f>SUMIFS('[1]NBA-Data-1980-2019'!$G$1:$G$16305,'[1]NBA-Data-1980-2019'!$B$1:$B$16305,$A338,'[1]NBA-Data-1980-2019'!$A$1:$A$16305,DA$9)</f>
        <v>0</v>
      </c>
      <c r="DB338" s="63">
        <f>SUMIFS('[1]NBA-Data-1980-2019'!$G$1:$G$16305,'[1]NBA-Data-1980-2019'!$B$1:$B$16305,$A338,'[1]NBA-Data-1980-2019'!$A$1:$A$16305,DB$9)</f>
        <v>0</v>
      </c>
      <c r="DC338" s="63">
        <f>SUMIFS('[1]NBA-Data-1980-2019'!$G$1:$G$16305,'[1]NBA-Data-1980-2019'!$B$1:$B$16305,$A338,'[1]NBA-Data-1980-2019'!$A$1:$A$16305,DC$9)</f>
        <v>0</v>
      </c>
      <c r="DD338" s="63">
        <f>SUMIFS('[1]NBA-Data-1980-2019'!$G$1:$G$16305,'[1]NBA-Data-1980-2019'!$B$1:$B$16305,$A338,'[1]NBA-Data-1980-2019'!$A$1:$A$16305,DD$9)</f>
        <v>0</v>
      </c>
      <c r="DE338" s="63">
        <f>SUMIFS('[1]NBA-Data-1980-2019'!$G$1:$G$16305,'[1]NBA-Data-1980-2019'!$B$1:$B$16305,$A338,'[1]NBA-Data-1980-2019'!$A$1:$A$16305,DE$9)</f>
        <v>0</v>
      </c>
      <c r="DF338" s="63">
        <f>SUMIFS('[1]NBA-Data-1980-2019'!$G$1:$G$16305,'[1]NBA-Data-1980-2019'!$B$1:$B$16305,$A338,'[1]NBA-Data-1980-2019'!$A$1:$A$16305,DF$9)</f>
        <v>0</v>
      </c>
      <c r="DG338" s="63">
        <f>SUMIFS('[1]NBA-Data-1980-2019'!$G$1:$G$16305,'[1]NBA-Data-1980-2019'!$B$1:$B$16305,$A338,'[1]NBA-Data-1980-2019'!$A$1:$A$16305,DG$9)</f>
        <v>0</v>
      </c>
      <c r="DH338" s="63">
        <f>SUMIFS('[1]NBA-Data-1980-2019'!$G$1:$G$16305,'[1]NBA-Data-1980-2019'!$B$1:$B$16305,$A338,'[1]NBA-Data-1980-2019'!$A$1:$A$16305,DH$9)</f>
        <v>0</v>
      </c>
      <c r="DI338" s="63">
        <f>SUMIFS('[1]NBA-Data-1980-2019'!$G$1:$G$16305,'[1]NBA-Data-1980-2019'!$B$1:$B$16305,$A338,'[1]NBA-Data-1980-2019'!$A$1:$A$16305,DI$9)</f>
        <v>0</v>
      </c>
      <c r="DJ338" s="63">
        <f>SUMIFS('[1]NBA-Data-1980-2019'!$G$1:$G$16305,'[1]NBA-Data-1980-2019'!$B$1:$B$16305,$A338,'[1]NBA-Data-1980-2019'!$A$1:$A$16305,DJ$9)</f>
        <v>0</v>
      </c>
      <c r="DK338" s="63">
        <f>SUMIFS('[1]NBA-Data-1980-2019'!$G$1:$G$16305,'[1]NBA-Data-1980-2019'!$B$1:$B$16305,$A338,'[1]NBA-Data-1980-2019'!$A$1:$A$16305,DK$9)</f>
        <v>0</v>
      </c>
      <c r="DL338" s="63">
        <f>SUMIFS('[1]NBA-Data-1980-2019'!$G$1:$G$16305,'[1]NBA-Data-1980-2019'!$B$1:$B$16305,$A338,'[1]NBA-Data-1980-2019'!$A$1:$A$16305,DL$9)</f>
        <v>0</v>
      </c>
      <c r="DM338" s="63">
        <f>SUMIFS('[1]NBA-Data-1980-2019'!$G$1:$G$16305,'[1]NBA-Data-1980-2019'!$B$1:$B$16305,$A338,'[1]NBA-Data-1980-2019'!$A$1:$A$16305,DM$9)</f>
        <v>0</v>
      </c>
      <c r="DN338" s="63">
        <f>SUMIFS('[1]NBA-Data-1980-2019'!$G$1:$G$16305,'[1]NBA-Data-1980-2019'!$B$1:$B$16305,$A338,'[1]NBA-Data-1980-2019'!$A$1:$A$16305,DN$9)</f>
        <v>0</v>
      </c>
      <c r="DO338" s="63">
        <f>SUMIFS('[1]NBA-Data-1980-2019'!$G$1:$G$16305,'[1]NBA-Data-1980-2019'!$B$1:$B$16305,$A338,'[1]NBA-Data-1980-2019'!$A$1:$A$16305,DO$9)</f>
        <v>0</v>
      </c>
      <c r="DP338" s="63">
        <f>SUMIFS('[1]NBA-Data-1980-2019'!$G$1:$G$16305,'[1]NBA-Data-1980-2019'!$B$1:$B$16305,$A338,'[1]NBA-Data-1980-2019'!$A$1:$A$16305,DP$9)</f>
        <v>0</v>
      </c>
      <c r="DQ338" s="63">
        <f>SUMIFS('[1]NBA-Data-1980-2019'!$G$1:$G$16305,'[1]NBA-Data-1980-2019'!$B$1:$B$16305,$A338,'[1]NBA-Data-1980-2019'!$A$1:$A$16305,DQ$9)</f>
        <v>0</v>
      </c>
      <c r="DR338" s="63">
        <f>SUMIFS('[1]NBA-Data-1980-2019'!$G$1:$G$16305,'[1]NBA-Data-1980-2019'!$B$1:$B$16305,$A338,'[1]NBA-Data-1980-2019'!$A$1:$A$16305,DR$9)</f>
        <v>0</v>
      </c>
      <c r="DS338" s="63">
        <f>SUMIFS('[1]NBA-Data-1980-2019'!$G$1:$G$16305,'[1]NBA-Data-1980-2019'!$B$1:$B$16305,$A338,'[1]NBA-Data-1980-2019'!$A$1:$A$16305,DS$9)</f>
        <v>0</v>
      </c>
      <c r="DT338" s="63">
        <f>SUMIFS('[1]NBA-Data-1980-2019'!$G$1:$G$16305,'[1]NBA-Data-1980-2019'!$B$1:$B$16305,$A338,'[1]NBA-Data-1980-2019'!$A$1:$A$16305,DT$9)</f>
        <v>0</v>
      </c>
      <c r="DU338" s="63">
        <f>SUMIFS('[1]NBA-Data-1980-2019'!$G$1:$G$16305,'[1]NBA-Data-1980-2019'!$B$1:$B$16305,$A338,'[1]NBA-Data-1980-2019'!$A$1:$A$16305,DU$9)</f>
        <v>0</v>
      </c>
      <c r="DV338" s="63">
        <f>SUMIFS('[1]NBA-Data-1980-2019'!$G$1:$G$16305,'[1]NBA-Data-1980-2019'!$B$1:$B$16305,$A338,'[1]NBA-Data-1980-2019'!$A$1:$A$16305,DV$9)</f>
        <v>0</v>
      </c>
      <c r="DW338" s="63">
        <f>SUMIFS('[1]NBA-Data-1980-2019'!$G$1:$G$16305,'[1]NBA-Data-1980-2019'!$B$1:$B$16305,$A338,'[1]NBA-Data-1980-2019'!$A$1:$A$16305,DW$9)</f>
        <v>0</v>
      </c>
      <c r="DX338" s="63">
        <f>SUMIFS('[1]NBA-Data-1980-2019'!$G$1:$G$16305,'[1]NBA-Data-1980-2019'!$B$1:$B$16305,$A338,'[1]NBA-Data-1980-2019'!$A$1:$A$16305,DX$9)</f>
        <v>0</v>
      </c>
      <c r="DY338" s="63">
        <f>SUMIFS('[1]NBA-Data-1980-2019'!$G$1:$G$16305,'[1]NBA-Data-1980-2019'!$B$1:$B$16305,$A338,'[1]NBA-Data-1980-2019'!$A$1:$A$16305,DY$9)</f>
        <v>0</v>
      </c>
      <c r="DZ338" s="63">
        <f>SUMIFS('[1]NBA-Data-1980-2019'!$G$1:$G$16305,'[1]NBA-Data-1980-2019'!$B$1:$B$16305,$A338,'[1]NBA-Data-1980-2019'!$A$1:$A$16305,DZ$9)</f>
        <v>0</v>
      </c>
      <c r="EA338" s="63">
        <f>SUMIFS('[1]NBA-Data-1980-2019'!$G$1:$G$16305,'[1]NBA-Data-1980-2019'!$B$1:$B$16305,$A338,'[1]NBA-Data-1980-2019'!$A$1:$A$16305,EA$9)</f>
        <v>0</v>
      </c>
      <c r="EB338" s="63">
        <f>SUMIFS('[1]NBA-Data-1980-2019'!$G$1:$G$16305,'[1]NBA-Data-1980-2019'!$B$1:$B$16305,$A338,'[1]NBA-Data-1980-2019'!$A$1:$A$16305,EB$9)</f>
        <v>0</v>
      </c>
      <c r="EC338" s="63">
        <f>SUMIFS('[1]NBA-Data-1980-2019'!$G$1:$G$16305,'[1]NBA-Data-1980-2019'!$B$1:$B$16305,$A338,'[1]NBA-Data-1980-2019'!$A$1:$A$16305,EC$9)</f>
        <v>0</v>
      </c>
      <c r="ED338" s="63">
        <f>SUMIFS('[1]NBA-Data-1980-2019'!$G$1:$G$16305,'[1]NBA-Data-1980-2019'!$B$1:$B$16305,$A338,'[1]NBA-Data-1980-2019'!$A$1:$A$16305,ED$9)</f>
        <v>0</v>
      </c>
      <c r="EH338" s="2" t="s">
        <v>1486</v>
      </c>
    </row>
    <row r="339" spans="1:165" x14ac:dyDescent="0.2">
      <c r="A339" s="2" t="s">
        <v>663</v>
      </c>
      <c r="B339" s="2" t="str" cm="1">
        <f t="array" ref="B339">_xlfn.XLOOKUP($A339&amp;B$5,'[1]NBA-Data-1980-2019'!$B$1:$B$16305&amp;'[1]NBA-Data-1980-2019'!$A$1:$A$16305,'[1]NBA-Data-1980-2019'!$D$1:$D$16305,"",0)</f>
        <v/>
      </c>
      <c r="C339" s="2" t="str" cm="1">
        <f t="array" ref="C339">_xlfn.XLOOKUP($A339&amp;C$5,'[1]NBA-Data-1980-2019'!$B$1:$B$16305&amp;'[1]NBA-Data-1980-2019'!$A$1:$A$16305,'[1]NBA-Data-1980-2019'!$D$1:$D$16305,"",0)</f>
        <v/>
      </c>
      <c r="D339" s="2" t="str" cm="1">
        <f t="array" ref="D339">_xlfn.XLOOKUP($A339&amp;D$5,'[1]NBA-Data-1980-2019'!$B$1:$B$16305&amp;'[1]NBA-Data-1980-2019'!$A$1:$A$16305,'[1]NBA-Data-1980-2019'!$D$1:$D$16305,"",0)</f>
        <v/>
      </c>
      <c r="E339" s="2" t="str" cm="1">
        <f t="array" ref="E339">_xlfn.XLOOKUP($A339&amp;E$5,'[1]NBA-Data-1980-2019'!$B$1:$B$16305&amp;'[1]NBA-Data-1980-2019'!$A$1:$A$16305,'[1]NBA-Data-1980-2019'!$D$1:$D$16305,"",0)</f>
        <v/>
      </c>
      <c r="F339" s="2" t="str" cm="1">
        <f t="array" ref="F339">_xlfn.XLOOKUP($A339&amp;F$5,'[1]NBA-Data-1980-2019'!$B$1:$B$16305&amp;'[1]NBA-Data-1980-2019'!$A$1:$A$16305,'[1]NBA-Data-1980-2019'!$D$1:$D$16305,"",0)</f>
        <v/>
      </c>
      <c r="G339" s="2" t="str" cm="1">
        <f t="array" ref="G339">_xlfn.XLOOKUP($A339&amp;G$5,'[1]NBA-Data-1980-2019'!$B$1:$B$16305&amp;'[1]NBA-Data-1980-2019'!$A$1:$A$16305,'[1]NBA-Data-1980-2019'!$D$1:$D$16305,"",0)</f>
        <v/>
      </c>
      <c r="H339" s="2" t="str" cm="1">
        <f t="array" ref="H339">_xlfn.XLOOKUP($A339&amp;H$5,'[1]NBA-Data-1980-2019'!$B$1:$B$16305&amp;'[1]NBA-Data-1980-2019'!$A$1:$A$16305,'[1]NBA-Data-1980-2019'!$D$1:$D$16305,"",0)</f>
        <v/>
      </c>
      <c r="I339" s="2" t="str" cm="1">
        <f t="array" ref="I339">_xlfn.XLOOKUP($A339&amp;I$5,'[1]NBA-Data-1980-2019'!$B$1:$B$16305&amp;'[1]NBA-Data-1980-2019'!$A$1:$A$16305,'[1]NBA-Data-1980-2019'!$D$1:$D$16305,"",0)</f>
        <v/>
      </c>
      <c r="J339" s="2" t="str" cm="1">
        <f t="array" ref="J339">_xlfn.XLOOKUP($A339&amp;J$5,'[1]NBA-Data-1980-2019'!$B$1:$B$16305&amp;'[1]NBA-Data-1980-2019'!$A$1:$A$16305,'[1]NBA-Data-1980-2019'!$D$1:$D$16305,"",0)</f>
        <v/>
      </c>
      <c r="K339" s="2" t="str" cm="1">
        <f t="array" ref="K339">_xlfn.XLOOKUP($A339&amp;K$5,'[1]NBA-Data-1980-2019'!$B$1:$B$16305&amp;'[1]NBA-Data-1980-2019'!$A$1:$A$16305,'[1]NBA-Data-1980-2019'!$D$1:$D$16305,"",0)</f>
        <v/>
      </c>
      <c r="L339" s="2" t="str" cm="1">
        <f t="array" ref="L339">_xlfn.XLOOKUP($A339&amp;L$5,'[1]NBA-Data-1980-2019'!$B$1:$B$16305&amp;'[1]NBA-Data-1980-2019'!$A$1:$A$16305,'[1]NBA-Data-1980-2019'!$D$1:$D$16305,"",0)</f>
        <v/>
      </c>
      <c r="M339" s="2" t="str" cm="1">
        <f t="array" ref="M339">_xlfn.XLOOKUP($A339&amp;M$5,'[1]NBA-Data-1980-2019'!$B$1:$B$16305&amp;'[1]NBA-Data-1980-2019'!$A$1:$A$16305,'[1]NBA-Data-1980-2019'!$D$1:$D$16305,"",0)</f>
        <v/>
      </c>
      <c r="N339" s="2" t="str" cm="1">
        <f t="array" ref="N339">_xlfn.XLOOKUP($A339&amp;N$5,'[1]NBA-Data-1980-2019'!$B$1:$B$16305&amp;'[1]NBA-Data-1980-2019'!$A$1:$A$16305,'[1]NBA-Data-1980-2019'!$D$1:$D$16305,"",0)</f>
        <v/>
      </c>
      <c r="O339" s="2" t="str" cm="1">
        <f t="array" ref="O339">_xlfn.XLOOKUP($A339&amp;O$5,'[1]NBA-Data-1980-2019'!$B$1:$B$16305&amp;'[1]NBA-Data-1980-2019'!$A$1:$A$16305,'[1]NBA-Data-1980-2019'!$D$1:$D$16305,"",0)</f>
        <v/>
      </c>
      <c r="P339" s="2" t="str" cm="1">
        <f t="array" ref="P339">_xlfn.XLOOKUP($A339&amp;P$5,'[1]NBA-Data-1980-2019'!$B$1:$B$16305&amp;'[1]NBA-Data-1980-2019'!$A$1:$A$16305,'[1]NBA-Data-1980-2019'!$D$1:$D$16305,"",0)</f>
        <v/>
      </c>
      <c r="Q339" s="2" t="str" cm="1">
        <f t="array" ref="Q339">_xlfn.XLOOKUP($A339&amp;Q$5,'[1]NBA-Data-1980-2019'!$B$1:$B$16305&amp;'[1]NBA-Data-1980-2019'!$A$1:$A$16305,'[1]NBA-Data-1980-2019'!$D$1:$D$16305,"",0)</f>
        <v/>
      </c>
      <c r="R339" s="2" t="str" cm="1">
        <f t="array" ref="R339">_xlfn.XLOOKUP($A339&amp;R$5,'[1]NBA-Data-1980-2019'!$B$1:$B$16305&amp;'[1]NBA-Data-1980-2019'!$A$1:$A$16305,'[1]NBA-Data-1980-2019'!$D$1:$D$16305,"",0)</f>
        <v/>
      </c>
      <c r="S339" s="2" t="str" cm="1">
        <f t="array" ref="S339">_xlfn.XLOOKUP($A339&amp;S$5,'[1]NBA-Data-1980-2019'!$B$1:$B$16305&amp;'[1]NBA-Data-1980-2019'!$A$1:$A$16305,'[1]NBA-Data-1980-2019'!$D$1:$D$16305,"",0)</f>
        <v/>
      </c>
      <c r="T339" s="2" t="str" cm="1">
        <f t="array" ref="T339">_xlfn.XLOOKUP($A339&amp;T$5,'[1]NBA-Data-1980-2019'!$B$1:$B$16305&amp;'[1]NBA-Data-1980-2019'!$A$1:$A$16305,'[1]NBA-Data-1980-2019'!$D$1:$D$16305,"",0)</f>
        <v/>
      </c>
      <c r="U339" s="2" t="str" cm="1">
        <f t="array" ref="U339">_xlfn.XLOOKUP($A339&amp;U$5,'[1]NBA-Data-1980-2019'!$B$1:$B$16305&amp;'[1]NBA-Data-1980-2019'!$A$1:$A$16305,'[1]NBA-Data-1980-2019'!$D$1:$D$16305,"",0)</f>
        <v/>
      </c>
      <c r="V339" s="2" t="str" cm="1">
        <f t="array" ref="V339">_xlfn.XLOOKUP($A339&amp;V$5,'[1]NBA-Data-1980-2019'!$B$1:$B$16305&amp;'[1]NBA-Data-1980-2019'!$A$1:$A$16305,'[1]NBA-Data-1980-2019'!$D$1:$D$16305,"",0)</f>
        <v/>
      </c>
      <c r="W339" s="2" t="str" cm="1">
        <f t="array" ref="W339">_xlfn.XLOOKUP($A339&amp;W$5,'[1]NBA-Data-1980-2019'!$B$1:$B$16305&amp;'[1]NBA-Data-1980-2019'!$A$1:$A$16305,'[1]NBA-Data-1980-2019'!$D$1:$D$16305,"",0)</f>
        <v/>
      </c>
      <c r="X339" s="2" t="str" cm="1">
        <f t="array" ref="X339">_xlfn.XLOOKUP($A339&amp;X$5,'[1]NBA-Data-1980-2019'!$B$1:$B$16305&amp;'[1]NBA-Data-1980-2019'!$A$1:$A$16305,'[1]NBA-Data-1980-2019'!$D$1:$D$16305,"",0)</f>
        <v/>
      </c>
      <c r="Y339" s="2" t="str" cm="1">
        <f t="array" ref="Y339">_xlfn.XLOOKUP($A339&amp;Y$5,'[1]NBA-Data-1980-2019'!$B$1:$B$16305&amp;'[1]NBA-Data-1980-2019'!$A$1:$A$16305,'[1]NBA-Data-1980-2019'!$D$1:$D$16305,"",0)</f>
        <v/>
      </c>
      <c r="Z339" s="2" t="str" cm="1">
        <f t="array" ref="Z339">_xlfn.XLOOKUP($A339&amp;Z$5,'[1]NBA-Data-1980-2019'!$B$1:$B$16305&amp;'[1]NBA-Data-1980-2019'!$A$1:$A$16305,'[1]NBA-Data-1980-2019'!$D$1:$D$16305,"",0)</f>
        <v/>
      </c>
      <c r="AA339" s="2" t="str" cm="1">
        <f t="array" ref="AA339">_xlfn.XLOOKUP($A339&amp;AA$5,'[1]NBA-Data-1980-2019'!$B$1:$B$16305&amp;'[1]NBA-Data-1980-2019'!$A$1:$A$16305,'[1]NBA-Data-1980-2019'!$D$1:$D$16305,"",0)</f>
        <v/>
      </c>
      <c r="AB339" s="2" t="str" cm="1">
        <f t="array" ref="AB339">_xlfn.XLOOKUP($A339&amp;AB$5,'[1]NBA-Data-1980-2019'!$B$1:$B$16305&amp;'[1]NBA-Data-1980-2019'!$A$1:$A$16305,'[1]NBA-Data-1980-2019'!$D$1:$D$16305,"",0)</f>
        <v/>
      </c>
      <c r="AC339" s="2" t="str" cm="1">
        <f t="array" ref="AC339">_xlfn.XLOOKUP($A339&amp;AC$5,'[1]NBA-Data-1980-2019'!$B$1:$B$16305&amp;'[1]NBA-Data-1980-2019'!$A$1:$A$16305,'[1]NBA-Data-1980-2019'!$D$1:$D$16305,"",0)</f>
        <v/>
      </c>
      <c r="AD339" s="2" t="str" cm="1">
        <f t="array" ref="AD339">_xlfn.XLOOKUP($A339&amp;AD$5,'[1]NBA-Data-1980-2019'!$B$1:$B$16305&amp;'[1]NBA-Data-1980-2019'!$A$1:$A$16305,'[1]NBA-Data-1980-2019'!$D$1:$D$16305,"",0)</f>
        <v/>
      </c>
      <c r="AE339" s="2" t="str" cm="1">
        <f t="array" ref="AE339">_xlfn.XLOOKUP($A339&amp;AE$5,'[1]NBA-Data-1980-2019'!$B$1:$B$16305&amp;'[1]NBA-Data-1980-2019'!$A$1:$A$16305,'[1]NBA-Data-1980-2019'!$D$1:$D$16305,"",0)</f>
        <v/>
      </c>
      <c r="AF339" s="2" t="str" cm="1">
        <f t="array" ref="AF339">_xlfn.XLOOKUP($A339&amp;AF$5,'[1]NBA-Data-1980-2019'!$B$1:$B$16305&amp;'[1]NBA-Data-1980-2019'!$A$1:$A$16305,'[1]NBA-Data-1980-2019'!$D$1:$D$16305,"",0)</f>
        <v/>
      </c>
      <c r="AG339" s="2" t="str" cm="1">
        <f t="array" ref="AG339">_xlfn.XLOOKUP($A339&amp;AG$5,'[1]NBA-Data-1980-2019'!$B$1:$B$16305&amp;'[1]NBA-Data-1980-2019'!$A$1:$A$16305,'[1]NBA-Data-1980-2019'!$D$1:$D$16305,"",0)</f>
        <v/>
      </c>
      <c r="AH339" s="2" t="str" cm="1">
        <f t="array" ref="AH339">_xlfn.XLOOKUP($A339&amp;AH$5,'[1]NBA-Data-1980-2019'!$B$1:$B$16305&amp;'[1]NBA-Data-1980-2019'!$A$1:$A$16305,'[1]NBA-Data-1980-2019'!$H$1:$H$16305,"",0)</f>
        <v/>
      </c>
      <c r="AI339" s="2" t="str" cm="1">
        <f t="array" ref="AI339">_xlfn.XLOOKUP($A339&amp;AI$5,'[1]NBA-Data-1980-2019'!$B$1:$B$16305&amp;'[1]NBA-Data-1980-2019'!$A$1:$A$16305,'[1]NBA-Data-1980-2019'!$H$1:$H$16305,"",0)</f>
        <v/>
      </c>
      <c r="AJ339" s="2" t="str" cm="1">
        <f t="array" ref="AJ339">_xlfn.XLOOKUP($A339&amp;AJ$5,'[1]NBA-Data-1980-2019'!$B$1:$B$16305&amp;'[1]NBA-Data-1980-2019'!$A$1:$A$16305,'[1]NBA-Data-1980-2019'!$H$1:$H$16305,"",0)</f>
        <v/>
      </c>
      <c r="AK339" s="2" t="str" cm="1">
        <f t="array" ref="AK339">_xlfn.XLOOKUP($A339&amp;AK$5,'[1]NBA-Data-1980-2019'!$B$1:$B$16305&amp;'[1]NBA-Data-1980-2019'!$A$1:$A$16305,'[1]NBA-Data-1980-2019'!$H$1:$H$16305,"",0)</f>
        <v/>
      </c>
      <c r="AL339" s="2" t="str" cm="1">
        <f t="array" ref="AL339">_xlfn.XLOOKUP($A339&amp;AL$5,'[1]NBA-Data-1980-2019'!$B$1:$B$16305&amp;'[1]NBA-Data-1980-2019'!$A$1:$A$16305,'[1]NBA-Data-1980-2019'!$H$1:$H$16305,"",0)</f>
        <v/>
      </c>
      <c r="AM339" s="2" t="str" cm="1">
        <f t="array" ref="AM339">_xlfn.XLOOKUP($A339&amp;AM$5,'[1]NBA-Data-1980-2019'!$B$1:$B$16305&amp;'[1]NBA-Data-1980-2019'!$A$1:$A$16305,'[1]NBA-Data-1980-2019'!$H$1:$H$16305,"",0)</f>
        <v/>
      </c>
      <c r="AN339" s="2" t="str" cm="1">
        <f t="array" ref="AN339">_xlfn.XLOOKUP($A339&amp;AN$5,'[1]NBA-Data-1980-2019'!$B$1:$B$16305&amp;'[1]NBA-Data-1980-2019'!$A$1:$A$16305,'[1]NBA-Data-1980-2019'!$H$1:$H$16305,"",0)</f>
        <v/>
      </c>
      <c r="AO339" s="2" t="str" cm="1">
        <f t="array" ref="AO339">_xlfn.XLOOKUP($A339&amp;AO$5,'[1]NBA-Data-1980-2019'!$B$1:$B$16305&amp;'[1]NBA-Data-1980-2019'!$A$1:$A$16305,'[1]NBA-Data-1980-2019'!$H$1:$H$16305,"",0)</f>
        <v/>
      </c>
      <c r="AP339" s="2" t="str" cm="1">
        <f t="array" ref="AP339">_xlfn.XLOOKUP($A339&amp;AP$5,'[1]NBA-Data-1980-2019'!$B$1:$B$16305&amp;'[1]NBA-Data-1980-2019'!$A$1:$A$16305,'[1]NBA-Data-1980-2019'!$H$1:$H$16305,"",0)</f>
        <v/>
      </c>
      <c r="AQ339" s="2" t="str" cm="1">
        <f t="array" ref="AQ339">_xlfn.XLOOKUP($A339&amp;AQ$5,'[1]NBA-Data-1980-2019'!$B$1:$B$16305&amp;'[1]NBA-Data-1980-2019'!$A$1:$A$16305,'[1]NBA-Data-1980-2019'!$H$1:$H$16305,"",0)</f>
        <v/>
      </c>
      <c r="AR339" s="2" t="str" cm="1">
        <f t="array" ref="AR339">_xlfn.XLOOKUP($A339&amp;AR$5,'[1]NBA-Data-1980-2019'!$B$1:$B$16305&amp;'[1]NBA-Data-1980-2019'!$A$1:$A$16305,'[1]NBA-Data-1980-2019'!$H$1:$H$16305,"",0)</f>
        <v/>
      </c>
      <c r="AS339" s="2" t="str" cm="1">
        <f t="array" ref="AS339">_xlfn.XLOOKUP($A339&amp;AS$5,'[1]NBA-Data-1980-2019'!$B$1:$B$16305&amp;'[1]NBA-Data-1980-2019'!$A$1:$A$16305,'[1]NBA-Data-1980-2019'!$H$1:$H$16305,"",0)</f>
        <v/>
      </c>
      <c r="AT339" s="2" t="str" cm="1">
        <f t="array" ref="AT339">_xlfn.XLOOKUP($A339&amp;AT$5,'[1]NBA-Data-1980-2019'!$B$1:$B$16305&amp;'[1]NBA-Data-1980-2019'!$A$1:$A$16305,'[1]NBA-Data-1980-2019'!$H$1:$H$16305,"",0)</f>
        <v/>
      </c>
      <c r="AU339" s="2" t="str" cm="1">
        <f t="array" ref="AU339">_xlfn.XLOOKUP($A339&amp;AU$5,'[1]NBA-Data-1980-2019'!$B$1:$B$16305&amp;'[1]NBA-Data-1980-2019'!$A$1:$A$16305,'[1]NBA-Data-1980-2019'!$H$1:$H$16305,"",0)</f>
        <v/>
      </c>
      <c r="AV339" s="2" t="str" cm="1">
        <f t="array" ref="AV339">_xlfn.XLOOKUP($A339&amp;AV$5,'[1]NBA-Data-1980-2019'!$B$1:$B$16305&amp;'[1]NBA-Data-1980-2019'!$A$1:$A$16305,'[1]NBA-Data-1980-2019'!$H$1:$H$16305,"",0)</f>
        <v/>
      </c>
      <c r="AW339" s="2" t="str" cm="1">
        <f t="array" ref="AW339">_xlfn.XLOOKUP($A339&amp;AW$5,'[1]NBA-Data-1980-2019'!$B$1:$B$16305&amp;'[1]NBA-Data-1980-2019'!$A$1:$A$16305,'[1]NBA-Data-1980-2019'!$H$1:$H$16305,"",0)</f>
        <v/>
      </c>
      <c r="AX339" s="2" t="str" cm="1">
        <f t="array" ref="AX339">_xlfn.XLOOKUP($A339&amp;AX$5,'[1]NBA-Data-1980-2019'!$B$1:$B$16305&amp;'[1]NBA-Data-1980-2019'!$A$1:$A$16305,'[1]NBA-Data-1980-2019'!$H$1:$H$16305,"",0)</f>
        <v/>
      </c>
      <c r="AY339" s="2" t="str" cm="1">
        <f t="array" ref="AY339">_xlfn.XLOOKUP($A339&amp;AY$5,'[1]NBA-Data-1980-2019'!$B$1:$B$16305&amp;'[1]NBA-Data-1980-2019'!$A$1:$A$16305,'[1]NBA-Data-1980-2019'!$H$1:$H$16305,"",0)</f>
        <v/>
      </c>
      <c r="AZ339" s="2" t="str" cm="1">
        <f t="array" ref="AZ339">_xlfn.XLOOKUP($A339&amp;AZ$5,'[1]NBA-Data-1980-2019'!$B$1:$B$16305&amp;'[1]NBA-Data-1980-2019'!$A$1:$A$16305,'[1]NBA-Data-1980-2019'!$H$1:$H$16305,"",0)</f>
        <v/>
      </c>
      <c r="BA339" s="2" t="str" cm="1">
        <f t="array" ref="BA339">_xlfn.XLOOKUP($A339&amp;BA$5,'[1]NBA-Data-1980-2019'!$B$1:$B$16305&amp;'[1]NBA-Data-1980-2019'!$A$1:$A$16305,'[1]NBA-Data-1980-2019'!$H$1:$H$16305,"",0)</f>
        <v/>
      </c>
      <c r="BB339" s="2" t="str" cm="1">
        <f t="array" ref="BB339">_xlfn.XLOOKUP($A339&amp;BB$5,'[1]NBA-Data-1980-2019'!$B$1:$B$16305&amp;'[1]NBA-Data-1980-2019'!$A$1:$A$16305,'[1]NBA-Data-1980-2019'!$H$1:$H$16305,"",0)</f>
        <v/>
      </c>
      <c r="BC339" s="2" t="str" cm="1">
        <f t="array" ref="BC339">_xlfn.XLOOKUP($A339&amp;BC$5,'[1]NBA-Data-1980-2019'!$B$1:$B$16305&amp;'[1]NBA-Data-1980-2019'!$A$1:$A$16305,'[1]NBA-Data-1980-2019'!$H$1:$H$16305,"",0)</f>
        <v/>
      </c>
      <c r="BD339" s="2" t="str" cm="1">
        <f t="array" ref="BD339">_xlfn.XLOOKUP($A339&amp;BD$5,'[1]NBA-Data-1980-2019'!$B$1:$B$16305&amp;'[1]NBA-Data-1980-2019'!$A$1:$A$16305,'[1]NBA-Data-1980-2019'!$H$1:$H$16305,"",0)</f>
        <v/>
      </c>
      <c r="BE339" s="2" t="str" cm="1">
        <f t="array" ref="BE339">_xlfn.XLOOKUP($A339&amp;BE$5,'[1]NBA-Data-1980-2019'!$B$1:$B$16305&amp;'[1]NBA-Data-1980-2019'!$A$1:$A$16305,'[1]NBA-Data-1980-2019'!$H$1:$H$16305,"",0)</f>
        <v/>
      </c>
      <c r="BF339" s="2" t="str" cm="1">
        <f t="array" ref="BF339">_xlfn.XLOOKUP($A339&amp;BF$5,'[1]NBA-Data-1980-2019'!$B$1:$B$16305&amp;'[1]NBA-Data-1980-2019'!$A$1:$A$16305,'[1]NBA-Data-1980-2019'!$H$1:$H$16305,"",0)</f>
        <v/>
      </c>
      <c r="BG339" s="2" t="str" cm="1">
        <f t="array" ref="BG339">_xlfn.XLOOKUP($A339&amp;BG$5,'[1]NBA-Data-1980-2019'!$B$1:$B$16305&amp;'[1]NBA-Data-1980-2019'!$A$1:$A$16305,'[1]NBA-Data-1980-2019'!$H$1:$H$16305,"",0)</f>
        <v/>
      </c>
      <c r="BH339" s="2" t="str" cm="1">
        <f t="array" ref="BH339">_xlfn.XLOOKUP($A339&amp;BH$5,'[1]NBA-Data-1980-2019'!$B$1:$B$16305&amp;'[1]NBA-Data-1980-2019'!$A$1:$A$16305,'[1]NBA-Data-1980-2019'!$H$1:$H$16305,"",0)</f>
        <v/>
      </c>
      <c r="BI339" s="2" t="str" cm="1">
        <f t="array" ref="BI339">_xlfn.XLOOKUP($A339&amp;BI$5,'[1]NBA-Data-1980-2019'!$B$1:$B$16305&amp;'[1]NBA-Data-1980-2019'!$A$1:$A$16305,'[1]NBA-Data-1980-2019'!$H$1:$H$16305,"",0)</f>
        <v/>
      </c>
      <c r="BJ339" s="2" t="str" cm="1">
        <f t="array" ref="BJ339">_xlfn.XLOOKUP($A339&amp;BJ$5,'[1]NBA-Data-1980-2019'!$B$1:$B$16305&amp;'[1]NBA-Data-1980-2019'!$A$1:$A$16305,'[1]NBA-Data-1980-2019'!$H$1:$H$16305,"",0)</f>
        <v/>
      </c>
      <c r="BK339" s="2" t="str" cm="1">
        <f t="array" ref="BK339">_xlfn.XLOOKUP($A339&amp;BK$5,'[1]NBA-Data-1980-2019'!$B$1:$B$16305&amp;'[1]NBA-Data-1980-2019'!$A$1:$A$16305,'[1]NBA-Data-1980-2019'!$H$1:$H$16305,"",0)</f>
        <v/>
      </c>
      <c r="BL339" s="2" t="str" cm="1">
        <f t="array" ref="BL339">_xlfn.XLOOKUP($A339&amp;BL$5,'[1]NBA-Data-1980-2019'!$B$1:$B$16305&amp;'[1]NBA-Data-1980-2019'!$A$1:$A$16305,'[1]NBA-Data-1980-2019'!$H$1:$H$16305,"",0)</f>
        <v/>
      </c>
      <c r="BM339" s="2" t="str" cm="1">
        <f t="array" ref="BM339">_xlfn.XLOOKUP($A339&amp;BM$5,'[1]NBA-Data-1980-2019'!$B$1:$B$16305&amp;'[1]NBA-Data-1980-2019'!$A$1:$A$16305,'[1]NBA-Data-1980-2019'!$H$1:$H$16305,"",0)</f>
        <v/>
      </c>
      <c r="BN339" s="2" t="str" cm="1">
        <f t="array" ref="BN339">_xlfn.XLOOKUP($A339&amp;BN$5,'[1]NBA-Data-1980-2019'!$B$1:$B$16305&amp;'[1]NBA-Data-1980-2019'!$A$1:$A$16305,'[1]NBA-Data-1980-2019'!$F$1:$F$16305,"",0)</f>
        <v/>
      </c>
      <c r="BO339" s="2" t="str" cm="1">
        <f t="array" ref="BO339">_xlfn.XLOOKUP($A339&amp;BO$5,'[1]NBA-Data-1980-2019'!$B$1:$B$16305&amp;'[1]NBA-Data-1980-2019'!$A$1:$A$16305,'[1]NBA-Data-1980-2019'!$F$1:$F$16305,"",0)</f>
        <v/>
      </c>
      <c r="BP339" s="2" t="str" cm="1">
        <f t="array" ref="BP339">_xlfn.XLOOKUP($A339&amp;BP$5,'[1]NBA-Data-1980-2019'!$B$1:$B$16305&amp;'[1]NBA-Data-1980-2019'!$A$1:$A$16305,'[1]NBA-Data-1980-2019'!$F$1:$F$16305,"",0)</f>
        <v/>
      </c>
      <c r="BQ339" s="2" t="str" cm="1">
        <f t="array" ref="BQ339">_xlfn.XLOOKUP($A339&amp;BQ$5,'[1]NBA-Data-1980-2019'!$B$1:$B$16305&amp;'[1]NBA-Data-1980-2019'!$A$1:$A$16305,'[1]NBA-Data-1980-2019'!$F$1:$F$16305,"",0)</f>
        <v/>
      </c>
      <c r="BR339" s="2" t="str" cm="1">
        <f t="array" ref="BR339">_xlfn.XLOOKUP($A339&amp;BR$5,'[1]NBA-Data-1980-2019'!$B$1:$B$16305&amp;'[1]NBA-Data-1980-2019'!$A$1:$A$16305,'[1]NBA-Data-1980-2019'!$F$1:$F$16305,"",0)</f>
        <v/>
      </c>
      <c r="BS339" s="2" t="str" cm="1">
        <f t="array" ref="BS339">_xlfn.XLOOKUP($A339&amp;BS$5,'[1]NBA-Data-1980-2019'!$B$1:$B$16305&amp;'[1]NBA-Data-1980-2019'!$A$1:$A$16305,'[1]NBA-Data-1980-2019'!$F$1:$F$16305,"",0)</f>
        <v/>
      </c>
      <c r="BT339" s="2" t="str" cm="1">
        <f t="array" ref="BT339">_xlfn.XLOOKUP($A339&amp;BT$5,'[1]NBA-Data-1980-2019'!$B$1:$B$16305&amp;'[1]NBA-Data-1980-2019'!$A$1:$A$16305,'[1]NBA-Data-1980-2019'!$F$1:$F$16305,"",0)</f>
        <v/>
      </c>
      <c r="BU339" s="2" t="str" cm="1">
        <f t="array" ref="BU339">_xlfn.XLOOKUP($A339&amp;BU$5,'[1]NBA-Data-1980-2019'!$B$1:$B$16305&amp;'[1]NBA-Data-1980-2019'!$A$1:$A$16305,'[1]NBA-Data-1980-2019'!$F$1:$F$16305,"",0)</f>
        <v/>
      </c>
      <c r="BV339" s="2" t="str" cm="1">
        <f t="array" ref="BV339">_xlfn.XLOOKUP($A339&amp;BV$5,'[1]NBA-Data-1980-2019'!$B$1:$B$16305&amp;'[1]NBA-Data-1980-2019'!$A$1:$A$16305,'[1]NBA-Data-1980-2019'!$F$1:$F$16305,"",0)</f>
        <v/>
      </c>
      <c r="BW339" s="2" t="str" cm="1">
        <f t="array" ref="BW339">_xlfn.XLOOKUP($A339&amp;BW$5,'[1]NBA-Data-1980-2019'!$B$1:$B$16305&amp;'[1]NBA-Data-1980-2019'!$A$1:$A$16305,'[1]NBA-Data-1980-2019'!$F$1:$F$16305,"",0)</f>
        <v/>
      </c>
      <c r="BX339" s="2" t="str" cm="1">
        <f t="array" ref="BX339">_xlfn.XLOOKUP($A339&amp;BX$5,'[1]NBA-Data-1980-2019'!$B$1:$B$16305&amp;'[1]NBA-Data-1980-2019'!$A$1:$A$16305,'[1]NBA-Data-1980-2019'!$F$1:$F$16305,"",0)</f>
        <v/>
      </c>
      <c r="BY339" s="2" t="str" cm="1">
        <f t="array" ref="BY339">_xlfn.XLOOKUP($A339&amp;BY$5,'[1]NBA-Data-1980-2019'!$B$1:$B$16305&amp;'[1]NBA-Data-1980-2019'!$A$1:$A$16305,'[1]NBA-Data-1980-2019'!$F$1:$F$16305,"",0)</f>
        <v/>
      </c>
      <c r="BZ339" s="2" t="str" cm="1">
        <f t="array" ref="BZ339">_xlfn.XLOOKUP($A339&amp;BZ$5,'[1]NBA-Data-1980-2019'!$B$1:$B$16305&amp;'[1]NBA-Data-1980-2019'!$A$1:$A$16305,'[1]NBA-Data-1980-2019'!$F$1:$F$16305,"",0)</f>
        <v/>
      </c>
      <c r="CA339" s="2" t="str" cm="1">
        <f t="array" ref="CA339">_xlfn.XLOOKUP($A339&amp;CA$5,'[1]NBA-Data-1980-2019'!$B$1:$B$16305&amp;'[1]NBA-Data-1980-2019'!$A$1:$A$16305,'[1]NBA-Data-1980-2019'!$F$1:$F$16305,"",0)</f>
        <v/>
      </c>
      <c r="CB339" s="2" t="str" cm="1">
        <f t="array" ref="CB339">_xlfn.XLOOKUP($A339&amp;CB$5,'[1]NBA-Data-1980-2019'!$B$1:$B$16305&amp;'[1]NBA-Data-1980-2019'!$A$1:$A$16305,'[1]NBA-Data-1980-2019'!$F$1:$F$16305,"",0)</f>
        <v/>
      </c>
      <c r="CC339" s="2" t="str" cm="1">
        <f t="array" ref="CC339">_xlfn.XLOOKUP($A339&amp;CC$5,'[1]NBA-Data-1980-2019'!$B$1:$B$16305&amp;'[1]NBA-Data-1980-2019'!$A$1:$A$16305,'[1]NBA-Data-1980-2019'!$F$1:$F$16305,"",0)</f>
        <v/>
      </c>
      <c r="CD339" s="2" t="str" cm="1">
        <f t="array" ref="CD339">_xlfn.XLOOKUP($A339&amp;CD$5,'[1]NBA-Data-1980-2019'!$B$1:$B$16305&amp;'[1]NBA-Data-1980-2019'!$A$1:$A$16305,'[1]NBA-Data-1980-2019'!$F$1:$F$16305,"",0)</f>
        <v/>
      </c>
      <c r="CE339" s="2" t="str" cm="1">
        <f t="array" ref="CE339">_xlfn.XLOOKUP($A339&amp;CE$5,'[1]NBA-Data-1980-2019'!$B$1:$B$16305&amp;'[1]NBA-Data-1980-2019'!$A$1:$A$16305,'[1]NBA-Data-1980-2019'!$F$1:$F$16305,"",0)</f>
        <v/>
      </c>
      <c r="CF339" s="2" t="str" cm="1">
        <f t="array" ref="CF339">_xlfn.XLOOKUP($A339&amp;CF$5,'[1]NBA-Data-1980-2019'!$B$1:$B$16305&amp;'[1]NBA-Data-1980-2019'!$A$1:$A$16305,'[1]NBA-Data-1980-2019'!$F$1:$F$16305,"",0)</f>
        <v/>
      </c>
      <c r="CG339" s="2" t="str" cm="1">
        <f t="array" ref="CG339">_xlfn.XLOOKUP($A339&amp;CG$5,'[1]NBA-Data-1980-2019'!$B$1:$B$16305&amp;'[1]NBA-Data-1980-2019'!$A$1:$A$16305,'[1]NBA-Data-1980-2019'!$F$1:$F$16305,"",0)</f>
        <v/>
      </c>
      <c r="CH339" s="2" t="str" cm="1">
        <f t="array" ref="CH339">_xlfn.XLOOKUP($A339&amp;CH$5,'[1]NBA-Data-1980-2019'!$B$1:$B$16305&amp;'[1]NBA-Data-1980-2019'!$A$1:$A$16305,'[1]NBA-Data-1980-2019'!$F$1:$F$16305,"",0)</f>
        <v/>
      </c>
      <c r="CI339" s="2" t="str" cm="1">
        <f t="array" ref="CI339">_xlfn.XLOOKUP($A339&amp;CI$5,'[1]NBA-Data-1980-2019'!$B$1:$B$16305&amp;'[1]NBA-Data-1980-2019'!$A$1:$A$16305,'[1]NBA-Data-1980-2019'!$F$1:$F$16305,"",0)</f>
        <v/>
      </c>
      <c r="CJ339" s="2" t="str" cm="1">
        <f t="array" ref="CJ339">_xlfn.XLOOKUP($A339&amp;CJ$5,'[1]NBA-Data-1980-2019'!$B$1:$B$16305&amp;'[1]NBA-Data-1980-2019'!$A$1:$A$16305,'[1]NBA-Data-1980-2019'!$F$1:$F$16305,"",0)</f>
        <v/>
      </c>
      <c r="CK339" s="2" t="str" cm="1">
        <f t="array" ref="CK339">_xlfn.XLOOKUP($A339&amp;CK$5,'[1]NBA-Data-1980-2019'!$B$1:$B$16305&amp;'[1]NBA-Data-1980-2019'!$A$1:$A$16305,'[1]NBA-Data-1980-2019'!$F$1:$F$16305,"",0)</f>
        <v/>
      </c>
      <c r="CL339" s="2" t="str" cm="1">
        <f t="array" ref="CL339">_xlfn.XLOOKUP($A339&amp;CL$5,'[1]NBA-Data-1980-2019'!$B$1:$B$16305&amp;'[1]NBA-Data-1980-2019'!$A$1:$A$16305,'[1]NBA-Data-1980-2019'!$F$1:$F$16305,"",0)</f>
        <v/>
      </c>
      <c r="CM339" s="2" t="str" cm="1">
        <f t="array" ref="CM339">_xlfn.XLOOKUP($A339&amp;CM$5,'[1]NBA-Data-1980-2019'!$B$1:$B$16305&amp;'[1]NBA-Data-1980-2019'!$A$1:$A$16305,'[1]NBA-Data-1980-2019'!$F$1:$F$16305,"",0)</f>
        <v/>
      </c>
      <c r="CN339" s="2" t="str" cm="1">
        <f t="array" ref="CN339">_xlfn.XLOOKUP($A339&amp;CN$5,'[1]NBA-Data-1980-2019'!$B$1:$B$16305&amp;'[1]NBA-Data-1980-2019'!$A$1:$A$16305,'[1]NBA-Data-1980-2019'!$F$1:$F$16305,"",0)</f>
        <v/>
      </c>
      <c r="CO339" s="2" t="str" cm="1">
        <f t="array" ref="CO339">_xlfn.XLOOKUP($A339&amp;CO$5,'[1]NBA-Data-1980-2019'!$B$1:$B$16305&amp;'[1]NBA-Data-1980-2019'!$A$1:$A$16305,'[1]NBA-Data-1980-2019'!$F$1:$F$16305,"",0)</f>
        <v/>
      </c>
      <c r="CP339" s="2" t="str" cm="1">
        <f t="array" ref="CP339">_xlfn.XLOOKUP($A339&amp;CP$5,'[1]NBA-Data-1980-2019'!$B$1:$B$16305&amp;'[1]NBA-Data-1980-2019'!$A$1:$A$16305,'[1]NBA-Data-1980-2019'!$F$1:$F$16305,"",0)</f>
        <v/>
      </c>
      <c r="CQ339" s="2" t="str" cm="1">
        <f t="array" ref="CQ339">_xlfn.XLOOKUP($A339&amp;CQ$5,'[1]NBA-Data-1980-2019'!$B$1:$B$16305&amp;'[1]NBA-Data-1980-2019'!$A$1:$A$16305,'[1]NBA-Data-1980-2019'!$F$1:$F$16305,"",0)</f>
        <v/>
      </c>
      <c r="CR339" s="2" t="str" cm="1">
        <f t="array" ref="CR339">_xlfn.XLOOKUP($A339&amp;CR$5,'[1]NBA-Data-1980-2019'!$B$1:$B$16305&amp;'[1]NBA-Data-1980-2019'!$A$1:$A$16305,'[1]NBA-Data-1980-2019'!$F$1:$F$16305,"",0)</f>
        <v/>
      </c>
      <c r="CS339" s="2" t="str" cm="1">
        <f t="array" ref="CS339">_xlfn.XLOOKUP($A339&amp;CS$5,'[1]NBA-Data-1980-2019'!$B$1:$B$16305&amp;'[1]NBA-Data-1980-2019'!$A$1:$A$16305,'[1]NBA-Data-1980-2019'!$F$1:$F$16305,"",0)</f>
        <v/>
      </c>
      <c r="CU339" s="2" t="str">
        <f>_xlfn.XLOOKUP($A339,TEAMS!$G$1:$G$839,TEAMS!$H$1:$H$839,"",0)</f>
        <v>SG</v>
      </c>
      <c r="CV339" s="2" t="str">
        <f>_xlfn.XLOOKUP($CU339,DASHBOARD!$B$22:$B$27,DASHBOARD!$C$22:$C$27,"",0)</f>
        <v>GUARD</v>
      </c>
      <c r="CY339" s="63">
        <f>SUMIFS('[1]NBA-Data-1980-2019'!$G$1:$G$16305,'[1]NBA-Data-1980-2019'!$B$1:$B$16305,$A339,'[1]NBA-Data-1980-2019'!$A$1:$A$16305,CY$9)</f>
        <v>0</v>
      </c>
      <c r="CZ339" s="63">
        <f>SUMIFS('[1]NBA-Data-1980-2019'!$G$1:$G$16305,'[1]NBA-Data-1980-2019'!$B$1:$B$16305,$A339,'[1]NBA-Data-1980-2019'!$A$1:$A$16305,CZ$9)</f>
        <v>0</v>
      </c>
      <c r="DA339" s="63">
        <f>SUMIFS('[1]NBA-Data-1980-2019'!$G$1:$G$16305,'[1]NBA-Data-1980-2019'!$B$1:$B$16305,$A339,'[1]NBA-Data-1980-2019'!$A$1:$A$16305,DA$9)</f>
        <v>0</v>
      </c>
      <c r="DB339" s="63">
        <f>SUMIFS('[1]NBA-Data-1980-2019'!$G$1:$G$16305,'[1]NBA-Data-1980-2019'!$B$1:$B$16305,$A339,'[1]NBA-Data-1980-2019'!$A$1:$A$16305,DB$9)</f>
        <v>0</v>
      </c>
      <c r="DC339" s="63">
        <f>SUMIFS('[1]NBA-Data-1980-2019'!$G$1:$G$16305,'[1]NBA-Data-1980-2019'!$B$1:$B$16305,$A339,'[1]NBA-Data-1980-2019'!$A$1:$A$16305,DC$9)</f>
        <v>0</v>
      </c>
      <c r="DD339" s="63">
        <f>SUMIFS('[1]NBA-Data-1980-2019'!$G$1:$G$16305,'[1]NBA-Data-1980-2019'!$B$1:$B$16305,$A339,'[1]NBA-Data-1980-2019'!$A$1:$A$16305,DD$9)</f>
        <v>0</v>
      </c>
      <c r="DE339" s="63">
        <f>SUMIFS('[1]NBA-Data-1980-2019'!$G$1:$G$16305,'[1]NBA-Data-1980-2019'!$B$1:$B$16305,$A339,'[1]NBA-Data-1980-2019'!$A$1:$A$16305,DE$9)</f>
        <v>0</v>
      </c>
      <c r="DF339" s="63">
        <f>SUMIFS('[1]NBA-Data-1980-2019'!$G$1:$G$16305,'[1]NBA-Data-1980-2019'!$B$1:$B$16305,$A339,'[1]NBA-Data-1980-2019'!$A$1:$A$16305,DF$9)</f>
        <v>0</v>
      </c>
      <c r="DG339" s="63">
        <f>SUMIFS('[1]NBA-Data-1980-2019'!$G$1:$G$16305,'[1]NBA-Data-1980-2019'!$B$1:$B$16305,$A339,'[1]NBA-Data-1980-2019'!$A$1:$A$16305,DG$9)</f>
        <v>0</v>
      </c>
      <c r="DH339" s="63">
        <f>SUMIFS('[1]NBA-Data-1980-2019'!$G$1:$G$16305,'[1]NBA-Data-1980-2019'!$B$1:$B$16305,$A339,'[1]NBA-Data-1980-2019'!$A$1:$A$16305,DH$9)</f>
        <v>0</v>
      </c>
      <c r="DI339" s="63">
        <f>SUMIFS('[1]NBA-Data-1980-2019'!$G$1:$G$16305,'[1]NBA-Data-1980-2019'!$B$1:$B$16305,$A339,'[1]NBA-Data-1980-2019'!$A$1:$A$16305,DI$9)</f>
        <v>0</v>
      </c>
      <c r="DJ339" s="63">
        <f>SUMIFS('[1]NBA-Data-1980-2019'!$G$1:$G$16305,'[1]NBA-Data-1980-2019'!$B$1:$B$16305,$A339,'[1]NBA-Data-1980-2019'!$A$1:$A$16305,DJ$9)</f>
        <v>0</v>
      </c>
      <c r="DK339" s="63">
        <f>SUMIFS('[1]NBA-Data-1980-2019'!$G$1:$G$16305,'[1]NBA-Data-1980-2019'!$B$1:$B$16305,$A339,'[1]NBA-Data-1980-2019'!$A$1:$A$16305,DK$9)</f>
        <v>0</v>
      </c>
      <c r="DL339" s="63">
        <f>SUMIFS('[1]NBA-Data-1980-2019'!$G$1:$G$16305,'[1]NBA-Data-1980-2019'!$B$1:$B$16305,$A339,'[1]NBA-Data-1980-2019'!$A$1:$A$16305,DL$9)</f>
        <v>0</v>
      </c>
      <c r="DM339" s="63">
        <f>SUMIFS('[1]NBA-Data-1980-2019'!$G$1:$G$16305,'[1]NBA-Data-1980-2019'!$B$1:$B$16305,$A339,'[1]NBA-Data-1980-2019'!$A$1:$A$16305,DM$9)</f>
        <v>0</v>
      </c>
      <c r="DN339" s="63">
        <f>SUMIFS('[1]NBA-Data-1980-2019'!$G$1:$G$16305,'[1]NBA-Data-1980-2019'!$B$1:$B$16305,$A339,'[1]NBA-Data-1980-2019'!$A$1:$A$16305,DN$9)</f>
        <v>0</v>
      </c>
      <c r="DO339" s="63">
        <f>SUMIFS('[1]NBA-Data-1980-2019'!$G$1:$G$16305,'[1]NBA-Data-1980-2019'!$B$1:$B$16305,$A339,'[1]NBA-Data-1980-2019'!$A$1:$A$16305,DO$9)</f>
        <v>0</v>
      </c>
      <c r="DP339" s="63">
        <f>SUMIFS('[1]NBA-Data-1980-2019'!$G$1:$G$16305,'[1]NBA-Data-1980-2019'!$B$1:$B$16305,$A339,'[1]NBA-Data-1980-2019'!$A$1:$A$16305,DP$9)</f>
        <v>0</v>
      </c>
      <c r="DQ339" s="63">
        <f>SUMIFS('[1]NBA-Data-1980-2019'!$G$1:$G$16305,'[1]NBA-Data-1980-2019'!$B$1:$B$16305,$A339,'[1]NBA-Data-1980-2019'!$A$1:$A$16305,DQ$9)</f>
        <v>0</v>
      </c>
      <c r="DR339" s="63">
        <f>SUMIFS('[1]NBA-Data-1980-2019'!$G$1:$G$16305,'[1]NBA-Data-1980-2019'!$B$1:$B$16305,$A339,'[1]NBA-Data-1980-2019'!$A$1:$A$16305,DR$9)</f>
        <v>0</v>
      </c>
      <c r="DS339" s="63">
        <f>SUMIFS('[1]NBA-Data-1980-2019'!$G$1:$G$16305,'[1]NBA-Data-1980-2019'!$B$1:$B$16305,$A339,'[1]NBA-Data-1980-2019'!$A$1:$A$16305,DS$9)</f>
        <v>0</v>
      </c>
      <c r="DT339" s="63">
        <f>SUMIFS('[1]NBA-Data-1980-2019'!$G$1:$G$16305,'[1]NBA-Data-1980-2019'!$B$1:$B$16305,$A339,'[1]NBA-Data-1980-2019'!$A$1:$A$16305,DT$9)</f>
        <v>0</v>
      </c>
      <c r="DU339" s="63">
        <f>SUMIFS('[1]NBA-Data-1980-2019'!$G$1:$G$16305,'[1]NBA-Data-1980-2019'!$B$1:$B$16305,$A339,'[1]NBA-Data-1980-2019'!$A$1:$A$16305,DU$9)</f>
        <v>0</v>
      </c>
      <c r="DV339" s="63">
        <f>SUMIFS('[1]NBA-Data-1980-2019'!$G$1:$G$16305,'[1]NBA-Data-1980-2019'!$B$1:$B$16305,$A339,'[1]NBA-Data-1980-2019'!$A$1:$A$16305,DV$9)</f>
        <v>0</v>
      </c>
      <c r="DW339" s="63">
        <f>SUMIFS('[1]NBA-Data-1980-2019'!$G$1:$G$16305,'[1]NBA-Data-1980-2019'!$B$1:$B$16305,$A339,'[1]NBA-Data-1980-2019'!$A$1:$A$16305,DW$9)</f>
        <v>0</v>
      </c>
      <c r="DX339" s="63">
        <f>SUMIFS('[1]NBA-Data-1980-2019'!$G$1:$G$16305,'[1]NBA-Data-1980-2019'!$B$1:$B$16305,$A339,'[1]NBA-Data-1980-2019'!$A$1:$A$16305,DX$9)</f>
        <v>0</v>
      </c>
      <c r="DY339" s="63">
        <f>SUMIFS('[1]NBA-Data-1980-2019'!$G$1:$G$16305,'[1]NBA-Data-1980-2019'!$B$1:$B$16305,$A339,'[1]NBA-Data-1980-2019'!$A$1:$A$16305,DY$9)</f>
        <v>0</v>
      </c>
      <c r="DZ339" s="63">
        <f>SUMIFS('[1]NBA-Data-1980-2019'!$G$1:$G$16305,'[1]NBA-Data-1980-2019'!$B$1:$B$16305,$A339,'[1]NBA-Data-1980-2019'!$A$1:$A$16305,DZ$9)</f>
        <v>0</v>
      </c>
      <c r="EA339" s="63">
        <f>SUMIFS('[1]NBA-Data-1980-2019'!$G$1:$G$16305,'[1]NBA-Data-1980-2019'!$B$1:$B$16305,$A339,'[1]NBA-Data-1980-2019'!$A$1:$A$16305,EA$9)</f>
        <v>0</v>
      </c>
      <c r="EB339" s="63">
        <f>SUMIFS('[1]NBA-Data-1980-2019'!$G$1:$G$16305,'[1]NBA-Data-1980-2019'!$B$1:$B$16305,$A339,'[1]NBA-Data-1980-2019'!$A$1:$A$16305,EB$9)</f>
        <v>0</v>
      </c>
      <c r="EC339" s="63">
        <f>SUMIFS('[1]NBA-Data-1980-2019'!$G$1:$G$16305,'[1]NBA-Data-1980-2019'!$B$1:$B$16305,$A339,'[1]NBA-Data-1980-2019'!$A$1:$A$16305,EC$9)</f>
        <v>0</v>
      </c>
      <c r="ED339" s="63">
        <f>SUMIFS('[1]NBA-Data-1980-2019'!$G$1:$G$16305,'[1]NBA-Data-1980-2019'!$B$1:$B$16305,$A339,'[1]NBA-Data-1980-2019'!$A$1:$A$16305,ED$9)</f>
        <v>0</v>
      </c>
      <c r="EH339" s="2" t="s">
        <v>1486</v>
      </c>
    </row>
    <row r="340" spans="1:165" x14ac:dyDescent="0.2">
      <c r="A340" s="2" t="s">
        <v>985</v>
      </c>
      <c r="B340" s="2" t="str" cm="1">
        <f t="array" ref="B340">_xlfn.XLOOKUP($A340&amp;B$5,'[1]NBA-Data-1980-2019'!$B$1:$B$16305&amp;'[1]NBA-Data-1980-2019'!$A$1:$A$16305,'[1]NBA-Data-1980-2019'!$D$1:$D$16305,"",0)</f>
        <v/>
      </c>
      <c r="C340" s="2" t="str" cm="1">
        <f t="array" ref="C340">_xlfn.XLOOKUP($A340&amp;C$5,'[1]NBA-Data-1980-2019'!$B$1:$B$16305&amp;'[1]NBA-Data-1980-2019'!$A$1:$A$16305,'[1]NBA-Data-1980-2019'!$D$1:$D$16305,"",0)</f>
        <v/>
      </c>
      <c r="D340" s="2" t="str" cm="1">
        <f t="array" ref="D340">_xlfn.XLOOKUP($A340&amp;D$5,'[1]NBA-Data-1980-2019'!$B$1:$B$16305&amp;'[1]NBA-Data-1980-2019'!$A$1:$A$16305,'[1]NBA-Data-1980-2019'!$D$1:$D$16305,"",0)</f>
        <v/>
      </c>
      <c r="E340" s="2" t="str" cm="1">
        <f t="array" ref="E340">_xlfn.XLOOKUP($A340&amp;E$5,'[1]NBA-Data-1980-2019'!$B$1:$B$16305&amp;'[1]NBA-Data-1980-2019'!$A$1:$A$16305,'[1]NBA-Data-1980-2019'!$D$1:$D$16305,"",0)</f>
        <v/>
      </c>
      <c r="F340" s="2" t="str" cm="1">
        <f t="array" ref="F340">_xlfn.XLOOKUP($A340&amp;F$5,'[1]NBA-Data-1980-2019'!$B$1:$B$16305&amp;'[1]NBA-Data-1980-2019'!$A$1:$A$16305,'[1]NBA-Data-1980-2019'!$D$1:$D$16305,"",0)</f>
        <v/>
      </c>
      <c r="G340" s="2" t="str" cm="1">
        <f t="array" ref="G340">_xlfn.XLOOKUP($A340&amp;G$5,'[1]NBA-Data-1980-2019'!$B$1:$B$16305&amp;'[1]NBA-Data-1980-2019'!$A$1:$A$16305,'[1]NBA-Data-1980-2019'!$D$1:$D$16305,"",0)</f>
        <v/>
      </c>
      <c r="H340" s="2" t="str" cm="1">
        <f t="array" ref="H340">_xlfn.XLOOKUP($A340&amp;H$5,'[1]NBA-Data-1980-2019'!$B$1:$B$16305&amp;'[1]NBA-Data-1980-2019'!$A$1:$A$16305,'[1]NBA-Data-1980-2019'!$D$1:$D$16305,"",0)</f>
        <v/>
      </c>
      <c r="I340" s="2" t="str" cm="1">
        <f t="array" ref="I340">_xlfn.XLOOKUP($A340&amp;I$5,'[1]NBA-Data-1980-2019'!$B$1:$B$16305&amp;'[1]NBA-Data-1980-2019'!$A$1:$A$16305,'[1]NBA-Data-1980-2019'!$D$1:$D$16305,"",0)</f>
        <v/>
      </c>
      <c r="J340" s="2" t="str" cm="1">
        <f t="array" ref="J340">_xlfn.XLOOKUP($A340&amp;J$5,'[1]NBA-Data-1980-2019'!$B$1:$B$16305&amp;'[1]NBA-Data-1980-2019'!$A$1:$A$16305,'[1]NBA-Data-1980-2019'!$D$1:$D$16305,"",0)</f>
        <v/>
      </c>
      <c r="K340" s="2" t="str" cm="1">
        <f t="array" ref="K340">_xlfn.XLOOKUP($A340&amp;K$5,'[1]NBA-Data-1980-2019'!$B$1:$B$16305&amp;'[1]NBA-Data-1980-2019'!$A$1:$A$16305,'[1]NBA-Data-1980-2019'!$D$1:$D$16305,"",0)</f>
        <v/>
      </c>
      <c r="L340" s="2" t="str" cm="1">
        <f t="array" ref="L340">_xlfn.XLOOKUP($A340&amp;L$5,'[1]NBA-Data-1980-2019'!$B$1:$B$16305&amp;'[1]NBA-Data-1980-2019'!$A$1:$A$16305,'[1]NBA-Data-1980-2019'!$D$1:$D$16305,"",0)</f>
        <v/>
      </c>
      <c r="M340" s="2" t="str" cm="1">
        <f t="array" ref="M340">_xlfn.XLOOKUP($A340&amp;M$5,'[1]NBA-Data-1980-2019'!$B$1:$B$16305&amp;'[1]NBA-Data-1980-2019'!$A$1:$A$16305,'[1]NBA-Data-1980-2019'!$D$1:$D$16305,"",0)</f>
        <v/>
      </c>
      <c r="N340" s="2" t="str" cm="1">
        <f t="array" ref="N340">_xlfn.XLOOKUP($A340&amp;N$5,'[1]NBA-Data-1980-2019'!$B$1:$B$16305&amp;'[1]NBA-Data-1980-2019'!$A$1:$A$16305,'[1]NBA-Data-1980-2019'!$D$1:$D$16305,"",0)</f>
        <v>DET</v>
      </c>
      <c r="O340" s="2" t="str" cm="1">
        <f t="array" ref="O340">_xlfn.XLOOKUP($A340&amp;O$5,'[1]NBA-Data-1980-2019'!$B$1:$B$16305&amp;'[1]NBA-Data-1980-2019'!$A$1:$A$16305,'[1]NBA-Data-1980-2019'!$D$1:$D$16305,"",0)</f>
        <v>DET</v>
      </c>
      <c r="P340" s="2" t="str" cm="1">
        <f t="array" ref="P340">_xlfn.XLOOKUP($A340&amp;P$5,'[1]NBA-Data-1980-2019'!$B$1:$B$16305&amp;'[1]NBA-Data-1980-2019'!$A$1:$A$16305,'[1]NBA-Data-1980-2019'!$D$1:$D$16305,"",0)</f>
        <v>DET</v>
      </c>
      <c r="Q340" s="2" t="str" cm="1">
        <f t="array" ref="Q340">_xlfn.XLOOKUP($A340&amp;Q$5,'[1]NBA-Data-1980-2019'!$B$1:$B$16305&amp;'[1]NBA-Data-1980-2019'!$A$1:$A$16305,'[1]NBA-Data-1980-2019'!$D$1:$D$16305,"",0)</f>
        <v>DET</v>
      </c>
      <c r="R340" s="2" t="str" cm="1">
        <f t="array" ref="R340">_xlfn.XLOOKUP($A340&amp;R$5,'[1]NBA-Data-1980-2019'!$B$1:$B$16305&amp;'[1]NBA-Data-1980-2019'!$A$1:$A$16305,'[1]NBA-Data-1980-2019'!$D$1:$D$16305,"",0)</f>
        <v>DET</v>
      </c>
      <c r="S340" s="2" t="str" cm="1">
        <f t="array" ref="S340">_xlfn.XLOOKUP($A340&amp;S$5,'[1]NBA-Data-1980-2019'!$B$1:$B$16305&amp;'[1]NBA-Data-1980-2019'!$A$1:$A$16305,'[1]NBA-Data-1980-2019'!$D$1:$D$16305,"",0)</f>
        <v>DET</v>
      </c>
      <c r="T340" s="2" t="str" cm="1">
        <f t="array" ref="T340">_xlfn.XLOOKUP($A340&amp;T$5,'[1]NBA-Data-1980-2019'!$B$1:$B$16305&amp;'[1]NBA-Data-1980-2019'!$A$1:$A$16305,'[1]NBA-Data-1980-2019'!$D$1:$D$16305,"",0)</f>
        <v>DET</v>
      </c>
      <c r="U340" s="2" t="str" cm="1">
        <f t="array" ref="U340">_xlfn.XLOOKUP($A340&amp;U$5,'[1]NBA-Data-1980-2019'!$B$1:$B$16305&amp;'[1]NBA-Data-1980-2019'!$A$1:$A$16305,'[1]NBA-Data-1980-2019'!$D$1:$D$16305,"",0)</f>
        <v>DET</v>
      </c>
      <c r="V340" s="2" t="str" cm="1">
        <f t="array" ref="V340">_xlfn.XLOOKUP($A340&amp;V$5,'[1]NBA-Data-1980-2019'!$B$1:$B$16305&amp;'[1]NBA-Data-1980-2019'!$A$1:$A$16305,'[1]NBA-Data-1980-2019'!$D$1:$D$16305,"",0)</f>
        <v>DET</v>
      </c>
      <c r="W340" s="2" t="str" cm="1">
        <f t="array" ref="W340">_xlfn.XLOOKUP($A340&amp;W$5,'[1]NBA-Data-1980-2019'!$B$1:$B$16305&amp;'[1]NBA-Data-1980-2019'!$A$1:$A$16305,'[1]NBA-Data-1980-2019'!$D$1:$D$16305,"",0)</f>
        <v>DET</v>
      </c>
      <c r="X340" s="2" t="str" cm="1">
        <f t="array" ref="X340">_xlfn.XLOOKUP($A340&amp;X$5,'[1]NBA-Data-1980-2019'!$B$1:$B$16305&amp;'[1]NBA-Data-1980-2019'!$A$1:$A$16305,'[1]NBA-Data-1980-2019'!$D$1:$D$16305,"",0)</f>
        <v>TOT</v>
      </c>
      <c r="Y340" s="2" t="str" cm="1">
        <f t="array" ref="Y340">_xlfn.XLOOKUP($A340&amp;Y$5,'[1]NBA-Data-1980-2019'!$B$1:$B$16305&amp;'[1]NBA-Data-1980-2019'!$A$1:$A$16305,'[1]NBA-Data-1980-2019'!$D$1:$D$16305,"",0)</f>
        <v>MEM</v>
      </c>
      <c r="Z340" s="2" t="str" cm="1">
        <f t="array" ref="Z340">_xlfn.XLOOKUP($A340&amp;Z$5,'[1]NBA-Data-1980-2019'!$B$1:$B$16305&amp;'[1]NBA-Data-1980-2019'!$A$1:$A$16305,'[1]NBA-Data-1980-2019'!$D$1:$D$16305,"",0)</f>
        <v>TOT</v>
      </c>
      <c r="AA340" s="2" t="str" cm="1">
        <f t="array" ref="AA340">_xlfn.XLOOKUP($A340&amp;AA$5,'[1]NBA-Data-1980-2019'!$B$1:$B$16305&amp;'[1]NBA-Data-1980-2019'!$A$1:$A$16305,'[1]NBA-Data-1980-2019'!$D$1:$D$16305,"",0)</f>
        <v>MIN</v>
      </c>
      <c r="AB340" s="2" t="str" cm="1">
        <f t="array" ref="AB340">_xlfn.XLOOKUP($A340&amp;AB$5,'[1]NBA-Data-1980-2019'!$B$1:$B$16305&amp;'[1]NBA-Data-1980-2019'!$A$1:$A$16305,'[1]NBA-Data-1980-2019'!$D$1:$D$16305,"",0)</f>
        <v/>
      </c>
      <c r="AC340" s="2" t="str" cm="1">
        <f t="array" ref="AC340">_xlfn.XLOOKUP($A340&amp;AC$5,'[1]NBA-Data-1980-2019'!$B$1:$B$16305&amp;'[1]NBA-Data-1980-2019'!$A$1:$A$16305,'[1]NBA-Data-1980-2019'!$D$1:$D$16305,"",0)</f>
        <v/>
      </c>
      <c r="AD340" s="2" t="str" cm="1">
        <f t="array" ref="AD340">_xlfn.XLOOKUP($A340&amp;AD$5,'[1]NBA-Data-1980-2019'!$B$1:$B$16305&amp;'[1]NBA-Data-1980-2019'!$A$1:$A$16305,'[1]NBA-Data-1980-2019'!$D$1:$D$16305,"",0)</f>
        <v/>
      </c>
      <c r="AE340" s="2" t="str" cm="1">
        <f t="array" ref="AE340">_xlfn.XLOOKUP($A340&amp;AE$5,'[1]NBA-Data-1980-2019'!$B$1:$B$16305&amp;'[1]NBA-Data-1980-2019'!$A$1:$A$16305,'[1]NBA-Data-1980-2019'!$D$1:$D$16305,"",0)</f>
        <v/>
      </c>
      <c r="AF340" s="2" t="str" cm="1">
        <f t="array" ref="AF340">_xlfn.XLOOKUP($A340&amp;AF$5,'[1]NBA-Data-1980-2019'!$B$1:$B$16305&amp;'[1]NBA-Data-1980-2019'!$A$1:$A$16305,'[1]NBA-Data-1980-2019'!$D$1:$D$16305,"",0)</f>
        <v/>
      </c>
      <c r="AG340" s="2" t="str" cm="1">
        <f t="array" ref="AG340">_xlfn.XLOOKUP($A340&amp;AG$5,'[1]NBA-Data-1980-2019'!$B$1:$B$16305&amp;'[1]NBA-Data-1980-2019'!$A$1:$A$16305,'[1]NBA-Data-1980-2019'!$D$1:$D$16305,"",0)</f>
        <v/>
      </c>
      <c r="AH340" s="2" t="str" cm="1">
        <f t="array" ref="AH340">_xlfn.XLOOKUP($A340&amp;AH$5,'[1]NBA-Data-1980-2019'!$B$1:$B$16305&amp;'[1]NBA-Data-1980-2019'!$A$1:$A$16305,'[1]NBA-Data-1980-2019'!$H$1:$H$16305,"",0)</f>
        <v/>
      </c>
      <c r="AI340" s="2" t="str" cm="1">
        <f t="array" ref="AI340">_xlfn.XLOOKUP($A340&amp;AI$5,'[1]NBA-Data-1980-2019'!$B$1:$B$16305&amp;'[1]NBA-Data-1980-2019'!$A$1:$A$16305,'[1]NBA-Data-1980-2019'!$H$1:$H$16305,"",0)</f>
        <v/>
      </c>
      <c r="AJ340" s="2" t="str" cm="1">
        <f t="array" ref="AJ340">_xlfn.XLOOKUP($A340&amp;AJ$5,'[1]NBA-Data-1980-2019'!$B$1:$B$16305&amp;'[1]NBA-Data-1980-2019'!$A$1:$A$16305,'[1]NBA-Data-1980-2019'!$H$1:$H$16305,"",0)</f>
        <v/>
      </c>
      <c r="AK340" s="2" t="str" cm="1">
        <f t="array" ref="AK340">_xlfn.XLOOKUP($A340&amp;AK$5,'[1]NBA-Data-1980-2019'!$B$1:$B$16305&amp;'[1]NBA-Data-1980-2019'!$A$1:$A$16305,'[1]NBA-Data-1980-2019'!$H$1:$H$16305,"",0)</f>
        <v/>
      </c>
      <c r="AL340" s="2" t="str" cm="1">
        <f t="array" ref="AL340">_xlfn.XLOOKUP($A340&amp;AL$5,'[1]NBA-Data-1980-2019'!$B$1:$B$16305&amp;'[1]NBA-Data-1980-2019'!$A$1:$A$16305,'[1]NBA-Data-1980-2019'!$H$1:$H$16305,"",0)</f>
        <v/>
      </c>
      <c r="AM340" s="2" t="str" cm="1">
        <f t="array" ref="AM340">_xlfn.XLOOKUP($A340&amp;AM$5,'[1]NBA-Data-1980-2019'!$B$1:$B$16305&amp;'[1]NBA-Data-1980-2019'!$A$1:$A$16305,'[1]NBA-Data-1980-2019'!$H$1:$H$16305,"",0)</f>
        <v/>
      </c>
      <c r="AN340" s="2" t="str" cm="1">
        <f t="array" ref="AN340">_xlfn.XLOOKUP($A340&amp;AN$5,'[1]NBA-Data-1980-2019'!$B$1:$B$16305&amp;'[1]NBA-Data-1980-2019'!$A$1:$A$16305,'[1]NBA-Data-1980-2019'!$H$1:$H$16305,"",0)</f>
        <v/>
      </c>
      <c r="AO340" s="2" t="str" cm="1">
        <f t="array" ref="AO340">_xlfn.XLOOKUP($A340&amp;AO$5,'[1]NBA-Data-1980-2019'!$B$1:$B$16305&amp;'[1]NBA-Data-1980-2019'!$A$1:$A$16305,'[1]NBA-Data-1980-2019'!$H$1:$H$16305,"",0)</f>
        <v/>
      </c>
      <c r="AP340" s="2" t="str" cm="1">
        <f t="array" ref="AP340">_xlfn.XLOOKUP($A340&amp;AP$5,'[1]NBA-Data-1980-2019'!$B$1:$B$16305&amp;'[1]NBA-Data-1980-2019'!$A$1:$A$16305,'[1]NBA-Data-1980-2019'!$H$1:$H$16305,"",0)</f>
        <v/>
      </c>
      <c r="AQ340" s="2" t="str" cm="1">
        <f t="array" ref="AQ340">_xlfn.XLOOKUP($A340&amp;AQ$5,'[1]NBA-Data-1980-2019'!$B$1:$B$16305&amp;'[1]NBA-Data-1980-2019'!$A$1:$A$16305,'[1]NBA-Data-1980-2019'!$H$1:$H$16305,"",0)</f>
        <v/>
      </c>
      <c r="AR340" s="2" t="str" cm="1">
        <f t="array" ref="AR340">_xlfn.XLOOKUP($A340&amp;AR$5,'[1]NBA-Data-1980-2019'!$B$1:$B$16305&amp;'[1]NBA-Data-1980-2019'!$A$1:$A$16305,'[1]NBA-Data-1980-2019'!$H$1:$H$16305,"",0)</f>
        <v/>
      </c>
      <c r="AS340" s="2" t="str" cm="1">
        <f t="array" ref="AS340">_xlfn.XLOOKUP($A340&amp;AS$5,'[1]NBA-Data-1980-2019'!$B$1:$B$16305&amp;'[1]NBA-Data-1980-2019'!$A$1:$A$16305,'[1]NBA-Data-1980-2019'!$H$1:$H$16305,"",0)</f>
        <v/>
      </c>
      <c r="AT340" s="2" cm="1">
        <f t="array" ref="AT340">_xlfn.XLOOKUP($A340&amp;AT$5,'[1]NBA-Data-1980-2019'!$B$1:$B$16305&amp;'[1]NBA-Data-1980-2019'!$A$1:$A$16305,'[1]NBA-Data-1980-2019'!$H$1:$H$16305,"",0)</f>
        <v>436.8</v>
      </c>
      <c r="AU340" s="2" cm="1">
        <f t="array" ref="AU340">_xlfn.XLOOKUP($A340&amp;AU$5,'[1]NBA-Data-1980-2019'!$B$1:$B$16305&amp;'[1]NBA-Data-1980-2019'!$A$1:$A$16305,'[1]NBA-Data-1980-2019'!$H$1:$H$16305,"",0)</f>
        <v>2697.7999999999997</v>
      </c>
      <c r="AV340" s="2" cm="1">
        <f t="array" ref="AV340">_xlfn.XLOOKUP($A340&amp;AV$5,'[1]NBA-Data-1980-2019'!$B$1:$B$16305&amp;'[1]NBA-Data-1980-2019'!$A$1:$A$16305,'[1]NBA-Data-1980-2019'!$H$1:$H$16305,"",0)</f>
        <v>3042.2000000000003</v>
      </c>
      <c r="AW340" s="2" cm="1">
        <f t="array" ref="AW340">_xlfn.XLOOKUP($A340&amp;AW$5,'[1]NBA-Data-1980-2019'!$B$1:$B$16305&amp;'[1]NBA-Data-1980-2019'!$A$1:$A$16305,'[1]NBA-Data-1980-2019'!$H$1:$H$16305,"",0)</f>
        <v>2894.6</v>
      </c>
      <c r="AX340" s="2" cm="1">
        <f t="array" ref="AX340">_xlfn.XLOOKUP($A340&amp;AX$5,'[1]NBA-Data-1980-2019'!$B$1:$B$16305&amp;'[1]NBA-Data-1980-2019'!$A$1:$A$16305,'[1]NBA-Data-1980-2019'!$H$1:$H$16305,"",0)</f>
        <v>3001.2000000000003</v>
      </c>
      <c r="AY340" s="2" cm="1">
        <f t="array" ref="AY340">_xlfn.XLOOKUP($A340&amp;AY$5,'[1]NBA-Data-1980-2019'!$B$1:$B$16305&amp;'[1]NBA-Data-1980-2019'!$A$1:$A$16305,'[1]NBA-Data-1980-2019'!$H$1:$H$16305,"",0)</f>
        <v>2697.7999999999997</v>
      </c>
      <c r="AZ340" s="2" cm="1">
        <f t="array" ref="AZ340">_xlfn.XLOOKUP($A340&amp;AZ$5,'[1]NBA-Data-1980-2019'!$B$1:$B$16305&amp;'[1]NBA-Data-1980-2019'!$A$1:$A$16305,'[1]NBA-Data-1980-2019'!$H$1:$H$16305,"",0)</f>
        <v>3058.6</v>
      </c>
      <c r="BA340" s="2" cm="1">
        <f t="array" ref="BA340">_xlfn.XLOOKUP($A340&amp;BA$5,'[1]NBA-Data-1980-2019'!$B$1:$B$16305&amp;'[1]NBA-Data-1980-2019'!$A$1:$A$16305,'[1]NBA-Data-1980-2019'!$H$1:$H$16305,"",0)</f>
        <v>1666</v>
      </c>
      <c r="BB340" s="2" cm="1">
        <f t="array" ref="BB340">_xlfn.XLOOKUP($A340&amp;BB$5,'[1]NBA-Data-1980-2019'!$B$1:$B$16305&amp;'[1]NBA-Data-1980-2019'!$A$1:$A$16305,'[1]NBA-Data-1980-2019'!$H$1:$H$16305,"",0)</f>
        <v>2558.3999999999996</v>
      </c>
      <c r="BC340" s="2" cm="1">
        <f t="array" ref="BC340">_xlfn.XLOOKUP($A340&amp;BC$5,'[1]NBA-Data-1980-2019'!$B$1:$B$16305&amp;'[1]NBA-Data-1980-2019'!$A$1:$A$16305,'[1]NBA-Data-1980-2019'!$H$1:$H$16305,"",0)</f>
        <v>2085.3000000000002</v>
      </c>
      <c r="BD340" s="2" cm="1">
        <f t="array" ref="BD340">_xlfn.XLOOKUP($A340&amp;BD$5,'[1]NBA-Data-1980-2019'!$B$1:$B$16305&amp;'[1]NBA-Data-1980-2019'!$A$1:$A$16305,'[1]NBA-Data-1980-2019'!$H$1:$H$16305,"",0)</f>
        <v>2632.2000000000003</v>
      </c>
      <c r="BE340" s="2" cm="1">
        <f t="array" ref="BE340">_xlfn.XLOOKUP($A340&amp;BE$5,'[1]NBA-Data-1980-2019'!$B$1:$B$16305&amp;'[1]NBA-Data-1980-2019'!$A$1:$A$16305,'[1]NBA-Data-1980-2019'!$H$1:$H$16305,"",0)</f>
        <v>1945.6000000000001</v>
      </c>
      <c r="BF340" s="2" cm="1">
        <f t="array" ref="BF340">_xlfn.XLOOKUP($A340&amp;BF$5,'[1]NBA-Data-1980-2019'!$B$1:$B$16305&amp;'[1]NBA-Data-1980-2019'!$A$1:$A$16305,'[1]NBA-Data-1980-2019'!$H$1:$H$16305,"",0)</f>
        <v>1397.8000000000002</v>
      </c>
      <c r="BG340" s="2" cm="1">
        <f t="array" ref="BG340">_xlfn.XLOOKUP($A340&amp;BG$5,'[1]NBA-Data-1980-2019'!$B$1:$B$16305&amp;'[1]NBA-Data-1980-2019'!$A$1:$A$16305,'[1]NBA-Data-1980-2019'!$H$1:$H$16305,"",0)</f>
        <v>1463</v>
      </c>
      <c r="BH340" s="2" t="str" cm="1">
        <f t="array" ref="BH340">_xlfn.XLOOKUP($A340&amp;BH$5,'[1]NBA-Data-1980-2019'!$B$1:$B$16305&amp;'[1]NBA-Data-1980-2019'!$A$1:$A$16305,'[1]NBA-Data-1980-2019'!$H$1:$H$16305,"",0)</f>
        <v/>
      </c>
      <c r="BI340" s="2" t="str" cm="1">
        <f t="array" ref="BI340">_xlfn.XLOOKUP($A340&amp;BI$5,'[1]NBA-Data-1980-2019'!$B$1:$B$16305&amp;'[1]NBA-Data-1980-2019'!$A$1:$A$16305,'[1]NBA-Data-1980-2019'!$H$1:$H$16305,"",0)</f>
        <v/>
      </c>
      <c r="BJ340" s="2" t="str" cm="1">
        <f t="array" ref="BJ340">_xlfn.XLOOKUP($A340&amp;BJ$5,'[1]NBA-Data-1980-2019'!$B$1:$B$16305&amp;'[1]NBA-Data-1980-2019'!$A$1:$A$16305,'[1]NBA-Data-1980-2019'!$H$1:$H$16305,"",0)</f>
        <v/>
      </c>
      <c r="BK340" s="2" t="str" cm="1">
        <f t="array" ref="BK340">_xlfn.XLOOKUP($A340&amp;BK$5,'[1]NBA-Data-1980-2019'!$B$1:$B$16305&amp;'[1]NBA-Data-1980-2019'!$A$1:$A$16305,'[1]NBA-Data-1980-2019'!$H$1:$H$16305,"",0)</f>
        <v/>
      </c>
      <c r="BL340" s="2" t="str" cm="1">
        <f t="array" ref="BL340">_xlfn.XLOOKUP($A340&amp;BL$5,'[1]NBA-Data-1980-2019'!$B$1:$B$16305&amp;'[1]NBA-Data-1980-2019'!$A$1:$A$16305,'[1]NBA-Data-1980-2019'!$H$1:$H$16305,"",0)</f>
        <v/>
      </c>
      <c r="BM340" s="2" t="str" cm="1">
        <f t="array" ref="BM340">_xlfn.XLOOKUP($A340&amp;BM$5,'[1]NBA-Data-1980-2019'!$B$1:$B$16305&amp;'[1]NBA-Data-1980-2019'!$A$1:$A$16305,'[1]NBA-Data-1980-2019'!$H$1:$H$16305,"",0)</f>
        <v/>
      </c>
      <c r="BN340" s="2" t="str" cm="1">
        <f t="array" ref="BN340">_xlfn.XLOOKUP($A340&amp;BN$5,'[1]NBA-Data-1980-2019'!$B$1:$B$16305&amp;'[1]NBA-Data-1980-2019'!$A$1:$A$16305,'[1]NBA-Data-1980-2019'!$F$1:$F$16305,"",0)</f>
        <v/>
      </c>
      <c r="BO340" s="2" t="str" cm="1">
        <f t="array" ref="BO340">_xlfn.XLOOKUP($A340&amp;BO$5,'[1]NBA-Data-1980-2019'!$B$1:$B$16305&amp;'[1]NBA-Data-1980-2019'!$A$1:$A$16305,'[1]NBA-Data-1980-2019'!$F$1:$F$16305,"",0)</f>
        <v/>
      </c>
      <c r="BP340" s="2" t="str" cm="1">
        <f t="array" ref="BP340">_xlfn.XLOOKUP($A340&amp;BP$5,'[1]NBA-Data-1980-2019'!$B$1:$B$16305&amp;'[1]NBA-Data-1980-2019'!$A$1:$A$16305,'[1]NBA-Data-1980-2019'!$F$1:$F$16305,"",0)</f>
        <v/>
      </c>
      <c r="BQ340" s="2" t="str" cm="1">
        <f t="array" ref="BQ340">_xlfn.XLOOKUP($A340&amp;BQ$5,'[1]NBA-Data-1980-2019'!$B$1:$B$16305&amp;'[1]NBA-Data-1980-2019'!$A$1:$A$16305,'[1]NBA-Data-1980-2019'!$F$1:$F$16305,"",0)</f>
        <v/>
      </c>
      <c r="BR340" s="2" t="str" cm="1">
        <f t="array" ref="BR340">_xlfn.XLOOKUP($A340&amp;BR$5,'[1]NBA-Data-1980-2019'!$B$1:$B$16305&amp;'[1]NBA-Data-1980-2019'!$A$1:$A$16305,'[1]NBA-Data-1980-2019'!$F$1:$F$16305,"",0)</f>
        <v/>
      </c>
      <c r="BS340" s="2" t="str" cm="1">
        <f t="array" ref="BS340">_xlfn.XLOOKUP($A340&amp;BS$5,'[1]NBA-Data-1980-2019'!$B$1:$B$16305&amp;'[1]NBA-Data-1980-2019'!$A$1:$A$16305,'[1]NBA-Data-1980-2019'!$F$1:$F$16305,"",0)</f>
        <v/>
      </c>
      <c r="BT340" s="2" t="str" cm="1">
        <f t="array" ref="BT340">_xlfn.XLOOKUP($A340&amp;BT$5,'[1]NBA-Data-1980-2019'!$B$1:$B$16305&amp;'[1]NBA-Data-1980-2019'!$A$1:$A$16305,'[1]NBA-Data-1980-2019'!$F$1:$F$16305,"",0)</f>
        <v/>
      </c>
      <c r="BU340" s="2" t="str" cm="1">
        <f t="array" ref="BU340">_xlfn.XLOOKUP($A340&amp;BU$5,'[1]NBA-Data-1980-2019'!$B$1:$B$16305&amp;'[1]NBA-Data-1980-2019'!$A$1:$A$16305,'[1]NBA-Data-1980-2019'!$F$1:$F$16305,"",0)</f>
        <v/>
      </c>
      <c r="BV340" s="2" t="str" cm="1">
        <f t="array" ref="BV340">_xlfn.XLOOKUP($A340&amp;BV$5,'[1]NBA-Data-1980-2019'!$B$1:$B$16305&amp;'[1]NBA-Data-1980-2019'!$A$1:$A$16305,'[1]NBA-Data-1980-2019'!$F$1:$F$16305,"",0)</f>
        <v/>
      </c>
      <c r="BW340" s="2" t="str" cm="1">
        <f t="array" ref="BW340">_xlfn.XLOOKUP($A340&amp;BW$5,'[1]NBA-Data-1980-2019'!$B$1:$B$16305&amp;'[1]NBA-Data-1980-2019'!$A$1:$A$16305,'[1]NBA-Data-1980-2019'!$F$1:$F$16305,"",0)</f>
        <v/>
      </c>
      <c r="BX340" s="2" t="str" cm="1">
        <f t="array" ref="BX340">_xlfn.XLOOKUP($A340&amp;BX$5,'[1]NBA-Data-1980-2019'!$B$1:$B$16305&amp;'[1]NBA-Data-1980-2019'!$A$1:$A$16305,'[1]NBA-Data-1980-2019'!$F$1:$F$16305,"",0)</f>
        <v/>
      </c>
      <c r="BY340" s="2" t="str" cm="1">
        <f t="array" ref="BY340">_xlfn.XLOOKUP($A340&amp;BY$5,'[1]NBA-Data-1980-2019'!$B$1:$B$16305&amp;'[1]NBA-Data-1980-2019'!$A$1:$A$16305,'[1]NBA-Data-1980-2019'!$F$1:$F$16305,"",0)</f>
        <v/>
      </c>
      <c r="BZ340" s="2" cm="1">
        <f t="array" ref="BZ340">_xlfn.XLOOKUP($A340&amp;BZ$5,'[1]NBA-Data-1980-2019'!$B$1:$B$16305&amp;'[1]NBA-Data-1980-2019'!$A$1:$A$16305,'[1]NBA-Data-1980-2019'!$F$1:$F$16305,"",0)</f>
        <v>11.7</v>
      </c>
      <c r="CA340" s="2" cm="1">
        <f t="array" ref="CA340">_xlfn.XLOOKUP($A340&amp;CA$5,'[1]NBA-Data-1980-2019'!$B$1:$B$16305&amp;'[1]NBA-Data-1980-2019'!$A$1:$A$16305,'[1]NBA-Data-1980-2019'!$F$1:$F$16305,"",0)</f>
        <v>13.3</v>
      </c>
      <c r="CB340" s="2" cm="1">
        <f t="array" ref="CB340">_xlfn.XLOOKUP($A340&amp;CB$5,'[1]NBA-Data-1980-2019'!$B$1:$B$16305&amp;'[1]NBA-Data-1980-2019'!$A$1:$A$16305,'[1]NBA-Data-1980-2019'!$F$1:$F$16305,"",0)</f>
        <v>16.2</v>
      </c>
      <c r="CC340" s="2" cm="1">
        <f t="array" ref="CC340">_xlfn.XLOOKUP($A340&amp;CC$5,'[1]NBA-Data-1980-2019'!$B$1:$B$16305&amp;'[1]NBA-Data-1980-2019'!$A$1:$A$16305,'[1]NBA-Data-1980-2019'!$F$1:$F$16305,"",0)</f>
        <v>14.8</v>
      </c>
      <c r="CD340" s="2" cm="1">
        <f t="array" ref="CD340">_xlfn.XLOOKUP($A340&amp;CD$5,'[1]NBA-Data-1980-2019'!$B$1:$B$16305&amp;'[1]NBA-Data-1980-2019'!$A$1:$A$16305,'[1]NBA-Data-1980-2019'!$F$1:$F$16305,"",0)</f>
        <v>16</v>
      </c>
      <c r="CE340" s="2" cm="1">
        <f t="array" ref="CE340">_xlfn.XLOOKUP($A340&amp;CE$5,'[1]NBA-Data-1980-2019'!$B$1:$B$16305&amp;'[1]NBA-Data-1980-2019'!$A$1:$A$16305,'[1]NBA-Data-1980-2019'!$F$1:$F$16305,"",0)</f>
        <v>15.6</v>
      </c>
      <c r="CF340" s="2" cm="1">
        <f t="array" ref="CF340">_xlfn.XLOOKUP($A340&amp;CF$5,'[1]NBA-Data-1980-2019'!$B$1:$B$16305&amp;'[1]NBA-Data-1980-2019'!$A$1:$A$16305,'[1]NBA-Data-1980-2019'!$F$1:$F$16305,"",0)</f>
        <v>15</v>
      </c>
      <c r="CG340" s="2" cm="1">
        <f t="array" ref="CG340">_xlfn.XLOOKUP($A340&amp;CG$5,'[1]NBA-Data-1980-2019'!$B$1:$B$16305&amp;'[1]NBA-Data-1980-2019'!$A$1:$A$16305,'[1]NBA-Data-1980-2019'!$F$1:$F$16305,"",0)</f>
        <v>16</v>
      </c>
      <c r="CH340" s="2" cm="1">
        <f t="array" ref="CH340">_xlfn.XLOOKUP($A340&amp;CH$5,'[1]NBA-Data-1980-2019'!$B$1:$B$16305&amp;'[1]NBA-Data-1980-2019'!$A$1:$A$16305,'[1]NBA-Data-1980-2019'!$F$1:$F$16305,"",0)</f>
        <v>15.1</v>
      </c>
      <c r="CI340" s="2" cm="1">
        <f t="array" ref="CI340">_xlfn.XLOOKUP($A340&amp;CI$5,'[1]NBA-Data-1980-2019'!$B$1:$B$16305&amp;'[1]NBA-Data-1980-2019'!$A$1:$A$16305,'[1]NBA-Data-1980-2019'!$F$1:$F$16305,"",0)</f>
        <v>12.8</v>
      </c>
      <c r="CJ340" s="2" cm="1">
        <f t="array" ref="CJ340">_xlfn.XLOOKUP($A340&amp;CJ$5,'[1]NBA-Data-1980-2019'!$B$1:$B$16305&amp;'[1]NBA-Data-1980-2019'!$A$1:$A$16305,'[1]NBA-Data-1980-2019'!$F$1:$F$16305,"",0)</f>
        <v>11.5</v>
      </c>
      <c r="CK340" s="2" cm="1">
        <f t="array" ref="CK340">_xlfn.XLOOKUP($A340&amp;CK$5,'[1]NBA-Data-1980-2019'!$B$1:$B$16305&amp;'[1]NBA-Data-1980-2019'!$A$1:$A$16305,'[1]NBA-Data-1980-2019'!$F$1:$F$16305,"",0)</f>
        <v>8.1999999999999993</v>
      </c>
      <c r="CL340" s="2" cm="1">
        <f t="array" ref="CL340">_xlfn.XLOOKUP($A340&amp;CL$5,'[1]NBA-Data-1980-2019'!$B$1:$B$16305&amp;'[1]NBA-Data-1980-2019'!$A$1:$A$16305,'[1]NBA-Data-1980-2019'!$F$1:$F$16305,"",0)</f>
        <v>12</v>
      </c>
      <c r="CM340" s="2" cm="1">
        <f t="array" ref="CM340">_xlfn.XLOOKUP($A340&amp;CM$5,'[1]NBA-Data-1980-2019'!$B$1:$B$16305&amp;'[1]NBA-Data-1980-2019'!$A$1:$A$16305,'[1]NBA-Data-1980-2019'!$F$1:$F$16305,"",0)</f>
        <v>6.3</v>
      </c>
      <c r="CN340" s="2" t="str" cm="1">
        <f t="array" ref="CN340">_xlfn.XLOOKUP($A340&amp;CN$5,'[1]NBA-Data-1980-2019'!$B$1:$B$16305&amp;'[1]NBA-Data-1980-2019'!$A$1:$A$16305,'[1]NBA-Data-1980-2019'!$F$1:$F$16305,"",0)</f>
        <v/>
      </c>
      <c r="CO340" s="2" t="str" cm="1">
        <f t="array" ref="CO340">_xlfn.XLOOKUP($A340&amp;CO$5,'[1]NBA-Data-1980-2019'!$B$1:$B$16305&amp;'[1]NBA-Data-1980-2019'!$A$1:$A$16305,'[1]NBA-Data-1980-2019'!$F$1:$F$16305,"",0)</f>
        <v/>
      </c>
      <c r="CP340" s="2" t="str" cm="1">
        <f t="array" ref="CP340">_xlfn.XLOOKUP($A340&amp;CP$5,'[1]NBA-Data-1980-2019'!$B$1:$B$16305&amp;'[1]NBA-Data-1980-2019'!$A$1:$A$16305,'[1]NBA-Data-1980-2019'!$F$1:$F$16305,"",0)</f>
        <v/>
      </c>
      <c r="CQ340" s="2" t="str" cm="1">
        <f t="array" ref="CQ340">_xlfn.XLOOKUP($A340&amp;CQ$5,'[1]NBA-Data-1980-2019'!$B$1:$B$16305&amp;'[1]NBA-Data-1980-2019'!$A$1:$A$16305,'[1]NBA-Data-1980-2019'!$F$1:$F$16305,"",0)</f>
        <v/>
      </c>
      <c r="CR340" s="2" t="str" cm="1">
        <f t="array" ref="CR340">_xlfn.XLOOKUP($A340&amp;CR$5,'[1]NBA-Data-1980-2019'!$B$1:$B$16305&amp;'[1]NBA-Data-1980-2019'!$A$1:$A$16305,'[1]NBA-Data-1980-2019'!$F$1:$F$16305,"",0)</f>
        <v/>
      </c>
      <c r="CS340" s="2" t="str" cm="1">
        <f t="array" ref="CS340">_xlfn.XLOOKUP($A340&amp;CS$5,'[1]NBA-Data-1980-2019'!$B$1:$B$16305&amp;'[1]NBA-Data-1980-2019'!$A$1:$A$16305,'[1]NBA-Data-1980-2019'!$F$1:$F$16305,"",0)</f>
        <v/>
      </c>
      <c r="CU340" s="2" t="str">
        <f>_xlfn.XLOOKUP($A340,TEAMS!$G$1:$G$839,TEAMS!$H$1:$H$839,"",0)</f>
        <v>SF</v>
      </c>
      <c r="CV340" s="2" t="str">
        <f>_xlfn.XLOOKUP($CU340,DASHBOARD!$B$22:$B$27,DASHBOARD!$C$22:$C$27,"",0)</f>
        <v>FORWARD</v>
      </c>
      <c r="CY340" s="63">
        <f>SUMIFS('[1]NBA-Data-1980-2019'!$G$1:$G$16305,'[1]NBA-Data-1980-2019'!$B$1:$B$16305,$A340,'[1]NBA-Data-1980-2019'!$A$1:$A$16305,CY$9)</f>
        <v>0</v>
      </c>
      <c r="CZ340" s="63">
        <f>SUMIFS('[1]NBA-Data-1980-2019'!$G$1:$G$16305,'[1]NBA-Data-1980-2019'!$B$1:$B$16305,$A340,'[1]NBA-Data-1980-2019'!$A$1:$A$16305,CZ$9)</f>
        <v>0</v>
      </c>
      <c r="DA340" s="63">
        <f>SUMIFS('[1]NBA-Data-1980-2019'!$G$1:$G$16305,'[1]NBA-Data-1980-2019'!$B$1:$B$16305,$A340,'[1]NBA-Data-1980-2019'!$A$1:$A$16305,DA$9)</f>
        <v>0</v>
      </c>
      <c r="DB340" s="63">
        <f>SUMIFS('[1]NBA-Data-1980-2019'!$G$1:$G$16305,'[1]NBA-Data-1980-2019'!$B$1:$B$16305,$A340,'[1]NBA-Data-1980-2019'!$A$1:$A$16305,DB$9)</f>
        <v>0</v>
      </c>
      <c r="DC340" s="63">
        <f>SUMIFS('[1]NBA-Data-1980-2019'!$G$1:$G$16305,'[1]NBA-Data-1980-2019'!$B$1:$B$16305,$A340,'[1]NBA-Data-1980-2019'!$A$1:$A$16305,DC$9)</f>
        <v>0</v>
      </c>
      <c r="DD340" s="63">
        <f>SUMIFS('[1]NBA-Data-1980-2019'!$G$1:$G$16305,'[1]NBA-Data-1980-2019'!$B$1:$B$16305,$A340,'[1]NBA-Data-1980-2019'!$A$1:$A$16305,DD$9)</f>
        <v>0</v>
      </c>
      <c r="DE340" s="63">
        <f>SUMIFS('[1]NBA-Data-1980-2019'!$G$1:$G$16305,'[1]NBA-Data-1980-2019'!$B$1:$B$16305,$A340,'[1]NBA-Data-1980-2019'!$A$1:$A$16305,DE$9)</f>
        <v>0</v>
      </c>
      <c r="DF340" s="63">
        <f>SUMIFS('[1]NBA-Data-1980-2019'!$G$1:$G$16305,'[1]NBA-Data-1980-2019'!$B$1:$B$16305,$A340,'[1]NBA-Data-1980-2019'!$A$1:$A$16305,DF$9)</f>
        <v>0</v>
      </c>
      <c r="DG340" s="63">
        <f>SUMIFS('[1]NBA-Data-1980-2019'!$G$1:$G$16305,'[1]NBA-Data-1980-2019'!$B$1:$B$16305,$A340,'[1]NBA-Data-1980-2019'!$A$1:$A$16305,DG$9)</f>
        <v>0</v>
      </c>
      <c r="DH340" s="63">
        <f>SUMIFS('[1]NBA-Data-1980-2019'!$G$1:$G$16305,'[1]NBA-Data-1980-2019'!$B$1:$B$16305,$A340,'[1]NBA-Data-1980-2019'!$A$1:$A$16305,DH$9)</f>
        <v>0</v>
      </c>
      <c r="DI340" s="63">
        <f>SUMIFS('[1]NBA-Data-1980-2019'!$G$1:$G$16305,'[1]NBA-Data-1980-2019'!$B$1:$B$16305,$A340,'[1]NBA-Data-1980-2019'!$A$1:$A$16305,DI$9)</f>
        <v>0</v>
      </c>
      <c r="DJ340" s="63">
        <f>SUMIFS('[1]NBA-Data-1980-2019'!$G$1:$G$16305,'[1]NBA-Data-1980-2019'!$B$1:$B$16305,$A340,'[1]NBA-Data-1980-2019'!$A$1:$A$16305,DJ$9)</f>
        <v>0</v>
      </c>
      <c r="DK340" s="63">
        <f>SUMIFS('[1]NBA-Data-1980-2019'!$G$1:$G$16305,'[1]NBA-Data-1980-2019'!$B$1:$B$16305,$A340,'[1]NBA-Data-1980-2019'!$A$1:$A$16305,DK$9)</f>
        <v>903360</v>
      </c>
      <c r="DL340" s="63">
        <f>SUMIFS('[1]NBA-Data-1980-2019'!$G$1:$G$16305,'[1]NBA-Data-1980-2019'!$B$1:$B$16305,$A340,'[1]NBA-Data-1980-2019'!$A$1:$A$16305,DL$9)</f>
        <v>971160</v>
      </c>
      <c r="DM340" s="63">
        <f>SUMIFS('[1]NBA-Data-1980-2019'!$G$1:$G$16305,'[1]NBA-Data-1980-2019'!$B$1:$B$16305,$A340,'[1]NBA-Data-1980-2019'!$A$1:$A$16305,DM$9)</f>
        <v>1038960</v>
      </c>
      <c r="DN340" s="63">
        <f>SUMIFS('[1]NBA-Data-1980-2019'!$G$1:$G$16305,'[1]NBA-Data-1980-2019'!$B$1:$B$16305,$A340,'[1]NBA-Data-1980-2019'!$A$1:$A$16305,DN$9)</f>
        <v>1763115</v>
      </c>
      <c r="DO340" s="63">
        <f>SUMIFS('[1]NBA-Data-1980-2019'!$G$1:$G$16305,'[1]NBA-Data-1980-2019'!$B$1:$B$16305,$A340,'[1]NBA-Data-1980-2019'!$A$1:$A$16305,DO$9)</f>
        <v>7851240</v>
      </c>
      <c r="DP340" s="63">
        <f>SUMIFS('[1]NBA-Data-1980-2019'!$G$1:$G$16305,'[1]NBA-Data-1980-2019'!$B$1:$B$16305,$A340,'[1]NBA-Data-1980-2019'!$A$1:$A$16305,DP$9)</f>
        <v>8675620</v>
      </c>
      <c r="DQ340" s="63">
        <f>SUMIFS('[1]NBA-Data-1980-2019'!$G$1:$G$16305,'[1]NBA-Data-1980-2019'!$B$1:$B$16305,$A340,'[1]NBA-Data-1980-2019'!$A$1:$A$16305,DQ$9)</f>
        <v>9500000</v>
      </c>
      <c r="DR340" s="63">
        <f>SUMIFS('[1]NBA-Data-1980-2019'!$G$1:$G$16305,'[1]NBA-Data-1980-2019'!$B$1:$B$16305,$A340,'[1]NBA-Data-1980-2019'!$A$1:$A$16305,DR$9)</f>
        <v>10324380</v>
      </c>
      <c r="DS340" s="63">
        <f>SUMIFS('[1]NBA-Data-1980-2019'!$G$1:$G$16305,'[1]NBA-Data-1980-2019'!$B$1:$B$16305,$A340,'[1]NBA-Data-1980-2019'!$A$1:$A$16305,DS$9)</f>
        <v>0</v>
      </c>
      <c r="DT340" s="63">
        <f>SUMIFS('[1]NBA-Data-1980-2019'!$G$1:$G$16305,'[1]NBA-Data-1980-2019'!$B$1:$B$16305,$A340,'[1]NBA-Data-1980-2019'!$A$1:$A$16305,DT$9)</f>
        <v>6292135</v>
      </c>
      <c r="DU340" s="63">
        <f>SUMIFS('[1]NBA-Data-1980-2019'!$G$1:$G$16305,'[1]NBA-Data-1980-2019'!$B$1:$B$16305,$A340,'[1]NBA-Data-1980-2019'!$A$1:$A$16305,DU$9)</f>
        <v>6764045</v>
      </c>
      <c r="DV340" s="63">
        <f>SUMIFS('[1]NBA-Data-1980-2019'!$G$1:$G$16305,'[1]NBA-Data-1980-2019'!$B$1:$B$16305,$A340,'[1]NBA-Data-1980-2019'!$A$1:$A$16305,DV$9)</f>
        <v>7235955</v>
      </c>
      <c r="DW340" s="63">
        <f>SUMIFS('[1]NBA-Data-1980-2019'!$G$1:$G$16305,'[1]NBA-Data-1980-2019'!$B$1:$B$16305,$A340,'[1]NBA-Data-1980-2019'!$A$1:$A$16305,DW$9)</f>
        <v>7707865</v>
      </c>
      <c r="DX340" s="63">
        <f>SUMIFS('[1]NBA-Data-1980-2019'!$G$1:$G$16305,'[1]NBA-Data-1980-2019'!$B$1:$B$16305,$A340,'[1]NBA-Data-1980-2019'!$A$1:$A$16305,DX$9)</f>
        <v>1499187</v>
      </c>
      <c r="DY340" s="63">
        <f>SUMIFS('[1]NBA-Data-1980-2019'!$G$1:$G$16305,'[1]NBA-Data-1980-2019'!$B$1:$B$16305,$A340,'[1]NBA-Data-1980-2019'!$A$1:$A$16305,DY$9)</f>
        <v>0</v>
      </c>
      <c r="DZ340" s="63">
        <f>SUMIFS('[1]NBA-Data-1980-2019'!$G$1:$G$16305,'[1]NBA-Data-1980-2019'!$B$1:$B$16305,$A340,'[1]NBA-Data-1980-2019'!$A$1:$A$16305,DZ$9)</f>
        <v>0</v>
      </c>
      <c r="EA340" s="63">
        <f>SUMIFS('[1]NBA-Data-1980-2019'!$G$1:$G$16305,'[1]NBA-Data-1980-2019'!$B$1:$B$16305,$A340,'[1]NBA-Data-1980-2019'!$A$1:$A$16305,EA$9)</f>
        <v>0</v>
      </c>
      <c r="EB340" s="63">
        <f>SUMIFS('[1]NBA-Data-1980-2019'!$G$1:$G$16305,'[1]NBA-Data-1980-2019'!$B$1:$B$16305,$A340,'[1]NBA-Data-1980-2019'!$A$1:$A$16305,EB$9)</f>
        <v>0</v>
      </c>
      <c r="EC340" s="63">
        <f>SUMIFS('[1]NBA-Data-1980-2019'!$G$1:$G$16305,'[1]NBA-Data-1980-2019'!$B$1:$B$16305,$A340,'[1]NBA-Data-1980-2019'!$A$1:$A$16305,EC$9)</f>
        <v>0</v>
      </c>
      <c r="ED340" s="63">
        <f>SUMIFS('[1]NBA-Data-1980-2019'!$G$1:$G$16305,'[1]NBA-Data-1980-2019'!$B$1:$B$16305,$A340,'[1]NBA-Data-1980-2019'!$A$1:$A$16305,ED$9)</f>
        <v>0</v>
      </c>
      <c r="EF340" s="1"/>
      <c r="EG340" s="1"/>
      <c r="EH340" s="2" t="s">
        <v>1482</v>
      </c>
      <c r="EI340" s="1"/>
      <c r="EJ340" s="1"/>
      <c r="EK340" s="1"/>
      <c r="EL340" s="1"/>
      <c r="EM340" s="1"/>
      <c r="EN340" s="1"/>
      <c r="EO340" s="58"/>
      <c r="EP340" s="1"/>
      <c r="EQ340" s="1"/>
      <c r="ER340" s="1"/>
      <c r="ES340" s="1"/>
      <c r="ET340" s="1"/>
      <c r="EU340" s="1"/>
      <c r="EV340" s="1"/>
      <c r="EW340" s="58"/>
      <c r="EX340" s="58"/>
      <c r="EY340" s="58"/>
      <c r="EZ340" s="1"/>
      <c r="FA340" s="1"/>
      <c r="FB340" s="58"/>
      <c r="FC340" s="58"/>
      <c r="FD340" s="58"/>
      <c r="FE340" s="58"/>
      <c r="FF340" s="58"/>
      <c r="FG340" s="58"/>
      <c r="FH340" s="58"/>
      <c r="FI340" s="1"/>
    </row>
    <row r="341" spans="1:165" x14ac:dyDescent="0.2">
      <c r="A341" s="2" t="s">
        <v>827</v>
      </c>
      <c r="B341" s="2" t="str" cm="1">
        <f t="array" ref="B341">_xlfn.XLOOKUP($A341&amp;B$5,'[1]NBA-Data-1980-2019'!$B$1:$B$16305&amp;'[1]NBA-Data-1980-2019'!$A$1:$A$16305,'[1]NBA-Data-1980-2019'!$D$1:$D$16305,"",0)</f>
        <v/>
      </c>
      <c r="C341" s="2" t="str" cm="1">
        <f t="array" ref="C341">_xlfn.XLOOKUP($A341&amp;C$5,'[1]NBA-Data-1980-2019'!$B$1:$B$16305&amp;'[1]NBA-Data-1980-2019'!$A$1:$A$16305,'[1]NBA-Data-1980-2019'!$D$1:$D$16305,"",0)</f>
        <v/>
      </c>
      <c r="D341" s="2" t="str" cm="1">
        <f t="array" ref="D341">_xlfn.XLOOKUP($A341&amp;D$5,'[1]NBA-Data-1980-2019'!$B$1:$B$16305&amp;'[1]NBA-Data-1980-2019'!$A$1:$A$16305,'[1]NBA-Data-1980-2019'!$D$1:$D$16305,"",0)</f>
        <v/>
      </c>
      <c r="E341" s="2" t="str" cm="1">
        <f t="array" ref="E341">_xlfn.XLOOKUP($A341&amp;E$5,'[1]NBA-Data-1980-2019'!$B$1:$B$16305&amp;'[1]NBA-Data-1980-2019'!$A$1:$A$16305,'[1]NBA-Data-1980-2019'!$D$1:$D$16305,"",0)</f>
        <v/>
      </c>
      <c r="F341" s="2" t="str" cm="1">
        <f t="array" ref="F341">_xlfn.XLOOKUP($A341&amp;F$5,'[1]NBA-Data-1980-2019'!$B$1:$B$16305&amp;'[1]NBA-Data-1980-2019'!$A$1:$A$16305,'[1]NBA-Data-1980-2019'!$D$1:$D$16305,"",0)</f>
        <v/>
      </c>
      <c r="G341" s="2" t="str" cm="1">
        <f t="array" ref="G341">_xlfn.XLOOKUP($A341&amp;G$5,'[1]NBA-Data-1980-2019'!$B$1:$B$16305&amp;'[1]NBA-Data-1980-2019'!$A$1:$A$16305,'[1]NBA-Data-1980-2019'!$D$1:$D$16305,"",0)</f>
        <v/>
      </c>
      <c r="H341" s="2" t="str" cm="1">
        <f t="array" ref="H341">_xlfn.XLOOKUP($A341&amp;H$5,'[1]NBA-Data-1980-2019'!$B$1:$B$16305&amp;'[1]NBA-Data-1980-2019'!$A$1:$A$16305,'[1]NBA-Data-1980-2019'!$D$1:$D$16305,"",0)</f>
        <v/>
      </c>
      <c r="I341" s="2" t="str" cm="1">
        <f t="array" ref="I341">_xlfn.XLOOKUP($A341&amp;I$5,'[1]NBA-Data-1980-2019'!$B$1:$B$16305&amp;'[1]NBA-Data-1980-2019'!$A$1:$A$16305,'[1]NBA-Data-1980-2019'!$D$1:$D$16305,"",0)</f>
        <v/>
      </c>
      <c r="J341" s="2" t="str" cm="1">
        <f t="array" ref="J341">_xlfn.XLOOKUP($A341&amp;J$5,'[1]NBA-Data-1980-2019'!$B$1:$B$16305&amp;'[1]NBA-Data-1980-2019'!$A$1:$A$16305,'[1]NBA-Data-1980-2019'!$D$1:$D$16305,"",0)</f>
        <v/>
      </c>
      <c r="K341" s="2" t="str" cm="1">
        <f t="array" ref="K341">_xlfn.XLOOKUP($A341&amp;K$5,'[1]NBA-Data-1980-2019'!$B$1:$B$16305&amp;'[1]NBA-Data-1980-2019'!$A$1:$A$16305,'[1]NBA-Data-1980-2019'!$D$1:$D$16305,"",0)</f>
        <v/>
      </c>
      <c r="L341" s="2" t="str" cm="1">
        <f t="array" ref="L341">_xlfn.XLOOKUP($A341&amp;L$5,'[1]NBA-Data-1980-2019'!$B$1:$B$16305&amp;'[1]NBA-Data-1980-2019'!$A$1:$A$16305,'[1]NBA-Data-1980-2019'!$D$1:$D$16305,"",0)</f>
        <v/>
      </c>
      <c r="M341" s="2" t="str" cm="1">
        <f t="array" ref="M341">_xlfn.XLOOKUP($A341&amp;M$5,'[1]NBA-Data-1980-2019'!$B$1:$B$16305&amp;'[1]NBA-Data-1980-2019'!$A$1:$A$16305,'[1]NBA-Data-1980-2019'!$D$1:$D$16305,"",0)</f>
        <v/>
      </c>
      <c r="N341" s="2" t="str" cm="1">
        <f t="array" ref="N341">_xlfn.XLOOKUP($A341&amp;N$5,'[1]NBA-Data-1980-2019'!$B$1:$B$16305&amp;'[1]NBA-Data-1980-2019'!$A$1:$A$16305,'[1]NBA-Data-1980-2019'!$D$1:$D$16305,"",0)</f>
        <v/>
      </c>
      <c r="O341" s="2" t="str" cm="1">
        <f t="array" ref="O341">_xlfn.XLOOKUP($A341&amp;O$5,'[1]NBA-Data-1980-2019'!$B$1:$B$16305&amp;'[1]NBA-Data-1980-2019'!$A$1:$A$16305,'[1]NBA-Data-1980-2019'!$D$1:$D$16305,"",0)</f>
        <v/>
      </c>
      <c r="P341" s="2" t="str" cm="1">
        <f t="array" ref="P341">_xlfn.XLOOKUP($A341&amp;P$5,'[1]NBA-Data-1980-2019'!$B$1:$B$16305&amp;'[1]NBA-Data-1980-2019'!$A$1:$A$16305,'[1]NBA-Data-1980-2019'!$D$1:$D$16305,"",0)</f>
        <v/>
      </c>
      <c r="Q341" s="2" t="str" cm="1">
        <f t="array" ref="Q341">_xlfn.XLOOKUP($A341&amp;Q$5,'[1]NBA-Data-1980-2019'!$B$1:$B$16305&amp;'[1]NBA-Data-1980-2019'!$A$1:$A$16305,'[1]NBA-Data-1980-2019'!$D$1:$D$16305,"",0)</f>
        <v/>
      </c>
      <c r="R341" s="2" t="str" cm="1">
        <f t="array" ref="R341">_xlfn.XLOOKUP($A341&amp;R$5,'[1]NBA-Data-1980-2019'!$B$1:$B$16305&amp;'[1]NBA-Data-1980-2019'!$A$1:$A$16305,'[1]NBA-Data-1980-2019'!$D$1:$D$16305,"",0)</f>
        <v/>
      </c>
      <c r="S341" s="2" t="str" cm="1">
        <f t="array" ref="S341">_xlfn.XLOOKUP($A341&amp;S$5,'[1]NBA-Data-1980-2019'!$B$1:$B$16305&amp;'[1]NBA-Data-1980-2019'!$A$1:$A$16305,'[1]NBA-Data-1980-2019'!$D$1:$D$16305,"",0)</f>
        <v/>
      </c>
      <c r="T341" s="2" t="str" cm="1">
        <f t="array" ref="T341">_xlfn.XLOOKUP($A341&amp;T$5,'[1]NBA-Data-1980-2019'!$B$1:$B$16305&amp;'[1]NBA-Data-1980-2019'!$A$1:$A$16305,'[1]NBA-Data-1980-2019'!$D$1:$D$16305,"",0)</f>
        <v/>
      </c>
      <c r="U341" s="2" t="str" cm="1">
        <f t="array" ref="U341">_xlfn.XLOOKUP($A341&amp;U$5,'[1]NBA-Data-1980-2019'!$B$1:$B$16305&amp;'[1]NBA-Data-1980-2019'!$A$1:$A$16305,'[1]NBA-Data-1980-2019'!$D$1:$D$16305,"",0)</f>
        <v/>
      </c>
      <c r="V341" s="2" t="str" cm="1">
        <f t="array" ref="V341">_xlfn.XLOOKUP($A341&amp;V$5,'[1]NBA-Data-1980-2019'!$B$1:$B$16305&amp;'[1]NBA-Data-1980-2019'!$A$1:$A$16305,'[1]NBA-Data-1980-2019'!$D$1:$D$16305,"",0)</f>
        <v/>
      </c>
      <c r="W341" s="2" t="str" cm="1">
        <f t="array" ref="W341">_xlfn.XLOOKUP($A341&amp;W$5,'[1]NBA-Data-1980-2019'!$B$1:$B$16305&amp;'[1]NBA-Data-1980-2019'!$A$1:$A$16305,'[1]NBA-Data-1980-2019'!$D$1:$D$16305,"",0)</f>
        <v>MIA</v>
      </c>
      <c r="X341" s="2" t="str" cm="1">
        <f t="array" ref="X341">_xlfn.XLOOKUP($A341&amp;X$5,'[1]NBA-Data-1980-2019'!$B$1:$B$16305&amp;'[1]NBA-Data-1980-2019'!$A$1:$A$16305,'[1]NBA-Data-1980-2019'!$D$1:$D$16305,"",0)</f>
        <v>MIA</v>
      </c>
      <c r="Y341" s="2" t="str" cm="1">
        <f t="array" ref="Y341">_xlfn.XLOOKUP($A341&amp;Y$5,'[1]NBA-Data-1980-2019'!$B$1:$B$16305&amp;'[1]NBA-Data-1980-2019'!$A$1:$A$16305,'[1]NBA-Data-1980-2019'!$D$1:$D$16305,"",0)</f>
        <v/>
      </c>
      <c r="Z341" s="2" t="str" cm="1">
        <f t="array" ref="Z341">_xlfn.XLOOKUP($A341&amp;Z$5,'[1]NBA-Data-1980-2019'!$B$1:$B$16305&amp;'[1]NBA-Data-1980-2019'!$A$1:$A$16305,'[1]NBA-Data-1980-2019'!$D$1:$D$16305,"",0)</f>
        <v/>
      </c>
      <c r="AA341" s="2" t="str" cm="1">
        <f t="array" ref="AA341">_xlfn.XLOOKUP($A341&amp;AA$5,'[1]NBA-Data-1980-2019'!$B$1:$B$16305&amp;'[1]NBA-Data-1980-2019'!$A$1:$A$16305,'[1]NBA-Data-1980-2019'!$D$1:$D$16305,"",0)</f>
        <v/>
      </c>
      <c r="AB341" s="2" t="str" cm="1">
        <f t="array" ref="AB341">_xlfn.XLOOKUP($A341&amp;AB$5,'[1]NBA-Data-1980-2019'!$B$1:$B$16305&amp;'[1]NBA-Data-1980-2019'!$A$1:$A$16305,'[1]NBA-Data-1980-2019'!$D$1:$D$16305,"",0)</f>
        <v/>
      </c>
      <c r="AC341" s="2" t="str" cm="1">
        <f t="array" ref="AC341">_xlfn.XLOOKUP($A341&amp;AC$5,'[1]NBA-Data-1980-2019'!$B$1:$B$16305&amp;'[1]NBA-Data-1980-2019'!$A$1:$A$16305,'[1]NBA-Data-1980-2019'!$D$1:$D$16305,"",0)</f>
        <v/>
      </c>
      <c r="AD341" s="2" t="str" cm="1">
        <f t="array" ref="AD341">_xlfn.XLOOKUP($A341&amp;AD$5,'[1]NBA-Data-1980-2019'!$B$1:$B$16305&amp;'[1]NBA-Data-1980-2019'!$A$1:$A$16305,'[1]NBA-Data-1980-2019'!$D$1:$D$16305,"",0)</f>
        <v/>
      </c>
      <c r="AE341" s="2" t="str" cm="1">
        <f t="array" ref="AE341">_xlfn.XLOOKUP($A341&amp;AE$5,'[1]NBA-Data-1980-2019'!$B$1:$B$16305&amp;'[1]NBA-Data-1980-2019'!$A$1:$A$16305,'[1]NBA-Data-1980-2019'!$D$1:$D$16305,"",0)</f>
        <v/>
      </c>
      <c r="AF341" s="2" t="str" cm="1">
        <f t="array" ref="AF341">_xlfn.XLOOKUP($A341&amp;AF$5,'[1]NBA-Data-1980-2019'!$B$1:$B$16305&amp;'[1]NBA-Data-1980-2019'!$A$1:$A$16305,'[1]NBA-Data-1980-2019'!$D$1:$D$16305,"",0)</f>
        <v/>
      </c>
      <c r="AG341" s="2" t="str" cm="1">
        <f t="array" ref="AG341">_xlfn.XLOOKUP($A341&amp;AG$5,'[1]NBA-Data-1980-2019'!$B$1:$B$16305&amp;'[1]NBA-Data-1980-2019'!$A$1:$A$16305,'[1]NBA-Data-1980-2019'!$D$1:$D$16305,"",0)</f>
        <v/>
      </c>
      <c r="AH341" s="2" t="str" cm="1">
        <f t="array" ref="AH341">_xlfn.XLOOKUP($A341&amp;AH$5,'[1]NBA-Data-1980-2019'!$B$1:$B$16305&amp;'[1]NBA-Data-1980-2019'!$A$1:$A$16305,'[1]NBA-Data-1980-2019'!$H$1:$H$16305,"",0)</f>
        <v/>
      </c>
      <c r="AI341" s="2" t="str" cm="1">
        <f t="array" ref="AI341">_xlfn.XLOOKUP($A341&amp;AI$5,'[1]NBA-Data-1980-2019'!$B$1:$B$16305&amp;'[1]NBA-Data-1980-2019'!$A$1:$A$16305,'[1]NBA-Data-1980-2019'!$H$1:$H$16305,"",0)</f>
        <v/>
      </c>
      <c r="AJ341" s="2" t="str" cm="1">
        <f t="array" ref="AJ341">_xlfn.XLOOKUP($A341&amp;AJ$5,'[1]NBA-Data-1980-2019'!$B$1:$B$16305&amp;'[1]NBA-Data-1980-2019'!$A$1:$A$16305,'[1]NBA-Data-1980-2019'!$H$1:$H$16305,"",0)</f>
        <v/>
      </c>
      <c r="AK341" s="2" t="str" cm="1">
        <f t="array" ref="AK341">_xlfn.XLOOKUP($A341&amp;AK$5,'[1]NBA-Data-1980-2019'!$B$1:$B$16305&amp;'[1]NBA-Data-1980-2019'!$A$1:$A$16305,'[1]NBA-Data-1980-2019'!$H$1:$H$16305,"",0)</f>
        <v/>
      </c>
      <c r="AL341" s="2" t="str" cm="1">
        <f t="array" ref="AL341">_xlfn.XLOOKUP($A341&amp;AL$5,'[1]NBA-Data-1980-2019'!$B$1:$B$16305&amp;'[1]NBA-Data-1980-2019'!$A$1:$A$16305,'[1]NBA-Data-1980-2019'!$H$1:$H$16305,"",0)</f>
        <v/>
      </c>
      <c r="AM341" s="2" t="str" cm="1">
        <f t="array" ref="AM341">_xlfn.XLOOKUP($A341&amp;AM$5,'[1]NBA-Data-1980-2019'!$B$1:$B$16305&amp;'[1]NBA-Data-1980-2019'!$A$1:$A$16305,'[1]NBA-Data-1980-2019'!$H$1:$H$16305,"",0)</f>
        <v/>
      </c>
      <c r="AN341" s="2" t="str" cm="1">
        <f t="array" ref="AN341">_xlfn.XLOOKUP($A341&amp;AN$5,'[1]NBA-Data-1980-2019'!$B$1:$B$16305&amp;'[1]NBA-Data-1980-2019'!$A$1:$A$16305,'[1]NBA-Data-1980-2019'!$H$1:$H$16305,"",0)</f>
        <v/>
      </c>
      <c r="AO341" s="2" t="str" cm="1">
        <f t="array" ref="AO341">_xlfn.XLOOKUP($A341&amp;AO$5,'[1]NBA-Data-1980-2019'!$B$1:$B$16305&amp;'[1]NBA-Data-1980-2019'!$A$1:$A$16305,'[1]NBA-Data-1980-2019'!$H$1:$H$16305,"",0)</f>
        <v/>
      </c>
      <c r="AP341" s="2" t="str" cm="1">
        <f t="array" ref="AP341">_xlfn.XLOOKUP($A341&amp;AP$5,'[1]NBA-Data-1980-2019'!$B$1:$B$16305&amp;'[1]NBA-Data-1980-2019'!$A$1:$A$16305,'[1]NBA-Data-1980-2019'!$H$1:$H$16305,"",0)</f>
        <v/>
      </c>
      <c r="AQ341" s="2" t="str" cm="1">
        <f t="array" ref="AQ341">_xlfn.XLOOKUP($A341&amp;AQ$5,'[1]NBA-Data-1980-2019'!$B$1:$B$16305&amp;'[1]NBA-Data-1980-2019'!$A$1:$A$16305,'[1]NBA-Data-1980-2019'!$H$1:$H$16305,"",0)</f>
        <v/>
      </c>
      <c r="AR341" s="2" t="str" cm="1">
        <f t="array" ref="AR341">_xlfn.XLOOKUP($A341&amp;AR$5,'[1]NBA-Data-1980-2019'!$B$1:$B$16305&amp;'[1]NBA-Data-1980-2019'!$A$1:$A$16305,'[1]NBA-Data-1980-2019'!$H$1:$H$16305,"",0)</f>
        <v/>
      </c>
      <c r="AS341" s="2" t="str" cm="1">
        <f t="array" ref="AS341">_xlfn.XLOOKUP($A341&amp;AS$5,'[1]NBA-Data-1980-2019'!$B$1:$B$16305&amp;'[1]NBA-Data-1980-2019'!$A$1:$A$16305,'[1]NBA-Data-1980-2019'!$H$1:$H$16305,"",0)</f>
        <v/>
      </c>
      <c r="AT341" s="2" t="str" cm="1">
        <f t="array" ref="AT341">_xlfn.XLOOKUP($A341&amp;AT$5,'[1]NBA-Data-1980-2019'!$B$1:$B$16305&amp;'[1]NBA-Data-1980-2019'!$A$1:$A$16305,'[1]NBA-Data-1980-2019'!$H$1:$H$16305,"",0)</f>
        <v/>
      </c>
      <c r="AU341" s="2" t="str" cm="1">
        <f t="array" ref="AU341">_xlfn.XLOOKUP($A341&amp;AU$5,'[1]NBA-Data-1980-2019'!$B$1:$B$16305&amp;'[1]NBA-Data-1980-2019'!$A$1:$A$16305,'[1]NBA-Data-1980-2019'!$H$1:$H$16305,"",0)</f>
        <v/>
      </c>
      <c r="AV341" s="2" t="str" cm="1">
        <f t="array" ref="AV341">_xlfn.XLOOKUP($A341&amp;AV$5,'[1]NBA-Data-1980-2019'!$B$1:$B$16305&amp;'[1]NBA-Data-1980-2019'!$A$1:$A$16305,'[1]NBA-Data-1980-2019'!$H$1:$H$16305,"",0)</f>
        <v/>
      </c>
      <c r="AW341" s="2" t="str" cm="1">
        <f t="array" ref="AW341">_xlfn.XLOOKUP($A341&amp;AW$5,'[1]NBA-Data-1980-2019'!$B$1:$B$16305&amp;'[1]NBA-Data-1980-2019'!$A$1:$A$16305,'[1]NBA-Data-1980-2019'!$H$1:$H$16305,"",0)</f>
        <v/>
      </c>
      <c r="AX341" s="2" t="str" cm="1">
        <f t="array" ref="AX341">_xlfn.XLOOKUP($A341&amp;AX$5,'[1]NBA-Data-1980-2019'!$B$1:$B$16305&amp;'[1]NBA-Data-1980-2019'!$A$1:$A$16305,'[1]NBA-Data-1980-2019'!$H$1:$H$16305,"",0)</f>
        <v/>
      </c>
      <c r="AY341" s="2" t="str" cm="1">
        <f t="array" ref="AY341">_xlfn.XLOOKUP($A341&amp;AY$5,'[1]NBA-Data-1980-2019'!$B$1:$B$16305&amp;'[1]NBA-Data-1980-2019'!$A$1:$A$16305,'[1]NBA-Data-1980-2019'!$H$1:$H$16305,"",0)</f>
        <v/>
      </c>
      <c r="AZ341" s="2" t="str" cm="1">
        <f t="array" ref="AZ341">_xlfn.XLOOKUP($A341&amp;AZ$5,'[1]NBA-Data-1980-2019'!$B$1:$B$16305&amp;'[1]NBA-Data-1980-2019'!$A$1:$A$16305,'[1]NBA-Data-1980-2019'!$H$1:$H$16305,"",0)</f>
        <v/>
      </c>
      <c r="BA341" s="2" t="str" cm="1">
        <f t="array" ref="BA341">_xlfn.XLOOKUP($A341&amp;BA$5,'[1]NBA-Data-1980-2019'!$B$1:$B$16305&amp;'[1]NBA-Data-1980-2019'!$A$1:$A$16305,'[1]NBA-Data-1980-2019'!$H$1:$H$16305,"",0)</f>
        <v/>
      </c>
      <c r="BB341" s="2" t="str" cm="1">
        <f t="array" ref="BB341">_xlfn.XLOOKUP($A341&amp;BB$5,'[1]NBA-Data-1980-2019'!$B$1:$B$16305&amp;'[1]NBA-Data-1980-2019'!$A$1:$A$16305,'[1]NBA-Data-1980-2019'!$H$1:$H$16305,"",0)</f>
        <v/>
      </c>
      <c r="BC341" s="2" cm="1">
        <f t="array" ref="BC341">_xlfn.XLOOKUP($A341&amp;BC$5,'[1]NBA-Data-1980-2019'!$B$1:$B$16305&amp;'[1]NBA-Data-1980-2019'!$A$1:$A$16305,'[1]NBA-Data-1980-2019'!$H$1:$H$16305,"",0)</f>
        <v>319</v>
      </c>
      <c r="BD341" s="2" cm="1">
        <f t="array" ref="BD341">_xlfn.XLOOKUP($A341&amp;BD$5,'[1]NBA-Data-1980-2019'!$B$1:$B$16305&amp;'[1]NBA-Data-1980-2019'!$A$1:$A$16305,'[1]NBA-Data-1980-2019'!$H$1:$H$16305,"",0)</f>
        <v>28.699999999999996</v>
      </c>
      <c r="BE341" s="2" t="str" cm="1">
        <f t="array" ref="BE341">_xlfn.XLOOKUP($A341&amp;BE$5,'[1]NBA-Data-1980-2019'!$B$1:$B$16305&amp;'[1]NBA-Data-1980-2019'!$A$1:$A$16305,'[1]NBA-Data-1980-2019'!$H$1:$H$16305,"",0)</f>
        <v/>
      </c>
      <c r="BF341" s="2" t="str" cm="1">
        <f t="array" ref="BF341">_xlfn.XLOOKUP($A341&amp;BF$5,'[1]NBA-Data-1980-2019'!$B$1:$B$16305&amp;'[1]NBA-Data-1980-2019'!$A$1:$A$16305,'[1]NBA-Data-1980-2019'!$H$1:$H$16305,"",0)</f>
        <v/>
      </c>
      <c r="BG341" s="2" t="str" cm="1">
        <f t="array" ref="BG341">_xlfn.XLOOKUP($A341&amp;BG$5,'[1]NBA-Data-1980-2019'!$B$1:$B$16305&amp;'[1]NBA-Data-1980-2019'!$A$1:$A$16305,'[1]NBA-Data-1980-2019'!$H$1:$H$16305,"",0)</f>
        <v/>
      </c>
      <c r="BH341" s="2" t="str" cm="1">
        <f t="array" ref="BH341">_xlfn.XLOOKUP($A341&amp;BH$5,'[1]NBA-Data-1980-2019'!$B$1:$B$16305&amp;'[1]NBA-Data-1980-2019'!$A$1:$A$16305,'[1]NBA-Data-1980-2019'!$H$1:$H$16305,"",0)</f>
        <v/>
      </c>
      <c r="BI341" s="2" t="str" cm="1">
        <f t="array" ref="BI341">_xlfn.XLOOKUP($A341&amp;BI$5,'[1]NBA-Data-1980-2019'!$B$1:$B$16305&amp;'[1]NBA-Data-1980-2019'!$A$1:$A$16305,'[1]NBA-Data-1980-2019'!$H$1:$H$16305,"",0)</f>
        <v/>
      </c>
      <c r="BJ341" s="2" t="str" cm="1">
        <f t="array" ref="BJ341">_xlfn.XLOOKUP($A341&amp;BJ$5,'[1]NBA-Data-1980-2019'!$B$1:$B$16305&amp;'[1]NBA-Data-1980-2019'!$A$1:$A$16305,'[1]NBA-Data-1980-2019'!$H$1:$H$16305,"",0)</f>
        <v/>
      </c>
      <c r="BK341" s="2" t="str" cm="1">
        <f t="array" ref="BK341">_xlfn.XLOOKUP($A341&amp;BK$5,'[1]NBA-Data-1980-2019'!$B$1:$B$16305&amp;'[1]NBA-Data-1980-2019'!$A$1:$A$16305,'[1]NBA-Data-1980-2019'!$H$1:$H$16305,"",0)</f>
        <v/>
      </c>
      <c r="BL341" s="2" t="str" cm="1">
        <f t="array" ref="BL341">_xlfn.XLOOKUP($A341&amp;BL$5,'[1]NBA-Data-1980-2019'!$B$1:$B$16305&amp;'[1]NBA-Data-1980-2019'!$A$1:$A$16305,'[1]NBA-Data-1980-2019'!$H$1:$H$16305,"",0)</f>
        <v/>
      </c>
      <c r="BM341" s="2" t="str" cm="1">
        <f t="array" ref="BM341">_xlfn.XLOOKUP($A341&amp;BM$5,'[1]NBA-Data-1980-2019'!$B$1:$B$16305&amp;'[1]NBA-Data-1980-2019'!$A$1:$A$16305,'[1]NBA-Data-1980-2019'!$H$1:$H$16305,"",0)</f>
        <v/>
      </c>
      <c r="BN341" s="2" t="str" cm="1">
        <f t="array" ref="BN341">_xlfn.XLOOKUP($A341&amp;BN$5,'[1]NBA-Data-1980-2019'!$B$1:$B$16305&amp;'[1]NBA-Data-1980-2019'!$A$1:$A$16305,'[1]NBA-Data-1980-2019'!$F$1:$F$16305,"",0)</f>
        <v/>
      </c>
      <c r="BO341" s="2" t="str" cm="1">
        <f t="array" ref="BO341">_xlfn.XLOOKUP($A341&amp;BO$5,'[1]NBA-Data-1980-2019'!$B$1:$B$16305&amp;'[1]NBA-Data-1980-2019'!$A$1:$A$16305,'[1]NBA-Data-1980-2019'!$F$1:$F$16305,"",0)</f>
        <v/>
      </c>
      <c r="BP341" s="2" t="str" cm="1">
        <f t="array" ref="BP341">_xlfn.XLOOKUP($A341&amp;BP$5,'[1]NBA-Data-1980-2019'!$B$1:$B$16305&amp;'[1]NBA-Data-1980-2019'!$A$1:$A$16305,'[1]NBA-Data-1980-2019'!$F$1:$F$16305,"",0)</f>
        <v/>
      </c>
      <c r="BQ341" s="2" t="str" cm="1">
        <f t="array" ref="BQ341">_xlfn.XLOOKUP($A341&amp;BQ$5,'[1]NBA-Data-1980-2019'!$B$1:$B$16305&amp;'[1]NBA-Data-1980-2019'!$A$1:$A$16305,'[1]NBA-Data-1980-2019'!$F$1:$F$16305,"",0)</f>
        <v/>
      </c>
      <c r="BR341" s="2" t="str" cm="1">
        <f t="array" ref="BR341">_xlfn.XLOOKUP($A341&amp;BR$5,'[1]NBA-Data-1980-2019'!$B$1:$B$16305&amp;'[1]NBA-Data-1980-2019'!$A$1:$A$16305,'[1]NBA-Data-1980-2019'!$F$1:$F$16305,"",0)</f>
        <v/>
      </c>
      <c r="BS341" s="2" t="str" cm="1">
        <f t="array" ref="BS341">_xlfn.XLOOKUP($A341&amp;BS$5,'[1]NBA-Data-1980-2019'!$B$1:$B$16305&amp;'[1]NBA-Data-1980-2019'!$A$1:$A$16305,'[1]NBA-Data-1980-2019'!$F$1:$F$16305,"",0)</f>
        <v/>
      </c>
      <c r="BT341" s="2" t="str" cm="1">
        <f t="array" ref="BT341">_xlfn.XLOOKUP($A341&amp;BT$5,'[1]NBA-Data-1980-2019'!$B$1:$B$16305&amp;'[1]NBA-Data-1980-2019'!$A$1:$A$16305,'[1]NBA-Data-1980-2019'!$F$1:$F$16305,"",0)</f>
        <v/>
      </c>
      <c r="BU341" s="2" t="str" cm="1">
        <f t="array" ref="BU341">_xlfn.XLOOKUP($A341&amp;BU$5,'[1]NBA-Data-1980-2019'!$B$1:$B$16305&amp;'[1]NBA-Data-1980-2019'!$A$1:$A$16305,'[1]NBA-Data-1980-2019'!$F$1:$F$16305,"",0)</f>
        <v/>
      </c>
      <c r="BV341" s="2" t="str" cm="1">
        <f t="array" ref="BV341">_xlfn.XLOOKUP($A341&amp;BV$5,'[1]NBA-Data-1980-2019'!$B$1:$B$16305&amp;'[1]NBA-Data-1980-2019'!$A$1:$A$16305,'[1]NBA-Data-1980-2019'!$F$1:$F$16305,"",0)</f>
        <v/>
      </c>
      <c r="BW341" s="2" t="str" cm="1">
        <f t="array" ref="BW341">_xlfn.XLOOKUP($A341&amp;BW$5,'[1]NBA-Data-1980-2019'!$B$1:$B$16305&amp;'[1]NBA-Data-1980-2019'!$A$1:$A$16305,'[1]NBA-Data-1980-2019'!$F$1:$F$16305,"",0)</f>
        <v/>
      </c>
      <c r="BX341" s="2" t="str" cm="1">
        <f t="array" ref="BX341">_xlfn.XLOOKUP($A341&amp;BX$5,'[1]NBA-Data-1980-2019'!$B$1:$B$16305&amp;'[1]NBA-Data-1980-2019'!$A$1:$A$16305,'[1]NBA-Data-1980-2019'!$F$1:$F$16305,"",0)</f>
        <v/>
      </c>
      <c r="BY341" s="2" t="str" cm="1">
        <f t="array" ref="BY341">_xlfn.XLOOKUP($A341&amp;BY$5,'[1]NBA-Data-1980-2019'!$B$1:$B$16305&amp;'[1]NBA-Data-1980-2019'!$A$1:$A$16305,'[1]NBA-Data-1980-2019'!$F$1:$F$16305,"",0)</f>
        <v/>
      </c>
      <c r="BZ341" s="2" t="str" cm="1">
        <f t="array" ref="BZ341">_xlfn.XLOOKUP($A341&amp;BZ$5,'[1]NBA-Data-1980-2019'!$B$1:$B$16305&amp;'[1]NBA-Data-1980-2019'!$A$1:$A$16305,'[1]NBA-Data-1980-2019'!$F$1:$F$16305,"",0)</f>
        <v/>
      </c>
      <c r="CA341" s="2" t="str" cm="1">
        <f t="array" ref="CA341">_xlfn.XLOOKUP($A341&amp;CA$5,'[1]NBA-Data-1980-2019'!$B$1:$B$16305&amp;'[1]NBA-Data-1980-2019'!$A$1:$A$16305,'[1]NBA-Data-1980-2019'!$F$1:$F$16305,"",0)</f>
        <v/>
      </c>
      <c r="CB341" s="2" t="str" cm="1">
        <f t="array" ref="CB341">_xlfn.XLOOKUP($A341&amp;CB$5,'[1]NBA-Data-1980-2019'!$B$1:$B$16305&amp;'[1]NBA-Data-1980-2019'!$A$1:$A$16305,'[1]NBA-Data-1980-2019'!$F$1:$F$16305,"",0)</f>
        <v/>
      </c>
      <c r="CC341" s="2" t="str" cm="1">
        <f t="array" ref="CC341">_xlfn.XLOOKUP($A341&amp;CC$5,'[1]NBA-Data-1980-2019'!$B$1:$B$16305&amp;'[1]NBA-Data-1980-2019'!$A$1:$A$16305,'[1]NBA-Data-1980-2019'!$F$1:$F$16305,"",0)</f>
        <v/>
      </c>
      <c r="CD341" s="2" t="str" cm="1">
        <f t="array" ref="CD341">_xlfn.XLOOKUP($A341&amp;CD$5,'[1]NBA-Data-1980-2019'!$B$1:$B$16305&amp;'[1]NBA-Data-1980-2019'!$A$1:$A$16305,'[1]NBA-Data-1980-2019'!$F$1:$F$16305,"",0)</f>
        <v/>
      </c>
      <c r="CE341" s="2" t="str" cm="1">
        <f t="array" ref="CE341">_xlfn.XLOOKUP($A341&amp;CE$5,'[1]NBA-Data-1980-2019'!$B$1:$B$16305&amp;'[1]NBA-Data-1980-2019'!$A$1:$A$16305,'[1]NBA-Data-1980-2019'!$F$1:$F$16305,"",0)</f>
        <v/>
      </c>
      <c r="CF341" s="2" t="str" cm="1">
        <f t="array" ref="CF341">_xlfn.XLOOKUP($A341&amp;CF$5,'[1]NBA-Data-1980-2019'!$B$1:$B$16305&amp;'[1]NBA-Data-1980-2019'!$A$1:$A$16305,'[1]NBA-Data-1980-2019'!$F$1:$F$16305,"",0)</f>
        <v/>
      </c>
      <c r="CG341" s="2" t="str" cm="1">
        <f t="array" ref="CG341">_xlfn.XLOOKUP($A341&amp;CG$5,'[1]NBA-Data-1980-2019'!$B$1:$B$16305&amp;'[1]NBA-Data-1980-2019'!$A$1:$A$16305,'[1]NBA-Data-1980-2019'!$F$1:$F$16305,"",0)</f>
        <v/>
      </c>
      <c r="CH341" s="2" t="str" cm="1">
        <f t="array" ref="CH341">_xlfn.XLOOKUP($A341&amp;CH$5,'[1]NBA-Data-1980-2019'!$B$1:$B$16305&amp;'[1]NBA-Data-1980-2019'!$A$1:$A$16305,'[1]NBA-Data-1980-2019'!$F$1:$F$16305,"",0)</f>
        <v/>
      </c>
      <c r="CI341" s="2" cm="1">
        <f t="array" ref="CI341">_xlfn.XLOOKUP($A341&amp;CI$5,'[1]NBA-Data-1980-2019'!$B$1:$B$16305&amp;'[1]NBA-Data-1980-2019'!$A$1:$A$16305,'[1]NBA-Data-1980-2019'!$F$1:$F$16305,"",0)</f>
        <v>6.7</v>
      </c>
      <c r="CJ341" s="2" cm="1">
        <f t="array" ref="CJ341">_xlfn.XLOOKUP($A341&amp;CJ$5,'[1]NBA-Data-1980-2019'!$B$1:$B$16305&amp;'[1]NBA-Data-1980-2019'!$A$1:$A$16305,'[1]NBA-Data-1980-2019'!$F$1:$F$16305,"",0)</f>
        <v>7.2</v>
      </c>
      <c r="CK341" s="2" t="str" cm="1">
        <f t="array" ref="CK341">_xlfn.XLOOKUP($A341&amp;CK$5,'[1]NBA-Data-1980-2019'!$B$1:$B$16305&amp;'[1]NBA-Data-1980-2019'!$A$1:$A$16305,'[1]NBA-Data-1980-2019'!$F$1:$F$16305,"",0)</f>
        <v/>
      </c>
      <c r="CL341" s="2" t="str" cm="1">
        <f t="array" ref="CL341">_xlfn.XLOOKUP($A341&amp;CL$5,'[1]NBA-Data-1980-2019'!$B$1:$B$16305&amp;'[1]NBA-Data-1980-2019'!$A$1:$A$16305,'[1]NBA-Data-1980-2019'!$F$1:$F$16305,"",0)</f>
        <v/>
      </c>
      <c r="CM341" s="2" t="str" cm="1">
        <f t="array" ref="CM341">_xlfn.XLOOKUP($A341&amp;CM$5,'[1]NBA-Data-1980-2019'!$B$1:$B$16305&amp;'[1]NBA-Data-1980-2019'!$A$1:$A$16305,'[1]NBA-Data-1980-2019'!$F$1:$F$16305,"",0)</f>
        <v/>
      </c>
      <c r="CN341" s="2" t="str" cm="1">
        <f t="array" ref="CN341">_xlfn.XLOOKUP($A341&amp;CN$5,'[1]NBA-Data-1980-2019'!$B$1:$B$16305&amp;'[1]NBA-Data-1980-2019'!$A$1:$A$16305,'[1]NBA-Data-1980-2019'!$F$1:$F$16305,"",0)</f>
        <v/>
      </c>
      <c r="CO341" s="2" t="str" cm="1">
        <f t="array" ref="CO341">_xlfn.XLOOKUP($A341&amp;CO$5,'[1]NBA-Data-1980-2019'!$B$1:$B$16305&amp;'[1]NBA-Data-1980-2019'!$A$1:$A$16305,'[1]NBA-Data-1980-2019'!$F$1:$F$16305,"",0)</f>
        <v/>
      </c>
      <c r="CP341" s="2" t="str" cm="1">
        <f t="array" ref="CP341">_xlfn.XLOOKUP($A341&amp;CP$5,'[1]NBA-Data-1980-2019'!$B$1:$B$16305&amp;'[1]NBA-Data-1980-2019'!$A$1:$A$16305,'[1]NBA-Data-1980-2019'!$F$1:$F$16305,"",0)</f>
        <v/>
      </c>
      <c r="CQ341" s="2" t="str" cm="1">
        <f t="array" ref="CQ341">_xlfn.XLOOKUP($A341&amp;CQ$5,'[1]NBA-Data-1980-2019'!$B$1:$B$16305&amp;'[1]NBA-Data-1980-2019'!$A$1:$A$16305,'[1]NBA-Data-1980-2019'!$F$1:$F$16305,"",0)</f>
        <v/>
      </c>
      <c r="CR341" s="2" t="str" cm="1">
        <f t="array" ref="CR341">_xlfn.XLOOKUP($A341&amp;CR$5,'[1]NBA-Data-1980-2019'!$B$1:$B$16305&amp;'[1]NBA-Data-1980-2019'!$A$1:$A$16305,'[1]NBA-Data-1980-2019'!$F$1:$F$16305,"",0)</f>
        <v/>
      </c>
      <c r="CS341" s="2" t="str" cm="1">
        <f t="array" ref="CS341">_xlfn.XLOOKUP($A341&amp;CS$5,'[1]NBA-Data-1980-2019'!$B$1:$B$16305&amp;'[1]NBA-Data-1980-2019'!$A$1:$A$16305,'[1]NBA-Data-1980-2019'!$F$1:$F$16305,"",0)</f>
        <v/>
      </c>
      <c r="CU341" s="2" t="str">
        <f>_xlfn.XLOOKUP($A341,TEAMS!$G$1:$G$839,TEAMS!$H$1:$H$839,"",0)</f>
        <v>SG</v>
      </c>
      <c r="CV341" s="2" t="str">
        <f>_xlfn.XLOOKUP($CU341,DASHBOARD!$B$22:$B$27,DASHBOARD!$C$22:$C$27,"",0)</f>
        <v>GUARD</v>
      </c>
      <c r="CY341" s="63">
        <f>SUMIFS('[1]NBA-Data-1980-2019'!$G$1:$G$16305,'[1]NBA-Data-1980-2019'!$B$1:$B$16305,$A341,'[1]NBA-Data-1980-2019'!$A$1:$A$16305,CY$9)</f>
        <v>0</v>
      </c>
      <c r="CZ341" s="63">
        <f>SUMIFS('[1]NBA-Data-1980-2019'!$G$1:$G$16305,'[1]NBA-Data-1980-2019'!$B$1:$B$16305,$A341,'[1]NBA-Data-1980-2019'!$A$1:$A$16305,CZ$9)</f>
        <v>0</v>
      </c>
      <c r="DA341" s="63">
        <f>SUMIFS('[1]NBA-Data-1980-2019'!$G$1:$G$16305,'[1]NBA-Data-1980-2019'!$B$1:$B$16305,$A341,'[1]NBA-Data-1980-2019'!$A$1:$A$16305,DA$9)</f>
        <v>0</v>
      </c>
      <c r="DB341" s="63">
        <f>SUMIFS('[1]NBA-Data-1980-2019'!$G$1:$G$16305,'[1]NBA-Data-1980-2019'!$B$1:$B$16305,$A341,'[1]NBA-Data-1980-2019'!$A$1:$A$16305,DB$9)</f>
        <v>0</v>
      </c>
      <c r="DC341" s="63">
        <f>SUMIFS('[1]NBA-Data-1980-2019'!$G$1:$G$16305,'[1]NBA-Data-1980-2019'!$B$1:$B$16305,$A341,'[1]NBA-Data-1980-2019'!$A$1:$A$16305,DC$9)</f>
        <v>0</v>
      </c>
      <c r="DD341" s="63">
        <f>SUMIFS('[1]NBA-Data-1980-2019'!$G$1:$G$16305,'[1]NBA-Data-1980-2019'!$B$1:$B$16305,$A341,'[1]NBA-Data-1980-2019'!$A$1:$A$16305,DD$9)</f>
        <v>0</v>
      </c>
      <c r="DE341" s="63">
        <f>SUMIFS('[1]NBA-Data-1980-2019'!$G$1:$G$16305,'[1]NBA-Data-1980-2019'!$B$1:$B$16305,$A341,'[1]NBA-Data-1980-2019'!$A$1:$A$16305,DE$9)</f>
        <v>0</v>
      </c>
      <c r="DF341" s="63">
        <f>SUMIFS('[1]NBA-Data-1980-2019'!$G$1:$G$16305,'[1]NBA-Data-1980-2019'!$B$1:$B$16305,$A341,'[1]NBA-Data-1980-2019'!$A$1:$A$16305,DF$9)</f>
        <v>0</v>
      </c>
      <c r="DG341" s="63">
        <f>SUMIFS('[1]NBA-Data-1980-2019'!$G$1:$G$16305,'[1]NBA-Data-1980-2019'!$B$1:$B$16305,$A341,'[1]NBA-Data-1980-2019'!$A$1:$A$16305,DG$9)</f>
        <v>0</v>
      </c>
      <c r="DH341" s="63">
        <f>SUMIFS('[1]NBA-Data-1980-2019'!$G$1:$G$16305,'[1]NBA-Data-1980-2019'!$B$1:$B$16305,$A341,'[1]NBA-Data-1980-2019'!$A$1:$A$16305,DH$9)</f>
        <v>0</v>
      </c>
      <c r="DI341" s="63">
        <f>SUMIFS('[1]NBA-Data-1980-2019'!$G$1:$G$16305,'[1]NBA-Data-1980-2019'!$B$1:$B$16305,$A341,'[1]NBA-Data-1980-2019'!$A$1:$A$16305,DI$9)</f>
        <v>0</v>
      </c>
      <c r="DJ341" s="63">
        <f>SUMIFS('[1]NBA-Data-1980-2019'!$G$1:$G$16305,'[1]NBA-Data-1980-2019'!$B$1:$B$16305,$A341,'[1]NBA-Data-1980-2019'!$A$1:$A$16305,DJ$9)</f>
        <v>0</v>
      </c>
      <c r="DK341" s="63">
        <f>SUMIFS('[1]NBA-Data-1980-2019'!$G$1:$G$16305,'[1]NBA-Data-1980-2019'!$B$1:$B$16305,$A341,'[1]NBA-Data-1980-2019'!$A$1:$A$16305,DK$9)</f>
        <v>0</v>
      </c>
      <c r="DL341" s="63">
        <f>SUMIFS('[1]NBA-Data-1980-2019'!$G$1:$G$16305,'[1]NBA-Data-1980-2019'!$B$1:$B$16305,$A341,'[1]NBA-Data-1980-2019'!$A$1:$A$16305,DL$9)</f>
        <v>0</v>
      </c>
      <c r="DM341" s="63">
        <f>SUMIFS('[1]NBA-Data-1980-2019'!$G$1:$G$16305,'[1]NBA-Data-1980-2019'!$B$1:$B$16305,$A341,'[1]NBA-Data-1980-2019'!$A$1:$A$16305,DM$9)</f>
        <v>0</v>
      </c>
      <c r="DN341" s="63">
        <f>SUMIFS('[1]NBA-Data-1980-2019'!$G$1:$G$16305,'[1]NBA-Data-1980-2019'!$B$1:$B$16305,$A341,'[1]NBA-Data-1980-2019'!$A$1:$A$16305,DN$9)</f>
        <v>0</v>
      </c>
      <c r="DO341" s="63">
        <f>SUMIFS('[1]NBA-Data-1980-2019'!$G$1:$G$16305,'[1]NBA-Data-1980-2019'!$B$1:$B$16305,$A341,'[1]NBA-Data-1980-2019'!$A$1:$A$16305,DO$9)</f>
        <v>0</v>
      </c>
      <c r="DP341" s="63">
        <f>SUMIFS('[1]NBA-Data-1980-2019'!$G$1:$G$16305,'[1]NBA-Data-1980-2019'!$B$1:$B$16305,$A341,'[1]NBA-Data-1980-2019'!$A$1:$A$16305,DP$9)</f>
        <v>0</v>
      </c>
      <c r="DQ341" s="63">
        <f>SUMIFS('[1]NBA-Data-1980-2019'!$G$1:$G$16305,'[1]NBA-Data-1980-2019'!$B$1:$B$16305,$A341,'[1]NBA-Data-1980-2019'!$A$1:$A$16305,DQ$9)</f>
        <v>0</v>
      </c>
      <c r="DR341" s="63">
        <f>SUMIFS('[1]NBA-Data-1980-2019'!$G$1:$G$16305,'[1]NBA-Data-1980-2019'!$B$1:$B$16305,$A341,'[1]NBA-Data-1980-2019'!$A$1:$A$16305,DR$9)</f>
        <v>0</v>
      </c>
      <c r="DS341" s="63">
        <f>SUMIFS('[1]NBA-Data-1980-2019'!$G$1:$G$16305,'[1]NBA-Data-1980-2019'!$B$1:$B$16305,$A341,'[1]NBA-Data-1980-2019'!$A$1:$A$16305,DS$9)</f>
        <v>0</v>
      </c>
      <c r="DT341" s="63">
        <f>SUMIFS('[1]NBA-Data-1980-2019'!$G$1:$G$16305,'[1]NBA-Data-1980-2019'!$B$1:$B$16305,$A341,'[1]NBA-Data-1980-2019'!$A$1:$A$16305,DT$9)</f>
        <v>473604</v>
      </c>
      <c r="DU341" s="63">
        <f>SUMIFS('[1]NBA-Data-1980-2019'!$G$1:$G$16305,'[1]NBA-Data-1980-2019'!$B$1:$B$16305,$A341,'[1]NBA-Data-1980-2019'!$A$1:$A$16305,DU$9)</f>
        <v>186656</v>
      </c>
      <c r="DV341" s="63">
        <f>SUMIFS('[1]NBA-Data-1980-2019'!$G$1:$G$16305,'[1]NBA-Data-1980-2019'!$B$1:$B$16305,$A341,'[1]NBA-Data-1980-2019'!$A$1:$A$16305,DV$9)</f>
        <v>0</v>
      </c>
      <c r="DW341" s="63">
        <f>SUMIFS('[1]NBA-Data-1980-2019'!$G$1:$G$16305,'[1]NBA-Data-1980-2019'!$B$1:$B$16305,$A341,'[1]NBA-Data-1980-2019'!$A$1:$A$16305,DW$9)</f>
        <v>0</v>
      </c>
      <c r="DX341" s="63">
        <f>SUMIFS('[1]NBA-Data-1980-2019'!$G$1:$G$16305,'[1]NBA-Data-1980-2019'!$B$1:$B$16305,$A341,'[1]NBA-Data-1980-2019'!$A$1:$A$16305,DX$9)</f>
        <v>0</v>
      </c>
      <c r="DY341" s="63">
        <f>SUMIFS('[1]NBA-Data-1980-2019'!$G$1:$G$16305,'[1]NBA-Data-1980-2019'!$B$1:$B$16305,$A341,'[1]NBA-Data-1980-2019'!$A$1:$A$16305,DY$9)</f>
        <v>0</v>
      </c>
      <c r="DZ341" s="63">
        <f>SUMIFS('[1]NBA-Data-1980-2019'!$G$1:$G$16305,'[1]NBA-Data-1980-2019'!$B$1:$B$16305,$A341,'[1]NBA-Data-1980-2019'!$A$1:$A$16305,DZ$9)</f>
        <v>0</v>
      </c>
      <c r="EA341" s="63">
        <f>SUMIFS('[1]NBA-Data-1980-2019'!$G$1:$G$16305,'[1]NBA-Data-1980-2019'!$B$1:$B$16305,$A341,'[1]NBA-Data-1980-2019'!$A$1:$A$16305,EA$9)</f>
        <v>0</v>
      </c>
      <c r="EB341" s="63">
        <f>SUMIFS('[1]NBA-Data-1980-2019'!$G$1:$G$16305,'[1]NBA-Data-1980-2019'!$B$1:$B$16305,$A341,'[1]NBA-Data-1980-2019'!$A$1:$A$16305,EB$9)</f>
        <v>0</v>
      </c>
      <c r="EC341" s="63">
        <f>SUMIFS('[1]NBA-Data-1980-2019'!$G$1:$G$16305,'[1]NBA-Data-1980-2019'!$B$1:$B$16305,$A341,'[1]NBA-Data-1980-2019'!$A$1:$A$16305,EC$9)</f>
        <v>0</v>
      </c>
      <c r="ED341" s="63">
        <f>SUMIFS('[1]NBA-Data-1980-2019'!$G$1:$G$16305,'[1]NBA-Data-1980-2019'!$B$1:$B$16305,$A341,'[1]NBA-Data-1980-2019'!$A$1:$A$16305,ED$9)</f>
        <v>0</v>
      </c>
      <c r="EH341" s="2" t="s">
        <v>1483</v>
      </c>
    </row>
    <row r="342" spans="1:165" x14ac:dyDescent="0.2">
      <c r="A342" s="2" t="s">
        <v>620</v>
      </c>
      <c r="B342" s="2" t="str" cm="1">
        <f t="array" ref="B342">_xlfn.XLOOKUP($A342&amp;B$5,'[1]NBA-Data-1980-2019'!$B$1:$B$16305&amp;'[1]NBA-Data-1980-2019'!$A$1:$A$16305,'[1]NBA-Data-1980-2019'!$D$1:$D$16305,"",0)</f>
        <v/>
      </c>
      <c r="C342" s="2" t="str" cm="1">
        <f t="array" ref="C342">_xlfn.XLOOKUP($A342&amp;C$5,'[1]NBA-Data-1980-2019'!$B$1:$B$16305&amp;'[1]NBA-Data-1980-2019'!$A$1:$A$16305,'[1]NBA-Data-1980-2019'!$D$1:$D$16305,"",0)</f>
        <v/>
      </c>
      <c r="D342" s="2" t="str" cm="1">
        <f t="array" ref="D342">_xlfn.XLOOKUP($A342&amp;D$5,'[1]NBA-Data-1980-2019'!$B$1:$B$16305&amp;'[1]NBA-Data-1980-2019'!$A$1:$A$16305,'[1]NBA-Data-1980-2019'!$D$1:$D$16305,"",0)</f>
        <v/>
      </c>
      <c r="E342" s="2" t="str" cm="1">
        <f t="array" ref="E342">_xlfn.XLOOKUP($A342&amp;E$5,'[1]NBA-Data-1980-2019'!$B$1:$B$16305&amp;'[1]NBA-Data-1980-2019'!$A$1:$A$16305,'[1]NBA-Data-1980-2019'!$D$1:$D$16305,"",0)</f>
        <v/>
      </c>
      <c r="F342" s="2" t="str" cm="1">
        <f t="array" ref="F342">_xlfn.XLOOKUP($A342&amp;F$5,'[1]NBA-Data-1980-2019'!$B$1:$B$16305&amp;'[1]NBA-Data-1980-2019'!$A$1:$A$16305,'[1]NBA-Data-1980-2019'!$D$1:$D$16305,"",0)</f>
        <v/>
      </c>
      <c r="G342" s="2" t="str" cm="1">
        <f t="array" ref="G342">_xlfn.XLOOKUP($A342&amp;G$5,'[1]NBA-Data-1980-2019'!$B$1:$B$16305&amp;'[1]NBA-Data-1980-2019'!$A$1:$A$16305,'[1]NBA-Data-1980-2019'!$D$1:$D$16305,"",0)</f>
        <v/>
      </c>
      <c r="H342" s="2" t="str" cm="1">
        <f t="array" ref="H342">_xlfn.XLOOKUP($A342&amp;H$5,'[1]NBA-Data-1980-2019'!$B$1:$B$16305&amp;'[1]NBA-Data-1980-2019'!$A$1:$A$16305,'[1]NBA-Data-1980-2019'!$D$1:$D$16305,"",0)</f>
        <v/>
      </c>
      <c r="I342" s="2" t="str" cm="1">
        <f t="array" ref="I342">_xlfn.XLOOKUP($A342&amp;I$5,'[1]NBA-Data-1980-2019'!$B$1:$B$16305&amp;'[1]NBA-Data-1980-2019'!$A$1:$A$16305,'[1]NBA-Data-1980-2019'!$D$1:$D$16305,"",0)</f>
        <v/>
      </c>
      <c r="J342" s="2" t="str" cm="1">
        <f t="array" ref="J342">_xlfn.XLOOKUP($A342&amp;J$5,'[1]NBA-Data-1980-2019'!$B$1:$B$16305&amp;'[1]NBA-Data-1980-2019'!$A$1:$A$16305,'[1]NBA-Data-1980-2019'!$D$1:$D$16305,"",0)</f>
        <v/>
      </c>
      <c r="K342" s="2" t="str" cm="1">
        <f t="array" ref="K342">_xlfn.XLOOKUP($A342&amp;K$5,'[1]NBA-Data-1980-2019'!$B$1:$B$16305&amp;'[1]NBA-Data-1980-2019'!$A$1:$A$16305,'[1]NBA-Data-1980-2019'!$D$1:$D$16305,"",0)</f>
        <v/>
      </c>
      <c r="L342" s="2" t="str" cm="1">
        <f t="array" ref="L342">_xlfn.XLOOKUP($A342&amp;L$5,'[1]NBA-Data-1980-2019'!$B$1:$B$16305&amp;'[1]NBA-Data-1980-2019'!$A$1:$A$16305,'[1]NBA-Data-1980-2019'!$D$1:$D$16305,"",0)</f>
        <v/>
      </c>
      <c r="M342" s="2" t="str" cm="1">
        <f t="array" ref="M342">_xlfn.XLOOKUP($A342&amp;M$5,'[1]NBA-Data-1980-2019'!$B$1:$B$16305&amp;'[1]NBA-Data-1980-2019'!$A$1:$A$16305,'[1]NBA-Data-1980-2019'!$D$1:$D$16305,"",0)</f>
        <v/>
      </c>
      <c r="N342" s="2" t="str" cm="1">
        <f t="array" ref="N342">_xlfn.XLOOKUP($A342&amp;N$5,'[1]NBA-Data-1980-2019'!$B$1:$B$16305&amp;'[1]NBA-Data-1980-2019'!$A$1:$A$16305,'[1]NBA-Data-1980-2019'!$D$1:$D$16305,"",0)</f>
        <v/>
      </c>
      <c r="O342" s="2" t="str" cm="1">
        <f t="array" ref="O342">_xlfn.XLOOKUP($A342&amp;O$5,'[1]NBA-Data-1980-2019'!$B$1:$B$16305&amp;'[1]NBA-Data-1980-2019'!$A$1:$A$16305,'[1]NBA-Data-1980-2019'!$D$1:$D$16305,"",0)</f>
        <v/>
      </c>
      <c r="P342" s="2" t="str" cm="1">
        <f t="array" ref="P342">_xlfn.XLOOKUP($A342&amp;P$5,'[1]NBA-Data-1980-2019'!$B$1:$B$16305&amp;'[1]NBA-Data-1980-2019'!$A$1:$A$16305,'[1]NBA-Data-1980-2019'!$D$1:$D$16305,"",0)</f>
        <v/>
      </c>
      <c r="Q342" s="2" t="str" cm="1">
        <f t="array" ref="Q342">_xlfn.XLOOKUP($A342&amp;Q$5,'[1]NBA-Data-1980-2019'!$B$1:$B$16305&amp;'[1]NBA-Data-1980-2019'!$A$1:$A$16305,'[1]NBA-Data-1980-2019'!$D$1:$D$16305,"",0)</f>
        <v/>
      </c>
      <c r="R342" s="2" t="str" cm="1">
        <f t="array" ref="R342">_xlfn.XLOOKUP($A342&amp;R$5,'[1]NBA-Data-1980-2019'!$B$1:$B$16305&amp;'[1]NBA-Data-1980-2019'!$A$1:$A$16305,'[1]NBA-Data-1980-2019'!$D$1:$D$16305,"",0)</f>
        <v/>
      </c>
      <c r="S342" s="2" t="str" cm="1">
        <f t="array" ref="S342">_xlfn.XLOOKUP($A342&amp;S$5,'[1]NBA-Data-1980-2019'!$B$1:$B$16305&amp;'[1]NBA-Data-1980-2019'!$A$1:$A$16305,'[1]NBA-Data-1980-2019'!$D$1:$D$16305,"",0)</f>
        <v/>
      </c>
      <c r="T342" s="2" t="str" cm="1">
        <f t="array" ref="T342">_xlfn.XLOOKUP($A342&amp;T$5,'[1]NBA-Data-1980-2019'!$B$1:$B$16305&amp;'[1]NBA-Data-1980-2019'!$A$1:$A$16305,'[1]NBA-Data-1980-2019'!$D$1:$D$16305,"",0)</f>
        <v/>
      </c>
      <c r="U342" s="2" t="str" cm="1">
        <f t="array" ref="U342">_xlfn.XLOOKUP($A342&amp;U$5,'[1]NBA-Data-1980-2019'!$B$1:$B$16305&amp;'[1]NBA-Data-1980-2019'!$A$1:$A$16305,'[1]NBA-Data-1980-2019'!$D$1:$D$16305,"",0)</f>
        <v/>
      </c>
      <c r="V342" s="2" t="str" cm="1">
        <f t="array" ref="V342">_xlfn.XLOOKUP($A342&amp;V$5,'[1]NBA-Data-1980-2019'!$B$1:$B$16305&amp;'[1]NBA-Data-1980-2019'!$A$1:$A$16305,'[1]NBA-Data-1980-2019'!$D$1:$D$16305,"",0)</f>
        <v/>
      </c>
      <c r="W342" s="2" t="str" cm="1">
        <f t="array" ref="W342">_xlfn.XLOOKUP($A342&amp;W$5,'[1]NBA-Data-1980-2019'!$B$1:$B$16305&amp;'[1]NBA-Data-1980-2019'!$A$1:$A$16305,'[1]NBA-Data-1980-2019'!$D$1:$D$16305,"",0)</f>
        <v/>
      </c>
      <c r="X342" s="2" t="str" cm="1">
        <f t="array" ref="X342">_xlfn.XLOOKUP($A342&amp;X$5,'[1]NBA-Data-1980-2019'!$B$1:$B$16305&amp;'[1]NBA-Data-1980-2019'!$A$1:$A$16305,'[1]NBA-Data-1980-2019'!$D$1:$D$16305,"",0)</f>
        <v/>
      </c>
      <c r="Y342" s="2" t="str" cm="1">
        <f t="array" ref="Y342">_xlfn.XLOOKUP($A342&amp;Y$5,'[1]NBA-Data-1980-2019'!$B$1:$B$16305&amp;'[1]NBA-Data-1980-2019'!$A$1:$A$16305,'[1]NBA-Data-1980-2019'!$D$1:$D$16305,"",0)</f>
        <v/>
      </c>
      <c r="Z342" s="2" t="str" cm="1">
        <f t="array" ref="Z342">_xlfn.XLOOKUP($A342&amp;Z$5,'[1]NBA-Data-1980-2019'!$B$1:$B$16305&amp;'[1]NBA-Data-1980-2019'!$A$1:$A$16305,'[1]NBA-Data-1980-2019'!$D$1:$D$16305,"",0)</f>
        <v/>
      </c>
      <c r="AA342" s="2" t="str" cm="1">
        <f t="array" ref="AA342">_xlfn.XLOOKUP($A342&amp;AA$5,'[1]NBA-Data-1980-2019'!$B$1:$B$16305&amp;'[1]NBA-Data-1980-2019'!$A$1:$A$16305,'[1]NBA-Data-1980-2019'!$D$1:$D$16305,"",0)</f>
        <v>NYK</v>
      </c>
      <c r="AB342" s="2" t="str" cm="1">
        <f t="array" ref="AB342">_xlfn.XLOOKUP($A342&amp;AB$5,'[1]NBA-Data-1980-2019'!$B$1:$B$16305&amp;'[1]NBA-Data-1980-2019'!$A$1:$A$16305,'[1]NBA-Data-1980-2019'!$D$1:$D$16305,"",0)</f>
        <v/>
      </c>
      <c r="AC342" s="2" t="str" cm="1">
        <f t="array" ref="AC342">_xlfn.XLOOKUP($A342&amp;AC$5,'[1]NBA-Data-1980-2019'!$B$1:$B$16305&amp;'[1]NBA-Data-1980-2019'!$A$1:$A$16305,'[1]NBA-Data-1980-2019'!$D$1:$D$16305,"",0)</f>
        <v/>
      </c>
      <c r="AD342" s="2" t="str" cm="1">
        <f t="array" ref="AD342">_xlfn.XLOOKUP($A342&amp;AD$5,'[1]NBA-Data-1980-2019'!$B$1:$B$16305&amp;'[1]NBA-Data-1980-2019'!$A$1:$A$16305,'[1]NBA-Data-1980-2019'!$D$1:$D$16305,"",0)</f>
        <v/>
      </c>
      <c r="AE342" s="2" t="str" cm="1">
        <f t="array" ref="AE342">_xlfn.XLOOKUP($A342&amp;AE$5,'[1]NBA-Data-1980-2019'!$B$1:$B$16305&amp;'[1]NBA-Data-1980-2019'!$A$1:$A$16305,'[1]NBA-Data-1980-2019'!$D$1:$D$16305,"",0)</f>
        <v/>
      </c>
      <c r="AF342" s="2" t="str" cm="1">
        <f t="array" ref="AF342">_xlfn.XLOOKUP($A342&amp;AF$5,'[1]NBA-Data-1980-2019'!$B$1:$B$16305&amp;'[1]NBA-Data-1980-2019'!$A$1:$A$16305,'[1]NBA-Data-1980-2019'!$D$1:$D$16305,"",0)</f>
        <v/>
      </c>
      <c r="AG342" s="2" t="str" cm="1">
        <f t="array" ref="AG342">_xlfn.XLOOKUP($A342&amp;AG$5,'[1]NBA-Data-1980-2019'!$B$1:$B$16305&amp;'[1]NBA-Data-1980-2019'!$A$1:$A$16305,'[1]NBA-Data-1980-2019'!$D$1:$D$16305,"",0)</f>
        <v/>
      </c>
      <c r="AH342" s="2" t="str" cm="1">
        <f t="array" ref="AH342">_xlfn.XLOOKUP($A342&amp;AH$5,'[1]NBA-Data-1980-2019'!$B$1:$B$16305&amp;'[1]NBA-Data-1980-2019'!$A$1:$A$16305,'[1]NBA-Data-1980-2019'!$H$1:$H$16305,"",0)</f>
        <v/>
      </c>
      <c r="AI342" s="2" t="str" cm="1">
        <f t="array" ref="AI342">_xlfn.XLOOKUP($A342&amp;AI$5,'[1]NBA-Data-1980-2019'!$B$1:$B$16305&amp;'[1]NBA-Data-1980-2019'!$A$1:$A$16305,'[1]NBA-Data-1980-2019'!$H$1:$H$16305,"",0)</f>
        <v/>
      </c>
      <c r="AJ342" s="2" t="str" cm="1">
        <f t="array" ref="AJ342">_xlfn.XLOOKUP($A342&amp;AJ$5,'[1]NBA-Data-1980-2019'!$B$1:$B$16305&amp;'[1]NBA-Data-1980-2019'!$A$1:$A$16305,'[1]NBA-Data-1980-2019'!$H$1:$H$16305,"",0)</f>
        <v/>
      </c>
      <c r="AK342" s="2" t="str" cm="1">
        <f t="array" ref="AK342">_xlfn.XLOOKUP($A342&amp;AK$5,'[1]NBA-Data-1980-2019'!$B$1:$B$16305&amp;'[1]NBA-Data-1980-2019'!$A$1:$A$16305,'[1]NBA-Data-1980-2019'!$H$1:$H$16305,"",0)</f>
        <v/>
      </c>
      <c r="AL342" s="2" t="str" cm="1">
        <f t="array" ref="AL342">_xlfn.XLOOKUP($A342&amp;AL$5,'[1]NBA-Data-1980-2019'!$B$1:$B$16305&amp;'[1]NBA-Data-1980-2019'!$A$1:$A$16305,'[1]NBA-Data-1980-2019'!$H$1:$H$16305,"",0)</f>
        <v/>
      </c>
      <c r="AM342" s="2" t="str" cm="1">
        <f t="array" ref="AM342">_xlfn.XLOOKUP($A342&amp;AM$5,'[1]NBA-Data-1980-2019'!$B$1:$B$16305&amp;'[1]NBA-Data-1980-2019'!$A$1:$A$16305,'[1]NBA-Data-1980-2019'!$H$1:$H$16305,"",0)</f>
        <v/>
      </c>
      <c r="AN342" s="2" t="str" cm="1">
        <f t="array" ref="AN342">_xlfn.XLOOKUP($A342&amp;AN$5,'[1]NBA-Data-1980-2019'!$B$1:$B$16305&amp;'[1]NBA-Data-1980-2019'!$A$1:$A$16305,'[1]NBA-Data-1980-2019'!$H$1:$H$16305,"",0)</f>
        <v/>
      </c>
      <c r="AO342" s="2" t="str" cm="1">
        <f t="array" ref="AO342">_xlfn.XLOOKUP($A342&amp;AO$5,'[1]NBA-Data-1980-2019'!$B$1:$B$16305&amp;'[1]NBA-Data-1980-2019'!$A$1:$A$16305,'[1]NBA-Data-1980-2019'!$H$1:$H$16305,"",0)</f>
        <v/>
      </c>
      <c r="AP342" s="2" t="str" cm="1">
        <f t="array" ref="AP342">_xlfn.XLOOKUP($A342&amp;AP$5,'[1]NBA-Data-1980-2019'!$B$1:$B$16305&amp;'[1]NBA-Data-1980-2019'!$A$1:$A$16305,'[1]NBA-Data-1980-2019'!$H$1:$H$16305,"",0)</f>
        <v/>
      </c>
      <c r="AQ342" s="2" t="str" cm="1">
        <f t="array" ref="AQ342">_xlfn.XLOOKUP($A342&amp;AQ$5,'[1]NBA-Data-1980-2019'!$B$1:$B$16305&amp;'[1]NBA-Data-1980-2019'!$A$1:$A$16305,'[1]NBA-Data-1980-2019'!$H$1:$H$16305,"",0)</f>
        <v/>
      </c>
      <c r="AR342" s="2" t="str" cm="1">
        <f t="array" ref="AR342">_xlfn.XLOOKUP($A342&amp;AR$5,'[1]NBA-Data-1980-2019'!$B$1:$B$16305&amp;'[1]NBA-Data-1980-2019'!$A$1:$A$16305,'[1]NBA-Data-1980-2019'!$H$1:$H$16305,"",0)</f>
        <v/>
      </c>
      <c r="AS342" s="2" t="str" cm="1">
        <f t="array" ref="AS342">_xlfn.XLOOKUP($A342&amp;AS$5,'[1]NBA-Data-1980-2019'!$B$1:$B$16305&amp;'[1]NBA-Data-1980-2019'!$A$1:$A$16305,'[1]NBA-Data-1980-2019'!$H$1:$H$16305,"",0)</f>
        <v/>
      </c>
      <c r="AT342" s="2" t="str" cm="1">
        <f t="array" ref="AT342">_xlfn.XLOOKUP($A342&amp;AT$5,'[1]NBA-Data-1980-2019'!$B$1:$B$16305&amp;'[1]NBA-Data-1980-2019'!$A$1:$A$16305,'[1]NBA-Data-1980-2019'!$H$1:$H$16305,"",0)</f>
        <v/>
      </c>
      <c r="AU342" s="2" t="str" cm="1">
        <f t="array" ref="AU342">_xlfn.XLOOKUP($A342&amp;AU$5,'[1]NBA-Data-1980-2019'!$B$1:$B$16305&amp;'[1]NBA-Data-1980-2019'!$A$1:$A$16305,'[1]NBA-Data-1980-2019'!$H$1:$H$16305,"",0)</f>
        <v/>
      </c>
      <c r="AV342" s="2" t="str" cm="1">
        <f t="array" ref="AV342">_xlfn.XLOOKUP($A342&amp;AV$5,'[1]NBA-Data-1980-2019'!$B$1:$B$16305&amp;'[1]NBA-Data-1980-2019'!$A$1:$A$16305,'[1]NBA-Data-1980-2019'!$H$1:$H$16305,"",0)</f>
        <v/>
      </c>
      <c r="AW342" s="2" t="str" cm="1">
        <f t="array" ref="AW342">_xlfn.XLOOKUP($A342&amp;AW$5,'[1]NBA-Data-1980-2019'!$B$1:$B$16305&amp;'[1]NBA-Data-1980-2019'!$A$1:$A$16305,'[1]NBA-Data-1980-2019'!$H$1:$H$16305,"",0)</f>
        <v/>
      </c>
      <c r="AX342" s="2" t="str" cm="1">
        <f t="array" ref="AX342">_xlfn.XLOOKUP($A342&amp;AX$5,'[1]NBA-Data-1980-2019'!$B$1:$B$16305&amp;'[1]NBA-Data-1980-2019'!$A$1:$A$16305,'[1]NBA-Data-1980-2019'!$H$1:$H$16305,"",0)</f>
        <v/>
      </c>
      <c r="AY342" s="2" t="str" cm="1">
        <f t="array" ref="AY342">_xlfn.XLOOKUP($A342&amp;AY$5,'[1]NBA-Data-1980-2019'!$B$1:$B$16305&amp;'[1]NBA-Data-1980-2019'!$A$1:$A$16305,'[1]NBA-Data-1980-2019'!$H$1:$H$16305,"",0)</f>
        <v/>
      </c>
      <c r="AZ342" s="2" t="str" cm="1">
        <f t="array" ref="AZ342">_xlfn.XLOOKUP($A342&amp;AZ$5,'[1]NBA-Data-1980-2019'!$B$1:$B$16305&amp;'[1]NBA-Data-1980-2019'!$A$1:$A$16305,'[1]NBA-Data-1980-2019'!$H$1:$H$16305,"",0)</f>
        <v/>
      </c>
      <c r="BA342" s="2" t="str" cm="1">
        <f t="array" ref="BA342">_xlfn.XLOOKUP($A342&amp;BA$5,'[1]NBA-Data-1980-2019'!$B$1:$B$16305&amp;'[1]NBA-Data-1980-2019'!$A$1:$A$16305,'[1]NBA-Data-1980-2019'!$H$1:$H$16305,"",0)</f>
        <v/>
      </c>
      <c r="BB342" s="2" t="str" cm="1">
        <f t="array" ref="BB342">_xlfn.XLOOKUP($A342&amp;BB$5,'[1]NBA-Data-1980-2019'!$B$1:$B$16305&amp;'[1]NBA-Data-1980-2019'!$A$1:$A$16305,'[1]NBA-Data-1980-2019'!$H$1:$H$16305,"",0)</f>
        <v/>
      </c>
      <c r="BC342" s="2" t="str" cm="1">
        <f t="array" ref="BC342">_xlfn.XLOOKUP($A342&amp;BC$5,'[1]NBA-Data-1980-2019'!$B$1:$B$16305&amp;'[1]NBA-Data-1980-2019'!$A$1:$A$16305,'[1]NBA-Data-1980-2019'!$H$1:$H$16305,"",0)</f>
        <v/>
      </c>
      <c r="BD342" s="2" t="str" cm="1">
        <f t="array" ref="BD342">_xlfn.XLOOKUP($A342&amp;BD$5,'[1]NBA-Data-1980-2019'!$B$1:$B$16305&amp;'[1]NBA-Data-1980-2019'!$A$1:$A$16305,'[1]NBA-Data-1980-2019'!$H$1:$H$16305,"",0)</f>
        <v/>
      </c>
      <c r="BE342" s="2" t="str" cm="1">
        <f t="array" ref="BE342">_xlfn.XLOOKUP($A342&amp;BE$5,'[1]NBA-Data-1980-2019'!$B$1:$B$16305&amp;'[1]NBA-Data-1980-2019'!$A$1:$A$16305,'[1]NBA-Data-1980-2019'!$H$1:$H$16305,"",0)</f>
        <v/>
      </c>
      <c r="BF342" s="2" t="str" cm="1">
        <f t="array" ref="BF342">_xlfn.XLOOKUP($A342&amp;BF$5,'[1]NBA-Data-1980-2019'!$B$1:$B$16305&amp;'[1]NBA-Data-1980-2019'!$A$1:$A$16305,'[1]NBA-Data-1980-2019'!$H$1:$H$16305,"",0)</f>
        <v/>
      </c>
      <c r="BG342" s="2" cm="1">
        <f t="array" ref="BG342">_xlfn.XLOOKUP($A342&amp;BG$5,'[1]NBA-Data-1980-2019'!$B$1:$B$16305&amp;'[1]NBA-Data-1980-2019'!$A$1:$A$16305,'[1]NBA-Data-1980-2019'!$H$1:$H$16305,"",0)</f>
        <v>6</v>
      </c>
      <c r="BH342" s="2" t="str" cm="1">
        <f t="array" ref="BH342">_xlfn.XLOOKUP($A342&amp;BH$5,'[1]NBA-Data-1980-2019'!$B$1:$B$16305&amp;'[1]NBA-Data-1980-2019'!$A$1:$A$16305,'[1]NBA-Data-1980-2019'!$H$1:$H$16305,"",0)</f>
        <v/>
      </c>
      <c r="BI342" s="2" t="str" cm="1">
        <f t="array" ref="BI342">_xlfn.XLOOKUP($A342&amp;BI$5,'[1]NBA-Data-1980-2019'!$B$1:$B$16305&amp;'[1]NBA-Data-1980-2019'!$A$1:$A$16305,'[1]NBA-Data-1980-2019'!$H$1:$H$16305,"",0)</f>
        <v/>
      </c>
      <c r="BJ342" s="2" t="str" cm="1">
        <f t="array" ref="BJ342">_xlfn.XLOOKUP($A342&amp;BJ$5,'[1]NBA-Data-1980-2019'!$B$1:$B$16305&amp;'[1]NBA-Data-1980-2019'!$A$1:$A$16305,'[1]NBA-Data-1980-2019'!$H$1:$H$16305,"",0)</f>
        <v/>
      </c>
      <c r="BK342" s="2" t="str" cm="1">
        <f t="array" ref="BK342">_xlfn.XLOOKUP($A342&amp;BK$5,'[1]NBA-Data-1980-2019'!$B$1:$B$16305&amp;'[1]NBA-Data-1980-2019'!$A$1:$A$16305,'[1]NBA-Data-1980-2019'!$H$1:$H$16305,"",0)</f>
        <v/>
      </c>
      <c r="BL342" s="2" t="str" cm="1">
        <f t="array" ref="BL342">_xlfn.XLOOKUP($A342&amp;BL$5,'[1]NBA-Data-1980-2019'!$B$1:$B$16305&amp;'[1]NBA-Data-1980-2019'!$A$1:$A$16305,'[1]NBA-Data-1980-2019'!$H$1:$H$16305,"",0)</f>
        <v/>
      </c>
      <c r="BM342" s="2" t="str" cm="1">
        <f t="array" ref="BM342">_xlfn.XLOOKUP($A342&amp;BM$5,'[1]NBA-Data-1980-2019'!$B$1:$B$16305&amp;'[1]NBA-Data-1980-2019'!$A$1:$A$16305,'[1]NBA-Data-1980-2019'!$H$1:$H$16305,"",0)</f>
        <v/>
      </c>
      <c r="BN342" s="2" t="str" cm="1">
        <f t="array" ref="BN342">_xlfn.XLOOKUP($A342&amp;BN$5,'[1]NBA-Data-1980-2019'!$B$1:$B$16305&amp;'[1]NBA-Data-1980-2019'!$A$1:$A$16305,'[1]NBA-Data-1980-2019'!$F$1:$F$16305,"",0)</f>
        <v/>
      </c>
      <c r="BO342" s="2" t="str" cm="1">
        <f t="array" ref="BO342">_xlfn.XLOOKUP($A342&amp;BO$5,'[1]NBA-Data-1980-2019'!$B$1:$B$16305&amp;'[1]NBA-Data-1980-2019'!$A$1:$A$16305,'[1]NBA-Data-1980-2019'!$F$1:$F$16305,"",0)</f>
        <v/>
      </c>
      <c r="BP342" s="2" t="str" cm="1">
        <f t="array" ref="BP342">_xlfn.XLOOKUP($A342&amp;BP$5,'[1]NBA-Data-1980-2019'!$B$1:$B$16305&amp;'[1]NBA-Data-1980-2019'!$A$1:$A$16305,'[1]NBA-Data-1980-2019'!$F$1:$F$16305,"",0)</f>
        <v/>
      </c>
      <c r="BQ342" s="2" t="str" cm="1">
        <f t="array" ref="BQ342">_xlfn.XLOOKUP($A342&amp;BQ$5,'[1]NBA-Data-1980-2019'!$B$1:$B$16305&amp;'[1]NBA-Data-1980-2019'!$A$1:$A$16305,'[1]NBA-Data-1980-2019'!$F$1:$F$16305,"",0)</f>
        <v/>
      </c>
      <c r="BR342" s="2" t="str" cm="1">
        <f t="array" ref="BR342">_xlfn.XLOOKUP($A342&amp;BR$5,'[1]NBA-Data-1980-2019'!$B$1:$B$16305&amp;'[1]NBA-Data-1980-2019'!$A$1:$A$16305,'[1]NBA-Data-1980-2019'!$F$1:$F$16305,"",0)</f>
        <v/>
      </c>
      <c r="BS342" s="2" t="str" cm="1">
        <f t="array" ref="BS342">_xlfn.XLOOKUP($A342&amp;BS$5,'[1]NBA-Data-1980-2019'!$B$1:$B$16305&amp;'[1]NBA-Data-1980-2019'!$A$1:$A$16305,'[1]NBA-Data-1980-2019'!$F$1:$F$16305,"",0)</f>
        <v/>
      </c>
      <c r="BT342" s="2" t="str" cm="1">
        <f t="array" ref="BT342">_xlfn.XLOOKUP($A342&amp;BT$5,'[1]NBA-Data-1980-2019'!$B$1:$B$16305&amp;'[1]NBA-Data-1980-2019'!$A$1:$A$16305,'[1]NBA-Data-1980-2019'!$F$1:$F$16305,"",0)</f>
        <v/>
      </c>
      <c r="BU342" s="2" t="str" cm="1">
        <f t="array" ref="BU342">_xlfn.XLOOKUP($A342&amp;BU$5,'[1]NBA-Data-1980-2019'!$B$1:$B$16305&amp;'[1]NBA-Data-1980-2019'!$A$1:$A$16305,'[1]NBA-Data-1980-2019'!$F$1:$F$16305,"",0)</f>
        <v/>
      </c>
      <c r="BV342" s="2" t="str" cm="1">
        <f t="array" ref="BV342">_xlfn.XLOOKUP($A342&amp;BV$5,'[1]NBA-Data-1980-2019'!$B$1:$B$16305&amp;'[1]NBA-Data-1980-2019'!$A$1:$A$16305,'[1]NBA-Data-1980-2019'!$F$1:$F$16305,"",0)</f>
        <v/>
      </c>
      <c r="BW342" s="2" t="str" cm="1">
        <f t="array" ref="BW342">_xlfn.XLOOKUP($A342&amp;BW$5,'[1]NBA-Data-1980-2019'!$B$1:$B$16305&amp;'[1]NBA-Data-1980-2019'!$A$1:$A$16305,'[1]NBA-Data-1980-2019'!$F$1:$F$16305,"",0)</f>
        <v/>
      </c>
      <c r="BX342" s="2" t="str" cm="1">
        <f t="array" ref="BX342">_xlfn.XLOOKUP($A342&amp;BX$5,'[1]NBA-Data-1980-2019'!$B$1:$B$16305&amp;'[1]NBA-Data-1980-2019'!$A$1:$A$16305,'[1]NBA-Data-1980-2019'!$F$1:$F$16305,"",0)</f>
        <v/>
      </c>
      <c r="BY342" s="2" t="str" cm="1">
        <f t="array" ref="BY342">_xlfn.XLOOKUP($A342&amp;BY$5,'[1]NBA-Data-1980-2019'!$B$1:$B$16305&amp;'[1]NBA-Data-1980-2019'!$A$1:$A$16305,'[1]NBA-Data-1980-2019'!$F$1:$F$16305,"",0)</f>
        <v/>
      </c>
      <c r="BZ342" s="2" t="str" cm="1">
        <f t="array" ref="BZ342">_xlfn.XLOOKUP($A342&amp;BZ$5,'[1]NBA-Data-1980-2019'!$B$1:$B$16305&amp;'[1]NBA-Data-1980-2019'!$A$1:$A$16305,'[1]NBA-Data-1980-2019'!$F$1:$F$16305,"",0)</f>
        <v/>
      </c>
      <c r="CA342" s="2" t="str" cm="1">
        <f t="array" ref="CA342">_xlfn.XLOOKUP($A342&amp;CA$5,'[1]NBA-Data-1980-2019'!$B$1:$B$16305&amp;'[1]NBA-Data-1980-2019'!$A$1:$A$16305,'[1]NBA-Data-1980-2019'!$F$1:$F$16305,"",0)</f>
        <v/>
      </c>
      <c r="CB342" s="2" t="str" cm="1">
        <f t="array" ref="CB342">_xlfn.XLOOKUP($A342&amp;CB$5,'[1]NBA-Data-1980-2019'!$B$1:$B$16305&amp;'[1]NBA-Data-1980-2019'!$A$1:$A$16305,'[1]NBA-Data-1980-2019'!$F$1:$F$16305,"",0)</f>
        <v/>
      </c>
      <c r="CC342" s="2" t="str" cm="1">
        <f t="array" ref="CC342">_xlfn.XLOOKUP($A342&amp;CC$5,'[1]NBA-Data-1980-2019'!$B$1:$B$16305&amp;'[1]NBA-Data-1980-2019'!$A$1:$A$16305,'[1]NBA-Data-1980-2019'!$F$1:$F$16305,"",0)</f>
        <v/>
      </c>
      <c r="CD342" s="2" t="str" cm="1">
        <f t="array" ref="CD342">_xlfn.XLOOKUP($A342&amp;CD$5,'[1]NBA-Data-1980-2019'!$B$1:$B$16305&amp;'[1]NBA-Data-1980-2019'!$A$1:$A$16305,'[1]NBA-Data-1980-2019'!$F$1:$F$16305,"",0)</f>
        <v/>
      </c>
      <c r="CE342" s="2" t="str" cm="1">
        <f t="array" ref="CE342">_xlfn.XLOOKUP($A342&amp;CE$5,'[1]NBA-Data-1980-2019'!$B$1:$B$16305&amp;'[1]NBA-Data-1980-2019'!$A$1:$A$16305,'[1]NBA-Data-1980-2019'!$F$1:$F$16305,"",0)</f>
        <v/>
      </c>
      <c r="CF342" s="2" t="str" cm="1">
        <f t="array" ref="CF342">_xlfn.XLOOKUP($A342&amp;CF$5,'[1]NBA-Data-1980-2019'!$B$1:$B$16305&amp;'[1]NBA-Data-1980-2019'!$A$1:$A$16305,'[1]NBA-Data-1980-2019'!$F$1:$F$16305,"",0)</f>
        <v/>
      </c>
      <c r="CG342" s="2" t="str" cm="1">
        <f t="array" ref="CG342">_xlfn.XLOOKUP($A342&amp;CG$5,'[1]NBA-Data-1980-2019'!$B$1:$B$16305&amp;'[1]NBA-Data-1980-2019'!$A$1:$A$16305,'[1]NBA-Data-1980-2019'!$F$1:$F$16305,"",0)</f>
        <v/>
      </c>
      <c r="CH342" s="2" t="str" cm="1">
        <f t="array" ref="CH342">_xlfn.XLOOKUP($A342&amp;CH$5,'[1]NBA-Data-1980-2019'!$B$1:$B$16305&amp;'[1]NBA-Data-1980-2019'!$A$1:$A$16305,'[1]NBA-Data-1980-2019'!$F$1:$F$16305,"",0)</f>
        <v/>
      </c>
      <c r="CI342" s="2" t="str" cm="1">
        <f t="array" ref="CI342">_xlfn.XLOOKUP($A342&amp;CI$5,'[1]NBA-Data-1980-2019'!$B$1:$B$16305&amp;'[1]NBA-Data-1980-2019'!$A$1:$A$16305,'[1]NBA-Data-1980-2019'!$F$1:$F$16305,"",0)</f>
        <v/>
      </c>
      <c r="CJ342" s="2" t="str" cm="1">
        <f t="array" ref="CJ342">_xlfn.XLOOKUP($A342&amp;CJ$5,'[1]NBA-Data-1980-2019'!$B$1:$B$16305&amp;'[1]NBA-Data-1980-2019'!$A$1:$A$16305,'[1]NBA-Data-1980-2019'!$F$1:$F$16305,"",0)</f>
        <v/>
      </c>
      <c r="CK342" s="2" t="str" cm="1">
        <f t="array" ref="CK342">_xlfn.XLOOKUP($A342&amp;CK$5,'[1]NBA-Data-1980-2019'!$B$1:$B$16305&amp;'[1]NBA-Data-1980-2019'!$A$1:$A$16305,'[1]NBA-Data-1980-2019'!$F$1:$F$16305,"",0)</f>
        <v/>
      </c>
      <c r="CL342" s="2" t="str" cm="1">
        <f t="array" ref="CL342">_xlfn.XLOOKUP($A342&amp;CL$5,'[1]NBA-Data-1980-2019'!$B$1:$B$16305&amp;'[1]NBA-Data-1980-2019'!$A$1:$A$16305,'[1]NBA-Data-1980-2019'!$F$1:$F$16305,"",0)</f>
        <v/>
      </c>
      <c r="CM342" s="2" cm="1">
        <f t="array" ref="CM342">_xlfn.XLOOKUP($A342&amp;CM$5,'[1]NBA-Data-1980-2019'!$B$1:$B$16305&amp;'[1]NBA-Data-1980-2019'!$A$1:$A$16305,'[1]NBA-Data-1980-2019'!$F$1:$F$16305,"",0)</f>
        <v>32.9</v>
      </c>
      <c r="CN342" s="2" t="str" cm="1">
        <f t="array" ref="CN342">_xlfn.XLOOKUP($A342&amp;CN$5,'[1]NBA-Data-1980-2019'!$B$1:$B$16305&amp;'[1]NBA-Data-1980-2019'!$A$1:$A$16305,'[1]NBA-Data-1980-2019'!$F$1:$F$16305,"",0)</f>
        <v/>
      </c>
      <c r="CO342" s="2" t="str" cm="1">
        <f t="array" ref="CO342">_xlfn.XLOOKUP($A342&amp;CO$5,'[1]NBA-Data-1980-2019'!$B$1:$B$16305&amp;'[1]NBA-Data-1980-2019'!$A$1:$A$16305,'[1]NBA-Data-1980-2019'!$F$1:$F$16305,"",0)</f>
        <v/>
      </c>
      <c r="CP342" s="2" t="str" cm="1">
        <f t="array" ref="CP342">_xlfn.XLOOKUP($A342&amp;CP$5,'[1]NBA-Data-1980-2019'!$B$1:$B$16305&amp;'[1]NBA-Data-1980-2019'!$A$1:$A$16305,'[1]NBA-Data-1980-2019'!$F$1:$F$16305,"",0)</f>
        <v/>
      </c>
      <c r="CQ342" s="2" t="str" cm="1">
        <f t="array" ref="CQ342">_xlfn.XLOOKUP($A342&amp;CQ$5,'[1]NBA-Data-1980-2019'!$B$1:$B$16305&amp;'[1]NBA-Data-1980-2019'!$A$1:$A$16305,'[1]NBA-Data-1980-2019'!$F$1:$F$16305,"",0)</f>
        <v/>
      </c>
      <c r="CR342" s="2" t="str" cm="1">
        <f t="array" ref="CR342">_xlfn.XLOOKUP($A342&amp;CR$5,'[1]NBA-Data-1980-2019'!$B$1:$B$16305&amp;'[1]NBA-Data-1980-2019'!$A$1:$A$16305,'[1]NBA-Data-1980-2019'!$F$1:$F$16305,"",0)</f>
        <v/>
      </c>
      <c r="CS342" s="2" t="str" cm="1">
        <f t="array" ref="CS342">_xlfn.XLOOKUP($A342&amp;CS$5,'[1]NBA-Data-1980-2019'!$B$1:$B$16305&amp;'[1]NBA-Data-1980-2019'!$A$1:$A$16305,'[1]NBA-Data-1980-2019'!$F$1:$F$16305,"",0)</f>
        <v/>
      </c>
      <c r="CU342" s="2" t="str">
        <f>_xlfn.XLOOKUP($A342,TEAMS!$G$1:$G$839,TEAMS!$H$1:$H$839,"",0)</f>
        <v>SF</v>
      </c>
      <c r="CV342" s="2" t="str">
        <f>_xlfn.XLOOKUP($CU342,DASHBOARD!$B$22:$B$27,DASHBOARD!$C$22:$C$27,"",0)</f>
        <v>FORWARD</v>
      </c>
      <c r="CY342" s="63">
        <f>SUMIFS('[1]NBA-Data-1980-2019'!$G$1:$G$16305,'[1]NBA-Data-1980-2019'!$B$1:$B$16305,$A342,'[1]NBA-Data-1980-2019'!$A$1:$A$16305,CY$9)</f>
        <v>0</v>
      </c>
      <c r="CZ342" s="63">
        <f>SUMIFS('[1]NBA-Data-1980-2019'!$G$1:$G$16305,'[1]NBA-Data-1980-2019'!$B$1:$B$16305,$A342,'[1]NBA-Data-1980-2019'!$A$1:$A$16305,CZ$9)</f>
        <v>0</v>
      </c>
      <c r="DA342" s="63">
        <f>SUMIFS('[1]NBA-Data-1980-2019'!$G$1:$G$16305,'[1]NBA-Data-1980-2019'!$B$1:$B$16305,$A342,'[1]NBA-Data-1980-2019'!$A$1:$A$16305,DA$9)</f>
        <v>0</v>
      </c>
      <c r="DB342" s="63">
        <f>SUMIFS('[1]NBA-Data-1980-2019'!$G$1:$G$16305,'[1]NBA-Data-1980-2019'!$B$1:$B$16305,$A342,'[1]NBA-Data-1980-2019'!$A$1:$A$16305,DB$9)</f>
        <v>0</v>
      </c>
      <c r="DC342" s="63">
        <f>SUMIFS('[1]NBA-Data-1980-2019'!$G$1:$G$16305,'[1]NBA-Data-1980-2019'!$B$1:$B$16305,$A342,'[1]NBA-Data-1980-2019'!$A$1:$A$16305,DC$9)</f>
        <v>0</v>
      </c>
      <c r="DD342" s="63">
        <f>SUMIFS('[1]NBA-Data-1980-2019'!$G$1:$G$16305,'[1]NBA-Data-1980-2019'!$B$1:$B$16305,$A342,'[1]NBA-Data-1980-2019'!$A$1:$A$16305,DD$9)</f>
        <v>0</v>
      </c>
      <c r="DE342" s="63">
        <f>SUMIFS('[1]NBA-Data-1980-2019'!$G$1:$G$16305,'[1]NBA-Data-1980-2019'!$B$1:$B$16305,$A342,'[1]NBA-Data-1980-2019'!$A$1:$A$16305,DE$9)</f>
        <v>0</v>
      </c>
      <c r="DF342" s="63">
        <f>SUMIFS('[1]NBA-Data-1980-2019'!$G$1:$G$16305,'[1]NBA-Data-1980-2019'!$B$1:$B$16305,$A342,'[1]NBA-Data-1980-2019'!$A$1:$A$16305,DF$9)</f>
        <v>0</v>
      </c>
      <c r="DG342" s="63">
        <f>SUMIFS('[1]NBA-Data-1980-2019'!$G$1:$G$16305,'[1]NBA-Data-1980-2019'!$B$1:$B$16305,$A342,'[1]NBA-Data-1980-2019'!$A$1:$A$16305,DG$9)</f>
        <v>0</v>
      </c>
      <c r="DH342" s="63">
        <f>SUMIFS('[1]NBA-Data-1980-2019'!$G$1:$G$16305,'[1]NBA-Data-1980-2019'!$B$1:$B$16305,$A342,'[1]NBA-Data-1980-2019'!$A$1:$A$16305,DH$9)</f>
        <v>0</v>
      </c>
      <c r="DI342" s="63">
        <f>SUMIFS('[1]NBA-Data-1980-2019'!$G$1:$G$16305,'[1]NBA-Data-1980-2019'!$B$1:$B$16305,$A342,'[1]NBA-Data-1980-2019'!$A$1:$A$16305,DI$9)</f>
        <v>0</v>
      </c>
      <c r="DJ342" s="63">
        <f>SUMIFS('[1]NBA-Data-1980-2019'!$G$1:$G$16305,'[1]NBA-Data-1980-2019'!$B$1:$B$16305,$A342,'[1]NBA-Data-1980-2019'!$A$1:$A$16305,DJ$9)</f>
        <v>0</v>
      </c>
      <c r="DK342" s="63">
        <f>SUMIFS('[1]NBA-Data-1980-2019'!$G$1:$G$16305,'[1]NBA-Data-1980-2019'!$B$1:$B$16305,$A342,'[1]NBA-Data-1980-2019'!$A$1:$A$16305,DK$9)</f>
        <v>0</v>
      </c>
      <c r="DL342" s="63">
        <f>SUMIFS('[1]NBA-Data-1980-2019'!$G$1:$G$16305,'[1]NBA-Data-1980-2019'!$B$1:$B$16305,$A342,'[1]NBA-Data-1980-2019'!$A$1:$A$16305,DL$9)</f>
        <v>0</v>
      </c>
      <c r="DM342" s="63">
        <f>SUMIFS('[1]NBA-Data-1980-2019'!$G$1:$G$16305,'[1]NBA-Data-1980-2019'!$B$1:$B$16305,$A342,'[1]NBA-Data-1980-2019'!$A$1:$A$16305,DM$9)</f>
        <v>0</v>
      </c>
      <c r="DN342" s="63">
        <f>SUMIFS('[1]NBA-Data-1980-2019'!$G$1:$G$16305,'[1]NBA-Data-1980-2019'!$B$1:$B$16305,$A342,'[1]NBA-Data-1980-2019'!$A$1:$A$16305,DN$9)</f>
        <v>0</v>
      </c>
      <c r="DO342" s="63">
        <f>SUMIFS('[1]NBA-Data-1980-2019'!$G$1:$G$16305,'[1]NBA-Data-1980-2019'!$B$1:$B$16305,$A342,'[1]NBA-Data-1980-2019'!$A$1:$A$16305,DO$9)</f>
        <v>0</v>
      </c>
      <c r="DP342" s="63">
        <f>SUMIFS('[1]NBA-Data-1980-2019'!$G$1:$G$16305,'[1]NBA-Data-1980-2019'!$B$1:$B$16305,$A342,'[1]NBA-Data-1980-2019'!$A$1:$A$16305,DP$9)</f>
        <v>0</v>
      </c>
      <c r="DQ342" s="63">
        <f>SUMIFS('[1]NBA-Data-1980-2019'!$G$1:$G$16305,'[1]NBA-Data-1980-2019'!$B$1:$B$16305,$A342,'[1]NBA-Data-1980-2019'!$A$1:$A$16305,DQ$9)</f>
        <v>0</v>
      </c>
      <c r="DR342" s="63">
        <f>SUMIFS('[1]NBA-Data-1980-2019'!$G$1:$G$16305,'[1]NBA-Data-1980-2019'!$B$1:$B$16305,$A342,'[1]NBA-Data-1980-2019'!$A$1:$A$16305,DR$9)</f>
        <v>0</v>
      </c>
      <c r="DS342" s="63">
        <f>SUMIFS('[1]NBA-Data-1980-2019'!$G$1:$G$16305,'[1]NBA-Data-1980-2019'!$B$1:$B$16305,$A342,'[1]NBA-Data-1980-2019'!$A$1:$A$16305,DS$9)</f>
        <v>0</v>
      </c>
      <c r="DT342" s="63">
        <f>SUMIFS('[1]NBA-Data-1980-2019'!$G$1:$G$16305,'[1]NBA-Data-1980-2019'!$B$1:$B$16305,$A342,'[1]NBA-Data-1980-2019'!$A$1:$A$16305,DT$9)</f>
        <v>0</v>
      </c>
      <c r="DU342" s="63">
        <f>SUMIFS('[1]NBA-Data-1980-2019'!$G$1:$G$16305,'[1]NBA-Data-1980-2019'!$B$1:$B$16305,$A342,'[1]NBA-Data-1980-2019'!$A$1:$A$16305,DU$9)</f>
        <v>0</v>
      </c>
      <c r="DV342" s="63">
        <f>SUMIFS('[1]NBA-Data-1980-2019'!$G$1:$G$16305,'[1]NBA-Data-1980-2019'!$B$1:$B$16305,$A342,'[1]NBA-Data-1980-2019'!$A$1:$A$16305,DV$9)</f>
        <v>0</v>
      </c>
      <c r="DW342" s="63">
        <f>SUMIFS('[1]NBA-Data-1980-2019'!$G$1:$G$16305,'[1]NBA-Data-1980-2019'!$B$1:$B$16305,$A342,'[1]NBA-Data-1980-2019'!$A$1:$A$16305,DW$9)</f>
        <v>0</v>
      </c>
      <c r="DX342" s="63">
        <f>SUMIFS('[1]NBA-Data-1980-2019'!$G$1:$G$16305,'[1]NBA-Data-1980-2019'!$B$1:$B$16305,$A342,'[1]NBA-Data-1980-2019'!$A$1:$A$16305,DX$9)</f>
        <v>105888</v>
      </c>
      <c r="DY342" s="63">
        <f>SUMIFS('[1]NBA-Data-1980-2019'!$G$1:$G$16305,'[1]NBA-Data-1980-2019'!$B$1:$B$16305,$A342,'[1]NBA-Data-1980-2019'!$A$1:$A$16305,DY$9)</f>
        <v>0</v>
      </c>
      <c r="DZ342" s="63">
        <f>SUMIFS('[1]NBA-Data-1980-2019'!$G$1:$G$16305,'[1]NBA-Data-1980-2019'!$B$1:$B$16305,$A342,'[1]NBA-Data-1980-2019'!$A$1:$A$16305,DZ$9)</f>
        <v>0</v>
      </c>
      <c r="EA342" s="63">
        <f>SUMIFS('[1]NBA-Data-1980-2019'!$G$1:$G$16305,'[1]NBA-Data-1980-2019'!$B$1:$B$16305,$A342,'[1]NBA-Data-1980-2019'!$A$1:$A$16305,EA$9)</f>
        <v>0</v>
      </c>
      <c r="EB342" s="63">
        <f>SUMIFS('[1]NBA-Data-1980-2019'!$G$1:$G$16305,'[1]NBA-Data-1980-2019'!$B$1:$B$16305,$A342,'[1]NBA-Data-1980-2019'!$A$1:$A$16305,EB$9)</f>
        <v>0</v>
      </c>
      <c r="EC342" s="63">
        <f>SUMIFS('[1]NBA-Data-1980-2019'!$G$1:$G$16305,'[1]NBA-Data-1980-2019'!$B$1:$B$16305,$A342,'[1]NBA-Data-1980-2019'!$A$1:$A$16305,EC$9)</f>
        <v>0</v>
      </c>
      <c r="ED342" s="63">
        <f>SUMIFS('[1]NBA-Data-1980-2019'!$G$1:$G$16305,'[1]NBA-Data-1980-2019'!$B$1:$B$16305,$A342,'[1]NBA-Data-1980-2019'!$A$1:$A$16305,ED$9)</f>
        <v>0</v>
      </c>
      <c r="EH342" s="2" t="s">
        <v>1482</v>
      </c>
    </row>
    <row r="343" spans="1:165" x14ac:dyDescent="0.2">
      <c r="A343" s="2" t="s">
        <v>812</v>
      </c>
      <c r="B343" s="2" t="str" cm="1">
        <f t="array" ref="B343">_xlfn.XLOOKUP($A343&amp;B$5,'[1]NBA-Data-1980-2019'!$B$1:$B$16305&amp;'[1]NBA-Data-1980-2019'!$A$1:$A$16305,'[1]NBA-Data-1980-2019'!$D$1:$D$16305,"",0)</f>
        <v/>
      </c>
      <c r="C343" s="2" t="str" cm="1">
        <f t="array" ref="C343">_xlfn.XLOOKUP($A343&amp;C$5,'[1]NBA-Data-1980-2019'!$B$1:$B$16305&amp;'[1]NBA-Data-1980-2019'!$A$1:$A$16305,'[1]NBA-Data-1980-2019'!$D$1:$D$16305,"",0)</f>
        <v/>
      </c>
      <c r="D343" s="2" t="str" cm="1">
        <f t="array" ref="D343">_xlfn.XLOOKUP($A343&amp;D$5,'[1]NBA-Data-1980-2019'!$B$1:$B$16305&amp;'[1]NBA-Data-1980-2019'!$A$1:$A$16305,'[1]NBA-Data-1980-2019'!$D$1:$D$16305,"",0)</f>
        <v/>
      </c>
      <c r="E343" s="2" t="str" cm="1">
        <f t="array" ref="E343">_xlfn.XLOOKUP($A343&amp;E$5,'[1]NBA-Data-1980-2019'!$B$1:$B$16305&amp;'[1]NBA-Data-1980-2019'!$A$1:$A$16305,'[1]NBA-Data-1980-2019'!$D$1:$D$16305,"",0)</f>
        <v/>
      </c>
      <c r="F343" s="2" t="str" cm="1">
        <f t="array" ref="F343">_xlfn.XLOOKUP($A343&amp;F$5,'[1]NBA-Data-1980-2019'!$B$1:$B$16305&amp;'[1]NBA-Data-1980-2019'!$A$1:$A$16305,'[1]NBA-Data-1980-2019'!$D$1:$D$16305,"",0)</f>
        <v/>
      </c>
      <c r="G343" s="2" t="str" cm="1">
        <f t="array" ref="G343">_xlfn.XLOOKUP($A343&amp;G$5,'[1]NBA-Data-1980-2019'!$B$1:$B$16305&amp;'[1]NBA-Data-1980-2019'!$A$1:$A$16305,'[1]NBA-Data-1980-2019'!$D$1:$D$16305,"",0)</f>
        <v/>
      </c>
      <c r="H343" s="2" t="str" cm="1">
        <f t="array" ref="H343">_xlfn.XLOOKUP($A343&amp;H$5,'[1]NBA-Data-1980-2019'!$B$1:$B$16305&amp;'[1]NBA-Data-1980-2019'!$A$1:$A$16305,'[1]NBA-Data-1980-2019'!$D$1:$D$16305,"",0)</f>
        <v/>
      </c>
      <c r="I343" s="2" t="str" cm="1">
        <f t="array" ref="I343">_xlfn.XLOOKUP($A343&amp;I$5,'[1]NBA-Data-1980-2019'!$B$1:$B$16305&amp;'[1]NBA-Data-1980-2019'!$A$1:$A$16305,'[1]NBA-Data-1980-2019'!$D$1:$D$16305,"",0)</f>
        <v/>
      </c>
      <c r="J343" s="2" t="str" cm="1">
        <f t="array" ref="J343">_xlfn.XLOOKUP($A343&amp;J$5,'[1]NBA-Data-1980-2019'!$B$1:$B$16305&amp;'[1]NBA-Data-1980-2019'!$A$1:$A$16305,'[1]NBA-Data-1980-2019'!$D$1:$D$16305,"",0)</f>
        <v/>
      </c>
      <c r="K343" s="2" t="str" cm="1">
        <f t="array" ref="K343">_xlfn.XLOOKUP($A343&amp;K$5,'[1]NBA-Data-1980-2019'!$B$1:$B$16305&amp;'[1]NBA-Data-1980-2019'!$A$1:$A$16305,'[1]NBA-Data-1980-2019'!$D$1:$D$16305,"",0)</f>
        <v/>
      </c>
      <c r="L343" s="2" t="str" cm="1">
        <f t="array" ref="L343">_xlfn.XLOOKUP($A343&amp;L$5,'[1]NBA-Data-1980-2019'!$B$1:$B$16305&amp;'[1]NBA-Data-1980-2019'!$A$1:$A$16305,'[1]NBA-Data-1980-2019'!$D$1:$D$16305,"",0)</f>
        <v/>
      </c>
      <c r="M343" s="2" t="str" cm="1">
        <f t="array" ref="M343">_xlfn.XLOOKUP($A343&amp;M$5,'[1]NBA-Data-1980-2019'!$B$1:$B$16305&amp;'[1]NBA-Data-1980-2019'!$A$1:$A$16305,'[1]NBA-Data-1980-2019'!$D$1:$D$16305,"",0)</f>
        <v/>
      </c>
      <c r="N343" s="2" t="str" cm="1">
        <f t="array" ref="N343">_xlfn.XLOOKUP($A343&amp;N$5,'[1]NBA-Data-1980-2019'!$B$1:$B$16305&amp;'[1]NBA-Data-1980-2019'!$A$1:$A$16305,'[1]NBA-Data-1980-2019'!$D$1:$D$16305,"",0)</f>
        <v/>
      </c>
      <c r="O343" s="2" t="str" cm="1">
        <f t="array" ref="O343">_xlfn.XLOOKUP($A343&amp;O$5,'[1]NBA-Data-1980-2019'!$B$1:$B$16305&amp;'[1]NBA-Data-1980-2019'!$A$1:$A$16305,'[1]NBA-Data-1980-2019'!$D$1:$D$16305,"",0)</f>
        <v/>
      </c>
      <c r="P343" s="2" t="str" cm="1">
        <f t="array" ref="P343">_xlfn.XLOOKUP($A343&amp;P$5,'[1]NBA-Data-1980-2019'!$B$1:$B$16305&amp;'[1]NBA-Data-1980-2019'!$A$1:$A$16305,'[1]NBA-Data-1980-2019'!$D$1:$D$16305,"",0)</f>
        <v/>
      </c>
      <c r="Q343" s="2" t="str" cm="1">
        <f t="array" ref="Q343">_xlfn.XLOOKUP($A343&amp;Q$5,'[1]NBA-Data-1980-2019'!$B$1:$B$16305&amp;'[1]NBA-Data-1980-2019'!$A$1:$A$16305,'[1]NBA-Data-1980-2019'!$D$1:$D$16305,"",0)</f>
        <v/>
      </c>
      <c r="R343" s="2" t="str" cm="1">
        <f t="array" ref="R343">_xlfn.XLOOKUP($A343&amp;R$5,'[1]NBA-Data-1980-2019'!$B$1:$B$16305&amp;'[1]NBA-Data-1980-2019'!$A$1:$A$16305,'[1]NBA-Data-1980-2019'!$D$1:$D$16305,"",0)</f>
        <v/>
      </c>
      <c r="S343" s="2" t="str" cm="1">
        <f t="array" ref="S343">_xlfn.XLOOKUP($A343&amp;S$5,'[1]NBA-Data-1980-2019'!$B$1:$B$16305&amp;'[1]NBA-Data-1980-2019'!$A$1:$A$16305,'[1]NBA-Data-1980-2019'!$D$1:$D$16305,"",0)</f>
        <v/>
      </c>
      <c r="T343" s="2" t="str" cm="1">
        <f t="array" ref="T343">_xlfn.XLOOKUP($A343&amp;T$5,'[1]NBA-Data-1980-2019'!$B$1:$B$16305&amp;'[1]NBA-Data-1980-2019'!$A$1:$A$16305,'[1]NBA-Data-1980-2019'!$D$1:$D$16305,"",0)</f>
        <v/>
      </c>
      <c r="U343" s="2" t="str" cm="1">
        <f t="array" ref="U343">_xlfn.XLOOKUP($A343&amp;U$5,'[1]NBA-Data-1980-2019'!$B$1:$B$16305&amp;'[1]NBA-Data-1980-2019'!$A$1:$A$16305,'[1]NBA-Data-1980-2019'!$D$1:$D$16305,"",0)</f>
        <v/>
      </c>
      <c r="V343" s="2" t="str" cm="1">
        <f t="array" ref="V343">_xlfn.XLOOKUP($A343&amp;V$5,'[1]NBA-Data-1980-2019'!$B$1:$B$16305&amp;'[1]NBA-Data-1980-2019'!$A$1:$A$16305,'[1]NBA-Data-1980-2019'!$D$1:$D$16305,"",0)</f>
        <v>SAS</v>
      </c>
      <c r="W343" s="2" t="str" cm="1">
        <f t="array" ref="W343">_xlfn.XLOOKUP($A343&amp;W$5,'[1]NBA-Data-1980-2019'!$B$1:$B$16305&amp;'[1]NBA-Data-1980-2019'!$A$1:$A$16305,'[1]NBA-Data-1980-2019'!$D$1:$D$16305,"",0)</f>
        <v>SAS</v>
      </c>
      <c r="X343" s="2" t="str" cm="1">
        <f t="array" ref="X343">_xlfn.XLOOKUP($A343&amp;X$5,'[1]NBA-Data-1980-2019'!$B$1:$B$16305&amp;'[1]NBA-Data-1980-2019'!$A$1:$A$16305,'[1]NBA-Data-1980-2019'!$D$1:$D$16305,"",0)</f>
        <v>SAS</v>
      </c>
      <c r="Y343" s="2" t="str" cm="1">
        <f t="array" ref="Y343">_xlfn.XLOOKUP($A343&amp;Y$5,'[1]NBA-Data-1980-2019'!$B$1:$B$16305&amp;'[1]NBA-Data-1980-2019'!$A$1:$A$16305,'[1]NBA-Data-1980-2019'!$D$1:$D$16305,"",0)</f>
        <v>SAS</v>
      </c>
      <c r="Z343" s="2" t="str" cm="1">
        <f t="array" ref="Z343">_xlfn.XLOOKUP($A343&amp;Z$5,'[1]NBA-Data-1980-2019'!$B$1:$B$16305&amp;'[1]NBA-Data-1980-2019'!$A$1:$A$16305,'[1]NBA-Data-1980-2019'!$D$1:$D$16305,"",0)</f>
        <v>SAS</v>
      </c>
      <c r="AA343" s="2" t="str" cm="1">
        <f t="array" ref="AA343">_xlfn.XLOOKUP($A343&amp;AA$5,'[1]NBA-Data-1980-2019'!$B$1:$B$16305&amp;'[1]NBA-Data-1980-2019'!$A$1:$A$16305,'[1]NBA-Data-1980-2019'!$D$1:$D$16305,"",0)</f>
        <v>ATL</v>
      </c>
      <c r="AB343" s="2" t="str" cm="1">
        <f t="array" ref="AB343">_xlfn.XLOOKUP($A343&amp;AB$5,'[1]NBA-Data-1980-2019'!$B$1:$B$16305&amp;'[1]NBA-Data-1980-2019'!$A$1:$A$16305,'[1]NBA-Data-1980-2019'!$D$1:$D$16305,"",0)</f>
        <v>PHI</v>
      </c>
      <c r="AC343" s="2" t="str" cm="1">
        <f t="array" ref="AC343">_xlfn.XLOOKUP($A343&amp;AC$5,'[1]NBA-Data-1980-2019'!$B$1:$B$16305&amp;'[1]NBA-Data-1980-2019'!$A$1:$A$16305,'[1]NBA-Data-1980-2019'!$D$1:$D$16305,"",0)</f>
        <v/>
      </c>
      <c r="AD343" s="2" t="str" cm="1">
        <f t="array" ref="AD343">_xlfn.XLOOKUP($A343&amp;AD$5,'[1]NBA-Data-1980-2019'!$B$1:$B$16305&amp;'[1]NBA-Data-1980-2019'!$A$1:$A$16305,'[1]NBA-Data-1980-2019'!$D$1:$D$16305,"",0)</f>
        <v/>
      </c>
      <c r="AE343" s="2" t="str" cm="1">
        <f t="array" ref="AE343">_xlfn.XLOOKUP($A343&amp;AE$5,'[1]NBA-Data-1980-2019'!$B$1:$B$16305&amp;'[1]NBA-Data-1980-2019'!$A$1:$A$16305,'[1]NBA-Data-1980-2019'!$D$1:$D$16305,"",0)</f>
        <v/>
      </c>
      <c r="AF343" s="2" t="str" cm="1">
        <f t="array" ref="AF343">_xlfn.XLOOKUP($A343&amp;AF$5,'[1]NBA-Data-1980-2019'!$B$1:$B$16305&amp;'[1]NBA-Data-1980-2019'!$A$1:$A$16305,'[1]NBA-Data-1980-2019'!$D$1:$D$16305,"",0)</f>
        <v/>
      </c>
      <c r="AG343" s="2" t="str" cm="1">
        <f t="array" ref="AG343">_xlfn.XLOOKUP($A343&amp;AG$5,'[1]NBA-Data-1980-2019'!$B$1:$B$16305&amp;'[1]NBA-Data-1980-2019'!$A$1:$A$16305,'[1]NBA-Data-1980-2019'!$D$1:$D$16305,"",0)</f>
        <v/>
      </c>
      <c r="AH343" s="2" t="str" cm="1">
        <f t="array" ref="AH343">_xlfn.XLOOKUP($A343&amp;AH$5,'[1]NBA-Data-1980-2019'!$B$1:$B$16305&amp;'[1]NBA-Data-1980-2019'!$A$1:$A$16305,'[1]NBA-Data-1980-2019'!$H$1:$H$16305,"",0)</f>
        <v/>
      </c>
      <c r="AI343" s="2" t="str" cm="1">
        <f t="array" ref="AI343">_xlfn.XLOOKUP($A343&amp;AI$5,'[1]NBA-Data-1980-2019'!$B$1:$B$16305&amp;'[1]NBA-Data-1980-2019'!$A$1:$A$16305,'[1]NBA-Data-1980-2019'!$H$1:$H$16305,"",0)</f>
        <v/>
      </c>
      <c r="AJ343" s="2" t="str" cm="1">
        <f t="array" ref="AJ343">_xlfn.XLOOKUP($A343&amp;AJ$5,'[1]NBA-Data-1980-2019'!$B$1:$B$16305&amp;'[1]NBA-Data-1980-2019'!$A$1:$A$16305,'[1]NBA-Data-1980-2019'!$H$1:$H$16305,"",0)</f>
        <v/>
      </c>
      <c r="AK343" s="2" t="str" cm="1">
        <f t="array" ref="AK343">_xlfn.XLOOKUP($A343&amp;AK$5,'[1]NBA-Data-1980-2019'!$B$1:$B$16305&amp;'[1]NBA-Data-1980-2019'!$A$1:$A$16305,'[1]NBA-Data-1980-2019'!$H$1:$H$16305,"",0)</f>
        <v/>
      </c>
      <c r="AL343" s="2" t="str" cm="1">
        <f t="array" ref="AL343">_xlfn.XLOOKUP($A343&amp;AL$5,'[1]NBA-Data-1980-2019'!$B$1:$B$16305&amp;'[1]NBA-Data-1980-2019'!$A$1:$A$16305,'[1]NBA-Data-1980-2019'!$H$1:$H$16305,"",0)</f>
        <v/>
      </c>
      <c r="AM343" s="2" t="str" cm="1">
        <f t="array" ref="AM343">_xlfn.XLOOKUP($A343&amp;AM$5,'[1]NBA-Data-1980-2019'!$B$1:$B$16305&amp;'[1]NBA-Data-1980-2019'!$A$1:$A$16305,'[1]NBA-Data-1980-2019'!$H$1:$H$16305,"",0)</f>
        <v/>
      </c>
      <c r="AN343" s="2" t="str" cm="1">
        <f t="array" ref="AN343">_xlfn.XLOOKUP($A343&amp;AN$5,'[1]NBA-Data-1980-2019'!$B$1:$B$16305&amp;'[1]NBA-Data-1980-2019'!$A$1:$A$16305,'[1]NBA-Data-1980-2019'!$H$1:$H$16305,"",0)</f>
        <v/>
      </c>
      <c r="AO343" s="2" t="str" cm="1">
        <f t="array" ref="AO343">_xlfn.XLOOKUP($A343&amp;AO$5,'[1]NBA-Data-1980-2019'!$B$1:$B$16305&amp;'[1]NBA-Data-1980-2019'!$A$1:$A$16305,'[1]NBA-Data-1980-2019'!$H$1:$H$16305,"",0)</f>
        <v/>
      </c>
      <c r="AP343" s="2" t="str" cm="1">
        <f t="array" ref="AP343">_xlfn.XLOOKUP($A343&amp;AP$5,'[1]NBA-Data-1980-2019'!$B$1:$B$16305&amp;'[1]NBA-Data-1980-2019'!$A$1:$A$16305,'[1]NBA-Data-1980-2019'!$H$1:$H$16305,"",0)</f>
        <v/>
      </c>
      <c r="AQ343" s="2" t="str" cm="1">
        <f t="array" ref="AQ343">_xlfn.XLOOKUP($A343&amp;AQ$5,'[1]NBA-Data-1980-2019'!$B$1:$B$16305&amp;'[1]NBA-Data-1980-2019'!$A$1:$A$16305,'[1]NBA-Data-1980-2019'!$H$1:$H$16305,"",0)</f>
        <v/>
      </c>
      <c r="AR343" s="2" t="str" cm="1">
        <f t="array" ref="AR343">_xlfn.XLOOKUP($A343&amp;AR$5,'[1]NBA-Data-1980-2019'!$B$1:$B$16305&amp;'[1]NBA-Data-1980-2019'!$A$1:$A$16305,'[1]NBA-Data-1980-2019'!$H$1:$H$16305,"",0)</f>
        <v/>
      </c>
      <c r="AS343" s="2" t="str" cm="1">
        <f t="array" ref="AS343">_xlfn.XLOOKUP($A343&amp;AS$5,'[1]NBA-Data-1980-2019'!$B$1:$B$16305&amp;'[1]NBA-Data-1980-2019'!$A$1:$A$16305,'[1]NBA-Data-1980-2019'!$H$1:$H$16305,"",0)</f>
        <v/>
      </c>
      <c r="AT343" s="2" t="str" cm="1">
        <f t="array" ref="AT343">_xlfn.XLOOKUP($A343&amp;AT$5,'[1]NBA-Data-1980-2019'!$B$1:$B$16305&amp;'[1]NBA-Data-1980-2019'!$A$1:$A$16305,'[1]NBA-Data-1980-2019'!$H$1:$H$16305,"",0)</f>
        <v/>
      </c>
      <c r="AU343" s="2" t="str" cm="1">
        <f t="array" ref="AU343">_xlfn.XLOOKUP($A343&amp;AU$5,'[1]NBA-Data-1980-2019'!$B$1:$B$16305&amp;'[1]NBA-Data-1980-2019'!$A$1:$A$16305,'[1]NBA-Data-1980-2019'!$H$1:$H$16305,"",0)</f>
        <v/>
      </c>
      <c r="AV343" s="2" t="str" cm="1">
        <f t="array" ref="AV343">_xlfn.XLOOKUP($A343&amp;AV$5,'[1]NBA-Data-1980-2019'!$B$1:$B$16305&amp;'[1]NBA-Data-1980-2019'!$A$1:$A$16305,'[1]NBA-Data-1980-2019'!$H$1:$H$16305,"",0)</f>
        <v/>
      </c>
      <c r="AW343" s="2" t="str" cm="1">
        <f t="array" ref="AW343">_xlfn.XLOOKUP($A343&amp;AW$5,'[1]NBA-Data-1980-2019'!$B$1:$B$16305&amp;'[1]NBA-Data-1980-2019'!$A$1:$A$16305,'[1]NBA-Data-1980-2019'!$H$1:$H$16305,"",0)</f>
        <v/>
      </c>
      <c r="AX343" s="2" t="str" cm="1">
        <f t="array" ref="AX343">_xlfn.XLOOKUP($A343&amp;AX$5,'[1]NBA-Data-1980-2019'!$B$1:$B$16305&amp;'[1]NBA-Data-1980-2019'!$A$1:$A$16305,'[1]NBA-Data-1980-2019'!$H$1:$H$16305,"",0)</f>
        <v/>
      </c>
      <c r="AY343" s="2" t="str" cm="1">
        <f t="array" ref="AY343">_xlfn.XLOOKUP($A343&amp;AY$5,'[1]NBA-Data-1980-2019'!$B$1:$B$16305&amp;'[1]NBA-Data-1980-2019'!$A$1:$A$16305,'[1]NBA-Data-1980-2019'!$H$1:$H$16305,"",0)</f>
        <v/>
      </c>
      <c r="AZ343" s="2" t="str" cm="1">
        <f t="array" ref="AZ343">_xlfn.XLOOKUP($A343&amp;AZ$5,'[1]NBA-Data-1980-2019'!$B$1:$B$16305&amp;'[1]NBA-Data-1980-2019'!$A$1:$A$16305,'[1]NBA-Data-1980-2019'!$H$1:$H$16305,"",0)</f>
        <v/>
      </c>
      <c r="BA343" s="2" t="str" cm="1">
        <f t="array" ref="BA343">_xlfn.XLOOKUP($A343&amp;BA$5,'[1]NBA-Data-1980-2019'!$B$1:$B$16305&amp;'[1]NBA-Data-1980-2019'!$A$1:$A$16305,'[1]NBA-Data-1980-2019'!$H$1:$H$16305,"",0)</f>
        <v/>
      </c>
      <c r="BB343" s="2" cm="1">
        <f t="array" ref="BB343">_xlfn.XLOOKUP($A343&amp;BB$5,'[1]NBA-Data-1980-2019'!$B$1:$B$16305&amp;'[1]NBA-Data-1980-2019'!$A$1:$A$16305,'[1]NBA-Data-1980-2019'!$H$1:$H$16305,"",0)</f>
        <v>738</v>
      </c>
      <c r="BC343" s="2" cm="1">
        <f t="array" ref="BC343">_xlfn.XLOOKUP($A343&amp;BC$5,'[1]NBA-Data-1980-2019'!$B$1:$B$16305&amp;'[1]NBA-Data-1980-2019'!$A$1:$A$16305,'[1]NBA-Data-1980-2019'!$H$1:$H$16305,"",0)</f>
        <v>1121</v>
      </c>
      <c r="BD343" s="2" cm="1">
        <f t="array" ref="BD343">_xlfn.XLOOKUP($A343&amp;BD$5,'[1]NBA-Data-1980-2019'!$B$1:$B$16305&amp;'[1]NBA-Data-1980-2019'!$A$1:$A$16305,'[1]NBA-Data-1980-2019'!$H$1:$H$16305,"",0)</f>
        <v>2000.7</v>
      </c>
      <c r="BE343" s="2" cm="1">
        <f t="array" ref="BE343">_xlfn.XLOOKUP($A343&amp;BE$5,'[1]NBA-Data-1980-2019'!$B$1:$B$16305&amp;'[1]NBA-Data-1980-2019'!$A$1:$A$16305,'[1]NBA-Data-1980-2019'!$H$1:$H$16305,"",0)</f>
        <v>1268.5</v>
      </c>
      <c r="BF343" s="2" cm="1">
        <f t="array" ref="BF343">_xlfn.XLOOKUP($A343&amp;BF$5,'[1]NBA-Data-1980-2019'!$B$1:$B$16305&amp;'[1]NBA-Data-1980-2019'!$A$1:$A$16305,'[1]NBA-Data-1980-2019'!$H$1:$H$16305,"",0)</f>
        <v>1029.6000000000001</v>
      </c>
      <c r="BG343" s="2" cm="1">
        <f t="array" ref="BG343">_xlfn.XLOOKUP($A343&amp;BG$5,'[1]NBA-Data-1980-2019'!$B$1:$B$16305&amp;'[1]NBA-Data-1980-2019'!$A$1:$A$16305,'[1]NBA-Data-1980-2019'!$H$1:$H$16305,"",0)</f>
        <v>579.6</v>
      </c>
      <c r="BH343" s="2" cm="1">
        <f t="array" ref="BH343">_xlfn.XLOOKUP($A343&amp;BH$5,'[1]NBA-Data-1980-2019'!$B$1:$B$16305&amp;'[1]NBA-Data-1980-2019'!$A$1:$A$16305,'[1]NBA-Data-1980-2019'!$H$1:$H$16305,"",0)</f>
        <v>76</v>
      </c>
      <c r="BI343" s="2" t="str" cm="1">
        <f t="array" ref="BI343">_xlfn.XLOOKUP($A343&amp;BI$5,'[1]NBA-Data-1980-2019'!$B$1:$B$16305&amp;'[1]NBA-Data-1980-2019'!$A$1:$A$16305,'[1]NBA-Data-1980-2019'!$H$1:$H$16305,"",0)</f>
        <v/>
      </c>
      <c r="BJ343" s="2" t="str" cm="1">
        <f t="array" ref="BJ343">_xlfn.XLOOKUP($A343&amp;BJ$5,'[1]NBA-Data-1980-2019'!$B$1:$B$16305&amp;'[1]NBA-Data-1980-2019'!$A$1:$A$16305,'[1]NBA-Data-1980-2019'!$H$1:$H$16305,"",0)</f>
        <v/>
      </c>
      <c r="BK343" s="2" t="str" cm="1">
        <f t="array" ref="BK343">_xlfn.XLOOKUP($A343&amp;BK$5,'[1]NBA-Data-1980-2019'!$B$1:$B$16305&amp;'[1]NBA-Data-1980-2019'!$A$1:$A$16305,'[1]NBA-Data-1980-2019'!$H$1:$H$16305,"",0)</f>
        <v/>
      </c>
      <c r="BL343" s="2" t="str" cm="1">
        <f t="array" ref="BL343">_xlfn.XLOOKUP($A343&amp;BL$5,'[1]NBA-Data-1980-2019'!$B$1:$B$16305&amp;'[1]NBA-Data-1980-2019'!$A$1:$A$16305,'[1]NBA-Data-1980-2019'!$H$1:$H$16305,"",0)</f>
        <v/>
      </c>
      <c r="BM343" s="2" t="str" cm="1">
        <f t="array" ref="BM343">_xlfn.XLOOKUP($A343&amp;BM$5,'[1]NBA-Data-1980-2019'!$B$1:$B$16305&amp;'[1]NBA-Data-1980-2019'!$A$1:$A$16305,'[1]NBA-Data-1980-2019'!$H$1:$H$16305,"",0)</f>
        <v/>
      </c>
      <c r="BN343" s="2" t="str" cm="1">
        <f t="array" ref="BN343">_xlfn.XLOOKUP($A343&amp;BN$5,'[1]NBA-Data-1980-2019'!$B$1:$B$16305&amp;'[1]NBA-Data-1980-2019'!$A$1:$A$16305,'[1]NBA-Data-1980-2019'!$F$1:$F$16305,"",0)</f>
        <v/>
      </c>
      <c r="BO343" s="2" t="str" cm="1">
        <f t="array" ref="BO343">_xlfn.XLOOKUP($A343&amp;BO$5,'[1]NBA-Data-1980-2019'!$B$1:$B$16305&amp;'[1]NBA-Data-1980-2019'!$A$1:$A$16305,'[1]NBA-Data-1980-2019'!$F$1:$F$16305,"",0)</f>
        <v/>
      </c>
      <c r="BP343" s="2" t="str" cm="1">
        <f t="array" ref="BP343">_xlfn.XLOOKUP($A343&amp;BP$5,'[1]NBA-Data-1980-2019'!$B$1:$B$16305&amp;'[1]NBA-Data-1980-2019'!$A$1:$A$16305,'[1]NBA-Data-1980-2019'!$F$1:$F$16305,"",0)</f>
        <v/>
      </c>
      <c r="BQ343" s="2" t="str" cm="1">
        <f t="array" ref="BQ343">_xlfn.XLOOKUP($A343&amp;BQ$5,'[1]NBA-Data-1980-2019'!$B$1:$B$16305&amp;'[1]NBA-Data-1980-2019'!$A$1:$A$16305,'[1]NBA-Data-1980-2019'!$F$1:$F$16305,"",0)</f>
        <v/>
      </c>
      <c r="BR343" s="2" t="str" cm="1">
        <f t="array" ref="BR343">_xlfn.XLOOKUP($A343&amp;BR$5,'[1]NBA-Data-1980-2019'!$B$1:$B$16305&amp;'[1]NBA-Data-1980-2019'!$A$1:$A$16305,'[1]NBA-Data-1980-2019'!$F$1:$F$16305,"",0)</f>
        <v/>
      </c>
      <c r="BS343" s="2" t="str" cm="1">
        <f t="array" ref="BS343">_xlfn.XLOOKUP($A343&amp;BS$5,'[1]NBA-Data-1980-2019'!$B$1:$B$16305&amp;'[1]NBA-Data-1980-2019'!$A$1:$A$16305,'[1]NBA-Data-1980-2019'!$F$1:$F$16305,"",0)</f>
        <v/>
      </c>
      <c r="BT343" s="2" t="str" cm="1">
        <f t="array" ref="BT343">_xlfn.XLOOKUP($A343&amp;BT$5,'[1]NBA-Data-1980-2019'!$B$1:$B$16305&amp;'[1]NBA-Data-1980-2019'!$A$1:$A$16305,'[1]NBA-Data-1980-2019'!$F$1:$F$16305,"",0)</f>
        <v/>
      </c>
      <c r="BU343" s="2" t="str" cm="1">
        <f t="array" ref="BU343">_xlfn.XLOOKUP($A343&amp;BU$5,'[1]NBA-Data-1980-2019'!$B$1:$B$16305&amp;'[1]NBA-Data-1980-2019'!$A$1:$A$16305,'[1]NBA-Data-1980-2019'!$F$1:$F$16305,"",0)</f>
        <v/>
      </c>
      <c r="BV343" s="2" t="str" cm="1">
        <f t="array" ref="BV343">_xlfn.XLOOKUP($A343&amp;BV$5,'[1]NBA-Data-1980-2019'!$B$1:$B$16305&amp;'[1]NBA-Data-1980-2019'!$A$1:$A$16305,'[1]NBA-Data-1980-2019'!$F$1:$F$16305,"",0)</f>
        <v/>
      </c>
      <c r="BW343" s="2" t="str" cm="1">
        <f t="array" ref="BW343">_xlfn.XLOOKUP($A343&amp;BW$5,'[1]NBA-Data-1980-2019'!$B$1:$B$16305&amp;'[1]NBA-Data-1980-2019'!$A$1:$A$16305,'[1]NBA-Data-1980-2019'!$F$1:$F$16305,"",0)</f>
        <v/>
      </c>
      <c r="BX343" s="2" t="str" cm="1">
        <f t="array" ref="BX343">_xlfn.XLOOKUP($A343&amp;BX$5,'[1]NBA-Data-1980-2019'!$B$1:$B$16305&amp;'[1]NBA-Data-1980-2019'!$A$1:$A$16305,'[1]NBA-Data-1980-2019'!$F$1:$F$16305,"",0)</f>
        <v/>
      </c>
      <c r="BY343" s="2" t="str" cm="1">
        <f t="array" ref="BY343">_xlfn.XLOOKUP($A343&amp;BY$5,'[1]NBA-Data-1980-2019'!$B$1:$B$16305&amp;'[1]NBA-Data-1980-2019'!$A$1:$A$16305,'[1]NBA-Data-1980-2019'!$F$1:$F$16305,"",0)</f>
        <v/>
      </c>
      <c r="BZ343" s="2" t="str" cm="1">
        <f t="array" ref="BZ343">_xlfn.XLOOKUP($A343&amp;BZ$5,'[1]NBA-Data-1980-2019'!$B$1:$B$16305&amp;'[1]NBA-Data-1980-2019'!$A$1:$A$16305,'[1]NBA-Data-1980-2019'!$F$1:$F$16305,"",0)</f>
        <v/>
      </c>
      <c r="CA343" s="2" t="str" cm="1">
        <f t="array" ref="CA343">_xlfn.XLOOKUP($A343&amp;CA$5,'[1]NBA-Data-1980-2019'!$B$1:$B$16305&amp;'[1]NBA-Data-1980-2019'!$A$1:$A$16305,'[1]NBA-Data-1980-2019'!$F$1:$F$16305,"",0)</f>
        <v/>
      </c>
      <c r="CB343" s="2" t="str" cm="1">
        <f t="array" ref="CB343">_xlfn.XLOOKUP($A343&amp;CB$5,'[1]NBA-Data-1980-2019'!$B$1:$B$16305&amp;'[1]NBA-Data-1980-2019'!$A$1:$A$16305,'[1]NBA-Data-1980-2019'!$F$1:$F$16305,"",0)</f>
        <v/>
      </c>
      <c r="CC343" s="2" t="str" cm="1">
        <f t="array" ref="CC343">_xlfn.XLOOKUP($A343&amp;CC$5,'[1]NBA-Data-1980-2019'!$B$1:$B$16305&amp;'[1]NBA-Data-1980-2019'!$A$1:$A$16305,'[1]NBA-Data-1980-2019'!$F$1:$F$16305,"",0)</f>
        <v/>
      </c>
      <c r="CD343" s="2" t="str" cm="1">
        <f t="array" ref="CD343">_xlfn.XLOOKUP($A343&amp;CD$5,'[1]NBA-Data-1980-2019'!$B$1:$B$16305&amp;'[1]NBA-Data-1980-2019'!$A$1:$A$16305,'[1]NBA-Data-1980-2019'!$F$1:$F$16305,"",0)</f>
        <v/>
      </c>
      <c r="CE343" s="2" t="str" cm="1">
        <f t="array" ref="CE343">_xlfn.XLOOKUP($A343&amp;CE$5,'[1]NBA-Data-1980-2019'!$B$1:$B$16305&amp;'[1]NBA-Data-1980-2019'!$A$1:$A$16305,'[1]NBA-Data-1980-2019'!$F$1:$F$16305,"",0)</f>
        <v/>
      </c>
      <c r="CF343" s="2" t="str" cm="1">
        <f t="array" ref="CF343">_xlfn.XLOOKUP($A343&amp;CF$5,'[1]NBA-Data-1980-2019'!$B$1:$B$16305&amp;'[1]NBA-Data-1980-2019'!$A$1:$A$16305,'[1]NBA-Data-1980-2019'!$F$1:$F$16305,"",0)</f>
        <v/>
      </c>
      <c r="CG343" s="2" t="str" cm="1">
        <f t="array" ref="CG343">_xlfn.XLOOKUP($A343&amp;CG$5,'[1]NBA-Data-1980-2019'!$B$1:$B$16305&amp;'[1]NBA-Data-1980-2019'!$A$1:$A$16305,'[1]NBA-Data-1980-2019'!$F$1:$F$16305,"",0)</f>
        <v/>
      </c>
      <c r="CH343" s="2" cm="1">
        <f t="array" ref="CH343">_xlfn.XLOOKUP($A343&amp;CH$5,'[1]NBA-Data-1980-2019'!$B$1:$B$16305&amp;'[1]NBA-Data-1980-2019'!$A$1:$A$16305,'[1]NBA-Data-1980-2019'!$F$1:$F$16305,"",0)</f>
        <v>16</v>
      </c>
      <c r="CI343" s="2" cm="1">
        <f t="array" ref="CI343">_xlfn.XLOOKUP($A343&amp;CI$5,'[1]NBA-Data-1980-2019'!$B$1:$B$16305&amp;'[1]NBA-Data-1980-2019'!$A$1:$A$16305,'[1]NBA-Data-1980-2019'!$F$1:$F$16305,"",0)</f>
        <v>20.5</v>
      </c>
      <c r="CJ343" s="2" cm="1">
        <f t="array" ref="CJ343">_xlfn.XLOOKUP($A343&amp;CJ$5,'[1]NBA-Data-1980-2019'!$B$1:$B$16305&amp;'[1]NBA-Data-1980-2019'!$A$1:$A$16305,'[1]NBA-Data-1980-2019'!$F$1:$F$16305,"",0)</f>
        <v>18.7</v>
      </c>
      <c r="CK343" s="2" cm="1">
        <f t="array" ref="CK343">_xlfn.XLOOKUP($A343&amp;CK$5,'[1]NBA-Data-1980-2019'!$B$1:$B$16305&amp;'[1]NBA-Data-1980-2019'!$A$1:$A$16305,'[1]NBA-Data-1980-2019'!$F$1:$F$16305,"",0)</f>
        <v>16.5</v>
      </c>
      <c r="CL343" s="2" cm="1">
        <f t="array" ref="CL343">_xlfn.XLOOKUP($A343&amp;CL$5,'[1]NBA-Data-1980-2019'!$B$1:$B$16305&amp;'[1]NBA-Data-1980-2019'!$A$1:$A$16305,'[1]NBA-Data-1980-2019'!$F$1:$F$16305,"",0)</f>
        <v>18.899999999999999</v>
      </c>
      <c r="CM343" s="2" cm="1">
        <f t="array" ref="CM343">_xlfn.XLOOKUP($A343&amp;CM$5,'[1]NBA-Data-1980-2019'!$B$1:$B$16305&amp;'[1]NBA-Data-1980-2019'!$A$1:$A$16305,'[1]NBA-Data-1980-2019'!$F$1:$F$16305,"",0)</f>
        <v>13.7</v>
      </c>
      <c r="CN343" s="2" cm="1">
        <f t="array" ref="CN343">_xlfn.XLOOKUP($A343&amp;CN$5,'[1]NBA-Data-1980-2019'!$B$1:$B$16305&amp;'[1]NBA-Data-1980-2019'!$A$1:$A$16305,'[1]NBA-Data-1980-2019'!$F$1:$F$16305,"",0)</f>
        <v>15</v>
      </c>
      <c r="CO343" s="2" t="str" cm="1">
        <f t="array" ref="CO343">_xlfn.XLOOKUP($A343&amp;CO$5,'[1]NBA-Data-1980-2019'!$B$1:$B$16305&amp;'[1]NBA-Data-1980-2019'!$A$1:$A$16305,'[1]NBA-Data-1980-2019'!$F$1:$F$16305,"",0)</f>
        <v/>
      </c>
      <c r="CP343" s="2" t="str" cm="1">
        <f t="array" ref="CP343">_xlfn.XLOOKUP($A343&amp;CP$5,'[1]NBA-Data-1980-2019'!$B$1:$B$16305&amp;'[1]NBA-Data-1980-2019'!$A$1:$A$16305,'[1]NBA-Data-1980-2019'!$F$1:$F$16305,"",0)</f>
        <v/>
      </c>
      <c r="CQ343" s="2" t="str" cm="1">
        <f t="array" ref="CQ343">_xlfn.XLOOKUP($A343&amp;CQ$5,'[1]NBA-Data-1980-2019'!$B$1:$B$16305&amp;'[1]NBA-Data-1980-2019'!$A$1:$A$16305,'[1]NBA-Data-1980-2019'!$F$1:$F$16305,"",0)</f>
        <v/>
      </c>
      <c r="CR343" s="2" t="str" cm="1">
        <f t="array" ref="CR343">_xlfn.XLOOKUP($A343&amp;CR$5,'[1]NBA-Data-1980-2019'!$B$1:$B$16305&amp;'[1]NBA-Data-1980-2019'!$A$1:$A$16305,'[1]NBA-Data-1980-2019'!$F$1:$F$16305,"",0)</f>
        <v/>
      </c>
      <c r="CS343" s="2" t="str" cm="1">
        <f t="array" ref="CS343">_xlfn.XLOOKUP($A343&amp;CS$5,'[1]NBA-Data-1980-2019'!$B$1:$B$16305&amp;'[1]NBA-Data-1980-2019'!$A$1:$A$16305,'[1]NBA-Data-1980-2019'!$F$1:$F$16305,"",0)</f>
        <v/>
      </c>
      <c r="CU343" s="2" t="str">
        <f>_xlfn.XLOOKUP($A343,TEAMS!$G$1:$G$839,TEAMS!$H$1:$H$839,"",0)</f>
        <v>C</v>
      </c>
      <c r="CV343" s="2" t="str">
        <f>_xlfn.XLOOKUP($CU343,DASHBOARD!$B$22:$B$27,DASHBOARD!$C$22:$C$27,"",0)</f>
        <v>CENTER</v>
      </c>
      <c r="CY343" s="63">
        <f>SUMIFS('[1]NBA-Data-1980-2019'!$G$1:$G$16305,'[1]NBA-Data-1980-2019'!$B$1:$B$16305,$A343,'[1]NBA-Data-1980-2019'!$A$1:$A$16305,CY$9)</f>
        <v>0</v>
      </c>
      <c r="CZ343" s="63">
        <f>SUMIFS('[1]NBA-Data-1980-2019'!$G$1:$G$16305,'[1]NBA-Data-1980-2019'!$B$1:$B$16305,$A343,'[1]NBA-Data-1980-2019'!$A$1:$A$16305,CZ$9)</f>
        <v>0</v>
      </c>
      <c r="DA343" s="63">
        <f>SUMIFS('[1]NBA-Data-1980-2019'!$G$1:$G$16305,'[1]NBA-Data-1980-2019'!$B$1:$B$16305,$A343,'[1]NBA-Data-1980-2019'!$A$1:$A$16305,DA$9)</f>
        <v>0</v>
      </c>
      <c r="DB343" s="63">
        <f>SUMIFS('[1]NBA-Data-1980-2019'!$G$1:$G$16305,'[1]NBA-Data-1980-2019'!$B$1:$B$16305,$A343,'[1]NBA-Data-1980-2019'!$A$1:$A$16305,DB$9)</f>
        <v>0</v>
      </c>
      <c r="DC343" s="63">
        <f>SUMIFS('[1]NBA-Data-1980-2019'!$G$1:$G$16305,'[1]NBA-Data-1980-2019'!$B$1:$B$16305,$A343,'[1]NBA-Data-1980-2019'!$A$1:$A$16305,DC$9)</f>
        <v>0</v>
      </c>
      <c r="DD343" s="63">
        <f>SUMIFS('[1]NBA-Data-1980-2019'!$G$1:$G$16305,'[1]NBA-Data-1980-2019'!$B$1:$B$16305,$A343,'[1]NBA-Data-1980-2019'!$A$1:$A$16305,DD$9)</f>
        <v>0</v>
      </c>
      <c r="DE343" s="63">
        <f>SUMIFS('[1]NBA-Data-1980-2019'!$G$1:$G$16305,'[1]NBA-Data-1980-2019'!$B$1:$B$16305,$A343,'[1]NBA-Data-1980-2019'!$A$1:$A$16305,DE$9)</f>
        <v>0</v>
      </c>
      <c r="DF343" s="63">
        <f>SUMIFS('[1]NBA-Data-1980-2019'!$G$1:$G$16305,'[1]NBA-Data-1980-2019'!$B$1:$B$16305,$A343,'[1]NBA-Data-1980-2019'!$A$1:$A$16305,DF$9)</f>
        <v>0</v>
      </c>
      <c r="DG343" s="63">
        <f>SUMIFS('[1]NBA-Data-1980-2019'!$G$1:$G$16305,'[1]NBA-Data-1980-2019'!$B$1:$B$16305,$A343,'[1]NBA-Data-1980-2019'!$A$1:$A$16305,DG$9)</f>
        <v>0</v>
      </c>
      <c r="DH343" s="63">
        <f>SUMIFS('[1]NBA-Data-1980-2019'!$G$1:$G$16305,'[1]NBA-Data-1980-2019'!$B$1:$B$16305,$A343,'[1]NBA-Data-1980-2019'!$A$1:$A$16305,DH$9)</f>
        <v>0</v>
      </c>
      <c r="DI343" s="63">
        <f>SUMIFS('[1]NBA-Data-1980-2019'!$G$1:$G$16305,'[1]NBA-Data-1980-2019'!$B$1:$B$16305,$A343,'[1]NBA-Data-1980-2019'!$A$1:$A$16305,DI$9)</f>
        <v>0</v>
      </c>
      <c r="DJ343" s="63">
        <f>SUMIFS('[1]NBA-Data-1980-2019'!$G$1:$G$16305,'[1]NBA-Data-1980-2019'!$B$1:$B$16305,$A343,'[1]NBA-Data-1980-2019'!$A$1:$A$16305,DJ$9)</f>
        <v>0</v>
      </c>
      <c r="DK343" s="63">
        <f>SUMIFS('[1]NBA-Data-1980-2019'!$G$1:$G$16305,'[1]NBA-Data-1980-2019'!$B$1:$B$16305,$A343,'[1]NBA-Data-1980-2019'!$A$1:$A$16305,DK$9)</f>
        <v>0</v>
      </c>
      <c r="DL343" s="63">
        <f>SUMIFS('[1]NBA-Data-1980-2019'!$G$1:$G$16305,'[1]NBA-Data-1980-2019'!$B$1:$B$16305,$A343,'[1]NBA-Data-1980-2019'!$A$1:$A$16305,DL$9)</f>
        <v>0</v>
      </c>
      <c r="DM343" s="63">
        <f>SUMIFS('[1]NBA-Data-1980-2019'!$G$1:$G$16305,'[1]NBA-Data-1980-2019'!$B$1:$B$16305,$A343,'[1]NBA-Data-1980-2019'!$A$1:$A$16305,DM$9)</f>
        <v>0</v>
      </c>
      <c r="DN343" s="63">
        <f>SUMIFS('[1]NBA-Data-1980-2019'!$G$1:$G$16305,'[1]NBA-Data-1980-2019'!$B$1:$B$16305,$A343,'[1]NBA-Data-1980-2019'!$A$1:$A$16305,DN$9)</f>
        <v>0</v>
      </c>
      <c r="DO343" s="63">
        <f>SUMIFS('[1]NBA-Data-1980-2019'!$G$1:$G$16305,'[1]NBA-Data-1980-2019'!$B$1:$B$16305,$A343,'[1]NBA-Data-1980-2019'!$A$1:$A$16305,DO$9)</f>
        <v>0</v>
      </c>
      <c r="DP343" s="63">
        <f>SUMIFS('[1]NBA-Data-1980-2019'!$G$1:$G$16305,'[1]NBA-Data-1980-2019'!$B$1:$B$16305,$A343,'[1]NBA-Data-1980-2019'!$A$1:$A$16305,DP$9)</f>
        <v>0</v>
      </c>
      <c r="DQ343" s="63">
        <f>SUMIFS('[1]NBA-Data-1980-2019'!$G$1:$G$16305,'[1]NBA-Data-1980-2019'!$B$1:$B$16305,$A343,'[1]NBA-Data-1980-2019'!$A$1:$A$16305,DQ$9)</f>
        <v>0</v>
      </c>
      <c r="DR343" s="63">
        <f>SUMIFS('[1]NBA-Data-1980-2019'!$G$1:$G$16305,'[1]NBA-Data-1980-2019'!$B$1:$B$16305,$A343,'[1]NBA-Data-1980-2019'!$A$1:$A$16305,DR$9)</f>
        <v>0</v>
      </c>
      <c r="DS343" s="63">
        <f>SUMIFS('[1]NBA-Data-1980-2019'!$G$1:$G$16305,'[1]NBA-Data-1980-2019'!$B$1:$B$16305,$A343,'[1]NBA-Data-1980-2019'!$A$1:$A$16305,DS$9)</f>
        <v>3400000</v>
      </c>
      <c r="DT343" s="63">
        <f>SUMIFS('[1]NBA-Data-1980-2019'!$G$1:$G$16305,'[1]NBA-Data-1980-2019'!$B$1:$B$16305,$A343,'[1]NBA-Data-1980-2019'!$A$1:$A$16305,DT$9)</f>
        <v>3672000</v>
      </c>
      <c r="DU343" s="63">
        <f>SUMIFS('[1]NBA-Data-1980-2019'!$G$1:$G$16305,'[1]NBA-Data-1980-2019'!$B$1:$B$16305,$A343,'[1]NBA-Data-1980-2019'!$A$1:$A$16305,DU$9)</f>
        <v>3944000</v>
      </c>
      <c r="DV343" s="63">
        <f>SUMIFS('[1]NBA-Data-1980-2019'!$G$1:$G$16305,'[1]NBA-Data-1980-2019'!$B$1:$B$16305,$A343,'[1]NBA-Data-1980-2019'!$A$1:$A$16305,DV$9)</f>
        <v>10000000</v>
      </c>
      <c r="DW343" s="63">
        <f>SUMIFS('[1]NBA-Data-1980-2019'!$G$1:$G$16305,'[1]NBA-Data-1980-2019'!$B$1:$B$16305,$A343,'[1]NBA-Data-1980-2019'!$A$1:$A$16305,DW$9)</f>
        <v>9250000</v>
      </c>
      <c r="DX343" s="63">
        <f>SUMIFS('[1]NBA-Data-1980-2019'!$G$1:$G$16305,'[1]NBA-Data-1980-2019'!$B$1:$B$16305,$A343,'[1]NBA-Data-1980-2019'!$A$1:$A$16305,DX$9)</f>
        <v>8500000</v>
      </c>
      <c r="DY343" s="63">
        <f>SUMIFS('[1]NBA-Data-1980-2019'!$G$1:$G$16305,'[1]NBA-Data-1980-2019'!$B$1:$B$16305,$A343,'[1]NBA-Data-1980-2019'!$A$1:$A$16305,DY$9)</f>
        <v>8550000</v>
      </c>
      <c r="DZ343" s="63">
        <f>SUMIFS('[1]NBA-Data-1980-2019'!$G$1:$G$16305,'[1]NBA-Data-1980-2019'!$B$1:$B$16305,$A343,'[1]NBA-Data-1980-2019'!$A$1:$A$16305,DZ$9)</f>
        <v>0</v>
      </c>
      <c r="EA343" s="63">
        <f>SUMIFS('[1]NBA-Data-1980-2019'!$G$1:$G$16305,'[1]NBA-Data-1980-2019'!$B$1:$B$16305,$A343,'[1]NBA-Data-1980-2019'!$A$1:$A$16305,EA$9)</f>
        <v>0</v>
      </c>
      <c r="EB343" s="63">
        <f>SUMIFS('[1]NBA-Data-1980-2019'!$G$1:$G$16305,'[1]NBA-Data-1980-2019'!$B$1:$B$16305,$A343,'[1]NBA-Data-1980-2019'!$A$1:$A$16305,EB$9)</f>
        <v>0</v>
      </c>
      <c r="EC343" s="63">
        <f>SUMIFS('[1]NBA-Data-1980-2019'!$G$1:$G$16305,'[1]NBA-Data-1980-2019'!$B$1:$B$16305,$A343,'[1]NBA-Data-1980-2019'!$A$1:$A$16305,EC$9)</f>
        <v>0</v>
      </c>
      <c r="ED343" s="63">
        <f>SUMIFS('[1]NBA-Data-1980-2019'!$G$1:$G$16305,'[1]NBA-Data-1980-2019'!$B$1:$B$16305,$A343,'[1]NBA-Data-1980-2019'!$A$1:$A$16305,ED$9)</f>
        <v>0</v>
      </c>
      <c r="EF343" s="1"/>
      <c r="EG343" s="1"/>
      <c r="EH343" s="2" t="s">
        <v>1273</v>
      </c>
      <c r="EI343" s="1"/>
      <c r="EJ343" s="1"/>
      <c r="EK343" s="1"/>
      <c r="EL343" s="1"/>
      <c r="EM343" s="1"/>
      <c r="EN343" s="1"/>
      <c r="EO343" s="58"/>
      <c r="EP343" s="1"/>
      <c r="EQ343" s="1"/>
      <c r="ER343" s="1"/>
      <c r="ES343" s="1"/>
      <c r="ET343" s="1"/>
      <c r="EU343" s="1"/>
      <c r="EV343" s="1"/>
      <c r="EW343" s="58"/>
      <c r="EX343" s="58"/>
      <c r="EY343" s="58"/>
      <c r="EZ343" s="1"/>
      <c r="FA343" s="1"/>
      <c r="FB343" s="58"/>
      <c r="FC343" s="58"/>
      <c r="FD343" s="58"/>
      <c r="FE343" s="58"/>
      <c r="FF343" s="58"/>
      <c r="FG343" s="58"/>
      <c r="FH343" s="58"/>
      <c r="FI343" s="1"/>
    </row>
    <row r="344" spans="1:165" x14ac:dyDescent="0.2">
      <c r="A344" s="2" t="s">
        <v>1087</v>
      </c>
      <c r="B344" s="2" t="str" cm="1">
        <f t="array" ref="B344">_xlfn.XLOOKUP($A344&amp;B$5,'[1]NBA-Data-1980-2019'!$B$1:$B$16305&amp;'[1]NBA-Data-1980-2019'!$A$1:$A$16305,'[1]NBA-Data-1980-2019'!$D$1:$D$16305,"",0)</f>
        <v/>
      </c>
      <c r="C344" s="2" t="str" cm="1">
        <f t="array" ref="C344">_xlfn.XLOOKUP($A344&amp;C$5,'[1]NBA-Data-1980-2019'!$B$1:$B$16305&amp;'[1]NBA-Data-1980-2019'!$A$1:$A$16305,'[1]NBA-Data-1980-2019'!$D$1:$D$16305,"",0)</f>
        <v/>
      </c>
      <c r="D344" s="2" t="str" cm="1">
        <f t="array" ref="D344">_xlfn.XLOOKUP($A344&amp;D$5,'[1]NBA-Data-1980-2019'!$B$1:$B$16305&amp;'[1]NBA-Data-1980-2019'!$A$1:$A$16305,'[1]NBA-Data-1980-2019'!$D$1:$D$16305,"",0)</f>
        <v/>
      </c>
      <c r="E344" s="2" t="str" cm="1">
        <f t="array" ref="E344">_xlfn.XLOOKUP($A344&amp;E$5,'[1]NBA-Data-1980-2019'!$B$1:$B$16305&amp;'[1]NBA-Data-1980-2019'!$A$1:$A$16305,'[1]NBA-Data-1980-2019'!$D$1:$D$16305,"",0)</f>
        <v/>
      </c>
      <c r="F344" s="2" t="str" cm="1">
        <f t="array" ref="F344">_xlfn.XLOOKUP($A344&amp;F$5,'[1]NBA-Data-1980-2019'!$B$1:$B$16305&amp;'[1]NBA-Data-1980-2019'!$A$1:$A$16305,'[1]NBA-Data-1980-2019'!$D$1:$D$16305,"",0)</f>
        <v>HOU</v>
      </c>
      <c r="G344" s="2" t="str" cm="1">
        <f t="array" ref="G344">_xlfn.XLOOKUP($A344&amp;G$5,'[1]NBA-Data-1980-2019'!$B$1:$B$16305&amp;'[1]NBA-Data-1980-2019'!$A$1:$A$16305,'[1]NBA-Data-1980-2019'!$D$1:$D$16305,"",0)</f>
        <v>HOU</v>
      </c>
      <c r="H344" s="2" t="str" cm="1">
        <f t="array" ref="H344">_xlfn.XLOOKUP($A344&amp;H$5,'[1]NBA-Data-1980-2019'!$B$1:$B$16305&amp;'[1]NBA-Data-1980-2019'!$A$1:$A$16305,'[1]NBA-Data-1980-2019'!$D$1:$D$16305,"",0)</f>
        <v/>
      </c>
      <c r="I344" s="2" t="str" cm="1">
        <f t="array" ref="I344">_xlfn.XLOOKUP($A344&amp;I$5,'[1]NBA-Data-1980-2019'!$B$1:$B$16305&amp;'[1]NBA-Data-1980-2019'!$A$1:$A$16305,'[1]NBA-Data-1980-2019'!$D$1:$D$16305,"",0)</f>
        <v>MIL</v>
      </c>
      <c r="J344" s="2" t="str" cm="1">
        <f t="array" ref="J344">_xlfn.XLOOKUP($A344&amp;J$5,'[1]NBA-Data-1980-2019'!$B$1:$B$16305&amp;'[1]NBA-Data-1980-2019'!$A$1:$A$16305,'[1]NBA-Data-1980-2019'!$D$1:$D$16305,"",0)</f>
        <v/>
      </c>
      <c r="K344" s="2" t="str" cm="1">
        <f t="array" ref="K344">_xlfn.XLOOKUP($A344&amp;K$5,'[1]NBA-Data-1980-2019'!$B$1:$B$16305&amp;'[1]NBA-Data-1980-2019'!$A$1:$A$16305,'[1]NBA-Data-1980-2019'!$D$1:$D$16305,"",0)</f>
        <v/>
      </c>
      <c r="L344" s="2" t="str" cm="1">
        <f t="array" ref="L344">_xlfn.XLOOKUP($A344&amp;L$5,'[1]NBA-Data-1980-2019'!$B$1:$B$16305&amp;'[1]NBA-Data-1980-2019'!$A$1:$A$16305,'[1]NBA-Data-1980-2019'!$D$1:$D$16305,"",0)</f>
        <v/>
      </c>
      <c r="M344" s="2" t="str" cm="1">
        <f t="array" ref="M344">_xlfn.XLOOKUP($A344&amp;M$5,'[1]NBA-Data-1980-2019'!$B$1:$B$16305&amp;'[1]NBA-Data-1980-2019'!$A$1:$A$16305,'[1]NBA-Data-1980-2019'!$D$1:$D$16305,"",0)</f>
        <v/>
      </c>
      <c r="N344" s="2" t="str" cm="1">
        <f t="array" ref="N344">_xlfn.XLOOKUP($A344&amp;N$5,'[1]NBA-Data-1980-2019'!$B$1:$B$16305&amp;'[1]NBA-Data-1980-2019'!$A$1:$A$16305,'[1]NBA-Data-1980-2019'!$D$1:$D$16305,"",0)</f>
        <v/>
      </c>
      <c r="O344" s="2" t="str" cm="1">
        <f t="array" ref="O344">_xlfn.XLOOKUP($A344&amp;O$5,'[1]NBA-Data-1980-2019'!$B$1:$B$16305&amp;'[1]NBA-Data-1980-2019'!$A$1:$A$16305,'[1]NBA-Data-1980-2019'!$D$1:$D$16305,"",0)</f>
        <v/>
      </c>
      <c r="P344" s="2" t="str" cm="1">
        <f t="array" ref="P344">_xlfn.XLOOKUP($A344&amp;P$5,'[1]NBA-Data-1980-2019'!$B$1:$B$16305&amp;'[1]NBA-Data-1980-2019'!$A$1:$A$16305,'[1]NBA-Data-1980-2019'!$D$1:$D$16305,"",0)</f>
        <v/>
      </c>
      <c r="Q344" s="2" t="str" cm="1">
        <f t="array" ref="Q344">_xlfn.XLOOKUP($A344&amp;Q$5,'[1]NBA-Data-1980-2019'!$B$1:$B$16305&amp;'[1]NBA-Data-1980-2019'!$A$1:$A$16305,'[1]NBA-Data-1980-2019'!$D$1:$D$16305,"",0)</f>
        <v/>
      </c>
      <c r="R344" s="2" t="str" cm="1">
        <f t="array" ref="R344">_xlfn.XLOOKUP($A344&amp;R$5,'[1]NBA-Data-1980-2019'!$B$1:$B$16305&amp;'[1]NBA-Data-1980-2019'!$A$1:$A$16305,'[1]NBA-Data-1980-2019'!$D$1:$D$16305,"",0)</f>
        <v/>
      </c>
      <c r="S344" s="2" t="str" cm="1">
        <f t="array" ref="S344">_xlfn.XLOOKUP($A344&amp;S$5,'[1]NBA-Data-1980-2019'!$B$1:$B$16305&amp;'[1]NBA-Data-1980-2019'!$A$1:$A$16305,'[1]NBA-Data-1980-2019'!$D$1:$D$16305,"",0)</f>
        <v/>
      </c>
      <c r="T344" s="2" t="str" cm="1">
        <f t="array" ref="T344">_xlfn.XLOOKUP($A344&amp;T$5,'[1]NBA-Data-1980-2019'!$B$1:$B$16305&amp;'[1]NBA-Data-1980-2019'!$A$1:$A$16305,'[1]NBA-Data-1980-2019'!$D$1:$D$16305,"",0)</f>
        <v/>
      </c>
      <c r="U344" s="2" t="str" cm="1">
        <f t="array" ref="U344">_xlfn.XLOOKUP($A344&amp;U$5,'[1]NBA-Data-1980-2019'!$B$1:$B$16305&amp;'[1]NBA-Data-1980-2019'!$A$1:$A$16305,'[1]NBA-Data-1980-2019'!$D$1:$D$16305,"",0)</f>
        <v/>
      </c>
      <c r="V344" s="2" t="str" cm="1">
        <f t="array" ref="V344">_xlfn.XLOOKUP($A344&amp;V$5,'[1]NBA-Data-1980-2019'!$B$1:$B$16305&amp;'[1]NBA-Data-1980-2019'!$A$1:$A$16305,'[1]NBA-Data-1980-2019'!$D$1:$D$16305,"",0)</f>
        <v/>
      </c>
      <c r="W344" s="2" t="str" cm="1">
        <f t="array" ref="W344">_xlfn.XLOOKUP($A344&amp;W$5,'[1]NBA-Data-1980-2019'!$B$1:$B$16305&amp;'[1]NBA-Data-1980-2019'!$A$1:$A$16305,'[1]NBA-Data-1980-2019'!$D$1:$D$16305,"",0)</f>
        <v/>
      </c>
      <c r="X344" s="2" t="str" cm="1">
        <f t="array" ref="X344">_xlfn.XLOOKUP($A344&amp;X$5,'[1]NBA-Data-1980-2019'!$B$1:$B$16305&amp;'[1]NBA-Data-1980-2019'!$A$1:$A$16305,'[1]NBA-Data-1980-2019'!$D$1:$D$16305,"",0)</f>
        <v/>
      </c>
      <c r="Y344" s="2" t="str" cm="1">
        <f t="array" ref="Y344">_xlfn.XLOOKUP($A344&amp;Y$5,'[1]NBA-Data-1980-2019'!$B$1:$B$16305&amp;'[1]NBA-Data-1980-2019'!$A$1:$A$16305,'[1]NBA-Data-1980-2019'!$D$1:$D$16305,"",0)</f>
        <v/>
      </c>
      <c r="Z344" s="2" t="str" cm="1">
        <f t="array" ref="Z344">_xlfn.XLOOKUP($A344&amp;Z$5,'[1]NBA-Data-1980-2019'!$B$1:$B$16305&amp;'[1]NBA-Data-1980-2019'!$A$1:$A$16305,'[1]NBA-Data-1980-2019'!$D$1:$D$16305,"",0)</f>
        <v/>
      </c>
      <c r="AA344" s="2" t="str" cm="1">
        <f t="array" ref="AA344">_xlfn.XLOOKUP($A344&amp;AA$5,'[1]NBA-Data-1980-2019'!$B$1:$B$16305&amp;'[1]NBA-Data-1980-2019'!$A$1:$A$16305,'[1]NBA-Data-1980-2019'!$D$1:$D$16305,"",0)</f>
        <v/>
      </c>
      <c r="AB344" s="2" t="str" cm="1">
        <f t="array" ref="AB344">_xlfn.XLOOKUP($A344&amp;AB$5,'[1]NBA-Data-1980-2019'!$B$1:$B$16305&amp;'[1]NBA-Data-1980-2019'!$A$1:$A$16305,'[1]NBA-Data-1980-2019'!$D$1:$D$16305,"",0)</f>
        <v/>
      </c>
      <c r="AC344" s="2" t="str" cm="1">
        <f t="array" ref="AC344">_xlfn.XLOOKUP($A344&amp;AC$5,'[1]NBA-Data-1980-2019'!$B$1:$B$16305&amp;'[1]NBA-Data-1980-2019'!$A$1:$A$16305,'[1]NBA-Data-1980-2019'!$D$1:$D$16305,"",0)</f>
        <v/>
      </c>
      <c r="AD344" s="2" t="str" cm="1">
        <f t="array" ref="AD344">_xlfn.XLOOKUP($A344&amp;AD$5,'[1]NBA-Data-1980-2019'!$B$1:$B$16305&amp;'[1]NBA-Data-1980-2019'!$A$1:$A$16305,'[1]NBA-Data-1980-2019'!$D$1:$D$16305,"",0)</f>
        <v/>
      </c>
      <c r="AE344" s="2" t="str" cm="1">
        <f t="array" ref="AE344">_xlfn.XLOOKUP($A344&amp;AE$5,'[1]NBA-Data-1980-2019'!$B$1:$B$16305&amp;'[1]NBA-Data-1980-2019'!$A$1:$A$16305,'[1]NBA-Data-1980-2019'!$D$1:$D$16305,"",0)</f>
        <v/>
      </c>
      <c r="AF344" s="2" t="str" cm="1">
        <f t="array" ref="AF344">_xlfn.XLOOKUP($A344&amp;AF$5,'[1]NBA-Data-1980-2019'!$B$1:$B$16305&amp;'[1]NBA-Data-1980-2019'!$A$1:$A$16305,'[1]NBA-Data-1980-2019'!$D$1:$D$16305,"",0)</f>
        <v/>
      </c>
      <c r="AG344" s="2" t="str" cm="1">
        <f t="array" ref="AG344">_xlfn.XLOOKUP($A344&amp;AG$5,'[1]NBA-Data-1980-2019'!$B$1:$B$16305&amp;'[1]NBA-Data-1980-2019'!$A$1:$A$16305,'[1]NBA-Data-1980-2019'!$D$1:$D$16305,"",0)</f>
        <v/>
      </c>
      <c r="AH344" s="2" t="str" cm="1">
        <f t="array" ref="AH344">_xlfn.XLOOKUP($A344&amp;AH$5,'[1]NBA-Data-1980-2019'!$B$1:$B$16305&amp;'[1]NBA-Data-1980-2019'!$A$1:$A$16305,'[1]NBA-Data-1980-2019'!$H$1:$H$16305,"",0)</f>
        <v/>
      </c>
      <c r="AI344" s="2" t="str" cm="1">
        <f t="array" ref="AI344">_xlfn.XLOOKUP($A344&amp;AI$5,'[1]NBA-Data-1980-2019'!$B$1:$B$16305&amp;'[1]NBA-Data-1980-2019'!$A$1:$A$16305,'[1]NBA-Data-1980-2019'!$H$1:$H$16305,"",0)</f>
        <v/>
      </c>
      <c r="AJ344" s="2" t="str" cm="1">
        <f t="array" ref="AJ344">_xlfn.XLOOKUP($A344&amp;AJ$5,'[1]NBA-Data-1980-2019'!$B$1:$B$16305&amp;'[1]NBA-Data-1980-2019'!$A$1:$A$16305,'[1]NBA-Data-1980-2019'!$H$1:$H$16305,"",0)</f>
        <v/>
      </c>
      <c r="AK344" s="2" t="str" cm="1">
        <f t="array" ref="AK344">_xlfn.XLOOKUP($A344&amp;AK$5,'[1]NBA-Data-1980-2019'!$B$1:$B$16305&amp;'[1]NBA-Data-1980-2019'!$A$1:$A$16305,'[1]NBA-Data-1980-2019'!$H$1:$H$16305,"",0)</f>
        <v/>
      </c>
      <c r="AL344" s="2" cm="1">
        <f t="array" ref="AL344">_xlfn.XLOOKUP($A344&amp;AL$5,'[1]NBA-Data-1980-2019'!$B$1:$B$16305&amp;'[1]NBA-Data-1980-2019'!$A$1:$A$16305,'[1]NBA-Data-1980-2019'!$H$1:$H$16305,"",0)</f>
        <v>340.2</v>
      </c>
      <c r="AM344" s="2" cm="1">
        <f t="array" ref="AM344">_xlfn.XLOOKUP($A344&amp;AM$5,'[1]NBA-Data-1980-2019'!$B$1:$B$16305&amp;'[1]NBA-Data-1980-2019'!$A$1:$A$16305,'[1]NBA-Data-1980-2019'!$H$1:$H$16305,"",0)</f>
        <v>572.4</v>
      </c>
      <c r="AN344" s="2" t="str" cm="1">
        <f t="array" ref="AN344">_xlfn.XLOOKUP($A344&amp;AN$5,'[1]NBA-Data-1980-2019'!$B$1:$B$16305&amp;'[1]NBA-Data-1980-2019'!$A$1:$A$16305,'[1]NBA-Data-1980-2019'!$H$1:$H$16305,"",0)</f>
        <v/>
      </c>
      <c r="AO344" s="2" cm="1">
        <f t="array" ref="AO344">_xlfn.XLOOKUP($A344&amp;AO$5,'[1]NBA-Data-1980-2019'!$B$1:$B$16305&amp;'[1]NBA-Data-1980-2019'!$A$1:$A$16305,'[1]NBA-Data-1980-2019'!$H$1:$H$16305,"",0)</f>
        <v>30</v>
      </c>
      <c r="AP344" s="2" t="str" cm="1">
        <f t="array" ref="AP344">_xlfn.XLOOKUP($A344&amp;AP$5,'[1]NBA-Data-1980-2019'!$B$1:$B$16305&amp;'[1]NBA-Data-1980-2019'!$A$1:$A$16305,'[1]NBA-Data-1980-2019'!$H$1:$H$16305,"",0)</f>
        <v/>
      </c>
      <c r="AQ344" s="2" t="str" cm="1">
        <f t="array" ref="AQ344">_xlfn.XLOOKUP($A344&amp;AQ$5,'[1]NBA-Data-1980-2019'!$B$1:$B$16305&amp;'[1]NBA-Data-1980-2019'!$A$1:$A$16305,'[1]NBA-Data-1980-2019'!$H$1:$H$16305,"",0)</f>
        <v/>
      </c>
      <c r="AR344" s="2" t="str" cm="1">
        <f t="array" ref="AR344">_xlfn.XLOOKUP($A344&amp;AR$5,'[1]NBA-Data-1980-2019'!$B$1:$B$16305&amp;'[1]NBA-Data-1980-2019'!$A$1:$A$16305,'[1]NBA-Data-1980-2019'!$H$1:$H$16305,"",0)</f>
        <v/>
      </c>
      <c r="AS344" s="2" t="str" cm="1">
        <f t="array" ref="AS344">_xlfn.XLOOKUP($A344&amp;AS$5,'[1]NBA-Data-1980-2019'!$B$1:$B$16305&amp;'[1]NBA-Data-1980-2019'!$A$1:$A$16305,'[1]NBA-Data-1980-2019'!$H$1:$H$16305,"",0)</f>
        <v/>
      </c>
      <c r="AT344" s="2" t="str" cm="1">
        <f t="array" ref="AT344">_xlfn.XLOOKUP($A344&amp;AT$5,'[1]NBA-Data-1980-2019'!$B$1:$B$16305&amp;'[1]NBA-Data-1980-2019'!$A$1:$A$16305,'[1]NBA-Data-1980-2019'!$H$1:$H$16305,"",0)</f>
        <v/>
      </c>
      <c r="AU344" s="2" t="str" cm="1">
        <f t="array" ref="AU344">_xlfn.XLOOKUP($A344&amp;AU$5,'[1]NBA-Data-1980-2019'!$B$1:$B$16305&amp;'[1]NBA-Data-1980-2019'!$A$1:$A$16305,'[1]NBA-Data-1980-2019'!$H$1:$H$16305,"",0)</f>
        <v/>
      </c>
      <c r="AV344" s="2" t="str" cm="1">
        <f t="array" ref="AV344">_xlfn.XLOOKUP($A344&amp;AV$5,'[1]NBA-Data-1980-2019'!$B$1:$B$16305&amp;'[1]NBA-Data-1980-2019'!$A$1:$A$16305,'[1]NBA-Data-1980-2019'!$H$1:$H$16305,"",0)</f>
        <v/>
      </c>
      <c r="AW344" s="2" t="str" cm="1">
        <f t="array" ref="AW344">_xlfn.XLOOKUP($A344&amp;AW$5,'[1]NBA-Data-1980-2019'!$B$1:$B$16305&amp;'[1]NBA-Data-1980-2019'!$A$1:$A$16305,'[1]NBA-Data-1980-2019'!$H$1:$H$16305,"",0)</f>
        <v/>
      </c>
      <c r="AX344" s="2" t="str" cm="1">
        <f t="array" ref="AX344">_xlfn.XLOOKUP($A344&amp;AX$5,'[1]NBA-Data-1980-2019'!$B$1:$B$16305&amp;'[1]NBA-Data-1980-2019'!$A$1:$A$16305,'[1]NBA-Data-1980-2019'!$H$1:$H$16305,"",0)</f>
        <v/>
      </c>
      <c r="AY344" s="2" t="str" cm="1">
        <f t="array" ref="AY344">_xlfn.XLOOKUP($A344&amp;AY$5,'[1]NBA-Data-1980-2019'!$B$1:$B$16305&amp;'[1]NBA-Data-1980-2019'!$A$1:$A$16305,'[1]NBA-Data-1980-2019'!$H$1:$H$16305,"",0)</f>
        <v/>
      </c>
      <c r="AZ344" s="2" t="str" cm="1">
        <f t="array" ref="AZ344">_xlfn.XLOOKUP($A344&amp;AZ$5,'[1]NBA-Data-1980-2019'!$B$1:$B$16305&amp;'[1]NBA-Data-1980-2019'!$A$1:$A$16305,'[1]NBA-Data-1980-2019'!$H$1:$H$16305,"",0)</f>
        <v/>
      </c>
      <c r="BA344" s="2" t="str" cm="1">
        <f t="array" ref="BA344">_xlfn.XLOOKUP($A344&amp;BA$5,'[1]NBA-Data-1980-2019'!$B$1:$B$16305&amp;'[1]NBA-Data-1980-2019'!$A$1:$A$16305,'[1]NBA-Data-1980-2019'!$H$1:$H$16305,"",0)</f>
        <v/>
      </c>
      <c r="BB344" s="2" t="str" cm="1">
        <f t="array" ref="BB344">_xlfn.XLOOKUP($A344&amp;BB$5,'[1]NBA-Data-1980-2019'!$B$1:$B$16305&amp;'[1]NBA-Data-1980-2019'!$A$1:$A$16305,'[1]NBA-Data-1980-2019'!$H$1:$H$16305,"",0)</f>
        <v/>
      </c>
      <c r="BC344" s="2" t="str" cm="1">
        <f t="array" ref="BC344">_xlfn.XLOOKUP($A344&amp;BC$5,'[1]NBA-Data-1980-2019'!$B$1:$B$16305&amp;'[1]NBA-Data-1980-2019'!$A$1:$A$16305,'[1]NBA-Data-1980-2019'!$H$1:$H$16305,"",0)</f>
        <v/>
      </c>
      <c r="BD344" s="2" t="str" cm="1">
        <f t="array" ref="BD344">_xlfn.XLOOKUP($A344&amp;BD$5,'[1]NBA-Data-1980-2019'!$B$1:$B$16305&amp;'[1]NBA-Data-1980-2019'!$A$1:$A$16305,'[1]NBA-Data-1980-2019'!$H$1:$H$16305,"",0)</f>
        <v/>
      </c>
      <c r="BE344" s="2" t="str" cm="1">
        <f t="array" ref="BE344">_xlfn.XLOOKUP($A344&amp;BE$5,'[1]NBA-Data-1980-2019'!$B$1:$B$16305&amp;'[1]NBA-Data-1980-2019'!$A$1:$A$16305,'[1]NBA-Data-1980-2019'!$H$1:$H$16305,"",0)</f>
        <v/>
      </c>
      <c r="BF344" s="2" t="str" cm="1">
        <f t="array" ref="BF344">_xlfn.XLOOKUP($A344&amp;BF$5,'[1]NBA-Data-1980-2019'!$B$1:$B$16305&amp;'[1]NBA-Data-1980-2019'!$A$1:$A$16305,'[1]NBA-Data-1980-2019'!$H$1:$H$16305,"",0)</f>
        <v/>
      </c>
      <c r="BG344" s="2" t="str" cm="1">
        <f t="array" ref="BG344">_xlfn.XLOOKUP($A344&amp;BG$5,'[1]NBA-Data-1980-2019'!$B$1:$B$16305&amp;'[1]NBA-Data-1980-2019'!$A$1:$A$16305,'[1]NBA-Data-1980-2019'!$H$1:$H$16305,"",0)</f>
        <v/>
      </c>
      <c r="BH344" s="2" t="str" cm="1">
        <f t="array" ref="BH344">_xlfn.XLOOKUP($A344&amp;BH$5,'[1]NBA-Data-1980-2019'!$B$1:$B$16305&amp;'[1]NBA-Data-1980-2019'!$A$1:$A$16305,'[1]NBA-Data-1980-2019'!$H$1:$H$16305,"",0)</f>
        <v/>
      </c>
      <c r="BI344" s="2" t="str" cm="1">
        <f t="array" ref="BI344">_xlfn.XLOOKUP($A344&amp;BI$5,'[1]NBA-Data-1980-2019'!$B$1:$B$16305&amp;'[1]NBA-Data-1980-2019'!$A$1:$A$16305,'[1]NBA-Data-1980-2019'!$H$1:$H$16305,"",0)</f>
        <v/>
      </c>
      <c r="BJ344" s="2" t="str" cm="1">
        <f t="array" ref="BJ344">_xlfn.XLOOKUP($A344&amp;BJ$5,'[1]NBA-Data-1980-2019'!$B$1:$B$16305&amp;'[1]NBA-Data-1980-2019'!$A$1:$A$16305,'[1]NBA-Data-1980-2019'!$H$1:$H$16305,"",0)</f>
        <v/>
      </c>
      <c r="BK344" s="2" t="str" cm="1">
        <f t="array" ref="BK344">_xlfn.XLOOKUP($A344&amp;BK$5,'[1]NBA-Data-1980-2019'!$B$1:$B$16305&amp;'[1]NBA-Data-1980-2019'!$A$1:$A$16305,'[1]NBA-Data-1980-2019'!$H$1:$H$16305,"",0)</f>
        <v/>
      </c>
      <c r="BL344" s="2" t="str" cm="1">
        <f t="array" ref="BL344">_xlfn.XLOOKUP($A344&amp;BL$5,'[1]NBA-Data-1980-2019'!$B$1:$B$16305&amp;'[1]NBA-Data-1980-2019'!$A$1:$A$16305,'[1]NBA-Data-1980-2019'!$H$1:$H$16305,"",0)</f>
        <v/>
      </c>
      <c r="BM344" s="2" t="str" cm="1">
        <f t="array" ref="BM344">_xlfn.XLOOKUP($A344&amp;BM$5,'[1]NBA-Data-1980-2019'!$B$1:$B$16305&amp;'[1]NBA-Data-1980-2019'!$A$1:$A$16305,'[1]NBA-Data-1980-2019'!$H$1:$H$16305,"",0)</f>
        <v/>
      </c>
      <c r="BN344" s="2" t="str" cm="1">
        <f t="array" ref="BN344">_xlfn.XLOOKUP($A344&amp;BN$5,'[1]NBA-Data-1980-2019'!$B$1:$B$16305&amp;'[1]NBA-Data-1980-2019'!$A$1:$A$16305,'[1]NBA-Data-1980-2019'!$F$1:$F$16305,"",0)</f>
        <v/>
      </c>
      <c r="BO344" s="2" t="str" cm="1">
        <f t="array" ref="BO344">_xlfn.XLOOKUP($A344&amp;BO$5,'[1]NBA-Data-1980-2019'!$B$1:$B$16305&amp;'[1]NBA-Data-1980-2019'!$A$1:$A$16305,'[1]NBA-Data-1980-2019'!$F$1:$F$16305,"",0)</f>
        <v/>
      </c>
      <c r="BP344" s="2" t="str" cm="1">
        <f t="array" ref="BP344">_xlfn.XLOOKUP($A344&amp;BP$5,'[1]NBA-Data-1980-2019'!$B$1:$B$16305&amp;'[1]NBA-Data-1980-2019'!$A$1:$A$16305,'[1]NBA-Data-1980-2019'!$F$1:$F$16305,"",0)</f>
        <v/>
      </c>
      <c r="BQ344" s="2" t="str" cm="1">
        <f t="array" ref="BQ344">_xlfn.XLOOKUP($A344&amp;BQ$5,'[1]NBA-Data-1980-2019'!$B$1:$B$16305&amp;'[1]NBA-Data-1980-2019'!$A$1:$A$16305,'[1]NBA-Data-1980-2019'!$F$1:$F$16305,"",0)</f>
        <v/>
      </c>
      <c r="BR344" s="2" cm="1">
        <f t="array" ref="BR344">_xlfn.XLOOKUP($A344&amp;BR$5,'[1]NBA-Data-1980-2019'!$B$1:$B$16305&amp;'[1]NBA-Data-1980-2019'!$A$1:$A$16305,'[1]NBA-Data-1980-2019'!$F$1:$F$16305,"",0)</f>
        <v>8.9</v>
      </c>
      <c r="BS344" s="2" cm="1">
        <f t="array" ref="BS344">_xlfn.XLOOKUP($A344&amp;BS$5,'[1]NBA-Data-1980-2019'!$B$1:$B$16305&amp;'[1]NBA-Data-1980-2019'!$A$1:$A$16305,'[1]NBA-Data-1980-2019'!$F$1:$F$16305,"",0)</f>
        <v>6.2</v>
      </c>
      <c r="BT344" s="2" t="str" cm="1">
        <f t="array" ref="BT344">_xlfn.XLOOKUP($A344&amp;BT$5,'[1]NBA-Data-1980-2019'!$B$1:$B$16305&amp;'[1]NBA-Data-1980-2019'!$A$1:$A$16305,'[1]NBA-Data-1980-2019'!$F$1:$F$16305,"",0)</f>
        <v/>
      </c>
      <c r="BU344" s="2" cm="1">
        <f t="array" ref="BU344">_xlfn.XLOOKUP($A344&amp;BU$5,'[1]NBA-Data-1980-2019'!$B$1:$B$16305&amp;'[1]NBA-Data-1980-2019'!$A$1:$A$16305,'[1]NBA-Data-1980-2019'!$F$1:$F$16305,"",0)</f>
        <v>11.6</v>
      </c>
      <c r="BV344" s="2" t="str" cm="1">
        <f t="array" ref="BV344">_xlfn.XLOOKUP($A344&amp;BV$5,'[1]NBA-Data-1980-2019'!$B$1:$B$16305&amp;'[1]NBA-Data-1980-2019'!$A$1:$A$16305,'[1]NBA-Data-1980-2019'!$F$1:$F$16305,"",0)</f>
        <v/>
      </c>
      <c r="BW344" s="2" t="str" cm="1">
        <f t="array" ref="BW344">_xlfn.XLOOKUP($A344&amp;BW$5,'[1]NBA-Data-1980-2019'!$B$1:$B$16305&amp;'[1]NBA-Data-1980-2019'!$A$1:$A$16305,'[1]NBA-Data-1980-2019'!$F$1:$F$16305,"",0)</f>
        <v/>
      </c>
      <c r="BX344" s="2" t="str" cm="1">
        <f t="array" ref="BX344">_xlfn.XLOOKUP($A344&amp;BX$5,'[1]NBA-Data-1980-2019'!$B$1:$B$16305&amp;'[1]NBA-Data-1980-2019'!$A$1:$A$16305,'[1]NBA-Data-1980-2019'!$F$1:$F$16305,"",0)</f>
        <v/>
      </c>
      <c r="BY344" s="2" t="str" cm="1">
        <f t="array" ref="BY344">_xlfn.XLOOKUP($A344&amp;BY$5,'[1]NBA-Data-1980-2019'!$B$1:$B$16305&amp;'[1]NBA-Data-1980-2019'!$A$1:$A$16305,'[1]NBA-Data-1980-2019'!$F$1:$F$16305,"",0)</f>
        <v/>
      </c>
      <c r="BZ344" s="2" t="str" cm="1">
        <f t="array" ref="BZ344">_xlfn.XLOOKUP($A344&amp;BZ$5,'[1]NBA-Data-1980-2019'!$B$1:$B$16305&amp;'[1]NBA-Data-1980-2019'!$A$1:$A$16305,'[1]NBA-Data-1980-2019'!$F$1:$F$16305,"",0)</f>
        <v/>
      </c>
      <c r="CA344" s="2" t="str" cm="1">
        <f t="array" ref="CA344">_xlfn.XLOOKUP($A344&amp;CA$5,'[1]NBA-Data-1980-2019'!$B$1:$B$16305&amp;'[1]NBA-Data-1980-2019'!$A$1:$A$16305,'[1]NBA-Data-1980-2019'!$F$1:$F$16305,"",0)</f>
        <v/>
      </c>
      <c r="CB344" s="2" t="str" cm="1">
        <f t="array" ref="CB344">_xlfn.XLOOKUP($A344&amp;CB$5,'[1]NBA-Data-1980-2019'!$B$1:$B$16305&amp;'[1]NBA-Data-1980-2019'!$A$1:$A$16305,'[1]NBA-Data-1980-2019'!$F$1:$F$16305,"",0)</f>
        <v/>
      </c>
      <c r="CC344" s="2" t="str" cm="1">
        <f t="array" ref="CC344">_xlfn.XLOOKUP($A344&amp;CC$5,'[1]NBA-Data-1980-2019'!$B$1:$B$16305&amp;'[1]NBA-Data-1980-2019'!$A$1:$A$16305,'[1]NBA-Data-1980-2019'!$F$1:$F$16305,"",0)</f>
        <v/>
      </c>
      <c r="CD344" s="2" t="str" cm="1">
        <f t="array" ref="CD344">_xlfn.XLOOKUP($A344&amp;CD$5,'[1]NBA-Data-1980-2019'!$B$1:$B$16305&amp;'[1]NBA-Data-1980-2019'!$A$1:$A$16305,'[1]NBA-Data-1980-2019'!$F$1:$F$16305,"",0)</f>
        <v/>
      </c>
      <c r="CE344" s="2" t="str" cm="1">
        <f t="array" ref="CE344">_xlfn.XLOOKUP($A344&amp;CE$5,'[1]NBA-Data-1980-2019'!$B$1:$B$16305&amp;'[1]NBA-Data-1980-2019'!$A$1:$A$16305,'[1]NBA-Data-1980-2019'!$F$1:$F$16305,"",0)</f>
        <v/>
      </c>
      <c r="CF344" s="2" t="str" cm="1">
        <f t="array" ref="CF344">_xlfn.XLOOKUP($A344&amp;CF$5,'[1]NBA-Data-1980-2019'!$B$1:$B$16305&amp;'[1]NBA-Data-1980-2019'!$A$1:$A$16305,'[1]NBA-Data-1980-2019'!$F$1:$F$16305,"",0)</f>
        <v/>
      </c>
      <c r="CG344" s="2" t="str" cm="1">
        <f t="array" ref="CG344">_xlfn.XLOOKUP($A344&amp;CG$5,'[1]NBA-Data-1980-2019'!$B$1:$B$16305&amp;'[1]NBA-Data-1980-2019'!$A$1:$A$16305,'[1]NBA-Data-1980-2019'!$F$1:$F$16305,"",0)</f>
        <v/>
      </c>
      <c r="CH344" s="2" t="str" cm="1">
        <f t="array" ref="CH344">_xlfn.XLOOKUP($A344&amp;CH$5,'[1]NBA-Data-1980-2019'!$B$1:$B$16305&amp;'[1]NBA-Data-1980-2019'!$A$1:$A$16305,'[1]NBA-Data-1980-2019'!$F$1:$F$16305,"",0)</f>
        <v/>
      </c>
      <c r="CI344" s="2" t="str" cm="1">
        <f t="array" ref="CI344">_xlfn.XLOOKUP($A344&amp;CI$5,'[1]NBA-Data-1980-2019'!$B$1:$B$16305&amp;'[1]NBA-Data-1980-2019'!$A$1:$A$16305,'[1]NBA-Data-1980-2019'!$F$1:$F$16305,"",0)</f>
        <v/>
      </c>
      <c r="CJ344" s="2" t="str" cm="1">
        <f t="array" ref="CJ344">_xlfn.XLOOKUP($A344&amp;CJ$5,'[1]NBA-Data-1980-2019'!$B$1:$B$16305&amp;'[1]NBA-Data-1980-2019'!$A$1:$A$16305,'[1]NBA-Data-1980-2019'!$F$1:$F$16305,"",0)</f>
        <v/>
      </c>
      <c r="CK344" s="2" t="str" cm="1">
        <f t="array" ref="CK344">_xlfn.XLOOKUP($A344&amp;CK$5,'[1]NBA-Data-1980-2019'!$B$1:$B$16305&amp;'[1]NBA-Data-1980-2019'!$A$1:$A$16305,'[1]NBA-Data-1980-2019'!$F$1:$F$16305,"",0)</f>
        <v/>
      </c>
      <c r="CL344" s="2" t="str" cm="1">
        <f t="array" ref="CL344">_xlfn.XLOOKUP($A344&amp;CL$5,'[1]NBA-Data-1980-2019'!$B$1:$B$16305&amp;'[1]NBA-Data-1980-2019'!$A$1:$A$16305,'[1]NBA-Data-1980-2019'!$F$1:$F$16305,"",0)</f>
        <v/>
      </c>
      <c r="CM344" s="2" t="str" cm="1">
        <f t="array" ref="CM344">_xlfn.XLOOKUP($A344&amp;CM$5,'[1]NBA-Data-1980-2019'!$B$1:$B$16305&amp;'[1]NBA-Data-1980-2019'!$A$1:$A$16305,'[1]NBA-Data-1980-2019'!$F$1:$F$16305,"",0)</f>
        <v/>
      </c>
      <c r="CN344" s="2" t="str" cm="1">
        <f t="array" ref="CN344">_xlfn.XLOOKUP($A344&amp;CN$5,'[1]NBA-Data-1980-2019'!$B$1:$B$16305&amp;'[1]NBA-Data-1980-2019'!$A$1:$A$16305,'[1]NBA-Data-1980-2019'!$F$1:$F$16305,"",0)</f>
        <v/>
      </c>
      <c r="CO344" s="2" t="str" cm="1">
        <f t="array" ref="CO344">_xlfn.XLOOKUP($A344&amp;CO$5,'[1]NBA-Data-1980-2019'!$B$1:$B$16305&amp;'[1]NBA-Data-1980-2019'!$A$1:$A$16305,'[1]NBA-Data-1980-2019'!$F$1:$F$16305,"",0)</f>
        <v/>
      </c>
      <c r="CP344" s="2" t="str" cm="1">
        <f t="array" ref="CP344">_xlfn.XLOOKUP($A344&amp;CP$5,'[1]NBA-Data-1980-2019'!$B$1:$B$16305&amp;'[1]NBA-Data-1980-2019'!$A$1:$A$16305,'[1]NBA-Data-1980-2019'!$F$1:$F$16305,"",0)</f>
        <v/>
      </c>
      <c r="CQ344" s="2" t="str" cm="1">
        <f t="array" ref="CQ344">_xlfn.XLOOKUP($A344&amp;CQ$5,'[1]NBA-Data-1980-2019'!$B$1:$B$16305&amp;'[1]NBA-Data-1980-2019'!$A$1:$A$16305,'[1]NBA-Data-1980-2019'!$F$1:$F$16305,"",0)</f>
        <v/>
      </c>
      <c r="CR344" s="2" t="str" cm="1">
        <f t="array" ref="CR344">_xlfn.XLOOKUP($A344&amp;CR$5,'[1]NBA-Data-1980-2019'!$B$1:$B$16305&amp;'[1]NBA-Data-1980-2019'!$A$1:$A$16305,'[1]NBA-Data-1980-2019'!$F$1:$F$16305,"",0)</f>
        <v/>
      </c>
      <c r="CS344" s="2" t="str" cm="1">
        <f t="array" ref="CS344">_xlfn.XLOOKUP($A344&amp;CS$5,'[1]NBA-Data-1980-2019'!$B$1:$B$16305&amp;'[1]NBA-Data-1980-2019'!$A$1:$A$16305,'[1]NBA-Data-1980-2019'!$F$1:$F$16305,"",0)</f>
        <v/>
      </c>
      <c r="CU344" s="2" t="str">
        <f>_xlfn.XLOOKUP($A344,TEAMS!$G$1:$G$839,TEAMS!$H$1:$H$839,"",0)</f>
        <v>SF</v>
      </c>
      <c r="CV344" s="2" t="str">
        <f>_xlfn.XLOOKUP($CU344,DASHBOARD!$B$22:$B$27,DASHBOARD!$C$22:$C$27,"",0)</f>
        <v>FORWARD</v>
      </c>
      <c r="CY344" s="63">
        <f>SUMIFS('[1]NBA-Data-1980-2019'!$G$1:$G$16305,'[1]NBA-Data-1980-2019'!$B$1:$B$16305,$A344,'[1]NBA-Data-1980-2019'!$A$1:$A$16305,CY$9)</f>
        <v>0</v>
      </c>
      <c r="CZ344" s="63">
        <f>SUMIFS('[1]NBA-Data-1980-2019'!$G$1:$G$16305,'[1]NBA-Data-1980-2019'!$B$1:$B$16305,$A344,'[1]NBA-Data-1980-2019'!$A$1:$A$16305,CZ$9)</f>
        <v>0</v>
      </c>
      <c r="DA344" s="63">
        <f>SUMIFS('[1]NBA-Data-1980-2019'!$G$1:$G$16305,'[1]NBA-Data-1980-2019'!$B$1:$B$16305,$A344,'[1]NBA-Data-1980-2019'!$A$1:$A$16305,DA$9)</f>
        <v>0</v>
      </c>
      <c r="DB344" s="63">
        <f>SUMIFS('[1]NBA-Data-1980-2019'!$G$1:$G$16305,'[1]NBA-Data-1980-2019'!$B$1:$B$16305,$A344,'[1]NBA-Data-1980-2019'!$A$1:$A$16305,DB$9)</f>
        <v>0</v>
      </c>
      <c r="DC344" s="63">
        <f>SUMIFS('[1]NBA-Data-1980-2019'!$G$1:$G$16305,'[1]NBA-Data-1980-2019'!$B$1:$B$16305,$A344,'[1]NBA-Data-1980-2019'!$A$1:$A$16305,DC$9)</f>
        <v>150000</v>
      </c>
      <c r="DD344" s="63">
        <f>SUMIFS('[1]NBA-Data-1980-2019'!$G$1:$G$16305,'[1]NBA-Data-1980-2019'!$B$1:$B$16305,$A344,'[1]NBA-Data-1980-2019'!$A$1:$A$16305,DD$9)</f>
        <v>225000</v>
      </c>
      <c r="DE344" s="63">
        <f>SUMIFS('[1]NBA-Data-1980-2019'!$G$1:$G$16305,'[1]NBA-Data-1980-2019'!$B$1:$B$16305,$A344,'[1]NBA-Data-1980-2019'!$A$1:$A$16305,DE$9)</f>
        <v>0</v>
      </c>
      <c r="DF344" s="63">
        <f>SUMIFS('[1]NBA-Data-1980-2019'!$G$1:$G$16305,'[1]NBA-Data-1980-2019'!$B$1:$B$16305,$A344,'[1]NBA-Data-1980-2019'!$A$1:$A$16305,DF$9)</f>
        <v>272250</v>
      </c>
      <c r="DG344" s="63">
        <f>SUMIFS('[1]NBA-Data-1980-2019'!$G$1:$G$16305,'[1]NBA-Data-1980-2019'!$B$1:$B$16305,$A344,'[1]NBA-Data-1980-2019'!$A$1:$A$16305,DG$9)</f>
        <v>0</v>
      </c>
      <c r="DH344" s="63">
        <f>SUMIFS('[1]NBA-Data-1980-2019'!$G$1:$G$16305,'[1]NBA-Data-1980-2019'!$B$1:$B$16305,$A344,'[1]NBA-Data-1980-2019'!$A$1:$A$16305,DH$9)</f>
        <v>0</v>
      </c>
      <c r="DI344" s="63">
        <f>SUMIFS('[1]NBA-Data-1980-2019'!$G$1:$G$16305,'[1]NBA-Data-1980-2019'!$B$1:$B$16305,$A344,'[1]NBA-Data-1980-2019'!$A$1:$A$16305,DI$9)</f>
        <v>0</v>
      </c>
      <c r="DJ344" s="63">
        <f>SUMIFS('[1]NBA-Data-1980-2019'!$G$1:$G$16305,'[1]NBA-Data-1980-2019'!$B$1:$B$16305,$A344,'[1]NBA-Data-1980-2019'!$A$1:$A$16305,DJ$9)</f>
        <v>0</v>
      </c>
      <c r="DK344" s="63">
        <f>SUMIFS('[1]NBA-Data-1980-2019'!$G$1:$G$16305,'[1]NBA-Data-1980-2019'!$B$1:$B$16305,$A344,'[1]NBA-Data-1980-2019'!$A$1:$A$16305,DK$9)</f>
        <v>0</v>
      </c>
      <c r="DL344" s="63">
        <f>SUMIFS('[1]NBA-Data-1980-2019'!$G$1:$G$16305,'[1]NBA-Data-1980-2019'!$B$1:$B$16305,$A344,'[1]NBA-Data-1980-2019'!$A$1:$A$16305,DL$9)</f>
        <v>0</v>
      </c>
      <c r="DM344" s="63">
        <f>SUMIFS('[1]NBA-Data-1980-2019'!$G$1:$G$16305,'[1]NBA-Data-1980-2019'!$B$1:$B$16305,$A344,'[1]NBA-Data-1980-2019'!$A$1:$A$16305,DM$9)</f>
        <v>0</v>
      </c>
      <c r="DN344" s="63">
        <f>SUMIFS('[1]NBA-Data-1980-2019'!$G$1:$G$16305,'[1]NBA-Data-1980-2019'!$B$1:$B$16305,$A344,'[1]NBA-Data-1980-2019'!$A$1:$A$16305,DN$9)</f>
        <v>0</v>
      </c>
      <c r="DO344" s="63">
        <f>SUMIFS('[1]NBA-Data-1980-2019'!$G$1:$G$16305,'[1]NBA-Data-1980-2019'!$B$1:$B$16305,$A344,'[1]NBA-Data-1980-2019'!$A$1:$A$16305,DO$9)</f>
        <v>0</v>
      </c>
      <c r="DP344" s="63">
        <f>SUMIFS('[1]NBA-Data-1980-2019'!$G$1:$G$16305,'[1]NBA-Data-1980-2019'!$B$1:$B$16305,$A344,'[1]NBA-Data-1980-2019'!$A$1:$A$16305,DP$9)</f>
        <v>0</v>
      </c>
      <c r="DQ344" s="63">
        <f>SUMIFS('[1]NBA-Data-1980-2019'!$G$1:$G$16305,'[1]NBA-Data-1980-2019'!$B$1:$B$16305,$A344,'[1]NBA-Data-1980-2019'!$A$1:$A$16305,DQ$9)</f>
        <v>0</v>
      </c>
      <c r="DR344" s="63">
        <f>SUMIFS('[1]NBA-Data-1980-2019'!$G$1:$G$16305,'[1]NBA-Data-1980-2019'!$B$1:$B$16305,$A344,'[1]NBA-Data-1980-2019'!$A$1:$A$16305,DR$9)</f>
        <v>0</v>
      </c>
      <c r="DS344" s="63">
        <f>SUMIFS('[1]NBA-Data-1980-2019'!$G$1:$G$16305,'[1]NBA-Data-1980-2019'!$B$1:$B$16305,$A344,'[1]NBA-Data-1980-2019'!$A$1:$A$16305,DS$9)</f>
        <v>0</v>
      </c>
      <c r="DT344" s="63">
        <f>SUMIFS('[1]NBA-Data-1980-2019'!$G$1:$G$16305,'[1]NBA-Data-1980-2019'!$B$1:$B$16305,$A344,'[1]NBA-Data-1980-2019'!$A$1:$A$16305,DT$9)</f>
        <v>0</v>
      </c>
      <c r="DU344" s="63">
        <f>SUMIFS('[1]NBA-Data-1980-2019'!$G$1:$G$16305,'[1]NBA-Data-1980-2019'!$B$1:$B$16305,$A344,'[1]NBA-Data-1980-2019'!$A$1:$A$16305,DU$9)</f>
        <v>0</v>
      </c>
      <c r="DV344" s="63">
        <f>SUMIFS('[1]NBA-Data-1980-2019'!$G$1:$G$16305,'[1]NBA-Data-1980-2019'!$B$1:$B$16305,$A344,'[1]NBA-Data-1980-2019'!$A$1:$A$16305,DV$9)</f>
        <v>0</v>
      </c>
      <c r="DW344" s="63">
        <f>SUMIFS('[1]NBA-Data-1980-2019'!$G$1:$G$16305,'[1]NBA-Data-1980-2019'!$B$1:$B$16305,$A344,'[1]NBA-Data-1980-2019'!$A$1:$A$16305,DW$9)</f>
        <v>0</v>
      </c>
      <c r="DX344" s="63">
        <f>SUMIFS('[1]NBA-Data-1980-2019'!$G$1:$G$16305,'[1]NBA-Data-1980-2019'!$B$1:$B$16305,$A344,'[1]NBA-Data-1980-2019'!$A$1:$A$16305,DX$9)</f>
        <v>0</v>
      </c>
      <c r="DY344" s="63">
        <f>SUMIFS('[1]NBA-Data-1980-2019'!$G$1:$G$16305,'[1]NBA-Data-1980-2019'!$B$1:$B$16305,$A344,'[1]NBA-Data-1980-2019'!$A$1:$A$16305,DY$9)</f>
        <v>0</v>
      </c>
      <c r="DZ344" s="63">
        <f>SUMIFS('[1]NBA-Data-1980-2019'!$G$1:$G$16305,'[1]NBA-Data-1980-2019'!$B$1:$B$16305,$A344,'[1]NBA-Data-1980-2019'!$A$1:$A$16305,DZ$9)</f>
        <v>0</v>
      </c>
      <c r="EA344" s="63">
        <f>SUMIFS('[1]NBA-Data-1980-2019'!$G$1:$G$16305,'[1]NBA-Data-1980-2019'!$B$1:$B$16305,$A344,'[1]NBA-Data-1980-2019'!$A$1:$A$16305,EA$9)</f>
        <v>0</v>
      </c>
      <c r="EB344" s="63">
        <f>SUMIFS('[1]NBA-Data-1980-2019'!$G$1:$G$16305,'[1]NBA-Data-1980-2019'!$B$1:$B$16305,$A344,'[1]NBA-Data-1980-2019'!$A$1:$A$16305,EB$9)</f>
        <v>0</v>
      </c>
      <c r="EC344" s="63">
        <f>SUMIFS('[1]NBA-Data-1980-2019'!$G$1:$G$16305,'[1]NBA-Data-1980-2019'!$B$1:$B$16305,$A344,'[1]NBA-Data-1980-2019'!$A$1:$A$16305,EC$9)</f>
        <v>0</v>
      </c>
      <c r="ED344" s="63">
        <f>SUMIFS('[1]NBA-Data-1980-2019'!$G$1:$G$16305,'[1]NBA-Data-1980-2019'!$B$1:$B$16305,$A344,'[1]NBA-Data-1980-2019'!$A$1:$A$16305,ED$9)</f>
        <v>0</v>
      </c>
      <c r="EH344" s="2" t="s">
        <v>1482</v>
      </c>
    </row>
    <row r="345" spans="1:165" x14ac:dyDescent="0.2">
      <c r="A345" s="2" t="s">
        <v>801</v>
      </c>
      <c r="B345" s="2" t="str" cm="1">
        <f t="array" ref="B345">_xlfn.XLOOKUP($A345&amp;B$5,'[1]NBA-Data-1980-2019'!$B$1:$B$16305&amp;'[1]NBA-Data-1980-2019'!$A$1:$A$16305,'[1]NBA-Data-1980-2019'!$D$1:$D$16305,"",0)</f>
        <v/>
      </c>
      <c r="C345" s="2" t="str" cm="1">
        <f t="array" ref="C345">_xlfn.XLOOKUP($A345&amp;C$5,'[1]NBA-Data-1980-2019'!$B$1:$B$16305&amp;'[1]NBA-Data-1980-2019'!$A$1:$A$16305,'[1]NBA-Data-1980-2019'!$D$1:$D$16305,"",0)</f>
        <v/>
      </c>
      <c r="D345" s="2" t="str" cm="1">
        <f t="array" ref="D345">_xlfn.XLOOKUP($A345&amp;D$5,'[1]NBA-Data-1980-2019'!$B$1:$B$16305&amp;'[1]NBA-Data-1980-2019'!$A$1:$A$16305,'[1]NBA-Data-1980-2019'!$D$1:$D$16305,"",0)</f>
        <v/>
      </c>
      <c r="E345" s="2" t="str" cm="1">
        <f t="array" ref="E345">_xlfn.XLOOKUP($A345&amp;E$5,'[1]NBA-Data-1980-2019'!$B$1:$B$16305&amp;'[1]NBA-Data-1980-2019'!$A$1:$A$16305,'[1]NBA-Data-1980-2019'!$D$1:$D$16305,"",0)</f>
        <v/>
      </c>
      <c r="F345" s="2" t="str" cm="1">
        <f t="array" ref="F345">_xlfn.XLOOKUP($A345&amp;F$5,'[1]NBA-Data-1980-2019'!$B$1:$B$16305&amp;'[1]NBA-Data-1980-2019'!$A$1:$A$16305,'[1]NBA-Data-1980-2019'!$D$1:$D$16305,"",0)</f>
        <v/>
      </c>
      <c r="G345" s="2" t="str" cm="1">
        <f t="array" ref="G345">_xlfn.XLOOKUP($A345&amp;G$5,'[1]NBA-Data-1980-2019'!$B$1:$B$16305&amp;'[1]NBA-Data-1980-2019'!$A$1:$A$16305,'[1]NBA-Data-1980-2019'!$D$1:$D$16305,"",0)</f>
        <v/>
      </c>
      <c r="H345" s="2" t="str" cm="1">
        <f t="array" ref="H345">_xlfn.XLOOKUP($A345&amp;H$5,'[1]NBA-Data-1980-2019'!$B$1:$B$16305&amp;'[1]NBA-Data-1980-2019'!$A$1:$A$16305,'[1]NBA-Data-1980-2019'!$D$1:$D$16305,"",0)</f>
        <v/>
      </c>
      <c r="I345" s="2" t="str" cm="1">
        <f t="array" ref="I345">_xlfn.XLOOKUP($A345&amp;I$5,'[1]NBA-Data-1980-2019'!$B$1:$B$16305&amp;'[1]NBA-Data-1980-2019'!$A$1:$A$16305,'[1]NBA-Data-1980-2019'!$D$1:$D$16305,"",0)</f>
        <v>SAS</v>
      </c>
      <c r="J345" s="2" t="str" cm="1">
        <f t="array" ref="J345">_xlfn.XLOOKUP($A345&amp;J$5,'[1]NBA-Data-1980-2019'!$B$1:$B$16305&amp;'[1]NBA-Data-1980-2019'!$A$1:$A$16305,'[1]NBA-Data-1980-2019'!$D$1:$D$16305,"",0)</f>
        <v>SAS</v>
      </c>
      <c r="K345" s="2" t="str" cm="1">
        <f t="array" ref="K345">_xlfn.XLOOKUP($A345&amp;K$5,'[1]NBA-Data-1980-2019'!$B$1:$B$16305&amp;'[1]NBA-Data-1980-2019'!$A$1:$A$16305,'[1]NBA-Data-1980-2019'!$D$1:$D$16305,"",0)</f>
        <v>SAS</v>
      </c>
      <c r="L345" s="2" t="str" cm="1">
        <f t="array" ref="L345">_xlfn.XLOOKUP($A345&amp;L$5,'[1]NBA-Data-1980-2019'!$B$1:$B$16305&amp;'[1]NBA-Data-1980-2019'!$A$1:$A$16305,'[1]NBA-Data-1980-2019'!$D$1:$D$16305,"",0)</f>
        <v>SAS</v>
      </c>
      <c r="M345" s="2" t="str" cm="1">
        <f t="array" ref="M345">_xlfn.XLOOKUP($A345&amp;M$5,'[1]NBA-Data-1980-2019'!$B$1:$B$16305&amp;'[1]NBA-Data-1980-2019'!$A$1:$A$16305,'[1]NBA-Data-1980-2019'!$D$1:$D$16305,"",0)</f>
        <v>SAS</v>
      </c>
      <c r="N345" s="2" t="str" cm="1">
        <f t="array" ref="N345">_xlfn.XLOOKUP($A345&amp;N$5,'[1]NBA-Data-1980-2019'!$B$1:$B$16305&amp;'[1]NBA-Data-1980-2019'!$A$1:$A$16305,'[1]NBA-Data-1980-2019'!$D$1:$D$16305,"",0)</f>
        <v>SAS</v>
      </c>
      <c r="O345" s="2" t="str" cm="1">
        <f t="array" ref="O345">_xlfn.XLOOKUP($A345&amp;O$5,'[1]NBA-Data-1980-2019'!$B$1:$B$16305&amp;'[1]NBA-Data-1980-2019'!$A$1:$A$16305,'[1]NBA-Data-1980-2019'!$D$1:$D$16305,"",0)</f>
        <v>SAS</v>
      </c>
      <c r="P345" s="2" t="str" cm="1">
        <f t="array" ref="P345">_xlfn.XLOOKUP($A345&amp;P$5,'[1]NBA-Data-1980-2019'!$B$1:$B$16305&amp;'[1]NBA-Data-1980-2019'!$A$1:$A$16305,'[1]NBA-Data-1980-2019'!$D$1:$D$16305,"",0)</f>
        <v>SAS</v>
      </c>
      <c r="Q345" s="2" t="str" cm="1">
        <f t="array" ref="Q345">_xlfn.XLOOKUP($A345&amp;Q$5,'[1]NBA-Data-1980-2019'!$B$1:$B$16305&amp;'[1]NBA-Data-1980-2019'!$A$1:$A$16305,'[1]NBA-Data-1980-2019'!$D$1:$D$16305,"",0)</f>
        <v>SAS</v>
      </c>
      <c r="R345" s="2" t="str" cm="1">
        <f t="array" ref="R345">_xlfn.XLOOKUP($A345&amp;R$5,'[1]NBA-Data-1980-2019'!$B$1:$B$16305&amp;'[1]NBA-Data-1980-2019'!$A$1:$A$16305,'[1]NBA-Data-1980-2019'!$D$1:$D$16305,"",0)</f>
        <v>SAS</v>
      </c>
      <c r="S345" s="2" t="str" cm="1">
        <f t="array" ref="S345">_xlfn.XLOOKUP($A345&amp;S$5,'[1]NBA-Data-1980-2019'!$B$1:$B$16305&amp;'[1]NBA-Data-1980-2019'!$A$1:$A$16305,'[1]NBA-Data-1980-2019'!$D$1:$D$16305,"",0)</f>
        <v>SAS</v>
      </c>
      <c r="T345" s="2" t="str" cm="1">
        <f t="array" ref="T345">_xlfn.XLOOKUP($A345&amp;T$5,'[1]NBA-Data-1980-2019'!$B$1:$B$16305&amp;'[1]NBA-Data-1980-2019'!$A$1:$A$16305,'[1]NBA-Data-1980-2019'!$D$1:$D$16305,"",0)</f>
        <v>SAS</v>
      </c>
      <c r="U345" s="2" t="str" cm="1">
        <f t="array" ref="U345">_xlfn.XLOOKUP($A345&amp;U$5,'[1]NBA-Data-1980-2019'!$B$1:$B$16305&amp;'[1]NBA-Data-1980-2019'!$A$1:$A$16305,'[1]NBA-Data-1980-2019'!$D$1:$D$16305,"",0)</f>
        <v>SAS</v>
      </c>
      <c r="V345" s="2" t="str" cm="1">
        <f t="array" ref="V345">_xlfn.XLOOKUP($A345&amp;V$5,'[1]NBA-Data-1980-2019'!$B$1:$B$16305&amp;'[1]NBA-Data-1980-2019'!$A$1:$A$16305,'[1]NBA-Data-1980-2019'!$D$1:$D$16305,"",0)</f>
        <v>SAS</v>
      </c>
      <c r="W345" s="2" t="str" cm="1">
        <f t="array" ref="W345">_xlfn.XLOOKUP($A345&amp;W$5,'[1]NBA-Data-1980-2019'!$B$1:$B$16305&amp;'[1]NBA-Data-1980-2019'!$A$1:$A$16305,'[1]NBA-Data-1980-2019'!$D$1:$D$16305,"",0)</f>
        <v>SAS</v>
      </c>
      <c r="X345" s="2" t="str" cm="1">
        <f t="array" ref="X345">_xlfn.XLOOKUP($A345&amp;X$5,'[1]NBA-Data-1980-2019'!$B$1:$B$16305&amp;'[1]NBA-Data-1980-2019'!$A$1:$A$16305,'[1]NBA-Data-1980-2019'!$D$1:$D$16305,"",0)</f>
        <v>SAS</v>
      </c>
      <c r="Y345" s="2" t="str" cm="1">
        <f t="array" ref="Y345">_xlfn.XLOOKUP($A345&amp;Y$5,'[1]NBA-Data-1980-2019'!$B$1:$B$16305&amp;'[1]NBA-Data-1980-2019'!$A$1:$A$16305,'[1]NBA-Data-1980-2019'!$D$1:$D$16305,"",0)</f>
        <v>SAS</v>
      </c>
      <c r="Z345" s="2" t="str" cm="1">
        <f t="array" ref="Z345">_xlfn.XLOOKUP($A345&amp;Z$5,'[1]NBA-Data-1980-2019'!$B$1:$B$16305&amp;'[1]NBA-Data-1980-2019'!$A$1:$A$16305,'[1]NBA-Data-1980-2019'!$D$1:$D$16305,"",0)</f>
        <v>SAS</v>
      </c>
      <c r="AA345" s="2" t="str" cm="1">
        <f t="array" ref="AA345">_xlfn.XLOOKUP($A345&amp;AA$5,'[1]NBA-Data-1980-2019'!$B$1:$B$16305&amp;'[1]NBA-Data-1980-2019'!$A$1:$A$16305,'[1]NBA-Data-1980-2019'!$D$1:$D$16305,"",0)</f>
        <v>SAS</v>
      </c>
      <c r="AB345" s="2" t="str" cm="1">
        <f t="array" ref="AB345">_xlfn.XLOOKUP($A345&amp;AB$5,'[1]NBA-Data-1980-2019'!$B$1:$B$16305&amp;'[1]NBA-Data-1980-2019'!$A$1:$A$16305,'[1]NBA-Data-1980-2019'!$D$1:$D$16305,"",0)</f>
        <v/>
      </c>
      <c r="AC345" s="2" t="str" cm="1">
        <f t="array" ref="AC345">_xlfn.XLOOKUP($A345&amp;AC$5,'[1]NBA-Data-1980-2019'!$B$1:$B$16305&amp;'[1]NBA-Data-1980-2019'!$A$1:$A$16305,'[1]NBA-Data-1980-2019'!$D$1:$D$16305,"",0)</f>
        <v/>
      </c>
      <c r="AD345" s="2" t="str" cm="1">
        <f t="array" ref="AD345">_xlfn.XLOOKUP($A345&amp;AD$5,'[1]NBA-Data-1980-2019'!$B$1:$B$16305&amp;'[1]NBA-Data-1980-2019'!$A$1:$A$16305,'[1]NBA-Data-1980-2019'!$D$1:$D$16305,"",0)</f>
        <v/>
      </c>
      <c r="AE345" s="2" t="str" cm="1">
        <f t="array" ref="AE345">_xlfn.XLOOKUP($A345&amp;AE$5,'[1]NBA-Data-1980-2019'!$B$1:$B$16305&amp;'[1]NBA-Data-1980-2019'!$A$1:$A$16305,'[1]NBA-Data-1980-2019'!$D$1:$D$16305,"",0)</f>
        <v/>
      </c>
      <c r="AF345" s="2" t="str" cm="1">
        <f t="array" ref="AF345">_xlfn.XLOOKUP($A345&amp;AF$5,'[1]NBA-Data-1980-2019'!$B$1:$B$16305&amp;'[1]NBA-Data-1980-2019'!$A$1:$A$16305,'[1]NBA-Data-1980-2019'!$D$1:$D$16305,"",0)</f>
        <v/>
      </c>
      <c r="AG345" s="2" t="str" cm="1">
        <f t="array" ref="AG345">_xlfn.XLOOKUP($A345&amp;AG$5,'[1]NBA-Data-1980-2019'!$B$1:$B$16305&amp;'[1]NBA-Data-1980-2019'!$A$1:$A$16305,'[1]NBA-Data-1980-2019'!$D$1:$D$16305,"",0)</f>
        <v/>
      </c>
      <c r="AH345" s="2" t="str" cm="1">
        <f t="array" ref="AH345">_xlfn.XLOOKUP($A345&amp;AH$5,'[1]NBA-Data-1980-2019'!$B$1:$B$16305&amp;'[1]NBA-Data-1980-2019'!$A$1:$A$16305,'[1]NBA-Data-1980-2019'!$H$1:$H$16305,"",0)</f>
        <v/>
      </c>
      <c r="AI345" s="2" t="str" cm="1">
        <f t="array" ref="AI345">_xlfn.XLOOKUP($A345&amp;AI$5,'[1]NBA-Data-1980-2019'!$B$1:$B$16305&amp;'[1]NBA-Data-1980-2019'!$A$1:$A$16305,'[1]NBA-Data-1980-2019'!$H$1:$H$16305,"",0)</f>
        <v/>
      </c>
      <c r="AJ345" s="2" t="str" cm="1">
        <f t="array" ref="AJ345">_xlfn.XLOOKUP($A345&amp;AJ$5,'[1]NBA-Data-1980-2019'!$B$1:$B$16305&amp;'[1]NBA-Data-1980-2019'!$A$1:$A$16305,'[1]NBA-Data-1980-2019'!$H$1:$H$16305,"",0)</f>
        <v/>
      </c>
      <c r="AK345" s="2" t="str" cm="1">
        <f t="array" ref="AK345">_xlfn.XLOOKUP($A345&amp;AK$5,'[1]NBA-Data-1980-2019'!$B$1:$B$16305&amp;'[1]NBA-Data-1980-2019'!$A$1:$A$16305,'[1]NBA-Data-1980-2019'!$H$1:$H$16305,"",0)</f>
        <v/>
      </c>
      <c r="AL345" s="2" t="str" cm="1">
        <f t="array" ref="AL345">_xlfn.XLOOKUP($A345&amp;AL$5,'[1]NBA-Data-1980-2019'!$B$1:$B$16305&amp;'[1]NBA-Data-1980-2019'!$A$1:$A$16305,'[1]NBA-Data-1980-2019'!$H$1:$H$16305,"",0)</f>
        <v/>
      </c>
      <c r="AM345" s="2" t="str" cm="1">
        <f t="array" ref="AM345">_xlfn.XLOOKUP($A345&amp;AM$5,'[1]NBA-Data-1980-2019'!$B$1:$B$16305&amp;'[1]NBA-Data-1980-2019'!$A$1:$A$16305,'[1]NBA-Data-1980-2019'!$H$1:$H$16305,"",0)</f>
        <v/>
      </c>
      <c r="AN345" s="2" t="str" cm="1">
        <f t="array" ref="AN345">_xlfn.XLOOKUP($A345&amp;AN$5,'[1]NBA-Data-1980-2019'!$B$1:$B$16305&amp;'[1]NBA-Data-1980-2019'!$A$1:$A$16305,'[1]NBA-Data-1980-2019'!$H$1:$H$16305,"",0)</f>
        <v/>
      </c>
      <c r="AO345" s="2" cm="1">
        <f t="array" ref="AO345">_xlfn.XLOOKUP($A345&amp;AO$5,'[1]NBA-Data-1980-2019'!$B$1:$B$16305&amp;'[1]NBA-Data-1980-2019'!$A$1:$A$16305,'[1]NBA-Data-1980-2019'!$H$1:$H$16305,"",0)</f>
        <v>3206.2000000000003</v>
      </c>
      <c r="AP345" s="2" cm="1">
        <f t="array" ref="AP345">_xlfn.XLOOKUP($A345&amp;AP$5,'[1]NBA-Data-1980-2019'!$B$1:$B$16305&amp;'[1]NBA-Data-1980-2019'!$A$1:$A$16305,'[1]NBA-Data-1980-2019'!$H$1:$H$16305,"",0)</f>
        <v>1964.9999999999998</v>
      </c>
      <c r="AQ345" s="2" cm="1">
        <f t="array" ref="AQ345">_xlfn.XLOOKUP($A345&amp;AQ$5,'[1]NBA-Data-1980-2019'!$B$1:$B$16305&amp;'[1]NBA-Data-1980-2019'!$A$1:$A$16305,'[1]NBA-Data-1980-2019'!$H$1:$H$16305,"",0)</f>
        <v>2878.6</v>
      </c>
      <c r="AR345" s="2" cm="1">
        <f t="array" ref="AR345">_xlfn.XLOOKUP($A345&amp;AR$5,'[1]NBA-Data-1980-2019'!$B$1:$B$16305&amp;'[1]NBA-Data-1980-2019'!$A$1:$A$16305,'[1]NBA-Data-1980-2019'!$H$1:$H$16305,"",0)</f>
        <v>3173.4</v>
      </c>
      <c r="AS345" s="2" cm="1">
        <f t="array" ref="AS345">_xlfn.XLOOKUP($A345&amp;AS$5,'[1]NBA-Data-1980-2019'!$B$1:$B$16305&amp;'[1]NBA-Data-1980-2019'!$A$1:$A$16305,'[1]NBA-Data-1980-2019'!$H$1:$H$16305,"",0)</f>
        <v>3329.2000000000003</v>
      </c>
      <c r="AT345" s="2" cm="1">
        <f t="array" ref="AT345">_xlfn.XLOOKUP($A345&amp;AT$5,'[1]NBA-Data-1980-2019'!$B$1:$B$16305&amp;'[1]NBA-Data-1980-2019'!$A$1:$A$16305,'[1]NBA-Data-1980-2019'!$H$1:$H$16305,"",0)</f>
        <v>3183.2999999999997</v>
      </c>
      <c r="AU345" s="2" cm="1">
        <f t="array" ref="AU345">_xlfn.XLOOKUP($A345&amp;AU$5,'[1]NBA-Data-1980-2019'!$B$1:$B$16305&amp;'[1]NBA-Data-1980-2019'!$A$1:$A$16305,'[1]NBA-Data-1980-2019'!$H$1:$H$16305,"",0)</f>
        <v>2525.4</v>
      </c>
      <c r="AV345" s="2" cm="1">
        <f t="array" ref="AV345">_xlfn.XLOOKUP($A345&amp;AV$5,'[1]NBA-Data-1980-2019'!$B$1:$B$16305&amp;'[1]NBA-Data-1980-2019'!$A$1:$A$16305,'[1]NBA-Data-1980-2019'!$H$1:$H$16305,"",0)</f>
        <v>2204.4</v>
      </c>
      <c r="AW345" s="2" cm="1">
        <f t="array" ref="AW345">_xlfn.XLOOKUP($A345&amp;AW$5,'[1]NBA-Data-1980-2019'!$B$1:$B$16305&amp;'[1]NBA-Data-1980-2019'!$A$1:$A$16305,'[1]NBA-Data-1980-2019'!$H$1:$H$16305,"",0)</f>
        <v>2784</v>
      </c>
      <c r="AX345" s="2" cm="1">
        <f t="array" ref="AX345">_xlfn.XLOOKUP($A345&amp;AX$5,'[1]NBA-Data-1980-2019'!$B$1:$B$16305&amp;'[1]NBA-Data-1980-2019'!$A$1:$A$16305,'[1]NBA-Data-1980-2019'!$H$1:$H$16305,"",0)</f>
        <v>2728</v>
      </c>
      <c r="AY345" s="2" cm="1">
        <f t="array" ref="AY345">_xlfn.XLOOKUP($A345&amp;AY$5,'[1]NBA-Data-1980-2019'!$B$1:$B$16305&amp;'[1]NBA-Data-1980-2019'!$A$1:$A$16305,'[1]NBA-Data-1980-2019'!$H$1:$H$16305,"",0)</f>
        <v>2652</v>
      </c>
      <c r="AZ345" s="2" cm="1">
        <f t="array" ref="AZ345">_xlfn.XLOOKUP($A345&amp;AZ$5,'[1]NBA-Data-1980-2019'!$B$1:$B$16305&amp;'[1]NBA-Data-1980-2019'!$A$1:$A$16305,'[1]NBA-Data-1980-2019'!$H$1:$H$16305,"",0)</f>
        <v>2527.5</v>
      </c>
      <c r="BA345" s="2" cm="1">
        <f t="array" ref="BA345">_xlfn.XLOOKUP($A345&amp;BA$5,'[1]NBA-Data-1980-2019'!$B$1:$B$16305&amp;'[1]NBA-Data-1980-2019'!$A$1:$A$16305,'[1]NBA-Data-1980-2019'!$H$1:$H$16305,"",0)</f>
        <v>2441.4</v>
      </c>
      <c r="BB345" s="2" cm="1">
        <f t="array" ref="BB345">_xlfn.XLOOKUP($A345&amp;BB$5,'[1]NBA-Data-1980-2019'!$B$1:$B$16305&amp;'[1]NBA-Data-1980-2019'!$A$1:$A$16305,'[1]NBA-Data-1980-2019'!$H$1:$H$16305,"",0)</f>
        <v>2158.4</v>
      </c>
      <c r="BC345" s="2" cm="1">
        <f t="array" ref="BC345">_xlfn.XLOOKUP($A345&amp;BC$5,'[1]NBA-Data-1980-2019'!$B$1:$B$16305&amp;'[1]NBA-Data-1980-2019'!$A$1:$A$16305,'[1]NBA-Data-1980-2019'!$H$1:$H$16305,"",0)</f>
        <v>1635.6</v>
      </c>
      <c r="BD345" s="2" cm="1">
        <f t="array" ref="BD345">_xlfn.XLOOKUP($A345&amp;BD$5,'[1]NBA-Data-1980-2019'!$B$1:$B$16305&amp;'[1]NBA-Data-1980-2019'!$A$1:$A$16305,'[1]NBA-Data-1980-2019'!$H$1:$H$16305,"",0)</f>
        <v>2076.9</v>
      </c>
      <c r="BE345" s="2" cm="1">
        <f t="array" ref="BE345">_xlfn.XLOOKUP($A345&amp;BE$5,'[1]NBA-Data-1980-2019'!$B$1:$B$16305&amp;'[1]NBA-Data-1980-2019'!$A$1:$A$16305,'[1]NBA-Data-1980-2019'!$H$1:$H$16305,"",0)</f>
        <v>2160.7999999999997</v>
      </c>
      <c r="BF345" s="2" cm="1">
        <f t="array" ref="BF345">_xlfn.XLOOKUP($A345&amp;BF$5,'[1]NBA-Data-1980-2019'!$B$1:$B$16305&amp;'[1]NBA-Data-1980-2019'!$A$1:$A$16305,'[1]NBA-Data-1980-2019'!$H$1:$H$16305,"",0)</f>
        <v>2225.2999999999997</v>
      </c>
      <c r="BG345" s="2" cm="1">
        <f t="array" ref="BG345">_xlfn.XLOOKUP($A345&amp;BG$5,'[1]NBA-Data-1980-2019'!$B$1:$B$16305&amp;'[1]NBA-Data-1980-2019'!$A$1:$A$16305,'[1]NBA-Data-1980-2019'!$H$1:$H$16305,"",0)</f>
        <v>1537.2</v>
      </c>
      <c r="BH345" s="2" t="str" cm="1">
        <f t="array" ref="BH345">_xlfn.XLOOKUP($A345&amp;BH$5,'[1]NBA-Data-1980-2019'!$B$1:$B$16305&amp;'[1]NBA-Data-1980-2019'!$A$1:$A$16305,'[1]NBA-Data-1980-2019'!$H$1:$H$16305,"",0)</f>
        <v/>
      </c>
      <c r="BI345" s="2" t="str" cm="1">
        <f t="array" ref="BI345">_xlfn.XLOOKUP($A345&amp;BI$5,'[1]NBA-Data-1980-2019'!$B$1:$B$16305&amp;'[1]NBA-Data-1980-2019'!$A$1:$A$16305,'[1]NBA-Data-1980-2019'!$H$1:$H$16305,"",0)</f>
        <v/>
      </c>
      <c r="BJ345" s="2" t="str" cm="1">
        <f t="array" ref="BJ345">_xlfn.XLOOKUP($A345&amp;BJ$5,'[1]NBA-Data-1980-2019'!$B$1:$B$16305&amp;'[1]NBA-Data-1980-2019'!$A$1:$A$16305,'[1]NBA-Data-1980-2019'!$H$1:$H$16305,"",0)</f>
        <v/>
      </c>
      <c r="BK345" s="2" t="str" cm="1">
        <f t="array" ref="BK345">_xlfn.XLOOKUP($A345&amp;BK$5,'[1]NBA-Data-1980-2019'!$B$1:$B$16305&amp;'[1]NBA-Data-1980-2019'!$A$1:$A$16305,'[1]NBA-Data-1980-2019'!$H$1:$H$16305,"",0)</f>
        <v/>
      </c>
      <c r="BL345" s="2" t="str" cm="1">
        <f t="array" ref="BL345">_xlfn.XLOOKUP($A345&amp;BL$5,'[1]NBA-Data-1980-2019'!$B$1:$B$16305&amp;'[1]NBA-Data-1980-2019'!$A$1:$A$16305,'[1]NBA-Data-1980-2019'!$H$1:$H$16305,"",0)</f>
        <v/>
      </c>
      <c r="BM345" s="2" t="str" cm="1">
        <f t="array" ref="BM345">_xlfn.XLOOKUP($A345&amp;BM$5,'[1]NBA-Data-1980-2019'!$B$1:$B$16305&amp;'[1]NBA-Data-1980-2019'!$A$1:$A$16305,'[1]NBA-Data-1980-2019'!$H$1:$H$16305,"",0)</f>
        <v/>
      </c>
      <c r="BN345" s="2" t="str" cm="1">
        <f t="array" ref="BN345">_xlfn.XLOOKUP($A345&amp;BN$5,'[1]NBA-Data-1980-2019'!$B$1:$B$16305&amp;'[1]NBA-Data-1980-2019'!$A$1:$A$16305,'[1]NBA-Data-1980-2019'!$F$1:$F$16305,"",0)</f>
        <v/>
      </c>
      <c r="BO345" s="2" t="str" cm="1">
        <f t="array" ref="BO345">_xlfn.XLOOKUP($A345&amp;BO$5,'[1]NBA-Data-1980-2019'!$B$1:$B$16305&amp;'[1]NBA-Data-1980-2019'!$A$1:$A$16305,'[1]NBA-Data-1980-2019'!$F$1:$F$16305,"",0)</f>
        <v/>
      </c>
      <c r="BP345" s="2" t="str" cm="1">
        <f t="array" ref="BP345">_xlfn.XLOOKUP($A345&amp;BP$5,'[1]NBA-Data-1980-2019'!$B$1:$B$16305&amp;'[1]NBA-Data-1980-2019'!$A$1:$A$16305,'[1]NBA-Data-1980-2019'!$F$1:$F$16305,"",0)</f>
        <v/>
      </c>
      <c r="BQ345" s="2" t="str" cm="1">
        <f t="array" ref="BQ345">_xlfn.XLOOKUP($A345&amp;BQ$5,'[1]NBA-Data-1980-2019'!$B$1:$B$16305&amp;'[1]NBA-Data-1980-2019'!$A$1:$A$16305,'[1]NBA-Data-1980-2019'!$F$1:$F$16305,"",0)</f>
        <v/>
      </c>
      <c r="BR345" s="2" t="str" cm="1">
        <f t="array" ref="BR345">_xlfn.XLOOKUP($A345&amp;BR$5,'[1]NBA-Data-1980-2019'!$B$1:$B$16305&amp;'[1]NBA-Data-1980-2019'!$A$1:$A$16305,'[1]NBA-Data-1980-2019'!$F$1:$F$16305,"",0)</f>
        <v/>
      </c>
      <c r="BS345" s="2" t="str" cm="1">
        <f t="array" ref="BS345">_xlfn.XLOOKUP($A345&amp;BS$5,'[1]NBA-Data-1980-2019'!$B$1:$B$16305&amp;'[1]NBA-Data-1980-2019'!$A$1:$A$16305,'[1]NBA-Data-1980-2019'!$F$1:$F$16305,"",0)</f>
        <v/>
      </c>
      <c r="BT345" s="2" t="str" cm="1">
        <f t="array" ref="BT345">_xlfn.XLOOKUP($A345&amp;BT$5,'[1]NBA-Data-1980-2019'!$B$1:$B$16305&amp;'[1]NBA-Data-1980-2019'!$A$1:$A$16305,'[1]NBA-Data-1980-2019'!$F$1:$F$16305,"",0)</f>
        <v/>
      </c>
      <c r="BU345" s="2" cm="1">
        <f t="array" ref="BU345">_xlfn.XLOOKUP($A345&amp;BU$5,'[1]NBA-Data-1980-2019'!$B$1:$B$16305&amp;'[1]NBA-Data-1980-2019'!$A$1:$A$16305,'[1]NBA-Data-1980-2019'!$F$1:$F$16305,"",0)</f>
        <v>22.6</v>
      </c>
      <c r="BV345" s="2" cm="1">
        <f t="array" ref="BV345">_xlfn.XLOOKUP($A345&amp;BV$5,'[1]NBA-Data-1980-2019'!$B$1:$B$16305&amp;'[1]NBA-Data-1980-2019'!$A$1:$A$16305,'[1]NBA-Data-1980-2019'!$F$1:$F$16305,"",0)</f>
        <v>23.2</v>
      </c>
      <c r="BW345" s="2" cm="1">
        <f t="array" ref="BW345">_xlfn.XLOOKUP($A345&amp;BW$5,'[1]NBA-Data-1980-2019'!$B$1:$B$16305&amp;'[1]NBA-Data-1980-2019'!$A$1:$A$16305,'[1]NBA-Data-1980-2019'!$F$1:$F$16305,"",0)</f>
        <v>24.8</v>
      </c>
      <c r="BX345" s="2" cm="1">
        <f t="array" ref="BX345">_xlfn.XLOOKUP($A345&amp;BX$5,'[1]NBA-Data-1980-2019'!$B$1:$B$16305&amp;'[1]NBA-Data-1980-2019'!$A$1:$A$16305,'[1]NBA-Data-1980-2019'!$F$1:$F$16305,"",0)</f>
        <v>23.8</v>
      </c>
      <c r="BY345" s="2" cm="1">
        <f t="array" ref="BY345">_xlfn.XLOOKUP($A345&amp;BY$5,'[1]NBA-Data-1980-2019'!$B$1:$B$16305&amp;'[1]NBA-Data-1980-2019'!$A$1:$A$16305,'[1]NBA-Data-1980-2019'!$F$1:$F$16305,"",0)</f>
        <v>27</v>
      </c>
      <c r="BZ345" s="2" cm="1">
        <f t="array" ref="BZ345">_xlfn.XLOOKUP($A345&amp;BZ$5,'[1]NBA-Data-1980-2019'!$B$1:$B$16305&amp;'[1]NBA-Data-1980-2019'!$A$1:$A$16305,'[1]NBA-Data-1980-2019'!$F$1:$F$16305,"",0)</f>
        <v>26.9</v>
      </c>
      <c r="CA345" s="2" cm="1">
        <f t="array" ref="CA345">_xlfn.XLOOKUP($A345&amp;CA$5,'[1]NBA-Data-1980-2019'!$B$1:$B$16305&amp;'[1]NBA-Data-1980-2019'!$A$1:$A$16305,'[1]NBA-Data-1980-2019'!$F$1:$F$16305,"",0)</f>
        <v>27.1</v>
      </c>
      <c r="CB345" s="2" cm="1">
        <f t="array" ref="CB345">_xlfn.XLOOKUP($A345&amp;CB$5,'[1]NBA-Data-1980-2019'!$B$1:$B$16305&amp;'[1]NBA-Data-1980-2019'!$A$1:$A$16305,'[1]NBA-Data-1980-2019'!$F$1:$F$16305,"",0)</f>
        <v>27</v>
      </c>
      <c r="CC345" s="2" cm="1">
        <f t="array" ref="CC345">_xlfn.XLOOKUP($A345&amp;CC$5,'[1]NBA-Data-1980-2019'!$B$1:$B$16305&amp;'[1]NBA-Data-1980-2019'!$A$1:$A$16305,'[1]NBA-Data-1980-2019'!$F$1:$F$16305,"",0)</f>
        <v>23.1</v>
      </c>
      <c r="CD345" s="2" cm="1">
        <f t="array" ref="CD345">_xlfn.XLOOKUP($A345&amp;CD$5,'[1]NBA-Data-1980-2019'!$B$1:$B$16305&amp;'[1]NBA-Data-1980-2019'!$A$1:$A$16305,'[1]NBA-Data-1980-2019'!$F$1:$F$16305,"",0)</f>
        <v>26.1</v>
      </c>
      <c r="CE345" s="2" cm="1">
        <f t="array" ref="CE345">_xlfn.XLOOKUP($A345&amp;CE$5,'[1]NBA-Data-1980-2019'!$B$1:$B$16305&amp;'[1]NBA-Data-1980-2019'!$A$1:$A$16305,'[1]NBA-Data-1980-2019'!$F$1:$F$16305,"",0)</f>
        <v>24.4</v>
      </c>
      <c r="CF345" s="2" cm="1">
        <f t="array" ref="CF345">_xlfn.XLOOKUP($A345&amp;CF$5,'[1]NBA-Data-1980-2019'!$B$1:$B$16305&amp;'[1]NBA-Data-1980-2019'!$A$1:$A$16305,'[1]NBA-Data-1980-2019'!$F$1:$F$16305,"",0)</f>
        <v>24.4</v>
      </c>
      <c r="CG345" s="2" cm="1">
        <f t="array" ref="CG345">_xlfn.XLOOKUP($A345&amp;CG$5,'[1]NBA-Data-1980-2019'!$B$1:$B$16305&amp;'[1]NBA-Data-1980-2019'!$A$1:$A$16305,'[1]NBA-Data-1980-2019'!$F$1:$F$16305,"",0)</f>
        <v>24.7</v>
      </c>
      <c r="CH345" s="2" cm="1">
        <f t="array" ref="CH345">_xlfn.XLOOKUP($A345&amp;CH$5,'[1]NBA-Data-1980-2019'!$B$1:$B$16305&amp;'[1]NBA-Data-1980-2019'!$A$1:$A$16305,'[1]NBA-Data-1980-2019'!$F$1:$F$16305,"",0)</f>
        <v>21.9</v>
      </c>
      <c r="CI345" s="2" cm="1">
        <f t="array" ref="CI345">_xlfn.XLOOKUP($A345&amp;CI$5,'[1]NBA-Data-1980-2019'!$B$1:$B$16305&amp;'[1]NBA-Data-1980-2019'!$A$1:$A$16305,'[1]NBA-Data-1980-2019'!$F$1:$F$16305,"",0)</f>
        <v>22.5</v>
      </c>
      <c r="CJ345" s="2" cm="1">
        <f t="array" ref="CJ345">_xlfn.XLOOKUP($A345&amp;CJ$5,'[1]NBA-Data-1980-2019'!$B$1:$B$16305&amp;'[1]NBA-Data-1980-2019'!$A$1:$A$16305,'[1]NBA-Data-1980-2019'!$F$1:$F$16305,"",0)</f>
        <v>24.4</v>
      </c>
      <c r="CK345" s="2" cm="1">
        <f t="array" ref="CK345">_xlfn.XLOOKUP($A345&amp;CK$5,'[1]NBA-Data-1980-2019'!$B$1:$B$16305&amp;'[1]NBA-Data-1980-2019'!$A$1:$A$16305,'[1]NBA-Data-1980-2019'!$F$1:$F$16305,"",0)</f>
        <v>21.3</v>
      </c>
      <c r="CL345" s="2" cm="1">
        <f t="array" ref="CL345">_xlfn.XLOOKUP($A345&amp;CL$5,'[1]NBA-Data-1980-2019'!$B$1:$B$16305&amp;'[1]NBA-Data-1980-2019'!$A$1:$A$16305,'[1]NBA-Data-1980-2019'!$F$1:$F$16305,"",0)</f>
        <v>22.6</v>
      </c>
      <c r="CM345" s="2" cm="1">
        <f t="array" ref="CM345">_xlfn.XLOOKUP($A345&amp;CM$5,'[1]NBA-Data-1980-2019'!$B$1:$B$16305&amp;'[1]NBA-Data-1980-2019'!$A$1:$A$16305,'[1]NBA-Data-1980-2019'!$F$1:$F$16305,"",0)</f>
        <v>16.899999999999999</v>
      </c>
      <c r="CN345" s="2" t="str" cm="1">
        <f t="array" ref="CN345">_xlfn.XLOOKUP($A345&amp;CN$5,'[1]NBA-Data-1980-2019'!$B$1:$B$16305&amp;'[1]NBA-Data-1980-2019'!$A$1:$A$16305,'[1]NBA-Data-1980-2019'!$F$1:$F$16305,"",0)</f>
        <v/>
      </c>
      <c r="CO345" s="2" t="str" cm="1">
        <f t="array" ref="CO345">_xlfn.XLOOKUP($A345&amp;CO$5,'[1]NBA-Data-1980-2019'!$B$1:$B$16305&amp;'[1]NBA-Data-1980-2019'!$A$1:$A$16305,'[1]NBA-Data-1980-2019'!$F$1:$F$16305,"",0)</f>
        <v/>
      </c>
      <c r="CP345" s="2" t="str" cm="1">
        <f t="array" ref="CP345">_xlfn.XLOOKUP($A345&amp;CP$5,'[1]NBA-Data-1980-2019'!$B$1:$B$16305&amp;'[1]NBA-Data-1980-2019'!$A$1:$A$16305,'[1]NBA-Data-1980-2019'!$F$1:$F$16305,"",0)</f>
        <v/>
      </c>
      <c r="CQ345" s="2" t="str" cm="1">
        <f t="array" ref="CQ345">_xlfn.XLOOKUP($A345&amp;CQ$5,'[1]NBA-Data-1980-2019'!$B$1:$B$16305&amp;'[1]NBA-Data-1980-2019'!$A$1:$A$16305,'[1]NBA-Data-1980-2019'!$F$1:$F$16305,"",0)</f>
        <v/>
      </c>
      <c r="CR345" s="2" t="str" cm="1">
        <f t="array" ref="CR345">_xlfn.XLOOKUP($A345&amp;CR$5,'[1]NBA-Data-1980-2019'!$B$1:$B$16305&amp;'[1]NBA-Data-1980-2019'!$A$1:$A$16305,'[1]NBA-Data-1980-2019'!$F$1:$F$16305,"",0)</f>
        <v/>
      </c>
      <c r="CS345" s="2" t="str" cm="1">
        <f t="array" ref="CS345">_xlfn.XLOOKUP($A345&amp;CS$5,'[1]NBA-Data-1980-2019'!$B$1:$B$16305&amp;'[1]NBA-Data-1980-2019'!$A$1:$A$16305,'[1]NBA-Data-1980-2019'!$F$1:$F$16305,"",0)</f>
        <v/>
      </c>
      <c r="CU345" s="2" t="str">
        <f>_xlfn.XLOOKUP($A345,TEAMS!$G$1:$G$839,TEAMS!$H$1:$H$839,"",0)</f>
        <v>C</v>
      </c>
      <c r="CV345" s="2" t="str">
        <f>_xlfn.XLOOKUP($CU345,DASHBOARD!$B$22:$B$27,DASHBOARD!$C$22:$C$27,"",0)</f>
        <v>CENTER</v>
      </c>
      <c r="CY345" s="63">
        <f>SUMIFS('[1]NBA-Data-1980-2019'!$G$1:$G$16305,'[1]NBA-Data-1980-2019'!$B$1:$B$16305,$A345,'[1]NBA-Data-1980-2019'!$A$1:$A$16305,CY$9)</f>
        <v>0</v>
      </c>
      <c r="CZ345" s="63">
        <f>SUMIFS('[1]NBA-Data-1980-2019'!$G$1:$G$16305,'[1]NBA-Data-1980-2019'!$B$1:$B$16305,$A345,'[1]NBA-Data-1980-2019'!$A$1:$A$16305,CZ$9)</f>
        <v>0</v>
      </c>
      <c r="DA345" s="63">
        <f>SUMIFS('[1]NBA-Data-1980-2019'!$G$1:$G$16305,'[1]NBA-Data-1980-2019'!$B$1:$B$16305,$A345,'[1]NBA-Data-1980-2019'!$A$1:$A$16305,DA$9)</f>
        <v>0</v>
      </c>
      <c r="DB345" s="63">
        <f>SUMIFS('[1]NBA-Data-1980-2019'!$G$1:$G$16305,'[1]NBA-Data-1980-2019'!$B$1:$B$16305,$A345,'[1]NBA-Data-1980-2019'!$A$1:$A$16305,DB$9)</f>
        <v>0</v>
      </c>
      <c r="DC345" s="63">
        <f>SUMIFS('[1]NBA-Data-1980-2019'!$G$1:$G$16305,'[1]NBA-Data-1980-2019'!$B$1:$B$16305,$A345,'[1]NBA-Data-1980-2019'!$A$1:$A$16305,DC$9)</f>
        <v>0</v>
      </c>
      <c r="DD345" s="63">
        <f>SUMIFS('[1]NBA-Data-1980-2019'!$G$1:$G$16305,'[1]NBA-Data-1980-2019'!$B$1:$B$16305,$A345,'[1]NBA-Data-1980-2019'!$A$1:$A$16305,DD$9)</f>
        <v>0</v>
      </c>
      <c r="DE345" s="63">
        <f>SUMIFS('[1]NBA-Data-1980-2019'!$G$1:$G$16305,'[1]NBA-Data-1980-2019'!$B$1:$B$16305,$A345,'[1]NBA-Data-1980-2019'!$A$1:$A$16305,DE$9)</f>
        <v>0</v>
      </c>
      <c r="DF345" s="63">
        <f>SUMIFS('[1]NBA-Data-1980-2019'!$G$1:$G$16305,'[1]NBA-Data-1980-2019'!$B$1:$B$16305,$A345,'[1]NBA-Data-1980-2019'!$A$1:$A$16305,DF$9)</f>
        <v>2967840</v>
      </c>
      <c r="DG345" s="63">
        <f>SUMIFS('[1]NBA-Data-1980-2019'!$G$1:$G$16305,'[1]NBA-Data-1980-2019'!$B$1:$B$16305,$A345,'[1]NBA-Data-1980-2019'!$A$1:$A$16305,DG$9)</f>
        <v>3413000</v>
      </c>
      <c r="DH345" s="63">
        <f>SUMIFS('[1]NBA-Data-1980-2019'!$G$1:$G$16305,'[1]NBA-Data-1980-2019'!$B$1:$B$16305,$A345,'[1]NBA-Data-1980-2019'!$A$1:$A$16305,DH$9)</f>
        <v>3858240</v>
      </c>
      <c r="DI345" s="63">
        <f>SUMIFS('[1]NBA-Data-1980-2019'!$G$1:$G$16305,'[1]NBA-Data-1980-2019'!$B$1:$B$16305,$A345,'[1]NBA-Data-1980-2019'!$A$1:$A$16305,DI$9)</f>
        <v>0</v>
      </c>
      <c r="DJ345" s="63">
        <f>SUMIFS('[1]NBA-Data-1980-2019'!$G$1:$G$16305,'[1]NBA-Data-1980-2019'!$B$1:$B$16305,$A345,'[1]NBA-Data-1980-2019'!$A$1:$A$16305,DJ$9)</f>
        <v>10865250</v>
      </c>
      <c r="DK345" s="63">
        <f>SUMIFS('[1]NBA-Data-1980-2019'!$G$1:$G$16305,'[1]NBA-Data-1980-2019'!$B$1:$B$16305,$A345,'[1]NBA-Data-1980-2019'!$A$1:$A$16305,DK$9)</f>
        <v>12072500</v>
      </c>
      <c r="DL345" s="63">
        <f>SUMIFS('[1]NBA-Data-1980-2019'!$G$1:$G$16305,'[1]NBA-Data-1980-2019'!$B$1:$B$16305,$A345,'[1]NBA-Data-1980-2019'!$A$1:$A$16305,DL$9)</f>
        <v>12676125</v>
      </c>
      <c r="DM345" s="63">
        <f>SUMIFS('[1]NBA-Data-1980-2019'!$G$1:$G$16305,'[1]NBA-Data-1980-2019'!$B$1:$B$16305,$A345,'[1]NBA-Data-1980-2019'!$A$1:$A$16305,DM$9)</f>
        <v>14260641</v>
      </c>
      <c r="DN345" s="63">
        <f>SUMIFS('[1]NBA-Data-1980-2019'!$G$1:$G$16305,'[1]NBA-Data-1980-2019'!$B$1:$B$16305,$A345,'[1]NBA-Data-1980-2019'!$A$1:$A$16305,DN$9)</f>
        <v>0</v>
      </c>
      <c r="DO345" s="63">
        <f>SUMIFS('[1]NBA-Data-1980-2019'!$G$1:$G$16305,'[1]NBA-Data-1980-2019'!$B$1:$B$16305,$A345,'[1]NBA-Data-1980-2019'!$A$1:$A$16305,DO$9)</f>
        <v>17429672</v>
      </c>
      <c r="DP345" s="63">
        <f>SUMIFS('[1]NBA-Data-1980-2019'!$G$1:$G$16305,'[1]NBA-Data-1980-2019'!$B$1:$B$16305,$A345,'[1]NBA-Data-1980-2019'!$A$1:$A$16305,DP$9)</f>
        <v>19014188</v>
      </c>
      <c r="DQ345" s="63">
        <f>SUMIFS('[1]NBA-Data-1980-2019'!$G$1:$G$16305,'[1]NBA-Data-1980-2019'!$B$1:$B$16305,$A345,'[1]NBA-Data-1980-2019'!$A$1:$A$16305,DQ$9)</f>
        <v>20598704</v>
      </c>
      <c r="DR345" s="63">
        <f>SUMIFS('[1]NBA-Data-1980-2019'!$G$1:$G$16305,'[1]NBA-Data-1980-2019'!$B$1:$B$16305,$A345,'[1]NBA-Data-1980-2019'!$A$1:$A$16305,DR$9)</f>
        <v>22183220</v>
      </c>
      <c r="DS345" s="63">
        <f>SUMIFS('[1]NBA-Data-1980-2019'!$G$1:$G$16305,'[1]NBA-Data-1980-2019'!$B$1:$B$16305,$A345,'[1]NBA-Data-1980-2019'!$A$1:$A$16305,DS$9)</f>
        <v>18700000</v>
      </c>
      <c r="DT345" s="63">
        <f>SUMIFS('[1]NBA-Data-1980-2019'!$G$1:$G$16305,'[1]NBA-Data-1980-2019'!$B$1:$B$16305,$A345,'[1]NBA-Data-1980-2019'!$A$1:$A$16305,DT$9)</f>
        <v>21164619</v>
      </c>
      <c r="DU345" s="63">
        <f>SUMIFS('[1]NBA-Data-1980-2019'!$G$1:$G$16305,'[1]NBA-Data-1980-2019'!$B$1:$B$16305,$A345,'[1]NBA-Data-1980-2019'!$A$1:$A$16305,DU$9)</f>
        <v>9638554</v>
      </c>
      <c r="DV345" s="63">
        <f>SUMIFS('[1]NBA-Data-1980-2019'!$G$1:$G$16305,'[1]NBA-Data-1980-2019'!$B$1:$B$16305,$A345,'[1]NBA-Data-1980-2019'!$A$1:$A$16305,DV$9)</f>
        <v>10361446</v>
      </c>
      <c r="DW345" s="63">
        <f>SUMIFS('[1]NBA-Data-1980-2019'!$G$1:$G$16305,'[1]NBA-Data-1980-2019'!$B$1:$B$16305,$A345,'[1]NBA-Data-1980-2019'!$A$1:$A$16305,DW$9)</f>
        <v>10000000</v>
      </c>
      <c r="DX345" s="63">
        <f>SUMIFS('[1]NBA-Data-1980-2019'!$G$1:$G$16305,'[1]NBA-Data-1980-2019'!$B$1:$B$16305,$A345,'[1]NBA-Data-1980-2019'!$A$1:$A$16305,DX$9)</f>
        <v>5000000</v>
      </c>
      <c r="DY345" s="63">
        <f>SUMIFS('[1]NBA-Data-1980-2019'!$G$1:$G$16305,'[1]NBA-Data-1980-2019'!$B$1:$B$16305,$A345,'[1]NBA-Data-1980-2019'!$A$1:$A$16305,DY$9)</f>
        <v>0</v>
      </c>
      <c r="DZ345" s="63">
        <f>SUMIFS('[1]NBA-Data-1980-2019'!$G$1:$G$16305,'[1]NBA-Data-1980-2019'!$B$1:$B$16305,$A345,'[1]NBA-Data-1980-2019'!$A$1:$A$16305,DZ$9)</f>
        <v>0</v>
      </c>
      <c r="EA345" s="63">
        <f>SUMIFS('[1]NBA-Data-1980-2019'!$G$1:$G$16305,'[1]NBA-Data-1980-2019'!$B$1:$B$16305,$A345,'[1]NBA-Data-1980-2019'!$A$1:$A$16305,EA$9)</f>
        <v>0</v>
      </c>
      <c r="EB345" s="63">
        <f>SUMIFS('[1]NBA-Data-1980-2019'!$G$1:$G$16305,'[1]NBA-Data-1980-2019'!$B$1:$B$16305,$A345,'[1]NBA-Data-1980-2019'!$A$1:$A$16305,EB$9)</f>
        <v>0</v>
      </c>
      <c r="EC345" s="63">
        <f>SUMIFS('[1]NBA-Data-1980-2019'!$G$1:$G$16305,'[1]NBA-Data-1980-2019'!$B$1:$B$16305,$A345,'[1]NBA-Data-1980-2019'!$A$1:$A$16305,EC$9)</f>
        <v>0</v>
      </c>
      <c r="ED345" s="63">
        <f>SUMIFS('[1]NBA-Data-1980-2019'!$G$1:$G$16305,'[1]NBA-Data-1980-2019'!$B$1:$B$16305,$A345,'[1]NBA-Data-1980-2019'!$A$1:$A$16305,ED$9)</f>
        <v>0</v>
      </c>
      <c r="EH345" s="2" t="s">
        <v>1484</v>
      </c>
    </row>
    <row r="346" spans="1:165" x14ac:dyDescent="0.2">
      <c r="A346" s="2" t="s">
        <v>765</v>
      </c>
      <c r="B346" s="2" t="str" cm="1">
        <f t="array" ref="B346">_xlfn.XLOOKUP($A346&amp;B$5,'[1]NBA-Data-1980-2019'!$B$1:$B$16305&amp;'[1]NBA-Data-1980-2019'!$A$1:$A$16305,'[1]NBA-Data-1980-2019'!$D$1:$D$16305,"",0)</f>
        <v/>
      </c>
      <c r="C346" s="2" t="str" cm="1">
        <f t="array" ref="C346">_xlfn.XLOOKUP($A346&amp;C$5,'[1]NBA-Data-1980-2019'!$B$1:$B$16305&amp;'[1]NBA-Data-1980-2019'!$A$1:$A$16305,'[1]NBA-Data-1980-2019'!$D$1:$D$16305,"",0)</f>
        <v/>
      </c>
      <c r="D346" s="2" t="str" cm="1">
        <f t="array" ref="D346">_xlfn.XLOOKUP($A346&amp;D$5,'[1]NBA-Data-1980-2019'!$B$1:$B$16305&amp;'[1]NBA-Data-1980-2019'!$A$1:$A$16305,'[1]NBA-Data-1980-2019'!$D$1:$D$16305,"",0)</f>
        <v/>
      </c>
      <c r="E346" s="2" t="str" cm="1">
        <f t="array" ref="E346">_xlfn.XLOOKUP($A346&amp;E$5,'[1]NBA-Data-1980-2019'!$B$1:$B$16305&amp;'[1]NBA-Data-1980-2019'!$A$1:$A$16305,'[1]NBA-Data-1980-2019'!$D$1:$D$16305,"",0)</f>
        <v/>
      </c>
      <c r="F346" s="2" t="str" cm="1">
        <f t="array" ref="F346">_xlfn.XLOOKUP($A346&amp;F$5,'[1]NBA-Data-1980-2019'!$B$1:$B$16305&amp;'[1]NBA-Data-1980-2019'!$A$1:$A$16305,'[1]NBA-Data-1980-2019'!$D$1:$D$16305,"",0)</f>
        <v/>
      </c>
      <c r="G346" s="2" t="str" cm="1">
        <f t="array" ref="G346">_xlfn.XLOOKUP($A346&amp;G$5,'[1]NBA-Data-1980-2019'!$B$1:$B$16305&amp;'[1]NBA-Data-1980-2019'!$A$1:$A$16305,'[1]NBA-Data-1980-2019'!$D$1:$D$16305,"",0)</f>
        <v/>
      </c>
      <c r="H346" s="2" t="str" cm="1">
        <f t="array" ref="H346">_xlfn.XLOOKUP($A346&amp;H$5,'[1]NBA-Data-1980-2019'!$B$1:$B$16305&amp;'[1]NBA-Data-1980-2019'!$A$1:$A$16305,'[1]NBA-Data-1980-2019'!$D$1:$D$16305,"",0)</f>
        <v/>
      </c>
      <c r="I346" s="2" t="str" cm="1">
        <f t="array" ref="I346">_xlfn.XLOOKUP($A346&amp;I$5,'[1]NBA-Data-1980-2019'!$B$1:$B$16305&amp;'[1]NBA-Data-1980-2019'!$A$1:$A$16305,'[1]NBA-Data-1980-2019'!$D$1:$D$16305,"",0)</f>
        <v/>
      </c>
      <c r="J346" s="2" t="str" cm="1">
        <f t="array" ref="J346">_xlfn.XLOOKUP($A346&amp;J$5,'[1]NBA-Data-1980-2019'!$B$1:$B$16305&amp;'[1]NBA-Data-1980-2019'!$A$1:$A$16305,'[1]NBA-Data-1980-2019'!$D$1:$D$16305,"",0)</f>
        <v/>
      </c>
      <c r="K346" s="2" t="str" cm="1">
        <f t="array" ref="K346">_xlfn.XLOOKUP($A346&amp;K$5,'[1]NBA-Data-1980-2019'!$B$1:$B$16305&amp;'[1]NBA-Data-1980-2019'!$A$1:$A$16305,'[1]NBA-Data-1980-2019'!$D$1:$D$16305,"",0)</f>
        <v/>
      </c>
      <c r="L346" s="2" t="str" cm="1">
        <f t="array" ref="L346">_xlfn.XLOOKUP($A346&amp;L$5,'[1]NBA-Data-1980-2019'!$B$1:$B$16305&amp;'[1]NBA-Data-1980-2019'!$A$1:$A$16305,'[1]NBA-Data-1980-2019'!$D$1:$D$16305,"",0)</f>
        <v/>
      </c>
      <c r="M346" s="2" t="str" cm="1">
        <f t="array" ref="M346">_xlfn.XLOOKUP($A346&amp;M$5,'[1]NBA-Data-1980-2019'!$B$1:$B$16305&amp;'[1]NBA-Data-1980-2019'!$A$1:$A$16305,'[1]NBA-Data-1980-2019'!$D$1:$D$16305,"",0)</f>
        <v/>
      </c>
      <c r="N346" s="2" t="str" cm="1">
        <f t="array" ref="N346">_xlfn.XLOOKUP($A346&amp;N$5,'[1]NBA-Data-1980-2019'!$B$1:$B$16305&amp;'[1]NBA-Data-1980-2019'!$A$1:$A$16305,'[1]NBA-Data-1980-2019'!$D$1:$D$16305,"",0)</f>
        <v/>
      </c>
      <c r="O346" s="2" t="str" cm="1">
        <f t="array" ref="O346">_xlfn.XLOOKUP($A346&amp;O$5,'[1]NBA-Data-1980-2019'!$B$1:$B$16305&amp;'[1]NBA-Data-1980-2019'!$A$1:$A$16305,'[1]NBA-Data-1980-2019'!$D$1:$D$16305,"",0)</f>
        <v/>
      </c>
      <c r="P346" s="2" t="str" cm="1">
        <f t="array" ref="P346">_xlfn.XLOOKUP($A346&amp;P$5,'[1]NBA-Data-1980-2019'!$B$1:$B$16305&amp;'[1]NBA-Data-1980-2019'!$A$1:$A$16305,'[1]NBA-Data-1980-2019'!$D$1:$D$16305,"",0)</f>
        <v/>
      </c>
      <c r="Q346" s="2" t="str" cm="1">
        <f t="array" ref="Q346">_xlfn.XLOOKUP($A346&amp;Q$5,'[1]NBA-Data-1980-2019'!$B$1:$B$16305&amp;'[1]NBA-Data-1980-2019'!$A$1:$A$16305,'[1]NBA-Data-1980-2019'!$D$1:$D$16305,"",0)</f>
        <v/>
      </c>
      <c r="R346" s="2" t="str" cm="1">
        <f t="array" ref="R346">_xlfn.XLOOKUP($A346&amp;R$5,'[1]NBA-Data-1980-2019'!$B$1:$B$16305&amp;'[1]NBA-Data-1980-2019'!$A$1:$A$16305,'[1]NBA-Data-1980-2019'!$D$1:$D$16305,"",0)</f>
        <v/>
      </c>
      <c r="S346" s="2" t="str" cm="1">
        <f t="array" ref="S346">_xlfn.XLOOKUP($A346&amp;S$5,'[1]NBA-Data-1980-2019'!$B$1:$B$16305&amp;'[1]NBA-Data-1980-2019'!$A$1:$A$16305,'[1]NBA-Data-1980-2019'!$D$1:$D$16305,"",0)</f>
        <v/>
      </c>
      <c r="T346" s="2" t="str" cm="1">
        <f t="array" ref="T346">_xlfn.XLOOKUP($A346&amp;T$5,'[1]NBA-Data-1980-2019'!$B$1:$B$16305&amp;'[1]NBA-Data-1980-2019'!$A$1:$A$16305,'[1]NBA-Data-1980-2019'!$D$1:$D$16305,"",0)</f>
        <v/>
      </c>
      <c r="U346" s="2" t="str" cm="1">
        <f t="array" ref="U346">_xlfn.XLOOKUP($A346&amp;U$5,'[1]NBA-Data-1980-2019'!$B$1:$B$16305&amp;'[1]NBA-Data-1980-2019'!$A$1:$A$16305,'[1]NBA-Data-1980-2019'!$D$1:$D$16305,"",0)</f>
        <v/>
      </c>
      <c r="V346" s="2" t="str" cm="1">
        <f t="array" ref="V346">_xlfn.XLOOKUP($A346&amp;V$5,'[1]NBA-Data-1980-2019'!$B$1:$B$16305&amp;'[1]NBA-Data-1980-2019'!$A$1:$A$16305,'[1]NBA-Data-1980-2019'!$D$1:$D$16305,"",0)</f>
        <v>TOT</v>
      </c>
      <c r="W346" s="2" t="str" cm="1">
        <f t="array" ref="W346">_xlfn.XLOOKUP($A346&amp;W$5,'[1]NBA-Data-1980-2019'!$B$1:$B$16305&amp;'[1]NBA-Data-1980-2019'!$A$1:$A$16305,'[1]NBA-Data-1980-2019'!$D$1:$D$16305,"",0)</f>
        <v>DEN</v>
      </c>
      <c r="X346" s="2" t="str" cm="1">
        <f t="array" ref="X346">_xlfn.XLOOKUP($A346&amp;X$5,'[1]NBA-Data-1980-2019'!$B$1:$B$16305&amp;'[1]NBA-Data-1980-2019'!$A$1:$A$16305,'[1]NBA-Data-1980-2019'!$D$1:$D$16305,"",0)</f>
        <v>DEN</v>
      </c>
      <c r="Y346" s="2" t="str" cm="1">
        <f t="array" ref="Y346">_xlfn.XLOOKUP($A346&amp;Y$5,'[1]NBA-Data-1980-2019'!$B$1:$B$16305&amp;'[1]NBA-Data-1980-2019'!$A$1:$A$16305,'[1]NBA-Data-1980-2019'!$D$1:$D$16305,"",0)</f>
        <v>DEN</v>
      </c>
      <c r="Z346" s="2" t="str" cm="1">
        <f t="array" ref="Z346">_xlfn.XLOOKUP($A346&amp;Z$5,'[1]NBA-Data-1980-2019'!$B$1:$B$16305&amp;'[1]NBA-Data-1980-2019'!$A$1:$A$16305,'[1]NBA-Data-1980-2019'!$D$1:$D$16305,"",0)</f>
        <v>TOT</v>
      </c>
      <c r="AA346" s="2" t="str" cm="1">
        <f t="array" ref="AA346">_xlfn.XLOOKUP($A346&amp;AA$5,'[1]NBA-Data-1980-2019'!$B$1:$B$16305&amp;'[1]NBA-Data-1980-2019'!$A$1:$A$16305,'[1]NBA-Data-1980-2019'!$D$1:$D$16305,"",0)</f>
        <v>CLE</v>
      </c>
      <c r="AB346" s="2" t="str" cm="1">
        <f t="array" ref="AB346">_xlfn.XLOOKUP($A346&amp;AB$5,'[1]NBA-Data-1980-2019'!$B$1:$B$16305&amp;'[1]NBA-Data-1980-2019'!$A$1:$A$16305,'[1]NBA-Data-1980-2019'!$D$1:$D$16305,"",0)</f>
        <v>LAL</v>
      </c>
      <c r="AC346" s="2" t="str" cm="1">
        <f t="array" ref="AC346">_xlfn.XLOOKUP($A346&amp;AC$5,'[1]NBA-Data-1980-2019'!$B$1:$B$16305&amp;'[1]NBA-Data-1980-2019'!$A$1:$A$16305,'[1]NBA-Data-1980-2019'!$D$1:$D$16305,"",0)</f>
        <v>BRK</v>
      </c>
      <c r="AD346" s="2" t="str" cm="1">
        <f t="array" ref="AD346">_xlfn.XLOOKUP($A346&amp;AD$5,'[1]NBA-Data-1980-2019'!$B$1:$B$16305&amp;'[1]NBA-Data-1980-2019'!$A$1:$A$16305,'[1]NBA-Data-1980-2019'!$D$1:$D$16305,"",0)</f>
        <v/>
      </c>
      <c r="AE346" s="2" t="str" cm="1">
        <f t="array" ref="AE346">_xlfn.XLOOKUP($A346&amp;AE$5,'[1]NBA-Data-1980-2019'!$B$1:$B$16305&amp;'[1]NBA-Data-1980-2019'!$A$1:$A$16305,'[1]NBA-Data-1980-2019'!$D$1:$D$16305,"",0)</f>
        <v/>
      </c>
      <c r="AF346" s="2" t="str" cm="1">
        <f t="array" ref="AF346">_xlfn.XLOOKUP($A346&amp;AF$5,'[1]NBA-Data-1980-2019'!$B$1:$B$16305&amp;'[1]NBA-Data-1980-2019'!$A$1:$A$16305,'[1]NBA-Data-1980-2019'!$D$1:$D$16305,"",0)</f>
        <v/>
      </c>
      <c r="AG346" s="2" t="str" cm="1">
        <f t="array" ref="AG346">_xlfn.XLOOKUP($A346&amp;AG$5,'[1]NBA-Data-1980-2019'!$B$1:$B$16305&amp;'[1]NBA-Data-1980-2019'!$A$1:$A$16305,'[1]NBA-Data-1980-2019'!$D$1:$D$16305,"",0)</f>
        <v/>
      </c>
      <c r="AH346" s="2" t="str" cm="1">
        <f t="array" ref="AH346">_xlfn.XLOOKUP($A346&amp;AH$5,'[1]NBA-Data-1980-2019'!$B$1:$B$16305&amp;'[1]NBA-Data-1980-2019'!$A$1:$A$16305,'[1]NBA-Data-1980-2019'!$H$1:$H$16305,"",0)</f>
        <v/>
      </c>
      <c r="AI346" s="2" t="str" cm="1">
        <f t="array" ref="AI346">_xlfn.XLOOKUP($A346&amp;AI$5,'[1]NBA-Data-1980-2019'!$B$1:$B$16305&amp;'[1]NBA-Data-1980-2019'!$A$1:$A$16305,'[1]NBA-Data-1980-2019'!$H$1:$H$16305,"",0)</f>
        <v/>
      </c>
      <c r="AJ346" s="2" t="str" cm="1">
        <f t="array" ref="AJ346">_xlfn.XLOOKUP($A346&amp;AJ$5,'[1]NBA-Data-1980-2019'!$B$1:$B$16305&amp;'[1]NBA-Data-1980-2019'!$A$1:$A$16305,'[1]NBA-Data-1980-2019'!$H$1:$H$16305,"",0)</f>
        <v/>
      </c>
      <c r="AK346" s="2" t="str" cm="1">
        <f t="array" ref="AK346">_xlfn.XLOOKUP($A346&amp;AK$5,'[1]NBA-Data-1980-2019'!$B$1:$B$16305&amp;'[1]NBA-Data-1980-2019'!$A$1:$A$16305,'[1]NBA-Data-1980-2019'!$H$1:$H$16305,"",0)</f>
        <v/>
      </c>
      <c r="AL346" s="2" t="str" cm="1">
        <f t="array" ref="AL346">_xlfn.XLOOKUP($A346&amp;AL$5,'[1]NBA-Data-1980-2019'!$B$1:$B$16305&amp;'[1]NBA-Data-1980-2019'!$A$1:$A$16305,'[1]NBA-Data-1980-2019'!$H$1:$H$16305,"",0)</f>
        <v/>
      </c>
      <c r="AM346" s="2" t="str" cm="1">
        <f t="array" ref="AM346">_xlfn.XLOOKUP($A346&amp;AM$5,'[1]NBA-Data-1980-2019'!$B$1:$B$16305&amp;'[1]NBA-Data-1980-2019'!$A$1:$A$16305,'[1]NBA-Data-1980-2019'!$H$1:$H$16305,"",0)</f>
        <v/>
      </c>
      <c r="AN346" s="2" t="str" cm="1">
        <f t="array" ref="AN346">_xlfn.XLOOKUP($A346&amp;AN$5,'[1]NBA-Data-1980-2019'!$B$1:$B$16305&amp;'[1]NBA-Data-1980-2019'!$A$1:$A$16305,'[1]NBA-Data-1980-2019'!$H$1:$H$16305,"",0)</f>
        <v/>
      </c>
      <c r="AO346" s="2" t="str" cm="1">
        <f t="array" ref="AO346">_xlfn.XLOOKUP($A346&amp;AO$5,'[1]NBA-Data-1980-2019'!$B$1:$B$16305&amp;'[1]NBA-Data-1980-2019'!$A$1:$A$16305,'[1]NBA-Data-1980-2019'!$H$1:$H$16305,"",0)</f>
        <v/>
      </c>
      <c r="AP346" s="2" t="str" cm="1">
        <f t="array" ref="AP346">_xlfn.XLOOKUP($A346&amp;AP$5,'[1]NBA-Data-1980-2019'!$B$1:$B$16305&amp;'[1]NBA-Data-1980-2019'!$A$1:$A$16305,'[1]NBA-Data-1980-2019'!$H$1:$H$16305,"",0)</f>
        <v/>
      </c>
      <c r="AQ346" s="2" t="str" cm="1">
        <f t="array" ref="AQ346">_xlfn.XLOOKUP($A346&amp;AQ$5,'[1]NBA-Data-1980-2019'!$B$1:$B$16305&amp;'[1]NBA-Data-1980-2019'!$A$1:$A$16305,'[1]NBA-Data-1980-2019'!$H$1:$H$16305,"",0)</f>
        <v/>
      </c>
      <c r="AR346" s="2" t="str" cm="1">
        <f t="array" ref="AR346">_xlfn.XLOOKUP($A346&amp;AR$5,'[1]NBA-Data-1980-2019'!$B$1:$B$16305&amp;'[1]NBA-Data-1980-2019'!$A$1:$A$16305,'[1]NBA-Data-1980-2019'!$H$1:$H$16305,"",0)</f>
        <v/>
      </c>
      <c r="AS346" s="2" t="str" cm="1">
        <f t="array" ref="AS346">_xlfn.XLOOKUP($A346&amp;AS$5,'[1]NBA-Data-1980-2019'!$B$1:$B$16305&amp;'[1]NBA-Data-1980-2019'!$A$1:$A$16305,'[1]NBA-Data-1980-2019'!$H$1:$H$16305,"",0)</f>
        <v/>
      </c>
      <c r="AT346" s="2" t="str" cm="1">
        <f t="array" ref="AT346">_xlfn.XLOOKUP($A346&amp;AT$5,'[1]NBA-Data-1980-2019'!$B$1:$B$16305&amp;'[1]NBA-Data-1980-2019'!$A$1:$A$16305,'[1]NBA-Data-1980-2019'!$H$1:$H$16305,"",0)</f>
        <v/>
      </c>
      <c r="AU346" s="2" t="str" cm="1">
        <f t="array" ref="AU346">_xlfn.XLOOKUP($A346&amp;AU$5,'[1]NBA-Data-1980-2019'!$B$1:$B$16305&amp;'[1]NBA-Data-1980-2019'!$A$1:$A$16305,'[1]NBA-Data-1980-2019'!$H$1:$H$16305,"",0)</f>
        <v/>
      </c>
      <c r="AV346" s="2" t="str" cm="1">
        <f t="array" ref="AV346">_xlfn.XLOOKUP($A346&amp;AV$5,'[1]NBA-Data-1980-2019'!$B$1:$B$16305&amp;'[1]NBA-Data-1980-2019'!$A$1:$A$16305,'[1]NBA-Data-1980-2019'!$H$1:$H$16305,"",0)</f>
        <v/>
      </c>
      <c r="AW346" s="2" t="str" cm="1">
        <f t="array" ref="AW346">_xlfn.XLOOKUP($A346&amp;AW$5,'[1]NBA-Data-1980-2019'!$B$1:$B$16305&amp;'[1]NBA-Data-1980-2019'!$A$1:$A$16305,'[1]NBA-Data-1980-2019'!$H$1:$H$16305,"",0)</f>
        <v/>
      </c>
      <c r="AX346" s="2" t="str" cm="1">
        <f t="array" ref="AX346">_xlfn.XLOOKUP($A346&amp;AX$5,'[1]NBA-Data-1980-2019'!$B$1:$B$16305&amp;'[1]NBA-Data-1980-2019'!$A$1:$A$16305,'[1]NBA-Data-1980-2019'!$H$1:$H$16305,"",0)</f>
        <v/>
      </c>
      <c r="AY346" s="2" t="str" cm="1">
        <f t="array" ref="AY346">_xlfn.XLOOKUP($A346&amp;AY$5,'[1]NBA-Data-1980-2019'!$B$1:$B$16305&amp;'[1]NBA-Data-1980-2019'!$A$1:$A$16305,'[1]NBA-Data-1980-2019'!$H$1:$H$16305,"",0)</f>
        <v/>
      </c>
      <c r="AZ346" s="2" t="str" cm="1">
        <f t="array" ref="AZ346">_xlfn.XLOOKUP($A346&amp;AZ$5,'[1]NBA-Data-1980-2019'!$B$1:$B$16305&amp;'[1]NBA-Data-1980-2019'!$A$1:$A$16305,'[1]NBA-Data-1980-2019'!$H$1:$H$16305,"",0)</f>
        <v/>
      </c>
      <c r="BA346" s="2" t="str" cm="1">
        <f t="array" ref="BA346">_xlfn.XLOOKUP($A346&amp;BA$5,'[1]NBA-Data-1980-2019'!$B$1:$B$16305&amp;'[1]NBA-Data-1980-2019'!$A$1:$A$16305,'[1]NBA-Data-1980-2019'!$H$1:$H$16305,"",0)</f>
        <v/>
      </c>
      <c r="BB346" s="2" cm="1">
        <f t="array" ref="BB346">_xlfn.XLOOKUP($A346&amp;BB$5,'[1]NBA-Data-1980-2019'!$B$1:$B$16305&amp;'[1]NBA-Data-1980-2019'!$A$1:$A$16305,'[1]NBA-Data-1980-2019'!$H$1:$H$16305,"",0)</f>
        <v>522</v>
      </c>
      <c r="BC346" s="2" cm="1">
        <f t="array" ref="BC346">_xlfn.XLOOKUP($A346&amp;BC$5,'[1]NBA-Data-1980-2019'!$B$1:$B$16305&amp;'[1]NBA-Data-1980-2019'!$A$1:$A$16305,'[1]NBA-Data-1980-2019'!$H$1:$H$16305,"",0)</f>
        <v>686.4</v>
      </c>
      <c r="BD346" s="2" cm="1">
        <f t="array" ref="BD346">_xlfn.XLOOKUP($A346&amp;BD$5,'[1]NBA-Data-1980-2019'!$B$1:$B$16305&amp;'[1]NBA-Data-1980-2019'!$A$1:$A$16305,'[1]NBA-Data-1980-2019'!$H$1:$H$16305,"",0)</f>
        <v>364.90000000000003</v>
      </c>
      <c r="BE346" s="2" cm="1">
        <f t="array" ref="BE346">_xlfn.XLOOKUP($A346&amp;BE$5,'[1]NBA-Data-1980-2019'!$B$1:$B$16305&amp;'[1]NBA-Data-1980-2019'!$A$1:$A$16305,'[1]NBA-Data-1980-2019'!$H$1:$H$16305,"",0)</f>
        <v>1771.2</v>
      </c>
      <c r="BF346" s="2" cm="1">
        <f t="array" ref="BF346">_xlfn.XLOOKUP($A346&amp;BF$5,'[1]NBA-Data-1980-2019'!$B$1:$B$16305&amp;'[1]NBA-Data-1980-2019'!$A$1:$A$16305,'[1]NBA-Data-1980-2019'!$H$1:$H$16305,"",0)</f>
        <v>2041.2</v>
      </c>
      <c r="BG346" s="2" cm="1">
        <f t="array" ref="BG346">_xlfn.XLOOKUP($A346&amp;BG$5,'[1]NBA-Data-1980-2019'!$B$1:$B$16305&amp;'[1]NBA-Data-1980-2019'!$A$1:$A$16305,'[1]NBA-Data-1980-2019'!$H$1:$H$16305,"",0)</f>
        <v>1322.3999999999999</v>
      </c>
      <c r="BH346" s="2" cm="1">
        <f t="array" ref="BH346">_xlfn.XLOOKUP($A346&amp;BH$5,'[1]NBA-Data-1980-2019'!$B$1:$B$16305&amp;'[1]NBA-Data-1980-2019'!$A$1:$A$16305,'[1]NBA-Data-1980-2019'!$H$1:$H$16305,"",0)</f>
        <v>1101.5999999999999</v>
      </c>
      <c r="BI346" s="2" cm="1">
        <f t="array" ref="BI346">_xlfn.XLOOKUP($A346&amp;BI$5,'[1]NBA-Data-1980-2019'!$B$1:$B$16305&amp;'[1]NBA-Data-1980-2019'!$A$1:$A$16305,'[1]NBA-Data-1980-2019'!$H$1:$H$16305,"",0)</f>
        <v>359.59999999999997</v>
      </c>
      <c r="BJ346" s="2" t="str" cm="1">
        <f t="array" ref="BJ346">_xlfn.XLOOKUP($A346&amp;BJ$5,'[1]NBA-Data-1980-2019'!$B$1:$B$16305&amp;'[1]NBA-Data-1980-2019'!$A$1:$A$16305,'[1]NBA-Data-1980-2019'!$H$1:$H$16305,"",0)</f>
        <v/>
      </c>
      <c r="BK346" s="2" t="str" cm="1">
        <f t="array" ref="BK346">_xlfn.XLOOKUP($A346&amp;BK$5,'[1]NBA-Data-1980-2019'!$B$1:$B$16305&amp;'[1]NBA-Data-1980-2019'!$A$1:$A$16305,'[1]NBA-Data-1980-2019'!$H$1:$H$16305,"",0)</f>
        <v/>
      </c>
      <c r="BL346" s="2" t="str" cm="1">
        <f t="array" ref="BL346">_xlfn.XLOOKUP($A346&amp;BL$5,'[1]NBA-Data-1980-2019'!$B$1:$B$16305&amp;'[1]NBA-Data-1980-2019'!$A$1:$A$16305,'[1]NBA-Data-1980-2019'!$H$1:$H$16305,"",0)</f>
        <v/>
      </c>
      <c r="BM346" s="2" t="str" cm="1">
        <f t="array" ref="BM346">_xlfn.XLOOKUP($A346&amp;BM$5,'[1]NBA-Data-1980-2019'!$B$1:$B$16305&amp;'[1]NBA-Data-1980-2019'!$A$1:$A$16305,'[1]NBA-Data-1980-2019'!$H$1:$H$16305,"",0)</f>
        <v/>
      </c>
      <c r="BN346" s="2" t="str" cm="1">
        <f t="array" ref="BN346">_xlfn.XLOOKUP($A346&amp;BN$5,'[1]NBA-Data-1980-2019'!$B$1:$B$16305&amp;'[1]NBA-Data-1980-2019'!$A$1:$A$16305,'[1]NBA-Data-1980-2019'!$F$1:$F$16305,"",0)</f>
        <v/>
      </c>
      <c r="BO346" s="2" t="str" cm="1">
        <f t="array" ref="BO346">_xlfn.XLOOKUP($A346&amp;BO$5,'[1]NBA-Data-1980-2019'!$B$1:$B$16305&amp;'[1]NBA-Data-1980-2019'!$A$1:$A$16305,'[1]NBA-Data-1980-2019'!$F$1:$F$16305,"",0)</f>
        <v/>
      </c>
      <c r="BP346" s="2" t="str" cm="1">
        <f t="array" ref="BP346">_xlfn.XLOOKUP($A346&amp;BP$5,'[1]NBA-Data-1980-2019'!$B$1:$B$16305&amp;'[1]NBA-Data-1980-2019'!$A$1:$A$16305,'[1]NBA-Data-1980-2019'!$F$1:$F$16305,"",0)</f>
        <v/>
      </c>
      <c r="BQ346" s="2" t="str" cm="1">
        <f t="array" ref="BQ346">_xlfn.XLOOKUP($A346&amp;BQ$5,'[1]NBA-Data-1980-2019'!$B$1:$B$16305&amp;'[1]NBA-Data-1980-2019'!$A$1:$A$16305,'[1]NBA-Data-1980-2019'!$F$1:$F$16305,"",0)</f>
        <v/>
      </c>
      <c r="BR346" s="2" t="str" cm="1">
        <f t="array" ref="BR346">_xlfn.XLOOKUP($A346&amp;BR$5,'[1]NBA-Data-1980-2019'!$B$1:$B$16305&amp;'[1]NBA-Data-1980-2019'!$A$1:$A$16305,'[1]NBA-Data-1980-2019'!$F$1:$F$16305,"",0)</f>
        <v/>
      </c>
      <c r="BS346" s="2" t="str" cm="1">
        <f t="array" ref="BS346">_xlfn.XLOOKUP($A346&amp;BS$5,'[1]NBA-Data-1980-2019'!$B$1:$B$16305&amp;'[1]NBA-Data-1980-2019'!$A$1:$A$16305,'[1]NBA-Data-1980-2019'!$F$1:$F$16305,"",0)</f>
        <v/>
      </c>
      <c r="BT346" s="2" t="str" cm="1">
        <f t="array" ref="BT346">_xlfn.XLOOKUP($A346&amp;BT$5,'[1]NBA-Data-1980-2019'!$B$1:$B$16305&amp;'[1]NBA-Data-1980-2019'!$A$1:$A$16305,'[1]NBA-Data-1980-2019'!$F$1:$F$16305,"",0)</f>
        <v/>
      </c>
      <c r="BU346" s="2" t="str" cm="1">
        <f t="array" ref="BU346">_xlfn.XLOOKUP($A346&amp;BU$5,'[1]NBA-Data-1980-2019'!$B$1:$B$16305&amp;'[1]NBA-Data-1980-2019'!$A$1:$A$16305,'[1]NBA-Data-1980-2019'!$F$1:$F$16305,"",0)</f>
        <v/>
      </c>
      <c r="BV346" s="2" t="str" cm="1">
        <f t="array" ref="BV346">_xlfn.XLOOKUP($A346&amp;BV$5,'[1]NBA-Data-1980-2019'!$B$1:$B$16305&amp;'[1]NBA-Data-1980-2019'!$A$1:$A$16305,'[1]NBA-Data-1980-2019'!$F$1:$F$16305,"",0)</f>
        <v/>
      </c>
      <c r="BW346" s="2" t="str" cm="1">
        <f t="array" ref="BW346">_xlfn.XLOOKUP($A346&amp;BW$5,'[1]NBA-Data-1980-2019'!$B$1:$B$16305&amp;'[1]NBA-Data-1980-2019'!$A$1:$A$16305,'[1]NBA-Data-1980-2019'!$F$1:$F$16305,"",0)</f>
        <v/>
      </c>
      <c r="BX346" s="2" t="str" cm="1">
        <f t="array" ref="BX346">_xlfn.XLOOKUP($A346&amp;BX$5,'[1]NBA-Data-1980-2019'!$B$1:$B$16305&amp;'[1]NBA-Data-1980-2019'!$A$1:$A$16305,'[1]NBA-Data-1980-2019'!$F$1:$F$16305,"",0)</f>
        <v/>
      </c>
      <c r="BY346" s="2" t="str" cm="1">
        <f t="array" ref="BY346">_xlfn.XLOOKUP($A346&amp;BY$5,'[1]NBA-Data-1980-2019'!$B$1:$B$16305&amp;'[1]NBA-Data-1980-2019'!$A$1:$A$16305,'[1]NBA-Data-1980-2019'!$F$1:$F$16305,"",0)</f>
        <v/>
      </c>
      <c r="BZ346" s="2" t="str" cm="1">
        <f t="array" ref="BZ346">_xlfn.XLOOKUP($A346&amp;BZ$5,'[1]NBA-Data-1980-2019'!$B$1:$B$16305&amp;'[1]NBA-Data-1980-2019'!$A$1:$A$16305,'[1]NBA-Data-1980-2019'!$F$1:$F$16305,"",0)</f>
        <v/>
      </c>
      <c r="CA346" s="2" t="str" cm="1">
        <f t="array" ref="CA346">_xlfn.XLOOKUP($A346&amp;CA$5,'[1]NBA-Data-1980-2019'!$B$1:$B$16305&amp;'[1]NBA-Data-1980-2019'!$A$1:$A$16305,'[1]NBA-Data-1980-2019'!$F$1:$F$16305,"",0)</f>
        <v/>
      </c>
      <c r="CB346" s="2" t="str" cm="1">
        <f t="array" ref="CB346">_xlfn.XLOOKUP($A346&amp;CB$5,'[1]NBA-Data-1980-2019'!$B$1:$B$16305&amp;'[1]NBA-Data-1980-2019'!$A$1:$A$16305,'[1]NBA-Data-1980-2019'!$F$1:$F$16305,"",0)</f>
        <v/>
      </c>
      <c r="CC346" s="2" t="str" cm="1">
        <f t="array" ref="CC346">_xlfn.XLOOKUP($A346&amp;CC$5,'[1]NBA-Data-1980-2019'!$B$1:$B$16305&amp;'[1]NBA-Data-1980-2019'!$A$1:$A$16305,'[1]NBA-Data-1980-2019'!$F$1:$F$16305,"",0)</f>
        <v/>
      </c>
      <c r="CD346" s="2" t="str" cm="1">
        <f t="array" ref="CD346">_xlfn.XLOOKUP($A346&amp;CD$5,'[1]NBA-Data-1980-2019'!$B$1:$B$16305&amp;'[1]NBA-Data-1980-2019'!$A$1:$A$16305,'[1]NBA-Data-1980-2019'!$F$1:$F$16305,"",0)</f>
        <v/>
      </c>
      <c r="CE346" s="2" t="str" cm="1">
        <f t="array" ref="CE346">_xlfn.XLOOKUP($A346&amp;CE$5,'[1]NBA-Data-1980-2019'!$B$1:$B$16305&amp;'[1]NBA-Data-1980-2019'!$A$1:$A$16305,'[1]NBA-Data-1980-2019'!$F$1:$F$16305,"",0)</f>
        <v/>
      </c>
      <c r="CF346" s="2" t="str" cm="1">
        <f t="array" ref="CF346">_xlfn.XLOOKUP($A346&amp;CF$5,'[1]NBA-Data-1980-2019'!$B$1:$B$16305&amp;'[1]NBA-Data-1980-2019'!$A$1:$A$16305,'[1]NBA-Data-1980-2019'!$F$1:$F$16305,"",0)</f>
        <v/>
      </c>
      <c r="CG346" s="2" t="str" cm="1">
        <f t="array" ref="CG346">_xlfn.XLOOKUP($A346&amp;CG$5,'[1]NBA-Data-1980-2019'!$B$1:$B$16305&amp;'[1]NBA-Data-1980-2019'!$A$1:$A$16305,'[1]NBA-Data-1980-2019'!$F$1:$F$16305,"",0)</f>
        <v/>
      </c>
      <c r="CH346" s="2" cm="1">
        <f t="array" ref="CH346">_xlfn.XLOOKUP($A346&amp;CH$5,'[1]NBA-Data-1980-2019'!$B$1:$B$16305&amp;'[1]NBA-Data-1980-2019'!$A$1:$A$16305,'[1]NBA-Data-1980-2019'!$F$1:$F$16305,"",0)</f>
        <v>10.8</v>
      </c>
      <c r="CI346" s="2" cm="1">
        <f t="array" ref="CI346">_xlfn.XLOOKUP($A346&amp;CI$5,'[1]NBA-Data-1980-2019'!$B$1:$B$16305&amp;'[1]NBA-Data-1980-2019'!$A$1:$A$16305,'[1]NBA-Data-1980-2019'!$F$1:$F$16305,"",0)</f>
        <v>13.2</v>
      </c>
      <c r="CJ346" s="2" cm="1">
        <f t="array" ref="CJ346">_xlfn.XLOOKUP($A346&amp;CJ$5,'[1]NBA-Data-1980-2019'!$B$1:$B$16305&amp;'[1]NBA-Data-1980-2019'!$A$1:$A$16305,'[1]NBA-Data-1980-2019'!$F$1:$F$16305,"",0)</f>
        <v>12.3</v>
      </c>
      <c r="CK346" s="2" cm="1">
        <f t="array" ref="CK346">_xlfn.XLOOKUP($A346&amp;CK$5,'[1]NBA-Data-1980-2019'!$B$1:$B$16305&amp;'[1]NBA-Data-1980-2019'!$A$1:$A$16305,'[1]NBA-Data-1980-2019'!$F$1:$F$16305,"",0)</f>
        <v>16.7</v>
      </c>
      <c r="CL346" s="2" cm="1">
        <f t="array" ref="CL346">_xlfn.XLOOKUP($A346&amp;CL$5,'[1]NBA-Data-1980-2019'!$B$1:$B$16305&amp;'[1]NBA-Data-1980-2019'!$A$1:$A$16305,'[1]NBA-Data-1980-2019'!$F$1:$F$16305,"",0)</f>
        <v>16.600000000000001</v>
      </c>
      <c r="CM346" s="2" cm="1">
        <f t="array" ref="CM346">_xlfn.XLOOKUP($A346&amp;CM$5,'[1]NBA-Data-1980-2019'!$B$1:$B$16305&amp;'[1]NBA-Data-1980-2019'!$A$1:$A$16305,'[1]NBA-Data-1980-2019'!$F$1:$F$16305,"",0)</f>
        <v>14.6</v>
      </c>
      <c r="CN346" s="2" cm="1">
        <f t="array" ref="CN346">_xlfn.XLOOKUP($A346&amp;CN$5,'[1]NBA-Data-1980-2019'!$B$1:$B$16305&amp;'[1]NBA-Data-1980-2019'!$A$1:$A$16305,'[1]NBA-Data-1980-2019'!$F$1:$F$16305,"",0)</f>
        <v>12.3</v>
      </c>
      <c r="CO346" s="2" cm="1">
        <f t="array" ref="CO346">_xlfn.XLOOKUP($A346&amp;CO$5,'[1]NBA-Data-1980-2019'!$B$1:$B$16305&amp;'[1]NBA-Data-1980-2019'!$A$1:$A$16305,'[1]NBA-Data-1980-2019'!$F$1:$F$16305,"",0)</f>
        <v>12.3</v>
      </c>
      <c r="CP346" s="2" t="str" cm="1">
        <f t="array" ref="CP346">_xlfn.XLOOKUP($A346&amp;CP$5,'[1]NBA-Data-1980-2019'!$B$1:$B$16305&amp;'[1]NBA-Data-1980-2019'!$A$1:$A$16305,'[1]NBA-Data-1980-2019'!$F$1:$F$16305,"",0)</f>
        <v/>
      </c>
      <c r="CQ346" s="2" t="str" cm="1">
        <f t="array" ref="CQ346">_xlfn.XLOOKUP($A346&amp;CQ$5,'[1]NBA-Data-1980-2019'!$B$1:$B$16305&amp;'[1]NBA-Data-1980-2019'!$A$1:$A$16305,'[1]NBA-Data-1980-2019'!$F$1:$F$16305,"",0)</f>
        <v/>
      </c>
      <c r="CR346" s="2" t="str" cm="1">
        <f t="array" ref="CR346">_xlfn.XLOOKUP($A346&amp;CR$5,'[1]NBA-Data-1980-2019'!$B$1:$B$16305&amp;'[1]NBA-Data-1980-2019'!$A$1:$A$16305,'[1]NBA-Data-1980-2019'!$F$1:$F$16305,"",0)</f>
        <v/>
      </c>
      <c r="CS346" s="2" t="str" cm="1">
        <f t="array" ref="CS346">_xlfn.XLOOKUP($A346&amp;CS$5,'[1]NBA-Data-1980-2019'!$B$1:$B$16305&amp;'[1]NBA-Data-1980-2019'!$A$1:$A$16305,'[1]NBA-Data-1980-2019'!$F$1:$F$16305,"",0)</f>
        <v/>
      </c>
      <c r="CU346" s="2" t="str">
        <f>_xlfn.XLOOKUP($A346,TEAMS!$G$1:$G$839,TEAMS!$H$1:$H$839,"",0)</f>
        <v>C</v>
      </c>
      <c r="CV346" s="2" t="str">
        <f>_xlfn.XLOOKUP($CU346,DASHBOARD!$B$22:$B$27,DASHBOARD!$C$22:$C$27,"",0)</f>
        <v>CENTER</v>
      </c>
      <c r="CY346" s="63">
        <f>SUMIFS('[1]NBA-Data-1980-2019'!$G$1:$G$16305,'[1]NBA-Data-1980-2019'!$B$1:$B$16305,$A346,'[1]NBA-Data-1980-2019'!$A$1:$A$16305,CY$9)</f>
        <v>0</v>
      </c>
      <c r="CZ346" s="63">
        <f>SUMIFS('[1]NBA-Data-1980-2019'!$G$1:$G$16305,'[1]NBA-Data-1980-2019'!$B$1:$B$16305,$A346,'[1]NBA-Data-1980-2019'!$A$1:$A$16305,CZ$9)</f>
        <v>0</v>
      </c>
      <c r="DA346" s="63">
        <f>SUMIFS('[1]NBA-Data-1980-2019'!$G$1:$G$16305,'[1]NBA-Data-1980-2019'!$B$1:$B$16305,$A346,'[1]NBA-Data-1980-2019'!$A$1:$A$16305,DA$9)</f>
        <v>0</v>
      </c>
      <c r="DB346" s="63">
        <f>SUMIFS('[1]NBA-Data-1980-2019'!$G$1:$G$16305,'[1]NBA-Data-1980-2019'!$B$1:$B$16305,$A346,'[1]NBA-Data-1980-2019'!$A$1:$A$16305,DB$9)</f>
        <v>0</v>
      </c>
      <c r="DC346" s="63">
        <f>SUMIFS('[1]NBA-Data-1980-2019'!$G$1:$G$16305,'[1]NBA-Data-1980-2019'!$B$1:$B$16305,$A346,'[1]NBA-Data-1980-2019'!$A$1:$A$16305,DC$9)</f>
        <v>0</v>
      </c>
      <c r="DD346" s="63">
        <f>SUMIFS('[1]NBA-Data-1980-2019'!$G$1:$G$16305,'[1]NBA-Data-1980-2019'!$B$1:$B$16305,$A346,'[1]NBA-Data-1980-2019'!$A$1:$A$16305,DD$9)</f>
        <v>0</v>
      </c>
      <c r="DE346" s="63">
        <f>SUMIFS('[1]NBA-Data-1980-2019'!$G$1:$G$16305,'[1]NBA-Data-1980-2019'!$B$1:$B$16305,$A346,'[1]NBA-Data-1980-2019'!$A$1:$A$16305,DE$9)</f>
        <v>0</v>
      </c>
      <c r="DF346" s="63">
        <f>SUMIFS('[1]NBA-Data-1980-2019'!$G$1:$G$16305,'[1]NBA-Data-1980-2019'!$B$1:$B$16305,$A346,'[1]NBA-Data-1980-2019'!$A$1:$A$16305,DF$9)</f>
        <v>0</v>
      </c>
      <c r="DG346" s="63">
        <f>SUMIFS('[1]NBA-Data-1980-2019'!$G$1:$G$16305,'[1]NBA-Data-1980-2019'!$B$1:$B$16305,$A346,'[1]NBA-Data-1980-2019'!$A$1:$A$16305,DG$9)</f>
        <v>0</v>
      </c>
      <c r="DH346" s="63">
        <f>SUMIFS('[1]NBA-Data-1980-2019'!$G$1:$G$16305,'[1]NBA-Data-1980-2019'!$B$1:$B$16305,$A346,'[1]NBA-Data-1980-2019'!$A$1:$A$16305,DH$9)</f>
        <v>0</v>
      </c>
      <c r="DI346" s="63">
        <f>SUMIFS('[1]NBA-Data-1980-2019'!$G$1:$G$16305,'[1]NBA-Data-1980-2019'!$B$1:$B$16305,$A346,'[1]NBA-Data-1980-2019'!$A$1:$A$16305,DI$9)</f>
        <v>0</v>
      </c>
      <c r="DJ346" s="63">
        <f>SUMIFS('[1]NBA-Data-1980-2019'!$G$1:$G$16305,'[1]NBA-Data-1980-2019'!$B$1:$B$16305,$A346,'[1]NBA-Data-1980-2019'!$A$1:$A$16305,DJ$9)</f>
        <v>0</v>
      </c>
      <c r="DK346" s="63">
        <f>SUMIFS('[1]NBA-Data-1980-2019'!$G$1:$G$16305,'[1]NBA-Data-1980-2019'!$B$1:$B$16305,$A346,'[1]NBA-Data-1980-2019'!$A$1:$A$16305,DK$9)</f>
        <v>0</v>
      </c>
      <c r="DL346" s="63">
        <f>SUMIFS('[1]NBA-Data-1980-2019'!$G$1:$G$16305,'[1]NBA-Data-1980-2019'!$B$1:$B$16305,$A346,'[1]NBA-Data-1980-2019'!$A$1:$A$16305,DL$9)</f>
        <v>0</v>
      </c>
      <c r="DM346" s="63">
        <f>SUMIFS('[1]NBA-Data-1980-2019'!$G$1:$G$16305,'[1]NBA-Data-1980-2019'!$B$1:$B$16305,$A346,'[1]NBA-Data-1980-2019'!$A$1:$A$16305,DM$9)</f>
        <v>0</v>
      </c>
      <c r="DN346" s="63">
        <f>SUMIFS('[1]NBA-Data-1980-2019'!$G$1:$G$16305,'[1]NBA-Data-1980-2019'!$B$1:$B$16305,$A346,'[1]NBA-Data-1980-2019'!$A$1:$A$16305,DN$9)</f>
        <v>0</v>
      </c>
      <c r="DO346" s="63">
        <f>SUMIFS('[1]NBA-Data-1980-2019'!$G$1:$G$16305,'[1]NBA-Data-1980-2019'!$B$1:$B$16305,$A346,'[1]NBA-Data-1980-2019'!$A$1:$A$16305,DO$9)</f>
        <v>0</v>
      </c>
      <c r="DP346" s="63">
        <f>SUMIFS('[1]NBA-Data-1980-2019'!$G$1:$G$16305,'[1]NBA-Data-1980-2019'!$B$1:$B$16305,$A346,'[1]NBA-Data-1980-2019'!$A$1:$A$16305,DP$9)</f>
        <v>0</v>
      </c>
      <c r="DQ346" s="63">
        <f>SUMIFS('[1]NBA-Data-1980-2019'!$G$1:$G$16305,'[1]NBA-Data-1980-2019'!$B$1:$B$16305,$A346,'[1]NBA-Data-1980-2019'!$A$1:$A$16305,DQ$9)</f>
        <v>0</v>
      </c>
      <c r="DR346" s="63">
        <f>SUMIFS('[1]NBA-Data-1980-2019'!$G$1:$G$16305,'[1]NBA-Data-1980-2019'!$B$1:$B$16305,$A346,'[1]NBA-Data-1980-2019'!$A$1:$A$16305,DR$9)</f>
        <v>0</v>
      </c>
      <c r="DS346" s="63">
        <f>SUMIFS('[1]NBA-Data-1980-2019'!$G$1:$G$16305,'[1]NBA-Data-1980-2019'!$B$1:$B$16305,$A346,'[1]NBA-Data-1980-2019'!$A$1:$A$16305,DS$9)</f>
        <v>3567096</v>
      </c>
      <c r="DT346" s="63">
        <f>SUMIFS('[1]NBA-Data-1980-2019'!$G$1:$G$16305,'[1]NBA-Data-1980-2019'!$B$1:$B$16305,$A346,'[1]NBA-Data-1980-2019'!$A$1:$A$16305,DT$9)</f>
        <v>3343896</v>
      </c>
      <c r="DU346" s="63">
        <f>SUMIFS('[1]NBA-Data-1980-2019'!$G$1:$G$16305,'[1]NBA-Data-1980-2019'!$B$1:$B$16305,$A346,'[1]NBA-Data-1980-2019'!$A$1:$A$16305,DU$9)</f>
        <v>3140429</v>
      </c>
      <c r="DV346" s="63">
        <f>SUMIFS('[1]NBA-Data-1980-2019'!$G$1:$G$16305,'[1]NBA-Data-1980-2019'!$B$1:$B$16305,$A346,'[1]NBA-Data-1980-2019'!$A$1:$A$16305,DV$9)</f>
        <v>4400000</v>
      </c>
      <c r="DW346" s="63">
        <f>SUMIFS('[1]NBA-Data-1980-2019'!$G$1:$G$16305,'[1]NBA-Data-1980-2019'!$B$1:$B$16305,$A346,'[1]NBA-Data-1980-2019'!$A$1:$A$16305,DW$9)</f>
        <v>4650000</v>
      </c>
      <c r="DX346" s="63">
        <f>SUMIFS('[1]NBA-Data-1980-2019'!$G$1:$G$16305,'[1]NBA-Data-1980-2019'!$B$1:$B$16305,$A346,'[1]NBA-Data-1980-2019'!$A$1:$A$16305,DX$9)</f>
        <v>4950000</v>
      </c>
      <c r="DY346" s="63">
        <f>SUMIFS('[1]NBA-Data-1980-2019'!$G$1:$G$16305,'[1]NBA-Data-1980-2019'!$B$1:$B$16305,$A346,'[1]NBA-Data-1980-2019'!$A$1:$A$16305,DY$9)</f>
        <v>16000000</v>
      </c>
      <c r="DZ346" s="63">
        <f>SUMIFS('[1]NBA-Data-1980-2019'!$G$1:$G$16305,'[1]NBA-Data-1980-2019'!$B$1:$B$16305,$A346,'[1]NBA-Data-1980-2019'!$A$1:$A$16305,DZ$9)</f>
        <v>15280000</v>
      </c>
      <c r="EA346" s="63">
        <f>SUMIFS('[1]NBA-Data-1980-2019'!$G$1:$G$16305,'[1]NBA-Data-1980-2019'!$B$1:$B$16305,$A346,'[1]NBA-Data-1980-2019'!$A$1:$A$16305,EA$9)</f>
        <v>0</v>
      </c>
      <c r="EB346" s="63">
        <f>SUMIFS('[1]NBA-Data-1980-2019'!$G$1:$G$16305,'[1]NBA-Data-1980-2019'!$B$1:$B$16305,$A346,'[1]NBA-Data-1980-2019'!$A$1:$A$16305,EB$9)</f>
        <v>0</v>
      </c>
      <c r="EC346" s="63">
        <f>SUMIFS('[1]NBA-Data-1980-2019'!$G$1:$G$16305,'[1]NBA-Data-1980-2019'!$B$1:$B$16305,$A346,'[1]NBA-Data-1980-2019'!$A$1:$A$16305,EC$9)</f>
        <v>0</v>
      </c>
      <c r="ED346" s="63">
        <f>SUMIFS('[1]NBA-Data-1980-2019'!$G$1:$G$16305,'[1]NBA-Data-1980-2019'!$B$1:$B$16305,$A346,'[1]NBA-Data-1980-2019'!$A$1:$A$16305,ED$9)</f>
        <v>0</v>
      </c>
      <c r="EH346" s="2" t="s">
        <v>1273</v>
      </c>
    </row>
    <row r="347" spans="1:165" x14ac:dyDescent="0.2">
      <c r="A347" s="2" t="s">
        <v>1066</v>
      </c>
      <c r="B347" s="2" t="str" cm="1">
        <f t="array" ref="B347">_xlfn.XLOOKUP($A347&amp;B$5,'[1]NBA-Data-1980-2019'!$B$1:$B$16305&amp;'[1]NBA-Data-1980-2019'!$A$1:$A$16305,'[1]NBA-Data-1980-2019'!$D$1:$D$16305,"",0)</f>
        <v/>
      </c>
      <c r="C347" s="2" t="str" cm="1">
        <f t="array" ref="C347">_xlfn.XLOOKUP($A347&amp;C$5,'[1]NBA-Data-1980-2019'!$B$1:$B$16305&amp;'[1]NBA-Data-1980-2019'!$A$1:$A$16305,'[1]NBA-Data-1980-2019'!$D$1:$D$16305,"",0)</f>
        <v/>
      </c>
      <c r="D347" s="2" t="str" cm="1">
        <f t="array" ref="D347">_xlfn.XLOOKUP($A347&amp;D$5,'[1]NBA-Data-1980-2019'!$B$1:$B$16305&amp;'[1]NBA-Data-1980-2019'!$A$1:$A$16305,'[1]NBA-Data-1980-2019'!$D$1:$D$16305,"",0)</f>
        <v/>
      </c>
      <c r="E347" s="2" t="str" cm="1">
        <f t="array" ref="E347">_xlfn.XLOOKUP($A347&amp;E$5,'[1]NBA-Data-1980-2019'!$B$1:$B$16305&amp;'[1]NBA-Data-1980-2019'!$A$1:$A$16305,'[1]NBA-Data-1980-2019'!$D$1:$D$16305,"",0)</f>
        <v>CHI</v>
      </c>
      <c r="F347" s="2" t="str" cm="1">
        <f t="array" ref="F347">_xlfn.XLOOKUP($A347&amp;F$5,'[1]NBA-Data-1980-2019'!$B$1:$B$16305&amp;'[1]NBA-Data-1980-2019'!$A$1:$A$16305,'[1]NBA-Data-1980-2019'!$D$1:$D$16305,"",0)</f>
        <v>CHI</v>
      </c>
      <c r="G347" s="2" t="str" cm="1">
        <f t="array" ref="G347">_xlfn.XLOOKUP($A347&amp;G$5,'[1]NBA-Data-1980-2019'!$B$1:$B$16305&amp;'[1]NBA-Data-1980-2019'!$A$1:$A$16305,'[1]NBA-Data-1980-2019'!$D$1:$D$16305,"",0)</f>
        <v>CHI</v>
      </c>
      <c r="H347" s="2" t="str" cm="1">
        <f t="array" ref="H347">_xlfn.XLOOKUP($A347&amp;H$5,'[1]NBA-Data-1980-2019'!$B$1:$B$16305&amp;'[1]NBA-Data-1980-2019'!$A$1:$A$16305,'[1]NBA-Data-1980-2019'!$D$1:$D$16305,"",0)</f>
        <v>CHI</v>
      </c>
      <c r="I347" s="2" t="str" cm="1">
        <f t="array" ref="I347">_xlfn.XLOOKUP($A347&amp;I$5,'[1]NBA-Data-1980-2019'!$B$1:$B$16305&amp;'[1]NBA-Data-1980-2019'!$A$1:$A$16305,'[1]NBA-Data-1980-2019'!$D$1:$D$16305,"",0)</f>
        <v>CHI</v>
      </c>
      <c r="J347" s="2" t="str" cm="1">
        <f t="array" ref="J347">_xlfn.XLOOKUP($A347&amp;J$5,'[1]NBA-Data-1980-2019'!$B$1:$B$16305&amp;'[1]NBA-Data-1980-2019'!$A$1:$A$16305,'[1]NBA-Data-1980-2019'!$D$1:$D$16305,"",0)</f>
        <v>CHI</v>
      </c>
      <c r="K347" s="2" t="str" cm="1">
        <f t="array" ref="K347">_xlfn.XLOOKUP($A347&amp;K$5,'[1]NBA-Data-1980-2019'!$B$1:$B$16305&amp;'[1]NBA-Data-1980-2019'!$A$1:$A$16305,'[1]NBA-Data-1980-2019'!$D$1:$D$16305,"",0)</f>
        <v>TOT</v>
      </c>
      <c r="L347" s="2" t="str" cm="1">
        <f t="array" ref="L347">_xlfn.XLOOKUP($A347&amp;L$5,'[1]NBA-Data-1980-2019'!$B$1:$B$16305&amp;'[1]NBA-Data-1980-2019'!$A$1:$A$16305,'[1]NBA-Data-1980-2019'!$D$1:$D$16305,"",0)</f>
        <v>TOT</v>
      </c>
      <c r="M347" s="2" t="str" cm="1">
        <f t="array" ref="M347">_xlfn.XLOOKUP($A347&amp;M$5,'[1]NBA-Data-1980-2019'!$B$1:$B$16305&amp;'[1]NBA-Data-1980-2019'!$A$1:$A$16305,'[1]NBA-Data-1980-2019'!$D$1:$D$16305,"",0)</f>
        <v>ATL</v>
      </c>
      <c r="N347" s="2" t="str" cm="1">
        <f t="array" ref="N347">_xlfn.XLOOKUP($A347&amp;N$5,'[1]NBA-Data-1980-2019'!$B$1:$B$16305&amp;'[1]NBA-Data-1980-2019'!$A$1:$A$16305,'[1]NBA-Data-1980-2019'!$D$1:$D$16305,"",0)</f>
        <v>MIL</v>
      </c>
      <c r="O347" s="2" t="str" cm="1">
        <f t="array" ref="O347">_xlfn.XLOOKUP($A347&amp;O$5,'[1]NBA-Data-1980-2019'!$B$1:$B$16305&amp;'[1]NBA-Data-1980-2019'!$A$1:$A$16305,'[1]NBA-Data-1980-2019'!$D$1:$D$16305,"",0)</f>
        <v>MIL</v>
      </c>
      <c r="P347" s="2" t="str" cm="1">
        <f t="array" ref="P347">_xlfn.XLOOKUP($A347&amp;P$5,'[1]NBA-Data-1980-2019'!$B$1:$B$16305&amp;'[1]NBA-Data-1980-2019'!$A$1:$A$16305,'[1]NBA-Data-1980-2019'!$D$1:$D$16305,"",0)</f>
        <v>MIL</v>
      </c>
      <c r="Q347" s="2" t="str" cm="1">
        <f t="array" ref="Q347">_xlfn.XLOOKUP($A347&amp;Q$5,'[1]NBA-Data-1980-2019'!$B$1:$B$16305&amp;'[1]NBA-Data-1980-2019'!$A$1:$A$16305,'[1]NBA-Data-1980-2019'!$D$1:$D$16305,"",0)</f>
        <v>MIL</v>
      </c>
      <c r="R347" s="2" t="str" cm="1">
        <f t="array" ref="R347">_xlfn.XLOOKUP($A347&amp;R$5,'[1]NBA-Data-1980-2019'!$B$1:$B$16305&amp;'[1]NBA-Data-1980-2019'!$A$1:$A$16305,'[1]NBA-Data-1980-2019'!$D$1:$D$16305,"",0)</f>
        <v/>
      </c>
      <c r="S347" s="2" t="str" cm="1">
        <f t="array" ref="S347">_xlfn.XLOOKUP($A347&amp;S$5,'[1]NBA-Data-1980-2019'!$B$1:$B$16305&amp;'[1]NBA-Data-1980-2019'!$A$1:$A$16305,'[1]NBA-Data-1980-2019'!$D$1:$D$16305,"",0)</f>
        <v/>
      </c>
      <c r="T347" s="2" t="str" cm="1">
        <f t="array" ref="T347">_xlfn.XLOOKUP($A347&amp;T$5,'[1]NBA-Data-1980-2019'!$B$1:$B$16305&amp;'[1]NBA-Data-1980-2019'!$A$1:$A$16305,'[1]NBA-Data-1980-2019'!$D$1:$D$16305,"",0)</f>
        <v/>
      </c>
      <c r="U347" s="2" t="str" cm="1">
        <f t="array" ref="U347">_xlfn.XLOOKUP($A347&amp;U$5,'[1]NBA-Data-1980-2019'!$B$1:$B$16305&amp;'[1]NBA-Data-1980-2019'!$A$1:$A$16305,'[1]NBA-Data-1980-2019'!$D$1:$D$16305,"",0)</f>
        <v/>
      </c>
      <c r="V347" s="2" t="str" cm="1">
        <f t="array" ref="V347">_xlfn.XLOOKUP($A347&amp;V$5,'[1]NBA-Data-1980-2019'!$B$1:$B$16305&amp;'[1]NBA-Data-1980-2019'!$A$1:$A$16305,'[1]NBA-Data-1980-2019'!$D$1:$D$16305,"",0)</f>
        <v/>
      </c>
      <c r="W347" s="2" t="str" cm="1">
        <f t="array" ref="W347">_xlfn.XLOOKUP($A347&amp;W$5,'[1]NBA-Data-1980-2019'!$B$1:$B$16305&amp;'[1]NBA-Data-1980-2019'!$A$1:$A$16305,'[1]NBA-Data-1980-2019'!$D$1:$D$16305,"",0)</f>
        <v/>
      </c>
      <c r="X347" s="2" t="str" cm="1">
        <f t="array" ref="X347">_xlfn.XLOOKUP($A347&amp;X$5,'[1]NBA-Data-1980-2019'!$B$1:$B$16305&amp;'[1]NBA-Data-1980-2019'!$A$1:$A$16305,'[1]NBA-Data-1980-2019'!$D$1:$D$16305,"",0)</f>
        <v/>
      </c>
      <c r="Y347" s="2" t="str" cm="1">
        <f t="array" ref="Y347">_xlfn.XLOOKUP($A347&amp;Y$5,'[1]NBA-Data-1980-2019'!$B$1:$B$16305&amp;'[1]NBA-Data-1980-2019'!$A$1:$A$16305,'[1]NBA-Data-1980-2019'!$D$1:$D$16305,"",0)</f>
        <v/>
      </c>
      <c r="Z347" s="2" t="str" cm="1">
        <f t="array" ref="Z347">_xlfn.XLOOKUP($A347&amp;Z$5,'[1]NBA-Data-1980-2019'!$B$1:$B$16305&amp;'[1]NBA-Data-1980-2019'!$A$1:$A$16305,'[1]NBA-Data-1980-2019'!$D$1:$D$16305,"",0)</f>
        <v/>
      </c>
      <c r="AA347" s="2" t="str" cm="1">
        <f t="array" ref="AA347">_xlfn.XLOOKUP($A347&amp;AA$5,'[1]NBA-Data-1980-2019'!$B$1:$B$16305&amp;'[1]NBA-Data-1980-2019'!$A$1:$A$16305,'[1]NBA-Data-1980-2019'!$D$1:$D$16305,"",0)</f>
        <v/>
      </c>
      <c r="AB347" s="2" t="str" cm="1">
        <f t="array" ref="AB347">_xlfn.XLOOKUP($A347&amp;AB$5,'[1]NBA-Data-1980-2019'!$B$1:$B$16305&amp;'[1]NBA-Data-1980-2019'!$A$1:$A$16305,'[1]NBA-Data-1980-2019'!$D$1:$D$16305,"",0)</f>
        <v/>
      </c>
      <c r="AC347" s="2" t="str" cm="1">
        <f t="array" ref="AC347">_xlfn.XLOOKUP($A347&amp;AC$5,'[1]NBA-Data-1980-2019'!$B$1:$B$16305&amp;'[1]NBA-Data-1980-2019'!$A$1:$A$16305,'[1]NBA-Data-1980-2019'!$D$1:$D$16305,"",0)</f>
        <v/>
      </c>
      <c r="AD347" s="2" t="str" cm="1">
        <f t="array" ref="AD347">_xlfn.XLOOKUP($A347&amp;AD$5,'[1]NBA-Data-1980-2019'!$B$1:$B$16305&amp;'[1]NBA-Data-1980-2019'!$A$1:$A$16305,'[1]NBA-Data-1980-2019'!$D$1:$D$16305,"",0)</f>
        <v/>
      </c>
      <c r="AE347" s="2" t="str" cm="1">
        <f t="array" ref="AE347">_xlfn.XLOOKUP($A347&amp;AE$5,'[1]NBA-Data-1980-2019'!$B$1:$B$16305&amp;'[1]NBA-Data-1980-2019'!$A$1:$A$16305,'[1]NBA-Data-1980-2019'!$D$1:$D$16305,"",0)</f>
        <v/>
      </c>
      <c r="AF347" s="2" t="str" cm="1">
        <f t="array" ref="AF347">_xlfn.XLOOKUP($A347&amp;AF$5,'[1]NBA-Data-1980-2019'!$B$1:$B$16305&amp;'[1]NBA-Data-1980-2019'!$A$1:$A$16305,'[1]NBA-Data-1980-2019'!$D$1:$D$16305,"",0)</f>
        <v/>
      </c>
      <c r="AG347" s="2" t="str" cm="1">
        <f t="array" ref="AG347">_xlfn.XLOOKUP($A347&amp;AG$5,'[1]NBA-Data-1980-2019'!$B$1:$B$16305&amp;'[1]NBA-Data-1980-2019'!$A$1:$A$16305,'[1]NBA-Data-1980-2019'!$D$1:$D$16305,"",0)</f>
        <v/>
      </c>
      <c r="AH347" s="2" t="str" cm="1">
        <f t="array" ref="AH347">_xlfn.XLOOKUP($A347&amp;AH$5,'[1]NBA-Data-1980-2019'!$B$1:$B$16305&amp;'[1]NBA-Data-1980-2019'!$A$1:$A$16305,'[1]NBA-Data-1980-2019'!$H$1:$H$16305,"",0)</f>
        <v/>
      </c>
      <c r="AI347" s="2" t="str" cm="1">
        <f t="array" ref="AI347">_xlfn.XLOOKUP($A347&amp;AI$5,'[1]NBA-Data-1980-2019'!$B$1:$B$16305&amp;'[1]NBA-Data-1980-2019'!$A$1:$A$16305,'[1]NBA-Data-1980-2019'!$H$1:$H$16305,"",0)</f>
        <v/>
      </c>
      <c r="AJ347" s="2" t="str" cm="1">
        <f t="array" ref="AJ347">_xlfn.XLOOKUP($A347&amp;AJ$5,'[1]NBA-Data-1980-2019'!$B$1:$B$16305&amp;'[1]NBA-Data-1980-2019'!$A$1:$A$16305,'[1]NBA-Data-1980-2019'!$H$1:$H$16305,"",0)</f>
        <v/>
      </c>
      <c r="AK347" s="2" cm="1">
        <f t="array" ref="AK347">_xlfn.XLOOKUP($A347&amp;AK$5,'[1]NBA-Data-1980-2019'!$B$1:$B$16305&amp;'[1]NBA-Data-1980-2019'!$A$1:$A$16305,'[1]NBA-Data-1980-2019'!$H$1:$H$16305,"",0)</f>
        <v>1807.5</v>
      </c>
      <c r="AL347" s="2" cm="1">
        <f t="array" ref="AL347">_xlfn.XLOOKUP($A347&amp;AL$5,'[1]NBA-Data-1980-2019'!$B$1:$B$16305&amp;'[1]NBA-Data-1980-2019'!$A$1:$A$16305,'[1]NBA-Data-1980-2019'!$H$1:$H$16305,"",0)</f>
        <v>2583.9</v>
      </c>
      <c r="AM347" s="2" cm="1">
        <f t="array" ref="AM347">_xlfn.XLOOKUP($A347&amp;AM$5,'[1]NBA-Data-1980-2019'!$B$1:$B$16305&amp;'[1]NBA-Data-1980-2019'!$A$1:$A$16305,'[1]NBA-Data-1980-2019'!$H$1:$H$16305,"",0)</f>
        <v>2106</v>
      </c>
      <c r="AN347" s="2" cm="1">
        <f t="array" ref="AN347">_xlfn.XLOOKUP($A347&amp;AN$5,'[1]NBA-Data-1980-2019'!$B$1:$B$16305&amp;'[1]NBA-Data-1980-2019'!$A$1:$A$16305,'[1]NBA-Data-1980-2019'!$H$1:$H$16305,"",0)</f>
        <v>1607.3999999999999</v>
      </c>
      <c r="AO347" s="2" cm="1">
        <f t="array" ref="AO347">_xlfn.XLOOKUP($A347&amp;AO$5,'[1]NBA-Data-1980-2019'!$B$1:$B$16305&amp;'[1]NBA-Data-1980-2019'!$A$1:$A$16305,'[1]NBA-Data-1980-2019'!$H$1:$H$16305,"",0)</f>
        <v>2234.7999999999997</v>
      </c>
      <c r="AP347" s="2" cm="1">
        <f t="array" ref="AP347">_xlfn.XLOOKUP($A347&amp;AP$5,'[1]NBA-Data-1980-2019'!$B$1:$B$16305&amp;'[1]NBA-Data-1980-2019'!$A$1:$A$16305,'[1]NBA-Data-1980-2019'!$H$1:$H$16305,"",0)</f>
        <v>1654.4</v>
      </c>
      <c r="AQ347" s="2" cm="1">
        <f t="array" ref="AQ347">_xlfn.XLOOKUP($A347&amp;AQ$5,'[1]NBA-Data-1980-2019'!$B$1:$B$16305&amp;'[1]NBA-Data-1980-2019'!$A$1:$A$16305,'[1]NBA-Data-1980-2019'!$H$1:$H$16305,"",0)</f>
        <v>1786.3999999999999</v>
      </c>
      <c r="AR347" s="2" cm="1">
        <f t="array" ref="AR347">_xlfn.XLOOKUP($A347&amp;AR$5,'[1]NBA-Data-1980-2019'!$B$1:$B$16305&amp;'[1]NBA-Data-1980-2019'!$A$1:$A$16305,'[1]NBA-Data-1980-2019'!$H$1:$H$16305,"",0)</f>
        <v>1599</v>
      </c>
      <c r="AS347" s="2" cm="1">
        <f t="array" ref="AS347">_xlfn.XLOOKUP($A347&amp;AS$5,'[1]NBA-Data-1980-2019'!$B$1:$B$16305&amp;'[1]NBA-Data-1980-2019'!$A$1:$A$16305,'[1]NBA-Data-1980-2019'!$H$1:$H$16305,"",0)</f>
        <v>1492.7</v>
      </c>
      <c r="AT347" s="2" cm="1">
        <f t="array" ref="AT347">_xlfn.XLOOKUP($A347&amp;AT$5,'[1]NBA-Data-1980-2019'!$B$1:$B$16305&amp;'[1]NBA-Data-1980-2019'!$A$1:$A$16305,'[1]NBA-Data-1980-2019'!$H$1:$H$16305,"",0)</f>
        <v>1701</v>
      </c>
      <c r="AU347" s="2" cm="1">
        <f t="array" ref="AU347">_xlfn.XLOOKUP($A347&amp;AU$5,'[1]NBA-Data-1980-2019'!$B$1:$B$16305&amp;'[1]NBA-Data-1980-2019'!$A$1:$A$16305,'[1]NBA-Data-1980-2019'!$H$1:$H$16305,"",0)</f>
        <v>1518.4</v>
      </c>
      <c r="AV347" s="2" cm="1">
        <f t="array" ref="AV347">_xlfn.XLOOKUP($A347&amp;AV$5,'[1]NBA-Data-1980-2019'!$B$1:$B$16305&amp;'[1]NBA-Data-1980-2019'!$A$1:$A$16305,'[1]NBA-Data-1980-2019'!$H$1:$H$16305,"",0)</f>
        <v>1097.0999999999999</v>
      </c>
      <c r="AW347" s="2" cm="1">
        <f t="array" ref="AW347">_xlfn.XLOOKUP($A347&amp;AW$5,'[1]NBA-Data-1980-2019'!$B$1:$B$16305&amp;'[1]NBA-Data-1980-2019'!$A$1:$A$16305,'[1]NBA-Data-1980-2019'!$H$1:$H$16305,"",0)</f>
        <v>1020.5</v>
      </c>
      <c r="AX347" s="2" t="str" cm="1">
        <f t="array" ref="AX347">_xlfn.XLOOKUP($A347&amp;AX$5,'[1]NBA-Data-1980-2019'!$B$1:$B$16305&amp;'[1]NBA-Data-1980-2019'!$A$1:$A$16305,'[1]NBA-Data-1980-2019'!$H$1:$H$16305,"",0)</f>
        <v/>
      </c>
      <c r="AY347" s="2" t="str" cm="1">
        <f t="array" ref="AY347">_xlfn.XLOOKUP($A347&amp;AY$5,'[1]NBA-Data-1980-2019'!$B$1:$B$16305&amp;'[1]NBA-Data-1980-2019'!$A$1:$A$16305,'[1]NBA-Data-1980-2019'!$H$1:$H$16305,"",0)</f>
        <v/>
      </c>
      <c r="AZ347" s="2" t="str" cm="1">
        <f t="array" ref="AZ347">_xlfn.XLOOKUP($A347&amp;AZ$5,'[1]NBA-Data-1980-2019'!$B$1:$B$16305&amp;'[1]NBA-Data-1980-2019'!$A$1:$A$16305,'[1]NBA-Data-1980-2019'!$H$1:$H$16305,"",0)</f>
        <v/>
      </c>
      <c r="BA347" s="2" t="str" cm="1">
        <f t="array" ref="BA347">_xlfn.XLOOKUP($A347&amp;BA$5,'[1]NBA-Data-1980-2019'!$B$1:$B$16305&amp;'[1]NBA-Data-1980-2019'!$A$1:$A$16305,'[1]NBA-Data-1980-2019'!$H$1:$H$16305,"",0)</f>
        <v/>
      </c>
      <c r="BB347" s="2" t="str" cm="1">
        <f t="array" ref="BB347">_xlfn.XLOOKUP($A347&amp;BB$5,'[1]NBA-Data-1980-2019'!$B$1:$B$16305&amp;'[1]NBA-Data-1980-2019'!$A$1:$A$16305,'[1]NBA-Data-1980-2019'!$H$1:$H$16305,"",0)</f>
        <v/>
      </c>
      <c r="BC347" s="2" t="str" cm="1">
        <f t="array" ref="BC347">_xlfn.XLOOKUP($A347&amp;BC$5,'[1]NBA-Data-1980-2019'!$B$1:$B$16305&amp;'[1]NBA-Data-1980-2019'!$A$1:$A$16305,'[1]NBA-Data-1980-2019'!$H$1:$H$16305,"",0)</f>
        <v/>
      </c>
      <c r="BD347" s="2" t="str" cm="1">
        <f t="array" ref="BD347">_xlfn.XLOOKUP($A347&amp;BD$5,'[1]NBA-Data-1980-2019'!$B$1:$B$16305&amp;'[1]NBA-Data-1980-2019'!$A$1:$A$16305,'[1]NBA-Data-1980-2019'!$H$1:$H$16305,"",0)</f>
        <v/>
      </c>
      <c r="BE347" s="2" t="str" cm="1">
        <f t="array" ref="BE347">_xlfn.XLOOKUP($A347&amp;BE$5,'[1]NBA-Data-1980-2019'!$B$1:$B$16305&amp;'[1]NBA-Data-1980-2019'!$A$1:$A$16305,'[1]NBA-Data-1980-2019'!$H$1:$H$16305,"",0)</f>
        <v/>
      </c>
      <c r="BF347" s="2" t="str" cm="1">
        <f t="array" ref="BF347">_xlfn.XLOOKUP($A347&amp;BF$5,'[1]NBA-Data-1980-2019'!$B$1:$B$16305&amp;'[1]NBA-Data-1980-2019'!$A$1:$A$16305,'[1]NBA-Data-1980-2019'!$H$1:$H$16305,"",0)</f>
        <v/>
      </c>
      <c r="BG347" s="2" t="str" cm="1">
        <f t="array" ref="BG347">_xlfn.XLOOKUP($A347&amp;BG$5,'[1]NBA-Data-1980-2019'!$B$1:$B$16305&amp;'[1]NBA-Data-1980-2019'!$A$1:$A$16305,'[1]NBA-Data-1980-2019'!$H$1:$H$16305,"",0)</f>
        <v/>
      </c>
      <c r="BH347" s="2" t="str" cm="1">
        <f t="array" ref="BH347">_xlfn.XLOOKUP($A347&amp;BH$5,'[1]NBA-Data-1980-2019'!$B$1:$B$16305&amp;'[1]NBA-Data-1980-2019'!$A$1:$A$16305,'[1]NBA-Data-1980-2019'!$H$1:$H$16305,"",0)</f>
        <v/>
      </c>
      <c r="BI347" s="2" t="str" cm="1">
        <f t="array" ref="BI347">_xlfn.XLOOKUP($A347&amp;BI$5,'[1]NBA-Data-1980-2019'!$B$1:$B$16305&amp;'[1]NBA-Data-1980-2019'!$A$1:$A$16305,'[1]NBA-Data-1980-2019'!$H$1:$H$16305,"",0)</f>
        <v/>
      </c>
      <c r="BJ347" s="2" t="str" cm="1">
        <f t="array" ref="BJ347">_xlfn.XLOOKUP($A347&amp;BJ$5,'[1]NBA-Data-1980-2019'!$B$1:$B$16305&amp;'[1]NBA-Data-1980-2019'!$A$1:$A$16305,'[1]NBA-Data-1980-2019'!$H$1:$H$16305,"",0)</f>
        <v/>
      </c>
      <c r="BK347" s="2" t="str" cm="1">
        <f t="array" ref="BK347">_xlfn.XLOOKUP($A347&amp;BK$5,'[1]NBA-Data-1980-2019'!$B$1:$B$16305&amp;'[1]NBA-Data-1980-2019'!$A$1:$A$16305,'[1]NBA-Data-1980-2019'!$H$1:$H$16305,"",0)</f>
        <v/>
      </c>
      <c r="BL347" s="2" t="str" cm="1">
        <f t="array" ref="BL347">_xlfn.XLOOKUP($A347&amp;BL$5,'[1]NBA-Data-1980-2019'!$B$1:$B$16305&amp;'[1]NBA-Data-1980-2019'!$A$1:$A$16305,'[1]NBA-Data-1980-2019'!$H$1:$H$16305,"",0)</f>
        <v/>
      </c>
      <c r="BM347" s="2" t="str" cm="1">
        <f t="array" ref="BM347">_xlfn.XLOOKUP($A347&amp;BM$5,'[1]NBA-Data-1980-2019'!$B$1:$B$16305&amp;'[1]NBA-Data-1980-2019'!$A$1:$A$16305,'[1]NBA-Data-1980-2019'!$H$1:$H$16305,"",0)</f>
        <v/>
      </c>
      <c r="BN347" s="2" t="str" cm="1">
        <f t="array" ref="BN347">_xlfn.XLOOKUP($A347&amp;BN$5,'[1]NBA-Data-1980-2019'!$B$1:$B$16305&amp;'[1]NBA-Data-1980-2019'!$A$1:$A$16305,'[1]NBA-Data-1980-2019'!$F$1:$F$16305,"",0)</f>
        <v/>
      </c>
      <c r="BO347" s="2" t="str" cm="1">
        <f t="array" ref="BO347">_xlfn.XLOOKUP($A347&amp;BO$5,'[1]NBA-Data-1980-2019'!$B$1:$B$16305&amp;'[1]NBA-Data-1980-2019'!$A$1:$A$16305,'[1]NBA-Data-1980-2019'!$F$1:$F$16305,"",0)</f>
        <v/>
      </c>
      <c r="BP347" s="2" t="str" cm="1">
        <f t="array" ref="BP347">_xlfn.XLOOKUP($A347&amp;BP$5,'[1]NBA-Data-1980-2019'!$B$1:$B$16305&amp;'[1]NBA-Data-1980-2019'!$A$1:$A$16305,'[1]NBA-Data-1980-2019'!$F$1:$F$16305,"",0)</f>
        <v/>
      </c>
      <c r="BQ347" s="2" cm="1">
        <f t="array" ref="BQ347">_xlfn.XLOOKUP($A347&amp;BQ$5,'[1]NBA-Data-1980-2019'!$B$1:$B$16305&amp;'[1]NBA-Data-1980-2019'!$A$1:$A$16305,'[1]NBA-Data-1980-2019'!$F$1:$F$16305,"",0)</f>
        <v>15.4</v>
      </c>
      <c r="BR347" s="2" cm="1">
        <f t="array" ref="BR347">_xlfn.XLOOKUP($A347&amp;BR$5,'[1]NBA-Data-1980-2019'!$B$1:$B$16305&amp;'[1]NBA-Data-1980-2019'!$A$1:$A$16305,'[1]NBA-Data-1980-2019'!$F$1:$F$16305,"",0)</f>
        <v>19.8</v>
      </c>
      <c r="BS347" s="2" cm="1">
        <f t="array" ref="BS347">_xlfn.XLOOKUP($A347&amp;BS$5,'[1]NBA-Data-1980-2019'!$B$1:$B$16305&amp;'[1]NBA-Data-1980-2019'!$A$1:$A$16305,'[1]NBA-Data-1980-2019'!$F$1:$F$16305,"",0)</f>
        <v>20.399999999999999</v>
      </c>
      <c r="BT347" s="2" cm="1">
        <f t="array" ref="BT347">_xlfn.XLOOKUP($A347&amp;BT$5,'[1]NBA-Data-1980-2019'!$B$1:$B$16305&amp;'[1]NBA-Data-1980-2019'!$A$1:$A$16305,'[1]NBA-Data-1980-2019'!$F$1:$F$16305,"",0)</f>
        <v>20.2</v>
      </c>
      <c r="BU347" s="2" cm="1">
        <f t="array" ref="BU347">_xlfn.XLOOKUP($A347&amp;BU$5,'[1]NBA-Data-1980-2019'!$B$1:$B$16305&amp;'[1]NBA-Data-1980-2019'!$A$1:$A$16305,'[1]NBA-Data-1980-2019'!$F$1:$F$16305,"",0)</f>
        <v>17.3</v>
      </c>
      <c r="BV347" s="2" cm="1">
        <f t="array" ref="BV347">_xlfn.XLOOKUP($A347&amp;BV$5,'[1]NBA-Data-1980-2019'!$B$1:$B$16305&amp;'[1]NBA-Data-1980-2019'!$A$1:$A$16305,'[1]NBA-Data-1980-2019'!$F$1:$F$16305,"",0)</f>
        <v>18.600000000000001</v>
      </c>
      <c r="BW347" s="2" cm="1">
        <f t="array" ref="BW347">_xlfn.XLOOKUP($A347&amp;BW$5,'[1]NBA-Data-1980-2019'!$B$1:$B$16305&amp;'[1]NBA-Data-1980-2019'!$A$1:$A$16305,'[1]NBA-Data-1980-2019'!$F$1:$F$16305,"",0)</f>
        <v>16.899999999999999</v>
      </c>
      <c r="BX347" s="2" cm="1">
        <f t="array" ref="BX347">_xlfn.XLOOKUP($A347&amp;BX$5,'[1]NBA-Data-1980-2019'!$B$1:$B$16305&amp;'[1]NBA-Data-1980-2019'!$A$1:$A$16305,'[1]NBA-Data-1980-2019'!$F$1:$F$16305,"",0)</f>
        <v>17.8</v>
      </c>
      <c r="BY347" s="2" cm="1">
        <f t="array" ref="BY347">_xlfn.XLOOKUP($A347&amp;BY$5,'[1]NBA-Data-1980-2019'!$B$1:$B$16305&amp;'[1]NBA-Data-1980-2019'!$A$1:$A$16305,'[1]NBA-Data-1980-2019'!$F$1:$F$16305,"",0)</f>
        <v>14.4</v>
      </c>
      <c r="BZ347" s="2" cm="1">
        <f t="array" ref="BZ347">_xlfn.XLOOKUP($A347&amp;BZ$5,'[1]NBA-Data-1980-2019'!$B$1:$B$16305&amp;'[1]NBA-Data-1980-2019'!$A$1:$A$16305,'[1]NBA-Data-1980-2019'!$F$1:$F$16305,"",0)</f>
        <v>18</v>
      </c>
      <c r="CA347" s="2" cm="1">
        <f t="array" ref="CA347">_xlfn.XLOOKUP($A347&amp;CA$5,'[1]NBA-Data-1980-2019'!$B$1:$B$16305&amp;'[1]NBA-Data-1980-2019'!$A$1:$A$16305,'[1]NBA-Data-1980-2019'!$F$1:$F$16305,"",0)</f>
        <v>16.100000000000001</v>
      </c>
      <c r="CB347" s="2" cm="1">
        <f t="array" ref="CB347">_xlfn.XLOOKUP($A347&amp;CB$5,'[1]NBA-Data-1980-2019'!$B$1:$B$16305&amp;'[1]NBA-Data-1980-2019'!$A$1:$A$16305,'[1]NBA-Data-1980-2019'!$F$1:$F$16305,"",0)</f>
        <v>12.8</v>
      </c>
      <c r="CC347" s="2" cm="1">
        <f t="array" ref="CC347">_xlfn.XLOOKUP($A347&amp;CC$5,'[1]NBA-Data-1980-2019'!$B$1:$B$16305&amp;'[1]NBA-Data-1980-2019'!$A$1:$A$16305,'[1]NBA-Data-1980-2019'!$F$1:$F$16305,"",0)</f>
        <v>11.9</v>
      </c>
      <c r="CD347" s="2" t="str" cm="1">
        <f t="array" ref="CD347">_xlfn.XLOOKUP($A347&amp;CD$5,'[1]NBA-Data-1980-2019'!$B$1:$B$16305&amp;'[1]NBA-Data-1980-2019'!$A$1:$A$16305,'[1]NBA-Data-1980-2019'!$F$1:$F$16305,"",0)</f>
        <v/>
      </c>
      <c r="CE347" s="2" t="str" cm="1">
        <f t="array" ref="CE347">_xlfn.XLOOKUP($A347&amp;CE$5,'[1]NBA-Data-1980-2019'!$B$1:$B$16305&amp;'[1]NBA-Data-1980-2019'!$A$1:$A$16305,'[1]NBA-Data-1980-2019'!$F$1:$F$16305,"",0)</f>
        <v/>
      </c>
      <c r="CF347" s="2" t="str" cm="1">
        <f t="array" ref="CF347">_xlfn.XLOOKUP($A347&amp;CF$5,'[1]NBA-Data-1980-2019'!$B$1:$B$16305&amp;'[1]NBA-Data-1980-2019'!$A$1:$A$16305,'[1]NBA-Data-1980-2019'!$F$1:$F$16305,"",0)</f>
        <v/>
      </c>
      <c r="CG347" s="2" t="str" cm="1">
        <f t="array" ref="CG347">_xlfn.XLOOKUP($A347&amp;CG$5,'[1]NBA-Data-1980-2019'!$B$1:$B$16305&amp;'[1]NBA-Data-1980-2019'!$A$1:$A$16305,'[1]NBA-Data-1980-2019'!$F$1:$F$16305,"",0)</f>
        <v/>
      </c>
      <c r="CH347" s="2" t="str" cm="1">
        <f t="array" ref="CH347">_xlfn.XLOOKUP($A347&amp;CH$5,'[1]NBA-Data-1980-2019'!$B$1:$B$16305&amp;'[1]NBA-Data-1980-2019'!$A$1:$A$16305,'[1]NBA-Data-1980-2019'!$F$1:$F$16305,"",0)</f>
        <v/>
      </c>
      <c r="CI347" s="2" t="str" cm="1">
        <f t="array" ref="CI347">_xlfn.XLOOKUP($A347&amp;CI$5,'[1]NBA-Data-1980-2019'!$B$1:$B$16305&amp;'[1]NBA-Data-1980-2019'!$A$1:$A$16305,'[1]NBA-Data-1980-2019'!$F$1:$F$16305,"",0)</f>
        <v/>
      </c>
      <c r="CJ347" s="2" t="str" cm="1">
        <f t="array" ref="CJ347">_xlfn.XLOOKUP($A347&amp;CJ$5,'[1]NBA-Data-1980-2019'!$B$1:$B$16305&amp;'[1]NBA-Data-1980-2019'!$A$1:$A$16305,'[1]NBA-Data-1980-2019'!$F$1:$F$16305,"",0)</f>
        <v/>
      </c>
      <c r="CK347" s="2" t="str" cm="1">
        <f t="array" ref="CK347">_xlfn.XLOOKUP($A347&amp;CK$5,'[1]NBA-Data-1980-2019'!$B$1:$B$16305&amp;'[1]NBA-Data-1980-2019'!$A$1:$A$16305,'[1]NBA-Data-1980-2019'!$F$1:$F$16305,"",0)</f>
        <v/>
      </c>
      <c r="CL347" s="2" t="str" cm="1">
        <f t="array" ref="CL347">_xlfn.XLOOKUP($A347&amp;CL$5,'[1]NBA-Data-1980-2019'!$B$1:$B$16305&amp;'[1]NBA-Data-1980-2019'!$A$1:$A$16305,'[1]NBA-Data-1980-2019'!$F$1:$F$16305,"",0)</f>
        <v/>
      </c>
      <c r="CM347" s="2" t="str" cm="1">
        <f t="array" ref="CM347">_xlfn.XLOOKUP($A347&amp;CM$5,'[1]NBA-Data-1980-2019'!$B$1:$B$16305&amp;'[1]NBA-Data-1980-2019'!$A$1:$A$16305,'[1]NBA-Data-1980-2019'!$F$1:$F$16305,"",0)</f>
        <v/>
      </c>
      <c r="CN347" s="2" t="str" cm="1">
        <f t="array" ref="CN347">_xlfn.XLOOKUP($A347&amp;CN$5,'[1]NBA-Data-1980-2019'!$B$1:$B$16305&amp;'[1]NBA-Data-1980-2019'!$A$1:$A$16305,'[1]NBA-Data-1980-2019'!$F$1:$F$16305,"",0)</f>
        <v/>
      </c>
      <c r="CO347" s="2" t="str" cm="1">
        <f t="array" ref="CO347">_xlfn.XLOOKUP($A347&amp;CO$5,'[1]NBA-Data-1980-2019'!$B$1:$B$16305&amp;'[1]NBA-Data-1980-2019'!$A$1:$A$16305,'[1]NBA-Data-1980-2019'!$F$1:$F$16305,"",0)</f>
        <v/>
      </c>
      <c r="CP347" s="2" t="str" cm="1">
        <f t="array" ref="CP347">_xlfn.XLOOKUP($A347&amp;CP$5,'[1]NBA-Data-1980-2019'!$B$1:$B$16305&amp;'[1]NBA-Data-1980-2019'!$A$1:$A$16305,'[1]NBA-Data-1980-2019'!$F$1:$F$16305,"",0)</f>
        <v/>
      </c>
      <c r="CQ347" s="2" t="str" cm="1">
        <f t="array" ref="CQ347">_xlfn.XLOOKUP($A347&amp;CQ$5,'[1]NBA-Data-1980-2019'!$B$1:$B$16305&amp;'[1]NBA-Data-1980-2019'!$A$1:$A$16305,'[1]NBA-Data-1980-2019'!$F$1:$F$16305,"",0)</f>
        <v/>
      </c>
      <c r="CR347" s="2" t="str" cm="1">
        <f t="array" ref="CR347">_xlfn.XLOOKUP($A347&amp;CR$5,'[1]NBA-Data-1980-2019'!$B$1:$B$16305&amp;'[1]NBA-Data-1980-2019'!$A$1:$A$16305,'[1]NBA-Data-1980-2019'!$F$1:$F$16305,"",0)</f>
        <v/>
      </c>
      <c r="CS347" s="2" t="str" cm="1">
        <f t="array" ref="CS347">_xlfn.XLOOKUP($A347&amp;CS$5,'[1]NBA-Data-1980-2019'!$B$1:$B$16305&amp;'[1]NBA-Data-1980-2019'!$A$1:$A$16305,'[1]NBA-Data-1980-2019'!$F$1:$F$16305,"",0)</f>
        <v/>
      </c>
      <c r="CU347" s="2" t="str">
        <f>_xlfn.XLOOKUP($A347,TEAMS!$G$1:$G$839,TEAMS!$H$1:$H$839,"",0)</f>
        <v>SF</v>
      </c>
      <c r="CV347" s="2" t="str">
        <f>_xlfn.XLOOKUP($CU347,DASHBOARD!$B$22:$B$27,DASHBOARD!$C$22:$C$27,"",0)</f>
        <v>FORWARD</v>
      </c>
      <c r="CY347" s="63">
        <f>SUMIFS('[1]NBA-Data-1980-2019'!$G$1:$G$16305,'[1]NBA-Data-1980-2019'!$B$1:$B$16305,$A347,'[1]NBA-Data-1980-2019'!$A$1:$A$16305,CY$9)</f>
        <v>0</v>
      </c>
      <c r="CZ347" s="63">
        <f>SUMIFS('[1]NBA-Data-1980-2019'!$G$1:$G$16305,'[1]NBA-Data-1980-2019'!$B$1:$B$16305,$A347,'[1]NBA-Data-1980-2019'!$A$1:$A$16305,CZ$9)</f>
        <v>0</v>
      </c>
      <c r="DA347" s="63">
        <f>SUMIFS('[1]NBA-Data-1980-2019'!$G$1:$G$16305,'[1]NBA-Data-1980-2019'!$B$1:$B$16305,$A347,'[1]NBA-Data-1980-2019'!$A$1:$A$16305,DA$9)</f>
        <v>0</v>
      </c>
      <c r="DB347" s="63">
        <f>SUMIFS('[1]NBA-Data-1980-2019'!$G$1:$G$16305,'[1]NBA-Data-1980-2019'!$B$1:$B$16305,$A347,'[1]NBA-Data-1980-2019'!$A$1:$A$16305,DB$9)</f>
        <v>1025000</v>
      </c>
      <c r="DC347" s="63">
        <f>SUMIFS('[1]NBA-Data-1980-2019'!$G$1:$G$16305,'[1]NBA-Data-1980-2019'!$B$1:$B$16305,$A347,'[1]NBA-Data-1980-2019'!$A$1:$A$16305,DC$9)</f>
        <v>0</v>
      </c>
      <c r="DD347" s="63">
        <f>SUMIFS('[1]NBA-Data-1980-2019'!$G$1:$G$16305,'[1]NBA-Data-1980-2019'!$B$1:$B$16305,$A347,'[1]NBA-Data-1980-2019'!$A$1:$A$16305,DD$9)</f>
        <v>3560000</v>
      </c>
      <c r="DE347" s="63">
        <f>SUMIFS('[1]NBA-Data-1980-2019'!$G$1:$G$16305,'[1]NBA-Data-1980-2019'!$B$1:$B$16305,$A347,'[1]NBA-Data-1980-2019'!$A$1:$A$16305,DE$9)</f>
        <v>3960000</v>
      </c>
      <c r="DF347" s="63">
        <f>SUMIFS('[1]NBA-Data-1980-2019'!$G$1:$G$16305,'[1]NBA-Data-1980-2019'!$B$1:$B$16305,$A347,'[1]NBA-Data-1980-2019'!$A$1:$A$16305,DF$9)</f>
        <v>4560000</v>
      </c>
      <c r="DG347" s="63">
        <f>SUMIFS('[1]NBA-Data-1980-2019'!$G$1:$G$16305,'[1]NBA-Data-1980-2019'!$B$1:$B$16305,$A347,'[1]NBA-Data-1980-2019'!$A$1:$A$16305,DG$9)</f>
        <v>4610000</v>
      </c>
      <c r="DH347" s="63">
        <f>SUMIFS('[1]NBA-Data-1980-2019'!$G$1:$G$16305,'[1]NBA-Data-1980-2019'!$B$1:$B$16305,$A347,'[1]NBA-Data-1980-2019'!$A$1:$A$16305,DH$9)</f>
        <v>4500000</v>
      </c>
      <c r="DI347" s="63">
        <f>SUMIFS('[1]NBA-Data-1980-2019'!$G$1:$G$16305,'[1]NBA-Data-1980-2019'!$B$1:$B$16305,$A347,'[1]NBA-Data-1980-2019'!$A$1:$A$16305,DI$9)</f>
        <v>0</v>
      </c>
      <c r="DJ347" s="63">
        <f>SUMIFS('[1]NBA-Data-1980-2019'!$G$1:$G$16305,'[1]NBA-Data-1980-2019'!$B$1:$B$16305,$A347,'[1]NBA-Data-1980-2019'!$A$1:$A$16305,DJ$9)</f>
        <v>7906783</v>
      </c>
      <c r="DK347" s="63">
        <f>SUMIFS('[1]NBA-Data-1980-2019'!$G$1:$G$16305,'[1]NBA-Data-1980-2019'!$B$1:$B$16305,$A347,'[1]NBA-Data-1980-2019'!$A$1:$A$16305,DK$9)</f>
        <v>8050000</v>
      </c>
      <c r="DL347" s="63">
        <f>SUMIFS('[1]NBA-Data-1980-2019'!$G$1:$G$16305,'[1]NBA-Data-1980-2019'!$B$1:$B$16305,$A347,'[1]NBA-Data-1980-2019'!$A$1:$A$16305,DL$9)</f>
        <v>9056250</v>
      </c>
      <c r="DM347" s="63">
        <f>SUMIFS('[1]NBA-Data-1980-2019'!$G$1:$G$16305,'[1]NBA-Data-1980-2019'!$B$1:$B$16305,$A347,'[1]NBA-Data-1980-2019'!$A$1:$A$16305,DM$9)</f>
        <v>3000000</v>
      </c>
      <c r="DN347" s="63">
        <f>SUMIFS('[1]NBA-Data-1980-2019'!$G$1:$G$16305,'[1]NBA-Data-1980-2019'!$B$1:$B$16305,$A347,'[1]NBA-Data-1980-2019'!$A$1:$A$16305,DN$9)</f>
        <v>2000000</v>
      </c>
      <c r="DO347" s="63">
        <f>SUMIFS('[1]NBA-Data-1980-2019'!$G$1:$G$16305,'[1]NBA-Data-1980-2019'!$B$1:$B$16305,$A347,'[1]NBA-Data-1980-2019'!$A$1:$A$16305,DO$9)</f>
        <v>0</v>
      </c>
      <c r="DP347" s="63">
        <f>SUMIFS('[1]NBA-Data-1980-2019'!$G$1:$G$16305,'[1]NBA-Data-1980-2019'!$B$1:$B$16305,$A347,'[1]NBA-Data-1980-2019'!$A$1:$A$16305,DP$9)</f>
        <v>0</v>
      </c>
      <c r="DQ347" s="63">
        <f>SUMIFS('[1]NBA-Data-1980-2019'!$G$1:$G$16305,'[1]NBA-Data-1980-2019'!$B$1:$B$16305,$A347,'[1]NBA-Data-1980-2019'!$A$1:$A$16305,DQ$9)</f>
        <v>0</v>
      </c>
      <c r="DR347" s="63">
        <f>SUMIFS('[1]NBA-Data-1980-2019'!$G$1:$G$16305,'[1]NBA-Data-1980-2019'!$B$1:$B$16305,$A347,'[1]NBA-Data-1980-2019'!$A$1:$A$16305,DR$9)</f>
        <v>0</v>
      </c>
      <c r="DS347" s="63">
        <f>SUMIFS('[1]NBA-Data-1980-2019'!$G$1:$G$16305,'[1]NBA-Data-1980-2019'!$B$1:$B$16305,$A347,'[1]NBA-Data-1980-2019'!$A$1:$A$16305,DS$9)</f>
        <v>0</v>
      </c>
      <c r="DT347" s="63">
        <f>SUMIFS('[1]NBA-Data-1980-2019'!$G$1:$G$16305,'[1]NBA-Data-1980-2019'!$B$1:$B$16305,$A347,'[1]NBA-Data-1980-2019'!$A$1:$A$16305,DT$9)</f>
        <v>0</v>
      </c>
      <c r="DU347" s="63">
        <f>SUMIFS('[1]NBA-Data-1980-2019'!$G$1:$G$16305,'[1]NBA-Data-1980-2019'!$B$1:$B$16305,$A347,'[1]NBA-Data-1980-2019'!$A$1:$A$16305,DU$9)</f>
        <v>0</v>
      </c>
      <c r="DV347" s="63">
        <f>SUMIFS('[1]NBA-Data-1980-2019'!$G$1:$G$16305,'[1]NBA-Data-1980-2019'!$B$1:$B$16305,$A347,'[1]NBA-Data-1980-2019'!$A$1:$A$16305,DV$9)</f>
        <v>0</v>
      </c>
      <c r="DW347" s="63">
        <f>SUMIFS('[1]NBA-Data-1980-2019'!$G$1:$G$16305,'[1]NBA-Data-1980-2019'!$B$1:$B$16305,$A347,'[1]NBA-Data-1980-2019'!$A$1:$A$16305,DW$9)</f>
        <v>0</v>
      </c>
      <c r="DX347" s="63">
        <f>SUMIFS('[1]NBA-Data-1980-2019'!$G$1:$G$16305,'[1]NBA-Data-1980-2019'!$B$1:$B$16305,$A347,'[1]NBA-Data-1980-2019'!$A$1:$A$16305,DX$9)</f>
        <v>0</v>
      </c>
      <c r="DY347" s="63">
        <f>SUMIFS('[1]NBA-Data-1980-2019'!$G$1:$G$16305,'[1]NBA-Data-1980-2019'!$B$1:$B$16305,$A347,'[1]NBA-Data-1980-2019'!$A$1:$A$16305,DY$9)</f>
        <v>0</v>
      </c>
      <c r="DZ347" s="63">
        <f>SUMIFS('[1]NBA-Data-1980-2019'!$G$1:$G$16305,'[1]NBA-Data-1980-2019'!$B$1:$B$16305,$A347,'[1]NBA-Data-1980-2019'!$A$1:$A$16305,DZ$9)</f>
        <v>0</v>
      </c>
      <c r="EA347" s="63">
        <f>SUMIFS('[1]NBA-Data-1980-2019'!$G$1:$G$16305,'[1]NBA-Data-1980-2019'!$B$1:$B$16305,$A347,'[1]NBA-Data-1980-2019'!$A$1:$A$16305,EA$9)</f>
        <v>0</v>
      </c>
      <c r="EB347" s="63">
        <f>SUMIFS('[1]NBA-Data-1980-2019'!$G$1:$G$16305,'[1]NBA-Data-1980-2019'!$B$1:$B$16305,$A347,'[1]NBA-Data-1980-2019'!$A$1:$A$16305,EB$9)</f>
        <v>0</v>
      </c>
      <c r="EC347" s="63">
        <f>SUMIFS('[1]NBA-Data-1980-2019'!$G$1:$G$16305,'[1]NBA-Data-1980-2019'!$B$1:$B$16305,$A347,'[1]NBA-Data-1980-2019'!$A$1:$A$16305,EC$9)</f>
        <v>0</v>
      </c>
      <c r="ED347" s="63">
        <f>SUMIFS('[1]NBA-Data-1980-2019'!$G$1:$G$16305,'[1]NBA-Data-1980-2019'!$B$1:$B$16305,$A347,'[1]NBA-Data-1980-2019'!$A$1:$A$16305,ED$9)</f>
        <v>0</v>
      </c>
      <c r="EH347" s="2" t="s">
        <v>1478</v>
      </c>
    </row>
    <row r="348" spans="1:165" x14ac:dyDescent="0.2">
      <c r="A348" s="2" t="s">
        <v>895</v>
      </c>
      <c r="B348" s="2" t="str" cm="1">
        <f t="array" ref="B348">_xlfn.XLOOKUP($A348&amp;B$5,'[1]NBA-Data-1980-2019'!$B$1:$B$16305&amp;'[1]NBA-Data-1980-2019'!$A$1:$A$16305,'[1]NBA-Data-1980-2019'!$D$1:$D$16305,"",0)</f>
        <v/>
      </c>
      <c r="C348" s="2" t="str" cm="1">
        <f t="array" ref="C348">_xlfn.XLOOKUP($A348&amp;C$5,'[1]NBA-Data-1980-2019'!$B$1:$B$16305&amp;'[1]NBA-Data-1980-2019'!$A$1:$A$16305,'[1]NBA-Data-1980-2019'!$D$1:$D$16305,"",0)</f>
        <v/>
      </c>
      <c r="D348" s="2" t="str" cm="1">
        <f t="array" ref="D348">_xlfn.XLOOKUP($A348&amp;D$5,'[1]NBA-Data-1980-2019'!$B$1:$B$16305&amp;'[1]NBA-Data-1980-2019'!$A$1:$A$16305,'[1]NBA-Data-1980-2019'!$D$1:$D$16305,"",0)</f>
        <v/>
      </c>
      <c r="E348" s="2" t="str" cm="1">
        <f t="array" ref="E348">_xlfn.XLOOKUP($A348&amp;E$5,'[1]NBA-Data-1980-2019'!$B$1:$B$16305&amp;'[1]NBA-Data-1980-2019'!$A$1:$A$16305,'[1]NBA-Data-1980-2019'!$D$1:$D$16305,"",0)</f>
        <v/>
      </c>
      <c r="F348" s="2" t="str" cm="1">
        <f t="array" ref="F348">_xlfn.XLOOKUP($A348&amp;F$5,'[1]NBA-Data-1980-2019'!$B$1:$B$16305&amp;'[1]NBA-Data-1980-2019'!$A$1:$A$16305,'[1]NBA-Data-1980-2019'!$D$1:$D$16305,"",0)</f>
        <v/>
      </c>
      <c r="G348" s="2" t="str" cm="1">
        <f t="array" ref="G348">_xlfn.XLOOKUP($A348&amp;G$5,'[1]NBA-Data-1980-2019'!$B$1:$B$16305&amp;'[1]NBA-Data-1980-2019'!$A$1:$A$16305,'[1]NBA-Data-1980-2019'!$D$1:$D$16305,"",0)</f>
        <v/>
      </c>
      <c r="H348" s="2" t="str" cm="1">
        <f t="array" ref="H348">_xlfn.XLOOKUP($A348&amp;H$5,'[1]NBA-Data-1980-2019'!$B$1:$B$16305&amp;'[1]NBA-Data-1980-2019'!$A$1:$A$16305,'[1]NBA-Data-1980-2019'!$D$1:$D$16305,"",0)</f>
        <v/>
      </c>
      <c r="I348" s="2" t="str" cm="1">
        <f t="array" ref="I348">_xlfn.XLOOKUP($A348&amp;I$5,'[1]NBA-Data-1980-2019'!$B$1:$B$16305&amp;'[1]NBA-Data-1980-2019'!$A$1:$A$16305,'[1]NBA-Data-1980-2019'!$D$1:$D$16305,"",0)</f>
        <v/>
      </c>
      <c r="J348" s="2" t="str" cm="1">
        <f t="array" ref="J348">_xlfn.XLOOKUP($A348&amp;J$5,'[1]NBA-Data-1980-2019'!$B$1:$B$16305&amp;'[1]NBA-Data-1980-2019'!$A$1:$A$16305,'[1]NBA-Data-1980-2019'!$D$1:$D$16305,"",0)</f>
        <v/>
      </c>
      <c r="K348" s="2" t="str" cm="1">
        <f t="array" ref="K348">_xlfn.XLOOKUP($A348&amp;K$5,'[1]NBA-Data-1980-2019'!$B$1:$B$16305&amp;'[1]NBA-Data-1980-2019'!$A$1:$A$16305,'[1]NBA-Data-1980-2019'!$D$1:$D$16305,"",0)</f>
        <v/>
      </c>
      <c r="L348" s="2" t="str" cm="1">
        <f t="array" ref="L348">_xlfn.XLOOKUP($A348&amp;L$5,'[1]NBA-Data-1980-2019'!$B$1:$B$16305&amp;'[1]NBA-Data-1980-2019'!$A$1:$A$16305,'[1]NBA-Data-1980-2019'!$D$1:$D$16305,"",0)</f>
        <v/>
      </c>
      <c r="M348" s="2" t="str" cm="1">
        <f t="array" ref="M348">_xlfn.XLOOKUP($A348&amp;M$5,'[1]NBA-Data-1980-2019'!$B$1:$B$16305&amp;'[1]NBA-Data-1980-2019'!$A$1:$A$16305,'[1]NBA-Data-1980-2019'!$D$1:$D$16305,"",0)</f>
        <v/>
      </c>
      <c r="N348" s="2" t="str" cm="1">
        <f t="array" ref="N348">_xlfn.XLOOKUP($A348&amp;N$5,'[1]NBA-Data-1980-2019'!$B$1:$B$16305&amp;'[1]NBA-Data-1980-2019'!$A$1:$A$16305,'[1]NBA-Data-1980-2019'!$D$1:$D$16305,"",0)</f>
        <v/>
      </c>
      <c r="O348" s="2" t="str" cm="1">
        <f t="array" ref="O348">_xlfn.XLOOKUP($A348&amp;O$5,'[1]NBA-Data-1980-2019'!$B$1:$B$16305&amp;'[1]NBA-Data-1980-2019'!$A$1:$A$16305,'[1]NBA-Data-1980-2019'!$D$1:$D$16305,"",0)</f>
        <v/>
      </c>
      <c r="P348" s="2" t="str" cm="1">
        <f t="array" ref="P348">_xlfn.XLOOKUP($A348&amp;P$5,'[1]NBA-Data-1980-2019'!$B$1:$B$16305&amp;'[1]NBA-Data-1980-2019'!$A$1:$A$16305,'[1]NBA-Data-1980-2019'!$D$1:$D$16305,"",0)</f>
        <v>BOS</v>
      </c>
      <c r="Q348" s="2" t="str" cm="1">
        <f t="array" ref="Q348">_xlfn.XLOOKUP($A348&amp;Q$5,'[1]NBA-Data-1980-2019'!$B$1:$B$16305&amp;'[1]NBA-Data-1980-2019'!$A$1:$A$16305,'[1]NBA-Data-1980-2019'!$D$1:$D$16305,"",0)</f>
        <v>BOS</v>
      </c>
      <c r="R348" s="2" t="str" cm="1">
        <f t="array" ref="R348">_xlfn.XLOOKUP($A348&amp;R$5,'[1]NBA-Data-1980-2019'!$B$1:$B$16305&amp;'[1]NBA-Data-1980-2019'!$A$1:$A$16305,'[1]NBA-Data-1980-2019'!$D$1:$D$16305,"",0)</f>
        <v>BOS</v>
      </c>
      <c r="S348" s="2" t="str" cm="1">
        <f t="array" ref="S348">_xlfn.XLOOKUP($A348&amp;S$5,'[1]NBA-Data-1980-2019'!$B$1:$B$16305&amp;'[1]NBA-Data-1980-2019'!$A$1:$A$16305,'[1]NBA-Data-1980-2019'!$D$1:$D$16305,"",0)</f>
        <v>BOS</v>
      </c>
      <c r="T348" s="2" t="str" cm="1">
        <f t="array" ref="T348">_xlfn.XLOOKUP($A348&amp;T$5,'[1]NBA-Data-1980-2019'!$B$1:$B$16305&amp;'[1]NBA-Data-1980-2019'!$A$1:$A$16305,'[1]NBA-Data-1980-2019'!$D$1:$D$16305,"",0)</f>
        <v>BOS</v>
      </c>
      <c r="U348" s="2" t="str" cm="1">
        <f t="array" ref="U348">_xlfn.XLOOKUP($A348&amp;U$5,'[1]NBA-Data-1980-2019'!$B$1:$B$16305&amp;'[1]NBA-Data-1980-2019'!$A$1:$A$16305,'[1]NBA-Data-1980-2019'!$D$1:$D$16305,"",0)</f>
        <v>BOS</v>
      </c>
      <c r="V348" s="2" t="str" cm="1">
        <f t="array" ref="V348">_xlfn.XLOOKUP($A348&amp;V$5,'[1]NBA-Data-1980-2019'!$B$1:$B$16305&amp;'[1]NBA-Data-1980-2019'!$A$1:$A$16305,'[1]NBA-Data-1980-2019'!$D$1:$D$16305,"",0)</f>
        <v>MEM</v>
      </c>
      <c r="W348" s="2" t="str" cm="1">
        <f t="array" ref="W348">_xlfn.XLOOKUP($A348&amp;W$5,'[1]NBA-Data-1980-2019'!$B$1:$B$16305&amp;'[1]NBA-Data-1980-2019'!$A$1:$A$16305,'[1]NBA-Data-1980-2019'!$D$1:$D$16305,"",0)</f>
        <v>MEM</v>
      </c>
      <c r="X348" s="2" t="str" cm="1">
        <f t="array" ref="X348">_xlfn.XLOOKUP($A348&amp;X$5,'[1]NBA-Data-1980-2019'!$B$1:$B$16305&amp;'[1]NBA-Data-1980-2019'!$A$1:$A$16305,'[1]NBA-Data-1980-2019'!$D$1:$D$16305,"",0)</f>
        <v>MEM</v>
      </c>
      <c r="Y348" s="2" t="str" cm="1">
        <f t="array" ref="Y348">_xlfn.XLOOKUP($A348&amp;Y$5,'[1]NBA-Data-1980-2019'!$B$1:$B$16305&amp;'[1]NBA-Data-1980-2019'!$A$1:$A$16305,'[1]NBA-Data-1980-2019'!$D$1:$D$16305,"",0)</f>
        <v>MEM</v>
      </c>
      <c r="Z348" s="2" t="str" cm="1">
        <f t="array" ref="Z348">_xlfn.XLOOKUP($A348&amp;Z$5,'[1]NBA-Data-1980-2019'!$B$1:$B$16305&amp;'[1]NBA-Data-1980-2019'!$A$1:$A$16305,'[1]NBA-Data-1980-2019'!$D$1:$D$16305,"",0)</f>
        <v>MEM</v>
      </c>
      <c r="AA348" s="2" t="str" cm="1">
        <f t="array" ref="AA348">_xlfn.XLOOKUP($A348&amp;AA$5,'[1]NBA-Data-1980-2019'!$B$1:$B$16305&amp;'[1]NBA-Data-1980-2019'!$A$1:$A$16305,'[1]NBA-Data-1980-2019'!$D$1:$D$16305,"",0)</f>
        <v>MEM</v>
      </c>
      <c r="AB348" s="2" t="str" cm="1">
        <f t="array" ref="AB348">_xlfn.XLOOKUP($A348&amp;AB$5,'[1]NBA-Data-1980-2019'!$B$1:$B$16305&amp;'[1]NBA-Data-1980-2019'!$A$1:$A$16305,'[1]NBA-Data-1980-2019'!$D$1:$D$16305,"",0)</f>
        <v>MEM</v>
      </c>
      <c r="AC348" s="2" t="str" cm="1">
        <f t="array" ref="AC348">_xlfn.XLOOKUP($A348&amp;AC$5,'[1]NBA-Data-1980-2019'!$B$1:$B$16305&amp;'[1]NBA-Data-1980-2019'!$A$1:$A$16305,'[1]NBA-Data-1980-2019'!$D$1:$D$16305,"",0)</f>
        <v>NOP</v>
      </c>
      <c r="AD348" s="2" t="str" cm="1">
        <f t="array" ref="AD348">_xlfn.XLOOKUP($A348&amp;AD$5,'[1]NBA-Data-1980-2019'!$B$1:$B$16305&amp;'[1]NBA-Data-1980-2019'!$A$1:$A$16305,'[1]NBA-Data-1980-2019'!$D$1:$D$16305,"",0)</f>
        <v/>
      </c>
      <c r="AE348" s="2" t="str" cm="1">
        <f t="array" ref="AE348">_xlfn.XLOOKUP($A348&amp;AE$5,'[1]NBA-Data-1980-2019'!$B$1:$B$16305&amp;'[1]NBA-Data-1980-2019'!$A$1:$A$16305,'[1]NBA-Data-1980-2019'!$D$1:$D$16305,"",0)</f>
        <v/>
      </c>
      <c r="AF348" s="2" t="str" cm="1">
        <f t="array" ref="AF348">_xlfn.XLOOKUP($A348&amp;AF$5,'[1]NBA-Data-1980-2019'!$B$1:$B$16305&amp;'[1]NBA-Data-1980-2019'!$A$1:$A$16305,'[1]NBA-Data-1980-2019'!$D$1:$D$16305,"",0)</f>
        <v/>
      </c>
      <c r="AG348" s="2" t="str" cm="1">
        <f t="array" ref="AG348">_xlfn.XLOOKUP($A348&amp;AG$5,'[1]NBA-Data-1980-2019'!$B$1:$B$16305&amp;'[1]NBA-Data-1980-2019'!$A$1:$A$16305,'[1]NBA-Data-1980-2019'!$D$1:$D$16305,"",0)</f>
        <v/>
      </c>
      <c r="AH348" s="2" t="str" cm="1">
        <f t="array" ref="AH348">_xlfn.XLOOKUP($A348&amp;AH$5,'[1]NBA-Data-1980-2019'!$B$1:$B$16305&amp;'[1]NBA-Data-1980-2019'!$A$1:$A$16305,'[1]NBA-Data-1980-2019'!$H$1:$H$16305,"",0)</f>
        <v/>
      </c>
      <c r="AI348" s="2" t="str" cm="1">
        <f t="array" ref="AI348">_xlfn.XLOOKUP($A348&amp;AI$5,'[1]NBA-Data-1980-2019'!$B$1:$B$16305&amp;'[1]NBA-Data-1980-2019'!$A$1:$A$16305,'[1]NBA-Data-1980-2019'!$H$1:$H$16305,"",0)</f>
        <v/>
      </c>
      <c r="AJ348" s="2" t="str" cm="1">
        <f t="array" ref="AJ348">_xlfn.XLOOKUP($A348&amp;AJ$5,'[1]NBA-Data-1980-2019'!$B$1:$B$16305&amp;'[1]NBA-Data-1980-2019'!$A$1:$A$16305,'[1]NBA-Data-1980-2019'!$H$1:$H$16305,"",0)</f>
        <v/>
      </c>
      <c r="AK348" s="2" t="str" cm="1">
        <f t="array" ref="AK348">_xlfn.XLOOKUP($A348&amp;AK$5,'[1]NBA-Data-1980-2019'!$B$1:$B$16305&amp;'[1]NBA-Data-1980-2019'!$A$1:$A$16305,'[1]NBA-Data-1980-2019'!$H$1:$H$16305,"",0)</f>
        <v/>
      </c>
      <c r="AL348" s="2" t="str" cm="1">
        <f t="array" ref="AL348">_xlfn.XLOOKUP($A348&amp;AL$5,'[1]NBA-Data-1980-2019'!$B$1:$B$16305&amp;'[1]NBA-Data-1980-2019'!$A$1:$A$16305,'[1]NBA-Data-1980-2019'!$H$1:$H$16305,"",0)</f>
        <v/>
      </c>
      <c r="AM348" s="2" t="str" cm="1">
        <f t="array" ref="AM348">_xlfn.XLOOKUP($A348&amp;AM$5,'[1]NBA-Data-1980-2019'!$B$1:$B$16305&amp;'[1]NBA-Data-1980-2019'!$A$1:$A$16305,'[1]NBA-Data-1980-2019'!$H$1:$H$16305,"",0)</f>
        <v/>
      </c>
      <c r="AN348" s="2" t="str" cm="1">
        <f t="array" ref="AN348">_xlfn.XLOOKUP($A348&amp;AN$5,'[1]NBA-Data-1980-2019'!$B$1:$B$16305&amp;'[1]NBA-Data-1980-2019'!$A$1:$A$16305,'[1]NBA-Data-1980-2019'!$H$1:$H$16305,"",0)</f>
        <v/>
      </c>
      <c r="AO348" s="2" t="str" cm="1">
        <f t="array" ref="AO348">_xlfn.XLOOKUP($A348&amp;AO$5,'[1]NBA-Data-1980-2019'!$B$1:$B$16305&amp;'[1]NBA-Data-1980-2019'!$A$1:$A$16305,'[1]NBA-Data-1980-2019'!$H$1:$H$16305,"",0)</f>
        <v/>
      </c>
      <c r="AP348" s="2" t="str" cm="1">
        <f t="array" ref="AP348">_xlfn.XLOOKUP($A348&amp;AP$5,'[1]NBA-Data-1980-2019'!$B$1:$B$16305&amp;'[1]NBA-Data-1980-2019'!$A$1:$A$16305,'[1]NBA-Data-1980-2019'!$H$1:$H$16305,"",0)</f>
        <v/>
      </c>
      <c r="AQ348" s="2" t="str" cm="1">
        <f t="array" ref="AQ348">_xlfn.XLOOKUP($A348&amp;AQ$5,'[1]NBA-Data-1980-2019'!$B$1:$B$16305&amp;'[1]NBA-Data-1980-2019'!$A$1:$A$16305,'[1]NBA-Data-1980-2019'!$H$1:$H$16305,"",0)</f>
        <v/>
      </c>
      <c r="AR348" s="2" t="str" cm="1">
        <f t="array" ref="AR348">_xlfn.XLOOKUP($A348&amp;AR$5,'[1]NBA-Data-1980-2019'!$B$1:$B$16305&amp;'[1]NBA-Data-1980-2019'!$A$1:$A$16305,'[1]NBA-Data-1980-2019'!$H$1:$H$16305,"",0)</f>
        <v/>
      </c>
      <c r="AS348" s="2" t="str" cm="1">
        <f t="array" ref="AS348">_xlfn.XLOOKUP($A348&amp;AS$5,'[1]NBA-Data-1980-2019'!$B$1:$B$16305&amp;'[1]NBA-Data-1980-2019'!$A$1:$A$16305,'[1]NBA-Data-1980-2019'!$H$1:$H$16305,"",0)</f>
        <v/>
      </c>
      <c r="AT348" s="2" t="str" cm="1">
        <f t="array" ref="AT348">_xlfn.XLOOKUP($A348&amp;AT$5,'[1]NBA-Data-1980-2019'!$B$1:$B$16305&amp;'[1]NBA-Data-1980-2019'!$A$1:$A$16305,'[1]NBA-Data-1980-2019'!$H$1:$H$16305,"",0)</f>
        <v/>
      </c>
      <c r="AU348" s="2" t="str" cm="1">
        <f t="array" ref="AU348">_xlfn.XLOOKUP($A348&amp;AU$5,'[1]NBA-Data-1980-2019'!$B$1:$B$16305&amp;'[1]NBA-Data-1980-2019'!$A$1:$A$16305,'[1]NBA-Data-1980-2019'!$H$1:$H$16305,"",0)</f>
        <v/>
      </c>
      <c r="AV348" s="2" cm="1">
        <f t="array" ref="AV348">_xlfn.XLOOKUP($A348&amp;AV$5,'[1]NBA-Data-1980-2019'!$B$1:$B$16305&amp;'[1]NBA-Data-1980-2019'!$A$1:$A$16305,'[1]NBA-Data-1980-2019'!$H$1:$H$16305,"",0)</f>
        <v>1262.8</v>
      </c>
      <c r="AW348" s="2" cm="1">
        <f t="array" ref="AW348">_xlfn.XLOOKUP($A348&amp;AW$5,'[1]NBA-Data-1980-2019'!$B$1:$B$16305&amp;'[1]NBA-Data-1980-2019'!$A$1:$A$16305,'[1]NBA-Data-1980-2019'!$H$1:$H$16305,"",0)</f>
        <v>979.19999999999993</v>
      </c>
      <c r="AX348" s="2" cm="1">
        <f t="array" ref="AX348">_xlfn.XLOOKUP($A348&amp;AX$5,'[1]NBA-Data-1980-2019'!$B$1:$B$16305&amp;'[1]NBA-Data-1980-2019'!$A$1:$A$16305,'[1]NBA-Data-1980-2019'!$H$1:$H$16305,"",0)</f>
        <v>805.19999999999993</v>
      </c>
      <c r="AY348" s="2" cm="1">
        <f t="array" ref="AY348">_xlfn.XLOOKUP($A348&amp;AY$5,'[1]NBA-Data-1980-2019'!$B$1:$B$16305&amp;'[1]NBA-Data-1980-2019'!$A$1:$A$16305,'[1]NBA-Data-1980-2019'!$H$1:$H$16305,"",0)</f>
        <v>1372.5</v>
      </c>
      <c r="AZ348" s="2" cm="1">
        <f t="array" ref="AZ348">_xlfn.XLOOKUP($A348&amp;AZ$5,'[1]NBA-Data-1980-2019'!$B$1:$B$16305&amp;'[1]NBA-Data-1980-2019'!$A$1:$A$16305,'[1]NBA-Data-1980-2019'!$H$1:$H$16305,"",0)</f>
        <v>887.80000000000007</v>
      </c>
      <c r="BA348" s="2" cm="1">
        <f t="array" ref="BA348">_xlfn.XLOOKUP($A348&amp;BA$5,'[1]NBA-Data-1980-2019'!$B$1:$B$16305&amp;'[1]NBA-Data-1980-2019'!$A$1:$A$16305,'[1]NBA-Data-1980-2019'!$H$1:$H$16305,"",0)</f>
        <v>891</v>
      </c>
      <c r="BB348" s="2" cm="1">
        <f t="array" ref="BB348">_xlfn.XLOOKUP($A348&amp;BB$5,'[1]NBA-Data-1980-2019'!$B$1:$B$16305&amp;'[1]NBA-Data-1980-2019'!$A$1:$A$16305,'[1]NBA-Data-1980-2019'!$H$1:$H$16305,"",0)</f>
        <v>1497.6000000000001</v>
      </c>
      <c r="BC348" s="2" cm="1">
        <f t="array" ref="BC348">_xlfn.XLOOKUP($A348&amp;BC$5,'[1]NBA-Data-1980-2019'!$B$1:$B$16305&amp;'[1]NBA-Data-1980-2019'!$A$1:$A$16305,'[1]NBA-Data-1980-2019'!$H$1:$H$16305,"",0)</f>
        <v>1525.4</v>
      </c>
      <c r="BD348" s="2" cm="1">
        <f t="array" ref="BD348">_xlfn.XLOOKUP($A348&amp;BD$5,'[1]NBA-Data-1980-2019'!$B$1:$B$16305&amp;'[1]NBA-Data-1980-2019'!$A$1:$A$16305,'[1]NBA-Data-1980-2019'!$H$1:$H$16305,"",0)</f>
        <v>2109.2999999999997</v>
      </c>
      <c r="BE348" s="2" cm="1">
        <f t="array" ref="BE348">_xlfn.XLOOKUP($A348&amp;BE$5,'[1]NBA-Data-1980-2019'!$B$1:$B$16305&amp;'[1]NBA-Data-1980-2019'!$A$1:$A$16305,'[1]NBA-Data-1980-2019'!$H$1:$H$16305,"",0)</f>
        <v>1276</v>
      </c>
      <c r="BF348" s="2" cm="1">
        <f t="array" ref="BF348">_xlfn.XLOOKUP($A348&amp;BF$5,'[1]NBA-Data-1980-2019'!$B$1:$B$16305&amp;'[1]NBA-Data-1980-2019'!$A$1:$A$16305,'[1]NBA-Data-1980-2019'!$H$1:$H$16305,"",0)</f>
        <v>1650.6</v>
      </c>
      <c r="BG348" s="2" cm="1">
        <f t="array" ref="BG348">_xlfn.XLOOKUP($A348&amp;BG$5,'[1]NBA-Data-1980-2019'!$B$1:$B$16305&amp;'[1]NBA-Data-1980-2019'!$A$1:$A$16305,'[1]NBA-Data-1980-2019'!$H$1:$H$16305,"",0)</f>
        <v>1619.2</v>
      </c>
      <c r="BH348" s="2" cm="1">
        <f t="array" ref="BH348">_xlfn.XLOOKUP($A348&amp;BH$5,'[1]NBA-Data-1980-2019'!$B$1:$B$16305&amp;'[1]NBA-Data-1980-2019'!$A$1:$A$16305,'[1]NBA-Data-1980-2019'!$H$1:$H$16305,"",0)</f>
        <v>1917</v>
      </c>
      <c r="BI348" s="2" cm="1">
        <f t="array" ref="BI348">_xlfn.XLOOKUP($A348&amp;BI$5,'[1]NBA-Data-1980-2019'!$B$1:$B$16305&amp;'[1]NBA-Data-1980-2019'!$A$1:$A$16305,'[1]NBA-Data-1980-2019'!$H$1:$H$16305,"",0)</f>
        <v>272.8</v>
      </c>
      <c r="BJ348" s="2" t="str" cm="1">
        <f t="array" ref="BJ348">_xlfn.XLOOKUP($A348&amp;BJ$5,'[1]NBA-Data-1980-2019'!$B$1:$B$16305&amp;'[1]NBA-Data-1980-2019'!$A$1:$A$16305,'[1]NBA-Data-1980-2019'!$H$1:$H$16305,"",0)</f>
        <v/>
      </c>
      <c r="BK348" s="2" t="str" cm="1">
        <f t="array" ref="BK348">_xlfn.XLOOKUP($A348&amp;BK$5,'[1]NBA-Data-1980-2019'!$B$1:$B$16305&amp;'[1]NBA-Data-1980-2019'!$A$1:$A$16305,'[1]NBA-Data-1980-2019'!$H$1:$H$16305,"",0)</f>
        <v/>
      </c>
      <c r="BL348" s="2" t="str" cm="1">
        <f t="array" ref="BL348">_xlfn.XLOOKUP($A348&amp;BL$5,'[1]NBA-Data-1980-2019'!$B$1:$B$16305&amp;'[1]NBA-Data-1980-2019'!$A$1:$A$16305,'[1]NBA-Data-1980-2019'!$H$1:$H$16305,"",0)</f>
        <v/>
      </c>
      <c r="BM348" s="2" t="str" cm="1">
        <f t="array" ref="BM348">_xlfn.XLOOKUP($A348&amp;BM$5,'[1]NBA-Data-1980-2019'!$B$1:$B$16305&amp;'[1]NBA-Data-1980-2019'!$A$1:$A$16305,'[1]NBA-Data-1980-2019'!$H$1:$H$16305,"",0)</f>
        <v/>
      </c>
      <c r="BN348" s="2" t="str" cm="1">
        <f t="array" ref="BN348">_xlfn.XLOOKUP($A348&amp;BN$5,'[1]NBA-Data-1980-2019'!$B$1:$B$16305&amp;'[1]NBA-Data-1980-2019'!$A$1:$A$16305,'[1]NBA-Data-1980-2019'!$F$1:$F$16305,"",0)</f>
        <v/>
      </c>
      <c r="BO348" s="2" t="str" cm="1">
        <f t="array" ref="BO348">_xlfn.XLOOKUP($A348&amp;BO$5,'[1]NBA-Data-1980-2019'!$B$1:$B$16305&amp;'[1]NBA-Data-1980-2019'!$A$1:$A$16305,'[1]NBA-Data-1980-2019'!$F$1:$F$16305,"",0)</f>
        <v/>
      </c>
      <c r="BP348" s="2" t="str" cm="1">
        <f t="array" ref="BP348">_xlfn.XLOOKUP($A348&amp;BP$5,'[1]NBA-Data-1980-2019'!$B$1:$B$16305&amp;'[1]NBA-Data-1980-2019'!$A$1:$A$16305,'[1]NBA-Data-1980-2019'!$F$1:$F$16305,"",0)</f>
        <v/>
      </c>
      <c r="BQ348" s="2" t="str" cm="1">
        <f t="array" ref="BQ348">_xlfn.XLOOKUP($A348&amp;BQ$5,'[1]NBA-Data-1980-2019'!$B$1:$B$16305&amp;'[1]NBA-Data-1980-2019'!$A$1:$A$16305,'[1]NBA-Data-1980-2019'!$F$1:$F$16305,"",0)</f>
        <v/>
      </c>
      <c r="BR348" s="2" t="str" cm="1">
        <f t="array" ref="BR348">_xlfn.XLOOKUP($A348&amp;BR$5,'[1]NBA-Data-1980-2019'!$B$1:$B$16305&amp;'[1]NBA-Data-1980-2019'!$A$1:$A$16305,'[1]NBA-Data-1980-2019'!$F$1:$F$16305,"",0)</f>
        <v/>
      </c>
      <c r="BS348" s="2" t="str" cm="1">
        <f t="array" ref="BS348">_xlfn.XLOOKUP($A348&amp;BS$5,'[1]NBA-Data-1980-2019'!$B$1:$B$16305&amp;'[1]NBA-Data-1980-2019'!$A$1:$A$16305,'[1]NBA-Data-1980-2019'!$F$1:$F$16305,"",0)</f>
        <v/>
      </c>
      <c r="BT348" s="2" t="str" cm="1">
        <f t="array" ref="BT348">_xlfn.XLOOKUP($A348&amp;BT$5,'[1]NBA-Data-1980-2019'!$B$1:$B$16305&amp;'[1]NBA-Data-1980-2019'!$A$1:$A$16305,'[1]NBA-Data-1980-2019'!$F$1:$F$16305,"",0)</f>
        <v/>
      </c>
      <c r="BU348" s="2" t="str" cm="1">
        <f t="array" ref="BU348">_xlfn.XLOOKUP($A348&amp;BU$5,'[1]NBA-Data-1980-2019'!$B$1:$B$16305&amp;'[1]NBA-Data-1980-2019'!$A$1:$A$16305,'[1]NBA-Data-1980-2019'!$F$1:$F$16305,"",0)</f>
        <v/>
      </c>
      <c r="BV348" s="2" t="str" cm="1">
        <f t="array" ref="BV348">_xlfn.XLOOKUP($A348&amp;BV$5,'[1]NBA-Data-1980-2019'!$B$1:$B$16305&amp;'[1]NBA-Data-1980-2019'!$A$1:$A$16305,'[1]NBA-Data-1980-2019'!$F$1:$F$16305,"",0)</f>
        <v/>
      </c>
      <c r="BW348" s="2" t="str" cm="1">
        <f t="array" ref="BW348">_xlfn.XLOOKUP($A348&amp;BW$5,'[1]NBA-Data-1980-2019'!$B$1:$B$16305&amp;'[1]NBA-Data-1980-2019'!$A$1:$A$16305,'[1]NBA-Data-1980-2019'!$F$1:$F$16305,"",0)</f>
        <v/>
      </c>
      <c r="BX348" s="2" t="str" cm="1">
        <f t="array" ref="BX348">_xlfn.XLOOKUP($A348&amp;BX$5,'[1]NBA-Data-1980-2019'!$B$1:$B$16305&amp;'[1]NBA-Data-1980-2019'!$A$1:$A$16305,'[1]NBA-Data-1980-2019'!$F$1:$F$16305,"",0)</f>
        <v/>
      </c>
      <c r="BY348" s="2" t="str" cm="1">
        <f t="array" ref="BY348">_xlfn.XLOOKUP($A348&amp;BY$5,'[1]NBA-Data-1980-2019'!$B$1:$B$16305&amp;'[1]NBA-Data-1980-2019'!$A$1:$A$16305,'[1]NBA-Data-1980-2019'!$F$1:$F$16305,"",0)</f>
        <v/>
      </c>
      <c r="BZ348" s="2" t="str" cm="1">
        <f t="array" ref="BZ348">_xlfn.XLOOKUP($A348&amp;BZ$5,'[1]NBA-Data-1980-2019'!$B$1:$B$16305&amp;'[1]NBA-Data-1980-2019'!$A$1:$A$16305,'[1]NBA-Data-1980-2019'!$F$1:$F$16305,"",0)</f>
        <v/>
      </c>
      <c r="CA348" s="2" t="str" cm="1">
        <f t="array" ref="CA348">_xlfn.XLOOKUP($A348&amp;CA$5,'[1]NBA-Data-1980-2019'!$B$1:$B$16305&amp;'[1]NBA-Data-1980-2019'!$A$1:$A$16305,'[1]NBA-Data-1980-2019'!$F$1:$F$16305,"",0)</f>
        <v/>
      </c>
      <c r="CB348" s="2" cm="1">
        <f t="array" ref="CB348">_xlfn.XLOOKUP($A348&amp;CB$5,'[1]NBA-Data-1980-2019'!$B$1:$B$16305&amp;'[1]NBA-Data-1980-2019'!$A$1:$A$16305,'[1]NBA-Data-1980-2019'!$F$1:$F$16305,"",0)</f>
        <v>14.7</v>
      </c>
      <c r="CC348" s="2" cm="1">
        <f t="array" ref="CC348">_xlfn.XLOOKUP($A348&amp;CC$5,'[1]NBA-Data-1980-2019'!$B$1:$B$16305&amp;'[1]NBA-Data-1980-2019'!$A$1:$A$16305,'[1]NBA-Data-1980-2019'!$F$1:$F$16305,"",0)</f>
        <v>12.9</v>
      </c>
      <c r="CD348" s="2" cm="1">
        <f t="array" ref="CD348">_xlfn.XLOOKUP($A348&amp;CD$5,'[1]NBA-Data-1980-2019'!$B$1:$B$16305&amp;'[1]NBA-Data-1980-2019'!$A$1:$A$16305,'[1]NBA-Data-1980-2019'!$F$1:$F$16305,"",0)</f>
        <v>17</v>
      </c>
      <c r="CE348" s="2" cm="1">
        <f t="array" ref="CE348">_xlfn.XLOOKUP($A348&amp;CE$5,'[1]NBA-Data-1980-2019'!$B$1:$B$16305&amp;'[1]NBA-Data-1980-2019'!$A$1:$A$16305,'[1]NBA-Data-1980-2019'!$F$1:$F$16305,"",0)</f>
        <v>10.7</v>
      </c>
      <c r="CF348" s="2" cm="1">
        <f t="array" ref="CF348">_xlfn.XLOOKUP($A348&amp;CF$5,'[1]NBA-Data-1980-2019'!$B$1:$B$16305&amp;'[1]NBA-Data-1980-2019'!$A$1:$A$16305,'[1]NBA-Data-1980-2019'!$F$1:$F$16305,"",0)</f>
        <v>12.9</v>
      </c>
      <c r="CG348" s="2" cm="1">
        <f t="array" ref="CG348">_xlfn.XLOOKUP($A348&amp;CG$5,'[1]NBA-Data-1980-2019'!$B$1:$B$16305&amp;'[1]NBA-Data-1980-2019'!$A$1:$A$16305,'[1]NBA-Data-1980-2019'!$F$1:$F$16305,"",0)</f>
        <v>14.2</v>
      </c>
      <c r="CH348" s="2" cm="1">
        <f t="array" ref="CH348">_xlfn.XLOOKUP($A348&amp;CH$5,'[1]NBA-Data-1980-2019'!$B$1:$B$16305&amp;'[1]NBA-Data-1980-2019'!$A$1:$A$16305,'[1]NBA-Data-1980-2019'!$F$1:$F$16305,"",0)</f>
        <v>18.3</v>
      </c>
      <c r="CI348" s="2" cm="1">
        <f t="array" ref="CI348">_xlfn.XLOOKUP($A348&amp;CI$5,'[1]NBA-Data-1980-2019'!$B$1:$B$16305&amp;'[1]NBA-Data-1980-2019'!$A$1:$A$16305,'[1]NBA-Data-1980-2019'!$F$1:$F$16305,"",0)</f>
        <v>15.7</v>
      </c>
      <c r="CJ348" s="2" cm="1">
        <f t="array" ref="CJ348">_xlfn.XLOOKUP($A348&amp;CJ$5,'[1]NBA-Data-1980-2019'!$B$1:$B$16305&amp;'[1]NBA-Data-1980-2019'!$A$1:$A$16305,'[1]NBA-Data-1980-2019'!$F$1:$F$16305,"",0)</f>
        <v>13.2</v>
      </c>
      <c r="CK348" s="2" cm="1">
        <f t="array" ref="CK348">_xlfn.XLOOKUP($A348&amp;CK$5,'[1]NBA-Data-1980-2019'!$B$1:$B$16305&amp;'[1]NBA-Data-1980-2019'!$A$1:$A$16305,'[1]NBA-Data-1980-2019'!$F$1:$F$16305,"",0)</f>
        <v>15.6</v>
      </c>
      <c r="CL348" s="2" cm="1">
        <f t="array" ref="CL348">_xlfn.XLOOKUP($A348&amp;CL$5,'[1]NBA-Data-1980-2019'!$B$1:$B$16305&amp;'[1]NBA-Data-1980-2019'!$A$1:$A$16305,'[1]NBA-Data-1980-2019'!$F$1:$F$16305,"",0)</f>
        <v>14.6</v>
      </c>
      <c r="CM348" s="2" cm="1">
        <f t="array" ref="CM348">_xlfn.XLOOKUP($A348&amp;CM$5,'[1]NBA-Data-1980-2019'!$B$1:$B$16305&amp;'[1]NBA-Data-1980-2019'!$A$1:$A$16305,'[1]NBA-Data-1980-2019'!$F$1:$F$16305,"",0)</f>
        <v>12.9</v>
      </c>
      <c r="CN348" s="2" cm="1">
        <f t="array" ref="CN348">_xlfn.XLOOKUP($A348&amp;CN$5,'[1]NBA-Data-1980-2019'!$B$1:$B$16305&amp;'[1]NBA-Data-1980-2019'!$A$1:$A$16305,'[1]NBA-Data-1980-2019'!$F$1:$F$16305,"",0)</f>
        <v>13.3</v>
      </c>
      <c r="CO348" s="2" cm="1">
        <f t="array" ref="CO348">_xlfn.XLOOKUP($A348&amp;CO$5,'[1]NBA-Data-1980-2019'!$B$1:$B$16305&amp;'[1]NBA-Data-1980-2019'!$A$1:$A$16305,'[1]NBA-Data-1980-2019'!$F$1:$F$16305,"",0)</f>
        <v>8.6999999999999993</v>
      </c>
      <c r="CP348" s="2" t="str" cm="1">
        <f t="array" ref="CP348">_xlfn.XLOOKUP($A348&amp;CP$5,'[1]NBA-Data-1980-2019'!$B$1:$B$16305&amp;'[1]NBA-Data-1980-2019'!$A$1:$A$16305,'[1]NBA-Data-1980-2019'!$F$1:$F$16305,"",0)</f>
        <v/>
      </c>
      <c r="CQ348" s="2" t="str" cm="1">
        <f t="array" ref="CQ348">_xlfn.XLOOKUP($A348&amp;CQ$5,'[1]NBA-Data-1980-2019'!$B$1:$B$16305&amp;'[1]NBA-Data-1980-2019'!$A$1:$A$16305,'[1]NBA-Data-1980-2019'!$F$1:$F$16305,"",0)</f>
        <v/>
      </c>
      <c r="CR348" s="2" t="str" cm="1">
        <f t="array" ref="CR348">_xlfn.XLOOKUP($A348&amp;CR$5,'[1]NBA-Data-1980-2019'!$B$1:$B$16305&amp;'[1]NBA-Data-1980-2019'!$A$1:$A$16305,'[1]NBA-Data-1980-2019'!$F$1:$F$16305,"",0)</f>
        <v/>
      </c>
      <c r="CS348" s="2" t="str" cm="1">
        <f t="array" ref="CS348">_xlfn.XLOOKUP($A348&amp;CS$5,'[1]NBA-Data-1980-2019'!$B$1:$B$16305&amp;'[1]NBA-Data-1980-2019'!$A$1:$A$16305,'[1]NBA-Data-1980-2019'!$F$1:$F$16305,"",0)</f>
        <v/>
      </c>
      <c r="CU348" s="2" t="str">
        <f>_xlfn.XLOOKUP($A348,TEAMS!$G$1:$G$839,TEAMS!$H$1:$H$839,"",0)</f>
        <v>SG</v>
      </c>
      <c r="CV348" s="2" t="str">
        <f>_xlfn.XLOOKUP($CU348,DASHBOARD!$B$22:$B$27,DASHBOARD!$C$22:$C$27,"",0)</f>
        <v>GUARD</v>
      </c>
      <c r="CY348" s="63">
        <f>SUMIFS('[1]NBA-Data-1980-2019'!$G$1:$G$16305,'[1]NBA-Data-1980-2019'!$B$1:$B$16305,$A348,'[1]NBA-Data-1980-2019'!$A$1:$A$16305,CY$9)</f>
        <v>0</v>
      </c>
      <c r="CZ348" s="63">
        <f>SUMIFS('[1]NBA-Data-1980-2019'!$G$1:$G$16305,'[1]NBA-Data-1980-2019'!$B$1:$B$16305,$A348,'[1]NBA-Data-1980-2019'!$A$1:$A$16305,CZ$9)</f>
        <v>0</v>
      </c>
      <c r="DA348" s="63">
        <f>SUMIFS('[1]NBA-Data-1980-2019'!$G$1:$G$16305,'[1]NBA-Data-1980-2019'!$B$1:$B$16305,$A348,'[1]NBA-Data-1980-2019'!$A$1:$A$16305,DA$9)</f>
        <v>0</v>
      </c>
      <c r="DB348" s="63">
        <f>SUMIFS('[1]NBA-Data-1980-2019'!$G$1:$G$16305,'[1]NBA-Data-1980-2019'!$B$1:$B$16305,$A348,'[1]NBA-Data-1980-2019'!$A$1:$A$16305,DB$9)</f>
        <v>0</v>
      </c>
      <c r="DC348" s="63">
        <f>SUMIFS('[1]NBA-Data-1980-2019'!$G$1:$G$16305,'[1]NBA-Data-1980-2019'!$B$1:$B$16305,$A348,'[1]NBA-Data-1980-2019'!$A$1:$A$16305,DC$9)</f>
        <v>0</v>
      </c>
      <c r="DD348" s="63">
        <f>SUMIFS('[1]NBA-Data-1980-2019'!$G$1:$G$16305,'[1]NBA-Data-1980-2019'!$B$1:$B$16305,$A348,'[1]NBA-Data-1980-2019'!$A$1:$A$16305,DD$9)</f>
        <v>0</v>
      </c>
      <c r="DE348" s="63">
        <f>SUMIFS('[1]NBA-Data-1980-2019'!$G$1:$G$16305,'[1]NBA-Data-1980-2019'!$B$1:$B$16305,$A348,'[1]NBA-Data-1980-2019'!$A$1:$A$16305,DE$9)</f>
        <v>0</v>
      </c>
      <c r="DF348" s="63">
        <f>SUMIFS('[1]NBA-Data-1980-2019'!$G$1:$G$16305,'[1]NBA-Data-1980-2019'!$B$1:$B$16305,$A348,'[1]NBA-Data-1980-2019'!$A$1:$A$16305,DF$9)</f>
        <v>0</v>
      </c>
      <c r="DG348" s="63">
        <f>SUMIFS('[1]NBA-Data-1980-2019'!$G$1:$G$16305,'[1]NBA-Data-1980-2019'!$B$1:$B$16305,$A348,'[1]NBA-Data-1980-2019'!$A$1:$A$16305,DG$9)</f>
        <v>0</v>
      </c>
      <c r="DH348" s="63">
        <f>SUMIFS('[1]NBA-Data-1980-2019'!$G$1:$G$16305,'[1]NBA-Data-1980-2019'!$B$1:$B$16305,$A348,'[1]NBA-Data-1980-2019'!$A$1:$A$16305,DH$9)</f>
        <v>0</v>
      </c>
      <c r="DI348" s="63">
        <f>SUMIFS('[1]NBA-Data-1980-2019'!$G$1:$G$16305,'[1]NBA-Data-1980-2019'!$B$1:$B$16305,$A348,'[1]NBA-Data-1980-2019'!$A$1:$A$16305,DI$9)</f>
        <v>0</v>
      </c>
      <c r="DJ348" s="63">
        <f>SUMIFS('[1]NBA-Data-1980-2019'!$G$1:$G$16305,'[1]NBA-Data-1980-2019'!$B$1:$B$16305,$A348,'[1]NBA-Data-1980-2019'!$A$1:$A$16305,DJ$9)</f>
        <v>0</v>
      </c>
      <c r="DK348" s="63">
        <f>SUMIFS('[1]NBA-Data-1980-2019'!$G$1:$G$16305,'[1]NBA-Data-1980-2019'!$B$1:$B$16305,$A348,'[1]NBA-Data-1980-2019'!$A$1:$A$16305,DK$9)</f>
        <v>0</v>
      </c>
      <c r="DL348" s="63">
        <f>SUMIFS('[1]NBA-Data-1980-2019'!$G$1:$G$16305,'[1]NBA-Data-1980-2019'!$B$1:$B$16305,$A348,'[1]NBA-Data-1980-2019'!$A$1:$A$16305,DL$9)</f>
        <v>0</v>
      </c>
      <c r="DM348" s="63">
        <f>SUMIFS('[1]NBA-Data-1980-2019'!$G$1:$G$16305,'[1]NBA-Data-1980-2019'!$B$1:$B$16305,$A348,'[1]NBA-Data-1980-2019'!$A$1:$A$16305,DM$9)</f>
        <v>901920</v>
      </c>
      <c r="DN348" s="63">
        <f>SUMIFS('[1]NBA-Data-1980-2019'!$G$1:$G$16305,'[1]NBA-Data-1980-2019'!$B$1:$B$16305,$A348,'[1]NBA-Data-1980-2019'!$A$1:$A$16305,DN$9)</f>
        <v>969696</v>
      </c>
      <c r="DO348" s="63">
        <f>SUMIFS('[1]NBA-Data-1980-2019'!$G$1:$G$16305,'[1]NBA-Data-1980-2019'!$B$1:$B$16305,$A348,'[1]NBA-Data-1980-2019'!$A$1:$A$16305,DO$9)</f>
        <v>0</v>
      </c>
      <c r="DP348" s="63">
        <f>SUMIFS('[1]NBA-Data-1980-2019'!$G$1:$G$16305,'[1]NBA-Data-1980-2019'!$B$1:$B$16305,$A348,'[1]NBA-Data-1980-2019'!$A$1:$A$16305,DP$9)</f>
        <v>1868141</v>
      </c>
      <c r="DQ348" s="63">
        <f>SUMIFS('[1]NBA-Data-1980-2019'!$G$1:$G$16305,'[1]NBA-Data-1980-2019'!$B$1:$B$16305,$A348,'[1]NBA-Data-1980-2019'!$A$1:$A$16305,DQ$9)</f>
        <v>2500000</v>
      </c>
      <c r="DR348" s="63">
        <f>SUMIFS('[1]NBA-Data-1980-2019'!$G$1:$G$16305,'[1]NBA-Data-1980-2019'!$B$1:$B$16305,$A348,'[1]NBA-Data-1980-2019'!$A$1:$A$16305,DR$9)</f>
        <v>2500000</v>
      </c>
      <c r="DS348" s="63">
        <f>SUMIFS('[1]NBA-Data-1980-2019'!$G$1:$G$16305,'[1]NBA-Data-1980-2019'!$B$1:$B$16305,$A348,'[1]NBA-Data-1980-2019'!$A$1:$A$16305,DS$9)</f>
        <v>3000000</v>
      </c>
      <c r="DT348" s="63">
        <f>SUMIFS('[1]NBA-Data-1980-2019'!$G$1:$G$16305,'[1]NBA-Data-1980-2019'!$B$1:$B$16305,$A348,'[1]NBA-Data-1980-2019'!$A$1:$A$16305,DT$9)</f>
        <v>3150000</v>
      </c>
      <c r="DU348" s="63">
        <f>SUMIFS('[1]NBA-Data-1980-2019'!$G$1:$G$16305,'[1]NBA-Data-1980-2019'!$B$1:$B$16305,$A348,'[1]NBA-Data-1980-2019'!$A$1:$A$16305,DU$9)</f>
        <v>3300000</v>
      </c>
      <c r="DV348" s="63">
        <f>SUMIFS('[1]NBA-Data-1980-2019'!$G$1:$G$16305,'[1]NBA-Data-1980-2019'!$B$1:$B$16305,$A348,'[1]NBA-Data-1980-2019'!$A$1:$A$16305,DV$9)</f>
        <v>4494382</v>
      </c>
      <c r="DW348" s="63">
        <f>SUMIFS('[1]NBA-Data-1980-2019'!$G$1:$G$16305,'[1]NBA-Data-1980-2019'!$B$1:$B$16305,$A348,'[1]NBA-Data-1980-2019'!$A$1:$A$16305,DW$9)</f>
        <v>4831461</v>
      </c>
      <c r="DX348" s="63">
        <f>SUMIFS('[1]NBA-Data-1980-2019'!$G$1:$G$16305,'[1]NBA-Data-1980-2019'!$B$1:$B$16305,$A348,'[1]NBA-Data-1980-2019'!$A$1:$A$16305,DX$9)</f>
        <v>5168539</v>
      </c>
      <c r="DY348" s="63">
        <f>SUMIFS('[1]NBA-Data-1980-2019'!$G$1:$G$16305,'[1]NBA-Data-1980-2019'!$B$1:$B$16305,$A348,'[1]NBA-Data-1980-2019'!$A$1:$A$16305,DY$9)</f>
        <v>5505618</v>
      </c>
      <c r="DZ348" s="63">
        <f>SUMIFS('[1]NBA-Data-1980-2019'!$G$1:$G$16305,'[1]NBA-Data-1980-2019'!$B$1:$B$16305,$A348,'[1]NBA-Data-1980-2019'!$A$1:$A$16305,DZ$9)</f>
        <v>2116955</v>
      </c>
      <c r="EA348" s="63">
        <f>SUMIFS('[1]NBA-Data-1980-2019'!$G$1:$G$16305,'[1]NBA-Data-1980-2019'!$B$1:$B$16305,$A348,'[1]NBA-Data-1980-2019'!$A$1:$A$16305,EA$9)</f>
        <v>0</v>
      </c>
      <c r="EB348" s="63">
        <f>SUMIFS('[1]NBA-Data-1980-2019'!$G$1:$G$16305,'[1]NBA-Data-1980-2019'!$B$1:$B$16305,$A348,'[1]NBA-Data-1980-2019'!$A$1:$A$16305,EB$9)</f>
        <v>0</v>
      </c>
      <c r="EC348" s="63">
        <f>SUMIFS('[1]NBA-Data-1980-2019'!$G$1:$G$16305,'[1]NBA-Data-1980-2019'!$B$1:$B$16305,$A348,'[1]NBA-Data-1980-2019'!$A$1:$A$16305,EC$9)</f>
        <v>0</v>
      </c>
      <c r="ED348" s="63">
        <f>SUMIFS('[1]NBA-Data-1980-2019'!$G$1:$G$16305,'[1]NBA-Data-1980-2019'!$B$1:$B$16305,$A348,'[1]NBA-Data-1980-2019'!$A$1:$A$16305,ED$9)</f>
        <v>0</v>
      </c>
      <c r="EH348" s="2" t="s">
        <v>1273</v>
      </c>
    </row>
    <row r="349" spans="1:165" x14ac:dyDescent="0.2">
      <c r="A349" s="2" t="s">
        <v>957</v>
      </c>
      <c r="B349" s="2" t="str" cm="1">
        <f t="array" ref="B349">_xlfn.XLOOKUP($A349&amp;B$5,'[1]NBA-Data-1980-2019'!$B$1:$B$16305&amp;'[1]NBA-Data-1980-2019'!$A$1:$A$16305,'[1]NBA-Data-1980-2019'!$D$1:$D$16305,"",0)</f>
        <v>SAS</v>
      </c>
      <c r="C349" s="2" t="str" cm="1">
        <f t="array" ref="C349">_xlfn.XLOOKUP($A349&amp;C$5,'[1]NBA-Data-1980-2019'!$B$1:$B$16305&amp;'[1]NBA-Data-1980-2019'!$A$1:$A$16305,'[1]NBA-Data-1980-2019'!$D$1:$D$16305,"",0)</f>
        <v>TOT</v>
      </c>
      <c r="D349" s="2" t="str" cm="1">
        <f t="array" ref="D349">_xlfn.XLOOKUP($A349&amp;D$5,'[1]NBA-Data-1980-2019'!$B$1:$B$16305&amp;'[1]NBA-Data-1980-2019'!$A$1:$A$16305,'[1]NBA-Data-1980-2019'!$D$1:$D$16305,"",0)</f>
        <v/>
      </c>
      <c r="E349" s="2" t="str" cm="1">
        <f t="array" ref="E349">_xlfn.XLOOKUP($A349&amp;E$5,'[1]NBA-Data-1980-2019'!$B$1:$B$16305&amp;'[1]NBA-Data-1980-2019'!$A$1:$A$16305,'[1]NBA-Data-1980-2019'!$D$1:$D$16305,"",0)</f>
        <v/>
      </c>
      <c r="F349" s="2" t="str" cm="1">
        <f t="array" ref="F349">_xlfn.XLOOKUP($A349&amp;F$5,'[1]NBA-Data-1980-2019'!$B$1:$B$16305&amp;'[1]NBA-Data-1980-2019'!$A$1:$A$16305,'[1]NBA-Data-1980-2019'!$D$1:$D$16305,"",0)</f>
        <v>LAC</v>
      </c>
      <c r="G349" s="2" t="str" cm="1">
        <f t="array" ref="G349">_xlfn.XLOOKUP($A349&amp;G$5,'[1]NBA-Data-1980-2019'!$B$1:$B$16305&amp;'[1]NBA-Data-1980-2019'!$A$1:$A$16305,'[1]NBA-Data-1980-2019'!$D$1:$D$16305,"",0)</f>
        <v>TOT</v>
      </c>
      <c r="H349" s="2" t="str" cm="1">
        <f t="array" ref="H349">_xlfn.XLOOKUP($A349&amp;H$5,'[1]NBA-Data-1980-2019'!$B$1:$B$16305&amp;'[1]NBA-Data-1980-2019'!$A$1:$A$16305,'[1]NBA-Data-1980-2019'!$D$1:$D$16305,"",0)</f>
        <v>NJN</v>
      </c>
      <c r="I349" s="2" t="str" cm="1">
        <f t="array" ref="I349">_xlfn.XLOOKUP($A349&amp;I$5,'[1]NBA-Data-1980-2019'!$B$1:$B$16305&amp;'[1]NBA-Data-1980-2019'!$A$1:$A$16305,'[1]NBA-Data-1980-2019'!$D$1:$D$16305,"",0)</f>
        <v>VAN</v>
      </c>
      <c r="J349" s="2" t="str" cm="1">
        <f t="array" ref="J349">_xlfn.XLOOKUP($A349&amp;J$5,'[1]NBA-Data-1980-2019'!$B$1:$B$16305&amp;'[1]NBA-Data-1980-2019'!$A$1:$A$16305,'[1]NBA-Data-1980-2019'!$D$1:$D$16305,"",0)</f>
        <v>VAN</v>
      </c>
      <c r="K349" s="2" t="str" cm="1">
        <f t="array" ref="K349">_xlfn.XLOOKUP($A349&amp;K$5,'[1]NBA-Data-1980-2019'!$B$1:$B$16305&amp;'[1]NBA-Data-1980-2019'!$A$1:$A$16305,'[1]NBA-Data-1980-2019'!$D$1:$D$16305,"",0)</f>
        <v>HOU</v>
      </c>
      <c r="L349" s="2" t="str" cm="1">
        <f t="array" ref="L349">_xlfn.XLOOKUP($A349&amp;L$5,'[1]NBA-Data-1980-2019'!$B$1:$B$16305&amp;'[1]NBA-Data-1980-2019'!$A$1:$A$16305,'[1]NBA-Data-1980-2019'!$D$1:$D$16305,"",0)</f>
        <v>VAN</v>
      </c>
      <c r="M349" s="2" t="str" cm="1">
        <f t="array" ref="M349">_xlfn.XLOOKUP($A349&amp;M$5,'[1]NBA-Data-1980-2019'!$B$1:$B$16305&amp;'[1]NBA-Data-1980-2019'!$A$1:$A$16305,'[1]NBA-Data-1980-2019'!$D$1:$D$16305,"",0)</f>
        <v>MEM</v>
      </c>
      <c r="N349" s="2" t="str" cm="1">
        <f t="array" ref="N349">_xlfn.XLOOKUP($A349&amp;N$5,'[1]NBA-Data-1980-2019'!$B$1:$B$16305&amp;'[1]NBA-Data-1980-2019'!$A$1:$A$16305,'[1]NBA-Data-1980-2019'!$D$1:$D$16305,"",0)</f>
        <v>UTA</v>
      </c>
      <c r="O349" s="2" t="str" cm="1">
        <f t="array" ref="O349">_xlfn.XLOOKUP($A349&amp;O$5,'[1]NBA-Data-1980-2019'!$B$1:$B$16305&amp;'[1]NBA-Data-1980-2019'!$A$1:$A$16305,'[1]NBA-Data-1980-2019'!$D$1:$D$16305,"",0)</f>
        <v>SAC</v>
      </c>
      <c r="P349" s="2" t="str" cm="1">
        <f t="array" ref="P349">_xlfn.XLOOKUP($A349&amp;P$5,'[1]NBA-Data-1980-2019'!$B$1:$B$16305&amp;'[1]NBA-Data-1980-2019'!$A$1:$A$16305,'[1]NBA-Data-1980-2019'!$D$1:$D$16305,"",0)</f>
        <v>SAS</v>
      </c>
      <c r="Q349" s="2" t="str" cm="1">
        <f t="array" ref="Q349">_xlfn.XLOOKUP($A349&amp;Q$5,'[1]NBA-Data-1980-2019'!$B$1:$B$16305&amp;'[1]NBA-Data-1980-2019'!$A$1:$A$16305,'[1]NBA-Data-1980-2019'!$D$1:$D$16305,"",0)</f>
        <v/>
      </c>
      <c r="R349" s="2" t="str" cm="1">
        <f t="array" ref="R349">_xlfn.XLOOKUP($A349&amp;R$5,'[1]NBA-Data-1980-2019'!$B$1:$B$16305&amp;'[1]NBA-Data-1980-2019'!$A$1:$A$16305,'[1]NBA-Data-1980-2019'!$D$1:$D$16305,"",0)</f>
        <v/>
      </c>
      <c r="S349" s="2" t="str" cm="1">
        <f t="array" ref="S349">_xlfn.XLOOKUP($A349&amp;S$5,'[1]NBA-Data-1980-2019'!$B$1:$B$16305&amp;'[1]NBA-Data-1980-2019'!$A$1:$A$16305,'[1]NBA-Data-1980-2019'!$D$1:$D$16305,"",0)</f>
        <v/>
      </c>
      <c r="T349" s="2" t="str" cm="1">
        <f t="array" ref="T349">_xlfn.XLOOKUP($A349&amp;T$5,'[1]NBA-Data-1980-2019'!$B$1:$B$16305&amp;'[1]NBA-Data-1980-2019'!$A$1:$A$16305,'[1]NBA-Data-1980-2019'!$D$1:$D$16305,"",0)</f>
        <v/>
      </c>
      <c r="U349" s="2" t="str" cm="1">
        <f t="array" ref="U349">_xlfn.XLOOKUP($A349&amp;U$5,'[1]NBA-Data-1980-2019'!$B$1:$B$16305&amp;'[1]NBA-Data-1980-2019'!$A$1:$A$16305,'[1]NBA-Data-1980-2019'!$D$1:$D$16305,"",0)</f>
        <v/>
      </c>
      <c r="V349" s="2" t="str" cm="1">
        <f t="array" ref="V349">_xlfn.XLOOKUP($A349&amp;V$5,'[1]NBA-Data-1980-2019'!$B$1:$B$16305&amp;'[1]NBA-Data-1980-2019'!$A$1:$A$16305,'[1]NBA-Data-1980-2019'!$D$1:$D$16305,"",0)</f>
        <v/>
      </c>
      <c r="W349" s="2" t="str" cm="1">
        <f t="array" ref="W349">_xlfn.XLOOKUP($A349&amp;W$5,'[1]NBA-Data-1980-2019'!$B$1:$B$16305&amp;'[1]NBA-Data-1980-2019'!$A$1:$A$16305,'[1]NBA-Data-1980-2019'!$D$1:$D$16305,"",0)</f>
        <v/>
      </c>
      <c r="X349" s="2" t="str" cm="1">
        <f t="array" ref="X349">_xlfn.XLOOKUP($A349&amp;X$5,'[1]NBA-Data-1980-2019'!$B$1:$B$16305&amp;'[1]NBA-Data-1980-2019'!$A$1:$A$16305,'[1]NBA-Data-1980-2019'!$D$1:$D$16305,"",0)</f>
        <v/>
      </c>
      <c r="Y349" s="2" t="str" cm="1">
        <f t="array" ref="Y349">_xlfn.XLOOKUP($A349&amp;Y$5,'[1]NBA-Data-1980-2019'!$B$1:$B$16305&amp;'[1]NBA-Data-1980-2019'!$A$1:$A$16305,'[1]NBA-Data-1980-2019'!$D$1:$D$16305,"",0)</f>
        <v/>
      </c>
      <c r="Z349" s="2" t="str" cm="1">
        <f t="array" ref="Z349">_xlfn.XLOOKUP($A349&amp;Z$5,'[1]NBA-Data-1980-2019'!$B$1:$B$16305&amp;'[1]NBA-Data-1980-2019'!$A$1:$A$16305,'[1]NBA-Data-1980-2019'!$D$1:$D$16305,"",0)</f>
        <v/>
      </c>
      <c r="AA349" s="2" t="str" cm="1">
        <f t="array" ref="AA349">_xlfn.XLOOKUP($A349&amp;AA$5,'[1]NBA-Data-1980-2019'!$B$1:$B$16305&amp;'[1]NBA-Data-1980-2019'!$A$1:$A$16305,'[1]NBA-Data-1980-2019'!$D$1:$D$16305,"",0)</f>
        <v/>
      </c>
      <c r="AB349" s="2" t="str" cm="1">
        <f t="array" ref="AB349">_xlfn.XLOOKUP($A349&amp;AB$5,'[1]NBA-Data-1980-2019'!$B$1:$B$16305&amp;'[1]NBA-Data-1980-2019'!$A$1:$A$16305,'[1]NBA-Data-1980-2019'!$D$1:$D$16305,"",0)</f>
        <v/>
      </c>
      <c r="AC349" s="2" t="str" cm="1">
        <f t="array" ref="AC349">_xlfn.XLOOKUP($A349&amp;AC$5,'[1]NBA-Data-1980-2019'!$B$1:$B$16305&amp;'[1]NBA-Data-1980-2019'!$A$1:$A$16305,'[1]NBA-Data-1980-2019'!$D$1:$D$16305,"",0)</f>
        <v/>
      </c>
      <c r="AD349" s="2" t="str" cm="1">
        <f t="array" ref="AD349">_xlfn.XLOOKUP($A349&amp;AD$5,'[1]NBA-Data-1980-2019'!$B$1:$B$16305&amp;'[1]NBA-Data-1980-2019'!$A$1:$A$16305,'[1]NBA-Data-1980-2019'!$D$1:$D$16305,"",0)</f>
        <v/>
      </c>
      <c r="AE349" s="2" t="str" cm="1">
        <f t="array" ref="AE349">_xlfn.XLOOKUP($A349&amp;AE$5,'[1]NBA-Data-1980-2019'!$B$1:$B$16305&amp;'[1]NBA-Data-1980-2019'!$A$1:$A$16305,'[1]NBA-Data-1980-2019'!$D$1:$D$16305,"",0)</f>
        <v/>
      </c>
      <c r="AF349" s="2" t="str" cm="1">
        <f t="array" ref="AF349">_xlfn.XLOOKUP($A349&amp;AF$5,'[1]NBA-Data-1980-2019'!$B$1:$B$16305&amp;'[1]NBA-Data-1980-2019'!$A$1:$A$16305,'[1]NBA-Data-1980-2019'!$D$1:$D$16305,"",0)</f>
        <v/>
      </c>
      <c r="AG349" s="2" t="str" cm="1">
        <f t="array" ref="AG349">_xlfn.XLOOKUP($A349&amp;AG$5,'[1]NBA-Data-1980-2019'!$B$1:$B$16305&amp;'[1]NBA-Data-1980-2019'!$A$1:$A$16305,'[1]NBA-Data-1980-2019'!$D$1:$D$16305,"",0)</f>
        <v/>
      </c>
      <c r="AH349" s="2" cm="1">
        <f t="array" ref="AH349">_xlfn.XLOOKUP($A349&amp;AH$5,'[1]NBA-Data-1980-2019'!$B$1:$B$16305&amp;'[1]NBA-Data-1980-2019'!$A$1:$A$16305,'[1]NBA-Data-1980-2019'!$H$1:$H$16305,"",0)</f>
        <v>161</v>
      </c>
      <c r="AI349" s="2" cm="1">
        <f t="array" ref="AI349">_xlfn.XLOOKUP($A349&amp;AI$5,'[1]NBA-Data-1980-2019'!$B$1:$B$16305&amp;'[1]NBA-Data-1980-2019'!$A$1:$A$16305,'[1]NBA-Data-1980-2019'!$H$1:$H$16305,"",0)</f>
        <v>90</v>
      </c>
      <c r="AJ349" s="2" t="str" cm="1">
        <f t="array" ref="AJ349">_xlfn.XLOOKUP($A349&amp;AJ$5,'[1]NBA-Data-1980-2019'!$B$1:$B$16305&amp;'[1]NBA-Data-1980-2019'!$A$1:$A$16305,'[1]NBA-Data-1980-2019'!$H$1:$H$16305,"",0)</f>
        <v/>
      </c>
      <c r="AK349" s="2" t="str" cm="1">
        <f t="array" ref="AK349">_xlfn.XLOOKUP($A349&amp;AK$5,'[1]NBA-Data-1980-2019'!$B$1:$B$16305&amp;'[1]NBA-Data-1980-2019'!$A$1:$A$16305,'[1]NBA-Data-1980-2019'!$H$1:$H$16305,"",0)</f>
        <v/>
      </c>
      <c r="AL349" s="2" cm="1">
        <f t="array" ref="AL349">_xlfn.XLOOKUP($A349&amp;AL$5,'[1]NBA-Data-1980-2019'!$B$1:$B$16305&amp;'[1]NBA-Data-1980-2019'!$A$1:$A$16305,'[1]NBA-Data-1980-2019'!$H$1:$H$16305,"",0)</f>
        <v>2128</v>
      </c>
      <c r="AM349" s="2" cm="1">
        <f t="array" ref="AM349">_xlfn.XLOOKUP($A349&amp;AM$5,'[1]NBA-Data-1980-2019'!$B$1:$B$16305&amp;'[1]NBA-Data-1980-2019'!$A$1:$A$16305,'[1]NBA-Data-1980-2019'!$H$1:$H$16305,"",0)</f>
        <v>1463.4</v>
      </c>
      <c r="AN349" s="2" cm="1">
        <f t="array" ref="AN349">_xlfn.XLOOKUP($A349&amp;AN$5,'[1]NBA-Data-1980-2019'!$B$1:$B$16305&amp;'[1]NBA-Data-1980-2019'!$A$1:$A$16305,'[1]NBA-Data-1980-2019'!$H$1:$H$16305,"",0)</f>
        <v>1951.3</v>
      </c>
      <c r="AO349" s="2" cm="1">
        <f t="array" ref="AO349">_xlfn.XLOOKUP($A349&amp;AO$5,'[1]NBA-Data-1980-2019'!$B$1:$B$16305&amp;'[1]NBA-Data-1980-2019'!$A$1:$A$16305,'[1]NBA-Data-1980-2019'!$H$1:$H$16305,"",0)</f>
        <v>896.69999999999993</v>
      </c>
      <c r="AP349" s="2" cm="1">
        <f t="array" ref="AP349">_xlfn.XLOOKUP($A349&amp;AP$5,'[1]NBA-Data-1980-2019'!$B$1:$B$16305&amp;'[1]NBA-Data-1980-2019'!$A$1:$A$16305,'[1]NBA-Data-1980-2019'!$H$1:$H$16305,"",0)</f>
        <v>1143.8</v>
      </c>
      <c r="AQ349" s="2" cm="1">
        <f t="array" ref="AQ349">_xlfn.XLOOKUP($A349&amp;AQ$5,'[1]NBA-Data-1980-2019'!$B$1:$B$16305&amp;'[1]NBA-Data-1980-2019'!$A$1:$A$16305,'[1]NBA-Data-1980-2019'!$H$1:$H$16305,"",0)</f>
        <v>109</v>
      </c>
      <c r="AR349" s="2" cm="1">
        <f t="array" ref="AR349">_xlfn.XLOOKUP($A349&amp;AR$5,'[1]NBA-Data-1980-2019'!$B$1:$B$16305&amp;'[1]NBA-Data-1980-2019'!$A$1:$A$16305,'[1]NBA-Data-1980-2019'!$H$1:$H$16305,"",0)</f>
        <v>821.6</v>
      </c>
      <c r="AS349" s="2" cm="1">
        <f t="array" ref="AS349">_xlfn.XLOOKUP($A349&amp;AS$5,'[1]NBA-Data-1980-2019'!$B$1:$B$16305&amp;'[1]NBA-Data-1980-2019'!$A$1:$A$16305,'[1]NBA-Data-1980-2019'!$H$1:$H$16305,"",0)</f>
        <v>1248.3000000000002</v>
      </c>
      <c r="AT349" s="2" cm="1">
        <f t="array" ref="AT349">_xlfn.XLOOKUP($A349&amp;AT$5,'[1]NBA-Data-1980-2019'!$B$1:$B$16305&amp;'[1]NBA-Data-1980-2019'!$A$1:$A$16305,'[1]NBA-Data-1980-2019'!$H$1:$H$16305,"",0)</f>
        <v>794.59999999999991</v>
      </c>
      <c r="AU349" s="2" cm="1">
        <f t="array" ref="AU349">_xlfn.XLOOKUP($A349&amp;AU$5,'[1]NBA-Data-1980-2019'!$B$1:$B$16305&amp;'[1]NBA-Data-1980-2019'!$A$1:$A$16305,'[1]NBA-Data-1980-2019'!$H$1:$H$16305,"",0)</f>
        <v>790.6</v>
      </c>
      <c r="AV349" s="2" cm="1">
        <f t="array" ref="AV349">_xlfn.XLOOKUP($A349&amp;AV$5,'[1]NBA-Data-1980-2019'!$B$1:$B$16305&amp;'[1]NBA-Data-1980-2019'!$A$1:$A$16305,'[1]NBA-Data-1980-2019'!$H$1:$H$16305,"",0)</f>
        <v>701.5</v>
      </c>
      <c r="AW349" s="2" t="str" cm="1">
        <f t="array" ref="AW349">_xlfn.XLOOKUP($A349&amp;AW$5,'[1]NBA-Data-1980-2019'!$B$1:$B$16305&amp;'[1]NBA-Data-1980-2019'!$A$1:$A$16305,'[1]NBA-Data-1980-2019'!$H$1:$H$16305,"",0)</f>
        <v/>
      </c>
      <c r="AX349" s="2" t="str" cm="1">
        <f t="array" ref="AX349">_xlfn.XLOOKUP($A349&amp;AX$5,'[1]NBA-Data-1980-2019'!$B$1:$B$16305&amp;'[1]NBA-Data-1980-2019'!$A$1:$A$16305,'[1]NBA-Data-1980-2019'!$H$1:$H$16305,"",0)</f>
        <v/>
      </c>
      <c r="AY349" s="2" t="str" cm="1">
        <f t="array" ref="AY349">_xlfn.XLOOKUP($A349&amp;AY$5,'[1]NBA-Data-1980-2019'!$B$1:$B$16305&amp;'[1]NBA-Data-1980-2019'!$A$1:$A$16305,'[1]NBA-Data-1980-2019'!$H$1:$H$16305,"",0)</f>
        <v/>
      </c>
      <c r="AZ349" s="2" t="str" cm="1">
        <f t="array" ref="AZ349">_xlfn.XLOOKUP($A349&amp;AZ$5,'[1]NBA-Data-1980-2019'!$B$1:$B$16305&amp;'[1]NBA-Data-1980-2019'!$A$1:$A$16305,'[1]NBA-Data-1980-2019'!$H$1:$H$16305,"",0)</f>
        <v/>
      </c>
      <c r="BA349" s="2" t="str" cm="1">
        <f t="array" ref="BA349">_xlfn.XLOOKUP($A349&amp;BA$5,'[1]NBA-Data-1980-2019'!$B$1:$B$16305&amp;'[1]NBA-Data-1980-2019'!$A$1:$A$16305,'[1]NBA-Data-1980-2019'!$H$1:$H$16305,"",0)</f>
        <v/>
      </c>
      <c r="BB349" s="2" t="str" cm="1">
        <f t="array" ref="BB349">_xlfn.XLOOKUP($A349&amp;BB$5,'[1]NBA-Data-1980-2019'!$B$1:$B$16305&amp;'[1]NBA-Data-1980-2019'!$A$1:$A$16305,'[1]NBA-Data-1980-2019'!$H$1:$H$16305,"",0)</f>
        <v/>
      </c>
      <c r="BC349" s="2" t="str" cm="1">
        <f t="array" ref="BC349">_xlfn.XLOOKUP($A349&amp;BC$5,'[1]NBA-Data-1980-2019'!$B$1:$B$16305&amp;'[1]NBA-Data-1980-2019'!$A$1:$A$16305,'[1]NBA-Data-1980-2019'!$H$1:$H$16305,"",0)</f>
        <v/>
      </c>
      <c r="BD349" s="2" t="str" cm="1">
        <f t="array" ref="BD349">_xlfn.XLOOKUP($A349&amp;BD$5,'[1]NBA-Data-1980-2019'!$B$1:$B$16305&amp;'[1]NBA-Data-1980-2019'!$A$1:$A$16305,'[1]NBA-Data-1980-2019'!$H$1:$H$16305,"",0)</f>
        <v/>
      </c>
      <c r="BE349" s="2" t="str" cm="1">
        <f t="array" ref="BE349">_xlfn.XLOOKUP($A349&amp;BE$5,'[1]NBA-Data-1980-2019'!$B$1:$B$16305&amp;'[1]NBA-Data-1980-2019'!$A$1:$A$16305,'[1]NBA-Data-1980-2019'!$H$1:$H$16305,"",0)</f>
        <v/>
      </c>
      <c r="BF349" s="2" t="str" cm="1">
        <f t="array" ref="BF349">_xlfn.XLOOKUP($A349&amp;BF$5,'[1]NBA-Data-1980-2019'!$B$1:$B$16305&amp;'[1]NBA-Data-1980-2019'!$A$1:$A$16305,'[1]NBA-Data-1980-2019'!$H$1:$H$16305,"",0)</f>
        <v/>
      </c>
      <c r="BG349" s="2" t="str" cm="1">
        <f t="array" ref="BG349">_xlfn.XLOOKUP($A349&amp;BG$5,'[1]NBA-Data-1980-2019'!$B$1:$B$16305&amp;'[1]NBA-Data-1980-2019'!$A$1:$A$16305,'[1]NBA-Data-1980-2019'!$H$1:$H$16305,"",0)</f>
        <v/>
      </c>
      <c r="BH349" s="2" t="str" cm="1">
        <f t="array" ref="BH349">_xlfn.XLOOKUP($A349&amp;BH$5,'[1]NBA-Data-1980-2019'!$B$1:$B$16305&amp;'[1]NBA-Data-1980-2019'!$A$1:$A$16305,'[1]NBA-Data-1980-2019'!$H$1:$H$16305,"",0)</f>
        <v/>
      </c>
      <c r="BI349" s="2" t="str" cm="1">
        <f t="array" ref="BI349">_xlfn.XLOOKUP($A349&amp;BI$5,'[1]NBA-Data-1980-2019'!$B$1:$B$16305&amp;'[1]NBA-Data-1980-2019'!$A$1:$A$16305,'[1]NBA-Data-1980-2019'!$H$1:$H$16305,"",0)</f>
        <v/>
      </c>
      <c r="BJ349" s="2" t="str" cm="1">
        <f t="array" ref="BJ349">_xlfn.XLOOKUP($A349&amp;BJ$5,'[1]NBA-Data-1980-2019'!$B$1:$B$16305&amp;'[1]NBA-Data-1980-2019'!$A$1:$A$16305,'[1]NBA-Data-1980-2019'!$H$1:$H$16305,"",0)</f>
        <v/>
      </c>
      <c r="BK349" s="2" t="str" cm="1">
        <f t="array" ref="BK349">_xlfn.XLOOKUP($A349&amp;BK$5,'[1]NBA-Data-1980-2019'!$B$1:$B$16305&amp;'[1]NBA-Data-1980-2019'!$A$1:$A$16305,'[1]NBA-Data-1980-2019'!$H$1:$H$16305,"",0)</f>
        <v/>
      </c>
      <c r="BL349" s="2" t="str" cm="1">
        <f t="array" ref="BL349">_xlfn.XLOOKUP($A349&amp;BL$5,'[1]NBA-Data-1980-2019'!$B$1:$B$16305&amp;'[1]NBA-Data-1980-2019'!$A$1:$A$16305,'[1]NBA-Data-1980-2019'!$H$1:$H$16305,"",0)</f>
        <v/>
      </c>
      <c r="BM349" s="2" t="str" cm="1">
        <f t="array" ref="BM349">_xlfn.XLOOKUP($A349&amp;BM$5,'[1]NBA-Data-1980-2019'!$B$1:$B$16305&amp;'[1]NBA-Data-1980-2019'!$A$1:$A$16305,'[1]NBA-Data-1980-2019'!$H$1:$H$16305,"",0)</f>
        <v/>
      </c>
      <c r="BN349" s="2" cm="1">
        <f t="array" ref="BN349">_xlfn.XLOOKUP($A349&amp;BN$5,'[1]NBA-Data-1980-2019'!$B$1:$B$16305&amp;'[1]NBA-Data-1980-2019'!$A$1:$A$16305,'[1]NBA-Data-1980-2019'!$F$1:$F$16305,"",0)</f>
        <v>16.3</v>
      </c>
      <c r="BO349" s="2" cm="1">
        <f t="array" ref="BO349">_xlfn.XLOOKUP($A349&amp;BO$5,'[1]NBA-Data-1980-2019'!$B$1:$B$16305&amp;'[1]NBA-Data-1980-2019'!$A$1:$A$16305,'[1]NBA-Data-1980-2019'!$F$1:$F$16305,"",0)</f>
        <v>3.8</v>
      </c>
      <c r="BP349" s="2" t="str" cm="1">
        <f t="array" ref="BP349">_xlfn.XLOOKUP($A349&amp;BP$5,'[1]NBA-Data-1980-2019'!$B$1:$B$16305&amp;'[1]NBA-Data-1980-2019'!$A$1:$A$16305,'[1]NBA-Data-1980-2019'!$F$1:$F$16305,"",0)</f>
        <v/>
      </c>
      <c r="BQ349" s="2" t="str" cm="1">
        <f t="array" ref="BQ349">_xlfn.XLOOKUP($A349&amp;BQ$5,'[1]NBA-Data-1980-2019'!$B$1:$B$16305&amp;'[1]NBA-Data-1980-2019'!$A$1:$A$16305,'[1]NBA-Data-1980-2019'!$F$1:$F$16305,"",0)</f>
        <v/>
      </c>
      <c r="BR349" s="2" cm="1">
        <f t="array" ref="BR349">_xlfn.XLOOKUP($A349&amp;BR$5,'[1]NBA-Data-1980-2019'!$B$1:$B$16305&amp;'[1]NBA-Data-1980-2019'!$A$1:$A$16305,'[1]NBA-Data-1980-2019'!$F$1:$F$16305,"",0)</f>
        <v>11.7</v>
      </c>
      <c r="BS349" s="2" cm="1">
        <f t="array" ref="BS349">_xlfn.XLOOKUP($A349&amp;BS$5,'[1]NBA-Data-1980-2019'!$B$1:$B$16305&amp;'[1]NBA-Data-1980-2019'!$A$1:$A$16305,'[1]NBA-Data-1980-2019'!$F$1:$F$16305,"",0)</f>
        <v>13</v>
      </c>
      <c r="BT349" s="2" cm="1">
        <f t="array" ref="BT349">_xlfn.XLOOKUP($A349&amp;BT$5,'[1]NBA-Data-1980-2019'!$B$1:$B$16305&amp;'[1]NBA-Data-1980-2019'!$A$1:$A$16305,'[1]NBA-Data-1980-2019'!$F$1:$F$16305,"",0)</f>
        <v>11.9</v>
      </c>
      <c r="BU349" s="2" cm="1">
        <f t="array" ref="BU349">_xlfn.XLOOKUP($A349&amp;BU$5,'[1]NBA-Data-1980-2019'!$B$1:$B$16305&amp;'[1]NBA-Data-1980-2019'!$A$1:$A$16305,'[1]NBA-Data-1980-2019'!$F$1:$F$16305,"",0)</f>
        <v>14.9</v>
      </c>
      <c r="BV349" s="2" cm="1">
        <f t="array" ref="BV349">_xlfn.XLOOKUP($A349&amp;BV$5,'[1]NBA-Data-1980-2019'!$B$1:$B$16305&amp;'[1]NBA-Data-1980-2019'!$A$1:$A$16305,'[1]NBA-Data-1980-2019'!$F$1:$F$16305,"",0)</f>
        <v>15.9</v>
      </c>
      <c r="BW349" s="2" cm="1">
        <f t="array" ref="BW349">_xlfn.XLOOKUP($A349&amp;BW$5,'[1]NBA-Data-1980-2019'!$B$1:$B$16305&amp;'[1]NBA-Data-1980-2019'!$A$1:$A$16305,'[1]NBA-Data-1980-2019'!$F$1:$F$16305,"",0)</f>
        <v>13.8</v>
      </c>
      <c r="BX349" s="2" cm="1">
        <f t="array" ref="BX349">_xlfn.XLOOKUP($A349&amp;BX$5,'[1]NBA-Data-1980-2019'!$B$1:$B$16305&amp;'[1]NBA-Data-1980-2019'!$A$1:$A$16305,'[1]NBA-Data-1980-2019'!$F$1:$F$16305,"",0)</f>
        <v>9.6</v>
      </c>
      <c r="BY349" s="2" cm="1">
        <f t="array" ref="BY349">_xlfn.XLOOKUP($A349&amp;BY$5,'[1]NBA-Data-1980-2019'!$B$1:$B$16305&amp;'[1]NBA-Data-1980-2019'!$A$1:$A$16305,'[1]NBA-Data-1980-2019'!$F$1:$F$16305,"",0)</f>
        <v>11.4</v>
      </c>
      <c r="BZ349" s="2" cm="1">
        <f t="array" ref="BZ349">_xlfn.XLOOKUP($A349&amp;BZ$5,'[1]NBA-Data-1980-2019'!$B$1:$B$16305&amp;'[1]NBA-Data-1980-2019'!$A$1:$A$16305,'[1]NBA-Data-1980-2019'!$F$1:$F$16305,"",0)</f>
        <v>9.1999999999999993</v>
      </c>
      <c r="CA349" s="2" cm="1">
        <f t="array" ref="CA349">_xlfn.XLOOKUP($A349&amp;CA$5,'[1]NBA-Data-1980-2019'!$B$1:$B$16305&amp;'[1]NBA-Data-1980-2019'!$A$1:$A$16305,'[1]NBA-Data-1980-2019'!$F$1:$F$16305,"",0)</f>
        <v>9.6999999999999993</v>
      </c>
      <c r="CB349" s="2" cm="1">
        <f t="array" ref="CB349">_xlfn.XLOOKUP($A349&amp;CB$5,'[1]NBA-Data-1980-2019'!$B$1:$B$16305&amp;'[1]NBA-Data-1980-2019'!$A$1:$A$16305,'[1]NBA-Data-1980-2019'!$F$1:$F$16305,"",0)</f>
        <v>8.5</v>
      </c>
      <c r="CC349" s="2" t="str" cm="1">
        <f t="array" ref="CC349">_xlfn.XLOOKUP($A349&amp;CC$5,'[1]NBA-Data-1980-2019'!$B$1:$B$16305&amp;'[1]NBA-Data-1980-2019'!$A$1:$A$16305,'[1]NBA-Data-1980-2019'!$F$1:$F$16305,"",0)</f>
        <v/>
      </c>
      <c r="CD349" s="2" t="str" cm="1">
        <f t="array" ref="CD349">_xlfn.XLOOKUP($A349&amp;CD$5,'[1]NBA-Data-1980-2019'!$B$1:$B$16305&amp;'[1]NBA-Data-1980-2019'!$A$1:$A$16305,'[1]NBA-Data-1980-2019'!$F$1:$F$16305,"",0)</f>
        <v/>
      </c>
      <c r="CE349" s="2" t="str" cm="1">
        <f t="array" ref="CE349">_xlfn.XLOOKUP($A349&amp;CE$5,'[1]NBA-Data-1980-2019'!$B$1:$B$16305&amp;'[1]NBA-Data-1980-2019'!$A$1:$A$16305,'[1]NBA-Data-1980-2019'!$F$1:$F$16305,"",0)</f>
        <v/>
      </c>
      <c r="CF349" s="2" t="str" cm="1">
        <f t="array" ref="CF349">_xlfn.XLOOKUP($A349&amp;CF$5,'[1]NBA-Data-1980-2019'!$B$1:$B$16305&amp;'[1]NBA-Data-1980-2019'!$A$1:$A$16305,'[1]NBA-Data-1980-2019'!$F$1:$F$16305,"",0)</f>
        <v/>
      </c>
      <c r="CG349" s="2" t="str" cm="1">
        <f t="array" ref="CG349">_xlfn.XLOOKUP($A349&amp;CG$5,'[1]NBA-Data-1980-2019'!$B$1:$B$16305&amp;'[1]NBA-Data-1980-2019'!$A$1:$A$16305,'[1]NBA-Data-1980-2019'!$F$1:$F$16305,"",0)</f>
        <v/>
      </c>
      <c r="CH349" s="2" t="str" cm="1">
        <f t="array" ref="CH349">_xlfn.XLOOKUP($A349&amp;CH$5,'[1]NBA-Data-1980-2019'!$B$1:$B$16305&amp;'[1]NBA-Data-1980-2019'!$A$1:$A$16305,'[1]NBA-Data-1980-2019'!$F$1:$F$16305,"",0)</f>
        <v/>
      </c>
      <c r="CI349" s="2" t="str" cm="1">
        <f t="array" ref="CI349">_xlfn.XLOOKUP($A349&amp;CI$5,'[1]NBA-Data-1980-2019'!$B$1:$B$16305&amp;'[1]NBA-Data-1980-2019'!$A$1:$A$16305,'[1]NBA-Data-1980-2019'!$F$1:$F$16305,"",0)</f>
        <v/>
      </c>
      <c r="CJ349" s="2" t="str" cm="1">
        <f t="array" ref="CJ349">_xlfn.XLOOKUP($A349&amp;CJ$5,'[1]NBA-Data-1980-2019'!$B$1:$B$16305&amp;'[1]NBA-Data-1980-2019'!$A$1:$A$16305,'[1]NBA-Data-1980-2019'!$F$1:$F$16305,"",0)</f>
        <v/>
      </c>
      <c r="CK349" s="2" t="str" cm="1">
        <f t="array" ref="CK349">_xlfn.XLOOKUP($A349&amp;CK$5,'[1]NBA-Data-1980-2019'!$B$1:$B$16305&amp;'[1]NBA-Data-1980-2019'!$A$1:$A$16305,'[1]NBA-Data-1980-2019'!$F$1:$F$16305,"",0)</f>
        <v/>
      </c>
      <c r="CL349" s="2" t="str" cm="1">
        <f t="array" ref="CL349">_xlfn.XLOOKUP($A349&amp;CL$5,'[1]NBA-Data-1980-2019'!$B$1:$B$16305&amp;'[1]NBA-Data-1980-2019'!$A$1:$A$16305,'[1]NBA-Data-1980-2019'!$F$1:$F$16305,"",0)</f>
        <v/>
      </c>
      <c r="CM349" s="2" t="str" cm="1">
        <f t="array" ref="CM349">_xlfn.XLOOKUP($A349&amp;CM$5,'[1]NBA-Data-1980-2019'!$B$1:$B$16305&amp;'[1]NBA-Data-1980-2019'!$A$1:$A$16305,'[1]NBA-Data-1980-2019'!$F$1:$F$16305,"",0)</f>
        <v/>
      </c>
      <c r="CN349" s="2" t="str" cm="1">
        <f t="array" ref="CN349">_xlfn.XLOOKUP($A349&amp;CN$5,'[1]NBA-Data-1980-2019'!$B$1:$B$16305&amp;'[1]NBA-Data-1980-2019'!$A$1:$A$16305,'[1]NBA-Data-1980-2019'!$F$1:$F$16305,"",0)</f>
        <v/>
      </c>
      <c r="CO349" s="2" t="str" cm="1">
        <f t="array" ref="CO349">_xlfn.XLOOKUP($A349&amp;CO$5,'[1]NBA-Data-1980-2019'!$B$1:$B$16305&amp;'[1]NBA-Data-1980-2019'!$A$1:$A$16305,'[1]NBA-Data-1980-2019'!$F$1:$F$16305,"",0)</f>
        <v/>
      </c>
      <c r="CP349" s="2" t="str" cm="1">
        <f t="array" ref="CP349">_xlfn.XLOOKUP($A349&amp;CP$5,'[1]NBA-Data-1980-2019'!$B$1:$B$16305&amp;'[1]NBA-Data-1980-2019'!$A$1:$A$16305,'[1]NBA-Data-1980-2019'!$F$1:$F$16305,"",0)</f>
        <v/>
      </c>
      <c r="CQ349" s="2" t="str" cm="1">
        <f t="array" ref="CQ349">_xlfn.XLOOKUP($A349&amp;CQ$5,'[1]NBA-Data-1980-2019'!$B$1:$B$16305&amp;'[1]NBA-Data-1980-2019'!$A$1:$A$16305,'[1]NBA-Data-1980-2019'!$F$1:$F$16305,"",0)</f>
        <v/>
      </c>
      <c r="CR349" s="2" t="str" cm="1">
        <f t="array" ref="CR349">_xlfn.XLOOKUP($A349&amp;CR$5,'[1]NBA-Data-1980-2019'!$B$1:$B$16305&amp;'[1]NBA-Data-1980-2019'!$A$1:$A$16305,'[1]NBA-Data-1980-2019'!$F$1:$F$16305,"",0)</f>
        <v/>
      </c>
      <c r="CS349" s="2" t="str" cm="1">
        <f t="array" ref="CS349">_xlfn.XLOOKUP($A349&amp;CS$5,'[1]NBA-Data-1980-2019'!$B$1:$B$16305&amp;'[1]NBA-Data-1980-2019'!$A$1:$A$16305,'[1]NBA-Data-1980-2019'!$F$1:$F$16305,"",0)</f>
        <v/>
      </c>
      <c r="CU349" s="2" t="str">
        <f>_xlfn.XLOOKUP($A349,TEAMS!$G$1:$G$839,TEAMS!$H$1:$H$839,"",0)</f>
        <v>PF</v>
      </c>
      <c r="CV349" s="2" t="str">
        <f>_xlfn.XLOOKUP($CU349,DASHBOARD!$B$22:$B$27,DASHBOARD!$C$22:$C$27,"",0)</f>
        <v>FORWARD</v>
      </c>
      <c r="CY349" s="63">
        <f>SUMIFS('[1]NBA-Data-1980-2019'!$G$1:$G$16305,'[1]NBA-Data-1980-2019'!$B$1:$B$16305,$A349,'[1]NBA-Data-1980-2019'!$A$1:$A$16305,CY$9)</f>
        <v>150000</v>
      </c>
      <c r="CZ349" s="63">
        <f>SUMIFS('[1]NBA-Data-1980-2019'!$G$1:$G$16305,'[1]NBA-Data-1980-2019'!$B$1:$B$16305,$A349,'[1]NBA-Data-1980-2019'!$A$1:$A$16305,CZ$9)</f>
        <v>200000</v>
      </c>
      <c r="DA349" s="63">
        <f>SUMIFS('[1]NBA-Data-1980-2019'!$G$1:$G$16305,'[1]NBA-Data-1980-2019'!$B$1:$B$16305,$A349,'[1]NBA-Data-1980-2019'!$A$1:$A$16305,DA$9)</f>
        <v>0</v>
      </c>
      <c r="DB349" s="63">
        <f>SUMIFS('[1]NBA-Data-1980-2019'!$G$1:$G$16305,'[1]NBA-Data-1980-2019'!$B$1:$B$16305,$A349,'[1]NBA-Data-1980-2019'!$A$1:$A$16305,DB$9)</f>
        <v>0</v>
      </c>
      <c r="DC349" s="63">
        <f>SUMIFS('[1]NBA-Data-1980-2019'!$G$1:$G$16305,'[1]NBA-Data-1980-2019'!$B$1:$B$16305,$A349,'[1]NBA-Data-1980-2019'!$A$1:$A$16305,DC$9)</f>
        <v>422500</v>
      </c>
      <c r="DD349" s="63">
        <f>SUMIFS('[1]NBA-Data-1980-2019'!$G$1:$G$16305,'[1]NBA-Data-1980-2019'!$B$1:$B$16305,$A349,'[1]NBA-Data-1980-2019'!$A$1:$A$16305,DD$9)</f>
        <v>550000</v>
      </c>
      <c r="DE349" s="63">
        <f>SUMIFS('[1]NBA-Data-1980-2019'!$G$1:$G$16305,'[1]NBA-Data-1980-2019'!$B$1:$B$16305,$A349,'[1]NBA-Data-1980-2019'!$A$1:$A$16305,DE$9)</f>
        <v>247500</v>
      </c>
      <c r="DF349" s="63">
        <f>SUMIFS('[1]NBA-Data-1980-2019'!$G$1:$G$16305,'[1]NBA-Data-1980-2019'!$B$1:$B$16305,$A349,'[1]NBA-Data-1980-2019'!$A$1:$A$16305,DF$9)</f>
        <v>750000</v>
      </c>
      <c r="DG349" s="63">
        <f>SUMIFS('[1]NBA-Data-1980-2019'!$G$1:$G$16305,'[1]NBA-Data-1980-2019'!$B$1:$B$16305,$A349,'[1]NBA-Data-1980-2019'!$A$1:$A$16305,DG$9)</f>
        <v>900000</v>
      </c>
      <c r="DH349" s="63">
        <f>SUMIFS('[1]NBA-Data-1980-2019'!$G$1:$G$16305,'[1]NBA-Data-1980-2019'!$B$1:$B$16305,$A349,'[1]NBA-Data-1980-2019'!$A$1:$A$16305,DH$9)</f>
        <v>1150000</v>
      </c>
      <c r="DI349" s="63">
        <f>SUMIFS('[1]NBA-Data-1980-2019'!$G$1:$G$16305,'[1]NBA-Data-1980-2019'!$B$1:$B$16305,$A349,'[1]NBA-Data-1980-2019'!$A$1:$A$16305,DI$9)</f>
        <v>1360000</v>
      </c>
      <c r="DJ349" s="63">
        <f>SUMIFS('[1]NBA-Data-1980-2019'!$G$1:$G$16305,'[1]NBA-Data-1980-2019'!$B$1:$B$16305,$A349,'[1]NBA-Data-1980-2019'!$A$1:$A$16305,DJ$9)</f>
        <v>1650000</v>
      </c>
      <c r="DK349" s="63">
        <f>SUMIFS('[1]NBA-Data-1980-2019'!$G$1:$G$16305,'[1]NBA-Data-1980-2019'!$B$1:$B$16305,$A349,'[1]NBA-Data-1980-2019'!$A$1:$A$16305,DK$9)</f>
        <v>1800000</v>
      </c>
      <c r="DL349" s="63">
        <f>SUMIFS('[1]NBA-Data-1980-2019'!$G$1:$G$16305,'[1]NBA-Data-1980-2019'!$B$1:$B$16305,$A349,'[1]NBA-Data-1980-2019'!$A$1:$A$16305,DL$9)</f>
        <v>1070000</v>
      </c>
      <c r="DM349" s="63">
        <f>SUMIFS('[1]NBA-Data-1980-2019'!$G$1:$G$16305,'[1]NBA-Data-1980-2019'!$B$1:$B$16305,$A349,'[1]NBA-Data-1980-2019'!$A$1:$A$16305,DM$9)</f>
        <v>1100000</v>
      </c>
      <c r="DN349" s="63">
        <f>SUMIFS('[1]NBA-Data-1980-2019'!$G$1:$G$16305,'[1]NBA-Data-1980-2019'!$B$1:$B$16305,$A349,'[1]NBA-Data-1980-2019'!$A$1:$A$16305,DN$9)</f>
        <v>0</v>
      </c>
      <c r="DO349" s="63">
        <f>SUMIFS('[1]NBA-Data-1980-2019'!$G$1:$G$16305,'[1]NBA-Data-1980-2019'!$B$1:$B$16305,$A349,'[1]NBA-Data-1980-2019'!$A$1:$A$16305,DO$9)</f>
        <v>0</v>
      </c>
      <c r="DP349" s="63">
        <f>SUMIFS('[1]NBA-Data-1980-2019'!$G$1:$G$16305,'[1]NBA-Data-1980-2019'!$B$1:$B$16305,$A349,'[1]NBA-Data-1980-2019'!$A$1:$A$16305,DP$9)</f>
        <v>0</v>
      </c>
      <c r="DQ349" s="63">
        <f>SUMIFS('[1]NBA-Data-1980-2019'!$G$1:$G$16305,'[1]NBA-Data-1980-2019'!$B$1:$B$16305,$A349,'[1]NBA-Data-1980-2019'!$A$1:$A$16305,DQ$9)</f>
        <v>0</v>
      </c>
      <c r="DR349" s="63">
        <f>SUMIFS('[1]NBA-Data-1980-2019'!$G$1:$G$16305,'[1]NBA-Data-1980-2019'!$B$1:$B$16305,$A349,'[1]NBA-Data-1980-2019'!$A$1:$A$16305,DR$9)</f>
        <v>0</v>
      </c>
      <c r="DS349" s="63">
        <f>SUMIFS('[1]NBA-Data-1980-2019'!$G$1:$G$16305,'[1]NBA-Data-1980-2019'!$B$1:$B$16305,$A349,'[1]NBA-Data-1980-2019'!$A$1:$A$16305,DS$9)</f>
        <v>0</v>
      </c>
      <c r="DT349" s="63">
        <f>SUMIFS('[1]NBA-Data-1980-2019'!$G$1:$G$16305,'[1]NBA-Data-1980-2019'!$B$1:$B$16305,$A349,'[1]NBA-Data-1980-2019'!$A$1:$A$16305,DT$9)</f>
        <v>0</v>
      </c>
      <c r="DU349" s="63">
        <f>SUMIFS('[1]NBA-Data-1980-2019'!$G$1:$G$16305,'[1]NBA-Data-1980-2019'!$B$1:$B$16305,$A349,'[1]NBA-Data-1980-2019'!$A$1:$A$16305,DU$9)</f>
        <v>0</v>
      </c>
      <c r="DV349" s="63">
        <f>SUMIFS('[1]NBA-Data-1980-2019'!$G$1:$G$16305,'[1]NBA-Data-1980-2019'!$B$1:$B$16305,$A349,'[1]NBA-Data-1980-2019'!$A$1:$A$16305,DV$9)</f>
        <v>0</v>
      </c>
      <c r="DW349" s="63">
        <f>SUMIFS('[1]NBA-Data-1980-2019'!$G$1:$G$16305,'[1]NBA-Data-1980-2019'!$B$1:$B$16305,$A349,'[1]NBA-Data-1980-2019'!$A$1:$A$16305,DW$9)</f>
        <v>0</v>
      </c>
      <c r="DX349" s="63">
        <f>SUMIFS('[1]NBA-Data-1980-2019'!$G$1:$G$16305,'[1]NBA-Data-1980-2019'!$B$1:$B$16305,$A349,'[1]NBA-Data-1980-2019'!$A$1:$A$16305,DX$9)</f>
        <v>0</v>
      </c>
      <c r="DY349" s="63">
        <f>SUMIFS('[1]NBA-Data-1980-2019'!$G$1:$G$16305,'[1]NBA-Data-1980-2019'!$B$1:$B$16305,$A349,'[1]NBA-Data-1980-2019'!$A$1:$A$16305,DY$9)</f>
        <v>0</v>
      </c>
      <c r="DZ349" s="63">
        <f>SUMIFS('[1]NBA-Data-1980-2019'!$G$1:$G$16305,'[1]NBA-Data-1980-2019'!$B$1:$B$16305,$A349,'[1]NBA-Data-1980-2019'!$A$1:$A$16305,DZ$9)</f>
        <v>0</v>
      </c>
      <c r="EA349" s="63">
        <f>SUMIFS('[1]NBA-Data-1980-2019'!$G$1:$G$16305,'[1]NBA-Data-1980-2019'!$B$1:$B$16305,$A349,'[1]NBA-Data-1980-2019'!$A$1:$A$16305,EA$9)</f>
        <v>0</v>
      </c>
      <c r="EB349" s="63">
        <f>SUMIFS('[1]NBA-Data-1980-2019'!$G$1:$G$16305,'[1]NBA-Data-1980-2019'!$B$1:$B$16305,$A349,'[1]NBA-Data-1980-2019'!$A$1:$A$16305,EB$9)</f>
        <v>0</v>
      </c>
      <c r="EC349" s="63">
        <f>SUMIFS('[1]NBA-Data-1980-2019'!$G$1:$G$16305,'[1]NBA-Data-1980-2019'!$B$1:$B$16305,$A349,'[1]NBA-Data-1980-2019'!$A$1:$A$16305,EC$9)</f>
        <v>0</v>
      </c>
      <c r="ED349" s="63">
        <f>SUMIFS('[1]NBA-Data-1980-2019'!$G$1:$G$16305,'[1]NBA-Data-1980-2019'!$B$1:$B$16305,$A349,'[1]NBA-Data-1980-2019'!$A$1:$A$16305,ED$9)</f>
        <v>0</v>
      </c>
      <c r="EH349" s="2" t="s">
        <v>1482</v>
      </c>
    </row>
    <row r="350" spans="1:165" x14ac:dyDescent="0.2">
      <c r="A350" s="2" t="s">
        <v>810</v>
      </c>
      <c r="B350" s="2" t="str" cm="1">
        <f t="array" ref="B350">_xlfn.XLOOKUP($A350&amp;B$5,'[1]NBA-Data-1980-2019'!$B$1:$B$16305&amp;'[1]NBA-Data-1980-2019'!$A$1:$A$16305,'[1]NBA-Data-1980-2019'!$D$1:$D$16305,"",0)</f>
        <v/>
      </c>
      <c r="C350" s="2" t="str" cm="1">
        <f t="array" ref="C350">_xlfn.XLOOKUP($A350&amp;C$5,'[1]NBA-Data-1980-2019'!$B$1:$B$16305&amp;'[1]NBA-Data-1980-2019'!$A$1:$A$16305,'[1]NBA-Data-1980-2019'!$D$1:$D$16305,"",0)</f>
        <v/>
      </c>
      <c r="D350" s="2" t="str" cm="1">
        <f t="array" ref="D350">_xlfn.XLOOKUP($A350&amp;D$5,'[1]NBA-Data-1980-2019'!$B$1:$B$16305&amp;'[1]NBA-Data-1980-2019'!$A$1:$A$16305,'[1]NBA-Data-1980-2019'!$D$1:$D$16305,"",0)</f>
        <v/>
      </c>
      <c r="E350" s="2" t="str" cm="1">
        <f t="array" ref="E350">_xlfn.XLOOKUP($A350&amp;E$5,'[1]NBA-Data-1980-2019'!$B$1:$B$16305&amp;'[1]NBA-Data-1980-2019'!$A$1:$A$16305,'[1]NBA-Data-1980-2019'!$D$1:$D$16305,"",0)</f>
        <v/>
      </c>
      <c r="F350" s="2" t="str" cm="1">
        <f t="array" ref="F350">_xlfn.XLOOKUP($A350&amp;F$5,'[1]NBA-Data-1980-2019'!$B$1:$B$16305&amp;'[1]NBA-Data-1980-2019'!$A$1:$A$16305,'[1]NBA-Data-1980-2019'!$D$1:$D$16305,"",0)</f>
        <v/>
      </c>
      <c r="G350" s="2" t="str" cm="1">
        <f t="array" ref="G350">_xlfn.XLOOKUP($A350&amp;G$5,'[1]NBA-Data-1980-2019'!$B$1:$B$16305&amp;'[1]NBA-Data-1980-2019'!$A$1:$A$16305,'[1]NBA-Data-1980-2019'!$D$1:$D$16305,"",0)</f>
        <v/>
      </c>
      <c r="H350" s="2" t="str" cm="1">
        <f t="array" ref="H350">_xlfn.XLOOKUP($A350&amp;H$5,'[1]NBA-Data-1980-2019'!$B$1:$B$16305&amp;'[1]NBA-Data-1980-2019'!$A$1:$A$16305,'[1]NBA-Data-1980-2019'!$D$1:$D$16305,"",0)</f>
        <v/>
      </c>
      <c r="I350" s="2" t="str" cm="1">
        <f t="array" ref="I350">_xlfn.XLOOKUP($A350&amp;I$5,'[1]NBA-Data-1980-2019'!$B$1:$B$16305&amp;'[1]NBA-Data-1980-2019'!$A$1:$A$16305,'[1]NBA-Data-1980-2019'!$D$1:$D$16305,"",0)</f>
        <v/>
      </c>
      <c r="J350" s="2" t="str" cm="1">
        <f t="array" ref="J350">_xlfn.XLOOKUP($A350&amp;J$5,'[1]NBA-Data-1980-2019'!$B$1:$B$16305&amp;'[1]NBA-Data-1980-2019'!$A$1:$A$16305,'[1]NBA-Data-1980-2019'!$D$1:$D$16305,"",0)</f>
        <v/>
      </c>
      <c r="K350" s="2" t="str" cm="1">
        <f t="array" ref="K350">_xlfn.XLOOKUP($A350&amp;K$5,'[1]NBA-Data-1980-2019'!$B$1:$B$16305&amp;'[1]NBA-Data-1980-2019'!$A$1:$A$16305,'[1]NBA-Data-1980-2019'!$D$1:$D$16305,"",0)</f>
        <v/>
      </c>
      <c r="L350" s="2" t="str" cm="1">
        <f t="array" ref="L350">_xlfn.XLOOKUP($A350&amp;L$5,'[1]NBA-Data-1980-2019'!$B$1:$B$16305&amp;'[1]NBA-Data-1980-2019'!$A$1:$A$16305,'[1]NBA-Data-1980-2019'!$D$1:$D$16305,"",0)</f>
        <v/>
      </c>
      <c r="M350" s="2" t="str" cm="1">
        <f t="array" ref="M350">_xlfn.XLOOKUP($A350&amp;M$5,'[1]NBA-Data-1980-2019'!$B$1:$B$16305&amp;'[1]NBA-Data-1980-2019'!$A$1:$A$16305,'[1]NBA-Data-1980-2019'!$D$1:$D$16305,"",0)</f>
        <v>SAS</v>
      </c>
      <c r="N350" s="2" t="str" cm="1">
        <f t="array" ref="N350">_xlfn.XLOOKUP($A350&amp;N$5,'[1]NBA-Data-1980-2019'!$B$1:$B$16305&amp;'[1]NBA-Data-1980-2019'!$A$1:$A$16305,'[1]NBA-Data-1980-2019'!$D$1:$D$16305,"",0)</f>
        <v>SAS</v>
      </c>
      <c r="O350" s="2" t="str" cm="1">
        <f t="array" ref="O350">_xlfn.XLOOKUP($A350&amp;O$5,'[1]NBA-Data-1980-2019'!$B$1:$B$16305&amp;'[1]NBA-Data-1980-2019'!$A$1:$A$16305,'[1]NBA-Data-1980-2019'!$D$1:$D$16305,"",0)</f>
        <v>SAS</v>
      </c>
      <c r="P350" s="2" t="str" cm="1">
        <f t="array" ref="P350">_xlfn.XLOOKUP($A350&amp;P$5,'[1]NBA-Data-1980-2019'!$B$1:$B$16305&amp;'[1]NBA-Data-1980-2019'!$A$1:$A$16305,'[1]NBA-Data-1980-2019'!$D$1:$D$16305,"",0)</f>
        <v>SAS</v>
      </c>
      <c r="Q350" s="2" t="str" cm="1">
        <f t="array" ref="Q350">_xlfn.XLOOKUP($A350&amp;Q$5,'[1]NBA-Data-1980-2019'!$B$1:$B$16305&amp;'[1]NBA-Data-1980-2019'!$A$1:$A$16305,'[1]NBA-Data-1980-2019'!$D$1:$D$16305,"",0)</f>
        <v>SAS</v>
      </c>
      <c r="R350" s="2" t="str" cm="1">
        <f t="array" ref="R350">_xlfn.XLOOKUP($A350&amp;R$5,'[1]NBA-Data-1980-2019'!$B$1:$B$16305&amp;'[1]NBA-Data-1980-2019'!$A$1:$A$16305,'[1]NBA-Data-1980-2019'!$D$1:$D$16305,"",0)</f>
        <v>SAS</v>
      </c>
      <c r="S350" s="2" t="str" cm="1">
        <f t="array" ref="S350">_xlfn.XLOOKUP($A350&amp;S$5,'[1]NBA-Data-1980-2019'!$B$1:$B$16305&amp;'[1]NBA-Data-1980-2019'!$A$1:$A$16305,'[1]NBA-Data-1980-2019'!$D$1:$D$16305,"",0)</f>
        <v>SAS</v>
      </c>
      <c r="T350" s="2" t="str" cm="1">
        <f t="array" ref="T350">_xlfn.XLOOKUP($A350&amp;T$5,'[1]NBA-Data-1980-2019'!$B$1:$B$16305&amp;'[1]NBA-Data-1980-2019'!$A$1:$A$16305,'[1]NBA-Data-1980-2019'!$D$1:$D$16305,"",0)</f>
        <v>SAS</v>
      </c>
      <c r="U350" s="2" t="str" cm="1">
        <f t="array" ref="U350">_xlfn.XLOOKUP($A350&amp;U$5,'[1]NBA-Data-1980-2019'!$B$1:$B$16305&amp;'[1]NBA-Data-1980-2019'!$A$1:$A$16305,'[1]NBA-Data-1980-2019'!$D$1:$D$16305,"",0)</f>
        <v>SAS</v>
      </c>
      <c r="V350" s="2" t="str" cm="1">
        <f t="array" ref="V350">_xlfn.XLOOKUP($A350&amp;V$5,'[1]NBA-Data-1980-2019'!$B$1:$B$16305&amp;'[1]NBA-Data-1980-2019'!$A$1:$A$16305,'[1]NBA-Data-1980-2019'!$D$1:$D$16305,"",0)</f>
        <v>SAS</v>
      </c>
      <c r="W350" s="2" t="str" cm="1">
        <f t="array" ref="W350">_xlfn.XLOOKUP($A350&amp;W$5,'[1]NBA-Data-1980-2019'!$B$1:$B$16305&amp;'[1]NBA-Data-1980-2019'!$A$1:$A$16305,'[1]NBA-Data-1980-2019'!$D$1:$D$16305,"",0)</f>
        <v>SAS</v>
      </c>
      <c r="X350" s="2" t="str" cm="1">
        <f t="array" ref="X350">_xlfn.XLOOKUP($A350&amp;X$5,'[1]NBA-Data-1980-2019'!$B$1:$B$16305&amp;'[1]NBA-Data-1980-2019'!$A$1:$A$16305,'[1]NBA-Data-1980-2019'!$D$1:$D$16305,"",0)</f>
        <v>SAS</v>
      </c>
      <c r="Y350" s="2" t="str" cm="1">
        <f t="array" ref="Y350">_xlfn.XLOOKUP($A350&amp;Y$5,'[1]NBA-Data-1980-2019'!$B$1:$B$16305&amp;'[1]NBA-Data-1980-2019'!$A$1:$A$16305,'[1]NBA-Data-1980-2019'!$D$1:$D$16305,"",0)</f>
        <v>SAS</v>
      </c>
      <c r="Z350" s="2" t="str" cm="1">
        <f t="array" ref="Z350">_xlfn.XLOOKUP($A350&amp;Z$5,'[1]NBA-Data-1980-2019'!$B$1:$B$16305&amp;'[1]NBA-Data-1980-2019'!$A$1:$A$16305,'[1]NBA-Data-1980-2019'!$D$1:$D$16305,"",0)</f>
        <v>SAS</v>
      </c>
      <c r="AA350" s="2" t="str" cm="1">
        <f t="array" ref="AA350">_xlfn.XLOOKUP($A350&amp;AA$5,'[1]NBA-Data-1980-2019'!$B$1:$B$16305&amp;'[1]NBA-Data-1980-2019'!$A$1:$A$16305,'[1]NBA-Data-1980-2019'!$D$1:$D$16305,"",0)</f>
        <v>SAS</v>
      </c>
      <c r="AB350" s="2" t="str" cm="1">
        <f t="array" ref="AB350">_xlfn.XLOOKUP($A350&amp;AB$5,'[1]NBA-Data-1980-2019'!$B$1:$B$16305&amp;'[1]NBA-Data-1980-2019'!$A$1:$A$16305,'[1]NBA-Data-1980-2019'!$D$1:$D$16305,"",0)</f>
        <v>SAS</v>
      </c>
      <c r="AC350" s="2" t="str" cm="1">
        <f t="array" ref="AC350">_xlfn.XLOOKUP($A350&amp;AC$5,'[1]NBA-Data-1980-2019'!$B$1:$B$16305&amp;'[1]NBA-Data-1980-2019'!$A$1:$A$16305,'[1]NBA-Data-1980-2019'!$D$1:$D$16305,"",0)</f>
        <v>SAS</v>
      </c>
      <c r="AD350" s="2" t="str" cm="1">
        <f t="array" ref="AD350">_xlfn.XLOOKUP($A350&amp;AD$5,'[1]NBA-Data-1980-2019'!$B$1:$B$16305&amp;'[1]NBA-Data-1980-2019'!$A$1:$A$16305,'[1]NBA-Data-1980-2019'!$D$1:$D$16305,"",0)</f>
        <v>CHO</v>
      </c>
      <c r="AE350" s="2" t="str" cm="1">
        <f t="array" ref="AE350">_xlfn.XLOOKUP($A350&amp;AE$5,'[1]NBA-Data-1980-2019'!$B$1:$B$16305&amp;'[1]NBA-Data-1980-2019'!$A$1:$A$16305,'[1]NBA-Data-1980-2019'!$D$1:$D$16305,"",0)</f>
        <v/>
      </c>
      <c r="AF350" s="2" t="str" cm="1">
        <f t="array" ref="AF350">_xlfn.XLOOKUP($A350&amp;AF$5,'[1]NBA-Data-1980-2019'!$B$1:$B$16305&amp;'[1]NBA-Data-1980-2019'!$A$1:$A$16305,'[1]NBA-Data-1980-2019'!$D$1:$D$16305,"",0)</f>
        <v/>
      </c>
      <c r="AG350" s="2" t="str" cm="1">
        <f t="array" ref="AG350">_xlfn.XLOOKUP($A350&amp;AG$5,'[1]NBA-Data-1980-2019'!$B$1:$B$16305&amp;'[1]NBA-Data-1980-2019'!$A$1:$A$16305,'[1]NBA-Data-1980-2019'!$D$1:$D$16305,"",0)</f>
        <v/>
      </c>
      <c r="AH350" s="2" t="str" cm="1">
        <f t="array" ref="AH350">_xlfn.XLOOKUP($A350&amp;AH$5,'[1]NBA-Data-1980-2019'!$B$1:$B$16305&amp;'[1]NBA-Data-1980-2019'!$A$1:$A$16305,'[1]NBA-Data-1980-2019'!$H$1:$H$16305,"",0)</f>
        <v/>
      </c>
      <c r="AI350" s="2" t="str" cm="1">
        <f t="array" ref="AI350">_xlfn.XLOOKUP($A350&amp;AI$5,'[1]NBA-Data-1980-2019'!$B$1:$B$16305&amp;'[1]NBA-Data-1980-2019'!$A$1:$A$16305,'[1]NBA-Data-1980-2019'!$H$1:$H$16305,"",0)</f>
        <v/>
      </c>
      <c r="AJ350" s="2" t="str" cm="1">
        <f t="array" ref="AJ350">_xlfn.XLOOKUP($A350&amp;AJ$5,'[1]NBA-Data-1980-2019'!$B$1:$B$16305&amp;'[1]NBA-Data-1980-2019'!$A$1:$A$16305,'[1]NBA-Data-1980-2019'!$H$1:$H$16305,"",0)</f>
        <v/>
      </c>
      <c r="AK350" s="2" t="str" cm="1">
        <f t="array" ref="AK350">_xlfn.XLOOKUP($A350&amp;AK$5,'[1]NBA-Data-1980-2019'!$B$1:$B$16305&amp;'[1]NBA-Data-1980-2019'!$A$1:$A$16305,'[1]NBA-Data-1980-2019'!$H$1:$H$16305,"",0)</f>
        <v/>
      </c>
      <c r="AL350" s="2" t="str" cm="1">
        <f t="array" ref="AL350">_xlfn.XLOOKUP($A350&amp;AL$5,'[1]NBA-Data-1980-2019'!$B$1:$B$16305&amp;'[1]NBA-Data-1980-2019'!$A$1:$A$16305,'[1]NBA-Data-1980-2019'!$H$1:$H$16305,"",0)</f>
        <v/>
      </c>
      <c r="AM350" s="2" t="str" cm="1">
        <f t="array" ref="AM350">_xlfn.XLOOKUP($A350&amp;AM$5,'[1]NBA-Data-1980-2019'!$B$1:$B$16305&amp;'[1]NBA-Data-1980-2019'!$A$1:$A$16305,'[1]NBA-Data-1980-2019'!$H$1:$H$16305,"",0)</f>
        <v/>
      </c>
      <c r="AN350" s="2" t="str" cm="1">
        <f t="array" ref="AN350">_xlfn.XLOOKUP($A350&amp;AN$5,'[1]NBA-Data-1980-2019'!$B$1:$B$16305&amp;'[1]NBA-Data-1980-2019'!$A$1:$A$16305,'[1]NBA-Data-1980-2019'!$H$1:$H$16305,"",0)</f>
        <v/>
      </c>
      <c r="AO350" s="2" t="str" cm="1">
        <f t="array" ref="AO350">_xlfn.XLOOKUP($A350&amp;AO$5,'[1]NBA-Data-1980-2019'!$B$1:$B$16305&amp;'[1]NBA-Data-1980-2019'!$A$1:$A$16305,'[1]NBA-Data-1980-2019'!$H$1:$H$16305,"",0)</f>
        <v/>
      </c>
      <c r="AP350" s="2" t="str" cm="1">
        <f t="array" ref="AP350">_xlfn.XLOOKUP($A350&amp;AP$5,'[1]NBA-Data-1980-2019'!$B$1:$B$16305&amp;'[1]NBA-Data-1980-2019'!$A$1:$A$16305,'[1]NBA-Data-1980-2019'!$H$1:$H$16305,"",0)</f>
        <v/>
      </c>
      <c r="AQ350" s="2" t="str" cm="1">
        <f t="array" ref="AQ350">_xlfn.XLOOKUP($A350&amp;AQ$5,'[1]NBA-Data-1980-2019'!$B$1:$B$16305&amp;'[1]NBA-Data-1980-2019'!$A$1:$A$16305,'[1]NBA-Data-1980-2019'!$H$1:$H$16305,"",0)</f>
        <v/>
      </c>
      <c r="AR350" s="2" t="str" cm="1">
        <f t="array" ref="AR350">_xlfn.XLOOKUP($A350&amp;AR$5,'[1]NBA-Data-1980-2019'!$B$1:$B$16305&amp;'[1]NBA-Data-1980-2019'!$A$1:$A$16305,'[1]NBA-Data-1980-2019'!$H$1:$H$16305,"",0)</f>
        <v/>
      </c>
      <c r="AS350" s="2" cm="1">
        <f t="array" ref="AS350">_xlfn.XLOOKUP($A350&amp;AS$5,'[1]NBA-Data-1980-2019'!$B$1:$B$16305&amp;'[1]NBA-Data-1980-2019'!$A$1:$A$16305,'[1]NBA-Data-1980-2019'!$H$1:$H$16305,"",0)</f>
        <v>2263.7999999999997</v>
      </c>
      <c r="AT350" s="2" cm="1">
        <f t="array" ref="AT350">_xlfn.XLOOKUP($A350&amp;AT$5,'[1]NBA-Data-1980-2019'!$B$1:$B$16305&amp;'[1]NBA-Data-1980-2019'!$A$1:$A$16305,'[1]NBA-Data-1980-2019'!$H$1:$H$16305,"",0)</f>
        <v>2771.6</v>
      </c>
      <c r="AU350" s="2" cm="1">
        <f t="array" ref="AU350">_xlfn.XLOOKUP($A350&amp;AU$5,'[1]NBA-Data-1980-2019'!$B$1:$B$16305&amp;'[1]NBA-Data-1980-2019'!$A$1:$A$16305,'[1]NBA-Data-1980-2019'!$H$1:$H$16305,"",0)</f>
        <v>2580</v>
      </c>
      <c r="AV350" s="2" cm="1">
        <f t="array" ref="AV350">_xlfn.XLOOKUP($A350&amp;AV$5,'[1]NBA-Data-1980-2019'!$B$1:$B$16305&amp;'[1]NBA-Data-1980-2019'!$A$1:$A$16305,'[1]NBA-Data-1980-2019'!$H$1:$H$16305,"",0)</f>
        <v>2736</v>
      </c>
      <c r="AW350" s="2" cm="1">
        <f t="array" ref="AW350">_xlfn.XLOOKUP($A350&amp;AW$5,'[1]NBA-Data-1980-2019'!$B$1:$B$16305&amp;'[1]NBA-Data-1980-2019'!$A$1:$A$16305,'[1]NBA-Data-1980-2019'!$H$1:$H$16305,"",0)</f>
        <v>2712</v>
      </c>
      <c r="AX350" s="2" cm="1">
        <f t="array" ref="AX350">_xlfn.XLOOKUP($A350&amp;AX$5,'[1]NBA-Data-1980-2019'!$B$1:$B$16305&amp;'[1]NBA-Data-1980-2019'!$A$1:$A$16305,'[1]NBA-Data-1980-2019'!$H$1:$H$16305,"",0)</f>
        <v>2502.5</v>
      </c>
      <c r="AY350" s="2" cm="1">
        <f t="array" ref="AY350">_xlfn.XLOOKUP($A350&amp;AY$5,'[1]NBA-Data-1980-2019'!$B$1:$B$16305&amp;'[1]NBA-Data-1980-2019'!$A$1:$A$16305,'[1]NBA-Data-1980-2019'!$H$1:$H$16305,"",0)</f>
        <v>2311.5</v>
      </c>
      <c r="AZ350" s="2" cm="1">
        <f t="array" ref="AZ350">_xlfn.XLOOKUP($A350&amp;AZ$5,'[1]NBA-Data-1980-2019'!$B$1:$B$16305&amp;'[1]NBA-Data-1980-2019'!$A$1:$A$16305,'[1]NBA-Data-1980-2019'!$H$1:$H$16305,"",0)</f>
        <v>2455.2000000000003</v>
      </c>
      <c r="BA350" s="2" cm="1">
        <f t="array" ref="BA350">_xlfn.XLOOKUP($A350&amp;BA$5,'[1]NBA-Data-1980-2019'!$B$1:$B$16305&amp;'[1]NBA-Data-1980-2019'!$A$1:$A$16305,'[1]NBA-Data-1980-2019'!$H$1:$H$16305,"",0)</f>
        <v>1730.3999999999999</v>
      </c>
      <c r="BB350" s="2" cm="1">
        <f t="array" ref="BB350">_xlfn.XLOOKUP($A350&amp;BB$5,'[1]NBA-Data-1980-2019'!$B$1:$B$16305&amp;'[1]NBA-Data-1980-2019'!$A$1:$A$16305,'[1]NBA-Data-1980-2019'!$H$1:$H$16305,"",0)</f>
        <v>2527.1999999999998</v>
      </c>
      <c r="BC350" s="2" cm="1">
        <f t="array" ref="BC350">_xlfn.XLOOKUP($A350&amp;BC$5,'[1]NBA-Data-1980-2019'!$B$1:$B$16305&amp;'[1]NBA-Data-1980-2019'!$A$1:$A$16305,'[1]NBA-Data-1980-2019'!$H$1:$H$16305,"",0)</f>
        <v>1926</v>
      </c>
      <c r="BD350" s="2" cm="1">
        <f t="array" ref="BD350">_xlfn.XLOOKUP($A350&amp;BD$5,'[1]NBA-Data-1980-2019'!$B$1:$B$16305&amp;'[1]NBA-Data-1980-2019'!$A$1:$A$16305,'[1]NBA-Data-1980-2019'!$H$1:$H$16305,"",0)</f>
        <v>2171.4</v>
      </c>
      <c r="BE350" s="2" cm="1">
        <f t="array" ref="BE350">_xlfn.XLOOKUP($A350&amp;BE$5,'[1]NBA-Data-1980-2019'!$B$1:$B$16305&amp;'[1]NBA-Data-1980-2019'!$A$1:$A$16305,'[1]NBA-Data-1980-2019'!$H$1:$H$16305,"",0)</f>
        <v>1999.1999999999998</v>
      </c>
      <c r="BF350" s="2" cm="1">
        <f t="array" ref="BF350">_xlfn.XLOOKUP($A350&amp;BF$5,'[1]NBA-Data-1980-2019'!$B$1:$B$16305&amp;'[1]NBA-Data-1980-2019'!$A$1:$A$16305,'[1]NBA-Data-1980-2019'!$H$1:$H$16305,"",0)</f>
        <v>1951.6</v>
      </c>
      <c r="BG350" s="2" cm="1">
        <f t="array" ref="BG350">_xlfn.XLOOKUP($A350&amp;BG$5,'[1]NBA-Data-1980-2019'!$B$1:$B$16305&amp;'[1]NBA-Data-1980-2019'!$A$1:$A$16305,'[1]NBA-Data-1980-2019'!$H$1:$H$16305,"",0)</f>
        <v>1980</v>
      </c>
      <c r="BH350" s="2" cm="1">
        <f t="array" ref="BH350">_xlfn.XLOOKUP($A350&amp;BH$5,'[1]NBA-Data-1980-2019'!$B$1:$B$16305&amp;'[1]NBA-Data-1980-2019'!$A$1:$A$16305,'[1]NBA-Data-1980-2019'!$H$1:$H$16305,"",0)</f>
        <v>1587.6</v>
      </c>
      <c r="BI350" s="2" cm="1">
        <f t="array" ref="BI350">_xlfn.XLOOKUP($A350&amp;BI$5,'[1]NBA-Data-1980-2019'!$B$1:$B$16305&amp;'[1]NBA-Data-1980-2019'!$A$1:$A$16305,'[1]NBA-Data-1980-2019'!$H$1:$H$16305,"",0)</f>
        <v>1072.5</v>
      </c>
      <c r="BJ350" s="2" cm="1">
        <f t="array" ref="BJ350">_xlfn.XLOOKUP($A350&amp;BJ$5,'[1]NBA-Data-1980-2019'!$B$1:$B$16305&amp;'[1]NBA-Data-1980-2019'!$A$1:$A$16305,'[1]NBA-Data-1980-2019'!$H$1:$H$16305,"",0)</f>
        <v>1002.3999999999999</v>
      </c>
      <c r="BK350" s="2" t="str" cm="1">
        <f t="array" ref="BK350">_xlfn.XLOOKUP($A350&amp;BK$5,'[1]NBA-Data-1980-2019'!$B$1:$B$16305&amp;'[1]NBA-Data-1980-2019'!$A$1:$A$16305,'[1]NBA-Data-1980-2019'!$H$1:$H$16305,"",0)</f>
        <v/>
      </c>
      <c r="BL350" s="2" t="str" cm="1">
        <f t="array" ref="BL350">_xlfn.XLOOKUP($A350&amp;BL$5,'[1]NBA-Data-1980-2019'!$B$1:$B$16305&amp;'[1]NBA-Data-1980-2019'!$A$1:$A$16305,'[1]NBA-Data-1980-2019'!$H$1:$H$16305,"",0)</f>
        <v/>
      </c>
      <c r="BM350" s="2" t="str" cm="1">
        <f t="array" ref="BM350">_xlfn.XLOOKUP($A350&amp;BM$5,'[1]NBA-Data-1980-2019'!$B$1:$B$16305&amp;'[1]NBA-Data-1980-2019'!$A$1:$A$16305,'[1]NBA-Data-1980-2019'!$H$1:$H$16305,"",0)</f>
        <v/>
      </c>
      <c r="BN350" s="2" t="str" cm="1">
        <f t="array" ref="BN350">_xlfn.XLOOKUP($A350&amp;BN$5,'[1]NBA-Data-1980-2019'!$B$1:$B$16305&amp;'[1]NBA-Data-1980-2019'!$A$1:$A$16305,'[1]NBA-Data-1980-2019'!$F$1:$F$16305,"",0)</f>
        <v/>
      </c>
      <c r="BO350" s="2" t="str" cm="1">
        <f t="array" ref="BO350">_xlfn.XLOOKUP($A350&amp;BO$5,'[1]NBA-Data-1980-2019'!$B$1:$B$16305&amp;'[1]NBA-Data-1980-2019'!$A$1:$A$16305,'[1]NBA-Data-1980-2019'!$F$1:$F$16305,"",0)</f>
        <v/>
      </c>
      <c r="BP350" s="2" t="str" cm="1">
        <f t="array" ref="BP350">_xlfn.XLOOKUP($A350&amp;BP$5,'[1]NBA-Data-1980-2019'!$B$1:$B$16305&amp;'[1]NBA-Data-1980-2019'!$A$1:$A$16305,'[1]NBA-Data-1980-2019'!$F$1:$F$16305,"",0)</f>
        <v/>
      </c>
      <c r="BQ350" s="2" t="str" cm="1">
        <f t="array" ref="BQ350">_xlfn.XLOOKUP($A350&amp;BQ$5,'[1]NBA-Data-1980-2019'!$B$1:$B$16305&amp;'[1]NBA-Data-1980-2019'!$A$1:$A$16305,'[1]NBA-Data-1980-2019'!$F$1:$F$16305,"",0)</f>
        <v/>
      </c>
      <c r="BR350" s="2" t="str" cm="1">
        <f t="array" ref="BR350">_xlfn.XLOOKUP($A350&amp;BR$5,'[1]NBA-Data-1980-2019'!$B$1:$B$16305&amp;'[1]NBA-Data-1980-2019'!$A$1:$A$16305,'[1]NBA-Data-1980-2019'!$F$1:$F$16305,"",0)</f>
        <v/>
      </c>
      <c r="BS350" s="2" t="str" cm="1">
        <f t="array" ref="BS350">_xlfn.XLOOKUP($A350&amp;BS$5,'[1]NBA-Data-1980-2019'!$B$1:$B$16305&amp;'[1]NBA-Data-1980-2019'!$A$1:$A$16305,'[1]NBA-Data-1980-2019'!$F$1:$F$16305,"",0)</f>
        <v/>
      </c>
      <c r="BT350" s="2" t="str" cm="1">
        <f t="array" ref="BT350">_xlfn.XLOOKUP($A350&amp;BT$5,'[1]NBA-Data-1980-2019'!$B$1:$B$16305&amp;'[1]NBA-Data-1980-2019'!$A$1:$A$16305,'[1]NBA-Data-1980-2019'!$F$1:$F$16305,"",0)</f>
        <v/>
      </c>
      <c r="BU350" s="2" t="str" cm="1">
        <f t="array" ref="BU350">_xlfn.XLOOKUP($A350&amp;BU$5,'[1]NBA-Data-1980-2019'!$B$1:$B$16305&amp;'[1]NBA-Data-1980-2019'!$A$1:$A$16305,'[1]NBA-Data-1980-2019'!$F$1:$F$16305,"",0)</f>
        <v/>
      </c>
      <c r="BV350" s="2" t="str" cm="1">
        <f t="array" ref="BV350">_xlfn.XLOOKUP($A350&amp;BV$5,'[1]NBA-Data-1980-2019'!$B$1:$B$16305&amp;'[1]NBA-Data-1980-2019'!$A$1:$A$16305,'[1]NBA-Data-1980-2019'!$F$1:$F$16305,"",0)</f>
        <v/>
      </c>
      <c r="BW350" s="2" t="str" cm="1">
        <f t="array" ref="BW350">_xlfn.XLOOKUP($A350&amp;BW$5,'[1]NBA-Data-1980-2019'!$B$1:$B$16305&amp;'[1]NBA-Data-1980-2019'!$A$1:$A$16305,'[1]NBA-Data-1980-2019'!$F$1:$F$16305,"",0)</f>
        <v/>
      </c>
      <c r="BX350" s="2" t="str" cm="1">
        <f t="array" ref="BX350">_xlfn.XLOOKUP($A350&amp;BX$5,'[1]NBA-Data-1980-2019'!$B$1:$B$16305&amp;'[1]NBA-Data-1980-2019'!$A$1:$A$16305,'[1]NBA-Data-1980-2019'!$F$1:$F$16305,"",0)</f>
        <v/>
      </c>
      <c r="BY350" s="2" cm="1">
        <f t="array" ref="BY350">_xlfn.XLOOKUP($A350&amp;BY$5,'[1]NBA-Data-1980-2019'!$B$1:$B$16305&amp;'[1]NBA-Data-1980-2019'!$A$1:$A$16305,'[1]NBA-Data-1980-2019'!$F$1:$F$16305,"",0)</f>
        <v>11.7</v>
      </c>
      <c r="BZ350" s="2" cm="1">
        <f t="array" ref="BZ350">_xlfn.XLOOKUP($A350&amp;BZ$5,'[1]NBA-Data-1980-2019'!$B$1:$B$16305&amp;'[1]NBA-Data-1980-2019'!$A$1:$A$16305,'[1]NBA-Data-1980-2019'!$F$1:$F$16305,"",0)</f>
        <v>16.5</v>
      </c>
      <c r="CA350" s="2" cm="1">
        <f t="array" ref="CA350">_xlfn.XLOOKUP($A350&amp;CA$5,'[1]NBA-Data-1980-2019'!$B$1:$B$16305&amp;'[1]NBA-Data-1980-2019'!$A$1:$A$16305,'[1]NBA-Data-1980-2019'!$F$1:$F$16305,"",0)</f>
        <v>15.7</v>
      </c>
      <c r="CB350" s="2" cm="1">
        <f t="array" ref="CB350">_xlfn.XLOOKUP($A350&amp;CB$5,'[1]NBA-Data-1980-2019'!$B$1:$B$16305&amp;'[1]NBA-Data-1980-2019'!$A$1:$A$16305,'[1]NBA-Data-1980-2019'!$F$1:$F$16305,"",0)</f>
        <v>18</v>
      </c>
      <c r="CC350" s="2" cm="1">
        <f t="array" ref="CC350">_xlfn.XLOOKUP($A350&amp;CC$5,'[1]NBA-Data-1980-2019'!$B$1:$B$16305&amp;'[1]NBA-Data-1980-2019'!$A$1:$A$16305,'[1]NBA-Data-1980-2019'!$F$1:$F$16305,"",0)</f>
        <v>20.8</v>
      </c>
      <c r="CD350" s="2" cm="1">
        <f t="array" ref="CD350">_xlfn.XLOOKUP($A350&amp;CD$5,'[1]NBA-Data-1980-2019'!$B$1:$B$16305&amp;'[1]NBA-Data-1980-2019'!$A$1:$A$16305,'[1]NBA-Data-1980-2019'!$F$1:$F$16305,"",0)</f>
        <v>21.4</v>
      </c>
      <c r="CE350" s="2" cm="1">
        <f t="array" ref="CE350">_xlfn.XLOOKUP($A350&amp;CE$5,'[1]NBA-Data-1980-2019'!$B$1:$B$16305&amp;'[1]NBA-Data-1980-2019'!$A$1:$A$16305,'[1]NBA-Data-1980-2019'!$F$1:$F$16305,"",0)</f>
        <v>20</v>
      </c>
      <c r="CF350" s="2" cm="1">
        <f t="array" ref="CF350">_xlfn.XLOOKUP($A350&amp;CF$5,'[1]NBA-Data-1980-2019'!$B$1:$B$16305&amp;'[1]NBA-Data-1980-2019'!$A$1:$A$16305,'[1]NBA-Data-1980-2019'!$F$1:$F$16305,"",0)</f>
        <v>23.4</v>
      </c>
      <c r="CG350" s="2" cm="1">
        <f t="array" ref="CG350">_xlfn.XLOOKUP($A350&amp;CG$5,'[1]NBA-Data-1980-2019'!$B$1:$B$16305&amp;'[1]NBA-Data-1980-2019'!$A$1:$A$16305,'[1]NBA-Data-1980-2019'!$F$1:$F$16305,"",0)</f>
        <v>16.399999999999999</v>
      </c>
      <c r="CH350" s="2" cm="1">
        <f t="array" ref="CH350">_xlfn.XLOOKUP($A350&amp;CH$5,'[1]NBA-Data-1980-2019'!$B$1:$B$16305&amp;'[1]NBA-Data-1980-2019'!$A$1:$A$16305,'[1]NBA-Data-1980-2019'!$F$1:$F$16305,"",0)</f>
        <v>20.399999999999999</v>
      </c>
      <c r="CI350" s="2" cm="1">
        <f t="array" ref="CI350">_xlfn.XLOOKUP($A350&amp;CI$5,'[1]NBA-Data-1980-2019'!$B$1:$B$16305&amp;'[1]NBA-Data-1980-2019'!$A$1:$A$16305,'[1]NBA-Data-1980-2019'!$F$1:$F$16305,"",0)</f>
        <v>22</v>
      </c>
      <c r="CJ350" s="2" cm="1">
        <f t="array" ref="CJ350">_xlfn.XLOOKUP($A350&amp;CJ$5,'[1]NBA-Data-1980-2019'!$B$1:$B$16305&amp;'[1]NBA-Data-1980-2019'!$A$1:$A$16305,'[1]NBA-Data-1980-2019'!$F$1:$F$16305,"",0)</f>
        <v>23</v>
      </c>
      <c r="CK350" s="2" cm="1">
        <f t="array" ref="CK350">_xlfn.XLOOKUP($A350&amp;CK$5,'[1]NBA-Data-1980-2019'!$B$1:$B$16305&amp;'[1]NBA-Data-1980-2019'!$A$1:$A$16305,'[1]NBA-Data-1980-2019'!$F$1:$F$16305,"",0)</f>
        <v>18.899999999999999</v>
      </c>
      <c r="CL350" s="2" cm="1">
        <f t="array" ref="CL350">_xlfn.XLOOKUP($A350&amp;CL$5,'[1]NBA-Data-1980-2019'!$B$1:$B$16305&amp;'[1]NBA-Data-1980-2019'!$A$1:$A$16305,'[1]NBA-Data-1980-2019'!$F$1:$F$16305,"",0)</f>
        <v>15.9</v>
      </c>
      <c r="CM350" s="2" cm="1">
        <f t="array" ref="CM350">_xlfn.XLOOKUP($A350&amp;CM$5,'[1]NBA-Data-1980-2019'!$B$1:$B$16305&amp;'[1]NBA-Data-1980-2019'!$A$1:$A$16305,'[1]NBA-Data-1980-2019'!$F$1:$F$16305,"",0)</f>
        <v>16.2</v>
      </c>
      <c r="CN350" s="2" cm="1">
        <f t="array" ref="CN350">_xlfn.XLOOKUP($A350&amp;CN$5,'[1]NBA-Data-1980-2019'!$B$1:$B$16305&amp;'[1]NBA-Data-1980-2019'!$A$1:$A$16305,'[1]NBA-Data-1980-2019'!$F$1:$F$16305,"",0)</f>
        <v>13</v>
      </c>
      <c r="CO350" s="2" cm="1">
        <f t="array" ref="CO350">_xlfn.XLOOKUP($A350&amp;CO$5,'[1]NBA-Data-1980-2019'!$B$1:$B$16305&amp;'[1]NBA-Data-1980-2019'!$A$1:$A$16305,'[1]NBA-Data-1980-2019'!$F$1:$F$16305,"",0)</f>
        <v>12.7</v>
      </c>
      <c r="CP350" s="2" cm="1">
        <f t="array" ref="CP350">_xlfn.XLOOKUP($A350&amp;CP$5,'[1]NBA-Data-1980-2019'!$B$1:$B$16305&amp;'[1]NBA-Data-1980-2019'!$A$1:$A$16305,'[1]NBA-Data-1980-2019'!$F$1:$F$16305,"",0)</f>
        <v>15.3</v>
      </c>
      <c r="CQ350" s="2" t="str" cm="1">
        <f t="array" ref="CQ350">_xlfn.XLOOKUP($A350&amp;CQ$5,'[1]NBA-Data-1980-2019'!$B$1:$B$16305&amp;'[1]NBA-Data-1980-2019'!$A$1:$A$16305,'[1]NBA-Data-1980-2019'!$F$1:$F$16305,"",0)</f>
        <v/>
      </c>
      <c r="CR350" s="2" t="str" cm="1">
        <f t="array" ref="CR350">_xlfn.XLOOKUP($A350&amp;CR$5,'[1]NBA-Data-1980-2019'!$B$1:$B$16305&amp;'[1]NBA-Data-1980-2019'!$A$1:$A$16305,'[1]NBA-Data-1980-2019'!$F$1:$F$16305,"",0)</f>
        <v/>
      </c>
      <c r="CS350" s="2" t="str" cm="1">
        <f t="array" ref="CS350">_xlfn.XLOOKUP($A350&amp;CS$5,'[1]NBA-Data-1980-2019'!$B$1:$B$16305&amp;'[1]NBA-Data-1980-2019'!$A$1:$A$16305,'[1]NBA-Data-1980-2019'!$F$1:$F$16305,"",0)</f>
        <v/>
      </c>
      <c r="CU350" s="2" t="str">
        <f>_xlfn.XLOOKUP($A350,TEAMS!$G$1:$G$839,TEAMS!$H$1:$H$839,"",0)</f>
        <v>PG</v>
      </c>
      <c r="CV350" s="2" t="str">
        <f>_xlfn.XLOOKUP($CU350,DASHBOARD!$B$22:$B$27,DASHBOARD!$C$22:$C$27,"",0)</f>
        <v>GUARD</v>
      </c>
      <c r="CY350" s="63">
        <f>SUMIFS('[1]NBA-Data-1980-2019'!$G$1:$G$16305,'[1]NBA-Data-1980-2019'!$B$1:$B$16305,$A350,'[1]NBA-Data-1980-2019'!$A$1:$A$16305,CY$9)</f>
        <v>0</v>
      </c>
      <c r="CZ350" s="63">
        <f>SUMIFS('[1]NBA-Data-1980-2019'!$G$1:$G$16305,'[1]NBA-Data-1980-2019'!$B$1:$B$16305,$A350,'[1]NBA-Data-1980-2019'!$A$1:$A$16305,CZ$9)</f>
        <v>0</v>
      </c>
      <c r="DA350" s="63">
        <f>SUMIFS('[1]NBA-Data-1980-2019'!$G$1:$G$16305,'[1]NBA-Data-1980-2019'!$B$1:$B$16305,$A350,'[1]NBA-Data-1980-2019'!$A$1:$A$16305,DA$9)</f>
        <v>0</v>
      </c>
      <c r="DB350" s="63">
        <f>SUMIFS('[1]NBA-Data-1980-2019'!$G$1:$G$16305,'[1]NBA-Data-1980-2019'!$B$1:$B$16305,$A350,'[1]NBA-Data-1980-2019'!$A$1:$A$16305,DB$9)</f>
        <v>0</v>
      </c>
      <c r="DC350" s="63">
        <f>SUMIFS('[1]NBA-Data-1980-2019'!$G$1:$G$16305,'[1]NBA-Data-1980-2019'!$B$1:$B$16305,$A350,'[1]NBA-Data-1980-2019'!$A$1:$A$16305,DC$9)</f>
        <v>0</v>
      </c>
      <c r="DD350" s="63">
        <f>SUMIFS('[1]NBA-Data-1980-2019'!$G$1:$G$16305,'[1]NBA-Data-1980-2019'!$B$1:$B$16305,$A350,'[1]NBA-Data-1980-2019'!$A$1:$A$16305,DD$9)</f>
        <v>0</v>
      </c>
      <c r="DE350" s="63">
        <f>SUMIFS('[1]NBA-Data-1980-2019'!$G$1:$G$16305,'[1]NBA-Data-1980-2019'!$B$1:$B$16305,$A350,'[1]NBA-Data-1980-2019'!$A$1:$A$16305,DE$9)</f>
        <v>0</v>
      </c>
      <c r="DF350" s="63">
        <f>SUMIFS('[1]NBA-Data-1980-2019'!$G$1:$G$16305,'[1]NBA-Data-1980-2019'!$B$1:$B$16305,$A350,'[1]NBA-Data-1980-2019'!$A$1:$A$16305,DF$9)</f>
        <v>0</v>
      </c>
      <c r="DG350" s="63">
        <f>SUMIFS('[1]NBA-Data-1980-2019'!$G$1:$G$16305,'[1]NBA-Data-1980-2019'!$B$1:$B$16305,$A350,'[1]NBA-Data-1980-2019'!$A$1:$A$16305,DG$9)</f>
        <v>0</v>
      </c>
      <c r="DH350" s="63">
        <f>SUMIFS('[1]NBA-Data-1980-2019'!$G$1:$G$16305,'[1]NBA-Data-1980-2019'!$B$1:$B$16305,$A350,'[1]NBA-Data-1980-2019'!$A$1:$A$16305,DH$9)</f>
        <v>0</v>
      </c>
      <c r="DI350" s="63">
        <f>SUMIFS('[1]NBA-Data-1980-2019'!$G$1:$G$16305,'[1]NBA-Data-1980-2019'!$B$1:$B$16305,$A350,'[1]NBA-Data-1980-2019'!$A$1:$A$16305,DI$9)</f>
        <v>0</v>
      </c>
      <c r="DJ350" s="63">
        <f>SUMIFS('[1]NBA-Data-1980-2019'!$G$1:$G$16305,'[1]NBA-Data-1980-2019'!$B$1:$B$16305,$A350,'[1]NBA-Data-1980-2019'!$A$1:$A$16305,DJ$9)</f>
        <v>744480</v>
      </c>
      <c r="DK350" s="63">
        <f>SUMIFS('[1]NBA-Data-1980-2019'!$G$1:$G$16305,'[1]NBA-Data-1980-2019'!$B$1:$B$16305,$A350,'[1]NBA-Data-1980-2019'!$A$1:$A$16305,DK$9)</f>
        <v>800400</v>
      </c>
      <c r="DL350" s="63">
        <f>SUMIFS('[1]NBA-Data-1980-2019'!$G$1:$G$16305,'[1]NBA-Data-1980-2019'!$B$1:$B$16305,$A350,'[1]NBA-Data-1980-2019'!$A$1:$A$16305,DL$9)</f>
        <v>856200</v>
      </c>
      <c r="DM350" s="63">
        <f>SUMIFS('[1]NBA-Data-1980-2019'!$G$1:$G$16305,'[1]NBA-Data-1980-2019'!$B$1:$B$16305,$A350,'[1]NBA-Data-1980-2019'!$A$1:$A$16305,DM$9)</f>
        <v>1545441</v>
      </c>
      <c r="DN350" s="63">
        <f>SUMIFS('[1]NBA-Data-1980-2019'!$G$1:$G$16305,'[1]NBA-Data-1980-2019'!$B$1:$B$16305,$A350,'[1]NBA-Data-1980-2019'!$A$1:$A$16305,DN$9)</f>
        <v>0</v>
      </c>
      <c r="DO350" s="63">
        <f>SUMIFS('[1]NBA-Data-1980-2019'!$G$1:$G$16305,'[1]NBA-Data-1980-2019'!$B$1:$B$16305,$A350,'[1]NBA-Data-1980-2019'!$A$1:$A$16305,DO$9)</f>
        <v>9450000</v>
      </c>
      <c r="DP350" s="63">
        <f>SUMIFS('[1]NBA-Data-1980-2019'!$G$1:$G$16305,'[1]NBA-Data-1980-2019'!$B$1:$B$16305,$A350,'[1]NBA-Data-1980-2019'!$A$1:$A$16305,DP$9)</f>
        <v>10500000</v>
      </c>
      <c r="DQ350" s="63">
        <f>SUMIFS('[1]NBA-Data-1980-2019'!$G$1:$G$16305,'[1]NBA-Data-1980-2019'!$B$1:$B$16305,$A350,'[1]NBA-Data-1980-2019'!$A$1:$A$16305,DQ$9)</f>
        <v>11550000</v>
      </c>
      <c r="DR350" s="63">
        <f>SUMIFS('[1]NBA-Data-1980-2019'!$G$1:$G$16305,'[1]NBA-Data-1980-2019'!$B$1:$B$16305,$A350,'[1]NBA-Data-1980-2019'!$A$1:$A$16305,DR$9)</f>
        <v>12600000</v>
      </c>
      <c r="DS350" s="63">
        <f>SUMIFS('[1]NBA-Data-1980-2019'!$G$1:$G$16305,'[1]NBA-Data-1980-2019'!$B$1:$B$16305,$A350,'[1]NBA-Data-1980-2019'!$A$1:$A$16305,DS$9)</f>
        <v>13500000</v>
      </c>
      <c r="DT350" s="63">
        <f>SUMIFS('[1]NBA-Data-1980-2019'!$G$1:$G$16305,'[1]NBA-Data-1980-2019'!$B$1:$B$16305,$A350,'[1]NBA-Data-1980-2019'!$A$1:$A$16305,DT$9)</f>
        <v>12500000</v>
      </c>
      <c r="DU350" s="63">
        <f>SUMIFS('[1]NBA-Data-1980-2019'!$G$1:$G$16305,'[1]NBA-Data-1980-2019'!$B$1:$B$16305,$A350,'[1]NBA-Data-1980-2019'!$A$1:$A$16305,DU$9)</f>
        <v>12500000</v>
      </c>
      <c r="DV350" s="63">
        <f>SUMIFS('[1]NBA-Data-1980-2019'!$G$1:$G$16305,'[1]NBA-Data-1980-2019'!$B$1:$B$16305,$A350,'[1]NBA-Data-1980-2019'!$A$1:$A$16305,DV$9)</f>
        <v>12500000</v>
      </c>
      <c r="DW350" s="63">
        <f>SUMIFS('[1]NBA-Data-1980-2019'!$G$1:$G$16305,'[1]NBA-Data-1980-2019'!$B$1:$B$16305,$A350,'[1]NBA-Data-1980-2019'!$A$1:$A$16305,DW$9)</f>
        <v>12500000</v>
      </c>
      <c r="DX350" s="63">
        <f>SUMIFS('[1]NBA-Data-1980-2019'!$G$1:$G$16305,'[1]NBA-Data-1980-2019'!$B$1:$B$16305,$A350,'[1]NBA-Data-1980-2019'!$A$1:$A$16305,DX$9)</f>
        <v>13437500</v>
      </c>
      <c r="DY350" s="63">
        <f>SUMIFS('[1]NBA-Data-1980-2019'!$G$1:$G$16305,'[1]NBA-Data-1980-2019'!$B$1:$B$16305,$A350,'[1]NBA-Data-1980-2019'!$A$1:$A$16305,DY$9)</f>
        <v>14445313</v>
      </c>
      <c r="DZ350" s="63">
        <f>SUMIFS('[1]NBA-Data-1980-2019'!$G$1:$G$16305,'[1]NBA-Data-1980-2019'!$B$1:$B$16305,$A350,'[1]NBA-Data-1980-2019'!$A$1:$A$16305,DZ$9)</f>
        <v>15453126</v>
      </c>
      <c r="EA350" s="63">
        <f>SUMIFS('[1]NBA-Data-1980-2019'!$G$1:$G$16305,'[1]NBA-Data-1980-2019'!$B$1:$B$16305,$A350,'[1]NBA-Data-1980-2019'!$A$1:$A$16305,EA$9)</f>
        <v>5000000</v>
      </c>
      <c r="EB350" s="63">
        <f>SUMIFS('[1]NBA-Data-1980-2019'!$G$1:$G$16305,'[1]NBA-Data-1980-2019'!$B$1:$B$16305,$A350,'[1]NBA-Data-1980-2019'!$A$1:$A$16305,EB$9)</f>
        <v>0</v>
      </c>
      <c r="EC350" s="63">
        <f>SUMIFS('[1]NBA-Data-1980-2019'!$G$1:$G$16305,'[1]NBA-Data-1980-2019'!$B$1:$B$16305,$A350,'[1]NBA-Data-1980-2019'!$A$1:$A$16305,EC$9)</f>
        <v>0</v>
      </c>
      <c r="ED350" s="63">
        <f>SUMIFS('[1]NBA-Data-1980-2019'!$G$1:$G$16305,'[1]NBA-Data-1980-2019'!$B$1:$B$16305,$A350,'[1]NBA-Data-1980-2019'!$A$1:$A$16305,ED$9)</f>
        <v>0</v>
      </c>
      <c r="EH350" s="2" t="s">
        <v>1478</v>
      </c>
    </row>
    <row r="351" spans="1:165" x14ac:dyDescent="0.2">
      <c r="A351" s="2" t="s">
        <v>618</v>
      </c>
      <c r="B351" s="2" t="str" cm="1">
        <f t="array" ref="B351">_xlfn.XLOOKUP($A351&amp;B$5,'[1]NBA-Data-1980-2019'!$B$1:$B$16305&amp;'[1]NBA-Data-1980-2019'!$A$1:$A$16305,'[1]NBA-Data-1980-2019'!$D$1:$D$16305,"",0)</f>
        <v/>
      </c>
      <c r="C351" s="2" t="str" cm="1">
        <f t="array" ref="C351">_xlfn.XLOOKUP($A351&amp;C$5,'[1]NBA-Data-1980-2019'!$B$1:$B$16305&amp;'[1]NBA-Data-1980-2019'!$A$1:$A$16305,'[1]NBA-Data-1980-2019'!$D$1:$D$16305,"",0)</f>
        <v/>
      </c>
      <c r="D351" s="2" t="str" cm="1">
        <f t="array" ref="D351">_xlfn.XLOOKUP($A351&amp;D$5,'[1]NBA-Data-1980-2019'!$B$1:$B$16305&amp;'[1]NBA-Data-1980-2019'!$A$1:$A$16305,'[1]NBA-Data-1980-2019'!$D$1:$D$16305,"",0)</f>
        <v/>
      </c>
      <c r="E351" s="2" t="str" cm="1">
        <f t="array" ref="E351">_xlfn.XLOOKUP($A351&amp;E$5,'[1]NBA-Data-1980-2019'!$B$1:$B$16305&amp;'[1]NBA-Data-1980-2019'!$A$1:$A$16305,'[1]NBA-Data-1980-2019'!$D$1:$D$16305,"",0)</f>
        <v/>
      </c>
      <c r="F351" s="2" t="str" cm="1">
        <f t="array" ref="F351">_xlfn.XLOOKUP($A351&amp;F$5,'[1]NBA-Data-1980-2019'!$B$1:$B$16305&amp;'[1]NBA-Data-1980-2019'!$A$1:$A$16305,'[1]NBA-Data-1980-2019'!$D$1:$D$16305,"",0)</f>
        <v/>
      </c>
      <c r="G351" s="2" t="str" cm="1">
        <f t="array" ref="G351">_xlfn.XLOOKUP($A351&amp;G$5,'[1]NBA-Data-1980-2019'!$B$1:$B$16305&amp;'[1]NBA-Data-1980-2019'!$A$1:$A$16305,'[1]NBA-Data-1980-2019'!$D$1:$D$16305,"",0)</f>
        <v/>
      </c>
      <c r="H351" s="2" t="str" cm="1">
        <f t="array" ref="H351">_xlfn.XLOOKUP($A351&amp;H$5,'[1]NBA-Data-1980-2019'!$B$1:$B$16305&amp;'[1]NBA-Data-1980-2019'!$A$1:$A$16305,'[1]NBA-Data-1980-2019'!$D$1:$D$16305,"",0)</f>
        <v/>
      </c>
      <c r="I351" s="2" t="str" cm="1">
        <f t="array" ref="I351">_xlfn.XLOOKUP($A351&amp;I$5,'[1]NBA-Data-1980-2019'!$B$1:$B$16305&amp;'[1]NBA-Data-1980-2019'!$A$1:$A$16305,'[1]NBA-Data-1980-2019'!$D$1:$D$16305,"",0)</f>
        <v/>
      </c>
      <c r="J351" s="2" t="str" cm="1">
        <f t="array" ref="J351">_xlfn.XLOOKUP($A351&amp;J$5,'[1]NBA-Data-1980-2019'!$B$1:$B$16305&amp;'[1]NBA-Data-1980-2019'!$A$1:$A$16305,'[1]NBA-Data-1980-2019'!$D$1:$D$16305,"",0)</f>
        <v/>
      </c>
      <c r="K351" s="2" t="str" cm="1">
        <f t="array" ref="K351">_xlfn.XLOOKUP($A351&amp;K$5,'[1]NBA-Data-1980-2019'!$B$1:$B$16305&amp;'[1]NBA-Data-1980-2019'!$A$1:$A$16305,'[1]NBA-Data-1980-2019'!$D$1:$D$16305,"",0)</f>
        <v/>
      </c>
      <c r="L351" s="2" t="str" cm="1">
        <f t="array" ref="L351">_xlfn.XLOOKUP($A351&amp;L$5,'[1]NBA-Data-1980-2019'!$B$1:$B$16305&amp;'[1]NBA-Data-1980-2019'!$A$1:$A$16305,'[1]NBA-Data-1980-2019'!$D$1:$D$16305,"",0)</f>
        <v/>
      </c>
      <c r="M351" s="2" t="str" cm="1">
        <f t="array" ref="M351">_xlfn.XLOOKUP($A351&amp;M$5,'[1]NBA-Data-1980-2019'!$B$1:$B$16305&amp;'[1]NBA-Data-1980-2019'!$A$1:$A$16305,'[1]NBA-Data-1980-2019'!$D$1:$D$16305,"",0)</f>
        <v/>
      </c>
      <c r="N351" s="2" t="str" cm="1">
        <f t="array" ref="N351">_xlfn.XLOOKUP($A351&amp;N$5,'[1]NBA-Data-1980-2019'!$B$1:$B$16305&amp;'[1]NBA-Data-1980-2019'!$A$1:$A$16305,'[1]NBA-Data-1980-2019'!$D$1:$D$16305,"",0)</f>
        <v/>
      </c>
      <c r="O351" s="2" t="str" cm="1">
        <f t="array" ref="O351">_xlfn.XLOOKUP($A351&amp;O$5,'[1]NBA-Data-1980-2019'!$B$1:$B$16305&amp;'[1]NBA-Data-1980-2019'!$A$1:$A$16305,'[1]NBA-Data-1980-2019'!$D$1:$D$16305,"",0)</f>
        <v/>
      </c>
      <c r="P351" s="2" t="str" cm="1">
        <f t="array" ref="P351">_xlfn.XLOOKUP($A351&amp;P$5,'[1]NBA-Data-1980-2019'!$B$1:$B$16305&amp;'[1]NBA-Data-1980-2019'!$A$1:$A$16305,'[1]NBA-Data-1980-2019'!$D$1:$D$16305,"",0)</f>
        <v/>
      </c>
      <c r="Q351" s="2" t="str" cm="1">
        <f t="array" ref="Q351">_xlfn.XLOOKUP($A351&amp;Q$5,'[1]NBA-Data-1980-2019'!$B$1:$B$16305&amp;'[1]NBA-Data-1980-2019'!$A$1:$A$16305,'[1]NBA-Data-1980-2019'!$D$1:$D$16305,"",0)</f>
        <v/>
      </c>
      <c r="R351" s="2" t="str" cm="1">
        <f t="array" ref="R351">_xlfn.XLOOKUP($A351&amp;R$5,'[1]NBA-Data-1980-2019'!$B$1:$B$16305&amp;'[1]NBA-Data-1980-2019'!$A$1:$A$16305,'[1]NBA-Data-1980-2019'!$D$1:$D$16305,"",0)</f>
        <v/>
      </c>
      <c r="S351" s="2" t="str" cm="1">
        <f t="array" ref="S351">_xlfn.XLOOKUP($A351&amp;S$5,'[1]NBA-Data-1980-2019'!$B$1:$B$16305&amp;'[1]NBA-Data-1980-2019'!$A$1:$A$16305,'[1]NBA-Data-1980-2019'!$D$1:$D$16305,"",0)</f>
        <v/>
      </c>
      <c r="T351" s="2" t="str" cm="1">
        <f t="array" ref="T351">_xlfn.XLOOKUP($A351&amp;T$5,'[1]NBA-Data-1980-2019'!$B$1:$B$16305&amp;'[1]NBA-Data-1980-2019'!$A$1:$A$16305,'[1]NBA-Data-1980-2019'!$D$1:$D$16305,"",0)</f>
        <v/>
      </c>
      <c r="U351" s="2" t="str" cm="1">
        <f t="array" ref="U351">_xlfn.XLOOKUP($A351&amp;U$5,'[1]NBA-Data-1980-2019'!$B$1:$B$16305&amp;'[1]NBA-Data-1980-2019'!$A$1:$A$16305,'[1]NBA-Data-1980-2019'!$D$1:$D$16305,"",0)</f>
        <v/>
      </c>
      <c r="V351" s="2" t="str" cm="1">
        <f t="array" ref="V351">_xlfn.XLOOKUP($A351&amp;V$5,'[1]NBA-Data-1980-2019'!$B$1:$B$16305&amp;'[1]NBA-Data-1980-2019'!$A$1:$A$16305,'[1]NBA-Data-1980-2019'!$D$1:$D$16305,"",0)</f>
        <v/>
      </c>
      <c r="W351" s="2" t="str" cm="1">
        <f t="array" ref="W351">_xlfn.XLOOKUP($A351&amp;W$5,'[1]NBA-Data-1980-2019'!$B$1:$B$16305&amp;'[1]NBA-Data-1980-2019'!$A$1:$A$16305,'[1]NBA-Data-1980-2019'!$D$1:$D$16305,"",0)</f>
        <v/>
      </c>
      <c r="X351" s="2" t="str" cm="1">
        <f t="array" ref="X351">_xlfn.XLOOKUP($A351&amp;X$5,'[1]NBA-Data-1980-2019'!$B$1:$B$16305&amp;'[1]NBA-Data-1980-2019'!$A$1:$A$16305,'[1]NBA-Data-1980-2019'!$D$1:$D$16305,"",0)</f>
        <v/>
      </c>
      <c r="Y351" s="2" t="str" cm="1">
        <f t="array" ref="Y351">_xlfn.XLOOKUP($A351&amp;Y$5,'[1]NBA-Data-1980-2019'!$B$1:$B$16305&amp;'[1]NBA-Data-1980-2019'!$A$1:$A$16305,'[1]NBA-Data-1980-2019'!$D$1:$D$16305,"",0)</f>
        <v/>
      </c>
      <c r="Z351" s="2" t="str" cm="1">
        <f t="array" ref="Z351">_xlfn.XLOOKUP($A351&amp;Z$5,'[1]NBA-Data-1980-2019'!$B$1:$B$16305&amp;'[1]NBA-Data-1980-2019'!$A$1:$A$16305,'[1]NBA-Data-1980-2019'!$D$1:$D$16305,"",0)</f>
        <v/>
      </c>
      <c r="AA351" s="2" t="str" cm="1">
        <f t="array" ref="AA351">_xlfn.XLOOKUP($A351&amp;AA$5,'[1]NBA-Data-1980-2019'!$B$1:$B$16305&amp;'[1]NBA-Data-1980-2019'!$A$1:$A$16305,'[1]NBA-Data-1980-2019'!$D$1:$D$16305,"",0)</f>
        <v/>
      </c>
      <c r="AB351" s="2" t="str" cm="1">
        <f t="array" ref="AB351">_xlfn.XLOOKUP($A351&amp;AB$5,'[1]NBA-Data-1980-2019'!$B$1:$B$16305&amp;'[1]NBA-Data-1980-2019'!$A$1:$A$16305,'[1]NBA-Data-1980-2019'!$D$1:$D$16305,"",0)</f>
        <v/>
      </c>
      <c r="AC351" s="2" t="str" cm="1">
        <f t="array" ref="AC351">_xlfn.XLOOKUP($A351&amp;AC$5,'[1]NBA-Data-1980-2019'!$B$1:$B$16305&amp;'[1]NBA-Data-1980-2019'!$A$1:$A$16305,'[1]NBA-Data-1980-2019'!$D$1:$D$16305,"",0)</f>
        <v>DEN</v>
      </c>
      <c r="AD351" s="2" t="str" cm="1">
        <f t="array" ref="AD351">_xlfn.XLOOKUP($A351&amp;AD$5,'[1]NBA-Data-1980-2019'!$B$1:$B$16305&amp;'[1]NBA-Data-1980-2019'!$A$1:$A$16305,'[1]NBA-Data-1980-2019'!$D$1:$D$16305,"",0)</f>
        <v>DEN</v>
      </c>
      <c r="AE351" s="2" t="str" cm="1">
        <f t="array" ref="AE351">_xlfn.XLOOKUP($A351&amp;AE$5,'[1]NBA-Data-1980-2019'!$B$1:$B$16305&amp;'[1]NBA-Data-1980-2019'!$A$1:$A$16305,'[1]NBA-Data-1980-2019'!$D$1:$D$16305,"",0)</f>
        <v/>
      </c>
      <c r="AF351" s="2" t="str" cm="1">
        <f t="array" ref="AF351">_xlfn.XLOOKUP($A351&amp;AF$5,'[1]NBA-Data-1980-2019'!$B$1:$B$16305&amp;'[1]NBA-Data-1980-2019'!$A$1:$A$16305,'[1]NBA-Data-1980-2019'!$D$1:$D$16305,"",0)</f>
        <v/>
      </c>
      <c r="AG351" s="2" t="str" cm="1">
        <f t="array" ref="AG351">_xlfn.XLOOKUP($A351&amp;AG$5,'[1]NBA-Data-1980-2019'!$B$1:$B$16305&amp;'[1]NBA-Data-1980-2019'!$A$1:$A$16305,'[1]NBA-Data-1980-2019'!$D$1:$D$16305,"",0)</f>
        <v/>
      </c>
      <c r="AH351" s="2" t="str" cm="1">
        <f t="array" ref="AH351">_xlfn.XLOOKUP($A351&amp;AH$5,'[1]NBA-Data-1980-2019'!$B$1:$B$16305&amp;'[1]NBA-Data-1980-2019'!$A$1:$A$16305,'[1]NBA-Data-1980-2019'!$H$1:$H$16305,"",0)</f>
        <v/>
      </c>
      <c r="AI351" s="2" t="str" cm="1">
        <f t="array" ref="AI351">_xlfn.XLOOKUP($A351&amp;AI$5,'[1]NBA-Data-1980-2019'!$B$1:$B$16305&amp;'[1]NBA-Data-1980-2019'!$A$1:$A$16305,'[1]NBA-Data-1980-2019'!$H$1:$H$16305,"",0)</f>
        <v/>
      </c>
      <c r="AJ351" s="2" t="str" cm="1">
        <f t="array" ref="AJ351">_xlfn.XLOOKUP($A351&amp;AJ$5,'[1]NBA-Data-1980-2019'!$B$1:$B$16305&amp;'[1]NBA-Data-1980-2019'!$A$1:$A$16305,'[1]NBA-Data-1980-2019'!$H$1:$H$16305,"",0)</f>
        <v/>
      </c>
      <c r="AK351" s="2" t="str" cm="1">
        <f t="array" ref="AK351">_xlfn.XLOOKUP($A351&amp;AK$5,'[1]NBA-Data-1980-2019'!$B$1:$B$16305&amp;'[1]NBA-Data-1980-2019'!$A$1:$A$16305,'[1]NBA-Data-1980-2019'!$H$1:$H$16305,"",0)</f>
        <v/>
      </c>
      <c r="AL351" s="2" t="str" cm="1">
        <f t="array" ref="AL351">_xlfn.XLOOKUP($A351&amp;AL$5,'[1]NBA-Data-1980-2019'!$B$1:$B$16305&amp;'[1]NBA-Data-1980-2019'!$A$1:$A$16305,'[1]NBA-Data-1980-2019'!$H$1:$H$16305,"",0)</f>
        <v/>
      </c>
      <c r="AM351" s="2" t="str" cm="1">
        <f t="array" ref="AM351">_xlfn.XLOOKUP($A351&amp;AM$5,'[1]NBA-Data-1980-2019'!$B$1:$B$16305&amp;'[1]NBA-Data-1980-2019'!$A$1:$A$16305,'[1]NBA-Data-1980-2019'!$H$1:$H$16305,"",0)</f>
        <v/>
      </c>
      <c r="AN351" s="2" t="str" cm="1">
        <f t="array" ref="AN351">_xlfn.XLOOKUP($A351&amp;AN$5,'[1]NBA-Data-1980-2019'!$B$1:$B$16305&amp;'[1]NBA-Data-1980-2019'!$A$1:$A$16305,'[1]NBA-Data-1980-2019'!$H$1:$H$16305,"",0)</f>
        <v/>
      </c>
      <c r="AO351" s="2" t="str" cm="1">
        <f t="array" ref="AO351">_xlfn.XLOOKUP($A351&amp;AO$5,'[1]NBA-Data-1980-2019'!$B$1:$B$16305&amp;'[1]NBA-Data-1980-2019'!$A$1:$A$16305,'[1]NBA-Data-1980-2019'!$H$1:$H$16305,"",0)</f>
        <v/>
      </c>
      <c r="AP351" s="2" t="str" cm="1">
        <f t="array" ref="AP351">_xlfn.XLOOKUP($A351&amp;AP$5,'[1]NBA-Data-1980-2019'!$B$1:$B$16305&amp;'[1]NBA-Data-1980-2019'!$A$1:$A$16305,'[1]NBA-Data-1980-2019'!$H$1:$H$16305,"",0)</f>
        <v/>
      </c>
      <c r="AQ351" s="2" t="str" cm="1">
        <f t="array" ref="AQ351">_xlfn.XLOOKUP($A351&amp;AQ$5,'[1]NBA-Data-1980-2019'!$B$1:$B$16305&amp;'[1]NBA-Data-1980-2019'!$A$1:$A$16305,'[1]NBA-Data-1980-2019'!$H$1:$H$16305,"",0)</f>
        <v/>
      </c>
      <c r="AR351" s="2" t="str" cm="1">
        <f t="array" ref="AR351">_xlfn.XLOOKUP($A351&amp;AR$5,'[1]NBA-Data-1980-2019'!$B$1:$B$16305&amp;'[1]NBA-Data-1980-2019'!$A$1:$A$16305,'[1]NBA-Data-1980-2019'!$H$1:$H$16305,"",0)</f>
        <v/>
      </c>
      <c r="AS351" s="2" t="str" cm="1">
        <f t="array" ref="AS351">_xlfn.XLOOKUP($A351&amp;AS$5,'[1]NBA-Data-1980-2019'!$B$1:$B$16305&amp;'[1]NBA-Data-1980-2019'!$A$1:$A$16305,'[1]NBA-Data-1980-2019'!$H$1:$H$16305,"",0)</f>
        <v/>
      </c>
      <c r="AT351" s="2" t="str" cm="1">
        <f t="array" ref="AT351">_xlfn.XLOOKUP($A351&amp;AT$5,'[1]NBA-Data-1980-2019'!$B$1:$B$16305&amp;'[1]NBA-Data-1980-2019'!$A$1:$A$16305,'[1]NBA-Data-1980-2019'!$H$1:$H$16305,"",0)</f>
        <v/>
      </c>
      <c r="AU351" s="2" t="str" cm="1">
        <f t="array" ref="AU351">_xlfn.XLOOKUP($A351&amp;AU$5,'[1]NBA-Data-1980-2019'!$B$1:$B$16305&amp;'[1]NBA-Data-1980-2019'!$A$1:$A$16305,'[1]NBA-Data-1980-2019'!$H$1:$H$16305,"",0)</f>
        <v/>
      </c>
      <c r="AV351" s="2" t="str" cm="1">
        <f t="array" ref="AV351">_xlfn.XLOOKUP($A351&amp;AV$5,'[1]NBA-Data-1980-2019'!$B$1:$B$16305&amp;'[1]NBA-Data-1980-2019'!$A$1:$A$16305,'[1]NBA-Data-1980-2019'!$H$1:$H$16305,"",0)</f>
        <v/>
      </c>
      <c r="AW351" s="2" t="str" cm="1">
        <f t="array" ref="AW351">_xlfn.XLOOKUP($A351&amp;AW$5,'[1]NBA-Data-1980-2019'!$B$1:$B$16305&amp;'[1]NBA-Data-1980-2019'!$A$1:$A$16305,'[1]NBA-Data-1980-2019'!$H$1:$H$16305,"",0)</f>
        <v/>
      </c>
      <c r="AX351" s="2" t="str" cm="1">
        <f t="array" ref="AX351">_xlfn.XLOOKUP($A351&amp;AX$5,'[1]NBA-Data-1980-2019'!$B$1:$B$16305&amp;'[1]NBA-Data-1980-2019'!$A$1:$A$16305,'[1]NBA-Data-1980-2019'!$H$1:$H$16305,"",0)</f>
        <v/>
      </c>
      <c r="AY351" s="2" t="str" cm="1">
        <f t="array" ref="AY351">_xlfn.XLOOKUP($A351&amp;AY$5,'[1]NBA-Data-1980-2019'!$B$1:$B$16305&amp;'[1]NBA-Data-1980-2019'!$A$1:$A$16305,'[1]NBA-Data-1980-2019'!$H$1:$H$16305,"",0)</f>
        <v/>
      </c>
      <c r="AZ351" s="2" t="str" cm="1">
        <f t="array" ref="AZ351">_xlfn.XLOOKUP($A351&amp;AZ$5,'[1]NBA-Data-1980-2019'!$B$1:$B$16305&amp;'[1]NBA-Data-1980-2019'!$A$1:$A$16305,'[1]NBA-Data-1980-2019'!$H$1:$H$16305,"",0)</f>
        <v/>
      </c>
      <c r="BA351" s="2" t="str" cm="1">
        <f t="array" ref="BA351">_xlfn.XLOOKUP($A351&amp;BA$5,'[1]NBA-Data-1980-2019'!$B$1:$B$16305&amp;'[1]NBA-Data-1980-2019'!$A$1:$A$16305,'[1]NBA-Data-1980-2019'!$H$1:$H$16305,"",0)</f>
        <v/>
      </c>
      <c r="BB351" s="2" t="str" cm="1">
        <f t="array" ref="BB351">_xlfn.XLOOKUP($A351&amp;BB$5,'[1]NBA-Data-1980-2019'!$B$1:$B$16305&amp;'[1]NBA-Data-1980-2019'!$A$1:$A$16305,'[1]NBA-Data-1980-2019'!$H$1:$H$16305,"",0)</f>
        <v/>
      </c>
      <c r="BC351" s="2" t="str" cm="1">
        <f t="array" ref="BC351">_xlfn.XLOOKUP($A351&amp;BC$5,'[1]NBA-Data-1980-2019'!$B$1:$B$16305&amp;'[1]NBA-Data-1980-2019'!$A$1:$A$16305,'[1]NBA-Data-1980-2019'!$H$1:$H$16305,"",0)</f>
        <v/>
      </c>
      <c r="BD351" s="2" t="str" cm="1">
        <f t="array" ref="BD351">_xlfn.XLOOKUP($A351&amp;BD$5,'[1]NBA-Data-1980-2019'!$B$1:$B$16305&amp;'[1]NBA-Data-1980-2019'!$A$1:$A$16305,'[1]NBA-Data-1980-2019'!$H$1:$H$16305,"",0)</f>
        <v/>
      </c>
      <c r="BE351" s="2" t="str" cm="1">
        <f t="array" ref="BE351">_xlfn.XLOOKUP($A351&amp;BE$5,'[1]NBA-Data-1980-2019'!$B$1:$B$16305&amp;'[1]NBA-Data-1980-2019'!$A$1:$A$16305,'[1]NBA-Data-1980-2019'!$H$1:$H$16305,"",0)</f>
        <v/>
      </c>
      <c r="BF351" s="2" t="str" cm="1">
        <f t="array" ref="BF351">_xlfn.XLOOKUP($A351&amp;BF$5,'[1]NBA-Data-1980-2019'!$B$1:$B$16305&amp;'[1]NBA-Data-1980-2019'!$A$1:$A$16305,'[1]NBA-Data-1980-2019'!$H$1:$H$16305,"",0)</f>
        <v/>
      </c>
      <c r="BG351" s="2" t="str" cm="1">
        <f t="array" ref="BG351">_xlfn.XLOOKUP($A351&amp;BG$5,'[1]NBA-Data-1980-2019'!$B$1:$B$16305&amp;'[1]NBA-Data-1980-2019'!$A$1:$A$16305,'[1]NBA-Data-1980-2019'!$H$1:$H$16305,"",0)</f>
        <v/>
      </c>
      <c r="BH351" s="2" t="str" cm="1">
        <f t="array" ref="BH351">_xlfn.XLOOKUP($A351&amp;BH$5,'[1]NBA-Data-1980-2019'!$B$1:$B$16305&amp;'[1]NBA-Data-1980-2019'!$A$1:$A$16305,'[1]NBA-Data-1980-2019'!$H$1:$H$16305,"",0)</f>
        <v/>
      </c>
      <c r="BI351" s="2" cm="1">
        <f t="array" ref="BI351">_xlfn.XLOOKUP($A351&amp;BI$5,'[1]NBA-Data-1980-2019'!$B$1:$B$16305&amp;'[1]NBA-Data-1980-2019'!$A$1:$A$16305,'[1]NBA-Data-1980-2019'!$H$1:$H$16305,"",0)</f>
        <v>627.90000000000009</v>
      </c>
      <c r="BJ351" s="2" cm="1">
        <f t="array" ref="BJ351">_xlfn.XLOOKUP($A351&amp;BJ$5,'[1]NBA-Data-1980-2019'!$B$1:$B$16305&amp;'[1]NBA-Data-1980-2019'!$A$1:$A$16305,'[1]NBA-Data-1980-2019'!$H$1:$H$16305,"",0)</f>
        <v>1500</v>
      </c>
      <c r="BK351" s="2" t="str" cm="1">
        <f t="array" ref="BK351">_xlfn.XLOOKUP($A351&amp;BK$5,'[1]NBA-Data-1980-2019'!$B$1:$B$16305&amp;'[1]NBA-Data-1980-2019'!$A$1:$A$16305,'[1]NBA-Data-1980-2019'!$H$1:$H$16305,"",0)</f>
        <v/>
      </c>
      <c r="BL351" s="2" t="str" cm="1">
        <f t="array" ref="BL351">_xlfn.XLOOKUP($A351&amp;BL$5,'[1]NBA-Data-1980-2019'!$B$1:$B$16305&amp;'[1]NBA-Data-1980-2019'!$A$1:$A$16305,'[1]NBA-Data-1980-2019'!$H$1:$H$16305,"",0)</f>
        <v/>
      </c>
      <c r="BM351" s="2" t="str" cm="1">
        <f t="array" ref="BM351">_xlfn.XLOOKUP($A351&amp;BM$5,'[1]NBA-Data-1980-2019'!$B$1:$B$16305&amp;'[1]NBA-Data-1980-2019'!$A$1:$A$16305,'[1]NBA-Data-1980-2019'!$H$1:$H$16305,"",0)</f>
        <v/>
      </c>
      <c r="BN351" s="2" t="str" cm="1">
        <f t="array" ref="BN351">_xlfn.XLOOKUP($A351&amp;BN$5,'[1]NBA-Data-1980-2019'!$B$1:$B$16305&amp;'[1]NBA-Data-1980-2019'!$A$1:$A$16305,'[1]NBA-Data-1980-2019'!$F$1:$F$16305,"",0)</f>
        <v/>
      </c>
      <c r="BO351" s="2" t="str" cm="1">
        <f t="array" ref="BO351">_xlfn.XLOOKUP($A351&amp;BO$5,'[1]NBA-Data-1980-2019'!$B$1:$B$16305&amp;'[1]NBA-Data-1980-2019'!$A$1:$A$16305,'[1]NBA-Data-1980-2019'!$F$1:$F$16305,"",0)</f>
        <v/>
      </c>
      <c r="BP351" s="2" t="str" cm="1">
        <f t="array" ref="BP351">_xlfn.XLOOKUP($A351&amp;BP$5,'[1]NBA-Data-1980-2019'!$B$1:$B$16305&amp;'[1]NBA-Data-1980-2019'!$A$1:$A$16305,'[1]NBA-Data-1980-2019'!$F$1:$F$16305,"",0)</f>
        <v/>
      </c>
      <c r="BQ351" s="2" t="str" cm="1">
        <f t="array" ref="BQ351">_xlfn.XLOOKUP($A351&amp;BQ$5,'[1]NBA-Data-1980-2019'!$B$1:$B$16305&amp;'[1]NBA-Data-1980-2019'!$A$1:$A$16305,'[1]NBA-Data-1980-2019'!$F$1:$F$16305,"",0)</f>
        <v/>
      </c>
      <c r="BR351" s="2" t="str" cm="1">
        <f t="array" ref="BR351">_xlfn.XLOOKUP($A351&amp;BR$5,'[1]NBA-Data-1980-2019'!$B$1:$B$16305&amp;'[1]NBA-Data-1980-2019'!$A$1:$A$16305,'[1]NBA-Data-1980-2019'!$F$1:$F$16305,"",0)</f>
        <v/>
      </c>
      <c r="BS351" s="2" t="str" cm="1">
        <f t="array" ref="BS351">_xlfn.XLOOKUP($A351&amp;BS$5,'[1]NBA-Data-1980-2019'!$B$1:$B$16305&amp;'[1]NBA-Data-1980-2019'!$A$1:$A$16305,'[1]NBA-Data-1980-2019'!$F$1:$F$16305,"",0)</f>
        <v/>
      </c>
      <c r="BT351" s="2" t="str" cm="1">
        <f t="array" ref="BT351">_xlfn.XLOOKUP($A351&amp;BT$5,'[1]NBA-Data-1980-2019'!$B$1:$B$16305&amp;'[1]NBA-Data-1980-2019'!$A$1:$A$16305,'[1]NBA-Data-1980-2019'!$F$1:$F$16305,"",0)</f>
        <v/>
      </c>
      <c r="BU351" s="2" t="str" cm="1">
        <f t="array" ref="BU351">_xlfn.XLOOKUP($A351&amp;BU$5,'[1]NBA-Data-1980-2019'!$B$1:$B$16305&amp;'[1]NBA-Data-1980-2019'!$A$1:$A$16305,'[1]NBA-Data-1980-2019'!$F$1:$F$16305,"",0)</f>
        <v/>
      </c>
      <c r="BV351" s="2" t="str" cm="1">
        <f t="array" ref="BV351">_xlfn.XLOOKUP($A351&amp;BV$5,'[1]NBA-Data-1980-2019'!$B$1:$B$16305&amp;'[1]NBA-Data-1980-2019'!$A$1:$A$16305,'[1]NBA-Data-1980-2019'!$F$1:$F$16305,"",0)</f>
        <v/>
      </c>
      <c r="BW351" s="2" t="str" cm="1">
        <f t="array" ref="BW351">_xlfn.XLOOKUP($A351&amp;BW$5,'[1]NBA-Data-1980-2019'!$B$1:$B$16305&amp;'[1]NBA-Data-1980-2019'!$A$1:$A$16305,'[1]NBA-Data-1980-2019'!$F$1:$F$16305,"",0)</f>
        <v/>
      </c>
      <c r="BX351" s="2" t="str" cm="1">
        <f t="array" ref="BX351">_xlfn.XLOOKUP($A351&amp;BX$5,'[1]NBA-Data-1980-2019'!$B$1:$B$16305&amp;'[1]NBA-Data-1980-2019'!$A$1:$A$16305,'[1]NBA-Data-1980-2019'!$F$1:$F$16305,"",0)</f>
        <v/>
      </c>
      <c r="BY351" s="2" t="str" cm="1">
        <f t="array" ref="BY351">_xlfn.XLOOKUP($A351&amp;BY$5,'[1]NBA-Data-1980-2019'!$B$1:$B$16305&amp;'[1]NBA-Data-1980-2019'!$A$1:$A$16305,'[1]NBA-Data-1980-2019'!$F$1:$F$16305,"",0)</f>
        <v/>
      </c>
      <c r="BZ351" s="2" t="str" cm="1">
        <f t="array" ref="BZ351">_xlfn.XLOOKUP($A351&amp;BZ$5,'[1]NBA-Data-1980-2019'!$B$1:$B$16305&amp;'[1]NBA-Data-1980-2019'!$A$1:$A$16305,'[1]NBA-Data-1980-2019'!$F$1:$F$16305,"",0)</f>
        <v/>
      </c>
      <c r="CA351" s="2" t="str" cm="1">
        <f t="array" ref="CA351">_xlfn.XLOOKUP($A351&amp;CA$5,'[1]NBA-Data-1980-2019'!$B$1:$B$16305&amp;'[1]NBA-Data-1980-2019'!$A$1:$A$16305,'[1]NBA-Data-1980-2019'!$F$1:$F$16305,"",0)</f>
        <v/>
      </c>
      <c r="CB351" s="2" t="str" cm="1">
        <f t="array" ref="CB351">_xlfn.XLOOKUP($A351&amp;CB$5,'[1]NBA-Data-1980-2019'!$B$1:$B$16305&amp;'[1]NBA-Data-1980-2019'!$A$1:$A$16305,'[1]NBA-Data-1980-2019'!$F$1:$F$16305,"",0)</f>
        <v/>
      </c>
      <c r="CC351" s="2" t="str" cm="1">
        <f t="array" ref="CC351">_xlfn.XLOOKUP($A351&amp;CC$5,'[1]NBA-Data-1980-2019'!$B$1:$B$16305&amp;'[1]NBA-Data-1980-2019'!$A$1:$A$16305,'[1]NBA-Data-1980-2019'!$F$1:$F$16305,"",0)</f>
        <v/>
      </c>
      <c r="CD351" s="2" t="str" cm="1">
        <f t="array" ref="CD351">_xlfn.XLOOKUP($A351&amp;CD$5,'[1]NBA-Data-1980-2019'!$B$1:$B$16305&amp;'[1]NBA-Data-1980-2019'!$A$1:$A$16305,'[1]NBA-Data-1980-2019'!$F$1:$F$16305,"",0)</f>
        <v/>
      </c>
      <c r="CE351" s="2" t="str" cm="1">
        <f t="array" ref="CE351">_xlfn.XLOOKUP($A351&amp;CE$5,'[1]NBA-Data-1980-2019'!$B$1:$B$16305&amp;'[1]NBA-Data-1980-2019'!$A$1:$A$16305,'[1]NBA-Data-1980-2019'!$F$1:$F$16305,"",0)</f>
        <v/>
      </c>
      <c r="CF351" s="2" t="str" cm="1">
        <f t="array" ref="CF351">_xlfn.XLOOKUP($A351&amp;CF$5,'[1]NBA-Data-1980-2019'!$B$1:$B$16305&amp;'[1]NBA-Data-1980-2019'!$A$1:$A$16305,'[1]NBA-Data-1980-2019'!$F$1:$F$16305,"",0)</f>
        <v/>
      </c>
      <c r="CG351" s="2" t="str" cm="1">
        <f t="array" ref="CG351">_xlfn.XLOOKUP($A351&amp;CG$5,'[1]NBA-Data-1980-2019'!$B$1:$B$16305&amp;'[1]NBA-Data-1980-2019'!$A$1:$A$16305,'[1]NBA-Data-1980-2019'!$F$1:$F$16305,"",0)</f>
        <v/>
      </c>
      <c r="CH351" s="2" t="str" cm="1">
        <f t="array" ref="CH351">_xlfn.XLOOKUP($A351&amp;CH$5,'[1]NBA-Data-1980-2019'!$B$1:$B$16305&amp;'[1]NBA-Data-1980-2019'!$A$1:$A$16305,'[1]NBA-Data-1980-2019'!$F$1:$F$16305,"",0)</f>
        <v/>
      </c>
      <c r="CI351" s="2" t="str" cm="1">
        <f t="array" ref="CI351">_xlfn.XLOOKUP($A351&amp;CI$5,'[1]NBA-Data-1980-2019'!$B$1:$B$16305&amp;'[1]NBA-Data-1980-2019'!$A$1:$A$16305,'[1]NBA-Data-1980-2019'!$F$1:$F$16305,"",0)</f>
        <v/>
      </c>
      <c r="CJ351" s="2" t="str" cm="1">
        <f t="array" ref="CJ351">_xlfn.XLOOKUP($A351&amp;CJ$5,'[1]NBA-Data-1980-2019'!$B$1:$B$16305&amp;'[1]NBA-Data-1980-2019'!$A$1:$A$16305,'[1]NBA-Data-1980-2019'!$F$1:$F$16305,"",0)</f>
        <v/>
      </c>
      <c r="CK351" s="2" t="str" cm="1">
        <f t="array" ref="CK351">_xlfn.XLOOKUP($A351&amp;CK$5,'[1]NBA-Data-1980-2019'!$B$1:$B$16305&amp;'[1]NBA-Data-1980-2019'!$A$1:$A$16305,'[1]NBA-Data-1980-2019'!$F$1:$F$16305,"",0)</f>
        <v/>
      </c>
      <c r="CL351" s="2" t="str" cm="1">
        <f t="array" ref="CL351">_xlfn.XLOOKUP($A351&amp;CL$5,'[1]NBA-Data-1980-2019'!$B$1:$B$16305&amp;'[1]NBA-Data-1980-2019'!$A$1:$A$16305,'[1]NBA-Data-1980-2019'!$F$1:$F$16305,"",0)</f>
        <v/>
      </c>
      <c r="CM351" s="2" t="str" cm="1">
        <f t="array" ref="CM351">_xlfn.XLOOKUP($A351&amp;CM$5,'[1]NBA-Data-1980-2019'!$B$1:$B$16305&amp;'[1]NBA-Data-1980-2019'!$A$1:$A$16305,'[1]NBA-Data-1980-2019'!$F$1:$F$16305,"",0)</f>
        <v/>
      </c>
      <c r="CN351" s="2" t="str" cm="1">
        <f t="array" ref="CN351">_xlfn.XLOOKUP($A351&amp;CN$5,'[1]NBA-Data-1980-2019'!$B$1:$B$16305&amp;'[1]NBA-Data-1980-2019'!$A$1:$A$16305,'[1]NBA-Data-1980-2019'!$F$1:$F$16305,"",0)</f>
        <v/>
      </c>
      <c r="CO351" s="2" cm="1">
        <f t="array" ref="CO351">_xlfn.XLOOKUP($A351&amp;CO$5,'[1]NBA-Data-1980-2019'!$B$1:$B$16305&amp;'[1]NBA-Data-1980-2019'!$A$1:$A$16305,'[1]NBA-Data-1980-2019'!$F$1:$F$16305,"",0)</f>
        <v>9.8000000000000007</v>
      </c>
      <c r="CP351" s="2" cm="1">
        <f t="array" ref="CP351">_xlfn.XLOOKUP($A351&amp;CP$5,'[1]NBA-Data-1980-2019'!$B$1:$B$16305&amp;'[1]NBA-Data-1980-2019'!$A$1:$A$16305,'[1]NBA-Data-1980-2019'!$F$1:$F$16305,"",0)</f>
        <v>10.4</v>
      </c>
      <c r="CQ351" s="2" t="str" cm="1">
        <f t="array" ref="CQ351">_xlfn.XLOOKUP($A351&amp;CQ$5,'[1]NBA-Data-1980-2019'!$B$1:$B$16305&amp;'[1]NBA-Data-1980-2019'!$A$1:$A$16305,'[1]NBA-Data-1980-2019'!$F$1:$F$16305,"",0)</f>
        <v/>
      </c>
      <c r="CR351" s="2" t="str" cm="1">
        <f t="array" ref="CR351">_xlfn.XLOOKUP($A351&amp;CR$5,'[1]NBA-Data-1980-2019'!$B$1:$B$16305&amp;'[1]NBA-Data-1980-2019'!$A$1:$A$16305,'[1]NBA-Data-1980-2019'!$F$1:$F$16305,"",0)</f>
        <v/>
      </c>
      <c r="CS351" s="2" t="str" cm="1">
        <f t="array" ref="CS351">_xlfn.XLOOKUP($A351&amp;CS$5,'[1]NBA-Data-1980-2019'!$B$1:$B$16305&amp;'[1]NBA-Data-1980-2019'!$A$1:$A$16305,'[1]NBA-Data-1980-2019'!$F$1:$F$16305,"",0)</f>
        <v/>
      </c>
      <c r="CU351" s="2" t="str">
        <f>_xlfn.XLOOKUP($A351,TEAMS!$G$1:$G$839,TEAMS!$H$1:$H$839,"",0)</f>
        <v>SF</v>
      </c>
      <c r="CV351" s="2" t="str">
        <f>_xlfn.XLOOKUP($CU351,DASHBOARD!$B$22:$B$27,DASHBOARD!$C$22:$C$27,"",0)</f>
        <v>FORWARD</v>
      </c>
      <c r="CY351" s="63">
        <f>SUMIFS('[1]NBA-Data-1980-2019'!$G$1:$G$16305,'[1]NBA-Data-1980-2019'!$B$1:$B$16305,$A351,'[1]NBA-Data-1980-2019'!$A$1:$A$16305,CY$9)</f>
        <v>0</v>
      </c>
      <c r="CZ351" s="63">
        <f>SUMIFS('[1]NBA-Data-1980-2019'!$G$1:$G$16305,'[1]NBA-Data-1980-2019'!$B$1:$B$16305,$A351,'[1]NBA-Data-1980-2019'!$A$1:$A$16305,CZ$9)</f>
        <v>0</v>
      </c>
      <c r="DA351" s="63">
        <f>SUMIFS('[1]NBA-Data-1980-2019'!$G$1:$G$16305,'[1]NBA-Data-1980-2019'!$B$1:$B$16305,$A351,'[1]NBA-Data-1980-2019'!$A$1:$A$16305,DA$9)</f>
        <v>0</v>
      </c>
      <c r="DB351" s="63">
        <f>SUMIFS('[1]NBA-Data-1980-2019'!$G$1:$G$16305,'[1]NBA-Data-1980-2019'!$B$1:$B$16305,$A351,'[1]NBA-Data-1980-2019'!$A$1:$A$16305,DB$9)</f>
        <v>0</v>
      </c>
      <c r="DC351" s="63">
        <f>SUMIFS('[1]NBA-Data-1980-2019'!$G$1:$G$16305,'[1]NBA-Data-1980-2019'!$B$1:$B$16305,$A351,'[1]NBA-Data-1980-2019'!$A$1:$A$16305,DC$9)</f>
        <v>0</v>
      </c>
      <c r="DD351" s="63">
        <f>SUMIFS('[1]NBA-Data-1980-2019'!$G$1:$G$16305,'[1]NBA-Data-1980-2019'!$B$1:$B$16305,$A351,'[1]NBA-Data-1980-2019'!$A$1:$A$16305,DD$9)</f>
        <v>0</v>
      </c>
      <c r="DE351" s="63">
        <f>SUMIFS('[1]NBA-Data-1980-2019'!$G$1:$G$16305,'[1]NBA-Data-1980-2019'!$B$1:$B$16305,$A351,'[1]NBA-Data-1980-2019'!$A$1:$A$16305,DE$9)</f>
        <v>0</v>
      </c>
      <c r="DF351" s="63">
        <f>SUMIFS('[1]NBA-Data-1980-2019'!$G$1:$G$16305,'[1]NBA-Data-1980-2019'!$B$1:$B$16305,$A351,'[1]NBA-Data-1980-2019'!$A$1:$A$16305,DF$9)</f>
        <v>0</v>
      </c>
      <c r="DG351" s="63">
        <f>SUMIFS('[1]NBA-Data-1980-2019'!$G$1:$G$16305,'[1]NBA-Data-1980-2019'!$B$1:$B$16305,$A351,'[1]NBA-Data-1980-2019'!$A$1:$A$16305,DG$9)</f>
        <v>0</v>
      </c>
      <c r="DH351" s="63">
        <f>SUMIFS('[1]NBA-Data-1980-2019'!$G$1:$G$16305,'[1]NBA-Data-1980-2019'!$B$1:$B$16305,$A351,'[1]NBA-Data-1980-2019'!$A$1:$A$16305,DH$9)</f>
        <v>0</v>
      </c>
      <c r="DI351" s="63">
        <f>SUMIFS('[1]NBA-Data-1980-2019'!$G$1:$G$16305,'[1]NBA-Data-1980-2019'!$B$1:$B$16305,$A351,'[1]NBA-Data-1980-2019'!$A$1:$A$16305,DI$9)</f>
        <v>0</v>
      </c>
      <c r="DJ351" s="63">
        <f>SUMIFS('[1]NBA-Data-1980-2019'!$G$1:$G$16305,'[1]NBA-Data-1980-2019'!$B$1:$B$16305,$A351,'[1]NBA-Data-1980-2019'!$A$1:$A$16305,DJ$9)</f>
        <v>0</v>
      </c>
      <c r="DK351" s="63">
        <f>SUMIFS('[1]NBA-Data-1980-2019'!$G$1:$G$16305,'[1]NBA-Data-1980-2019'!$B$1:$B$16305,$A351,'[1]NBA-Data-1980-2019'!$A$1:$A$16305,DK$9)</f>
        <v>0</v>
      </c>
      <c r="DL351" s="63">
        <f>SUMIFS('[1]NBA-Data-1980-2019'!$G$1:$G$16305,'[1]NBA-Data-1980-2019'!$B$1:$B$16305,$A351,'[1]NBA-Data-1980-2019'!$A$1:$A$16305,DL$9)</f>
        <v>0</v>
      </c>
      <c r="DM351" s="63">
        <f>SUMIFS('[1]NBA-Data-1980-2019'!$G$1:$G$16305,'[1]NBA-Data-1980-2019'!$B$1:$B$16305,$A351,'[1]NBA-Data-1980-2019'!$A$1:$A$16305,DM$9)</f>
        <v>0</v>
      </c>
      <c r="DN351" s="63">
        <f>SUMIFS('[1]NBA-Data-1980-2019'!$G$1:$G$16305,'[1]NBA-Data-1980-2019'!$B$1:$B$16305,$A351,'[1]NBA-Data-1980-2019'!$A$1:$A$16305,DN$9)</f>
        <v>0</v>
      </c>
      <c r="DO351" s="63">
        <f>SUMIFS('[1]NBA-Data-1980-2019'!$G$1:$G$16305,'[1]NBA-Data-1980-2019'!$B$1:$B$16305,$A351,'[1]NBA-Data-1980-2019'!$A$1:$A$16305,DO$9)</f>
        <v>0</v>
      </c>
      <c r="DP351" s="63">
        <f>SUMIFS('[1]NBA-Data-1980-2019'!$G$1:$G$16305,'[1]NBA-Data-1980-2019'!$B$1:$B$16305,$A351,'[1]NBA-Data-1980-2019'!$A$1:$A$16305,DP$9)</f>
        <v>0</v>
      </c>
      <c r="DQ351" s="63">
        <f>SUMIFS('[1]NBA-Data-1980-2019'!$G$1:$G$16305,'[1]NBA-Data-1980-2019'!$B$1:$B$16305,$A351,'[1]NBA-Data-1980-2019'!$A$1:$A$16305,DQ$9)</f>
        <v>0</v>
      </c>
      <c r="DR351" s="63">
        <f>SUMIFS('[1]NBA-Data-1980-2019'!$G$1:$G$16305,'[1]NBA-Data-1980-2019'!$B$1:$B$16305,$A351,'[1]NBA-Data-1980-2019'!$A$1:$A$16305,DR$9)</f>
        <v>0</v>
      </c>
      <c r="DS351" s="63">
        <f>SUMIFS('[1]NBA-Data-1980-2019'!$G$1:$G$16305,'[1]NBA-Data-1980-2019'!$B$1:$B$16305,$A351,'[1]NBA-Data-1980-2019'!$A$1:$A$16305,DS$9)</f>
        <v>0</v>
      </c>
      <c r="DT351" s="63">
        <f>SUMIFS('[1]NBA-Data-1980-2019'!$G$1:$G$16305,'[1]NBA-Data-1980-2019'!$B$1:$B$16305,$A351,'[1]NBA-Data-1980-2019'!$A$1:$A$16305,DT$9)</f>
        <v>0</v>
      </c>
      <c r="DU351" s="63">
        <f>SUMIFS('[1]NBA-Data-1980-2019'!$G$1:$G$16305,'[1]NBA-Data-1980-2019'!$B$1:$B$16305,$A351,'[1]NBA-Data-1980-2019'!$A$1:$A$16305,DU$9)</f>
        <v>0</v>
      </c>
      <c r="DV351" s="63">
        <f>SUMIFS('[1]NBA-Data-1980-2019'!$G$1:$G$16305,'[1]NBA-Data-1980-2019'!$B$1:$B$16305,$A351,'[1]NBA-Data-1980-2019'!$A$1:$A$16305,DV$9)</f>
        <v>0</v>
      </c>
      <c r="DW351" s="63">
        <f>SUMIFS('[1]NBA-Data-1980-2019'!$G$1:$G$16305,'[1]NBA-Data-1980-2019'!$B$1:$B$16305,$A351,'[1]NBA-Data-1980-2019'!$A$1:$A$16305,DW$9)</f>
        <v>0</v>
      </c>
      <c r="DX351" s="63">
        <f>SUMIFS('[1]NBA-Data-1980-2019'!$G$1:$G$16305,'[1]NBA-Data-1980-2019'!$B$1:$B$16305,$A351,'[1]NBA-Data-1980-2019'!$A$1:$A$16305,DX$9)</f>
        <v>0</v>
      </c>
      <c r="DY351" s="63">
        <f>SUMIFS('[1]NBA-Data-1980-2019'!$G$1:$G$16305,'[1]NBA-Data-1980-2019'!$B$1:$B$16305,$A351,'[1]NBA-Data-1980-2019'!$A$1:$A$16305,DY$9)</f>
        <v>0</v>
      </c>
      <c r="DZ351" s="63">
        <f>SUMIFS('[1]NBA-Data-1980-2019'!$G$1:$G$16305,'[1]NBA-Data-1980-2019'!$B$1:$B$16305,$A351,'[1]NBA-Data-1980-2019'!$A$1:$A$16305,DZ$9)</f>
        <v>0</v>
      </c>
      <c r="EA351" s="63">
        <f>SUMIFS('[1]NBA-Data-1980-2019'!$G$1:$G$16305,'[1]NBA-Data-1980-2019'!$B$1:$B$16305,$A351,'[1]NBA-Data-1980-2019'!$A$1:$A$16305,EA$9)</f>
        <v>2000000</v>
      </c>
      <c r="EB351" s="63">
        <f>SUMIFS('[1]NBA-Data-1980-2019'!$G$1:$G$16305,'[1]NBA-Data-1980-2019'!$B$1:$B$16305,$A351,'[1]NBA-Data-1980-2019'!$A$1:$A$16305,EB$9)</f>
        <v>0</v>
      </c>
      <c r="EC351" s="63">
        <f>SUMIFS('[1]NBA-Data-1980-2019'!$G$1:$G$16305,'[1]NBA-Data-1980-2019'!$B$1:$B$16305,$A351,'[1]NBA-Data-1980-2019'!$A$1:$A$16305,EC$9)</f>
        <v>0</v>
      </c>
      <c r="ED351" s="63">
        <f>SUMIFS('[1]NBA-Data-1980-2019'!$G$1:$G$16305,'[1]NBA-Data-1980-2019'!$B$1:$B$16305,$A351,'[1]NBA-Data-1980-2019'!$A$1:$A$16305,ED$9)</f>
        <v>0</v>
      </c>
      <c r="EH351" s="2" t="s">
        <v>1273</v>
      </c>
    </row>
    <row r="352" spans="1:165" x14ac:dyDescent="0.2">
      <c r="A352" s="2" t="s">
        <v>1102</v>
      </c>
      <c r="B352" s="2" t="str" cm="1">
        <f t="array" ref="B352">_xlfn.XLOOKUP($A352&amp;B$5,'[1]NBA-Data-1980-2019'!$B$1:$B$16305&amp;'[1]NBA-Data-1980-2019'!$A$1:$A$16305,'[1]NBA-Data-1980-2019'!$D$1:$D$16305,"",0)</f>
        <v/>
      </c>
      <c r="C352" s="2" t="str" cm="1">
        <f t="array" ref="C352">_xlfn.XLOOKUP($A352&amp;C$5,'[1]NBA-Data-1980-2019'!$B$1:$B$16305&amp;'[1]NBA-Data-1980-2019'!$A$1:$A$16305,'[1]NBA-Data-1980-2019'!$D$1:$D$16305,"",0)</f>
        <v/>
      </c>
      <c r="D352" s="2" t="str" cm="1">
        <f t="array" ref="D352">_xlfn.XLOOKUP($A352&amp;D$5,'[1]NBA-Data-1980-2019'!$B$1:$B$16305&amp;'[1]NBA-Data-1980-2019'!$A$1:$A$16305,'[1]NBA-Data-1980-2019'!$D$1:$D$16305,"",0)</f>
        <v>POR</v>
      </c>
      <c r="E352" s="2" t="str" cm="1">
        <f t="array" ref="E352">_xlfn.XLOOKUP($A352&amp;E$5,'[1]NBA-Data-1980-2019'!$B$1:$B$16305&amp;'[1]NBA-Data-1980-2019'!$A$1:$A$16305,'[1]NBA-Data-1980-2019'!$D$1:$D$16305,"",0)</f>
        <v>POR</v>
      </c>
      <c r="F352" s="2" t="str" cm="1">
        <f t="array" ref="F352">_xlfn.XLOOKUP($A352&amp;F$5,'[1]NBA-Data-1980-2019'!$B$1:$B$16305&amp;'[1]NBA-Data-1980-2019'!$A$1:$A$16305,'[1]NBA-Data-1980-2019'!$D$1:$D$16305,"",0)</f>
        <v>TOT</v>
      </c>
      <c r="G352" s="2" t="str" cm="1">
        <f t="array" ref="G352">_xlfn.XLOOKUP($A352&amp;G$5,'[1]NBA-Data-1980-2019'!$B$1:$B$16305&amp;'[1]NBA-Data-1980-2019'!$A$1:$A$16305,'[1]NBA-Data-1980-2019'!$D$1:$D$16305,"",0)</f>
        <v>TOR</v>
      </c>
      <c r="H352" s="2" t="str" cm="1">
        <f t="array" ref="H352">_xlfn.XLOOKUP($A352&amp;H$5,'[1]NBA-Data-1980-2019'!$B$1:$B$16305&amp;'[1]NBA-Data-1980-2019'!$A$1:$A$16305,'[1]NBA-Data-1980-2019'!$D$1:$D$16305,"",0)</f>
        <v>WSB</v>
      </c>
      <c r="I352" s="2" t="str" cm="1">
        <f t="array" ref="I352">_xlfn.XLOOKUP($A352&amp;I$5,'[1]NBA-Data-1980-2019'!$B$1:$B$16305&amp;'[1]NBA-Data-1980-2019'!$A$1:$A$16305,'[1]NBA-Data-1980-2019'!$D$1:$D$16305,"",0)</f>
        <v>WAS</v>
      </c>
      <c r="J352" s="2" t="str" cm="1">
        <f t="array" ref="J352">_xlfn.XLOOKUP($A352&amp;J$5,'[1]NBA-Data-1980-2019'!$B$1:$B$16305&amp;'[1]NBA-Data-1980-2019'!$A$1:$A$16305,'[1]NBA-Data-1980-2019'!$D$1:$D$16305,"",0)</f>
        <v>WAS</v>
      </c>
      <c r="K352" s="2" t="str" cm="1">
        <f t="array" ref="K352">_xlfn.XLOOKUP($A352&amp;K$5,'[1]NBA-Data-1980-2019'!$B$1:$B$16305&amp;'[1]NBA-Data-1980-2019'!$A$1:$A$16305,'[1]NBA-Data-1980-2019'!$D$1:$D$16305,"",0)</f>
        <v>WAS</v>
      </c>
      <c r="L352" s="2" t="str" cm="1">
        <f t="array" ref="L352">_xlfn.XLOOKUP($A352&amp;L$5,'[1]NBA-Data-1980-2019'!$B$1:$B$16305&amp;'[1]NBA-Data-1980-2019'!$A$1:$A$16305,'[1]NBA-Data-1980-2019'!$D$1:$D$16305,"",0)</f>
        <v>TOT</v>
      </c>
      <c r="M352" s="2" t="str" cm="1">
        <f t="array" ref="M352">_xlfn.XLOOKUP($A352&amp;M$5,'[1]NBA-Data-1980-2019'!$B$1:$B$16305&amp;'[1]NBA-Data-1980-2019'!$A$1:$A$16305,'[1]NBA-Data-1980-2019'!$D$1:$D$16305,"",0)</f>
        <v>TOR</v>
      </c>
      <c r="N352" s="2" t="str" cm="1">
        <f t="array" ref="N352">_xlfn.XLOOKUP($A352&amp;N$5,'[1]NBA-Data-1980-2019'!$B$1:$B$16305&amp;'[1]NBA-Data-1980-2019'!$A$1:$A$16305,'[1]NBA-Data-1980-2019'!$D$1:$D$16305,"",0)</f>
        <v>LAL</v>
      </c>
      <c r="O352" s="2" t="str" cm="1">
        <f t="array" ref="O352">_xlfn.XLOOKUP($A352&amp;O$5,'[1]NBA-Data-1980-2019'!$B$1:$B$16305&amp;'[1]NBA-Data-1980-2019'!$A$1:$A$16305,'[1]NBA-Data-1980-2019'!$D$1:$D$16305,"",0)</f>
        <v>POR</v>
      </c>
      <c r="P352" s="2" t="str" cm="1">
        <f t="array" ref="P352">_xlfn.XLOOKUP($A352&amp;P$5,'[1]NBA-Data-1980-2019'!$B$1:$B$16305&amp;'[1]NBA-Data-1980-2019'!$A$1:$A$16305,'[1]NBA-Data-1980-2019'!$D$1:$D$16305,"",0)</f>
        <v/>
      </c>
      <c r="Q352" s="2" t="str" cm="1">
        <f t="array" ref="Q352">_xlfn.XLOOKUP($A352&amp;Q$5,'[1]NBA-Data-1980-2019'!$B$1:$B$16305&amp;'[1]NBA-Data-1980-2019'!$A$1:$A$16305,'[1]NBA-Data-1980-2019'!$D$1:$D$16305,"",0)</f>
        <v/>
      </c>
      <c r="R352" s="2" t="str" cm="1">
        <f t="array" ref="R352">_xlfn.XLOOKUP($A352&amp;R$5,'[1]NBA-Data-1980-2019'!$B$1:$B$16305&amp;'[1]NBA-Data-1980-2019'!$A$1:$A$16305,'[1]NBA-Data-1980-2019'!$D$1:$D$16305,"",0)</f>
        <v/>
      </c>
      <c r="S352" s="2" t="str" cm="1">
        <f t="array" ref="S352">_xlfn.XLOOKUP($A352&amp;S$5,'[1]NBA-Data-1980-2019'!$B$1:$B$16305&amp;'[1]NBA-Data-1980-2019'!$A$1:$A$16305,'[1]NBA-Data-1980-2019'!$D$1:$D$16305,"",0)</f>
        <v/>
      </c>
      <c r="T352" s="2" t="str" cm="1">
        <f t="array" ref="T352">_xlfn.XLOOKUP($A352&amp;T$5,'[1]NBA-Data-1980-2019'!$B$1:$B$16305&amp;'[1]NBA-Data-1980-2019'!$A$1:$A$16305,'[1]NBA-Data-1980-2019'!$D$1:$D$16305,"",0)</f>
        <v/>
      </c>
      <c r="U352" s="2" t="str" cm="1">
        <f t="array" ref="U352">_xlfn.XLOOKUP($A352&amp;U$5,'[1]NBA-Data-1980-2019'!$B$1:$B$16305&amp;'[1]NBA-Data-1980-2019'!$A$1:$A$16305,'[1]NBA-Data-1980-2019'!$D$1:$D$16305,"",0)</f>
        <v/>
      </c>
      <c r="V352" s="2" t="str" cm="1">
        <f t="array" ref="V352">_xlfn.XLOOKUP($A352&amp;V$5,'[1]NBA-Data-1980-2019'!$B$1:$B$16305&amp;'[1]NBA-Data-1980-2019'!$A$1:$A$16305,'[1]NBA-Data-1980-2019'!$D$1:$D$16305,"",0)</f>
        <v/>
      </c>
      <c r="W352" s="2" t="str" cm="1">
        <f t="array" ref="W352">_xlfn.XLOOKUP($A352&amp;W$5,'[1]NBA-Data-1980-2019'!$B$1:$B$16305&amp;'[1]NBA-Data-1980-2019'!$A$1:$A$16305,'[1]NBA-Data-1980-2019'!$D$1:$D$16305,"",0)</f>
        <v/>
      </c>
      <c r="X352" s="2" t="str" cm="1">
        <f t="array" ref="X352">_xlfn.XLOOKUP($A352&amp;X$5,'[1]NBA-Data-1980-2019'!$B$1:$B$16305&amp;'[1]NBA-Data-1980-2019'!$A$1:$A$16305,'[1]NBA-Data-1980-2019'!$D$1:$D$16305,"",0)</f>
        <v/>
      </c>
      <c r="Y352" s="2" t="str" cm="1">
        <f t="array" ref="Y352">_xlfn.XLOOKUP($A352&amp;Y$5,'[1]NBA-Data-1980-2019'!$B$1:$B$16305&amp;'[1]NBA-Data-1980-2019'!$A$1:$A$16305,'[1]NBA-Data-1980-2019'!$D$1:$D$16305,"",0)</f>
        <v/>
      </c>
      <c r="Z352" s="2" t="str" cm="1">
        <f t="array" ref="Z352">_xlfn.XLOOKUP($A352&amp;Z$5,'[1]NBA-Data-1980-2019'!$B$1:$B$16305&amp;'[1]NBA-Data-1980-2019'!$A$1:$A$16305,'[1]NBA-Data-1980-2019'!$D$1:$D$16305,"",0)</f>
        <v/>
      </c>
      <c r="AA352" s="2" t="str" cm="1">
        <f t="array" ref="AA352">_xlfn.XLOOKUP($A352&amp;AA$5,'[1]NBA-Data-1980-2019'!$B$1:$B$16305&amp;'[1]NBA-Data-1980-2019'!$A$1:$A$16305,'[1]NBA-Data-1980-2019'!$D$1:$D$16305,"",0)</f>
        <v/>
      </c>
      <c r="AB352" s="2" t="str" cm="1">
        <f t="array" ref="AB352">_xlfn.XLOOKUP($A352&amp;AB$5,'[1]NBA-Data-1980-2019'!$B$1:$B$16305&amp;'[1]NBA-Data-1980-2019'!$A$1:$A$16305,'[1]NBA-Data-1980-2019'!$D$1:$D$16305,"",0)</f>
        <v/>
      </c>
      <c r="AC352" s="2" t="str" cm="1">
        <f t="array" ref="AC352">_xlfn.XLOOKUP($A352&amp;AC$5,'[1]NBA-Data-1980-2019'!$B$1:$B$16305&amp;'[1]NBA-Data-1980-2019'!$A$1:$A$16305,'[1]NBA-Data-1980-2019'!$D$1:$D$16305,"",0)</f>
        <v/>
      </c>
      <c r="AD352" s="2" t="str" cm="1">
        <f t="array" ref="AD352">_xlfn.XLOOKUP($A352&amp;AD$5,'[1]NBA-Data-1980-2019'!$B$1:$B$16305&amp;'[1]NBA-Data-1980-2019'!$A$1:$A$16305,'[1]NBA-Data-1980-2019'!$D$1:$D$16305,"",0)</f>
        <v/>
      </c>
      <c r="AE352" s="2" t="str" cm="1">
        <f t="array" ref="AE352">_xlfn.XLOOKUP($A352&amp;AE$5,'[1]NBA-Data-1980-2019'!$B$1:$B$16305&amp;'[1]NBA-Data-1980-2019'!$A$1:$A$16305,'[1]NBA-Data-1980-2019'!$D$1:$D$16305,"",0)</f>
        <v/>
      </c>
      <c r="AF352" s="2" t="str" cm="1">
        <f t="array" ref="AF352">_xlfn.XLOOKUP($A352&amp;AF$5,'[1]NBA-Data-1980-2019'!$B$1:$B$16305&amp;'[1]NBA-Data-1980-2019'!$A$1:$A$16305,'[1]NBA-Data-1980-2019'!$D$1:$D$16305,"",0)</f>
        <v/>
      </c>
      <c r="AG352" s="2" t="str" cm="1">
        <f t="array" ref="AG352">_xlfn.XLOOKUP($A352&amp;AG$5,'[1]NBA-Data-1980-2019'!$B$1:$B$16305&amp;'[1]NBA-Data-1980-2019'!$A$1:$A$16305,'[1]NBA-Data-1980-2019'!$D$1:$D$16305,"",0)</f>
        <v/>
      </c>
      <c r="AH352" s="2" t="str" cm="1">
        <f t="array" ref="AH352">_xlfn.XLOOKUP($A352&amp;AH$5,'[1]NBA-Data-1980-2019'!$B$1:$B$16305&amp;'[1]NBA-Data-1980-2019'!$A$1:$A$16305,'[1]NBA-Data-1980-2019'!$H$1:$H$16305,"",0)</f>
        <v/>
      </c>
      <c r="AI352" s="2" t="str" cm="1">
        <f t="array" ref="AI352">_xlfn.XLOOKUP($A352&amp;AI$5,'[1]NBA-Data-1980-2019'!$B$1:$B$16305&amp;'[1]NBA-Data-1980-2019'!$A$1:$A$16305,'[1]NBA-Data-1980-2019'!$H$1:$H$16305,"",0)</f>
        <v/>
      </c>
      <c r="AJ352" s="2" cm="1">
        <f t="array" ref="AJ352">_xlfn.XLOOKUP($A352&amp;AJ$5,'[1]NBA-Data-1980-2019'!$B$1:$B$16305&amp;'[1]NBA-Data-1980-2019'!$A$1:$A$16305,'[1]NBA-Data-1980-2019'!$H$1:$H$16305,"",0)</f>
        <v>494.40000000000003</v>
      </c>
      <c r="AK352" s="2" cm="1">
        <f t="array" ref="AK352">_xlfn.XLOOKUP($A352&amp;AK$5,'[1]NBA-Data-1980-2019'!$B$1:$B$16305&amp;'[1]NBA-Data-1980-2019'!$A$1:$A$16305,'[1]NBA-Data-1980-2019'!$H$1:$H$16305,"",0)</f>
        <v>818.4</v>
      </c>
      <c r="AL352" s="2" cm="1">
        <f t="array" ref="AL352">_xlfn.XLOOKUP($A352&amp;AL$5,'[1]NBA-Data-1980-2019'!$B$1:$B$16305&amp;'[1]NBA-Data-1980-2019'!$A$1:$A$16305,'[1]NBA-Data-1980-2019'!$H$1:$H$16305,"",0)</f>
        <v>518.4</v>
      </c>
      <c r="AM352" s="2" cm="1">
        <f t="array" ref="AM352">_xlfn.XLOOKUP($A352&amp;AM$5,'[1]NBA-Data-1980-2019'!$B$1:$B$16305&amp;'[1]NBA-Data-1980-2019'!$A$1:$A$16305,'[1]NBA-Data-1980-2019'!$H$1:$H$16305,"",0)</f>
        <v>2460</v>
      </c>
      <c r="AN352" s="2" cm="1">
        <f t="array" ref="AN352">_xlfn.XLOOKUP($A352&amp;AN$5,'[1]NBA-Data-1980-2019'!$B$1:$B$16305&amp;'[1]NBA-Data-1980-2019'!$A$1:$A$16305,'[1]NBA-Data-1980-2019'!$H$1:$H$16305,"",0)</f>
        <v>1812.2</v>
      </c>
      <c r="AO352" s="2" cm="1">
        <f t="array" ref="AO352">_xlfn.XLOOKUP($A352&amp;AO$5,'[1]NBA-Data-1980-2019'!$B$1:$B$16305&amp;'[1]NBA-Data-1980-2019'!$A$1:$A$16305,'[1]NBA-Data-1980-2019'!$H$1:$H$16305,"",0)</f>
        <v>2230.4</v>
      </c>
      <c r="AP352" s="2" cm="1">
        <f t="array" ref="AP352">_xlfn.XLOOKUP($A352&amp;AP$5,'[1]NBA-Data-1980-2019'!$B$1:$B$16305&amp;'[1]NBA-Data-1980-2019'!$A$1:$A$16305,'[1]NBA-Data-1980-2019'!$H$1:$H$16305,"",0)</f>
        <v>651.6</v>
      </c>
      <c r="AQ352" s="2" cm="1">
        <f t="array" ref="AQ352">_xlfn.XLOOKUP($A352&amp;AQ$5,'[1]NBA-Data-1980-2019'!$B$1:$B$16305&amp;'[1]NBA-Data-1980-2019'!$A$1:$A$16305,'[1]NBA-Data-1980-2019'!$H$1:$H$16305,"",0)</f>
        <v>1832</v>
      </c>
      <c r="AR352" s="2" cm="1">
        <f t="array" ref="AR352">_xlfn.XLOOKUP($A352&amp;AR$5,'[1]NBA-Data-1980-2019'!$B$1:$B$16305&amp;'[1]NBA-Data-1980-2019'!$A$1:$A$16305,'[1]NBA-Data-1980-2019'!$H$1:$H$16305,"",0)</f>
        <v>586.5</v>
      </c>
      <c r="AS352" s="2" cm="1">
        <f t="array" ref="AS352">_xlfn.XLOOKUP($A352&amp;AS$5,'[1]NBA-Data-1980-2019'!$B$1:$B$16305&amp;'[1]NBA-Data-1980-2019'!$A$1:$A$16305,'[1]NBA-Data-1980-2019'!$H$1:$H$16305,"",0)</f>
        <v>472</v>
      </c>
      <c r="AT352" s="2" cm="1">
        <f t="array" ref="AT352">_xlfn.XLOOKUP($A352&amp;AT$5,'[1]NBA-Data-1980-2019'!$B$1:$B$16305&amp;'[1]NBA-Data-1980-2019'!$A$1:$A$16305,'[1]NBA-Data-1980-2019'!$H$1:$H$16305,"",0)</f>
        <v>192.20000000000002</v>
      </c>
      <c r="AU352" s="2" cm="1">
        <f t="array" ref="AU352">_xlfn.XLOOKUP($A352&amp;AU$5,'[1]NBA-Data-1980-2019'!$B$1:$B$16305&amp;'[1]NBA-Data-1980-2019'!$A$1:$A$16305,'[1]NBA-Data-1980-2019'!$H$1:$H$16305,"",0)</f>
        <v>35</v>
      </c>
      <c r="AV352" s="2" t="str" cm="1">
        <f t="array" ref="AV352">_xlfn.XLOOKUP($A352&amp;AV$5,'[1]NBA-Data-1980-2019'!$B$1:$B$16305&amp;'[1]NBA-Data-1980-2019'!$A$1:$A$16305,'[1]NBA-Data-1980-2019'!$H$1:$H$16305,"",0)</f>
        <v/>
      </c>
      <c r="AW352" s="2" t="str" cm="1">
        <f t="array" ref="AW352">_xlfn.XLOOKUP($A352&amp;AW$5,'[1]NBA-Data-1980-2019'!$B$1:$B$16305&amp;'[1]NBA-Data-1980-2019'!$A$1:$A$16305,'[1]NBA-Data-1980-2019'!$H$1:$H$16305,"",0)</f>
        <v/>
      </c>
      <c r="AX352" s="2" t="str" cm="1">
        <f t="array" ref="AX352">_xlfn.XLOOKUP($A352&amp;AX$5,'[1]NBA-Data-1980-2019'!$B$1:$B$16305&amp;'[1]NBA-Data-1980-2019'!$A$1:$A$16305,'[1]NBA-Data-1980-2019'!$H$1:$H$16305,"",0)</f>
        <v/>
      </c>
      <c r="AY352" s="2" t="str" cm="1">
        <f t="array" ref="AY352">_xlfn.XLOOKUP($A352&amp;AY$5,'[1]NBA-Data-1980-2019'!$B$1:$B$16305&amp;'[1]NBA-Data-1980-2019'!$A$1:$A$16305,'[1]NBA-Data-1980-2019'!$H$1:$H$16305,"",0)</f>
        <v/>
      </c>
      <c r="AZ352" s="2" t="str" cm="1">
        <f t="array" ref="AZ352">_xlfn.XLOOKUP($A352&amp;AZ$5,'[1]NBA-Data-1980-2019'!$B$1:$B$16305&amp;'[1]NBA-Data-1980-2019'!$A$1:$A$16305,'[1]NBA-Data-1980-2019'!$H$1:$H$16305,"",0)</f>
        <v/>
      </c>
      <c r="BA352" s="2" t="str" cm="1">
        <f t="array" ref="BA352">_xlfn.XLOOKUP($A352&amp;BA$5,'[1]NBA-Data-1980-2019'!$B$1:$B$16305&amp;'[1]NBA-Data-1980-2019'!$A$1:$A$16305,'[1]NBA-Data-1980-2019'!$H$1:$H$16305,"",0)</f>
        <v/>
      </c>
      <c r="BB352" s="2" t="str" cm="1">
        <f t="array" ref="BB352">_xlfn.XLOOKUP($A352&amp;BB$5,'[1]NBA-Data-1980-2019'!$B$1:$B$16305&amp;'[1]NBA-Data-1980-2019'!$A$1:$A$16305,'[1]NBA-Data-1980-2019'!$H$1:$H$16305,"",0)</f>
        <v/>
      </c>
      <c r="BC352" s="2" t="str" cm="1">
        <f t="array" ref="BC352">_xlfn.XLOOKUP($A352&amp;BC$5,'[1]NBA-Data-1980-2019'!$B$1:$B$16305&amp;'[1]NBA-Data-1980-2019'!$A$1:$A$16305,'[1]NBA-Data-1980-2019'!$H$1:$H$16305,"",0)</f>
        <v/>
      </c>
      <c r="BD352" s="2" t="str" cm="1">
        <f t="array" ref="BD352">_xlfn.XLOOKUP($A352&amp;BD$5,'[1]NBA-Data-1980-2019'!$B$1:$B$16305&amp;'[1]NBA-Data-1980-2019'!$A$1:$A$16305,'[1]NBA-Data-1980-2019'!$H$1:$H$16305,"",0)</f>
        <v/>
      </c>
      <c r="BE352" s="2" t="str" cm="1">
        <f t="array" ref="BE352">_xlfn.XLOOKUP($A352&amp;BE$5,'[1]NBA-Data-1980-2019'!$B$1:$B$16305&amp;'[1]NBA-Data-1980-2019'!$A$1:$A$16305,'[1]NBA-Data-1980-2019'!$H$1:$H$16305,"",0)</f>
        <v/>
      </c>
      <c r="BF352" s="2" t="str" cm="1">
        <f t="array" ref="BF352">_xlfn.XLOOKUP($A352&amp;BF$5,'[1]NBA-Data-1980-2019'!$B$1:$B$16305&amp;'[1]NBA-Data-1980-2019'!$A$1:$A$16305,'[1]NBA-Data-1980-2019'!$H$1:$H$16305,"",0)</f>
        <v/>
      </c>
      <c r="BG352" s="2" t="str" cm="1">
        <f t="array" ref="BG352">_xlfn.XLOOKUP($A352&amp;BG$5,'[1]NBA-Data-1980-2019'!$B$1:$B$16305&amp;'[1]NBA-Data-1980-2019'!$A$1:$A$16305,'[1]NBA-Data-1980-2019'!$H$1:$H$16305,"",0)</f>
        <v/>
      </c>
      <c r="BH352" s="2" t="str" cm="1">
        <f t="array" ref="BH352">_xlfn.XLOOKUP($A352&amp;BH$5,'[1]NBA-Data-1980-2019'!$B$1:$B$16305&amp;'[1]NBA-Data-1980-2019'!$A$1:$A$16305,'[1]NBA-Data-1980-2019'!$H$1:$H$16305,"",0)</f>
        <v/>
      </c>
      <c r="BI352" s="2" t="str" cm="1">
        <f t="array" ref="BI352">_xlfn.XLOOKUP($A352&amp;BI$5,'[1]NBA-Data-1980-2019'!$B$1:$B$16305&amp;'[1]NBA-Data-1980-2019'!$A$1:$A$16305,'[1]NBA-Data-1980-2019'!$H$1:$H$16305,"",0)</f>
        <v/>
      </c>
      <c r="BJ352" s="2" t="str" cm="1">
        <f t="array" ref="BJ352">_xlfn.XLOOKUP($A352&amp;BJ$5,'[1]NBA-Data-1980-2019'!$B$1:$B$16305&amp;'[1]NBA-Data-1980-2019'!$A$1:$A$16305,'[1]NBA-Data-1980-2019'!$H$1:$H$16305,"",0)</f>
        <v/>
      </c>
      <c r="BK352" s="2" t="str" cm="1">
        <f t="array" ref="BK352">_xlfn.XLOOKUP($A352&amp;BK$5,'[1]NBA-Data-1980-2019'!$B$1:$B$16305&amp;'[1]NBA-Data-1980-2019'!$A$1:$A$16305,'[1]NBA-Data-1980-2019'!$H$1:$H$16305,"",0)</f>
        <v/>
      </c>
      <c r="BL352" s="2" t="str" cm="1">
        <f t="array" ref="BL352">_xlfn.XLOOKUP($A352&amp;BL$5,'[1]NBA-Data-1980-2019'!$B$1:$B$16305&amp;'[1]NBA-Data-1980-2019'!$A$1:$A$16305,'[1]NBA-Data-1980-2019'!$H$1:$H$16305,"",0)</f>
        <v/>
      </c>
      <c r="BM352" s="2" t="str" cm="1">
        <f t="array" ref="BM352">_xlfn.XLOOKUP($A352&amp;BM$5,'[1]NBA-Data-1980-2019'!$B$1:$B$16305&amp;'[1]NBA-Data-1980-2019'!$A$1:$A$16305,'[1]NBA-Data-1980-2019'!$H$1:$H$16305,"",0)</f>
        <v/>
      </c>
      <c r="BN352" s="2" t="str" cm="1">
        <f t="array" ref="BN352">_xlfn.XLOOKUP($A352&amp;BN$5,'[1]NBA-Data-1980-2019'!$B$1:$B$16305&amp;'[1]NBA-Data-1980-2019'!$A$1:$A$16305,'[1]NBA-Data-1980-2019'!$F$1:$F$16305,"",0)</f>
        <v/>
      </c>
      <c r="BO352" s="2" t="str" cm="1">
        <f t="array" ref="BO352">_xlfn.XLOOKUP($A352&amp;BO$5,'[1]NBA-Data-1980-2019'!$B$1:$B$16305&amp;'[1]NBA-Data-1980-2019'!$A$1:$A$16305,'[1]NBA-Data-1980-2019'!$F$1:$F$16305,"",0)</f>
        <v/>
      </c>
      <c r="BP352" s="2" cm="1">
        <f t="array" ref="BP352">_xlfn.XLOOKUP($A352&amp;BP$5,'[1]NBA-Data-1980-2019'!$B$1:$B$16305&amp;'[1]NBA-Data-1980-2019'!$A$1:$A$16305,'[1]NBA-Data-1980-2019'!$F$1:$F$16305,"",0)</f>
        <v>11.9</v>
      </c>
      <c r="BQ352" s="2" cm="1">
        <f t="array" ref="BQ352">_xlfn.XLOOKUP($A352&amp;BQ$5,'[1]NBA-Data-1980-2019'!$B$1:$B$16305&amp;'[1]NBA-Data-1980-2019'!$A$1:$A$16305,'[1]NBA-Data-1980-2019'!$F$1:$F$16305,"",0)</f>
        <v>15.3</v>
      </c>
      <c r="BR352" s="2" cm="1">
        <f t="array" ref="BR352">_xlfn.XLOOKUP($A352&amp;BR$5,'[1]NBA-Data-1980-2019'!$B$1:$B$16305&amp;'[1]NBA-Data-1980-2019'!$A$1:$A$16305,'[1]NBA-Data-1980-2019'!$F$1:$F$16305,"",0)</f>
        <v>10.8</v>
      </c>
      <c r="BS352" s="2" cm="1">
        <f t="array" ref="BS352">_xlfn.XLOOKUP($A352&amp;BS$5,'[1]NBA-Data-1980-2019'!$B$1:$B$16305&amp;'[1]NBA-Data-1980-2019'!$A$1:$A$16305,'[1]NBA-Data-1980-2019'!$F$1:$F$16305,"",0)</f>
        <v>16.8</v>
      </c>
      <c r="BT352" s="2" cm="1">
        <f t="array" ref="BT352">_xlfn.XLOOKUP($A352&amp;BT$5,'[1]NBA-Data-1980-2019'!$B$1:$B$16305&amp;'[1]NBA-Data-1980-2019'!$A$1:$A$16305,'[1]NBA-Data-1980-2019'!$F$1:$F$16305,"",0)</f>
        <v>14.6</v>
      </c>
      <c r="BU352" s="2" cm="1">
        <f t="array" ref="BU352">_xlfn.XLOOKUP($A352&amp;BU$5,'[1]NBA-Data-1980-2019'!$B$1:$B$16305&amp;'[1]NBA-Data-1980-2019'!$A$1:$A$16305,'[1]NBA-Data-1980-2019'!$F$1:$F$16305,"",0)</f>
        <v>17.3</v>
      </c>
      <c r="BV352" s="2" cm="1">
        <f t="array" ref="BV352">_xlfn.XLOOKUP($A352&amp;BV$5,'[1]NBA-Data-1980-2019'!$B$1:$B$16305&amp;'[1]NBA-Data-1980-2019'!$A$1:$A$16305,'[1]NBA-Data-1980-2019'!$F$1:$F$16305,"",0)</f>
        <v>9.6</v>
      </c>
      <c r="BW352" s="2" cm="1">
        <f t="array" ref="BW352">_xlfn.XLOOKUP($A352&amp;BW$5,'[1]NBA-Data-1980-2019'!$B$1:$B$16305&amp;'[1]NBA-Data-1980-2019'!$A$1:$A$16305,'[1]NBA-Data-1980-2019'!$F$1:$F$16305,"",0)</f>
        <v>14.1</v>
      </c>
      <c r="BX352" s="2" cm="1">
        <f t="array" ref="BX352">_xlfn.XLOOKUP($A352&amp;BX$5,'[1]NBA-Data-1980-2019'!$B$1:$B$16305&amp;'[1]NBA-Data-1980-2019'!$A$1:$A$16305,'[1]NBA-Data-1980-2019'!$F$1:$F$16305,"",0)</f>
        <v>11.4</v>
      </c>
      <c r="BY352" s="2" cm="1">
        <f t="array" ref="BY352">_xlfn.XLOOKUP($A352&amp;BY$5,'[1]NBA-Data-1980-2019'!$B$1:$B$16305&amp;'[1]NBA-Data-1980-2019'!$A$1:$A$16305,'[1]NBA-Data-1980-2019'!$F$1:$F$16305,"",0)</f>
        <v>13.6</v>
      </c>
      <c r="BZ352" s="2" cm="1">
        <f t="array" ref="BZ352">_xlfn.XLOOKUP($A352&amp;BZ$5,'[1]NBA-Data-1980-2019'!$B$1:$B$16305&amp;'[1]NBA-Data-1980-2019'!$A$1:$A$16305,'[1]NBA-Data-1980-2019'!$F$1:$F$16305,"",0)</f>
        <v>5.2</v>
      </c>
      <c r="CA352" s="2" cm="1">
        <f t="array" ref="CA352">_xlfn.XLOOKUP($A352&amp;CA$5,'[1]NBA-Data-1980-2019'!$B$1:$B$16305&amp;'[1]NBA-Data-1980-2019'!$A$1:$A$16305,'[1]NBA-Data-1980-2019'!$F$1:$F$16305,"",0)</f>
        <v>2.4</v>
      </c>
      <c r="CB352" s="2" t="str" cm="1">
        <f t="array" ref="CB352">_xlfn.XLOOKUP($A352&amp;CB$5,'[1]NBA-Data-1980-2019'!$B$1:$B$16305&amp;'[1]NBA-Data-1980-2019'!$A$1:$A$16305,'[1]NBA-Data-1980-2019'!$F$1:$F$16305,"",0)</f>
        <v/>
      </c>
      <c r="CC352" s="2" t="str" cm="1">
        <f t="array" ref="CC352">_xlfn.XLOOKUP($A352&amp;CC$5,'[1]NBA-Data-1980-2019'!$B$1:$B$16305&amp;'[1]NBA-Data-1980-2019'!$A$1:$A$16305,'[1]NBA-Data-1980-2019'!$F$1:$F$16305,"",0)</f>
        <v/>
      </c>
      <c r="CD352" s="2" t="str" cm="1">
        <f t="array" ref="CD352">_xlfn.XLOOKUP($A352&amp;CD$5,'[1]NBA-Data-1980-2019'!$B$1:$B$16305&amp;'[1]NBA-Data-1980-2019'!$A$1:$A$16305,'[1]NBA-Data-1980-2019'!$F$1:$F$16305,"",0)</f>
        <v/>
      </c>
      <c r="CE352" s="2" t="str" cm="1">
        <f t="array" ref="CE352">_xlfn.XLOOKUP($A352&amp;CE$5,'[1]NBA-Data-1980-2019'!$B$1:$B$16305&amp;'[1]NBA-Data-1980-2019'!$A$1:$A$16305,'[1]NBA-Data-1980-2019'!$F$1:$F$16305,"",0)</f>
        <v/>
      </c>
      <c r="CF352" s="2" t="str" cm="1">
        <f t="array" ref="CF352">_xlfn.XLOOKUP($A352&amp;CF$5,'[1]NBA-Data-1980-2019'!$B$1:$B$16305&amp;'[1]NBA-Data-1980-2019'!$A$1:$A$16305,'[1]NBA-Data-1980-2019'!$F$1:$F$16305,"",0)</f>
        <v/>
      </c>
      <c r="CG352" s="2" t="str" cm="1">
        <f t="array" ref="CG352">_xlfn.XLOOKUP($A352&amp;CG$5,'[1]NBA-Data-1980-2019'!$B$1:$B$16305&amp;'[1]NBA-Data-1980-2019'!$A$1:$A$16305,'[1]NBA-Data-1980-2019'!$F$1:$F$16305,"",0)</f>
        <v/>
      </c>
      <c r="CH352" s="2" t="str" cm="1">
        <f t="array" ref="CH352">_xlfn.XLOOKUP($A352&amp;CH$5,'[1]NBA-Data-1980-2019'!$B$1:$B$16305&amp;'[1]NBA-Data-1980-2019'!$A$1:$A$16305,'[1]NBA-Data-1980-2019'!$F$1:$F$16305,"",0)</f>
        <v/>
      </c>
      <c r="CI352" s="2" t="str" cm="1">
        <f t="array" ref="CI352">_xlfn.XLOOKUP($A352&amp;CI$5,'[1]NBA-Data-1980-2019'!$B$1:$B$16305&amp;'[1]NBA-Data-1980-2019'!$A$1:$A$16305,'[1]NBA-Data-1980-2019'!$F$1:$F$16305,"",0)</f>
        <v/>
      </c>
      <c r="CJ352" s="2" t="str" cm="1">
        <f t="array" ref="CJ352">_xlfn.XLOOKUP($A352&amp;CJ$5,'[1]NBA-Data-1980-2019'!$B$1:$B$16305&amp;'[1]NBA-Data-1980-2019'!$A$1:$A$16305,'[1]NBA-Data-1980-2019'!$F$1:$F$16305,"",0)</f>
        <v/>
      </c>
      <c r="CK352" s="2" t="str" cm="1">
        <f t="array" ref="CK352">_xlfn.XLOOKUP($A352&amp;CK$5,'[1]NBA-Data-1980-2019'!$B$1:$B$16305&amp;'[1]NBA-Data-1980-2019'!$A$1:$A$16305,'[1]NBA-Data-1980-2019'!$F$1:$F$16305,"",0)</f>
        <v/>
      </c>
      <c r="CL352" s="2" t="str" cm="1">
        <f t="array" ref="CL352">_xlfn.XLOOKUP($A352&amp;CL$5,'[1]NBA-Data-1980-2019'!$B$1:$B$16305&amp;'[1]NBA-Data-1980-2019'!$A$1:$A$16305,'[1]NBA-Data-1980-2019'!$F$1:$F$16305,"",0)</f>
        <v/>
      </c>
      <c r="CM352" s="2" t="str" cm="1">
        <f t="array" ref="CM352">_xlfn.XLOOKUP($A352&amp;CM$5,'[1]NBA-Data-1980-2019'!$B$1:$B$16305&amp;'[1]NBA-Data-1980-2019'!$A$1:$A$16305,'[1]NBA-Data-1980-2019'!$F$1:$F$16305,"",0)</f>
        <v/>
      </c>
      <c r="CN352" s="2" t="str" cm="1">
        <f t="array" ref="CN352">_xlfn.XLOOKUP($A352&amp;CN$5,'[1]NBA-Data-1980-2019'!$B$1:$B$16305&amp;'[1]NBA-Data-1980-2019'!$A$1:$A$16305,'[1]NBA-Data-1980-2019'!$F$1:$F$16305,"",0)</f>
        <v/>
      </c>
      <c r="CO352" s="2" t="str" cm="1">
        <f t="array" ref="CO352">_xlfn.XLOOKUP($A352&amp;CO$5,'[1]NBA-Data-1980-2019'!$B$1:$B$16305&amp;'[1]NBA-Data-1980-2019'!$A$1:$A$16305,'[1]NBA-Data-1980-2019'!$F$1:$F$16305,"",0)</f>
        <v/>
      </c>
      <c r="CP352" s="2" t="str" cm="1">
        <f t="array" ref="CP352">_xlfn.XLOOKUP($A352&amp;CP$5,'[1]NBA-Data-1980-2019'!$B$1:$B$16305&amp;'[1]NBA-Data-1980-2019'!$A$1:$A$16305,'[1]NBA-Data-1980-2019'!$F$1:$F$16305,"",0)</f>
        <v/>
      </c>
      <c r="CQ352" s="2" t="str" cm="1">
        <f t="array" ref="CQ352">_xlfn.XLOOKUP($A352&amp;CQ$5,'[1]NBA-Data-1980-2019'!$B$1:$B$16305&amp;'[1]NBA-Data-1980-2019'!$A$1:$A$16305,'[1]NBA-Data-1980-2019'!$F$1:$F$16305,"",0)</f>
        <v/>
      </c>
      <c r="CR352" s="2" t="str" cm="1">
        <f t="array" ref="CR352">_xlfn.XLOOKUP($A352&amp;CR$5,'[1]NBA-Data-1980-2019'!$B$1:$B$16305&amp;'[1]NBA-Data-1980-2019'!$A$1:$A$16305,'[1]NBA-Data-1980-2019'!$F$1:$F$16305,"",0)</f>
        <v/>
      </c>
      <c r="CS352" s="2" t="str" cm="1">
        <f t="array" ref="CS352">_xlfn.XLOOKUP($A352&amp;CS$5,'[1]NBA-Data-1980-2019'!$B$1:$B$16305&amp;'[1]NBA-Data-1980-2019'!$A$1:$A$16305,'[1]NBA-Data-1980-2019'!$F$1:$F$16305,"",0)</f>
        <v/>
      </c>
      <c r="CU352" s="2" t="str">
        <f>_xlfn.XLOOKUP($A352,TEAMS!$G$1:$G$839,TEAMS!$H$1:$H$839,"",0)</f>
        <v>SF</v>
      </c>
      <c r="CV352" s="2" t="str">
        <f>_xlfn.XLOOKUP($CU352,DASHBOARD!$B$22:$B$27,DASHBOARD!$C$22:$C$27,"",0)</f>
        <v>FORWARD</v>
      </c>
      <c r="CY352" s="63">
        <f>SUMIFS('[1]NBA-Data-1980-2019'!$G$1:$G$16305,'[1]NBA-Data-1980-2019'!$B$1:$B$16305,$A352,'[1]NBA-Data-1980-2019'!$A$1:$A$16305,CY$9)</f>
        <v>0</v>
      </c>
      <c r="CZ352" s="63">
        <f>SUMIFS('[1]NBA-Data-1980-2019'!$G$1:$G$16305,'[1]NBA-Data-1980-2019'!$B$1:$B$16305,$A352,'[1]NBA-Data-1980-2019'!$A$1:$A$16305,CZ$9)</f>
        <v>0</v>
      </c>
      <c r="DA352" s="63">
        <f>SUMIFS('[1]NBA-Data-1980-2019'!$G$1:$G$16305,'[1]NBA-Data-1980-2019'!$B$1:$B$16305,$A352,'[1]NBA-Data-1980-2019'!$A$1:$A$16305,DA$9)</f>
        <v>725000</v>
      </c>
      <c r="DB352" s="63">
        <f>SUMIFS('[1]NBA-Data-1980-2019'!$G$1:$G$16305,'[1]NBA-Data-1980-2019'!$B$1:$B$16305,$A352,'[1]NBA-Data-1980-2019'!$A$1:$A$16305,DB$9)</f>
        <v>943000</v>
      </c>
      <c r="DC352" s="63">
        <f>SUMIFS('[1]NBA-Data-1980-2019'!$G$1:$G$16305,'[1]NBA-Data-1980-2019'!$B$1:$B$16305,$A352,'[1]NBA-Data-1980-2019'!$A$1:$A$16305,DC$9)</f>
        <v>1160000</v>
      </c>
      <c r="DD352" s="63">
        <f>SUMIFS('[1]NBA-Data-1980-2019'!$G$1:$G$16305,'[1]NBA-Data-1980-2019'!$B$1:$B$16305,$A352,'[1]NBA-Data-1980-2019'!$A$1:$A$16305,DD$9)</f>
        <v>250000</v>
      </c>
      <c r="DE352" s="63">
        <f>SUMIFS('[1]NBA-Data-1980-2019'!$G$1:$G$16305,'[1]NBA-Data-1980-2019'!$B$1:$B$16305,$A352,'[1]NBA-Data-1980-2019'!$A$1:$A$16305,DE$9)</f>
        <v>1700000</v>
      </c>
      <c r="DF352" s="63">
        <f>SUMIFS('[1]NBA-Data-1980-2019'!$G$1:$G$16305,'[1]NBA-Data-1980-2019'!$B$1:$B$16305,$A352,'[1]NBA-Data-1980-2019'!$A$1:$A$16305,DF$9)</f>
        <v>2040000</v>
      </c>
      <c r="DG352" s="63">
        <f>SUMIFS('[1]NBA-Data-1980-2019'!$G$1:$G$16305,'[1]NBA-Data-1980-2019'!$B$1:$B$16305,$A352,'[1]NBA-Data-1980-2019'!$A$1:$A$16305,DG$9)</f>
        <v>2380000</v>
      </c>
      <c r="DH352" s="63">
        <f>SUMIFS('[1]NBA-Data-1980-2019'!$G$1:$G$16305,'[1]NBA-Data-1980-2019'!$B$1:$B$16305,$A352,'[1]NBA-Data-1980-2019'!$A$1:$A$16305,DH$9)</f>
        <v>2720000</v>
      </c>
      <c r="DI352" s="63">
        <f>SUMIFS('[1]NBA-Data-1980-2019'!$G$1:$G$16305,'[1]NBA-Data-1980-2019'!$B$1:$B$16305,$A352,'[1]NBA-Data-1980-2019'!$A$1:$A$16305,DI$9)</f>
        <v>3060000</v>
      </c>
      <c r="DJ352" s="63">
        <f>SUMIFS('[1]NBA-Data-1980-2019'!$G$1:$G$16305,'[1]NBA-Data-1980-2019'!$B$1:$B$16305,$A352,'[1]NBA-Data-1980-2019'!$A$1:$A$16305,DJ$9)</f>
        <v>3400000</v>
      </c>
      <c r="DK352" s="63">
        <f>SUMIFS('[1]NBA-Data-1980-2019'!$G$1:$G$16305,'[1]NBA-Data-1980-2019'!$B$1:$B$16305,$A352,'[1]NBA-Data-1980-2019'!$A$1:$A$16305,DK$9)</f>
        <v>3740000</v>
      </c>
      <c r="DL352" s="63">
        <f>SUMIFS('[1]NBA-Data-1980-2019'!$G$1:$G$16305,'[1]NBA-Data-1980-2019'!$B$1:$B$16305,$A352,'[1]NBA-Data-1980-2019'!$A$1:$A$16305,DL$9)</f>
        <v>143537</v>
      </c>
      <c r="DM352" s="63">
        <f>SUMIFS('[1]NBA-Data-1980-2019'!$G$1:$G$16305,'[1]NBA-Data-1980-2019'!$B$1:$B$16305,$A352,'[1]NBA-Data-1980-2019'!$A$1:$A$16305,DM$9)</f>
        <v>0</v>
      </c>
      <c r="DN352" s="63">
        <f>SUMIFS('[1]NBA-Data-1980-2019'!$G$1:$G$16305,'[1]NBA-Data-1980-2019'!$B$1:$B$16305,$A352,'[1]NBA-Data-1980-2019'!$A$1:$A$16305,DN$9)</f>
        <v>0</v>
      </c>
      <c r="DO352" s="63">
        <f>SUMIFS('[1]NBA-Data-1980-2019'!$G$1:$G$16305,'[1]NBA-Data-1980-2019'!$B$1:$B$16305,$A352,'[1]NBA-Data-1980-2019'!$A$1:$A$16305,DO$9)</f>
        <v>0</v>
      </c>
      <c r="DP352" s="63">
        <f>SUMIFS('[1]NBA-Data-1980-2019'!$G$1:$G$16305,'[1]NBA-Data-1980-2019'!$B$1:$B$16305,$A352,'[1]NBA-Data-1980-2019'!$A$1:$A$16305,DP$9)</f>
        <v>0</v>
      </c>
      <c r="DQ352" s="63">
        <f>SUMIFS('[1]NBA-Data-1980-2019'!$G$1:$G$16305,'[1]NBA-Data-1980-2019'!$B$1:$B$16305,$A352,'[1]NBA-Data-1980-2019'!$A$1:$A$16305,DQ$9)</f>
        <v>0</v>
      </c>
      <c r="DR352" s="63">
        <f>SUMIFS('[1]NBA-Data-1980-2019'!$G$1:$G$16305,'[1]NBA-Data-1980-2019'!$B$1:$B$16305,$A352,'[1]NBA-Data-1980-2019'!$A$1:$A$16305,DR$9)</f>
        <v>0</v>
      </c>
      <c r="DS352" s="63">
        <f>SUMIFS('[1]NBA-Data-1980-2019'!$G$1:$G$16305,'[1]NBA-Data-1980-2019'!$B$1:$B$16305,$A352,'[1]NBA-Data-1980-2019'!$A$1:$A$16305,DS$9)</f>
        <v>0</v>
      </c>
      <c r="DT352" s="63">
        <f>SUMIFS('[1]NBA-Data-1980-2019'!$G$1:$G$16305,'[1]NBA-Data-1980-2019'!$B$1:$B$16305,$A352,'[1]NBA-Data-1980-2019'!$A$1:$A$16305,DT$9)</f>
        <v>0</v>
      </c>
      <c r="DU352" s="63">
        <f>SUMIFS('[1]NBA-Data-1980-2019'!$G$1:$G$16305,'[1]NBA-Data-1980-2019'!$B$1:$B$16305,$A352,'[1]NBA-Data-1980-2019'!$A$1:$A$16305,DU$9)</f>
        <v>0</v>
      </c>
      <c r="DV352" s="63">
        <f>SUMIFS('[1]NBA-Data-1980-2019'!$G$1:$G$16305,'[1]NBA-Data-1980-2019'!$B$1:$B$16305,$A352,'[1]NBA-Data-1980-2019'!$A$1:$A$16305,DV$9)</f>
        <v>0</v>
      </c>
      <c r="DW352" s="63">
        <f>SUMIFS('[1]NBA-Data-1980-2019'!$G$1:$G$16305,'[1]NBA-Data-1980-2019'!$B$1:$B$16305,$A352,'[1]NBA-Data-1980-2019'!$A$1:$A$16305,DW$9)</f>
        <v>0</v>
      </c>
      <c r="DX352" s="63">
        <f>SUMIFS('[1]NBA-Data-1980-2019'!$G$1:$G$16305,'[1]NBA-Data-1980-2019'!$B$1:$B$16305,$A352,'[1]NBA-Data-1980-2019'!$A$1:$A$16305,DX$9)</f>
        <v>0</v>
      </c>
      <c r="DY352" s="63">
        <f>SUMIFS('[1]NBA-Data-1980-2019'!$G$1:$G$16305,'[1]NBA-Data-1980-2019'!$B$1:$B$16305,$A352,'[1]NBA-Data-1980-2019'!$A$1:$A$16305,DY$9)</f>
        <v>0</v>
      </c>
      <c r="DZ352" s="63">
        <f>SUMIFS('[1]NBA-Data-1980-2019'!$G$1:$G$16305,'[1]NBA-Data-1980-2019'!$B$1:$B$16305,$A352,'[1]NBA-Data-1980-2019'!$A$1:$A$16305,DZ$9)</f>
        <v>0</v>
      </c>
      <c r="EA352" s="63">
        <f>SUMIFS('[1]NBA-Data-1980-2019'!$G$1:$G$16305,'[1]NBA-Data-1980-2019'!$B$1:$B$16305,$A352,'[1]NBA-Data-1980-2019'!$A$1:$A$16305,EA$9)</f>
        <v>0</v>
      </c>
      <c r="EB352" s="63">
        <f>SUMIFS('[1]NBA-Data-1980-2019'!$G$1:$G$16305,'[1]NBA-Data-1980-2019'!$B$1:$B$16305,$A352,'[1]NBA-Data-1980-2019'!$A$1:$A$16305,EB$9)</f>
        <v>0</v>
      </c>
      <c r="EC352" s="63">
        <f>SUMIFS('[1]NBA-Data-1980-2019'!$G$1:$G$16305,'[1]NBA-Data-1980-2019'!$B$1:$B$16305,$A352,'[1]NBA-Data-1980-2019'!$A$1:$A$16305,EC$9)</f>
        <v>0</v>
      </c>
      <c r="ED352" s="63">
        <f>SUMIFS('[1]NBA-Data-1980-2019'!$G$1:$G$16305,'[1]NBA-Data-1980-2019'!$B$1:$B$16305,$A352,'[1]NBA-Data-1980-2019'!$A$1:$A$16305,ED$9)</f>
        <v>0</v>
      </c>
      <c r="EH352" s="2" t="s">
        <v>1482</v>
      </c>
    </row>
    <row r="353" spans="1:165" x14ac:dyDescent="0.2">
      <c r="A353" s="2" t="s">
        <v>1035</v>
      </c>
      <c r="B353" s="2" t="str" cm="1">
        <f t="array" ref="B353">_xlfn.XLOOKUP($A353&amp;B$5,'[1]NBA-Data-1980-2019'!$B$1:$B$16305&amp;'[1]NBA-Data-1980-2019'!$A$1:$A$16305,'[1]NBA-Data-1980-2019'!$D$1:$D$16305,"",0)</f>
        <v/>
      </c>
      <c r="C353" s="2" t="str" cm="1">
        <f t="array" ref="C353">_xlfn.XLOOKUP($A353&amp;C$5,'[1]NBA-Data-1980-2019'!$B$1:$B$16305&amp;'[1]NBA-Data-1980-2019'!$A$1:$A$16305,'[1]NBA-Data-1980-2019'!$D$1:$D$16305,"",0)</f>
        <v/>
      </c>
      <c r="D353" s="2" t="str" cm="1">
        <f t="array" ref="D353">_xlfn.XLOOKUP($A353&amp;D$5,'[1]NBA-Data-1980-2019'!$B$1:$B$16305&amp;'[1]NBA-Data-1980-2019'!$A$1:$A$16305,'[1]NBA-Data-1980-2019'!$D$1:$D$16305,"",0)</f>
        <v/>
      </c>
      <c r="E353" s="2" t="str" cm="1">
        <f t="array" ref="E353">_xlfn.XLOOKUP($A353&amp;E$5,'[1]NBA-Data-1980-2019'!$B$1:$B$16305&amp;'[1]NBA-Data-1980-2019'!$A$1:$A$16305,'[1]NBA-Data-1980-2019'!$D$1:$D$16305,"",0)</f>
        <v/>
      </c>
      <c r="F353" s="2" t="str" cm="1">
        <f t="array" ref="F353">_xlfn.XLOOKUP($A353&amp;F$5,'[1]NBA-Data-1980-2019'!$B$1:$B$16305&amp;'[1]NBA-Data-1980-2019'!$A$1:$A$16305,'[1]NBA-Data-1980-2019'!$D$1:$D$16305,"",0)</f>
        <v/>
      </c>
      <c r="G353" s="2" t="str" cm="1">
        <f t="array" ref="G353">_xlfn.XLOOKUP($A353&amp;G$5,'[1]NBA-Data-1980-2019'!$B$1:$B$16305&amp;'[1]NBA-Data-1980-2019'!$A$1:$A$16305,'[1]NBA-Data-1980-2019'!$D$1:$D$16305,"",0)</f>
        <v/>
      </c>
      <c r="H353" s="2" t="str" cm="1">
        <f t="array" ref="H353">_xlfn.XLOOKUP($A353&amp;H$5,'[1]NBA-Data-1980-2019'!$B$1:$B$16305&amp;'[1]NBA-Data-1980-2019'!$A$1:$A$16305,'[1]NBA-Data-1980-2019'!$D$1:$D$16305,"",0)</f>
        <v>LAL</v>
      </c>
      <c r="I353" s="2" t="str" cm="1">
        <f t="array" ref="I353">_xlfn.XLOOKUP($A353&amp;I$5,'[1]NBA-Data-1980-2019'!$B$1:$B$16305&amp;'[1]NBA-Data-1980-2019'!$A$1:$A$16305,'[1]NBA-Data-1980-2019'!$D$1:$D$16305,"",0)</f>
        <v>BOS</v>
      </c>
      <c r="J353" s="2" t="str" cm="1">
        <f t="array" ref="J353">_xlfn.XLOOKUP($A353&amp;J$5,'[1]NBA-Data-1980-2019'!$B$1:$B$16305&amp;'[1]NBA-Data-1980-2019'!$A$1:$A$16305,'[1]NBA-Data-1980-2019'!$D$1:$D$16305,"",0)</f>
        <v>LAL</v>
      </c>
      <c r="K353" s="2" t="str" cm="1">
        <f t="array" ref="K353">_xlfn.XLOOKUP($A353&amp;K$5,'[1]NBA-Data-1980-2019'!$B$1:$B$16305&amp;'[1]NBA-Data-1980-2019'!$A$1:$A$16305,'[1]NBA-Data-1980-2019'!$D$1:$D$16305,"",0)</f>
        <v>LAL</v>
      </c>
      <c r="L353" s="2" t="str" cm="1">
        <f t="array" ref="L353">_xlfn.XLOOKUP($A353&amp;L$5,'[1]NBA-Data-1980-2019'!$B$1:$B$16305&amp;'[1]NBA-Data-1980-2019'!$A$1:$A$16305,'[1]NBA-Data-1980-2019'!$D$1:$D$16305,"",0)</f>
        <v>NYK</v>
      </c>
      <c r="M353" s="2" t="str" cm="1">
        <f t="array" ref="M353">_xlfn.XLOOKUP($A353&amp;M$5,'[1]NBA-Data-1980-2019'!$B$1:$B$16305&amp;'[1]NBA-Data-1980-2019'!$A$1:$A$16305,'[1]NBA-Data-1980-2019'!$D$1:$D$16305,"",0)</f>
        <v>NYK</v>
      </c>
      <c r="N353" s="2" t="str" cm="1">
        <f t="array" ref="N353">_xlfn.XLOOKUP($A353&amp;N$5,'[1]NBA-Data-1980-2019'!$B$1:$B$16305&amp;'[1]NBA-Data-1980-2019'!$A$1:$A$16305,'[1]NBA-Data-1980-2019'!$D$1:$D$16305,"",0)</f>
        <v>NYK</v>
      </c>
      <c r="O353" s="2" t="str" cm="1">
        <f t="array" ref="O353">_xlfn.XLOOKUP($A353&amp;O$5,'[1]NBA-Data-1980-2019'!$B$1:$B$16305&amp;'[1]NBA-Data-1980-2019'!$A$1:$A$16305,'[1]NBA-Data-1980-2019'!$D$1:$D$16305,"",0)</f>
        <v/>
      </c>
      <c r="P353" s="2" t="str" cm="1">
        <f t="array" ref="P353">_xlfn.XLOOKUP($A353&amp;P$5,'[1]NBA-Data-1980-2019'!$B$1:$B$16305&amp;'[1]NBA-Data-1980-2019'!$A$1:$A$16305,'[1]NBA-Data-1980-2019'!$D$1:$D$16305,"",0)</f>
        <v/>
      </c>
      <c r="Q353" s="2" t="str" cm="1">
        <f t="array" ref="Q353">_xlfn.XLOOKUP($A353&amp;Q$5,'[1]NBA-Data-1980-2019'!$B$1:$B$16305&amp;'[1]NBA-Data-1980-2019'!$A$1:$A$16305,'[1]NBA-Data-1980-2019'!$D$1:$D$16305,"",0)</f>
        <v/>
      </c>
      <c r="R353" s="2" t="str" cm="1">
        <f t="array" ref="R353">_xlfn.XLOOKUP($A353&amp;R$5,'[1]NBA-Data-1980-2019'!$B$1:$B$16305&amp;'[1]NBA-Data-1980-2019'!$A$1:$A$16305,'[1]NBA-Data-1980-2019'!$D$1:$D$16305,"",0)</f>
        <v/>
      </c>
      <c r="S353" s="2" t="str" cm="1">
        <f t="array" ref="S353">_xlfn.XLOOKUP($A353&amp;S$5,'[1]NBA-Data-1980-2019'!$B$1:$B$16305&amp;'[1]NBA-Data-1980-2019'!$A$1:$A$16305,'[1]NBA-Data-1980-2019'!$D$1:$D$16305,"",0)</f>
        <v/>
      </c>
      <c r="T353" s="2" t="str" cm="1">
        <f t="array" ref="T353">_xlfn.XLOOKUP($A353&amp;T$5,'[1]NBA-Data-1980-2019'!$B$1:$B$16305&amp;'[1]NBA-Data-1980-2019'!$A$1:$A$16305,'[1]NBA-Data-1980-2019'!$D$1:$D$16305,"",0)</f>
        <v/>
      </c>
      <c r="U353" s="2" t="str" cm="1">
        <f t="array" ref="U353">_xlfn.XLOOKUP($A353&amp;U$5,'[1]NBA-Data-1980-2019'!$B$1:$B$16305&amp;'[1]NBA-Data-1980-2019'!$A$1:$A$16305,'[1]NBA-Data-1980-2019'!$D$1:$D$16305,"",0)</f>
        <v/>
      </c>
      <c r="V353" s="2" t="str" cm="1">
        <f t="array" ref="V353">_xlfn.XLOOKUP($A353&amp;V$5,'[1]NBA-Data-1980-2019'!$B$1:$B$16305&amp;'[1]NBA-Data-1980-2019'!$A$1:$A$16305,'[1]NBA-Data-1980-2019'!$D$1:$D$16305,"",0)</f>
        <v/>
      </c>
      <c r="W353" s="2" t="str" cm="1">
        <f t="array" ref="W353">_xlfn.XLOOKUP($A353&amp;W$5,'[1]NBA-Data-1980-2019'!$B$1:$B$16305&amp;'[1]NBA-Data-1980-2019'!$A$1:$A$16305,'[1]NBA-Data-1980-2019'!$D$1:$D$16305,"",0)</f>
        <v/>
      </c>
      <c r="X353" s="2" t="str" cm="1">
        <f t="array" ref="X353">_xlfn.XLOOKUP($A353&amp;X$5,'[1]NBA-Data-1980-2019'!$B$1:$B$16305&amp;'[1]NBA-Data-1980-2019'!$A$1:$A$16305,'[1]NBA-Data-1980-2019'!$D$1:$D$16305,"",0)</f>
        <v/>
      </c>
      <c r="Y353" s="2" t="str" cm="1">
        <f t="array" ref="Y353">_xlfn.XLOOKUP($A353&amp;Y$5,'[1]NBA-Data-1980-2019'!$B$1:$B$16305&amp;'[1]NBA-Data-1980-2019'!$A$1:$A$16305,'[1]NBA-Data-1980-2019'!$D$1:$D$16305,"",0)</f>
        <v/>
      </c>
      <c r="Z353" s="2" t="str" cm="1">
        <f t="array" ref="Z353">_xlfn.XLOOKUP($A353&amp;Z$5,'[1]NBA-Data-1980-2019'!$B$1:$B$16305&amp;'[1]NBA-Data-1980-2019'!$A$1:$A$16305,'[1]NBA-Data-1980-2019'!$D$1:$D$16305,"",0)</f>
        <v/>
      </c>
      <c r="AA353" s="2" t="str" cm="1">
        <f t="array" ref="AA353">_xlfn.XLOOKUP($A353&amp;AA$5,'[1]NBA-Data-1980-2019'!$B$1:$B$16305&amp;'[1]NBA-Data-1980-2019'!$A$1:$A$16305,'[1]NBA-Data-1980-2019'!$D$1:$D$16305,"",0)</f>
        <v/>
      </c>
      <c r="AB353" s="2" t="str" cm="1">
        <f t="array" ref="AB353">_xlfn.XLOOKUP($A353&amp;AB$5,'[1]NBA-Data-1980-2019'!$B$1:$B$16305&amp;'[1]NBA-Data-1980-2019'!$A$1:$A$16305,'[1]NBA-Data-1980-2019'!$D$1:$D$16305,"",0)</f>
        <v/>
      </c>
      <c r="AC353" s="2" t="str" cm="1">
        <f t="array" ref="AC353">_xlfn.XLOOKUP($A353&amp;AC$5,'[1]NBA-Data-1980-2019'!$B$1:$B$16305&amp;'[1]NBA-Data-1980-2019'!$A$1:$A$16305,'[1]NBA-Data-1980-2019'!$D$1:$D$16305,"",0)</f>
        <v/>
      </c>
      <c r="AD353" s="2" t="str" cm="1">
        <f t="array" ref="AD353">_xlfn.XLOOKUP($A353&amp;AD$5,'[1]NBA-Data-1980-2019'!$B$1:$B$16305&amp;'[1]NBA-Data-1980-2019'!$A$1:$A$16305,'[1]NBA-Data-1980-2019'!$D$1:$D$16305,"",0)</f>
        <v/>
      </c>
      <c r="AE353" s="2" t="str" cm="1">
        <f t="array" ref="AE353">_xlfn.XLOOKUP($A353&amp;AE$5,'[1]NBA-Data-1980-2019'!$B$1:$B$16305&amp;'[1]NBA-Data-1980-2019'!$A$1:$A$16305,'[1]NBA-Data-1980-2019'!$D$1:$D$16305,"",0)</f>
        <v/>
      </c>
      <c r="AF353" s="2" t="str" cm="1">
        <f t="array" ref="AF353">_xlfn.XLOOKUP($A353&amp;AF$5,'[1]NBA-Data-1980-2019'!$B$1:$B$16305&amp;'[1]NBA-Data-1980-2019'!$A$1:$A$16305,'[1]NBA-Data-1980-2019'!$D$1:$D$16305,"",0)</f>
        <v/>
      </c>
      <c r="AG353" s="2" t="str" cm="1">
        <f t="array" ref="AG353">_xlfn.XLOOKUP($A353&amp;AG$5,'[1]NBA-Data-1980-2019'!$B$1:$B$16305&amp;'[1]NBA-Data-1980-2019'!$A$1:$A$16305,'[1]NBA-Data-1980-2019'!$D$1:$D$16305,"",0)</f>
        <v/>
      </c>
      <c r="AH353" s="2" t="str" cm="1">
        <f t="array" ref="AH353">_xlfn.XLOOKUP($A353&amp;AH$5,'[1]NBA-Data-1980-2019'!$B$1:$B$16305&amp;'[1]NBA-Data-1980-2019'!$A$1:$A$16305,'[1]NBA-Data-1980-2019'!$H$1:$H$16305,"",0)</f>
        <v/>
      </c>
      <c r="AI353" s="2" t="str" cm="1">
        <f t="array" ref="AI353">_xlfn.XLOOKUP($A353&amp;AI$5,'[1]NBA-Data-1980-2019'!$B$1:$B$16305&amp;'[1]NBA-Data-1980-2019'!$A$1:$A$16305,'[1]NBA-Data-1980-2019'!$H$1:$H$16305,"",0)</f>
        <v/>
      </c>
      <c r="AJ353" s="2" t="str" cm="1">
        <f t="array" ref="AJ353">_xlfn.XLOOKUP($A353&amp;AJ$5,'[1]NBA-Data-1980-2019'!$B$1:$B$16305&amp;'[1]NBA-Data-1980-2019'!$A$1:$A$16305,'[1]NBA-Data-1980-2019'!$H$1:$H$16305,"",0)</f>
        <v/>
      </c>
      <c r="AK353" s="2" t="str" cm="1">
        <f t="array" ref="AK353">_xlfn.XLOOKUP($A353&amp;AK$5,'[1]NBA-Data-1980-2019'!$B$1:$B$16305&amp;'[1]NBA-Data-1980-2019'!$A$1:$A$16305,'[1]NBA-Data-1980-2019'!$H$1:$H$16305,"",0)</f>
        <v/>
      </c>
      <c r="AL353" s="2" t="str" cm="1">
        <f t="array" ref="AL353">_xlfn.XLOOKUP($A353&amp;AL$5,'[1]NBA-Data-1980-2019'!$B$1:$B$16305&amp;'[1]NBA-Data-1980-2019'!$A$1:$A$16305,'[1]NBA-Data-1980-2019'!$H$1:$H$16305,"",0)</f>
        <v/>
      </c>
      <c r="AM353" s="2" t="str" cm="1">
        <f t="array" ref="AM353">_xlfn.XLOOKUP($A353&amp;AM$5,'[1]NBA-Data-1980-2019'!$B$1:$B$16305&amp;'[1]NBA-Data-1980-2019'!$A$1:$A$16305,'[1]NBA-Data-1980-2019'!$H$1:$H$16305,"",0)</f>
        <v/>
      </c>
      <c r="AN353" s="2" cm="1">
        <f t="array" ref="AN353">_xlfn.XLOOKUP($A353&amp;AN$5,'[1]NBA-Data-1980-2019'!$B$1:$B$16305&amp;'[1]NBA-Data-1980-2019'!$A$1:$A$16305,'[1]NBA-Data-1980-2019'!$H$1:$H$16305,"",0)</f>
        <v>1157.3</v>
      </c>
      <c r="AO353" s="2" cm="1">
        <f t="array" ref="AO353">_xlfn.XLOOKUP($A353&amp;AO$5,'[1]NBA-Data-1980-2019'!$B$1:$B$16305&amp;'[1]NBA-Data-1980-2019'!$A$1:$A$16305,'[1]NBA-Data-1980-2019'!$H$1:$H$16305,"",0)</f>
        <v>1502.2</v>
      </c>
      <c r="AP353" s="2" cm="1">
        <f t="array" ref="AP353">_xlfn.XLOOKUP($A353&amp;AP$5,'[1]NBA-Data-1980-2019'!$B$1:$B$16305&amp;'[1]NBA-Data-1980-2019'!$A$1:$A$16305,'[1]NBA-Data-1980-2019'!$H$1:$H$16305,"",0)</f>
        <v>525.4</v>
      </c>
      <c r="AQ353" s="2" cm="1">
        <f t="array" ref="AQ353">_xlfn.XLOOKUP($A353&amp;AQ$5,'[1]NBA-Data-1980-2019'!$B$1:$B$16305&amp;'[1]NBA-Data-1980-2019'!$A$1:$A$16305,'[1]NBA-Data-1980-2019'!$H$1:$H$16305,"",0)</f>
        <v>409.5</v>
      </c>
      <c r="AR353" s="2" cm="1">
        <f t="array" ref="AR353">_xlfn.XLOOKUP($A353&amp;AR$5,'[1]NBA-Data-1980-2019'!$B$1:$B$16305&amp;'[1]NBA-Data-1980-2019'!$A$1:$A$16305,'[1]NBA-Data-1980-2019'!$H$1:$H$16305,"",0)</f>
        <v>256.5</v>
      </c>
      <c r="AS353" s="2" cm="1">
        <f t="array" ref="AS353">_xlfn.XLOOKUP($A353&amp;AS$5,'[1]NBA-Data-1980-2019'!$B$1:$B$16305&amp;'[1]NBA-Data-1980-2019'!$A$1:$A$16305,'[1]NBA-Data-1980-2019'!$H$1:$H$16305,"",0)</f>
        <v>431.20000000000005</v>
      </c>
      <c r="AT353" s="2" cm="1">
        <f t="array" ref="AT353">_xlfn.XLOOKUP($A353&amp;AT$5,'[1]NBA-Data-1980-2019'!$B$1:$B$16305&amp;'[1]NBA-Data-1980-2019'!$A$1:$A$16305,'[1]NBA-Data-1980-2019'!$H$1:$H$16305,"",0)</f>
        <v>288</v>
      </c>
      <c r="AU353" s="2" t="str" cm="1">
        <f t="array" ref="AU353">_xlfn.XLOOKUP($A353&amp;AU$5,'[1]NBA-Data-1980-2019'!$B$1:$B$16305&amp;'[1]NBA-Data-1980-2019'!$A$1:$A$16305,'[1]NBA-Data-1980-2019'!$H$1:$H$16305,"",0)</f>
        <v/>
      </c>
      <c r="AV353" s="2" t="str" cm="1">
        <f t="array" ref="AV353">_xlfn.XLOOKUP($A353&amp;AV$5,'[1]NBA-Data-1980-2019'!$B$1:$B$16305&amp;'[1]NBA-Data-1980-2019'!$A$1:$A$16305,'[1]NBA-Data-1980-2019'!$H$1:$H$16305,"",0)</f>
        <v/>
      </c>
      <c r="AW353" s="2" t="str" cm="1">
        <f t="array" ref="AW353">_xlfn.XLOOKUP($A353&amp;AW$5,'[1]NBA-Data-1980-2019'!$B$1:$B$16305&amp;'[1]NBA-Data-1980-2019'!$A$1:$A$16305,'[1]NBA-Data-1980-2019'!$H$1:$H$16305,"",0)</f>
        <v/>
      </c>
      <c r="AX353" s="2" t="str" cm="1">
        <f t="array" ref="AX353">_xlfn.XLOOKUP($A353&amp;AX$5,'[1]NBA-Data-1980-2019'!$B$1:$B$16305&amp;'[1]NBA-Data-1980-2019'!$A$1:$A$16305,'[1]NBA-Data-1980-2019'!$H$1:$H$16305,"",0)</f>
        <v/>
      </c>
      <c r="AY353" s="2" t="str" cm="1">
        <f t="array" ref="AY353">_xlfn.XLOOKUP($A353&amp;AY$5,'[1]NBA-Data-1980-2019'!$B$1:$B$16305&amp;'[1]NBA-Data-1980-2019'!$A$1:$A$16305,'[1]NBA-Data-1980-2019'!$H$1:$H$16305,"",0)</f>
        <v/>
      </c>
      <c r="AZ353" s="2" t="str" cm="1">
        <f t="array" ref="AZ353">_xlfn.XLOOKUP($A353&amp;AZ$5,'[1]NBA-Data-1980-2019'!$B$1:$B$16305&amp;'[1]NBA-Data-1980-2019'!$A$1:$A$16305,'[1]NBA-Data-1980-2019'!$H$1:$H$16305,"",0)</f>
        <v/>
      </c>
      <c r="BA353" s="2" t="str" cm="1">
        <f t="array" ref="BA353">_xlfn.XLOOKUP($A353&amp;BA$5,'[1]NBA-Data-1980-2019'!$B$1:$B$16305&amp;'[1]NBA-Data-1980-2019'!$A$1:$A$16305,'[1]NBA-Data-1980-2019'!$H$1:$H$16305,"",0)</f>
        <v/>
      </c>
      <c r="BB353" s="2" t="str" cm="1">
        <f t="array" ref="BB353">_xlfn.XLOOKUP($A353&amp;BB$5,'[1]NBA-Data-1980-2019'!$B$1:$B$16305&amp;'[1]NBA-Data-1980-2019'!$A$1:$A$16305,'[1]NBA-Data-1980-2019'!$H$1:$H$16305,"",0)</f>
        <v/>
      </c>
      <c r="BC353" s="2" t="str" cm="1">
        <f t="array" ref="BC353">_xlfn.XLOOKUP($A353&amp;BC$5,'[1]NBA-Data-1980-2019'!$B$1:$B$16305&amp;'[1]NBA-Data-1980-2019'!$A$1:$A$16305,'[1]NBA-Data-1980-2019'!$H$1:$H$16305,"",0)</f>
        <v/>
      </c>
      <c r="BD353" s="2" t="str" cm="1">
        <f t="array" ref="BD353">_xlfn.XLOOKUP($A353&amp;BD$5,'[1]NBA-Data-1980-2019'!$B$1:$B$16305&amp;'[1]NBA-Data-1980-2019'!$A$1:$A$16305,'[1]NBA-Data-1980-2019'!$H$1:$H$16305,"",0)</f>
        <v/>
      </c>
      <c r="BE353" s="2" t="str" cm="1">
        <f t="array" ref="BE353">_xlfn.XLOOKUP($A353&amp;BE$5,'[1]NBA-Data-1980-2019'!$B$1:$B$16305&amp;'[1]NBA-Data-1980-2019'!$A$1:$A$16305,'[1]NBA-Data-1980-2019'!$H$1:$H$16305,"",0)</f>
        <v/>
      </c>
      <c r="BF353" s="2" t="str" cm="1">
        <f t="array" ref="BF353">_xlfn.XLOOKUP($A353&amp;BF$5,'[1]NBA-Data-1980-2019'!$B$1:$B$16305&amp;'[1]NBA-Data-1980-2019'!$A$1:$A$16305,'[1]NBA-Data-1980-2019'!$H$1:$H$16305,"",0)</f>
        <v/>
      </c>
      <c r="BG353" s="2" t="str" cm="1">
        <f t="array" ref="BG353">_xlfn.XLOOKUP($A353&amp;BG$5,'[1]NBA-Data-1980-2019'!$B$1:$B$16305&amp;'[1]NBA-Data-1980-2019'!$A$1:$A$16305,'[1]NBA-Data-1980-2019'!$H$1:$H$16305,"",0)</f>
        <v/>
      </c>
      <c r="BH353" s="2" t="str" cm="1">
        <f t="array" ref="BH353">_xlfn.XLOOKUP($A353&amp;BH$5,'[1]NBA-Data-1980-2019'!$B$1:$B$16305&amp;'[1]NBA-Data-1980-2019'!$A$1:$A$16305,'[1]NBA-Data-1980-2019'!$H$1:$H$16305,"",0)</f>
        <v/>
      </c>
      <c r="BI353" s="2" t="str" cm="1">
        <f t="array" ref="BI353">_xlfn.XLOOKUP($A353&amp;BI$5,'[1]NBA-Data-1980-2019'!$B$1:$B$16305&amp;'[1]NBA-Data-1980-2019'!$A$1:$A$16305,'[1]NBA-Data-1980-2019'!$H$1:$H$16305,"",0)</f>
        <v/>
      </c>
      <c r="BJ353" s="2" t="str" cm="1">
        <f t="array" ref="BJ353">_xlfn.XLOOKUP($A353&amp;BJ$5,'[1]NBA-Data-1980-2019'!$B$1:$B$16305&amp;'[1]NBA-Data-1980-2019'!$A$1:$A$16305,'[1]NBA-Data-1980-2019'!$H$1:$H$16305,"",0)</f>
        <v/>
      </c>
      <c r="BK353" s="2" t="str" cm="1">
        <f t="array" ref="BK353">_xlfn.XLOOKUP($A353&amp;BK$5,'[1]NBA-Data-1980-2019'!$B$1:$B$16305&amp;'[1]NBA-Data-1980-2019'!$A$1:$A$16305,'[1]NBA-Data-1980-2019'!$H$1:$H$16305,"",0)</f>
        <v/>
      </c>
      <c r="BL353" s="2" t="str" cm="1">
        <f t="array" ref="BL353">_xlfn.XLOOKUP($A353&amp;BL$5,'[1]NBA-Data-1980-2019'!$B$1:$B$16305&amp;'[1]NBA-Data-1980-2019'!$A$1:$A$16305,'[1]NBA-Data-1980-2019'!$H$1:$H$16305,"",0)</f>
        <v/>
      </c>
      <c r="BM353" s="2" t="str" cm="1">
        <f t="array" ref="BM353">_xlfn.XLOOKUP($A353&amp;BM$5,'[1]NBA-Data-1980-2019'!$B$1:$B$16305&amp;'[1]NBA-Data-1980-2019'!$A$1:$A$16305,'[1]NBA-Data-1980-2019'!$H$1:$H$16305,"",0)</f>
        <v/>
      </c>
      <c r="BN353" s="2" t="str" cm="1">
        <f t="array" ref="BN353">_xlfn.XLOOKUP($A353&amp;BN$5,'[1]NBA-Data-1980-2019'!$B$1:$B$16305&amp;'[1]NBA-Data-1980-2019'!$A$1:$A$16305,'[1]NBA-Data-1980-2019'!$F$1:$F$16305,"",0)</f>
        <v/>
      </c>
      <c r="BO353" s="2" t="str" cm="1">
        <f t="array" ref="BO353">_xlfn.XLOOKUP($A353&amp;BO$5,'[1]NBA-Data-1980-2019'!$B$1:$B$16305&amp;'[1]NBA-Data-1980-2019'!$A$1:$A$16305,'[1]NBA-Data-1980-2019'!$F$1:$F$16305,"",0)</f>
        <v/>
      </c>
      <c r="BP353" s="2" t="str" cm="1">
        <f t="array" ref="BP353">_xlfn.XLOOKUP($A353&amp;BP$5,'[1]NBA-Data-1980-2019'!$B$1:$B$16305&amp;'[1]NBA-Data-1980-2019'!$A$1:$A$16305,'[1]NBA-Data-1980-2019'!$F$1:$F$16305,"",0)</f>
        <v/>
      </c>
      <c r="BQ353" s="2" t="str" cm="1">
        <f t="array" ref="BQ353">_xlfn.XLOOKUP($A353&amp;BQ$5,'[1]NBA-Data-1980-2019'!$B$1:$B$16305&amp;'[1]NBA-Data-1980-2019'!$A$1:$A$16305,'[1]NBA-Data-1980-2019'!$F$1:$F$16305,"",0)</f>
        <v/>
      </c>
      <c r="BR353" s="2" t="str" cm="1">
        <f t="array" ref="BR353">_xlfn.XLOOKUP($A353&amp;BR$5,'[1]NBA-Data-1980-2019'!$B$1:$B$16305&amp;'[1]NBA-Data-1980-2019'!$A$1:$A$16305,'[1]NBA-Data-1980-2019'!$F$1:$F$16305,"",0)</f>
        <v/>
      </c>
      <c r="BS353" s="2" t="str" cm="1">
        <f t="array" ref="BS353">_xlfn.XLOOKUP($A353&amp;BS$5,'[1]NBA-Data-1980-2019'!$B$1:$B$16305&amp;'[1]NBA-Data-1980-2019'!$A$1:$A$16305,'[1]NBA-Data-1980-2019'!$F$1:$F$16305,"",0)</f>
        <v/>
      </c>
      <c r="BT353" s="2" cm="1">
        <f t="array" ref="BT353">_xlfn.XLOOKUP($A353&amp;BT$5,'[1]NBA-Data-1980-2019'!$B$1:$B$16305&amp;'[1]NBA-Data-1980-2019'!$A$1:$A$16305,'[1]NBA-Data-1980-2019'!$F$1:$F$16305,"",0)</f>
        <v>14.1</v>
      </c>
      <c r="BU353" s="2" cm="1">
        <f t="array" ref="BU353">_xlfn.XLOOKUP($A353&amp;BU$5,'[1]NBA-Data-1980-2019'!$B$1:$B$16305&amp;'[1]NBA-Data-1980-2019'!$A$1:$A$16305,'[1]NBA-Data-1980-2019'!$F$1:$F$16305,"",0)</f>
        <v>13.6</v>
      </c>
      <c r="BV353" s="2" cm="1">
        <f t="array" ref="BV353">_xlfn.XLOOKUP($A353&amp;BV$5,'[1]NBA-Data-1980-2019'!$B$1:$B$16305&amp;'[1]NBA-Data-1980-2019'!$A$1:$A$16305,'[1]NBA-Data-1980-2019'!$F$1:$F$16305,"",0)</f>
        <v>12.8</v>
      </c>
      <c r="BW353" s="2" cm="1">
        <f t="array" ref="BW353">_xlfn.XLOOKUP($A353&amp;BW$5,'[1]NBA-Data-1980-2019'!$B$1:$B$16305&amp;'[1]NBA-Data-1980-2019'!$A$1:$A$16305,'[1]NBA-Data-1980-2019'!$F$1:$F$16305,"",0)</f>
        <v>9.5</v>
      </c>
      <c r="BX353" s="2" cm="1">
        <f t="array" ref="BX353">_xlfn.XLOOKUP($A353&amp;BX$5,'[1]NBA-Data-1980-2019'!$B$1:$B$16305&amp;'[1]NBA-Data-1980-2019'!$A$1:$A$16305,'[1]NBA-Data-1980-2019'!$F$1:$F$16305,"",0)</f>
        <v>0.9</v>
      </c>
      <c r="BY353" s="2" cm="1">
        <f t="array" ref="BY353">_xlfn.XLOOKUP($A353&amp;BY$5,'[1]NBA-Data-1980-2019'!$B$1:$B$16305&amp;'[1]NBA-Data-1980-2019'!$A$1:$A$16305,'[1]NBA-Data-1980-2019'!$F$1:$F$16305,"",0)</f>
        <v>5.3</v>
      </c>
      <c r="BZ353" s="2" cm="1">
        <f t="array" ref="BZ353">_xlfn.XLOOKUP($A353&amp;BZ$5,'[1]NBA-Data-1980-2019'!$B$1:$B$16305&amp;'[1]NBA-Data-1980-2019'!$A$1:$A$16305,'[1]NBA-Data-1980-2019'!$F$1:$F$16305,"",0)</f>
        <v>8.3000000000000007</v>
      </c>
      <c r="CA353" s="2" t="str" cm="1">
        <f t="array" ref="CA353">_xlfn.XLOOKUP($A353&amp;CA$5,'[1]NBA-Data-1980-2019'!$B$1:$B$16305&amp;'[1]NBA-Data-1980-2019'!$A$1:$A$16305,'[1]NBA-Data-1980-2019'!$F$1:$F$16305,"",0)</f>
        <v/>
      </c>
      <c r="CB353" s="2" t="str" cm="1">
        <f t="array" ref="CB353">_xlfn.XLOOKUP($A353&amp;CB$5,'[1]NBA-Data-1980-2019'!$B$1:$B$16305&amp;'[1]NBA-Data-1980-2019'!$A$1:$A$16305,'[1]NBA-Data-1980-2019'!$F$1:$F$16305,"",0)</f>
        <v/>
      </c>
      <c r="CC353" s="2" t="str" cm="1">
        <f t="array" ref="CC353">_xlfn.XLOOKUP($A353&amp;CC$5,'[1]NBA-Data-1980-2019'!$B$1:$B$16305&amp;'[1]NBA-Data-1980-2019'!$A$1:$A$16305,'[1]NBA-Data-1980-2019'!$F$1:$F$16305,"",0)</f>
        <v/>
      </c>
      <c r="CD353" s="2" t="str" cm="1">
        <f t="array" ref="CD353">_xlfn.XLOOKUP($A353&amp;CD$5,'[1]NBA-Data-1980-2019'!$B$1:$B$16305&amp;'[1]NBA-Data-1980-2019'!$A$1:$A$16305,'[1]NBA-Data-1980-2019'!$F$1:$F$16305,"",0)</f>
        <v/>
      </c>
      <c r="CE353" s="2" t="str" cm="1">
        <f t="array" ref="CE353">_xlfn.XLOOKUP($A353&amp;CE$5,'[1]NBA-Data-1980-2019'!$B$1:$B$16305&amp;'[1]NBA-Data-1980-2019'!$A$1:$A$16305,'[1]NBA-Data-1980-2019'!$F$1:$F$16305,"",0)</f>
        <v/>
      </c>
      <c r="CF353" s="2" t="str" cm="1">
        <f t="array" ref="CF353">_xlfn.XLOOKUP($A353&amp;CF$5,'[1]NBA-Data-1980-2019'!$B$1:$B$16305&amp;'[1]NBA-Data-1980-2019'!$A$1:$A$16305,'[1]NBA-Data-1980-2019'!$F$1:$F$16305,"",0)</f>
        <v/>
      </c>
      <c r="CG353" s="2" t="str" cm="1">
        <f t="array" ref="CG353">_xlfn.XLOOKUP($A353&amp;CG$5,'[1]NBA-Data-1980-2019'!$B$1:$B$16305&amp;'[1]NBA-Data-1980-2019'!$A$1:$A$16305,'[1]NBA-Data-1980-2019'!$F$1:$F$16305,"",0)</f>
        <v/>
      </c>
      <c r="CH353" s="2" t="str" cm="1">
        <f t="array" ref="CH353">_xlfn.XLOOKUP($A353&amp;CH$5,'[1]NBA-Data-1980-2019'!$B$1:$B$16305&amp;'[1]NBA-Data-1980-2019'!$A$1:$A$16305,'[1]NBA-Data-1980-2019'!$F$1:$F$16305,"",0)</f>
        <v/>
      </c>
      <c r="CI353" s="2" t="str" cm="1">
        <f t="array" ref="CI353">_xlfn.XLOOKUP($A353&amp;CI$5,'[1]NBA-Data-1980-2019'!$B$1:$B$16305&amp;'[1]NBA-Data-1980-2019'!$A$1:$A$16305,'[1]NBA-Data-1980-2019'!$F$1:$F$16305,"",0)</f>
        <v/>
      </c>
      <c r="CJ353" s="2" t="str" cm="1">
        <f t="array" ref="CJ353">_xlfn.XLOOKUP($A353&amp;CJ$5,'[1]NBA-Data-1980-2019'!$B$1:$B$16305&amp;'[1]NBA-Data-1980-2019'!$A$1:$A$16305,'[1]NBA-Data-1980-2019'!$F$1:$F$16305,"",0)</f>
        <v/>
      </c>
      <c r="CK353" s="2" t="str" cm="1">
        <f t="array" ref="CK353">_xlfn.XLOOKUP($A353&amp;CK$5,'[1]NBA-Data-1980-2019'!$B$1:$B$16305&amp;'[1]NBA-Data-1980-2019'!$A$1:$A$16305,'[1]NBA-Data-1980-2019'!$F$1:$F$16305,"",0)</f>
        <v/>
      </c>
      <c r="CL353" s="2" t="str" cm="1">
        <f t="array" ref="CL353">_xlfn.XLOOKUP($A353&amp;CL$5,'[1]NBA-Data-1980-2019'!$B$1:$B$16305&amp;'[1]NBA-Data-1980-2019'!$A$1:$A$16305,'[1]NBA-Data-1980-2019'!$F$1:$F$16305,"",0)</f>
        <v/>
      </c>
      <c r="CM353" s="2" t="str" cm="1">
        <f t="array" ref="CM353">_xlfn.XLOOKUP($A353&amp;CM$5,'[1]NBA-Data-1980-2019'!$B$1:$B$16305&amp;'[1]NBA-Data-1980-2019'!$A$1:$A$16305,'[1]NBA-Data-1980-2019'!$F$1:$F$16305,"",0)</f>
        <v/>
      </c>
      <c r="CN353" s="2" t="str" cm="1">
        <f t="array" ref="CN353">_xlfn.XLOOKUP($A353&amp;CN$5,'[1]NBA-Data-1980-2019'!$B$1:$B$16305&amp;'[1]NBA-Data-1980-2019'!$A$1:$A$16305,'[1]NBA-Data-1980-2019'!$F$1:$F$16305,"",0)</f>
        <v/>
      </c>
      <c r="CO353" s="2" t="str" cm="1">
        <f t="array" ref="CO353">_xlfn.XLOOKUP($A353&amp;CO$5,'[1]NBA-Data-1980-2019'!$B$1:$B$16305&amp;'[1]NBA-Data-1980-2019'!$A$1:$A$16305,'[1]NBA-Data-1980-2019'!$F$1:$F$16305,"",0)</f>
        <v/>
      </c>
      <c r="CP353" s="2" t="str" cm="1">
        <f t="array" ref="CP353">_xlfn.XLOOKUP($A353&amp;CP$5,'[1]NBA-Data-1980-2019'!$B$1:$B$16305&amp;'[1]NBA-Data-1980-2019'!$A$1:$A$16305,'[1]NBA-Data-1980-2019'!$F$1:$F$16305,"",0)</f>
        <v/>
      </c>
      <c r="CQ353" s="2" t="str" cm="1">
        <f t="array" ref="CQ353">_xlfn.XLOOKUP($A353&amp;CQ$5,'[1]NBA-Data-1980-2019'!$B$1:$B$16305&amp;'[1]NBA-Data-1980-2019'!$A$1:$A$16305,'[1]NBA-Data-1980-2019'!$F$1:$F$16305,"",0)</f>
        <v/>
      </c>
      <c r="CR353" s="2" t="str" cm="1">
        <f t="array" ref="CR353">_xlfn.XLOOKUP($A353&amp;CR$5,'[1]NBA-Data-1980-2019'!$B$1:$B$16305&amp;'[1]NBA-Data-1980-2019'!$A$1:$A$16305,'[1]NBA-Data-1980-2019'!$F$1:$F$16305,"",0)</f>
        <v/>
      </c>
      <c r="CS353" s="2" t="str" cm="1">
        <f t="array" ref="CS353">_xlfn.XLOOKUP($A353&amp;CS$5,'[1]NBA-Data-1980-2019'!$B$1:$B$16305&amp;'[1]NBA-Data-1980-2019'!$A$1:$A$16305,'[1]NBA-Data-1980-2019'!$F$1:$F$16305,"",0)</f>
        <v/>
      </c>
      <c r="CU353" s="2" t="str">
        <f>_xlfn.XLOOKUP($A353,TEAMS!$G$1:$G$839,TEAMS!$H$1:$H$839,"",0)</f>
        <v>C</v>
      </c>
      <c r="CV353" s="2" t="str">
        <f>_xlfn.XLOOKUP($CU353,DASHBOARD!$B$22:$B$27,DASHBOARD!$C$22:$C$27,"",0)</f>
        <v>CENTER</v>
      </c>
      <c r="CY353" s="63">
        <f>SUMIFS('[1]NBA-Data-1980-2019'!$G$1:$G$16305,'[1]NBA-Data-1980-2019'!$B$1:$B$16305,$A353,'[1]NBA-Data-1980-2019'!$A$1:$A$16305,CY$9)</f>
        <v>0</v>
      </c>
      <c r="CZ353" s="63">
        <f>SUMIFS('[1]NBA-Data-1980-2019'!$G$1:$G$16305,'[1]NBA-Data-1980-2019'!$B$1:$B$16305,$A353,'[1]NBA-Data-1980-2019'!$A$1:$A$16305,CZ$9)</f>
        <v>0</v>
      </c>
      <c r="DA353" s="63">
        <f>SUMIFS('[1]NBA-Data-1980-2019'!$G$1:$G$16305,'[1]NBA-Data-1980-2019'!$B$1:$B$16305,$A353,'[1]NBA-Data-1980-2019'!$A$1:$A$16305,DA$9)</f>
        <v>0</v>
      </c>
      <c r="DB353" s="63">
        <f>SUMIFS('[1]NBA-Data-1980-2019'!$G$1:$G$16305,'[1]NBA-Data-1980-2019'!$B$1:$B$16305,$A353,'[1]NBA-Data-1980-2019'!$A$1:$A$16305,DB$9)</f>
        <v>0</v>
      </c>
      <c r="DC353" s="63">
        <f>SUMIFS('[1]NBA-Data-1980-2019'!$G$1:$G$16305,'[1]NBA-Data-1980-2019'!$B$1:$B$16305,$A353,'[1]NBA-Data-1980-2019'!$A$1:$A$16305,DC$9)</f>
        <v>0</v>
      </c>
      <c r="DD353" s="63">
        <f>SUMIFS('[1]NBA-Data-1980-2019'!$G$1:$G$16305,'[1]NBA-Data-1980-2019'!$B$1:$B$16305,$A353,'[1]NBA-Data-1980-2019'!$A$1:$A$16305,DD$9)</f>
        <v>0</v>
      </c>
      <c r="DE353" s="63">
        <f>SUMIFS('[1]NBA-Data-1980-2019'!$G$1:$G$16305,'[1]NBA-Data-1980-2019'!$B$1:$B$16305,$A353,'[1]NBA-Data-1980-2019'!$A$1:$A$16305,DE$9)</f>
        <v>220000</v>
      </c>
      <c r="DF353" s="63">
        <f>SUMIFS('[1]NBA-Data-1980-2019'!$G$1:$G$16305,'[1]NBA-Data-1980-2019'!$B$1:$B$16305,$A353,'[1]NBA-Data-1980-2019'!$A$1:$A$16305,DF$9)</f>
        <v>2000000</v>
      </c>
      <c r="DG353" s="63">
        <f>SUMIFS('[1]NBA-Data-1980-2019'!$G$1:$G$16305,'[1]NBA-Data-1980-2019'!$B$1:$B$16305,$A353,'[1]NBA-Data-1980-2019'!$A$1:$A$16305,DG$9)</f>
        <v>2400000</v>
      </c>
      <c r="DH353" s="63">
        <f>SUMIFS('[1]NBA-Data-1980-2019'!$G$1:$G$16305,'[1]NBA-Data-1980-2019'!$B$1:$B$16305,$A353,'[1]NBA-Data-1980-2019'!$A$1:$A$16305,DH$9)</f>
        <v>2800000</v>
      </c>
      <c r="DI353" s="63">
        <f>SUMIFS('[1]NBA-Data-1980-2019'!$G$1:$G$16305,'[1]NBA-Data-1980-2019'!$B$1:$B$16305,$A353,'[1]NBA-Data-1980-2019'!$A$1:$A$16305,DI$9)</f>
        <v>0</v>
      </c>
      <c r="DJ353" s="63">
        <f>SUMIFS('[1]NBA-Data-1980-2019'!$G$1:$G$16305,'[1]NBA-Data-1980-2019'!$B$1:$B$16305,$A353,'[1]NBA-Data-1980-2019'!$A$1:$A$16305,DJ$9)</f>
        <v>3600000</v>
      </c>
      <c r="DK353" s="63">
        <f>SUMIFS('[1]NBA-Data-1980-2019'!$G$1:$G$16305,'[1]NBA-Data-1980-2019'!$B$1:$B$16305,$A353,'[1]NBA-Data-1980-2019'!$A$1:$A$16305,DK$9)</f>
        <v>4000000</v>
      </c>
      <c r="DL353" s="63">
        <f>SUMIFS('[1]NBA-Data-1980-2019'!$G$1:$G$16305,'[1]NBA-Data-1980-2019'!$B$1:$B$16305,$A353,'[1]NBA-Data-1980-2019'!$A$1:$A$16305,DL$9)</f>
        <v>0</v>
      </c>
      <c r="DM353" s="63">
        <f>SUMIFS('[1]NBA-Data-1980-2019'!$G$1:$G$16305,'[1]NBA-Data-1980-2019'!$B$1:$B$16305,$A353,'[1]NBA-Data-1980-2019'!$A$1:$A$16305,DM$9)</f>
        <v>0</v>
      </c>
      <c r="DN353" s="63">
        <f>SUMIFS('[1]NBA-Data-1980-2019'!$G$1:$G$16305,'[1]NBA-Data-1980-2019'!$B$1:$B$16305,$A353,'[1]NBA-Data-1980-2019'!$A$1:$A$16305,DN$9)</f>
        <v>0</v>
      </c>
      <c r="DO353" s="63">
        <f>SUMIFS('[1]NBA-Data-1980-2019'!$G$1:$G$16305,'[1]NBA-Data-1980-2019'!$B$1:$B$16305,$A353,'[1]NBA-Data-1980-2019'!$A$1:$A$16305,DO$9)</f>
        <v>0</v>
      </c>
      <c r="DP353" s="63">
        <f>SUMIFS('[1]NBA-Data-1980-2019'!$G$1:$G$16305,'[1]NBA-Data-1980-2019'!$B$1:$B$16305,$A353,'[1]NBA-Data-1980-2019'!$A$1:$A$16305,DP$9)</f>
        <v>0</v>
      </c>
      <c r="DQ353" s="63">
        <f>SUMIFS('[1]NBA-Data-1980-2019'!$G$1:$G$16305,'[1]NBA-Data-1980-2019'!$B$1:$B$16305,$A353,'[1]NBA-Data-1980-2019'!$A$1:$A$16305,DQ$9)</f>
        <v>0</v>
      </c>
      <c r="DR353" s="63">
        <f>SUMIFS('[1]NBA-Data-1980-2019'!$G$1:$G$16305,'[1]NBA-Data-1980-2019'!$B$1:$B$16305,$A353,'[1]NBA-Data-1980-2019'!$A$1:$A$16305,DR$9)</f>
        <v>0</v>
      </c>
      <c r="DS353" s="63">
        <f>SUMIFS('[1]NBA-Data-1980-2019'!$G$1:$G$16305,'[1]NBA-Data-1980-2019'!$B$1:$B$16305,$A353,'[1]NBA-Data-1980-2019'!$A$1:$A$16305,DS$9)</f>
        <v>0</v>
      </c>
      <c r="DT353" s="63">
        <f>SUMIFS('[1]NBA-Data-1980-2019'!$G$1:$G$16305,'[1]NBA-Data-1980-2019'!$B$1:$B$16305,$A353,'[1]NBA-Data-1980-2019'!$A$1:$A$16305,DT$9)</f>
        <v>0</v>
      </c>
      <c r="DU353" s="63">
        <f>SUMIFS('[1]NBA-Data-1980-2019'!$G$1:$G$16305,'[1]NBA-Data-1980-2019'!$B$1:$B$16305,$A353,'[1]NBA-Data-1980-2019'!$A$1:$A$16305,DU$9)</f>
        <v>0</v>
      </c>
      <c r="DV353" s="63">
        <f>SUMIFS('[1]NBA-Data-1980-2019'!$G$1:$G$16305,'[1]NBA-Data-1980-2019'!$B$1:$B$16305,$A353,'[1]NBA-Data-1980-2019'!$A$1:$A$16305,DV$9)</f>
        <v>0</v>
      </c>
      <c r="DW353" s="63">
        <f>SUMIFS('[1]NBA-Data-1980-2019'!$G$1:$G$16305,'[1]NBA-Data-1980-2019'!$B$1:$B$16305,$A353,'[1]NBA-Data-1980-2019'!$A$1:$A$16305,DW$9)</f>
        <v>0</v>
      </c>
      <c r="DX353" s="63">
        <f>SUMIFS('[1]NBA-Data-1980-2019'!$G$1:$G$16305,'[1]NBA-Data-1980-2019'!$B$1:$B$16305,$A353,'[1]NBA-Data-1980-2019'!$A$1:$A$16305,DX$9)</f>
        <v>0</v>
      </c>
      <c r="DY353" s="63">
        <f>SUMIFS('[1]NBA-Data-1980-2019'!$G$1:$G$16305,'[1]NBA-Data-1980-2019'!$B$1:$B$16305,$A353,'[1]NBA-Data-1980-2019'!$A$1:$A$16305,DY$9)</f>
        <v>0</v>
      </c>
      <c r="DZ353" s="63">
        <f>SUMIFS('[1]NBA-Data-1980-2019'!$G$1:$G$16305,'[1]NBA-Data-1980-2019'!$B$1:$B$16305,$A353,'[1]NBA-Data-1980-2019'!$A$1:$A$16305,DZ$9)</f>
        <v>0</v>
      </c>
      <c r="EA353" s="63">
        <f>SUMIFS('[1]NBA-Data-1980-2019'!$G$1:$G$16305,'[1]NBA-Data-1980-2019'!$B$1:$B$16305,$A353,'[1]NBA-Data-1980-2019'!$A$1:$A$16305,EA$9)</f>
        <v>0</v>
      </c>
      <c r="EB353" s="63">
        <f>SUMIFS('[1]NBA-Data-1980-2019'!$G$1:$G$16305,'[1]NBA-Data-1980-2019'!$B$1:$B$16305,$A353,'[1]NBA-Data-1980-2019'!$A$1:$A$16305,EB$9)</f>
        <v>0</v>
      </c>
      <c r="EC353" s="63">
        <f>SUMIFS('[1]NBA-Data-1980-2019'!$G$1:$G$16305,'[1]NBA-Data-1980-2019'!$B$1:$B$16305,$A353,'[1]NBA-Data-1980-2019'!$A$1:$A$16305,EC$9)</f>
        <v>0</v>
      </c>
      <c r="ED353" s="63">
        <f>SUMIFS('[1]NBA-Data-1980-2019'!$G$1:$G$16305,'[1]NBA-Data-1980-2019'!$B$1:$B$16305,$A353,'[1]NBA-Data-1980-2019'!$A$1:$A$16305,ED$9)</f>
        <v>0</v>
      </c>
      <c r="EH353" s="2" t="s">
        <v>1273</v>
      </c>
    </row>
    <row r="354" spans="1:165" x14ac:dyDescent="0.2">
      <c r="A354" s="2" t="s">
        <v>973</v>
      </c>
      <c r="B354" s="2" t="str" cm="1">
        <f t="array" ref="B354">_xlfn.XLOOKUP($A354&amp;B$5,'[1]NBA-Data-1980-2019'!$B$1:$B$16305&amp;'[1]NBA-Data-1980-2019'!$A$1:$A$16305,'[1]NBA-Data-1980-2019'!$D$1:$D$16305,"",0)</f>
        <v/>
      </c>
      <c r="C354" s="2" t="str" cm="1">
        <f t="array" ref="C354">_xlfn.XLOOKUP($A354&amp;C$5,'[1]NBA-Data-1980-2019'!$B$1:$B$16305&amp;'[1]NBA-Data-1980-2019'!$A$1:$A$16305,'[1]NBA-Data-1980-2019'!$D$1:$D$16305,"",0)</f>
        <v/>
      </c>
      <c r="D354" s="2" t="str" cm="1">
        <f t="array" ref="D354">_xlfn.XLOOKUP($A354&amp;D$5,'[1]NBA-Data-1980-2019'!$B$1:$B$16305&amp;'[1]NBA-Data-1980-2019'!$A$1:$A$16305,'[1]NBA-Data-1980-2019'!$D$1:$D$16305,"",0)</f>
        <v/>
      </c>
      <c r="E354" s="2" t="str" cm="1">
        <f t="array" ref="E354">_xlfn.XLOOKUP($A354&amp;E$5,'[1]NBA-Data-1980-2019'!$B$1:$B$16305&amp;'[1]NBA-Data-1980-2019'!$A$1:$A$16305,'[1]NBA-Data-1980-2019'!$D$1:$D$16305,"",0)</f>
        <v/>
      </c>
      <c r="F354" s="2" t="str" cm="1">
        <f t="array" ref="F354">_xlfn.XLOOKUP($A354&amp;F$5,'[1]NBA-Data-1980-2019'!$B$1:$B$16305&amp;'[1]NBA-Data-1980-2019'!$A$1:$A$16305,'[1]NBA-Data-1980-2019'!$D$1:$D$16305,"",0)</f>
        <v/>
      </c>
      <c r="G354" s="2" t="str" cm="1">
        <f t="array" ref="G354">_xlfn.XLOOKUP($A354&amp;G$5,'[1]NBA-Data-1980-2019'!$B$1:$B$16305&amp;'[1]NBA-Data-1980-2019'!$A$1:$A$16305,'[1]NBA-Data-1980-2019'!$D$1:$D$16305,"",0)</f>
        <v/>
      </c>
      <c r="H354" s="2" t="str" cm="1">
        <f t="array" ref="H354">_xlfn.XLOOKUP($A354&amp;H$5,'[1]NBA-Data-1980-2019'!$B$1:$B$16305&amp;'[1]NBA-Data-1980-2019'!$A$1:$A$16305,'[1]NBA-Data-1980-2019'!$D$1:$D$16305,"",0)</f>
        <v/>
      </c>
      <c r="I354" s="2" t="str" cm="1">
        <f t="array" ref="I354">_xlfn.XLOOKUP($A354&amp;I$5,'[1]NBA-Data-1980-2019'!$B$1:$B$16305&amp;'[1]NBA-Data-1980-2019'!$A$1:$A$16305,'[1]NBA-Data-1980-2019'!$D$1:$D$16305,"",0)</f>
        <v/>
      </c>
      <c r="J354" s="2" t="str" cm="1">
        <f t="array" ref="J354">_xlfn.XLOOKUP($A354&amp;J$5,'[1]NBA-Data-1980-2019'!$B$1:$B$16305&amp;'[1]NBA-Data-1980-2019'!$A$1:$A$16305,'[1]NBA-Data-1980-2019'!$D$1:$D$16305,"",0)</f>
        <v/>
      </c>
      <c r="K354" s="2" t="str" cm="1">
        <f t="array" ref="K354">_xlfn.XLOOKUP($A354&amp;K$5,'[1]NBA-Data-1980-2019'!$B$1:$B$16305&amp;'[1]NBA-Data-1980-2019'!$A$1:$A$16305,'[1]NBA-Data-1980-2019'!$D$1:$D$16305,"",0)</f>
        <v/>
      </c>
      <c r="L354" s="2" t="str" cm="1">
        <f t="array" ref="L354">_xlfn.XLOOKUP($A354&amp;L$5,'[1]NBA-Data-1980-2019'!$B$1:$B$16305&amp;'[1]NBA-Data-1980-2019'!$A$1:$A$16305,'[1]NBA-Data-1980-2019'!$D$1:$D$16305,"",0)</f>
        <v/>
      </c>
      <c r="M354" s="2" t="str" cm="1">
        <f t="array" ref="M354">_xlfn.XLOOKUP($A354&amp;M$5,'[1]NBA-Data-1980-2019'!$B$1:$B$16305&amp;'[1]NBA-Data-1980-2019'!$A$1:$A$16305,'[1]NBA-Data-1980-2019'!$D$1:$D$16305,"",0)</f>
        <v>LAC</v>
      </c>
      <c r="N354" s="2" t="str" cm="1">
        <f t="array" ref="N354">_xlfn.XLOOKUP($A354&amp;N$5,'[1]NBA-Data-1980-2019'!$B$1:$B$16305&amp;'[1]NBA-Data-1980-2019'!$A$1:$A$16305,'[1]NBA-Data-1980-2019'!$D$1:$D$16305,"",0)</f>
        <v>LAC</v>
      </c>
      <c r="O354" s="2" t="str" cm="1">
        <f t="array" ref="O354">_xlfn.XLOOKUP($A354&amp;O$5,'[1]NBA-Data-1980-2019'!$B$1:$B$16305&amp;'[1]NBA-Data-1980-2019'!$A$1:$A$16305,'[1]NBA-Data-1980-2019'!$D$1:$D$16305,"",0)</f>
        <v>DET</v>
      </c>
      <c r="P354" s="2" t="str" cm="1">
        <f t="array" ref="P354">_xlfn.XLOOKUP($A354&amp;P$5,'[1]NBA-Data-1980-2019'!$B$1:$B$16305&amp;'[1]NBA-Data-1980-2019'!$A$1:$A$16305,'[1]NBA-Data-1980-2019'!$D$1:$D$16305,"",0)</f>
        <v>IND</v>
      </c>
      <c r="Q354" s="2" t="str" cm="1">
        <f t="array" ref="Q354">_xlfn.XLOOKUP($A354&amp;Q$5,'[1]NBA-Data-1980-2019'!$B$1:$B$16305&amp;'[1]NBA-Data-1980-2019'!$A$1:$A$16305,'[1]NBA-Data-1980-2019'!$D$1:$D$16305,"",0)</f>
        <v/>
      </c>
      <c r="R354" s="2" t="str" cm="1">
        <f t="array" ref="R354">_xlfn.XLOOKUP($A354&amp;R$5,'[1]NBA-Data-1980-2019'!$B$1:$B$16305&amp;'[1]NBA-Data-1980-2019'!$A$1:$A$16305,'[1]NBA-Data-1980-2019'!$D$1:$D$16305,"",0)</f>
        <v/>
      </c>
      <c r="S354" s="2" t="str" cm="1">
        <f t="array" ref="S354">_xlfn.XLOOKUP($A354&amp;S$5,'[1]NBA-Data-1980-2019'!$B$1:$B$16305&amp;'[1]NBA-Data-1980-2019'!$A$1:$A$16305,'[1]NBA-Data-1980-2019'!$D$1:$D$16305,"",0)</f>
        <v/>
      </c>
      <c r="T354" s="2" t="str" cm="1">
        <f t="array" ref="T354">_xlfn.XLOOKUP($A354&amp;T$5,'[1]NBA-Data-1980-2019'!$B$1:$B$16305&amp;'[1]NBA-Data-1980-2019'!$A$1:$A$16305,'[1]NBA-Data-1980-2019'!$D$1:$D$16305,"",0)</f>
        <v/>
      </c>
      <c r="U354" s="2" t="str" cm="1">
        <f t="array" ref="U354">_xlfn.XLOOKUP($A354&amp;U$5,'[1]NBA-Data-1980-2019'!$B$1:$B$16305&amp;'[1]NBA-Data-1980-2019'!$A$1:$A$16305,'[1]NBA-Data-1980-2019'!$D$1:$D$16305,"",0)</f>
        <v/>
      </c>
      <c r="V354" s="2" t="str" cm="1">
        <f t="array" ref="V354">_xlfn.XLOOKUP($A354&amp;V$5,'[1]NBA-Data-1980-2019'!$B$1:$B$16305&amp;'[1]NBA-Data-1980-2019'!$A$1:$A$16305,'[1]NBA-Data-1980-2019'!$D$1:$D$16305,"",0)</f>
        <v/>
      </c>
      <c r="W354" s="2" t="str" cm="1">
        <f t="array" ref="W354">_xlfn.XLOOKUP($A354&amp;W$5,'[1]NBA-Data-1980-2019'!$B$1:$B$16305&amp;'[1]NBA-Data-1980-2019'!$A$1:$A$16305,'[1]NBA-Data-1980-2019'!$D$1:$D$16305,"",0)</f>
        <v/>
      </c>
      <c r="X354" s="2" t="str" cm="1">
        <f t="array" ref="X354">_xlfn.XLOOKUP($A354&amp;X$5,'[1]NBA-Data-1980-2019'!$B$1:$B$16305&amp;'[1]NBA-Data-1980-2019'!$A$1:$A$16305,'[1]NBA-Data-1980-2019'!$D$1:$D$16305,"",0)</f>
        <v/>
      </c>
      <c r="Y354" s="2" t="str" cm="1">
        <f t="array" ref="Y354">_xlfn.XLOOKUP($A354&amp;Y$5,'[1]NBA-Data-1980-2019'!$B$1:$B$16305&amp;'[1]NBA-Data-1980-2019'!$A$1:$A$16305,'[1]NBA-Data-1980-2019'!$D$1:$D$16305,"",0)</f>
        <v/>
      </c>
      <c r="Z354" s="2" t="str" cm="1">
        <f t="array" ref="Z354">_xlfn.XLOOKUP($A354&amp;Z$5,'[1]NBA-Data-1980-2019'!$B$1:$B$16305&amp;'[1]NBA-Data-1980-2019'!$A$1:$A$16305,'[1]NBA-Data-1980-2019'!$D$1:$D$16305,"",0)</f>
        <v/>
      </c>
      <c r="AA354" s="2" t="str" cm="1">
        <f t="array" ref="AA354">_xlfn.XLOOKUP($A354&amp;AA$5,'[1]NBA-Data-1980-2019'!$B$1:$B$16305&amp;'[1]NBA-Data-1980-2019'!$A$1:$A$16305,'[1]NBA-Data-1980-2019'!$D$1:$D$16305,"",0)</f>
        <v/>
      </c>
      <c r="AB354" s="2" t="str" cm="1">
        <f t="array" ref="AB354">_xlfn.XLOOKUP($A354&amp;AB$5,'[1]NBA-Data-1980-2019'!$B$1:$B$16305&amp;'[1]NBA-Data-1980-2019'!$A$1:$A$16305,'[1]NBA-Data-1980-2019'!$D$1:$D$16305,"",0)</f>
        <v/>
      </c>
      <c r="AC354" s="2" t="str" cm="1">
        <f t="array" ref="AC354">_xlfn.XLOOKUP($A354&amp;AC$5,'[1]NBA-Data-1980-2019'!$B$1:$B$16305&amp;'[1]NBA-Data-1980-2019'!$A$1:$A$16305,'[1]NBA-Data-1980-2019'!$D$1:$D$16305,"",0)</f>
        <v/>
      </c>
      <c r="AD354" s="2" t="str" cm="1">
        <f t="array" ref="AD354">_xlfn.XLOOKUP($A354&amp;AD$5,'[1]NBA-Data-1980-2019'!$B$1:$B$16305&amp;'[1]NBA-Data-1980-2019'!$A$1:$A$16305,'[1]NBA-Data-1980-2019'!$D$1:$D$16305,"",0)</f>
        <v/>
      </c>
      <c r="AE354" s="2" t="str" cm="1">
        <f t="array" ref="AE354">_xlfn.XLOOKUP($A354&amp;AE$5,'[1]NBA-Data-1980-2019'!$B$1:$B$16305&amp;'[1]NBA-Data-1980-2019'!$A$1:$A$16305,'[1]NBA-Data-1980-2019'!$D$1:$D$16305,"",0)</f>
        <v/>
      </c>
      <c r="AF354" s="2" t="str" cm="1">
        <f t="array" ref="AF354">_xlfn.XLOOKUP($A354&amp;AF$5,'[1]NBA-Data-1980-2019'!$B$1:$B$16305&amp;'[1]NBA-Data-1980-2019'!$A$1:$A$16305,'[1]NBA-Data-1980-2019'!$D$1:$D$16305,"",0)</f>
        <v/>
      </c>
      <c r="AG354" s="2" t="str" cm="1">
        <f t="array" ref="AG354">_xlfn.XLOOKUP($A354&amp;AG$5,'[1]NBA-Data-1980-2019'!$B$1:$B$16305&amp;'[1]NBA-Data-1980-2019'!$A$1:$A$16305,'[1]NBA-Data-1980-2019'!$D$1:$D$16305,"",0)</f>
        <v/>
      </c>
      <c r="AH354" s="2" t="str" cm="1">
        <f t="array" ref="AH354">_xlfn.XLOOKUP($A354&amp;AH$5,'[1]NBA-Data-1980-2019'!$B$1:$B$16305&amp;'[1]NBA-Data-1980-2019'!$A$1:$A$16305,'[1]NBA-Data-1980-2019'!$H$1:$H$16305,"",0)</f>
        <v/>
      </c>
      <c r="AI354" s="2" t="str" cm="1">
        <f t="array" ref="AI354">_xlfn.XLOOKUP($A354&amp;AI$5,'[1]NBA-Data-1980-2019'!$B$1:$B$16305&amp;'[1]NBA-Data-1980-2019'!$A$1:$A$16305,'[1]NBA-Data-1980-2019'!$H$1:$H$16305,"",0)</f>
        <v/>
      </c>
      <c r="AJ354" s="2" t="str" cm="1">
        <f t="array" ref="AJ354">_xlfn.XLOOKUP($A354&amp;AJ$5,'[1]NBA-Data-1980-2019'!$B$1:$B$16305&amp;'[1]NBA-Data-1980-2019'!$A$1:$A$16305,'[1]NBA-Data-1980-2019'!$H$1:$H$16305,"",0)</f>
        <v/>
      </c>
      <c r="AK354" s="2" t="str" cm="1">
        <f t="array" ref="AK354">_xlfn.XLOOKUP($A354&amp;AK$5,'[1]NBA-Data-1980-2019'!$B$1:$B$16305&amp;'[1]NBA-Data-1980-2019'!$A$1:$A$16305,'[1]NBA-Data-1980-2019'!$H$1:$H$16305,"",0)</f>
        <v/>
      </c>
      <c r="AL354" s="2" t="str" cm="1">
        <f t="array" ref="AL354">_xlfn.XLOOKUP($A354&amp;AL$5,'[1]NBA-Data-1980-2019'!$B$1:$B$16305&amp;'[1]NBA-Data-1980-2019'!$A$1:$A$16305,'[1]NBA-Data-1980-2019'!$H$1:$H$16305,"",0)</f>
        <v/>
      </c>
      <c r="AM354" s="2" t="str" cm="1">
        <f t="array" ref="AM354">_xlfn.XLOOKUP($A354&amp;AM$5,'[1]NBA-Data-1980-2019'!$B$1:$B$16305&amp;'[1]NBA-Data-1980-2019'!$A$1:$A$16305,'[1]NBA-Data-1980-2019'!$H$1:$H$16305,"",0)</f>
        <v/>
      </c>
      <c r="AN354" s="2" t="str" cm="1">
        <f t="array" ref="AN354">_xlfn.XLOOKUP($A354&amp;AN$5,'[1]NBA-Data-1980-2019'!$B$1:$B$16305&amp;'[1]NBA-Data-1980-2019'!$A$1:$A$16305,'[1]NBA-Data-1980-2019'!$H$1:$H$16305,"",0)</f>
        <v/>
      </c>
      <c r="AO354" s="2" t="str" cm="1">
        <f t="array" ref="AO354">_xlfn.XLOOKUP($A354&amp;AO$5,'[1]NBA-Data-1980-2019'!$B$1:$B$16305&amp;'[1]NBA-Data-1980-2019'!$A$1:$A$16305,'[1]NBA-Data-1980-2019'!$H$1:$H$16305,"",0)</f>
        <v/>
      </c>
      <c r="AP354" s="2" t="str" cm="1">
        <f t="array" ref="AP354">_xlfn.XLOOKUP($A354&amp;AP$5,'[1]NBA-Data-1980-2019'!$B$1:$B$16305&amp;'[1]NBA-Data-1980-2019'!$A$1:$A$16305,'[1]NBA-Data-1980-2019'!$H$1:$H$16305,"",0)</f>
        <v/>
      </c>
      <c r="AQ354" s="2" t="str" cm="1">
        <f t="array" ref="AQ354">_xlfn.XLOOKUP($A354&amp;AQ$5,'[1]NBA-Data-1980-2019'!$B$1:$B$16305&amp;'[1]NBA-Data-1980-2019'!$A$1:$A$16305,'[1]NBA-Data-1980-2019'!$H$1:$H$16305,"",0)</f>
        <v/>
      </c>
      <c r="AR354" s="2" t="str" cm="1">
        <f t="array" ref="AR354">_xlfn.XLOOKUP($A354&amp;AR$5,'[1]NBA-Data-1980-2019'!$B$1:$B$16305&amp;'[1]NBA-Data-1980-2019'!$A$1:$A$16305,'[1]NBA-Data-1980-2019'!$H$1:$H$16305,"",0)</f>
        <v/>
      </c>
      <c r="AS354" s="2" cm="1">
        <f t="array" ref="AS354">_xlfn.XLOOKUP($A354&amp;AS$5,'[1]NBA-Data-1980-2019'!$B$1:$B$16305&amp;'[1]NBA-Data-1980-2019'!$A$1:$A$16305,'[1]NBA-Data-1980-2019'!$H$1:$H$16305,"",0)</f>
        <v>343.2</v>
      </c>
      <c r="AT354" s="2" cm="1">
        <f t="array" ref="AT354">_xlfn.XLOOKUP($A354&amp;AT$5,'[1]NBA-Data-1980-2019'!$B$1:$B$16305&amp;'[1]NBA-Data-1980-2019'!$A$1:$A$16305,'[1]NBA-Data-1980-2019'!$H$1:$H$16305,"",0)</f>
        <v>573.5</v>
      </c>
      <c r="AU354" s="2" cm="1">
        <f t="array" ref="AU354">_xlfn.XLOOKUP($A354&amp;AU$5,'[1]NBA-Data-1980-2019'!$B$1:$B$16305&amp;'[1]NBA-Data-1980-2019'!$A$1:$A$16305,'[1]NBA-Data-1980-2019'!$H$1:$H$16305,"",0)</f>
        <v>262.8</v>
      </c>
      <c r="AV354" s="2" cm="1">
        <f t="array" ref="AV354">_xlfn.XLOOKUP($A354&amp;AV$5,'[1]NBA-Data-1980-2019'!$B$1:$B$16305&amp;'[1]NBA-Data-1980-2019'!$A$1:$A$16305,'[1]NBA-Data-1980-2019'!$H$1:$H$16305,"",0)</f>
        <v>56</v>
      </c>
      <c r="AW354" s="2" t="str" cm="1">
        <f t="array" ref="AW354">_xlfn.XLOOKUP($A354&amp;AW$5,'[1]NBA-Data-1980-2019'!$B$1:$B$16305&amp;'[1]NBA-Data-1980-2019'!$A$1:$A$16305,'[1]NBA-Data-1980-2019'!$H$1:$H$16305,"",0)</f>
        <v/>
      </c>
      <c r="AX354" s="2" t="str" cm="1">
        <f t="array" ref="AX354">_xlfn.XLOOKUP($A354&amp;AX$5,'[1]NBA-Data-1980-2019'!$B$1:$B$16305&amp;'[1]NBA-Data-1980-2019'!$A$1:$A$16305,'[1]NBA-Data-1980-2019'!$H$1:$H$16305,"",0)</f>
        <v/>
      </c>
      <c r="AY354" s="2" t="str" cm="1">
        <f t="array" ref="AY354">_xlfn.XLOOKUP($A354&amp;AY$5,'[1]NBA-Data-1980-2019'!$B$1:$B$16305&amp;'[1]NBA-Data-1980-2019'!$A$1:$A$16305,'[1]NBA-Data-1980-2019'!$H$1:$H$16305,"",0)</f>
        <v/>
      </c>
      <c r="AZ354" s="2" t="str" cm="1">
        <f t="array" ref="AZ354">_xlfn.XLOOKUP($A354&amp;AZ$5,'[1]NBA-Data-1980-2019'!$B$1:$B$16305&amp;'[1]NBA-Data-1980-2019'!$A$1:$A$16305,'[1]NBA-Data-1980-2019'!$H$1:$H$16305,"",0)</f>
        <v/>
      </c>
      <c r="BA354" s="2" t="str" cm="1">
        <f t="array" ref="BA354">_xlfn.XLOOKUP($A354&amp;BA$5,'[1]NBA-Data-1980-2019'!$B$1:$B$16305&amp;'[1]NBA-Data-1980-2019'!$A$1:$A$16305,'[1]NBA-Data-1980-2019'!$H$1:$H$16305,"",0)</f>
        <v/>
      </c>
      <c r="BB354" s="2" t="str" cm="1">
        <f t="array" ref="BB354">_xlfn.XLOOKUP($A354&amp;BB$5,'[1]NBA-Data-1980-2019'!$B$1:$B$16305&amp;'[1]NBA-Data-1980-2019'!$A$1:$A$16305,'[1]NBA-Data-1980-2019'!$H$1:$H$16305,"",0)</f>
        <v/>
      </c>
      <c r="BC354" s="2" t="str" cm="1">
        <f t="array" ref="BC354">_xlfn.XLOOKUP($A354&amp;BC$5,'[1]NBA-Data-1980-2019'!$B$1:$B$16305&amp;'[1]NBA-Data-1980-2019'!$A$1:$A$16305,'[1]NBA-Data-1980-2019'!$H$1:$H$16305,"",0)</f>
        <v/>
      </c>
      <c r="BD354" s="2" t="str" cm="1">
        <f t="array" ref="BD354">_xlfn.XLOOKUP($A354&amp;BD$5,'[1]NBA-Data-1980-2019'!$B$1:$B$16305&amp;'[1]NBA-Data-1980-2019'!$A$1:$A$16305,'[1]NBA-Data-1980-2019'!$H$1:$H$16305,"",0)</f>
        <v/>
      </c>
      <c r="BE354" s="2" t="str" cm="1">
        <f t="array" ref="BE354">_xlfn.XLOOKUP($A354&amp;BE$5,'[1]NBA-Data-1980-2019'!$B$1:$B$16305&amp;'[1]NBA-Data-1980-2019'!$A$1:$A$16305,'[1]NBA-Data-1980-2019'!$H$1:$H$16305,"",0)</f>
        <v/>
      </c>
      <c r="BF354" s="2" t="str" cm="1">
        <f t="array" ref="BF354">_xlfn.XLOOKUP($A354&amp;BF$5,'[1]NBA-Data-1980-2019'!$B$1:$B$16305&amp;'[1]NBA-Data-1980-2019'!$A$1:$A$16305,'[1]NBA-Data-1980-2019'!$H$1:$H$16305,"",0)</f>
        <v/>
      </c>
      <c r="BG354" s="2" t="str" cm="1">
        <f t="array" ref="BG354">_xlfn.XLOOKUP($A354&amp;BG$5,'[1]NBA-Data-1980-2019'!$B$1:$B$16305&amp;'[1]NBA-Data-1980-2019'!$A$1:$A$16305,'[1]NBA-Data-1980-2019'!$H$1:$H$16305,"",0)</f>
        <v/>
      </c>
      <c r="BH354" s="2" t="str" cm="1">
        <f t="array" ref="BH354">_xlfn.XLOOKUP($A354&amp;BH$5,'[1]NBA-Data-1980-2019'!$B$1:$B$16305&amp;'[1]NBA-Data-1980-2019'!$A$1:$A$16305,'[1]NBA-Data-1980-2019'!$H$1:$H$16305,"",0)</f>
        <v/>
      </c>
      <c r="BI354" s="2" t="str" cm="1">
        <f t="array" ref="BI354">_xlfn.XLOOKUP($A354&amp;BI$5,'[1]NBA-Data-1980-2019'!$B$1:$B$16305&amp;'[1]NBA-Data-1980-2019'!$A$1:$A$16305,'[1]NBA-Data-1980-2019'!$H$1:$H$16305,"",0)</f>
        <v/>
      </c>
      <c r="BJ354" s="2" t="str" cm="1">
        <f t="array" ref="BJ354">_xlfn.XLOOKUP($A354&amp;BJ$5,'[1]NBA-Data-1980-2019'!$B$1:$B$16305&amp;'[1]NBA-Data-1980-2019'!$A$1:$A$16305,'[1]NBA-Data-1980-2019'!$H$1:$H$16305,"",0)</f>
        <v/>
      </c>
      <c r="BK354" s="2" t="str" cm="1">
        <f t="array" ref="BK354">_xlfn.XLOOKUP($A354&amp;BK$5,'[1]NBA-Data-1980-2019'!$B$1:$B$16305&amp;'[1]NBA-Data-1980-2019'!$A$1:$A$16305,'[1]NBA-Data-1980-2019'!$H$1:$H$16305,"",0)</f>
        <v/>
      </c>
      <c r="BL354" s="2" t="str" cm="1">
        <f t="array" ref="BL354">_xlfn.XLOOKUP($A354&amp;BL$5,'[1]NBA-Data-1980-2019'!$B$1:$B$16305&amp;'[1]NBA-Data-1980-2019'!$A$1:$A$16305,'[1]NBA-Data-1980-2019'!$H$1:$H$16305,"",0)</f>
        <v/>
      </c>
      <c r="BM354" s="2" t="str" cm="1">
        <f t="array" ref="BM354">_xlfn.XLOOKUP($A354&amp;BM$5,'[1]NBA-Data-1980-2019'!$B$1:$B$16305&amp;'[1]NBA-Data-1980-2019'!$A$1:$A$16305,'[1]NBA-Data-1980-2019'!$H$1:$H$16305,"",0)</f>
        <v/>
      </c>
      <c r="BN354" s="2" t="str" cm="1">
        <f t="array" ref="BN354">_xlfn.XLOOKUP($A354&amp;BN$5,'[1]NBA-Data-1980-2019'!$B$1:$B$16305&amp;'[1]NBA-Data-1980-2019'!$A$1:$A$16305,'[1]NBA-Data-1980-2019'!$F$1:$F$16305,"",0)</f>
        <v/>
      </c>
      <c r="BO354" s="2" t="str" cm="1">
        <f t="array" ref="BO354">_xlfn.XLOOKUP($A354&amp;BO$5,'[1]NBA-Data-1980-2019'!$B$1:$B$16305&amp;'[1]NBA-Data-1980-2019'!$A$1:$A$16305,'[1]NBA-Data-1980-2019'!$F$1:$F$16305,"",0)</f>
        <v/>
      </c>
      <c r="BP354" s="2" t="str" cm="1">
        <f t="array" ref="BP354">_xlfn.XLOOKUP($A354&amp;BP$5,'[1]NBA-Data-1980-2019'!$B$1:$B$16305&amp;'[1]NBA-Data-1980-2019'!$A$1:$A$16305,'[1]NBA-Data-1980-2019'!$F$1:$F$16305,"",0)</f>
        <v/>
      </c>
      <c r="BQ354" s="2" t="str" cm="1">
        <f t="array" ref="BQ354">_xlfn.XLOOKUP($A354&amp;BQ$5,'[1]NBA-Data-1980-2019'!$B$1:$B$16305&amp;'[1]NBA-Data-1980-2019'!$A$1:$A$16305,'[1]NBA-Data-1980-2019'!$F$1:$F$16305,"",0)</f>
        <v/>
      </c>
      <c r="BR354" s="2" t="str" cm="1">
        <f t="array" ref="BR354">_xlfn.XLOOKUP($A354&amp;BR$5,'[1]NBA-Data-1980-2019'!$B$1:$B$16305&amp;'[1]NBA-Data-1980-2019'!$A$1:$A$16305,'[1]NBA-Data-1980-2019'!$F$1:$F$16305,"",0)</f>
        <v/>
      </c>
      <c r="BS354" s="2" t="str" cm="1">
        <f t="array" ref="BS354">_xlfn.XLOOKUP($A354&amp;BS$5,'[1]NBA-Data-1980-2019'!$B$1:$B$16305&amp;'[1]NBA-Data-1980-2019'!$A$1:$A$16305,'[1]NBA-Data-1980-2019'!$F$1:$F$16305,"",0)</f>
        <v/>
      </c>
      <c r="BT354" s="2" t="str" cm="1">
        <f t="array" ref="BT354">_xlfn.XLOOKUP($A354&amp;BT$5,'[1]NBA-Data-1980-2019'!$B$1:$B$16305&amp;'[1]NBA-Data-1980-2019'!$A$1:$A$16305,'[1]NBA-Data-1980-2019'!$F$1:$F$16305,"",0)</f>
        <v/>
      </c>
      <c r="BU354" s="2" t="str" cm="1">
        <f t="array" ref="BU354">_xlfn.XLOOKUP($A354&amp;BU$5,'[1]NBA-Data-1980-2019'!$B$1:$B$16305&amp;'[1]NBA-Data-1980-2019'!$A$1:$A$16305,'[1]NBA-Data-1980-2019'!$F$1:$F$16305,"",0)</f>
        <v/>
      </c>
      <c r="BV354" s="2" t="str" cm="1">
        <f t="array" ref="BV354">_xlfn.XLOOKUP($A354&amp;BV$5,'[1]NBA-Data-1980-2019'!$B$1:$B$16305&amp;'[1]NBA-Data-1980-2019'!$A$1:$A$16305,'[1]NBA-Data-1980-2019'!$F$1:$F$16305,"",0)</f>
        <v/>
      </c>
      <c r="BW354" s="2" t="str" cm="1">
        <f t="array" ref="BW354">_xlfn.XLOOKUP($A354&amp;BW$5,'[1]NBA-Data-1980-2019'!$B$1:$B$16305&amp;'[1]NBA-Data-1980-2019'!$A$1:$A$16305,'[1]NBA-Data-1980-2019'!$F$1:$F$16305,"",0)</f>
        <v/>
      </c>
      <c r="BX354" s="2" t="str" cm="1">
        <f t="array" ref="BX354">_xlfn.XLOOKUP($A354&amp;BX$5,'[1]NBA-Data-1980-2019'!$B$1:$B$16305&amp;'[1]NBA-Data-1980-2019'!$A$1:$A$16305,'[1]NBA-Data-1980-2019'!$F$1:$F$16305,"",0)</f>
        <v/>
      </c>
      <c r="BY354" s="2" cm="1">
        <f t="array" ref="BY354">_xlfn.XLOOKUP($A354&amp;BY$5,'[1]NBA-Data-1980-2019'!$B$1:$B$16305&amp;'[1]NBA-Data-1980-2019'!$A$1:$A$16305,'[1]NBA-Data-1980-2019'!$F$1:$F$16305,"",0)</f>
        <v>9.5</v>
      </c>
      <c r="BZ354" s="2" cm="1">
        <f t="array" ref="BZ354">_xlfn.XLOOKUP($A354&amp;BZ$5,'[1]NBA-Data-1980-2019'!$B$1:$B$16305&amp;'[1]NBA-Data-1980-2019'!$A$1:$A$16305,'[1]NBA-Data-1980-2019'!$F$1:$F$16305,"",0)</f>
        <v>12.4</v>
      </c>
      <c r="CA354" s="2" cm="1">
        <f t="array" ref="CA354">_xlfn.XLOOKUP($A354&amp;CA$5,'[1]NBA-Data-1980-2019'!$B$1:$B$16305&amp;'[1]NBA-Data-1980-2019'!$A$1:$A$16305,'[1]NBA-Data-1980-2019'!$F$1:$F$16305,"",0)</f>
        <v>6.5</v>
      </c>
      <c r="CB354" s="2" cm="1">
        <f t="array" ref="CB354">_xlfn.XLOOKUP($A354&amp;CB$5,'[1]NBA-Data-1980-2019'!$B$1:$B$16305&amp;'[1]NBA-Data-1980-2019'!$A$1:$A$16305,'[1]NBA-Data-1980-2019'!$F$1:$F$16305,"",0)</f>
        <v>7.5</v>
      </c>
      <c r="CC354" s="2" t="str" cm="1">
        <f t="array" ref="CC354">_xlfn.XLOOKUP($A354&amp;CC$5,'[1]NBA-Data-1980-2019'!$B$1:$B$16305&amp;'[1]NBA-Data-1980-2019'!$A$1:$A$16305,'[1]NBA-Data-1980-2019'!$F$1:$F$16305,"",0)</f>
        <v/>
      </c>
      <c r="CD354" s="2" t="str" cm="1">
        <f t="array" ref="CD354">_xlfn.XLOOKUP($A354&amp;CD$5,'[1]NBA-Data-1980-2019'!$B$1:$B$16305&amp;'[1]NBA-Data-1980-2019'!$A$1:$A$16305,'[1]NBA-Data-1980-2019'!$F$1:$F$16305,"",0)</f>
        <v/>
      </c>
      <c r="CE354" s="2" t="str" cm="1">
        <f t="array" ref="CE354">_xlfn.XLOOKUP($A354&amp;CE$5,'[1]NBA-Data-1980-2019'!$B$1:$B$16305&amp;'[1]NBA-Data-1980-2019'!$A$1:$A$16305,'[1]NBA-Data-1980-2019'!$F$1:$F$16305,"",0)</f>
        <v/>
      </c>
      <c r="CF354" s="2" t="str" cm="1">
        <f t="array" ref="CF354">_xlfn.XLOOKUP($A354&amp;CF$5,'[1]NBA-Data-1980-2019'!$B$1:$B$16305&amp;'[1]NBA-Data-1980-2019'!$A$1:$A$16305,'[1]NBA-Data-1980-2019'!$F$1:$F$16305,"",0)</f>
        <v/>
      </c>
      <c r="CG354" s="2" t="str" cm="1">
        <f t="array" ref="CG354">_xlfn.XLOOKUP($A354&amp;CG$5,'[1]NBA-Data-1980-2019'!$B$1:$B$16305&amp;'[1]NBA-Data-1980-2019'!$A$1:$A$16305,'[1]NBA-Data-1980-2019'!$F$1:$F$16305,"",0)</f>
        <v/>
      </c>
      <c r="CH354" s="2" t="str" cm="1">
        <f t="array" ref="CH354">_xlfn.XLOOKUP($A354&amp;CH$5,'[1]NBA-Data-1980-2019'!$B$1:$B$16305&amp;'[1]NBA-Data-1980-2019'!$A$1:$A$16305,'[1]NBA-Data-1980-2019'!$F$1:$F$16305,"",0)</f>
        <v/>
      </c>
      <c r="CI354" s="2" t="str" cm="1">
        <f t="array" ref="CI354">_xlfn.XLOOKUP($A354&amp;CI$5,'[1]NBA-Data-1980-2019'!$B$1:$B$16305&amp;'[1]NBA-Data-1980-2019'!$A$1:$A$16305,'[1]NBA-Data-1980-2019'!$F$1:$F$16305,"",0)</f>
        <v/>
      </c>
      <c r="CJ354" s="2" t="str" cm="1">
        <f t="array" ref="CJ354">_xlfn.XLOOKUP($A354&amp;CJ$5,'[1]NBA-Data-1980-2019'!$B$1:$B$16305&amp;'[1]NBA-Data-1980-2019'!$A$1:$A$16305,'[1]NBA-Data-1980-2019'!$F$1:$F$16305,"",0)</f>
        <v/>
      </c>
      <c r="CK354" s="2" t="str" cm="1">
        <f t="array" ref="CK354">_xlfn.XLOOKUP($A354&amp;CK$5,'[1]NBA-Data-1980-2019'!$B$1:$B$16305&amp;'[1]NBA-Data-1980-2019'!$A$1:$A$16305,'[1]NBA-Data-1980-2019'!$F$1:$F$16305,"",0)</f>
        <v/>
      </c>
      <c r="CL354" s="2" t="str" cm="1">
        <f t="array" ref="CL354">_xlfn.XLOOKUP($A354&amp;CL$5,'[1]NBA-Data-1980-2019'!$B$1:$B$16305&amp;'[1]NBA-Data-1980-2019'!$A$1:$A$16305,'[1]NBA-Data-1980-2019'!$F$1:$F$16305,"",0)</f>
        <v/>
      </c>
      <c r="CM354" s="2" t="str" cm="1">
        <f t="array" ref="CM354">_xlfn.XLOOKUP($A354&amp;CM$5,'[1]NBA-Data-1980-2019'!$B$1:$B$16305&amp;'[1]NBA-Data-1980-2019'!$A$1:$A$16305,'[1]NBA-Data-1980-2019'!$F$1:$F$16305,"",0)</f>
        <v/>
      </c>
      <c r="CN354" s="2" t="str" cm="1">
        <f t="array" ref="CN354">_xlfn.XLOOKUP($A354&amp;CN$5,'[1]NBA-Data-1980-2019'!$B$1:$B$16305&amp;'[1]NBA-Data-1980-2019'!$A$1:$A$16305,'[1]NBA-Data-1980-2019'!$F$1:$F$16305,"",0)</f>
        <v/>
      </c>
      <c r="CO354" s="2" t="str" cm="1">
        <f t="array" ref="CO354">_xlfn.XLOOKUP($A354&amp;CO$5,'[1]NBA-Data-1980-2019'!$B$1:$B$16305&amp;'[1]NBA-Data-1980-2019'!$A$1:$A$16305,'[1]NBA-Data-1980-2019'!$F$1:$F$16305,"",0)</f>
        <v/>
      </c>
      <c r="CP354" s="2" t="str" cm="1">
        <f t="array" ref="CP354">_xlfn.XLOOKUP($A354&amp;CP$5,'[1]NBA-Data-1980-2019'!$B$1:$B$16305&amp;'[1]NBA-Data-1980-2019'!$A$1:$A$16305,'[1]NBA-Data-1980-2019'!$F$1:$F$16305,"",0)</f>
        <v/>
      </c>
      <c r="CQ354" s="2" t="str" cm="1">
        <f t="array" ref="CQ354">_xlfn.XLOOKUP($A354&amp;CQ$5,'[1]NBA-Data-1980-2019'!$B$1:$B$16305&amp;'[1]NBA-Data-1980-2019'!$A$1:$A$16305,'[1]NBA-Data-1980-2019'!$F$1:$F$16305,"",0)</f>
        <v/>
      </c>
      <c r="CR354" s="2" t="str" cm="1">
        <f t="array" ref="CR354">_xlfn.XLOOKUP($A354&amp;CR$5,'[1]NBA-Data-1980-2019'!$B$1:$B$16305&amp;'[1]NBA-Data-1980-2019'!$A$1:$A$16305,'[1]NBA-Data-1980-2019'!$F$1:$F$16305,"",0)</f>
        <v/>
      </c>
      <c r="CS354" s="2" t="str" cm="1">
        <f t="array" ref="CS354">_xlfn.XLOOKUP($A354&amp;CS$5,'[1]NBA-Data-1980-2019'!$B$1:$B$16305&amp;'[1]NBA-Data-1980-2019'!$A$1:$A$16305,'[1]NBA-Data-1980-2019'!$F$1:$F$16305,"",0)</f>
        <v/>
      </c>
      <c r="CU354" s="2" t="str">
        <f>_xlfn.XLOOKUP($A354,TEAMS!$G$1:$G$839,TEAMS!$H$1:$H$839,"",0)</f>
        <v>SF</v>
      </c>
      <c r="CV354" s="2" t="str">
        <f>_xlfn.XLOOKUP($CU354,DASHBOARD!$B$22:$B$27,DASHBOARD!$C$22:$C$27,"",0)</f>
        <v>FORWARD</v>
      </c>
      <c r="CY354" s="63">
        <f>SUMIFS('[1]NBA-Data-1980-2019'!$G$1:$G$16305,'[1]NBA-Data-1980-2019'!$B$1:$B$16305,$A354,'[1]NBA-Data-1980-2019'!$A$1:$A$16305,CY$9)</f>
        <v>0</v>
      </c>
      <c r="CZ354" s="63">
        <f>SUMIFS('[1]NBA-Data-1980-2019'!$G$1:$G$16305,'[1]NBA-Data-1980-2019'!$B$1:$B$16305,$A354,'[1]NBA-Data-1980-2019'!$A$1:$A$16305,CZ$9)</f>
        <v>0</v>
      </c>
      <c r="DA354" s="63">
        <f>SUMIFS('[1]NBA-Data-1980-2019'!$G$1:$G$16305,'[1]NBA-Data-1980-2019'!$B$1:$B$16305,$A354,'[1]NBA-Data-1980-2019'!$A$1:$A$16305,DA$9)</f>
        <v>0</v>
      </c>
      <c r="DB354" s="63">
        <f>SUMIFS('[1]NBA-Data-1980-2019'!$G$1:$G$16305,'[1]NBA-Data-1980-2019'!$B$1:$B$16305,$A354,'[1]NBA-Data-1980-2019'!$A$1:$A$16305,DB$9)</f>
        <v>0</v>
      </c>
      <c r="DC354" s="63">
        <f>SUMIFS('[1]NBA-Data-1980-2019'!$G$1:$G$16305,'[1]NBA-Data-1980-2019'!$B$1:$B$16305,$A354,'[1]NBA-Data-1980-2019'!$A$1:$A$16305,DC$9)</f>
        <v>0</v>
      </c>
      <c r="DD354" s="63">
        <f>SUMIFS('[1]NBA-Data-1980-2019'!$G$1:$G$16305,'[1]NBA-Data-1980-2019'!$B$1:$B$16305,$A354,'[1]NBA-Data-1980-2019'!$A$1:$A$16305,DD$9)</f>
        <v>0</v>
      </c>
      <c r="DE354" s="63">
        <f>SUMIFS('[1]NBA-Data-1980-2019'!$G$1:$G$16305,'[1]NBA-Data-1980-2019'!$B$1:$B$16305,$A354,'[1]NBA-Data-1980-2019'!$A$1:$A$16305,DE$9)</f>
        <v>0</v>
      </c>
      <c r="DF354" s="63">
        <f>SUMIFS('[1]NBA-Data-1980-2019'!$G$1:$G$16305,'[1]NBA-Data-1980-2019'!$B$1:$B$16305,$A354,'[1]NBA-Data-1980-2019'!$A$1:$A$16305,DF$9)</f>
        <v>0</v>
      </c>
      <c r="DG354" s="63">
        <f>SUMIFS('[1]NBA-Data-1980-2019'!$G$1:$G$16305,'[1]NBA-Data-1980-2019'!$B$1:$B$16305,$A354,'[1]NBA-Data-1980-2019'!$A$1:$A$16305,DG$9)</f>
        <v>0</v>
      </c>
      <c r="DH354" s="63">
        <f>SUMIFS('[1]NBA-Data-1980-2019'!$G$1:$G$16305,'[1]NBA-Data-1980-2019'!$B$1:$B$16305,$A354,'[1]NBA-Data-1980-2019'!$A$1:$A$16305,DH$9)</f>
        <v>0</v>
      </c>
      <c r="DI354" s="63">
        <f>SUMIFS('[1]NBA-Data-1980-2019'!$G$1:$G$16305,'[1]NBA-Data-1980-2019'!$B$1:$B$16305,$A354,'[1]NBA-Data-1980-2019'!$A$1:$A$16305,DI$9)</f>
        <v>0</v>
      </c>
      <c r="DJ354" s="63">
        <f>SUMIFS('[1]NBA-Data-1980-2019'!$G$1:$G$16305,'[1]NBA-Data-1980-2019'!$B$1:$B$16305,$A354,'[1]NBA-Data-1980-2019'!$A$1:$A$16305,DJ$9)</f>
        <v>0</v>
      </c>
      <c r="DK354" s="63">
        <f>SUMIFS('[1]NBA-Data-1980-2019'!$G$1:$G$16305,'[1]NBA-Data-1980-2019'!$B$1:$B$16305,$A354,'[1]NBA-Data-1980-2019'!$A$1:$A$16305,DK$9)</f>
        <v>512435</v>
      </c>
      <c r="DL354" s="63">
        <f>SUMIFS('[1]NBA-Data-1980-2019'!$G$1:$G$16305,'[1]NBA-Data-1980-2019'!$B$1:$B$16305,$A354,'[1]NBA-Data-1980-2019'!$A$1:$A$16305,DL$9)</f>
        <v>638679</v>
      </c>
      <c r="DM354" s="63">
        <f>SUMIFS('[1]NBA-Data-1980-2019'!$G$1:$G$16305,'[1]NBA-Data-1980-2019'!$B$1:$B$16305,$A354,'[1]NBA-Data-1980-2019'!$A$1:$A$16305,DM$9)</f>
        <v>79029</v>
      </c>
      <c r="DN354" s="63">
        <f>SUMIFS('[1]NBA-Data-1980-2019'!$G$1:$G$16305,'[1]NBA-Data-1980-2019'!$B$1:$B$16305,$A354,'[1]NBA-Data-1980-2019'!$A$1:$A$16305,DN$9)</f>
        <v>0</v>
      </c>
      <c r="DO354" s="63">
        <f>SUMIFS('[1]NBA-Data-1980-2019'!$G$1:$G$16305,'[1]NBA-Data-1980-2019'!$B$1:$B$16305,$A354,'[1]NBA-Data-1980-2019'!$A$1:$A$16305,DO$9)</f>
        <v>0</v>
      </c>
      <c r="DP354" s="63">
        <f>SUMIFS('[1]NBA-Data-1980-2019'!$G$1:$G$16305,'[1]NBA-Data-1980-2019'!$B$1:$B$16305,$A354,'[1]NBA-Data-1980-2019'!$A$1:$A$16305,DP$9)</f>
        <v>0</v>
      </c>
      <c r="DQ354" s="63">
        <f>SUMIFS('[1]NBA-Data-1980-2019'!$G$1:$G$16305,'[1]NBA-Data-1980-2019'!$B$1:$B$16305,$A354,'[1]NBA-Data-1980-2019'!$A$1:$A$16305,DQ$9)</f>
        <v>0</v>
      </c>
      <c r="DR354" s="63">
        <f>SUMIFS('[1]NBA-Data-1980-2019'!$G$1:$G$16305,'[1]NBA-Data-1980-2019'!$B$1:$B$16305,$A354,'[1]NBA-Data-1980-2019'!$A$1:$A$16305,DR$9)</f>
        <v>0</v>
      </c>
      <c r="DS354" s="63">
        <f>SUMIFS('[1]NBA-Data-1980-2019'!$G$1:$G$16305,'[1]NBA-Data-1980-2019'!$B$1:$B$16305,$A354,'[1]NBA-Data-1980-2019'!$A$1:$A$16305,DS$9)</f>
        <v>0</v>
      </c>
      <c r="DT354" s="63">
        <f>SUMIFS('[1]NBA-Data-1980-2019'!$G$1:$G$16305,'[1]NBA-Data-1980-2019'!$B$1:$B$16305,$A354,'[1]NBA-Data-1980-2019'!$A$1:$A$16305,DT$9)</f>
        <v>0</v>
      </c>
      <c r="DU354" s="63">
        <f>SUMIFS('[1]NBA-Data-1980-2019'!$G$1:$G$16305,'[1]NBA-Data-1980-2019'!$B$1:$B$16305,$A354,'[1]NBA-Data-1980-2019'!$A$1:$A$16305,DU$9)</f>
        <v>0</v>
      </c>
      <c r="DV354" s="63">
        <f>SUMIFS('[1]NBA-Data-1980-2019'!$G$1:$G$16305,'[1]NBA-Data-1980-2019'!$B$1:$B$16305,$A354,'[1]NBA-Data-1980-2019'!$A$1:$A$16305,DV$9)</f>
        <v>0</v>
      </c>
      <c r="DW354" s="63">
        <f>SUMIFS('[1]NBA-Data-1980-2019'!$G$1:$G$16305,'[1]NBA-Data-1980-2019'!$B$1:$B$16305,$A354,'[1]NBA-Data-1980-2019'!$A$1:$A$16305,DW$9)</f>
        <v>0</v>
      </c>
      <c r="DX354" s="63">
        <f>SUMIFS('[1]NBA-Data-1980-2019'!$G$1:$G$16305,'[1]NBA-Data-1980-2019'!$B$1:$B$16305,$A354,'[1]NBA-Data-1980-2019'!$A$1:$A$16305,DX$9)</f>
        <v>0</v>
      </c>
      <c r="DY354" s="63">
        <f>SUMIFS('[1]NBA-Data-1980-2019'!$G$1:$G$16305,'[1]NBA-Data-1980-2019'!$B$1:$B$16305,$A354,'[1]NBA-Data-1980-2019'!$A$1:$A$16305,DY$9)</f>
        <v>0</v>
      </c>
      <c r="DZ354" s="63">
        <f>SUMIFS('[1]NBA-Data-1980-2019'!$G$1:$G$16305,'[1]NBA-Data-1980-2019'!$B$1:$B$16305,$A354,'[1]NBA-Data-1980-2019'!$A$1:$A$16305,DZ$9)</f>
        <v>0</v>
      </c>
      <c r="EA354" s="63">
        <f>SUMIFS('[1]NBA-Data-1980-2019'!$G$1:$G$16305,'[1]NBA-Data-1980-2019'!$B$1:$B$16305,$A354,'[1]NBA-Data-1980-2019'!$A$1:$A$16305,EA$9)</f>
        <v>0</v>
      </c>
      <c r="EB354" s="63">
        <f>SUMIFS('[1]NBA-Data-1980-2019'!$G$1:$G$16305,'[1]NBA-Data-1980-2019'!$B$1:$B$16305,$A354,'[1]NBA-Data-1980-2019'!$A$1:$A$16305,EB$9)</f>
        <v>0</v>
      </c>
      <c r="EC354" s="63">
        <f>SUMIFS('[1]NBA-Data-1980-2019'!$G$1:$G$16305,'[1]NBA-Data-1980-2019'!$B$1:$B$16305,$A354,'[1]NBA-Data-1980-2019'!$A$1:$A$16305,EC$9)</f>
        <v>0</v>
      </c>
      <c r="ED354" s="63">
        <f>SUMIFS('[1]NBA-Data-1980-2019'!$G$1:$G$16305,'[1]NBA-Data-1980-2019'!$B$1:$B$16305,$A354,'[1]NBA-Data-1980-2019'!$A$1:$A$16305,ED$9)</f>
        <v>0</v>
      </c>
      <c r="EH354" s="2" t="s">
        <v>1273</v>
      </c>
    </row>
    <row r="355" spans="1:165" x14ac:dyDescent="0.2">
      <c r="A355" s="2" t="s">
        <v>1135</v>
      </c>
      <c r="B355" s="2" t="str" cm="1">
        <f t="array" ref="B355">_xlfn.XLOOKUP($A355&amp;B$5,'[1]NBA-Data-1980-2019'!$B$1:$B$16305&amp;'[1]NBA-Data-1980-2019'!$A$1:$A$16305,'[1]NBA-Data-1980-2019'!$D$1:$D$16305,"",0)</f>
        <v>NYK</v>
      </c>
      <c r="C355" s="2" t="str" cm="1">
        <f t="array" ref="C355">_xlfn.XLOOKUP($A355&amp;C$5,'[1]NBA-Data-1980-2019'!$B$1:$B$16305&amp;'[1]NBA-Data-1980-2019'!$A$1:$A$16305,'[1]NBA-Data-1980-2019'!$D$1:$D$16305,"",0)</f>
        <v>SAS</v>
      </c>
      <c r="D355" s="2" t="str" cm="1">
        <f t="array" ref="D355">_xlfn.XLOOKUP($A355&amp;D$5,'[1]NBA-Data-1980-2019'!$B$1:$B$16305&amp;'[1]NBA-Data-1980-2019'!$A$1:$A$16305,'[1]NBA-Data-1980-2019'!$D$1:$D$16305,"",0)</f>
        <v>CHI</v>
      </c>
      <c r="E355" s="2" t="str" cm="1">
        <f t="array" ref="E355">_xlfn.XLOOKUP($A355&amp;E$5,'[1]NBA-Data-1980-2019'!$B$1:$B$16305&amp;'[1]NBA-Data-1980-2019'!$A$1:$A$16305,'[1]NBA-Data-1980-2019'!$D$1:$D$16305,"",0)</f>
        <v/>
      </c>
      <c r="F355" s="2" t="str" cm="1">
        <f t="array" ref="F355">_xlfn.XLOOKUP($A355&amp;F$5,'[1]NBA-Data-1980-2019'!$B$1:$B$16305&amp;'[1]NBA-Data-1980-2019'!$A$1:$A$16305,'[1]NBA-Data-1980-2019'!$D$1:$D$16305,"",0)</f>
        <v/>
      </c>
      <c r="G355" s="2" t="str" cm="1">
        <f t="array" ref="G355">_xlfn.XLOOKUP($A355&amp;G$5,'[1]NBA-Data-1980-2019'!$B$1:$B$16305&amp;'[1]NBA-Data-1980-2019'!$A$1:$A$16305,'[1]NBA-Data-1980-2019'!$D$1:$D$16305,"",0)</f>
        <v/>
      </c>
      <c r="H355" s="2" t="str" cm="1">
        <f t="array" ref="H355">_xlfn.XLOOKUP($A355&amp;H$5,'[1]NBA-Data-1980-2019'!$B$1:$B$16305&amp;'[1]NBA-Data-1980-2019'!$A$1:$A$16305,'[1]NBA-Data-1980-2019'!$D$1:$D$16305,"",0)</f>
        <v/>
      </c>
      <c r="I355" s="2" t="str" cm="1">
        <f t="array" ref="I355">_xlfn.XLOOKUP($A355&amp;I$5,'[1]NBA-Data-1980-2019'!$B$1:$B$16305&amp;'[1]NBA-Data-1980-2019'!$A$1:$A$16305,'[1]NBA-Data-1980-2019'!$D$1:$D$16305,"",0)</f>
        <v/>
      </c>
      <c r="J355" s="2" t="str" cm="1">
        <f t="array" ref="J355">_xlfn.XLOOKUP($A355&amp;J$5,'[1]NBA-Data-1980-2019'!$B$1:$B$16305&amp;'[1]NBA-Data-1980-2019'!$A$1:$A$16305,'[1]NBA-Data-1980-2019'!$D$1:$D$16305,"",0)</f>
        <v/>
      </c>
      <c r="K355" s="2" t="str" cm="1">
        <f t="array" ref="K355">_xlfn.XLOOKUP($A355&amp;K$5,'[1]NBA-Data-1980-2019'!$B$1:$B$16305&amp;'[1]NBA-Data-1980-2019'!$A$1:$A$16305,'[1]NBA-Data-1980-2019'!$D$1:$D$16305,"",0)</f>
        <v/>
      </c>
      <c r="L355" s="2" t="str" cm="1">
        <f t="array" ref="L355">_xlfn.XLOOKUP($A355&amp;L$5,'[1]NBA-Data-1980-2019'!$B$1:$B$16305&amp;'[1]NBA-Data-1980-2019'!$A$1:$A$16305,'[1]NBA-Data-1980-2019'!$D$1:$D$16305,"",0)</f>
        <v/>
      </c>
      <c r="M355" s="2" t="str" cm="1">
        <f t="array" ref="M355">_xlfn.XLOOKUP($A355&amp;M$5,'[1]NBA-Data-1980-2019'!$B$1:$B$16305&amp;'[1]NBA-Data-1980-2019'!$A$1:$A$16305,'[1]NBA-Data-1980-2019'!$D$1:$D$16305,"",0)</f>
        <v/>
      </c>
      <c r="N355" s="2" t="str" cm="1">
        <f t="array" ref="N355">_xlfn.XLOOKUP($A355&amp;N$5,'[1]NBA-Data-1980-2019'!$B$1:$B$16305&amp;'[1]NBA-Data-1980-2019'!$A$1:$A$16305,'[1]NBA-Data-1980-2019'!$D$1:$D$16305,"",0)</f>
        <v/>
      </c>
      <c r="O355" s="2" t="str" cm="1">
        <f t="array" ref="O355">_xlfn.XLOOKUP($A355&amp;O$5,'[1]NBA-Data-1980-2019'!$B$1:$B$16305&amp;'[1]NBA-Data-1980-2019'!$A$1:$A$16305,'[1]NBA-Data-1980-2019'!$D$1:$D$16305,"",0)</f>
        <v/>
      </c>
      <c r="P355" s="2" t="str" cm="1">
        <f t="array" ref="P355">_xlfn.XLOOKUP($A355&amp;P$5,'[1]NBA-Data-1980-2019'!$B$1:$B$16305&amp;'[1]NBA-Data-1980-2019'!$A$1:$A$16305,'[1]NBA-Data-1980-2019'!$D$1:$D$16305,"",0)</f>
        <v/>
      </c>
      <c r="Q355" s="2" t="str" cm="1">
        <f t="array" ref="Q355">_xlfn.XLOOKUP($A355&amp;Q$5,'[1]NBA-Data-1980-2019'!$B$1:$B$16305&amp;'[1]NBA-Data-1980-2019'!$A$1:$A$16305,'[1]NBA-Data-1980-2019'!$D$1:$D$16305,"",0)</f>
        <v/>
      </c>
      <c r="R355" s="2" t="str" cm="1">
        <f t="array" ref="R355">_xlfn.XLOOKUP($A355&amp;R$5,'[1]NBA-Data-1980-2019'!$B$1:$B$16305&amp;'[1]NBA-Data-1980-2019'!$A$1:$A$16305,'[1]NBA-Data-1980-2019'!$D$1:$D$16305,"",0)</f>
        <v/>
      </c>
      <c r="S355" s="2" t="str" cm="1">
        <f t="array" ref="S355">_xlfn.XLOOKUP($A355&amp;S$5,'[1]NBA-Data-1980-2019'!$B$1:$B$16305&amp;'[1]NBA-Data-1980-2019'!$A$1:$A$16305,'[1]NBA-Data-1980-2019'!$D$1:$D$16305,"",0)</f>
        <v/>
      </c>
      <c r="T355" s="2" t="str" cm="1">
        <f t="array" ref="T355">_xlfn.XLOOKUP($A355&amp;T$5,'[1]NBA-Data-1980-2019'!$B$1:$B$16305&amp;'[1]NBA-Data-1980-2019'!$A$1:$A$16305,'[1]NBA-Data-1980-2019'!$D$1:$D$16305,"",0)</f>
        <v/>
      </c>
      <c r="U355" s="2" t="str" cm="1">
        <f t="array" ref="U355">_xlfn.XLOOKUP($A355&amp;U$5,'[1]NBA-Data-1980-2019'!$B$1:$B$16305&amp;'[1]NBA-Data-1980-2019'!$A$1:$A$16305,'[1]NBA-Data-1980-2019'!$D$1:$D$16305,"",0)</f>
        <v/>
      </c>
      <c r="V355" s="2" t="str" cm="1">
        <f t="array" ref="V355">_xlfn.XLOOKUP($A355&amp;V$5,'[1]NBA-Data-1980-2019'!$B$1:$B$16305&amp;'[1]NBA-Data-1980-2019'!$A$1:$A$16305,'[1]NBA-Data-1980-2019'!$D$1:$D$16305,"",0)</f>
        <v/>
      </c>
      <c r="W355" s="2" t="str" cm="1">
        <f t="array" ref="W355">_xlfn.XLOOKUP($A355&amp;W$5,'[1]NBA-Data-1980-2019'!$B$1:$B$16305&amp;'[1]NBA-Data-1980-2019'!$A$1:$A$16305,'[1]NBA-Data-1980-2019'!$D$1:$D$16305,"",0)</f>
        <v/>
      </c>
      <c r="X355" s="2" t="str" cm="1">
        <f t="array" ref="X355">_xlfn.XLOOKUP($A355&amp;X$5,'[1]NBA-Data-1980-2019'!$B$1:$B$16305&amp;'[1]NBA-Data-1980-2019'!$A$1:$A$16305,'[1]NBA-Data-1980-2019'!$D$1:$D$16305,"",0)</f>
        <v/>
      </c>
      <c r="Y355" s="2" t="str" cm="1">
        <f t="array" ref="Y355">_xlfn.XLOOKUP($A355&amp;Y$5,'[1]NBA-Data-1980-2019'!$B$1:$B$16305&amp;'[1]NBA-Data-1980-2019'!$A$1:$A$16305,'[1]NBA-Data-1980-2019'!$D$1:$D$16305,"",0)</f>
        <v/>
      </c>
      <c r="Z355" s="2" t="str" cm="1">
        <f t="array" ref="Z355">_xlfn.XLOOKUP($A355&amp;Z$5,'[1]NBA-Data-1980-2019'!$B$1:$B$16305&amp;'[1]NBA-Data-1980-2019'!$A$1:$A$16305,'[1]NBA-Data-1980-2019'!$D$1:$D$16305,"",0)</f>
        <v/>
      </c>
      <c r="AA355" s="2" t="str" cm="1">
        <f t="array" ref="AA355">_xlfn.XLOOKUP($A355&amp;AA$5,'[1]NBA-Data-1980-2019'!$B$1:$B$16305&amp;'[1]NBA-Data-1980-2019'!$A$1:$A$16305,'[1]NBA-Data-1980-2019'!$D$1:$D$16305,"",0)</f>
        <v/>
      </c>
      <c r="AB355" s="2" t="str" cm="1">
        <f t="array" ref="AB355">_xlfn.XLOOKUP($A355&amp;AB$5,'[1]NBA-Data-1980-2019'!$B$1:$B$16305&amp;'[1]NBA-Data-1980-2019'!$A$1:$A$16305,'[1]NBA-Data-1980-2019'!$D$1:$D$16305,"",0)</f>
        <v/>
      </c>
      <c r="AC355" s="2" t="str" cm="1">
        <f t="array" ref="AC355">_xlfn.XLOOKUP($A355&amp;AC$5,'[1]NBA-Data-1980-2019'!$B$1:$B$16305&amp;'[1]NBA-Data-1980-2019'!$A$1:$A$16305,'[1]NBA-Data-1980-2019'!$D$1:$D$16305,"",0)</f>
        <v/>
      </c>
      <c r="AD355" s="2" t="str" cm="1">
        <f t="array" ref="AD355">_xlfn.XLOOKUP($A355&amp;AD$5,'[1]NBA-Data-1980-2019'!$B$1:$B$16305&amp;'[1]NBA-Data-1980-2019'!$A$1:$A$16305,'[1]NBA-Data-1980-2019'!$D$1:$D$16305,"",0)</f>
        <v/>
      </c>
      <c r="AE355" s="2" t="str" cm="1">
        <f t="array" ref="AE355">_xlfn.XLOOKUP($A355&amp;AE$5,'[1]NBA-Data-1980-2019'!$B$1:$B$16305&amp;'[1]NBA-Data-1980-2019'!$A$1:$A$16305,'[1]NBA-Data-1980-2019'!$D$1:$D$16305,"",0)</f>
        <v/>
      </c>
      <c r="AF355" s="2" t="str" cm="1">
        <f t="array" ref="AF355">_xlfn.XLOOKUP($A355&amp;AF$5,'[1]NBA-Data-1980-2019'!$B$1:$B$16305&amp;'[1]NBA-Data-1980-2019'!$A$1:$A$16305,'[1]NBA-Data-1980-2019'!$D$1:$D$16305,"",0)</f>
        <v/>
      </c>
      <c r="AG355" s="2" t="str" cm="1">
        <f t="array" ref="AG355">_xlfn.XLOOKUP($A355&amp;AG$5,'[1]NBA-Data-1980-2019'!$B$1:$B$16305&amp;'[1]NBA-Data-1980-2019'!$A$1:$A$16305,'[1]NBA-Data-1980-2019'!$D$1:$D$16305,"",0)</f>
        <v/>
      </c>
      <c r="AH355" s="2" cm="1">
        <f t="array" ref="AH355">_xlfn.XLOOKUP($A355&amp;AH$5,'[1]NBA-Data-1980-2019'!$B$1:$B$16305&amp;'[1]NBA-Data-1980-2019'!$A$1:$A$16305,'[1]NBA-Data-1980-2019'!$H$1:$H$16305,"",0)</f>
        <v>1196</v>
      </c>
      <c r="AI355" s="2" cm="1">
        <f t="array" ref="AI355">_xlfn.XLOOKUP($A355&amp;AI$5,'[1]NBA-Data-1980-2019'!$B$1:$B$16305&amp;'[1]NBA-Data-1980-2019'!$A$1:$A$16305,'[1]NBA-Data-1980-2019'!$H$1:$H$16305,"",0)</f>
        <v>415.20000000000005</v>
      </c>
      <c r="AJ355" s="2" cm="1">
        <f t="array" ref="AJ355">_xlfn.XLOOKUP($A355&amp;AJ$5,'[1]NBA-Data-1980-2019'!$B$1:$B$16305&amp;'[1]NBA-Data-1980-2019'!$A$1:$A$16305,'[1]NBA-Data-1980-2019'!$H$1:$H$16305,"",0)</f>
        <v>910.8</v>
      </c>
      <c r="AK355" s="2" t="str" cm="1">
        <f t="array" ref="AK355">_xlfn.XLOOKUP($A355&amp;AK$5,'[1]NBA-Data-1980-2019'!$B$1:$B$16305&amp;'[1]NBA-Data-1980-2019'!$A$1:$A$16305,'[1]NBA-Data-1980-2019'!$H$1:$H$16305,"",0)</f>
        <v/>
      </c>
      <c r="AL355" s="2" t="str" cm="1">
        <f t="array" ref="AL355">_xlfn.XLOOKUP($A355&amp;AL$5,'[1]NBA-Data-1980-2019'!$B$1:$B$16305&amp;'[1]NBA-Data-1980-2019'!$A$1:$A$16305,'[1]NBA-Data-1980-2019'!$H$1:$H$16305,"",0)</f>
        <v/>
      </c>
      <c r="AM355" s="2" t="str" cm="1">
        <f t="array" ref="AM355">_xlfn.XLOOKUP($A355&amp;AM$5,'[1]NBA-Data-1980-2019'!$B$1:$B$16305&amp;'[1]NBA-Data-1980-2019'!$A$1:$A$16305,'[1]NBA-Data-1980-2019'!$H$1:$H$16305,"",0)</f>
        <v/>
      </c>
      <c r="AN355" s="2" t="str" cm="1">
        <f t="array" ref="AN355">_xlfn.XLOOKUP($A355&amp;AN$5,'[1]NBA-Data-1980-2019'!$B$1:$B$16305&amp;'[1]NBA-Data-1980-2019'!$A$1:$A$16305,'[1]NBA-Data-1980-2019'!$H$1:$H$16305,"",0)</f>
        <v/>
      </c>
      <c r="AO355" s="2" t="str" cm="1">
        <f t="array" ref="AO355">_xlfn.XLOOKUP($A355&amp;AO$5,'[1]NBA-Data-1980-2019'!$B$1:$B$16305&amp;'[1]NBA-Data-1980-2019'!$A$1:$A$16305,'[1]NBA-Data-1980-2019'!$H$1:$H$16305,"",0)</f>
        <v/>
      </c>
      <c r="AP355" s="2" t="str" cm="1">
        <f t="array" ref="AP355">_xlfn.XLOOKUP($A355&amp;AP$5,'[1]NBA-Data-1980-2019'!$B$1:$B$16305&amp;'[1]NBA-Data-1980-2019'!$A$1:$A$16305,'[1]NBA-Data-1980-2019'!$H$1:$H$16305,"",0)</f>
        <v/>
      </c>
      <c r="AQ355" s="2" t="str" cm="1">
        <f t="array" ref="AQ355">_xlfn.XLOOKUP($A355&amp;AQ$5,'[1]NBA-Data-1980-2019'!$B$1:$B$16305&amp;'[1]NBA-Data-1980-2019'!$A$1:$A$16305,'[1]NBA-Data-1980-2019'!$H$1:$H$16305,"",0)</f>
        <v/>
      </c>
      <c r="AR355" s="2" t="str" cm="1">
        <f t="array" ref="AR355">_xlfn.XLOOKUP($A355&amp;AR$5,'[1]NBA-Data-1980-2019'!$B$1:$B$16305&amp;'[1]NBA-Data-1980-2019'!$A$1:$A$16305,'[1]NBA-Data-1980-2019'!$H$1:$H$16305,"",0)</f>
        <v/>
      </c>
      <c r="AS355" s="2" t="str" cm="1">
        <f t="array" ref="AS355">_xlfn.XLOOKUP($A355&amp;AS$5,'[1]NBA-Data-1980-2019'!$B$1:$B$16305&amp;'[1]NBA-Data-1980-2019'!$A$1:$A$16305,'[1]NBA-Data-1980-2019'!$H$1:$H$16305,"",0)</f>
        <v/>
      </c>
      <c r="AT355" s="2" t="str" cm="1">
        <f t="array" ref="AT355">_xlfn.XLOOKUP($A355&amp;AT$5,'[1]NBA-Data-1980-2019'!$B$1:$B$16305&amp;'[1]NBA-Data-1980-2019'!$A$1:$A$16305,'[1]NBA-Data-1980-2019'!$H$1:$H$16305,"",0)</f>
        <v/>
      </c>
      <c r="AU355" s="2" t="str" cm="1">
        <f t="array" ref="AU355">_xlfn.XLOOKUP($A355&amp;AU$5,'[1]NBA-Data-1980-2019'!$B$1:$B$16305&amp;'[1]NBA-Data-1980-2019'!$A$1:$A$16305,'[1]NBA-Data-1980-2019'!$H$1:$H$16305,"",0)</f>
        <v/>
      </c>
      <c r="AV355" s="2" t="str" cm="1">
        <f t="array" ref="AV355">_xlfn.XLOOKUP($A355&amp;AV$5,'[1]NBA-Data-1980-2019'!$B$1:$B$16305&amp;'[1]NBA-Data-1980-2019'!$A$1:$A$16305,'[1]NBA-Data-1980-2019'!$H$1:$H$16305,"",0)</f>
        <v/>
      </c>
      <c r="AW355" s="2" t="str" cm="1">
        <f t="array" ref="AW355">_xlfn.XLOOKUP($A355&amp;AW$5,'[1]NBA-Data-1980-2019'!$B$1:$B$16305&amp;'[1]NBA-Data-1980-2019'!$A$1:$A$16305,'[1]NBA-Data-1980-2019'!$H$1:$H$16305,"",0)</f>
        <v/>
      </c>
      <c r="AX355" s="2" t="str" cm="1">
        <f t="array" ref="AX355">_xlfn.XLOOKUP($A355&amp;AX$5,'[1]NBA-Data-1980-2019'!$B$1:$B$16305&amp;'[1]NBA-Data-1980-2019'!$A$1:$A$16305,'[1]NBA-Data-1980-2019'!$H$1:$H$16305,"",0)</f>
        <v/>
      </c>
      <c r="AY355" s="2" t="str" cm="1">
        <f t="array" ref="AY355">_xlfn.XLOOKUP($A355&amp;AY$5,'[1]NBA-Data-1980-2019'!$B$1:$B$16305&amp;'[1]NBA-Data-1980-2019'!$A$1:$A$16305,'[1]NBA-Data-1980-2019'!$H$1:$H$16305,"",0)</f>
        <v/>
      </c>
      <c r="AZ355" s="2" t="str" cm="1">
        <f t="array" ref="AZ355">_xlfn.XLOOKUP($A355&amp;AZ$5,'[1]NBA-Data-1980-2019'!$B$1:$B$16305&amp;'[1]NBA-Data-1980-2019'!$A$1:$A$16305,'[1]NBA-Data-1980-2019'!$H$1:$H$16305,"",0)</f>
        <v/>
      </c>
      <c r="BA355" s="2" t="str" cm="1">
        <f t="array" ref="BA355">_xlfn.XLOOKUP($A355&amp;BA$5,'[1]NBA-Data-1980-2019'!$B$1:$B$16305&amp;'[1]NBA-Data-1980-2019'!$A$1:$A$16305,'[1]NBA-Data-1980-2019'!$H$1:$H$16305,"",0)</f>
        <v/>
      </c>
      <c r="BB355" s="2" t="str" cm="1">
        <f t="array" ref="BB355">_xlfn.XLOOKUP($A355&amp;BB$5,'[1]NBA-Data-1980-2019'!$B$1:$B$16305&amp;'[1]NBA-Data-1980-2019'!$A$1:$A$16305,'[1]NBA-Data-1980-2019'!$H$1:$H$16305,"",0)</f>
        <v/>
      </c>
      <c r="BC355" s="2" t="str" cm="1">
        <f t="array" ref="BC355">_xlfn.XLOOKUP($A355&amp;BC$5,'[1]NBA-Data-1980-2019'!$B$1:$B$16305&amp;'[1]NBA-Data-1980-2019'!$A$1:$A$16305,'[1]NBA-Data-1980-2019'!$H$1:$H$16305,"",0)</f>
        <v/>
      </c>
      <c r="BD355" s="2" t="str" cm="1">
        <f t="array" ref="BD355">_xlfn.XLOOKUP($A355&amp;BD$5,'[1]NBA-Data-1980-2019'!$B$1:$B$16305&amp;'[1]NBA-Data-1980-2019'!$A$1:$A$16305,'[1]NBA-Data-1980-2019'!$H$1:$H$16305,"",0)</f>
        <v/>
      </c>
      <c r="BE355" s="2" t="str" cm="1">
        <f t="array" ref="BE355">_xlfn.XLOOKUP($A355&amp;BE$5,'[1]NBA-Data-1980-2019'!$B$1:$B$16305&amp;'[1]NBA-Data-1980-2019'!$A$1:$A$16305,'[1]NBA-Data-1980-2019'!$H$1:$H$16305,"",0)</f>
        <v/>
      </c>
      <c r="BF355" s="2" t="str" cm="1">
        <f t="array" ref="BF355">_xlfn.XLOOKUP($A355&amp;BF$5,'[1]NBA-Data-1980-2019'!$B$1:$B$16305&amp;'[1]NBA-Data-1980-2019'!$A$1:$A$16305,'[1]NBA-Data-1980-2019'!$H$1:$H$16305,"",0)</f>
        <v/>
      </c>
      <c r="BG355" s="2" t="str" cm="1">
        <f t="array" ref="BG355">_xlfn.XLOOKUP($A355&amp;BG$5,'[1]NBA-Data-1980-2019'!$B$1:$B$16305&amp;'[1]NBA-Data-1980-2019'!$A$1:$A$16305,'[1]NBA-Data-1980-2019'!$H$1:$H$16305,"",0)</f>
        <v/>
      </c>
      <c r="BH355" s="2" t="str" cm="1">
        <f t="array" ref="BH355">_xlfn.XLOOKUP($A355&amp;BH$5,'[1]NBA-Data-1980-2019'!$B$1:$B$16305&amp;'[1]NBA-Data-1980-2019'!$A$1:$A$16305,'[1]NBA-Data-1980-2019'!$H$1:$H$16305,"",0)</f>
        <v/>
      </c>
      <c r="BI355" s="2" t="str" cm="1">
        <f t="array" ref="BI355">_xlfn.XLOOKUP($A355&amp;BI$5,'[1]NBA-Data-1980-2019'!$B$1:$B$16305&amp;'[1]NBA-Data-1980-2019'!$A$1:$A$16305,'[1]NBA-Data-1980-2019'!$H$1:$H$16305,"",0)</f>
        <v/>
      </c>
      <c r="BJ355" s="2" t="str" cm="1">
        <f t="array" ref="BJ355">_xlfn.XLOOKUP($A355&amp;BJ$5,'[1]NBA-Data-1980-2019'!$B$1:$B$16305&amp;'[1]NBA-Data-1980-2019'!$A$1:$A$16305,'[1]NBA-Data-1980-2019'!$H$1:$H$16305,"",0)</f>
        <v/>
      </c>
      <c r="BK355" s="2" t="str" cm="1">
        <f t="array" ref="BK355">_xlfn.XLOOKUP($A355&amp;BK$5,'[1]NBA-Data-1980-2019'!$B$1:$B$16305&amp;'[1]NBA-Data-1980-2019'!$A$1:$A$16305,'[1]NBA-Data-1980-2019'!$H$1:$H$16305,"",0)</f>
        <v/>
      </c>
      <c r="BL355" s="2" t="str" cm="1">
        <f t="array" ref="BL355">_xlfn.XLOOKUP($A355&amp;BL$5,'[1]NBA-Data-1980-2019'!$B$1:$B$16305&amp;'[1]NBA-Data-1980-2019'!$A$1:$A$16305,'[1]NBA-Data-1980-2019'!$H$1:$H$16305,"",0)</f>
        <v/>
      </c>
      <c r="BM355" s="2" t="str" cm="1">
        <f t="array" ref="BM355">_xlfn.XLOOKUP($A355&amp;BM$5,'[1]NBA-Data-1980-2019'!$B$1:$B$16305&amp;'[1]NBA-Data-1980-2019'!$A$1:$A$16305,'[1]NBA-Data-1980-2019'!$H$1:$H$16305,"",0)</f>
        <v/>
      </c>
      <c r="BN355" s="2" cm="1">
        <f t="array" ref="BN355">_xlfn.XLOOKUP($A355&amp;BN$5,'[1]NBA-Data-1980-2019'!$B$1:$B$16305&amp;'[1]NBA-Data-1980-2019'!$A$1:$A$16305,'[1]NBA-Data-1980-2019'!$F$1:$F$16305,"",0)</f>
        <v>11.7</v>
      </c>
      <c r="BO355" s="2" cm="1">
        <f t="array" ref="BO355">_xlfn.XLOOKUP($A355&amp;BO$5,'[1]NBA-Data-1980-2019'!$B$1:$B$16305&amp;'[1]NBA-Data-1980-2019'!$A$1:$A$16305,'[1]NBA-Data-1980-2019'!$F$1:$F$16305,"",0)</f>
        <v>12.3</v>
      </c>
      <c r="BP355" s="2" cm="1">
        <f t="array" ref="BP355">_xlfn.XLOOKUP($A355&amp;BP$5,'[1]NBA-Data-1980-2019'!$B$1:$B$16305&amp;'[1]NBA-Data-1980-2019'!$A$1:$A$16305,'[1]NBA-Data-1980-2019'!$F$1:$F$16305,"",0)</f>
        <v>14.1</v>
      </c>
      <c r="BQ355" s="2" t="str" cm="1">
        <f t="array" ref="BQ355">_xlfn.XLOOKUP($A355&amp;BQ$5,'[1]NBA-Data-1980-2019'!$B$1:$B$16305&amp;'[1]NBA-Data-1980-2019'!$A$1:$A$16305,'[1]NBA-Data-1980-2019'!$F$1:$F$16305,"",0)</f>
        <v/>
      </c>
      <c r="BR355" s="2" t="str" cm="1">
        <f t="array" ref="BR355">_xlfn.XLOOKUP($A355&amp;BR$5,'[1]NBA-Data-1980-2019'!$B$1:$B$16305&amp;'[1]NBA-Data-1980-2019'!$A$1:$A$16305,'[1]NBA-Data-1980-2019'!$F$1:$F$16305,"",0)</f>
        <v/>
      </c>
      <c r="BS355" s="2" t="str" cm="1">
        <f t="array" ref="BS355">_xlfn.XLOOKUP($A355&amp;BS$5,'[1]NBA-Data-1980-2019'!$B$1:$B$16305&amp;'[1]NBA-Data-1980-2019'!$A$1:$A$16305,'[1]NBA-Data-1980-2019'!$F$1:$F$16305,"",0)</f>
        <v/>
      </c>
      <c r="BT355" s="2" t="str" cm="1">
        <f t="array" ref="BT355">_xlfn.XLOOKUP($A355&amp;BT$5,'[1]NBA-Data-1980-2019'!$B$1:$B$16305&amp;'[1]NBA-Data-1980-2019'!$A$1:$A$16305,'[1]NBA-Data-1980-2019'!$F$1:$F$16305,"",0)</f>
        <v/>
      </c>
      <c r="BU355" s="2" t="str" cm="1">
        <f t="array" ref="BU355">_xlfn.XLOOKUP($A355&amp;BU$5,'[1]NBA-Data-1980-2019'!$B$1:$B$16305&amp;'[1]NBA-Data-1980-2019'!$A$1:$A$16305,'[1]NBA-Data-1980-2019'!$F$1:$F$16305,"",0)</f>
        <v/>
      </c>
      <c r="BV355" s="2" t="str" cm="1">
        <f t="array" ref="BV355">_xlfn.XLOOKUP($A355&amp;BV$5,'[1]NBA-Data-1980-2019'!$B$1:$B$16305&amp;'[1]NBA-Data-1980-2019'!$A$1:$A$16305,'[1]NBA-Data-1980-2019'!$F$1:$F$16305,"",0)</f>
        <v/>
      </c>
      <c r="BW355" s="2" t="str" cm="1">
        <f t="array" ref="BW355">_xlfn.XLOOKUP($A355&amp;BW$5,'[1]NBA-Data-1980-2019'!$B$1:$B$16305&amp;'[1]NBA-Data-1980-2019'!$A$1:$A$16305,'[1]NBA-Data-1980-2019'!$F$1:$F$16305,"",0)</f>
        <v/>
      </c>
      <c r="BX355" s="2" t="str" cm="1">
        <f t="array" ref="BX355">_xlfn.XLOOKUP($A355&amp;BX$5,'[1]NBA-Data-1980-2019'!$B$1:$B$16305&amp;'[1]NBA-Data-1980-2019'!$A$1:$A$16305,'[1]NBA-Data-1980-2019'!$F$1:$F$16305,"",0)</f>
        <v/>
      </c>
      <c r="BY355" s="2" t="str" cm="1">
        <f t="array" ref="BY355">_xlfn.XLOOKUP($A355&amp;BY$5,'[1]NBA-Data-1980-2019'!$B$1:$B$16305&amp;'[1]NBA-Data-1980-2019'!$A$1:$A$16305,'[1]NBA-Data-1980-2019'!$F$1:$F$16305,"",0)</f>
        <v/>
      </c>
      <c r="BZ355" s="2" t="str" cm="1">
        <f t="array" ref="BZ355">_xlfn.XLOOKUP($A355&amp;BZ$5,'[1]NBA-Data-1980-2019'!$B$1:$B$16305&amp;'[1]NBA-Data-1980-2019'!$A$1:$A$16305,'[1]NBA-Data-1980-2019'!$F$1:$F$16305,"",0)</f>
        <v/>
      </c>
      <c r="CA355" s="2" t="str" cm="1">
        <f t="array" ref="CA355">_xlfn.XLOOKUP($A355&amp;CA$5,'[1]NBA-Data-1980-2019'!$B$1:$B$16305&amp;'[1]NBA-Data-1980-2019'!$A$1:$A$16305,'[1]NBA-Data-1980-2019'!$F$1:$F$16305,"",0)</f>
        <v/>
      </c>
      <c r="CB355" s="2" t="str" cm="1">
        <f t="array" ref="CB355">_xlfn.XLOOKUP($A355&amp;CB$5,'[1]NBA-Data-1980-2019'!$B$1:$B$16305&amp;'[1]NBA-Data-1980-2019'!$A$1:$A$16305,'[1]NBA-Data-1980-2019'!$F$1:$F$16305,"",0)</f>
        <v/>
      </c>
      <c r="CC355" s="2" t="str" cm="1">
        <f t="array" ref="CC355">_xlfn.XLOOKUP($A355&amp;CC$5,'[1]NBA-Data-1980-2019'!$B$1:$B$16305&amp;'[1]NBA-Data-1980-2019'!$A$1:$A$16305,'[1]NBA-Data-1980-2019'!$F$1:$F$16305,"",0)</f>
        <v/>
      </c>
      <c r="CD355" s="2" t="str" cm="1">
        <f t="array" ref="CD355">_xlfn.XLOOKUP($A355&amp;CD$5,'[1]NBA-Data-1980-2019'!$B$1:$B$16305&amp;'[1]NBA-Data-1980-2019'!$A$1:$A$16305,'[1]NBA-Data-1980-2019'!$F$1:$F$16305,"",0)</f>
        <v/>
      </c>
      <c r="CE355" s="2" t="str" cm="1">
        <f t="array" ref="CE355">_xlfn.XLOOKUP($A355&amp;CE$5,'[1]NBA-Data-1980-2019'!$B$1:$B$16305&amp;'[1]NBA-Data-1980-2019'!$A$1:$A$16305,'[1]NBA-Data-1980-2019'!$F$1:$F$16305,"",0)</f>
        <v/>
      </c>
      <c r="CF355" s="2" t="str" cm="1">
        <f t="array" ref="CF355">_xlfn.XLOOKUP($A355&amp;CF$5,'[1]NBA-Data-1980-2019'!$B$1:$B$16305&amp;'[1]NBA-Data-1980-2019'!$A$1:$A$16305,'[1]NBA-Data-1980-2019'!$F$1:$F$16305,"",0)</f>
        <v/>
      </c>
      <c r="CG355" s="2" t="str" cm="1">
        <f t="array" ref="CG355">_xlfn.XLOOKUP($A355&amp;CG$5,'[1]NBA-Data-1980-2019'!$B$1:$B$16305&amp;'[1]NBA-Data-1980-2019'!$A$1:$A$16305,'[1]NBA-Data-1980-2019'!$F$1:$F$16305,"",0)</f>
        <v/>
      </c>
      <c r="CH355" s="2" t="str" cm="1">
        <f t="array" ref="CH355">_xlfn.XLOOKUP($A355&amp;CH$5,'[1]NBA-Data-1980-2019'!$B$1:$B$16305&amp;'[1]NBA-Data-1980-2019'!$A$1:$A$16305,'[1]NBA-Data-1980-2019'!$F$1:$F$16305,"",0)</f>
        <v/>
      </c>
      <c r="CI355" s="2" t="str" cm="1">
        <f t="array" ref="CI355">_xlfn.XLOOKUP($A355&amp;CI$5,'[1]NBA-Data-1980-2019'!$B$1:$B$16305&amp;'[1]NBA-Data-1980-2019'!$A$1:$A$16305,'[1]NBA-Data-1980-2019'!$F$1:$F$16305,"",0)</f>
        <v/>
      </c>
      <c r="CJ355" s="2" t="str" cm="1">
        <f t="array" ref="CJ355">_xlfn.XLOOKUP($A355&amp;CJ$5,'[1]NBA-Data-1980-2019'!$B$1:$B$16305&amp;'[1]NBA-Data-1980-2019'!$A$1:$A$16305,'[1]NBA-Data-1980-2019'!$F$1:$F$16305,"",0)</f>
        <v/>
      </c>
      <c r="CK355" s="2" t="str" cm="1">
        <f t="array" ref="CK355">_xlfn.XLOOKUP($A355&amp;CK$5,'[1]NBA-Data-1980-2019'!$B$1:$B$16305&amp;'[1]NBA-Data-1980-2019'!$A$1:$A$16305,'[1]NBA-Data-1980-2019'!$F$1:$F$16305,"",0)</f>
        <v/>
      </c>
      <c r="CL355" s="2" t="str" cm="1">
        <f t="array" ref="CL355">_xlfn.XLOOKUP($A355&amp;CL$5,'[1]NBA-Data-1980-2019'!$B$1:$B$16305&amp;'[1]NBA-Data-1980-2019'!$A$1:$A$16305,'[1]NBA-Data-1980-2019'!$F$1:$F$16305,"",0)</f>
        <v/>
      </c>
      <c r="CM355" s="2" t="str" cm="1">
        <f t="array" ref="CM355">_xlfn.XLOOKUP($A355&amp;CM$5,'[1]NBA-Data-1980-2019'!$B$1:$B$16305&amp;'[1]NBA-Data-1980-2019'!$A$1:$A$16305,'[1]NBA-Data-1980-2019'!$F$1:$F$16305,"",0)</f>
        <v/>
      </c>
      <c r="CN355" s="2" t="str" cm="1">
        <f t="array" ref="CN355">_xlfn.XLOOKUP($A355&amp;CN$5,'[1]NBA-Data-1980-2019'!$B$1:$B$16305&amp;'[1]NBA-Data-1980-2019'!$A$1:$A$16305,'[1]NBA-Data-1980-2019'!$F$1:$F$16305,"",0)</f>
        <v/>
      </c>
      <c r="CO355" s="2" t="str" cm="1">
        <f t="array" ref="CO355">_xlfn.XLOOKUP($A355&amp;CO$5,'[1]NBA-Data-1980-2019'!$B$1:$B$16305&amp;'[1]NBA-Data-1980-2019'!$A$1:$A$16305,'[1]NBA-Data-1980-2019'!$F$1:$F$16305,"",0)</f>
        <v/>
      </c>
      <c r="CP355" s="2" t="str" cm="1">
        <f t="array" ref="CP355">_xlfn.XLOOKUP($A355&amp;CP$5,'[1]NBA-Data-1980-2019'!$B$1:$B$16305&amp;'[1]NBA-Data-1980-2019'!$A$1:$A$16305,'[1]NBA-Data-1980-2019'!$F$1:$F$16305,"",0)</f>
        <v/>
      </c>
      <c r="CQ355" s="2" t="str" cm="1">
        <f t="array" ref="CQ355">_xlfn.XLOOKUP($A355&amp;CQ$5,'[1]NBA-Data-1980-2019'!$B$1:$B$16305&amp;'[1]NBA-Data-1980-2019'!$A$1:$A$16305,'[1]NBA-Data-1980-2019'!$F$1:$F$16305,"",0)</f>
        <v/>
      </c>
      <c r="CR355" s="2" t="str" cm="1">
        <f t="array" ref="CR355">_xlfn.XLOOKUP($A355&amp;CR$5,'[1]NBA-Data-1980-2019'!$B$1:$B$16305&amp;'[1]NBA-Data-1980-2019'!$A$1:$A$16305,'[1]NBA-Data-1980-2019'!$F$1:$F$16305,"",0)</f>
        <v/>
      </c>
      <c r="CS355" s="2" t="str" cm="1">
        <f t="array" ref="CS355">_xlfn.XLOOKUP($A355&amp;CS$5,'[1]NBA-Data-1980-2019'!$B$1:$B$16305&amp;'[1]NBA-Data-1980-2019'!$A$1:$A$16305,'[1]NBA-Data-1980-2019'!$F$1:$F$16305,"",0)</f>
        <v/>
      </c>
      <c r="CU355" s="2" t="str">
        <f>_xlfn.XLOOKUP($A355,TEAMS!$G$1:$G$839,TEAMS!$H$1:$H$839,"",0)</f>
        <v>SG</v>
      </c>
      <c r="CV355" s="2" t="str">
        <f>_xlfn.XLOOKUP($CU355,DASHBOARD!$B$22:$B$27,DASHBOARD!$C$22:$C$27,"",0)</f>
        <v>GUARD</v>
      </c>
      <c r="CY355" s="63">
        <f>SUMIFS('[1]NBA-Data-1980-2019'!$G$1:$G$16305,'[1]NBA-Data-1980-2019'!$B$1:$B$16305,$A355,'[1]NBA-Data-1980-2019'!$A$1:$A$16305,CY$9)</f>
        <v>835000</v>
      </c>
      <c r="CZ355" s="63">
        <f>SUMIFS('[1]NBA-Data-1980-2019'!$G$1:$G$16305,'[1]NBA-Data-1980-2019'!$B$1:$B$16305,$A355,'[1]NBA-Data-1980-2019'!$A$1:$A$16305,CZ$9)</f>
        <v>813000</v>
      </c>
      <c r="DA355" s="63">
        <f>SUMIFS('[1]NBA-Data-1980-2019'!$G$1:$G$16305,'[1]NBA-Data-1980-2019'!$B$1:$B$16305,$A355,'[1]NBA-Data-1980-2019'!$A$1:$A$16305,DA$9)</f>
        <v>350000</v>
      </c>
      <c r="DB355" s="63">
        <f>SUMIFS('[1]NBA-Data-1980-2019'!$G$1:$G$16305,'[1]NBA-Data-1980-2019'!$B$1:$B$16305,$A355,'[1]NBA-Data-1980-2019'!$A$1:$A$16305,DB$9)</f>
        <v>0</v>
      </c>
      <c r="DC355" s="63">
        <f>SUMIFS('[1]NBA-Data-1980-2019'!$G$1:$G$16305,'[1]NBA-Data-1980-2019'!$B$1:$B$16305,$A355,'[1]NBA-Data-1980-2019'!$A$1:$A$16305,DC$9)</f>
        <v>0</v>
      </c>
      <c r="DD355" s="63">
        <f>SUMIFS('[1]NBA-Data-1980-2019'!$G$1:$G$16305,'[1]NBA-Data-1980-2019'!$B$1:$B$16305,$A355,'[1]NBA-Data-1980-2019'!$A$1:$A$16305,DD$9)</f>
        <v>0</v>
      </c>
      <c r="DE355" s="63">
        <f>SUMIFS('[1]NBA-Data-1980-2019'!$G$1:$G$16305,'[1]NBA-Data-1980-2019'!$B$1:$B$16305,$A355,'[1]NBA-Data-1980-2019'!$A$1:$A$16305,DE$9)</f>
        <v>0</v>
      </c>
      <c r="DF355" s="63">
        <f>SUMIFS('[1]NBA-Data-1980-2019'!$G$1:$G$16305,'[1]NBA-Data-1980-2019'!$B$1:$B$16305,$A355,'[1]NBA-Data-1980-2019'!$A$1:$A$16305,DF$9)</f>
        <v>0</v>
      </c>
      <c r="DG355" s="63">
        <f>SUMIFS('[1]NBA-Data-1980-2019'!$G$1:$G$16305,'[1]NBA-Data-1980-2019'!$B$1:$B$16305,$A355,'[1]NBA-Data-1980-2019'!$A$1:$A$16305,DG$9)</f>
        <v>0</v>
      </c>
      <c r="DH355" s="63">
        <f>SUMIFS('[1]NBA-Data-1980-2019'!$G$1:$G$16305,'[1]NBA-Data-1980-2019'!$B$1:$B$16305,$A355,'[1]NBA-Data-1980-2019'!$A$1:$A$16305,DH$9)</f>
        <v>0</v>
      </c>
      <c r="DI355" s="63">
        <f>SUMIFS('[1]NBA-Data-1980-2019'!$G$1:$G$16305,'[1]NBA-Data-1980-2019'!$B$1:$B$16305,$A355,'[1]NBA-Data-1980-2019'!$A$1:$A$16305,DI$9)</f>
        <v>0</v>
      </c>
      <c r="DJ355" s="63">
        <f>SUMIFS('[1]NBA-Data-1980-2019'!$G$1:$G$16305,'[1]NBA-Data-1980-2019'!$B$1:$B$16305,$A355,'[1]NBA-Data-1980-2019'!$A$1:$A$16305,DJ$9)</f>
        <v>0</v>
      </c>
      <c r="DK355" s="63">
        <f>SUMIFS('[1]NBA-Data-1980-2019'!$G$1:$G$16305,'[1]NBA-Data-1980-2019'!$B$1:$B$16305,$A355,'[1]NBA-Data-1980-2019'!$A$1:$A$16305,DK$9)</f>
        <v>0</v>
      </c>
      <c r="DL355" s="63">
        <f>SUMIFS('[1]NBA-Data-1980-2019'!$G$1:$G$16305,'[1]NBA-Data-1980-2019'!$B$1:$B$16305,$A355,'[1]NBA-Data-1980-2019'!$A$1:$A$16305,DL$9)</f>
        <v>0</v>
      </c>
      <c r="DM355" s="63">
        <f>SUMIFS('[1]NBA-Data-1980-2019'!$G$1:$G$16305,'[1]NBA-Data-1980-2019'!$B$1:$B$16305,$A355,'[1]NBA-Data-1980-2019'!$A$1:$A$16305,DM$9)</f>
        <v>0</v>
      </c>
      <c r="DN355" s="63">
        <f>SUMIFS('[1]NBA-Data-1980-2019'!$G$1:$G$16305,'[1]NBA-Data-1980-2019'!$B$1:$B$16305,$A355,'[1]NBA-Data-1980-2019'!$A$1:$A$16305,DN$9)</f>
        <v>0</v>
      </c>
      <c r="DO355" s="63">
        <f>SUMIFS('[1]NBA-Data-1980-2019'!$G$1:$G$16305,'[1]NBA-Data-1980-2019'!$B$1:$B$16305,$A355,'[1]NBA-Data-1980-2019'!$A$1:$A$16305,DO$9)</f>
        <v>0</v>
      </c>
      <c r="DP355" s="63">
        <f>SUMIFS('[1]NBA-Data-1980-2019'!$G$1:$G$16305,'[1]NBA-Data-1980-2019'!$B$1:$B$16305,$A355,'[1]NBA-Data-1980-2019'!$A$1:$A$16305,DP$9)</f>
        <v>0</v>
      </c>
      <c r="DQ355" s="63">
        <f>SUMIFS('[1]NBA-Data-1980-2019'!$G$1:$G$16305,'[1]NBA-Data-1980-2019'!$B$1:$B$16305,$A355,'[1]NBA-Data-1980-2019'!$A$1:$A$16305,DQ$9)</f>
        <v>0</v>
      </c>
      <c r="DR355" s="63">
        <f>SUMIFS('[1]NBA-Data-1980-2019'!$G$1:$G$16305,'[1]NBA-Data-1980-2019'!$B$1:$B$16305,$A355,'[1]NBA-Data-1980-2019'!$A$1:$A$16305,DR$9)</f>
        <v>0</v>
      </c>
      <c r="DS355" s="63">
        <f>SUMIFS('[1]NBA-Data-1980-2019'!$G$1:$G$16305,'[1]NBA-Data-1980-2019'!$B$1:$B$16305,$A355,'[1]NBA-Data-1980-2019'!$A$1:$A$16305,DS$9)</f>
        <v>0</v>
      </c>
      <c r="DT355" s="63">
        <f>SUMIFS('[1]NBA-Data-1980-2019'!$G$1:$G$16305,'[1]NBA-Data-1980-2019'!$B$1:$B$16305,$A355,'[1]NBA-Data-1980-2019'!$A$1:$A$16305,DT$9)</f>
        <v>0</v>
      </c>
      <c r="DU355" s="63">
        <f>SUMIFS('[1]NBA-Data-1980-2019'!$G$1:$G$16305,'[1]NBA-Data-1980-2019'!$B$1:$B$16305,$A355,'[1]NBA-Data-1980-2019'!$A$1:$A$16305,DU$9)</f>
        <v>0</v>
      </c>
      <c r="DV355" s="63">
        <f>SUMIFS('[1]NBA-Data-1980-2019'!$G$1:$G$16305,'[1]NBA-Data-1980-2019'!$B$1:$B$16305,$A355,'[1]NBA-Data-1980-2019'!$A$1:$A$16305,DV$9)</f>
        <v>0</v>
      </c>
      <c r="DW355" s="63">
        <f>SUMIFS('[1]NBA-Data-1980-2019'!$G$1:$G$16305,'[1]NBA-Data-1980-2019'!$B$1:$B$16305,$A355,'[1]NBA-Data-1980-2019'!$A$1:$A$16305,DW$9)</f>
        <v>0</v>
      </c>
      <c r="DX355" s="63">
        <f>SUMIFS('[1]NBA-Data-1980-2019'!$G$1:$G$16305,'[1]NBA-Data-1980-2019'!$B$1:$B$16305,$A355,'[1]NBA-Data-1980-2019'!$A$1:$A$16305,DX$9)</f>
        <v>0</v>
      </c>
      <c r="DY355" s="63">
        <f>SUMIFS('[1]NBA-Data-1980-2019'!$G$1:$G$16305,'[1]NBA-Data-1980-2019'!$B$1:$B$16305,$A355,'[1]NBA-Data-1980-2019'!$A$1:$A$16305,DY$9)</f>
        <v>0</v>
      </c>
      <c r="DZ355" s="63">
        <f>SUMIFS('[1]NBA-Data-1980-2019'!$G$1:$G$16305,'[1]NBA-Data-1980-2019'!$B$1:$B$16305,$A355,'[1]NBA-Data-1980-2019'!$A$1:$A$16305,DZ$9)</f>
        <v>0</v>
      </c>
      <c r="EA355" s="63">
        <f>SUMIFS('[1]NBA-Data-1980-2019'!$G$1:$G$16305,'[1]NBA-Data-1980-2019'!$B$1:$B$16305,$A355,'[1]NBA-Data-1980-2019'!$A$1:$A$16305,EA$9)</f>
        <v>0</v>
      </c>
      <c r="EB355" s="63">
        <f>SUMIFS('[1]NBA-Data-1980-2019'!$G$1:$G$16305,'[1]NBA-Data-1980-2019'!$B$1:$B$16305,$A355,'[1]NBA-Data-1980-2019'!$A$1:$A$16305,EB$9)</f>
        <v>0</v>
      </c>
      <c r="EC355" s="63">
        <f>SUMIFS('[1]NBA-Data-1980-2019'!$G$1:$G$16305,'[1]NBA-Data-1980-2019'!$B$1:$B$16305,$A355,'[1]NBA-Data-1980-2019'!$A$1:$A$16305,EC$9)</f>
        <v>0</v>
      </c>
      <c r="ED355" s="63">
        <f>SUMIFS('[1]NBA-Data-1980-2019'!$G$1:$G$16305,'[1]NBA-Data-1980-2019'!$B$1:$B$16305,$A355,'[1]NBA-Data-1980-2019'!$A$1:$A$16305,ED$9)</f>
        <v>0</v>
      </c>
      <c r="EH355" s="2" t="s">
        <v>1478</v>
      </c>
    </row>
    <row r="356" spans="1:165" x14ac:dyDescent="0.2">
      <c r="A356" s="2" t="s">
        <v>890</v>
      </c>
      <c r="B356" s="2" t="str" cm="1">
        <f t="array" ref="B356">_xlfn.XLOOKUP($A356&amp;B$5,'[1]NBA-Data-1980-2019'!$B$1:$B$16305&amp;'[1]NBA-Data-1980-2019'!$A$1:$A$16305,'[1]NBA-Data-1980-2019'!$D$1:$D$16305,"",0)</f>
        <v/>
      </c>
      <c r="C356" s="2" t="str" cm="1">
        <f t="array" ref="C356">_xlfn.XLOOKUP($A356&amp;C$5,'[1]NBA-Data-1980-2019'!$B$1:$B$16305&amp;'[1]NBA-Data-1980-2019'!$A$1:$A$16305,'[1]NBA-Data-1980-2019'!$D$1:$D$16305,"",0)</f>
        <v/>
      </c>
      <c r="D356" s="2" t="str" cm="1">
        <f t="array" ref="D356">_xlfn.XLOOKUP($A356&amp;D$5,'[1]NBA-Data-1980-2019'!$B$1:$B$16305&amp;'[1]NBA-Data-1980-2019'!$A$1:$A$16305,'[1]NBA-Data-1980-2019'!$D$1:$D$16305,"",0)</f>
        <v/>
      </c>
      <c r="E356" s="2" t="str" cm="1">
        <f t="array" ref="E356">_xlfn.XLOOKUP($A356&amp;E$5,'[1]NBA-Data-1980-2019'!$B$1:$B$16305&amp;'[1]NBA-Data-1980-2019'!$A$1:$A$16305,'[1]NBA-Data-1980-2019'!$D$1:$D$16305,"",0)</f>
        <v/>
      </c>
      <c r="F356" s="2" t="str" cm="1">
        <f t="array" ref="F356">_xlfn.XLOOKUP($A356&amp;F$5,'[1]NBA-Data-1980-2019'!$B$1:$B$16305&amp;'[1]NBA-Data-1980-2019'!$A$1:$A$16305,'[1]NBA-Data-1980-2019'!$D$1:$D$16305,"",0)</f>
        <v/>
      </c>
      <c r="G356" s="2" t="str" cm="1">
        <f t="array" ref="G356">_xlfn.XLOOKUP($A356&amp;G$5,'[1]NBA-Data-1980-2019'!$B$1:$B$16305&amp;'[1]NBA-Data-1980-2019'!$A$1:$A$16305,'[1]NBA-Data-1980-2019'!$D$1:$D$16305,"",0)</f>
        <v/>
      </c>
      <c r="H356" s="2" t="str" cm="1">
        <f t="array" ref="H356">_xlfn.XLOOKUP($A356&amp;H$5,'[1]NBA-Data-1980-2019'!$B$1:$B$16305&amp;'[1]NBA-Data-1980-2019'!$A$1:$A$16305,'[1]NBA-Data-1980-2019'!$D$1:$D$16305,"",0)</f>
        <v/>
      </c>
      <c r="I356" s="2" t="str" cm="1">
        <f t="array" ref="I356">_xlfn.XLOOKUP($A356&amp;I$5,'[1]NBA-Data-1980-2019'!$B$1:$B$16305&amp;'[1]NBA-Data-1980-2019'!$A$1:$A$16305,'[1]NBA-Data-1980-2019'!$D$1:$D$16305,"",0)</f>
        <v/>
      </c>
      <c r="J356" s="2" t="str" cm="1">
        <f t="array" ref="J356">_xlfn.XLOOKUP($A356&amp;J$5,'[1]NBA-Data-1980-2019'!$B$1:$B$16305&amp;'[1]NBA-Data-1980-2019'!$A$1:$A$16305,'[1]NBA-Data-1980-2019'!$D$1:$D$16305,"",0)</f>
        <v/>
      </c>
      <c r="K356" s="2" t="str" cm="1">
        <f t="array" ref="K356">_xlfn.XLOOKUP($A356&amp;K$5,'[1]NBA-Data-1980-2019'!$B$1:$B$16305&amp;'[1]NBA-Data-1980-2019'!$A$1:$A$16305,'[1]NBA-Data-1980-2019'!$D$1:$D$16305,"",0)</f>
        <v/>
      </c>
      <c r="L356" s="2" t="str" cm="1">
        <f t="array" ref="L356">_xlfn.XLOOKUP($A356&amp;L$5,'[1]NBA-Data-1980-2019'!$B$1:$B$16305&amp;'[1]NBA-Data-1980-2019'!$A$1:$A$16305,'[1]NBA-Data-1980-2019'!$D$1:$D$16305,"",0)</f>
        <v/>
      </c>
      <c r="M356" s="2" t="str" cm="1">
        <f t="array" ref="M356">_xlfn.XLOOKUP($A356&amp;M$5,'[1]NBA-Data-1980-2019'!$B$1:$B$16305&amp;'[1]NBA-Data-1980-2019'!$A$1:$A$16305,'[1]NBA-Data-1980-2019'!$D$1:$D$16305,"",0)</f>
        <v/>
      </c>
      <c r="N356" s="2" t="str" cm="1">
        <f t="array" ref="N356">_xlfn.XLOOKUP($A356&amp;N$5,'[1]NBA-Data-1980-2019'!$B$1:$B$16305&amp;'[1]NBA-Data-1980-2019'!$A$1:$A$16305,'[1]NBA-Data-1980-2019'!$D$1:$D$16305,"",0)</f>
        <v/>
      </c>
      <c r="O356" s="2" t="str" cm="1">
        <f t="array" ref="O356">_xlfn.XLOOKUP($A356&amp;O$5,'[1]NBA-Data-1980-2019'!$B$1:$B$16305&amp;'[1]NBA-Data-1980-2019'!$A$1:$A$16305,'[1]NBA-Data-1980-2019'!$D$1:$D$16305,"",0)</f>
        <v/>
      </c>
      <c r="P356" s="2" t="str" cm="1">
        <f t="array" ref="P356">_xlfn.XLOOKUP($A356&amp;P$5,'[1]NBA-Data-1980-2019'!$B$1:$B$16305&amp;'[1]NBA-Data-1980-2019'!$A$1:$A$16305,'[1]NBA-Data-1980-2019'!$D$1:$D$16305,"",0)</f>
        <v>NYK</v>
      </c>
      <c r="Q356" s="2" t="str" cm="1">
        <f t="array" ref="Q356">_xlfn.XLOOKUP($A356&amp;Q$5,'[1]NBA-Data-1980-2019'!$B$1:$B$16305&amp;'[1]NBA-Data-1980-2019'!$A$1:$A$16305,'[1]NBA-Data-1980-2019'!$D$1:$D$16305,"",0)</f>
        <v>TOT</v>
      </c>
      <c r="R356" s="2" t="str" cm="1">
        <f t="array" ref="R356">_xlfn.XLOOKUP($A356&amp;R$5,'[1]NBA-Data-1980-2019'!$B$1:$B$16305&amp;'[1]NBA-Data-1980-2019'!$A$1:$A$16305,'[1]NBA-Data-1980-2019'!$D$1:$D$16305,"",0)</f>
        <v>ORL</v>
      </c>
      <c r="S356" s="2" t="str" cm="1">
        <f t="array" ref="S356">_xlfn.XLOOKUP($A356&amp;S$5,'[1]NBA-Data-1980-2019'!$B$1:$B$16305&amp;'[1]NBA-Data-1980-2019'!$A$1:$A$16305,'[1]NBA-Data-1980-2019'!$D$1:$D$16305,"",0)</f>
        <v>TOT</v>
      </c>
      <c r="T356" s="2" t="str" cm="1">
        <f t="array" ref="T356">_xlfn.XLOOKUP($A356&amp;T$5,'[1]NBA-Data-1980-2019'!$B$1:$B$16305&amp;'[1]NBA-Data-1980-2019'!$A$1:$A$16305,'[1]NBA-Data-1980-2019'!$D$1:$D$16305,"",0)</f>
        <v>LAL</v>
      </c>
      <c r="U356" s="2" t="str" cm="1">
        <f t="array" ref="U356">_xlfn.XLOOKUP($A356&amp;U$5,'[1]NBA-Data-1980-2019'!$B$1:$B$16305&amp;'[1]NBA-Data-1980-2019'!$A$1:$A$16305,'[1]NBA-Data-1980-2019'!$D$1:$D$16305,"",0)</f>
        <v>HOU</v>
      </c>
      <c r="V356" s="2" t="str" cm="1">
        <f t="array" ref="V356">_xlfn.XLOOKUP($A356&amp;V$5,'[1]NBA-Data-1980-2019'!$B$1:$B$16305&amp;'[1]NBA-Data-1980-2019'!$A$1:$A$16305,'[1]NBA-Data-1980-2019'!$D$1:$D$16305,"",0)</f>
        <v>NOH</v>
      </c>
      <c r="W356" s="2" t="str" cm="1">
        <f t="array" ref="W356">_xlfn.XLOOKUP($A356&amp;W$5,'[1]NBA-Data-1980-2019'!$B$1:$B$16305&amp;'[1]NBA-Data-1980-2019'!$A$1:$A$16305,'[1]NBA-Data-1980-2019'!$D$1:$D$16305,"",0)</f>
        <v>NOH</v>
      </c>
      <c r="X356" s="2" t="str" cm="1">
        <f t="array" ref="X356">_xlfn.XLOOKUP($A356&amp;X$5,'[1]NBA-Data-1980-2019'!$B$1:$B$16305&amp;'[1]NBA-Data-1980-2019'!$A$1:$A$16305,'[1]NBA-Data-1980-2019'!$D$1:$D$16305,"",0)</f>
        <v>WAS</v>
      </c>
      <c r="Y356" s="2" t="str" cm="1">
        <f t="array" ref="Y356">_xlfn.XLOOKUP($A356&amp;Y$5,'[1]NBA-Data-1980-2019'!$B$1:$B$16305&amp;'[1]NBA-Data-1980-2019'!$A$1:$A$16305,'[1]NBA-Data-1980-2019'!$D$1:$D$16305,"",0)</f>
        <v>WAS</v>
      </c>
      <c r="Z356" s="2" t="str" cm="1">
        <f t="array" ref="Z356">_xlfn.XLOOKUP($A356&amp;Z$5,'[1]NBA-Data-1980-2019'!$B$1:$B$16305&amp;'[1]NBA-Data-1980-2019'!$A$1:$A$16305,'[1]NBA-Data-1980-2019'!$D$1:$D$16305,"",0)</f>
        <v>HOU</v>
      </c>
      <c r="AA356" s="2" t="str" cm="1">
        <f t="array" ref="AA356">_xlfn.XLOOKUP($A356&amp;AA$5,'[1]NBA-Data-1980-2019'!$B$1:$B$16305&amp;'[1]NBA-Data-1980-2019'!$A$1:$A$16305,'[1]NBA-Data-1980-2019'!$D$1:$D$16305,"",0)</f>
        <v>HOU</v>
      </c>
      <c r="AB356" s="2" t="str" cm="1">
        <f t="array" ref="AB356">_xlfn.XLOOKUP($A356&amp;AB$5,'[1]NBA-Data-1980-2019'!$B$1:$B$16305&amp;'[1]NBA-Data-1980-2019'!$A$1:$A$16305,'[1]NBA-Data-1980-2019'!$D$1:$D$16305,"",0)</f>
        <v>HOU</v>
      </c>
      <c r="AC356" s="2" t="str" cm="1">
        <f t="array" ref="AC356">_xlfn.XLOOKUP($A356&amp;AC$5,'[1]NBA-Data-1980-2019'!$B$1:$B$16305&amp;'[1]NBA-Data-1980-2019'!$A$1:$A$16305,'[1]NBA-Data-1980-2019'!$D$1:$D$16305,"",0)</f>
        <v>HOU</v>
      </c>
      <c r="AD356" s="2" t="str" cm="1">
        <f t="array" ref="AD356">_xlfn.XLOOKUP($A356&amp;AD$5,'[1]NBA-Data-1980-2019'!$B$1:$B$16305&amp;'[1]NBA-Data-1980-2019'!$A$1:$A$16305,'[1]NBA-Data-1980-2019'!$D$1:$D$16305,"",0)</f>
        <v>TOT</v>
      </c>
      <c r="AE356" s="2" t="str" cm="1">
        <f t="array" ref="AE356">_xlfn.XLOOKUP($A356&amp;AE$5,'[1]NBA-Data-1980-2019'!$B$1:$B$16305&amp;'[1]NBA-Data-1980-2019'!$A$1:$A$16305,'[1]NBA-Data-1980-2019'!$D$1:$D$16305,"",0)</f>
        <v/>
      </c>
      <c r="AF356" s="2" t="str" cm="1">
        <f t="array" ref="AF356">_xlfn.XLOOKUP($A356&amp;AF$5,'[1]NBA-Data-1980-2019'!$B$1:$B$16305&amp;'[1]NBA-Data-1980-2019'!$A$1:$A$16305,'[1]NBA-Data-1980-2019'!$D$1:$D$16305,"",0)</f>
        <v/>
      </c>
      <c r="AG356" s="2" t="str" cm="1">
        <f t="array" ref="AG356">_xlfn.XLOOKUP($A356&amp;AG$5,'[1]NBA-Data-1980-2019'!$B$1:$B$16305&amp;'[1]NBA-Data-1980-2019'!$A$1:$A$16305,'[1]NBA-Data-1980-2019'!$D$1:$D$16305,"",0)</f>
        <v/>
      </c>
      <c r="AH356" s="2" t="str" cm="1">
        <f t="array" ref="AH356">_xlfn.XLOOKUP($A356&amp;AH$5,'[1]NBA-Data-1980-2019'!$B$1:$B$16305&amp;'[1]NBA-Data-1980-2019'!$A$1:$A$16305,'[1]NBA-Data-1980-2019'!$H$1:$H$16305,"",0)</f>
        <v/>
      </c>
      <c r="AI356" s="2" t="str" cm="1">
        <f t="array" ref="AI356">_xlfn.XLOOKUP($A356&amp;AI$5,'[1]NBA-Data-1980-2019'!$B$1:$B$16305&amp;'[1]NBA-Data-1980-2019'!$A$1:$A$16305,'[1]NBA-Data-1980-2019'!$H$1:$H$16305,"",0)</f>
        <v/>
      </c>
      <c r="AJ356" s="2" t="str" cm="1">
        <f t="array" ref="AJ356">_xlfn.XLOOKUP($A356&amp;AJ$5,'[1]NBA-Data-1980-2019'!$B$1:$B$16305&amp;'[1]NBA-Data-1980-2019'!$A$1:$A$16305,'[1]NBA-Data-1980-2019'!$H$1:$H$16305,"",0)</f>
        <v/>
      </c>
      <c r="AK356" s="2" t="str" cm="1">
        <f t="array" ref="AK356">_xlfn.XLOOKUP($A356&amp;AK$5,'[1]NBA-Data-1980-2019'!$B$1:$B$16305&amp;'[1]NBA-Data-1980-2019'!$A$1:$A$16305,'[1]NBA-Data-1980-2019'!$H$1:$H$16305,"",0)</f>
        <v/>
      </c>
      <c r="AL356" s="2" t="str" cm="1">
        <f t="array" ref="AL356">_xlfn.XLOOKUP($A356&amp;AL$5,'[1]NBA-Data-1980-2019'!$B$1:$B$16305&amp;'[1]NBA-Data-1980-2019'!$A$1:$A$16305,'[1]NBA-Data-1980-2019'!$H$1:$H$16305,"",0)</f>
        <v/>
      </c>
      <c r="AM356" s="2" t="str" cm="1">
        <f t="array" ref="AM356">_xlfn.XLOOKUP($A356&amp;AM$5,'[1]NBA-Data-1980-2019'!$B$1:$B$16305&amp;'[1]NBA-Data-1980-2019'!$A$1:$A$16305,'[1]NBA-Data-1980-2019'!$H$1:$H$16305,"",0)</f>
        <v/>
      </c>
      <c r="AN356" s="2" t="str" cm="1">
        <f t="array" ref="AN356">_xlfn.XLOOKUP($A356&amp;AN$5,'[1]NBA-Data-1980-2019'!$B$1:$B$16305&amp;'[1]NBA-Data-1980-2019'!$A$1:$A$16305,'[1]NBA-Data-1980-2019'!$H$1:$H$16305,"",0)</f>
        <v/>
      </c>
      <c r="AO356" s="2" t="str" cm="1">
        <f t="array" ref="AO356">_xlfn.XLOOKUP($A356&amp;AO$5,'[1]NBA-Data-1980-2019'!$B$1:$B$16305&amp;'[1]NBA-Data-1980-2019'!$A$1:$A$16305,'[1]NBA-Data-1980-2019'!$H$1:$H$16305,"",0)</f>
        <v/>
      </c>
      <c r="AP356" s="2" t="str" cm="1">
        <f t="array" ref="AP356">_xlfn.XLOOKUP($A356&amp;AP$5,'[1]NBA-Data-1980-2019'!$B$1:$B$16305&amp;'[1]NBA-Data-1980-2019'!$A$1:$A$16305,'[1]NBA-Data-1980-2019'!$H$1:$H$16305,"",0)</f>
        <v/>
      </c>
      <c r="AQ356" s="2" t="str" cm="1">
        <f t="array" ref="AQ356">_xlfn.XLOOKUP($A356&amp;AQ$5,'[1]NBA-Data-1980-2019'!$B$1:$B$16305&amp;'[1]NBA-Data-1980-2019'!$A$1:$A$16305,'[1]NBA-Data-1980-2019'!$H$1:$H$16305,"",0)</f>
        <v/>
      </c>
      <c r="AR356" s="2" t="str" cm="1">
        <f t="array" ref="AR356">_xlfn.XLOOKUP($A356&amp;AR$5,'[1]NBA-Data-1980-2019'!$B$1:$B$16305&amp;'[1]NBA-Data-1980-2019'!$A$1:$A$16305,'[1]NBA-Data-1980-2019'!$H$1:$H$16305,"",0)</f>
        <v/>
      </c>
      <c r="AS356" s="2" t="str" cm="1">
        <f t="array" ref="AS356">_xlfn.XLOOKUP($A356&amp;AS$5,'[1]NBA-Data-1980-2019'!$B$1:$B$16305&amp;'[1]NBA-Data-1980-2019'!$A$1:$A$16305,'[1]NBA-Data-1980-2019'!$H$1:$H$16305,"",0)</f>
        <v/>
      </c>
      <c r="AT356" s="2" t="str" cm="1">
        <f t="array" ref="AT356">_xlfn.XLOOKUP($A356&amp;AT$5,'[1]NBA-Data-1980-2019'!$B$1:$B$16305&amp;'[1]NBA-Data-1980-2019'!$A$1:$A$16305,'[1]NBA-Data-1980-2019'!$H$1:$H$16305,"",0)</f>
        <v/>
      </c>
      <c r="AU356" s="2" t="str" cm="1">
        <f t="array" ref="AU356">_xlfn.XLOOKUP($A356&amp;AU$5,'[1]NBA-Data-1980-2019'!$B$1:$B$16305&amp;'[1]NBA-Data-1980-2019'!$A$1:$A$16305,'[1]NBA-Data-1980-2019'!$H$1:$H$16305,"",0)</f>
        <v/>
      </c>
      <c r="AV356" s="2" cm="1">
        <f t="array" ref="AV356">_xlfn.XLOOKUP($A356&amp;AV$5,'[1]NBA-Data-1980-2019'!$B$1:$B$16305&amp;'[1]NBA-Data-1980-2019'!$A$1:$A$16305,'[1]NBA-Data-1980-2019'!$H$1:$H$16305,"",0)</f>
        <v>1384</v>
      </c>
      <c r="AW356" s="2" cm="1">
        <f t="array" ref="AW356">_xlfn.XLOOKUP($A356&amp;AW$5,'[1]NBA-Data-1980-2019'!$B$1:$B$16305&amp;'[1]NBA-Data-1980-2019'!$A$1:$A$16305,'[1]NBA-Data-1980-2019'!$H$1:$H$16305,"",0)</f>
        <v>997.5</v>
      </c>
      <c r="AX356" s="2" cm="1">
        <f t="array" ref="AX356">_xlfn.XLOOKUP($A356&amp;AX$5,'[1]NBA-Data-1980-2019'!$B$1:$B$16305&amp;'[1]NBA-Data-1980-2019'!$A$1:$A$16305,'[1]NBA-Data-1980-2019'!$H$1:$H$16305,"",0)</f>
        <v>1276.8</v>
      </c>
      <c r="AY356" s="2" cm="1">
        <f t="array" ref="AY356">_xlfn.XLOOKUP($A356&amp;AY$5,'[1]NBA-Data-1980-2019'!$B$1:$B$16305&amp;'[1]NBA-Data-1980-2019'!$A$1:$A$16305,'[1]NBA-Data-1980-2019'!$H$1:$H$16305,"",0)</f>
        <v>546</v>
      </c>
      <c r="AZ356" s="2" cm="1">
        <f t="array" ref="AZ356">_xlfn.XLOOKUP($A356&amp;AZ$5,'[1]NBA-Data-1980-2019'!$B$1:$B$16305&amp;'[1]NBA-Data-1980-2019'!$A$1:$A$16305,'[1]NBA-Data-1980-2019'!$H$1:$H$16305,"",0)</f>
        <v>2000.8</v>
      </c>
      <c r="BA356" s="2" cm="1">
        <f t="array" ref="BA356">_xlfn.XLOOKUP($A356&amp;BA$5,'[1]NBA-Data-1980-2019'!$B$1:$B$16305&amp;'[1]NBA-Data-1980-2019'!$A$1:$A$16305,'[1]NBA-Data-1980-2019'!$H$1:$H$16305,"",0)</f>
        <v>2628</v>
      </c>
      <c r="BB356" s="2" cm="1">
        <f t="array" ref="BB356">_xlfn.XLOOKUP($A356&amp;BB$5,'[1]NBA-Data-1980-2019'!$B$1:$B$16305&amp;'[1]NBA-Data-1980-2019'!$A$1:$A$16305,'[1]NBA-Data-1980-2019'!$H$1:$H$16305,"",0)</f>
        <v>2602.5</v>
      </c>
      <c r="BC356" s="2" cm="1">
        <f t="array" ref="BC356">_xlfn.XLOOKUP($A356&amp;BC$5,'[1]NBA-Data-1980-2019'!$B$1:$B$16305&amp;'[1]NBA-Data-1980-2019'!$A$1:$A$16305,'[1]NBA-Data-1980-2019'!$H$1:$H$16305,"",0)</f>
        <v>1348.8999999999999</v>
      </c>
      <c r="BD356" s="2" cm="1">
        <f t="array" ref="BD356">_xlfn.XLOOKUP($A356&amp;BD$5,'[1]NBA-Data-1980-2019'!$B$1:$B$16305&amp;'[1]NBA-Data-1980-2019'!$A$1:$A$16305,'[1]NBA-Data-1980-2019'!$H$1:$H$16305,"",0)</f>
        <v>1472.8</v>
      </c>
      <c r="BE356" s="2" cm="1">
        <f t="array" ref="BE356">_xlfn.XLOOKUP($A356&amp;BE$5,'[1]NBA-Data-1980-2019'!$B$1:$B$16305&amp;'[1]NBA-Data-1980-2019'!$A$1:$A$16305,'[1]NBA-Data-1980-2019'!$H$1:$H$16305,"",0)</f>
        <v>2725.7999999999997</v>
      </c>
      <c r="BF356" s="2" cm="1">
        <f t="array" ref="BF356">_xlfn.XLOOKUP($A356&amp;BF$5,'[1]NBA-Data-1980-2019'!$B$1:$B$16305&amp;'[1]NBA-Data-1980-2019'!$A$1:$A$16305,'[1]NBA-Data-1980-2019'!$H$1:$H$16305,"",0)</f>
        <v>2927.4</v>
      </c>
      <c r="BG356" s="2" cm="1">
        <f t="array" ref="BG356">_xlfn.XLOOKUP($A356&amp;BG$5,'[1]NBA-Data-1980-2019'!$B$1:$B$16305&amp;'[1]NBA-Data-1980-2019'!$A$1:$A$16305,'[1]NBA-Data-1980-2019'!$H$1:$H$16305,"",0)</f>
        <v>2859.2999999999997</v>
      </c>
      <c r="BH356" s="2" cm="1">
        <f t="array" ref="BH356">_xlfn.XLOOKUP($A356&amp;BH$5,'[1]NBA-Data-1980-2019'!$B$1:$B$16305&amp;'[1]NBA-Data-1980-2019'!$A$1:$A$16305,'[1]NBA-Data-1980-2019'!$H$1:$H$16305,"",0)</f>
        <v>2776</v>
      </c>
      <c r="BI356" s="2" cm="1">
        <f t="array" ref="BI356">_xlfn.XLOOKUP($A356&amp;BI$5,'[1]NBA-Data-1980-2019'!$B$1:$B$16305&amp;'[1]NBA-Data-1980-2019'!$A$1:$A$16305,'[1]NBA-Data-1980-2019'!$H$1:$H$16305,"",0)</f>
        <v>2271.2999999999997</v>
      </c>
      <c r="BJ356" s="2" cm="1">
        <f t="array" ref="BJ356">_xlfn.XLOOKUP($A356&amp;BJ$5,'[1]NBA-Data-1980-2019'!$B$1:$B$16305&amp;'[1]NBA-Data-1980-2019'!$A$1:$A$16305,'[1]NBA-Data-1980-2019'!$H$1:$H$16305,"",0)</f>
        <v>2346</v>
      </c>
      <c r="BK356" s="2" t="str" cm="1">
        <f t="array" ref="BK356">_xlfn.XLOOKUP($A356&amp;BK$5,'[1]NBA-Data-1980-2019'!$B$1:$B$16305&amp;'[1]NBA-Data-1980-2019'!$A$1:$A$16305,'[1]NBA-Data-1980-2019'!$H$1:$H$16305,"",0)</f>
        <v/>
      </c>
      <c r="BL356" s="2" t="str" cm="1">
        <f t="array" ref="BL356">_xlfn.XLOOKUP($A356&amp;BL$5,'[1]NBA-Data-1980-2019'!$B$1:$B$16305&amp;'[1]NBA-Data-1980-2019'!$A$1:$A$16305,'[1]NBA-Data-1980-2019'!$H$1:$H$16305,"",0)</f>
        <v/>
      </c>
      <c r="BM356" s="2" t="str" cm="1">
        <f t="array" ref="BM356">_xlfn.XLOOKUP($A356&amp;BM$5,'[1]NBA-Data-1980-2019'!$B$1:$B$16305&amp;'[1]NBA-Data-1980-2019'!$A$1:$A$16305,'[1]NBA-Data-1980-2019'!$H$1:$H$16305,"",0)</f>
        <v/>
      </c>
      <c r="BN356" s="2" t="str" cm="1">
        <f t="array" ref="BN356">_xlfn.XLOOKUP($A356&amp;BN$5,'[1]NBA-Data-1980-2019'!$B$1:$B$16305&amp;'[1]NBA-Data-1980-2019'!$A$1:$A$16305,'[1]NBA-Data-1980-2019'!$F$1:$F$16305,"",0)</f>
        <v/>
      </c>
      <c r="BO356" s="2" t="str" cm="1">
        <f t="array" ref="BO356">_xlfn.XLOOKUP($A356&amp;BO$5,'[1]NBA-Data-1980-2019'!$B$1:$B$16305&amp;'[1]NBA-Data-1980-2019'!$A$1:$A$16305,'[1]NBA-Data-1980-2019'!$F$1:$F$16305,"",0)</f>
        <v/>
      </c>
      <c r="BP356" s="2" t="str" cm="1">
        <f t="array" ref="BP356">_xlfn.XLOOKUP($A356&amp;BP$5,'[1]NBA-Data-1980-2019'!$B$1:$B$16305&amp;'[1]NBA-Data-1980-2019'!$A$1:$A$16305,'[1]NBA-Data-1980-2019'!$F$1:$F$16305,"",0)</f>
        <v/>
      </c>
      <c r="BQ356" s="2" t="str" cm="1">
        <f t="array" ref="BQ356">_xlfn.XLOOKUP($A356&amp;BQ$5,'[1]NBA-Data-1980-2019'!$B$1:$B$16305&amp;'[1]NBA-Data-1980-2019'!$A$1:$A$16305,'[1]NBA-Data-1980-2019'!$F$1:$F$16305,"",0)</f>
        <v/>
      </c>
      <c r="BR356" s="2" t="str" cm="1">
        <f t="array" ref="BR356">_xlfn.XLOOKUP($A356&amp;BR$5,'[1]NBA-Data-1980-2019'!$B$1:$B$16305&amp;'[1]NBA-Data-1980-2019'!$A$1:$A$16305,'[1]NBA-Data-1980-2019'!$F$1:$F$16305,"",0)</f>
        <v/>
      </c>
      <c r="BS356" s="2" t="str" cm="1">
        <f t="array" ref="BS356">_xlfn.XLOOKUP($A356&amp;BS$5,'[1]NBA-Data-1980-2019'!$B$1:$B$16305&amp;'[1]NBA-Data-1980-2019'!$A$1:$A$16305,'[1]NBA-Data-1980-2019'!$F$1:$F$16305,"",0)</f>
        <v/>
      </c>
      <c r="BT356" s="2" t="str" cm="1">
        <f t="array" ref="BT356">_xlfn.XLOOKUP($A356&amp;BT$5,'[1]NBA-Data-1980-2019'!$B$1:$B$16305&amp;'[1]NBA-Data-1980-2019'!$A$1:$A$16305,'[1]NBA-Data-1980-2019'!$F$1:$F$16305,"",0)</f>
        <v/>
      </c>
      <c r="BU356" s="2" t="str" cm="1">
        <f t="array" ref="BU356">_xlfn.XLOOKUP($A356&amp;BU$5,'[1]NBA-Data-1980-2019'!$B$1:$B$16305&amp;'[1]NBA-Data-1980-2019'!$A$1:$A$16305,'[1]NBA-Data-1980-2019'!$F$1:$F$16305,"",0)</f>
        <v/>
      </c>
      <c r="BV356" s="2" t="str" cm="1">
        <f t="array" ref="BV356">_xlfn.XLOOKUP($A356&amp;BV$5,'[1]NBA-Data-1980-2019'!$B$1:$B$16305&amp;'[1]NBA-Data-1980-2019'!$A$1:$A$16305,'[1]NBA-Data-1980-2019'!$F$1:$F$16305,"",0)</f>
        <v/>
      </c>
      <c r="BW356" s="2" t="str" cm="1">
        <f t="array" ref="BW356">_xlfn.XLOOKUP($A356&amp;BW$5,'[1]NBA-Data-1980-2019'!$B$1:$B$16305&amp;'[1]NBA-Data-1980-2019'!$A$1:$A$16305,'[1]NBA-Data-1980-2019'!$F$1:$F$16305,"",0)</f>
        <v/>
      </c>
      <c r="BX356" s="2" t="str" cm="1">
        <f t="array" ref="BX356">_xlfn.XLOOKUP($A356&amp;BX$5,'[1]NBA-Data-1980-2019'!$B$1:$B$16305&amp;'[1]NBA-Data-1980-2019'!$A$1:$A$16305,'[1]NBA-Data-1980-2019'!$F$1:$F$16305,"",0)</f>
        <v/>
      </c>
      <c r="BY356" s="2" t="str" cm="1">
        <f t="array" ref="BY356">_xlfn.XLOOKUP($A356&amp;BY$5,'[1]NBA-Data-1980-2019'!$B$1:$B$16305&amp;'[1]NBA-Data-1980-2019'!$A$1:$A$16305,'[1]NBA-Data-1980-2019'!$F$1:$F$16305,"",0)</f>
        <v/>
      </c>
      <c r="BZ356" s="2" t="str" cm="1">
        <f t="array" ref="BZ356">_xlfn.XLOOKUP($A356&amp;BZ$5,'[1]NBA-Data-1980-2019'!$B$1:$B$16305&amp;'[1]NBA-Data-1980-2019'!$A$1:$A$16305,'[1]NBA-Data-1980-2019'!$F$1:$F$16305,"",0)</f>
        <v/>
      </c>
      <c r="CA356" s="2" t="str" cm="1">
        <f t="array" ref="CA356">_xlfn.XLOOKUP($A356&amp;CA$5,'[1]NBA-Data-1980-2019'!$B$1:$B$16305&amp;'[1]NBA-Data-1980-2019'!$A$1:$A$16305,'[1]NBA-Data-1980-2019'!$F$1:$F$16305,"",0)</f>
        <v/>
      </c>
      <c r="CB356" s="2" cm="1">
        <f t="array" ref="CB356">_xlfn.XLOOKUP($A356&amp;CB$5,'[1]NBA-Data-1980-2019'!$B$1:$B$16305&amp;'[1]NBA-Data-1980-2019'!$A$1:$A$16305,'[1]NBA-Data-1980-2019'!$F$1:$F$16305,"",0)</f>
        <v>13.3</v>
      </c>
      <c r="CC356" s="2" cm="1">
        <f t="array" ref="CC356">_xlfn.XLOOKUP($A356&amp;CC$5,'[1]NBA-Data-1980-2019'!$B$1:$B$16305&amp;'[1]NBA-Data-1980-2019'!$A$1:$A$16305,'[1]NBA-Data-1980-2019'!$F$1:$F$16305,"",0)</f>
        <v>11.8</v>
      </c>
      <c r="CD356" s="2" cm="1">
        <f t="array" ref="CD356">_xlfn.XLOOKUP($A356&amp;CD$5,'[1]NBA-Data-1980-2019'!$B$1:$B$16305&amp;'[1]NBA-Data-1980-2019'!$A$1:$A$16305,'[1]NBA-Data-1980-2019'!$F$1:$F$16305,"",0)</f>
        <v>16.2</v>
      </c>
      <c r="CE356" s="2" cm="1">
        <f t="array" ref="CE356">_xlfn.XLOOKUP($A356&amp;CE$5,'[1]NBA-Data-1980-2019'!$B$1:$B$16305&amp;'[1]NBA-Data-1980-2019'!$A$1:$A$16305,'[1]NBA-Data-1980-2019'!$F$1:$F$16305,"",0)</f>
        <v>16.100000000000001</v>
      </c>
      <c r="CF356" s="2" cm="1">
        <f t="array" ref="CF356">_xlfn.XLOOKUP($A356&amp;CF$5,'[1]NBA-Data-1980-2019'!$B$1:$B$16305&amp;'[1]NBA-Data-1980-2019'!$A$1:$A$16305,'[1]NBA-Data-1980-2019'!$F$1:$F$16305,"",0)</f>
        <v>15.5</v>
      </c>
      <c r="CG356" s="2" cm="1">
        <f t="array" ref="CG356">_xlfn.XLOOKUP($A356&amp;CG$5,'[1]NBA-Data-1980-2019'!$B$1:$B$16305&amp;'[1]NBA-Data-1980-2019'!$A$1:$A$16305,'[1]NBA-Data-1980-2019'!$F$1:$F$16305,"",0)</f>
        <v>13.3</v>
      </c>
      <c r="CH356" s="2" cm="1">
        <f t="array" ref="CH356">_xlfn.XLOOKUP($A356&amp;CH$5,'[1]NBA-Data-1980-2019'!$B$1:$B$16305&amp;'[1]NBA-Data-1980-2019'!$A$1:$A$16305,'[1]NBA-Data-1980-2019'!$F$1:$F$16305,"",0)</f>
        <v>11.3</v>
      </c>
      <c r="CI356" s="2" cm="1">
        <f t="array" ref="CI356">_xlfn.XLOOKUP($A356&amp;CI$5,'[1]NBA-Data-1980-2019'!$B$1:$B$16305&amp;'[1]NBA-Data-1980-2019'!$A$1:$A$16305,'[1]NBA-Data-1980-2019'!$F$1:$F$16305,"",0)</f>
        <v>14.2</v>
      </c>
      <c r="CJ356" s="2" cm="1">
        <f t="array" ref="CJ356">_xlfn.XLOOKUP($A356&amp;CJ$5,'[1]NBA-Data-1980-2019'!$B$1:$B$16305&amp;'[1]NBA-Data-1980-2019'!$A$1:$A$16305,'[1]NBA-Data-1980-2019'!$F$1:$F$16305,"",0)</f>
        <v>14</v>
      </c>
      <c r="CK356" s="2" cm="1">
        <f t="array" ref="CK356">_xlfn.XLOOKUP($A356&amp;CK$5,'[1]NBA-Data-1980-2019'!$B$1:$B$16305&amp;'[1]NBA-Data-1980-2019'!$A$1:$A$16305,'[1]NBA-Data-1980-2019'!$F$1:$F$16305,"",0)</f>
        <v>15.8</v>
      </c>
      <c r="CL356" s="2" cm="1">
        <f t="array" ref="CL356">_xlfn.XLOOKUP($A356&amp;CL$5,'[1]NBA-Data-1980-2019'!$B$1:$B$16305&amp;'[1]NBA-Data-1980-2019'!$A$1:$A$16305,'[1]NBA-Data-1980-2019'!$F$1:$F$16305,"",0)</f>
        <v>12.7</v>
      </c>
      <c r="CM356" s="2" cm="1">
        <f t="array" ref="CM356">_xlfn.XLOOKUP($A356&amp;CM$5,'[1]NBA-Data-1980-2019'!$B$1:$B$16305&amp;'[1]NBA-Data-1980-2019'!$A$1:$A$16305,'[1]NBA-Data-1980-2019'!$F$1:$F$16305,"",0)</f>
        <v>12.9</v>
      </c>
      <c r="CN356" s="2" cm="1">
        <f t="array" ref="CN356">_xlfn.XLOOKUP($A356&amp;CN$5,'[1]NBA-Data-1980-2019'!$B$1:$B$16305&amp;'[1]NBA-Data-1980-2019'!$A$1:$A$16305,'[1]NBA-Data-1980-2019'!$F$1:$F$16305,"",0)</f>
        <v>12.3</v>
      </c>
      <c r="CO356" s="2" cm="1">
        <f t="array" ref="CO356">_xlfn.XLOOKUP($A356&amp;CO$5,'[1]NBA-Data-1980-2019'!$B$1:$B$16305&amp;'[1]NBA-Data-1980-2019'!$A$1:$A$16305,'[1]NBA-Data-1980-2019'!$F$1:$F$16305,"",0)</f>
        <v>11.8</v>
      </c>
      <c r="CP356" s="2" cm="1">
        <f t="array" ref="CP356">_xlfn.XLOOKUP($A356&amp;CP$5,'[1]NBA-Data-1980-2019'!$B$1:$B$16305&amp;'[1]NBA-Data-1980-2019'!$A$1:$A$16305,'[1]NBA-Data-1980-2019'!$F$1:$F$16305,"",0)</f>
        <v>12</v>
      </c>
      <c r="CQ356" s="2" t="str" cm="1">
        <f t="array" ref="CQ356">_xlfn.XLOOKUP($A356&amp;CQ$5,'[1]NBA-Data-1980-2019'!$B$1:$B$16305&amp;'[1]NBA-Data-1980-2019'!$A$1:$A$16305,'[1]NBA-Data-1980-2019'!$F$1:$F$16305,"",0)</f>
        <v/>
      </c>
      <c r="CR356" s="2" t="str" cm="1">
        <f t="array" ref="CR356">_xlfn.XLOOKUP($A356&amp;CR$5,'[1]NBA-Data-1980-2019'!$B$1:$B$16305&amp;'[1]NBA-Data-1980-2019'!$A$1:$A$16305,'[1]NBA-Data-1980-2019'!$F$1:$F$16305,"",0)</f>
        <v/>
      </c>
      <c r="CS356" s="2" t="str" cm="1">
        <f t="array" ref="CS356">_xlfn.XLOOKUP($A356&amp;CS$5,'[1]NBA-Data-1980-2019'!$B$1:$B$16305&amp;'[1]NBA-Data-1980-2019'!$A$1:$A$16305,'[1]NBA-Data-1980-2019'!$F$1:$F$16305,"",0)</f>
        <v/>
      </c>
      <c r="CU356" s="2" t="str">
        <f>_xlfn.XLOOKUP($A356,TEAMS!$G$1:$G$839,TEAMS!$H$1:$H$839,"",0)</f>
        <v>SF</v>
      </c>
      <c r="CV356" s="2" t="str">
        <f>_xlfn.XLOOKUP($CU356,DASHBOARD!$B$22:$B$27,DASHBOARD!$C$22:$C$27,"",0)</f>
        <v>FORWARD</v>
      </c>
      <c r="CY356" s="63">
        <f>SUMIFS('[1]NBA-Data-1980-2019'!$G$1:$G$16305,'[1]NBA-Data-1980-2019'!$B$1:$B$16305,$A356,'[1]NBA-Data-1980-2019'!$A$1:$A$16305,CY$9)</f>
        <v>0</v>
      </c>
      <c r="CZ356" s="63">
        <f>SUMIFS('[1]NBA-Data-1980-2019'!$G$1:$G$16305,'[1]NBA-Data-1980-2019'!$B$1:$B$16305,$A356,'[1]NBA-Data-1980-2019'!$A$1:$A$16305,CZ$9)</f>
        <v>0</v>
      </c>
      <c r="DA356" s="63">
        <f>SUMIFS('[1]NBA-Data-1980-2019'!$G$1:$G$16305,'[1]NBA-Data-1980-2019'!$B$1:$B$16305,$A356,'[1]NBA-Data-1980-2019'!$A$1:$A$16305,DA$9)</f>
        <v>0</v>
      </c>
      <c r="DB356" s="63">
        <f>SUMIFS('[1]NBA-Data-1980-2019'!$G$1:$G$16305,'[1]NBA-Data-1980-2019'!$B$1:$B$16305,$A356,'[1]NBA-Data-1980-2019'!$A$1:$A$16305,DB$9)</f>
        <v>0</v>
      </c>
      <c r="DC356" s="63">
        <f>SUMIFS('[1]NBA-Data-1980-2019'!$G$1:$G$16305,'[1]NBA-Data-1980-2019'!$B$1:$B$16305,$A356,'[1]NBA-Data-1980-2019'!$A$1:$A$16305,DC$9)</f>
        <v>0</v>
      </c>
      <c r="DD356" s="63">
        <f>SUMIFS('[1]NBA-Data-1980-2019'!$G$1:$G$16305,'[1]NBA-Data-1980-2019'!$B$1:$B$16305,$A356,'[1]NBA-Data-1980-2019'!$A$1:$A$16305,DD$9)</f>
        <v>0</v>
      </c>
      <c r="DE356" s="63">
        <f>SUMIFS('[1]NBA-Data-1980-2019'!$G$1:$G$16305,'[1]NBA-Data-1980-2019'!$B$1:$B$16305,$A356,'[1]NBA-Data-1980-2019'!$A$1:$A$16305,DE$9)</f>
        <v>0</v>
      </c>
      <c r="DF356" s="63">
        <f>SUMIFS('[1]NBA-Data-1980-2019'!$G$1:$G$16305,'[1]NBA-Data-1980-2019'!$B$1:$B$16305,$A356,'[1]NBA-Data-1980-2019'!$A$1:$A$16305,DF$9)</f>
        <v>0</v>
      </c>
      <c r="DG356" s="63">
        <f>SUMIFS('[1]NBA-Data-1980-2019'!$G$1:$G$16305,'[1]NBA-Data-1980-2019'!$B$1:$B$16305,$A356,'[1]NBA-Data-1980-2019'!$A$1:$A$16305,DG$9)</f>
        <v>0</v>
      </c>
      <c r="DH356" s="63">
        <f>SUMIFS('[1]NBA-Data-1980-2019'!$G$1:$G$16305,'[1]NBA-Data-1980-2019'!$B$1:$B$16305,$A356,'[1]NBA-Data-1980-2019'!$A$1:$A$16305,DH$9)</f>
        <v>0</v>
      </c>
      <c r="DI356" s="63">
        <f>SUMIFS('[1]NBA-Data-1980-2019'!$G$1:$G$16305,'[1]NBA-Data-1980-2019'!$B$1:$B$16305,$A356,'[1]NBA-Data-1980-2019'!$A$1:$A$16305,DI$9)</f>
        <v>0</v>
      </c>
      <c r="DJ356" s="63">
        <f>SUMIFS('[1]NBA-Data-1980-2019'!$G$1:$G$16305,'[1]NBA-Data-1980-2019'!$B$1:$B$16305,$A356,'[1]NBA-Data-1980-2019'!$A$1:$A$16305,DJ$9)</f>
        <v>0</v>
      </c>
      <c r="DK356" s="63">
        <f>SUMIFS('[1]NBA-Data-1980-2019'!$G$1:$G$16305,'[1]NBA-Data-1980-2019'!$B$1:$B$16305,$A356,'[1]NBA-Data-1980-2019'!$A$1:$A$16305,DK$9)</f>
        <v>0</v>
      </c>
      <c r="DL356" s="63">
        <f>SUMIFS('[1]NBA-Data-1980-2019'!$G$1:$G$16305,'[1]NBA-Data-1980-2019'!$B$1:$B$16305,$A356,'[1]NBA-Data-1980-2019'!$A$1:$A$16305,DL$9)</f>
        <v>0</v>
      </c>
      <c r="DM356" s="63">
        <f>SUMIFS('[1]NBA-Data-1980-2019'!$G$1:$G$16305,'[1]NBA-Data-1980-2019'!$B$1:$B$16305,$A356,'[1]NBA-Data-1980-2019'!$A$1:$A$16305,DM$9)</f>
        <v>385277</v>
      </c>
      <c r="DN356" s="63">
        <f>SUMIFS('[1]NBA-Data-1980-2019'!$G$1:$G$16305,'[1]NBA-Data-1980-2019'!$B$1:$B$16305,$A356,'[1]NBA-Data-1980-2019'!$A$1:$A$16305,DN$9)</f>
        <v>682051</v>
      </c>
      <c r="DO356" s="63">
        <f>SUMIFS('[1]NBA-Data-1980-2019'!$G$1:$G$16305,'[1]NBA-Data-1980-2019'!$B$1:$B$16305,$A356,'[1]NBA-Data-1980-2019'!$A$1:$A$16305,DO$9)</f>
        <v>3100000</v>
      </c>
      <c r="DP356" s="63">
        <f>SUMIFS('[1]NBA-Data-1980-2019'!$G$1:$G$16305,'[1]NBA-Data-1980-2019'!$B$1:$B$16305,$A356,'[1]NBA-Data-1980-2019'!$A$1:$A$16305,DP$9)</f>
        <v>3100000</v>
      </c>
      <c r="DQ356" s="63">
        <f>SUMIFS('[1]NBA-Data-1980-2019'!$G$1:$G$16305,'[1]NBA-Data-1980-2019'!$B$1:$B$16305,$A356,'[1]NBA-Data-1980-2019'!$A$1:$A$16305,DQ$9)</f>
        <v>3100000</v>
      </c>
      <c r="DR356" s="63">
        <f>SUMIFS('[1]NBA-Data-1980-2019'!$G$1:$G$16305,'[1]NBA-Data-1980-2019'!$B$1:$B$16305,$A356,'[1]NBA-Data-1980-2019'!$A$1:$A$16305,DR$9)</f>
        <v>5854000</v>
      </c>
      <c r="DS356" s="63">
        <f>SUMIFS('[1]NBA-Data-1980-2019'!$G$1:$G$16305,'[1]NBA-Data-1980-2019'!$B$1:$B$16305,$A356,'[1]NBA-Data-1980-2019'!$A$1:$A$16305,DS$9)</f>
        <v>6322320</v>
      </c>
      <c r="DT356" s="63">
        <f>SUMIFS('[1]NBA-Data-1980-2019'!$G$1:$G$16305,'[1]NBA-Data-1980-2019'!$B$1:$B$16305,$A356,'[1]NBA-Data-1980-2019'!$A$1:$A$16305,DT$9)</f>
        <v>6790640</v>
      </c>
      <c r="DU356" s="63">
        <f>SUMIFS('[1]NBA-Data-1980-2019'!$G$1:$G$16305,'[1]NBA-Data-1980-2019'!$B$1:$B$16305,$A356,'[1]NBA-Data-1980-2019'!$A$1:$A$16305,DU$9)</f>
        <v>7258960</v>
      </c>
      <c r="DV356" s="63">
        <f>SUMIFS('[1]NBA-Data-1980-2019'!$G$1:$G$16305,'[1]NBA-Data-1980-2019'!$B$1:$B$16305,$A356,'[1]NBA-Data-1980-2019'!$A$1:$A$16305,DV$9)</f>
        <v>7727280</v>
      </c>
      <c r="DW356" s="63">
        <f>SUMIFS('[1]NBA-Data-1980-2019'!$G$1:$G$16305,'[1]NBA-Data-1980-2019'!$B$1:$B$16305,$A356,'[1]NBA-Data-1980-2019'!$A$1:$A$16305,DW$9)</f>
        <v>8579089</v>
      </c>
      <c r="DX356" s="63">
        <f>SUMIFS('[1]NBA-Data-1980-2019'!$G$1:$G$16305,'[1]NBA-Data-1980-2019'!$B$1:$B$16305,$A356,'[1]NBA-Data-1980-2019'!$A$1:$A$16305,DX$9)</f>
        <v>8193030</v>
      </c>
      <c r="DY356" s="63">
        <f>SUMIFS('[1]NBA-Data-1980-2019'!$G$1:$G$16305,'[1]NBA-Data-1980-2019'!$B$1:$B$16305,$A356,'[1]NBA-Data-1980-2019'!$A$1:$A$16305,DY$9)</f>
        <v>7806971</v>
      </c>
      <c r="DZ356" s="63">
        <f>SUMIFS('[1]NBA-Data-1980-2019'!$G$1:$G$16305,'[1]NBA-Data-1980-2019'!$B$1:$B$16305,$A356,'[1]NBA-Data-1980-2019'!$A$1:$A$16305,DZ$9)</f>
        <v>7420912</v>
      </c>
      <c r="EA356" s="63">
        <f>SUMIFS('[1]NBA-Data-1980-2019'!$G$1:$G$16305,'[1]NBA-Data-1980-2019'!$B$1:$B$16305,$A356,'[1]NBA-Data-1980-2019'!$A$1:$A$16305,EA$9)</f>
        <v>15000000</v>
      </c>
      <c r="EB356" s="63">
        <f>SUMIFS('[1]NBA-Data-1980-2019'!$G$1:$G$16305,'[1]NBA-Data-1980-2019'!$B$1:$B$16305,$A356,'[1]NBA-Data-1980-2019'!$A$1:$A$16305,EB$9)</f>
        <v>0</v>
      </c>
      <c r="EC356" s="63">
        <f>SUMIFS('[1]NBA-Data-1980-2019'!$G$1:$G$16305,'[1]NBA-Data-1980-2019'!$B$1:$B$16305,$A356,'[1]NBA-Data-1980-2019'!$A$1:$A$16305,EC$9)</f>
        <v>0</v>
      </c>
      <c r="ED356" s="63">
        <f>SUMIFS('[1]NBA-Data-1980-2019'!$G$1:$G$16305,'[1]NBA-Data-1980-2019'!$B$1:$B$16305,$A356,'[1]NBA-Data-1980-2019'!$A$1:$A$16305,ED$9)</f>
        <v>0</v>
      </c>
      <c r="EH356" s="2" t="s">
        <v>1273</v>
      </c>
    </row>
    <row r="357" spans="1:165" x14ac:dyDescent="0.2">
      <c r="A357" s="2" t="s">
        <v>768</v>
      </c>
      <c r="B357" s="2" t="str" cm="1">
        <f t="array" ref="B357">_xlfn.XLOOKUP($A357&amp;B$5,'[1]NBA-Data-1980-2019'!$B$1:$B$16305&amp;'[1]NBA-Data-1980-2019'!$A$1:$A$16305,'[1]NBA-Data-1980-2019'!$D$1:$D$16305,"",0)</f>
        <v/>
      </c>
      <c r="C357" s="2" t="str" cm="1">
        <f t="array" ref="C357">_xlfn.XLOOKUP($A357&amp;C$5,'[1]NBA-Data-1980-2019'!$B$1:$B$16305&amp;'[1]NBA-Data-1980-2019'!$A$1:$A$16305,'[1]NBA-Data-1980-2019'!$D$1:$D$16305,"",0)</f>
        <v/>
      </c>
      <c r="D357" s="2" t="str" cm="1">
        <f t="array" ref="D357">_xlfn.XLOOKUP($A357&amp;D$5,'[1]NBA-Data-1980-2019'!$B$1:$B$16305&amp;'[1]NBA-Data-1980-2019'!$A$1:$A$16305,'[1]NBA-Data-1980-2019'!$D$1:$D$16305,"",0)</f>
        <v/>
      </c>
      <c r="E357" s="2" t="str" cm="1">
        <f t="array" ref="E357">_xlfn.XLOOKUP($A357&amp;E$5,'[1]NBA-Data-1980-2019'!$B$1:$B$16305&amp;'[1]NBA-Data-1980-2019'!$A$1:$A$16305,'[1]NBA-Data-1980-2019'!$D$1:$D$16305,"",0)</f>
        <v/>
      </c>
      <c r="F357" s="2" t="str" cm="1">
        <f t="array" ref="F357">_xlfn.XLOOKUP($A357&amp;F$5,'[1]NBA-Data-1980-2019'!$B$1:$B$16305&amp;'[1]NBA-Data-1980-2019'!$A$1:$A$16305,'[1]NBA-Data-1980-2019'!$D$1:$D$16305,"",0)</f>
        <v/>
      </c>
      <c r="G357" s="2" t="str" cm="1">
        <f t="array" ref="G357">_xlfn.XLOOKUP($A357&amp;G$5,'[1]NBA-Data-1980-2019'!$B$1:$B$16305&amp;'[1]NBA-Data-1980-2019'!$A$1:$A$16305,'[1]NBA-Data-1980-2019'!$D$1:$D$16305,"",0)</f>
        <v/>
      </c>
      <c r="H357" s="2" t="str" cm="1">
        <f t="array" ref="H357">_xlfn.XLOOKUP($A357&amp;H$5,'[1]NBA-Data-1980-2019'!$B$1:$B$16305&amp;'[1]NBA-Data-1980-2019'!$A$1:$A$16305,'[1]NBA-Data-1980-2019'!$D$1:$D$16305,"",0)</f>
        <v/>
      </c>
      <c r="I357" s="2" t="str" cm="1">
        <f t="array" ref="I357">_xlfn.XLOOKUP($A357&amp;I$5,'[1]NBA-Data-1980-2019'!$B$1:$B$16305&amp;'[1]NBA-Data-1980-2019'!$A$1:$A$16305,'[1]NBA-Data-1980-2019'!$D$1:$D$16305,"",0)</f>
        <v/>
      </c>
      <c r="J357" s="2" t="str" cm="1">
        <f t="array" ref="J357">_xlfn.XLOOKUP($A357&amp;J$5,'[1]NBA-Data-1980-2019'!$B$1:$B$16305&amp;'[1]NBA-Data-1980-2019'!$A$1:$A$16305,'[1]NBA-Data-1980-2019'!$D$1:$D$16305,"",0)</f>
        <v/>
      </c>
      <c r="K357" s="2" t="str" cm="1">
        <f t="array" ref="K357">_xlfn.XLOOKUP($A357&amp;K$5,'[1]NBA-Data-1980-2019'!$B$1:$B$16305&amp;'[1]NBA-Data-1980-2019'!$A$1:$A$16305,'[1]NBA-Data-1980-2019'!$D$1:$D$16305,"",0)</f>
        <v/>
      </c>
      <c r="L357" s="2" t="str" cm="1">
        <f t="array" ref="L357">_xlfn.XLOOKUP($A357&amp;L$5,'[1]NBA-Data-1980-2019'!$B$1:$B$16305&amp;'[1]NBA-Data-1980-2019'!$A$1:$A$16305,'[1]NBA-Data-1980-2019'!$D$1:$D$16305,"",0)</f>
        <v/>
      </c>
      <c r="M357" s="2" t="str" cm="1">
        <f t="array" ref="M357">_xlfn.XLOOKUP($A357&amp;M$5,'[1]NBA-Data-1980-2019'!$B$1:$B$16305&amp;'[1]NBA-Data-1980-2019'!$A$1:$A$16305,'[1]NBA-Data-1980-2019'!$D$1:$D$16305,"",0)</f>
        <v/>
      </c>
      <c r="N357" s="2" t="str" cm="1">
        <f t="array" ref="N357">_xlfn.XLOOKUP($A357&amp;N$5,'[1]NBA-Data-1980-2019'!$B$1:$B$16305&amp;'[1]NBA-Data-1980-2019'!$A$1:$A$16305,'[1]NBA-Data-1980-2019'!$D$1:$D$16305,"",0)</f>
        <v/>
      </c>
      <c r="O357" s="2" t="str" cm="1">
        <f t="array" ref="O357">_xlfn.XLOOKUP($A357&amp;O$5,'[1]NBA-Data-1980-2019'!$B$1:$B$16305&amp;'[1]NBA-Data-1980-2019'!$A$1:$A$16305,'[1]NBA-Data-1980-2019'!$D$1:$D$16305,"",0)</f>
        <v/>
      </c>
      <c r="P357" s="2" t="str" cm="1">
        <f t="array" ref="P357">_xlfn.XLOOKUP($A357&amp;P$5,'[1]NBA-Data-1980-2019'!$B$1:$B$16305&amp;'[1]NBA-Data-1980-2019'!$A$1:$A$16305,'[1]NBA-Data-1980-2019'!$D$1:$D$16305,"",0)</f>
        <v/>
      </c>
      <c r="Q357" s="2" t="str" cm="1">
        <f t="array" ref="Q357">_xlfn.XLOOKUP($A357&amp;Q$5,'[1]NBA-Data-1980-2019'!$B$1:$B$16305&amp;'[1]NBA-Data-1980-2019'!$A$1:$A$16305,'[1]NBA-Data-1980-2019'!$D$1:$D$16305,"",0)</f>
        <v/>
      </c>
      <c r="R357" s="2" t="str" cm="1">
        <f t="array" ref="R357">_xlfn.XLOOKUP($A357&amp;R$5,'[1]NBA-Data-1980-2019'!$B$1:$B$16305&amp;'[1]NBA-Data-1980-2019'!$A$1:$A$16305,'[1]NBA-Data-1980-2019'!$D$1:$D$16305,"",0)</f>
        <v/>
      </c>
      <c r="S357" s="2" t="str" cm="1">
        <f t="array" ref="S357">_xlfn.XLOOKUP($A357&amp;S$5,'[1]NBA-Data-1980-2019'!$B$1:$B$16305&amp;'[1]NBA-Data-1980-2019'!$A$1:$A$16305,'[1]NBA-Data-1980-2019'!$D$1:$D$16305,"",0)</f>
        <v/>
      </c>
      <c r="T357" s="2" t="str" cm="1">
        <f t="array" ref="T357">_xlfn.XLOOKUP($A357&amp;T$5,'[1]NBA-Data-1980-2019'!$B$1:$B$16305&amp;'[1]NBA-Data-1980-2019'!$A$1:$A$16305,'[1]NBA-Data-1980-2019'!$D$1:$D$16305,"",0)</f>
        <v/>
      </c>
      <c r="U357" s="2" t="str" cm="1">
        <f t="array" ref="U357">_xlfn.XLOOKUP($A357&amp;U$5,'[1]NBA-Data-1980-2019'!$B$1:$B$16305&amp;'[1]NBA-Data-1980-2019'!$A$1:$A$16305,'[1]NBA-Data-1980-2019'!$D$1:$D$16305,"",0)</f>
        <v/>
      </c>
      <c r="V357" s="2" t="str" cm="1">
        <f t="array" ref="V357">_xlfn.XLOOKUP($A357&amp;V$5,'[1]NBA-Data-1980-2019'!$B$1:$B$16305&amp;'[1]NBA-Data-1980-2019'!$A$1:$A$16305,'[1]NBA-Data-1980-2019'!$D$1:$D$16305,"",0)</f>
        <v/>
      </c>
      <c r="W357" s="2" t="str" cm="1">
        <f t="array" ref="W357">_xlfn.XLOOKUP($A357&amp;W$5,'[1]NBA-Data-1980-2019'!$B$1:$B$16305&amp;'[1]NBA-Data-1980-2019'!$A$1:$A$16305,'[1]NBA-Data-1980-2019'!$D$1:$D$16305,"",0)</f>
        <v>CLE</v>
      </c>
      <c r="X357" s="2" t="str" cm="1">
        <f t="array" ref="X357">_xlfn.XLOOKUP($A357&amp;X$5,'[1]NBA-Data-1980-2019'!$B$1:$B$16305&amp;'[1]NBA-Data-1980-2019'!$A$1:$A$16305,'[1]NBA-Data-1980-2019'!$D$1:$D$16305,"",0)</f>
        <v>CLE</v>
      </c>
      <c r="Y357" s="2" t="str" cm="1">
        <f t="array" ref="Y357">_xlfn.XLOOKUP($A357&amp;Y$5,'[1]NBA-Data-1980-2019'!$B$1:$B$16305&amp;'[1]NBA-Data-1980-2019'!$A$1:$A$16305,'[1]NBA-Data-1980-2019'!$D$1:$D$16305,"",0)</f>
        <v>CLE</v>
      </c>
      <c r="Z357" s="2" t="str" cm="1">
        <f t="array" ref="Z357">_xlfn.XLOOKUP($A357&amp;Z$5,'[1]NBA-Data-1980-2019'!$B$1:$B$16305&amp;'[1]NBA-Data-1980-2019'!$A$1:$A$16305,'[1]NBA-Data-1980-2019'!$D$1:$D$16305,"",0)</f>
        <v>CLE</v>
      </c>
      <c r="AA357" s="2" t="str" cm="1">
        <f t="array" ref="AA357">_xlfn.XLOOKUP($A357&amp;AA$5,'[1]NBA-Data-1980-2019'!$B$1:$B$16305&amp;'[1]NBA-Data-1980-2019'!$A$1:$A$16305,'[1]NBA-Data-1980-2019'!$D$1:$D$16305,"",0)</f>
        <v>CLE</v>
      </c>
      <c r="AB357" s="2" t="str" cm="1">
        <f t="array" ref="AB357">_xlfn.XLOOKUP($A357&amp;AB$5,'[1]NBA-Data-1980-2019'!$B$1:$B$16305&amp;'[1]NBA-Data-1980-2019'!$A$1:$A$16305,'[1]NBA-Data-1980-2019'!$D$1:$D$16305,"",0)</f>
        <v>CLE</v>
      </c>
      <c r="AC357" s="2" t="str" cm="1">
        <f t="array" ref="AC357">_xlfn.XLOOKUP($A357&amp;AC$5,'[1]NBA-Data-1980-2019'!$B$1:$B$16305&amp;'[1]NBA-Data-1980-2019'!$A$1:$A$16305,'[1]NBA-Data-1980-2019'!$D$1:$D$16305,"",0)</f>
        <v>CLE</v>
      </c>
      <c r="AD357" s="2" t="str" cm="1">
        <f t="array" ref="AD357">_xlfn.XLOOKUP($A357&amp;AD$5,'[1]NBA-Data-1980-2019'!$B$1:$B$16305&amp;'[1]NBA-Data-1980-2019'!$A$1:$A$16305,'[1]NBA-Data-1980-2019'!$D$1:$D$16305,"",0)</f>
        <v>CLE</v>
      </c>
      <c r="AE357" s="2" t="str" cm="1">
        <f t="array" ref="AE357">_xlfn.XLOOKUP($A357&amp;AE$5,'[1]NBA-Data-1980-2019'!$B$1:$B$16305&amp;'[1]NBA-Data-1980-2019'!$A$1:$A$16305,'[1]NBA-Data-1980-2019'!$D$1:$D$16305,"",0)</f>
        <v/>
      </c>
      <c r="AF357" s="2" t="str" cm="1">
        <f t="array" ref="AF357">_xlfn.XLOOKUP($A357&amp;AF$5,'[1]NBA-Data-1980-2019'!$B$1:$B$16305&amp;'[1]NBA-Data-1980-2019'!$A$1:$A$16305,'[1]NBA-Data-1980-2019'!$D$1:$D$16305,"",0)</f>
        <v/>
      </c>
      <c r="AG357" s="2" t="str" cm="1">
        <f t="array" ref="AG357">_xlfn.XLOOKUP($A357&amp;AG$5,'[1]NBA-Data-1980-2019'!$B$1:$B$16305&amp;'[1]NBA-Data-1980-2019'!$A$1:$A$16305,'[1]NBA-Data-1980-2019'!$D$1:$D$16305,"",0)</f>
        <v/>
      </c>
      <c r="AH357" s="2" t="str" cm="1">
        <f t="array" ref="AH357">_xlfn.XLOOKUP($A357&amp;AH$5,'[1]NBA-Data-1980-2019'!$B$1:$B$16305&amp;'[1]NBA-Data-1980-2019'!$A$1:$A$16305,'[1]NBA-Data-1980-2019'!$H$1:$H$16305,"",0)</f>
        <v/>
      </c>
      <c r="AI357" s="2" t="str" cm="1">
        <f t="array" ref="AI357">_xlfn.XLOOKUP($A357&amp;AI$5,'[1]NBA-Data-1980-2019'!$B$1:$B$16305&amp;'[1]NBA-Data-1980-2019'!$A$1:$A$16305,'[1]NBA-Data-1980-2019'!$H$1:$H$16305,"",0)</f>
        <v/>
      </c>
      <c r="AJ357" s="2" t="str" cm="1">
        <f t="array" ref="AJ357">_xlfn.XLOOKUP($A357&amp;AJ$5,'[1]NBA-Data-1980-2019'!$B$1:$B$16305&amp;'[1]NBA-Data-1980-2019'!$A$1:$A$16305,'[1]NBA-Data-1980-2019'!$H$1:$H$16305,"",0)</f>
        <v/>
      </c>
      <c r="AK357" s="2" t="str" cm="1">
        <f t="array" ref="AK357">_xlfn.XLOOKUP($A357&amp;AK$5,'[1]NBA-Data-1980-2019'!$B$1:$B$16305&amp;'[1]NBA-Data-1980-2019'!$A$1:$A$16305,'[1]NBA-Data-1980-2019'!$H$1:$H$16305,"",0)</f>
        <v/>
      </c>
      <c r="AL357" s="2" t="str" cm="1">
        <f t="array" ref="AL357">_xlfn.XLOOKUP($A357&amp;AL$5,'[1]NBA-Data-1980-2019'!$B$1:$B$16305&amp;'[1]NBA-Data-1980-2019'!$A$1:$A$16305,'[1]NBA-Data-1980-2019'!$H$1:$H$16305,"",0)</f>
        <v/>
      </c>
      <c r="AM357" s="2" t="str" cm="1">
        <f t="array" ref="AM357">_xlfn.XLOOKUP($A357&amp;AM$5,'[1]NBA-Data-1980-2019'!$B$1:$B$16305&amp;'[1]NBA-Data-1980-2019'!$A$1:$A$16305,'[1]NBA-Data-1980-2019'!$H$1:$H$16305,"",0)</f>
        <v/>
      </c>
      <c r="AN357" s="2" t="str" cm="1">
        <f t="array" ref="AN357">_xlfn.XLOOKUP($A357&amp;AN$5,'[1]NBA-Data-1980-2019'!$B$1:$B$16305&amp;'[1]NBA-Data-1980-2019'!$A$1:$A$16305,'[1]NBA-Data-1980-2019'!$H$1:$H$16305,"",0)</f>
        <v/>
      </c>
      <c r="AO357" s="2" t="str" cm="1">
        <f t="array" ref="AO357">_xlfn.XLOOKUP($A357&amp;AO$5,'[1]NBA-Data-1980-2019'!$B$1:$B$16305&amp;'[1]NBA-Data-1980-2019'!$A$1:$A$16305,'[1]NBA-Data-1980-2019'!$H$1:$H$16305,"",0)</f>
        <v/>
      </c>
      <c r="AP357" s="2" t="str" cm="1">
        <f t="array" ref="AP357">_xlfn.XLOOKUP($A357&amp;AP$5,'[1]NBA-Data-1980-2019'!$B$1:$B$16305&amp;'[1]NBA-Data-1980-2019'!$A$1:$A$16305,'[1]NBA-Data-1980-2019'!$H$1:$H$16305,"",0)</f>
        <v/>
      </c>
      <c r="AQ357" s="2" t="str" cm="1">
        <f t="array" ref="AQ357">_xlfn.XLOOKUP($A357&amp;AQ$5,'[1]NBA-Data-1980-2019'!$B$1:$B$16305&amp;'[1]NBA-Data-1980-2019'!$A$1:$A$16305,'[1]NBA-Data-1980-2019'!$H$1:$H$16305,"",0)</f>
        <v/>
      </c>
      <c r="AR357" s="2" t="str" cm="1">
        <f t="array" ref="AR357">_xlfn.XLOOKUP($A357&amp;AR$5,'[1]NBA-Data-1980-2019'!$B$1:$B$16305&amp;'[1]NBA-Data-1980-2019'!$A$1:$A$16305,'[1]NBA-Data-1980-2019'!$H$1:$H$16305,"",0)</f>
        <v/>
      </c>
      <c r="AS357" s="2" t="str" cm="1">
        <f t="array" ref="AS357">_xlfn.XLOOKUP($A357&amp;AS$5,'[1]NBA-Data-1980-2019'!$B$1:$B$16305&amp;'[1]NBA-Data-1980-2019'!$A$1:$A$16305,'[1]NBA-Data-1980-2019'!$H$1:$H$16305,"",0)</f>
        <v/>
      </c>
      <c r="AT357" s="2" t="str" cm="1">
        <f t="array" ref="AT357">_xlfn.XLOOKUP($A357&amp;AT$5,'[1]NBA-Data-1980-2019'!$B$1:$B$16305&amp;'[1]NBA-Data-1980-2019'!$A$1:$A$16305,'[1]NBA-Data-1980-2019'!$H$1:$H$16305,"",0)</f>
        <v/>
      </c>
      <c r="AU357" s="2" t="str" cm="1">
        <f t="array" ref="AU357">_xlfn.XLOOKUP($A357&amp;AU$5,'[1]NBA-Data-1980-2019'!$B$1:$B$16305&amp;'[1]NBA-Data-1980-2019'!$A$1:$A$16305,'[1]NBA-Data-1980-2019'!$H$1:$H$16305,"",0)</f>
        <v/>
      </c>
      <c r="AV357" s="2" t="str" cm="1">
        <f t="array" ref="AV357">_xlfn.XLOOKUP($A357&amp;AV$5,'[1]NBA-Data-1980-2019'!$B$1:$B$16305&amp;'[1]NBA-Data-1980-2019'!$A$1:$A$16305,'[1]NBA-Data-1980-2019'!$H$1:$H$16305,"",0)</f>
        <v/>
      </c>
      <c r="AW357" s="2" t="str" cm="1">
        <f t="array" ref="AW357">_xlfn.XLOOKUP($A357&amp;AW$5,'[1]NBA-Data-1980-2019'!$B$1:$B$16305&amp;'[1]NBA-Data-1980-2019'!$A$1:$A$16305,'[1]NBA-Data-1980-2019'!$H$1:$H$16305,"",0)</f>
        <v/>
      </c>
      <c r="AX357" s="2" t="str" cm="1">
        <f t="array" ref="AX357">_xlfn.XLOOKUP($A357&amp;AX$5,'[1]NBA-Data-1980-2019'!$B$1:$B$16305&amp;'[1]NBA-Data-1980-2019'!$A$1:$A$16305,'[1]NBA-Data-1980-2019'!$H$1:$H$16305,"",0)</f>
        <v/>
      </c>
      <c r="AY357" s="2" t="str" cm="1">
        <f t="array" ref="AY357">_xlfn.XLOOKUP($A357&amp;AY$5,'[1]NBA-Data-1980-2019'!$B$1:$B$16305&amp;'[1]NBA-Data-1980-2019'!$A$1:$A$16305,'[1]NBA-Data-1980-2019'!$H$1:$H$16305,"",0)</f>
        <v/>
      </c>
      <c r="AZ357" s="2" t="str" cm="1">
        <f t="array" ref="AZ357">_xlfn.XLOOKUP($A357&amp;AZ$5,'[1]NBA-Data-1980-2019'!$B$1:$B$16305&amp;'[1]NBA-Data-1980-2019'!$A$1:$A$16305,'[1]NBA-Data-1980-2019'!$H$1:$H$16305,"",0)</f>
        <v/>
      </c>
      <c r="BA357" s="2" t="str" cm="1">
        <f t="array" ref="BA357">_xlfn.XLOOKUP($A357&amp;BA$5,'[1]NBA-Data-1980-2019'!$B$1:$B$16305&amp;'[1]NBA-Data-1980-2019'!$A$1:$A$16305,'[1]NBA-Data-1980-2019'!$H$1:$H$16305,"",0)</f>
        <v/>
      </c>
      <c r="BB357" s="2" t="str" cm="1">
        <f t="array" ref="BB357">_xlfn.XLOOKUP($A357&amp;BB$5,'[1]NBA-Data-1980-2019'!$B$1:$B$16305&amp;'[1]NBA-Data-1980-2019'!$A$1:$A$16305,'[1]NBA-Data-1980-2019'!$H$1:$H$16305,"",0)</f>
        <v/>
      </c>
      <c r="BC357" s="2" cm="1">
        <f t="array" ref="BC357">_xlfn.XLOOKUP($A357&amp;BC$5,'[1]NBA-Data-1980-2019'!$B$1:$B$16305&amp;'[1]NBA-Data-1980-2019'!$A$1:$A$16305,'[1]NBA-Data-1980-2019'!$H$1:$H$16305,"",0)</f>
        <v>1422</v>
      </c>
      <c r="BD357" s="2" cm="1">
        <f t="array" ref="BD357">_xlfn.XLOOKUP($A357&amp;BD$5,'[1]NBA-Data-1980-2019'!$B$1:$B$16305&amp;'[1]NBA-Data-1980-2019'!$A$1:$A$16305,'[1]NBA-Data-1980-2019'!$H$1:$H$16305,"",0)</f>
        <v>2566.6</v>
      </c>
      <c r="BE357" s="2" cm="1">
        <f t="array" ref="BE357">_xlfn.XLOOKUP($A357&amp;BE$5,'[1]NBA-Data-1980-2019'!$B$1:$B$16305&amp;'[1]NBA-Data-1980-2019'!$A$1:$A$16305,'[1]NBA-Data-1980-2019'!$H$1:$H$16305,"",0)</f>
        <v>2591.2000000000003</v>
      </c>
      <c r="BF357" s="2" cm="1">
        <f t="array" ref="BF357">_xlfn.XLOOKUP($A357&amp;BF$5,'[1]NBA-Data-1980-2019'!$B$1:$B$16305&amp;'[1]NBA-Data-1980-2019'!$A$1:$A$16305,'[1]NBA-Data-1980-2019'!$H$1:$H$16305,"",0)</f>
        <v>2197.6</v>
      </c>
      <c r="BG357" s="2" cm="1">
        <f t="array" ref="BG357">_xlfn.XLOOKUP($A357&amp;BG$5,'[1]NBA-Data-1980-2019'!$B$1:$B$16305&amp;'[1]NBA-Data-1980-2019'!$A$1:$A$16305,'[1]NBA-Data-1980-2019'!$H$1:$H$16305,"",0)</f>
        <v>2271.4</v>
      </c>
      <c r="BH357" s="2" cm="1">
        <f t="array" ref="BH357">_xlfn.XLOOKUP($A357&amp;BH$5,'[1]NBA-Data-1980-2019'!$B$1:$B$16305&amp;'[1]NBA-Data-1980-2019'!$A$1:$A$16305,'[1]NBA-Data-1980-2019'!$H$1:$H$16305,"",0)</f>
        <v>2332.1999999999998</v>
      </c>
      <c r="BI357" s="2" cm="1">
        <f t="array" ref="BI357">_xlfn.XLOOKUP($A357&amp;BI$5,'[1]NBA-Data-1980-2019'!$B$1:$B$16305&amp;'[1]NBA-Data-1980-2019'!$A$1:$A$16305,'[1]NBA-Data-1980-2019'!$H$1:$H$16305,"",0)</f>
        <v>1070.5999999999999</v>
      </c>
      <c r="BJ357" s="2" cm="1">
        <f t="array" ref="BJ357">_xlfn.XLOOKUP($A357&amp;BJ$5,'[1]NBA-Data-1980-2019'!$B$1:$B$16305&amp;'[1]NBA-Data-1980-2019'!$A$1:$A$16305,'[1]NBA-Data-1980-2019'!$H$1:$H$16305,"",0)</f>
        <v>1199.7</v>
      </c>
      <c r="BK357" s="2" t="str" cm="1">
        <f t="array" ref="BK357">_xlfn.XLOOKUP($A357&amp;BK$5,'[1]NBA-Data-1980-2019'!$B$1:$B$16305&amp;'[1]NBA-Data-1980-2019'!$A$1:$A$16305,'[1]NBA-Data-1980-2019'!$H$1:$H$16305,"",0)</f>
        <v/>
      </c>
      <c r="BL357" s="2" t="str" cm="1">
        <f t="array" ref="BL357">_xlfn.XLOOKUP($A357&amp;BL$5,'[1]NBA-Data-1980-2019'!$B$1:$B$16305&amp;'[1]NBA-Data-1980-2019'!$A$1:$A$16305,'[1]NBA-Data-1980-2019'!$H$1:$H$16305,"",0)</f>
        <v/>
      </c>
      <c r="BM357" s="2" t="str" cm="1">
        <f t="array" ref="BM357">_xlfn.XLOOKUP($A357&amp;BM$5,'[1]NBA-Data-1980-2019'!$B$1:$B$16305&amp;'[1]NBA-Data-1980-2019'!$A$1:$A$16305,'[1]NBA-Data-1980-2019'!$H$1:$H$16305,"",0)</f>
        <v/>
      </c>
      <c r="BN357" s="2" t="str" cm="1">
        <f t="array" ref="BN357">_xlfn.XLOOKUP($A357&amp;BN$5,'[1]NBA-Data-1980-2019'!$B$1:$B$16305&amp;'[1]NBA-Data-1980-2019'!$A$1:$A$16305,'[1]NBA-Data-1980-2019'!$F$1:$F$16305,"",0)</f>
        <v/>
      </c>
      <c r="BO357" s="2" t="str" cm="1">
        <f t="array" ref="BO357">_xlfn.XLOOKUP($A357&amp;BO$5,'[1]NBA-Data-1980-2019'!$B$1:$B$16305&amp;'[1]NBA-Data-1980-2019'!$A$1:$A$16305,'[1]NBA-Data-1980-2019'!$F$1:$F$16305,"",0)</f>
        <v/>
      </c>
      <c r="BP357" s="2" t="str" cm="1">
        <f t="array" ref="BP357">_xlfn.XLOOKUP($A357&amp;BP$5,'[1]NBA-Data-1980-2019'!$B$1:$B$16305&amp;'[1]NBA-Data-1980-2019'!$A$1:$A$16305,'[1]NBA-Data-1980-2019'!$F$1:$F$16305,"",0)</f>
        <v/>
      </c>
      <c r="BQ357" s="2" t="str" cm="1">
        <f t="array" ref="BQ357">_xlfn.XLOOKUP($A357&amp;BQ$5,'[1]NBA-Data-1980-2019'!$B$1:$B$16305&amp;'[1]NBA-Data-1980-2019'!$A$1:$A$16305,'[1]NBA-Data-1980-2019'!$F$1:$F$16305,"",0)</f>
        <v/>
      </c>
      <c r="BR357" s="2" t="str" cm="1">
        <f t="array" ref="BR357">_xlfn.XLOOKUP($A357&amp;BR$5,'[1]NBA-Data-1980-2019'!$B$1:$B$16305&amp;'[1]NBA-Data-1980-2019'!$A$1:$A$16305,'[1]NBA-Data-1980-2019'!$F$1:$F$16305,"",0)</f>
        <v/>
      </c>
      <c r="BS357" s="2" t="str" cm="1">
        <f t="array" ref="BS357">_xlfn.XLOOKUP($A357&amp;BS$5,'[1]NBA-Data-1980-2019'!$B$1:$B$16305&amp;'[1]NBA-Data-1980-2019'!$A$1:$A$16305,'[1]NBA-Data-1980-2019'!$F$1:$F$16305,"",0)</f>
        <v/>
      </c>
      <c r="BT357" s="2" t="str" cm="1">
        <f t="array" ref="BT357">_xlfn.XLOOKUP($A357&amp;BT$5,'[1]NBA-Data-1980-2019'!$B$1:$B$16305&amp;'[1]NBA-Data-1980-2019'!$A$1:$A$16305,'[1]NBA-Data-1980-2019'!$F$1:$F$16305,"",0)</f>
        <v/>
      </c>
      <c r="BU357" s="2" t="str" cm="1">
        <f t="array" ref="BU357">_xlfn.XLOOKUP($A357&amp;BU$5,'[1]NBA-Data-1980-2019'!$B$1:$B$16305&amp;'[1]NBA-Data-1980-2019'!$A$1:$A$16305,'[1]NBA-Data-1980-2019'!$F$1:$F$16305,"",0)</f>
        <v/>
      </c>
      <c r="BV357" s="2" t="str" cm="1">
        <f t="array" ref="BV357">_xlfn.XLOOKUP($A357&amp;BV$5,'[1]NBA-Data-1980-2019'!$B$1:$B$16305&amp;'[1]NBA-Data-1980-2019'!$A$1:$A$16305,'[1]NBA-Data-1980-2019'!$F$1:$F$16305,"",0)</f>
        <v/>
      </c>
      <c r="BW357" s="2" t="str" cm="1">
        <f t="array" ref="BW357">_xlfn.XLOOKUP($A357&amp;BW$5,'[1]NBA-Data-1980-2019'!$B$1:$B$16305&amp;'[1]NBA-Data-1980-2019'!$A$1:$A$16305,'[1]NBA-Data-1980-2019'!$F$1:$F$16305,"",0)</f>
        <v/>
      </c>
      <c r="BX357" s="2" t="str" cm="1">
        <f t="array" ref="BX357">_xlfn.XLOOKUP($A357&amp;BX$5,'[1]NBA-Data-1980-2019'!$B$1:$B$16305&amp;'[1]NBA-Data-1980-2019'!$A$1:$A$16305,'[1]NBA-Data-1980-2019'!$F$1:$F$16305,"",0)</f>
        <v/>
      </c>
      <c r="BY357" s="2" t="str" cm="1">
        <f t="array" ref="BY357">_xlfn.XLOOKUP($A357&amp;BY$5,'[1]NBA-Data-1980-2019'!$B$1:$B$16305&amp;'[1]NBA-Data-1980-2019'!$A$1:$A$16305,'[1]NBA-Data-1980-2019'!$F$1:$F$16305,"",0)</f>
        <v/>
      </c>
      <c r="BZ357" s="2" t="str" cm="1">
        <f t="array" ref="BZ357">_xlfn.XLOOKUP($A357&amp;BZ$5,'[1]NBA-Data-1980-2019'!$B$1:$B$16305&amp;'[1]NBA-Data-1980-2019'!$A$1:$A$16305,'[1]NBA-Data-1980-2019'!$F$1:$F$16305,"",0)</f>
        <v/>
      </c>
      <c r="CA357" s="2" t="str" cm="1">
        <f t="array" ref="CA357">_xlfn.XLOOKUP($A357&amp;CA$5,'[1]NBA-Data-1980-2019'!$B$1:$B$16305&amp;'[1]NBA-Data-1980-2019'!$A$1:$A$16305,'[1]NBA-Data-1980-2019'!$F$1:$F$16305,"",0)</f>
        <v/>
      </c>
      <c r="CB357" s="2" t="str" cm="1">
        <f t="array" ref="CB357">_xlfn.XLOOKUP($A357&amp;CB$5,'[1]NBA-Data-1980-2019'!$B$1:$B$16305&amp;'[1]NBA-Data-1980-2019'!$A$1:$A$16305,'[1]NBA-Data-1980-2019'!$F$1:$F$16305,"",0)</f>
        <v/>
      </c>
      <c r="CC357" s="2" t="str" cm="1">
        <f t="array" ref="CC357">_xlfn.XLOOKUP($A357&amp;CC$5,'[1]NBA-Data-1980-2019'!$B$1:$B$16305&amp;'[1]NBA-Data-1980-2019'!$A$1:$A$16305,'[1]NBA-Data-1980-2019'!$F$1:$F$16305,"",0)</f>
        <v/>
      </c>
      <c r="CD357" s="2" t="str" cm="1">
        <f t="array" ref="CD357">_xlfn.XLOOKUP($A357&amp;CD$5,'[1]NBA-Data-1980-2019'!$B$1:$B$16305&amp;'[1]NBA-Data-1980-2019'!$A$1:$A$16305,'[1]NBA-Data-1980-2019'!$F$1:$F$16305,"",0)</f>
        <v/>
      </c>
      <c r="CE357" s="2" t="str" cm="1">
        <f t="array" ref="CE357">_xlfn.XLOOKUP($A357&amp;CE$5,'[1]NBA-Data-1980-2019'!$B$1:$B$16305&amp;'[1]NBA-Data-1980-2019'!$A$1:$A$16305,'[1]NBA-Data-1980-2019'!$F$1:$F$16305,"",0)</f>
        <v/>
      </c>
      <c r="CF357" s="2" t="str" cm="1">
        <f t="array" ref="CF357">_xlfn.XLOOKUP($A357&amp;CF$5,'[1]NBA-Data-1980-2019'!$B$1:$B$16305&amp;'[1]NBA-Data-1980-2019'!$A$1:$A$16305,'[1]NBA-Data-1980-2019'!$F$1:$F$16305,"",0)</f>
        <v/>
      </c>
      <c r="CG357" s="2" t="str" cm="1">
        <f t="array" ref="CG357">_xlfn.XLOOKUP($A357&amp;CG$5,'[1]NBA-Data-1980-2019'!$B$1:$B$16305&amp;'[1]NBA-Data-1980-2019'!$A$1:$A$16305,'[1]NBA-Data-1980-2019'!$F$1:$F$16305,"",0)</f>
        <v/>
      </c>
      <c r="CH357" s="2" t="str" cm="1">
        <f t="array" ref="CH357">_xlfn.XLOOKUP($A357&amp;CH$5,'[1]NBA-Data-1980-2019'!$B$1:$B$16305&amp;'[1]NBA-Data-1980-2019'!$A$1:$A$16305,'[1]NBA-Data-1980-2019'!$F$1:$F$16305,"",0)</f>
        <v/>
      </c>
      <c r="CI357" s="2" cm="1">
        <f t="array" ref="CI357">_xlfn.XLOOKUP($A357&amp;CI$5,'[1]NBA-Data-1980-2019'!$B$1:$B$16305&amp;'[1]NBA-Data-1980-2019'!$A$1:$A$16305,'[1]NBA-Data-1980-2019'!$F$1:$F$16305,"",0)</f>
        <v>13.3</v>
      </c>
      <c r="CJ357" s="2" cm="1">
        <f t="array" ref="CJ357">_xlfn.XLOOKUP($A357&amp;CJ$5,'[1]NBA-Data-1980-2019'!$B$1:$B$16305&amp;'[1]NBA-Data-1980-2019'!$A$1:$A$16305,'[1]NBA-Data-1980-2019'!$F$1:$F$16305,"",0)</f>
        <v>16.100000000000001</v>
      </c>
      <c r="CK357" s="2" cm="1">
        <f t="array" ref="CK357">_xlfn.XLOOKUP($A357&amp;CK$5,'[1]NBA-Data-1980-2019'!$B$1:$B$16305&amp;'[1]NBA-Data-1980-2019'!$A$1:$A$16305,'[1]NBA-Data-1980-2019'!$F$1:$F$16305,"",0)</f>
        <v>14.9</v>
      </c>
      <c r="CL357" s="2" cm="1">
        <f t="array" ref="CL357">_xlfn.XLOOKUP($A357&amp;CL$5,'[1]NBA-Data-1980-2019'!$B$1:$B$16305&amp;'[1]NBA-Data-1980-2019'!$A$1:$A$16305,'[1]NBA-Data-1980-2019'!$F$1:$F$16305,"",0)</f>
        <v>15.6</v>
      </c>
      <c r="CM357" s="2" cm="1">
        <f t="array" ref="CM357">_xlfn.XLOOKUP($A357&amp;CM$5,'[1]NBA-Data-1980-2019'!$B$1:$B$16305&amp;'[1]NBA-Data-1980-2019'!$A$1:$A$16305,'[1]NBA-Data-1980-2019'!$F$1:$F$16305,"",0)</f>
        <v>15.9</v>
      </c>
      <c r="CN357" s="2" cm="1">
        <f t="array" ref="CN357">_xlfn.XLOOKUP($A357&amp;CN$5,'[1]NBA-Data-1980-2019'!$B$1:$B$16305&amp;'[1]NBA-Data-1980-2019'!$A$1:$A$16305,'[1]NBA-Data-1980-2019'!$F$1:$F$16305,"",0)</f>
        <v>15.3</v>
      </c>
      <c r="CO357" s="2" cm="1">
        <f t="array" ref="CO357">_xlfn.XLOOKUP($A357&amp;CO$5,'[1]NBA-Data-1980-2019'!$B$1:$B$16305&amp;'[1]NBA-Data-1980-2019'!$A$1:$A$16305,'[1]NBA-Data-1980-2019'!$F$1:$F$16305,"",0)</f>
        <v>13.6</v>
      </c>
      <c r="CP357" s="2" cm="1">
        <f t="array" ref="CP357">_xlfn.XLOOKUP($A357&amp;CP$5,'[1]NBA-Data-1980-2019'!$B$1:$B$16305&amp;'[1]NBA-Data-1980-2019'!$A$1:$A$16305,'[1]NBA-Data-1980-2019'!$F$1:$F$16305,"",0)</f>
        <v>18.399999999999999</v>
      </c>
      <c r="CQ357" s="2" t="str" cm="1">
        <f t="array" ref="CQ357">_xlfn.XLOOKUP($A357&amp;CQ$5,'[1]NBA-Data-1980-2019'!$B$1:$B$16305&amp;'[1]NBA-Data-1980-2019'!$A$1:$A$16305,'[1]NBA-Data-1980-2019'!$F$1:$F$16305,"",0)</f>
        <v/>
      </c>
      <c r="CR357" s="2" t="str" cm="1">
        <f t="array" ref="CR357">_xlfn.XLOOKUP($A357&amp;CR$5,'[1]NBA-Data-1980-2019'!$B$1:$B$16305&amp;'[1]NBA-Data-1980-2019'!$A$1:$A$16305,'[1]NBA-Data-1980-2019'!$F$1:$F$16305,"",0)</f>
        <v/>
      </c>
      <c r="CS357" s="2" t="str" cm="1">
        <f t="array" ref="CS357">_xlfn.XLOOKUP($A357&amp;CS$5,'[1]NBA-Data-1980-2019'!$B$1:$B$16305&amp;'[1]NBA-Data-1980-2019'!$A$1:$A$16305,'[1]NBA-Data-1980-2019'!$F$1:$F$16305,"",0)</f>
        <v/>
      </c>
      <c r="CU357" s="2" t="str">
        <f>_xlfn.XLOOKUP($A357,TEAMS!$G$1:$G$839,TEAMS!$H$1:$H$839,"",0)</f>
        <v>PF</v>
      </c>
      <c r="CV357" s="2" t="str">
        <f>_xlfn.XLOOKUP($CU357,DASHBOARD!$B$22:$B$27,DASHBOARD!$C$22:$C$27,"",0)</f>
        <v>FORWARD</v>
      </c>
      <c r="CY357" s="63">
        <f>SUMIFS('[1]NBA-Data-1980-2019'!$G$1:$G$16305,'[1]NBA-Data-1980-2019'!$B$1:$B$16305,$A357,'[1]NBA-Data-1980-2019'!$A$1:$A$16305,CY$9)</f>
        <v>0</v>
      </c>
      <c r="CZ357" s="63">
        <f>SUMIFS('[1]NBA-Data-1980-2019'!$G$1:$G$16305,'[1]NBA-Data-1980-2019'!$B$1:$B$16305,$A357,'[1]NBA-Data-1980-2019'!$A$1:$A$16305,CZ$9)</f>
        <v>0</v>
      </c>
      <c r="DA357" s="63">
        <f>SUMIFS('[1]NBA-Data-1980-2019'!$G$1:$G$16305,'[1]NBA-Data-1980-2019'!$B$1:$B$16305,$A357,'[1]NBA-Data-1980-2019'!$A$1:$A$16305,DA$9)</f>
        <v>0</v>
      </c>
      <c r="DB357" s="63">
        <f>SUMIFS('[1]NBA-Data-1980-2019'!$G$1:$G$16305,'[1]NBA-Data-1980-2019'!$B$1:$B$16305,$A357,'[1]NBA-Data-1980-2019'!$A$1:$A$16305,DB$9)</f>
        <v>0</v>
      </c>
      <c r="DC357" s="63">
        <f>SUMIFS('[1]NBA-Data-1980-2019'!$G$1:$G$16305,'[1]NBA-Data-1980-2019'!$B$1:$B$16305,$A357,'[1]NBA-Data-1980-2019'!$A$1:$A$16305,DC$9)</f>
        <v>0</v>
      </c>
      <c r="DD357" s="63">
        <f>SUMIFS('[1]NBA-Data-1980-2019'!$G$1:$G$16305,'[1]NBA-Data-1980-2019'!$B$1:$B$16305,$A357,'[1]NBA-Data-1980-2019'!$A$1:$A$16305,DD$9)</f>
        <v>0</v>
      </c>
      <c r="DE357" s="63">
        <f>SUMIFS('[1]NBA-Data-1980-2019'!$G$1:$G$16305,'[1]NBA-Data-1980-2019'!$B$1:$B$16305,$A357,'[1]NBA-Data-1980-2019'!$A$1:$A$16305,DE$9)</f>
        <v>0</v>
      </c>
      <c r="DF357" s="63">
        <f>SUMIFS('[1]NBA-Data-1980-2019'!$G$1:$G$16305,'[1]NBA-Data-1980-2019'!$B$1:$B$16305,$A357,'[1]NBA-Data-1980-2019'!$A$1:$A$16305,DF$9)</f>
        <v>0</v>
      </c>
      <c r="DG357" s="63">
        <f>SUMIFS('[1]NBA-Data-1980-2019'!$G$1:$G$16305,'[1]NBA-Data-1980-2019'!$B$1:$B$16305,$A357,'[1]NBA-Data-1980-2019'!$A$1:$A$16305,DG$9)</f>
        <v>0</v>
      </c>
      <c r="DH357" s="63">
        <f>SUMIFS('[1]NBA-Data-1980-2019'!$G$1:$G$16305,'[1]NBA-Data-1980-2019'!$B$1:$B$16305,$A357,'[1]NBA-Data-1980-2019'!$A$1:$A$16305,DH$9)</f>
        <v>0</v>
      </c>
      <c r="DI357" s="63">
        <f>SUMIFS('[1]NBA-Data-1980-2019'!$G$1:$G$16305,'[1]NBA-Data-1980-2019'!$B$1:$B$16305,$A357,'[1]NBA-Data-1980-2019'!$A$1:$A$16305,DI$9)</f>
        <v>0</v>
      </c>
      <c r="DJ357" s="63">
        <f>SUMIFS('[1]NBA-Data-1980-2019'!$G$1:$G$16305,'[1]NBA-Data-1980-2019'!$B$1:$B$16305,$A357,'[1]NBA-Data-1980-2019'!$A$1:$A$16305,DJ$9)</f>
        <v>0</v>
      </c>
      <c r="DK357" s="63">
        <f>SUMIFS('[1]NBA-Data-1980-2019'!$G$1:$G$16305,'[1]NBA-Data-1980-2019'!$B$1:$B$16305,$A357,'[1]NBA-Data-1980-2019'!$A$1:$A$16305,DK$9)</f>
        <v>0</v>
      </c>
      <c r="DL357" s="63">
        <f>SUMIFS('[1]NBA-Data-1980-2019'!$G$1:$G$16305,'[1]NBA-Data-1980-2019'!$B$1:$B$16305,$A357,'[1]NBA-Data-1980-2019'!$A$1:$A$16305,DL$9)</f>
        <v>0</v>
      </c>
      <c r="DM357" s="63">
        <f>SUMIFS('[1]NBA-Data-1980-2019'!$G$1:$G$16305,'[1]NBA-Data-1980-2019'!$B$1:$B$16305,$A357,'[1]NBA-Data-1980-2019'!$A$1:$A$16305,DM$9)</f>
        <v>0</v>
      </c>
      <c r="DN357" s="63">
        <f>SUMIFS('[1]NBA-Data-1980-2019'!$G$1:$G$16305,'[1]NBA-Data-1980-2019'!$B$1:$B$16305,$A357,'[1]NBA-Data-1980-2019'!$A$1:$A$16305,DN$9)</f>
        <v>0</v>
      </c>
      <c r="DO357" s="63">
        <f>SUMIFS('[1]NBA-Data-1980-2019'!$G$1:$G$16305,'[1]NBA-Data-1980-2019'!$B$1:$B$16305,$A357,'[1]NBA-Data-1980-2019'!$A$1:$A$16305,DO$9)</f>
        <v>0</v>
      </c>
      <c r="DP357" s="63">
        <f>SUMIFS('[1]NBA-Data-1980-2019'!$G$1:$G$16305,'[1]NBA-Data-1980-2019'!$B$1:$B$16305,$A357,'[1]NBA-Data-1980-2019'!$A$1:$A$16305,DP$9)</f>
        <v>0</v>
      </c>
      <c r="DQ357" s="63">
        <f>SUMIFS('[1]NBA-Data-1980-2019'!$G$1:$G$16305,'[1]NBA-Data-1980-2019'!$B$1:$B$16305,$A357,'[1]NBA-Data-1980-2019'!$A$1:$A$16305,DQ$9)</f>
        <v>0</v>
      </c>
      <c r="DR357" s="63">
        <f>SUMIFS('[1]NBA-Data-1980-2019'!$G$1:$G$16305,'[1]NBA-Data-1980-2019'!$B$1:$B$16305,$A357,'[1]NBA-Data-1980-2019'!$A$1:$A$16305,DR$9)</f>
        <v>0</v>
      </c>
      <c r="DS357" s="63">
        <f>SUMIFS('[1]NBA-Data-1980-2019'!$G$1:$G$16305,'[1]NBA-Data-1980-2019'!$B$1:$B$16305,$A357,'[1]NBA-Data-1980-2019'!$A$1:$A$16305,DS$9)</f>
        <v>0</v>
      </c>
      <c r="DT357" s="63">
        <f>SUMIFS('[1]NBA-Data-1980-2019'!$G$1:$G$16305,'[1]NBA-Data-1980-2019'!$B$1:$B$16305,$A357,'[1]NBA-Data-1980-2019'!$A$1:$A$16305,DT$9)</f>
        <v>3726600</v>
      </c>
      <c r="DU357" s="63">
        <f>SUMIFS('[1]NBA-Data-1980-2019'!$G$1:$G$16305,'[1]NBA-Data-1980-2019'!$B$1:$B$16305,$A357,'[1]NBA-Data-1980-2019'!$A$1:$A$16305,DU$9)</f>
        <v>4006080</v>
      </c>
      <c r="DV357" s="63">
        <f>SUMIFS('[1]NBA-Data-1980-2019'!$G$1:$G$16305,'[1]NBA-Data-1980-2019'!$B$1:$B$16305,$A357,'[1]NBA-Data-1980-2019'!$A$1:$A$16305,DV$9)</f>
        <v>4062000</v>
      </c>
      <c r="DW357" s="63">
        <f>SUMIFS('[1]NBA-Data-1980-2019'!$G$1:$G$16305,'[1]NBA-Data-1980-2019'!$B$1:$B$16305,$A357,'[1]NBA-Data-1980-2019'!$A$1:$A$16305,DW$9)</f>
        <v>5138430</v>
      </c>
      <c r="DX357" s="63">
        <f>SUMIFS('[1]NBA-Data-1980-2019'!$G$1:$G$16305,'[1]NBA-Data-1980-2019'!$B$1:$B$16305,$A357,'[1]NBA-Data-1980-2019'!$A$1:$A$16305,DX$9)</f>
        <v>14260870</v>
      </c>
      <c r="DY357" s="63">
        <f>SUMIFS('[1]NBA-Data-1980-2019'!$G$1:$G$16305,'[1]NBA-Data-1980-2019'!$B$1:$B$16305,$A357,'[1]NBA-Data-1980-2019'!$A$1:$A$16305,DY$9)</f>
        <v>15330435</v>
      </c>
      <c r="DZ357" s="63">
        <f>SUMIFS('[1]NBA-Data-1980-2019'!$G$1:$G$16305,'[1]NBA-Data-1980-2019'!$B$1:$B$16305,$A357,'[1]NBA-Data-1980-2019'!$A$1:$A$16305,DZ$9)</f>
        <v>16400000</v>
      </c>
      <c r="EA357" s="63">
        <f>SUMIFS('[1]NBA-Data-1980-2019'!$G$1:$G$16305,'[1]NBA-Data-1980-2019'!$B$1:$B$16305,$A357,'[1]NBA-Data-1980-2019'!$A$1:$A$16305,EA$9)</f>
        <v>17469565</v>
      </c>
      <c r="EB357" s="63">
        <f>SUMIFS('[1]NBA-Data-1980-2019'!$G$1:$G$16305,'[1]NBA-Data-1980-2019'!$B$1:$B$16305,$A357,'[1]NBA-Data-1980-2019'!$A$1:$A$16305,EB$9)</f>
        <v>0</v>
      </c>
      <c r="EC357" s="63">
        <f>SUMIFS('[1]NBA-Data-1980-2019'!$G$1:$G$16305,'[1]NBA-Data-1980-2019'!$B$1:$B$16305,$A357,'[1]NBA-Data-1980-2019'!$A$1:$A$16305,EC$9)</f>
        <v>0</v>
      </c>
      <c r="ED357" s="63">
        <f>SUMIFS('[1]NBA-Data-1980-2019'!$G$1:$G$16305,'[1]NBA-Data-1980-2019'!$B$1:$B$16305,$A357,'[1]NBA-Data-1980-2019'!$A$1:$A$16305,ED$9)</f>
        <v>0</v>
      </c>
      <c r="EH357" s="2" t="s">
        <v>1480</v>
      </c>
    </row>
    <row r="358" spans="1:165" x14ac:dyDescent="0.2">
      <c r="A358" s="2" t="s">
        <v>660</v>
      </c>
      <c r="B358" s="2" t="str" cm="1">
        <f t="array" ref="B358">_xlfn.XLOOKUP($A358&amp;B$5,'[1]NBA-Data-1980-2019'!$B$1:$B$16305&amp;'[1]NBA-Data-1980-2019'!$A$1:$A$16305,'[1]NBA-Data-1980-2019'!$D$1:$D$16305,"",0)</f>
        <v/>
      </c>
      <c r="C358" s="2" t="str" cm="1">
        <f t="array" ref="C358">_xlfn.XLOOKUP($A358&amp;C$5,'[1]NBA-Data-1980-2019'!$B$1:$B$16305&amp;'[1]NBA-Data-1980-2019'!$A$1:$A$16305,'[1]NBA-Data-1980-2019'!$D$1:$D$16305,"",0)</f>
        <v/>
      </c>
      <c r="D358" s="2" t="str" cm="1">
        <f t="array" ref="D358">_xlfn.XLOOKUP($A358&amp;D$5,'[1]NBA-Data-1980-2019'!$B$1:$B$16305&amp;'[1]NBA-Data-1980-2019'!$A$1:$A$16305,'[1]NBA-Data-1980-2019'!$D$1:$D$16305,"",0)</f>
        <v/>
      </c>
      <c r="E358" s="2" t="str" cm="1">
        <f t="array" ref="E358">_xlfn.XLOOKUP($A358&amp;E$5,'[1]NBA-Data-1980-2019'!$B$1:$B$16305&amp;'[1]NBA-Data-1980-2019'!$A$1:$A$16305,'[1]NBA-Data-1980-2019'!$D$1:$D$16305,"",0)</f>
        <v/>
      </c>
      <c r="F358" s="2" t="str" cm="1">
        <f t="array" ref="F358">_xlfn.XLOOKUP($A358&amp;F$5,'[1]NBA-Data-1980-2019'!$B$1:$B$16305&amp;'[1]NBA-Data-1980-2019'!$A$1:$A$16305,'[1]NBA-Data-1980-2019'!$D$1:$D$16305,"",0)</f>
        <v/>
      </c>
      <c r="G358" s="2" t="str" cm="1">
        <f t="array" ref="G358">_xlfn.XLOOKUP($A358&amp;G$5,'[1]NBA-Data-1980-2019'!$B$1:$B$16305&amp;'[1]NBA-Data-1980-2019'!$A$1:$A$16305,'[1]NBA-Data-1980-2019'!$D$1:$D$16305,"",0)</f>
        <v/>
      </c>
      <c r="H358" s="2" t="str" cm="1">
        <f t="array" ref="H358">_xlfn.XLOOKUP($A358&amp;H$5,'[1]NBA-Data-1980-2019'!$B$1:$B$16305&amp;'[1]NBA-Data-1980-2019'!$A$1:$A$16305,'[1]NBA-Data-1980-2019'!$D$1:$D$16305,"",0)</f>
        <v/>
      </c>
      <c r="I358" s="2" t="str" cm="1">
        <f t="array" ref="I358">_xlfn.XLOOKUP($A358&amp;I$5,'[1]NBA-Data-1980-2019'!$B$1:$B$16305&amp;'[1]NBA-Data-1980-2019'!$A$1:$A$16305,'[1]NBA-Data-1980-2019'!$D$1:$D$16305,"",0)</f>
        <v/>
      </c>
      <c r="J358" s="2" t="str" cm="1">
        <f t="array" ref="J358">_xlfn.XLOOKUP($A358&amp;J$5,'[1]NBA-Data-1980-2019'!$B$1:$B$16305&amp;'[1]NBA-Data-1980-2019'!$A$1:$A$16305,'[1]NBA-Data-1980-2019'!$D$1:$D$16305,"",0)</f>
        <v/>
      </c>
      <c r="K358" s="2" t="str" cm="1">
        <f t="array" ref="K358">_xlfn.XLOOKUP($A358&amp;K$5,'[1]NBA-Data-1980-2019'!$B$1:$B$16305&amp;'[1]NBA-Data-1980-2019'!$A$1:$A$16305,'[1]NBA-Data-1980-2019'!$D$1:$D$16305,"",0)</f>
        <v/>
      </c>
      <c r="L358" s="2" t="str" cm="1">
        <f t="array" ref="L358">_xlfn.XLOOKUP($A358&amp;L$5,'[1]NBA-Data-1980-2019'!$B$1:$B$16305&amp;'[1]NBA-Data-1980-2019'!$A$1:$A$16305,'[1]NBA-Data-1980-2019'!$D$1:$D$16305,"",0)</f>
        <v/>
      </c>
      <c r="M358" s="2" t="str" cm="1">
        <f t="array" ref="M358">_xlfn.XLOOKUP($A358&amp;M$5,'[1]NBA-Data-1980-2019'!$B$1:$B$16305&amp;'[1]NBA-Data-1980-2019'!$A$1:$A$16305,'[1]NBA-Data-1980-2019'!$D$1:$D$16305,"",0)</f>
        <v/>
      </c>
      <c r="N358" s="2" t="str" cm="1">
        <f t="array" ref="N358">_xlfn.XLOOKUP($A358&amp;N$5,'[1]NBA-Data-1980-2019'!$B$1:$B$16305&amp;'[1]NBA-Data-1980-2019'!$A$1:$A$16305,'[1]NBA-Data-1980-2019'!$D$1:$D$16305,"",0)</f>
        <v/>
      </c>
      <c r="O358" s="2" t="str" cm="1">
        <f t="array" ref="O358">_xlfn.XLOOKUP($A358&amp;O$5,'[1]NBA-Data-1980-2019'!$B$1:$B$16305&amp;'[1]NBA-Data-1980-2019'!$A$1:$A$16305,'[1]NBA-Data-1980-2019'!$D$1:$D$16305,"",0)</f>
        <v/>
      </c>
      <c r="P358" s="2" t="str" cm="1">
        <f t="array" ref="P358">_xlfn.XLOOKUP($A358&amp;P$5,'[1]NBA-Data-1980-2019'!$B$1:$B$16305&amp;'[1]NBA-Data-1980-2019'!$A$1:$A$16305,'[1]NBA-Data-1980-2019'!$D$1:$D$16305,"",0)</f>
        <v/>
      </c>
      <c r="Q358" s="2" t="str" cm="1">
        <f t="array" ref="Q358">_xlfn.XLOOKUP($A358&amp;Q$5,'[1]NBA-Data-1980-2019'!$B$1:$B$16305&amp;'[1]NBA-Data-1980-2019'!$A$1:$A$16305,'[1]NBA-Data-1980-2019'!$D$1:$D$16305,"",0)</f>
        <v/>
      </c>
      <c r="R358" s="2" t="str" cm="1">
        <f t="array" ref="R358">_xlfn.XLOOKUP($A358&amp;R$5,'[1]NBA-Data-1980-2019'!$B$1:$B$16305&amp;'[1]NBA-Data-1980-2019'!$A$1:$A$16305,'[1]NBA-Data-1980-2019'!$D$1:$D$16305,"",0)</f>
        <v/>
      </c>
      <c r="S358" s="2" t="str" cm="1">
        <f t="array" ref="S358">_xlfn.XLOOKUP($A358&amp;S$5,'[1]NBA-Data-1980-2019'!$B$1:$B$16305&amp;'[1]NBA-Data-1980-2019'!$A$1:$A$16305,'[1]NBA-Data-1980-2019'!$D$1:$D$16305,"",0)</f>
        <v/>
      </c>
      <c r="T358" s="2" t="str" cm="1">
        <f t="array" ref="T358">_xlfn.XLOOKUP($A358&amp;T$5,'[1]NBA-Data-1980-2019'!$B$1:$B$16305&amp;'[1]NBA-Data-1980-2019'!$A$1:$A$16305,'[1]NBA-Data-1980-2019'!$D$1:$D$16305,"",0)</f>
        <v/>
      </c>
      <c r="U358" s="2" t="str" cm="1">
        <f t="array" ref="U358">_xlfn.XLOOKUP($A358&amp;U$5,'[1]NBA-Data-1980-2019'!$B$1:$B$16305&amp;'[1]NBA-Data-1980-2019'!$A$1:$A$16305,'[1]NBA-Data-1980-2019'!$D$1:$D$16305,"",0)</f>
        <v/>
      </c>
      <c r="V358" s="2" t="str" cm="1">
        <f t="array" ref="V358">_xlfn.XLOOKUP($A358&amp;V$5,'[1]NBA-Data-1980-2019'!$B$1:$B$16305&amp;'[1]NBA-Data-1980-2019'!$A$1:$A$16305,'[1]NBA-Data-1980-2019'!$D$1:$D$16305,"",0)</f>
        <v/>
      </c>
      <c r="W358" s="2" t="str" cm="1">
        <f t="array" ref="W358">_xlfn.XLOOKUP($A358&amp;W$5,'[1]NBA-Data-1980-2019'!$B$1:$B$16305&amp;'[1]NBA-Data-1980-2019'!$A$1:$A$16305,'[1]NBA-Data-1980-2019'!$D$1:$D$16305,"",0)</f>
        <v/>
      </c>
      <c r="X358" s="2" t="str" cm="1">
        <f t="array" ref="X358">_xlfn.XLOOKUP($A358&amp;X$5,'[1]NBA-Data-1980-2019'!$B$1:$B$16305&amp;'[1]NBA-Data-1980-2019'!$A$1:$A$16305,'[1]NBA-Data-1980-2019'!$D$1:$D$16305,"",0)</f>
        <v/>
      </c>
      <c r="Y358" s="2" t="str" cm="1">
        <f t="array" ref="Y358">_xlfn.XLOOKUP($A358&amp;Y$5,'[1]NBA-Data-1980-2019'!$B$1:$B$16305&amp;'[1]NBA-Data-1980-2019'!$A$1:$A$16305,'[1]NBA-Data-1980-2019'!$D$1:$D$16305,"",0)</f>
        <v>HOU</v>
      </c>
      <c r="Z358" s="2" t="str" cm="1">
        <f t="array" ref="Z358">_xlfn.XLOOKUP($A358&amp;Z$5,'[1]NBA-Data-1980-2019'!$B$1:$B$16305&amp;'[1]NBA-Data-1980-2019'!$A$1:$A$16305,'[1]NBA-Data-1980-2019'!$D$1:$D$16305,"",0)</f>
        <v>TOT</v>
      </c>
      <c r="AA358" s="2" t="str" cm="1">
        <f t="array" ref="AA358">_xlfn.XLOOKUP($A358&amp;AA$5,'[1]NBA-Data-1980-2019'!$B$1:$B$16305&amp;'[1]NBA-Data-1980-2019'!$A$1:$A$16305,'[1]NBA-Data-1980-2019'!$D$1:$D$16305,"",0)</f>
        <v>CHO</v>
      </c>
      <c r="AB358" s="2" t="str" cm="1">
        <f t="array" ref="AB358">_xlfn.XLOOKUP($A358&amp;AB$5,'[1]NBA-Data-1980-2019'!$B$1:$B$16305&amp;'[1]NBA-Data-1980-2019'!$A$1:$A$16305,'[1]NBA-Data-1980-2019'!$D$1:$D$16305,"",0)</f>
        <v>MEM</v>
      </c>
      <c r="AC358" s="2" t="str" cm="1">
        <f t="array" ref="AC358">_xlfn.XLOOKUP($A358&amp;AC$5,'[1]NBA-Data-1980-2019'!$B$1:$B$16305&amp;'[1]NBA-Data-1980-2019'!$A$1:$A$16305,'[1]NBA-Data-1980-2019'!$D$1:$D$16305,"",0)</f>
        <v>PHO</v>
      </c>
      <c r="AD358" s="2" t="str" cm="1">
        <f t="array" ref="AD358">_xlfn.XLOOKUP($A358&amp;AD$5,'[1]NBA-Data-1980-2019'!$B$1:$B$16305&amp;'[1]NBA-Data-1980-2019'!$A$1:$A$16305,'[1]NBA-Data-1980-2019'!$D$1:$D$16305,"",0)</f>
        <v>PHO</v>
      </c>
      <c r="AE358" s="2" t="str" cm="1">
        <f t="array" ref="AE358">_xlfn.XLOOKUP($A358&amp;AE$5,'[1]NBA-Data-1980-2019'!$B$1:$B$16305&amp;'[1]NBA-Data-1980-2019'!$A$1:$A$16305,'[1]NBA-Data-1980-2019'!$D$1:$D$16305,"",0)</f>
        <v/>
      </c>
      <c r="AF358" s="2" t="str" cm="1">
        <f t="array" ref="AF358">_xlfn.XLOOKUP($A358&amp;AF$5,'[1]NBA-Data-1980-2019'!$B$1:$B$16305&amp;'[1]NBA-Data-1980-2019'!$A$1:$A$16305,'[1]NBA-Data-1980-2019'!$D$1:$D$16305,"",0)</f>
        <v/>
      </c>
      <c r="AG358" s="2" t="str" cm="1">
        <f t="array" ref="AG358">_xlfn.XLOOKUP($A358&amp;AG$5,'[1]NBA-Data-1980-2019'!$B$1:$B$16305&amp;'[1]NBA-Data-1980-2019'!$A$1:$A$16305,'[1]NBA-Data-1980-2019'!$D$1:$D$16305,"",0)</f>
        <v/>
      </c>
      <c r="AH358" s="2" t="str" cm="1">
        <f t="array" ref="AH358">_xlfn.XLOOKUP($A358&amp;AH$5,'[1]NBA-Data-1980-2019'!$B$1:$B$16305&amp;'[1]NBA-Data-1980-2019'!$A$1:$A$16305,'[1]NBA-Data-1980-2019'!$H$1:$H$16305,"",0)</f>
        <v/>
      </c>
      <c r="AI358" s="2" t="str" cm="1">
        <f t="array" ref="AI358">_xlfn.XLOOKUP($A358&amp;AI$5,'[1]NBA-Data-1980-2019'!$B$1:$B$16305&amp;'[1]NBA-Data-1980-2019'!$A$1:$A$16305,'[1]NBA-Data-1980-2019'!$H$1:$H$16305,"",0)</f>
        <v/>
      </c>
      <c r="AJ358" s="2" t="str" cm="1">
        <f t="array" ref="AJ358">_xlfn.XLOOKUP($A358&amp;AJ$5,'[1]NBA-Data-1980-2019'!$B$1:$B$16305&amp;'[1]NBA-Data-1980-2019'!$A$1:$A$16305,'[1]NBA-Data-1980-2019'!$H$1:$H$16305,"",0)</f>
        <v/>
      </c>
      <c r="AK358" s="2" t="str" cm="1">
        <f t="array" ref="AK358">_xlfn.XLOOKUP($A358&amp;AK$5,'[1]NBA-Data-1980-2019'!$B$1:$B$16305&amp;'[1]NBA-Data-1980-2019'!$A$1:$A$16305,'[1]NBA-Data-1980-2019'!$H$1:$H$16305,"",0)</f>
        <v/>
      </c>
      <c r="AL358" s="2" t="str" cm="1">
        <f t="array" ref="AL358">_xlfn.XLOOKUP($A358&amp;AL$5,'[1]NBA-Data-1980-2019'!$B$1:$B$16305&amp;'[1]NBA-Data-1980-2019'!$A$1:$A$16305,'[1]NBA-Data-1980-2019'!$H$1:$H$16305,"",0)</f>
        <v/>
      </c>
      <c r="AM358" s="2" t="str" cm="1">
        <f t="array" ref="AM358">_xlfn.XLOOKUP($A358&amp;AM$5,'[1]NBA-Data-1980-2019'!$B$1:$B$16305&amp;'[1]NBA-Data-1980-2019'!$A$1:$A$16305,'[1]NBA-Data-1980-2019'!$H$1:$H$16305,"",0)</f>
        <v/>
      </c>
      <c r="AN358" s="2" t="str" cm="1">
        <f t="array" ref="AN358">_xlfn.XLOOKUP($A358&amp;AN$5,'[1]NBA-Data-1980-2019'!$B$1:$B$16305&amp;'[1]NBA-Data-1980-2019'!$A$1:$A$16305,'[1]NBA-Data-1980-2019'!$H$1:$H$16305,"",0)</f>
        <v/>
      </c>
      <c r="AO358" s="2" t="str" cm="1">
        <f t="array" ref="AO358">_xlfn.XLOOKUP($A358&amp;AO$5,'[1]NBA-Data-1980-2019'!$B$1:$B$16305&amp;'[1]NBA-Data-1980-2019'!$A$1:$A$16305,'[1]NBA-Data-1980-2019'!$H$1:$H$16305,"",0)</f>
        <v/>
      </c>
      <c r="AP358" s="2" t="str" cm="1">
        <f t="array" ref="AP358">_xlfn.XLOOKUP($A358&amp;AP$5,'[1]NBA-Data-1980-2019'!$B$1:$B$16305&amp;'[1]NBA-Data-1980-2019'!$A$1:$A$16305,'[1]NBA-Data-1980-2019'!$H$1:$H$16305,"",0)</f>
        <v/>
      </c>
      <c r="AQ358" s="2" t="str" cm="1">
        <f t="array" ref="AQ358">_xlfn.XLOOKUP($A358&amp;AQ$5,'[1]NBA-Data-1980-2019'!$B$1:$B$16305&amp;'[1]NBA-Data-1980-2019'!$A$1:$A$16305,'[1]NBA-Data-1980-2019'!$H$1:$H$16305,"",0)</f>
        <v/>
      </c>
      <c r="AR358" s="2" t="str" cm="1">
        <f t="array" ref="AR358">_xlfn.XLOOKUP($A358&amp;AR$5,'[1]NBA-Data-1980-2019'!$B$1:$B$16305&amp;'[1]NBA-Data-1980-2019'!$A$1:$A$16305,'[1]NBA-Data-1980-2019'!$H$1:$H$16305,"",0)</f>
        <v/>
      </c>
      <c r="AS358" s="2" t="str" cm="1">
        <f t="array" ref="AS358">_xlfn.XLOOKUP($A358&amp;AS$5,'[1]NBA-Data-1980-2019'!$B$1:$B$16305&amp;'[1]NBA-Data-1980-2019'!$A$1:$A$16305,'[1]NBA-Data-1980-2019'!$H$1:$H$16305,"",0)</f>
        <v/>
      </c>
      <c r="AT358" s="2" t="str" cm="1">
        <f t="array" ref="AT358">_xlfn.XLOOKUP($A358&amp;AT$5,'[1]NBA-Data-1980-2019'!$B$1:$B$16305&amp;'[1]NBA-Data-1980-2019'!$A$1:$A$16305,'[1]NBA-Data-1980-2019'!$H$1:$H$16305,"",0)</f>
        <v/>
      </c>
      <c r="AU358" s="2" t="str" cm="1">
        <f t="array" ref="AU358">_xlfn.XLOOKUP($A358&amp;AU$5,'[1]NBA-Data-1980-2019'!$B$1:$B$16305&amp;'[1]NBA-Data-1980-2019'!$A$1:$A$16305,'[1]NBA-Data-1980-2019'!$H$1:$H$16305,"",0)</f>
        <v/>
      </c>
      <c r="AV358" s="2" t="str" cm="1">
        <f t="array" ref="AV358">_xlfn.XLOOKUP($A358&amp;AV$5,'[1]NBA-Data-1980-2019'!$B$1:$B$16305&amp;'[1]NBA-Data-1980-2019'!$A$1:$A$16305,'[1]NBA-Data-1980-2019'!$H$1:$H$16305,"",0)</f>
        <v/>
      </c>
      <c r="AW358" s="2" t="str" cm="1">
        <f t="array" ref="AW358">_xlfn.XLOOKUP($A358&amp;AW$5,'[1]NBA-Data-1980-2019'!$B$1:$B$16305&amp;'[1]NBA-Data-1980-2019'!$A$1:$A$16305,'[1]NBA-Data-1980-2019'!$H$1:$H$16305,"",0)</f>
        <v/>
      </c>
      <c r="AX358" s="2" t="str" cm="1">
        <f t="array" ref="AX358">_xlfn.XLOOKUP($A358&amp;AX$5,'[1]NBA-Data-1980-2019'!$B$1:$B$16305&amp;'[1]NBA-Data-1980-2019'!$A$1:$A$16305,'[1]NBA-Data-1980-2019'!$H$1:$H$16305,"",0)</f>
        <v/>
      </c>
      <c r="AY358" s="2" t="str" cm="1">
        <f t="array" ref="AY358">_xlfn.XLOOKUP($A358&amp;AY$5,'[1]NBA-Data-1980-2019'!$B$1:$B$16305&amp;'[1]NBA-Data-1980-2019'!$A$1:$A$16305,'[1]NBA-Data-1980-2019'!$H$1:$H$16305,"",0)</f>
        <v/>
      </c>
      <c r="AZ358" s="2" t="str" cm="1">
        <f t="array" ref="AZ358">_xlfn.XLOOKUP($A358&amp;AZ$5,'[1]NBA-Data-1980-2019'!$B$1:$B$16305&amp;'[1]NBA-Data-1980-2019'!$A$1:$A$16305,'[1]NBA-Data-1980-2019'!$H$1:$H$16305,"",0)</f>
        <v/>
      </c>
      <c r="BA358" s="2" t="str" cm="1">
        <f t="array" ref="BA358">_xlfn.XLOOKUP($A358&amp;BA$5,'[1]NBA-Data-1980-2019'!$B$1:$B$16305&amp;'[1]NBA-Data-1980-2019'!$A$1:$A$16305,'[1]NBA-Data-1980-2019'!$H$1:$H$16305,"",0)</f>
        <v/>
      </c>
      <c r="BB358" s="2" t="str" cm="1">
        <f t="array" ref="BB358">_xlfn.XLOOKUP($A358&amp;BB$5,'[1]NBA-Data-1980-2019'!$B$1:$B$16305&amp;'[1]NBA-Data-1980-2019'!$A$1:$A$16305,'[1]NBA-Data-1980-2019'!$H$1:$H$16305,"",0)</f>
        <v/>
      </c>
      <c r="BC358" s="2" t="str" cm="1">
        <f t="array" ref="BC358">_xlfn.XLOOKUP($A358&amp;BC$5,'[1]NBA-Data-1980-2019'!$B$1:$B$16305&amp;'[1]NBA-Data-1980-2019'!$A$1:$A$16305,'[1]NBA-Data-1980-2019'!$H$1:$H$16305,"",0)</f>
        <v/>
      </c>
      <c r="BD358" s="2" t="str" cm="1">
        <f t="array" ref="BD358">_xlfn.XLOOKUP($A358&amp;BD$5,'[1]NBA-Data-1980-2019'!$B$1:$B$16305&amp;'[1]NBA-Data-1980-2019'!$A$1:$A$16305,'[1]NBA-Data-1980-2019'!$H$1:$H$16305,"",0)</f>
        <v/>
      </c>
      <c r="BE358" s="2" cm="1">
        <f t="array" ref="BE358">_xlfn.XLOOKUP($A358&amp;BE$5,'[1]NBA-Data-1980-2019'!$B$1:$B$16305&amp;'[1]NBA-Data-1980-2019'!$A$1:$A$16305,'[1]NBA-Data-1980-2019'!$H$1:$H$16305,"",0)</f>
        <v>75</v>
      </c>
      <c r="BF358" s="2" cm="1">
        <f t="array" ref="BF358">_xlfn.XLOOKUP($A358&amp;BF$5,'[1]NBA-Data-1980-2019'!$B$1:$B$16305&amp;'[1]NBA-Data-1980-2019'!$A$1:$A$16305,'[1]NBA-Data-1980-2019'!$H$1:$H$16305,"",0)</f>
        <v>394.8</v>
      </c>
      <c r="BG358" s="2" cm="1">
        <f t="array" ref="BG358">_xlfn.XLOOKUP($A358&amp;BG$5,'[1]NBA-Data-1980-2019'!$B$1:$B$16305&amp;'[1]NBA-Data-1980-2019'!$A$1:$A$16305,'[1]NBA-Data-1980-2019'!$H$1:$H$16305,"",0)</f>
        <v>477.3</v>
      </c>
      <c r="BH358" s="2" cm="1">
        <f t="array" ref="BH358">_xlfn.XLOOKUP($A358&amp;BH$5,'[1]NBA-Data-1980-2019'!$B$1:$B$16305&amp;'[1]NBA-Data-1980-2019'!$A$1:$A$16305,'[1]NBA-Data-1980-2019'!$H$1:$H$16305,"",0)</f>
        <v>1185.8999999999999</v>
      </c>
      <c r="BI358" s="2" cm="1">
        <f t="array" ref="BI358">_xlfn.XLOOKUP($A358&amp;BI$5,'[1]NBA-Data-1980-2019'!$B$1:$B$16305&amp;'[1]NBA-Data-1980-2019'!$A$1:$A$16305,'[1]NBA-Data-1980-2019'!$H$1:$H$16305,"",0)</f>
        <v>1619.5</v>
      </c>
      <c r="BJ358" s="2" cm="1">
        <f t="array" ref="BJ358">_xlfn.XLOOKUP($A358&amp;BJ$5,'[1]NBA-Data-1980-2019'!$B$1:$B$16305&amp;'[1]NBA-Data-1980-2019'!$A$1:$A$16305,'[1]NBA-Data-1980-2019'!$H$1:$H$16305,"",0)</f>
        <v>759.9</v>
      </c>
      <c r="BK358" s="2" t="str" cm="1">
        <f t="array" ref="BK358">_xlfn.XLOOKUP($A358&amp;BK$5,'[1]NBA-Data-1980-2019'!$B$1:$B$16305&amp;'[1]NBA-Data-1980-2019'!$A$1:$A$16305,'[1]NBA-Data-1980-2019'!$H$1:$H$16305,"",0)</f>
        <v/>
      </c>
      <c r="BL358" s="2" t="str" cm="1">
        <f t="array" ref="BL358">_xlfn.XLOOKUP($A358&amp;BL$5,'[1]NBA-Data-1980-2019'!$B$1:$B$16305&amp;'[1]NBA-Data-1980-2019'!$A$1:$A$16305,'[1]NBA-Data-1980-2019'!$H$1:$H$16305,"",0)</f>
        <v/>
      </c>
      <c r="BM358" s="2" t="str" cm="1">
        <f t="array" ref="BM358">_xlfn.XLOOKUP($A358&amp;BM$5,'[1]NBA-Data-1980-2019'!$B$1:$B$16305&amp;'[1]NBA-Data-1980-2019'!$A$1:$A$16305,'[1]NBA-Data-1980-2019'!$H$1:$H$16305,"",0)</f>
        <v/>
      </c>
      <c r="BN358" s="2" t="str" cm="1">
        <f t="array" ref="BN358">_xlfn.XLOOKUP($A358&amp;BN$5,'[1]NBA-Data-1980-2019'!$B$1:$B$16305&amp;'[1]NBA-Data-1980-2019'!$A$1:$A$16305,'[1]NBA-Data-1980-2019'!$F$1:$F$16305,"",0)</f>
        <v/>
      </c>
      <c r="BO358" s="2" t="str" cm="1">
        <f t="array" ref="BO358">_xlfn.XLOOKUP($A358&amp;BO$5,'[1]NBA-Data-1980-2019'!$B$1:$B$16305&amp;'[1]NBA-Data-1980-2019'!$A$1:$A$16305,'[1]NBA-Data-1980-2019'!$F$1:$F$16305,"",0)</f>
        <v/>
      </c>
      <c r="BP358" s="2" t="str" cm="1">
        <f t="array" ref="BP358">_xlfn.XLOOKUP($A358&amp;BP$5,'[1]NBA-Data-1980-2019'!$B$1:$B$16305&amp;'[1]NBA-Data-1980-2019'!$A$1:$A$16305,'[1]NBA-Data-1980-2019'!$F$1:$F$16305,"",0)</f>
        <v/>
      </c>
      <c r="BQ358" s="2" t="str" cm="1">
        <f t="array" ref="BQ358">_xlfn.XLOOKUP($A358&amp;BQ$5,'[1]NBA-Data-1980-2019'!$B$1:$B$16305&amp;'[1]NBA-Data-1980-2019'!$A$1:$A$16305,'[1]NBA-Data-1980-2019'!$F$1:$F$16305,"",0)</f>
        <v/>
      </c>
      <c r="BR358" s="2" t="str" cm="1">
        <f t="array" ref="BR358">_xlfn.XLOOKUP($A358&amp;BR$5,'[1]NBA-Data-1980-2019'!$B$1:$B$16305&amp;'[1]NBA-Data-1980-2019'!$A$1:$A$16305,'[1]NBA-Data-1980-2019'!$F$1:$F$16305,"",0)</f>
        <v/>
      </c>
      <c r="BS358" s="2" t="str" cm="1">
        <f t="array" ref="BS358">_xlfn.XLOOKUP($A358&amp;BS$5,'[1]NBA-Data-1980-2019'!$B$1:$B$16305&amp;'[1]NBA-Data-1980-2019'!$A$1:$A$16305,'[1]NBA-Data-1980-2019'!$F$1:$F$16305,"",0)</f>
        <v/>
      </c>
      <c r="BT358" s="2" t="str" cm="1">
        <f t="array" ref="BT358">_xlfn.XLOOKUP($A358&amp;BT$5,'[1]NBA-Data-1980-2019'!$B$1:$B$16305&amp;'[1]NBA-Data-1980-2019'!$A$1:$A$16305,'[1]NBA-Data-1980-2019'!$F$1:$F$16305,"",0)</f>
        <v/>
      </c>
      <c r="BU358" s="2" t="str" cm="1">
        <f t="array" ref="BU358">_xlfn.XLOOKUP($A358&amp;BU$5,'[1]NBA-Data-1980-2019'!$B$1:$B$16305&amp;'[1]NBA-Data-1980-2019'!$A$1:$A$16305,'[1]NBA-Data-1980-2019'!$F$1:$F$16305,"",0)</f>
        <v/>
      </c>
      <c r="BV358" s="2" t="str" cm="1">
        <f t="array" ref="BV358">_xlfn.XLOOKUP($A358&amp;BV$5,'[1]NBA-Data-1980-2019'!$B$1:$B$16305&amp;'[1]NBA-Data-1980-2019'!$A$1:$A$16305,'[1]NBA-Data-1980-2019'!$F$1:$F$16305,"",0)</f>
        <v/>
      </c>
      <c r="BW358" s="2" t="str" cm="1">
        <f t="array" ref="BW358">_xlfn.XLOOKUP($A358&amp;BW$5,'[1]NBA-Data-1980-2019'!$B$1:$B$16305&amp;'[1]NBA-Data-1980-2019'!$A$1:$A$16305,'[1]NBA-Data-1980-2019'!$F$1:$F$16305,"",0)</f>
        <v/>
      </c>
      <c r="BX358" s="2" t="str" cm="1">
        <f t="array" ref="BX358">_xlfn.XLOOKUP($A358&amp;BX$5,'[1]NBA-Data-1980-2019'!$B$1:$B$16305&amp;'[1]NBA-Data-1980-2019'!$A$1:$A$16305,'[1]NBA-Data-1980-2019'!$F$1:$F$16305,"",0)</f>
        <v/>
      </c>
      <c r="BY358" s="2" t="str" cm="1">
        <f t="array" ref="BY358">_xlfn.XLOOKUP($A358&amp;BY$5,'[1]NBA-Data-1980-2019'!$B$1:$B$16305&amp;'[1]NBA-Data-1980-2019'!$A$1:$A$16305,'[1]NBA-Data-1980-2019'!$F$1:$F$16305,"",0)</f>
        <v/>
      </c>
      <c r="BZ358" s="2" t="str" cm="1">
        <f t="array" ref="BZ358">_xlfn.XLOOKUP($A358&amp;BZ$5,'[1]NBA-Data-1980-2019'!$B$1:$B$16305&amp;'[1]NBA-Data-1980-2019'!$A$1:$A$16305,'[1]NBA-Data-1980-2019'!$F$1:$F$16305,"",0)</f>
        <v/>
      </c>
      <c r="CA358" s="2" t="str" cm="1">
        <f t="array" ref="CA358">_xlfn.XLOOKUP($A358&amp;CA$5,'[1]NBA-Data-1980-2019'!$B$1:$B$16305&amp;'[1]NBA-Data-1980-2019'!$A$1:$A$16305,'[1]NBA-Data-1980-2019'!$F$1:$F$16305,"",0)</f>
        <v/>
      </c>
      <c r="CB358" s="2" t="str" cm="1">
        <f t="array" ref="CB358">_xlfn.XLOOKUP($A358&amp;CB$5,'[1]NBA-Data-1980-2019'!$B$1:$B$16305&amp;'[1]NBA-Data-1980-2019'!$A$1:$A$16305,'[1]NBA-Data-1980-2019'!$F$1:$F$16305,"",0)</f>
        <v/>
      </c>
      <c r="CC358" s="2" t="str" cm="1">
        <f t="array" ref="CC358">_xlfn.XLOOKUP($A358&amp;CC$5,'[1]NBA-Data-1980-2019'!$B$1:$B$16305&amp;'[1]NBA-Data-1980-2019'!$A$1:$A$16305,'[1]NBA-Data-1980-2019'!$F$1:$F$16305,"",0)</f>
        <v/>
      </c>
      <c r="CD358" s="2" t="str" cm="1">
        <f t="array" ref="CD358">_xlfn.XLOOKUP($A358&amp;CD$5,'[1]NBA-Data-1980-2019'!$B$1:$B$16305&amp;'[1]NBA-Data-1980-2019'!$A$1:$A$16305,'[1]NBA-Data-1980-2019'!$F$1:$F$16305,"",0)</f>
        <v/>
      </c>
      <c r="CE358" s="2" t="str" cm="1">
        <f t="array" ref="CE358">_xlfn.XLOOKUP($A358&amp;CE$5,'[1]NBA-Data-1980-2019'!$B$1:$B$16305&amp;'[1]NBA-Data-1980-2019'!$A$1:$A$16305,'[1]NBA-Data-1980-2019'!$F$1:$F$16305,"",0)</f>
        <v/>
      </c>
      <c r="CF358" s="2" t="str" cm="1">
        <f t="array" ref="CF358">_xlfn.XLOOKUP($A358&amp;CF$5,'[1]NBA-Data-1980-2019'!$B$1:$B$16305&amp;'[1]NBA-Data-1980-2019'!$A$1:$A$16305,'[1]NBA-Data-1980-2019'!$F$1:$F$16305,"",0)</f>
        <v/>
      </c>
      <c r="CG358" s="2" t="str" cm="1">
        <f t="array" ref="CG358">_xlfn.XLOOKUP($A358&amp;CG$5,'[1]NBA-Data-1980-2019'!$B$1:$B$16305&amp;'[1]NBA-Data-1980-2019'!$A$1:$A$16305,'[1]NBA-Data-1980-2019'!$F$1:$F$16305,"",0)</f>
        <v/>
      </c>
      <c r="CH358" s="2" t="str" cm="1">
        <f t="array" ref="CH358">_xlfn.XLOOKUP($A358&amp;CH$5,'[1]NBA-Data-1980-2019'!$B$1:$B$16305&amp;'[1]NBA-Data-1980-2019'!$A$1:$A$16305,'[1]NBA-Data-1980-2019'!$F$1:$F$16305,"",0)</f>
        <v/>
      </c>
      <c r="CI358" s="2" t="str" cm="1">
        <f t="array" ref="CI358">_xlfn.XLOOKUP($A358&amp;CI$5,'[1]NBA-Data-1980-2019'!$B$1:$B$16305&amp;'[1]NBA-Data-1980-2019'!$A$1:$A$16305,'[1]NBA-Data-1980-2019'!$F$1:$F$16305,"",0)</f>
        <v/>
      </c>
      <c r="CJ358" s="2" t="str" cm="1">
        <f t="array" ref="CJ358">_xlfn.XLOOKUP($A358&amp;CJ$5,'[1]NBA-Data-1980-2019'!$B$1:$B$16305&amp;'[1]NBA-Data-1980-2019'!$A$1:$A$16305,'[1]NBA-Data-1980-2019'!$F$1:$F$16305,"",0)</f>
        <v/>
      </c>
      <c r="CK358" s="2" cm="1">
        <f t="array" ref="CK358">_xlfn.XLOOKUP($A358&amp;CK$5,'[1]NBA-Data-1980-2019'!$B$1:$B$16305&amp;'[1]NBA-Data-1980-2019'!$A$1:$A$16305,'[1]NBA-Data-1980-2019'!$F$1:$F$16305,"",0)</f>
        <v>16</v>
      </c>
      <c r="CL358" s="2" cm="1">
        <f t="array" ref="CL358">_xlfn.XLOOKUP($A358&amp;CL$5,'[1]NBA-Data-1980-2019'!$B$1:$B$16305&amp;'[1]NBA-Data-1980-2019'!$A$1:$A$16305,'[1]NBA-Data-1980-2019'!$F$1:$F$16305,"",0)</f>
        <v>9.6</v>
      </c>
      <c r="CM358" s="2" cm="1">
        <f t="array" ref="CM358">_xlfn.XLOOKUP($A358&amp;CM$5,'[1]NBA-Data-1980-2019'!$B$1:$B$16305&amp;'[1]NBA-Data-1980-2019'!$A$1:$A$16305,'[1]NBA-Data-1980-2019'!$F$1:$F$16305,"",0)</f>
        <v>14.9</v>
      </c>
      <c r="CN358" s="2" cm="1">
        <f t="array" ref="CN358">_xlfn.XLOOKUP($A358&amp;CN$5,'[1]NBA-Data-1980-2019'!$B$1:$B$16305&amp;'[1]NBA-Data-1980-2019'!$A$1:$A$16305,'[1]NBA-Data-1980-2019'!$F$1:$F$16305,"",0)</f>
        <v>10.4</v>
      </c>
      <c r="CO358" s="2" cm="1">
        <f t="array" ref="CO358">_xlfn.XLOOKUP($A358&amp;CO$5,'[1]NBA-Data-1980-2019'!$B$1:$B$16305&amp;'[1]NBA-Data-1980-2019'!$A$1:$A$16305,'[1]NBA-Data-1980-2019'!$F$1:$F$16305,"",0)</f>
        <v>9.8000000000000007</v>
      </c>
      <c r="CP358" s="2" cm="1">
        <f t="array" ref="CP358">_xlfn.XLOOKUP($A358&amp;CP$5,'[1]NBA-Data-1980-2019'!$B$1:$B$16305&amp;'[1]NBA-Data-1980-2019'!$A$1:$A$16305,'[1]NBA-Data-1980-2019'!$F$1:$F$16305,"",0)</f>
        <v>9.8000000000000007</v>
      </c>
      <c r="CQ358" s="2" t="str" cm="1">
        <f t="array" ref="CQ358">_xlfn.XLOOKUP($A358&amp;CQ$5,'[1]NBA-Data-1980-2019'!$B$1:$B$16305&amp;'[1]NBA-Data-1980-2019'!$A$1:$A$16305,'[1]NBA-Data-1980-2019'!$F$1:$F$16305,"",0)</f>
        <v/>
      </c>
      <c r="CR358" s="2" t="str" cm="1">
        <f t="array" ref="CR358">_xlfn.XLOOKUP($A358&amp;CR$5,'[1]NBA-Data-1980-2019'!$B$1:$B$16305&amp;'[1]NBA-Data-1980-2019'!$A$1:$A$16305,'[1]NBA-Data-1980-2019'!$F$1:$F$16305,"",0)</f>
        <v/>
      </c>
      <c r="CS358" s="2" t="str" cm="1">
        <f t="array" ref="CS358">_xlfn.XLOOKUP($A358&amp;CS$5,'[1]NBA-Data-1980-2019'!$B$1:$B$16305&amp;'[1]NBA-Data-1980-2019'!$A$1:$A$16305,'[1]NBA-Data-1980-2019'!$F$1:$F$16305,"",0)</f>
        <v/>
      </c>
      <c r="CU358" s="2" t="str">
        <f>_xlfn.XLOOKUP($A358,TEAMS!$G$1:$G$839,TEAMS!$H$1:$H$839,"",0)</f>
        <v>SG</v>
      </c>
      <c r="CV358" s="2" t="str">
        <f>_xlfn.XLOOKUP($CU358,DASHBOARD!$B$22:$B$27,DASHBOARD!$C$22:$C$27,"",0)</f>
        <v>GUARD</v>
      </c>
      <c r="CY358" s="63">
        <f>SUMIFS('[1]NBA-Data-1980-2019'!$G$1:$G$16305,'[1]NBA-Data-1980-2019'!$B$1:$B$16305,$A358,'[1]NBA-Data-1980-2019'!$A$1:$A$16305,CY$9)</f>
        <v>0</v>
      </c>
      <c r="CZ358" s="63">
        <f>SUMIFS('[1]NBA-Data-1980-2019'!$G$1:$G$16305,'[1]NBA-Data-1980-2019'!$B$1:$B$16305,$A358,'[1]NBA-Data-1980-2019'!$A$1:$A$16305,CZ$9)</f>
        <v>0</v>
      </c>
      <c r="DA358" s="63">
        <f>SUMIFS('[1]NBA-Data-1980-2019'!$G$1:$G$16305,'[1]NBA-Data-1980-2019'!$B$1:$B$16305,$A358,'[1]NBA-Data-1980-2019'!$A$1:$A$16305,DA$9)</f>
        <v>0</v>
      </c>
      <c r="DB358" s="63">
        <f>SUMIFS('[1]NBA-Data-1980-2019'!$G$1:$G$16305,'[1]NBA-Data-1980-2019'!$B$1:$B$16305,$A358,'[1]NBA-Data-1980-2019'!$A$1:$A$16305,DB$9)</f>
        <v>0</v>
      </c>
      <c r="DC358" s="63">
        <f>SUMIFS('[1]NBA-Data-1980-2019'!$G$1:$G$16305,'[1]NBA-Data-1980-2019'!$B$1:$B$16305,$A358,'[1]NBA-Data-1980-2019'!$A$1:$A$16305,DC$9)</f>
        <v>0</v>
      </c>
      <c r="DD358" s="63">
        <f>SUMIFS('[1]NBA-Data-1980-2019'!$G$1:$G$16305,'[1]NBA-Data-1980-2019'!$B$1:$B$16305,$A358,'[1]NBA-Data-1980-2019'!$A$1:$A$16305,DD$9)</f>
        <v>0</v>
      </c>
      <c r="DE358" s="63">
        <f>SUMIFS('[1]NBA-Data-1980-2019'!$G$1:$G$16305,'[1]NBA-Data-1980-2019'!$B$1:$B$16305,$A358,'[1]NBA-Data-1980-2019'!$A$1:$A$16305,DE$9)</f>
        <v>0</v>
      </c>
      <c r="DF358" s="63">
        <f>SUMIFS('[1]NBA-Data-1980-2019'!$G$1:$G$16305,'[1]NBA-Data-1980-2019'!$B$1:$B$16305,$A358,'[1]NBA-Data-1980-2019'!$A$1:$A$16305,DF$9)</f>
        <v>0</v>
      </c>
      <c r="DG358" s="63">
        <f>SUMIFS('[1]NBA-Data-1980-2019'!$G$1:$G$16305,'[1]NBA-Data-1980-2019'!$B$1:$B$16305,$A358,'[1]NBA-Data-1980-2019'!$A$1:$A$16305,DG$9)</f>
        <v>0</v>
      </c>
      <c r="DH358" s="63">
        <f>SUMIFS('[1]NBA-Data-1980-2019'!$G$1:$G$16305,'[1]NBA-Data-1980-2019'!$B$1:$B$16305,$A358,'[1]NBA-Data-1980-2019'!$A$1:$A$16305,DH$9)</f>
        <v>0</v>
      </c>
      <c r="DI358" s="63">
        <f>SUMIFS('[1]NBA-Data-1980-2019'!$G$1:$G$16305,'[1]NBA-Data-1980-2019'!$B$1:$B$16305,$A358,'[1]NBA-Data-1980-2019'!$A$1:$A$16305,DI$9)</f>
        <v>0</v>
      </c>
      <c r="DJ358" s="63">
        <f>SUMIFS('[1]NBA-Data-1980-2019'!$G$1:$G$16305,'[1]NBA-Data-1980-2019'!$B$1:$B$16305,$A358,'[1]NBA-Data-1980-2019'!$A$1:$A$16305,DJ$9)</f>
        <v>0</v>
      </c>
      <c r="DK358" s="63">
        <f>SUMIFS('[1]NBA-Data-1980-2019'!$G$1:$G$16305,'[1]NBA-Data-1980-2019'!$B$1:$B$16305,$A358,'[1]NBA-Data-1980-2019'!$A$1:$A$16305,DK$9)</f>
        <v>0</v>
      </c>
      <c r="DL358" s="63">
        <f>SUMIFS('[1]NBA-Data-1980-2019'!$G$1:$G$16305,'[1]NBA-Data-1980-2019'!$B$1:$B$16305,$A358,'[1]NBA-Data-1980-2019'!$A$1:$A$16305,DL$9)</f>
        <v>0</v>
      </c>
      <c r="DM358" s="63">
        <f>SUMIFS('[1]NBA-Data-1980-2019'!$G$1:$G$16305,'[1]NBA-Data-1980-2019'!$B$1:$B$16305,$A358,'[1]NBA-Data-1980-2019'!$A$1:$A$16305,DM$9)</f>
        <v>0</v>
      </c>
      <c r="DN358" s="63">
        <f>SUMIFS('[1]NBA-Data-1980-2019'!$G$1:$G$16305,'[1]NBA-Data-1980-2019'!$B$1:$B$16305,$A358,'[1]NBA-Data-1980-2019'!$A$1:$A$16305,DN$9)</f>
        <v>0</v>
      </c>
      <c r="DO358" s="63">
        <f>SUMIFS('[1]NBA-Data-1980-2019'!$G$1:$G$16305,'[1]NBA-Data-1980-2019'!$B$1:$B$16305,$A358,'[1]NBA-Data-1980-2019'!$A$1:$A$16305,DO$9)</f>
        <v>0</v>
      </c>
      <c r="DP358" s="63">
        <f>SUMIFS('[1]NBA-Data-1980-2019'!$G$1:$G$16305,'[1]NBA-Data-1980-2019'!$B$1:$B$16305,$A358,'[1]NBA-Data-1980-2019'!$A$1:$A$16305,DP$9)</f>
        <v>0</v>
      </c>
      <c r="DQ358" s="63">
        <f>SUMIFS('[1]NBA-Data-1980-2019'!$G$1:$G$16305,'[1]NBA-Data-1980-2019'!$B$1:$B$16305,$A358,'[1]NBA-Data-1980-2019'!$A$1:$A$16305,DQ$9)</f>
        <v>0</v>
      </c>
      <c r="DR358" s="63">
        <f>SUMIFS('[1]NBA-Data-1980-2019'!$G$1:$G$16305,'[1]NBA-Data-1980-2019'!$B$1:$B$16305,$A358,'[1]NBA-Data-1980-2019'!$A$1:$A$16305,DR$9)</f>
        <v>0</v>
      </c>
      <c r="DS358" s="63">
        <f>SUMIFS('[1]NBA-Data-1980-2019'!$G$1:$G$16305,'[1]NBA-Data-1980-2019'!$B$1:$B$16305,$A358,'[1]NBA-Data-1980-2019'!$A$1:$A$16305,DS$9)</f>
        <v>0</v>
      </c>
      <c r="DT358" s="63">
        <f>SUMIFS('[1]NBA-Data-1980-2019'!$G$1:$G$16305,'[1]NBA-Data-1980-2019'!$B$1:$B$16305,$A358,'[1]NBA-Data-1980-2019'!$A$1:$A$16305,DT$9)</f>
        <v>0</v>
      </c>
      <c r="DU358" s="63">
        <f>SUMIFS('[1]NBA-Data-1980-2019'!$G$1:$G$16305,'[1]NBA-Data-1980-2019'!$B$1:$B$16305,$A358,'[1]NBA-Data-1980-2019'!$A$1:$A$16305,DU$9)</f>
        <v>0</v>
      </c>
      <c r="DV358" s="63">
        <f>SUMIFS('[1]NBA-Data-1980-2019'!$G$1:$G$16305,'[1]NBA-Data-1980-2019'!$B$1:$B$16305,$A358,'[1]NBA-Data-1980-2019'!$A$1:$A$16305,DV$9)</f>
        <v>0</v>
      </c>
      <c r="DW358" s="63">
        <f>SUMIFS('[1]NBA-Data-1980-2019'!$G$1:$G$16305,'[1]NBA-Data-1980-2019'!$B$1:$B$16305,$A358,'[1]NBA-Data-1980-2019'!$A$1:$A$16305,DW$9)</f>
        <v>0</v>
      </c>
      <c r="DX358" s="63">
        <f>SUMIFS('[1]NBA-Data-1980-2019'!$G$1:$G$16305,'[1]NBA-Data-1980-2019'!$B$1:$B$16305,$A358,'[1]NBA-Data-1980-2019'!$A$1:$A$16305,DX$9)</f>
        <v>947276</v>
      </c>
      <c r="DY358" s="63">
        <f>SUMIFS('[1]NBA-Data-1980-2019'!$G$1:$G$16305,'[1]NBA-Data-1980-2019'!$B$1:$B$16305,$A358,'[1]NBA-Data-1980-2019'!$A$1:$A$16305,DY$9)</f>
        <v>3332940</v>
      </c>
      <c r="DZ358" s="63">
        <f>SUMIFS('[1]NBA-Data-1980-2019'!$G$1:$G$16305,'[1]NBA-Data-1980-2019'!$B$1:$B$16305,$A358,'[1]NBA-Data-1980-2019'!$A$1:$A$16305,DZ$9)</f>
        <v>3408520</v>
      </c>
      <c r="EA358" s="63">
        <f>SUMIFS('[1]NBA-Data-1980-2019'!$G$1:$G$16305,'[1]NBA-Data-1980-2019'!$B$1:$B$16305,$A358,'[1]NBA-Data-1980-2019'!$A$1:$A$16305,EA$9)</f>
        <v>3258539</v>
      </c>
      <c r="EB358" s="63">
        <f>SUMIFS('[1]NBA-Data-1980-2019'!$G$1:$G$16305,'[1]NBA-Data-1980-2019'!$B$1:$B$16305,$A358,'[1]NBA-Data-1980-2019'!$A$1:$A$16305,EB$9)</f>
        <v>0</v>
      </c>
      <c r="EC358" s="63">
        <f>SUMIFS('[1]NBA-Data-1980-2019'!$G$1:$G$16305,'[1]NBA-Data-1980-2019'!$B$1:$B$16305,$A358,'[1]NBA-Data-1980-2019'!$A$1:$A$16305,EC$9)</f>
        <v>0</v>
      </c>
      <c r="ED358" s="63">
        <f>SUMIFS('[1]NBA-Data-1980-2019'!$G$1:$G$16305,'[1]NBA-Data-1980-2019'!$B$1:$B$16305,$A358,'[1]NBA-Data-1980-2019'!$A$1:$A$16305,ED$9)</f>
        <v>0</v>
      </c>
      <c r="EH358" s="2" t="s">
        <v>1483</v>
      </c>
    </row>
    <row r="359" spans="1:165" x14ac:dyDescent="0.2">
      <c r="A359" s="2" t="s">
        <v>1027</v>
      </c>
      <c r="B359" s="2" t="str" cm="1">
        <f t="array" ref="B359">_xlfn.XLOOKUP($A359&amp;B$5,'[1]NBA-Data-1980-2019'!$B$1:$B$16305&amp;'[1]NBA-Data-1980-2019'!$A$1:$A$16305,'[1]NBA-Data-1980-2019'!$D$1:$D$16305,"",0)</f>
        <v/>
      </c>
      <c r="C359" s="2" t="str" cm="1">
        <f t="array" ref="C359">_xlfn.XLOOKUP($A359&amp;C$5,'[1]NBA-Data-1980-2019'!$B$1:$B$16305&amp;'[1]NBA-Data-1980-2019'!$A$1:$A$16305,'[1]NBA-Data-1980-2019'!$D$1:$D$16305,"",0)</f>
        <v/>
      </c>
      <c r="D359" s="2" t="str" cm="1">
        <f t="array" ref="D359">_xlfn.XLOOKUP($A359&amp;D$5,'[1]NBA-Data-1980-2019'!$B$1:$B$16305&amp;'[1]NBA-Data-1980-2019'!$A$1:$A$16305,'[1]NBA-Data-1980-2019'!$D$1:$D$16305,"",0)</f>
        <v/>
      </c>
      <c r="E359" s="2" t="str" cm="1">
        <f t="array" ref="E359">_xlfn.XLOOKUP($A359&amp;E$5,'[1]NBA-Data-1980-2019'!$B$1:$B$16305&amp;'[1]NBA-Data-1980-2019'!$A$1:$A$16305,'[1]NBA-Data-1980-2019'!$D$1:$D$16305,"",0)</f>
        <v/>
      </c>
      <c r="F359" s="2" t="str" cm="1">
        <f t="array" ref="F359">_xlfn.XLOOKUP($A359&amp;F$5,'[1]NBA-Data-1980-2019'!$B$1:$B$16305&amp;'[1]NBA-Data-1980-2019'!$A$1:$A$16305,'[1]NBA-Data-1980-2019'!$D$1:$D$16305,"",0)</f>
        <v/>
      </c>
      <c r="G359" s="2" t="str" cm="1">
        <f t="array" ref="G359">_xlfn.XLOOKUP($A359&amp;G$5,'[1]NBA-Data-1980-2019'!$B$1:$B$16305&amp;'[1]NBA-Data-1980-2019'!$A$1:$A$16305,'[1]NBA-Data-1980-2019'!$D$1:$D$16305,"",0)</f>
        <v/>
      </c>
      <c r="H359" s="2" t="str" cm="1">
        <f t="array" ref="H359">_xlfn.XLOOKUP($A359&amp;H$5,'[1]NBA-Data-1980-2019'!$B$1:$B$16305&amp;'[1]NBA-Data-1980-2019'!$A$1:$A$16305,'[1]NBA-Data-1980-2019'!$D$1:$D$16305,"",0)</f>
        <v/>
      </c>
      <c r="I359" s="2" t="str" cm="1">
        <f t="array" ref="I359">_xlfn.XLOOKUP($A359&amp;I$5,'[1]NBA-Data-1980-2019'!$B$1:$B$16305&amp;'[1]NBA-Data-1980-2019'!$A$1:$A$16305,'[1]NBA-Data-1980-2019'!$D$1:$D$16305,"",0)</f>
        <v/>
      </c>
      <c r="J359" s="2" t="str" cm="1">
        <f t="array" ref="J359">_xlfn.XLOOKUP($A359&amp;J$5,'[1]NBA-Data-1980-2019'!$B$1:$B$16305&amp;'[1]NBA-Data-1980-2019'!$A$1:$A$16305,'[1]NBA-Data-1980-2019'!$D$1:$D$16305,"",0)</f>
        <v>LAL</v>
      </c>
      <c r="K359" s="2" t="str" cm="1">
        <f t="array" ref="K359">_xlfn.XLOOKUP($A359&amp;K$5,'[1]NBA-Data-1980-2019'!$B$1:$B$16305&amp;'[1]NBA-Data-1980-2019'!$A$1:$A$16305,'[1]NBA-Data-1980-2019'!$D$1:$D$16305,"",0)</f>
        <v>LAL</v>
      </c>
      <c r="L359" s="2" t="str" cm="1">
        <f t="array" ref="L359">_xlfn.XLOOKUP($A359&amp;L$5,'[1]NBA-Data-1980-2019'!$B$1:$B$16305&amp;'[1]NBA-Data-1980-2019'!$A$1:$A$16305,'[1]NBA-Data-1980-2019'!$D$1:$D$16305,"",0)</f>
        <v>LAL</v>
      </c>
      <c r="M359" s="2" t="str" cm="1">
        <f t="array" ref="M359">_xlfn.XLOOKUP($A359&amp;M$5,'[1]NBA-Data-1980-2019'!$B$1:$B$16305&amp;'[1]NBA-Data-1980-2019'!$A$1:$A$16305,'[1]NBA-Data-1980-2019'!$D$1:$D$16305,"",0)</f>
        <v>WAS</v>
      </c>
      <c r="N359" s="2" t="str" cm="1">
        <f t="array" ref="N359">_xlfn.XLOOKUP($A359&amp;N$5,'[1]NBA-Data-1980-2019'!$B$1:$B$16305&amp;'[1]NBA-Data-1980-2019'!$A$1:$A$16305,'[1]NBA-Data-1980-2019'!$D$1:$D$16305,"",0)</f>
        <v>WAS</v>
      </c>
      <c r="O359" s="2" t="str" cm="1">
        <f t="array" ref="O359">_xlfn.XLOOKUP($A359&amp;O$5,'[1]NBA-Data-1980-2019'!$B$1:$B$16305&amp;'[1]NBA-Data-1980-2019'!$A$1:$A$16305,'[1]NBA-Data-1980-2019'!$D$1:$D$16305,"",0)</f>
        <v>ORL</v>
      </c>
      <c r="P359" s="2" t="str" cm="1">
        <f t="array" ref="P359">_xlfn.XLOOKUP($A359&amp;P$5,'[1]NBA-Data-1980-2019'!$B$1:$B$16305&amp;'[1]NBA-Data-1980-2019'!$A$1:$A$16305,'[1]NBA-Data-1980-2019'!$D$1:$D$16305,"",0)</f>
        <v>TOT</v>
      </c>
      <c r="Q359" s="2" t="str" cm="1">
        <f t="array" ref="Q359">_xlfn.XLOOKUP($A359&amp;Q$5,'[1]NBA-Data-1980-2019'!$B$1:$B$16305&amp;'[1]NBA-Data-1980-2019'!$A$1:$A$16305,'[1]NBA-Data-1980-2019'!$D$1:$D$16305,"",0)</f>
        <v>ATL</v>
      </c>
      <c r="R359" s="2" t="str" cm="1">
        <f t="array" ref="R359">_xlfn.XLOOKUP($A359&amp;R$5,'[1]NBA-Data-1980-2019'!$B$1:$B$16305&amp;'[1]NBA-Data-1980-2019'!$A$1:$A$16305,'[1]NBA-Data-1980-2019'!$D$1:$D$16305,"",0)</f>
        <v>ATL</v>
      </c>
      <c r="S359" s="2" t="str" cm="1">
        <f t="array" ref="S359">_xlfn.XLOOKUP($A359&amp;S$5,'[1]NBA-Data-1980-2019'!$B$1:$B$16305&amp;'[1]NBA-Data-1980-2019'!$A$1:$A$16305,'[1]NBA-Data-1980-2019'!$D$1:$D$16305,"",0)</f>
        <v>TOT</v>
      </c>
      <c r="T359" s="2" t="str" cm="1">
        <f t="array" ref="T359">_xlfn.XLOOKUP($A359&amp;T$5,'[1]NBA-Data-1980-2019'!$B$1:$B$16305&amp;'[1]NBA-Data-1980-2019'!$A$1:$A$16305,'[1]NBA-Data-1980-2019'!$D$1:$D$16305,"",0)</f>
        <v>TOT</v>
      </c>
      <c r="U359" s="2" t="str" cm="1">
        <f t="array" ref="U359">_xlfn.XLOOKUP($A359&amp;U$5,'[1]NBA-Data-1980-2019'!$B$1:$B$16305&amp;'[1]NBA-Data-1980-2019'!$A$1:$A$16305,'[1]NBA-Data-1980-2019'!$D$1:$D$16305,"",0)</f>
        <v/>
      </c>
      <c r="V359" s="2" t="str" cm="1">
        <f t="array" ref="V359">_xlfn.XLOOKUP($A359&amp;V$5,'[1]NBA-Data-1980-2019'!$B$1:$B$16305&amp;'[1]NBA-Data-1980-2019'!$A$1:$A$16305,'[1]NBA-Data-1980-2019'!$D$1:$D$16305,"",0)</f>
        <v/>
      </c>
      <c r="W359" s="2" t="str" cm="1">
        <f t="array" ref="W359">_xlfn.XLOOKUP($A359&amp;W$5,'[1]NBA-Data-1980-2019'!$B$1:$B$16305&amp;'[1]NBA-Data-1980-2019'!$A$1:$A$16305,'[1]NBA-Data-1980-2019'!$D$1:$D$16305,"",0)</f>
        <v/>
      </c>
      <c r="X359" s="2" t="str" cm="1">
        <f t="array" ref="X359">_xlfn.XLOOKUP($A359&amp;X$5,'[1]NBA-Data-1980-2019'!$B$1:$B$16305&amp;'[1]NBA-Data-1980-2019'!$A$1:$A$16305,'[1]NBA-Data-1980-2019'!$D$1:$D$16305,"",0)</f>
        <v/>
      </c>
      <c r="Y359" s="2" t="str" cm="1">
        <f t="array" ref="Y359">_xlfn.XLOOKUP($A359&amp;Y$5,'[1]NBA-Data-1980-2019'!$B$1:$B$16305&amp;'[1]NBA-Data-1980-2019'!$A$1:$A$16305,'[1]NBA-Data-1980-2019'!$D$1:$D$16305,"",0)</f>
        <v/>
      </c>
      <c r="Z359" s="2" t="str" cm="1">
        <f t="array" ref="Z359">_xlfn.XLOOKUP($A359&amp;Z$5,'[1]NBA-Data-1980-2019'!$B$1:$B$16305&amp;'[1]NBA-Data-1980-2019'!$A$1:$A$16305,'[1]NBA-Data-1980-2019'!$D$1:$D$16305,"",0)</f>
        <v/>
      </c>
      <c r="AA359" s="2" t="str" cm="1">
        <f t="array" ref="AA359">_xlfn.XLOOKUP($A359&amp;AA$5,'[1]NBA-Data-1980-2019'!$B$1:$B$16305&amp;'[1]NBA-Data-1980-2019'!$A$1:$A$16305,'[1]NBA-Data-1980-2019'!$D$1:$D$16305,"",0)</f>
        <v/>
      </c>
      <c r="AB359" s="2" t="str" cm="1">
        <f t="array" ref="AB359">_xlfn.XLOOKUP($A359&amp;AB$5,'[1]NBA-Data-1980-2019'!$B$1:$B$16305&amp;'[1]NBA-Data-1980-2019'!$A$1:$A$16305,'[1]NBA-Data-1980-2019'!$D$1:$D$16305,"",0)</f>
        <v/>
      </c>
      <c r="AC359" s="2" t="str" cm="1">
        <f t="array" ref="AC359">_xlfn.XLOOKUP($A359&amp;AC$5,'[1]NBA-Data-1980-2019'!$B$1:$B$16305&amp;'[1]NBA-Data-1980-2019'!$A$1:$A$16305,'[1]NBA-Data-1980-2019'!$D$1:$D$16305,"",0)</f>
        <v/>
      </c>
      <c r="AD359" s="2" t="str" cm="1">
        <f t="array" ref="AD359">_xlfn.XLOOKUP($A359&amp;AD$5,'[1]NBA-Data-1980-2019'!$B$1:$B$16305&amp;'[1]NBA-Data-1980-2019'!$A$1:$A$16305,'[1]NBA-Data-1980-2019'!$D$1:$D$16305,"",0)</f>
        <v/>
      </c>
      <c r="AE359" s="2" t="str" cm="1">
        <f t="array" ref="AE359">_xlfn.XLOOKUP($A359&amp;AE$5,'[1]NBA-Data-1980-2019'!$B$1:$B$16305&amp;'[1]NBA-Data-1980-2019'!$A$1:$A$16305,'[1]NBA-Data-1980-2019'!$D$1:$D$16305,"",0)</f>
        <v/>
      </c>
      <c r="AF359" s="2" t="str" cm="1">
        <f t="array" ref="AF359">_xlfn.XLOOKUP($A359&amp;AF$5,'[1]NBA-Data-1980-2019'!$B$1:$B$16305&amp;'[1]NBA-Data-1980-2019'!$A$1:$A$16305,'[1]NBA-Data-1980-2019'!$D$1:$D$16305,"",0)</f>
        <v/>
      </c>
      <c r="AG359" s="2" t="str" cm="1">
        <f t="array" ref="AG359">_xlfn.XLOOKUP($A359&amp;AG$5,'[1]NBA-Data-1980-2019'!$B$1:$B$16305&amp;'[1]NBA-Data-1980-2019'!$A$1:$A$16305,'[1]NBA-Data-1980-2019'!$D$1:$D$16305,"",0)</f>
        <v/>
      </c>
      <c r="AH359" s="2" t="str" cm="1">
        <f t="array" ref="AH359">_xlfn.XLOOKUP($A359&amp;AH$5,'[1]NBA-Data-1980-2019'!$B$1:$B$16305&amp;'[1]NBA-Data-1980-2019'!$A$1:$A$16305,'[1]NBA-Data-1980-2019'!$H$1:$H$16305,"",0)</f>
        <v/>
      </c>
      <c r="AI359" s="2" t="str" cm="1">
        <f t="array" ref="AI359">_xlfn.XLOOKUP($A359&amp;AI$5,'[1]NBA-Data-1980-2019'!$B$1:$B$16305&amp;'[1]NBA-Data-1980-2019'!$A$1:$A$16305,'[1]NBA-Data-1980-2019'!$H$1:$H$16305,"",0)</f>
        <v/>
      </c>
      <c r="AJ359" s="2" t="str" cm="1">
        <f t="array" ref="AJ359">_xlfn.XLOOKUP($A359&amp;AJ$5,'[1]NBA-Data-1980-2019'!$B$1:$B$16305&amp;'[1]NBA-Data-1980-2019'!$A$1:$A$16305,'[1]NBA-Data-1980-2019'!$H$1:$H$16305,"",0)</f>
        <v/>
      </c>
      <c r="AK359" s="2" t="str" cm="1">
        <f t="array" ref="AK359">_xlfn.XLOOKUP($A359&amp;AK$5,'[1]NBA-Data-1980-2019'!$B$1:$B$16305&amp;'[1]NBA-Data-1980-2019'!$A$1:$A$16305,'[1]NBA-Data-1980-2019'!$H$1:$H$16305,"",0)</f>
        <v/>
      </c>
      <c r="AL359" s="2" t="str" cm="1">
        <f t="array" ref="AL359">_xlfn.XLOOKUP($A359&amp;AL$5,'[1]NBA-Data-1980-2019'!$B$1:$B$16305&amp;'[1]NBA-Data-1980-2019'!$A$1:$A$16305,'[1]NBA-Data-1980-2019'!$H$1:$H$16305,"",0)</f>
        <v/>
      </c>
      <c r="AM359" s="2" t="str" cm="1">
        <f t="array" ref="AM359">_xlfn.XLOOKUP($A359&amp;AM$5,'[1]NBA-Data-1980-2019'!$B$1:$B$16305&amp;'[1]NBA-Data-1980-2019'!$A$1:$A$16305,'[1]NBA-Data-1980-2019'!$H$1:$H$16305,"",0)</f>
        <v/>
      </c>
      <c r="AN359" s="2" t="str" cm="1">
        <f t="array" ref="AN359">_xlfn.XLOOKUP($A359&amp;AN$5,'[1]NBA-Data-1980-2019'!$B$1:$B$16305&amp;'[1]NBA-Data-1980-2019'!$A$1:$A$16305,'[1]NBA-Data-1980-2019'!$H$1:$H$16305,"",0)</f>
        <v/>
      </c>
      <c r="AO359" s="2" t="str" cm="1">
        <f t="array" ref="AO359">_xlfn.XLOOKUP($A359&amp;AO$5,'[1]NBA-Data-1980-2019'!$B$1:$B$16305&amp;'[1]NBA-Data-1980-2019'!$A$1:$A$16305,'[1]NBA-Data-1980-2019'!$H$1:$H$16305,"",0)</f>
        <v/>
      </c>
      <c r="AP359" s="2" cm="1">
        <f t="array" ref="AP359">_xlfn.XLOOKUP($A359&amp;AP$5,'[1]NBA-Data-1980-2019'!$B$1:$B$16305&amp;'[1]NBA-Data-1980-2019'!$A$1:$A$16305,'[1]NBA-Data-1980-2019'!$H$1:$H$16305,"",0)</f>
        <v>187.5</v>
      </c>
      <c r="AQ359" s="2" cm="1">
        <f t="array" ref="AQ359">_xlfn.XLOOKUP($A359&amp;AQ$5,'[1]NBA-Data-1980-2019'!$B$1:$B$16305&amp;'[1]NBA-Data-1980-2019'!$A$1:$A$16305,'[1]NBA-Data-1980-2019'!$H$1:$H$16305,"",0)</f>
        <v>146.4</v>
      </c>
      <c r="AR359" s="2" cm="1">
        <f t="array" ref="AR359">_xlfn.XLOOKUP($A359&amp;AR$5,'[1]NBA-Data-1980-2019'!$B$1:$B$16305&amp;'[1]NBA-Data-1980-2019'!$A$1:$A$16305,'[1]NBA-Data-1980-2019'!$H$1:$H$16305,"",0)</f>
        <v>467.40000000000003</v>
      </c>
      <c r="AS359" s="2" cm="1">
        <f t="array" ref="AS359">_xlfn.XLOOKUP($A359&amp;AS$5,'[1]NBA-Data-1980-2019'!$B$1:$B$16305&amp;'[1]NBA-Data-1980-2019'!$A$1:$A$16305,'[1]NBA-Data-1980-2019'!$H$1:$H$16305,"",0)</f>
        <v>1455.5</v>
      </c>
      <c r="AT359" s="2" cm="1">
        <f t="array" ref="AT359">_xlfn.XLOOKUP($A359&amp;AT$5,'[1]NBA-Data-1980-2019'!$B$1:$B$16305&amp;'[1]NBA-Data-1980-2019'!$A$1:$A$16305,'[1]NBA-Data-1980-2019'!$H$1:$H$16305,"",0)</f>
        <v>1987.5</v>
      </c>
      <c r="AU359" s="2" cm="1">
        <f t="array" ref="AU359">_xlfn.XLOOKUP($A359&amp;AU$5,'[1]NBA-Data-1980-2019'!$B$1:$B$16305&amp;'[1]NBA-Data-1980-2019'!$A$1:$A$16305,'[1]NBA-Data-1980-2019'!$H$1:$H$16305,"",0)</f>
        <v>2333.1999999999998</v>
      </c>
      <c r="AV359" s="2" cm="1">
        <f t="array" ref="AV359">_xlfn.XLOOKUP($A359&amp;AV$5,'[1]NBA-Data-1980-2019'!$B$1:$B$16305&amp;'[1]NBA-Data-1980-2019'!$A$1:$A$16305,'[1]NBA-Data-1980-2019'!$H$1:$H$16305,"",0)</f>
        <v>2009</v>
      </c>
      <c r="AW359" s="2" cm="1">
        <f t="array" ref="AW359">_xlfn.XLOOKUP($A359&amp;AW$5,'[1]NBA-Data-1980-2019'!$B$1:$B$16305&amp;'[1]NBA-Data-1980-2019'!$A$1:$A$16305,'[1]NBA-Data-1980-2019'!$H$1:$H$16305,"",0)</f>
        <v>1234.2</v>
      </c>
      <c r="AX359" s="2" cm="1">
        <f t="array" ref="AX359">_xlfn.XLOOKUP($A359&amp;AX$5,'[1]NBA-Data-1980-2019'!$B$1:$B$16305&amp;'[1]NBA-Data-1980-2019'!$A$1:$A$16305,'[1]NBA-Data-1980-2019'!$H$1:$H$16305,"",0)</f>
        <v>1489.6000000000001</v>
      </c>
      <c r="AY359" s="2" cm="1">
        <f t="array" ref="AY359">_xlfn.XLOOKUP($A359&amp;AY$5,'[1]NBA-Data-1980-2019'!$B$1:$B$16305&amp;'[1]NBA-Data-1980-2019'!$A$1:$A$16305,'[1]NBA-Data-1980-2019'!$H$1:$H$16305,"",0)</f>
        <v>735</v>
      </c>
      <c r="AZ359" s="2" cm="1">
        <f t="array" ref="AZ359">_xlfn.XLOOKUP($A359&amp;AZ$5,'[1]NBA-Data-1980-2019'!$B$1:$B$16305&amp;'[1]NBA-Data-1980-2019'!$A$1:$A$16305,'[1]NBA-Data-1980-2019'!$H$1:$H$16305,"",0)</f>
        <v>519.20000000000005</v>
      </c>
      <c r="BA359" s="2" t="str" cm="1">
        <f t="array" ref="BA359">_xlfn.XLOOKUP($A359&amp;BA$5,'[1]NBA-Data-1980-2019'!$B$1:$B$16305&amp;'[1]NBA-Data-1980-2019'!$A$1:$A$16305,'[1]NBA-Data-1980-2019'!$H$1:$H$16305,"",0)</f>
        <v/>
      </c>
      <c r="BB359" s="2" t="str" cm="1">
        <f t="array" ref="BB359">_xlfn.XLOOKUP($A359&amp;BB$5,'[1]NBA-Data-1980-2019'!$B$1:$B$16305&amp;'[1]NBA-Data-1980-2019'!$A$1:$A$16305,'[1]NBA-Data-1980-2019'!$H$1:$H$16305,"",0)</f>
        <v/>
      </c>
      <c r="BC359" s="2" t="str" cm="1">
        <f t="array" ref="BC359">_xlfn.XLOOKUP($A359&amp;BC$5,'[1]NBA-Data-1980-2019'!$B$1:$B$16305&amp;'[1]NBA-Data-1980-2019'!$A$1:$A$16305,'[1]NBA-Data-1980-2019'!$H$1:$H$16305,"",0)</f>
        <v/>
      </c>
      <c r="BD359" s="2" t="str" cm="1">
        <f t="array" ref="BD359">_xlfn.XLOOKUP($A359&amp;BD$5,'[1]NBA-Data-1980-2019'!$B$1:$B$16305&amp;'[1]NBA-Data-1980-2019'!$A$1:$A$16305,'[1]NBA-Data-1980-2019'!$H$1:$H$16305,"",0)</f>
        <v/>
      </c>
      <c r="BE359" s="2" t="str" cm="1">
        <f t="array" ref="BE359">_xlfn.XLOOKUP($A359&amp;BE$5,'[1]NBA-Data-1980-2019'!$B$1:$B$16305&amp;'[1]NBA-Data-1980-2019'!$A$1:$A$16305,'[1]NBA-Data-1980-2019'!$H$1:$H$16305,"",0)</f>
        <v/>
      </c>
      <c r="BF359" s="2" t="str" cm="1">
        <f t="array" ref="BF359">_xlfn.XLOOKUP($A359&amp;BF$5,'[1]NBA-Data-1980-2019'!$B$1:$B$16305&amp;'[1]NBA-Data-1980-2019'!$A$1:$A$16305,'[1]NBA-Data-1980-2019'!$H$1:$H$16305,"",0)</f>
        <v/>
      </c>
      <c r="BG359" s="2" t="str" cm="1">
        <f t="array" ref="BG359">_xlfn.XLOOKUP($A359&amp;BG$5,'[1]NBA-Data-1980-2019'!$B$1:$B$16305&amp;'[1]NBA-Data-1980-2019'!$A$1:$A$16305,'[1]NBA-Data-1980-2019'!$H$1:$H$16305,"",0)</f>
        <v/>
      </c>
      <c r="BH359" s="2" t="str" cm="1">
        <f t="array" ref="BH359">_xlfn.XLOOKUP($A359&amp;BH$5,'[1]NBA-Data-1980-2019'!$B$1:$B$16305&amp;'[1]NBA-Data-1980-2019'!$A$1:$A$16305,'[1]NBA-Data-1980-2019'!$H$1:$H$16305,"",0)</f>
        <v/>
      </c>
      <c r="BI359" s="2" t="str" cm="1">
        <f t="array" ref="BI359">_xlfn.XLOOKUP($A359&amp;BI$5,'[1]NBA-Data-1980-2019'!$B$1:$B$16305&amp;'[1]NBA-Data-1980-2019'!$A$1:$A$16305,'[1]NBA-Data-1980-2019'!$H$1:$H$16305,"",0)</f>
        <v/>
      </c>
      <c r="BJ359" s="2" t="str" cm="1">
        <f t="array" ref="BJ359">_xlfn.XLOOKUP($A359&amp;BJ$5,'[1]NBA-Data-1980-2019'!$B$1:$B$16305&amp;'[1]NBA-Data-1980-2019'!$A$1:$A$16305,'[1]NBA-Data-1980-2019'!$H$1:$H$16305,"",0)</f>
        <v/>
      </c>
      <c r="BK359" s="2" t="str" cm="1">
        <f t="array" ref="BK359">_xlfn.XLOOKUP($A359&amp;BK$5,'[1]NBA-Data-1980-2019'!$B$1:$B$16305&amp;'[1]NBA-Data-1980-2019'!$A$1:$A$16305,'[1]NBA-Data-1980-2019'!$H$1:$H$16305,"",0)</f>
        <v/>
      </c>
      <c r="BL359" s="2" t="str" cm="1">
        <f t="array" ref="BL359">_xlfn.XLOOKUP($A359&amp;BL$5,'[1]NBA-Data-1980-2019'!$B$1:$B$16305&amp;'[1]NBA-Data-1980-2019'!$A$1:$A$16305,'[1]NBA-Data-1980-2019'!$H$1:$H$16305,"",0)</f>
        <v/>
      </c>
      <c r="BM359" s="2" t="str" cm="1">
        <f t="array" ref="BM359">_xlfn.XLOOKUP($A359&amp;BM$5,'[1]NBA-Data-1980-2019'!$B$1:$B$16305&amp;'[1]NBA-Data-1980-2019'!$A$1:$A$16305,'[1]NBA-Data-1980-2019'!$H$1:$H$16305,"",0)</f>
        <v/>
      </c>
      <c r="BN359" s="2" t="str" cm="1">
        <f t="array" ref="BN359">_xlfn.XLOOKUP($A359&amp;BN$5,'[1]NBA-Data-1980-2019'!$B$1:$B$16305&amp;'[1]NBA-Data-1980-2019'!$A$1:$A$16305,'[1]NBA-Data-1980-2019'!$F$1:$F$16305,"",0)</f>
        <v/>
      </c>
      <c r="BO359" s="2" t="str" cm="1">
        <f t="array" ref="BO359">_xlfn.XLOOKUP($A359&amp;BO$5,'[1]NBA-Data-1980-2019'!$B$1:$B$16305&amp;'[1]NBA-Data-1980-2019'!$A$1:$A$16305,'[1]NBA-Data-1980-2019'!$F$1:$F$16305,"",0)</f>
        <v/>
      </c>
      <c r="BP359" s="2" t="str" cm="1">
        <f t="array" ref="BP359">_xlfn.XLOOKUP($A359&amp;BP$5,'[1]NBA-Data-1980-2019'!$B$1:$B$16305&amp;'[1]NBA-Data-1980-2019'!$A$1:$A$16305,'[1]NBA-Data-1980-2019'!$F$1:$F$16305,"",0)</f>
        <v/>
      </c>
      <c r="BQ359" s="2" t="str" cm="1">
        <f t="array" ref="BQ359">_xlfn.XLOOKUP($A359&amp;BQ$5,'[1]NBA-Data-1980-2019'!$B$1:$B$16305&amp;'[1]NBA-Data-1980-2019'!$A$1:$A$16305,'[1]NBA-Data-1980-2019'!$F$1:$F$16305,"",0)</f>
        <v/>
      </c>
      <c r="BR359" s="2" t="str" cm="1">
        <f t="array" ref="BR359">_xlfn.XLOOKUP($A359&amp;BR$5,'[1]NBA-Data-1980-2019'!$B$1:$B$16305&amp;'[1]NBA-Data-1980-2019'!$A$1:$A$16305,'[1]NBA-Data-1980-2019'!$F$1:$F$16305,"",0)</f>
        <v/>
      </c>
      <c r="BS359" s="2" t="str" cm="1">
        <f t="array" ref="BS359">_xlfn.XLOOKUP($A359&amp;BS$5,'[1]NBA-Data-1980-2019'!$B$1:$B$16305&amp;'[1]NBA-Data-1980-2019'!$A$1:$A$16305,'[1]NBA-Data-1980-2019'!$F$1:$F$16305,"",0)</f>
        <v/>
      </c>
      <c r="BT359" s="2" t="str" cm="1">
        <f t="array" ref="BT359">_xlfn.XLOOKUP($A359&amp;BT$5,'[1]NBA-Data-1980-2019'!$B$1:$B$16305&amp;'[1]NBA-Data-1980-2019'!$A$1:$A$16305,'[1]NBA-Data-1980-2019'!$F$1:$F$16305,"",0)</f>
        <v/>
      </c>
      <c r="BU359" s="2" t="str" cm="1">
        <f t="array" ref="BU359">_xlfn.XLOOKUP($A359&amp;BU$5,'[1]NBA-Data-1980-2019'!$B$1:$B$16305&amp;'[1]NBA-Data-1980-2019'!$A$1:$A$16305,'[1]NBA-Data-1980-2019'!$F$1:$F$16305,"",0)</f>
        <v/>
      </c>
      <c r="BV359" s="2" cm="1">
        <f t="array" ref="BV359">_xlfn.XLOOKUP($A359&amp;BV$5,'[1]NBA-Data-1980-2019'!$B$1:$B$16305&amp;'[1]NBA-Data-1980-2019'!$A$1:$A$16305,'[1]NBA-Data-1980-2019'!$F$1:$F$16305,"",0)</f>
        <v>11.2</v>
      </c>
      <c r="BW359" s="2" cm="1">
        <f t="array" ref="BW359">_xlfn.XLOOKUP($A359&amp;BW$5,'[1]NBA-Data-1980-2019'!$B$1:$B$16305&amp;'[1]NBA-Data-1980-2019'!$A$1:$A$16305,'[1]NBA-Data-1980-2019'!$F$1:$F$16305,"",0)</f>
        <v>10.5</v>
      </c>
      <c r="BX359" s="2" cm="1">
        <f t="array" ref="BX359">_xlfn.XLOOKUP($A359&amp;BX$5,'[1]NBA-Data-1980-2019'!$B$1:$B$16305&amp;'[1]NBA-Data-1980-2019'!$A$1:$A$16305,'[1]NBA-Data-1980-2019'!$F$1:$F$16305,"",0)</f>
        <v>8.6999999999999993</v>
      </c>
      <c r="BY359" s="2" cm="1">
        <f t="array" ref="BY359">_xlfn.XLOOKUP($A359&amp;BY$5,'[1]NBA-Data-1980-2019'!$B$1:$B$16305&amp;'[1]NBA-Data-1980-2019'!$A$1:$A$16305,'[1]NBA-Data-1980-2019'!$F$1:$F$16305,"",0)</f>
        <v>13.7</v>
      </c>
      <c r="BZ359" s="2" cm="1">
        <f t="array" ref="BZ359">_xlfn.XLOOKUP($A359&amp;BZ$5,'[1]NBA-Data-1980-2019'!$B$1:$B$16305&amp;'[1]NBA-Data-1980-2019'!$A$1:$A$16305,'[1]NBA-Data-1980-2019'!$F$1:$F$16305,"",0)</f>
        <v>12.9</v>
      </c>
      <c r="CA359" s="2" cm="1">
        <f t="array" ref="CA359">_xlfn.XLOOKUP($A359&amp;CA$5,'[1]NBA-Data-1980-2019'!$B$1:$B$16305&amp;'[1]NBA-Data-1980-2019'!$A$1:$A$16305,'[1]NBA-Data-1980-2019'!$F$1:$F$16305,"",0)</f>
        <v>12.6</v>
      </c>
      <c r="CB359" s="2" cm="1">
        <f t="array" ref="CB359">_xlfn.XLOOKUP($A359&amp;CB$5,'[1]NBA-Data-1980-2019'!$B$1:$B$16305&amp;'[1]NBA-Data-1980-2019'!$A$1:$A$16305,'[1]NBA-Data-1980-2019'!$F$1:$F$16305,"",0)</f>
        <v>14.1</v>
      </c>
      <c r="CC359" s="2" cm="1">
        <f t="array" ref="CC359">_xlfn.XLOOKUP($A359&amp;CC$5,'[1]NBA-Data-1980-2019'!$B$1:$B$16305&amp;'[1]NBA-Data-1980-2019'!$A$1:$A$16305,'[1]NBA-Data-1980-2019'!$F$1:$F$16305,"",0)</f>
        <v>15.5</v>
      </c>
      <c r="CD359" s="2" cm="1">
        <f t="array" ref="CD359">_xlfn.XLOOKUP($A359&amp;CD$5,'[1]NBA-Data-1980-2019'!$B$1:$B$16305&amp;'[1]NBA-Data-1980-2019'!$A$1:$A$16305,'[1]NBA-Data-1980-2019'!$F$1:$F$16305,"",0)</f>
        <v>14.1</v>
      </c>
      <c r="CE359" s="2" cm="1">
        <f t="array" ref="CE359">_xlfn.XLOOKUP($A359&amp;CE$5,'[1]NBA-Data-1980-2019'!$B$1:$B$16305&amp;'[1]NBA-Data-1980-2019'!$A$1:$A$16305,'[1]NBA-Data-1980-2019'!$F$1:$F$16305,"",0)</f>
        <v>11.9</v>
      </c>
      <c r="CF359" s="2" cm="1">
        <f t="array" ref="CF359">_xlfn.XLOOKUP($A359&amp;CF$5,'[1]NBA-Data-1980-2019'!$B$1:$B$16305&amp;'[1]NBA-Data-1980-2019'!$A$1:$A$16305,'[1]NBA-Data-1980-2019'!$F$1:$F$16305,"",0)</f>
        <v>10.3</v>
      </c>
      <c r="CG359" s="2" t="str" cm="1">
        <f t="array" ref="CG359">_xlfn.XLOOKUP($A359&amp;CG$5,'[1]NBA-Data-1980-2019'!$B$1:$B$16305&amp;'[1]NBA-Data-1980-2019'!$A$1:$A$16305,'[1]NBA-Data-1980-2019'!$F$1:$F$16305,"",0)</f>
        <v/>
      </c>
      <c r="CH359" s="2" t="str" cm="1">
        <f t="array" ref="CH359">_xlfn.XLOOKUP($A359&amp;CH$5,'[1]NBA-Data-1980-2019'!$B$1:$B$16305&amp;'[1]NBA-Data-1980-2019'!$A$1:$A$16305,'[1]NBA-Data-1980-2019'!$F$1:$F$16305,"",0)</f>
        <v/>
      </c>
      <c r="CI359" s="2" t="str" cm="1">
        <f t="array" ref="CI359">_xlfn.XLOOKUP($A359&amp;CI$5,'[1]NBA-Data-1980-2019'!$B$1:$B$16305&amp;'[1]NBA-Data-1980-2019'!$A$1:$A$16305,'[1]NBA-Data-1980-2019'!$F$1:$F$16305,"",0)</f>
        <v/>
      </c>
      <c r="CJ359" s="2" t="str" cm="1">
        <f t="array" ref="CJ359">_xlfn.XLOOKUP($A359&amp;CJ$5,'[1]NBA-Data-1980-2019'!$B$1:$B$16305&amp;'[1]NBA-Data-1980-2019'!$A$1:$A$16305,'[1]NBA-Data-1980-2019'!$F$1:$F$16305,"",0)</f>
        <v/>
      </c>
      <c r="CK359" s="2" t="str" cm="1">
        <f t="array" ref="CK359">_xlfn.XLOOKUP($A359&amp;CK$5,'[1]NBA-Data-1980-2019'!$B$1:$B$16305&amp;'[1]NBA-Data-1980-2019'!$A$1:$A$16305,'[1]NBA-Data-1980-2019'!$F$1:$F$16305,"",0)</f>
        <v/>
      </c>
      <c r="CL359" s="2" t="str" cm="1">
        <f t="array" ref="CL359">_xlfn.XLOOKUP($A359&amp;CL$5,'[1]NBA-Data-1980-2019'!$B$1:$B$16305&amp;'[1]NBA-Data-1980-2019'!$A$1:$A$16305,'[1]NBA-Data-1980-2019'!$F$1:$F$16305,"",0)</f>
        <v/>
      </c>
      <c r="CM359" s="2" t="str" cm="1">
        <f t="array" ref="CM359">_xlfn.XLOOKUP($A359&amp;CM$5,'[1]NBA-Data-1980-2019'!$B$1:$B$16305&amp;'[1]NBA-Data-1980-2019'!$A$1:$A$16305,'[1]NBA-Data-1980-2019'!$F$1:$F$16305,"",0)</f>
        <v/>
      </c>
      <c r="CN359" s="2" t="str" cm="1">
        <f t="array" ref="CN359">_xlfn.XLOOKUP($A359&amp;CN$5,'[1]NBA-Data-1980-2019'!$B$1:$B$16305&amp;'[1]NBA-Data-1980-2019'!$A$1:$A$16305,'[1]NBA-Data-1980-2019'!$F$1:$F$16305,"",0)</f>
        <v/>
      </c>
      <c r="CO359" s="2" t="str" cm="1">
        <f t="array" ref="CO359">_xlfn.XLOOKUP($A359&amp;CO$5,'[1]NBA-Data-1980-2019'!$B$1:$B$16305&amp;'[1]NBA-Data-1980-2019'!$A$1:$A$16305,'[1]NBA-Data-1980-2019'!$F$1:$F$16305,"",0)</f>
        <v/>
      </c>
      <c r="CP359" s="2" t="str" cm="1">
        <f t="array" ref="CP359">_xlfn.XLOOKUP($A359&amp;CP$5,'[1]NBA-Data-1980-2019'!$B$1:$B$16305&amp;'[1]NBA-Data-1980-2019'!$A$1:$A$16305,'[1]NBA-Data-1980-2019'!$F$1:$F$16305,"",0)</f>
        <v/>
      </c>
      <c r="CQ359" s="2" t="str" cm="1">
        <f t="array" ref="CQ359">_xlfn.XLOOKUP($A359&amp;CQ$5,'[1]NBA-Data-1980-2019'!$B$1:$B$16305&amp;'[1]NBA-Data-1980-2019'!$A$1:$A$16305,'[1]NBA-Data-1980-2019'!$F$1:$F$16305,"",0)</f>
        <v/>
      </c>
      <c r="CR359" s="2" t="str" cm="1">
        <f t="array" ref="CR359">_xlfn.XLOOKUP($A359&amp;CR$5,'[1]NBA-Data-1980-2019'!$B$1:$B$16305&amp;'[1]NBA-Data-1980-2019'!$A$1:$A$16305,'[1]NBA-Data-1980-2019'!$F$1:$F$16305,"",0)</f>
        <v/>
      </c>
      <c r="CS359" s="2" t="str" cm="1">
        <f t="array" ref="CS359">_xlfn.XLOOKUP($A359&amp;CS$5,'[1]NBA-Data-1980-2019'!$B$1:$B$16305&amp;'[1]NBA-Data-1980-2019'!$A$1:$A$16305,'[1]NBA-Data-1980-2019'!$F$1:$F$16305,"",0)</f>
        <v/>
      </c>
      <c r="CU359" s="2" t="str">
        <f>_xlfn.XLOOKUP($A359,TEAMS!$G$1:$G$839,TEAMS!$H$1:$H$839,"",0)</f>
        <v>PG</v>
      </c>
      <c r="CV359" s="2" t="str">
        <f>_xlfn.XLOOKUP($CU359,DASHBOARD!$B$22:$B$27,DASHBOARD!$C$22:$C$27,"",0)</f>
        <v>GUARD</v>
      </c>
      <c r="CY359" s="63">
        <f>SUMIFS('[1]NBA-Data-1980-2019'!$G$1:$G$16305,'[1]NBA-Data-1980-2019'!$B$1:$B$16305,$A359,'[1]NBA-Data-1980-2019'!$A$1:$A$16305,CY$9)</f>
        <v>0</v>
      </c>
      <c r="CZ359" s="63">
        <f>SUMIFS('[1]NBA-Data-1980-2019'!$G$1:$G$16305,'[1]NBA-Data-1980-2019'!$B$1:$B$16305,$A359,'[1]NBA-Data-1980-2019'!$A$1:$A$16305,CZ$9)</f>
        <v>0</v>
      </c>
      <c r="DA359" s="63">
        <f>SUMIFS('[1]NBA-Data-1980-2019'!$G$1:$G$16305,'[1]NBA-Data-1980-2019'!$B$1:$B$16305,$A359,'[1]NBA-Data-1980-2019'!$A$1:$A$16305,DA$9)</f>
        <v>0</v>
      </c>
      <c r="DB359" s="63">
        <f>SUMIFS('[1]NBA-Data-1980-2019'!$G$1:$G$16305,'[1]NBA-Data-1980-2019'!$B$1:$B$16305,$A359,'[1]NBA-Data-1980-2019'!$A$1:$A$16305,DB$9)</f>
        <v>0</v>
      </c>
      <c r="DC359" s="63">
        <f>SUMIFS('[1]NBA-Data-1980-2019'!$G$1:$G$16305,'[1]NBA-Data-1980-2019'!$B$1:$B$16305,$A359,'[1]NBA-Data-1980-2019'!$A$1:$A$16305,DC$9)</f>
        <v>0</v>
      </c>
      <c r="DD359" s="63">
        <f>SUMIFS('[1]NBA-Data-1980-2019'!$G$1:$G$16305,'[1]NBA-Data-1980-2019'!$B$1:$B$16305,$A359,'[1]NBA-Data-1980-2019'!$A$1:$A$16305,DD$9)</f>
        <v>0</v>
      </c>
      <c r="DE359" s="63">
        <f>SUMIFS('[1]NBA-Data-1980-2019'!$G$1:$G$16305,'[1]NBA-Data-1980-2019'!$B$1:$B$16305,$A359,'[1]NBA-Data-1980-2019'!$A$1:$A$16305,DE$9)</f>
        <v>0</v>
      </c>
      <c r="DF359" s="63">
        <f>SUMIFS('[1]NBA-Data-1980-2019'!$G$1:$G$16305,'[1]NBA-Data-1980-2019'!$B$1:$B$16305,$A359,'[1]NBA-Data-1980-2019'!$A$1:$A$16305,DF$9)</f>
        <v>0</v>
      </c>
      <c r="DG359" s="63">
        <f>SUMIFS('[1]NBA-Data-1980-2019'!$G$1:$G$16305,'[1]NBA-Data-1980-2019'!$B$1:$B$16305,$A359,'[1]NBA-Data-1980-2019'!$A$1:$A$16305,DG$9)</f>
        <v>287500</v>
      </c>
      <c r="DH359" s="63">
        <f>SUMIFS('[1]NBA-Data-1980-2019'!$G$1:$G$16305,'[1]NBA-Data-1980-2019'!$B$1:$B$16305,$A359,'[1]NBA-Data-1980-2019'!$A$1:$A$16305,DH$9)</f>
        <v>809280</v>
      </c>
      <c r="DI359" s="63">
        <f>SUMIFS('[1]NBA-Data-1980-2019'!$G$1:$G$16305,'[1]NBA-Data-1980-2019'!$B$1:$B$16305,$A359,'[1]NBA-Data-1980-2019'!$A$1:$A$16305,DI$9)</f>
        <v>865800</v>
      </c>
      <c r="DJ359" s="63">
        <f>SUMIFS('[1]NBA-Data-1980-2019'!$G$1:$G$16305,'[1]NBA-Data-1980-2019'!$B$1:$B$16305,$A359,'[1]NBA-Data-1980-2019'!$A$1:$A$16305,DJ$9)</f>
        <v>1700000</v>
      </c>
      <c r="DK359" s="63">
        <f>SUMIFS('[1]NBA-Data-1980-2019'!$G$1:$G$16305,'[1]NBA-Data-1980-2019'!$B$1:$B$16305,$A359,'[1]NBA-Data-1980-2019'!$A$1:$A$16305,DK$9)</f>
        <v>1870000</v>
      </c>
      <c r="DL359" s="63">
        <f>SUMIFS('[1]NBA-Data-1980-2019'!$G$1:$G$16305,'[1]NBA-Data-1980-2019'!$B$1:$B$16305,$A359,'[1]NBA-Data-1980-2019'!$A$1:$A$16305,DL$9)</f>
        <v>1500000</v>
      </c>
      <c r="DM359" s="63">
        <f>SUMIFS('[1]NBA-Data-1980-2019'!$G$1:$G$16305,'[1]NBA-Data-1980-2019'!$B$1:$B$16305,$A359,'[1]NBA-Data-1980-2019'!$A$1:$A$16305,DM$9)</f>
        <v>1600000</v>
      </c>
      <c r="DN359" s="63">
        <f>SUMIFS('[1]NBA-Data-1980-2019'!$G$1:$G$16305,'[1]NBA-Data-1980-2019'!$B$1:$B$16305,$A359,'[1]NBA-Data-1980-2019'!$A$1:$A$16305,DN$9)</f>
        <v>3500000</v>
      </c>
      <c r="DO359" s="63">
        <f>SUMIFS('[1]NBA-Data-1980-2019'!$G$1:$G$16305,'[1]NBA-Data-1980-2019'!$B$1:$B$16305,$A359,'[1]NBA-Data-1980-2019'!$A$1:$A$16305,DO$9)</f>
        <v>3500000</v>
      </c>
      <c r="DP359" s="63">
        <f>SUMIFS('[1]NBA-Data-1980-2019'!$G$1:$G$16305,'[1]NBA-Data-1980-2019'!$B$1:$B$16305,$A359,'[1]NBA-Data-1980-2019'!$A$1:$A$16305,DP$9)</f>
        <v>0</v>
      </c>
      <c r="DQ359" s="63">
        <f>SUMIFS('[1]NBA-Data-1980-2019'!$G$1:$G$16305,'[1]NBA-Data-1980-2019'!$B$1:$B$16305,$A359,'[1]NBA-Data-1980-2019'!$A$1:$A$16305,DQ$9)</f>
        <v>2250000</v>
      </c>
      <c r="DR359" s="63">
        <f>SUMIFS('[1]NBA-Data-1980-2019'!$G$1:$G$16305,'[1]NBA-Data-1980-2019'!$B$1:$B$16305,$A359,'[1]NBA-Data-1980-2019'!$A$1:$A$16305,DR$9)</f>
        <v>0</v>
      </c>
      <c r="DS359" s="63">
        <f>SUMIFS('[1]NBA-Data-1980-2019'!$G$1:$G$16305,'[1]NBA-Data-1980-2019'!$B$1:$B$16305,$A359,'[1]NBA-Data-1980-2019'!$A$1:$A$16305,DS$9)</f>
        <v>0</v>
      </c>
      <c r="DT359" s="63">
        <f>SUMIFS('[1]NBA-Data-1980-2019'!$G$1:$G$16305,'[1]NBA-Data-1980-2019'!$B$1:$B$16305,$A359,'[1]NBA-Data-1980-2019'!$A$1:$A$16305,DT$9)</f>
        <v>0</v>
      </c>
      <c r="DU359" s="63">
        <f>SUMIFS('[1]NBA-Data-1980-2019'!$G$1:$G$16305,'[1]NBA-Data-1980-2019'!$B$1:$B$16305,$A359,'[1]NBA-Data-1980-2019'!$A$1:$A$16305,DU$9)</f>
        <v>0</v>
      </c>
      <c r="DV359" s="63">
        <f>SUMIFS('[1]NBA-Data-1980-2019'!$G$1:$G$16305,'[1]NBA-Data-1980-2019'!$B$1:$B$16305,$A359,'[1]NBA-Data-1980-2019'!$A$1:$A$16305,DV$9)</f>
        <v>0</v>
      </c>
      <c r="DW359" s="63">
        <f>SUMIFS('[1]NBA-Data-1980-2019'!$G$1:$G$16305,'[1]NBA-Data-1980-2019'!$B$1:$B$16305,$A359,'[1]NBA-Data-1980-2019'!$A$1:$A$16305,DW$9)</f>
        <v>0</v>
      </c>
      <c r="DX359" s="63">
        <f>SUMIFS('[1]NBA-Data-1980-2019'!$G$1:$G$16305,'[1]NBA-Data-1980-2019'!$B$1:$B$16305,$A359,'[1]NBA-Data-1980-2019'!$A$1:$A$16305,DX$9)</f>
        <v>0</v>
      </c>
      <c r="DY359" s="63">
        <f>SUMIFS('[1]NBA-Data-1980-2019'!$G$1:$G$16305,'[1]NBA-Data-1980-2019'!$B$1:$B$16305,$A359,'[1]NBA-Data-1980-2019'!$A$1:$A$16305,DY$9)</f>
        <v>0</v>
      </c>
      <c r="DZ359" s="63">
        <f>SUMIFS('[1]NBA-Data-1980-2019'!$G$1:$G$16305,'[1]NBA-Data-1980-2019'!$B$1:$B$16305,$A359,'[1]NBA-Data-1980-2019'!$A$1:$A$16305,DZ$9)</f>
        <v>0</v>
      </c>
      <c r="EA359" s="63">
        <f>SUMIFS('[1]NBA-Data-1980-2019'!$G$1:$G$16305,'[1]NBA-Data-1980-2019'!$B$1:$B$16305,$A359,'[1]NBA-Data-1980-2019'!$A$1:$A$16305,EA$9)</f>
        <v>0</v>
      </c>
      <c r="EB359" s="63">
        <f>SUMIFS('[1]NBA-Data-1980-2019'!$G$1:$G$16305,'[1]NBA-Data-1980-2019'!$B$1:$B$16305,$A359,'[1]NBA-Data-1980-2019'!$A$1:$A$16305,EB$9)</f>
        <v>0</v>
      </c>
      <c r="EC359" s="63">
        <f>SUMIFS('[1]NBA-Data-1980-2019'!$G$1:$G$16305,'[1]NBA-Data-1980-2019'!$B$1:$B$16305,$A359,'[1]NBA-Data-1980-2019'!$A$1:$A$16305,EC$9)</f>
        <v>0</v>
      </c>
      <c r="ED359" s="63">
        <f>SUMIFS('[1]NBA-Data-1980-2019'!$G$1:$G$16305,'[1]NBA-Data-1980-2019'!$B$1:$B$16305,$A359,'[1]NBA-Data-1980-2019'!$A$1:$A$16305,ED$9)</f>
        <v>0</v>
      </c>
      <c r="EH359" s="2" t="s">
        <v>1483</v>
      </c>
    </row>
    <row r="360" spans="1:165" x14ac:dyDescent="0.2">
      <c r="A360" s="2" t="s">
        <v>856</v>
      </c>
      <c r="B360" s="2" t="str" cm="1">
        <f t="array" ref="B360">_xlfn.XLOOKUP($A360&amp;B$5,'[1]NBA-Data-1980-2019'!$B$1:$B$16305&amp;'[1]NBA-Data-1980-2019'!$A$1:$A$16305,'[1]NBA-Data-1980-2019'!$D$1:$D$16305,"",0)</f>
        <v/>
      </c>
      <c r="C360" s="2" t="str" cm="1">
        <f t="array" ref="C360">_xlfn.XLOOKUP($A360&amp;C$5,'[1]NBA-Data-1980-2019'!$B$1:$B$16305&amp;'[1]NBA-Data-1980-2019'!$A$1:$A$16305,'[1]NBA-Data-1980-2019'!$D$1:$D$16305,"",0)</f>
        <v/>
      </c>
      <c r="D360" s="2" t="str" cm="1">
        <f t="array" ref="D360">_xlfn.XLOOKUP($A360&amp;D$5,'[1]NBA-Data-1980-2019'!$B$1:$B$16305&amp;'[1]NBA-Data-1980-2019'!$A$1:$A$16305,'[1]NBA-Data-1980-2019'!$D$1:$D$16305,"",0)</f>
        <v/>
      </c>
      <c r="E360" s="2" t="str" cm="1">
        <f t="array" ref="E360">_xlfn.XLOOKUP($A360&amp;E$5,'[1]NBA-Data-1980-2019'!$B$1:$B$16305&amp;'[1]NBA-Data-1980-2019'!$A$1:$A$16305,'[1]NBA-Data-1980-2019'!$D$1:$D$16305,"",0)</f>
        <v/>
      </c>
      <c r="F360" s="2" t="str" cm="1">
        <f t="array" ref="F360">_xlfn.XLOOKUP($A360&amp;F$5,'[1]NBA-Data-1980-2019'!$B$1:$B$16305&amp;'[1]NBA-Data-1980-2019'!$A$1:$A$16305,'[1]NBA-Data-1980-2019'!$D$1:$D$16305,"",0)</f>
        <v/>
      </c>
      <c r="G360" s="2" t="str" cm="1">
        <f t="array" ref="G360">_xlfn.XLOOKUP($A360&amp;G$5,'[1]NBA-Data-1980-2019'!$B$1:$B$16305&amp;'[1]NBA-Data-1980-2019'!$A$1:$A$16305,'[1]NBA-Data-1980-2019'!$D$1:$D$16305,"",0)</f>
        <v/>
      </c>
      <c r="H360" s="2" t="str" cm="1">
        <f t="array" ref="H360">_xlfn.XLOOKUP($A360&amp;H$5,'[1]NBA-Data-1980-2019'!$B$1:$B$16305&amp;'[1]NBA-Data-1980-2019'!$A$1:$A$16305,'[1]NBA-Data-1980-2019'!$D$1:$D$16305,"",0)</f>
        <v/>
      </c>
      <c r="I360" s="2" t="str" cm="1">
        <f t="array" ref="I360">_xlfn.XLOOKUP($A360&amp;I$5,'[1]NBA-Data-1980-2019'!$B$1:$B$16305&amp;'[1]NBA-Data-1980-2019'!$A$1:$A$16305,'[1]NBA-Data-1980-2019'!$D$1:$D$16305,"",0)</f>
        <v/>
      </c>
      <c r="J360" s="2" t="str" cm="1">
        <f t="array" ref="J360">_xlfn.XLOOKUP($A360&amp;J$5,'[1]NBA-Data-1980-2019'!$B$1:$B$16305&amp;'[1]NBA-Data-1980-2019'!$A$1:$A$16305,'[1]NBA-Data-1980-2019'!$D$1:$D$16305,"",0)</f>
        <v/>
      </c>
      <c r="K360" s="2" t="str" cm="1">
        <f t="array" ref="K360">_xlfn.XLOOKUP($A360&amp;K$5,'[1]NBA-Data-1980-2019'!$B$1:$B$16305&amp;'[1]NBA-Data-1980-2019'!$A$1:$A$16305,'[1]NBA-Data-1980-2019'!$D$1:$D$16305,"",0)</f>
        <v/>
      </c>
      <c r="L360" s="2" t="str" cm="1">
        <f t="array" ref="L360">_xlfn.XLOOKUP($A360&amp;L$5,'[1]NBA-Data-1980-2019'!$B$1:$B$16305&amp;'[1]NBA-Data-1980-2019'!$A$1:$A$16305,'[1]NBA-Data-1980-2019'!$D$1:$D$16305,"",0)</f>
        <v/>
      </c>
      <c r="M360" s="2" t="str" cm="1">
        <f t="array" ref="M360">_xlfn.XLOOKUP($A360&amp;M$5,'[1]NBA-Data-1980-2019'!$B$1:$B$16305&amp;'[1]NBA-Data-1980-2019'!$A$1:$A$16305,'[1]NBA-Data-1980-2019'!$D$1:$D$16305,"",0)</f>
        <v>CHI</v>
      </c>
      <c r="N360" s="2" t="str" cm="1">
        <f t="array" ref="N360">_xlfn.XLOOKUP($A360&amp;N$5,'[1]NBA-Data-1980-2019'!$B$1:$B$16305&amp;'[1]NBA-Data-1980-2019'!$A$1:$A$16305,'[1]NBA-Data-1980-2019'!$D$1:$D$16305,"",0)</f>
        <v>CHI</v>
      </c>
      <c r="O360" s="2" t="str" cm="1">
        <f t="array" ref="O360">_xlfn.XLOOKUP($A360&amp;O$5,'[1]NBA-Data-1980-2019'!$B$1:$B$16305&amp;'[1]NBA-Data-1980-2019'!$A$1:$A$16305,'[1]NBA-Data-1980-2019'!$D$1:$D$16305,"",0)</f>
        <v>CHI</v>
      </c>
      <c r="P360" s="2" t="str" cm="1">
        <f t="array" ref="P360">_xlfn.XLOOKUP($A360&amp;P$5,'[1]NBA-Data-1980-2019'!$B$1:$B$16305&amp;'[1]NBA-Data-1980-2019'!$A$1:$A$16305,'[1]NBA-Data-1980-2019'!$D$1:$D$16305,"",0)</f>
        <v>CHI</v>
      </c>
      <c r="Q360" s="2" t="str" cm="1">
        <f t="array" ref="Q360">_xlfn.XLOOKUP($A360&amp;Q$5,'[1]NBA-Data-1980-2019'!$B$1:$B$16305&amp;'[1]NBA-Data-1980-2019'!$A$1:$A$16305,'[1]NBA-Data-1980-2019'!$D$1:$D$16305,"",0)</f>
        <v>CHI</v>
      </c>
      <c r="R360" s="2" t="str" cm="1">
        <f t="array" ref="R360">_xlfn.XLOOKUP($A360&amp;R$5,'[1]NBA-Data-1980-2019'!$B$1:$B$16305&amp;'[1]NBA-Data-1980-2019'!$A$1:$A$16305,'[1]NBA-Data-1980-2019'!$D$1:$D$16305,"",0)</f>
        <v>NOK</v>
      </c>
      <c r="S360" s="2" t="str" cm="1">
        <f t="array" ref="S360">_xlfn.XLOOKUP($A360&amp;S$5,'[1]NBA-Data-1980-2019'!$B$1:$B$16305&amp;'[1]NBA-Data-1980-2019'!$A$1:$A$16305,'[1]NBA-Data-1980-2019'!$D$1:$D$16305,"",0)</f>
        <v>NOH</v>
      </c>
      <c r="T360" s="2" t="str" cm="1">
        <f t="array" ref="T360">_xlfn.XLOOKUP($A360&amp;T$5,'[1]NBA-Data-1980-2019'!$B$1:$B$16305&amp;'[1]NBA-Data-1980-2019'!$A$1:$A$16305,'[1]NBA-Data-1980-2019'!$D$1:$D$16305,"",0)</f>
        <v>NOH</v>
      </c>
      <c r="U360" s="2" t="str" cm="1">
        <f t="array" ref="U360">_xlfn.XLOOKUP($A360&amp;U$5,'[1]NBA-Data-1980-2019'!$B$1:$B$16305&amp;'[1]NBA-Data-1980-2019'!$A$1:$A$16305,'[1]NBA-Data-1980-2019'!$D$1:$D$16305,"",0)</f>
        <v>CHA</v>
      </c>
      <c r="V360" s="2" t="str" cm="1">
        <f t="array" ref="V360">_xlfn.XLOOKUP($A360&amp;V$5,'[1]NBA-Data-1980-2019'!$B$1:$B$16305&amp;'[1]NBA-Data-1980-2019'!$A$1:$A$16305,'[1]NBA-Data-1980-2019'!$D$1:$D$16305,"",0)</f>
        <v>DAL</v>
      </c>
      <c r="W360" s="2" t="str" cm="1">
        <f t="array" ref="W360">_xlfn.XLOOKUP($A360&amp;W$5,'[1]NBA-Data-1980-2019'!$B$1:$B$16305&amp;'[1]NBA-Data-1980-2019'!$A$1:$A$16305,'[1]NBA-Data-1980-2019'!$D$1:$D$16305,"",0)</f>
        <v>NYK</v>
      </c>
      <c r="X360" s="2" t="str" cm="1">
        <f t="array" ref="X360">_xlfn.XLOOKUP($A360&amp;X$5,'[1]NBA-Data-1980-2019'!$B$1:$B$16305&amp;'[1]NBA-Data-1980-2019'!$A$1:$A$16305,'[1]NBA-Data-1980-2019'!$D$1:$D$16305,"",0)</f>
        <v>NYK</v>
      </c>
      <c r="Y360" s="2" t="str" cm="1">
        <f t="array" ref="Y360">_xlfn.XLOOKUP($A360&amp;Y$5,'[1]NBA-Data-1980-2019'!$B$1:$B$16305&amp;'[1]NBA-Data-1980-2019'!$A$1:$A$16305,'[1]NBA-Data-1980-2019'!$D$1:$D$16305,"",0)</f>
        <v>NYK</v>
      </c>
      <c r="Z360" s="2" t="str" cm="1">
        <f t="array" ref="Z360">_xlfn.XLOOKUP($A360&amp;Z$5,'[1]NBA-Data-1980-2019'!$B$1:$B$16305&amp;'[1]NBA-Data-1980-2019'!$A$1:$A$16305,'[1]NBA-Data-1980-2019'!$D$1:$D$16305,"",0)</f>
        <v>DAL</v>
      </c>
      <c r="AA360" s="2" t="str" cm="1">
        <f t="array" ref="AA360">_xlfn.XLOOKUP($A360&amp;AA$5,'[1]NBA-Data-1980-2019'!$B$1:$B$16305&amp;'[1]NBA-Data-1980-2019'!$A$1:$A$16305,'[1]NBA-Data-1980-2019'!$D$1:$D$16305,"",0)</f>
        <v>PHO</v>
      </c>
      <c r="AB360" s="2" t="str" cm="1">
        <f t="array" ref="AB360">_xlfn.XLOOKUP($A360&amp;AB$5,'[1]NBA-Data-1980-2019'!$B$1:$B$16305&amp;'[1]NBA-Data-1980-2019'!$A$1:$A$16305,'[1]NBA-Data-1980-2019'!$D$1:$D$16305,"",0)</f>
        <v>PHO</v>
      </c>
      <c r="AC360" s="2" t="str" cm="1">
        <f t="array" ref="AC360">_xlfn.XLOOKUP($A360&amp;AC$5,'[1]NBA-Data-1980-2019'!$B$1:$B$16305&amp;'[1]NBA-Data-1980-2019'!$A$1:$A$16305,'[1]NBA-Data-1980-2019'!$D$1:$D$16305,"",0)</f>
        <v>PHO</v>
      </c>
      <c r="AD360" s="2" t="str" cm="1">
        <f t="array" ref="AD360">_xlfn.XLOOKUP($A360&amp;AD$5,'[1]NBA-Data-1980-2019'!$B$1:$B$16305&amp;'[1]NBA-Data-1980-2019'!$A$1:$A$16305,'[1]NBA-Data-1980-2019'!$D$1:$D$16305,"",0)</f>
        <v>TOT</v>
      </c>
      <c r="AE360" s="2" t="str" cm="1">
        <f t="array" ref="AE360">_xlfn.XLOOKUP($A360&amp;AE$5,'[1]NBA-Data-1980-2019'!$B$1:$B$16305&amp;'[1]NBA-Data-1980-2019'!$A$1:$A$16305,'[1]NBA-Data-1980-2019'!$D$1:$D$16305,"",0)</f>
        <v/>
      </c>
      <c r="AF360" s="2" t="str" cm="1">
        <f t="array" ref="AF360">_xlfn.XLOOKUP($A360&amp;AF$5,'[1]NBA-Data-1980-2019'!$B$1:$B$16305&amp;'[1]NBA-Data-1980-2019'!$A$1:$A$16305,'[1]NBA-Data-1980-2019'!$D$1:$D$16305,"",0)</f>
        <v/>
      </c>
      <c r="AG360" s="2" t="str" cm="1">
        <f t="array" ref="AG360">_xlfn.XLOOKUP($A360&amp;AG$5,'[1]NBA-Data-1980-2019'!$B$1:$B$16305&amp;'[1]NBA-Data-1980-2019'!$A$1:$A$16305,'[1]NBA-Data-1980-2019'!$D$1:$D$16305,"",0)</f>
        <v/>
      </c>
      <c r="AH360" s="2" t="str" cm="1">
        <f t="array" ref="AH360">_xlfn.XLOOKUP($A360&amp;AH$5,'[1]NBA-Data-1980-2019'!$B$1:$B$16305&amp;'[1]NBA-Data-1980-2019'!$A$1:$A$16305,'[1]NBA-Data-1980-2019'!$H$1:$H$16305,"",0)</f>
        <v/>
      </c>
      <c r="AI360" s="2" t="str" cm="1">
        <f t="array" ref="AI360">_xlfn.XLOOKUP($A360&amp;AI$5,'[1]NBA-Data-1980-2019'!$B$1:$B$16305&amp;'[1]NBA-Data-1980-2019'!$A$1:$A$16305,'[1]NBA-Data-1980-2019'!$H$1:$H$16305,"",0)</f>
        <v/>
      </c>
      <c r="AJ360" s="2" t="str" cm="1">
        <f t="array" ref="AJ360">_xlfn.XLOOKUP($A360&amp;AJ$5,'[1]NBA-Data-1980-2019'!$B$1:$B$16305&amp;'[1]NBA-Data-1980-2019'!$A$1:$A$16305,'[1]NBA-Data-1980-2019'!$H$1:$H$16305,"",0)</f>
        <v/>
      </c>
      <c r="AK360" s="2" t="str" cm="1">
        <f t="array" ref="AK360">_xlfn.XLOOKUP($A360&amp;AK$5,'[1]NBA-Data-1980-2019'!$B$1:$B$16305&amp;'[1]NBA-Data-1980-2019'!$A$1:$A$16305,'[1]NBA-Data-1980-2019'!$H$1:$H$16305,"",0)</f>
        <v/>
      </c>
      <c r="AL360" s="2" t="str" cm="1">
        <f t="array" ref="AL360">_xlfn.XLOOKUP($A360&amp;AL$5,'[1]NBA-Data-1980-2019'!$B$1:$B$16305&amp;'[1]NBA-Data-1980-2019'!$A$1:$A$16305,'[1]NBA-Data-1980-2019'!$H$1:$H$16305,"",0)</f>
        <v/>
      </c>
      <c r="AM360" s="2" t="str" cm="1">
        <f t="array" ref="AM360">_xlfn.XLOOKUP($A360&amp;AM$5,'[1]NBA-Data-1980-2019'!$B$1:$B$16305&amp;'[1]NBA-Data-1980-2019'!$A$1:$A$16305,'[1]NBA-Data-1980-2019'!$H$1:$H$16305,"",0)</f>
        <v/>
      </c>
      <c r="AN360" s="2" t="str" cm="1">
        <f t="array" ref="AN360">_xlfn.XLOOKUP($A360&amp;AN$5,'[1]NBA-Data-1980-2019'!$B$1:$B$16305&amp;'[1]NBA-Data-1980-2019'!$A$1:$A$16305,'[1]NBA-Data-1980-2019'!$H$1:$H$16305,"",0)</f>
        <v/>
      </c>
      <c r="AO360" s="2" t="str" cm="1">
        <f t="array" ref="AO360">_xlfn.XLOOKUP($A360&amp;AO$5,'[1]NBA-Data-1980-2019'!$B$1:$B$16305&amp;'[1]NBA-Data-1980-2019'!$A$1:$A$16305,'[1]NBA-Data-1980-2019'!$H$1:$H$16305,"",0)</f>
        <v/>
      </c>
      <c r="AP360" s="2" t="str" cm="1">
        <f t="array" ref="AP360">_xlfn.XLOOKUP($A360&amp;AP$5,'[1]NBA-Data-1980-2019'!$B$1:$B$16305&amp;'[1]NBA-Data-1980-2019'!$A$1:$A$16305,'[1]NBA-Data-1980-2019'!$H$1:$H$16305,"",0)</f>
        <v/>
      </c>
      <c r="AQ360" s="2" t="str" cm="1">
        <f t="array" ref="AQ360">_xlfn.XLOOKUP($A360&amp;AQ$5,'[1]NBA-Data-1980-2019'!$B$1:$B$16305&amp;'[1]NBA-Data-1980-2019'!$A$1:$A$16305,'[1]NBA-Data-1980-2019'!$H$1:$H$16305,"",0)</f>
        <v/>
      </c>
      <c r="AR360" s="2" t="str" cm="1">
        <f t="array" ref="AR360">_xlfn.XLOOKUP($A360&amp;AR$5,'[1]NBA-Data-1980-2019'!$B$1:$B$16305&amp;'[1]NBA-Data-1980-2019'!$A$1:$A$16305,'[1]NBA-Data-1980-2019'!$H$1:$H$16305,"",0)</f>
        <v/>
      </c>
      <c r="AS360" s="2" cm="1">
        <f t="array" ref="AS360">_xlfn.XLOOKUP($A360&amp;AS$5,'[1]NBA-Data-1980-2019'!$B$1:$B$16305&amp;'[1]NBA-Data-1980-2019'!$A$1:$A$16305,'[1]NBA-Data-1980-2019'!$H$1:$H$16305,"",0)</f>
        <v>1391.6000000000001</v>
      </c>
      <c r="AT360" s="2" cm="1">
        <f t="array" ref="AT360">_xlfn.XLOOKUP($A360&amp;AT$5,'[1]NBA-Data-1980-2019'!$B$1:$B$16305&amp;'[1]NBA-Data-1980-2019'!$A$1:$A$16305,'[1]NBA-Data-1980-2019'!$H$1:$H$16305,"",0)</f>
        <v>1830</v>
      </c>
      <c r="AU360" s="2" cm="1">
        <f t="array" ref="AU360">_xlfn.XLOOKUP($A360&amp;AU$5,'[1]NBA-Data-1980-2019'!$B$1:$B$16305&amp;'[1]NBA-Data-1980-2019'!$A$1:$A$16305,'[1]NBA-Data-1980-2019'!$H$1:$H$16305,"",0)</f>
        <v>780.5</v>
      </c>
      <c r="AV360" s="2" cm="1">
        <f t="array" ref="AV360">_xlfn.XLOOKUP($A360&amp;AV$5,'[1]NBA-Data-1980-2019'!$B$1:$B$16305&amp;'[1]NBA-Data-1980-2019'!$A$1:$A$16305,'[1]NBA-Data-1980-2019'!$H$1:$H$16305,"",0)</f>
        <v>2192</v>
      </c>
      <c r="AW360" s="2" cm="1">
        <f t="array" ref="AW360">_xlfn.XLOOKUP($A360&amp;AW$5,'[1]NBA-Data-1980-2019'!$B$1:$B$16305&amp;'[1]NBA-Data-1980-2019'!$A$1:$A$16305,'[1]NBA-Data-1980-2019'!$H$1:$H$16305,"",0)</f>
        <v>2117.2000000000003</v>
      </c>
      <c r="AX360" s="2" cm="1">
        <f t="array" ref="AX360">_xlfn.XLOOKUP($A360&amp;AX$5,'[1]NBA-Data-1980-2019'!$B$1:$B$16305&amp;'[1]NBA-Data-1980-2019'!$A$1:$A$16305,'[1]NBA-Data-1980-2019'!$H$1:$H$16305,"",0)</f>
        <v>2525.8000000000002</v>
      </c>
      <c r="AY360" s="2" cm="1">
        <f t="array" ref="AY360">_xlfn.XLOOKUP($A360&amp;AY$5,'[1]NBA-Data-1980-2019'!$B$1:$B$16305&amp;'[1]NBA-Data-1980-2019'!$A$1:$A$16305,'[1]NBA-Data-1980-2019'!$H$1:$H$16305,"",0)</f>
        <v>2780.8</v>
      </c>
      <c r="AZ360" s="2" cm="1">
        <f t="array" ref="AZ360">_xlfn.XLOOKUP($A360&amp;AZ$5,'[1]NBA-Data-1980-2019'!$B$1:$B$16305&amp;'[1]NBA-Data-1980-2019'!$A$1:$A$16305,'[1]NBA-Data-1980-2019'!$H$1:$H$16305,"",0)</f>
        <v>1444.5</v>
      </c>
      <c r="BA360" s="2" cm="1">
        <f t="array" ref="BA360">_xlfn.XLOOKUP($A360&amp;BA$5,'[1]NBA-Data-1980-2019'!$B$1:$B$16305&amp;'[1]NBA-Data-1980-2019'!$A$1:$A$16305,'[1]NBA-Data-1980-2019'!$H$1:$H$16305,"",0)</f>
        <v>1162.8</v>
      </c>
      <c r="BB360" s="2" cm="1">
        <f t="array" ref="BB360">_xlfn.XLOOKUP($A360&amp;BB$5,'[1]NBA-Data-1980-2019'!$B$1:$B$16305&amp;'[1]NBA-Data-1980-2019'!$A$1:$A$16305,'[1]NBA-Data-1980-2019'!$H$1:$H$16305,"",0)</f>
        <v>2057.2000000000003</v>
      </c>
      <c r="BC360" s="2" cm="1">
        <f t="array" ref="BC360">_xlfn.XLOOKUP($A360&amp;BC$5,'[1]NBA-Data-1980-2019'!$B$1:$B$16305&amp;'[1]NBA-Data-1980-2019'!$A$1:$A$16305,'[1]NBA-Data-1980-2019'!$H$1:$H$16305,"",0)</f>
        <v>2058.4</v>
      </c>
      <c r="BD360" s="2" cm="1">
        <f t="array" ref="BD360">_xlfn.XLOOKUP($A360&amp;BD$5,'[1]NBA-Data-1980-2019'!$B$1:$B$16305&amp;'[1]NBA-Data-1980-2019'!$A$1:$A$16305,'[1]NBA-Data-1980-2019'!$H$1:$H$16305,"",0)</f>
        <v>2164.7999999999997</v>
      </c>
      <c r="BE360" s="2" cm="1">
        <f t="array" ref="BE360">_xlfn.XLOOKUP($A360&amp;BE$5,'[1]NBA-Data-1980-2019'!$B$1:$B$16305&amp;'[1]NBA-Data-1980-2019'!$A$1:$A$16305,'[1]NBA-Data-1980-2019'!$H$1:$H$16305,"",0)</f>
        <v>1661</v>
      </c>
      <c r="BF360" s="2" cm="1">
        <f t="array" ref="BF360">_xlfn.XLOOKUP($A360&amp;BF$5,'[1]NBA-Data-1980-2019'!$B$1:$B$16305&amp;'[1]NBA-Data-1980-2019'!$A$1:$A$16305,'[1]NBA-Data-1980-2019'!$H$1:$H$16305,"",0)</f>
        <v>2287.5</v>
      </c>
      <c r="BG360" s="2" cm="1">
        <f t="array" ref="BG360">_xlfn.XLOOKUP($A360&amp;BG$5,'[1]NBA-Data-1980-2019'!$B$1:$B$16305&amp;'[1]NBA-Data-1980-2019'!$A$1:$A$16305,'[1]NBA-Data-1980-2019'!$H$1:$H$16305,"",0)</f>
        <v>1617</v>
      </c>
      <c r="BH360" s="2" cm="1">
        <f t="array" ref="BH360">_xlfn.XLOOKUP($A360&amp;BH$5,'[1]NBA-Data-1980-2019'!$B$1:$B$16305&amp;'[1]NBA-Data-1980-2019'!$A$1:$A$16305,'[1]NBA-Data-1980-2019'!$H$1:$H$16305,"",0)</f>
        <v>1297.2</v>
      </c>
      <c r="BI360" s="2" cm="1">
        <f t="array" ref="BI360">_xlfn.XLOOKUP($A360&amp;BI$5,'[1]NBA-Data-1980-2019'!$B$1:$B$16305&amp;'[1]NBA-Data-1980-2019'!$A$1:$A$16305,'[1]NBA-Data-1980-2019'!$H$1:$H$16305,"",0)</f>
        <v>1150</v>
      </c>
      <c r="BJ360" s="2" cm="1">
        <f t="array" ref="BJ360">_xlfn.XLOOKUP($A360&amp;BJ$5,'[1]NBA-Data-1980-2019'!$B$1:$B$16305&amp;'[1]NBA-Data-1980-2019'!$A$1:$A$16305,'[1]NBA-Data-1980-2019'!$H$1:$H$16305,"",0)</f>
        <v>874.5</v>
      </c>
      <c r="BK360" s="2" t="str" cm="1">
        <f t="array" ref="BK360">_xlfn.XLOOKUP($A360&amp;BK$5,'[1]NBA-Data-1980-2019'!$B$1:$B$16305&amp;'[1]NBA-Data-1980-2019'!$A$1:$A$16305,'[1]NBA-Data-1980-2019'!$H$1:$H$16305,"",0)</f>
        <v/>
      </c>
      <c r="BL360" s="2" t="str" cm="1">
        <f t="array" ref="BL360">_xlfn.XLOOKUP($A360&amp;BL$5,'[1]NBA-Data-1980-2019'!$B$1:$B$16305&amp;'[1]NBA-Data-1980-2019'!$A$1:$A$16305,'[1]NBA-Data-1980-2019'!$H$1:$H$16305,"",0)</f>
        <v/>
      </c>
      <c r="BM360" s="2" t="str" cm="1">
        <f t="array" ref="BM360">_xlfn.XLOOKUP($A360&amp;BM$5,'[1]NBA-Data-1980-2019'!$B$1:$B$16305&amp;'[1]NBA-Data-1980-2019'!$A$1:$A$16305,'[1]NBA-Data-1980-2019'!$H$1:$H$16305,"",0)</f>
        <v/>
      </c>
      <c r="BN360" s="2" t="str" cm="1">
        <f t="array" ref="BN360">_xlfn.XLOOKUP($A360&amp;BN$5,'[1]NBA-Data-1980-2019'!$B$1:$B$16305&amp;'[1]NBA-Data-1980-2019'!$A$1:$A$16305,'[1]NBA-Data-1980-2019'!$F$1:$F$16305,"",0)</f>
        <v/>
      </c>
      <c r="BO360" s="2" t="str" cm="1">
        <f t="array" ref="BO360">_xlfn.XLOOKUP($A360&amp;BO$5,'[1]NBA-Data-1980-2019'!$B$1:$B$16305&amp;'[1]NBA-Data-1980-2019'!$A$1:$A$16305,'[1]NBA-Data-1980-2019'!$F$1:$F$16305,"",0)</f>
        <v/>
      </c>
      <c r="BP360" s="2" t="str" cm="1">
        <f t="array" ref="BP360">_xlfn.XLOOKUP($A360&amp;BP$5,'[1]NBA-Data-1980-2019'!$B$1:$B$16305&amp;'[1]NBA-Data-1980-2019'!$A$1:$A$16305,'[1]NBA-Data-1980-2019'!$F$1:$F$16305,"",0)</f>
        <v/>
      </c>
      <c r="BQ360" s="2" t="str" cm="1">
        <f t="array" ref="BQ360">_xlfn.XLOOKUP($A360&amp;BQ$5,'[1]NBA-Data-1980-2019'!$B$1:$B$16305&amp;'[1]NBA-Data-1980-2019'!$A$1:$A$16305,'[1]NBA-Data-1980-2019'!$F$1:$F$16305,"",0)</f>
        <v/>
      </c>
      <c r="BR360" s="2" t="str" cm="1">
        <f t="array" ref="BR360">_xlfn.XLOOKUP($A360&amp;BR$5,'[1]NBA-Data-1980-2019'!$B$1:$B$16305&amp;'[1]NBA-Data-1980-2019'!$A$1:$A$16305,'[1]NBA-Data-1980-2019'!$F$1:$F$16305,"",0)</f>
        <v/>
      </c>
      <c r="BS360" s="2" t="str" cm="1">
        <f t="array" ref="BS360">_xlfn.XLOOKUP($A360&amp;BS$5,'[1]NBA-Data-1980-2019'!$B$1:$B$16305&amp;'[1]NBA-Data-1980-2019'!$A$1:$A$16305,'[1]NBA-Data-1980-2019'!$F$1:$F$16305,"",0)</f>
        <v/>
      </c>
      <c r="BT360" s="2" t="str" cm="1">
        <f t="array" ref="BT360">_xlfn.XLOOKUP($A360&amp;BT$5,'[1]NBA-Data-1980-2019'!$B$1:$B$16305&amp;'[1]NBA-Data-1980-2019'!$A$1:$A$16305,'[1]NBA-Data-1980-2019'!$F$1:$F$16305,"",0)</f>
        <v/>
      </c>
      <c r="BU360" s="2" t="str" cm="1">
        <f t="array" ref="BU360">_xlfn.XLOOKUP($A360&amp;BU$5,'[1]NBA-Data-1980-2019'!$B$1:$B$16305&amp;'[1]NBA-Data-1980-2019'!$A$1:$A$16305,'[1]NBA-Data-1980-2019'!$F$1:$F$16305,"",0)</f>
        <v/>
      </c>
      <c r="BV360" s="2" t="str" cm="1">
        <f t="array" ref="BV360">_xlfn.XLOOKUP($A360&amp;BV$5,'[1]NBA-Data-1980-2019'!$B$1:$B$16305&amp;'[1]NBA-Data-1980-2019'!$A$1:$A$16305,'[1]NBA-Data-1980-2019'!$F$1:$F$16305,"",0)</f>
        <v/>
      </c>
      <c r="BW360" s="2" t="str" cm="1">
        <f t="array" ref="BW360">_xlfn.XLOOKUP($A360&amp;BW$5,'[1]NBA-Data-1980-2019'!$B$1:$B$16305&amp;'[1]NBA-Data-1980-2019'!$A$1:$A$16305,'[1]NBA-Data-1980-2019'!$F$1:$F$16305,"",0)</f>
        <v/>
      </c>
      <c r="BX360" s="2" t="str" cm="1">
        <f t="array" ref="BX360">_xlfn.XLOOKUP($A360&amp;BX$5,'[1]NBA-Data-1980-2019'!$B$1:$B$16305&amp;'[1]NBA-Data-1980-2019'!$A$1:$A$16305,'[1]NBA-Data-1980-2019'!$F$1:$F$16305,"",0)</f>
        <v/>
      </c>
      <c r="BY360" s="2" cm="1">
        <f t="array" ref="BY360">_xlfn.XLOOKUP($A360&amp;BY$5,'[1]NBA-Data-1980-2019'!$B$1:$B$16305&amp;'[1]NBA-Data-1980-2019'!$A$1:$A$16305,'[1]NBA-Data-1980-2019'!$F$1:$F$16305,"",0)</f>
        <v>13</v>
      </c>
      <c r="BZ360" s="2" cm="1">
        <f t="array" ref="BZ360">_xlfn.XLOOKUP($A360&amp;BZ$5,'[1]NBA-Data-1980-2019'!$B$1:$B$16305&amp;'[1]NBA-Data-1980-2019'!$A$1:$A$16305,'[1]NBA-Data-1980-2019'!$F$1:$F$16305,"",0)</f>
        <v>15.8</v>
      </c>
      <c r="CA360" s="2" cm="1">
        <f t="array" ref="CA360">_xlfn.XLOOKUP($A360&amp;CA$5,'[1]NBA-Data-1980-2019'!$B$1:$B$16305&amp;'[1]NBA-Data-1980-2019'!$A$1:$A$16305,'[1]NBA-Data-1980-2019'!$F$1:$F$16305,"",0)</f>
        <v>14.2</v>
      </c>
      <c r="CB360" s="2" cm="1">
        <f t="array" ref="CB360">_xlfn.XLOOKUP($A360&amp;CB$5,'[1]NBA-Data-1980-2019'!$B$1:$B$16305&amp;'[1]NBA-Data-1980-2019'!$A$1:$A$16305,'[1]NBA-Data-1980-2019'!$F$1:$F$16305,"",0)</f>
        <v>16.399999999999999</v>
      </c>
      <c r="CC360" s="2" cm="1">
        <f t="array" ref="CC360">_xlfn.XLOOKUP($A360&amp;CC$5,'[1]NBA-Data-1980-2019'!$B$1:$B$16305&amp;'[1]NBA-Data-1980-2019'!$A$1:$A$16305,'[1]NBA-Data-1980-2019'!$F$1:$F$16305,"",0)</f>
        <v>12.2</v>
      </c>
      <c r="CD360" s="2" cm="1">
        <f t="array" ref="CD360">_xlfn.XLOOKUP($A360&amp;CD$5,'[1]NBA-Data-1980-2019'!$B$1:$B$16305&amp;'[1]NBA-Data-1980-2019'!$A$1:$A$16305,'[1]NBA-Data-1980-2019'!$F$1:$F$16305,"",0)</f>
        <v>17</v>
      </c>
      <c r="CE360" s="2" cm="1">
        <f t="array" ref="CE360">_xlfn.XLOOKUP($A360&amp;CE$5,'[1]NBA-Data-1980-2019'!$B$1:$B$16305&amp;'[1]NBA-Data-1980-2019'!$A$1:$A$16305,'[1]NBA-Data-1980-2019'!$F$1:$F$16305,"",0)</f>
        <v>17.5</v>
      </c>
      <c r="CF360" s="2" cm="1">
        <f t="array" ref="CF360">_xlfn.XLOOKUP($A360&amp;CF$5,'[1]NBA-Data-1980-2019'!$B$1:$B$16305&amp;'[1]NBA-Data-1980-2019'!$A$1:$A$16305,'[1]NBA-Data-1980-2019'!$F$1:$F$16305,"",0)</f>
        <v>13.4</v>
      </c>
      <c r="CG360" s="2" cm="1">
        <f t="array" ref="CG360">_xlfn.XLOOKUP($A360&amp;CG$5,'[1]NBA-Data-1980-2019'!$B$1:$B$16305&amp;'[1]NBA-Data-1980-2019'!$A$1:$A$16305,'[1]NBA-Data-1980-2019'!$F$1:$F$16305,"",0)</f>
        <v>12.5</v>
      </c>
      <c r="CH360" s="2" cm="1">
        <f t="array" ref="CH360">_xlfn.XLOOKUP($A360&amp;CH$5,'[1]NBA-Data-1980-2019'!$B$1:$B$16305&amp;'[1]NBA-Data-1980-2019'!$A$1:$A$16305,'[1]NBA-Data-1980-2019'!$F$1:$F$16305,"",0)</f>
        <v>18.399999999999999</v>
      </c>
      <c r="CI360" s="2" cm="1">
        <f t="array" ref="CI360">_xlfn.XLOOKUP($A360&amp;CI$5,'[1]NBA-Data-1980-2019'!$B$1:$B$16305&amp;'[1]NBA-Data-1980-2019'!$A$1:$A$16305,'[1]NBA-Data-1980-2019'!$F$1:$F$16305,"",0)</f>
        <v>18.7</v>
      </c>
      <c r="CJ360" s="2" cm="1">
        <f t="array" ref="CJ360">_xlfn.XLOOKUP($A360&amp;CJ$5,'[1]NBA-Data-1980-2019'!$B$1:$B$16305&amp;'[1]NBA-Data-1980-2019'!$A$1:$A$16305,'[1]NBA-Data-1980-2019'!$F$1:$F$16305,"",0)</f>
        <v>18.899999999999999</v>
      </c>
      <c r="CK360" s="2" cm="1">
        <f t="array" ref="CK360">_xlfn.XLOOKUP($A360&amp;CK$5,'[1]NBA-Data-1980-2019'!$B$1:$B$16305&amp;'[1]NBA-Data-1980-2019'!$A$1:$A$16305,'[1]NBA-Data-1980-2019'!$F$1:$F$16305,"",0)</f>
        <v>16.399999999999999</v>
      </c>
      <c r="CL360" s="2" cm="1">
        <f t="array" ref="CL360">_xlfn.XLOOKUP($A360&amp;CL$5,'[1]NBA-Data-1980-2019'!$B$1:$B$16305&amp;'[1]NBA-Data-1980-2019'!$A$1:$A$16305,'[1]NBA-Data-1980-2019'!$F$1:$F$16305,"",0)</f>
        <v>20.100000000000001</v>
      </c>
      <c r="CM360" s="2" cm="1">
        <f t="array" ref="CM360">_xlfn.XLOOKUP($A360&amp;CM$5,'[1]NBA-Data-1980-2019'!$B$1:$B$16305&amp;'[1]NBA-Data-1980-2019'!$A$1:$A$16305,'[1]NBA-Data-1980-2019'!$F$1:$F$16305,"",0)</f>
        <v>14.7</v>
      </c>
      <c r="CN360" s="2" cm="1">
        <f t="array" ref="CN360">_xlfn.XLOOKUP($A360&amp;CN$5,'[1]NBA-Data-1980-2019'!$B$1:$B$16305&amp;'[1]NBA-Data-1980-2019'!$A$1:$A$16305,'[1]NBA-Data-1980-2019'!$F$1:$F$16305,"",0)</f>
        <v>16.600000000000001</v>
      </c>
      <c r="CO360" s="2" cm="1">
        <f t="array" ref="CO360">_xlfn.XLOOKUP($A360&amp;CO$5,'[1]NBA-Data-1980-2019'!$B$1:$B$16305&amp;'[1]NBA-Data-1980-2019'!$A$1:$A$16305,'[1]NBA-Data-1980-2019'!$F$1:$F$16305,"",0)</f>
        <v>14.2</v>
      </c>
      <c r="CP360" s="2" cm="1">
        <f t="array" ref="CP360">_xlfn.XLOOKUP($A360&amp;CP$5,'[1]NBA-Data-1980-2019'!$B$1:$B$16305&amp;'[1]NBA-Data-1980-2019'!$A$1:$A$16305,'[1]NBA-Data-1980-2019'!$F$1:$F$16305,"",0)</f>
        <v>11.2</v>
      </c>
      <c r="CQ360" s="2" t="str" cm="1">
        <f t="array" ref="CQ360">_xlfn.XLOOKUP($A360&amp;CQ$5,'[1]NBA-Data-1980-2019'!$B$1:$B$16305&amp;'[1]NBA-Data-1980-2019'!$A$1:$A$16305,'[1]NBA-Data-1980-2019'!$F$1:$F$16305,"",0)</f>
        <v/>
      </c>
      <c r="CR360" s="2" t="str" cm="1">
        <f t="array" ref="CR360">_xlfn.XLOOKUP($A360&amp;CR$5,'[1]NBA-Data-1980-2019'!$B$1:$B$16305&amp;'[1]NBA-Data-1980-2019'!$A$1:$A$16305,'[1]NBA-Data-1980-2019'!$F$1:$F$16305,"",0)</f>
        <v/>
      </c>
      <c r="CS360" s="2" t="str" cm="1">
        <f t="array" ref="CS360">_xlfn.XLOOKUP($A360&amp;CS$5,'[1]NBA-Data-1980-2019'!$B$1:$B$16305&amp;'[1]NBA-Data-1980-2019'!$A$1:$A$16305,'[1]NBA-Data-1980-2019'!$F$1:$F$16305,"",0)</f>
        <v/>
      </c>
      <c r="CU360" s="2" t="str">
        <f>_xlfn.XLOOKUP($A360,TEAMS!$G$1:$G$839,TEAMS!$H$1:$H$839,"",0)</f>
        <v>C</v>
      </c>
      <c r="CV360" s="2" t="str">
        <f>_xlfn.XLOOKUP($CU360,DASHBOARD!$B$22:$B$27,DASHBOARD!$C$22:$C$27,"",0)</f>
        <v>CENTER</v>
      </c>
      <c r="CY360" s="63">
        <f>SUMIFS('[1]NBA-Data-1980-2019'!$G$1:$G$16305,'[1]NBA-Data-1980-2019'!$B$1:$B$16305,$A360,'[1]NBA-Data-1980-2019'!$A$1:$A$16305,CY$9)</f>
        <v>0</v>
      </c>
      <c r="CZ360" s="63">
        <f>SUMIFS('[1]NBA-Data-1980-2019'!$G$1:$G$16305,'[1]NBA-Data-1980-2019'!$B$1:$B$16305,$A360,'[1]NBA-Data-1980-2019'!$A$1:$A$16305,CZ$9)</f>
        <v>0</v>
      </c>
      <c r="DA360" s="63">
        <f>SUMIFS('[1]NBA-Data-1980-2019'!$G$1:$G$16305,'[1]NBA-Data-1980-2019'!$B$1:$B$16305,$A360,'[1]NBA-Data-1980-2019'!$A$1:$A$16305,DA$9)</f>
        <v>0</v>
      </c>
      <c r="DB360" s="63">
        <f>SUMIFS('[1]NBA-Data-1980-2019'!$G$1:$G$16305,'[1]NBA-Data-1980-2019'!$B$1:$B$16305,$A360,'[1]NBA-Data-1980-2019'!$A$1:$A$16305,DB$9)</f>
        <v>0</v>
      </c>
      <c r="DC360" s="63">
        <f>SUMIFS('[1]NBA-Data-1980-2019'!$G$1:$G$16305,'[1]NBA-Data-1980-2019'!$B$1:$B$16305,$A360,'[1]NBA-Data-1980-2019'!$A$1:$A$16305,DC$9)</f>
        <v>0</v>
      </c>
      <c r="DD360" s="63">
        <f>SUMIFS('[1]NBA-Data-1980-2019'!$G$1:$G$16305,'[1]NBA-Data-1980-2019'!$B$1:$B$16305,$A360,'[1]NBA-Data-1980-2019'!$A$1:$A$16305,DD$9)</f>
        <v>0</v>
      </c>
      <c r="DE360" s="63">
        <f>SUMIFS('[1]NBA-Data-1980-2019'!$G$1:$G$16305,'[1]NBA-Data-1980-2019'!$B$1:$B$16305,$A360,'[1]NBA-Data-1980-2019'!$A$1:$A$16305,DE$9)</f>
        <v>0</v>
      </c>
      <c r="DF360" s="63">
        <f>SUMIFS('[1]NBA-Data-1980-2019'!$G$1:$G$16305,'[1]NBA-Data-1980-2019'!$B$1:$B$16305,$A360,'[1]NBA-Data-1980-2019'!$A$1:$A$16305,DF$9)</f>
        <v>0</v>
      </c>
      <c r="DG360" s="63">
        <f>SUMIFS('[1]NBA-Data-1980-2019'!$G$1:$G$16305,'[1]NBA-Data-1980-2019'!$B$1:$B$16305,$A360,'[1]NBA-Data-1980-2019'!$A$1:$A$16305,DG$9)</f>
        <v>0</v>
      </c>
      <c r="DH360" s="63">
        <f>SUMIFS('[1]NBA-Data-1980-2019'!$G$1:$G$16305,'[1]NBA-Data-1980-2019'!$B$1:$B$16305,$A360,'[1]NBA-Data-1980-2019'!$A$1:$A$16305,DH$9)</f>
        <v>0</v>
      </c>
      <c r="DI360" s="63">
        <f>SUMIFS('[1]NBA-Data-1980-2019'!$G$1:$G$16305,'[1]NBA-Data-1980-2019'!$B$1:$B$16305,$A360,'[1]NBA-Data-1980-2019'!$A$1:$A$16305,DI$9)</f>
        <v>0</v>
      </c>
      <c r="DJ360" s="63">
        <f>SUMIFS('[1]NBA-Data-1980-2019'!$G$1:$G$16305,'[1]NBA-Data-1980-2019'!$B$1:$B$16305,$A360,'[1]NBA-Data-1980-2019'!$A$1:$A$16305,DJ$9)</f>
        <v>3308160</v>
      </c>
      <c r="DK360" s="63">
        <f>SUMIFS('[1]NBA-Data-1980-2019'!$G$1:$G$16305,'[1]NBA-Data-1980-2019'!$B$1:$B$16305,$A360,'[1]NBA-Data-1980-2019'!$A$1:$A$16305,DK$9)</f>
        <v>3556200</v>
      </c>
      <c r="DL360" s="63">
        <f>SUMIFS('[1]NBA-Data-1980-2019'!$G$1:$G$16305,'[1]NBA-Data-1980-2019'!$B$1:$B$16305,$A360,'[1]NBA-Data-1980-2019'!$A$1:$A$16305,DL$9)</f>
        <v>3804360</v>
      </c>
      <c r="DM360" s="63">
        <f>SUMIFS('[1]NBA-Data-1980-2019'!$G$1:$G$16305,'[1]NBA-Data-1980-2019'!$B$1:$B$16305,$A360,'[1]NBA-Data-1980-2019'!$A$1:$A$16305,DM$9)</f>
        <v>0</v>
      </c>
      <c r="DN360" s="63">
        <f>SUMIFS('[1]NBA-Data-1980-2019'!$G$1:$G$16305,'[1]NBA-Data-1980-2019'!$B$1:$B$16305,$A360,'[1]NBA-Data-1980-2019'!$A$1:$A$16305,DN$9)</f>
        <v>9000000</v>
      </c>
      <c r="DO360" s="63">
        <f>SUMIFS('[1]NBA-Data-1980-2019'!$G$1:$G$16305,'[1]NBA-Data-1980-2019'!$B$1:$B$16305,$A360,'[1]NBA-Data-1980-2019'!$A$1:$A$16305,DO$9)</f>
        <v>9150000</v>
      </c>
      <c r="DP360" s="63">
        <f>SUMIFS('[1]NBA-Data-1980-2019'!$G$1:$G$16305,'[1]NBA-Data-1980-2019'!$B$1:$B$16305,$A360,'[1]NBA-Data-1980-2019'!$A$1:$A$16305,DP$9)</f>
        <v>10250000</v>
      </c>
      <c r="DQ360" s="63">
        <f>SUMIFS('[1]NBA-Data-1980-2019'!$G$1:$G$16305,'[1]NBA-Data-1980-2019'!$B$1:$B$16305,$A360,'[1]NBA-Data-1980-2019'!$A$1:$A$16305,DQ$9)</f>
        <v>11350000</v>
      </c>
      <c r="DR360" s="63">
        <f>SUMIFS('[1]NBA-Data-1980-2019'!$G$1:$G$16305,'[1]NBA-Data-1980-2019'!$B$1:$B$16305,$A360,'[1]NBA-Data-1980-2019'!$A$1:$A$16305,DR$9)</f>
        <v>0</v>
      </c>
      <c r="DS360" s="63">
        <f>SUMIFS('[1]NBA-Data-1980-2019'!$G$1:$G$16305,'[1]NBA-Data-1980-2019'!$B$1:$B$16305,$A360,'[1]NBA-Data-1980-2019'!$A$1:$A$16305,DS$9)</f>
        <v>12600000</v>
      </c>
      <c r="DT360" s="63">
        <f>SUMIFS('[1]NBA-Data-1980-2019'!$G$1:$G$16305,'[1]NBA-Data-1980-2019'!$B$1:$B$16305,$A360,'[1]NBA-Data-1980-2019'!$A$1:$A$16305,DT$9)</f>
        <v>13107837</v>
      </c>
      <c r="DU360" s="63">
        <f>SUMIFS('[1]NBA-Data-1980-2019'!$G$1:$G$16305,'[1]NBA-Data-1980-2019'!$B$1:$B$16305,$A360,'[1]NBA-Data-1980-2019'!$A$1:$A$16305,DU$9)</f>
        <v>13604188</v>
      </c>
      <c r="DV360" s="63">
        <f>SUMIFS('[1]NBA-Data-1980-2019'!$G$1:$G$16305,'[1]NBA-Data-1980-2019'!$B$1:$B$16305,$A360,'[1]NBA-Data-1980-2019'!$A$1:$A$16305,DV$9)</f>
        <v>14100538</v>
      </c>
      <c r="DW360" s="63">
        <f>SUMIFS('[1]NBA-Data-1980-2019'!$G$1:$G$16305,'[1]NBA-Data-1980-2019'!$B$1:$B$16305,$A360,'[1]NBA-Data-1980-2019'!$A$1:$A$16305,DW$9)</f>
        <v>14598888</v>
      </c>
      <c r="DX360" s="63">
        <f>SUMIFS('[1]NBA-Data-1980-2019'!$G$1:$G$16305,'[1]NBA-Data-1980-2019'!$B$1:$B$16305,$A360,'[1]NBA-Data-1980-2019'!$A$1:$A$16305,DX$9)</f>
        <v>13000000</v>
      </c>
      <c r="DY360" s="63">
        <f>SUMIFS('[1]NBA-Data-1980-2019'!$G$1:$G$16305,'[1]NBA-Data-1980-2019'!$B$1:$B$16305,$A360,'[1]NBA-Data-1980-2019'!$A$1:$A$16305,DY$9)</f>
        <v>12415000</v>
      </c>
      <c r="DZ360" s="63">
        <f>SUMIFS('[1]NBA-Data-1980-2019'!$G$1:$G$16305,'[1]NBA-Data-1980-2019'!$B$1:$B$16305,$A360,'[1]NBA-Data-1980-2019'!$A$1:$A$16305,DZ$9)</f>
        <v>13000000</v>
      </c>
      <c r="EA360" s="63">
        <f>SUMIFS('[1]NBA-Data-1980-2019'!$G$1:$G$16305,'[1]NBA-Data-1980-2019'!$B$1:$B$16305,$A360,'[1]NBA-Data-1980-2019'!$A$1:$A$16305,EA$9)</f>
        <v>13585000</v>
      </c>
      <c r="EB360" s="63">
        <f>SUMIFS('[1]NBA-Data-1980-2019'!$G$1:$G$16305,'[1]NBA-Data-1980-2019'!$B$1:$B$16305,$A360,'[1]NBA-Data-1980-2019'!$A$1:$A$16305,EB$9)</f>
        <v>0</v>
      </c>
      <c r="EC360" s="63">
        <f>SUMIFS('[1]NBA-Data-1980-2019'!$G$1:$G$16305,'[1]NBA-Data-1980-2019'!$B$1:$B$16305,$A360,'[1]NBA-Data-1980-2019'!$A$1:$A$16305,EC$9)</f>
        <v>0</v>
      </c>
      <c r="ED360" s="63">
        <f>SUMIFS('[1]NBA-Data-1980-2019'!$G$1:$G$16305,'[1]NBA-Data-1980-2019'!$B$1:$B$16305,$A360,'[1]NBA-Data-1980-2019'!$A$1:$A$16305,ED$9)</f>
        <v>0</v>
      </c>
      <c r="EH360" s="2" t="s">
        <v>1480</v>
      </c>
    </row>
    <row r="361" spans="1:165" x14ac:dyDescent="0.2">
      <c r="A361" s="2" t="s">
        <v>829</v>
      </c>
      <c r="B361" s="2" t="str" cm="1">
        <f t="array" ref="B361">_xlfn.XLOOKUP($A361&amp;B$5,'[1]NBA-Data-1980-2019'!$B$1:$B$16305&amp;'[1]NBA-Data-1980-2019'!$A$1:$A$16305,'[1]NBA-Data-1980-2019'!$D$1:$D$16305,"",0)</f>
        <v/>
      </c>
      <c r="C361" s="2" t="str" cm="1">
        <f t="array" ref="C361">_xlfn.XLOOKUP($A361&amp;C$5,'[1]NBA-Data-1980-2019'!$B$1:$B$16305&amp;'[1]NBA-Data-1980-2019'!$A$1:$A$16305,'[1]NBA-Data-1980-2019'!$D$1:$D$16305,"",0)</f>
        <v/>
      </c>
      <c r="D361" s="2" t="str" cm="1">
        <f t="array" ref="D361">_xlfn.XLOOKUP($A361&amp;D$5,'[1]NBA-Data-1980-2019'!$B$1:$B$16305&amp;'[1]NBA-Data-1980-2019'!$A$1:$A$16305,'[1]NBA-Data-1980-2019'!$D$1:$D$16305,"",0)</f>
        <v/>
      </c>
      <c r="E361" s="2" t="str" cm="1">
        <f t="array" ref="E361">_xlfn.XLOOKUP($A361&amp;E$5,'[1]NBA-Data-1980-2019'!$B$1:$B$16305&amp;'[1]NBA-Data-1980-2019'!$A$1:$A$16305,'[1]NBA-Data-1980-2019'!$D$1:$D$16305,"",0)</f>
        <v/>
      </c>
      <c r="F361" s="2" t="str" cm="1">
        <f t="array" ref="F361">_xlfn.XLOOKUP($A361&amp;F$5,'[1]NBA-Data-1980-2019'!$B$1:$B$16305&amp;'[1]NBA-Data-1980-2019'!$A$1:$A$16305,'[1]NBA-Data-1980-2019'!$D$1:$D$16305,"",0)</f>
        <v/>
      </c>
      <c r="G361" s="2" t="str" cm="1">
        <f t="array" ref="G361">_xlfn.XLOOKUP($A361&amp;G$5,'[1]NBA-Data-1980-2019'!$B$1:$B$16305&amp;'[1]NBA-Data-1980-2019'!$A$1:$A$16305,'[1]NBA-Data-1980-2019'!$D$1:$D$16305,"",0)</f>
        <v/>
      </c>
      <c r="H361" s="2" t="str" cm="1">
        <f t="array" ref="H361">_xlfn.XLOOKUP($A361&amp;H$5,'[1]NBA-Data-1980-2019'!$B$1:$B$16305&amp;'[1]NBA-Data-1980-2019'!$A$1:$A$16305,'[1]NBA-Data-1980-2019'!$D$1:$D$16305,"",0)</f>
        <v/>
      </c>
      <c r="I361" s="2" t="str" cm="1">
        <f t="array" ref="I361">_xlfn.XLOOKUP($A361&amp;I$5,'[1]NBA-Data-1980-2019'!$B$1:$B$16305&amp;'[1]NBA-Data-1980-2019'!$A$1:$A$16305,'[1]NBA-Data-1980-2019'!$D$1:$D$16305,"",0)</f>
        <v/>
      </c>
      <c r="J361" s="2" t="str" cm="1">
        <f t="array" ref="J361">_xlfn.XLOOKUP($A361&amp;J$5,'[1]NBA-Data-1980-2019'!$B$1:$B$16305&amp;'[1]NBA-Data-1980-2019'!$A$1:$A$16305,'[1]NBA-Data-1980-2019'!$D$1:$D$16305,"",0)</f>
        <v/>
      </c>
      <c r="K361" s="2" t="str" cm="1">
        <f t="array" ref="K361">_xlfn.XLOOKUP($A361&amp;K$5,'[1]NBA-Data-1980-2019'!$B$1:$B$16305&amp;'[1]NBA-Data-1980-2019'!$A$1:$A$16305,'[1]NBA-Data-1980-2019'!$D$1:$D$16305,"",0)</f>
        <v/>
      </c>
      <c r="L361" s="2" t="str" cm="1">
        <f t="array" ref="L361">_xlfn.XLOOKUP($A361&amp;L$5,'[1]NBA-Data-1980-2019'!$B$1:$B$16305&amp;'[1]NBA-Data-1980-2019'!$A$1:$A$16305,'[1]NBA-Data-1980-2019'!$D$1:$D$16305,"",0)</f>
        <v/>
      </c>
      <c r="M361" s="2" t="str" cm="1">
        <f t="array" ref="M361">_xlfn.XLOOKUP($A361&amp;M$5,'[1]NBA-Data-1980-2019'!$B$1:$B$16305&amp;'[1]NBA-Data-1980-2019'!$A$1:$A$16305,'[1]NBA-Data-1980-2019'!$D$1:$D$16305,"",0)</f>
        <v/>
      </c>
      <c r="N361" s="2" t="str" cm="1">
        <f t="array" ref="N361">_xlfn.XLOOKUP($A361&amp;N$5,'[1]NBA-Data-1980-2019'!$B$1:$B$16305&amp;'[1]NBA-Data-1980-2019'!$A$1:$A$16305,'[1]NBA-Data-1980-2019'!$D$1:$D$16305,"",0)</f>
        <v/>
      </c>
      <c r="O361" s="2" t="str" cm="1">
        <f t="array" ref="O361">_xlfn.XLOOKUP($A361&amp;O$5,'[1]NBA-Data-1980-2019'!$B$1:$B$16305&amp;'[1]NBA-Data-1980-2019'!$A$1:$A$16305,'[1]NBA-Data-1980-2019'!$D$1:$D$16305,"",0)</f>
        <v>MIA</v>
      </c>
      <c r="P361" s="2" t="str" cm="1">
        <f t="array" ref="P361">_xlfn.XLOOKUP($A361&amp;P$5,'[1]NBA-Data-1980-2019'!$B$1:$B$16305&amp;'[1]NBA-Data-1980-2019'!$A$1:$A$16305,'[1]NBA-Data-1980-2019'!$D$1:$D$16305,"",0)</f>
        <v>MIA</v>
      </c>
      <c r="Q361" s="2" t="str" cm="1">
        <f t="array" ref="Q361">_xlfn.XLOOKUP($A361&amp;Q$5,'[1]NBA-Data-1980-2019'!$B$1:$B$16305&amp;'[1]NBA-Data-1980-2019'!$A$1:$A$16305,'[1]NBA-Data-1980-2019'!$D$1:$D$16305,"",0)</f>
        <v>MIA</v>
      </c>
      <c r="R361" s="2" t="str" cm="1">
        <f t="array" ref="R361">_xlfn.XLOOKUP($A361&amp;R$5,'[1]NBA-Data-1980-2019'!$B$1:$B$16305&amp;'[1]NBA-Data-1980-2019'!$A$1:$A$16305,'[1]NBA-Data-1980-2019'!$D$1:$D$16305,"",0)</f>
        <v>MIA</v>
      </c>
      <c r="S361" s="2" t="str" cm="1">
        <f t="array" ref="S361">_xlfn.XLOOKUP($A361&amp;S$5,'[1]NBA-Data-1980-2019'!$B$1:$B$16305&amp;'[1]NBA-Data-1980-2019'!$A$1:$A$16305,'[1]NBA-Data-1980-2019'!$D$1:$D$16305,"",0)</f>
        <v>MIA</v>
      </c>
      <c r="T361" s="2" t="str" cm="1">
        <f t="array" ref="T361">_xlfn.XLOOKUP($A361&amp;T$5,'[1]NBA-Data-1980-2019'!$B$1:$B$16305&amp;'[1]NBA-Data-1980-2019'!$A$1:$A$16305,'[1]NBA-Data-1980-2019'!$D$1:$D$16305,"",0)</f>
        <v>MIA</v>
      </c>
      <c r="U361" s="2" t="str" cm="1">
        <f t="array" ref="U361">_xlfn.XLOOKUP($A361&amp;U$5,'[1]NBA-Data-1980-2019'!$B$1:$B$16305&amp;'[1]NBA-Data-1980-2019'!$A$1:$A$16305,'[1]NBA-Data-1980-2019'!$D$1:$D$16305,"",0)</f>
        <v>MIA</v>
      </c>
      <c r="V361" s="2" t="str" cm="1">
        <f t="array" ref="V361">_xlfn.XLOOKUP($A361&amp;V$5,'[1]NBA-Data-1980-2019'!$B$1:$B$16305&amp;'[1]NBA-Data-1980-2019'!$A$1:$A$16305,'[1]NBA-Data-1980-2019'!$D$1:$D$16305,"",0)</f>
        <v>MIA</v>
      </c>
      <c r="W361" s="2" t="str" cm="1">
        <f t="array" ref="W361">_xlfn.XLOOKUP($A361&amp;W$5,'[1]NBA-Data-1980-2019'!$B$1:$B$16305&amp;'[1]NBA-Data-1980-2019'!$A$1:$A$16305,'[1]NBA-Data-1980-2019'!$D$1:$D$16305,"",0)</f>
        <v>MIA</v>
      </c>
      <c r="X361" s="2" t="str" cm="1">
        <f t="array" ref="X361">_xlfn.XLOOKUP($A361&amp;X$5,'[1]NBA-Data-1980-2019'!$B$1:$B$16305&amp;'[1]NBA-Data-1980-2019'!$A$1:$A$16305,'[1]NBA-Data-1980-2019'!$D$1:$D$16305,"",0)</f>
        <v>MIA</v>
      </c>
      <c r="Y361" s="2" t="str" cm="1">
        <f t="array" ref="Y361">_xlfn.XLOOKUP($A361&amp;Y$5,'[1]NBA-Data-1980-2019'!$B$1:$B$16305&amp;'[1]NBA-Data-1980-2019'!$A$1:$A$16305,'[1]NBA-Data-1980-2019'!$D$1:$D$16305,"",0)</f>
        <v>MIA</v>
      </c>
      <c r="Z361" s="2" t="str" cm="1">
        <f t="array" ref="Z361">_xlfn.XLOOKUP($A361&amp;Z$5,'[1]NBA-Data-1980-2019'!$B$1:$B$16305&amp;'[1]NBA-Data-1980-2019'!$A$1:$A$16305,'[1]NBA-Data-1980-2019'!$D$1:$D$16305,"",0)</f>
        <v>MIA</v>
      </c>
      <c r="AA361" s="2" t="str" cm="1">
        <f t="array" ref="AA361">_xlfn.XLOOKUP($A361&amp;AA$5,'[1]NBA-Data-1980-2019'!$B$1:$B$16305&amp;'[1]NBA-Data-1980-2019'!$A$1:$A$16305,'[1]NBA-Data-1980-2019'!$D$1:$D$16305,"",0)</f>
        <v>MIA</v>
      </c>
      <c r="AB361" s="2" t="str" cm="1">
        <f t="array" ref="AB361">_xlfn.XLOOKUP($A361&amp;AB$5,'[1]NBA-Data-1980-2019'!$B$1:$B$16305&amp;'[1]NBA-Data-1980-2019'!$A$1:$A$16305,'[1]NBA-Data-1980-2019'!$D$1:$D$16305,"",0)</f>
        <v>MIA</v>
      </c>
      <c r="AC361" s="2" t="str" cm="1">
        <f t="array" ref="AC361">_xlfn.XLOOKUP($A361&amp;AC$5,'[1]NBA-Data-1980-2019'!$B$1:$B$16305&amp;'[1]NBA-Data-1980-2019'!$A$1:$A$16305,'[1]NBA-Data-1980-2019'!$D$1:$D$16305,"",0)</f>
        <v>MIA</v>
      </c>
      <c r="AD361" s="2" t="str" cm="1">
        <f t="array" ref="AD361">_xlfn.XLOOKUP($A361&amp;AD$5,'[1]NBA-Data-1980-2019'!$B$1:$B$16305&amp;'[1]NBA-Data-1980-2019'!$A$1:$A$16305,'[1]NBA-Data-1980-2019'!$D$1:$D$16305,"",0)</f>
        <v>MIA</v>
      </c>
      <c r="AE361" s="2" t="str" cm="1">
        <f t="array" ref="AE361">_xlfn.XLOOKUP($A361&amp;AE$5,'[1]NBA-Data-1980-2019'!$B$1:$B$16305&amp;'[1]NBA-Data-1980-2019'!$A$1:$A$16305,'[1]NBA-Data-1980-2019'!$D$1:$D$16305,"",0)</f>
        <v/>
      </c>
      <c r="AF361" s="2" t="str" cm="1">
        <f t="array" ref="AF361">_xlfn.XLOOKUP($A361&amp;AF$5,'[1]NBA-Data-1980-2019'!$B$1:$B$16305&amp;'[1]NBA-Data-1980-2019'!$A$1:$A$16305,'[1]NBA-Data-1980-2019'!$D$1:$D$16305,"",0)</f>
        <v/>
      </c>
      <c r="AG361" s="2" t="str" cm="1">
        <f t="array" ref="AG361">_xlfn.XLOOKUP($A361&amp;AG$5,'[1]NBA-Data-1980-2019'!$B$1:$B$16305&amp;'[1]NBA-Data-1980-2019'!$A$1:$A$16305,'[1]NBA-Data-1980-2019'!$D$1:$D$16305,"",0)</f>
        <v/>
      </c>
      <c r="AH361" s="2" t="str" cm="1">
        <f t="array" ref="AH361">_xlfn.XLOOKUP($A361&amp;AH$5,'[1]NBA-Data-1980-2019'!$B$1:$B$16305&amp;'[1]NBA-Data-1980-2019'!$A$1:$A$16305,'[1]NBA-Data-1980-2019'!$H$1:$H$16305,"",0)</f>
        <v/>
      </c>
      <c r="AI361" s="2" t="str" cm="1">
        <f t="array" ref="AI361">_xlfn.XLOOKUP($A361&amp;AI$5,'[1]NBA-Data-1980-2019'!$B$1:$B$16305&amp;'[1]NBA-Data-1980-2019'!$A$1:$A$16305,'[1]NBA-Data-1980-2019'!$H$1:$H$16305,"",0)</f>
        <v/>
      </c>
      <c r="AJ361" s="2" t="str" cm="1">
        <f t="array" ref="AJ361">_xlfn.XLOOKUP($A361&amp;AJ$5,'[1]NBA-Data-1980-2019'!$B$1:$B$16305&amp;'[1]NBA-Data-1980-2019'!$A$1:$A$16305,'[1]NBA-Data-1980-2019'!$H$1:$H$16305,"",0)</f>
        <v/>
      </c>
      <c r="AK361" s="2" t="str" cm="1">
        <f t="array" ref="AK361">_xlfn.XLOOKUP($A361&amp;AK$5,'[1]NBA-Data-1980-2019'!$B$1:$B$16305&amp;'[1]NBA-Data-1980-2019'!$A$1:$A$16305,'[1]NBA-Data-1980-2019'!$H$1:$H$16305,"",0)</f>
        <v/>
      </c>
      <c r="AL361" s="2" t="str" cm="1">
        <f t="array" ref="AL361">_xlfn.XLOOKUP($A361&amp;AL$5,'[1]NBA-Data-1980-2019'!$B$1:$B$16305&amp;'[1]NBA-Data-1980-2019'!$A$1:$A$16305,'[1]NBA-Data-1980-2019'!$H$1:$H$16305,"",0)</f>
        <v/>
      </c>
      <c r="AM361" s="2" t="str" cm="1">
        <f t="array" ref="AM361">_xlfn.XLOOKUP($A361&amp;AM$5,'[1]NBA-Data-1980-2019'!$B$1:$B$16305&amp;'[1]NBA-Data-1980-2019'!$A$1:$A$16305,'[1]NBA-Data-1980-2019'!$H$1:$H$16305,"",0)</f>
        <v/>
      </c>
      <c r="AN361" s="2" t="str" cm="1">
        <f t="array" ref="AN361">_xlfn.XLOOKUP($A361&amp;AN$5,'[1]NBA-Data-1980-2019'!$B$1:$B$16305&amp;'[1]NBA-Data-1980-2019'!$A$1:$A$16305,'[1]NBA-Data-1980-2019'!$H$1:$H$16305,"",0)</f>
        <v/>
      </c>
      <c r="AO361" s="2" t="str" cm="1">
        <f t="array" ref="AO361">_xlfn.XLOOKUP($A361&amp;AO$5,'[1]NBA-Data-1980-2019'!$B$1:$B$16305&amp;'[1]NBA-Data-1980-2019'!$A$1:$A$16305,'[1]NBA-Data-1980-2019'!$H$1:$H$16305,"",0)</f>
        <v/>
      </c>
      <c r="AP361" s="2" t="str" cm="1">
        <f t="array" ref="AP361">_xlfn.XLOOKUP($A361&amp;AP$5,'[1]NBA-Data-1980-2019'!$B$1:$B$16305&amp;'[1]NBA-Data-1980-2019'!$A$1:$A$16305,'[1]NBA-Data-1980-2019'!$H$1:$H$16305,"",0)</f>
        <v/>
      </c>
      <c r="AQ361" s="2" t="str" cm="1">
        <f t="array" ref="AQ361">_xlfn.XLOOKUP($A361&amp;AQ$5,'[1]NBA-Data-1980-2019'!$B$1:$B$16305&amp;'[1]NBA-Data-1980-2019'!$A$1:$A$16305,'[1]NBA-Data-1980-2019'!$H$1:$H$16305,"",0)</f>
        <v/>
      </c>
      <c r="AR361" s="2" t="str" cm="1">
        <f t="array" ref="AR361">_xlfn.XLOOKUP($A361&amp;AR$5,'[1]NBA-Data-1980-2019'!$B$1:$B$16305&amp;'[1]NBA-Data-1980-2019'!$A$1:$A$16305,'[1]NBA-Data-1980-2019'!$H$1:$H$16305,"",0)</f>
        <v/>
      </c>
      <c r="AS361" s="2" t="str" cm="1">
        <f t="array" ref="AS361">_xlfn.XLOOKUP($A361&amp;AS$5,'[1]NBA-Data-1980-2019'!$B$1:$B$16305&amp;'[1]NBA-Data-1980-2019'!$A$1:$A$16305,'[1]NBA-Data-1980-2019'!$H$1:$H$16305,"",0)</f>
        <v/>
      </c>
      <c r="AT361" s="2" t="str" cm="1">
        <f t="array" ref="AT361">_xlfn.XLOOKUP($A361&amp;AT$5,'[1]NBA-Data-1980-2019'!$B$1:$B$16305&amp;'[1]NBA-Data-1980-2019'!$A$1:$A$16305,'[1]NBA-Data-1980-2019'!$H$1:$H$16305,"",0)</f>
        <v/>
      </c>
      <c r="AU361" s="2" cm="1">
        <f t="array" ref="AU361">_xlfn.XLOOKUP($A361&amp;AU$5,'[1]NBA-Data-1980-2019'!$B$1:$B$16305&amp;'[1]NBA-Data-1980-2019'!$A$1:$A$16305,'[1]NBA-Data-1980-2019'!$H$1:$H$16305,"",0)</f>
        <v>1792.5</v>
      </c>
      <c r="AV361" s="2" cm="1">
        <f t="array" ref="AV361">_xlfn.XLOOKUP($A361&amp;AV$5,'[1]NBA-Data-1980-2019'!$B$1:$B$16305&amp;'[1]NBA-Data-1980-2019'!$A$1:$A$16305,'[1]NBA-Data-1980-2019'!$H$1:$H$16305,"",0)</f>
        <v>2672</v>
      </c>
      <c r="AW361" s="2" cm="1">
        <f t="array" ref="AW361">_xlfn.XLOOKUP($A361&amp;AW$5,'[1]NBA-Data-1980-2019'!$B$1:$B$16305&amp;'[1]NBA-Data-1980-2019'!$A$1:$A$16305,'[1]NBA-Data-1980-2019'!$H$1:$H$16305,"",0)</f>
        <v>2494.8000000000002</v>
      </c>
      <c r="AX361" s="2" cm="1">
        <f t="array" ref="AX361">_xlfn.XLOOKUP($A361&amp;AX$5,'[1]NBA-Data-1980-2019'!$B$1:$B$16305&amp;'[1]NBA-Data-1980-2019'!$A$1:$A$16305,'[1]NBA-Data-1980-2019'!$H$1:$H$16305,"",0)</f>
        <v>2480.6</v>
      </c>
      <c r="AY361" s="2" cm="1">
        <f t="array" ref="AY361">_xlfn.XLOOKUP($A361&amp;AY$5,'[1]NBA-Data-1980-2019'!$B$1:$B$16305&amp;'[1]NBA-Data-1980-2019'!$A$1:$A$16305,'[1]NBA-Data-1980-2019'!$H$1:$H$16305,"",0)</f>
        <v>1803.1999999999998</v>
      </c>
      <c r="AZ361" s="2" cm="1">
        <f t="array" ref="AZ361">_xlfn.XLOOKUP($A361&amp;AZ$5,'[1]NBA-Data-1980-2019'!$B$1:$B$16305&amp;'[1]NBA-Data-1980-2019'!$A$1:$A$16305,'[1]NBA-Data-1980-2019'!$H$1:$H$16305,"",0)</f>
        <v>2557.5</v>
      </c>
      <c r="BA361" s="2" cm="1">
        <f t="array" ref="BA361">_xlfn.XLOOKUP($A361&amp;BA$5,'[1]NBA-Data-1980-2019'!$B$1:$B$16305&amp;'[1]NBA-Data-1980-2019'!$A$1:$A$16305,'[1]NBA-Data-1980-2019'!$H$1:$H$16305,"",0)</f>
        <v>2176.1999999999998</v>
      </c>
      <c r="BB361" s="2" cm="1">
        <f t="array" ref="BB361">_xlfn.XLOOKUP($A361&amp;BB$5,'[1]NBA-Data-1980-2019'!$B$1:$B$16305&amp;'[1]NBA-Data-1980-2019'!$A$1:$A$16305,'[1]NBA-Data-1980-2019'!$H$1:$H$16305,"",0)</f>
        <v>344.5</v>
      </c>
      <c r="BC361" s="2" cm="1">
        <f t="array" ref="BC361">_xlfn.XLOOKUP($A361&amp;BC$5,'[1]NBA-Data-1980-2019'!$B$1:$B$16305&amp;'[1]NBA-Data-1980-2019'!$A$1:$A$16305,'[1]NBA-Data-1980-2019'!$H$1:$H$16305,"",0)</f>
        <v>1587.2</v>
      </c>
      <c r="BD361" s="2" cm="1">
        <f t="array" ref="BD361">_xlfn.XLOOKUP($A361&amp;BD$5,'[1]NBA-Data-1980-2019'!$B$1:$B$16305&amp;'[1]NBA-Data-1980-2019'!$A$1:$A$16305,'[1]NBA-Data-1980-2019'!$H$1:$H$16305,"",0)</f>
        <v>1417.5</v>
      </c>
      <c r="BE361" s="2" cm="1">
        <f t="array" ref="BE361">_xlfn.XLOOKUP($A361&amp;BE$5,'[1]NBA-Data-1980-2019'!$B$1:$B$16305&amp;'[1]NBA-Data-1980-2019'!$A$1:$A$16305,'[1]NBA-Data-1980-2019'!$H$1:$H$16305,"",0)</f>
        <v>653.19999999999993</v>
      </c>
      <c r="BF361" s="2" cm="1">
        <f t="array" ref="BF361">_xlfn.XLOOKUP($A361&amp;BF$5,'[1]NBA-Data-1980-2019'!$B$1:$B$16305&amp;'[1]NBA-Data-1980-2019'!$A$1:$A$16305,'[1]NBA-Data-1980-2019'!$H$1:$H$16305,"",0)</f>
        <v>992</v>
      </c>
      <c r="BG361" s="2" cm="1">
        <f t="array" ref="BG361">_xlfn.XLOOKUP($A361&amp;BG$5,'[1]NBA-Data-1980-2019'!$B$1:$B$16305&amp;'[1]NBA-Data-1980-2019'!$A$1:$A$16305,'[1]NBA-Data-1980-2019'!$H$1:$H$16305,"",0)</f>
        <v>259</v>
      </c>
      <c r="BH361" s="2" cm="1">
        <f t="array" ref="BH361">_xlfn.XLOOKUP($A361&amp;BH$5,'[1]NBA-Data-1980-2019'!$B$1:$B$16305&amp;'[1]NBA-Data-1980-2019'!$A$1:$A$16305,'[1]NBA-Data-1980-2019'!$H$1:$H$16305,"",0)</f>
        <v>129.19999999999999</v>
      </c>
      <c r="BI361" s="2" cm="1">
        <f t="array" ref="BI361">_xlfn.XLOOKUP($A361&amp;BI$5,'[1]NBA-Data-1980-2019'!$B$1:$B$16305&amp;'[1]NBA-Data-1980-2019'!$A$1:$A$16305,'[1]NBA-Data-1980-2019'!$H$1:$H$16305,"",0)</f>
        <v>71.399999999999991</v>
      </c>
      <c r="BJ361" s="2" cm="1">
        <f t="array" ref="BJ361">_xlfn.XLOOKUP($A361&amp;BJ$5,'[1]NBA-Data-1980-2019'!$B$1:$B$16305&amp;'[1]NBA-Data-1980-2019'!$A$1:$A$16305,'[1]NBA-Data-1980-2019'!$H$1:$H$16305,"",0)</f>
        <v>74</v>
      </c>
      <c r="BK361" s="2" t="str" cm="1">
        <f t="array" ref="BK361">_xlfn.XLOOKUP($A361&amp;BK$5,'[1]NBA-Data-1980-2019'!$B$1:$B$16305&amp;'[1]NBA-Data-1980-2019'!$A$1:$A$16305,'[1]NBA-Data-1980-2019'!$H$1:$H$16305,"",0)</f>
        <v/>
      </c>
      <c r="BL361" s="2" t="str" cm="1">
        <f t="array" ref="BL361">_xlfn.XLOOKUP($A361&amp;BL$5,'[1]NBA-Data-1980-2019'!$B$1:$B$16305&amp;'[1]NBA-Data-1980-2019'!$A$1:$A$16305,'[1]NBA-Data-1980-2019'!$H$1:$H$16305,"",0)</f>
        <v/>
      </c>
      <c r="BM361" s="2" t="str" cm="1">
        <f t="array" ref="BM361">_xlfn.XLOOKUP($A361&amp;BM$5,'[1]NBA-Data-1980-2019'!$B$1:$B$16305&amp;'[1]NBA-Data-1980-2019'!$A$1:$A$16305,'[1]NBA-Data-1980-2019'!$H$1:$H$16305,"",0)</f>
        <v/>
      </c>
      <c r="BN361" s="2" t="str" cm="1">
        <f t="array" ref="BN361">_xlfn.XLOOKUP($A361&amp;BN$5,'[1]NBA-Data-1980-2019'!$B$1:$B$16305&amp;'[1]NBA-Data-1980-2019'!$A$1:$A$16305,'[1]NBA-Data-1980-2019'!$F$1:$F$16305,"",0)</f>
        <v/>
      </c>
      <c r="BO361" s="2" t="str" cm="1">
        <f t="array" ref="BO361">_xlfn.XLOOKUP($A361&amp;BO$5,'[1]NBA-Data-1980-2019'!$B$1:$B$16305&amp;'[1]NBA-Data-1980-2019'!$A$1:$A$16305,'[1]NBA-Data-1980-2019'!$F$1:$F$16305,"",0)</f>
        <v/>
      </c>
      <c r="BP361" s="2" t="str" cm="1">
        <f t="array" ref="BP361">_xlfn.XLOOKUP($A361&amp;BP$5,'[1]NBA-Data-1980-2019'!$B$1:$B$16305&amp;'[1]NBA-Data-1980-2019'!$A$1:$A$16305,'[1]NBA-Data-1980-2019'!$F$1:$F$16305,"",0)</f>
        <v/>
      </c>
      <c r="BQ361" s="2" t="str" cm="1">
        <f t="array" ref="BQ361">_xlfn.XLOOKUP($A361&amp;BQ$5,'[1]NBA-Data-1980-2019'!$B$1:$B$16305&amp;'[1]NBA-Data-1980-2019'!$A$1:$A$16305,'[1]NBA-Data-1980-2019'!$F$1:$F$16305,"",0)</f>
        <v/>
      </c>
      <c r="BR361" s="2" t="str" cm="1">
        <f t="array" ref="BR361">_xlfn.XLOOKUP($A361&amp;BR$5,'[1]NBA-Data-1980-2019'!$B$1:$B$16305&amp;'[1]NBA-Data-1980-2019'!$A$1:$A$16305,'[1]NBA-Data-1980-2019'!$F$1:$F$16305,"",0)</f>
        <v/>
      </c>
      <c r="BS361" s="2" t="str" cm="1">
        <f t="array" ref="BS361">_xlfn.XLOOKUP($A361&amp;BS$5,'[1]NBA-Data-1980-2019'!$B$1:$B$16305&amp;'[1]NBA-Data-1980-2019'!$A$1:$A$16305,'[1]NBA-Data-1980-2019'!$F$1:$F$16305,"",0)</f>
        <v/>
      </c>
      <c r="BT361" s="2" t="str" cm="1">
        <f t="array" ref="BT361">_xlfn.XLOOKUP($A361&amp;BT$5,'[1]NBA-Data-1980-2019'!$B$1:$B$16305&amp;'[1]NBA-Data-1980-2019'!$A$1:$A$16305,'[1]NBA-Data-1980-2019'!$F$1:$F$16305,"",0)</f>
        <v/>
      </c>
      <c r="BU361" s="2" t="str" cm="1">
        <f t="array" ref="BU361">_xlfn.XLOOKUP($A361&amp;BU$5,'[1]NBA-Data-1980-2019'!$B$1:$B$16305&amp;'[1]NBA-Data-1980-2019'!$A$1:$A$16305,'[1]NBA-Data-1980-2019'!$F$1:$F$16305,"",0)</f>
        <v/>
      </c>
      <c r="BV361" s="2" t="str" cm="1">
        <f t="array" ref="BV361">_xlfn.XLOOKUP($A361&amp;BV$5,'[1]NBA-Data-1980-2019'!$B$1:$B$16305&amp;'[1]NBA-Data-1980-2019'!$A$1:$A$16305,'[1]NBA-Data-1980-2019'!$F$1:$F$16305,"",0)</f>
        <v/>
      </c>
      <c r="BW361" s="2" t="str" cm="1">
        <f t="array" ref="BW361">_xlfn.XLOOKUP($A361&amp;BW$5,'[1]NBA-Data-1980-2019'!$B$1:$B$16305&amp;'[1]NBA-Data-1980-2019'!$A$1:$A$16305,'[1]NBA-Data-1980-2019'!$F$1:$F$16305,"",0)</f>
        <v/>
      </c>
      <c r="BX361" s="2" t="str" cm="1">
        <f t="array" ref="BX361">_xlfn.XLOOKUP($A361&amp;BX$5,'[1]NBA-Data-1980-2019'!$B$1:$B$16305&amp;'[1]NBA-Data-1980-2019'!$A$1:$A$16305,'[1]NBA-Data-1980-2019'!$F$1:$F$16305,"",0)</f>
        <v/>
      </c>
      <c r="BY361" s="2" t="str" cm="1">
        <f t="array" ref="BY361">_xlfn.XLOOKUP($A361&amp;BY$5,'[1]NBA-Data-1980-2019'!$B$1:$B$16305&amp;'[1]NBA-Data-1980-2019'!$A$1:$A$16305,'[1]NBA-Data-1980-2019'!$F$1:$F$16305,"",0)</f>
        <v/>
      </c>
      <c r="BZ361" s="2" t="str" cm="1">
        <f t="array" ref="BZ361">_xlfn.XLOOKUP($A361&amp;BZ$5,'[1]NBA-Data-1980-2019'!$B$1:$B$16305&amp;'[1]NBA-Data-1980-2019'!$A$1:$A$16305,'[1]NBA-Data-1980-2019'!$F$1:$F$16305,"",0)</f>
        <v/>
      </c>
      <c r="CA361" s="2" cm="1">
        <f t="array" ref="CA361">_xlfn.XLOOKUP($A361&amp;CA$5,'[1]NBA-Data-1980-2019'!$B$1:$B$16305&amp;'[1]NBA-Data-1980-2019'!$A$1:$A$16305,'[1]NBA-Data-1980-2019'!$F$1:$F$16305,"",0)</f>
        <v>13.7</v>
      </c>
      <c r="CB361" s="2" cm="1">
        <f t="array" ref="CB361">_xlfn.XLOOKUP($A361&amp;CB$5,'[1]NBA-Data-1980-2019'!$B$1:$B$16305&amp;'[1]NBA-Data-1980-2019'!$A$1:$A$16305,'[1]NBA-Data-1980-2019'!$F$1:$F$16305,"",0)</f>
        <v>15.5</v>
      </c>
      <c r="CC361" s="2" cm="1">
        <f t="array" ref="CC361">_xlfn.XLOOKUP($A361&amp;CC$5,'[1]NBA-Data-1980-2019'!$B$1:$B$16305&amp;'[1]NBA-Data-1980-2019'!$A$1:$A$16305,'[1]NBA-Data-1980-2019'!$F$1:$F$16305,"",0)</f>
        <v>13.7</v>
      </c>
      <c r="CD361" s="2" cm="1">
        <f t="array" ref="CD361">_xlfn.XLOOKUP($A361&amp;CD$5,'[1]NBA-Data-1980-2019'!$B$1:$B$16305&amp;'[1]NBA-Data-1980-2019'!$A$1:$A$16305,'[1]NBA-Data-1980-2019'!$F$1:$F$16305,"",0)</f>
        <v>13.7</v>
      </c>
      <c r="CE361" s="2" cm="1">
        <f t="array" ref="CE361">_xlfn.XLOOKUP($A361&amp;CE$5,'[1]NBA-Data-1980-2019'!$B$1:$B$16305&amp;'[1]NBA-Data-1980-2019'!$A$1:$A$16305,'[1]NBA-Data-1980-2019'!$F$1:$F$16305,"",0)</f>
        <v>12.7</v>
      </c>
      <c r="CF361" s="2" cm="1">
        <f t="array" ref="CF361">_xlfn.XLOOKUP($A361&amp;CF$5,'[1]NBA-Data-1980-2019'!$B$1:$B$16305&amp;'[1]NBA-Data-1980-2019'!$A$1:$A$16305,'[1]NBA-Data-1980-2019'!$F$1:$F$16305,"",0)</f>
        <v>13.1</v>
      </c>
      <c r="CG361" s="2" cm="1">
        <f t="array" ref="CG361">_xlfn.XLOOKUP($A361&amp;CG$5,'[1]NBA-Data-1980-2019'!$B$1:$B$16305&amp;'[1]NBA-Data-1980-2019'!$A$1:$A$16305,'[1]NBA-Data-1980-2019'!$F$1:$F$16305,"",0)</f>
        <v>14.6</v>
      </c>
      <c r="CH361" s="2" cm="1">
        <f t="array" ref="CH361">_xlfn.XLOOKUP($A361&amp;CH$5,'[1]NBA-Data-1980-2019'!$B$1:$B$16305&amp;'[1]NBA-Data-1980-2019'!$A$1:$A$16305,'[1]NBA-Data-1980-2019'!$F$1:$F$16305,"",0)</f>
        <v>12.7</v>
      </c>
      <c r="CI361" s="2" cm="1">
        <f t="array" ref="CI361">_xlfn.XLOOKUP($A361&amp;CI$5,'[1]NBA-Data-1980-2019'!$B$1:$B$16305&amp;'[1]NBA-Data-1980-2019'!$A$1:$A$16305,'[1]NBA-Data-1980-2019'!$F$1:$F$16305,"",0)</f>
        <v>10.9</v>
      </c>
      <c r="CJ361" s="2" cm="1">
        <f t="array" ref="CJ361">_xlfn.XLOOKUP($A361&amp;CJ$5,'[1]NBA-Data-1980-2019'!$B$1:$B$16305&amp;'[1]NBA-Data-1980-2019'!$A$1:$A$16305,'[1]NBA-Data-1980-2019'!$F$1:$F$16305,"",0)</f>
        <v>9.9</v>
      </c>
      <c r="CK361" s="2" cm="1">
        <f t="array" ref="CK361">_xlfn.XLOOKUP($A361&amp;CK$5,'[1]NBA-Data-1980-2019'!$B$1:$B$16305&amp;'[1]NBA-Data-1980-2019'!$A$1:$A$16305,'[1]NBA-Data-1980-2019'!$F$1:$F$16305,"",0)</f>
        <v>10.5</v>
      </c>
      <c r="CL361" s="2" cm="1">
        <f t="array" ref="CL361">_xlfn.XLOOKUP($A361&amp;CL$5,'[1]NBA-Data-1980-2019'!$B$1:$B$16305&amp;'[1]NBA-Data-1980-2019'!$A$1:$A$16305,'[1]NBA-Data-1980-2019'!$F$1:$F$16305,"",0)</f>
        <v>10.6</v>
      </c>
      <c r="CM361" s="2" cm="1">
        <f t="array" ref="CM361">_xlfn.XLOOKUP($A361&amp;CM$5,'[1]NBA-Data-1980-2019'!$B$1:$B$16305&amp;'[1]NBA-Data-1980-2019'!$A$1:$A$16305,'[1]NBA-Data-1980-2019'!$F$1:$F$16305,"",0)</f>
        <v>9.1</v>
      </c>
      <c r="CN361" s="2" cm="1">
        <f t="array" ref="CN361">_xlfn.XLOOKUP($A361&amp;CN$5,'[1]NBA-Data-1980-2019'!$B$1:$B$16305&amp;'[1]NBA-Data-1980-2019'!$A$1:$A$16305,'[1]NBA-Data-1980-2019'!$F$1:$F$16305,"",0)</f>
        <v>8.4</v>
      </c>
      <c r="CO361" s="2" cm="1">
        <f t="array" ref="CO361">_xlfn.XLOOKUP($A361&amp;CO$5,'[1]NBA-Data-1980-2019'!$B$1:$B$16305&amp;'[1]NBA-Data-1980-2019'!$A$1:$A$16305,'[1]NBA-Data-1980-2019'!$F$1:$F$16305,"",0)</f>
        <v>1.8</v>
      </c>
      <c r="CP361" s="2" cm="1">
        <f t="array" ref="CP361">_xlfn.XLOOKUP($A361&amp;CP$5,'[1]NBA-Data-1980-2019'!$B$1:$B$16305&amp;'[1]NBA-Data-1980-2019'!$A$1:$A$16305,'[1]NBA-Data-1980-2019'!$F$1:$F$16305,"",0)</f>
        <v>3.6</v>
      </c>
      <c r="CQ361" s="2" t="str" cm="1">
        <f t="array" ref="CQ361">_xlfn.XLOOKUP($A361&amp;CQ$5,'[1]NBA-Data-1980-2019'!$B$1:$B$16305&amp;'[1]NBA-Data-1980-2019'!$A$1:$A$16305,'[1]NBA-Data-1980-2019'!$F$1:$F$16305,"",0)</f>
        <v/>
      </c>
      <c r="CR361" s="2" t="str" cm="1">
        <f t="array" ref="CR361">_xlfn.XLOOKUP($A361&amp;CR$5,'[1]NBA-Data-1980-2019'!$B$1:$B$16305&amp;'[1]NBA-Data-1980-2019'!$A$1:$A$16305,'[1]NBA-Data-1980-2019'!$F$1:$F$16305,"",0)</f>
        <v/>
      </c>
      <c r="CS361" s="2" t="str" cm="1">
        <f t="array" ref="CS361">_xlfn.XLOOKUP($A361&amp;CS$5,'[1]NBA-Data-1980-2019'!$B$1:$B$16305&amp;'[1]NBA-Data-1980-2019'!$A$1:$A$16305,'[1]NBA-Data-1980-2019'!$F$1:$F$16305,"",0)</f>
        <v/>
      </c>
      <c r="CU361" s="2" t="str">
        <f>_xlfn.XLOOKUP($A361,TEAMS!$G$1:$G$839,TEAMS!$H$1:$H$839,"",0)</f>
        <v>PF</v>
      </c>
      <c r="CV361" s="2" t="str">
        <f>_xlfn.XLOOKUP($CU361,DASHBOARD!$B$22:$B$27,DASHBOARD!$C$22:$C$27,"",0)</f>
        <v>FORWARD</v>
      </c>
      <c r="CY361" s="63">
        <f>SUMIFS('[1]NBA-Data-1980-2019'!$G$1:$G$16305,'[1]NBA-Data-1980-2019'!$B$1:$B$16305,$A361,'[1]NBA-Data-1980-2019'!$A$1:$A$16305,CY$9)</f>
        <v>0</v>
      </c>
      <c r="CZ361" s="63">
        <f>SUMIFS('[1]NBA-Data-1980-2019'!$G$1:$G$16305,'[1]NBA-Data-1980-2019'!$B$1:$B$16305,$A361,'[1]NBA-Data-1980-2019'!$A$1:$A$16305,CZ$9)</f>
        <v>0</v>
      </c>
      <c r="DA361" s="63">
        <f>SUMIFS('[1]NBA-Data-1980-2019'!$G$1:$G$16305,'[1]NBA-Data-1980-2019'!$B$1:$B$16305,$A361,'[1]NBA-Data-1980-2019'!$A$1:$A$16305,DA$9)</f>
        <v>0</v>
      </c>
      <c r="DB361" s="63">
        <f>SUMIFS('[1]NBA-Data-1980-2019'!$G$1:$G$16305,'[1]NBA-Data-1980-2019'!$B$1:$B$16305,$A361,'[1]NBA-Data-1980-2019'!$A$1:$A$16305,DB$9)</f>
        <v>0</v>
      </c>
      <c r="DC361" s="63">
        <f>SUMIFS('[1]NBA-Data-1980-2019'!$G$1:$G$16305,'[1]NBA-Data-1980-2019'!$B$1:$B$16305,$A361,'[1]NBA-Data-1980-2019'!$A$1:$A$16305,DC$9)</f>
        <v>0</v>
      </c>
      <c r="DD361" s="63">
        <f>SUMIFS('[1]NBA-Data-1980-2019'!$G$1:$G$16305,'[1]NBA-Data-1980-2019'!$B$1:$B$16305,$A361,'[1]NBA-Data-1980-2019'!$A$1:$A$16305,DD$9)</f>
        <v>0</v>
      </c>
      <c r="DE361" s="63">
        <f>SUMIFS('[1]NBA-Data-1980-2019'!$G$1:$G$16305,'[1]NBA-Data-1980-2019'!$B$1:$B$16305,$A361,'[1]NBA-Data-1980-2019'!$A$1:$A$16305,DE$9)</f>
        <v>0</v>
      </c>
      <c r="DF361" s="63">
        <f>SUMIFS('[1]NBA-Data-1980-2019'!$G$1:$G$16305,'[1]NBA-Data-1980-2019'!$B$1:$B$16305,$A361,'[1]NBA-Data-1980-2019'!$A$1:$A$16305,DF$9)</f>
        <v>0</v>
      </c>
      <c r="DG361" s="63">
        <f>SUMIFS('[1]NBA-Data-1980-2019'!$G$1:$G$16305,'[1]NBA-Data-1980-2019'!$B$1:$B$16305,$A361,'[1]NBA-Data-1980-2019'!$A$1:$A$16305,DG$9)</f>
        <v>0</v>
      </c>
      <c r="DH361" s="63">
        <f>SUMIFS('[1]NBA-Data-1980-2019'!$G$1:$G$16305,'[1]NBA-Data-1980-2019'!$B$1:$B$16305,$A361,'[1]NBA-Data-1980-2019'!$A$1:$A$16305,DH$9)</f>
        <v>0</v>
      </c>
      <c r="DI361" s="63">
        <f>SUMIFS('[1]NBA-Data-1980-2019'!$G$1:$G$16305,'[1]NBA-Data-1980-2019'!$B$1:$B$16305,$A361,'[1]NBA-Data-1980-2019'!$A$1:$A$16305,DI$9)</f>
        <v>0</v>
      </c>
      <c r="DJ361" s="63">
        <f>SUMIFS('[1]NBA-Data-1980-2019'!$G$1:$G$16305,'[1]NBA-Data-1980-2019'!$B$1:$B$16305,$A361,'[1]NBA-Data-1980-2019'!$A$1:$A$16305,DJ$9)</f>
        <v>0</v>
      </c>
      <c r="DK361" s="63">
        <f>SUMIFS('[1]NBA-Data-1980-2019'!$G$1:$G$16305,'[1]NBA-Data-1980-2019'!$B$1:$B$16305,$A361,'[1]NBA-Data-1980-2019'!$A$1:$A$16305,DK$9)</f>
        <v>0</v>
      </c>
      <c r="DL361" s="63">
        <f>SUMIFS('[1]NBA-Data-1980-2019'!$G$1:$G$16305,'[1]NBA-Data-1980-2019'!$B$1:$B$16305,$A361,'[1]NBA-Data-1980-2019'!$A$1:$A$16305,DL$9)</f>
        <v>366931</v>
      </c>
      <c r="DM361" s="63">
        <f>SUMIFS('[1]NBA-Data-1980-2019'!$G$1:$G$16305,'[1]NBA-Data-1980-2019'!$B$1:$B$16305,$A361,'[1]NBA-Data-1980-2019'!$A$1:$A$16305,DM$9)</f>
        <v>620046</v>
      </c>
      <c r="DN361" s="63">
        <f>SUMIFS('[1]NBA-Data-1980-2019'!$G$1:$G$16305,'[1]NBA-Data-1980-2019'!$B$1:$B$16305,$A361,'[1]NBA-Data-1980-2019'!$A$1:$A$16305,DN$9)</f>
        <v>5000000</v>
      </c>
      <c r="DO361" s="63">
        <f>SUMIFS('[1]NBA-Data-1980-2019'!$G$1:$G$16305,'[1]NBA-Data-1980-2019'!$B$1:$B$16305,$A361,'[1]NBA-Data-1980-2019'!$A$1:$A$16305,DO$9)</f>
        <v>0</v>
      </c>
      <c r="DP361" s="63">
        <f>SUMIFS('[1]NBA-Data-1980-2019'!$G$1:$G$16305,'[1]NBA-Data-1980-2019'!$B$1:$B$16305,$A361,'[1]NBA-Data-1980-2019'!$A$1:$A$16305,DP$9)</f>
        <v>6050000</v>
      </c>
      <c r="DQ361" s="63">
        <f>SUMIFS('[1]NBA-Data-1980-2019'!$G$1:$G$16305,'[1]NBA-Data-1980-2019'!$B$1:$B$16305,$A361,'[1]NBA-Data-1980-2019'!$A$1:$A$16305,DQ$9)</f>
        <v>0</v>
      </c>
      <c r="DR361" s="63">
        <f>SUMIFS('[1]NBA-Data-1980-2019'!$G$1:$G$16305,'[1]NBA-Data-1980-2019'!$B$1:$B$16305,$A361,'[1]NBA-Data-1980-2019'!$A$1:$A$16305,DR$9)</f>
        <v>7100000</v>
      </c>
      <c r="DS361" s="63">
        <f>SUMIFS('[1]NBA-Data-1980-2019'!$G$1:$G$16305,'[1]NBA-Data-1980-2019'!$B$1:$B$16305,$A361,'[1]NBA-Data-1980-2019'!$A$1:$A$16305,DS$9)</f>
        <v>0</v>
      </c>
      <c r="DT361" s="63">
        <f>SUMIFS('[1]NBA-Data-1980-2019'!$G$1:$G$16305,'[1]NBA-Data-1980-2019'!$B$1:$B$16305,$A361,'[1]NBA-Data-1980-2019'!$A$1:$A$16305,DT$9)</f>
        <v>3780000</v>
      </c>
      <c r="DU361" s="63">
        <f>SUMIFS('[1]NBA-Data-1980-2019'!$G$1:$G$16305,'[1]NBA-Data-1980-2019'!$B$1:$B$16305,$A361,'[1]NBA-Data-1980-2019'!$A$1:$A$16305,DU$9)</f>
        <v>4060000</v>
      </c>
      <c r="DV361" s="63">
        <f>SUMIFS('[1]NBA-Data-1980-2019'!$G$1:$G$16305,'[1]NBA-Data-1980-2019'!$B$1:$B$16305,$A361,'[1]NBA-Data-1980-2019'!$A$1:$A$16305,DV$9)</f>
        <v>4340000</v>
      </c>
      <c r="DW361" s="63">
        <f>SUMIFS('[1]NBA-Data-1980-2019'!$G$1:$G$16305,'[1]NBA-Data-1980-2019'!$B$1:$B$16305,$A361,'[1]NBA-Data-1980-2019'!$A$1:$A$16305,DW$9)</f>
        <v>2732000</v>
      </c>
      <c r="DX361" s="63">
        <f>SUMIFS('[1]NBA-Data-1980-2019'!$G$1:$G$16305,'[1]NBA-Data-1980-2019'!$B$1:$B$16305,$A361,'[1]NBA-Data-1980-2019'!$A$1:$A$16305,DX$9)</f>
        <v>2854940</v>
      </c>
      <c r="DY361" s="63">
        <f>SUMIFS('[1]NBA-Data-1980-2019'!$G$1:$G$16305,'[1]NBA-Data-1980-2019'!$B$1:$B$16305,$A361,'[1]NBA-Data-1980-2019'!$A$1:$A$16305,DY$9)</f>
        <v>4000000</v>
      </c>
      <c r="DZ361" s="63">
        <f>SUMIFS('[1]NBA-Data-1980-2019'!$G$1:$G$16305,'[1]NBA-Data-1980-2019'!$B$1:$B$16305,$A361,'[1]NBA-Data-1980-2019'!$A$1:$A$16305,DZ$9)</f>
        <v>2328652</v>
      </c>
      <c r="EA361" s="63">
        <f>SUMIFS('[1]NBA-Data-1980-2019'!$G$1:$G$16305,'[1]NBA-Data-1980-2019'!$B$1:$B$16305,$A361,'[1]NBA-Data-1980-2019'!$A$1:$A$16305,EA$9)</f>
        <v>2393887</v>
      </c>
      <c r="EB361" s="63">
        <f>SUMIFS('[1]NBA-Data-1980-2019'!$G$1:$G$16305,'[1]NBA-Data-1980-2019'!$B$1:$B$16305,$A361,'[1]NBA-Data-1980-2019'!$A$1:$A$16305,EB$9)</f>
        <v>0</v>
      </c>
      <c r="EC361" s="63">
        <f>SUMIFS('[1]NBA-Data-1980-2019'!$G$1:$G$16305,'[1]NBA-Data-1980-2019'!$B$1:$B$16305,$A361,'[1]NBA-Data-1980-2019'!$A$1:$A$16305,EC$9)</f>
        <v>0</v>
      </c>
      <c r="ED361" s="63">
        <f>SUMIFS('[1]NBA-Data-1980-2019'!$G$1:$G$16305,'[1]NBA-Data-1980-2019'!$B$1:$B$16305,$A361,'[1]NBA-Data-1980-2019'!$A$1:$A$16305,ED$9)</f>
        <v>0</v>
      </c>
      <c r="EH361" s="2" t="s">
        <v>1480</v>
      </c>
    </row>
    <row r="362" spans="1:165" x14ac:dyDescent="0.2">
      <c r="A362" s="2" t="s">
        <v>1101</v>
      </c>
      <c r="B362" s="2" t="str" cm="1">
        <f t="array" ref="B362">_xlfn.XLOOKUP($A362&amp;B$5,'[1]NBA-Data-1980-2019'!$B$1:$B$16305&amp;'[1]NBA-Data-1980-2019'!$A$1:$A$16305,'[1]NBA-Data-1980-2019'!$D$1:$D$16305,"",0)</f>
        <v>HOU</v>
      </c>
      <c r="C362" s="2" t="str" cm="1">
        <f t="array" ref="C362">_xlfn.XLOOKUP($A362&amp;C$5,'[1]NBA-Data-1980-2019'!$B$1:$B$16305&amp;'[1]NBA-Data-1980-2019'!$A$1:$A$16305,'[1]NBA-Data-1980-2019'!$D$1:$D$16305,"",0)</f>
        <v>HOU</v>
      </c>
      <c r="D362" s="2" t="str" cm="1">
        <f t="array" ref="D362">_xlfn.XLOOKUP($A362&amp;D$5,'[1]NBA-Data-1980-2019'!$B$1:$B$16305&amp;'[1]NBA-Data-1980-2019'!$A$1:$A$16305,'[1]NBA-Data-1980-2019'!$D$1:$D$16305,"",0)</f>
        <v>HOU</v>
      </c>
      <c r="E362" s="2" t="str" cm="1">
        <f t="array" ref="E362">_xlfn.XLOOKUP($A362&amp;E$5,'[1]NBA-Data-1980-2019'!$B$1:$B$16305&amp;'[1]NBA-Data-1980-2019'!$A$1:$A$16305,'[1]NBA-Data-1980-2019'!$D$1:$D$16305,"",0)</f>
        <v>HOU</v>
      </c>
      <c r="F362" s="2" t="str" cm="1">
        <f t="array" ref="F362">_xlfn.XLOOKUP($A362&amp;F$5,'[1]NBA-Data-1980-2019'!$B$1:$B$16305&amp;'[1]NBA-Data-1980-2019'!$A$1:$A$16305,'[1]NBA-Data-1980-2019'!$D$1:$D$16305,"",0)</f>
        <v>HOU</v>
      </c>
      <c r="G362" s="2" t="str" cm="1">
        <f t="array" ref="G362">_xlfn.XLOOKUP($A362&amp;G$5,'[1]NBA-Data-1980-2019'!$B$1:$B$16305&amp;'[1]NBA-Data-1980-2019'!$A$1:$A$16305,'[1]NBA-Data-1980-2019'!$D$1:$D$16305,"",0)</f>
        <v>PHI</v>
      </c>
      <c r="H362" s="2" t="str" cm="1">
        <f t="array" ref="H362">_xlfn.XLOOKUP($A362&amp;H$5,'[1]NBA-Data-1980-2019'!$B$1:$B$16305&amp;'[1]NBA-Data-1980-2019'!$A$1:$A$16305,'[1]NBA-Data-1980-2019'!$D$1:$D$16305,"",0)</f>
        <v>SAS</v>
      </c>
      <c r="I362" s="2" t="str" cm="1">
        <f t="array" ref="I362">_xlfn.XLOOKUP($A362&amp;I$5,'[1]NBA-Data-1980-2019'!$B$1:$B$16305&amp;'[1]NBA-Data-1980-2019'!$A$1:$A$16305,'[1]NBA-Data-1980-2019'!$D$1:$D$16305,"",0)</f>
        <v>TOT</v>
      </c>
      <c r="J362" s="2" t="str" cm="1">
        <f t="array" ref="J362">_xlfn.XLOOKUP($A362&amp;J$5,'[1]NBA-Data-1980-2019'!$B$1:$B$16305&amp;'[1]NBA-Data-1980-2019'!$A$1:$A$16305,'[1]NBA-Data-1980-2019'!$D$1:$D$16305,"",0)</f>
        <v>SAC</v>
      </c>
      <c r="K362" s="2" t="str" cm="1">
        <f t="array" ref="K362">_xlfn.XLOOKUP($A362&amp;K$5,'[1]NBA-Data-1980-2019'!$B$1:$B$16305&amp;'[1]NBA-Data-1980-2019'!$A$1:$A$16305,'[1]NBA-Data-1980-2019'!$D$1:$D$16305,"",0)</f>
        <v>SEA</v>
      </c>
      <c r="L362" s="2" t="str" cm="1">
        <f t="array" ref="L362">_xlfn.XLOOKUP($A362&amp;L$5,'[1]NBA-Data-1980-2019'!$B$1:$B$16305&amp;'[1]NBA-Data-1980-2019'!$A$1:$A$16305,'[1]NBA-Data-1980-2019'!$D$1:$D$16305,"",0)</f>
        <v>TOT</v>
      </c>
      <c r="M362" s="2" t="str" cm="1">
        <f t="array" ref="M362">_xlfn.XLOOKUP($A362&amp;M$5,'[1]NBA-Data-1980-2019'!$B$1:$B$16305&amp;'[1]NBA-Data-1980-2019'!$A$1:$A$16305,'[1]NBA-Data-1980-2019'!$D$1:$D$16305,"",0)</f>
        <v/>
      </c>
      <c r="N362" s="2" t="str" cm="1">
        <f t="array" ref="N362">_xlfn.XLOOKUP($A362&amp;N$5,'[1]NBA-Data-1980-2019'!$B$1:$B$16305&amp;'[1]NBA-Data-1980-2019'!$A$1:$A$16305,'[1]NBA-Data-1980-2019'!$D$1:$D$16305,"",0)</f>
        <v/>
      </c>
      <c r="O362" s="2" t="str" cm="1">
        <f t="array" ref="O362">_xlfn.XLOOKUP($A362&amp;O$5,'[1]NBA-Data-1980-2019'!$B$1:$B$16305&amp;'[1]NBA-Data-1980-2019'!$A$1:$A$16305,'[1]NBA-Data-1980-2019'!$D$1:$D$16305,"",0)</f>
        <v/>
      </c>
      <c r="P362" s="2" t="str" cm="1">
        <f t="array" ref="P362">_xlfn.XLOOKUP($A362&amp;P$5,'[1]NBA-Data-1980-2019'!$B$1:$B$16305&amp;'[1]NBA-Data-1980-2019'!$A$1:$A$16305,'[1]NBA-Data-1980-2019'!$D$1:$D$16305,"",0)</f>
        <v/>
      </c>
      <c r="Q362" s="2" t="str" cm="1">
        <f t="array" ref="Q362">_xlfn.XLOOKUP($A362&amp;Q$5,'[1]NBA-Data-1980-2019'!$B$1:$B$16305&amp;'[1]NBA-Data-1980-2019'!$A$1:$A$16305,'[1]NBA-Data-1980-2019'!$D$1:$D$16305,"",0)</f>
        <v/>
      </c>
      <c r="R362" s="2" t="str" cm="1">
        <f t="array" ref="R362">_xlfn.XLOOKUP($A362&amp;R$5,'[1]NBA-Data-1980-2019'!$B$1:$B$16305&amp;'[1]NBA-Data-1980-2019'!$A$1:$A$16305,'[1]NBA-Data-1980-2019'!$D$1:$D$16305,"",0)</f>
        <v/>
      </c>
      <c r="S362" s="2" t="str" cm="1">
        <f t="array" ref="S362">_xlfn.XLOOKUP($A362&amp;S$5,'[1]NBA-Data-1980-2019'!$B$1:$B$16305&amp;'[1]NBA-Data-1980-2019'!$A$1:$A$16305,'[1]NBA-Data-1980-2019'!$D$1:$D$16305,"",0)</f>
        <v/>
      </c>
      <c r="T362" s="2" t="str" cm="1">
        <f t="array" ref="T362">_xlfn.XLOOKUP($A362&amp;T$5,'[1]NBA-Data-1980-2019'!$B$1:$B$16305&amp;'[1]NBA-Data-1980-2019'!$A$1:$A$16305,'[1]NBA-Data-1980-2019'!$D$1:$D$16305,"",0)</f>
        <v/>
      </c>
      <c r="U362" s="2" t="str" cm="1">
        <f t="array" ref="U362">_xlfn.XLOOKUP($A362&amp;U$5,'[1]NBA-Data-1980-2019'!$B$1:$B$16305&amp;'[1]NBA-Data-1980-2019'!$A$1:$A$16305,'[1]NBA-Data-1980-2019'!$D$1:$D$16305,"",0)</f>
        <v/>
      </c>
      <c r="V362" s="2" t="str" cm="1">
        <f t="array" ref="V362">_xlfn.XLOOKUP($A362&amp;V$5,'[1]NBA-Data-1980-2019'!$B$1:$B$16305&amp;'[1]NBA-Data-1980-2019'!$A$1:$A$16305,'[1]NBA-Data-1980-2019'!$D$1:$D$16305,"",0)</f>
        <v/>
      </c>
      <c r="W362" s="2" t="str" cm="1">
        <f t="array" ref="W362">_xlfn.XLOOKUP($A362&amp;W$5,'[1]NBA-Data-1980-2019'!$B$1:$B$16305&amp;'[1]NBA-Data-1980-2019'!$A$1:$A$16305,'[1]NBA-Data-1980-2019'!$D$1:$D$16305,"",0)</f>
        <v/>
      </c>
      <c r="X362" s="2" t="str" cm="1">
        <f t="array" ref="X362">_xlfn.XLOOKUP($A362&amp;X$5,'[1]NBA-Data-1980-2019'!$B$1:$B$16305&amp;'[1]NBA-Data-1980-2019'!$A$1:$A$16305,'[1]NBA-Data-1980-2019'!$D$1:$D$16305,"",0)</f>
        <v/>
      </c>
      <c r="Y362" s="2" t="str" cm="1">
        <f t="array" ref="Y362">_xlfn.XLOOKUP($A362&amp;Y$5,'[1]NBA-Data-1980-2019'!$B$1:$B$16305&amp;'[1]NBA-Data-1980-2019'!$A$1:$A$16305,'[1]NBA-Data-1980-2019'!$D$1:$D$16305,"",0)</f>
        <v/>
      </c>
      <c r="Z362" s="2" t="str" cm="1">
        <f t="array" ref="Z362">_xlfn.XLOOKUP($A362&amp;Z$5,'[1]NBA-Data-1980-2019'!$B$1:$B$16305&amp;'[1]NBA-Data-1980-2019'!$A$1:$A$16305,'[1]NBA-Data-1980-2019'!$D$1:$D$16305,"",0)</f>
        <v/>
      </c>
      <c r="AA362" s="2" t="str" cm="1">
        <f t="array" ref="AA362">_xlfn.XLOOKUP($A362&amp;AA$5,'[1]NBA-Data-1980-2019'!$B$1:$B$16305&amp;'[1]NBA-Data-1980-2019'!$A$1:$A$16305,'[1]NBA-Data-1980-2019'!$D$1:$D$16305,"",0)</f>
        <v/>
      </c>
      <c r="AB362" s="2" t="str" cm="1">
        <f t="array" ref="AB362">_xlfn.XLOOKUP($A362&amp;AB$5,'[1]NBA-Data-1980-2019'!$B$1:$B$16305&amp;'[1]NBA-Data-1980-2019'!$A$1:$A$16305,'[1]NBA-Data-1980-2019'!$D$1:$D$16305,"",0)</f>
        <v/>
      </c>
      <c r="AC362" s="2" t="str" cm="1">
        <f t="array" ref="AC362">_xlfn.XLOOKUP($A362&amp;AC$5,'[1]NBA-Data-1980-2019'!$B$1:$B$16305&amp;'[1]NBA-Data-1980-2019'!$A$1:$A$16305,'[1]NBA-Data-1980-2019'!$D$1:$D$16305,"",0)</f>
        <v/>
      </c>
      <c r="AD362" s="2" t="str" cm="1">
        <f t="array" ref="AD362">_xlfn.XLOOKUP($A362&amp;AD$5,'[1]NBA-Data-1980-2019'!$B$1:$B$16305&amp;'[1]NBA-Data-1980-2019'!$A$1:$A$16305,'[1]NBA-Data-1980-2019'!$D$1:$D$16305,"",0)</f>
        <v/>
      </c>
      <c r="AE362" s="2" t="str" cm="1">
        <f t="array" ref="AE362">_xlfn.XLOOKUP($A362&amp;AE$5,'[1]NBA-Data-1980-2019'!$B$1:$B$16305&amp;'[1]NBA-Data-1980-2019'!$A$1:$A$16305,'[1]NBA-Data-1980-2019'!$D$1:$D$16305,"",0)</f>
        <v/>
      </c>
      <c r="AF362" s="2" t="str" cm="1">
        <f t="array" ref="AF362">_xlfn.XLOOKUP($A362&amp;AF$5,'[1]NBA-Data-1980-2019'!$B$1:$B$16305&amp;'[1]NBA-Data-1980-2019'!$A$1:$A$16305,'[1]NBA-Data-1980-2019'!$D$1:$D$16305,"",0)</f>
        <v/>
      </c>
      <c r="AG362" s="2" t="str" cm="1">
        <f t="array" ref="AG362">_xlfn.XLOOKUP($A362&amp;AG$5,'[1]NBA-Data-1980-2019'!$B$1:$B$16305&amp;'[1]NBA-Data-1980-2019'!$A$1:$A$16305,'[1]NBA-Data-1980-2019'!$D$1:$D$16305,"",0)</f>
        <v/>
      </c>
      <c r="AH362" s="2" cm="1">
        <f t="array" ref="AH362">_xlfn.XLOOKUP($A362&amp;AH$5,'[1]NBA-Data-1980-2019'!$B$1:$B$16305&amp;'[1]NBA-Data-1980-2019'!$A$1:$A$16305,'[1]NBA-Data-1980-2019'!$H$1:$H$16305,"",0)</f>
        <v>2870</v>
      </c>
      <c r="AI362" s="2" cm="1">
        <f t="array" ref="AI362">_xlfn.XLOOKUP($A362&amp;AI$5,'[1]NBA-Data-1980-2019'!$B$1:$B$16305&amp;'[1]NBA-Data-1980-2019'!$A$1:$A$16305,'[1]NBA-Data-1980-2019'!$H$1:$H$16305,"",0)</f>
        <v>2704</v>
      </c>
      <c r="AJ362" s="2" cm="1">
        <f t="array" ref="AJ362">_xlfn.XLOOKUP($A362&amp;AJ$5,'[1]NBA-Data-1980-2019'!$B$1:$B$16305&amp;'[1]NBA-Data-1980-2019'!$A$1:$A$16305,'[1]NBA-Data-1980-2019'!$H$1:$H$16305,"",0)</f>
        <v>2250.6999999999998</v>
      </c>
      <c r="AK362" s="2" cm="1">
        <f t="array" ref="AK362">_xlfn.XLOOKUP($A362&amp;AK$5,'[1]NBA-Data-1980-2019'!$B$1:$B$16305&amp;'[1]NBA-Data-1980-2019'!$A$1:$A$16305,'[1]NBA-Data-1980-2019'!$H$1:$H$16305,"",0)</f>
        <v>2572.5</v>
      </c>
      <c r="AL362" s="2" cm="1">
        <f t="array" ref="AL362">_xlfn.XLOOKUP($A362&amp;AL$5,'[1]NBA-Data-1980-2019'!$B$1:$B$16305&amp;'[1]NBA-Data-1980-2019'!$A$1:$A$16305,'[1]NBA-Data-1980-2019'!$H$1:$H$16305,"",0)</f>
        <v>2035.2</v>
      </c>
      <c r="AM362" s="2" cm="1">
        <f t="array" ref="AM362">_xlfn.XLOOKUP($A362&amp;AM$5,'[1]NBA-Data-1980-2019'!$B$1:$B$16305&amp;'[1]NBA-Data-1980-2019'!$A$1:$A$16305,'[1]NBA-Data-1980-2019'!$H$1:$H$16305,"",0)</f>
        <v>2467.5</v>
      </c>
      <c r="AN362" s="2" cm="1">
        <f t="array" ref="AN362">_xlfn.XLOOKUP($A362&amp;AN$5,'[1]NBA-Data-1980-2019'!$B$1:$B$16305&amp;'[1]NBA-Data-1980-2019'!$A$1:$A$16305,'[1]NBA-Data-1980-2019'!$H$1:$H$16305,"",0)</f>
        <v>2066.4</v>
      </c>
      <c r="AO362" s="2" cm="1">
        <f t="array" ref="AO362">_xlfn.XLOOKUP($A362&amp;AO$5,'[1]NBA-Data-1980-2019'!$B$1:$B$16305&amp;'[1]NBA-Data-1980-2019'!$A$1:$A$16305,'[1]NBA-Data-1980-2019'!$H$1:$H$16305,"",0)</f>
        <v>634.19999999999993</v>
      </c>
      <c r="AP362" s="2" cm="1">
        <f t="array" ref="AP362">_xlfn.XLOOKUP($A362&amp;AP$5,'[1]NBA-Data-1980-2019'!$B$1:$B$16305&amp;'[1]NBA-Data-1980-2019'!$A$1:$A$16305,'[1]NBA-Data-1980-2019'!$H$1:$H$16305,"",0)</f>
        <v>1007.4</v>
      </c>
      <c r="AQ362" s="2" cm="1">
        <f t="array" ref="AQ362">_xlfn.XLOOKUP($A362&amp;AQ$5,'[1]NBA-Data-1980-2019'!$B$1:$B$16305&amp;'[1]NBA-Data-1980-2019'!$A$1:$A$16305,'[1]NBA-Data-1980-2019'!$H$1:$H$16305,"",0)</f>
        <v>987</v>
      </c>
      <c r="AR362" s="2" cm="1">
        <f t="array" ref="AR362">_xlfn.XLOOKUP($A362&amp;AR$5,'[1]NBA-Data-1980-2019'!$B$1:$B$16305&amp;'[1]NBA-Data-1980-2019'!$A$1:$A$16305,'[1]NBA-Data-1980-2019'!$H$1:$H$16305,"",0)</f>
        <v>657.9</v>
      </c>
      <c r="AS362" s="2" t="str" cm="1">
        <f t="array" ref="AS362">_xlfn.XLOOKUP($A362&amp;AS$5,'[1]NBA-Data-1980-2019'!$B$1:$B$16305&amp;'[1]NBA-Data-1980-2019'!$A$1:$A$16305,'[1]NBA-Data-1980-2019'!$H$1:$H$16305,"",0)</f>
        <v/>
      </c>
      <c r="AT362" s="2" t="str" cm="1">
        <f t="array" ref="AT362">_xlfn.XLOOKUP($A362&amp;AT$5,'[1]NBA-Data-1980-2019'!$B$1:$B$16305&amp;'[1]NBA-Data-1980-2019'!$A$1:$A$16305,'[1]NBA-Data-1980-2019'!$H$1:$H$16305,"",0)</f>
        <v/>
      </c>
      <c r="AU362" s="2" t="str" cm="1">
        <f t="array" ref="AU362">_xlfn.XLOOKUP($A362&amp;AU$5,'[1]NBA-Data-1980-2019'!$B$1:$B$16305&amp;'[1]NBA-Data-1980-2019'!$A$1:$A$16305,'[1]NBA-Data-1980-2019'!$H$1:$H$16305,"",0)</f>
        <v/>
      </c>
      <c r="AV362" s="2" t="str" cm="1">
        <f t="array" ref="AV362">_xlfn.XLOOKUP($A362&amp;AV$5,'[1]NBA-Data-1980-2019'!$B$1:$B$16305&amp;'[1]NBA-Data-1980-2019'!$A$1:$A$16305,'[1]NBA-Data-1980-2019'!$H$1:$H$16305,"",0)</f>
        <v/>
      </c>
      <c r="AW362" s="2" t="str" cm="1">
        <f t="array" ref="AW362">_xlfn.XLOOKUP($A362&amp;AW$5,'[1]NBA-Data-1980-2019'!$B$1:$B$16305&amp;'[1]NBA-Data-1980-2019'!$A$1:$A$16305,'[1]NBA-Data-1980-2019'!$H$1:$H$16305,"",0)</f>
        <v/>
      </c>
      <c r="AX362" s="2" t="str" cm="1">
        <f t="array" ref="AX362">_xlfn.XLOOKUP($A362&amp;AX$5,'[1]NBA-Data-1980-2019'!$B$1:$B$16305&amp;'[1]NBA-Data-1980-2019'!$A$1:$A$16305,'[1]NBA-Data-1980-2019'!$H$1:$H$16305,"",0)</f>
        <v/>
      </c>
      <c r="AY362" s="2" t="str" cm="1">
        <f t="array" ref="AY362">_xlfn.XLOOKUP($A362&amp;AY$5,'[1]NBA-Data-1980-2019'!$B$1:$B$16305&amp;'[1]NBA-Data-1980-2019'!$A$1:$A$16305,'[1]NBA-Data-1980-2019'!$H$1:$H$16305,"",0)</f>
        <v/>
      </c>
      <c r="AZ362" s="2" t="str" cm="1">
        <f t="array" ref="AZ362">_xlfn.XLOOKUP($A362&amp;AZ$5,'[1]NBA-Data-1980-2019'!$B$1:$B$16305&amp;'[1]NBA-Data-1980-2019'!$A$1:$A$16305,'[1]NBA-Data-1980-2019'!$H$1:$H$16305,"",0)</f>
        <v/>
      </c>
      <c r="BA362" s="2" t="str" cm="1">
        <f t="array" ref="BA362">_xlfn.XLOOKUP($A362&amp;BA$5,'[1]NBA-Data-1980-2019'!$B$1:$B$16305&amp;'[1]NBA-Data-1980-2019'!$A$1:$A$16305,'[1]NBA-Data-1980-2019'!$H$1:$H$16305,"",0)</f>
        <v/>
      </c>
      <c r="BB362" s="2" t="str" cm="1">
        <f t="array" ref="BB362">_xlfn.XLOOKUP($A362&amp;BB$5,'[1]NBA-Data-1980-2019'!$B$1:$B$16305&amp;'[1]NBA-Data-1980-2019'!$A$1:$A$16305,'[1]NBA-Data-1980-2019'!$H$1:$H$16305,"",0)</f>
        <v/>
      </c>
      <c r="BC362" s="2" t="str" cm="1">
        <f t="array" ref="BC362">_xlfn.XLOOKUP($A362&amp;BC$5,'[1]NBA-Data-1980-2019'!$B$1:$B$16305&amp;'[1]NBA-Data-1980-2019'!$A$1:$A$16305,'[1]NBA-Data-1980-2019'!$H$1:$H$16305,"",0)</f>
        <v/>
      </c>
      <c r="BD362" s="2" t="str" cm="1">
        <f t="array" ref="BD362">_xlfn.XLOOKUP($A362&amp;BD$5,'[1]NBA-Data-1980-2019'!$B$1:$B$16305&amp;'[1]NBA-Data-1980-2019'!$A$1:$A$16305,'[1]NBA-Data-1980-2019'!$H$1:$H$16305,"",0)</f>
        <v/>
      </c>
      <c r="BE362" s="2" t="str" cm="1">
        <f t="array" ref="BE362">_xlfn.XLOOKUP($A362&amp;BE$5,'[1]NBA-Data-1980-2019'!$B$1:$B$16305&amp;'[1]NBA-Data-1980-2019'!$A$1:$A$16305,'[1]NBA-Data-1980-2019'!$H$1:$H$16305,"",0)</f>
        <v/>
      </c>
      <c r="BF362" s="2" t="str" cm="1">
        <f t="array" ref="BF362">_xlfn.XLOOKUP($A362&amp;BF$5,'[1]NBA-Data-1980-2019'!$B$1:$B$16305&amp;'[1]NBA-Data-1980-2019'!$A$1:$A$16305,'[1]NBA-Data-1980-2019'!$H$1:$H$16305,"",0)</f>
        <v/>
      </c>
      <c r="BG362" s="2" t="str" cm="1">
        <f t="array" ref="BG362">_xlfn.XLOOKUP($A362&amp;BG$5,'[1]NBA-Data-1980-2019'!$B$1:$B$16305&amp;'[1]NBA-Data-1980-2019'!$A$1:$A$16305,'[1]NBA-Data-1980-2019'!$H$1:$H$16305,"",0)</f>
        <v/>
      </c>
      <c r="BH362" s="2" t="str" cm="1">
        <f t="array" ref="BH362">_xlfn.XLOOKUP($A362&amp;BH$5,'[1]NBA-Data-1980-2019'!$B$1:$B$16305&amp;'[1]NBA-Data-1980-2019'!$A$1:$A$16305,'[1]NBA-Data-1980-2019'!$H$1:$H$16305,"",0)</f>
        <v/>
      </c>
      <c r="BI362" s="2" t="str" cm="1">
        <f t="array" ref="BI362">_xlfn.XLOOKUP($A362&amp;BI$5,'[1]NBA-Data-1980-2019'!$B$1:$B$16305&amp;'[1]NBA-Data-1980-2019'!$A$1:$A$16305,'[1]NBA-Data-1980-2019'!$H$1:$H$16305,"",0)</f>
        <v/>
      </c>
      <c r="BJ362" s="2" t="str" cm="1">
        <f t="array" ref="BJ362">_xlfn.XLOOKUP($A362&amp;BJ$5,'[1]NBA-Data-1980-2019'!$B$1:$B$16305&amp;'[1]NBA-Data-1980-2019'!$A$1:$A$16305,'[1]NBA-Data-1980-2019'!$H$1:$H$16305,"",0)</f>
        <v/>
      </c>
      <c r="BK362" s="2" t="str" cm="1">
        <f t="array" ref="BK362">_xlfn.XLOOKUP($A362&amp;BK$5,'[1]NBA-Data-1980-2019'!$B$1:$B$16305&amp;'[1]NBA-Data-1980-2019'!$A$1:$A$16305,'[1]NBA-Data-1980-2019'!$H$1:$H$16305,"",0)</f>
        <v/>
      </c>
      <c r="BL362" s="2" t="str" cm="1">
        <f t="array" ref="BL362">_xlfn.XLOOKUP($A362&amp;BL$5,'[1]NBA-Data-1980-2019'!$B$1:$B$16305&amp;'[1]NBA-Data-1980-2019'!$A$1:$A$16305,'[1]NBA-Data-1980-2019'!$H$1:$H$16305,"",0)</f>
        <v/>
      </c>
      <c r="BM362" s="2" t="str" cm="1">
        <f t="array" ref="BM362">_xlfn.XLOOKUP($A362&amp;BM$5,'[1]NBA-Data-1980-2019'!$B$1:$B$16305&amp;'[1]NBA-Data-1980-2019'!$A$1:$A$16305,'[1]NBA-Data-1980-2019'!$H$1:$H$16305,"",0)</f>
        <v/>
      </c>
      <c r="BN362" s="2" cm="1">
        <f t="array" ref="BN362">_xlfn.XLOOKUP($A362&amp;BN$5,'[1]NBA-Data-1980-2019'!$B$1:$B$16305&amp;'[1]NBA-Data-1980-2019'!$A$1:$A$16305,'[1]NBA-Data-1980-2019'!$F$1:$F$16305,"",0)</f>
        <v>13.5</v>
      </c>
      <c r="BO362" s="2" cm="1">
        <f t="array" ref="BO362">_xlfn.XLOOKUP($A362&amp;BO$5,'[1]NBA-Data-1980-2019'!$B$1:$B$16305&amp;'[1]NBA-Data-1980-2019'!$A$1:$A$16305,'[1]NBA-Data-1980-2019'!$F$1:$F$16305,"",0)</f>
        <v>14.1</v>
      </c>
      <c r="BP362" s="2" cm="1">
        <f t="array" ref="BP362">_xlfn.XLOOKUP($A362&amp;BP$5,'[1]NBA-Data-1980-2019'!$B$1:$B$16305&amp;'[1]NBA-Data-1980-2019'!$A$1:$A$16305,'[1]NBA-Data-1980-2019'!$F$1:$F$16305,"",0)</f>
        <v>13.4</v>
      </c>
      <c r="BQ362" s="2" cm="1">
        <f t="array" ref="BQ362">_xlfn.XLOOKUP($A362&amp;BQ$5,'[1]NBA-Data-1980-2019'!$B$1:$B$16305&amp;'[1]NBA-Data-1980-2019'!$A$1:$A$16305,'[1]NBA-Data-1980-2019'!$F$1:$F$16305,"",0)</f>
        <v>12.5</v>
      </c>
      <c r="BR362" s="2" cm="1">
        <f t="array" ref="BR362">_xlfn.XLOOKUP($A362&amp;BR$5,'[1]NBA-Data-1980-2019'!$B$1:$B$16305&amp;'[1]NBA-Data-1980-2019'!$A$1:$A$16305,'[1]NBA-Data-1980-2019'!$F$1:$F$16305,"",0)</f>
        <v>11.9</v>
      </c>
      <c r="BS362" s="2" cm="1">
        <f t="array" ref="BS362">_xlfn.XLOOKUP($A362&amp;BS$5,'[1]NBA-Data-1980-2019'!$B$1:$B$16305&amp;'[1]NBA-Data-1980-2019'!$A$1:$A$16305,'[1]NBA-Data-1980-2019'!$F$1:$F$16305,"",0)</f>
        <v>13.9</v>
      </c>
      <c r="BT362" s="2" cm="1">
        <f t="array" ref="BT362">_xlfn.XLOOKUP($A362&amp;BT$5,'[1]NBA-Data-1980-2019'!$B$1:$B$16305&amp;'[1]NBA-Data-1980-2019'!$A$1:$A$16305,'[1]NBA-Data-1980-2019'!$F$1:$F$16305,"",0)</f>
        <v>11.8</v>
      </c>
      <c r="BU362" s="2" cm="1">
        <f t="array" ref="BU362">_xlfn.XLOOKUP($A362&amp;BU$5,'[1]NBA-Data-1980-2019'!$B$1:$B$16305&amp;'[1]NBA-Data-1980-2019'!$A$1:$A$16305,'[1]NBA-Data-1980-2019'!$F$1:$F$16305,"",0)</f>
        <v>12.2</v>
      </c>
      <c r="BV362" s="2" cm="1">
        <f t="array" ref="BV362">_xlfn.XLOOKUP($A362&amp;BV$5,'[1]NBA-Data-1980-2019'!$B$1:$B$16305&amp;'[1]NBA-Data-1980-2019'!$A$1:$A$16305,'[1]NBA-Data-1980-2019'!$F$1:$F$16305,"",0)</f>
        <v>12.6</v>
      </c>
      <c r="BW362" s="2" cm="1">
        <f t="array" ref="BW362">_xlfn.XLOOKUP($A362&amp;BW$5,'[1]NBA-Data-1980-2019'!$B$1:$B$16305&amp;'[1]NBA-Data-1980-2019'!$A$1:$A$16305,'[1]NBA-Data-1980-2019'!$F$1:$F$16305,"",0)</f>
        <v>12.6</v>
      </c>
      <c r="BX362" s="2" cm="1">
        <f t="array" ref="BX362">_xlfn.XLOOKUP($A362&amp;BX$5,'[1]NBA-Data-1980-2019'!$B$1:$B$16305&amp;'[1]NBA-Data-1980-2019'!$A$1:$A$16305,'[1]NBA-Data-1980-2019'!$F$1:$F$16305,"",0)</f>
        <v>6.7</v>
      </c>
      <c r="BY362" s="2" t="str" cm="1">
        <f t="array" ref="BY362">_xlfn.XLOOKUP($A362&amp;BY$5,'[1]NBA-Data-1980-2019'!$B$1:$B$16305&amp;'[1]NBA-Data-1980-2019'!$A$1:$A$16305,'[1]NBA-Data-1980-2019'!$F$1:$F$16305,"",0)</f>
        <v/>
      </c>
      <c r="BZ362" s="2" t="str" cm="1">
        <f t="array" ref="BZ362">_xlfn.XLOOKUP($A362&amp;BZ$5,'[1]NBA-Data-1980-2019'!$B$1:$B$16305&amp;'[1]NBA-Data-1980-2019'!$A$1:$A$16305,'[1]NBA-Data-1980-2019'!$F$1:$F$16305,"",0)</f>
        <v/>
      </c>
      <c r="CA362" s="2" t="str" cm="1">
        <f t="array" ref="CA362">_xlfn.XLOOKUP($A362&amp;CA$5,'[1]NBA-Data-1980-2019'!$B$1:$B$16305&amp;'[1]NBA-Data-1980-2019'!$A$1:$A$16305,'[1]NBA-Data-1980-2019'!$F$1:$F$16305,"",0)</f>
        <v/>
      </c>
      <c r="CB362" s="2" t="str" cm="1">
        <f t="array" ref="CB362">_xlfn.XLOOKUP($A362&amp;CB$5,'[1]NBA-Data-1980-2019'!$B$1:$B$16305&amp;'[1]NBA-Data-1980-2019'!$A$1:$A$16305,'[1]NBA-Data-1980-2019'!$F$1:$F$16305,"",0)</f>
        <v/>
      </c>
      <c r="CC362" s="2" t="str" cm="1">
        <f t="array" ref="CC362">_xlfn.XLOOKUP($A362&amp;CC$5,'[1]NBA-Data-1980-2019'!$B$1:$B$16305&amp;'[1]NBA-Data-1980-2019'!$A$1:$A$16305,'[1]NBA-Data-1980-2019'!$F$1:$F$16305,"",0)</f>
        <v/>
      </c>
      <c r="CD362" s="2" t="str" cm="1">
        <f t="array" ref="CD362">_xlfn.XLOOKUP($A362&amp;CD$5,'[1]NBA-Data-1980-2019'!$B$1:$B$16305&amp;'[1]NBA-Data-1980-2019'!$A$1:$A$16305,'[1]NBA-Data-1980-2019'!$F$1:$F$16305,"",0)</f>
        <v/>
      </c>
      <c r="CE362" s="2" t="str" cm="1">
        <f t="array" ref="CE362">_xlfn.XLOOKUP($A362&amp;CE$5,'[1]NBA-Data-1980-2019'!$B$1:$B$16305&amp;'[1]NBA-Data-1980-2019'!$A$1:$A$16305,'[1]NBA-Data-1980-2019'!$F$1:$F$16305,"",0)</f>
        <v/>
      </c>
      <c r="CF362" s="2" t="str" cm="1">
        <f t="array" ref="CF362">_xlfn.XLOOKUP($A362&amp;CF$5,'[1]NBA-Data-1980-2019'!$B$1:$B$16305&amp;'[1]NBA-Data-1980-2019'!$A$1:$A$16305,'[1]NBA-Data-1980-2019'!$F$1:$F$16305,"",0)</f>
        <v/>
      </c>
      <c r="CG362" s="2" t="str" cm="1">
        <f t="array" ref="CG362">_xlfn.XLOOKUP($A362&amp;CG$5,'[1]NBA-Data-1980-2019'!$B$1:$B$16305&amp;'[1]NBA-Data-1980-2019'!$A$1:$A$16305,'[1]NBA-Data-1980-2019'!$F$1:$F$16305,"",0)</f>
        <v/>
      </c>
      <c r="CH362" s="2" t="str" cm="1">
        <f t="array" ref="CH362">_xlfn.XLOOKUP($A362&amp;CH$5,'[1]NBA-Data-1980-2019'!$B$1:$B$16305&amp;'[1]NBA-Data-1980-2019'!$A$1:$A$16305,'[1]NBA-Data-1980-2019'!$F$1:$F$16305,"",0)</f>
        <v/>
      </c>
      <c r="CI362" s="2" t="str" cm="1">
        <f t="array" ref="CI362">_xlfn.XLOOKUP($A362&amp;CI$5,'[1]NBA-Data-1980-2019'!$B$1:$B$16305&amp;'[1]NBA-Data-1980-2019'!$A$1:$A$16305,'[1]NBA-Data-1980-2019'!$F$1:$F$16305,"",0)</f>
        <v/>
      </c>
      <c r="CJ362" s="2" t="str" cm="1">
        <f t="array" ref="CJ362">_xlfn.XLOOKUP($A362&amp;CJ$5,'[1]NBA-Data-1980-2019'!$B$1:$B$16305&amp;'[1]NBA-Data-1980-2019'!$A$1:$A$16305,'[1]NBA-Data-1980-2019'!$F$1:$F$16305,"",0)</f>
        <v/>
      </c>
      <c r="CK362" s="2" t="str" cm="1">
        <f t="array" ref="CK362">_xlfn.XLOOKUP($A362&amp;CK$5,'[1]NBA-Data-1980-2019'!$B$1:$B$16305&amp;'[1]NBA-Data-1980-2019'!$A$1:$A$16305,'[1]NBA-Data-1980-2019'!$F$1:$F$16305,"",0)</f>
        <v/>
      </c>
      <c r="CL362" s="2" t="str" cm="1">
        <f t="array" ref="CL362">_xlfn.XLOOKUP($A362&amp;CL$5,'[1]NBA-Data-1980-2019'!$B$1:$B$16305&amp;'[1]NBA-Data-1980-2019'!$A$1:$A$16305,'[1]NBA-Data-1980-2019'!$F$1:$F$16305,"",0)</f>
        <v/>
      </c>
      <c r="CM362" s="2" t="str" cm="1">
        <f t="array" ref="CM362">_xlfn.XLOOKUP($A362&amp;CM$5,'[1]NBA-Data-1980-2019'!$B$1:$B$16305&amp;'[1]NBA-Data-1980-2019'!$A$1:$A$16305,'[1]NBA-Data-1980-2019'!$F$1:$F$16305,"",0)</f>
        <v/>
      </c>
      <c r="CN362" s="2" t="str" cm="1">
        <f t="array" ref="CN362">_xlfn.XLOOKUP($A362&amp;CN$5,'[1]NBA-Data-1980-2019'!$B$1:$B$16305&amp;'[1]NBA-Data-1980-2019'!$A$1:$A$16305,'[1]NBA-Data-1980-2019'!$F$1:$F$16305,"",0)</f>
        <v/>
      </c>
      <c r="CO362" s="2" t="str" cm="1">
        <f t="array" ref="CO362">_xlfn.XLOOKUP($A362&amp;CO$5,'[1]NBA-Data-1980-2019'!$B$1:$B$16305&amp;'[1]NBA-Data-1980-2019'!$A$1:$A$16305,'[1]NBA-Data-1980-2019'!$F$1:$F$16305,"",0)</f>
        <v/>
      </c>
      <c r="CP362" s="2" t="str" cm="1">
        <f t="array" ref="CP362">_xlfn.XLOOKUP($A362&amp;CP$5,'[1]NBA-Data-1980-2019'!$B$1:$B$16305&amp;'[1]NBA-Data-1980-2019'!$A$1:$A$16305,'[1]NBA-Data-1980-2019'!$F$1:$F$16305,"",0)</f>
        <v/>
      </c>
      <c r="CQ362" s="2" t="str" cm="1">
        <f t="array" ref="CQ362">_xlfn.XLOOKUP($A362&amp;CQ$5,'[1]NBA-Data-1980-2019'!$B$1:$B$16305&amp;'[1]NBA-Data-1980-2019'!$A$1:$A$16305,'[1]NBA-Data-1980-2019'!$F$1:$F$16305,"",0)</f>
        <v/>
      </c>
      <c r="CR362" s="2" t="str" cm="1">
        <f t="array" ref="CR362">_xlfn.XLOOKUP($A362&amp;CR$5,'[1]NBA-Data-1980-2019'!$B$1:$B$16305&amp;'[1]NBA-Data-1980-2019'!$A$1:$A$16305,'[1]NBA-Data-1980-2019'!$F$1:$F$16305,"",0)</f>
        <v/>
      </c>
      <c r="CS362" s="2" t="str" cm="1">
        <f t="array" ref="CS362">_xlfn.XLOOKUP($A362&amp;CS$5,'[1]NBA-Data-1980-2019'!$B$1:$B$16305&amp;'[1]NBA-Data-1980-2019'!$A$1:$A$16305,'[1]NBA-Data-1980-2019'!$F$1:$F$16305,"",0)</f>
        <v/>
      </c>
      <c r="CU362" s="2" t="str">
        <f>_xlfn.XLOOKUP($A362,TEAMS!$G$1:$G$839,TEAMS!$H$1:$H$839,"",0)</f>
        <v>SG</v>
      </c>
      <c r="CV362" s="2" t="str">
        <f>_xlfn.XLOOKUP($CU362,DASHBOARD!$B$22:$B$27,DASHBOARD!$C$22:$C$27,"",0)</f>
        <v>GUARD</v>
      </c>
      <c r="CY362" s="63">
        <f>SUMIFS('[1]NBA-Data-1980-2019'!$G$1:$G$16305,'[1]NBA-Data-1980-2019'!$B$1:$B$16305,$A362,'[1]NBA-Data-1980-2019'!$A$1:$A$16305,CY$9)</f>
        <v>250000</v>
      </c>
      <c r="CZ362" s="63">
        <f>SUMIFS('[1]NBA-Data-1980-2019'!$G$1:$G$16305,'[1]NBA-Data-1980-2019'!$B$1:$B$16305,$A362,'[1]NBA-Data-1980-2019'!$A$1:$A$16305,CZ$9)</f>
        <v>325000</v>
      </c>
      <c r="DA362" s="63">
        <f>SUMIFS('[1]NBA-Data-1980-2019'!$G$1:$G$16305,'[1]NBA-Data-1980-2019'!$B$1:$B$16305,$A362,'[1]NBA-Data-1980-2019'!$A$1:$A$16305,DA$9)</f>
        <v>0</v>
      </c>
      <c r="DB362" s="63">
        <f>SUMIFS('[1]NBA-Data-1980-2019'!$G$1:$G$16305,'[1]NBA-Data-1980-2019'!$B$1:$B$16305,$A362,'[1]NBA-Data-1980-2019'!$A$1:$A$16305,DB$9)</f>
        <v>1424000</v>
      </c>
      <c r="DC362" s="63">
        <f>SUMIFS('[1]NBA-Data-1980-2019'!$G$1:$G$16305,'[1]NBA-Data-1980-2019'!$B$1:$B$16305,$A362,'[1]NBA-Data-1980-2019'!$A$1:$A$16305,DC$9)</f>
        <v>1833000</v>
      </c>
      <c r="DD362" s="63">
        <f>SUMIFS('[1]NBA-Data-1980-2019'!$G$1:$G$16305,'[1]NBA-Data-1980-2019'!$B$1:$B$16305,$A362,'[1]NBA-Data-1980-2019'!$A$1:$A$16305,DD$9)</f>
        <v>1000000</v>
      </c>
      <c r="DE362" s="63">
        <f>SUMIFS('[1]NBA-Data-1980-2019'!$G$1:$G$16305,'[1]NBA-Data-1980-2019'!$B$1:$B$16305,$A362,'[1]NBA-Data-1980-2019'!$A$1:$A$16305,DE$9)</f>
        <v>1000000</v>
      </c>
      <c r="DF362" s="63">
        <f>SUMIFS('[1]NBA-Data-1980-2019'!$G$1:$G$16305,'[1]NBA-Data-1980-2019'!$B$1:$B$16305,$A362,'[1]NBA-Data-1980-2019'!$A$1:$A$16305,DF$9)</f>
        <v>0</v>
      </c>
      <c r="DG362" s="63">
        <f>SUMIFS('[1]NBA-Data-1980-2019'!$G$1:$G$16305,'[1]NBA-Data-1980-2019'!$B$1:$B$16305,$A362,'[1]NBA-Data-1980-2019'!$A$1:$A$16305,DG$9)</f>
        <v>1000000</v>
      </c>
      <c r="DH362" s="63">
        <f>SUMIFS('[1]NBA-Data-1980-2019'!$G$1:$G$16305,'[1]NBA-Data-1980-2019'!$B$1:$B$16305,$A362,'[1]NBA-Data-1980-2019'!$A$1:$A$16305,DH$9)</f>
        <v>1430000</v>
      </c>
      <c r="DI362" s="63">
        <f>SUMIFS('[1]NBA-Data-1980-2019'!$G$1:$G$16305,'[1]NBA-Data-1980-2019'!$B$1:$B$16305,$A362,'[1]NBA-Data-1980-2019'!$A$1:$A$16305,DI$9)</f>
        <v>0</v>
      </c>
      <c r="DJ362" s="63">
        <f>SUMIFS('[1]NBA-Data-1980-2019'!$G$1:$G$16305,'[1]NBA-Data-1980-2019'!$B$1:$B$16305,$A362,'[1]NBA-Data-1980-2019'!$A$1:$A$16305,DJ$9)</f>
        <v>0</v>
      </c>
      <c r="DK362" s="63">
        <f>SUMIFS('[1]NBA-Data-1980-2019'!$G$1:$G$16305,'[1]NBA-Data-1980-2019'!$B$1:$B$16305,$A362,'[1]NBA-Data-1980-2019'!$A$1:$A$16305,DK$9)</f>
        <v>0</v>
      </c>
      <c r="DL362" s="63">
        <f>SUMIFS('[1]NBA-Data-1980-2019'!$G$1:$G$16305,'[1]NBA-Data-1980-2019'!$B$1:$B$16305,$A362,'[1]NBA-Data-1980-2019'!$A$1:$A$16305,DL$9)</f>
        <v>0</v>
      </c>
      <c r="DM362" s="63">
        <f>SUMIFS('[1]NBA-Data-1980-2019'!$G$1:$G$16305,'[1]NBA-Data-1980-2019'!$B$1:$B$16305,$A362,'[1]NBA-Data-1980-2019'!$A$1:$A$16305,DM$9)</f>
        <v>0</v>
      </c>
      <c r="DN362" s="63">
        <f>SUMIFS('[1]NBA-Data-1980-2019'!$G$1:$G$16305,'[1]NBA-Data-1980-2019'!$B$1:$B$16305,$A362,'[1]NBA-Data-1980-2019'!$A$1:$A$16305,DN$9)</f>
        <v>0</v>
      </c>
      <c r="DO362" s="63">
        <f>SUMIFS('[1]NBA-Data-1980-2019'!$G$1:$G$16305,'[1]NBA-Data-1980-2019'!$B$1:$B$16305,$A362,'[1]NBA-Data-1980-2019'!$A$1:$A$16305,DO$9)</f>
        <v>0</v>
      </c>
      <c r="DP362" s="63">
        <f>SUMIFS('[1]NBA-Data-1980-2019'!$G$1:$G$16305,'[1]NBA-Data-1980-2019'!$B$1:$B$16305,$A362,'[1]NBA-Data-1980-2019'!$A$1:$A$16305,DP$9)</f>
        <v>0</v>
      </c>
      <c r="DQ362" s="63">
        <f>SUMIFS('[1]NBA-Data-1980-2019'!$G$1:$G$16305,'[1]NBA-Data-1980-2019'!$B$1:$B$16305,$A362,'[1]NBA-Data-1980-2019'!$A$1:$A$16305,DQ$9)</f>
        <v>0</v>
      </c>
      <c r="DR362" s="63">
        <f>SUMIFS('[1]NBA-Data-1980-2019'!$G$1:$G$16305,'[1]NBA-Data-1980-2019'!$B$1:$B$16305,$A362,'[1]NBA-Data-1980-2019'!$A$1:$A$16305,DR$9)</f>
        <v>0</v>
      </c>
      <c r="DS362" s="63">
        <f>SUMIFS('[1]NBA-Data-1980-2019'!$G$1:$G$16305,'[1]NBA-Data-1980-2019'!$B$1:$B$16305,$A362,'[1]NBA-Data-1980-2019'!$A$1:$A$16305,DS$9)</f>
        <v>0</v>
      </c>
      <c r="DT362" s="63">
        <f>SUMIFS('[1]NBA-Data-1980-2019'!$G$1:$G$16305,'[1]NBA-Data-1980-2019'!$B$1:$B$16305,$A362,'[1]NBA-Data-1980-2019'!$A$1:$A$16305,DT$9)</f>
        <v>0</v>
      </c>
      <c r="DU362" s="63">
        <f>SUMIFS('[1]NBA-Data-1980-2019'!$G$1:$G$16305,'[1]NBA-Data-1980-2019'!$B$1:$B$16305,$A362,'[1]NBA-Data-1980-2019'!$A$1:$A$16305,DU$9)</f>
        <v>0</v>
      </c>
      <c r="DV362" s="63">
        <f>SUMIFS('[1]NBA-Data-1980-2019'!$G$1:$G$16305,'[1]NBA-Data-1980-2019'!$B$1:$B$16305,$A362,'[1]NBA-Data-1980-2019'!$A$1:$A$16305,DV$9)</f>
        <v>0</v>
      </c>
      <c r="DW362" s="63">
        <f>SUMIFS('[1]NBA-Data-1980-2019'!$G$1:$G$16305,'[1]NBA-Data-1980-2019'!$B$1:$B$16305,$A362,'[1]NBA-Data-1980-2019'!$A$1:$A$16305,DW$9)</f>
        <v>0</v>
      </c>
      <c r="DX362" s="63">
        <f>SUMIFS('[1]NBA-Data-1980-2019'!$G$1:$G$16305,'[1]NBA-Data-1980-2019'!$B$1:$B$16305,$A362,'[1]NBA-Data-1980-2019'!$A$1:$A$16305,DX$9)</f>
        <v>0</v>
      </c>
      <c r="DY362" s="63">
        <f>SUMIFS('[1]NBA-Data-1980-2019'!$G$1:$G$16305,'[1]NBA-Data-1980-2019'!$B$1:$B$16305,$A362,'[1]NBA-Data-1980-2019'!$A$1:$A$16305,DY$9)</f>
        <v>0</v>
      </c>
      <c r="DZ362" s="63">
        <f>SUMIFS('[1]NBA-Data-1980-2019'!$G$1:$G$16305,'[1]NBA-Data-1980-2019'!$B$1:$B$16305,$A362,'[1]NBA-Data-1980-2019'!$A$1:$A$16305,DZ$9)</f>
        <v>0</v>
      </c>
      <c r="EA362" s="63">
        <f>SUMIFS('[1]NBA-Data-1980-2019'!$G$1:$G$16305,'[1]NBA-Data-1980-2019'!$B$1:$B$16305,$A362,'[1]NBA-Data-1980-2019'!$A$1:$A$16305,EA$9)</f>
        <v>0</v>
      </c>
      <c r="EB362" s="63">
        <f>SUMIFS('[1]NBA-Data-1980-2019'!$G$1:$G$16305,'[1]NBA-Data-1980-2019'!$B$1:$B$16305,$A362,'[1]NBA-Data-1980-2019'!$A$1:$A$16305,EB$9)</f>
        <v>0</v>
      </c>
      <c r="EC362" s="63">
        <f>SUMIFS('[1]NBA-Data-1980-2019'!$G$1:$G$16305,'[1]NBA-Data-1980-2019'!$B$1:$B$16305,$A362,'[1]NBA-Data-1980-2019'!$A$1:$A$16305,EC$9)</f>
        <v>0</v>
      </c>
      <c r="ED362" s="63">
        <f>SUMIFS('[1]NBA-Data-1980-2019'!$G$1:$G$16305,'[1]NBA-Data-1980-2019'!$B$1:$B$16305,$A362,'[1]NBA-Data-1980-2019'!$A$1:$A$16305,ED$9)</f>
        <v>0</v>
      </c>
      <c r="EH362" s="2" t="s">
        <v>1478</v>
      </c>
    </row>
    <row r="363" spans="1:165" x14ac:dyDescent="0.2">
      <c r="A363" s="2" t="s">
        <v>892</v>
      </c>
      <c r="B363" s="2" t="str" cm="1">
        <f t="array" ref="B363">_xlfn.XLOOKUP($A363&amp;B$5,'[1]NBA-Data-1980-2019'!$B$1:$B$16305&amp;'[1]NBA-Data-1980-2019'!$A$1:$A$16305,'[1]NBA-Data-1980-2019'!$D$1:$D$16305,"",0)</f>
        <v/>
      </c>
      <c r="C363" s="2" t="str" cm="1">
        <f t="array" ref="C363">_xlfn.XLOOKUP($A363&amp;C$5,'[1]NBA-Data-1980-2019'!$B$1:$B$16305&amp;'[1]NBA-Data-1980-2019'!$A$1:$A$16305,'[1]NBA-Data-1980-2019'!$D$1:$D$16305,"",0)</f>
        <v/>
      </c>
      <c r="D363" s="2" t="str" cm="1">
        <f t="array" ref="D363">_xlfn.XLOOKUP($A363&amp;D$5,'[1]NBA-Data-1980-2019'!$B$1:$B$16305&amp;'[1]NBA-Data-1980-2019'!$A$1:$A$16305,'[1]NBA-Data-1980-2019'!$D$1:$D$16305,"",0)</f>
        <v/>
      </c>
      <c r="E363" s="2" t="str" cm="1">
        <f t="array" ref="E363">_xlfn.XLOOKUP($A363&amp;E$5,'[1]NBA-Data-1980-2019'!$B$1:$B$16305&amp;'[1]NBA-Data-1980-2019'!$A$1:$A$16305,'[1]NBA-Data-1980-2019'!$D$1:$D$16305,"",0)</f>
        <v/>
      </c>
      <c r="F363" s="2" t="str" cm="1">
        <f t="array" ref="F363">_xlfn.XLOOKUP($A363&amp;F$5,'[1]NBA-Data-1980-2019'!$B$1:$B$16305&amp;'[1]NBA-Data-1980-2019'!$A$1:$A$16305,'[1]NBA-Data-1980-2019'!$D$1:$D$16305,"",0)</f>
        <v/>
      </c>
      <c r="G363" s="2" t="str" cm="1">
        <f t="array" ref="G363">_xlfn.XLOOKUP($A363&amp;G$5,'[1]NBA-Data-1980-2019'!$B$1:$B$16305&amp;'[1]NBA-Data-1980-2019'!$A$1:$A$16305,'[1]NBA-Data-1980-2019'!$D$1:$D$16305,"",0)</f>
        <v/>
      </c>
      <c r="H363" s="2" t="str" cm="1">
        <f t="array" ref="H363">_xlfn.XLOOKUP($A363&amp;H$5,'[1]NBA-Data-1980-2019'!$B$1:$B$16305&amp;'[1]NBA-Data-1980-2019'!$A$1:$A$16305,'[1]NBA-Data-1980-2019'!$D$1:$D$16305,"",0)</f>
        <v/>
      </c>
      <c r="I363" s="2" t="str" cm="1">
        <f t="array" ref="I363">_xlfn.XLOOKUP($A363&amp;I$5,'[1]NBA-Data-1980-2019'!$B$1:$B$16305&amp;'[1]NBA-Data-1980-2019'!$A$1:$A$16305,'[1]NBA-Data-1980-2019'!$D$1:$D$16305,"",0)</f>
        <v/>
      </c>
      <c r="J363" s="2" t="str" cm="1">
        <f t="array" ref="J363">_xlfn.XLOOKUP($A363&amp;J$5,'[1]NBA-Data-1980-2019'!$B$1:$B$16305&amp;'[1]NBA-Data-1980-2019'!$A$1:$A$16305,'[1]NBA-Data-1980-2019'!$D$1:$D$16305,"",0)</f>
        <v/>
      </c>
      <c r="K363" s="2" t="str" cm="1">
        <f t="array" ref="K363">_xlfn.XLOOKUP($A363&amp;K$5,'[1]NBA-Data-1980-2019'!$B$1:$B$16305&amp;'[1]NBA-Data-1980-2019'!$A$1:$A$16305,'[1]NBA-Data-1980-2019'!$D$1:$D$16305,"",0)</f>
        <v/>
      </c>
      <c r="L363" s="2" t="str" cm="1">
        <f t="array" ref="L363">_xlfn.XLOOKUP($A363&amp;L$5,'[1]NBA-Data-1980-2019'!$B$1:$B$16305&amp;'[1]NBA-Data-1980-2019'!$A$1:$A$16305,'[1]NBA-Data-1980-2019'!$D$1:$D$16305,"",0)</f>
        <v/>
      </c>
      <c r="M363" s="2" t="str" cm="1">
        <f t="array" ref="M363">_xlfn.XLOOKUP($A363&amp;M$5,'[1]NBA-Data-1980-2019'!$B$1:$B$16305&amp;'[1]NBA-Data-1980-2019'!$A$1:$A$16305,'[1]NBA-Data-1980-2019'!$D$1:$D$16305,"",0)</f>
        <v>SEA</v>
      </c>
      <c r="N363" s="2" t="str" cm="1">
        <f t="array" ref="N363">_xlfn.XLOOKUP($A363&amp;N$5,'[1]NBA-Data-1980-2019'!$B$1:$B$16305&amp;'[1]NBA-Data-1980-2019'!$A$1:$A$16305,'[1]NBA-Data-1980-2019'!$D$1:$D$16305,"",0)</f>
        <v>SEA</v>
      </c>
      <c r="O363" s="2" t="str" cm="1">
        <f t="array" ref="O363">_xlfn.XLOOKUP($A363&amp;O$5,'[1]NBA-Data-1980-2019'!$B$1:$B$16305&amp;'[1]NBA-Data-1980-2019'!$A$1:$A$16305,'[1]NBA-Data-1980-2019'!$D$1:$D$16305,"",0)</f>
        <v>SEA</v>
      </c>
      <c r="P363" s="2" t="str" cm="1">
        <f t="array" ref="P363">_xlfn.XLOOKUP($A363&amp;P$5,'[1]NBA-Data-1980-2019'!$B$1:$B$16305&amp;'[1]NBA-Data-1980-2019'!$A$1:$A$16305,'[1]NBA-Data-1980-2019'!$D$1:$D$16305,"",0)</f>
        <v>SEA</v>
      </c>
      <c r="Q363" s="2" t="str" cm="1">
        <f t="array" ref="Q363">_xlfn.XLOOKUP($A363&amp;Q$5,'[1]NBA-Data-1980-2019'!$B$1:$B$16305&amp;'[1]NBA-Data-1980-2019'!$A$1:$A$16305,'[1]NBA-Data-1980-2019'!$D$1:$D$16305,"",0)</f>
        <v>TOT</v>
      </c>
      <c r="R363" s="2" t="str" cm="1">
        <f t="array" ref="R363">_xlfn.XLOOKUP($A363&amp;R$5,'[1]NBA-Data-1980-2019'!$B$1:$B$16305&amp;'[1]NBA-Data-1980-2019'!$A$1:$A$16305,'[1]NBA-Data-1980-2019'!$D$1:$D$16305,"",0)</f>
        <v>LAL</v>
      </c>
      <c r="S363" s="2" t="str" cm="1">
        <f t="array" ref="S363">_xlfn.XLOOKUP($A363&amp;S$5,'[1]NBA-Data-1980-2019'!$B$1:$B$16305&amp;'[1]NBA-Data-1980-2019'!$A$1:$A$16305,'[1]NBA-Data-1980-2019'!$D$1:$D$16305,"",0)</f>
        <v>LAL</v>
      </c>
      <c r="T363" s="2" t="str" cm="1">
        <f t="array" ref="T363">_xlfn.XLOOKUP($A363&amp;T$5,'[1]NBA-Data-1980-2019'!$B$1:$B$16305&amp;'[1]NBA-Data-1980-2019'!$A$1:$A$16305,'[1]NBA-Data-1980-2019'!$D$1:$D$16305,"",0)</f>
        <v>TOT</v>
      </c>
      <c r="U363" s="2" t="str" cm="1">
        <f t="array" ref="U363">_xlfn.XLOOKUP($A363&amp;U$5,'[1]NBA-Data-1980-2019'!$B$1:$B$16305&amp;'[1]NBA-Data-1980-2019'!$A$1:$A$16305,'[1]NBA-Data-1980-2019'!$D$1:$D$16305,"",0)</f>
        <v>TOT</v>
      </c>
      <c r="V363" s="2" t="str" cm="1">
        <f t="array" ref="V363">_xlfn.XLOOKUP($A363&amp;V$5,'[1]NBA-Data-1980-2019'!$B$1:$B$16305&amp;'[1]NBA-Data-1980-2019'!$A$1:$A$16305,'[1]NBA-Data-1980-2019'!$D$1:$D$16305,"",0)</f>
        <v>GSW</v>
      </c>
      <c r="W363" s="2" t="str" cm="1">
        <f t="array" ref="W363">_xlfn.XLOOKUP($A363&amp;W$5,'[1]NBA-Data-1980-2019'!$B$1:$B$16305&amp;'[1]NBA-Data-1980-2019'!$A$1:$A$16305,'[1]NBA-Data-1980-2019'!$D$1:$D$16305,"",0)</f>
        <v>ATL</v>
      </c>
      <c r="X363" s="2" t="str" cm="1">
        <f t="array" ref="X363">_xlfn.XLOOKUP($A363&amp;X$5,'[1]NBA-Data-1980-2019'!$B$1:$B$16305&amp;'[1]NBA-Data-1980-2019'!$A$1:$A$16305,'[1]NBA-Data-1980-2019'!$D$1:$D$16305,"",0)</f>
        <v>CHI</v>
      </c>
      <c r="Y363" s="2" t="str" cm="1">
        <f t="array" ref="Y363">_xlfn.XLOOKUP($A363&amp;Y$5,'[1]NBA-Data-1980-2019'!$B$1:$B$16305&amp;'[1]NBA-Data-1980-2019'!$A$1:$A$16305,'[1]NBA-Data-1980-2019'!$D$1:$D$16305,"",0)</f>
        <v/>
      </c>
      <c r="Z363" s="2" t="str" cm="1">
        <f t="array" ref="Z363">_xlfn.XLOOKUP($A363&amp;Z$5,'[1]NBA-Data-1980-2019'!$B$1:$B$16305&amp;'[1]NBA-Data-1980-2019'!$A$1:$A$16305,'[1]NBA-Data-1980-2019'!$D$1:$D$16305,"",0)</f>
        <v/>
      </c>
      <c r="AA363" s="2" t="str" cm="1">
        <f t="array" ref="AA363">_xlfn.XLOOKUP($A363&amp;AA$5,'[1]NBA-Data-1980-2019'!$B$1:$B$16305&amp;'[1]NBA-Data-1980-2019'!$A$1:$A$16305,'[1]NBA-Data-1980-2019'!$D$1:$D$16305,"",0)</f>
        <v/>
      </c>
      <c r="AB363" s="2" t="str" cm="1">
        <f t="array" ref="AB363">_xlfn.XLOOKUP($A363&amp;AB$5,'[1]NBA-Data-1980-2019'!$B$1:$B$16305&amp;'[1]NBA-Data-1980-2019'!$A$1:$A$16305,'[1]NBA-Data-1980-2019'!$D$1:$D$16305,"",0)</f>
        <v/>
      </c>
      <c r="AC363" s="2" t="str" cm="1">
        <f t="array" ref="AC363">_xlfn.XLOOKUP($A363&amp;AC$5,'[1]NBA-Data-1980-2019'!$B$1:$B$16305&amp;'[1]NBA-Data-1980-2019'!$A$1:$A$16305,'[1]NBA-Data-1980-2019'!$D$1:$D$16305,"",0)</f>
        <v/>
      </c>
      <c r="AD363" s="2" t="str" cm="1">
        <f t="array" ref="AD363">_xlfn.XLOOKUP($A363&amp;AD$5,'[1]NBA-Data-1980-2019'!$B$1:$B$16305&amp;'[1]NBA-Data-1980-2019'!$A$1:$A$16305,'[1]NBA-Data-1980-2019'!$D$1:$D$16305,"",0)</f>
        <v/>
      </c>
      <c r="AE363" s="2" t="str" cm="1">
        <f t="array" ref="AE363">_xlfn.XLOOKUP($A363&amp;AE$5,'[1]NBA-Data-1980-2019'!$B$1:$B$16305&amp;'[1]NBA-Data-1980-2019'!$A$1:$A$16305,'[1]NBA-Data-1980-2019'!$D$1:$D$16305,"",0)</f>
        <v/>
      </c>
      <c r="AF363" s="2" t="str" cm="1">
        <f t="array" ref="AF363">_xlfn.XLOOKUP($A363&amp;AF$5,'[1]NBA-Data-1980-2019'!$B$1:$B$16305&amp;'[1]NBA-Data-1980-2019'!$A$1:$A$16305,'[1]NBA-Data-1980-2019'!$D$1:$D$16305,"",0)</f>
        <v/>
      </c>
      <c r="AG363" s="2" t="str" cm="1">
        <f t="array" ref="AG363">_xlfn.XLOOKUP($A363&amp;AG$5,'[1]NBA-Data-1980-2019'!$B$1:$B$16305&amp;'[1]NBA-Data-1980-2019'!$A$1:$A$16305,'[1]NBA-Data-1980-2019'!$D$1:$D$16305,"",0)</f>
        <v/>
      </c>
      <c r="AH363" s="2" t="str" cm="1">
        <f t="array" ref="AH363">_xlfn.XLOOKUP($A363&amp;AH$5,'[1]NBA-Data-1980-2019'!$B$1:$B$16305&amp;'[1]NBA-Data-1980-2019'!$A$1:$A$16305,'[1]NBA-Data-1980-2019'!$H$1:$H$16305,"",0)</f>
        <v/>
      </c>
      <c r="AI363" s="2" t="str" cm="1">
        <f t="array" ref="AI363">_xlfn.XLOOKUP($A363&amp;AI$5,'[1]NBA-Data-1980-2019'!$B$1:$B$16305&amp;'[1]NBA-Data-1980-2019'!$A$1:$A$16305,'[1]NBA-Data-1980-2019'!$H$1:$H$16305,"",0)</f>
        <v/>
      </c>
      <c r="AJ363" s="2" t="str" cm="1">
        <f t="array" ref="AJ363">_xlfn.XLOOKUP($A363&amp;AJ$5,'[1]NBA-Data-1980-2019'!$B$1:$B$16305&amp;'[1]NBA-Data-1980-2019'!$A$1:$A$16305,'[1]NBA-Data-1980-2019'!$H$1:$H$16305,"",0)</f>
        <v/>
      </c>
      <c r="AK363" s="2" t="str" cm="1">
        <f t="array" ref="AK363">_xlfn.XLOOKUP($A363&amp;AK$5,'[1]NBA-Data-1980-2019'!$B$1:$B$16305&amp;'[1]NBA-Data-1980-2019'!$A$1:$A$16305,'[1]NBA-Data-1980-2019'!$H$1:$H$16305,"",0)</f>
        <v/>
      </c>
      <c r="AL363" s="2" t="str" cm="1">
        <f t="array" ref="AL363">_xlfn.XLOOKUP($A363&amp;AL$5,'[1]NBA-Data-1980-2019'!$B$1:$B$16305&amp;'[1]NBA-Data-1980-2019'!$A$1:$A$16305,'[1]NBA-Data-1980-2019'!$H$1:$H$16305,"",0)</f>
        <v/>
      </c>
      <c r="AM363" s="2" t="str" cm="1">
        <f t="array" ref="AM363">_xlfn.XLOOKUP($A363&amp;AM$5,'[1]NBA-Data-1980-2019'!$B$1:$B$16305&amp;'[1]NBA-Data-1980-2019'!$A$1:$A$16305,'[1]NBA-Data-1980-2019'!$H$1:$H$16305,"",0)</f>
        <v/>
      </c>
      <c r="AN363" s="2" t="str" cm="1">
        <f t="array" ref="AN363">_xlfn.XLOOKUP($A363&amp;AN$5,'[1]NBA-Data-1980-2019'!$B$1:$B$16305&amp;'[1]NBA-Data-1980-2019'!$A$1:$A$16305,'[1]NBA-Data-1980-2019'!$H$1:$H$16305,"",0)</f>
        <v/>
      </c>
      <c r="AO363" s="2" t="str" cm="1">
        <f t="array" ref="AO363">_xlfn.XLOOKUP($A363&amp;AO$5,'[1]NBA-Data-1980-2019'!$B$1:$B$16305&amp;'[1]NBA-Data-1980-2019'!$A$1:$A$16305,'[1]NBA-Data-1980-2019'!$H$1:$H$16305,"",0)</f>
        <v/>
      </c>
      <c r="AP363" s="2" t="str" cm="1">
        <f t="array" ref="AP363">_xlfn.XLOOKUP($A363&amp;AP$5,'[1]NBA-Data-1980-2019'!$B$1:$B$16305&amp;'[1]NBA-Data-1980-2019'!$A$1:$A$16305,'[1]NBA-Data-1980-2019'!$H$1:$H$16305,"",0)</f>
        <v/>
      </c>
      <c r="AQ363" s="2" t="str" cm="1">
        <f t="array" ref="AQ363">_xlfn.XLOOKUP($A363&amp;AQ$5,'[1]NBA-Data-1980-2019'!$B$1:$B$16305&amp;'[1]NBA-Data-1980-2019'!$A$1:$A$16305,'[1]NBA-Data-1980-2019'!$H$1:$H$16305,"",0)</f>
        <v/>
      </c>
      <c r="AR363" s="2" t="str" cm="1">
        <f t="array" ref="AR363">_xlfn.XLOOKUP($A363&amp;AR$5,'[1]NBA-Data-1980-2019'!$B$1:$B$16305&amp;'[1]NBA-Data-1980-2019'!$A$1:$A$16305,'[1]NBA-Data-1980-2019'!$H$1:$H$16305,"",0)</f>
        <v/>
      </c>
      <c r="AS363" s="2" cm="1">
        <f t="array" ref="AS363">_xlfn.XLOOKUP($A363&amp;AS$5,'[1]NBA-Data-1980-2019'!$B$1:$B$16305&amp;'[1]NBA-Data-1980-2019'!$A$1:$A$16305,'[1]NBA-Data-1980-2019'!$H$1:$H$16305,"",0)</f>
        <v>1232.2</v>
      </c>
      <c r="AT363" s="2" cm="1">
        <f t="array" ref="AT363">_xlfn.XLOOKUP($A363&amp;AT$5,'[1]NBA-Data-1980-2019'!$B$1:$B$16305&amp;'[1]NBA-Data-1980-2019'!$A$1:$A$16305,'[1]NBA-Data-1980-2019'!$H$1:$H$16305,"",0)</f>
        <v>1908</v>
      </c>
      <c r="AU363" s="2" cm="1">
        <f t="array" ref="AU363">_xlfn.XLOOKUP($A363&amp;AU$5,'[1]NBA-Data-1980-2019'!$B$1:$B$16305&amp;'[1]NBA-Data-1980-2019'!$A$1:$A$16305,'[1]NBA-Data-1980-2019'!$H$1:$H$16305,"",0)</f>
        <v>2317.7000000000003</v>
      </c>
      <c r="AV363" s="2" cm="1">
        <f t="array" ref="AV363">_xlfn.XLOOKUP($A363&amp;AV$5,'[1]NBA-Data-1980-2019'!$B$1:$B$16305&amp;'[1]NBA-Data-1980-2019'!$A$1:$A$16305,'[1]NBA-Data-1980-2019'!$H$1:$H$16305,"",0)</f>
        <v>1858.5</v>
      </c>
      <c r="AW363" s="2" cm="1">
        <f t="array" ref="AW363">_xlfn.XLOOKUP($A363&amp;AW$5,'[1]NBA-Data-1980-2019'!$B$1:$B$16305&amp;'[1]NBA-Data-1980-2019'!$A$1:$A$16305,'[1]NBA-Data-1980-2019'!$H$1:$H$16305,"",0)</f>
        <v>1971.2</v>
      </c>
      <c r="AX363" s="2" cm="1">
        <f t="array" ref="AX363">_xlfn.XLOOKUP($A363&amp;AX$5,'[1]NBA-Data-1980-2019'!$B$1:$B$16305&amp;'[1]NBA-Data-1980-2019'!$A$1:$A$16305,'[1]NBA-Data-1980-2019'!$H$1:$H$16305,"",0)</f>
        <v>984.49999999999989</v>
      </c>
      <c r="AY363" s="2" cm="1">
        <f t="array" ref="AY363">_xlfn.XLOOKUP($A363&amp;AY$5,'[1]NBA-Data-1980-2019'!$B$1:$B$16305&amp;'[1]NBA-Data-1980-2019'!$A$1:$A$16305,'[1]NBA-Data-1980-2019'!$H$1:$H$16305,"",0)</f>
        <v>1482</v>
      </c>
      <c r="AZ363" s="2" cm="1">
        <f t="array" ref="AZ363">_xlfn.XLOOKUP($A363&amp;AZ$5,'[1]NBA-Data-1980-2019'!$B$1:$B$16305&amp;'[1]NBA-Data-1980-2019'!$A$1:$A$16305,'[1]NBA-Data-1980-2019'!$H$1:$H$16305,"",0)</f>
        <v>1443</v>
      </c>
      <c r="BA363" s="2" cm="1">
        <f t="array" ref="BA363">_xlfn.XLOOKUP($A363&amp;BA$5,'[1]NBA-Data-1980-2019'!$B$1:$B$16305&amp;'[1]NBA-Data-1980-2019'!$A$1:$A$16305,'[1]NBA-Data-1980-2019'!$H$1:$H$16305,"",0)</f>
        <v>889.69999999999993</v>
      </c>
      <c r="BB363" s="2" cm="1">
        <f t="array" ref="BB363">_xlfn.XLOOKUP($A363&amp;BB$5,'[1]NBA-Data-1980-2019'!$B$1:$B$16305&amp;'[1]NBA-Data-1980-2019'!$A$1:$A$16305,'[1]NBA-Data-1980-2019'!$H$1:$H$16305,"",0)</f>
        <v>1169.2</v>
      </c>
      <c r="BC363" s="2" cm="1">
        <f t="array" ref="BC363">_xlfn.XLOOKUP($A363&amp;BC$5,'[1]NBA-Data-1980-2019'!$B$1:$B$16305&amp;'[1]NBA-Data-1980-2019'!$A$1:$A$16305,'[1]NBA-Data-1980-2019'!$H$1:$H$16305,"",0)</f>
        <v>754.6</v>
      </c>
      <c r="BD363" s="2" cm="1">
        <f t="array" ref="BD363">_xlfn.XLOOKUP($A363&amp;BD$5,'[1]NBA-Data-1980-2019'!$B$1:$B$16305&amp;'[1]NBA-Data-1980-2019'!$A$1:$A$16305,'[1]NBA-Data-1980-2019'!$H$1:$H$16305,"",0)</f>
        <v>145</v>
      </c>
      <c r="BE363" s="2" t="str" cm="1">
        <f t="array" ref="BE363">_xlfn.XLOOKUP($A363&amp;BE$5,'[1]NBA-Data-1980-2019'!$B$1:$B$16305&amp;'[1]NBA-Data-1980-2019'!$A$1:$A$16305,'[1]NBA-Data-1980-2019'!$H$1:$H$16305,"",0)</f>
        <v/>
      </c>
      <c r="BF363" s="2" t="str" cm="1">
        <f t="array" ref="BF363">_xlfn.XLOOKUP($A363&amp;BF$5,'[1]NBA-Data-1980-2019'!$B$1:$B$16305&amp;'[1]NBA-Data-1980-2019'!$A$1:$A$16305,'[1]NBA-Data-1980-2019'!$H$1:$H$16305,"",0)</f>
        <v/>
      </c>
      <c r="BG363" s="2" t="str" cm="1">
        <f t="array" ref="BG363">_xlfn.XLOOKUP($A363&amp;BG$5,'[1]NBA-Data-1980-2019'!$B$1:$B$16305&amp;'[1]NBA-Data-1980-2019'!$A$1:$A$16305,'[1]NBA-Data-1980-2019'!$H$1:$H$16305,"",0)</f>
        <v/>
      </c>
      <c r="BH363" s="2" t="str" cm="1">
        <f t="array" ref="BH363">_xlfn.XLOOKUP($A363&amp;BH$5,'[1]NBA-Data-1980-2019'!$B$1:$B$16305&amp;'[1]NBA-Data-1980-2019'!$A$1:$A$16305,'[1]NBA-Data-1980-2019'!$H$1:$H$16305,"",0)</f>
        <v/>
      </c>
      <c r="BI363" s="2" t="str" cm="1">
        <f t="array" ref="BI363">_xlfn.XLOOKUP($A363&amp;BI$5,'[1]NBA-Data-1980-2019'!$B$1:$B$16305&amp;'[1]NBA-Data-1980-2019'!$A$1:$A$16305,'[1]NBA-Data-1980-2019'!$H$1:$H$16305,"",0)</f>
        <v/>
      </c>
      <c r="BJ363" s="2" t="str" cm="1">
        <f t="array" ref="BJ363">_xlfn.XLOOKUP($A363&amp;BJ$5,'[1]NBA-Data-1980-2019'!$B$1:$B$16305&amp;'[1]NBA-Data-1980-2019'!$A$1:$A$16305,'[1]NBA-Data-1980-2019'!$H$1:$H$16305,"",0)</f>
        <v/>
      </c>
      <c r="BK363" s="2" t="str" cm="1">
        <f t="array" ref="BK363">_xlfn.XLOOKUP($A363&amp;BK$5,'[1]NBA-Data-1980-2019'!$B$1:$B$16305&amp;'[1]NBA-Data-1980-2019'!$A$1:$A$16305,'[1]NBA-Data-1980-2019'!$H$1:$H$16305,"",0)</f>
        <v/>
      </c>
      <c r="BL363" s="2" t="str" cm="1">
        <f t="array" ref="BL363">_xlfn.XLOOKUP($A363&amp;BL$5,'[1]NBA-Data-1980-2019'!$B$1:$B$16305&amp;'[1]NBA-Data-1980-2019'!$A$1:$A$16305,'[1]NBA-Data-1980-2019'!$H$1:$H$16305,"",0)</f>
        <v/>
      </c>
      <c r="BM363" s="2" t="str" cm="1">
        <f t="array" ref="BM363">_xlfn.XLOOKUP($A363&amp;BM$5,'[1]NBA-Data-1980-2019'!$B$1:$B$16305&amp;'[1]NBA-Data-1980-2019'!$A$1:$A$16305,'[1]NBA-Data-1980-2019'!$H$1:$H$16305,"",0)</f>
        <v/>
      </c>
      <c r="BN363" s="2" t="str" cm="1">
        <f t="array" ref="BN363">_xlfn.XLOOKUP($A363&amp;BN$5,'[1]NBA-Data-1980-2019'!$B$1:$B$16305&amp;'[1]NBA-Data-1980-2019'!$A$1:$A$16305,'[1]NBA-Data-1980-2019'!$F$1:$F$16305,"",0)</f>
        <v/>
      </c>
      <c r="BO363" s="2" t="str" cm="1">
        <f t="array" ref="BO363">_xlfn.XLOOKUP($A363&amp;BO$5,'[1]NBA-Data-1980-2019'!$B$1:$B$16305&amp;'[1]NBA-Data-1980-2019'!$A$1:$A$16305,'[1]NBA-Data-1980-2019'!$F$1:$F$16305,"",0)</f>
        <v/>
      </c>
      <c r="BP363" s="2" t="str" cm="1">
        <f t="array" ref="BP363">_xlfn.XLOOKUP($A363&amp;BP$5,'[1]NBA-Data-1980-2019'!$B$1:$B$16305&amp;'[1]NBA-Data-1980-2019'!$A$1:$A$16305,'[1]NBA-Data-1980-2019'!$F$1:$F$16305,"",0)</f>
        <v/>
      </c>
      <c r="BQ363" s="2" t="str" cm="1">
        <f t="array" ref="BQ363">_xlfn.XLOOKUP($A363&amp;BQ$5,'[1]NBA-Data-1980-2019'!$B$1:$B$16305&amp;'[1]NBA-Data-1980-2019'!$A$1:$A$16305,'[1]NBA-Data-1980-2019'!$F$1:$F$16305,"",0)</f>
        <v/>
      </c>
      <c r="BR363" s="2" t="str" cm="1">
        <f t="array" ref="BR363">_xlfn.XLOOKUP($A363&amp;BR$5,'[1]NBA-Data-1980-2019'!$B$1:$B$16305&amp;'[1]NBA-Data-1980-2019'!$A$1:$A$16305,'[1]NBA-Data-1980-2019'!$F$1:$F$16305,"",0)</f>
        <v/>
      </c>
      <c r="BS363" s="2" t="str" cm="1">
        <f t="array" ref="BS363">_xlfn.XLOOKUP($A363&amp;BS$5,'[1]NBA-Data-1980-2019'!$B$1:$B$16305&amp;'[1]NBA-Data-1980-2019'!$A$1:$A$16305,'[1]NBA-Data-1980-2019'!$F$1:$F$16305,"",0)</f>
        <v/>
      </c>
      <c r="BT363" s="2" t="str" cm="1">
        <f t="array" ref="BT363">_xlfn.XLOOKUP($A363&amp;BT$5,'[1]NBA-Data-1980-2019'!$B$1:$B$16305&amp;'[1]NBA-Data-1980-2019'!$A$1:$A$16305,'[1]NBA-Data-1980-2019'!$F$1:$F$16305,"",0)</f>
        <v/>
      </c>
      <c r="BU363" s="2" t="str" cm="1">
        <f t="array" ref="BU363">_xlfn.XLOOKUP($A363&amp;BU$5,'[1]NBA-Data-1980-2019'!$B$1:$B$16305&amp;'[1]NBA-Data-1980-2019'!$A$1:$A$16305,'[1]NBA-Data-1980-2019'!$F$1:$F$16305,"",0)</f>
        <v/>
      </c>
      <c r="BV363" s="2" t="str" cm="1">
        <f t="array" ref="BV363">_xlfn.XLOOKUP($A363&amp;BV$5,'[1]NBA-Data-1980-2019'!$B$1:$B$16305&amp;'[1]NBA-Data-1980-2019'!$A$1:$A$16305,'[1]NBA-Data-1980-2019'!$F$1:$F$16305,"",0)</f>
        <v/>
      </c>
      <c r="BW363" s="2" t="str" cm="1">
        <f t="array" ref="BW363">_xlfn.XLOOKUP($A363&amp;BW$5,'[1]NBA-Data-1980-2019'!$B$1:$B$16305&amp;'[1]NBA-Data-1980-2019'!$A$1:$A$16305,'[1]NBA-Data-1980-2019'!$F$1:$F$16305,"",0)</f>
        <v/>
      </c>
      <c r="BX363" s="2" t="str" cm="1">
        <f t="array" ref="BX363">_xlfn.XLOOKUP($A363&amp;BX$5,'[1]NBA-Data-1980-2019'!$B$1:$B$16305&amp;'[1]NBA-Data-1980-2019'!$A$1:$A$16305,'[1]NBA-Data-1980-2019'!$F$1:$F$16305,"",0)</f>
        <v/>
      </c>
      <c r="BY363" s="2" cm="1">
        <f t="array" ref="BY363">_xlfn.XLOOKUP($A363&amp;BY$5,'[1]NBA-Data-1980-2019'!$B$1:$B$16305&amp;'[1]NBA-Data-1980-2019'!$A$1:$A$16305,'[1]NBA-Data-1980-2019'!$F$1:$F$16305,"",0)</f>
        <v>12.7</v>
      </c>
      <c r="BZ363" s="2" cm="1">
        <f t="array" ref="BZ363">_xlfn.XLOOKUP($A363&amp;BZ$5,'[1]NBA-Data-1980-2019'!$B$1:$B$16305&amp;'[1]NBA-Data-1980-2019'!$A$1:$A$16305,'[1]NBA-Data-1980-2019'!$F$1:$F$16305,"",0)</f>
        <v>13</v>
      </c>
      <c r="CA363" s="2" cm="1">
        <f t="array" ref="CA363">_xlfn.XLOOKUP($A363&amp;CA$5,'[1]NBA-Data-1980-2019'!$B$1:$B$16305&amp;'[1]NBA-Data-1980-2019'!$A$1:$A$16305,'[1]NBA-Data-1980-2019'!$F$1:$F$16305,"",0)</f>
        <v>15.1</v>
      </c>
      <c r="CB363" s="2" cm="1">
        <f t="array" ref="CB363">_xlfn.XLOOKUP($A363&amp;CB$5,'[1]NBA-Data-1980-2019'!$B$1:$B$16305&amp;'[1]NBA-Data-1980-2019'!$A$1:$A$16305,'[1]NBA-Data-1980-2019'!$F$1:$F$16305,"",0)</f>
        <v>13.7</v>
      </c>
      <c r="CC363" s="2" cm="1">
        <f t="array" ref="CC363">_xlfn.XLOOKUP($A363&amp;CC$5,'[1]NBA-Data-1980-2019'!$B$1:$B$16305&amp;'[1]NBA-Data-1980-2019'!$A$1:$A$16305,'[1]NBA-Data-1980-2019'!$F$1:$F$16305,"",0)</f>
        <v>13.6</v>
      </c>
      <c r="CD363" s="2" cm="1">
        <f t="array" ref="CD363">_xlfn.XLOOKUP($A363&amp;CD$5,'[1]NBA-Data-1980-2019'!$B$1:$B$16305&amp;'[1]NBA-Data-1980-2019'!$A$1:$A$16305,'[1]NBA-Data-1980-2019'!$F$1:$F$16305,"",0)</f>
        <v>11</v>
      </c>
      <c r="CE363" s="2" cm="1">
        <f t="array" ref="CE363">_xlfn.XLOOKUP($A363&amp;CE$5,'[1]NBA-Data-1980-2019'!$B$1:$B$16305&amp;'[1]NBA-Data-1980-2019'!$A$1:$A$16305,'[1]NBA-Data-1980-2019'!$F$1:$F$16305,"",0)</f>
        <v>12.6</v>
      </c>
      <c r="CF363" s="2" cm="1">
        <f t="array" ref="CF363">_xlfn.XLOOKUP($A363&amp;CF$5,'[1]NBA-Data-1980-2019'!$B$1:$B$16305&amp;'[1]NBA-Data-1980-2019'!$A$1:$A$16305,'[1]NBA-Data-1980-2019'!$F$1:$F$16305,"",0)</f>
        <v>11</v>
      </c>
      <c r="CG363" s="2" cm="1">
        <f t="array" ref="CG363">_xlfn.XLOOKUP($A363&amp;CG$5,'[1]NBA-Data-1980-2019'!$B$1:$B$16305&amp;'[1]NBA-Data-1980-2019'!$A$1:$A$16305,'[1]NBA-Data-1980-2019'!$F$1:$F$16305,"",0)</f>
        <v>7.9</v>
      </c>
      <c r="CH363" s="2" cm="1">
        <f t="array" ref="CH363">_xlfn.XLOOKUP($A363&amp;CH$5,'[1]NBA-Data-1980-2019'!$B$1:$B$16305&amp;'[1]NBA-Data-1980-2019'!$A$1:$A$16305,'[1]NBA-Data-1980-2019'!$F$1:$F$16305,"",0)</f>
        <v>12.6</v>
      </c>
      <c r="CI363" s="2" cm="1">
        <f t="array" ref="CI363">_xlfn.XLOOKUP($A363&amp;CI$5,'[1]NBA-Data-1980-2019'!$B$1:$B$16305&amp;'[1]NBA-Data-1980-2019'!$A$1:$A$16305,'[1]NBA-Data-1980-2019'!$F$1:$F$16305,"",0)</f>
        <v>11.7</v>
      </c>
      <c r="CJ363" s="2" cm="1">
        <f t="array" ref="CJ363">_xlfn.XLOOKUP($A363&amp;CJ$5,'[1]NBA-Data-1980-2019'!$B$1:$B$16305&amp;'[1]NBA-Data-1980-2019'!$A$1:$A$16305,'[1]NBA-Data-1980-2019'!$F$1:$F$16305,"",0)</f>
        <v>6.3</v>
      </c>
      <c r="CK363" s="2" t="str" cm="1">
        <f t="array" ref="CK363">_xlfn.XLOOKUP($A363&amp;CK$5,'[1]NBA-Data-1980-2019'!$B$1:$B$16305&amp;'[1]NBA-Data-1980-2019'!$A$1:$A$16305,'[1]NBA-Data-1980-2019'!$F$1:$F$16305,"",0)</f>
        <v/>
      </c>
      <c r="CL363" s="2" t="str" cm="1">
        <f t="array" ref="CL363">_xlfn.XLOOKUP($A363&amp;CL$5,'[1]NBA-Data-1980-2019'!$B$1:$B$16305&amp;'[1]NBA-Data-1980-2019'!$A$1:$A$16305,'[1]NBA-Data-1980-2019'!$F$1:$F$16305,"",0)</f>
        <v/>
      </c>
      <c r="CM363" s="2" t="str" cm="1">
        <f t="array" ref="CM363">_xlfn.XLOOKUP($A363&amp;CM$5,'[1]NBA-Data-1980-2019'!$B$1:$B$16305&amp;'[1]NBA-Data-1980-2019'!$A$1:$A$16305,'[1]NBA-Data-1980-2019'!$F$1:$F$16305,"",0)</f>
        <v/>
      </c>
      <c r="CN363" s="2" t="str" cm="1">
        <f t="array" ref="CN363">_xlfn.XLOOKUP($A363&amp;CN$5,'[1]NBA-Data-1980-2019'!$B$1:$B$16305&amp;'[1]NBA-Data-1980-2019'!$A$1:$A$16305,'[1]NBA-Data-1980-2019'!$F$1:$F$16305,"",0)</f>
        <v/>
      </c>
      <c r="CO363" s="2" t="str" cm="1">
        <f t="array" ref="CO363">_xlfn.XLOOKUP($A363&amp;CO$5,'[1]NBA-Data-1980-2019'!$B$1:$B$16305&amp;'[1]NBA-Data-1980-2019'!$A$1:$A$16305,'[1]NBA-Data-1980-2019'!$F$1:$F$16305,"",0)</f>
        <v/>
      </c>
      <c r="CP363" s="2" t="str" cm="1">
        <f t="array" ref="CP363">_xlfn.XLOOKUP($A363&amp;CP$5,'[1]NBA-Data-1980-2019'!$B$1:$B$16305&amp;'[1]NBA-Data-1980-2019'!$A$1:$A$16305,'[1]NBA-Data-1980-2019'!$F$1:$F$16305,"",0)</f>
        <v/>
      </c>
      <c r="CQ363" s="2" t="str" cm="1">
        <f t="array" ref="CQ363">_xlfn.XLOOKUP($A363&amp;CQ$5,'[1]NBA-Data-1980-2019'!$B$1:$B$16305&amp;'[1]NBA-Data-1980-2019'!$A$1:$A$16305,'[1]NBA-Data-1980-2019'!$F$1:$F$16305,"",0)</f>
        <v/>
      </c>
      <c r="CR363" s="2" t="str" cm="1">
        <f t="array" ref="CR363">_xlfn.XLOOKUP($A363&amp;CR$5,'[1]NBA-Data-1980-2019'!$B$1:$B$16305&amp;'[1]NBA-Data-1980-2019'!$A$1:$A$16305,'[1]NBA-Data-1980-2019'!$F$1:$F$16305,"",0)</f>
        <v/>
      </c>
      <c r="CS363" s="2" t="str" cm="1">
        <f t="array" ref="CS363">_xlfn.XLOOKUP($A363&amp;CS$5,'[1]NBA-Data-1980-2019'!$B$1:$B$16305&amp;'[1]NBA-Data-1980-2019'!$A$1:$A$16305,'[1]NBA-Data-1980-2019'!$F$1:$F$16305,"",0)</f>
        <v/>
      </c>
      <c r="CU363" s="2" t="str">
        <f>_xlfn.XLOOKUP($A363,TEAMS!$G$1:$G$839,TEAMS!$H$1:$H$839,"",0)</f>
        <v>SF</v>
      </c>
      <c r="CV363" s="2" t="str">
        <f>_xlfn.XLOOKUP($CU363,DASHBOARD!$B$22:$B$27,DASHBOARD!$C$22:$C$27,"",0)</f>
        <v>FORWARD</v>
      </c>
      <c r="CY363" s="63">
        <f>SUMIFS('[1]NBA-Data-1980-2019'!$G$1:$G$16305,'[1]NBA-Data-1980-2019'!$B$1:$B$16305,$A363,'[1]NBA-Data-1980-2019'!$A$1:$A$16305,CY$9)</f>
        <v>0</v>
      </c>
      <c r="CZ363" s="63">
        <f>SUMIFS('[1]NBA-Data-1980-2019'!$G$1:$G$16305,'[1]NBA-Data-1980-2019'!$B$1:$B$16305,$A363,'[1]NBA-Data-1980-2019'!$A$1:$A$16305,CZ$9)</f>
        <v>0</v>
      </c>
      <c r="DA363" s="63">
        <f>SUMIFS('[1]NBA-Data-1980-2019'!$G$1:$G$16305,'[1]NBA-Data-1980-2019'!$B$1:$B$16305,$A363,'[1]NBA-Data-1980-2019'!$A$1:$A$16305,DA$9)</f>
        <v>0</v>
      </c>
      <c r="DB363" s="63">
        <f>SUMIFS('[1]NBA-Data-1980-2019'!$G$1:$G$16305,'[1]NBA-Data-1980-2019'!$B$1:$B$16305,$A363,'[1]NBA-Data-1980-2019'!$A$1:$A$16305,DB$9)</f>
        <v>0</v>
      </c>
      <c r="DC363" s="63">
        <f>SUMIFS('[1]NBA-Data-1980-2019'!$G$1:$G$16305,'[1]NBA-Data-1980-2019'!$B$1:$B$16305,$A363,'[1]NBA-Data-1980-2019'!$A$1:$A$16305,DC$9)</f>
        <v>0</v>
      </c>
      <c r="DD363" s="63">
        <f>SUMIFS('[1]NBA-Data-1980-2019'!$G$1:$G$16305,'[1]NBA-Data-1980-2019'!$B$1:$B$16305,$A363,'[1]NBA-Data-1980-2019'!$A$1:$A$16305,DD$9)</f>
        <v>0</v>
      </c>
      <c r="DE363" s="63">
        <f>SUMIFS('[1]NBA-Data-1980-2019'!$G$1:$G$16305,'[1]NBA-Data-1980-2019'!$B$1:$B$16305,$A363,'[1]NBA-Data-1980-2019'!$A$1:$A$16305,DE$9)</f>
        <v>0</v>
      </c>
      <c r="DF363" s="63">
        <f>SUMIFS('[1]NBA-Data-1980-2019'!$G$1:$G$16305,'[1]NBA-Data-1980-2019'!$B$1:$B$16305,$A363,'[1]NBA-Data-1980-2019'!$A$1:$A$16305,DF$9)</f>
        <v>0</v>
      </c>
      <c r="DG363" s="63">
        <f>SUMIFS('[1]NBA-Data-1980-2019'!$G$1:$G$16305,'[1]NBA-Data-1980-2019'!$B$1:$B$16305,$A363,'[1]NBA-Data-1980-2019'!$A$1:$A$16305,DG$9)</f>
        <v>0</v>
      </c>
      <c r="DH363" s="63">
        <f>SUMIFS('[1]NBA-Data-1980-2019'!$G$1:$G$16305,'[1]NBA-Data-1980-2019'!$B$1:$B$16305,$A363,'[1]NBA-Data-1980-2019'!$A$1:$A$16305,DH$9)</f>
        <v>0</v>
      </c>
      <c r="DI363" s="63">
        <f>SUMIFS('[1]NBA-Data-1980-2019'!$G$1:$G$16305,'[1]NBA-Data-1980-2019'!$B$1:$B$16305,$A363,'[1]NBA-Data-1980-2019'!$A$1:$A$16305,DI$9)</f>
        <v>0</v>
      </c>
      <c r="DJ363" s="63">
        <f>SUMIFS('[1]NBA-Data-1980-2019'!$G$1:$G$16305,'[1]NBA-Data-1980-2019'!$B$1:$B$16305,$A363,'[1]NBA-Data-1980-2019'!$A$1:$A$16305,DJ$9)</f>
        <v>1452000</v>
      </c>
      <c r="DK363" s="63">
        <f>SUMIFS('[1]NBA-Data-1980-2019'!$G$1:$G$16305,'[1]NBA-Data-1980-2019'!$B$1:$B$16305,$A363,'[1]NBA-Data-1980-2019'!$A$1:$A$16305,DK$9)</f>
        <v>1560840</v>
      </c>
      <c r="DL363" s="63">
        <f>SUMIFS('[1]NBA-Data-1980-2019'!$G$1:$G$16305,'[1]NBA-Data-1980-2019'!$B$1:$B$16305,$A363,'[1]NBA-Data-1980-2019'!$A$1:$A$16305,DL$9)</f>
        <v>1669800</v>
      </c>
      <c r="DM363" s="63">
        <f>SUMIFS('[1]NBA-Data-1980-2019'!$G$1:$G$16305,'[1]NBA-Data-1980-2019'!$B$1:$B$16305,$A363,'[1]NBA-Data-1980-2019'!$A$1:$A$16305,DM$9)</f>
        <v>2300984</v>
      </c>
      <c r="DN363" s="63">
        <f>SUMIFS('[1]NBA-Data-1980-2019'!$G$1:$G$16305,'[1]NBA-Data-1980-2019'!$B$1:$B$16305,$A363,'[1]NBA-Data-1980-2019'!$A$1:$A$16305,DN$9)</f>
        <v>3166155</v>
      </c>
      <c r="DO363" s="63">
        <f>SUMIFS('[1]NBA-Data-1980-2019'!$G$1:$G$16305,'[1]NBA-Data-1980-2019'!$B$1:$B$16305,$A363,'[1]NBA-Data-1980-2019'!$A$1:$A$16305,DO$9)</f>
        <v>5215000</v>
      </c>
      <c r="DP363" s="63">
        <f>SUMIFS('[1]NBA-Data-1980-2019'!$G$1:$G$16305,'[1]NBA-Data-1980-2019'!$B$1:$B$16305,$A363,'[1]NBA-Data-1980-2019'!$A$1:$A$16305,DP$9)</f>
        <v>5632200</v>
      </c>
      <c r="DQ363" s="63">
        <f>SUMIFS('[1]NBA-Data-1980-2019'!$G$1:$G$16305,'[1]NBA-Data-1980-2019'!$B$1:$B$16305,$A363,'[1]NBA-Data-1980-2019'!$A$1:$A$16305,DQ$9)</f>
        <v>0</v>
      </c>
      <c r="DR363" s="63">
        <f>SUMIFS('[1]NBA-Data-1980-2019'!$G$1:$G$16305,'[1]NBA-Data-1980-2019'!$B$1:$B$16305,$A363,'[1]NBA-Data-1980-2019'!$A$1:$A$16305,DR$9)</f>
        <v>6466600</v>
      </c>
      <c r="DS363" s="63">
        <f>SUMIFS('[1]NBA-Data-1980-2019'!$G$1:$G$16305,'[1]NBA-Data-1980-2019'!$B$1:$B$16305,$A363,'[1]NBA-Data-1980-2019'!$A$1:$A$16305,DS$9)</f>
        <v>6883800</v>
      </c>
      <c r="DT363" s="63">
        <f>SUMIFS('[1]NBA-Data-1980-2019'!$G$1:$G$16305,'[1]NBA-Data-1980-2019'!$B$1:$B$16305,$A363,'[1]NBA-Data-1980-2019'!$A$1:$A$16305,DT$9)</f>
        <v>1352181</v>
      </c>
      <c r="DU363" s="63">
        <f>SUMIFS('[1]NBA-Data-1980-2019'!$G$1:$G$16305,'[1]NBA-Data-1980-2019'!$B$1:$B$16305,$A363,'[1]NBA-Data-1980-2019'!$A$1:$A$16305,DU$9)</f>
        <v>1352181</v>
      </c>
      <c r="DV363" s="63">
        <f>SUMIFS('[1]NBA-Data-1980-2019'!$G$1:$G$16305,'[1]NBA-Data-1980-2019'!$B$1:$B$16305,$A363,'[1]NBA-Data-1980-2019'!$A$1:$A$16305,DV$9)</f>
        <v>0</v>
      </c>
      <c r="DW363" s="63">
        <f>SUMIFS('[1]NBA-Data-1980-2019'!$G$1:$G$16305,'[1]NBA-Data-1980-2019'!$B$1:$B$16305,$A363,'[1]NBA-Data-1980-2019'!$A$1:$A$16305,DW$9)</f>
        <v>0</v>
      </c>
      <c r="DX363" s="63">
        <f>SUMIFS('[1]NBA-Data-1980-2019'!$G$1:$G$16305,'[1]NBA-Data-1980-2019'!$B$1:$B$16305,$A363,'[1]NBA-Data-1980-2019'!$A$1:$A$16305,DX$9)</f>
        <v>0</v>
      </c>
      <c r="DY363" s="63">
        <f>SUMIFS('[1]NBA-Data-1980-2019'!$G$1:$G$16305,'[1]NBA-Data-1980-2019'!$B$1:$B$16305,$A363,'[1]NBA-Data-1980-2019'!$A$1:$A$16305,DY$9)</f>
        <v>0</v>
      </c>
      <c r="DZ363" s="63">
        <f>SUMIFS('[1]NBA-Data-1980-2019'!$G$1:$G$16305,'[1]NBA-Data-1980-2019'!$B$1:$B$16305,$A363,'[1]NBA-Data-1980-2019'!$A$1:$A$16305,DZ$9)</f>
        <v>0</v>
      </c>
      <c r="EA363" s="63">
        <f>SUMIFS('[1]NBA-Data-1980-2019'!$G$1:$G$16305,'[1]NBA-Data-1980-2019'!$B$1:$B$16305,$A363,'[1]NBA-Data-1980-2019'!$A$1:$A$16305,EA$9)</f>
        <v>0</v>
      </c>
      <c r="EB363" s="63">
        <f>SUMIFS('[1]NBA-Data-1980-2019'!$G$1:$G$16305,'[1]NBA-Data-1980-2019'!$B$1:$B$16305,$A363,'[1]NBA-Data-1980-2019'!$A$1:$A$16305,EB$9)</f>
        <v>0</v>
      </c>
      <c r="EC363" s="63">
        <f>SUMIFS('[1]NBA-Data-1980-2019'!$G$1:$G$16305,'[1]NBA-Data-1980-2019'!$B$1:$B$16305,$A363,'[1]NBA-Data-1980-2019'!$A$1:$A$16305,EC$9)</f>
        <v>0</v>
      </c>
      <c r="ED363" s="63">
        <f>SUMIFS('[1]NBA-Data-1980-2019'!$G$1:$G$16305,'[1]NBA-Data-1980-2019'!$B$1:$B$16305,$A363,'[1]NBA-Data-1980-2019'!$A$1:$A$16305,ED$9)</f>
        <v>0</v>
      </c>
      <c r="EH363" s="2" t="s">
        <v>1483</v>
      </c>
    </row>
    <row r="364" spans="1:165" x14ac:dyDescent="0.2">
      <c r="A364" s="2" t="s">
        <v>943</v>
      </c>
      <c r="B364" s="2" t="str" cm="1">
        <f t="array" ref="B364">_xlfn.XLOOKUP($A364&amp;B$5,'[1]NBA-Data-1980-2019'!$B$1:$B$16305&amp;'[1]NBA-Data-1980-2019'!$A$1:$A$16305,'[1]NBA-Data-1980-2019'!$D$1:$D$16305,"",0)</f>
        <v/>
      </c>
      <c r="C364" s="2" t="str" cm="1">
        <f t="array" ref="C364">_xlfn.XLOOKUP($A364&amp;C$5,'[1]NBA-Data-1980-2019'!$B$1:$B$16305&amp;'[1]NBA-Data-1980-2019'!$A$1:$A$16305,'[1]NBA-Data-1980-2019'!$D$1:$D$16305,"",0)</f>
        <v/>
      </c>
      <c r="D364" s="2" t="str" cm="1">
        <f t="array" ref="D364">_xlfn.XLOOKUP($A364&amp;D$5,'[1]NBA-Data-1980-2019'!$B$1:$B$16305&amp;'[1]NBA-Data-1980-2019'!$A$1:$A$16305,'[1]NBA-Data-1980-2019'!$D$1:$D$16305,"",0)</f>
        <v/>
      </c>
      <c r="E364" s="2" t="str" cm="1">
        <f t="array" ref="E364">_xlfn.XLOOKUP($A364&amp;E$5,'[1]NBA-Data-1980-2019'!$B$1:$B$16305&amp;'[1]NBA-Data-1980-2019'!$A$1:$A$16305,'[1]NBA-Data-1980-2019'!$D$1:$D$16305,"",0)</f>
        <v/>
      </c>
      <c r="F364" s="2" t="str" cm="1">
        <f t="array" ref="F364">_xlfn.XLOOKUP($A364&amp;F$5,'[1]NBA-Data-1980-2019'!$B$1:$B$16305&amp;'[1]NBA-Data-1980-2019'!$A$1:$A$16305,'[1]NBA-Data-1980-2019'!$D$1:$D$16305,"",0)</f>
        <v/>
      </c>
      <c r="G364" s="2" t="str" cm="1">
        <f t="array" ref="G364">_xlfn.XLOOKUP($A364&amp;G$5,'[1]NBA-Data-1980-2019'!$B$1:$B$16305&amp;'[1]NBA-Data-1980-2019'!$A$1:$A$16305,'[1]NBA-Data-1980-2019'!$D$1:$D$16305,"",0)</f>
        <v/>
      </c>
      <c r="H364" s="2" t="str" cm="1">
        <f t="array" ref="H364">_xlfn.XLOOKUP($A364&amp;H$5,'[1]NBA-Data-1980-2019'!$B$1:$B$16305&amp;'[1]NBA-Data-1980-2019'!$A$1:$A$16305,'[1]NBA-Data-1980-2019'!$D$1:$D$16305,"",0)</f>
        <v/>
      </c>
      <c r="I364" s="2" t="str" cm="1">
        <f t="array" ref="I364">_xlfn.XLOOKUP($A364&amp;I$5,'[1]NBA-Data-1980-2019'!$B$1:$B$16305&amp;'[1]NBA-Data-1980-2019'!$A$1:$A$16305,'[1]NBA-Data-1980-2019'!$D$1:$D$16305,"",0)</f>
        <v/>
      </c>
      <c r="J364" s="2" t="str" cm="1">
        <f t="array" ref="J364">_xlfn.XLOOKUP($A364&amp;J$5,'[1]NBA-Data-1980-2019'!$B$1:$B$16305&amp;'[1]NBA-Data-1980-2019'!$A$1:$A$16305,'[1]NBA-Data-1980-2019'!$D$1:$D$16305,"",0)</f>
        <v/>
      </c>
      <c r="K364" s="2" t="str" cm="1">
        <f t="array" ref="K364">_xlfn.XLOOKUP($A364&amp;K$5,'[1]NBA-Data-1980-2019'!$B$1:$B$16305&amp;'[1]NBA-Data-1980-2019'!$A$1:$A$16305,'[1]NBA-Data-1980-2019'!$D$1:$D$16305,"",0)</f>
        <v/>
      </c>
      <c r="L364" s="2" t="str" cm="1">
        <f t="array" ref="L364">_xlfn.XLOOKUP($A364&amp;L$5,'[1]NBA-Data-1980-2019'!$B$1:$B$16305&amp;'[1]NBA-Data-1980-2019'!$A$1:$A$16305,'[1]NBA-Data-1980-2019'!$D$1:$D$16305,"",0)</f>
        <v/>
      </c>
      <c r="M364" s="2" t="str" cm="1">
        <f t="array" ref="M364">_xlfn.XLOOKUP($A364&amp;M$5,'[1]NBA-Data-1980-2019'!$B$1:$B$16305&amp;'[1]NBA-Data-1980-2019'!$A$1:$A$16305,'[1]NBA-Data-1980-2019'!$D$1:$D$16305,"",0)</f>
        <v/>
      </c>
      <c r="N364" s="2" t="str" cm="1">
        <f t="array" ref="N364">_xlfn.XLOOKUP($A364&amp;N$5,'[1]NBA-Data-1980-2019'!$B$1:$B$16305&amp;'[1]NBA-Data-1980-2019'!$A$1:$A$16305,'[1]NBA-Data-1980-2019'!$D$1:$D$16305,"",0)</f>
        <v/>
      </c>
      <c r="O364" s="2" t="str" cm="1">
        <f t="array" ref="O364">_xlfn.XLOOKUP($A364&amp;O$5,'[1]NBA-Data-1980-2019'!$B$1:$B$16305&amp;'[1]NBA-Data-1980-2019'!$A$1:$A$16305,'[1]NBA-Data-1980-2019'!$D$1:$D$16305,"",0)</f>
        <v/>
      </c>
      <c r="P364" s="2" t="str" cm="1">
        <f t="array" ref="P364">_xlfn.XLOOKUP($A364&amp;P$5,'[1]NBA-Data-1980-2019'!$B$1:$B$16305&amp;'[1]NBA-Data-1980-2019'!$A$1:$A$16305,'[1]NBA-Data-1980-2019'!$D$1:$D$16305,"",0)</f>
        <v/>
      </c>
      <c r="Q364" s="2" t="str" cm="1">
        <f t="array" ref="Q364">_xlfn.XLOOKUP($A364&amp;Q$5,'[1]NBA-Data-1980-2019'!$B$1:$B$16305&amp;'[1]NBA-Data-1980-2019'!$A$1:$A$16305,'[1]NBA-Data-1980-2019'!$D$1:$D$16305,"",0)</f>
        <v>MIA</v>
      </c>
      <c r="R364" s="2" t="str" cm="1">
        <f t="array" ref="R364">_xlfn.XLOOKUP($A364&amp;R$5,'[1]NBA-Data-1980-2019'!$B$1:$B$16305&amp;'[1]NBA-Data-1980-2019'!$A$1:$A$16305,'[1]NBA-Data-1980-2019'!$D$1:$D$16305,"",0)</f>
        <v>MIA</v>
      </c>
      <c r="S364" s="2" t="str" cm="1">
        <f t="array" ref="S364">_xlfn.XLOOKUP($A364&amp;S$5,'[1]NBA-Data-1980-2019'!$B$1:$B$16305&amp;'[1]NBA-Data-1980-2019'!$A$1:$A$16305,'[1]NBA-Data-1980-2019'!$D$1:$D$16305,"",0)</f>
        <v/>
      </c>
      <c r="T364" s="2" t="str" cm="1">
        <f t="array" ref="T364">_xlfn.XLOOKUP($A364&amp;T$5,'[1]NBA-Data-1980-2019'!$B$1:$B$16305&amp;'[1]NBA-Data-1980-2019'!$A$1:$A$16305,'[1]NBA-Data-1980-2019'!$D$1:$D$16305,"",0)</f>
        <v/>
      </c>
      <c r="U364" s="2" t="str" cm="1">
        <f t="array" ref="U364">_xlfn.XLOOKUP($A364&amp;U$5,'[1]NBA-Data-1980-2019'!$B$1:$B$16305&amp;'[1]NBA-Data-1980-2019'!$A$1:$A$16305,'[1]NBA-Data-1980-2019'!$D$1:$D$16305,"",0)</f>
        <v/>
      </c>
      <c r="V364" s="2" t="str" cm="1">
        <f t="array" ref="V364">_xlfn.XLOOKUP($A364&amp;V$5,'[1]NBA-Data-1980-2019'!$B$1:$B$16305&amp;'[1]NBA-Data-1980-2019'!$A$1:$A$16305,'[1]NBA-Data-1980-2019'!$D$1:$D$16305,"",0)</f>
        <v/>
      </c>
      <c r="W364" s="2" t="str" cm="1">
        <f t="array" ref="W364">_xlfn.XLOOKUP($A364&amp;W$5,'[1]NBA-Data-1980-2019'!$B$1:$B$16305&amp;'[1]NBA-Data-1980-2019'!$A$1:$A$16305,'[1]NBA-Data-1980-2019'!$D$1:$D$16305,"",0)</f>
        <v/>
      </c>
      <c r="X364" s="2" t="str" cm="1">
        <f t="array" ref="X364">_xlfn.XLOOKUP($A364&amp;X$5,'[1]NBA-Data-1980-2019'!$B$1:$B$16305&amp;'[1]NBA-Data-1980-2019'!$A$1:$A$16305,'[1]NBA-Data-1980-2019'!$D$1:$D$16305,"",0)</f>
        <v/>
      </c>
      <c r="Y364" s="2" t="str" cm="1">
        <f t="array" ref="Y364">_xlfn.XLOOKUP($A364&amp;Y$5,'[1]NBA-Data-1980-2019'!$B$1:$B$16305&amp;'[1]NBA-Data-1980-2019'!$A$1:$A$16305,'[1]NBA-Data-1980-2019'!$D$1:$D$16305,"",0)</f>
        <v/>
      </c>
      <c r="Z364" s="2" t="str" cm="1">
        <f t="array" ref="Z364">_xlfn.XLOOKUP($A364&amp;Z$5,'[1]NBA-Data-1980-2019'!$B$1:$B$16305&amp;'[1]NBA-Data-1980-2019'!$A$1:$A$16305,'[1]NBA-Data-1980-2019'!$D$1:$D$16305,"",0)</f>
        <v/>
      </c>
      <c r="AA364" s="2" t="str" cm="1">
        <f t="array" ref="AA364">_xlfn.XLOOKUP($A364&amp;AA$5,'[1]NBA-Data-1980-2019'!$B$1:$B$16305&amp;'[1]NBA-Data-1980-2019'!$A$1:$A$16305,'[1]NBA-Data-1980-2019'!$D$1:$D$16305,"",0)</f>
        <v/>
      </c>
      <c r="AB364" s="2" t="str" cm="1">
        <f t="array" ref="AB364">_xlfn.XLOOKUP($A364&amp;AB$5,'[1]NBA-Data-1980-2019'!$B$1:$B$16305&amp;'[1]NBA-Data-1980-2019'!$A$1:$A$16305,'[1]NBA-Data-1980-2019'!$D$1:$D$16305,"",0)</f>
        <v/>
      </c>
      <c r="AC364" s="2" t="str" cm="1">
        <f t="array" ref="AC364">_xlfn.XLOOKUP($A364&amp;AC$5,'[1]NBA-Data-1980-2019'!$B$1:$B$16305&amp;'[1]NBA-Data-1980-2019'!$A$1:$A$16305,'[1]NBA-Data-1980-2019'!$D$1:$D$16305,"",0)</f>
        <v/>
      </c>
      <c r="AD364" s="2" t="str" cm="1">
        <f t="array" ref="AD364">_xlfn.XLOOKUP($A364&amp;AD$5,'[1]NBA-Data-1980-2019'!$B$1:$B$16305&amp;'[1]NBA-Data-1980-2019'!$A$1:$A$16305,'[1]NBA-Data-1980-2019'!$D$1:$D$16305,"",0)</f>
        <v/>
      </c>
      <c r="AE364" s="2" t="str" cm="1">
        <f t="array" ref="AE364">_xlfn.XLOOKUP($A364&amp;AE$5,'[1]NBA-Data-1980-2019'!$B$1:$B$16305&amp;'[1]NBA-Data-1980-2019'!$A$1:$A$16305,'[1]NBA-Data-1980-2019'!$D$1:$D$16305,"",0)</f>
        <v/>
      </c>
      <c r="AF364" s="2" t="str" cm="1">
        <f t="array" ref="AF364">_xlfn.XLOOKUP($A364&amp;AF$5,'[1]NBA-Data-1980-2019'!$B$1:$B$16305&amp;'[1]NBA-Data-1980-2019'!$A$1:$A$16305,'[1]NBA-Data-1980-2019'!$D$1:$D$16305,"",0)</f>
        <v/>
      </c>
      <c r="AG364" s="2" t="str" cm="1">
        <f t="array" ref="AG364">_xlfn.XLOOKUP($A364&amp;AG$5,'[1]NBA-Data-1980-2019'!$B$1:$B$16305&amp;'[1]NBA-Data-1980-2019'!$A$1:$A$16305,'[1]NBA-Data-1980-2019'!$D$1:$D$16305,"",0)</f>
        <v/>
      </c>
      <c r="AH364" s="2" t="str" cm="1">
        <f t="array" ref="AH364">_xlfn.XLOOKUP($A364&amp;AH$5,'[1]NBA-Data-1980-2019'!$B$1:$B$16305&amp;'[1]NBA-Data-1980-2019'!$A$1:$A$16305,'[1]NBA-Data-1980-2019'!$H$1:$H$16305,"",0)</f>
        <v/>
      </c>
      <c r="AI364" s="2" t="str" cm="1">
        <f t="array" ref="AI364">_xlfn.XLOOKUP($A364&amp;AI$5,'[1]NBA-Data-1980-2019'!$B$1:$B$16305&amp;'[1]NBA-Data-1980-2019'!$A$1:$A$16305,'[1]NBA-Data-1980-2019'!$H$1:$H$16305,"",0)</f>
        <v/>
      </c>
      <c r="AJ364" s="2" t="str" cm="1">
        <f t="array" ref="AJ364">_xlfn.XLOOKUP($A364&amp;AJ$5,'[1]NBA-Data-1980-2019'!$B$1:$B$16305&amp;'[1]NBA-Data-1980-2019'!$A$1:$A$16305,'[1]NBA-Data-1980-2019'!$H$1:$H$16305,"",0)</f>
        <v/>
      </c>
      <c r="AK364" s="2" t="str" cm="1">
        <f t="array" ref="AK364">_xlfn.XLOOKUP($A364&amp;AK$5,'[1]NBA-Data-1980-2019'!$B$1:$B$16305&amp;'[1]NBA-Data-1980-2019'!$A$1:$A$16305,'[1]NBA-Data-1980-2019'!$H$1:$H$16305,"",0)</f>
        <v/>
      </c>
      <c r="AL364" s="2" t="str" cm="1">
        <f t="array" ref="AL364">_xlfn.XLOOKUP($A364&amp;AL$5,'[1]NBA-Data-1980-2019'!$B$1:$B$16305&amp;'[1]NBA-Data-1980-2019'!$A$1:$A$16305,'[1]NBA-Data-1980-2019'!$H$1:$H$16305,"",0)</f>
        <v/>
      </c>
      <c r="AM364" s="2" t="str" cm="1">
        <f t="array" ref="AM364">_xlfn.XLOOKUP($A364&amp;AM$5,'[1]NBA-Data-1980-2019'!$B$1:$B$16305&amp;'[1]NBA-Data-1980-2019'!$A$1:$A$16305,'[1]NBA-Data-1980-2019'!$H$1:$H$16305,"",0)</f>
        <v/>
      </c>
      <c r="AN364" s="2" t="str" cm="1">
        <f t="array" ref="AN364">_xlfn.XLOOKUP($A364&amp;AN$5,'[1]NBA-Data-1980-2019'!$B$1:$B$16305&amp;'[1]NBA-Data-1980-2019'!$A$1:$A$16305,'[1]NBA-Data-1980-2019'!$H$1:$H$16305,"",0)</f>
        <v/>
      </c>
      <c r="AO364" s="2" t="str" cm="1">
        <f t="array" ref="AO364">_xlfn.XLOOKUP($A364&amp;AO$5,'[1]NBA-Data-1980-2019'!$B$1:$B$16305&amp;'[1]NBA-Data-1980-2019'!$A$1:$A$16305,'[1]NBA-Data-1980-2019'!$H$1:$H$16305,"",0)</f>
        <v/>
      </c>
      <c r="AP364" s="2" t="str" cm="1">
        <f t="array" ref="AP364">_xlfn.XLOOKUP($A364&amp;AP$5,'[1]NBA-Data-1980-2019'!$B$1:$B$16305&amp;'[1]NBA-Data-1980-2019'!$A$1:$A$16305,'[1]NBA-Data-1980-2019'!$H$1:$H$16305,"",0)</f>
        <v/>
      </c>
      <c r="AQ364" s="2" t="str" cm="1">
        <f t="array" ref="AQ364">_xlfn.XLOOKUP($A364&amp;AQ$5,'[1]NBA-Data-1980-2019'!$B$1:$B$16305&amp;'[1]NBA-Data-1980-2019'!$A$1:$A$16305,'[1]NBA-Data-1980-2019'!$H$1:$H$16305,"",0)</f>
        <v/>
      </c>
      <c r="AR364" s="2" t="str" cm="1">
        <f t="array" ref="AR364">_xlfn.XLOOKUP($A364&amp;AR$5,'[1]NBA-Data-1980-2019'!$B$1:$B$16305&amp;'[1]NBA-Data-1980-2019'!$A$1:$A$16305,'[1]NBA-Data-1980-2019'!$H$1:$H$16305,"",0)</f>
        <v/>
      </c>
      <c r="AS364" s="2" t="str" cm="1">
        <f t="array" ref="AS364">_xlfn.XLOOKUP($A364&amp;AS$5,'[1]NBA-Data-1980-2019'!$B$1:$B$16305&amp;'[1]NBA-Data-1980-2019'!$A$1:$A$16305,'[1]NBA-Data-1980-2019'!$H$1:$H$16305,"",0)</f>
        <v/>
      </c>
      <c r="AT364" s="2" t="str" cm="1">
        <f t="array" ref="AT364">_xlfn.XLOOKUP($A364&amp;AT$5,'[1]NBA-Data-1980-2019'!$B$1:$B$16305&amp;'[1]NBA-Data-1980-2019'!$A$1:$A$16305,'[1]NBA-Data-1980-2019'!$H$1:$H$16305,"",0)</f>
        <v/>
      </c>
      <c r="AU364" s="2" t="str" cm="1">
        <f t="array" ref="AU364">_xlfn.XLOOKUP($A364&amp;AU$5,'[1]NBA-Data-1980-2019'!$B$1:$B$16305&amp;'[1]NBA-Data-1980-2019'!$A$1:$A$16305,'[1]NBA-Data-1980-2019'!$H$1:$H$16305,"",0)</f>
        <v/>
      </c>
      <c r="AV364" s="2" t="str" cm="1">
        <f t="array" ref="AV364">_xlfn.XLOOKUP($A364&amp;AV$5,'[1]NBA-Data-1980-2019'!$B$1:$B$16305&amp;'[1]NBA-Data-1980-2019'!$A$1:$A$16305,'[1]NBA-Data-1980-2019'!$H$1:$H$16305,"",0)</f>
        <v/>
      </c>
      <c r="AW364" s="2" cm="1">
        <f t="array" ref="AW364">_xlfn.XLOOKUP($A364&amp;AW$5,'[1]NBA-Data-1980-2019'!$B$1:$B$16305&amp;'[1]NBA-Data-1980-2019'!$A$1:$A$16305,'[1]NBA-Data-1980-2019'!$H$1:$H$16305,"",0)</f>
        <v>412.8</v>
      </c>
      <c r="AX364" s="2" cm="1">
        <f t="array" ref="AX364">_xlfn.XLOOKUP($A364&amp;AX$5,'[1]NBA-Data-1980-2019'!$B$1:$B$16305&amp;'[1]NBA-Data-1980-2019'!$A$1:$A$16305,'[1]NBA-Data-1980-2019'!$H$1:$H$16305,"",0)</f>
        <v>92.8</v>
      </c>
      <c r="AY364" s="2" t="str" cm="1">
        <f t="array" ref="AY364">_xlfn.XLOOKUP($A364&amp;AY$5,'[1]NBA-Data-1980-2019'!$B$1:$B$16305&amp;'[1]NBA-Data-1980-2019'!$A$1:$A$16305,'[1]NBA-Data-1980-2019'!$H$1:$H$16305,"",0)</f>
        <v/>
      </c>
      <c r="AZ364" s="2" t="str" cm="1">
        <f t="array" ref="AZ364">_xlfn.XLOOKUP($A364&amp;AZ$5,'[1]NBA-Data-1980-2019'!$B$1:$B$16305&amp;'[1]NBA-Data-1980-2019'!$A$1:$A$16305,'[1]NBA-Data-1980-2019'!$H$1:$H$16305,"",0)</f>
        <v/>
      </c>
      <c r="BA364" s="2" t="str" cm="1">
        <f t="array" ref="BA364">_xlfn.XLOOKUP($A364&amp;BA$5,'[1]NBA-Data-1980-2019'!$B$1:$B$16305&amp;'[1]NBA-Data-1980-2019'!$A$1:$A$16305,'[1]NBA-Data-1980-2019'!$H$1:$H$16305,"",0)</f>
        <v/>
      </c>
      <c r="BB364" s="2" t="str" cm="1">
        <f t="array" ref="BB364">_xlfn.XLOOKUP($A364&amp;BB$5,'[1]NBA-Data-1980-2019'!$B$1:$B$16305&amp;'[1]NBA-Data-1980-2019'!$A$1:$A$16305,'[1]NBA-Data-1980-2019'!$H$1:$H$16305,"",0)</f>
        <v/>
      </c>
      <c r="BC364" s="2" t="str" cm="1">
        <f t="array" ref="BC364">_xlfn.XLOOKUP($A364&amp;BC$5,'[1]NBA-Data-1980-2019'!$B$1:$B$16305&amp;'[1]NBA-Data-1980-2019'!$A$1:$A$16305,'[1]NBA-Data-1980-2019'!$H$1:$H$16305,"",0)</f>
        <v/>
      </c>
      <c r="BD364" s="2" t="str" cm="1">
        <f t="array" ref="BD364">_xlfn.XLOOKUP($A364&amp;BD$5,'[1]NBA-Data-1980-2019'!$B$1:$B$16305&amp;'[1]NBA-Data-1980-2019'!$A$1:$A$16305,'[1]NBA-Data-1980-2019'!$H$1:$H$16305,"",0)</f>
        <v/>
      </c>
      <c r="BE364" s="2" t="str" cm="1">
        <f t="array" ref="BE364">_xlfn.XLOOKUP($A364&amp;BE$5,'[1]NBA-Data-1980-2019'!$B$1:$B$16305&amp;'[1]NBA-Data-1980-2019'!$A$1:$A$16305,'[1]NBA-Data-1980-2019'!$H$1:$H$16305,"",0)</f>
        <v/>
      </c>
      <c r="BF364" s="2" t="str" cm="1">
        <f t="array" ref="BF364">_xlfn.XLOOKUP($A364&amp;BF$5,'[1]NBA-Data-1980-2019'!$B$1:$B$16305&amp;'[1]NBA-Data-1980-2019'!$A$1:$A$16305,'[1]NBA-Data-1980-2019'!$H$1:$H$16305,"",0)</f>
        <v/>
      </c>
      <c r="BG364" s="2" t="str" cm="1">
        <f t="array" ref="BG364">_xlfn.XLOOKUP($A364&amp;BG$5,'[1]NBA-Data-1980-2019'!$B$1:$B$16305&amp;'[1]NBA-Data-1980-2019'!$A$1:$A$16305,'[1]NBA-Data-1980-2019'!$H$1:$H$16305,"",0)</f>
        <v/>
      </c>
      <c r="BH364" s="2" t="str" cm="1">
        <f t="array" ref="BH364">_xlfn.XLOOKUP($A364&amp;BH$5,'[1]NBA-Data-1980-2019'!$B$1:$B$16305&amp;'[1]NBA-Data-1980-2019'!$A$1:$A$16305,'[1]NBA-Data-1980-2019'!$H$1:$H$16305,"",0)</f>
        <v/>
      </c>
      <c r="BI364" s="2" t="str" cm="1">
        <f t="array" ref="BI364">_xlfn.XLOOKUP($A364&amp;BI$5,'[1]NBA-Data-1980-2019'!$B$1:$B$16305&amp;'[1]NBA-Data-1980-2019'!$A$1:$A$16305,'[1]NBA-Data-1980-2019'!$H$1:$H$16305,"",0)</f>
        <v/>
      </c>
      <c r="BJ364" s="2" t="str" cm="1">
        <f t="array" ref="BJ364">_xlfn.XLOOKUP($A364&amp;BJ$5,'[1]NBA-Data-1980-2019'!$B$1:$B$16305&amp;'[1]NBA-Data-1980-2019'!$A$1:$A$16305,'[1]NBA-Data-1980-2019'!$H$1:$H$16305,"",0)</f>
        <v/>
      </c>
      <c r="BK364" s="2" t="str" cm="1">
        <f t="array" ref="BK364">_xlfn.XLOOKUP($A364&amp;BK$5,'[1]NBA-Data-1980-2019'!$B$1:$B$16305&amp;'[1]NBA-Data-1980-2019'!$A$1:$A$16305,'[1]NBA-Data-1980-2019'!$H$1:$H$16305,"",0)</f>
        <v/>
      </c>
      <c r="BL364" s="2" t="str" cm="1">
        <f t="array" ref="BL364">_xlfn.XLOOKUP($A364&amp;BL$5,'[1]NBA-Data-1980-2019'!$B$1:$B$16305&amp;'[1]NBA-Data-1980-2019'!$A$1:$A$16305,'[1]NBA-Data-1980-2019'!$H$1:$H$16305,"",0)</f>
        <v/>
      </c>
      <c r="BM364" s="2" t="str" cm="1">
        <f t="array" ref="BM364">_xlfn.XLOOKUP($A364&amp;BM$5,'[1]NBA-Data-1980-2019'!$B$1:$B$16305&amp;'[1]NBA-Data-1980-2019'!$A$1:$A$16305,'[1]NBA-Data-1980-2019'!$H$1:$H$16305,"",0)</f>
        <v/>
      </c>
      <c r="BN364" s="2" t="str" cm="1">
        <f t="array" ref="BN364">_xlfn.XLOOKUP($A364&amp;BN$5,'[1]NBA-Data-1980-2019'!$B$1:$B$16305&amp;'[1]NBA-Data-1980-2019'!$A$1:$A$16305,'[1]NBA-Data-1980-2019'!$F$1:$F$16305,"",0)</f>
        <v/>
      </c>
      <c r="BO364" s="2" t="str" cm="1">
        <f t="array" ref="BO364">_xlfn.XLOOKUP($A364&amp;BO$5,'[1]NBA-Data-1980-2019'!$B$1:$B$16305&amp;'[1]NBA-Data-1980-2019'!$A$1:$A$16305,'[1]NBA-Data-1980-2019'!$F$1:$F$16305,"",0)</f>
        <v/>
      </c>
      <c r="BP364" s="2" t="str" cm="1">
        <f t="array" ref="BP364">_xlfn.XLOOKUP($A364&amp;BP$5,'[1]NBA-Data-1980-2019'!$B$1:$B$16305&amp;'[1]NBA-Data-1980-2019'!$A$1:$A$16305,'[1]NBA-Data-1980-2019'!$F$1:$F$16305,"",0)</f>
        <v/>
      </c>
      <c r="BQ364" s="2" t="str" cm="1">
        <f t="array" ref="BQ364">_xlfn.XLOOKUP($A364&amp;BQ$5,'[1]NBA-Data-1980-2019'!$B$1:$B$16305&amp;'[1]NBA-Data-1980-2019'!$A$1:$A$16305,'[1]NBA-Data-1980-2019'!$F$1:$F$16305,"",0)</f>
        <v/>
      </c>
      <c r="BR364" s="2" t="str" cm="1">
        <f t="array" ref="BR364">_xlfn.XLOOKUP($A364&amp;BR$5,'[1]NBA-Data-1980-2019'!$B$1:$B$16305&amp;'[1]NBA-Data-1980-2019'!$A$1:$A$16305,'[1]NBA-Data-1980-2019'!$F$1:$F$16305,"",0)</f>
        <v/>
      </c>
      <c r="BS364" s="2" t="str" cm="1">
        <f t="array" ref="BS364">_xlfn.XLOOKUP($A364&amp;BS$5,'[1]NBA-Data-1980-2019'!$B$1:$B$16305&amp;'[1]NBA-Data-1980-2019'!$A$1:$A$16305,'[1]NBA-Data-1980-2019'!$F$1:$F$16305,"",0)</f>
        <v/>
      </c>
      <c r="BT364" s="2" t="str" cm="1">
        <f t="array" ref="BT364">_xlfn.XLOOKUP($A364&amp;BT$5,'[1]NBA-Data-1980-2019'!$B$1:$B$16305&amp;'[1]NBA-Data-1980-2019'!$A$1:$A$16305,'[1]NBA-Data-1980-2019'!$F$1:$F$16305,"",0)</f>
        <v/>
      </c>
      <c r="BU364" s="2" t="str" cm="1">
        <f t="array" ref="BU364">_xlfn.XLOOKUP($A364&amp;BU$5,'[1]NBA-Data-1980-2019'!$B$1:$B$16305&amp;'[1]NBA-Data-1980-2019'!$A$1:$A$16305,'[1]NBA-Data-1980-2019'!$F$1:$F$16305,"",0)</f>
        <v/>
      </c>
      <c r="BV364" s="2" t="str" cm="1">
        <f t="array" ref="BV364">_xlfn.XLOOKUP($A364&amp;BV$5,'[1]NBA-Data-1980-2019'!$B$1:$B$16305&amp;'[1]NBA-Data-1980-2019'!$A$1:$A$16305,'[1]NBA-Data-1980-2019'!$F$1:$F$16305,"",0)</f>
        <v/>
      </c>
      <c r="BW364" s="2" t="str" cm="1">
        <f t="array" ref="BW364">_xlfn.XLOOKUP($A364&amp;BW$5,'[1]NBA-Data-1980-2019'!$B$1:$B$16305&amp;'[1]NBA-Data-1980-2019'!$A$1:$A$16305,'[1]NBA-Data-1980-2019'!$F$1:$F$16305,"",0)</f>
        <v/>
      </c>
      <c r="BX364" s="2" t="str" cm="1">
        <f t="array" ref="BX364">_xlfn.XLOOKUP($A364&amp;BX$5,'[1]NBA-Data-1980-2019'!$B$1:$B$16305&amp;'[1]NBA-Data-1980-2019'!$A$1:$A$16305,'[1]NBA-Data-1980-2019'!$F$1:$F$16305,"",0)</f>
        <v/>
      </c>
      <c r="BY364" s="2" t="str" cm="1">
        <f t="array" ref="BY364">_xlfn.XLOOKUP($A364&amp;BY$5,'[1]NBA-Data-1980-2019'!$B$1:$B$16305&amp;'[1]NBA-Data-1980-2019'!$A$1:$A$16305,'[1]NBA-Data-1980-2019'!$F$1:$F$16305,"",0)</f>
        <v/>
      </c>
      <c r="BZ364" s="2" t="str" cm="1">
        <f t="array" ref="BZ364">_xlfn.XLOOKUP($A364&amp;BZ$5,'[1]NBA-Data-1980-2019'!$B$1:$B$16305&amp;'[1]NBA-Data-1980-2019'!$A$1:$A$16305,'[1]NBA-Data-1980-2019'!$F$1:$F$16305,"",0)</f>
        <v/>
      </c>
      <c r="CA364" s="2" t="str" cm="1">
        <f t="array" ref="CA364">_xlfn.XLOOKUP($A364&amp;CA$5,'[1]NBA-Data-1980-2019'!$B$1:$B$16305&amp;'[1]NBA-Data-1980-2019'!$A$1:$A$16305,'[1]NBA-Data-1980-2019'!$F$1:$F$16305,"",0)</f>
        <v/>
      </c>
      <c r="CB364" s="2" t="str" cm="1">
        <f t="array" ref="CB364">_xlfn.XLOOKUP($A364&amp;CB$5,'[1]NBA-Data-1980-2019'!$B$1:$B$16305&amp;'[1]NBA-Data-1980-2019'!$A$1:$A$16305,'[1]NBA-Data-1980-2019'!$F$1:$F$16305,"",0)</f>
        <v/>
      </c>
      <c r="CC364" s="2" cm="1">
        <f t="array" ref="CC364">_xlfn.XLOOKUP($A364&amp;CC$5,'[1]NBA-Data-1980-2019'!$B$1:$B$16305&amp;'[1]NBA-Data-1980-2019'!$A$1:$A$16305,'[1]NBA-Data-1980-2019'!$F$1:$F$16305,"",0)</f>
        <v>11.5</v>
      </c>
      <c r="CD364" s="2" cm="1">
        <f t="array" ref="CD364">_xlfn.XLOOKUP($A364&amp;CD$5,'[1]NBA-Data-1980-2019'!$B$1:$B$16305&amp;'[1]NBA-Data-1980-2019'!$A$1:$A$16305,'[1]NBA-Data-1980-2019'!$F$1:$F$16305,"",0)</f>
        <v>6.3</v>
      </c>
      <c r="CE364" s="2" t="str" cm="1">
        <f t="array" ref="CE364">_xlfn.XLOOKUP($A364&amp;CE$5,'[1]NBA-Data-1980-2019'!$B$1:$B$16305&amp;'[1]NBA-Data-1980-2019'!$A$1:$A$16305,'[1]NBA-Data-1980-2019'!$F$1:$F$16305,"",0)</f>
        <v/>
      </c>
      <c r="CF364" s="2" t="str" cm="1">
        <f t="array" ref="CF364">_xlfn.XLOOKUP($A364&amp;CF$5,'[1]NBA-Data-1980-2019'!$B$1:$B$16305&amp;'[1]NBA-Data-1980-2019'!$A$1:$A$16305,'[1]NBA-Data-1980-2019'!$F$1:$F$16305,"",0)</f>
        <v/>
      </c>
      <c r="CG364" s="2" t="str" cm="1">
        <f t="array" ref="CG364">_xlfn.XLOOKUP($A364&amp;CG$5,'[1]NBA-Data-1980-2019'!$B$1:$B$16305&amp;'[1]NBA-Data-1980-2019'!$A$1:$A$16305,'[1]NBA-Data-1980-2019'!$F$1:$F$16305,"",0)</f>
        <v/>
      </c>
      <c r="CH364" s="2" t="str" cm="1">
        <f t="array" ref="CH364">_xlfn.XLOOKUP($A364&amp;CH$5,'[1]NBA-Data-1980-2019'!$B$1:$B$16305&amp;'[1]NBA-Data-1980-2019'!$A$1:$A$16305,'[1]NBA-Data-1980-2019'!$F$1:$F$16305,"",0)</f>
        <v/>
      </c>
      <c r="CI364" s="2" t="str" cm="1">
        <f t="array" ref="CI364">_xlfn.XLOOKUP($A364&amp;CI$5,'[1]NBA-Data-1980-2019'!$B$1:$B$16305&amp;'[1]NBA-Data-1980-2019'!$A$1:$A$16305,'[1]NBA-Data-1980-2019'!$F$1:$F$16305,"",0)</f>
        <v/>
      </c>
      <c r="CJ364" s="2" t="str" cm="1">
        <f t="array" ref="CJ364">_xlfn.XLOOKUP($A364&amp;CJ$5,'[1]NBA-Data-1980-2019'!$B$1:$B$16305&amp;'[1]NBA-Data-1980-2019'!$A$1:$A$16305,'[1]NBA-Data-1980-2019'!$F$1:$F$16305,"",0)</f>
        <v/>
      </c>
      <c r="CK364" s="2" t="str" cm="1">
        <f t="array" ref="CK364">_xlfn.XLOOKUP($A364&amp;CK$5,'[1]NBA-Data-1980-2019'!$B$1:$B$16305&amp;'[1]NBA-Data-1980-2019'!$A$1:$A$16305,'[1]NBA-Data-1980-2019'!$F$1:$F$16305,"",0)</f>
        <v/>
      </c>
      <c r="CL364" s="2" t="str" cm="1">
        <f t="array" ref="CL364">_xlfn.XLOOKUP($A364&amp;CL$5,'[1]NBA-Data-1980-2019'!$B$1:$B$16305&amp;'[1]NBA-Data-1980-2019'!$A$1:$A$16305,'[1]NBA-Data-1980-2019'!$F$1:$F$16305,"",0)</f>
        <v/>
      </c>
      <c r="CM364" s="2" t="str" cm="1">
        <f t="array" ref="CM364">_xlfn.XLOOKUP($A364&amp;CM$5,'[1]NBA-Data-1980-2019'!$B$1:$B$16305&amp;'[1]NBA-Data-1980-2019'!$A$1:$A$16305,'[1]NBA-Data-1980-2019'!$F$1:$F$16305,"",0)</f>
        <v/>
      </c>
      <c r="CN364" s="2" t="str" cm="1">
        <f t="array" ref="CN364">_xlfn.XLOOKUP($A364&amp;CN$5,'[1]NBA-Data-1980-2019'!$B$1:$B$16305&amp;'[1]NBA-Data-1980-2019'!$A$1:$A$16305,'[1]NBA-Data-1980-2019'!$F$1:$F$16305,"",0)</f>
        <v/>
      </c>
      <c r="CO364" s="2" t="str" cm="1">
        <f t="array" ref="CO364">_xlfn.XLOOKUP($A364&amp;CO$5,'[1]NBA-Data-1980-2019'!$B$1:$B$16305&amp;'[1]NBA-Data-1980-2019'!$A$1:$A$16305,'[1]NBA-Data-1980-2019'!$F$1:$F$16305,"",0)</f>
        <v/>
      </c>
      <c r="CP364" s="2" t="str" cm="1">
        <f t="array" ref="CP364">_xlfn.XLOOKUP($A364&amp;CP$5,'[1]NBA-Data-1980-2019'!$B$1:$B$16305&amp;'[1]NBA-Data-1980-2019'!$A$1:$A$16305,'[1]NBA-Data-1980-2019'!$F$1:$F$16305,"",0)</f>
        <v/>
      </c>
      <c r="CQ364" s="2" t="str" cm="1">
        <f t="array" ref="CQ364">_xlfn.XLOOKUP($A364&amp;CQ$5,'[1]NBA-Data-1980-2019'!$B$1:$B$16305&amp;'[1]NBA-Data-1980-2019'!$A$1:$A$16305,'[1]NBA-Data-1980-2019'!$F$1:$F$16305,"",0)</f>
        <v/>
      </c>
      <c r="CR364" s="2" t="str" cm="1">
        <f t="array" ref="CR364">_xlfn.XLOOKUP($A364&amp;CR$5,'[1]NBA-Data-1980-2019'!$B$1:$B$16305&amp;'[1]NBA-Data-1980-2019'!$A$1:$A$16305,'[1]NBA-Data-1980-2019'!$F$1:$F$16305,"",0)</f>
        <v/>
      </c>
      <c r="CS364" s="2" t="str" cm="1">
        <f t="array" ref="CS364">_xlfn.XLOOKUP($A364&amp;CS$5,'[1]NBA-Data-1980-2019'!$B$1:$B$16305&amp;'[1]NBA-Data-1980-2019'!$A$1:$A$16305,'[1]NBA-Data-1980-2019'!$F$1:$F$16305,"",0)</f>
        <v/>
      </c>
      <c r="CU364" s="2" t="str">
        <f>_xlfn.XLOOKUP($A364,TEAMS!$G$1:$G$839,TEAMS!$H$1:$H$839,"",0)</f>
        <v>PF</v>
      </c>
      <c r="CV364" s="2" t="str">
        <f>_xlfn.XLOOKUP($CU364,DASHBOARD!$B$22:$B$27,DASHBOARD!$C$22:$C$27,"",0)</f>
        <v>FORWARD</v>
      </c>
      <c r="CY364" s="63">
        <f>SUMIFS('[1]NBA-Data-1980-2019'!$G$1:$G$16305,'[1]NBA-Data-1980-2019'!$B$1:$B$16305,$A364,'[1]NBA-Data-1980-2019'!$A$1:$A$16305,CY$9)</f>
        <v>0</v>
      </c>
      <c r="CZ364" s="63">
        <f>SUMIFS('[1]NBA-Data-1980-2019'!$G$1:$G$16305,'[1]NBA-Data-1980-2019'!$B$1:$B$16305,$A364,'[1]NBA-Data-1980-2019'!$A$1:$A$16305,CZ$9)</f>
        <v>0</v>
      </c>
      <c r="DA364" s="63">
        <f>SUMIFS('[1]NBA-Data-1980-2019'!$G$1:$G$16305,'[1]NBA-Data-1980-2019'!$B$1:$B$16305,$A364,'[1]NBA-Data-1980-2019'!$A$1:$A$16305,DA$9)</f>
        <v>0</v>
      </c>
      <c r="DB364" s="63">
        <f>SUMIFS('[1]NBA-Data-1980-2019'!$G$1:$G$16305,'[1]NBA-Data-1980-2019'!$B$1:$B$16305,$A364,'[1]NBA-Data-1980-2019'!$A$1:$A$16305,DB$9)</f>
        <v>0</v>
      </c>
      <c r="DC364" s="63">
        <f>SUMIFS('[1]NBA-Data-1980-2019'!$G$1:$G$16305,'[1]NBA-Data-1980-2019'!$B$1:$B$16305,$A364,'[1]NBA-Data-1980-2019'!$A$1:$A$16305,DC$9)</f>
        <v>0</v>
      </c>
      <c r="DD364" s="63">
        <f>SUMIFS('[1]NBA-Data-1980-2019'!$G$1:$G$16305,'[1]NBA-Data-1980-2019'!$B$1:$B$16305,$A364,'[1]NBA-Data-1980-2019'!$A$1:$A$16305,DD$9)</f>
        <v>0</v>
      </c>
      <c r="DE364" s="63">
        <f>SUMIFS('[1]NBA-Data-1980-2019'!$G$1:$G$16305,'[1]NBA-Data-1980-2019'!$B$1:$B$16305,$A364,'[1]NBA-Data-1980-2019'!$A$1:$A$16305,DE$9)</f>
        <v>0</v>
      </c>
      <c r="DF364" s="63">
        <f>SUMIFS('[1]NBA-Data-1980-2019'!$G$1:$G$16305,'[1]NBA-Data-1980-2019'!$B$1:$B$16305,$A364,'[1]NBA-Data-1980-2019'!$A$1:$A$16305,DF$9)</f>
        <v>0</v>
      </c>
      <c r="DG364" s="63">
        <f>SUMIFS('[1]NBA-Data-1980-2019'!$G$1:$G$16305,'[1]NBA-Data-1980-2019'!$B$1:$B$16305,$A364,'[1]NBA-Data-1980-2019'!$A$1:$A$16305,DG$9)</f>
        <v>0</v>
      </c>
      <c r="DH364" s="63">
        <f>SUMIFS('[1]NBA-Data-1980-2019'!$G$1:$G$16305,'[1]NBA-Data-1980-2019'!$B$1:$B$16305,$A364,'[1]NBA-Data-1980-2019'!$A$1:$A$16305,DH$9)</f>
        <v>0</v>
      </c>
      <c r="DI364" s="63">
        <f>SUMIFS('[1]NBA-Data-1980-2019'!$G$1:$G$16305,'[1]NBA-Data-1980-2019'!$B$1:$B$16305,$A364,'[1]NBA-Data-1980-2019'!$A$1:$A$16305,DI$9)</f>
        <v>0</v>
      </c>
      <c r="DJ364" s="63">
        <f>SUMIFS('[1]NBA-Data-1980-2019'!$G$1:$G$16305,'[1]NBA-Data-1980-2019'!$B$1:$B$16305,$A364,'[1]NBA-Data-1980-2019'!$A$1:$A$16305,DJ$9)</f>
        <v>0</v>
      </c>
      <c r="DK364" s="63">
        <f>SUMIFS('[1]NBA-Data-1980-2019'!$G$1:$G$16305,'[1]NBA-Data-1980-2019'!$B$1:$B$16305,$A364,'[1]NBA-Data-1980-2019'!$A$1:$A$16305,DK$9)</f>
        <v>0</v>
      </c>
      <c r="DL364" s="63">
        <f>SUMIFS('[1]NBA-Data-1980-2019'!$G$1:$G$16305,'[1]NBA-Data-1980-2019'!$B$1:$B$16305,$A364,'[1]NBA-Data-1980-2019'!$A$1:$A$16305,DL$9)</f>
        <v>0</v>
      </c>
      <c r="DM364" s="63">
        <f>SUMIFS('[1]NBA-Data-1980-2019'!$G$1:$G$16305,'[1]NBA-Data-1980-2019'!$B$1:$B$16305,$A364,'[1]NBA-Data-1980-2019'!$A$1:$A$16305,DM$9)</f>
        <v>0</v>
      </c>
      <c r="DN364" s="63">
        <f>SUMIFS('[1]NBA-Data-1980-2019'!$G$1:$G$16305,'[1]NBA-Data-1980-2019'!$B$1:$B$16305,$A364,'[1]NBA-Data-1980-2019'!$A$1:$A$16305,DN$9)</f>
        <v>867720</v>
      </c>
      <c r="DO364" s="63">
        <f>SUMIFS('[1]NBA-Data-1980-2019'!$G$1:$G$16305,'[1]NBA-Data-1980-2019'!$B$1:$B$16305,$A364,'[1]NBA-Data-1980-2019'!$A$1:$A$16305,DO$9)</f>
        <v>0</v>
      </c>
      <c r="DP364" s="63">
        <f>SUMIFS('[1]NBA-Data-1980-2019'!$G$1:$G$16305,'[1]NBA-Data-1980-2019'!$B$1:$B$16305,$A364,'[1]NBA-Data-1980-2019'!$A$1:$A$16305,DP$9)</f>
        <v>0</v>
      </c>
      <c r="DQ364" s="63">
        <f>SUMIFS('[1]NBA-Data-1980-2019'!$G$1:$G$16305,'[1]NBA-Data-1980-2019'!$B$1:$B$16305,$A364,'[1]NBA-Data-1980-2019'!$A$1:$A$16305,DQ$9)</f>
        <v>0</v>
      </c>
      <c r="DR364" s="63">
        <f>SUMIFS('[1]NBA-Data-1980-2019'!$G$1:$G$16305,'[1]NBA-Data-1980-2019'!$B$1:$B$16305,$A364,'[1]NBA-Data-1980-2019'!$A$1:$A$16305,DR$9)</f>
        <v>0</v>
      </c>
      <c r="DS364" s="63">
        <f>SUMIFS('[1]NBA-Data-1980-2019'!$G$1:$G$16305,'[1]NBA-Data-1980-2019'!$B$1:$B$16305,$A364,'[1]NBA-Data-1980-2019'!$A$1:$A$16305,DS$9)</f>
        <v>0</v>
      </c>
      <c r="DT364" s="63">
        <f>SUMIFS('[1]NBA-Data-1980-2019'!$G$1:$G$16305,'[1]NBA-Data-1980-2019'!$B$1:$B$16305,$A364,'[1]NBA-Data-1980-2019'!$A$1:$A$16305,DT$9)</f>
        <v>0</v>
      </c>
      <c r="DU364" s="63">
        <f>SUMIFS('[1]NBA-Data-1980-2019'!$G$1:$G$16305,'[1]NBA-Data-1980-2019'!$B$1:$B$16305,$A364,'[1]NBA-Data-1980-2019'!$A$1:$A$16305,DU$9)</f>
        <v>0</v>
      </c>
      <c r="DV364" s="63">
        <f>SUMIFS('[1]NBA-Data-1980-2019'!$G$1:$G$16305,'[1]NBA-Data-1980-2019'!$B$1:$B$16305,$A364,'[1]NBA-Data-1980-2019'!$A$1:$A$16305,DV$9)</f>
        <v>0</v>
      </c>
      <c r="DW364" s="63">
        <f>SUMIFS('[1]NBA-Data-1980-2019'!$G$1:$G$16305,'[1]NBA-Data-1980-2019'!$B$1:$B$16305,$A364,'[1]NBA-Data-1980-2019'!$A$1:$A$16305,DW$9)</f>
        <v>0</v>
      </c>
      <c r="DX364" s="63">
        <f>SUMIFS('[1]NBA-Data-1980-2019'!$G$1:$G$16305,'[1]NBA-Data-1980-2019'!$B$1:$B$16305,$A364,'[1]NBA-Data-1980-2019'!$A$1:$A$16305,DX$9)</f>
        <v>0</v>
      </c>
      <c r="DY364" s="63">
        <f>SUMIFS('[1]NBA-Data-1980-2019'!$G$1:$G$16305,'[1]NBA-Data-1980-2019'!$B$1:$B$16305,$A364,'[1]NBA-Data-1980-2019'!$A$1:$A$16305,DY$9)</f>
        <v>0</v>
      </c>
      <c r="DZ364" s="63">
        <f>SUMIFS('[1]NBA-Data-1980-2019'!$G$1:$G$16305,'[1]NBA-Data-1980-2019'!$B$1:$B$16305,$A364,'[1]NBA-Data-1980-2019'!$A$1:$A$16305,DZ$9)</f>
        <v>0</v>
      </c>
      <c r="EA364" s="63">
        <f>SUMIFS('[1]NBA-Data-1980-2019'!$G$1:$G$16305,'[1]NBA-Data-1980-2019'!$B$1:$B$16305,$A364,'[1]NBA-Data-1980-2019'!$A$1:$A$16305,EA$9)</f>
        <v>0</v>
      </c>
      <c r="EB364" s="63">
        <f>SUMIFS('[1]NBA-Data-1980-2019'!$G$1:$G$16305,'[1]NBA-Data-1980-2019'!$B$1:$B$16305,$A364,'[1]NBA-Data-1980-2019'!$A$1:$A$16305,EB$9)</f>
        <v>0</v>
      </c>
      <c r="EC364" s="63">
        <f>SUMIFS('[1]NBA-Data-1980-2019'!$G$1:$G$16305,'[1]NBA-Data-1980-2019'!$B$1:$B$16305,$A364,'[1]NBA-Data-1980-2019'!$A$1:$A$16305,EC$9)</f>
        <v>0</v>
      </c>
      <c r="ED364" s="63">
        <f>SUMIFS('[1]NBA-Data-1980-2019'!$G$1:$G$16305,'[1]NBA-Data-1980-2019'!$B$1:$B$16305,$A364,'[1]NBA-Data-1980-2019'!$A$1:$A$16305,ED$9)</f>
        <v>0</v>
      </c>
      <c r="EH364" s="2" t="s">
        <v>1482</v>
      </c>
    </row>
    <row r="365" spans="1:165" x14ac:dyDescent="0.2">
      <c r="A365" s="2" t="s">
        <v>1054</v>
      </c>
      <c r="B365" s="2" t="str" cm="1">
        <f t="array" ref="B365">_xlfn.XLOOKUP($A365&amp;B$5,'[1]NBA-Data-1980-2019'!$B$1:$B$16305&amp;'[1]NBA-Data-1980-2019'!$A$1:$A$16305,'[1]NBA-Data-1980-2019'!$D$1:$D$16305,"",0)</f>
        <v>CHI</v>
      </c>
      <c r="C365" s="2" t="str" cm="1">
        <f t="array" ref="C365">_xlfn.XLOOKUP($A365&amp;C$5,'[1]NBA-Data-1980-2019'!$B$1:$B$16305&amp;'[1]NBA-Data-1980-2019'!$A$1:$A$16305,'[1]NBA-Data-1980-2019'!$D$1:$D$16305,"",0)</f>
        <v>CHI</v>
      </c>
      <c r="D365" s="2" t="str" cm="1">
        <f t="array" ref="D365">_xlfn.XLOOKUP($A365&amp;D$5,'[1]NBA-Data-1980-2019'!$B$1:$B$16305&amp;'[1]NBA-Data-1980-2019'!$A$1:$A$16305,'[1]NBA-Data-1980-2019'!$D$1:$D$16305,"",0)</f>
        <v>CHI</v>
      </c>
      <c r="E365" s="2" t="str" cm="1">
        <f t="array" ref="E365">_xlfn.XLOOKUP($A365&amp;E$5,'[1]NBA-Data-1980-2019'!$B$1:$B$16305&amp;'[1]NBA-Data-1980-2019'!$A$1:$A$16305,'[1]NBA-Data-1980-2019'!$D$1:$D$16305,"",0)</f>
        <v>CHI</v>
      </c>
      <c r="F365" s="2" t="str" cm="1">
        <f t="array" ref="F365">_xlfn.XLOOKUP($A365&amp;F$5,'[1]NBA-Data-1980-2019'!$B$1:$B$16305&amp;'[1]NBA-Data-1980-2019'!$A$1:$A$16305,'[1]NBA-Data-1980-2019'!$D$1:$D$16305,"",0)</f>
        <v>CHI</v>
      </c>
      <c r="G365" s="2" t="str" cm="1">
        <f t="array" ref="G365">_xlfn.XLOOKUP($A365&amp;G$5,'[1]NBA-Data-1980-2019'!$B$1:$B$16305&amp;'[1]NBA-Data-1980-2019'!$A$1:$A$16305,'[1]NBA-Data-1980-2019'!$D$1:$D$16305,"",0)</f>
        <v>SAS</v>
      </c>
      <c r="H365" s="2" t="str" cm="1">
        <f t="array" ref="H365">_xlfn.XLOOKUP($A365&amp;H$5,'[1]NBA-Data-1980-2019'!$B$1:$B$16305&amp;'[1]NBA-Data-1980-2019'!$A$1:$A$16305,'[1]NBA-Data-1980-2019'!$D$1:$D$16305,"",0)</f>
        <v>SAS</v>
      </c>
      <c r="I365" s="2" t="str" cm="1">
        <f t="array" ref="I365">_xlfn.XLOOKUP($A365&amp;I$5,'[1]NBA-Data-1980-2019'!$B$1:$B$16305&amp;'[1]NBA-Data-1980-2019'!$A$1:$A$16305,'[1]NBA-Data-1980-2019'!$D$1:$D$16305,"",0)</f>
        <v>SAS</v>
      </c>
      <c r="J365" s="2" t="str" cm="1">
        <f t="array" ref="J365">_xlfn.XLOOKUP($A365&amp;J$5,'[1]NBA-Data-1980-2019'!$B$1:$B$16305&amp;'[1]NBA-Data-1980-2019'!$A$1:$A$16305,'[1]NBA-Data-1980-2019'!$D$1:$D$16305,"",0)</f>
        <v>SAS</v>
      </c>
      <c r="K365" s="2" t="str" cm="1">
        <f t="array" ref="K365">_xlfn.XLOOKUP($A365&amp;K$5,'[1]NBA-Data-1980-2019'!$B$1:$B$16305&amp;'[1]NBA-Data-1980-2019'!$A$1:$A$16305,'[1]NBA-Data-1980-2019'!$D$1:$D$16305,"",0)</f>
        <v>CHI</v>
      </c>
      <c r="L365" s="2" t="str" cm="1">
        <f t="array" ref="L365">_xlfn.XLOOKUP($A365&amp;L$5,'[1]NBA-Data-1980-2019'!$B$1:$B$16305&amp;'[1]NBA-Data-1980-2019'!$A$1:$A$16305,'[1]NBA-Data-1980-2019'!$D$1:$D$16305,"",0)</f>
        <v>POR</v>
      </c>
      <c r="M365" s="2" t="str" cm="1">
        <f t="array" ref="M365">_xlfn.XLOOKUP($A365&amp;M$5,'[1]NBA-Data-1980-2019'!$B$1:$B$16305&amp;'[1]NBA-Data-1980-2019'!$A$1:$A$16305,'[1]NBA-Data-1980-2019'!$D$1:$D$16305,"",0)</f>
        <v/>
      </c>
      <c r="N365" s="2" t="str" cm="1">
        <f t="array" ref="N365">_xlfn.XLOOKUP($A365&amp;N$5,'[1]NBA-Data-1980-2019'!$B$1:$B$16305&amp;'[1]NBA-Data-1980-2019'!$A$1:$A$16305,'[1]NBA-Data-1980-2019'!$D$1:$D$16305,"",0)</f>
        <v/>
      </c>
      <c r="O365" s="2" t="str" cm="1">
        <f t="array" ref="O365">_xlfn.XLOOKUP($A365&amp;O$5,'[1]NBA-Data-1980-2019'!$B$1:$B$16305&amp;'[1]NBA-Data-1980-2019'!$A$1:$A$16305,'[1]NBA-Data-1980-2019'!$D$1:$D$16305,"",0)</f>
        <v/>
      </c>
      <c r="P365" s="2" t="str" cm="1">
        <f t="array" ref="P365">_xlfn.XLOOKUP($A365&amp;P$5,'[1]NBA-Data-1980-2019'!$B$1:$B$16305&amp;'[1]NBA-Data-1980-2019'!$A$1:$A$16305,'[1]NBA-Data-1980-2019'!$D$1:$D$16305,"",0)</f>
        <v/>
      </c>
      <c r="Q365" s="2" t="str" cm="1">
        <f t="array" ref="Q365">_xlfn.XLOOKUP($A365&amp;Q$5,'[1]NBA-Data-1980-2019'!$B$1:$B$16305&amp;'[1]NBA-Data-1980-2019'!$A$1:$A$16305,'[1]NBA-Data-1980-2019'!$D$1:$D$16305,"",0)</f>
        <v/>
      </c>
      <c r="R365" s="2" t="str" cm="1">
        <f t="array" ref="R365">_xlfn.XLOOKUP($A365&amp;R$5,'[1]NBA-Data-1980-2019'!$B$1:$B$16305&amp;'[1]NBA-Data-1980-2019'!$A$1:$A$16305,'[1]NBA-Data-1980-2019'!$D$1:$D$16305,"",0)</f>
        <v/>
      </c>
      <c r="S365" s="2" t="str" cm="1">
        <f t="array" ref="S365">_xlfn.XLOOKUP($A365&amp;S$5,'[1]NBA-Data-1980-2019'!$B$1:$B$16305&amp;'[1]NBA-Data-1980-2019'!$A$1:$A$16305,'[1]NBA-Data-1980-2019'!$D$1:$D$16305,"",0)</f>
        <v/>
      </c>
      <c r="T365" s="2" t="str" cm="1">
        <f t="array" ref="T365">_xlfn.XLOOKUP($A365&amp;T$5,'[1]NBA-Data-1980-2019'!$B$1:$B$16305&amp;'[1]NBA-Data-1980-2019'!$A$1:$A$16305,'[1]NBA-Data-1980-2019'!$D$1:$D$16305,"",0)</f>
        <v/>
      </c>
      <c r="U365" s="2" t="str" cm="1">
        <f t="array" ref="U365">_xlfn.XLOOKUP($A365&amp;U$5,'[1]NBA-Data-1980-2019'!$B$1:$B$16305&amp;'[1]NBA-Data-1980-2019'!$A$1:$A$16305,'[1]NBA-Data-1980-2019'!$D$1:$D$16305,"",0)</f>
        <v/>
      </c>
      <c r="V365" s="2" t="str" cm="1">
        <f t="array" ref="V365">_xlfn.XLOOKUP($A365&amp;V$5,'[1]NBA-Data-1980-2019'!$B$1:$B$16305&amp;'[1]NBA-Data-1980-2019'!$A$1:$A$16305,'[1]NBA-Data-1980-2019'!$D$1:$D$16305,"",0)</f>
        <v/>
      </c>
      <c r="W365" s="2" t="str" cm="1">
        <f t="array" ref="W365">_xlfn.XLOOKUP($A365&amp;W$5,'[1]NBA-Data-1980-2019'!$B$1:$B$16305&amp;'[1]NBA-Data-1980-2019'!$A$1:$A$16305,'[1]NBA-Data-1980-2019'!$D$1:$D$16305,"",0)</f>
        <v/>
      </c>
      <c r="X365" s="2" t="str" cm="1">
        <f t="array" ref="X365">_xlfn.XLOOKUP($A365&amp;X$5,'[1]NBA-Data-1980-2019'!$B$1:$B$16305&amp;'[1]NBA-Data-1980-2019'!$A$1:$A$16305,'[1]NBA-Data-1980-2019'!$D$1:$D$16305,"",0)</f>
        <v/>
      </c>
      <c r="Y365" s="2" t="str" cm="1">
        <f t="array" ref="Y365">_xlfn.XLOOKUP($A365&amp;Y$5,'[1]NBA-Data-1980-2019'!$B$1:$B$16305&amp;'[1]NBA-Data-1980-2019'!$A$1:$A$16305,'[1]NBA-Data-1980-2019'!$D$1:$D$16305,"",0)</f>
        <v/>
      </c>
      <c r="Z365" s="2" t="str" cm="1">
        <f t="array" ref="Z365">_xlfn.XLOOKUP($A365&amp;Z$5,'[1]NBA-Data-1980-2019'!$B$1:$B$16305&amp;'[1]NBA-Data-1980-2019'!$A$1:$A$16305,'[1]NBA-Data-1980-2019'!$D$1:$D$16305,"",0)</f>
        <v/>
      </c>
      <c r="AA365" s="2" t="str" cm="1">
        <f t="array" ref="AA365">_xlfn.XLOOKUP($A365&amp;AA$5,'[1]NBA-Data-1980-2019'!$B$1:$B$16305&amp;'[1]NBA-Data-1980-2019'!$A$1:$A$16305,'[1]NBA-Data-1980-2019'!$D$1:$D$16305,"",0)</f>
        <v/>
      </c>
      <c r="AB365" s="2" t="str" cm="1">
        <f t="array" ref="AB365">_xlfn.XLOOKUP($A365&amp;AB$5,'[1]NBA-Data-1980-2019'!$B$1:$B$16305&amp;'[1]NBA-Data-1980-2019'!$A$1:$A$16305,'[1]NBA-Data-1980-2019'!$D$1:$D$16305,"",0)</f>
        <v/>
      </c>
      <c r="AC365" s="2" t="str" cm="1">
        <f t="array" ref="AC365">_xlfn.XLOOKUP($A365&amp;AC$5,'[1]NBA-Data-1980-2019'!$B$1:$B$16305&amp;'[1]NBA-Data-1980-2019'!$A$1:$A$16305,'[1]NBA-Data-1980-2019'!$D$1:$D$16305,"",0)</f>
        <v/>
      </c>
      <c r="AD365" s="2" t="str" cm="1">
        <f t="array" ref="AD365">_xlfn.XLOOKUP($A365&amp;AD$5,'[1]NBA-Data-1980-2019'!$B$1:$B$16305&amp;'[1]NBA-Data-1980-2019'!$A$1:$A$16305,'[1]NBA-Data-1980-2019'!$D$1:$D$16305,"",0)</f>
        <v/>
      </c>
      <c r="AE365" s="2" t="str" cm="1">
        <f t="array" ref="AE365">_xlfn.XLOOKUP($A365&amp;AE$5,'[1]NBA-Data-1980-2019'!$B$1:$B$16305&amp;'[1]NBA-Data-1980-2019'!$A$1:$A$16305,'[1]NBA-Data-1980-2019'!$D$1:$D$16305,"",0)</f>
        <v/>
      </c>
      <c r="AF365" s="2" t="str" cm="1">
        <f t="array" ref="AF365">_xlfn.XLOOKUP($A365&amp;AF$5,'[1]NBA-Data-1980-2019'!$B$1:$B$16305&amp;'[1]NBA-Data-1980-2019'!$A$1:$A$16305,'[1]NBA-Data-1980-2019'!$D$1:$D$16305,"",0)</f>
        <v/>
      </c>
      <c r="AG365" s="2" t="str" cm="1">
        <f t="array" ref="AG365">_xlfn.XLOOKUP($A365&amp;AG$5,'[1]NBA-Data-1980-2019'!$B$1:$B$16305&amp;'[1]NBA-Data-1980-2019'!$A$1:$A$16305,'[1]NBA-Data-1980-2019'!$D$1:$D$16305,"",0)</f>
        <v/>
      </c>
      <c r="AH365" s="2" cm="1">
        <f t="array" ref="AH365">_xlfn.XLOOKUP($A365&amp;AH$5,'[1]NBA-Data-1980-2019'!$B$1:$B$16305&amp;'[1]NBA-Data-1980-2019'!$A$1:$A$16305,'[1]NBA-Data-1980-2019'!$H$1:$H$16305,"",0)</f>
        <v>969.4</v>
      </c>
      <c r="AI365" s="2" cm="1">
        <f t="array" ref="AI365">_xlfn.XLOOKUP($A365&amp;AI$5,'[1]NBA-Data-1980-2019'!$B$1:$B$16305&amp;'[1]NBA-Data-1980-2019'!$A$1:$A$16305,'[1]NBA-Data-1980-2019'!$H$1:$H$16305,"",0)</f>
        <v>1008.6999999999999</v>
      </c>
      <c r="AJ365" s="2" cm="1">
        <f t="array" ref="AJ365">_xlfn.XLOOKUP($A365&amp;AJ$5,'[1]NBA-Data-1980-2019'!$B$1:$B$16305&amp;'[1]NBA-Data-1980-2019'!$A$1:$A$16305,'[1]NBA-Data-1980-2019'!$H$1:$H$16305,"",0)</f>
        <v>1000.8000000000001</v>
      </c>
      <c r="AK365" s="2" cm="1">
        <f t="array" ref="AK365">_xlfn.XLOOKUP($A365&amp;AK$5,'[1]NBA-Data-1980-2019'!$B$1:$B$16305&amp;'[1]NBA-Data-1980-2019'!$A$1:$A$16305,'[1]NBA-Data-1980-2019'!$H$1:$H$16305,"",0)</f>
        <v>395.59999999999997</v>
      </c>
      <c r="AL365" s="2" cm="1">
        <f t="array" ref="AL365">_xlfn.XLOOKUP($A365&amp;AL$5,'[1]NBA-Data-1980-2019'!$B$1:$B$16305&amp;'[1]NBA-Data-1980-2019'!$A$1:$A$16305,'[1]NBA-Data-1980-2019'!$H$1:$H$16305,"",0)</f>
        <v>1591.1999999999998</v>
      </c>
      <c r="AM365" s="2" cm="1">
        <f t="array" ref="AM365">_xlfn.XLOOKUP($A365&amp;AM$5,'[1]NBA-Data-1980-2019'!$B$1:$B$16305&amp;'[1]NBA-Data-1980-2019'!$A$1:$A$16305,'[1]NBA-Data-1980-2019'!$H$1:$H$16305,"",0)</f>
        <v>1400</v>
      </c>
      <c r="AN365" s="2" cm="1">
        <f t="array" ref="AN365">_xlfn.XLOOKUP($A365&amp;AN$5,'[1]NBA-Data-1980-2019'!$B$1:$B$16305&amp;'[1]NBA-Data-1980-2019'!$A$1:$A$16305,'[1]NBA-Data-1980-2019'!$H$1:$H$16305,"",0)</f>
        <v>1917.5</v>
      </c>
      <c r="AO365" s="2" cm="1">
        <f t="array" ref="AO365">_xlfn.XLOOKUP($A365&amp;AO$5,'[1]NBA-Data-1980-2019'!$B$1:$B$16305&amp;'[1]NBA-Data-1980-2019'!$A$1:$A$16305,'[1]NBA-Data-1980-2019'!$H$1:$H$16305,"",0)</f>
        <v>1493.1</v>
      </c>
      <c r="AP365" s="2" cm="1">
        <f t="array" ref="AP365">_xlfn.XLOOKUP($A365&amp;AP$5,'[1]NBA-Data-1980-2019'!$B$1:$B$16305&amp;'[1]NBA-Data-1980-2019'!$A$1:$A$16305,'[1]NBA-Data-1980-2019'!$H$1:$H$16305,"",0)</f>
        <v>444</v>
      </c>
      <c r="AQ365" s="2" cm="1">
        <f t="array" ref="AQ365">_xlfn.XLOOKUP($A365&amp;AQ$5,'[1]NBA-Data-1980-2019'!$B$1:$B$16305&amp;'[1]NBA-Data-1980-2019'!$A$1:$A$16305,'[1]NBA-Data-1980-2019'!$H$1:$H$16305,"",0)</f>
        <v>1011.6999999999999</v>
      </c>
      <c r="AR365" s="2" cm="1">
        <f t="array" ref="AR365">_xlfn.XLOOKUP($A365&amp;AR$5,'[1]NBA-Data-1980-2019'!$B$1:$B$16305&amp;'[1]NBA-Data-1980-2019'!$A$1:$A$16305,'[1]NBA-Data-1980-2019'!$H$1:$H$16305,"",0)</f>
        <v>58.5</v>
      </c>
      <c r="AS365" s="2" t="str" cm="1">
        <f t="array" ref="AS365">_xlfn.XLOOKUP($A365&amp;AS$5,'[1]NBA-Data-1980-2019'!$B$1:$B$16305&amp;'[1]NBA-Data-1980-2019'!$A$1:$A$16305,'[1]NBA-Data-1980-2019'!$H$1:$H$16305,"",0)</f>
        <v/>
      </c>
      <c r="AT365" s="2" t="str" cm="1">
        <f t="array" ref="AT365">_xlfn.XLOOKUP($A365&amp;AT$5,'[1]NBA-Data-1980-2019'!$B$1:$B$16305&amp;'[1]NBA-Data-1980-2019'!$A$1:$A$16305,'[1]NBA-Data-1980-2019'!$H$1:$H$16305,"",0)</f>
        <v/>
      </c>
      <c r="AU365" s="2" t="str" cm="1">
        <f t="array" ref="AU365">_xlfn.XLOOKUP($A365&amp;AU$5,'[1]NBA-Data-1980-2019'!$B$1:$B$16305&amp;'[1]NBA-Data-1980-2019'!$A$1:$A$16305,'[1]NBA-Data-1980-2019'!$H$1:$H$16305,"",0)</f>
        <v/>
      </c>
      <c r="AV365" s="2" t="str" cm="1">
        <f t="array" ref="AV365">_xlfn.XLOOKUP($A365&amp;AV$5,'[1]NBA-Data-1980-2019'!$B$1:$B$16305&amp;'[1]NBA-Data-1980-2019'!$A$1:$A$16305,'[1]NBA-Data-1980-2019'!$H$1:$H$16305,"",0)</f>
        <v/>
      </c>
      <c r="AW365" s="2" t="str" cm="1">
        <f t="array" ref="AW365">_xlfn.XLOOKUP($A365&amp;AW$5,'[1]NBA-Data-1980-2019'!$B$1:$B$16305&amp;'[1]NBA-Data-1980-2019'!$A$1:$A$16305,'[1]NBA-Data-1980-2019'!$H$1:$H$16305,"",0)</f>
        <v/>
      </c>
      <c r="AX365" s="2" t="str" cm="1">
        <f t="array" ref="AX365">_xlfn.XLOOKUP($A365&amp;AX$5,'[1]NBA-Data-1980-2019'!$B$1:$B$16305&amp;'[1]NBA-Data-1980-2019'!$A$1:$A$16305,'[1]NBA-Data-1980-2019'!$H$1:$H$16305,"",0)</f>
        <v/>
      </c>
      <c r="AY365" s="2" t="str" cm="1">
        <f t="array" ref="AY365">_xlfn.XLOOKUP($A365&amp;AY$5,'[1]NBA-Data-1980-2019'!$B$1:$B$16305&amp;'[1]NBA-Data-1980-2019'!$A$1:$A$16305,'[1]NBA-Data-1980-2019'!$H$1:$H$16305,"",0)</f>
        <v/>
      </c>
      <c r="AZ365" s="2" t="str" cm="1">
        <f t="array" ref="AZ365">_xlfn.XLOOKUP($A365&amp;AZ$5,'[1]NBA-Data-1980-2019'!$B$1:$B$16305&amp;'[1]NBA-Data-1980-2019'!$A$1:$A$16305,'[1]NBA-Data-1980-2019'!$H$1:$H$16305,"",0)</f>
        <v/>
      </c>
      <c r="BA365" s="2" t="str" cm="1">
        <f t="array" ref="BA365">_xlfn.XLOOKUP($A365&amp;BA$5,'[1]NBA-Data-1980-2019'!$B$1:$B$16305&amp;'[1]NBA-Data-1980-2019'!$A$1:$A$16305,'[1]NBA-Data-1980-2019'!$H$1:$H$16305,"",0)</f>
        <v/>
      </c>
      <c r="BB365" s="2" t="str" cm="1">
        <f t="array" ref="BB365">_xlfn.XLOOKUP($A365&amp;BB$5,'[1]NBA-Data-1980-2019'!$B$1:$B$16305&amp;'[1]NBA-Data-1980-2019'!$A$1:$A$16305,'[1]NBA-Data-1980-2019'!$H$1:$H$16305,"",0)</f>
        <v/>
      </c>
      <c r="BC365" s="2" t="str" cm="1">
        <f t="array" ref="BC365">_xlfn.XLOOKUP($A365&amp;BC$5,'[1]NBA-Data-1980-2019'!$B$1:$B$16305&amp;'[1]NBA-Data-1980-2019'!$A$1:$A$16305,'[1]NBA-Data-1980-2019'!$H$1:$H$16305,"",0)</f>
        <v/>
      </c>
      <c r="BD365" s="2" t="str" cm="1">
        <f t="array" ref="BD365">_xlfn.XLOOKUP($A365&amp;BD$5,'[1]NBA-Data-1980-2019'!$B$1:$B$16305&amp;'[1]NBA-Data-1980-2019'!$A$1:$A$16305,'[1]NBA-Data-1980-2019'!$H$1:$H$16305,"",0)</f>
        <v/>
      </c>
      <c r="BE365" s="2" t="str" cm="1">
        <f t="array" ref="BE365">_xlfn.XLOOKUP($A365&amp;BE$5,'[1]NBA-Data-1980-2019'!$B$1:$B$16305&amp;'[1]NBA-Data-1980-2019'!$A$1:$A$16305,'[1]NBA-Data-1980-2019'!$H$1:$H$16305,"",0)</f>
        <v/>
      </c>
      <c r="BF365" s="2" t="str" cm="1">
        <f t="array" ref="BF365">_xlfn.XLOOKUP($A365&amp;BF$5,'[1]NBA-Data-1980-2019'!$B$1:$B$16305&amp;'[1]NBA-Data-1980-2019'!$A$1:$A$16305,'[1]NBA-Data-1980-2019'!$H$1:$H$16305,"",0)</f>
        <v/>
      </c>
      <c r="BG365" s="2" t="str" cm="1">
        <f t="array" ref="BG365">_xlfn.XLOOKUP($A365&amp;BG$5,'[1]NBA-Data-1980-2019'!$B$1:$B$16305&amp;'[1]NBA-Data-1980-2019'!$A$1:$A$16305,'[1]NBA-Data-1980-2019'!$H$1:$H$16305,"",0)</f>
        <v/>
      </c>
      <c r="BH365" s="2" t="str" cm="1">
        <f t="array" ref="BH365">_xlfn.XLOOKUP($A365&amp;BH$5,'[1]NBA-Data-1980-2019'!$B$1:$B$16305&amp;'[1]NBA-Data-1980-2019'!$A$1:$A$16305,'[1]NBA-Data-1980-2019'!$H$1:$H$16305,"",0)</f>
        <v/>
      </c>
      <c r="BI365" s="2" t="str" cm="1">
        <f t="array" ref="BI365">_xlfn.XLOOKUP($A365&amp;BI$5,'[1]NBA-Data-1980-2019'!$B$1:$B$16305&amp;'[1]NBA-Data-1980-2019'!$A$1:$A$16305,'[1]NBA-Data-1980-2019'!$H$1:$H$16305,"",0)</f>
        <v/>
      </c>
      <c r="BJ365" s="2" t="str" cm="1">
        <f t="array" ref="BJ365">_xlfn.XLOOKUP($A365&amp;BJ$5,'[1]NBA-Data-1980-2019'!$B$1:$B$16305&amp;'[1]NBA-Data-1980-2019'!$A$1:$A$16305,'[1]NBA-Data-1980-2019'!$H$1:$H$16305,"",0)</f>
        <v/>
      </c>
      <c r="BK365" s="2" t="str" cm="1">
        <f t="array" ref="BK365">_xlfn.XLOOKUP($A365&amp;BK$5,'[1]NBA-Data-1980-2019'!$B$1:$B$16305&amp;'[1]NBA-Data-1980-2019'!$A$1:$A$16305,'[1]NBA-Data-1980-2019'!$H$1:$H$16305,"",0)</f>
        <v/>
      </c>
      <c r="BL365" s="2" t="str" cm="1">
        <f t="array" ref="BL365">_xlfn.XLOOKUP($A365&amp;BL$5,'[1]NBA-Data-1980-2019'!$B$1:$B$16305&amp;'[1]NBA-Data-1980-2019'!$A$1:$A$16305,'[1]NBA-Data-1980-2019'!$H$1:$H$16305,"",0)</f>
        <v/>
      </c>
      <c r="BM365" s="2" t="str" cm="1">
        <f t="array" ref="BM365">_xlfn.XLOOKUP($A365&amp;BM$5,'[1]NBA-Data-1980-2019'!$B$1:$B$16305&amp;'[1]NBA-Data-1980-2019'!$A$1:$A$16305,'[1]NBA-Data-1980-2019'!$H$1:$H$16305,"",0)</f>
        <v/>
      </c>
      <c r="BN365" s="2" cm="1">
        <f t="array" ref="BN365">_xlfn.XLOOKUP($A365&amp;BN$5,'[1]NBA-Data-1980-2019'!$B$1:$B$16305&amp;'[1]NBA-Data-1980-2019'!$A$1:$A$16305,'[1]NBA-Data-1980-2019'!$F$1:$F$16305,"",0)</f>
        <v>13.7</v>
      </c>
      <c r="BO365" s="2" cm="1">
        <f t="array" ref="BO365">_xlfn.XLOOKUP($A365&amp;BO$5,'[1]NBA-Data-1980-2019'!$B$1:$B$16305&amp;'[1]NBA-Data-1980-2019'!$A$1:$A$16305,'[1]NBA-Data-1980-2019'!$F$1:$F$16305,"",0)</f>
        <v>14.2</v>
      </c>
      <c r="BP365" s="2" cm="1">
        <f t="array" ref="BP365">_xlfn.XLOOKUP($A365&amp;BP$5,'[1]NBA-Data-1980-2019'!$B$1:$B$16305&amp;'[1]NBA-Data-1980-2019'!$A$1:$A$16305,'[1]NBA-Data-1980-2019'!$F$1:$F$16305,"",0)</f>
        <v>14.8</v>
      </c>
      <c r="BQ365" s="2" cm="1">
        <f t="array" ref="BQ365">_xlfn.XLOOKUP($A365&amp;BQ$5,'[1]NBA-Data-1980-2019'!$B$1:$B$16305&amp;'[1]NBA-Data-1980-2019'!$A$1:$A$16305,'[1]NBA-Data-1980-2019'!$F$1:$F$16305,"",0)</f>
        <v>9.8000000000000007</v>
      </c>
      <c r="BR365" s="2" cm="1">
        <f t="array" ref="BR365">_xlfn.XLOOKUP($A365&amp;BR$5,'[1]NBA-Data-1980-2019'!$B$1:$B$16305&amp;'[1]NBA-Data-1980-2019'!$A$1:$A$16305,'[1]NBA-Data-1980-2019'!$F$1:$F$16305,"",0)</f>
        <v>16.3</v>
      </c>
      <c r="BS365" s="2" cm="1">
        <f t="array" ref="BS365">_xlfn.XLOOKUP($A365&amp;BS$5,'[1]NBA-Data-1980-2019'!$B$1:$B$16305&amp;'[1]NBA-Data-1980-2019'!$A$1:$A$16305,'[1]NBA-Data-1980-2019'!$F$1:$F$16305,"",0)</f>
        <v>13.7</v>
      </c>
      <c r="BT365" s="2" cm="1">
        <f t="array" ref="BT365">_xlfn.XLOOKUP($A365&amp;BT$5,'[1]NBA-Data-1980-2019'!$B$1:$B$16305&amp;'[1]NBA-Data-1980-2019'!$A$1:$A$16305,'[1]NBA-Data-1980-2019'!$F$1:$F$16305,"",0)</f>
        <v>16.7</v>
      </c>
      <c r="BU365" s="2" cm="1">
        <f t="array" ref="BU365">_xlfn.XLOOKUP($A365&amp;BU$5,'[1]NBA-Data-1980-2019'!$B$1:$B$16305&amp;'[1]NBA-Data-1980-2019'!$A$1:$A$16305,'[1]NBA-Data-1980-2019'!$F$1:$F$16305,"",0)</f>
        <v>14.8</v>
      </c>
      <c r="BV365" s="2" cm="1">
        <f t="array" ref="BV365">_xlfn.XLOOKUP($A365&amp;BV$5,'[1]NBA-Data-1980-2019'!$B$1:$B$16305&amp;'[1]NBA-Data-1980-2019'!$A$1:$A$16305,'[1]NBA-Data-1980-2019'!$F$1:$F$16305,"",0)</f>
        <v>11.7</v>
      </c>
      <c r="BW365" s="2" cm="1">
        <f t="array" ref="BW365">_xlfn.XLOOKUP($A365&amp;BW$5,'[1]NBA-Data-1980-2019'!$B$1:$B$16305&amp;'[1]NBA-Data-1980-2019'!$A$1:$A$16305,'[1]NBA-Data-1980-2019'!$F$1:$F$16305,"",0)</f>
        <v>6.6</v>
      </c>
      <c r="BX365" s="2" cm="1">
        <f t="array" ref="BX365">_xlfn.XLOOKUP($A365&amp;BX$5,'[1]NBA-Data-1980-2019'!$B$1:$B$16305&amp;'[1]NBA-Data-1980-2019'!$A$1:$A$16305,'[1]NBA-Data-1980-2019'!$F$1:$F$16305,"",0)</f>
        <v>18.5</v>
      </c>
      <c r="BY365" s="2" t="str" cm="1">
        <f t="array" ref="BY365">_xlfn.XLOOKUP($A365&amp;BY$5,'[1]NBA-Data-1980-2019'!$B$1:$B$16305&amp;'[1]NBA-Data-1980-2019'!$A$1:$A$16305,'[1]NBA-Data-1980-2019'!$F$1:$F$16305,"",0)</f>
        <v/>
      </c>
      <c r="BZ365" s="2" t="str" cm="1">
        <f t="array" ref="BZ365">_xlfn.XLOOKUP($A365&amp;BZ$5,'[1]NBA-Data-1980-2019'!$B$1:$B$16305&amp;'[1]NBA-Data-1980-2019'!$A$1:$A$16305,'[1]NBA-Data-1980-2019'!$F$1:$F$16305,"",0)</f>
        <v/>
      </c>
      <c r="CA365" s="2" t="str" cm="1">
        <f t="array" ref="CA365">_xlfn.XLOOKUP($A365&amp;CA$5,'[1]NBA-Data-1980-2019'!$B$1:$B$16305&amp;'[1]NBA-Data-1980-2019'!$A$1:$A$16305,'[1]NBA-Data-1980-2019'!$F$1:$F$16305,"",0)</f>
        <v/>
      </c>
      <c r="CB365" s="2" t="str" cm="1">
        <f t="array" ref="CB365">_xlfn.XLOOKUP($A365&amp;CB$5,'[1]NBA-Data-1980-2019'!$B$1:$B$16305&amp;'[1]NBA-Data-1980-2019'!$A$1:$A$16305,'[1]NBA-Data-1980-2019'!$F$1:$F$16305,"",0)</f>
        <v/>
      </c>
      <c r="CC365" s="2" t="str" cm="1">
        <f t="array" ref="CC365">_xlfn.XLOOKUP($A365&amp;CC$5,'[1]NBA-Data-1980-2019'!$B$1:$B$16305&amp;'[1]NBA-Data-1980-2019'!$A$1:$A$16305,'[1]NBA-Data-1980-2019'!$F$1:$F$16305,"",0)</f>
        <v/>
      </c>
      <c r="CD365" s="2" t="str" cm="1">
        <f t="array" ref="CD365">_xlfn.XLOOKUP($A365&amp;CD$5,'[1]NBA-Data-1980-2019'!$B$1:$B$16305&amp;'[1]NBA-Data-1980-2019'!$A$1:$A$16305,'[1]NBA-Data-1980-2019'!$F$1:$F$16305,"",0)</f>
        <v/>
      </c>
      <c r="CE365" s="2" t="str" cm="1">
        <f t="array" ref="CE365">_xlfn.XLOOKUP($A365&amp;CE$5,'[1]NBA-Data-1980-2019'!$B$1:$B$16305&amp;'[1]NBA-Data-1980-2019'!$A$1:$A$16305,'[1]NBA-Data-1980-2019'!$F$1:$F$16305,"",0)</f>
        <v/>
      </c>
      <c r="CF365" s="2" t="str" cm="1">
        <f t="array" ref="CF365">_xlfn.XLOOKUP($A365&amp;CF$5,'[1]NBA-Data-1980-2019'!$B$1:$B$16305&amp;'[1]NBA-Data-1980-2019'!$A$1:$A$16305,'[1]NBA-Data-1980-2019'!$F$1:$F$16305,"",0)</f>
        <v/>
      </c>
      <c r="CG365" s="2" t="str" cm="1">
        <f t="array" ref="CG365">_xlfn.XLOOKUP($A365&amp;CG$5,'[1]NBA-Data-1980-2019'!$B$1:$B$16305&amp;'[1]NBA-Data-1980-2019'!$A$1:$A$16305,'[1]NBA-Data-1980-2019'!$F$1:$F$16305,"",0)</f>
        <v/>
      </c>
      <c r="CH365" s="2" t="str" cm="1">
        <f t="array" ref="CH365">_xlfn.XLOOKUP($A365&amp;CH$5,'[1]NBA-Data-1980-2019'!$B$1:$B$16305&amp;'[1]NBA-Data-1980-2019'!$A$1:$A$16305,'[1]NBA-Data-1980-2019'!$F$1:$F$16305,"",0)</f>
        <v/>
      </c>
      <c r="CI365" s="2" t="str" cm="1">
        <f t="array" ref="CI365">_xlfn.XLOOKUP($A365&amp;CI$5,'[1]NBA-Data-1980-2019'!$B$1:$B$16305&amp;'[1]NBA-Data-1980-2019'!$A$1:$A$16305,'[1]NBA-Data-1980-2019'!$F$1:$F$16305,"",0)</f>
        <v/>
      </c>
      <c r="CJ365" s="2" t="str" cm="1">
        <f t="array" ref="CJ365">_xlfn.XLOOKUP($A365&amp;CJ$5,'[1]NBA-Data-1980-2019'!$B$1:$B$16305&amp;'[1]NBA-Data-1980-2019'!$A$1:$A$16305,'[1]NBA-Data-1980-2019'!$F$1:$F$16305,"",0)</f>
        <v/>
      </c>
      <c r="CK365" s="2" t="str" cm="1">
        <f t="array" ref="CK365">_xlfn.XLOOKUP($A365&amp;CK$5,'[1]NBA-Data-1980-2019'!$B$1:$B$16305&amp;'[1]NBA-Data-1980-2019'!$A$1:$A$16305,'[1]NBA-Data-1980-2019'!$F$1:$F$16305,"",0)</f>
        <v/>
      </c>
      <c r="CL365" s="2" t="str" cm="1">
        <f t="array" ref="CL365">_xlfn.XLOOKUP($A365&amp;CL$5,'[1]NBA-Data-1980-2019'!$B$1:$B$16305&amp;'[1]NBA-Data-1980-2019'!$A$1:$A$16305,'[1]NBA-Data-1980-2019'!$F$1:$F$16305,"",0)</f>
        <v/>
      </c>
      <c r="CM365" s="2" t="str" cm="1">
        <f t="array" ref="CM365">_xlfn.XLOOKUP($A365&amp;CM$5,'[1]NBA-Data-1980-2019'!$B$1:$B$16305&amp;'[1]NBA-Data-1980-2019'!$A$1:$A$16305,'[1]NBA-Data-1980-2019'!$F$1:$F$16305,"",0)</f>
        <v/>
      </c>
      <c r="CN365" s="2" t="str" cm="1">
        <f t="array" ref="CN365">_xlfn.XLOOKUP($A365&amp;CN$5,'[1]NBA-Data-1980-2019'!$B$1:$B$16305&amp;'[1]NBA-Data-1980-2019'!$A$1:$A$16305,'[1]NBA-Data-1980-2019'!$F$1:$F$16305,"",0)</f>
        <v/>
      </c>
      <c r="CO365" s="2" t="str" cm="1">
        <f t="array" ref="CO365">_xlfn.XLOOKUP($A365&amp;CO$5,'[1]NBA-Data-1980-2019'!$B$1:$B$16305&amp;'[1]NBA-Data-1980-2019'!$A$1:$A$16305,'[1]NBA-Data-1980-2019'!$F$1:$F$16305,"",0)</f>
        <v/>
      </c>
      <c r="CP365" s="2" t="str" cm="1">
        <f t="array" ref="CP365">_xlfn.XLOOKUP($A365&amp;CP$5,'[1]NBA-Data-1980-2019'!$B$1:$B$16305&amp;'[1]NBA-Data-1980-2019'!$A$1:$A$16305,'[1]NBA-Data-1980-2019'!$F$1:$F$16305,"",0)</f>
        <v/>
      </c>
      <c r="CQ365" s="2" t="str" cm="1">
        <f t="array" ref="CQ365">_xlfn.XLOOKUP($A365&amp;CQ$5,'[1]NBA-Data-1980-2019'!$B$1:$B$16305&amp;'[1]NBA-Data-1980-2019'!$A$1:$A$16305,'[1]NBA-Data-1980-2019'!$F$1:$F$16305,"",0)</f>
        <v/>
      </c>
      <c r="CR365" s="2" t="str" cm="1">
        <f t="array" ref="CR365">_xlfn.XLOOKUP($A365&amp;CR$5,'[1]NBA-Data-1980-2019'!$B$1:$B$16305&amp;'[1]NBA-Data-1980-2019'!$A$1:$A$16305,'[1]NBA-Data-1980-2019'!$F$1:$F$16305,"",0)</f>
        <v/>
      </c>
      <c r="CS365" s="2" t="str" cm="1">
        <f t="array" ref="CS365">_xlfn.XLOOKUP($A365&amp;CS$5,'[1]NBA-Data-1980-2019'!$B$1:$B$16305&amp;'[1]NBA-Data-1980-2019'!$A$1:$A$16305,'[1]NBA-Data-1980-2019'!$F$1:$F$16305,"",0)</f>
        <v/>
      </c>
      <c r="CU365" s="2" t="str">
        <f>_xlfn.XLOOKUP($A365,TEAMS!$G$1:$G$839,TEAMS!$H$1:$H$839,"",0)</f>
        <v>C</v>
      </c>
      <c r="CV365" s="2" t="str">
        <f>_xlfn.XLOOKUP($CU365,DASHBOARD!$B$22:$B$27,DASHBOARD!$C$22:$C$27,"",0)</f>
        <v>CENTER</v>
      </c>
      <c r="CY365" s="63">
        <f>SUMIFS('[1]NBA-Data-1980-2019'!$G$1:$G$16305,'[1]NBA-Data-1980-2019'!$B$1:$B$16305,$A365,'[1]NBA-Data-1980-2019'!$A$1:$A$16305,CY$9)</f>
        <v>450000</v>
      </c>
      <c r="CZ365" s="63">
        <f>SUMIFS('[1]NBA-Data-1980-2019'!$G$1:$G$16305,'[1]NBA-Data-1980-2019'!$B$1:$B$16305,$A365,'[1]NBA-Data-1980-2019'!$A$1:$A$16305,CZ$9)</f>
        <v>500000</v>
      </c>
      <c r="DA365" s="63">
        <f>SUMIFS('[1]NBA-Data-1980-2019'!$G$1:$G$16305,'[1]NBA-Data-1980-2019'!$B$1:$B$16305,$A365,'[1]NBA-Data-1980-2019'!$A$1:$A$16305,DA$9)</f>
        <v>625000</v>
      </c>
      <c r="DB365" s="63">
        <f>SUMIFS('[1]NBA-Data-1980-2019'!$G$1:$G$16305,'[1]NBA-Data-1980-2019'!$B$1:$B$16305,$A365,'[1]NBA-Data-1980-2019'!$A$1:$A$16305,DB$9)</f>
        <v>1200000</v>
      </c>
      <c r="DC365" s="63">
        <f>SUMIFS('[1]NBA-Data-1980-2019'!$G$1:$G$16305,'[1]NBA-Data-1980-2019'!$B$1:$B$16305,$A365,'[1]NBA-Data-1980-2019'!$A$1:$A$16305,DC$9)</f>
        <v>0</v>
      </c>
      <c r="DD365" s="63">
        <f>SUMIFS('[1]NBA-Data-1980-2019'!$G$1:$G$16305,'[1]NBA-Data-1980-2019'!$B$1:$B$16305,$A365,'[1]NBA-Data-1980-2019'!$A$1:$A$16305,DD$9)</f>
        <v>1340000</v>
      </c>
      <c r="DE365" s="63">
        <f>SUMIFS('[1]NBA-Data-1980-2019'!$G$1:$G$16305,'[1]NBA-Data-1980-2019'!$B$1:$B$16305,$A365,'[1]NBA-Data-1980-2019'!$A$1:$A$16305,DE$9)</f>
        <v>1544000</v>
      </c>
      <c r="DF365" s="63">
        <f>SUMIFS('[1]NBA-Data-1980-2019'!$G$1:$G$16305,'[1]NBA-Data-1980-2019'!$B$1:$B$16305,$A365,'[1]NBA-Data-1980-2019'!$A$1:$A$16305,DF$9)</f>
        <v>1987500</v>
      </c>
      <c r="DG365" s="63">
        <f>SUMIFS('[1]NBA-Data-1980-2019'!$G$1:$G$16305,'[1]NBA-Data-1980-2019'!$B$1:$B$16305,$A365,'[1]NBA-Data-1980-2019'!$A$1:$A$16305,DG$9)</f>
        <v>4373000</v>
      </c>
      <c r="DH365" s="63">
        <f>SUMIFS('[1]NBA-Data-1980-2019'!$G$1:$G$16305,'[1]NBA-Data-1980-2019'!$B$1:$B$16305,$A365,'[1]NBA-Data-1980-2019'!$A$1:$A$16305,DH$9)</f>
        <v>0</v>
      </c>
      <c r="DI365" s="63">
        <f>SUMIFS('[1]NBA-Data-1980-2019'!$G$1:$G$16305,'[1]NBA-Data-1980-2019'!$B$1:$B$16305,$A365,'[1]NBA-Data-1980-2019'!$A$1:$A$16305,DI$9)</f>
        <v>2250000</v>
      </c>
      <c r="DJ365" s="63">
        <f>SUMIFS('[1]NBA-Data-1980-2019'!$G$1:$G$16305,'[1]NBA-Data-1980-2019'!$B$1:$B$16305,$A365,'[1]NBA-Data-1980-2019'!$A$1:$A$16305,DJ$9)</f>
        <v>0</v>
      </c>
      <c r="DK365" s="63">
        <f>SUMIFS('[1]NBA-Data-1980-2019'!$G$1:$G$16305,'[1]NBA-Data-1980-2019'!$B$1:$B$16305,$A365,'[1]NBA-Data-1980-2019'!$A$1:$A$16305,DK$9)</f>
        <v>0</v>
      </c>
      <c r="DL365" s="63">
        <f>SUMIFS('[1]NBA-Data-1980-2019'!$G$1:$G$16305,'[1]NBA-Data-1980-2019'!$B$1:$B$16305,$A365,'[1]NBA-Data-1980-2019'!$A$1:$A$16305,DL$9)</f>
        <v>0</v>
      </c>
      <c r="DM365" s="63">
        <f>SUMIFS('[1]NBA-Data-1980-2019'!$G$1:$G$16305,'[1]NBA-Data-1980-2019'!$B$1:$B$16305,$A365,'[1]NBA-Data-1980-2019'!$A$1:$A$16305,DM$9)</f>
        <v>0</v>
      </c>
      <c r="DN365" s="63">
        <f>SUMIFS('[1]NBA-Data-1980-2019'!$G$1:$G$16305,'[1]NBA-Data-1980-2019'!$B$1:$B$16305,$A365,'[1]NBA-Data-1980-2019'!$A$1:$A$16305,DN$9)</f>
        <v>0</v>
      </c>
      <c r="DO365" s="63">
        <f>SUMIFS('[1]NBA-Data-1980-2019'!$G$1:$G$16305,'[1]NBA-Data-1980-2019'!$B$1:$B$16305,$A365,'[1]NBA-Data-1980-2019'!$A$1:$A$16305,DO$9)</f>
        <v>0</v>
      </c>
      <c r="DP365" s="63">
        <f>SUMIFS('[1]NBA-Data-1980-2019'!$G$1:$G$16305,'[1]NBA-Data-1980-2019'!$B$1:$B$16305,$A365,'[1]NBA-Data-1980-2019'!$A$1:$A$16305,DP$9)</f>
        <v>0</v>
      </c>
      <c r="DQ365" s="63">
        <f>SUMIFS('[1]NBA-Data-1980-2019'!$G$1:$G$16305,'[1]NBA-Data-1980-2019'!$B$1:$B$16305,$A365,'[1]NBA-Data-1980-2019'!$A$1:$A$16305,DQ$9)</f>
        <v>0</v>
      </c>
      <c r="DR365" s="63">
        <f>SUMIFS('[1]NBA-Data-1980-2019'!$G$1:$G$16305,'[1]NBA-Data-1980-2019'!$B$1:$B$16305,$A365,'[1]NBA-Data-1980-2019'!$A$1:$A$16305,DR$9)</f>
        <v>0</v>
      </c>
      <c r="DS365" s="63">
        <f>SUMIFS('[1]NBA-Data-1980-2019'!$G$1:$G$16305,'[1]NBA-Data-1980-2019'!$B$1:$B$16305,$A365,'[1]NBA-Data-1980-2019'!$A$1:$A$16305,DS$9)</f>
        <v>0</v>
      </c>
      <c r="DT365" s="63">
        <f>SUMIFS('[1]NBA-Data-1980-2019'!$G$1:$G$16305,'[1]NBA-Data-1980-2019'!$B$1:$B$16305,$A365,'[1]NBA-Data-1980-2019'!$A$1:$A$16305,DT$9)</f>
        <v>0</v>
      </c>
      <c r="DU365" s="63">
        <f>SUMIFS('[1]NBA-Data-1980-2019'!$G$1:$G$16305,'[1]NBA-Data-1980-2019'!$B$1:$B$16305,$A365,'[1]NBA-Data-1980-2019'!$A$1:$A$16305,DU$9)</f>
        <v>0</v>
      </c>
      <c r="DV365" s="63">
        <f>SUMIFS('[1]NBA-Data-1980-2019'!$G$1:$G$16305,'[1]NBA-Data-1980-2019'!$B$1:$B$16305,$A365,'[1]NBA-Data-1980-2019'!$A$1:$A$16305,DV$9)</f>
        <v>0</v>
      </c>
      <c r="DW365" s="63">
        <f>SUMIFS('[1]NBA-Data-1980-2019'!$G$1:$G$16305,'[1]NBA-Data-1980-2019'!$B$1:$B$16305,$A365,'[1]NBA-Data-1980-2019'!$A$1:$A$16305,DW$9)</f>
        <v>0</v>
      </c>
      <c r="DX365" s="63">
        <f>SUMIFS('[1]NBA-Data-1980-2019'!$G$1:$G$16305,'[1]NBA-Data-1980-2019'!$B$1:$B$16305,$A365,'[1]NBA-Data-1980-2019'!$A$1:$A$16305,DX$9)</f>
        <v>0</v>
      </c>
      <c r="DY365" s="63">
        <f>SUMIFS('[1]NBA-Data-1980-2019'!$G$1:$G$16305,'[1]NBA-Data-1980-2019'!$B$1:$B$16305,$A365,'[1]NBA-Data-1980-2019'!$A$1:$A$16305,DY$9)</f>
        <v>0</v>
      </c>
      <c r="DZ365" s="63">
        <f>SUMIFS('[1]NBA-Data-1980-2019'!$G$1:$G$16305,'[1]NBA-Data-1980-2019'!$B$1:$B$16305,$A365,'[1]NBA-Data-1980-2019'!$A$1:$A$16305,DZ$9)</f>
        <v>0</v>
      </c>
      <c r="EA365" s="63">
        <f>SUMIFS('[1]NBA-Data-1980-2019'!$G$1:$G$16305,'[1]NBA-Data-1980-2019'!$B$1:$B$16305,$A365,'[1]NBA-Data-1980-2019'!$A$1:$A$16305,EA$9)</f>
        <v>0</v>
      </c>
      <c r="EB365" s="63">
        <f>SUMIFS('[1]NBA-Data-1980-2019'!$G$1:$G$16305,'[1]NBA-Data-1980-2019'!$B$1:$B$16305,$A365,'[1]NBA-Data-1980-2019'!$A$1:$A$16305,EB$9)</f>
        <v>0</v>
      </c>
      <c r="EC365" s="63">
        <f>SUMIFS('[1]NBA-Data-1980-2019'!$G$1:$G$16305,'[1]NBA-Data-1980-2019'!$B$1:$B$16305,$A365,'[1]NBA-Data-1980-2019'!$A$1:$A$16305,EC$9)</f>
        <v>0</v>
      </c>
      <c r="ED365" s="63">
        <f>SUMIFS('[1]NBA-Data-1980-2019'!$G$1:$G$16305,'[1]NBA-Data-1980-2019'!$B$1:$B$16305,$A365,'[1]NBA-Data-1980-2019'!$A$1:$A$16305,ED$9)</f>
        <v>0</v>
      </c>
      <c r="EH365" s="2" t="s">
        <v>1482</v>
      </c>
      <c r="EI365" s="2" t="s">
        <v>1319</v>
      </c>
    </row>
    <row r="366" spans="1:165" x14ac:dyDescent="0.2">
      <c r="A366" s="2" t="s">
        <v>681</v>
      </c>
      <c r="B366" s="2" t="str" cm="1">
        <f t="array" ref="B366">_xlfn.XLOOKUP($A366&amp;B$5,'[1]NBA-Data-1980-2019'!$B$1:$B$16305&amp;'[1]NBA-Data-1980-2019'!$A$1:$A$16305,'[1]NBA-Data-1980-2019'!$D$1:$D$16305,"",0)</f>
        <v/>
      </c>
      <c r="C366" s="2" t="str" cm="1">
        <f t="array" ref="C366">_xlfn.XLOOKUP($A366&amp;C$5,'[1]NBA-Data-1980-2019'!$B$1:$B$16305&amp;'[1]NBA-Data-1980-2019'!$A$1:$A$16305,'[1]NBA-Data-1980-2019'!$D$1:$D$16305,"",0)</f>
        <v/>
      </c>
      <c r="D366" s="2" t="str" cm="1">
        <f t="array" ref="D366">_xlfn.XLOOKUP($A366&amp;D$5,'[1]NBA-Data-1980-2019'!$B$1:$B$16305&amp;'[1]NBA-Data-1980-2019'!$A$1:$A$16305,'[1]NBA-Data-1980-2019'!$D$1:$D$16305,"",0)</f>
        <v/>
      </c>
      <c r="E366" s="2" t="str" cm="1">
        <f t="array" ref="E366">_xlfn.XLOOKUP($A366&amp;E$5,'[1]NBA-Data-1980-2019'!$B$1:$B$16305&amp;'[1]NBA-Data-1980-2019'!$A$1:$A$16305,'[1]NBA-Data-1980-2019'!$D$1:$D$16305,"",0)</f>
        <v/>
      </c>
      <c r="F366" s="2" t="str" cm="1">
        <f t="array" ref="F366">_xlfn.XLOOKUP($A366&amp;F$5,'[1]NBA-Data-1980-2019'!$B$1:$B$16305&amp;'[1]NBA-Data-1980-2019'!$A$1:$A$16305,'[1]NBA-Data-1980-2019'!$D$1:$D$16305,"",0)</f>
        <v/>
      </c>
      <c r="G366" s="2" t="str" cm="1">
        <f t="array" ref="G366">_xlfn.XLOOKUP($A366&amp;G$5,'[1]NBA-Data-1980-2019'!$B$1:$B$16305&amp;'[1]NBA-Data-1980-2019'!$A$1:$A$16305,'[1]NBA-Data-1980-2019'!$D$1:$D$16305,"",0)</f>
        <v/>
      </c>
      <c r="H366" s="2" t="str" cm="1">
        <f t="array" ref="H366">_xlfn.XLOOKUP($A366&amp;H$5,'[1]NBA-Data-1980-2019'!$B$1:$B$16305&amp;'[1]NBA-Data-1980-2019'!$A$1:$A$16305,'[1]NBA-Data-1980-2019'!$D$1:$D$16305,"",0)</f>
        <v/>
      </c>
      <c r="I366" s="2" t="str" cm="1">
        <f t="array" ref="I366">_xlfn.XLOOKUP($A366&amp;I$5,'[1]NBA-Data-1980-2019'!$B$1:$B$16305&amp;'[1]NBA-Data-1980-2019'!$A$1:$A$16305,'[1]NBA-Data-1980-2019'!$D$1:$D$16305,"",0)</f>
        <v/>
      </c>
      <c r="J366" s="2" t="str" cm="1">
        <f t="array" ref="J366">_xlfn.XLOOKUP($A366&amp;J$5,'[1]NBA-Data-1980-2019'!$B$1:$B$16305&amp;'[1]NBA-Data-1980-2019'!$A$1:$A$16305,'[1]NBA-Data-1980-2019'!$D$1:$D$16305,"",0)</f>
        <v/>
      </c>
      <c r="K366" s="2" t="str" cm="1">
        <f t="array" ref="K366">_xlfn.XLOOKUP($A366&amp;K$5,'[1]NBA-Data-1980-2019'!$B$1:$B$16305&amp;'[1]NBA-Data-1980-2019'!$A$1:$A$16305,'[1]NBA-Data-1980-2019'!$D$1:$D$16305,"",0)</f>
        <v/>
      </c>
      <c r="L366" s="2" t="str" cm="1">
        <f t="array" ref="L366">_xlfn.XLOOKUP($A366&amp;L$5,'[1]NBA-Data-1980-2019'!$B$1:$B$16305&amp;'[1]NBA-Data-1980-2019'!$A$1:$A$16305,'[1]NBA-Data-1980-2019'!$D$1:$D$16305,"",0)</f>
        <v/>
      </c>
      <c r="M366" s="2" t="str" cm="1">
        <f t="array" ref="M366">_xlfn.XLOOKUP($A366&amp;M$5,'[1]NBA-Data-1980-2019'!$B$1:$B$16305&amp;'[1]NBA-Data-1980-2019'!$A$1:$A$16305,'[1]NBA-Data-1980-2019'!$D$1:$D$16305,"",0)</f>
        <v/>
      </c>
      <c r="N366" s="2" t="str" cm="1">
        <f t="array" ref="N366">_xlfn.XLOOKUP($A366&amp;N$5,'[1]NBA-Data-1980-2019'!$B$1:$B$16305&amp;'[1]NBA-Data-1980-2019'!$A$1:$A$16305,'[1]NBA-Data-1980-2019'!$D$1:$D$16305,"",0)</f>
        <v/>
      </c>
      <c r="O366" s="2" t="str" cm="1">
        <f t="array" ref="O366">_xlfn.XLOOKUP($A366&amp;O$5,'[1]NBA-Data-1980-2019'!$B$1:$B$16305&amp;'[1]NBA-Data-1980-2019'!$A$1:$A$16305,'[1]NBA-Data-1980-2019'!$D$1:$D$16305,"",0)</f>
        <v/>
      </c>
      <c r="P366" s="2" t="str" cm="1">
        <f t="array" ref="P366">_xlfn.XLOOKUP($A366&amp;P$5,'[1]NBA-Data-1980-2019'!$B$1:$B$16305&amp;'[1]NBA-Data-1980-2019'!$A$1:$A$16305,'[1]NBA-Data-1980-2019'!$D$1:$D$16305,"",0)</f>
        <v/>
      </c>
      <c r="Q366" s="2" t="str" cm="1">
        <f t="array" ref="Q366">_xlfn.XLOOKUP($A366&amp;Q$5,'[1]NBA-Data-1980-2019'!$B$1:$B$16305&amp;'[1]NBA-Data-1980-2019'!$A$1:$A$16305,'[1]NBA-Data-1980-2019'!$D$1:$D$16305,"",0)</f>
        <v/>
      </c>
      <c r="R366" s="2" t="str" cm="1">
        <f t="array" ref="R366">_xlfn.XLOOKUP($A366&amp;R$5,'[1]NBA-Data-1980-2019'!$B$1:$B$16305&amp;'[1]NBA-Data-1980-2019'!$A$1:$A$16305,'[1]NBA-Data-1980-2019'!$D$1:$D$16305,"",0)</f>
        <v/>
      </c>
      <c r="S366" s="2" t="str" cm="1">
        <f t="array" ref="S366">_xlfn.XLOOKUP($A366&amp;S$5,'[1]NBA-Data-1980-2019'!$B$1:$B$16305&amp;'[1]NBA-Data-1980-2019'!$A$1:$A$16305,'[1]NBA-Data-1980-2019'!$D$1:$D$16305,"",0)</f>
        <v/>
      </c>
      <c r="T366" s="2" t="str" cm="1">
        <f t="array" ref="T366">_xlfn.XLOOKUP($A366&amp;T$5,'[1]NBA-Data-1980-2019'!$B$1:$B$16305&amp;'[1]NBA-Data-1980-2019'!$A$1:$A$16305,'[1]NBA-Data-1980-2019'!$D$1:$D$16305,"",0)</f>
        <v/>
      </c>
      <c r="U366" s="2" t="str" cm="1">
        <f t="array" ref="U366">_xlfn.XLOOKUP($A366&amp;U$5,'[1]NBA-Data-1980-2019'!$B$1:$B$16305&amp;'[1]NBA-Data-1980-2019'!$A$1:$A$16305,'[1]NBA-Data-1980-2019'!$D$1:$D$16305,"",0)</f>
        <v/>
      </c>
      <c r="V366" s="2" t="str" cm="1">
        <f t="array" ref="V366">_xlfn.XLOOKUP($A366&amp;V$5,'[1]NBA-Data-1980-2019'!$B$1:$B$16305&amp;'[1]NBA-Data-1980-2019'!$A$1:$A$16305,'[1]NBA-Data-1980-2019'!$D$1:$D$16305,"",0)</f>
        <v/>
      </c>
      <c r="W366" s="2" t="str" cm="1">
        <f t="array" ref="W366">_xlfn.XLOOKUP($A366&amp;W$5,'[1]NBA-Data-1980-2019'!$B$1:$B$16305&amp;'[1]NBA-Data-1980-2019'!$A$1:$A$16305,'[1]NBA-Data-1980-2019'!$D$1:$D$16305,"",0)</f>
        <v/>
      </c>
      <c r="X366" s="2" t="str" cm="1">
        <f t="array" ref="X366">_xlfn.XLOOKUP($A366&amp;X$5,'[1]NBA-Data-1980-2019'!$B$1:$B$16305&amp;'[1]NBA-Data-1980-2019'!$A$1:$A$16305,'[1]NBA-Data-1980-2019'!$D$1:$D$16305,"",0)</f>
        <v/>
      </c>
      <c r="Y366" s="2" t="str" cm="1">
        <f t="array" ref="Y366">_xlfn.XLOOKUP($A366&amp;Y$5,'[1]NBA-Data-1980-2019'!$B$1:$B$16305&amp;'[1]NBA-Data-1980-2019'!$A$1:$A$16305,'[1]NBA-Data-1980-2019'!$D$1:$D$16305,"",0)</f>
        <v/>
      </c>
      <c r="Z366" s="2" t="str" cm="1">
        <f t="array" ref="Z366">_xlfn.XLOOKUP($A366&amp;Z$5,'[1]NBA-Data-1980-2019'!$B$1:$B$16305&amp;'[1]NBA-Data-1980-2019'!$A$1:$A$16305,'[1]NBA-Data-1980-2019'!$D$1:$D$16305,"",0)</f>
        <v/>
      </c>
      <c r="AA366" s="2" t="str" cm="1">
        <f t="array" ref="AA366">_xlfn.XLOOKUP($A366&amp;AA$5,'[1]NBA-Data-1980-2019'!$B$1:$B$16305&amp;'[1]NBA-Data-1980-2019'!$A$1:$A$16305,'[1]NBA-Data-1980-2019'!$D$1:$D$16305,"",0)</f>
        <v/>
      </c>
      <c r="AB366" s="2" t="str" cm="1">
        <f t="array" ref="AB366">_xlfn.XLOOKUP($A366&amp;AB$5,'[1]NBA-Data-1980-2019'!$B$1:$B$16305&amp;'[1]NBA-Data-1980-2019'!$A$1:$A$16305,'[1]NBA-Data-1980-2019'!$D$1:$D$16305,"",0)</f>
        <v/>
      </c>
      <c r="AC366" s="2" t="str" cm="1">
        <f t="array" ref="AC366">_xlfn.XLOOKUP($A366&amp;AC$5,'[1]NBA-Data-1980-2019'!$B$1:$B$16305&amp;'[1]NBA-Data-1980-2019'!$A$1:$A$16305,'[1]NBA-Data-1980-2019'!$D$1:$D$16305,"",0)</f>
        <v/>
      </c>
      <c r="AD366" s="2" t="str" cm="1">
        <f t="array" ref="AD366">_xlfn.XLOOKUP($A366&amp;AD$5,'[1]NBA-Data-1980-2019'!$B$1:$B$16305&amp;'[1]NBA-Data-1980-2019'!$A$1:$A$16305,'[1]NBA-Data-1980-2019'!$D$1:$D$16305,"",0)</f>
        <v/>
      </c>
      <c r="AE366" s="2" t="str" cm="1">
        <f t="array" ref="AE366">_xlfn.XLOOKUP($A366&amp;AE$5,'[1]NBA-Data-1980-2019'!$B$1:$B$16305&amp;'[1]NBA-Data-1980-2019'!$A$1:$A$16305,'[1]NBA-Data-1980-2019'!$D$1:$D$16305,"",0)</f>
        <v/>
      </c>
      <c r="AF366" s="2" t="str" cm="1">
        <f t="array" ref="AF366">_xlfn.XLOOKUP($A366&amp;AF$5,'[1]NBA-Data-1980-2019'!$B$1:$B$16305&amp;'[1]NBA-Data-1980-2019'!$A$1:$A$16305,'[1]NBA-Data-1980-2019'!$D$1:$D$16305,"",0)</f>
        <v/>
      </c>
      <c r="AG366" s="2" t="str" cm="1">
        <f t="array" ref="AG366">_xlfn.XLOOKUP($A366&amp;AG$5,'[1]NBA-Data-1980-2019'!$B$1:$B$16305&amp;'[1]NBA-Data-1980-2019'!$A$1:$A$16305,'[1]NBA-Data-1980-2019'!$D$1:$D$16305,"",0)</f>
        <v/>
      </c>
      <c r="AH366" s="2" t="str" cm="1">
        <f t="array" ref="AH366">_xlfn.XLOOKUP($A366&amp;AH$5,'[1]NBA-Data-1980-2019'!$B$1:$B$16305&amp;'[1]NBA-Data-1980-2019'!$A$1:$A$16305,'[1]NBA-Data-1980-2019'!$H$1:$H$16305,"",0)</f>
        <v/>
      </c>
      <c r="AI366" s="2" t="str" cm="1">
        <f t="array" ref="AI366">_xlfn.XLOOKUP($A366&amp;AI$5,'[1]NBA-Data-1980-2019'!$B$1:$B$16305&amp;'[1]NBA-Data-1980-2019'!$A$1:$A$16305,'[1]NBA-Data-1980-2019'!$H$1:$H$16305,"",0)</f>
        <v/>
      </c>
      <c r="AJ366" s="2" t="str" cm="1">
        <f t="array" ref="AJ366">_xlfn.XLOOKUP($A366&amp;AJ$5,'[1]NBA-Data-1980-2019'!$B$1:$B$16305&amp;'[1]NBA-Data-1980-2019'!$A$1:$A$16305,'[1]NBA-Data-1980-2019'!$H$1:$H$16305,"",0)</f>
        <v/>
      </c>
      <c r="AK366" s="2" t="str" cm="1">
        <f t="array" ref="AK366">_xlfn.XLOOKUP($A366&amp;AK$5,'[1]NBA-Data-1980-2019'!$B$1:$B$16305&amp;'[1]NBA-Data-1980-2019'!$A$1:$A$16305,'[1]NBA-Data-1980-2019'!$H$1:$H$16305,"",0)</f>
        <v/>
      </c>
      <c r="AL366" s="2" t="str" cm="1">
        <f t="array" ref="AL366">_xlfn.XLOOKUP($A366&amp;AL$5,'[1]NBA-Data-1980-2019'!$B$1:$B$16305&amp;'[1]NBA-Data-1980-2019'!$A$1:$A$16305,'[1]NBA-Data-1980-2019'!$H$1:$H$16305,"",0)</f>
        <v/>
      </c>
      <c r="AM366" s="2" t="str" cm="1">
        <f t="array" ref="AM366">_xlfn.XLOOKUP($A366&amp;AM$5,'[1]NBA-Data-1980-2019'!$B$1:$B$16305&amp;'[1]NBA-Data-1980-2019'!$A$1:$A$16305,'[1]NBA-Data-1980-2019'!$H$1:$H$16305,"",0)</f>
        <v/>
      </c>
      <c r="AN366" s="2" t="str" cm="1">
        <f t="array" ref="AN366">_xlfn.XLOOKUP($A366&amp;AN$5,'[1]NBA-Data-1980-2019'!$B$1:$B$16305&amp;'[1]NBA-Data-1980-2019'!$A$1:$A$16305,'[1]NBA-Data-1980-2019'!$H$1:$H$16305,"",0)</f>
        <v/>
      </c>
      <c r="AO366" s="2" t="str" cm="1">
        <f t="array" ref="AO366">_xlfn.XLOOKUP($A366&amp;AO$5,'[1]NBA-Data-1980-2019'!$B$1:$B$16305&amp;'[1]NBA-Data-1980-2019'!$A$1:$A$16305,'[1]NBA-Data-1980-2019'!$H$1:$H$16305,"",0)</f>
        <v/>
      </c>
      <c r="AP366" s="2" t="str" cm="1">
        <f t="array" ref="AP366">_xlfn.XLOOKUP($A366&amp;AP$5,'[1]NBA-Data-1980-2019'!$B$1:$B$16305&amp;'[1]NBA-Data-1980-2019'!$A$1:$A$16305,'[1]NBA-Data-1980-2019'!$H$1:$H$16305,"",0)</f>
        <v/>
      </c>
      <c r="AQ366" s="2" t="str" cm="1">
        <f t="array" ref="AQ366">_xlfn.XLOOKUP($A366&amp;AQ$5,'[1]NBA-Data-1980-2019'!$B$1:$B$16305&amp;'[1]NBA-Data-1980-2019'!$A$1:$A$16305,'[1]NBA-Data-1980-2019'!$H$1:$H$16305,"",0)</f>
        <v/>
      </c>
      <c r="AR366" s="2" t="str" cm="1">
        <f t="array" ref="AR366">_xlfn.XLOOKUP($A366&amp;AR$5,'[1]NBA-Data-1980-2019'!$B$1:$B$16305&amp;'[1]NBA-Data-1980-2019'!$A$1:$A$16305,'[1]NBA-Data-1980-2019'!$H$1:$H$16305,"",0)</f>
        <v/>
      </c>
      <c r="AS366" s="2" t="str" cm="1">
        <f t="array" ref="AS366">_xlfn.XLOOKUP($A366&amp;AS$5,'[1]NBA-Data-1980-2019'!$B$1:$B$16305&amp;'[1]NBA-Data-1980-2019'!$A$1:$A$16305,'[1]NBA-Data-1980-2019'!$H$1:$H$16305,"",0)</f>
        <v/>
      </c>
      <c r="AT366" s="2" t="str" cm="1">
        <f t="array" ref="AT366">_xlfn.XLOOKUP($A366&amp;AT$5,'[1]NBA-Data-1980-2019'!$B$1:$B$16305&amp;'[1]NBA-Data-1980-2019'!$A$1:$A$16305,'[1]NBA-Data-1980-2019'!$H$1:$H$16305,"",0)</f>
        <v/>
      </c>
      <c r="AU366" s="2" t="str" cm="1">
        <f t="array" ref="AU366">_xlfn.XLOOKUP($A366&amp;AU$5,'[1]NBA-Data-1980-2019'!$B$1:$B$16305&amp;'[1]NBA-Data-1980-2019'!$A$1:$A$16305,'[1]NBA-Data-1980-2019'!$H$1:$H$16305,"",0)</f>
        <v/>
      </c>
      <c r="AV366" s="2" t="str" cm="1">
        <f t="array" ref="AV366">_xlfn.XLOOKUP($A366&amp;AV$5,'[1]NBA-Data-1980-2019'!$B$1:$B$16305&amp;'[1]NBA-Data-1980-2019'!$A$1:$A$16305,'[1]NBA-Data-1980-2019'!$H$1:$H$16305,"",0)</f>
        <v/>
      </c>
      <c r="AW366" s="2" t="str" cm="1">
        <f t="array" ref="AW366">_xlfn.XLOOKUP($A366&amp;AW$5,'[1]NBA-Data-1980-2019'!$B$1:$B$16305&amp;'[1]NBA-Data-1980-2019'!$A$1:$A$16305,'[1]NBA-Data-1980-2019'!$H$1:$H$16305,"",0)</f>
        <v/>
      </c>
      <c r="AX366" s="2" t="str" cm="1">
        <f t="array" ref="AX366">_xlfn.XLOOKUP($A366&amp;AX$5,'[1]NBA-Data-1980-2019'!$B$1:$B$16305&amp;'[1]NBA-Data-1980-2019'!$A$1:$A$16305,'[1]NBA-Data-1980-2019'!$H$1:$H$16305,"",0)</f>
        <v/>
      </c>
      <c r="AY366" s="2" t="str" cm="1">
        <f t="array" ref="AY366">_xlfn.XLOOKUP($A366&amp;AY$5,'[1]NBA-Data-1980-2019'!$B$1:$B$16305&amp;'[1]NBA-Data-1980-2019'!$A$1:$A$16305,'[1]NBA-Data-1980-2019'!$H$1:$H$16305,"",0)</f>
        <v/>
      </c>
      <c r="AZ366" s="2" t="str" cm="1">
        <f t="array" ref="AZ366">_xlfn.XLOOKUP($A366&amp;AZ$5,'[1]NBA-Data-1980-2019'!$B$1:$B$16305&amp;'[1]NBA-Data-1980-2019'!$A$1:$A$16305,'[1]NBA-Data-1980-2019'!$H$1:$H$16305,"",0)</f>
        <v/>
      </c>
      <c r="BA366" s="2" t="str" cm="1">
        <f t="array" ref="BA366">_xlfn.XLOOKUP($A366&amp;BA$5,'[1]NBA-Data-1980-2019'!$B$1:$B$16305&amp;'[1]NBA-Data-1980-2019'!$A$1:$A$16305,'[1]NBA-Data-1980-2019'!$H$1:$H$16305,"",0)</f>
        <v/>
      </c>
      <c r="BB366" s="2" t="str" cm="1">
        <f t="array" ref="BB366">_xlfn.XLOOKUP($A366&amp;BB$5,'[1]NBA-Data-1980-2019'!$B$1:$B$16305&amp;'[1]NBA-Data-1980-2019'!$A$1:$A$16305,'[1]NBA-Data-1980-2019'!$H$1:$H$16305,"",0)</f>
        <v/>
      </c>
      <c r="BC366" s="2" t="str" cm="1">
        <f t="array" ref="BC366">_xlfn.XLOOKUP($A366&amp;BC$5,'[1]NBA-Data-1980-2019'!$B$1:$B$16305&amp;'[1]NBA-Data-1980-2019'!$A$1:$A$16305,'[1]NBA-Data-1980-2019'!$H$1:$H$16305,"",0)</f>
        <v/>
      </c>
      <c r="BD366" s="2" t="str" cm="1">
        <f t="array" ref="BD366">_xlfn.XLOOKUP($A366&amp;BD$5,'[1]NBA-Data-1980-2019'!$B$1:$B$16305&amp;'[1]NBA-Data-1980-2019'!$A$1:$A$16305,'[1]NBA-Data-1980-2019'!$H$1:$H$16305,"",0)</f>
        <v/>
      </c>
      <c r="BE366" s="2" t="str" cm="1">
        <f t="array" ref="BE366">_xlfn.XLOOKUP($A366&amp;BE$5,'[1]NBA-Data-1980-2019'!$B$1:$B$16305&amp;'[1]NBA-Data-1980-2019'!$A$1:$A$16305,'[1]NBA-Data-1980-2019'!$H$1:$H$16305,"",0)</f>
        <v/>
      </c>
      <c r="BF366" s="2" t="str" cm="1">
        <f t="array" ref="BF366">_xlfn.XLOOKUP($A366&amp;BF$5,'[1]NBA-Data-1980-2019'!$B$1:$B$16305&amp;'[1]NBA-Data-1980-2019'!$A$1:$A$16305,'[1]NBA-Data-1980-2019'!$H$1:$H$16305,"",0)</f>
        <v/>
      </c>
      <c r="BG366" s="2" t="str" cm="1">
        <f t="array" ref="BG366">_xlfn.XLOOKUP($A366&amp;BG$5,'[1]NBA-Data-1980-2019'!$B$1:$B$16305&amp;'[1]NBA-Data-1980-2019'!$A$1:$A$16305,'[1]NBA-Data-1980-2019'!$H$1:$H$16305,"",0)</f>
        <v/>
      </c>
      <c r="BH366" s="2" t="str" cm="1">
        <f t="array" ref="BH366">_xlfn.XLOOKUP($A366&amp;BH$5,'[1]NBA-Data-1980-2019'!$B$1:$B$16305&amp;'[1]NBA-Data-1980-2019'!$A$1:$A$16305,'[1]NBA-Data-1980-2019'!$H$1:$H$16305,"",0)</f>
        <v/>
      </c>
      <c r="BI366" s="2" t="str" cm="1">
        <f t="array" ref="BI366">_xlfn.XLOOKUP($A366&amp;BI$5,'[1]NBA-Data-1980-2019'!$B$1:$B$16305&amp;'[1]NBA-Data-1980-2019'!$A$1:$A$16305,'[1]NBA-Data-1980-2019'!$H$1:$H$16305,"",0)</f>
        <v/>
      </c>
      <c r="BJ366" s="2" t="str" cm="1">
        <f t="array" ref="BJ366">_xlfn.XLOOKUP($A366&amp;BJ$5,'[1]NBA-Data-1980-2019'!$B$1:$B$16305&amp;'[1]NBA-Data-1980-2019'!$A$1:$A$16305,'[1]NBA-Data-1980-2019'!$H$1:$H$16305,"",0)</f>
        <v/>
      </c>
      <c r="BK366" s="2" t="str" cm="1">
        <f t="array" ref="BK366">_xlfn.XLOOKUP($A366&amp;BK$5,'[1]NBA-Data-1980-2019'!$B$1:$B$16305&amp;'[1]NBA-Data-1980-2019'!$A$1:$A$16305,'[1]NBA-Data-1980-2019'!$H$1:$H$16305,"",0)</f>
        <v/>
      </c>
      <c r="BL366" s="2" t="str" cm="1">
        <f t="array" ref="BL366">_xlfn.XLOOKUP($A366&amp;BL$5,'[1]NBA-Data-1980-2019'!$B$1:$B$16305&amp;'[1]NBA-Data-1980-2019'!$A$1:$A$16305,'[1]NBA-Data-1980-2019'!$H$1:$H$16305,"",0)</f>
        <v/>
      </c>
      <c r="BM366" s="2" t="str" cm="1">
        <f t="array" ref="BM366">_xlfn.XLOOKUP($A366&amp;BM$5,'[1]NBA-Data-1980-2019'!$B$1:$B$16305&amp;'[1]NBA-Data-1980-2019'!$A$1:$A$16305,'[1]NBA-Data-1980-2019'!$H$1:$H$16305,"",0)</f>
        <v/>
      </c>
      <c r="BN366" s="2" t="str" cm="1">
        <f t="array" ref="BN366">_xlfn.XLOOKUP($A366&amp;BN$5,'[1]NBA-Data-1980-2019'!$B$1:$B$16305&amp;'[1]NBA-Data-1980-2019'!$A$1:$A$16305,'[1]NBA-Data-1980-2019'!$F$1:$F$16305,"",0)</f>
        <v/>
      </c>
      <c r="BO366" s="2" t="str" cm="1">
        <f t="array" ref="BO366">_xlfn.XLOOKUP($A366&amp;BO$5,'[1]NBA-Data-1980-2019'!$B$1:$B$16305&amp;'[1]NBA-Data-1980-2019'!$A$1:$A$16305,'[1]NBA-Data-1980-2019'!$F$1:$F$16305,"",0)</f>
        <v/>
      </c>
      <c r="BP366" s="2" t="str" cm="1">
        <f t="array" ref="BP366">_xlfn.XLOOKUP($A366&amp;BP$5,'[1]NBA-Data-1980-2019'!$B$1:$B$16305&amp;'[1]NBA-Data-1980-2019'!$A$1:$A$16305,'[1]NBA-Data-1980-2019'!$F$1:$F$16305,"",0)</f>
        <v/>
      </c>
      <c r="BQ366" s="2" t="str" cm="1">
        <f t="array" ref="BQ366">_xlfn.XLOOKUP($A366&amp;BQ$5,'[1]NBA-Data-1980-2019'!$B$1:$B$16305&amp;'[1]NBA-Data-1980-2019'!$A$1:$A$16305,'[1]NBA-Data-1980-2019'!$F$1:$F$16305,"",0)</f>
        <v/>
      </c>
      <c r="BR366" s="2" t="str" cm="1">
        <f t="array" ref="BR366">_xlfn.XLOOKUP($A366&amp;BR$5,'[1]NBA-Data-1980-2019'!$B$1:$B$16305&amp;'[1]NBA-Data-1980-2019'!$A$1:$A$16305,'[1]NBA-Data-1980-2019'!$F$1:$F$16305,"",0)</f>
        <v/>
      </c>
      <c r="BS366" s="2" t="str" cm="1">
        <f t="array" ref="BS366">_xlfn.XLOOKUP($A366&amp;BS$5,'[1]NBA-Data-1980-2019'!$B$1:$B$16305&amp;'[1]NBA-Data-1980-2019'!$A$1:$A$16305,'[1]NBA-Data-1980-2019'!$F$1:$F$16305,"",0)</f>
        <v/>
      </c>
      <c r="BT366" s="2" t="str" cm="1">
        <f t="array" ref="BT366">_xlfn.XLOOKUP($A366&amp;BT$5,'[1]NBA-Data-1980-2019'!$B$1:$B$16305&amp;'[1]NBA-Data-1980-2019'!$A$1:$A$16305,'[1]NBA-Data-1980-2019'!$F$1:$F$16305,"",0)</f>
        <v/>
      </c>
      <c r="BU366" s="2" t="str" cm="1">
        <f t="array" ref="BU366">_xlfn.XLOOKUP($A366&amp;BU$5,'[1]NBA-Data-1980-2019'!$B$1:$B$16305&amp;'[1]NBA-Data-1980-2019'!$A$1:$A$16305,'[1]NBA-Data-1980-2019'!$F$1:$F$16305,"",0)</f>
        <v/>
      </c>
      <c r="BV366" s="2" t="str" cm="1">
        <f t="array" ref="BV366">_xlfn.XLOOKUP($A366&amp;BV$5,'[1]NBA-Data-1980-2019'!$B$1:$B$16305&amp;'[1]NBA-Data-1980-2019'!$A$1:$A$16305,'[1]NBA-Data-1980-2019'!$F$1:$F$16305,"",0)</f>
        <v/>
      </c>
      <c r="BW366" s="2" t="str" cm="1">
        <f t="array" ref="BW366">_xlfn.XLOOKUP($A366&amp;BW$5,'[1]NBA-Data-1980-2019'!$B$1:$B$16305&amp;'[1]NBA-Data-1980-2019'!$A$1:$A$16305,'[1]NBA-Data-1980-2019'!$F$1:$F$16305,"",0)</f>
        <v/>
      </c>
      <c r="BX366" s="2" t="str" cm="1">
        <f t="array" ref="BX366">_xlfn.XLOOKUP($A366&amp;BX$5,'[1]NBA-Data-1980-2019'!$B$1:$B$16305&amp;'[1]NBA-Data-1980-2019'!$A$1:$A$16305,'[1]NBA-Data-1980-2019'!$F$1:$F$16305,"",0)</f>
        <v/>
      </c>
      <c r="BY366" s="2" t="str" cm="1">
        <f t="array" ref="BY366">_xlfn.XLOOKUP($A366&amp;BY$5,'[1]NBA-Data-1980-2019'!$B$1:$B$16305&amp;'[1]NBA-Data-1980-2019'!$A$1:$A$16305,'[1]NBA-Data-1980-2019'!$F$1:$F$16305,"",0)</f>
        <v/>
      </c>
      <c r="BZ366" s="2" t="str" cm="1">
        <f t="array" ref="BZ366">_xlfn.XLOOKUP($A366&amp;BZ$5,'[1]NBA-Data-1980-2019'!$B$1:$B$16305&amp;'[1]NBA-Data-1980-2019'!$A$1:$A$16305,'[1]NBA-Data-1980-2019'!$F$1:$F$16305,"",0)</f>
        <v/>
      </c>
      <c r="CA366" s="2" t="str" cm="1">
        <f t="array" ref="CA366">_xlfn.XLOOKUP($A366&amp;CA$5,'[1]NBA-Data-1980-2019'!$B$1:$B$16305&amp;'[1]NBA-Data-1980-2019'!$A$1:$A$16305,'[1]NBA-Data-1980-2019'!$F$1:$F$16305,"",0)</f>
        <v/>
      </c>
      <c r="CB366" s="2" t="str" cm="1">
        <f t="array" ref="CB366">_xlfn.XLOOKUP($A366&amp;CB$5,'[1]NBA-Data-1980-2019'!$B$1:$B$16305&amp;'[1]NBA-Data-1980-2019'!$A$1:$A$16305,'[1]NBA-Data-1980-2019'!$F$1:$F$16305,"",0)</f>
        <v/>
      </c>
      <c r="CC366" s="2" t="str" cm="1">
        <f t="array" ref="CC366">_xlfn.XLOOKUP($A366&amp;CC$5,'[1]NBA-Data-1980-2019'!$B$1:$B$16305&amp;'[1]NBA-Data-1980-2019'!$A$1:$A$16305,'[1]NBA-Data-1980-2019'!$F$1:$F$16305,"",0)</f>
        <v/>
      </c>
      <c r="CD366" s="2" t="str" cm="1">
        <f t="array" ref="CD366">_xlfn.XLOOKUP($A366&amp;CD$5,'[1]NBA-Data-1980-2019'!$B$1:$B$16305&amp;'[1]NBA-Data-1980-2019'!$A$1:$A$16305,'[1]NBA-Data-1980-2019'!$F$1:$F$16305,"",0)</f>
        <v/>
      </c>
      <c r="CE366" s="2" t="str" cm="1">
        <f t="array" ref="CE366">_xlfn.XLOOKUP($A366&amp;CE$5,'[1]NBA-Data-1980-2019'!$B$1:$B$16305&amp;'[1]NBA-Data-1980-2019'!$A$1:$A$16305,'[1]NBA-Data-1980-2019'!$F$1:$F$16305,"",0)</f>
        <v/>
      </c>
      <c r="CF366" s="2" t="str" cm="1">
        <f t="array" ref="CF366">_xlfn.XLOOKUP($A366&amp;CF$5,'[1]NBA-Data-1980-2019'!$B$1:$B$16305&amp;'[1]NBA-Data-1980-2019'!$A$1:$A$16305,'[1]NBA-Data-1980-2019'!$F$1:$F$16305,"",0)</f>
        <v/>
      </c>
      <c r="CG366" s="2" t="str" cm="1">
        <f t="array" ref="CG366">_xlfn.XLOOKUP($A366&amp;CG$5,'[1]NBA-Data-1980-2019'!$B$1:$B$16305&amp;'[1]NBA-Data-1980-2019'!$A$1:$A$16305,'[1]NBA-Data-1980-2019'!$F$1:$F$16305,"",0)</f>
        <v/>
      </c>
      <c r="CH366" s="2" t="str" cm="1">
        <f t="array" ref="CH366">_xlfn.XLOOKUP($A366&amp;CH$5,'[1]NBA-Data-1980-2019'!$B$1:$B$16305&amp;'[1]NBA-Data-1980-2019'!$A$1:$A$16305,'[1]NBA-Data-1980-2019'!$F$1:$F$16305,"",0)</f>
        <v/>
      </c>
      <c r="CI366" s="2" t="str" cm="1">
        <f t="array" ref="CI366">_xlfn.XLOOKUP($A366&amp;CI$5,'[1]NBA-Data-1980-2019'!$B$1:$B$16305&amp;'[1]NBA-Data-1980-2019'!$A$1:$A$16305,'[1]NBA-Data-1980-2019'!$F$1:$F$16305,"",0)</f>
        <v/>
      </c>
      <c r="CJ366" s="2" t="str" cm="1">
        <f t="array" ref="CJ366">_xlfn.XLOOKUP($A366&amp;CJ$5,'[1]NBA-Data-1980-2019'!$B$1:$B$16305&amp;'[1]NBA-Data-1980-2019'!$A$1:$A$16305,'[1]NBA-Data-1980-2019'!$F$1:$F$16305,"",0)</f>
        <v/>
      </c>
      <c r="CK366" s="2" t="str" cm="1">
        <f t="array" ref="CK366">_xlfn.XLOOKUP($A366&amp;CK$5,'[1]NBA-Data-1980-2019'!$B$1:$B$16305&amp;'[1]NBA-Data-1980-2019'!$A$1:$A$16305,'[1]NBA-Data-1980-2019'!$F$1:$F$16305,"",0)</f>
        <v/>
      </c>
      <c r="CL366" s="2" t="str" cm="1">
        <f t="array" ref="CL366">_xlfn.XLOOKUP($A366&amp;CL$5,'[1]NBA-Data-1980-2019'!$B$1:$B$16305&amp;'[1]NBA-Data-1980-2019'!$A$1:$A$16305,'[1]NBA-Data-1980-2019'!$F$1:$F$16305,"",0)</f>
        <v/>
      </c>
      <c r="CM366" s="2" t="str" cm="1">
        <f t="array" ref="CM366">_xlfn.XLOOKUP($A366&amp;CM$5,'[1]NBA-Data-1980-2019'!$B$1:$B$16305&amp;'[1]NBA-Data-1980-2019'!$A$1:$A$16305,'[1]NBA-Data-1980-2019'!$F$1:$F$16305,"",0)</f>
        <v/>
      </c>
      <c r="CN366" s="2" t="str" cm="1">
        <f t="array" ref="CN366">_xlfn.XLOOKUP($A366&amp;CN$5,'[1]NBA-Data-1980-2019'!$B$1:$B$16305&amp;'[1]NBA-Data-1980-2019'!$A$1:$A$16305,'[1]NBA-Data-1980-2019'!$F$1:$F$16305,"",0)</f>
        <v/>
      </c>
      <c r="CO366" s="2" t="str" cm="1">
        <f t="array" ref="CO366">_xlfn.XLOOKUP($A366&amp;CO$5,'[1]NBA-Data-1980-2019'!$B$1:$B$16305&amp;'[1]NBA-Data-1980-2019'!$A$1:$A$16305,'[1]NBA-Data-1980-2019'!$F$1:$F$16305,"",0)</f>
        <v/>
      </c>
      <c r="CP366" s="2" t="str" cm="1">
        <f t="array" ref="CP366">_xlfn.XLOOKUP($A366&amp;CP$5,'[1]NBA-Data-1980-2019'!$B$1:$B$16305&amp;'[1]NBA-Data-1980-2019'!$A$1:$A$16305,'[1]NBA-Data-1980-2019'!$F$1:$F$16305,"",0)</f>
        <v/>
      </c>
      <c r="CQ366" s="2" t="str" cm="1">
        <f t="array" ref="CQ366">_xlfn.XLOOKUP($A366&amp;CQ$5,'[1]NBA-Data-1980-2019'!$B$1:$B$16305&amp;'[1]NBA-Data-1980-2019'!$A$1:$A$16305,'[1]NBA-Data-1980-2019'!$F$1:$F$16305,"",0)</f>
        <v/>
      </c>
      <c r="CR366" s="2" t="str" cm="1">
        <f t="array" ref="CR366">_xlfn.XLOOKUP($A366&amp;CR$5,'[1]NBA-Data-1980-2019'!$B$1:$B$16305&amp;'[1]NBA-Data-1980-2019'!$A$1:$A$16305,'[1]NBA-Data-1980-2019'!$F$1:$F$16305,"",0)</f>
        <v/>
      </c>
      <c r="CS366" s="2" t="str" cm="1">
        <f t="array" ref="CS366">_xlfn.XLOOKUP($A366&amp;CS$5,'[1]NBA-Data-1980-2019'!$B$1:$B$16305&amp;'[1]NBA-Data-1980-2019'!$A$1:$A$16305,'[1]NBA-Data-1980-2019'!$F$1:$F$16305,"",0)</f>
        <v/>
      </c>
      <c r="CU366" s="2" t="str">
        <f>_xlfn.XLOOKUP($A366,TEAMS!$G$1:$G$839,TEAMS!$H$1:$H$839,"",0)</f>
        <v>SG</v>
      </c>
      <c r="CV366" s="2" t="str">
        <f>_xlfn.XLOOKUP($CU366,DASHBOARD!$B$22:$B$27,DASHBOARD!$C$22:$C$27,"",0)</f>
        <v>GUARD</v>
      </c>
      <c r="CY366" s="63">
        <f>SUMIFS('[1]NBA-Data-1980-2019'!$G$1:$G$16305,'[1]NBA-Data-1980-2019'!$B$1:$B$16305,$A366,'[1]NBA-Data-1980-2019'!$A$1:$A$16305,CY$9)</f>
        <v>0</v>
      </c>
      <c r="CZ366" s="63">
        <f>SUMIFS('[1]NBA-Data-1980-2019'!$G$1:$G$16305,'[1]NBA-Data-1980-2019'!$B$1:$B$16305,$A366,'[1]NBA-Data-1980-2019'!$A$1:$A$16305,CZ$9)</f>
        <v>0</v>
      </c>
      <c r="DA366" s="63">
        <f>SUMIFS('[1]NBA-Data-1980-2019'!$G$1:$G$16305,'[1]NBA-Data-1980-2019'!$B$1:$B$16305,$A366,'[1]NBA-Data-1980-2019'!$A$1:$A$16305,DA$9)</f>
        <v>0</v>
      </c>
      <c r="DB366" s="63">
        <f>SUMIFS('[1]NBA-Data-1980-2019'!$G$1:$G$16305,'[1]NBA-Data-1980-2019'!$B$1:$B$16305,$A366,'[1]NBA-Data-1980-2019'!$A$1:$A$16305,DB$9)</f>
        <v>0</v>
      </c>
      <c r="DC366" s="63">
        <f>SUMIFS('[1]NBA-Data-1980-2019'!$G$1:$G$16305,'[1]NBA-Data-1980-2019'!$B$1:$B$16305,$A366,'[1]NBA-Data-1980-2019'!$A$1:$A$16305,DC$9)</f>
        <v>0</v>
      </c>
      <c r="DD366" s="63">
        <f>SUMIFS('[1]NBA-Data-1980-2019'!$G$1:$G$16305,'[1]NBA-Data-1980-2019'!$B$1:$B$16305,$A366,'[1]NBA-Data-1980-2019'!$A$1:$A$16305,DD$9)</f>
        <v>0</v>
      </c>
      <c r="DE366" s="63">
        <f>SUMIFS('[1]NBA-Data-1980-2019'!$G$1:$G$16305,'[1]NBA-Data-1980-2019'!$B$1:$B$16305,$A366,'[1]NBA-Data-1980-2019'!$A$1:$A$16305,DE$9)</f>
        <v>0</v>
      </c>
      <c r="DF366" s="63">
        <f>SUMIFS('[1]NBA-Data-1980-2019'!$G$1:$G$16305,'[1]NBA-Data-1980-2019'!$B$1:$B$16305,$A366,'[1]NBA-Data-1980-2019'!$A$1:$A$16305,DF$9)</f>
        <v>0</v>
      </c>
      <c r="DG366" s="63">
        <f>SUMIFS('[1]NBA-Data-1980-2019'!$G$1:$G$16305,'[1]NBA-Data-1980-2019'!$B$1:$B$16305,$A366,'[1]NBA-Data-1980-2019'!$A$1:$A$16305,DG$9)</f>
        <v>0</v>
      </c>
      <c r="DH366" s="63">
        <f>SUMIFS('[1]NBA-Data-1980-2019'!$G$1:$G$16305,'[1]NBA-Data-1980-2019'!$B$1:$B$16305,$A366,'[1]NBA-Data-1980-2019'!$A$1:$A$16305,DH$9)</f>
        <v>0</v>
      </c>
      <c r="DI366" s="63">
        <f>SUMIFS('[1]NBA-Data-1980-2019'!$G$1:$G$16305,'[1]NBA-Data-1980-2019'!$B$1:$B$16305,$A366,'[1]NBA-Data-1980-2019'!$A$1:$A$16305,DI$9)</f>
        <v>0</v>
      </c>
      <c r="DJ366" s="63">
        <f>SUMIFS('[1]NBA-Data-1980-2019'!$G$1:$G$16305,'[1]NBA-Data-1980-2019'!$B$1:$B$16305,$A366,'[1]NBA-Data-1980-2019'!$A$1:$A$16305,DJ$9)</f>
        <v>0</v>
      </c>
      <c r="DK366" s="63">
        <f>SUMIFS('[1]NBA-Data-1980-2019'!$G$1:$G$16305,'[1]NBA-Data-1980-2019'!$B$1:$B$16305,$A366,'[1]NBA-Data-1980-2019'!$A$1:$A$16305,DK$9)</f>
        <v>0</v>
      </c>
      <c r="DL366" s="63">
        <f>SUMIFS('[1]NBA-Data-1980-2019'!$G$1:$G$16305,'[1]NBA-Data-1980-2019'!$B$1:$B$16305,$A366,'[1]NBA-Data-1980-2019'!$A$1:$A$16305,DL$9)</f>
        <v>0</v>
      </c>
      <c r="DM366" s="63">
        <f>SUMIFS('[1]NBA-Data-1980-2019'!$G$1:$G$16305,'[1]NBA-Data-1980-2019'!$B$1:$B$16305,$A366,'[1]NBA-Data-1980-2019'!$A$1:$A$16305,DM$9)</f>
        <v>0</v>
      </c>
      <c r="DN366" s="63">
        <f>SUMIFS('[1]NBA-Data-1980-2019'!$G$1:$G$16305,'[1]NBA-Data-1980-2019'!$B$1:$B$16305,$A366,'[1]NBA-Data-1980-2019'!$A$1:$A$16305,DN$9)</f>
        <v>0</v>
      </c>
      <c r="DO366" s="63">
        <f>SUMIFS('[1]NBA-Data-1980-2019'!$G$1:$G$16305,'[1]NBA-Data-1980-2019'!$B$1:$B$16305,$A366,'[1]NBA-Data-1980-2019'!$A$1:$A$16305,DO$9)</f>
        <v>0</v>
      </c>
      <c r="DP366" s="63">
        <f>SUMIFS('[1]NBA-Data-1980-2019'!$G$1:$G$16305,'[1]NBA-Data-1980-2019'!$B$1:$B$16305,$A366,'[1]NBA-Data-1980-2019'!$A$1:$A$16305,DP$9)</f>
        <v>0</v>
      </c>
      <c r="DQ366" s="63">
        <f>SUMIFS('[1]NBA-Data-1980-2019'!$G$1:$G$16305,'[1]NBA-Data-1980-2019'!$B$1:$B$16305,$A366,'[1]NBA-Data-1980-2019'!$A$1:$A$16305,DQ$9)</f>
        <v>0</v>
      </c>
      <c r="DR366" s="63">
        <f>SUMIFS('[1]NBA-Data-1980-2019'!$G$1:$G$16305,'[1]NBA-Data-1980-2019'!$B$1:$B$16305,$A366,'[1]NBA-Data-1980-2019'!$A$1:$A$16305,DR$9)</f>
        <v>0</v>
      </c>
      <c r="DS366" s="63">
        <f>SUMIFS('[1]NBA-Data-1980-2019'!$G$1:$G$16305,'[1]NBA-Data-1980-2019'!$B$1:$B$16305,$A366,'[1]NBA-Data-1980-2019'!$A$1:$A$16305,DS$9)</f>
        <v>0</v>
      </c>
      <c r="DT366" s="63">
        <f>SUMIFS('[1]NBA-Data-1980-2019'!$G$1:$G$16305,'[1]NBA-Data-1980-2019'!$B$1:$B$16305,$A366,'[1]NBA-Data-1980-2019'!$A$1:$A$16305,DT$9)</f>
        <v>0</v>
      </c>
      <c r="DU366" s="63">
        <f>SUMIFS('[1]NBA-Data-1980-2019'!$G$1:$G$16305,'[1]NBA-Data-1980-2019'!$B$1:$B$16305,$A366,'[1]NBA-Data-1980-2019'!$A$1:$A$16305,DU$9)</f>
        <v>0</v>
      </c>
      <c r="DV366" s="63">
        <f>SUMIFS('[1]NBA-Data-1980-2019'!$G$1:$G$16305,'[1]NBA-Data-1980-2019'!$B$1:$B$16305,$A366,'[1]NBA-Data-1980-2019'!$A$1:$A$16305,DV$9)</f>
        <v>0</v>
      </c>
      <c r="DW366" s="63">
        <f>SUMIFS('[1]NBA-Data-1980-2019'!$G$1:$G$16305,'[1]NBA-Data-1980-2019'!$B$1:$B$16305,$A366,'[1]NBA-Data-1980-2019'!$A$1:$A$16305,DW$9)</f>
        <v>0</v>
      </c>
      <c r="DX366" s="63">
        <f>SUMIFS('[1]NBA-Data-1980-2019'!$G$1:$G$16305,'[1]NBA-Data-1980-2019'!$B$1:$B$16305,$A366,'[1]NBA-Data-1980-2019'!$A$1:$A$16305,DX$9)</f>
        <v>0</v>
      </c>
      <c r="DY366" s="63">
        <f>SUMIFS('[1]NBA-Data-1980-2019'!$G$1:$G$16305,'[1]NBA-Data-1980-2019'!$B$1:$B$16305,$A366,'[1]NBA-Data-1980-2019'!$A$1:$A$16305,DY$9)</f>
        <v>0</v>
      </c>
      <c r="DZ366" s="63">
        <f>SUMIFS('[1]NBA-Data-1980-2019'!$G$1:$G$16305,'[1]NBA-Data-1980-2019'!$B$1:$B$16305,$A366,'[1]NBA-Data-1980-2019'!$A$1:$A$16305,DZ$9)</f>
        <v>0</v>
      </c>
      <c r="EA366" s="63">
        <f>SUMIFS('[1]NBA-Data-1980-2019'!$G$1:$G$16305,'[1]NBA-Data-1980-2019'!$B$1:$B$16305,$A366,'[1]NBA-Data-1980-2019'!$A$1:$A$16305,EA$9)</f>
        <v>0</v>
      </c>
      <c r="EB366" s="63">
        <f>SUMIFS('[1]NBA-Data-1980-2019'!$G$1:$G$16305,'[1]NBA-Data-1980-2019'!$B$1:$B$16305,$A366,'[1]NBA-Data-1980-2019'!$A$1:$A$16305,EB$9)</f>
        <v>0</v>
      </c>
      <c r="EC366" s="63">
        <f>SUMIFS('[1]NBA-Data-1980-2019'!$G$1:$G$16305,'[1]NBA-Data-1980-2019'!$B$1:$B$16305,$A366,'[1]NBA-Data-1980-2019'!$A$1:$A$16305,EC$9)</f>
        <v>0</v>
      </c>
      <c r="ED366" s="63">
        <f>SUMIFS('[1]NBA-Data-1980-2019'!$G$1:$G$16305,'[1]NBA-Data-1980-2019'!$B$1:$B$16305,$A366,'[1]NBA-Data-1980-2019'!$A$1:$A$16305,ED$9)</f>
        <v>0</v>
      </c>
      <c r="EF366" s="1"/>
      <c r="EG366" s="1"/>
      <c r="EH366" s="2" t="s">
        <v>1486</v>
      </c>
      <c r="EI366" s="1"/>
      <c r="EJ366" s="1"/>
      <c r="EK366" s="1"/>
      <c r="EL366" s="1"/>
      <c r="EM366" s="1"/>
      <c r="EN366" s="1"/>
      <c r="EO366" s="58"/>
      <c r="EP366" s="1"/>
      <c r="EQ366" s="1"/>
      <c r="ER366" s="1"/>
      <c r="ES366" s="1"/>
      <c r="ET366" s="1"/>
      <c r="EU366" s="1"/>
      <c r="EV366" s="1"/>
      <c r="EW366" s="58"/>
      <c r="EX366" s="58"/>
      <c r="EY366" s="58"/>
      <c r="EZ366" s="1"/>
      <c r="FA366" s="1"/>
      <c r="FB366" s="58"/>
      <c r="FC366" s="58"/>
      <c r="FD366" s="58"/>
      <c r="FE366" s="58"/>
      <c r="FF366" s="58"/>
      <c r="FG366" s="58"/>
      <c r="FH366" s="58"/>
      <c r="FI366" s="1"/>
    </row>
    <row r="367" spans="1:165" x14ac:dyDescent="0.2">
      <c r="A367" s="2" t="s">
        <v>1105</v>
      </c>
      <c r="B367" s="2" t="str" cm="1">
        <f t="array" ref="B367">_xlfn.XLOOKUP($A367&amp;B$5,'[1]NBA-Data-1980-2019'!$B$1:$B$16305&amp;'[1]NBA-Data-1980-2019'!$A$1:$A$16305,'[1]NBA-Data-1980-2019'!$D$1:$D$16305,"",0)</f>
        <v/>
      </c>
      <c r="C367" s="2" t="str" cm="1">
        <f t="array" ref="C367">_xlfn.XLOOKUP($A367&amp;C$5,'[1]NBA-Data-1980-2019'!$B$1:$B$16305&amp;'[1]NBA-Data-1980-2019'!$A$1:$A$16305,'[1]NBA-Data-1980-2019'!$D$1:$D$16305,"",0)</f>
        <v/>
      </c>
      <c r="D367" s="2" t="str" cm="1">
        <f t="array" ref="D367">_xlfn.XLOOKUP($A367&amp;D$5,'[1]NBA-Data-1980-2019'!$B$1:$B$16305&amp;'[1]NBA-Data-1980-2019'!$A$1:$A$16305,'[1]NBA-Data-1980-2019'!$D$1:$D$16305,"",0)</f>
        <v/>
      </c>
      <c r="E367" s="2" t="str" cm="1">
        <f t="array" ref="E367">_xlfn.XLOOKUP($A367&amp;E$5,'[1]NBA-Data-1980-2019'!$B$1:$B$16305&amp;'[1]NBA-Data-1980-2019'!$A$1:$A$16305,'[1]NBA-Data-1980-2019'!$D$1:$D$16305,"",0)</f>
        <v/>
      </c>
      <c r="F367" s="2" t="str" cm="1">
        <f t="array" ref="F367">_xlfn.XLOOKUP($A367&amp;F$5,'[1]NBA-Data-1980-2019'!$B$1:$B$16305&amp;'[1]NBA-Data-1980-2019'!$A$1:$A$16305,'[1]NBA-Data-1980-2019'!$D$1:$D$16305,"",0)</f>
        <v>HOU</v>
      </c>
      <c r="G367" s="2" t="str" cm="1">
        <f t="array" ref="G367">_xlfn.XLOOKUP($A367&amp;G$5,'[1]NBA-Data-1980-2019'!$B$1:$B$16305&amp;'[1]NBA-Data-1980-2019'!$A$1:$A$16305,'[1]NBA-Data-1980-2019'!$D$1:$D$16305,"",0)</f>
        <v>TOR</v>
      </c>
      <c r="H367" s="2" t="str" cm="1">
        <f t="array" ref="H367">_xlfn.XLOOKUP($A367&amp;H$5,'[1]NBA-Data-1980-2019'!$B$1:$B$16305&amp;'[1]NBA-Data-1980-2019'!$A$1:$A$16305,'[1]NBA-Data-1980-2019'!$D$1:$D$16305,"",0)</f>
        <v>TOR</v>
      </c>
      <c r="I367" s="2" t="str" cm="1">
        <f t="array" ref="I367">_xlfn.XLOOKUP($A367&amp;I$5,'[1]NBA-Data-1980-2019'!$B$1:$B$16305&amp;'[1]NBA-Data-1980-2019'!$A$1:$A$16305,'[1]NBA-Data-1980-2019'!$D$1:$D$16305,"",0)</f>
        <v>TOT</v>
      </c>
      <c r="J367" s="2" t="str" cm="1">
        <f t="array" ref="J367">_xlfn.XLOOKUP($A367&amp;J$5,'[1]NBA-Data-1980-2019'!$B$1:$B$16305&amp;'[1]NBA-Data-1980-2019'!$A$1:$A$16305,'[1]NBA-Data-1980-2019'!$D$1:$D$16305,"",0)</f>
        <v/>
      </c>
      <c r="K367" s="2" t="str" cm="1">
        <f t="array" ref="K367">_xlfn.XLOOKUP($A367&amp;K$5,'[1]NBA-Data-1980-2019'!$B$1:$B$16305&amp;'[1]NBA-Data-1980-2019'!$A$1:$A$16305,'[1]NBA-Data-1980-2019'!$D$1:$D$16305,"",0)</f>
        <v>IND</v>
      </c>
      <c r="L367" s="2" t="str" cm="1">
        <f t="array" ref="L367">_xlfn.XLOOKUP($A367&amp;L$5,'[1]NBA-Data-1980-2019'!$B$1:$B$16305&amp;'[1]NBA-Data-1980-2019'!$A$1:$A$16305,'[1]NBA-Data-1980-2019'!$D$1:$D$16305,"",0)</f>
        <v>IND</v>
      </c>
      <c r="M367" s="2" t="str" cm="1">
        <f t="array" ref="M367">_xlfn.XLOOKUP($A367&amp;M$5,'[1]NBA-Data-1980-2019'!$B$1:$B$16305&amp;'[1]NBA-Data-1980-2019'!$A$1:$A$16305,'[1]NBA-Data-1980-2019'!$D$1:$D$16305,"",0)</f>
        <v/>
      </c>
      <c r="N367" s="2" t="str" cm="1">
        <f t="array" ref="N367">_xlfn.XLOOKUP($A367&amp;N$5,'[1]NBA-Data-1980-2019'!$B$1:$B$16305&amp;'[1]NBA-Data-1980-2019'!$A$1:$A$16305,'[1]NBA-Data-1980-2019'!$D$1:$D$16305,"",0)</f>
        <v/>
      </c>
      <c r="O367" s="2" t="str" cm="1">
        <f t="array" ref="O367">_xlfn.XLOOKUP($A367&amp;O$5,'[1]NBA-Data-1980-2019'!$B$1:$B$16305&amp;'[1]NBA-Data-1980-2019'!$A$1:$A$16305,'[1]NBA-Data-1980-2019'!$D$1:$D$16305,"",0)</f>
        <v/>
      </c>
      <c r="P367" s="2" t="str" cm="1">
        <f t="array" ref="P367">_xlfn.XLOOKUP($A367&amp;P$5,'[1]NBA-Data-1980-2019'!$B$1:$B$16305&amp;'[1]NBA-Data-1980-2019'!$A$1:$A$16305,'[1]NBA-Data-1980-2019'!$D$1:$D$16305,"",0)</f>
        <v/>
      </c>
      <c r="Q367" s="2" t="str" cm="1">
        <f t="array" ref="Q367">_xlfn.XLOOKUP($A367&amp;Q$5,'[1]NBA-Data-1980-2019'!$B$1:$B$16305&amp;'[1]NBA-Data-1980-2019'!$A$1:$A$16305,'[1]NBA-Data-1980-2019'!$D$1:$D$16305,"",0)</f>
        <v/>
      </c>
      <c r="R367" s="2" t="str" cm="1">
        <f t="array" ref="R367">_xlfn.XLOOKUP($A367&amp;R$5,'[1]NBA-Data-1980-2019'!$B$1:$B$16305&amp;'[1]NBA-Data-1980-2019'!$A$1:$A$16305,'[1]NBA-Data-1980-2019'!$D$1:$D$16305,"",0)</f>
        <v/>
      </c>
      <c r="S367" s="2" t="str" cm="1">
        <f t="array" ref="S367">_xlfn.XLOOKUP($A367&amp;S$5,'[1]NBA-Data-1980-2019'!$B$1:$B$16305&amp;'[1]NBA-Data-1980-2019'!$A$1:$A$16305,'[1]NBA-Data-1980-2019'!$D$1:$D$16305,"",0)</f>
        <v/>
      </c>
      <c r="T367" s="2" t="str" cm="1">
        <f t="array" ref="T367">_xlfn.XLOOKUP($A367&amp;T$5,'[1]NBA-Data-1980-2019'!$B$1:$B$16305&amp;'[1]NBA-Data-1980-2019'!$A$1:$A$16305,'[1]NBA-Data-1980-2019'!$D$1:$D$16305,"",0)</f>
        <v/>
      </c>
      <c r="U367" s="2" t="str" cm="1">
        <f t="array" ref="U367">_xlfn.XLOOKUP($A367&amp;U$5,'[1]NBA-Data-1980-2019'!$B$1:$B$16305&amp;'[1]NBA-Data-1980-2019'!$A$1:$A$16305,'[1]NBA-Data-1980-2019'!$D$1:$D$16305,"",0)</f>
        <v/>
      </c>
      <c r="V367" s="2" t="str" cm="1">
        <f t="array" ref="V367">_xlfn.XLOOKUP($A367&amp;V$5,'[1]NBA-Data-1980-2019'!$B$1:$B$16305&amp;'[1]NBA-Data-1980-2019'!$A$1:$A$16305,'[1]NBA-Data-1980-2019'!$D$1:$D$16305,"",0)</f>
        <v/>
      </c>
      <c r="W367" s="2" t="str" cm="1">
        <f t="array" ref="W367">_xlfn.XLOOKUP($A367&amp;W$5,'[1]NBA-Data-1980-2019'!$B$1:$B$16305&amp;'[1]NBA-Data-1980-2019'!$A$1:$A$16305,'[1]NBA-Data-1980-2019'!$D$1:$D$16305,"",0)</f>
        <v/>
      </c>
      <c r="X367" s="2" t="str" cm="1">
        <f t="array" ref="X367">_xlfn.XLOOKUP($A367&amp;X$5,'[1]NBA-Data-1980-2019'!$B$1:$B$16305&amp;'[1]NBA-Data-1980-2019'!$A$1:$A$16305,'[1]NBA-Data-1980-2019'!$D$1:$D$16305,"",0)</f>
        <v/>
      </c>
      <c r="Y367" s="2" t="str" cm="1">
        <f t="array" ref="Y367">_xlfn.XLOOKUP($A367&amp;Y$5,'[1]NBA-Data-1980-2019'!$B$1:$B$16305&amp;'[1]NBA-Data-1980-2019'!$A$1:$A$16305,'[1]NBA-Data-1980-2019'!$D$1:$D$16305,"",0)</f>
        <v/>
      </c>
      <c r="Z367" s="2" t="str" cm="1">
        <f t="array" ref="Z367">_xlfn.XLOOKUP($A367&amp;Z$5,'[1]NBA-Data-1980-2019'!$B$1:$B$16305&amp;'[1]NBA-Data-1980-2019'!$A$1:$A$16305,'[1]NBA-Data-1980-2019'!$D$1:$D$16305,"",0)</f>
        <v/>
      </c>
      <c r="AA367" s="2" t="str" cm="1">
        <f t="array" ref="AA367">_xlfn.XLOOKUP($A367&amp;AA$5,'[1]NBA-Data-1980-2019'!$B$1:$B$16305&amp;'[1]NBA-Data-1980-2019'!$A$1:$A$16305,'[1]NBA-Data-1980-2019'!$D$1:$D$16305,"",0)</f>
        <v/>
      </c>
      <c r="AB367" s="2" t="str" cm="1">
        <f t="array" ref="AB367">_xlfn.XLOOKUP($A367&amp;AB$5,'[1]NBA-Data-1980-2019'!$B$1:$B$16305&amp;'[1]NBA-Data-1980-2019'!$A$1:$A$16305,'[1]NBA-Data-1980-2019'!$D$1:$D$16305,"",0)</f>
        <v/>
      </c>
      <c r="AC367" s="2" t="str" cm="1">
        <f t="array" ref="AC367">_xlfn.XLOOKUP($A367&amp;AC$5,'[1]NBA-Data-1980-2019'!$B$1:$B$16305&amp;'[1]NBA-Data-1980-2019'!$A$1:$A$16305,'[1]NBA-Data-1980-2019'!$D$1:$D$16305,"",0)</f>
        <v/>
      </c>
      <c r="AD367" s="2" t="str" cm="1">
        <f t="array" ref="AD367">_xlfn.XLOOKUP($A367&amp;AD$5,'[1]NBA-Data-1980-2019'!$B$1:$B$16305&amp;'[1]NBA-Data-1980-2019'!$A$1:$A$16305,'[1]NBA-Data-1980-2019'!$D$1:$D$16305,"",0)</f>
        <v/>
      </c>
      <c r="AE367" s="2" t="str" cm="1">
        <f t="array" ref="AE367">_xlfn.XLOOKUP($A367&amp;AE$5,'[1]NBA-Data-1980-2019'!$B$1:$B$16305&amp;'[1]NBA-Data-1980-2019'!$A$1:$A$16305,'[1]NBA-Data-1980-2019'!$D$1:$D$16305,"",0)</f>
        <v/>
      </c>
      <c r="AF367" s="2" t="str" cm="1">
        <f t="array" ref="AF367">_xlfn.XLOOKUP($A367&amp;AF$5,'[1]NBA-Data-1980-2019'!$B$1:$B$16305&amp;'[1]NBA-Data-1980-2019'!$A$1:$A$16305,'[1]NBA-Data-1980-2019'!$D$1:$D$16305,"",0)</f>
        <v/>
      </c>
      <c r="AG367" s="2" t="str" cm="1">
        <f t="array" ref="AG367">_xlfn.XLOOKUP($A367&amp;AG$5,'[1]NBA-Data-1980-2019'!$B$1:$B$16305&amp;'[1]NBA-Data-1980-2019'!$A$1:$A$16305,'[1]NBA-Data-1980-2019'!$D$1:$D$16305,"",0)</f>
        <v/>
      </c>
      <c r="AH367" s="2" t="str" cm="1">
        <f t="array" ref="AH367">_xlfn.XLOOKUP($A367&amp;AH$5,'[1]NBA-Data-1980-2019'!$B$1:$B$16305&amp;'[1]NBA-Data-1980-2019'!$A$1:$A$16305,'[1]NBA-Data-1980-2019'!$H$1:$H$16305,"",0)</f>
        <v/>
      </c>
      <c r="AI367" s="2" t="str" cm="1">
        <f t="array" ref="AI367">_xlfn.XLOOKUP($A367&amp;AI$5,'[1]NBA-Data-1980-2019'!$B$1:$B$16305&amp;'[1]NBA-Data-1980-2019'!$A$1:$A$16305,'[1]NBA-Data-1980-2019'!$H$1:$H$16305,"",0)</f>
        <v/>
      </c>
      <c r="AJ367" s="2" t="str" cm="1">
        <f t="array" ref="AJ367">_xlfn.XLOOKUP($A367&amp;AJ$5,'[1]NBA-Data-1980-2019'!$B$1:$B$16305&amp;'[1]NBA-Data-1980-2019'!$A$1:$A$16305,'[1]NBA-Data-1980-2019'!$H$1:$H$16305,"",0)</f>
        <v/>
      </c>
      <c r="AK367" s="2" t="str" cm="1">
        <f t="array" ref="AK367">_xlfn.XLOOKUP($A367&amp;AK$5,'[1]NBA-Data-1980-2019'!$B$1:$B$16305&amp;'[1]NBA-Data-1980-2019'!$A$1:$A$16305,'[1]NBA-Data-1980-2019'!$H$1:$H$16305,"",0)</f>
        <v/>
      </c>
      <c r="AL367" s="2" cm="1">
        <f t="array" ref="AL367">_xlfn.XLOOKUP($A367&amp;AL$5,'[1]NBA-Data-1980-2019'!$B$1:$B$16305&amp;'[1]NBA-Data-1980-2019'!$A$1:$A$16305,'[1]NBA-Data-1980-2019'!$H$1:$H$16305,"",0)</f>
        <v>181.3</v>
      </c>
      <c r="AM367" s="2" cm="1">
        <f t="array" ref="AM367">_xlfn.XLOOKUP($A367&amp;AM$5,'[1]NBA-Data-1980-2019'!$B$1:$B$16305&amp;'[1]NBA-Data-1980-2019'!$A$1:$A$16305,'[1]NBA-Data-1980-2019'!$H$1:$H$16305,"",0)</f>
        <v>1333.3</v>
      </c>
      <c r="AN367" s="2" cm="1">
        <f t="array" ref="AN367">_xlfn.XLOOKUP($A367&amp;AN$5,'[1]NBA-Data-1980-2019'!$B$1:$B$16305&amp;'[1]NBA-Data-1980-2019'!$A$1:$A$16305,'[1]NBA-Data-1980-2019'!$H$1:$H$16305,"",0)</f>
        <v>218.4</v>
      </c>
      <c r="AO367" s="2" cm="1">
        <f t="array" ref="AO367">_xlfn.XLOOKUP($A367&amp;AO$5,'[1]NBA-Data-1980-2019'!$B$1:$B$16305&amp;'[1]NBA-Data-1980-2019'!$A$1:$A$16305,'[1]NBA-Data-1980-2019'!$H$1:$H$16305,"",0)</f>
        <v>986.1</v>
      </c>
      <c r="AP367" s="2" t="str" cm="1">
        <f t="array" ref="AP367">_xlfn.XLOOKUP($A367&amp;AP$5,'[1]NBA-Data-1980-2019'!$B$1:$B$16305&amp;'[1]NBA-Data-1980-2019'!$A$1:$A$16305,'[1]NBA-Data-1980-2019'!$H$1:$H$16305,"",0)</f>
        <v/>
      </c>
      <c r="AQ367" s="2" cm="1">
        <f t="array" ref="AQ367">_xlfn.XLOOKUP($A367&amp;AQ$5,'[1]NBA-Data-1980-2019'!$B$1:$B$16305&amp;'[1]NBA-Data-1980-2019'!$A$1:$A$16305,'[1]NBA-Data-1980-2019'!$H$1:$H$16305,"",0)</f>
        <v>113.39999999999999</v>
      </c>
      <c r="AR367" s="2" cm="1">
        <f t="array" ref="AR367">_xlfn.XLOOKUP($A367&amp;AR$5,'[1]NBA-Data-1980-2019'!$B$1:$B$16305&amp;'[1]NBA-Data-1980-2019'!$A$1:$A$16305,'[1]NBA-Data-1980-2019'!$H$1:$H$16305,"",0)</f>
        <v>775.5</v>
      </c>
      <c r="AS367" s="2" t="str" cm="1">
        <f t="array" ref="AS367">_xlfn.XLOOKUP($A367&amp;AS$5,'[1]NBA-Data-1980-2019'!$B$1:$B$16305&amp;'[1]NBA-Data-1980-2019'!$A$1:$A$16305,'[1]NBA-Data-1980-2019'!$H$1:$H$16305,"",0)</f>
        <v/>
      </c>
      <c r="AT367" s="2" t="str" cm="1">
        <f t="array" ref="AT367">_xlfn.XLOOKUP($A367&amp;AT$5,'[1]NBA-Data-1980-2019'!$B$1:$B$16305&amp;'[1]NBA-Data-1980-2019'!$A$1:$A$16305,'[1]NBA-Data-1980-2019'!$H$1:$H$16305,"",0)</f>
        <v/>
      </c>
      <c r="AU367" s="2" t="str" cm="1">
        <f t="array" ref="AU367">_xlfn.XLOOKUP($A367&amp;AU$5,'[1]NBA-Data-1980-2019'!$B$1:$B$16305&amp;'[1]NBA-Data-1980-2019'!$A$1:$A$16305,'[1]NBA-Data-1980-2019'!$H$1:$H$16305,"",0)</f>
        <v/>
      </c>
      <c r="AV367" s="2" t="str" cm="1">
        <f t="array" ref="AV367">_xlfn.XLOOKUP($A367&amp;AV$5,'[1]NBA-Data-1980-2019'!$B$1:$B$16305&amp;'[1]NBA-Data-1980-2019'!$A$1:$A$16305,'[1]NBA-Data-1980-2019'!$H$1:$H$16305,"",0)</f>
        <v/>
      </c>
      <c r="AW367" s="2" t="str" cm="1">
        <f t="array" ref="AW367">_xlfn.XLOOKUP($A367&amp;AW$5,'[1]NBA-Data-1980-2019'!$B$1:$B$16305&amp;'[1]NBA-Data-1980-2019'!$A$1:$A$16305,'[1]NBA-Data-1980-2019'!$H$1:$H$16305,"",0)</f>
        <v/>
      </c>
      <c r="AX367" s="2" t="str" cm="1">
        <f t="array" ref="AX367">_xlfn.XLOOKUP($A367&amp;AX$5,'[1]NBA-Data-1980-2019'!$B$1:$B$16305&amp;'[1]NBA-Data-1980-2019'!$A$1:$A$16305,'[1]NBA-Data-1980-2019'!$H$1:$H$16305,"",0)</f>
        <v/>
      </c>
      <c r="AY367" s="2" t="str" cm="1">
        <f t="array" ref="AY367">_xlfn.XLOOKUP($A367&amp;AY$5,'[1]NBA-Data-1980-2019'!$B$1:$B$16305&amp;'[1]NBA-Data-1980-2019'!$A$1:$A$16305,'[1]NBA-Data-1980-2019'!$H$1:$H$16305,"",0)</f>
        <v/>
      </c>
      <c r="AZ367" s="2" t="str" cm="1">
        <f t="array" ref="AZ367">_xlfn.XLOOKUP($A367&amp;AZ$5,'[1]NBA-Data-1980-2019'!$B$1:$B$16305&amp;'[1]NBA-Data-1980-2019'!$A$1:$A$16305,'[1]NBA-Data-1980-2019'!$H$1:$H$16305,"",0)</f>
        <v/>
      </c>
      <c r="BA367" s="2" t="str" cm="1">
        <f t="array" ref="BA367">_xlfn.XLOOKUP($A367&amp;BA$5,'[1]NBA-Data-1980-2019'!$B$1:$B$16305&amp;'[1]NBA-Data-1980-2019'!$A$1:$A$16305,'[1]NBA-Data-1980-2019'!$H$1:$H$16305,"",0)</f>
        <v/>
      </c>
      <c r="BB367" s="2" t="str" cm="1">
        <f t="array" ref="BB367">_xlfn.XLOOKUP($A367&amp;BB$5,'[1]NBA-Data-1980-2019'!$B$1:$B$16305&amp;'[1]NBA-Data-1980-2019'!$A$1:$A$16305,'[1]NBA-Data-1980-2019'!$H$1:$H$16305,"",0)</f>
        <v/>
      </c>
      <c r="BC367" s="2" t="str" cm="1">
        <f t="array" ref="BC367">_xlfn.XLOOKUP($A367&amp;BC$5,'[1]NBA-Data-1980-2019'!$B$1:$B$16305&amp;'[1]NBA-Data-1980-2019'!$A$1:$A$16305,'[1]NBA-Data-1980-2019'!$H$1:$H$16305,"",0)</f>
        <v/>
      </c>
      <c r="BD367" s="2" t="str" cm="1">
        <f t="array" ref="BD367">_xlfn.XLOOKUP($A367&amp;BD$5,'[1]NBA-Data-1980-2019'!$B$1:$B$16305&amp;'[1]NBA-Data-1980-2019'!$A$1:$A$16305,'[1]NBA-Data-1980-2019'!$H$1:$H$16305,"",0)</f>
        <v/>
      </c>
      <c r="BE367" s="2" t="str" cm="1">
        <f t="array" ref="BE367">_xlfn.XLOOKUP($A367&amp;BE$5,'[1]NBA-Data-1980-2019'!$B$1:$B$16305&amp;'[1]NBA-Data-1980-2019'!$A$1:$A$16305,'[1]NBA-Data-1980-2019'!$H$1:$H$16305,"",0)</f>
        <v/>
      </c>
      <c r="BF367" s="2" t="str" cm="1">
        <f t="array" ref="BF367">_xlfn.XLOOKUP($A367&amp;BF$5,'[1]NBA-Data-1980-2019'!$B$1:$B$16305&amp;'[1]NBA-Data-1980-2019'!$A$1:$A$16305,'[1]NBA-Data-1980-2019'!$H$1:$H$16305,"",0)</f>
        <v/>
      </c>
      <c r="BG367" s="2" t="str" cm="1">
        <f t="array" ref="BG367">_xlfn.XLOOKUP($A367&amp;BG$5,'[1]NBA-Data-1980-2019'!$B$1:$B$16305&amp;'[1]NBA-Data-1980-2019'!$A$1:$A$16305,'[1]NBA-Data-1980-2019'!$H$1:$H$16305,"",0)</f>
        <v/>
      </c>
      <c r="BH367" s="2" t="str" cm="1">
        <f t="array" ref="BH367">_xlfn.XLOOKUP($A367&amp;BH$5,'[1]NBA-Data-1980-2019'!$B$1:$B$16305&amp;'[1]NBA-Data-1980-2019'!$A$1:$A$16305,'[1]NBA-Data-1980-2019'!$H$1:$H$16305,"",0)</f>
        <v/>
      </c>
      <c r="BI367" s="2" t="str" cm="1">
        <f t="array" ref="BI367">_xlfn.XLOOKUP($A367&amp;BI$5,'[1]NBA-Data-1980-2019'!$B$1:$B$16305&amp;'[1]NBA-Data-1980-2019'!$A$1:$A$16305,'[1]NBA-Data-1980-2019'!$H$1:$H$16305,"",0)</f>
        <v/>
      </c>
      <c r="BJ367" s="2" t="str" cm="1">
        <f t="array" ref="BJ367">_xlfn.XLOOKUP($A367&amp;BJ$5,'[1]NBA-Data-1980-2019'!$B$1:$B$16305&amp;'[1]NBA-Data-1980-2019'!$A$1:$A$16305,'[1]NBA-Data-1980-2019'!$H$1:$H$16305,"",0)</f>
        <v/>
      </c>
      <c r="BK367" s="2" t="str" cm="1">
        <f t="array" ref="BK367">_xlfn.XLOOKUP($A367&amp;BK$5,'[1]NBA-Data-1980-2019'!$B$1:$B$16305&amp;'[1]NBA-Data-1980-2019'!$A$1:$A$16305,'[1]NBA-Data-1980-2019'!$H$1:$H$16305,"",0)</f>
        <v/>
      </c>
      <c r="BL367" s="2" t="str" cm="1">
        <f t="array" ref="BL367">_xlfn.XLOOKUP($A367&amp;BL$5,'[1]NBA-Data-1980-2019'!$B$1:$B$16305&amp;'[1]NBA-Data-1980-2019'!$A$1:$A$16305,'[1]NBA-Data-1980-2019'!$H$1:$H$16305,"",0)</f>
        <v/>
      </c>
      <c r="BM367" s="2" t="str" cm="1">
        <f t="array" ref="BM367">_xlfn.XLOOKUP($A367&amp;BM$5,'[1]NBA-Data-1980-2019'!$B$1:$B$16305&amp;'[1]NBA-Data-1980-2019'!$A$1:$A$16305,'[1]NBA-Data-1980-2019'!$H$1:$H$16305,"",0)</f>
        <v/>
      </c>
      <c r="BN367" s="2" t="str" cm="1">
        <f t="array" ref="BN367">_xlfn.XLOOKUP($A367&amp;BN$5,'[1]NBA-Data-1980-2019'!$B$1:$B$16305&amp;'[1]NBA-Data-1980-2019'!$A$1:$A$16305,'[1]NBA-Data-1980-2019'!$F$1:$F$16305,"",0)</f>
        <v/>
      </c>
      <c r="BO367" s="2" t="str" cm="1">
        <f t="array" ref="BO367">_xlfn.XLOOKUP($A367&amp;BO$5,'[1]NBA-Data-1980-2019'!$B$1:$B$16305&amp;'[1]NBA-Data-1980-2019'!$A$1:$A$16305,'[1]NBA-Data-1980-2019'!$F$1:$F$16305,"",0)</f>
        <v/>
      </c>
      <c r="BP367" s="2" t="str" cm="1">
        <f t="array" ref="BP367">_xlfn.XLOOKUP($A367&amp;BP$5,'[1]NBA-Data-1980-2019'!$B$1:$B$16305&amp;'[1]NBA-Data-1980-2019'!$A$1:$A$16305,'[1]NBA-Data-1980-2019'!$F$1:$F$16305,"",0)</f>
        <v/>
      </c>
      <c r="BQ367" s="2" t="str" cm="1">
        <f t="array" ref="BQ367">_xlfn.XLOOKUP($A367&amp;BQ$5,'[1]NBA-Data-1980-2019'!$B$1:$B$16305&amp;'[1]NBA-Data-1980-2019'!$A$1:$A$16305,'[1]NBA-Data-1980-2019'!$F$1:$F$16305,"",0)</f>
        <v/>
      </c>
      <c r="BR367" s="2" cm="1">
        <f t="array" ref="BR367">_xlfn.XLOOKUP($A367&amp;BR$5,'[1]NBA-Data-1980-2019'!$B$1:$B$16305&amp;'[1]NBA-Data-1980-2019'!$A$1:$A$16305,'[1]NBA-Data-1980-2019'!$F$1:$F$16305,"",0)</f>
        <v>11.2</v>
      </c>
      <c r="BS367" s="2" cm="1">
        <f t="array" ref="BS367">_xlfn.XLOOKUP($A367&amp;BS$5,'[1]NBA-Data-1980-2019'!$B$1:$B$16305&amp;'[1]NBA-Data-1980-2019'!$A$1:$A$16305,'[1]NBA-Data-1980-2019'!$F$1:$F$16305,"",0)</f>
        <v>12.4</v>
      </c>
      <c r="BT367" s="2" cm="1">
        <f t="array" ref="BT367">_xlfn.XLOOKUP($A367&amp;BT$5,'[1]NBA-Data-1980-2019'!$B$1:$B$16305&amp;'[1]NBA-Data-1980-2019'!$A$1:$A$16305,'[1]NBA-Data-1980-2019'!$F$1:$F$16305,"",0)</f>
        <v>12.5</v>
      </c>
      <c r="BU367" s="2" cm="1">
        <f t="array" ref="BU367">_xlfn.XLOOKUP($A367&amp;BU$5,'[1]NBA-Data-1980-2019'!$B$1:$B$16305&amp;'[1]NBA-Data-1980-2019'!$A$1:$A$16305,'[1]NBA-Data-1980-2019'!$F$1:$F$16305,"",0)</f>
        <v>9.6999999999999993</v>
      </c>
      <c r="BV367" s="2" t="str" cm="1">
        <f t="array" ref="BV367">_xlfn.XLOOKUP($A367&amp;BV$5,'[1]NBA-Data-1980-2019'!$B$1:$B$16305&amp;'[1]NBA-Data-1980-2019'!$A$1:$A$16305,'[1]NBA-Data-1980-2019'!$F$1:$F$16305,"",0)</f>
        <v/>
      </c>
      <c r="BW367" s="2" cm="1">
        <f t="array" ref="BW367">_xlfn.XLOOKUP($A367&amp;BW$5,'[1]NBA-Data-1980-2019'!$B$1:$B$16305&amp;'[1]NBA-Data-1980-2019'!$A$1:$A$16305,'[1]NBA-Data-1980-2019'!$F$1:$F$16305,"",0)</f>
        <v>13.6</v>
      </c>
      <c r="BX367" s="2" cm="1">
        <f t="array" ref="BX367">_xlfn.XLOOKUP($A367&amp;BX$5,'[1]NBA-Data-1980-2019'!$B$1:$B$16305&amp;'[1]NBA-Data-1980-2019'!$A$1:$A$16305,'[1]NBA-Data-1980-2019'!$F$1:$F$16305,"",0)</f>
        <v>10.5</v>
      </c>
      <c r="BY367" s="2" t="str" cm="1">
        <f t="array" ref="BY367">_xlfn.XLOOKUP($A367&amp;BY$5,'[1]NBA-Data-1980-2019'!$B$1:$B$16305&amp;'[1]NBA-Data-1980-2019'!$A$1:$A$16305,'[1]NBA-Data-1980-2019'!$F$1:$F$16305,"",0)</f>
        <v/>
      </c>
      <c r="BZ367" s="2" t="str" cm="1">
        <f t="array" ref="BZ367">_xlfn.XLOOKUP($A367&amp;BZ$5,'[1]NBA-Data-1980-2019'!$B$1:$B$16305&amp;'[1]NBA-Data-1980-2019'!$A$1:$A$16305,'[1]NBA-Data-1980-2019'!$F$1:$F$16305,"",0)</f>
        <v/>
      </c>
      <c r="CA367" s="2" t="str" cm="1">
        <f t="array" ref="CA367">_xlfn.XLOOKUP($A367&amp;CA$5,'[1]NBA-Data-1980-2019'!$B$1:$B$16305&amp;'[1]NBA-Data-1980-2019'!$A$1:$A$16305,'[1]NBA-Data-1980-2019'!$F$1:$F$16305,"",0)</f>
        <v/>
      </c>
      <c r="CB367" s="2" t="str" cm="1">
        <f t="array" ref="CB367">_xlfn.XLOOKUP($A367&amp;CB$5,'[1]NBA-Data-1980-2019'!$B$1:$B$16305&amp;'[1]NBA-Data-1980-2019'!$A$1:$A$16305,'[1]NBA-Data-1980-2019'!$F$1:$F$16305,"",0)</f>
        <v/>
      </c>
      <c r="CC367" s="2" t="str" cm="1">
        <f t="array" ref="CC367">_xlfn.XLOOKUP($A367&amp;CC$5,'[1]NBA-Data-1980-2019'!$B$1:$B$16305&amp;'[1]NBA-Data-1980-2019'!$A$1:$A$16305,'[1]NBA-Data-1980-2019'!$F$1:$F$16305,"",0)</f>
        <v/>
      </c>
      <c r="CD367" s="2" t="str" cm="1">
        <f t="array" ref="CD367">_xlfn.XLOOKUP($A367&amp;CD$5,'[1]NBA-Data-1980-2019'!$B$1:$B$16305&amp;'[1]NBA-Data-1980-2019'!$A$1:$A$16305,'[1]NBA-Data-1980-2019'!$F$1:$F$16305,"",0)</f>
        <v/>
      </c>
      <c r="CE367" s="2" t="str" cm="1">
        <f t="array" ref="CE367">_xlfn.XLOOKUP($A367&amp;CE$5,'[1]NBA-Data-1980-2019'!$B$1:$B$16305&amp;'[1]NBA-Data-1980-2019'!$A$1:$A$16305,'[1]NBA-Data-1980-2019'!$F$1:$F$16305,"",0)</f>
        <v/>
      </c>
      <c r="CF367" s="2" t="str" cm="1">
        <f t="array" ref="CF367">_xlfn.XLOOKUP($A367&amp;CF$5,'[1]NBA-Data-1980-2019'!$B$1:$B$16305&amp;'[1]NBA-Data-1980-2019'!$A$1:$A$16305,'[1]NBA-Data-1980-2019'!$F$1:$F$16305,"",0)</f>
        <v/>
      </c>
      <c r="CG367" s="2" t="str" cm="1">
        <f t="array" ref="CG367">_xlfn.XLOOKUP($A367&amp;CG$5,'[1]NBA-Data-1980-2019'!$B$1:$B$16305&amp;'[1]NBA-Data-1980-2019'!$A$1:$A$16305,'[1]NBA-Data-1980-2019'!$F$1:$F$16305,"",0)</f>
        <v/>
      </c>
      <c r="CH367" s="2" t="str" cm="1">
        <f t="array" ref="CH367">_xlfn.XLOOKUP($A367&amp;CH$5,'[1]NBA-Data-1980-2019'!$B$1:$B$16305&amp;'[1]NBA-Data-1980-2019'!$A$1:$A$16305,'[1]NBA-Data-1980-2019'!$F$1:$F$16305,"",0)</f>
        <v/>
      </c>
      <c r="CI367" s="2" t="str" cm="1">
        <f t="array" ref="CI367">_xlfn.XLOOKUP($A367&amp;CI$5,'[1]NBA-Data-1980-2019'!$B$1:$B$16305&amp;'[1]NBA-Data-1980-2019'!$A$1:$A$16305,'[1]NBA-Data-1980-2019'!$F$1:$F$16305,"",0)</f>
        <v/>
      </c>
      <c r="CJ367" s="2" t="str" cm="1">
        <f t="array" ref="CJ367">_xlfn.XLOOKUP($A367&amp;CJ$5,'[1]NBA-Data-1980-2019'!$B$1:$B$16305&amp;'[1]NBA-Data-1980-2019'!$A$1:$A$16305,'[1]NBA-Data-1980-2019'!$F$1:$F$16305,"",0)</f>
        <v/>
      </c>
      <c r="CK367" s="2" t="str" cm="1">
        <f t="array" ref="CK367">_xlfn.XLOOKUP($A367&amp;CK$5,'[1]NBA-Data-1980-2019'!$B$1:$B$16305&amp;'[1]NBA-Data-1980-2019'!$A$1:$A$16305,'[1]NBA-Data-1980-2019'!$F$1:$F$16305,"",0)</f>
        <v/>
      </c>
      <c r="CL367" s="2" t="str" cm="1">
        <f t="array" ref="CL367">_xlfn.XLOOKUP($A367&amp;CL$5,'[1]NBA-Data-1980-2019'!$B$1:$B$16305&amp;'[1]NBA-Data-1980-2019'!$A$1:$A$16305,'[1]NBA-Data-1980-2019'!$F$1:$F$16305,"",0)</f>
        <v/>
      </c>
      <c r="CM367" s="2" t="str" cm="1">
        <f t="array" ref="CM367">_xlfn.XLOOKUP($A367&amp;CM$5,'[1]NBA-Data-1980-2019'!$B$1:$B$16305&amp;'[1]NBA-Data-1980-2019'!$A$1:$A$16305,'[1]NBA-Data-1980-2019'!$F$1:$F$16305,"",0)</f>
        <v/>
      </c>
      <c r="CN367" s="2" t="str" cm="1">
        <f t="array" ref="CN367">_xlfn.XLOOKUP($A367&amp;CN$5,'[1]NBA-Data-1980-2019'!$B$1:$B$16305&amp;'[1]NBA-Data-1980-2019'!$A$1:$A$16305,'[1]NBA-Data-1980-2019'!$F$1:$F$16305,"",0)</f>
        <v/>
      </c>
      <c r="CO367" s="2" t="str" cm="1">
        <f t="array" ref="CO367">_xlfn.XLOOKUP($A367&amp;CO$5,'[1]NBA-Data-1980-2019'!$B$1:$B$16305&amp;'[1]NBA-Data-1980-2019'!$A$1:$A$16305,'[1]NBA-Data-1980-2019'!$F$1:$F$16305,"",0)</f>
        <v/>
      </c>
      <c r="CP367" s="2" t="str" cm="1">
        <f t="array" ref="CP367">_xlfn.XLOOKUP($A367&amp;CP$5,'[1]NBA-Data-1980-2019'!$B$1:$B$16305&amp;'[1]NBA-Data-1980-2019'!$A$1:$A$16305,'[1]NBA-Data-1980-2019'!$F$1:$F$16305,"",0)</f>
        <v/>
      </c>
      <c r="CQ367" s="2" t="str" cm="1">
        <f t="array" ref="CQ367">_xlfn.XLOOKUP($A367&amp;CQ$5,'[1]NBA-Data-1980-2019'!$B$1:$B$16305&amp;'[1]NBA-Data-1980-2019'!$A$1:$A$16305,'[1]NBA-Data-1980-2019'!$F$1:$F$16305,"",0)</f>
        <v/>
      </c>
      <c r="CR367" s="2" t="str" cm="1">
        <f t="array" ref="CR367">_xlfn.XLOOKUP($A367&amp;CR$5,'[1]NBA-Data-1980-2019'!$B$1:$B$16305&amp;'[1]NBA-Data-1980-2019'!$A$1:$A$16305,'[1]NBA-Data-1980-2019'!$F$1:$F$16305,"",0)</f>
        <v/>
      </c>
      <c r="CS367" s="2" t="str" cm="1">
        <f t="array" ref="CS367">_xlfn.XLOOKUP($A367&amp;CS$5,'[1]NBA-Data-1980-2019'!$B$1:$B$16305&amp;'[1]NBA-Data-1980-2019'!$A$1:$A$16305,'[1]NBA-Data-1980-2019'!$F$1:$F$16305,"",0)</f>
        <v/>
      </c>
      <c r="CU367" s="2" t="str">
        <f>_xlfn.XLOOKUP($A367,TEAMS!$G$1:$G$839,TEAMS!$H$1:$H$839,"",0)</f>
        <v>C</v>
      </c>
      <c r="CV367" s="2" t="str">
        <f>_xlfn.XLOOKUP($CU367,DASHBOARD!$B$22:$B$27,DASHBOARD!$C$22:$C$27,"",0)</f>
        <v>CENTER</v>
      </c>
      <c r="CY367" s="63">
        <f>SUMIFS('[1]NBA-Data-1980-2019'!$G$1:$G$16305,'[1]NBA-Data-1980-2019'!$B$1:$B$16305,$A367,'[1]NBA-Data-1980-2019'!$A$1:$A$16305,CY$9)</f>
        <v>0</v>
      </c>
      <c r="CZ367" s="63">
        <f>SUMIFS('[1]NBA-Data-1980-2019'!$G$1:$G$16305,'[1]NBA-Data-1980-2019'!$B$1:$B$16305,$A367,'[1]NBA-Data-1980-2019'!$A$1:$A$16305,CZ$9)</f>
        <v>0</v>
      </c>
      <c r="DA367" s="63">
        <f>SUMIFS('[1]NBA-Data-1980-2019'!$G$1:$G$16305,'[1]NBA-Data-1980-2019'!$B$1:$B$16305,$A367,'[1]NBA-Data-1980-2019'!$A$1:$A$16305,DA$9)</f>
        <v>0</v>
      </c>
      <c r="DB367" s="63">
        <f>SUMIFS('[1]NBA-Data-1980-2019'!$G$1:$G$16305,'[1]NBA-Data-1980-2019'!$B$1:$B$16305,$A367,'[1]NBA-Data-1980-2019'!$A$1:$A$16305,DB$9)</f>
        <v>0</v>
      </c>
      <c r="DC367" s="63">
        <f>SUMIFS('[1]NBA-Data-1980-2019'!$G$1:$G$16305,'[1]NBA-Data-1980-2019'!$B$1:$B$16305,$A367,'[1]NBA-Data-1980-2019'!$A$1:$A$16305,DC$9)</f>
        <v>500000</v>
      </c>
      <c r="DD367" s="63">
        <f>SUMIFS('[1]NBA-Data-1980-2019'!$G$1:$G$16305,'[1]NBA-Data-1980-2019'!$B$1:$B$16305,$A367,'[1]NBA-Data-1980-2019'!$A$1:$A$16305,DD$9)</f>
        <v>650000</v>
      </c>
      <c r="DE367" s="63">
        <f>SUMIFS('[1]NBA-Data-1980-2019'!$G$1:$G$16305,'[1]NBA-Data-1980-2019'!$B$1:$B$16305,$A367,'[1]NBA-Data-1980-2019'!$A$1:$A$16305,DE$9)</f>
        <v>800000</v>
      </c>
      <c r="DF367" s="63">
        <f>SUMIFS('[1]NBA-Data-1980-2019'!$G$1:$G$16305,'[1]NBA-Data-1980-2019'!$B$1:$B$16305,$A367,'[1]NBA-Data-1980-2019'!$A$1:$A$16305,DF$9)</f>
        <v>950000</v>
      </c>
      <c r="DG367" s="63">
        <f>SUMIFS('[1]NBA-Data-1980-2019'!$G$1:$G$16305,'[1]NBA-Data-1980-2019'!$B$1:$B$16305,$A367,'[1]NBA-Data-1980-2019'!$A$1:$A$16305,DG$9)</f>
        <v>0</v>
      </c>
      <c r="DH367" s="63">
        <f>SUMIFS('[1]NBA-Data-1980-2019'!$G$1:$G$16305,'[1]NBA-Data-1980-2019'!$B$1:$B$16305,$A367,'[1]NBA-Data-1980-2019'!$A$1:$A$16305,DH$9)</f>
        <v>0</v>
      </c>
      <c r="DI367" s="63">
        <f>SUMIFS('[1]NBA-Data-1980-2019'!$G$1:$G$16305,'[1]NBA-Data-1980-2019'!$B$1:$B$16305,$A367,'[1]NBA-Data-1980-2019'!$A$1:$A$16305,DI$9)</f>
        <v>1200000</v>
      </c>
      <c r="DJ367" s="63">
        <f>SUMIFS('[1]NBA-Data-1980-2019'!$G$1:$G$16305,'[1]NBA-Data-1980-2019'!$B$1:$B$16305,$A367,'[1]NBA-Data-1980-2019'!$A$1:$A$16305,DJ$9)</f>
        <v>0</v>
      </c>
      <c r="DK367" s="63">
        <f>SUMIFS('[1]NBA-Data-1980-2019'!$G$1:$G$16305,'[1]NBA-Data-1980-2019'!$B$1:$B$16305,$A367,'[1]NBA-Data-1980-2019'!$A$1:$A$16305,DK$9)</f>
        <v>0</v>
      </c>
      <c r="DL367" s="63">
        <f>SUMIFS('[1]NBA-Data-1980-2019'!$G$1:$G$16305,'[1]NBA-Data-1980-2019'!$B$1:$B$16305,$A367,'[1]NBA-Data-1980-2019'!$A$1:$A$16305,DL$9)</f>
        <v>0</v>
      </c>
      <c r="DM367" s="63">
        <f>SUMIFS('[1]NBA-Data-1980-2019'!$G$1:$G$16305,'[1]NBA-Data-1980-2019'!$B$1:$B$16305,$A367,'[1]NBA-Data-1980-2019'!$A$1:$A$16305,DM$9)</f>
        <v>0</v>
      </c>
      <c r="DN367" s="63">
        <f>SUMIFS('[1]NBA-Data-1980-2019'!$G$1:$G$16305,'[1]NBA-Data-1980-2019'!$B$1:$B$16305,$A367,'[1]NBA-Data-1980-2019'!$A$1:$A$16305,DN$9)</f>
        <v>0</v>
      </c>
      <c r="DO367" s="63">
        <f>SUMIFS('[1]NBA-Data-1980-2019'!$G$1:$G$16305,'[1]NBA-Data-1980-2019'!$B$1:$B$16305,$A367,'[1]NBA-Data-1980-2019'!$A$1:$A$16305,DO$9)</f>
        <v>0</v>
      </c>
      <c r="DP367" s="63">
        <f>SUMIFS('[1]NBA-Data-1980-2019'!$G$1:$G$16305,'[1]NBA-Data-1980-2019'!$B$1:$B$16305,$A367,'[1]NBA-Data-1980-2019'!$A$1:$A$16305,DP$9)</f>
        <v>0</v>
      </c>
      <c r="DQ367" s="63">
        <f>SUMIFS('[1]NBA-Data-1980-2019'!$G$1:$G$16305,'[1]NBA-Data-1980-2019'!$B$1:$B$16305,$A367,'[1]NBA-Data-1980-2019'!$A$1:$A$16305,DQ$9)</f>
        <v>0</v>
      </c>
      <c r="DR367" s="63">
        <f>SUMIFS('[1]NBA-Data-1980-2019'!$G$1:$G$16305,'[1]NBA-Data-1980-2019'!$B$1:$B$16305,$A367,'[1]NBA-Data-1980-2019'!$A$1:$A$16305,DR$9)</f>
        <v>0</v>
      </c>
      <c r="DS367" s="63">
        <f>SUMIFS('[1]NBA-Data-1980-2019'!$G$1:$G$16305,'[1]NBA-Data-1980-2019'!$B$1:$B$16305,$A367,'[1]NBA-Data-1980-2019'!$A$1:$A$16305,DS$9)</f>
        <v>0</v>
      </c>
      <c r="DT367" s="63">
        <f>SUMIFS('[1]NBA-Data-1980-2019'!$G$1:$G$16305,'[1]NBA-Data-1980-2019'!$B$1:$B$16305,$A367,'[1]NBA-Data-1980-2019'!$A$1:$A$16305,DT$9)</f>
        <v>0</v>
      </c>
      <c r="DU367" s="63">
        <f>SUMIFS('[1]NBA-Data-1980-2019'!$G$1:$G$16305,'[1]NBA-Data-1980-2019'!$B$1:$B$16305,$A367,'[1]NBA-Data-1980-2019'!$A$1:$A$16305,DU$9)</f>
        <v>0</v>
      </c>
      <c r="DV367" s="63">
        <f>SUMIFS('[1]NBA-Data-1980-2019'!$G$1:$G$16305,'[1]NBA-Data-1980-2019'!$B$1:$B$16305,$A367,'[1]NBA-Data-1980-2019'!$A$1:$A$16305,DV$9)</f>
        <v>0</v>
      </c>
      <c r="DW367" s="63">
        <f>SUMIFS('[1]NBA-Data-1980-2019'!$G$1:$G$16305,'[1]NBA-Data-1980-2019'!$B$1:$B$16305,$A367,'[1]NBA-Data-1980-2019'!$A$1:$A$16305,DW$9)</f>
        <v>0</v>
      </c>
      <c r="DX367" s="63">
        <f>SUMIFS('[1]NBA-Data-1980-2019'!$G$1:$G$16305,'[1]NBA-Data-1980-2019'!$B$1:$B$16305,$A367,'[1]NBA-Data-1980-2019'!$A$1:$A$16305,DX$9)</f>
        <v>0</v>
      </c>
      <c r="DY367" s="63">
        <f>SUMIFS('[1]NBA-Data-1980-2019'!$G$1:$G$16305,'[1]NBA-Data-1980-2019'!$B$1:$B$16305,$A367,'[1]NBA-Data-1980-2019'!$A$1:$A$16305,DY$9)</f>
        <v>0</v>
      </c>
      <c r="DZ367" s="63">
        <f>SUMIFS('[1]NBA-Data-1980-2019'!$G$1:$G$16305,'[1]NBA-Data-1980-2019'!$B$1:$B$16305,$A367,'[1]NBA-Data-1980-2019'!$A$1:$A$16305,DZ$9)</f>
        <v>0</v>
      </c>
      <c r="EA367" s="63">
        <f>SUMIFS('[1]NBA-Data-1980-2019'!$G$1:$G$16305,'[1]NBA-Data-1980-2019'!$B$1:$B$16305,$A367,'[1]NBA-Data-1980-2019'!$A$1:$A$16305,EA$9)</f>
        <v>0</v>
      </c>
      <c r="EB367" s="63">
        <f>SUMIFS('[1]NBA-Data-1980-2019'!$G$1:$G$16305,'[1]NBA-Data-1980-2019'!$B$1:$B$16305,$A367,'[1]NBA-Data-1980-2019'!$A$1:$A$16305,EB$9)</f>
        <v>0</v>
      </c>
      <c r="EC367" s="63">
        <f>SUMIFS('[1]NBA-Data-1980-2019'!$G$1:$G$16305,'[1]NBA-Data-1980-2019'!$B$1:$B$16305,$A367,'[1]NBA-Data-1980-2019'!$A$1:$A$16305,EC$9)</f>
        <v>0</v>
      </c>
      <c r="ED367" s="63">
        <f>SUMIFS('[1]NBA-Data-1980-2019'!$G$1:$G$16305,'[1]NBA-Data-1980-2019'!$B$1:$B$16305,$A367,'[1]NBA-Data-1980-2019'!$A$1:$A$16305,ED$9)</f>
        <v>0</v>
      </c>
      <c r="EH367" s="2" t="s">
        <v>1482</v>
      </c>
    </row>
    <row r="368" spans="1:165" x14ac:dyDescent="0.2">
      <c r="A368" s="2" t="s">
        <v>729</v>
      </c>
      <c r="B368" s="2" t="str" cm="1">
        <f t="array" ref="B368">_xlfn.XLOOKUP($A368&amp;B$5,'[1]NBA-Data-1980-2019'!$B$1:$B$16305&amp;'[1]NBA-Data-1980-2019'!$A$1:$A$16305,'[1]NBA-Data-1980-2019'!$D$1:$D$16305,"",0)</f>
        <v/>
      </c>
      <c r="C368" s="2" t="str" cm="1">
        <f t="array" ref="C368">_xlfn.XLOOKUP($A368&amp;C$5,'[1]NBA-Data-1980-2019'!$B$1:$B$16305&amp;'[1]NBA-Data-1980-2019'!$A$1:$A$16305,'[1]NBA-Data-1980-2019'!$D$1:$D$16305,"",0)</f>
        <v/>
      </c>
      <c r="D368" s="2" t="str" cm="1">
        <f t="array" ref="D368">_xlfn.XLOOKUP($A368&amp;D$5,'[1]NBA-Data-1980-2019'!$B$1:$B$16305&amp;'[1]NBA-Data-1980-2019'!$A$1:$A$16305,'[1]NBA-Data-1980-2019'!$D$1:$D$16305,"",0)</f>
        <v/>
      </c>
      <c r="E368" s="2" t="str" cm="1">
        <f t="array" ref="E368">_xlfn.XLOOKUP($A368&amp;E$5,'[1]NBA-Data-1980-2019'!$B$1:$B$16305&amp;'[1]NBA-Data-1980-2019'!$A$1:$A$16305,'[1]NBA-Data-1980-2019'!$D$1:$D$16305,"",0)</f>
        <v/>
      </c>
      <c r="F368" s="2" t="str" cm="1">
        <f t="array" ref="F368">_xlfn.XLOOKUP($A368&amp;F$5,'[1]NBA-Data-1980-2019'!$B$1:$B$16305&amp;'[1]NBA-Data-1980-2019'!$A$1:$A$16305,'[1]NBA-Data-1980-2019'!$D$1:$D$16305,"",0)</f>
        <v/>
      </c>
      <c r="G368" s="2" t="str" cm="1">
        <f t="array" ref="G368">_xlfn.XLOOKUP($A368&amp;G$5,'[1]NBA-Data-1980-2019'!$B$1:$B$16305&amp;'[1]NBA-Data-1980-2019'!$A$1:$A$16305,'[1]NBA-Data-1980-2019'!$D$1:$D$16305,"",0)</f>
        <v/>
      </c>
      <c r="H368" s="2" t="str" cm="1">
        <f t="array" ref="H368">_xlfn.XLOOKUP($A368&amp;H$5,'[1]NBA-Data-1980-2019'!$B$1:$B$16305&amp;'[1]NBA-Data-1980-2019'!$A$1:$A$16305,'[1]NBA-Data-1980-2019'!$D$1:$D$16305,"",0)</f>
        <v/>
      </c>
      <c r="I368" s="2" t="str" cm="1">
        <f t="array" ref="I368">_xlfn.XLOOKUP($A368&amp;I$5,'[1]NBA-Data-1980-2019'!$B$1:$B$16305&amp;'[1]NBA-Data-1980-2019'!$A$1:$A$16305,'[1]NBA-Data-1980-2019'!$D$1:$D$16305,"",0)</f>
        <v/>
      </c>
      <c r="J368" s="2" t="str" cm="1">
        <f t="array" ref="J368">_xlfn.XLOOKUP($A368&amp;J$5,'[1]NBA-Data-1980-2019'!$B$1:$B$16305&amp;'[1]NBA-Data-1980-2019'!$A$1:$A$16305,'[1]NBA-Data-1980-2019'!$D$1:$D$16305,"",0)</f>
        <v/>
      </c>
      <c r="K368" s="2" t="str" cm="1">
        <f t="array" ref="K368">_xlfn.XLOOKUP($A368&amp;K$5,'[1]NBA-Data-1980-2019'!$B$1:$B$16305&amp;'[1]NBA-Data-1980-2019'!$A$1:$A$16305,'[1]NBA-Data-1980-2019'!$D$1:$D$16305,"",0)</f>
        <v/>
      </c>
      <c r="L368" s="2" t="str" cm="1">
        <f t="array" ref="L368">_xlfn.XLOOKUP($A368&amp;L$5,'[1]NBA-Data-1980-2019'!$B$1:$B$16305&amp;'[1]NBA-Data-1980-2019'!$A$1:$A$16305,'[1]NBA-Data-1980-2019'!$D$1:$D$16305,"",0)</f>
        <v/>
      </c>
      <c r="M368" s="2" t="str" cm="1">
        <f t="array" ref="M368">_xlfn.XLOOKUP($A368&amp;M$5,'[1]NBA-Data-1980-2019'!$B$1:$B$16305&amp;'[1]NBA-Data-1980-2019'!$A$1:$A$16305,'[1]NBA-Data-1980-2019'!$D$1:$D$16305,"",0)</f>
        <v/>
      </c>
      <c r="N368" s="2" t="str" cm="1">
        <f t="array" ref="N368">_xlfn.XLOOKUP($A368&amp;N$5,'[1]NBA-Data-1980-2019'!$B$1:$B$16305&amp;'[1]NBA-Data-1980-2019'!$A$1:$A$16305,'[1]NBA-Data-1980-2019'!$D$1:$D$16305,"",0)</f>
        <v/>
      </c>
      <c r="O368" s="2" t="str" cm="1">
        <f t="array" ref="O368">_xlfn.XLOOKUP($A368&amp;O$5,'[1]NBA-Data-1980-2019'!$B$1:$B$16305&amp;'[1]NBA-Data-1980-2019'!$A$1:$A$16305,'[1]NBA-Data-1980-2019'!$D$1:$D$16305,"",0)</f>
        <v>ORL</v>
      </c>
      <c r="P368" s="2" t="str" cm="1">
        <f t="array" ref="P368">_xlfn.XLOOKUP($A368&amp;P$5,'[1]NBA-Data-1980-2019'!$B$1:$B$16305&amp;'[1]NBA-Data-1980-2019'!$A$1:$A$16305,'[1]NBA-Data-1980-2019'!$D$1:$D$16305,"",0)</f>
        <v>MIL</v>
      </c>
      <c r="Q368" s="2" t="str" cm="1">
        <f t="array" ref="Q368">_xlfn.XLOOKUP($A368&amp;Q$5,'[1]NBA-Data-1980-2019'!$B$1:$B$16305&amp;'[1]NBA-Data-1980-2019'!$A$1:$A$16305,'[1]NBA-Data-1980-2019'!$D$1:$D$16305,"",0)</f>
        <v>ATL</v>
      </c>
      <c r="R368" s="2" t="str" cm="1">
        <f t="array" ref="R368">_xlfn.XLOOKUP($A368&amp;R$5,'[1]NBA-Data-1980-2019'!$B$1:$B$16305&amp;'[1]NBA-Data-1980-2019'!$A$1:$A$16305,'[1]NBA-Data-1980-2019'!$D$1:$D$16305,"",0)</f>
        <v>ATL</v>
      </c>
      <c r="S368" s="2" t="str" cm="1">
        <f t="array" ref="S368">_xlfn.XLOOKUP($A368&amp;S$5,'[1]NBA-Data-1980-2019'!$B$1:$B$16305&amp;'[1]NBA-Data-1980-2019'!$A$1:$A$16305,'[1]NBA-Data-1980-2019'!$D$1:$D$16305,"",0)</f>
        <v>ATL</v>
      </c>
      <c r="T368" s="2" t="str" cm="1">
        <f t="array" ref="T368">_xlfn.XLOOKUP($A368&amp;T$5,'[1]NBA-Data-1980-2019'!$B$1:$B$16305&amp;'[1]NBA-Data-1980-2019'!$A$1:$A$16305,'[1]NBA-Data-1980-2019'!$D$1:$D$16305,"",0)</f>
        <v>ATL</v>
      </c>
      <c r="U368" s="2" t="str" cm="1">
        <f t="array" ref="U368">_xlfn.XLOOKUP($A368&amp;U$5,'[1]NBA-Data-1980-2019'!$B$1:$B$16305&amp;'[1]NBA-Data-1980-2019'!$A$1:$A$16305,'[1]NBA-Data-1980-2019'!$D$1:$D$16305,"",0)</f>
        <v>ATL</v>
      </c>
      <c r="V368" s="2" t="str" cm="1">
        <f t="array" ref="V368">_xlfn.XLOOKUP($A368&amp;V$5,'[1]NBA-Data-1980-2019'!$B$1:$B$16305&amp;'[1]NBA-Data-1980-2019'!$A$1:$A$16305,'[1]NBA-Data-1980-2019'!$D$1:$D$16305,"",0)</f>
        <v>ATL</v>
      </c>
      <c r="W368" s="2" t="str" cm="1">
        <f t="array" ref="W368">_xlfn.XLOOKUP($A368&amp;W$5,'[1]NBA-Data-1980-2019'!$B$1:$B$16305&amp;'[1]NBA-Data-1980-2019'!$A$1:$A$16305,'[1]NBA-Data-1980-2019'!$D$1:$D$16305,"",0)</f>
        <v>ATL</v>
      </c>
      <c r="X368" s="2" t="str" cm="1">
        <f t="array" ref="X368">_xlfn.XLOOKUP($A368&amp;X$5,'[1]NBA-Data-1980-2019'!$B$1:$B$16305&amp;'[1]NBA-Data-1980-2019'!$A$1:$A$16305,'[1]NBA-Data-1980-2019'!$D$1:$D$16305,"",0)</f>
        <v>ATL</v>
      </c>
      <c r="Y368" s="2" t="str" cm="1">
        <f t="array" ref="Y368">_xlfn.XLOOKUP($A368&amp;Y$5,'[1]NBA-Data-1980-2019'!$B$1:$B$16305&amp;'[1]NBA-Data-1980-2019'!$A$1:$A$16305,'[1]NBA-Data-1980-2019'!$D$1:$D$16305,"",0)</f>
        <v>MIL</v>
      </c>
      <c r="Z368" s="2" t="str" cm="1">
        <f t="array" ref="Z368">_xlfn.XLOOKUP($A368&amp;Z$5,'[1]NBA-Data-1980-2019'!$B$1:$B$16305&amp;'[1]NBA-Data-1980-2019'!$A$1:$A$16305,'[1]NBA-Data-1980-2019'!$D$1:$D$16305,"",0)</f>
        <v>MIL</v>
      </c>
      <c r="AA368" s="2" t="str" cm="1">
        <f t="array" ref="AA368">_xlfn.XLOOKUP($A368&amp;AA$5,'[1]NBA-Data-1980-2019'!$B$1:$B$16305&amp;'[1]NBA-Data-1980-2019'!$A$1:$A$16305,'[1]NBA-Data-1980-2019'!$D$1:$D$16305,"",0)</f>
        <v>DAL</v>
      </c>
      <c r="AB368" s="2" t="str" cm="1">
        <f t="array" ref="AB368">_xlfn.XLOOKUP($A368&amp;AB$5,'[1]NBA-Data-1980-2019'!$B$1:$B$16305&amp;'[1]NBA-Data-1980-2019'!$A$1:$A$16305,'[1]NBA-Data-1980-2019'!$D$1:$D$16305,"",0)</f>
        <v>GSW</v>
      </c>
      <c r="AC368" s="2" t="str" cm="1">
        <f t="array" ref="AC368">_xlfn.XLOOKUP($A368&amp;AC$5,'[1]NBA-Data-1980-2019'!$B$1:$B$16305&amp;'[1]NBA-Data-1980-2019'!$A$1:$A$16305,'[1]NBA-Data-1980-2019'!$D$1:$D$16305,"",0)</f>
        <v>GSW</v>
      </c>
      <c r="AD368" s="2" t="str" cm="1">
        <f t="array" ref="AD368">_xlfn.XLOOKUP($A368&amp;AD$5,'[1]NBA-Data-1980-2019'!$B$1:$B$16305&amp;'[1]NBA-Data-1980-2019'!$A$1:$A$16305,'[1]NBA-Data-1980-2019'!$D$1:$D$16305,"",0)</f>
        <v>DET</v>
      </c>
      <c r="AE368" s="2" t="str" cm="1">
        <f t="array" ref="AE368">_xlfn.XLOOKUP($A368&amp;AE$5,'[1]NBA-Data-1980-2019'!$B$1:$B$16305&amp;'[1]NBA-Data-1980-2019'!$A$1:$A$16305,'[1]NBA-Data-1980-2019'!$D$1:$D$16305,"",0)</f>
        <v/>
      </c>
      <c r="AF368" s="2" t="str" cm="1">
        <f t="array" ref="AF368">_xlfn.XLOOKUP($A368&amp;AF$5,'[1]NBA-Data-1980-2019'!$B$1:$B$16305&amp;'[1]NBA-Data-1980-2019'!$A$1:$A$16305,'[1]NBA-Data-1980-2019'!$D$1:$D$16305,"",0)</f>
        <v/>
      </c>
      <c r="AG368" s="2" t="str" cm="1">
        <f t="array" ref="AG368">_xlfn.XLOOKUP($A368&amp;AG$5,'[1]NBA-Data-1980-2019'!$B$1:$B$16305&amp;'[1]NBA-Data-1980-2019'!$A$1:$A$16305,'[1]NBA-Data-1980-2019'!$D$1:$D$16305,"",0)</f>
        <v/>
      </c>
      <c r="AH368" s="2" t="str" cm="1">
        <f t="array" ref="AH368">_xlfn.XLOOKUP($A368&amp;AH$5,'[1]NBA-Data-1980-2019'!$B$1:$B$16305&amp;'[1]NBA-Data-1980-2019'!$A$1:$A$16305,'[1]NBA-Data-1980-2019'!$H$1:$H$16305,"",0)</f>
        <v/>
      </c>
      <c r="AI368" s="2" t="str" cm="1">
        <f t="array" ref="AI368">_xlfn.XLOOKUP($A368&amp;AI$5,'[1]NBA-Data-1980-2019'!$B$1:$B$16305&amp;'[1]NBA-Data-1980-2019'!$A$1:$A$16305,'[1]NBA-Data-1980-2019'!$H$1:$H$16305,"",0)</f>
        <v/>
      </c>
      <c r="AJ368" s="2" t="str" cm="1">
        <f t="array" ref="AJ368">_xlfn.XLOOKUP($A368&amp;AJ$5,'[1]NBA-Data-1980-2019'!$B$1:$B$16305&amp;'[1]NBA-Data-1980-2019'!$A$1:$A$16305,'[1]NBA-Data-1980-2019'!$H$1:$H$16305,"",0)</f>
        <v/>
      </c>
      <c r="AK368" s="2" t="str" cm="1">
        <f t="array" ref="AK368">_xlfn.XLOOKUP($A368&amp;AK$5,'[1]NBA-Data-1980-2019'!$B$1:$B$16305&amp;'[1]NBA-Data-1980-2019'!$A$1:$A$16305,'[1]NBA-Data-1980-2019'!$H$1:$H$16305,"",0)</f>
        <v/>
      </c>
      <c r="AL368" s="2" t="str" cm="1">
        <f t="array" ref="AL368">_xlfn.XLOOKUP($A368&amp;AL$5,'[1]NBA-Data-1980-2019'!$B$1:$B$16305&amp;'[1]NBA-Data-1980-2019'!$A$1:$A$16305,'[1]NBA-Data-1980-2019'!$H$1:$H$16305,"",0)</f>
        <v/>
      </c>
      <c r="AM368" s="2" t="str" cm="1">
        <f t="array" ref="AM368">_xlfn.XLOOKUP($A368&amp;AM$5,'[1]NBA-Data-1980-2019'!$B$1:$B$16305&amp;'[1]NBA-Data-1980-2019'!$A$1:$A$16305,'[1]NBA-Data-1980-2019'!$H$1:$H$16305,"",0)</f>
        <v/>
      </c>
      <c r="AN368" s="2" t="str" cm="1">
        <f t="array" ref="AN368">_xlfn.XLOOKUP($A368&amp;AN$5,'[1]NBA-Data-1980-2019'!$B$1:$B$16305&amp;'[1]NBA-Data-1980-2019'!$A$1:$A$16305,'[1]NBA-Data-1980-2019'!$H$1:$H$16305,"",0)</f>
        <v/>
      </c>
      <c r="AO368" s="2" t="str" cm="1">
        <f t="array" ref="AO368">_xlfn.XLOOKUP($A368&amp;AO$5,'[1]NBA-Data-1980-2019'!$B$1:$B$16305&amp;'[1]NBA-Data-1980-2019'!$A$1:$A$16305,'[1]NBA-Data-1980-2019'!$H$1:$H$16305,"",0)</f>
        <v/>
      </c>
      <c r="AP368" s="2" t="str" cm="1">
        <f t="array" ref="AP368">_xlfn.XLOOKUP($A368&amp;AP$5,'[1]NBA-Data-1980-2019'!$B$1:$B$16305&amp;'[1]NBA-Data-1980-2019'!$A$1:$A$16305,'[1]NBA-Data-1980-2019'!$H$1:$H$16305,"",0)</f>
        <v/>
      </c>
      <c r="AQ368" s="2" t="str" cm="1">
        <f t="array" ref="AQ368">_xlfn.XLOOKUP($A368&amp;AQ$5,'[1]NBA-Data-1980-2019'!$B$1:$B$16305&amp;'[1]NBA-Data-1980-2019'!$A$1:$A$16305,'[1]NBA-Data-1980-2019'!$H$1:$H$16305,"",0)</f>
        <v/>
      </c>
      <c r="AR368" s="2" t="str" cm="1">
        <f t="array" ref="AR368">_xlfn.XLOOKUP($A368&amp;AR$5,'[1]NBA-Data-1980-2019'!$B$1:$B$16305&amp;'[1]NBA-Data-1980-2019'!$A$1:$A$16305,'[1]NBA-Data-1980-2019'!$H$1:$H$16305,"",0)</f>
        <v/>
      </c>
      <c r="AS368" s="2" t="str" cm="1">
        <f t="array" ref="AS368">_xlfn.XLOOKUP($A368&amp;AS$5,'[1]NBA-Data-1980-2019'!$B$1:$B$16305&amp;'[1]NBA-Data-1980-2019'!$A$1:$A$16305,'[1]NBA-Data-1980-2019'!$H$1:$H$16305,"",0)</f>
        <v/>
      </c>
      <c r="AT368" s="2" t="str" cm="1">
        <f t="array" ref="AT368">_xlfn.XLOOKUP($A368&amp;AT$5,'[1]NBA-Data-1980-2019'!$B$1:$B$16305&amp;'[1]NBA-Data-1980-2019'!$A$1:$A$16305,'[1]NBA-Data-1980-2019'!$H$1:$H$16305,"",0)</f>
        <v/>
      </c>
      <c r="AU368" s="2" cm="1">
        <f t="array" ref="AU368">_xlfn.XLOOKUP($A368&amp;AU$5,'[1]NBA-Data-1980-2019'!$B$1:$B$16305&amp;'[1]NBA-Data-1980-2019'!$A$1:$A$16305,'[1]NBA-Data-1980-2019'!$H$1:$H$16305,"",0)</f>
        <v>666.7</v>
      </c>
      <c r="AV368" s="2" cm="1">
        <f t="array" ref="AV368">_xlfn.XLOOKUP($A368&amp;AV$5,'[1]NBA-Data-1980-2019'!$B$1:$B$16305&amp;'[1]NBA-Data-1980-2019'!$A$1:$A$16305,'[1]NBA-Data-1980-2019'!$H$1:$H$16305,"",0)</f>
        <v>1398.6</v>
      </c>
      <c r="AW368" s="2" cm="1">
        <f t="array" ref="AW368">_xlfn.XLOOKUP($A368&amp;AW$5,'[1]NBA-Data-1980-2019'!$B$1:$B$16305&amp;'[1]NBA-Data-1980-2019'!$A$1:$A$16305,'[1]NBA-Data-1980-2019'!$H$1:$H$16305,"",0)</f>
        <v>2449.1999999999998</v>
      </c>
      <c r="AX368" s="2" cm="1">
        <f t="array" ref="AX368">_xlfn.XLOOKUP($A368&amp;AX$5,'[1]NBA-Data-1980-2019'!$B$1:$B$16305&amp;'[1]NBA-Data-1980-2019'!$A$1:$A$16305,'[1]NBA-Data-1980-2019'!$H$1:$H$16305,"",0)</f>
        <v>2023.2</v>
      </c>
      <c r="AY368" s="2" cm="1">
        <f t="array" ref="AY368">_xlfn.XLOOKUP($A368&amp;AY$5,'[1]NBA-Data-1980-2019'!$B$1:$B$16305&amp;'[1]NBA-Data-1980-2019'!$A$1:$A$16305,'[1]NBA-Data-1980-2019'!$H$1:$H$16305,"",0)</f>
        <v>942.4</v>
      </c>
      <c r="AZ368" s="2" cm="1">
        <f t="array" ref="AZ368">_xlfn.XLOOKUP($A368&amp;AZ$5,'[1]NBA-Data-1980-2019'!$B$1:$B$16305&amp;'[1]NBA-Data-1980-2019'!$A$1:$A$16305,'[1]NBA-Data-1980-2019'!$H$1:$H$16305,"",0)</f>
        <v>1470.7</v>
      </c>
      <c r="BA368" s="2" cm="1">
        <f t="array" ref="BA368">_xlfn.XLOOKUP($A368&amp;BA$5,'[1]NBA-Data-1980-2019'!$B$1:$B$16305&amp;'[1]NBA-Data-1980-2019'!$A$1:$A$16305,'[1]NBA-Data-1980-2019'!$H$1:$H$16305,"",0)</f>
        <v>1092</v>
      </c>
      <c r="BB368" s="2" cm="1">
        <f t="array" ref="BB368">_xlfn.XLOOKUP($A368&amp;BB$5,'[1]NBA-Data-1980-2019'!$B$1:$B$16305&amp;'[1]NBA-Data-1980-2019'!$A$1:$A$16305,'[1]NBA-Data-1980-2019'!$H$1:$H$16305,"",0)</f>
        <v>1240.3</v>
      </c>
      <c r="BC368" s="2" cm="1">
        <f t="array" ref="BC368">_xlfn.XLOOKUP($A368&amp;BC$5,'[1]NBA-Data-1980-2019'!$B$1:$B$16305&amp;'[1]NBA-Data-1980-2019'!$A$1:$A$16305,'[1]NBA-Data-1980-2019'!$H$1:$H$16305,"",0)</f>
        <v>1641.4</v>
      </c>
      <c r="BD368" s="2" cm="1">
        <f t="array" ref="BD368">_xlfn.XLOOKUP($A368&amp;BD$5,'[1]NBA-Data-1980-2019'!$B$1:$B$16305&amp;'[1]NBA-Data-1980-2019'!$A$1:$A$16305,'[1]NBA-Data-1980-2019'!$H$1:$H$16305,"",0)</f>
        <v>1133.6000000000001</v>
      </c>
      <c r="BE368" s="2" cm="1">
        <f t="array" ref="BE368">_xlfn.XLOOKUP($A368&amp;BE$5,'[1]NBA-Data-1980-2019'!$B$1:$B$16305&amp;'[1]NBA-Data-1980-2019'!$A$1:$A$16305,'[1]NBA-Data-1980-2019'!$H$1:$H$16305,"",0)</f>
        <v>1325</v>
      </c>
      <c r="BF368" s="2" cm="1">
        <f t="array" ref="BF368">_xlfn.XLOOKUP($A368&amp;BF$5,'[1]NBA-Data-1980-2019'!$B$1:$B$16305&amp;'[1]NBA-Data-1980-2019'!$A$1:$A$16305,'[1]NBA-Data-1980-2019'!$H$1:$H$16305,"",0)</f>
        <v>1730.1</v>
      </c>
      <c r="BG368" s="2" cm="1">
        <f t="array" ref="BG368">_xlfn.XLOOKUP($A368&amp;BG$5,'[1]NBA-Data-1980-2019'!$B$1:$B$16305&amp;'[1]NBA-Data-1980-2019'!$A$1:$A$16305,'[1]NBA-Data-1980-2019'!$H$1:$H$16305,"",0)</f>
        <v>2006.3999999999999</v>
      </c>
      <c r="BH368" s="2" cm="1">
        <f t="array" ref="BH368">_xlfn.XLOOKUP($A368&amp;BH$5,'[1]NBA-Data-1980-2019'!$B$1:$B$16305&amp;'[1]NBA-Data-1980-2019'!$A$1:$A$16305,'[1]NBA-Data-1980-2019'!$H$1:$H$16305,"",0)</f>
        <v>1267</v>
      </c>
      <c r="BI368" s="2" cm="1">
        <f t="array" ref="BI368">_xlfn.XLOOKUP($A368&amp;BI$5,'[1]NBA-Data-1980-2019'!$B$1:$B$16305&amp;'[1]NBA-Data-1980-2019'!$A$1:$A$16305,'[1]NBA-Data-1980-2019'!$H$1:$H$16305,"",0)</f>
        <v>972.9</v>
      </c>
      <c r="BJ368" s="2" cm="1">
        <f t="array" ref="BJ368">_xlfn.XLOOKUP($A368&amp;BJ$5,'[1]NBA-Data-1980-2019'!$B$1:$B$16305&amp;'[1]NBA-Data-1980-2019'!$A$1:$A$16305,'[1]NBA-Data-1980-2019'!$H$1:$H$16305,"",0)</f>
        <v>877.2</v>
      </c>
      <c r="BK368" s="2" t="str" cm="1">
        <f t="array" ref="BK368">_xlfn.XLOOKUP($A368&amp;BK$5,'[1]NBA-Data-1980-2019'!$B$1:$B$16305&amp;'[1]NBA-Data-1980-2019'!$A$1:$A$16305,'[1]NBA-Data-1980-2019'!$H$1:$H$16305,"",0)</f>
        <v/>
      </c>
      <c r="BL368" s="2" t="str" cm="1">
        <f t="array" ref="BL368">_xlfn.XLOOKUP($A368&amp;BL$5,'[1]NBA-Data-1980-2019'!$B$1:$B$16305&amp;'[1]NBA-Data-1980-2019'!$A$1:$A$16305,'[1]NBA-Data-1980-2019'!$H$1:$H$16305,"",0)</f>
        <v/>
      </c>
      <c r="BM368" s="2" t="str" cm="1">
        <f t="array" ref="BM368">_xlfn.XLOOKUP($A368&amp;BM$5,'[1]NBA-Data-1980-2019'!$B$1:$B$16305&amp;'[1]NBA-Data-1980-2019'!$A$1:$A$16305,'[1]NBA-Data-1980-2019'!$H$1:$H$16305,"",0)</f>
        <v/>
      </c>
      <c r="BN368" s="2" t="str" cm="1">
        <f t="array" ref="BN368">_xlfn.XLOOKUP($A368&amp;BN$5,'[1]NBA-Data-1980-2019'!$B$1:$B$16305&amp;'[1]NBA-Data-1980-2019'!$A$1:$A$16305,'[1]NBA-Data-1980-2019'!$F$1:$F$16305,"",0)</f>
        <v/>
      </c>
      <c r="BO368" s="2" t="str" cm="1">
        <f t="array" ref="BO368">_xlfn.XLOOKUP($A368&amp;BO$5,'[1]NBA-Data-1980-2019'!$B$1:$B$16305&amp;'[1]NBA-Data-1980-2019'!$A$1:$A$16305,'[1]NBA-Data-1980-2019'!$F$1:$F$16305,"",0)</f>
        <v/>
      </c>
      <c r="BP368" s="2" t="str" cm="1">
        <f t="array" ref="BP368">_xlfn.XLOOKUP($A368&amp;BP$5,'[1]NBA-Data-1980-2019'!$B$1:$B$16305&amp;'[1]NBA-Data-1980-2019'!$A$1:$A$16305,'[1]NBA-Data-1980-2019'!$F$1:$F$16305,"",0)</f>
        <v/>
      </c>
      <c r="BQ368" s="2" t="str" cm="1">
        <f t="array" ref="BQ368">_xlfn.XLOOKUP($A368&amp;BQ$5,'[1]NBA-Data-1980-2019'!$B$1:$B$16305&amp;'[1]NBA-Data-1980-2019'!$A$1:$A$16305,'[1]NBA-Data-1980-2019'!$F$1:$F$16305,"",0)</f>
        <v/>
      </c>
      <c r="BR368" s="2" t="str" cm="1">
        <f t="array" ref="BR368">_xlfn.XLOOKUP($A368&amp;BR$5,'[1]NBA-Data-1980-2019'!$B$1:$B$16305&amp;'[1]NBA-Data-1980-2019'!$A$1:$A$16305,'[1]NBA-Data-1980-2019'!$F$1:$F$16305,"",0)</f>
        <v/>
      </c>
      <c r="BS368" s="2" t="str" cm="1">
        <f t="array" ref="BS368">_xlfn.XLOOKUP($A368&amp;BS$5,'[1]NBA-Data-1980-2019'!$B$1:$B$16305&amp;'[1]NBA-Data-1980-2019'!$A$1:$A$16305,'[1]NBA-Data-1980-2019'!$F$1:$F$16305,"",0)</f>
        <v/>
      </c>
      <c r="BT368" s="2" t="str" cm="1">
        <f t="array" ref="BT368">_xlfn.XLOOKUP($A368&amp;BT$5,'[1]NBA-Data-1980-2019'!$B$1:$B$16305&amp;'[1]NBA-Data-1980-2019'!$A$1:$A$16305,'[1]NBA-Data-1980-2019'!$F$1:$F$16305,"",0)</f>
        <v/>
      </c>
      <c r="BU368" s="2" t="str" cm="1">
        <f t="array" ref="BU368">_xlfn.XLOOKUP($A368&amp;BU$5,'[1]NBA-Data-1980-2019'!$B$1:$B$16305&amp;'[1]NBA-Data-1980-2019'!$A$1:$A$16305,'[1]NBA-Data-1980-2019'!$F$1:$F$16305,"",0)</f>
        <v/>
      </c>
      <c r="BV368" s="2" t="str" cm="1">
        <f t="array" ref="BV368">_xlfn.XLOOKUP($A368&amp;BV$5,'[1]NBA-Data-1980-2019'!$B$1:$B$16305&amp;'[1]NBA-Data-1980-2019'!$A$1:$A$16305,'[1]NBA-Data-1980-2019'!$F$1:$F$16305,"",0)</f>
        <v/>
      </c>
      <c r="BW368" s="2" t="str" cm="1">
        <f t="array" ref="BW368">_xlfn.XLOOKUP($A368&amp;BW$5,'[1]NBA-Data-1980-2019'!$B$1:$B$16305&amp;'[1]NBA-Data-1980-2019'!$A$1:$A$16305,'[1]NBA-Data-1980-2019'!$F$1:$F$16305,"",0)</f>
        <v/>
      </c>
      <c r="BX368" s="2" t="str" cm="1">
        <f t="array" ref="BX368">_xlfn.XLOOKUP($A368&amp;BX$5,'[1]NBA-Data-1980-2019'!$B$1:$B$16305&amp;'[1]NBA-Data-1980-2019'!$A$1:$A$16305,'[1]NBA-Data-1980-2019'!$F$1:$F$16305,"",0)</f>
        <v/>
      </c>
      <c r="BY368" s="2" t="str" cm="1">
        <f t="array" ref="BY368">_xlfn.XLOOKUP($A368&amp;BY$5,'[1]NBA-Data-1980-2019'!$B$1:$B$16305&amp;'[1]NBA-Data-1980-2019'!$A$1:$A$16305,'[1]NBA-Data-1980-2019'!$F$1:$F$16305,"",0)</f>
        <v/>
      </c>
      <c r="BZ368" s="2" t="str" cm="1">
        <f t="array" ref="BZ368">_xlfn.XLOOKUP($A368&amp;BZ$5,'[1]NBA-Data-1980-2019'!$B$1:$B$16305&amp;'[1]NBA-Data-1980-2019'!$A$1:$A$16305,'[1]NBA-Data-1980-2019'!$F$1:$F$16305,"",0)</f>
        <v/>
      </c>
      <c r="CA368" s="2" cm="1">
        <f t="array" ref="CA368">_xlfn.XLOOKUP($A368&amp;CA$5,'[1]NBA-Data-1980-2019'!$B$1:$B$16305&amp;'[1]NBA-Data-1980-2019'!$A$1:$A$16305,'[1]NBA-Data-1980-2019'!$F$1:$F$16305,"",0)</f>
        <v>10.8</v>
      </c>
      <c r="CB368" s="2" cm="1">
        <f t="array" ref="CB368">_xlfn.XLOOKUP($A368&amp;CB$5,'[1]NBA-Data-1980-2019'!$B$1:$B$16305&amp;'[1]NBA-Data-1980-2019'!$A$1:$A$16305,'[1]NBA-Data-1980-2019'!$F$1:$F$16305,"",0)</f>
        <v>14.4</v>
      </c>
      <c r="CC368" s="2" cm="1">
        <f t="array" ref="CC368">_xlfn.XLOOKUP($A368&amp;CC$5,'[1]NBA-Data-1980-2019'!$B$1:$B$16305&amp;'[1]NBA-Data-1980-2019'!$A$1:$A$16305,'[1]NBA-Data-1980-2019'!$F$1:$F$16305,"",0)</f>
        <v>15</v>
      </c>
      <c r="CD368" s="2" cm="1">
        <f t="array" ref="CD368">_xlfn.XLOOKUP($A368&amp;CD$5,'[1]NBA-Data-1980-2019'!$B$1:$B$16305&amp;'[1]NBA-Data-1980-2019'!$A$1:$A$16305,'[1]NBA-Data-1980-2019'!$F$1:$F$16305,"",0)</f>
        <v>16.8</v>
      </c>
      <c r="CE368" s="2" cm="1">
        <f t="array" ref="CE368">_xlfn.XLOOKUP($A368&amp;CE$5,'[1]NBA-Data-1980-2019'!$B$1:$B$16305&amp;'[1]NBA-Data-1980-2019'!$A$1:$A$16305,'[1]NBA-Data-1980-2019'!$F$1:$F$16305,"",0)</f>
        <v>11</v>
      </c>
      <c r="CF368" s="2" cm="1">
        <f t="array" ref="CF368">_xlfn.XLOOKUP($A368&amp;CF$5,'[1]NBA-Data-1980-2019'!$B$1:$B$16305&amp;'[1]NBA-Data-1980-2019'!$A$1:$A$16305,'[1]NBA-Data-1980-2019'!$F$1:$F$16305,"",0)</f>
        <v>14.1</v>
      </c>
      <c r="CG368" s="2" cm="1">
        <f t="array" ref="CG368">_xlfn.XLOOKUP($A368&amp;CG$5,'[1]NBA-Data-1980-2019'!$B$1:$B$16305&amp;'[1]NBA-Data-1980-2019'!$A$1:$A$16305,'[1]NBA-Data-1980-2019'!$F$1:$F$16305,"",0)</f>
        <v>13.1</v>
      </c>
      <c r="CH368" s="2" cm="1">
        <f t="array" ref="CH368">_xlfn.XLOOKUP($A368&amp;CH$5,'[1]NBA-Data-1980-2019'!$B$1:$B$16305&amp;'[1]NBA-Data-1980-2019'!$A$1:$A$16305,'[1]NBA-Data-1980-2019'!$F$1:$F$16305,"",0)</f>
        <v>12.4</v>
      </c>
      <c r="CI368" s="2" cm="1">
        <f t="array" ref="CI368">_xlfn.XLOOKUP($A368&amp;CI$5,'[1]NBA-Data-1980-2019'!$B$1:$B$16305&amp;'[1]NBA-Data-1980-2019'!$A$1:$A$16305,'[1]NBA-Data-1980-2019'!$F$1:$F$16305,"",0)</f>
        <v>14</v>
      </c>
      <c r="CJ368" s="2" cm="1">
        <f t="array" ref="CJ368">_xlfn.XLOOKUP($A368&amp;CJ$5,'[1]NBA-Data-1980-2019'!$B$1:$B$16305&amp;'[1]NBA-Data-1980-2019'!$A$1:$A$16305,'[1]NBA-Data-1980-2019'!$F$1:$F$16305,"",0)</f>
        <v>13.1</v>
      </c>
      <c r="CK368" s="2" cm="1">
        <f t="array" ref="CK368">_xlfn.XLOOKUP($A368&amp;CK$5,'[1]NBA-Data-1980-2019'!$B$1:$B$16305&amp;'[1]NBA-Data-1980-2019'!$A$1:$A$16305,'[1]NBA-Data-1980-2019'!$F$1:$F$16305,"",0)</f>
        <v>14</v>
      </c>
      <c r="CL368" s="2" cm="1">
        <f t="array" ref="CL368">_xlfn.XLOOKUP($A368&amp;CL$5,'[1]NBA-Data-1980-2019'!$B$1:$B$16305&amp;'[1]NBA-Data-1980-2019'!$A$1:$A$16305,'[1]NBA-Data-1980-2019'!$F$1:$F$16305,"",0)</f>
        <v>15.6</v>
      </c>
      <c r="CM368" s="2" cm="1">
        <f t="array" ref="CM368">_xlfn.XLOOKUP($A368&amp;CM$5,'[1]NBA-Data-1980-2019'!$B$1:$B$16305&amp;'[1]NBA-Data-1980-2019'!$A$1:$A$16305,'[1]NBA-Data-1980-2019'!$F$1:$F$16305,"",0)</f>
        <v>16.2</v>
      </c>
      <c r="CN368" s="2" cm="1">
        <f t="array" ref="CN368">_xlfn.XLOOKUP($A368&amp;CN$5,'[1]NBA-Data-1980-2019'!$B$1:$B$16305&amp;'[1]NBA-Data-1980-2019'!$A$1:$A$16305,'[1]NBA-Data-1980-2019'!$F$1:$F$16305,"",0)</f>
        <v>16.100000000000001</v>
      </c>
      <c r="CO368" s="2" cm="1">
        <f t="array" ref="CO368">_xlfn.XLOOKUP($A368&amp;CO$5,'[1]NBA-Data-1980-2019'!$B$1:$B$16305&amp;'[1]NBA-Data-1980-2019'!$A$1:$A$16305,'[1]NBA-Data-1980-2019'!$F$1:$F$16305,"",0)</f>
        <v>17</v>
      </c>
      <c r="CP368" s="2" cm="1">
        <f t="array" ref="CP368">_xlfn.XLOOKUP($A368&amp;CP$5,'[1]NBA-Data-1980-2019'!$B$1:$B$16305&amp;'[1]NBA-Data-1980-2019'!$A$1:$A$16305,'[1]NBA-Data-1980-2019'!$F$1:$F$16305,"",0)</f>
        <v>13.7</v>
      </c>
      <c r="CQ368" s="2" t="str" cm="1">
        <f t="array" ref="CQ368">_xlfn.XLOOKUP($A368&amp;CQ$5,'[1]NBA-Data-1980-2019'!$B$1:$B$16305&amp;'[1]NBA-Data-1980-2019'!$A$1:$A$16305,'[1]NBA-Data-1980-2019'!$F$1:$F$16305,"",0)</f>
        <v/>
      </c>
      <c r="CR368" s="2" t="str" cm="1">
        <f t="array" ref="CR368">_xlfn.XLOOKUP($A368&amp;CR$5,'[1]NBA-Data-1980-2019'!$B$1:$B$16305&amp;'[1]NBA-Data-1980-2019'!$A$1:$A$16305,'[1]NBA-Data-1980-2019'!$F$1:$F$16305,"",0)</f>
        <v/>
      </c>
      <c r="CS368" s="2" t="str" cm="1">
        <f t="array" ref="CS368">_xlfn.XLOOKUP($A368&amp;CS$5,'[1]NBA-Data-1980-2019'!$B$1:$B$16305&amp;'[1]NBA-Data-1980-2019'!$A$1:$A$16305,'[1]NBA-Data-1980-2019'!$F$1:$F$16305,"",0)</f>
        <v/>
      </c>
      <c r="CU368" s="2" t="str">
        <f>_xlfn.XLOOKUP($A368,TEAMS!$G$1:$G$839,TEAMS!$H$1:$H$839,"",0)</f>
        <v>C</v>
      </c>
      <c r="CV368" s="2" t="str">
        <f>_xlfn.XLOOKUP($CU368,DASHBOARD!$B$22:$B$27,DASHBOARD!$C$22:$C$27,"",0)</f>
        <v>CENTER</v>
      </c>
      <c r="CY368" s="63">
        <f>SUMIFS('[1]NBA-Data-1980-2019'!$G$1:$G$16305,'[1]NBA-Data-1980-2019'!$B$1:$B$16305,$A368,'[1]NBA-Data-1980-2019'!$A$1:$A$16305,CY$9)</f>
        <v>0</v>
      </c>
      <c r="CZ368" s="63">
        <f>SUMIFS('[1]NBA-Data-1980-2019'!$G$1:$G$16305,'[1]NBA-Data-1980-2019'!$B$1:$B$16305,$A368,'[1]NBA-Data-1980-2019'!$A$1:$A$16305,CZ$9)</f>
        <v>0</v>
      </c>
      <c r="DA368" s="63">
        <f>SUMIFS('[1]NBA-Data-1980-2019'!$G$1:$G$16305,'[1]NBA-Data-1980-2019'!$B$1:$B$16305,$A368,'[1]NBA-Data-1980-2019'!$A$1:$A$16305,DA$9)</f>
        <v>0</v>
      </c>
      <c r="DB368" s="63">
        <f>SUMIFS('[1]NBA-Data-1980-2019'!$G$1:$G$16305,'[1]NBA-Data-1980-2019'!$B$1:$B$16305,$A368,'[1]NBA-Data-1980-2019'!$A$1:$A$16305,DB$9)</f>
        <v>0</v>
      </c>
      <c r="DC368" s="63">
        <f>SUMIFS('[1]NBA-Data-1980-2019'!$G$1:$G$16305,'[1]NBA-Data-1980-2019'!$B$1:$B$16305,$A368,'[1]NBA-Data-1980-2019'!$A$1:$A$16305,DC$9)</f>
        <v>0</v>
      </c>
      <c r="DD368" s="63">
        <f>SUMIFS('[1]NBA-Data-1980-2019'!$G$1:$G$16305,'[1]NBA-Data-1980-2019'!$B$1:$B$16305,$A368,'[1]NBA-Data-1980-2019'!$A$1:$A$16305,DD$9)</f>
        <v>0</v>
      </c>
      <c r="DE368" s="63">
        <f>SUMIFS('[1]NBA-Data-1980-2019'!$G$1:$G$16305,'[1]NBA-Data-1980-2019'!$B$1:$B$16305,$A368,'[1]NBA-Data-1980-2019'!$A$1:$A$16305,DE$9)</f>
        <v>0</v>
      </c>
      <c r="DF368" s="63">
        <f>SUMIFS('[1]NBA-Data-1980-2019'!$G$1:$G$16305,'[1]NBA-Data-1980-2019'!$B$1:$B$16305,$A368,'[1]NBA-Data-1980-2019'!$A$1:$A$16305,DF$9)</f>
        <v>0</v>
      </c>
      <c r="DG368" s="63">
        <f>SUMIFS('[1]NBA-Data-1980-2019'!$G$1:$G$16305,'[1]NBA-Data-1980-2019'!$B$1:$B$16305,$A368,'[1]NBA-Data-1980-2019'!$A$1:$A$16305,DG$9)</f>
        <v>0</v>
      </c>
      <c r="DH368" s="63">
        <f>SUMIFS('[1]NBA-Data-1980-2019'!$G$1:$G$16305,'[1]NBA-Data-1980-2019'!$B$1:$B$16305,$A368,'[1]NBA-Data-1980-2019'!$A$1:$A$16305,DH$9)</f>
        <v>0</v>
      </c>
      <c r="DI368" s="63">
        <f>SUMIFS('[1]NBA-Data-1980-2019'!$G$1:$G$16305,'[1]NBA-Data-1980-2019'!$B$1:$B$16305,$A368,'[1]NBA-Data-1980-2019'!$A$1:$A$16305,DI$9)</f>
        <v>0</v>
      </c>
      <c r="DJ368" s="63">
        <f>SUMIFS('[1]NBA-Data-1980-2019'!$G$1:$G$16305,'[1]NBA-Data-1980-2019'!$B$1:$B$16305,$A368,'[1]NBA-Data-1980-2019'!$A$1:$A$16305,DJ$9)</f>
        <v>0</v>
      </c>
      <c r="DK368" s="63">
        <f>SUMIFS('[1]NBA-Data-1980-2019'!$G$1:$G$16305,'[1]NBA-Data-1980-2019'!$B$1:$B$16305,$A368,'[1]NBA-Data-1980-2019'!$A$1:$A$16305,DK$9)</f>
        <v>0</v>
      </c>
      <c r="DL368" s="63">
        <f>SUMIFS('[1]NBA-Data-1980-2019'!$G$1:$G$16305,'[1]NBA-Data-1980-2019'!$B$1:$B$16305,$A368,'[1]NBA-Data-1980-2019'!$A$1:$A$16305,DL$9)</f>
        <v>366931</v>
      </c>
      <c r="DM368" s="63">
        <f>SUMIFS('[1]NBA-Data-1980-2019'!$G$1:$G$16305,'[1]NBA-Data-1980-2019'!$B$1:$B$16305,$A368,'[1]NBA-Data-1980-2019'!$A$1:$A$16305,DM$9)</f>
        <v>620046</v>
      </c>
      <c r="DN368" s="63">
        <f>SUMIFS('[1]NBA-Data-1980-2019'!$G$1:$G$16305,'[1]NBA-Data-1980-2019'!$B$1:$B$16305,$A368,'[1]NBA-Data-1980-2019'!$A$1:$A$16305,DN$9)</f>
        <v>4000000</v>
      </c>
      <c r="DO368" s="63">
        <f>SUMIFS('[1]NBA-Data-1980-2019'!$G$1:$G$16305,'[1]NBA-Data-1980-2019'!$B$1:$B$16305,$A368,'[1]NBA-Data-1980-2019'!$A$1:$A$16305,DO$9)</f>
        <v>4000000</v>
      </c>
      <c r="DP368" s="63">
        <f>SUMIFS('[1]NBA-Data-1980-2019'!$G$1:$G$16305,'[1]NBA-Data-1980-2019'!$B$1:$B$16305,$A368,'[1]NBA-Data-1980-2019'!$A$1:$A$16305,DP$9)</f>
        <v>4000000</v>
      </c>
      <c r="DQ368" s="63">
        <f>SUMIFS('[1]NBA-Data-1980-2019'!$G$1:$G$16305,'[1]NBA-Data-1980-2019'!$B$1:$B$16305,$A368,'[1]NBA-Data-1980-2019'!$A$1:$A$16305,DQ$9)</f>
        <v>4000000</v>
      </c>
      <c r="DR368" s="63">
        <f>SUMIFS('[1]NBA-Data-1980-2019'!$G$1:$G$16305,'[1]NBA-Data-1980-2019'!$B$1:$B$16305,$A368,'[1]NBA-Data-1980-2019'!$A$1:$A$16305,DR$9)</f>
        <v>4750000</v>
      </c>
      <c r="DS368" s="63">
        <f>SUMIFS('[1]NBA-Data-1980-2019'!$G$1:$G$16305,'[1]NBA-Data-1980-2019'!$B$1:$B$16305,$A368,'[1]NBA-Data-1980-2019'!$A$1:$A$16305,DS$9)</f>
        <v>4251250</v>
      </c>
      <c r="DT368" s="63">
        <f>SUMIFS('[1]NBA-Data-1980-2019'!$G$1:$G$16305,'[1]NBA-Data-1980-2019'!$B$1:$B$16305,$A368,'[1]NBA-Data-1980-2019'!$A$1:$A$16305,DT$9)</f>
        <v>4750000</v>
      </c>
      <c r="DU368" s="63">
        <f>SUMIFS('[1]NBA-Data-1980-2019'!$G$1:$G$16305,'[1]NBA-Data-1980-2019'!$B$1:$B$16305,$A368,'[1]NBA-Data-1980-2019'!$A$1:$A$16305,DU$9)</f>
        <v>5248750</v>
      </c>
      <c r="DV368" s="63">
        <f>SUMIFS('[1]NBA-Data-1980-2019'!$G$1:$G$16305,'[1]NBA-Data-1980-2019'!$B$1:$B$16305,$A368,'[1]NBA-Data-1980-2019'!$A$1:$A$16305,DV$9)</f>
        <v>5200000</v>
      </c>
      <c r="DW368" s="63">
        <f>SUMIFS('[1]NBA-Data-1980-2019'!$G$1:$G$16305,'[1]NBA-Data-1980-2019'!$B$1:$B$16305,$A368,'[1]NBA-Data-1980-2019'!$A$1:$A$16305,DW$9)</f>
        <v>5200000</v>
      </c>
      <c r="DX368" s="63">
        <f>SUMIFS('[1]NBA-Data-1980-2019'!$G$1:$G$16305,'[1]NBA-Data-1980-2019'!$B$1:$B$16305,$A368,'[1]NBA-Data-1980-2019'!$A$1:$A$16305,DX$9)</f>
        <v>5200000</v>
      </c>
      <c r="DY368" s="63">
        <f>SUMIFS('[1]NBA-Data-1980-2019'!$G$1:$G$16305,'[1]NBA-Data-1980-2019'!$B$1:$B$16305,$A368,'[1]NBA-Data-1980-2019'!$A$1:$A$16305,DY$9)</f>
        <v>2898000</v>
      </c>
      <c r="DZ368" s="63">
        <f>SUMIFS('[1]NBA-Data-1980-2019'!$G$1:$G$16305,'[1]NBA-Data-1980-2019'!$B$1:$B$16305,$A368,'[1]NBA-Data-1980-2019'!$A$1:$A$16305,DZ$9)</f>
        <v>3477600</v>
      </c>
      <c r="EA368" s="63">
        <f>SUMIFS('[1]NBA-Data-1980-2019'!$G$1:$G$16305,'[1]NBA-Data-1980-2019'!$B$1:$B$16305,$A368,'[1]NBA-Data-1980-2019'!$A$1:$A$16305,EA$9)</f>
        <v>2393887</v>
      </c>
      <c r="EB368" s="63">
        <f>SUMIFS('[1]NBA-Data-1980-2019'!$G$1:$G$16305,'[1]NBA-Data-1980-2019'!$B$1:$B$16305,$A368,'[1]NBA-Data-1980-2019'!$A$1:$A$16305,EB$9)</f>
        <v>0</v>
      </c>
      <c r="EC368" s="63">
        <f>SUMIFS('[1]NBA-Data-1980-2019'!$G$1:$G$16305,'[1]NBA-Data-1980-2019'!$B$1:$B$16305,$A368,'[1]NBA-Data-1980-2019'!$A$1:$A$16305,EC$9)</f>
        <v>0</v>
      </c>
      <c r="ED368" s="63">
        <f>SUMIFS('[1]NBA-Data-1980-2019'!$G$1:$G$16305,'[1]NBA-Data-1980-2019'!$B$1:$B$16305,$A368,'[1]NBA-Data-1980-2019'!$A$1:$A$16305,ED$9)</f>
        <v>0</v>
      </c>
      <c r="EH368" s="2" t="s">
        <v>1273</v>
      </c>
    </row>
    <row r="369" spans="1:165" x14ac:dyDescent="0.2">
      <c r="A369" s="2" t="s">
        <v>986</v>
      </c>
      <c r="B369" s="2" t="str" cm="1">
        <f t="array" ref="B369">_xlfn.XLOOKUP($A369&amp;B$5,'[1]NBA-Data-1980-2019'!$B$1:$B$16305&amp;'[1]NBA-Data-1980-2019'!$A$1:$A$16305,'[1]NBA-Data-1980-2019'!$D$1:$D$16305,"",0)</f>
        <v/>
      </c>
      <c r="C369" s="2" t="str" cm="1">
        <f t="array" ref="C369">_xlfn.XLOOKUP($A369&amp;C$5,'[1]NBA-Data-1980-2019'!$B$1:$B$16305&amp;'[1]NBA-Data-1980-2019'!$A$1:$A$16305,'[1]NBA-Data-1980-2019'!$D$1:$D$16305,"",0)</f>
        <v/>
      </c>
      <c r="D369" s="2" t="str" cm="1">
        <f t="array" ref="D369">_xlfn.XLOOKUP($A369&amp;D$5,'[1]NBA-Data-1980-2019'!$B$1:$B$16305&amp;'[1]NBA-Data-1980-2019'!$A$1:$A$16305,'[1]NBA-Data-1980-2019'!$D$1:$D$16305,"",0)</f>
        <v/>
      </c>
      <c r="E369" s="2" t="str" cm="1">
        <f t="array" ref="E369">_xlfn.XLOOKUP($A369&amp;E$5,'[1]NBA-Data-1980-2019'!$B$1:$B$16305&amp;'[1]NBA-Data-1980-2019'!$A$1:$A$16305,'[1]NBA-Data-1980-2019'!$D$1:$D$16305,"",0)</f>
        <v/>
      </c>
      <c r="F369" s="2" t="str" cm="1">
        <f t="array" ref="F369">_xlfn.XLOOKUP($A369&amp;F$5,'[1]NBA-Data-1980-2019'!$B$1:$B$16305&amp;'[1]NBA-Data-1980-2019'!$A$1:$A$16305,'[1]NBA-Data-1980-2019'!$D$1:$D$16305,"",0)</f>
        <v/>
      </c>
      <c r="G369" s="2" t="str" cm="1">
        <f t="array" ref="G369">_xlfn.XLOOKUP($A369&amp;G$5,'[1]NBA-Data-1980-2019'!$B$1:$B$16305&amp;'[1]NBA-Data-1980-2019'!$A$1:$A$16305,'[1]NBA-Data-1980-2019'!$D$1:$D$16305,"",0)</f>
        <v/>
      </c>
      <c r="H369" s="2" t="str" cm="1">
        <f t="array" ref="H369">_xlfn.XLOOKUP($A369&amp;H$5,'[1]NBA-Data-1980-2019'!$B$1:$B$16305&amp;'[1]NBA-Data-1980-2019'!$A$1:$A$16305,'[1]NBA-Data-1980-2019'!$D$1:$D$16305,"",0)</f>
        <v/>
      </c>
      <c r="I369" s="2" t="str" cm="1">
        <f t="array" ref="I369">_xlfn.XLOOKUP($A369&amp;I$5,'[1]NBA-Data-1980-2019'!$B$1:$B$16305&amp;'[1]NBA-Data-1980-2019'!$A$1:$A$16305,'[1]NBA-Data-1980-2019'!$D$1:$D$16305,"",0)</f>
        <v/>
      </c>
      <c r="J369" s="2" t="str" cm="1">
        <f t="array" ref="J369">_xlfn.XLOOKUP($A369&amp;J$5,'[1]NBA-Data-1980-2019'!$B$1:$B$16305&amp;'[1]NBA-Data-1980-2019'!$A$1:$A$16305,'[1]NBA-Data-1980-2019'!$D$1:$D$16305,"",0)</f>
        <v/>
      </c>
      <c r="K369" s="2" t="str" cm="1">
        <f t="array" ref="K369">_xlfn.XLOOKUP($A369&amp;K$5,'[1]NBA-Data-1980-2019'!$B$1:$B$16305&amp;'[1]NBA-Data-1980-2019'!$A$1:$A$16305,'[1]NBA-Data-1980-2019'!$D$1:$D$16305,"",0)</f>
        <v/>
      </c>
      <c r="L369" s="2" t="str" cm="1">
        <f t="array" ref="L369">_xlfn.XLOOKUP($A369&amp;L$5,'[1]NBA-Data-1980-2019'!$B$1:$B$16305&amp;'[1]NBA-Data-1980-2019'!$A$1:$A$16305,'[1]NBA-Data-1980-2019'!$D$1:$D$16305,"",0)</f>
        <v/>
      </c>
      <c r="M369" s="2" t="str" cm="1">
        <f t="array" ref="M369">_xlfn.XLOOKUP($A369&amp;M$5,'[1]NBA-Data-1980-2019'!$B$1:$B$16305&amp;'[1]NBA-Data-1980-2019'!$A$1:$A$16305,'[1]NBA-Data-1980-2019'!$D$1:$D$16305,"",0)</f>
        <v>DET</v>
      </c>
      <c r="N369" s="2" t="str" cm="1">
        <f t="array" ref="N369">_xlfn.XLOOKUP($A369&amp;N$5,'[1]NBA-Data-1980-2019'!$B$1:$B$16305&amp;'[1]NBA-Data-1980-2019'!$A$1:$A$16305,'[1]NBA-Data-1980-2019'!$D$1:$D$16305,"",0)</f>
        <v>DET</v>
      </c>
      <c r="O369" s="2" t="str" cm="1">
        <f t="array" ref="O369">_xlfn.XLOOKUP($A369&amp;O$5,'[1]NBA-Data-1980-2019'!$B$1:$B$16305&amp;'[1]NBA-Data-1980-2019'!$A$1:$A$16305,'[1]NBA-Data-1980-2019'!$D$1:$D$16305,"",0)</f>
        <v>TOT</v>
      </c>
      <c r="P369" s="2" t="str" cm="1">
        <f t="array" ref="P369">_xlfn.XLOOKUP($A369&amp;P$5,'[1]NBA-Data-1980-2019'!$B$1:$B$16305&amp;'[1]NBA-Data-1980-2019'!$A$1:$A$16305,'[1]NBA-Data-1980-2019'!$D$1:$D$16305,"",0)</f>
        <v>LAC</v>
      </c>
      <c r="Q369" s="2" t="str" cm="1">
        <f t="array" ref="Q369">_xlfn.XLOOKUP($A369&amp;Q$5,'[1]NBA-Data-1980-2019'!$B$1:$B$16305&amp;'[1]NBA-Data-1980-2019'!$A$1:$A$16305,'[1]NBA-Data-1980-2019'!$D$1:$D$16305,"",0)</f>
        <v>LAC</v>
      </c>
      <c r="R369" s="2" t="str" cm="1">
        <f t="array" ref="R369">_xlfn.XLOOKUP($A369&amp;R$5,'[1]NBA-Data-1980-2019'!$B$1:$B$16305&amp;'[1]NBA-Data-1980-2019'!$A$1:$A$16305,'[1]NBA-Data-1980-2019'!$D$1:$D$16305,"",0)</f>
        <v/>
      </c>
      <c r="S369" s="2" t="str" cm="1">
        <f t="array" ref="S369">_xlfn.XLOOKUP($A369&amp;S$5,'[1]NBA-Data-1980-2019'!$B$1:$B$16305&amp;'[1]NBA-Data-1980-2019'!$A$1:$A$16305,'[1]NBA-Data-1980-2019'!$D$1:$D$16305,"",0)</f>
        <v/>
      </c>
      <c r="T369" s="2" t="str" cm="1">
        <f t="array" ref="T369">_xlfn.XLOOKUP($A369&amp;T$5,'[1]NBA-Data-1980-2019'!$B$1:$B$16305&amp;'[1]NBA-Data-1980-2019'!$A$1:$A$16305,'[1]NBA-Data-1980-2019'!$D$1:$D$16305,"",0)</f>
        <v/>
      </c>
      <c r="U369" s="2" t="str" cm="1">
        <f t="array" ref="U369">_xlfn.XLOOKUP($A369&amp;U$5,'[1]NBA-Data-1980-2019'!$B$1:$B$16305&amp;'[1]NBA-Data-1980-2019'!$A$1:$A$16305,'[1]NBA-Data-1980-2019'!$D$1:$D$16305,"",0)</f>
        <v/>
      </c>
      <c r="V369" s="2" t="str" cm="1">
        <f t="array" ref="V369">_xlfn.XLOOKUP($A369&amp;V$5,'[1]NBA-Data-1980-2019'!$B$1:$B$16305&amp;'[1]NBA-Data-1980-2019'!$A$1:$A$16305,'[1]NBA-Data-1980-2019'!$D$1:$D$16305,"",0)</f>
        <v/>
      </c>
      <c r="W369" s="2" t="str" cm="1">
        <f t="array" ref="W369">_xlfn.XLOOKUP($A369&amp;W$5,'[1]NBA-Data-1980-2019'!$B$1:$B$16305&amp;'[1]NBA-Data-1980-2019'!$A$1:$A$16305,'[1]NBA-Data-1980-2019'!$D$1:$D$16305,"",0)</f>
        <v/>
      </c>
      <c r="X369" s="2" t="str" cm="1">
        <f t="array" ref="X369">_xlfn.XLOOKUP($A369&amp;X$5,'[1]NBA-Data-1980-2019'!$B$1:$B$16305&amp;'[1]NBA-Data-1980-2019'!$A$1:$A$16305,'[1]NBA-Data-1980-2019'!$D$1:$D$16305,"",0)</f>
        <v/>
      </c>
      <c r="Y369" s="2" t="str" cm="1">
        <f t="array" ref="Y369">_xlfn.XLOOKUP($A369&amp;Y$5,'[1]NBA-Data-1980-2019'!$B$1:$B$16305&amp;'[1]NBA-Data-1980-2019'!$A$1:$A$16305,'[1]NBA-Data-1980-2019'!$D$1:$D$16305,"",0)</f>
        <v/>
      </c>
      <c r="Z369" s="2" t="str" cm="1">
        <f t="array" ref="Z369">_xlfn.XLOOKUP($A369&amp;Z$5,'[1]NBA-Data-1980-2019'!$B$1:$B$16305&amp;'[1]NBA-Data-1980-2019'!$A$1:$A$16305,'[1]NBA-Data-1980-2019'!$D$1:$D$16305,"",0)</f>
        <v/>
      </c>
      <c r="AA369" s="2" t="str" cm="1">
        <f t="array" ref="AA369">_xlfn.XLOOKUP($A369&amp;AA$5,'[1]NBA-Data-1980-2019'!$B$1:$B$16305&amp;'[1]NBA-Data-1980-2019'!$A$1:$A$16305,'[1]NBA-Data-1980-2019'!$D$1:$D$16305,"",0)</f>
        <v/>
      </c>
      <c r="AB369" s="2" t="str" cm="1">
        <f t="array" ref="AB369">_xlfn.XLOOKUP($A369&amp;AB$5,'[1]NBA-Data-1980-2019'!$B$1:$B$16305&amp;'[1]NBA-Data-1980-2019'!$A$1:$A$16305,'[1]NBA-Data-1980-2019'!$D$1:$D$16305,"",0)</f>
        <v/>
      </c>
      <c r="AC369" s="2" t="str" cm="1">
        <f t="array" ref="AC369">_xlfn.XLOOKUP($A369&amp;AC$5,'[1]NBA-Data-1980-2019'!$B$1:$B$16305&amp;'[1]NBA-Data-1980-2019'!$A$1:$A$16305,'[1]NBA-Data-1980-2019'!$D$1:$D$16305,"",0)</f>
        <v/>
      </c>
      <c r="AD369" s="2" t="str" cm="1">
        <f t="array" ref="AD369">_xlfn.XLOOKUP($A369&amp;AD$5,'[1]NBA-Data-1980-2019'!$B$1:$B$16305&amp;'[1]NBA-Data-1980-2019'!$A$1:$A$16305,'[1]NBA-Data-1980-2019'!$D$1:$D$16305,"",0)</f>
        <v/>
      </c>
      <c r="AE369" s="2" t="str" cm="1">
        <f t="array" ref="AE369">_xlfn.XLOOKUP($A369&amp;AE$5,'[1]NBA-Data-1980-2019'!$B$1:$B$16305&amp;'[1]NBA-Data-1980-2019'!$A$1:$A$16305,'[1]NBA-Data-1980-2019'!$D$1:$D$16305,"",0)</f>
        <v/>
      </c>
      <c r="AF369" s="2" t="str" cm="1">
        <f t="array" ref="AF369">_xlfn.XLOOKUP($A369&amp;AF$5,'[1]NBA-Data-1980-2019'!$B$1:$B$16305&amp;'[1]NBA-Data-1980-2019'!$A$1:$A$16305,'[1]NBA-Data-1980-2019'!$D$1:$D$16305,"",0)</f>
        <v/>
      </c>
      <c r="AG369" s="2" t="str" cm="1">
        <f t="array" ref="AG369">_xlfn.XLOOKUP($A369&amp;AG$5,'[1]NBA-Data-1980-2019'!$B$1:$B$16305&amp;'[1]NBA-Data-1980-2019'!$A$1:$A$16305,'[1]NBA-Data-1980-2019'!$D$1:$D$16305,"",0)</f>
        <v/>
      </c>
      <c r="AH369" s="2" t="str" cm="1">
        <f t="array" ref="AH369">_xlfn.XLOOKUP($A369&amp;AH$5,'[1]NBA-Data-1980-2019'!$B$1:$B$16305&amp;'[1]NBA-Data-1980-2019'!$A$1:$A$16305,'[1]NBA-Data-1980-2019'!$H$1:$H$16305,"",0)</f>
        <v/>
      </c>
      <c r="AI369" s="2" t="str" cm="1">
        <f t="array" ref="AI369">_xlfn.XLOOKUP($A369&amp;AI$5,'[1]NBA-Data-1980-2019'!$B$1:$B$16305&amp;'[1]NBA-Data-1980-2019'!$A$1:$A$16305,'[1]NBA-Data-1980-2019'!$H$1:$H$16305,"",0)</f>
        <v/>
      </c>
      <c r="AJ369" s="2" t="str" cm="1">
        <f t="array" ref="AJ369">_xlfn.XLOOKUP($A369&amp;AJ$5,'[1]NBA-Data-1980-2019'!$B$1:$B$16305&amp;'[1]NBA-Data-1980-2019'!$A$1:$A$16305,'[1]NBA-Data-1980-2019'!$H$1:$H$16305,"",0)</f>
        <v/>
      </c>
      <c r="AK369" s="2" t="str" cm="1">
        <f t="array" ref="AK369">_xlfn.XLOOKUP($A369&amp;AK$5,'[1]NBA-Data-1980-2019'!$B$1:$B$16305&amp;'[1]NBA-Data-1980-2019'!$A$1:$A$16305,'[1]NBA-Data-1980-2019'!$H$1:$H$16305,"",0)</f>
        <v/>
      </c>
      <c r="AL369" s="2" t="str" cm="1">
        <f t="array" ref="AL369">_xlfn.XLOOKUP($A369&amp;AL$5,'[1]NBA-Data-1980-2019'!$B$1:$B$16305&amp;'[1]NBA-Data-1980-2019'!$A$1:$A$16305,'[1]NBA-Data-1980-2019'!$H$1:$H$16305,"",0)</f>
        <v/>
      </c>
      <c r="AM369" s="2" t="str" cm="1">
        <f t="array" ref="AM369">_xlfn.XLOOKUP($A369&amp;AM$5,'[1]NBA-Data-1980-2019'!$B$1:$B$16305&amp;'[1]NBA-Data-1980-2019'!$A$1:$A$16305,'[1]NBA-Data-1980-2019'!$H$1:$H$16305,"",0)</f>
        <v/>
      </c>
      <c r="AN369" s="2" t="str" cm="1">
        <f t="array" ref="AN369">_xlfn.XLOOKUP($A369&amp;AN$5,'[1]NBA-Data-1980-2019'!$B$1:$B$16305&amp;'[1]NBA-Data-1980-2019'!$A$1:$A$16305,'[1]NBA-Data-1980-2019'!$H$1:$H$16305,"",0)</f>
        <v/>
      </c>
      <c r="AO369" s="2" t="str" cm="1">
        <f t="array" ref="AO369">_xlfn.XLOOKUP($A369&amp;AO$5,'[1]NBA-Data-1980-2019'!$B$1:$B$16305&amp;'[1]NBA-Data-1980-2019'!$A$1:$A$16305,'[1]NBA-Data-1980-2019'!$H$1:$H$16305,"",0)</f>
        <v/>
      </c>
      <c r="AP369" s="2" t="str" cm="1">
        <f t="array" ref="AP369">_xlfn.XLOOKUP($A369&amp;AP$5,'[1]NBA-Data-1980-2019'!$B$1:$B$16305&amp;'[1]NBA-Data-1980-2019'!$A$1:$A$16305,'[1]NBA-Data-1980-2019'!$H$1:$H$16305,"",0)</f>
        <v/>
      </c>
      <c r="AQ369" s="2" t="str" cm="1">
        <f t="array" ref="AQ369">_xlfn.XLOOKUP($A369&amp;AQ$5,'[1]NBA-Data-1980-2019'!$B$1:$B$16305&amp;'[1]NBA-Data-1980-2019'!$A$1:$A$16305,'[1]NBA-Data-1980-2019'!$H$1:$H$16305,"",0)</f>
        <v/>
      </c>
      <c r="AR369" s="2" t="str" cm="1">
        <f t="array" ref="AR369">_xlfn.XLOOKUP($A369&amp;AR$5,'[1]NBA-Data-1980-2019'!$B$1:$B$16305&amp;'[1]NBA-Data-1980-2019'!$A$1:$A$16305,'[1]NBA-Data-1980-2019'!$H$1:$H$16305,"",0)</f>
        <v/>
      </c>
      <c r="AS369" s="2" cm="1">
        <f t="array" ref="AS369">_xlfn.XLOOKUP($A369&amp;AS$5,'[1]NBA-Data-1980-2019'!$B$1:$B$16305&amp;'[1]NBA-Data-1980-2019'!$A$1:$A$16305,'[1]NBA-Data-1980-2019'!$H$1:$H$16305,"",0)</f>
        <v>1176.6000000000001</v>
      </c>
      <c r="AT369" s="2" cm="1">
        <f t="array" ref="AT369">_xlfn.XLOOKUP($A369&amp;AT$5,'[1]NBA-Data-1980-2019'!$B$1:$B$16305&amp;'[1]NBA-Data-1980-2019'!$A$1:$A$16305,'[1]NBA-Data-1980-2019'!$H$1:$H$16305,"",0)</f>
        <v>489</v>
      </c>
      <c r="AU369" s="2" cm="1">
        <f t="array" ref="AU369">_xlfn.XLOOKUP($A369&amp;AU$5,'[1]NBA-Data-1980-2019'!$B$1:$B$16305&amp;'[1]NBA-Data-1980-2019'!$A$1:$A$16305,'[1]NBA-Data-1980-2019'!$H$1:$H$16305,"",0)</f>
        <v>273.60000000000002</v>
      </c>
      <c r="AV369" s="2" cm="1">
        <f t="array" ref="AV369">_xlfn.XLOOKUP($A369&amp;AV$5,'[1]NBA-Data-1980-2019'!$B$1:$B$16305&amp;'[1]NBA-Data-1980-2019'!$A$1:$A$16305,'[1]NBA-Data-1980-2019'!$H$1:$H$16305,"",0)</f>
        <v>928</v>
      </c>
      <c r="AW369" s="2" cm="1">
        <f t="array" ref="AW369">_xlfn.XLOOKUP($A369&amp;AW$5,'[1]NBA-Data-1980-2019'!$B$1:$B$16305&amp;'[1]NBA-Data-1980-2019'!$A$1:$A$16305,'[1]NBA-Data-1980-2019'!$H$1:$H$16305,"",0)</f>
        <v>411.79999999999995</v>
      </c>
      <c r="AX369" s="2" t="str" cm="1">
        <f t="array" ref="AX369">_xlfn.XLOOKUP($A369&amp;AX$5,'[1]NBA-Data-1980-2019'!$B$1:$B$16305&amp;'[1]NBA-Data-1980-2019'!$A$1:$A$16305,'[1]NBA-Data-1980-2019'!$H$1:$H$16305,"",0)</f>
        <v/>
      </c>
      <c r="AY369" s="2" t="str" cm="1">
        <f t="array" ref="AY369">_xlfn.XLOOKUP($A369&amp;AY$5,'[1]NBA-Data-1980-2019'!$B$1:$B$16305&amp;'[1]NBA-Data-1980-2019'!$A$1:$A$16305,'[1]NBA-Data-1980-2019'!$H$1:$H$16305,"",0)</f>
        <v/>
      </c>
      <c r="AZ369" s="2" t="str" cm="1">
        <f t="array" ref="AZ369">_xlfn.XLOOKUP($A369&amp;AZ$5,'[1]NBA-Data-1980-2019'!$B$1:$B$16305&amp;'[1]NBA-Data-1980-2019'!$A$1:$A$16305,'[1]NBA-Data-1980-2019'!$H$1:$H$16305,"",0)</f>
        <v/>
      </c>
      <c r="BA369" s="2" t="str" cm="1">
        <f t="array" ref="BA369">_xlfn.XLOOKUP($A369&amp;BA$5,'[1]NBA-Data-1980-2019'!$B$1:$B$16305&amp;'[1]NBA-Data-1980-2019'!$A$1:$A$16305,'[1]NBA-Data-1980-2019'!$H$1:$H$16305,"",0)</f>
        <v/>
      </c>
      <c r="BB369" s="2" t="str" cm="1">
        <f t="array" ref="BB369">_xlfn.XLOOKUP($A369&amp;BB$5,'[1]NBA-Data-1980-2019'!$B$1:$B$16305&amp;'[1]NBA-Data-1980-2019'!$A$1:$A$16305,'[1]NBA-Data-1980-2019'!$H$1:$H$16305,"",0)</f>
        <v/>
      </c>
      <c r="BC369" s="2" t="str" cm="1">
        <f t="array" ref="BC369">_xlfn.XLOOKUP($A369&amp;BC$5,'[1]NBA-Data-1980-2019'!$B$1:$B$16305&amp;'[1]NBA-Data-1980-2019'!$A$1:$A$16305,'[1]NBA-Data-1980-2019'!$H$1:$H$16305,"",0)</f>
        <v/>
      </c>
      <c r="BD369" s="2" t="str" cm="1">
        <f t="array" ref="BD369">_xlfn.XLOOKUP($A369&amp;BD$5,'[1]NBA-Data-1980-2019'!$B$1:$B$16305&amp;'[1]NBA-Data-1980-2019'!$A$1:$A$16305,'[1]NBA-Data-1980-2019'!$H$1:$H$16305,"",0)</f>
        <v/>
      </c>
      <c r="BE369" s="2" t="str" cm="1">
        <f t="array" ref="BE369">_xlfn.XLOOKUP($A369&amp;BE$5,'[1]NBA-Data-1980-2019'!$B$1:$B$16305&amp;'[1]NBA-Data-1980-2019'!$A$1:$A$16305,'[1]NBA-Data-1980-2019'!$H$1:$H$16305,"",0)</f>
        <v/>
      </c>
      <c r="BF369" s="2" t="str" cm="1">
        <f t="array" ref="BF369">_xlfn.XLOOKUP($A369&amp;BF$5,'[1]NBA-Data-1980-2019'!$B$1:$B$16305&amp;'[1]NBA-Data-1980-2019'!$A$1:$A$16305,'[1]NBA-Data-1980-2019'!$H$1:$H$16305,"",0)</f>
        <v/>
      </c>
      <c r="BG369" s="2" t="str" cm="1">
        <f t="array" ref="BG369">_xlfn.XLOOKUP($A369&amp;BG$5,'[1]NBA-Data-1980-2019'!$B$1:$B$16305&amp;'[1]NBA-Data-1980-2019'!$A$1:$A$16305,'[1]NBA-Data-1980-2019'!$H$1:$H$16305,"",0)</f>
        <v/>
      </c>
      <c r="BH369" s="2" t="str" cm="1">
        <f t="array" ref="BH369">_xlfn.XLOOKUP($A369&amp;BH$5,'[1]NBA-Data-1980-2019'!$B$1:$B$16305&amp;'[1]NBA-Data-1980-2019'!$A$1:$A$16305,'[1]NBA-Data-1980-2019'!$H$1:$H$16305,"",0)</f>
        <v/>
      </c>
      <c r="BI369" s="2" t="str" cm="1">
        <f t="array" ref="BI369">_xlfn.XLOOKUP($A369&amp;BI$5,'[1]NBA-Data-1980-2019'!$B$1:$B$16305&amp;'[1]NBA-Data-1980-2019'!$A$1:$A$16305,'[1]NBA-Data-1980-2019'!$H$1:$H$16305,"",0)</f>
        <v/>
      </c>
      <c r="BJ369" s="2" t="str" cm="1">
        <f t="array" ref="BJ369">_xlfn.XLOOKUP($A369&amp;BJ$5,'[1]NBA-Data-1980-2019'!$B$1:$B$16305&amp;'[1]NBA-Data-1980-2019'!$A$1:$A$16305,'[1]NBA-Data-1980-2019'!$H$1:$H$16305,"",0)</f>
        <v/>
      </c>
      <c r="BK369" s="2" t="str" cm="1">
        <f t="array" ref="BK369">_xlfn.XLOOKUP($A369&amp;BK$5,'[1]NBA-Data-1980-2019'!$B$1:$B$16305&amp;'[1]NBA-Data-1980-2019'!$A$1:$A$16305,'[1]NBA-Data-1980-2019'!$H$1:$H$16305,"",0)</f>
        <v/>
      </c>
      <c r="BL369" s="2" t="str" cm="1">
        <f t="array" ref="BL369">_xlfn.XLOOKUP($A369&amp;BL$5,'[1]NBA-Data-1980-2019'!$B$1:$B$16305&amp;'[1]NBA-Data-1980-2019'!$A$1:$A$16305,'[1]NBA-Data-1980-2019'!$H$1:$H$16305,"",0)</f>
        <v/>
      </c>
      <c r="BM369" s="2" t="str" cm="1">
        <f t="array" ref="BM369">_xlfn.XLOOKUP($A369&amp;BM$5,'[1]NBA-Data-1980-2019'!$B$1:$B$16305&amp;'[1]NBA-Data-1980-2019'!$A$1:$A$16305,'[1]NBA-Data-1980-2019'!$H$1:$H$16305,"",0)</f>
        <v/>
      </c>
      <c r="BN369" s="2" t="str" cm="1">
        <f t="array" ref="BN369">_xlfn.XLOOKUP($A369&amp;BN$5,'[1]NBA-Data-1980-2019'!$B$1:$B$16305&amp;'[1]NBA-Data-1980-2019'!$A$1:$A$16305,'[1]NBA-Data-1980-2019'!$F$1:$F$16305,"",0)</f>
        <v/>
      </c>
      <c r="BO369" s="2" t="str" cm="1">
        <f t="array" ref="BO369">_xlfn.XLOOKUP($A369&amp;BO$5,'[1]NBA-Data-1980-2019'!$B$1:$B$16305&amp;'[1]NBA-Data-1980-2019'!$A$1:$A$16305,'[1]NBA-Data-1980-2019'!$F$1:$F$16305,"",0)</f>
        <v/>
      </c>
      <c r="BP369" s="2" t="str" cm="1">
        <f t="array" ref="BP369">_xlfn.XLOOKUP($A369&amp;BP$5,'[1]NBA-Data-1980-2019'!$B$1:$B$16305&amp;'[1]NBA-Data-1980-2019'!$A$1:$A$16305,'[1]NBA-Data-1980-2019'!$F$1:$F$16305,"",0)</f>
        <v/>
      </c>
      <c r="BQ369" s="2" t="str" cm="1">
        <f t="array" ref="BQ369">_xlfn.XLOOKUP($A369&amp;BQ$5,'[1]NBA-Data-1980-2019'!$B$1:$B$16305&amp;'[1]NBA-Data-1980-2019'!$A$1:$A$16305,'[1]NBA-Data-1980-2019'!$F$1:$F$16305,"",0)</f>
        <v/>
      </c>
      <c r="BR369" s="2" t="str" cm="1">
        <f t="array" ref="BR369">_xlfn.XLOOKUP($A369&amp;BR$5,'[1]NBA-Data-1980-2019'!$B$1:$B$16305&amp;'[1]NBA-Data-1980-2019'!$A$1:$A$16305,'[1]NBA-Data-1980-2019'!$F$1:$F$16305,"",0)</f>
        <v/>
      </c>
      <c r="BS369" s="2" t="str" cm="1">
        <f t="array" ref="BS369">_xlfn.XLOOKUP($A369&amp;BS$5,'[1]NBA-Data-1980-2019'!$B$1:$B$16305&amp;'[1]NBA-Data-1980-2019'!$A$1:$A$16305,'[1]NBA-Data-1980-2019'!$F$1:$F$16305,"",0)</f>
        <v/>
      </c>
      <c r="BT369" s="2" t="str" cm="1">
        <f t="array" ref="BT369">_xlfn.XLOOKUP($A369&amp;BT$5,'[1]NBA-Data-1980-2019'!$B$1:$B$16305&amp;'[1]NBA-Data-1980-2019'!$A$1:$A$16305,'[1]NBA-Data-1980-2019'!$F$1:$F$16305,"",0)</f>
        <v/>
      </c>
      <c r="BU369" s="2" t="str" cm="1">
        <f t="array" ref="BU369">_xlfn.XLOOKUP($A369&amp;BU$5,'[1]NBA-Data-1980-2019'!$B$1:$B$16305&amp;'[1]NBA-Data-1980-2019'!$A$1:$A$16305,'[1]NBA-Data-1980-2019'!$F$1:$F$16305,"",0)</f>
        <v/>
      </c>
      <c r="BV369" s="2" t="str" cm="1">
        <f t="array" ref="BV369">_xlfn.XLOOKUP($A369&amp;BV$5,'[1]NBA-Data-1980-2019'!$B$1:$B$16305&amp;'[1]NBA-Data-1980-2019'!$A$1:$A$16305,'[1]NBA-Data-1980-2019'!$F$1:$F$16305,"",0)</f>
        <v/>
      </c>
      <c r="BW369" s="2" t="str" cm="1">
        <f t="array" ref="BW369">_xlfn.XLOOKUP($A369&amp;BW$5,'[1]NBA-Data-1980-2019'!$B$1:$B$16305&amp;'[1]NBA-Data-1980-2019'!$A$1:$A$16305,'[1]NBA-Data-1980-2019'!$F$1:$F$16305,"",0)</f>
        <v/>
      </c>
      <c r="BX369" s="2" t="str" cm="1">
        <f t="array" ref="BX369">_xlfn.XLOOKUP($A369&amp;BX$5,'[1]NBA-Data-1980-2019'!$B$1:$B$16305&amp;'[1]NBA-Data-1980-2019'!$A$1:$A$16305,'[1]NBA-Data-1980-2019'!$F$1:$F$16305,"",0)</f>
        <v/>
      </c>
      <c r="BY369" s="2" cm="1">
        <f t="array" ref="BY369">_xlfn.XLOOKUP($A369&amp;BY$5,'[1]NBA-Data-1980-2019'!$B$1:$B$16305&amp;'[1]NBA-Data-1980-2019'!$A$1:$A$16305,'[1]NBA-Data-1980-2019'!$F$1:$F$16305,"",0)</f>
        <v>16.2</v>
      </c>
      <c r="BZ369" s="2" cm="1">
        <f t="array" ref="BZ369">_xlfn.XLOOKUP($A369&amp;BZ$5,'[1]NBA-Data-1980-2019'!$B$1:$B$16305&amp;'[1]NBA-Data-1980-2019'!$A$1:$A$16305,'[1]NBA-Data-1980-2019'!$F$1:$F$16305,"",0)</f>
        <v>14</v>
      </c>
      <c r="CA369" s="2" cm="1">
        <f t="array" ref="CA369">_xlfn.XLOOKUP($A369&amp;CA$5,'[1]NBA-Data-1980-2019'!$B$1:$B$16305&amp;'[1]NBA-Data-1980-2019'!$A$1:$A$16305,'[1]NBA-Data-1980-2019'!$F$1:$F$16305,"",0)</f>
        <v>10.5</v>
      </c>
      <c r="CB369" s="2" cm="1">
        <f t="array" ref="CB369">_xlfn.XLOOKUP($A369&amp;CB$5,'[1]NBA-Data-1980-2019'!$B$1:$B$16305&amp;'[1]NBA-Data-1980-2019'!$A$1:$A$16305,'[1]NBA-Data-1980-2019'!$F$1:$F$16305,"",0)</f>
        <v>14</v>
      </c>
      <c r="CC369" s="2" cm="1">
        <f t="array" ref="CC369">_xlfn.XLOOKUP($A369&amp;CC$5,'[1]NBA-Data-1980-2019'!$B$1:$B$16305&amp;'[1]NBA-Data-1980-2019'!$A$1:$A$16305,'[1]NBA-Data-1980-2019'!$F$1:$F$16305,"",0)</f>
        <v>10.7</v>
      </c>
      <c r="CD369" s="2" t="str" cm="1">
        <f t="array" ref="CD369">_xlfn.XLOOKUP($A369&amp;CD$5,'[1]NBA-Data-1980-2019'!$B$1:$B$16305&amp;'[1]NBA-Data-1980-2019'!$A$1:$A$16305,'[1]NBA-Data-1980-2019'!$F$1:$F$16305,"",0)</f>
        <v/>
      </c>
      <c r="CE369" s="2" t="str" cm="1">
        <f t="array" ref="CE369">_xlfn.XLOOKUP($A369&amp;CE$5,'[1]NBA-Data-1980-2019'!$B$1:$B$16305&amp;'[1]NBA-Data-1980-2019'!$A$1:$A$16305,'[1]NBA-Data-1980-2019'!$F$1:$F$16305,"",0)</f>
        <v/>
      </c>
      <c r="CF369" s="2" t="str" cm="1">
        <f t="array" ref="CF369">_xlfn.XLOOKUP($A369&amp;CF$5,'[1]NBA-Data-1980-2019'!$B$1:$B$16305&amp;'[1]NBA-Data-1980-2019'!$A$1:$A$16305,'[1]NBA-Data-1980-2019'!$F$1:$F$16305,"",0)</f>
        <v/>
      </c>
      <c r="CG369" s="2" t="str" cm="1">
        <f t="array" ref="CG369">_xlfn.XLOOKUP($A369&amp;CG$5,'[1]NBA-Data-1980-2019'!$B$1:$B$16305&amp;'[1]NBA-Data-1980-2019'!$A$1:$A$16305,'[1]NBA-Data-1980-2019'!$F$1:$F$16305,"",0)</f>
        <v/>
      </c>
      <c r="CH369" s="2" t="str" cm="1">
        <f t="array" ref="CH369">_xlfn.XLOOKUP($A369&amp;CH$5,'[1]NBA-Data-1980-2019'!$B$1:$B$16305&amp;'[1]NBA-Data-1980-2019'!$A$1:$A$16305,'[1]NBA-Data-1980-2019'!$F$1:$F$16305,"",0)</f>
        <v/>
      </c>
      <c r="CI369" s="2" t="str" cm="1">
        <f t="array" ref="CI369">_xlfn.XLOOKUP($A369&amp;CI$5,'[1]NBA-Data-1980-2019'!$B$1:$B$16305&amp;'[1]NBA-Data-1980-2019'!$A$1:$A$16305,'[1]NBA-Data-1980-2019'!$F$1:$F$16305,"",0)</f>
        <v/>
      </c>
      <c r="CJ369" s="2" t="str" cm="1">
        <f t="array" ref="CJ369">_xlfn.XLOOKUP($A369&amp;CJ$5,'[1]NBA-Data-1980-2019'!$B$1:$B$16305&amp;'[1]NBA-Data-1980-2019'!$A$1:$A$16305,'[1]NBA-Data-1980-2019'!$F$1:$F$16305,"",0)</f>
        <v/>
      </c>
      <c r="CK369" s="2" t="str" cm="1">
        <f t="array" ref="CK369">_xlfn.XLOOKUP($A369&amp;CK$5,'[1]NBA-Data-1980-2019'!$B$1:$B$16305&amp;'[1]NBA-Data-1980-2019'!$A$1:$A$16305,'[1]NBA-Data-1980-2019'!$F$1:$F$16305,"",0)</f>
        <v/>
      </c>
      <c r="CL369" s="2" t="str" cm="1">
        <f t="array" ref="CL369">_xlfn.XLOOKUP($A369&amp;CL$5,'[1]NBA-Data-1980-2019'!$B$1:$B$16305&amp;'[1]NBA-Data-1980-2019'!$A$1:$A$16305,'[1]NBA-Data-1980-2019'!$F$1:$F$16305,"",0)</f>
        <v/>
      </c>
      <c r="CM369" s="2" t="str" cm="1">
        <f t="array" ref="CM369">_xlfn.XLOOKUP($A369&amp;CM$5,'[1]NBA-Data-1980-2019'!$B$1:$B$16305&amp;'[1]NBA-Data-1980-2019'!$A$1:$A$16305,'[1]NBA-Data-1980-2019'!$F$1:$F$16305,"",0)</f>
        <v/>
      </c>
      <c r="CN369" s="2" t="str" cm="1">
        <f t="array" ref="CN369">_xlfn.XLOOKUP($A369&amp;CN$5,'[1]NBA-Data-1980-2019'!$B$1:$B$16305&amp;'[1]NBA-Data-1980-2019'!$A$1:$A$16305,'[1]NBA-Data-1980-2019'!$F$1:$F$16305,"",0)</f>
        <v/>
      </c>
      <c r="CO369" s="2" t="str" cm="1">
        <f t="array" ref="CO369">_xlfn.XLOOKUP($A369&amp;CO$5,'[1]NBA-Data-1980-2019'!$B$1:$B$16305&amp;'[1]NBA-Data-1980-2019'!$A$1:$A$16305,'[1]NBA-Data-1980-2019'!$F$1:$F$16305,"",0)</f>
        <v/>
      </c>
      <c r="CP369" s="2" t="str" cm="1">
        <f t="array" ref="CP369">_xlfn.XLOOKUP($A369&amp;CP$5,'[1]NBA-Data-1980-2019'!$B$1:$B$16305&amp;'[1]NBA-Data-1980-2019'!$A$1:$A$16305,'[1]NBA-Data-1980-2019'!$F$1:$F$16305,"",0)</f>
        <v/>
      </c>
      <c r="CQ369" s="2" t="str" cm="1">
        <f t="array" ref="CQ369">_xlfn.XLOOKUP($A369&amp;CQ$5,'[1]NBA-Data-1980-2019'!$B$1:$B$16305&amp;'[1]NBA-Data-1980-2019'!$A$1:$A$16305,'[1]NBA-Data-1980-2019'!$F$1:$F$16305,"",0)</f>
        <v/>
      </c>
      <c r="CR369" s="2" t="str" cm="1">
        <f t="array" ref="CR369">_xlfn.XLOOKUP($A369&amp;CR$5,'[1]NBA-Data-1980-2019'!$B$1:$B$16305&amp;'[1]NBA-Data-1980-2019'!$A$1:$A$16305,'[1]NBA-Data-1980-2019'!$F$1:$F$16305,"",0)</f>
        <v/>
      </c>
      <c r="CS369" s="2" t="str" cm="1">
        <f t="array" ref="CS369">_xlfn.XLOOKUP($A369&amp;CS$5,'[1]NBA-Data-1980-2019'!$B$1:$B$16305&amp;'[1]NBA-Data-1980-2019'!$A$1:$A$16305,'[1]NBA-Data-1980-2019'!$F$1:$F$16305,"",0)</f>
        <v/>
      </c>
      <c r="CU369" s="2" t="str">
        <f>_xlfn.XLOOKUP($A369,TEAMS!$G$1:$G$839,TEAMS!$H$1:$H$839,"",0)</f>
        <v>C</v>
      </c>
      <c r="CV369" s="2" t="str">
        <f>_xlfn.XLOOKUP($CU369,DASHBOARD!$B$22:$B$27,DASHBOARD!$C$22:$C$27,"",0)</f>
        <v>CENTER</v>
      </c>
      <c r="CY369" s="63">
        <f>SUMIFS('[1]NBA-Data-1980-2019'!$G$1:$G$16305,'[1]NBA-Data-1980-2019'!$B$1:$B$16305,$A369,'[1]NBA-Data-1980-2019'!$A$1:$A$16305,CY$9)</f>
        <v>0</v>
      </c>
      <c r="CZ369" s="63">
        <f>SUMIFS('[1]NBA-Data-1980-2019'!$G$1:$G$16305,'[1]NBA-Data-1980-2019'!$B$1:$B$16305,$A369,'[1]NBA-Data-1980-2019'!$A$1:$A$16305,CZ$9)</f>
        <v>0</v>
      </c>
      <c r="DA369" s="63">
        <f>SUMIFS('[1]NBA-Data-1980-2019'!$G$1:$G$16305,'[1]NBA-Data-1980-2019'!$B$1:$B$16305,$A369,'[1]NBA-Data-1980-2019'!$A$1:$A$16305,DA$9)</f>
        <v>0</v>
      </c>
      <c r="DB369" s="63">
        <f>SUMIFS('[1]NBA-Data-1980-2019'!$G$1:$G$16305,'[1]NBA-Data-1980-2019'!$B$1:$B$16305,$A369,'[1]NBA-Data-1980-2019'!$A$1:$A$16305,DB$9)</f>
        <v>0</v>
      </c>
      <c r="DC369" s="63">
        <f>SUMIFS('[1]NBA-Data-1980-2019'!$G$1:$G$16305,'[1]NBA-Data-1980-2019'!$B$1:$B$16305,$A369,'[1]NBA-Data-1980-2019'!$A$1:$A$16305,DC$9)</f>
        <v>0</v>
      </c>
      <c r="DD369" s="63">
        <f>SUMIFS('[1]NBA-Data-1980-2019'!$G$1:$G$16305,'[1]NBA-Data-1980-2019'!$B$1:$B$16305,$A369,'[1]NBA-Data-1980-2019'!$A$1:$A$16305,DD$9)</f>
        <v>0</v>
      </c>
      <c r="DE369" s="63">
        <f>SUMIFS('[1]NBA-Data-1980-2019'!$G$1:$G$16305,'[1]NBA-Data-1980-2019'!$B$1:$B$16305,$A369,'[1]NBA-Data-1980-2019'!$A$1:$A$16305,DE$9)</f>
        <v>0</v>
      </c>
      <c r="DF369" s="63">
        <f>SUMIFS('[1]NBA-Data-1980-2019'!$G$1:$G$16305,'[1]NBA-Data-1980-2019'!$B$1:$B$16305,$A369,'[1]NBA-Data-1980-2019'!$A$1:$A$16305,DF$9)</f>
        <v>0</v>
      </c>
      <c r="DG369" s="63">
        <f>SUMIFS('[1]NBA-Data-1980-2019'!$G$1:$G$16305,'[1]NBA-Data-1980-2019'!$B$1:$B$16305,$A369,'[1]NBA-Data-1980-2019'!$A$1:$A$16305,DG$9)</f>
        <v>0</v>
      </c>
      <c r="DH369" s="63">
        <f>SUMIFS('[1]NBA-Data-1980-2019'!$G$1:$G$16305,'[1]NBA-Data-1980-2019'!$B$1:$B$16305,$A369,'[1]NBA-Data-1980-2019'!$A$1:$A$16305,DH$9)</f>
        <v>0</v>
      </c>
      <c r="DI369" s="63">
        <f>SUMIFS('[1]NBA-Data-1980-2019'!$G$1:$G$16305,'[1]NBA-Data-1980-2019'!$B$1:$B$16305,$A369,'[1]NBA-Data-1980-2019'!$A$1:$A$16305,DI$9)</f>
        <v>0</v>
      </c>
      <c r="DJ369" s="63">
        <f>SUMIFS('[1]NBA-Data-1980-2019'!$G$1:$G$16305,'[1]NBA-Data-1980-2019'!$B$1:$B$16305,$A369,'[1]NBA-Data-1980-2019'!$A$1:$A$16305,DJ$9)</f>
        <v>3500000</v>
      </c>
      <c r="DK369" s="63">
        <f>SUMIFS('[1]NBA-Data-1980-2019'!$G$1:$G$16305,'[1]NBA-Data-1980-2019'!$B$1:$B$16305,$A369,'[1]NBA-Data-1980-2019'!$A$1:$A$16305,DK$9)</f>
        <v>3850000</v>
      </c>
      <c r="DL369" s="63">
        <f>SUMIFS('[1]NBA-Data-1980-2019'!$G$1:$G$16305,'[1]NBA-Data-1980-2019'!$B$1:$B$16305,$A369,'[1]NBA-Data-1980-2019'!$A$1:$A$16305,DL$9)</f>
        <v>4200000</v>
      </c>
      <c r="DM369" s="63">
        <f>SUMIFS('[1]NBA-Data-1980-2019'!$G$1:$G$16305,'[1]NBA-Data-1980-2019'!$B$1:$B$16305,$A369,'[1]NBA-Data-1980-2019'!$A$1:$A$16305,DM$9)</f>
        <v>2500000</v>
      </c>
      <c r="DN369" s="63">
        <f>SUMIFS('[1]NBA-Data-1980-2019'!$G$1:$G$16305,'[1]NBA-Data-1980-2019'!$B$1:$B$16305,$A369,'[1]NBA-Data-1980-2019'!$A$1:$A$16305,DN$9)</f>
        <v>3000000</v>
      </c>
      <c r="DO369" s="63">
        <f>SUMIFS('[1]NBA-Data-1980-2019'!$G$1:$G$16305,'[1]NBA-Data-1980-2019'!$B$1:$B$16305,$A369,'[1]NBA-Data-1980-2019'!$A$1:$A$16305,DO$9)</f>
        <v>0</v>
      </c>
      <c r="DP369" s="63">
        <f>SUMIFS('[1]NBA-Data-1980-2019'!$G$1:$G$16305,'[1]NBA-Data-1980-2019'!$B$1:$B$16305,$A369,'[1]NBA-Data-1980-2019'!$A$1:$A$16305,DP$9)</f>
        <v>0</v>
      </c>
      <c r="DQ369" s="63">
        <f>SUMIFS('[1]NBA-Data-1980-2019'!$G$1:$G$16305,'[1]NBA-Data-1980-2019'!$B$1:$B$16305,$A369,'[1]NBA-Data-1980-2019'!$A$1:$A$16305,DQ$9)</f>
        <v>0</v>
      </c>
      <c r="DR369" s="63">
        <f>SUMIFS('[1]NBA-Data-1980-2019'!$G$1:$G$16305,'[1]NBA-Data-1980-2019'!$B$1:$B$16305,$A369,'[1]NBA-Data-1980-2019'!$A$1:$A$16305,DR$9)</f>
        <v>0</v>
      </c>
      <c r="DS369" s="63">
        <f>SUMIFS('[1]NBA-Data-1980-2019'!$G$1:$G$16305,'[1]NBA-Data-1980-2019'!$B$1:$B$16305,$A369,'[1]NBA-Data-1980-2019'!$A$1:$A$16305,DS$9)</f>
        <v>0</v>
      </c>
      <c r="DT369" s="63">
        <f>SUMIFS('[1]NBA-Data-1980-2019'!$G$1:$G$16305,'[1]NBA-Data-1980-2019'!$B$1:$B$16305,$A369,'[1]NBA-Data-1980-2019'!$A$1:$A$16305,DT$9)</f>
        <v>0</v>
      </c>
      <c r="DU369" s="63">
        <f>SUMIFS('[1]NBA-Data-1980-2019'!$G$1:$G$16305,'[1]NBA-Data-1980-2019'!$B$1:$B$16305,$A369,'[1]NBA-Data-1980-2019'!$A$1:$A$16305,DU$9)</f>
        <v>0</v>
      </c>
      <c r="DV369" s="63">
        <f>SUMIFS('[1]NBA-Data-1980-2019'!$G$1:$G$16305,'[1]NBA-Data-1980-2019'!$B$1:$B$16305,$A369,'[1]NBA-Data-1980-2019'!$A$1:$A$16305,DV$9)</f>
        <v>0</v>
      </c>
      <c r="DW369" s="63">
        <f>SUMIFS('[1]NBA-Data-1980-2019'!$G$1:$G$16305,'[1]NBA-Data-1980-2019'!$B$1:$B$16305,$A369,'[1]NBA-Data-1980-2019'!$A$1:$A$16305,DW$9)</f>
        <v>0</v>
      </c>
      <c r="DX369" s="63">
        <f>SUMIFS('[1]NBA-Data-1980-2019'!$G$1:$G$16305,'[1]NBA-Data-1980-2019'!$B$1:$B$16305,$A369,'[1]NBA-Data-1980-2019'!$A$1:$A$16305,DX$9)</f>
        <v>0</v>
      </c>
      <c r="DY369" s="63">
        <f>SUMIFS('[1]NBA-Data-1980-2019'!$G$1:$G$16305,'[1]NBA-Data-1980-2019'!$B$1:$B$16305,$A369,'[1]NBA-Data-1980-2019'!$A$1:$A$16305,DY$9)</f>
        <v>0</v>
      </c>
      <c r="DZ369" s="63">
        <f>SUMIFS('[1]NBA-Data-1980-2019'!$G$1:$G$16305,'[1]NBA-Data-1980-2019'!$B$1:$B$16305,$A369,'[1]NBA-Data-1980-2019'!$A$1:$A$16305,DZ$9)</f>
        <v>0</v>
      </c>
      <c r="EA369" s="63">
        <f>SUMIFS('[1]NBA-Data-1980-2019'!$G$1:$G$16305,'[1]NBA-Data-1980-2019'!$B$1:$B$16305,$A369,'[1]NBA-Data-1980-2019'!$A$1:$A$16305,EA$9)</f>
        <v>0</v>
      </c>
      <c r="EB369" s="63">
        <f>SUMIFS('[1]NBA-Data-1980-2019'!$G$1:$G$16305,'[1]NBA-Data-1980-2019'!$B$1:$B$16305,$A369,'[1]NBA-Data-1980-2019'!$A$1:$A$16305,EB$9)</f>
        <v>0</v>
      </c>
      <c r="EC369" s="63">
        <f>SUMIFS('[1]NBA-Data-1980-2019'!$G$1:$G$16305,'[1]NBA-Data-1980-2019'!$B$1:$B$16305,$A369,'[1]NBA-Data-1980-2019'!$A$1:$A$16305,EC$9)</f>
        <v>0</v>
      </c>
      <c r="ED369" s="63">
        <f>SUMIFS('[1]NBA-Data-1980-2019'!$G$1:$G$16305,'[1]NBA-Data-1980-2019'!$B$1:$B$16305,$A369,'[1]NBA-Data-1980-2019'!$A$1:$A$16305,ED$9)</f>
        <v>0</v>
      </c>
      <c r="EF369" s="1"/>
      <c r="EG369" s="1"/>
      <c r="EH369" s="2" t="s">
        <v>1480</v>
      </c>
      <c r="EI369" s="1"/>
      <c r="EJ369" s="1"/>
      <c r="EK369" s="1"/>
      <c r="EL369" s="1"/>
      <c r="EM369" s="1"/>
      <c r="EN369" s="1"/>
      <c r="EO369" s="58"/>
      <c r="EP369" s="1"/>
      <c r="EQ369" s="1"/>
      <c r="ER369" s="1"/>
      <c r="ES369" s="1"/>
      <c r="ET369" s="1"/>
      <c r="EU369" s="1"/>
      <c r="EV369" s="1"/>
      <c r="EW369" s="58"/>
      <c r="EX369" s="58"/>
      <c r="EY369" s="58"/>
      <c r="EZ369" s="1"/>
      <c r="FA369" s="1"/>
      <c r="FB369" s="58"/>
      <c r="FC369" s="58"/>
      <c r="FD369" s="58"/>
      <c r="FE369" s="58"/>
      <c r="FF369" s="58"/>
      <c r="FG369" s="58"/>
      <c r="FH369" s="58"/>
      <c r="FI369" s="1"/>
    </row>
    <row r="370" spans="1:165" x14ac:dyDescent="0.2">
      <c r="A370"/>
    </row>
    <row r="371" spans="1:165" x14ac:dyDescent="0.2">
      <c r="A371"/>
    </row>
    <row r="372" spans="1:165" x14ac:dyDescent="0.2">
      <c r="A372"/>
    </row>
    <row r="373" spans="1:165" x14ac:dyDescent="0.2">
      <c r="A373"/>
    </row>
    <row r="374" spans="1:165" x14ac:dyDescent="0.2">
      <c r="A374"/>
    </row>
    <row r="375" spans="1:165" x14ac:dyDescent="0.2">
      <c r="A375"/>
    </row>
    <row r="376" spans="1:165" x14ac:dyDescent="0.2">
      <c r="A376"/>
    </row>
    <row r="377" spans="1:165" x14ac:dyDescent="0.2">
      <c r="A377"/>
    </row>
    <row r="378" spans="1:165" x14ac:dyDescent="0.2">
      <c r="A378"/>
    </row>
    <row r="379" spans="1:165" x14ac:dyDescent="0.2">
      <c r="A379"/>
    </row>
    <row r="380" spans="1:165" x14ac:dyDescent="0.2">
      <c r="A380"/>
    </row>
    <row r="381" spans="1:165" x14ac:dyDescent="0.2">
      <c r="A381"/>
    </row>
    <row r="382" spans="1:165" x14ac:dyDescent="0.2">
      <c r="A382"/>
    </row>
    <row r="383" spans="1:165" x14ac:dyDescent="0.2">
      <c r="A383"/>
    </row>
    <row r="384" spans="1:165" x14ac:dyDescent="0.2">
      <c r="A384"/>
    </row>
    <row r="385" spans="1:165" x14ac:dyDescent="0.2">
      <c r="A385"/>
    </row>
    <row r="386" spans="1:165" x14ac:dyDescent="0.2">
      <c r="A386"/>
    </row>
    <row r="387" spans="1:165" x14ac:dyDescent="0.2">
      <c r="A387"/>
    </row>
    <row r="388" spans="1:165" x14ac:dyDescent="0.2">
      <c r="A388"/>
    </row>
    <row r="389" spans="1:165" x14ac:dyDescent="0.2">
      <c r="A389"/>
    </row>
    <row r="390" spans="1:165" x14ac:dyDescent="0.2">
      <c r="A390"/>
    </row>
    <row r="391" spans="1:165" x14ac:dyDescent="0.2">
      <c r="A391"/>
    </row>
    <row r="392" spans="1:165" x14ac:dyDescent="0.2">
      <c r="A392"/>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58"/>
      <c r="EP392" s="1"/>
      <c r="EQ392" s="1"/>
      <c r="ER392" s="1"/>
      <c r="ES392" s="1"/>
      <c r="ET392" s="1"/>
      <c r="EU392" s="1"/>
      <c r="EV392" s="1"/>
      <c r="EW392" s="58"/>
      <c r="EX392" s="58"/>
      <c r="EY392" s="58"/>
      <c r="EZ392" s="1"/>
      <c r="FA392" s="1"/>
      <c r="FB392" s="58"/>
      <c r="FC392" s="58"/>
      <c r="FD392" s="58"/>
      <c r="FE392" s="58"/>
      <c r="FF392" s="58"/>
      <c r="FG392" s="58"/>
      <c r="FH392" s="58"/>
      <c r="FI392" s="1"/>
    </row>
    <row r="393" spans="1:165" x14ac:dyDescent="0.2">
      <c r="A393"/>
    </row>
    <row r="394" spans="1:165" x14ac:dyDescent="0.2">
      <c r="A394"/>
    </row>
    <row r="395" spans="1:165" x14ac:dyDescent="0.2">
      <c r="A39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58"/>
      <c r="EP395" s="1"/>
      <c r="EQ395" s="1"/>
      <c r="ER395" s="1"/>
      <c r="ES395" s="1"/>
      <c r="ET395" s="1"/>
      <c r="EU395" s="1"/>
      <c r="EV395" s="1"/>
      <c r="EW395" s="58"/>
      <c r="EX395" s="58"/>
      <c r="EY395" s="58"/>
      <c r="EZ395" s="1"/>
      <c r="FA395" s="1"/>
      <c r="FB395" s="58"/>
      <c r="FC395" s="58"/>
      <c r="FD395" s="58"/>
      <c r="FE395" s="58"/>
      <c r="FF395" s="58"/>
      <c r="FG395" s="58"/>
      <c r="FH395" s="58"/>
      <c r="FI395" s="1"/>
    </row>
    <row r="396" spans="1:165" x14ac:dyDescent="0.2">
      <c r="A396"/>
    </row>
    <row r="397" spans="1:165" x14ac:dyDescent="0.2">
      <c r="A397"/>
    </row>
    <row r="398" spans="1:165" x14ac:dyDescent="0.2">
      <c r="A398"/>
    </row>
    <row r="399" spans="1:165" x14ac:dyDescent="0.2">
      <c r="A399"/>
    </row>
    <row r="400" spans="1:165" x14ac:dyDescent="0.2">
      <c r="A400"/>
    </row>
    <row r="401" spans="1:1" x14ac:dyDescent="0.2">
      <c r="A401"/>
    </row>
    <row r="402" spans="1:1" x14ac:dyDescent="0.2">
      <c r="A402"/>
    </row>
    <row r="403" spans="1:1" x14ac:dyDescent="0.2">
      <c r="A403"/>
    </row>
    <row r="404" spans="1:1" x14ac:dyDescent="0.2">
      <c r="A404"/>
    </row>
    <row r="405" spans="1:1" x14ac:dyDescent="0.2">
      <c r="A405"/>
    </row>
    <row r="406" spans="1:1" x14ac:dyDescent="0.2">
      <c r="A406"/>
    </row>
    <row r="407" spans="1:1" x14ac:dyDescent="0.2">
      <c r="A407"/>
    </row>
    <row r="408" spans="1:1" x14ac:dyDescent="0.2">
      <c r="A408"/>
    </row>
    <row r="409" spans="1:1" x14ac:dyDescent="0.2">
      <c r="A409"/>
    </row>
    <row r="410" spans="1:1" x14ac:dyDescent="0.2">
      <c r="A410"/>
    </row>
    <row r="411" spans="1:1" x14ac:dyDescent="0.2">
      <c r="A411"/>
    </row>
    <row r="412" spans="1:1" x14ac:dyDescent="0.2">
      <c r="A412"/>
    </row>
    <row r="413" spans="1:1" x14ac:dyDescent="0.2">
      <c r="A413"/>
    </row>
    <row r="414" spans="1:1" x14ac:dyDescent="0.2">
      <c r="A414"/>
    </row>
    <row r="415" spans="1:1" x14ac:dyDescent="0.2">
      <c r="A415"/>
    </row>
    <row r="416" spans="1:1" x14ac:dyDescent="0.2">
      <c r="A416"/>
    </row>
    <row r="417" spans="1:165" x14ac:dyDescent="0.2">
      <c r="A417"/>
    </row>
    <row r="418" spans="1:165" x14ac:dyDescent="0.2">
      <c r="A418"/>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58"/>
      <c r="EP418" s="1"/>
      <c r="EQ418" s="1"/>
      <c r="ER418" s="1"/>
      <c r="ES418" s="1"/>
      <c r="ET418" s="1"/>
      <c r="EU418" s="1"/>
      <c r="EV418" s="1"/>
      <c r="EW418" s="58"/>
      <c r="EX418" s="58"/>
      <c r="EY418" s="58"/>
      <c r="EZ418" s="1"/>
      <c r="FA418" s="1"/>
      <c r="FB418" s="58"/>
      <c r="FC418" s="58"/>
      <c r="FD418" s="58"/>
      <c r="FE418" s="58"/>
      <c r="FF418" s="58"/>
      <c r="FG418" s="58"/>
      <c r="FH418" s="58"/>
      <c r="FI418" s="1"/>
    </row>
    <row r="419" spans="1:165" x14ac:dyDescent="0.2">
      <c r="A419"/>
    </row>
    <row r="420" spans="1:165" x14ac:dyDescent="0.2">
      <c r="A420"/>
    </row>
    <row r="421" spans="1:165" x14ac:dyDescent="0.2">
      <c r="A42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58"/>
      <c r="EP421" s="1"/>
      <c r="EQ421" s="1"/>
      <c r="ER421" s="1"/>
      <c r="ES421" s="1"/>
      <c r="ET421" s="1"/>
      <c r="EU421" s="1"/>
      <c r="EV421" s="1"/>
      <c r="EW421" s="58"/>
      <c r="EX421" s="58"/>
      <c r="EY421" s="58"/>
      <c r="EZ421" s="1"/>
      <c r="FA421" s="1"/>
      <c r="FB421" s="58"/>
      <c r="FC421" s="58"/>
      <c r="FD421" s="58"/>
      <c r="FE421" s="58"/>
      <c r="FF421" s="58"/>
      <c r="FG421" s="58"/>
      <c r="FH421" s="58"/>
      <c r="FI421" s="1"/>
    </row>
    <row r="422" spans="1:165" x14ac:dyDescent="0.2">
      <c r="A422"/>
    </row>
    <row r="423" spans="1:165" x14ac:dyDescent="0.2">
      <c r="A423"/>
    </row>
    <row r="424" spans="1:165" x14ac:dyDescent="0.2">
      <c r="A424"/>
    </row>
    <row r="425" spans="1:165" x14ac:dyDescent="0.2">
      <c r="A425"/>
    </row>
    <row r="426" spans="1:165" x14ac:dyDescent="0.2">
      <c r="A426"/>
    </row>
    <row r="427" spans="1:165" x14ac:dyDescent="0.2">
      <c r="A427"/>
    </row>
    <row r="428" spans="1:165" x14ac:dyDescent="0.2">
      <c r="A428"/>
    </row>
    <row r="429" spans="1:165" x14ac:dyDescent="0.2">
      <c r="A429"/>
    </row>
    <row r="430" spans="1:165" x14ac:dyDescent="0.2">
      <c r="A430"/>
    </row>
    <row r="431" spans="1:165" x14ac:dyDescent="0.2">
      <c r="A431"/>
    </row>
    <row r="432" spans="1:165" x14ac:dyDescent="0.2">
      <c r="A432"/>
    </row>
    <row r="433" spans="1:165" x14ac:dyDescent="0.2">
      <c r="A433"/>
    </row>
    <row r="434" spans="1:165" x14ac:dyDescent="0.2">
      <c r="A434"/>
    </row>
    <row r="435" spans="1:165" x14ac:dyDescent="0.2">
      <c r="A435"/>
    </row>
    <row r="436" spans="1:165" x14ac:dyDescent="0.2">
      <c r="A436"/>
    </row>
    <row r="437" spans="1:165" x14ac:dyDescent="0.2">
      <c r="A437"/>
    </row>
    <row r="438" spans="1:165" x14ac:dyDescent="0.2">
      <c r="A438"/>
    </row>
    <row r="439" spans="1:165" x14ac:dyDescent="0.2">
      <c r="A439"/>
    </row>
    <row r="440" spans="1:165" x14ac:dyDescent="0.2">
      <c r="A440"/>
    </row>
    <row r="441" spans="1:165" x14ac:dyDescent="0.2">
      <c r="A441"/>
    </row>
    <row r="442" spans="1:165" x14ac:dyDescent="0.2">
      <c r="A442"/>
    </row>
    <row r="443" spans="1:165" x14ac:dyDescent="0.2">
      <c r="A443"/>
    </row>
    <row r="444" spans="1:165" x14ac:dyDescent="0.2">
      <c r="A444"/>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58"/>
      <c r="EP444" s="1"/>
      <c r="EQ444" s="1"/>
      <c r="ER444" s="1"/>
      <c r="ES444" s="1"/>
      <c r="ET444" s="1"/>
      <c r="EU444" s="1"/>
      <c r="EV444" s="1"/>
      <c r="EW444" s="58"/>
      <c r="EX444" s="58"/>
      <c r="EY444" s="58"/>
      <c r="EZ444" s="1"/>
      <c r="FA444" s="1"/>
      <c r="FB444" s="58"/>
      <c r="FC444" s="58"/>
      <c r="FD444" s="58"/>
      <c r="FE444" s="58"/>
      <c r="FF444" s="58"/>
      <c r="FG444" s="58"/>
      <c r="FH444" s="58"/>
      <c r="FI444" s="1"/>
    </row>
    <row r="445" spans="1:165" x14ac:dyDescent="0.2">
      <c r="A445"/>
    </row>
    <row r="446" spans="1:165" x14ac:dyDescent="0.2">
      <c r="A446"/>
    </row>
    <row r="447" spans="1:165" x14ac:dyDescent="0.2">
      <c r="A447"/>
    </row>
    <row r="448" spans="1:165" x14ac:dyDescent="0.2">
      <c r="A448"/>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58"/>
      <c r="EP448" s="1"/>
      <c r="EQ448" s="1"/>
      <c r="ER448" s="1"/>
      <c r="ES448" s="1"/>
      <c r="ET448" s="1"/>
      <c r="EU448" s="1"/>
      <c r="EV448" s="1"/>
      <c r="EW448" s="58"/>
      <c r="EX448" s="58"/>
      <c r="EY448" s="58"/>
      <c r="EZ448" s="1"/>
      <c r="FA448" s="1"/>
      <c r="FB448" s="58"/>
      <c r="FC448" s="58"/>
      <c r="FD448" s="58"/>
      <c r="FE448" s="58"/>
      <c r="FF448" s="58"/>
      <c r="FG448" s="58"/>
      <c r="FH448" s="58"/>
      <c r="FI448" s="1"/>
    </row>
    <row r="449" spans="1:1" x14ac:dyDescent="0.2">
      <c r="A449"/>
    </row>
    <row r="450" spans="1:1" x14ac:dyDescent="0.2">
      <c r="A450"/>
    </row>
    <row r="451" spans="1:1" x14ac:dyDescent="0.2">
      <c r="A451"/>
    </row>
    <row r="452" spans="1:1" x14ac:dyDescent="0.2">
      <c r="A452"/>
    </row>
    <row r="453" spans="1:1" x14ac:dyDescent="0.2">
      <c r="A453"/>
    </row>
    <row r="454" spans="1:1" x14ac:dyDescent="0.2">
      <c r="A454"/>
    </row>
    <row r="455" spans="1:1" x14ac:dyDescent="0.2">
      <c r="A455"/>
    </row>
    <row r="456" spans="1:1" x14ac:dyDescent="0.2">
      <c r="A456"/>
    </row>
    <row r="457" spans="1:1" x14ac:dyDescent="0.2">
      <c r="A457"/>
    </row>
    <row r="458" spans="1:1" x14ac:dyDescent="0.2">
      <c r="A458"/>
    </row>
    <row r="459" spans="1:1" x14ac:dyDescent="0.2">
      <c r="A459"/>
    </row>
    <row r="460" spans="1:1" x14ac:dyDescent="0.2">
      <c r="A460"/>
    </row>
    <row r="461" spans="1:1" x14ac:dyDescent="0.2">
      <c r="A461"/>
    </row>
    <row r="462" spans="1:1" x14ac:dyDescent="0.2">
      <c r="A462"/>
    </row>
    <row r="463" spans="1:1" x14ac:dyDescent="0.2">
      <c r="A463"/>
    </row>
    <row r="464" spans="1:1" x14ac:dyDescent="0.2">
      <c r="A464"/>
    </row>
    <row r="465" spans="1:165" x14ac:dyDescent="0.2">
      <c r="A465"/>
    </row>
    <row r="466" spans="1:165" x14ac:dyDescent="0.2">
      <c r="A466"/>
    </row>
    <row r="467" spans="1:165" x14ac:dyDescent="0.2">
      <c r="A467"/>
    </row>
    <row r="468" spans="1:165" x14ac:dyDescent="0.2">
      <c r="A468"/>
    </row>
    <row r="469" spans="1:165" x14ac:dyDescent="0.2">
      <c r="A469"/>
    </row>
    <row r="470" spans="1:165" x14ac:dyDescent="0.2">
      <c r="A470"/>
    </row>
    <row r="471" spans="1:165" x14ac:dyDescent="0.2">
      <c r="A47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58"/>
      <c r="EP471" s="1"/>
      <c r="EQ471" s="1"/>
      <c r="ER471" s="1"/>
      <c r="ES471" s="1"/>
      <c r="ET471" s="1"/>
      <c r="EU471" s="1"/>
      <c r="EV471" s="1"/>
      <c r="EW471" s="58"/>
      <c r="EX471" s="58"/>
      <c r="EY471" s="58"/>
      <c r="EZ471" s="1"/>
      <c r="FA471" s="1"/>
      <c r="FB471" s="58"/>
      <c r="FC471" s="58"/>
      <c r="FD471" s="58"/>
      <c r="FE471" s="58"/>
      <c r="FF471" s="58"/>
      <c r="FG471" s="58"/>
      <c r="FH471" s="58"/>
      <c r="FI471" s="1"/>
    </row>
    <row r="472" spans="1:165" x14ac:dyDescent="0.2">
      <c r="A472"/>
    </row>
    <row r="473" spans="1:165" x14ac:dyDescent="0.2">
      <c r="A473"/>
    </row>
    <row r="474" spans="1:165" x14ac:dyDescent="0.2">
      <c r="A474"/>
    </row>
    <row r="475" spans="1:165" x14ac:dyDescent="0.2">
      <c r="A47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58"/>
      <c r="EP475" s="1"/>
      <c r="EQ475" s="1"/>
      <c r="ER475" s="1"/>
      <c r="ES475" s="1"/>
      <c r="ET475" s="1"/>
      <c r="EU475" s="1"/>
      <c r="EV475" s="1"/>
      <c r="EW475" s="58"/>
      <c r="EX475" s="58"/>
      <c r="EY475" s="58"/>
      <c r="EZ475" s="1"/>
      <c r="FA475" s="1"/>
      <c r="FB475" s="58"/>
      <c r="FC475" s="58"/>
      <c r="FD475" s="58"/>
      <c r="FE475" s="58"/>
      <c r="FF475" s="58"/>
      <c r="FG475" s="58"/>
      <c r="FH475" s="58"/>
      <c r="FI475" s="1"/>
    </row>
    <row r="476" spans="1:165" x14ac:dyDescent="0.2">
      <c r="A476"/>
    </row>
    <row r="477" spans="1:165" x14ac:dyDescent="0.2">
      <c r="A477"/>
    </row>
    <row r="478" spans="1:165" x14ac:dyDescent="0.2">
      <c r="A478"/>
    </row>
    <row r="479" spans="1:165" x14ac:dyDescent="0.2">
      <c r="A479"/>
    </row>
    <row r="480" spans="1:165" x14ac:dyDescent="0.2">
      <c r="A480"/>
    </row>
    <row r="481" spans="1:1" x14ac:dyDescent="0.2">
      <c r="A481"/>
    </row>
    <row r="482" spans="1:1" x14ac:dyDescent="0.2">
      <c r="A482"/>
    </row>
    <row r="483" spans="1:1" x14ac:dyDescent="0.2">
      <c r="A483"/>
    </row>
    <row r="484" spans="1:1" x14ac:dyDescent="0.2">
      <c r="A484"/>
    </row>
    <row r="485" spans="1:1" x14ac:dyDescent="0.2">
      <c r="A485"/>
    </row>
    <row r="486" spans="1:1" x14ac:dyDescent="0.2">
      <c r="A486"/>
    </row>
    <row r="487" spans="1:1" x14ac:dyDescent="0.2">
      <c r="A487"/>
    </row>
    <row r="488" spans="1:1" x14ac:dyDescent="0.2">
      <c r="A488"/>
    </row>
    <row r="489" spans="1:1" x14ac:dyDescent="0.2">
      <c r="A489"/>
    </row>
    <row r="490" spans="1:1" x14ac:dyDescent="0.2">
      <c r="A490"/>
    </row>
    <row r="491" spans="1:1" x14ac:dyDescent="0.2">
      <c r="A491"/>
    </row>
    <row r="492" spans="1:1" x14ac:dyDescent="0.2">
      <c r="A492"/>
    </row>
    <row r="493" spans="1:1" x14ac:dyDescent="0.2">
      <c r="A493"/>
    </row>
    <row r="494" spans="1:1" x14ac:dyDescent="0.2">
      <c r="A494"/>
    </row>
    <row r="495" spans="1:1" x14ac:dyDescent="0.2">
      <c r="A495"/>
    </row>
    <row r="496" spans="1:1" x14ac:dyDescent="0.2">
      <c r="A496"/>
    </row>
    <row r="497" spans="1:165" x14ac:dyDescent="0.2">
      <c r="A497"/>
    </row>
    <row r="498" spans="1:165" x14ac:dyDescent="0.2">
      <c r="A498"/>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58"/>
      <c r="EP498" s="1"/>
      <c r="EQ498" s="1"/>
      <c r="ER498" s="1"/>
      <c r="ES498" s="1"/>
      <c r="ET498" s="1"/>
      <c r="EU498" s="1"/>
      <c r="EV498" s="1"/>
      <c r="EW498" s="58"/>
      <c r="EX498" s="58"/>
      <c r="EY498" s="58"/>
      <c r="EZ498" s="1"/>
      <c r="FA498" s="1"/>
      <c r="FB498" s="58"/>
      <c r="FC498" s="58"/>
      <c r="FD498" s="58"/>
      <c r="FE498" s="58"/>
      <c r="FF498" s="58"/>
      <c r="FG498" s="58"/>
      <c r="FH498" s="58"/>
      <c r="FI498" s="1"/>
    </row>
    <row r="499" spans="1:165" x14ac:dyDescent="0.2">
      <c r="A499"/>
    </row>
    <row r="500" spans="1:165" x14ac:dyDescent="0.2">
      <c r="A500"/>
    </row>
    <row r="501" spans="1:165" x14ac:dyDescent="0.2">
      <c r="A501"/>
    </row>
    <row r="502" spans="1:165" x14ac:dyDescent="0.2">
      <c r="A502"/>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58"/>
      <c r="EP502" s="1"/>
      <c r="EQ502" s="1"/>
      <c r="ER502" s="1"/>
      <c r="ES502" s="1"/>
      <c r="ET502" s="1"/>
      <c r="EU502" s="1"/>
      <c r="EV502" s="1"/>
      <c r="EW502" s="58"/>
      <c r="EX502" s="58"/>
      <c r="EY502" s="58"/>
      <c r="EZ502" s="1"/>
      <c r="FA502" s="1"/>
      <c r="FB502" s="58"/>
      <c r="FC502" s="58"/>
      <c r="FD502" s="58"/>
      <c r="FE502" s="58"/>
      <c r="FF502" s="58"/>
      <c r="FG502" s="58"/>
      <c r="FH502" s="58"/>
      <c r="FI502" s="1"/>
    </row>
    <row r="503" spans="1:165" x14ac:dyDescent="0.2">
      <c r="A503"/>
    </row>
    <row r="504" spans="1:165" x14ac:dyDescent="0.2">
      <c r="A504"/>
    </row>
    <row r="505" spans="1:165" x14ac:dyDescent="0.2">
      <c r="A505"/>
    </row>
    <row r="506" spans="1:165" x14ac:dyDescent="0.2">
      <c r="A506"/>
    </row>
    <row r="507" spans="1:165" x14ac:dyDescent="0.2">
      <c r="A507"/>
    </row>
    <row r="508" spans="1:165" x14ac:dyDescent="0.2">
      <c r="A508"/>
    </row>
    <row r="509" spans="1:165" x14ac:dyDescent="0.2">
      <c r="A509"/>
    </row>
    <row r="510" spans="1:165" x14ac:dyDescent="0.2">
      <c r="A510"/>
    </row>
    <row r="511" spans="1:165" x14ac:dyDescent="0.2">
      <c r="A511"/>
    </row>
    <row r="512" spans="1:165" x14ac:dyDescent="0.2">
      <c r="A512"/>
    </row>
    <row r="513" spans="1:165" x14ac:dyDescent="0.2">
      <c r="A513"/>
    </row>
    <row r="514" spans="1:165" x14ac:dyDescent="0.2">
      <c r="A514"/>
    </row>
    <row r="515" spans="1:165" x14ac:dyDescent="0.2">
      <c r="A515"/>
    </row>
    <row r="516" spans="1:165" x14ac:dyDescent="0.2">
      <c r="A516"/>
    </row>
    <row r="517" spans="1:165" x14ac:dyDescent="0.2">
      <c r="A517"/>
    </row>
    <row r="518" spans="1:165" x14ac:dyDescent="0.2">
      <c r="A518"/>
    </row>
    <row r="519" spans="1:165" x14ac:dyDescent="0.2">
      <c r="A519"/>
    </row>
    <row r="520" spans="1:165" x14ac:dyDescent="0.2">
      <c r="A520"/>
    </row>
    <row r="521" spans="1:165" x14ac:dyDescent="0.2">
      <c r="A521"/>
    </row>
    <row r="522" spans="1:165" x14ac:dyDescent="0.2">
      <c r="A522"/>
    </row>
    <row r="523" spans="1:165" x14ac:dyDescent="0.2">
      <c r="A523"/>
    </row>
    <row r="524" spans="1:165" x14ac:dyDescent="0.2">
      <c r="A524"/>
    </row>
    <row r="525" spans="1:165" x14ac:dyDescent="0.2">
      <c r="A52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58"/>
      <c r="EP525" s="1"/>
      <c r="EQ525" s="1"/>
      <c r="ER525" s="1"/>
      <c r="ES525" s="1"/>
      <c r="ET525" s="1"/>
      <c r="EU525" s="1"/>
      <c r="EV525" s="1"/>
      <c r="EW525" s="58"/>
      <c r="EX525" s="58"/>
      <c r="EY525" s="58"/>
      <c r="EZ525" s="1"/>
      <c r="FA525" s="1"/>
      <c r="FB525" s="58"/>
      <c r="FC525" s="58"/>
      <c r="FD525" s="58"/>
      <c r="FE525" s="58"/>
      <c r="FF525" s="58"/>
      <c r="FG525" s="58"/>
      <c r="FH525" s="58"/>
      <c r="FI525" s="1"/>
    </row>
    <row r="526" spans="1:165" x14ac:dyDescent="0.2">
      <c r="A526"/>
    </row>
    <row r="527" spans="1:165" x14ac:dyDescent="0.2">
      <c r="A527"/>
    </row>
    <row r="528" spans="1:165" x14ac:dyDescent="0.2">
      <c r="A528"/>
    </row>
    <row r="529" spans="1:165" x14ac:dyDescent="0.2">
      <c r="A529"/>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58"/>
      <c r="EP529" s="1"/>
      <c r="EQ529" s="1"/>
      <c r="ER529" s="1"/>
      <c r="ES529" s="1"/>
      <c r="ET529" s="1"/>
      <c r="EU529" s="1"/>
      <c r="EV529" s="1"/>
      <c r="EW529" s="58"/>
      <c r="EX529" s="58"/>
      <c r="EY529" s="58"/>
      <c r="EZ529" s="1"/>
      <c r="FA529" s="1"/>
      <c r="FB529" s="58"/>
      <c r="FC529" s="58"/>
      <c r="FD529" s="58"/>
      <c r="FE529" s="58"/>
      <c r="FF529" s="58"/>
      <c r="FG529" s="58"/>
      <c r="FH529" s="58"/>
      <c r="FI529" s="1"/>
    </row>
    <row r="530" spans="1:165" x14ac:dyDescent="0.2">
      <c r="A530"/>
    </row>
    <row r="531" spans="1:165" x14ac:dyDescent="0.2">
      <c r="A531"/>
    </row>
    <row r="532" spans="1:165" x14ac:dyDescent="0.2">
      <c r="A532"/>
    </row>
    <row r="533" spans="1:165" x14ac:dyDescent="0.2">
      <c r="A533"/>
    </row>
    <row r="534" spans="1:165" x14ac:dyDescent="0.2">
      <c r="A534"/>
    </row>
    <row r="535" spans="1:165" x14ac:dyDescent="0.2">
      <c r="A535"/>
    </row>
    <row r="536" spans="1:165" x14ac:dyDescent="0.2">
      <c r="A536"/>
    </row>
    <row r="537" spans="1:165" x14ac:dyDescent="0.2">
      <c r="A537"/>
    </row>
    <row r="538" spans="1:165" x14ac:dyDescent="0.2">
      <c r="A538"/>
    </row>
    <row r="539" spans="1:165" x14ac:dyDescent="0.2">
      <c r="A539"/>
    </row>
    <row r="540" spans="1:165" x14ac:dyDescent="0.2">
      <c r="A540"/>
    </row>
    <row r="541" spans="1:165" x14ac:dyDescent="0.2">
      <c r="A541"/>
    </row>
    <row r="542" spans="1:165" x14ac:dyDescent="0.2">
      <c r="A542"/>
    </row>
    <row r="543" spans="1:165" x14ac:dyDescent="0.2">
      <c r="A543"/>
    </row>
    <row r="544" spans="1:165" x14ac:dyDescent="0.2">
      <c r="A544"/>
    </row>
    <row r="545" spans="1:165" x14ac:dyDescent="0.2">
      <c r="A545"/>
    </row>
    <row r="546" spans="1:165" x14ac:dyDescent="0.2">
      <c r="A546"/>
    </row>
    <row r="547" spans="1:165" x14ac:dyDescent="0.2">
      <c r="A547"/>
    </row>
    <row r="548" spans="1:165" x14ac:dyDescent="0.2">
      <c r="A548"/>
    </row>
    <row r="549" spans="1:165" x14ac:dyDescent="0.2">
      <c r="A549"/>
    </row>
    <row r="550" spans="1:165" x14ac:dyDescent="0.2">
      <c r="A550"/>
    </row>
    <row r="551" spans="1:165" x14ac:dyDescent="0.2">
      <c r="A551"/>
    </row>
    <row r="552" spans="1:165" x14ac:dyDescent="0.2">
      <c r="A552"/>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58"/>
      <c r="EP552" s="1"/>
      <c r="EQ552" s="1"/>
      <c r="ER552" s="1"/>
      <c r="ES552" s="1"/>
      <c r="ET552" s="1"/>
      <c r="EU552" s="1"/>
      <c r="EV552" s="1"/>
      <c r="EW552" s="58"/>
      <c r="EX552" s="58"/>
      <c r="EY552" s="58"/>
      <c r="EZ552" s="1"/>
      <c r="FA552" s="1"/>
      <c r="FB552" s="58"/>
      <c r="FC552" s="58"/>
      <c r="FD552" s="58"/>
      <c r="FE552" s="58"/>
      <c r="FF552" s="58"/>
      <c r="FG552" s="58"/>
      <c r="FH552" s="58"/>
      <c r="FI552" s="1"/>
    </row>
    <row r="553" spans="1:165" x14ac:dyDescent="0.2">
      <c r="A553"/>
    </row>
    <row r="554" spans="1:165" x14ac:dyDescent="0.2">
      <c r="A554"/>
    </row>
    <row r="555" spans="1:165" x14ac:dyDescent="0.2">
      <c r="A555"/>
    </row>
    <row r="556" spans="1:165" x14ac:dyDescent="0.2">
      <c r="A556"/>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58"/>
      <c r="EP556" s="1"/>
      <c r="EQ556" s="1"/>
      <c r="ER556" s="1"/>
      <c r="ES556" s="1"/>
      <c r="ET556" s="1"/>
      <c r="EU556" s="1"/>
      <c r="EV556" s="1"/>
      <c r="EW556" s="58"/>
      <c r="EX556" s="58"/>
      <c r="EY556" s="58"/>
      <c r="EZ556" s="1"/>
      <c r="FA556" s="1"/>
      <c r="FB556" s="58"/>
      <c r="FC556" s="58"/>
      <c r="FD556" s="58"/>
      <c r="FE556" s="58"/>
      <c r="FF556" s="58"/>
      <c r="FG556" s="58"/>
      <c r="FH556" s="58"/>
      <c r="FI556" s="1"/>
    </row>
    <row r="557" spans="1:165" x14ac:dyDescent="0.2">
      <c r="A557"/>
    </row>
    <row r="558" spans="1:165" x14ac:dyDescent="0.2">
      <c r="A558"/>
    </row>
    <row r="559" spans="1:165" x14ac:dyDescent="0.2">
      <c r="A559"/>
    </row>
    <row r="560" spans="1:165" x14ac:dyDescent="0.2">
      <c r="A560"/>
    </row>
    <row r="561" spans="1:1" x14ac:dyDescent="0.2">
      <c r="A561"/>
    </row>
    <row r="562" spans="1:1" x14ac:dyDescent="0.2">
      <c r="A562"/>
    </row>
    <row r="563" spans="1:1" x14ac:dyDescent="0.2">
      <c r="A563"/>
    </row>
    <row r="564" spans="1:1" x14ac:dyDescent="0.2">
      <c r="A564"/>
    </row>
    <row r="565" spans="1:1" x14ac:dyDescent="0.2">
      <c r="A565"/>
    </row>
    <row r="566" spans="1:1" x14ac:dyDescent="0.2">
      <c r="A566"/>
    </row>
    <row r="567" spans="1:1" x14ac:dyDescent="0.2">
      <c r="A567"/>
    </row>
    <row r="568" spans="1:1" x14ac:dyDescent="0.2">
      <c r="A568"/>
    </row>
    <row r="569" spans="1:1" x14ac:dyDescent="0.2">
      <c r="A569"/>
    </row>
    <row r="570" spans="1:1" x14ac:dyDescent="0.2">
      <c r="A570"/>
    </row>
    <row r="571" spans="1:1" x14ac:dyDescent="0.2">
      <c r="A571"/>
    </row>
    <row r="572" spans="1:1" x14ac:dyDescent="0.2">
      <c r="A572"/>
    </row>
    <row r="573" spans="1:1" x14ac:dyDescent="0.2">
      <c r="A573"/>
    </row>
    <row r="574" spans="1:1" x14ac:dyDescent="0.2">
      <c r="A574"/>
    </row>
    <row r="575" spans="1:1" x14ac:dyDescent="0.2">
      <c r="A575"/>
    </row>
    <row r="576" spans="1:1" x14ac:dyDescent="0.2">
      <c r="A576"/>
    </row>
    <row r="579" spans="1:16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58"/>
      <c r="EP579" s="1"/>
      <c r="EQ579" s="1"/>
      <c r="ER579" s="1"/>
      <c r="ES579" s="1"/>
      <c r="ET579" s="1"/>
      <c r="EU579" s="1"/>
      <c r="EV579" s="1"/>
      <c r="EW579" s="58"/>
      <c r="EX579" s="58"/>
      <c r="EY579" s="58"/>
      <c r="EZ579" s="1"/>
      <c r="FA579" s="1"/>
      <c r="FB579" s="58"/>
      <c r="FC579" s="58"/>
      <c r="FD579" s="58"/>
      <c r="FE579" s="58"/>
      <c r="FF579" s="58"/>
      <c r="FG579" s="58"/>
      <c r="FH579" s="58"/>
      <c r="FI579" s="1"/>
    </row>
    <row r="583" spans="1:16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58"/>
      <c r="EP583" s="1"/>
      <c r="EQ583" s="1"/>
      <c r="ER583" s="1"/>
      <c r="ES583" s="1"/>
      <c r="ET583" s="1"/>
      <c r="EU583" s="1"/>
      <c r="EV583" s="1"/>
      <c r="EW583" s="58"/>
      <c r="EX583" s="58"/>
      <c r="EY583" s="58"/>
      <c r="EZ583" s="1"/>
      <c r="FA583" s="1"/>
      <c r="FB583" s="58"/>
      <c r="FC583" s="58"/>
      <c r="FD583" s="58"/>
      <c r="FE583" s="58"/>
      <c r="FF583" s="58"/>
      <c r="FG583" s="58"/>
      <c r="FH583" s="58"/>
      <c r="FI583" s="1"/>
    </row>
    <row r="606" spans="1:16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58"/>
      <c r="EP606" s="1"/>
      <c r="EQ606" s="1"/>
      <c r="ER606" s="1"/>
      <c r="ES606" s="1"/>
      <c r="ET606" s="1"/>
      <c r="EU606" s="1"/>
      <c r="EV606" s="1"/>
      <c r="EW606" s="58"/>
      <c r="EX606" s="58"/>
      <c r="EY606" s="58"/>
      <c r="EZ606" s="1"/>
      <c r="FA606" s="1"/>
      <c r="FB606" s="58"/>
      <c r="FC606" s="58"/>
      <c r="FD606" s="58"/>
      <c r="FE606" s="58"/>
      <c r="FF606" s="58"/>
      <c r="FG606" s="58"/>
      <c r="FH606" s="58"/>
      <c r="FI606" s="1"/>
    </row>
    <row r="609" spans="1:16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58"/>
      <c r="EP609" s="1"/>
      <c r="EQ609" s="1"/>
      <c r="ER609" s="1"/>
      <c r="ES609" s="1"/>
      <c r="ET609" s="1"/>
      <c r="EU609" s="1"/>
      <c r="EV609" s="1"/>
      <c r="EW609" s="58"/>
      <c r="EX609" s="58"/>
      <c r="EY609" s="58"/>
      <c r="EZ609" s="1"/>
      <c r="FA609" s="1"/>
      <c r="FB609" s="58"/>
      <c r="FC609" s="58"/>
      <c r="FD609" s="58"/>
      <c r="FE609" s="58"/>
      <c r="FF609" s="58"/>
      <c r="FG609" s="58"/>
      <c r="FH609" s="58"/>
      <c r="FI609" s="1"/>
    </row>
    <row r="632" spans="1:16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58"/>
      <c r="EP632" s="1"/>
      <c r="EQ632" s="1"/>
      <c r="ER632" s="1"/>
      <c r="ES632" s="1"/>
      <c r="ET632" s="1"/>
      <c r="EU632" s="1"/>
      <c r="EV632" s="1"/>
      <c r="EW632" s="58"/>
      <c r="EX632" s="58"/>
      <c r="EY632" s="58"/>
      <c r="EZ632" s="1"/>
      <c r="FA632" s="1"/>
      <c r="FB632" s="58"/>
      <c r="FC632" s="58"/>
      <c r="FD632" s="58"/>
      <c r="FE632" s="58"/>
      <c r="FF632" s="58"/>
      <c r="FG632" s="58"/>
      <c r="FH632" s="58"/>
      <c r="FI632" s="1"/>
    </row>
    <row r="635" spans="1:16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58"/>
      <c r="EP635" s="1"/>
      <c r="EQ635" s="1"/>
      <c r="ER635" s="1"/>
      <c r="ES635" s="1"/>
      <c r="ET635" s="1"/>
      <c r="EU635" s="1"/>
      <c r="EV635" s="1"/>
      <c r="EW635" s="58"/>
      <c r="EX635" s="58"/>
      <c r="EY635" s="58"/>
      <c r="EZ635" s="1"/>
      <c r="FA635" s="1"/>
      <c r="FB635" s="58"/>
      <c r="FC635" s="58"/>
      <c r="FD635" s="58"/>
      <c r="FE635" s="58"/>
      <c r="FF635" s="58"/>
      <c r="FG635" s="58"/>
      <c r="FH635" s="58"/>
      <c r="FI635" s="1"/>
    </row>
    <row r="658" spans="1:16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58"/>
      <c r="EP658" s="1"/>
      <c r="EQ658" s="1"/>
      <c r="ER658" s="1"/>
      <c r="ES658" s="1"/>
      <c r="ET658" s="1"/>
      <c r="EU658" s="1"/>
      <c r="EV658" s="1"/>
      <c r="EW658" s="58"/>
      <c r="EX658" s="58"/>
      <c r="EY658" s="58"/>
      <c r="EZ658" s="1"/>
      <c r="FA658" s="1"/>
      <c r="FB658" s="58"/>
      <c r="FC658" s="58"/>
      <c r="FD658" s="58"/>
      <c r="FE658" s="58"/>
      <c r="FF658" s="58"/>
      <c r="FG658" s="58"/>
      <c r="FH658" s="58"/>
      <c r="FI658" s="1"/>
    </row>
    <row r="662" spans="1:16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58"/>
      <c r="EP662" s="1"/>
      <c r="EQ662" s="1"/>
      <c r="ER662" s="1"/>
      <c r="ES662" s="1"/>
      <c r="ET662" s="1"/>
      <c r="EU662" s="1"/>
      <c r="EV662" s="1"/>
      <c r="EW662" s="58"/>
      <c r="EX662" s="58"/>
      <c r="EY662" s="58"/>
      <c r="EZ662" s="1"/>
      <c r="FA662" s="1"/>
      <c r="FB662" s="58"/>
      <c r="FC662" s="58"/>
      <c r="FD662" s="58"/>
      <c r="FE662" s="58"/>
      <c r="FF662" s="58"/>
      <c r="FG662" s="58"/>
      <c r="FH662" s="58"/>
      <c r="FI662" s="1"/>
    </row>
    <row r="685" spans="1:16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58"/>
      <c r="EP685" s="1"/>
      <c r="EQ685" s="1"/>
      <c r="ER685" s="1"/>
      <c r="ES685" s="1"/>
      <c r="ET685" s="1"/>
      <c r="EU685" s="1"/>
      <c r="EV685" s="1"/>
      <c r="EW685" s="58"/>
      <c r="EX685" s="58"/>
      <c r="EY685" s="58"/>
      <c r="EZ685" s="1"/>
      <c r="FA685" s="1"/>
      <c r="FB685" s="58"/>
      <c r="FC685" s="58"/>
      <c r="FD685" s="58"/>
      <c r="FE685" s="58"/>
      <c r="FF685" s="58"/>
      <c r="FG685" s="58"/>
      <c r="FH685" s="58"/>
      <c r="FI685" s="1"/>
    </row>
    <row r="689" spans="1:16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58"/>
      <c r="EP689" s="1"/>
      <c r="EQ689" s="1"/>
      <c r="ER689" s="1"/>
      <c r="ES689" s="1"/>
      <c r="ET689" s="1"/>
      <c r="EU689" s="1"/>
      <c r="EV689" s="1"/>
      <c r="EW689" s="58"/>
      <c r="EX689" s="58"/>
      <c r="EY689" s="58"/>
      <c r="EZ689" s="1"/>
      <c r="FA689" s="1"/>
      <c r="FB689" s="58"/>
      <c r="FC689" s="58"/>
      <c r="FD689" s="58"/>
      <c r="FE689" s="58"/>
      <c r="FF689" s="58"/>
      <c r="FG689" s="58"/>
      <c r="FH689" s="58"/>
      <c r="FI689" s="1"/>
    </row>
    <row r="712" spans="1:16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58"/>
      <c r="EP712" s="1"/>
      <c r="EQ712" s="1"/>
      <c r="ER712" s="1"/>
      <c r="ES712" s="1"/>
      <c r="ET712" s="1"/>
      <c r="EU712" s="1"/>
      <c r="EV712" s="1"/>
      <c r="EW712" s="58"/>
      <c r="EX712" s="58"/>
      <c r="EY712" s="58"/>
      <c r="EZ712" s="1"/>
      <c r="FA712" s="1"/>
      <c r="FB712" s="58"/>
      <c r="FC712" s="58"/>
      <c r="FD712" s="58"/>
      <c r="FE712" s="58"/>
      <c r="FF712" s="58"/>
      <c r="FG712" s="58"/>
      <c r="FH712" s="58"/>
      <c r="FI712" s="1"/>
    </row>
    <row r="716" spans="1:16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58"/>
      <c r="EP716" s="1"/>
      <c r="EQ716" s="1"/>
      <c r="ER716" s="1"/>
      <c r="ES716" s="1"/>
      <c r="ET716" s="1"/>
      <c r="EU716" s="1"/>
      <c r="EV716" s="1"/>
      <c r="EW716" s="58"/>
      <c r="EX716" s="58"/>
      <c r="EY716" s="58"/>
      <c r="EZ716" s="1"/>
      <c r="FA716" s="1"/>
      <c r="FB716" s="58"/>
      <c r="FC716" s="58"/>
      <c r="FD716" s="58"/>
      <c r="FE716" s="58"/>
      <c r="FF716" s="58"/>
      <c r="FG716" s="58"/>
      <c r="FH716" s="58"/>
      <c r="FI716" s="1"/>
    </row>
    <row r="739" spans="1:16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58"/>
      <c r="EP739" s="1"/>
      <c r="EQ739" s="1"/>
      <c r="ER739" s="1"/>
      <c r="ES739" s="1"/>
      <c r="ET739" s="1"/>
      <c r="EU739" s="1"/>
      <c r="EV739" s="1"/>
      <c r="EW739" s="58"/>
      <c r="EX739" s="58"/>
      <c r="EY739" s="58"/>
      <c r="EZ739" s="1"/>
      <c r="FA739" s="1"/>
      <c r="FB739" s="58"/>
      <c r="FC739" s="58"/>
      <c r="FD739" s="58"/>
      <c r="FE739" s="58"/>
      <c r="FF739" s="58"/>
      <c r="FG739" s="58"/>
      <c r="FH739" s="58"/>
      <c r="FI739" s="1"/>
    </row>
    <row r="743" spans="1:16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58"/>
      <c r="EP743" s="1"/>
      <c r="EQ743" s="1"/>
      <c r="ER743" s="1"/>
      <c r="ES743" s="1"/>
      <c r="ET743" s="1"/>
      <c r="EU743" s="1"/>
      <c r="EV743" s="1"/>
      <c r="EW743" s="58"/>
      <c r="EX743" s="58"/>
      <c r="EY743" s="58"/>
      <c r="EZ743" s="1"/>
      <c r="FA743" s="1"/>
      <c r="FB743" s="58"/>
      <c r="FC743" s="58"/>
      <c r="FD743" s="58"/>
      <c r="FE743" s="58"/>
      <c r="FF743" s="58"/>
      <c r="FG743" s="58"/>
      <c r="FH743" s="58"/>
      <c r="FI743" s="1"/>
    </row>
    <row r="766" spans="1:16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58"/>
      <c r="EP766" s="1"/>
      <c r="EQ766" s="1"/>
      <c r="ER766" s="1"/>
      <c r="ES766" s="1"/>
      <c r="ET766" s="1"/>
      <c r="EU766" s="1"/>
      <c r="EV766" s="1"/>
      <c r="EW766" s="58"/>
      <c r="EX766" s="58"/>
      <c r="EY766" s="58"/>
      <c r="EZ766" s="1"/>
      <c r="FA766" s="1"/>
      <c r="FB766" s="58"/>
      <c r="FC766" s="58"/>
      <c r="FD766" s="58"/>
      <c r="FE766" s="58"/>
      <c r="FF766" s="58"/>
      <c r="FG766" s="58"/>
      <c r="FH766" s="58"/>
      <c r="FI766" s="1"/>
    </row>
    <row r="770" spans="1:16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58"/>
      <c r="EP770" s="1"/>
      <c r="EQ770" s="1"/>
      <c r="ER770" s="1"/>
      <c r="ES770" s="1"/>
      <c r="ET770" s="1"/>
      <c r="EU770" s="1"/>
      <c r="EV770" s="1"/>
      <c r="EW770" s="58"/>
      <c r="EX770" s="58"/>
      <c r="EY770" s="58"/>
      <c r="EZ770" s="1"/>
      <c r="FA770" s="1"/>
      <c r="FB770" s="58"/>
      <c r="FC770" s="58"/>
      <c r="FD770" s="58"/>
      <c r="FE770" s="58"/>
      <c r="FF770" s="58"/>
      <c r="FG770" s="58"/>
      <c r="FH770" s="58"/>
      <c r="FI770" s="1"/>
    </row>
    <row r="793" spans="1:16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58"/>
      <c r="EP793" s="1"/>
      <c r="EQ793" s="1"/>
      <c r="ER793" s="1"/>
      <c r="ES793" s="1"/>
      <c r="ET793" s="1"/>
      <c r="EU793" s="1"/>
      <c r="EV793" s="1"/>
      <c r="EW793" s="58"/>
      <c r="EX793" s="58"/>
      <c r="EY793" s="58"/>
      <c r="EZ793" s="1"/>
      <c r="FA793" s="1"/>
      <c r="FB793" s="58"/>
      <c r="FC793" s="58"/>
      <c r="FD793" s="58"/>
      <c r="FE793" s="58"/>
      <c r="FF793" s="58"/>
      <c r="FG793" s="58"/>
      <c r="FH793" s="58"/>
      <c r="FI793" s="1"/>
    </row>
    <row r="796" spans="1:16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58"/>
      <c r="EP796" s="1"/>
      <c r="EQ796" s="1"/>
      <c r="ER796" s="1"/>
      <c r="ES796" s="1"/>
      <c r="ET796" s="1"/>
      <c r="EU796" s="1"/>
      <c r="EV796" s="1"/>
      <c r="EW796" s="58"/>
      <c r="EX796" s="58"/>
      <c r="EY796" s="58"/>
      <c r="EZ796" s="1"/>
      <c r="FA796" s="1"/>
      <c r="FB796" s="58"/>
      <c r="FC796" s="58"/>
      <c r="FD796" s="58"/>
      <c r="FE796" s="58"/>
      <c r="FF796" s="58"/>
      <c r="FG796" s="58"/>
      <c r="FH796" s="58"/>
      <c r="FI796" s="1"/>
    </row>
    <row r="819" spans="1:16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58"/>
      <c r="EP819" s="1"/>
      <c r="EQ819" s="1"/>
      <c r="ER819" s="1"/>
      <c r="ES819" s="1"/>
      <c r="ET819" s="1"/>
      <c r="EU819" s="1"/>
      <c r="EV819" s="1"/>
      <c r="EW819" s="58"/>
      <c r="EX819" s="58"/>
      <c r="EY819" s="58"/>
      <c r="EZ819" s="1"/>
      <c r="FA819" s="1"/>
      <c r="FB819" s="58"/>
      <c r="FC819" s="58"/>
      <c r="FD819" s="58"/>
      <c r="FE819" s="58"/>
      <c r="FF819" s="58"/>
      <c r="FG819" s="58"/>
      <c r="FH819" s="58"/>
      <c r="FI819" s="1"/>
    </row>
    <row r="822" spans="1:16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58"/>
      <c r="EP822" s="1"/>
      <c r="EQ822" s="1"/>
      <c r="ER822" s="1"/>
      <c r="ES822" s="1"/>
      <c r="ET822" s="1"/>
      <c r="EU822" s="1"/>
      <c r="EV822" s="1"/>
      <c r="EW822" s="58"/>
      <c r="EX822" s="58"/>
      <c r="EY822" s="58"/>
      <c r="EZ822" s="1"/>
      <c r="FA822" s="1"/>
      <c r="FB822" s="58"/>
      <c r="FC822" s="58"/>
      <c r="FD822" s="58"/>
      <c r="FE822" s="58"/>
      <c r="FF822" s="58"/>
      <c r="FG822" s="58"/>
      <c r="FH822" s="58"/>
      <c r="FI822" s="1"/>
    </row>
    <row r="845" spans="1:16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58"/>
      <c r="EP845" s="1"/>
      <c r="EQ845" s="1"/>
      <c r="ER845" s="1"/>
      <c r="ES845" s="1"/>
      <c r="ET845" s="1"/>
      <c r="EU845" s="1"/>
      <c r="EV845" s="1"/>
      <c r="EW845" s="58"/>
      <c r="EX845" s="58"/>
      <c r="EY845" s="58"/>
      <c r="EZ845" s="1"/>
      <c r="FA845" s="1"/>
      <c r="FB845" s="58"/>
      <c r="FC845" s="58"/>
      <c r="FD845" s="58"/>
      <c r="FE845" s="58"/>
      <c r="FF845" s="58"/>
      <c r="FG845" s="58"/>
      <c r="FH845" s="58"/>
      <c r="FI845" s="1"/>
    </row>
  </sheetData>
  <conditionalFormatting sqref="EP10:EQ17">
    <cfRule type="duplicateValues" dxfId="1" priority="1"/>
  </conditionalFormatting>
  <conditionalFormatting sqref="EU23 ER15:ET15 EU22:EV22 EU25:EV27 EV13:EV14 ES13:ET13 ES18:ES19 ET17:ET18 ET14 ER16:ES16 ER17:ER19 ER21 ER10:EV10 ER12:EV12 ES11:EU11">
    <cfRule type="duplicateValues" dxfId="0" priority="17"/>
  </conditionalFormatting>
  <hyperlinks>
    <hyperlink ref="FI1" r:id="rId1" xr:uid="{CD5864BE-8861-324A-A179-E101B3BE7784}"/>
  </hyperlinks>
  <pageMargins left="0.7" right="0.7" top="0.75" bottom="0.75" header="0.3" footer="0.3"/>
  <pageSetup orientation="portrait" horizontalDpi="0" verticalDpi="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5C42B-F55D-3B45-9D3F-8011F9A0A731}">
  <sheetPr>
    <tabColor theme="1"/>
  </sheetPr>
  <dimension ref="B1:O819"/>
  <sheetViews>
    <sheetView zoomScale="110" zoomScaleNormal="110" workbookViewId="0">
      <selection activeCell="P1" sqref="P1"/>
    </sheetView>
  </sheetViews>
  <sheetFormatPr baseColWidth="10" defaultRowHeight="16" x14ac:dyDescent="0.2"/>
  <cols>
    <col min="2" max="2" width="17.33203125" style="2" bestFit="1" customWidth="1"/>
    <col min="3" max="3" width="15" style="2" bestFit="1" customWidth="1"/>
    <col min="4" max="5" width="15" style="2" customWidth="1"/>
    <col min="6" max="6" width="13" style="2" customWidth="1"/>
    <col min="7" max="7" width="10.83203125" style="2"/>
    <col min="9" max="9" width="12" style="2" bestFit="1" customWidth="1"/>
    <col min="10" max="10" width="8" style="2" customWidth="1"/>
    <col min="11" max="11" width="10.83203125" style="2"/>
    <col min="12" max="12" width="11.83203125" style="2" bestFit="1" customWidth="1"/>
    <col min="13" max="13" width="20.83203125" bestFit="1" customWidth="1"/>
    <col min="14" max="15" width="20.83203125" customWidth="1"/>
    <col min="17" max="17" width="17.33203125" bestFit="1" customWidth="1"/>
    <col min="18" max="18" width="17.6640625" customWidth="1"/>
  </cols>
  <sheetData>
    <row r="1" spans="2:15" ht="17" thickBot="1" x14ac:dyDescent="0.25"/>
    <row r="2" spans="2:15" ht="20" thickBot="1" x14ac:dyDescent="0.25">
      <c r="B2" s="33" t="s">
        <v>1171</v>
      </c>
      <c r="C2" s="34"/>
      <c r="D2" s="34"/>
      <c r="E2" s="34"/>
      <c r="F2" s="35"/>
      <c r="I2" s="1" t="s">
        <v>1155</v>
      </c>
      <c r="J2" s="1" t="s">
        <v>1165</v>
      </c>
      <c r="L2" s="1" t="s">
        <v>1220</v>
      </c>
      <c r="M2" s="1" t="s">
        <v>1178</v>
      </c>
      <c r="N2" s="1" t="s">
        <v>1222</v>
      </c>
      <c r="O2" s="1" t="s">
        <v>1234</v>
      </c>
    </row>
    <row r="3" spans="2:15" x14ac:dyDescent="0.2">
      <c r="B3" s="17" t="s">
        <v>1172</v>
      </c>
      <c r="C3" s="22">
        <v>39.369999999999997</v>
      </c>
      <c r="D3" s="22"/>
      <c r="E3" s="22"/>
      <c r="F3" s="18"/>
      <c r="I3" s="32" t="s">
        <v>1163</v>
      </c>
      <c r="J3" s="13">
        <v>66</v>
      </c>
      <c r="L3" s="1" t="s">
        <v>804</v>
      </c>
      <c r="M3" s="2" t="s">
        <v>1179</v>
      </c>
      <c r="N3" s="2" t="s">
        <v>1223</v>
      </c>
      <c r="O3" s="2" t="s">
        <v>1231</v>
      </c>
    </row>
    <row r="4" spans="2:15" x14ac:dyDescent="0.2">
      <c r="B4" s="17" t="s">
        <v>1174</v>
      </c>
      <c r="C4" s="22">
        <v>2.2050000000000001</v>
      </c>
      <c r="D4" s="22"/>
      <c r="E4" s="22"/>
      <c r="F4" s="18"/>
      <c r="I4" s="32" t="s">
        <v>1164</v>
      </c>
      <c r="J4" s="13">
        <f t="shared" ref="J4:J27" si="0">J3+1</f>
        <v>67</v>
      </c>
      <c r="L4" s="1" t="s">
        <v>750</v>
      </c>
      <c r="M4" s="2" t="s">
        <v>1180</v>
      </c>
      <c r="N4" s="2" t="s">
        <v>1224</v>
      </c>
      <c r="O4" s="2" t="s">
        <v>1230</v>
      </c>
    </row>
    <row r="5" spans="2:15" ht="17" thickBot="1" x14ac:dyDescent="0.25">
      <c r="B5" s="19"/>
      <c r="C5" s="20"/>
      <c r="D5" s="20"/>
      <c r="E5" s="20"/>
      <c r="F5" s="21"/>
      <c r="I5" s="32" t="s">
        <v>1162</v>
      </c>
      <c r="J5" s="13">
        <f t="shared" si="0"/>
        <v>68</v>
      </c>
      <c r="L5" s="1" t="s">
        <v>779</v>
      </c>
      <c r="M5" s="2" t="s">
        <v>1181</v>
      </c>
      <c r="N5" s="2" t="s">
        <v>1226</v>
      </c>
      <c r="O5" s="2" t="s">
        <v>1232</v>
      </c>
    </row>
    <row r="6" spans="2:15" x14ac:dyDescent="0.2">
      <c r="I6" s="32" t="s">
        <v>1161</v>
      </c>
      <c r="J6" s="13">
        <f t="shared" si="0"/>
        <v>69</v>
      </c>
      <c r="L6" s="1" t="s">
        <v>811</v>
      </c>
      <c r="M6" s="2" t="s">
        <v>1182</v>
      </c>
      <c r="N6" s="2" t="s">
        <v>1226</v>
      </c>
      <c r="O6" s="2" t="s">
        <v>1232</v>
      </c>
    </row>
    <row r="7" spans="2:15" x14ac:dyDescent="0.2">
      <c r="I7" s="32" t="s">
        <v>1153</v>
      </c>
      <c r="J7" s="13">
        <f t="shared" si="0"/>
        <v>70</v>
      </c>
      <c r="L7" s="1" t="s">
        <v>741</v>
      </c>
      <c r="M7" s="2" t="s">
        <v>1183</v>
      </c>
      <c r="N7" s="2" t="s">
        <v>1223</v>
      </c>
      <c r="O7" s="2" t="s">
        <v>1231</v>
      </c>
    </row>
    <row r="8" spans="2:15" ht="17" thickBot="1" x14ac:dyDescent="0.25">
      <c r="I8" s="32" t="s">
        <v>596</v>
      </c>
      <c r="J8" s="13">
        <f t="shared" si="0"/>
        <v>71</v>
      </c>
      <c r="L8" s="1" t="s">
        <v>593</v>
      </c>
      <c r="M8" s="2" t="s">
        <v>1184</v>
      </c>
      <c r="N8" s="2" t="s">
        <v>1228</v>
      </c>
      <c r="O8" s="2" t="s">
        <v>1231</v>
      </c>
    </row>
    <row r="9" spans="2:15" ht="20" thickBot="1" x14ac:dyDescent="0.25">
      <c r="B9" s="33" t="s">
        <v>1235</v>
      </c>
      <c r="C9" s="34"/>
      <c r="D9" s="34"/>
      <c r="E9" s="34"/>
      <c r="F9" s="35"/>
      <c r="I9" s="32" t="s">
        <v>1156</v>
      </c>
      <c r="J9" s="13">
        <f t="shared" si="0"/>
        <v>72</v>
      </c>
      <c r="L9" s="1" t="s">
        <v>573</v>
      </c>
      <c r="M9" s="2" t="s">
        <v>1219</v>
      </c>
      <c r="N9" s="2" t="s">
        <v>1225</v>
      </c>
      <c r="O9" s="2" t="s">
        <v>1225</v>
      </c>
    </row>
    <row r="10" spans="2:15" x14ac:dyDescent="0.2">
      <c r="B10" s="1" t="s">
        <v>1222</v>
      </c>
      <c r="C10" s="1" t="s">
        <v>1234</v>
      </c>
      <c r="D10" s="1"/>
      <c r="E10" s="1"/>
      <c r="I10" s="32" t="s">
        <v>1150</v>
      </c>
      <c r="J10" s="13">
        <f t="shared" si="0"/>
        <v>73</v>
      </c>
      <c r="L10" s="1" t="s">
        <v>695</v>
      </c>
      <c r="M10" s="2" t="s">
        <v>1185</v>
      </c>
      <c r="N10" s="2" t="s">
        <v>1225</v>
      </c>
      <c r="O10" s="2" t="s">
        <v>1225</v>
      </c>
    </row>
    <row r="11" spans="2:15" x14ac:dyDescent="0.2">
      <c r="B11" s="2" t="s">
        <v>1223</v>
      </c>
      <c r="C11" s="2" t="s">
        <v>1231</v>
      </c>
      <c r="I11" s="32" t="s">
        <v>597</v>
      </c>
      <c r="J11" s="13">
        <f t="shared" si="0"/>
        <v>74</v>
      </c>
      <c r="L11" s="1" t="s">
        <v>714</v>
      </c>
      <c r="M11" s="2" t="s">
        <v>1186</v>
      </c>
      <c r="N11" s="2" t="s">
        <v>1225</v>
      </c>
      <c r="O11" s="2" t="s">
        <v>1225</v>
      </c>
    </row>
    <row r="12" spans="2:15" x14ac:dyDescent="0.2">
      <c r="B12" s="2" t="s">
        <v>1224</v>
      </c>
      <c r="C12" s="2" t="s">
        <v>1230</v>
      </c>
      <c r="I12" s="32" t="s">
        <v>598</v>
      </c>
      <c r="J12" s="13">
        <f t="shared" si="0"/>
        <v>75</v>
      </c>
      <c r="L12" s="1" t="s">
        <v>894</v>
      </c>
      <c r="M12" s="2" t="s">
        <v>1187</v>
      </c>
      <c r="N12" s="2" t="s">
        <v>1227</v>
      </c>
      <c r="O12" s="2" t="s">
        <v>1232</v>
      </c>
    </row>
    <row r="13" spans="2:15" x14ac:dyDescent="0.2">
      <c r="B13" s="2" t="s">
        <v>1226</v>
      </c>
      <c r="C13" s="2" t="s">
        <v>1232</v>
      </c>
      <c r="I13" s="32" t="s">
        <v>603</v>
      </c>
      <c r="J13" s="13">
        <f t="shared" si="0"/>
        <v>76</v>
      </c>
      <c r="L13" s="1" t="s">
        <v>867</v>
      </c>
      <c r="M13" s="2" t="s">
        <v>1188</v>
      </c>
      <c r="N13" s="2" t="s">
        <v>1226</v>
      </c>
      <c r="O13" s="2" t="s">
        <v>1232</v>
      </c>
    </row>
    <row r="14" spans="2:15" x14ac:dyDescent="0.2">
      <c r="B14" s="2" t="s">
        <v>1228</v>
      </c>
      <c r="C14" s="2" t="s">
        <v>1225</v>
      </c>
      <c r="I14" s="32" t="s">
        <v>601</v>
      </c>
      <c r="J14" s="13">
        <f t="shared" si="0"/>
        <v>77</v>
      </c>
      <c r="L14" s="1" t="s">
        <v>693</v>
      </c>
      <c r="M14" s="2" t="s">
        <v>1189</v>
      </c>
      <c r="N14" s="2" t="s">
        <v>1226</v>
      </c>
      <c r="O14" s="2" t="s">
        <v>1232</v>
      </c>
    </row>
    <row r="15" spans="2:15" x14ac:dyDescent="0.2">
      <c r="B15" s="2" t="s">
        <v>1225</v>
      </c>
      <c r="C15" s="2" t="s">
        <v>1229</v>
      </c>
      <c r="I15" s="32" t="s">
        <v>599</v>
      </c>
      <c r="J15" s="13">
        <f t="shared" si="0"/>
        <v>78</v>
      </c>
      <c r="L15" s="1" t="s">
        <v>643</v>
      </c>
      <c r="M15" s="2" t="s">
        <v>1190</v>
      </c>
      <c r="N15" s="2" t="s">
        <v>1226</v>
      </c>
      <c r="O15" s="2" t="s">
        <v>1232</v>
      </c>
    </row>
    <row r="16" spans="2:15" x14ac:dyDescent="0.2">
      <c r="B16" s="2" t="s">
        <v>1227</v>
      </c>
      <c r="C16"/>
      <c r="D16"/>
      <c r="E16"/>
      <c r="I16" s="32" t="s">
        <v>604</v>
      </c>
      <c r="J16" s="13">
        <f t="shared" si="0"/>
        <v>79</v>
      </c>
      <c r="L16" s="1" t="s">
        <v>685</v>
      </c>
      <c r="M16" s="2" t="s">
        <v>1191</v>
      </c>
      <c r="N16" s="2" t="s">
        <v>1226</v>
      </c>
      <c r="O16" s="2" t="s">
        <v>1232</v>
      </c>
    </row>
    <row r="17" spans="2:15" x14ac:dyDescent="0.2">
      <c r="B17" s="2" t="s">
        <v>1233</v>
      </c>
      <c r="C17"/>
      <c r="D17"/>
      <c r="E17"/>
      <c r="I17" s="32" t="s">
        <v>600</v>
      </c>
      <c r="J17" s="13">
        <f t="shared" si="0"/>
        <v>80</v>
      </c>
      <c r="L17" s="1" t="s">
        <v>730</v>
      </c>
      <c r="M17" s="2" t="s">
        <v>672</v>
      </c>
      <c r="N17" s="2" t="s">
        <v>1227</v>
      </c>
      <c r="O17" s="2" t="s">
        <v>1232</v>
      </c>
    </row>
    <row r="18" spans="2:15" x14ac:dyDescent="0.2">
      <c r="I18" s="32" t="s">
        <v>602</v>
      </c>
      <c r="J18" s="13">
        <f t="shared" si="0"/>
        <v>81</v>
      </c>
      <c r="L18" s="1" t="s">
        <v>633</v>
      </c>
      <c r="M18" s="2" t="s">
        <v>1192</v>
      </c>
      <c r="N18" s="2" t="s">
        <v>1225</v>
      </c>
      <c r="O18" s="2" t="s">
        <v>1225</v>
      </c>
    </row>
    <row r="19" spans="2:15" x14ac:dyDescent="0.2">
      <c r="I19" s="32" t="s">
        <v>595</v>
      </c>
      <c r="J19" s="13">
        <f t="shared" si="0"/>
        <v>82</v>
      </c>
      <c r="L19" s="1" t="s">
        <v>851</v>
      </c>
      <c r="M19" s="2" t="s">
        <v>1193</v>
      </c>
      <c r="N19" s="2" t="s">
        <v>1228</v>
      </c>
      <c r="O19" s="2" t="s">
        <v>1229</v>
      </c>
    </row>
    <row r="20" spans="2:15" ht="17" thickBot="1" x14ac:dyDescent="0.25">
      <c r="I20" s="32" t="s">
        <v>1149</v>
      </c>
      <c r="J20" s="13">
        <f t="shared" si="0"/>
        <v>83</v>
      </c>
      <c r="L20" s="1" t="s">
        <v>628</v>
      </c>
      <c r="M20" s="2" t="s">
        <v>1194</v>
      </c>
      <c r="N20" s="2" t="s">
        <v>1226</v>
      </c>
      <c r="O20" s="2" t="s">
        <v>1232</v>
      </c>
    </row>
    <row r="21" spans="2:15" ht="20" thickBot="1" x14ac:dyDescent="0.25">
      <c r="B21" s="33" t="s">
        <v>1340</v>
      </c>
      <c r="C21" s="34"/>
      <c r="D21" s="34"/>
      <c r="E21" s="34"/>
      <c r="F21" s="35"/>
      <c r="I21" s="32" t="s">
        <v>1157</v>
      </c>
      <c r="J21" s="13">
        <f t="shared" si="0"/>
        <v>84</v>
      </c>
      <c r="L21" s="1" t="s">
        <v>872</v>
      </c>
      <c r="M21" s="2" t="s">
        <v>1195</v>
      </c>
      <c r="N21" s="2" t="s">
        <v>1226</v>
      </c>
      <c r="O21" s="2" t="s">
        <v>1232</v>
      </c>
    </row>
    <row r="22" spans="2:15" x14ac:dyDescent="0.2">
      <c r="B22" s="1" t="s">
        <v>1341</v>
      </c>
      <c r="C22" s="1" t="s">
        <v>1346</v>
      </c>
      <c r="D22" s="1" t="s">
        <v>1347</v>
      </c>
      <c r="E22" s="1"/>
      <c r="I22" s="32" t="s">
        <v>1151</v>
      </c>
      <c r="J22" s="13">
        <f t="shared" si="0"/>
        <v>85</v>
      </c>
      <c r="L22" s="1" t="s">
        <v>725</v>
      </c>
      <c r="M22" s="2" t="s">
        <v>1196</v>
      </c>
      <c r="N22" s="2" t="s">
        <v>1227</v>
      </c>
      <c r="O22" s="2" t="s">
        <v>1232</v>
      </c>
    </row>
    <row r="23" spans="2:15" x14ac:dyDescent="0.2">
      <c r="B23" s="2" t="s">
        <v>556</v>
      </c>
      <c r="C23" s="2" t="s">
        <v>1343</v>
      </c>
      <c r="I23" s="32" t="s">
        <v>1152</v>
      </c>
      <c r="J23" s="13">
        <f t="shared" si="0"/>
        <v>86</v>
      </c>
      <c r="L23" s="1" t="s">
        <v>795</v>
      </c>
      <c r="M23" s="2" t="s">
        <v>1197</v>
      </c>
      <c r="N23" s="2" t="s">
        <v>1226</v>
      </c>
      <c r="O23" s="2" t="s">
        <v>1232</v>
      </c>
    </row>
    <row r="24" spans="2:15" x14ac:dyDescent="0.2">
      <c r="B24" s="2" t="s">
        <v>576</v>
      </c>
      <c r="C24" s="2" t="s">
        <v>1343</v>
      </c>
      <c r="I24" s="32" t="s">
        <v>1158</v>
      </c>
      <c r="J24" s="13">
        <f t="shared" si="0"/>
        <v>87</v>
      </c>
      <c r="L24" s="1" t="s">
        <v>1001</v>
      </c>
      <c r="M24" s="2" t="s">
        <v>1198</v>
      </c>
      <c r="N24" s="2" t="s">
        <v>1227</v>
      </c>
      <c r="O24" s="2" t="s">
        <v>1232</v>
      </c>
    </row>
    <row r="25" spans="2:15" x14ac:dyDescent="0.2">
      <c r="B25" s="2" t="s">
        <v>570</v>
      </c>
      <c r="C25" s="2" t="s">
        <v>1345</v>
      </c>
      <c r="I25" s="32" t="s">
        <v>1159</v>
      </c>
      <c r="J25" s="13">
        <f t="shared" si="0"/>
        <v>88</v>
      </c>
      <c r="L25" s="1" t="s">
        <v>688</v>
      </c>
      <c r="M25" s="2" t="s">
        <v>1199</v>
      </c>
      <c r="N25" s="2" t="s">
        <v>1228</v>
      </c>
      <c r="O25" s="2" t="s">
        <v>1229</v>
      </c>
    </row>
    <row r="26" spans="2:15" x14ac:dyDescent="0.2">
      <c r="B26" s="2" t="s">
        <v>566</v>
      </c>
      <c r="C26" s="2" t="s">
        <v>1345</v>
      </c>
      <c r="I26" s="32" t="s">
        <v>1154</v>
      </c>
      <c r="J26" s="13">
        <f t="shared" si="0"/>
        <v>89</v>
      </c>
      <c r="L26" s="1" t="s">
        <v>717</v>
      </c>
      <c r="M26" s="2" t="s">
        <v>1200</v>
      </c>
      <c r="N26" s="2" t="s">
        <v>1226</v>
      </c>
      <c r="O26" s="2" t="s">
        <v>1232</v>
      </c>
    </row>
    <row r="27" spans="2:15" x14ac:dyDescent="0.2">
      <c r="B27" s="2" t="s">
        <v>552</v>
      </c>
      <c r="C27" s="2" t="s">
        <v>1301</v>
      </c>
      <c r="I27" s="32" t="s">
        <v>1160</v>
      </c>
      <c r="J27" s="13">
        <f t="shared" si="0"/>
        <v>90</v>
      </c>
      <c r="L27" s="1" t="s">
        <v>637</v>
      </c>
      <c r="M27" s="2" t="s">
        <v>1201</v>
      </c>
      <c r="N27" s="2" t="s">
        <v>1226</v>
      </c>
      <c r="O27" s="2" t="s">
        <v>1232</v>
      </c>
    </row>
    <row r="28" spans="2:15" x14ac:dyDescent="0.2">
      <c r="C28"/>
      <c r="D28"/>
      <c r="E28"/>
      <c r="L28" s="1" t="s">
        <v>869</v>
      </c>
      <c r="M28" s="2" t="s">
        <v>1202</v>
      </c>
      <c r="N28" s="2" t="s">
        <v>1226</v>
      </c>
      <c r="O28" s="2" t="s">
        <v>1232</v>
      </c>
    </row>
    <row r="29" spans="2:15" ht="17" thickBot="1" x14ac:dyDescent="0.25">
      <c r="C29"/>
      <c r="D29"/>
      <c r="E29"/>
      <c r="L29" s="1" t="s">
        <v>843</v>
      </c>
      <c r="M29" s="2" t="s">
        <v>1203</v>
      </c>
      <c r="N29" s="2" t="s">
        <v>1228</v>
      </c>
      <c r="O29" s="2" t="s">
        <v>1229</v>
      </c>
    </row>
    <row r="30" spans="2:15" ht="20" thickBot="1" x14ac:dyDescent="0.25">
      <c r="B30" s="33" t="s">
        <v>1446</v>
      </c>
      <c r="C30" s="34"/>
      <c r="D30" s="34"/>
      <c r="E30" s="34"/>
      <c r="F30" s="35"/>
      <c r="L30" s="1" t="s">
        <v>1204</v>
      </c>
      <c r="M30" s="2" t="s">
        <v>1205</v>
      </c>
      <c r="N30" s="2" t="s">
        <v>1228</v>
      </c>
      <c r="O30" s="2" t="s">
        <v>1231</v>
      </c>
    </row>
    <row r="31" spans="2:15" x14ac:dyDescent="0.2">
      <c r="B31" s="1" t="s">
        <v>1456</v>
      </c>
      <c r="C31" s="1" t="s">
        <v>1447</v>
      </c>
      <c r="D31" s="1" t="s">
        <v>1448</v>
      </c>
      <c r="E31" s="1" t="s">
        <v>1265</v>
      </c>
      <c r="F31" s="1" t="s">
        <v>1461</v>
      </c>
      <c r="L31" s="1" t="s">
        <v>775</v>
      </c>
      <c r="M31" s="2" t="s">
        <v>1206</v>
      </c>
      <c r="N31" s="2" t="s">
        <v>1225</v>
      </c>
      <c r="O31" s="2" t="s">
        <v>1225</v>
      </c>
    </row>
    <row r="32" spans="2:15" x14ac:dyDescent="0.2">
      <c r="B32" s="2" t="s">
        <v>8</v>
      </c>
      <c r="C32" s="2" t="s">
        <v>1453</v>
      </c>
      <c r="D32" s="2" t="s">
        <v>1454</v>
      </c>
      <c r="E32" s="2" t="s">
        <v>1457</v>
      </c>
      <c r="F32" s="2" t="s">
        <v>1462</v>
      </c>
      <c r="L32" s="1" t="s">
        <v>918</v>
      </c>
      <c r="M32" s="2" t="s">
        <v>1207</v>
      </c>
      <c r="N32" s="2" t="s">
        <v>1226</v>
      </c>
      <c r="O32" s="2" t="s">
        <v>1232</v>
      </c>
    </row>
    <row r="33" spans="2:15" x14ac:dyDescent="0.2">
      <c r="B33" s="2" t="s">
        <v>1464</v>
      </c>
      <c r="C33" s="2" t="s">
        <v>1451</v>
      </c>
      <c r="D33" s="2" t="s">
        <v>1452</v>
      </c>
      <c r="E33" s="2" t="s">
        <v>1460</v>
      </c>
      <c r="F33" s="2" t="s">
        <v>1458</v>
      </c>
      <c r="L33" s="1" t="s">
        <v>793</v>
      </c>
      <c r="M33" s="2" t="s">
        <v>1208</v>
      </c>
      <c r="N33" s="2" t="s">
        <v>1224</v>
      </c>
      <c r="O33" s="2" t="s">
        <v>1230</v>
      </c>
    </row>
    <row r="34" spans="2:15" x14ac:dyDescent="0.2">
      <c r="B34" s="2" t="s">
        <v>1449</v>
      </c>
      <c r="E34" s="2" t="s">
        <v>1459</v>
      </c>
      <c r="F34" s="2" t="s">
        <v>1437</v>
      </c>
      <c r="L34" s="1" t="s">
        <v>848</v>
      </c>
      <c r="M34" s="2" t="s">
        <v>1209</v>
      </c>
      <c r="N34" s="2" t="s">
        <v>1228</v>
      </c>
      <c r="O34" s="2" t="s">
        <v>1229</v>
      </c>
    </row>
    <row r="35" spans="2:15" x14ac:dyDescent="0.2">
      <c r="B35" s="2" t="s">
        <v>1450</v>
      </c>
      <c r="L35" s="1" t="s">
        <v>553</v>
      </c>
      <c r="M35" s="2" t="s">
        <v>1210</v>
      </c>
      <c r="N35" s="2" t="s">
        <v>1226</v>
      </c>
      <c r="O35" s="2" t="s">
        <v>1232</v>
      </c>
    </row>
    <row r="36" spans="2:15" x14ac:dyDescent="0.2">
      <c r="B36" s="2" t="s">
        <v>1455</v>
      </c>
      <c r="L36" s="1" t="s">
        <v>761</v>
      </c>
      <c r="M36" s="2" t="s">
        <v>1211</v>
      </c>
      <c r="N36" s="2" t="s">
        <v>1233</v>
      </c>
      <c r="O36" s="2" t="s">
        <v>1232</v>
      </c>
    </row>
    <row r="37" spans="2:15" x14ac:dyDescent="0.2">
      <c r="B37" s="7" t="s">
        <v>1426</v>
      </c>
      <c r="L37" s="1" t="s">
        <v>885</v>
      </c>
      <c r="M37" s="2" t="s">
        <v>1212</v>
      </c>
      <c r="N37" s="2" t="s">
        <v>1226</v>
      </c>
      <c r="O37" s="2" t="s">
        <v>1232</v>
      </c>
    </row>
    <row r="38" spans="2:15" x14ac:dyDescent="0.2">
      <c r="B38" s="7" t="s">
        <v>1463</v>
      </c>
      <c r="L38" s="1" t="s">
        <v>1118</v>
      </c>
      <c r="M38" s="2" t="s">
        <v>1213</v>
      </c>
      <c r="N38" s="2" t="s">
        <v>1226</v>
      </c>
      <c r="O38" s="2" t="s">
        <v>1232</v>
      </c>
    </row>
    <row r="39" spans="2:15" x14ac:dyDescent="0.2">
      <c r="L39" s="1" t="s">
        <v>984</v>
      </c>
      <c r="M39" s="2" t="s">
        <v>1214</v>
      </c>
      <c r="N39" s="2" t="s">
        <v>1233</v>
      </c>
      <c r="O39" s="2" t="s">
        <v>1232</v>
      </c>
    </row>
    <row r="40" spans="2:15" x14ac:dyDescent="0.2">
      <c r="L40" s="1" t="s">
        <v>1097</v>
      </c>
      <c r="M40" s="2" t="s">
        <v>1215</v>
      </c>
      <c r="N40" s="2" t="s">
        <v>1223</v>
      </c>
      <c r="O40" s="2" t="s">
        <v>1229</v>
      </c>
    </row>
    <row r="41" spans="2:15" x14ac:dyDescent="0.2">
      <c r="L41" s="1" t="s">
        <v>1014</v>
      </c>
      <c r="M41" s="2" t="s">
        <v>1216</v>
      </c>
      <c r="N41" s="2" t="s">
        <v>1226</v>
      </c>
      <c r="O41" s="2" t="s">
        <v>1232</v>
      </c>
    </row>
    <row r="42" spans="2:15" x14ac:dyDescent="0.2">
      <c r="L42" s="1" t="s">
        <v>557</v>
      </c>
      <c r="M42" s="2" t="s">
        <v>1217</v>
      </c>
      <c r="N42" s="2" t="s">
        <v>1228</v>
      </c>
      <c r="O42" s="2" t="s">
        <v>1231</v>
      </c>
    </row>
    <row r="43" spans="2:15" x14ac:dyDescent="0.2">
      <c r="L43" s="1" t="s">
        <v>802</v>
      </c>
      <c r="M43" s="2" t="s">
        <v>1218</v>
      </c>
      <c r="N43" s="2" t="s">
        <v>1228</v>
      </c>
      <c r="O43" s="2" t="s">
        <v>1229</v>
      </c>
    </row>
    <row r="44" spans="2:15" x14ac:dyDescent="0.2">
      <c r="L44"/>
    </row>
    <row r="45" spans="2:15" x14ac:dyDescent="0.2">
      <c r="L45"/>
    </row>
    <row r="46" spans="2:15" x14ac:dyDescent="0.2">
      <c r="L46"/>
    </row>
    <row r="47" spans="2:15" x14ac:dyDescent="0.2">
      <c r="L47"/>
    </row>
    <row r="48" spans="2:15" x14ac:dyDescent="0.2">
      <c r="L48"/>
    </row>
    <row r="49" spans="12:12" x14ac:dyDescent="0.2">
      <c r="L49"/>
    </row>
    <row r="50" spans="12:12" x14ac:dyDescent="0.2">
      <c r="L50"/>
    </row>
    <row r="51" spans="12:12" x14ac:dyDescent="0.2">
      <c r="L51"/>
    </row>
    <row r="52" spans="12:12" x14ac:dyDescent="0.2">
      <c r="L52"/>
    </row>
    <row r="53" spans="12:12" x14ac:dyDescent="0.2">
      <c r="L53"/>
    </row>
    <row r="54" spans="12:12" x14ac:dyDescent="0.2">
      <c r="L54"/>
    </row>
    <row r="55" spans="12:12" x14ac:dyDescent="0.2">
      <c r="L55"/>
    </row>
    <row r="56" spans="12:12" x14ac:dyDescent="0.2">
      <c r="L56"/>
    </row>
    <row r="57" spans="12:12" x14ac:dyDescent="0.2">
      <c r="L57"/>
    </row>
    <row r="58" spans="12:12" x14ac:dyDescent="0.2">
      <c r="L58"/>
    </row>
    <row r="59" spans="12:12" x14ac:dyDescent="0.2">
      <c r="L59"/>
    </row>
    <row r="60" spans="12:12" x14ac:dyDescent="0.2">
      <c r="L60"/>
    </row>
    <row r="61" spans="12:12" x14ac:dyDescent="0.2">
      <c r="L61"/>
    </row>
    <row r="62" spans="12:12" x14ac:dyDescent="0.2">
      <c r="L62"/>
    </row>
    <row r="63" spans="12:12" x14ac:dyDescent="0.2">
      <c r="L63"/>
    </row>
    <row r="64" spans="12:12" x14ac:dyDescent="0.2">
      <c r="L64"/>
    </row>
    <row r="65" spans="12:12" x14ac:dyDescent="0.2">
      <c r="L65"/>
    </row>
    <row r="66" spans="12:12" x14ac:dyDescent="0.2">
      <c r="L66"/>
    </row>
    <row r="67" spans="12:12" x14ac:dyDescent="0.2">
      <c r="L67"/>
    </row>
    <row r="68" spans="12:12" x14ac:dyDescent="0.2">
      <c r="L68"/>
    </row>
    <row r="69" spans="12:12" x14ac:dyDescent="0.2">
      <c r="L69"/>
    </row>
    <row r="70" spans="12:12" x14ac:dyDescent="0.2">
      <c r="L70"/>
    </row>
    <row r="71" spans="12:12" x14ac:dyDescent="0.2">
      <c r="L71"/>
    </row>
    <row r="72" spans="12:12" x14ac:dyDescent="0.2">
      <c r="L72"/>
    </row>
    <row r="73" spans="12:12" x14ac:dyDescent="0.2">
      <c r="L73"/>
    </row>
    <row r="74" spans="12:12" x14ac:dyDescent="0.2">
      <c r="L74"/>
    </row>
    <row r="75" spans="12:12" x14ac:dyDescent="0.2">
      <c r="L75"/>
    </row>
    <row r="76" spans="12:12" x14ac:dyDescent="0.2">
      <c r="L76"/>
    </row>
    <row r="77" spans="12:12" x14ac:dyDescent="0.2">
      <c r="L77"/>
    </row>
    <row r="78" spans="12:12" x14ac:dyDescent="0.2">
      <c r="L78"/>
    </row>
    <row r="79" spans="12:12" x14ac:dyDescent="0.2">
      <c r="L79"/>
    </row>
    <row r="80" spans="12:12" x14ac:dyDescent="0.2">
      <c r="L80"/>
    </row>
    <row r="81" spans="12:12" x14ac:dyDescent="0.2">
      <c r="L81"/>
    </row>
    <row r="82" spans="12:12" x14ac:dyDescent="0.2">
      <c r="L82"/>
    </row>
    <row r="83" spans="12:12" x14ac:dyDescent="0.2">
      <c r="L83"/>
    </row>
    <row r="84" spans="12:12" x14ac:dyDescent="0.2">
      <c r="L84"/>
    </row>
    <row r="85" spans="12:12" x14ac:dyDescent="0.2">
      <c r="L85"/>
    </row>
    <row r="86" spans="12:12" x14ac:dyDescent="0.2">
      <c r="L86"/>
    </row>
    <row r="87" spans="12:12" x14ac:dyDescent="0.2">
      <c r="L87"/>
    </row>
    <row r="88" spans="12:12" x14ac:dyDescent="0.2">
      <c r="L88"/>
    </row>
    <row r="89" spans="12:12" x14ac:dyDescent="0.2">
      <c r="L89"/>
    </row>
    <row r="90" spans="12:12" x14ac:dyDescent="0.2">
      <c r="L90"/>
    </row>
    <row r="91" spans="12:12" x14ac:dyDescent="0.2">
      <c r="L91"/>
    </row>
    <row r="92" spans="12:12" x14ac:dyDescent="0.2">
      <c r="L92"/>
    </row>
    <row r="93" spans="12:12" x14ac:dyDescent="0.2">
      <c r="L93"/>
    </row>
    <row r="94" spans="12:12" x14ac:dyDescent="0.2">
      <c r="L94"/>
    </row>
    <row r="95" spans="12:12" x14ac:dyDescent="0.2">
      <c r="L95"/>
    </row>
    <row r="96" spans="12:12" x14ac:dyDescent="0.2">
      <c r="L96"/>
    </row>
    <row r="97" spans="12:12" x14ac:dyDescent="0.2">
      <c r="L97"/>
    </row>
    <row r="98" spans="12:12" x14ac:dyDescent="0.2">
      <c r="L98"/>
    </row>
    <row r="99" spans="12:12" x14ac:dyDescent="0.2">
      <c r="L99"/>
    </row>
    <row r="100" spans="12:12" x14ac:dyDescent="0.2">
      <c r="L100"/>
    </row>
    <row r="101" spans="12:12" x14ac:dyDescent="0.2">
      <c r="L101"/>
    </row>
    <row r="102" spans="12:12" x14ac:dyDescent="0.2">
      <c r="L102"/>
    </row>
    <row r="103" spans="12:12" x14ac:dyDescent="0.2">
      <c r="L103"/>
    </row>
    <row r="104" spans="12:12" x14ac:dyDescent="0.2">
      <c r="L104"/>
    </row>
    <row r="105" spans="12:12" x14ac:dyDescent="0.2">
      <c r="L105"/>
    </row>
    <row r="106" spans="12:12" x14ac:dyDescent="0.2">
      <c r="L106"/>
    </row>
    <row r="107" spans="12:12" x14ac:dyDescent="0.2">
      <c r="L107"/>
    </row>
    <row r="108" spans="12:12" x14ac:dyDescent="0.2">
      <c r="L108"/>
    </row>
    <row r="109" spans="12:12" x14ac:dyDescent="0.2">
      <c r="L109"/>
    </row>
    <row r="110" spans="12:12" x14ac:dyDescent="0.2">
      <c r="L110"/>
    </row>
    <row r="111" spans="12:12" x14ac:dyDescent="0.2">
      <c r="L111"/>
    </row>
    <row r="112" spans="12:12" x14ac:dyDescent="0.2">
      <c r="L112"/>
    </row>
    <row r="113" spans="12:12" x14ac:dyDescent="0.2">
      <c r="L113"/>
    </row>
    <row r="114" spans="12:12" x14ac:dyDescent="0.2">
      <c r="L114"/>
    </row>
    <row r="115" spans="12:12" x14ac:dyDescent="0.2">
      <c r="L115"/>
    </row>
    <row r="116" spans="12:12" x14ac:dyDescent="0.2">
      <c r="L116"/>
    </row>
    <row r="117" spans="12:12" x14ac:dyDescent="0.2">
      <c r="L117"/>
    </row>
    <row r="118" spans="12:12" x14ac:dyDescent="0.2">
      <c r="L118"/>
    </row>
    <row r="119" spans="12:12" x14ac:dyDescent="0.2">
      <c r="L119"/>
    </row>
    <row r="120" spans="12:12" x14ac:dyDescent="0.2">
      <c r="L120"/>
    </row>
    <row r="121" spans="12:12" x14ac:dyDescent="0.2">
      <c r="L121"/>
    </row>
    <row r="122" spans="12:12" x14ac:dyDescent="0.2">
      <c r="L122"/>
    </row>
    <row r="123" spans="12:12" x14ac:dyDescent="0.2">
      <c r="L123"/>
    </row>
    <row r="124" spans="12:12" x14ac:dyDescent="0.2">
      <c r="L124"/>
    </row>
    <row r="125" spans="12:12" x14ac:dyDescent="0.2">
      <c r="L125"/>
    </row>
    <row r="126" spans="12:12" x14ac:dyDescent="0.2">
      <c r="L126"/>
    </row>
    <row r="127" spans="12:12" x14ac:dyDescent="0.2">
      <c r="L127"/>
    </row>
    <row r="128" spans="12:12" x14ac:dyDescent="0.2">
      <c r="L128"/>
    </row>
    <row r="129" spans="12:12" x14ac:dyDescent="0.2">
      <c r="L129"/>
    </row>
    <row r="130" spans="12:12" x14ac:dyDescent="0.2">
      <c r="L130"/>
    </row>
    <row r="131" spans="12:12" x14ac:dyDescent="0.2">
      <c r="L131"/>
    </row>
    <row r="132" spans="12:12" x14ac:dyDescent="0.2">
      <c r="L132"/>
    </row>
    <row r="133" spans="12:12" x14ac:dyDescent="0.2">
      <c r="L133"/>
    </row>
    <row r="134" spans="12:12" x14ac:dyDescent="0.2">
      <c r="L134"/>
    </row>
    <row r="135" spans="12:12" x14ac:dyDescent="0.2">
      <c r="L135"/>
    </row>
    <row r="136" spans="12:12" x14ac:dyDescent="0.2">
      <c r="L136"/>
    </row>
    <row r="137" spans="12:12" x14ac:dyDescent="0.2">
      <c r="L137"/>
    </row>
    <row r="138" spans="12:12" x14ac:dyDescent="0.2">
      <c r="L138"/>
    </row>
    <row r="139" spans="12:12" x14ac:dyDescent="0.2">
      <c r="L139"/>
    </row>
    <row r="140" spans="12:12" x14ac:dyDescent="0.2">
      <c r="L140"/>
    </row>
    <row r="141" spans="12:12" x14ac:dyDescent="0.2">
      <c r="L141"/>
    </row>
    <row r="142" spans="12:12" x14ac:dyDescent="0.2">
      <c r="L142"/>
    </row>
    <row r="143" spans="12:12" x14ac:dyDescent="0.2">
      <c r="L143"/>
    </row>
    <row r="144" spans="12:12" x14ac:dyDescent="0.2">
      <c r="L144"/>
    </row>
    <row r="145" spans="12:12" x14ac:dyDescent="0.2">
      <c r="L145"/>
    </row>
    <row r="146" spans="12:12" x14ac:dyDescent="0.2">
      <c r="L146"/>
    </row>
    <row r="147" spans="12:12" x14ac:dyDescent="0.2">
      <c r="L147"/>
    </row>
    <row r="148" spans="12:12" x14ac:dyDescent="0.2">
      <c r="L148"/>
    </row>
    <row r="149" spans="12:12" x14ac:dyDescent="0.2">
      <c r="L149"/>
    </row>
    <row r="150" spans="12:12" x14ac:dyDescent="0.2">
      <c r="L150"/>
    </row>
    <row r="151" spans="12:12" x14ac:dyDescent="0.2">
      <c r="L151"/>
    </row>
    <row r="152" spans="12:12" x14ac:dyDescent="0.2">
      <c r="L152"/>
    </row>
    <row r="153" spans="12:12" x14ac:dyDescent="0.2">
      <c r="L153"/>
    </row>
    <row r="154" spans="12:12" x14ac:dyDescent="0.2">
      <c r="L154"/>
    </row>
    <row r="155" spans="12:12" x14ac:dyDescent="0.2">
      <c r="L155"/>
    </row>
    <row r="156" spans="12:12" x14ac:dyDescent="0.2">
      <c r="L156"/>
    </row>
    <row r="157" spans="12:12" x14ac:dyDescent="0.2">
      <c r="L157"/>
    </row>
    <row r="158" spans="12:12" x14ac:dyDescent="0.2">
      <c r="L158"/>
    </row>
    <row r="159" spans="12:12" x14ac:dyDescent="0.2">
      <c r="L159"/>
    </row>
    <row r="160" spans="12:12" x14ac:dyDescent="0.2">
      <c r="L160"/>
    </row>
    <row r="161" spans="12:12" x14ac:dyDescent="0.2">
      <c r="L161"/>
    </row>
    <row r="162" spans="12:12" x14ac:dyDescent="0.2">
      <c r="L162"/>
    </row>
    <row r="163" spans="12:12" x14ac:dyDescent="0.2">
      <c r="L163"/>
    </row>
    <row r="164" spans="12:12" x14ac:dyDescent="0.2">
      <c r="L164"/>
    </row>
    <row r="165" spans="12:12" x14ac:dyDescent="0.2">
      <c r="L165"/>
    </row>
    <row r="166" spans="12:12" x14ac:dyDescent="0.2">
      <c r="L166"/>
    </row>
    <row r="167" spans="12:12" x14ac:dyDescent="0.2">
      <c r="L167"/>
    </row>
    <row r="168" spans="12:12" x14ac:dyDescent="0.2">
      <c r="L168"/>
    </row>
    <row r="169" spans="12:12" x14ac:dyDescent="0.2">
      <c r="L169"/>
    </row>
    <row r="170" spans="12:12" x14ac:dyDescent="0.2">
      <c r="L170"/>
    </row>
    <row r="171" spans="12:12" x14ac:dyDescent="0.2">
      <c r="L171"/>
    </row>
    <row r="172" spans="12:12" x14ac:dyDescent="0.2">
      <c r="L172"/>
    </row>
    <row r="173" spans="12:12" x14ac:dyDescent="0.2">
      <c r="L173"/>
    </row>
    <row r="174" spans="12:12" x14ac:dyDescent="0.2">
      <c r="L174"/>
    </row>
    <row r="175" spans="12:12" x14ac:dyDescent="0.2">
      <c r="L175"/>
    </row>
    <row r="176" spans="12:12" x14ac:dyDescent="0.2">
      <c r="L176"/>
    </row>
    <row r="177" spans="12:12" x14ac:dyDescent="0.2">
      <c r="L177"/>
    </row>
    <row r="178" spans="12:12" x14ac:dyDescent="0.2">
      <c r="L178"/>
    </row>
    <row r="179" spans="12:12" x14ac:dyDescent="0.2">
      <c r="L179"/>
    </row>
    <row r="180" spans="12:12" x14ac:dyDescent="0.2">
      <c r="L180"/>
    </row>
    <row r="181" spans="12:12" x14ac:dyDescent="0.2">
      <c r="L181"/>
    </row>
    <row r="182" spans="12:12" x14ac:dyDescent="0.2">
      <c r="L182"/>
    </row>
    <row r="183" spans="12:12" x14ac:dyDescent="0.2">
      <c r="L183"/>
    </row>
    <row r="184" spans="12:12" x14ac:dyDescent="0.2">
      <c r="L184"/>
    </row>
    <row r="185" spans="12:12" x14ac:dyDescent="0.2">
      <c r="L185"/>
    </row>
    <row r="186" spans="12:12" x14ac:dyDescent="0.2">
      <c r="L186"/>
    </row>
    <row r="187" spans="12:12" x14ac:dyDescent="0.2">
      <c r="L187"/>
    </row>
    <row r="188" spans="12:12" x14ac:dyDescent="0.2">
      <c r="L188"/>
    </row>
    <row r="189" spans="12:12" x14ac:dyDescent="0.2">
      <c r="L189"/>
    </row>
    <row r="190" spans="12:12" x14ac:dyDescent="0.2">
      <c r="L190"/>
    </row>
    <row r="191" spans="12:12" x14ac:dyDescent="0.2">
      <c r="L191"/>
    </row>
    <row r="192" spans="12:12" x14ac:dyDescent="0.2">
      <c r="L192"/>
    </row>
    <row r="193" spans="12:12" x14ac:dyDescent="0.2">
      <c r="L193"/>
    </row>
    <row r="194" spans="12:12" x14ac:dyDescent="0.2">
      <c r="L194"/>
    </row>
    <row r="195" spans="12:12" x14ac:dyDescent="0.2">
      <c r="L195"/>
    </row>
    <row r="196" spans="12:12" x14ac:dyDescent="0.2">
      <c r="L196"/>
    </row>
    <row r="197" spans="12:12" x14ac:dyDescent="0.2">
      <c r="L197"/>
    </row>
    <row r="198" spans="12:12" x14ac:dyDescent="0.2">
      <c r="L198"/>
    </row>
    <row r="199" spans="12:12" x14ac:dyDescent="0.2">
      <c r="L199"/>
    </row>
    <row r="200" spans="12:12" x14ac:dyDescent="0.2">
      <c r="L200"/>
    </row>
    <row r="201" spans="12:12" x14ac:dyDescent="0.2">
      <c r="L201"/>
    </row>
    <row r="202" spans="12:12" x14ac:dyDescent="0.2">
      <c r="L202"/>
    </row>
    <row r="203" spans="12:12" x14ac:dyDescent="0.2">
      <c r="L203"/>
    </row>
    <row r="204" spans="12:12" x14ac:dyDescent="0.2">
      <c r="L204"/>
    </row>
    <row r="205" spans="12:12" x14ac:dyDescent="0.2">
      <c r="L205"/>
    </row>
    <row r="206" spans="12:12" x14ac:dyDescent="0.2">
      <c r="L206"/>
    </row>
    <row r="207" spans="12:12" x14ac:dyDescent="0.2">
      <c r="L207"/>
    </row>
    <row r="208" spans="12:12" x14ac:dyDescent="0.2">
      <c r="L208"/>
    </row>
    <row r="209" spans="12:12" x14ac:dyDescent="0.2">
      <c r="L209"/>
    </row>
    <row r="210" spans="12:12" x14ac:dyDescent="0.2">
      <c r="L210"/>
    </row>
    <row r="211" spans="12:12" x14ac:dyDescent="0.2">
      <c r="L211"/>
    </row>
    <row r="212" spans="12:12" x14ac:dyDescent="0.2">
      <c r="L212"/>
    </row>
    <row r="213" spans="12:12" x14ac:dyDescent="0.2">
      <c r="L213"/>
    </row>
    <row r="214" spans="12:12" x14ac:dyDescent="0.2">
      <c r="L214"/>
    </row>
    <row r="215" spans="12:12" x14ac:dyDescent="0.2">
      <c r="L215"/>
    </row>
    <row r="216" spans="12:12" x14ac:dyDescent="0.2">
      <c r="L216"/>
    </row>
    <row r="217" spans="12:12" x14ac:dyDescent="0.2">
      <c r="L217"/>
    </row>
    <row r="218" spans="12:12" x14ac:dyDescent="0.2">
      <c r="L218"/>
    </row>
    <row r="219" spans="12:12" x14ac:dyDescent="0.2">
      <c r="L219"/>
    </row>
    <row r="220" spans="12:12" x14ac:dyDescent="0.2">
      <c r="L220"/>
    </row>
    <row r="221" spans="12:12" x14ac:dyDescent="0.2">
      <c r="L221"/>
    </row>
    <row r="222" spans="12:12" x14ac:dyDescent="0.2">
      <c r="L222"/>
    </row>
    <row r="223" spans="12:12" x14ac:dyDescent="0.2">
      <c r="L223"/>
    </row>
    <row r="224" spans="12:12" x14ac:dyDescent="0.2">
      <c r="L224"/>
    </row>
    <row r="225" spans="12:12" x14ac:dyDescent="0.2">
      <c r="L225"/>
    </row>
    <row r="226" spans="12:12" x14ac:dyDescent="0.2">
      <c r="L226"/>
    </row>
    <row r="227" spans="12:12" x14ac:dyDescent="0.2">
      <c r="L227"/>
    </row>
    <row r="228" spans="12:12" x14ac:dyDescent="0.2">
      <c r="L228"/>
    </row>
    <row r="229" spans="12:12" x14ac:dyDescent="0.2">
      <c r="L229"/>
    </row>
    <row r="230" spans="12:12" x14ac:dyDescent="0.2">
      <c r="L230"/>
    </row>
    <row r="231" spans="12:12" x14ac:dyDescent="0.2">
      <c r="L231"/>
    </row>
    <row r="232" spans="12:12" x14ac:dyDescent="0.2">
      <c r="L232"/>
    </row>
    <row r="233" spans="12:12" x14ac:dyDescent="0.2">
      <c r="L233"/>
    </row>
    <row r="234" spans="12:12" x14ac:dyDescent="0.2">
      <c r="L234"/>
    </row>
    <row r="235" spans="12:12" x14ac:dyDescent="0.2">
      <c r="L235"/>
    </row>
    <row r="236" spans="12:12" x14ac:dyDescent="0.2">
      <c r="L236"/>
    </row>
    <row r="237" spans="12:12" x14ac:dyDescent="0.2">
      <c r="L237"/>
    </row>
    <row r="238" spans="12:12" x14ac:dyDescent="0.2">
      <c r="L238"/>
    </row>
    <row r="239" spans="12:12" x14ac:dyDescent="0.2">
      <c r="L239"/>
    </row>
    <row r="240" spans="12:12" x14ac:dyDescent="0.2">
      <c r="L240"/>
    </row>
    <row r="241" spans="12:12" x14ac:dyDescent="0.2">
      <c r="L241"/>
    </row>
    <row r="242" spans="12:12" x14ac:dyDescent="0.2">
      <c r="L242"/>
    </row>
    <row r="243" spans="12:12" x14ac:dyDescent="0.2">
      <c r="L243"/>
    </row>
    <row r="244" spans="12:12" x14ac:dyDescent="0.2">
      <c r="L244"/>
    </row>
    <row r="245" spans="12:12" x14ac:dyDescent="0.2">
      <c r="L245"/>
    </row>
    <row r="246" spans="12:12" x14ac:dyDescent="0.2">
      <c r="L246"/>
    </row>
    <row r="247" spans="12:12" x14ac:dyDescent="0.2">
      <c r="L247"/>
    </row>
    <row r="248" spans="12:12" x14ac:dyDescent="0.2">
      <c r="L248"/>
    </row>
    <row r="249" spans="12:12" x14ac:dyDescent="0.2">
      <c r="L249"/>
    </row>
    <row r="250" spans="12:12" x14ac:dyDescent="0.2">
      <c r="L250"/>
    </row>
    <row r="251" spans="12:12" x14ac:dyDescent="0.2">
      <c r="L251"/>
    </row>
    <row r="252" spans="12:12" x14ac:dyDescent="0.2">
      <c r="L252"/>
    </row>
    <row r="253" spans="12:12" x14ac:dyDescent="0.2">
      <c r="L253"/>
    </row>
    <row r="254" spans="12:12" x14ac:dyDescent="0.2">
      <c r="L254"/>
    </row>
    <row r="255" spans="12:12" x14ac:dyDescent="0.2">
      <c r="L255"/>
    </row>
    <row r="256" spans="12:12" x14ac:dyDescent="0.2">
      <c r="L256"/>
    </row>
    <row r="257" spans="12:12" x14ac:dyDescent="0.2">
      <c r="L257"/>
    </row>
    <row r="258" spans="12:12" x14ac:dyDescent="0.2">
      <c r="L258"/>
    </row>
    <row r="259" spans="12:12" x14ac:dyDescent="0.2">
      <c r="L259"/>
    </row>
    <row r="260" spans="12:12" x14ac:dyDescent="0.2">
      <c r="L260"/>
    </row>
    <row r="261" spans="12:12" x14ac:dyDescent="0.2">
      <c r="L261"/>
    </row>
    <row r="262" spans="12:12" x14ac:dyDescent="0.2">
      <c r="L262"/>
    </row>
    <row r="263" spans="12:12" x14ac:dyDescent="0.2">
      <c r="L263"/>
    </row>
    <row r="264" spans="12:12" x14ac:dyDescent="0.2">
      <c r="L264"/>
    </row>
    <row r="265" spans="12:12" x14ac:dyDescent="0.2">
      <c r="L265"/>
    </row>
    <row r="266" spans="12:12" x14ac:dyDescent="0.2">
      <c r="L266"/>
    </row>
    <row r="267" spans="12:12" x14ac:dyDescent="0.2">
      <c r="L267"/>
    </row>
    <row r="268" spans="12:12" x14ac:dyDescent="0.2">
      <c r="L268"/>
    </row>
    <row r="269" spans="12:12" x14ac:dyDescent="0.2">
      <c r="L269"/>
    </row>
    <row r="270" spans="12:12" x14ac:dyDescent="0.2">
      <c r="L270"/>
    </row>
    <row r="271" spans="12:12" x14ac:dyDescent="0.2">
      <c r="L271"/>
    </row>
    <row r="272" spans="12:12" x14ac:dyDescent="0.2">
      <c r="L272"/>
    </row>
    <row r="273" spans="12:12" x14ac:dyDescent="0.2">
      <c r="L273"/>
    </row>
    <row r="274" spans="12:12" x14ac:dyDescent="0.2">
      <c r="L274"/>
    </row>
    <row r="275" spans="12:12" x14ac:dyDescent="0.2">
      <c r="L275"/>
    </row>
    <row r="276" spans="12:12" x14ac:dyDescent="0.2">
      <c r="L276"/>
    </row>
    <row r="277" spans="12:12" x14ac:dyDescent="0.2">
      <c r="L277"/>
    </row>
    <row r="278" spans="12:12" x14ac:dyDescent="0.2">
      <c r="L278"/>
    </row>
    <row r="279" spans="12:12" x14ac:dyDescent="0.2">
      <c r="L279"/>
    </row>
    <row r="280" spans="12:12" x14ac:dyDescent="0.2">
      <c r="L280"/>
    </row>
    <row r="281" spans="12:12" x14ac:dyDescent="0.2">
      <c r="L281"/>
    </row>
    <row r="282" spans="12:12" x14ac:dyDescent="0.2">
      <c r="L282"/>
    </row>
    <row r="283" spans="12:12" x14ac:dyDescent="0.2">
      <c r="L283"/>
    </row>
    <row r="284" spans="12:12" x14ac:dyDescent="0.2">
      <c r="L284"/>
    </row>
    <row r="285" spans="12:12" x14ac:dyDescent="0.2">
      <c r="L285"/>
    </row>
    <row r="286" spans="12:12" x14ac:dyDescent="0.2">
      <c r="L286"/>
    </row>
    <row r="287" spans="12:12" x14ac:dyDescent="0.2">
      <c r="L287"/>
    </row>
    <row r="288" spans="12:12" x14ac:dyDescent="0.2">
      <c r="L288"/>
    </row>
    <row r="289" spans="12:12" x14ac:dyDescent="0.2">
      <c r="L289"/>
    </row>
    <row r="290" spans="12:12" x14ac:dyDescent="0.2">
      <c r="L290"/>
    </row>
    <row r="291" spans="12:12" x14ac:dyDescent="0.2">
      <c r="L291"/>
    </row>
    <row r="292" spans="12:12" x14ac:dyDescent="0.2">
      <c r="L292"/>
    </row>
    <row r="293" spans="12:12" x14ac:dyDescent="0.2">
      <c r="L293"/>
    </row>
    <row r="294" spans="12:12" x14ac:dyDescent="0.2">
      <c r="L294"/>
    </row>
    <row r="295" spans="12:12" x14ac:dyDescent="0.2">
      <c r="L295"/>
    </row>
    <row r="296" spans="12:12" x14ac:dyDescent="0.2">
      <c r="L296"/>
    </row>
    <row r="297" spans="12:12" x14ac:dyDescent="0.2">
      <c r="L297"/>
    </row>
    <row r="298" spans="12:12" x14ac:dyDescent="0.2">
      <c r="L298"/>
    </row>
    <row r="299" spans="12:12" x14ac:dyDescent="0.2">
      <c r="L299"/>
    </row>
    <row r="300" spans="12:12" x14ac:dyDescent="0.2">
      <c r="L300"/>
    </row>
    <row r="301" spans="12:12" x14ac:dyDescent="0.2">
      <c r="L301"/>
    </row>
    <row r="302" spans="12:12" x14ac:dyDescent="0.2">
      <c r="L302"/>
    </row>
    <row r="303" spans="12:12" x14ac:dyDescent="0.2">
      <c r="L303"/>
    </row>
    <row r="304" spans="12:12" x14ac:dyDescent="0.2">
      <c r="L304"/>
    </row>
    <row r="305" spans="12:12" x14ac:dyDescent="0.2">
      <c r="L305"/>
    </row>
    <row r="306" spans="12:12" x14ac:dyDescent="0.2">
      <c r="L306"/>
    </row>
    <row r="307" spans="12:12" x14ac:dyDescent="0.2">
      <c r="L307"/>
    </row>
    <row r="308" spans="12:12" x14ac:dyDescent="0.2">
      <c r="L308"/>
    </row>
    <row r="309" spans="12:12" x14ac:dyDescent="0.2">
      <c r="L309"/>
    </row>
    <row r="310" spans="12:12" x14ac:dyDescent="0.2">
      <c r="L310"/>
    </row>
    <row r="311" spans="12:12" x14ac:dyDescent="0.2">
      <c r="L311"/>
    </row>
    <row r="312" spans="12:12" x14ac:dyDescent="0.2">
      <c r="L312"/>
    </row>
    <row r="313" spans="12:12" x14ac:dyDescent="0.2">
      <c r="L313"/>
    </row>
    <row r="314" spans="12:12" x14ac:dyDescent="0.2">
      <c r="L314"/>
    </row>
    <row r="315" spans="12:12" x14ac:dyDescent="0.2">
      <c r="L315"/>
    </row>
    <row r="316" spans="12:12" x14ac:dyDescent="0.2">
      <c r="L316"/>
    </row>
    <row r="317" spans="12:12" x14ac:dyDescent="0.2">
      <c r="L317"/>
    </row>
    <row r="318" spans="12:12" x14ac:dyDescent="0.2">
      <c r="L318"/>
    </row>
    <row r="319" spans="12:12" x14ac:dyDescent="0.2">
      <c r="L319"/>
    </row>
    <row r="320" spans="12:12" x14ac:dyDescent="0.2">
      <c r="L320"/>
    </row>
    <row r="321" spans="12:12" x14ac:dyDescent="0.2">
      <c r="L321"/>
    </row>
    <row r="322" spans="12:12" x14ac:dyDescent="0.2">
      <c r="L322"/>
    </row>
    <row r="323" spans="12:12" x14ac:dyDescent="0.2">
      <c r="L323"/>
    </row>
    <row r="324" spans="12:12" x14ac:dyDescent="0.2">
      <c r="L324"/>
    </row>
    <row r="325" spans="12:12" x14ac:dyDescent="0.2">
      <c r="L325"/>
    </row>
    <row r="326" spans="12:12" x14ac:dyDescent="0.2">
      <c r="L326"/>
    </row>
    <row r="327" spans="12:12" x14ac:dyDescent="0.2">
      <c r="L327"/>
    </row>
    <row r="328" spans="12:12" x14ac:dyDescent="0.2">
      <c r="L328"/>
    </row>
    <row r="329" spans="12:12" x14ac:dyDescent="0.2">
      <c r="L329"/>
    </row>
    <row r="330" spans="12:12" x14ac:dyDescent="0.2">
      <c r="L330"/>
    </row>
    <row r="331" spans="12:12" x14ac:dyDescent="0.2">
      <c r="L331"/>
    </row>
    <row r="332" spans="12:12" x14ac:dyDescent="0.2">
      <c r="L332"/>
    </row>
    <row r="333" spans="12:12" x14ac:dyDescent="0.2">
      <c r="L333"/>
    </row>
    <row r="334" spans="12:12" x14ac:dyDescent="0.2">
      <c r="L334"/>
    </row>
    <row r="335" spans="12:12" x14ac:dyDescent="0.2">
      <c r="L335"/>
    </row>
    <row r="336" spans="12:12" x14ac:dyDescent="0.2">
      <c r="L336"/>
    </row>
    <row r="337" spans="12:12" x14ac:dyDescent="0.2">
      <c r="L337"/>
    </row>
    <row r="338" spans="12:12" x14ac:dyDescent="0.2">
      <c r="L338"/>
    </row>
    <row r="339" spans="12:12" x14ac:dyDescent="0.2">
      <c r="L339"/>
    </row>
    <row r="340" spans="12:12" x14ac:dyDescent="0.2">
      <c r="L340"/>
    </row>
    <row r="341" spans="12:12" x14ac:dyDescent="0.2">
      <c r="L341"/>
    </row>
    <row r="342" spans="12:12" x14ac:dyDescent="0.2">
      <c r="L342"/>
    </row>
    <row r="343" spans="12:12" x14ac:dyDescent="0.2">
      <c r="L343"/>
    </row>
    <row r="344" spans="12:12" x14ac:dyDescent="0.2">
      <c r="L344"/>
    </row>
    <row r="345" spans="12:12" x14ac:dyDescent="0.2">
      <c r="L345"/>
    </row>
    <row r="346" spans="12:12" x14ac:dyDescent="0.2">
      <c r="L346"/>
    </row>
    <row r="347" spans="12:12" x14ac:dyDescent="0.2">
      <c r="L347"/>
    </row>
    <row r="348" spans="12:12" x14ac:dyDescent="0.2">
      <c r="L348"/>
    </row>
    <row r="349" spans="12:12" x14ac:dyDescent="0.2">
      <c r="L349"/>
    </row>
    <row r="350" spans="12:12" x14ac:dyDescent="0.2">
      <c r="L350"/>
    </row>
    <row r="351" spans="12:12" x14ac:dyDescent="0.2">
      <c r="L351"/>
    </row>
    <row r="352" spans="12:12" x14ac:dyDescent="0.2">
      <c r="L352"/>
    </row>
    <row r="353" spans="12:12" x14ac:dyDescent="0.2">
      <c r="L353"/>
    </row>
    <row r="354" spans="12:12" x14ac:dyDescent="0.2">
      <c r="L354"/>
    </row>
    <row r="355" spans="12:12" x14ac:dyDescent="0.2">
      <c r="L355"/>
    </row>
    <row r="356" spans="12:12" x14ac:dyDescent="0.2">
      <c r="L356"/>
    </row>
    <row r="357" spans="12:12" x14ac:dyDescent="0.2">
      <c r="L357"/>
    </row>
    <row r="358" spans="12:12" x14ac:dyDescent="0.2">
      <c r="L358"/>
    </row>
    <row r="359" spans="12:12" x14ac:dyDescent="0.2">
      <c r="L359"/>
    </row>
    <row r="360" spans="12:12" x14ac:dyDescent="0.2">
      <c r="L360"/>
    </row>
    <row r="361" spans="12:12" x14ac:dyDescent="0.2">
      <c r="L361"/>
    </row>
    <row r="362" spans="12:12" x14ac:dyDescent="0.2">
      <c r="L362"/>
    </row>
    <row r="363" spans="12:12" x14ac:dyDescent="0.2">
      <c r="L363"/>
    </row>
    <row r="364" spans="12:12" x14ac:dyDescent="0.2">
      <c r="L364"/>
    </row>
    <row r="365" spans="12:12" x14ac:dyDescent="0.2">
      <c r="L365"/>
    </row>
    <row r="366" spans="12:12" x14ac:dyDescent="0.2">
      <c r="L366"/>
    </row>
    <row r="367" spans="12:12" x14ac:dyDescent="0.2">
      <c r="L367"/>
    </row>
    <row r="368" spans="12:12" x14ac:dyDescent="0.2">
      <c r="L368"/>
    </row>
    <row r="369" spans="12:12" x14ac:dyDescent="0.2">
      <c r="L369"/>
    </row>
    <row r="370" spans="12:12" x14ac:dyDescent="0.2">
      <c r="L370"/>
    </row>
    <row r="371" spans="12:12" x14ac:dyDescent="0.2">
      <c r="L371"/>
    </row>
    <row r="372" spans="12:12" x14ac:dyDescent="0.2">
      <c r="L372"/>
    </row>
    <row r="373" spans="12:12" x14ac:dyDescent="0.2">
      <c r="L373"/>
    </row>
    <row r="374" spans="12:12" x14ac:dyDescent="0.2">
      <c r="L374"/>
    </row>
    <row r="375" spans="12:12" x14ac:dyDescent="0.2">
      <c r="L375"/>
    </row>
    <row r="376" spans="12:12" x14ac:dyDescent="0.2">
      <c r="L376"/>
    </row>
    <row r="377" spans="12:12" x14ac:dyDescent="0.2">
      <c r="L377"/>
    </row>
    <row r="378" spans="12:12" x14ac:dyDescent="0.2">
      <c r="L378"/>
    </row>
    <row r="379" spans="12:12" x14ac:dyDescent="0.2">
      <c r="L379"/>
    </row>
    <row r="380" spans="12:12" x14ac:dyDescent="0.2">
      <c r="L380"/>
    </row>
    <row r="381" spans="12:12" x14ac:dyDescent="0.2">
      <c r="L381"/>
    </row>
    <row r="382" spans="12:12" x14ac:dyDescent="0.2">
      <c r="L382"/>
    </row>
    <row r="383" spans="12:12" x14ac:dyDescent="0.2">
      <c r="L383"/>
    </row>
    <row r="384" spans="12:12" x14ac:dyDescent="0.2">
      <c r="L384"/>
    </row>
    <row r="385" spans="12:12" x14ac:dyDescent="0.2">
      <c r="L385"/>
    </row>
    <row r="386" spans="12:12" x14ac:dyDescent="0.2">
      <c r="L386"/>
    </row>
    <row r="387" spans="12:12" x14ac:dyDescent="0.2">
      <c r="L387"/>
    </row>
    <row r="388" spans="12:12" x14ac:dyDescent="0.2">
      <c r="L388"/>
    </row>
    <row r="389" spans="12:12" x14ac:dyDescent="0.2">
      <c r="L389"/>
    </row>
    <row r="390" spans="12:12" x14ac:dyDescent="0.2">
      <c r="L390"/>
    </row>
    <row r="391" spans="12:12" x14ac:dyDescent="0.2">
      <c r="L391"/>
    </row>
    <row r="392" spans="12:12" x14ac:dyDescent="0.2">
      <c r="L392"/>
    </row>
    <row r="393" spans="12:12" x14ac:dyDescent="0.2">
      <c r="L393"/>
    </row>
    <row r="394" spans="12:12" x14ac:dyDescent="0.2">
      <c r="L394"/>
    </row>
    <row r="395" spans="12:12" x14ac:dyDescent="0.2">
      <c r="L395"/>
    </row>
    <row r="396" spans="12:12" x14ac:dyDescent="0.2">
      <c r="L396"/>
    </row>
    <row r="397" spans="12:12" x14ac:dyDescent="0.2">
      <c r="L397"/>
    </row>
    <row r="398" spans="12:12" x14ac:dyDescent="0.2">
      <c r="L398"/>
    </row>
    <row r="399" spans="12:12" x14ac:dyDescent="0.2">
      <c r="L399"/>
    </row>
    <row r="400" spans="12:12" x14ac:dyDescent="0.2">
      <c r="L400"/>
    </row>
    <row r="401" spans="12:12" x14ac:dyDescent="0.2">
      <c r="L401"/>
    </row>
    <row r="402" spans="12:12" x14ac:dyDescent="0.2">
      <c r="L402"/>
    </row>
    <row r="403" spans="12:12" x14ac:dyDescent="0.2">
      <c r="L403"/>
    </row>
    <row r="404" spans="12:12" x14ac:dyDescent="0.2">
      <c r="L404"/>
    </row>
    <row r="405" spans="12:12" x14ac:dyDescent="0.2">
      <c r="L405"/>
    </row>
    <row r="406" spans="12:12" x14ac:dyDescent="0.2">
      <c r="L406"/>
    </row>
    <row r="407" spans="12:12" x14ac:dyDescent="0.2">
      <c r="L407"/>
    </row>
    <row r="408" spans="12:12" x14ac:dyDescent="0.2">
      <c r="L408"/>
    </row>
    <row r="409" spans="12:12" x14ac:dyDescent="0.2">
      <c r="L409"/>
    </row>
    <row r="410" spans="12:12" x14ac:dyDescent="0.2">
      <c r="L410"/>
    </row>
    <row r="411" spans="12:12" x14ac:dyDescent="0.2">
      <c r="L411"/>
    </row>
    <row r="412" spans="12:12" x14ac:dyDescent="0.2">
      <c r="L412"/>
    </row>
    <row r="413" spans="12:12" x14ac:dyDescent="0.2">
      <c r="L413"/>
    </row>
    <row r="414" spans="12:12" x14ac:dyDescent="0.2">
      <c r="L414"/>
    </row>
    <row r="415" spans="12:12" x14ac:dyDescent="0.2">
      <c r="L415"/>
    </row>
    <row r="416" spans="12:12" x14ac:dyDescent="0.2">
      <c r="L416"/>
    </row>
    <row r="417" spans="12:12" x14ac:dyDescent="0.2">
      <c r="L417"/>
    </row>
    <row r="418" spans="12:12" x14ac:dyDescent="0.2">
      <c r="L418"/>
    </row>
    <row r="419" spans="12:12" x14ac:dyDescent="0.2">
      <c r="L419"/>
    </row>
    <row r="420" spans="12:12" x14ac:dyDescent="0.2">
      <c r="L420"/>
    </row>
    <row r="421" spans="12:12" x14ac:dyDescent="0.2">
      <c r="L421"/>
    </row>
    <row r="422" spans="12:12" x14ac:dyDescent="0.2">
      <c r="L422"/>
    </row>
    <row r="423" spans="12:12" x14ac:dyDescent="0.2">
      <c r="L423"/>
    </row>
    <row r="424" spans="12:12" x14ac:dyDescent="0.2">
      <c r="L424"/>
    </row>
    <row r="425" spans="12:12" x14ac:dyDescent="0.2">
      <c r="L425"/>
    </row>
    <row r="426" spans="12:12" x14ac:dyDescent="0.2">
      <c r="L426"/>
    </row>
    <row r="427" spans="12:12" x14ac:dyDescent="0.2">
      <c r="L427"/>
    </row>
    <row r="428" spans="12:12" x14ac:dyDescent="0.2">
      <c r="L428"/>
    </row>
    <row r="429" spans="12:12" x14ac:dyDescent="0.2">
      <c r="L429"/>
    </row>
    <row r="430" spans="12:12" x14ac:dyDescent="0.2">
      <c r="L430"/>
    </row>
    <row r="431" spans="12:12" x14ac:dyDescent="0.2">
      <c r="L431"/>
    </row>
    <row r="432" spans="12:12" x14ac:dyDescent="0.2">
      <c r="L432"/>
    </row>
    <row r="433" spans="12:12" x14ac:dyDescent="0.2">
      <c r="L433"/>
    </row>
    <row r="434" spans="12:12" x14ac:dyDescent="0.2">
      <c r="L434"/>
    </row>
    <row r="435" spans="12:12" x14ac:dyDescent="0.2">
      <c r="L435"/>
    </row>
    <row r="436" spans="12:12" x14ac:dyDescent="0.2">
      <c r="L436"/>
    </row>
    <row r="437" spans="12:12" x14ac:dyDescent="0.2">
      <c r="L437"/>
    </row>
    <row r="438" spans="12:12" x14ac:dyDescent="0.2">
      <c r="L438"/>
    </row>
    <row r="439" spans="12:12" x14ac:dyDescent="0.2">
      <c r="L439"/>
    </row>
    <row r="440" spans="12:12" x14ac:dyDescent="0.2">
      <c r="L440"/>
    </row>
    <row r="441" spans="12:12" x14ac:dyDescent="0.2">
      <c r="L441"/>
    </row>
    <row r="442" spans="12:12" x14ac:dyDescent="0.2">
      <c r="L442"/>
    </row>
    <row r="443" spans="12:12" x14ac:dyDescent="0.2">
      <c r="L443"/>
    </row>
    <row r="444" spans="12:12" x14ac:dyDescent="0.2">
      <c r="L444"/>
    </row>
    <row r="445" spans="12:12" x14ac:dyDescent="0.2">
      <c r="L445"/>
    </row>
    <row r="446" spans="12:12" x14ac:dyDescent="0.2">
      <c r="L446"/>
    </row>
    <row r="447" spans="12:12" x14ac:dyDescent="0.2">
      <c r="L447"/>
    </row>
    <row r="448" spans="12:12" x14ac:dyDescent="0.2">
      <c r="L448"/>
    </row>
    <row r="449" spans="12:12" x14ac:dyDescent="0.2">
      <c r="L449"/>
    </row>
    <row r="450" spans="12:12" x14ac:dyDescent="0.2">
      <c r="L450"/>
    </row>
    <row r="451" spans="12:12" x14ac:dyDescent="0.2">
      <c r="L451"/>
    </row>
    <row r="452" spans="12:12" x14ac:dyDescent="0.2">
      <c r="L452"/>
    </row>
    <row r="453" spans="12:12" x14ac:dyDescent="0.2">
      <c r="L453"/>
    </row>
    <row r="454" spans="12:12" x14ac:dyDescent="0.2">
      <c r="L454"/>
    </row>
    <row r="455" spans="12:12" x14ac:dyDescent="0.2">
      <c r="L455"/>
    </row>
    <row r="456" spans="12:12" x14ac:dyDescent="0.2">
      <c r="L456"/>
    </row>
    <row r="457" spans="12:12" x14ac:dyDescent="0.2">
      <c r="L457"/>
    </row>
    <row r="458" spans="12:12" x14ac:dyDescent="0.2">
      <c r="L458"/>
    </row>
    <row r="459" spans="12:12" x14ac:dyDescent="0.2">
      <c r="L459"/>
    </row>
    <row r="460" spans="12:12" x14ac:dyDescent="0.2">
      <c r="L460"/>
    </row>
    <row r="461" spans="12:12" x14ac:dyDescent="0.2">
      <c r="L461"/>
    </row>
    <row r="462" spans="12:12" x14ac:dyDescent="0.2">
      <c r="L462"/>
    </row>
    <row r="463" spans="12:12" x14ac:dyDescent="0.2">
      <c r="L463"/>
    </row>
    <row r="464" spans="12:12" x14ac:dyDescent="0.2">
      <c r="L464"/>
    </row>
    <row r="465" spans="12:12" x14ac:dyDescent="0.2">
      <c r="L465"/>
    </row>
    <row r="466" spans="12:12" x14ac:dyDescent="0.2">
      <c r="L466"/>
    </row>
    <row r="467" spans="12:12" x14ac:dyDescent="0.2">
      <c r="L467"/>
    </row>
    <row r="468" spans="12:12" x14ac:dyDescent="0.2">
      <c r="L468"/>
    </row>
    <row r="469" spans="12:12" x14ac:dyDescent="0.2">
      <c r="L469"/>
    </row>
    <row r="470" spans="12:12" x14ac:dyDescent="0.2">
      <c r="L470"/>
    </row>
    <row r="471" spans="12:12" x14ac:dyDescent="0.2">
      <c r="L471"/>
    </row>
    <row r="472" spans="12:12" x14ac:dyDescent="0.2">
      <c r="L472"/>
    </row>
    <row r="473" spans="12:12" x14ac:dyDescent="0.2">
      <c r="L473"/>
    </row>
    <row r="474" spans="12:12" x14ac:dyDescent="0.2">
      <c r="L474"/>
    </row>
    <row r="475" spans="12:12" x14ac:dyDescent="0.2">
      <c r="L475"/>
    </row>
    <row r="476" spans="12:12" x14ac:dyDescent="0.2">
      <c r="L476"/>
    </row>
    <row r="477" spans="12:12" x14ac:dyDescent="0.2">
      <c r="L477"/>
    </row>
    <row r="478" spans="12:12" x14ac:dyDescent="0.2">
      <c r="L478"/>
    </row>
    <row r="479" spans="12:12" x14ac:dyDescent="0.2">
      <c r="L479"/>
    </row>
    <row r="480" spans="12:12" x14ac:dyDescent="0.2">
      <c r="L480"/>
    </row>
    <row r="481" spans="12:12" x14ac:dyDescent="0.2">
      <c r="L481"/>
    </row>
    <row r="482" spans="12:12" x14ac:dyDescent="0.2">
      <c r="L482"/>
    </row>
    <row r="483" spans="12:12" x14ac:dyDescent="0.2">
      <c r="L483"/>
    </row>
    <row r="484" spans="12:12" x14ac:dyDescent="0.2">
      <c r="L484"/>
    </row>
    <row r="485" spans="12:12" x14ac:dyDescent="0.2">
      <c r="L485"/>
    </row>
    <row r="486" spans="12:12" x14ac:dyDescent="0.2">
      <c r="L486"/>
    </row>
    <row r="487" spans="12:12" x14ac:dyDescent="0.2">
      <c r="L487"/>
    </row>
    <row r="488" spans="12:12" x14ac:dyDescent="0.2">
      <c r="L488"/>
    </row>
    <row r="489" spans="12:12" x14ac:dyDescent="0.2">
      <c r="L489"/>
    </row>
    <row r="490" spans="12:12" x14ac:dyDescent="0.2">
      <c r="L490"/>
    </row>
    <row r="491" spans="12:12" x14ac:dyDescent="0.2">
      <c r="L491"/>
    </row>
    <row r="492" spans="12:12" x14ac:dyDescent="0.2">
      <c r="L492"/>
    </row>
    <row r="493" spans="12:12" x14ac:dyDescent="0.2">
      <c r="L493"/>
    </row>
    <row r="494" spans="12:12" x14ac:dyDescent="0.2">
      <c r="L494"/>
    </row>
    <row r="495" spans="12:12" x14ac:dyDescent="0.2">
      <c r="L495"/>
    </row>
    <row r="496" spans="12:12" x14ac:dyDescent="0.2">
      <c r="L496"/>
    </row>
    <row r="497" spans="12:12" x14ac:dyDescent="0.2">
      <c r="L497"/>
    </row>
    <row r="498" spans="12:12" x14ac:dyDescent="0.2">
      <c r="L498"/>
    </row>
    <row r="499" spans="12:12" x14ac:dyDescent="0.2">
      <c r="L499"/>
    </row>
    <row r="500" spans="12:12" x14ac:dyDescent="0.2">
      <c r="L500"/>
    </row>
    <row r="501" spans="12:12" x14ac:dyDescent="0.2">
      <c r="L501"/>
    </row>
    <row r="502" spans="12:12" x14ac:dyDescent="0.2">
      <c r="L502"/>
    </row>
    <row r="503" spans="12:12" x14ac:dyDescent="0.2">
      <c r="L503"/>
    </row>
    <row r="504" spans="12:12" x14ac:dyDescent="0.2">
      <c r="L504"/>
    </row>
    <row r="505" spans="12:12" x14ac:dyDescent="0.2">
      <c r="L505"/>
    </row>
    <row r="506" spans="12:12" x14ac:dyDescent="0.2">
      <c r="L506"/>
    </row>
    <row r="507" spans="12:12" x14ac:dyDescent="0.2">
      <c r="L507"/>
    </row>
    <row r="508" spans="12:12" x14ac:dyDescent="0.2">
      <c r="L508"/>
    </row>
    <row r="509" spans="12:12" x14ac:dyDescent="0.2">
      <c r="L509"/>
    </row>
    <row r="510" spans="12:12" x14ac:dyDescent="0.2">
      <c r="L510"/>
    </row>
    <row r="511" spans="12:12" x14ac:dyDescent="0.2">
      <c r="L511"/>
    </row>
    <row r="512" spans="12:12" x14ac:dyDescent="0.2">
      <c r="L512"/>
    </row>
    <row r="513" spans="12:12" x14ac:dyDescent="0.2">
      <c r="L513"/>
    </row>
    <row r="514" spans="12:12" x14ac:dyDescent="0.2">
      <c r="L514"/>
    </row>
    <row r="515" spans="12:12" x14ac:dyDescent="0.2">
      <c r="L515"/>
    </row>
    <row r="516" spans="12:12" x14ac:dyDescent="0.2">
      <c r="L516"/>
    </row>
    <row r="517" spans="12:12" x14ac:dyDescent="0.2">
      <c r="L517"/>
    </row>
    <row r="518" spans="12:12" x14ac:dyDescent="0.2">
      <c r="L518"/>
    </row>
    <row r="519" spans="12:12" x14ac:dyDescent="0.2">
      <c r="L519"/>
    </row>
    <row r="520" spans="12:12" x14ac:dyDescent="0.2">
      <c r="L520"/>
    </row>
    <row r="521" spans="12:12" x14ac:dyDescent="0.2">
      <c r="L521"/>
    </row>
    <row r="522" spans="12:12" x14ac:dyDescent="0.2">
      <c r="L522"/>
    </row>
    <row r="523" spans="12:12" x14ac:dyDescent="0.2">
      <c r="L523"/>
    </row>
    <row r="524" spans="12:12" x14ac:dyDescent="0.2">
      <c r="L524"/>
    </row>
    <row r="525" spans="12:12" x14ac:dyDescent="0.2">
      <c r="L525"/>
    </row>
    <row r="526" spans="12:12" x14ac:dyDescent="0.2">
      <c r="L526"/>
    </row>
    <row r="527" spans="12:12" x14ac:dyDescent="0.2">
      <c r="L527"/>
    </row>
    <row r="528" spans="12:12" x14ac:dyDescent="0.2">
      <c r="L528"/>
    </row>
    <row r="529" spans="12:12" x14ac:dyDescent="0.2">
      <c r="L529"/>
    </row>
    <row r="530" spans="12:12" x14ac:dyDescent="0.2">
      <c r="L530"/>
    </row>
    <row r="531" spans="12:12" x14ac:dyDescent="0.2">
      <c r="L531"/>
    </row>
    <row r="532" spans="12:12" x14ac:dyDescent="0.2">
      <c r="L532"/>
    </row>
    <row r="533" spans="12:12" x14ac:dyDescent="0.2">
      <c r="L533"/>
    </row>
    <row r="534" spans="12:12" x14ac:dyDescent="0.2">
      <c r="L534"/>
    </row>
    <row r="535" spans="12:12" x14ac:dyDescent="0.2">
      <c r="L535"/>
    </row>
    <row r="536" spans="12:12" x14ac:dyDescent="0.2">
      <c r="L536"/>
    </row>
    <row r="537" spans="12:12" x14ac:dyDescent="0.2">
      <c r="L537"/>
    </row>
    <row r="538" spans="12:12" x14ac:dyDescent="0.2">
      <c r="L538"/>
    </row>
    <row r="539" spans="12:12" x14ac:dyDescent="0.2">
      <c r="L539"/>
    </row>
    <row r="540" spans="12:12" x14ac:dyDescent="0.2">
      <c r="L540"/>
    </row>
    <row r="541" spans="12:12" x14ac:dyDescent="0.2">
      <c r="L541"/>
    </row>
    <row r="542" spans="12:12" x14ac:dyDescent="0.2">
      <c r="L542"/>
    </row>
    <row r="543" spans="12:12" x14ac:dyDescent="0.2">
      <c r="L543"/>
    </row>
    <row r="544" spans="12:12" x14ac:dyDescent="0.2">
      <c r="L544"/>
    </row>
    <row r="545" spans="12:12" x14ac:dyDescent="0.2">
      <c r="L545"/>
    </row>
    <row r="546" spans="12:12" x14ac:dyDescent="0.2">
      <c r="L546"/>
    </row>
    <row r="547" spans="12:12" x14ac:dyDescent="0.2">
      <c r="L547"/>
    </row>
    <row r="548" spans="12:12" x14ac:dyDescent="0.2">
      <c r="L548"/>
    </row>
    <row r="549" spans="12:12" x14ac:dyDescent="0.2">
      <c r="L549"/>
    </row>
    <row r="550" spans="12:12" x14ac:dyDescent="0.2">
      <c r="L550"/>
    </row>
    <row r="551" spans="12:12" x14ac:dyDescent="0.2">
      <c r="L551"/>
    </row>
    <row r="552" spans="12:12" x14ac:dyDescent="0.2">
      <c r="L552"/>
    </row>
    <row r="553" spans="12:12" x14ac:dyDescent="0.2">
      <c r="L553"/>
    </row>
    <row r="554" spans="12:12" x14ac:dyDescent="0.2">
      <c r="L554"/>
    </row>
    <row r="555" spans="12:12" x14ac:dyDescent="0.2">
      <c r="L555"/>
    </row>
    <row r="556" spans="12:12" x14ac:dyDescent="0.2">
      <c r="L556"/>
    </row>
    <row r="557" spans="12:12" x14ac:dyDescent="0.2">
      <c r="L557"/>
    </row>
    <row r="558" spans="12:12" x14ac:dyDescent="0.2">
      <c r="L558"/>
    </row>
    <row r="559" spans="12:12" x14ac:dyDescent="0.2">
      <c r="L559"/>
    </row>
    <row r="560" spans="12:12" x14ac:dyDescent="0.2">
      <c r="L560"/>
    </row>
    <row r="561" spans="12:12" x14ac:dyDescent="0.2">
      <c r="L561"/>
    </row>
    <row r="562" spans="12:12" x14ac:dyDescent="0.2">
      <c r="L562"/>
    </row>
    <row r="563" spans="12:12" x14ac:dyDescent="0.2">
      <c r="L563"/>
    </row>
    <row r="564" spans="12:12" x14ac:dyDescent="0.2">
      <c r="L564"/>
    </row>
    <row r="565" spans="12:12" x14ac:dyDescent="0.2">
      <c r="L565"/>
    </row>
    <row r="566" spans="12:12" x14ac:dyDescent="0.2">
      <c r="L566"/>
    </row>
    <row r="567" spans="12:12" x14ac:dyDescent="0.2">
      <c r="L567"/>
    </row>
    <row r="568" spans="12:12" x14ac:dyDescent="0.2">
      <c r="L568"/>
    </row>
    <row r="569" spans="12:12" x14ac:dyDescent="0.2">
      <c r="L569"/>
    </row>
    <row r="570" spans="12:12" x14ac:dyDescent="0.2">
      <c r="L570"/>
    </row>
    <row r="571" spans="12:12" x14ac:dyDescent="0.2">
      <c r="L571"/>
    </row>
    <row r="572" spans="12:12" x14ac:dyDescent="0.2">
      <c r="L572"/>
    </row>
    <row r="573" spans="12:12" x14ac:dyDescent="0.2">
      <c r="L573"/>
    </row>
    <row r="574" spans="12:12" x14ac:dyDescent="0.2">
      <c r="L574"/>
    </row>
    <row r="575" spans="12:12" x14ac:dyDescent="0.2">
      <c r="L575"/>
    </row>
    <row r="576" spans="12:12" x14ac:dyDescent="0.2">
      <c r="L576"/>
    </row>
    <row r="577" spans="12:12" x14ac:dyDescent="0.2">
      <c r="L577"/>
    </row>
    <row r="578" spans="12:12" x14ac:dyDescent="0.2">
      <c r="L578"/>
    </row>
    <row r="579" spans="12:12" x14ac:dyDescent="0.2">
      <c r="L579"/>
    </row>
    <row r="580" spans="12:12" x14ac:dyDescent="0.2">
      <c r="L580"/>
    </row>
    <row r="581" spans="12:12" x14ac:dyDescent="0.2">
      <c r="L581"/>
    </row>
    <row r="582" spans="12:12" x14ac:dyDescent="0.2">
      <c r="L582"/>
    </row>
    <row r="583" spans="12:12" x14ac:dyDescent="0.2">
      <c r="L583"/>
    </row>
    <row r="584" spans="12:12" x14ac:dyDescent="0.2">
      <c r="L584"/>
    </row>
    <row r="585" spans="12:12" x14ac:dyDescent="0.2">
      <c r="L585"/>
    </row>
    <row r="586" spans="12:12" x14ac:dyDescent="0.2">
      <c r="L586"/>
    </row>
    <row r="587" spans="12:12" x14ac:dyDescent="0.2">
      <c r="L587"/>
    </row>
    <row r="588" spans="12:12" x14ac:dyDescent="0.2">
      <c r="L588"/>
    </row>
    <row r="589" spans="12:12" x14ac:dyDescent="0.2">
      <c r="L589"/>
    </row>
    <row r="590" spans="12:12" x14ac:dyDescent="0.2">
      <c r="L590"/>
    </row>
    <row r="591" spans="12:12" x14ac:dyDescent="0.2">
      <c r="L591"/>
    </row>
    <row r="592" spans="12:12" x14ac:dyDescent="0.2">
      <c r="L592"/>
    </row>
    <row r="593" spans="12:12" x14ac:dyDescent="0.2">
      <c r="L593"/>
    </row>
    <row r="594" spans="12:12" x14ac:dyDescent="0.2">
      <c r="L594"/>
    </row>
    <row r="595" spans="12:12" x14ac:dyDescent="0.2">
      <c r="L595"/>
    </row>
    <row r="596" spans="12:12" x14ac:dyDescent="0.2">
      <c r="L596"/>
    </row>
    <row r="597" spans="12:12" x14ac:dyDescent="0.2">
      <c r="L597"/>
    </row>
    <row r="598" spans="12:12" x14ac:dyDescent="0.2">
      <c r="L598"/>
    </row>
    <row r="599" spans="12:12" x14ac:dyDescent="0.2">
      <c r="L599"/>
    </row>
    <row r="600" spans="12:12" x14ac:dyDescent="0.2">
      <c r="L600"/>
    </row>
    <row r="601" spans="12:12" x14ac:dyDescent="0.2">
      <c r="L601"/>
    </row>
    <row r="602" spans="12:12" x14ac:dyDescent="0.2">
      <c r="L602"/>
    </row>
    <row r="603" spans="12:12" x14ac:dyDescent="0.2">
      <c r="L603"/>
    </row>
    <row r="604" spans="12:12" x14ac:dyDescent="0.2">
      <c r="L604"/>
    </row>
    <row r="605" spans="12:12" x14ac:dyDescent="0.2">
      <c r="L605"/>
    </row>
    <row r="606" spans="12:12" x14ac:dyDescent="0.2">
      <c r="L606"/>
    </row>
    <row r="607" spans="12:12" x14ac:dyDescent="0.2">
      <c r="L607"/>
    </row>
    <row r="608" spans="12:12" x14ac:dyDescent="0.2">
      <c r="L608"/>
    </row>
    <row r="609" spans="12:12" x14ac:dyDescent="0.2">
      <c r="L609"/>
    </row>
    <row r="610" spans="12:12" x14ac:dyDescent="0.2">
      <c r="L610"/>
    </row>
    <row r="611" spans="12:12" x14ac:dyDescent="0.2">
      <c r="L611"/>
    </row>
    <row r="612" spans="12:12" x14ac:dyDescent="0.2">
      <c r="L612"/>
    </row>
    <row r="613" spans="12:12" x14ac:dyDescent="0.2">
      <c r="L613"/>
    </row>
    <row r="614" spans="12:12" x14ac:dyDescent="0.2">
      <c r="L614"/>
    </row>
    <row r="615" spans="12:12" x14ac:dyDescent="0.2">
      <c r="L615"/>
    </row>
    <row r="616" spans="12:12" x14ac:dyDescent="0.2">
      <c r="L616"/>
    </row>
    <row r="617" spans="12:12" x14ac:dyDescent="0.2">
      <c r="L617"/>
    </row>
    <row r="618" spans="12:12" x14ac:dyDescent="0.2">
      <c r="L618"/>
    </row>
    <row r="619" spans="12:12" x14ac:dyDescent="0.2">
      <c r="L619"/>
    </row>
    <row r="620" spans="12:12" x14ac:dyDescent="0.2">
      <c r="L620"/>
    </row>
    <row r="621" spans="12:12" x14ac:dyDescent="0.2">
      <c r="L621"/>
    </row>
    <row r="622" spans="12:12" x14ac:dyDescent="0.2">
      <c r="L622"/>
    </row>
    <row r="623" spans="12:12" x14ac:dyDescent="0.2">
      <c r="L623"/>
    </row>
    <row r="624" spans="12:12" x14ac:dyDescent="0.2">
      <c r="L624"/>
    </row>
    <row r="625" spans="12:12" x14ac:dyDescent="0.2">
      <c r="L625"/>
    </row>
    <row r="626" spans="12:12" x14ac:dyDescent="0.2">
      <c r="L626"/>
    </row>
    <row r="627" spans="12:12" x14ac:dyDescent="0.2">
      <c r="L627"/>
    </row>
    <row r="628" spans="12:12" x14ac:dyDescent="0.2">
      <c r="L628"/>
    </row>
    <row r="629" spans="12:12" x14ac:dyDescent="0.2">
      <c r="L629"/>
    </row>
    <row r="630" spans="12:12" x14ac:dyDescent="0.2">
      <c r="L630"/>
    </row>
    <row r="631" spans="12:12" x14ac:dyDescent="0.2">
      <c r="L631"/>
    </row>
    <row r="632" spans="12:12" x14ac:dyDescent="0.2">
      <c r="L632"/>
    </row>
    <row r="633" spans="12:12" x14ac:dyDescent="0.2">
      <c r="L633"/>
    </row>
    <row r="634" spans="12:12" x14ac:dyDescent="0.2">
      <c r="L634"/>
    </row>
    <row r="635" spans="12:12" x14ac:dyDescent="0.2">
      <c r="L635"/>
    </row>
    <row r="636" spans="12:12" x14ac:dyDescent="0.2">
      <c r="L636"/>
    </row>
    <row r="637" spans="12:12" x14ac:dyDescent="0.2">
      <c r="L637"/>
    </row>
    <row r="638" spans="12:12" x14ac:dyDescent="0.2">
      <c r="L638"/>
    </row>
    <row r="639" spans="12:12" x14ac:dyDescent="0.2">
      <c r="L639"/>
    </row>
    <row r="640" spans="12:12" x14ac:dyDescent="0.2">
      <c r="L640"/>
    </row>
    <row r="641" spans="12:12" x14ac:dyDescent="0.2">
      <c r="L641"/>
    </row>
    <row r="642" spans="12:12" x14ac:dyDescent="0.2">
      <c r="L642"/>
    </row>
    <row r="643" spans="12:12" x14ac:dyDescent="0.2">
      <c r="L643"/>
    </row>
    <row r="644" spans="12:12" x14ac:dyDescent="0.2">
      <c r="L644"/>
    </row>
    <row r="645" spans="12:12" x14ac:dyDescent="0.2">
      <c r="L645"/>
    </row>
    <row r="646" spans="12:12" x14ac:dyDescent="0.2">
      <c r="L646"/>
    </row>
    <row r="647" spans="12:12" x14ac:dyDescent="0.2">
      <c r="L647"/>
    </row>
    <row r="648" spans="12:12" x14ac:dyDescent="0.2">
      <c r="L648"/>
    </row>
    <row r="649" spans="12:12" x14ac:dyDescent="0.2">
      <c r="L649"/>
    </row>
    <row r="650" spans="12:12" x14ac:dyDescent="0.2">
      <c r="L650"/>
    </row>
    <row r="651" spans="12:12" x14ac:dyDescent="0.2">
      <c r="L651"/>
    </row>
    <row r="652" spans="12:12" x14ac:dyDescent="0.2">
      <c r="L652"/>
    </row>
    <row r="653" spans="12:12" x14ac:dyDescent="0.2">
      <c r="L653"/>
    </row>
    <row r="654" spans="12:12" x14ac:dyDescent="0.2">
      <c r="L654"/>
    </row>
    <row r="655" spans="12:12" x14ac:dyDescent="0.2">
      <c r="L655"/>
    </row>
    <row r="656" spans="12:12" x14ac:dyDescent="0.2">
      <c r="L656"/>
    </row>
    <row r="657" spans="12:12" x14ac:dyDescent="0.2">
      <c r="L657"/>
    </row>
    <row r="658" spans="12:12" x14ac:dyDescent="0.2">
      <c r="L658"/>
    </row>
    <row r="659" spans="12:12" x14ac:dyDescent="0.2">
      <c r="L659"/>
    </row>
    <row r="660" spans="12:12" x14ac:dyDescent="0.2">
      <c r="L660"/>
    </row>
    <row r="661" spans="12:12" x14ac:dyDescent="0.2">
      <c r="L661"/>
    </row>
    <row r="662" spans="12:12" x14ac:dyDescent="0.2">
      <c r="L662"/>
    </row>
    <row r="663" spans="12:12" x14ac:dyDescent="0.2">
      <c r="L663"/>
    </row>
    <row r="664" spans="12:12" x14ac:dyDescent="0.2">
      <c r="L664"/>
    </row>
    <row r="665" spans="12:12" x14ac:dyDescent="0.2">
      <c r="L665"/>
    </row>
    <row r="666" spans="12:12" x14ac:dyDescent="0.2">
      <c r="L666"/>
    </row>
    <row r="667" spans="12:12" x14ac:dyDescent="0.2">
      <c r="L667"/>
    </row>
    <row r="668" spans="12:12" x14ac:dyDescent="0.2">
      <c r="L668"/>
    </row>
    <row r="669" spans="12:12" x14ac:dyDescent="0.2">
      <c r="L669"/>
    </row>
    <row r="670" spans="12:12" x14ac:dyDescent="0.2">
      <c r="L670"/>
    </row>
    <row r="671" spans="12:12" x14ac:dyDescent="0.2">
      <c r="L671"/>
    </row>
    <row r="672" spans="12:12" x14ac:dyDescent="0.2">
      <c r="L672"/>
    </row>
    <row r="673" spans="12:12" x14ac:dyDescent="0.2">
      <c r="L673"/>
    </row>
    <row r="674" spans="12:12" x14ac:dyDescent="0.2">
      <c r="L674"/>
    </row>
    <row r="675" spans="12:12" x14ac:dyDescent="0.2">
      <c r="L675"/>
    </row>
    <row r="676" spans="12:12" x14ac:dyDescent="0.2">
      <c r="L676"/>
    </row>
    <row r="677" spans="12:12" x14ac:dyDescent="0.2">
      <c r="L677"/>
    </row>
    <row r="678" spans="12:12" x14ac:dyDescent="0.2">
      <c r="L678"/>
    </row>
    <row r="679" spans="12:12" x14ac:dyDescent="0.2">
      <c r="L679"/>
    </row>
    <row r="680" spans="12:12" x14ac:dyDescent="0.2">
      <c r="L680"/>
    </row>
    <row r="681" spans="12:12" x14ac:dyDescent="0.2">
      <c r="L681"/>
    </row>
    <row r="682" spans="12:12" x14ac:dyDescent="0.2">
      <c r="L682"/>
    </row>
    <row r="683" spans="12:12" x14ac:dyDescent="0.2">
      <c r="L683"/>
    </row>
    <row r="684" spans="12:12" x14ac:dyDescent="0.2">
      <c r="L684"/>
    </row>
    <row r="685" spans="12:12" x14ac:dyDescent="0.2">
      <c r="L685"/>
    </row>
    <row r="686" spans="12:12" x14ac:dyDescent="0.2">
      <c r="L686"/>
    </row>
    <row r="687" spans="12:12" x14ac:dyDescent="0.2">
      <c r="L687"/>
    </row>
    <row r="688" spans="12:12" x14ac:dyDescent="0.2">
      <c r="L688"/>
    </row>
    <row r="689" spans="12:12" x14ac:dyDescent="0.2">
      <c r="L689"/>
    </row>
    <row r="690" spans="12:12" x14ac:dyDescent="0.2">
      <c r="L690"/>
    </row>
    <row r="691" spans="12:12" x14ac:dyDescent="0.2">
      <c r="L691"/>
    </row>
    <row r="692" spans="12:12" x14ac:dyDescent="0.2">
      <c r="L692"/>
    </row>
    <row r="693" spans="12:12" x14ac:dyDescent="0.2">
      <c r="L693"/>
    </row>
    <row r="694" spans="12:12" x14ac:dyDescent="0.2">
      <c r="L694"/>
    </row>
    <row r="695" spans="12:12" x14ac:dyDescent="0.2">
      <c r="L695"/>
    </row>
    <row r="696" spans="12:12" x14ac:dyDescent="0.2">
      <c r="L696"/>
    </row>
    <row r="697" spans="12:12" x14ac:dyDescent="0.2">
      <c r="L697"/>
    </row>
    <row r="698" spans="12:12" x14ac:dyDescent="0.2">
      <c r="L698"/>
    </row>
    <row r="699" spans="12:12" x14ac:dyDescent="0.2">
      <c r="L699"/>
    </row>
    <row r="700" spans="12:12" x14ac:dyDescent="0.2">
      <c r="L700"/>
    </row>
    <row r="701" spans="12:12" x14ac:dyDescent="0.2">
      <c r="L701"/>
    </row>
    <row r="702" spans="12:12" x14ac:dyDescent="0.2">
      <c r="L702"/>
    </row>
    <row r="703" spans="12:12" x14ac:dyDescent="0.2">
      <c r="L703"/>
    </row>
    <row r="704" spans="12:12" x14ac:dyDescent="0.2">
      <c r="L704"/>
    </row>
    <row r="705" spans="12:12" x14ac:dyDescent="0.2">
      <c r="L705"/>
    </row>
    <row r="706" spans="12:12" x14ac:dyDescent="0.2">
      <c r="L706"/>
    </row>
    <row r="707" spans="12:12" x14ac:dyDescent="0.2">
      <c r="L707"/>
    </row>
    <row r="708" spans="12:12" x14ac:dyDescent="0.2">
      <c r="L708"/>
    </row>
    <row r="709" spans="12:12" x14ac:dyDescent="0.2">
      <c r="L709"/>
    </row>
    <row r="710" spans="12:12" x14ac:dyDescent="0.2">
      <c r="L710"/>
    </row>
    <row r="711" spans="12:12" x14ac:dyDescent="0.2">
      <c r="L711"/>
    </row>
    <row r="712" spans="12:12" x14ac:dyDescent="0.2">
      <c r="L712"/>
    </row>
    <row r="713" spans="12:12" x14ac:dyDescent="0.2">
      <c r="L713"/>
    </row>
    <row r="714" spans="12:12" x14ac:dyDescent="0.2">
      <c r="L714"/>
    </row>
    <row r="715" spans="12:12" x14ac:dyDescent="0.2">
      <c r="L715"/>
    </row>
    <row r="716" spans="12:12" x14ac:dyDescent="0.2">
      <c r="L716"/>
    </row>
    <row r="717" spans="12:12" x14ac:dyDescent="0.2">
      <c r="L717"/>
    </row>
    <row r="718" spans="12:12" x14ac:dyDescent="0.2">
      <c r="L718"/>
    </row>
    <row r="719" spans="12:12" x14ac:dyDescent="0.2">
      <c r="L719"/>
    </row>
    <row r="720" spans="12:12" x14ac:dyDescent="0.2">
      <c r="L720"/>
    </row>
    <row r="721" spans="12:12" x14ac:dyDescent="0.2">
      <c r="L721"/>
    </row>
    <row r="722" spans="12:12" x14ac:dyDescent="0.2">
      <c r="L722"/>
    </row>
    <row r="723" spans="12:12" x14ac:dyDescent="0.2">
      <c r="L723"/>
    </row>
    <row r="724" spans="12:12" x14ac:dyDescent="0.2">
      <c r="L724"/>
    </row>
    <row r="725" spans="12:12" x14ac:dyDescent="0.2">
      <c r="L725"/>
    </row>
    <row r="726" spans="12:12" x14ac:dyDescent="0.2">
      <c r="L726"/>
    </row>
    <row r="727" spans="12:12" x14ac:dyDescent="0.2">
      <c r="L727"/>
    </row>
    <row r="728" spans="12:12" x14ac:dyDescent="0.2">
      <c r="L728"/>
    </row>
    <row r="729" spans="12:12" x14ac:dyDescent="0.2">
      <c r="L729"/>
    </row>
    <row r="730" spans="12:12" x14ac:dyDescent="0.2">
      <c r="L730"/>
    </row>
    <row r="731" spans="12:12" x14ac:dyDescent="0.2">
      <c r="L731"/>
    </row>
    <row r="732" spans="12:12" x14ac:dyDescent="0.2">
      <c r="L732"/>
    </row>
    <row r="733" spans="12:12" x14ac:dyDescent="0.2">
      <c r="L733"/>
    </row>
    <row r="734" spans="12:12" x14ac:dyDescent="0.2">
      <c r="L734"/>
    </row>
    <row r="735" spans="12:12" x14ac:dyDescent="0.2">
      <c r="L735"/>
    </row>
    <row r="736" spans="12:12" x14ac:dyDescent="0.2">
      <c r="L736"/>
    </row>
    <row r="737" spans="12:12" x14ac:dyDescent="0.2">
      <c r="L737"/>
    </row>
    <row r="738" spans="12:12" x14ac:dyDescent="0.2">
      <c r="L738"/>
    </row>
    <row r="739" spans="12:12" x14ac:dyDescent="0.2">
      <c r="L739"/>
    </row>
    <row r="740" spans="12:12" x14ac:dyDescent="0.2">
      <c r="L740"/>
    </row>
    <row r="741" spans="12:12" x14ac:dyDescent="0.2">
      <c r="L741"/>
    </row>
    <row r="742" spans="12:12" x14ac:dyDescent="0.2">
      <c r="L742"/>
    </row>
    <row r="743" spans="12:12" x14ac:dyDescent="0.2">
      <c r="L743"/>
    </row>
    <row r="744" spans="12:12" x14ac:dyDescent="0.2">
      <c r="L744"/>
    </row>
    <row r="745" spans="12:12" x14ac:dyDescent="0.2">
      <c r="L745"/>
    </row>
    <row r="746" spans="12:12" x14ac:dyDescent="0.2">
      <c r="L746"/>
    </row>
    <row r="747" spans="12:12" x14ac:dyDescent="0.2">
      <c r="L747"/>
    </row>
    <row r="748" spans="12:12" x14ac:dyDescent="0.2">
      <c r="L748"/>
    </row>
    <row r="749" spans="12:12" x14ac:dyDescent="0.2">
      <c r="L749"/>
    </row>
    <row r="750" spans="12:12" x14ac:dyDescent="0.2">
      <c r="L750"/>
    </row>
    <row r="751" spans="12:12" x14ac:dyDescent="0.2">
      <c r="L751"/>
    </row>
    <row r="752" spans="12:12" x14ac:dyDescent="0.2">
      <c r="L752"/>
    </row>
    <row r="753" spans="12:12" x14ac:dyDescent="0.2">
      <c r="L753"/>
    </row>
    <row r="754" spans="12:12" x14ac:dyDescent="0.2">
      <c r="L754"/>
    </row>
    <row r="755" spans="12:12" x14ac:dyDescent="0.2">
      <c r="L755"/>
    </row>
    <row r="756" spans="12:12" x14ac:dyDescent="0.2">
      <c r="L756"/>
    </row>
    <row r="757" spans="12:12" x14ac:dyDescent="0.2">
      <c r="L757"/>
    </row>
    <row r="758" spans="12:12" x14ac:dyDescent="0.2">
      <c r="L758"/>
    </row>
    <row r="759" spans="12:12" x14ac:dyDescent="0.2">
      <c r="L759"/>
    </row>
    <row r="760" spans="12:12" x14ac:dyDescent="0.2">
      <c r="L760"/>
    </row>
    <row r="761" spans="12:12" x14ac:dyDescent="0.2">
      <c r="L761"/>
    </row>
    <row r="762" spans="12:12" x14ac:dyDescent="0.2">
      <c r="L762"/>
    </row>
    <row r="763" spans="12:12" x14ac:dyDescent="0.2">
      <c r="L763"/>
    </row>
    <row r="764" spans="12:12" x14ac:dyDescent="0.2">
      <c r="L764"/>
    </row>
    <row r="765" spans="12:12" x14ac:dyDescent="0.2">
      <c r="L765"/>
    </row>
    <row r="766" spans="12:12" x14ac:dyDescent="0.2">
      <c r="L766"/>
    </row>
    <row r="767" spans="12:12" x14ac:dyDescent="0.2">
      <c r="L767"/>
    </row>
    <row r="768" spans="12:12" x14ac:dyDescent="0.2">
      <c r="L768"/>
    </row>
    <row r="769" spans="12:12" x14ac:dyDescent="0.2">
      <c r="L769"/>
    </row>
    <row r="770" spans="12:12" x14ac:dyDescent="0.2">
      <c r="L770"/>
    </row>
    <row r="771" spans="12:12" x14ac:dyDescent="0.2">
      <c r="L771"/>
    </row>
    <row r="772" spans="12:12" x14ac:dyDescent="0.2">
      <c r="L772"/>
    </row>
    <row r="773" spans="12:12" x14ac:dyDescent="0.2">
      <c r="L773"/>
    </row>
    <row r="774" spans="12:12" x14ac:dyDescent="0.2">
      <c r="L774"/>
    </row>
    <row r="775" spans="12:12" x14ac:dyDescent="0.2">
      <c r="L775"/>
    </row>
    <row r="776" spans="12:12" x14ac:dyDescent="0.2">
      <c r="L776"/>
    </row>
    <row r="777" spans="12:12" x14ac:dyDescent="0.2">
      <c r="L777"/>
    </row>
    <row r="778" spans="12:12" x14ac:dyDescent="0.2">
      <c r="L778"/>
    </row>
    <row r="779" spans="12:12" x14ac:dyDescent="0.2">
      <c r="L779"/>
    </row>
    <row r="780" spans="12:12" x14ac:dyDescent="0.2">
      <c r="L780"/>
    </row>
    <row r="781" spans="12:12" x14ac:dyDescent="0.2">
      <c r="L781"/>
    </row>
    <row r="782" spans="12:12" x14ac:dyDescent="0.2">
      <c r="L782"/>
    </row>
    <row r="783" spans="12:12" x14ac:dyDescent="0.2">
      <c r="L783"/>
    </row>
    <row r="784" spans="12:12" x14ac:dyDescent="0.2">
      <c r="L784"/>
    </row>
    <row r="785" spans="12:12" x14ac:dyDescent="0.2">
      <c r="L785"/>
    </row>
    <row r="786" spans="12:12" x14ac:dyDescent="0.2">
      <c r="L786"/>
    </row>
    <row r="787" spans="12:12" x14ac:dyDescent="0.2">
      <c r="L787"/>
    </row>
    <row r="788" spans="12:12" x14ac:dyDescent="0.2">
      <c r="L788"/>
    </row>
    <row r="789" spans="12:12" x14ac:dyDescent="0.2">
      <c r="L789"/>
    </row>
    <row r="790" spans="12:12" x14ac:dyDescent="0.2">
      <c r="L790"/>
    </row>
    <row r="791" spans="12:12" x14ac:dyDescent="0.2">
      <c r="L791"/>
    </row>
    <row r="792" spans="12:12" x14ac:dyDescent="0.2">
      <c r="L792"/>
    </row>
    <row r="793" spans="12:12" x14ac:dyDescent="0.2">
      <c r="L793"/>
    </row>
    <row r="794" spans="12:12" x14ac:dyDescent="0.2">
      <c r="L794"/>
    </row>
    <row r="795" spans="12:12" x14ac:dyDescent="0.2">
      <c r="L795"/>
    </row>
    <row r="796" spans="12:12" x14ac:dyDescent="0.2">
      <c r="L796"/>
    </row>
    <row r="797" spans="12:12" x14ac:dyDescent="0.2">
      <c r="L797"/>
    </row>
    <row r="798" spans="12:12" x14ac:dyDescent="0.2">
      <c r="L798"/>
    </row>
    <row r="799" spans="12:12" x14ac:dyDescent="0.2">
      <c r="L799"/>
    </row>
    <row r="800" spans="12:12" x14ac:dyDescent="0.2">
      <c r="L800"/>
    </row>
    <row r="801" spans="12:12" x14ac:dyDescent="0.2">
      <c r="L801"/>
    </row>
    <row r="802" spans="12:12" x14ac:dyDescent="0.2">
      <c r="L802"/>
    </row>
    <row r="803" spans="12:12" x14ac:dyDescent="0.2">
      <c r="L803"/>
    </row>
    <row r="804" spans="12:12" x14ac:dyDescent="0.2">
      <c r="L804"/>
    </row>
    <row r="805" spans="12:12" x14ac:dyDescent="0.2">
      <c r="L805"/>
    </row>
    <row r="806" spans="12:12" x14ac:dyDescent="0.2">
      <c r="L806"/>
    </row>
    <row r="807" spans="12:12" x14ac:dyDescent="0.2">
      <c r="L807"/>
    </row>
    <row r="808" spans="12:12" x14ac:dyDescent="0.2">
      <c r="L808"/>
    </row>
    <row r="809" spans="12:12" x14ac:dyDescent="0.2">
      <c r="L809"/>
    </row>
    <row r="810" spans="12:12" x14ac:dyDescent="0.2">
      <c r="L810"/>
    </row>
    <row r="811" spans="12:12" x14ac:dyDescent="0.2">
      <c r="L811"/>
    </row>
    <row r="812" spans="12:12" x14ac:dyDescent="0.2">
      <c r="L812"/>
    </row>
    <row r="813" spans="12:12" x14ac:dyDescent="0.2">
      <c r="L813"/>
    </row>
    <row r="814" spans="12:12" x14ac:dyDescent="0.2">
      <c r="L814"/>
    </row>
    <row r="815" spans="12:12" x14ac:dyDescent="0.2">
      <c r="L815"/>
    </row>
    <row r="816" spans="12:12" x14ac:dyDescent="0.2">
      <c r="L816"/>
    </row>
    <row r="817" spans="12:12" x14ac:dyDescent="0.2">
      <c r="L817"/>
    </row>
    <row r="818" spans="12:12" x14ac:dyDescent="0.2">
      <c r="L818"/>
    </row>
    <row r="819" spans="12:12" x14ac:dyDescent="0.2">
      <c r="L819"/>
    </row>
  </sheetData>
  <sortState xmlns:xlrd2="http://schemas.microsoft.com/office/spreadsheetml/2017/richdata2" ref="L2:L819">
    <sortCondition ref="L2:L819"/>
  </sortState>
  <pageMargins left="0.7" right="0.7" top="0.75" bottom="0.75" header="0.3" footer="0.3"/>
  <pageSetup orientation="portrait" horizontalDpi="0" verticalDpi="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771C1-B522-0044-825E-7BC0B4AC268F}">
  <sheetPr>
    <tabColor theme="0" tint="-0.249977111117893"/>
  </sheetPr>
  <dimension ref="A1:S84"/>
  <sheetViews>
    <sheetView workbookViewId="0"/>
  </sheetViews>
  <sheetFormatPr baseColWidth="10" defaultRowHeight="16" x14ac:dyDescent="0.2"/>
  <cols>
    <col min="3" max="3" width="11" customWidth="1"/>
    <col min="4" max="4" width="19.6640625" bestFit="1" customWidth="1"/>
    <col min="5" max="5" width="19.6640625" customWidth="1"/>
    <col min="6" max="11" width="11" customWidth="1"/>
  </cols>
  <sheetData>
    <row r="1" spans="1:19" s="2" customFormat="1" ht="17" thickBot="1" x14ac:dyDescent="0.25">
      <c r="A1" s="3" t="s">
        <v>646</v>
      </c>
      <c r="B1" s="1" t="s">
        <v>0</v>
      </c>
      <c r="C1" s="1" t="s">
        <v>1</v>
      </c>
      <c r="D1" s="1" t="s">
        <v>2</v>
      </c>
      <c r="E1" s="1"/>
      <c r="F1" s="1" t="s">
        <v>3</v>
      </c>
      <c r="G1" s="1" t="s">
        <v>4</v>
      </c>
      <c r="H1" s="1" t="s">
        <v>5</v>
      </c>
      <c r="I1" s="1" t="s">
        <v>6</v>
      </c>
      <c r="J1" s="1" t="s">
        <v>7</v>
      </c>
      <c r="K1" s="1" t="s">
        <v>8</v>
      </c>
      <c r="S1" s="1"/>
    </row>
    <row r="2" spans="1:19" s="2" customFormat="1" x14ac:dyDescent="0.2">
      <c r="B2" s="1" t="s">
        <v>9</v>
      </c>
      <c r="C2" s="2" t="s">
        <v>10</v>
      </c>
      <c r="D2" s="2" t="s">
        <v>11</v>
      </c>
      <c r="F2" s="2" t="s">
        <v>12</v>
      </c>
      <c r="G2" s="2" t="s">
        <v>13</v>
      </c>
      <c r="H2" s="2" t="s">
        <v>14</v>
      </c>
      <c r="I2" s="2" t="s">
        <v>15</v>
      </c>
      <c r="J2" s="2" t="s">
        <v>16</v>
      </c>
      <c r="K2" s="2" t="s">
        <v>17</v>
      </c>
      <c r="S2" s="1"/>
    </row>
    <row r="3" spans="1:19" s="2" customFormat="1" x14ac:dyDescent="0.2">
      <c r="B3" s="1" t="s">
        <v>18</v>
      </c>
      <c r="C3" s="2" t="s">
        <v>10</v>
      </c>
      <c r="D3" s="2" t="s">
        <v>19</v>
      </c>
      <c r="F3" s="2" t="s">
        <v>12</v>
      </c>
      <c r="G3" s="2" t="s">
        <v>20</v>
      </c>
      <c r="H3" s="2" t="s">
        <v>21</v>
      </c>
      <c r="I3" s="2" t="s">
        <v>22</v>
      </c>
      <c r="J3" s="2" t="s">
        <v>23</v>
      </c>
      <c r="K3" s="2" t="s">
        <v>24</v>
      </c>
      <c r="S3" s="1"/>
    </row>
    <row r="4" spans="1:19" s="2" customFormat="1" x14ac:dyDescent="0.2">
      <c r="B4" s="1" t="s">
        <v>25</v>
      </c>
      <c r="C4" s="2" t="s">
        <v>10</v>
      </c>
      <c r="D4" s="2" t="s">
        <v>26</v>
      </c>
      <c r="F4" s="2" t="s">
        <v>27</v>
      </c>
      <c r="G4" s="2" t="s">
        <v>28</v>
      </c>
      <c r="H4" s="2" t="s">
        <v>29</v>
      </c>
      <c r="I4" s="2" t="s">
        <v>30</v>
      </c>
      <c r="J4" s="2" t="s">
        <v>31</v>
      </c>
      <c r="K4" s="2" t="s">
        <v>32</v>
      </c>
      <c r="S4" s="1"/>
    </row>
    <row r="5" spans="1:19" s="2" customFormat="1" x14ac:dyDescent="0.2">
      <c r="B5" s="1" t="s">
        <v>33</v>
      </c>
      <c r="C5" s="2" t="s">
        <v>10</v>
      </c>
      <c r="D5" s="2" t="s">
        <v>34</v>
      </c>
      <c r="F5" s="2" t="s">
        <v>27</v>
      </c>
      <c r="G5" s="2" t="s">
        <v>35</v>
      </c>
      <c r="H5" s="2" t="s">
        <v>36</v>
      </c>
      <c r="I5" s="2" t="s">
        <v>37</v>
      </c>
      <c r="J5" s="2" t="s">
        <v>38</v>
      </c>
      <c r="K5" s="2" t="s">
        <v>39</v>
      </c>
      <c r="S5" s="1"/>
    </row>
    <row r="6" spans="1:19" s="2" customFormat="1" x14ac:dyDescent="0.2">
      <c r="B6" s="1" t="s">
        <v>40</v>
      </c>
      <c r="C6" s="2" t="s">
        <v>10</v>
      </c>
      <c r="D6" s="2" t="s">
        <v>11</v>
      </c>
      <c r="F6" s="2" t="s">
        <v>41</v>
      </c>
      <c r="G6" s="2" t="s">
        <v>42</v>
      </c>
      <c r="H6" s="2" t="s">
        <v>43</v>
      </c>
      <c r="I6" s="2" t="s">
        <v>44</v>
      </c>
      <c r="J6" s="2" t="s">
        <v>45</v>
      </c>
      <c r="K6" s="2" t="s">
        <v>46</v>
      </c>
      <c r="S6" s="1"/>
    </row>
    <row r="7" spans="1:19" s="2" customFormat="1" x14ac:dyDescent="0.2">
      <c r="B7" s="1" t="s">
        <v>47</v>
      </c>
      <c r="C7" s="2" t="s">
        <v>10</v>
      </c>
      <c r="D7" s="2" t="s">
        <v>11</v>
      </c>
      <c r="F7" s="2" t="s">
        <v>48</v>
      </c>
      <c r="G7" s="2" t="s">
        <v>49</v>
      </c>
      <c r="H7" s="2" t="s">
        <v>50</v>
      </c>
      <c r="I7" s="2" t="s">
        <v>51</v>
      </c>
      <c r="J7" s="2" t="s">
        <v>52</v>
      </c>
      <c r="K7" s="2" t="s">
        <v>53</v>
      </c>
      <c r="S7" s="1"/>
    </row>
    <row r="8" spans="1:19" s="2" customFormat="1" x14ac:dyDescent="0.2">
      <c r="B8" s="1" t="s">
        <v>54</v>
      </c>
      <c r="C8" s="2" t="s">
        <v>10</v>
      </c>
      <c r="D8" s="2" t="s">
        <v>55</v>
      </c>
      <c r="F8" s="2" t="s">
        <v>56</v>
      </c>
      <c r="G8" s="2" t="s">
        <v>57</v>
      </c>
      <c r="H8" s="2" t="s">
        <v>58</v>
      </c>
      <c r="I8" s="2" t="s">
        <v>59</v>
      </c>
      <c r="J8" s="2" t="s">
        <v>60</v>
      </c>
      <c r="K8" s="2" t="s">
        <v>61</v>
      </c>
      <c r="S8" s="1"/>
    </row>
    <row r="9" spans="1:19" s="2" customFormat="1" x14ac:dyDescent="0.2">
      <c r="B9" s="1" t="s">
        <v>62</v>
      </c>
      <c r="C9" s="2" t="s">
        <v>10</v>
      </c>
      <c r="D9" s="2" t="s">
        <v>11</v>
      </c>
      <c r="F9" s="2" t="s">
        <v>56</v>
      </c>
      <c r="G9" s="2" t="s">
        <v>63</v>
      </c>
      <c r="H9" s="2" t="s">
        <v>64</v>
      </c>
      <c r="I9" s="2" t="s">
        <v>65</v>
      </c>
      <c r="J9" s="2" t="s">
        <v>66</v>
      </c>
      <c r="K9" s="2" t="s">
        <v>67</v>
      </c>
      <c r="S9" s="1"/>
    </row>
    <row r="10" spans="1:19" s="2" customFormat="1" x14ac:dyDescent="0.2">
      <c r="B10" s="1" t="s">
        <v>68</v>
      </c>
      <c r="C10" s="2" t="s">
        <v>10</v>
      </c>
      <c r="D10" s="2" t="s">
        <v>69</v>
      </c>
      <c r="F10" s="2" t="s">
        <v>70</v>
      </c>
      <c r="G10" s="2" t="s">
        <v>71</v>
      </c>
      <c r="H10" s="2" t="s">
        <v>72</v>
      </c>
      <c r="I10" s="2" t="s">
        <v>73</v>
      </c>
      <c r="J10" s="2" t="s">
        <v>74</v>
      </c>
      <c r="K10" s="2" t="s">
        <v>75</v>
      </c>
      <c r="S10" s="1"/>
    </row>
    <row r="11" spans="1:19" s="2" customFormat="1" x14ac:dyDescent="0.2">
      <c r="B11" s="1" t="s">
        <v>76</v>
      </c>
      <c r="C11" s="2" t="s">
        <v>10</v>
      </c>
      <c r="D11" s="2" t="s">
        <v>77</v>
      </c>
      <c r="F11" s="2" t="s">
        <v>78</v>
      </c>
      <c r="G11" s="2" t="s">
        <v>79</v>
      </c>
      <c r="H11" s="2" t="s">
        <v>80</v>
      </c>
      <c r="I11" s="2" t="s">
        <v>81</v>
      </c>
      <c r="J11" s="2" t="s">
        <v>82</v>
      </c>
      <c r="K11" s="2" t="s">
        <v>83</v>
      </c>
      <c r="S11" s="1"/>
    </row>
    <row r="12" spans="1:19" s="2" customFormat="1" x14ac:dyDescent="0.2">
      <c r="B12" s="1" t="s">
        <v>84</v>
      </c>
      <c r="C12" s="2" t="s">
        <v>10</v>
      </c>
      <c r="D12" s="2" t="s">
        <v>77</v>
      </c>
      <c r="F12" s="2" t="s">
        <v>78</v>
      </c>
      <c r="G12" s="2" t="s">
        <v>85</v>
      </c>
      <c r="H12" s="2" t="s">
        <v>86</v>
      </c>
      <c r="I12" s="2" t="s">
        <v>87</v>
      </c>
      <c r="J12" s="2" t="s">
        <v>88</v>
      </c>
      <c r="K12" s="2" t="s">
        <v>89</v>
      </c>
      <c r="S12" s="1"/>
    </row>
    <row r="13" spans="1:19" s="2" customFormat="1" x14ac:dyDescent="0.2">
      <c r="B13" s="1" t="s">
        <v>90</v>
      </c>
      <c r="C13" s="2" t="s">
        <v>10</v>
      </c>
      <c r="D13" s="2" t="s">
        <v>91</v>
      </c>
      <c r="F13" s="2" t="s">
        <v>92</v>
      </c>
      <c r="G13" s="2" t="s">
        <v>93</v>
      </c>
      <c r="H13" s="2" t="s">
        <v>94</v>
      </c>
      <c r="I13" s="2" t="s">
        <v>95</v>
      </c>
      <c r="J13" s="2" t="s">
        <v>96</v>
      </c>
      <c r="K13" s="2" t="s">
        <v>97</v>
      </c>
      <c r="S13" s="1"/>
    </row>
    <row r="14" spans="1:19" s="2" customFormat="1" x14ac:dyDescent="0.2">
      <c r="B14" s="1" t="s">
        <v>98</v>
      </c>
      <c r="C14" s="2" t="s">
        <v>10</v>
      </c>
      <c r="D14" s="2" t="s">
        <v>26</v>
      </c>
      <c r="F14" s="2" t="s">
        <v>78</v>
      </c>
      <c r="G14" s="2" t="s">
        <v>99</v>
      </c>
      <c r="H14" s="2" t="s">
        <v>100</v>
      </c>
      <c r="I14" s="2" t="s">
        <v>101</v>
      </c>
      <c r="J14" s="2" t="s">
        <v>102</v>
      </c>
      <c r="K14" s="2" t="s">
        <v>103</v>
      </c>
      <c r="S14" s="1"/>
    </row>
    <row r="15" spans="1:19" s="2" customFormat="1" x14ac:dyDescent="0.2">
      <c r="B15" s="1" t="s">
        <v>104</v>
      </c>
      <c r="C15" s="2" t="s">
        <v>10</v>
      </c>
      <c r="D15" s="2" t="s">
        <v>26</v>
      </c>
      <c r="F15" s="2" t="s">
        <v>78</v>
      </c>
      <c r="G15" s="2" t="s">
        <v>92</v>
      </c>
      <c r="H15" s="2" t="s">
        <v>105</v>
      </c>
      <c r="I15" s="2" t="s">
        <v>106</v>
      </c>
      <c r="J15" s="2" t="s">
        <v>107</v>
      </c>
      <c r="K15" s="2" t="s">
        <v>108</v>
      </c>
      <c r="S15" s="1"/>
    </row>
    <row r="16" spans="1:19" s="2" customFormat="1" x14ac:dyDescent="0.2">
      <c r="B16" s="1" t="s">
        <v>109</v>
      </c>
      <c r="C16" s="2" t="s">
        <v>10</v>
      </c>
      <c r="D16" s="2" t="s">
        <v>110</v>
      </c>
      <c r="F16" s="2" t="s">
        <v>111</v>
      </c>
      <c r="G16" s="2" t="s">
        <v>70</v>
      </c>
      <c r="H16" s="2" t="s">
        <v>112</v>
      </c>
      <c r="I16" s="2" t="s">
        <v>113</v>
      </c>
      <c r="J16" s="2" t="s">
        <v>114</v>
      </c>
      <c r="K16" s="2" t="s">
        <v>115</v>
      </c>
      <c r="S16" s="1"/>
    </row>
    <row r="17" spans="2:19" s="2" customFormat="1" x14ac:dyDescent="0.2">
      <c r="B17" s="1" t="s">
        <v>116</v>
      </c>
      <c r="C17" s="2" t="s">
        <v>10</v>
      </c>
      <c r="D17" s="2" t="s">
        <v>69</v>
      </c>
      <c r="F17" s="2" t="s">
        <v>117</v>
      </c>
      <c r="G17" s="2" t="s">
        <v>118</v>
      </c>
      <c r="H17" s="2" t="s">
        <v>119</v>
      </c>
      <c r="I17" s="2" t="s">
        <v>120</v>
      </c>
      <c r="J17" s="2" t="s">
        <v>121</v>
      </c>
      <c r="K17" s="2" t="s">
        <v>122</v>
      </c>
      <c r="S17" s="1"/>
    </row>
    <row r="18" spans="2:19" s="2" customFormat="1" x14ac:dyDescent="0.2">
      <c r="B18" s="1" t="s">
        <v>123</v>
      </c>
      <c r="C18" s="2" t="s">
        <v>10</v>
      </c>
      <c r="D18" s="2" t="s">
        <v>77</v>
      </c>
      <c r="F18" s="2" t="s">
        <v>124</v>
      </c>
      <c r="G18" s="2" t="s">
        <v>125</v>
      </c>
      <c r="H18" s="2" t="s">
        <v>126</v>
      </c>
      <c r="I18" s="2" t="s">
        <v>127</v>
      </c>
      <c r="J18" s="2" t="s">
        <v>128</v>
      </c>
      <c r="K18" s="2" t="s">
        <v>129</v>
      </c>
      <c r="S18" s="1"/>
    </row>
    <row r="19" spans="2:19" s="2" customFormat="1" x14ac:dyDescent="0.2">
      <c r="B19" s="1" t="s">
        <v>130</v>
      </c>
      <c r="C19" s="2" t="s">
        <v>10</v>
      </c>
      <c r="D19" s="2" t="s">
        <v>69</v>
      </c>
      <c r="F19" s="2" t="s">
        <v>124</v>
      </c>
      <c r="G19" s="2" t="s">
        <v>131</v>
      </c>
      <c r="H19" s="2" t="s">
        <v>132</v>
      </c>
      <c r="I19" s="2" t="s">
        <v>133</v>
      </c>
      <c r="J19" s="2" t="s">
        <v>134</v>
      </c>
      <c r="K19" s="2" t="s">
        <v>135</v>
      </c>
      <c r="S19" s="1"/>
    </row>
    <row r="20" spans="2:19" s="2" customFormat="1" x14ac:dyDescent="0.2">
      <c r="B20" s="1" t="s">
        <v>136</v>
      </c>
      <c r="C20" s="2" t="s">
        <v>10</v>
      </c>
      <c r="D20" s="2" t="s">
        <v>137</v>
      </c>
      <c r="F20" s="2" t="s">
        <v>138</v>
      </c>
      <c r="G20" s="2" t="s">
        <v>78</v>
      </c>
      <c r="H20" s="2" t="s">
        <v>139</v>
      </c>
      <c r="I20" s="2" t="s">
        <v>140</v>
      </c>
      <c r="J20" s="2" t="s">
        <v>141</v>
      </c>
      <c r="K20" s="2" t="s">
        <v>142</v>
      </c>
      <c r="S20" s="1"/>
    </row>
    <row r="21" spans="2:19" s="2" customFormat="1" x14ac:dyDescent="0.2">
      <c r="B21" s="1" t="s">
        <v>143</v>
      </c>
      <c r="C21" s="2" t="s">
        <v>10</v>
      </c>
      <c r="D21" s="2" t="s">
        <v>69</v>
      </c>
      <c r="F21" s="2" t="s">
        <v>144</v>
      </c>
      <c r="G21" s="2" t="s">
        <v>145</v>
      </c>
      <c r="H21" s="2" t="s">
        <v>146</v>
      </c>
      <c r="I21" s="2" t="s">
        <v>147</v>
      </c>
      <c r="J21" s="2" t="s">
        <v>148</v>
      </c>
      <c r="K21" s="2" t="s">
        <v>149</v>
      </c>
      <c r="S21" s="1"/>
    </row>
    <row r="22" spans="2:19" s="2" customFormat="1" x14ac:dyDescent="0.2">
      <c r="B22" s="1" t="s">
        <v>150</v>
      </c>
      <c r="C22" s="2" t="s">
        <v>10</v>
      </c>
      <c r="D22" s="2" t="s">
        <v>26</v>
      </c>
      <c r="F22" s="2" t="s">
        <v>144</v>
      </c>
      <c r="G22" s="2" t="s">
        <v>151</v>
      </c>
      <c r="H22" s="2" t="s">
        <v>152</v>
      </c>
      <c r="I22" s="2" t="s">
        <v>153</v>
      </c>
      <c r="J22" s="2" t="s">
        <v>154</v>
      </c>
      <c r="K22" s="2" t="s">
        <v>155</v>
      </c>
      <c r="S22" s="1"/>
    </row>
    <row r="23" spans="2:19" s="2" customFormat="1" x14ac:dyDescent="0.2">
      <c r="B23" s="1" t="s">
        <v>156</v>
      </c>
      <c r="C23" s="2" t="s">
        <v>10</v>
      </c>
      <c r="D23" s="2" t="s">
        <v>26</v>
      </c>
      <c r="F23" s="2" t="s">
        <v>157</v>
      </c>
      <c r="G23" s="2" t="s">
        <v>158</v>
      </c>
      <c r="H23" s="2" t="s">
        <v>159</v>
      </c>
      <c r="I23" s="2" t="s">
        <v>160</v>
      </c>
      <c r="J23" s="2" t="s">
        <v>161</v>
      </c>
      <c r="K23" s="2" t="s">
        <v>162</v>
      </c>
      <c r="S23" s="1"/>
    </row>
    <row r="24" spans="2:19" s="2" customFormat="1" x14ac:dyDescent="0.2">
      <c r="B24" s="1" t="s">
        <v>163</v>
      </c>
      <c r="C24" s="2" t="s">
        <v>10</v>
      </c>
      <c r="D24" s="2" t="s">
        <v>26</v>
      </c>
      <c r="F24" s="2" t="s">
        <v>164</v>
      </c>
      <c r="G24" s="2" t="s">
        <v>165</v>
      </c>
      <c r="H24" s="2" t="s">
        <v>166</v>
      </c>
      <c r="I24" s="2" t="s">
        <v>167</v>
      </c>
      <c r="J24" s="2" t="s">
        <v>168</v>
      </c>
      <c r="K24" s="2" t="s">
        <v>169</v>
      </c>
      <c r="S24" s="1"/>
    </row>
    <row r="25" spans="2:19" s="2" customFormat="1" x14ac:dyDescent="0.2">
      <c r="B25" s="1" t="s">
        <v>170</v>
      </c>
      <c r="C25" s="2" t="s">
        <v>10</v>
      </c>
      <c r="D25" s="2" t="s">
        <v>69</v>
      </c>
      <c r="F25" s="2" t="s">
        <v>171</v>
      </c>
      <c r="G25" s="2" t="s">
        <v>172</v>
      </c>
      <c r="H25" s="2" t="s">
        <v>173</v>
      </c>
      <c r="I25" s="2" t="s">
        <v>174</v>
      </c>
      <c r="J25" s="2" t="s">
        <v>175</v>
      </c>
      <c r="K25" s="2" t="s">
        <v>176</v>
      </c>
      <c r="S25" s="1"/>
    </row>
    <row r="26" spans="2:19" s="2" customFormat="1" x14ac:dyDescent="0.2">
      <c r="B26" s="1" t="s">
        <v>177</v>
      </c>
      <c r="C26" s="2" t="s">
        <v>10</v>
      </c>
      <c r="D26" s="2" t="s">
        <v>178</v>
      </c>
      <c r="F26" s="2" t="s">
        <v>179</v>
      </c>
      <c r="G26" s="2" t="s">
        <v>144</v>
      </c>
      <c r="H26" s="2" t="s">
        <v>180</v>
      </c>
      <c r="I26" s="2" t="s">
        <v>181</v>
      </c>
      <c r="J26" s="2" t="s">
        <v>182</v>
      </c>
      <c r="K26" s="2" t="s">
        <v>183</v>
      </c>
      <c r="S26" s="1"/>
    </row>
    <row r="27" spans="2:19" s="2" customFormat="1" x14ac:dyDescent="0.2">
      <c r="B27" s="1" t="s">
        <v>184</v>
      </c>
      <c r="C27" s="2" t="s">
        <v>10</v>
      </c>
      <c r="D27" s="2" t="s">
        <v>178</v>
      </c>
      <c r="F27" s="2" t="s">
        <v>171</v>
      </c>
      <c r="G27" s="2" t="s">
        <v>157</v>
      </c>
      <c r="H27" s="2" t="s">
        <v>185</v>
      </c>
      <c r="I27" s="2" t="s">
        <v>186</v>
      </c>
      <c r="J27" s="2" t="s">
        <v>187</v>
      </c>
      <c r="K27" s="2" t="s">
        <v>188</v>
      </c>
      <c r="S27" s="1"/>
    </row>
    <row r="28" spans="2:19" s="2" customFormat="1" x14ac:dyDescent="0.2">
      <c r="B28" s="1" t="s">
        <v>189</v>
      </c>
      <c r="C28" s="2" t="s">
        <v>10</v>
      </c>
      <c r="D28" s="2" t="s">
        <v>178</v>
      </c>
      <c r="F28" s="2" t="s">
        <v>179</v>
      </c>
      <c r="G28" s="2" t="s">
        <v>190</v>
      </c>
      <c r="H28" s="2" t="s">
        <v>191</v>
      </c>
      <c r="I28" s="2" t="s">
        <v>192</v>
      </c>
      <c r="J28" s="2" t="s">
        <v>193</v>
      </c>
      <c r="K28" s="2" t="s">
        <v>194</v>
      </c>
      <c r="S28" s="1"/>
    </row>
    <row r="29" spans="2:19" s="2" customFormat="1" x14ac:dyDescent="0.2">
      <c r="B29" s="1" t="s">
        <v>195</v>
      </c>
      <c r="C29" s="2" t="s">
        <v>10</v>
      </c>
      <c r="D29" s="2" t="s">
        <v>196</v>
      </c>
      <c r="F29" s="2" t="s">
        <v>197</v>
      </c>
      <c r="G29" s="2" t="s">
        <v>198</v>
      </c>
      <c r="H29" s="2" t="s">
        <v>199</v>
      </c>
      <c r="I29" s="2" t="s">
        <v>200</v>
      </c>
      <c r="J29" s="2" t="s">
        <v>201</v>
      </c>
      <c r="K29" s="2" t="s">
        <v>202</v>
      </c>
      <c r="S29" s="1"/>
    </row>
    <row r="30" spans="2:19" s="2" customFormat="1" x14ac:dyDescent="0.2">
      <c r="B30" s="1" t="s">
        <v>203</v>
      </c>
      <c r="C30" s="2" t="s">
        <v>10</v>
      </c>
      <c r="D30" s="2" t="s">
        <v>196</v>
      </c>
      <c r="F30" s="2" t="s">
        <v>204</v>
      </c>
      <c r="G30" s="2" t="s">
        <v>205</v>
      </c>
      <c r="H30" s="2" t="s">
        <v>206</v>
      </c>
      <c r="I30" s="2" t="s">
        <v>207</v>
      </c>
      <c r="J30" s="2" t="s">
        <v>208</v>
      </c>
      <c r="K30" s="2" t="s">
        <v>209</v>
      </c>
      <c r="S30" s="1"/>
    </row>
    <row r="31" spans="2:19" s="2" customFormat="1" x14ac:dyDescent="0.2">
      <c r="B31" s="1" t="s">
        <v>210</v>
      </c>
      <c r="C31" s="2" t="s">
        <v>10</v>
      </c>
      <c r="D31" s="2" t="s">
        <v>178</v>
      </c>
      <c r="F31" s="2" t="s">
        <v>211</v>
      </c>
      <c r="G31" s="2" t="s">
        <v>164</v>
      </c>
      <c r="H31" s="2" t="s">
        <v>212</v>
      </c>
      <c r="I31" s="2" t="s">
        <v>213</v>
      </c>
      <c r="J31" s="2" t="s">
        <v>214</v>
      </c>
      <c r="K31" s="2" t="s">
        <v>215</v>
      </c>
      <c r="S31" s="1"/>
    </row>
    <row r="32" spans="2:19" s="2" customFormat="1" x14ac:dyDescent="0.2">
      <c r="B32" s="1" t="s">
        <v>216</v>
      </c>
      <c r="C32" s="2" t="s">
        <v>10</v>
      </c>
      <c r="D32" s="2" t="s">
        <v>178</v>
      </c>
      <c r="F32" s="2" t="s">
        <v>179</v>
      </c>
      <c r="G32" s="2" t="s">
        <v>217</v>
      </c>
      <c r="H32" s="2" t="s">
        <v>218</v>
      </c>
      <c r="I32" s="2" t="s">
        <v>219</v>
      </c>
      <c r="J32" s="2" t="s">
        <v>220</v>
      </c>
      <c r="K32" s="2" t="s">
        <v>221</v>
      </c>
      <c r="S32" s="1"/>
    </row>
    <row r="33" spans="2:19" s="2" customFormat="1" x14ac:dyDescent="0.2">
      <c r="B33" s="30" t="s">
        <v>222</v>
      </c>
      <c r="C33" s="29" t="s">
        <v>10</v>
      </c>
      <c r="D33" s="2" t="s">
        <v>178</v>
      </c>
      <c r="F33" s="2" t="s">
        <v>179</v>
      </c>
      <c r="G33" s="2" t="s">
        <v>223</v>
      </c>
      <c r="H33" s="2" t="s">
        <v>224</v>
      </c>
      <c r="I33" s="2" t="s">
        <v>225</v>
      </c>
      <c r="J33" s="2" t="s">
        <v>226</v>
      </c>
      <c r="K33" s="2" t="s">
        <v>227</v>
      </c>
      <c r="S33" s="1"/>
    </row>
    <row r="34" spans="2:19" s="2" customFormat="1" x14ac:dyDescent="0.2">
      <c r="B34" s="1" t="s">
        <v>228</v>
      </c>
      <c r="C34" s="2" t="s">
        <v>10</v>
      </c>
      <c r="D34" s="2" t="s">
        <v>137</v>
      </c>
      <c r="F34" s="2" t="s">
        <v>229</v>
      </c>
      <c r="G34" s="2" t="s">
        <v>197</v>
      </c>
      <c r="H34" s="2" t="s">
        <v>230</v>
      </c>
      <c r="I34" s="2" t="s">
        <v>231</v>
      </c>
      <c r="J34" s="2" t="s">
        <v>232</v>
      </c>
      <c r="K34" s="2" t="s">
        <v>233</v>
      </c>
      <c r="S34" s="1"/>
    </row>
    <row r="35" spans="2:19" s="2" customFormat="1" x14ac:dyDescent="0.2">
      <c r="B35" s="1" t="s">
        <v>234</v>
      </c>
      <c r="C35" s="2" t="s">
        <v>10</v>
      </c>
      <c r="D35" s="2" t="s">
        <v>137</v>
      </c>
      <c r="F35" s="2" t="s">
        <v>229</v>
      </c>
      <c r="G35" s="2" t="s">
        <v>235</v>
      </c>
      <c r="H35" s="2" t="s">
        <v>236</v>
      </c>
      <c r="I35" s="2" t="s">
        <v>237</v>
      </c>
      <c r="J35" s="2" t="s">
        <v>238</v>
      </c>
      <c r="K35" s="2" t="s">
        <v>239</v>
      </c>
      <c r="S35" s="1"/>
    </row>
    <row r="36" spans="2:19" s="2" customFormat="1" x14ac:dyDescent="0.2">
      <c r="B36" s="1" t="s">
        <v>240</v>
      </c>
      <c r="C36" s="2" t="s">
        <v>10</v>
      </c>
      <c r="D36" s="2" t="s">
        <v>26</v>
      </c>
      <c r="F36" s="2" t="s">
        <v>179</v>
      </c>
      <c r="G36" s="2" t="s">
        <v>241</v>
      </c>
      <c r="H36" s="2" t="s">
        <v>242</v>
      </c>
      <c r="I36" s="2" t="s">
        <v>243</v>
      </c>
      <c r="J36" s="2" t="s">
        <v>244</v>
      </c>
      <c r="K36" s="2" t="s">
        <v>245</v>
      </c>
      <c r="S36" s="1"/>
    </row>
    <row r="37" spans="2:19" s="2" customFormat="1" x14ac:dyDescent="0.2">
      <c r="B37" s="1" t="s">
        <v>246</v>
      </c>
      <c r="C37" s="2" t="s">
        <v>10</v>
      </c>
      <c r="D37" s="2" t="s">
        <v>26</v>
      </c>
      <c r="F37" s="2" t="s">
        <v>229</v>
      </c>
      <c r="G37" s="2" t="s">
        <v>247</v>
      </c>
      <c r="H37" s="2" t="s">
        <v>248</v>
      </c>
      <c r="I37" s="2" t="s">
        <v>249</v>
      </c>
      <c r="J37" s="2" t="s">
        <v>250</v>
      </c>
      <c r="K37" s="2" t="s">
        <v>251</v>
      </c>
      <c r="S37" s="1"/>
    </row>
    <row r="38" spans="2:19" s="2" customFormat="1" x14ac:dyDescent="0.2">
      <c r="B38" s="1" t="s">
        <v>252</v>
      </c>
      <c r="C38" s="2" t="s">
        <v>10</v>
      </c>
      <c r="D38" s="2" t="s">
        <v>110</v>
      </c>
      <c r="F38" s="2" t="s">
        <v>253</v>
      </c>
      <c r="G38" s="2" t="s">
        <v>254</v>
      </c>
      <c r="H38" s="2" t="s">
        <v>255</v>
      </c>
      <c r="I38" s="2" t="s">
        <v>256</v>
      </c>
      <c r="J38" s="2" t="s">
        <v>257</v>
      </c>
      <c r="K38" s="2" t="s">
        <v>258</v>
      </c>
      <c r="S38" s="1"/>
    </row>
    <row r="39" spans="2:19" s="2" customFormat="1" x14ac:dyDescent="0.2">
      <c r="B39" s="1" t="s">
        <v>259</v>
      </c>
      <c r="C39" s="2" t="s">
        <v>10</v>
      </c>
      <c r="D39" s="2" t="s">
        <v>26</v>
      </c>
      <c r="F39" s="2" t="s">
        <v>253</v>
      </c>
      <c r="G39" s="2" t="s">
        <v>179</v>
      </c>
      <c r="H39" s="2" t="s">
        <v>260</v>
      </c>
      <c r="I39" s="2" t="s">
        <v>261</v>
      </c>
      <c r="J39" s="2" t="s">
        <v>262</v>
      </c>
      <c r="K39" s="2" t="s">
        <v>263</v>
      </c>
      <c r="S39" s="1"/>
    </row>
    <row r="40" spans="2:19" s="2" customFormat="1" x14ac:dyDescent="0.2">
      <c r="B40" s="1" t="s">
        <v>264</v>
      </c>
      <c r="C40" s="2" t="s">
        <v>10</v>
      </c>
      <c r="D40" s="2" t="s">
        <v>110</v>
      </c>
      <c r="F40" s="2" t="s">
        <v>253</v>
      </c>
      <c r="G40" s="2" t="s">
        <v>265</v>
      </c>
      <c r="H40" s="2" t="s">
        <v>266</v>
      </c>
      <c r="I40" s="2" t="s">
        <v>267</v>
      </c>
      <c r="J40" s="2" t="s">
        <v>268</v>
      </c>
      <c r="K40" s="2" t="s">
        <v>269</v>
      </c>
      <c r="S40" s="1"/>
    </row>
    <row r="41" spans="2:19" s="2" customFormat="1" x14ac:dyDescent="0.2">
      <c r="B41" s="1" t="s">
        <v>270</v>
      </c>
      <c r="C41" s="2" t="s">
        <v>10</v>
      </c>
      <c r="D41" s="2" t="s">
        <v>271</v>
      </c>
      <c r="F41" s="2" t="s">
        <v>272</v>
      </c>
      <c r="G41" s="2" t="s">
        <v>273</v>
      </c>
      <c r="H41" s="2" t="s">
        <v>274</v>
      </c>
      <c r="I41" s="2" t="s">
        <v>275</v>
      </c>
      <c r="J41" s="2" t="s">
        <v>276</v>
      </c>
      <c r="K41" s="2" t="s">
        <v>277</v>
      </c>
      <c r="S41" s="1"/>
    </row>
    <row r="42" spans="2:19" s="2" customFormat="1" x14ac:dyDescent="0.2">
      <c r="B42" s="1" t="s">
        <v>278</v>
      </c>
      <c r="C42" s="2" t="s">
        <v>10</v>
      </c>
      <c r="D42" s="2" t="s">
        <v>26</v>
      </c>
      <c r="F42" s="2" t="s">
        <v>272</v>
      </c>
      <c r="G42" s="2" t="s">
        <v>279</v>
      </c>
      <c r="H42" s="2" t="s">
        <v>280</v>
      </c>
      <c r="I42" s="2" t="s">
        <v>281</v>
      </c>
      <c r="J42" s="2" t="s">
        <v>282</v>
      </c>
      <c r="K42" s="2" t="s">
        <v>283</v>
      </c>
      <c r="S42" s="1"/>
    </row>
    <row r="43" spans="2:19" s="2" customFormat="1" x14ac:dyDescent="0.2">
      <c r="B43" s="1" t="s">
        <v>284</v>
      </c>
      <c r="C43" s="2" t="s">
        <v>10</v>
      </c>
      <c r="D43" s="2" t="s">
        <v>110</v>
      </c>
      <c r="F43" s="2" t="s">
        <v>285</v>
      </c>
      <c r="G43" s="2" t="s">
        <v>286</v>
      </c>
      <c r="H43" s="2" t="s">
        <v>287</v>
      </c>
      <c r="I43" s="2" t="s">
        <v>288</v>
      </c>
      <c r="J43" s="2" t="s">
        <v>289</v>
      </c>
      <c r="K43" s="2" t="s">
        <v>290</v>
      </c>
      <c r="S43" s="1"/>
    </row>
    <row r="44" spans="2:19" s="2" customFormat="1" x14ac:dyDescent="0.2">
      <c r="B44" s="1" t="s">
        <v>291</v>
      </c>
      <c r="C44" s="2" t="s">
        <v>10</v>
      </c>
      <c r="D44" s="2" t="s">
        <v>26</v>
      </c>
      <c r="F44" s="2" t="s">
        <v>292</v>
      </c>
      <c r="G44" s="2" t="s">
        <v>253</v>
      </c>
      <c r="H44" s="2" t="s">
        <v>293</v>
      </c>
      <c r="I44" s="2" t="s">
        <v>294</v>
      </c>
      <c r="J44" s="2" t="s">
        <v>295</v>
      </c>
      <c r="K44" s="2" t="s">
        <v>296</v>
      </c>
      <c r="S44" s="1"/>
    </row>
    <row r="45" spans="2:19" s="2" customFormat="1" x14ac:dyDescent="0.2">
      <c r="B45" s="1" t="s">
        <v>297</v>
      </c>
      <c r="C45" s="2" t="s">
        <v>10</v>
      </c>
      <c r="D45" s="2" t="s">
        <v>298</v>
      </c>
      <c r="F45" s="2" t="s">
        <v>272</v>
      </c>
      <c r="G45" s="2" t="s">
        <v>299</v>
      </c>
      <c r="H45" s="2" t="s">
        <v>300</v>
      </c>
      <c r="I45" s="2" t="s">
        <v>301</v>
      </c>
      <c r="J45" s="2" t="s">
        <v>302</v>
      </c>
      <c r="K45" s="2" t="s">
        <v>303</v>
      </c>
      <c r="S45" s="1"/>
    </row>
    <row r="46" spans="2:19" s="2" customFormat="1" x14ac:dyDescent="0.2">
      <c r="B46" s="1" t="s">
        <v>304</v>
      </c>
      <c r="C46" s="2" t="s">
        <v>10</v>
      </c>
      <c r="D46" s="2" t="s">
        <v>305</v>
      </c>
      <c r="F46" s="2" t="s">
        <v>306</v>
      </c>
      <c r="G46" s="2" t="s">
        <v>307</v>
      </c>
      <c r="H46" s="2" t="s">
        <v>308</v>
      </c>
      <c r="I46" s="2" t="s">
        <v>309</v>
      </c>
      <c r="J46" s="2" t="s">
        <v>310</v>
      </c>
      <c r="K46" s="2" t="s">
        <v>311</v>
      </c>
      <c r="S46" s="1"/>
    </row>
    <row r="47" spans="2:19" s="2" customFormat="1" x14ac:dyDescent="0.2">
      <c r="B47" s="1" t="s">
        <v>312</v>
      </c>
      <c r="C47" s="2" t="s">
        <v>10</v>
      </c>
      <c r="D47" s="2" t="s">
        <v>313</v>
      </c>
      <c r="F47" s="2" t="s">
        <v>292</v>
      </c>
      <c r="G47" s="2" t="s">
        <v>314</v>
      </c>
      <c r="H47" s="2" t="s">
        <v>315</v>
      </c>
      <c r="I47" s="2" t="s">
        <v>316</v>
      </c>
      <c r="J47" s="2" t="s">
        <v>317</v>
      </c>
      <c r="K47" s="2" t="s">
        <v>318</v>
      </c>
      <c r="S47" s="1"/>
    </row>
    <row r="48" spans="2:19" s="2" customFormat="1" x14ac:dyDescent="0.2">
      <c r="B48" s="30" t="s">
        <v>319</v>
      </c>
      <c r="C48" s="29" t="s">
        <v>10</v>
      </c>
      <c r="D48" s="2" t="s">
        <v>110</v>
      </c>
      <c r="F48" s="2" t="s">
        <v>292</v>
      </c>
      <c r="G48" s="2" t="s">
        <v>320</v>
      </c>
      <c r="H48" s="2" t="s">
        <v>321</v>
      </c>
      <c r="I48" s="2" t="s">
        <v>322</v>
      </c>
      <c r="J48" s="2" t="s">
        <v>323</v>
      </c>
      <c r="K48" s="2" t="s">
        <v>324</v>
      </c>
      <c r="S48" s="1"/>
    </row>
    <row r="49" spans="2:19" s="2" customFormat="1" x14ac:dyDescent="0.2">
      <c r="B49" s="30" t="s">
        <v>319</v>
      </c>
      <c r="C49" s="29" t="s">
        <v>325</v>
      </c>
      <c r="D49" s="2" t="s">
        <v>326</v>
      </c>
      <c r="F49" s="2" t="s">
        <v>285</v>
      </c>
      <c r="G49" s="2" t="s">
        <v>327</v>
      </c>
      <c r="H49" s="2" t="s">
        <v>328</v>
      </c>
      <c r="I49" s="2" t="s">
        <v>329</v>
      </c>
      <c r="J49" s="2" t="s">
        <v>330</v>
      </c>
      <c r="K49" s="2" t="s">
        <v>331</v>
      </c>
      <c r="S49" s="1"/>
    </row>
    <row r="50" spans="2:19" s="2" customFormat="1" x14ac:dyDescent="0.2">
      <c r="B50" s="1" t="s">
        <v>332</v>
      </c>
      <c r="C50" s="2" t="s">
        <v>10</v>
      </c>
      <c r="D50" s="2" t="s">
        <v>11</v>
      </c>
      <c r="F50" s="2" t="s">
        <v>333</v>
      </c>
      <c r="G50" s="2" t="s">
        <v>334</v>
      </c>
      <c r="H50" s="2" t="s">
        <v>335</v>
      </c>
      <c r="I50" s="2" t="s">
        <v>336</v>
      </c>
      <c r="J50" s="2" t="s">
        <v>337</v>
      </c>
      <c r="K50" s="2" t="s">
        <v>338</v>
      </c>
      <c r="S50" s="1"/>
    </row>
    <row r="51" spans="2:19" s="2" customFormat="1" x14ac:dyDescent="0.2">
      <c r="B51" s="1" t="s">
        <v>332</v>
      </c>
      <c r="C51" s="2" t="s">
        <v>325</v>
      </c>
      <c r="D51" s="2" t="s">
        <v>339</v>
      </c>
      <c r="F51" s="2" t="s">
        <v>340</v>
      </c>
      <c r="G51" s="2" t="s">
        <v>341</v>
      </c>
      <c r="H51" s="2" t="s">
        <v>342</v>
      </c>
      <c r="I51" s="2" t="s">
        <v>343</v>
      </c>
      <c r="J51" s="2" t="s">
        <v>344</v>
      </c>
      <c r="K51" s="2" t="s">
        <v>345</v>
      </c>
      <c r="S51" s="1"/>
    </row>
    <row r="52" spans="2:19" s="2" customFormat="1" x14ac:dyDescent="0.2">
      <c r="B52" s="1" t="s">
        <v>346</v>
      </c>
      <c r="C52" s="2" t="s">
        <v>10</v>
      </c>
      <c r="D52" s="2" t="s">
        <v>110</v>
      </c>
      <c r="F52" s="2" t="s">
        <v>292</v>
      </c>
      <c r="G52" s="2" t="s">
        <v>347</v>
      </c>
      <c r="H52" s="2" t="s">
        <v>348</v>
      </c>
      <c r="I52" s="2" t="s">
        <v>349</v>
      </c>
      <c r="J52" s="2" t="s">
        <v>350</v>
      </c>
      <c r="K52" s="2" t="s">
        <v>351</v>
      </c>
      <c r="S52" s="1"/>
    </row>
    <row r="53" spans="2:19" s="2" customFormat="1" x14ac:dyDescent="0.2">
      <c r="B53" s="1" t="s">
        <v>346</v>
      </c>
      <c r="C53" s="2" t="s">
        <v>325</v>
      </c>
      <c r="D53" s="2" t="s">
        <v>326</v>
      </c>
      <c r="F53" s="2" t="s">
        <v>285</v>
      </c>
      <c r="G53" s="2" t="s">
        <v>352</v>
      </c>
      <c r="H53" s="2" t="s">
        <v>353</v>
      </c>
      <c r="I53" s="2" t="s">
        <v>354</v>
      </c>
      <c r="J53" s="2" t="s">
        <v>355</v>
      </c>
      <c r="K53" s="2" t="s">
        <v>356</v>
      </c>
      <c r="S53" s="1"/>
    </row>
    <row r="54" spans="2:19" s="2" customFormat="1" x14ac:dyDescent="0.2">
      <c r="B54" s="1" t="s">
        <v>357</v>
      </c>
      <c r="C54" s="2" t="s">
        <v>10</v>
      </c>
      <c r="D54" s="2" t="s">
        <v>358</v>
      </c>
      <c r="F54" s="2" t="s">
        <v>359</v>
      </c>
      <c r="G54" s="2" t="s">
        <v>333</v>
      </c>
      <c r="H54" s="2" t="s">
        <v>360</v>
      </c>
      <c r="I54" s="2" t="s">
        <v>361</v>
      </c>
      <c r="J54" s="2" t="s">
        <v>362</v>
      </c>
      <c r="K54" s="2" t="s">
        <v>363</v>
      </c>
      <c r="S54" s="1"/>
    </row>
    <row r="55" spans="2:19" s="2" customFormat="1" x14ac:dyDescent="0.2">
      <c r="B55" s="1" t="s">
        <v>357</v>
      </c>
      <c r="C55" s="2" t="s">
        <v>325</v>
      </c>
      <c r="D55" s="2" t="s">
        <v>364</v>
      </c>
      <c r="F55" s="2" t="s">
        <v>365</v>
      </c>
      <c r="G55" s="2" t="s">
        <v>366</v>
      </c>
      <c r="H55" s="2" t="s">
        <v>367</v>
      </c>
      <c r="I55" s="2" t="s">
        <v>368</v>
      </c>
      <c r="J55" s="2" t="s">
        <v>369</v>
      </c>
      <c r="K55" s="2" t="s">
        <v>370</v>
      </c>
      <c r="S55" s="1"/>
    </row>
    <row r="56" spans="2:19" s="2" customFormat="1" x14ac:dyDescent="0.2">
      <c r="B56" s="1" t="s">
        <v>371</v>
      </c>
      <c r="C56" s="2" t="s">
        <v>10</v>
      </c>
      <c r="D56" s="2" t="s">
        <v>26</v>
      </c>
      <c r="F56" s="2" t="s">
        <v>292</v>
      </c>
      <c r="G56" s="2" t="s">
        <v>372</v>
      </c>
      <c r="H56" s="2" t="s">
        <v>373</v>
      </c>
      <c r="I56" s="2" t="s">
        <v>374</v>
      </c>
      <c r="J56" s="2" t="s">
        <v>375</v>
      </c>
      <c r="K56" s="2" t="s">
        <v>376</v>
      </c>
      <c r="S56" s="1"/>
    </row>
    <row r="57" spans="2:19" s="2" customFormat="1" x14ac:dyDescent="0.2">
      <c r="B57" s="1" t="s">
        <v>371</v>
      </c>
      <c r="C57" s="2" t="s">
        <v>325</v>
      </c>
      <c r="D57" s="2" t="s">
        <v>364</v>
      </c>
      <c r="F57" s="2" t="s">
        <v>377</v>
      </c>
      <c r="G57" s="2" t="s">
        <v>377</v>
      </c>
      <c r="H57" s="2" t="s">
        <v>378</v>
      </c>
      <c r="I57" s="2" t="s">
        <v>379</v>
      </c>
      <c r="J57" s="2" t="s">
        <v>380</v>
      </c>
      <c r="K57" s="2" t="s">
        <v>381</v>
      </c>
      <c r="S57" s="1"/>
    </row>
    <row r="58" spans="2:19" s="2" customFormat="1" x14ac:dyDescent="0.2">
      <c r="B58" s="1" t="s">
        <v>382</v>
      </c>
      <c r="C58" s="2" t="s">
        <v>10</v>
      </c>
      <c r="D58" s="2" t="s">
        <v>19</v>
      </c>
      <c r="F58" s="2" t="s">
        <v>292</v>
      </c>
      <c r="G58" s="2" t="s">
        <v>383</v>
      </c>
      <c r="H58" s="2" t="s">
        <v>384</v>
      </c>
      <c r="I58" s="2" t="s">
        <v>385</v>
      </c>
      <c r="J58" s="2" t="s">
        <v>386</v>
      </c>
      <c r="K58" s="2" t="s">
        <v>387</v>
      </c>
      <c r="S58" s="1"/>
    </row>
    <row r="59" spans="2:19" s="2" customFormat="1" x14ac:dyDescent="0.2">
      <c r="B59" s="1" t="s">
        <v>382</v>
      </c>
      <c r="C59" s="2" t="s">
        <v>325</v>
      </c>
      <c r="D59" s="2" t="s">
        <v>388</v>
      </c>
      <c r="F59" s="2" t="s">
        <v>389</v>
      </c>
      <c r="G59" s="2" t="s">
        <v>390</v>
      </c>
      <c r="H59" s="2" t="s">
        <v>391</v>
      </c>
      <c r="I59" s="2" t="s">
        <v>392</v>
      </c>
      <c r="J59" s="2" t="s">
        <v>393</v>
      </c>
      <c r="K59" s="2" t="s">
        <v>394</v>
      </c>
      <c r="S59" s="1"/>
    </row>
    <row r="60" spans="2:19" s="2" customFormat="1" x14ac:dyDescent="0.2">
      <c r="B60" s="1" t="s">
        <v>395</v>
      </c>
      <c r="C60" s="2" t="s">
        <v>10</v>
      </c>
      <c r="D60" s="2" t="s">
        <v>358</v>
      </c>
      <c r="F60" s="2" t="s">
        <v>396</v>
      </c>
      <c r="G60" s="2" t="s">
        <v>292</v>
      </c>
      <c r="H60" s="2" t="s">
        <v>397</v>
      </c>
      <c r="I60" s="2" t="s">
        <v>398</v>
      </c>
      <c r="J60" s="2" t="s">
        <v>399</v>
      </c>
      <c r="K60" s="2" t="s">
        <v>400</v>
      </c>
      <c r="S60" s="1"/>
    </row>
    <row r="61" spans="2:19" s="2" customFormat="1" x14ac:dyDescent="0.2">
      <c r="B61" s="1" t="s">
        <v>395</v>
      </c>
      <c r="C61" s="2" t="s">
        <v>325</v>
      </c>
      <c r="D61" s="2" t="s">
        <v>364</v>
      </c>
      <c r="F61" s="2" t="s">
        <v>401</v>
      </c>
      <c r="G61" s="2" t="s">
        <v>401</v>
      </c>
      <c r="H61" s="2" t="s">
        <v>402</v>
      </c>
      <c r="I61" s="2" t="s">
        <v>403</v>
      </c>
      <c r="J61" s="2" t="s">
        <v>404</v>
      </c>
      <c r="K61" s="2" t="s">
        <v>405</v>
      </c>
      <c r="S61" s="1"/>
    </row>
    <row r="62" spans="2:19" s="2" customFormat="1" x14ac:dyDescent="0.2">
      <c r="B62" s="1" t="s">
        <v>406</v>
      </c>
      <c r="C62" s="2" t="s">
        <v>10</v>
      </c>
      <c r="D62" s="2" t="s">
        <v>110</v>
      </c>
      <c r="F62" s="2" t="s">
        <v>407</v>
      </c>
      <c r="G62" s="2" t="s">
        <v>407</v>
      </c>
      <c r="H62" s="2" t="s">
        <v>408</v>
      </c>
      <c r="I62" s="2" t="s">
        <v>409</v>
      </c>
      <c r="J62" s="2" t="s">
        <v>410</v>
      </c>
      <c r="K62" s="2" t="s">
        <v>411</v>
      </c>
      <c r="S62" s="1"/>
    </row>
    <row r="63" spans="2:19" s="2" customFormat="1" x14ac:dyDescent="0.2">
      <c r="B63" s="1" t="s">
        <v>406</v>
      </c>
      <c r="C63" s="2" t="s">
        <v>325</v>
      </c>
      <c r="D63" s="2" t="s">
        <v>412</v>
      </c>
      <c r="F63" s="2" t="s">
        <v>389</v>
      </c>
      <c r="G63" s="2" t="s">
        <v>413</v>
      </c>
      <c r="H63" s="2" t="s">
        <v>414</v>
      </c>
      <c r="I63" s="2" t="s">
        <v>415</v>
      </c>
      <c r="J63" s="2" t="s">
        <v>416</v>
      </c>
      <c r="K63" s="2" t="s">
        <v>417</v>
      </c>
      <c r="S63" s="1"/>
    </row>
    <row r="64" spans="2:19" s="2" customFormat="1" x14ac:dyDescent="0.2">
      <c r="B64" s="1" t="s">
        <v>418</v>
      </c>
      <c r="C64" s="2" t="s">
        <v>10</v>
      </c>
      <c r="D64" s="2" t="s">
        <v>110</v>
      </c>
      <c r="F64" s="2" t="s">
        <v>419</v>
      </c>
      <c r="G64" s="2" t="s">
        <v>420</v>
      </c>
      <c r="H64" s="2" t="s">
        <v>421</v>
      </c>
      <c r="I64" s="2" t="s">
        <v>422</v>
      </c>
      <c r="J64" s="2" t="s">
        <v>423</v>
      </c>
      <c r="K64" s="2" t="s">
        <v>424</v>
      </c>
      <c r="S64" s="1"/>
    </row>
    <row r="65" spans="2:19" s="2" customFormat="1" x14ac:dyDescent="0.2">
      <c r="B65" s="1" t="s">
        <v>418</v>
      </c>
      <c r="C65" s="2" t="s">
        <v>325</v>
      </c>
      <c r="D65" s="2" t="s">
        <v>425</v>
      </c>
      <c r="F65" s="2" t="s">
        <v>426</v>
      </c>
      <c r="G65" s="2" t="s">
        <v>389</v>
      </c>
      <c r="H65" s="2" t="s">
        <v>427</v>
      </c>
      <c r="I65" s="2" t="s">
        <v>428</v>
      </c>
      <c r="J65" s="2" t="s">
        <v>429</v>
      </c>
      <c r="K65" s="2" t="s">
        <v>430</v>
      </c>
      <c r="S65" s="1"/>
    </row>
    <row r="66" spans="2:19" s="2" customFormat="1" x14ac:dyDescent="0.2">
      <c r="B66" s="1" t="s">
        <v>431</v>
      </c>
      <c r="C66" s="2" t="s">
        <v>10</v>
      </c>
      <c r="D66" s="2" t="s">
        <v>271</v>
      </c>
      <c r="F66" s="2" t="s">
        <v>419</v>
      </c>
      <c r="G66" s="2" t="s">
        <v>432</v>
      </c>
      <c r="H66" s="2" t="s">
        <v>433</v>
      </c>
      <c r="I66" s="2" t="s">
        <v>434</v>
      </c>
      <c r="J66" s="2" t="s">
        <v>435</v>
      </c>
      <c r="K66" s="2" t="s">
        <v>436</v>
      </c>
      <c r="S66" s="1"/>
    </row>
    <row r="67" spans="2:19" s="2" customFormat="1" x14ac:dyDescent="0.2">
      <c r="B67" s="1" t="s">
        <v>437</v>
      </c>
      <c r="C67" s="2" t="s">
        <v>10</v>
      </c>
      <c r="D67" s="2" t="s">
        <v>110</v>
      </c>
      <c r="F67" s="2" t="s">
        <v>419</v>
      </c>
      <c r="G67" s="2" t="s">
        <v>438</v>
      </c>
      <c r="H67" s="2" t="s">
        <v>439</v>
      </c>
      <c r="I67" s="2" t="s">
        <v>440</v>
      </c>
      <c r="J67" s="2" t="s">
        <v>441</v>
      </c>
      <c r="K67" s="2" t="s">
        <v>442</v>
      </c>
      <c r="S67" s="1"/>
    </row>
    <row r="68" spans="2:19" s="2" customFormat="1" x14ac:dyDescent="0.2">
      <c r="B68" s="1" t="s">
        <v>443</v>
      </c>
      <c r="C68" s="2" t="s">
        <v>10</v>
      </c>
      <c r="D68" s="2" t="s">
        <v>110</v>
      </c>
      <c r="F68" s="2" t="s">
        <v>444</v>
      </c>
      <c r="G68" s="2" t="s">
        <v>396</v>
      </c>
      <c r="H68" s="2" t="s">
        <v>445</v>
      </c>
      <c r="I68" s="2" t="s">
        <v>446</v>
      </c>
      <c r="J68" s="2" t="s">
        <v>447</v>
      </c>
      <c r="K68" s="2" t="s">
        <v>448</v>
      </c>
      <c r="S68" s="1"/>
    </row>
    <row r="69" spans="2:19" s="2" customFormat="1" x14ac:dyDescent="0.2">
      <c r="B69" s="1" t="s">
        <v>449</v>
      </c>
      <c r="C69" s="2" t="s">
        <v>10</v>
      </c>
      <c r="D69" s="2" t="s">
        <v>110</v>
      </c>
      <c r="F69" s="2" t="s">
        <v>450</v>
      </c>
      <c r="G69" s="2" t="s">
        <v>451</v>
      </c>
      <c r="H69" s="2" t="s">
        <v>452</v>
      </c>
      <c r="I69" s="2" t="s">
        <v>453</v>
      </c>
      <c r="J69" s="2" t="s">
        <v>454</v>
      </c>
      <c r="K69" s="2" t="s">
        <v>455</v>
      </c>
      <c r="S69" s="1"/>
    </row>
    <row r="70" spans="2:19" s="2" customFormat="1" x14ac:dyDescent="0.2">
      <c r="B70" s="1" t="s">
        <v>456</v>
      </c>
      <c r="C70" s="2" t="s">
        <v>10</v>
      </c>
      <c r="D70" s="2" t="s">
        <v>110</v>
      </c>
      <c r="F70" s="2" t="s">
        <v>444</v>
      </c>
      <c r="G70" s="2" t="s">
        <v>457</v>
      </c>
      <c r="H70" s="2" t="s">
        <v>458</v>
      </c>
      <c r="I70" s="2" t="s">
        <v>459</v>
      </c>
      <c r="J70" s="2" t="s">
        <v>460</v>
      </c>
      <c r="K70" s="2" t="s">
        <v>461</v>
      </c>
      <c r="S70" s="1"/>
    </row>
    <row r="71" spans="2:19" s="2" customFormat="1" x14ac:dyDescent="0.2">
      <c r="B71" s="1" t="s">
        <v>462</v>
      </c>
      <c r="C71" s="2" t="s">
        <v>10</v>
      </c>
      <c r="D71" s="2" t="s">
        <v>110</v>
      </c>
      <c r="F71" s="2" t="s">
        <v>444</v>
      </c>
      <c r="G71" s="2" t="s">
        <v>463</v>
      </c>
      <c r="H71" s="2" t="s">
        <v>464</v>
      </c>
      <c r="I71" s="2" t="s">
        <v>465</v>
      </c>
      <c r="J71" s="2" t="s">
        <v>466</v>
      </c>
      <c r="K71" s="2" t="s">
        <v>467</v>
      </c>
      <c r="S71" s="1"/>
    </row>
    <row r="72" spans="2:19" s="2" customFormat="1" x14ac:dyDescent="0.2">
      <c r="B72" s="1" t="s">
        <v>468</v>
      </c>
      <c r="C72" s="2" t="s">
        <v>10</v>
      </c>
      <c r="D72" s="2" t="s">
        <v>110</v>
      </c>
      <c r="F72" s="2" t="s">
        <v>444</v>
      </c>
      <c r="G72" s="2" t="s">
        <v>450</v>
      </c>
      <c r="H72" s="2" t="s">
        <v>469</v>
      </c>
      <c r="I72" s="2" t="s">
        <v>470</v>
      </c>
      <c r="J72" s="2" t="s">
        <v>471</v>
      </c>
      <c r="K72" s="2" t="s">
        <v>472</v>
      </c>
      <c r="S72" s="1"/>
    </row>
    <row r="73" spans="2:19" s="2" customFormat="1" x14ac:dyDescent="0.2">
      <c r="B73" s="1" t="s">
        <v>473</v>
      </c>
      <c r="C73" s="2" t="s">
        <v>10</v>
      </c>
      <c r="D73" s="2" t="s">
        <v>110</v>
      </c>
      <c r="F73" s="2" t="s">
        <v>419</v>
      </c>
      <c r="G73" s="2" t="s">
        <v>419</v>
      </c>
      <c r="H73" s="2" t="s">
        <v>474</v>
      </c>
      <c r="I73" s="2" t="s">
        <v>475</v>
      </c>
      <c r="J73" s="2" t="s">
        <v>476</v>
      </c>
      <c r="K73" s="2" t="s">
        <v>477</v>
      </c>
      <c r="S73" s="1"/>
    </row>
    <row r="74" spans="2:19" s="2" customFormat="1" x14ac:dyDescent="0.2">
      <c r="B74" s="1" t="s">
        <v>478</v>
      </c>
      <c r="C74" s="2" t="s">
        <v>10</v>
      </c>
      <c r="D74" s="2" t="s">
        <v>110</v>
      </c>
      <c r="F74" s="2" t="s">
        <v>479</v>
      </c>
      <c r="G74" s="2" t="s">
        <v>480</v>
      </c>
      <c r="H74" s="2" t="s">
        <v>481</v>
      </c>
      <c r="I74" s="2" t="s">
        <v>482</v>
      </c>
      <c r="J74" s="2" t="s">
        <v>483</v>
      </c>
      <c r="K74" s="2" t="s">
        <v>484</v>
      </c>
      <c r="S74" s="1"/>
    </row>
    <row r="75" spans="2:19" s="2" customFormat="1" x14ac:dyDescent="0.2">
      <c r="B75" s="1" t="s">
        <v>485</v>
      </c>
      <c r="C75" s="2" t="s">
        <v>10</v>
      </c>
      <c r="D75" s="2" t="s">
        <v>486</v>
      </c>
      <c r="F75" s="2" t="s">
        <v>444</v>
      </c>
      <c r="G75" s="2" t="s">
        <v>487</v>
      </c>
      <c r="H75" s="2" t="s">
        <v>488</v>
      </c>
      <c r="I75" s="2" t="s">
        <v>489</v>
      </c>
      <c r="J75" s="2" t="s">
        <v>490</v>
      </c>
      <c r="K75" s="2" t="s">
        <v>491</v>
      </c>
      <c r="S75" s="1"/>
    </row>
    <row r="76" spans="2:19" s="2" customFormat="1" x14ac:dyDescent="0.2">
      <c r="B76" s="1" t="s">
        <v>492</v>
      </c>
      <c r="C76" s="2" t="s">
        <v>10</v>
      </c>
      <c r="D76" s="2" t="s">
        <v>110</v>
      </c>
      <c r="F76" s="2" t="s">
        <v>493</v>
      </c>
      <c r="G76" s="2" t="s">
        <v>494</v>
      </c>
      <c r="H76" s="2" t="s">
        <v>495</v>
      </c>
      <c r="I76" s="2" t="s">
        <v>496</v>
      </c>
      <c r="J76" s="2" t="s">
        <v>497</v>
      </c>
      <c r="K76" s="2" t="s">
        <v>498</v>
      </c>
      <c r="S76" s="1"/>
    </row>
    <row r="77" spans="2:19" s="2" customFormat="1" x14ac:dyDescent="0.2">
      <c r="B77" s="1" t="s">
        <v>499</v>
      </c>
      <c r="C77" s="2" t="s">
        <v>10</v>
      </c>
      <c r="D77" s="2" t="s">
        <v>500</v>
      </c>
      <c r="F77" s="2" t="s">
        <v>479</v>
      </c>
      <c r="G77" s="2" t="s">
        <v>501</v>
      </c>
      <c r="H77" s="2" t="s">
        <v>502</v>
      </c>
      <c r="I77" s="2" t="s">
        <v>503</v>
      </c>
      <c r="J77" s="2" t="s">
        <v>504</v>
      </c>
      <c r="K77" s="2" t="s">
        <v>505</v>
      </c>
      <c r="S77" s="1"/>
    </row>
    <row r="78" spans="2:19" s="2" customFormat="1" x14ac:dyDescent="0.2">
      <c r="B78" s="1" t="s">
        <v>506</v>
      </c>
      <c r="C78" s="2" t="s">
        <v>10</v>
      </c>
      <c r="D78" s="2" t="s">
        <v>507</v>
      </c>
      <c r="G78" s="2" t="s">
        <v>479</v>
      </c>
      <c r="H78" s="2" t="s">
        <v>508</v>
      </c>
      <c r="I78" s="2" t="s">
        <v>509</v>
      </c>
      <c r="J78" s="2" t="s">
        <v>483</v>
      </c>
      <c r="K78" s="2" t="s">
        <v>510</v>
      </c>
      <c r="S78" s="1"/>
    </row>
    <row r="79" spans="2:19" s="2" customFormat="1" x14ac:dyDescent="0.2">
      <c r="B79" s="1" t="s">
        <v>511</v>
      </c>
      <c r="C79" s="2" t="s">
        <v>10</v>
      </c>
      <c r="D79" s="2" t="s">
        <v>512</v>
      </c>
      <c r="G79" s="2" t="s">
        <v>513</v>
      </c>
      <c r="H79" s="2" t="s">
        <v>514</v>
      </c>
      <c r="I79" s="2" t="s">
        <v>515</v>
      </c>
      <c r="J79" s="2" t="s">
        <v>516</v>
      </c>
      <c r="K79" s="2" t="s">
        <v>517</v>
      </c>
      <c r="S79" s="1"/>
    </row>
    <row r="80" spans="2:19" s="2" customFormat="1" x14ac:dyDescent="0.2">
      <c r="B80" s="1" t="s">
        <v>518</v>
      </c>
      <c r="C80" s="2" t="s">
        <v>10</v>
      </c>
      <c r="D80" s="2" t="s">
        <v>512</v>
      </c>
      <c r="G80" s="2" t="s">
        <v>519</v>
      </c>
      <c r="H80" s="2" t="s">
        <v>520</v>
      </c>
      <c r="I80" s="2" t="s">
        <v>521</v>
      </c>
      <c r="J80" s="2" t="s">
        <v>522</v>
      </c>
      <c r="K80" s="2" t="s">
        <v>523</v>
      </c>
      <c r="S80" s="1"/>
    </row>
    <row r="81" spans="2:19" s="2" customFormat="1" x14ac:dyDescent="0.2">
      <c r="B81" s="1" t="s">
        <v>524</v>
      </c>
      <c r="C81" s="2" t="s">
        <v>10</v>
      </c>
      <c r="D81" s="2" t="s">
        <v>512</v>
      </c>
      <c r="G81" s="2" t="s">
        <v>525</v>
      </c>
      <c r="H81" s="2" t="s">
        <v>526</v>
      </c>
      <c r="I81" s="2" t="s">
        <v>527</v>
      </c>
      <c r="J81" s="2" t="s">
        <v>528</v>
      </c>
      <c r="K81" s="2" t="s">
        <v>529</v>
      </c>
      <c r="S81" s="1"/>
    </row>
    <row r="82" spans="2:19" s="2" customFormat="1" x14ac:dyDescent="0.2">
      <c r="B82" s="1" t="s">
        <v>530</v>
      </c>
      <c r="C82" s="2" t="s">
        <v>10</v>
      </c>
      <c r="D82" s="2" t="s">
        <v>531</v>
      </c>
      <c r="G82" s="2" t="s">
        <v>532</v>
      </c>
      <c r="H82" s="2" t="s">
        <v>533</v>
      </c>
      <c r="I82" s="2" t="s">
        <v>534</v>
      </c>
      <c r="J82" s="2" t="s">
        <v>535</v>
      </c>
      <c r="K82" s="2" t="s">
        <v>536</v>
      </c>
      <c r="S82" s="1"/>
    </row>
    <row r="83" spans="2:19" s="2" customFormat="1" x14ac:dyDescent="0.2">
      <c r="B83" s="1" t="s">
        <v>537</v>
      </c>
      <c r="C83" s="2" t="s">
        <v>10</v>
      </c>
      <c r="D83" s="2" t="s">
        <v>512</v>
      </c>
      <c r="G83" s="2" t="s">
        <v>538</v>
      </c>
      <c r="H83" s="2" t="s">
        <v>539</v>
      </c>
      <c r="J83" s="2" t="s">
        <v>540</v>
      </c>
      <c r="K83" s="2" t="s">
        <v>541</v>
      </c>
      <c r="S83" s="1"/>
    </row>
    <row r="84" spans="2:19" s="2" customFormat="1" x14ac:dyDescent="0.2">
      <c r="B84" s="1"/>
      <c r="S84" s="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C2F62-56F5-4648-A73F-F55CD0769982}">
  <sheetPr>
    <tabColor rgb="FFC00000"/>
  </sheetPr>
  <dimension ref="A1"/>
  <sheetViews>
    <sheetView workbookViewId="0"/>
  </sheetViews>
  <sheetFormatPr baseColWidth="10" defaultRowHeight="16" x14ac:dyDescent="0.2"/>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ROLLUP</vt:lpstr>
      <vt:lpstr>TEAMS</vt:lpstr>
      <vt:lpstr>PLAYERS</vt:lpstr>
      <vt:lpstr>DASHBOARD</vt:lpstr>
      <vt:lpstr>INDEX</vt:lpstr>
      <vt:lpstr>GAME LOGS</vt:lpstr>
      <vt:lpstr>ROLLUP!Print_Area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dc:creator>
  <cp:lastModifiedBy>NE</cp:lastModifiedBy>
  <cp:lastPrinted>2022-09-22T22:46:55Z</cp:lastPrinted>
  <dcterms:created xsi:type="dcterms:W3CDTF">2022-09-13T01:06:54Z</dcterms:created>
  <dcterms:modified xsi:type="dcterms:W3CDTF">2022-09-30T05:32:24Z</dcterms:modified>
</cp:coreProperties>
</file>